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tseg\Documents\Data Analysis Projects\"/>
    </mc:Choice>
  </mc:AlternateContent>
  <xr:revisionPtr revIDLastSave="0" documentId="13_ncr:1_{3A0FAF9E-7B3E-4C57-A61B-F32B1E186D3B}" xr6:coauthVersionLast="47" xr6:coauthVersionMax="47" xr10:uidLastSave="{00000000-0000-0000-0000-000000000000}"/>
  <workbookProtection lockStructure="1"/>
  <bookViews>
    <workbookView xWindow="-120" yWindow="-120" windowWidth="38640" windowHeight="21120" activeTab="1" xr2:uid="{C4E2A713-00F4-48EB-9C11-3651224C3321}"/>
  </bookViews>
  <sheets>
    <sheet name="Dashboard" sheetId="8" r:id="rId1"/>
    <sheet name="Inputs" sheetId="7" r:id="rId2"/>
    <sheet name="Contacts" sheetId="12" r:id="rId3"/>
    <sheet name="sales" sheetId="9" r:id="rId4"/>
    <sheet name="workingsheet sales" sheetId="2" r:id="rId5"/>
    <sheet name="people" sheetId="5" r:id="rId6"/>
    <sheet name="workingsheet locations" sheetId="10" r:id="rId7"/>
    <sheet name="locations" sheetId="4" r:id="rId8"/>
    <sheet name="products" sheetId="3" r:id="rId9"/>
  </sheets>
  <definedNames>
    <definedName name="_xlchart.v5.0" hidden="1">Inputs!$P$24</definedName>
    <definedName name="_xlchart.v5.1" hidden="1">Inputs!$P$25:$P$30</definedName>
    <definedName name="_xlchart.v5.2" hidden="1">Inputs!$Q$24</definedName>
    <definedName name="_xlchart.v5.3" hidden="1">Inputs!$Q$25:$Q$30</definedName>
    <definedName name="_xlcn.WorksheetConnection_Book1locations1" hidden="1">locations[]</definedName>
    <definedName name="_xlcn.WorksheetConnection_Book1people1" hidden="1">people[]</definedName>
    <definedName name="_xlcn.WorksheetConnection_Book1products1" hidden="1">products[]</definedName>
    <definedName name="_xlcn.WorksheetConnection_Book1sales1" hidden="1">sales[]</definedName>
    <definedName name="ExternalData_1" localSheetId="3" hidden="1">sales!$A$1:$F$9450</definedName>
    <definedName name="ExternalData_1" localSheetId="4" hidden="1">'workingsheet sales'!$B$6:$G$9455</definedName>
    <definedName name="ExternalData_2" localSheetId="8" hidden="1">products!$A$1:$C$23</definedName>
    <definedName name="ExternalData_3" localSheetId="7" hidden="1">locations!$A$1:$B$7</definedName>
    <definedName name="ExternalData_3" localSheetId="6" hidden="1">'workingsheet locations'!$A$1:$B$7</definedName>
    <definedName name="ExternalData_4" localSheetId="5" hidden="1">people!$A$1:$B$26</definedName>
    <definedName name="Slicer_Team">#N/A</definedName>
  </definedNames>
  <calcPr calcId="191029"/>
  <pivotCaches>
    <pivotCache cacheId="0" r:id="rId10"/>
    <pivotCache cacheId="1" r:id="rId11"/>
    <pivotCache cacheId="2" r:id="rId12"/>
    <pivotCache cacheId="3" r:id="rId13"/>
    <pivotCache cacheId="4"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sales"/>
          <x15:modelTable id="products" name="products" connection="WorksheetConnection_Book1!products"/>
          <x15:modelTable id="people" name="people" connection="WorksheetConnection_Book1!people"/>
          <x15:modelTable id="locations" name="locations" connection="WorksheetConnection_Book1!locations"/>
        </x15:modelTables>
        <x15:modelRelationships>
          <x15:modelRelationship fromTable="sales" fromColumn="Sales Person" toTable="people" toColumn="Sales person"/>
          <x15:modelRelationship fromTable="sales" fromColumn="Geography" toTable="locations" toColumn="Geo"/>
          <x15:modelRelationship fromTable="sales" fromColumn="Product" toTable="products" toColumn="Product"/>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7" l="1"/>
  <c r="E5" i="7" s="1"/>
  <c r="C7" i="10"/>
  <c r="B15" i="10" s="1"/>
  <c r="C6" i="10"/>
  <c r="C5" i="10"/>
  <c r="C4" i="10"/>
  <c r="C3" i="10"/>
  <c r="B12" i="10" s="1"/>
  <c r="C2" i="10"/>
  <c r="B14" i="10" s="1"/>
  <c r="G2" i="2" a="1"/>
  <c r="G2" i="2" s="1"/>
  <c r="K2" i="2"/>
  <c r="I9455" i="2"/>
  <c r="H9455" i="2"/>
  <c r="I9454" i="2"/>
  <c r="H9454" i="2"/>
  <c r="I9453" i="2"/>
  <c r="H9453" i="2"/>
  <c r="I9452" i="2"/>
  <c r="H9452" i="2"/>
  <c r="I9451" i="2"/>
  <c r="H9451" i="2"/>
  <c r="I9450" i="2"/>
  <c r="H9450" i="2"/>
  <c r="I9449" i="2"/>
  <c r="H9449" i="2"/>
  <c r="I9448" i="2"/>
  <c r="H9448" i="2"/>
  <c r="I9447" i="2"/>
  <c r="H9447" i="2"/>
  <c r="I9446" i="2"/>
  <c r="H9446" i="2"/>
  <c r="I9445" i="2"/>
  <c r="H9445" i="2"/>
  <c r="I9444" i="2"/>
  <c r="H9444" i="2"/>
  <c r="I9443" i="2"/>
  <c r="H9443" i="2"/>
  <c r="I9442" i="2"/>
  <c r="H9442" i="2"/>
  <c r="I9441" i="2"/>
  <c r="H9441" i="2"/>
  <c r="I9440" i="2"/>
  <c r="H9440" i="2"/>
  <c r="I9439" i="2"/>
  <c r="H9439" i="2"/>
  <c r="I9438" i="2"/>
  <c r="H9438" i="2"/>
  <c r="I9437" i="2"/>
  <c r="H9437" i="2"/>
  <c r="I9436" i="2"/>
  <c r="H9436" i="2"/>
  <c r="I9435" i="2"/>
  <c r="H9435" i="2"/>
  <c r="I9434" i="2"/>
  <c r="H9434" i="2"/>
  <c r="I9433" i="2"/>
  <c r="H9433" i="2"/>
  <c r="I9432" i="2"/>
  <c r="H9432" i="2"/>
  <c r="I9431" i="2"/>
  <c r="H9431" i="2"/>
  <c r="I9430" i="2"/>
  <c r="H9430" i="2"/>
  <c r="I9429" i="2"/>
  <c r="H9429" i="2"/>
  <c r="I9428" i="2"/>
  <c r="H9428" i="2"/>
  <c r="I9427" i="2"/>
  <c r="H9427" i="2"/>
  <c r="I9426" i="2"/>
  <c r="H9426" i="2"/>
  <c r="I9425" i="2"/>
  <c r="H9425" i="2"/>
  <c r="I9424" i="2"/>
  <c r="H9424" i="2"/>
  <c r="I9423" i="2"/>
  <c r="H9423" i="2"/>
  <c r="I9422" i="2"/>
  <c r="H9422" i="2"/>
  <c r="I9421" i="2"/>
  <c r="H9421" i="2"/>
  <c r="I9420" i="2"/>
  <c r="H9420" i="2"/>
  <c r="I9419" i="2"/>
  <c r="H9419" i="2"/>
  <c r="I9418" i="2"/>
  <c r="H9418" i="2"/>
  <c r="I9417" i="2"/>
  <c r="H9417" i="2"/>
  <c r="I9416" i="2"/>
  <c r="H9416" i="2"/>
  <c r="I9415" i="2"/>
  <c r="H9415" i="2"/>
  <c r="I9414" i="2"/>
  <c r="H9414" i="2"/>
  <c r="I9413" i="2"/>
  <c r="H9413" i="2"/>
  <c r="I9412" i="2"/>
  <c r="H9412" i="2"/>
  <c r="I9411" i="2"/>
  <c r="H9411" i="2"/>
  <c r="I9410" i="2"/>
  <c r="H9410" i="2"/>
  <c r="I9409" i="2"/>
  <c r="H9409" i="2"/>
  <c r="I9408" i="2"/>
  <c r="H9408" i="2"/>
  <c r="I9407" i="2"/>
  <c r="H9407" i="2"/>
  <c r="I9406" i="2"/>
  <c r="H9406" i="2"/>
  <c r="I9405" i="2"/>
  <c r="H9405" i="2"/>
  <c r="I9404" i="2"/>
  <c r="H9404" i="2"/>
  <c r="I9403" i="2"/>
  <c r="H9403" i="2"/>
  <c r="I9402" i="2"/>
  <c r="H9402" i="2"/>
  <c r="I9401" i="2"/>
  <c r="H9401" i="2"/>
  <c r="I9400" i="2"/>
  <c r="H9400" i="2"/>
  <c r="I9399" i="2"/>
  <c r="H9399" i="2"/>
  <c r="I9398" i="2"/>
  <c r="H9398" i="2"/>
  <c r="I9397" i="2"/>
  <c r="H9397" i="2"/>
  <c r="I9396" i="2"/>
  <c r="H9396" i="2"/>
  <c r="I9395" i="2"/>
  <c r="H9395" i="2"/>
  <c r="I9394" i="2"/>
  <c r="H9394" i="2"/>
  <c r="I9393" i="2"/>
  <c r="H9393" i="2"/>
  <c r="I9392" i="2"/>
  <c r="H9392" i="2"/>
  <c r="I9391" i="2"/>
  <c r="H9391" i="2"/>
  <c r="I9390" i="2"/>
  <c r="H9390" i="2"/>
  <c r="I9389" i="2"/>
  <c r="H9389" i="2"/>
  <c r="I9388" i="2"/>
  <c r="H9388" i="2"/>
  <c r="I9387" i="2"/>
  <c r="H9387" i="2"/>
  <c r="I9386" i="2"/>
  <c r="H9386" i="2"/>
  <c r="I9385" i="2"/>
  <c r="H9385" i="2"/>
  <c r="I9384" i="2"/>
  <c r="H9384" i="2"/>
  <c r="I9383" i="2"/>
  <c r="H9383" i="2"/>
  <c r="I9382" i="2"/>
  <c r="H9382" i="2"/>
  <c r="I9381" i="2"/>
  <c r="H9381" i="2"/>
  <c r="I9380" i="2"/>
  <c r="H9380" i="2"/>
  <c r="I9379" i="2"/>
  <c r="H9379" i="2"/>
  <c r="I9378" i="2"/>
  <c r="H9378" i="2"/>
  <c r="I9377" i="2"/>
  <c r="H9377" i="2"/>
  <c r="I9376" i="2"/>
  <c r="H9376" i="2"/>
  <c r="I9375" i="2"/>
  <c r="H9375" i="2"/>
  <c r="I9374" i="2"/>
  <c r="H9374" i="2"/>
  <c r="I9373" i="2"/>
  <c r="H9373" i="2"/>
  <c r="I9372" i="2"/>
  <c r="H9372" i="2"/>
  <c r="I9371" i="2"/>
  <c r="H9371" i="2"/>
  <c r="I9370" i="2"/>
  <c r="H9370" i="2"/>
  <c r="I9369" i="2"/>
  <c r="H9369" i="2"/>
  <c r="I9368" i="2"/>
  <c r="H9368" i="2"/>
  <c r="I9367" i="2"/>
  <c r="H9367" i="2"/>
  <c r="I9366" i="2"/>
  <c r="H9366" i="2"/>
  <c r="I9365" i="2"/>
  <c r="H9365" i="2"/>
  <c r="I9364" i="2"/>
  <c r="H9364" i="2"/>
  <c r="I9363" i="2"/>
  <c r="H9363" i="2"/>
  <c r="I9362" i="2"/>
  <c r="H9362" i="2"/>
  <c r="I9361" i="2"/>
  <c r="H9361" i="2"/>
  <c r="I9360" i="2"/>
  <c r="H9360" i="2"/>
  <c r="I9359" i="2"/>
  <c r="H9359" i="2"/>
  <c r="I9358" i="2"/>
  <c r="H9358" i="2"/>
  <c r="I9357" i="2"/>
  <c r="H9357" i="2"/>
  <c r="I9356" i="2"/>
  <c r="H9356" i="2"/>
  <c r="I9355" i="2"/>
  <c r="H9355" i="2"/>
  <c r="I9354" i="2"/>
  <c r="H9354" i="2"/>
  <c r="I9353" i="2"/>
  <c r="H9353" i="2"/>
  <c r="I9352" i="2"/>
  <c r="H9352" i="2"/>
  <c r="I9351" i="2"/>
  <c r="H9351" i="2"/>
  <c r="I9350" i="2"/>
  <c r="H9350" i="2"/>
  <c r="I9349" i="2"/>
  <c r="H9349" i="2"/>
  <c r="I9348" i="2"/>
  <c r="H9348" i="2"/>
  <c r="I9347" i="2"/>
  <c r="H9347" i="2"/>
  <c r="I9346" i="2"/>
  <c r="H9346" i="2"/>
  <c r="I9345" i="2"/>
  <c r="H9345" i="2"/>
  <c r="I9344" i="2"/>
  <c r="H9344" i="2"/>
  <c r="I9343" i="2"/>
  <c r="H9343" i="2"/>
  <c r="I9342" i="2"/>
  <c r="H9342" i="2"/>
  <c r="I9341" i="2"/>
  <c r="H9341" i="2"/>
  <c r="I9340" i="2"/>
  <c r="H9340" i="2"/>
  <c r="I9339" i="2"/>
  <c r="H9339" i="2"/>
  <c r="I9338" i="2"/>
  <c r="H9338" i="2"/>
  <c r="I9337" i="2"/>
  <c r="H9337" i="2"/>
  <c r="I9336" i="2"/>
  <c r="H9336" i="2"/>
  <c r="I9335" i="2"/>
  <c r="H9335" i="2"/>
  <c r="I9334" i="2"/>
  <c r="H9334" i="2"/>
  <c r="I9333" i="2"/>
  <c r="H9333" i="2"/>
  <c r="I9332" i="2"/>
  <c r="H9332" i="2"/>
  <c r="I9331" i="2"/>
  <c r="H9331" i="2"/>
  <c r="I9330" i="2"/>
  <c r="H9330" i="2"/>
  <c r="I9329" i="2"/>
  <c r="H9329" i="2"/>
  <c r="I9328" i="2"/>
  <c r="H9328" i="2"/>
  <c r="I9327" i="2"/>
  <c r="H9327" i="2"/>
  <c r="I9326" i="2"/>
  <c r="H9326" i="2"/>
  <c r="I9325" i="2"/>
  <c r="H9325" i="2"/>
  <c r="I9324" i="2"/>
  <c r="H9324" i="2"/>
  <c r="I9323" i="2"/>
  <c r="H9323" i="2"/>
  <c r="I9322" i="2"/>
  <c r="H9322" i="2"/>
  <c r="I9321" i="2"/>
  <c r="H9321" i="2"/>
  <c r="I9320" i="2"/>
  <c r="H9320" i="2"/>
  <c r="I9319" i="2"/>
  <c r="H9319" i="2"/>
  <c r="I9318" i="2"/>
  <c r="H9318" i="2"/>
  <c r="I9317" i="2"/>
  <c r="H9317" i="2"/>
  <c r="I9316" i="2"/>
  <c r="H9316" i="2"/>
  <c r="I9315" i="2"/>
  <c r="H9315" i="2"/>
  <c r="I9314" i="2"/>
  <c r="H9314" i="2"/>
  <c r="I9313" i="2"/>
  <c r="H9313" i="2"/>
  <c r="I9312" i="2"/>
  <c r="H9312" i="2"/>
  <c r="I9311" i="2"/>
  <c r="H9311" i="2"/>
  <c r="I9310" i="2"/>
  <c r="H9310" i="2"/>
  <c r="I9309" i="2"/>
  <c r="H9309" i="2"/>
  <c r="I9308" i="2"/>
  <c r="H9308" i="2"/>
  <c r="I9307" i="2"/>
  <c r="H9307" i="2"/>
  <c r="I9306" i="2"/>
  <c r="H9306" i="2"/>
  <c r="I9305" i="2"/>
  <c r="H9305" i="2"/>
  <c r="I9304" i="2"/>
  <c r="H9304" i="2"/>
  <c r="I9303" i="2"/>
  <c r="H9303" i="2"/>
  <c r="I9302" i="2"/>
  <c r="H9302" i="2"/>
  <c r="I9301" i="2"/>
  <c r="H9301" i="2"/>
  <c r="I9300" i="2"/>
  <c r="H9300" i="2"/>
  <c r="I9299" i="2"/>
  <c r="H9299" i="2"/>
  <c r="I9298" i="2"/>
  <c r="H9298" i="2"/>
  <c r="I9297" i="2"/>
  <c r="H9297" i="2"/>
  <c r="I9296" i="2"/>
  <c r="H9296" i="2"/>
  <c r="I9295" i="2"/>
  <c r="H9295" i="2"/>
  <c r="I9294" i="2"/>
  <c r="H9294" i="2"/>
  <c r="I9293" i="2"/>
  <c r="H9293" i="2"/>
  <c r="I9292" i="2"/>
  <c r="H9292" i="2"/>
  <c r="I9291" i="2"/>
  <c r="H9291" i="2"/>
  <c r="I9290" i="2"/>
  <c r="H9290" i="2"/>
  <c r="I9289" i="2"/>
  <c r="H9289" i="2"/>
  <c r="I9288" i="2"/>
  <c r="H9288" i="2"/>
  <c r="I9287" i="2"/>
  <c r="H9287" i="2"/>
  <c r="I9286" i="2"/>
  <c r="H9286" i="2"/>
  <c r="I9285" i="2"/>
  <c r="H9285" i="2"/>
  <c r="I9284" i="2"/>
  <c r="H9284" i="2"/>
  <c r="I9283" i="2"/>
  <c r="H9283" i="2"/>
  <c r="I9282" i="2"/>
  <c r="H9282" i="2"/>
  <c r="I9281" i="2"/>
  <c r="H9281" i="2"/>
  <c r="I9280" i="2"/>
  <c r="H9280" i="2"/>
  <c r="I9279" i="2"/>
  <c r="H9279" i="2"/>
  <c r="I9278" i="2"/>
  <c r="H9278" i="2"/>
  <c r="I9277" i="2"/>
  <c r="H9277" i="2"/>
  <c r="I9276" i="2"/>
  <c r="H9276" i="2"/>
  <c r="I9275" i="2"/>
  <c r="H9275" i="2"/>
  <c r="I9274" i="2"/>
  <c r="H9274" i="2"/>
  <c r="I9273" i="2"/>
  <c r="H9273" i="2"/>
  <c r="I9272" i="2"/>
  <c r="H9272" i="2"/>
  <c r="I9271" i="2"/>
  <c r="H9271" i="2"/>
  <c r="I9270" i="2"/>
  <c r="H9270" i="2"/>
  <c r="I9269" i="2"/>
  <c r="H9269" i="2"/>
  <c r="I9268" i="2"/>
  <c r="H9268" i="2"/>
  <c r="I9267" i="2"/>
  <c r="H9267" i="2"/>
  <c r="I9266" i="2"/>
  <c r="H9266" i="2"/>
  <c r="I9265" i="2"/>
  <c r="H9265" i="2"/>
  <c r="I9264" i="2"/>
  <c r="H9264" i="2"/>
  <c r="I9263" i="2"/>
  <c r="H9263" i="2"/>
  <c r="I9262" i="2"/>
  <c r="H9262" i="2"/>
  <c r="I9261" i="2"/>
  <c r="H9261" i="2"/>
  <c r="I9260" i="2"/>
  <c r="H9260" i="2"/>
  <c r="I9259" i="2"/>
  <c r="H9259" i="2"/>
  <c r="I9258" i="2"/>
  <c r="H9258" i="2"/>
  <c r="I9257" i="2"/>
  <c r="H9257" i="2"/>
  <c r="I9256" i="2"/>
  <c r="H9256" i="2"/>
  <c r="I9255" i="2"/>
  <c r="H9255" i="2"/>
  <c r="I9254" i="2"/>
  <c r="H9254" i="2"/>
  <c r="I9253" i="2"/>
  <c r="H9253" i="2"/>
  <c r="I9252" i="2"/>
  <c r="H9252" i="2"/>
  <c r="I9251" i="2"/>
  <c r="H9251" i="2"/>
  <c r="I9250" i="2"/>
  <c r="H9250" i="2"/>
  <c r="I9249" i="2"/>
  <c r="H9249" i="2"/>
  <c r="I9248" i="2"/>
  <c r="H9248" i="2"/>
  <c r="I9247" i="2"/>
  <c r="H9247" i="2"/>
  <c r="I9246" i="2"/>
  <c r="H9246" i="2"/>
  <c r="I9245" i="2"/>
  <c r="H9245" i="2"/>
  <c r="I9244" i="2"/>
  <c r="H9244" i="2"/>
  <c r="I9243" i="2"/>
  <c r="H9243" i="2"/>
  <c r="I9242" i="2"/>
  <c r="H9242" i="2"/>
  <c r="I9241" i="2"/>
  <c r="H9241" i="2"/>
  <c r="I9240" i="2"/>
  <c r="H9240" i="2"/>
  <c r="I9239" i="2"/>
  <c r="H9239" i="2"/>
  <c r="I9238" i="2"/>
  <c r="H9238" i="2"/>
  <c r="I9237" i="2"/>
  <c r="H9237" i="2"/>
  <c r="I9236" i="2"/>
  <c r="H9236" i="2"/>
  <c r="I9235" i="2"/>
  <c r="H9235" i="2"/>
  <c r="I9234" i="2"/>
  <c r="H9234" i="2"/>
  <c r="I9233" i="2"/>
  <c r="H9233" i="2"/>
  <c r="I9232" i="2"/>
  <c r="H9232" i="2"/>
  <c r="I9231" i="2"/>
  <c r="H9231" i="2"/>
  <c r="I9230" i="2"/>
  <c r="H9230" i="2"/>
  <c r="I9229" i="2"/>
  <c r="H9229" i="2"/>
  <c r="I9228" i="2"/>
  <c r="H9228" i="2"/>
  <c r="I9227" i="2"/>
  <c r="H9227" i="2"/>
  <c r="I9226" i="2"/>
  <c r="H9226" i="2"/>
  <c r="I9225" i="2"/>
  <c r="H9225" i="2"/>
  <c r="I9224" i="2"/>
  <c r="H9224" i="2"/>
  <c r="I9223" i="2"/>
  <c r="H9223" i="2"/>
  <c r="I9222" i="2"/>
  <c r="H9222" i="2"/>
  <c r="I9221" i="2"/>
  <c r="H9221" i="2"/>
  <c r="I9220" i="2"/>
  <c r="H9220" i="2"/>
  <c r="I9219" i="2"/>
  <c r="H9219" i="2"/>
  <c r="I9218" i="2"/>
  <c r="H9218" i="2"/>
  <c r="I9217" i="2"/>
  <c r="H9217" i="2"/>
  <c r="I9216" i="2"/>
  <c r="H9216" i="2"/>
  <c r="I9215" i="2"/>
  <c r="H9215" i="2"/>
  <c r="I9214" i="2"/>
  <c r="H9214" i="2"/>
  <c r="I9213" i="2"/>
  <c r="H9213" i="2"/>
  <c r="I9212" i="2"/>
  <c r="H9212" i="2"/>
  <c r="I9211" i="2"/>
  <c r="H9211" i="2"/>
  <c r="I9210" i="2"/>
  <c r="H9210" i="2"/>
  <c r="I9209" i="2"/>
  <c r="H9209" i="2"/>
  <c r="I9208" i="2"/>
  <c r="H9208" i="2"/>
  <c r="I9207" i="2"/>
  <c r="H9207" i="2"/>
  <c r="I9206" i="2"/>
  <c r="H9206" i="2"/>
  <c r="I9205" i="2"/>
  <c r="H9205" i="2"/>
  <c r="I9204" i="2"/>
  <c r="H9204" i="2"/>
  <c r="I9203" i="2"/>
  <c r="H9203" i="2"/>
  <c r="I9202" i="2"/>
  <c r="H9202" i="2"/>
  <c r="I9201" i="2"/>
  <c r="H9201" i="2"/>
  <c r="I9200" i="2"/>
  <c r="H9200" i="2"/>
  <c r="I9199" i="2"/>
  <c r="H9199" i="2"/>
  <c r="I9198" i="2"/>
  <c r="H9198" i="2"/>
  <c r="I9197" i="2"/>
  <c r="H9197" i="2"/>
  <c r="I9196" i="2"/>
  <c r="H9196" i="2"/>
  <c r="I9195" i="2"/>
  <c r="H9195" i="2"/>
  <c r="I9194" i="2"/>
  <c r="H9194" i="2"/>
  <c r="I9193" i="2"/>
  <c r="H9193" i="2"/>
  <c r="I9192" i="2"/>
  <c r="H9192" i="2"/>
  <c r="I9191" i="2"/>
  <c r="H9191" i="2"/>
  <c r="I9190" i="2"/>
  <c r="H9190" i="2"/>
  <c r="I9189" i="2"/>
  <c r="H9189" i="2"/>
  <c r="I9188" i="2"/>
  <c r="H9188" i="2"/>
  <c r="I9187" i="2"/>
  <c r="H9187" i="2"/>
  <c r="I9186" i="2"/>
  <c r="H9186" i="2"/>
  <c r="I9185" i="2"/>
  <c r="H9185" i="2"/>
  <c r="I9184" i="2"/>
  <c r="H9184" i="2"/>
  <c r="I9183" i="2"/>
  <c r="H9183" i="2"/>
  <c r="I9182" i="2"/>
  <c r="H9182" i="2"/>
  <c r="I9181" i="2"/>
  <c r="H9181" i="2"/>
  <c r="I9180" i="2"/>
  <c r="H9180" i="2"/>
  <c r="I9179" i="2"/>
  <c r="H9179" i="2"/>
  <c r="I9178" i="2"/>
  <c r="H9178" i="2"/>
  <c r="I9177" i="2"/>
  <c r="H9177" i="2"/>
  <c r="I9176" i="2"/>
  <c r="H9176" i="2"/>
  <c r="I9175" i="2"/>
  <c r="H9175" i="2"/>
  <c r="I9174" i="2"/>
  <c r="H9174" i="2"/>
  <c r="I9173" i="2"/>
  <c r="H9173" i="2"/>
  <c r="I9172" i="2"/>
  <c r="H9172" i="2"/>
  <c r="I9171" i="2"/>
  <c r="H9171" i="2"/>
  <c r="I9170" i="2"/>
  <c r="H9170" i="2"/>
  <c r="I9169" i="2"/>
  <c r="H9169" i="2"/>
  <c r="I9168" i="2"/>
  <c r="H9168" i="2"/>
  <c r="I9167" i="2"/>
  <c r="H9167" i="2"/>
  <c r="I9166" i="2"/>
  <c r="H9166" i="2"/>
  <c r="I9165" i="2"/>
  <c r="H9165" i="2"/>
  <c r="I9164" i="2"/>
  <c r="H9164" i="2"/>
  <c r="I9163" i="2"/>
  <c r="H9163" i="2"/>
  <c r="I9162" i="2"/>
  <c r="H9162" i="2"/>
  <c r="I9161" i="2"/>
  <c r="H9161" i="2"/>
  <c r="I9160" i="2"/>
  <c r="H9160" i="2"/>
  <c r="I9159" i="2"/>
  <c r="H9159" i="2"/>
  <c r="I9158" i="2"/>
  <c r="H9158" i="2"/>
  <c r="I9157" i="2"/>
  <c r="H9157" i="2"/>
  <c r="I9156" i="2"/>
  <c r="H9156" i="2"/>
  <c r="I9155" i="2"/>
  <c r="H9155" i="2"/>
  <c r="I9154" i="2"/>
  <c r="H9154" i="2"/>
  <c r="I9153" i="2"/>
  <c r="H9153" i="2"/>
  <c r="I9152" i="2"/>
  <c r="H9152" i="2"/>
  <c r="I9151" i="2"/>
  <c r="H9151" i="2"/>
  <c r="I9150" i="2"/>
  <c r="H9150" i="2"/>
  <c r="I9149" i="2"/>
  <c r="H9149" i="2"/>
  <c r="I9148" i="2"/>
  <c r="H9148" i="2"/>
  <c r="I9147" i="2"/>
  <c r="H9147" i="2"/>
  <c r="I9146" i="2"/>
  <c r="H9146" i="2"/>
  <c r="I9145" i="2"/>
  <c r="H9145" i="2"/>
  <c r="I9144" i="2"/>
  <c r="H9144" i="2"/>
  <c r="I9143" i="2"/>
  <c r="H9143" i="2"/>
  <c r="I9142" i="2"/>
  <c r="H9142" i="2"/>
  <c r="I9141" i="2"/>
  <c r="H9141" i="2"/>
  <c r="I9140" i="2"/>
  <c r="H9140" i="2"/>
  <c r="I9139" i="2"/>
  <c r="H9139" i="2"/>
  <c r="I9138" i="2"/>
  <c r="H9138" i="2"/>
  <c r="I9137" i="2"/>
  <c r="H9137" i="2"/>
  <c r="I9136" i="2"/>
  <c r="H9136" i="2"/>
  <c r="I9135" i="2"/>
  <c r="H9135" i="2"/>
  <c r="I9134" i="2"/>
  <c r="H9134" i="2"/>
  <c r="I9133" i="2"/>
  <c r="H9133" i="2"/>
  <c r="I9132" i="2"/>
  <c r="H9132" i="2"/>
  <c r="I9131" i="2"/>
  <c r="H9131" i="2"/>
  <c r="I9130" i="2"/>
  <c r="H9130" i="2"/>
  <c r="I9129" i="2"/>
  <c r="H9129" i="2"/>
  <c r="I9128" i="2"/>
  <c r="H9128" i="2"/>
  <c r="I9127" i="2"/>
  <c r="H9127" i="2"/>
  <c r="I9126" i="2"/>
  <c r="H9126" i="2"/>
  <c r="I9125" i="2"/>
  <c r="H9125" i="2"/>
  <c r="I9124" i="2"/>
  <c r="H9124" i="2"/>
  <c r="I9123" i="2"/>
  <c r="H9123" i="2"/>
  <c r="I9122" i="2"/>
  <c r="H9122" i="2"/>
  <c r="I9121" i="2"/>
  <c r="H9121" i="2"/>
  <c r="I9120" i="2"/>
  <c r="H9120" i="2"/>
  <c r="I9119" i="2"/>
  <c r="H9119" i="2"/>
  <c r="I9118" i="2"/>
  <c r="H9118" i="2"/>
  <c r="I9117" i="2"/>
  <c r="H9117" i="2"/>
  <c r="I9116" i="2"/>
  <c r="H9116" i="2"/>
  <c r="I9115" i="2"/>
  <c r="H9115" i="2"/>
  <c r="I9114" i="2"/>
  <c r="H9114" i="2"/>
  <c r="I9113" i="2"/>
  <c r="H9113" i="2"/>
  <c r="I9112" i="2"/>
  <c r="H9112" i="2"/>
  <c r="I9111" i="2"/>
  <c r="H9111" i="2"/>
  <c r="I9110" i="2"/>
  <c r="H9110" i="2"/>
  <c r="I9109" i="2"/>
  <c r="H9109" i="2"/>
  <c r="I9108" i="2"/>
  <c r="H9108" i="2"/>
  <c r="I9107" i="2"/>
  <c r="H9107" i="2"/>
  <c r="I9106" i="2"/>
  <c r="H9106" i="2"/>
  <c r="I9105" i="2"/>
  <c r="H9105" i="2"/>
  <c r="I9104" i="2"/>
  <c r="H9104" i="2"/>
  <c r="I9103" i="2"/>
  <c r="H9103" i="2"/>
  <c r="I9102" i="2"/>
  <c r="H9102" i="2"/>
  <c r="I9101" i="2"/>
  <c r="H9101" i="2"/>
  <c r="I9100" i="2"/>
  <c r="H9100" i="2"/>
  <c r="I9099" i="2"/>
  <c r="H9099" i="2"/>
  <c r="I9098" i="2"/>
  <c r="H9098" i="2"/>
  <c r="I9097" i="2"/>
  <c r="H9097" i="2"/>
  <c r="I9096" i="2"/>
  <c r="H9096" i="2"/>
  <c r="I9095" i="2"/>
  <c r="H9095" i="2"/>
  <c r="I9094" i="2"/>
  <c r="H9094" i="2"/>
  <c r="I9093" i="2"/>
  <c r="H9093" i="2"/>
  <c r="I9092" i="2"/>
  <c r="H9092" i="2"/>
  <c r="I9091" i="2"/>
  <c r="H9091" i="2"/>
  <c r="I9090" i="2"/>
  <c r="H9090" i="2"/>
  <c r="I9089" i="2"/>
  <c r="H9089" i="2"/>
  <c r="I9088" i="2"/>
  <c r="H9088" i="2"/>
  <c r="I9087" i="2"/>
  <c r="H9087" i="2"/>
  <c r="I9086" i="2"/>
  <c r="H9086" i="2"/>
  <c r="I9085" i="2"/>
  <c r="H9085" i="2"/>
  <c r="I9084" i="2"/>
  <c r="H9084" i="2"/>
  <c r="I9083" i="2"/>
  <c r="H9083" i="2"/>
  <c r="I9082" i="2"/>
  <c r="H9082" i="2"/>
  <c r="I9081" i="2"/>
  <c r="H9081" i="2"/>
  <c r="I9080" i="2"/>
  <c r="H9080" i="2"/>
  <c r="I9079" i="2"/>
  <c r="H9079" i="2"/>
  <c r="I9078" i="2"/>
  <c r="H9078" i="2"/>
  <c r="I9077" i="2"/>
  <c r="H9077" i="2"/>
  <c r="I9076" i="2"/>
  <c r="H9076" i="2"/>
  <c r="I9075" i="2"/>
  <c r="H9075" i="2"/>
  <c r="I9074" i="2"/>
  <c r="H9074" i="2"/>
  <c r="I9073" i="2"/>
  <c r="H9073" i="2"/>
  <c r="I9072" i="2"/>
  <c r="H9072" i="2"/>
  <c r="I9071" i="2"/>
  <c r="H9071" i="2"/>
  <c r="I9070" i="2"/>
  <c r="H9070" i="2"/>
  <c r="I9069" i="2"/>
  <c r="H9069" i="2"/>
  <c r="I9068" i="2"/>
  <c r="H9068" i="2"/>
  <c r="I9067" i="2"/>
  <c r="H9067" i="2"/>
  <c r="I9066" i="2"/>
  <c r="H9066" i="2"/>
  <c r="I9065" i="2"/>
  <c r="H9065" i="2"/>
  <c r="I9064" i="2"/>
  <c r="H9064" i="2"/>
  <c r="I9063" i="2"/>
  <c r="H9063" i="2"/>
  <c r="I9062" i="2"/>
  <c r="H9062" i="2"/>
  <c r="I9061" i="2"/>
  <c r="H9061" i="2"/>
  <c r="I9060" i="2"/>
  <c r="H9060" i="2"/>
  <c r="I9059" i="2"/>
  <c r="H9059" i="2"/>
  <c r="I9058" i="2"/>
  <c r="H9058" i="2"/>
  <c r="I9057" i="2"/>
  <c r="H9057" i="2"/>
  <c r="I9056" i="2"/>
  <c r="H9056" i="2"/>
  <c r="I9055" i="2"/>
  <c r="H9055" i="2"/>
  <c r="I9054" i="2"/>
  <c r="H9054" i="2"/>
  <c r="I9053" i="2"/>
  <c r="H9053" i="2"/>
  <c r="I9052" i="2"/>
  <c r="H9052" i="2"/>
  <c r="I9051" i="2"/>
  <c r="H9051" i="2"/>
  <c r="I9050" i="2"/>
  <c r="H9050" i="2"/>
  <c r="I9049" i="2"/>
  <c r="H9049" i="2"/>
  <c r="I9048" i="2"/>
  <c r="H9048" i="2"/>
  <c r="I9047" i="2"/>
  <c r="H9047" i="2"/>
  <c r="I9046" i="2"/>
  <c r="H9046" i="2"/>
  <c r="I9045" i="2"/>
  <c r="H9045" i="2"/>
  <c r="I9044" i="2"/>
  <c r="H9044" i="2"/>
  <c r="I9043" i="2"/>
  <c r="H9043" i="2"/>
  <c r="I9042" i="2"/>
  <c r="H9042" i="2"/>
  <c r="I9041" i="2"/>
  <c r="H9041" i="2"/>
  <c r="I9040" i="2"/>
  <c r="H9040" i="2"/>
  <c r="I9039" i="2"/>
  <c r="H9039" i="2"/>
  <c r="I9038" i="2"/>
  <c r="H9038" i="2"/>
  <c r="I9037" i="2"/>
  <c r="H9037" i="2"/>
  <c r="I9036" i="2"/>
  <c r="H9036" i="2"/>
  <c r="I9035" i="2"/>
  <c r="H9035" i="2"/>
  <c r="I9034" i="2"/>
  <c r="H9034" i="2"/>
  <c r="I9033" i="2"/>
  <c r="H9033" i="2"/>
  <c r="I9032" i="2"/>
  <c r="H9032" i="2"/>
  <c r="I9031" i="2"/>
  <c r="H9031" i="2"/>
  <c r="I9030" i="2"/>
  <c r="H9030" i="2"/>
  <c r="I9029" i="2"/>
  <c r="H9029" i="2"/>
  <c r="I9028" i="2"/>
  <c r="H9028" i="2"/>
  <c r="I9027" i="2"/>
  <c r="H9027" i="2"/>
  <c r="I9026" i="2"/>
  <c r="H9026" i="2"/>
  <c r="I9025" i="2"/>
  <c r="H9025" i="2"/>
  <c r="I9024" i="2"/>
  <c r="H9024" i="2"/>
  <c r="I9023" i="2"/>
  <c r="H9023" i="2"/>
  <c r="I9022" i="2"/>
  <c r="H9022" i="2"/>
  <c r="I9021" i="2"/>
  <c r="H9021" i="2"/>
  <c r="I9020" i="2"/>
  <c r="H9020" i="2"/>
  <c r="I9019" i="2"/>
  <c r="H9019" i="2"/>
  <c r="I9018" i="2"/>
  <c r="H9018" i="2"/>
  <c r="I9017" i="2"/>
  <c r="H9017" i="2"/>
  <c r="I9016" i="2"/>
  <c r="H9016" i="2"/>
  <c r="I9015" i="2"/>
  <c r="H9015" i="2"/>
  <c r="I9014" i="2"/>
  <c r="H9014" i="2"/>
  <c r="I9013" i="2"/>
  <c r="H9013" i="2"/>
  <c r="I9012" i="2"/>
  <c r="H9012" i="2"/>
  <c r="I9011" i="2"/>
  <c r="H9011" i="2"/>
  <c r="I9010" i="2"/>
  <c r="H9010" i="2"/>
  <c r="I9009" i="2"/>
  <c r="H9009" i="2"/>
  <c r="I9008" i="2"/>
  <c r="H9008" i="2"/>
  <c r="I9007" i="2"/>
  <c r="H9007" i="2"/>
  <c r="I9006" i="2"/>
  <c r="H9006" i="2"/>
  <c r="I9005" i="2"/>
  <c r="H9005" i="2"/>
  <c r="I9004" i="2"/>
  <c r="H9004" i="2"/>
  <c r="I9003" i="2"/>
  <c r="H9003" i="2"/>
  <c r="I9002" i="2"/>
  <c r="H9002" i="2"/>
  <c r="I9001" i="2"/>
  <c r="H9001" i="2"/>
  <c r="I9000" i="2"/>
  <c r="H9000" i="2"/>
  <c r="I8999" i="2"/>
  <c r="H8999" i="2"/>
  <c r="I8998" i="2"/>
  <c r="H8998" i="2"/>
  <c r="I8997" i="2"/>
  <c r="H8997" i="2"/>
  <c r="I8996" i="2"/>
  <c r="H8996" i="2"/>
  <c r="I8995" i="2"/>
  <c r="H8995" i="2"/>
  <c r="I8994" i="2"/>
  <c r="H8994" i="2"/>
  <c r="I8993" i="2"/>
  <c r="H8993" i="2"/>
  <c r="I8992" i="2"/>
  <c r="H8992" i="2"/>
  <c r="I8991" i="2"/>
  <c r="H8991" i="2"/>
  <c r="I8990" i="2"/>
  <c r="H8990" i="2"/>
  <c r="I8989" i="2"/>
  <c r="H8989" i="2"/>
  <c r="I8988" i="2"/>
  <c r="H8988" i="2"/>
  <c r="I8987" i="2"/>
  <c r="H8987" i="2"/>
  <c r="I8986" i="2"/>
  <c r="H8986" i="2"/>
  <c r="I8985" i="2"/>
  <c r="H8985" i="2"/>
  <c r="I8984" i="2"/>
  <c r="H8984" i="2"/>
  <c r="I8983" i="2"/>
  <c r="H8983" i="2"/>
  <c r="I8982" i="2"/>
  <c r="H8982" i="2"/>
  <c r="I8981" i="2"/>
  <c r="H8981" i="2"/>
  <c r="I8980" i="2"/>
  <c r="H8980" i="2"/>
  <c r="I8979" i="2"/>
  <c r="H8979" i="2"/>
  <c r="I8978" i="2"/>
  <c r="H8978" i="2"/>
  <c r="I8977" i="2"/>
  <c r="H8977" i="2"/>
  <c r="I8976" i="2"/>
  <c r="H8976" i="2"/>
  <c r="I8975" i="2"/>
  <c r="H8975" i="2"/>
  <c r="I8974" i="2"/>
  <c r="H8974" i="2"/>
  <c r="I8973" i="2"/>
  <c r="H8973" i="2"/>
  <c r="I8972" i="2"/>
  <c r="H8972" i="2"/>
  <c r="I8971" i="2"/>
  <c r="H8971" i="2"/>
  <c r="I8970" i="2"/>
  <c r="H8970" i="2"/>
  <c r="I8969" i="2"/>
  <c r="H8969" i="2"/>
  <c r="I8968" i="2"/>
  <c r="H8968" i="2"/>
  <c r="I8967" i="2"/>
  <c r="H8967" i="2"/>
  <c r="I8966" i="2"/>
  <c r="H8966" i="2"/>
  <c r="I8965" i="2"/>
  <c r="H8965" i="2"/>
  <c r="I8964" i="2"/>
  <c r="H8964" i="2"/>
  <c r="I8963" i="2"/>
  <c r="H8963" i="2"/>
  <c r="I8962" i="2"/>
  <c r="H8962" i="2"/>
  <c r="I8961" i="2"/>
  <c r="H8961" i="2"/>
  <c r="I8960" i="2"/>
  <c r="H8960" i="2"/>
  <c r="I8959" i="2"/>
  <c r="H8959" i="2"/>
  <c r="I8958" i="2"/>
  <c r="H8958" i="2"/>
  <c r="I8957" i="2"/>
  <c r="H8957" i="2"/>
  <c r="I8956" i="2"/>
  <c r="H8956" i="2"/>
  <c r="I8955" i="2"/>
  <c r="H8955" i="2"/>
  <c r="I8954" i="2"/>
  <c r="H8954" i="2"/>
  <c r="I8953" i="2"/>
  <c r="H8953" i="2"/>
  <c r="I8952" i="2"/>
  <c r="H8952" i="2"/>
  <c r="I8951" i="2"/>
  <c r="H8951" i="2"/>
  <c r="I8950" i="2"/>
  <c r="H8950" i="2"/>
  <c r="I8949" i="2"/>
  <c r="H8949" i="2"/>
  <c r="I8948" i="2"/>
  <c r="H8948" i="2"/>
  <c r="I8947" i="2"/>
  <c r="H8947" i="2"/>
  <c r="I8946" i="2"/>
  <c r="H8946" i="2"/>
  <c r="I8945" i="2"/>
  <c r="H8945" i="2"/>
  <c r="I8944" i="2"/>
  <c r="H8944" i="2"/>
  <c r="I8943" i="2"/>
  <c r="H8943" i="2"/>
  <c r="I8942" i="2"/>
  <c r="H8942" i="2"/>
  <c r="I8941" i="2"/>
  <c r="H8941" i="2"/>
  <c r="I8940" i="2"/>
  <c r="H8940" i="2"/>
  <c r="I8939" i="2"/>
  <c r="H8939" i="2"/>
  <c r="I8938" i="2"/>
  <c r="H8938" i="2"/>
  <c r="I8937" i="2"/>
  <c r="H8937" i="2"/>
  <c r="I8936" i="2"/>
  <c r="H8936" i="2"/>
  <c r="I8935" i="2"/>
  <c r="H8935" i="2"/>
  <c r="I8934" i="2"/>
  <c r="H8934" i="2"/>
  <c r="I8933" i="2"/>
  <c r="H8933" i="2"/>
  <c r="I8932" i="2"/>
  <c r="H8932" i="2"/>
  <c r="I8931" i="2"/>
  <c r="H8931" i="2"/>
  <c r="I8930" i="2"/>
  <c r="H8930" i="2"/>
  <c r="I8929" i="2"/>
  <c r="H8929" i="2"/>
  <c r="I8928" i="2"/>
  <c r="H8928" i="2"/>
  <c r="I8927" i="2"/>
  <c r="H8927" i="2"/>
  <c r="I8926" i="2"/>
  <c r="H8926" i="2"/>
  <c r="I8925" i="2"/>
  <c r="H8925" i="2"/>
  <c r="I8924" i="2"/>
  <c r="H8924" i="2"/>
  <c r="I8923" i="2"/>
  <c r="H8923" i="2"/>
  <c r="I8922" i="2"/>
  <c r="H8922" i="2"/>
  <c r="I8921" i="2"/>
  <c r="H8921" i="2"/>
  <c r="I8920" i="2"/>
  <c r="H8920" i="2"/>
  <c r="I8919" i="2"/>
  <c r="H8919" i="2"/>
  <c r="I8918" i="2"/>
  <c r="H8918" i="2"/>
  <c r="I8917" i="2"/>
  <c r="H8917" i="2"/>
  <c r="I8916" i="2"/>
  <c r="H8916" i="2"/>
  <c r="I8915" i="2"/>
  <c r="H8915" i="2"/>
  <c r="I8914" i="2"/>
  <c r="H8914" i="2"/>
  <c r="I8913" i="2"/>
  <c r="H8913" i="2"/>
  <c r="I8912" i="2"/>
  <c r="H8912" i="2"/>
  <c r="I8911" i="2"/>
  <c r="H8911" i="2"/>
  <c r="I8910" i="2"/>
  <c r="H8910" i="2"/>
  <c r="I8909" i="2"/>
  <c r="H8909" i="2"/>
  <c r="I8908" i="2"/>
  <c r="H8908" i="2"/>
  <c r="I8907" i="2"/>
  <c r="H8907" i="2"/>
  <c r="I8906" i="2"/>
  <c r="H8906" i="2"/>
  <c r="I8905" i="2"/>
  <c r="H8905" i="2"/>
  <c r="I8904" i="2"/>
  <c r="H8904" i="2"/>
  <c r="I8903" i="2"/>
  <c r="H8903" i="2"/>
  <c r="I8902" i="2"/>
  <c r="H8902" i="2"/>
  <c r="I8901" i="2"/>
  <c r="H8901" i="2"/>
  <c r="I8900" i="2"/>
  <c r="H8900" i="2"/>
  <c r="I8899" i="2"/>
  <c r="H8899" i="2"/>
  <c r="I8898" i="2"/>
  <c r="H8898" i="2"/>
  <c r="I8897" i="2"/>
  <c r="H8897" i="2"/>
  <c r="I8896" i="2"/>
  <c r="H8896" i="2"/>
  <c r="I8895" i="2"/>
  <c r="H8895" i="2"/>
  <c r="I8894" i="2"/>
  <c r="H8894" i="2"/>
  <c r="I8893" i="2"/>
  <c r="H8893" i="2"/>
  <c r="I8892" i="2"/>
  <c r="H8892" i="2"/>
  <c r="I8891" i="2"/>
  <c r="H8891" i="2"/>
  <c r="I8890" i="2"/>
  <c r="H8890" i="2"/>
  <c r="I8889" i="2"/>
  <c r="H8889" i="2"/>
  <c r="I8888" i="2"/>
  <c r="H8888" i="2"/>
  <c r="I8887" i="2"/>
  <c r="H8887" i="2"/>
  <c r="I8886" i="2"/>
  <c r="H8886" i="2"/>
  <c r="I8885" i="2"/>
  <c r="H8885" i="2"/>
  <c r="I8884" i="2"/>
  <c r="H8884" i="2"/>
  <c r="I8883" i="2"/>
  <c r="H8883" i="2"/>
  <c r="I8882" i="2"/>
  <c r="H8882" i="2"/>
  <c r="I8881" i="2"/>
  <c r="H8881" i="2"/>
  <c r="I8880" i="2"/>
  <c r="H8880" i="2"/>
  <c r="I8879" i="2"/>
  <c r="H8879" i="2"/>
  <c r="I8878" i="2"/>
  <c r="H8878" i="2"/>
  <c r="I8877" i="2"/>
  <c r="H8877" i="2"/>
  <c r="I8876" i="2"/>
  <c r="H8876" i="2"/>
  <c r="I8875" i="2"/>
  <c r="H8875" i="2"/>
  <c r="I8874" i="2"/>
  <c r="H8874" i="2"/>
  <c r="I8873" i="2"/>
  <c r="H8873" i="2"/>
  <c r="I8872" i="2"/>
  <c r="H8872" i="2"/>
  <c r="I8871" i="2"/>
  <c r="H8871" i="2"/>
  <c r="I8870" i="2"/>
  <c r="H8870" i="2"/>
  <c r="I8869" i="2"/>
  <c r="H8869" i="2"/>
  <c r="I8868" i="2"/>
  <c r="H8868" i="2"/>
  <c r="I8867" i="2"/>
  <c r="H8867" i="2"/>
  <c r="I8866" i="2"/>
  <c r="H8866" i="2"/>
  <c r="I8865" i="2"/>
  <c r="H8865" i="2"/>
  <c r="I8864" i="2"/>
  <c r="H8864" i="2"/>
  <c r="I8863" i="2"/>
  <c r="H8863" i="2"/>
  <c r="I8862" i="2"/>
  <c r="H8862" i="2"/>
  <c r="I8861" i="2"/>
  <c r="H8861" i="2"/>
  <c r="I8860" i="2"/>
  <c r="H8860" i="2"/>
  <c r="I8859" i="2"/>
  <c r="H8859" i="2"/>
  <c r="I8858" i="2"/>
  <c r="H8858" i="2"/>
  <c r="I8857" i="2"/>
  <c r="H8857" i="2"/>
  <c r="I8856" i="2"/>
  <c r="H8856" i="2"/>
  <c r="I8855" i="2"/>
  <c r="H8855" i="2"/>
  <c r="I8854" i="2"/>
  <c r="H8854" i="2"/>
  <c r="I8853" i="2"/>
  <c r="H8853" i="2"/>
  <c r="I8852" i="2"/>
  <c r="H8852" i="2"/>
  <c r="I8851" i="2"/>
  <c r="H8851" i="2"/>
  <c r="I8850" i="2"/>
  <c r="H8850" i="2"/>
  <c r="I8849" i="2"/>
  <c r="H8849" i="2"/>
  <c r="I8848" i="2"/>
  <c r="H8848" i="2"/>
  <c r="I8847" i="2"/>
  <c r="H8847" i="2"/>
  <c r="I8846" i="2"/>
  <c r="H8846" i="2"/>
  <c r="I8845" i="2"/>
  <c r="H8845" i="2"/>
  <c r="I8844" i="2"/>
  <c r="H8844" i="2"/>
  <c r="I8843" i="2"/>
  <c r="H8843" i="2"/>
  <c r="I8842" i="2"/>
  <c r="H8842" i="2"/>
  <c r="I8841" i="2"/>
  <c r="H8841" i="2"/>
  <c r="I8840" i="2"/>
  <c r="H8840" i="2"/>
  <c r="I8839" i="2"/>
  <c r="H8839" i="2"/>
  <c r="I8838" i="2"/>
  <c r="H8838" i="2"/>
  <c r="I8837" i="2"/>
  <c r="H8837" i="2"/>
  <c r="I8836" i="2"/>
  <c r="H8836" i="2"/>
  <c r="I8835" i="2"/>
  <c r="H8835" i="2"/>
  <c r="I8834" i="2"/>
  <c r="H8834" i="2"/>
  <c r="I8833" i="2"/>
  <c r="H8833" i="2"/>
  <c r="I8832" i="2"/>
  <c r="H8832" i="2"/>
  <c r="I8831" i="2"/>
  <c r="H8831" i="2"/>
  <c r="I8830" i="2"/>
  <c r="H8830" i="2"/>
  <c r="I8829" i="2"/>
  <c r="H8829" i="2"/>
  <c r="I8828" i="2"/>
  <c r="H8828" i="2"/>
  <c r="I8827" i="2"/>
  <c r="H8827" i="2"/>
  <c r="I8826" i="2"/>
  <c r="H8826" i="2"/>
  <c r="I8825" i="2"/>
  <c r="H8825" i="2"/>
  <c r="I8824" i="2"/>
  <c r="H8824" i="2"/>
  <c r="I8823" i="2"/>
  <c r="H8823" i="2"/>
  <c r="I8822" i="2"/>
  <c r="H8822" i="2"/>
  <c r="I8821" i="2"/>
  <c r="H8821" i="2"/>
  <c r="I8820" i="2"/>
  <c r="H8820" i="2"/>
  <c r="I8819" i="2"/>
  <c r="H8819" i="2"/>
  <c r="I8818" i="2"/>
  <c r="H8818" i="2"/>
  <c r="I8817" i="2"/>
  <c r="H8817" i="2"/>
  <c r="I8816" i="2"/>
  <c r="H8816" i="2"/>
  <c r="I8815" i="2"/>
  <c r="H8815" i="2"/>
  <c r="I8814" i="2"/>
  <c r="H8814" i="2"/>
  <c r="I8813" i="2"/>
  <c r="H8813" i="2"/>
  <c r="I8812" i="2"/>
  <c r="H8812" i="2"/>
  <c r="I8811" i="2"/>
  <c r="H8811" i="2"/>
  <c r="I8810" i="2"/>
  <c r="H8810" i="2"/>
  <c r="I8809" i="2"/>
  <c r="H8809" i="2"/>
  <c r="I8808" i="2"/>
  <c r="H8808" i="2"/>
  <c r="I8807" i="2"/>
  <c r="H8807" i="2"/>
  <c r="I8806" i="2"/>
  <c r="H8806" i="2"/>
  <c r="I8805" i="2"/>
  <c r="H8805" i="2"/>
  <c r="I8804" i="2"/>
  <c r="H8804" i="2"/>
  <c r="I8803" i="2"/>
  <c r="H8803" i="2"/>
  <c r="I8802" i="2"/>
  <c r="H8802" i="2"/>
  <c r="I8801" i="2"/>
  <c r="H8801" i="2"/>
  <c r="I8800" i="2"/>
  <c r="H8800" i="2"/>
  <c r="I8799" i="2"/>
  <c r="H8799" i="2"/>
  <c r="I8798" i="2"/>
  <c r="H8798" i="2"/>
  <c r="I8797" i="2"/>
  <c r="H8797" i="2"/>
  <c r="I8796" i="2"/>
  <c r="H8796" i="2"/>
  <c r="I8795" i="2"/>
  <c r="H8795" i="2"/>
  <c r="I8794" i="2"/>
  <c r="H8794" i="2"/>
  <c r="I8793" i="2"/>
  <c r="H8793" i="2"/>
  <c r="I8792" i="2"/>
  <c r="H8792" i="2"/>
  <c r="I8791" i="2"/>
  <c r="H8791" i="2"/>
  <c r="I8790" i="2"/>
  <c r="H8790" i="2"/>
  <c r="I8789" i="2"/>
  <c r="H8789" i="2"/>
  <c r="I8788" i="2"/>
  <c r="H8788" i="2"/>
  <c r="I8787" i="2"/>
  <c r="H8787" i="2"/>
  <c r="I8786" i="2"/>
  <c r="H8786" i="2"/>
  <c r="I8785" i="2"/>
  <c r="H8785" i="2"/>
  <c r="I8784" i="2"/>
  <c r="H8784" i="2"/>
  <c r="I8783" i="2"/>
  <c r="H8783" i="2"/>
  <c r="I8782" i="2"/>
  <c r="H8782" i="2"/>
  <c r="I8781" i="2"/>
  <c r="H8781" i="2"/>
  <c r="I8780" i="2"/>
  <c r="H8780" i="2"/>
  <c r="I8779" i="2"/>
  <c r="H8779" i="2"/>
  <c r="I8778" i="2"/>
  <c r="H8778" i="2"/>
  <c r="I8777" i="2"/>
  <c r="H8777" i="2"/>
  <c r="I8776" i="2"/>
  <c r="H8776" i="2"/>
  <c r="I8775" i="2"/>
  <c r="H8775" i="2"/>
  <c r="I8774" i="2"/>
  <c r="H8774" i="2"/>
  <c r="I8773" i="2"/>
  <c r="H8773" i="2"/>
  <c r="I8772" i="2"/>
  <c r="H8772" i="2"/>
  <c r="I8771" i="2"/>
  <c r="H8771" i="2"/>
  <c r="I8770" i="2"/>
  <c r="H8770" i="2"/>
  <c r="I8769" i="2"/>
  <c r="H8769" i="2"/>
  <c r="I8768" i="2"/>
  <c r="H8768" i="2"/>
  <c r="I8767" i="2"/>
  <c r="H8767" i="2"/>
  <c r="I8766" i="2"/>
  <c r="H8766" i="2"/>
  <c r="I8765" i="2"/>
  <c r="H8765" i="2"/>
  <c r="I8764" i="2"/>
  <c r="H8764" i="2"/>
  <c r="I8763" i="2"/>
  <c r="H8763" i="2"/>
  <c r="I8762" i="2"/>
  <c r="H8762" i="2"/>
  <c r="I8761" i="2"/>
  <c r="H8761" i="2"/>
  <c r="I8760" i="2"/>
  <c r="H8760" i="2"/>
  <c r="I8759" i="2"/>
  <c r="H8759" i="2"/>
  <c r="I8758" i="2"/>
  <c r="H8758" i="2"/>
  <c r="I8757" i="2"/>
  <c r="H8757" i="2"/>
  <c r="I8756" i="2"/>
  <c r="H8756" i="2"/>
  <c r="I8755" i="2"/>
  <c r="H8755" i="2"/>
  <c r="I8754" i="2"/>
  <c r="H8754" i="2"/>
  <c r="I8753" i="2"/>
  <c r="H8753" i="2"/>
  <c r="I8752" i="2"/>
  <c r="H8752" i="2"/>
  <c r="I8751" i="2"/>
  <c r="H8751" i="2"/>
  <c r="I8750" i="2"/>
  <c r="H8750" i="2"/>
  <c r="I8749" i="2"/>
  <c r="H8749" i="2"/>
  <c r="I8748" i="2"/>
  <c r="H8748" i="2"/>
  <c r="I8747" i="2"/>
  <c r="H8747" i="2"/>
  <c r="I8746" i="2"/>
  <c r="H8746" i="2"/>
  <c r="I8745" i="2"/>
  <c r="H8745" i="2"/>
  <c r="I8744" i="2"/>
  <c r="H8744" i="2"/>
  <c r="I8743" i="2"/>
  <c r="H8743" i="2"/>
  <c r="I8742" i="2"/>
  <c r="H8742" i="2"/>
  <c r="I8741" i="2"/>
  <c r="H8741" i="2"/>
  <c r="I8740" i="2"/>
  <c r="H8740" i="2"/>
  <c r="I8739" i="2"/>
  <c r="H8739" i="2"/>
  <c r="I8738" i="2"/>
  <c r="H8738" i="2"/>
  <c r="I8737" i="2"/>
  <c r="H8737" i="2"/>
  <c r="I8736" i="2"/>
  <c r="H8736" i="2"/>
  <c r="I8735" i="2"/>
  <c r="H8735" i="2"/>
  <c r="I8734" i="2"/>
  <c r="H8734" i="2"/>
  <c r="I8733" i="2"/>
  <c r="H8733" i="2"/>
  <c r="I8732" i="2"/>
  <c r="H8732" i="2"/>
  <c r="I8731" i="2"/>
  <c r="H8731" i="2"/>
  <c r="I8730" i="2"/>
  <c r="H8730" i="2"/>
  <c r="I8729" i="2"/>
  <c r="H8729" i="2"/>
  <c r="I8728" i="2"/>
  <c r="H8728" i="2"/>
  <c r="I8727" i="2"/>
  <c r="H8727" i="2"/>
  <c r="I8726" i="2"/>
  <c r="H8726" i="2"/>
  <c r="I8725" i="2"/>
  <c r="H8725" i="2"/>
  <c r="I8724" i="2"/>
  <c r="H8724" i="2"/>
  <c r="I8723" i="2"/>
  <c r="H8723" i="2"/>
  <c r="I8722" i="2"/>
  <c r="H8722" i="2"/>
  <c r="I8721" i="2"/>
  <c r="H8721" i="2"/>
  <c r="I8720" i="2"/>
  <c r="H8720" i="2"/>
  <c r="I8719" i="2"/>
  <c r="H8719" i="2"/>
  <c r="I8718" i="2"/>
  <c r="H8718" i="2"/>
  <c r="I8717" i="2"/>
  <c r="H8717" i="2"/>
  <c r="I8716" i="2"/>
  <c r="H8716" i="2"/>
  <c r="I8715" i="2"/>
  <c r="H8715" i="2"/>
  <c r="I8714" i="2"/>
  <c r="H8714" i="2"/>
  <c r="I8713" i="2"/>
  <c r="H8713" i="2"/>
  <c r="I8712" i="2"/>
  <c r="H8712" i="2"/>
  <c r="I8711" i="2"/>
  <c r="H8711" i="2"/>
  <c r="I8710" i="2"/>
  <c r="H8710" i="2"/>
  <c r="I8709" i="2"/>
  <c r="H8709" i="2"/>
  <c r="I8708" i="2"/>
  <c r="H8708" i="2"/>
  <c r="I8707" i="2"/>
  <c r="H8707" i="2"/>
  <c r="I8706" i="2"/>
  <c r="H8706" i="2"/>
  <c r="I8705" i="2"/>
  <c r="H8705" i="2"/>
  <c r="I8704" i="2"/>
  <c r="H8704" i="2"/>
  <c r="I8703" i="2"/>
  <c r="H8703" i="2"/>
  <c r="I8702" i="2"/>
  <c r="H8702" i="2"/>
  <c r="I8701" i="2"/>
  <c r="H8701" i="2"/>
  <c r="I8700" i="2"/>
  <c r="H8700" i="2"/>
  <c r="I8699" i="2"/>
  <c r="H8699" i="2"/>
  <c r="I8698" i="2"/>
  <c r="H8698" i="2"/>
  <c r="I8697" i="2"/>
  <c r="H8697" i="2"/>
  <c r="I8696" i="2"/>
  <c r="H8696" i="2"/>
  <c r="I8695" i="2"/>
  <c r="H8695" i="2"/>
  <c r="I8694" i="2"/>
  <c r="H8694" i="2"/>
  <c r="I8693" i="2"/>
  <c r="H8693" i="2"/>
  <c r="I8692" i="2"/>
  <c r="H8692" i="2"/>
  <c r="I8691" i="2"/>
  <c r="H8691" i="2"/>
  <c r="I8690" i="2"/>
  <c r="H8690" i="2"/>
  <c r="I8689" i="2"/>
  <c r="H8689" i="2"/>
  <c r="I8688" i="2"/>
  <c r="H8688" i="2"/>
  <c r="I8687" i="2"/>
  <c r="H8687" i="2"/>
  <c r="I8686" i="2"/>
  <c r="H8686" i="2"/>
  <c r="I8685" i="2"/>
  <c r="H8685" i="2"/>
  <c r="I8684" i="2"/>
  <c r="H8684" i="2"/>
  <c r="I8683" i="2"/>
  <c r="H8683" i="2"/>
  <c r="I8682" i="2"/>
  <c r="H8682" i="2"/>
  <c r="I8681" i="2"/>
  <c r="H8681" i="2"/>
  <c r="I8680" i="2"/>
  <c r="H8680" i="2"/>
  <c r="I8679" i="2"/>
  <c r="H8679" i="2"/>
  <c r="I8678" i="2"/>
  <c r="H8678" i="2"/>
  <c r="I8677" i="2"/>
  <c r="H8677" i="2"/>
  <c r="I8676" i="2"/>
  <c r="H8676" i="2"/>
  <c r="I8675" i="2"/>
  <c r="H8675" i="2"/>
  <c r="I8674" i="2"/>
  <c r="H8674" i="2"/>
  <c r="I8673" i="2"/>
  <c r="H8673" i="2"/>
  <c r="I8672" i="2"/>
  <c r="H8672" i="2"/>
  <c r="I8671" i="2"/>
  <c r="H8671" i="2"/>
  <c r="I8670" i="2"/>
  <c r="H8670" i="2"/>
  <c r="I8669" i="2"/>
  <c r="H8669" i="2"/>
  <c r="I8668" i="2"/>
  <c r="H8668" i="2"/>
  <c r="I8667" i="2"/>
  <c r="H8667" i="2"/>
  <c r="I8666" i="2"/>
  <c r="H8666" i="2"/>
  <c r="I8665" i="2"/>
  <c r="H8665" i="2"/>
  <c r="I8664" i="2"/>
  <c r="H8664" i="2"/>
  <c r="I8663" i="2"/>
  <c r="H8663" i="2"/>
  <c r="I8662" i="2"/>
  <c r="H8662" i="2"/>
  <c r="I8661" i="2"/>
  <c r="H8661" i="2"/>
  <c r="I8660" i="2"/>
  <c r="H8660" i="2"/>
  <c r="I8659" i="2"/>
  <c r="H8659" i="2"/>
  <c r="I8658" i="2"/>
  <c r="H8658" i="2"/>
  <c r="I8657" i="2"/>
  <c r="H8657" i="2"/>
  <c r="I8656" i="2"/>
  <c r="H8656" i="2"/>
  <c r="I8655" i="2"/>
  <c r="H8655" i="2"/>
  <c r="I8654" i="2"/>
  <c r="H8654" i="2"/>
  <c r="I8653" i="2"/>
  <c r="H8653" i="2"/>
  <c r="I8652" i="2"/>
  <c r="H8652" i="2"/>
  <c r="I8651" i="2"/>
  <c r="H8651" i="2"/>
  <c r="I8650" i="2"/>
  <c r="H8650" i="2"/>
  <c r="I8649" i="2"/>
  <c r="H8649" i="2"/>
  <c r="I8648" i="2"/>
  <c r="H8648" i="2"/>
  <c r="I8647" i="2"/>
  <c r="H8647" i="2"/>
  <c r="I8646" i="2"/>
  <c r="H8646" i="2"/>
  <c r="I8645" i="2"/>
  <c r="H8645" i="2"/>
  <c r="I8644" i="2"/>
  <c r="H8644" i="2"/>
  <c r="I8643" i="2"/>
  <c r="H8643" i="2"/>
  <c r="I8642" i="2"/>
  <c r="H8642" i="2"/>
  <c r="I8641" i="2"/>
  <c r="H8641" i="2"/>
  <c r="I8640" i="2"/>
  <c r="H8640" i="2"/>
  <c r="I8639" i="2"/>
  <c r="H8639" i="2"/>
  <c r="I8638" i="2"/>
  <c r="H8638" i="2"/>
  <c r="I8637" i="2"/>
  <c r="H8637" i="2"/>
  <c r="I8636" i="2"/>
  <c r="H8636" i="2"/>
  <c r="I8635" i="2"/>
  <c r="H8635" i="2"/>
  <c r="I8634" i="2"/>
  <c r="H8634" i="2"/>
  <c r="I8633" i="2"/>
  <c r="H8633" i="2"/>
  <c r="I8632" i="2"/>
  <c r="H8632" i="2"/>
  <c r="I8631" i="2"/>
  <c r="H8631" i="2"/>
  <c r="I8630" i="2"/>
  <c r="H8630" i="2"/>
  <c r="I8629" i="2"/>
  <c r="H8629" i="2"/>
  <c r="I8628" i="2"/>
  <c r="H8628" i="2"/>
  <c r="I8627" i="2"/>
  <c r="H8627" i="2"/>
  <c r="I8626" i="2"/>
  <c r="H8626" i="2"/>
  <c r="I8625" i="2"/>
  <c r="H8625" i="2"/>
  <c r="I8624" i="2"/>
  <c r="H8624" i="2"/>
  <c r="I8623" i="2"/>
  <c r="H8623" i="2"/>
  <c r="I8622" i="2"/>
  <c r="H8622" i="2"/>
  <c r="I8621" i="2"/>
  <c r="H8621" i="2"/>
  <c r="I8620" i="2"/>
  <c r="H8620" i="2"/>
  <c r="I8619" i="2"/>
  <c r="H8619" i="2"/>
  <c r="I8618" i="2"/>
  <c r="H8618" i="2"/>
  <c r="I8617" i="2"/>
  <c r="H8617" i="2"/>
  <c r="I8616" i="2"/>
  <c r="H8616" i="2"/>
  <c r="I8615" i="2"/>
  <c r="H8615" i="2"/>
  <c r="I8614" i="2"/>
  <c r="H8614" i="2"/>
  <c r="I8613" i="2"/>
  <c r="H8613" i="2"/>
  <c r="I8612" i="2"/>
  <c r="H8612" i="2"/>
  <c r="I8611" i="2"/>
  <c r="H8611" i="2"/>
  <c r="I8610" i="2"/>
  <c r="H8610" i="2"/>
  <c r="I8609" i="2"/>
  <c r="H8609" i="2"/>
  <c r="I8608" i="2"/>
  <c r="H8608" i="2"/>
  <c r="I8607" i="2"/>
  <c r="H8607" i="2"/>
  <c r="I8606" i="2"/>
  <c r="H8606" i="2"/>
  <c r="I8605" i="2"/>
  <c r="H8605" i="2"/>
  <c r="I8604" i="2"/>
  <c r="H8604" i="2"/>
  <c r="I8603" i="2"/>
  <c r="H8603" i="2"/>
  <c r="I8602" i="2"/>
  <c r="H8602" i="2"/>
  <c r="I8601" i="2"/>
  <c r="H8601" i="2"/>
  <c r="I8600" i="2"/>
  <c r="H8600" i="2"/>
  <c r="I8599" i="2"/>
  <c r="H8599" i="2"/>
  <c r="I8598" i="2"/>
  <c r="H8598" i="2"/>
  <c r="I8597" i="2"/>
  <c r="H8597" i="2"/>
  <c r="I8596" i="2"/>
  <c r="H8596" i="2"/>
  <c r="I8595" i="2"/>
  <c r="H8595" i="2"/>
  <c r="I8594" i="2"/>
  <c r="H8594" i="2"/>
  <c r="I8593" i="2"/>
  <c r="H8593" i="2"/>
  <c r="I8592" i="2"/>
  <c r="H8592" i="2"/>
  <c r="I8591" i="2"/>
  <c r="H8591" i="2"/>
  <c r="I8590" i="2"/>
  <c r="H8590" i="2"/>
  <c r="I8589" i="2"/>
  <c r="H8589" i="2"/>
  <c r="I8588" i="2"/>
  <c r="H8588" i="2"/>
  <c r="I8587" i="2"/>
  <c r="H8587" i="2"/>
  <c r="I8586" i="2"/>
  <c r="H8586" i="2"/>
  <c r="I8585" i="2"/>
  <c r="H8585" i="2"/>
  <c r="I8584" i="2"/>
  <c r="H8584" i="2"/>
  <c r="I8583" i="2"/>
  <c r="H8583" i="2"/>
  <c r="I8582" i="2"/>
  <c r="H8582" i="2"/>
  <c r="I8581" i="2"/>
  <c r="H8581" i="2"/>
  <c r="I8580" i="2"/>
  <c r="H8580" i="2"/>
  <c r="I8579" i="2"/>
  <c r="H8579" i="2"/>
  <c r="I8578" i="2"/>
  <c r="H8578" i="2"/>
  <c r="I8577" i="2"/>
  <c r="H8577" i="2"/>
  <c r="I8576" i="2"/>
  <c r="H8576" i="2"/>
  <c r="I8575" i="2"/>
  <c r="H8575" i="2"/>
  <c r="I8574" i="2"/>
  <c r="H8574" i="2"/>
  <c r="I8573" i="2"/>
  <c r="H8573" i="2"/>
  <c r="I8572" i="2"/>
  <c r="H8572" i="2"/>
  <c r="I8571" i="2"/>
  <c r="H8571" i="2"/>
  <c r="I8570" i="2"/>
  <c r="H8570" i="2"/>
  <c r="I8569" i="2"/>
  <c r="H8569" i="2"/>
  <c r="I8568" i="2"/>
  <c r="H8568" i="2"/>
  <c r="I8567" i="2"/>
  <c r="H8567" i="2"/>
  <c r="I8566" i="2"/>
  <c r="H8566" i="2"/>
  <c r="I8565" i="2"/>
  <c r="H8565" i="2"/>
  <c r="I8564" i="2"/>
  <c r="H8564" i="2"/>
  <c r="I8563" i="2"/>
  <c r="H8563" i="2"/>
  <c r="I8562" i="2"/>
  <c r="H8562" i="2"/>
  <c r="I8561" i="2"/>
  <c r="H8561" i="2"/>
  <c r="I8560" i="2"/>
  <c r="H8560" i="2"/>
  <c r="I8559" i="2"/>
  <c r="H8559" i="2"/>
  <c r="I8558" i="2"/>
  <c r="H8558" i="2"/>
  <c r="I8557" i="2"/>
  <c r="H8557" i="2"/>
  <c r="I8556" i="2"/>
  <c r="H8556" i="2"/>
  <c r="I8555" i="2"/>
  <c r="H8555" i="2"/>
  <c r="I8554" i="2"/>
  <c r="H8554" i="2"/>
  <c r="I8553" i="2"/>
  <c r="H8553" i="2"/>
  <c r="I8552" i="2"/>
  <c r="H8552" i="2"/>
  <c r="I8551" i="2"/>
  <c r="H8551" i="2"/>
  <c r="I8550" i="2"/>
  <c r="H8550" i="2"/>
  <c r="I8549" i="2"/>
  <c r="H8549" i="2"/>
  <c r="I8548" i="2"/>
  <c r="H8548" i="2"/>
  <c r="I8547" i="2"/>
  <c r="H8547" i="2"/>
  <c r="I8546" i="2"/>
  <c r="H8546" i="2"/>
  <c r="I8545" i="2"/>
  <c r="H8545" i="2"/>
  <c r="I8544" i="2"/>
  <c r="H8544" i="2"/>
  <c r="I8543" i="2"/>
  <c r="H8543" i="2"/>
  <c r="I8542" i="2"/>
  <c r="H8542" i="2"/>
  <c r="I8541" i="2"/>
  <c r="H8541" i="2"/>
  <c r="I8540" i="2"/>
  <c r="H8540" i="2"/>
  <c r="I8539" i="2"/>
  <c r="H8539" i="2"/>
  <c r="I8538" i="2"/>
  <c r="H8538" i="2"/>
  <c r="I8537" i="2"/>
  <c r="H8537" i="2"/>
  <c r="I8536" i="2"/>
  <c r="H8536" i="2"/>
  <c r="I8535" i="2"/>
  <c r="H8535" i="2"/>
  <c r="I8534" i="2"/>
  <c r="H8534" i="2"/>
  <c r="I8533" i="2"/>
  <c r="H8533" i="2"/>
  <c r="I8532" i="2"/>
  <c r="H8532" i="2"/>
  <c r="I8531" i="2"/>
  <c r="H8531" i="2"/>
  <c r="I8530" i="2"/>
  <c r="H8530" i="2"/>
  <c r="I8529" i="2"/>
  <c r="H8529" i="2"/>
  <c r="I8528" i="2"/>
  <c r="H8528" i="2"/>
  <c r="I8527" i="2"/>
  <c r="H8527" i="2"/>
  <c r="I8526" i="2"/>
  <c r="H8526" i="2"/>
  <c r="I8525" i="2"/>
  <c r="H8525" i="2"/>
  <c r="I8524" i="2"/>
  <c r="H8524" i="2"/>
  <c r="I8523" i="2"/>
  <c r="H8523" i="2"/>
  <c r="I8522" i="2"/>
  <c r="H8522" i="2"/>
  <c r="I8521" i="2"/>
  <c r="H8521" i="2"/>
  <c r="I8520" i="2"/>
  <c r="H8520" i="2"/>
  <c r="I8519" i="2"/>
  <c r="H8519" i="2"/>
  <c r="I8518" i="2"/>
  <c r="H8518" i="2"/>
  <c r="I8517" i="2"/>
  <c r="H8517" i="2"/>
  <c r="I8516" i="2"/>
  <c r="H8516" i="2"/>
  <c r="I8515" i="2"/>
  <c r="H8515" i="2"/>
  <c r="I8514" i="2"/>
  <c r="H8514" i="2"/>
  <c r="I8513" i="2"/>
  <c r="H8513" i="2"/>
  <c r="I8512" i="2"/>
  <c r="H8512" i="2"/>
  <c r="I8511" i="2"/>
  <c r="H8511" i="2"/>
  <c r="I8510" i="2"/>
  <c r="H8510" i="2"/>
  <c r="I8509" i="2"/>
  <c r="H8509" i="2"/>
  <c r="I8508" i="2"/>
  <c r="H8508" i="2"/>
  <c r="I8507" i="2"/>
  <c r="H8507" i="2"/>
  <c r="I8506" i="2"/>
  <c r="H8506" i="2"/>
  <c r="I8505" i="2"/>
  <c r="H8505" i="2"/>
  <c r="I8504" i="2"/>
  <c r="H8504" i="2"/>
  <c r="I8503" i="2"/>
  <c r="H8503" i="2"/>
  <c r="I8502" i="2"/>
  <c r="H8502" i="2"/>
  <c r="I8501" i="2"/>
  <c r="H8501" i="2"/>
  <c r="I8500" i="2"/>
  <c r="H8500" i="2"/>
  <c r="I8499" i="2"/>
  <c r="H8499" i="2"/>
  <c r="I8498" i="2"/>
  <c r="H8498" i="2"/>
  <c r="I8497" i="2"/>
  <c r="H8497" i="2"/>
  <c r="I8496" i="2"/>
  <c r="H8496" i="2"/>
  <c r="I8495" i="2"/>
  <c r="H8495" i="2"/>
  <c r="I8494" i="2"/>
  <c r="H8494" i="2"/>
  <c r="I8493" i="2"/>
  <c r="H8493" i="2"/>
  <c r="I8492" i="2"/>
  <c r="H8492" i="2"/>
  <c r="I8491" i="2"/>
  <c r="H8491" i="2"/>
  <c r="I8490" i="2"/>
  <c r="H8490" i="2"/>
  <c r="I8489" i="2"/>
  <c r="H8489" i="2"/>
  <c r="I8488" i="2"/>
  <c r="H8488" i="2"/>
  <c r="I8487" i="2"/>
  <c r="H8487" i="2"/>
  <c r="I8486" i="2"/>
  <c r="H8486" i="2"/>
  <c r="I8485" i="2"/>
  <c r="H8485" i="2"/>
  <c r="I8484" i="2"/>
  <c r="H8484" i="2"/>
  <c r="I8483" i="2"/>
  <c r="H8483" i="2"/>
  <c r="I8482" i="2"/>
  <c r="H8482" i="2"/>
  <c r="I8481" i="2"/>
  <c r="H8481" i="2"/>
  <c r="I8480" i="2"/>
  <c r="H8480" i="2"/>
  <c r="I8479" i="2"/>
  <c r="H8479" i="2"/>
  <c r="I8478" i="2"/>
  <c r="H8478" i="2"/>
  <c r="I8477" i="2"/>
  <c r="H8477" i="2"/>
  <c r="I8476" i="2"/>
  <c r="H8476" i="2"/>
  <c r="I8475" i="2"/>
  <c r="H8475" i="2"/>
  <c r="I8474" i="2"/>
  <c r="H8474" i="2"/>
  <c r="I8473" i="2"/>
  <c r="H8473" i="2"/>
  <c r="I8472" i="2"/>
  <c r="H8472" i="2"/>
  <c r="I8471" i="2"/>
  <c r="H8471" i="2"/>
  <c r="I8470" i="2"/>
  <c r="H8470" i="2"/>
  <c r="I8469" i="2"/>
  <c r="H8469" i="2"/>
  <c r="I8468" i="2"/>
  <c r="H8468" i="2"/>
  <c r="I8467" i="2"/>
  <c r="H8467" i="2"/>
  <c r="I8466" i="2"/>
  <c r="H8466" i="2"/>
  <c r="I8465" i="2"/>
  <c r="H8465" i="2"/>
  <c r="I8464" i="2"/>
  <c r="H8464" i="2"/>
  <c r="I8463" i="2"/>
  <c r="H8463" i="2"/>
  <c r="I8462" i="2"/>
  <c r="H8462" i="2"/>
  <c r="I8461" i="2"/>
  <c r="H8461" i="2"/>
  <c r="I8460" i="2"/>
  <c r="H8460" i="2"/>
  <c r="I8459" i="2"/>
  <c r="H8459" i="2"/>
  <c r="I8458" i="2"/>
  <c r="H8458" i="2"/>
  <c r="I8457" i="2"/>
  <c r="H8457" i="2"/>
  <c r="I8456" i="2"/>
  <c r="H8456" i="2"/>
  <c r="I8455" i="2"/>
  <c r="H8455" i="2"/>
  <c r="I8454" i="2"/>
  <c r="H8454" i="2"/>
  <c r="I8453" i="2"/>
  <c r="H8453" i="2"/>
  <c r="I8452" i="2"/>
  <c r="H8452" i="2"/>
  <c r="I8451" i="2"/>
  <c r="H8451" i="2"/>
  <c r="I8450" i="2"/>
  <c r="H8450" i="2"/>
  <c r="I8449" i="2"/>
  <c r="H8449" i="2"/>
  <c r="I8448" i="2"/>
  <c r="H8448" i="2"/>
  <c r="I8447" i="2"/>
  <c r="H8447" i="2"/>
  <c r="I8446" i="2"/>
  <c r="H8446" i="2"/>
  <c r="I8445" i="2"/>
  <c r="H8445" i="2"/>
  <c r="I8444" i="2"/>
  <c r="H8444" i="2"/>
  <c r="I8443" i="2"/>
  <c r="H8443" i="2"/>
  <c r="I8442" i="2"/>
  <c r="H8442" i="2"/>
  <c r="I8441" i="2"/>
  <c r="H8441" i="2"/>
  <c r="I8440" i="2"/>
  <c r="H8440" i="2"/>
  <c r="I8439" i="2"/>
  <c r="H8439" i="2"/>
  <c r="I8438" i="2"/>
  <c r="H8438" i="2"/>
  <c r="I8437" i="2"/>
  <c r="H8437" i="2"/>
  <c r="I8436" i="2"/>
  <c r="H8436" i="2"/>
  <c r="I8435" i="2"/>
  <c r="H8435" i="2"/>
  <c r="I8434" i="2"/>
  <c r="H8434" i="2"/>
  <c r="I8433" i="2"/>
  <c r="H8433" i="2"/>
  <c r="I8432" i="2"/>
  <c r="H8432" i="2"/>
  <c r="I8431" i="2"/>
  <c r="H8431" i="2"/>
  <c r="I8430" i="2"/>
  <c r="H8430" i="2"/>
  <c r="I8429" i="2"/>
  <c r="H8429" i="2"/>
  <c r="I8428" i="2"/>
  <c r="H8428" i="2"/>
  <c r="I8427" i="2"/>
  <c r="H8427" i="2"/>
  <c r="I8426" i="2"/>
  <c r="H8426" i="2"/>
  <c r="I8425" i="2"/>
  <c r="H8425" i="2"/>
  <c r="I8424" i="2"/>
  <c r="H8424" i="2"/>
  <c r="I8423" i="2"/>
  <c r="H8423" i="2"/>
  <c r="I8422" i="2"/>
  <c r="H8422" i="2"/>
  <c r="I8421" i="2"/>
  <c r="H8421" i="2"/>
  <c r="I8420" i="2"/>
  <c r="H8420" i="2"/>
  <c r="I8419" i="2"/>
  <c r="H8419" i="2"/>
  <c r="I8418" i="2"/>
  <c r="H8418" i="2"/>
  <c r="I8417" i="2"/>
  <c r="H8417" i="2"/>
  <c r="I8416" i="2"/>
  <c r="H8416" i="2"/>
  <c r="I8415" i="2"/>
  <c r="H8415" i="2"/>
  <c r="I8414" i="2"/>
  <c r="H8414" i="2"/>
  <c r="I8413" i="2"/>
  <c r="H8413" i="2"/>
  <c r="I8412" i="2"/>
  <c r="H8412" i="2"/>
  <c r="I8411" i="2"/>
  <c r="H8411" i="2"/>
  <c r="I8410" i="2"/>
  <c r="H8410" i="2"/>
  <c r="I8409" i="2"/>
  <c r="H8409" i="2"/>
  <c r="I8408" i="2"/>
  <c r="H8408" i="2"/>
  <c r="I8407" i="2"/>
  <c r="H8407" i="2"/>
  <c r="I8406" i="2"/>
  <c r="H8406" i="2"/>
  <c r="I8405" i="2"/>
  <c r="H8405" i="2"/>
  <c r="I8404" i="2"/>
  <c r="H8404" i="2"/>
  <c r="I8403" i="2"/>
  <c r="H8403" i="2"/>
  <c r="I8402" i="2"/>
  <c r="H8402" i="2"/>
  <c r="I8401" i="2"/>
  <c r="H8401" i="2"/>
  <c r="I8400" i="2"/>
  <c r="H8400" i="2"/>
  <c r="I8399" i="2"/>
  <c r="H8399" i="2"/>
  <c r="I8398" i="2"/>
  <c r="H8398" i="2"/>
  <c r="I8397" i="2"/>
  <c r="H8397" i="2"/>
  <c r="I8396" i="2"/>
  <c r="H8396" i="2"/>
  <c r="I8395" i="2"/>
  <c r="H8395" i="2"/>
  <c r="I8394" i="2"/>
  <c r="H8394" i="2"/>
  <c r="I8393" i="2"/>
  <c r="H8393" i="2"/>
  <c r="I8392" i="2"/>
  <c r="H8392" i="2"/>
  <c r="I8391" i="2"/>
  <c r="H8391" i="2"/>
  <c r="I8390" i="2"/>
  <c r="H8390" i="2"/>
  <c r="I8389" i="2"/>
  <c r="H8389" i="2"/>
  <c r="I8388" i="2"/>
  <c r="H8388" i="2"/>
  <c r="I8387" i="2"/>
  <c r="H8387" i="2"/>
  <c r="I8386" i="2"/>
  <c r="H8386" i="2"/>
  <c r="I8385" i="2"/>
  <c r="H8385" i="2"/>
  <c r="I8384" i="2"/>
  <c r="H8384" i="2"/>
  <c r="I8383" i="2"/>
  <c r="H8383" i="2"/>
  <c r="I8382" i="2"/>
  <c r="H8382" i="2"/>
  <c r="I8381" i="2"/>
  <c r="H8381" i="2"/>
  <c r="I8380" i="2"/>
  <c r="H8380" i="2"/>
  <c r="I8379" i="2"/>
  <c r="H8379" i="2"/>
  <c r="I8378" i="2"/>
  <c r="H8378" i="2"/>
  <c r="I8377" i="2"/>
  <c r="H8377" i="2"/>
  <c r="I8376" i="2"/>
  <c r="H8376" i="2"/>
  <c r="I8375" i="2"/>
  <c r="H8375" i="2"/>
  <c r="I8374" i="2"/>
  <c r="H8374" i="2"/>
  <c r="I8373" i="2"/>
  <c r="H8373" i="2"/>
  <c r="I8372" i="2"/>
  <c r="H8372" i="2"/>
  <c r="I8371" i="2"/>
  <c r="H8371" i="2"/>
  <c r="I8370" i="2"/>
  <c r="H8370" i="2"/>
  <c r="I8369" i="2"/>
  <c r="H8369" i="2"/>
  <c r="I8368" i="2"/>
  <c r="H8368" i="2"/>
  <c r="I8367" i="2"/>
  <c r="H8367" i="2"/>
  <c r="I8366" i="2"/>
  <c r="H8366" i="2"/>
  <c r="I8365" i="2"/>
  <c r="H8365" i="2"/>
  <c r="I8364" i="2"/>
  <c r="H8364" i="2"/>
  <c r="I8363" i="2"/>
  <c r="H8363" i="2"/>
  <c r="I8362" i="2"/>
  <c r="H8362" i="2"/>
  <c r="I8361" i="2"/>
  <c r="H8361" i="2"/>
  <c r="I8360" i="2"/>
  <c r="H8360" i="2"/>
  <c r="I8359" i="2"/>
  <c r="H8359" i="2"/>
  <c r="I8358" i="2"/>
  <c r="H8358" i="2"/>
  <c r="I8357" i="2"/>
  <c r="H8357" i="2"/>
  <c r="I8356" i="2"/>
  <c r="H8356" i="2"/>
  <c r="I8355" i="2"/>
  <c r="H8355" i="2"/>
  <c r="I8354" i="2"/>
  <c r="H8354" i="2"/>
  <c r="I8353" i="2"/>
  <c r="H8353" i="2"/>
  <c r="I8352" i="2"/>
  <c r="H8352" i="2"/>
  <c r="I8351" i="2"/>
  <c r="H8351" i="2"/>
  <c r="I8350" i="2"/>
  <c r="H8350" i="2"/>
  <c r="I8349" i="2"/>
  <c r="H8349" i="2"/>
  <c r="I8348" i="2"/>
  <c r="H8348" i="2"/>
  <c r="I8347" i="2"/>
  <c r="H8347" i="2"/>
  <c r="I8346" i="2"/>
  <c r="H8346" i="2"/>
  <c r="I8345" i="2"/>
  <c r="H8345" i="2"/>
  <c r="I8344" i="2"/>
  <c r="H8344" i="2"/>
  <c r="I8343" i="2"/>
  <c r="H8343" i="2"/>
  <c r="I8342" i="2"/>
  <c r="H8342" i="2"/>
  <c r="I8341" i="2"/>
  <c r="H8341" i="2"/>
  <c r="I8340" i="2"/>
  <c r="H8340" i="2"/>
  <c r="I8339" i="2"/>
  <c r="H8339" i="2"/>
  <c r="I8338" i="2"/>
  <c r="H8338" i="2"/>
  <c r="I8337" i="2"/>
  <c r="H8337" i="2"/>
  <c r="I8336" i="2"/>
  <c r="H8336" i="2"/>
  <c r="I8335" i="2"/>
  <c r="H8335" i="2"/>
  <c r="I8334" i="2"/>
  <c r="H8334" i="2"/>
  <c r="I8333" i="2"/>
  <c r="H8333" i="2"/>
  <c r="I8332" i="2"/>
  <c r="H8332" i="2"/>
  <c r="I8331" i="2"/>
  <c r="H8331" i="2"/>
  <c r="I8330" i="2"/>
  <c r="H8330" i="2"/>
  <c r="I8329" i="2"/>
  <c r="H8329" i="2"/>
  <c r="I8328" i="2"/>
  <c r="H8328" i="2"/>
  <c r="I8327" i="2"/>
  <c r="H8327" i="2"/>
  <c r="I8326" i="2"/>
  <c r="H8326" i="2"/>
  <c r="I8325" i="2"/>
  <c r="H8325" i="2"/>
  <c r="I8324" i="2"/>
  <c r="H8324" i="2"/>
  <c r="I8323" i="2"/>
  <c r="H8323" i="2"/>
  <c r="I8322" i="2"/>
  <c r="H8322" i="2"/>
  <c r="I8321" i="2"/>
  <c r="H8321" i="2"/>
  <c r="I8320" i="2"/>
  <c r="H8320" i="2"/>
  <c r="I8319" i="2"/>
  <c r="H8319" i="2"/>
  <c r="I8318" i="2"/>
  <c r="H8318" i="2"/>
  <c r="I8317" i="2"/>
  <c r="H8317" i="2"/>
  <c r="I8316" i="2"/>
  <c r="H8316" i="2"/>
  <c r="I8315" i="2"/>
  <c r="H8315" i="2"/>
  <c r="I8314" i="2"/>
  <c r="H8314" i="2"/>
  <c r="I8313" i="2"/>
  <c r="H8313" i="2"/>
  <c r="I8312" i="2"/>
  <c r="H8312" i="2"/>
  <c r="I8311" i="2"/>
  <c r="H8311" i="2"/>
  <c r="I8310" i="2"/>
  <c r="H8310" i="2"/>
  <c r="I8309" i="2"/>
  <c r="H8309" i="2"/>
  <c r="I8308" i="2"/>
  <c r="H8308" i="2"/>
  <c r="I8307" i="2"/>
  <c r="H8307" i="2"/>
  <c r="I8306" i="2"/>
  <c r="H8306" i="2"/>
  <c r="I8305" i="2"/>
  <c r="H8305" i="2"/>
  <c r="I8304" i="2"/>
  <c r="H8304" i="2"/>
  <c r="I8303" i="2"/>
  <c r="H8303" i="2"/>
  <c r="I8302" i="2"/>
  <c r="H8302" i="2"/>
  <c r="I8301" i="2"/>
  <c r="H8301" i="2"/>
  <c r="I8300" i="2"/>
  <c r="H8300" i="2"/>
  <c r="I8299" i="2"/>
  <c r="H8299" i="2"/>
  <c r="I8298" i="2"/>
  <c r="H8298" i="2"/>
  <c r="I8297" i="2"/>
  <c r="H8297" i="2"/>
  <c r="I8296" i="2"/>
  <c r="H8296" i="2"/>
  <c r="I8295" i="2"/>
  <c r="H8295" i="2"/>
  <c r="I8294" i="2"/>
  <c r="H8294" i="2"/>
  <c r="I8293" i="2"/>
  <c r="H8293" i="2"/>
  <c r="I8292" i="2"/>
  <c r="H8292" i="2"/>
  <c r="I8291" i="2"/>
  <c r="H8291" i="2"/>
  <c r="I8290" i="2"/>
  <c r="H8290" i="2"/>
  <c r="I8289" i="2"/>
  <c r="H8289" i="2"/>
  <c r="I8288" i="2"/>
  <c r="H8288" i="2"/>
  <c r="I8287" i="2"/>
  <c r="H8287" i="2"/>
  <c r="I8286" i="2"/>
  <c r="H8286" i="2"/>
  <c r="I8285" i="2"/>
  <c r="H8285" i="2"/>
  <c r="I8284" i="2"/>
  <c r="H8284" i="2"/>
  <c r="I8283" i="2"/>
  <c r="H8283" i="2"/>
  <c r="I8282" i="2"/>
  <c r="H8282" i="2"/>
  <c r="I8281" i="2"/>
  <c r="H8281" i="2"/>
  <c r="I8280" i="2"/>
  <c r="H8280" i="2"/>
  <c r="I8279" i="2"/>
  <c r="H8279" i="2"/>
  <c r="I8278" i="2"/>
  <c r="H8278" i="2"/>
  <c r="I8277" i="2"/>
  <c r="H8277" i="2"/>
  <c r="I8276" i="2"/>
  <c r="H8276" i="2"/>
  <c r="I8275" i="2"/>
  <c r="H8275" i="2"/>
  <c r="I8274" i="2"/>
  <c r="H8274" i="2"/>
  <c r="I8273" i="2"/>
  <c r="H8273" i="2"/>
  <c r="I8272" i="2"/>
  <c r="H8272" i="2"/>
  <c r="I8271" i="2"/>
  <c r="H8271" i="2"/>
  <c r="I8270" i="2"/>
  <c r="H8270" i="2"/>
  <c r="I8269" i="2"/>
  <c r="H8269" i="2"/>
  <c r="I8268" i="2"/>
  <c r="H8268" i="2"/>
  <c r="I8267" i="2"/>
  <c r="H8267" i="2"/>
  <c r="I8266" i="2"/>
  <c r="H8266" i="2"/>
  <c r="I8265" i="2"/>
  <c r="H8265" i="2"/>
  <c r="I8264" i="2"/>
  <c r="H8264" i="2"/>
  <c r="I8263" i="2"/>
  <c r="H8263" i="2"/>
  <c r="I8262" i="2"/>
  <c r="H8262" i="2"/>
  <c r="I8261" i="2"/>
  <c r="H8261" i="2"/>
  <c r="I8260" i="2"/>
  <c r="H8260" i="2"/>
  <c r="I8259" i="2"/>
  <c r="H8259" i="2"/>
  <c r="I8258" i="2"/>
  <c r="H8258" i="2"/>
  <c r="I8257" i="2"/>
  <c r="H8257" i="2"/>
  <c r="I8256" i="2"/>
  <c r="H8256" i="2"/>
  <c r="I8255" i="2"/>
  <c r="H8255" i="2"/>
  <c r="I8254" i="2"/>
  <c r="H8254" i="2"/>
  <c r="I8253" i="2"/>
  <c r="H8253" i="2"/>
  <c r="I8252" i="2"/>
  <c r="H8252" i="2"/>
  <c r="I8251" i="2"/>
  <c r="H8251" i="2"/>
  <c r="I8250" i="2"/>
  <c r="H8250" i="2"/>
  <c r="I8249" i="2"/>
  <c r="H8249" i="2"/>
  <c r="I8248" i="2"/>
  <c r="H8248" i="2"/>
  <c r="I8247" i="2"/>
  <c r="H8247" i="2"/>
  <c r="I8246" i="2"/>
  <c r="H8246" i="2"/>
  <c r="I8245" i="2"/>
  <c r="H8245" i="2"/>
  <c r="I8244" i="2"/>
  <c r="H8244" i="2"/>
  <c r="I8243" i="2"/>
  <c r="H8243" i="2"/>
  <c r="I8242" i="2"/>
  <c r="H8242" i="2"/>
  <c r="I8241" i="2"/>
  <c r="H8241" i="2"/>
  <c r="I8240" i="2"/>
  <c r="H8240" i="2"/>
  <c r="I8239" i="2"/>
  <c r="H8239" i="2"/>
  <c r="I8238" i="2"/>
  <c r="H8238" i="2"/>
  <c r="I8237" i="2"/>
  <c r="H8237" i="2"/>
  <c r="I8236" i="2"/>
  <c r="H8236" i="2"/>
  <c r="I8235" i="2"/>
  <c r="H8235" i="2"/>
  <c r="I8234" i="2"/>
  <c r="H8234" i="2"/>
  <c r="I8233" i="2"/>
  <c r="H8233" i="2"/>
  <c r="I8232" i="2"/>
  <c r="H8232" i="2"/>
  <c r="I8231" i="2"/>
  <c r="H8231" i="2"/>
  <c r="I8230" i="2"/>
  <c r="H8230" i="2"/>
  <c r="I8229" i="2"/>
  <c r="H8229" i="2"/>
  <c r="I8228" i="2"/>
  <c r="H8228" i="2"/>
  <c r="I8227" i="2"/>
  <c r="H8227" i="2"/>
  <c r="I8226" i="2"/>
  <c r="H8226" i="2"/>
  <c r="I8225" i="2"/>
  <c r="H8225" i="2"/>
  <c r="I8224" i="2"/>
  <c r="H8224" i="2"/>
  <c r="I8223" i="2"/>
  <c r="H8223" i="2"/>
  <c r="I8222" i="2"/>
  <c r="H8222" i="2"/>
  <c r="I8221" i="2"/>
  <c r="H8221" i="2"/>
  <c r="I8220" i="2"/>
  <c r="H8220" i="2"/>
  <c r="I8219" i="2"/>
  <c r="H8219" i="2"/>
  <c r="I8218" i="2"/>
  <c r="H8218" i="2"/>
  <c r="I8217" i="2"/>
  <c r="H8217" i="2"/>
  <c r="I8216" i="2"/>
  <c r="H8216" i="2"/>
  <c r="I8215" i="2"/>
  <c r="H8215" i="2"/>
  <c r="I8214" i="2"/>
  <c r="H8214" i="2"/>
  <c r="I8213" i="2"/>
  <c r="H8213" i="2"/>
  <c r="I8212" i="2"/>
  <c r="H8212" i="2"/>
  <c r="I8211" i="2"/>
  <c r="H8211" i="2"/>
  <c r="I8210" i="2"/>
  <c r="H8210" i="2"/>
  <c r="I8209" i="2"/>
  <c r="H8209" i="2"/>
  <c r="I8208" i="2"/>
  <c r="H8208" i="2"/>
  <c r="I8207" i="2"/>
  <c r="H8207" i="2"/>
  <c r="I8206" i="2"/>
  <c r="H8206" i="2"/>
  <c r="I8205" i="2"/>
  <c r="H8205" i="2"/>
  <c r="I8204" i="2"/>
  <c r="H8204" i="2"/>
  <c r="I8203" i="2"/>
  <c r="H8203" i="2"/>
  <c r="I8202" i="2"/>
  <c r="H8202" i="2"/>
  <c r="I8201" i="2"/>
  <c r="H8201" i="2"/>
  <c r="I8200" i="2"/>
  <c r="H8200" i="2"/>
  <c r="I8199" i="2"/>
  <c r="H8199" i="2"/>
  <c r="I8198" i="2"/>
  <c r="H8198" i="2"/>
  <c r="I8197" i="2"/>
  <c r="H8197" i="2"/>
  <c r="I8196" i="2"/>
  <c r="H8196" i="2"/>
  <c r="I8195" i="2"/>
  <c r="H8195" i="2"/>
  <c r="I8194" i="2"/>
  <c r="H8194" i="2"/>
  <c r="I8193" i="2"/>
  <c r="H8193" i="2"/>
  <c r="I8192" i="2"/>
  <c r="H8192" i="2"/>
  <c r="I8191" i="2"/>
  <c r="H8191" i="2"/>
  <c r="I8190" i="2"/>
  <c r="H8190" i="2"/>
  <c r="I8189" i="2"/>
  <c r="H8189" i="2"/>
  <c r="I8188" i="2"/>
  <c r="H8188" i="2"/>
  <c r="I8187" i="2"/>
  <c r="H8187" i="2"/>
  <c r="I8186" i="2"/>
  <c r="H8186" i="2"/>
  <c r="I8185" i="2"/>
  <c r="H8185" i="2"/>
  <c r="I8184" i="2"/>
  <c r="H8184" i="2"/>
  <c r="I8183" i="2"/>
  <c r="H8183" i="2"/>
  <c r="I8182" i="2"/>
  <c r="H8182" i="2"/>
  <c r="I8181" i="2"/>
  <c r="H8181" i="2"/>
  <c r="I8180" i="2"/>
  <c r="H8180" i="2"/>
  <c r="I8179" i="2"/>
  <c r="H8179" i="2"/>
  <c r="I8178" i="2"/>
  <c r="H8178" i="2"/>
  <c r="I8177" i="2"/>
  <c r="H8177" i="2"/>
  <c r="I8176" i="2"/>
  <c r="H8176" i="2"/>
  <c r="I8175" i="2"/>
  <c r="H8175" i="2"/>
  <c r="I8174" i="2"/>
  <c r="H8174" i="2"/>
  <c r="I8173" i="2"/>
  <c r="H8173" i="2"/>
  <c r="I8172" i="2"/>
  <c r="H8172" i="2"/>
  <c r="I8171" i="2"/>
  <c r="H8171" i="2"/>
  <c r="I8170" i="2"/>
  <c r="H8170" i="2"/>
  <c r="I8169" i="2"/>
  <c r="H8169" i="2"/>
  <c r="I8168" i="2"/>
  <c r="H8168" i="2"/>
  <c r="I8167" i="2"/>
  <c r="H8167" i="2"/>
  <c r="I8166" i="2"/>
  <c r="H8166" i="2"/>
  <c r="I8165" i="2"/>
  <c r="H8165" i="2"/>
  <c r="I8164" i="2"/>
  <c r="H8164" i="2"/>
  <c r="I8163" i="2"/>
  <c r="H8163" i="2"/>
  <c r="I8162" i="2"/>
  <c r="H8162" i="2"/>
  <c r="I8161" i="2"/>
  <c r="H8161" i="2"/>
  <c r="I8160" i="2"/>
  <c r="H8160" i="2"/>
  <c r="I8159" i="2"/>
  <c r="H8159" i="2"/>
  <c r="I8158" i="2"/>
  <c r="H8158" i="2"/>
  <c r="I8157" i="2"/>
  <c r="H8157" i="2"/>
  <c r="I8156" i="2"/>
  <c r="H8156" i="2"/>
  <c r="I8155" i="2"/>
  <c r="H8155" i="2"/>
  <c r="I8154" i="2"/>
  <c r="H8154" i="2"/>
  <c r="I8153" i="2"/>
  <c r="H8153" i="2"/>
  <c r="I8152" i="2"/>
  <c r="H8152" i="2"/>
  <c r="I8151" i="2"/>
  <c r="H8151" i="2"/>
  <c r="I8150" i="2"/>
  <c r="H8150" i="2"/>
  <c r="I8149" i="2"/>
  <c r="H8149" i="2"/>
  <c r="I8148" i="2"/>
  <c r="H8148" i="2"/>
  <c r="I8147" i="2"/>
  <c r="H8147" i="2"/>
  <c r="I8146" i="2"/>
  <c r="H8146" i="2"/>
  <c r="I8145" i="2"/>
  <c r="H8145" i="2"/>
  <c r="I8144" i="2"/>
  <c r="H8144" i="2"/>
  <c r="I8143" i="2"/>
  <c r="H8143" i="2"/>
  <c r="I8142" i="2"/>
  <c r="H8142" i="2"/>
  <c r="I8141" i="2"/>
  <c r="H8141" i="2"/>
  <c r="I8140" i="2"/>
  <c r="H8140" i="2"/>
  <c r="I8139" i="2"/>
  <c r="H8139" i="2"/>
  <c r="I8138" i="2"/>
  <c r="H8138" i="2"/>
  <c r="I8137" i="2"/>
  <c r="H8137" i="2"/>
  <c r="I8136" i="2"/>
  <c r="H8136" i="2"/>
  <c r="I8135" i="2"/>
  <c r="H8135" i="2"/>
  <c r="I8134" i="2"/>
  <c r="H8134" i="2"/>
  <c r="I8133" i="2"/>
  <c r="H8133" i="2"/>
  <c r="I8132" i="2"/>
  <c r="H8132" i="2"/>
  <c r="I8131" i="2"/>
  <c r="H8131" i="2"/>
  <c r="I8130" i="2"/>
  <c r="H8130" i="2"/>
  <c r="I8129" i="2"/>
  <c r="H8129" i="2"/>
  <c r="I8128" i="2"/>
  <c r="H8128" i="2"/>
  <c r="I8127" i="2"/>
  <c r="H8127" i="2"/>
  <c r="I8126" i="2"/>
  <c r="H8126" i="2"/>
  <c r="I8125" i="2"/>
  <c r="H8125" i="2"/>
  <c r="I8124" i="2"/>
  <c r="H8124" i="2"/>
  <c r="I8123" i="2"/>
  <c r="H8123" i="2"/>
  <c r="I8122" i="2"/>
  <c r="H8122" i="2"/>
  <c r="I8121" i="2"/>
  <c r="H8121" i="2"/>
  <c r="I8120" i="2"/>
  <c r="H8120" i="2"/>
  <c r="I8119" i="2"/>
  <c r="H8119" i="2"/>
  <c r="I8118" i="2"/>
  <c r="H8118" i="2"/>
  <c r="I8117" i="2"/>
  <c r="H8117" i="2"/>
  <c r="I8116" i="2"/>
  <c r="H8116" i="2"/>
  <c r="I8115" i="2"/>
  <c r="H8115" i="2"/>
  <c r="I8114" i="2"/>
  <c r="H8114" i="2"/>
  <c r="I8113" i="2"/>
  <c r="H8113" i="2"/>
  <c r="I8112" i="2"/>
  <c r="H8112" i="2"/>
  <c r="I8111" i="2"/>
  <c r="H8111" i="2"/>
  <c r="I8110" i="2"/>
  <c r="H8110" i="2"/>
  <c r="I8109" i="2"/>
  <c r="H8109" i="2"/>
  <c r="I8108" i="2"/>
  <c r="H8108" i="2"/>
  <c r="I8107" i="2"/>
  <c r="H8107" i="2"/>
  <c r="I8106" i="2"/>
  <c r="H8106" i="2"/>
  <c r="I8105" i="2"/>
  <c r="H8105" i="2"/>
  <c r="I8104" i="2"/>
  <c r="H8104" i="2"/>
  <c r="I8103" i="2"/>
  <c r="H8103" i="2"/>
  <c r="I8102" i="2"/>
  <c r="H8102" i="2"/>
  <c r="I8101" i="2"/>
  <c r="H8101" i="2"/>
  <c r="I8100" i="2"/>
  <c r="H8100" i="2"/>
  <c r="I8099" i="2"/>
  <c r="H8099" i="2"/>
  <c r="I8098" i="2"/>
  <c r="H8098" i="2"/>
  <c r="I8097" i="2"/>
  <c r="H8097" i="2"/>
  <c r="I8096" i="2"/>
  <c r="H8096" i="2"/>
  <c r="I8095" i="2"/>
  <c r="H8095" i="2"/>
  <c r="I8094" i="2"/>
  <c r="H8094" i="2"/>
  <c r="I8093" i="2"/>
  <c r="H8093" i="2"/>
  <c r="I8092" i="2"/>
  <c r="H8092" i="2"/>
  <c r="I8091" i="2"/>
  <c r="H8091" i="2"/>
  <c r="I8090" i="2"/>
  <c r="H8090" i="2"/>
  <c r="I8089" i="2"/>
  <c r="H8089" i="2"/>
  <c r="I8088" i="2"/>
  <c r="H8088" i="2"/>
  <c r="I8087" i="2"/>
  <c r="H8087" i="2"/>
  <c r="I8086" i="2"/>
  <c r="H8086" i="2"/>
  <c r="I8085" i="2"/>
  <c r="H8085" i="2"/>
  <c r="I8084" i="2"/>
  <c r="H8084" i="2"/>
  <c r="I8083" i="2"/>
  <c r="H8083" i="2"/>
  <c r="I8082" i="2"/>
  <c r="H8082" i="2"/>
  <c r="I8081" i="2"/>
  <c r="H8081" i="2"/>
  <c r="I8080" i="2"/>
  <c r="H8080" i="2"/>
  <c r="I8079" i="2"/>
  <c r="H8079" i="2"/>
  <c r="I8078" i="2"/>
  <c r="H8078" i="2"/>
  <c r="I8077" i="2"/>
  <c r="H8077" i="2"/>
  <c r="I8076" i="2"/>
  <c r="H8076" i="2"/>
  <c r="I8075" i="2"/>
  <c r="H8075" i="2"/>
  <c r="I8074" i="2"/>
  <c r="H8074" i="2"/>
  <c r="I8073" i="2"/>
  <c r="H8073" i="2"/>
  <c r="I8072" i="2"/>
  <c r="H8072" i="2"/>
  <c r="I8071" i="2"/>
  <c r="H8071" i="2"/>
  <c r="I8070" i="2"/>
  <c r="H8070" i="2"/>
  <c r="I8069" i="2"/>
  <c r="H8069" i="2"/>
  <c r="I8068" i="2"/>
  <c r="H8068" i="2"/>
  <c r="I8067" i="2"/>
  <c r="H8067" i="2"/>
  <c r="I8066" i="2"/>
  <c r="H8066" i="2"/>
  <c r="I8065" i="2"/>
  <c r="H8065" i="2"/>
  <c r="I8064" i="2"/>
  <c r="H8064" i="2"/>
  <c r="I8063" i="2"/>
  <c r="H8063" i="2"/>
  <c r="I8062" i="2"/>
  <c r="H8062" i="2"/>
  <c r="I8061" i="2"/>
  <c r="H8061" i="2"/>
  <c r="I8060" i="2"/>
  <c r="H8060" i="2"/>
  <c r="I8059" i="2"/>
  <c r="H8059" i="2"/>
  <c r="I8058" i="2"/>
  <c r="H8058" i="2"/>
  <c r="I8057" i="2"/>
  <c r="H8057" i="2"/>
  <c r="I8056" i="2"/>
  <c r="H8056" i="2"/>
  <c r="I8055" i="2"/>
  <c r="H8055" i="2"/>
  <c r="I8054" i="2"/>
  <c r="H8054" i="2"/>
  <c r="I8053" i="2"/>
  <c r="H8053" i="2"/>
  <c r="I8052" i="2"/>
  <c r="H8052" i="2"/>
  <c r="I8051" i="2"/>
  <c r="H8051" i="2"/>
  <c r="I8050" i="2"/>
  <c r="H8050" i="2"/>
  <c r="I8049" i="2"/>
  <c r="H8049" i="2"/>
  <c r="I8048" i="2"/>
  <c r="H8048" i="2"/>
  <c r="I8047" i="2"/>
  <c r="H8047" i="2"/>
  <c r="I8046" i="2"/>
  <c r="H8046" i="2"/>
  <c r="I8045" i="2"/>
  <c r="H8045" i="2"/>
  <c r="I8044" i="2"/>
  <c r="H8044" i="2"/>
  <c r="I8043" i="2"/>
  <c r="H8043" i="2"/>
  <c r="I8042" i="2"/>
  <c r="H8042" i="2"/>
  <c r="I8041" i="2"/>
  <c r="H8041" i="2"/>
  <c r="I8040" i="2"/>
  <c r="H8040" i="2"/>
  <c r="I8039" i="2"/>
  <c r="H8039" i="2"/>
  <c r="I8038" i="2"/>
  <c r="H8038" i="2"/>
  <c r="I8037" i="2"/>
  <c r="H8037" i="2"/>
  <c r="I8036" i="2"/>
  <c r="H8036" i="2"/>
  <c r="I8035" i="2"/>
  <c r="H8035" i="2"/>
  <c r="I8034" i="2"/>
  <c r="H8034" i="2"/>
  <c r="I8033" i="2"/>
  <c r="H8033" i="2"/>
  <c r="I8032" i="2"/>
  <c r="H8032" i="2"/>
  <c r="I8031" i="2"/>
  <c r="H8031" i="2"/>
  <c r="I8030" i="2"/>
  <c r="H8030" i="2"/>
  <c r="I8029" i="2"/>
  <c r="H8029" i="2"/>
  <c r="I8028" i="2"/>
  <c r="H8028" i="2"/>
  <c r="I8027" i="2"/>
  <c r="H8027" i="2"/>
  <c r="I8026" i="2"/>
  <c r="H8026" i="2"/>
  <c r="I8025" i="2"/>
  <c r="H8025" i="2"/>
  <c r="I8024" i="2"/>
  <c r="H8024" i="2"/>
  <c r="I8023" i="2"/>
  <c r="H8023" i="2"/>
  <c r="I8022" i="2"/>
  <c r="H8022" i="2"/>
  <c r="I8021" i="2"/>
  <c r="H8021" i="2"/>
  <c r="I8020" i="2"/>
  <c r="H8020" i="2"/>
  <c r="I8019" i="2"/>
  <c r="H8019" i="2"/>
  <c r="I8018" i="2"/>
  <c r="H8018" i="2"/>
  <c r="I8017" i="2"/>
  <c r="H8017" i="2"/>
  <c r="I8016" i="2"/>
  <c r="H8016" i="2"/>
  <c r="I8015" i="2"/>
  <c r="H8015" i="2"/>
  <c r="I8014" i="2"/>
  <c r="H8014" i="2"/>
  <c r="I8013" i="2"/>
  <c r="H8013" i="2"/>
  <c r="I8012" i="2"/>
  <c r="H8012" i="2"/>
  <c r="I8011" i="2"/>
  <c r="H8011" i="2"/>
  <c r="I8010" i="2"/>
  <c r="H8010" i="2"/>
  <c r="I8009" i="2"/>
  <c r="H8009" i="2"/>
  <c r="I8008" i="2"/>
  <c r="H8008" i="2"/>
  <c r="I8007" i="2"/>
  <c r="H8007" i="2"/>
  <c r="I8006" i="2"/>
  <c r="H8006" i="2"/>
  <c r="I8005" i="2"/>
  <c r="H8005" i="2"/>
  <c r="I8004" i="2"/>
  <c r="H8004" i="2"/>
  <c r="I8003" i="2"/>
  <c r="H8003" i="2"/>
  <c r="I8002" i="2"/>
  <c r="H8002" i="2"/>
  <c r="I8001" i="2"/>
  <c r="H8001" i="2"/>
  <c r="I8000" i="2"/>
  <c r="H8000" i="2"/>
  <c r="I7999" i="2"/>
  <c r="H7999" i="2"/>
  <c r="I7998" i="2"/>
  <c r="H7998" i="2"/>
  <c r="I7997" i="2"/>
  <c r="H7997" i="2"/>
  <c r="I7996" i="2"/>
  <c r="H7996" i="2"/>
  <c r="I7995" i="2"/>
  <c r="H7995" i="2"/>
  <c r="I7994" i="2"/>
  <c r="H7994" i="2"/>
  <c r="I7993" i="2"/>
  <c r="H7993" i="2"/>
  <c r="I7992" i="2"/>
  <c r="H7992" i="2"/>
  <c r="I7991" i="2"/>
  <c r="H7991" i="2"/>
  <c r="I7990" i="2"/>
  <c r="H7990" i="2"/>
  <c r="I7989" i="2"/>
  <c r="H7989" i="2"/>
  <c r="I7988" i="2"/>
  <c r="H7988" i="2"/>
  <c r="I7987" i="2"/>
  <c r="H7987" i="2"/>
  <c r="I7986" i="2"/>
  <c r="H7986" i="2"/>
  <c r="I7985" i="2"/>
  <c r="H7985" i="2"/>
  <c r="I7984" i="2"/>
  <c r="H7984" i="2"/>
  <c r="I7983" i="2"/>
  <c r="H7983" i="2"/>
  <c r="I7982" i="2"/>
  <c r="H7982" i="2"/>
  <c r="I7981" i="2"/>
  <c r="H7981" i="2"/>
  <c r="I7980" i="2"/>
  <c r="H7980" i="2"/>
  <c r="I7979" i="2"/>
  <c r="H7979" i="2"/>
  <c r="I7978" i="2"/>
  <c r="H7978" i="2"/>
  <c r="I7977" i="2"/>
  <c r="H7977" i="2"/>
  <c r="I7976" i="2"/>
  <c r="H7976" i="2"/>
  <c r="I7975" i="2"/>
  <c r="H7975" i="2"/>
  <c r="I7974" i="2"/>
  <c r="H7974" i="2"/>
  <c r="I7973" i="2"/>
  <c r="H7973" i="2"/>
  <c r="I7972" i="2"/>
  <c r="H7972" i="2"/>
  <c r="I7971" i="2"/>
  <c r="H7971" i="2"/>
  <c r="I7970" i="2"/>
  <c r="H7970" i="2"/>
  <c r="I7969" i="2"/>
  <c r="H7969" i="2"/>
  <c r="I7968" i="2"/>
  <c r="H7968" i="2"/>
  <c r="I7967" i="2"/>
  <c r="H7967" i="2"/>
  <c r="I7966" i="2"/>
  <c r="H7966" i="2"/>
  <c r="I7965" i="2"/>
  <c r="H7965" i="2"/>
  <c r="I7964" i="2"/>
  <c r="H7964" i="2"/>
  <c r="I7963" i="2"/>
  <c r="H7963" i="2"/>
  <c r="I7962" i="2"/>
  <c r="H7962" i="2"/>
  <c r="I7961" i="2"/>
  <c r="H7961" i="2"/>
  <c r="I7960" i="2"/>
  <c r="H7960" i="2"/>
  <c r="I7959" i="2"/>
  <c r="H7959" i="2"/>
  <c r="I7958" i="2"/>
  <c r="H7958" i="2"/>
  <c r="I7957" i="2"/>
  <c r="H7957" i="2"/>
  <c r="I7956" i="2"/>
  <c r="H7956" i="2"/>
  <c r="I7955" i="2"/>
  <c r="H7955" i="2"/>
  <c r="I7954" i="2"/>
  <c r="H7954" i="2"/>
  <c r="I7953" i="2"/>
  <c r="H7953" i="2"/>
  <c r="I7952" i="2"/>
  <c r="H7952" i="2"/>
  <c r="I7951" i="2"/>
  <c r="H7951" i="2"/>
  <c r="I7950" i="2"/>
  <c r="H7950" i="2"/>
  <c r="I7949" i="2"/>
  <c r="H7949" i="2"/>
  <c r="I7948" i="2"/>
  <c r="H7948" i="2"/>
  <c r="I7947" i="2"/>
  <c r="H7947" i="2"/>
  <c r="I7946" i="2"/>
  <c r="H7946" i="2"/>
  <c r="I7945" i="2"/>
  <c r="H7945" i="2"/>
  <c r="I7944" i="2"/>
  <c r="H7944" i="2"/>
  <c r="I7943" i="2"/>
  <c r="H7943" i="2"/>
  <c r="I7942" i="2"/>
  <c r="H7942" i="2"/>
  <c r="I7941" i="2"/>
  <c r="H7941" i="2"/>
  <c r="I7940" i="2"/>
  <c r="H7940" i="2"/>
  <c r="I7939" i="2"/>
  <c r="H7939" i="2"/>
  <c r="I7938" i="2"/>
  <c r="H7938" i="2"/>
  <c r="I7937" i="2"/>
  <c r="H7937" i="2"/>
  <c r="I7936" i="2"/>
  <c r="H7936" i="2"/>
  <c r="I7935" i="2"/>
  <c r="H7935" i="2"/>
  <c r="I7934" i="2"/>
  <c r="H7934" i="2"/>
  <c r="I7933" i="2"/>
  <c r="H7933" i="2"/>
  <c r="I7932" i="2"/>
  <c r="H7932" i="2"/>
  <c r="I7931" i="2"/>
  <c r="H7931" i="2"/>
  <c r="I7930" i="2"/>
  <c r="H7930" i="2"/>
  <c r="I7929" i="2"/>
  <c r="H7929" i="2"/>
  <c r="I7928" i="2"/>
  <c r="H7928" i="2"/>
  <c r="I7927" i="2"/>
  <c r="H7927" i="2"/>
  <c r="I7926" i="2"/>
  <c r="H7926" i="2"/>
  <c r="I7925" i="2"/>
  <c r="H7925" i="2"/>
  <c r="I7924" i="2"/>
  <c r="H7924" i="2"/>
  <c r="I7923" i="2"/>
  <c r="H7923" i="2"/>
  <c r="I7922" i="2"/>
  <c r="H7922" i="2"/>
  <c r="I7921" i="2"/>
  <c r="H7921" i="2"/>
  <c r="I7920" i="2"/>
  <c r="H7920" i="2"/>
  <c r="I7919" i="2"/>
  <c r="H7919" i="2"/>
  <c r="I7918" i="2"/>
  <c r="H7918" i="2"/>
  <c r="I7917" i="2"/>
  <c r="H7917" i="2"/>
  <c r="I7916" i="2"/>
  <c r="H7916" i="2"/>
  <c r="I7915" i="2"/>
  <c r="H7915" i="2"/>
  <c r="I7914" i="2"/>
  <c r="H7914" i="2"/>
  <c r="I7913" i="2"/>
  <c r="H7913" i="2"/>
  <c r="I7912" i="2"/>
  <c r="H7912" i="2"/>
  <c r="I7911" i="2"/>
  <c r="H7911" i="2"/>
  <c r="I7910" i="2"/>
  <c r="H7910" i="2"/>
  <c r="I7909" i="2"/>
  <c r="H7909" i="2"/>
  <c r="I7908" i="2"/>
  <c r="H7908" i="2"/>
  <c r="I7907" i="2"/>
  <c r="H7907" i="2"/>
  <c r="I7906" i="2"/>
  <c r="H7906" i="2"/>
  <c r="I7905" i="2"/>
  <c r="H7905" i="2"/>
  <c r="I7904" i="2"/>
  <c r="H7904" i="2"/>
  <c r="I7903" i="2"/>
  <c r="H7903" i="2"/>
  <c r="I7902" i="2"/>
  <c r="H7902" i="2"/>
  <c r="I7901" i="2"/>
  <c r="H7901" i="2"/>
  <c r="I7900" i="2"/>
  <c r="H7900" i="2"/>
  <c r="I7899" i="2"/>
  <c r="H7899" i="2"/>
  <c r="I7898" i="2"/>
  <c r="H7898" i="2"/>
  <c r="I7897" i="2"/>
  <c r="H7897" i="2"/>
  <c r="I7896" i="2"/>
  <c r="H7896" i="2"/>
  <c r="I7895" i="2"/>
  <c r="H7895" i="2"/>
  <c r="I7894" i="2"/>
  <c r="H7894" i="2"/>
  <c r="I7893" i="2"/>
  <c r="H7893" i="2"/>
  <c r="I7892" i="2"/>
  <c r="H7892" i="2"/>
  <c r="I7891" i="2"/>
  <c r="H7891" i="2"/>
  <c r="I7890" i="2"/>
  <c r="H7890" i="2"/>
  <c r="I7889" i="2"/>
  <c r="H7889" i="2"/>
  <c r="I7888" i="2"/>
  <c r="H7888" i="2"/>
  <c r="I7887" i="2"/>
  <c r="H7887" i="2"/>
  <c r="I7886" i="2"/>
  <c r="H7886" i="2"/>
  <c r="I7885" i="2"/>
  <c r="H7885" i="2"/>
  <c r="I7884" i="2"/>
  <c r="H7884" i="2"/>
  <c r="I7883" i="2"/>
  <c r="H7883" i="2"/>
  <c r="I7882" i="2"/>
  <c r="H7882" i="2"/>
  <c r="I7881" i="2"/>
  <c r="H7881" i="2"/>
  <c r="I7880" i="2"/>
  <c r="H7880" i="2"/>
  <c r="I7879" i="2"/>
  <c r="H7879" i="2"/>
  <c r="I7878" i="2"/>
  <c r="H7878" i="2"/>
  <c r="I7877" i="2"/>
  <c r="H7877" i="2"/>
  <c r="I7876" i="2"/>
  <c r="H7876" i="2"/>
  <c r="I7875" i="2"/>
  <c r="H7875" i="2"/>
  <c r="I7874" i="2"/>
  <c r="H7874" i="2"/>
  <c r="I7873" i="2"/>
  <c r="H7873" i="2"/>
  <c r="I7872" i="2"/>
  <c r="H7872" i="2"/>
  <c r="I7871" i="2"/>
  <c r="H7871" i="2"/>
  <c r="I7870" i="2"/>
  <c r="H7870" i="2"/>
  <c r="I7869" i="2"/>
  <c r="H7869" i="2"/>
  <c r="I7868" i="2"/>
  <c r="H7868" i="2"/>
  <c r="I7867" i="2"/>
  <c r="H7867" i="2"/>
  <c r="I7866" i="2"/>
  <c r="H7866" i="2"/>
  <c r="I7865" i="2"/>
  <c r="H7865" i="2"/>
  <c r="I7864" i="2"/>
  <c r="H7864" i="2"/>
  <c r="I7863" i="2"/>
  <c r="H7863" i="2"/>
  <c r="I7862" i="2"/>
  <c r="H7862" i="2"/>
  <c r="I7861" i="2"/>
  <c r="H7861" i="2"/>
  <c r="I7860" i="2"/>
  <c r="H7860" i="2"/>
  <c r="I7859" i="2"/>
  <c r="H7859" i="2"/>
  <c r="I7858" i="2"/>
  <c r="H7858" i="2"/>
  <c r="I7857" i="2"/>
  <c r="H7857" i="2"/>
  <c r="I7856" i="2"/>
  <c r="H7856" i="2"/>
  <c r="I7855" i="2"/>
  <c r="H7855" i="2"/>
  <c r="I7854" i="2"/>
  <c r="H7854" i="2"/>
  <c r="I7853" i="2"/>
  <c r="H7853" i="2"/>
  <c r="I7852" i="2"/>
  <c r="H7852" i="2"/>
  <c r="I7851" i="2"/>
  <c r="H7851" i="2"/>
  <c r="I7850" i="2"/>
  <c r="H7850" i="2"/>
  <c r="I7849" i="2"/>
  <c r="H7849" i="2"/>
  <c r="I7848" i="2"/>
  <c r="H7848" i="2"/>
  <c r="I7847" i="2"/>
  <c r="H7847" i="2"/>
  <c r="I7846" i="2"/>
  <c r="H7846" i="2"/>
  <c r="I7845" i="2"/>
  <c r="H7845" i="2"/>
  <c r="I7844" i="2"/>
  <c r="H7844" i="2"/>
  <c r="I7843" i="2"/>
  <c r="H7843" i="2"/>
  <c r="I7842" i="2"/>
  <c r="H7842" i="2"/>
  <c r="I7841" i="2"/>
  <c r="H7841" i="2"/>
  <c r="I7840" i="2"/>
  <c r="H7840" i="2"/>
  <c r="I7839" i="2"/>
  <c r="H7839" i="2"/>
  <c r="I7838" i="2"/>
  <c r="H7838" i="2"/>
  <c r="I7837" i="2"/>
  <c r="H7837" i="2"/>
  <c r="I7836" i="2"/>
  <c r="H7836" i="2"/>
  <c r="I7835" i="2"/>
  <c r="H7835" i="2"/>
  <c r="I7834" i="2"/>
  <c r="H7834" i="2"/>
  <c r="I7833" i="2"/>
  <c r="H7833" i="2"/>
  <c r="I7832" i="2"/>
  <c r="H7832" i="2"/>
  <c r="I7831" i="2"/>
  <c r="H7831" i="2"/>
  <c r="I7830" i="2"/>
  <c r="H7830" i="2"/>
  <c r="I7829" i="2"/>
  <c r="H7829" i="2"/>
  <c r="I7828" i="2"/>
  <c r="H7828" i="2"/>
  <c r="I7827" i="2"/>
  <c r="H7827" i="2"/>
  <c r="I7826" i="2"/>
  <c r="H7826" i="2"/>
  <c r="I7825" i="2"/>
  <c r="H7825" i="2"/>
  <c r="I7824" i="2"/>
  <c r="H7824" i="2"/>
  <c r="I7823" i="2"/>
  <c r="H7823" i="2"/>
  <c r="I7822" i="2"/>
  <c r="H7822" i="2"/>
  <c r="I7821" i="2"/>
  <c r="H7821" i="2"/>
  <c r="I7820" i="2"/>
  <c r="H7820" i="2"/>
  <c r="I7819" i="2"/>
  <c r="H7819" i="2"/>
  <c r="I7818" i="2"/>
  <c r="H7818" i="2"/>
  <c r="I7817" i="2"/>
  <c r="H7817" i="2"/>
  <c r="I7816" i="2"/>
  <c r="H7816" i="2"/>
  <c r="I7815" i="2"/>
  <c r="H7815" i="2"/>
  <c r="I7814" i="2"/>
  <c r="H7814" i="2"/>
  <c r="I7813" i="2"/>
  <c r="H7813" i="2"/>
  <c r="I7812" i="2"/>
  <c r="H7812" i="2"/>
  <c r="I7811" i="2"/>
  <c r="H7811" i="2"/>
  <c r="I7810" i="2"/>
  <c r="H7810" i="2"/>
  <c r="I7809" i="2"/>
  <c r="H7809" i="2"/>
  <c r="I7808" i="2"/>
  <c r="H7808" i="2"/>
  <c r="I7807" i="2"/>
  <c r="H7807" i="2"/>
  <c r="I7806" i="2"/>
  <c r="H7806" i="2"/>
  <c r="I7805" i="2"/>
  <c r="H7805" i="2"/>
  <c r="I7804" i="2"/>
  <c r="H7804" i="2"/>
  <c r="I7803" i="2"/>
  <c r="H7803" i="2"/>
  <c r="I7802" i="2"/>
  <c r="H7802" i="2"/>
  <c r="I7801" i="2"/>
  <c r="H7801" i="2"/>
  <c r="I7800" i="2"/>
  <c r="H7800" i="2"/>
  <c r="I7799" i="2"/>
  <c r="H7799" i="2"/>
  <c r="I7798" i="2"/>
  <c r="H7798" i="2"/>
  <c r="I7797" i="2"/>
  <c r="H7797" i="2"/>
  <c r="I7796" i="2"/>
  <c r="H7796" i="2"/>
  <c r="I7795" i="2"/>
  <c r="H7795" i="2"/>
  <c r="I7794" i="2"/>
  <c r="H7794" i="2"/>
  <c r="I7793" i="2"/>
  <c r="H7793" i="2"/>
  <c r="I7792" i="2"/>
  <c r="H7792" i="2"/>
  <c r="I7791" i="2"/>
  <c r="H7791" i="2"/>
  <c r="I7790" i="2"/>
  <c r="H7790" i="2"/>
  <c r="I7789" i="2"/>
  <c r="H7789" i="2"/>
  <c r="I7788" i="2"/>
  <c r="H7788" i="2"/>
  <c r="I7787" i="2"/>
  <c r="H7787" i="2"/>
  <c r="I7786" i="2"/>
  <c r="H7786" i="2"/>
  <c r="I7785" i="2"/>
  <c r="H7785" i="2"/>
  <c r="I7784" i="2"/>
  <c r="H7784" i="2"/>
  <c r="I7783" i="2"/>
  <c r="H7783" i="2"/>
  <c r="I7782" i="2"/>
  <c r="H7782" i="2"/>
  <c r="I7781" i="2"/>
  <c r="H7781" i="2"/>
  <c r="I7780" i="2"/>
  <c r="H7780" i="2"/>
  <c r="I7779" i="2"/>
  <c r="H7779" i="2"/>
  <c r="I7778" i="2"/>
  <c r="H7778" i="2"/>
  <c r="I7777" i="2"/>
  <c r="H7777" i="2"/>
  <c r="I7776" i="2"/>
  <c r="H7776" i="2"/>
  <c r="I7775" i="2"/>
  <c r="H7775" i="2"/>
  <c r="I7774" i="2"/>
  <c r="H7774" i="2"/>
  <c r="I7773" i="2"/>
  <c r="H7773" i="2"/>
  <c r="I7772" i="2"/>
  <c r="H7772" i="2"/>
  <c r="I7771" i="2"/>
  <c r="H7771" i="2"/>
  <c r="I7770" i="2"/>
  <c r="H7770" i="2"/>
  <c r="I7769" i="2"/>
  <c r="H7769" i="2"/>
  <c r="I7768" i="2"/>
  <c r="H7768" i="2"/>
  <c r="I7767" i="2"/>
  <c r="H7767" i="2"/>
  <c r="I7766" i="2"/>
  <c r="H7766" i="2"/>
  <c r="I7765" i="2"/>
  <c r="H7765" i="2"/>
  <c r="I7764" i="2"/>
  <c r="H7764" i="2"/>
  <c r="I7763" i="2"/>
  <c r="H7763" i="2"/>
  <c r="I7762" i="2"/>
  <c r="H7762" i="2"/>
  <c r="I7761" i="2"/>
  <c r="H7761" i="2"/>
  <c r="I7760" i="2"/>
  <c r="H7760" i="2"/>
  <c r="I7759" i="2"/>
  <c r="H7759" i="2"/>
  <c r="I7758" i="2"/>
  <c r="H7758" i="2"/>
  <c r="I7757" i="2"/>
  <c r="H7757" i="2"/>
  <c r="I7756" i="2"/>
  <c r="H7756" i="2"/>
  <c r="I7755" i="2"/>
  <c r="H7755" i="2"/>
  <c r="I7754" i="2"/>
  <c r="H7754" i="2"/>
  <c r="I7753" i="2"/>
  <c r="H7753" i="2"/>
  <c r="I7752" i="2"/>
  <c r="H7752" i="2"/>
  <c r="I7751" i="2"/>
  <c r="H7751" i="2"/>
  <c r="I7750" i="2"/>
  <c r="H7750" i="2"/>
  <c r="I7749" i="2"/>
  <c r="H7749" i="2"/>
  <c r="I7748" i="2"/>
  <c r="H7748" i="2"/>
  <c r="I7747" i="2"/>
  <c r="H7747" i="2"/>
  <c r="I7746" i="2"/>
  <c r="H7746" i="2"/>
  <c r="I7745" i="2"/>
  <c r="H7745" i="2"/>
  <c r="I7744" i="2"/>
  <c r="H7744" i="2"/>
  <c r="I7743" i="2"/>
  <c r="H7743" i="2"/>
  <c r="I7742" i="2"/>
  <c r="H7742" i="2"/>
  <c r="I7741" i="2"/>
  <c r="H7741" i="2"/>
  <c r="I7740" i="2"/>
  <c r="H7740" i="2"/>
  <c r="I7739" i="2"/>
  <c r="H7739" i="2"/>
  <c r="I7738" i="2"/>
  <c r="H7738" i="2"/>
  <c r="I7737" i="2"/>
  <c r="H7737" i="2"/>
  <c r="I7736" i="2"/>
  <c r="H7736" i="2"/>
  <c r="I7735" i="2"/>
  <c r="H7735" i="2"/>
  <c r="I7734" i="2"/>
  <c r="H7734" i="2"/>
  <c r="I7733" i="2"/>
  <c r="H7733" i="2"/>
  <c r="I7732" i="2"/>
  <c r="H7732" i="2"/>
  <c r="I7731" i="2"/>
  <c r="H7731" i="2"/>
  <c r="I7730" i="2"/>
  <c r="H7730" i="2"/>
  <c r="I7729" i="2"/>
  <c r="H7729" i="2"/>
  <c r="I7728" i="2"/>
  <c r="H7728" i="2"/>
  <c r="I7727" i="2"/>
  <c r="H7727" i="2"/>
  <c r="I7726" i="2"/>
  <c r="H7726" i="2"/>
  <c r="I7725" i="2"/>
  <c r="H7725" i="2"/>
  <c r="I7724" i="2"/>
  <c r="H7724" i="2"/>
  <c r="I7723" i="2"/>
  <c r="H7723" i="2"/>
  <c r="I7722" i="2"/>
  <c r="H7722" i="2"/>
  <c r="I7721" i="2"/>
  <c r="H7721" i="2"/>
  <c r="I7720" i="2"/>
  <c r="H7720" i="2"/>
  <c r="I7719" i="2"/>
  <c r="H7719" i="2"/>
  <c r="I7718" i="2"/>
  <c r="H7718" i="2"/>
  <c r="I7717" i="2"/>
  <c r="H7717" i="2"/>
  <c r="I7716" i="2"/>
  <c r="H7716" i="2"/>
  <c r="I7715" i="2"/>
  <c r="H7715" i="2"/>
  <c r="I7714" i="2"/>
  <c r="H7714" i="2"/>
  <c r="I7713" i="2"/>
  <c r="H7713" i="2"/>
  <c r="I7712" i="2"/>
  <c r="H7712" i="2"/>
  <c r="I7711" i="2"/>
  <c r="H7711" i="2"/>
  <c r="I7710" i="2"/>
  <c r="H7710" i="2"/>
  <c r="I7709" i="2"/>
  <c r="H7709" i="2"/>
  <c r="I7708" i="2"/>
  <c r="H7708" i="2"/>
  <c r="I7707" i="2"/>
  <c r="H7707" i="2"/>
  <c r="I7706" i="2"/>
  <c r="H7706" i="2"/>
  <c r="I7705" i="2"/>
  <c r="H7705" i="2"/>
  <c r="I7704" i="2"/>
  <c r="H7704" i="2"/>
  <c r="I7703" i="2"/>
  <c r="H7703" i="2"/>
  <c r="I7702" i="2"/>
  <c r="H7702" i="2"/>
  <c r="I7701" i="2"/>
  <c r="H7701" i="2"/>
  <c r="I7700" i="2"/>
  <c r="H7700" i="2"/>
  <c r="I7699" i="2"/>
  <c r="H7699" i="2"/>
  <c r="I7698" i="2"/>
  <c r="H7698" i="2"/>
  <c r="I7697" i="2"/>
  <c r="H7697" i="2"/>
  <c r="I7696" i="2"/>
  <c r="H7696" i="2"/>
  <c r="I7695" i="2"/>
  <c r="H7695" i="2"/>
  <c r="I7694" i="2"/>
  <c r="H7694" i="2"/>
  <c r="I7693" i="2"/>
  <c r="H7693" i="2"/>
  <c r="I7692" i="2"/>
  <c r="H7692" i="2"/>
  <c r="I7691" i="2"/>
  <c r="H7691" i="2"/>
  <c r="I7690" i="2"/>
  <c r="H7690" i="2"/>
  <c r="I7689" i="2"/>
  <c r="H7689" i="2"/>
  <c r="I7688" i="2"/>
  <c r="H7688" i="2"/>
  <c r="I7687" i="2"/>
  <c r="H7687" i="2"/>
  <c r="I7686" i="2"/>
  <c r="H7686" i="2"/>
  <c r="I7685" i="2"/>
  <c r="H7685" i="2"/>
  <c r="I7684" i="2"/>
  <c r="H7684" i="2"/>
  <c r="I7683" i="2"/>
  <c r="H7683" i="2"/>
  <c r="I7682" i="2"/>
  <c r="H7682" i="2"/>
  <c r="I7681" i="2"/>
  <c r="H7681" i="2"/>
  <c r="I7680" i="2"/>
  <c r="H7680" i="2"/>
  <c r="I7679" i="2"/>
  <c r="H7679" i="2"/>
  <c r="I7678" i="2"/>
  <c r="H7678" i="2"/>
  <c r="I7677" i="2"/>
  <c r="H7677" i="2"/>
  <c r="I7676" i="2"/>
  <c r="H7676" i="2"/>
  <c r="I7675" i="2"/>
  <c r="H7675" i="2"/>
  <c r="I7674" i="2"/>
  <c r="H7674" i="2"/>
  <c r="I7673" i="2"/>
  <c r="H7673" i="2"/>
  <c r="I7672" i="2"/>
  <c r="H7672" i="2"/>
  <c r="I7671" i="2"/>
  <c r="H7671" i="2"/>
  <c r="I7670" i="2"/>
  <c r="H7670" i="2"/>
  <c r="I7669" i="2"/>
  <c r="H7669" i="2"/>
  <c r="I7668" i="2"/>
  <c r="H7668" i="2"/>
  <c r="I7667" i="2"/>
  <c r="H7667" i="2"/>
  <c r="I7666" i="2"/>
  <c r="H7666" i="2"/>
  <c r="I7665" i="2"/>
  <c r="H7665" i="2"/>
  <c r="I7664" i="2"/>
  <c r="H7664" i="2"/>
  <c r="I7663" i="2"/>
  <c r="H7663" i="2"/>
  <c r="I7662" i="2"/>
  <c r="H7662" i="2"/>
  <c r="I7661" i="2"/>
  <c r="H7661" i="2"/>
  <c r="I7660" i="2"/>
  <c r="H7660" i="2"/>
  <c r="I7659" i="2"/>
  <c r="H7659" i="2"/>
  <c r="I7658" i="2"/>
  <c r="H7658" i="2"/>
  <c r="I7657" i="2"/>
  <c r="H7657" i="2"/>
  <c r="I7656" i="2"/>
  <c r="H7656" i="2"/>
  <c r="I7655" i="2"/>
  <c r="H7655" i="2"/>
  <c r="I7654" i="2"/>
  <c r="H7654" i="2"/>
  <c r="I7653" i="2"/>
  <c r="H7653" i="2"/>
  <c r="I7652" i="2"/>
  <c r="H7652" i="2"/>
  <c r="I7651" i="2"/>
  <c r="H7651" i="2"/>
  <c r="I7650" i="2"/>
  <c r="H7650" i="2"/>
  <c r="I7649" i="2"/>
  <c r="H7649" i="2"/>
  <c r="I7648" i="2"/>
  <c r="H7648" i="2"/>
  <c r="I7647" i="2"/>
  <c r="H7647" i="2"/>
  <c r="I7646" i="2"/>
  <c r="H7646" i="2"/>
  <c r="I7645" i="2"/>
  <c r="H7645" i="2"/>
  <c r="I7644" i="2"/>
  <c r="H7644" i="2"/>
  <c r="I7643" i="2"/>
  <c r="H7643" i="2"/>
  <c r="I7642" i="2"/>
  <c r="H7642" i="2"/>
  <c r="I7641" i="2"/>
  <c r="H7641" i="2"/>
  <c r="I7640" i="2"/>
  <c r="H7640" i="2"/>
  <c r="I7639" i="2"/>
  <c r="H7639" i="2"/>
  <c r="I7638" i="2"/>
  <c r="H7638" i="2"/>
  <c r="I7637" i="2"/>
  <c r="H7637" i="2"/>
  <c r="I7636" i="2"/>
  <c r="H7636" i="2"/>
  <c r="I7635" i="2"/>
  <c r="H7635" i="2"/>
  <c r="I7634" i="2"/>
  <c r="H7634" i="2"/>
  <c r="I7633" i="2"/>
  <c r="H7633" i="2"/>
  <c r="I7632" i="2"/>
  <c r="H7632" i="2"/>
  <c r="I7631" i="2"/>
  <c r="H7631" i="2"/>
  <c r="I7630" i="2"/>
  <c r="H7630" i="2"/>
  <c r="I7629" i="2"/>
  <c r="H7629" i="2"/>
  <c r="I7628" i="2"/>
  <c r="H7628" i="2"/>
  <c r="I7627" i="2"/>
  <c r="H7627" i="2"/>
  <c r="I7626" i="2"/>
  <c r="H7626" i="2"/>
  <c r="I7625" i="2"/>
  <c r="H7625" i="2"/>
  <c r="I7624" i="2"/>
  <c r="H7624" i="2"/>
  <c r="I7623" i="2"/>
  <c r="H7623" i="2"/>
  <c r="I7622" i="2"/>
  <c r="H7622" i="2"/>
  <c r="I7621" i="2"/>
  <c r="H7621" i="2"/>
  <c r="I7620" i="2"/>
  <c r="H7620" i="2"/>
  <c r="I7619" i="2"/>
  <c r="H7619" i="2"/>
  <c r="I7618" i="2"/>
  <c r="H7618" i="2"/>
  <c r="I7617" i="2"/>
  <c r="H7617" i="2"/>
  <c r="I7616" i="2"/>
  <c r="H7616" i="2"/>
  <c r="I7615" i="2"/>
  <c r="H7615" i="2"/>
  <c r="I7614" i="2"/>
  <c r="H7614" i="2"/>
  <c r="I7613" i="2"/>
  <c r="H7613" i="2"/>
  <c r="I7612" i="2"/>
  <c r="H7612" i="2"/>
  <c r="I7611" i="2"/>
  <c r="H7611" i="2"/>
  <c r="I7610" i="2"/>
  <c r="H7610" i="2"/>
  <c r="I7609" i="2"/>
  <c r="H7609" i="2"/>
  <c r="I7608" i="2"/>
  <c r="H7608" i="2"/>
  <c r="I7607" i="2"/>
  <c r="H7607" i="2"/>
  <c r="I7606" i="2"/>
  <c r="H7606" i="2"/>
  <c r="I7605" i="2"/>
  <c r="H7605" i="2"/>
  <c r="I7604" i="2"/>
  <c r="H7604" i="2"/>
  <c r="I7603" i="2"/>
  <c r="H7603" i="2"/>
  <c r="I7602" i="2"/>
  <c r="H7602" i="2"/>
  <c r="I7601" i="2"/>
  <c r="H7601" i="2"/>
  <c r="I7600" i="2"/>
  <c r="H7600" i="2"/>
  <c r="I7599" i="2"/>
  <c r="H7599" i="2"/>
  <c r="I7598" i="2"/>
  <c r="H7598" i="2"/>
  <c r="I7597" i="2"/>
  <c r="H7597" i="2"/>
  <c r="I7596" i="2"/>
  <c r="H7596" i="2"/>
  <c r="I7595" i="2"/>
  <c r="H7595" i="2"/>
  <c r="I7594" i="2"/>
  <c r="H7594" i="2"/>
  <c r="I7593" i="2"/>
  <c r="H7593" i="2"/>
  <c r="I7592" i="2"/>
  <c r="H7592" i="2"/>
  <c r="I7591" i="2"/>
  <c r="H7591" i="2"/>
  <c r="I7590" i="2"/>
  <c r="H7590" i="2"/>
  <c r="I7589" i="2"/>
  <c r="H7589" i="2"/>
  <c r="I7588" i="2"/>
  <c r="H7588" i="2"/>
  <c r="I7587" i="2"/>
  <c r="H7587" i="2"/>
  <c r="I7586" i="2"/>
  <c r="H7586" i="2"/>
  <c r="I7585" i="2"/>
  <c r="H7585" i="2"/>
  <c r="I7584" i="2"/>
  <c r="H7584" i="2"/>
  <c r="I7583" i="2"/>
  <c r="H7583" i="2"/>
  <c r="I7582" i="2"/>
  <c r="H7582" i="2"/>
  <c r="I7581" i="2"/>
  <c r="H7581" i="2"/>
  <c r="I7580" i="2"/>
  <c r="H7580" i="2"/>
  <c r="I7579" i="2"/>
  <c r="H7579" i="2"/>
  <c r="I7578" i="2"/>
  <c r="H7578" i="2"/>
  <c r="I7577" i="2"/>
  <c r="H7577" i="2"/>
  <c r="I7576" i="2"/>
  <c r="H7576" i="2"/>
  <c r="I7575" i="2"/>
  <c r="H7575" i="2"/>
  <c r="I7574" i="2"/>
  <c r="H7574" i="2"/>
  <c r="I7573" i="2"/>
  <c r="H7573" i="2"/>
  <c r="I7572" i="2"/>
  <c r="H7572" i="2"/>
  <c r="I7571" i="2"/>
  <c r="H7571" i="2"/>
  <c r="I7570" i="2"/>
  <c r="H7570" i="2"/>
  <c r="I7569" i="2"/>
  <c r="H7569" i="2"/>
  <c r="I7568" i="2"/>
  <c r="H7568" i="2"/>
  <c r="I7567" i="2"/>
  <c r="H7567" i="2"/>
  <c r="I7566" i="2"/>
  <c r="H7566" i="2"/>
  <c r="I7565" i="2"/>
  <c r="H7565" i="2"/>
  <c r="I7564" i="2"/>
  <c r="H7564" i="2"/>
  <c r="I7563" i="2"/>
  <c r="H7563" i="2"/>
  <c r="I7562" i="2"/>
  <c r="H7562" i="2"/>
  <c r="I7561" i="2"/>
  <c r="H7561" i="2"/>
  <c r="I7560" i="2"/>
  <c r="H7560" i="2"/>
  <c r="I7559" i="2"/>
  <c r="H7559" i="2"/>
  <c r="I7558" i="2"/>
  <c r="H7558" i="2"/>
  <c r="I7557" i="2"/>
  <c r="H7557" i="2"/>
  <c r="I7556" i="2"/>
  <c r="H7556" i="2"/>
  <c r="I7555" i="2"/>
  <c r="H7555" i="2"/>
  <c r="I7554" i="2"/>
  <c r="H7554" i="2"/>
  <c r="I7553" i="2"/>
  <c r="H7553" i="2"/>
  <c r="I7552" i="2"/>
  <c r="H7552" i="2"/>
  <c r="I7551" i="2"/>
  <c r="H7551" i="2"/>
  <c r="I7550" i="2"/>
  <c r="H7550" i="2"/>
  <c r="I7549" i="2"/>
  <c r="H7549" i="2"/>
  <c r="I7548" i="2"/>
  <c r="H7548" i="2"/>
  <c r="I7547" i="2"/>
  <c r="H7547" i="2"/>
  <c r="I7546" i="2"/>
  <c r="H7546" i="2"/>
  <c r="I7545" i="2"/>
  <c r="H7545" i="2"/>
  <c r="I7544" i="2"/>
  <c r="H7544" i="2"/>
  <c r="I7543" i="2"/>
  <c r="H7543" i="2"/>
  <c r="I7542" i="2"/>
  <c r="H7542" i="2"/>
  <c r="I7541" i="2"/>
  <c r="H7541" i="2"/>
  <c r="I7540" i="2"/>
  <c r="H7540" i="2"/>
  <c r="I7539" i="2"/>
  <c r="H7539" i="2"/>
  <c r="I7538" i="2"/>
  <c r="H7538" i="2"/>
  <c r="I7537" i="2"/>
  <c r="H7537" i="2"/>
  <c r="I7536" i="2"/>
  <c r="H7536" i="2"/>
  <c r="I7535" i="2"/>
  <c r="H7535" i="2"/>
  <c r="I7534" i="2"/>
  <c r="H7534" i="2"/>
  <c r="I7533" i="2"/>
  <c r="H7533" i="2"/>
  <c r="I7532" i="2"/>
  <c r="H7532" i="2"/>
  <c r="I7531" i="2"/>
  <c r="H7531" i="2"/>
  <c r="I7530" i="2"/>
  <c r="H7530" i="2"/>
  <c r="I7529" i="2"/>
  <c r="H7529" i="2"/>
  <c r="I7528" i="2"/>
  <c r="H7528" i="2"/>
  <c r="I7527" i="2"/>
  <c r="H7527" i="2"/>
  <c r="I7526" i="2"/>
  <c r="H7526" i="2"/>
  <c r="I7525" i="2"/>
  <c r="H7525" i="2"/>
  <c r="I7524" i="2"/>
  <c r="H7524" i="2"/>
  <c r="I7523" i="2"/>
  <c r="H7523" i="2"/>
  <c r="I7522" i="2"/>
  <c r="H7522" i="2"/>
  <c r="I7521" i="2"/>
  <c r="H7521" i="2"/>
  <c r="I7520" i="2"/>
  <c r="H7520" i="2"/>
  <c r="I7519" i="2"/>
  <c r="H7519" i="2"/>
  <c r="I7518" i="2"/>
  <c r="H7518" i="2"/>
  <c r="I7517" i="2"/>
  <c r="H7517" i="2"/>
  <c r="I7516" i="2"/>
  <c r="H7516" i="2"/>
  <c r="I7515" i="2"/>
  <c r="H7515" i="2"/>
  <c r="I7514" i="2"/>
  <c r="H7514" i="2"/>
  <c r="I7513" i="2"/>
  <c r="H7513" i="2"/>
  <c r="I7512" i="2"/>
  <c r="H7512" i="2"/>
  <c r="I7511" i="2"/>
  <c r="H7511" i="2"/>
  <c r="I7510" i="2"/>
  <c r="H7510" i="2"/>
  <c r="I7509" i="2"/>
  <c r="H7509" i="2"/>
  <c r="I7508" i="2"/>
  <c r="H7508" i="2"/>
  <c r="I7507" i="2"/>
  <c r="H7507" i="2"/>
  <c r="I7506" i="2"/>
  <c r="H7506" i="2"/>
  <c r="I7505" i="2"/>
  <c r="H7505" i="2"/>
  <c r="I7504" i="2"/>
  <c r="H7504" i="2"/>
  <c r="I7503" i="2"/>
  <c r="H7503" i="2"/>
  <c r="I7502" i="2"/>
  <c r="H7502" i="2"/>
  <c r="I7501" i="2"/>
  <c r="H7501" i="2"/>
  <c r="I7500" i="2"/>
  <c r="H7500" i="2"/>
  <c r="I7499" i="2"/>
  <c r="H7499" i="2"/>
  <c r="I7498" i="2"/>
  <c r="H7498" i="2"/>
  <c r="I7497" i="2"/>
  <c r="H7497" i="2"/>
  <c r="I7496" i="2"/>
  <c r="H7496" i="2"/>
  <c r="I7495" i="2"/>
  <c r="H7495" i="2"/>
  <c r="I7494" i="2"/>
  <c r="H7494" i="2"/>
  <c r="I7493" i="2"/>
  <c r="H7493" i="2"/>
  <c r="I7492" i="2"/>
  <c r="H7492" i="2"/>
  <c r="I7491" i="2"/>
  <c r="H7491" i="2"/>
  <c r="I7490" i="2"/>
  <c r="H7490" i="2"/>
  <c r="I7489" i="2"/>
  <c r="H7489" i="2"/>
  <c r="I7488" i="2"/>
  <c r="H7488" i="2"/>
  <c r="I7487" i="2"/>
  <c r="H7487" i="2"/>
  <c r="I7486" i="2"/>
  <c r="H7486" i="2"/>
  <c r="I7485" i="2"/>
  <c r="H7485" i="2"/>
  <c r="I7484" i="2"/>
  <c r="H7484" i="2"/>
  <c r="I7483" i="2"/>
  <c r="H7483" i="2"/>
  <c r="I7482" i="2"/>
  <c r="H7482" i="2"/>
  <c r="I7481" i="2"/>
  <c r="H7481" i="2"/>
  <c r="I7480" i="2"/>
  <c r="H7480" i="2"/>
  <c r="I7479" i="2"/>
  <c r="H7479" i="2"/>
  <c r="I7478" i="2"/>
  <c r="H7478" i="2"/>
  <c r="I7477" i="2"/>
  <c r="H7477" i="2"/>
  <c r="I7476" i="2"/>
  <c r="H7476" i="2"/>
  <c r="I7475" i="2"/>
  <c r="H7475" i="2"/>
  <c r="I7474" i="2"/>
  <c r="H7474" i="2"/>
  <c r="I7473" i="2"/>
  <c r="H7473" i="2"/>
  <c r="I7472" i="2"/>
  <c r="H7472" i="2"/>
  <c r="I7471" i="2"/>
  <c r="H7471" i="2"/>
  <c r="I7470" i="2"/>
  <c r="H7470" i="2"/>
  <c r="I7469" i="2"/>
  <c r="H7469" i="2"/>
  <c r="I7468" i="2"/>
  <c r="H7468" i="2"/>
  <c r="I7467" i="2"/>
  <c r="H7467" i="2"/>
  <c r="I7466" i="2"/>
  <c r="H7466" i="2"/>
  <c r="I7465" i="2"/>
  <c r="H7465" i="2"/>
  <c r="I7464" i="2"/>
  <c r="H7464" i="2"/>
  <c r="I7463" i="2"/>
  <c r="H7463" i="2"/>
  <c r="I7462" i="2"/>
  <c r="H7462" i="2"/>
  <c r="I7461" i="2"/>
  <c r="H7461" i="2"/>
  <c r="I7460" i="2"/>
  <c r="H7460" i="2"/>
  <c r="I7459" i="2"/>
  <c r="H7459" i="2"/>
  <c r="I7458" i="2"/>
  <c r="H7458" i="2"/>
  <c r="I7457" i="2"/>
  <c r="H7457" i="2"/>
  <c r="I7456" i="2"/>
  <c r="H7456" i="2"/>
  <c r="I7455" i="2"/>
  <c r="H7455" i="2"/>
  <c r="I7454" i="2"/>
  <c r="H7454" i="2"/>
  <c r="I7453" i="2"/>
  <c r="H7453" i="2"/>
  <c r="I7452" i="2"/>
  <c r="H7452" i="2"/>
  <c r="I7451" i="2"/>
  <c r="H7451" i="2"/>
  <c r="I7450" i="2"/>
  <c r="H7450" i="2"/>
  <c r="I7449" i="2"/>
  <c r="H7449" i="2"/>
  <c r="I7448" i="2"/>
  <c r="H7448" i="2"/>
  <c r="I7447" i="2"/>
  <c r="H7447" i="2"/>
  <c r="I7446" i="2"/>
  <c r="H7446" i="2"/>
  <c r="I7445" i="2"/>
  <c r="H7445" i="2"/>
  <c r="I7444" i="2"/>
  <c r="H7444" i="2"/>
  <c r="I7443" i="2"/>
  <c r="H7443" i="2"/>
  <c r="I7442" i="2"/>
  <c r="H7442" i="2"/>
  <c r="I7441" i="2"/>
  <c r="H7441" i="2"/>
  <c r="I7440" i="2"/>
  <c r="H7440" i="2"/>
  <c r="I7439" i="2"/>
  <c r="H7439" i="2"/>
  <c r="I7438" i="2"/>
  <c r="H7438" i="2"/>
  <c r="I7437" i="2"/>
  <c r="H7437" i="2"/>
  <c r="I7436" i="2"/>
  <c r="H7436" i="2"/>
  <c r="I7435" i="2"/>
  <c r="H7435" i="2"/>
  <c r="I7434" i="2"/>
  <c r="H7434" i="2"/>
  <c r="I7433" i="2"/>
  <c r="H7433" i="2"/>
  <c r="I7432" i="2"/>
  <c r="H7432" i="2"/>
  <c r="I7431" i="2"/>
  <c r="H7431" i="2"/>
  <c r="I7430" i="2"/>
  <c r="H7430" i="2"/>
  <c r="I7429" i="2"/>
  <c r="H7429" i="2"/>
  <c r="I7428" i="2"/>
  <c r="H7428" i="2"/>
  <c r="I7427" i="2"/>
  <c r="H7427" i="2"/>
  <c r="I7426" i="2"/>
  <c r="H7426" i="2"/>
  <c r="I7425" i="2"/>
  <c r="H7425" i="2"/>
  <c r="I7424" i="2"/>
  <c r="H7424" i="2"/>
  <c r="I7423" i="2"/>
  <c r="H7423" i="2"/>
  <c r="I7422" i="2"/>
  <c r="H7422" i="2"/>
  <c r="I7421" i="2"/>
  <c r="H7421" i="2"/>
  <c r="I7420" i="2"/>
  <c r="H7420" i="2"/>
  <c r="I7419" i="2"/>
  <c r="H7419" i="2"/>
  <c r="I7418" i="2"/>
  <c r="H7418" i="2"/>
  <c r="I7417" i="2"/>
  <c r="H7417" i="2"/>
  <c r="I7416" i="2"/>
  <c r="H7416" i="2"/>
  <c r="I7415" i="2"/>
  <c r="H7415" i="2"/>
  <c r="I7414" i="2"/>
  <c r="H7414" i="2"/>
  <c r="I7413" i="2"/>
  <c r="H7413" i="2"/>
  <c r="I7412" i="2"/>
  <c r="H7412" i="2"/>
  <c r="I7411" i="2"/>
  <c r="H7411" i="2"/>
  <c r="I7410" i="2"/>
  <c r="H7410" i="2"/>
  <c r="I7409" i="2"/>
  <c r="H7409" i="2"/>
  <c r="I7408" i="2"/>
  <c r="H7408" i="2"/>
  <c r="I7407" i="2"/>
  <c r="H7407" i="2"/>
  <c r="I7406" i="2"/>
  <c r="H7406" i="2"/>
  <c r="I7405" i="2"/>
  <c r="H7405" i="2"/>
  <c r="I7404" i="2"/>
  <c r="H7404" i="2"/>
  <c r="I7403" i="2"/>
  <c r="H7403" i="2"/>
  <c r="I7402" i="2"/>
  <c r="H7402" i="2"/>
  <c r="I7401" i="2"/>
  <c r="H7401" i="2"/>
  <c r="I7400" i="2"/>
  <c r="H7400" i="2"/>
  <c r="I7399" i="2"/>
  <c r="H7399" i="2"/>
  <c r="I7398" i="2"/>
  <c r="H7398" i="2"/>
  <c r="I7397" i="2"/>
  <c r="H7397" i="2"/>
  <c r="I7396" i="2"/>
  <c r="H7396" i="2"/>
  <c r="I7395" i="2"/>
  <c r="H7395" i="2"/>
  <c r="I7394" i="2"/>
  <c r="H7394" i="2"/>
  <c r="I7393" i="2"/>
  <c r="H7393" i="2"/>
  <c r="I7392" i="2"/>
  <c r="H7392" i="2"/>
  <c r="I7391" i="2"/>
  <c r="H7391" i="2"/>
  <c r="I7390" i="2"/>
  <c r="H7390" i="2"/>
  <c r="I7389" i="2"/>
  <c r="H7389" i="2"/>
  <c r="I7388" i="2"/>
  <c r="H7388" i="2"/>
  <c r="I7387" i="2"/>
  <c r="H7387" i="2"/>
  <c r="I7386" i="2"/>
  <c r="H7386" i="2"/>
  <c r="I7385" i="2"/>
  <c r="H7385" i="2"/>
  <c r="I7384" i="2"/>
  <c r="H7384" i="2"/>
  <c r="I7383" i="2"/>
  <c r="H7383" i="2"/>
  <c r="I7382" i="2"/>
  <c r="H7382" i="2"/>
  <c r="I7381" i="2"/>
  <c r="H7381" i="2"/>
  <c r="I7380" i="2"/>
  <c r="H7380" i="2"/>
  <c r="I7379" i="2"/>
  <c r="H7379" i="2"/>
  <c r="I7378" i="2"/>
  <c r="H7378" i="2"/>
  <c r="I7377" i="2"/>
  <c r="H7377" i="2"/>
  <c r="I7376" i="2"/>
  <c r="H7376" i="2"/>
  <c r="I7375" i="2"/>
  <c r="H7375" i="2"/>
  <c r="I7374" i="2"/>
  <c r="H7374" i="2"/>
  <c r="I7373" i="2"/>
  <c r="H7373" i="2"/>
  <c r="I7372" i="2"/>
  <c r="H7372" i="2"/>
  <c r="I7371" i="2"/>
  <c r="H7371" i="2"/>
  <c r="I7370" i="2"/>
  <c r="H7370" i="2"/>
  <c r="I7369" i="2"/>
  <c r="H7369" i="2"/>
  <c r="I7368" i="2"/>
  <c r="H7368" i="2"/>
  <c r="I7367" i="2"/>
  <c r="H7367" i="2"/>
  <c r="I7366" i="2"/>
  <c r="H7366" i="2"/>
  <c r="I7365" i="2"/>
  <c r="H7365" i="2"/>
  <c r="I7364" i="2"/>
  <c r="H7364" i="2"/>
  <c r="I7363" i="2"/>
  <c r="H7363" i="2"/>
  <c r="I7362" i="2"/>
  <c r="H7362" i="2"/>
  <c r="I7361" i="2"/>
  <c r="H7361" i="2"/>
  <c r="I7360" i="2"/>
  <c r="H7360" i="2"/>
  <c r="I7359" i="2"/>
  <c r="H7359" i="2"/>
  <c r="I7358" i="2"/>
  <c r="H7358" i="2"/>
  <c r="I7357" i="2"/>
  <c r="H7357" i="2"/>
  <c r="I7356" i="2"/>
  <c r="H7356" i="2"/>
  <c r="I7355" i="2"/>
  <c r="H7355" i="2"/>
  <c r="I7354" i="2"/>
  <c r="H7354" i="2"/>
  <c r="I7353" i="2"/>
  <c r="H7353" i="2"/>
  <c r="I7352" i="2"/>
  <c r="H7352" i="2"/>
  <c r="I7351" i="2"/>
  <c r="H7351" i="2"/>
  <c r="I7350" i="2"/>
  <c r="H7350" i="2"/>
  <c r="I7349" i="2"/>
  <c r="H7349" i="2"/>
  <c r="I7348" i="2"/>
  <c r="H7348" i="2"/>
  <c r="I7347" i="2"/>
  <c r="H7347" i="2"/>
  <c r="I7346" i="2"/>
  <c r="H7346" i="2"/>
  <c r="I7345" i="2"/>
  <c r="H7345" i="2"/>
  <c r="I7344" i="2"/>
  <c r="H7344" i="2"/>
  <c r="I7343" i="2"/>
  <c r="H7343" i="2"/>
  <c r="I7342" i="2"/>
  <c r="H7342" i="2"/>
  <c r="I7341" i="2"/>
  <c r="H7341" i="2"/>
  <c r="I7340" i="2"/>
  <c r="H7340" i="2"/>
  <c r="I7339" i="2"/>
  <c r="H7339" i="2"/>
  <c r="I7338" i="2"/>
  <c r="H7338" i="2"/>
  <c r="I7337" i="2"/>
  <c r="H7337" i="2"/>
  <c r="I7336" i="2"/>
  <c r="H7336" i="2"/>
  <c r="I7335" i="2"/>
  <c r="H7335" i="2"/>
  <c r="I7334" i="2"/>
  <c r="H7334" i="2"/>
  <c r="I7333" i="2"/>
  <c r="H7333" i="2"/>
  <c r="I7332" i="2"/>
  <c r="H7332" i="2"/>
  <c r="I7331" i="2"/>
  <c r="H7331" i="2"/>
  <c r="I7330" i="2"/>
  <c r="H7330" i="2"/>
  <c r="I7329" i="2"/>
  <c r="H7329" i="2"/>
  <c r="I7328" i="2"/>
  <c r="H7328" i="2"/>
  <c r="I7327" i="2"/>
  <c r="H7327" i="2"/>
  <c r="I7326" i="2"/>
  <c r="H7326" i="2"/>
  <c r="I7325" i="2"/>
  <c r="H7325" i="2"/>
  <c r="I7324" i="2"/>
  <c r="H7324" i="2"/>
  <c r="I7323" i="2"/>
  <c r="H7323" i="2"/>
  <c r="I7322" i="2"/>
  <c r="H7322" i="2"/>
  <c r="I7321" i="2"/>
  <c r="H7321" i="2"/>
  <c r="I7320" i="2"/>
  <c r="H7320" i="2"/>
  <c r="I7319" i="2"/>
  <c r="H7319" i="2"/>
  <c r="I7318" i="2"/>
  <c r="H7318" i="2"/>
  <c r="I7317" i="2"/>
  <c r="H7317" i="2"/>
  <c r="I7316" i="2"/>
  <c r="H7316" i="2"/>
  <c r="I7315" i="2"/>
  <c r="H7315" i="2"/>
  <c r="I7314" i="2"/>
  <c r="H7314" i="2"/>
  <c r="I7313" i="2"/>
  <c r="H7313" i="2"/>
  <c r="I7312" i="2"/>
  <c r="H7312" i="2"/>
  <c r="I7311" i="2"/>
  <c r="H7311" i="2"/>
  <c r="I7310" i="2"/>
  <c r="H7310" i="2"/>
  <c r="I7309" i="2"/>
  <c r="H7309" i="2"/>
  <c r="I7308" i="2"/>
  <c r="H7308" i="2"/>
  <c r="I7307" i="2"/>
  <c r="H7307" i="2"/>
  <c r="I7306" i="2"/>
  <c r="H7306" i="2"/>
  <c r="I7305" i="2"/>
  <c r="H7305" i="2"/>
  <c r="I7304" i="2"/>
  <c r="H7304" i="2"/>
  <c r="I7303" i="2"/>
  <c r="H7303" i="2"/>
  <c r="I7302" i="2"/>
  <c r="H7302" i="2"/>
  <c r="I7301" i="2"/>
  <c r="H7301" i="2"/>
  <c r="I7300" i="2"/>
  <c r="H7300" i="2"/>
  <c r="I7299" i="2"/>
  <c r="H7299" i="2"/>
  <c r="I7298" i="2"/>
  <c r="H7298" i="2"/>
  <c r="I7297" i="2"/>
  <c r="H7297" i="2"/>
  <c r="I7296" i="2"/>
  <c r="H7296" i="2"/>
  <c r="I7295" i="2"/>
  <c r="H7295" i="2"/>
  <c r="I7294" i="2"/>
  <c r="H7294" i="2"/>
  <c r="I7293" i="2"/>
  <c r="H7293" i="2"/>
  <c r="I7292" i="2"/>
  <c r="H7292" i="2"/>
  <c r="I7291" i="2"/>
  <c r="H7291" i="2"/>
  <c r="I7290" i="2"/>
  <c r="H7290" i="2"/>
  <c r="I7289" i="2"/>
  <c r="H7289" i="2"/>
  <c r="I7288" i="2"/>
  <c r="H7288" i="2"/>
  <c r="I7287" i="2"/>
  <c r="H7287" i="2"/>
  <c r="I7286" i="2"/>
  <c r="H7286" i="2"/>
  <c r="I7285" i="2"/>
  <c r="H7285" i="2"/>
  <c r="I7284" i="2"/>
  <c r="H7284" i="2"/>
  <c r="I7283" i="2"/>
  <c r="H7283" i="2"/>
  <c r="I7282" i="2"/>
  <c r="H7282" i="2"/>
  <c r="I7281" i="2"/>
  <c r="H7281" i="2"/>
  <c r="I7280" i="2"/>
  <c r="H7280" i="2"/>
  <c r="I7279" i="2"/>
  <c r="H7279" i="2"/>
  <c r="I7278" i="2"/>
  <c r="H7278" i="2"/>
  <c r="I7277" i="2"/>
  <c r="H7277" i="2"/>
  <c r="I7276" i="2"/>
  <c r="H7276" i="2"/>
  <c r="I7275" i="2"/>
  <c r="H7275" i="2"/>
  <c r="I7274" i="2"/>
  <c r="H7274" i="2"/>
  <c r="I7273" i="2"/>
  <c r="H7273" i="2"/>
  <c r="I7272" i="2"/>
  <c r="H7272" i="2"/>
  <c r="I7271" i="2"/>
  <c r="H7271" i="2"/>
  <c r="I7270" i="2"/>
  <c r="H7270" i="2"/>
  <c r="I7269" i="2"/>
  <c r="H7269" i="2"/>
  <c r="I7268" i="2"/>
  <c r="H7268" i="2"/>
  <c r="I7267" i="2"/>
  <c r="H7267" i="2"/>
  <c r="I7266" i="2"/>
  <c r="H7266" i="2"/>
  <c r="I7265" i="2"/>
  <c r="H7265" i="2"/>
  <c r="I7264" i="2"/>
  <c r="H7264" i="2"/>
  <c r="I7263" i="2"/>
  <c r="H7263" i="2"/>
  <c r="I7262" i="2"/>
  <c r="H7262" i="2"/>
  <c r="I7261" i="2"/>
  <c r="H7261" i="2"/>
  <c r="I7260" i="2"/>
  <c r="H7260" i="2"/>
  <c r="I7259" i="2"/>
  <c r="H7259" i="2"/>
  <c r="I7258" i="2"/>
  <c r="H7258" i="2"/>
  <c r="I7257" i="2"/>
  <c r="H7257" i="2"/>
  <c r="I7256" i="2"/>
  <c r="H7256" i="2"/>
  <c r="I7255" i="2"/>
  <c r="H7255" i="2"/>
  <c r="I7254" i="2"/>
  <c r="H7254" i="2"/>
  <c r="I7253" i="2"/>
  <c r="H7253" i="2"/>
  <c r="I7252" i="2"/>
  <c r="H7252" i="2"/>
  <c r="I7251" i="2"/>
  <c r="H7251" i="2"/>
  <c r="I7250" i="2"/>
  <c r="H7250" i="2"/>
  <c r="I7249" i="2"/>
  <c r="H7249" i="2"/>
  <c r="I7248" i="2"/>
  <c r="H7248" i="2"/>
  <c r="I7247" i="2"/>
  <c r="H7247" i="2"/>
  <c r="I7246" i="2"/>
  <c r="H7246" i="2"/>
  <c r="I7245" i="2"/>
  <c r="H7245" i="2"/>
  <c r="I7244" i="2"/>
  <c r="H7244" i="2"/>
  <c r="I7243" i="2"/>
  <c r="H7243" i="2"/>
  <c r="I7242" i="2"/>
  <c r="H7242" i="2"/>
  <c r="I7241" i="2"/>
  <c r="H7241" i="2"/>
  <c r="I7240" i="2"/>
  <c r="H7240" i="2"/>
  <c r="I7239" i="2"/>
  <c r="H7239" i="2"/>
  <c r="I7238" i="2"/>
  <c r="H7238" i="2"/>
  <c r="I7237" i="2"/>
  <c r="H7237" i="2"/>
  <c r="I7236" i="2"/>
  <c r="H7236" i="2"/>
  <c r="I7235" i="2"/>
  <c r="H7235" i="2"/>
  <c r="I7234" i="2"/>
  <c r="H7234" i="2"/>
  <c r="I7233" i="2"/>
  <c r="H7233" i="2"/>
  <c r="I7232" i="2"/>
  <c r="H7232" i="2"/>
  <c r="I7231" i="2"/>
  <c r="H7231" i="2"/>
  <c r="I7230" i="2"/>
  <c r="H7230" i="2"/>
  <c r="I7229" i="2"/>
  <c r="H7229" i="2"/>
  <c r="I7228" i="2"/>
  <c r="H7228" i="2"/>
  <c r="I7227" i="2"/>
  <c r="H7227" i="2"/>
  <c r="I7226" i="2"/>
  <c r="H7226" i="2"/>
  <c r="I7225" i="2"/>
  <c r="H7225" i="2"/>
  <c r="I7224" i="2"/>
  <c r="H7224" i="2"/>
  <c r="I7223" i="2"/>
  <c r="H7223" i="2"/>
  <c r="I7222" i="2"/>
  <c r="H7222" i="2"/>
  <c r="I7221" i="2"/>
  <c r="H7221" i="2"/>
  <c r="I7220" i="2"/>
  <c r="H7220" i="2"/>
  <c r="I7219" i="2"/>
  <c r="H7219" i="2"/>
  <c r="I7218" i="2"/>
  <c r="H7218" i="2"/>
  <c r="I7217" i="2"/>
  <c r="H7217" i="2"/>
  <c r="I7216" i="2"/>
  <c r="H7216" i="2"/>
  <c r="I7215" i="2"/>
  <c r="H7215" i="2"/>
  <c r="I7214" i="2"/>
  <c r="H7214" i="2"/>
  <c r="I7213" i="2"/>
  <c r="H7213" i="2"/>
  <c r="I7212" i="2"/>
  <c r="H7212" i="2"/>
  <c r="I7211" i="2"/>
  <c r="H7211" i="2"/>
  <c r="I7210" i="2"/>
  <c r="H7210" i="2"/>
  <c r="I7209" i="2"/>
  <c r="H7209" i="2"/>
  <c r="I7208" i="2"/>
  <c r="H7208" i="2"/>
  <c r="I7207" i="2"/>
  <c r="H7207" i="2"/>
  <c r="I7206" i="2"/>
  <c r="H7206" i="2"/>
  <c r="I7205" i="2"/>
  <c r="H7205" i="2"/>
  <c r="I7204" i="2"/>
  <c r="H7204" i="2"/>
  <c r="I7203" i="2"/>
  <c r="H7203" i="2"/>
  <c r="I7202" i="2"/>
  <c r="H7202" i="2"/>
  <c r="I7201" i="2"/>
  <c r="H7201" i="2"/>
  <c r="I7200" i="2"/>
  <c r="H7200" i="2"/>
  <c r="I7199" i="2"/>
  <c r="H7199" i="2"/>
  <c r="I7198" i="2"/>
  <c r="H7198" i="2"/>
  <c r="I7197" i="2"/>
  <c r="H7197" i="2"/>
  <c r="I7196" i="2"/>
  <c r="H7196" i="2"/>
  <c r="I7195" i="2"/>
  <c r="H7195" i="2"/>
  <c r="I7194" i="2"/>
  <c r="H7194" i="2"/>
  <c r="I7193" i="2"/>
  <c r="H7193" i="2"/>
  <c r="I7192" i="2"/>
  <c r="H7192" i="2"/>
  <c r="I7191" i="2"/>
  <c r="H7191" i="2"/>
  <c r="I7190" i="2"/>
  <c r="H7190" i="2"/>
  <c r="I7189" i="2"/>
  <c r="H7189" i="2"/>
  <c r="I7188" i="2"/>
  <c r="H7188" i="2"/>
  <c r="I7187" i="2"/>
  <c r="H7187" i="2"/>
  <c r="I7186" i="2"/>
  <c r="H7186" i="2"/>
  <c r="I7185" i="2"/>
  <c r="H7185" i="2"/>
  <c r="I7184" i="2"/>
  <c r="H7184" i="2"/>
  <c r="I7183" i="2"/>
  <c r="H7183" i="2"/>
  <c r="I7182" i="2"/>
  <c r="H7182" i="2"/>
  <c r="I7181" i="2"/>
  <c r="H7181" i="2"/>
  <c r="I7180" i="2"/>
  <c r="H7180" i="2"/>
  <c r="I7179" i="2"/>
  <c r="H7179" i="2"/>
  <c r="I7178" i="2"/>
  <c r="H7178" i="2"/>
  <c r="I7177" i="2"/>
  <c r="H7177" i="2"/>
  <c r="I7176" i="2"/>
  <c r="H7176" i="2"/>
  <c r="I7175" i="2"/>
  <c r="H7175" i="2"/>
  <c r="I7174" i="2"/>
  <c r="H7174" i="2"/>
  <c r="I7173" i="2"/>
  <c r="H7173" i="2"/>
  <c r="I7172" i="2"/>
  <c r="H7172" i="2"/>
  <c r="I7171" i="2"/>
  <c r="H7171" i="2"/>
  <c r="I7170" i="2"/>
  <c r="H7170" i="2"/>
  <c r="I7169" i="2"/>
  <c r="H7169" i="2"/>
  <c r="I7168" i="2"/>
  <c r="H7168" i="2"/>
  <c r="I7167" i="2"/>
  <c r="H7167" i="2"/>
  <c r="I7166" i="2"/>
  <c r="H7166" i="2"/>
  <c r="I7165" i="2"/>
  <c r="H7165" i="2"/>
  <c r="I7164" i="2"/>
  <c r="H7164" i="2"/>
  <c r="I7163" i="2"/>
  <c r="H7163" i="2"/>
  <c r="I7162" i="2"/>
  <c r="H7162" i="2"/>
  <c r="I7161" i="2"/>
  <c r="H7161" i="2"/>
  <c r="I7160" i="2"/>
  <c r="H7160" i="2"/>
  <c r="I7159" i="2"/>
  <c r="H7159" i="2"/>
  <c r="I7158" i="2"/>
  <c r="H7158" i="2"/>
  <c r="I7157" i="2"/>
  <c r="H7157" i="2"/>
  <c r="I7156" i="2"/>
  <c r="H7156" i="2"/>
  <c r="I7155" i="2"/>
  <c r="H7155" i="2"/>
  <c r="I7154" i="2"/>
  <c r="H7154" i="2"/>
  <c r="I7153" i="2"/>
  <c r="H7153" i="2"/>
  <c r="I7152" i="2"/>
  <c r="H7152" i="2"/>
  <c r="I7151" i="2"/>
  <c r="H7151" i="2"/>
  <c r="I7150" i="2"/>
  <c r="H7150" i="2"/>
  <c r="I7149" i="2"/>
  <c r="H7149" i="2"/>
  <c r="I7148" i="2"/>
  <c r="H7148" i="2"/>
  <c r="I7147" i="2"/>
  <c r="H7147" i="2"/>
  <c r="I7146" i="2"/>
  <c r="H7146" i="2"/>
  <c r="I7145" i="2"/>
  <c r="H7145" i="2"/>
  <c r="I7144" i="2"/>
  <c r="H7144" i="2"/>
  <c r="I7143" i="2"/>
  <c r="H7143" i="2"/>
  <c r="I7142" i="2"/>
  <c r="H7142" i="2"/>
  <c r="I7141" i="2"/>
  <c r="H7141" i="2"/>
  <c r="I7140" i="2"/>
  <c r="H7140" i="2"/>
  <c r="I7139" i="2"/>
  <c r="H7139" i="2"/>
  <c r="I7138" i="2"/>
  <c r="H7138" i="2"/>
  <c r="I7137" i="2"/>
  <c r="H7137" i="2"/>
  <c r="I7136" i="2"/>
  <c r="H7136" i="2"/>
  <c r="I7135" i="2"/>
  <c r="H7135" i="2"/>
  <c r="I7134" i="2"/>
  <c r="H7134" i="2"/>
  <c r="I7133" i="2"/>
  <c r="H7133" i="2"/>
  <c r="I7132" i="2"/>
  <c r="H7132" i="2"/>
  <c r="I7131" i="2"/>
  <c r="H7131" i="2"/>
  <c r="I7130" i="2"/>
  <c r="H7130" i="2"/>
  <c r="I7129" i="2"/>
  <c r="H7129" i="2"/>
  <c r="I7128" i="2"/>
  <c r="H7128" i="2"/>
  <c r="I7127" i="2"/>
  <c r="H7127" i="2"/>
  <c r="I7126" i="2"/>
  <c r="H7126" i="2"/>
  <c r="I7125" i="2"/>
  <c r="H7125" i="2"/>
  <c r="I7124" i="2"/>
  <c r="H7124" i="2"/>
  <c r="I7123" i="2"/>
  <c r="H7123" i="2"/>
  <c r="I7122" i="2"/>
  <c r="H7122" i="2"/>
  <c r="I7121" i="2"/>
  <c r="H7121" i="2"/>
  <c r="I7120" i="2"/>
  <c r="H7120" i="2"/>
  <c r="I7119" i="2"/>
  <c r="H7119" i="2"/>
  <c r="I7118" i="2"/>
  <c r="H7118" i="2"/>
  <c r="I7117" i="2"/>
  <c r="H7117" i="2"/>
  <c r="I7116" i="2"/>
  <c r="H7116" i="2"/>
  <c r="I7115" i="2"/>
  <c r="H7115" i="2"/>
  <c r="I7114" i="2"/>
  <c r="H7114" i="2"/>
  <c r="I7113" i="2"/>
  <c r="H7113" i="2"/>
  <c r="I7112" i="2"/>
  <c r="H7112" i="2"/>
  <c r="I7111" i="2"/>
  <c r="H7111" i="2"/>
  <c r="I7110" i="2"/>
  <c r="H7110" i="2"/>
  <c r="I7109" i="2"/>
  <c r="H7109" i="2"/>
  <c r="I7108" i="2"/>
  <c r="H7108" i="2"/>
  <c r="I7107" i="2"/>
  <c r="H7107" i="2"/>
  <c r="I7106" i="2"/>
  <c r="H7106" i="2"/>
  <c r="I7105" i="2"/>
  <c r="H7105" i="2"/>
  <c r="I7104" i="2"/>
  <c r="H7104" i="2"/>
  <c r="I7103" i="2"/>
  <c r="H7103" i="2"/>
  <c r="I7102" i="2"/>
  <c r="H7102" i="2"/>
  <c r="I7101" i="2"/>
  <c r="H7101" i="2"/>
  <c r="I7100" i="2"/>
  <c r="H7100" i="2"/>
  <c r="I7099" i="2"/>
  <c r="H7099" i="2"/>
  <c r="I7098" i="2"/>
  <c r="H7098" i="2"/>
  <c r="I7097" i="2"/>
  <c r="H7097" i="2"/>
  <c r="I7096" i="2"/>
  <c r="H7096" i="2"/>
  <c r="I7095" i="2"/>
  <c r="H7095" i="2"/>
  <c r="I7094" i="2"/>
  <c r="H7094" i="2"/>
  <c r="I7093" i="2"/>
  <c r="H7093" i="2"/>
  <c r="I7092" i="2"/>
  <c r="H7092" i="2"/>
  <c r="I7091" i="2"/>
  <c r="H7091" i="2"/>
  <c r="I7090" i="2"/>
  <c r="H7090" i="2"/>
  <c r="I7089" i="2"/>
  <c r="H7089" i="2"/>
  <c r="I7088" i="2"/>
  <c r="H7088" i="2"/>
  <c r="I7087" i="2"/>
  <c r="H7087" i="2"/>
  <c r="I7086" i="2"/>
  <c r="H7086" i="2"/>
  <c r="I7085" i="2"/>
  <c r="H7085" i="2"/>
  <c r="I7084" i="2"/>
  <c r="H7084" i="2"/>
  <c r="I7083" i="2"/>
  <c r="H7083" i="2"/>
  <c r="I7082" i="2"/>
  <c r="H7082" i="2"/>
  <c r="I7081" i="2"/>
  <c r="H7081" i="2"/>
  <c r="I7080" i="2"/>
  <c r="H7080" i="2"/>
  <c r="I7079" i="2"/>
  <c r="H7079" i="2"/>
  <c r="I7078" i="2"/>
  <c r="H7078" i="2"/>
  <c r="I7077" i="2"/>
  <c r="H7077" i="2"/>
  <c r="I7076" i="2"/>
  <c r="H7076" i="2"/>
  <c r="I7075" i="2"/>
  <c r="H7075" i="2"/>
  <c r="I7074" i="2"/>
  <c r="H7074" i="2"/>
  <c r="I7073" i="2"/>
  <c r="H7073" i="2"/>
  <c r="I7072" i="2"/>
  <c r="H7072" i="2"/>
  <c r="I7071" i="2"/>
  <c r="H7071" i="2"/>
  <c r="I7070" i="2"/>
  <c r="H7070" i="2"/>
  <c r="I7069" i="2"/>
  <c r="H7069" i="2"/>
  <c r="I7068" i="2"/>
  <c r="H7068" i="2"/>
  <c r="I7067" i="2"/>
  <c r="H7067" i="2"/>
  <c r="I7066" i="2"/>
  <c r="H7066" i="2"/>
  <c r="I7065" i="2"/>
  <c r="H7065" i="2"/>
  <c r="I7064" i="2"/>
  <c r="H7064" i="2"/>
  <c r="I7063" i="2"/>
  <c r="H7063" i="2"/>
  <c r="I7062" i="2"/>
  <c r="H7062" i="2"/>
  <c r="I7061" i="2"/>
  <c r="H7061" i="2"/>
  <c r="I7060" i="2"/>
  <c r="H7060" i="2"/>
  <c r="I7059" i="2"/>
  <c r="H7059" i="2"/>
  <c r="I7058" i="2"/>
  <c r="H7058" i="2"/>
  <c r="I7057" i="2"/>
  <c r="H7057" i="2"/>
  <c r="I7056" i="2"/>
  <c r="H7056" i="2"/>
  <c r="I7055" i="2"/>
  <c r="H7055" i="2"/>
  <c r="I7054" i="2"/>
  <c r="H7054" i="2"/>
  <c r="I7053" i="2"/>
  <c r="H7053" i="2"/>
  <c r="I7052" i="2"/>
  <c r="H7052" i="2"/>
  <c r="I7051" i="2"/>
  <c r="H7051" i="2"/>
  <c r="I7050" i="2"/>
  <c r="H7050" i="2"/>
  <c r="I7049" i="2"/>
  <c r="H7049" i="2"/>
  <c r="I7048" i="2"/>
  <c r="H7048" i="2"/>
  <c r="I7047" i="2"/>
  <c r="H7047" i="2"/>
  <c r="I7046" i="2"/>
  <c r="H7046" i="2"/>
  <c r="I7045" i="2"/>
  <c r="H7045" i="2"/>
  <c r="I7044" i="2"/>
  <c r="H7044" i="2"/>
  <c r="I7043" i="2"/>
  <c r="H7043" i="2"/>
  <c r="I7042" i="2"/>
  <c r="H7042" i="2"/>
  <c r="I7041" i="2"/>
  <c r="H7041" i="2"/>
  <c r="I7040" i="2"/>
  <c r="H7040" i="2"/>
  <c r="I7039" i="2"/>
  <c r="H7039" i="2"/>
  <c r="I7038" i="2"/>
  <c r="H7038" i="2"/>
  <c r="I7037" i="2"/>
  <c r="H7037" i="2"/>
  <c r="I7036" i="2"/>
  <c r="H7036" i="2"/>
  <c r="I7035" i="2"/>
  <c r="H7035" i="2"/>
  <c r="I7034" i="2"/>
  <c r="H7034" i="2"/>
  <c r="I7033" i="2"/>
  <c r="H7033" i="2"/>
  <c r="I7032" i="2"/>
  <c r="H7032" i="2"/>
  <c r="I7031" i="2"/>
  <c r="H7031" i="2"/>
  <c r="I7030" i="2"/>
  <c r="H7030" i="2"/>
  <c r="I7029" i="2"/>
  <c r="H7029" i="2"/>
  <c r="I7028" i="2"/>
  <c r="H7028" i="2"/>
  <c r="I7027" i="2"/>
  <c r="H7027" i="2"/>
  <c r="I7026" i="2"/>
  <c r="H7026" i="2"/>
  <c r="I7025" i="2"/>
  <c r="H7025" i="2"/>
  <c r="I7024" i="2"/>
  <c r="H7024" i="2"/>
  <c r="I7023" i="2"/>
  <c r="H7023" i="2"/>
  <c r="I7022" i="2"/>
  <c r="H7022" i="2"/>
  <c r="I7021" i="2"/>
  <c r="H7021" i="2"/>
  <c r="I7020" i="2"/>
  <c r="H7020" i="2"/>
  <c r="I7019" i="2"/>
  <c r="H7019" i="2"/>
  <c r="I7018" i="2"/>
  <c r="H7018" i="2"/>
  <c r="I7017" i="2"/>
  <c r="H7017" i="2"/>
  <c r="I7016" i="2"/>
  <c r="H7016" i="2"/>
  <c r="I7015" i="2"/>
  <c r="H7015" i="2"/>
  <c r="I7014" i="2"/>
  <c r="H7014" i="2"/>
  <c r="I7013" i="2"/>
  <c r="H7013" i="2"/>
  <c r="I7012" i="2"/>
  <c r="H7012" i="2"/>
  <c r="I7011" i="2"/>
  <c r="H7011" i="2"/>
  <c r="I7010" i="2"/>
  <c r="H7010" i="2"/>
  <c r="I7009" i="2"/>
  <c r="H7009" i="2"/>
  <c r="I7008" i="2"/>
  <c r="H7008" i="2"/>
  <c r="I7007" i="2"/>
  <c r="H7007" i="2"/>
  <c r="I7006" i="2"/>
  <c r="H7006" i="2"/>
  <c r="I7005" i="2"/>
  <c r="H7005" i="2"/>
  <c r="I7004" i="2"/>
  <c r="H7004" i="2"/>
  <c r="I7003" i="2"/>
  <c r="H7003" i="2"/>
  <c r="I7002" i="2"/>
  <c r="H7002" i="2"/>
  <c r="I7001" i="2"/>
  <c r="H7001" i="2"/>
  <c r="I7000" i="2"/>
  <c r="H7000" i="2"/>
  <c r="I6999" i="2"/>
  <c r="H6999" i="2"/>
  <c r="I6998" i="2"/>
  <c r="H6998" i="2"/>
  <c r="I6997" i="2"/>
  <c r="H6997" i="2"/>
  <c r="I6996" i="2"/>
  <c r="H6996" i="2"/>
  <c r="I6995" i="2"/>
  <c r="H6995" i="2"/>
  <c r="I6994" i="2"/>
  <c r="H6994" i="2"/>
  <c r="I6993" i="2"/>
  <c r="H6993" i="2"/>
  <c r="I6992" i="2"/>
  <c r="H6992" i="2"/>
  <c r="I6991" i="2"/>
  <c r="H6991" i="2"/>
  <c r="I6990" i="2"/>
  <c r="H6990" i="2"/>
  <c r="I6989" i="2"/>
  <c r="H6989" i="2"/>
  <c r="I6988" i="2"/>
  <c r="H6988" i="2"/>
  <c r="I6987" i="2"/>
  <c r="H6987" i="2"/>
  <c r="I6986" i="2"/>
  <c r="H6986" i="2"/>
  <c r="I6985" i="2"/>
  <c r="H6985" i="2"/>
  <c r="I6984" i="2"/>
  <c r="H6984" i="2"/>
  <c r="I6983" i="2"/>
  <c r="H6983" i="2"/>
  <c r="I6982" i="2"/>
  <c r="H6982" i="2"/>
  <c r="I6981" i="2"/>
  <c r="H6981" i="2"/>
  <c r="I6980" i="2"/>
  <c r="H6980" i="2"/>
  <c r="I6979" i="2"/>
  <c r="H6979" i="2"/>
  <c r="I6978" i="2"/>
  <c r="H6978" i="2"/>
  <c r="I6977" i="2"/>
  <c r="H6977" i="2"/>
  <c r="I6976" i="2"/>
  <c r="H6976" i="2"/>
  <c r="I6975" i="2"/>
  <c r="H6975" i="2"/>
  <c r="I6974" i="2"/>
  <c r="H6974" i="2"/>
  <c r="I6973" i="2"/>
  <c r="H6973" i="2"/>
  <c r="I6972" i="2"/>
  <c r="H6972" i="2"/>
  <c r="I6971" i="2"/>
  <c r="H6971" i="2"/>
  <c r="I6970" i="2"/>
  <c r="H6970" i="2"/>
  <c r="I6969" i="2"/>
  <c r="H6969" i="2"/>
  <c r="I6968" i="2"/>
  <c r="H6968" i="2"/>
  <c r="I6967" i="2"/>
  <c r="H6967" i="2"/>
  <c r="I6966" i="2"/>
  <c r="H6966" i="2"/>
  <c r="I6965" i="2"/>
  <c r="H6965" i="2"/>
  <c r="I6964" i="2"/>
  <c r="H6964" i="2"/>
  <c r="I6963" i="2"/>
  <c r="H6963" i="2"/>
  <c r="I6962" i="2"/>
  <c r="H6962" i="2"/>
  <c r="I6961" i="2"/>
  <c r="H6961" i="2"/>
  <c r="I6960" i="2"/>
  <c r="H6960" i="2"/>
  <c r="I6959" i="2"/>
  <c r="H6959" i="2"/>
  <c r="I6958" i="2"/>
  <c r="H6958" i="2"/>
  <c r="I6957" i="2"/>
  <c r="H6957" i="2"/>
  <c r="I6956" i="2"/>
  <c r="H6956" i="2"/>
  <c r="I6955" i="2"/>
  <c r="H6955" i="2"/>
  <c r="I6954" i="2"/>
  <c r="H6954" i="2"/>
  <c r="I6953" i="2"/>
  <c r="H6953" i="2"/>
  <c r="I6952" i="2"/>
  <c r="H6952" i="2"/>
  <c r="I6951" i="2"/>
  <c r="H6951" i="2"/>
  <c r="I6950" i="2"/>
  <c r="H6950" i="2"/>
  <c r="I6949" i="2"/>
  <c r="H6949" i="2"/>
  <c r="I6948" i="2"/>
  <c r="H6948" i="2"/>
  <c r="I6947" i="2"/>
  <c r="H6947" i="2"/>
  <c r="I6946" i="2"/>
  <c r="H6946" i="2"/>
  <c r="I6945" i="2"/>
  <c r="H6945" i="2"/>
  <c r="I6944" i="2"/>
  <c r="H6944" i="2"/>
  <c r="I6943" i="2"/>
  <c r="H6943" i="2"/>
  <c r="I6942" i="2"/>
  <c r="H6942" i="2"/>
  <c r="I6941" i="2"/>
  <c r="H6941" i="2"/>
  <c r="I6940" i="2"/>
  <c r="H6940" i="2"/>
  <c r="I6939" i="2"/>
  <c r="H6939" i="2"/>
  <c r="I6938" i="2"/>
  <c r="H6938" i="2"/>
  <c r="I6937" i="2"/>
  <c r="H6937" i="2"/>
  <c r="I6936" i="2"/>
  <c r="H6936" i="2"/>
  <c r="I6935" i="2"/>
  <c r="H6935" i="2"/>
  <c r="I6934" i="2"/>
  <c r="H6934" i="2"/>
  <c r="I6933" i="2"/>
  <c r="H6933" i="2"/>
  <c r="I6932" i="2"/>
  <c r="H6932" i="2"/>
  <c r="I6931" i="2"/>
  <c r="H6931" i="2"/>
  <c r="I6930" i="2"/>
  <c r="H6930" i="2"/>
  <c r="I6929" i="2"/>
  <c r="H6929" i="2"/>
  <c r="I6928" i="2"/>
  <c r="H6928" i="2"/>
  <c r="I6927" i="2"/>
  <c r="H6927" i="2"/>
  <c r="I6926" i="2"/>
  <c r="H6926" i="2"/>
  <c r="I6925" i="2"/>
  <c r="H6925" i="2"/>
  <c r="I6924" i="2"/>
  <c r="H6924" i="2"/>
  <c r="I6923" i="2"/>
  <c r="H6923" i="2"/>
  <c r="I6922" i="2"/>
  <c r="H6922" i="2"/>
  <c r="I6921" i="2"/>
  <c r="H6921" i="2"/>
  <c r="I6920" i="2"/>
  <c r="H6920" i="2"/>
  <c r="I6919" i="2"/>
  <c r="H6919" i="2"/>
  <c r="I6918" i="2"/>
  <c r="H6918" i="2"/>
  <c r="I6917" i="2"/>
  <c r="H6917" i="2"/>
  <c r="I6916" i="2"/>
  <c r="H6916" i="2"/>
  <c r="I6915" i="2"/>
  <c r="H6915" i="2"/>
  <c r="I6914" i="2"/>
  <c r="H6914" i="2"/>
  <c r="I6913" i="2"/>
  <c r="H6913" i="2"/>
  <c r="I6912" i="2"/>
  <c r="H6912" i="2"/>
  <c r="I6911" i="2"/>
  <c r="H6911" i="2"/>
  <c r="I6910" i="2"/>
  <c r="H6910" i="2"/>
  <c r="I6909" i="2"/>
  <c r="H6909" i="2"/>
  <c r="I6908" i="2"/>
  <c r="H6908" i="2"/>
  <c r="I6907" i="2"/>
  <c r="H6907" i="2"/>
  <c r="I6906" i="2"/>
  <c r="H6906" i="2"/>
  <c r="I6905" i="2"/>
  <c r="H6905" i="2"/>
  <c r="I6904" i="2"/>
  <c r="H6904" i="2"/>
  <c r="I6903" i="2"/>
  <c r="H6903" i="2"/>
  <c r="I6902" i="2"/>
  <c r="H6902" i="2"/>
  <c r="I6901" i="2"/>
  <c r="H6901" i="2"/>
  <c r="I6900" i="2"/>
  <c r="H6900" i="2"/>
  <c r="I6899" i="2"/>
  <c r="H6899" i="2"/>
  <c r="I6898" i="2"/>
  <c r="H6898" i="2"/>
  <c r="I6897" i="2"/>
  <c r="H6897" i="2"/>
  <c r="I6896" i="2"/>
  <c r="H6896" i="2"/>
  <c r="I6895" i="2"/>
  <c r="H6895" i="2"/>
  <c r="I6894" i="2"/>
  <c r="H6894" i="2"/>
  <c r="I6893" i="2"/>
  <c r="H6893" i="2"/>
  <c r="I6892" i="2"/>
  <c r="H6892" i="2"/>
  <c r="I6891" i="2"/>
  <c r="H6891" i="2"/>
  <c r="I6890" i="2"/>
  <c r="H6890" i="2"/>
  <c r="I6889" i="2"/>
  <c r="H6889" i="2"/>
  <c r="I6888" i="2"/>
  <c r="H6888" i="2"/>
  <c r="I6887" i="2"/>
  <c r="H6887" i="2"/>
  <c r="I6886" i="2"/>
  <c r="H6886" i="2"/>
  <c r="I6885" i="2"/>
  <c r="H6885" i="2"/>
  <c r="I6884" i="2"/>
  <c r="H6884" i="2"/>
  <c r="I6883" i="2"/>
  <c r="H6883" i="2"/>
  <c r="I6882" i="2"/>
  <c r="H6882" i="2"/>
  <c r="I6881" i="2"/>
  <c r="H6881" i="2"/>
  <c r="I6880" i="2"/>
  <c r="H6880" i="2"/>
  <c r="I6879" i="2"/>
  <c r="H6879" i="2"/>
  <c r="I6878" i="2"/>
  <c r="H6878" i="2"/>
  <c r="I6877" i="2"/>
  <c r="H6877" i="2"/>
  <c r="I6876" i="2"/>
  <c r="H6876" i="2"/>
  <c r="I6875" i="2"/>
  <c r="H6875" i="2"/>
  <c r="I6874" i="2"/>
  <c r="H6874" i="2"/>
  <c r="I6873" i="2"/>
  <c r="H6873" i="2"/>
  <c r="I6872" i="2"/>
  <c r="H6872" i="2"/>
  <c r="I6871" i="2"/>
  <c r="H6871" i="2"/>
  <c r="I6870" i="2"/>
  <c r="H6870" i="2"/>
  <c r="I6869" i="2"/>
  <c r="H6869" i="2"/>
  <c r="I6868" i="2"/>
  <c r="H6868" i="2"/>
  <c r="I6867" i="2"/>
  <c r="H6867" i="2"/>
  <c r="I6866" i="2"/>
  <c r="H6866" i="2"/>
  <c r="I6865" i="2"/>
  <c r="H6865" i="2"/>
  <c r="I6864" i="2"/>
  <c r="H6864" i="2"/>
  <c r="I6863" i="2"/>
  <c r="H6863" i="2"/>
  <c r="I6862" i="2"/>
  <c r="H6862" i="2"/>
  <c r="I6861" i="2"/>
  <c r="H6861" i="2"/>
  <c r="I6860" i="2"/>
  <c r="H6860" i="2"/>
  <c r="I6859" i="2"/>
  <c r="H6859" i="2"/>
  <c r="I6858" i="2"/>
  <c r="H6858" i="2"/>
  <c r="I6857" i="2"/>
  <c r="H6857" i="2"/>
  <c r="I6856" i="2"/>
  <c r="H6856" i="2"/>
  <c r="I6855" i="2"/>
  <c r="H6855" i="2"/>
  <c r="I6854" i="2"/>
  <c r="H6854" i="2"/>
  <c r="I6853" i="2"/>
  <c r="H6853" i="2"/>
  <c r="I6852" i="2"/>
  <c r="H6852" i="2"/>
  <c r="I6851" i="2"/>
  <c r="H6851" i="2"/>
  <c r="I6850" i="2"/>
  <c r="H6850" i="2"/>
  <c r="I6849" i="2"/>
  <c r="H6849" i="2"/>
  <c r="I6848" i="2"/>
  <c r="H6848" i="2"/>
  <c r="I6847" i="2"/>
  <c r="H6847" i="2"/>
  <c r="I6846" i="2"/>
  <c r="H6846" i="2"/>
  <c r="I6845" i="2"/>
  <c r="H6845" i="2"/>
  <c r="I6844" i="2"/>
  <c r="H6844" i="2"/>
  <c r="I6843" i="2"/>
  <c r="H6843" i="2"/>
  <c r="I6842" i="2"/>
  <c r="H6842" i="2"/>
  <c r="I6841" i="2"/>
  <c r="H6841" i="2"/>
  <c r="I6840" i="2"/>
  <c r="H6840" i="2"/>
  <c r="I6839" i="2"/>
  <c r="H6839" i="2"/>
  <c r="I6838" i="2"/>
  <c r="H6838" i="2"/>
  <c r="I6837" i="2"/>
  <c r="H6837" i="2"/>
  <c r="I6836" i="2"/>
  <c r="H6836" i="2"/>
  <c r="I6835" i="2"/>
  <c r="H6835" i="2"/>
  <c r="I6834" i="2"/>
  <c r="H6834" i="2"/>
  <c r="I6833" i="2"/>
  <c r="H6833" i="2"/>
  <c r="I6832" i="2"/>
  <c r="H6832" i="2"/>
  <c r="I6831" i="2"/>
  <c r="H6831" i="2"/>
  <c r="I6830" i="2"/>
  <c r="H6830" i="2"/>
  <c r="I6829" i="2"/>
  <c r="H6829" i="2"/>
  <c r="I6828" i="2"/>
  <c r="H6828" i="2"/>
  <c r="I6827" i="2"/>
  <c r="H6827" i="2"/>
  <c r="I6826" i="2"/>
  <c r="H6826" i="2"/>
  <c r="I6825" i="2"/>
  <c r="H6825" i="2"/>
  <c r="I6824" i="2"/>
  <c r="H6824" i="2"/>
  <c r="I6823" i="2"/>
  <c r="H6823" i="2"/>
  <c r="I6822" i="2"/>
  <c r="H6822" i="2"/>
  <c r="I6821" i="2"/>
  <c r="H6821" i="2"/>
  <c r="I6820" i="2"/>
  <c r="H6820" i="2"/>
  <c r="I6819" i="2"/>
  <c r="H6819" i="2"/>
  <c r="I6818" i="2"/>
  <c r="H6818" i="2"/>
  <c r="I6817" i="2"/>
  <c r="H6817" i="2"/>
  <c r="I6816" i="2"/>
  <c r="H6816" i="2"/>
  <c r="I6815" i="2"/>
  <c r="H6815" i="2"/>
  <c r="I6814" i="2"/>
  <c r="H6814" i="2"/>
  <c r="I6813" i="2"/>
  <c r="H6813" i="2"/>
  <c r="I6812" i="2"/>
  <c r="H6812" i="2"/>
  <c r="I6811" i="2"/>
  <c r="H6811" i="2"/>
  <c r="I6810" i="2"/>
  <c r="H6810" i="2"/>
  <c r="I6809" i="2"/>
  <c r="H6809" i="2"/>
  <c r="I6808" i="2"/>
  <c r="H6808" i="2"/>
  <c r="I6807" i="2"/>
  <c r="H6807" i="2"/>
  <c r="I6806" i="2"/>
  <c r="H6806" i="2"/>
  <c r="I6805" i="2"/>
  <c r="H6805" i="2"/>
  <c r="I6804" i="2"/>
  <c r="H6804" i="2"/>
  <c r="I6803" i="2"/>
  <c r="H6803" i="2"/>
  <c r="I6802" i="2"/>
  <c r="H6802" i="2"/>
  <c r="I6801" i="2"/>
  <c r="H6801" i="2"/>
  <c r="I6800" i="2"/>
  <c r="H6800" i="2"/>
  <c r="I6799" i="2"/>
  <c r="H6799" i="2"/>
  <c r="I6798" i="2"/>
  <c r="H6798" i="2"/>
  <c r="I6797" i="2"/>
  <c r="H6797" i="2"/>
  <c r="I6796" i="2"/>
  <c r="H6796" i="2"/>
  <c r="I6795" i="2"/>
  <c r="H6795" i="2"/>
  <c r="I6794" i="2"/>
  <c r="H6794" i="2"/>
  <c r="I6793" i="2"/>
  <c r="H6793" i="2"/>
  <c r="I6792" i="2"/>
  <c r="H6792" i="2"/>
  <c r="I6791" i="2"/>
  <c r="H6791" i="2"/>
  <c r="I6790" i="2"/>
  <c r="H6790" i="2"/>
  <c r="I6789" i="2"/>
  <c r="H6789" i="2"/>
  <c r="I6788" i="2"/>
  <c r="H6788" i="2"/>
  <c r="I6787" i="2"/>
  <c r="H6787" i="2"/>
  <c r="I6786" i="2"/>
  <c r="H6786" i="2"/>
  <c r="I6785" i="2"/>
  <c r="H6785" i="2"/>
  <c r="I6784" i="2"/>
  <c r="H6784" i="2"/>
  <c r="I6783" i="2"/>
  <c r="H6783" i="2"/>
  <c r="I6782" i="2"/>
  <c r="H6782" i="2"/>
  <c r="I6781" i="2"/>
  <c r="H6781" i="2"/>
  <c r="I6780" i="2"/>
  <c r="H6780" i="2"/>
  <c r="I6779" i="2"/>
  <c r="H6779" i="2"/>
  <c r="I6778" i="2"/>
  <c r="H6778" i="2"/>
  <c r="I6777" i="2"/>
  <c r="H6777" i="2"/>
  <c r="I6776" i="2"/>
  <c r="H6776" i="2"/>
  <c r="I6775" i="2"/>
  <c r="H6775" i="2"/>
  <c r="I6774" i="2"/>
  <c r="H6774" i="2"/>
  <c r="I6773" i="2"/>
  <c r="H6773" i="2"/>
  <c r="I6772" i="2"/>
  <c r="H6772" i="2"/>
  <c r="I6771" i="2"/>
  <c r="H6771" i="2"/>
  <c r="I6770" i="2"/>
  <c r="H6770" i="2"/>
  <c r="I6769" i="2"/>
  <c r="H6769" i="2"/>
  <c r="I6768" i="2"/>
  <c r="H6768" i="2"/>
  <c r="I6767" i="2"/>
  <c r="H6767" i="2"/>
  <c r="I6766" i="2"/>
  <c r="H6766" i="2"/>
  <c r="I6765" i="2"/>
  <c r="H6765" i="2"/>
  <c r="I6764" i="2"/>
  <c r="H6764" i="2"/>
  <c r="I6763" i="2"/>
  <c r="H6763" i="2"/>
  <c r="I6762" i="2"/>
  <c r="H6762" i="2"/>
  <c r="I6761" i="2"/>
  <c r="H6761" i="2"/>
  <c r="I6760" i="2"/>
  <c r="H6760" i="2"/>
  <c r="I6759" i="2"/>
  <c r="H6759" i="2"/>
  <c r="I6758" i="2"/>
  <c r="H6758" i="2"/>
  <c r="I6757" i="2"/>
  <c r="H6757" i="2"/>
  <c r="I6756" i="2"/>
  <c r="H6756" i="2"/>
  <c r="I6755" i="2"/>
  <c r="H6755" i="2"/>
  <c r="I6754" i="2"/>
  <c r="H6754" i="2"/>
  <c r="I6753" i="2"/>
  <c r="H6753" i="2"/>
  <c r="I6752" i="2"/>
  <c r="H6752" i="2"/>
  <c r="I6751" i="2"/>
  <c r="H6751" i="2"/>
  <c r="I6750" i="2"/>
  <c r="H6750" i="2"/>
  <c r="I6749" i="2"/>
  <c r="H6749" i="2"/>
  <c r="I6748" i="2"/>
  <c r="H6748" i="2"/>
  <c r="I6747" i="2"/>
  <c r="H6747" i="2"/>
  <c r="I6746" i="2"/>
  <c r="H6746" i="2"/>
  <c r="I6745" i="2"/>
  <c r="H6745" i="2"/>
  <c r="I6744" i="2"/>
  <c r="H6744" i="2"/>
  <c r="I6743" i="2"/>
  <c r="H6743" i="2"/>
  <c r="I6742" i="2"/>
  <c r="H6742" i="2"/>
  <c r="I6741" i="2"/>
  <c r="H6741" i="2"/>
  <c r="I6740" i="2"/>
  <c r="H6740" i="2"/>
  <c r="I6739" i="2"/>
  <c r="H6739" i="2"/>
  <c r="I6738" i="2"/>
  <c r="H6738" i="2"/>
  <c r="I6737" i="2"/>
  <c r="H6737" i="2"/>
  <c r="I6736" i="2"/>
  <c r="H6736" i="2"/>
  <c r="I6735" i="2"/>
  <c r="H6735" i="2"/>
  <c r="I6734" i="2"/>
  <c r="H6734" i="2"/>
  <c r="I6733" i="2"/>
  <c r="H6733" i="2"/>
  <c r="I6732" i="2"/>
  <c r="H6732" i="2"/>
  <c r="I6731" i="2"/>
  <c r="H6731" i="2"/>
  <c r="I6730" i="2"/>
  <c r="H6730" i="2"/>
  <c r="I6729" i="2"/>
  <c r="H6729" i="2"/>
  <c r="I6728" i="2"/>
  <c r="H6728" i="2"/>
  <c r="I6727" i="2"/>
  <c r="H6727" i="2"/>
  <c r="I6726" i="2"/>
  <c r="H6726" i="2"/>
  <c r="I6725" i="2"/>
  <c r="H6725" i="2"/>
  <c r="I6724" i="2"/>
  <c r="H6724" i="2"/>
  <c r="I6723" i="2"/>
  <c r="H6723" i="2"/>
  <c r="I6722" i="2"/>
  <c r="H6722" i="2"/>
  <c r="I6721" i="2"/>
  <c r="H6721" i="2"/>
  <c r="I6720" i="2"/>
  <c r="H6720" i="2"/>
  <c r="I6719" i="2"/>
  <c r="H6719" i="2"/>
  <c r="I6718" i="2"/>
  <c r="H6718" i="2"/>
  <c r="I6717" i="2"/>
  <c r="H6717" i="2"/>
  <c r="I6716" i="2"/>
  <c r="H6716" i="2"/>
  <c r="I6715" i="2"/>
  <c r="H6715" i="2"/>
  <c r="I6714" i="2"/>
  <c r="H6714" i="2"/>
  <c r="I6713" i="2"/>
  <c r="H6713" i="2"/>
  <c r="I6712" i="2"/>
  <c r="H6712" i="2"/>
  <c r="I6711" i="2"/>
  <c r="H6711" i="2"/>
  <c r="I6710" i="2"/>
  <c r="H6710" i="2"/>
  <c r="I6709" i="2"/>
  <c r="H6709" i="2"/>
  <c r="I6708" i="2"/>
  <c r="H6708" i="2"/>
  <c r="I6707" i="2"/>
  <c r="H6707" i="2"/>
  <c r="I6706" i="2"/>
  <c r="H6706" i="2"/>
  <c r="I6705" i="2"/>
  <c r="H6705" i="2"/>
  <c r="I6704" i="2"/>
  <c r="H6704" i="2"/>
  <c r="I6703" i="2"/>
  <c r="H6703" i="2"/>
  <c r="I6702" i="2"/>
  <c r="H6702" i="2"/>
  <c r="I6701" i="2"/>
  <c r="H6701" i="2"/>
  <c r="I6700" i="2"/>
  <c r="H6700" i="2"/>
  <c r="I6699" i="2"/>
  <c r="H6699" i="2"/>
  <c r="I6698" i="2"/>
  <c r="H6698" i="2"/>
  <c r="I6697" i="2"/>
  <c r="H6697" i="2"/>
  <c r="I6696" i="2"/>
  <c r="H6696" i="2"/>
  <c r="I6695" i="2"/>
  <c r="H6695" i="2"/>
  <c r="I6694" i="2"/>
  <c r="H6694" i="2"/>
  <c r="I6693" i="2"/>
  <c r="H6693" i="2"/>
  <c r="I6692" i="2"/>
  <c r="H6692" i="2"/>
  <c r="I6691" i="2"/>
  <c r="H6691" i="2"/>
  <c r="I6690" i="2"/>
  <c r="H6690" i="2"/>
  <c r="I6689" i="2"/>
  <c r="H6689" i="2"/>
  <c r="I6688" i="2"/>
  <c r="H6688" i="2"/>
  <c r="I6687" i="2"/>
  <c r="H6687" i="2"/>
  <c r="I6686" i="2"/>
  <c r="H6686" i="2"/>
  <c r="I6685" i="2"/>
  <c r="H6685" i="2"/>
  <c r="I6684" i="2"/>
  <c r="H6684" i="2"/>
  <c r="I6683" i="2"/>
  <c r="H6683" i="2"/>
  <c r="I6682" i="2"/>
  <c r="H6682" i="2"/>
  <c r="I6681" i="2"/>
  <c r="H6681" i="2"/>
  <c r="I6680" i="2"/>
  <c r="H6680" i="2"/>
  <c r="I6679" i="2"/>
  <c r="H6679" i="2"/>
  <c r="I6678" i="2"/>
  <c r="H6678" i="2"/>
  <c r="I6677" i="2"/>
  <c r="H6677" i="2"/>
  <c r="I6676" i="2"/>
  <c r="H6676" i="2"/>
  <c r="I6675" i="2"/>
  <c r="H6675" i="2"/>
  <c r="I6674" i="2"/>
  <c r="H6674" i="2"/>
  <c r="I6673" i="2"/>
  <c r="H6673" i="2"/>
  <c r="I6672" i="2"/>
  <c r="H6672" i="2"/>
  <c r="I6671" i="2"/>
  <c r="H6671" i="2"/>
  <c r="I6670" i="2"/>
  <c r="H6670" i="2"/>
  <c r="I6669" i="2"/>
  <c r="H6669" i="2"/>
  <c r="I6668" i="2"/>
  <c r="H6668" i="2"/>
  <c r="I6667" i="2"/>
  <c r="H6667" i="2"/>
  <c r="I6666" i="2"/>
  <c r="H6666" i="2"/>
  <c r="I6665" i="2"/>
  <c r="H6665" i="2"/>
  <c r="I6664" i="2"/>
  <c r="H6664" i="2"/>
  <c r="I6663" i="2"/>
  <c r="H6663" i="2"/>
  <c r="I6662" i="2"/>
  <c r="H6662" i="2"/>
  <c r="I6661" i="2"/>
  <c r="H6661" i="2"/>
  <c r="I6660" i="2"/>
  <c r="H6660" i="2"/>
  <c r="I6659" i="2"/>
  <c r="H6659" i="2"/>
  <c r="I6658" i="2"/>
  <c r="H6658" i="2"/>
  <c r="I6657" i="2"/>
  <c r="H6657" i="2"/>
  <c r="I6656" i="2"/>
  <c r="H6656" i="2"/>
  <c r="I6655" i="2"/>
  <c r="H6655" i="2"/>
  <c r="I6654" i="2"/>
  <c r="H6654" i="2"/>
  <c r="I6653" i="2"/>
  <c r="H6653" i="2"/>
  <c r="I6652" i="2"/>
  <c r="H6652" i="2"/>
  <c r="I6651" i="2"/>
  <c r="H6651" i="2"/>
  <c r="I6650" i="2"/>
  <c r="H6650" i="2"/>
  <c r="I6649" i="2"/>
  <c r="H6649" i="2"/>
  <c r="I6648" i="2"/>
  <c r="H6648" i="2"/>
  <c r="I6647" i="2"/>
  <c r="H6647" i="2"/>
  <c r="I6646" i="2"/>
  <c r="H6646" i="2"/>
  <c r="I6645" i="2"/>
  <c r="H6645" i="2"/>
  <c r="I6644" i="2"/>
  <c r="H6644" i="2"/>
  <c r="I6643" i="2"/>
  <c r="H6643" i="2"/>
  <c r="I6642" i="2"/>
  <c r="H6642" i="2"/>
  <c r="I6641" i="2"/>
  <c r="H6641" i="2"/>
  <c r="I6640" i="2"/>
  <c r="H6640" i="2"/>
  <c r="I6639" i="2"/>
  <c r="H6639" i="2"/>
  <c r="I6638" i="2"/>
  <c r="H6638" i="2"/>
  <c r="I6637" i="2"/>
  <c r="H6637" i="2"/>
  <c r="I6636" i="2"/>
  <c r="H6636" i="2"/>
  <c r="I6635" i="2"/>
  <c r="H6635" i="2"/>
  <c r="I6634" i="2"/>
  <c r="H6634" i="2"/>
  <c r="I6633" i="2"/>
  <c r="H6633" i="2"/>
  <c r="I6632" i="2"/>
  <c r="H6632" i="2"/>
  <c r="I6631" i="2"/>
  <c r="H6631" i="2"/>
  <c r="I6630" i="2"/>
  <c r="H6630" i="2"/>
  <c r="I6629" i="2"/>
  <c r="H6629" i="2"/>
  <c r="I6628" i="2"/>
  <c r="H6628" i="2"/>
  <c r="I6627" i="2"/>
  <c r="H6627" i="2"/>
  <c r="I6626" i="2"/>
  <c r="H6626" i="2"/>
  <c r="I6625" i="2"/>
  <c r="H6625" i="2"/>
  <c r="I6624" i="2"/>
  <c r="H6624" i="2"/>
  <c r="I6623" i="2"/>
  <c r="H6623" i="2"/>
  <c r="I6622" i="2"/>
  <c r="H6622" i="2"/>
  <c r="I6621" i="2"/>
  <c r="H6621" i="2"/>
  <c r="I6620" i="2"/>
  <c r="H6620" i="2"/>
  <c r="I6619" i="2"/>
  <c r="H6619" i="2"/>
  <c r="I6618" i="2"/>
  <c r="H6618" i="2"/>
  <c r="I6617" i="2"/>
  <c r="H6617" i="2"/>
  <c r="I6616" i="2"/>
  <c r="H6616" i="2"/>
  <c r="I6615" i="2"/>
  <c r="H6615" i="2"/>
  <c r="I6614" i="2"/>
  <c r="H6614" i="2"/>
  <c r="I6613" i="2"/>
  <c r="H6613" i="2"/>
  <c r="I6612" i="2"/>
  <c r="H6612" i="2"/>
  <c r="I6611" i="2"/>
  <c r="H6611" i="2"/>
  <c r="I6610" i="2"/>
  <c r="H6610" i="2"/>
  <c r="I6609" i="2"/>
  <c r="H6609" i="2"/>
  <c r="I6608" i="2"/>
  <c r="H6608" i="2"/>
  <c r="I6607" i="2"/>
  <c r="H6607" i="2"/>
  <c r="I6606" i="2"/>
  <c r="H6606" i="2"/>
  <c r="I6605" i="2"/>
  <c r="H6605" i="2"/>
  <c r="I6604" i="2"/>
  <c r="H6604" i="2"/>
  <c r="I6603" i="2"/>
  <c r="H6603" i="2"/>
  <c r="I6602" i="2"/>
  <c r="H6602" i="2"/>
  <c r="I6601" i="2"/>
  <c r="H6601" i="2"/>
  <c r="I6600" i="2"/>
  <c r="H6600" i="2"/>
  <c r="I6599" i="2"/>
  <c r="H6599" i="2"/>
  <c r="I6598" i="2"/>
  <c r="H6598" i="2"/>
  <c r="I6597" i="2"/>
  <c r="H6597" i="2"/>
  <c r="I6596" i="2"/>
  <c r="H6596" i="2"/>
  <c r="I6595" i="2"/>
  <c r="H6595" i="2"/>
  <c r="I6594" i="2"/>
  <c r="H6594" i="2"/>
  <c r="I6593" i="2"/>
  <c r="H6593" i="2"/>
  <c r="I6592" i="2"/>
  <c r="H6592" i="2"/>
  <c r="I6591" i="2"/>
  <c r="H6591" i="2"/>
  <c r="I6590" i="2"/>
  <c r="H6590" i="2"/>
  <c r="I6589" i="2"/>
  <c r="H6589" i="2"/>
  <c r="I6588" i="2"/>
  <c r="H6588" i="2"/>
  <c r="I6587" i="2"/>
  <c r="H6587" i="2"/>
  <c r="I6586" i="2"/>
  <c r="H6586" i="2"/>
  <c r="I6585" i="2"/>
  <c r="H6585" i="2"/>
  <c r="I6584" i="2"/>
  <c r="H6584" i="2"/>
  <c r="I6583" i="2"/>
  <c r="H6583" i="2"/>
  <c r="I6582" i="2"/>
  <c r="H6582" i="2"/>
  <c r="I6581" i="2"/>
  <c r="H6581" i="2"/>
  <c r="I6580" i="2"/>
  <c r="H6580" i="2"/>
  <c r="I6579" i="2"/>
  <c r="H6579" i="2"/>
  <c r="I6578" i="2"/>
  <c r="H6578" i="2"/>
  <c r="I6577" i="2"/>
  <c r="H6577" i="2"/>
  <c r="I6576" i="2"/>
  <c r="H6576" i="2"/>
  <c r="I6575" i="2"/>
  <c r="H6575" i="2"/>
  <c r="I6574" i="2"/>
  <c r="H6574" i="2"/>
  <c r="I6573" i="2"/>
  <c r="H6573" i="2"/>
  <c r="I6572" i="2"/>
  <c r="H6572" i="2"/>
  <c r="I6571" i="2"/>
  <c r="H6571" i="2"/>
  <c r="I6570" i="2"/>
  <c r="H6570" i="2"/>
  <c r="I6569" i="2"/>
  <c r="H6569" i="2"/>
  <c r="I6568" i="2"/>
  <c r="H6568" i="2"/>
  <c r="I6567" i="2"/>
  <c r="H6567" i="2"/>
  <c r="I6566" i="2"/>
  <c r="H6566" i="2"/>
  <c r="I6565" i="2"/>
  <c r="H6565" i="2"/>
  <c r="I6564" i="2"/>
  <c r="H6564" i="2"/>
  <c r="I6563" i="2"/>
  <c r="H6563" i="2"/>
  <c r="I6562" i="2"/>
  <c r="H6562" i="2"/>
  <c r="I6561" i="2"/>
  <c r="H6561" i="2"/>
  <c r="I6560" i="2"/>
  <c r="H6560" i="2"/>
  <c r="I6559" i="2"/>
  <c r="H6559" i="2"/>
  <c r="I6558" i="2"/>
  <c r="H6558" i="2"/>
  <c r="I6557" i="2"/>
  <c r="H6557" i="2"/>
  <c r="I6556" i="2"/>
  <c r="H6556" i="2"/>
  <c r="I6555" i="2"/>
  <c r="H6555" i="2"/>
  <c r="I6554" i="2"/>
  <c r="H6554" i="2"/>
  <c r="I6553" i="2"/>
  <c r="H6553" i="2"/>
  <c r="I6552" i="2"/>
  <c r="H6552" i="2"/>
  <c r="I6551" i="2"/>
  <c r="H6551" i="2"/>
  <c r="I6550" i="2"/>
  <c r="H6550" i="2"/>
  <c r="I6549" i="2"/>
  <c r="H6549" i="2"/>
  <c r="I6548" i="2"/>
  <c r="H6548" i="2"/>
  <c r="I6547" i="2"/>
  <c r="H6547" i="2"/>
  <c r="I6546" i="2"/>
  <c r="H6546" i="2"/>
  <c r="I6545" i="2"/>
  <c r="H6545" i="2"/>
  <c r="I6544" i="2"/>
  <c r="H6544" i="2"/>
  <c r="I6543" i="2"/>
  <c r="H6543" i="2"/>
  <c r="I6542" i="2"/>
  <c r="H6542" i="2"/>
  <c r="I6541" i="2"/>
  <c r="H6541" i="2"/>
  <c r="I6540" i="2"/>
  <c r="H6540" i="2"/>
  <c r="I6539" i="2"/>
  <c r="H6539" i="2"/>
  <c r="I6538" i="2"/>
  <c r="H6538" i="2"/>
  <c r="I6537" i="2"/>
  <c r="H6537" i="2"/>
  <c r="I6536" i="2"/>
  <c r="H6536" i="2"/>
  <c r="I6535" i="2"/>
  <c r="H6535" i="2"/>
  <c r="I6534" i="2"/>
  <c r="H6534" i="2"/>
  <c r="I6533" i="2"/>
  <c r="H6533" i="2"/>
  <c r="I6532" i="2"/>
  <c r="H6532" i="2"/>
  <c r="I6531" i="2"/>
  <c r="H6531" i="2"/>
  <c r="I6530" i="2"/>
  <c r="H6530" i="2"/>
  <c r="I6529" i="2"/>
  <c r="H6529" i="2"/>
  <c r="I6528" i="2"/>
  <c r="H6528" i="2"/>
  <c r="I6527" i="2"/>
  <c r="H6527" i="2"/>
  <c r="I6526" i="2"/>
  <c r="H6526" i="2"/>
  <c r="I6525" i="2"/>
  <c r="H6525" i="2"/>
  <c r="I6524" i="2"/>
  <c r="H6524" i="2"/>
  <c r="I6523" i="2"/>
  <c r="H6523" i="2"/>
  <c r="I6522" i="2"/>
  <c r="H6522" i="2"/>
  <c r="I6521" i="2"/>
  <c r="H6521" i="2"/>
  <c r="I6520" i="2"/>
  <c r="H6520" i="2"/>
  <c r="I6519" i="2"/>
  <c r="H6519" i="2"/>
  <c r="I6518" i="2"/>
  <c r="H6518" i="2"/>
  <c r="I6517" i="2"/>
  <c r="H6517" i="2"/>
  <c r="I6516" i="2"/>
  <c r="H6516" i="2"/>
  <c r="I6515" i="2"/>
  <c r="H6515" i="2"/>
  <c r="I6514" i="2"/>
  <c r="H6514" i="2"/>
  <c r="I6513" i="2"/>
  <c r="H6513" i="2"/>
  <c r="I6512" i="2"/>
  <c r="H6512" i="2"/>
  <c r="I6511" i="2"/>
  <c r="H6511" i="2"/>
  <c r="I6510" i="2"/>
  <c r="H6510" i="2"/>
  <c r="I6509" i="2"/>
  <c r="H6509" i="2"/>
  <c r="I6508" i="2"/>
  <c r="H6508" i="2"/>
  <c r="I6507" i="2"/>
  <c r="H6507" i="2"/>
  <c r="I6506" i="2"/>
  <c r="H6506" i="2"/>
  <c r="I6505" i="2"/>
  <c r="H6505" i="2"/>
  <c r="I6504" i="2"/>
  <c r="H6504" i="2"/>
  <c r="I6503" i="2"/>
  <c r="H6503" i="2"/>
  <c r="I6502" i="2"/>
  <c r="H6502" i="2"/>
  <c r="I6501" i="2"/>
  <c r="H6501" i="2"/>
  <c r="I6500" i="2"/>
  <c r="H6500" i="2"/>
  <c r="I6499" i="2"/>
  <c r="H6499" i="2"/>
  <c r="I6498" i="2"/>
  <c r="H6498" i="2"/>
  <c r="I6497" i="2"/>
  <c r="H6497" i="2"/>
  <c r="I6496" i="2"/>
  <c r="H6496" i="2"/>
  <c r="I6495" i="2"/>
  <c r="H6495" i="2"/>
  <c r="I6494" i="2"/>
  <c r="H6494" i="2"/>
  <c r="I6493" i="2"/>
  <c r="H6493" i="2"/>
  <c r="I6492" i="2"/>
  <c r="H6492" i="2"/>
  <c r="I6491" i="2"/>
  <c r="H6491" i="2"/>
  <c r="I6490" i="2"/>
  <c r="H6490" i="2"/>
  <c r="I6489" i="2"/>
  <c r="H6489" i="2"/>
  <c r="I6488" i="2"/>
  <c r="H6488" i="2"/>
  <c r="I6487" i="2"/>
  <c r="H6487" i="2"/>
  <c r="I6486" i="2"/>
  <c r="H6486" i="2"/>
  <c r="I6485" i="2"/>
  <c r="H6485" i="2"/>
  <c r="I6484" i="2"/>
  <c r="H6484" i="2"/>
  <c r="I6483" i="2"/>
  <c r="H6483" i="2"/>
  <c r="I6482" i="2"/>
  <c r="H6482" i="2"/>
  <c r="I6481" i="2"/>
  <c r="H6481" i="2"/>
  <c r="I6480" i="2"/>
  <c r="H6480" i="2"/>
  <c r="I6479" i="2"/>
  <c r="H6479" i="2"/>
  <c r="I6478" i="2"/>
  <c r="H6478" i="2"/>
  <c r="I6477" i="2"/>
  <c r="H6477" i="2"/>
  <c r="I6476" i="2"/>
  <c r="H6476" i="2"/>
  <c r="I6475" i="2"/>
  <c r="H6475" i="2"/>
  <c r="I6474" i="2"/>
  <c r="H6474" i="2"/>
  <c r="I6473" i="2"/>
  <c r="H6473" i="2"/>
  <c r="I6472" i="2"/>
  <c r="H6472" i="2"/>
  <c r="I6471" i="2"/>
  <c r="H6471" i="2"/>
  <c r="I6470" i="2"/>
  <c r="H6470" i="2"/>
  <c r="I6469" i="2"/>
  <c r="H6469" i="2"/>
  <c r="I6468" i="2"/>
  <c r="H6468" i="2"/>
  <c r="I6467" i="2"/>
  <c r="H6467" i="2"/>
  <c r="I6466" i="2"/>
  <c r="H6466" i="2"/>
  <c r="I6465" i="2"/>
  <c r="H6465" i="2"/>
  <c r="I6464" i="2"/>
  <c r="H6464" i="2"/>
  <c r="I6463" i="2"/>
  <c r="H6463" i="2"/>
  <c r="I6462" i="2"/>
  <c r="H6462" i="2"/>
  <c r="I6461" i="2"/>
  <c r="H6461" i="2"/>
  <c r="I6460" i="2"/>
  <c r="H6460" i="2"/>
  <c r="I6459" i="2"/>
  <c r="H6459" i="2"/>
  <c r="I6458" i="2"/>
  <c r="H6458" i="2"/>
  <c r="I6457" i="2"/>
  <c r="H6457" i="2"/>
  <c r="I6456" i="2"/>
  <c r="H6456" i="2"/>
  <c r="I6455" i="2"/>
  <c r="H6455" i="2"/>
  <c r="I6454" i="2"/>
  <c r="H6454" i="2"/>
  <c r="I6453" i="2"/>
  <c r="H6453" i="2"/>
  <c r="I6452" i="2"/>
  <c r="H6452" i="2"/>
  <c r="I6451" i="2"/>
  <c r="H6451" i="2"/>
  <c r="I6450" i="2"/>
  <c r="H6450" i="2"/>
  <c r="I6449" i="2"/>
  <c r="H6449" i="2"/>
  <c r="I6448" i="2"/>
  <c r="H6448" i="2"/>
  <c r="I6447" i="2"/>
  <c r="H6447" i="2"/>
  <c r="I6446" i="2"/>
  <c r="H6446" i="2"/>
  <c r="I6445" i="2"/>
  <c r="H6445" i="2"/>
  <c r="I6444" i="2"/>
  <c r="H6444" i="2"/>
  <c r="I6443" i="2"/>
  <c r="H6443" i="2"/>
  <c r="I6442" i="2"/>
  <c r="H6442" i="2"/>
  <c r="I6441" i="2"/>
  <c r="H6441" i="2"/>
  <c r="I6440" i="2"/>
  <c r="H6440" i="2"/>
  <c r="I6439" i="2"/>
  <c r="H6439" i="2"/>
  <c r="I6438" i="2"/>
  <c r="H6438" i="2"/>
  <c r="I6437" i="2"/>
  <c r="H6437" i="2"/>
  <c r="I6436" i="2"/>
  <c r="H6436" i="2"/>
  <c r="I6435" i="2"/>
  <c r="H6435" i="2"/>
  <c r="I6434" i="2"/>
  <c r="H6434" i="2"/>
  <c r="I6433" i="2"/>
  <c r="H6433" i="2"/>
  <c r="I6432" i="2"/>
  <c r="H6432" i="2"/>
  <c r="I6431" i="2"/>
  <c r="H6431" i="2"/>
  <c r="I6430" i="2"/>
  <c r="H6430" i="2"/>
  <c r="I6429" i="2"/>
  <c r="H6429" i="2"/>
  <c r="I6428" i="2"/>
  <c r="H6428" i="2"/>
  <c r="I6427" i="2"/>
  <c r="H6427" i="2"/>
  <c r="I6426" i="2"/>
  <c r="H6426" i="2"/>
  <c r="I6425" i="2"/>
  <c r="H6425" i="2"/>
  <c r="I6424" i="2"/>
  <c r="H6424" i="2"/>
  <c r="I6423" i="2"/>
  <c r="H6423" i="2"/>
  <c r="I6422" i="2"/>
  <c r="H6422" i="2"/>
  <c r="I6421" i="2"/>
  <c r="H6421" i="2"/>
  <c r="I6420" i="2"/>
  <c r="H6420" i="2"/>
  <c r="I6419" i="2"/>
  <c r="H6419" i="2"/>
  <c r="I6418" i="2"/>
  <c r="H6418" i="2"/>
  <c r="I6417" i="2"/>
  <c r="H6417" i="2"/>
  <c r="I6416" i="2"/>
  <c r="H6416" i="2"/>
  <c r="I6415" i="2"/>
  <c r="H6415" i="2"/>
  <c r="I6414" i="2"/>
  <c r="H6414" i="2"/>
  <c r="I6413" i="2"/>
  <c r="H6413" i="2"/>
  <c r="I6412" i="2"/>
  <c r="H6412" i="2"/>
  <c r="I6411" i="2"/>
  <c r="H6411" i="2"/>
  <c r="I6410" i="2"/>
  <c r="H6410" i="2"/>
  <c r="I6409" i="2"/>
  <c r="H6409" i="2"/>
  <c r="I6408" i="2"/>
  <c r="H6408" i="2"/>
  <c r="I6407" i="2"/>
  <c r="H6407" i="2"/>
  <c r="I6406" i="2"/>
  <c r="H6406" i="2"/>
  <c r="I6405" i="2"/>
  <c r="H6405" i="2"/>
  <c r="I6404" i="2"/>
  <c r="H6404" i="2"/>
  <c r="I6403" i="2"/>
  <c r="H6403" i="2"/>
  <c r="I6402" i="2"/>
  <c r="H6402" i="2"/>
  <c r="I6401" i="2"/>
  <c r="H6401" i="2"/>
  <c r="I6400" i="2"/>
  <c r="H6400" i="2"/>
  <c r="I6399" i="2"/>
  <c r="H6399" i="2"/>
  <c r="I6398" i="2"/>
  <c r="H6398" i="2"/>
  <c r="I6397" i="2"/>
  <c r="H6397" i="2"/>
  <c r="I6396" i="2"/>
  <c r="H6396" i="2"/>
  <c r="I6395" i="2"/>
  <c r="H6395" i="2"/>
  <c r="I6394" i="2"/>
  <c r="H6394" i="2"/>
  <c r="I6393" i="2"/>
  <c r="H6393" i="2"/>
  <c r="I6392" i="2"/>
  <c r="H6392" i="2"/>
  <c r="I6391" i="2"/>
  <c r="H6391" i="2"/>
  <c r="I6390" i="2"/>
  <c r="H6390" i="2"/>
  <c r="I6389" i="2"/>
  <c r="H6389" i="2"/>
  <c r="I6388" i="2"/>
  <c r="H6388" i="2"/>
  <c r="I6387" i="2"/>
  <c r="H6387" i="2"/>
  <c r="I6386" i="2"/>
  <c r="H6386" i="2"/>
  <c r="I6385" i="2"/>
  <c r="H6385" i="2"/>
  <c r="I6384" i="2"/>
  <c r="H6384" i="2"/>
  <c r="I6383" i="2"/>
  <c r="H6383" i="2"/>
  <c r="I6382" i="2"/>
  <c r="H6382" i="2"/>
  <c r="I6381" i="2"/>
  <c r="H6381" i="2"/>
  <c r="I6380" i="2"/>
  <c r="H6380" i="2"/>
  <c r="I6379" i="2"/>
  <c r="H6379" i="2"/>
  <c r="I6378" i="2"/>
  <c r="H6378" i="2"/>
  <c r="I6377" i="2"/>
  <c r="H6377" i="2"/>
  <c r="I6376" i="2"/>
  <c r="H6376" i="2"/>
  <c r="I6375" i="2"/>
  <c r="H6375" i="2"/>
  <c r="I6374" i="2"/>
  <c r="H6374" i="2"/>
  <c r="I6373" i="2"/>
  <c r="H6373" i="2"/>
  <c r="I6372" i="2"/>
  <c r="H6372" i="2"/>
  <c r="I6371" i="2"/>
  <c r="H6371" i="2"/>
  <c r="I6370" i="2"/>
  <c r="H6370" i="2"/>
  <c r="I6369" i="2"/>
  <c r="H6369" i="2"/>
  <c r="I6368" i="2"/>
  <c r="H6368" i="2"/>
  <c r="I6367" i="2"/>
  <c r="H6367" i="2"/>
  <c r="I6366" i="2"/>
  <c r="H6366" i="2"/>
  <c r="I6365" i="2"/>
  <c r="H6365" i="2"/>
  <c r="I6364" i="2"/>
  <c r="H6364" i="2"/>
  <c r="I6363" i="2"/>
  <c r="H6363" i="2"/>
  <c r="I6362" i="2"/>
  <c r="H6362" i="2"/>
  <c r="I6361" i="2"/>
  <c r="H6361" i="2"/>
  <c r="I6360" i="2"/>
  <c r="H6360" i="2"/>
  <c r="I6359" i="2"/>
  <c r="H6359" i="2"/>
  <c r="I6358" i="2"/>
  <c r="H6358" i="2"/>
  <c r="I6357" i="2"/>
  <c r="H6357" i="2"/>
  <c r="I6356" i="2"/>
  <c r="H6356" i="2"/>
  <c r="I6355" i="2"/>
  <c r="H6355" i="2"/>
  <c r="I6354" i="2"/>
  <c r="H6354" i="2"/>
  <c r="I6353" i="2"/>
  <c r="H6353" i="2"/>
  <c r="I6352" i="2"/>
  <c r="H6352" i="2"/>
  <c r="I6351" i="2"/>
  <c r="H6351" i="2"/>
  <c r="I6350" i="2"/>
  <c r="H6350" i="2"/>
  <c r="I6349" i="2"/>
  <c r="H6349" i="2"/>
  <c r="I6348" i="2"/>
  <c r="H6348" i="2"/>
  <c r="I6347" i="2"/>
  <c r="H6347" i="2"/>
  <c r="I6346" i="2"/>
  <c r="H6346" i="2"/>
  <c r="I6345" i="2"/>
  <c r="H6345" i="2"/>
  <c r="I6344" i="2"/>
  <c r="H6344" i="2"/>
  <c r="I6343" i="2"/>
  <c r="H6343" i="2"/>
  <c r="I6342" i="2"/>
  <c r="H6342" i="2"/>
  <c r="I6341" i="2"/>
  <c r="H6341" i="2"/>
  <c r="I6340" i="2"/>
  <c r="H6340" i="2"/>
  <c r="I6339" i="2"/>
  <c r="H6339" i="2"/>
  <c r="I6338" i="2"/>
  <c r="H6338" i="2"/>
  <c r="I6337" i="2"/>
  <c r="H6337" i="2"/>
  <c r="I6336" i="2"/>
  <c r="H6336" i="2"/>
  <c r="I6335" i="2"/>
  <c r="H6335" i="2"/>
  <c r="I6334" i="2"/>
  <c r="H6334" i="2"/>
  <c r="I6333" i="2"/>
  <c r="H6333" i="2"/>
  <c r="I6332" i="2"/>
  <c r="H6332" i="2"/>
  <c r="I6331" i="2"/>
  <c r="H6331" i="2"/>
  <c r="I6330" i="2"/>
  <c r="H6330" i="2"/>
  <c r="I6329" i="2"/>
  <c r="H6329" i="2"/>
  <c r="I6328" i="2"/>
  <c r="H6328" i="2"/>
  <c r="I6327" i="2"/>
  <c r="H6327" i="2"/>
  <c r="I6326" i="2"/>
  <c r="H6326" i="2"/>
  <c r="I6325" i="2"/>
  <c r="H6325" i="2"/>
  <c r="I6324" i="2"/>
  <c r="H6324" i="2"/>
  <c r="I6323" i="2"/>
  <c r="H6323" i="2"/>
  <c r="I6322" i="2"/>
  <c r="H6322" i="2"/>
  <c r="I6321" i="2"/>
  <c r="H6321" i="2"/>
  <c r="I6320" i="2"/>
  <c r="H6320" i="2"/>
  <c r="I6319" i="2"/>
  <c r="H6319" i="2"/>
  <c r="I6318" i="2"/>
  <c r="H6318" i="2"/>
  <c r="I6317" i="2"/>
  <c r="H6317" i="2"/>
  <c r="I6316" i="2"/>
  <c r="H6316" i="2"/>
  <c r="I6315" i="2"/>
  <c r="H6315" i="2"/>
  <c r="I6314" i="2"/>
  <c r="H6314" i="2"/>
  <c r="I6313" i="2"/>
  <c r="H6313" i="2"/>
  <c r="I6312" i="2"/>
  <c r="H6312" i="2"/>
  <c r="I6311" i="2"/>
  <c r="H6311" i="2"/>
  <c r="I6310" i="2"/>
  <c r="H6310" i="2"/>
  <c r="I6309" i="2"/>
  <c r="H6309" i="2"/>
  <c r="I6308" i="2"/>
  <c r="H6308" i="2"/>
  <c r="I6307" i="2"/>
  <c r="H6307" i="2"/>
  <c r="I6306" i="2"/>
  <c r="H6306" i="2"/>
  <c r="I6305" i="2"/>
  <c r="H6305" i="2"/>
  <c r="I6304" i="2"/>
  <c r="H6304" i="2"/>
  <c r="I6303" i="2"/>
  <c r="H6303" i="2"/>
  <c r="I6302" i="2"/>
  <c r="H6302" i="2"/>
  <c r="I6301" i="2"/>
  <c r="H6301" i="2"/>
  <c r="I6300" i="2"/>
  <c r="H6300" i="2"/>
  <c r="I6299" i="2"/>
  <c r="H6299" i="2"/>
  <c r="I6298" i="2"/>
  <c r="H6298" i="2"/>
  <c r="I6297" i="2"/>
  <c r="H6297" i="2"/>
  <c r="I6296" i="2"/>
  <c r="H6296" i="2"/>
  <c r="I6295" i="2"/>
  <c r="H6295" i="2"/>
  <c r="I6294" i="2"/>
  <c r="H6294" i="2"/>
  <c r="I6293" i="2"/>
  <c r="H6293" i="2"/>
  <c r="I6292" i="2"/>
  <c r="H6292" i="2"/>
  <c r="I6291" i="2"/>
  <c r="H6291" i="2"/>
  <c r="I6290" i="2"/>
  <c r="H6290" i="2"/>
  <c r="I6289" i="2"/>
  <c r="H6289" i="2"/>
  <c r="I6288" i="2"/>
  <c r="H6288" i="2"/>
  <c r="I6287" i="2"/>
  <c r="H6287" i="2"/>
  <c r="I6286" i="2"/>
  <c r="H6286" i="2"/>
  <c r="I6285" i="2"/>
  <c r="H6285" i="2"/>
  <c r="I6284" i="2"/>
  <c r="H6284" i="2"/>
  <c r="I6283" i="2"/>
  <c r="H6283" i="2"/>
  <c r="I6282" i="2"/>
  <c r="H6282" i="2"/>
  <c r="I6281" i="2"/>
  <c r="H6281" i="2"/>
  <c r="I6280" i="2"/>
  <c r="H6280" i="2"/>
  <c r="I6279" i="2"/>
  <c r="H6279" i="2"/>
  <c r="I6278" i="2"/>
  <c r="H6278" i="2"/>
  <c r="I6277" i="2"/>
  <c r="H6277" i="2"/>
  <c r="I6276" i="2"/>
  <c r="H6276" i="2"/>
  <c r="I6275" i="2"/>
  <c r="H6275" i="2"/>
  <c r="I6274" i="2"/>
  <c r="H6274" i="2"/>
  <c r="I6273" i="2"/>
  <c r="H6273" i="2"/>
  <c r="I6272" i="2"/>
  <c r="H6272" i="2"/>
  <c r="I6271" i="2"/>
  <c r="H6271" i="2"/>
  <c r="I6270" i="2"/>
  <c r="H6270" i="2"/>
  <c r="I6269" i="2"/>
  <c r="H6269" i="2"/>
  <c r="I6268" i="2"/>
  <c r="H6268" i="2"/>
  <c r="I6267" i="2"/>
  <c r="H6267" i="2"/>
  <c r="I6266" i="2"/>
  <c r="H6266" i="2"/>
  <c r="I6265" i="2"/>
  <c r="H6265" i="2"/>
  <c r="I6264" i="2"/>
  <c r="H6264" i="2"/>
  <c r="I6263" i="2"/>
  <c r="H6263" i="2"/>
  <c r="I6262" i="2"/>
  <c r="H6262" i="2"/>
  <c r="I6261" i="2"/>
  <c r="H6261" i="2"/>
  <c r="I6260" i="2"/>
  <c r="H6260" i="2"/>
  <c r="I6259" i="2"/>
  <c r="H6259" i="2"/>
  <c r="I6258" i="2"/>
  <c r="H6258" i="2"/>
  <c r="I6257" i="2"/>
  <c r="H6257" i="2"/>
  <c r="I6256" i="2"/>
  <c r="H6256" i="2"/>
  <c r="I6255" i="2"/>
  <c r="H6255" i="2"/>
  <c r="I6254" i="2"/>
  <c r="H6254" i="2"/>
  <c r="I6253" i="2"/>
  <c r="H6253" i="2"/>
  <c r="I6252" i="2"/>
  <c r="H6252" i="2"/>
  <c r="I6251" i="2"/>
  <c r="H6251" i="2"/>
  <c r="I6250" i="2"/>
  <c r="H6250" i="2"/>
  <c r="I6249" i="2"/>
  <c r="H6249" i="2"/>
  <c r="I6248" i="2"/>
  <c r="H6248" i="2"/>
  <c r="I6247" i="2"/>
  <c r="H6247" i="2"/>
  <c r="I6246" i="2"/>
  <c r="H6246" i="2"/>
  <c r="I6245" i="2"/>
  <c r="H6245" i="2"/>
  <c r="I6244" i="2"/>
  <c r="H6244" i="2"/>
  <c r="I6243" i="2"/>
  <c r="H6243" i="2"/>
  <c r="I6242" i="2"/>
  <c r="H6242" i="2"/>
  <c r="I6241" i="2"/>
  <c r="H6241" i="2"/>
  <c r="I6240" i="2"/>
  <c r="H6240" i="2"/>
  <c r="I6239" i="2"/>
  <c r="H6239" i="2"/>
  <c r="I6238" i="2"/>
  <c r="H6238" i="2"/>
  <c r="I6237" i="2"/>
  <c r="H6237" i="2"/>
  <c r="I6236" i="2"/>
  <c r="H6236" i="2"/>
  <c r="I6235" i="2"/>
  <c r="H6235" i="2"/>
  <c r="I6234" i="2"/>
  <c r="H6234" i="2"/>
  <c r="I6233" i="2"/>
  <c r="H6233" i="2"/>
  <c r="I6232" i="2"/>
  <c r="H6232" i="2"/>
  <c r="I6231" i="2"/>
  <c r="H6231" i="2"/>
  <c r="I6230" i="2"/>
  <c r="H6230" i="2"/>
  <c r="I6229" i="2"/>
  <c r="H6229" i="2"/>
  <c r="I6228" i="2"/>
  <c r="H6228" i="2"/>
  <c r="I6227" i="2"/>
  <c r="H6227" i="2"/>
  <c r="I6226" i="2"/>
  <c r="H6226" i="2"/>
  <c r="I6225" i="2"/>
  <c r="H6225" i="2"/>
  <c r="I6224" i="2"/>
  <c r="H6224" i="2"/>
  <c r="I6223" i="2"/>
  <c r="H6223" i="2"/>
  <c r="I6222" i="2"/>
  <c r="H6222" i="2"/>
  <c r="I6221" i="2"/>
  <c r="H6221" i="2"/>
  <c r="I6220" i="2"/>
  <c r="H6220" i="2"/>
  <c r="I6219" i="2"/>
  <c r="H6219" i="2"/>
  <c r="I6218" i="2"/>
  <c r="H6218" i="2"/>
  <c r="I6217" i="2"/>
  <c r="H6217" i="2"/>
  <c r="I6216" i="2"/>
  <c r="H6216" i="2"/>
  <c r="I6215" i="2"/>
  <c r="H6215" i="2"/>
  <c r="I6214" i="2"/>
  <c r="H6214" i="2"/>
  <c r="I6213" i="2"/>
  <c r="H6213" i="2"/>
  <c r="I6212" i="2"/>
  <c r="H6212" i="2"/>
  <c r="I6211" i="2"/>
  <c r="H6211" i="2"/>
  <c r="I6210" i="2"/>
  <c r="H6210" i="2"/>
  <c r="I6209" i="2"/>
  <c r="H6209" i="2"/>
  <c r="I6208" i="2"/>
  <c r="H6208" i="2"/>
  <c r="I6207" i="2"/>
  <c r="H6207" i="2"/>
  <c r="I6206" i="2"/>
  <c r="H6206" i="2"/>
  <c r="I6205" i="2"/>
  <c r="H6205" i="2"/>
  <c r="I6204" i="2"/>
  <c r="H6204" i="2"/>
  <c r="I6203" i="2"/>
  <c r="H6203" i="2"/>
  <c r="I6202" i="2"/>
  <c r="H6202" i="2"/>
  <c r="I6201" i="2"/>
  <c r="H6201" i="2"/>
  <c r="I6200" i="2"/>
  <c r="H6200" i="2"/>
  <c r="I6199" i="2"/>
  <c r="H6199" i="2"/>
  <c r="I6198" i="2"/>
  <c r="H6198" i="2"/>
  <c r="I6197" i="2"/>
  <c r="H6197" i="2"/>
  <c r="I6196" i="2"/>
  <c r="H6196" i="2"/>
  <c r="I6195" i="2"/>
  <c r="H6195" i="2"/>
  <c r="I6194" i="2"/>
  <c r="H6194" i="2"/>
  <c r="I6193" i="2"/>
  <c r="H6193" i="2"/>
  <c r="I6192" i="2"/>
  <c r="H6192" i="2"/>
  <c r="I6191" i="2"/>
  <c r="H6191" i="2"/>
  <c r="I6190" i="2"/>
  <c r="H6190" i="2"/>
  <c r="I6189" i="2"/>
  <c r="H6189" i="2"/>
  <c r="I6188" i="2"/>
  <c r="H6188" i="2"/>
  <c r="I6187" i="2"/>
  <c r="H6187" i="2"/>
  <c r="I6186" i="2"/>
  <c r="H6186" i="2"/>
  <c r="I6185" i="2"/>
  <c r="H6185" i="2"/>
  <c r="I6184" i="2"/>
  <c r="H6184" i="2"/>
  <c r="I6183" i="2"/>
  <c r="H6183" i="2"/>
  <c r="I6182" i="2"/>
  <c r="H6182" i="2"/>
  <c r="I6181" i="2"/>
  <c r="H6181" i="2"/>
  <c r="I6180" i="2"/>
  <c r="H6180" i="2"/>
  <c r="I6179" i="2"/>
  <c r="H6179" i="2"/>
  <c r="I6178" i="2"/>
  <c r="H6178" i="2"/>
  <c r="I6177" i="2"/>
  <c r="H6177" i="2"/>
  <c r="I6176" i="2"/>
  <c r="H6176" i="2"/>
  <c r="I6175" i="2"/>
  <c r="H6175" i="2"/>
  <c r="I6174" i="2"/>
  <c r="H6174" i="2"/>
  <c r="I6173" i="2"/>
  <c r="H6173" i="2"/>
  <c r="I6172" i="2"/>
  <c r="H6172" i="2"/>
  <c r="I6171" i="2"/>
  <c r="H6171" i="2"/>
  <c r="I6170" i="2"/>
  <c r="H6170" i="2"/>
  <c r="I6169" i="2"/>
  <c r="H6169" i="2"/>
  <c r="I6168" i="2"/>
  <c r="H6168" i="2"/>
  <c r="I6167" i="2"/>
  <c r="H6167" i="2"/>
  <c r="I6166" i="2"/>
  <c r="H6166" i="2"/>
  <c r="I6165" i="2"/>
  <c r="H6165" i="2"/>
  <c r="I6164" i="2"/>
  <c r="H6164" i="2"/>
  <c r="I6163" i="2"/>
  <c r="H6163" i="2"/>
  <c r="I6162" i="2"/>
  <c r="H6162" i="2"/>
  <c r="I6161" i="2"/>
  <c r="H6161" i="2"/>
  <c r="I6160" i="2"/>
  <c r="H6160" i="2"/>
  <c r="I6159" i="2"/>
  <c r="H6159" i="2"/>
  <c r="I6158" i="2"/>
  <c r="H6158" i="2"/>
  <c r="I6157" i="2"/>
  <c r="H6157" i="2"/>
  <c r="I6156" i="2"/>
  <c r="H6156" i="2"/>
  <c r="I6155" i="2"/>
  <c r="H6155" i="2"/>
  <c r="I6154" i="2"/>
  <c r="H6154" i="2"/>
  <c r="I6153" i="2"/>
  <c r="H6153" i="2"/>
  <c r="I6152" i="2"/>
  <c r="H6152" i="2"/>
  <c r="I6151" i="2"/>
  <c r="H6151" i="2"/>
  <c r="I6150" i="2"/>
  <c r="H6150" i="2"/>
  <c r="I6149" i="2"/>
  <c r="H6149" i="2"/>
  <c r="I6148" i="2"/>
  <c r="H6148" i="2"/>
  <c r="I6147" i="2"/>
  <c r="H6147" i="2"/>
  <c r="I6146" i="2"/>
  <c r="H6146" i="2"/>
  <c r="I6145" i="2"/>
  <c r="H6145" i="2"/>
  <c r="I6144" i="2"/>
  <c r="H6144" i="2"/>
  <c r="I6143" i="2"/>
  <c r="H6143" i="2"/>
  <c r="I6142" i="2"/>
  <c r="H6142" i="2"/>
  <c r="I6141" i="2"/>
  <c r="H6141" i="2"/>
  <c r="I6140" i="2"/>
  <c r="H6140" i="2"/>
  <c r="I6139" i="2"/>
  <c r="H6139" i="2"/>
  <c r="I6138" i="2"/>
  <c r="H6138" i="2"/>
  <c r="I6137" i="2"/>
  <c r="H6137" i="2"/>
  <c r="I6136" i="2"/>
  <c r="H6136" i="2"/>
  <c r="I6135" i="2"/>
  <c r="H6135" i="2"/>
  <c r="I6134" i="2"/>
  <c r="H6134" i="2"/>
  <c r="I6133" i="2"/>
  <c r="H6133" i="2"/>
  <c r="I6132" i="2"/>
  <c r="H6132" i="2"/>
  <c r="I6131" i="2"/>
  <c r="H6131" i="2"/>
  <c r="I6130" i="2"/>
  <c r="H6130" i="2"/>
  <c r="I6129" i="2"/>
  <c r="H6129" i="2"/>
  <c r="I6128" i="2"/>
  <c r="H6128" i="2"/>
  <c r="I6127" i="2"/>
  <c r="H6127" i="2"/>
  <c r="I6126" i="2"/>
  <c r="H6126" i="2"/>
  <c r="I6125" i="2"/>
  <c r="H6125" i="2"/>
  <c r="I6124" i="2"/>
  <c r="H6124" i="2"/>
  <c r="I6123" i="2"/>
  <c r="H6123" i="2"/>
  <c r="I6122" i="2"/>
  <c r="H6122" i="2"/>
  <c r="I6121" i="2"/>
  <c r="H6121" i="2"/>
  <c r="I6120" i="2"/>
  <c r="H6120" i="2"/>
  <c r="I6119" i="2"/>
  <c r="H6119" i="2"/>
  <c r="I6118" i="2"/>
  <c r="H6118" i="2"/>
  <c r="I6117" i="2"/>
  <c r="H6117" i="2"/>
  <c r="I6116" i="2"/>
  <c r="H6116" i="2"/>
  <c r="I6115" i="2"/>
  <c r="H6115" i="2"/>
  <c r="I6114" i="2"/>
  <c r="H6114" i="2"/>
  <c r="I6113" i="2"/>
  <c r="H6113" i="2"/>
  <c r="I6112" i="2"/>
  <c r="H6112" i="2"/>
  <c r="I6111" i="2"/>
  <c r="H6111" i="2"/>
  <c r="I6110" i="2"/>
  <c r="H6110" i="2"/>
  <c r="I6109" i="2"/>
  <c r="H6109" i="2"/>
  <c r="I6108" i="2"/>
  <c r="H6108" i="2"/>
  <c r="I6107" i="2"/>
  <c r="H6107" i="2"/>
  <c r="I6106" i="2"/>
  <c r="H6106" i="2"/>
  <c r="I6105" i="2"/>
  <c r="H6105" i="2"/>
  <c r="I6104" i="2"/>
  <c r="H6104" i="2"/>
  <c r="I6103" i="2"/>
  <c r="H6103" i="2"/>
  <c r="I6102" i="2"/>
  <c r="H6102" i="2"/>
  <c r="I6101" i="2"/>
  <c r="H6101" i="2"/>
  <c r="I6100" i="2"/>
  <c r="H6100" i="2"/>
  <c r="I6099" i="2"/>
  <c r="H6099" i="2"/>
  <c r="I6098" i="2"/>
  <c r="H6098" i="2"/>
  <c r="I6097" i="2"/>
  <c r="H6097" i="2"/>
  <c r="I6096" i="2"/>
  <c r="H6096" i="2"/>
  <c r="I6095" i="2"/>
  <c r="H6095" i="2"/>
  <c r="I6094" i="2"/>
  <c r="H6094" i="2"/>
  <c r="I6093" i="2"/>
  <c r="H6093" i="2"/>
  <c r="I6092" i="2"/>
  <c r="H6092" i="2"/>
  <c r="I6091" i="2"/>
  <c r="H6091" i="2"/>
  <c r="I6090" i="2"/>
  <c r="H6090" i="2"/>
  <c r="I6089" i="2"/>
  <c r="H6089" i="2"/>
  <c r="I6088" i="2"/>
  <c r="H6088" i="2"/>
  <c r="I6087" i="2"/>
  <c r="H6087" i="2"/>
  <c r="I6086" i="2"/>
  <c r="H6086" i="2"/>
  <c r="I6085" i="2"/>
  <c r="H6085" i="2"/>
  <c r="I6084" i="2"/>
  <c r="H6084" i="2"/>
  <c r="I6083" i="2"/>
  <c r="H6083" i="2"/>
  <c r="I6082" i="2"/>
  <c r="H6082" i="2"/>
  <c r="I6081" i="2"/>
  <c r="H6081" i="2"/>
  <c r="I6080" i="2"/>
  <c r="H6080" i="2"/>
  <c r="I6079" i="2"/>
  <c r="H6079" i="2"/>
  <c r="I6078" i="2"/>
  <c r="H6078" i="2"/>
  <c r="I6077" i="2"/>
  <c r="H6077" i="2"/>
  <c r="I6076" i="2"/>
  <c r="H6076" i="2"/>
  <c r="I6075" i="2"/>
  <c r="H6075" i="2"/>
  <c r="I6074" i="2"/>
  <c r="H6074" i="2"/>
  <c r="I6073" i="2"/>
  <c r="H6073" i="2"/>
  <c r="I6072" i="2"/>
  <c r="H6072" i="2"/>
  <c r="I6071" i="2"/>
  <c r="H6071" i="2"/>
  <c r="I6070" i="2"/>
  <c r="H6070" i="2"/>
  <c r="I6069" i="2"/>
  <c r="H6069" i="2"/>
  <c r="I6068" i="2"/>
  <c r="H6068" i="2"/>
  <c r="I6067" i="2"/>
  <c r="H6067" i="2"/>
  <c r="I6066" i="2"/>
  <c r="H6066" i="2"/>
  <c r="I6065" i="2"/>
  <c r="H6065" i="2"/>
  <c r="I6064" i="2"/>
  <c r="H6064" i="2"/>
  <c r="I6063" i="2"/>
  <c r="H6063" i="2"/>
  <c r="I6062" i="2"/>
  <c r="H6062" i="2"/>
  <c r="I6061" i="2"/>
  <c r="H6061" i="2"/>
  <c r="I6060" i="2"/>
  <c r="H6060" i="2"/>
  <c r="I6059" i="2"/>
  <c r="H6059" i="2"/>
  <c r="I6058" i="2"/>
  <c r="H6058" i="2"/>
  <c r="I6057" i="2"/>
  <c r="H6057" i="2"/>
  <c r="I6056" i="2"/>
  <c r="H6056" i="2"/>
  <c r="I6055" i="2"/>
  <c r="H6055" i="2"/>
  <c r="I6054" i="2"/>
  <c r="H6054" i="2"/>
  <c r="I6053" i="2"/>
  <c r="H6053" i="2"/>
  <c r="I6052" i="2"/>
  <c r="H6052" i="2"/>
  <c r="I6051" i="2"/>
  <c r="H6051" i="2"/>
  <c r="I6050" i="2"/>
  <c r="H6050" i="2"/>
  <c r="I6049" i="2"/>
  <c r="H6049" i="2"/>
  <c r="I6048" i="2"/>
  <c r="H6048" i="2"/>
  <c r="I6047" i="2"/>
  <c r="H6047" i="2"/>
  <c r="I6046" i="2"/>
  <c r="H6046" i="2"/>
  <c r="I6045" i="2"/>
  <c r="H6045" i="2"/>
  <c r="I6044" i="2"/>
  <c r="H6044" i="2"/>
  <c r="I6043" i="2"/>
  <c r="H6043" i="2"/>
  <c r="I6042" i="2"/>
  <c r="H6042" i="2"/>
  <c r="I6041" i="2"/>
  <c r="H6041" i="2"/>
  <c r="I6040" i="2"/>
  <c r="H6040" i="2"/>
  <c r="I6039" i="2"/>
  <c r="H6039" i="2"/>
  <c r="I6038" i="2"/>
  <c r="H6038" i="2"/>
  <c r="I6037" i="2"/>
  <c r="H6037" i="2"/>
  <c r="I6036" i="2"/>
  <c r="H6036" i="2"/>
  <c r="I6035" i="2"/>
  <c r="H6035" i="2"/>
  <c r="I6034" i="2"/>
  <c r="H6034" i="2"/>
  <c r="I6033" i="2"/>
  <c r="H6033" i="2"/>
  <c r="I6032" i="2"/>
  <c r="H6032" i="2"/>
  <c r="I6031" i="2"/>
  <c r="H6031" i="2"/>
  <c r="I6030" i="2"/>
  <c r="H6030" i="2"/>
  <c r="I6029" i="2"/>
  <c r="H6029" i="2"/>
  <c r="I6028" i="2"/>
  <c r="H6028" i="2"/>
  <c r="I6027" i="2"/>
  <c r="H6027" i="2"/>
  <c r="I6026" i="2"/>
  <c r="H6026" i="2"/>
  <c r="I6025" i="2"/>
  <c r="H6025" i="2"/>
  <c r="I6024" i="2"/>
  <c r="H6024" i="2"/>
  <c r="I6023" i="2"/>
  <c r="H6023" i="2"/>
  <c r="I6022" i="2"/>
  <c r="H6022" i="2"/>
  <c r="I6021" i="2"/>
  <c r="H6021" i="2"/>
  <c r="I6020" i="2"/>
  <c r="H6020" i="2"/>
  <c r="I6019" i="2"/>
  <c r="H6019" i="2"/>
  <c r="I6018" i="2"/>
  <c r="H6018" i="2"/>
  <c r="I6017" i="2"/>
  <c r="H6017" i="2"/>
  <c r="I6016" i="2"/>
  <c r="H6016" i="2"/>
  <c r="I6015" i="2"/>
  <c r="H6015" i="2"/>
  <c r="I6014" i="2"/>
  <c r="H6014" i="2"/>
  <c r="I6013" i="2"/>
  <c r="H6013" i="2"/>
  <c r="I6012" i="2"/>
  <c r="H6012" i="2"/>
  <c r="I6011" i="2"/>
  <c r="H6011" i="2"/>
  <c r="I6010" i="2"/>
  <c r="H6010" i="2"/>
  <c r="I6009" i="2"/>
  <c r="H6009" i="2"/>
  <c r="I6008" i="2"/>
  <c r="H6008" i="2"/>
  <c r="I6007" i="2"/>
  <c r="H6007" i="2"/>
  <c r="I6006" i="2"/>
  <c r="H6006" i="2"/>
  <c r="I6005" i="2"/>
  <c r="H6005" i="2"/>
  <c r="I6004" i="2"/>
  <c r="H6004" i="2"/>
  <c r="I6003" i="2"/>
  <c r="H6003" i="2"/>
  <c r="I6002" i="2"/>
  <c r="H6002" i="2"/>
  <c r="I6001" i="2"/>
  <c r="H6001" i="2"/>
  <c r="I6000" i="2"/>
  <c r="H6000" i="2"/>
  <c r="I5999" i="2"/>
  <c r="H5999" i="2"/>
  <c r="I5998" i="2"/>
  <c r="H5998" i="2"/>
  <c r="I5997" i="2"/>
  <c r="H5997" i="2"/>
  <c r="I5996" i="2"/>
  <c r="H5996" i="2"/>
  <c r="I5995" i="2"/>
  <c r="H5995" i="2"/>
  <c r="I5994" i="2"/>
  <c r="H5994" i="2"/>
  <c r="I5993" i="2"/>
  <c r="H5993" i="2"/>
  <c r="I5992" i="2"/>
  <c r="H5992" i="2"/>
  <c r="I5991" i="2"/>
  <c r="H5991" i="2"/>
  <c r="I5990" i="2"/>
  <c r="H5990" i="2"/>
  <c r="I5989" i="2"/>
  <c r="H5989" i="2"/>
  <c r="I5988" i="2"/>
  <c r="H5988" i="2"/>
  <c r="I5987" i="2"/>
  <c r="H5987" i="2"/>
  <c r="I5986" i="2"/>
  <c r="H5986" i="2"/>
  <c r="I5985" i="2"/>
  <c r="H5985" i="2"/>
  <c r="I5984" i="2"/>
  <c r="H5984" i="2"/>
  <c r="I5983" i="2"/>
  <c r="H5983" i="2"/>
  <c r="I5982" i="2"/>
  <c r="H5982" i="2"/>
  <c r="I5981" i="2"/>
  <c r="H5981" i="2"/>
  <c r="I5980" i="2"/>
  <c r="H5980" i="2"/>
  <c r="I5979" i="2"/>
  <c r="H5979" i="2"/>
  <c r="I5978" i="2"/>
  <c r="H5978" i="2"/>
  <c r="I5977" i="2"/>
  <c r="H5977" i="2"/>
  <c r="I5976" i="2"/>
  <c r="H5976" i="2"/>
  <c r="I5975" i="2"/>
  <c r="H5975" i="2"/>
  <c r="I5974" i="2"/>
  <c r="H5974" i="2"/>
  <c r="I5973" i="2"/>
  <c r="H5973" i="2"/>
  <c r="I5972" i="2"/>
  <c r="H5972" i="2"/>
  <c r="I5971" i="2"/>
  <c r="H5971" i="2"/>
  <c r="I5970" i="2"/>
  <c r="H5970" i="2"/>
  <c r="I5969" i="2"/>
  <c r="H5969" i="2"/>
  <c r="I5968" i="2"/>
  <c r="H5968" i="2"/>
  <c r="I5967" i="2"/>
  <c r="H5967" i="2"/>
  <c r="I5966" i="2"/>
  <c r="H5966" i="2"/>
  <c r="I5965" i="2"/>
  <c r="H5965" i="2"/>
  <c r="I5964" i="2"/>
  <c r="H5964" i="2"/>
  <c r="I5963" i="2"/>
  <c r="H5963" i="2"/>
  <c r="I5962" i="2"/>
  <c r="H5962" i="2"/>
  <c r="I5961" i="2"/>
  <c r="H5961" i="2"/>
  <c r="I5960" i="2"/>
  <c r="H5960" i="2"/>
  <c r="I5959" i="2"/>
  <c r="H5959" i="2"/>
  <c r="I5958" i="2"/>
  <c r="H5958" i="2"/>
  <c r="I5957" i="2"/>
  <c r="H5957" i="2"/>
  <c r="I5956" i="2"/>
  <c r="H5956" i="2"/>
  <c r="I5955" i="2"/>
  <c r="H5955" i="2"/>
  <c r="I5954" i="2"/>
  <c r="H5954" i="2"/>
  <c r="I5953" i="2"/>
  <c r="H5953" i="2"/>
  <c r="I5952" i="2"/>
  <c r="H5952" i="2"/>
  <c r="I5951" i="2"/>
  <c r="H5951" i="2"/>
  <c r="I5950" i="2"/>
  <c r="H5950" i="2"/>
  <c r="I5949" i="2"/>
  <c r="H5949" i="2"/>
  <c r="I5948" i="2"/>
  <c r="H5948" i="2"/>
  <c r="I5947" i="2"/>
  <c r="H5947" i="2"/>
  <c r="I5946" i="2"/>
  <c r="H5946" i="2"/>
  <c r="I5945" i="2"/>
  <c r="H5945" i="2"/>
  <c r="I5944" i="2"/>
  <c r="H5944" i="2"/>
  <c r="I5943" i="2"/>
  <c r="H5943" i="2"/>
  <c r="I5942" i="2"/>
  <c r="H5942" i="2"/>
  <c r="I5941" i="2"/>
  <c r="H5941" i="2"/>
  <c r="I5940" i="2"/>
  <c r="H5940" i="2"/>
  <c r="I5939" i="2"/>
  <c r="H5939" i="2"/>
  <c r="I5938" i="2"/>
  <c r="H5938" i="2"/>
  <c r="I5937" i="2"/>
  <c r="H5937" i="2"/>
  <c r="I5936" i="2"/>
  <c r="H5936" i="2"/>
  <c r="I5935" i="2"/>
  <c r="H5935" i="2"/>
  <c r="I5934" i="2"/>
  <c r="H5934" i="2"/>
  <c r="I5933" i="2"/>
  <c r="H5933" i="2"/>
  <c r="I5932" i="2"/>
  <c r="H5932" i="2"/>
  <c r="I5931" i="2"/>
  <c r="H5931" i="2"/>
  <c r="I5930" i="2"/>
  <c r="H5930" i="2"/>
  <c r="I5929" i="2"/>
  <c r="H5929" i="2"/>
  <c r="I5928" i="2"/>
  <c r="H5928" i="2"/>
  <c r="I5927" i="2"/>
  <c r="H5927" i="2"/>
  <c r="I5926" i="2"/>
  <c r="H5926" i="2"/>
  <c r="I5925" i="2"/>
  <c r="H5925" i="2"/>
  <c r="I5924" i="2"/>
  <c r="H5924" i="2"/>
  <c r="I5923" i="2"/>
  <c r="H5923" i="2"/>
  <c r="I5922" i="2"/>
  <c r="H5922" i="2"/>
  <c r="I5921" i="2"/>
  <c r="H5921" i="2"/>
  <c r="I5920" i="2"/>
  <c r="H5920" i="2"/>
  <c r="I5919" i="2"/>
  <c r="H5919" i="2"/>
  <c r="I5918" i="2"/>
  <c r="H5918" i="2"/>
  <c r="I5917" i="2"/>
  <c r="H5917" i="2"/>
  <c r="I5916" i="2"/>
  <c r="H5916" i="2"/>
  <c r="I5915" i="2"/>
  <c r="H5915" i="2"/>
  <c r="I5914" i="2"/>
  <c r="H5914" i="2"/>
  <c r="I5913" i="2"/>
  <c r="H5913" i="2"/>
  <c r="I5912" i="2"/>
  <c r="H5912" i="2"/>
  <c r="I5911" i="2"/>
  <c r="H5911" i="2"/>
  <c r="I5910" i="2"/>
  <c r="H5910" i="2"/>
  <c r="I5909" i="2"/>
  <c r="H5909" i="2"/>
  <c r="I5908" i="2"/>
  <c r="H5908" i="2"/>
  <c r="I5907" i="2"/>
  <c r="H5907" i="2"/>
  <c r="I5906" i="2"/>
  <c r="H5906" i="2"/>
  <c r="I5905" i="2"/>
  <c r="H5905" i="2"/>
  <c r="I5904" i="2"/>
  <c r="H5904" i="2"/>
  <c r="I5903" i="2"/>
  <c r="H5903" i="2"/>
  <c r="I5902" i="2"/>
  <c r="H5902" i="2"/>
  <c r="I5901" i="2"/>
  <c r="H5901" i="2"/>
  <c r="I5900" i="2"/>
  <c r="H5900" i="2"/>
  <c r="I5899" i="2"/>
  <c r="H5899" i="2"/>
  <c r="I5898" i="2"/>
  <c r="H5898" i="2"/>
  <c r="I5897" i="2"/>
  <c r="H5897" i="2"/>
  <c r="I5896" i="2"/>
  <c r="H5896" i="2"/>
  <c r="I5895" i="2"/>
  <c r="H5895" i="2"/>
  <c r="I5894" i="2"/>
  <c r="H5894" i="2"/>
  <c r="I5893" i="2"/>
  <c r="H5893" i="2"/>
  <c r="I5892" i="2"/>
  <c r="H5892" i="2"/>
  <c r="I5891" i="2"/>
  <c r="H5891" i="2"/>
  <c r="I5890" i="2"/>
  <c r="H5890" i="2"/>
  <c r="I5889" i="2"/>
  <c r="H5889" i="2"/>
  <c r="I5888" i="2"/>
  <c r="H5888" i="2"/>
  <c r="I5887" i="2"/>
  <c r="H5887" i="2"/>
  <c r="I5886" i="2"/>
  <c r="H5886" i="2"/>
  <c r="I5885" i="2"/>
  <c r="H5885" i="2"/>
  <c r="I5884" i="2"/>
  <c r="H5884" i="2"/>
  <c r="I5883" i="2"/>
  <c r="H5883" i="2"/>
  <c r="I5882" i="2"/>
  <c r="H5882" i="2"/>
  <c r="I5881" i="2"/>
  <c r="H5881" i="2"/>
  <c r="I5880" i="2"/>
  <c r="H5880" i="2"/>
  <c r="I5879" i="2"/>
  <c r="H5879" i="2"/>
  <c r="I5878" i="2"/>
  <c r="H5878" i="2"/>
  <c r="I5877" i="2"/>
  <c r="H5877" i="2"/>
  <c r="I5876" i="2"/>
  <c r="H5876" i="2"/>
  <c r="I5875" i="2"/>
  <c r="H5875" i="2"/>
  <c r="I5874" i="2"/>
  <c r="H5874" i="2"/>
  <c r="I5873" i="2"/>
  <c r="H5873" i="2"/>
  <c r="I5872" i="2"/>
  <c r="H5872" i="2"/>
  <c r="I5871" i="2"/>
  <c r="H5871" i="2"/>
  <c r="I5870" i="2"/>
  <c r="H5870" i="2"/>
  <c r="I5869" i="2"/>
  <c r="H5869" i="2"/>
  <c r="I5868" i="2"/>
  <c r="H5868" i="2"/>
  <c r="I5867" i="2"/>
  <c r="H5867" i="2"/>
  <c r="I5866" i="2"/>
  <c r="H5866" i="2"/>
  <c r="I5865" i="2"/>
  <c r="H5865" i="2"/>
  <c r="I5864" i="2"/>
  <c r="H5864" i="2"/>
  <c r="I5863" i="2"/>
  <c r="H5863" i="2"/>
  <c r="I5862" i="2"/>
  <c r="H5862" i="2"/>
  <c r="I5861" i="2"/>
  <c r="H5861" i="2"/>
  <c r="I5860" i="2"/>
  <c r="H5860" i="2"/>
  <c r="I5859" i="2"/>
  <c r="H5859" i="2"/>
  <c r="I5858" i="2"/>
  <c r="H5858" i="2"/>
  <c r="I5857" i="2"/>
  <c r="H5857" i="2"/>
  <c r="I5856" i="2"/>
  <c r="H5856" i="2"/>
  <c r="I5855" i="2"/>
  <c r="H5855" i="2"/>
  <c r="I5854" i="2"/>
  <c r="H5854" i="2"/>
  <c r="I5853" i="2"/>
  <c r="H5853" i="2"/>
  <c r="I5852" i="2"/>
  <c r="H5852" i="2"/>
  <c r="I5851" i="2"/>
  <c r="H5851" i="2"/>
  <c r="I5850" i="2"/>
  <c r="H5850" i="2"/>
  <c r="I5849" i="2"/>
  <c r="H5849" i="2"/>
  <c r="I5848" i="2"/>
  <c r="H5848" i="2"/>
  <c r="I5847" i="2"/>
  <c r="H5847" i="2"/>
  <c r="I5846" i="2"/>
  <c r="H5846" i="2"/>
  <c r="I5845" i="2"/>
  <c r="H5845" i="2"/>
  <c r="I5844" i="2"/>
  <c r="H5844" i="2"/>
  <c r="I5843" i="2"/>
  <c r="H5843" i="2"/>
  <c r="I5842" i="2"/>
  <c r="H5842" i="2"/>
  <c r="I5841" i="2"/>
  <c r="H5841" i="2"/>
  <c r="I5840" i="2"/>
  <c r="H5840" i="2"/>
  <c r="I5839" i="2"/>
  <c r="H5839" i="2"/>
  <c r="I5838" i="2"/>
  <c r="H5838" i="2"/>
  <c r="I5837" i="2"/>
  <c r="H5837" i="2"/>
  <c r="I5836" i="2"/>
  <c r="H5836" i="2"/>
  <c r="I5835" i="2"/>
  <c r="H5835" i="2"/>
  <c r="I5834" i="2"/>
  <c r="H5834" i="2"/>
  <c r="I5833" i="2"/>
  <c r="H5833" i="2"/>
  <c r="I5832" i="2"/>
  <c r="H5832" i="2"/>
  <c r="I5831" i="2"/>
  <c r="H5831" i="2"/>
  <c r="I5830" i="2"/>
  <c r="H5830" i="2"/>
  <c r="I5829" i="2"/>
  <c r="H5829" i="2"/>
  <c r="I5828" i="2"/>
  <c r="H5828" i="2"/>
  <c r="I5827" i="2"/>
  <c r="H5827" i="2"/>
  <c r="I5826" i="2"/>
  <c r="H5826" i="2"/>
  <c r="I5825" i="2"/>
  <c r="H5825" i="2"/>
  <c r="I5824" i="2"/>
  <c r="H5824" i="2"/>
  <c r="I5823" i="2"/>
  <c r="H5823" i="2"/>
  <c r="I5822" i="2"/>
  <c r="H5822" i="2"/>
  <c r="I5821" i="2"/>
  <c r="H5821" i="2"/>
  <c r="I5820" i="2"/>
  <c r="H5820" i="2"/>
  <c r="I5819" i="2"/>
  <c r="H5819" i="2"/>
  <c r="I5818" i="2"/>
  <c r="H5818" i="2"/>
  <c r="I5817" i="2"/>
  <c r="H5817" i="2"/>
  <c r="I5816" i="2"/>
  <c r="H5816" i="2"/>
  <c r="I5815" i="2"/>
  <c r="H5815" i="2"/>
  <c r="I5814" i="2"/>
  <c r="H5814" i="2"/>
  <c r="I5813" i="2"/>
  <c r="H5813" i="2"/>
  <c r="I5812" i="2"/>
  <c r="H5812" i="2"/>
  <c r="I5811" i="2"/>
  <c r="H5811" i="2"/>
  <c r="I5810" i="2"/>
  <c r="H5810" i="2"/>
  <c r="I5809" i="2"/>
  <c r="H5809" i="2"/>
  <c r="I5808" i="2"/>
  <c r="H5808" i="2"/>
  <c r="I5807" i="2"/>
  <c r="H5807" i="2"/>
  <c r="I5806" i="2"/>
  <c r="H5806" i="2"/>
  <c r="I5805" i="2"/>
  <c r="H5805" i="2"/>
  <c r="I5804" i="2"/>
  <c r="H5804" i="2"/>
  <c r="I5803" i="2"/>
  <c r="H5803" i="2"/>
  <c r="I5802" i="2"/>
  <c r="H5802" i="2"/>
  <c r="I5801" i="2"/>
  <c r="H5801" i="2"/>
  <c r="I5800" i="2"/>
  <c r="H5800" i="2"/>
  <c r="I5799" i="2"/>
  <c r="H5799" i="2"/>
  <c r="I5798" i="2"/>
  <c r="H5798" i="2"/>
  <c r="I5797" i="2"/>
  <c r="H5797" i="2"/>
  <c r="I5796" i="2"/>
  <c r="H5796" i="2"/>
  <c r="I5795" i="2"/>
  <c r="H5795" i="2"/>
  <c r="I5794" i="2"/>
  <c r="H5794" i="2"/>
  <c r="I5793" i="2"/>
  <c r="H5793" i="2"/>
  <c r="I5792" i="2"/>
  <c r="H5792" i="2"/>
  <c r="I5791" i="2"/>
  <c r="H5791" i="2"/>
  <c r="I5790" i="2"/>
  <c r="H5790" i="2"/>
  <c r="I5789" i="2"/>
  <c r="H5789" i="2"/>
  <c r="I5788" i="2"/>
  <c r="H5788" i="2"/>
  <c r="I5787" i="2"/>
  <c r="H5787" i="2"/>
  <c r="I5786" i="2"/>
  <c r="H5786" i="2"/>
  <c r="I5785" i="2"/>
  <c r="H5785" i="2"/>
  <c r="I5784" i="2"/>
  <c r="H5784" i="2"/>
  <c r="I5783" i="2"/>
  <c r="H5783" i="2"/>
  <c r="I5782" i="2"/>
  <c r="H5782" i="2"/>
  <c r="I5781" i="2"/>
  <c r="H5781" i="2"/>
  <c r="I5780" i="2"/>
  <c r="H5780" i="2"/>
  <c r="I5779" i="2"/>
  <c r="H5779" i="2"/>
  <c r="I5778" i="2"/>
  <c r="H5778" i="2"/>
  <c r="I5777" i="2"/>
  <c r="H5777" i="2"/>
  <c r="I5776" i="2"/>
  <c r="H5776" i="2"/>
  <c r="I5775" i="2"/>
  <c r="H5775" i="2"/>
  <c r="I5774" i="2"/>
  <c r="H5774" i="2"/>
  <c r="I5773" i="2"/>
  <c r="H5773" i="2"/>
  <c r="I5772" i="2"/>
  <c r="H5772" i="2"/>
  <c r="I5771" i="2"/>
  <c r="H5771" i="2"/>
  <c r="I5770" i="2"/>
  <c r="H5770" i="2"/>
  <c r="I5769" i="2"/>
  <c r="H5769" i="2"/>
  <c r="I5768" i="2"/>
  <c r="H5768" i="2"/>
  <c r="I5767" i="2"/>
  <c r="H5767" i="2"/>
  <c r="I5766" i="2"/>
  <c r="H5766" i="2"/>
  <c r="I5765" i="2"/>
  <c r="H5765" i="2"/>
  <c r="I5764" i="2"/>
  <c r="H5764" i="2"/>
  <c r="I5763" i="2"/>
  <c r="H5763" i="2"/>
  <c r="I5762" i="2"/>
  <c r="H5762" i="2"/>
  <c r="I5761" i="2"/>
  <c r="H5761" i="2"/>
  <c r="I5760" i="2"/>
  <c r="H5760" i="2"/>
  <c r="I5759" i="2"/>
  <c r="H5759" i="2"/>
  <c r="I5758" i="2"/>
  <c r="H5758" i="2"/>
  <c r="I5757" i="2"/>
  <c r="H5757" i="2"/>
  <c r="I5756" i="2"/>
  <c r="H5756" i="2"/>
  <c r="I5755" i="2"/>
  <c r="H5755" i="2"/>
  <c r="I5754" i="2"/>
  <c r="H5754" i="2"/>
  <c r="I5753" i="2"/>
  <c r="H5753" i="2"/>
  <c r="I5752" i="2"/>
  <c r="H5752" i="2"/>
  <c r="I5751" i="2"/>
  <c r="H5751" i="2"/>
  <c r="I5750" i="2"/>
  <c r="H5750" i="2"/>
  <c r="I5749" i="2"/>
  <c r="H5749" i="2"/>
  <c r="I5748" i="2"/>
  <c r="H5748" i="2"/>
  <c r="I5747" i="2"/>
  <c r="H5747" i="2"/>
  <c r="I5746" i="2"/>
  <c r="H5746" i="2"/>
  <c r="I5745" i="2"/>
  <c r="H5745" i="2"/>
  <c r="I5744" i="2"/>
  <c r="H5744" i="2"/>
  <c r="I5743" i="2"/>
  <c r="H5743" i="2"/>
  <c r="I5742" i="2"/>
  <c r="H5742" i="2"/>
  <c r="I5741" i="2"/>
  <c r="H5741" i="2"/>
  <c r="I5740" i="2"/>
  <c r="H5740" i="2"/>
  <c r="I5739" i="2"/>
  <c r="H5739" i="2"/>
  <c r="I5738" i="2"/>
  <c r="H5738" i="2"/>
  <c r="I5737" i="2"/>
  <c r="H5737" i="2"/>
  <c r="I5736" i="2"/>
  <c r="H5736" i="2"/>
  <c r="I5735" i="2"/>
  <c r="H5735" i="2"/>
  <c r="I5734" i="2"/>
  <c r="H5734" i="2"/>
  <c r="I5733" i="2"/>
  <c r="H5733" i="2"/>
  <c r="I5732" i="2"/>
  <c r="H5732" i="2"/>
  <c r="I5731" i="2"/>
  <c r="H5731" i="2"/>
  <c r="I5730" i="2"/>
  <c r="H5730" i="2"/>
  <c r="I5729" i="2"/>
  <c r="H5729" i="2"/>
  <c r="I5728" i="2"/>
  <c r="H5728" i="2"/>
  <c r="I5727" i="2"/>
  <c r="H5727" i="2"/>
  <c r="I5726" i="2"/>
  <c r="H5726" i="2"/>
  <c r="I5725" i="2"/>
  <c r="H5725" i="2"/>
  <c r="I5724" i="2"/>
  <c r="H5724" i="2"/>
  <c r="I5723" i="2"/>
  <c r="H5723" i="2"/>
  <c r="I5722" i="2"/>
  <c r="H5722" i="2"/>
  <c r="I5721" i="2"/>
  <c r="H5721" i="2"/>
  <c r="I5720" i="2"/>
  <c r="H5720" i="2"/>
  <c r="I5719" i="2"/>
  <c r="H5719" i="2"/>
  <c r="I5718" i="2"/>
  <c r="H5718" i="2"/>
  <c r="I5717" i="2"/>
  <c r="H5717" i="2"/>
  <c r="I5716" i="2"/>
  <c r="H5716" i="2"/>
  <c r="I5715" i="2"/>
  <c r="H5715" i="2"/>
  <c r="I5714" i="2"/>
  <c r="H5714" i="2"/>
  <c r="I5713" i="2"/>
  <c r="H5713" i="2"/>
  <c r="I5712" i="2"/>
  <c r="H5712" i="2"/>
  <c r="I5711" i="2"/>
  <c r="H5711" i="2"/>
  <c r="I5710" i="2"/>
  <c r="H5710" i="2"/>
  <c r="I5709" i="2"/>
  <c r="H5709" i="2"/>
  <c r="I5708" i="2"/>
  <c r="H5708" i="2"/>
  <c r="I5707" i="2"/>
  <c r="H5707" i="2"/>
  <c r="I5706" i="2"/>
  <c r="H5706" i="2"/>
  <c r="I5705" i="2"/>
  <c r="H5705" i="2"/>
  <c r="I5704" i="2"/>
  <c r="H5704" i="2"/>
  <c r="I5703" i="2"/>
  <c r="H5703" i="2"/>
  <c r="I5702" i="2"/>
  <c r="H5702" i="2"/>
  <c r="I5701" i="2"/>
  <c r="H5701" i="2"/>
  <c r="I5700" i="2"/>
  <c r="H5700" i="2"/>
  <c r="I5699" i="2"/>
  <c r="H5699" i="2"/>
  <c r="I5698" i="2"/>
  <c r="H5698" i="2"/>
  <c r="I5697" i="2"/>
  <c r="H5697" i="2"/>
  <c r="I5696" i="2"/>
  <c r="H5696" i="2"/>
  <c r="I5695" i="2"/>
  <c r="H5695" i="2"/>
  <c r="I5694" i="2"/>
  <c r="H5694" i="2"/>
  <c r="I5693" i="2"/>
  <c r="H5693" i="2"/>
  <c r="I5692" i="2"/>
  <c r="H5692" i="2"/>
  <c r="I5691" i="2"/>
  <c r="H5691" i="2"/>
  <c r="I5690" i="2"/>
  <c r="H5690" i="2"/>
  <c r="I5689" i="2"/>
  <c r="H5689" i="2"/>
  <c r="I5688" i="2"/>
  <c r="H5688" i="2"/>
  <c r="I5687" i="2"/>
  <c r="H5687" i="2"/>
  <c r="I5686" i="2"/>
  <c r="H5686" i="2"/>
  <c r="I5685" i="2"/>
  <c r="H5685" i="2"/>
  <c r="I5684" i="2"/>
  <c r="H5684" i="2"/>
  <c r="I5683" i="2"/>
  <c r="H5683" i="2"/>
  <c r="I5682" i="2"/>
  <c r="H5682" i="2"/>
  <c r="I5681" i="2"/>
  <c r="H5681" i="2"/>
  <c r="I5680" i="2"/>
  <c r="H5680" i="2"/>
  <c r="I5679" i="2"/>
  <c r="H5679" i="2"/>
  <c r="I5678" i="2"/>
  <c r="H5678" i="2"/>
  <c r="I5677" i="2"/>
  <c r="H5677" i="2"/>
  <c r="I5676" i="2"/>
  <c r="H5676" i="2"/>
  <c r="I5675" i="2"/>
  <c r="H5675" i="2"/>
  <c r="I5674" i="2"/>
  <c r="H5674" i="2"/>
  <c r="I5673" i="2"/>
  <c r="H5673" i="2"/>
  <c r="I5672" i="2"/>
  <c r="H5672" i="2"/>
  <c r="I5671" i="2"/>
  <c r="H5671" i="2"/>
  <c r="I5670" i="2"/>
  <c r="H5670" i="2"/>
  <c r="I5669" i="2"/>
  <c r="H5669" i="2"/>
  <c r="I5668" i="2"/>
  <c r="H5668" i="2"/>
  <c r="I5667" i="2"/>
  <c r="H5667" i="2"/>
  <c r="I5666" i="2"/>
  <c r="H5666" i="2"/>
  <c r="I5665" i="2"/>
  <c r="H5665" i="2"/>
  <c r="I5664" i="2"/>
  <c r="H5664" i="2"/>
  <c r="I5663" i="2"/>
  <c r="H5663" i="2"/>
  <c r="I5662" i="2"/>
  <c r="H5662" i="2"/>
  <c r="I5661" i="2"/>
  <c r="H5661" i="2"/>
  <c r="I5660" i="2"/>
  <c r="H5660" i="2"/>
  <c r="I5659" i="2"/>
  <c r="H5659" i="2"/>
  <c r="I5658" i="2"/>
  <c r="H5658" i="2"/>
  <c r="I5657" i="2"/>
  <c r="H5657" i="2"/>
  <c r="I5656" i="2"/>
  <c r="H5656" i="2"/>
  <c r="I5655" i="2"/>
  <c r="H5655" i="2"/>
  <c r="I5654" i="2"/>
  <c r="H5654" i="2"/>
  <c r="I5653" i="2"/>
  <c r="H5653" i="2"/>
  <c r="I5652" i="2"/>
  <c r="H5652" i="2"/>
  <c r="I5651" i="2"/>
  <c r="H5651" i="2"/>
  <c r="I5650" i="2"/>
  <c r="H5650" i="2"/>
  <c r="I5649" i="2"/>
  <c r="H5649" i="2"/>
  <c r="I5648" i="2"/>
  <c r="H5648" i="2"/>
  <c r="I5647" i="2"/>
  <c r="H5647" i="2"/>
  <c r="I5646" i="2"/>
  <c r="H5646" i="2"/>
  <c r="I5645" i="2"/>
  <c r="H5645" i="2"/>
  <c r="I5644" i="2"/>
  <c r="H5644" i="2"/>
  <c r="I5643" i="2"/>
  <c r="H5643" i="2"/>
  <c r="I5642" i="2"/>
  <c r="H5642" i="2"/>
  <c r="I5641" i="2"/>
  <c r="H5641" i="2"/>
  <c r="I5640" i="2"/>
  <c r="H5640" i="2"/>
  <c r="I5639" i="2"/>
  <c r="H5639" i="2"/>
  <c r="I5638" i="2"/>
  <c r="H5638" i="2"/>
  <c r="I5637" i="2"/>
  <c r="H5637" i="2"/>
  <c r="I5636" i="2"/>
  <c r="H5636" i="2"/>
  <c r="I5635" i="2"/>
  <c r="H5635" i="2"/>
  <c r="I5634" i="2"/>
  <c r="H5634" i="2"/>
  <c r="I5633" i="2"/>
  <c r="H5633" i="2"/>
  <c r="I5632" i="2"/>
  <c r="H5632" i="2"/>
  <c r="I5631" i="2"/>
  <c r="H5631" i="2"/>
  <c r="I5630" i="2"/>
  <c r="H5630" i="2"/>
  <c r="I5629" i="2"/>
  <c r="H5629" i="2"/>
  <c r="I5628" i="2"/>
  <c r="H5628" i="2"/>
  <c r="I5627" i="2"/>
  <c r="H5627" i="2"/>
  <c r="I5626" i="2"/>
  <c r="H5626" i="2"/>
  <c r="I5625" i="2"/>
  <c r="H5625" i="2"/>
  <c r="I5624" i="2"/>
  <c r="H5624" i="2"/>
  <c r="I5623" i="2"/>
  <c r="H5623" i="2"/>
  <c r="I5622" i="2"/>
  <c r="H5622" i="2"/>
  <c r="I5621" i="2"/>
  <c r="H5621" i="2"/>
  <c r="I5620" i="2"/>
  <c r="H5620" i="2"/>
  <c r="I5619" i="2"/>
  <c r="H5619" i="2"/>
  <c r="I5618" i="2"/>
  <c r="H5618" i="2"/>
  <c r="I5617" i="2"/>
  <c r="H5617" i="2"/>
  <c r="I5616" i="2"/>
  <c r="H5616" i="2"/>
  <c r="I5615" i="2"/>
  <c r="H5615" i="2"/>
  <c r="I5614" i="2"/>
  <c r="H5614" i="2"/>
  <c r="I5613" i="2"/>
  <c r="H5613" i="2"/>
  <c r="I5612" i="2"/>
  <c r="H5612" i="2"/>
  <c r="I5611" i="2"/>
  <c r="H5611" i="2"/>
  <c r="I5610" i="2"/>
  <c r="H5610" i="2"/>
  <c r="I5609" i="2"/>
  <c r="H5609" i="2"/>
  <c r="I5608" i="2"/>
  <c r="H5608" i="2"/>
  <c r="I5607" i="2"/>
  <c r="H5607" i="2"/>
  <c r="I5606" i="2"/>
  <c r="H5606" i="2"/>
  <c r="I5605" i="2"/>
  <c r="H5605" i="2"/>
  <c r="I5604" i="2"/>
  <c r="H5604" i="2"/>
  <c r="I5603" i="2"/>
  <c r="H5603" i="2"/>
  <c r="I5602" i="2"/>
  <c r="H5602" i="2"/>
  <c r="I5601" i="2"/>
  <c r="H5601" i="2"/>
  <c r="I5600" i="2"/>
  <c r="H5600" i="2"/>
  <c r="I5599" i="2"/>
  <c r="H5599" i="2"/>
  <c r="I5598" i="2"/>
  <c r="H5598" i="2"/>
  <c r="I5597" i="2"/>
  <c r="H5597" i="2"/>
  <c r="I5596" i="2"/>
  <c r="H5596" i="2"/>
  <c r="I5595" i="2"/>
  <c r="H5595" i="2"/>
  <c r="I5594" i="2"/>
  <c r="H5594" i="2"/>
  <c r="I5593" i="2"/>
  <c r="H5593" i="2"/>
  <c r="I5592" i="2"/>
  <c r="H5592" i="2"/>
  <c r="I5591" i="2"/>
  <c r="H5591" i="2"/>
  <c r="I5590" i="2"/>
  <c r="H5590" i="2"/>
  <c r="I5589" i="2"/>
  <c r="H5589" i="2"/>
  <c r="I5588" i="2"/>
  <c r="H5588" i="2"/>
  <c r="I5587" i="2"/>
  <c r="H5587" i="2"/>
  <c r="I5586" i="2"/>
  <c r="H5586" i="2"/>
  <c r="I5585" i="2"/>
  <c r="H5585" i="2"/>
  <c r="I5584" i="2"/>
  <c r="H5584" i="2"/>
  <c r="I5583" i="2"/>
  <c r="H5583" i="2"/>
  <c r="I5582" i="2"/>
  <c r="H5582" i="2"/>
  <c r="I5581" i="2"/>
  <c r="H5581" i="2"/>
  <c r="I5580" i="2"/>
  <c r="H5580" i="2"/>
  <c r="I5579" i="2"/>
  <c r="H5579" i="2"/>
  <c r="I5578" i="2"/>
  <c r="H5578" i="2"/>
  <c r="I5577" i="2"/>
  <c r="H5577" i="2"/>
  <c r="I5576" i="2"/>
  <c r="H5576" i="2"/>
  <c r="I5575" i="2"/>
  <c r="H5575" i="2"/>
  <c r="I5574" i="2"/>
  <c r="H5574" i="2"/>
  <c r="I5573" i="2"/>
  <c r="H5573" i="2"/>
  <c r="I5572" i="2"/>
  <c r="H5572" i="2"/>
  <c r="I5571" i="2"/>
  <c r="H5571" i="2"/>
  <c r="I5570" i="2"/>
  <c r="H5570" i="2"/>
  <c r="I5569" i="2"/>
  <c r="H5569" i="2"/>
  <c r="I5568" i="2"/>
  <c r="H5568" i="2"/>
  <c r="I5567" i="2"/>
  <c r="H5567" i="2"/>
  <c r="I5566" i="2"/>
  <c r="H5566" i="2"/>
  <c r="I5565" i="2"/>
  <c r="H5565" i="2"/>
  <c r="I5564" i="2"/>
  <c r="H5564" i="2"/>
  <c r="I5563" i="2"/>
  <c r="H5563" i="2"/>
  <c r="I5562" i="2"/>
  <c r="H5562" i="2"/>
  <c r="I5561" i="2"/>
  <c r="H5561" i="2"/>
  <c r="I5560" i="2"/>
  <c r="H5560" i="2"/>
  <c r="I5559" i="2"/>
  <c r="H5559" i="2"/>
  <c r="I5558" i="2"/>
  <c r="H5558" i="2"/>
  <c r="I5557" i="2"/>
  <c r="H5557" i="2"/>
  <c r="I5556" i="2"/>
  <c r="H5556" i="2"/>
  <c r="I5555" i="2"/>
  <c r="H5555" i="2"/>
  <c r="I5554" i="2"/>
  <c r="H5554" i="2"/>
  <c r="I5553" i="2"/>
  <c r="H5553" i="2"/>
  <c r="I5552" i="2"/>
  <c r="H5552" i="2"/>
  <c r="I5551" i="2"/>
  <c r="H5551" i="2"/>
  <c r="I5550" i="2"/>
  <c r="H5550" i="2"/>
  <c r="I5549" i="2"/>
  <c r="H5549" i="2"/>
  <c r="I5548" i="2"/>
  <c r="H5548" i="2"/>
  <c r="I5547" i="2"/>
  <c r="H5547" i="2"/>
  <c r="I5546" i="2"/>
  <c r="H5546" i="2"/>
  <c r="I5545" i="2"/>
  <c r="H5545" i="2"/>
  <c r="I5544" i="2"/>
  <c r="H5544" i="2"/>
  <c r="I5543" i="2"/>
  <c r="H5543" i="2"/>
  <c r="I5542" i="2"/>
  <c r="H5542" i="2"/>
  <c r="I5541" i="2"/>
  <c r="H5541" i="2"/>
  <c r="I5540" i="2"/>
  <c r="H5540" i="2"/>
  <c r="I5539" i="2"/>
  <c r="H5539" i="2"/>
  <c r="I5538" i="2"/>
  <c r="H5538" i="2"/>
  <c r="I5537" i="2"/>
  <c r="H5537" i="2"/>
  <c r="I5536" i="2"/>
  <c r="H5536" i="2"/>
  <c r="I5535" i="2"/>
  <c r="H5535" i="2"/>
  <c r="I5534" i="2"/>
  <c r="H5534" i="2"/>
  <c r="I5533" i="2"/>
  <c r="H5533" i="2"/>
  <c r="I5532" i="2"/>
  <c r="H5532" i="2"/>
  <c r="I5531" i="2"/>
  <c r="H5531" i="2"/>
  <c r="I5530" i="2"/>
  <c r="H5530" i="2"/>
  <c r="I5529" i="2"/>
  <c r="H5529" i="2"/>
  <c r="I5528" i="2"/>
  <c r="H5528" i="2"/>
  <c r="I5527" i="2"/>
  <c r="H5527" i="2"/>
  <c r="I5526" i="2"/>
  <c r="H5526" i="2"/>
  <c r="I5525" i="2"/>
  <c r="H5525" i="2"/>
  <c r="I5524" i="2"/>
  <c r="H5524" i="2"/>
  <c r="I5523" i="2"/>
  <c r="H5523" i="2"/>
  <c r="I5522" i="2"/>
  <c r="H5522" i="2"/>
  <c r="I5521" i="2"/>
  <c r="H5521" i="2"/>
  <c r="I5520" i="2"/>
  <c r="H5520" i="2"/>
  <c r="I5519" i="2"/>
  <c r="H5519" i="2"/>
  <c r="I5518" i="2"/>
  <c r="H5518" i="2"/>
  <c r="I5517" i="2"/>
  <c r="H5517" i="2"/>
  <c r="I5516" i="2"/>
  <c r="H5516" i="2"/>
  <c r="I5515" i="2"/>
  <c r="H5515" i="2"/>
  <c r="I5514" i="2"/>
  <c r="H5514" i="2"/>
  <c r="I5513" i="2"/>
  <c r="H5513" i="2"/>
  <c r="I5512" i="2"/>
  <c r="H5512" i="2"/>
  <c r="I5511" i="2"/>
  <c r="H5511" i="2"/>
  <c r="I5510" i="2"/>
  <c r="H5510" i="2"/>
  <c r="I5509" i="2"/>
  <c r="H5509" i="2"/>
  <c r="I5508" i="2"/>
  <c r="H5508" i="2"/>
  <c r="I5507" i="2"/>
  <c r="H5507" i="2"/>
  <c r="I5506" i="2"/>
  <c r="H5506" i="2"/>
  <c r="I5505" i="2"/>
  <c r="H5505" i="2"/>
  <c r="I5504" i="2"/>
  <c r="H5504" i="2"/>
  <c r="I5503" i="2"/>
  <c r="H5503" i="2"/>
  <c r="I5502" i="2"/>
  <c r="H5502" i="2"/>
  <c r="I5501" i="2"/>
  <c r="H5501" i="2"/>
  <c r="I5500" i="2"/>
  <c r="H5500" i="2"/>
  <c r="I5499" i="2"/>
  <c r="H5499" i="2"/>
  <c r="I5498" i="2"/>
  <c r="H5498" i="2"/>
  <c r="I5497" i="2"/>
  <c r="H5497" i="2"/>
  <c r="I5496" i="2"/>
  <c r="H5496" i="2"/>
  <c r="I5495" i="2"/>
  <c r="H5495" i="2"/>
  <c r="I5494" i="2"/>
  <c r="H5494" i="2"/>
  <c r="I5493" i="2"/>
  <c r="H5493" i="2"/>
  <c r="I5492" i="2"/>
  <c r="H5492" i="2"/>
  <c r="I5491" i="2"/>
  <c r="H5491" i="2"/>
  <c r="I5490" i="2"/>
  <c r="H5490" i="2"/>
  <c r="I5489" i="2"/>
  <c r="H5489" i="2"/>
  <c r="I5488" i="2"/>
  <c r="H5488" i="2"/>
  <c r="I5487" i="2"/>
  <c r="H5487" i="2"/>
  <c r="I5486" i="2"/>
  <c r="H5486" i="2"/>
  <c r="I5485" i="2"/>
  <c r="H5485" i="2"/>
  <c r="I5484" i="2"/>
  <c r="H5484" i="2"/>
  <c r="I5483" i="2"/>
  <c r="H5483" i="2"/>
  <c r="I5482" i="2"/>
  <c r="H5482" i="2"/>
  <c r="I5481" i="2"/>
  <c r="H5481" i="2"/>
  <c r="I5480" i="2"/>
  <c r="H5480" i="2"/>
  <c r="I5479" i="2"/>
  <c r="H5479" i="2"/>
  <c r="I5478" i="2"/>
  <c r="H5478" i="2"/>
  <c r="I5477" i="2"/>
  <c r="H5477" i="2"/>
  <c r="I5476" i="2"/>
  <c r="H5476" i="2"/>
  <c r="I5475" i="2"/>
  <c r="H5475" i="2"/>
  <c r="I5474" i="2"/>
  <c r="H5474" i="2"/>
  <c r="I5473" i="2"/>
  <c r="H5473" i="2"/>
  <c r="I5472" i="2"/>
  <c r="H5472" i="2"/>
  <c r="I5471" i="2"/>
  <c r="H5471" i="2"/>
  <c r="I5470" i="2"/>
  <c r="H5470" i="2"/>
  <c r="I5469" i="2"/>
  <c r="H5469" i="2"/>
  <c r="I5468" i="2"/>
  <c r="H5468" i="2"/>
  <c r="I5467" i="2"/>
  <c r="H5467" i="2"/>
  <c r="I5466" i="2"/>
  <c r="H5466" i="2"/>
  <c r="I5465" i="2"/>
  <c r="H5465" i="2"/>
  <c r="I5464" i="2"/>
  <c r="H5464" i="2"/>
  <c r="I5463" i="2"/>
  <c r="H5463" i="2"/>
  <c r="I5462" i="2"/>
  <c r="H5462" i="2"/>
  <c r="I5461" i="2"/>
  <c r="H5461" i="2"/>
  <c r="I5460" i="2"/>
  <c r="H5460" i="2"/>
  <c r="I5459" i="2"/>
  <c r="H5459" i="2"/>
  <c r="I5458" i="2"/>
  <c r="H5458" i="2"/>
  <c r="I5457" i="2"/>
  <c r="H5457" i="2"/>
  <c r="I5456" i="2"/>
  <c r="H5456" i="2"/>
  <c r="I5455" i="2"/>
  <c r="H5455" i="2"/>
  <c r="I5454" i="2"/>
  <c r="H5454" i="2"/>
  <c r="I5453" i="2"/>
  <c r="H5453" i="2"/>
  <c r="I5452" i="2"/>
  <c r="H5452" i="2"/>
  <c r="I5451" i="2"/>
  <c r="H5451" i="2"/>
  <c r="I5450" i="2"/>
  <c r="H5450" i="2"/>
  <c r="I5449" i="2"/>
  <c r="H5449" i="2"/>
  <c r="I5448" i="2"/>
  <c r="H5448" i="2"/>
  <c r="I5447" i="2"/>
  <c r="H5447" i="2"/>
  <c r="I5446" i="2"/>
  <c r="H5446" i="2"/>
  <c r="I5445" i="2"/>
  <c r="H5445" i="2"/>
  <c r="I5444" i="2"/>
  <c r="H5444" i="2"/>
  <c r="I5443" i="2"/>
  <c r="H5443" i="2"/>
  <c r="I5442" i="2"/>
  <c r="H5442" i="2"/>
  <c r="I5441" i="2"/>
  <c r="H5441" i="2"/>
  <c r="I5440" i="2"/>
  <c r="H5440" i="2"/>
  <c r="I5439" i="2"/>
  <c r="H5439" i="2"/>
  <c r="I5438" i="2"/>
  <c r="H5438" i="2"/>
  <c r="I5437" i="2"/>
  <c r="H5437" i="2"/>
  <c r="I5436" i="2"/>
  <c r="H5436" i="2"/>
  <c r="I5435" i="2"/>
  <c r="H5435" i="2"/>
  <c r="I5434" i="2"/>
  <c r="H5434" i="2"/>
  <c r="I5433" i="2"/>
  <c r="H5433" i="2"/>
  <c r="I5432" i="2"/>
  <c r="H5432" i="2"/>
  <c r="I5431" i="2"/>
  <c r="H5431" i="2"/>
  <c r="I5430" i="2"/>
  <c r="H5430" i="2"/>
  <c r="I5429" i="2"/>
  <c r="H5429" i="2"/>
  <c r="I5428" i="2"/>
  <c r="H5428" i="2"/>
  <c r="I5427" i="2"/>
  <c r="H5427" i="2"/>
  <c r="I5426" i="2"/>
  <c r="H5426" i="2"/>
  <c r="I5425" i="2"/>
  <c r="H5425" i="2"/>
  <c r="I5424" i="2"/>
  <c r="H5424" i="2"/>
  <c r="I5423" i="2"/>
  <c r="H5423" i="2"/>
  <c r="I5422" i="2"/>
  <c r="H5422" i="2"/>
  <c r="I5421" i="2"/>
  <c r="H5421" i="2"/>
  <c r="I5420" i="2"/>
  <c r="H5420" i="2"/>
  <c r="I5419" i="2"/>
  <c r="H5419" i="2"/>
  <c r="I5418" i="2"/>
  <c r="H5418" i="2"/>
  <c r="I5417" i="2"/>
  <c r="H5417" i="2"/>
  <c r="I5416" i="2"/>
  <c r="H5416" i="2"/>
  <c r="I5415" i="2"/>
  <c r="H5415" i="2"/>
  <c r="I5414" i="2"/>
  <c r="H5414" i="2"/>
  <c r="I5413" i="2"/>
  <c r="H5413" i="2"/>
  <c r="I5412" i="2"/>
  <c r="H5412" i="2"/>
  <c r="I5411" i="2"/>
  <c r="H5411" i="2"/>
  <c r="I5410" i="2"/>
  <c r="H5410" i="2"/>
  <c r="I5409" i="2"/>
  <c r="H5409" i="2"/>
  <c r="I5408" i="2"/>
  <c r="H5408" i="2"/>
  <c r="I5407" i="2"/>
  <c r="H5407" i="2"/>
  <c r="I5406" i="2"/>
  <c r="H5406" i="2"/>
  <c r="I5405" i="2"/>
  <c r="H5405" i="2"/>
  <c r="I5404" i="2"/>
  <c r="H5404" i="2"/>
  <c r="I5403" i="2"/>
  <c r="H5403" i="2"/>
  <c r="I5402" i="2"/>
  <c r="H5402" i="2"/>
  <c r="I5401" i="2"/>
  <c r="H5401" i="2"/>
  <c r="I5400" i="2"/>
  <c r="H5400" i="2"/>
  <c r="I5399" i="2"/>
  <c r="H5399" i="2"/>
  <c r="I5398" i="2"/>
  <c r="H5398" i="2"/>
  <c r="I5397" i="2"/>
  <c r="H5397" i="2"/>
  <c r="I5396" i="2"/>
  <c r="H5396" i="2"/>
  <c r="I5395" i="2"/>
  <c r="H5395" i="2"/>
  <c r="I5394" i="2"/>
  <c r="H5394" i="2"/>
  <c r="I5393" i="2"/>
  <c r="H5393" i="2"/>
  <c r="I5392" i="2"/>
  <c r="H5392" i="2"/>
  <c r="I5391" i="2"/>
  <c r="H5391" i="2"/>
  <c r="I5390" i="2"/>
  <c r="H5390" i="2"/>
  <c r="I5389" i="2"/>
  <c r="H5389" i="2"/>
  <c r="I5388" i="2"/>
  <c r="H5388" i="2"/>
  <c r="I5387" i="2"/>
  <c r="H5387" i="2"/>
  <c r="I5386" i="2"/>
  <c r="H5386" i="2"/>
  <c r="I5385" i="2"/>
  <c r="H5385" i="2"/>
  <c r="I5384" i="2"/>
  <c r="H5384" i="2"/>
  <c r="I5383" i="2"/>
  <c r="H5383" i="2"/>
  <c r="I5382" i="2"/>
  <c r="H5382" i="2"/>
  <c r="I5381" i="2"/>
  <c r="H5381" i="2"/>
  <c r="I5380" i="2"/>
  <c r="H5380" i="2"/>
  <c r="I5379" i="2"/>
  <c r="H5379" i="2"/>
  <c r="I5378" i="2"/>
  <c r="H5378" i="2"/>
  <c r="I5377" i="2"/>
  <c r="H5377" i="2"/>
  <c r="I5376" i="2"/>
  <c r="H5376" i="2"/>
  <c r="I5375" i="2"/>
  <c r="H5375" i="2"/>
  <c r="I5374" i="2"/>
  <c r="H5374" i="2"/>
  <c r="I5373" i="2"/>
  <c r="H5373" i="2"/>
  <c r="I5372" i="2"/>
  <c r="H5372" i="2"/>
  <c r="I5371" i="2"/>
  <c r="H5371" i="2"/>
  <c r="I5370" i="2"/>
  <c r="H5370" i="2"/>
  <c r="I5369" i="2"/>
  <c r="H5369" i="2"/>
  <c r="I5368" i="2"/>
  <c r="H5368" i="2"/>
  <c r="I5367" i="2"/>
  <c r="H5367" i="2"/>
  <c r="I5366" i="2"/>
  <c r="H5366" i="2"/>
  <c r="I5365" i="2"/>
  <c r="H5365" i="2"/>
  <c r="I5364" i="2"/>
  <c r="H5364" i="2"/>
  <c r="I5363" i="2"/>
  <c r="H5363" i="2"/>
  <c r="I5362" i="2"/>
  <c r="H5362" i="2"/>
  <c r="I5361" i="2"/>
  <c r="H5361" i="2"/>
  <c r="I5360" i="2"/>
  <c r="H5360" i="2"/>
  <c r="I5359" i="2"/>
  <c r="H5359" i="2"/>
  <c r="I5358" i="2"/>
  <c r="H5358" i="2"/>
  <c r="I5357" i="2"/>
  <c r="H5357" i="2"/>
  <c r="I5356" i="2"/>
  <c r="H5356" i="2"/>
  <c r="I5355" i="2"/>
  <c r="H5355" i="2"/>
  <c r="I5354" i="2"/>
  <c r="H5354" i="2"/>
  <c r="I5353" i="2"/>
  <c r="H5353" i="2"/>
  <c r="I5352" i="2"/>
  <c r="H5352" i="2"/>
  <c r="I5351" i="2"/>
  <c r="H5351" i="2"/>
  <c r="I5350" i="2"/>
  <c r="H5350" i="2"/>
  <c r="I5349" i="2"/>
  <c r="H5349" i="2"/>
  <c r="I5348" i="2"/>
  <c r="H5348" i="2"/>
  <c r="I5347" i="2"/>
  <c r="H5347" i="2"/>
  <c r="I5346" i="2"/>
  <c r="H5346" i="2"/>
  <c r="I5345" i="2"/>
  <c r="H5345" i="2"/>
  <c r="I5344" i="2"/>
  <c r="H5344" i="2"/>
  <c r="I5343" i="2"/>
  <c r="H5343" i="2"/>
  <c r="I5342" i="2"/>
  <c r="H5342" i="2"/>
  <c r="I5341" i="2"/>
  <c r="H5341" i="2"/>
  <c r="I5340" i="2"/>
  <c r="H5340" i="2"/>
  <c r="I5339" i="2"/>
  <c r="H5339" i="2"/>
  <c r="I5338" i="2"/>
  <c r="H5338" i="2"/>
  <c r="I5337" i="2"/>
  <c r="H5337" i="2"/>
  <c r="I5336" i="2"/>
  <c r="H5336" i="2"/>
  <c r="I5335" i="2"/>
  <c r="H5335" i="2"/>
  <c r="I5334" i="2"/>
  <c r="H5334" i="2"/>
  <c r="I5333" i="2"/>
  <c r="H5333" i="2"/>
  <c r="I5332" i="2"/>
  <c r="H5332" i="2"/>
  <c r="I5331" i="2"/>
  <c r="H5331" i="2"/>
  <c r="I5330" i="2"/>
  <c r="H5330" i="2"/>
  <c r="I5329" i="2"/>
  <c r="H5329" i="2"/>
  <c r="I5328" i="2"/>
  <c r="H5328" i="2"/>
  <c r="I5327" i="2"/>
  <c r="H5327" i="2"/>
  <c r="I5326" i="2"/>
  <c r="H5326" i="2"/>
  <c r="I5325" i="2"/>
  <c r="H5325" i="2"/>
  <c r="I5324" i="2"/>
  <c r="H5324" i="2"/>
  <c r="I5323" i="2"/>
  <c r="H5323" i="2"/>
  <c r="I5322" i="2"/>
  <c r="H5322" i="2"/>
  <c r="I5321" i="2"/>
  <c r="H5321" i="2"/>
  <c r="I5320" i="2"/>
  <c r="H5320" i="2"/>
  <c r="I5319" i="2"/>
  <c r="H5319" i="2"/>
  <c r="I5318" i="2"/>
  <c r="H5318" i="2"/>
  <c r="I5317" i="2"/>
  <c r="H5317" i="2"/>
  <c r="I5316" i="2"/>
  <c r="H5316" i="2"/>
  <c r="I5315" i="2"/>
  <c r="H5315" i="2"/>
  <c r="I5314" i="2"/>
  <c r="H5314" i="2"/>
  <c r="I5313" i="2"/>
  <c r="H5313" i="2"/>
  <c r="I5312" i="2"/>
  <c r="H5312" i="2"/>
  <c r="I5311" i="2"/>
  <c r="H5311" i="2"/>
  <c r="I5310" i="2"/>
  <c r="H5310" i="2"/>
  <c r="I5309" i="2"/>
  <c r="H5309" i="2"/>
  <c r="I5308" i="2"/>
  <c r="H5308" i="2"/>
  <c r="I5307" i="2"/>
  <c r="H5307" i="2"/>
  <c r="I5306" i="2"/>
  <c r="H5306" i="2"/>
  <c r="I5305" i="2"/>
  <c r="H5305" i="2"/>
  <c r="I5304" i="2"/>
  <c r="H5304" i="2"/>
  <c r="I5303" i="2"/>
  <c r="H5303" i="2"/>
  <c r="I5302" i="2"/>
  <c r="H5302" i="2"/>
  <c r="I5301" i="2"/>
  <c r="H5301" i="2"/>
  <c r="I5300" i="2"/>
  <c r="H5300" i="2"/>
  <c r="I5299" i="2"/>
  <c r="H5299" i="2"/>
  <c r="I5298" i="2"/>
  <c r="H5298" i="2"/>
  <c r="I5297" i="2"/>
  <c r="H5297" i="2"/>
  <c r="I5296" i="2"/>
  <c r="H5296" i="2"/>
  <c r="I5295" i="2"/>
  <c r="H5295" i="2"/>
  <c r="I5294" i="2"/>
  <c r="H5294" i="2"/>
  <c r="I5293" i="2"/>
  <c r="H5293" i="2"/>
  <c r="I5292" i="2"/>
  <c r="H5292" i="2"/>
  <c r="I5291" i="2"/>
  <c r="H5291" i="2"/>
  <c r="I5290" i="2"/>
  <c r="H5290" i="2"/>
  <c r="I5289" i="2"/>
  <c r="H5289" i="2"/>
  <c r="I5288" i="2"/>
  <c r="H5288" i="2"/>
  <c r="I5287" i="2"/>
  <c r="H5287" i="2"/>
  <c r="I5286" i="2"/>
  <c r="H5286" i="2"/>
  <c r="I5285" i="2"/>
  <c r="H5285" i="2"/>
  <c r="I5284" i="2"/>
  <c r="H5284" i="2"/>
  <c r="I5283" i="2"/>
  <c r="H5283" i="2"/>
  <c r="I5282" i="2"/>
  <c r="H5282" i="2"/>
  <c r="I5281" i="2"/>
  <c r="H5281" i="2"/>
  <c r="I5280" i="2"/>
  <c r="H5280" i="2"/>
  <c r="I5279" i="2"/>
  <c r="H5279" i="2"/>
  <c r="I5278" i="2"/>
  <c r="H5278" i="2"/>
  <c r="I5277" i="2"/>
  <c r="H5277" i="2"/>
  <c r="I5276" i="2"/>
  <c r="H5276" i="2"/>
  <c r="I5275" i="2"/>
  <c r="H5275" i="2"/>
  <c r="I5274" i="2"/>
  <c r="H5274" i="2"/>
  <c r="I5273" i="2"/>
  <c r="H5273" i="2"/>
  <c r="I5272" i="2"/>
  <c r="H5272" i="2"/>
  <c r="I5271" i="2"/>
  <c r="H5271" i="2"/>
  <c r="I5270" i="2"/>
  <c r="H5270" i="2"/>
  <c r="I5269" i="2"/>
  <c r="H5269" i="2"/>
  <c r="I5268" i="2"/>
  <c r="H5268" i="2"/>
  <c r="I5267" i="2"/>
  <c r="H5267" i="2"/>
  <c r="I5266" i="2"/>
  <c r="H5266" i="2"/>
  <c r="I5265" i="2"/>
  <c r="H5265" i="2"/>
  <c r="I5264" i="2"/>
  <c r="H5264" i="2"/>
  <c r="I5263" i="2"/>
  <c r="H5263" i="2"/>
  <c r="I5262" i="2"/>
  <c r="H5262" i="2"/>
  <c r="I5261" i="2"/>
  <c r="H5261" i="2"/>
  <c r="I5260" i="2"/>
  <c r="H5260" i="2"/>
  <c r="I5259" i="2"/>
  <c r="H5259" i="2"/>
  <c r="I5258" i="2"/>
  <c r="H5258" i="2"/>
  <c r="I5257" i="2"/>
  <c r="H5257" i="2"/>
  <c r="I5256" i="2"/>
  <c r="H5256" i="2"/>
  <c r="I5255" i="2"/>
  <c r="H5255" i="2"/>
  <c r="I5254" i="2"/>
  <c r="H5254" i="2"/>
  <c r="I5253" i="2"/>
  <c r="H5253" i="2"/>
  <c r="I5252" i="2"/>
  <c r="H5252" i="2"/>
  <c r="I5251" i="2"/>
  <c r="H5251" i="2"/>
  <c r="I5250" i="2"/>
  <c r="H5250" i="2"/>
  <c r="I5249" i="2"/>
  <c r="H5249" i="2"/>
  <c r="I5248" i="2"/>
  <c r="H5248" i="2"/>
  <c r="I5247" i="2"/>
  <c r="H5247" i="2"/>
  <c r="I5246" i="2"/>
  <c r="H5246" i="2"/>
  <c r="I5245" i="2"/>
  <c r="H5245" i="2"/>
  <c r="I5244" i="2"/>
  <c r="H5244" i="2"/>
  <c r="I5243" i="2"/>
  <c r="H5243" i="2"/>
  <c r="I5242" i="2"/>
  <c r="H5242" i="2"/>
  <c r="I5241" i="2"/>
  <c r="H5241" i="2"/>
  <c r="I5240" i="2"/>
  <c r="H5240" i="2"/>
  <c r="I5239" i="2"/>
  <c r="H5239" i="2"/>
  <c r="I5238" i="2"/>
  <c r="H5238" i="2"/>
  <c r="I5237" i="2"/>
  <c r="H5237" i="2"/>
  <c r="I5236" i="2"/>
  <c r="H5236" i="2"/>
  <c r="I5235" i="2"/>
  <c r="H5235" i="2"/>
  <c r="I5234" i="2"/>
  <c r="H5234" i="2"/>
  <c r="I5233" i="2"/>
  <c r="H5233" i="2"/>
  <c r="I5232" i="2"/>
  <c r="H5232" i="2"/>
  <c r="I5231" i="2"/>
  <c r="H5231" i="2"/>
  <c r="I5230" i="2"/>
  <c r="H5230" i="2"/>
  <c r="I5229" i="2"/>
  <c r="H5229" i="2"/>
  <c r="I5228" i="2"/>
  <c r="H5228" i="2"/>
  <c r="I5227" i="2"/>
  <c r="H5227" i="2"/>
  <c r="I5226" i="2"/>
  <c r="H5226" i="2"/>
  <c r="I5225" i="2"/>
  <c r="H5225" i="2"/>
  <c r="I5224" i="2"/>
  <c r="H5224" i="2"/>
  <c r="I5223" i="2"/>
  <c r="H5223" i="2"/>
  <c r="I5222" i="2"/>
  <c r="H5222" i="2"/>
  <c r="I5221" i="2"/>
  <c r="H5221" i="2"/>
  <c r="I5220" i="2"/>
  <c r="H5220" i="2"/>
  <c r="I5219" i="2"/>
  <c r="H5219" i="2"/>
  <c r="I5218" i="2"/>
  <c r="H5218" i="2"/>
  <c r="I5217" i="2"/>
  <c r="H5217" i="2"/>
  <c r="I5216" i="2"/>
  <c r="H5216" i="2"/>
  <c r="I5215" i="2"/>
  <c r="H5215" i="2"/>
  <c r="I5214" i="2"/>
  <c r="H5214" i="2"/>
  <c r="I5213" i="2"/>
  <c r="H5213" i="2"/>
  <c r="I5212" i="2"/>
  <c r="H5212" i="2"/>
  <c r="I5211" i="2"/>
  <c r="H5211" i="2"/>
  <c r="I5210" i="2"/>
  <c r="H5210" i="2"/>
  <c r="I5209" i="2"/>
  <c r="H5209" i="2"/>
  <c r="I5208" i="2"/>
  <c r="H5208" i="2"/>
  <c r="I5207" i="2"/>
  <c r="H5207" i="2"/>
  <c r="I5206" i="2"/>
  <c r="H5206" i="2"/>
  <c r="I5205" i="2"/>
  <c r="H5205" i="2"/>
  <c r="I5204" i="2"/>
  <c r="H5204" i="2"/>
  <c r="I5203" i="2"/>
  <c r="H5203" i="2"/>
  <c r="I5202" i="2"/>
  <c r="H5202" i="2"/>
  <c r="I5201" i="2"/>
  <c r="H5201" i="2"/>
  <c r="I5200" i="2"/>
  <c r="H5200" i="2"/>
  <c r="I5199" i="2"/>
  <c r="H5199" i="2"/>
  <c r="I5198" i="2"/>
  <c r="H5198" i="2"/>
  <c r="I5197" i="2"/>
  <c r="H5197" i="2"/>
  <c r="I5196" i="2"/>
  <c r="H5196" i="2"/>
  <c r="I5195" i="2"/>
  <c r="H5195" i="2"/>
  <c r="I5194" i="2"/>
  <c r="H5194" i="2"/>
  <c r="I5193" i="2"/>
  <c r="H5193" i="2"/>
  <c r="I5192" i="2"/>
  <c r="H5192" i="2"/>
  <c r="I5191" i="2"/>
  <c r="H5191" i="2"/>
  <c r="I5190" i="2"/>
  <c r="H5190" i="2"/>
  <c r="I5189" i="2"/>
  <c r="H5189" i="2"/>
  <c r="I5188" i="2"/>
  <c r="H5188" i="2"/>
  <c r="I5187" i="2"/>
  <c r="H5187" i="2"/>
  <c r="I5186" i="2"/>
  <c r="H5186" i="2"/>
  <c r="I5185" i="2"/>
  <c r="H5185" i="2"/>
  <c r="I5184" i="2"/>
  <c r="H5184" i="2"/>
  <c r="I5183" i="2"/>
  <c r="H5183" i="2"/>
  <c r="I5182" i="2"/>
  <c r="H5182" i="2"/>
  <c r="I5181" i="2"/>
  <c r="H5181" i="2"/>
  <c r="I5180" i="2"/>
  <c r="H5180" i="2"/>
  <c r="I5179" i="2"/>
  <c r="H5179" i="2"/>
  <c r="I5178" i="2"/>
  <c r="H5178" i="2"/>
  <c r="I5177" i="2"/>
  <c r="H5177" i="2"/>
  <c r="I5176" i="2"/>
  <c r="H5176" i="2"/>
  <c r="I5175" i="2"/>
  <c r="H5175" i="2"/>
  <c r="I5174" i="2"/>
  <c r="H5174" i="2"/>
  <c r="I5173" i="2"/>
  <c r="H5173" i="2"/>
  <c r="I5172" i="2"/>
  <c r="H5172" i="2"/>
  <c r="I5171" i="2"/>
  <c r="H5171" i="2"/>
  <c r="I5170" i="2"/>
  <c r="H5170" i="2"/>
  <c r="I5169" i="2"/>
  <c r="H5169" i="2"/>
  <c r="I5168" i="2"/>
  <c r="H5168" i="2"/>
  <c r="I5167" i="2"/>
  <c r="H5167" i="2"/>
  <c r="I5166" i="2"/>
  <c r="H5166" i="2"/>
  <c r="I5165" i="2"/>
  <c r="H5165" i="2"/>
  <c r="I5164" i="2"/>
  <c r="H5164" i="2"/>
  <c r="I5163" i="2"/>
  <c r="H5163" i="2"/>
  <c r="I5162" i="2"/>
  <c r="H5162" i="2"/>
  <c r="I5161" i="2"/>
  <c r="H5161" i="2"/>
  <c r="I5160" i="2"/>
  <c r="H5160" i="2"/>
  <c r="I5159" i="2"/>
  <c r="H5159" i="2"/>
  <c r="I5158" i="2"/>
  <c r="H5158" i="2"/>
  <c r="I5157" i="2"/>
  <c r="H5157" i="2"/>
  <c r="I5156" i="2"/>
  <c r="H5156" i="2"/>
  <c r="I5155" i="2"/>
  <c r="H5155" i="2"/>
  <c r="I5154" i="2"/>
  <c r="H5154" i="2"/>
  <c r="I5153" i="2"/>
  <c r="H5153" i="2"/>
  <c r="I5152" i="2"/>
  <c r="H5152" i="2"/>
  <c r="I5151" i="2"/>
  <c r="H5151" i="2"/>
  <c r="I5150" i="2"/>
  <c r="H5150" i="2"/>
  <c r="I5149" i="2"/>
  <c r="H5149" i="2"/>
  <c r="I5148" i="2"/>
  <c r="H5148" i="2"/>
  <c r="I5147" i="2"/>
  <c r="H5147" i="2"/>
  <c r="I5146" i="2"/>
  <c r="H5146" i="2"/>
  <c r="I5145" i="2"/>
  <c r="H5145" i="2"/>
  <c r="I5144" i="2"/>
  <c r="H5144" i="2"/>
  <c r="I5143" i="2"/>
  <c r="H5143" i="2"/>
  <c r="I5142" i="2"/>
  <c r="H5142" i="2"/>
  <c r="I5141" i="2"/>
  <c r="H5141" i="2"/>
  <c r="I5140" i="2"/>
  <c r="H5140" i="2"/>
  <c r="I5139" i="2"/>
  <c r="H5139" i="2"/>
  <c r="I5138" i="2"/>
  <c r="H5138" i="2"/>
  <c r="I5137" i="2"/>
  <c r="H5137" i="2"/>
  <c r="I5136" i="2"/>
  <c r="H5136" i="2"/>
  <c r="I5135" i="2"/>
  <c r="H5135" i="2"/>
  <c r="I5134" i="2"/>
  <c r="H5134" i="2"/>
  <c r="I5133" i="2"/>
  <c r="H5133" i="2"/>
  <c r="I5132" i="2"/>
  <c r="H5132" i="2"/>
  <c r="I5131" i="2"/>
  <c r="H5131" i="2"/>
  <c r="I5130" i="2"/>
  <c r="H5130" i="2"/>
  <c r="I5129" i="2"/>
  <c r="H5129" i="2"/>
  <c r="I5128" i="2"/>
  <c r="H5128" i="2"/>
  <c r="I5127" i="2"/>
  <c r="H5127" i="2"/>
  <c r="I5126" i="2"/>
  <c r="H5126" i="2"/>
  <c r="I5125" i="2"/>
  <c r="H5125" i="2"/>
  <c r="I5124" i="2"/>
  <c r="H5124" i="2"/>
  <c r="I5123" i="2"/>
  <c r="H5123" i="2"/>
  <c r="I5122" i="2"/>
  <c r="H5122" i="2"/>
  <c r="I5121" i="2"/>
  <c r="H5121" i="2"/>
  <c r="I5120" i="2"/>
  <c r="H5120" i="2"/>
  <c r="I5119" i="2"/>
  <c r="H5119" i="2"/>
  <c r="I5118" i="2"/>
  <c r="H5118" i="2"/>
  <c r="I5117" i="2"/>
  <c r="H5117" i="2"/>
  <c r="I5116" i="2"/>
  <c r="H5116" i="2"/>
  <c r="I5115" i="2"/>
  <c r="H5115" i="2"/>
  <c r="I5114" i="2"/>
  <c r="H5114" i="2"/>
  <c r="I5113" i="2"/>
  <c r="H5113" i="2"/>
  <c r="I5112" i="2"/>
  <c r="H5112" i="2"/>
  <c r="I5111" i="2"/>
  <c r="H5111" i="2"/>
  <c r="I5110" i="2"/>
  <c r="H5110" i="2"/>
  <c r="I5109" i="2"/>
  <c r="H5109" i="2"/>
  <c r="I5108" i="2"/>
  <c r="H5108" i="2"/>
  <c r="I5107" i="2"/>
  <c r="H5107" i="2"/>
  <c r="I5106" i="2"/>
  <c r="H5106" i="2"/>
  <c r="I5105" i="2"/>
  <c r="H5105" i="2"/>
  <c r="I5104" i="2"/>
  <c r="H5104" i="2"/>
  <c r="I5103" i="2"/>
  <c r="H5103" i="2"/>
  <c r="I5102" i="2"/>
  <c r="H5102" i="2"/>
  <c r="I5101" i="2"/>
  <c r="H5101" i="2"/>
  <c r="I5100" i="2"/>
  <c r="H5100" i="2"/>
  <c r="I5099" i="2"/>
  <c r="H5099" i="2"/>
  <c r="I5098" i="2"/>
  <c r="H5098" i="2"/>
  <c r="I5097" i="2"/>
  <c r="H5097" i="2"/>
  <c r="I5096" i="2"/>
  <c r="H5096" i="2"/>
  <c r="I5095" i="2"/>
  <c r="H5095" i="2"/>
  <c r="I5094" i="2"/>
  <c r="H5094" i="2"/>
  <c r="I5093" i="2"/>
  <c r="H5093" i="2"/>
  <c r="I5092" i="2"/>
  <c r="H5092" i="2"/>
  <c r="I5091" i="2"/>
  <c r="H5091" i="2"/>
  <c r="I5090" i="2"/>
  <c r="H5090" i="2"/>
  <c r="I5089" i="2"/>
  <c r="H5089" i="2"/>
  <c r="I5088" i="2"/>
  <c r="H5088" i="2"/>
  <c r="I5087" i="2"/>
  <c r="H5087" i="2"/>
  <c r="I5086" i="2"/>
  <c r="H5086" i="2"/>
  <c r="I5085" i="2"/>
  <c r="H5085" i="2"/>
  <c r="I5084" i="2"/>
  <c r="H5084" i="2"/>
  <c r="I5083" i="2"/>
  <c r="H5083" i="2"/>
  <c r="I5082" i="2"/>
  <c r="H5082" i="2"/>
  <c r="I5081" i="2"/>
  <c r="H5081" i="2"/>
  <c r="I5080" i="2"/>
  <c r="H5080" i="2"/>
  <c r="I5079" i="2"/>
  <c r="H5079" i="2"/>
  <c r="I5078" i="2"/>
  <c r="H5078" i="2"/>
  <c r="I5077" i="2"/>
  <c r="H5077" i="2"/>
  <c r="I5076" i="2"/>
  <c r="H5076" i="2"/>
  <c r="I5075" i="2"/>
  <c r="H5075" i="2"/>
  <c r="I5074" i="2"/>
  <c r="H5074" i="2"/>
  <c r="I5073" i="2"/>
  <c r="H5073" i="2"/>
  <c r="I5072" i="2"/>
  <c r="H5072" i="2"/>
  <c r="I5071" i="2"/>
  <c r="H5071" i="2"/>
  <c r="I5070" i="2"/>
  <c r="H5070" i="2"/>
  <c r="I5069" i="2"/>
  <c r="H5069" i="2"/>
  <c r="I5068" i="2"/>
  <c r="H5068" i="2"/>
  <c r="I5067" i="2"/>
  <c r="H5067" i="2"/>
  <c r="I5066" i="2"/>
  <c r="H5066" i="2"/>
  <c r="I5065" i="2"/>
  <c r="H5065" i="2"/>
  <c r="I5064" i="2"/>
  <c r="H5064" i="2"/>
  <c r="I5063" i="2"/>
  <c r="H5063" i="2"/>
  <c r="I5062" i="2"/>
  <c r="H5062" i="2"/>
  <c r="I5061" i="2"/>
  <c r="H5061" i="2"/>
  <c r="I5060" i="2"/>
  <c r="H5060" i="2"/>
  <c r="I5059" i="2"/>
  <c r="H5059" i="2"/>
  <c r="I5058" i="2"/>
  <c r="H5058" i="2"/>
  <c r="I5057" i="2"/>
  <c r="H5057" i="2"/>
  <c r="I5056" i="2"/>
  <c r="H5056" i="2"/>
  <c r="I5055" i="2"/>
  <c r="H5055" i="2"/>
  <c r="I5054" i="2"/>
  <c r="H5054" i="2"/>
  <c r="I5053" i="2"/>
  <c r="H5053" i="2"/>
  <c r="I5052" i="2"/>
  <c r="H5052" i="2"/>
  <c r="I5051" i="2"/>
  <c r="H5051" i="2"/>
  <c r="I5050" i="2"/>
  <c r="H5050" i="2"/>
  <c r="I5049" i="2"/>
  <c r="H5049" i="2"/>
  <c r="I5048" i="2"/>
  <c r="H5048" i="2"/>
  <c r="I5047" i="2"/>
  <c r="H5047" i="2"/>
  <c r="I5046" i="2"/>
  <c r="H5046" i="2"/>
  <c r="I5045" i="2"/>
  <c r="H5045" i="2"/>
  <c r="I5044" i="2"/>
  <c r="H5044" i="2"/>
  <c r="I5043" i="2"/>
  <c r="H5043" i="2"/>
  <c r="I5042" i="2"/>
  <c r="H5042" i="2"/>
  <c r="I5041" i="2"/>
  <c r="H5041" i="2"/>
  <c r="I5040" i="2"/>
  <c r="H5040" i="2"/>
  <c r="I5039" i="2"/>
  <c r="H5039" i="2"/>
  <c r="I5038" i="2"/>
  <c r="H5038" i="2"/>
  <c r="I5037" i="2"/>
  <c r="H5037" i="2"/>
  <c r="I5036" i="2"/>
  <c r="H5036" i="2"/>
  <c r="I5035" i="2"/>
  <c r="H5035" i="2"/>
  <c r="I5034" i="2"/>
  <c r="H5034" i="2"/>
  <c r="I5033" i="2"/>
  <c r="H5033" i="2"/>
  <c r="I5032" i="2"/>
  <c r="H5032" i="2"/>
  <c r="I5031" i="2"/>
  <c r="H5031" i="2"/>
  <c r="I5030" i="2"/>
  <c r="H5030" i="2"/>
  <c r="I5029" i="2"/>
  <c r="H5029" i="2"/>
  <c r="I5028" i="2"/>
  <c r="H5028" i="2"/>
  <c r="I5027" i="2"/>
  <c r="H5027" i="2"/>
  <c r="I5026" i="2"/>
  <c r="H5026" i="2"/>
  <c r="I5025" i="2"/>
  <c r="H5025" i="2"/>
  <c r="I5024" i="2"/>
  <c r="H5024" i="2"/>
  <c r="I5023" i="2"/>
  <c r="H5023" i="2"/>
  <c r="I5022" i="2"/>
  <c r="H5022" i="2"/>
  <c r="I5021" i="2"/>
  <c r="H5021" i="2"/>
  <c r="I5020" i="2"/>
  <c r="H5020" i="2"/>
  <c r="I5019" i="2"/>
  <c r="H5019" i="2"/>
  <c r="I5018" i="2"/>
  <c r="H5018" i="2"/>
  <c r="I5017" i="2"/>
  <c r="H5017" i="2"/>
  <c r="I5016" i="2"/>
  <c r="H5016" i="2"/>
  <c r="I5015" i="2"/>
  <c r="H5015" i="2"/>
  <c r="I5014" i="2"/>
  <c r="H5014" i="2"/>
  <c r="I5013" i="2"/>
  <c r="H5013" i="2"/>
  <c r="I5012" i="2"/>
  <c r="H5012" i="2"/>
  <c r="I5011" i="2"/>
  <c r="H5011" i="2"/>
  <c r="I5010" i="2"/>
  <c r="H5010" i="2"/>
  <c r="I5009" i="2"/>
  <c r="H5009" i="2"/>
  <c r="I5008" i="2"/>
  <c r="H5008" i="2"/>
  <c r="I5007" i="2"/>
  <c r="H5007" i="2"/>
  <c r="I5006" i="2"/>
  <c r="H5006" i="2"/>
  <c r="I5005" i="2"/>
  <c r="H5005" i="2"/>
  <c r="I5004" i="2"/>
  <c r="H5004" i="2"/>
  <c r="I5003" i="2"/>
  <c r="H5003" i="2"/>
  <c r="I5002" i="2"/>
  <c r="H5002" i="2"/>
  <c r="I5001" i="2"/>
  <c r="H5001" i="2"/>
  <c r="I5000" i="2"/>
  <c r="H5000" i="2"/>
  <c r="I4999" i="2"/>
  <c r="H4999" i="2"/>
  <c r="I4998" i="2"/>
  <c r="H4998" i="2"/>
  <c r="I4997" i="2"/>
  <c r="H4997" i="2"/>
  <c r="I4996" i="2"/>
  <c r="H4996" i="2"/>
  <c r="I4995" i="2"/>
  <c r="H4995" i="2"/>
  <c r="I4994" i="2"/>
  <c r="H4994" i="2"/>
  <c r="I4993" i="2"/>
  <c r="H4993" i="2"/>
  <c r="I4992" i="2"/>
  <c r="H4992" i="2"/>
  <c r="I4991" i="2"/>
  <c r="H4991" i="2"/>
  <c r="I4990" i="2"/>
  <c r="H4990" i="2"/>
  <c r="I4989" i="2"/>
  <c r="H4989" i="2"/>
  <c r="I4988" i="2"/>
  <c r="H4988" i="2"/>
  <c r="I4987" i="2"/>
  <c r="H4987" i="2"/>
  <c r="I4986" i="2"/>
  <c r="H4986" i="2"/>
  <c r="I4985" i="2"/>
  <c r="H4985" i="2"/>
  <c r="I4984" i="2"/>
  <c r="H4984" i="2"/>
  <c r="I4983" i="2"/>
  <c r="H4983" i="2"/>
  <c r="I4982" i="2"/>
  <c r="H4982" i="2"/>
  <c r="I4981" i="2"/>
  <c r="H4981" i="2"/>
  <c r="I4980" i="2"/>
  <c r="H4980" i="2"/>
  <c r="I4979" i="2"/>
  <c r="H4979" i="2"/>
  <c r="I4978" i="2"/>
  <c r="H4978" i="2"/>
  <c r="I4977" i="2"/>
  <c r="H4977" i="2"/>
  <c r="I4976" i="2"/>
  <c r="H4976" i="2"/>
  <c r="I4975" i="2"/>
  <c r="H4975" i="2"/>
  <c r="I4974" i="2"/>
  <c r="H4974" i="2"/>
  <c r="I4973" i="2"/>
  <c r="H4973" i="2"/>
  <c r="I4972" i="2"/>
  <c r="H4972" i="2"/>
  <c r="I4971" i="2"/>
  <c r="H4971" i="2"/>
  <c r="I4970" i="2"/>
  <c r="H4970" i="2"/>
  <c r="I4969" i="2"/>
  <c r="H4969" i="2"/>
  <c r="I4968" i="2"/>
  <c r="H4968" i="2"/>
  <c r="I4967" i="2"/>
  <c r="H4967" i="2"/>
  <c r="I4966" i="2"/>
  <c r="H4966" i="2"/>
  <c r="I4965" i="2"/>
  <c r="H4965" i="2"/>
  <c r="I4964" i="2"/>
  <c r="H4964" i="2"/>
  <c r="I4963" i="2"/>
  <c r="H4963" i="2"/>
  <c r="I4962" i="2"/>
  <c r="H4962" i="2"/>
  <c r="I4961" i="2"/>
  <c r="H4961" i="2"/>
  <c r="I4960" i="2"/>
  <c r="H4960" i="2"/>
  <c r="I4959" i="2"/>
  <c r="H4959" i="2"/>
  <c r="I4958" i="2"/>
  <c r="H4958" i="2"/>
  <c r="I4957" i="2"/>
  <c r="H4957" i="2"/>
  <c r="I4956" i="2"/>
  <c r="H4956" i="2"/>
  <c r="I4955" i="2"/>
  <c r="H4955" i="2"/>
  <c r="I4954" i="2"/>
  <c r="H4954" i="2"/>
  <c r="I4953" i="2"/>
  <c r="H4953" i="2"/>
  <c r="I4952" i="2"/>
  <c r="H4952" i="2"/>
  <c r="I4951" i="2"/>
  <c r="H4951" i="2"/>
  <c r="I4950" i="2"/>
  <c r="H4950" i="2"/>
  <c r="I4949" i="2"/>
  <c r="H4949" i="2"/>
  <c r="I4948" i="2"/>
  <c r="H4948" i="2"/>
  <c r="I4947" i="2"/>
  <c r="H4947" i="2"/>
  <c r="I4946" i="2"/>
  <c r="H4946" i="2"/>
  <c r="I4945" i="2"/>
  <c r="H4945" i="2"/>
  <c r="I4944" i="2"/>
  <c r="H4944" i="2"/>
  <c r="I4943" i="2"/>
  <c r="H4943" i="2"/>
  <c r="I4942" i="2"/>
  <c r="H4942" i="2"/>
  <c r="I4941" i="2"/>
  <c r="H4941" i="2"/>
  <c r="I4940" i="2"/>
  <c r="H4940" i="2"/>
  <c r="I4939" i="2"/>
  <c r="H4939" i="2"/>
  <c r="I4938" i="2"/>
  <c r="H4938" i="2"/>
  <c r="I4937" i="2"/>
  <c r="H4937" i="2"/>
  <c r="I4936" i="2"/>
  <c r="H4936" i="2"/>
  <c r="I4935" i="2"/>
  <c r="H4935" i="2"/>
  <c r="I4934" i="2"/>
  <c r="H4934" i="2"/>
  <c r="I4933" i="2"/>
  <c r="H4933" i="2"/>
  <c r="I4932" i="2"/>
  <c r="H4932" i="2"/>
  <c r="I4931" i="2"/>
  <c r="H4931" i="2"/>
  <c r="I4930" i="2"/>
  <c r="H4930" i="2"/>
  <c r="I4929" i="2"/>
  <c r="H4929" i="2"/>
  <c r="I4928" i="2"/>
  <c r="H4928" i="2"/>
  <c r="I4927" i="2"/>
  <c r="H4927" i="2"/>
  <c r="I4926" i="2"/>
  <c r="H4926" i="2"/>
  <c r="I4925" i="2"/>
  <c r="H4925" i="2"/>
  <c r="I4924" i="2"/>
  <c r="H4924" i="2"/>
  <c r="I4923" i="2"/>
  <c r="H4923" i="2"/>
  <c r="I4922" i="2"/>
  <c r="H4922" i="2"/>
  <c r="I4921" i="2"/>
  <c r="H4921" i="2"/>
  <c r="I4920" i="2"/>
  <c r="H4920" i="2"/>
  <c r="I4919" i="2"/>
  <c r="H4919" i="2"/>
  <c r="I4918" i="2"/>
  <c r="H4918" i="2"/>
  <c r="I4917" i="2"/>
  <c r="H4917" i="2"/>
  <c r="I4916" i="2"/>
  <c r="H4916" i="2"/>
  <c r="I4915" i="2"/>
  <c r="H4915" i="2"/>
  <c r="I4914" i="2"/>
  <c r="H4914" i="2"/>
  <c r="I4913" i="2"/>
  <c r="H4913" i="2"/>
  <c r="I4912" i="2"/>
  <c r="H4912" i="2"/>
  <c r="I4911" i="2"/>
  <c r="H4911" i="2"/>
  <c r="I4910" i="2"/>
  <c r="H4910" i="2"/>
  <c r="I4909" i="2"/>
  <c r="H4909" i="2"/>
  <c r="I4908" i="2"/>
  <c r="H4908" i="2"/>
  <c r="I4907" i="2"/>
  <c r="H4907" i="2"/>
  <c r="I4906" i="2"/>
  <c r="H4906" i="2"/>
  <c r="I4905" i="2"/>
  <c r="H4905" i="2"/>
  <c r="I4904" i="2"/>
  <c r="H4904" i="2"/>
  <c r="I4903" i="2"/>
  <c r="H4903" i="2"/>
  <c r="I4902" i="2"/>
  <c r="H4902" i="2"/>
  <c r="I4901" i="2"/>
  <c r="H4901" i="2"/>
  <c r="I4900" i="2"/>
  <c r="H4900" i="2"/>
  <c r="I4899" i="2"/>
  <c r="H4899" i="2"/>
  <c r="I4898" i="2"/>
  <c r="H4898" i="2"/>
  <c r="I4897" i="2"/>
  <c r="H4897" i="2"/>
  <c r="I4896" i="2"/>
  <c r="H4896" i="2"/>
  <c r="I4895" i="2"/>
  <c r="H4895" i="2"/>
  <c r="I4894" i="2"/>
  <c r="H4894" i="2"/>
  <c r="I4893" i="2"/>
  <c r="H4893" i="2"/>
  <c r="I4892" i="2"/>
  <c r="H4892" i="2"/>
  <c r="I4891" i="2"/>
  <c r="H4891" i="2"/>
  <c r="I4890" i="2"/>
  <c r="H4890" i="2"/>
  <c r="I4889" i="2"/>
  <c r="H4889" i="2"/>
  <c r="I4888" i="2"/>
  <c r="H4888" i="2"/>
  <c r="I4887" i="2"/>
  <c r="H4887" i="2"/>
  <c r="I4886" i="2"/>
  <c r="H4886" i="2"/>
  <c r="I4885" i="2"/>
  <c r="H4885" i="2"/>
  <c r="I4884" i="2"/>
  <c r="H4884" i="2"/>
  <c r="I4883" i="2"/>
  <c r="H4883" i="2"/>
  <c r="I4882" i="2"/>
  <c r="H4882" i="2"/>
  <c r="I4881" i="2"/>
  <c r="H4881" i="2"/>
  <c r="I4880" i="2"/>
  <c r="H4880" i="2"/>
  <c r="I4879" i="2"/>
  <c r="H4879" i="2"/>
  <c r="I4878" i="2"/>
  <c r="H4878" i="2"/>
  <c r="I4877" i="2"/>
  <c r="H4877" i="2"/>
  <c r="I4876" i="2"/>
  <c r="H4876" i="2"/>
  <c r="I4875" i="2"/>
  <c r="H4875" i="2"/>
  <c r="I4874" i="2"/>
  <c r="H4874" i="2"/>
  <c r="I4873" i="2"/>
  <c r="H4873" i="2"/>
  <c r="I4872" i="2"/>
  <c r="H4872" i="2"/>
  <c r="I4871" i="2"/>
  <c r="H4871" i="2"/>
  <c r="I4870" i="2"/>
  <c r="H4870" i="2"/>
  <c r="I4869" i="2"/>
  <c r="H4869" i="2"/>
  <c r="I4868" i="2"/>
  <c r="H4868" i="2"/>
  <c r="I4867" i="2"/>
  <c r="H4867" i="2"/>
  <c r="I4866" i="2"/>
  <c r="H4866" i="2"/>
  <c r="I4865" i="2"/>
  <c r="H4865" i="2"/>
  <c r="I4864" i="2"/>
  <c r="H4864" i="2"/>
  <c r="I4863" i="2"/>
  <c r="H4863" i="2"/>
  <c r="I4862" i="2"/>
  <c r="H4862" i="2"/>
  <c r="I4861" i="2"/>
  <c r="H4861" i="2"/>
  <c r="I4860" i="2"/>
  <c r="H4860" i="2"/>
  <c r="I4859" i="2"/>
  <c r="H4859" i="2"/>
  <c r="I4858" i="2"/>
  <c r="H4858" i="2"/>
  <c r="I4857" i="2"/>
  <c r="H4857" i="2"/>
  <c r="I4856" i="2"/>
  <c r="H4856" i="2"/>
  <c r="I4855" i="2"/>
  <c r="H4855" i="2"/>
  <c r="I4854" i="2"/>
  <c r="H4854" i="2"/>
  <c r="I4853" i="2"/>
  <c r="H4853" i="2"/>
  <c r="I4852" i="2"/>
  <c r="H4852" i="2"/>
  <c r="I4851" i="2"/>
  <c r="H4851" i="2"/>
  <c r="I4850" i="2"/>
  <c r="H4850" i="2"/>
  <c r="I4849" i="2"/>
  <c r="H4849" i="2"/>
  <c r="I4848" i="2"/>
  <c r="H4848" i="2"/>
  <c r="I4847" i="2"/>
  <c r="H4847" i="2"/>
  <c r="I4846" i="2"/>
  <c r="H4846" i="2"/>
  <c r="I4845" i="2"/>
  <c r="H4845" i="2"/>
  <c r="I4844" i="2"/>
  <c r="H4844" i="2"/>
  <c r="I4843" i="2"/>
  <c r="H4843" i="2"/>
  <c r="I4842" i="2"/>
  <c r="H4842" i="2"/>
  <c r="I4841" i="2"/>
  <c r="H4841" i="2"/>
  <c r="I4840" i="2"/>
  <c r="H4840" i="2"/>
  <c r="I4839" i="2"/>
  <c r="H4839" i="2"/>
  <c r="I4838" i="2"/>
  <c r="H4838" i="2"/>
  <c r="I4837" i="2"/>
  <c r="H4837" i="2"/>
  <c r="I4836" i="2"/>
  <c r="H4836" i="2"/>
  <c r="I4835" i="2"/>
  <c r="H4835" i="2"/>
  <c r="I4834" i="2"/>
  <c r="H4834" i="2"/>
  <c r="I4833" i="2"/>
  <c r="H4833" i="2"/>
  <c r="I4832" i="2"/>
  <c r="H4832" i="2"/>
  <c r="I4831" i="2"/>
  <c r="H4831" i="2"/>
  <c r="I4830" i="2"/>
  <c r="H4830" i="2"/>
  <c r="I4829" i="2"/>
  <c r="H4829" i="2"/>
  <c r="I4828" i="2"/>
  <c r="H4828" i="2"/>
  <c r="I4827" i="2"/>
  <c r="H4827" i="2"/>
  <c r="I4826" i="2"/>
  <c r="H4826" i="2"/>
  <c r="I4825" i="2"/>
  <c r="H4825" i="2"/>
  <c r="I4824" i="2"/>
  <c r="H4824" i="2"/>
  <c r="I4823" i="2"/>
  <c r="H4823" i="2"/>
  <c r="I4822" i="2"/>
  <c r="H4822" i="2"/>
  <c r="I4821" i="2"/>
  <c r="H4821" i="2"/>
  <c r="I4820" i="2"/>
  <c r="H4820" i="2"/>
  <c r="I4819" i="2"/>
  <c r="H4819" i="2"/>
  <c r="I4818" i="2"/>
  <c r="H4818" i="2"/>
  <c r="I4817" i="2"/>
  <c r="H4817" i="2"/>
  <c r="I4816" i="2"/>
  <c r="H4816" i="2"/>
  <c r="I4815" i="2"/>
  <c r="H4815" i="2"/>
  <c r="I4814" i="2"/>
  <c r="H4814" i="2"/>
  <c r="I4813" i="2"/>
  <c r="H4813" i="2"/>
  <c r="I4812" i="2"/>
  <c r="H4812" i="2"/>
  <c r="I4811" i="2"/>
  <c r="H4811" i="2"/>
  <c r="I4810" i="2"/>
  <c r="H4810" i="2"/>
  <c r="I4809" i="2"/>
  <c r="H4809" i="2"/>
  <c r="I4808" i="2"/>
  <c r="H4808" i="2"/>
  <c r="I4807" i="2"/>
  <c r="H4807" i="2"/>
  <c r="I4806" i="2"/>
  <c r="H4806" i="2"/>
  <c r="I4805" i="2"/>
  <c r="H4805" i="2"/>
  <c r="I4804" i="2"/>
  <c r="H4804" i="2"/>
  <c r="I4803" i="2"/>
  <c r="H4803" i="2"/>
  <c r="I4802" i="2"/>
  <c r="H4802" i="2"/>
  <c r="I4801" i="2"/>
  <c r="H4801" i="2"/>
  <c r="I4800" i="2"/>
  <c r="H4800" i="2"/>
  <c r="I4799" i="2"/>
  <c r="H4799" i="2"/>
  <c r="I4798" i="2"/>
  <c r="H4798" i="2"/>
  <c r="I4797" i="2"/>
  <c r="H4797" i="2"/>
  <c r="I4796" i="2"/>
  <c r="H4796" i="2"/>
  <c r="I4795" i="2"/>
  <c r="H4795" i="2"/>
  <c r="I4794" i="2"/>
  <c r="H4794" i="2"/>
  <c r="I4793" i="2"/>
  <c r="H4793" i="2"/>
  <c r="I4792" i="2"/>
  <c r="H4792" i="2"/>
  <c r="I4791" i="2"/>
  <c r="H4791" i="2"/>
  <c r="I4790" i="2"/>
  <c r="H4790" i="2"/>
  <c r="I4789" i="2"/>
  <c r="H4789" i="2"/>
  <c r="I4788" i="2"/>
  <c r="H4788" i="2"/>
  <c r="I4787" i="2"/>
  <c r="H4787" i="2"/>
  <c r="I4786" i="2"/>
  <c r="H4786" i="2"/>
  <c r="I4785" i="2"/>
  <c r="H4785" i="2"/>
  <c r="I4784" i="2"/>
  <c r="H4784" i="2"/>
  <c r="I4783" i="2"/>
  <c r="H4783" i="2"/>
  <c r="I4782" i="2"/>
  <c r="H4782" i="2"/>
  <c r="I4781" i="2"/>
  <c r="H4781" i="2"/>
  <c r="I4780" i="2"/>
  <c r="H4780" i="2"/>
  <c r="I4779" i="2"/>
  <c r="H4779" i="2"/>
  <c r="I4778" i="2"/>
  <c r="H4778" i="2"/>
  <c r="I4777" i="2"/>
  <c r="H4777" i="2"/>
  <c r="I4776" i="2"/>
  <c r="H4776" i="2"/>
  <c r="I4775" i="2"/>
  <c r="H4775" i="2"/>
  <c r="I4774" i="2"/>
  <c r="H4774" i="2"/>
  <c r="I4773" i="2"/>
  <c r="H4773" i="2"/>
  <c r="I4772" i="2"/>
  <c r="H4772" i="2"/>
  <c r="I4771" i="2"/>
  <c r="H4771" i="2"/>
  <c r="I4770" i="2"/>
  <c r="H4770" i="2"/>
  <c r="I4769" i="2"/>
  <c r="H4769" i="2"/>
  <c r="I4768" i="2"/>
  <c r="H4768" i="2"/>
  <c r="I4767" i="2"/>
  <c r="H4767" i="2"/>
  <c r="I4766" i="2"/>
  <c r="H4766" i="2"/>
  <c r="I4765" i="2"/>
  <c r="H4765" i="2"/>
  <c r="I4764" i="2"/>
  <c r="H4764" i="2"/>
  <c r="I4763" i="2"/>
  <c r="H4763" i="2"/>
  <c r="I4762" i="2"/>
  <c r="H4762" i="2"/>
  <c r="I4761" i="2"/>
  <c r="H4761" i="2"/>
  <c r="I4760" i="2"/>
  <c r="H4760" i="2"/>
  <c r="I4759" i="2"/>
  <c r="H4759" i="2"/>
  <c r="I4758" i="2"/>
  <c r="H4758" i="2"/>
  <c r="I4757" i="2"/>
  <c r="H4757" i="2"/>
  <c r="I4756" i="2"/>
  <c r="H4756" i="2"/>
  <c r="I4755" i="2"/>
  <c r="H4755" i="2"/>
  <c r="I4754" i="2"/>
  <c r="H4754" i="2"/>
  <c r="I4753" i="2"/>
  <c r="H4753" i="2"/>
  <c r="I4752" i="2"/>
  <c r="H4752" i="2"/>
  <c r="I4751" i="2"/>
  <c r="H4751" i="2"/>
  <c r="I4750" i="2"/>
  <c r="H4750" i="2"/>
  <c r="I4749" i="2"/>
  <c r="H4749" i="2"/>
  <c r="I4748" i="2"/>
  <c r="H4748" i="2"/>
  <c r="I4747" i="2"/>
  <c r="H4747" i="2"/>
  <c r="I4746" i="2"/>
  <c r="H4746" i="2"/>
  <c r="I4745" i="2"/>
  <c r="H4745" i="2"/>
  <c r="I4744" i="2"/>
  <c r="H4744" i="2"/>
  <c r="I4743" i="2"/>
  <c r="H4743" i="2"/>
  <c r="I4742" i="2"/>
  <c r="H4742" i="2"/>
  <c r="I4741" i="2"/>
  <c r="H4741" i="2"/>
  <c r="I4740" i="2"/>
  <c r="H4740" i="2"/>
  <c r="I4739" i="2"/>
  <c r="H4739" i="2"/>
  <c r="I4738" i="2"/>
  <c r="H4738" i="2"/>
  <c r="I4737" i="2"/>
  <c r="H4737" i="2"/>
  <c r="I4736" i="2"/>
  <c r="H4736" i="2"/>
  <c r="I4735" i="2"/>
  <c r="H4735" i="2"/>
  <c r="I4734" i="2"/>
  <c r="H4734" i="2"/>
  <c r="I4733" i="2"/>
  <c r="H4733" i="2"/>
  <c r="I4732" i="2"/>
  <c r="H4732" i="2"/>
  <c r="I4731" i="2"/>
  <c r="H4731" i="2"/>
  <c r="I4730" i="2"/>
  <c r="H4730" i="2"/>
  <c r="I4729" i="2"/>
  <c r="H4729" i="2"/>
  <c r="I4728" i="2"/>
  <c r="H4728" i="2"/>
  <c r="I4727" i="2"/>
  <c r="H4727" i="2"/>
  <c r="I4726" i="2"/>
  <c r="H4726" i="2"/>
  <c r="I4725" i="2"/>
  <c r="H4725" i="2"/>
  <c r="I4724" i="2"/>
  <c r="H4724" i="2"/>
  <c r="I4723" i="2"/>
  <c r="H4723" i="2"/>
  <c r="I4722" i="2"/>
  <c r="H4722" i="2"/>
  <c r="I4721" i="2"/>
  <c r="H4721" i="2"/>
  <c r="I4720" i="2"/>
  <c r="H4720" i="2"/>
  <c r="I4719" i="2"/>
  <c r="H4719" i="2"/>
  <c r="I4718" i="2"/>
  <c r="H4718" i="2"/>
  <c r="I4717" i="2"/>
  <c r="H4717" i="2"/>
  <c r="I4716" i="2"/>
  <c r="H4716" i="2"/>
  <c r="I4715" i="2"/>
  <c r="H4715" i="2"/>
  <c r="I4714" i="2"/>
  <c r="H4714" i="2"/>
  <c r="I4713" i="2"/>
  <c r="H4713" i="2"/>
  <c r="I4712" i="2"/>
  <c r="H4712" i="2"/>
  <c r="I4711" i="2"/>
  <c r="H4711" i="2"/>
  <c r="I4710" i="2"/>
  <c r="H4710" i="2"/>
  <c r="I4709" i="2"/>
  <c r="H4709" i="2"/>
  <c r="I4708" i="2"/>
  <c r="H4708" i="2"/>
  <c r="I4707" i="2"/>
  <c r="H4707" i="2"/>
  <c r="I4706" i="2"/>
  <c r="H4706" i="2"/>
  <c r="I4705" i="2"/>
  <c r="H4705" i="2"/>
  <c r="I4704" i="2"/>
  <c r="H4704" i="2"/>
  <c r="I4703" i="2"/>
  <c r="H4703" i="2"/>
  <c r="I4702" i="2"/>
  <c r="H4702" i="2"/>
  <c r="I4701" i="2"/>
  <c r="H4701" i="2"/>
  <c r="I4700" i="2"/>
  <c r="H4700" i="2"/>
  <c r="I4699" i="2"/>
  <c r="H4699" i="2"/>
  <c r="I4698" i="2"/>
  <c r="H4698" i="2"/>
  <c r="I4697" i="2"/>
  <c r="H4697" i="2"/>
  <c r="I4696" i="2"/>
  <c r="H4696" i="2"/>
  <c r="I4695" i="2"/>
  <c r="H4695" i="2"/>
  <c r="I4694" i="2"/>
  <c r="H4694" i="2"/>
  <c r="I4693" i="2"/>
  <c r="H4693" i="2"/>
  <c r="I4692" i="2"/>
  <c r="H4692" i="2"/>
  <c r="I4691" i="2"/>
  <c r="H4691" i="2"/>
  <c r="I4690" i="2"/>
  <c r="H4690" i="2"/>
  <c r="I4689" i="2"/>
  <c r="H4689" i="2"/>
  <c r="I4688" i="2"/>
  <c r="H4688" i="2"/>
  <c r="I4687" i="2"/>
  <c r="H4687" i="2"/>
  <c r="I4686" i="2"/>
  <c r="H4686" i="2"/>
  <c r="I4685" i="2"/>
  <c r="H4685" i="2"/>
  <c r="I4684" i="2"/>
  <c r="H4684" i="2"/>
  <c r="I4683" i="2"/>
  <c r="H4683" i="2"/>
  <c r="I4682" i="2"/>
  <c r="H4682" i="2"/>
  <c r="I4681" i="2"/>
  <c r="H4681" i="2"/>
  <c r="I4680" i="2"/>
  <c r="H4680" i="2"/>
  <c r="I4679" i="2"/>
  <c r="H4679" i="2"/>
  <c r="I4678" i="2"/>
  <c r="H4678" i="2"/>
  <c r="I4677" i="2"/>
  <c r="H4677" i="2"/>
  <c r="I4676" i="2"/>
  <c r="H4676" i="2"/>
  <c r="I4675" i="2"/>
  <c r="H4675" i="2"/>
  <c r="I4674" i="2"/>
  <c r="H4674" i="2"/>
  <c r="I4673" i="2"/>
  <c r="H4673" i="2"/>
  <c r="I4672" i="2"/>
  <c r="H4672" i="2"/>
  <c r="I4671" i="2"/>
  <c r="H4671" i="2"/>
  <c r="I4670" i="2"/>
  <c r="H4670" i="2"/>
  <c r="I4669" i="2"/>
  <c r="H4669" i="2"/>
  <c r="I4668" i="2"/>
  <c r="H4668" i="2"/>
  <c r="I4667" i="2"/>
  <c r="H4667" i="2"/>
  <c r="I4666" i="2"/>
  <c r="H4666" i="2"/>
  <c r="I4665" i="2"/>
  <c r="H4665" i="2"/>
  <c r="I4664" i="2"/>
  <c r="H4664" i="2"/>
  <c r="I4663" i="2"/>
  <c r="H4663" i="2"/>
  <c r="I4662" i="2"/>
  <c r="H4662" i="2"/>
  <c r="I4661" i="2"/>
  <c r="H4661" i="2"/>
  <c r="I4660" i="2"/>
  <c r="H4660" i="2"/>
  <c r="I4659" i="2"/>
  <c r="H4659" i="2"/>
  <c r="I4658" i="2"/>
  <c r="H4658" i="2"/>
  <c r="I4657" i="2"/>
  <c r="H4657" i="2"/>
  <c r="I4656" i="2"/>
  <c r="H4656" i="2"/>
  <c r="I4655" i="2"/>
  <c r="H4655" i="2"/>
  <c r="I4654" i="2"/>
  <c r="H4654" i="2"/>
  <c r="I4653" i="2"/>
  <c r="H4653" i="2"/>
  <c r="I4652" i="2"/>
  <c r="H4652" i="2"/>
  <c r="I4651" i="2"/>
  <c r="H4651" i="2"/>
  <c r="I4650" i="2"/>
  <c r="H4650" i="2"/>
  <c r="I4649" i="2"/>
  <c r="H4649" i="2"/>
  <c r="I4648" i="2"/>
  <c r="H4648" i="2"/>
  <c r="I4647" i="2"/>
  <c r="H4647" i="2"/>
  <c r="I4646" i="2"/>
  <c r="H4646" i="2"/>
  <c r="I4645" i="2"/>
  <c r="H4645" i="2"/>
  <c r="I4644" i="2"/>
  <c r="H4644" i="2"/>
  <c r="I4643" i="2"/>
  <c r="H4643" i="2"/>
  <c r="I4642" i="2"/>
  <c r="H4642" i="2"/>
  <c r="I4641" i="2"/>
  <c r="H4641" i="2"/>
  <c r="I4640" i="2"/>
  <c r="H4640" i="2"/>
  <c r="I4639" i="2"/>
  <c r="H4639" i="2"/>
  <c r="I4638" i="2"/>
  <c r="H4638" i="2"/>
  <c r="I4637" i="2"/>
  <c r="H4637" i="2"/>
  <c r="I4636" i="2"/>
  <c r="H4636" i="2"/>
  <c r="I4635" i="2"/>
  <c r="H4635" i="2"/>
  <c r="I4634" i="2"/>
  <c r="H4634" i="2"/>
  <c r="I4633" i="2"/>
  <c r="H4633" i="2"/>
  <c r="I4632" i="2"/>
  <c r="H4632" i="2"/>
  <c r="I4631" i="2"/>
  <c r="H4631" i="2"/>
  <c r="I4630" i="2"/>
  <c r="H4630" i="2"/>
  <c r="I4629" i="2"/>
  <c r="H4629" i="2"/>
  <c r="I4628" i="2"/>
  <c r="H4628" i="2"/>
  <c r="I4627" i="2"/>
  <c r="H4627" i="2"/>
  <c r="I4626" i="2"/>
  <c r="H4626" i="2"/>
  <c r="I4625" i="2"/>
  <c r="H4625" i="2"/>
  <c r="I4624" i="2"/>
  <c r="H4624" i="2"/>
  <c r="I4623" i="2"/>
  <c r="H4623" i="2"/>
  <c r="I4622" i="2"/>
  <c r="H4622" i="2"/>
  <c r="I4621" i="2"/>
  <c r="H4621" i="2"/>
  <c r="I4620" i="2"/>
  <c r="H4620" i="2"/>
  <c r="I4619" i="2"/>
  <c r="H4619" i="2"/>
  <c r="I4618" i="2"/>
  <c r="H4618" i="2"/>
  <c r="I4617" i="2"/>
  <c r="H4617" i="2"/>
  <c r="I4616" i="2"/>
  <c r="H4616" i="2"/>
  <c r="I4615" i="2"/>
  <c r="H4615" i="2"/>
  <c r="I4614" i="2"/>
  <c r="H4614" i="2"/>
  <c r="I4613" i="2"/>
  <c r="H4613" i="2"/>
  <c r="I4612" i="2"/>
  <c r="H4612" i="2"/>
  <c r="I4611" i="2"/>
  <c r="H4611" i="2"/>
  <c r="I4610" i="2"/>
  <c r="H4610" i="2"/>
  <c r="I4609" i="2"/>
  <c r="H4609" i="2"/>
  <c r="I4608" i="2"/>
  <c r="H4608" i="2"/>
  <c r="I4607" i="2"/>
  <c r="H4607" i="2"/>
  <c r="I4606" i="2"/>
  <c r="H4606" i="2"/>
  <c r="I4605" i="2"/>
  <c r="H4605" i="2"/>
  <c r="I4604" i="2"/>
  <c r="H4604" i="2"/>
  <c r="I4603" i="2"/>
  <c r="H4603" i="2"/>
  <c r="I4602" i="2"/>
  <c r="H4602" i="2"/>
  <c r="I4601" i="2"/>
  <c r="H4601" i="2"/>
  <c r="I4600" i="2"/>
  <c r="H4600" i="2"/>
  <c r="I4599" i="2"/>
  <c r="H4599" i="2"/>
  <c r="I4598" i="2"/>
  <c r="H4598" i="2"/>
  <c r="I4597" i="2"/>
  <c r="H4597" i="2"/>
  <c r="I4596" i="2"/>
  <c r="H4596" i="2"/>
  <c r="I4595" i="2"/>
  <c r="H4595" i="2"/>
  <c r="I4594" i="2"/>
  <c r="H4594" i="2"/>
  <c r="I4593" i="2"/>
  <c r="H4593" i="2"/>
  <c r="I4592" i="2"/>
  <c r="H4592" i="2"/>
  <c r="I4591" i="2"/>
  <c r="H4591" i="2"/>
  <c r="I4590" i="2"/>
  <c r="H4590" i="2"/>
  <c r="I4589" i="2"/>
  <c r="H4589" i="2"/>
  <c r="I4588" i="2"/>
  <c r="H4588" i="2"/>
  <c r="I4587" i="2"/>
  <c r="H4587" i="2"/>
  <c r="I4586" i="2"/>
  <c r="H4586" i="2"/>
  <c r="I4585" i="2"/>
  <c r="H4585" i="2"/>
  <c r="I4584" i="2"/>
  <c r="H4584" i="2"/>
  <c r="I4583" i="2"/>
  <c r="H4583" i="2"/>
  <c r="I4582" i="2"/>
  <c r="H4582" i="2"/>
  <c r="I4581" i="2"/>
  <c r="H4581" i="2"/>
  <c r="I4580" i="2"/>
  <c r="H4580" i="2"/>
  <c r="I4579" i="2"/>
  <c r="H4579" i="2"/>
  <c r="I4578" i="2"/>
  <c r="H4578" i="2"/>
  <c r="I4577" i="2"/>
  <c r="H4577" i="2"/>
  <c r="I4576" i="2"/>
  <c r="H4576" i="2"/>
  <c r="I4575" i="2"/>
  <c r="H4575" i="2"/>
  <c r="I4574" i="2"/>
  <c r="H4574" i="2"/>
  <c r="I4573" i="2"/>
  <c r="H4573" i="2"/>
  <c r="I4572" i="2"/>
  <c r="H4572" i="2"/>
  <c r="I4571" i="2"/>
  <c r="H4571" i="2"/>
  <c r="I4570" i="2"/>
  <c r="H4570" i="2"/>
  <c r="I4569" i="2"/>
  <c r="H4569" i="2"/>
  <c r="I4568" i="2"/>
  <c r="H4568" i="2"/>
  <c r="I4567" i="2"/>
  <c r="H4567" i="2"/>
  <c r="I4566" i="2"/>
  <c r="H4566" i="2"/>
  <c r="I4565" i="2"/>
  <c r="H4565" i="2"/>
  <c r="I4564" i="2"/>
  <c r="H4564" i="2"/>
  <c r="I4563" i="2"/>
  <c r="H4563" i="2"/>
  <c r="I4562" i="2"/>
  <c r="H4562" i="2"/>
  <c r="I4561" i="2"/>
  <c r="H4561" i="2"/>
  <c r="I4560" i="2"/>
  <c r="H4560" i="2"/>
  <c r="I4559" i="2"/>
  <c r="H4559" i="2"/>
  <c r="I4558" i="2"/>
  <c r="H4558" i="2"/>
  <c r="I4557" i="2"/>
  <c r="H4557" i="2"/>
  <c r="I4556" i="2"/>
  <c r="H4556" i="2"/>
  <c r="I4555" i="2"/>
  <c r="H4555" i="2"/>
  <c r="I4554" i="2"/>
  <c r="H4554" i="2"/>
  <c r="I4553" i="2"/>
  <c r="H4553" i="2"/>
  <c r="I4552" i="2"/>
  <c r="H4552" i="2"/>
  <c r="I4551" i="2"/>
  <c r="H4551" i="2"/>
  <c r="I4550" i="2"/>
  <c r="H4550" i="2"/>
  <c r="I4549" i="2"/>
  <c r="H4549" i="2"/>
  <c r="I4548" i="2"/>
  <c r="H4548" i="2"/>
  <c r="I4547" i="2"/>
  <c r="H4547" i="2"/>
  <c r="I4546" i="2"/>
  <c r="H4546" i="2"/>
  <c r="I4545" i="2"/>
  <c r="H4545" i="2"/>
  <c r="I4544" i="2"/>
  <c r="H4544" i="2"/>
  <c r="I4543" i="2"/>
  <c r="H4543" i="2"/>
  <c r="I4542" i="2"/>
  <c r="H4542" i="2"/>
  <c r="I4541" i="2"/>
  <c r="H4541" i="2"/>
  <c r="I4540" i="2"/>
  <c r="H4540" i="2"/>
  <c r="I4539" i="2"/>
  <c r="H4539" i="2"/>
  <c r="I4538" i="2"/>
  <c r="H4538" i="2"/>
  <c r="I4537" i="2"/>
  <c r="H4537" i="2"/>
  <c r="I4536" i="2"/>
  <c r="H4536" i="2"/>
  <c r="I4535" i="2"/>
  <c r="H4535" i="2"/>
  <c r="I4534" i="2"/>
  <c r="H4534" i="2"/>
  <c r="I4533" i="2"/>
  <c r="H4533" i="2"/>
  <c r="I4532" i="2"/>
  <c r="H4532" i="2"/>
  <c r="I4531" i="2"/>
  <c r="H4531" i="2"/>
  <c r="I4530" i="2"/>
  <c r="H4530" i="2"/>
  <c r="I4529" i="2"/>
  <c r="H4529" i="2"/>
  <c r="I4528" i="2"/>
  <c r="H4528" i="2"/>
  <c r="I4527" i="2"/>
  <c r="H4527" i="2"/>
  <c r="I4526" i="2"/>
  <c r="H4526" i="2"/>
  <c r="I4525" i="2"/>
  <c r="H4525" i="2"/>
  <c r="I4524" i="2"/>
  <c r="H4524" i="2"/>
  <c r="I4523" i="2"/>
  <c r="H4523" i="2"/>
  <c r="I4522" i="2"/>
  <c r="H4522" i="2"/>
  <c r="I4521" i="2"/>
  <c r="H4521" i="2"/>
  <c r="I4520" i="2"/>
  <c r="H4520" i="2"/>
  <c r="I4519" i="2"/>
  <c r="H4519" i="2"/>
  <c r="I4518" i="2"/>
  <c r="H4518" i="2"/>
  <c r="I4517" i="2"/>
  <c r="H4517" i="2"/>
  <c r="I4516" i="2"/>
  <c r="H4516" i="2"/>
  <c r="I4515" i="2"/>
  <c r="H4515" i="2"/>
  <c r="I4514" i="2"/>
  <c r="H4514" i="2"/>
  <c r="I4513" i="2"/>
  <c r="H4513" i="2"/>
  <c r="I4512" i="2"/>
  <c r="H4512" i="2"/>
  <c r="I4511" i="2"/>
  <c r="H4511" i="2"/>
  <c r="I4510" i="2"/>
  <c r="H4510" i="2"/>
  <c r="I4509" i="2"/>
  <c r="H4509" i="2"/>
  <c r="I4508" i="2"/>
  <c r="H4508" i="2"/>
  <c r="I4507" i="2"/>
  <c r="H4507" i="2"/>
  <c r="I4506" i="2"/>
  <c r="H4506" i="2"/>
  <c r="I4505" i="2"/>
  <c r="H4505" i="2"/>
  <c r="I4504" i="2"/>
  <c r="H4504" i="2"/>
  <c r="I4503" i="2"/>
  <c r="H4503" i="2"/>
  <c r="I4502" i="2"/>
  <c r="H4502" i="2"/>
  <c r="I4501" i="2"/>
  <c r="H4501" i="2"/>
  <c r="I4500" i="2"/>
  <c r="H4500" i="2"/>
  <c r="I4499" i="2"/>
  <c r="H4499" i="2"/>
  <c r="I4498" i="2"/>
  <c r="H4498" i="2"/>
  <c r="I4497" i="2"/>
  <c r="H4497" i="2"/>
  <c r="I4496" i="2"/>
  <c r="H4496" i="2"/>
  <c r="I4495" i="2"/>
  <c r="H4495" i="2"/>
  <c r="I4494" i="2"/>
  <c r="H4494" i="2"/>
  <c r="I4493" i="2"/>
  <c r="H4493" i="2"/>
  <c r="I4492" i="2"/>
  <c r="H4492" i="2"/>
  <c r="I4491" i="2"/>
  <c r="H4491" i="2"/>
  <c r="I4490" i="2"/>
  <c r="H4490" i="2"/>
  <c r="I4489" i="2"/>
  <c r="H4489" i="2"/>
  <c r="I4488" i="2"/>
  <c r="H4488" i="2"/>
  <c r="I4487" i="2"/>
  <c r="H4487" i="2"/>
  <c r="I4486" i="2"/>
  <c r="H4486" i="2"/>
  <c r="I4485" i="2"/>
  <c r="H4485" i="2"/>
  <c r="I4484" i="2"/>
  <c r="H4484" i="2"/>
  <c r="I4483" i="2"/>
  <c r="H4483" i="2"/>
  <c r="I4482" i="2"/>
  <c r="H4482" i="2"/>
  <c r="I4481" i="2"/>
  <c r="H4481" i="2"/>
  <c r="I4480" i="2"/>
  <c r="H4480" i="2"/>
  <c r="I4479" i="2"/>
  <c r="H4479" i="2"/>
  <c r="I4478" i="2"/>
  <c r="H4478" i="2"/>
  <c r="I4477" i="2"/>
  <c r="H4477" i="2"/>
  <c r="I4476" i="2"/>
  <c r="H4476" i="2"/>
  <c r="I4475" i="2"/>
  <c r="H4475" i="2"/>
  <c r="I4474" i="2"/>
  <c r="H4474" i="2"/>
  <c r="I4473" i="2"/>
  <c r="H4473" i="2"/>
  <c r="I4472" i="2"/>
  <c r="H4472" i="2"/>
  <c r="I4471" i="2"/>
  <c r="H4471" i="2"/>
  <c r="I4470" i="2"/>
  <c r="H4470" i="2"/>
  <c r="I4469" i="2"/>
  <c r="H4469" i="2"/>
  <c r="I4468" i="2"/>
  <c r="H4468" i="2"/>
  <c r="I4467" i="2"/>
  <c r="H4467" i="2"/>
  <c r="I4466" i="2"/>
  <c r="H4466" i="2"/>
  <c r="I4465" i="2"/>
  <c r="H4465" i="2"/>
  <c r="I4464" i="2"/>
  <c r="H4464" i="2"/>
  <c r="I4463" i="2"/>
  <c r="H4463" i="2"/>
  <c r="I4462" i="2"/>
  <c r="H4462" i="2"/>
  <c r="I4461" i="2"/>
  <c r="H4461" i="2"/>
  <c r="I4460" i="2"/>
  <c r="H4460" i="2"/>
  <c r="I4459" i="2"/>
  <c r="H4459" i="2"/>
  <c r="I4458" i="2"/>
  <c r="H4458" i="2"/>
  <c r="I4457" i="2"/>
  <c r="H4457" i="2"/>
  <c r="I4456" i="2"/>
  <c r="H4456" i="2"/>
  <c r="I4455" i="2"/>
  <c r="H4455" i="2"/>
  <c r="I4454" i="2"/>
  <c r="H4454" i="2"/>
  <c r="I4453" i="2"/>
  <c r="H4453" i="2"/>
  <c r="I4452" i="2"/>
  <c r="H4452" i="2"/>
  <c r="I4451" i="2"/>
  <c r="H4451" i="2"/>
  <c r="I4450" i="2"/>
  <c r="H4450" i="2"/>
  <c r="I4449" i="2"/>
  <c r="H4449" i="2"/>
  <c r="I4448" i="2"/>
  <c r="H4448" i="2"/>
  <c r="I4447" i="2"/>
  <c r="H4447" i="2"/>
  <c r="I4446" i="2"/>
  <c r="H4446" i="2"/>
  <c r="I4445" i="2"/>
  <c r="H4445" i="2"/>
  <c r="I4444" i="2"/>
  <c r="H4444" i="2"/>
  <c r="I4443" i="2"/>
  <c r="H4443" i="2"/>
  <c r="I4442" i="2"/>
  <c r="H4442" i="2"/>
  <c r="I4441" i="2"/>
  <c r="H4441" i="2"/>
  <c r="I4440" i="2"/>
  <c r="H4440" i="2"/>
  <c r="I4439" i="2"/>
  <c r="H4439" i="2"/>
  <c r="I4438" i="2"/>
  <c r="H4438" i="2"/>
  <c r="I4437" i="2"/>
  <c r="H4437" i="2"/>
  <c r="I4436" i="2"/>
  <c r="H4436" i="2"/>
  <c r="I4435" i="2"/>
  <c r="H4435" i="2"/>
  <c r="I4434" i="2"/>
  <c r="H4434" i="2"/>
  <c r="I4433" i="2"/>
  <c r="H4433" i="2"/>
  <c r="I4432" i="2"/>
  <c r="H4432" i="2"/>
  <c r="I4431" i="2"/>
  <c r="H4431" i="2"/>
  <c r="I4430" i="2"/>
  <c r="H4430" i="2"/>
  <c r="I4429" i="2"/>
  <c r="H4429" i="2"/>
  <c r="I4428" i="2"/>
  <c r="H4428" i="2"/>
  <c r="I4427" i="2"/>
  <c r="H4427" i="2"/>
  <c r="I4426" i="2"/>
  <c r="H4426" i="2"/>
  <c r="I4425" i="2"/>
  <c r="H4425" i="2"/>
  <c r="I4424" i="2"/>
  <c r="H4424" i="2"/>
  <c r="I4423" i="2"/>
  <c r="H4423" i="2"/>
  <c r="I4422" i="2"/>
  <c r="H4422" i="2"/>
  <c r="I4421" i="2"/>
  <c r="H4421" i="2"/>
  <c r="I4420" i="2"/>
  <c r="H4420" i="2"/>
  <c r="I4419" i="2"/>
  <c r="H4419" i="2"/>
  <c r="I4418" i="2"/>
  <c r="H4418" i="2"/>
  <c r="I4417" i="2"/>
  <c r="H4417" i="2"/>
  <c r="I4416" i="2"/>
  <c r="H4416" i="2"/>
  <c r="I4415" i="2"/>
  <c r="H4415" i="2"/>
  <c r="I4414" i="2"/>
  <c r="H4414" i="2"/>
  <c r="I4413" i="2"/>
  <c r="H4413" i="2"/>
  <c r="I4412" i="2"/>
  <c r="H4412" i="2"/>
  <c r="I4411" i="2"/>
  <c r="H4411" i="2"/>
  <c r="I4410" i="2"/>
  <c r="H4410" i="2"/>
  <c r="I4409" i="2"/>
  <c r="H4409" i="2"/>
  <c r="I4408" i="2"/>
  <c r="H4408" i="2"/>
  <c r="I4407" i="2"/>
  <c r="H4407" i="2"/>
  <c r="I4406" i="2"/>
  <c r="H4406" i="2"/>
  <c r="I4405" i="2"/>
  <c r="H4405" i="2"/>
  <c r="I4404" i="2"/>
  <c r="H4404" i="2"/>
  <c r="I4403" i="2"/>
  <c r="H4403" i="2"/>
  <c r="I4402" i="2"/>
  <c r="H4402" i="2"/>
  <c r="I4401" i="2"/>
  <c r="H4401" i="2"/>
  <c r="I4400" i="2"/>
  <c r="H4400" i="2"/>
  <c r="I4399" i="2"/>
  <c r="H4399" i="2"/>
  <c r="I4398" i="2"/>
  <c r="H4398" i="2"/>
  <c r="I4397" i="2"/>
  <c r="H4397" i="2"/>
  <c r="I4396" i="2"/>
  <c r="H4396" i="2"/>
  <c r="I4395" i="2"/>
  <c r="H4395" i="2"/>
  <c r="I4394" i="2"/>
  <c r="H4394" i="2"/>
  <c r="I4393" i="2"/>
  <c r="H4393" i="2"/>
  <c r="I4392" i="2"/>
  <c r="H4392" i="2"/>
  <c r="I4391" i="2"/>
  <c r="H4391" i="2"/>
  <c r="I4390" i="2"/>
  <c r="H4390" i="2"/>
  <c r="I4389" i="2"/>
  <c r="H4389" i="2"/>
  <c r="I4388" i="2"/>
  <c r="H4388" i="2"/>
  <c r="I4387" i="2"/>
  <c r="H4387" i="2"/>
  <c r="I4386" i="2"/>
  <c r="H4386" i="2"/>
  <c r="I4385" i="2"/>
  <c r="H4385" i="2"/>
  <c r="I4384" i="2"/>
  <c r="H4384" i="2"/>
  <c r="I4383" i="2"/>
  <c r="H4383" i="2"/>
  <c r="I4382" i="2"/>
  <c r="H4382" i="2"/>
  <c r="I4381" i="2"/>
  <c r="H4381" i="2"/>
  <c r="I4380" i="2"/>
  <c r="H4380" i="2"/>
  <c r="I4379" i="2"/>
  <c r="H4379" i="2"/>
  <c r="I4378" i="2"/>
  <c r="H4378" i="2"/>
  <c r="I4377" i="2"/>
  <c r="H4377" i="2"/>
  <c r="I4376" i="2"/>
  <c r="H4376" i="2"/>
  <c r="I4375" i="2"/>
  <c r="H4375" i="2"/>
  <c r="I4374" i="2"/>
  <c r="H4374" i="2"/>
  <c r="I4373" i="2"/>
  <c r="H4373" i="2"/>
  <c r="I4372" i="2"/>
  <c r="H4372" i="2"/>
  <c r="I4371" i="2"/>
  <c r="H4371" i="2"/>
  <c r="I4370" i="2"/>
  <c r="H4370" i="2"/>
  <c r="I4369" i="2"/>
  <c r="H4369" i="2"/>
  <c r="I4368" i="2"/>
  <c r="H4368" i="2"/>
  <c r="I4367" i="2"/>
  <c r="H4367" i="2"/>
  <c r="I4366" i="2"/>
  <c r="H4366" i="2"/>
  <c r="I4365" i="2"/>
  <c r="H4365" i="2"/>
  <c r="I4364" i="2"/>
  <c r="H4364" i="2"/>
  <c r="I4363" i="2"/>
  <c r="H4363" i="2"/>
  <c r="I4362" i="2"/>
  <c r="H4362" i="2"/>
  <c r="I4361" i="2"/>
  <c r="H4361" i="2"/>
  <c r="I4360" i="2"/>
  <c r="H4360" i="2"/>
  <c r="I4359" i="2"/>
  <c r="H4359" i="2"/>
  <c r="I4358" i="2"/>
  <c r="H4358" i="2"/>
  <c r="I4357" i="2"/>
  <c r="H4357" i="2"/>
  <c r="I4356" i="2"/>
  <c r="H4356" i="2"/>
  <c r="I4355" i="2"/>
  <c r="H4355" i="2"/>
  <c r="I4354" i="2"/>
  <c r="H4354" i="2"/>
  <c r="I4353" i="2"/>
  <c r="H4353" i="2"/>
  <c r="I4352" i="2"/>
  <c r="H4352" i="2"/>
  <c r="I4351" i="2"/>
  <c r="H4351" i="2"/>
  <c r="I4350" i="2"/>
  <c r="H4350" i="2"/>
  <c r="I4349" i="2"/>
  <c r="H4349" i="2"/>
  <c r="I4348" i="2"/>
  <c r="H4348" i="2"/>
  <c r="I4347" i="2"/>
  <c r="H4347" i="2"/>
  <c r="I4346" i="2"/>
  <c r="H4346" i="2"/>
  <c r="I4345" i="2"/>
  <c r="H4345" i="2"/>
  <c r="I4344" i="2"/>
  <c r="H4344" i="2"/>
  <c r="I4343" i="2"/>
  <c r="H4343" i="2"/>
  <c r="I4342" i="2"/>
  <c r="H4342" i="2"/>
  <c r="I4341" i="2"/>
  <c r="H4341" i="2"/>
  <c r="I4340" i="2"/>
  <c r="H4340" i="2"/>
  <c r="I4339" i="2"/>
  <c r="H4339" i="2"/>
  <c r="I4338" i="2"/>
  <c r="H4338" i="2"/>
  <c r="I4337" i="2"/>
  <c r="H4337" i="2"/>
  <c r="I4336" i="2"/>
  <c r="H4336" i="2"/>
  <c r="I4335" i="2"/>
  <c r="H4335" i="2"/>
  <c r="I4334" i="2"/>
  <c r="H4334" i="2"/>
  <c r="I4333" i="2"/>
  <c r="H4333" i="2"/>
  <c r="I4332" i="2"/>
  <c r="H4332" i="2"/>
  <c r="I4331" i="2"/>
  <c r="H4331" i="2"/>
  <c r="I4330" i="2"/>
  <c r="H4330" i="2"/>
  <c r="I4329" i="2"/>
  <c r="H4329" i="2"/>
  <c r="I4328" i="2"/>
  <c r="H4328" i="2"/>
  <c r="I4327" i="2"/>
  <c r="H4327" i="2"/>
  <c r="I4326" i="2"/>
  <c r="H4326" i="2"/>
  <c r="I4325" i="2"/>
  <c r="H4325" i="2"/>
  <c r="I4324" i="2"/>
  <c r="H4324" i="2"/>
  <c r="I4323" i="2"/>
  <c r="H4323" i="2"/>
  <c r="I4322" i="2"/>
  <c r="H4322" i="2"/>
  <c r="I4321" i="2"/>
  <c r="H4321" i="2"/>
  <c r="I4320" i="2"/>
  <c r="H4320" i="2"/>
  <c r="I4319" i="2"/>
  <c r="H4319" i="2"/>
  <c r="I4318" i="2"/>
  <c r="H4318" i="2"/>
  <c r="I4317" i="2"/>
  <c r="H4317" i="2"/>
  <c r="I4316" i="2"/>
  <c r="H4316" i="2"/>
  <c r="I4315" i="2"/>
  <c r="H4315" i="2"/>
  <c r="I4314" i="2"/>
  <c r="H4314" i="2"/>
  <c r="I4313" i="2"/>
  <c r="H4313" i="2"/>
  <c r="I4312" i="2"/>
  <c r="H4312" i="2"/>
  <c r="I4311" i="2"/>
  <c r="H4311" i="2"/>
  <c r="I4310" i="2"/>
  <c r="H4310" i="2"/>
  <c r="I4309" i="2"/>
  <c r="H4309" i="2"/>
  <c r="I4308" i="2"/>
  <c r="H4308" i="2"/>
  <c r="I4307" i="2"/>
  <c r="H4307" i="2"/>
  <c r="I4306" i="2"/>
  <c r="H4306" i="2"/>
  <c r="I4305" i="2"/>
  <c r="H4305" i="2"/>
  <c r="I4304" i="2"/>
  <c r="H4304" i="2"/>
  <c r="I4303" i="2"/>
  <c r="H4303" i="2"/>
  <c r="I4302" i="2"/>
  <c r="H4302" i="2"/>
  <c r="I4301" i="2"/>
  <c r="H4301" i="2"/>
  <c r="I4300" i="2"/>
  <c r="H4300" i="2"/>
  <c r="I4299" i="2"/>
  <c r="H4299" i="2"/>
  <c r="I4298" i="2"/>
  <c r="H4298" i="2"/>
  <c r="I4297" i="2"/>
  <c r="H4297" i="2"/>
  <c r="I4296" i="2"/>
  <c r="H4296" i="2"/>
  <c r="I4295" i="2"/>
  <c r="H4295" i="2"/>
  <c r="I4294" i="2"/>
  <c r="H4294" i="2"/>
  <c r="I4293" i="2"/>
  <c r="H4293" i="2"/>
  <c r="I4292" i="2"/>
  <c r="H4292" i="2"/>
  <c r="I4291" i="2"/>
  <c r="H4291" i="2"/>
  <c r="I4290" i="2"/>
  <c r="H4290" i="2"/>
  <c r="I4289" i="2"/>
  <c r="H4289" i="2"/>
  <c r="I4288" i="2"/>
  <c r="H4288" i="2"/>
  <c r="I4287" i="2"/>
  <c r="H4287" i="2"/>
  <c r="I4286" i="2"/>
  <c r="H4286" i="2"/>
  <c r="I4285" i="2"/>
  <c r="H4285" i="2"/>
  <c r="I4284" i="2"/>
  <c r="H4284" i="2"/>
  <c r="I4283" i="2"/>
  <c r="H4283" i="2"/>
  <c r="I4282" i="2"/>
  <c r="H4282" i="2"/>
  <c r="I4281" i="2"/>
  <c r="H4281" i="2"/>
  <c r="I4280" i="2"/>
  <c r="H4280" i="2"/>
  <c r="I4279" i="2"/>
  <c r="H4279" i="2"/>
  <c r="I4278" i="2"/>
  <c r="H4278" i="2"/>
  <c r="I4277" i="2"/>
  <c r="H4277" i="2"/>
  <c r="I4276" i="2"/>
  <c r="H4276" i="2"/>
  <c r="I4275" i="2"/>
  <c r="H4275" i="2"/>
  <c r="I4274" i="2"/>
  <c r="H4274" i="2"/>
  <c r="I4273" i="2"/>
  <c r="H4273" i="2"/>
  <c r="I4272" i="2"/>
  <c r="H4272" i="2"/>
  <c r="I4271" i="2"/>
  <c r="H4271" i="2"/>
  <c r="I4270" i="2"/>
  <c r="H4270" i="2"/>
  <c r="I4269" i="2"/>
  <c r="H4269" i="2"/>
  <c r="I4268" i="2"/>
  <c r="H4268" i="2"/>
  <c r="I4267" i="2"/>
  <c r="H4267" i="2"/>
  <c r="I4266" i="2"/>
  <c r="H4266" i="2"/>
  <c r="I4265" i="2"/>
  <c r="H4265" i="2"/>
  <c r="I4264" i="2"/>
  <c r="H4264" i="2"/>
  <c r="I4263" i="2"/>
  <c r="H4263" i="2"/>
  <c r="I4262" i="2"/>
  <c r="H4262" i="2"/>
  <c r="I4261" i="2"/>
  <c r="H4261" i="2"/>
  <c r="I4260" i="2"/>
  <c r="H4260" i="2"/>
  <c r="I4259" i="2"/>
  <c r="H4259" i="2"/>
  <c r="I4258" i="2"/>
  <c r="H4258" i="2"/>
  <c r="I4257" i="2"/>
  <c r="H4257" i="2"/>
  <c r="I4256" i="2"/>
  <c r="H4256" i="2"/>
  <c r="I4255" i="2"/>
  <c r="H4255" i="2"/>
  <c r="I4254" i="2"/>
  <c r="H4254" i="2"/>
  <c r="I4253" i="2"/>
  <c r="H4253" i="2"/>
  <c r="I4252" i="2"/>
  <c r="H4252" i="2"/>
  <c r="I4251" i="2"/>
  <c r="H4251" i="2"/>
  <c r="I4250" i="2"/>
  <c r="H4250" i="2"/>
  <c r="I4249" i="2"/>
  <c r="H4249" i="2"/>
  <c r="I4248" i="2"/>
  <c r="H4248" i="2"/>
  <c r="I4247" i="2"/>
  <c r="H4247" i="2"/>
  <c r="I4246" i="2"/>
  <c r="H4246" i="2"/>
  <c r="I4245" i="2"/>
  <c r="H4245" i="2"/>
  <c r="I4244" i="2"/>
  <c r="H4244" i="2"/>
  <c r="I4243" i="2"/>
  <c r="H4243" i="2"/>
  <c r="I4242" i="2"/>
  <c r="H4242" i="2"/>
  <c r="I4241" i="2"/>
  <c r="H4241" i="2"/>
  <c r="I4240" i="2"/>
  <c r="H4240" i="2"/>
  <c r="I4239" i="2"/>
  <c r="H4239" i="2"/>
  <c r="I4238" i="2"/>
  <c r="H4238" i="2"/>
  <c r="I4237" i="2"/>
  <c r="H4237" i="2"/>
  <c r="I4236" i="2"/>
  <c r="H4236" i="2"/>
  <c r="I4235" i="2"/>
  <c r="H4235" i="2"/>
  <c r="I4234" i="2"/>
  <c r="H4234" i="2"/>
  <c r="I4233" i="2"/>
  <c r="H4233" i="2"/>
  <c r="I4232" i="2"/>
  <c r="H4232" i="2"/>
  <c r="I4231" i="2"/>
  <c r="H4231" i="2"/>
  <c r="I4230" i="2"/>
  <c r="H4230" i="2"/>
  <c r="I4229" i="2"/>
  <c r="H4229" i="2"/>
  <c r="I4228" i="2"/>
  <c r="H4228" i="2"/>
  <c r="I4227" i="2"/>
  <c r="H4227" i="2"/>
  <c r="I4226" i="2"/>
  <c r="H4226" i="2"/>
  <c r="I4225" i="2"/>
  <c r="H4225" i="2"/>
  <c r="I4224" i="2"/>
  <c r="H4224" i="2"/>
  <c r="I4223" i="2"/>
  <c r="H4223" i="2"/>
  <c r="I4222" i="2"/>
  <c r="H4222" i="2"/>
  <c r="I4221" i="2"/>
  <c r="H4221" i="2"/>
  <c r="I4220" i="2"/>
  <c r="H4220" i="2"/>
  <c r="I4219" i="2"/>
  <c r="H4219" i="2"/>
  <c r="I4218" i="2"/>
  <c r="H4218" i="2"/>
  <c r="I4217" i="2"/>
  <c r="H4217" i="2"/>
  <c r="I4216" i="2"/>
  <c r="H4216" i="2"/>
  <c r="I4215" i="2"/>
  <c r="H4215" i="2"/>
  <c r="I4214" i="2"/>
  <c r="H4214" i="2"/>
  <c r="I4213" i="2"/>
  <c r="H4213" i="2"/>
  <c r="I4212" i="2"/>
  <c r="H4212" i="2"/>
  <c r="I4211" i="2"/>
  <c r="H4211" i="2"/>
  <c r="I4210" i="2"/>
  <c r="H4210" i="2"/>
  <c r="I4209" i="2"/>
  <c r="H4209" i="2"/>
  <c r="I4208" i="2"/>
  <c r="H4208" i="2"/>
  <c r="I4207" i="2"/>
  <c r="H4207" i="2"/>
  <c r="I4206" i="2"/>
  <c r="H4206" i="2"/>
  <c r="I4205" i="2"/>
  <c r="H4205" i="2"/>
  <c r="I4204" i="2"/>
  <c r="H4204" i="2"/>
  <c r="I4203" i="2"/>
  <c r="H4203" i="2"/>
  <c r="I4202" i="2"/>
  <c r="H4202" i="2"/>
  <c r="I4201" i="2"/>
  <c r="H4201" i="2"/>
  <c r="I4200" i="2"/>
  <c r="H4200" i="2"/>
  <c r="I4199" i="2"/>
  <c r="H4199" i="2"/>
  <c r="I4198" i="2"/>
  <c r="H4198" i="2"/>
  <c r="I4197" i="2"/>
  <c r="H4197" i="2"/>
  <c r="I4196" i="2"/>
  <c r="H4196" i="2"/>
  <c r="I4195" i="2"/>
  <c r="H4195" i="2"/>
  <c r="I4194" i="2"/>
  <c r="H4194" i="2"/>
  <c r="I4193" i="2"/>
  <c r="H4193" i="2"/>
  <c r="I4192" i="2"/>
  <c r="H4192" i="2"/>
  <c r="I4191" i="2"/>
  <c r="H4191" i="2"/>
  <c r="I4190" i="2"/>
  <c r="H4190" i="2"/>
  <c r="I4189" i="2"/>
  <c r="H4189" i="2"/>
  <c r="I4188" i="2"/>
  <c r="H4188" i="2"/>
  <c r="I4187" i="2"/>
  <c r="H4187" i="2"/>
  <c r="I4186" i="2"/>
  <c r="H4186" i="2"/>
  <c r="I4185" i="2"/>
  <c r="H4185" i="2"/>
  <c r="I4184" i="2"/>
  <c r="H4184" i="2"/>
  <c r="I4183" i="2"/>
  <c r="H4183" i="2"/>
  <c r="I4182" i="2"/>
  <c r="H4182" i="2"/>
  <c r="I4181" i="2"/>
  <c r="H4181" i="2"/>
  <c r="I4180" i="2"/>
  <c r="H4180" i="2"/>
  <c r="I4179" i="2"/>
  <c r="H4179" i="2"/>
  <c r="I4178" i="2"/>
  <c r="H4178" i="2"/>
  <c r="I4177" i="2"/>
  <c r="H4177" i="2"/>
  <c r="I4176" i="2"/>
  <c r="H4176" i="2"/>
  <c r="I4175" i="2"/>
  <c r="H4175" i="2"/>
  <c r="I4174" i="2"/>
  <c r="H4174" i="2"/>
  <c r="I4173" i="2"/>
  <c r="H4173" i="2"/>
  <c r="I4172" i="2"/>
  <c r="H4172" i="2"/>
  <c r="I4171" i="2"/>
  <c r="H4171" i="2"/>
  <c r="I4170" i="2"/>
  <c r="H4170" i="2"/>
  <c r="I4169" i="2"/>
  <c r="H4169" i="2"/>
  <c r="I4168" i="2"/>
  <c r="H4168" i="2"/>
  <c r="I4167" i="2"/>
  <c r="H4167" i="2"/>
  <c r="I4166" i="2"/>
  <c r="H4166" i="2"/>
  <c r="I4165" i="2"/>
  <c r="H4165" i="2"/>
  <c r="I4164" i="2"/>
  <c r="H4164" i="2"/>
  <c r="I4163" i="2"/>
  <c r="H4163" i="2"/>
  <c r="I4162" i="2"/>
  <c r="H4162" i="2"/>
  <c r="I4161" i="2"/>
  <c r="H4161" i="2"/>
  <c r="I4160" i="2"/>
  <c r="H4160" i="2"/>
  <c r="I4159" i="2"/>
  <c r="H4159" i="2"/>
  <c r="I4158" i="2"/>
  <c r="H4158" i="2"/>
  <c r="I4157" i="2"/>
  <c r="H4157" i="2"/>
  <c r="I4156" i="2"/>
  <c r="H4156" i="2"/>
  <c r="I4155" i="2"/>
  <c r="H4155" i="2"/>
  <c r="I4154" i="2"/>
  <c r="H4154" i="2"/>
  <c r="I4153" i="2"/>
  <c r="H4153" i="2"/>
  <c r="I4152" i="2"/>
  <c r="H4152" i="2"/>
  <c r="I4151" i="2"/>
  <c r="H4151" i="2"/>
  <c r="I4150" i="2"/>
  <c r="H4150" i="2"/>
  <c r="I4149" i="2"/>
  <c r="H4149" i="2"/>
  <c r="I4148" i="2"/>
  <c r="H4148" i="2"/>
  <c r="I4147" i="2"/>
  <c r="H4147" i="2"/>
  <c r="I4146" i="2"/>
  <c r="H4146" i="2"/>
  <c r="I4145" i="2"/>
  <c r="H4145" i="2"/>
  <c r="I4144" i="2"/>
  <c r="H4144" i="2"/>
  <c r="I4143" i="2"/>
  <c r="H4143" i="2"/>
  <c r="I4142" i="2"/>
  <c r="H4142" i="2"/>
  <c r="I4141" i="2"/>
  <c r="H4141" i="2"/>
  <c r="I4140" i="2"/>
  <c r="H4140" i="2"/>
  <c r="I4139" i="2"/>
  <c r="H4139" i="2"/>
  <c r="I4138" i="2"/>
  <c r="H4138" i="2"/>
  <c r="I4137" i="2"/>
  <c r="H4137" i="2"/>
  <c r="I4136" i="2"/>
  <c r="H4136" i="2"/>
  <c r="I4135" i="2"/>
  <c r="H4135" i="2"/>
  <c r="I4134" i="2"/>
  <c r="H4134" i="2"/>
  <c r="I4133" i="2"/>
  <c r="H4133" i="2"/>
  <c r="I4132" i="2"/>
  <c r="H4132" i="2"/>
  <c r="I4131" i="2"/>
  <c r="H4131" i="2"/>
  <c r="I4130" i="2"/>
  <c r="H4130" i="2"/>
  <c r="I4129" i="2"/>
  <c r="H4129" i="2"/>
  <c r="I4128" i="2"/>
  <c r="H4128" i="2"/>
  <c r="I4127" i="2"/>
  <c r="H4127" i="2"/>
  <c r="I4126" i="2"/>
  <c r="H4126" i="2"/>
  <c r="I4125" i="2"/>
  <c r="H4125" i="2"/>
  <c r="I4124" i="2"/>
  <c r="H4124" i="2"/>
  <c r="I4123" i="2"/>
  <c r="H4123" i="2"/>
  <c r="I4122" i="2"/>
  <c r="H4122" i="2"/>
  <c r="I4121" i="2"/>
  <c r="H4121" i="2"/>
  <c r="I4120" i="2"/>
  <c r="H4120" i="2"/>
  <c r="I4119" i="2"/>
  <c r="H4119" i="2"/>
  <c r="I4118" i="2"/>
  <c r="H4118" i="2"/>
  <c r="I4117" i="2"/>
  <c r="H4117" i="2"/>
  <c r="I4116" i="2"/>
  <c r="H4116" i="2"/>
  <c r="I4115" i="2"/>
  <c r="H4115" i="2"/>
  <c r="I4114" i="2"/>
  <c r="H4114" i="2"/>
  <c r="I4113" i="2"/>
  <c r="H4113" i="2"/>
  <c r="I4112" i="2"/>
  <c r="H4112" i="2"/>
  <c r="I4111" i="2"/>
  <c r="H4111" i="2"/>
  <c r="I4110" i="2"/>
  <c r="H4110" i="2"/>
  <c r="I4109" i="2"/>
  <c r="H4109" i="2"/>
  <c r="I4108" i="2"/>
  <c r="H4108" i="2"/>
  <c r="I4107" i="2"/>
  <c r="H4107" i="2"/>
  <c r="I4106" i="2"/>
  <c r="H4106" i="2"/>
  <c r="I4105" i="2"/>
  <c r="H4105" i="2"/>
  <c r="I4104" i="2"/>
  <c r="H4104" i="2"/>
  <c r="I4103" i="2"/>
  <c r="H4103" i="2"/>
  <c r="I4102" i="2"/>
  <c r="H4102" i="2"/>
  <c r="I4101" i="2"/>
  <c r="H4101" i="2"/>
  <c r="I4100" i="2"/>
  <c r="H4100" i="2"/>
  <c r="I4099" i="2"/>
  <c r="H4099" i="2"/>
  <c r="I4098" i="2"/>
  <c r="H4098" i="2"/>
  <c r="I4097" i="2"/>
  <c r="H4097" i="2"/>
  <c r="I4096" i="2"/>
  <c r="H4096" i="2"/>
  <c r="I4095" i="2"/>
  <c r="H4095" i="2"/>
  <c r="I4094" i="2"/>
  <c r="H4094" i="2"/>
  <c r="I4093" i="2"/>
  <c r="H4093" i="2"/>
  <c r="I4092" i="2"/>
  <c r="H4092" i="2"/>
  <c r="I4091" i="2"/>
  <c r="H4091" i="2"/>
  <c r="I4090" i="2"/>
  <c r="H4090" i="2"/>
  <c r="I4089" i="2"/>
  <c r="H4089" i="2"/>
  <c r="I4088" i="2"/>
  <c r="H4088" i="2"/>
  <c r="I4087" i="2"/>
  <c r="H4087" i="2"/>
  <c r="I4086" i="2"/>
  <c r="H4086" i="2"/>
  <c r="I4085" i="2"/>
  <c r="H4085" i="2"/>
  <c r="I4084" i="2"/>
  <c r="H4084" i="2"/>
  <c r="I4083" i="2"/>
  <c r="H4083" i="2"/>
  <c r="I4082" i="2"/>
  <c r="H4082" i="2"/>
  <c r="I4081" i="2"/>
  <c r="H4081" i="2"/>
  <c r="I4080" i="2"/>
  <c r="H4080" i="2"/>
  <c r="I4079" i="2"/>
  <c r="H4079" i="2"/>
  <c r="I4078" i="2"/>
  <c r="H4078" i="2"/>
  <c r="I4077" i="2"/>
  <c r="H4077" i="2"/>
  <c r="I4076" i="2"/>
  <c r="H4076" i="2"/>
  <c r="I4075" i="2"/>
  <c r="H4075" i="2"/>
  <c r="I4074" i="2"/>
  <c r="H4074" i="2"/>
  <c r="I4073" i="2"/>
  <c r="H4073" i="2"/>
  <c r="I4072" i="2"/>
  <c r="H4072" i="2"/>
  <c r="I4071" i="2"/>
  <c r="H4071" i="2"/>
  <c r="I4070" i="2"/>
  <c r="H4070" i="2"/>
  <c r="I4069" i="2"/>
  <c r="H4069" i="2"/>
  <c r="I4068" i="2"/>
  <c r="H4068" i="2"/>
  <c r="I4067" i="2"/>
  <c r="H4067" i="2"/>
  <c r="I4066" i="2"/>
  <c r="H4066" i="2"/>
  <c r="I4065" i="2"/>
  <c r="H4065" i="2"/>
  <c r="I4064" i="2"/>
  <c r="H4064" i="2"/>
  <c r="I4063" i="2"/>
  <c r="H4063" i="2"/>
  <c r="I4062" i="2"/>
  <c r="H4062" i="2"/>
  <c r="I4061" i="2"/>
  <c r="H4061" i="2"/>
  <c r="I4060" i="2"/>
  <c r="H4060" i="2"/>
  <c r="I4059" i="2"/>
  <c r="H4059" i="2"/>
  <c r="I4058" i="2"/>
  <c r="H4058" i="2"/>
  <c r="I4057" i="2"/>
  <c r="H4057" i="2"/>
  <c r="I4056" i="2"/>
  <c r="H4056" i="2"/>
  <c r="I4055" i="2"/>
  <c r="H4055" i="2"/>
  <c r="I4054" i="2"/>
  <c r="H4054" i="2"/>
  <c r="I4053" i="2"/>
  <c r="H4053" i="2"/>
  <c r="I4052" i="2"/>
  <c r="H4052" i="2"/>
  <c r="I4051" i="2"/>
  <c r="H4051" i="2"/>
  <c r="I4050" i="2"/>
  <c r="H4050" i="2"/>
  <c r="I4049" i="2"/>
  <c r="H4049" i="2"/>
  <c r="I4048" i="2"/>
  <c r="H4048" i="2"/>
  <c r="I4047" i="2"/>
  <c r="H4047" i="2"/>
  <c r="I4046" i="2"/>
  <c r="H4046" i="2"/>
  <c r="I4045" i="2"/>
  <c r="H4045" i="2"/>
  <c r="I4044" i="2"/>
  <c r="H4044" i="2"/>
  <c r="I4043" i="2"/>
  <c r="H4043" i="2"/>
  <c r="I4042" i="2"/>
  <c r="H4042" i="2"/>
  <c r="I4041" i="2"/>
  <c r="H4041" i="2"/>
  <c r="I4040" i="2"/>
  <c r="H4040" i="2"/>
  <c r="I4039" i="2"/>
  <c r="H4039" i="2"/>
  <c r="I4038" i="2"/>
  <c r="H4038" i="2"/>
  <c r="I4037" i="2"/>
  <c r="H4037" i="2"/>
  <c r="I4036" i="2"/>
  <c r="H4036" i="2"/>
  <c r="I4035" i="2"/>
  <c r="H4035" i="2"/>
  <c r="I4034" i="2"/>
  <c r="H4034" i="2"/>
  <c r="I4033" i="2"/>
  <c r="H4033" i="2"/>
  <c r="I4032" i="2"/>
  <c r="H4032" i="2"/>
  <c r="I4031" i="2"/>
  <c r="H4031" i="2"/>
  <c r="I4030" i="2"/>
  <c r="H4030" i="2"/>
  <c r="I4029" i="2"/>
  <c r="H4029" i="2"/>
  <c r="I4028" i="2"/>
  <c r="H4028" i="2"/>
  <c r="I4027" i="2"/>
  <c r="H4027" i="2"/>
  <c r="I4026" i="2"/>
  <c r="H4026" i="2"/>
  <c r="I4025" i="2"/>
  <c r="H4025" i="2"/>
  <c r="I4024" i="2"/>
  <c r="H4024" i="2"/>
  <c r="I4023" i="2"/>
  <c r="H4023" i="2"/>
  <c r="I4022" i="2"/>
  <c r="H4022" i="2"/>
  <c r="I4021" i="2"/>
  <c r="H4021" i="2"/>
  <c r="I4020" i="2"/>
  <c r="H4020" i="2"/>
  <c r="I4019" i="2"/>
  <c r="H4019" i="2"/>
  <c r="I4018" i="2"/>
  <c r="H4018" i="2"/>
  <c r="I4017" i="2"/>
  <c r="H4017" i="2"/>
  <c r="I4016" i="2"/>
  <c r="H4016" i="2"/>
  <c r="I4015" i="2"/>
  <c r="H4015" i="2"/>
  <c r="I4014" i="2"/>
  <c r="H4014" i="2"/>
  <c r="I4013" i="2"/>
  <c r="H4013" i="2"/>
  <c r="I4012" i="2"/>
  <c r="H4012" i="2"/>
  <c r="I4011" i="2"/>
  <c r="H4011" i="2"/>
  <c r="I4010" i="2"/>
  <c r="H4010" i="2"/>
  <c r="I4009" i="2"/>
  <c r="H4009" i="2"/>
  <c r="I4008" i="2"/>
  <c r="H4008" i="2"/>
  <c r="I4007" i="2"/>
  <c r="H4007" i="2"/>
  <c r="I4006" i="2"/>
  <c r="H4006" i="2"/>
  <c r="I4005" i="2"/>
  <c r="H4005" i="2"/>
  <c r="I4004" i="2"/>
  <c r="H4004" i="2"/>
  <c r="I4003" i="2"/>
  <c r="H4003" i="2"/>
  <c r="I4002" i="2"/>
  <c r="H4002" i="2"/>
  <c r="I4001" i="2"/>
  <c r="H4001" i="2"/>
  <c r="I4000" i="2"/>
  <c r="H4000" i="2"/>
  <c r="I3999" i="2"/>
  <c r="H3999" i="2"/>
  <c r="I3998" i="2"/>
  <c r="H3998" i="2"/>
  <c r="I3997" i="2"/>
  <c r="H3997" i="2"/>
  <c r="I3996" i="2"/>
  <c r="H3996" i="2"/>
  <c r="I3995" i="2"/>
  <c r="H3995" i="2"/>
  <c r="I3994" i="2"/>
  <c r="H3994" i="2"/>
  <c r="I3993" i="2"/>
  <c r="H3993" i="2"/>
  <c r="I3992" i="2"/>
  <c r="H3992" i="2"/>
  <c r="I3991" i="2"/>
  <c r="H3991" i="2"/>
  <c r="I3990" i="2"/>
  <c r="H3990" i="2"/>
  <c r="I3989" i="2"/>
  <c r="H3989" i="2"/>
  <c r="I3988" i="2"/>
  <c r="H3988" i="2"/>
  <c r="I3987" i="2"/>
  <c r="H3987" i="2"/>
  <c r="I3986" i="2"/>
  <c r="H3986" i="2"/>
  <c r="I3985" i="2"/>
  <c r="H3985" i="2"/>
  <c r="I3984" i="2"/>
  <c r="H3984" i="2"/>
  <c r="I3983" i="2"/>
  <c r="H3983" i="2"/>
  <c r="I3982" i="2"/>
  <c r="H3982" i="2"/>
  <c r="I3981" i="2"/>
  <c r="H3981" i="2"/>
  <c r="I3980" i="2"/>
  <c r="H3980" i="2"/>
  <c r="I3979" i="2"/>
  <c r="H3979" i="2"/>
  <c r="I3978" i="2"/>
  <c r="H3978" i="2"/>
  <c r="I3977" i="2"/>
  <c r="H3977" i="2"/>
  <c r="I3976" i="2"/>
  <c r="H3976" i="2"/>
  <c r="I3975" i="2"/>
  <c r="H3975" i="2"/>
  <c r="I3974" i="2"/>
  <c r="H3974" i="2"/>
  <c r="I3973" i="2"/>
  <c r="H3973" i="2"/>
  <c r="I3972" i="2"/>
  <c r="H3972" i="2"/>
  <c r="I3971" i="2"/>
  <c r="H3971" i="2"/>
  <c r="I3970" i="2"/>
  <c r="H3970" i="2"/>
  <c r="I3969" i="2"/>
  <c r="H3969" i="2"/>
  <c r="I3968" i="2"/>
  <c r="H3968" i="2"/>
  <c r="I3967" i="2"/>
  <c r="H3967" i="2"/>
  <c r="I3966" i="2"/>
  <c r="H3966" i="2"/>
  <c r="I3965" i="2"/>
  <c r="H3965" i="2"/>
  <c r="I3964" i="2"/>
  <c r="H3964" i="2"/>
  <c r="I3963" i="2"/>
  <c r="H3963" i="2"/>
  <c r="I3962" i="2"/>
  <c r="H3962" i="2"/>
  <c r="I3961" i="2"/>
  <c r="H3961" i="2"/>
  <c r="I3960" i="2"/>
  <c r="H3960" i="2"/>
  <c r="I3959" i="2"/>
  <c r="H3959" i="2"/>
  <c r="I3958" i="2"/>
  <c r="H3958" i="2"/>
  <c r="I3957" i="2"/>
  <c r="H3957" i="2"/>
  <c r="I3956" i="2"/>
  <c r="H3956" i="2"/>
  <c r="I3955" i="2"/>
  <c r="H3955" i="2"/>
  <c r="I3954" i="2"/>
  <c r="H3954" i="2"/>
  <c r="I3953" i="2"/>
  <c r="H3953" i="2"/>
  <c r="I3952" i="2"/>
  <c r="H3952" i="2"/>
  <c r="I3951" i="2"/>
  <c r="H3951" i="2"/>
  <c r="I3950" i="2"/>
  <c r="H3950" i="2"/>
  <c r="I3949" i="2"/>
  <c r="H3949" i="2"/>
  <c r="I3948" i="2"/>
  <c r="H3948" i="2"/>
  <c r="I3947" i="2"/>
  <c r="H3947" i="2"/>
  <c r="I3946" i="2"/>
  <c r="H3946" i="2"/>
  <c r="I3945" i="2"/>
  <c r="H3945" i="2"/>
  <c r="I3944" i="2"/>
  <c r="H3944" i="2"/>
  <c r="I3943" i="2"/>
  <c r="H3943" i="2"/>
  <c r="I3942" i="2"/>
  <c r="H3942" i="2"/>
  <c r="I3941" i="2"/>
  <c r="H3941" i="2"/>
  <c r="I3940" i="2"/>
  <c r="H3940" i="2"/>
  <c r="I3939" i="2"/>
  <c r="H3939" i="2"/>
  <c r="I3938" i="2"/>
  <c r="H3938" i="2"/>
  <c r="I3937" i="2"/>
  <c r="H3937" i="2"/>
  <c r="I3936" i="2"/>
  <c r="H3936" i="2"/>
  <c r="I3935" i="2"/>
  <c r="H3935" i="2"/>
  <c r="I3934" i="2"/>
  <c r="H3934" i="2"/>
  <c r="I3933" i="2"/>
  <c r="H3933" i="2"/>
  <c r="I3932" i="2"/>
  <c r="H3932" i="2"/>
  <c r="I3931" i="2"/>
  <c r="H3931" i="2"/>
  <c r="I3930" i="2"/>
  <c r="H3930" i="2"/>
  <c r="I3929" i="2"/>
  <c r="H3929" i="2"/>
  <c r="I3928" i="2"/>
  <c r="H3928" i="2"/>
  <c r="I3927" i="2"/>
  <c r="H3927" i="2"/>
  <c r="I3926" i="2"/>
  <c r="H3926" i="2"/>
  <c r="I3925" i="2"/>
  <c r="H3925" i="2"/>
  <c r="I3924" i="2"/>
  <c r="H3924" i="2"/>
  <c r="I3923" i="2"/>
  <c r="H3923" i="2"/>
  <c r="I3922" i="2"/>
  <c r="H3922" i="2"/>
  <c r="I3921" i="2"/>
  <c r="H3921" i="2"/>
  <c r="I3920" i="2"/>
  <c r="H3920" i="2"/>
  <c r="I3919" i="2"/>
  <c r="H3919" i="2"/>
  <c r="I3918" i="2"/>
  <c r="H3918" i="2"/>
  <c r="I3917" i="2"/>
  <c r="H3917" i="2"/>
  <c r="I3916" i="2"/>
  <c r="H3916" i="2"/>
  <c r="I3915" i="2"/>
  <c r="H3915" i="2"/>
  <c r="I3914" i="2"/>
  <c r="H3914" i="2"/>
  <c r="I3913" i="2"/>
  <c r="H3913" i="2"/>
  <c r="I3912" i="2"/>
  <c r="H3912" i="2"/>
  <c r="I3911" i="2"/>
  <c r="H3911" i="2"/>
  <c r="I3910" i="2"/>
  <c r="H3910" i="2"/>
  <c r="I3909" i="2"/>
  <c r="H3909" i="2"/>
  <c r="I3908" i="2"/>
  <c r="H3908" i="2"/>
  <c r="I3907" i="2"/>
  <c r="H3907" i="2"/>
  <c r="I3906" i="2"/>
  <c r="H3906" i="2"/>
  <c r="I3905" i="2"/>
  <c r="H3905" i="2"/>
  <c r="I3904" i="2"/>
  <c r="H3904" i="2"/>
  <c r="I3903" i="2"/>
  <c r="H3903" i="2"/>
  <c r="I3902" i="2"/>
  <c r="H3902" i="2"/>
  <c r="I3901" i="2"/>
  <c r="H3901" i="2"/>
  <c r="I3900" i="2"/>
  <c r="H3900" i="2"/>
  <c r="I3899" i="2"/>
  <c r="H3899" i="2"/>
  <c r="I3898" i="2"/>
  <c r="H3898" i="2"/>
  <c r="I3897" i="2"/>
  <c r="H3897" i="2"/>
  <c r="I3896" i="2"/>
  <c r="H3896" i="2"/>
  <c r="I3895" i="2"/>
  <c r="H3895" i="2"/>
  <c r="I3894" i="2"/>
  <c r="H3894" i="2"/>
  <c r="I3893" i="2"/>
  <c r="H3893" i="2"/>
  <c r="I3892" i="2"/>
  <c r="H3892" i="2"/>
  <c r="I3891" i="2"/>
  <c r="H3891" i="2"/>
  <c r="I3890" i="2"/>
  <c r="H3890" i="2"/>
  <c r="I3889" i="2"/>
  <c r="H3889" i="2"/>
  <c r="I3888" i="2"/>
  <c r="H3888" i="2"/>
  <c r="I3887" i="2"/>
  <c r="H3887" i="2"/>
  <c r="I3886" i="2"/>
  <c r="H3886" i="2"/>
  <c r="I3885" i="2"/>
  <c r="H3885" i="2"/>
  <c r="I3884" i="2"/>
  <c r="H3884" i="2"/>
  <c r="I3883" i="2"/>
  <c r="H3883" i="2"/>
  <c r="I3882" i="2"/>
  <c r="H3882" i="2"/>
  <c r="I3881" i="2"/>
  <c r="H3881" i="2"/>
  <c r="I3880" i="2"/>
  <c r="H3880" i="2"/>
  <c r="I3879" i="2"/>
  <c r="H3879" i="2"/>
  <c r="I3878" i="2"/>
  <c r="H3878" i="2"/>
  <c r="I3877" i="2"/>
  <c r="H3877" i="2"/>
  <c r="I3876" i="2"/>
  <c r="H3876" i="2"/>
  <c r="I3875" i="2"/>
  <c r="H3875" i="2"/>
  <c r="I3874" i="2"/>
  <c r="H3874" i="2"/>
  <c r="I3873" i="2"/>
  <c r="H3873" i="2"/>
  <c r="I3872" i="2"/>
  <c r="H3872" i="2"/>
  <c r="I3871" i="2"/>
  <c r="H3871" i="2"/>
  <c r="I3870" i="2"/>
  <c r="H3870" i="2"/>
  <c r="I3869" i="2"/>
  <c r="H3869" i="2"/>
  <c r="I3868" i="2"/>
  <c r="H3868" i="2"/>
  <c r="I3867" i="2"/>
  <c r="H3867" i="2"/>
  <c r="I3866" i="2"/>
  <c r="H3866" i="2"/>
  <c r="I3865" i="2"/>
  <c r="H3865" i="2"/>
  <c r="I3864" i="2"/>
  <c r="H3864" i="2"/>
  <c r="I3863" i="2"/>
  <c r="H3863" i="2"/>
  <c r="I3862" i="2"/>
  <c r="H3862" i="2"/>
  <c r="I3861" i="2"/>
  <c r="H3861" i="2"/>
  <c r="I3860" i="2"/>
  <c r="H3860" i="2"/>
  <c r="I3859" i="2"/>
  <c r="H3859" i="2"/>
  <c r="I3858" i="2"/>
  <c r="H3858" i="2"/>
  <c r="I3857" i="2"/>
  <c r="H3857" i="2"/>
  <c r="I3856" i="2"/>
  <c r="H3856" i="2"/>
  <c r="I3855" i="2"/>
  <c r="H3855" i="2"/>
  <c r="I3854" i="2"/>
  <c r="H3854" i="2"/>
  <c r="I3853" i="2"/>
  <c r="H3853" i="2"/>
  <c r="I3852" i="2"/>
  <c r="H3852" i="2"/>
  <c r="I3851" i="2"/>
  <c r="H3851" i="2"/>
  <c r="I3850" i="2"/>
  <c r="H3850" i="2"/>
  <c r="I3849" i="2"/>
  <c r="H3849" i="2"/>
  <c r="I3848" i="2"/>
  <c r="H3848" i="2"/>
  <c r="I3847" i="2"/>
  <c r="H3847" i="2"/>
  <c r="I3846" i="2"/>
  <c r="H3846" i="2"/>
  <c r="I3845" i="2"/>
  <c r="H3845" i="2"/>
  <c r="I3844" i="2"/>
  <c r="H3844" i="2"/>
  <c r="I3843" i="2"/>
  <c r="H3843" i="2"/>
  <c r="I3842" i="2"/>
  <c r="H3842" i="2"/>
  <c r="I3841" i="2"/>
  <c r="H3841" i="2"/>
  <c r="I3840" i="2"/>
  <c r="H3840" i="2"/>
  <c r="I3839" i="2"/>
  <c r="H3839" i="2"/>
  <c r="I3838" i="2"/>
  <c r="H3838" i="2"/>
  <c r="I3837" i="2"/>
  <c r="H3837" i="2"/>
  <c r="I3836" i="2"/>
  <c r="H3836" i="2"/>
  <c r="I3835" i="2"/>
  <c r="H3835" i="2"/>
  <c r="I3834" i="2"/>
  <c r="H3834" i="2"/>
  <c r="I3833" i="2"/>
  <c r="H3833" i="2"/>
  <c r="I3832" i="2"/>
  <c r="H3832" i="2"/>
  <c r="I3831" i="2"/>
  <c r="H3831" i="2"/>
  <c r="I3830" i="2"/>
  <c r="H3830" i="2"/>
  <c r="I3829" i="2"/>
  <c r="H3829" i="2"/>
  <c r="I3828" i="2"/>
  <c r="H3828" i="2"/>
  <c r="I3827" i="2"/>
  <c r="H3827" i="2"/>
  <c r="I3826" i="2"/>
  <c r="H3826" i="2"/>
  <c r="I3825" i="2"/>
  <c r="H3825" i="2"/>
  <c r="I3824" i="2"/>
  <c r="H3824" i="2"/>
  <c r="I3823" i="2"/>
  <c r="H3823" i="2"/>
  <c r="I3822" i="2"/>
  <c r="H3822" i="2"/>
  <c r="I3821" i="2"/>
  <c r="H3821" i="2"/>
  <c r="I3820" i="2"/>
  <c r="H3820" i="2"/>
  <c r="I3819" i="2"/>
  <c r="H3819" i="2"/>
  <c r="I3818" i="2"/>
  <c r="H3818" i="2"/>
  <c r="I3817" i="2"/>
  <c r="H3817" i="2"/>
  <c r="I3816" i="2"/>
  <c r="H3816" i="2"/>
  <c r="I3815" i="2"/>
  <c r="H3815" i="2"/>
  <c r="I3814" i="2"/>
  <c r="H3814" i="2"/>
  <c r="I3813" i="2"/>
  <c r="H3813" i="2"/>
  <c r="I3812" i="2"/>
  <c r="H3812" i="2"/>
  <c r="I3811" i="2"/>
  <c r="H3811" i="2"/>
  <c r="I3810" i="2"/>
  <c r="H3810" i="2"/>
  <c r="I3809" i="2"/>
  <c r="H3809" i="2"/>
  <c r="I3808" i="2"/>
  <c r="H3808" i="2"/>
  <c r="I3807" i="2"/>
  <c r="H3807" i="2"/>
  <c r="I3806" i="2"/>
  <c r="H3806" i="2"/>
  <c r="I3805" i="2"/>
  <c r="H3805" i="2"/>
  <c r="I3804" i="2"/>
  <c r="H3804" i="2"/>
  <c r="I3803" i="2"/>
  <c r="H3803" i="2"/>
  <c r="I3802" i="2"/>
  <c r="H3802" i="2"/>
  <c r="I3801" i="2"/>
  <c r="H3801" i="2"/>
  <c r="I3800" i="2"/>
  <c r="H3800" i="2"/>
  <c r="I3799" i="2"/>
  <c r="H3799" i="2"/>
  <c r="I3798" i="2"/>
  <c r="H3798" i="2"/>
  <c r="I3797" i="2"/>
  <c r="H3797" i="2"/>
  <c r="I3796" i="2"/>
  <c r="H3796" i="2"/>
  <c r="I3795" i="2"/>
  <c r="H3795" i="2"/>
  <c r="I3794" i="2"/>
  <c r="H3794" i="2"/>
  <c r="I3793" i="2"/>
  <c r="H3793" i="2"/>
  <c r="I3792" i="2"/>
  <c r="H3792" i="2"/>
  <c r="I3791" i="2"/>
  <c r="H3791" i="2"/>
  <c r="I3790" i="2"/>
  <c r="H3790" i="2"/>
  <c r="I3789" i="2"/>
  <c r="H3789" i="2"/>
  <c r="I3788" i="2"/>
  <c r="H3788" i="2"/>
  <c r="I3787" i="2"/>
  <c r="H3787" i="2"/>
  <c r="I3786" i="2"/>
  <c r="H3786" i="2"/>
  <c r="I3785" i="2"/>
  <c r="H3785" i="2"/>
  <c r="I3784" i="2"/>
  <c r="H3784" i="2"/>
  <c r="I3783" i="2"/>
  <c r="H3783" i="2"/>
  <c r="I3782" i="2"/>
  <c r="H3782" i="2"/>
  <c r="I3781" i="2"/>
  <c r="H3781" i="2"/>
  <c r="I3780" i="2"/>
  <c r="H3780" i="2"/>
  <c r="I3779" i="2"/>
  <c r="H3779" i="2"/>
  <c r="I3778" i="2"/>
  <c r="H3778" i="2"/>
  <c r="I3777" i="2"/>
  <c r="H3777" i="2"/>
  <c r="I3776" i="2"/>
  <c r="H3776" i="2"/>
  <c r="I3775" i="2"/>
  <c r="H3775" i="2"/>
  <c r="I3774" i="2"/>
  <c r="H3774" i="2"/>
  <c r="I3773" i="2"/>
  <c r="H3773" i="2"/>
  <c r="I3772" i="2"/>
  <c r="H3772" i="2"/>
  <c r="I3771" i="2"/>
  <c r="H3771" i="2"/>
  <c r="I3770" i="2"/>
  <c r="H3770" i="2"/>
  <c r="I3769" i="2"/>
  <c r="H3769" i="2"/>
  <c r="I3768" i="2"/>
  <c r="H3768" i="2"/>
  <c r="I3767" i="2"/>
  <c r="H3767" i="2"/>
  <c r="I3766" i="2"/>
  <c r="H3766" i="2"/>
  <c r="I3765" i="2"/>
  <c r="H3765" i="2"/>
  <c r="I3764" i="2"/>
  <c r="H3764" i="2"/>
  <c r="I3763" i="2"/>
  <c r="H3763" i="2"/>
  <c r="I3762" i="2"/>
  <c r="H3762" i="2"/>
  <c r="I3761" i="2"/>
  <c r="H3761" i="2"/>
  <c r="I3760" i="2"/>
  <c r="H3760" i="2"/>
  <c r="I3759" i="2"/>
  <c r="H3759" i="2"/>
  <c r="I3758" i="2"/>
  <c r="H3758" i="2"/>
  <c r="I3757" i="2"/>
  <c r="H3757" i="2"/>
  <c r="I3756" i="2"/>
  <c r="H3756" i="2"/>
  <c r="I3755" i="2"/>
  <c r="H3755" i="2"/>
  <c r="I3754" i="2"/>
  <c r="H3754" i="2"/>
  <c r="I3753" i="2"/>
  <c r="H3753" i="2"/>
  <c r="I3752" i="2"/>
  <c r="H3752" i="2"/>
  <c r="I3751" i="2"/>
  <c r="H3751" i="2"/>
  <c r="I3750" i="2"/>
  <c r="H3750" i="2"/>
  <c r="I3749" i="2"/>
  <c r="H3749" i="2"/>
  <c r="I3748" i="2"/>
  <c r="H3748" i="2"/>
  <c r="I3747" i="2"/>
  <c r="H3747" i="2"/>
  <c r="I3746" i="2"/>
  <c r="H3746" i="2"/>
  <c r="I3745" i="2"/>
  <c r="H3745" i="2"/>
  <c r="I3744" i="2"/>
  <c r="H3744" i="2"/>
  <c r="I3743" i="2"/>
  <c r="H3743" i="2"/>
  <c r="I3742" i="2"/>
  <c r="H3742" i="2"/>
  <c r="I3741" i="2"/>
  <c r="H3741" i="2"/>
  <c r="I3740" i="2"/>
  <c r="H3740" i="2"/>
  <c r="I3739" i="2"/>
  <c r="H3739" i="2"/>
  <c r="I3738" i="2"/>
  <c r="H3738" i="2"/>
  <c r="I3737" i="2"/>
  <c r="H3737" i="2"/>
  <c r="I3736" i="2"/>
  <c r="H3736" i="2"/>
  <c r="I3735" i="2"/>
  <c r="H3735" i="2"/>
  <c r="I3734" i="2"/>
  <c r="H3734" i="2"/>
  <c r="I3733" i="2"/>
  <c r="H3733" i="2"/>
  <c r="I3732" i="2"/>
  <c r="H3732" i="2"/>
  <c r="I3731" i="2"/>
  <c r="H3731" i="2"/>
  <c r="I3730" i="2"/>
  <c r="H3730" i="2"/>
  <c r="I3729" i="2"/>
  <c r="H3729" i="2"/>
  <c r="I3728" i="2"/>
  <c r="H3728" i="2"/>
  <c r="I3727" i="2"/>
  <c r="H3727" i="2"/>
  <c r="I3726" i="2"/>
  <c r="H3726" i="2"/>
  <c r="I3725" i="2"/>
  <c r="H3725" i="2"/>
  <c r="I3724" i="2"/>
  <c r="H3724" i="2"/>
  <c r="I3723" i="2"/>
  <c r="H3723" i="2"/>
  <c r="I3722" i="2"/>
  <c r="H3722" i="2"/>
  <c r="I3721" i="2"/>
  <c r="H3721" i="2"/>
  <c r="I3720" i="2"/>
  <c r="H3720" i="2"/>
  <c r="I3719" i="2"/>
  <c r="H3719" i="2"/>
  <c r="I3718" i="2"/>
  <c r="H3718" i="2"/>
  <c r="I3717" i="2"/>
  <c r="H3717" i="2"/>
  <c r="I3716" i="2"/>
  <c r="H3716" i="2"/>
  <c r="I3715" i="2"/>
  <c r="H3715" i="2"/>
  <c r="I3714" i="2"/>
  <c r="H3714" i="2"/>
  <c r="I3713" i="2"/>
  <c r="H3713" i="2"/>
  <c r="I3712" i="2"/>
  <c r="H3712" i="2"/>
  <c r="I3711" i="2"/>
  <c r="H3711" i="2"/>
  <c r="I3710" i="2"/>
  <c r="H3710" i="2"/>
  <c r="I3709" i="2"/>
  <c r="H3709" i="2"/>
  <c r="I3708" i="2"/>
  <c r="H3708" i="2"/>
  <c r="I3707" i="2"/>
  <c r="H3707" i="2"/>
  <c r="I3706" i="2"/>
  <c r="H3706" i="2"/>
  <c r="I3705" i="2"/>
  <c r="H3705" i="2"/>
  <c r="I3704" i="2"/>
  <c r="H3704" i="2"/>
  <c r="I3703" i="2"/>
  <c r="H3703" i="2"/>
  <c r="I3702" i="2"/>
  <c r="H3702" i="2"/>
  <c r="I3701" i="2"/>
  <c r="H3701" i="2"/>
  <c r="I3700" i="2"/>
  <c r="H3700" i="2"/>
  <c r="I3699" i="2"/>
  <c r="H3699" i="2"/>
  <c r="I3698" i="2"/>
  <c r="H3698" i="2"/>
  <c r="I3697" i="2"/>
  <c r="H3697" i="2"/>
  <c r="I3696" i="2"/>
  <c r="H3696" i="2"/>
  <c r="I3695" i="2"/>
  <c r="H3695" i="2"/>
  <c r="I3694" i="2"/>
  <c r="H3694" i="2"/>
  <c r="I3693" i="2"/>
  <c r="H3693" i="2"/>
  <c r="I3692" i="2"/>
  <c r="H3692" i="2"/>
  <c r="I3691" i="2"/>
  <c r="H3691" i="2"/>
  <c r="I3690" i="2"/>
  <c r="H3690" i="2"/>
  <c r="I3689" i="2"/>
  <c r="H3689" i="2"/>
  <c r="I3688" i="2"/>
  <c r="H3688" i="2"/>
  <c r="I3687" i="2"/>
  <c r="H3687" i="2"/>
  <c r="I3686" i="2"/>
  <c r="H3686" i="2"/>
  <c r="I3685" i="2"/>
  <c r="H3685" i="2"/>
  <c r="I3684" i="2"/>
  <c r="H3684" i="2"/>
  <c r="I3683" i="2"/>
  <c r="H3683" i="2"/>
  <c r="I3682" i="2"/>
  <c r="H3682" i="2"/>
  <c r="I3681" i="2"/>
  <c r="H3681" i="2"/>
  <c r="I3680" i="2"/>
  <c r="H3680" i="2"/>
  <c r="I3679" i="2"/>
  <c r="H3679" i="2"/>
  <c r="I3678" i="2"/>
  <c r="H3678" i="2"/>
  <c r="I3677" i="2"/>
  <c r="H3677" i="2"/>
  <c r="I3676" i="2"/>
  <c r="H3676" i="2"/>
  <c r="I3675" i="2"/>
  <c r="H3675" i="2"/>
  <c r="I3674" i="2"/>
  <c r="H3674" i="2"/>
  <c r="I3673" i="2"/>
  <c r="H3673" i="2"/>
  <c r="I3672" i="2"/>
  <c r="H3672" i="2"/>
  <c r="I3671" i="2"/>
  <c r="H3671" i="2"/>
  <c r="I3670" i="2"/>
  <c r="H3670" i="2"/>
  <c r="I3669" i="2"/>
  <c r="H3669" i="2"/>
  <c r="I3668" i="2"/>
  <c r="H3668" i="2"/>
  <c r="I3667" i="2"/>
  <c r="H3667" i="2"/>
  <c r="I3666" i="2"/>
  <c r="H3666" i="2"/>
  <c r="I3665" i="2"/>
  <c r="H3665" i="2"/>
  <c r="I3664" i="2"/>
  <c r="H3664" i="2"/>
  <c r="I3663" i="2"/>
  <c r="H3663" i="2"/>
  <c r="I3662" i="2"/>
  <c r="H3662" i="2"/>
  <c r="I3661" i="2"/>
  <c r="H3661" i="2"/>
  <c r="I3660" i="2"/>
  <c r="H3660" i="2"/>
  <c r="I3659" i="2"/>
  <c r="H3659" i="2"/>
  <c r="I3658" i="2"/>
  <c r="H3658" i="2"/>
  <c r="I3657" i="2"/>
  <c r="H3657" i="2"/>
  <c r="I3656" i="2"/>
  <c r="H3656" i="2"/>
  <c r="I3655" i="2"/>
  <c r="H3655" i="2"/>
  <c r="I3654" i="2"/>
  <c r="H3654" i="2"/>
  <c r="I3653" i="2"/>
  <c r="H3653" i="2"/>
  <c r="I3652" i="2"/>
  <c r="H3652" i="2"/>
  <c r="I3651" i="2"/>
  <c r="H3651" i="2"/>
  <c r="I3650" i="2"/>
  <c r="H3650" i="2"/>
  <c r="I3649" i="2"/>
  <c r="H3649" i="2"/>
  <c r="I3648" i="2"/>
  <c r="H3648" i="2"/>
  <c r="I3647" i="2"/>
  <c r="H3647" i="2"/>
  <c r="I3646" i="2"/>
  <c r="H3646" i="2"/>
  <c r="I3645" i="2"/>
  <c r="H3645" i="2"/>
  <c r="I3644" i="2"/>
  <c r="H3644" i="2"/>
  <c r="I3643" i="2"/>
  <c r="H3643" i="2"/>
  <c r="I3642" i="2"/>
  <c r="H3642" i="2"/>
  <c r="I3641" i="2"/>
  <c r="H3641" i="2"/>
  <c r="I3640" i="2"/>
  <c r="H3640" i="2"/>
  <c r="I3639" i="2"/>
  <c r="H3639" i="2"/>
  <c r="I3638" i="2"/>
  <c r="H3638" i="2"/>
  <c r="I3637" i="2"/>
  <c r="H3637" i="2"/>
  <c r="I3636" i="2"/>
  <c r="H3636" i="2"/>
  <c r="I3635" i="2"/>
  <c r="H3635" i="2"/>
  <c r="I3634" i="2"/>
  <c r="H3634" i="2"/>
  <c r="I3633" i="2"/>
  <c r="H3633" i="2"/>
  <c r="I3632" i="2"/>
  <c r="H3632" i="2"/>
  <c r="I3631" i="2"/>
  <c r="H3631" i="2"/>
  <c r="I3630" i="2"/>
  <c r="H3630" i="2"/>
  <c r="I3629" i="2"/>
  <c r="H3629" i="2"/>
  <c r="I3628" i="2"/>
  <c r="H3628" i="2"/>
  <c r="I3627" i="2"/>
  <c r="H3627" i="2"/>
  <c r="I3626" i="2"/>
  <c r="H3626" i="2"/>
  <c r="I3625" i="2"/>
  <c r="H3625" i="2"/>
  <c r="I3624" i="2"/>
  <c r="H3624" i="2"/>
  <c r="I3623" i="2"/>
  <c r="H3623" i="2"/>
  <c r="I3622" i="2"/>
  <c r="H3622" i="2"/>
  <c r="I3621" i="2"/>
  <c r="H3621" i="2"/>
  <c r="I3620" i="2"/>
  <c r="H3620" i="2"/>
  <c r="I3619" i="2"/>
  <c r="H3619" i="2"/>
  <c r="I3618" i="2"/>
  <c r="H3618" i="2"/>
  <c r="I3617" i="2"/>
  <c r="H3617" i="2"/>
  <c r="I3616" i="2"/>
  <c r="H3616" i="2"/>
  <c r="I3615" i="2"/>
  <c r="H3615" i="2"/>
  <c r="I3614" i="2"/>
  <c r="H3614" i="2"/>
  <c r="I3613" i="2"/>
  <c r="H3613" i="2"/>
  <c r="I3612" i="2"/>
  <c r="H3612" i="2"/>
  <c r="I3611" i="2"/>
  <c r="H3611" i="2"/>
  <c r="I3610" i="2"/>
  <c r="H3610" i="2"/>
  <c r="I3609" i="2"/>
  <c r="H3609" i="2"/>
  <c r="I3608" i="2"/>
  <c r="H3608" i="2"/>
  <c r="I3607" i="2"/>
  <c r="H3607" i="2"/>
  <c r="I3606" i="2"/>
  <c r="H3606" i="2"/>
  <c r="I3605" i="2"/>
  <c r="H3605" i="2"/>
  <c r="I3604" i="2"/>
  <c r="H3604" i="2"/>
  <c r="I3603" i="2"/>
  <c r="H3603" i="2"/>
  <c r="I3602" i="2"/>
  <c r="H3602" i="2"/>
  <c r="I3601" i="2"/>
  <c r="H3601" i="2"/>
  <c r="I3600" i="2"/>
  <c r="H3600" i="2"/>
  <c r="I3599" i="2"/>
  <c r="H3599" i="2"/>
  <c r="I3598" i="2"/>
  <c r="H3598" i="2"/>
  <c r="I3597" i="2"/>
  <c r="H3597" i="2"/>
  <c r="I3596" i="2"/>
  <c r="H3596" i="2"/>
  <c r="I3595" i="2"/>
  <c r="H3595" i="2"/>
  <c r="I3594" i="2"/>
  <c r="H3594" i="2"/>
  <c r="I3593" i="2"/>
  <c r="H3593" i="2"/>
  <c r="I3592" i="2"/>
  <c r="H3592" i="2"/>
  <c r="I3591" i="2"/>
  <c r="H3591" i="2"/>
  <c r="I3590" i="2"/>
  <c r="H3590" i="2"/>
  <c r="I3589" i="2"/>
  <c r="H3589" i="2"/>
  <c r="I3588" i="2"/>
  <c r="H3588" i="2"/>
  <c r="I3587" i="2"/>
  <c r="H3587" i="2"/>
  <c r="I3586" i="2"/>
  <c r="H3586" i="2"/>
  <c r="I3585" i="2"/>
  <c r="H3585" i="2"/>
  <c r="I3584" i="2"/>
  <c r="H3584" i="2"/>
  <c r="I3583" i="2"/>
  <c r="H3583" i="2"/>
  <c r="I3582" i="2"/>
  <c r="H3582" i="2"/>
  <c r="I3581" i="2"/>
  <c r="H3581" i="2"/>
  <c r="I3580" i="2"/>
  <c r="H3580" i="2"/>
  <c r="I3579" i="2"/>
  <c r="H3579" i="2"/>
  <c r="I3578" i="2"/>
  <c r="H3578" i="2"/>
  <c r="I3577" i="2"/>
  <c r="H3577" i="2"/>
  <c r="I3576" i="2"/>
  <c r="H3576" i="2"/>
  <c r="I3575" i="2"/>
  <c r="H3575" i="2"/>
  <c r="I3574" i="2"/>
  <c r="H3574" i="2"/>
  <c r="I3573" i="2"/>
  <c r="H3573" i="2"/>
  <c r="I3572" i="2"/>
  <c r="H3572" i="2"/>
  <c r="I3571" i="2"/>
  <c r="H3571" i="2"/>
  <c r="I3570" i="2"/>
  <c r="H3570" i="2"/>
  <c r="I3569" i="2"/>
  <c r="H3569" i="2"/>
  <c r="I3568" i="2"/>
  <c r="H3568" i="2"/>
  <c r="I3567" i="2"/>
  <c r="H3567" i="2"/>
  <c r="I3566" i="2"/>
  <c r="H3566" i="2"/>
  <c r="I3565" i="2"/>
  <c r="H3565" i="2"/>
  <c r="I3564" i="2"/>
  <c r="H3564" i="2"/>
  <c r="I3563" i="2"/>
  <c r="H3563" i="2"/>
  <c r="I3562" i="2"/>
  <c r="H3562" i="2"/>
  <c r="I3561" i="2"/>
  <c r="H3561" i="2"/>
  <c r="I3560" i="2"/>
  <c r="H3560" i="2"/>
  <c r="I3559" i="2"/>
  <c r="H3559" i="2"/>
  <c r="I3558" i="2"/>
  <c r="H3558" i="2"/>
  <c r="I3557" i="2"/>
  <c r="H3557" i="2"/>
  <c r="I3556" i="2"/>
  <c r="H3556" i="2"/>
  <c r="I3555" i="2"/>
  <c r="H3555" i="2"/>
  <c r="I3554" i="2"/>
  <c r="H3554" i="2"/>
  <c r="I3553" i="2"/>
  <c r="H3553" i="2"/>
  <c r="I3552" i="2"/>
  <c r="H3552" i="2"/>
  <c r="I3551" i="2"/>
  <c r="H3551" i="2"/>
  <c r="I3550" i="2"/>
  <c r="H3550" i="2"/>
  <c r="I3549" i="2"/>
  <c r="H3549" i="2"/>
  <c r="I3548" i="2"/>
  <c r="H3548" i="2"/>
  <c r="I3547" i="2"/>
  <c r="H3547" i="2"/>
  <c r="I3546" i="2"/>
  <c r="H3546" i="2"/>
  <c r="I3545" i="2"/>
  <c r="H3545" i="2"/>
  <c r="I3544" i="2"/>
  <c r="H3544" i="2"/>
  <c r="I3543" i="2"/>
  <c r="H3543" i="2"/>
  <c r="I3542" i="2"/>
  <c r="H3542" i="2"/>
  <c r="I3541" i="2"/>
  <c r="H3541" i="2"/>
  <c r="I3540" i="2"/>
  <c r="H3540" i="2"/>
  <c r="I3539" i="2"/>
  <c r="H3539" i="2"/>
  <c r="I3538" i="2"/>
  <c r="H3538" i="2"/>
  <c r="I3537" i="2"/>
  <c r="H3537" i="2"/>
  <c r="I3536" i="2"/>
  <c r="H3536" i="2"/>
  <c r="I3535" i="2"/>
  <c r="H3535" i="2"/>
  <c r="I3534" i="2"/>
  <c r="H3534" i="2"/>
  <c r="I3533" i="2"/>
  <c r="H3533" i="2"/>
  <c r="I3532" i="2"/>
  <c r="H3532" i="2"/>
  <c r="I3531" i="2"/>
  <c r="H3531" i="2"/>
  <c r="I3530" i="2"/>
  <c r="H3530" i="2"/>
  <c r="I3529" i="2"/>
  <c r="H3529" i="2"/>
  <c r="I3528" i="2"/>
  <c r="H3528" i="2"/>
  <c r="I3527" i="2"/>
  <c r="H3527" i="2"/>
  <c r="I3526" i="2"/>
  <c r="H3526" i="2"/>
  <c r="I3525" i="2"/>
  <c r="H3525" i="2"/>
  <c r="I3524" i="2"/>
  <c r="H3524" i="2"/>
  <c r="I3523" i="2"/>
  <c r="H3523" i="2"/>
  <c r="I3522" i="2"/>
  <c r="H3522" i="2"/>
  <c r="I3521" i="2"/>
  <c r="H3521" i="2"/>
  <c r="I3520" i="2"/>
  <c r="H3520" i="2"/>
  <c r="I3519" i="2"/>
  <c r="H3519" i="2"/>
  <c r="I3518" i="2"/>
  <c r="H3518" i="2"/>
  <c r="I3517" i="2"/>
  <c r="H3517" i="2"/>
  <c r="I3516" i="2"/>
  <c r="H3516" i="2"/>
  <c r="I3515" i="2"/>
  <c r="H3515" i="2"/>
  <c r="I3514" i="2"/>
  <c r="H3514" i="2"/>
  <c r="I3513" i="2"/>
  <c r="H3513" i="2"/>
  <c r="I3512" i="2"/>
  <c r="H3512" i="2"/>
  <c r="I3511" i="2"/>
  <c r="H3511" i="2"/>
  <c r="I3510" i="2"/>
  <c r="H3510" i="2"/>
  <c r="I3509" i="2"/>
  <c r="H3509" i="2"/>
  <c r="I3508" i="2"/>
  <c r="H3508" i="2"/>
  <c r="I3507" i="2"/>
  <c r="H3507" i="2"/>
  <c r="I3506" i="2"/>
  <c r="H3506" i="2"/>
  <c r="I3505" i="2"/>
  <c r="H3505" i="2"/>
  <c r="I3504" i="2"/>
  <c r="H3504" i="2"/>
  <c r="I3503" i="2"/>
  <c r="H3503" i="2"/>
  <c r="I3502" i="2"/>
  <c r="H3502" i="2"/>
  <c r="I3501" i="2"/>
  <c r="H3501" i="2"/>
  <c r="I3500" i="2"/>
  <c r="H3500" i="2"/>
  <c r="I3499" i="2"/>
  <c r="H3499" i="2"/>
  <c r="I3498" i="2"/>
  <c r="H3498" i="2"/>
  <c r="I3497" i="2"/>
  <c r="H3497" i="2"/>
  <c r="I3496" i="2"/>
  <c r="H3496" i="2"/>
  <c r="I3495" i="2"/>
  <c r="H3495" i="2"/>
  <c r="I3494" i="2"/>
  <c r="H3494" i="2"/>
  <c r="I3493" i="2"/>
  <c r="H3493" i="2"/>
  <c r="I3492" i="2"/>
  <c r="H3492" i="2"/>
  <c r="I3491" i="2"/>
  <c r="H3491" i="2"/>
  <c r="I3490" i="2"/>
  <c r="H3490" i="2"/>
  <c r="I3489" i="2"/>
  <c r="H3489" i="2"/>
  <c r="I3488" i="2"/>
  <c r="H3488" i="2"/>
  <c r="I3487" i="2"/>
  <c r="H3487" i="2"/>
  <c r="I3486" i="2"/>
  <c r="H3486" i="2"/>
  <c r="I3485" i="2"/>
  <c r="H3485" i="2"/>
  <c r="I3484" i="2"/>
  <c r="H3484" i="2"/>
  <c r="I3483" i="2"/>
  <c r="H3483" i="2"/>
  <c r="I3482" i="2"/>
  <c r="H3482" i="2"/>
  <c r="I3481" i="2"/>
  <c r="H3481" i="2"/>
  <c r="I3480" i="2"/>
  <c r="H3480" i="2"/>
  <c r="I3479" i="2"/>
  <c r="H3479" i="2"/>
  <c r="I3478" i="2"/>
  <c r="H3478" i="2"/>
  <c r="I3477" i="2"/>
  <c r="H3477" i="2"/>
  <c r="I3476" i="2"/>
  <c r="H3476" i="2"/>
  <c r="I3475" i="2"/>
  <c r="H3475" i="2"/>
  <c r="I3474" i="2"/>
  <c r="H3474" i="2"/>
  <c r="I3473" i="2"/>
  <c r="H3473" i="2"/>
  <c r="I3472" i="2"/>
  <c r="H3472" i="2"/>
  <c r="I3471" i="2"/>
  <c r="H3471" i="2"/>
  <c r="I3470" i="2"/>
  <c r="H3470" i="2"/>
  <c r="I3469" i="2"/>
  <c r="H3469" i="2"/>
  <c r="I3468" i="2"/>
  <c r="H3468" i="2"/>
  <c r="I3467" i="2"/>
  <c r="H3467" i="2"/>
  <c r="I3466" i="2"/>
  <c r="H3466" i="2"/>
  <c r="I3465" i="2"/>
  <c r="H3465" i="2"/>
  <c r="I3464" i="2"/>
  <c r="H3464" i="2"/>
  <c r="I3463" i="2"/>
  <c r="H3463" i="2"/>
  <c r="I3462" i="2"/>
  <c r="H3462" i="2"/>
  <c r="I3461" i="2"/>
  <c r="H3461" i="2"/>
  <c r="I3460" i="2"/>
  <c r="H3460" i="2"/>
  <c r="I3459" i="2"/>
  <c r="H3459" i="2"/>
  <c r="I3458" i="2"/>
  <c r="H3458" i="2"/>
  <c r="I3457" i="2"/>
  <c r="H3457" i="2"/>
  <c r="I3456" i="2"/>
  <c r="H3456" i="2"/>
  <c r="I3455" i="2"/>
  <c r="H3455" i="2"/>
  <c r="I3454" i="2"/>
  <c r="H3454" i="2"/>
  <c r="I3453" i="2"/>
  <c r="H3453" i="2"/>
  <c r="I3452" i="2"/>
  <c r="H3452" i="2"/>
  <c r="I3451" i="2"/>
  <c r="H3451" i="2"/>
  <c r="I3450" i="2"/>
  <c r="H3450" i="2"/>
  <c r="I3449" i="2"/>
  <c r="H3449" i="2"/>
  <c r="I3448" i="2"/>
  <c r="H3448" i="2"/>
  <c r="I3447" i="2"/>
  <c r="H3447" i="2"/>
  <c r="I3446" i="2"/>
  <c r="H3446" i="2"/>
  <c r="I3445" i="2"/>
  <c r="H3445" i="2"/>
  <c r="I3444" i="2"/>
  <c r="H3444" i="2"/>
  <c r="I3443" i="2"/>
  <c r="H3443" i="2"/>
  <c r="I3442" i="2"/>
  <c r="H3442" i="2"/>
  <c r="I3441" i="2"/>
  <c r="H3441" i="2"/>
  <c r="I3440" i="2"/>
  <c r="H3440" i="2"/>
  <c r="I3439" i="2"/>
  <c r="H3439" i="2"/>
  <c r="I3438" i="2"/>
  <c r="H3438" i="2"/>
  <c r="I3437" i="2"/>
  <c r="H3437" i="2"/>
  <c r="I3436" i="2"/>
  <c r="H3436" i="2"/>
  <c r="I3435" i="2"/>
  <c r="H3435" i="2"/>
  <c r="I3434" i="2"/>
  <c r="H3434" i="2"/>
  <c r="I3433" i="2"/>
  <c r="H3433" i="2"/>
  <c r="I3432" i="2"/>
  <c r="H3432" i="2"/>
  <c r="I3431" i="2"/>
  <c r="H3431" i="2"/>
  <c r="I3430" i="2"/>
  <c r="H3430" i="2"/>
  <c r="I3429" i="2"/>
  <c r="H3429" i="2"/>
  <c r="I3428" i="2"/>
  <c r="H3428" i="2"/>
  <c r="I3427" i="2"/>
  <c r="H3427" i="2"/>
  <c r="I3426" i="2"/>
  <c r="H3426" i="2"/>
  <c r="I3425" i="2"/>
  <c r="H3425" i="2"/>
  <c r="I3424" i="2"/>
  <c r="H3424" i="2"/>
  <c r="I3423" i="2"/>
  <c r="H3423" i="2"/>
  <c r="I3422" i="2"/>
  <c r="H3422" i="2"/>
  <c r="I3421" i="2"/>
  <c r="H3421" i="2"/>
  <c r="I3420" i="2"/>
  <c r="H3420" i="2"/>
  <c r="I3419" i="2"/>
  <c r="H3419" i="2"/>
  <c r="I3418" i="2"/>
  <c r="H3418" i="2"/>
  <c r="I3417" i="2"/>
  <c r="H3417" i="2"/>
  <c r="I3416" i="2"/>
  <c r="H3416" i="2"/>
  <c r="I3415" i="2"/>
  <c r="H3415" i="2"/>
  <c r="I3414" i="2"/>
  <c r="H3414" i="2"/>
  <c r="I3413" i="2"/>
  <c r="H3413" i="2"/>
  <c r="I3412" i="2"/>
  <c r="H3412" i="2"/>
  <c r="I3411" i="2"/>
  <c r="H3411" i="2"/>
  <c r="I3410" i="2"/>
  <c r="H3410" i="2"/>
  <c r="I3409" i="2"/>
  <c r="H3409" i="2"/>
  <c r="I3408" i="2"/>
  <c r="H3408" i="2"/>
  <c r="I3407" i="2"/>
  <c r="H3407" i="2"/>
  <c r="I3406" i="2"/>
  <c r="H3406" i="2"/>
  <c r="I3405" i="2"/>
  <c r="H3405" i="2"/>
  <c r="I3404" i="2"/>
  <c r="H3404" i="2"/>
  <c r="I3403" i="2"/>
  <c r="H3403" i="2"/>
  <c r="I3402" i="2"/>
  <c r="H3402" i="2"/>
  <c r="I3401" i="2"/>
  <c r="H3401" i="2"/>
  <c r="I3400" i="2"/>
  <c r="H3400" i="2"/>
  <c r="I3399" i="2"/>
  <c r="H3399" i="2"/>
  <c r="I3398" i="2"/>
  <c r="H3398" i="2"/>
  <c r="I3397" i="2"/>
  <c r="H3397" i="2"/>
  <c r="I3396" i="2"/>
  <c r="H3396" i="2"/>
  <c r="I3395" i="2"/>
  <c r="H3395" i="2"/>
  <c r="I3394" i="2"/>
  <c r="H3394" i="2"/>
  <c r="I3393" i="2"/>
  <c r="H3393" i="2"/>
  <c r="I3392" i="2"/>
  <c r="H3392" i="2"/>
  <c r="I3391" i="2"/>
  <c r="H3391" i="2"/>
  <c r="I3390" i="2"/>
  <c r="H3390" i="2"/>
  <c r="I3389" i="2"/>
  <c r="H3389" i="2"/>
  <c r="I3388" i="2"/>
  <c r="H3388" i="2"/>
  <c r="I3387" i="2"/>
  <c r="H3387" i="2"/>
  <c r="I3386" i="2"/>
  <c r="H3386" i="2"/>
  <c r="I3385" i="2"/>
  <c r="H3385" i="2"/>
  <c r="I3384" i="2"/>
  <c r="H3384" i="2"/>
  <c r="I3383" i="2"/>
  <c r="H3383" i="2"/>
  <c r="I3382" i="2"/>
  <c r="H3382" i="2"/>
  <c r="I3381" i="2"/>
  <c r="H3381" i="2"/>
  <c r="I3380" i="2"/>
  <c r="H3380" i="2"/>
  <c r="I3379" i="2"/>
  <c r="H3379" i="2"/>
  <c r="I3378" i="2"/>
  <c r="H3378" i="2"/>
  <c r="I3377" i="2"/>
  <c r="H3377" i="2"/>
  <c r="I3376" i="2"/>
  <c r="H3376" i="2"/>
  <c r="I3375" i="2"/>
  <c r="H3375" i="2"/>
  <c r="I3374" i="2"/>
  <c r="H3374" i="2"/>
  <c r="I3373" i="2"/>
  <c r="H3373" i="2"/>
  <c r="I3372" i="2"/>
  <c r="H3372" i="2"/>
  <c r="I3371" i="2"/>
  <c r="H3371" i="2"/>
  <c r="I3370" i="2"/>
  <c r="H3370" i="2"/>
  <c r="I3369" i="2"/>
  <c r="H3369" i="2"/>
  <c r="I3368" i="2"/>
  <c r="H3368" i="2"/>
  <c r="I3367" i="2"/>
  <c r="H3367" i="2"/>
  <c r="I3366" i="2"/>
  <c r="H3366" i="2"/>
  <c r="I3365" i="2"/>
  <c r="H3365" i="2"/>
  <c r="I3364" i="2"/>
  <c r="H3364" i="2"/>
  <c r="I3363" i="2"/>
  <c r="H3363" i="2"/>
  <c r="I3362" i="2"/>
  <c r="H3362" i="2"/>
  <c r="I3361" i="2"/>
  <c r="H3361" i="2"/>
  <c r="I3360" i="2"/>
  <c r="H3360" i="2"/>
  <c r="I3359" i="2"/>
  <c r="H3359" i="2"/>
  <c r="I3358" i="2"/>
  <c r="H3358" i="2"/>
  <c r="I3357" i="2"/>
  <c r="H3357" i="2"/>
  <c r="I3356" i="2"/>
  <c r="H3356" i="2"/>
  <c r="I3355" i="2"/>
  <c r="H3355" i="2"/>
  <c r="I3354" i="2"/>
  <c r="H3354" i="2"/>
  <c r="I3353" i="2"/>
  <c r="H3353" i="2"/>
  <c r="I3352" i="2"/>
  <c r="H3352" i="2"/>
  <c r="I3351" i="2"/>
  <c r="H3351" i="2"/>
  <c r="I3350" i="2"/>
  <c r="H3350" i="2"/>
  <c r="I3349" i="2"/>
  <c r="H3349" i="2"/>
  <c r="I3348" i="2"/>
  <c r="H3348" i="2"/>
  <c r="I3347" i="2"/>
  <c r="H3347" i="2"/>
  <c r="I3346" i="2"/>
  <c r="H3346" i="2"/>
  <c r="I3345" i="2"/>
  <c r="H3345" i="2"/>
  <c r="I3344" i="2"/>
  <c r="H3344" i="2"/>
  <c r="I3343" i="2"/>
  <c r="H3343" i="2"/>
  <c r="I3342" i="2"/>
  <c r="H3342" i="2"/>
  <c r="I3341" i="2"/>
  <c r="H3341" i="2"/>
  <c r="I3340" i="2"/>
  <c r="H3340" i="2"/>
  <c r="I3339" i="2"/>
  <c r="H3339" i="2"/>
  <c r="I3338" i="2"/>
  <c r="H3338" i="2"/>
  <c r="I3337" i="2"/>
  <c r="H3337" i="2"/>
  <c r="I3336" i="2"/>
  <c r="H3336" i="2"/>
  <c r="I3335" i="2"/>
  <c r="H3335" i="2"/>
  <c r="I3334" i="2"/>
  <c r="H3334" i="2"/>
  <c r="I3333" i="2"/>
  <c r="H3333" i="2"/>
  <c r="I3332" i="2"/>
  <c r="H3332" i="2"/>
  <c r="I3331" i="2"/>
  <c r="H3331" i="2"/>
  <c r="I3330" i="2"/>
  <c r="H3330" i="2"/>
  <c r="I3329" i="2"/>
  <c r="H3329" i="2"/>
  <c r="I3328" i="2"/>
  <c r="H3328" i="2"/>
  <c r="I3327" i="2"/>
  <c r="H3327" i="2"/>
  <c r="I3326" i="2"/>
  <c r="H3326" i="2"/>
  <c r="I3325" i="2"/>
  <c r="H3325" i="2"/>
  <c r="I3324" i="2"/>
  <c r="H3324" i="2"/>
  <c r="I3323" i="2"/>
  <c r="H3323" i="2"/>
  <c r="I3322" i="2"/>
  <c r="H3322" i="2"/>
  <c r="I3321" i="2"/>
  <c r="H3321" i="2"/>
  <c r="I3320" i="2"/>
  <c r="H3320" i="2"/>
  <c r="I3319" i="2"/>
  <c r="H3319" i="2"/>
  <c r="I3318" i="2"/>
  <c r="H3318" i="2"/>
  <c r="I3317" i="2"/>
  <c r="H3317" i="2"/>
  <c r="I3316" i="2"/>
  <c r="H3316" i="2"/>
  <c r="I3315" i="2"/>
  <c r="H3315" i="2"/>
  <c r="I3314" i="2"/>
  <c r="H3314" i="2"/>
  <c r="I3313" i="2"/>
  <c r="H3313" i="2"/>
  <c r="I3312" i="2"/>
  <c r="H3312" i="2"/>
  <c r="I3311" i="2"/>
  <c r="H3311" i="2"/>
  <c r="I3310" i="2"/>
  <c r="H3310" i="2"/>
  <c r="I3309" i="2"/>
  <c r="H3309" i="2"/>
  <c r="I3308" i="2"/>
  <c r="H3308" i="2"/>
  <c r="I3307" i="2"/>
  <c r="H3307" i="2"/>
  <c r="I3306" i="2"/>
  <c r="H3306" i="2"/>
  <c r="I3305" i="2"/>
  <c r="H3305" i="2"/>
  <c r="I3304" i="2"/>
  <c r="H3304" i="2"/>
  <c r="I3303" i="2"/>
  <c r="H3303" i="2"/>
  <c r="I3302" i="2"/>
  <c r="H3302" i="2"/>
  <c r="I3301" i="2"/>
  <c r="H3301" i="2"/>
  <c r="I3300" i="2"/>
  <c r="H3300" i="2"/>
  <c r="I3299" i="2"/>
  <c r="H3299" i="2"/>
  <c r="I3298" i="2"/>
  <c r="H3298" i="2"/>
  <c r="I3297" i="2"/>
  <c r="H3297" i="2"/>
  <c r="I3296" i="2"/>
  <c r="H3296" i="2"/>
  <c r="I3295" i="2"/>
  <c r="H3295" i="2"/>
  <c r="I3294" i="2"/>
  <c r="H3294" i="2"/>
  <c r="I3293" i="2"/>
  <c r="H3293" i="2"/>
  <c r="I3292" i="2"/>
  <c r="H3292" i="2"/>
  <c r="I3291" i="2"/>
  <c r="H3291" i="2"/>
  <c r="I3290" i="2"/>
  <c r="H3290" i="2"/>
  <c r="I3289" i="2"/>
  <c r="H3289" i="2"/>
  <c r="I3288" i="2"/>
  <c r="H3288" i="2"/>
  <c r="I3287" i="2"/>
  <c r="H3287" i="2"/>
  <c r="I3286" i="2"/>
  <c r="H3286" i="2"/>
  <c r="I3285" i="2"/>
  <c r="H3285" i="2"/>
  <c r="I3284" i="2"/>
  <c r="H3284" i="2"/>
  <c r="I3283" i="2"/>
  <c r="H3283" i="2"/>
  <c r="I3282" i="2"/>
  <c r="H3282" i="2"/>
  <c r="I3281" i="2"/>
  <c r="H3281" i="2"/>
  <c r="I3280" i="2"/>
  <c r="H3280" i="2"/>
  <c r="I3279" i="2"/>
  <c r="H3279" i="2"/>
  <c r="I3278" i="2"/>
  <c r="H3278" i="2"/>
  <c r="I3277" i="2"/>
  <c r="H3277" i="2"/>
  <c r="I3276" i="2"/>
  <c r="H3276" i="2"/>
  <c r="I3275" i="2"/>
  <c r="H3275" i="2"/>
  <c r="I3274" i="2"/>
  <c r="H3274" i="2"/>
  <c r="I3273" i="2"/>
  <c r="H3273" i="2"/>
  <c r="I3272" i="2"/>
  <c r="H3272" i="2"/>
  <c r="I3271" i="2"/>
  <c r="H3271" i="2"/>
  <c r="I3270" i="2"/>
  <c r="H3270" i="2"/>
  <c r="I3269" i="2"/>
  <c r="H3269" i="2"/>
  <c r="I3268" i="2"/>
  <c r="H3268" i="2"/>
  <c r="I3267" i="2"/>
  <c r="H3267" i="2"/>
  <c r="I3266" i="2"/>
  <c r="H3266" i="2"/>
  <c r="I3265" i="2"/>
  <c r="H3265" i="2"/>
  <c r="I3264" i="2"/>
  <c r="H3264" i="2"/>
  <c r="I3263" i="2"/>
  <c r="H3263" i="2"/>
  <c r="I3262" i="2"/>
  <c r="H3262" i="2"/>
  <c r="I3261" i="2"/>
  <c r="H3261" i="2"/>
  <c r="I3260" i="2"/>
  <c r="H3260" i="2"/>
  <c r="I3259" i="2"/>
  <c r="H3259" i="2"/>
  <c r="I3258" i="2"/>
  <c r="H3258" i="2"/>
  <c r="I3257" i="2"/>
  <c r="H3257" i="2"/>
  <c r="I3256" i="2"/>
  <c r="H3256" i="2"/>
  <c r="I3255" i="2"/>
  <c r="H3255" i="2"/>
  <c r="I3254" i="2"/>
  <c r="H3254" i="2"/>
  <c r="I3253" i="2"/>
  <c r="H3253" i="2"/>
  <c r="I3252" i="2"/>
  <c r="H3252" i="2"/>
  <c r="I3251" i="2"/>
  <c r="H3251" i="2"/>
  <c r="I3250" i="2"/>
  <c r="H3250" i="2"/>
  <c r="I3249" i="2"/>
  <c r="H3249" i="2"/>
  <c r="I3248" i="2"/>
  <c r="H3248" i="2"/>
  <c r="I3247" i="2"/>
  <c r="H3247" i="2"/>
  <c r="I3246" i="2"/>
  <c r="H3246" i="2"/>
  <c r="I3245" i="2"/>
  <c r="H3245" i="2"/>
  <c r="I3244" i="2"/>
  <c r="H3244" i="2"/>
  <c r="I3243" i="2"/>
  <c r="H3243" i="2"/>
  <c r="I3242" i="2"/>
  <c r="H3242" i="2"/>
  <c r="I3241" i="2"/>
  <c r="H3241" i="2"/>
  <c r="I3240" i="2"/>
  <c r="H3240" i="2"/>
  <c r="I3239" i="2"/>
  <c r="H3239" i="2"/>
  <c r="I3238" i="2"/>
  <c r="H3238" i="2"/>
  <c r="I3237" i="2"/>
  <c r="H3237" i="2"/>
  <c r="I3236" i="2"/>
  <c r="H3236" i="2"/>
  <c r="I3235" i="2"/>
  <c r="H3235" i="2"/>
  <c r="I3234" i="2"/>
  <c r="H3234" i="2"/>
  <c r="I3233" i="2"/>
  <c r="H3233" i="2"/>
  <c r="I3232" i="2"/>
  <c r="H3232" i="2"/>
  <c r="I3231" i="2"/>
  <c r="H3231" i="2"/>
  <c r="I3230" i="2"/>
  <c r="H3230" i="2"/>
  <c r="I3229" i="2"/>
  <c r="H3229" i="2"/>
  <c r="I3228" i="2"/>
  <c r="H3228" i="2"/>
  <c r="I3227" i="2"/>
  <c r="H3227" i="2"/>
  <c r="I3226" i="2"/>
  <c r="H3226" i="2"/>
  <c r="I3225" i="2"/>
  <c r="H3225" i="2"/>
  <c r="I3224" i="2"/>
  <c r="H3224" i="2"/>
  <c r="I3223" i="2"/>
  <c r="H3223" i="2"/>
  <c r="I3222" i="2"/>
  <c r="H3222" i="2"/>
  <c r="I3221" i="2"/>
  <c r="H3221" i="2"/>
  <c r="I3220" i="2"/>
  <c r="H3220" i="2"/>
  <c r="I3219" i="2"/>
  <c r="H3219" i="2"/>
  <c r="I3218" i="2"/>
  <c r="H3218" i="2"/>
  <c r="I3217" i="2"/>
  <c r="H3217" i="2"/>
  <c r="I3216" i="2"/>
  <c r="H3216" i="2"/>
  <c r="I3215" i="2"/>
  <c r="H3215" i="2"/>
  <c r="I3214" i="2"/>
  <c r="H3214" i="2"/>
  <c r="I3213" i="2"/>
  <c r="H3213" i="2"/>
  <c r="I3212" i="2"/>
  <c r="H3212" i="2"/>
  <c r="I3211" i="2"/>
  <c r="H3211" i="2"/>
  <c r="I3210" i="2"/>
  <c r="H3210" i="2"/>
  <c r="I3209" i="2"/>
  <c r="H3209" i="2"/>
  <c r="I3208" i="2"/>
  <c r="H3208" i="2"/>
  <c r="I3207" i="2"/>
  <c r="H3207" i="2"/>
  <c r="I3206" i="2"/>
  <c r="H3206" i="2"/>
  <c r="I3205" i="2"/>
  <c r="H3205" i="2"/>
  <c r="I3204" i="2"/>
  <c r="H3204" i="2"/>
  <c r="I3203" i="2"/>
  <c r="H3203" i="2"/>
  <c r="I3202" i="2"/>
  <c r="H3202" i="2"/>
  <c r="I3201" i="2"/>
  <c r="H3201" i="2"/>
  <c r="I3200" i="2"/>
  <c r="H3200" i="2"/>
  <c r="I3199" i="2"/>
  <c r="H3199" i="2"/>
  <c r="I3198" i="2"/>
  <c r="H3198" i="2"/>
  <c r="I3197" i="2"/>
  <c r="H3197" i="2"/>
  <c r="I3196" i="2"/>
  <c r="H3196" i="2"/>
  <c r="I3195" i="2"/>
  <c r="H3195" i="2"/>
  <c r="I3194" i="2"/>
  <c r="H3194" i="2"/>
  <c r="I3193" i="2"/>
  <c r="H3193" i="2"/>
  <c r="I3192" i="2"/>
  <c r="H3192" i="2"/>
  <c r="I3191" i="2"/>
  <c r="H3191" i="2"/>
  <c r="I3190" i="2"/>
  <c r="H3190" i="2"/>
  <c r="I3189" i="2"/>
  <c r="H3189" i="2"/>
  <c r="I3188" i="2"/>
  <c r="H3188" i="2"/>
  <c r="I3187" i="2"/>
  <c r="H3187" i="2"/>
  <c r="I3186" i="2"/>
  <c r="H3186" i="2"/>
  <c r="I3185" i="2"/>
  <c r="H3185" i="2"/>
  <c r="I3184" i="2"/>
  <c r="H3184" i="2"/>
  <c r="I3183" i="2"/>
  <c r="H3183" i="2"/>
  <c r="I3182" i="2"/>
  <c r="H3182" i="2"/>
  <c r="I3181" i="2"/>
  <c r="H3181" i="2"/>
  <c r="I3180" i="2"/>
  <c r="H3180" i="2"/>
  <c r="I3179" i="2"/>
  <c r="H3179" i="2"/>
  <c r="I3178" i="2"/>
  <c r="H3178" i="2"/>
  <c r="I3177" i="2"/>
  <c r="H3177" i="2"/>
  <c r="I3176" i="2"/>
  <c r="H3176" i="2"/>
  <c r="I3175" i="2"/>
  <c r="H3175" i="2"/>
  <c r="I3174" i="2"/>
  <c r="H3174" i="2"/>
  <c r="I3173" i="2"/>
  <c r="H3173" i="2"/>
  <c r="I3172" i="2"/>
  <c r="H3172" i="2"/>
  <c r="I3171" i="2"/>
  <c r="H3171" i="2"/>
  <c r="I3170" i="2"/>
  <c r="H3170" i="2"/>
  <c r="I3169" i="2"/>
  <c r="H3169" i="2"/>
  <c r="I3168" i="2"/>
  <c r="H3168" i="2"/>
  <c r="I3167" i="2"/>
  <c r="H3167" i="2"/>
  <c r="I3166" i="2"/>
  <c r="H3166" i="2"/>
  <c r="I3165" i="2"/>
  <c r="H3165" i="2"/>
  <c r="I3164" i="2"/>
  <c r="H3164" i="2"/>
  <c r="I3163" i="2"/>
  <c r="H3163" i="2"/>
  <c r="I3162" i="2"/>
  <c r="H3162" i="2"/>
  <c r="I3161" i="2"/>
  <c r="H3161" i="2"/>
  <c r="I3160" i="2"/>
  <c r="H3160" i="2"/>
  <c r="I3159" i="2"/>
  <c r="H3159" i="2"/>
  <c r="I3158" i="2"/>
  <c r="H3158" i="2"/>
  <c r="I3157" i="2"/>
  <c r="H3157" i="2"/>
  <c r="I3156" i="2"/>
  <c r="H3156" i="2"/>
  <c r="I3155" i="2"/>
  <c r="H3155" i="2"/>
  <c r="I3154" i="2"/>
  <c r="H3154" i="2"/>
  <c r="I3153" i="2"/>
  <c r="H3153" i="2"/>
  <c r="I3152" i="2"/>
  <c r="H3152" i="2"/>
  <c r="I3151" i="2"/>
  <c r="H3151" i="2"/>
  <c r="I3150" i="2"/>
  <c r="H3150" i="2"/>
  <c r="I3149" i="2"/>
  <c r="H3149" i="2"/>
  <c r="I3148" i="2"/>
  <c r="H3148" i="2"/>
  <c r="I3147" i="2"/>
  <c r="H3147" i="2"/>
  <c r="I3146" i="2"/>
  <c r="H3146" i="2"/>
  <c r="I3145" i="2"/>
  <c r="H3145" i="2"/>
  <c r="I3144" i="2"/>
  <c r="H3144" i="2"/>
  <c r="I3143" i="2"/>
  <c r="H3143" i="2"/>
  <c r="I3142" i="2"/>
  <c r="H3142" i="2"/>
  <c r="I3141" i="2"/>
  <c r="H3141" i="2"/>
  <c r="I3140" i="2"/>
  <c r="H3140" i="2"/>
  <c r="I3139" i="2"/>
  <c r="H3139" i="2"/>
  <c r="I3138" i="2"/>
  <c r="H3138" i="2"/>
  <c r="I3137" i="2"/>
  <c r="H3137" i="2"/>
  <c r="I3136" i="2"/>
  <c r="H3136" i="2"/>
  <c r="I3135" i="2"/>
  <c r="H3135" i="2"/>
  <c r="I3134" i="2"/>
  <c r="H3134" i="2"/>
  <c r="I3133" i="2"/>
  <c r="H3133" i="2"/>
  <c r="I3132" i="2"/>
  <c r="H3132" i="2"/>
  <c r="I3131" i="2"/>
  <c r="H3131" i="2"/>
  <c r="I3130" i="2"/>
  <c r="H3130" i="2"/>
  <c r="I3129" i="2"/>
  <c r="H3129" i="2"/>
  <c r="I3128" i="2"/>
  <c r="H3128" i="2"/>
  <c r="I3127" i="2"/>
  <c r="H3127" i="2"/>
  <c r="I3126" i="2"/>
  <c r="H3126" i="2"/>
  <c r="I3125" i="2"/>
  <c r="H3125" i="2"/>
  <c r="I3124" i="2"/>
  <c r="H3124" i="2"/>
  <c r="I3123" i="2"/>
  <c r="H3123" i="2"/>
  <c r="I3122" i="2"/>
  <c r="H3122" i="2"/>
  <c r="I3121" i="2"/>
  <c r="H3121" i="2"/>
  <c r="I3120" i="2"/>
  <c r="H3120" i="2"/>
  <c r="I3119" i="2"/>
  <c r="H3119" i="2"/>
  <c r="I3118" i="2"/>
  <c r="H3118" i="2"/>
  <c r="I3117" i="2"/>
  <c r="H3117" i="2"/>
  <c r="I3116" i="2"/>
  <c r="H3116" i="2"/>
  <c r="I3115" i="2"/>
  <c r="H3115" i="2"/>
  <c r="I3114" i="2"/>
  <c r="H3114" i="2"/>
  <c r="I3113" i="2"/>
  <c r="H3113" i="2"/>
  <c r="I3112" i="2"/>
  <c r="H3112" i="2"/>
  <c r="I3111" i="2"/>
  <c r="H3111" i="2"/>
  <c r="I3110" i="2"/>
  <c r="H3110" i="2"/>
  <c r="I3109" i="2"/>
  <c r="H3109" i="2"/>
  <c r="I3108" i="2"/>
  <c r="H3108" i="2"/>
  <c r="I3107" i="2"/>
  <c r="H3107" i="2"/>
  <c r="I3106" i="2"/>
  <c r="H3106" i="2"/>
  <c r="I3105" i="2"/>
  <c r="H3105" i="2"/>
  <c r="I3104" i="2"/>
  <c r="H3104" i="2"/>
  <c r="I3103" i="2"/>
  <c r="H3103" i="2"/>
  <c r="I3102" i="2"/>
  <c r="H3102" i="2"/>
  <c r="I3101" i="2"/>
  <c r="H3101" i="2"/>
  <c r="I3100" i="2"/>
  <c r="H3100" i="2"/>
  <c r="I3099" i="2"/>
  <c r="H3099" i="2"/>
  <c r="I3098" i="2"/>
  <c r="H3098" i="2"/>
  <c r="I3097" i="2"/>
  <c r="H3097" i="2"/>
  <c r="I3096" i="2"/>
  <c r="H3096" i="2"/>
  <c r="I3095" i="2"/>
  <c r="H3095" i="2"/>
  <c r="I3094" i="2"/>
  <c r="H3094" i="2"/>
  <c r="I3093" i="2"/>
  <c r="H3093" i="2"/>
  <c r="I3092" i="2"/>
  <c r="H3092" i="2"/>
  <c r="I3091" i="2"/>
  <c r="H3091" i="2"/>
  <c r="I3090" i="2"/>
  <c r="H3090" i="2"/>
  <c r="I3089" i="2"/>
  <c r="H3089" i="2"/>
  <c r="I3088" i="2"/>
  <c r="H3088" i="2"/>
  <c r="I3087" i="2"/>
  <c r="H3087" i="2"/>
  <c r="I3086" i="2"/>
  <c r="H3086" i="2"/>
  <c r="I3085" i="2"/>
  <c r="H3085" i="2"/>
  <c r="I3084" i="2"/>
  <c r="H3084" i="2"/>
  <c r="I3083" i="2"/>
  <c r="H3083" i="2"/>
  <c r="I3082" i="2"/>
  <c r="H3082" i="2"/>
  <c r="I3081" i="2"/>
  <c r="H3081" i="2"/>
  <c r="I3080" i="2"/>
  <c r="H3080" i="2"/>
  <c r="I3079" i="2"/>
  <c r="H3079" i="2"/>
  <c r="I3078" i="2"/>
  <c r="H3078" i="2"/>
  <c r="I3077" i="2"/>
  <c r="H3077" i="2"/>
  <c r="I3076" i="2"/>
  <c r="H3076" i="2"/>
  <c r="I3075" i="2"/>
  <c r="H3075" i="2"/>
  <c r="I3074" i="2"/>
  <c r="H3074" i="2"/>
  <c r="I3073" i="2"/>
  <c r="H3073" i="2"/>
  <c r="I3072" i="2"/>
  <c r="H3072" i="2"/>
  <c r="I3071" i="2"/>
  <c r="H3071" i="2"/>
  <c r="I3070" i="2"/>
  <c r="H3070" i="2"/>
  <c r="I3069" i="2"/>
  <c r="H3069" i="2"/>
  <c r="I3068" i="2"/>
  <c r="H3068" i="2"/>
  <c r="I3067" i="2"/>
  <c r="H3067" i="2"/>
  <c r="I3066" i="2"/>
  <c r="H3066" i="2"/>
  <c r="I3065" i="2"/>
  <c r="H3065" i="2"/>
  <c r="I3064" i="2"/>
  <c r="H3064" i="2"/>
  <c r="I3063" i="2"/>
  <c r="H3063" i="2"/>
  <c r="I3062" i="2"/>
  <c r="H3062" i="2"/>
  <c r="I3061" i="2"/>
  <c r="H3061" i="2"/>
  <c r="I3060" i="2"/>
  <c r="H3060" i="2"/>
  <c r="I3059" i="2"/>
  <c r="H3059" i="2"/>
  <c r="I3058" i="2"/>
  <c r="H3058" i="2"/>
  <c r="I3057" i="2"/>
  <c r="H3057" i="2"/>
  <c r="I3056" i="2"/>
  <c r="H3056" i="2"/>
  <c r="I3055" i="2"/>
  <c r="H3055" i="2"/>
  <c r="I3054" i="2"/>
  <c r="H3054" i="2"/>
  <c r="I3053" i="2"/>
  <c r="H3053" i="2"/>
  <c r="I3052" i="2"/>
  <c r="H3052" i="2"/>
  <c r="I3051" i="2"/>
  <c r="H3051" i="2"/>
  <c r="I3050" i="2"/>
  <c r="H3050" i="2"/>
  <c r="I3049" i="2"/>
  <c r="H3049" i="2"/>
  <c r="I3048" i="2"/>
  <c r="H3048" i="2"/>
  <c r="I3047" i="2"/>
  <c r="H3047" i="2"/>
  <c r="I3046" i="2"/>
  <c r="H3046" i="2"/>
  <c r="I3045" i="2"/>
  <c r="H3045" i="2"/>
  <c r="I3044" i="2"/>
  <c r="H3044" i="2"/>
  <c r="I3043" i="2"/>
  <c r="H3043" i="2"/>
  <c r="I3042" i="2"/>
  <c r="H3042" i="2"/>
  <c r="I3041" i="2"/>
  <c r="H3041" i="2"/>
  <c r="I3040" i="2"/>
  <c r="H3040" i="2"/>
  <c r="I3039" i="2"/>
  <c r="H3039" i="2"/>
  <c r="I3038" i="2"/>
  <c r="H3038" i="2"/>
  <c r="I3037" i="2"/>
  <c r="H3037" i="2"/>
  <c r="I3036" i="2"/>
  <c r="H3036" i="2"/>
  <c r="I3035" i="2"/>
  <c r="H3035" i="2"/>
  <c r="I3034" i="2"/>
  <c r="H3034" i="2"/>
  <c r="I3033" i="2"/>
  <c r="H3033" i="2"/>
  <c r="I3032" i="2"/>
  <c r="H3032" i="2"/>
  <c r="I3031" i="2"/>
  <c r="H3031" i="2"/>
  <c r="I3030" i="2"/>
  <c r="H3030" i="2"/>
  <c r="I3029" i="2"/>
  <c r="H3029" i="2"/>
  <c r="I3028" i="2"/>
  <c r="H3028" i="2"/>
  <c r="I3027" i="2"/>
  <c r="H3027" i="2"/>
  <c r="I3026" i="2"/>
  <c r="H3026" i="2"/>
  <c r="I3025" i="2"/>
  <c r="H3025" i="2"/>
  <c r="I3024" i="2"/>
  <c r="H3024" i="2"/>
  <c r="I3023" i="2"/>
  <c r="H3023" i="2"/>
  <c r="I3022" i="2"/>
  <c r="H3022" i="2"/>
  <c r="I3021" i="2"/>
  <c r="H3021" i="2"/>
  <c r="I3020" i="2"/>
  <c r="H3020" i="2"/>
  <c r="I3019" i="2"/>
  <c r="H3019" i="2"/>
  <c r="I3018" i="2"/>
  <c r="H3018" i="2"/>
  <c r="I3017" i="2"/>
  <c r="H3017" i="2"/>
  <c r="I3016" i="2"/>
  <c r="H3016" i="2"/>
  <c r="I3015" i="2"/>
  <c r="H3015" i="2"/>
  <c r="I3014" i="2"/>
  <c r="H3014" i="2"/>
  <c r="I3013" i="2"/>
  <c r="H3013" i="2"/>
  <c r="I3012" i="2"/>
  <c r="H3012" i="2"/>
  <c r="I3011" i="2"/>
  <c r="H3011" i="2"/>
  <c r="I3010" i="2"/>
  <c r="H3010" i="2"/>
  <c r="I3009" i="2"/>
  <c r="H3009" i="2"/>
  <c r="I3008" i="2"/>
  <c r="H3008" i="2"/>
  <c r="I3007" i="2"/>
  <c r="H3007" i="2"/>
  <c r="I3006" i="2"/>
  <c r="H3006" i="2"/>
  <c r="I3005" i="2"/>
  <c r="H3005" i="2"/>
  <c r="I3004" i="2"/>
  <c r="H3004" i="2"/>
  <c r="I3003" i="2"/>
  <c r="H3003" i="2"/>
  <c r="I3002" i="2"/>
  <c r="H3002" i="2"/>
  <c r="I3001" i="2"/>
  <c r="H3001" i="2"/>
  <c r="I3000" i="2"/>
  <c r="H3000" i="2"/>
  <c r="I2999" i="2"/>
  <c r="H2999" i="2"/>
  <c r="I2998" i="2"/>
  <c r="H2998" i="2"/>
  <c r="I2997" i="2"/>
  <c r="H2997" i="2"/>
  <c r="I2996" i="2"/>
  <c r="H2996" i="2"/>
  <c r="I2995" i="2"/>
  <c r="H2995" i="2"/>
  <c r="I2994" i="2"/>
  <c r="H2994" i="2"/>
  <c r="I2993" i="2"/>
  <c r="H2993" i="2"/>
  <c r="I2992" i="2"/>
  <c r="H2992" i="2"/>
  <c r="I2991" i="2"/>
  <c r="H2991" i="2"/>
  <c r="I2990" i="2"/>
  <c r="H2990" i="2"/>
  <c r="I2989" i="2"/>
  <c r="H2989" i="2"/>
  <c r="I2988" i="2"/>
  <c r="H2988" i="2"/>
  <c r="I2987" i="2"/>
  <c r="H2987" i="2"/>
  <c r="I2986" i="2"/>
  <c r="H2986" i="2"/>
  <c r="I2985" i="2"/>
  <c r="H2985" i="2"/>
  <c r="I2984" i="2"/>
  <c r="H2984" i="2"/>
  <c r="I2983" i="2"/>
  <c r="H2983" i="2"/>
  <c r="I2982" i="2"/>
  <c r="H2982" i="2"/>
  <c r="I2981" i="2"/>
  <c r="H2981" i="2"/>
  <c r="I2980" i="2"/>
  <c r="H2980" i="2"/>
  <c r="I2979" i="2"/>
  <c r="H2979" i="2"/>
  <c r="I2978" i="2"/>
  <c r="H2978" i="2"/>
  <c r="I2977" i="2"/>
  <c r="H2977" i="2"/>
  <c r="I2976" i="2"/>
  <c r="H2976" i="2"/>
  <c r="I2975" i="2"/>
  <c r="H2975" i="2"/>
  <c r="I2974" i="2"/>
  <c r="H2974" i="2"/>
  <c r="I2973" i="2"/>
  <c r="H2973" i="2"/>
  <c r="I2972" i="2"/>
  <c r="H2972" i="2"/>
  <c r="I2971" i="2"/>
  <c r="H2971" i="2"/>
  <c r="I2970" i="2"/>
  <c r="H2970" i="2"/>
  <c r="I2969" i="2"/>
  <c r="H2969" i="2"/>
  <c r="I2968" i="2"/>
  <c r="H2968" i="2"/>
  <c r="I2967" i="2"/>
  <c r="H2967" i="2"/>
  <c r="I2966" i="2"/>
  <c r="H2966" i="2"/>
  <c r="I2965" i="2"/>
  <c r="H2965" i="2"/>
  <c r="I2964" i="2"/>
  <c r="H2964" i="2"/>
  <c r="I2963" i="2"/>
  <c r="H2963" i="2"/>
  <c r="I2962" i="2"/>
  <c r="H2962" i="2"/>
  <c r="I2961" i="2"/>
  <c r="H2961" i="2"/>
  <c r="I2960" i="2"/>
  <c r="H2960" i="2"/>
  <c r="I2959" i="2"/>
  <c r="H2959" i="2"/>
  <c r="I2958" i="2"/>
  <c r="H2958" i="2"/>
  <c r="I2957" i="2"/>
  <c r="H2957" i="2"/>
  <c r="I2956" i="2"/>
  <c r="H2956" i="2"/>
  <c r="I2955" i="2"/>
  <c r="H2955" i="2"/>
  <c r="I2954" i="2"/>
  <c r="H2954" i="2"/>
  <c r="I2953" i="2"/>
  <c r="H2953" i="2"/>
  <c r="I2952" i="2"/>
  <c r="H2952" i="2"/>
  <c r="I2951" i="2"/>
  <c r="H2951" i="2"/>
  <c r="I2950" i="2"/>
  <c r="H2950" i="2"/>
  <c r="I2949" i="2"/>
  <c r="H2949" i="2"/>
  <c r="I2948" i="2"/>
  <c r="H2948" i="2"/>
  <c r="I2947" i="2"/>
  <c r="H2947" i="2"/>
  <c r="I2946" i="2"/>
  <c r="H2946" i="2"/>
  <c r="I2945" i="2"/>
  <c r="H2945" i="2"/>
  <c r="I2944" i="2"/>
  <c r="H2944" i="2"/>
  <c r="I2943" i="2"/>
  <c r="H2943" i="2"/>
  <c r="I2942" i="2"/>
  <c r="H2942" i="2"/>
  <c r="I2941" i="2"/>
  <c r="H2941" i="2"/>
  <c r="I2940" i="2"/>
  <c r="H2940" i="2"/>
  <c r="I2939" i="2"/>
  <c r="H2939" i="2"/>
  <c r="I2938" i="2"/>
  <c r="H2938" i="2"/>
  <c r="I2937" i="2"/>
  <c r="H2937" i="2"/>
  <c r="I2936" i="2"/>
  <c r="H2936" i="2"/>
  <c r="I2935" i="2"/>
  <c r="H2935" i="2"/>
  <c r="I2934" i="2"/>
  <c r="H2934" i="2"/>
  <c r="I2933" i="2"/>
  <c r="H2933" i="2"/>
  <c r="I2932" i="2"/>
  <c r="H2932" i="2"/>
  <c r="I2931" i="2"/>
  <c r="H2931" i="2"/>
  <c r="I2930" i="2"/>
  <c r="H2930" i="2"/>
  <c r="I2929" i="2"/>
  <c r="H2929" i="2"/>
  <c r="I2928" i="2"/>
  <c r="H2928" i="2"/>
  <c r="I2927" i="2"/>
  <c r="H2927" i="2"/>
  <c r="I2926" i="2"/>
  <c r="H2926" i="2"/>
  <c r="I2925" i="2"/>
  <c r="H2925" i="2"/>
  <c r="I2924" i="2"/>
  <c r="H2924" i="2"/>
  <c r="I2923" i="2"/>
  <c r="H2923" i="2"/>
  <c r="I2922" i="2"/>
  <c r="H2922" i="2"/>
  <c r="I2921" i="2"/>
  <c r="H2921" i="2"/>
  <c r="I2920" i="2"/>
  <c r="H2920" i="2"/>
  <c r="I2919" i="2"/>
  <c r="H2919" i="2"/>
  <c r="I2918" i="2"/>
  <c r="H2918" i="2"/>
  <c r="I2917" i="2"/>
  <c r="H2917" i="2"/>
  <c r="I2916" i="2"/>
  <c r="H2916" i="2"/>
  <c r="I2915" i="2"/>
  <c r="H2915" i="2"/>
  <c r="I2914" i="2"/>
  <c r="H2914" i="2"/>
  <c r="I2913" i="2"/>
  <c r="H2913" i="2"/>
  <c r="I2912" i="2"/>
  <c r="H2912" i="2"/>
  <c r="I2911" i="2"/>
  <c r="H2911" i="2"/>
  <c r="I2910" i="2"/>
  <c r="H2910" i="2"/>
  <c r="I2909" i="2"/>
  <c r="H2909" i="2"/>
  <c r="I2908" i="2"/>
  <c r="H2908" i="2"/>
  <c r="I2907" i="2"/>
  <c r="H2907" i="2"/>
  <c r="I2906" i="2"/>
  <c r="H2906" i="2"/>
  <c r="I2905" i="2"/>
  <c r="H2905" i="2"/>
  <c r="I2904" i="2"/>
  <c r="H2904" i="2"/>
  <c r="I2903" i="2"/>
  <c r="H2903" i="2"/>
  <c r="I2902" i="2"/>
  <c r="H2902" i="2"/>
  <c r="I2901" i="2"/>
  <c r="H2901" i="2"/>
  <c r="I2900" i="2"/>
  <c r="H2900" i="2"/>
  <c r="I2899" i="2"/>
  <c r="H2899" i="2"/>
  <c r="I2898" i="2"/>
  <c r="H2898" i="2"/>
  <c r="I2897" i="2"/>
  <c r="H2897" i="2"/>
  <c r="I2896" i="2"/>
  <c r="H2896" i="2"/>
  <c r="I2895" i="2"/>
  <c r="H2895" i="2"/>
  <c r="I2894" i="2"/>
  <c r="H2894" i="2"/>
  <c r="I2893" i="2"/>
  <c r="H2893" i="2"/>
  <c r="I2892" i="2"/>
  <c r="H2892" i="2"/>
  <c r="I2891" i="2"/>
  <c r="H2891" i="2"/>
  <c r="I2890" i="2"/>
  <c r="H2890" i="2"/>
  <c r="I2889" i="2"/>
  <c r="H2889" i="2"/>
  <c r="I2888" i="2"/>
  <c r="H2888" i="2"/>
  <c r="I2887" i="2"/>
  <c r="H2887" i="2"/>
  <c r="I2886" i="2"/>
  <c r="H2886" i="2"/>
  <c r="I2885" i="2"/>
  <c r="H2885" i="2"/>
  <c r="I2884" i="2"/>
  <c r="H2884" i="2"/>
  <c r="I2883" i="2"/>
  <c r="H2883" i="2"/>
  <c r="I2882" i="2"/>
  <c r="H2882" i="2"/>
  <c r="I2881" i="2"/>
  <c r="H2881" i="2"/>
  <c r="I2880" i="2"/>
  <c r="H2880" i="2"/>
  <c r="I2879" i="2"/>
  <c r="H2879" i="2"/>
  <c r="I2878" i="2"/>
  <c r="H2878" i="2"/>
  <c r="I2877" i="2"/>
  <c r="H2877" i="2"/>
  <c r="I2876" i="2"/>
  <c r="H2876" i="2"/>
  <c r="I2875" i="2"/>
  <c r="H2875" i="2"/>
  <c r="I2874" i="2"/>
  <c r="H2874" i="2"/>
  <c r="I2873" i="2"/>
  <c r="H2873" i="2"/>
  <c r="I2872" i="2"/>
  <c r="H2872" i="2"/>
  <c r="I2871" i="2"/>
  <c r="H2871" i="2"/>
  <c r="I2870" i="2"/>
  <c r="H2870" i="2"/>
  <c r="I2869" i="2"/>
  <c r="H2869" i="2"/>
  <c r="I2868" i="2"/>
  <c r="H2868" i="2"/>
  <c r="I2867" i="2"/>
  <c r="H2867" i="2"/>
  <c r="I2866" i="2"/>
  <c r="H2866" i="2"/>
  <c r="I2865" i="2"/>
  <c r="H2865" i="2"/>
  <c r="I2864" i="2"/>
  <c r="H2864" i="2"/>
  <c r="I2863" i="2"/>
  <c r="H2863" i="2"/>
  <c r="I2862" i="2"/>
  <c r="H2862" i="2"/>
  <c r="I2861" i="2"/>
  <c r="H2861" i="2"/>
  <c r="I2860" i="2"/>
  <c r="H2860" i="2"/>
  <c r="I2859" i="2"/>
  <c r="H2859" i="2"/>
  <c r="I2858" i="2"/>
  <c r="H2858" i="2"/>
  <c r="I2857" i="2"/>
  <c r="H2857" i="2"/>
  <c r="I2856" i="2"/>
  <c r="H2856" i="2"/>
  <c r="I2855" i="2"/>
  <c r="H2855" i="2"/>
  <c r="I2854" i="2"/>
  <c r="H2854" i="2"/>
  <c r="I2853" i="2"/>
  <c r="H2853" i="2"/>
  <c r="I2852" i="2"/>
  <c r="H2852" i="2"/>
  <c r="I2851" i="2"/>
  <c r="H2851" i="2"/>
  <c r="I2850" i="2"/>
  <c r="H2850" i="2"/>
  <c r="I2849" i="2"/>
  <c r="H2849" i="2"/>
  <c r="I2848" i="2"/>
  <c r="H2848" i="2"/>
  <c r="I2847" i="2"/>
  <c r="H2847" i="2"/>
  <c r="I2846" i="2"/>
  <c r="H2846" i="2"/>
  <c r="I2845" i="2"/>
  <c r="H2845" i="2"/>
  <c r="I2844" i="2"/>
  <c r="H2844" i="2"/>
  <c r="I2843" i="2"/>
  <c r="H2843" i="2"/>
  <c r="I2842" i="2"/>
  <c r="H2842" i="2"/>
  <c r="I2841" i="2"/>
  <c r="H2841" i="2"/>
  <c r="I2840" i="2"/>
  <c r="H2840" i="2"/>
  <c r="I2839" i="2"/>
  <c r="H2839" i="2"/>
  <c r="I2838" i="2"/>
  <c r="H2838" i="2"/>
  <c r="I2837" i="2"/>
  <c r="H2837" i="2"/>
  <c r="I2836" i="2"/>
  <c r="H2836" i="2"/>
  <c r="I2835" i="2"/>
  <c r="H2835" i="2"/>
  <c r="I2834" i="2"/>
  <c r="H2834" i="2"/>
  <c r="I2833" i="2"/>
  <c r="H2833" i="2"/>
  <c r="I2832" i="2"/>
  <c r="H2832" i="2"/>
  <c r="I2831" i="2"/>
  <c r="H2831" i="2"/>
  <c r="I2830" i="2"/>
  <c r="H2830" i="2"/>
  <c r="I2829" i="2"/>
  <c r="H2829" i="2"/>
  <c r="I2828" i="2"/>
  <c r="H2828" i="2"/>
  <c r="I2827" i="2"/>
  <c r="H2827" i="2"/>
  <c r="I2826" i="2"/>
  <c r="H2826" i="2"/>
  <c r="I2825" i="2"/>
  <c r="H2825" i="2"/>
  <c r="I2824" i="2"/>
  <c r="H2824" i="2"/>
  <c r="I2823" i="2"/>
  <c r="H2823" i="2"/>
  <c r="I2822" i="2"/>
  <c r="H2822" i="2"/>
  <c r="I2821" i="2"/>
  <c r="H2821" i="2"/>
  <c r="I2820" i="2"/>
  <c r="H2820" i="2"/>
  <c r="I2819" i="2"/>
  <c r="H2819" i="2"/>
  <c r="I2818" i="2"/>
  <c r="H2818" i="2"/>
  <c r="I2817" i="2"/>
  <c r="H2817" i="2"/>
  <c r="I2816" i="2"/>
  <c r="H2816" i="2"/>
  <c r="I2815" i="2"/>
  <c r="H2815" i="2"/>
  <c r="I2814" i="2"/>
  <c r="H2814" i="2"/>
  <c r="I2813" i="2"/>
  <c r="H2813" i="2"/>
  <c r="I2812" i="2"/>
  <c r="H2812" i="2"/>
  <c r="I2811" i="2"/>
  <c r="H2811" i="2"/>
  <c r="I2810" i="2"/>
  <c r="H2810" i="2"/>
  <c r="I2809" i="2"/>
  <c r="H2809" i="2"/>
  <c r="I2808" i="2"/>
  <c r="H2808" i="2"/>
  <c r="I2807" i="2"/>
  <c r="H2807" i="2"/>
  <c r="I2806" i="2"/>
  <c r="H2806" i="2"/>
  <c r="I2805" i="2"/>
  <c r="H2805" i="2"/>
  <c r="I2804" i="2"/>
  <c r="H2804" i="2"/>
  <c r="I2803" i="2"/>
  <c r="H2803" i="2"/>
  <c r="I2802" i="2"/>
  <c r="H2802" i="2"/>
  <c r="I2801" i="2"/>
  <c r="H2801" i="2"/>
  <c r="I2800" i="2"/>
  <c r="H2800" i="2"/>
  <c r="I2799" i="2"/>
  <c r="H2799" i="2"/>
  <c r="I2798" i="2"/>
  <c r="H2798" i="2"/>
  <c r="I2797" i="2"/>
  <c r="H2797" i="2"/>
  <c r="I2796" i="2"/>
  <c r="H2796" i="2"/>
  <c r="I2795" i="2"/>
  <c r="H2795" i="2"/>
  <c r="I2794" i="2"/>
  <c r="H2794" i="2"/>
  <c r="I2793" i="2"/>
  <c r="H2793" i="2"/>
  <c r="I2792" i="2"/>
  <c r="H2792" i="2"/>
  <c r="I2791" i="2"/>
  <c r="H2791" i="2"/>
  <c r="I2790" i="2"/>
  <c r="H2790" i="2"/>
  <c r="I2789" i="2"/>
  <c r="H2789" i="2"/>
  <c r="I2788" i="2"/>
  <c r="H2788" i="2"/>
  <c r="I2787" i="2"/>
  <c r="H2787" i="2"/>
  <c r="I2786" i="2"/>
  <c r="H2786" i="2"/>
  <c r="I2785" i="2"/>
  <c r="H2785" i="2"/>
  <c r="I2784" i="2"/>
  <c r="H2784" i="2"/>
  <c r="I2783" i="2"/>
  <c r="H2783" i="2"/>
  <c r="I2782" i="2"/>
  <c r="H2782" i="2"/>
  <c r="I2781" i="2"/>
  <c r="H2781" i="2"/>
  <c r="I2780" i="2"/>
  <c r="H2780" i="2"/>
  <c r="I2779" i="2"/>
  <c r="H2779" i="2"/>
  <c r="I2778" i="2"/>
  <c r="H2778" i="2"/>
  <c r="I2777" i="2"/>
  <c r="H2777" i="2"/>
  <c r="I2776" i="2"/>
  <c r="H2776" i="2"/>
  <c r="I2775" i="2"/>
  <c r="H2775" i="2"/>
  <c r="I2774" i="2"/>
  <c r="H2774" i="2"/>
  <c r="I2773" i="2"/>
  <c r="H2773" i="2"/>
  <c r="I2772" i="2"/>
  <c r="H2772" i="2"/>
  <c r="I2771" i="2"/>
  <c r="H2771" i="2"/>
  <c r="I2770" i="2"/>
  <c r="H2770" i="2"/>
  <c r="I2769" i="2"/>
  <c r="H2769" i="2"/>
  <c r="I2768" i="2"/>
  <c r="H2768" i="2"/>
  <c r="I2767" i="2"/>
  <c r="H2767" i="2"/>
  <c r="I2766" i="2"/>
  <c r="H2766" i="2"/>
  <c r="I2765" i="2"/>
  <c r="H2765" i="2"/>
  <c r="I2764" i="2"/>
  <c r="H2764" i="2"/>
  <c r="I2763" i="2"/>
  <c r="H2763" i="2"/>
  <c r="I2762" i="2"/>
  <c r="H2762" i="2"/>
  <c r="I2761" i="2"/>
  <c r="H2761" i="2"/>
  <c r="I2760" i="2"/>
  <c r="H2760" i="2"/>
  <c r="I2759" i="2"/>
  <c r="H2759" i="2"/>
  <c r="I2758" i="2"/>
  <c r="H2758" i="2"/>
  <c r="I2757" i="2"/>
  <c r="H2757" i="2"/>
  <c r="I2756" i="2"/>
  <c r="H2756" i="2"/>
  <c r="I2755" i="2"/>
  <c r="H2755" i="2"/>
  <c r="I2754" i="2"/>
  <c r="H2754" i="2"/>
  <c r="I2753" i="2"/>
  <c r="H2753" i="2"/>
  <c r="I2752" i="2"/>
  <c r="H2752" i="2"/>
  <c r="I2751" i="2"/>
  <c r="H2751" i="2"/>
  <c r="I2750" i="2"/>
  <c r="H2750" i="2"/>
  <c r="I2749" i="2"/>
  <c r="H2749" i="2"/>
  <c r="I2748" i="2"/>
  <c r="H2748" i="2"/>
  <c r="I2747" i="2"/>
  <c r="H2747" i="2"/>
  <c r="I2746" i="2"/>
  <c r="H2746" i="2"/>
  <c r="I2745" i="2"/>
  <c r="H2745" i="2"/>
  <c r="I2744" i="2"/>
  <c r="H2744" i="2"/>
  <c r="I2743" i="2"/>
  <c r="H2743" i="2"/>
  <c r="I2742" i="2"/>
  <c r="H2742" i="2"/>
  <c r="I2741" i="2"/>
  <c r="H2741" i="2"/>
  <c r="I2740" i="2"/>
  <c r="H2740" i="2"/>
  <c r="I2739" i="2"/>
  <c r="H2739" i="2"/>
  <c r="I2738" i="2"/>
  <c r="H2738" i="2"/>
  <c r="I2737" i="2"/>
  <c r="H2737" i="2"/>
  <c r="I2736" i="2"/>
  <c r="H2736" i="2"/>
  <c r="I2735" i="2"/>
  <c r="H2735" i="2"/>
  <c r="I2734" i="2"/>
  <c r="H2734" i="2"/>
  <c r="I2733" i="2"/>
  <c r="H2733" i="2"/>
  <c r="I2732" i="2"/>
  <c r="H2732" i="2"/>
  <c r="I2731" i="2"/>
  <c r="H2731" i="2"/>
  <c r="I2730" i="2"/>
  <c r="H2730" i="2"/>
  <c r="I2729" i="2"/>
  <c r="H2729" i="2"/>
  <c r="I2728" i="2"/>
  <c r="H2728" i="2"/>
  <c r="I2727" i="2"/>
  <c r="H2727" i="2"/>
  <c r="I2726" i="2"/>
  <c r="H2726" i="2"/>
  <c r="I2725" i="2"/>
  <c r="H2725" i="2"/>
  <c r="I2724" i="2"/>
  <c r="H2724" i="2"/>
  <c r="I2723" i="2"/>
  <c r="H2723" i="2"/>
  <c r="I2722" i="2"/>
  <c r="H2722" i="2"/>
  <c r="I2721" i="2"/>
  <c r="H2721" i="2"/>
  <c r="I2720" i="2"/>
  <c r="H2720" i="2"/>
  <c r="I2719" i="2"/>
  <c r="H2719" i="2"/>
  <c r="I2718" i="2"/>
  <c r="H2718" i="2"/>
  <c r="I2717" i="2"/>
  <c r="H2717" i="2"/>
  <c r="I2716" i="2"/>
  <c r="H2716" i="2"/>
  <c r="I2715" i="2"/>
  <c r="H2715" i="2"/>
  <c r="I2714" i="2"/>
  <c r="H2714" i="2"/>
  <c r="I2713" i="2"/>
  <c r="H2713" i="2"/>
  <c r="I2712" i="2"/>
  <c r="H2712" i="2"/>
  <c r="I2711" i="2"/>
  <c r="H2711" i="2"/>
  <c r="I2710" i="2"/>
  <c r="H2710" i="2"/>
  <c r="I2709" i="2"/>
  <c r="H2709" i="2"/>
  <c r="I2708" i="2"/>
  <c r="H2708" i="2"/>
  <c r="I2707" i="2"/>
  <c r="H2707" i="2"/>
  <c r="I2706" i="2"/>
  <c r="H2706" i="2"/>
  <c r="I2705" i="2"/>
  <c r="H2705" i="2"/>
  <c r="I2704" i="2"/>
  <c r="H2704" i="2"/>
  <c r="I2703" i="2"/>
  <c r="H2703" i="2"/>
  <c r="I2702" i="2"/>
  <c r="H2702" i="2"/>
  <c r="I2701" i="2"/>
  <c r="H2701" i="2"/>
  <c r="I2700" i="2"/>
  <c r="H2700" i="2"/>
  <c r="I2699" i="2"/>
  <c r="H2699" i="2"/>
  <c r="I2698" i="2"/>
  <c r="H2698" i="2"/>
  <c r="I2697" i="2"/>
  <c r="H2697" i="2"/>
  <c r="I2696" i="2"/>
  <c r="H2696" i="2"/>
  <c r="I2695" i="2"/>
  <c r="H2695" i="2"/>
  <c r="I2694" i="2"/>
  <c r="H2694" i="2"/>
  <c r="I2693" i="2"/>
  <c r="H2693" i="2"/>
  <c r="I2692" i="2"/>
  <c r="H2692" i="2"/>
  <c r="I2691" i="2"/>
  <c r="H2691" i="2"/>
  <c r="I2690" i="2"/>
  <c r="H2690" i="2"/>
  <c r="I2689" i="2"/>
  <c r="H2689" i="2"/>
  <c r="I2688" i="2"/>
  <c r="H2688" i="2"/>
  <c r="I2687" i="2"/>
  <c r="H2687" i="2"/>
  <c r="I2686" i="2"/>
  <c r="H2686" i="2"/>
  <c r="I2685" i="2"/>
  <c r="H2685" i="2"/>
  <c r="I2684" i="2"/>
  <c r="H2684" i="2"/>
  <c r="I2683" i="2"/>
  <c r="H2683" i="2"/>
  <c r="I2682" i="2"/>
  <c r="H2682" i="2"/>
  <c r="I2681" i="2"/>
  <c r="H2681" i="2"/>
  <c r="I2680" i="2"/>
  <c r="H2680" i="2"/>
  <c r="I2679" i="2"/>
  <c r="H2679" i="2"/>
  <c r="I2678" i="2"/>
  <c r="H2678" i="2"/>
  <c r="I2677" i="2"/>
  <c r="H2677" i="2"/>
  <c r="I2676" i="2"/>
  <c r="H2676" i="2"/>
  <c r="I2675" i="2"/>
  <c r="H2675" i="2"/>
  <c r="I2674" i="2"/>
  <c r="H2674" i="2"/>
  <c r="I2673" i="2"/>
  <c r="H2673" i="2"/>
  <c r="I2672" i="2"/>
  <c r="H2672" i="2"/>
  <c r="I2671" i="2"/>
  <c r="H2671" i="2"/>
  <c r="I2670" i="2"/>
  <c r="H2670" i="2"/>
  <c r="I2669" i="2"/>
  <c r="H2669" i="2"/>
  <c r="I2668" i="2"/>
  <c r="H2668" i="2"/>
  <c r="I2667" i="2"/>
  <c r="H2667" i="2"/>
  <c r="I2666" i="2"/>
  <c r="H2666" i="2"/>
  <c r="I2665" i="2"/>
  <c r="H2665" i="2"/>
  <c r="I2664" i="2"/>
  <c r="H2664" i="2"/>
  <c r="I2663" i="2"/>
  <c r="H2663" i="2"/>
  <c r="I2662" i="2"/>
  <c r="H2662" i="2"/>
  <c r="I2661" i="2"/>
  <c r="H2661" i="2"/>
  <c r="I2660" i="2"/>
  <c r="H2660" i="2"/>
  <c r="I2659" i="2"/>
  <c r="H2659" i="2"/>
  <c r="I2658" i="2"/>
  <c r="H2658" i="2"/>
  <c r="I2657" i="2"/>
  <c r="H2657" i="2"/>
  <c r="I2656" i="2"/>
  <c r="H2656" i="2"/>
  <c r="I2655" i="2"/>
  <c r="H2655" i="2"/>
  <c r="I2654" i="2"/>
  <c r="H2654" i="2"/>
  <c r="I2653" i="2"/>
  <c r="H2653" i="2"/>
  <c r="I2652" i="2"/>
  <c r="H2652" i="2"/>
  <c r="I2651" i="2"/>
  <c r="H2651" i="2"/>
  <c r="I2650" i="2"/>
  <c r="H2650" i="2"/>
  <c r="I2649" i="2"/>
  <c r="H2649" i="2"/>
  <c r="I2648" i="2"/>
  <c r="H2648" i="2"/>
  <c r="I2647" i="2"/>
  <c r="H2647" i="2"/>
  <c r="I2646" i="2"/>
  <c r="H2646" i="2"/>
  <c r="I2645" i="2"/>
  <c r="H2645" i="2"/>
  <c r="I2644" i="2"/>
  <c r="H2644" i="2"/>
  <c r="I2643" i="2"/>
  <c r="H2643" i="2"/>
  <c r="I2642" i="2"/>
  <c r="H2642" i="2"/>
  <c r="I2641" i="2"/>
  <c r="H2641" i="2"/>
  <c r="I2640" i="2"/>
  <c r="H2640" i="2"/>
  <c r="I2639" i="2"/>
  <c r="H2639" i="2"/>
  <c r="I2638" i="2"/>
  <c r="H2638" i="2"/>
  <c r="I2637" i="2"/>
  <c r="H2637" i="2"/>
  <c r="I2636" i="2"/>
  <c r="H2636" i="2"/>
  <c r="I2635" i="2"/>
  <c r="H2635" i="2"/>
  <c r="I2634" i="2"/>
  <c r="H2634" i="2"/>
  <c r="I2633" i="2"/>
  <c r="H2633" i="2"/>
  <c r="I2632" i="2"/>
  <c r="H2632" i="2"/>
  <c r="I2631" i="2"/>
  <c r="H2631" i="2"/>
  <c r="I2630" i="2"/>
  <c r="H2630" i="2"/>
  <c r="I2629" i="2"/>
  <c r="H2629" i="2"/>
  <c r="I2628" i="2"/>
  <c r="H2628" i="2"/>
  <c r="I2627" i="2"/>
  <c r="H2627" i="2"/>
  <c r="I2626" i="2"/>
  <c r="H2626" i="2"/>
  <c r="I2625" i="2"/>
  <c r="H2625" i="2"/>
  <c r="I2624" i="2"/>
  <c r="H2624" i="2"/>
  <c r="I2623" i="2"/>
  <c r="H2623" i="2"/>
  <c r="I2622" i="2"/>
  <c r="H2622" i="2"/>
  <c r="I2621" i="2"/>
  <c r="H2621" i="2"/>
  <c r="I2620" i="2"/>
  <c r="H2620" i="2"/>
  <c r="I2619" i="2"/>
  <c r="H2619" i="2"/>
  <c r="I2618" i="2"/>
  <c r="H2618" i="2"/>
  <c r="I2617" i="2"/>
  <c r="H2617" i="2"/>
  <c r="I2616" i="2"/>
  <c r="H2616" i="2"/>
  <c r="I2615" i="2"/>
  <c r="H2615" i="2"/>
  <c r="I2614" i="2"/>
  <c r="H2614" i="2"/>
  <c r="I2613" i="2"/>
  <c r="H2613" i="2"/>
  <c r="I2612" i="2"/>
  <c r="H2612" i="2"/>
  <c r="I2611" i="2"/>
  <c r="H2611" i="2"/>
  <c r="I2610" i="2"/>
  <c r="H2610" i="2"/>
  <c r="I2609" i="2"/>
  <c r="H2609" i="2"/>
  <c r="I2608" i="2"/>
  <c r="H2608" i="2"/>
  <c r="I2607" i="2"/>
  <c r="H2607" i="2"/>
  <c r="I2606" i="2"/>
  <c r="H2606" i="2"/>
  <c r="I2605" i="2"/>
  <c r="H2605" i="2"/>
  <c r="I2604" i="2"/>
  <c r="H2604" i="2"/>
  <c r="I2603" i="2"/>
  <c r="H2603" i="2"/>
  <c r="I2602" i="2"/>
  <c r="H2602" i="2"/>
  <c r="I2601" i="2"/>
  <c r="H2601" i="2"/>
  <c r="I2600" i="2"/>
  <c r="H2600" i="2"/>
  <c r="I2599" i="2"/>
  <c r="H2599" i="2"/>
  <c r="I2598" i="2"/>
  <c r="H2598" i="2"/>
  <c r="I2597" i="2"/>
  <c r="H2597" i="2"/>
  <c r="I2596" i="2"/>
  <c r="H2596" i="2"/>
  <c r="I2595" i="2"/>
  <c r="H2595" i="2"/>
  <c r="I2594" i="2"/>
  <c r="H2594" i="2"/>
  <c r="I2593" i="2"/>
  <c r="H2593" i="2"/>
  <c r="I2592" i="2"/>
  <c r="H2592" i="2"/>
  <c r="I2591" i="2"/>
  <c r="H2591" i="2"/>
  <c r="I2590" i="2"/>
  <c r="H2590" i="2"/>
  <c r="I2589" i="2"/>
  <c r="H2589" i="2"/>
  <c r="I2588" i="2"/>
  <c r="H2588" i="2"/>
  <c r="I2587" i="2"/>
  <c r="H2587" i="2"/>
  <c r="I2586" i="2"/>
  <c r="H2586" i="2"/>
  <c r="I2585" i="2"/>
  <c r="H2585" i="2"/>
  <c r="I2584" i="2"/>
  <c r="H2584" i="2"/>
  <c r="I2583" i="2"/>
  <c r="H2583" i="2"/>
  <c r="I2582" i="2"/>
  <c r="H2582" i="2"/>
  <c r="I2581" i="2"/>
  <c r="H2581" i="2"/>
  <c r="I2580" i="2"/>
  <c r="H2580" i="2"/>
  <c r="I2579" i="2"/>
  <c r="H2579" i="2"/>
  <c r="I2578" i="2"/>
  <c r="H2578" i="2"/>
  <c r="I2577" i="2"/>
  <c r="H2577" i="2"/>
  <c r="I2576" i="2"/>
  <c r="H2576" i="2"/>
  <c r="I2575" i="2"/>
  <c r="H2575" i="2"/>
  <c r="I2574" i="2"/>
  <c r="H2574" i="2"/>
  <c r="I2573" i="2"/>
  <c r="H2573" i="2"/>
  <c r="I2572" i="2"/>
  <c r="H2572" i="2"/>
  <c r="I2571" i="2"/>
  <c r="H2571" i="2"/>
  <c r="I2570" i="2"/>
  <c r="H2570" i="2"/>
  <c r="I2569" i="2"/>
  <c r="H2569" i="2"/>
  <c r="I2568" i="2"/>
  <c r="H2568" i="2"/>
  <c r="I2567" i="2"/>
  <c r="H2567" i="2"/>
  <c r="I2566" i="2"/>
  <c r="H2566" i="2"/>
  <c r="I2565" i="2"/>
  <c r="H2565" i="2"/>
  <c r="I2564" i="2"/>
  <c r="H2564" i="2"/>
  <c r="I2563" i="2"/>
  <c r="H2563" i="2"/>
  <c r="I2562" i="2"/>
  <c r="H2562" i="2"/>
  <c r="I2561" i="2"/>
  <c r="H2561" i="2"/>
  <c r="I2560" i="2"/>
  <c r="H2560" i="2"/>
  <c r="I2559" i="2"/>
  <c r="H2559" i="2"/>
  <c r="I2558" i="2"/>
  <c r="H2558" i="2"/>
  <c r="I2557" i="2"/>
  <c r="H2557" i="2"/>
  <c r="I2556" i="2"/>
  <c r="H2556" i="2"/>
  <c r="I2555" i="2"/>
  <c r="H2555" i="2"/>
  <c r="I2554" i="2"/>
  <c r="H2554" i="2"/>
  <c r="I2553" i="2"/>
  <c r="H2553" i="2"/>
  <c r="I2552" i="2"/>
  <c r="H2552" i="2"/>
  <c r="I2551" i="2"/>
  <c r="H2551" i="2"/>
  <c r="I2550" i="2"/>
  <c r="H2550" i="2"/>
  <c r="I2549" i="2"/>
  <c r="H2549" i="2"/>
  <c r="I2548" i="2"/>
  <c r="H2548" i="2"/>
  <c r="I2547" i="2"/>
  <c r="H2547" i="2"/>
  <c r="I2546" i="2"/>
  <c r="H2546" i="2"/>
  <c r="I2545" i="2"/>
  <c r="H2545" i="2"/>
  <c r="I2544" i="2"/>
  <c r="H2544" i="2"/>
  <c r="I2543" i="2"/>
  <c r="H2543" i="2"/>
  <c r="I2542" i="2"/>
  <c r="H2542" i="2"/>
  <c r="I2541" i="2"/>
  <c r="H2541" i="2"/>
  <c r="I2540" i="2"/>
  <c r="H2540" i="2"/>
  <c r="I2539" i="2"/>
  <c r="H2539" i="2"/>
  <c r="I2538" i="2"/>
  <c r="H2538" i="2"/>
  <c r="I2537" i="2"/>
  <c r="H2537" i="2"/>
  <c r="I2536" i="2"/>
  <c r="H2536" i="2"/>
  <c r="I2535" i="2"/>
  <c r="H2535" i="2"/>
  <c r="I2534" i="2"/>
  <c r="H2534" i="2"/>
  <c r="I2533" i="2"/>
  <c r="H2533" i="2"/>
  <c r="I2532" i="2"/>
  <c r="H2532" i="2"/>
  <c r="I2531" i="2"/>
  <c r="H2531" i="2"/>
  <c r="I2530" i="2"/>
  <c r="H2530" i="2"/>
  <c r="I2529" i="2"/>
  <c r="H2529" i="2"/>
  <c r="I2528" i="2"/>
  <c r="H2528" i="2"/>
  <c r="I2527" i="2"/>
  <c r="H2527" i="2"/>
  <c r="I2526" i="2"/>
  <c r="H2526" i="2"/>
  <c r="I2525" i="2"/>
  <c r="H2525" i="2"/>
  <c r="I2524" i="2"/>
  <c r="H2524" i="2"/>
  <c r="I2523" i="2"/>
  <c r="H2523" i="2"/>
  <c r="I2522" i="2"/>
  <c r="H2522" i="2"/>
  <c r="I2521" i="2"/>
  <c r="H2521" i="2"/>
  <c r="I2520" i="2"/>
  <c r="H2520" i="2"/>
  <c r="I2519" i="2"/>
  <c r="H2519" i="2"/>
  <c r="I2518" i="2"/>
  <c r="H2518" i="2"/>
  <c r="I2517" i="2"/>
  <c r="H2517" i="2"/>
  <c r="I2516" i="2"/>
  <c r="H2516" i="2"/>
  <c r="I2515" i="2"/>
  <c r="H2515" i="2"/>
  <c r="I2514" i="2"/>
  <c r="H2514" i="2"/>
  <c r="I2513" i="2"/>
  <c r="H2513" i="2"/>
  <c r="I2512" i="2"/>
  <c r="H2512" i="2"/>
  <c r="I2511" i="2"/>
  <c r="H2511" i="2"/>
  <c r="I2510" i="2"/>
  <c r="H2510" i="2"/>
  <c r="I2509" i="2"/>
  <c r="H2509" i="2"/>
  <c r="I2508" i="2"/>
  <c r="H2508" i="2"/>
  <c r="I2507" i="2"/>
  <c r="H2507" i="2"/>
  <c r="I2506" i="2"/>
  <c r="H2506" i="2"/>
  <c r="I2505" i="2"/>
  <c r="H2505" i="2"/>
  <c r="I2504" i="2"/>
  <c r="H2504" i="2"/>
  <c r="I2503" i="2"/>
  <c r="H2503" i="2"/>
  <c r="I2502" i="2"/>
  <c r="H2502" i="2"/>
  <c r="I2501" i="2"/>
  <c r="H2501" i="2"/>
  <c r="I2500" i="2"/>
  <c r="H2500" i="2"/>
  <c r="I2499" i="2"/>
  <c r="H2499" i="2"/>
  <c r="I2498" i="2"/>
  <c r="H2498" i="2"/>
  <c r="I2497" i="2"/>
  <c r="H2497" i="2"/>
  <c r="I2496" i="2"/>
  <c r="H2496" i="2"/>
  <c r="I2495" i="2"/>
  <c r="H2495" i="2"/>
  <c r="I2494" i="2"/>
  <c r="H2494" i="2"/>
  <c r="I2493" i="2"/>
  <c r="H2493" i="2"/>
  <c r="I2492" i="2"/>
  <c r="H2492" i="2"/>
  <c r="I2491" i="2"/>
  <c r="H2491" i="2"/>
  <c r="I2490" i="2"/>
  <c r="H2490" i="2"/>
  <c r="I2489" i="2"/>
  <c r="H2489" i="2"/>
  <c r="I2488" i="2"/>
  <c r="H2488" i="2"/>
  <c r="I2487" i="2"/>
  <c r="H2487" i="2"/>
  <c r="I2486" i="2"/>
  <c r="H2486" i="2"/>
  <c r="I2485" i="2"/>
  <c r="H2485" i="2"/>
  <c r="I2484" i="2"/>
  <c r="H2484" i="2"/>
  <c r="I2483" i="2"/>
  <c r="H2483" i="2"/>
  <c r="I2482" i="2"/>
  <c r="H2482" i="2"/>
  <c r="I2481" i="2"/>
  <c r="H2481" i="2"/>
  <c r="I2480" i="2"/>
  <c r="H2480" i="2"/>
  <c r="I2479" i="2"/>
  <c r="H2479" i="2"/>
  <c r="I2478" i="2"/>
  <c r="H2478" i="2"/>
  <c r="I2477" i="2"/>
  <c r="H2477" i="2"/>
  <c r="I2476" i="2"/>
  <c r="H2476" i="2"/>
  <c r="I2475" i="2"/>
  <c r="H2475" i="2"/>
  <c r="I2474" i="2"/>
  <c r="H2474" i="2"/>
  <c r="I2473" i="2"/>
  <c r="H2473" i="2"/>
  <c r="I2472" i="2"/>
  <c r="H2472" i="2"/>
  <c r="I2471" i="2"/>
  <c r="H2471" i="2"/>
  <c r="I2470" i="2"/>
  <c r="H2470" i="2"/>
  <c r="I2469" i="2"/>
  <c r="H2469" i="2"/>
  <c r="I2468" i="2"/>
  <c r="H2468" i="2"/>
  <c r="I2467" i="2"/>
  <c r="H2467" i="2"/>
  <c r="I2466" i="2"/>
  <c r="H2466" i="2"/>
  <c r="I2465" i="2"/>
  <c r="H2465" i="2"/>
  <c r="I2464" i="2"/>
  <c r="H2464" i="2"/>
  <c r="I2463" i="2"/>
  <c r="H2463" i="2"/>
  <c r="I2462" i="2"/>
  <c r="H2462" i="2"/>
  <c r="I2461" i="2"/>
  <c r="H2461" i="2"/>
  <c r="I2460" i="2"/>
  <c r="H2460" i="2"/>
  <c r="I2459" i="2"/>
  <c r="H2459" i="2"/>
  <c r="I2458" i="2"/>
  <c r="H2458" i="2"/>
  <c r="I2457" i="2"/>
  <c r="H2457" i="2"/>
  <c r="I2456" i="2"/>
  <c r="H2456" i="2"/>
  <c r="I2455" i="2"/>
  <c r="H2455" i="2"/>
  <c r="I2454" i="2"/>
  <c r="H2454" i="2"/>
  <c r="I2453" i="2"/>
  <c r="H2453" i="2"/>
  <c r="I2452" i="2"/>
  <c r="H2452" i="2"/>
  <c r="I2451" i="2"/>
  <c r="H2451" i="2"/>
  <c r="I2450" i="2"/>
  <c r="H2450" i="2"/>
  <c r="I2449" i="2"/>
  <c r="H2449" i="2"/>
  <c r="I2448" i="2"/>
  <c r="H2448" i="2"/>
  <c r="I2447" i="2"/>
  <c r="H2447" i="2"/>
  <c r="I2446" i="2"/>
  <c r="H2446" i="2"/>
  <c r="I2445" i="2"/>
  <c r="H2445" i="2"/>
  <c r="I2444" i="2"/>
  <c r="H2444" i="2"/>
  <c r="I2443" i="2"/>
  <c r="H2443" i="2"/>
  <c r="I2442" i="2"/>
  <c r="H2442" i="2"/>
  <c r="I2441" i="2"/>
  <c r="H2441" i="2"/>
  <c r="I2440" i="2"/>
  <c r="H2440" i="2"/>
  <c r="I2439" i="2"/>
  <c r="H2439" i="2"/>
  <c r="I2438" i="2"/>
  <c r="H2438" i="2"/>
  <c r="I2437" i="2"/>
  <c r="H2437" i="2"/>
  <c r="I2436" i="2"/>
  <c r="H2436" i="2"/>
  <c r="I2435" i="2"/>
  <c r="H2435" i="2"/>
  <c r="I2434" i="2"/>
  <c r="H2434" i="2"/>
  <c r="I2433" i="2"/>
  <c r="H2433" i="2"/>
  <c r="I2432" i="2"/>
  <c r="H2432" i="2"/>
  <c r="I2431" i="2"/>
  <c r="H2431" i="2"/>
  <c r="I2430" i="2"/>
  <c r="H2430" i="2"/>
  <c r="I2429" i="2"/>
  <c r="H2429" i="2"/>
  <c r="I2428" i="2"/>
  <c r="H2428" i="2"/>
  <c r="I2427" i="2"/>
  <c r="H2427" i="2"/>
  <c r="I2426" i="2"/>
  <c r="H2426" i="2"/>
  <c r="I2425" i="2"/>
  <c r="H2425" i="2"/>
  <c r="I2424" i="2"/>
  <c r="H2424" i="2"/>
  <c r="I2423" i="2"/>
  <c r="H2423" i="2"/>
  <c r="I2422" i="2"/>
  <c r="H2422" i="2"/>
  <c r="I2421" i="2"/>
  <c r="H2421" i="2"/>
  <c r="I2420" i="2"/>
  <c r="H2420" i="2"/>
  <c r="I2419" i="2"/>
  <c r="H2419" i="2"/>
  <c r="I2418" i="2"/>
  <c r="H2418" i="2"/>
  <c r="I2417" i="2"/>
  <c r="H2417" i="2"/>
  <c r="I2416" i="2"/>
  <c r="H2416" i="2"/>
  <c r="I2415" i="2"/>
  <c r="H2415" i="2"/>
  <c r="I2414" i="2"/>
  <c r="H2414" i="2"/>
  <c r="I2413" i="2"/>
  <c r="H2413" i="2"/>
  <c r="I2412" i="2"/>
  <c r="H2412" i="2"/>
  <c r="I2411" i="2"/>
  <c r="H2411" i="2"/>
  <c r="I2410" i="2"/>
  <c r="H2410" i="2"/>
  <c r="I2409" i="2"/>
  <c r="H2409" i="2"/>
  <c r="I2408" i="2"/>
  <c r="H2408" i="2"/>
  <c r="I2407" i="2"/>
  <c r="H2407" i="2"/>
  <c r="I2406" i="2"/>
  <c r="H2406" i="2"/>
  <c r="I2405" i="2"/>
  <c r="H2405" i="2"/>
  <c r="I2404" i="2"/>
  <c r="H2404" i="2"/>
  <c r="I2403" i="2"/>
  <c r="H2403" i="2"/>
  <c r="I2402" i="2"/>
  <c r="H2402" i="2"/>
  <c r="I2401" i="2"/>
  <c r="H2401" i="2"/>
  <c r="I2400" i="2"/>
  <c r="H2400" i="2"/>
  <c r="I2399" i="2"/>
  <c r="H2399" i="2"/>
  <c r="I2398" i="2"/>
  <c r="H2398" i="2"/>
  <c r="I2397" i="2"/>
  <c r="H2397" i="2"/>
  <c r="I2396" i="2"/>
  <c r="H2396" i="2"/>
  <c r="I2395" i="2"/>
  <c r="H2395" i="2"/>
  <c r="I2394" i="2"/>
  <c r="H2394" i="2"/>
  <c r="I2393" i="2"/>
  <c r="H2393" i="2"/>
  <c r="I2392" i="2"/>
  <c r="H2392" i="2"/>
  <c r="I2391" i="2"/>
  <c r="H2391" i="2"/>
  <c r="I2390" i="2"/>
  <c r="H2390" i="2"/>
  <c r="I2389" i="2"/>
  <c r="H2389" i="2"/>
  <c r="I2388" i="2"/>
  <c r="H2388" i="2"/>
  <c r="I2387" i="2"/>
  <c r="H2387" i="2"/>
  <c r="I2386" i="2"/>
  <c r="H2386" i="2"/>
  <c r="I2385" i="2"/>
  <c r="H2385" i="2"/>
  <c r="I2384" i="2"/>
  <c r="H2384" i="2"/>
  <c r="I2383" i="2"/>
  <c r="H2383" i="2"/>
  <c r="I2382" i="2"/>
  <c r="H2382" i="2"/>
  <c r="I2381" i="2"/>
  <c r="H2381" i="2"/>
  <c r="I2380" i="2"/>
  <c r="H2380" i="2"/>
  <c r="I2379" i="2"/>
  <c r="H2379" i="2"/>
  <c r="I2378" i="2"/>
  <c r="H2378" i="2"/>
  <c r="I2377" i="2"/>
  <c r="H2377" i="2"/>
  <c r="I2376" i="2"/>
  <c r="H2376" i="2"/>
  <c r="I2375" i="2"/>
  <c r="H2375" i="2"/>
  <c r="I2374" i="2"/>
  <c r="H2374" i="2"/>
  <c r="I2373" i="2"/>
  <c r="H2373" i="2"/>
  <c r="I2372" i="2"/>
  <c r="H2372" i="2"/>
  <c r="I2371" i="2"/>
  <c r="H2371" i="2"/>
  <c r="I2370" i="2"/>
  <c r="H2370" i="2"/>
  <c r="I2369" i="2"/>
  <c r="H2369" i="2"/>
  <c r="I2368" i="2"/>
  <c r="H2368" i="2"/>
  <c r="I2367" i="2"/>
  <c r="H2367" i="2"/>
  <c r="I2366" i="2"/>
  <c r="H2366" i="2"/>
  <c r="I2365" i="2"/>
  <c r="H2365" i="2"/>
  <c r="I2364" i="2"/>
  <c r="H2364" i="2"/>
  <c r="I2363" i="2"/>
  <c r="H2363" i="2"/>
  <c r="I2362" i="2"/>
  <c r="H2362" i="2"/>
  <c r="I2361" i="2"/>
  <c r="H2361" i="2"/>
  <c r="I2360" i="2"/>
  <c r="H2360" i="2"/>
  <c r="I2359" i="2"/>
  <c r="H2359" i="2"/>
  <c r="I2358" i="2"/>
  <c r="H2358" i="2"/>
  <c r="I2357" i="2"/>
  <c r="H2357" i="2"/>
  <c r="I2356" i="2"/>
  <c r="H2356" i="2"/>
  <c r="I2355" i="2"/>
  <c r="H2355" i="2"/>
  <c r="I2354" i="2"/>
  <c r="H2354" i="2"/>
  <c r="I2353" i="2"/>
  <c r="H2353" i="2"/>
  <c r="I2352" i="2"/>
  <c r="H2352" i="2"/>
  <c r="I2351" i="2"/>
  <c r="H2351" i="2"/>
  <c r="I2350" i="2"/>
  <c r="H2350" i="2"/>
  <c r="I2349" i="2"/>
  <c r="H2349" i="2"/>
  <c r="I2348" i="2"/>
  <c r="H2348" i="2"/>
  <c r="I2347" i="2"/>
  <c r="H2347" i="2"/>
  <c r="I2346" i="2"/>
  <c r="H2346" i="2"/>
  <c r="I2345" i="2"/>
  <c r="H2345" i="2"/>
  <c r="I2344" i="2"/>
  <c r="H2344" i="2"/>
  <c r="I2343" i="2"/>
  <c r="H2343" i="2"/>
  <c r="I2342" i="2"/>
  <c r="H2342" i="2"/>
  <c r="I2341" i="2"/>
  <c r="H2341" i="2"/>
  <c r="I2340" i="2"/>
  <c r="H2340" i="2"/>
  <c r="I2339" i="2"/>
  <c r="H2339" i="2"/>
  <c r="I2338" i="2"/>
  <c r="H2338" i="2"/>
  <c r="I2337" i="2"/>
  <c r="H2337" i="2"/>
  <c r="I2336" i="2"/>
  <c r="H2336" i="2"/>
  <c r="I2335" i="2"/>
  <c r="H2335" i="2"/>
  <c r="I2334" i="2"/>
  <c r="H2334" i="2"/>
  <c r="I2333" i="2"/>
  <c r="H2333" i="2"/>
  <c r="I2332" i="2"/>
  <c r="H2332" i="2"/>
  <c r="I2331" i="2"/>
  <c r="H2331" i="2"/>
  <c r="I2330" i="2"/>
  <c r="H2330" i="2"/>
  <c r="I2329" i="2"/>
  <c r="H2329" i="2"/>
  <c r="I2328" i="2"/>
  <c r="H2328" i="2"/>
  <c r="I2327" i="2"/>
  <c r="H2327" i="2"/>
  <c r="I2326" i="2"/>
  <c r="H2326" i="2"/>
  <c r="I2325" i="2"/>
  <c r="H2325" i="2"/>
  <c r="I2324" i="2"/>
  <c r="H2324" i="2"/>
  <c r="I2323" i="2"/>
  <c r="H2323" i="2"/>
  <c r="I2322" i="2"/>
  <c r="H2322" i="2"/>
  <c r="I2321" i="2"/>
  <c r="H2321" i="2"/>
  <c r="I2320" i="2"/>
  <c r="H2320" i="2"/>
  <c r="I2319" i="2"/>
  <c r="H2319" i="2"/>
  <c r="I2318" i="2"/>
  <c r="H2318" i="2"/>
  <c r="I2317" i="2"/>
  <c r="H2317" i="2"/>
  <c r="I2316" i="2"/>
  <c r="H2316" i="2"/>
  <c r="I2315" i="2"/>
  <c r="H2315" i="2"/>
  <c r="I2314" i="2"/>
  <c r="H2314" i="2"/>
  <c r="I2313" i="2"/>
  <c r="H2313" i="2"/>
  <c r="I2312" i="2"/>
  <c r="H2312" i="2"/>
  <c r="I2311" i="2"/>
  <c r="H2311" i="2"/>
  <c r="I2310" i="2"/>
  <c r="H2310" i="2"/>
  <c r="I2309" i="2"/>
  <c r="H2309" i="2"/>
  <c r="I2308" i="2"/>
  <c r="H2308" i="2"/>
  <c r="I2307" i="2"/>
  <c r="H2307" i="2"/>
  <c r="I2306" i="2"/>
  <c r="H2306" i="2"/>
  <c r="I2305" i="2"/>
  <c r="H2305" i="2"/>
  <c r="I2304" i="2"/>
  <c r="H2304" i="2"/>
  <c r="I2303" i="2"/>
  <c r="H2303" i="2"/>
  <c r="I2302" i="2"/>
  <c r="H2302" i="2"/>
  <c r="I2301" i="2"/>
  <c r="H2301" i="2"/>
  <c r="I2300" i="2"/>
  <c r="H2300" i="2"/>
  <c r="I2299" i="2"/>
  <c r="H2299" i="2"/>
  <c r="I2298" i="2"/>
  <c r="H2298" i="2"/>
  <c r="I2297" i="2"/>
  <c r="H2297" i="2"/>
  <c r="I2296" i="2"/>
  <c r="H2296" i="2"/>
  <c r="I2295" i="2"/>
  <c r="H2295" i="2"/>
  <c r="I2294" i="2"/>
  <c r="H2294" i="2"/>
  <c r="I2293" i="2"/>
  <c r="H2293" i="2"/>
  <c r="I2292" i="2"/>
  <c r="H2292" i="2"/>
  <c r="I2291" i="2"/>
  <c r="H2291" i="2"/>
  <c r="I2290" i="2"/>
  <c r="H2290" i="2"/>
  <c r="I2289" i="2"/>
  <c r="H2289" i="2"/>
  <c r="I2288" i="2"/>
  <c r="H2288" i="2"/>
  <c r="I2287" i="2"/>
  <c r="H2287" i="2"/>
  <c r="I2286" i="2"/>
  <c r="H2286" i="2"/>
  <c r="I2285" i="2"/>
  <c r="H2285" i="2"/>
  <c r="I2284" i="2"/>
  <c r="H2284" i="2"/>
  <c r="I2283" i="2"/>
  <c r="H2283" i="2"/>
  <c r="I2282" i="2"/>
  <c r="H2282" i="2"/>
  <c r="I2281" i="2"/>
  <c r="H2281" i="2"/>
  <c r="I2280" i="2"/>
  <c r="H2280" i="2"/>
  <c r="I2279" i="2"/>
  <c r="H2279" i="2"/>
  <c r="I2278" i="2"/>
  <c r="H2278" i="2"/>
  <c r="I2277" i="2"/>
  <c r="H2277" i="2"/>
  <c r="I2276" i="2"/>
  <c r="H2276" i="2"/>
  <c r="I2275" i="2"/>
  <c r="H2275" i="2"/>
  <c r="I2274" i="2"/>
  <c r="H2274" i="2"/>
  <c r="I2273" i="2"/>
  <c r="H2273" i="2"/>
  <c r="I2272" i="2"/>
  <c r="H2272" i="2"/>
  <c r="I2271" i="2"/>
  <c r="H2271" i="2"/>
  <c r="I2270" i="2"/>
  <c r="H2270" i="2"/>
  <c r="I2269" i="2"/>
  <c r="H2269" i="2"/>
  <c r="I2268" i="2"/>
  <c r="H2268" i="2"/>
  <c r="I2267" i="2"/>
  <c r="H2267" i="2"/>
  <c r="I2266" i="2"/>
  <c r="H2266" i="2"/>
  <c r="I2265" i="2"/>
  <c r="H2265" i="2"/>
  <c r="I2264" i="2"/>
  <c r="H2264" i="2"/>
  <c r="I2263" i="2"/>
  <c r="H2263" i="2"/>
  <c r="I2262" i="2"/>
  <c r="H2262" i="2"/>
  <c r="I2261" i="2"/>
  <c r="H2261" i="2"/>
  <c r="I2260" i="2"/>
  <c r="H2260" i="2"/>
  <c r="I2259" i="2"/>
  <c r="H2259" i="2"/>
  <c r="I2258" i="2"/>
  <c r="H2258" i="2"/>
  <c r="I2257" i="2"/>
  <c r="H2257" i="2"/>
  <c r="I2256" i="2"/>
  <c r="H2256" i="2"/>
  <c r="I2255" i="2"/>
  <c r="H2255" i="2"/>
  <c r="I2254" i="2"/>
  <c r="H2254" i="2"/>
  <c r="I2253" i="2"/>
  <c r="H2253" i="2"/>
  <c r="I2252" i="2"/>
  <c r="H2252" i="2"/>
  <c r="I2251" i="2"/>
  <c r="H2251" i="2"/>
  <c r="I2250" i="2"/>
  <c r="H2250" i="2"/>
  <c r="I2249" i="2"/>
  <c r="H2249" i="2"/>
  <c r="I2248" i="2"/>
  <c r="H2248" i="2"/>
  <c r="I2247" i="2"/>
  <c r="H2247" i="2"/>
  <c r="I2246" i="2"/>
  <c r="H2246" i="2"/>
  <c r="I2245" i="2"/>
  <c r="H2245" i="2"/>
  <c r="I2244" i="2"/>
  <c r="H2244" i="2"/>
  <c r="I2243" i="2"/>
  <c r="H2243" i="2"/>
  <c r="I2242" i="2"/>
  <c r="H2242" i="2"/>
  <c r="I2241" i="2"/>
  <c r="H2241" i="2"/>
  <c r="I2240" i="2"/>
  <c r="H2240" i="2"/>
  <c r="I2239" i="2"/>
  <c r="H2239" i="2"/>
  <c r="I2238" i="2"/>
  <c r="H2238" i="2"/>
  <c r="I2237" i="2"/>
  <c r="H2237" i="2"/>
  <c r="I2236" i="2"/>
  <c r="H2236" i="2"/>
  <c r="I2235" i="2"/>
  <c r="H2235" i="2"/>
  <c r="I2234" i="2"/>
  <c r="H2234" i="2"/>
  <c r="I2233" i="2"/>
  <c r="H2233" i="2"/>
  <c r="I2232" i="2"/>
  <c r="H2232" i="2"/>
  <c r="I2231" i="2"/>
  <c r="H2231" i="2"/>
  <c r="I2230" i="2"/>
  <c r="H2230" i="2"/>
  <c r="I2229" i="2"/>
  <c r="H2229" i="2"/>
  <c r="I2228" i="2"/>
  <c r="H2228" i="2"/>
  <c r="I2227" i="2"/>
  <c r="H2227" i="2"/>
  <c r="I2226" i="2"/>
  <c r="H2226" i="2"/>
  <c r="I2225" i="2"/>
  <c r="H2225" i="2"/>
  <c r="I2224" i="2"/>
  <c r="H2224" i="2"/>
  <c r="I2223" i="2"/>
  <c r="H2223" i="2"/>
  <c r="I2222" i="2"/>
  <c r="H2222" i="2"/>
  <c r="I2221" i="2"/>
  <c r="H2221" i="2"/>
  <c r="I2220" i="2"/>
  <c r="H2220" i="2"/>
  <c r="I2219" i="2"/>
  <c r="H2219" i="2"/>
  <c r="I2218" i="2"/>
  <c r="H2218" i="2"/>
  <c r="I2217" i="2"/>
  <c r="H2217" i="2"/>
  <c r="I2216" i="2"/>
  <c r="H2216" i="2"/>
  <c r="I2215" i="2"/>
  <c r="H2215" i="2"/>
  <c r="I2214" i="2"/>
  <c r="H2214" i="2"/>
  <c r="I2213" i="2"/>
  <c r="H2213" i="2"/>
  <c r="I2212" i="2"/>
  <c r="H2212" i="2"/>
  <c r="I2211" i="2"/>
  <c r="H2211" i="2"/>
  <c r="I2210" i="2"/>
  <c r="H2210" i="2"/>
  <c r="I2209" i="2"/>
  <c r="H2209" i="2"/>
  <c r="I2208" i="2"/>
  <c r="H2208" i="2"/>
  <c r="I2207" i="2"/>
  <c r="H2207" i="2"/>
  <c r="I2206" i="2"/>
  <c r="H2206" i="2"/>
  <c r="I2205" i="2"/>
  <c r="H2205" i="2"/>
  <c r="I2204" i="2"/>
  <c r="H2204" i="2"/>
  <c r="I2203" i="2"/>
  <c r="H2203" i="2"/>
  <c r="I2202" i="2"/>
  <c r="H2202" i="2"/>
  <c r="I2201" i="2"/>
  <c r="H2201" i="2"/>
  <c r="I2200" i="2"/>
  <c r="H2200" i="2"/>
  <c r="I2199" i="2"/>
  <c r="H2199" i="2"/>
  <c r="I2198" i="2"/>
  <c r="H2198" i="2"/>
  <c r="I2197" i="2"/>
  <c r="H2197" i="2"/>
  <c r="I2196" i="2"/>
  <c r="H2196" i="2"/>
  <c r="I2195" i="2"/>
  <c r="H2195" i="2"/>
  <c r="I2194" i="2"/>
  <c r="H2194" i="2"/>
  <c r="I2193" i="2"/>
  <c r="H2193" i="2"/>
  <c r="I2192" i="2"/>
  <c r="H2192" i="2"/>
  <c r="I2191" i="2"/>
  <c r="H2191" i="2"/>
  <c r="I2190" i="2"/>
  <c r="H2190" i="2"/>
  <c r="I2189" i="2"/>
  <c r="H2189" i="2"/>
  <c r="I2188" i="2"/>
  <c r="H2188" i="2"/>
  <c r="I2187" i="2"/>
  <c r="H2187" i="2"/>
  <c r="I2186" i="2"/>
  <c r="H2186" i="2"/>
  <c r="I2185" i="2"/>
  <c r="H2185" i="2"/>
  <c r="I2184" i="2"/>
  <c r="H2184" i="2"/>
  <c r="I2183" i="2"/>
  <c r="H2183" i="2"/>
  <c r="I2182" i="2"/>
  <c r="H2182" i="2"/>
  <c r="I2181" i="2"/>
  <c r="H2181" i="2"/>
  <c r="I2180" i="2"/>
  <c r="H2180" i="2"/>
  <c r="I2179" i="2"/>
  <c r="H2179" i="2"/>
  <c r="I2178" i="2"/>
  <c r="H2178" i="2"/>
  <c r="I2177" i="2"/>
  <c r="H2177" i="2"/>
  <c r="I2176" i="2"/>
  <c r="H2176" i="2"/>
  <c r="I2175" i="2"/>
  <c r="H2175" i="2"/>
  <c r="I2174" i="2"/>
  <c r="H2174" i="2"/>
  <c r="I2173" i="2"/>
  <c r="H2173" i="2"/>
  <c r="I2172" i="2"/>
  <c r="H2172" i="2"/>
  <c r="I2171" i="2"/>
  <c r="H2171" i="2"/>
  <c r="I2170" i="2"/>
  <c r="H2170" i="2"/>
  <c r="I2169" i="2"/>
  <c r="H2169" i="2"/>
  <c r="I2168" i="2"/>
  <c r="H2168" i="2"/>
  <c r="I2167" i="2"/>
  <c r="H2167" i="2"/>
  <c r="I2166" i="2"/>
  <c r="H2166" i="2"/>
  <c r="I2165" i="2"/>
  <c r="H2165" i="2"/>
  <c r="I2164" i="2"/>
  <c r="H2164" i="2"/>
  <c r="I2163" i="2"/>
  <c r="H2163" i="2"/>
  <c r="I2162" i="2"/>
  <c r="H2162" i="2"/>
  <c r="I2161" i="2"/>
  <c r="H2161" i="2"/>
  <c r="I2160" i="2"/>
  <c r="H2160" i="2"/>
  <c r="I2159" i="2"/>
  <c r="H2159" i="2"/>
  <c r="I2158" i="2"/>
  <c r="H2158" i="2"/>
  <c r="I2157" i="2"/>
  <c r="H2157" i="2"/>
  <c r="I2156" i="2"/>
  <c r="H2156" i="2"/>
  <c r="I2155" i="2"/>
  <c r="H2155" i="2"/>
  <c r="I2154" i="2"/>
  <c r="H2154" i="2"/>
  <c r="I2153" i="2"/>
  <c r="H2153" i="2"/>
  <c r="I2152" i="2"/>
  <c r="H2152" i="2"/>
  <c r="I2151" i="2"/>
  <c r="H2151" i="2"/>
  <c r="I2150" i="2"/>
  <c r="H2150" i="2"/>
  <c r="I2149" i="2"/>
  <c r="H2149" i="2"/>
  <c r="I2148" i="2"/>
  <c r="H2148" i="2"/>
  <c r="I2147" i="2"/>
  <c r="H2147" i="2"/>
  <c r="I2146" i="2"/>
  <c r="H2146" i="2"/>
  <c r="I2145" i="2"/>
  <c r="H2145" i="2"/>
  <c r="I2144" i="2"/>
  <c r="H2144" i="2"/>
  <c r="I2143" i="2"/>
  <c r="H2143" i="2"/>
  <c r="I2142" i="2"/>
  <c r="H2142" i="2"/>
  <c r="I2141" i="2"/>
  <c r="H2141" i="2"/>
  <c r="I2140" i="2"/>
  <c r="H2140" i="2"/>
  <c r="I2139" i="2"/>
  <c r="H2139" i="2"/>
  <c r="I2138" i="2"/>
  <c r="H2138" i="2"/>
  <c r="I2137" i="2"/>
  <c r="H2137" i="2"/>
  <c r="I2136" i="2"/>
  <c r="H2136" i="2"/>
  <c r="I2135" i="2"/>
  <c r="H2135" i="2"/>
  <c r="I2134" i="2"/>
  <c r="H2134" i="2"/>
  <c r="I2133" i="2"/>
  <c r="H2133" i="2"/>
  <c r="I2132" i="2"/>
  <c r="H2132" i="2"/>
  <c r="I2131" i="2"/>
  <c r="H2131" i="2"/>
  <c r="I2130" i="2"/>
  <c r="H2130" i="2"/>
  <c r="I2129" i="2"/>
  <c r="H2129" i="2"/>
  <c r="I2128" i="2"/>
  <c r="H2128" i="2"/>
  <c r="I2127" i="2"/>
  <c r="H2127" i="2"/>
  <c r="I2126" i="2"/>
  <c r="H2126" i="2"/>
  <c r="I2125" i="2"/>
  <c r="H2125" i="2"/>
  <c r="I2124" i="2"/>
  <c r="H2124" i="2"/>
  <c r="I2123" i="2"/>
  <c r="H2123" i="2"/>
  <c r="I2122" i="2"/>
  <c r="H2122" i="2"/>
  <c r="I2121" i="2"/>
  <c r="H2121" i="2"/>
  <c r="I2120" i="2"/>
  <c r="H2120" i="2"/>
  <c r="I2119" i="2"/>
  <c r="H2119" i="2"/>
  <c r="I2118" i="2"/>
  <c r="H2118" i="2"/>
  <c r="I2117" i="2"/>
  <c r="H2117" i="2"/>
  <c r="I2116" i="2"/>
  <c r="H2116" i="2"/>
  <c r="I2115" i="2"/>
  <c r="H2115" i="2"/>
  <c r="I2114" i="2"/>
  <c r="H2114" i="2"/>
  <c r="I2113" i="2"/>
  <c r="H2113" i="2"/>
  <c r="I2112" i="2"/>
  <c r="H2112" i="2"/>
  <c r="I2111" i="2"/>
  <c r="H2111" i="2"/>
  <c r="I2110" i="2"/>
  <c r="H2110" i="2"/>
  <c r="I2109" i="2"/>
  <c r="H2109" i="2"/>
  <c r="I2108" i="2"/>
  <c r="H2108" i="2"/>
  <c r="I2107" i="2"/>
  <c r="H2107" i="2"/>
  <c r="I2106" i="2"/>
  <c r="H2106" i="2"/>
  <c r="I2105" i="2"/>
  <c r="H2105" i="2"/>
  <c r="I2104" i="2"/>
  <c r="H2104" i="2"/>
  <c r="I2103" i="2"/>
  <c r="H2103" i="2"/>
  <c r="I2102" i="2"/>
  <c r="H2102" i="2"/>
  <c r="I2101" i="2"/>
  <c r="H2101" i="2"/>
  <c r="I2100" i="2"/>
  <c r="H2100" i="2"/>
  <c r="I2099" i="2"/>
  <c r="H2099" i="2"/>
  <c r="I2098" i="2"/>
  <c r="H2098" i="2"/>
  <c r="I2097" i="2"/>
  <c r="H2097" i="2"/>
  <c r="I2096" i="2"/>
  <c r="H2096" i="2"/>
  <c r="I2095" i="2"/>
  <c r="H2095" i="2"/>
  <c r="I2094" i="2"/>
  <c r="H2094" i="2"/>
  <c r="I2093" i="2"/>
  <c r="H2093" i="2"/>
  <c r="I2092" i="2"/>
  <c r="H2092" i="2"/>
  <c r="I2091" i="2"/>
  <c r="H2091" i="2"/>
  <c r="I2090" i="2"/>
  <c r="H2090" i="2"/>
  <c r="I2089" i="2"/>
  <c r="H2089" i="2"/>
  <c r="I2088" i="2"/>
  <c r="H2088" i="2"/>
  <c r="I2087" i="2"/>
  <c r="H2087" i="2"/>
  <c r="I2086" i="2"/>
  <c r="H2086" i="2"/>
  <c r="I2085" i="2"/>
  <c r="H2085" i="2"/>
  <c r="I2084" i="2"/>
  <c r="H2084" i="2"/>
  <c r="I2083" i="2"/>
  <c r="H2083" i="2"/>
  <c r="I2082" i="2"/>
  <c r="H2082" i="2"/>
  <c r="I2081" i="2"/>
  <c r="H2081" i="2"/>
  <c r="I2080" i="2"/>
  <c r="H2080" i="2"/>
  <c r="I2079" i="2"/>
  <c r="H2079" i="2"/>
  <c r="I2078" i="2"/>
  <c r="H2078" i="2"/>
  <c r="I2077" i="2"/>
  <c r="H2077" i="2"/>
  <c r="I2076" i="2"/>
  <c r="H2076" i="2"/>
  <c r="I2075" i="2"/>
  <c r="H2075" i="2"/>
  <c r="I2074" i="2"/>
  <c r="H2074" i="2"/>
  <c r="I2073" i="2"/>
  <c r="H2073" i="2"/>
  <c r="I2072" i="2"/>
  <c r="H2072" i="2"/>
  <c r="I2071" i="2"/>
  <c r="H2071" i="2"/>
  <c r="I2070" i="2"/>
  <c r="H2070" i="2"/>
  <c r="I2069" i="2"/>
  <c r="H2069" i="2"/>
  <c r="I2068" i="2"/>
  <c r="H2068" i="2"/>
  <c r="I2067" i="2"/>
  <c r="H2067" i="2"/>
  <c r="I2066" i="2"/>
  <c r="H2066" i="2"/>
  <c r="I2065" i="2"/>
  <c r="H2065" i="2"/>
  <c r="I2064" i="2"/>
  <c r="H2064" i="2"/>
  <c r="I2063" i="2"/>
  <c r="H2063" i="2"/>
  <c r="I2062" i="2"/>
  <c r="H2062" i="2"/>
  <c r="I2061" i="2"/>
  <c r="H2061" i="2"/>
  <c r="I2060" i="2"/>
  <c r="H2060" i="2"/>
  <c r="I2059" i="2"/>
  <c r="H2059" i="2"/>
  <c r="I2058" i="2"/>
  <c r="H2058" i="2"/>
  <c r="I2057" i="2"/>
  <c r="H2057" i="2"/>
  <c r="I2056" i="2"/>
  <c r="H2056" i="2"/>
  <c r="I2055" i="2"/>
  <c r="H2055" i="2"/>
  <c r="I2054" i="2"/>
  <c r="H2054" i="2"/>
  <c r="I2053" i="2"/>
  <c r="H2053" i="2"/>
  <c r="I2052" i="2"/>
  <c r="H2052" i="2"/>
  <c r="I2051" i="2"/>
  <c r="H2051" i="2"/>
  <c r="I2050" i="2"/>
  <c r="H2050" i="2"/>
  <c r="I2049" i="2"/>
  <c r="H2049" i="2"/>
  <c r="I2048" i="2"/>
  <c r="H2048" i="2"/>
  <c r="I2047" i="2"/>
  <c r="H2047" i="2"/>
  <c r="I2046" i="2"/>
  <c r="H2046" i="2"/>
  <c r="I2045" i="2"/>
  <c r="H2045" i="2"/>
  <c r="I2044" i="2"/>
  <c r="H2044" i="2"/>
  <c r="I2043" i="2"/>
  <c r="H2043" i="2"/>
  <c r="I2042" i="2"/>
  <c r="H2042" i="2"/>
  <c r="I2041" i="2"/>
  <c r="H2041" i="2"/>
  <c r="I2040" i="2"/>
  <c r="H2040" i="2"/>
  <c r="I2039" i="2"/>
  <c r="H2039" i="2"/>
  <c r="I2038" i="2"/>
  <c r="H2038" i="2"/>
  <c r="I2037" i="2"/>
  <c r="H2037" i="2"/>
  <c r="I2036" i="2"/>
  <c r="H2036" i="2"/>
  <c r="I2035" i="2"/>
  <c r="H2035" i="2"/>
  <c r="I2034" i="2"/>
  <c r="H2034" i="2"/>
  <c r="I2033" i="2"/>
  <c r="H2033" i="2"/>
  <c r="I2032" i="2"/>
  <c r="H2032" i="2"/>
  <c r="I2031" i="2"/>
  <c r="H2031" i="2"/>
  <c r="I2030" i="2"/>
  <c r="H2030" i="2"/>
  <c r="I2029" i="2"/>
  <c r="H2029" i="2"/>
  <c r="I2028" i="2"/>
  <c r="H2028" i="2"/>
  <c r="I2027" i="2"/>
  <c r="H2027" i="2"/>
  <c r="I2026" i="2"/>
  <c r="H2026" i="2"/>
  <c r="I2025" i="2"/>
  <c r="H2025" i="2"/>
  <c r="I2024" i="2"/>
  <c r="H2024" i="2"/>
  <c r="I2023" i="2"/>
  <c r="H2023" i="2"/>
  <c r="I2022" i="2"/>
  <c r="H2022" i="2"/>
  <c r="I2021" i="2"/>
  <c r="H2021" i="2"/>
  <c r="I2020" i="2"/>
  <c r="H2020" i="2"/>
  <c r="I2019" i="2"/>
  <c r="H2019" i="2"/>
  <c r="I2018" i="2"/>
  <c r="H2018" i="2"/>
  <c r="I2017" i="2"/>
  <c r="H2017" i="2"/>
  <c r="I2016" i="2"/>
  <c r="H2016" i="2"/>
  <c r="I2015" i="2"/>
  <c r="H2015" i="2"/>
  <c r="I2014" i="2"/>
  <c r="H2014" i="2"/>
  <c r="I2013" i="2"/>
  <c r="H2013" i="2"/>
  <c r="I2012" i="2"/>
  <c r="H2012" i="2"/>
  <c r="I2011" i="2"/>
  <c r="H2011" i="2"/>
  <c r="I2010" i="2"/>
  <c r="H2010" i="2"/>
  <c r="I2009" i="2"/>
  <c r="H2009" i="2"/>
  <c r="I2008" i="2"/>
  <c r="H2008" i="2"/>
  <c r="I2007" i="2"/>
  <c r="H2007" i="2"/>
  <c r="I2006" i="2"/>
  <c r="H2006" i="2"/>
  <c r="I2005" i="2"/>
  <c r="H2005" i="2"/>
  <c r="I2004" i="2"/>
  <c r="H2004" i="2"/>
  <c r="I2003" i="2"/>
  <c r="H2003" i="2"/>
  <c r="I2002" i="2"/>
  <c r="H2002" i="2"/>
  <c r="I2001" i="2"/>
  <c r="H2001" i="2"/>
  <c r="I2000" i="2"/>
  <c r="H2000" i="2"/>
  <c r="I1999" i="2"/>
  <c r="H1999" i="2"/>
  <c r="I1998" i="2"/>
  <c r="H1998" i="2"/>
  <c r="I1997" i="2"/>
  <c r="H1997" i="2"/>
  <c r="I1996" i="2"/>
  <c r="H1996" i="2"/>
  <c r="I1995" i="2"/>
  <c r="H1995" i="2"/>
  <c r="I1994" i="2"/>
  <c r="H1994" i="2"/>
  <c r="I1993" i="2"/>
  <c r="H1993" i="2"/>
  <c r="I1992" i="2"/>
  <c r="H1992" i="2"/>
  <c r="I1991" i="2"/>
  <c r="H1991" i="2"/>
  <c r="I1990" i="2"/>
  <c r="H1990" i="2"/>
  <c r="I1989" i="2"/>
  <c r="H1989" i="2"/>
  <c r="I1988" i="2"/>
  <c r="H1988" i="2"/>
  <c r="I1987" i="2"/>
  <c r="H1987" i="2"/>
  <c r="I1986" i="2"/>
  <c r="H1986" i="2"/>
  <c r="I1985" i="2"/>
  <c r="H1985" i="2"/>
  <c r="I1984" i="2"/>
  <c r="H1984" i="2"/>
  <c r="I1983" i="2"/>
  <c r="H1983" i="2"/>
  <c r="I1982" i="2"/>
  <c r="H1982" i="2"/>
  <c r="I1981" i="2"/>
  <c r="H1981" i="2"/>
  <c r="I1980" i="2"/>
  <c r="H1980" i="2"/>
  <c r="I1979" i="2"/>
  <c r="H1979" i="2"/>
  <c r="I1978" i="2"/>
  <c r="H1978" i="2"/>
  <c r="I1977" i="2"/>
  <c r="H1977" i="2"/>
  <c r="I1976" i="2"/>
  <c r="H1976" i="2"/>
  <c r="I1975" i="2"/>
  <c r="H1975" i="2"/>
  <c r="I1974" i="2"/>
  <c r="H1974" i="2"/>
  <c r="I1973" i="2"/>
  <c r="H1973" i="2"/>
  <c r="I1972" i="2"/>
  <c r="H1972" i="2"/>
  <c r="I1971" i="2"/>
  <c r="H1971" i="2"/>
  <c r="I1970" i="2"/>
  <c r="H1970" i="2"/>
  <c r="I1969" i="2"/>
  <c r="H1969" i="2"/>
  <c r="I1968" i="2"/>
  <c r="H1968" i="2"/>
  <c r="I1967" i="2"/>
  <c r="H1967" i="2"/>
  <c r="I1966" i="2"/>
  <c r="H1966" i="2"/>
  <c r="I1965" i="2"/>
  <c r="H1965" i="2"/>
  <c r="I1964" i="2"/>
  <c r="H1964" i="2"/>
  <c r="I1963" i="2"/>
  <c r="H1963" i="2"/>
  <c r="I1962" i="2"/>
  <c r="H1962" i="2"/>
  <c r="I1961" i="2"/>
  <c r="H1961" i="2"/>
  <c r="I1960" i="2"/>
  <c r="H1960" i="2"/>
  <c r="I1959" i="2"/>
  <c r="H1959" i="2"/>
  <c r="I1958" i="2"/>
  <c r="H1958" i="2"/>
  <c r="I1957" i="2"/>
  <c r="H1957" i="2"/>
  <c r="I1956" i="2"/>
  <c r="H1956" i="2"/>
  <c r="I1955" i="2"/>
  <c r="H1955" i="2"/>
  <c r="I1954" i="2"/>
  <c r="H1954" i="2"/>
  <c r="I1953" i="2"/>
  <c r="H1953" i="2"/>
  <c r="I1952" i="2"/>
  <c r="H1952" i="2"/>
  <c r="I1951" i="2"/>
  <c r="H1951" i="2"/>
  <c r="I1950" i="2"/>
  <c r="H1950" i="2"/>
  <c r="I1949" i="2"/>
  <c r="H1949" i="2"/>
  <c r="I1948" i="2"/>
  <c r="H1948" i="2"/>
  <c r="I1947" i="2"/>
  <c r="H1947" i="2"/>
  <c r="I1946" i="2"/>
  <c r="H1946" i="2"/>
  <c r="I1945" i="2"/>
  <c r="H1945" i="2"/>
  <c r="I1944" i="2"/>
  <c r="H1944" i="2"/>
  <c r="I1943" i="2"/>
  <c r="H1943" i="2"/>
  <c r="I1942" i="2"/>
  <c r="H1942" i="2"/>
  <c r="I1941" i="2"/>
  <c r="H1941" i="2"/>
  <c r="I1940" i="2"/>
  <c r="H1940" i="2"/>
  <c r="I1939" i="2"/>
  <c r="H1939" i="2"/>
  <c r="I1938" i="2"/>
  <c r="H1938" i="2"/>
  <c r="I1937" i="2"/>
  <c r="H1937" i="2"/>
  <c r="I1936" i="2"/>
  <c r="H1936" i="2"/>
  <c r="I1935" i="2"/>
  <c r="H1935" i="2"/>
  <c r="I1934" i="2"/>
  <c r="H1934" i="2"/>
  <c r="I1933" i="2"/>
  <c r="H1933" i="2"/>
  <c r="I1932" i="2"/>
  <c r="H1932" i="2"/>
  <c r="I1931" i="2"/>
  <c r="H1931" i="2"/>
  <c r="I1930" i="2"/>
  <c r="H1930" i="2"/>
  <c r="I1929" i="2"/>
  <c r="H1929" i="2"/>
  <c r="I1928" i="2"/>
  <c r="H1928" i="2"/>
  <c r="I1927" i="2"/>
  <c r="H1927" i="2"/>
  <c r="I1926" i="2"/>
  <c r="H1926" i="2"/>
  <c r="I1925" i="2"/>
  <c r="H1925" i="2"/>
  <c r="I1924" i="2"/>
  <c r="H1924" i="2"/>
  <c r="I1923" i="2"/>
  <c r="H1923" i="2"/>
  <c r="I1922" i="2"/>
  <c r="H1922" i="2"/>
  <c r="I1921" i="2"/>
  <c r="H1921" i="2"/>
  <c r="I1920" i="2"/>
  <c r="H1920" i="2"/>
  <c r="I1919" i="2"/>
  <c r="H1919" i="2"/>
  <c r="I1918" i="2"/>
  <c r="H1918" i="2"/>
  <c r="I1917" i="2"/>
  <c r="H1917" i="2"/>
  <c r="I1916" i="2"/>
  <c r="H1916" i="2"/>
  <c r="I1915" i="2"/>
  <c r="H1915" i="2"/>
  <c r="I1914" i="2"/>
  <c r="H1914" i="2"/>
  <c r="I1913" i="2"/>
  <c r="H1913" i="2"/>
  <c r="I1912" i="2"/>
  <c r="H1912" i="2"/>
  <c r="I1911" i="2"/>
  <c r="H1911" i="2"/>
  <c r="I1910" i="2"/>
  <c r="H1910" i="2"/>
  <c r="I1909" i="2"/>
  <c r="H1909" i="2"/>
  <c r="I1908" i="2"/>
  <c r="H1908" i="2"/>
  <c r="I1907" i="2"/>
  <c r="H1907" i="2"/>
  <c r="I1906" i="2"/>
  <c r="H1906" i="2"/>
  <c r="I1905" i="2"/>
  <c r="H1905" i="2"/>
  <c r="I1904" i="2"/>
  <c r="H1904" i="2"/>
  <c r="I1903" i="2"/>
  <c r="H1903" i="2"/>
  <c r="I1902" i="2"/>
  <c r="H1902" i="2"/>
  <c r="I1901" i="2"/>
  <c r="H1901" i="2"/>
  <c r="I1900" i="2"/>
  <c r="H1900" i="2"/>
  <c r="I1899" i="2"/>
  <c r="H1899" i="2"/>
  <c r="I1898" i="2"/>
  <c r="H1898" i="2"/>
  <c r="I1897" i="2"/>
  <c r="H1897" i="2"/>
  <c r="I1896" i="2"/>
  <c r="H1896" i="2"/>
  <c r="I1895" i="2"/>
  <c r="H1895" i="2"/>
  <c r="I1894" i="2"/>
  <c r="H1894" i="2"/>
  <c r="I1893" i="2"/>
  <c r="H1893" i="2"/>
  <c r="I1892" i="2"/>
  <c r="H1892" i="2"/>
  <c r="I1891" i="2"/>
  <c r="H1891" i="2"/>
  <c r="I1890" i="2"/>
  <c r="H1890" i="2"/>
  <c r="I1889" i="2"/>
  <c r="H1889" i="2"/>
  <c r="I1888" i="2"/>
  <c r="H1888" i="2"/>
  <c r="I1887" i="2"/>
  <c r="H1887" i="2"/>
  <c r="I1886" i="2"/>
  <c r="H1886" i="2"/>
  <c r="I1885" i="2"/>
  <c r="H1885" i="2"/>
  <c r="I1884" i="2"/>
  <c r="H1884" i="2"/>
  <c r="I1883" i="2"/>
  <c r="H1883" i="2"/>
  <c r="I1882" i="2"/>
  <c r="H1882" i="2"/>
  <c r="I1881" i="2"/>
  <c r="H1881" i="2"/>
  <c r="I1880" i="2"/>
  <c r="H1880" i="2"/>
  <c r="I1879" i="2"/>
  <c r="H1879" i="2"/>
  <c r="I1878" i="2"/>
  <c r="H1878" i="2"/>
  <c r="I1877" i="2"/>
  <c r="H1877" i="2"/>
  <c r="I1876" i="2"/>
  <c r="H1876" i="2"/>
  <c r="I1875" i="2"/>
  <c r="H1875" i="2"/>
  <c r="I1874" i="2"/>
  <c r="H1874" i="2"/>
  <c r="I1873" i="2"/>
  <c r="H1873" i="2"/>
  <c r="I1872" i="2"/>
  <c r="H1872" i="2"/>
  <c r="I1871" i="2"/>
  <c r="H1871" i="2"/>
  <c r="I1870" i="2"/>
  <c r="H1870" i="2"/>
  <c r="I1869" i="2"/>
  <c r="H1869" i="2"/>
  <c r="I1868" i="2"/>
  <c r="H1868" i="2"/>
  <c r="I1867" i="2"/>
  <c r="H1867" i="2"/>
  <c r="I1866" i="2"/>
  <c r="H1866" i="2"/>
  <c r="I1865" i="2"/>
  <c r="H1865" i="2"/>
  <c r="I1864" i="2"/>
  <c r="H1864" i="2"/>
  <c r="I1863" i="2"/>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D2" i="2"/>
  <c r="C2" i="2"/>
  <c r="C18" i="10" l="1"/>
  <c r="B18" i="10"/>
  <c r="B10" i="10"/>
  <c r="B11" i="10"/>
  <c r="B13" i="10"/>
  <c r="E6" i="7"/>
  <c r="C17" i="10" l="1"/>
  <c r="B1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7C5ECF-6E2F-4630-8CA3-183BF95EAC55}"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9FA6431A-CDE5-45AE-9FD2-CE2B15CB25EC}" keepAlive="1" name="Query - locations (2)" description="Connection to the 'locations (2)' query in the workbook." type="5" refreshedVersion="8" background="1" saveData="1">
    <dbPr connection="Provider=Microsoft.Mashup.OleDb.1;Data Source=$Workbook$;Location=&quot;locations (2)&quot;;Extended Properties=&quot;&quot;" command="SELECT * FROM [locations (2)]"/>
  </connection>
  <connection id="3" xr16:uid="{2223DE14-9891-4C69-9207-804F208F79E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FD0388BD-D956-4C41-9D0D-DB09F8FA1D7E}"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F1052B1C-6938-4EC8-A359-488EDDAAC6D8}"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6" xr16:uid="{3329725D-22BE-4861-921E-C1543826F7DC}" keepAlive="1" name="Query - sales (2)" description="Connection to the 'sales (2)' query in the workbook." type="5" refreshedVersion="8" background="1" saveData="1">
    <dbPr connection="Provider=Microsoft.Mashup.OleDb.1;Data Source=$Workbook$;Location=&quot;sales (2)&quot;;Extended Properties=&quot;&quot;" command="SELECT * FROM [sales (2)]"/>
  </connection>
  <connection id="7" xr16:uid="{B946B64B-E279-4DCE-908F-6211FF0213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58FE5534-22B3-4DB7-BF38-164BDC3EC27C}" name="WorksheetConnection_Book1!locations" type="102" refreshedVersion="8" minRefreshableVersion="5">
    <extLst>
      <ext xmlns:x15="http://schemas.microsoft.com/office/spreadsheetml/2010/11/main" uri="{DE250136-89BD-433C-8126-D09CA5730AF9}">
        <x15:connection id="locations">
          <x15:rangePr sourceName="_xlcn.WorksheetConnection_Book1locations1"/>
        </x15:connection>
      </ext>
    </extLst>
  </connection>
  <connection id="9" xr16:uid="{B0FD3F57-53FF-4A3E-8B59-771DF21E89EC}"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B8652546-3A37-4B0E-9C3A-9C79D99A7253}"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 id="11" xr16:uid="{33B78593-01E1-401E-85E2-AB6AABDBB4EC}" name="WorksheetConnection_Book1!sales" type="102" refreshedVersion="8" minRefreshableVersion="5">
    <extLst>
      <ext xmlns:x15="http://schemas.microsoft.com/office/spreadsheetml/2010/11/main" uri="{DE250136-89BD-433C-8126-D09CA5730AF9}">
        <x15:connection id="sales">
          <x15:rangePr sourceName="_xlcn.WorksheetConnection_Book1sale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people].[Team].[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<sst xmlns="http://schemas.openxmlformats.org/spreadsheetml/2006/main" count="57066" uniqueCount="151">
  <si>
    <t>Sales Person</t>
  </si>
  <si>
    <t>Geography</t>
  </si>
  <si>
    <t>Product</t>
  </si>
  <si>
    <t>Date</t>
  </si>
  <si>
    <t>Boxes</t>
  </si>
  <si>
    <t>Dennison Crosswaite</t>
  </si>
  <si>
    <t>UK</t>
  </si>
  <si>
    <t>Almond Choco</t>
  </si>
  <si>
    <t>Kelci Walkden</t>
  </si>
  <si>
    <t>India</t>
  </si>
  <si>
    <t>Gigi Bohling</t>
  </si>
  <si>
    <t>Canada</t>
  </si>
  <si>
    <t>Caramel Stuffed Bars</t>
  </si>
  <si>
    <t>Madelene Upcott</t>
  </si>
  <si>
    <t>Eclairs</t>
  </si>
  <si>
    <t>Oby Sorrel</t>
  </si>
  <si>
    <t>USA</t>
  </si>
  <si>
    <t>Manuka Honey Choco</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</si>
  <si>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</si>
  <si>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</si>
  <si>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</si>
  <si>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</si>
  <si>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</si>
  <si>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</si>
  <si>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</si>
  <si>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</si>
  <si>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</si>
  <si>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</si>
  <si>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</si>
  <si>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</si>
  <si>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</si>
  <si>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</si>
  <si>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</si>
  <si>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</si>
  <si>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</si>
  <si>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</si>
  <si>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</si>
  <si>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</si>
  <si>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</si>
  <si>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</si>
  <si>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</si>
  <si>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</si>
  <si>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</si>
  <si>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</si>
  <si>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</si>
  <si>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</si>
  <si>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</si>
  <si>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</si>
  <si>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</si>
  <si>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</si>
  <si>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</si>
  <si>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</si>
  <si>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</si>
  <si>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</si>
  <si>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</si>
  <si>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</si>
  <si>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</si>
  <si>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</si>
  <si>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</si>
  <si>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</si>
  <si>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Bars</t>
  </si>
  <si>
    <t>Bites</t>
  </si>
  <si>
    <t>Other</t>
  </si>
  <si>
    <t>Geo</t>
  </si>
  <si>
    <t>Region</t>
  </si>
  <si>
    <t>APAC</t>
  </si>
  <si>
    <t>Americas</t>
  </si>
  <si>
    <t>Europe</t>
  </si>
  <si>
    <t>Sales person</t>
  </si>
  <si>
    <t>Team</t>
  </si>
  <si>
    <t>Yummies</t>
  </si>
  <si>
    <t>Delish</t>
  </si>
  <si>
    <t>Jucies</t>
  </si>
  <si>
    <t>Tempo</t>
  </si>
  <si>
    <t>Total Sales (Filter)</t>
  </si>
  <si>
    <t>Column Labels</t>
  </si>
  <si>
    <t>Grand Total</t>
  </si>
  <si>
    <t>Row Labels</t>
  </si>
  <si>
    <t>2021</t>
  </si>
  <si>
    <t>Jan</t>
  </si>
  <si>
    <t>Feb</t>
  </si>
  <si>
    <t>Mar</t>
  </si>
  <si>
    <t>Apr</t>
  </si>
  <si>
    <t>May</t>
  </si>
  <si>
    <t>Jun</t>
  </si>
  <si>
    <t>Jul</t>
  </si>
  <si>
    <t>Aug</t>
  </si>
  <si>
    <t>Sep</t>
  </si>
  <si>
    <t>Oct</t>
  </si>
  <si>
    <t>Nov</t>
  </si>
  <si>
    <t>Dec</t>
  </si>
  <si>
    <t>2022</t>
  </si>
  <si>
    <t>Financial Goal</t>
  </si>
  <si>
    <t>Profit</t>
  </si>
  <si>
    <t>Sales Amount</t>
  </si>
  <si>
    <t>Name</t>
  </si>
  <si>
    <t>Sale</t>
  </si>
  <si>
    <t>Most Expensive Sale</t>
  </si>
  <si>
    <t>Sum of Profit</t>
  </si>
  <si>
    <t>Revenue</t>
  </si>
  <si>
    <t>Cost</t>
  </si>
  <si>
    <t>Actual</t>
  </si>
  <si>
    <t>Remainder</t>
  </si>
  <si>
    <t>All</t>
  </si>
  <si>
    <t>% of Grand Total</t>
  </si>
  <si>
    <t>Sum of Revenue</t>
  </si>
  <si>
    <t>Total Transactions</t>
  </si>
  <si>
    <t>SUM OF PROFITS</t>
  </si>
  <si>
    <t>Most profitable region</t>
  </si>
  <si>
    <t>Sum of Profits</t>
  </si>
  <si>
    <t>Most profitable country</t>
  </si>
  <si>
    <t>Sales</t>
  </si>
  <si>
    <t>Goal</t>
  </si>
  <si>
    <t>Tracker</t>
  </si>
  <si>
    <t>By Region</t>
  </si>
  <si>
    <t>By Team</t>
  </si>
  <si>
    <t>By Person</t>
  </si>
  <si>
    <t>By Country</t>
  </si>
  <si>
    <t>Country</t>
  </si>
  <si>
    <t>barr.f@yummies.org</t>
  </si>
  <si>
    <t>dennison.c@yummies.org</t>
  </si>
  <si>
    <t>gunar.c@yummies.org</t>
  </si>
  <si>
    <t>curtice.a@delish.org</t>
  </si>
  <si>
    <t>kaine.p@delish.org</t>
  </si>
  <si>
    <t>ches.b@delish.org</t>
  </si>
  <si>
    <t>brien.b@delish.org</t>
  </si>
  <si>
    <t>husein.a@delish.org</t>
  </si>
  <si>
    <t>beverie.m@jucies.org</t>
  </si>
  <si>
    <t>oby.s@jucies.org</t>
  </si>
  <si>
    <t>wilone.k@yummies.org</t>
  </si>
  <si>
    <t>gigi.b@yummies.org</t>
  </si>
  <si>
    <t>andria.k@delish.org</t>
  </si>
  <si>
    <t>karlen.c@delish.org</t>
  </si>
  <si>
    <t>jan.m@yummies.org</t>
  </si>
  <si>
    <t>dotty.s@jucies.org</t>
  </si>
  <si>
    <t>kelci.w@jucies.org</t>
  </si>
  <si>
    <t>marney.b@jucies.org</t>
  </si>
  <si>
    <t>rafaelita.b@jucies.org</t>
  </si>
  <si>
    <t>madelene.u@jucies.org</t>
  </si>
  <si>
    <t>camilla.c@tempo.org</t>
  </si>
  <si>
    <t>jehu.r@tempo.org</t>
  </si>
  <si>
    <t>mallorie.w@tempo.org</t>
  </si>
  <si>
    <t>van.t@tempo.org</t>
  </si>
  <si>
    <t>roddy.s@tempo.org</t>
  </si>
  <si>
    <t>Contact</t>
  </si>
  <si>
    <t>Email</t>
  </si>
  <si>
    <t>hrsupport@jucies.org</t>
  </si>
  <si>
    <t>hrsupport@delish.org</t>
  </si>
  <si>
    <t>hrsupport@tempo.org</t>
  </si>
  <si>
    <t>hrsupport@yummies.org</t>
  </si>
  <si>
    <t>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</si>
</sst>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409]* #,##0.00_ ;_-[$$-409]* \-#,##0.00\ ;_-[$$-409]* &quot;-&quot;??_ ;_-@_ "/>
    <numFmt numFmtId="165" formatCode="_-[$$-409]* #,##0_ ;_-[$$-409]* \-#,##0\ ;_-[$$-409]* &quot;-&quot;??_ ;_-@_ "/>
  </numFmts>
  <fonts count="14" x14ac:knownFonts="1">
    <font>
      <sz val="11"/>
      <color theme="1"/>
      <name val="Calibri"/>
      <family val="2"/>
      <scheme val="minor"/>
    </font>
    <font>
      <sz val="11"/>
      <color theme="1"/>
      <name val="Calibri"/>
      <family val="2"/>
      <scheme val="minor"/>
    </font>
    <font>
      <b/>
      <sz val="11"/>
      <color theme="0"/>
      <name val="Calibri"/>
      <family val="2"/>
      <scheme val="minor"/>
    </font>
    <font>
      <sz val="14"/>
      <color theme="1"/>
      <name val="Calibri"/>
      <family val="2"/>
      <scheme val="minor"/>
    </font>
    <font>
      <sz val="36"/>
      <color theme="1"/>
      <name val="Calibri"/>
      <family val="2"/>
      <scheme val="minor"/>
    </font>
    <font>
      <b/>
      <sz val="28"/>
      <color theme="0"/>
      <name val="Calibri"/>
      <family val="2"/>
      <scheme val="minor"/>
    </font>
    <font>
      <sz val="28"/>
      <color theme="0"/>
      <name val="Calibri"/>
      <family val="2"/>
      <scheme val="minor"/>
    </font>
    <font>
      <sz val="12"/>
      <color theme="1"/>
      <name val="Calibri"/>
      <family val="2"/>
      <scheme val="minor"/>
    </font>
    <font>
      <b/>
      <sz val="11"/>
      <color theme="1"/>
      <name val="Calibri"/>
      <family val="2"/>
      <scheme val="minor"/>
    </font>
    <font>
      <sz val="28"/>
      <color theme="9" tint="-0.249977111117893"/>
      <name val="Calibri"/>
      <family val="2"/>
      <scheme val="minor"/>
    </font>
    <font>
      <sz val="36"/>
      <color theme="9" tint="-0.249977111117893"/>
      <name val="Calibri"/>
      <family val="2"/>
      <scheme val="minor"/>
    </font>
    <font>
      <sz val="11"/>
      <color theme="9" tint="-0.249977111117893"/>
      <name val="Calibri"/>
      <family val="2"/>
      <scheme val="minor"/>
    </font>
    <font>
      <u/>
      <sz val="11"/>
      <color theme="10"/>
      <name val="Calibri"/>
      <family val="2"/>
      <scheme val="minor"/>
    </font>
    <font>
      <b/>
      <sz val="11"/>
      <name val="Calibri"/>
      <family val="2"/>
      <scheme val="minor"/>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249977111117893"/>
        <bgColor indexed="64"/>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bottom style="thin">
        <color indexed="64"/>
      </bottom>
      <diagonal/>
    </border>
    <border>
      <left/>
      <right style="thin">
        <color indexed="64"/>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12" fillId="0" borderId="0" applyNumberFormat="0" applyFill="0" applyBorder="0" applyAlignment="0" applyProtection="0"/>
  </cellStyleXfs>
  <cellXfs count="50">
    <xf numFmtId="0" fontId="0" fillId="0" borderId="0" xfId="0"/>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164" fontId="0" fillId="0" borderId="0" xfId="1" applyNumberFormat="1" applyFont="1"/>
    <xf numFmtId="0" fontId="0" fillId="3" borderId="2" xfId="0" applyFill="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2" applyFont="1"/>
    <xf numFmtId="9" fontId="0" fillId="0" borderId="0" xfId="0" applyNumberFormat="1"/>
    <xf numFmtId="164" fontId="5" fillId="5" borderId="0" xfId="0" applyNumberFormat="1" applyFont="1" applyFill="1"/>
    <xf numFmtId="0" fontId="0" fillId="5" borderId="0" xfId="0" applyFill="1"/>
    <xf numFmtId="0" fontId="0" fillId="6" borderId="0" xfId="0" applyFill="1"/>
    <xf numFmtId="0" fontId="0" fillId="4" borderId="0" xfId="0" applyFill="1"/>
    <xf numFmtId="0" fontId="3" fillId="6" borderId="0" xfId="0" applyFont="1" applyFill="1" applyAlignment="1">
      <alignment vertical="top" wrapText="1"/>
    </xf>
    <xf numFmtId="0" fontId="0" fillId="6" borderId="0" xfId="0" applyFill="1" applyAlignment="1">
      <alignment vertical="top" wrapText="1"/>
    </xf>
    <xf numFmtId="0" fontId="0" fillId="7" borderId="0" xfId="0" applyFill="1"/>
    <xf numFmtId="0" fontId="0" fillId="5" borderId="0" xfId="0" applyFill="1" applyAlignment="1">
      <alignment horizontal="left"/>
    </xf>
    <xf numFmtId="10" fontId="0" fillId="5" borderId="0" xfId="0" applyNumberFormat="1" applyFill="1"/>
    <xf numFmtId="165" fontId="0" fillId="5" borderId="0" xfId="0" applyNumberFormat="1" applyFill="1"/>
    <xf numFmtId="0" fontId="7" fillId="6" borderId="0" xfId="0" applyFont="1" applyFill="1" applyAlignment="1">
      <alignment vertical="top" wrapText="1"/>
    </xf>
    <xf numFmtId="0" fontId="2" fillId="2" borderId="2" xfId="0" applyFont="1" applyFill="1" applyBorder="1"/>
    <xf numFmtId="0" fontId="0" fillId="3" borderId="1" xfId="0" applyFill="1" applyBorder="1"/>
    <xf numFmtId="0" fontId="0" fillId="0" borderId="1" xfId="0" applyBorder="1"/>
    <xf numFmtId="0" fontId="4" fillId="6" borderId="0" xfId="0" applyFont="1" applyFill="1" applyAlignment="1">
      <alignment horizontal="center"/>
    </xf>
    <xf numFmtId="165" fontId="6" fillId="6" borderId="0" xfId="0" applyNumberFormat="1" applyFont="1" applyFill="1" applyAlignment="1">
      <alignment horizontal="center"/>
    </xf>
    <xf numFmtId="164" fontId="5" fillId="6" borderId="0" xfId="0" applyNumberFormat="1" applyFont="1" applyFill="1"/>
    <xf numFmtId="0" fontId="0" fillId="0" borderId="3" xfId="0" applyBorder="1"/>
    <xf numFmtId="0" fontId="8" fillId="0" borderId="3" xfId="0" applyFont="1" applyBorder="1"/>
    <xf numFmtId="0" fontId="8" fillId="0" borderId="0" xfId="0" applyFont="1"/>
    <xf numFmtId="0" fontId="2" fillId="7" borderId="3" xfId="0" applyFont="1" applyFill="1" applyBorder="1"/>
    <xf numFmtId="0" fontId="2" fillId="0" borderId="0" xfId="0" applyFont="1"/>
    <xf numFmtId="0" fontId="11" fillId="0" borderId="0" xfId="0" applyFont="1"/>
    <xf numFmtId="0" fontId="11" fillId="4" borderId="0" xfId="0" applyFont="1" applyFill="1"/>
    <xf numFmtId="165" fontId="0" fillId="0" borderId="0" xfId="1" applyNumberFormat="1" applyFont="1"/>
    <xf numFmtId="0" fontId="2" fillId="7" borderId="0" xfId="0" applyFont="1" applyFill="1" applyAlignment="1">
      <alignment horizontal="left"/>
    </xf>
    <xf numFmtId="0" fontId="2" fillId="7" borderId="0" xfId="0" applyFont="1" applyFill="1"/>
    <xf numFmtId="0" fontId="12" fillId="0" borderId="0" xfId="3" applyNumberFormat="1"/>
    <xf numFmtId="0" fontId="12" fillId="0" borderId="0" xfId="3"/>
    <xf numFmtId="0" fontId="13" fillId="0" borderId="3" xfId="0" applyFont="1" applyBorder="1"/>
    <xf numFmtId="0" fontId="10" fillId="6" borderId="0" xfId="0" applyFont="1" applyFill="1" applyAlignment="1">
      <alignment horizontal="center"/>
    </xf>
    <xf numFmtId="165" fontId="9" fillId="6" borderId="0" xfId="0" applyNumberFormat="1" applyFont="1" applyFill="1" applyAlignment="1">
      <alignment horizontal="center"/>
    </xf>
    <xf numFmtId="0" fontId="7" fillId="6" borderId="0" xfId="0" applyFont="1" applyFill="1" applyAlignment="1">
      <alignment horizontal="left" vertical="top" wrapText="1"/>
    </xf>
    <xf numFmtId="0" fontId="13" fillId="0" borderId="3" xfId="0" applyFont="1" applyFill="1" applyBorder="1"/>
    <xf numFmtId="0" fontId="13" fillId="0" borderId="0" xfId="0" applyFont="1" applyFill="1"/>
    <xf numFmtId="0" fontId="11" fillId="0" borderId="4" xfId="0" applyFont="1" applyBorder="1"/>
  </cellXfs>
  <cellStyles count="4">
    <cellStyle name="Currency" xfId="1" builtinId="4"/>
    <cellStyle name="Hyperlink" xfId="3" builtinId="8"/>
    <cellStyle name="Normal" xfId="0" builtinId="0"/>
    <cellStyle name="Percent" xfId="2" builtinId="5"/>
  </cellStyles>
  <dxfs count="44">
    <dxf>
      <font>
        <color rgb="FF9C0006"/>
      </font>
      <fill>
        <patternFill>
          <bgColor rgb="FFFFC7CE"/>
        </patternFill>
      </fill>
    </dxf>
    <dxf>
      <numFmt numFmtId="164" formatCode="_-[$$-409]* #,##0.00_ ;_-[$$-409]* \-#,##0.00\ ;_-[$$-409]* &quot;-&quot;??_ ;_-@_ "/>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165" formatCode="_-[$$-409]* #,##0_ ;_-[$$-409]* \-#,##0\ ;_-[$$-409]* &quot;-&quot;??_ ;_-@_ "/>
    </dxf>
    <dxf>
      <numFmt numFmtId="164" formatCode="_-[$$-409]* #,##0.00_ ;_-[$$-409]* \-#,##0.00\ ;_-[$$-409]* &quot;-&quot;??_ ;_-@_ "/>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9" formatCode="dd/mm/yyyy"/>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14" formatCode="0.00%"/>
    </dxf>
    <dxf>
      <numFmt numFmtId="165" formatCode="_-[$$-409]* #,##0_ ;_-[$$-409]* \-#,##0\ ;_-[$$-409]* &quot;-&quot;??_ ;_-@_ "/>
    </dxf>
    <dxf>
      <fill>
        <patternFill>
          <bgColor theme="0"/>
        </patternFill>
      </fill>
    </dxf>
    <dxf>
      <fill>
        <patternFill>
          <bgColor theme="0"/>
        </patternFill>
      </fill>
    </dxf>
    <dxf>
      <fill>
        <patternFill>
          <bgColor theme="0"/>
        </patternFill>
      </fill>
    </dxf>
    <dxf>
      <fill>
        <patternFill>
          <bgColor theme="9" tint="-0.249977111117893"/>
        </patternFill>
      </fill>
    </dxf>
    <dxf>
      <fill>
        <patternFill>
          <bgColor theme="9" tint="-0.249977111117893"/>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65" formatCode="_-[$$-409]* #,##0_ ;_-[$$-409]* \-#,##0\ ;_-[$$-409]* &quot;-&quot;??_ ;_-@_ "/>
    </dxf>
    <dxf>
      <font>
        <b/>
        <color theme="1"/>
      </font>
      <border>
        <bottom style="thin">
          <color theme="9"/>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SlicerStyleLight6 2" pivot="0" table="0" count="10" xr9:uid="{B3FD9679-2518-427E-99BC-62B395D13BA5}">
      <tableStyleElement type="wholeTable" dxfId="43"/>
      <tableStyleElement type="headerRow" dxfId="42"/>
    </tableStyle>
  </tableStyles>
  <colors>
    <mruColors>
      <color rgb="FFFF8181"/>
      <color rgb="FFFFB7B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0">
                <a:solidFill>
                  <a:schemeClr val="accent6"/>
                </a:solidFill>
              </a:rPr>
              <a:t>Profit Tracker</a:t>
            </a:r>
            <a:endParaRPr lang="en-GB" sz="2400" b="0">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A7B-4280-815F-CBA28AA9E20E}"/>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3A7B-4280-815F-CBA28AA9E20E}"/>
              </c:ext>
            </c:extLst>
          </c:dPt>
          <c:val>
            <c:numRef>
              <c:f>Inputs!$E$5:$E$6</c:f>
              <c:numCache>
                <c:formatCode>0%</c:formatCode>
                <c:ptCount val="2"/>
                <c:pt idx="0">
                  <c:v>0.26598524499999909</c:v>
                </c:pt>
                <c:pt idx="1">
                  <c:v>0.73401475500000091</c:v>
                </c:pt>
              </c:numCache>
            </c:numRef>
          </c:val>
          <c:extLst>
            <c:ext xmlns:c16="http://schemas.microsoft.com/office/drawing/2014/chart" uri="{C3380CC4-5D6E-409C-BE32-E72D297353CC}">
              <c16:uniqueId val="{00000004-3A7B-4280-815F-CBA28AA9E20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Copy.xlsx]Inputs!PivotTable4</c:name>
    <c:fmtId val="5"/>
  </c:pivotSource>
  <c:chart>
    <c:autoTitleDeleted val="1"/>
    <c:pivotFmts>
      <c:pivotFmt>
        <c:idx val="0"/>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Inputs!$K$14</c:f>
              <c:strCache>
                <c:ptCount val="1"/>
                <c:pt idx="0">
                  <c:v>Sum of Revenue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Inputs!$J$15:$J$19</c:f>
              <c:strCache>
                <c:ptCount val="4"/>
                <c:pt idx="0">
                  <c:v>Delish</c:v>
                </c:pt>
                <c:pt idx="1">
                  <c:v>Jucies</c:v>
                </c:pt>
                <c:pt idx="2">
                  <c:v>Tempo</c:v>
                </c:pt>
                <c:pt idx="3">
                  <c:v>Yummies</c:v>
                </c:pt>
              </c:strCache>
            </c:strRef>
          </c:cat>
          <c:val>
            <c:numRef>
              <c:f>Inputs!$K$15:$K$19</c:f>
              <c:numCache>
                <c:formatCode>_-[$$-409]* #,##0_ ;_-[$$-409]* \-#,##0\ ;_-[$$-409]* "-"??_ ;_-@_ </c:formatCode>
                <c:ptCount val="4"/>
                <c:pt idx="0">
                  <c:v>13759137</c:v>
                </c:pt>
                <c:pt idx="1">
                  <c:v>14313152</c:v>
                </c:pt>
                <c:pt idx="2">
                  <c:v>5755372</c:v>
                </c:pt>
                <c:pt idx="3">
                  <c:v>12259226</c:v>
                </c:pt>
              </c:numCache>
            </c:numRef>
          </c:val>
          <c:extLst>
            <c:ext xmlns:c16="http://schemas.microsoft.com/office/drawing/2014/chart" uri="{C3380CC4-5D6E-409C-BE32-E72D297353CC}">
              <c16:uniqueId val="{00000000-3177-441F-9D44-7FEAAE616E4A}"/>
            </c:ext>
          </c:extLst>
        </c:ser>
        <c:ser>
          <c:idx val="1"/>
          <c:order val="1"/>
          <c:tx>
            <c:strRef>
              <c:f>Inputs!$L$14</c:f>
              <c:strCache>
                <c:ptCount val="1"/>
                <c:pt idx="0">
                  <c:v>Sum of Profit</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Inputs!$J$15:$J$19</c:f>
              <c:strCache>
                <c:ptCount val="4"/>
                <c:pt idx="0">
                  <c:v>Delish</c:v>
                </c:pt>
                <c:pt idx="1">
                  <c:v>Jucies</c:v>
                </c:pt>
                <c:pt idx="2">
                  <c:v>Tempo</c:v>
                </c:pt>
                <c:pt idx="3">
                  <c:v>Yummies</c:v>
                </c:pt>
              </c:strCache>
            </c:strRef>
          </c:cat>
          <c:val>
            <c:numRef>
              <c:f>Inputs!$L$15:$L$19</c:f>
              <c:numCache>
                <c:formatCode>_-[$$-409]* #,##0_ ;_-[$$-409]* \-#,##0\ ;_-[$$-409]* "-"??_ ;_-@_ </c:formatCode>
                <c:ptCount val="4"/>
                <c:pt idx="0">
                  <c:v>7966460.4699999904</c:v>
                </c:pt>
                <c:pt idx="1">
                  <c:v>8224588.549999998</c:v>
                </c:pt>
                <c:pt idx="2">
                  <c:v>3335219.0900000026</c:v>
                </c:pt>
                <c:pt idx="3">
                  <c:v>7072256.3900000071</c:v>
                </c:pt>
              </c:numCache>
            </c:numRef>
          </c:val>
          <c:extLst>
            <c:ext xmlns:c16="http://schemas.microsoft.com/office/drawing/2014/chart" uri="{C3380CC4-5D6E-409C-BE32-E72D297353CC}">
              <c16:uniqueId val="{00000000-A91E-4A6F-97ED-2F9BDC8ED129}"/>
            </c:ext>
          </c:extLst>
        </c:ser>
        <c:dLbls>
          <c:showLegendKey val="0"/>
          <c:showVal val="0"/>
          <c:showCatName val="0"/>
          <c:showSerName val="0"/>
          <c:showPercent val="0"/>
          <c:showBubbleSize val="0"/>
        </c:dLbls>
        <c:gapWidth val="20"/>
        <c:axId val="2075375663"/>
        <c:axId val="2105271775"/>
      </c:barChart>
      <c:catAx>
        <c:axId val="207537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271775"/>
        <c:crosses val="autoZero"/>
        <c:auto val="1"/>
        <c:lblAlgn val="ctr"/>
        <c:lblOffset val="100"/>
        <c:noMultiLvlLbl val="0"/>
      </c:catAx>
      <c:valAx>
        <c:axId val="2105271775"/>
        <c:scaling>
          <c:orientation val="minMax"/>
        </c:scaling>
        <c:delete val="1"/>
        <c:axPos val="l"/>
        <c:numFmt formatCode="_-[$$-409]* #,##0_ ;_-[$$-409]* \-#,##0\ ;_-[$$-409]* &quot;-&quot;??_ ;_-@_ " sourceLinked="1"/>
        <c:majorTickMark val="none"/>
        <c:minorTickMark val="none"/>
        <c:tickLblPos val="nextTo"/>
        <c:crossAx val="2075375663"/>
        <c:crosses val="autoZero"/>
        <c:crossBetween val="between"/>
      </c:valAx>
      <c:spPr>
        <a:noFill/>
        <a:ln w="25400">
          <a:noFill/>
        </a:ln>
        <a:effectLst/>
      </c:spPr>
    </c:plotArea>
    <c:legend>
      <c:legendPos val="t"/>
      <c:layout>
        <c:manualLayout>
          <c:xMode val="edge"/>
          <c:yMode val="edge"/>
          <c:x val="0.33038180227471564"/>
          <c:y val="6.25E-2"/>
          <c:w val="0.33923639545056866"/>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[Elias Tsegay Excel Project Financial Goal Tracker (power query, XLOOKUP, data modelling, conditional formatting) (Repaired) - Copy.xlsx]Inputs!PivotTable1</c:name>
    <c:fmtId val="1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Inputs!$E$14:$E$15</c:f>
              <c:strCache>
                <c:ptCount val="1"/>
                <c:pt idx="0">
                  <c:v>Americas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Inputs!$D$16:$D$33</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Inputs!$E$16:$E$33</c:f>
              <c:numCache>
                <c:formatCode>_-[$$-409]* #,##0_ ;_-[$$-409]* \-#,##0\ ;_-[$$-409]* "-"??_ ;_-@_ </c:formatCode>
                <c:ptCount val="15"/>
                <c:pt idx="0">
                  <c:v>333908.51999999979</c:v>
                </c:pt>
                <c:pt idx="1">
                  <c:v>506024.8</c:v>
                </c:pt>
                <c:pt idx="2">
                  <c:v>595867.33000000007</c:v>
                </c:pt>
                <c:pt idx="3">
                  <c:v>455356.91000000009</c:v>
                </c:pt>
                <c:pt idx="4">
                  <c:v>142569.07999999999</c:v>
                </c:pt>
                <c:pt idx="5">
                  <c:v>266966.24999999994</c:v>
                </c:pt>
                <c:pt idx="6">
                  <c:v>511067.5799999999</c:v>
                </c:pt>
                <c:pt idx="7">
                  <c:v>623916.37000000046</c:v>
                </c:pt>
                <c:pt idx="8">
                  <c:v>448065.37</c:v>
                </c:pt>
                <c:pt idx="9">
                  <c:v>742505.65999999968</c:v>
                </c:pt>
                <c:pt idx="10">
                  <c:v>1001181.1999999995</c:v>
                </c:pt>
                <c:pt idx="11">
                  <c:v>913008.25999999978</c:v>
                </c:pt>
                <c:pt idx="12">
                  <c:v>931509.99000000104</c:v>
                </c:pt>
                <c:pt idx="13">
                  <c:v>909551.64000000025</c:v>
                </c:pt>
                <c:pt idx="14">
                  <c:v>462366.26000000018</c:v>
                </c:pt>
              </c:numCache>
            </c:numRef>
          </c:val>
          <c:smooth val="0"/>
          <c:extLst>
            <c:ext xmlns:c16="http://schemas.microsoft.com/office/drawing/2014/chart" uri="{C3380CC4-5D6E-409C-BE32-E72D297353CC}">
              <c16:uniqueId val="{00000000-2227-44E1-AE8D-1236E54B6FD3}"/>
            </c:ext>
          </c:extLst>
        </c:ser>
        <c:ser>
          <c:idx val="1"/>
          <c:order val="1"/>
          <c:tx>
            <c:strRef>
              <c:f>Inputs!$F$14:$F$15</c:f>
              <c:strCache>
                <c:ptCount val="1"/>
                <c:pt idx="0">
                  <c:v>APAC</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Inputs!$D$16:$D$33</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Inputs!$F$16:$F$33</c:f>
              <c:numCache>
                <c:formatCode>_-[$$-409]* #,##0_ ;_-[$$-409]* \-#,##0\ ;_-[$$-409]* "-"??_ ;_-@_ </c:formatCode>
                <c:ptCount val="15"/>
                <c:pt idx="0">
                  <c:v>507494.13000000006</c:v>
                </c:pt>
                <c:pt idx="1">
                  <c:v>858183.99000000022</c:v>
                </c:pt>
                <c:pt idx="2">
                  <c:v>1097341.2500000005</c:v>
                </c:pt>
                <c:pt idx="3">
                  <c:v>716277.69999999984</c:v>
                </c:pt>
                <c:pt idx="4">
                  <c:v>347344.06999999995</c:v>
                </c:pt>
                <c:pt idx="5">
                  <c:v>393575.6100000001</c:v>
                </c:pt>
                <c:pt idx="6">
                  <c:v>705490.99999999919</c:v>
                </c:pt>
                <c:pt idx="7">
                  <c:v>916849.84000000078</c:v>
                </c:pt>
                <c:pt idx="8">
                  <c:v>719670.55999999924</c:v>
                </c:pt>
                <c:pt idx="9">
                  <c:v>1234640.3299999989</c:v>
                </c:pt>
                <c:pt idx="10">
                  <c:v>1255952.0700000003</c:v>
                </c:pt>
                <c:pt idx="11">
                  <c:v>1242308.2899999991</c:v>
                </c:pt>
                <c:pt idx="12">
                  <c:v>1368297.530000001</c:v>
                </c:pt>
                <c:pt idx="13">
                  <c:v>1472342.7500000002</c:v>
                </c:pt>
                <c:pt idx="14">
                  <c:v>672376.84999999986</c:v>
                </c:pt>
              </c:numCache>
            </c:numRef>
          </c:val>
          <c:smooth val="0"/>
          <c:extLst>
            <c:ext xmlns:c16="http://schemas.microsoft.com/office/drawing/2014/chart" uri="{C3380CC4-5D6E-409C-BE32-E72D297353CC}">
              <c16:uniqueId val="{00000001-2227-44E1-AE8D-1236E54B6FD3}"/>
            </c:ext>
          </c:extLst>
        </c:ser>
        <c:ser>
          <c:idx val="2"/>
          <c:order val="2"/>
          <c:tx>
            <c:strRef>
              <c:f>Inputs!$G$14:$G$15</c:f>
              <c:strCache>
                <c:ptCount val="1"/>
                <c:pt idx="0">
                  <c:v>Europe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Inputs!$D$16:$D$33</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2021</c:v>
                  </c:pt>
                  <c:pt idx="12">
                    <c:v>2022</c:v>
                  </c:pt>
                </c:lvl>
              </c:multiLvlStrCache>
            </c:multiLvlStrRef>
          </c:cat>
          <c:val>
            <c:numRef>
              <c:f>Inputs!$G$16:$G$33</c:f>
              <c:numCache>
                <c:formatCode>_-[$$-409]* #,##0_ ;_-[$$-409]* \-#,##0\ ;_-[$$-409]* "-"??_ ;_-@_ </c:formatCode>
                <c:ptCount val="15"/>
                <c:pt idx="0">
                  <c:v>180717.43000000005</c:v>
                </c:pt>
                <c:pt idx="1">
                  <c:v>251798.81000000006</c:v>
                </c:pt>
                <c:pt idx="2">
                  <c:v>277220.17999999982</c:v>
                </c:pt>
                <c:pt idx="3">
                  <c:v>242908.03999999998</c:v>
                </c:pt>
                <c:pt idx="4">
                  <c:v>135458.85</c:v>
                </c:pt>
                <c:pt idx="5">
                  <c:v>167882.66000000003</c:v>
                </c:pt>
                <c:pt idx="6">
                  <c:v>224777.60000000003</c:v>
                </c:pt>
                <c:pt idx="7">
                  <c:v>243330.43999999997</c:v>
                </c:pt>
                <c:pt idx="8">
                  <c:v>221393.27999999994</c:v>
                </c:pt>
                <c:pt idx="9">
                  <c:v>371893.12000000023</c:v>
                </c:pt>
                <c:pt idx="10">
                  <c:v>473439.31000000011</c:v>
                </c:pt>
                <c:pt idx="11">
                  <c:v>413839.32999999984</c:v>
                </c:pt>
                <c:pt idx="12">
                  <c:v>491361.25999999983</c:v>
                </c:pt>
                <c:pt idx="13">
                  <c:v>351764.58999999991</c:v>
                </c:pt>
                <c:pt idx="14">
                  <c:v>198728.41</c:v>
                </c:pt>
              </c:numCache>
            </c:numRef>
          </c:val>
          <c:smooth val="0"/>
          <c:extLst>
            <c:ext xmlns:c16="http://schemas.microsoft.com/office/drawing/2014/chart" uri="{C3380CC4-5D6E-409C-BE32-E72D297353CC}">
              <c16:uniqueId val="{00000002-2227-44E1-AE8D-1236E54B6FD3}"/>
            </c:ext>
          </c:extLst>
        </c:ser>
        <c:dLbls>
          <c:showLegendKey val="0"/>
          <c:showVal val="0"/>
          <c:showCatName val="0"/>
          <c:showSerName val="0"/>
          <c:showPercent val="0"/>
          <c:showBubbleSize val="0"/>
        </c:dLbls>
        <c:marker val="1"/>
        <c:smooth val="0"/>
        <c:axId val="935179247"/>
        <c:axId val="2080437119"/>
      </c:lineChart>
      <c:catAx>
        <c:axId val="9351792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80437119"/>
        <c:crosses val="autoZero"/>
        <c:auto val="1"/>
        <c:lblAlgn val="ctr"/>
        <c:lblOffset val="100"/>
        <c:noMultiLvlLbl val="0"/>
      </c:catAx>
      <c:valAx>
        <c:axId val="2080437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3517924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6E9296D-2278-499A-AF23-1EF6EECAC269}">
          <cx:tx>
            <cx:txData>
              <cx:f>_xlchart.v5.2</cx:f>
              <cx:v>Profit</cx:v>
            </cx:txData>
          </cx:tx>
          <cx:dataId val="0"/>
          <cx:layoutPr>
            <cx:geography cultureLanguage="en-US" cultureRegion="GB" attribution="Powered by Bing">
              <cx:geoCache provider="{E9337A44-BEBE-4D9F-B70C-5C5E7DAFC167}">
                <cx:binary>7Htpj904ku1fMerzo0tcRTamBxgtd83NW1XZX4S0naY2ilpJUb9+4tout53lcvXDNNAPeGPATuTV
lUhFMCLOORH+j3fr3961D/fjk9W03fS3d+vffyrnuf/bzz9P78oHcz89NdW70U72w/z0nTU/2w8f
qncPP78f733V6Z9JhNnP78r7cX5Yf/rP/4Cn6Qd7Zd/dz5Xtni0PY3j+MC3tPP3g2ncvPXlnl26+
3K7hSX//6b+WaR7v2+r+pycP3VzN4WXoH/7+0zff+unJz4+f9Yd1n7SwtXl5D/ciwp/GREZMUqw+
/fnpSWs7/fk6puwpUxGOKWXR5Q/+fe2bewP3/1Nb+rih+/fvx4dpevL55ze3fvMG31ypJpt+MkJq
L/v9r1cfX/Dnb438n//x6AN45UeffOWHx/b5q0uP3ZDed/fv/4U+EOQpjxnBGJOPJr7Y+CsXICWe
iihWOMLi03X6rQ/+ej/fd8Dv9z2y/u8fPzZ9+l//ftO/6qr54f2TM4Tde2t+N8P/PAw4faoYlZTQ
z0Egv3UBeIhHXLCIf/JARH5f+1MY/PP7+r4rHt//yCWPLz92zT7597vm2L3/VyYmQp5STngk+e8u
+cYjsXpKBRWSC/zJI/xbh/zlbr7vh8+3PTL/508fW/148++3+s2Df/Lm4b69797/boD/eTQghp9e
Drqk6nNGguP+VUbCMXkqKWMYi0dx8E9u5/vG/+bmRy745tpjR9y8+fc74nOIvpjv54fpX+cKqsAT
lMeQfL5xAVLqaYQhYXEZfUpZj4rCP72f7/vi0e2PvPHo6mN/vHrx/4A/zv86J/xvdZg/npLvw9rv
XnqMmV69APTwrwKt/x8HxZ+j2i8oP7uf7/OP9OArYPvjq7+78NGtP3LYJ18e3//9J8zjj+H+CZJf
HvH5vk/Q6BoIy++u//L1h/tp/vtP7CkRIo4U0A9OmcIEgK9/uFxBmDwlLAJigjmmIsYSAFlnx7n8
+0/AWC4lX0ghGKCyWMJdk10ul3D0FLP4khElIfBPxL/wsTvbBm27L3b4/PuTbjF3turmCR4s1U9P
+k/fu+xURlLAzpSKBIWfMWWQg/t3988BfcLX8f+RGM16aaYdm9aIHxaLV5QbXrfF3RBXSj8vVG+i
57Eotyn3yAj73oxad8fKobV8RteexNeOez4eN76Q9U3V1Z165hXvdBb7wuWBEbkcqiFu1Gl0Te13
Qm+FTL2zBT7TzZb9bw1F5XSLHQvDks5rr6Y2lQPmzXvpVzHoZJ5FFZlk03JsdlYLX/3Km8ENmW0n
XZz1Vg3R82JpN/sa23GLsk7VjXg51+Wk9/FQ/OIbvO7nqeh2jOK301pPRbZKG5qb2vs2fIg5sRNJ
g/adP6yU1LROt546nPstrrcqKSha2a7t+1mfZ+Xx9IahGm37Ldp69NsqS6d1UmG7hWs7LKZqE9Ib
il/bCdnhN2qYVWkdh0q+CiLS7sYwszRXS9G1434NjOo72agV74ue1fTXBfl4o6nRpKx/2dp6Lg7x
MMf0relJww6G66W7L5tFhavFcjH+Yv3QkXNTtmP7Jq4tDi+cBFsPCS5E06bjoLQJaRdrVVVJtfAW
P8zDtpgoCeOkxpt2NVFHEte3lOg0ws1s5j3dYjrQxE54a+hhim3db0lM6iY69tFakXciLuJBp9Jr
NBy3Ac/R7UZZ48tdhVA9i0TSctwSNzrbuf0kVWEtfDjPliZdF/ddsmykiMcddUsjs3hxXZTXm1n0
nPbN5OeXbl2a6EZGpCZDgsZJNu/pokmokylSVXsT0WBVt5O0Wsad8r0YE14tWDmc9rTWYbvaLIeD
nAwtKwuShKaxJOWGb/YuGkjNj2zmpDx5Lqrtpenjhr5d50H5KWO8WSOXVKrsxjtqm6G7RVZv9a/F
GNPu2UBVjU+LX1p5xKuFXSdziNfmBSfe9c+XWY3xzs9LUdtsU8rT66iKSn4l+lrNfTIRH9ztWCG/
3sRyXfq8wJ1wHxpNKLpaorKueJMWiC4VdklslypM465DwoZ62XclANyFJUL6SujfFqlHrO/KpRTt
dEWXMEGmSGlVlQWWyYQQnv2tI53p4i2lsi5plA3cjWX0IiKYTNF6DG3Z+JwVog7H3vRBv2U4FsW9
xlYHl9k6NONBWLEdfb0JXSe+WX02zrLf+ViNC0sleGW9l8wNdUJYE1mT0mVR00mOI/PPKmzggGSe
FWZIw6Slp0m/2tHCy4Se5m1AMn5okWzn3ThUpXmBDWrpmIiNltG7Vm5W7du2bdoPOpaD+q3HYmg/
uEpG6DYOull2Gw+tuRa6Jc0d4ghRko59hclbOQwzvw7FqJfbdhWxfLXUrqUvmVvJ6hMGy3SZqmWP
rtfSkvoFQhYOi1ydaK9w4Xz0vhqIZSppbVO7U0uqvspEASnouqkYdTmOWlxfN/2K0Z4WKIK8F0xf
nTsv+va4OIeXbIvMwOukQ8QEn3Fb6X1nxHTYtq7uXYpQYNPzbkOC/UrmEYVf5YQreYvnpW5/HWzp
5Yt6Yj3rkkEYFK4g30WuOhQ9WkzKncHuOfZL6G9iE8nl2NR8nq6DgsR7O4t4Ge+p7gQ6o9B32GTx
bBi6Jmja4ivqJVoPBYdYvDOMs/ZuLCdTV0ntp14/K6fFxe99HVzxSpZWDXuiVi53EdmIODR1K1lW
WdbOuW5R5+GtsG9uIECCOS60d16nNepWn86UWv0bj/zY7Xnt6/WAy3gJd3E7rPUZVTTmN0Z437zB
2xQXS6IrbqdbV3dLldJxqadjF481ygbSEH67itbY1HV+4fvp4vrFt/q0Udpp+HiqJb1mwg381HK6
zed2m0KdIk77+DYUsdaH3nUVpO1ZY7Se/FZVTf417P+m4L6zfRgrXX7WQL/8+p/XvwurH/W6f3x+
UVH/8dtt/9C9mMeHh/n6vn/8zQsk+vLVfwh/FyDyRQV8BGw+6bF/gnp+ePGfg0REABv7osP+ARK9
uTdv/6GVXKDGxxs+gSJKnwIkYkpRrjAF/QNAySdQBJII4B7GIxBlSQxwhH3BREg+JTFT9AKMaMRx
zAEvfQZFCMunUSwICCUEq5gIoJK/v/o3TgJ4/x1UBOrvN6iIC0k5B8AmYsJwRHF8uf4VKpr7gBbE
liYZW8emQ0lp1e6W0m+0S3Ap+aaTWKDoPSbOsihd8MwczWSHSXGqZaeHkzJRtOK00jHRQzoabcqb
2YiWpd3YFPJVpQo5tZmLt8p8qJTh/RWjk7KH0dQhHJyvi34/2opUqYmHdjrPPTE46x2NyxzTUk+H
Sdq2yKVuzbAlRjChhtRThtZM9yoaz52DKrKLCth0lYydVebFBM0B9bYnpYWHi9FMeTEp1137ua9Q
0jW6+nVdKHFZWCLUHe3ErNuNS2H0jrhR+meem3hMx8UHeRvjdq2yXtbRnBAko8qdt36sO/Ms2JHg
JSnCZsZnReyaqU1kp8TQ7ZvWO+0TTErJ5p1q/FK0yVzF/C2LBPGHsTFDe9NxgYZciqUvcsjXU5mK
bQwqwYrxLVmjqIxu9dCMYRdILxJF6jkktWZFmSB44JBxoui1HyA1HYatH8ZzASX0TR0J8WxjAD1S
gCclPbotcjLpO9fIxOimeU1KgMA7vIyRuRGDp9vVpAdbnchUNfEVqzhWh7Lu5XhyFhOa+s3Y1/FW
smhJLKBKn7Rm28ak6Czb0z7ILR2cX6AQhbalh9jiKsrg9HdDuooRS58s0eJ91pVx9DrIqZgyq7GJ
j5CqIv1MlL2ckwY7O546a+ryVZB9Ud8swmwFZETU6zLxgc1kNyOm+xQXtdlu9DL7XzytHE83vDQm
YQADzbuiKtCSWRO5KW2JrPFdxUg35n3pRXNQyPQ0hWqh2UuwquzzeaRCJZsrtNlvTbuG53Whlul6
VJHWqWmQeoilCD6pu2DK1DVtHyd2bOP+CEm2WXMTV/N6lEttOzj2nVpI0uMN0JgS3WwyXLLeXot+
iudTU/KWpF3gYrHJKKeuOpQtFNnQj1F/mIvNhb2udFulhegKlsxRty5HzEsIh3mta70rhSL9kHjj
1hE2vem4hlhFM0pIEVSRu8HQddfHU+CvYteX5Hm9lZXYhWrSzX6ibUtOpvDtlinv8fgbKYgOe+ua
DawogB3dTyUWaFcWtlz3fdXZJVvGquKJ5xeowVYj8ybUnh7VOIs1IaORKp2EGOJshJpPD6iOVOxT
oYd+fDs0xBubxC1ehhu3VR1310j5MUqVNNWWlEBZ5oQWMsi8VN7RsI9Ktwx3HCKhzYByUZU3vW3s
3QXWr0vazngNRbo1pdh+rUVM17RxdTu/LSsN57OrmO9T2aJ+yjW8LstYyZY1WdACpl9n2BrsGdfb
aQXzAR8rTI2nxGk6ybSRnGxnZoX1KZcBTck2NdZdS6idbqd5PaMM+6lacj/DLzuNgjEJFiuZDoEr
WyXUcvIwV7qIkqWHQr3H41YicFUoXHmt0LxE6WAsQinyE2BbLaOie9P2LCp0ApzD9Xs+scXlg/Q2
5BhP0VuzlAoCrwIYlzQAc99Hc4na63jpO3PbxABac9yIrU6BofNWJPPSVkOAQzjXczau4/pWRlYs
L9e2c23GesD0OmnL3kUHqbi5ZT5qkwnXMTkV7bzVeRh5Z87Gj9uzLRYBssCgDkGZssprW4CLccn3
tKyjRPSIhLyLpqVMTGS65RbN8TSZ19U09T4ZJiC7WaHgUc8H143ACApVTCn2ZIMTK2odZ5qX60tg
UzRKBku2dUdM6bo2oSXhE6BdxV+7ekEiWYH+1ynVcRdnHPU2OuBNcZWWrm6KdDV8qZ6XSoeHZip4
l9CojquEE+iYviuH3sZpZap1S+dmre0dizc2j+nUyGhK17KK2K7y2PTXwBqlvGtKNjZJy/R4SfBo
QykJHtusG4fQHgYetiFZtW2q92Uzls1tOcb+Lq7xWqbe1OYXrtj6puVjxc5YL1ydRxk5dl6xWbcr
1MfrSzsYse4ANdDtGHw8t3sZQCRJ12kjJFsHgu15gkr6YjQbLRKmTNNnBUJiEknkZXEaAOExOIei
pFmzEub3CgHPTgIgQprxWekE0oLsUxRv4Y1u2uF2pAzSxRz1xXZko4fDvAKuFkmzgpsSIql0x8jR
HgpJVHmZzWVR6Zz0nNI8Nv1w1U5RS6+hwq9lYuXY03vkGB9vNukLdofCFE0m6Sg1WwJMvFcnQQJm
WR1WYXZ4s2a5XoiaxLFCk2SJ93aU1+CgcTxBtMlwK5EVZa6aosXHvtbVkm6lMOuVEdFCkxG5uU6d
EHBeh2pDTYYjNQPVh+JzF5d24qn33ZQPvShZwoB8jKCCbITlpDEcKqDsr/uy6ecbW/vKp8wXPLyY
CmenY1HIYc6KBThoEhageVA8eGA5GsA3117TMKR0atWWSNCwyMFQPo/XiIeLugB5ISQrHpjMiwZX
7DgMm9rSBveG5I7buUgiqUEPaCJax1m5hgYDI1I63lWuw3AoESE21dJOyxVDM2SPtuv631YiSJFt
W8/DPTCaet1jBOLYrogoIge6sFLvSwayA6gys12nIzBKPFLg6MVEz00zRCYXHBdDyqphtImhg4Tv
hk6ROOsYoUWXOFXnEOkNJGnmYENUMVcDW1yn9mUDzl0bqM2gPPGQzy6CRXawfWf6Mus37qGYDvGE
lqumddND04QC3aC2XuvDOGMwZQGU21cJGQDtigS1pnMv+lI3KBvrvtxAZog46C2iLds4GW20rRkc
JiOaRMIX6C3QsUU3gDDbXu6XsEClxcMgVSIsq6x4jkc2uJ0jpCX5qrua/UKjVUwJMJ6WvdJTyea8
HOLxfTHScdqZAllSJYBP0FuNNf3NQA2vd4ttCE7aqi+jBIr/GJ+nTU7lYXASNMLGOzfehImBD0Ei
o+FXLhs//WYYm80uALEnp21DkE3iyq9Q64pl2Hl2qUZjv67+Zai2sk5B/piGF6ECTfBDqakfcgri
1HL8XzI2h4/cikOT8s/J2KsXT36pRl11T47TpY36pXn35d5PvAyUhacwAcBpfBmWoUpe6NdntVqA
JC05i1UMTWkiMYFu9Ge1GsgXw1QB9mYSUAB0s78QMxw/FTD3EUGxYR9pGfm/4mXfsjIuOajVQBo5
A4IGuwFR/mtWhkAR97qDsFeN25Eq7IMsPhH2T8L9d6jf5RH/kMP5H5YAjvn1EoIAwKcellhLdi1t
CWJ1VvUoBwEzqUoPHbkvbvjOapen/XE1cZHfOaDTS3Pg69Vm5Bo9R1GRjUGkXXdrmbmyNmRNmWlb
v0T2cwj86evh762IhcIMhgqATbNLO+ArYqu4HYcIEFcmnTvzxEbt2coOGAYIgkXYDx0kFOrONug9
K5tTZcLNHNghaHq4GDu4DiS1JomQ+NQg/dOdfXdjsYCGb8Q57BDUha83hmuGW7utRWZL9Lyn7aH0
Om/wctYXX4/ylW7XT8MKf7okhiD5g/lBxPyyJpz2r9dkgO9hHMkXYG+Xb1ykY3sfa550Ieu7bd/P
Vbp2S9otoBoBLuSruvqx/y8LPPb/1xuAmPp6A7NsBB8HeOm+rdM6Kk8law4/XgJfDPd4DQHNIgid
WFLQSL5dA3oOzko9g8cLe7dF3ZtOsgOCtZr6RrlwFIZdO7GcJ8AParZ3Gqdb3O3/YheXN3m8C+jw
Y+jlE3Hp9n+7i5FBc6hpxiIT7s3sN4BlIduAAoJSfWg6ddUP5RFB+dXVqeYKDgBwq/DLYOSrcppv
f7wZennlP2yGCSpVDPNocXw5F18HQRGkps4UGfVn4JIpND8OCuBfY6cECZePg0/6WCc4kq+6fstA
qU2ApecksJOKu2QeoBTr9UaS6iTLNltwkXfQuQIWlNYQs1HdXi39fG5UlwS37RhKHUB+Xle5W0L2
47fB3ztEEMqSgGwFehp75OBh7DvBSltkM9syyN7pPNVpi3TOyJKawe370mZN0yVbseSgn1wTiK6g
XpeACX+8lUvyeGxXaGdScVFXGGDNb+1qihgC2HdFFg9ZtAagDWGvRnPXW5fT2mSUVLvyL843+14Q
QxuT0ItWB2Xo0cmiWuJinGsI4uhlLUzGJcSyr05DJ5Jh8zvgCHlT/oYHIIE1P9WOnQatd1GDri4Z
rbYAqgO6IkFdLZXJqkXvLsG/bTxB1ZatMagw0Bkp1K3dbkbQoQMVL2gAMh7WvQTdAdn2oPrhttdb
JraQeTjWZOCAHtuMb0sO+wq8/IuAovJ7ESVjmGBicRwR0D2/NfZWStkAo1SXNsQBM5MBp9hac5D0
DVnduTUzqFt3AvqcbSGyhYd0notcB5R3YdmBXHB0oO0FbK7m5n6ZdK5MfaopS5CtXgM0A4pX5D2f
U7/eQtsiXRFL++B2rAA5ZFBXMXa7ovZ5PJpDF7tdO1LI2QKwe/08jM3BAajeGpTHDQgTvQbNEHhU
3B5W4vKVbpmGzmwH1OPir4vBo6pOp3pJw8xTuJZ4NCRl3ECfrz7Fk8/XgQNw5gmzOyvRARSRG1qi
G5EQl9jhFkTFm0iuB/FavxzL/hwI2kFj/hjNc6JKlLMaaHKgJ64g+dTkWtDlDOJI2mhzpWIHOihP
bQWvATLLKnV+2ZpY63Txeu8VxDM01JbuCor4CZTDFHL2LNrXQ5jPdNz2NZmOnqLdNK37oRJpKOvT
tpITAhZRgILnw11EyeFi+Rn0MkvbDFrNO8Kq0zrqvOUhI9TthpmdEDzqInApMmauueaYgMYS9k6U
ezm7ZFYys1O790a/DKO9hwKWrxOBigyUvh/XG+LhxZj8xeDqedzMt/EETfwbbdnLoQeUL+LEbOVp
6t1uq8tnY9fe6SZOLhKrYjpHusyh+3orJToKyFdibQ5DfCdBdYDyvLe6ytvewZmmhwKpTJFXMPZw
EEL+AhJcAsgtUUHlAvBTSMRS53zP6XUzysRBjrzkSys+QE8+uRShi8eH9hY0/ox2ORveBF68bMvx
0CuUXASNyxEpm/K0anagAjY3LjsM+hzghEMNiveW8QoiOHoZVRCKkIgTRQ1gmeWMvD+3FdqNHbq6
LGfdttcgaSl4WlwWeTSC2qPmtJUvGg0DD3F3d1ks5mG/tS5vxbyDVk/uNFgKikFTVKmULB0WGHxQ
l2N8Jfh8XNF2LN01HpcjDFGkyEYZqqu0V+u+I+qq7sShX+fUxZfRA8AQVbRvCn4ePYhw5Z7AGw01
P+hGJ2wpn7cgHo+dOURI7zfPs+WDmfzOo+ZZWecgcEODGICYQbtaul3j9h16cfmEO/A3uGSdliNV
xU5KMAsXr6a2zNd5XBOHYhCs2p1sfVIClK1BdCSxTS5b6heemNjnBk/HaRBpBNWwg8O5blWKZjig
bjtMTSo4bNWcsN4+3kWtS/EUsgh8sYETW8eTKoQs7lUOdSHlHiecwvvXMFCx5gW7LNRmF4tKOGOW
hYyGNtODyToPWEu7HLq+54ZuqYG/vYAsI8K+sy5pGp+OpMh9VKeYLDsb+QQh2Bz8XSYox/C8El6s
EiGroXS3fNuDFHL0zOd4aA4wapHqGu1WB4BWrztXxtAQVzrHBM5WtF+j+DTqD8CGTk3YMj/BUmu5
vxxmGDk5cUhG3pi7MSK7RScD7KQtocoS/UKUZc5aAAYMzj95KfGSWlyfOPbQBS33FwzRAD3HY/V6
AszADGyStAkrzsVFWjDm4D0s0oQ9gScjxNORv/5xPf5eiVCCwAQxjPfE6jHo2sZBtHImKqNyvI3l
nOpu3S+c/EUJpo+6ZR9Jk4Jp2RgDkZFYPIKxdcHaHoQHlQ2Gn6BJsS/hDUehE93au0tug5Z6GkEz
ogrm4EjI8FjktmiyAU6FnTMJ0LOA8Numba9WUOojcBwvfqWueaPxyxnzpOjH2wISi5x/jdf2qoh4
WgOE/LG98PcAjJJCAVKWQMnoIxIy07rsTCFVpqv6deFv+VDmE+cpXtVLwBHXDbvo7uxQE3pa4Sdq
9E53r7FY3m6UXDMOgV+zg8TzGfjbX6Cr7wI9Bd3NjyAai49I6CvYSnjrW9oKlQUP2QLNx8nOKes2
GFjZ9rMxMGay5DBOm8ZySjs/3FfxDBIUO3QM5T+21HdP1ldbeWSo1Rlkphi2wimMrwwwDgIdxft6
il/+eB1yedAjSBnD/z2iisOEHJywR+jOtUOFyExVtvn2dR+xaxGj3I7sANMymZcN2BoImivyOA7Z
AhnNbEvaEHcO4y1TaHcpG6oYjzCRsRuVutL21oIqZhZIEeXyF3Qef8csgMUwEbGAUCAfudhXHhI6
QPNrxCpbLIR0cDlMP2UTggLzCjyXBAbaMCfJ5fi7FkYwFjgrW/PskhQN4I0f2+5imj+YjsLoIlTd
iEMT+1uAiOqYlsMaqczgN+tU5jZazhcWUwHibbu/Uha+w99jmKbHMMzIAI7Tx6v1LLYgpKuM1Eez
0FzUJKsLmfUkQB8UYM38acL9T9k7vfyHlD++IKQVQMGQ22B48dsXbMW4mrmCJXsGiASK4gKhKke9
gzGOWJG0btm1LwCBDii/fOUialSb3i3EXOmenwrfHC5HZoIBOXNiMCcSqId5RTgeGznALBHgmvbK
qzKrGwVNl/nYdAAOoyLfKmgk2mi/GOhGeZf7waYwrrfC7WZ1OUCuPQxJXkthrpxQ++2tHqDMGfRi
bcq8HqC1BoMoTqqrqqHXsuSneXQg5PJTM1WnyQBaHetnpvZJ7PiB2CiPiuY4xst5WQxky/I55J+o
Ha7GNrVqyRpolcPxmlfA8zW0Q3t6mKE2SssTKqEhB4te9ItLQb/ExAWBL/BZNy3nS4brW6AKnb5G
dIKuVYqX+ZYFOKHAAcLGTjja9hKY3CXyFgVleBpvEWAq1ENXXjWpatnhgnmh7sH/dLtg5mhrrzRD
GQxRwRRvfdJl8wHGEQ8UZBxoOD5Hb0FZvB0AJjkwIK+2PQxV7UQPpKGajhjD8BTgZzz4tIh2s3M5
NOcOBYD4MkLPZaP3HOv97PUJ+SKfoTfHyHwWxYH39flSbsLITgV5Uw3Fc5j6y3UCTOk8qSZrIzC3
VVfTDCXEySuYEDy26zXo+dl/U/dly3Eq7ZZPRAcJZAK3zDVpKMmWpRvCkvZmnmeevldS9paK0nH9
+5zuiO4Iu6KApFIJOXzDWivTuXfauDBIF7g+jIsUIaESETGkbayoeZzU2EM4zZywinFL0Z9bk9vQ
Yf9TSB5YihQofJQK7pJaBHbT6vtJVYy0BrJQbk3+Jvq2uhWz4KhPoxmkTlnCW8APRHPnIKPI40yy
/oBEHZ47kAvNi0xTj8LxzNTA1TO4EknojngdYf8aD6WTaY91j5U1oqaiw6sQIzOC3SMlk5WqzTZj
byx/wb8YhhbgKm6Xl0Zbp0bdTm6XphbpUlsAzAA2ldLuSDW5EeYr0CTf6i6EAS8fGgBJkIb5hiTf
3tfhSOTTDf8zday9SgIjKEY3wvsL9N7QZxigdWxSNt4gbdqwR7kr9nENF695YYSa1ZDd8Tiq5sPw
pYNLSnmLTP2mnMKtPFGDxy7CKLmfp8gMCoRlEHIpaHIPxKrBo720RR4hPuR9aCMt4gk1XgN+qqvm
1IgEPzKUKXmG3a+MTiNMFg8W8n7LRqAGMAf3Q+/wMccNkExvNpOa7CdYG4qYeRUbEBZpNwwrSOtj
+CD9JsGnizTYGENq1UJnswzx2UDdiU0CLCYes4DXFeEFwT0iNQxtZDLCm1ls7/48h19G7xiSPwjF
y6qmSzoc1vM5DozJuMPzgacVCA/ca8mU0ZKUbjfDEeBdjdsbURI8qCr+YmVykeA1AAw4/vnv4Cjw
s7UEfwZi/oxz1ZAWFnkM6tPCVoiVWIvyqFtNit4NX8cPFMNHD52y9oqZI0sXCxePVAKdIImaxjTM
7ueVkRzZ2lwINCBw460w65MRTm1tRE14zCYjRai8k6qfPKLWKMm9QEO7wiITytNNKLwPcDw72t5W
VXicCu0xAW4ECY2tqD8CSuz14eBUKUI74/DKFARz9G6DNGptAIqzG+fKjFFd1n2Ti/hl6vsC8UBh
HyfRdpiaDaW1UUyt12rIsnJPTEXgoCwxuCLqkQkOYVQYmjS4A+tMHi2emdYbgza56jS7A6CvRpEl
nu93Ox0OR6HKhyJBSAKhCOTHjvBRjg2GZ1YPNzqbXSlHpL0YRitsAcxoxBc9Ua0heRBCwSvSILei
kBlNBkhvFwZPsTaHBmPzTU6mm6HFBB1l/a5k+zFJbkSqP0gzgi855vY52ys1OyRD+thQJ5ejewEY
krbOciBefZu25I3J1CxjjBchcZps2zbo8jnCGpJ/HKXM4h7cWL6ICTPyQQD+pkfqV9jOgcWjGyk8
04hoD21fvACxgBk73LJ49oCnMicx9ZAbfBXq8C+kvpH21RA2mh5aQd8C7rXpMYEgcb5tAuEI+OrP
DKZcOWSe0PsPBYMlLldAhVbCPkuCpxbA20hHICHxAPQHEKry3/2qtzE7bYF/KuE9R/HW1/K7lvqZ
QbHC83CClBd3A2JfMv4OHrhrguBYtaKDNUhOYCa02l6Q9IcEfwZi1vfEbx2+olUifMS6cqZpNDRE
i1JBt/kobGTBlnPFGwk8YPS0CUEvGXgqLQJYIXjuKBaWMtyWYD4kdXDkK4haqt/IkBtq25kkzfeh
PgJ8QUylFKylKj32gqzeRLmyTRFyVFvEVqrU42uJHmZWQkfLR8aVNWlidHDQuREwCfc8BsJU/bs/
wClP0Pwm3avDO9ByQANHsRFjvRTmYzZorwIGL0Avr10gfDf0asDTU9hjIaT7vEiQbv/bHwoj1wGd
8BWvKdG3AK7bqupgTdG3Vg5MP40dWZsAp+Ce6yMwwA+xuCdtcBvV3Q3gRfdL7EjPtmFj8bBSjOWJ
O3y0rm9LsX1VELgIh+6bwioLONwfLILdEzZIxevZzygBgkYq3XJK79tW/V7JiSmMkddI2lGhwfPQ
xnY0+M+TJMl4jOoj07I7pU2tnA1Or93w+BKPDQzoxH6jvY8qYgY8fITlXBoDU2AJlvfAZmlngkGB
MN9gayWm1wLx0RLrIlPdgshbvXthkW5z72oqbmuhfY3K+F5J/K2cSQY3pXkpZAy33KtH3HPfNFJo
hKw+BG/cTAG44KdG6tu6E75rygjThWzD7A4gfIQFkIyXJFeYSG/y+HiQ5z9nqXZiICgMkcJ6VcIt
d97iebjiwH0xx2oi8LWqztGtF3nAFgHsDJgU1dL0AYYxNbl5xGOijZLveTjpz+sHuQgRMAkpR3iE
EFkgyEWt8o5ixMJRbnPdAmDJCKTE5gZniBckMm5YCQ4ft6zwJkG6sp6Qy7VLQT5C0wg8e6RJ2CpQ
Pmk4x5RBBVJ1AtisMlMEehB98HgUJ5lFF1FSMyLJiyz+DGm8h1e5B1jEi5oOTyWwA/Td5Wn8Iq7d
nRbOEw3rM2obrs0/h/8hKvyxyPBvDQf/z37o/0HQOFzDT/3mAjS+j16nn2dEOl7+hE0AJQ5Ja3iW
6Ejwr6mKKydoAmjyMINUJNElpsBK4rjwX8gEAM0JYs+ijvwQYNwcs/CbRqdD8wOuo0YpPV39N8AE
Qs+TcEg9YQyJCsNfgL+DiOtQG/AUaQxeU2TM5SQFBEFy5ofiQ6nLgjxlppj4vc4cSc9AfQqRqdMr
AqKEQJI0l38QsEA0gACiSKrBd2m7Eih2kFLYqz5GabXR89gfnDHRALY0WdaLpDTSQRwEBHTjLAMW
MxCaEiHdFPgi7Q3ozUZoLSUZe3KI5WQAikqYEWCTjHrqkNiwKuTEBFCWkttEiIFhd/OUFbhlqFMO
jZ5zfzZjVtcR0nYFucUCTBJgtsugzuFZa9pLMpNZMho4uB5NIyb+1NqybJRdIKQFcn9K30QgYJW0
I/Bd+hQ8tAYQYz01QtLPZWbVXRKXpdUphaommK/bYIQfUssdGeBLzAoA06nYysp3iLxo7b3YIUJ0
E8AzRKSZILpYIaEQg570RIcxmmEQagCDS2ahKoiv2Ezq1UFFzDjIhRcBzLEJrKciYQG1ExbX1WyP
Y9bF8s5vaUjI/TyUSiRsMVN2LId5KNVDBFdA7+aHgFVtGlpRGmbFX1Kf0P6NNkMy3QBqlSoIFDZd
Ps2OBByq+L1OhlmTnRGdrv4rT2S1G4ANLpTmDahZphhoa6QBcVeLST7i1alJA6inOnEaHimkvIJP
VLWj8JSL6qT/oDSsQEGYxqGZ77JamrQf86BkPgESkoxwLyOlTIGln/q2C27rJu8a2I/AvL766ogM
neBLrbrPWdTJ7wEIA7QxQIOJZzttQmGc7SZRAJxDZqaPZAEI264jzGRhj8zu3k9kvf27ClU//ZZS
SQzmbdVP/Rg4ulhmSW3odakVvlNnIw2PEVikymTWYjz2gONmEhyWNtX13KobleaxQRMg256FCEjj
zIgz1uUgdA2K/FfY05g9DwWTGsRxgLUG8Hls074KTVnJaRU/C1IUqY2pTiSXEM8g45inpoQ+Eu7V
MAM4BdDkSUaeBsHZcV/CFg2DzSCA1wUzTaEwAAy4V2NKf/QwtCfCDCzooYRgQET1RrgPgenPg2cS
+PUE/1/RfLUdOjubgI3RDWAi9Sm+KxiQGsw3knCoG8BMQVvKxR6RxxKjIcgNgLsbVbyGTzkPfgIv
BdSGiuVSVeENgf2A6euz19XqhUybgDGjtvxDMNuB17j1LpzASjGC99yedsXTp/n218J0xgc+X6eX
KhH9Rh4dwhdIptNVlRprpVhLA9VobNEkFuIiD6lvDYMJjGmIHOBNvBO9wNJM3WMv/XNTAPR9JW65
guXwvwFTNRC1SCkQcJyV1d/AMn3UCyoyY0BMCfGAzoWLYYzmsI8zo3TVa1H/y8fM6+PyTzBM0HJ+
/ZNzK5ZC3Y54/obkMneyQzOyKbFBMQ024U24Kw9hsP3zY+Yt+HCnlxYiBYdpQAXFW9XWkI241fMG
3ieDq9SbXbUfpPexef/XdTAJsAEVC6KiA+R03qoOAO1CqgNmBOVNnd4r9Yal93+uYhXvXtoBPI+m
EkUH6k9eEkOfnlw8t6yqWwS3/G/IEA62aA8uqCJHJGwAcFW3gNRYYIdcsejOszSnWhGFQHhAFTmG
ZxVq7oLaB6k3p0a8qTfJNnNlV99KnmZfad15fJnXQ/HjnKYGIpiorJ9gq8Vh0A2AS9cjOCGEPrYR
eQXP/hZ8hRA54c7x1dCQcv/B72aXFBQcoq65EuaG8bLqKgAGLrBLSaZgh6wamw95VY5+rhhdH9ia
VhjAvxti8DClyOJqocUG/UrW8LJGVdYZ+idyBgi6rztnnkVaO4sJaszg9FU3asC2vQJ3TPMGeFGV
8Isk+V9G8i9HAyrUdLgHZLHTV00E1Wrw5TpVkEp1MvlHP+Vo2XxlVlkbaAwzKRdUUOAMIJLFFRU+
D3IhAQCbhHiZhYA4bR87JL9WxSp9yDsMsK5UIRgQBA+PriYSmsRw6+oBDdlSR38KLTAwnNfue+kE
28ilh/Y7sVsAXRz9zr8yJr6YNAEDUkCCJHiSl8N9RiKuysGoNLqtfx950TbpD7o5m4pTu1qF3PeV
5/llhdCsgHyVirwvps7zB+rPiqaIuSJjpfDdzM7cUnEba7QLJ7gdY8Qg/6cVrlzIBm/Pj1JUqLjt
JnX63Shv1EOxQc71m7BXSvfK8L+cZoAMJNDGwMoO8uraZe3nRujTGuGFUTcoMdofyrZ04gfw/Eck
P75HmwmZJGPYByZSDNZwr1xZ/r/osaokM0bgXGAwrke+PoC6rY+oXyahKabH0X+40sJVDTJ8Iz5t
AyAACKwCYPP5KxxikLSaDFj8wRzhPNzxMJtTP5FjsScm/TkeUsQGXq9Uykfzp7UPlWrw1lAlwNaI
BaxX27ZU69xv0CwEXekDgtlmZudOaAlm9zzeY5W3iD26k1ddSc5eNhbIBBXvEWJT0BlcWxVTT3JB
q9AtpeB+VJ8ZEmZXWiZdtkxWZAnyLHhpSACvHmcy11IFlBz6BOwW3qxoC8kEI9swJ9xe6x3rtZc/
x7PaeHs/rb0CuJkFYkSSkb/Ve2LpT7KFQW+OJnvzDfK9/m9YShd1riyzXiwRQ69QZ20Rh8FOEsHp
NzqLTzL+Db2j1pVHeh67US8qXKnTgBM5Fv6wPFLNpQ+A0pr9HfF0MzXK1KDb+gaM0qsW4WpB+lUr
/HjMo8i6SKuZJqtreMCILEIYoDBo6kZyAjyad6VtvDusBgICT4C6g2cBO3dR5vn0ArsyTkc9JwQP
c7Cpk9nIZdiVNTnMYa/cxP5zfV/0f9iaELuDNyFhwV31ziDJQtDFweWJ2XfFPxTZFWPwy98HDJfA
sFUkZY3DZX3dqjnMUCOD/ker3zXl5s8NIHyJXj0whOoWFgoRJczN5z2eloMAV7YnWF59F26fXZjl
jmxTT/TUa3V90fHO6uJj/dPLGSu/iJBAIPAJ4N2bEuCJxmwIN4EL4qVZ3mhepBn65uoy/sVTRL1Y
eDA1q3B9VrYQuLOszJqOYA4hTvvYuexuelasEes4JHHMBgmLa9PWl1VqmEwgRSnqqPe8qULilzGg
ocQA6q42kNJBmB4eF7XJtgXX9G/ZBKrt2vP9YohxuxqhMii+gme0GmIQyilYpRfACRqTGexya35K
GzM4kPtmL1m1CVo7TJZC/e809lO9dJVbVPBaM2lCvX5ijD/SO2KJeLFP9Y7cC6HZPNb3gvWvbSU+
oXxuLV31XEEZUqkSUKvoNvlO2Sp2eFt6pNmLDqD5zr/1XE71QdgLBgIoFxdjvcoLdRSSjPcizZXM
xqxM38q9bJPb4ba6NpFdjkuEXnWQOjhOS7sYl2IWz1IcBRj5taO5ig0/xeIIJ1v6D9p20VuRrUBM
QJUwh0FNbT03l0yqk7ptRODCX8L0AdykK7PMxciHDU+QEYb5CtwURI7Oh0MyhY2WFW1jtE6+AXLg
tg1h/pn+u/wCiE1q9D+r28hqGlMMnStVr9sGfWROYoDPhRC3Jq7hh1lXAEEIcjBMauJohYtUf+MK
N75XQXnCYIIFhbLQvhb/WB7Z53kV1cLThY+p8S/iOsw0z70KdmnKq/Vd/176rn1XnxJv9gDfNbn3
MnqqqbrTPrFy8200J+gCHYt35tXf0m1uXnPv11MDt7nBrIGhBugq/rbVQiX6IskKcKqhp2EJAkQK
gO4opuFKCGaFrEAilldDKHgjwI4BvL2agZQgTgZItJWLtZbfNQaSf6a2V11i99/Sq61aVqfzp3xW
33rmaSsaUb9a6uMrSmPG4ODZ3U0CI1GHp+a2NnNEr/LN1PXNKnIm79rqcvlkMddC6IAnS6A3qKym
IZFK0G3plQLiY8AmtarDUp6mzq5YGssQOW8q7Bq42io01aEcvzY1+lmpp0ArC6woMsxEsksOkIwS
jMRsbcXJt+hHrmZDbYJcW1YuRxDCaSDFIJwAZhd0Fc8Hb60SAZyYEC3ECGJm7LRVbbReZCKYaElW
6YoV9C6uLCpfVKqhVvgVOvI/yHGeVyoV4J/3Goc8k7uxeBLAY/vXEwNwMDAUYb/h9V3E8qq8l/M6
Apss+rv7m22JAewHpP3ghn5jPwpLMpLb64sWf1artwjwjayAmAI/FEGF82ZBrE0fIhHk0GHb/U2d
xtWsGdI/NrDsMPfVu/n5SivXMy+m3c8VrnE/yG9McpShlQhtNT+hfPHiv0vvZWZE+w5OYeaE0J34
S46N6OlKzVeaqq4GRh7O2oT/aJnbw5eKnejQgOiPPkNsKIEc5fd/WyGmeCwvIBODfqpoa5urBMMS
gmkzuoxT77VtskWMXYXJBeTjPrsdvL61/hs1YgLSKYJTiOsvdLJPBi1fcqRRaHIYXNw5Dc0QWQtT
MTR4UZUjbMTjlQqldfdBwh9hYVDCIcmFpq7WUQpiCPJBQoahyOAKe4jYeLApVUs2W1Owrs1t/OfO
euuqulU4Ko8lKFyWqG7OG9/oYsGupRmmXP9W0NQQkNH4H7ZvNTySNsxpwStUb3VDMRt39lqPYvUY
v11fEy+8fQnEcx6GVino7/RiMHZiNchkAruJwzkjC5yxzp6QEEK60mWbClPB5PBhGbt/bubF3IZ6
kXgCrRJAcg3hvvNJoG9FYInkCmOwjIDxuu/nf70O8xqQ7UEckWed1otSWSLSH9RDZlQ2uz9NM+Km
sviIjxFXu2qt8o5w3lHO6+P99tNAEBNAZeMW9Q1bzQQJzhHtFCNeVbE8Dc5khUfZTCxYeLtrHvil
ybFq6mp1UkuIyWh6z4eEaM5WbkH+S0fERjOQ9d8Jd9eWw2tN5S/3U1NJCf1MNqC+BIo9MyKnvZyZ
JUhIafa3PrlxQK7E2FYUFaz2vIWcBCSC/Ys1cdVCqDbkXZKgxtbqLQwKM+qsyM4QJFLeiF26c2zJ
d3/uoV8NDQm2DNwBnkO4iLrrRdxSUUBqUCkB9TKYqzqVGQI0abxxkRzzNN9cs5rX8W/eVOByFR0h
WvTei+yQJIdQaugBP4Z6zh5cHDPYso1iAMS3vz4Mv+g68KsQiUY2D0F35IHOXyUbA1WB+g3cD7Ba
LdWZPQFLsXYLWzwwmSdY16zwi8WYB1g+VbiaT6F01/RD3qVGRm4VVhsjzMZgvtXSyrzy/i5n7vOa
VhMpKQQZgk2oqXeKG0H18PpgatR2m3j137nBnBL2cO0McEeu1Hy5RHE3knt72BkFrV311gSaz0Ii
46FO2w65y8RGqptHUAUXtsZo6I9X6ls7yryyz/WtxuPEkKXxKerjAeLmhnj1jmHeFraiJ1xRlvhi
VJzXtZq4/WFO9RqASKN/C45gbuOh9l5vAK8KfgoSs5BROoDCeaWFFx7G0kIeC9CAqgK28LybVmom
CyXoFGD+GclPoKRDM3UEMzJBAgc2urPg4uziwzWa2Arjx+cd3tqPeleTeicgHVXOqBcAce0eOsYm
iIUuDPHSS/ayO6He+VvuXmPhfzksAY2HZA6nWGnrGG4ILWY16xCKjjdqavK0FLSfvHGr3+suj/r/
68gOb+inChfh0k9TeiYULdSjUCHh+Xb+XvudD1yxNSPxFjlXA/B8CJyvluf1rV5oDVU2pVRRX2VP
Zt8b1NOPEWaemBm+Adikc9U0/mI6wOPkkjhA+SG7uKqxg26jDuJYgunAd2vQMkyMk8bU4TvO8AH0
O6BrZTexhM01W+eL1Us9q3rdiwA4pn2hJ1i9Zid8RlLzMAAfZRKsIfGW7XJXOv7rAQPRIgneMjJS
CJvrq9bKagWJBUC2uOdhRR4xKhOZVLs1RCf1IkvfWNe81YswOlINZ1WuWjlD1wsoqznBwtUj+4Y1
elt6qsu946th3svuc17XaoYteAYz7dG8+a3cCAixCDetga7zhgSxGVxvG//bz7sr6kNYGYg02AIX
oawkLBQhLEf+OAMPImeIREpvgwVFe697urp+fNm6T7XxNfTTYARorSZ1hdoGUzTrR+qFFgQaMMtV
jzUymNfquzTneOOAcYV1hXDyxXLVS1BALPHilDoFYJBi9oHcJGiASYkgdhfF6lOQxvqxh2LeNSPr
yweLyCiInfDnlLWVXtC4gI7bADkOe7Ti0uiA81EMSOUgTupef5GX6wia+qm6VR/1BbXXFPAzwaDz
xNGT6Q96DYPFzYp1V5GRB5PA2P0iDw1qegY3oD11FRAmvQHaNIlzNZO0QtRhaUJSDEMbu38gzSGt
48mZBNV5QC8TA+Ih8BP5os+jYNLvnNX/BVT5/29a41xQ7h9ZtQvU+O/N/D62a+HlfynaUel/MQns
YIiGw0pAZB+XfinaLa7mL6C4BqA4NAo1JDB0Bd/4pl+/kOLYKIzDBjCngCWwgDD/hbI4Njw8N6yx
dQu08oAP4jJ7HPIkr7p2NtVRmStagDhhD0kI6gArHX2T6lzGx6eD31dIz6RvOEgAA/km8mJQvT7d
MyaS3ahhZWgdhBZaALsbKYIifi2BCOMrSexm1Rg+tC0DAwpXlyNa6eFDQYrPJZKmP5VYLi7FBq7Q
kTEpOv3GUkORAbXROSWDosjYT9qu9Mu0c7Sk/P01rMB4gcjpJstUqDBr2qiavRCIG2wdoHi9PnPc
ttSBtuxDe4f2U+21y3Ev3MSV3tynEEDeybSQoSEllkaQd+XTUPq6O9GqtmU1KJ+ioFRNEtB0u1xN
G3qchIiACQlSKAii2oMKqXMTGxWkmyAj6kNZBdkGutXZ6SpAbP5R6A7LtaW8jgiuUWKDhe2gtNqD
FqE++GG6mbVqejvFpQOl7WrbBVDhFuoKZubpmKhffF0u1WSot8u3KaKcdcuPT18H/iv68ivL1+VX
Ew1CpEkzgR+DTXY8sZqR4MKGE3d814m7KRGHm7KAEdLr8t3ykQGbV1aKaqdpUezLKNU3NNDCTZFG
xUEvpsZpZT++JwmUeemUj98K7FljoK7uZai7x3IM9b80NTOTFjO4WiqBS7r+FnuJNPcQMKjvmyZA
drIeb5cjbBzbgIor1cup4J9Ssl7y7Ub629Wpf25UoN2wr+apvSFq3ttiU0HgEMrjhwlwJKuZh/4H
9MkPrJHYe8KEY9yO2dNH0YoXzdNBt8LK738EcnTI1VR9ryX9GOdaciNL813ZZ82BDVp9kGjG3Dpt
fy5HH+ebIm97qxSMgc3RqSh27QE+POe3LuWAHf97zHXsxTPouNDTCQrA2JTG6QsBpPZc0W9YOUQH
udRja5il/rWtkDCL6vYF2HDJphPrtnmWRUc9Rlg3pKDWsbD+ASZr8ZjKqu9BG1cF1brVn4qSuEuB
j9/uE4Y/DFv//Pm3K6HHljlplDsztvIFX13NzV7J0ttOS+b9RPPOCjKBvLLBFIiSvmZ6zaw5HvSd
ljH9FmI6CI2KfnQDeMtk1zSQttkMidaEfyzflnPLRz9VNDO+KjOmSbeZ6+FWy3zJFtWcPqQh6M/V
QO8H4NUfllNNS+7rPotuIHpOH0QCFdoWcvNQIsBhxfLwRh/V+zDBUVEOIGwy/0ZrIhHKsLlmQkta
2hZCoBdWF0VkP8o12atRP58uZxmIlqfD5TJJ5Y5B7UkzlyvLudPl029AlK7xQD8IXgn0Zmb8bS+g
BfVW35L2oIv6vK8HX7cS8E+eS1K4TS1E74KPKCEtxu4hTqnvYvee2QMsqDt2WtYbS5HzXxNBuzk0
gTjvsZWAbwWgfj43eukmVT8cwFEoXSgBezN+6FXQY+RWNeofRHy7gaJeadbgsrzGWrjru3D8HpW1
4MJYH119lvas1cmhkdt2P8niTZW1QmD29UwOkKby/CIo7mNNzO/bOQtulYyYKql/nYrlvLljyWG5
PkYt5rMOsZSMAn8XVoTuSj1nu+Xb8iFkIvYmCMLYmmaIVX1cWA6BmH6TwmhwoS2jHpIuy604lyHl
L8jqAVwnFSrSaTcby/EBuAD1sJRcLn0UWm70kymzOlBift2zFKR5vmuq9mmi0OFU+vI1psVklinT
bsNUo5thinIwJkXlIcJeSEbAcvae9uAh87KQHf9cNmKkcQBYu83DYjvmIZQe+Acm4PEA9aBkMiZ5
DLb86nJuuRrxq1yGejL6nAXbachO90I7IAU3fPDjX1f8sTxdoVG9VcRBgj79VG1Bmqm2fqeAQ7V8
TQWhJPZyafmA8mCFqOFSVCl/lf+4/Kn4qWQg6JXddKWCtXdsj72YtkdgLsAepmm7XQ6ToovvIiaa
y9HyUacNkqxVAG5UDQ4Fep9gytju4BZEcrDHwDx5TqUY+GCwH/dakkePfdoeoMKePMuVm41+YWOm
jbYydgz5FqvlTiYCe1FybbD8cCh2M4nkB6mtHpbzJMaanBbdsG+DPj62lQjyK8qDW5FDjkhgBx8S
InfFCBUKqRzZyzBEIJTMWQ6ssBbfZphhjXJUj2VebLS+8vdUCMqNOEm7WA58iHXgFFAK/v7jcPm2
nEsUl+lZcyq13L2UXz4+SlVsOiaBWHvLeb2o5R120bB1aEaYcVNHr77Qe1XdFU9RxyaXKqPvAh84
fYdgHIRwaxdK5y6Tsy57wx5gle7vupzFI1ad0E56Qmwo0FMn0LXuRSqcUafpT0kcEyeOlHgDKy77
nlT1RmqK7CfTwgehrQ5qMrzlTY4/pCXKcRyKdK+P/TM25qLHln8EE+KtU9mFTg1qOC0rRGIl8P93
wgwhseUjCHWcXL6GQhPbWcVEcOh+X14XjJbirJpqN1WqtxhbRRi9NAMHIIq5jy1giISxrTEjFKrC
N6p8yu963YD8YNTYS+muUH+XnvsM9GWC5FpRhqVvyLf0JprC4gZ/hG5ibwpgUvkhUevipkGOFSaI
OFxcmfnlpUztI6Ddx/Xtci9AIKkI+/Pst3LQtomx3FL2sNGWkqeTmPZlA8s3cHlN67BeTd9EIVIh
3DvNd31NIE6WC7KNTbKDZ8yKTjtU2amEr9Jsl/jFvhrr9lj2JTW0WAg2RBaao0hb0MQQBMqpmJpY
FTovq4YIWgS4+NUNE78hJiaWCPEwjrqHXQHafY5tTvbzLDdOpSOJvRwuF5aPyk86aPn/Lrd8S/kd
JGWAL+SqDGv899XlwsfhoDG5hR4iLhNa7AiJdOBIfv/eR7nltlaCIlA/lYeaindaCdkLOE9486qP
foztuWSrC8XxTlOhyiLOmFNqAIRslsSxp2e19kT95EdYhIDhCln0iG3cHB9Z7qcMO75tWdswU+Wl
tIrWVgmUxma5GoXtzg8T5VjPgXQv6POd0sjidyidZTvqU7qryPDro+zbd4L9B6E8H7PTeVHrOVic
l4MwiIoHyEvjD6a7QaneQ3WEQsPkP2RSV7lhN8cdMqIoMc+l3zh6WPwqsvwMsqy9F1fzLpgA2zBU
+QVbuSi7sCNsH2JvIN1RpJrt51QarBEaYVgLIaJrhFr3GkdYzJerozx2lTWULwXoHqd7Tz93urrc
0RXarVDKsQvJo2FLIinY9CQyl6PlY8CmLdvlGxiRw+nbV+dCfnUpMsN3QfYQc5BFJIiCLCcLjPoM
O6VVuHT6nhTqtupq5sXYXmqvxKm410j4nUmB4i5HH+clfnF1DqSx0MDmQcT5uNArnbj/uG35tpxj
EyQmqRoDIct/6uPCV4UL0I1NgE2otRReVT61ZbMDjRc77MQ1Frs0fhH9sDIplEsOWSeKx4Ho3yoa
Ji9TxXqoYPTqFltkKndlOpvAPacbOVVeSQP7CWbpr8OSpiMkcaq6uQXR8lREqYYBSrKh1NxSZf6v
zyVz0NwCQtTcJik2xRDguiP9NjR2UqTtaZxMdTXBS0PTxRBq0JWfIS6eCSPwz8OjKqbBbhlOy8dy
a91jM42Pc76giPsRVshyU4F9Cl2okc/Q9YISRQw+pluqvfw0KyNQcKWi3Wh+V37vmh81P60JmbyP
AKUzWB3JTx83LYeSJK5uwn0SqOfbJJhLAOywt9VOI3kYbfpKeR+xN4gTkK74fWWcqt1SZvnosPuO
wfR2tLTzC6ef4edONwtdWe3CHh+nmxUdAe0shsYFzZGxUBLqFUNDH4F9Lxy9xZafYUzpoxz500aR
kcVdDssolA9qoD0vZUkjkWOdQkCH33kqMFHbz6Lh/vRjgwj5GwWPYzn8P1FVJ0MHpSVwOXPh9FGF
069viBvcFImubD6d+qeYLFSN1WOPIevj1uXbUpgiSr3NNICe/7mBdqE/G8sx5EVOP/xx9ePWtyzM
/jdlV9Zkp85rfxFVDGZ63fPcczrpFyojMxiDmX79XRadZmefnO/UzYMLyZJMunezsSWt1S/BbQRE
qkLXzIU1SHYJwYx5cgXSMsgvXmQehOCDUZfj6KGfpgyBCqnsJpc0Be6c5oMeVOnIjgbUQ8IkxstQ
igL09c1EC86peQ2yDWI43KxDE2HTvIVmk1xQVYJGYm73p+nDav4K9DT+pFVRcue2YOGhT6kAbPOW
BZa7Jit8mfzNKaySbl+G3U/R400WlF3tszEwdnZZ/xoLu33u3bp9Vv1vlkgmQXT1N5lb2Zmm8PJe
rhKcwWxJNHEotqNY02wrp1gkUUDEyhKWPNNaedp+az3AREWmD/A3DighA7eto77i4LmpAz7PVVab
2rN0GR4UUVfveSPTlw7QTGtDG7NtbkXpSwvgpY1tDxwwskby4mKPB6q/GulKJeqebI9GggZvErXI
5RdZyFdyRdtN+4BTRbRIIpAXJuFLvyE7WsiR8abnojwLwNaObhfeM1kvhkY3HiKvNB4SV3NOfgko
KKUifSALgCG5SNWSjszwMNC3HvPKJelSu+zOxRgcSmBprUY3ctdcvSGBZKd+RIfMkfPcP5NKNiU/
GWHyieZoICcvLt01ifiM14+RYMcYSBbnQXb+OZYy7vxF4pUjeDwN7OmdEADKcWK9kIg7ia5FL42X
dW6aL0Fi/Ee7HXJgf2QE1Mmsi1onQMQgvWEz4Mn/mc4RKZovsqQTn+JQDGtmA7orkvKzYHG/K4te
bErgjL1x7P1dQDt8DjSn29lGBbwePR3fHNjLD/tZ/6d9peK0YTm8Nfj+vrGn+B/rUnwULrzbq/gu
+IkB5gu63jIXgI1KeLZsnbD8zAsA8nWZ3+/TfCw+9zbfJr2XPedO3N8pur4F6QMjHYAulMaAE4eX
OfKvbmdW9y13yqeo6Q+9UlsdjqvYgA8uiZqtuYu+4z62iaV89cWOnKNowOtX2As8L7AkH3qxwgu+
vhlQwXLAi5d2pgH8Ys4RBJCrWaXp6OBekNwN6VvUJfWOpKsJE7+I9Wg0fCnBDj6FMnMwatoF9gQh
GCDXlj3y3Yiapldbx0mNCGR8wWFc8YrNrkIR6V8yUILdtwZ/JLXZJvVhwHHFUkuH4jXP+LiOvRBY
/yoGjn87UHNF6ZlmRZquUvYjFa1xZEOJnUvVeMWFBiB5aGV+MdAlrSMLZivBNfPyElt5Za0AzGEF
2cUdAYm/+psDlziNqgT7VdQt6Anxhdihj1tvAGaWSW1RWdiOlQEzF5kRu/dRbgOAHbues4l0OKkS
6cEurIHpjy6PyyQOskRlidCx4R4ibTH4jXtP1hSft06znnXzGhSe7MKgj85xW+1nFTmodeKxMy7T
7U3rdN37vZCx60qwizfikuAQKuO+AP7nKE6AxxAn6WVtsyA5c0BTtUiQAtlFMJxtZhfSTcYfYWSU
xjtd55PDVbzZrrDz7OChbBZlWaO3NGvRrfTAxguLwfkx1FnKF6CE5EcaCgCfTFdtC/I4HB59yMpm
MidPMmcqRl/oGx/QdLsbPVmM2IL8Vy2Nwjq6ylDieYTGBDRk4HUYNd8oqLl5HsV2BOzuvg9eQHXu
+AIoosk3exQuXuuRBqDMQDxo+pqjq2k1pwZ8bviHQes/zSq64uZPH5+gu1nttB22VRTR9nGUhcq1
XthPyVjLLSvTAjyyGnvKZeXdx0D3doDBLJaxU+aLoPPaIzJcfzdWHAWMjFGDdG1cFHsmhb7HASLS
F90gHmgAt3Z6wHfmuw4nseIBtUvpQWZovpFKvNGRSBPkS3YU6m+62ZfW6MqoWttFGa1kYTpHkJAC
1xDnlCUdXCbqXJNkVKwWSwcJkjWJ45ABo7QHRR+5XFlnrGvAfafM/QJ0qjhNA79FpAL9uQLFnhxv
VphCkNJUh6jkhzBLcmkD/c0M5Dcr0Zi7aor61LQRTu3dwLrQoDsju5QjyEmB9zYsSJeZZQR4RWUj
+2rycIbAdlcM6NTbxOmAhtaBYHyrAoLC0DzYFN/vQJ03x5mCiU5e4hpssqLeAeUZmzJLRk80ABz0
ZFdcXEgiC1Nj7xYVc6KnFgcrNxYAyni6SvreT5n7a+gay/1HZhXkQgBwQdm5g2Q7TjD//P4GOV6c
SF67L44f/LRzu2n3utO7x4p3wNwqxhKsPoZTrrXUdUHCUALOVU1L4NDg/GC21N1lABzLI/MjKRY0
MajZSSZHCjHJOEJBUgMnWItpHZqKnaJt9/MaWcp+DZ7km7HSTfS6f9yBGPTfa8zWeoTshjCiRYHD
ELHAOxLABkpg02RBehKWnuLXBaRBurrRBdrQLBpRjmuaILuijavN2OIlAAdf+jH4GEzghPENya0Z
4v1R2czTdMU08JEuI43rR7ytthWICjvAeU3XUVmdIzsItpPSB1/yFJ7sQZedHRgwwF0rZees5+g1
wDbwi8hzsTRKoZ9ygMo+N2a874tCfhmRGQL/Sia3JCagq+zQNv0iIs06ov/lhEOd+14fwb/qACAN
CMNbOVb5sRmiHIwfyBqDciTDSFq0jDG0rdUjCldJcTVHcq18bW42Czt0tZXpixT9QioWreFRqFme
l6IrsqFZEq8i1shC2cFYLP+33ex2swZNkG76L9BKpAx5ioSvW/8iaZqly+m/dqWYDNwgX+atDDbA
9lpJp3G/Ji1Q19ogFydzxPEfM0Gd0bee+xXZiq8mN4unIS+qQw1i0TW2h/mpCiOx1fr0myNzbx/p
UXGvjWrQynIfWwC0J908IbPiWxIF7mQLXpECR4lhuc90YOUge5bfky1NqLhAesoWaP0BTRFr3Ich
jd0H/Hf2IU+0M0lJwpv7ChzAYGIAUQROF9ujF/ufyT5RTj4O0rZd4dRLcqAJHuANwEEKfj3HtdoC
1Vlh0e3xtd/cGUmxtFAOf/aaOjsbjbS2sTG+GUo163GEk1+JQIGNlkbBi/VsR8YdCqe6BYVKUiTz
XReFDCrUbEeTpQQpcQtwjy5aiV9pHA/I4dro5mgH9y7yau+xAhvTLhY4cMppFtuR+8JPOuDJM+9x
aKS9N6VCRVbGNKA1TVHqSICDKV0w9jj8bJvv5FD6ofdoWjreWmNW78nCR04G0IDteY5Rj4DMb9LY
2GouYsQDq++Rt17OFqwIvRW2hcB9RbiH0DjlkdkcMitoDnWsCA5mma7m4T9saJqspzizfBNiFunq
X+0MK/tsZK2//psZF837XY9aDCRil21KNJqeaNAMbp96FmZglVLKXmteZTRY2xuTUDQpToVRMXqq
R63eJ22CfPXvKHOoG52eAoCUDVJfzRO05CzOvqz63JnYL9Mqs3pammT8/YIcXFjvNzsbppqsl+C2
LreFVmfrQUv51qRKIja8ixWTBk4LQIedJ0EGgNoxu2OW5p6kKFckkR44h/Z/9fxQc+1cfIdXWyTO
gDuLN0QgFqGk8KYNH7U1DCedfHgpysTbayy9E7ltfnFxN8s2L8qHoMrbrZ7XqMx3reTMItBc4Y+m
f/aQTF9gswnmaoAh84SxXyxjSz38nmcsPzLwO9eZcwjiPD9G6EQ5pkOIPDFdkpLMbkStlfjaICVN
z96k0xLEQWTux+OylqAUqlQJFA1tmoMgwqUSKECRy03oGeOmkv03VIHh9ZpmZnNONrNyYONDmbX6
lkzGfAyXjSGQSyzFU2Q3gN6m02d1Dk1H2EpvCjNHyQZUNNAx9of9rKKrDz3FoRAf+jlOQWfkQ9M8
JWpNsiBb8lJ65L7zQ5y0/dJ0NBtsL1VxpEErfl/d6JIY+IWLFCjZJbDSI5gzC3nE0QTiASlTzQGc
2cDH90h/lydbik1RyB5NVP6e4U3nOvzHLZHJtKTS+Tnn6wBQK6iZL+NjF2nRNAC5syxxxgM54eHv
y3m+8IuvTdulm1nVxGYE2vI/wtDsjU5S0Ngslv/7JRcdOP/YFboAMgaPJ6HG6Khp/PMtNxcGk9Fo
hS/gJJBD8DyMJgrbnKyWq7rUy3MjqvLctu2LDAa+04wiS7ekS5uu25bC/z7WVfVuHKQJGl0Cq3/R
uOA7ChC5kYfMD68WLcgEcAiq8Kcy7IE3wjSDSw4O+QtXV9yIQdOKZM2iLjkMSUnTLkPZPID7zyTd
hiG7ycW3+2zXRDA3WJ8eqtK/A0a5dQ5qMHUYegHCMc36nqbGcLpSkYmHtOQ2RqoHLI8lO5Nu9iVd
WIPZLuF4RM4TU1CS8+JH6UXDaVKVckQVYO8471HxDsqXTpDzY4Dd99bTkZ3wWR3ddRrjq6bKxs99
ENxXfRf8NLpqg2q84WuhI19lBg32r3UcbEeAtgJ2MX53SlF2/9kMvPvGMr6nmZXuLZVqRPlCYOjl
KZRIQZKmo/QiXXrRWKzyUEP6WdmSTadFzknrVfqy9Ty84xURuAK9vufogRvqY5CkAJGgS1PJdKVl
yK7d6FA4tHZCvdjT5Ni49ZGuplgk/+PyxpQiurK61Nagb69c5qWqIQyBmdZW20zPOAoZHY4jK2Qg
4sLDN3TQ8gteQUdr1UTANmS5DiJEj2VgHVfmNI//Ww1c2B4Hl6H70ISa2OMAChjxBQ6ML2ZoOyuc
zVjLYCh71CZ5mr4PUPcziSHQey+1A8rFfHCPJE3OWrMckio/Twf4nWQeeB19sRIF70vwoVTFLorD
qgI7UxvuC2zpQJLYqAMBASaGSQ577PgTBxSbZpJ30XKWOyMF9J5e66uw7d+SPhOPwL81TzpSWWAa
boc3sDS8odhWPLY8M0+pgV+y7obDWxHIK3vsTq7s9bH62YdaJBqcb9U7B71z29J2UczD4vPgyveh
CEoQ0JEMmGgXpE/mOIk3hrNoug1f1QIpOnKbJ1JugGuDZEDz4u0Xh/7rSXm1DM3rvYgXsm2CzXwr
c6BZh3NOlP+xl2DU803hCXEfaqbAW35a7n0OOjEX5SaTjmbjLLsEfsyO0hmlv6izrNmIFLkwstN0
v/FRErLn6NO8m0waP8UvfDDRJK0iBwGGRq/AcgSilNBI3J1daMDplhxMF5IPb35tfQ77Un8McqtF
TjUFwwyzJr2me+NjWEA/27uwjwzoyV7i73SJcsqKs/pSaE7wqUx3Pgo9Xse0wycsRsdGpTK2udPy
DT5VydZ0KvaK4lN8L+lx8+FEVk7ovDsVdmPtODjQdkiyL8aagcgJyDV33Iq9L6POaoBe+8FDWo1o
rdPFgK+7ELURVgrCQnTfP1bAa142QeB9Cap+b2sNyi1BpPEUluFbh6cHCq2gynIcgSD1Hq5dJVqd
X9xVSXzMIqDOOA33toVeijOaGapzC9qNjTsAK6qLtbhdkdJOKtQMdJWxM4Po2+hJbw8gG89b0OYv
UZu/eaM47Rax+SO7eVNItqDDvralWbWpZB8b0Mkd8NB7sqX96Bz8Y7OKZyDW1z7sWl2D/BGPNqm0
Db2JRxai8uSy4XmxTt0cj2g1hAbowFJ3L4buXcOcEs/gMU1QDFIHXAetBP6GZo+Ce5if5X+LQBGd
AAcp+MnjVQtb3fx7YHUvgxb2RzrTpNPNWWU4eBYpEYAB3RG0Be9ipxxmkfw19nt2Cvenr2Ggx83K
mhR5uLIErpmbtedOR8kt05LHONaTRwMJnm0U+caSRJpAKXK6ZA4yFaSjIcm8Td4jKzypfgeanf41
UM9RX9Uk1k9kGPVDGaXuBYfaOCjzE+8tBoeobkjnh183vwoQ8r5YKPLaxG5iTKYRWF1mUy0JJtPa
Ro50Ns0G6V5qVHWtZDXcRCXTANWgG7qBOI7BQtuX3XLeKIx5FC/yWgcQidpopAXQnUELj53B1e7h
arPx90uKV3J8xOdQ07aEtikUL58v6zoGaDvHg8428XMNyhElmj1gM9WA9/JPEpX557TJ7Kfcc5LN
aCG1TJN54VgXoNtf2Y+J+OTzuD4ne2/PVCtFKpB0tvTm3jQN7yVmr8gG81cHNaGXwMMxPxl5NVil
G5el60h1Y4jOCle2bL19343lq+cUL5mOE5rILr2XMftMPmPXv4eQmiH3NSi6t01obl2rY78av9nh
qLH/iuLvcOkD0/WxLtthY+aNhYSy8HDADjoAvSi1R60GmscoXfurgLv/2z2IkuHW3fJGY1NIcAdr
OL9Iwy44GEble6i088qdCEAcNKZFcT8pP2xkAuYYJ0OZI9nVQspFAirlZgFEEeulwKf30rsG6mYg
5bo1XjrOPluRbk5zSpos82aaI8kykQ4Pzeguc0zQjv1ZBNmHXn5SE1T0SLWMs4nZghHIw7sAiAiQ
UvxwpSua1HVrGQO5B7XjOAgXoAfClw+KDyzQ8qAezQC57Revb1EmhPdMcPcGPzPxXY/85EdW4nuI
9614aoEHuMEPITpKppXnzB+KNepFrnx48y2r6vRHonxkWyJHW0kdD6cujsZ7AUBJ0KZFxSZTn77O
adEsWxmvXmqzJ1LhDBQ1UY1/6dSHNS6CDEUr5bt9E2STPVjWgH0TjOba0lEhrFXpc6c+V2D0CA+y
4gFIa/Gp8822QJOFG4M1F7M2PnbghWPamWZl98OuCvPlIwRpbWzVD3jTCJbkYwgX8Hd9jVRiUT61
PRiuOwl2anAvWucCqSBwa6EgWvY+9gGkpGmjT9i5Ro8DGljcHelJRZM05EbggR3B2NzoZ9vY7JxV
Yxbjcl5xWodkFR0NI+6uZQPQ9flQPeu1t0xxaBMt1FUo0vL2StP1dx2S7u9XuoVuE9nJNxQ31EeA
zQHExGrqo1s02BCQPF2StmsBXIWcAAw03i3tUjf2JNEwh/i7CxnpmlaDaDsDvECVV7vQ7Oo7/Gfr
u8qR/hat1GKBVHh912JrcUdX8wTZkcc80eblu8ccCgXS/pYmZuObNWbjORQtPq9rGaChMBNWHwdj
baq/3ky6yUt3LYBp0sTr1ksTxzRj0J88k8kLfEYllEqAzzyjfPKkB0Y8UKTwxt10II0Cn9olG+3y
Eji5sR+a4V7ytrzMerrqW/9HAQ5I0IpmabgKfWkcabBanoTAvWP6uuSAbEL65H3m1mYy/3N6kOKR
lUDaib6XvZPso6oZD8nHMPRgR7O7+sB9kNWjyrUBI4eaJbtJNmPz3YWs5+mbMGT39xA9GyXQitRi
5ESmJKZtFa/RNyi3vh3mS4Ek1DZzU+2hzu3gwTPTS8n15ExS1Bv1PShWFmRQKCsUwf8I0bCUfU3M
+IIHR41TWHzimPqcJeqqTMwQD6kexHJKJB3NzhPgOUN5MyndANBpZN13HSpFZyUPmLUjkQaKY6Xx
vW6YeOiJamuhPBOM6P7gnoUarJDl+8AZUaZVumfSo/YB3TAkc91JFzpPqy0ZX03XwAQiP9Lx5pft
Fd0boFM3dsL9zzlqmcGJLS1VNWje60JhtKrSdXAlbXLuelcWdlz/hwXFsLLSWcQ93jIFYIFQCBMd
Er/wDuBL8Q4tGCWmq1EGPbjKP2SaJsMbXQAed6CnKW8aQPH5fgUyT8yQPF3SPDqL2BJEtjn4Fj+W
jWJ0zl3JH8te6ciGQlwteXWbV8vNd0NXdMdgGas2WcZfJ9XNirPdVURdrLUGla+gxynRGNil1bnh
MQc8jOa0h8p3N6QLBoejSFlWZ5wFuIsWbKnLzh2Msw3YzTO3SwOzybJqM/9IeqkmOxwIDIu4C9CF
ZCt2wgTpezKeLsPcs9c2msoXN7FIpCEvS7y4I0OxnnUUgRa2Cm1Z6Vq+t0dZgd8xk86BBjmC7rXP
0wgljRYIHsy8RXO6upxtUlQOGTtSWmrmSi49jyMcjzr8HlXQKT6YhMBBLAIQjrjCEYe6YOKhUkOQ
DyfbSN0TqQq7Fg8N2u5kI0FRpCTSK6v6nypyHI0ETajKVFnNjh/hJxU6kfZtiTIFtGXqlzQw2yVe
j8DTOYbGRXfRu7lAY6Zx4ckamC7ZZWSZDhB1NeulPQqghzRZ9qQkFwrjifwxjGy2J9cpymjk3d7w
62fyncKQsY6NNxrg0nJztRz6wZwzakwnFblQeClbvpZ2oS8rY5SnFpQ/OwtHj4dGU+9aTTtkyI+6
LT/oaphkq2W/L2mKZPIikQbUSuSo1+gGtH3hd+fS71+g9qpYpNbIVu6gN9PvfhDg9VpMU9dm19cU
g4aOrCcfHX8D0+dlnifd1ZIk9z7IMS103IOqFM0lUzV8FBUn1+InkkJqN2KOfDBzD68tVEhfJFW6
BpuUvvKpR0Uh4J18uEwtK+jCyE5thtc1He3NKKl1NfBk5eGDTLVg46Rdg7pa6GhgLQpjjSr5RVKp
zDQ8PM8ZjhvJaTY12VvhVuxutmyK8NGyc/M4W1Ya+NTALcp3ZEYTOv4eVnQvFJ8mxgiYS/92LyJu
NZTqiXG6j9rMwnC6Z9wDM8L+FOQgSNWTpigW3AMTi0Q/MluykNkHRw2jE2CKLoHmxdkS5Fn24cqB
pia5QAsqyjPzV9INFHSauQ01zZF2Hq6WovWnW6G7IqOrRekmhBBA03LT1zqIipXRx9WXZkBnR4CH
zV2ol/jGb/wX0mdVO67l6Fu7etT5l6L41Vd8fA0r4Rx80GKuRuXdKm/bEe/ehqm9kHlXGyPe6R6N
ISiWjaMBGxW5s+4o6FIPTHVCApmnOBzJW3DGLwalnGf8jJnbfNAvVy5NrBnBcra59Z4CZX70E1/Q
IPRWwWmZaWKWnSEWeBaoFedlP1a8utMK2NPrQILdb+AW8g6qj2Jo8RFbmBU280jSbUlXqL6N2YTE
eZhNeFXBd5ZvbKrE7xelk+AoWwWkwdcl2j+mkVaYp+Y4dpIBnDGMwEYmUDePqh4kkaLCRN+oX0ca
Kn3HYNVbVrKa5gH7mNw5ftztPHgtoggH+Giewo7RxAugGQnM8jC9qxOnYWjKH3YjYLKPk3OGGmcf
jX37ImsAKcxyF5k6hk6qY5XbABTT0AYxKdGxpzCHvSqLNpyMJ5dp1G2ZR5vJsunq+Kin3Q8rN711
2uOkk4YpwmTzT68pwqSnCK2zSlvPOFwvf+083cR0Q3THKbYXq1FLR7QANXjCbfzR7u9HzS3O8Yhk
QdyrD0CdfmmTQB5okoYg6Rn41QUgo20NvXoiLwvV1bCNhgFtmcrD7ZoYP9MM3Z9rPa2R12mSfB2m
aBseOyZONHg4VT+pTs5TJTxU4tLlNKOsNUXClHdx11z50LTRtKjhndyVZVTD8u+BVHTymYLrfjbd
BSBHrLWfhC3IocvmvTIRVYHs4qqBygyjDpjUyECgMA8FjaSiAbBI+UZ2SbScbWmC7GrubLDzZ0d0
sPz0vTFA7y7ev6PYd8905TiVgadnX27mCVDB4d3drHh3MJMI6G3qPb1Wb/HTJfkMNf5wSVmpmd4D
W7wWd9pT3SfJWRjAX1I1FaPuGA9FGCGloFsvbZ8YD2YV7wjTJUAf3QODRNAtYQJJzc1+H5Yffl5u
H9H5us41HiMZgwLrAw22J9+v+txnVzoegVByQUqykW5qrGskqZama8l+oQM94VwE6IjE/gF7Mkik
EmPzfjXr8Mx79QwvARVQVJ/J4sZMFpW5QlFwj34j+F8tMfLysyjRHwdOk4Y9MvCngbZa+M/ghwTM
YZ2PByaApNFbnobvKUsD5S6fjnZn20zkwGRF3/VkWxidtczdYx639X3VJNqh5VJfg22Zf/E6C61j
Y/7dBQHw4n9alN4AMkf0A/xrjNkibhy8hNedVX3r0GGBLYlm4icXI4ODU6kXEkPsURcta80XmXHr
drbRcWQ2GwslzsY0O4sUWXTcenF0dNTMvumP0c/NzfxnQJ92dOHV+OrPpz+Pmz8gO47aRVyVxfbm
L6iOowaU1ekl8frkgopLR/UrhHnyzUrzZqdTK4MSc7dpdpHjo8nCHgCXoWZb5MUuDrUzKJNKtS/c
6MjNpj6JLm/7hVNozYZAFQacTm6sYDTA/Yq+qoMc0GWoK2qVCYchS1a9V/tPip1xVfaps6MMGKqH
noHd5d3XSRI+JzaaflX6TCRRdLRGlAmR+G9OvQauVxyEgXWNtcWTiwN0OrKpzKR4qsNBpU7Q4122
qOEybDB/dI6DrzSwwJ7zAew4Veq446I0+mZn6N0X0tEwm2TKuB/aTdra6XFymO1sEIMu7SofV7Nu
9tXzIdjrvXua3EZLy/Z17t9ZaP46xdwJTzJuohOJky5DIrNher3AV+n1BM3Oxn/zRS3JQ6kVbPuv
ruQ1L0bhUCjubXtL3v81pLoJMvuba2q7OELHk2c9z863qDVOvXL0st4mVc1WlpM4W109RZnds5WU
nj0VqtEsiYYCvZpFKmObjf9fvlkRO4dcy34WFsh3fxaOaR7yXng5ypoFKsdGe3elq9FiifJGfBWM
yEGU1qFt0Z/aoNoGblHMw+WARoglIJia8cuAcwJgnp+D0DX7VWPhNSpHpfoGPLH6OXFQvLbohkw/
k+ylQAtiOHUhFciKx0lPYu5nOGMATrsylz6QSqZLksfM7fZW6Zz/5kmBRDw0G4WXtIi9LF5GVuOs
qFf+qo2e2uPnYW7B5/UQ7StDoicqLsTibyZTmKjvzT0Yi1Gi3Y9nMC0j/45S41Vai+gucftHFOWC
vH7schydKN2YAovEd0K+FpoR3ZGOhrK1na2XaSU24R/WmoUfSQQgaZSxO+EuZe1jKEV0mN0oile7
9rI0c76ui9ZYtThIQbGzmz/zwX1CLiy+kISe8RYQUihlJrF0SrbHH124rC2ZP7Peah7ytl0ZngTT
sFcjAf6nKx9asSXbVobXruh3lORKkx8rD0KLLl5XFM84B5OrG3cdX3bTypZyFz26+T9W9mXlblIt
f2u9dDjSwGL5fkViabr98UZHotGb323g4IJP+19cw4Crsq6P6Tm8COL/Bnb+E8WRAcLR0IFWi/NQ
B0StunlT5en3ei5jZkUP2Qg6WFnLxlnUaQE6KZ298DRBrQbpcFQRbfsKbE8DSgyTdYPE4MpNHGNV
GHG399IIRNCbmGXD0tbq+B44OM5dDJDhIjCKtd+iwEvTenuaJItSs+J7K8CGy2uDI6losIIq2GU4
VUDTHgKNUQwm8UFHcVE+xNVuNhQcneSBZW3Rz481nLItF2VqLnvDTJdBUhafwjDGVemVn8K+R1m6
XolPyJHH2PH29SfgB/3wLUBgqCYnakDq25yv7HDQ1iTSBOlQ8aOtpxw9eub4ChAS2hqlYMjodyJ6
9yFzu+b1w6y7iRMKpq3JDtCWNvpCcyDqF3l/rkoAqEg3qFDY5HXnq6Hs+kkkk8i0qxVTHmRCvmMH
SKVF0wBohSL41Os8hyBH9Iv+4djqgEgSKji6QMOl5ht5HW+rXLgXKx31DfOR1O2ssrgr4iC/0+qx
wACcFFZXP0hPA+kjXg7HDD1jmal5oKsIivhkGP7PCPmNRaPxZMfUOV9rCv1SlpF+8coYxO4JqAL/
1JMYMPwXPU0A+Us50NB8XIWmsa5qPTjqnZdgZxyDw5g686cmfyS4N5FX1VOjPnXl566BTtY6AizA
pKXLqymhCtea2HU3pOwSHPeWXZAuNXybP9YVjteBq9Dj1awzHluvzS7tII9tnY7IjDQGEB19UAFN
sgMsoAaMFvfk2/WlvQOzPfpFq9R4zMBa/x9l2rcNVfj7NXUHvQO+C4oSsITeNCDWlY63xSK37+1h
6ME91YYem1oE/aCpV6YRFVtqESyFiV5gBxk2aiAkXcvCDV4C00OPKio4gxp+b/Si3lPNDRXZNJZl
7dOm/04VOHMtDhptw8UI7I+VmY4OmnmHThRLQpQwtBCUF0n3bYKaIB3akT/ALP5EpriCuZigKAjw
QtlgF58fkDHaGLGW3FNuL9Y0vBhX6T29KYaQaI4ygpoT3ZkohZnmlFSD32XruUgYa6nj4xmldTu9
FtbFyUWyFg7rnwsgJgLGJG6+lnZ1GmXmYjuU3Nth3P5yg/7VKiz/c6DjlLKpUvmInVe6GXuunfCe
nOz+d+HwbcW9+l064BACOYP65942t6OHt2rKJmgfCiAFRKjg7oM7FAIY68BL5JnZmbvPQ/R2C3Qw
3mFLM64MtNR+8m0tW/h+zX/gK2rZMpz+osyrOJR9jAIMVJItTNE7T6EB/Ctj0L+BwEQudS9p1x0g
jN9Lo6i8CWwpdbVKiwifirA8TKVTVBo11U9lKJVah+htq7TO/1rGbJ2lWfkllBYIOpImOPimVgOK
CmVKkdb3K5727aqPi6RbiKgNz1419qcq2kyq3GXh2XI//e+fomX+8yuNuczSLfw/XFTGsJvqaz/s
w1EAEeChTrJyVVeAhpF42QnKvDqUdtjc+Z3sj3U2fh+c5rvtMOvXGdk/9gtow98boDa88gDd3gGr
07uu0v2dk+vBDhug5E73eL9yZBC+dnDFj9tfoB/C2gW6910DddcXA9Bdq6aJ/H0lXPNz62+kU8ov
GRpa935byTVZpVn/0nRm9pglJrsAkLhb5L3TX0IGWiwdRG9b1sZ8Vfi8eM7LoLlwLh/qzs+fraTP
nytPXzfYPj2Q5KAEdzkIS+6B1pA/+3gkb92xQJ2oErWxlJeuRFZGBSMH1x7XRlkDCqHJ8NxW3ae6
XYpLnqwA4wNgElIZ6njHiHix+j/OvmRJUl3Z9l/u+GEGiHZwJ0TfZWRX7QTLqtoFohOih6+/S05W
Ejurzt7H3kQmubtcRGYEIJf7Wr3w9DXJFoXWhlJN8PhuHHG7A1d5+oA3g/QhzfT1gKf/XQ3wjWgl
0/Q+wT7sTEqcKKcPgAPigY4DswPyTWCCBLIwMB0kMCZKTTaO28U4XffTLaunMQLIy1RveOgZ61mt
lgMBubYFwUG7mv14E9Izwlh0AdnQgiNgDI6J7nyeryaemhKn1tWhG9rh3hg0zXVXQFvZA+QPCG2V
wJtIa1bR3rCRO69GJFqaP8nmuW/TQHMQnhwvC0+M6yCPdADNkGSm/4GLbmWV5fjZHDx20BUcRAOS
zc98rLDNtdvqQmY4n1iRPEYm02FwwMmg58OxxcPojKwHlfQHnCcRpZ5YW24hwNrWv5DWHvrG2boA
fTkga+ST4OYPUFuxh6LN84th4WQHaLbjVyVnWmX9SZ430R/loYudv9FVIGrJtdfDIZ3xQPaICc8n
PamD4moUL+J/QgdDY1r5+wmIJcE87tRE4JEFoWWk11nmxrFY9XEFKp/U/AHoQe1z0bNz4WniL02b
7oQ/9p9zhLLXqd14l0zlQnHDBu0jl/pzNJhgCAWQz8faNL8CpcT9gFQiAZSJzv/ee3w91HEdBbKO
AbzL/ZfIR0xzysf0GbW+/aYKhXlpkPx9yLtwAMGfx69JpjFQ/jjikLvV57wYnFOlsDcTFB3MPZJ5
EaBWZK+zYFE4uVmCm1VNmbtkSeMbP6PMVg7OoXGXfTOsJE+OVtasbhA/qzrE3m5B9myKQQ9S4USb
DFHKeF3r1idd05st6hXs44At+ZFLFFXRMAUwAIjo3sYJSkyQI6CMZsu3OTFpSLioadjYDbKe6y+1
Ufh7Q+UchpP9Pa0AB0kQzz94FuafuOOWV9/Pv5PMRBH3AemQw5qyuVjqjWurYdqetB7mu4abv84f
Hav4ZCdDeQ1F+r3sLpaDAFt3BJ414LGjsjlSgwNgA+g3Mnodp+bQHItSQEj68p3lMvOdelGQCxou
bicRjv9WCASCtvfwEK5joU7OxTsaiORM/d2jKHZCvUbGXvPR6JDU0HepdwIQ2CeUskW7OEOJe2gC
ne/baAzOLuLxvVeb9gqnbtWGW3r8BBDn9M7thguNBiZQp99kYoX/xLAnmacskAw/WxhWxJ/AIQp4
Ebzk4l6oi9MrMMW4GrLEuwul+7MGwuenBv+XfV4jukNDxO3rtWa18gC8OmSMpj0qH1LjaqSe/VF6
+GZC6piNdzeaxuwh1Q22d10EhEhJHrwpl4esBAxUjTzqOXrYgU5nLZPcXc3BRRrnRueuCMu1NYHb
0rcRwwsZkINrlTST8OyUM63/xLgEdnncugeWJO4DyqNeLXIDpYPM5A+s1o+turNY48QOZil/mmWS
1Jsyr9dlBIArLVQYmfYYmyvbV0X2CgxuUE1ZVOxQJs37GWbeb1//alPjy51WGNq187XyrKf5oaq0
8EoNyRvgLwJtVdPXJBtLqc3aMLZxaiGi8yL3kA11LIrms66s2q4zV16S5yhHlNmusxNnVZiufGRp
Kh913PBwhKbbB2QeyUfJx8AMhXE3Zlp+j9oZFymiSbsLCwPZsrks7pFaCshRJz6TxSJv0sENIibb
HZll7cCAeWs7mwbJjuukNoENJcrsXIAsD0jlvvO5AmxM53vJj7EDyOA4Nfx5MjuQn1oKCYsn/sMg
GYLlyiT1k1UUOvULeTPz2r845pidAQpSbArlrYS3FDhrP1jtAzxExPw5szXA2+byh8Hqr51WZNdh
moyPHF+RnOfak6hZ9DwZ1kq0ufEx8s9mPWzwcEexCB/xDVRNr5qiV3CgHMU+NBoK706bvFeL1EwT
VJK32X7WovCCBVGEeHPJkY5ADkjDtfgZqUHekVBXTJyb6gMAjxcMlpJ3iECkFQPmrhNpASBGUT5q
I9Rh8FSNNVucxzzEpkAN39z4teVeZlmYVV7QOjbbLW6rIsQJhKPtTAABP0QhikCQvaO/8LTYulqk
/TXFyUPRyfFz3SdyLbsmujY+mw5NmPoKHOT9pFwM4V9OnD001ohCmwrE9rtkLH7WJasOBEwcdQAo
0/zLgkE8uCgPGGrcVHiLY42Vi+9ckPI4xhcy2/pFZl3xD7KudVFkp9Ca7gD6ZF1l7bBZPgDSetuY
UbNaFKQFKhigarNQu3FCiqax9yPQnM6LcyRs2Wecg2/JYHHUS2Arat1gBostmRjCMgC4Oribd4rQ
aB49YLnhp/frMnHnGu5s7+Wdbz3G7SvhqIzEAwTouKSOq3ZYA5ZKVYr9mk8ff5LeXxWrssM7uZ7s
cQyeXBdxqfHsaNT5x0VEHvAw7jeR6/k3fyhSdA5ATzpLOrtlxvwhPdANZb28LJ8RgOPmSSRIBlb/
k0XOqkhHXn2U3TgnH0BdyFZS1NP7/8KU6yevzI3T4iRHMOyCEqL18pcCSm6ylZmXrlAsa1680H/R
2zTa51VsAdxAyeLeQLf6jAzk/kKSPq7Ny2xhV6hYReHpZ5IhdcK8mIjkj+up1MGJa3d8Pc+niaT/
jwstLsIPtBgJ5mugC1ENLVgx9/PicCjbfp36MW57fpleJEecPyiMj7GvNrJKxJDKi30MiAIPpdNc
UpzKNmuwpaeXvIuHHpmRYbUBVbUf3KhIT42L33lQpba+sXEU+TpzUXdudELdw3CYVzasBiBmpGZG
zvAUq+dRFvorHAv+5fhWtqObPj0IpsHbGDgtvLbqOVB0Qpyse1lN8ljK8kuSas194ovXRren+8Ir
Gxyz/5IPHUtR6ecCp4jMlCLzNXbNAbGrJH2E4pJRNWEJ/g2fIy9rUdBKwq6+LIvQBLVSG01Y6W3x
yMd2rVcrkTdSxNgFb2OBPIYYmDGOL6bHjPvjI1Lqhg0LI4G/q/4qi+Lh4A92f0cWhTNOR80FNhUN
qRkiO8frUSuxP8Mszwz7h9J9WAyQnhTtAO4SrRcZDoA/GS0XZxJpFco7c4EtgLoMuqCSA3XSQ3XB
dpmUgGh4LFRemjLrbNvcI80WeV9vs3qJNHi/iPMjydLQja6D2e8WH8tnXD63240HnnW3nzHXkIS9
zAptPV8x35B7mqXlcnjATXtZuDTMaKelcXzzGYdEv/mMZmyZZ9kdQFgg3RZb2O+2++SYyKChvSky
9OzXve6yV523uOkw8XUung3mxCdEyrEnnq3JsIW/vclqO73YxvRc4/x2rLryPo7b7qnB7wyxbKRB
09B3Jv2aaXyfo5ryKXTj7glPwyEwmF0eaejHrn3IGscKkEPhlys9dzdGmZb3WgR3+pi0qPw0gR+r
5pI7r0z3pKQVyF3bvV5Q3eOEikARIgdp426cRTtCRphxE/ibsB9RIrwxou7VaMYeTltbBmKunTG6
EfAOd71nxbtCxajcovcPjd7saxXEIhE1qcHjmyGZeajBeSfPlI9llgS85QHvlTdm4EtAiIym0RJp
i6QYVH70AI/lbVB4XnKkqK1I9GlvOWW3omFXeMYjvp8UzCUJYPxYECIofATgJ5DffPc3e148kik1
3CoBCqD8/8k+lIh4w95SKHKz/xj8QnQ9nhMnZy9JHtvECo+2zAx75Vglan7arnGR7njTR7pOeKSm
V8ap3Y6B5O20vjX6vV/EsTZPu9UtzuaFYt3Fogm1wFf7hscgqshcB3gFujRPtqq8MOvYnBv9rUcy
0pLduyHzhQwSZqB0RM34kx0p/nkNAIc9jjJtdrRsbY+WDGjaf3EZZFfWiONlpXlYPsafVvyTjJZA
eIOfmuT4X3yIxaQqM/wa5o+csGmf+eLwH1egadREkdiaeiMPk0JiM1RTKwS3SG10kTxzbEI27klE
yndmpKgJa22Zi5Cf3KEu/HnWvrlbvFCPllhMFvdh4jdBUZn1ZtaS+3+eTL7AJYzsw/y6XMm7q12W
oJ6FwqD1ONXelhvxDrEqhA8VCC/q4eXJNMofN4i7ZodKZIDXbRcZa6JdGhXanyYJmWsrzU7cIHPK
4VKoxrK1/iKaat8ZFnhN1Ah1vsPF7CerXzOr3vfm9AHwG8l9oovkHshtZd7LB2BsyofUL/R7joxl
NSBxOfbZgzxVbyYkbfqVL5h/T3asnOTW7vBssljrbNrYmgIK4FOTqltcZMqiXv9JLU3n1xGAm7Bk
C2RzAEs73Nt6dT58muL6YLjC+NYkI5DZsYW7TmOinepY2OumLspv4Mglg15HYL7wvQZ0Wqy6IkkN
+XOarX9DRG0nDJl/LvG8BEie3RyGPMyfUKf3k2byNP+WmaH95KF+9kBrF5rV09oOY7+tXQzcXqO6
c1kbsICvawPGvbrWHt62jabmV9dFZDVCaDQqJXvRpIFkuKrprhkO/Y6WUQBooS7Es9MjWhmlKHw2
enO2BYQAAxIsf7XVXLtadXr4SOkzYQdExImn7p6GGeAL1iKqAYowNQBXVtplONYxvzFe5iK1sbvD
YUEIegiB0xC/iL4OOlBQPGYCq9XJEKfPPGRVQg72bjuoC726A8t899Bp+Xep5Lidg4kOkOMn7Pvz
D8CDQVACcuk33qZLYnufoT71S94hDxNiCyxhu9RyBrDQoSIUcEJylUyWfecDRGKNMDTQ6Xlr39VF
X7AAeYzVRSATZx6SJlPWSEoA95mma8gbUYakQTICQNl940gOyW7WhhYwBEODGTvwVZQe0Ptdb4/Y
0svsqyoQsB2d6lk25nRwImz7htKITuXKMxByaRvePBoNt/ddXfo4GMGQGoC+hEEXpebe16W1zhPX
XDd+bB7qLh5X9I8RgIQ+tGpIaU7LkP5PNGyi/NZ4CIH5vswl7WJMrkhbqYX+i7l1lK37LrYeTCGr
fW97yQ4hpfpzN4TrHEQxLyiaT9d2POjnKRYIHwGQGKmYUGh2+ckdHP9psDPrUAIxaGNmwv3KRyRz
Qi96xjdh1kcn1y/yx2RgG8GjO8BEjV91G9x0+lizy4hQy4Nb1CAyUCgdokgL8AbyV4WZda+KJoqK
eYYXIQrFUEwDxhxWshiw3ToDL1EIagDVo8ZsKhwhNqJeLYpMl7/Zzcbp8JNLw589kdmffM62/on7
Q3wmq7AWWotXv1+rUg/ANNoOyCDPFvcb5K+Cq9BCMpWLQsIeQKyhsS8apKcFetr6Vy7GfGP3SAup
uO1fqUnxQ79OGnvop9I9LvI6lMap07sziWg69bJCx7fL6MyAI5rQVD1ubK6UeqDhhORgOoWfruz2
IgGthihoUjyi2Bh8bCZwIeahkjk4iF07yeRvFlmPt0C3l+3ZTrvi0S5zfkXFxXYxiDSOmv+kw+FQ
Ju1Da1fRChkYwwlXD073KTG/NE4MJqsI7HS1MNt7p25wfjcYxhdeGjnSZ5rklBhG+bEItTXJ9clK
diPODnelml9hA46cgP5jzgvtmHUM2HVK7jox8kN6MM0AVNy6VlJHAk+C82pWAQQ/mwBBKvJRXI22
8MFb4UYbhGHYVxu0Y+ZY5d///ywM5YP9zUczPDRybGYitdSucPIyn7IQn5oVTV8817a3uiJb073s
5z+fWBvO3/m0LcUVDCx7JF8hmcIB5N67Y4Iytxhgluz0qa3ZNkfW28ociuGjo0XWNs5EvLUNffgo
ahw+h0A43pO2s3CwWGUGXk6VNgzlZwGQqSspxWSuwzHqn8TUh89OHgWzuK+xbU/Ke5oy4XF6LrQB
fH2l1z962PcgH9aPn1JpIdI8GEc8TOMnaqQlu1VY2il4lSDzLW6iVnqaLWiSi/S8lYY7zX6M/GHd
GSXI+v6+Q2rVMdSQF+N2UdCGB4FyUa8XdUUvDLRn6qco30wRtjW6n8pTE7Xy1KmGhqVfIq+kG+17
ixnlbjGh3mJH00jWtw7fa6N5XGzfmVXkk9TeyO7xIHl1vNi9Lqsuw3Ll1nNbdw84R+QTLwvRNae6
w7elyacrKt2ma2zgWWg5sdg6Om+TTYxzTgB2J7j1wmSxmwZAbVjVeDaz0F01vR5uQLFXYSuoGfl5
xGHD1Pb2VgKJ5kyNFXuP2PgoGOfIXnFVsIu9s3fUfFvfsbQ4jaLVLLC7oOYXEac8BI49bHoqHiZp
YeAgKHhvMEYglAW3M6bRhAHR9brLnaeK1fyS6MlLgeT0Z0ta2bMPUoxBj8pHEokWPzFmefmxQ6np
cyQ9cL8AiYX1XnxvqKZ04wah46pZ9cMQ31MT9QW/17j3ICaOdJLMKDxw6HXx0bWqL+/MkPCpAXm8
vf7zz5G9h+/zdBAM+x74u3XTRxrCe/rfiZemzVEQ9mGSsb+eRpcd4igEuvwvdkJDGK88hSSLChw9
KYuZfnCxo+x50qK64jTTEpKMTLhiMexcyQ4KvmzqRI+6oDZG9iepb8zJ0ket6UbBL60WF4sfkkm8
k24Ysl7mozWaRorZ1+Lh/QdQV0K+yAS1Y68e/rQSmSyL0LSGUGEilBOMwnzomjFEDTG7+IluPriq
YSiJOhiglAzKtn7m0lHUCymQr2zgFyHzX7jMvdJIGH57Bt/gE4hoAV/UxjZO4+wsXy8TMiyHLC0W
7mkGKf6DEzKQlebtkeze74C01+2GGg98WxWzmarojRoZZd4JBQk79+9yMkMSGBIbgEu22PNQptcC
PC7BlFjVflHQBHAFFevYKt314o4Uy/qsBM1WYolySwqyw+G4SxfRTWlnBTUV7uWoL8rU4mS3LLQs
juRErqEsAzyftOZiQz3HmrodABxaAILjMwOSMTlOKCHcIZuwxlYlas1jL4SbB3NavRoD98Y80nAw
7NE/oTzdPA7eVBzAhhA0yCgGlwe1ZLSYG4jaruIR5LbjKMMTtrT2rtKNexrlKCVE6blS8AIvGgF1
qQEVAdtL0zvcKBKUKJ4Wk6SIwxPJUprc89A8jCDE65XDxS4LI4Qtafx+StL21jFBnjNNmd3Mhmqp
rMdN5nXi29JVb7on92aNIipGbLXMaFjzekT5dpoAWawbEXQaWBGhFOgXFhmOM4SPWt6xP4zJdIi1
pkuewK7WBlETR9suzUBkR+aUfAdUK9SqgzeGDQ4r7wZQUnueFp0mBqI9NwN1Fo4OtDoAmERx1hgg
yNbUnaWG1t3VrVPunWoqcBjZYct208XGAKkioJS+dVIpT2REjqi3yICnf8dAg7S/ES1uLRZFKEF8
uzaanDvy3puc6ODHYIkExhMQQguuI/ppn25EnOBDsVm+4Jwx32ZRaQTFEJnjmmZQ05tOFiBZJtuF
ytDAfnITNeDOdKuWgSovZeckcs25BzrfxxBh9P0iSkNgVq7LomjO0vvieWyja6kHxAPbfehHlJnn
RpYHNJym3kNkBDD74+QXa5JR4/fOsAoR4d4tMq+ov8o0rk6Iz4IefcTeRvfG+p4snAwsqiXC2ot9
29gInk04RVpkdt+YKM8srfVyTZ1VpqsqjaM92UVOn57DyDpL8Eue8klr94nj7WkklMgeBlYGrE9b
nAXi1ZU01DDSUHd0EqvEySbsycgTDJBMgJHY0MRFsQzfu6AxNTfL4lvR7BWQys1ablnE/5ZAY72j
i/AM00Y2rOsx3/ORqvY+fwaHQVpbmtJ8amOv3aC8777rxvAHis72XEbIQO4mFNqDgIUD7vgQmXgh
CYb2DmdQggepLNbIpg1/OglSvLzK/FEW5gM4yftvrOq+GZZZ3oFZ7y/RN8WdDkJKlCgi67s2u2gn
QjDUeGrLBAAZBMzDcgp8KeVB13PxSIp22MUgpXmYBwiAHE0cIgXLJMdD1QgvM7FNzcoJ7LZk+7Q1
Q/CmyJfM9sqT2QMQboXz1AjvHA+zznTqc6KNjwbuAWD25iBwxhSj0wEMLPJ2VTqTm6xwdqKturAx
t40twwcUX2sPMhcvjpvJU19VxVbvy2rN1dzf/QOO4XFeG9GwV7+O+STNyb2nKYt7Wp3WUFddqKy6
1HcM1HoUYWLj3SW0FUqDw8BDq1sdSG3c+INorXpd8ybcxYbgH8xoLLYVA0wKDZH92u57D6njozT4
BySTgE47dEwUH8I4alGXo0/aZ01XoyHrHvTR2JKOGu+uQSXLM/VD+dRYIj+2Q4mXr37YgZDXOjaq
saUA//KUobjBrvDPbHPc+0kjqilkKwA1QJ/2XaXvSYf4GjJ2kDfkobgFDuZuOnUvwKX1N7O/2fLX
asu8myVRZMML1NSq5Unstsj5++d3VMNkf88swy8DmWWGYxsMmeJIL3tPpFJVht1Psn9ynQ8uz9xk
HZrqOQGU7KBMPX6mBqGdCk8MNb7pOkgFO+PsSJxG/96igcrYBTzCH+axqHwaBUi0Gq1NZq9/tJv9
W4nEHhK+V2REzpFN6aCAlC7F1JCOjZAFyM9SZ/iIMHi47w2EfQhAU2v16tzY43UpyfF/iWbATBrW
Xn+lOhsyI1GHSQsG59/9kKnny9m1XQkL3IpU7oIa57smxW8YwHTeEQVo32jkTPX4kPAiPshRA19E
lYC4cbDTeufzBtEomiEGcahqcJrVqW4hrdSwkaSm5U+OFeXaTuDcDaiF/WmoARcK3LAsWucNKEzy
MQ7vEq0ewXuT4BHtRfo1ZpV+lQxZa0UcRbNsUQhzyFcly7otyTgfB3ytR/XmhmdENua3zSITTfYS
dXjDWESL7SIDXWN6rlEeVQetiRsq6B7b7WIYV8DR/JfvLjN+++76pm07+NJatmX9dldPcQKKNwVZ
PpVUwI2Xy1M81tYZewfrTD0QrN8OSQFSjZe2BSf2PFK2PJk4CB7e5goNXMWIYt2I3rlLwMzdBbXh
5Bu9d5DVpdzoUYdK10hYePnOwkssi89NrdnPrWb6jzbvA90e7We8QtvPQP/fOrwWDyTyLcTfuCGH
Mw2BF+2uKoAX72mIys5mCy6tflNrlfOsF4N1iCRCieSpsxnfNqE+aPnGNTkOryVABLhqqEcNQgrW
ETjU9hEkRMAPoO6ioR7JyHCZR25wY8yKYHGxzHvnBvzbcgMoBj77X3yZ5IHmGY0LBtB8qC++Oo/P
CpTjDniXmkcjKgScuDW3NGz6NL9jEonByjSi7ACrSVC/Gw+nTOUDNLilA/delyvS+qVEYquDwLwC
4jI69lLnItoPo4bUIi/qsnGdfjIL8FySATVlVJgXvIwjA8noBcrStM8kH5sKk3Rqrb4Qa17gmbXM
ox7Nox6qu//t3vxbOA/3ZAQ2TMux8TW35qzg7y84KI/q//0f4/+ByQfE8A6rn0Z7cgMnQcJdU5bh
peiz6VR0IKkIdeRJvsmpR40+mNghe3axW2SLnV/G7U7XcLK9aMnxMnRjfTPlWXV6J6cVJ0S21JE7
bjtq7cUx9UKznXBga87KZf5ysSXKjYLUGf/h6gYUc9x84mUuLaGuzilBgbOsv1xEx6dyrdnt69XR
1OUqQHY2nabBWJNokBrebfDGl8X+ywH1Ae6Li3PRDWBQJTavbvrUie7b1I3ei57lCJuhCAO1pihD
8ayiRSih7taOWw0b142aYQviDGsNcDckeFlC8O/+BHZ2DSlbPT0XfXPk59lSqkdkW8YbGUXuwdEt
I/tEMo3XfRCWXr1xe1/y7yMHV6QLYPwA9RyV9oDKsWqjj6WDTY0t93VUfRs0cFLWYsrvWtXQcAT0
Fmq7+cMiInkz+Pkd8j7dY13bexKhcN3RUf4AJ37mF2cj7FY0eueyrrF/iuoN6Ra3i1XUf4pRbguK
WLDsFFXVb6PaGi++bMdLiB/ThZfaFBidzLZSoPp1R5ohav7SB3vahVoPfpqa54hOp+Z49RqgfpNJ
1vAJwP1lMaBqZ9xoPYg5kJ1e/rK2cGYLZMcL0r0rMOKZhbv5t0fNOyYOz8APETAUrqVj/4DHzbvy
yGkUgGUFEuUTWGjaM7LZ9zoilwcf+wJsr0R/doDk0AY0dpMCXWGBszq2gES8GFEP/5n+PNug/KN/
nc6cPe6m9YGcLfJl7rwAeW1C7P3fr0puF3PqvV1n2QNZLLIBdRp73k9XhP5zphvjNrfldNQ137tj
SDleo5Qo/FpnoEysTedHAlNLHwDpIr1xiy3Eq6muCbyEsDT8auQVKpxz5wdiUNzOdZW54K4XkPa0
C5N7fzODrisqMeoVdmLNlkstaNYhxeDVsiPw9sUq1Py71zSmroyzjVYk5WpURQzU2GZ8ESgYuKOR
Y08dIKUcMVvEqvxBatr5nYXQQrFKxjIXqz9oaQWkoKUCWNy/eae5wgKkFZ78KTgHPljgYE5XERh3
jz6LsJPX4ujR1ZvoMc0jd5NUbApiH6DLuJGcsgk0MyEvEPJTQ0/RCQlVajiPb7o41uN8XYEIzUIk
9UjmA6DjjQfqzg0f6pWfAhCKhm3wz998Zrq/vWXZPrIgTd81sYs2QJj8dxKaPvNEDeKj8skyhHcM
bWEBknREJVXcFIjMpuaVmtYQ07nwnW2Mx9l1NjNKLdyJfGoClnQi3Qxu0q87G/FMmhKG7etkAL8U
Qe/W7X5xSFq1ECJjvy2EqrWt9zadJtFi4IFtAhpWzrekrbozxZUp/ozbrTileDCRiJqbQLtRWAVp
l1g10DhQEE/jN+3NDDYlIAllZrKyFTofG3qB/ZrqIn7uHIVqqOc5CqyPNLkO5hQ99m60E2HzAenQ
OTYE+EcTZylNHwn2b/GZTuJDlABKBdUu4kLNOPiK3dVqtqEea8mswQt/BDJvf08mLRkPLjYiNC71
6K/eEuHO0bpdz+0Mp2GA/mlUMwP+KNQgpWwSDuJFJTdFiKygBsDefQEQPzf0px2V/bAMZ0r9UNcX
GuZeskLql/88gBfqgSFxCJARqBXCwcsx7wH/T1bkQ+trffaR1Omtj2lKV2nD/OfSBfbOzILChgro
y4oUkxqivSyzuNrEdoHccaUgGVFhOrIZwYqueDQXCk3UY1qrMKxB+AHMk80o8cAYWge7Fppdvvl+
54yGNCVRS73zCoIzLEU2N01lbdwMBS6lo1UH+sTlGH7hXcauka2ZH3GrpD8LcNLsu6hChSEZoRje
QHm5Za+RpA/EhCYGqoDmfY2mrvhihxmQTMqyedZBJoykpj69jxNN2+puUp8RJ7UPseGlhx7IwShz
jLstGPBQ4NsJuc6movlgla2Jc6G0+poa7nMjEuevqAHfcIbM9mDwQ2CEt/ynj1AZAg9nDujGE1V8
5EmEhNQKIaO5vgOkilaAH1hyoBoQ25XeQ5tvaEATeNfVeyQ3JMhEyppHasDg8x2ZOCy9JIMrdp0Y
xzVRvMeWx3EIU49r4oMvzeZ2WJiVuzV9nu+6sK+fwxJcXcjD+h4W3mcc8VvPtpDhzhi8dP93g778
Avx7dqo8sJUHulsJICv6/MKSbzeiWMHuDyPYF6wWwVs7+dZFEQIVo14kl3H8RvoE7Er427B6RrrC
fcGvQb4130XUsVdMNwsa/1LO94qb8zcoQhQszLOW+wxNQu6yBaKjCfC8qTahHDMWyC9nCNQDlL44
28CVPDtAs5RIIj6mpEiVDWkLXY82JUscvGygEAM5OvkAFlzEi2je1HSefqGu13io+9OtrWuhOjDW
HP1DgT9tkAuv+LnxnTr/2Q1lgkK3YvqQdAyxBIaq38wuvaMnE21r5BaCiviDg6CGAdunquWW6KrM
CiFPuztHk4VowUJwVeGGtK4Maa+MAVmd667sN0YOmlCcXOmAu3SBXL80k0KZpyHy5KaAg+BvLdkw
vRr+cc6N/qZLTpy2+lkztwchT/YTh4cTqHtBQXjSs7rlW6bF2UkLO2B6KSE1JKvjpnJX1JXUBUfr
1bOMCndWH4iTsv1JfOej5nNzWwAQAoiJesrPTbHSRN3keJVSstkortGthzJCAL4JcJyjNKSf53se
1w45dhGjk9fnW40vSmTnFEDFVEAWCfIdUfBG7e/9evKQNxB1ABL1K3bUDJPvPd1FGJcwM7wsk2VA
6iwpdnXCu6NnoAwh8ISXI8PCSNeIhLOLp05bUDHl4tGnxnpbPgqdoyDXr4dqVwjWnbKoXWd96404
C8SuYO7GpcuQDoDdzzxOyAB7chzglloRhI5RBEj6iFdsjPtri6jXlXq6DXavyUZ6Mw19PJocxBuK
n5GHsB7ZAagNVISFPd53Y2UcZxOyxqHEFgjxA6gsf/kjuTbeg351vFvETY5HmCy/c8fsblY3UZh9
RvnaTjpDFBhNKgNKUU+yuLyzuLinrHVKjW/j/MlIKucy57z3hrMBC9y4oaFwQeFRxfKeTGnSmz2J
MuY6mxCV+htSkr3y7xB9OsvEEzh7Xn2nb77JFonHAm/aliO/mVpirkZj7Faxrw1ILsPJNzV91B0n
ZEFd5hE4/u6cCoehyoCOtjVRODuwP0gUMP2a9J8cSZH7F5qF8P/sCK+zzpoh0WMD3Iq9MQw2juPq
aobpVqKwKeyLLAAATvjeSlRK37poo/UDNztcnUL1TnRt5ylLMiIPf/fHRrlpGfaMBBKTlSnebzMk
gdJmgRrg9oAxK5SziOBlSK6Q5lY1MJa2Wje5XmCIML+khtgucDNkRz6lsstHxRtF/pDCuG0cpokN
qFRfl1zmkYlyRQ7mHcpyae/slKspjD70wrrzk/9j7Lq248aB7BfxHGaQr+wcpG4FW7ZfeDz2DHME
E/D1e1GUxXavZ3ZfeIBKaEktEixU3VsPJ5b1m6YvAfxfieHk5aZXB85Q+QDsxXHjyUpDcJ/QcJaS
E82V5wToqMOsuHF6j2J4Bx3tMScnNkF/ABz2wAhzbzfawxjjxePXXDdHdLMQhklmYK+IDk+2m4Wx
05+nwgabd519yk2nPwrVVlx0OvqTxWCcRk/Ozcf1R8ty7mEjj/9nbe5WXhSp0e4jbgznReQ5APS1
eva9Ve62QHECUsRmt/I1r9nSMmap45UILNBBr+MJ0qGL5Uyj3uUjPlzJt96gZwEpHHPE6zWp56Fd
4cZmp0iDkpD3I1iSXB3wNgizxKLRnUzYHd+GKnQC+GfULqYjICBtYEhuLJyFnLzSL66MGfhgQDD/
kYzZJv/dwgWsyl6KJj7rAGAPLLNgP+voJUxD/sPKrBKUNqmFO1GNQ86osAE87bHnNnVGEHBZ7ocp
TkZLlPJuOx/F80C96Rq25s42Fbz7a2oYX4edET2APyl59OvKW1mRKH78ZgCKOxSWuMblvfsoHZiJ
u0Umv6DEvj1HbfyzQiXJtra0yXqr4+wnKG7Z1nNQy7m2mMXXokIelYzD0AYE8IcfGdKsqP32PIHo
4l07LEMVsciZ2I7pRqZMAEyykFcaFdFPsAHUF5rQBWW7AFRkLQemFKxmU3/I9mOc4lGg3GU/yatw
fX51npdQZG4k/Yg+QMn3i6WXsGxXIrOFF48ckGM6SIhQyABgRLVA0w8t6q+RSAoAjTAchmSacOiN
BgQGhsMTXZBaeR9J38vrYNHcqQdpXNVOfXcnp+m97xJ1iUey0Ec22swqY6WV7AH3FxylYU8WBjaQ
9lbx2ACqHrDkYWBMkoE+pXSDeY6TkPgRzWx4m1bmE7OsK49x21chaEaXJcwcFkDR72F6S3MB2QDU
SV3x3AyASG0VVipxWXW/zTyUVLkKVZU4sJCynS1ppvzYwF8mPgz7WGX68PkA5KhGIOASD2kLrqBw
QLMeKUhGWroAOEY8ZDjNA8xR06+WAHd2ZQSAO3ti43rxXQIMXg2S+vLNzTgOYcLS3HOnKp6dUS+e
0ee+QllAfiUREGWsU9qDnyN2gjp1N+Cq9C4tiihfVGPKrpDIarlWH6MkMYlfsN/duHbnXUi0WJAD
yT5iLBbl2L3H+LCgGH9ahSz+c5W6R3maWY01at306hHwdF9tdGTuaTagvB/Qy0qBKrFZ0RoMrE69
6W0r2esrF8x+65vXkvl1hHe5DpJIx1jPLyagEwwqL0mL5FG2qbeL4m4Xmyg+mvaVna5RqhxutMKJ
vqK+f5t5ioxYJHj8lram/snir2HcWKupDKfTINzyrUrBvaTkY5TWIJuN0tndkBLnQu3oX8BI4T4x
r/9EYYsxz7YOmLt25PWxCjPt/AFlm6B4U6sPVm+t5G+rkJxWwcvzxvT9A5oSvsqiz57DIclA4uED
XBGvsGuazgoZo2xKn8AZq0wAMXG1x9g/d94PkFk6V5JOfWaC8br4GqN1Enm9jzjzfIryPoibWj+4
wEnaaD46RDIeXwuNGa9l1ydH1yv6De6u5ffUmHAjCaOvYtIHFNCGcteHlv0FlbMBGejd2GwA/F4e
86rvXx2/eHLSsPgO5ge5Kvq6ftAiY8J3vOcoVYRCaEMTSE+3r4kPYHJ7yDZWhSxDI3n5/fePYSCh
tiG5+hgqx30uxnHc2l50TPNRXhj+bC+OP3brEiWEu3k66sBGyhwe0BRkvSH2pS8xS51nkrSpjVqT
oukONOXoi9wjxTOuaFpnif2EN8Z5RiLhgM1U10HIaDiBM47Zo6UuNNL6n8KPwjNNsL99F+PAMHvU
JnAFiNE+LHIyowsfdDA7uCO4VZXtnb8GfNRVwgd/vSgWO63Anl3gjHe1REaDPoCRNANUZsw1/1kW
Wkw0/D8eBQd2A3262BX6/ONoeRM/JrvFMgEi7wMPZ0qcUpT8APqRJgDPSB+vlrlt/wCpboca4KrW
sFvTcmZsB61vsd1SkP3OMIGB12jtNQnpYqfcM7Y+3rmzKt0ACQi97ti2ftaicEOoXCGz8SKp5Ow3
eeRBTvbcQrp+EsjsKCcgvItvzBUTDiv4dPDKbg5G8sXpY5ES726n3BHNLlEd+7ZVH7jjGudBdf6T
aAp5s8EbY7dOFEgAyca4aR6nCPf5VAK/nWRJLQy0aJj+HImMWTFilyySLMg8zwCHvIqq1oizyTjP
biooT8pmg34yrKE+BV38Vm+AQNejbB0iJ5ISXx90/sU4oQeJ4/A3yh5xBOEM/lPvui/A/ASqTMzk
1qpZvdMkrIqqBxCFbaDLQYJOM+ke/AzslnT/5kUx7fuprFaGMHBugFLIh6Rj2SPdye+1sajvtQNK
RlY4T1FF0b8iN9w/22WVn4El2G0MidrbQZFUCsVeSaOk/NqFUXzpk+ld3Aw4ElxMySrKBRC9JFDo
er/TweAskvzBAjbJGOBe/2RjW7V3O54/+F0hk91kIBnh2cgJKrsbY5bIr11futsc+4UTsQhWEQPZ
+IC8AtDPjLVD/ILECHgzHLT0J2gWjS0SSsMZxK7DWW8qY6u7fYSdLvLwpJhEF3bz3AuLrlxnrv05
LRqxI5cpAaFEdKhZ77B1Yf9AfTYwbKVjPVqiB4ogE/w05jnuFmYFpGnf22MvNl47dZnwDdvFuhut
aEoKHGWV2FwGi4RGPjK+gZHF5m5RIOy49w08HVzcXHeozQGkyJSvjZKBz7hM0gD/TTwN4mzdJV6c
BYB5MCTPIUGPM9pnUFfbIn/pVWMeBVnBdq3bmX+3WX2efL/6mdf2UzNo3l8Ap/til2BErVr2NzA2
y2+ugYaJbgBAKM7lkd+OBF+FWhZuR79LXz3U2lJSlGYSnU4cXZmfPnSUP11mHzpl+f/za4F96/KS
n3DcBB4EGaMvhCMlhWJ7cMYp8vIYL1qrpnCjB1laIcmzwX+Xoxg8/le5B4KwJY5ja/dxKL4R+aC3
n9KdZicXall0RJ/iXzW5UC8kU7PfdZEfXQgsnizVbPHLgAtIfZCmAAar0uUT0ACBI9mvJKrIV0Iz
src2G8sA8GbtX7hdn7I8AT9aH2/6EqQFgQSQ2lAVxo/CB+6RLZsveOrVK01zxhcc0SM1lvOrNSbP
ltF5X7J28ldakddXy25LcHoJcehyD4CZOFpbp10qP1dh+beL584/AEgK4+Efpyv+wZt6/3kIfbY2
27x4jJ7wdcfma3Ksq45CzFVRme4bd8V3dbP+hws8fBQOYZ71T9LpLfDAOM2KgQLpWQ7tsE1tvziD
qzXE/sO6jePYKXvzy/EjjjFMCs8Q2RiDodhGJp3cx0DxDGTH2NdoHPNgUqNUyaKp9r4u2mX033Z3
2n+NR3ZojAWQ2OC2G8/2QChQ+Tn6kUCTEYXG7XTRtoqeo22ddy1NF63WCGA9ZV64SiSYqg/I27fH
pkWlO739or0YnDkZvvY49t/ldgfsF3VBwv8TeoS1E81ElrAnt3+IpkzDDVlNXLN/YJ08zTNVA16A
JAZQhSgVuvEBRO4majWccisvUlQ6A2CjWs5VbqQYhvxTjwLzm3AJO9Ny5NO6EdAMHdQ6qQ/XgfPr
YKCEMrAmw77oXyN8zy6eAfIyEnhuPhza0fmrBa46m436Et8/HOaLdRFzLdskXvUPYKSzw9S1YbZ5
j8FkmrDgw382XVxHQFm6ruwO+ImyE11slTh3KZ0egRz8RPNFLSMXifYQJDyGrKw9KRa7suPekVsB
iWfTO4slEo2W6BTkTjaMdov0SAfw2LhZUwIGX+okSNtoegWWp7P1h7Q5RrZXXnC2wla5nLrvsdas
KQNTdA5KvJkcX6ssAcBTWq6olhHHY1WGzvhftZFNGeHk0G7dWU2ljaTteicDjCrseip/XOZxYhxL
HHEAg834UjaoH6JRZNXvo0SNxmoyvtBo0Qolu7NbopRJfRwH7ycDk8KqKEwT23ENz17KzoSU0LGj
WFv1o2bOCZ05y4PDEzTGRjhwZUblXwQg1YOqQNuRo6Yks2vbBaX7J5I06G6bxQC8RwGozOMVKUac
yjeOwR/IxweccxADaX2OQ16Am2UqDk2SoXxFJcD0qj0RQ/WYsxyIryB3TxrN3QzoQDgXaaed9MKI
0cZhi9e6xEnH4BvG39pTPY0huht/+bRTzjbAJeTHcpQBFX3U7SADBgzRA00lHsJn6eGeLVSBB7jF
brVoXkDpLcsvhKlvFcMrnufGaUbh7zt8Z9SUSoLpUuryRkROHFaGbuunpXpYWTXdcCv6PRbjGeqe
YkMhD4OVpwXPicyj5togm0MzbLjnGfFFeWU7zxzFM/W75ceMdB+WOPHx1qlZRY+8ra+67JNX1jnt
KQ6BYenHhfym5F2VJK9+mXyOvTjfTejkeKw0/n4RPQ6lkY0F0cYYaXqwaFzHBRAjqLlXi2xx1ngC
tEMnLWYtKYBk4eONqkZeNueZHyzWuCe8r4fOy3Er/N9WqrKUA9FZfylQ9vZYmgZfJVPqbOZpN4WP
NLKT0dmHEf9xJ6dpjedxjLzXOXKiGggN/rRXWKfX1O6wh0+0LqAp7mfiSqM8ufgDkKZIEjsQCwuk
DFwgM7SYCi2f9miSQ/ZTmdwosEONsnzzTtJed/mnVPERzzTDyPw9Vk7pH2Mlk0Q97EDWeiATv6En
/pCB9tADoqjxzTFRX5mAbJC5Dn+mS+f7QCscB/QEfsgsu/rs5WWFpDmO2n93IpFpWO9OHN+DEy9d
lCysKxxGr8oaVQL446B+eR6yVAPOalGiCnARoo0V9C8+8JawO0XB9MdFk9mTmZd8T8YGS96Vd1PD
GLRDVPtbkpP7vNpduGXxhCqsyfLmc9ACOP558vEWuM1rZ0Kva6R7HhrIHWetWa6/tZHMfK1AlH6s
cw6SZzU1DSd7znwPP2gJ3peGt196ze8fjHQEmrkjnbVg8tZVhAD2IleQActr1vOfg42uAsH48Oox
Ya6zKS92NO31AfWANhdIaUNrAS/3sYvNJ5rRRS+/h1qYvKDECXrsawHU+CtY2djvwVIeDa9/CgYM
daSBCWRcoiAHPQKoUsA3Q+9jVJY1qgqY5rmNE0zHC42dbzfICH8oaFRpvrYVDW76N84SnSG4O4K0
IWGRf5ojkr43UGwzsq7YhgxI5iA5erOF4GDTdRIQIWllgSI+D9hiaAwF9qFXYWiroZ3Yz4kJBkg+
ogYHhcKQdQofEQ9q++SEDdAvMItGQ6E0d2goZLHZBDU65YGfD+M6LtpkZ+smUrpp1G/mZeYV0Koi
Qb3e29t2qtqjLDJzOLboDTj0kXNY1prXxlao2CS9EQZpCSIzo3UuANcWZzR4VX1g+LoiKo7fL6TR
lZoVP3sccZ+GtsQDmkSkJNtlilKOOIhavOY2EuXIwRKqZ/I5qlh1BEZFsUvHWgvsiCHXqC5pNObX
sPfONRg5TotIw1nkbkTja0AWi0PIvWfUvfvHRVRlg75PFSj6EBfFTVzmRd/qNE9AeOFaHoBUAJs7
muIfU60cFUrWij4Gf7dXHoZytL0gx5b32ANOmMJTPPoAXhS1gTehnpKmpCiALQCiHfEkswyhSOZ1
DHkcnFPvlgBFxLWTnzqnrnOTlRT5sKOj3npscadFK/KcCwuBZHwB29YKtxvcbkmrpmRLx8XoVZkd
ZguaCt+eLciMYiwhP2I4o3jNzFD/PFrInQ7cjj+zIQMMGmDvr7yctC3S3dG5KvlwTPSh3DuAan1E
81O5GbnHXnAWj1yCrtlfnTT6pOn++C0rsipwPT6BSiS1r6M6eonrxNkZkcChJp3H9BWO4J2y37RN
bHXoDqkfGBPFedYaXilXFAFNwji90Sp41xqYB40Qb12WmKwtDl755eZiYjcv+jzcRr7kl0xMX1yv
GcH3HA+oEEJqBZ+lP9OURiRrXf+hQsMcQNcir0N5D+zmIRlOynmoknivN+Xz4nZjUvB6PAE4P+A4
p0WiCPVlOterq5514PfrWfyX3jqvKbrCX/vMLw5p2/XboWuGr0YUg4i8WjdN4j8NTVy+jn18Zh4I
NGx0/b8mhe0iBWZUe1IWAhDiogPwUTpVwIAQcXy1CgSkmXL4cCd7q5NgF2uyeh8j9Y4kPIpwm5Sd
POA9POOEwLumqfXZlEb2Je5SY9f2qbahaWKili4rmxJsQBPQXwcrsJVZhSqOk8WQtabtOkBEADNm
xljBAorLmdnuacCd9jq0zYC6p8x7iDQQ95GsQmPyFf22yERyZP1pSgqh4f4EUPJvhbKYtCY+tHn6
TVOFnlTMGdUJeNVBtoCyUVMK94jbf2uvqBKUrKJ8BC2bhlxYKWtuAxQFrqSenQRqQfzNHIYiLgY0
oktDQf+8Siks5C0i4Gw8TFTcpDn471aXNJqS0/gxzQcGdHKzHHBrgiLVkvTUpFVTBbN14v4aZsg6
79qpfmNe6u0rsJOuM4X5bkZuv+4bZM8TNcVJzvdO8v5SV370Vn7WXF69RUMMFDQj/Zs8tEhnNwHK
WutBwoIApBU6mwNEdtduQiB2rqTCdUnRdeSttMnMd9JnT8BwbE5cXUhLlzvZ7EEafIHw2rFYzkIV
q0VB9yKfXVhmH4GZ4O1iC01HKw83wyrwxRSfHAtZT1lPxmYWNhXOzdANN+TvBrce85j8ZgtvAmiq
DjKAHfpiT++yJTipb6VzdFRqxieKMs+Z+iDLp+GdhZyEsrnxJzXNSTM7kpC8Q1p0/hF6V+fuqkAi
LE6R/SQSjj4Gv7snTBdc19PjzN5BstABhi3wnE+zjAvAnyTAml8T6Qf5/pvbWHL7RBZkO2nMQx7W
ZQBiw2J08T3NPaFj5HERka1aldyB86Kfsjqe74l066MUNN35OgBBWmC8ONzJSUlJahqRg1M7cuuw
JJ5T1ouCfJfp4puiuRCJwmwnyxKIkXdrLOEz3MkOKG9GTdSvu/jsQeveuWVu7+EUFMnJJcDyA93J
bIDpnXp3f/fpQu7i8yxetETLGrAb4IRwfpiE9bTlKKc6d+oIQkbJdPHc/Xy+gHohIOj4Yb9GEXC2
qSX23EA2tkY8zQ9+X0FLZxaLCfnVdqqtHO7YK3p4xYCjCgovm3Y0pQs96UJm9UHmZ0jJq6dfxRx2
GsqGBYY7Xlw/kkARcYvLcvG0FCUasR7uFhmNhMsnFIwJa7MoxiEvL4ZMy82UZCHAFjAlLSnqHi95
vjsKtHf9WoMUOapWUE5dfrqTS912zrIU6yWGNuL5joa1J1tG9SN5y+Rk1WN+saO6fQBt3joP+/BS
eE54oVHYd2KDg0JtJfRRFptC01/wE8vjYlfzRp7axj/H1ht4XeTEjg1HFtCNO7Cwh0DbB+ver4vR
O4CqNXINp/TYne1IAxAcbx+hSCIsnHfjGNxVOJSuh/c5sPzf/cjDk/2PegSviGGg8x4sUtamjtGj
BgCq+jzgNu4cbHeozjR3i05boXzRWKG+tzovit7Q4LzMSe1zszuCcWtVR2BIW6Mmqlw7bo1G1sFH
DjHkAqc6KMY69RLoPXsa0sVPLP2QchwHKsNOC2FIw8WERigw+xXCGrIGlEwqGl0Wc3vUoElB8Yxi
K/tA2tn6xp2kEs8NQNypGOQ+W03qM5BQSP0qYhdPGjJcltBQTurvaT7/VBG2NAbq5XYFw0ZF05sR
L6+KCoguGrj3jrn5Rkr0TbdoBcI/JcDjlAk3o1/DWZfrYbWNLPMfUjuDkIDwVpbSszdjiT+QlWbN
2VEX9WIyX3psGb2kHo938gY12Tdms4OSTSijDSLX6+nt5nwX0/Xyh74Ps73HCvsE+kALDAAG3u1i
6VsnME7jTTsaj6Sgy2JH0wL1ag0KEuF3p7bzCs1Mom1WpKB4c+g7w8WZbJZpi+9zjqQJEAx/+1Q3
UciD9ORWoGBgLY38bEcoth7yUXxJTIANJGU3HZM+AddW88a1Kn9LQe1w9vM2Rx8ExEhPvVsx/Nue
JaBgV9zDftlpefw1yuoRnClATg1BA/XCKpzJKrndA8wV8JagrFbToqjODqvFSxaNzWOOpFQQgd32
ay7AO5dloFJnca9/ycxZDBiq5Dg44bQmKwB/taD/tevVFA7NyvAdfhZi/CTDEp01Q9oBwh0XktMl
j7vbKcn0EDty9T6+mP2rrdug/7LtwE+tlqILrUBr/Uk2lFO672X69K8h7z5SNenGBklDMLB9fFYw
6ZbrIsf2V77UgGY6ApQgPdGlHULca/sxPdEIzeXW3s3jLSnD/pcZTcE311Uog4fwzo1kf3JZ7FLN
5u/OE5CD9k6dzIvcxVumqUBhqzaIvd7p/nEYW/9II6GmNGpxVwRHgJrPwzs9+bDGv/XWkUYKUqOx
1ncKMjYt7NTRuf5rQbK5m85L/bv5jZ5NANXV0Sa/QX0/wJNwDBwQw+bMxQkmG+yZAa/TnEhKNJ03
+j/OSxWpaywA75D7TN4ZGT2WIgeK54Mu+ji6+1xjyGAzdDT3HBDmLneAD12HMnrovBFvah+a2ZA0
ZuUDcMEEXhb5kIwuOinyMsx2gMBIg7QDRmKEp2qAzsvE2xladWjQenzq/MFCM6sd/i81a/LnLg5R
x5QJ9Ga2fNgm6tV82dOgmiBZCTCqzu/si6LUx2iFNlt9VuQdR1l2Ynsh7rSNta2iiqOpHZwMaRx9
QYN3+IR8F+pV8gIP9EYzVjQlBUMRC5A0XW/rZJo/2+EJ8C1sZHsiM5Lz6Rx2TfJEkzQT9tlswsvU
aujMkmWq7fJagtpFrUImum51azP00zlsMtQVKroFKPls/RICRRdgXpbzgj8CeD/B1bdpFEEAwEoA
02v5L1ql2S8k+rCvlIHDtVt7JLEBuCBA3K2CfdizJGwfaUb2poU/dj7OS1RsMmkJkdVAdGX+eEkd
wZFp7UN0lHTe2p4yC1VWozROdAHip3lCIhY8iFrhrhbFjSFvrTRak+pGujjp6As/WYOP7qVEgA6k
rcH5ZKDp6qFrB+thAN1WYOd+jcYgB/BiHwqa4pTXPYf1C03IfrGiURhP8RbfExBKWeEP2YKIko4P
F+CUGVJlOYYkxBUwyh5rX7P3yynkbLf4VQrigQm2780ODQiNhjM6F8VHKIaZsuF0M5ysqVnHma8F
2J4NJz0RuXMmL72W0wqJ/wwZV2A6Yzul4Oyc2g9PSACA4YOGRnxlGYjWSGnnGuSLHY3Qu4QCiw9f
ONQcv7auzIotMqxTtWsUWXWm149F2XLg/heAZ0dOCf2ZotuMlgVaMdPt9lrV346SLulnWfQxurMT
v/uORo9XinL43kgdIBGFFWIHriPz6PdAedNH/7d566rEUV6iaI/sk8FaoeOO0EhqhhRri1NEmmnN
hFOuNC4285Q5yA5KUPgAsRdVI0mEas8q7w+EUlKCYOjYu1EXzKAlCtwEVEHH3MLbQqhISxIN+04K
Rxaj3s/hCPOkkhOwChl+Ow1PtQOKir606OpmQVymPth9Wn9V5I2+EQpTWlcXUkyNvkXfigvEe+dd
9OFPBot8iUGKTmLn8Q4r6k/NcFzaafMyksCFqorP8ei0O2p+veuNpSkpFjeSKS+hR3x3J79pxyU7
xvSHAUVWewris+az2Sr0HtXYO9vScIliRtgaFXxC0v+mYQ6k2aq2JzpQCxxdbprqaO7dd8vNnXOL
jkYqUFk20WHuqJttmOrPy9Fq6qObV3v57yZ89r9AujxTN0GDCAg73XR8864Fv8kbY0SVYPw8Ax2h
XlBsIt/4p24n+5saIPVpf0stUA8nsfOa6ZNYA2qoPODdwXqOJ7sAPDb4ELu2vURTPH2WndtstbHd
NU1drxZOmRkvGQeC70QzbtKChjjOwSj3OwLzHW/NYhcCuXVj4K69GnwGksXO97YNSL4fbVGhYJ2G
zAbakm0M7xqUTaAvT9kw1XKetIAYTewJFQbxsE4BbPma4TZ7difnR6xmJKqat9YHrBJNzALtHGbU
sCNN0UHTb1Fel28qA9C+1QAMoNzg5bWpGd92Ar1zqAxA/iLSgUlRA1jJNO0Ox2Ve+/Dffzn3nkPa
AKA3wHt8IAF7Pg5X7uDVmoRVKQ65QZZXmd551HAwY411vS3ALfZWFxqagtDIY2UcjEaeCXg6vXLB
isQ8lANz9jyDlZXAgzmhkvW5N1zcq8Ct7J0Ghz/FmRld/Ril5zQyW4mODGqlAh7m1VMXUjioe7KB
C+0PyMkGYY51RqZY1pW/24kMv4kmeXOAcoLzODUFbZN2bNz+KVRBWM+ROgKWbIBC9ekKvJBux4ZB
CzwHcLwB8JfZJR0OpAzVkXqkTsf1ygFCFipd97MZufERfxBgRoBKM064e2Ha7Lb4msrNKZtuz4Ya
0duu8v8PUAtf9++Rw/DHAFy6rvse8x3n/h/KQ/pKqwDa8VJ26bBP1Bs+61tcuA3yyHmo5ovGSdV7
XlYdSLnIaWr7QHELFrc8dDEH7xau83jRzUtUBuANUktHgdrH4rdeZO+oj/DnKJbn58mWDGrUne8S
rZ1/ArQl2AevdY6FNMMLx/nnU5YM37M8a77241hszBbV1DSNcZIcghVytKLyqI8awLGUFXAyM3TA
xtolau188U4bE2BnyrtlqNUJfbze40TfCGQc+TuiapsZ3bqoPGjCw9Za1WEvCnBXIlNYGudFXlk2
SsU7n69JRhetlSAO6XFIbxSoACfZvI6P4vzFLsdR/qGQ2EgsJHWkLXV+8BxfPy/yRq1TF0CTXFjq
BhPU42od4NxgHfqcE47DAwG0u3mdrnkB1nDzGBnIRCp8le+JyV5UF8irl2X8UCBXsdUNr/jG0x+k
7xx0oBmheOodfK8U+EykLrwtzJXp6c6OZFlk5hdlQUS7JGqUBb6y7xaaHoE0qOv3k8xkkDke8J8I
sNPq/8YS4jrDdSJP9xD54tEmAFAvF9oO/TxoF1c4ngS5aRcRWIJKrdrOGJ4KyLPTzH9SoVlHsiD5
r7CzxML9P02mxyUM6gjfQy84oUvoJc7voUmOd/PUAFCklwwS1dV01WyU9IK6tYvPXXIgNvJZNKuJ
hZwu2CfG57E50KR2AO6Cd0Fzw7wkP4/ojIoT0GJgK53heFGJ1Mj5GN3JQqQPTj4H/skvq8WAZHY/
6O9qmou27o4FoBoBOeXvuRz1by0gTJJQtN/qfpArHFRY17xJij3XQBXkoU3+EoGGaI32h/wLTlte
DVGj0bYEgh8Ic/PdiEYIoC7o7ifJK3eLXiV9U3gx+yQ0s9+idS6ctdwBvVGniXqrhTDGQZ+zaWtb
35JvqOHYXjjjtHaANmPmUfFg1Wb+0KW2jR5UNSSh7GxvxfHyuLbipphlpG1aEJcHZNN74Q6c09lR
V2GWWPNIuY0MKL1W4bwsSgrXydF6D4JSfJANtqv+hwAS6qZDcuSipzwEdXNpvFWy1HBMO1gXumTC
7C84SJ8NyLZHQfxBMvu7xU3fDchM5na+AVpMub4Rdj2ORLWYZ3uyQXT/IbfQNJEV3roqo+mYs7L8
ZA3akbphChGBYF3JK8B5fCqQRrHwSndC+1K19jmXa2EV/qmKQ/cK6ng8sMYp+Sua5Bdd1qgB6HX9
gKa7dCuHvvjmD6i+VwbkKfFTz56awDMLdaQJam+nL8Br9GbPGO+D28TE/UF5kgF51n3ab22wungc
RcpBwTU0HNX1oRdFfKWLVaMKmYHmoOU5LzcWWjnAeASuy8WERng3UQlG4xE3VkTiPC53AnDhABmW
oGOabSr9r1bm5mFQ9Agkypt8PHVu+ECi+VPkqeOsgB7CUJD5yy6MWIZtg91G5t6tQIrUSlfTVm7n
6afWyA2wViANBXr3Cd1YtRKQlPRunW4yc+wPi2i2vp/P3iSlEHmZP/eK7I5EEgDhG9SyYIPEgBRi
qUvj1t5KgHx7tchQ8s5PdPmTTFewIiihObURC3foGxL1HI88lqCSIYW6yP47HmkXY1r3bpql8kuG
p9K5rlPc/aSbG4Ao8vQzdrLpsSj8Dc1Ibo1Cn5Uk05UZjXojzY6A4NqEzhQk8dbLQQVb413mNGVZ
PI9I5ioFjUw/TKrgTv0nlzsZQ0ddFdSO16wSYRgrUlNEiiWZnuKtHwjdOOTsTnTxFWw4GMAM1YQP
Ic0JJnyZLtbIr2cogEmzNdmhc8w61thEf8Pbzw8rjscXboX4T0C7KCjwmuILsMxRgWkjpeXbgO7O
cxSlJcJ9dlEGvktllgNKO7SutofC7bQahx+TdjWM3v1Jph2KBW5MGavt2TTL43tTMwMCUApI58K0
8gC5gQR3dSMGRglKkGhUg6tyo02VtrpTALfUPrgNeyVbcOUUoF1Qvqb/hhbn8GEWiWR8BLypPE4g
TLtZgUyXFYoep2qLjEa0Qi7810W+fC6sYoJU6IF0zMlLO7j7GQoeR6uwBJ72tqlB5AtAqQfVb3sk
cCNCRhIKHolGYc5m5SJazMCBMSvJdJGT7e9hSVnngEWh0Ydyxl5aXD9CLqLFVXlJEUbHQUcFLc4R
izMeeujU11ByUymesNFmF/S2Za+cJQ262oCWQHLgGl3qqZsecEbnr1Bd2JyiVBV40PB+ToQ7ra9o
gEhFcy9k+sYGyRQaEX9RBS3MPCSbKXw8t88OtpNuomww9U/k16KrPgD1bZocbCv+C9UtU5asugTZ
CdrOTChEO0eGtspRPX2c9z+0FVq0jCd6H3i+P9vMWyje2fp5scm8TttZQ+0F9hDz7ZTW1lsJiAEA
3ibNQyJN600i9Yrj77fE4/hboGwxICsvqaPdn5xIiyOYPzmFyslUK0kb+/beG0eUZgN9ky4clZVH
N6w2E1HRkiw0FJ8jaRw03qQqk5AB2DPaMWT8AQMF3j/uYqOVpP2RRnThmYZ/w2VOo1QZtnYHTZTK
XeWnbEd+s+x/KPuuJUl1ptsnIgKBcLflbftpd0OMxQkQHvT0/yLpaWrXnj3fOTeElJkSNT1VGGmZ
iyaVX02ZGn19uJ536k/HaZZ5aFW5hoAy9x8+CU2dhC7W+cPMW6VJ5d+UpnGnSQNWRZVvmQuKwaEI
FBxpplMJxaYEhCqOfd4f5lBfHbQUxrbAF9T+UjlGe8yl4WPNFip3YIPHkN0Ngu5YUJDy/VgkpF/5
S0qxMLNWxhC2N2babbMwD4OFwSResjQf1DGplvilQOqNg0Vu+IYTAR1/54Y5KNoWnNgTE6rAMrD9
vR/56UFZ1uXhT7EKVFwwMdhHHXXnYZS4inl4+gEGA0tEVwkadnWOuWQ6R26cfM3SNvAlLA+xEZcH
E0uQsDgZ+1OzCp3ikOMBQiyoYC6l7hxztDrRl5TWQz3+aE6TUNX1JBdVRuttu1yzgFVwgjvoNuZ7
rJMFi4aencYYJRIzxp2ggOlCSc92Y8LVJHjKEVvY9MxWj4nUtKC0VkO6jSYAGR0rNZ1ShyCE2HAg
NCA2sK18i3WrW7zZszerNAYAArX0vq77dlumoj/oQyLOUCdVawZlvafYsXHtyDLrOwxFcVMDoY/r
3aPRBr8qgHd3oOQBTto42IECCeq7Em28n7qUgb721zgbistYDPes0sr6fex1ChtXI5/Bc6sXt8w5
OGWYj0IR3uxua1F9UVapfYynmNc2j1U0pAeqpQNMnisYfJv3ZerUUzwvssPf1+G48S8BX6y+McOx
PA7Pc8829H+qmMZ22lnwYCwfnJaPSCMtuenxFHxTORq8ZqF0tWrHrtXL2lhZRSY2Th84QLBwBXHk
MUX5worlTmvZN5qBF3ljrLyU8YOygecCcUif5u4yjv3x1INGw7rrrJ985C/rBr9zqjI8GGNPixKO
VVG06jztt8IdCsDq/MBcUIZqpGHfGVjIO0wJivlt3W9thd9v7jTAhn5O3eTPIPB6cXpmpVp1Nkve
Bk/a67ws1aGExMd9nkCyQOlm8D2I4oMTRQZYsCl0mrnP9kC5Fg9B4ORTRT4Ed7i25M+lbWbQNhAx
XsaMGtuFfD84eF8knZb5QHoumkyGs2ZEQPL29pGSFIcyHeQTYU7Znr015yXUCSlOFW3sYcPO2dhK
q84sMntvhbVeKFEOVbPBvhN0fHKJy6kTe9q29QIom4/B+bJJLS96r1phn6lTfhbQTFmqms1VfaHg
Z0KzTaektK2/zZPACfaLzvwnt5D8Rji+eeOEt0XXu2d7jMxhiBcDpJhD++UiNtZT3VBNg2gGOoDO
wW8GKDGu4nEQxbiZvNZDJvaUpBAGwoDFPVNHBrV7SKL8SD06Y1BCsYbKG9PXjAVlSvP6bPSZ6GzY
Nvg4G5VS4vdHDEO/A50qTRJAegKsgX7aqiWZ+y1t2hwP4FCN84JG3qds6lAEalyQE+mhwUVdOsga
pGbGFFZq/mOeCOyI2zLCS/goveAAUR2J9sZidnODlZX2pij1em/UzmMDkxa2oCwdWCmzdcIBo6c6
3IB/p5nu4XoXWuF2niusK6xQuq5Yw2vIPSYTHbL24nLFAijLkarVJGhF7EnqMwkqeGUJaM6N0lmT
yFU+Sl9NTYrSwRbZZeXFRExvIabBq+1cTCegudsGFAIguASU8Mx3eg7EKxWUcMqL57qrR0F64KNY
iev1ZymF5yfCHMLI+Sr1Fqb4GaqY4YGzz2v95AjIxAj5gVEgtAL8CK0TmCLQFTR6a+HJstm4ZpqA
rYEElA3WbSEhIjdUBZimSj8SoLPQs+yQ284r9Sbgp+kZb9iPwdLNCy9K0DyBIXwSS2obYyDKwxcm
BvfMbL978isoOlmVGHZZkewk3jhveQGMpB6ndwZUEaEdAzNdGEUnfGOlHXuoYpc9YG/ChNfQPUUG
GBxsIQmiltQtxgLB2ZvRiuhEIYNl1clIwxcnVCZ8T3jDl62hmi1lQT5ga1PBzid1tXBrQvZnglN6
IyxyxkZOQMtax6VTy6zdNXSSAJPzDPM4StBhmoHr4p5FgbXLvOir6WL/N4Hy5oPTpcOKScgFUjca
Y6U1LLs0kXd92g8PTQvbL2iQmAtKUiwt4Jlex3m/h/KVBiWCPlyIRsCwYDx0UfPRsqo+F3hZ/t2f
a+LP6nlIw2AxNc1zlZ5r5hlcy5UH1cfGenAg0+/mPjDyg14vA6w/h8uwADfuol+VVbptRFeDQT3m
537eDeU9r2R1P88BSYTyvjKLZKMDzLzWBBTdG1t9gZIoFgtaV0GVimfvkUof4BdaP6aClSeejgJR
Yxwf65cGj/v7IPPim9IDzYbitY01T4Flo1uooGu3TtEAgAjW5PuA/wfA973urAsb/ldG8JWHXXb6
+zMIw8L/1baTgQ0nmCl4Lpx6TYdfS6kzeyQ926J56MsK67mOox3keOgN7sOUhfoNODtA7W5Sb9AO
FOLg7GWL6/40ZspN7cFKoDD7OYxaonUxdsrTqRrG+3n+qyHTbHRSGn3dpwyN+ffZaXYYRH+Fmna9
0SCOvgn8MlhobsMgLQkxwo9mmsngTFE6NF6ubTzOn6PSwFIih5zUkUFyLjhTs7ZzjAzT2NuqNL6h
IUI2QXk/jZbYDxnsdjMhAdpi76Zmf6zTFNuqv3sEHMCb/LvVROlt66RsDRZtvjODcnjtm/Igy1x/
hL5LftuG+BFQnMrKz7JBqw4GgNWPeBy6LDONZAlrIqxR0FU04QBOe4U88fFiG4+osHA8aB2Uk8e4
VrBqZwCaCYY1vvl5EqYHE26si5r2dqkPsdtgMf1Q5j6V0y+DwVFsGkNdSlAMe//Bgn5L89w0F3Up
UaSwIR+6n4YxtHAMFeFjVDb5PdzJFq1pgywfdrW+siCdtSF/5mTMsrQDNihCNh6zNDZwsOybFDAQ
NIrg0TSTaDf0dQe/BHR9wwiwTVYd89rGTX0M9UPY7JzOkEtKUsxpo5vUMrUzhQDGtna4e0FOn6bs
+LIHWJqlLFtKJ+tfgAkw1kEDRlcgWf/iiBZraCJubrhdlQ/48qxzFexNbIC/gokjNkbcZwevjMp7
aB4p/K/iK/H/ViECO9wNlaafMuz+JbDnfI0hGrY2ZAssfuxWJyD8yzV4ce1LlOv3fFT9dEU+lUas
CtdZLy5Lcc2eSuWo+jmWNlC7HMzmBUA8trHtsguXUTZw+D79sx/2OThroTxoeDhbQl7XuDeGwN4G
hqPAqHYT8CfTdAVN5+QNK2RnaTv8ZwuNy8Joindj4HwprTy6izXT2zWV1exYNArMBG67rMBO/Spc
d1OWdbqzAZpeBSXAyKFhhbBRyJjc2yLdUcwaQf/UMscWdXWiCFCQDnYbfDOhab2hEgrBRBKyMhYk
IuHtDEYAhKL2ZLBGQgq9r/+O0dd/7lOaCikGIblkXweue46cBm+969bSodLU+eNXoBa3blKYj9BX
3hvjbzqInWKXa1Jhz8zrX7G7BTh6F12U8bHMh1/VRRkk14GTGaJ1gBvnbtChghCZjvPF4bm1sw28
mys9d79E0JbEn6TvV6CYu19qTbAtng39VTEw94tew36hkXm1prF6kugbq2rtNY3NghJ4YDhgbCib
5ngMqYoUDtzjWMvGo60HxNiWsqCS2Kuhg2wndUuYxq1sHcAI4bVybUo4N9ZxjfV/Ho27aeNWgMH0
300J+yawzcYdgVxjq0r42o7KqXAacz2c+vFI8YgB78YaPOSDySlXkK/teIhMM9tg4S+cDG4pYVZA
t1/0KQiAeLUgNxbS5DCzbtMaFrulHuzFm20BLfVl0vfQQxuz9We2H7MMvu8XHi551G6KHmYj83hz
rMCCCK5Ln7ML0w0eq6S7HP/P85MjTMQjayNBYnFzfQsATfMSthl2k0F8xyK6ql8KcbYCv3pOCzXc
pr32laI1h+aEEdt8RV3QyGIoCsX2fhoTqYe+bfw7lVX2E4c8Ks2ceM4yrIMqT/YpbI6K0WIik+XH
Ia9iLAc7MBGZE3gPhCEF9bW2hgoNlfdG/lGZOmFymsupSyVzLCgsePQIPBINJX8jqkJqQEQ7Tv1s
S13XbR7yZlTnsjrrbqwi2oMHccyLqtCupqohdK07+DdMc1GVG2NhIPK84fWz6nOufqRQ0Bmpirr/
rqLBmRve9kO3tUdc6fxFIz/lP8XaFLAws0xgMfL5raQv6fR9pWBFX90573pOs/Ib3Fto2qkyEqYA
+DaxFx2Qso+AMj4AYGme81BXj6Cx4vUvTO0VJWvlWHdtplZhA1IWCEyNDhFD3Icp24WAnOB1K1h2
4bgraSYFwA0C7vPjVBa0j1cKoNYtFReJZZ1Su3ubphpPW8mEny07++/TTsmxosFq4sWpncyFadSg
adM/gs4wnr7NoXVsyaQ50NA/fYZWqjeqd8Z5P//5biejmzww9s0IFO4rpzlSqxq7f491IZj2eMAE
z24c9v819k/nkBV+BzJJs/XVyW3CM9OQwu2BANJqEKWcGI9NTh3dYZ0sfMAiwGPKXftV6ZmO9WIl
t33uQjeiyBK82nomPLNxCdXxcvpABwDjkqXBo3hXRzF2KasiPJhQoD5LrsKHMoRLFteiTTn2KIRV
ILwTJj6HEC4mEVGrgXcio5UX7LLYhoyc1RZbeDs632Vb/8xDu34d0irHuq07PGoePkcmsuLWrC14
AAP9fewY+Ea9AtS5xgbujWvjxtGIOn2oLLwzN2npPMe9Dtl4FsTfVO+dSoi9B4v/db7cz9VjlEbJ
uo4KuPlaDSRCx/0wv1K47FETku7fIRQnNp7tyCMdKE4tMwt/181pajmf1dNclRn1awlyvAHLziXL
Q3FnG6G1g7U22wF0Iu+azDSWTZFX77Ag2+Nu5/3MC3UqSt6/wUtPW4aw8L7FvzDZ66qDua8eBtuy
yzbYUfJu6cBGVHNracYaFokOnpv+kVBJ9A6FKgce8L/jZef7p3/O4Y+LkKFXy1WXhf1ZgMp6HsaW
K+BqJBv+A1s4vFtRjEpCj6mtLpwfovNjeAB9DqtgD36wqhERjKFjBeWatkDZPLsHsA9NTOea41E/
gPE1zz5+EirJHAYc/OfnoREZnXue4XNY4pcQdsFr7wCQHU40fgxv6KR1+Jxgmi/R3WxZ4pFiGbiw
ktFt/iJrKNzpseXfOW0nbwMAd6lHcXxr/TvD6jYegzsFBIkcbYE3lghgE8PYUx0dbFzXlqYOrf66
ylADa89igxcGZznXRN2g9r3SYgi74GyUMHrwOjzf20w9mt9wsgWL+/qWTk4foxDhixWr4DiVudWw
4zqcDJIOvleL1vHFTcYfGLg5+I4Elwetz/aNC1PKq7ibgBMhYxPPV+OAzGp0UHgd2FrmrQfC+ucs
NCngBvamDCJ7MSegJNVt69TnZ8UA31MZj2+EzrtzmCfaMq4T85vOf3i89N9Lm+Vrp/TTIxjtxp2b
xMZi6JjxDViyU1y11rPozXTrQ7xn1+RZ/qSb7Vs4zpBrJaRFe4HXqj7u9iB/QsG5bsUrJJy3cih+
4aXkwYSEx11UgCcQtzCbV5WhNsHYpVjfs2ErFBZC2t7id1SssaI9F3GypZ5pAVHGOhO6iKL1D8Dm
fxwGz7SyEeHvHyjDP9PUNcoh2EYDv7saBiTaf8yiIlA/QZnBWS6a02SZzqGE+s+hlOlpEDXTPriP
ge/aUJ1u5j9dJfp14A/tAfj59uCMB2hq4NWAmtB5R5PyMTWpivqUp9Y8fKqZ03P1RWaa8+JM85lp
5PWJ5umoZZvqJwwabR/ikBG31zM7bSK0dbXgCys3himTjVS3C1Zbwr3gPNdMVDcKhkyC9fbf+flE
1KI5zM/zzFmmICfIofS9LGqggeWAb5/By3AvchZvzVhPn2HACSWjOP3+14pBU2KqGGT5heMWtCsS
D6zWoWrfmeM9GG7bPsZB7R89CLWusGfZvpuqeq647j4EBV61Hau0lhSXiXgfqrh4gJ2Ze6psrV/S
PMqufuSWY94nPjSZM7hSTnGWW5B0TTNxPzD1Bux9uoDUXHmgg/PZ+lPMyXiD789YkyTy+/9YCWT2
vxYCue0aHNwxyJTik13ZicaAxXv+0Hj3eBqoT/BWj88ww4jP1ILCykcrBXhJwDpxR/H/LDPy72Io
obc0TiF0s4LXeGrEEC7FRLkoq0NdYL9h7M3xq9kYWIDbvGK/pjK4xnULKpmHMTvWV1kGYbirxNyl
Fhu/vWmo9PXFZ4H7SrYEWkOu3N6QWxPcz9WkhZ0H1jruxxu6UfcPAgZzBbOOdGCB1u1TTa4ZbAim
kLDKDHTnsSRJrRRM+c9UHgX1MWIrE1bzWNmVwXAUddbhmzI26RDmTbjNmPakWvkRonjh821osehQ
4rkEChWmVZxrDX7iHGg46tGh10AXWEk81YGsVv7EXb7ZChhCnSlbNToU06hvwgkDbp9wupkm7POk
3MYxGOL+IL8PdSpvW5HmLzvTCeRLgtvdbewb37tO5S+8zoI9vMEHuLIgWZgG2EwtTOSpW5r/g1zE
nX99Fx0di9E2txwbjAj9ilyUF7YKBsBn793YEeq5rV3tYBsg4pALZKnhsQKvYfl2jgWpByoPzCM/
MpNdpIIZZdK4xrnKDYaFdehGY7GzW1jcV7e9norbPyVgSF/u4rKUeGnCym/gYbWYDtTtaPXXGjNX
aSPAGzyU817nOLzfAnDiZLjvsItz04wHia0UUAh6fUtd6DGXm7//mK1rcpahO6ZlMDBWHY9bunf1
W7ZkZ0cdV/zeDrz7BN+JcwmxzaNdNtjkGpnKYrxc06Fh+LtBgUQsy8SM1jBbZc+d08DsIdB++nga
cVnA4RoNXaqQy/BRq3x3Y7S6Dbp/1J+dFMpbLgfv8wLHNuHPCIrGTYj0LQifNsPVCMzmOGG9izJz
d12nuBEAX21ay9DMe8DXgAHwgzg7uqHEtUNq8AI2RPycNdHPqOb+T01+CWNe/agh2g5RvWSAXYpU
GzfGy8Xf/7B4Ibj+ZjLTYd741fRghOnaV+QpEUZZXwIEc28Xz20cJzd4PCgOUQi1/khiyTcpB3/h
lNL9BoY9hLDxRxSB/1wVsnlxe6z5OXoCxDJQB4uk990Tj3Ssc/sZ5OYTS7xTjA4XNVOz0N8aSz36
IF5gfw3e4OAY43VCY8+gaYS73LarLTaS3JemTQENH+3Bwahe4rHEP2UQa751YV+yyFLzF4yC8m2S
DLmxjC1nOLiBGg5mXgx4+pFGu7PHPgXpgBdXFw66NXYpzOxjCCTiihRoPhQ2qV/iajlO5FTgwi+9
LhBrfP3Mhds01TEr65vCtLVbBh4i4N+1GeH9IWvXQNj66bpMGbbIfPvsYB0WSlsCKCWvy3cARVaL
qaQbCpglBiCS0DxUwwp/l9WawulrE9oU4K+edb9t1zIeoiVzTXamAyWmmhxyeQte+NVmTs811CqL
AJ/czY9Xcep6fZ0eys7e05wUooMoQyAbdTvQ17LoNZDmcPKrGorhoUYtQL2BBPVYUrYd29dd8sN1
dA7nm9oCWaIMjqaCbTs28fOnMPDzRdzHzU+IwjhR2vyAWKy5sLSwPOZQ6NfEUumAL2I7Ue8XkIcE
ZzvvXDi/+2YLbyJgV/xC1udRfHEN7m++9KSqz0Fi6unWw19iB3XOL35X18ZBG1rzFLLD1FNJ/iOK
wrfCixIweYwO257xcFtJSJv6bR/dRzrcwDxT00HlrBKsY1nyCT6L7VLAWeaZ2w0Mw0pPnTWrtTeD
5tfbJjPMU2myYddjW/cIE2B7z53e20uRp8fYjseXDPEzMNpmAYOX/DAfsL8Pdekw7XVgN35n8PWP
893cpxYILNiApyYNukrPMQ6JcDxMjbNl3I/FYk5dT3RRetG8GDU1r4fNE1588qk5py4+7/xRL85y
0Yzp30tDL054UXDRpLnmsySlij7+VHPw4tQXIy/+WX/8QPPMELt193+/vOLedH15NV1sdFu66YFa
CoPvqxuXB6FFbMzE7X0YBQV+jIUNVi5cQr+BILoqRtHt3sye6tTxXlSRDKtYWRpMZYwtvMoD0Jxw
4G7xnoMfvneE8RGiuFUBhVoZXba6SohGBge8zzxcxV0Ilt9Ckn7Ve5AXpjnqSF+bobHD3qyOPS5g
K30QYV/hndhsOmzPb6mbOP2LxyoPJjFx85A5+k3olcVrG2JDS4lUralbhCUMWvEfc2M0Qfslb324
Z6Ksgir7YWgSKMsMVvFa9OAwJVLaR8pa8VKanvNSN2EDCa5w28aRUtkqcvv7OIrjbW8MELYG/Us/
xml7A1lAeZfCvHE6NDCDWNis6XaFnQtvkbLO20N67BuVTLHQ4e9uKSOQbceSBPY+O4A/64UY55on
FBaMB4o82TFXf4paGwiCUHuIbF6e60QKbMwK502LsKggHfABsQwz3Cex9dU0QvctANB15QBde+hU
UT27YIEWSjlvEByw4KJeb7Az2i3n57vZAzwQuPPYTLVbesabE1RM2RaLlFtKXE2Au3e6SOMIKyR4
ztlHhrqpR+Q6/sbsBGN7dqLu1GqlDeCknq/nGCWqsY5adOhF3+8MqF1X6wTCbA9drIoHrfPyvT8+
krrNAGGmvunaZamnxnbqW2m7dDM4iFA18FjtLk/voJ4CPwhAxiBb5pjY7qzD7MiC0tpN3bbm+al0
4XK/oCLqU8vzBe65bgEHA6cYJdLGOabKkDVqV8hQLTyTaWs/FN1rbzlb2ntOFDMWRdiG90URtwcV
6yUk7kEoBZsJ/4Ox5txALpThZSIxYPCYRN/cXmxDAZQmluTLbYV93p3XZ+I5L9WJClQbpCDqwFtr
HhnpQfwIPHC8yAOoULZm+ItV1WvWCv/VF20JXRrLfCgdSLdgP609m7Vb7nU3EHu88vIzT5W5rsFf
fGwdqL5YXVG8RX31XLRR+wt27J0yhm0exu4e+JmV1ajstQywF6tkOWyBNK9eE6yqW67efG1xm13p
OUuPelgy7NBjKaBMm699rsyFDizTMtWDdln4aQT+MAAFdSxDY+XyPr7xSkiVAep3iFrhZUc88tVl
h8XZMRdVRWCsat7fOS5QdlYImh7sHjQPC2wwCZeNdqtgSve1hXnLsjON5qYyIFBZpQCC4eHM+OrA
HDjzDe1JAFy/bxUM7S3N09+d+KRZlfE1drE76dfLDAgWMLjxu5okT502DtalIapFCBplc0cZ0cKg
7d32y/iYhBXq2yyzd6ZieDyCKtuyq/1DB7OELevBwsOaglMdBjg7Vj/0EKpDGpS8lg1LajAXG2E/
Ut52sai1aOz0rlJpsEixaG/3EfY0Yst60jP1QwpXwH1B2E/ApPRLGcDzfUpiE2KNDVBvDUFu+4mZ
brrPqrJbemOxFWn5WfXsOw11eJk82KBi0UgKYevy72dyPVztaS79v85Es0VQhfqvM00FArvZn/8m
iOL/sACZFqatb2C1Xh35eNCAoplaPqSLIDM19ukw9eciBRj5RXk+LJuhii4iNOqiCgJLy0ltIS6t
Jxtwn3U+WqG1kQQANgmeYcEaHP4ZF5GpfemLKvxTvIJu08GUYbZmZfAdX1FtEdoFVHtdH7P62mte
O/2DV0X9KR7jUNUZ3v0qegOPffhTPBza/qECGGGqb+LknmE9H8gPPeTBMgX7fxHpwD41MOwCMdoI
xIZxeGxPfdY1zanpMtzcqBmQSnTdC/AOcrmhmJkl4iMtlI1JrDKCml90OW5KUDkdStMv1wWE4MHA
ge40xaYakpGezpiq8CvcDpPt9FmosrQKSLgxAJm3WeU/TLvYuDNV8KY9lLTnTTE6iHGHfO5exES0
DTqt2qcQroZOznuVxyX8Irzq1YWUvLIMBcR2wW9w5csXFOd1aq5do4h3qV7Wr17pQGceuNK6rto7
bBJ9xWJO/Zob2BL0Gfc3NKho1avoBxv+YYZ8YIN9K5sqAjS1zjZ5LNSRDvBBHnYdfhLUCwvsMiRN
CmBhD+M6IN4kAhQFKxx9tzM/BlIwKzxw9VstWU2DKOiaFTRBaT7cxeXWwrsapPUzV7wzxeStVXUM
b7bQlQetygzWcGbLl0LPUpjtID0fIDPmLeuhkpAir3iwDvKWreJatqCfVVaw7vAOvcyhpbXyxyXz
BACjbeFmJxdbqHztwR/rYEK1mq8pDZ4EkPfadbQVMniiAhrg9o4GSI6q137tWVvdqdp73eG/oKTa
vwsRlEt90Ooz8fOarMxXHTZtV3bolrdD77wXVqM9A1wSHdwKcsPUrcFcWmMnDDBdmMw8NyYoV37O
wYIaiy0lblsvS+8HFXlfYB9mjUU0YRZY79SjCS09s5fUNbD1NE1IXU1C+AK+fgualELjpDnA3Pew
3va+ZPyGzvzPT9l5eGqjSa8+JXVh3RRffErdBMYZiJxpQo6X9EIGL//8lFGo/GUSpS0U5oV/jLP6
e5cItQH51T+WeGQ9Upxa/yPWF9dD5/G45kJj3LK0teblA/h2AF02rAAIp+mBGR8CfhRFj7Wnz6wm
utEwJY211ZJnrXzrHJvvi8p3VkVSFnAJk7+wU4u7cTQMd7HEIhEE0d5kI+DtC6dnmMCiu8Ol8WNo
68cg5Y9D8Trwy2pEfwfqfreHTJbc4Q/ADvNBAQ53kEVr2WsK4icJbVFqhrWelxCT/13PGHav/bp/
MfU2MkEug4u7Bs0RuHNhEzRb5EwDO3qUxU4q/AxOuPpDxxJSk8EmEEBKF4OXbfvMKW9Bdsl2EErC
dyKEydoCG0jVrSzSYtcJ8AHDkfbUK4FM3lv1DkDO5CNIo6k6Bp8CF+N4MRXSFH3nKNCuQhhOdWI4
ysS4F5ksXrqmA0ALC6aRzex1rHOxhz72RTxWAAJgZ1Hs7TGuKoDP4F//LsY41Td2VBywS+suSKmp
BnQvMjRzT1pOs3jTgMsdNohGCuZnCWk5mQlEQU1R48kBsrMhVDJXEP1jW4Ad7ZUbM3eFZ6H6rg7N
+g4Mneo8Sor4XgQzT0q4NURqsb6k74RZQU4lYqJcORUMgKJenuo0T3GHGputrMHlteP1FONDhnSB
P+vqojL0hxOWT9SO0rmyAZwdB19Xt65oltzOs1WQYXV0QfmLJg2i4SzHgtxgfONabQEKMQxLroZm
R13lDBIrIJa+oG6W29Zj4L7bjlU/XNXjadp61Fvnox7LJNESONSiirYKVpd74Q3qNki4BjW38DY3
PXVLITq4HPgvF9DkxRyjEmXABjuCgMGKEvMwXB1hAK4F3maOpeOkfca+NK0bH+aZ6j7Xbw1Q/uBu
GNzME5WR7Z4i2a7nELUCxxRwKTR/zFNTHJbZyUaxsl5SV0UAocAMAZfjobeGaRbK0AnNdtxVq3mz
oxjNRZ9QDtHegcDUaZ7e1VPtJsTb1+efhSqFDWJ3xIeLvxRNrUGPfIv1KgUSI+hEehl4hzgV2DcH
9vWrrdi+7SIY3oBtv2yqQP2IpBYtTA2rtMyBvZuDvem70AVWtqs0CIO0vDtVRl1sQiMB9s3tCni4
wu9Ub8yHohq6YAF2HMDpEXiyNlZ6Y2m/gjwzYCGPWfdtnBsbu3PgUiZbKOv3st5q2DG968skWmV4
1WKS99u0hf43N7qYLahZ9ekWHuT58SKWjDUDBPx0mfEjlZUjS57iTQ3XdB1atnirVEvPhVqbYdXD
IpWV9saE9e73Nfuu4uqQO4MKFliIWOh43oHhXfCrxnIj+L5tePChofjdb7N3Dy9u7zWUSADQDI2b
ErQYfeSfORoc7PMqahY1sccomIysNZ3pN1qiioMDgNONNR6aXLf+ByXTYdfLTxwkCM4ZfkaGYerX
ZAjbCgPFnaS+dwvtC4lSkuhkNYpQUktEQQyJtsFaU5aYznPdn2LzWI8n5dFPgazMf5A3ZO+W/vmz
1449LUl/kMkk5cZeCgdXeBjVOK2EjKkBQMhqcFtzU44Spl6mNycAKL4rEiAFTWqXN8y85RD5XdYs
1dc2fBDcUzAUzroaP/zFTuS8BzkFIxboENWT2jr27QbSzVoC52HHulc8/wGVWHYPo6pkgacdeRqw
xrKGN2j4pTVw+6kr3GLD9ybR9J8ybeQiLsD21XkZbarY8I9BmrrLvy8W2teCaQZ3ILkPQySLWR6z
3atNQlBno1irWnlfgeHi4Sku0/XHqmXv8HNOv8eu/qaajj1Z+Hdsu6yNdywNu6e/FeDdIb4ZdLM4
ZXCAX2KnosEPEzdWMk6j26XJayDeE7fezLECC/h7WTR3qQ3gZpbm4CVGsfklg3DeIoXgGrgfhjF1
5ywkD+wFlsPH5bj6TtNOPdfihyjS4wfXNfx9GloSDCt0KeFzZa/gWG6u55jW5d/MuiiOFPLrEkTu
ZOmEIbajvcyyjl0f2RA/QcvXFYLNZ39Ol1X9EGYhwK7QtT7+/f+Im//aL7OwUWbbUAfkjgf/wav/
pLDmccxU0d4lOlZpjZFaLBtswfh5AUGgRk9cbAxEu7A222NdNDDVmNO+UKG5qKOKnbB0sYIXEtQZ
K9mt+lhvH8Pu/yi7ji3JcST5L3tevkctDnthaJVaVPaFr1RTgwQlwK9fgzM7mRVT0z1z4YM7HGBk
VQQJwM3N3OJBGm84sxoe+4gNqJYxkN9s8mFPpmEI52S2AQrgVa8LwtpHcKGBGysJLjQqr2p/m7X6
S1oNWUiuipXlg+l8IYPuI1tI9C6zJni1rgsDhbJJgS9K1XW8C1tsrM5IlDZnamWqJyjzh8zJox1Z
cxwNIZvivLH+o0qGBk9ZTW7rAuwxNU5u3kzLRpK+aF+NpO6PbanLdSd94y3W5HfHaIp7iyf8Vk44
nLDH3njLxGitGtATn1A6VjznFtvTPDStDsjgLhqePXYczVybttkEwliZ2eysadUOMr/DoQUlg3Eh
H10YNnh4E6jaNBU8j6MeGswqS2tDNZrlQQ8tLzVtnTFvP3nQHJOFgN4Szgpl1fUhjte0O63pnVMV
43+ROvzyWzwBbWmmbbK1mGMdAjuzHn8zsDUs5+TIDqf/tTX+EYzfUb8eOnxKbwhKyRVzLPJLwX70
gP9b4JXUAXI1UCcV+LVedfw6CXW6QR9dT9JYTn6q/PwPCxs1gaqK134CoBaLaRxoqcWx8g/KPyq/
/4t/iUcq+FO8Odr6az1Z2l7zCm1TKNXq38zvlnaCj12O61k+NbbZDs8EqDgneCpuqfZ31lBVPYk9
ygPV9ebdADay3sJReny2E79+bUUit6KwzANL6uShjK02TIVTfv+ICDwgyykiwkHOAzPAoEsRoLo4
41Txb+aorGwdi+KcQTP6QI9IwCshqqU2HKVgLwAUeofR0IZko8xChQmSm/wI+eSjh+rHsFmH0sdO
fBNhHQXKZ8eB2Pks9ALVsnqdAQe5iUkIptB4ecvtByoCJt0XkqePVFiiwopOOBcwQ8QoyM4Ciexy
J29kFXTaI2duvEdZVoDd1VRrR//Xi+17FySm293ih1w6gjMzRrkkSp+OLi/AwtQeE6oYJJYwgoxE
qtTQJUYycpJNLb+6jHJwL9AhiCwjvyFN+QxrPZAtBLG99swmX5OTLkizowdk8M7Q5DdxBqIG8keK
soEGFNawH/oUyu9qY77syQ1pOU2YJKD9Cec2bdVLRytRnz96m7/fw8sa3FLNgHq7xCgUKFg2/Xqy
dHeVDSl3wNYEm2sD1KbMSAuBfgOvHlhrUa82iHDyNX9j5hV0IsimrkHK5kItPAv7kx+IVUq91AHi
yPdeMgFZfmjcCOiPHMR1qfrhqwuzBlV0EI36CpDVaE1Oy63Sm6EOcMnCEctEPP+dIkwzLL1WyGWD
CgmnZ0Tmbkw2Q6FM1e3I1FsuTiZ+smECAvSHyLpEUdE14LNAvd9yweE8X7PIyVex9tHdFR1qArlS
R6FIsufWBCWwEO+UJ22Im10ArpujNI3RqHDG7oF/PLbOuuxMrDfSBmTfqonDvGpdcWNamRAqBOp5
6W8qyzxzwOLCOhr0zad+4A7+Gl8V6YOXSLb/1E0DP9nIQoYjiCRPhUPAanULVAGa84ehO0KIpD/G
gY2s68fU86ccwBq380b37WoEmTX9IUhoxhuTNfFKtqANtyzXDMHyadzSxdL76JI1Nmjfa3N2kT/3
zPjAS+x1lg7ItpmKSavaTBUqm3x9sl0gj+H0WADgkhyALFAzA9DM/4GT1/sXGJrrQx0XMpGm69q6
cQ2JFIWbm21d93eouQW4HvpSt5ZTtfvR8UdsJF3oArApWOd2m72UgZXibcn0nzHUdICz/FMO/Su2
GvEX04iL9djjCRhbSb4qcqSGbNkVl0wRYQkLLJ5t8KILv7vphYcfpXI7o50BxSyrLZk0KP35TtjV
HrjSmpceP3Vp4d01Spf+w6K+ZAC5oOqrfAhYY1EFECIyFbd0gb7HG5YFwyG1KvcYdaU44bgZVKCo
HkXOpgdBrwuyn9zosh9V9RNw3PqbIewAVM61vEmnQAK4bslN70XaK77P5yHwsx9a3HxPdM196i35
JN2EiXvgyseDY0hwbaV+v4r80gDccNLPAQv085UJiphp//cLUPN6k2C7no+9gW+5nunbJnHwfP/6
ADx8+3//Y/xvZAh8xbGueBKovwJnpXFOxhGEwtYotn0woSZBpPxN76xNzHTj2e1lcYa0wrjSBoR5
ruaFRZFB5CHQUcyJ4U49HTxRmvybHjdYywpA9T1hrQd7MJ9L+wzCt/YNGIcj0ij1cyDS8VgwF0IQ
k+H/w/fTMK/3q9gBAYkG5n4U8BuBpV8xCEEM0Y2rqI+fvLrZWBDX7n0rRW006x5j3drjkNR77cGh
cDR7O0WBoPBeYzDArTtwTB+pN/XTQ9pI/ihaYJJ11ORQVDN1015GINx46kHCcddaUwnhatav9VRP
vlneFEKl3X7zqphvgeZtDyIGYElL+QsFVDqOSCzIndyBLLdcdwWIZWuRYwNTVg+W77KHtkjivVfp
1Wrx4WAhW7n6AI1LFUIdcshWgW0Ud2aRNLvEaw1oIQH/BNba7xRQFUyi2LUywgD03efA56m5BeBB
bEGZmIR4II1dCJaDV3DylRFyFu4bCHM2WPYiBaaD69YzoYLgNNJ/cXVU5yo/G+xp4wddfxClUxx5
IlAtJ465+mHKqcrwdcBhCpme0bBtIGvoliuWOx634AJyUWIOVQz3BfAiBy/oVwkA3MnEHxuJ/Bsw
m3G9SSw7CSNF0pW60fcxyBm2Ye1daoB+xQE5RFjXuf7UTpq/HirZ3DYA5++0xAuO/ZROpxjHBDuv
TMs7I9dOsQmdpLjh2XmU6153hnPvtiO0t9ECzPm9RT4U2ODo3DbBpBmUHQrDQD769z86yD5enaPY
IP7yLYUn1/Hg9Kj/06+uFUUnq6pMngDzKE+scMwLxPT2NelakCkzUPskEWQsIpZZl7Lt9qUo2/sc
oL7bOK5WcZwOd1Xpi01V2cNdnOP/jFrk+9TbulCmaQZ/1Zll8FhU3cZWGGWw58rzBBnX0FRmi/Lx
XZs22ZZ6+1bWK+6BQYh6pd6fytIuH4A4B4BA2s4uKo1jm5rGTWO7yWORj/m+rvph5Vp98pg0TJ5d
7n+LOAuLQS+fo75x7wsjPiOBor3kOpQec6ikhmQWTtvvTFCkbMhskC4COi+dDmQm6fiTM80GDSeG
qhlBhO0fZ+jzCOFpcQ+d0ag7VJGi7qn7Db0RSuHmK9+Z/JNL37CxXY0uK59HmXq3XeN+pShXtNhd
q0GO0YUTRFe6Q+uNdn4BeOWR2SAHiyMwtkE1iB+xj4LGh2FWXwz8/C3ZgJxANwFywmkmdAS8+ks1
AZSlR2O71f0BSHcHe5MTENXOyRhSHDC0U1WjBh08epERlMl66a+Y8d3M6ixsjGBoTl3s7CBPgGoJ
9b8epF5z7+X+V6P0QBP/4YqE8xX1GVheExkB08zZpEEU9uGSwgZKFWcqOUrmfJDZ1YM81BAvAs4W
d6DgKWaoRJNKElXdsLJtZ9uDbwCKLxVIlP3hR6A5PJRtHj/rQDtBq6FoLn2c9Edk0MQOtNXsvomU
KrCd+m95X9z4ZW38ieohALAS9j0vIwiXl1oErmUco9nY5wBbJIoTw2N6OwE48eB4HPAYfH+/Ftw5
5JntvSYuO+J/2b4kXeFc+tpDS5lCZ16IfXSwIZ8btxxbrdHAgtnfuJNlfHFFxnEunlmK/G58EH/W
EXLpoFZ3foBAZjVZo/u14Y4JugVb3FpJmR7x4aDGiBz7E8WyJOMh90xQZYx2c9bVpW78vgsHrcdx
Bh5GTaZnO7LmkAmohpHFubiPfKhRgX3L3IrS6tf0S6Hfh9mVK73h/h1KMfl9R983EMlP71s1VIht
oqkYLsteTbOCZotanHFFuzYub7LRsTY9UAWvCQeXuPoy2jkSg2agVeBirsVBa2t/beLrynZ+zJvt
fB/HSfUDVLVBqx+j5rADw9I65sX0UCK3Z2v8id7Uhf1W++VioKieP9HCCWHUAz2w9uyWpfrBpIH3
R6A9gPgANJVtAg5wMfE/bRsb7AmVtIHHXpyy7786jQnSpjwr3oropTfPiyy0G6GmXpRNtDU4YsY+
m14qI+3XlWOYt+MkcTwJzeMjtKrSC3IB/iYdou6xr9oohMhB+rXF0bj6dtVDkd/X6ngxKUowD/1l
ST0/VmWgg6h8wttBnVqaIJzZ+FGcrFNlWmpLvnRMfpGs8T5BxnBQO/YlmgJpSIFalzTjYjMiC3iE
2gt49lQr5kOznhQlGR1DlIqHbCEVm08lev3k5hC7Ir9fmGyFP9AOtRGP9KEf48MYe/rbn4E/Tm9C
H9ODyctxoyW18ZYX/H6yqvSx9VP9ArI3VJKr4KKBircjK3HBwVjxiAcDpEYQD509sfGLOg+9PHbW
RY8USGIm9WqaUIfUihfNYe6PpAWXusHj+HGMc3M3DLI6uNhrsUrvTlpmF2Apj71LnAHhRi3yjcqX
Kh+1yJf60LHR4ur+P4j9+zm1kX++I82nZdpLWSZiXStyOzeV420K3abZUtR1dsLNfc4gG0U+uoBp
I1kbqoJ88eHc+M5S6mpjlUxrg6U12OuQfRG2eIqwTdx3lhbvzdyansoueGtHyPH8Y0ABwCrKM0OX
mdkPnNgeEo6cFOhMgDEyvPxsoizzosecrWWWdV81qNENWpn98BrkMiessu5ZNaImfWynnSir9Cko
URHXWol920W6ExpN52DjgWxlWrLqmSWxhcelnUOjG6YOUdE1xDiHHZIV9XNZRBke3kW8pV67dKed
A7GiNfW6EfjrBxzirliKou2qdCNkU/EqrLGmxm9OSCTkRfUNjJXhEJXuD8i2gbQkyt3HCljdnQBl
1oFigxzMph6wulexNRPuI1exg4oNAu79QymPe70HxfG55UDswzF83w0c/argpO+MVA+S3nyc323I
Zu9qKAptdadPnjjgBiEYc/OfMvvOs7H5DgJk/IMzu7oXeST2AIuMe50Lfp/xLlt5vdd995s/5iGq
zt53cu3RKTvU9AinPVp4ddzY0Opdp12T/eEP7Z5iNcluJX6030QK1QC/8ZtHQxjOHtU4+9wwQCYN
Vj8dFJBfQX/+NBgGe4rqJDgE2CZuyG9CWqww2NexlwnehGw49IF3BsFichojYW/AapTdaXbz3kLW
yt6MsZbesdy2N1K14uitMi3AMToz2xBhCL67fdig3AapQ8d+MssWkiKQQE1HnK5S2JTo/T8sb4Nf
95SOEdieDRJ4HVtLC5rn16tbE2lkkGlX4s6wkgNS9u4RZXXukVrGR2vxdfgIIB5i+9/FLmHL+P/K
B3A10gag2o0H6F3O8mKkIkY2iYD1WfEkWRdtr/wUQb55GNmzhBg1l36aZpYVU5MNuR6BjBb6YhRS
kKbZrDfWx9+cIOs6ENwxPV4zJMeP9a+XHCuG49j6ANGojq6dHOyZPmKoB8WY7kF0z4v7ahR1kI9a
QDVDUWyx/+24JcRHteAstUkHqbmft5sMrFyrWXTT5U6YeCidY035D7R7pkl1YorLFPo/P/7vfxzs
iyBO6HoWziZMw9Wv68hsMZl+ZTfeHTMsHOeKNRuc8kfGohhr+piD8K9w9hBfy/cicqoH0wVOG5Vc
eEbh4Vby8oecBvCc2RcCiMZdhl1D0+t3Jfpu0ihJgCMAchRVfAAZFdl7R6GBs5s6EoinAh8UjXdI
FUwtErZlrh9Ac9GCgaNsdaRbKu/OEZN3Z7fM3ycNyrEWH2867ZLKaQP0e6+FFAfxl61tFtaFLLp4
UDQITckNlBtE3h2NL1CzvZmS3l9TiKVuYfWaN9+CfBQ3eMN9rPgfp8LY5prhP8Zxot0FTQKItLBe
h9zw9iN0s9dkZloyQTVOREcy/3WQTLMuZIX/fWGeg1KS9HLnrsi64lx5wxdwWgPeDFYSHM/i+Idj
bbbmNjC0KFLwvuR8NUKr902CpgCVdyLd0OGRFfHvwBwFd1VUlnfIiqUAkuNQiUYrPgXUfFn2ugm4
vFSOBqAqq7NnCwvOsHQBuR4hwoGydvtPvwnu3S7P3iZDA+kaKJzvoGpl7wZelsfej9+H49zzffjk
NQ9ZXl4ShgwNiCfuQTcb34vUK56z3ID4ItxpN8gL8k9NOG98rdTZ8Qnld9TbeLENklezOVJvF3X3
lppj+GsOoIDCKB0DC8QxLspWrV5fD8YAfKQqx8VaDCUOJfeqm5HX+NLYPF47QFfsZs1BzWBgHQIV
r9LIg7xI+SQAuAyFtLpza/XlkxVoqmyiYFsKKXBUfirxqIJ+FoJRJt89mtjcKIPieVzhdNhs9ENE
ooat7Y/bPhP5fI7nDaCSC1pgp3nhnU2NsRX9V3hOXKwg2KKdx2mcnvCXHOg/GNV88a7IeL6jU0E1
3NYH+yYBBT7Vj8z1xpnKNAFCsV4qTpIoZdCceKV/hkYFWBwS22TSZS5I9pn9PnRsUBroTu1w0Jxc
oC4OF9NO2JFP5aF3+3cX+Udl5kmKf2+3Q/WsjbN9lDtNO/qHMFg5IAmIqhL6J2kaLbm3wZ5DFkXY
kbjXfdHdkEXDyzSQ8/By6IdDg+1EGPjDZvKDY9lXw2MAQb1b6NNnKAex5JdaA9IAaPBi79S1/AIV
lBOr/f6xQlnKbcIjqEjY+fSlhFbKvw2LeZKD7wnDGzUbthuFjCJ8kxIrLreVH1cnp+fcX2VRjZJL
yBDXkKZD89pu7TSpQxowN7G0eM57CXFiNcnso5F5PUCGh5qfBpHtMtB7uGDmkY57mVwwm6MI1996
HXJwjrpQy6zB1+12lX8URr5b/OAohTBTJ+NuVbZRtqE45KyRi6FxqBIRF0slJDC78FL4KYRsG0XX
6x45HWAzsCVcp3lSgVZeiF0UlT8WOmqe4ogINH7g7VNLf+oYe52FvDXzI/no0oqdVRbD/WxEUXb6
d/P08Y9uippXz5zwO9d045T7dfPSRska4AP+piBm+zwQ5dZRJs6Zb+1OSx9RjsluRijJh6P06rdl
uI9V4iP0BHZxz36WuSeB9IdyWR2PgMbLMj9rtonU6mJTi2LUCKjVTFuKI39uuG4I6kG5Hk1kF3It
ih6p1dWNNreaj1ad5MlhilxwNsU5Q4F+y3dYfliv+OLsSALLDUxzhaoX/SLqyb/pJ6hI03G0w+2z
1bc5cNx+OY8EN6r1muRPQoBLRH36q79jManXlG66FyhoLabaPAKqbh6DFLRRq6phWHgUOTKHEzTf
cTaH/tnpRDa6KNZQkOHZfh/wMY1vZSDwEt0PojohXpUGWXvohIt2u9CfEIHKldkn2Z3tQbJNQ4WK
6EF2QJcWBA9zi8zebCERKYfLlf8q1lZ1RQkKG7eotPo83m9ae+/wobsbW1mtcme0wGedR09WG+3o
Mdr1Ubnzmz7a0tM2YBBEl27/BL707FJCqmZ+Ci/DU2+MnlDstEuir8w3xANh3jysC7S6eG5VNusv
g5ByMHLAzJ7/CgMK64uo/Q2gIzpIvf2XwpPlvQFUygOOASSkmlAPTSZdak02K78rIpXr7R7Ih0HC
xfEGYNXIy412tBrqFCf/WfJS6WPyiKqk/Iwqdvg9E0flBSTIY6ziQXwKtMy5gc5ii2egwDlvFNfr
2IwhqqxMXaYKb+bfQtsRIeSjOLstfrFL8zXCBvhEETTpPJ2a/so33w1kMTVYaoI8nCpX2yNPIk90
afIJ7CKLbRLbyGJrhnyPlIByblN3+kmdi3+eIYiqFY6lvyI3C8Up1ncPQ5d2DxKVHWGQOdWRzF73
qjs7rVZk0QUaDnx3Ncpy2z/yBBh8PRzxIgdUI0/znYtk2UYK7Lg5S3PnxrDGbaqJ8ah1TSePyMBv
QOlS32cu8x9V0QrSK9bzh2UOrjlbIETGX/zZWvr+u3FVz3VknbRg1etm+sWDnFZiDa9dZpSXIvGQ
uVbuFtj6DeoHIKuoTGcKHiCw1N9j5zQ8uHl3oSgsWv297nQakjCIAm1KCqRA0iATM09t6/XwamvR
+9QoZyweTU2Kk3TL7mZUF4gyRqEOXM22iLluYGWu3uSD395UUH7gRlwdlJaSuQs6pLcaL7tQxBwc
xUV/kkGwZRPQ5et5LJ88HLYbKRS4Et0Efhlq3aahmauinwzcQM1N92ej937r+Q4fN6SQcmyAZ+SW
tsOybxfHsYsDujK958n46EAuBUXPfrAPjMhZS6O1X0dr0Fc1hCiOEDmyXmtw5tEgCLil92wwwaD4
xcW+YG903t7zC9Se6uCtOA3YeM8X/GICZJqnCVWpyhlT0+XmGQiZ6n3MEn49x2yzKAlWdirEiiJp
TmpZRQmY9DJ86fn4VPMNlxBqzdNSc+5vBq876SjYDIqbILK13UIAlCpWIKIKuvJRx5XvYzwPmDtz
C1EY4N8PsZ+BhtGzrDtfQB/b74N4R6YJdMtdFbsVkqPAppKPLkYm2SUI0j2yfKBZI1/smwfTLP2z
8PAlVALw71PRLByCCCdU29w7QWVt+wRUCkOcZPcD5ymqy3HagSw+UKSGkd636hKUrn0CUmCOIL9i
mr+xC/xjq0F0IX+afudT7Nwu7iHVzvYYiPPiqnXIkwFIiBoRNT11yJ6BtyJL6t1yX73mzhq6RdUm
8FMeryz1eZ0JmJllLvq8+NW14eLLx8w5Zal7v/xZQ+WhVK9D+WTWvUb1WLyZPUrzzMRCglKZbl+v
9GScXoy6sk8d8F0rX/nrrvNDZIXEBYrT7KnGFOTPpy7fcbBrbGl4Uo+gtIRuJwqJPGzEXDskP+p0
3ZUd2+OhHqJQs8R4q+E48Ra12M0q8Xm5jUYfvo+ODmRnoTFwbUcdvuqlVj1azw6Dbt4SS/7URV4E
WhfnKz+EfcCSEdws7nhK+0tvK/EmfIz5vuqz4JESnwLe3ZjC7C+mFYSeYxSgxWw/X8jnKYFb6vCt
dc9G+/S70Oo3I30JREXv8+0y7RKGSm2jvb7riHzIrkmmt6tbXJmSxtKsJVJia+heuUCj4rOLqfWP
CYpvhF02ByB6s7BPdHFHl67UxN0E/oK2qOTN4tcblPCj0HbCDwOxkNkVdznSvtfjSxuZHpBjMPDy
Gu45Ac4MpTIyj7ejUfRhLGWNMxGzcc/2x0XEJR+AmTcOAtwMB+qg0XP0bA8cBWDd+I24o7UpsB5w
TkEG8Ue3jdNsTFQMbcjXitp+KIo5gDysn8APb2r6huJtPJMfOErJFT11rXcuNuo5NNU7AR0jP8r3
qYBetq03BZ5nKGLhRovVLyAU0B3CpVRxfGqQwB+1eku+1p2giVSpwbEaDIEM2DhNTUElamKXH7ZA
X9pRmZ+Wi/mrSR1BNOQn3rpf+j5ut4trGWVEAcpRVNjio9a/nY5GLME0Nukgt+L1wI22OsOKZ4AO
SGS3w673QEiKXQPwCYMGqgnwebIVc9rmvmU2yPs/fGRSB/m6ZpsV1b5JvcsE9cujoS5VZIG3nZp0
sUQOLtHU4tFxbi5dcyjzYhebPum/T/ApSk59s1PT0xg8xc19r7fb0rFRrIZ3Kr61jnUG0AsHb9Ss
09St1xza21iH13vDS4FR8u0YqTBqqvBYguDERaL0mIHP3RkK9GbYg2zNEccPVItHly7xoRHV+/vG
dFGyRz6q26OKvl9DyE8uD8IWOyN1HwItwSZITgay6dwA5SFMalXKpNbvzP9gmCVKowQXy/jaR9Xj
wCxj32GzduP7o7ZuDL1+BsoPzxEIe3w3rQZvjQpfxCErQREhxTfNB64VesnG0+h41cbowZka9GUN
DZnW30uN6fNMKMasnyHu1ILgv4KC4oCXC0j47XPdifcLqCrMTdp6MiQf9XoAu9VrspkK7MByEzay
cLY69FhRW5t5NvA63K/X4BwE4Xh7O1vUQVOItk4R+Ovks1OD6OkeaCAQrQNbYerrro71c1LGw0lr
/2QMFQIhueiid1UGzthka2h4YKdRrZ/JP8flyo4CcNWHCTLogYinI/kcyDmlR4rMcYwSofcAzVy7
6Y9pl2Dvi8L28YjNODhEHNZ1+xaakEegUyIL6gFSBai+f/GSo596zzhRwDLNEj9CHc9YUSQoefOV
9JHR7m3WgrslaObLMJo33YQqzis/mQWOoRgU6y5LPPkdJ+vOvt2vrvxkQpgPKarUepgtELiF1WCD
vn2FJT67JNrUCVCBAcl10Co5nFCZdwvs47iLsno4+epCLatBHTwU07X+s039ILi/bXsUFDp6Wkcr
CqdAmjBGvjNaLRNRD2QuApBj/zUwKEA9FFLM3KSRFOkbXrdlXtHNb4AIsvYNyvhv6FUw9Umzn9wR
xCtWBTgTSMkeHVs7tZYsV2ME3cco7ofHuC7znSY5B0gsGR6LpJ4eJL6fkGF8nD0Floip3YIDRgVA
JzM7Aw3/gyzAZhBWc6TbsUiaLWB45wnJxNm/OKEQ8ssQQTcFMKYE/AH+eHFYicM0dSGTLmMM9hFf
hQiUEY4QUEcgr8C/Qj0ix3pYjlATxMbyrymWgcvcS+9yg2UGIdSjYJ5bTUMxUt16mSHXjS+ig/A4
sQb5Io32AqushRHoiiCI6IMoNhFgrVOxi4tGkUktCiPzI5b8NGWOn93x/QjV7cG7XKXtE059gGOc
/ARAnCg4CTuqHz2vfmJEHPLhrwxZP6p4z3TADCMS1Ie6SMi7U7XqanvXtNjCYKoO6u5o2WPe4yut
mXW42NSandS/jCFzkhYHEZ8OboePyajDheDK+zy16qHu2bnY5KTw3BLG3tfM+TMt/uuPQ592nsYR
+FXogWWjDDAzuIE2mOSJWHKRRiYfcHSrSOf6gazl8om9kpxtZvHTTF652Ev4QmipJmz70V1p+hcN
D/aXQAabUmfOmzdE1pZrpbEjM4XUTFnZ1murlfHR6cBEQH5pFi8T1qEPrZ7F0P7EroL8jFUgVIFO
ysX3DPMhqeIn08ncN88HQKJV74rRMG58sBjd1FNs3KSd/qN22LCP8Rz0gLdmxtGC9JyrImZf79od
KoeZxO7f1U3oz/w1Q7YyomR6D7OZqW8mV8OZmRqLo0PksKjZoU6gyQzoA484jwvpvkDbSej09N8n
pGVuer3za4E8mXceNCc9peDqPcncrMFB9GGTk2UVVp/UpAt1z5FkY0fBV1kqFfzjP51jmciKcbJm
6QDPM+jP9pMmwxynYhsA36oV0CERuG9HVHm4rvk2MizZola3LnkeWBLUAol+SqGZQBF8quwLtSiE
WoMs36ciky6svk/NF6rE7Ib2pk5kcaHKzbo1k1vUHm2ojy4cb689kyJeLb5W9u6qS5Jkt/h+nQhk
x+PFYO4OiDcwjOVIXQHAfBqHID+5A3I3K2r2WiSrkJrU7/dNfpoCQOccWQZrWTo6DvLGz5f/yoeE
xPtYGtYdpYzw7v+Y8T+YrIayRwnYGT4Ezab72H83bLh0XtdvqyRFyVgeufdd1Pdhqsp5eZuD78oZ
X8uK9Vs30k1wdBk4/zIhNwhZ6eSYtvHwlEcR28ZQ9dukjQOzilPUHnMRUq8O+qH7APK3AhwwT3QB
gewBWYfsjuJ1owHUzMRemjodLBPm2aBP3R3iMgLzHOtA+uSBGOE0aZATo9ZiAkDQQ9YrTTfkMz2z
PenqwiA/mfP00koHCr/q4kJlCDn0h9rvkJsjV5MVIXat7nn2DXlzQKmLdQysGqs7n6EQyzPSEzH6
fqLwFdCgBefNkfyVYmZfOhPmg1y0DYxVquEH3nvJtzaXkEOMW3brF4JfGIroVnhept/AdLVhEJv9
0jOG97SbgwvWx/FrkssbCvBSbIhoZAQkbxro/FIrloBqgJhWOxZfsRaFmrtMqhupWp5VycN7Khjo
H0cLu74H0wjxOqn/jTOW/iBgAn1vfw4KGewmO38kS0vh6ohF6lPgKP16FVvTsP7UFXWC77Mqe6hU
IpouWQygpmgdd0fJ6aWDWoPR/PT9Jt/PViz+GqUX9Y3Vel87Le/nzky5HJ4bUCFD6r51pcRLMwuO
zPHap8GxPMW26m4kH9onQO4jpIUSGVJvAf7gezxqoMZeTN0KGMwbvzaz24hV3ROUjcXKEp6/p1jd
KYYdB+Z4jaQkzlx4cogBy+Xh1CbmiWQHr+2k8YoDDv631LvETU6HFzE550tQgyXCzZNzVOk53qvd
UD2ZOVcVI5B4VSVtl+VSgsBmNnsctp5cCCdT5+K/jh3Aajfk9q608XX4Xdh/cC+7Q0YSbEOQIJwc
EdoTTzcLi/ZvGbgXRu6rbq5mMNUM1KHV9M8ISingCwVk2lK9ec2RzgCzqOsF57YdQJDMHGT823ID
cmcbuoNTEZ3nJqhyojPZuQFlHi0NjoGPlfOaBr+H+9NPiCvmu9mkGeduNZhahp9YKx7zak0TepFR
n3Vw9wTmWIWo3MlPHbZdFXjQ8LA2eyc7kdNQPZKCyEndhTP9NKrcUxU/ePz/dopPs81Nik1jPAxQ
z1xsocT3QqUuPDEDlEjz8px0THuo2/YlVxXJQyl+6/9NPM1TfcxTWFNz4GDohM6XWKuMwzNKjRzk
ksb1FMTWYhnKKuU094FS5N36dRyQE1ezLONUX7HTmnhaZl3uqHqXWHX/xfroo8/mASgymIzFYVLz
tZVrfZi13ItQmsfLU///pH1bl5u6svUvYgwQIODV+O52u6/pJC+MJCtBIO53+PVnqug0jnfWOXt8
38PSkKpKwlltA1LVnFM1hp3F8bYZwaM+6FN6op7bJjagAx9B0IQcQaQwnTk5nBrUGaslXAelEWCy
Q752m74+52bXbiVqClDVndZnslFvqHl9pl49htVJq7ARVBO4aqjnlFCNnafp5XQyIZNwmG3LKtSr
oH6Lky0AKG8cyzXoYziph7S9+hiLg2bQNT8+RuWBMq4rWkCXJt06GrVd6nvqmtT1Ws86AjlbvFvJ
xTstQrWZXVlHJxlQqkZde9Ir8H2COsEfcnfwaapbaTZUI9Qq84K6a8gVELU2aFdE9tC5Mt2n1dhB
NbdwwYSujED9grpPAwMOiLgeyITb8XscDakhr6hAy+AycVrstKbntljTqLN5PnlVbIos2ymYcBUy
YX/4+/oqNuigEw6m6/e4ZT4vvGRv2Ea3oqsujo/Yxb6sKXHD3jClWqStmGTVpiekvGE3+AJkTrHp
ZiB9oE4GrsajSpsMSbBG2cgG/5zxZEXteKLePBwmqP8sHs0AK5dRQtJ6aF37KMuEHyPV0PBvNgrp
rfFV13TQKXzE3kylIc2nEBnydgcONa+ND7IIk5UGqjHsvfjZzSqBkhtx3VzZei88CNOdI6x4glYG
pJxwb8av0zbt5zzN9QcwH28IvU2Ny3K5qqKMnWZb30HTA68oQDCDKUcjPTzgMktXSxV+vTojscig
koTScKbQJfIZxb7B98VfFFAFeyeXGQPNWvciyy8ZpLV2fKjaO5fF1SGSVXBwO808GXFj7UYDpMsd
GI43uZf3j6xjqA3IUudFRC7IPd2++5xbMgJLTNx+Hzt534w9+9VAK485w4C6w/4T15R+mh6mR6PX
hx+lNnzXXaf/Aq1uc5WB1wKUgo7nC3yGJ1GMzWb5WKj6U3RATjl/LMNCxqq2kvePVQeZi+JDBgwT
uJoOqaz4k2UoLH3P7qAGwp+ayORPpdJBMQogGpMUt207DtljGr+Qj6JinI9sJEjrNhRADqsc1mCN
jR8oIgRSaq9Zee3TRcgm7P6V1QDFUDzeZd3j5KCWgdagiFaJiPMBCl40bFqI/kU4XV2uYmduuA7y
CLIw6uOORsUePfaMZPgIuMEIbgyQBos3NgbYh8f6o1AsF7oA73AXINGOZz4oPjTofn9EWG2X+ECe
edveTTrUqFtTheNz4Fmol0MIDGUdpebTEPn5enYscS1gef8HtZGBevI/EJSoD3ZQ9I8qYdOCk6Nw
Cf5rBKXuga4YG4SHyo6h+wqAOXOTftWJJPkGUY+HCSK6v3gJQuUpdgXqBKc189LoZ+Don7sy0b8g
2+iuSq81X5yqm9btZFUPKZiKUCAPUJoUI3JNEDU9MNeXZSz2VACJOtVVXCTRmxPF6SkRPFyTvaqg
V2FIbt2PleigKpg8U6WPngfOxqgZhDxwmJRySFNaUzp+8QDgbHBc+L0F8/xaQ0E1fu9jfhliO/Ir
5UjZdEK52PQpAyMg9kr60UhA9oNCEo5UapNdHM28xFrGX9yhbF661E/UgCydJe5wnBtc8tqxX7yo
fmr7adWXInvhepjcJ3nxTKNWmdjI1sjtVo+4F6QvvYxQkcEFO1Rmk71MSdLsdODc1zTBkdW4jccq
OiWTnd8nltmjpthONxwv/+ba02R+H4KlzU+U0Uynb7mb/aqlJdJ2lYLAa9WNnbbSm0rfM6pNsg8l
oLBPhao7sgKT7+OycFe6qlSihuLtbNL3jS5Qy1SeCiPNn9IJhyojUoB26vhAHcYoNZY4llMExNTQ
MJSKgBjVE9iLVgzdrBt/tXkL5KEKnJSDvDfz/nU4L0XTaD1goX95+s/WUGxyUM1jdu4cDU/jV81i
Q86cg+/xfwuhuf9F3H8R4oK5ZYcN7N1/Ebtctp7w2F7N4z8/6c0yZX8H4Uvz6BhgxQJVcnOiHjWS
M6g6qYZ6ZCtGy9smdfq6mG6mLo6bqRSHxz0OW5eV7RB0L47xTxfFQpHhAtqh+OOEaqj3/2OrCm9t
Gk56KJ3mP5az04SDrjvuN4aj937VCu9r1+GtJx+Cny0X97lX5V9cYM/X3dAOF2sw0gNur8U+0SP+
kI3tfdrXd9LutpXDQL8VFah8LjVFzyT23qRxcNkJfN9bZYFvjjKDfluUYIY3E34CH1n2D4hMn5JQ
dN9Le/w24ob31ctEskKdoXzCW8uwDZCiPy+NA3WlsyvD6Dx8ubEuQ+q1WqL5PW5ja1c0YljRTJHb
4bB6nw8yNNgtMN76sqkNjsREL/gGxJWA2YHl7kg4oy574tgwvIHHsbzT8Srqk5miXMv9hTdcPmPR
DCd0/cAEkkIq4BrAysG6w198Z9dN8aoNIBGQVuptkLXMXw3HMXYt2CbmuXXO33FsNBf02fEJciyQ
41NzDQ+nSoHl4LxDzQURRoQbI/+aTZn3wzLsC+Tuojdpi2Q7AUR5xGmXi7urVYCbxXJ/GON2DDP5
o+0GqLI3nX1f1Dp0yEDeusZZl48H54DHKthkPR3PHRyceg/ID6b3whWbxRR4sCtTlcn0nqLIGeit
VA/f4bDYtBblgF6ClwhohnoPFJeWeCpzxjOf4mg5xZV/8nL+skx1Y148iHhnS/dH4+LEk+G4BduW
YTp3nmXhhW/q6w3ejyCToYzUtFrWD+umtEHAmwd4UyhT3KPcrscLv5O029tI8Ku+CO4Z+zkQ8Ih1
BUzOieIs8OWeWaFb+862uTpab/p8bYu1AFL7sxV3+PKypoVYQqXUpqFilUStPNGQp2uP5+Kzbgrn
NOZFi2rLAvofFQfLSNTJY90DIIzneQ58ZiBBmQTYqoWPHTaj+S0D77XPba+9LLGQlXqPBemf8VYL
4zCTLEAzJV7XCSRqPQV1Z6iGPw4oQJZnfSzuBrf/FkHiDUKCaJyseW+6ULsekpfiKORvQ3JQCNek
fYiAwR1akA6ABC6Qdx3HRtnNPqWKOT3BoS8y56pbKcFxikiyAczrKBMeHA9MTyvN9eJHETjx2uvd
8EwNl+CKWxumXmwtt0P9WT024a4oZXAQXe2ioipPbZRNSlAIsqY7VU5VBqCDQNddRJmvxkXuso3u
4LPSpDmI/FdjgLNbpFYnJMkMVnWARUjnrhXAh5kpkB5XRs9qnDtyax1roNcnGN+5TsAOBvOeqdoY
W5DmqXSAfKqC1ti09KxHJf65Bfr2TCGh1493aoJJLw5LMHlHDW+oWWUclzrwXpY46JUg2YqNPLgS
7KQqcYqbZTiLOB9WZYd60srlPvL5+alQuImlIRsjAMbf3MD3vUcHTmuu4nwCOFmtsAQj23Hq8Xq9
u7HfLpqqq19Ni/R0m/S9fMgacOh3ufWrQEfrLfOXBdoB/OXnjhhg+YhRrt7hxlsKXi2n3Lqd5a7m
isqu+hVLC6xJiygjOW5KKm8qLz/mhtCyxe72d9Hm1SpI7qP8DlsO496atPKIg4HhRE1hyuGUxOb7
cISEPTa7YnNjpyFNoNib4bJSBU2QckVu6BT6Q6fpB/IiB/F+CRr+zbaE8GL0Q8bzY61+a3ELyrHY
Qck8DTP1Ixy7CAxzNJ67Q2n8YmXTbcmmD2zv1lG/Fx1wpR0PC1RA1LgN0ph6ILkoT/9qY+C0OTmv
f4tcJlam124Gbje4bQC/sEAUJEQmNo2Sq7xx0HCxgYhnU8ehiZOLP+ZrMsYDPFKrlIAfzassc5Ey
qvaDmzYQNHP7xPBRygZdV2nUd2MRsK0ZBD/JtDSgGavvliH1bDWhLjSxAVwANe1qkcWxDG/mTqjW
AGFnCLCcWoAuuwSTjYaLI8ROagV6unaTZaW2jtvJOVbAlR6MXnZbJsoOLyHVye6c5EeVYjcCdkX3
sc0gsha4XrvFRrB7Y1BRrxXKnyJQWN/v339ARgZdnY+CYSoVnquG/7VguKMC4pu6Y6oipjLkWopq
A7pT9xR0oQft9sI70dCBKBLYCD88Ac7/Dj3YmpYQmkENCpqzXe5BShDHtdxnBjQ0mtjDe/doGBtg
cuw3/FPOpsWif2pv+N5AJuNFAJyys8ysP4zYQT8mVoI6XRVhaT9bFCF+x9FD4PMGBzVRXwdHFnbd
Os9E+joWjrZnnmH5NIxBy3iqY5uBzltPXpmE3uVYhP+Qsxr75KF2kcFSM72wiZ5bk4O6sUlfyZSD
zTkxwSKggUNd8uDFxnnlOVJQRqsY8BbSJ+muUSBIN/W0gzAkGOqVt09BJcSnzsdjEMpNqjIRsnvh
tkOaej3XKPZd+z6m0kMwwNRIPrtf31kyPRfFX4QeQzJx2I/IBuIo4DeiTKsBddCcwNmSjRo+WBeU
jgR3NIpEWl5yV7uCod0sRGEyl8HVQj3e/uxZGAQsNBmKy7NpFTGZPUAkwMOmlweXvour0zzEKVKA
OsvyPaZiHY5zVYztpaDxL4jvs+q6tzHpx889cP+oM01e8kq37yc5oApK2etcrzfaWE+QQcBw/B0G
QU77XrTDV5xmd6ei1fGaJcv8PrIC7OvT2Dwmg30guyVkBOEY6b3VdZycWp5JkCzmEDBU+NnYdtg2
7bpmJo6CzGPsS9CHz8RRVSwPBUjanrxBls+Zke4IR9sBIgjyqdqbQbe0hohYsx2Umq7pydiPPUsc
DYDP8Jabp+uFQoUbdb/LqvZTEFg4kCL6lJnylbpGAT6bEfX1IoH0S4Bc1wM10PQEBT+IpC05Pggb
DZktu4TIQYPThKtQoCl3APBEONn6HceQg75Y1jyJzLYN7tvK6++dYmrvagiTadHYHMF/196RCX8S
fPtd/ARi18MNnMY4kZh2epN9otFN3GIjBy0ltS7ys8bG6apazwoHSP6Qe+4uc7xWzh/hP2KWy9Dl
tTj5RGvPn4s+4rKMcF6y2CtFgFrnItO3RpQ9RHopz2k7NE9NPIrzCEH6Tk8Af1JNEPblJo+qekND
zu36KRXFg22F75MY6t3OgrN5UhWDIZp7nbfq1Uk8NbY6jqdegXPekwFdNbPX2I7soWbGkCejkAE6
rPM8AfaSP7ofk5YVA7cWq7EP8Panlr2aQjFLYE/r0iWk5KgySs3dlW3uUjgAuvgwy8wWiXRk/AMk
7WVzwHYeaCxTmr6Bzec8hJqPCeUoeE2V66Ph4qXg/8e5oCRygHXL9wylOpuBciGxojICtAH0qMo4
UwQTlXBS18B/ALq2WRiIFwdFCzWZbP/qKBSSop5AihYhVVcBgdajEHNDMNL0zAB2AXEXrzeVJvWj
3Wbdk4mjQ4BYo+h76GrxCtXOOJ6o8Xy2K/ExcUgM51uUh808MQdY/MGs3Rdd28V53Z6tHBCMPnbC
fk3jbhS7sUkhyauHSGcDituiolx1WS3+iSA2C4yhsiWeBqlXtUQ8pMBCRl22mQNn48fixgSW3K52
Kp+utVx1ictQzQrkPv45+aTjUuqMZ8d772cLRbcTNaYXoNo/ll2xkTEyhhWXOhJLkBg52eSiLhPg
3tk2IAiPGlBzz0OaD8DRpPnLerzXsevT86LYcJTjrsgzG5egDjW0p6tFvCjCJJxJ7XIcBu0p8Oq6
FE5GHaKG236Yvg4C2UGmasKo10ZIAC42hhKUyWHyQKbFvgw7NX8Z/i2EbP9FHH0KdcXcbv/jimkR
5kgYq6vZEE/wW1vEG+BI9TNPv1RAU8ykz6bi0aehAbYUKI140ABU3sVBkzzr82Lhma4xqAfVPhTa
gOUUDZgcYutA9H3UEFuf80Hpt9huQmgIiMuaFY45z29RVj4TAS6xsrBbKI133h6IbyiEGtNThYTB
WdfxYExMjX2BkpzwwRY5nt1y0p7qNnoi+5Ta5Ub2VXUY01ADGf+OzG7Zd3unAd1TilqBLyBhO0XY
MbzI0Onu8E3EuTytWrX9Cidq4cXFGdHjFJuobMLVcLgKZA53eiCxq+gNoKc53h2CZgcheMB01LI6
eOqQ/Yo/ySlIgJevk/WU4+es2QXoH2WVbsci0tbu6GTPgVWhQtyaB4OR5c9WI/p1pZXWlgIEXhEv
gKjta2vKn8kkGbQlslZz9zQ0YtnfOSb/QiNqMiX34QKuc6Ilp8l0D7kNxlHy5kNfPhQ53iAT70vm
glJ6IhIWUYOMHmosxXYeOxGAaCmrwLDKMmQlmgJvLTh6eiSOlQb8y3JwxIXIVkJFQgyS1YWmRS3O
9XE6kp/sUkJwRxUSb8k2M7yoizBU/fiLjS6E2+M6wWGpXQDRIIMpOIEuKDjRsDEmcJFX1JJr9nNP
brRKn8AZ8XvOzUQaMrMZd7odvnTNiGyiaqA/Z+OwBmUsoNOoNxyExe+20IrBoT37TVW03WrNG03U
hWcBjkV+6J+MK09rvXWd9tbRxZNlbiag+48p9iIZuMvQJQ/FeDloM2fjlf+qG0GfxvSXpVyIdQEH
wN+EbrlrLlCWWqUXqxoS1HQ6yXlSDfWWoY5rgvAOtUsUV3TchIS5miLAdObqQXqcHVqw70qIhizL
LYtQD4V+0Bto5UWPk3S+TOQ+s9DL7m4ib65J8cuy1IvBsDtkFbZOLm+mVe2NDqpGemuPvO8rjWwr
d869rVvIPKbDr4DjXcdJuvY9mNwu+DdpxhxcyfGMt0DQNDRPKCUpVpS8TXT73JaJ+ykTtrXVRdse
KKIIITJDe9mPCCsbra2Ts+sI2g/jdeAcx5Zzu4auIX9qDzs6s08cxtdOpdcHGkIHbW1YU/1ahrF9
5oqym+zQf+LA4LsgPFb7DT2BosWfYZ2yexYO/v8tzFKr0XRa7c+L9kPYzBcFN+D7RZfPRouri1JY
pSGpYLrQRZB1MqwCIx8f49EQIHIt8CO1S+fNsb1DE8kUp+U4BBwSDzLRHxE8AXdTmYbumgqVK5aB
iYLjcG+pQB4YTskhpw0eSCVFQ00ApnM9M6cHmjUOkFnp9fjzEpDif9X/sdDAEmDDG1D/2cydDqmu
K24+6KBx1bTSF51TP5OlG9LM1zQwRJIK2hJPwmcUYuRzfNcYJxEm015ObaPkTcx1jX/Bty7/Rt8V
jkoSP4Kg7/2/BGipNvrCqt4DODbcOXhgvLJH4QBSAk+mDeKcBvSsP3J3OvK60t7ccNI20s6No57l
1cOUQgiVIiA94I+tDJ6gXPyQmHF8V5hgP6JPTP8ULc53HV6QH8iEClwImqPCZysCSCqFyP9vHAkk
beCk1km0oFcHv+XvMRmpMe0+AANya6wWG/W0Rk2h7t/mQRbExtskhCVBKADtTlSgsF/eUFd7ktya
dbeULJeXavEh5f1nMqHeVyXqHahyOYb9CzuFak9CXbNmV1hkkoJZAikYvOKEW7prQ74C9/zlzn41
zivIXMfRPT0g5lt8nTr/+YDoGeSy7N47Fobpg3lc3C9lXXyUAiBUxwSJg/a7LkzFgSMrBCpB2aoc
SoZIuZV4+vstnpT6fR1A1yLmfbQ1KlGAQttp5Tnzhm3Yd/VxtsUNkPc1FBl7Ca6F2YZ67GSrYSuM
kjHz4X+nz0YOVJE6/sEO55muoeum4zlM171bXndLNCCwGprw0nUoTMwcrVvJHDVhKePpplHn/qkZ
atqWg80UDw6P+Y42goIKcn89CsGYdjd3yW9bFsoghd35s9FjeG0fNDfLCZa8ozIBKglYagX+tXSg
7e1ojVyu9JcZNwvMpQg3a3kV5HEtV5xDYPfxpJ7SLzc9y+yyL6LG0XcG6YBbb11mz0OUJVumCe2k
Kf1RYDCqblsqsRMyFlqB8gMZrsi72GlIjWUMl7pM2QMboVApp6996Ymd1XBzZ2ue+8WxNjj9sVej
qLENswpgmVXpGNWPiewJpC7GE1lMjldBkALjeE4FpC5UD6VIzRXVpvVKeMRq25/2GEagzUwK0N4O
uuNrSABvyFimVXQB52d0QfrQ2AmUzOJGDNscnVRJdNbr1ifb4Hk4jEok6IBQRXNPDTDVlj+Bxn+D
8piCrXDc/+4B8BJHpk57mshB0bpXjweZV8+zDX+68Z5m4Awt8AEEc9a3y7igRUikRCWMKKEkqhX1
HnTK4X3nFe9NhY1d0NZIvMIShdiSIgONrtqXrtTB3rooxEFI1Mrjxfg1bsr+iMSKu0YufPxqDc5R
r/X8Fbxm/THqwQdISkjK3nl4Q66R/t+RyJ1rAWyME1T9iFwolDL1HKyIPQityFuEVfCYs36l24H2
xADY0LOeHYLGGddOqEc+L4BC2MYRCEM4XoAoOyaMIupXZlaZIMxoAM5VoInG7XGhIgqggB5q9T6Z
2tTXktQ+CKVxPrRRD16IutnScDTCac8c/FnzvrZfmD72d8ACoyJLDUGnmD0Omj7HahHmJ2O7qpHX
faKAnsWfu0IPzrQYXSotGuh+6c6Z1OOoGb1witctEr7cXkvgb/0aDAYXVCo0F5ch4wSOlSOZdNaP
+NxgCTxBgG+22YKB9lk1OfT4Tkg1HMmUtbjDDU2U7gNP90kuL5UosdLHxLgUoTECCThlGzDIcojB
QrqBO5a+MvoE2CmU1b0FnTndcUWE72QgMZ8ysMgbqHzMfdccrry28tJcfYDeJLjzhzf8757uiCl8
mev2rMdT12IrzcgSuQPKFsRjneds7IAhi9MoQitqcNybn/N8zFF5jNMz8oaFFe0iboM2IxbTzski
0FJpsf4pSO2jo3AtOsB8vmBlf68HAzB2UTX4hIQZa2PPhzF7a5s0RRV8N23nvUmkNiz0KKLGSjTU
sdWQfdmYjbp90tbFNMd7BzLWexuJtAPKDM8LMGfkDDlrguHoEGs6oBBx9i7wnKKXEgJrlheeS5Wh
nQS+PG0LIoYasPCLqW4e1CvKCKn0sNs6dpJZs5ccLRDIgYtKryWW7IFRgQiGA3dMw6UReWaBsA2X
UKfOB5GDxy+YuoblvsZAXlaTVIRq+lzfgreIHzqAWu46UpRQ9sKo+gwEH+imTtpt7FSbVkuMR+IS
yxh1bxDMZVrjZzgAWw+Q5Hs27QhHzUwH1wVG1Fh2872u3ekOlcJ4BQzsaZtF1T+iTV+dqMNTlteR
jg0etYSFhU0zkY/TawmOtzYL7lwN34DYzIZXAzAunCrowyvySu+9SdkaFK0eG8nc7QKMW3BySThM
oMNQkLrF3ZktOKkHDX9L5bjC1tkB2NDew5eZALvjq2CxzWREUMqJITE2RaLbxBnkb5KpLhnwbMqo
3OUkv4ILk+/JJC0TN3KgqZM7EVjrJYx6AVACRowLqu8LNXVaPRd9Xu1jZWrp5kWO5Vv4ETJ/15bv
HsX1wLtUbQcW58xhR0h2sGOqem2r8RSqVejWS5f8jZAm8o7NX/xTRNpFapWr7rzW1bLLMnmaXcKI
a9vbK11Np2hwex87LLQP/pQPIg0hyEDpd60zvqL0n+8WE/WoIb0hmjp7x/42VoygAbFFChFDDVTE
KHCP7+shQ/JHfq1BEPTK+r59wP+zF7IioepB7zMNQa/F87dyspJN5JbJnry6AzHwHgB1nOaitNzz
nhjU6FYCrwvY32JbTBvkeTMM5vKHwYmhMKC20ORd4pg9YecBUApUdDO5EXGFW1BKZ7PBJSOukvLP
IeTo1MltcGExEJG+Cm4cnqygnmrLcxGjSpoHUe4eQFNsIbPEk827giBkLsSkGNr8foTUMvF2EKkH
0XiQhrewRL1hcY7bGrnfOUDAqIiV4CIjNQv1x2LT7d5d9UZWb2a572XxeQzI8fU6s5EWwnsuIG42
Mt+jLUNUXIzasXIcDQUY6JGtiqM3rbAa1BvCjnzce8TArCADscd/TrPGUstQeIjIq+6y9rJG11QC
v3KS08ZzCcgp9cKJIrpNbIz9IcsaHRXO6n10aWYjk/xJD2W1M0Vbr0wxFpuFku+Gf29xLJx8fwvp
a5RWSZwtRi2ICWvNftGMLrsb5JhCgxfDNBbeQxE5uwIqUJ2fdD9RQV886/aISmkr/BRV4O+nyHq0
IuS5NSifq4kQ3ik3ICue8Myo+IsZy3pvW3G4TuJpvEguDtEwghsBJXv9OdIliiajqNiOGXhPe9Wg
eisekahAt5J4nJGboqnhdRcDNm68hpC5PTk6jlFBrme8Bo75zakZOCPsfqcNdvyVxXWxRqF9ce/l
OAgo3eathGK2AsFyoDfQW5ormzl6fi/t0LdDy74Nvor7WADcsddL/e0aIw/w81su97eYZWlo4v14
h4tUOfC6+P8BLWy1z0CGv/Djvu3Pqdukj9Fx1tYpQlAATOJr0LJiM4Dh5dTljX2xDIg3m2YFRKQm
C79pQbCaKG5VQFXYfqxTKKkqulXVUI+ayY3HerWMaRozbJQx/p7xt2k3tiIOHyT4pi5h2menEgKE
PuOl9Qaeo3ATOJm+1yAy8VaN6SezlwaONbT8BQpr+Pi1uLSQD9hJRWDpJg6YMVWPmhrMSuvBZN3M
kTlTYRLd5cJ0ucyb3a22Y4ODGr6Ppa4YNfWERzgTAU5G9OODG51alIw+Fv1YPf620MCui/qxQR5W
xZClV4Hj+ywakNlLnSXmj3W82H31OqsKmdp14MkuW+9CkrF9NxWn0RnvDWVa7BDgZesgK6x1i102
0AOhd85Z2EA2Z+JgurfMg4e3ZZSQg1CRkqY09IBwwA4SKMhm1LPZSwlX8vIE4tLkjYHzKjzQ1ihV
6XgokgM3hOvPGwZUuBzKegRJXewk0ycNBN5rEELYFzYY1txYTDwCaQzZgg+7B/XBs1UIn6IW+9Bk
3k6OEoxlavriiFth+2NUm5vazfie5drnJjCZ2DpBFZ/cNLfT14GzygeVIj4LjYskyfzRCTIp9xAH
KAF21dvj4FpOsjIikBr2SZBvhpCjbMwOwhXot0BaPGjiEFQ2Co5tUIoFchBvfQOxXTM0u7Wrhgy3
mk2eMUCOnFi8xQXoi9xcpGcaagNu1Sj3ejahHf3cQwq3goRFZLwIA5h/0MB1bJ3HKOusUsCPu84R
vqfO/6vB8KZ9o/IB6kgcbyBV7G6oiw/GzTmK/HMouWI69aeuFTrpyrWsaDOq+S3OwtwNLU1uAbYa
VHQV8SbgPV7symwMTwKqMty/7boU4CVOeJq7JQq7Dg5y/3+PZJb25o2Rk5tPWjhk4H0QKF3KQhx+
Tnqn+XgVz+W6cZjpA6ppngr9aawFGLEmk184lLy+9nilxtllOeHQQy+30GNp7hiUSo7ADk+7APvR
Bz2FpGAaTv2bJrsfOgq8fmIdnpYocXXWTQTpqghygoaqGFCjHsWTy2hkEvA3UJToCgoTIWuzx2cE
UbAaEloGSiPWCli06EA2C9VTjy7ENuvCuEw4f0rwRojsuMBzPK9N7UjNPCbX1bi1UIG+mn0W48zv
JL5tFNXgBO20xC82mr44cogsH1wpQFewzQKwXia6sa2VViBz43ZjCqgrT5rdffqLvQ+64OKEstxJ
KkoVqrx0nAL7BHY4+0TDKw+Np2zbpKCgobAoyJ5HKwRS6SOe7H+d+Xt6i4ORqwvYRv9UQ8SYO1CB
FvoKzN/8LjRz+gFDVsrT7QK8FDDa9rSDao53YENsQZlM8vBoaNmWUNBF0bW7sTTvueG+A6NBdJee
qMmngucriiM3GWlIPbKJARKq+FtgDuGiqUeN29nCd4YyE+tqyMAcvPKqMV7HQxydqCn7+r13YwsG
Lk6QjkPqvMwLtDfh5E+YjupzOwC5ulrnKnCe6VXx5xyIWCU+MLoeNBxSvNEDHncjHW7IIdkKd+hn
x3Lr74v4VxQP0HNEfdEFOE3vkqaTcVZrpFp7bOIKb0CKbQGn7dW5roNqwIkuxiDCW1s1HmhXNooh
r9m7uT9FUNRtcojRr5q+xETyd5qb7B0zeaPAkUFjGImAb0t57UBlu1ObDSAHeQiNNkdeTdXzLiFU
n+vi7H2u5KXhYpun4PeybZo0OoCb+KY+iQxz4VFVBO5x8G4rnqiWiAXOd5Dr/ADk1T1Rk/DmvXdr
izQb1A1AjC9x2Z/B/z6Xlte7I+7gANCp0U2sPXrJJgzydr5r0C98vjPMdwn63afqhmLQvYUCqm2v
dd5xuR1QAIVe31vm/s0txQmhR1UlyJOCARZn3wTCnrvcYsAiZtaBbJ5MYyAcCLhN/1fdDuU4GWc/
oA067twU6pOLuFes66Vv4NBjxydogpFDJHxvQg/vnkxi4t45C6ojTh066dMiEEv1CxNabKYSxQQA
Gurp0g12vapLBOO8yroa/ExecJ9BOqbpXl2ttR5SU3sKVUGkYUGLYJQucIluGW/y2AzD9qLZEAah
g8hO9D/KEkdedPDoQZLFBvtOc2WjMDqIVPamxuHZYqLeh52iyESNWnuJXyZlDAdkUXU0eWdvKZ99
k9SmtHU+OtOd5+xuMu3kW9LcJW/EFns7EMj/mZZf4sjhAeO8oguGRhQdrNr5hP+Ml1jm1gavEtGW
q2EI6DYoYvvCJ28trPreGMEX7LTGSwfZwpcR0iwqkiwD5w8Qc/XuaXLajpE/QpbzINxGf6gNaEiV
Ak+gVu83BGCNUR5858YhJAWxZ639pgbfYqA/E5y1bmNk0coSeo0KCYvDsXhrp9Ux5oW+mWtKZ/0+
Dl74VSrsEYSGALfj89nnpSJVWP3soAJUr7SLQ6KbKp8fQKRNlNqmSXrActwmWJNR6A74S6nbxlYA
0gdElhCGm3sTUobaZvFcLURGsMMPh75yZ12GRZxh0Y24seXcq9aFC0p6cmRqY0Q9anTaGC1jUnZA
Ecb1FPI6bcLXLggd1k5cZe7BClqUuoUMfPtKFjNTxf1FxFL7jCxtscXLgFyVpJVJfm5zHK10uMXO
Lh0EZ2AaUFP7fPSMLc3KtVGu5jFXesVWiHTDKFHUi31OeHLoVQ8UbXjVW8bMw7HNavaRmQIGiP6d
9K8ou+PHkF4cl3lcTZ6n0QRIuv1EEUa0DYMSN3O64XR0l4niRyO1raNHhZ9XDksPCr8qnHQbe2Z3
Ek0IOuChrZ6p8WT0mthdeqZRPbrurq4C06fh/5D2Zc2N21q3v4hVBGe+UpM12JbbSTqdF1bSSTjP
JEjw19+FDbegVjrnO6fuCwrYE2lJJjHsvZYlzTh2o5i9+m8kAgFyuhs6VCEaY4aDKDA8v4KAYU/K
lXnYy0RuYTSlVnskGV3UxDaxxcU+wY4jdnxTZ7mIOPScvcs91Js62JUbi8DBVjU0dVob9TYZc9A8
mID1krI7RTdNKBZmqbjUbTyBuCPttyTrywSnZXkQ+Uhb/xUctdewCbNP49Lzt8rh76h9aX7F+8Q7
jAbwnopqrTFTsPGvFfPuxVhG8+cmnTF1gXfThQLUvQDboCFWeFgopGt6VsO0j7IsaH8pSuE+xwtq
tyha4gic9SdJ/URDeQvIlAdXri/WfeJ4qDKUTd3OKD7iKLUH55unFAY2D3BuUqIQevBwlidNcs+x
rUhZ23m7bZp4wVI0h1DHWQcWueaSPvtVaanQpKySmu9BQ+VH0+jn/hZF6+xlMqp3sc4Mzwc5olDu
MNTHtck+04VIQaEs8G4Ka3ptnGnXxVn+bLf4rplsYpScnpbSeCPRDGpxcFgGSHEc8S7ZajvqOVPz
B++ZOGZAWn2dsIf8Chhv/mIhh4IMtNwYw/UwpwPyZaStDpSDuHMTxCnba2PS3m4ujZeXBZXAT3Zs
9WfAL3402MOXGUa3MfW0DVuw+ReAWECLtC3JcDh1H+/BjrQPMgqQdAG+OpQAgjv5W4Af2Tmuy49N
D3ZFWfxhDK67K7hMyaStXz1WG8UAQHTBOF6ApFfiV5MPeLL+ISO7EbOtrZHz4Y2MKZb2Fbfradl/
jpcjJ3KDE0yUeYEb2rPuaLSIUMtz7facLPGeiLMIsE0Ri5Eid4y9MpOMY5qBi4PzV3tpV+p9r6SQ
LEielj5sT/o0salnEIfVJrbJvz9hxIypm4BHBj62lllPWqtOHGmMgvB7Z6vlKDsijfRD/pH1hGO9
ftqSzEv8v8FoO3QAK8zD5znzOxCU8Rg4PhJgIJdgAtTLWjMAgpS4APT7Xk5KaqogB1LAg5tWUyhy
JlmMAqYojkekFt2uoY09eXE9tAmEgMb/enmUKRkzjsK01Z2XDvVwGz+6+BgsISqnLSSaf38b2thf
FwZuwu/v/GGo75SFxXUtmumg45Gt/jRIQbKGPsV/VRfya3DwNZDHCgQMLN2GyOGAXxzl+tHOFsCX
0tiwRgfQnVJKzd2YkZWyNfrJ3FTCHjaWg0M/FKjHHw5q7MnYcW4AKlW5kcBfvDbdU1dfHNO6bpGU
o9JFRVcuwumwLhWLv4sr/Hj9en3p8pX/ZLNAbAA06OM3iaEoUJhmWR3YDeWwKK3hAo6WDGBVBv/J
ycL8HRvxpKNGBuv5CDIrQDcBY3cWErZhauw3alYv/mwi6fisRblk3XaT/NUQhv02e113za2/td7H
PAjz1vKqRf1o9Md1DEdgH5kfkS1gz+6x7ELBmoxDxsAC49tqDkIcXuIOSOEEgRcBeoA/kQzkBx2o
HWmnMQQjqUCJTIc9vwxccwFe1Wo81ZlztmMHG2BAWOsiPSZhZnH7HKaLAU25bZt2ON+JyIQaJiNQ
TxmT0SoS5/CxX8TC0I6S5he3X0NM8BrMO5BPAQ6WxV2QXNnMLPLAzbbD8j24OIXXtKcAuBh7QGok
qKqyWPVeMuVtrsC/NEB0sQVcHUDlBUh+LineqpdgtIJdNUlMA8P4kGltPVc5j8gwSVZgOfg2UmKQ
NsUjMsqR29BunZA3F2SuUwSl7VEWH9nO4u0mmsPyAH+LmXAQi8vZK81uAYDQyRxZz45QqFjt2Ihy
OTVnJn08ZukRM42XtmziKxtx6ti3lRo50xpfxYBHcGdaKMiTFtTYDJk1LMQ8W8uK0EKdaOewDbkF
fhBefWMpTtac/0UisnU4fvauZWzUSF6BeslY7DxeWd9+xeBdCiL9nqsW4PFOIyay9Nqj95y/sGTD
DDwL9HvTvckyAcIFXoQujlVdF8SVgwdCrqzuIxrbGUN3cY1LWMsJBg1Jw2W1hNFbdhQih3DvlaK+
cjC3ooxq9Pc4wkW2otNywPjv69xiX1x77jZexoZP3syG/Sqa4RK6k31q29Y8mP1gHpGBKzbeYh4o
L0cl53SVu1kr20Q1LHJ1wDg5vLJmvbPIsAO+WaQFOdwsksErNuMKJGudyuFZc4K8Lpn5QekgoRln
yPop5j3ZfGR+yESRO8vcjgEM64gXHQermAXU2lR5DeAIa8NATXUO5vWjcZcC8KV6LHxrOiNRm8zs
m+2dl43TdiMjjtIF2bq7aXTAapBl7DK6INc0q+VEImpAZIB8AdkYjo+MLLJrQSh4bBk/3clUF1ie
1WFukfD7hkXb77QCrhqQnVWJOPr4HbvPJPtekZRJNn5aJFqYNAaqBzguJ3xng4niNHdOdyARAEGr
349H8lSLcYbsTR6CMeSu3hPJOVhFZiMyQH3wgahq0SkE32ddhQvqjVcDRaK+yS8hahzPM0u/kyXN
fCFtPMYcDwk01FtBUYnqImfe0hB0j/hytWGX/iyavrm0i99O2xCzoyjPwMNrSMSdEotJUBzNICJj
ifkc166cLLXmHqhqHqioWfZi+baPd11Qfm37A/43+j9QBj2CA1O4h8YaMwQC3HaL6aYAHVIH5G3W
HnLkUiETEKjcpE0aAFlHAiXBT+CZ+pTREJ/gh5psUJfNgNCVOFtShCDAePpIZMCSBenGEgbLR4rF
kbpzsGCLCxtTS5RawMJWY1IVSNqssHAfQQA3TPuE1znIrdHE+MkDetoZmojG09TFHs5GKvM4mV5E
6jgucfTVyxe66mpP8Rq7gAehBMO68+dLGe8+Eg1lzqE3uDUSKqRCFHjw+tVwn4z4TUHuCtJjicsB
+IWdfUiRoeIFZXxmAFDZW0mVR2kaIsuahL3MU3gcxysSFUhTJNgMIh8aaoV2fpCpWLPtiG3qWn27
vqPkSrLI9M17mFp71y+qU5aJ8OKysetRRIAuUxC7kmqgtazdnQYkLRaPJuatO9McLXAp2lmn/BMb
061pQPWgDEFNhY3oyPenZkeb+Wr3Xm3c02a/6v5DZ7A4PuDTOf3DSM7WWLkInLbJ7trbJ5lP/KSz
OEL5WekhlqIOANaxZUsKTPLxSVPisdt26JIljVWGiPRuMs8B69xqbR4U2rjygYzgfiS4EdcDwCD/
cAosLgyLIentPgGO9IWZfV0KoA3f60lTg9YXe0k4dqQntO/jyMgW7Ff1QFZP7YcEPXqed+7wGSvo
+aCf0vo5/yALC7aZfY7DsBInyIM1A5uhY+127pO+jkhIzf86NiWqnHb/v2IwiTVHRnQLxdw+Yf8P
S5PYmM6aBeWBU4W0/4VsqgaxaYucKVIWIljRbtT7n2R4f3/EU9wskh2mKivs+47ukbY/9WapiAFX
2QbuuNMKIFt921D94eYp7a0+apylA+1UP4l9UPPyGBZtcPZl03mGf9f8SJZlyA1EFR5wg/7N+D/H
40G2570/AAj628UWEJMsldX9MdfFp04SITWyoZ5vAeeTem1ogVzcsfyNlqGkHOxHD4ZmiexPHidH
klND8RhxKtEYNCfdESyGJx2KeiWw6Pf9VE4oMAdU+2BtM3kkW7s95mt3yEAB3j9zX+S7kjRkpLrE
6FhU2Ey/t5dBspuTDnQXWPkgRR7VlylyubxsLfFaBA77ADiT71jBMkkQ1pbh+sEdRmMiBePN53qp
AB8h2cWU3133h36kJ2d3rYW70eRiwIiaTmBYQgG72GYhsvgJdJzgxhV0eB9KZHISUDMT4jhSFjlo
JqhPYnIDZJuxmxfvK4kIdJzkylrbqcgoH0yzvZb+I6ZX5i9BgyNnfU8UU7ss8qV7NeQJMJZoOPul
btLZ9UeXxtQgvwCEJKSJgV57pnGymMauXrKvD3Z1YwFxRgsrYI0ePlBJmO1cfSCEvE5jFrwMYD+V
g84JAaxHvaCK9zPH0oEULPRMP8pLHP75JYiXSFjF4AJi4+oO+D/xnBao7w1wfZKWb+nm8tZP0r36
k8IeWfgR3a6+If0nUe/uL1Z/IpkX1WIhfRRByahC2uLH1NuvsIFs8OLMwbEAKvhsQNWyU+CdiCps
pTGXYRkvJCVLx0jLs8iAurohIQhrkEgOdrm1R8Ez6JHnc+XEAqzJmMKFaY//HpqkeUk8HZoSxO9K
qKd4NPXrqsUD/F0e7h4dadwFv49Ds16Mpuw2K0octxnqvM6LPNstApdjR/02ph419tSDeycEELJU
6obcVun7INPD2lvqHQhCUS55swMXN064/BGpvZ7J+a7MTa9Cmm+HpFO/DD4DMKLmV5oAopBoRB5C
K0l6sC6nsvy8cxwQwoFbG3M24HqSMMji4lzkFgBkJhf77FkBeF0cXCjDnAxJiG1DILEI+8NwAq32
LhYgKAwAEPsEBuXrXfnKLKvDNEjc9yZaTh4mjjnmCDXAwyEvtms3Vl/Wmp+axvb+RG7mL1bN5l84
K9wddzzrDBBz8znlwtyKEADXqCWt1VqrwRlyg4IpgT2yvjrq9dfiTOaFYWvFLOv+kiaWtXVQNfdL
mZZ/W0gg+bvtgE0PZDd8jr8Nxsw/V1Pdb4tp5K/jUjNM/IEt2q9VCqKjZpssHKx7PyAHAyD1/Nzh
/HrDUyaJ+bAYRnXPNwIxcuksb1bqR8WN6KutjHlDF6GAP7ySvIi+D3XhWwAaUhS6DxoqUjJ1C9Kw
lhfRahVB8pjpWPo+6Fa1L5mQTJto7cPfRRfK5EemFY9Xu30mOrKOp4xvfzANtZaCAt6fHVcPC8Xb
X6Uvpr6Gjv6224XuvhsdS9/q3aelA+k/FsjQoDHqJdjpDZEjQW4JKtGQQStFhUbQUGAahLehukqn
+hx41B9IG+T3AA4CpBac6HnIkANsyvPKQWmK7G8UHUoQg45bHd/T2KXKoO9t/qEmyyQMnpmMo1xI
hvpPlDBSzO9tkE0Xn30QGoHCJFTlIaoeZEbNUSk+LRYW3rpCZJXiIW6tQ+VNVfRYZ1L2FQDwCh87
R+RvgyfaNAUwLOwuXAAa0JaY4gBDW93P3R9GXWrIqKuQxkL3luQ5KqKoS+qpKj6Z4K/ZxwwFfK6E
VrbkjJ56DzIjd0ckJUobAMtOh9EdkXSGkbajIRLFPkLR8P9H5oCSc9tj5wnLzOUjJxnQtMYpFX+Q
RKUcG1KpLXqAqAx3HkmJzJliAKVAkvQVEvFv+c04Y08vdzHsHAwVc4vP1ZbkT33Wd4dwSd8CHkta
FckepbqkvpPOHIW8eE/Gxi4EVHGU8Z2DtO/XtAVUR5JUlRP5TfulRb35kWSkpSaOrWbrodh0+6DI
13F5qrAnFWlj6hm2rFH6uAIDvHEeeF2bvi1Vtu4ID9VIQOcWlU341cRu1p5ky+BP50mirVLvQQag
Z3gov6AFFfIiHBxJhAL77/2MTCOBVPAdjX3Xjg/rwKd0t5agOnrUP475MNX7dbCSn+N1iHc+m7on
Z267L0AQBoWIAEhEY7bnGoVhm5rb3RcwhMyoY7LNl16AuhIwqZ9wsBi8+EG3zGJvzA0ypLEL6B/q
0qnOuRtuTWyUH2lUAzsImTZSISoUqM+u5TeRUknhLIWkIRkOO2LMizxzeZqS6aCGpDHqrj4bVvHN
mxzvohuAivVRH4eYq9OC17zzAfj0EL00sMVDV1ORSZ/RNZUp3d3a4PG4Dkm1UxeRMe/CK1d9z2Sk
7kz9ifKi+i+Un0eO6fVRhUjtDOfrAyYoBh+RP6xARAnst5R4omERZkjpTps9aaghBYjtsNKp/BS4
ehKMVKuHysuiFnxYe2VDmj6Pf+1629/rPWDq0Y4vkszxmIoHPLtuO8Z6K/hu77jJBH5SWkXm2vtB
oS/wo7Ax+Mqi1kyWrRmCV1KTPwLb/6/Oto0dyR85JLUdqR989ZB6RFZJPRl0lQ+AB7lmstS2JMOh
NrBZtVr7kSw08/d+bpJLULjOOxgOOqQW9O1hpvLLymVnu6oBhdwXZS9zVXb4Nw1PPGZvDNniz2ba
7VAhbzS7YQLCUpikWLEQnoK3dkqdShIeaipJiqPtDI5sqgi5yhyUYv2GiXRl/e8F8CdDgHSd1LMg
D9b3uyGIpN7BUYHDLCMDwTrggrkDwMJIgwYrTGEQEkP6iC+sxuAXOgZ1WD9piGPqOVXzG0eFG+ry
UI86ocLg25INMGnxNgvyefuwlnMd81paq3HScqCB2Oc4xTxAundZ1+8tjmyapMIRIaPdZltuPFvV
vJz6/J3kJhEqoHTdywF3iuzqKgGnxRzLmimrMLYl2Hg2VCmVNv3yTD1VUpX2EvBVqqnY6q7OShVf
fe9NBVjkTdrUL6vNx7LV6Hm7N2zwi3br8gKAgvHqycYymnbLWzHtmIOihyixQL0HoCtkSuTjlRoy
jjNgAQ6MD0etKHzuIC29dOQhIXzJMMkCQDyYQJ7xsCFCuyKyWRwHaOg5UPpIZixiwArY/iPMWHcK
gCD9lHbIlUZSkkCC2gh+0rZaI+x/AOLSG5trBnoWCWwZuEYdA4QlNyMOWCxQCsCijDkgL6fFOmQ5
cFhJtiQs2dkmkshtJG49Z/7oPwfgIdj5EltBABd1Be+HC1SiHl/fkOftpU1LDM3RazYzcEKejbyI
BFDAswiF+B89KZvBFXbFd51jkQiY45E4N5O5KrEwxVg34eL1PkCcIST1iiKXyEqCaqtlP7QOMjxO
ASnbn0RpGVtkgc4HC5i9P9MQs7f5wLgHvEWpRdnqcjckrS3W/uf2qw5eyApmuonKj6vNOtSBurEU
HyXmwvIeyebhzioqbybHH/6d8whiVVBfLGrJpaf1tGKYA7xRAfB8/dH6gWR1DHYosJ9ff8y+/M1f
rRx84ACtc3icqtF/4bbtvziEkQdqhc0ohyQjbRjk/TPyLSKSawcahkAak7vuxp4UiTtwG3A1FXty
3ezPB2OKOSc4lChmIMTKS4sGWz8hsL4PXGQdnkMgfnMqpEhiuyp9wdluaUax7JohqrPb5pc0K9MX
1w6dGQnIyI5s1+JIshB1Dx8OmBc7G6cT7paEfriObKtDV5iebTC7qTf0GdMCSX0qc9IC3YKHnx8+
fLWcIm0ALX3cel2ljdmQNoDDNpQFmbUSNDhtrQtYgvwzOHJA1WYCMjlFCl4iG+pxNpr72srwzyq1
bGznF21nAjFnU45tiJwAKMhDa8O0OdmYcp5IrgNPxbDuWV5xlEfZKC4GGSJRYhM5tjoikee3ChOA
xje7O9ldV3l/i0Vh8rVBNQY5D93HRZpixgmVEMtgbcbaL5761gA+bx5U11E21AM815c4ycsTjVDZ
XV8dZFw/WV0GkvubGSnmpftiCLzopmypriRqwwwQ09J2Ze1PsfCSo3qK6xLapUfu5dD49k6/CeiB
Tg0938mEjakjGTRm9bIgRa1eKHOC6qu1/lB/COUVyFxfgIZ0FbzVX9c2eC0MAxMsKwAIfzyHTaTG
KegwnovWttaoMcAJ1TbeOTd7WKIsFRAmUh1YXQqYOnvc0pAUysWe5uLs1uP+PhhdJ7NxXC3Sfj3c
RRM+R91C+HfW/kYzmbtpVUszHZr+OLaNWpa7+Q/Z0jjxY/yw+Nc7EzfHJlSHPFDUJ5WjiZ3cpfWi
IsDeb0NP/Fy+G1LZzAs4MPKxOYBUD7hxNzn1SGbayauJ43ITyaHBJcxHa5NJYNlENhMHzkzh9BWg
rzG0cVp7p+h9LM9JRg0H1dJr78/Nk1ZQFPLVitpAvrDye4hP1oBk/HWOCxDIAhY+2Y5z7yATDQ24
6R3gstr1eTD/oZwAz3ceZEO2WD0iO5nGpDFxFhAB7abYk1ob6qHf+HDRY+pRY/j9tFudZFABtUIb
K+ckFH+CC8fdzX68nqjBZz9ja1WOAfjNK0DigHB69i107cxa5ZfzzeBDBVPH7IaI9yjmvFMrp0mF
lv4UVTtROD28uzxplPvj5R/sJ7oxcqXGj/dAO29PseSw9BXzJRJxTqHky7wbu1a5HEDfd1ay4MGc
3MmHeqSmnlY4BUjScBqNuJjUAGOCukqqnZDnjkpFx/pJJ7XlTZhs6gbZwIIS4/49jU3pKTFuXt3+
VHczftfIiyMXnTD3wwS6mYI3rj8BXLQ8A3jis2jxwkSOCr+Ykv2ZmJ6pIbpn6pEiBqzMqe/E5kH+
I1sKx1Mr2IICx4j+NeaD7+12QApRX1BFOhoTEPqKILtgZ3te9tR1ljK/DJV9AWvS+ORl9ZzJWtds
Yw6r2K5IhgRrqvQRbB5wnCfNfZwl5NuZJSUAu8IcwFT2arzpcG6I3zN4RKKsYh07OrPNIqS5xsB2
mbG/hiQ+e+u3KBxQ44dHUMp+Ki3bv9w9t+ipRG4oU7M3+sFFPRDs+c+ql/5856rNyHUwKxtpCrBV
l6WHobr2xxX1jSgLnDxiowIvDgMP002XCuO59uv7Zp5z5+St/ZOWu1MarxGNe3d+wyqhPf7ItR8N
tu2z1UN6z3cxyRiIJrYOXN4sRIY8hsj2zTcDJTpH7aouO8qgWTfdB730qH/ARqQFTJvSs6wTKu6s
08JQKIjaQXSVqkomYOS49uDvBJYaT35X7azAHWzAp8GI1NS78wmWyQzPWqXsUUEbJd2Qhh0YqJmN
OosEBOQJFkznzuU7wMc0yF5E041B/ULDm5JMtZx6pASi1+5BTjFIiReJUj64G2Azi5Zg6pFl6keF
HWbXdAySTzUY6S+eK17NrEk/KdHajAdhDOAdkBbUGNmyYgEBREUcCn7YZR67ipTZYJOG2VAU7TVk
c6SdCibi45wXWNDbfVFsgNPW7qxBVACG+RbEmvC2RpmPeyQ/UrDUj3yrya+ccxPPkqKeOWi7ZdIj
UigvXJIHGNjLeqrN+o1GYihbe09am1gFOmcYNnOaD9i3/ubiGpwHz3aw7G0UKh6VofIZg6zeit7t
9kOcgKWicv0rQw3/tRlRTgMKrWFHMqXo5urJcDEP1rLGsXKAKuRHLVrC0Qe+hotCzmV9ITmJLEC0
gnrO7o+JvIwPxCs2A2dP/jLMeSnxUBiXQ1KBPCXSpQ6W1OCwbDmQ4Z3aFeZ3PqaxJij3uUlHGfih
qoK0OhpdRoUkDauwxLwrv5ARyEZH/Wbd4C7prl1mLmB1+75uQzreR2zHKDCSAZlKN8AzbNGA1BvP
ZIIu0wogX9vPtYVdiO8R0miIoup3FB7FRxo164y9ckDYIQ8RCP47EhZGvT4NKofdKicXMLAJ5r1O
8xKOXnByJFQeMuhnkE2vnZLVLohCIuSzKTuny8MTeVHzAzmJbnHJnkQ6LsnUkK4IuESgKJ2xO9ac
wbtovlITIpv8ddpTn8Xjh9QGB9Y5CJcXbUhKi6fTAXjb2Ma4RVillzdPK94mzNo+KAZUquE5lIuD
jk4eBjb9WgCPnnHC3T33Y7AVdpO+r0aLfLdmmk80HEzA/lZ8/jN1zPSdRECjRBqcYd1blNX6JylB
+JO8DxYSZigGeaV9455vFmTWN+l1RLVoCxAQDgy4o1viWURNF1sfPS3LeJ8CswMpOiQbbiYPxk0X
1/s2a4BAe4ung66jI4m6MyBa+8jtJF8dSttpXxyV393euiyfP3L9yyyZjgCax7uCXhiyyWUDRghA
i5EQPNh418QtkhzBK69GpHCRxoa3/s1Rx2nkO4oUJLsLNui4OEfs7M2DKTndGakLVf5r1oNSDtS8
9slEGcUpbb/1tIwBYmTbswm8PNJEK3pvCislJM2D+n+S6ajkVvAk/q9CMzAJzEaKJOIWIBwZ8qHT
LP7Fqbzx2HDT3FXu8DK2XXsBb8qFsHH8YF6utxHAHNWIYHTSBM/pskKenJXNTXNUdbDADTp73MqO
IUjmSHRXPtsO9u8FKCK74pxhZYwkMzznEhPgU63RHGmk38j0MmYOd5GK3iFl7dubXb/ob0oSPbj/
a1gzXo/4PzXGY5yEw8FZBaqCZMM46oNW2dAwT5a/lrRkOxqZ2GJQchqSGTnQ8L+QJU7ZAVFFhv+4
kI0xOeo4+uqWi+nJCmQgEDwtyN0BZUhYljFwfRyWboWUjaYNfiScU/hnaoQ3NYdwqH7WIuQzWulW
RaCuVhU1CpLWZBJbLbszn3vBxj1dB2nr284OsDdtAuK9yJCYo2BLCINEY5fc4ZQ8QJ1oG+1CPR7G
T7XtN09kQaIHV5IR7En3AJWiXX5ocwtN2oc76CcPFbu28zvBt/g2x8SSutTUwJ7yRXahQdMGLUf1
rOddVHey+3671KgO0x7UewyTgaaywTpHmz1asAU8BT8KRZfr3PW9kaR7Q9gWz2LiOHRdky8tinWy
g+2sBeAP0VipSLcWN5Ntgw2d57BkC5B9g0bMoBmAY+UvX3oLqXhkrf1IqWW/ZjXmXiS8i0PjeJ0E
GLwwk9g0vtOd5j4zvM8l6HSbIlwvWYpnh3DH6efVxuEkDorjv4D6h5VI+VeZBUPkpmH5U7sGzX4A
gDMy7M3xkCzZCuxEo0QJD8ChduDpKYF0XVmAPRrBNQ4M3N+9xgEUGNLlweiQ9P5OjaV17ObI03Wa
fFsVQ/yCPPn4hXqZkaPYCglse5INTeuCfbPFPKxuACmoDZVmAtBV1U8vvQygRBTBwHnMXo0prJgx
Y6QISqjjZGIHZj3wN8v7oAtlAmDp27YPD545ZBdQpQ2gMEexGgPiyGXJPj8uQ2kFWaC0EKdOiwME
3BlLWr0EnSxRY82YisjvE5RRyJkFzQWmZjgUmMS8kgibWeuhMH13o6cXKdBtynoA/a2cSpCFjkFe
MkYuLWjUBzXQgOVVmC35BVecoD0kwOVTxk4WUExITqlzlBhHjbb93kxbYMVcAAwJBRxTyIGtBVbn
PVI3JlQ7Z+6Kyt4l2JuG3QGsyl3mpxK4IYe6dZ88sbITNcOyhosam3aL7MJxCBgAWLMMSAo3K21P
6jtL1SU9qbQl9UJ7boOzFtod3ivASEr8Q2J5T+Rir44XeR1QffXZTyBqMV70WB9sAdAI6Z+kUadG
g2iLXcmQ3qGOiXgFnmvex1uACGJHw6/iF920OEp4zsWvJBF1jfpfsSAP3ho740DCwQONUTTloKwE
elwcxUn1MsX1yZOgjtTgINe7Gz7IxhKv2P9sQh4iH4HsqKM+hKGhc7smj8v+aLS+cvjX8GWCwqJ+
acAyJHf8wCfjnHp5QzS0MDOrI62hHqnJkIbUZNJZD0mLpBY4a8MHP5NjJ5u75m/a4iFUL0zsEOq7
cYffXRtbcJShq6uqPGZFpUA2h6q+UkVXw9J5B8vv/qR8XSVT+qFHknO/TmBMolquEbAJoAjCeXJL
wCjcmHps9TUpYIYabDHMKPzcktDJ8Uvf43wKLOKSOjU3Sp/tfVlUqqzICzh1fnRnr+JNndgXFqbT
cwvcByBSVygTw+lT2XT8JZVnUzRklgnqbMwRdyQjrbazzfFTNlgrWEK/uVJPVAA1mViiQmolxdAX
nHovQSZiUx3ABOpdeFHW4b7P/QCMrOKwFvnUbVGJ411U12uLNepEZu/Y4tntyywB1kyQX8epWJCf
gWdVxEbQUpMPheyzESXogn+6++qmfGXBTn/Jd7+pO5UbZl+8dUX2Uof32oa+dBXk4Udx56N+YI0L
CGqWiHDbS7QUp6wBu+KJ/i838Py9GpLG84rlQr1YwqzQsEwqvMyaEkQkNxmZ9BWWXypikgFKpst+
IwsGPN0JdeS4kvboRtRZjbG5GBVeZ2Z9NCWCToqnzpgb40n9Tuh3ADhslEbm0AxIQjvd/UyEdKFx
gdvZpSDajsHbiEJGc0w2yIXJDkLEwwZnwBgbOE44AvMI7OM0trKeyRP8TzMLh2TD2Ty91LG7TWw7
f7P7IX+bkzR/63P8SS27zlk/JUCDNA8AQzefSUemZjD/Gi9mfFIWEzcF3tmmeKIY1CCpHQe+4bDs
1bV6rCF2PZIl1MUMfBMvcRpGVmuBIQq1Dtg59XukyyXgIpQyfxygkEPqkaztsPEhbHF+MCOlKb3G
0lkOc2H+8a8xSFHMaxxlpvni5tWEz8FA5p69ZM3WKBZwCT6MRVn8GWTTelm8broOa/tsSSzTVY6W
vsfUDuyQQ8yUzutT81LgEwV1JZsORYl/5ynED/bgB2sfvpYDQypbArIAQ6yynNe5IGE8eMI8F9jv
sUT9pgZpPuZljfNyH8/gCQYlRB/ZXWs/hZQlAmjo8mADzmZj0Biw3eNrZX/2swWY1Z6HvU+eOj9V
TdDvNB3u0i2oQVr4K4lcK/MuJTY2aUS8urW1OHt7GrGWkLy61Hiu6+OJ4CGDwGKYdIiy3U/Iq7uO
MmUqm80Rc2wMSYbEqORacf+9Sme88KWcRJMDzsfEYz+RqRJJZYN8hY1tcLwWh7AIojVw49diQwZ8
WdKrYWTlc571u9G2mpM/tc9mi9+tHZb3TZwn/Z4DFDZ6UDBpx0IA9GbA8tppLSloCPqbz7ZtxU8U
OFj88S766Dz3rmk+P4rlzYD65dn2QOFYovhcFJkPTubRfwNK0p6j9veFRma1rq8xeG2BSjPmmyxO
cAo7GX+Svde7/tvEeHLAQk+ei8CdFOMIUti2mKd9ja3/HP/aYE4SpZmfyAV8CVg3eL67i3OO96dj
d+6JmiVIgf26ri7wZ9EjWd8GfyPLa9lZ2gx1SsBul3bajXoPvg9DMtFhtO+/hgrMMsAavioAjht2
gFqkEhvdzDPfgDRhOmZFg/ppUoS164RPVJbjYWeziUjqULcZkIxtTfUvyYx85XrIUMwki7dVtTZ1
qemxxZjHON+iKm4SYYnYPGOB320nVKFEHYqPQnGwExQu4+2VdV/8aQESlAkc4mE12y9h1f4FRBh2
XfGkvM5V/DeJmel622SavaPb2OUXvgsDszoimwW5EyCV2TZ9LWlaHPszgOmfXb4Wn8JOsE/22JzH
uLM/F0WfgWIVMLOu33Q/hyBFXL2SXUQZmBdUVJqqRzK/sOazGX7VOivuu10YMgaKpqG+Wu1npEWD
b0fmKsYrGst2h92y4nFGMmqwvvnLXmf30AKM65gKDpYLJ8GqEw0KSEAPo8dLPSsT8BJBUdwMf2Ci
RdTLWZY+9yn/iEyRZpSZry1ATACwMMpmklgKLqEu0Fh1vbn/u+8lvSRV8k6SnoMstQ/JapxVSs7n
q/JNADyNlJJmZ1s9cF9XB7OVIUR5g4X/GGC8C699KULgFQCBmUyYtPNw/rLDStHaGTJnEWAZFXuv
u9Hku6o50YQdsDALNlXX6lCNy/1cPwXR4GGdzSVSE/276T11yZy3dWSGy5sBhApwUwL71/BD8BNb
84FAgEmUoWp83+brsKUhKYay+Dph42snBpHuuN0M+6mo2Wdg3J0s0Vdfy5njeG317bcqzePj/20B
kJlm45hsPTiFw87UrENqqd5/lk1r9o5D/+7OlcXGV8cITMDhZh9VU98XWGEZ/4vF+fKL4LGzA5e0
fU4C9pcqkQ1jNzvNnaxCtgBUiLWUd9ENyr7wHQqBrZwFVQWXdQDVOUQPFkDOvpfZc4Z8nWSoD1Nq
LsAbMZarABzKYUhcLxrlkBSg26ivQKegQWJ0TYwMDJyq1mmYPwFt/CecCr5b/4+zL+tuW1e6/Ct3
3efmaoITiF799YOo2ZI8xbGTFy5nuJznGb++N4qO6aOTk69XvzBAoQAplkQCVbv2fmcT7+3CAdRD
Q437u41a4WAh8WdoNmjcf1GPU6vLW6+AlNMZ2lkghuaVAI9kGt311JV+uDJrANcjGRanERTEp9xu
C2QEwnWiTGQHDClP1x+aOGbxlQ5RyrVoBYbINS4TDaRNDquh1tADCBiC6LBTlN5zS936P3TVQJX6
4Zo3ljs7F7UEqSF521URAyXw1yVq1SWbqxugrO3Ukr1jCQjRqeYHa0VLLRP0DKwabyRFjg/uTort
zXHHf6RPXuKEV6HFJSaoFdhAJ5pfeb9zHmrDc7u0emliZCZEw55FajnDuoiicJsF/gBmoXK6uZKh
qBOJ6tUcksWoGbLFau6Tp6xQCb5F7kdCW1efjoaT/hDZ5D8CgN/u9cliu8YNs6feLz7HQZx9R139
j2j0/9kBJQZgG07tXe73u97uUINjsTg8Nb2BIhvVCgI3AbTovU9GvYaea8LNbnM1MEZtCHpYXMhv
pBWp3yc4XwA5vOubptv3oXt0Bx2xuQpKyXNKf+5TYn/O3lM2X6v01vSoiWQB+BaoOaMD5qbKALW6
whTM0/oW+I6B6T62KO8T5mbHWrbvMh/bn6DrH8GHCF4OiNJDVB7ck43sIXKeWBsadMbKvBWmvaPB
IIR/nljQrsV3/ki2XDB+KBrXROgEow62XEYZbj6cqf0YJ3HpAHFywg2XQfjGDZ/CfkvaAtTpii3p
Dvwa0RWH+68OjTgSXAt5BM1FnrcoWAK6D9eSMxM04cjCBAJkKlTmRAVOKULH8aHvm2RTSNNfMdQA
QQgOIr7lSvLHXiIPZqNsZmUrfm7qToohvJtC5NnUKF3a99YyQH6iS0Eq/ucptH5khYc6L3ogPIPp
JXYTBGTr4hIh9XppXAAXQFOSWzdqACShSJlXkLuchwccKm9SDCRQdtiVIkhWHEyzN2b6k8pcl6rX
mTloYRv65faBXIgGaRrxD1EXwYFerWZyr8TW6XwN1ujkdNamw+/SQ5oaq/iHpNMyOUB+7MzjI+Wc
IA74XbYxCFMVT8ZCaZHH7cbWzeywmBaWC5EaqqSrmHro3vxlGtlqYeueLkwLxHDVMIaKUaG+l4om
0uzK16EDwpcjzh16TtB87Maye2WTdKA6he+D9+5c5aCohOBIvcwvjSS691NUeUXGoRcgV57arvhq
mD/DjoffJgm1aSOq+E0HwMtdpwM7XJhN+G3wgy8hOBceLcTqD+K+qvsOyCzojmVtHN8ZCBinuNM8
kkmT7D920UBsRZlalGVtByQLAChEVwOZ8uJPHlFnffBvNN3f2j5QYS50lG6Gamo2fAyeh57XpyZh
+oPkTX6KsuSlsMWUeZ1Z2p4PUMqOBSF7CMG/8ICcBI0NVgTaKFVpTzPpAkr0Z9MRo1e41Z6r6icI
SbMbai1dfQpQNWgxe3M1sHQX5yFKi2MIBSdCgiMOMiFT+ik2OIQxfvXqvBwLQE/UzyIoPeLSJEjH
guuIA2vlmCDXXhAli1tQm6u+SXUlNjBB5AEM3lKK215dDBApgPpYOzqKNoHsI+K/N76h3ZBpsVeB
7kODrRvWZBOTo+8khELH+0QXxhH1YnwTsVQ/uuBjuxsN31q10sm++064q/WiObsdbtmzzAJ0jtu1
70AFlsQSSEvhd9IKNLq4TDmTXpsAPbawAgVEA0T91sInjeC6ol0yNL7uGgP6uu9ypQsr0GKbmYOW
vhs7b/MWgiBqgSNX4Qh7/WDXdnwXiHYrY71/RGi8f5SgY1LMzP5hVDbHBeLcThy5mkeVLRrbnQUh
2VsyZQaA7tgPjRvqpm1t4zZcl/s2RIC68fUHuvSibrfQjBvWbVjomZez6lKiwvHcFxV76CwTDNNW
HX2YUQkj8xgYrfa0AA5S4b1ac7Il8xpX/xK4g7HmoandRP6Q3Nlj5qwGlEl80/wQ6Tqr+axlMTYM
soz2oKRnT3HR3pEDZADlKtQr6y63RHfTpDLY5LobfmtQaKtWoKWnMRLrsekk/k7ftDSK7uZ7SyBe
/7EXidcqbaO7qQtxj8I8ZrbfXLA1bJsSapqgcC0QiVKbIurTxZn80T2BVOUiM9vcka3qWoJw1pvG
t/LndPhEGt+BGcpj6JgRyFXE9MI5T70u581phKL8s+V+8IpsF15dNL0YIarDFq+2fCIzULfTsbTC
ePaSefLmlQmoF3E9245M9pBAjlCuXo3ho2+YxqXspqPOgzRcV4rZHkdPOoTOx9Zez6ad3qWvyxH1
+qBLLjIoPrjQ2RVi2tjfacEpVIIXyM8ghpHeUqdU6heshFArUqzgp1MOy4BeNqgyQ6xjl/CU8ZUf
V6sYZY9TAegM6zcLNvgK/itRx4sS9/HLFYSYJiSo0sRLxSheoz7PMgFCyjEAuzQYjVdXa31w12To
IcjmHGnesjYSMfkaxXDYjqblsLKDLroDmZiL9HVXeZNjxa+QO3puZFY++hlUtnLmMMAZYE+mYhf3
rv3ZBdRib4CTZ5tCGftVdp4re/0rmPfsbavzcg8ZIvMZUZI1jUMRMNpoCBIf+7xOPg1u+0DrWUEG
8tg+y855bTl32qBhv6NeyNAb1DgHdnSH4tljnvUgeZJIXNtlOb1kbeNswDga7YWVyBde6TeG9MvH
qrXGW9RFI78dmm9uUz1Ee+r+1U1P7XurztbYA2wRlLQ/dWNYXhAw6GYN+8hH/jQY8uBAX1ELbpAV
ZQDh9sXaikzt0cnrz2Eu7deSQ1xZWKl5OzRDdp4EbqU0YIfpvq3b+NmtpNhl4DTfTSCafQ5Ga0MO
cRklqIEs5QnEKs2dVSCBPE2J/QqU72uEAutHw4ybY+MgnU52B6WIAOe8BpnmbEq75IfWqrRHe2w/
+0i0hzme5iOU6B5aS45e6QKWHr0L3E9JcqMP0EAgU5uH3aXEDSmODeho5DWS4T0+Xy+B/HGCxD0W
yCBg/GEBRMn+Xxag5f22bS6RlW4bxUEdtdhXZ+50A1R6ce6UiezUpUtcoRy05WPhLTZqLX6TTOvT
qEO7t167vj8cl00mpNZ5sab9Jl3eXThpqzqktrrsTt99EMcbj4UV/idIHIRt3zfitCWPSNOH9uS0
B6fhpUut2WfZwQepH3k9H8P14kjzLMeH7Nac/zE0UBrwHPXCgdtUm1BV1FiqoiZWLVsNcA2KUzRA
NhpdBgZVYEO2ZQAgjrcZQcQV1DNOcCprrALAPyoQMsyEezHkDo+JVrt3dZOgulXFlIwREZ5BYy9J
EYrN7zxCp96VKIR9MTUHFcyRVq993zJ20IA5DE0iITLc+9o6cUO+CcGjmWFPXK4z7oZ3dZWwh77I
o8PUVMCNkDegkBWwPF1xDDpLfwi0eLyotYIpRx6rzJutq4K1Szh3junGhrllIyLX/vsoD1swGi2O
k51fnA54NzK51hB7+YiAqGMhRR8psVJqWfjytMgYLWYINwDR0WTZtO6w2/ZGVBBJZEt+TcMMVNAh
x6QkTSGpjHJaGuzH+m1GrUZomAacTL68HR+wb2drfB7WhRiSgLkx16GtJWscj3/RJhElErIvdQQO
YXKbOZUS5ezaSbom44cZcJ5sP52d2RDFl7eC6Kw6tI3R7XACx8YtlnduZon/tMMrdwNbgYz7Daqt
xx9ge3q1Xaa91Ch89rJ2CD4F2OZBXtyRt3Ya4RDRlTbqvZPmqEPKYS+NEmUQWe1u+qTot3aVIXma
MMiHKA0REFm5h1LzN4uJ7HQZLT62qw/9tpd4iGbnxUTMyzQ31FEWBsTbiJJyoOyDVI8ueOfpU6cl
UIuyh5dRi5sDt2pn3Y318KKD7Rk00LE869AdenJHpFqVW8ZtqBDFLmQitGx8KVyBEkTNqhG/Q6Xb
wXcK3yvAunCOC4Bk9Qg3u65hYKUC9tdN8+Tg6zXKOsiFLlocIPhfJabXOI3V72ge+DXVzd3R1+Fg
XApLfK5C3O/dDk9NQ9UypxL3VuoyVem8dGm0UM6+ctaV89VcGg2TZA3OFmRySw76h/kaAvXyqz04
xXs7g3qHoxvAwoiO3dDFVKHfpbvYPs4j6/vk+TX+Nk5OcY0jzxQmN2EemGc29ogf6kG4EwwEKNgV
wUgXV1HgpgBHtmw2LFaCXCQlRE1SJO8h5fubme3AEftEpTkelr+WJEhHhsP3BHQ9ZNttUJ7Ryywu
qCaONoGFsp/B9guPgz0PWQUod6Rl2N/G6jJ0yOaLABzGNEAXVPz0t3kCFvGwdLv91Yxoil9iPPYP
VxMCpMbdHAfjZQ1qaUO99aNpOFGviZHYXEU8WTkICVwW39xgQAgBgdNGijVfXRAjA0Uv9rNzl2x+
mimeXmWk4Q/e2MC1HHL072pZgS5yCEgid0jiWTTQGeKx68P6RCZUX8drEQXgp6kdvjEtJJNAylOc
kRfBzZSay4V1+o6lWnFcTNTi6h4822L94yo0INRoku8jxHAehN/jt6/VyAirgx3OL/0hy7CXgZwm
xHiE6NcM5Zx3dPbTEbzfOCGHOgBEXB8tFuS3mRSHsO+gNnu1lF5W/aEvDLFqR/w8ssRwdlnj74EB
Ch8hshg+Wq2DMA70enaV5QDu32TRbaq5s8cUfEElnJOCe8r3QeRXQjMM4jc+eJt0B9D5QvdP1M9T
fH6dCPoNdQ0opGpbGp6wCV4jtFt51HXzEBO5mrjM5sX43bK0er9AEgnMKAwDn15SFDs8TAFOyVo9
3g0cVTlTEWozXLEJoJpVDOlL1KZ4VvSpaV1w5rMutsj+A0BZs6feYs/6MTrg1/BFZ411MdTFhy7s
Oah49rng3ecESS/AgFYjaWMWrvlUY2fw4rea9Awjmu5BnCHwn/PlTRfbA7QCcm1bY+Y9yoxx3p0K
8yUfm89jGFZqnb4enS9SMx4ppAA8wnNlDf6WestlUXYkWylyZ5aIvHKpWnE93wE6tQOlKh3lHCSe
htV83KtjbZXXgJbQyHIERJCOez6EYJQMR3NrWIBD2oiLLcpqKE5lJ0gT7zIDlBVanbm7WRZiQn18
AJXWNSjW+0/OlLBznE0vehH5rYcnSOrkn0hNAugOML4U5ZnmCWn+fpneVVpStUgPPGmGfcRCuUPu
qX4yuhr6oQnyBlr8kyWW8zg7OD0eIw5CfLoZ75iov5POOyd4CInCk9o7XWjk3Y9MDcBha5nVNp4G
VVGFkNyIrTtTXXI2/bRAwHMYuGnekd3vCnddRlJbL7apwCNTmPhkETzQ/JWe+fqdizpmTBq4BYvV
sg8LuTZ4NkfsIKAMbUi+aWUkjoNhu0dq1b/pLi7kBwrKtxnLtCJuVnVo6ofFlw/1M/K21RbHcR1g
27++xOJHr7h0qXX1Lmjuld8IAbiV2deF5yiCxbZBFivLXWdrqS5004b5QqNkW1zwmYHvplaMgItj
NIEvk1agKU0rmwM+WIiRjK7cT1o5HfTaBr5EtP2mETqE7CzsYkwzDb/x2Nh3PIB0rSWAt3OZ/R3S
ydBtGrn5VOGdrkUqtAutBOrQ6ZD2MaQqRN5vDIDfLiJMsz3d+R1fxAB/yye689OlsKZyaxd+vZ4V
FLmCMkOmHJA0OxwSbwzNlalFxR15m02eLAuwGHRrGniGbQ0EV04L+Tv8p8N8Gs5rotegywfCk6Dk
X40u5ZdEC9gDpNu7ygwf6VLiGLixY8vYxIAzPWIP2tyW+WuRpw52o9j3rFsfrPJzf7JByj6CrukI
3VCMgztxNSWOf+tGkXY/cbwLt5Wo+6/8+7gz/Hu3gPZubiIrQ10aEDKT67SxxYZmWTWPb1EjqQOS
h7xrePIFT29wHD6Zhd3cNmP3dilcO92ILNkGXcFOvHKndS9i93Uc7puhyr4LEL3jHefdRVg+ZBgM
vPcsBDaQ8bTajtzFbd4ROKD6vHa8Bb4GejHkkgmTRpccwAwhp/pQycF8G4C2bTYj4YxhYlt8HJ/1
ysA+wuA3qPdQQK+05TcO3lR/yB2wUlPfgvbIeupY4xUNkMh9j7JO7n8tzQQxD6lwhCTTR60aMqsH
8JidgzT+AWHl+qnq/XqryclFuLwEl95QpWuHB8PXPO23Wuw7P5SrbTnV7Br1hQRGLLaPyGz1lyEG
J4ED4tfnctSTnUimfJtKw3yWAhEUKYv4TKP4NLNcOJ+XSYluF3dSliEKkRXhHnjnRLnqjLa/QRzo
lIFRE4j9d1ur6Prm/kf/uT2CweAmzKCJZ7q1fRrwG/OiWGbfq+SJT67xakhs2YsoH09DzMZLCk4s
rwJN/VZPQtAVq5yQUJTmdl/gTVDfV9kiakFeFALgIxu9ZcCljNLSp9b1EmUVTFsmq+/4q4QoSgeN
znIhm1AkuEGTums8g99GaSDWo/uwb8M9c+MJaf/ORlIHjCSnbiohOVUBdUA27JveBqglyZuaxYSn
SmYnUBzvIxCFVTnyl0o5HjmS+l4hUWebpfTlFxu2xvGhZQ7SWYsPDRdupl3sPACqyR8fwdk0bcvB
R2IzSeKzVrkVFJu06HPsxD9rVXOiGZ96S2t+lKhBWwGLNT1CkGfaGmOe3yQJ8srA9j8Z2tCcJyT+
lreWhvlsWt4ZmUrHPQhs2y7//tf//D//+/v4v4KfxV2RTkGR/yvvsjt8vG3zX/9muvvvf5Wz/fDj
v/4NKCN0eSzBXfxrQgLcUuPfXx+iPFDu/yNM6zrP28K8ZEC+7ohqh2h1mJludYYax8VEzDtLd2bf
iaDTgnv5lidtNBPykMcV2U8vBAhemWUA3ecnJ9sBz0GEzKKHx2lyQowZHzM1IeKQABcGH+rSBVIX
idcl+n00WZZXIF/5Co1yD39+58cE/aBVVmrlJw05qK3e2OnRyKb21rQS3BMM0L+R9I9mI7qPs16w
nxX1qI+TZbBPKXu59GcFPuxk/FXgROGexPEmfyPFen7+xUESb0tN16EZUQKQSP1a9Scns4c1wNLa
KcHNDUWX97nrGvdRCCn0euK31DOzaLzt287jARIGXg9KtxuUjX9a/M0hsffQWUTJN7lkTZhtM8cv
1rQAXaAxFK+NcWy2zfvr6BA0XxkhDw7z0lFuPYDkLD3R0jqzossgIjBUifCR8gt9VVxS7GTP1ItL
nUHtB6kL7g+F9+dvGtf/9kUDutQFXsARFmeG6fz1i1andjAlgZAXnRvBDekoOfVYhrP40qyuVKC6
L4oQXpmHoTxzAybdvJv7Yc+KcP1XH12WfrNFTSbubkRhqOPxeminNlj5k5HdEaMhDSTt+B3UYeYB
6QLINU0R20z4Um21YJXFE/+WqweZ0VrlOYR0/VkwE+8FwEvAG+3tzPFth110capDMaIkaxeYYKYL
Gtdat2AP35rgNUK1VxVrHmWbwAoKSDqllmorhaLolN06KdIscw98wnJXB2l1gnBodWkNgAXpMKdO
b4WZVx5ERtv5+PbuoU8sK7w0bDBqRW+jgf31zx8VfvrXnxUEfnAzMAH4EGAe5Wr8w02h77WxyCx3
vACW6XujdE9cGNqjUTXuSbpW6ZV9wL7gEGquULpbXjozKR8cQ3siux9q8UYWpjwgSmi8hNrRGjr2
BSV9w36KDH9DXg6On06V8k3QNe3eSsvmNgfuZKMSrR51YyGb21BdusT8OFCiMu/cSWSQaxZ7sXri
+lC+2+RBGeynuDSfhwi8hAJgm7xxyie9A1ej8prqUYNWDCb5nXxhQdOiNDgBfErHfWetmbXwaMtb
CBcR2FBk64a5J5/pw5eu03yv4YN5G7l1eIDiHP78OM3eMVahdqyS8msRRodS3fyL3D5ZU76JtRDj
g9s8CCdMVoXbsiN1mZis2zHrERgFHt2r3SzYoZjFh6RTqR20mCNiHhkvU+nH31QDfLzJtwiNQVlU
gyzvQ7kuFx8M7VieVjd0WlwudG5EJIKvodxTeDRg4laz/fO3x+LW9bfHdBwgFCCjYBp4qtAj58O3
ZzISngShHV80IO68ynGts21M+EkJaC+3JvsxqoIkMtEg2ambx3p2Y4b65spOXbqEQ9+ueVdo87q/
82tZchh1VJQU6pWXqfQK0wiRIJ6w5ys7vQeeu/0xLoOd3cXu0VQXPUNuDJU/Dj+O2ogmDc1NslKf
WuCYcI+L7dqHlluGqYViw32A6t59OoSP+DkZ27fX+8elPryJZa2rpa9fmRzp3c2rk/vyvjMQzGbq
tRf7B7/lVZZlFtuoRU9O3zZbHx/dUSQJBOGoSZcY2klHHO/042Kj1pUN2fURjApqCbp86NMSc59X
ERiaWoShfrfG72z0MgADYpd+NRyCpG5VaXW+ZQL4Blb4P4G5QzpSyM9tWoOPwiqHszNKfgQcE5p+
XIsekQYATyIQA9+VdEraWv5PVrJX8KbKz447/JqkNilVOfbbtuRn7OFTcJGyNPd43kjUvyBgp+Va
eEkG+8zofj6p0aJL3kazvoxoFJni8JEmyC78OJ88IszXkZDbDm4SbUfAKk7cMFOv6EGdXUd4io9G
Avkt1hmfus4E5KisvmB/GO0SEzXbw8TLL0bu7J2RsU80fXKBbbCV2zJd4P9M05HFCiGyjHPdDLRj
mi7WEBXH//UdYzdj7mjEZca24nm37q0ifdGb/sIbw/mBROs905Lh2QIxz2bIrRac0rl7ykwz3GSN
kb6IsV1cqxiSFW3oPrlVaV1Ew0HI04L3U/VS7psgWpIIFjoT0z2A4qsN+dEIXVA+hpp0zLiyS2iN
e/pUy40xAIuvTUE7Z7mWzNmS4BocGzvSDJsSlSSb82fk15tA4nV+/DaXZlwlx9RcPGEgwKGFO5IK
TDINhZPU7JFea1fMDjZNG8VHshWlQOkbDZRcagc8Nxxos0hRAnijKooru2JHatmqS61loFP1xz3V
H1OTvC0qGyYnlFKjgniZ2VVpuZpEA4C1kP2WZ+13W+26Kja8XWQfQVWJ+jpifPWqU+KXy/hYpEA2
ZMDH5KqCgi6NKo2oqd6C+iMgayvD151NouAriyMqCLVDgMD7/D+m/3zkYnPj4MYxayVm6g8y/9FY
/DZCfyngUZgXtwoV1nfFTd6mb5fKF2CWXvo0PBkKrEpG6kPcxdhgIxit5pH/nzXm1Zym3saabiZn
NytThI1BRKsJIe4QKx2ODPvTzcQA5gBSY0cAavKo8Fu5M1zQ8ZCHDgLNVVnn2RrIAPsEytXDIPru
QD26CGVfuigm7I5VUAPnikrB0goK1Ifo42Yyu6paEdeJE3XTzdynZljZebmlJl0y5Ln1qjC3II/t
igPZaDVqRX6pIONqdRvkvgizOu0pb3AojxtgZe5pZHkdmoMwdQ2A36DFXj2w4kAwywkUAoeKQ0Oc
UJpkG7aN7euP1LZ1nO7I3VUE56iB+ugeNH3jOX5aeqCNFo6x6vr+h2QmXgn79R2VKEYS9GPUZQrp
bDZWtmnVqFRdGjXitNhRBeOU+Rm4yY0/zF2caa5rG8ciSN1VjTLfm0R9zyxE5KEejSw+Kn6UVS9l
jtQY6hA96qeorkQ9lxqiS2xk/WYIbCQJlSfZhjwKki31adHFe57iD/36z1szprPrrZnlogrQMBzo
NjJhOmrr9mFrxvVQcxCWMM6Ab8Xtwf2ixy8mr7wFXXoFSl3Apv/ogtywdlCLhAZ+ta0P7WC/v0Vs
qTj3etqi/tkVp0QM91k3tg9k6oyy2Nhd022oSwO/mZT70z050KVRk7iatCz0Pmmw+mqFDXs6H/tK
C+xzRep+o/NfBiUJ0KbLMFzhPlwdyMgM3PTjse9RHJe5WrD5m4wHnjYC98vjQKIeBIfPCQlPTQO6
altuxSUeaDnydYn7wyo5dgTF9FwEoFEwwAlyb4Lke5sEXXBqwEkIfczW2sXStG97nN0BYmXOUzBO
NVJwg/utc0AujSByAIS9uxLDTuCEcYMyQQi0LrnINE7E2mpwQgwLOxhXS4Jy7rcGcr5qYgTx7T9/
gcTfDoaW61iOqzs646h9Ma6iRbFftBV+uv05ECD9CUxU+K4qWaHmtUg90wzQ1aoMKtTczUH7hYoT
MH2XEFJLM2tNRrpo+GXqCC9Jfw3h1sbzC2ZuuG1KbJLA47eiBFbcgUO5y6X0qAvZV2CG1IW8lwH8
EdpbclkGyI9mLEuFSrpLL+38q98USHqiEuVxiDTIK7sRhMYcBwVUKMryfN1G/Vn2AkaEcm8jbec1
KvzavUumUItsqDNJdo5WPJKUymL/ne8Hl9Q3tv3Qy1U8TZE3NZl+Kh3L/dyYPx2F+0uhTXrMOTJ2
7cTHF/Kqw0E/oRBHfLbzn5byqiZA5gIbCTnywlFM0ZpiLfLCWmRevGgSrcXAtXX68zfDsa/uLGCW
sGwXxwSOihhLN1T458OdBSHGntkpcEf1mIcSmUtgYaFeUEJti1lP8XurmMI329L6R7/CsloQu/n9
fe5/qk0t/SIzYGNF1BvbRA7TV7d6KkDa+oUpc4Sw01YLzercJzmYFYvAh96Bq52c0mo/W72OFAnA
uX4fRkc2Wc06Voheo3a/uZFtJOdUr6ZbW2Kj6wU+pGe4FtTnIINQnGCdeeeDC/LSo7YHEQe8tChK
EMKBJPKuA2DywwDNACf+24zJArUQzQC6IYMIMQYkqm/nGT70Jr+mcYylcMz482fCrOsPhSF97zCT
cYu7JsOe+68figESzy4UVne2ZON6UrGd0yWMGWQeHfAWLTZqZdPogRYnvoSjD+kP8mPYeXzww6k4
u+P1hCBhE186NwoOQ2c1q6JMs0fcfwn6QJAGF9ENLzJiZ0c21EvoJ97HX2c0hHTqZw2f6Yl8WwZa
pBQ/yTX51nlVPean2XMIA+F1dW3O63TYdp+auP3iJgC1elOUvbgcTN60jt4ZclcZrQbmIV6vC3zM
hwYU9gCbM3GYuJZ8RuxrV1TG9HXowo/2EiVrZBdl/tGu/GM9kV/9dPqi2c1ja1sX0AG0D4gN+Hcu
K54jhPBenIYXO8UIuU1ZW72YgXV+A6rFpgUoX/CjAJHGmbBQqieDwD8TUOp9zJat8fTeI5jUe+99
HmgdP6xCa77PAwOGf6ZeHsTzK2QJwLZBAGCxWuqfJqdw/9Pbozf7/hbI8/3tSbfxxrxDkV7KbT1c
VUbJIeLrardaP2RQx7bLxwAnXYRT2/Ix15032zK6tMhP6xvzv7k/ievws0p0uDbnDI8vhKTsq59C
N6BgIsiG9FxyVPGxtsfRi7KCc6oQdHI7w2olxCl+5QxNUQG5YI8nTdbICqEiyAORmfNJ04LkjF/W
zyC27U/W5Pr3rTOuOUudT0JdUGoPnZQpeyAHwavvse5U57k3ggig79riQK5IRwNnGrJgS11mJNPG
sIYv4I5JV2CYNO+7vDPv66bJdmOoAeqsbHRpw0qsk5p3m8WmdX7iTSHnO9u23/wAu/5hdMI+diZH
8B8w413qB+WFZmVNnt0X2JqqVyELoqPVGUDam2UFs0+D4/KOEtsOARsJ8qPUUZ5bNI19h/LHQcWv
Y2Qocvk6dcBUNn76LOIo2td9VOyqUjdeUl/3yAHK5cZ6tFEJMiL89WC6+NrQAC3JXU/TQiQHVrmf
8sN/c1c0r++KBjMcXTcs07Is1GvoV4+qqo+CEcJY2im0wXC/FPbYyLzayL/NIuKLfSnwubJBMr1d
u26AsiJUFq7CLJAfKHaXAquwgGCELqxpHl0GiMfXyCBTQXOXARPAKLaiETtKW5TmNnctockLHWi0
JAZ+rVFNC4jjrbCCaUXDGgK/yY6akAA/+EYQHPHe+qMusEfLCq18KcHL5RWRnW+Lrr8UuHX/COz6
qqGGxrhsfkjZXg2NsEg19Bcf5KnSlWmP1b7eOKIqb4lC16XdXLUmy9whe71hODrd/sUCFGG8anQF
JilE6+WKjiBT/GN0yaXDTjHYp1piGEOsHGwxCTe+VYXG9x/81DQO4PmmZ2HnSRcIcVbXbDNEKEwz
p8PCLRSVZdeuiLKKuIaWi6q4lUO57RWGwy/r8NEeoHGILTegx6oHFZG9j9gbfsmdgxJhqGWnKeQl
B9RV1Ctq0iVXRmq5rgQRSdw5m+uBfnr88xfcMa+2YgbjuMHZDqoJmWna19kbp5FgWOQAaORBgc0M
SAaehsJ6KWPDabwHKIOlnyLwVH3qcob6Zju2b1qzyz4lcQkEalzZ4KBBV9egEgJcbAYQmoNil04o
ltIWgZ441QUgOkm1o8QaXYrISU5hFd/Q2YpSb2TXy+KA4pJkvNfT2N/ZUae1paI32oTaj7HFbQl3
v9fAjpFyByIcxaTvXRpFEOW1fU/cJ7885hw9eYAZ+j7COXzOjYGriQExizQfZdNcM2enQaTPI8Vh
e7NjUILr30bjdmSnDqOVQBnUnz8FZDv+9jEI/KaFwZhg4KT+W8LTMW3slA1Er/rEkigNBVu89IKk
b0JwVeoVqqYCe/xeTdgL1ghzPBpptgF/LqSWAAt71MrQxPG465ERq7B1iZjcFCJwH+IcPAZjzk3I
RjTuQ1Jq/SnBZgqUpH3uSVHFUKgUxp6ccx1UkGBf2vdJNeZe3U/ZuswDfyt9nT+UqWlvAZ/n+quM
cv3ekn27BSlht5eRjxMGCE0a5JS/hmHZbs1uRLaiHqYX1PetUpybZ/vinyLuttj/6k/r5F3yY3Ah
akI1xjr0n3cWonWeTfXFS5+G8wwsinZv+NBWHstTEONiTzlEvqSDS6wNh//L2HU1N44z21+EKpBg
AF+pLFmSLafxvLAm7DLnzF9/D5reoce7d/d7YRFAA/Z4JBLoPiHPkx110eASpid4aAKFjzg9BKFe
tjI+5b3JgTDFRYDgdGlz/lRUeXfok6jYmZlA6sD3J5w3El7fSbodmiTatWP1bW7Cd+shn0p/Oyaw
W3AZsjzHbHL4EUc43BkOOqn94fZD6Hz7IWCephZYlpqn0khQtzDdKYFkLUrtFIbtWzcGYttEDbS1
9JHhSiMAqGqnD+05XM2hu0pAOqPHg2szN2n6vAhMYyGVVrj//tF3HFXL/wgqsXShOVzayBOYmiWt
T2mCxuRdL6x8PI8J0D06jLiRJwtlfqLLGCcFHKlwSRqghly6HbV2M2TwU6IQlrbFyYLH0/u8D+05
Ws2myKVZe16zNTwWuKnS3wxR193kdplfo0HLr3TX2LDqywMvWX8amKB9tw0KnKBpIFZvJ7qDgCGA
sjiKI73611KJWi8YvfAYieFxWZ0iHPjc3mVi2n5YQ820cFC7tOluCadlaE7VZ6sU0ulwyI61U5QN
w6Us0hBVpxxPRSsFZkv1JXqd6C52yCUA3ICkpRrKUHk6ip+DGbpVZBgwXcoeed9ZXwoTCBnYkwz3
Qw/aRQ0rwI3meyfUe2uxrqr8a9T34HNb+LTv/qGJCsu4h9sqdiEAnqzYCPepIC203eDoHHsZi0NN
U7G+raaHaD0sFnet0CHogxMuQGfXOQLKIdquLSbupoOHWJrwa9Yk22nXQI7sMs3yA0L8sInBBsMG
pIJGLVsTmAj608iiEd6I2svwDFVKRGttGU4ArQtNzAkCppBDhcSMk68l8eLmWdIuTwWKo2912jkr
HRjfs60DvoUKVLXuwmn43uprwiq3KoCrADj2egct8uWJEJ+wmbS3YGrgATwoZNeCBZ0BohN8TwFk
R8VYAWnp8iEw+DW8mLhBJxPrREYCejxM01aZqnf4fvDKggmWANQyJnSpS0uFoTkEZMy97idXZxD2
LamyEBY1IDWMGV4Cw5iUm6Hsp83YR/JGIfr0KvCqcEPT2AtTmI+eNNi6zkGgKKHk8xig2HnXF/VX
CGjBSTTrUPrMwnYdlZaFUzwIe2EC8T1IMkzHweruqStw4CvkFqndHA1He0DKZUIdz4ZqXNQ6t2UW
3Y2tjKAdFj996m9reIqA/vf8YUmIDYDs0cgX+qEFGWhVeOAc2iT7Qn3zIur3glFRd+Cx8WYGPtSk
6hoQHUMrv3WKPbiEAUmcHKThfXdKx98lMC5wTVXRqxWfDW4K4M0xD4AjZq0+9VME9cXhmK06BxqO
NlHjqDNQdLtOg0WmmkvBH0bnyVbzPo+CaRqgUvYKAnsZuMIhJBTq7LvwTZhJpC1/boJuWKOsw679
0A67oYvgY5zjvARpsXIXoQJ6P/hDvTYaz38pZQ/rr6zQvieWvocIUBi4bRm5cdKzP5xMfIn70Pky
ZkO1suK0vIAICdlGqEznnl4d2lG8kmI0XRbqxuikW44ywR31d7UHZd8KomMrljXVZmFuzMNGWx1s
z3yd45b11CpZ272vYsbbotxRTZsj8wUGqe3NTduUzmUCtpcGDSqTl9bHCKvKvIsft4elLs5+RVDf
72tUihZT6MVPE04iOCfHJ+B/kYYH2pnHAsy71E7mPoJB290At3gYvLhGN0qIZCrdyl7oGzBmkiOT
qXbnNAnEK+dhTwlXquF0gHZWAoVwbqdnrVZ22HGqhycRIddA7iNpBf/PqLbuiM6ae3Ay7FkYYesD
KixdaCDSIWIe+CjQT32PJPg7K/avzpy+A3oGjXwlpDqrpy5nlp57r6IewV9dlHv/EulFRsPJ5Gs4
mNXuw7xZi3XERE1NnKMB7U1dGM9B7qULg1sTQ5WxDLKnVl3sUnsNIn04C2x1nhoDSX3Ge7BmRJM9
VVqSHrnWQBJCxTZJG9zKJgTEE4M04ffpLASVIvQBz9f7ZONBdGjfymH8ArWkbdIO/MlreX3BW6CB
LBf6NRUmVVivmnVlbkMn5k9gVK9SkfR30N6EgABn4xecNxOlKufsgySeV4zUioXlva9I/fSDKYyl
QFsl0IBFKqZ7isJAUcyLV42Z/jnGydQ1bL941X2v2tltZ22oaZeiW3kRMCLUlLFzhmqO/kBr5Km/
pu7RjKDYoNbQf60R5jhqVcxal0nOwPfBKZfOu20OxQ689OeupR9JH7HSPFClqW8+Aw8p4GummbzO
zQkG8KXVQ38ZWa5rIQ6pZ3aXrLI57If94SLjST/6vEUukllWch0bfJZB7hx2eg2kwTrJ+whk7c7f
YF8BV5aghSZfZ/tXuujgOO+LmiVumQa5t5bpiL+kvu9k/x7h1CmI1llsfYP6m3+YmzQX1mraGtgg
vGRVdBemwbxoxNr+0OEhT2FLPzWn5s/YiAxgZOBjWYG7sYPxErYjPozID+CyPnWg3l08FueXecCJ
umLV6RJFa2CIP1iXmwCpeG0BxUMCF3+yM5+ty2mIJv6KppZel6dKevLobAQUYT/Q1+nr+d6Ll1d9
Hehb60BCuS+uMzedvtfWGq5z0HYNzWe/ztm6aiyA3QFdHwM3rI0WAJpB7KUWtucxUxVRhmIlHZ5F
1HYrC9TvbUwVzEyr55jlkA3hwWmHwz7sBBSGPlYw+09C+LnsTxBDqg6L8j3dNYAsKb7GEXK5D2CR
jU85+Ie3qI1h3oVW15rjU29GZy+J+yt1WY3ur/hQ+cCYYNADOnSDrZq1odEpqlCnbLKfhRnnkLuJ
u7e6G7HXNrl/yvPWeenMfNWYY/cW5czZNagcbykskv4dnsn+U2y1yRmF8XgOY04droamK1BV8qzH
OIOmZYYPcMFt+xgnUXvzS+25GzkkmsDNunEkQ842t+8SPHRumbqwsuSbvDPDzdKn6/VN903zjiIS
CfZIBv9jYD9Pvc7N58HmzZPU3qjRQVLwMQBhgFom/k8egSmFanpgPYeB5t2A61rPkbLubngi4Zvt
WU+oPpUxtD1CcBAKFqIkJvMMIuc6mN5Uu4o5CrU+HmHXxmbTdUxhkuHlQj7jVPG8SDzkfoy3EYmN
9TZUu709yUHAkaDBplcrxQ7AiMmFCuU9au7ZS5RrEVLZwKjCiJjdzKaJXcKdxJ51LwCwfPGh5jZH
FGPiP5ZN+T9HqJ/imXDF02NebEZQ11woP3OYdtewGeoayAAFQ78148EHWxEv8TWKFeOmC4bo3ghS
UBMDGd23h6Fu2JV66ZJnjthwHZvu94VU/BjBETUsIc6uWnNc5Jk7Bi1it8W3J9+MkfWWtElwpGXn
OCvKj71mvc4RRZgIN+0ZrCTAxn3/Ffuqg9yoWgDSIu+/4txmx7wN2XVZDrgFsakGjgIUTWBWs8vV
L6Ung7/2O7vcsbz7amt4VRWwLn9WLV6WH1pxwOpLner6s2EO81jtdeI5N+p/mvdrDKpNuRtG7NCa
Nj5zTf89cjqcAVQLhvX+XnrgflNzMPOXVKIsUY2bzENSaFSqUV2dQ1/dq4pdp+jIoznie+SwJ4fq
ZlUwfY/rtLpr1GDkJ+8LzqO9sQkdAwsVvF9lEIXcWQWeI7E1ziqji96orCNsnIvwjhRJqb8U0HLg
OQ82JEJKfVOXDCdm9fcUtvT/mp54DCTEtOi3cuhjONFP7K2f9Pe7pe/TXTEF/tcJCnLzDFnVVzut
T81UGPACHvUXcHXgTcGGGzitqBYPr3aV6C/q1X9fBPyxVTEQGBKnBJofrmVF2TkJtHoDbHd1y/Xh
DhLaxivs6OzDGPg4kSptYzbJZK15gGlRE607KxraW1p1oOFCn9vgYeGtiBM14F/uPftdA2hBIL3V
zJ6qRBbvRxuimiiNgx3Cm7OlfrGeO4BiWcHNMgr2HLU76o2CyoSSCbtSq4bG910gwO2nZsI7vi/w
QF5Ts/FTbYM/fj5PzcwC2fSw4EfbrOSeWThkQktHFy4IDNhQ1BB5GCDk7YDdPQ0Q6IE5IjUrMTiX
QHf+CGNn2OOZB+4VTE2OnQNZrb6q+6sA3/oagb65Kzgsq1vVtwyM+C+E6TjUTJc+ukvKvl5rEAFd
fxqQvK9Wo2ySLQ0so8LolEIzkgn0I2mAfhqqRN+duC0P1B9a9nSWzjRtzPHNA1ALn207u6O7Gg5v
jUu3fouRwEES3zW8NF5pkzNC6RqdNEyXiIbptktNAAKyjq0FzwEnhUh2LUtzTy2/H2NoOqlnN7XF
YDsnf/LdUA3QaAL1tP8Acum28znDJhycdiU3Tcd0wJv6lGGzpRMYfTGGZ17lgzujqHr4WmKDl20X
zFSTQ3K/5P2FIFMj6JbKqevrEpD+P5MAJbK2DQqxMBDw07WXgLy76GwjV4IqS/Bj6aG7JdSDsr10
KcwJfth1sYpMaFCNenD1G9t/KiSkaKcBigBwtw6eUBfhkM0fUahWo5PheI8AGKgh6oD4K1IbrDaO
FM5lneCZFuGfq8LhtOFcysY6U4tmwQv43DlTAsSA0Nzej3wYGeAjb/aZd6ygRP9cw8N0jQNyuG9U
E1akYFwbENajYA2+9nuRjeaKmgNHRTu0BnARVXBR6+V1yqL7ObYGVgEmlS4eIH6/ahO8xVCvu9GP
mbT02WRef6HQTsN3Fq/9+ETrWIHl1lBsAWxnggW90kzBK9Vfj783aRQ4Mn0eZZX9MRiU9I/Nf5pb
5lAviDvYlHscW3vY/zz6fWmenNCuHpAQqx9Ul5kG5inGqeKB+guuz11OU6+zIgaXSbeh9gbZDufa
+zBNl2p3HrfOdVKXIMxhwzHIPylg6cdZrYNMuZduaWBe5Nf8JTiooa4xTLxdz7BQCUhH3EdfSb6T
usAsO7K6yq8EFI3rEcDpxGy2SzxK81+pVVaR9iAakApVHs4i3joxe4ij7nXAiyeQiwVDWGXfKChr
NGfb4eyzavMgvZptoT44+fi1htYh/nzteIWiYnptklBzM4UfaZAUnQdoRghx+w8z4N0+AqqWWsjB
BXxHurtIb2Cz5TyB4qI/N9mHxl8jFFayPYX9NWeowxvq2Q78dQAFH81evGrRmB/LGAkgMuLBgSDf
66I243M08S/0+qedAdjAW2Zx70qtDHSjDV2oSQMqgrYAtEkAM0FDlocHR2rSHQj2QBTSpuHXcvQT
ICP4vhwFh/igX6WH54aJb7IVdPhWBpo8tI2VrPDmkE92VE7nVAzfqCW6FBqSBp+g2mt7h5CN4VPH
Oo4NlgKLqKYRp8U1wOYiK1rgBOMpPCcCNgACOLAn5uvFekzTfteVLHyaKvhGRCDXujRVxGl2N47D
GlJ0+ckPAE8pix4OKCwqqDl6OrIsLMvS3b/XPzSqsP5W/7AtW3NQgYWkjA687SeEgSiiQkP2Ai9p
nxVHoePoIgv20/HYlvUdBFigmTq0wB0qHjMI5QbUBiYBxhYOxD/wePhmMMf/ahj4fAFTZ77UPEKm
IWPm49ixaZ0B0/NQlJ2/LWTdXqLBmyDfb0V4eZftwS8n/6g5RneCM0S07wZu4PSZtduRsfweAFh/
I6qgWQGSjCo2tpsruxq6Vwn4MjAYevHdTPwzdFFH383bG2+KEDqDvb8pnRTuCha4G0JtuTRPkf/s
+hnl1Xwde2P+MDZdtg3LYjqznGn7YNBqlMZ66KtMg7Yz/IhBEgiFCD3GrjtphH+wTFM/gePtuJpX
6S/GYId7WzQMeys0Bw5gd9wOJjxu0YTlPeiySJqdqOk44sUoSv1KrUi2LtRGjSer6uLHKoi21O2L
qrhM4J7OP6DPtSM8Ro3yu2kakD9xGx2ahihvos7UxpBpUACs1olMN7em8kSAp/pXsw+QdkWS8dHz
0od2SIfXZOhBY2kn0FjsUN7psCbaAJEZf0Fx4KJprfUTCa4HlNj7Vw+ngk0H6dc7aFjYd1aYaGuh
4J991e/0tMzux5in9wJ0GNArRlhiW8gDgAWc3jMHOqsCPik7alLwr7hIlO2OMy+E8Vc0bFgGHKFu
wrmHmgakNMBxAg5+GSVYvOQV9HtYGN/Reycw2Er4RfBIrRbb1KVlTf66gIvOScbcABIwnqV5YwNv
OxyAJaS3++xuqIW1HoY0+8a1/zkiKmQHYmzh/NMaEZ+M/6jKC+0zDsxyUPsGVFVYGkgY0lalyw84
Ve6BJM1KLFyJHqqSi7ACiS+EsRZvIhm1sxZDrUOQYVZZoOFZgoEmaZrgGTQvoL1AbZqJE34LhaZf
Yg0gkYerBvjwtSd8fpLqggPldKIm8EYArdMtddJwjNr12sosaH6pQEs4iKHbZeKndZbJjsFKaJok
PqjqSOdMIIm7hOtsQwGMeRh3e2pCWzC7H+JRHFVcSXFWMmb3FNcjg7yfOykGWjtPMx40BDx8JXt1
RPDGPwkUOYi6Wuma35yhHguUR9zP/WOIagP1T5rZP6h4AldqjfaxX8UDrfk1wEZ8bxWZdmbVoJ3p
TskAnYN24wxj+qEbDrUTkqmh0x2CtLpQqM88GB4K+x5QpofBCgcbuLRGXlNUS9c2FBDW1KRL0dbp
3mfjCf7u2RNKWdMayakEmfEeTR31vsjxHDcoRfokcNiDXIS5slQsTQCe7BkpUOu8TI9LmewofkwC
doBm6ft0LUDyQ4I2dWirDoYZLVwzIPa2TpO2PnEwAkYUx7GLCiuzgYiL8Uph3eCw0WWx5o2uwCkU
G2Eo79NkunwIwjZ1Xoz6aK0ljlaVpf5K/Rq36wPzjTve5VoBZWtWn5aLiIrmQ9OkJh9KJA319RJG
dxQ7R6hFPk2lkM8/g2KC2pcbM4sDt8t0XrjLxIbaNYvQSwvT0BgG2NTASgGn1/YWx1KA0sE7t5S8
vdXqAvuifMXtKd5TkwbyFu4ZTXCjScrNYV8I03Mn3e/mPjiUGEBbT/GB4pkJpXuznsdkCRRyZIuL
wG4U/jN1/S3WxdEzjcp3JcdZMXPanz4H2q+FfcaLr5sD6NRhdw1LJ99P2ATv8GvvfQtHEmCCFAw5
Z185yOCTehvkhfeno3vyKa3SaZthD4tjD0J7IdnKKi3vK1RjNvTikLAjaVAwrfpCPEPhYrzwSn7p
jE5/tmIoV2Mf8WUZGxzzS8ml/sz0AhILf0X+wzwVidcz+Gl1sPNtA8UcOxzPESRSQWaEzB71LQOm
GqWmhMQzDA49iGWBjYazmprc+kxuyqqqNkxL5Rb4K/tYZmUP2iVotBzKLi91o31r6sL7ow0LN4gN
44cDhUEQRfLw0RPWNev650BCLdQdWYsdg7oEmqiP4YBCtvv5lsZBuKuPMY3Pk0q/mWcu0z/E0G0I
CZB/3+mZn98mNjcMSwclxrE0G6z3T3yqbrRMiCvJ+q6BPZzQZXDMtDZ0Z40RaufT8Fe7TLGtLtT4
iDrRAwmLiCQc9qDGupUu/JkdLNloX7rKhhNlAu6wAd9ryPY75YqFvYO9IwMNdtUY5nY5GUHoJnDj
mDG8osGhS70ohM5b3M9HKUAH8ntoheKgZJ1FVKF6opzEPikhwuxg3I6pKGZCkVw0EheCkQcbPzjV
1Yc6Mvjp3/+Wf0tp2MjOA3ggNMvmcDnRPr2ZdajkaBDiS+/edd20GPpP8ztM+vjqZU7qbaG24Eh3
nKA6I7vx/S1Fry7UV45Wb0Ne40qiS54MvLsYLzSXpB98PY63Y1EjK6YEm2pHQDcGR8DL6HTTy98n
pRDnWfXBkO97BT/0dJDPe+bnh0IpCFGfWbNq7jNryAjRgC9+i2vV3KWvKfQKUmABvNNAjJbN1raR
j3T89AYcoX/JykG6Pv4+b2kWg7sipESltSlvfTm9UH+bJuYa2cnsaNZp/uq0xapvPetNq9U/DDnN
HTU5n3CKNcNXJ+DlMQQXZU3T1Y/jqZbcujgI5h9H8VUClyj6cakHrOe//8fiRfIpWWVzC7KWjtRM
AbLE3zSG4q60DBvE8jun6t3JMVbvmjuRHl4HNEmhh74Ozv/ThQ/eahbmoQi1Bn2HaCa+OdFVRVCr
L4FBxv/zCdvp/Agt8nirA/H1BXLuewvnoB+Cw1vBkn75EA0VIvJaaXplX6yAP0xBWT/0RQjLBT3Y
0wcHzGuOb+2EnxgVkHqHjQQMNI34QE2oqH2YpPnRPheMuWDLN9vIU+jf3y+1Bt6LS50wj073ZtOf
/ylu6St5dgYQ0LC+ogjVu6HyuoksQ+zLbPpCrYWAr9lwwwnUIPZcX+AJkV+oawmjmRMG535PPAwA
ibiyvZDdhpxahblk1QXVNXHHCzGsSyhifJ/iOaAGtHYVWGV1CWyQNP4twPLK4jA5zjoEDJ+n+3//
VP0NY2gLDXJCJumMGIYwPz0uMuRvmlFqwQnGO6inuX3YHdM21l4aw3ZlxNsnO86nRy/S10Eh+Es/
woxVL7PvXlTyl6YaHIAVMuigqDlOChaotOMKZrOIHcvUW+MnRPt5RRPMZm5OAyx3MFcdPLnn8euv
H8c9ey0GmJ0ugOgwH6a1Ax3lzdKXOLp1hTob9SwY6YTrH0NpgELrfkWV3q6HSKNpgIaKr08Ba5TM
gLtjV/AavFvgEqzSeGs6PMOiHv8WFOaoFyoTxsXvkIvu4cXxCtiwtp806DrTaPL7EoWtzUu02kBL
aGrh0ODvS9AcXtt8XsJX6Ijlt4hl9efEPf+w4KFAzbrXpQVQEAGlFghV4OgJXk4GjMwV5moZ0IP4
PxIxUn0GPuZhbLyXJZDXwtEsnYOi+PthzyoDw5qKqT4i3wTOgUqhturAD30fHO5VvrX+vQk86vuo
mXHxIbiujO8OhxhQVBjZpuE82fqeYz46zIPEvxG/gsJtPkImz3yEssrZNhtIQaou2Gy+x9NgDNrg
OWrCV2r9is+wzbjMC5ZVD4ugEXrdudVq8Cfwwj2RJvSEAaw1iK8NtFyulbpQv6iymvqp1ZtJcXG6
cCUamW3tXo8fywnHmTjSwcsBYgNkSO/PdIRuCIftitcp85k0th91FstNbHVITbQ2P6JA2+5SOCGo
xyFEXawxehPpeMtgKPhnnXwN8ij9Y8BD2DVFHb0k4M+uEwfyXrB28w+BZbN7WF18aQpmQ2XAi7Y8
5PYu7wb7SwL2E8uG+MmPLPYf/+XiM/lBamA7GrZh6pbu/J2HGg+9oU0ZKlSyk0gDjezcakDEJ0HD
N2MmGXw70bdcvFZpvBnhz6WL7hhS/msdIP11n48vPXyN/ugcD767KPy7TlGvm8jyfo6V9tXzm+BN
H7BDAX7ZeJxCmIzVbR1fKybNXdcOySloiug0BiJF8h+Qyfw/noVIK376oIPaKbiND6AA1RObp08f
9NgUHVKieXUywFC7Ay3A3rdAtR4aP/cvgzTV7lxrnpiDTC40eqLvHKZ1ZVm0yIsV0Ro1M/YjS0FR
0WvgCXXB+Jq3dXnNrKLaj6OUMOSxyzP4WwbQDe30OOCJ6YapjlTlhHwVrRS0ODzAnfuPKU8DKPWY
8mX0zWIt8Ce+53pv7/Qu6o5IxungWYXp1qpb8+bFMAbzAIj9Km3taqYmpNt0dt9JL/jTSdLvQcDN
V9iMeStaIoQuf3XFN7GDvcMw7nKwnVeL5RjTy3/pq5UrGQVTXBGmANyasDsDzV+uyioAomLoqxsw
iuZU6Q+eEVc3C4/yQ8zhk0pjwTDKSzIgC4b/yuIlQKUDEOmx+4a/wbXsgPtyNefZ00Ibn5MRZfRa
dj+hNvzNK/E5wXE6XEnUiS7Qyo9WQRp+XTaPed0BgKDHX2krSXvH37uyGNizHHL+Oz+oVnnJ8Vn8
/S4SMah0Q16CaKLh7sPoBuc2YGH0qq9vdIxULQh+f2jRGB0qs3zaGCqSDpW/5tXqiKnGaB6NFWj9
b/N+rfJrHq0CCrVzcFoxbKpwHE+2xoZTkfHEndpCn/t8EC9hr/rXheKWJt1RX5dA0Bt53X0Pg50S
lAOslydDAqmOTt/McWP5U3J7PHB7yG42SE67MAhqZBHQ7CYnu8VQGVwFcmr21NeoPnwFXEdPi3vq
Qn6oOIVG/YNarR+BCcA1voPCHdIhPuw0VOaKLjolq+i2Rolx1yJPjAOWynMlEz9zGqZ2qwWAq491
CC8FleBa1qA7PwYTCwJN4c4AxemA1DrSicACny0Qak7QODePZhXM3LO8i/3x0LQF3xYj9AtiR8Cl
yW6KwyhyCI35Mjm3WfEYGPB/SIT0H5cI6ktVBADFjxRPFzx3/nGNyM4vyHo9t2YYfheiXtvRYHyB
/be57aVh7otKi58LL3uggAAOae6gIWmfRTa0BFkTrmGwG3wvtWYNSpTxJQ11C2caqMdg8wH2nd96
W6Tccuwi0dQMP3xMgb2QVQoIuurCU/E9ggap7/cIWmM0zHwN8Hl1qbj1CMwo1DW0ECnEqKnuI+Bp
VsYg5He4cyFFAeFfWYPbCn2AAuZrw3tsMQbm3dCk+zCphtVoY09uJM2e5T77ozAMIEW98q1xmmA9
ZOZ4rcFNOaAKWO51p4BTnprUq0kNiFTwgWxuFgDP+I+J46ecpQeeWeaXzkq8XWwOwbZCkhHiidPX
cWI2tM2t4kEy45W6QcNiwDTC+gHGUlcn6VeJKO0HPWLWQ5Ob9rHIzZ8VlAcjiFdUwOtDS9STkTwE
YDu9xXBK0aH+lRrTQdOATk5gTvHGK/1nnhTinhVdjXxBh4yXCoP8urkWkH48gMUWYnI2xd3rv+/m
NeNzJkVClMbEd9OxTR3SNJ9FAz3Tg0+hrkWnxukEZAS0XjlRBMkG5mYQREHZaiODQf6wYi92K6PW
X3gDcrmvxcO9cAIwuIRRn7ypwwVJjJ0y4r5vjAS2ARPKbHpaPxstCoRQjs9WIJnUz3Y3dSfUn7kb
q2ZpA4pbmX3kOpnfPDe8HS7Yd7/SVJk12X0u/TPNZIbJHrzGAVsPE1seyMes/9mgmrOug8BeF4PI
wTTBpZ384tSFPRJfS1tPQ/CaljYzmztuxX0F8YSg01adUlhowyG9byw93YEJwFzqWy56XB1FExWo
JSGWLh9iYbp+KRP2Bvcsx42qEBSftNGDbRBHnouqJR+xrRzZeraQgzC4OJV43pIrHMlCLhYD1KTL
hMrKiYHIvHTRhE+xFGbCXXVtDglnrldp8n7UxLnOtfxOYu/AYBYHhyTQESS0U1TbAsRgg+fG+D7H
9lq2L1kM/5oWv6fr54V2Rk5+S4vNc3A4XPm2GC8O9517GoDKc+jyMBMAZd2MBnwCTuiEHhncxupv
s1sd9WVg06zNFJp9Hzrbvgf91GLIHCg8g8I5ALo/z126qL/0lK13ZOv/oZJLJ5KPJxaJfRw2sFAF
1lFC/ptAUw9GnC+aMTrZaQq+bYlkMlLIKc6pQQkt1Cy8tYqUnDNl95xBOi5wpvVMsIWdOmb8+/fS
+HyCgqKLBv1X7qCizeEB+2ljGYWmWSBBBuUimyd3IyAO+KjiQndLM81LZXRVIMWmRvGkabeOLCqU
10f4KYCwfKlgkU2t5SKt9iENA9hVqyi6RKBHrqoI5dswFcg098wq9hk4R27YwTklLh0UcBOlQ1c1
g753YgjEFBCI2RLXinxQ6W4hWBkG/ytEafjT6IeL6usDcfv3v5v643zakjs2FJIsZDQ1aWI7+vkv
V9feAJ5RUx4zC/tfE89Sc+NZvD/XCiaK04nvUrNJgQwVFWSIhYW0eaOgoRmsld0YGjTrCmxuF+Jp
wTmPGhTqRXqSWRWcqQsFOCC4qW2l7MbjQT4EhefsRr3LNpXZshedj1APgJX8gZrM5rEbGyMYx2o0
gc9J4cjqqayL6QY97b0VSIZsKAe3JceTkZoy/MFh5bc3gipZRTUIEhakoq85YBmjXYMuUZndE75k
qzBo2QMF+F1Rw9yl7E40CMop1HCTZtjS6KTFGhhaKTQMMuaCoJi/gpfnbSsU97dEmrA9K1u1ER7m
NIqzwzEskurmx5nxaGT2hrgUeJzBLFIlROAGLE4BCJIraCMw4wcKnz+jvoDThQNTtJHI39VrlFTW
jfhFAoIVm86DyG/ZirXVJIHCEb/4ltCBhcqC+yDvsZkahf+WZ+CSjADBHQBMDN4YqOZ6l0avdRdq
p6LStRVNR+YgWOVpFWJD1ibPwKBu4XeoDobM33e9h69rD0CK0cMJYWKpt2/DPoGCOLSoZ3kyrY7f
5FikxxnrD8nP0I0sGbkVc4odyCkjQAXGA4dl642Pvn7PmuErdcOyrNsaYQJemNI36lLrQYR+iE0r
ooJ2+NqryXZqdFtaqw3GnYekM85Yin1VJ8aKKbPxQPmR683aMPBhogZUspO10XfVjpqsHrMzYK7P
MbfgUTS07Fvfi+bOU1bnrcY3pgVV7WmMcDpWEgJlEeYXK9JuEDrEt9+TbN2hXPsQK/UB7uR0/pkO
Tp+BLlQX3W7s4XgSyvHCTJZBrz0cDKj49i/eZA73dGGwhbzPY2sPXyV5N4eloQBAvgnGTTLA/ygX
oRn62PyXLzbOu9vMg1EU7HWtt74K/8idKH6AsQpcRcB9cY2htt8MDmVJ34BSVCOS5lGG9T2cBO23
0NMgBFR57SEdwg5yzM+0TBjlzo4Ja9hS0xf46zuafG4AJjvFtgE/jBHMtQAPShfJA0dDJrh0tr2T
/ZibflME8JyETEnuNn6jHbQ2ACMvCUa8ojXtSbSdsw89b1rBU1V7knXAz3ruvFHLGJzmMSie2f9R
9h5LciNLmO4TwQxabFPL0qwiewOjOA2tNZ5+PniymWzevmYzGxjCI4CsSoGIcP9FzEiJ8LO74Iih
P8rFlplaqzSv5tNteGbVWOr1a5Mi61bFMv6lXKgSGiSUGtX6q4RUOxgvuVq8kQ5TEaROtGArF3h2
hd2kY74Hk9WvyBrwKkEePZb6TM0qRRtAOpwiMB4n6L6PamP83qEvVygKZlR/XHHvqJdbJYucQBOX
W92rw+6IEdQ+TBx3F5Rx8VAU6v/nLP7VO9ppz5td2Ml1Ana9ZglPjt9v3mEe4LBV6UjvJHVwJmdP
CYy0Jh9worFTKsMfjvI/yNz+/0LqAn2f/LzGKBD+ojIXsIirTfxQG66xXBXLMPN+TdIm3/up8U+D
T3q4dSnnoOblHBW3tuGAYbDaLKYprRtCzrfHj/sIswzsZzXy/xxRW3O/BR//dz3iSxTqAyYelum0
u64hKeJo0yuIPe0xgfRy7ewaZ5jOUr80QcOTpyuH68Su6NXw5yelz9Fb9/Npa+MlcwgHmt4GZ53x
i64Y8dHVgPPKxWy+ntFJD14HZXwaQGLs0sbo4Bt59mug8ZFXjmX8sNOrvE1pA1CNtYL1KfNCPMKG
kT1cqLZnilGbaZwONd8e9ndkQfvl0GBxhnGr9SQhr6uKDTDcZi+ZTkBo03ly0F2wBu274znx1gQ9
uLrxjwvjMNqLudkIN1nVSHc45CYPN6qyj6YDEgMHy0MNEKA+KkS/rEBu7S4YF7Tu4hyCmyWMJmNI
d207N/w9Qzy/w7UE/rDApBT/RcNk9U3UQXPjVe+mn42ofvWHenFGU/XqW9kMRoVjkZPO71FXlO95
Bn/H6ozwCrPO+KgL5MoC873PrfHB7pH6lLCDqgeCS0m2G4xh5K8O8RYxeMTZ5TQ9ZLmmb6C5xRtp
mktMzuTQmtPTkHjeUU2jxQtn6Q3dzD/VQXS6xWoobUcLjvBB8y2N1S976SjU31pqBW+dMmRUCLxu
p7YxpCsbgcBlQIMV+MaBHX0pYMs89XB6xzFmNlaq7nXIhm4LT42NcuePB013okXdcbhAPlHxqmuL
56pRsDPAF+kd+eCMeR6j9nkh6MVNjrkc8C/XzOK/g1R5VxDt/mKmcbrO0oLV1zT6gKZYNERJObAe
VJQDMJX+TW3gvQ5KYm2kF73IHMf5KFlJb6JU3kvQk9haLu2XQ+gYT31AhQM9ogF/WbK4HY+ta5Ja
57Svk5dpsQc2FYitVYOagDRvHS4u53KBxOSgz2gzUQN6kNaY4kLoakO0om6Jmi4ABpL5QfWWaiaa
NxBM/XLWD05e4ES7EExNrf1fYX1ooeW/urntbTPUaC4kovwTGwd8smvNegZvWa/Nomj+ivPugv+L
+bcGT6ars/D7AEh/pZiBedIi+7ultNar861gifsq514wpGsg/9nRWbr6aByOUVugq7k0y0Ht1mqn
jKiY4OE1OHq/Lkv2ofdFsCx4zbrDmc1FyTbI4TcHJTRxvJd/nkXEBiCnAAxiYLVydh/3797IrM2V
GfbN3qka89CmyuPd20fOxMdHbH1QzjOOtWMdggzbtKiuwXCONZyxxMj+1e79xtk2Bq/tYbc6e1cX
qunVG9h1Q9cOrnYyF80mQu3kWNvOFS+R75of1x+jNb8ZrVq8Frzf54SF2+YmQsO3RB143M+tRh02
08INlrDxcQCGsAbUEnh8DYrwL7ODMPtprPSvs+O37StC2bg6eV2GaArVeyOY2sNcusYKSwPQ850B
VgsnGgOlQ7pvqdp7TMyD5BoZI7dwI0zQgsWIvIptoPgLqtyrqEIbFkQCw7XCg40L3ab2M/OctZts
8ToqlydatzzA/mhKxz1WjsBYc60/Nni5owc+KJ88wOCit2M1iB33kRGcBjBl97g/IZF8j7thfpC3
7D7es5BCaXg0o2f4KEKqgY9whlsNRwmJrOqv+EgB9ighHeGdnbrklFCpikk+tAEGPHryrFn61z6e
qi+Y9qXbOg3qYyJZp2Y3pNhXsCbOTq6izptxGcUmOV6NsH7qGt19q9ZK0t1a8tSl8VcyYQi51mwu
VAG2jq2x0rKwPwteXnqlyYeC/PMy+N6bLoOn5VpjweBLc/Drdu3zeaxlYRo3DWK0SUg1bFmnztRb
zrIwlWahgjy3jzcxLYRj01WRZ945DUjG1QUCKFGFEATKttZ5Xg7SlEOZV+Wqnbx5mwI3qFf3Hhko
l6QBU26cFSYrQ6NUa/ZcGM5+WCB/roqnrBzQoBs7Y8ko2AQYnlczimNosIHxYtsUwxeMQh818WkB
AW1kFOop1aaMqyfcdrLx+bZUSlR3seea82tJmnwLd1F/A8DVrlSl9753Ybq2mc3+NsBnqaU5fmk7
bDPHxoqfKbuPe2grHUbRxVe8ki0S5XgeACDDIm662OoUfauiadhQrVg0y6MSz59/BjTlJYqH+Nts
Nv8aoCcv42zzVPG8HJGLIn8Lk/5RvpWqgY/Af8S1HnkSvjfFudH5oJbx8q3XlKbbhC4zTeG7c6ND
KXOjy6AMZ7LPyM8vBR+pBC0hIy2g54sH1K/mvMCzEqvxHm6qZ13W5dfRz9jCUEv9huz3Sl3QfBCT
W1CBXfHaKcqwh0neHb0yyA9TkNmw563axnKv1UzrVLr57zO7ng67vFH1832yl7k/YQOEPHXxLnEj
MP6Z9qHS6mum8nQrd8qdtOIBbE4ref64c8/yDsfS7b1y9EdMHkT2r3HSlMF/xlhioisD37kA/HSc
K+UrC9Hm8aZJkS2xyXD/MzYseit3UYu4KtS9b7z2Od+c3vXiby0LVbBu9g9rGpHIGWfvNbDbZG8m
C5HS1s1HPALmteWWR6u3jKcMHM8mn6r2CQ40s6idILGCruoJCI/ClnRKHpUUZkIBN+QNESAH5fGp
/ast9Oc6WpbQmvVzTZI3wbkz+/hbN/GfheHgfBrn9H30TUSBx7TbC0Q+bHGhaHD22cvKUJrSK2vD
e1MA9E3s/Rz8/3Tt/c7yQvdrw3//GfK6vIXuw23h2ZA0BPzXoNazwCaAVuBmaepjfoU69geS4ga5
GMnsrEFhjxtBZXhgX86T2R6aRrHeZo2UWdWVz7M1WW+NjVpM7nrjpVs64xnJn76d1YM00fLmIT2W
41YGe31gHk2/RGtuuVYbMu+atjzBl1Yb5+5L6o8ruVJearFoHuDn/vQetp03b9nOBxY7eTlzU/tr
2ZvpyelLdv2WWivbpFK8tS9ZANtIpivmerumV60TuCVrnVkN3L9l5ZU5hg1pNy+uit1E7wN/Ve+i
DkJKzj6mib25vXtM9s/NNNhwgAIehobj2KfQ5xUSfY5f86IN1oPrRNuidMueRCYjU+9q2sgqlMG4
x+4iecL8pNlgHZq/U6UrFqWL6jvKwrsBEApEki7aOIBQfxTeiL5fqCcfcaUEGwu/2qfR6cP9UrQ4
D5oRneWebo+vd6N4ziX3EzjWNlmn0e30o1aRyaHSPr9CRqiQ6OAHo2GTGerF8Jx5s7+2Wu3sINXx
YFY4uel6WaJ9Te5LXNzkoJkYrC5sMCUsq09eYh/rPsifhYU+qAjiwbB6Fqb5oJm3PsSaq13UwulA
FTHYpraVnefA1J9t28hXUqSrPfcH/CX/xWiC8uQ4A9Vkty2/Khp+DpT/1AaCDqo6z0bRarefFIoS
rEOXpnzxpTlNKs1l+r035SeF2p67UcO22hUxptkL0FKcEavIfvYNJBrvPonMTTBwpvByc2dchi4h
DWYRpF/v54VLSC4kZVg+1lr0qVMg+Nl2PYRrvSniPXuyf7UjnhIrpad6psT7vJnIv+XTz5Nfkd9P
lEL1YpbMyACY85UULE40OkgwRQ0e5M+Vv0ZC5IEfAllD+hojlub9f0RDnISXG3jU/VAhmyu0aMlk
OhsMLO1tGyBMPw8atnN6Om9IyVjD7WJzgZ42cb2dg364vaLcdAnVcNJvo36F5ML7GxRG1VZC4fIx
VYoK2rUa12y3jA+mCCwPyQ4epIlI1SeyePaTj9MjBN50J2HsJqLzJoUy89ja2vLXJi8zwLiXiWfr
ATCQu1hwJi9ySBERXXewc3b3GJD7pyjMHWC/XJWHcfGojaRB+BkAfg51ZT1SSNhn1Ri+etjjPqLV
uaTJoFhIzqcr0mcY1nzh57I5ZAt/VUisnTP+jN1prkZck5waRaC+YaljKJj/zCRoKXHUX9r4SdJQ
9ZhZt3A2pvUX+N4SltEk81xJAajQmSNN+9EsPOeuxMJYrZuzEijZV+gzHqmyaURireGzYxd+LT0v
PHlFlB3MyJ4fK0ftNyZKpO/NAqHqFct+0NXkb/hY5sOEKB8JMd/ZS7PPfIwLAkVRj/rgvpoT1T3p
kMPsm+kmTdQ3t/DmZ69O1qilJ2w00SaGjVp5p9sOUhu8fW9Z7m3LiNx9sLllQtjP7AQ4qyWOd7Cx
5F1JUw52Ov+M3SHrYV7/jAlkl5w3eupJFx5q1bTAJ1L0rzwrfpGDr8YbxAHVx1tLQTSrCc1naWF9
l7y0AynaccAt4B4zcvRjKn4GKVXRXRS3WPMuB+jrP896SPdBZF0jE+QOIhl06pDm9q6HEc59bOpF
dPclhYB8uZVlxuM6HdJlJbvImeV5Ol5iKELlooY2NcaAOX1Tfo3NKjiKhllTlIzLwlzdOhHIPAkm
yWTveqvSDp4TxQezZNGizWr96vZF/Tri226UaOqkbJdejYgtmE+ybiudleOjbKIqW+mUiwAgR2ur
MaKjjEC00UB3d1m9/Lpl5vrv+gie3V5eQFlelI/nUlQ5nGA9UlcOYgGbKmxrZ12RIj87TdC1F0MJ
07Ob4/9KNZWoHCQoFxlFCfnO8fMkOYAkUY8p2uQZLMg02tVR1m4jEyPV2aT2mFj+/8rM+rBMFSSp
NdobpYyDhzZQUSLrHTJcrtK/uFkI0LAln2EP5bpbKB/m5HzobV58VBX0QLkoNw82ydHJgJXV4Iz2
FI/UIuSgdvzuChXFTiLSZ7Kr3GYpCjguSYPfhmrIlvpFrT3cbxGmgbcNnQGK2jLWDyxA0lqGZxBg
5teiRxBzQYCO6fhb61efwEEn3fzBMohVfcfPp0l6/Q0u84yk9RRfR+wOT7NSIJVmKsOzVUTdWsvq
/K9M0y+FGmh/q6AUIGZa31TYYCt4xwDlojTdzVVcYH3Qd+egG4xd3AGkHGs3XHumPnxtrPLgO/b8
CUeaD6d3u3VRs/Yi92y9mkUcn1CIRXpvacqhTZ5dT9FfpHEfH5SK+aov4yON7IT0zob32uhqdgVN
vZ2bxH80F2U9qwAwoaUh5qtLU8TzKuo3A4bYjxLyU0BmTZyF1DIWz9H/6K2W3pu/3XL3Zu6p5BfN
15S07a5OAIVm9fTZy2b9B147p5Js9pcCYMvKBUKzMih7HmqnR3swrz8lmW88BUqVvNUB/qBLuMH+
/Kz4/bC268j4cEPb35Drs5gO4DpTa6pYqgBB/oBYQFZBqweetLl7EGM7K/1clIPzUSu5duLHBIpz
8burBszls9ZtHnlams9goD9sq/yMB/uHZybz58KGkIC3xUvnA6uAlv2jwrbrszc6GT6xsKz7ImxW
aWa0u7l/yPTQfpGnK8VeNFbMWj9IM3OCEHH82VwNRmi9FoVtvTI+H3bUtKtrorOGPTV9mm2SpolX
egoGV/5JtYStoAAE28tbUJIQXVVdrj5Y1qC+R/ODhKli+ugPcREUnp3DBDpMO2++sKN+qvQezifC
dPmTaVbTymEbdEhh3kCacSG+L2MWTsQa8w7rJtYdKbENGUsd9ndIOm+Ge+7Cn4D2QB/L460wU9s1
3whwFihqRd/mWIHMFCjFS+lRqstMyliSYQ5Wip8H31KFXy9a1/qJVGb9IhcGOvVGJ8+jY1O79csL
GX2qUUtdCiCNcYCeD8pWqlBmNXirlnXVwbZm69kKd5bwbMySZJrfX2/5uJJmYU7DVXazs92Zm3Ke
J1ifWYE/IAc5Y7OcrCMjMrb3WAVE+rdeyylI/CxX3DtksFzrLL3SIQcKDD/H3Xvvd1bt8Gj0JFGi
Yvjs6h2/ID/GBC8wgVHFdRy9Nn41XJLSXJu11q2UzKxvgPRsNs0VYotUJxZ8ulO76PUtvfLskua9
Vwb/X1yL/Cb4snsVNeTh3qUg1lzZcYUol6wHYNI7Ka/KuM51leOAZ7K0cE1KcJlrnuN8cVEq8wy1
5tkd1zcrZFdFVSTB5queLeMhLyj7pJ2CI1STOf+wXYT4MnaU+NyCyr8yWv54HAunhrZT9GRpxjh5
FyRTk80t5u1gFqXpdQXf3rJ1zxr6sjfEU6NnGP+m7XTQtRq/n7b8Uuo5PiT4G61sVytfpKiMnLmx
AqsDVXBJ5aG9bu+8gaWu9PKzOUYNpRSR+nQMvdvkWJSsRetTYv4i8ikHdzmLbDM+NI7xPE2VT+rG
Q0+5tB87P/PYsEH2ucerXq/6nQR9dSx2ia8l8/uoF49dXvlIMSOGbwQ8H0tfu+hsBV7dGk9gbNtQ
XTBNSgqBYsFp8aOrsEVgdWZ7ZwFLCSPkziApm+q0/D4vllPlB9Pto9UfCWLJIUuscN3PVLfi/T23
fB87thaQQpKXG7Dd/eMQOj8T3j7L8ceaT+P2e3NYIlk7O+4ccgIIyVslXlR1qX6akrJ7bmu1fG6G
9l3CJQntDVyIQ9xNyOWprZG9Nm7QP3lFurNFZzgO0a4uJsdeaq3MdzwV97UdtRutY5eISKxjOcfP
GQJBn+oiZo3D8zjKvBGX5MxAy5tmm/EoHGGYXzXKHijboueXFFV0LdViXWojdF+1zIJHT3eUh9Kf
PrnAeY73EEKIwaPvOP2GH+qwkWHSKx3GMLPw1oZPJpAdkCbLYBkyoGokLyNjQW4EZEo5sGmwVp2d
WtANad4ua5Z2sfT8Fvz1R8pNc756HQI7dlK659JWnPOcts75WU7vQWn+V+yPIaZl6/woUfe6d7i/
bn2P/XE/VujjgV39Jeodf4WysPlT6viWcUpVM0MRwdtKTukWu6WbZHwYGeat6xYUdo9cQ71+Gy5C
ybdr7hmr++uQ6p52CHirq6YfNVYxQ7CHcGC/8IiElVPW3XfQamSWWFfaSJCo1Yxnmo92aVvkxjVq
tAzsJOvCuiqDD6hhB0WbLWB/ZfqW6fFGIE9zlvpXk0fQSpr1ZHiHOCMXLc2xapNt1XtsZhZ8VN5n
E4me2L4kdeicAvyMtwHiaGc5uCqC4oGTJZh60THYATIiEryd3galKWl/OXXGqTojZvDz8lu322k7
fSyCDZOvCSXqn42T03bJBqLQvJNtknR0evPSwL2+SChMAhPor72+X9QOLIDkRrMZPkdAUS4yKwYx
SQxU07K1Yi41rHu7k3qVtMu0oCCGscoDm5eNJIjDupv2Er/ni2Us6pPZWm79x/2lJubWMTlwyvV7
MrMau4eq3oXQvUlwJJZ2nBXv77GupqdbrHGQ0guVFHV8MAhymKz5IVwsd+O6RAohlaNljck6ybx2
Oyw6CrcgDzckFZaDnrXrkBT0WVq3C28DdUxLe839Kq0gAhRiZH2wbnPSI9cGa91VHbjWNrOdKNxG
vT3a1sZUUST+N7BAwAQ5M/hpUGvko6jR/TYk15XiUFja38Ccpz0WWP6+5qH9jgrJKeic8JuKUMs6
1KvhQfXH4MGY+nHtJVX0jbr4Afp//lFkRUzOxnuyNT9kDYRQFJYh3pOhRFRYBu9NQlN/aAsveZOI
k2QPAASmR+kCDN6t+iFTz9JpqeyqswQXQ+ltLLveYXQwb6VXa7BmqdBBXEtvxQPqgtV1uLrd2DgC
mSh953keR2U72llzgeWCYU5gPpV9OZ4RbUHfCBztZXQXH2Np9xW3q5fCJdPhPlESYCu44qp7absq
u1qrMEoDOWBydwZKP6ua1P5xcjvrPUebfKXwJQfIQjPuu0MeqOOLwgfziQ+LFSzhOoqnR2csPpMs
tN4Tr/FOXQwaTTrDMEv3ZdVaW2lGXVdugkhNjm6IlFwSx2wX1WSX4FSyFUxKizbIA3ra4FvAqwQL
pc8Pp/e67Rbrv6o7m1GDXyR8+d9Y8EuTXeIaIGV9vsftUGTqlt4qC5PtDPKadfY/12a9VR4NdTz3
IMOp3kTd9PO0d5OJQuHYHoCRHaXVwlQujrcxrFLPtzS2MXfjLrCD5tl3k3jflj0b+CYgmXlvg44w
HnzPWCtL5VzK53LIjDQ+YbS+v5fVJd6llr8u+8DfzCQcHlswzebA3msd4Vp6Cky8DpJO95/l4Oq+
sS2a0txEv2JhSgq+b2r1IEOko63CU9zPVOmXYXFc2Icua/+HZtU26Ez1RQ5KwM4ao94MEIU7Z+tJ
8fcjZbsH6fUryzs6WtKv7le0KeAy9A/QMq4S7WWYIOEORbeNAz0+R7H2SdZkd8r1b2xrCfJcujhZ
3Bz+GGd1lrsF71Gt1MIjfaO7Y7WplVRf31WVAeDR0+nO5xvQusDs9FiZnvvoLI4WdRSyz5/NYW0t
TYlJr+uGf0MRLI73OIk7+D+xt5YBTLaUN9TxASUzjX1qXj7kSpOehlpt2YK3yYudILs8lt38TZ3C
TV6M/v+8bPrkabn1OPSTsZaNmywMdaBlm9jsUQlQgZbeO44h5dmnqfIuGoATElSedTDbwXzA4cvb
TG7ef0opOK9GdNu+a+ikAdxF8wT9xD1V9uZbp+h4eHfZ+KZ0EbbTNcRCM7YajPHCGQ1Fll0xyoWC
tLVK3k30sG6pBPQskPxHtm0NgmekQgDKfDjqfqnmJ1c1urWrsfTq0GLOT9glMdcOVNDV8bM0Qmao
y9BEzqrKSOWgXqm3gMxxn83LvmVzkfvdOmtjAElLcKxgWG7U+2k9FM5ZDhKEZ3Hwq0g5SOh2Nzm9
XXg7DUiI6dF8tRGarFe/3czKsMLsxrDe6EsWFgG3fh0wk20lFSsxOYsyLCr1cVy3kru9pWzr9Lse
62hFW92wdcZm+uJ2AQq5Yf6d+SFYl6mbPoH+S87/MWJ00mCtJ2P6tJAuz74+22u9avOHEcGFp7pO
FSY1IwA9RVMO6ojGkJYYL3oUm7eQxOfeX+maR775V5yk+7iCIdEdZERVJA96slhzLcL0Y3K11CG5
CdRLRA5uOturSqm1nc130dsgIGvsKd2UqznPR2/TZuNft01PjEg4rJiSFZbJmRRAlOA/2nY/+dvb
gqRjC7dJWv/TxHRwm1qwpS+zzW2WyTyUjcfuR6hixt0jeLDSVNaXQI2O/HSNE+uj2tjIPp1n2lFd
YpoyB9rqnhXQGcyTyzjdN/uzDFmukLtERlYZtzzCrzvft/3/vtPtJQwFFqnOSxdlhq89s74OMgel
vTB9MAZc9pAvam6zPhynk1r11nuIv8pe7Tt97/Vp9NE7ybGbXNSh9OrZ8G39IUqyz7fkZD/oD7ER
/9bKmQcnqnoHwwt6OL4VWuSxGTZbFWPJVa3b8AOS0qguU/54wz2MjrX2o5llpXhupTwvbm2c4jC+
7X713zARlqX/HC+ICQhPxZOvP7iGOeMeIEfZH8t22Qxzb4+U95uEuq6et5RHct4SpFcjQKdoVkDA
lT/kHpOmQC4khm8EWli/MBpWaxsrickfcL/WaTq01sSVbsZZ99TiVrZP0mjYyR4RZPxf2ewCgOcf
ewlK7zmbUjDKN2RGobPNroEeCB+hIu15gAi4cPoAjWmzpj+AKn4elpaEJuVH4PrKizR4yINNmovy
Rn9Iw8TchHWW7JVFl6XW+os7x6Tv0c38bYJAZNG6xvjryjxwnzgCDx05e+Ap9kdH27zESKoOzDsv
hZnaz6NrPoVOH32mhRObP5FKab3os11YTMB5414WJdyPDFu0KPpcKY12iVqdOtlyTR+10BiiQD1I
LyV9Zk7u7Jdvtzpa6wxmcnWaz9iXKntcfrU3y+i/AGXLvvMz+WsAKPI2Q3E9YKA847jRfc2XFZjm
p8VqbNl9y4KsowqTOJr5AgjMeesmEv3Lqs3yYW0nkftFrkGfzTgNztzcVm16FYZ7o/Xc26qNzBry
n6VeHnn8Biz/OrhWqP/ypQZh0A2sC8aAFGa7YBWyKE8e0O9+75eWnyL+qCcp2lRKvqyNqn1kFuGz
dKZIw66Koq4v0kxIh68HLD0PciPDUYbFPgwmWl5g9ZqCCpHHoc5yexWMDt5Xvx6ukNfUneJSTbo/
RY0qrC8Rnz6ILPPpHncKlxprY10lJE/ppjecDXN8cQ3n6msW58Ye3EFxZRmUJOx58doYdfNDRvhL
hy8e8CMbxQ2rKmcd9ulXn83B/tYhA+XQJ2x7g9j5QCoW9dDbHeTiICy+hk7akBLOgDMHGWR/3Zzy
Y+UDVgfvumzafDN/HqBJYo267BNHM32uQe6wnKek7noUpb3KPaNyju98s/iR3k4BDJRbZRy5ogsK
dO44dGJXeh8z6dj+OhFzl9un59pV50d8Yry9l2XZoWjS+s1zpq/I3WXfQ2P+XE8tTrqg7hfgwG8D
RKamKsfPfprmL4OXJdvcMTHUWA5yNsHp5KmnReEVRmE8Zf0FclWA+8AP6gdkovPxs5Yr1db1wYua
Gt+fwimTjaKl+lcPZkBZavEPnNlBeHql9kxyIDnahYoUe66UZBKUv3Wv858iH2Sh5wTvAUqmr0CO
04vVIvquxjoqxOxaE6wXGyQzeX4N1niiEPggMWSncDX9dXC64RJ1FdaXv0IyrPWUZuMViHpLh4FM
D2SKvW12FSZTefI9jb72OE380KrlVzb68auiUaMIsNU4apQ/nnCdQDXMBWdd2f0Vl63yFcb90Vse
GjkGL0cdBYGNNEm71yg7+vpZmlX/NY776T1H4+DqcwoHjYsgGeB4glnOXkYhBfdhG732FCY2Cwhn
/vDjsqdoo3Qo5XBGxaG/nSH88DGorrGTuCXq+PchHq5D5Uoppv6chUNy7iI814OsPFQiWI16m7WC
If6vdk5aYRP1QI+7wYTm33vaSjCdoRHOZ8ta0PALPPTeFHioDJbeKgsM1jnRJ+G3xxgjxCzX2NJC
Kk+GqT/6Bbl36ZRD+M8IaZmosR1tQ/05Ikzb7pCMMfCjYP7mJtVwdmyreVHC3nxQI2vfqWn7IiGg
APWuKu12c48tF5WdvembD32xG+jN7gspnPQJYr/9ljU5tujYDqRKjoAohjhrpTWNDxPm3FYPRxiS
oebs42JsdvwyC5Rk2nCnqejd3Sz8AugaeI0s0SUzAQKZQWI+LGcxPAMbK5B9HePmNiJY+o78z7zH
PXbYSrNYHslVZrVHadoVeAdU3KaH22B3WoVkw99gPUQvU6ecNL8PPmp2IBceX9bK8+eDVvXffSNR
8PSA/9hNnrpRCs/fC+GxVyJUtaS50CGlOc6asZp1FSe4c1mlL/cFl5whaI7ryWDNO1nAmeJVeO+J
SB1QG6eYk9ZhvuuKXDtX2Waeg+Gr7fvjlqdKeypiFEi8NPpbFmumgQSyGgXuM8ao0RkzsHib9yzU
axxHXLIOaqy+d1amPSgYilIz84wPm5L8fnBz6nYCmikTBOemwb9Ik4vsvnR3kd9AFVh2ZEqoGA8x
6kfSum/S/MVZt7BYMt1iS2Et1kZYI1QQfeSUj3ZgMZcLuGNINibmDTdygO0p+Vq3g/DYVV9L9OL2
JfZIV0Wt/RlXIE7Jl7frvu7TbZcYylViemHgGlNS9zugMfDxs7mMvo9RnGRrZ91wxjIz2LlO0ENX
6zBE8koynXKqksIChs2hX3r+KzZ0VBxSc3r5Y2wpd5Ggn13KqnaB5uNNjdEEZZFJJbuexcnF1nEu
jPUTdrgwIK0Kx7XesS6xnuRPZT6sqnyYHqSVSkgp9K1tlcFGYq03LVmknqmwI29bNEF1HiVRe29L
MAlm/ic5vQ2KamPN06UFBs81gQblZwWy8Oc9JFgluyqbxseyc5RVWeDRLvtt+QB1PakulGROsi2X
OIm0ATF2x1vJZI/pZ45X5OU+eUv43uyCLt8EaFWt7x23+T5EeOkfcLNn5tG2q9TxT0B5tADR74cb
6PyGMhf8eVKXfCGWC8H6mjl1sz6MtykbbKdYOYM1IdWXRNvfF6yyau0TcJB16kZbad4PDhokitP7
ZxXFAWeVJbl1Usv4ZQ6T+oohEXtddVx2uOOTp7U/tMlxj3cfmVbB9yN10NqVYWD0p6ekMR1sUX5e
OQ92fzSBeXl7rXCTL4FdkDCco2KbBCxjHD/8yDNX2wMhsPf+4Jjvip+eBLmYsQBbA3rAiMcek4dp
xFhLBEnUJDmy8J23Shgnezfu23NnzOq6nZzxc9iw0IWUN5wHRe8/Y9ZgKcUbnhz7Uo+GJ2+E/7pQ
axOFzGo+gBsWPu7saU9DkRcviy8XU3U68zxE9PVd8dpvCJK1e1QP6r2YC1xMuxv+spegXjX1XowF
vkgwG7HeqXz4tdpgtVcY0QpMObAOSCM1LH4B+IRjW3+yW3V3Az0gBr8f1Mi4Nau8ODtdHb/Cv7nV
EDJ2PWhumSepGMR25T87D/fywtiY/YklRgxumll4DfMAP9fCrbcyvjHMEf9zsbKKqABhZmGfZhK+
9wKpnN33g1JIlWa1pHhCNE0FI3Z/SZ2v3AZwkQqqmcqHdCz4MH8BikmINL/2aAXh5n6RQMzkRj3O
ChtdgK6Jy56oCocmecfGOXiB8nGbu8N52sXgBR9l2q4ro9s7QeCtb3P6MtnH/z8jZCVQjUV6YdFw
ucGNc7ygS2966iY9fZmS7FnCNhWkfYtJ3W4o0LxY2OsbEfCYFqFtqC5GhzVOHwMqkci8CJsoDV4X
EsuYvHNXU69JML4HC1nT9aNo+38oO6/mtpWgTf8iVCGHW2ZSpLIt2zcoh2PknPHr90FTx9Txt7u1
e4PCzPRAogQCM91vyKtMP6pAN790/WXuoHrWStgdSrSId9IsrP5cJXn0qk+YmXmZBYt5md2BBobz
otb3Hauo5+WqZfg1r9sM+20e0btSqctDGzisL2H77cWvsXN6FXFT5KmkaY5F+aS3ePSUDtxtYEbP
LiYe9+Lm2Frt3SBkEvRCDSxd8DCxPXc8FjGbREvn1ZvqU7qtlib6HNOd3sX1Ska1So2fSzZnMiiH
OkZWh537g7S4EcDTIpylzwb27G063aWOb9y7VUnKLaxgXxXxb+my9Bk0gi0DVvYV99PwOOHrg7+D
8hoEUVF9gsddrf192ZXTN8DX1X7ozG5vJEb3zd8HvEW/Ucuq9rOK3J30ktAK+n9mhK3t0vGaXdFG
zhNsXsRg/Tp4jNOiPFhRAaxQ5c/fsdc4o+zEEn5Mgl3TqPAFl4HeboaznAE4gHMg7etpZden1NHj
o60PAUrzy+zbHFQtjGxxKBjC2HlSO+OXIGqcxM9XrhsgSubW+R3P2WArGBzL3RnuUHwHPK1tY8so
Tg0A0lNvobONbjhyvguAHAnYVRtV9Y+x1UeISqn/MJmjefSx/tjDmjFeJLbs7v0OD0lftXAzSDL3
rGU2Fp3ZsMa6Yzxb6FacjeVgz2g77xrXb1dA+4DmtFbY3Kce7m9ayPKmt/qxR8MCYprq4VmnzKl+
Zs1uI7mggARwmjsW+Bh1yYBRTs2dtRz82jhF5Cf3kU/2a+36dXxXKLPmYnfGqeWHLVqYdVIfmh6F
VnxU78hRI24jp5aXdry85ro9Ugr9kL03NKe7mzR9dU3jJ4tPYqiVZPTl9M/wzSORmjzbSGmncBaz
YEaCzDPDA3CIL5lhVRiZ/Htgl9uMK2lPHmXbtKdiY/UfQzB3rq8zqnbK1m7M2vLDtNu14GBlu4w6
Quek6LfFAIIRgQMIblQYkppJcRSQTSeZ5dTL8oMESqe/wIevEJ0lWlXd/GgsmWoZlcMwdPmhRj5m
JQN6aB1rgN6nSVX7+2E5uIERk1EvvW2KgMf9bUDO/LA4JQ27VRkMQwVLwyWsVRX7zlLQYFha0i/x
0uw03lFzgAiVNGXArUK+liE0vxrE2wMc/8/4S6C019ThgxykP7cgR5f4B4GV+++AqhYHKymxOV4G
JFjOjLjM7q38PsezzbwOSr8z5Qf4npgTpsbhrzyubCHSTv2SUpE4SEsOtz1HF0xfsMFz92NJBuHV
9KJsfc2k4A/75DZOsglmK7pXkjI4J65fbkmJzV/4mp/cxo9+aR1bJsCixStFVIwN4ybGFGDSnzpv
1FcSgggoWRht/i5XIxFbr9vZL/ZF4Ggb1JeUT9oc4zzedPGvKrTWUKOp0LTAqPC7Nb6bGSD4yjaU
FzQnsB0o6omEiGocldHj1Vga2UOqFvMCXzwGIeu9ONfcO6GEtJNABaOPzc6tgaEsezUJhsb3sTnX
2riqUqs/IY2lrQMLnhi2cWthqwA8ZH9jdeGr7QfRPgAGc+LxEJ30gOriNGaUg7ruzrIxqDWWg5y5
Wp/dpTOb/DwZ7quuf++Xwboz0l2tUruQ5m1U5gcaugENtejdbfR2lT8/sGa72bEuf7FtLGYap+2O
eGAEX+saFYtkeMt4jd/5XWOvpdviWcEawqsvMIKtV+Ame2uRgPFGHGkAgoPqWma7afSqtGr43FRo
XZgO/qnOEmYViCW4U/gg+RBJbtwyI/8PfRKS67NydEobRWNSKdc8ydA9hXOsUUmDRmI13NDFeKKi
w5rbjlkzsgZId38lk/XCXSdpp11u/XmKyN5SnZQVfGApO4p31WlO4q7auEntHIrQvfRJCsgcPiq8
qHrhReUdeopWWo67a6Ru2WjYjUhgoJY5PVZ2+0Qyp70Tapcc8jxPtjrevZsb54sacnY2Me2QSVei
V8FUc5kqfbepGuYOmzjhGcD+7H2ajN7ilp/aquWhRHLmTjh1pR8iTRsn5UWa9Z+mEI8SL3kfleaH
0YUzLG46t7kSrGZ2cRGW0i040cpuO6sTn27xBnZZEit9uPUWA2Br86ER7vFtwhjcjSnRkXhg+56Y
2t3tMDeh/rHJbwFC4E9MVpAywv795ywD6txHm7ypHAiBKjWKp1Af/ZMJg3mDDsj0LQ6Gi9ohNN3E
db2XrepfO1fZ/IYLkklG5WA3WbptWw/VtT8DvWyVb20JlMltbSARA9oWoUpEB+rFZw3bOv/AJuJJ
WtIvpmvSvEX0Rvs0jWAeVrcBiVNm3T/01vj0wbBNQqoJw9YwdY5kg14FrW4vuHVed3wxmqQlEUeT
jC32s071Ki05IM1IaWTGKFtmtUUbXpZr3CLkGuiCvF9DIpZr3H7K7Rq3n7JcA3KKczeV5j9qrgWv
Xup+sgFBXHCFC1+jCoL91M/VTgYjsLJ32ITgi7SMSp8CUrOgtvEsXR673PWcRvOxXyJq1O/ImAHL
ldEqLJrHajE9/DMdbsi+saAHLizttNr6Vh7+RiaCuhMW5p/VWDMpUrfqfaFMJdsubwJkVM4PfBmp
xHqZ9hbP81ePlOHJRAqk+tEEkAxTqt2G8+YWJukt15++VQZV/HlKcFlH87SdY9TE5gGpHvodxac/
bco7FVkQbmk0AzTDz3eCCUtjeJ+GpuGcKxgz8mD/acu4aw/eWrBlZh48h6YTb0CzjNbKr7LxNJXB
k+kXfHH6qOcRV/qPfAb10+Ck7JRr21inTR39sD2L535vvylYqe7ToSsOWWyFn9nJXiSgBdy/ZieM
/RiWOxj3BEenhaHi8m+6dCEGZYhjOdvU9erPbjy/DVPr/OoM+xibRfPVUbpp4y+hmp3Nd1PnfwgV
rdD/hvLKjE4duY+Cm/LsFm25Vf1S+zJAgki0Nv7lOkYA67jLXxGfG/auP0dHWEbmEwgdlJCWkDJx
V2nojN/z2UpZ/gzhPQvBkFzRl8bM8zV1HMB6Vl98U5rQu0Ose3zOVLe8hJXyYPHmf5YuBTuGTenY
0e7fCfkWCJ76IKMgF5GWKYCfF72as4MbLWVF9dU4yLBp2Dn7j+/XqYqnhSCrsKmRwaBFU6WhRr1D
ZT86dLOegSrQ4oem7nkmJGmvntsGBe2lD/OH3rwOqx4+kJWXY2PcRArPQm7h0OjNfY+o6HtMlKkq
q72KW+o2UX6M0iPNoWC0EyJMd3ZVFbowGaajPSXIlg8a+/Ilu5S0ZrmpcnvYKv6COsxV1qsu8HK/
CvIHv8RAMPaK9hHFp5Cvi9fh+ERzgs30iEiOvkfVFfC1NP8MJHhdK3BpcPJcwpb+QI3Qpc1gnsSu
CyFR5QY65451kitd4/oGdGOTu4Dr+85Ld9Xk+idNnf1ThyoULPiljW76ZUjrhtXJn77IqN4DJVri
PgxXVA6VrQzdDoVvqNbaa5J8+QKlcHIiVvZl4qg4X+uWe7IDvU/OIUwyn5t8z8Me63lSGCQieNGv
Jz0GoKsYzkXOIs32UWGaX279qTnAOw95YlxaXIpXWZqNezvJjXkTL52aNl2nSOvDwKC44cry/GEv
I3LFoWMnZBfUsUmexQijrLNi7PB/D8fLtSfNjeHaBuKRO91lWsZSiZYxOfRAGBmTebded+5K9ove
tnVTBE8ViyIrVvHPrVIFCAPtjAJGEsA55IP9QIlgKS9tRe1fynq0F3sZ9VlFYeiuGJ3vTYjwx5qN
xgRutGn38bCRTI7kb/ALdfcGrkwrSfqU4qeGIsjD1HbtnYS0S+7H6lp3n+Wh+kHOVa6yxLZl+h4L
if2Oz+JdxjZpcACzk5P8Mro1aPdUco5x46vP0jVYMM5465iwC/l1BzRSnk0sqRK7xIpz6QocACUu
kNbVbRZl2J+N+StvZwo4euo/1U34xWsn9SvJDX9jDTYqZlNXfMniT0UfaF/7RuOZ2kBOwnRS+0qS
A7HFtHrNx3I+a5HRrmW2bxTUSeDK3edp9zC6qDEMqytajlwtN2bguCe20MpKW7gt0Cjfm+KzeGvK
6C1YTBmdCA/EtJ4hY5azsc/SVqU03YH4hjv2XTGbLW9C/x8lnhA3n/MvZRAgGjKkVN+S3jqOqKSs
ixmgxMxe5dSPVn2JEnjGQW85r3ZaNKtE9+JfSAasHLMwf8ex9ugMSvU11zxtXWFzBaHKUfeOhza+
YzXw8Z2gO/HmU45BarZ/nyXg9U59HSjH/3scy6ViNyAzhVu3Vj+hggy778cooM7WT5dGWJbjhfW+
wYo/aCwD8SqUisF8na5Fr+uxad1zh+XxBzyT9Yf9pCX+uVxm3Da0VzzUMpDyxtl5qbf8t/wy/ARv
cRfqgfU7DTFUpcL93UKbeN1bXfXcFpG9U0OruYMsm5/zSsl2Grmtl9l3rZVqkmFapjtgn7dUnPKd
akP6+IWr+rONH0Uxe9bRzv0JQh/NFIHLVUoh4J7VXY2s9oIvXqpkt4M2dC9B6wC+X/rL1PR3mWe6
aycA5WEB5bsuym9NWe5Ls0rC6CKyA7fmh1GK0BdZ/ctoX6i/37mwjaNQ73Yyz9/mrumdnBQay0FO
06U9TCMaFHLqZ7H7HhWgm3NKSjZLsTE/DZiR5JC26Rus0D8B2rB3xTC8OMOMeMNyMMeERb6cqqb7
3nkblr5BMb7qZatj5PHvtNaOYOmbAWaLNauSEzog+JZ6c3s3Jq39UCkpFPDRyn5GDpsEtTLvPUf/
AQxXe3BNBQlIF9KZDTnRBsxK5zCwdQsS293VY6k/SJ8crDm4d2325FZV8r2pR0W/t+0niWr/hKJE
DHHYnL/dZstgazmUFyv7uehqEqT/wr6SFg+VPGnPV7iZNJeIDFvntkD8Bp4WCNDlILvN68bTT3MK
aX28k75bSF5SGVvd2khDw/eCybOVwAoRbErEk4ckmA8u0k0L86SrMA3dvMi2Q+LXyMon8fbmVg12
xHvo5/mUl7lyh64QhJwYx76DqQUmNEsev/9kODgNguEO/bKsVsMC35bDh/aHUxlyCr04jYvs0whs
xxuGTWH68Y/FR6JXgKZYLnhKrA8qWKlJc8QQOd+Pmq69mn3/SyIcB0YQYvFfchAp27wsdDKfeXfv
aJqy1nSW+oqlAExz0nwNx608Q26v3+xkcXiCoWUM2inO+EtI839GRdAIviCV+h4VLVKyEkVdrjqD
OZZrSbc/WNoJt5EQQX0ufYuquscUGtsxiYb4WQFghdWBFv5wcwA4NtV11qjRfEJBpN32SWt9rz+p
QRL9MIwEeWDdcE/mvKkjdvvQb6HFOXEHX29h3skhUlqI2anibW995Nhg6C3R0odEL7hECYz71N/6
ReLsx8L/9H/UNs97Fai3D//wpmsuZwi5BperQnpUoRkjMfGCKuqGoL4zkE1H3Ck1BmBC5KfDnbPk
p4GZk582JUstHaGksaMSHDtGk84GA1o07iVjnSzJ6+sER9eg1Ma6Doy6yvUzIoJ7pe/Ug1brE5Da
JV2OQBQ58g7UGVpJNRqNtWUfYJexvhmnL7yI4uOMuuQ2UBEo9KoEr7A2T+/Rgx3vx8YjR2H0+3BA
/l40Q0QS5NZ30yppLf89TkIk+BYnfRIsfRObBLJ/C1jsFnO7/u1a8YCNYZm1OsVE9IuEGCYcsjnR
4k2bQ9GWpgxcyWOVrqqX6Mct1Kz8bDVaQbbrJra70L5i+87FiGPlK1a7tYEI30mfnMlBxS+r2cmp
EWl8/W7hgZ4X9UqGNC9Mu0VS7R+WKdUuXCrnckikUi6niNAxfVo03UB8vvLSqPB8JfBDTN34xNym
y5lMkbM/865T2AS8/xgnG38WI68OdoHcv3IrI4rlnBb8gdzi0nUdda6o2+XGh0HhnDKIT9f7/jrO
F6shC49fjWO0zV3fkwD4eDraxlMZefleRzPoTmKMMCv0s5xqoZ2dgjGaWWxMTu3xVwmzZlX3enge
ohZ1nT9nLutgBSrd8a/+WGbc4m5zY4/7thqWVOKfq9zilICcI3Is/xGryGekQBbxCjVtumgXK463
0xvlufgjaPFB6wK9KMLZCI7rXt6QId+Izd8MnQ6DqDty31dujhB0EgFedhp+GQOA1610uthRbN/V
26Gul+tGgWbQBn1+kEIlaoXWPjTwJpHmUEzphUTkD2vO+teg9ONX9oQyJAel0t68YTYv0pJrRb7y
qrqase36WHmzq2IdgzT/Bms63o2ThX8neEyMKPQ9ZFNrFS2bzjCewfTG7EZ5aKn30tcvW1IFJMQG
R+RhG8ludF52oxm70QTBXlzKl81u2Wkd4FmiZd7059Ieb3AsCayjPmrmgxz4APaq7HtulKXP0Srz
YW4D68Hzza3pVWgQ/IlNkdm4a83x7tYlZ0ZKCszpOyyfl1ggMiXGWVa/gYUHRBLEl75GB27aoMkz
XuTQxoF1zkutZ0esRyuRg6dK3R8MgMlkBLCl6zMt28T2OB2lGZve29hlwWPkxM1npTiFiztd7WYd
yDunir7ZbkSuMUObeUoo5vZGD6bd61ipma3D+5bDVMe/hyg1TtKS/nLy1knusotbJqEG6NyTcdg2
ltXiJ6bDXgm1AlmzZbpMoGY87iId2UWZ4bY9RcsktNj6p31YHescfbAVfs+YpS+Ha9uAT24pMMiB
VObpRkaup8kcFqywK3NnVeGvBGNJNilLX0TQzixznbcW2hKAAJbsq6i9BrpVbZoY8bRb383tQPRh
JaRaQmY74x5zx+eQ7NkpdmGhiqQ3uMRP4FTSl6CYw3OGiSFSjuhz/+lPHWS2/jf9qGyF57BN7ssx
QFXNgazbufpWxGBvArGNVFalbXq+hpsa7z0FBHywv0XKbJ9F+AbygEsuSGUvLZxMD9yk3q7NnO8N
M8HYikYPbAMqFqn5Q/pEp6cXkZ/aB9trTvrZrit9E5eTecJG4GcReOX30CqvJ/G/J3+GlhO8wKrv
0qNb+TfL+Vb6w6VdEIppXbePS0vQjPl/Wn/GMuiZa5+/0/EKVDDy8beCOj4+pIuyVxGjRjvF5hfB
MkSujcdmfhC1xVhHchFoTVcvDHI/Baz/R1zx326JkWgJIN0v0eMwkD/9nxeQyGYEn+AU+e86mVm5
mlAQXbNMD2pf4sKhTdOdnJlGwOg1BreJVFlLd5Mn5qEYFOgqhOtMJlOS4raK3d77BT9MlKDb4XZ1
6YNghxhp9mXy2/oUoQa6kWJaG+mADCsktDs8Gl90tbxIfzhmChihJOQWoeZmGs658RHCZ/ff39f2
SB1/6U+Cvt4Yc9WeEEpWvvySTiPkN6bIvUcZPoa4yMKWtTRWFhb7kAXU8lbon6Q7n6CEJNCfr59X
ftHrB5PT65/l9kGufxoN4f61Y/CBJKhHmWmrVU2+yoZoaFfzYNZnI25cbWd41SdlqtW9G0bNOS3Z
ndgo57PO36GCYr3gjozWueE5K9Az1hGXbvNlqiGo545drmW0jSA4dOWWhL7t1WsEqRAAP08IjJ81
yzfXvt9Y69pQUQ3+M3BrpnkwNyucVeaDE2inAD9je13mU3D3fzt1Ec0HzTzExQqc/3yau6102Uu/
nMkl5KzSET5FoxNpoBlN7nf+SxPtQNApZ6k0SgUyMnr7iJb4N9Mc2GLJQG+4yE4GpbG9dhZJ/GiW
LYa2oHGrDQq9qzze5Bk+TTNSGOYqRLj5IZ7HH3z04NiMafpQLQeLr9KDptboKViL5fzSdFoLrHaB
j8k2AcxHocKhBjzFBq7Apv/zr8mUFWwwOeg9JgD4VzIql6lGby2/gXSRsjmiZ6GeDU8P74zCXmws
tMd+LDR/5frmplP88L6VZprP6bpMynRfZL76aCKC+IiElAWWkZ1fv8yTyWnu+vfI6bx3ydyybL+n
zlCeJEwOLvmPLTwSbXPro556/S1AySycKe/z2NRo9XpGvo+Xqk2NbkJafpNeDFf+9Bq2XnxLVHR9
pbcroyV21nvlCSvzetUUCLw046B/K/v60joBWIYC4X7cZLN/+ggUAihU/3Pe6eUmjl3lIbJ7D6+7
rj6FteqcHb0Gd4HzwItcyWxYUaZ9WjURiFmQ1OFSMkmwqdmZipu+sr1JF2sY61dbzOu8m63vg8JK
wcvi8aFZRHejuP/RjmwUa1tHEdW0QfEZUfmUFh3iRxEKV0tBENcVpN2WCGn+iZCWTBoSQ900efTY
YIpyfTSUiv/ZbOfsia/f8BQl4fXRoLd4I9SRau1kozyW9mczq/KnCHjoX1EoV1m4H+G+kMUpq7Hl
WR5mwbOW5A1aLbSky1ge6xRPnrverz/0Zz0KWM2A2cCwmApOU2APm8Huxgv6wuPFy9BwzSObhCeK
k1tchsYQgz3nqQuM4ro/uW1APmxI4szCNUk2I9fTLFnMWihrrzyc41cT3PfH2iVvp0Kg24qMqJn0
ZJB51y46o2bdJYgkhPMeB9VxmxuadRgWre54/K6No/EWubNxsnutAACFn1xo8w5xk7akgKg5T5EJ
wGfxk2sTC5TAoLwaNvgKgzzRU6IvSj4uKUAtC/wnlY981T1NUSjy51+ILrxHxl76HomyEPBVk6yj
YE5wqHBb9Vczb3TSDZcr7+FKcdA+D3aTX/BSgxkhTIgr/0H7HPpRjgsKDnmI7l0EU6Ca3+LCqR5c
9hL+qnQr3hOst/ZXiILSBRZ4qyVvd9WqjWNlj9wnKAzPTs/CXgKPjzsVyYvnyEy1Y2YP8w5GWfZG
suZslxZ7TnHqQtWAvGBRvGUQis8QOtRnboTi3BfOWyCEeMxYrDXyCM1eRm1LnZ9/yakcSNhWIKgS
Z903CaWLRK3eSNPAhKyVc2wCuFglw5yvce2Zt56SFPe91znrQe0XYQ1qvTmJnEfYjuG9ZpjRWtZ+
STu/D+hUO+4H1s5rszYjTGEXPdmiQn0/97UXKjXlChlq51c7kPQv0vaHAoNu3UcZFcggNI+FNhf7
iLXeBlbmvNHyYbgz1bHcyOPFTKonPTCcF+lv2d+Q9KHg/KcfjOUFZbH6p2um+VtZ9Ep+bB2KVI7a
5hfA0ginLXJ+ZOLyy1iDA5OyQT+tLIRj7gGK+HcKy1vBcf0N91oGAxfW+UKEuSG9osErTyhKZChc
bYeFW6U2lGSN3CsxQs3jw1im9qExGnjBSM+hIUOt56X2S+S9hlG7d1zbvpQGpVGlhfyLEePe6oru
DTuLfl+jgbTcO81nxwDSWsz5I7iDYdVPabGB224CVbe1N6362cwqWnVeYx2yYJyo4tE00FQiYew+
FYuIVO331UobI8Dgy+wmQpjIggrzTtqNIKFAUekO1yyrauXv7Svpl8f3e/tDvG6o3UHPBmM9tuWE
IGQMFgNI+qbX0Z5zuiLYJU5t7yYMNz8bsUYZgjfxUUbJMSQot+fWRUad2DwYfVI+Z4NjI7R9kCBI
V86jVlUP0jLsaAJTHVL1W66f9TU51hTt3RxeRGc5HbYNXvai/gSg2r/0y8HMkbfU0anaS7Ov3Rlk
dvFNWjLFbaI3x1QDXNSIB8LU72NkFjdR4RkH3L+ogi51uMoooE8kYbWWep30SR1u8GwgC2jE3/oV
JdR2Swr0assosTKaJwBvl1jpylMfzG01sfnnb74GOf+pyscJY1bwDHgMx9emHeEJReVgBJGf+/dW
2XyWEgQVSv/eVcrPUq5wQ8+TMalWWEukQ6Sgj/4385arSKRfQFy1qI/tIjXby/JRFo2+gmK9Y4fx
WZaZoR8Gey8fx42MsipNH2fjbdCxFF6ElOVQImt98bVhf0v42ejxSdc134cXhIeVeb/3aw8Fm6RI
D6levPkLMy0NzeHQt2MMChLemhUCIW9CrSbzSROC7NZsov41N6P+0cJSooq+svjx/3GHfxKgG78y
BbelcLbKF+zwjF0Ejv2ODRBKb4G1OFekzWffLn968TRv3MBu1siCF8BXcW+Ndc3eOyI6A378P20Z
T5fxLtX5ClfQRf6lv851X6yEkFeFXfOMhwpPn3K6SFetFMgrxvqLEPjkECyVV9KQ6MIuPL/r4f9z
UhlSbByFjauGD14x8+tksbONm849uqJ3oHduu3ln6PaAuHdO7LG7K9oK4MqkfLLgUEv+13Zt84iq
zrRpJtYsmDFE8+c6BB2YkhjaiPyJyNNdhff6aUONFrdl27D2MOlfbLNwLtEi0CVn8KacS1vx8A/L
dtr+NSAhA3UW/JucjbTyDJe6dEQkJJ1Mexsiz7YVAoX4C3vmDsGRBoQPfAut1A4N5cKThmHatLpB
xMbcP3pBGZ0E9DXLqJwKlIw0AOD+8T+j1yssIzJPLjU4sbo1sX1lte/wklIVsPxO1Wf62eh/jrzc
EZEn88nKgsW8IadLorTVCqQA2WQ0gDa1VRNAD8/6Sd9cbyZpj56hbwoA3Or+Nn69mYakv78KXmSj
B/dEQ8gj6FvlLp41ddclZvCs4j0KF9dovg6G+xyLajR/v6Sw1N++039VkSb+koY5/O46Cp5S7PP2
4+AMh9HSf85j99IKkqqxG8xFaF6/h1asW3edPrxEpbKeW/2qI3DFg478vVb8L3m2yj7LVeLoHufa
64br2pcmWLaw2qkRGDcAXwbN6zCO6lu34flpvFGs0/HMyDsgJZ7xhgmuuouMxtjJaO1is2WGFrAR
qwOjbZZoKnRehHKcid3AYjdtalN4Z7c4x8p/X/r6Oo5Xhg1MXpqG6ryHSFMOcpU9UOLhoM1qou7r
0P42e2Pxjnrlk2jkv5J1lWTjpkoRskKjug32QgKXw23k1idng1DE5VTrMEhA7BgaU6Sd9ME5xiFc
LMc1/tEV9ZxUdvArT4DAwOAEaZb86FNF/2ZXORoDfZ58rQOo8HMLakxrgBrBGIs/Bz5SfiOJ7deh
1L213aVQNXWWG2nKjmoOeSxm5XiveVZ2TwGM8msdmN/T3t2n2YLmg4gfdbX6vfdYl+tZYz8DXBp3
Fb/wXTHxjLdrSsJiedYqXXJU9PEgemTSJYdscQ+6maJdYxczIYkbTCM79mlyEE0z6aqU6XM4uD3U
ma5/maDKdgm2095i7QjhKdn6oQ9KYGnCKI8f0rA/+ZQREN4CNU0pWSF3mtn9C3p+9dHXlqLycqWS
LAj7RGNx+QDyqv0But4gr0Hl6NUqBoO3M9386w32Kmcf4hLuqxbxjfkzGRNj2eF5oQOIVAmfZEuX
9MjlwVfjdlh2hNKnI1ypu3P4JF3cqEgMZrz6ZHBCUP0MwfYzkqr5a+TkM2knePN9xPvK1XGznViz
CB8qx5llDUaiOhqemr1G4F/342xkG0UdlJ1e2cW6UAKvgPcVaWckdnf+HASna5+f1i95PxgPzqo0
zALhn8zCQsOmHLis4WxD+51XxQC60ZgfB8v6R7qplnk8pR39aORF+NpX1f4vG2Ir0mDaBDMc3qVu
LQfkcPr7MUywxbXeu6Q/KwN919VGuuaf3wNRWyxqHHJGZ5EBu7pruWqNwwxptrWohAVWxFPczvNV
h7gD9XOY9WVRX7rZCR55CoaP9XIwi8hbmxbgAhmQPhmNwNarC7pjiZdL2IHKA8IAx//XNZJC/TEW
nnaUiTJo6MMnJPmMg9bDxClcHPykLnM9ZBayGIuEhhwSu3EAljjHW5ec3Wo/0hws/XftP0MZzg/X
HZ4WJvM+D0Z3dUWYa+MUPebmxsZorNmiEYMA5BLdO83+3bLTYAMD7jq3XoYmsF+i8Evb+MOz9KT5
MIKuaIaDjAXllJ+U0iURHoCwvO6hwD7PuxvkI48mbv9bW6AeH8AhbZN/pugU7G8h+ojdMtY36VEM
8dCBtICivyBmi15NUARY8oXqWcZy3xk3Uzk3exmNXFTro3BCbhfg+KtiqdX9FGnXqfWk1ausWbDQ
Y2Cu0ZHIKd4sniw2OY1j5ib/hOhiNFtSOQDyY+Vy/RtinLlNZ7RN60KzqT8D1EnBPD6WQVnfx7DW
b3Ae6Vf5JHDQiPVQBfkQSybkQ6y/mOPeYqdy/A3EG/gxElNGcQ8Xe9wrk1KwPCSlq/nZzyYYq8fa
jLtncJQP0h3V8XuU4B70ufwYZegP0h1SpfARvduEVWMg6zN6J93Hg5TlrQF+omzWZLzLb0FjnrME
4762HzaGrsQ/w8Kd+XJE4WuWdO4WL8JiXU+oS6Jm2z7bqDYew85rFquJ5lkOIy9XVh29uoczgtdq
7EKMRPn6MV7Q7J1tm9d6mx2zEY/NeT5I0U3qZ1KD6wCujuh33bpn0w/wR+7fJOjWX0ROutUwr9rc
Bnqstv8talaNDyGuLNyND6pijQISBogDHgvXMy2a7nGIfU4t5HJv/TKosw+587nNQ3NxYJA+OcQu
nNHO0X+zt+0ecgekYmnD6iLP9Daq/XxHeiZZ48FRvlUjuqC2EmG2YTfFGww5d+WkZnaW0WA2d542
xU9diiantUkLP9lKimYewl9WWPlH4X8Ip2SGfbmzHM9aX+9IN1DsC7yN6wQJSUeclxVkizE7xkwq
t33nImeRUriXIdDQb4pn9zItZyQe3I+jsfmZfFOwxqTe/IISyUb8bnzWqpugHt3zqFX6g+uTuRe6
+ahgDFhryafBxQ3Db1prFwDRXtt96xzB0ZnrQGn8vR/wguS10J4HrJTl3SrvzCiaP6FEl1+kZSz+
y9oIr1Der8bizsxvIGNycDG8Ap4lriZDQvq9tsJ9n3fGU7scbNfLMchW7WMw8wZdN5l5boD7Xq5N
TzlSBvQfJdYqeHn41rCT6QXQzqe5DIM7Sxt/vIdHi581acu11rVsD8hJTVutRjban5arp4qvruU3
kNl21b9Nho4BxVKizEiQrZ22DLa36qTUJG/NW4jrJCQ+ZQSoDZUAqXe6WqNtprnSlyRbb1RvYTo8
sUYgI11PJ0y0y9+z1n5vyxENpMr0keVPTETAygWrgB9nZFcZ5VcIJXlulM9QfKt12TmgpLzirM1D
jdMgaV6bRZW1nyfn74r2NBTRJgl4CMp36naAu/LKNrE6SZd8U52Av6bh/5IeCjyIGAY1pn767BUr
6awdZTN4PmJYxgjrKp9979Cn9cVYdBCRc636/0XZeSy5zXRp+lY6/vUgBt5MTM+C3hRZZPnSBiGV
JHjvcfXzIKEWS+p/vojZQMiTmSBVJIHMc16zmE/nbg1TypbvA6og03AY5FTpQhSzvdzy77XRLxeS
lKtbDQHH+w6dPn0xDihahZqEe9wUnAdOZxrV34OkptdPg8VpZSD0OEb16TbWsiVjV9nWs4A0CQhT
mHj2sqPmvEwF5AmBr/AousVhhjUJhNNtzidY1G34HBTXFMOTCvlu/mNfcRD+bop9fEDWFwXf/rs8
7fJDNC4RaSLXcO6xDxEd87jov8bZxRjsNLn/3v2WB675spwUCucnKdC+60Aat6IzFNrC4nQI1Piu
ruXFbexf8y0fyysjT3EL+33hIfT3Cjp7d5XVSvc4mIh71I2f1vhFv8gNN9/dOipWF9sc3MJCxBrL
Ge+L6CS+6xlsEuy8hgeXCq1x0EqJptI8lLg3Z1vTT5W7f/3H//w///uj/1/ej+ySxTzw0/9Im+SS
IV5f/ee/TONf/5HP4f33//yXoTo22xnLUFXUtGxdV2X6P74+oJDDaOV/AIrus8BL4wPY7mRtBBEU
Opsf+ZQbFRl0kTnXYOiSrlYfe5xeKjXun1Se3ntcw+w1NuvjV3GgXGmvSVEo+zAthyfHKJHXmSit
ihKj8J8PZ8UFH152PdK4eih/Rf30oe8bdadGowmfrYPWcEA/Tz8gaHfMLfJ62JdPrgL4hC+wpnc3
ZipLKlZ/qXeHOuSGkjZlJNxx5wyd17vYBRQwwJU0aMFKTM0gRm5JxinCyoxwSSoixLGCQzSgjw6s
LN4Cd4jmWDAEJ1Pi+y9GZMVonnucj2+TQJAmO3GhOMZ5/p8/DVv989PQZNlBmp1sjWEbmsLn8een
EUcaaRdwF4c4AuczGF55ie2ypGCoVCvcdvO1iIkD/hHKKa/COYSOHKytBvi1qlfhioor+i5x0d3D
p2nnA4YcKVjRjOcuwGrEXWK/A6XcKNsh6KpgXVfFd3R7V79kPnK7ss9S3XtLXya7jCgW9MZbm0ID
FazRq+7L6Ux0qAX5ARGzUwsgQlPjrSeC8+zcqFUUA7axoblQkdkwzlvMFMWMMfu14ZRqnvWxov3a
cCIXGII6Kg9iqJg06BWbTr/RDuIRCKei2t8uOce4ZFw65kW0xCWbrA83oomeX3iPYtG8ZxXXFZcE
K63NLyMu6aiSi8Ybm16VH9Dunz9qTdb++qwVx7L4yZEm1gyQ4/JfvzxJsjXMxlJ/F+Sycuhjm7x9
hTuEGqMBjIOBvar9ATyPm5GuE+2hiU24MY/qEBrnRs8xzKvwz10iaVWu57YTSNWdg7CbFTT/Naas
+BT6EL1cLc2tsw/6e1cqSUcmPXKeBif6gk3e+KGNyRMmSs7zgEjZRpOadj8WnnnlXs89zG7kD6+u
4Qb41bvrUykcyUgesdJxEX6oMO4cu/EDubm6G4IP0zWdZVI26Vl1e5zG+b5DsTFKKIWQ/HReLfIq
c+EYnXQZozRGlB5pD92JH5FG9Q4aZLh7cZBL0g1+GlWIk442HFroWyImens1aDZNo3nLsm3ryfaQ
eX5GNgJfu9McS/uJedmq6t7r+nYVdVHA0z9G49pVa/JQfPXhp6OGIw4qOYXKZFsrWqPV9SfT6I83
wWsD6Tz8lbl7zxfpbcrMFYuI9e0iRoYGBhCEcL5wXBTFnhxYgptgqJAcxOmA27tCGSlU8nMS40vU
RWqO7UmRn/MpVsNG5zFnmz/8Ogh382jRo9fhq2s1wELE3GmGmCaaMHLvpQ4gnwjNFxGnSmbtlbbW
IKpoXFjExFUcVXvJzGBrtGF4bEcAC/3vg2pmSBqgKA+WmDL6Xx2i6Xs1LJoCWLFoihm3cbopafsE
3dq/4rdmg9KZ5eBm9u+md+YAaywBACkmWI06rnwfydobzUsurZUt+cnRQ46WQrkgiE20sanDnTpu
oZlUZpwSmy2k/EXKkv5rExTGoqry/l7RY/1UFna7FB1jMp4Rp0+fLWMs9mEdR+jJ5clXhDNFPwbx
zULJtZ2M6MiZJGR9tnqLA+D3tQ4qf2lMTRtAhI4IPSVtGeDExvBAlq/EHLlI7zW8sve6bavKQgw3
AnbkoJymy4nA3OcWpbnXzfoyDxLXwIsg3cDmtBdidAt/e8fGmOw/Gd3wMW93lorxXt6odxU5ZpT8
bf0aaQgIKcHcCMnan7Qm3ouuZhpktvz4KPQluJ/RFDGd/RelRdjIoik69EnRGS+NmNQ240RMJfuB
i32XztcTF80Vj2XaBNmZXl2M7UKQal59LbXRAImsjafcQ3jKBAIykLX0JRU1hwaqHX6zIxa2YaHd
t66s3YuzItHHhanawzZAls4ECkK3I2ebarD0uzlmSWF9F7OAF51zrKsoUEC6BTYkXkB0VUavQiLG
/UE0P71KTHKkj8pDP72wiCdjB2+0nXzZHAA7UzzPBvKBrf99jgHvPP3zI0K1nb8eEaps2w5+bZbh
cKob03Lh0+KM+71qkcTSthh/TIiv2FTiTV/pTf7m7sO+6A7IcLkXXUKMtO6K5EOX5W2BtdFbqfMo
KbLx8whSPf1bnmBilpaKw/2AAnrR9miw2xVc4ImVN/p1sxS9QnRa9I4NTGEjlbVPgx0LRV9+Whd7
lOpNFXQBTyIbCng05NM91kY/pujVazgdeg1AVIhX907E/KB8CbpSPfa2+S2CznlA0li9zgdZ2uLA
Hp5FSwwXZ+I6SlTTwQgEd8wLq9z8qExa75rjN+ViDNGKLiRleiai+l4NMsH5dGp7MQyaf9uDSqMz
qp8HTOPFlcfp8mKSaIozERPNhrXn2nU9LGt+vwJKGTxnP73Y/+tahtpdKSHI29v15nc3Tfj85m//
j8xPq12tKcfb25qn3IaI9xUn4V5NgPiFjume2CZpi16xkncbL7olbJvuCCLRehkckOQs7FGXGfqN
MlFThMrSJ+2lWXWJOxwKwdMW73ZA1k9bDoZdsOeHyCI6bpfoHdQpNn/1GG2F/2bjWcsGfv/FbLUP
VC3c/aDmuL5BgikxylLlpSVNLnCjHpOPSuoFsn9tVttv5ETy3RDK/QbFKoS72h9RI1lz2O6idGUW
prtNlE5rF2MS4eTr95JzF3RFtmkn8odohlNMnM0jzTx372qFemFjlvpRPFkqq0Bc3le283NG8I2N
RgVGHqjqD3eQ+18904NGjAkMrVqWjYFkH+uurVZb+K1qYfxq2ta2GTL9q+lY9hLbQ++Ela53KUKy
wjkupF9dWKYd6jePtdFjiYBV3lrE+ZV6TVd+NTDBWvtFauxjTY+eIinBL3H01mNJeYht8ERMj7DK
k72mAqOBVNoctPllHVs0b0QMZ3X9XGsuW6chkJ0Ft8IKdiZB0V2EDhgTB1j+Qp//6YMm2ual5B5t
rQoPUZGRm2jlkkpfWm6AmEZXbvj5CtxH9Zw1iYY9hBp9MZPiBcwSZh99vMLmrz/2Pv6ojSQpZzNV
qZf3GUs5R1bPcyxhS7oIunYfcvc/1k3xq6OczvQUE3nIjXz7xDgRFPOoJH14Aa4jReN75zC8Ew61
Hkrismv4ZzWE6wZmVtqIJjBGKEplFmxH7tdn4Vzr86Teu6HXSo9zYl5x9BpIT3URYMk+kspVFKbV
UWPK0xQXyCURD6vs8s+3esV2pq3dp404aTDFlC1AfYrBZsAw/9r6yV0Ws0lv1U3fUCh2gfvtlbry
qAiBKDIpWn9FyGpVtWH8wzTCH5FeN8+h7sPKLhIE+bJYOdmg5VeSPXRvY5yeeSJ+H0eWI+gJ1quB
cs4rvhzBGnXVZCeausU+yqe4Qd6TXs3XVynOf4+50ikPOoh6EfYrvbjTO1NHxo5PNe+TcV8NXzyl
MZ8Vu28vTaAh1i3nrxivunutQyYinDK+vpTjthTL0U705m3wqkqPDYJxj8IFUZHu677zH0SkLnJU
i3u+2QjIpRlllLlT7otk53tgvB01jgCT/tehz/vXgh/21o5QNfByO5w7NbTb+O38botuMQ3XEYRr
Nc9aF0ZmLHTFGc+pU+nLyvaz525IkmUyGvYLOQUV7eR4xIQEXEiO5c4Xqe4+ZICE37JEfmwwU/3O
jePoy27wE/TaRpX7ED0ECzAc67JwEQLI6+XkpZbjcoFfR/dqI0EHJbWBk59JDwha7UUYSwUf8LL0
IhvVXdu2XbY1zBGVAzdR9lMsHVsSoSoCUAsjyiJ2O1spV9wP9MvJv8ZjeIVY5uxCFJx3sk2qyC40
GV2LBmlwBTnw5L8NtfskXJiKDs59Gg874a/xlg9dXlxahUy0U/3616X/GIqakfHkNfZHMJbynZ80
w1oG4PYspdrPzCnMH0b3guNF+j1ryNiFsRw/QplqF/kYPPe+RvbLUp09S8HoKTNQZQxGDbiZHsdP
LV40ZxDj97KOCRd2of6ukrz8kgOnW6og77ZV30CKkLq7KXV1FC1L8QdjkeftnZnU2pba5nscS/IL
4NSvBs7cP0ysvuzS1z/SMmOjXTbBox4W9qaRE+vgZ7iBGSbQpHSahO3VV2uaBLRwkffdr0md15qr
uEZPWIAUImQxkYFPT3MLVt3e8Ue8Vifgw58j1Ahjq0AqLoMmKSxO29MMvvvdnLF5fp3DVAHnKyPs
Df48V6X2nAVKftUpRinbRmoT+ECFxW9DNu9dpGOPrZXciVCstSUliLga1mBEnGXQSCZZDg5icGrx
DY2TGJHMLq6sRSeV3kFtYFBD+L6KDW5nZwfZ8CieTCFJgiDuc/O5bX51Dx23yqYkfJukDI6+Lr1G
W4mYXMerqNeQcK+ak6y7xr06HcRZodYmv71KW5KnUna9AkNC3AmC2mMT3Vs4QOel/2irfnHVAtQx
p3uFOMRmrKwchwyrmODZRX51Ea+5jRDXSLLMWLcJbDZHebLRrjsUvYnljWjWdXLf9tV9xVe0WTr+
uimM6En06Wb03KAtcxYtq0Q6Hyewfe0qxaUJc3cte4WySrsaZVx0hnhQkGnfz+06fTfGyL4MuhSC
69HHY9ga73Pfba7ojTEKeLjNFzEAWsM9+j4LGRLPMLAm7jLecgjP+KGOgmJbY+J2GEdtcuGhNp1i
Vfo6FsaL+IKipL6Uf09KNLl4cGPQ92iC3RdqkpzNXEKd29UfxCGxw2w1SinLc6Mpz0oTRy++zZYM
C4LHqi/8F7DXzRC9JL4kP3ZKvWSDGL2k3lBfR8zvxAQZnMC9yXMCAh8Cw4ho4XWfIyk4InIkmjm5
5mOZR99Fq59GdEaWoEJSeMfQoG6Gl/KmtkGZ9qjGX8k6hksMFa0PI9yLe1eforqulUb7kI6qtBVD
zcb056FZltsfzrhrahj0ums9VpNUIax9H2q83WwFSysFegQIX2lm0XnRe2smaCd9HjzNRV/qFLNX
P5YtG/aEusm7prnRklswnm9BXj6yZ76IuKT03bq0U+jYYHXfMW5FLzVcy1mGJCdqU8ti8MuvfSbt
MOZWfxbYAuIGYXytokJapH1hPfROOWyMPlSP1gQUa3r8/wIv3gWuEe/Edku33XZFtSbZic0YBKNu
1ZfDr96YWvQqpSQAq1yNVkOKbyPsWu25T5NoJ/Xt56YzNUvZVp8zo/7Ve2uKuTm+Mo9ZzsOx821W
PQkVE9OHIYgxxXvQFluv6Ibv4NN/DG5sPbmOb26CLKNwUJZgWxoqnAliCd/C7ocYqcbISo4Z9YIU
ZaKtU7H6L/W8OJC0w1K8CeplPjVFzAOPO5/9cyynLD56bFlZZZj4r4PAldGL9bbjdGobZrHs0h5r
+ar3KaDGwUmciUMCbGdtDbW6krtJBkJF0UJOs7euwCQRr9B2XedK9maBNVmEBSXgJCmDF01DY3ga
5qGLdoir1l62Q/TOzqWWHrsiVzYG2vJsX4z+Sx1QbZDABJ3VXM5Q/KFDCH3L4CDRqpN+dUABKBZC
7Ft03GaIDscgpzPqydUnAf8AgXTP4sw+i5YL12jnem24FE1xkKr6haXjy8BtflH6yU8hicwNUj8L
bqE4dLYPqLwJ9rd4FUSXzAJBIUu6tJZkS31CqSpbxLJJ2nE1KJn7wzDcZBG0uv0kS22/1oKNnmTm
xWkdHSkkX3rDj+dBaTrrp9N/L7BW+26adrwo+Vs9S72Fw5lNDjjTjH6vYmMH3bA5GEmanALPt1mT
JuMb3Li7GW3f5aDLsugVh6piqQTmQfNzRCSyPP0Y22xXD6ByeIKdcr0D5aJH3WXIY/dLqyjywsVO
9znDAXk1sB65JD0MB7VWXyv0fC7iULYFnhBxUS5vMXE2YqgwJsCZb/HeaJR1Clx1VfyeL3r14IjD
THePyXXoLGBPOBOPfMFqX10qUo4ikePE3xK5045ogY4PbgAtXNLJuGnm+CBCco/yt6F67UY0RUcR
qIsGL7+LMg0rw8rcGTpJk0rzW+SCuQ8lDZDDPJQvMvuzo+MCtwyBrH3zn3wjbb8FfWCsJM22jn5f
5JdOR022g8L1Te7MU++a8qGMq2Kjhy4eNUJbdD6F3xbuygGprL9MWYQ9y02xdO4WMqazDKkWe9HO
k9JjgwzkOgWKd5L8wloOMVoMY5RPpaLfbdCnwIYsMP8FEI9F4lCjaDIzfEVbGXvS2HlInUF+rLB3
4NkXvqKW6Z2sFgsj0bQihXptFVfrdEijV3zFKcJD58Udi8Gqpn3BMLO9F52WQY28l1jdhP41heG1
kDFCfU4ruYcHLGWXiMXZduhV/FtTJT4gxiHv4jbH+SI0jbUiD/VDMvoy7oxJ/9rKIFXloco/JD3d
hb1FQjqOKRHl3SS1mNyrg5J/NZO4X/R+oD8HlZStuqy1LqPhwBzoOvluHFHh7Tzb3/PJNacwYxEP
Fd68hr5pLXvN2RdNUSGP7ld3XiJTLJnObgfLtYoNmo3FonJa3OUweKup7oTpqmW/JW9b1rtzO2/k
DAjjNEgEizhLV+UUZMdQ31Vl/OTJOX8bV7YeZN8xH1rEzYKkYyNDuf9htLT2GBnRT9ESh7oqDVha
AB/F+DAN6rOrxfN4Scqshw5jVWh2fbCFtI0WhZ33hyoshpVcyNkhlfX2zah20cQJqww12zt9na5b
wRzLgq9IUKZXK0yyZd0bw8bFj2nB3iF7V3rWe40JM7CHdfkW4Fw1hUeE8PGLRadsbsr1T69120s7
Shp3pfI7Oa783WwSqptV2O69usreW2MNKFt+S7US+WpYSCsRLt06WeitpVC3l4drFnVvUSPjHt7b
3Z2NQPZ69Ftll7AVf3NdvHAowj/z88KwMyIHbBaj8dZZdrJSLSR4EVgw3wZEG2wveytaOTvaENkQ
KCNcuTCXGh3GShBBL+pTKV67mGy89DzsX3L0xa7mWOBCTojUeninsrdaiKY9uuEu9TNvnhBUAcrv
PPp3oleMM6kObclZ1WC0x7fA9/tj2Kt8v6ZDVKSL1GuyC2Uv62o2mEb66KvfBuQlqCQrhz14i7nk
MDeD3SarOKKKtVTgHiHkCQpRXEUMhN3+M0P58SBaIu7r5SpV8WurdT1eab7ZpSvXyzp4byZS93CZ
lfUQx91CN9U+xXrKbe+UlKzDBhXlnWKMPe5UxEbFHaT5VMxxQ4hSokdcTZx1gE7DhB1MYPfNxUug
Jw+S333RjIQkdJH6Z69T3Euq6DgHTx1WwJfMUiRIHZXfXskq/dSQ5PpiJ3mzVF0pOpV2Ll3LQP02
X2iS0JWTR1w6Y98ez20KscEK8TpIxp7aEIg7dSFOw7x+mQDC+08xT0qMg2p7qMUwF72a3lzhAe2v
DEvVV2Kap7X2xinhNgoJVAVjN6VK/Huhn/o7JBuWd29UeXUVcZnsqRglQqNRKZTXITohfpOxHK+U
hVqN8CHsOH8sZSM+aiqCzbalhACbjOxFkQzUH8Vgi2QyLP56aflNlCM1qyJVmbQX0ZvklodGYhGt
fa3OHhM/jB90/WEeCl7+WzB0r2gT5vMrJ1rZnPUAG4rphcUVyiz/9WbmCypBMr8Z0RSHLCw/vaEy
9qodhAyMvKeXFFf68001VnPn1d5p9J3oghR9fAllncUD6Syw39CYfsebSqEQnbj55tZhU0w/BxnF
v2mYiMexHMKXtyc8CbfEQlWxaoCDzCaGJuic5ETW+yGDrQRwomTZST4o2IlemGbuPdaz0NXrY5Z2
5YE6LpZVeJGuDbTF9H1SlP3aD30ywGBZV27mBxuhhSYOPdWzVYEdxqdY7Cj4B+AXusl8E0ghJhql
3pebWiurF7NWHwvLC77rgQLON0jJruDmkbDcOTh2GFwAS7OunkZ0/IfyTP5QKjLShlo3945KkoNy
brAJTFV6yULtUoYdwvSG/WqQlXxusf7ZmElZbtRAuxRIJUOCzfHPxo/nLQ2MCyq07o9SKzdSWvdf
OxP+nMqS4qrEhbsd4mTYi0mhi+l2rI7jW8wk4Vbc1vkG9tbwaVKiBe62myalaGrdd4EMdXya9PuV
rAHVgFU96PE7ElDKWpUitPhUfusF9BncLKLko/OQ9/zHEQMjkCT799eAHx5/IOE7XwP++Wo0vfjk
Fu99LCUXcVBheV8KiMKrDJryOlEi2+aZ0fj3DAvHhvW+GJf4ibO0EJiKQiq3TW+v9KyOX6Q4CRap
pCg/wviQpLr201Ds19rI3FdjlNF70UEqK4D0dopUtHsx2/o925lmy3Ks/p7t2NDpBtIe3P7wXW5M
ayF4s2kegN0etfiieMZ4Fh0ijZ33Mt9ZXE0ElE5qQmPtW5Rga0GBUx+qAEXNSN34RhXtZKWO3m37
WWxZyp4FTJZONJHBit7Nz+E/Rot9jBgddoq56KrivfFqQ99zP03v6umgZ5NQqWOxJq2yiebtsGHy
uH2wvoviByWstC3VD2NbTDvUUck+LJk7eKu36jOikp9aKq0IPiAYMna600jR8sum/0ilR4etCLgR
JX92UB0a2UO8el6kYuY2ZHOz6eJoTbGg34ledKSol3cgj9BsflSbdNuqjvkaaMpwQIyNmncckrfs
TWXZTe9XEPgFd18c5Dqod7WiIeOnTOLvuWZSoZvaN6a/mqcVGj2sXg2vCUkfxgYJLieE6J6htG/o
jyJkDkO2KLMkPwI2MB7lpMVw4M8JsB9XnXCqN/wSybwqWhUZsu+6L493nuu3MLmRKxXf6zp57LTY
+Ap4dlzV2OOiJVS1Z74APDH85B2Hrwm+DSGPtAW0Qc3pNyJlqaKzcMWFaREOOU/MW68tq8HahPy1
VSj/sJNq+m1Ta/lb0XRPwNrKa5/I0tW23Euv5/kbmGOKYJJkrMUole3RooV1d670CJ4gWhLHbtBW
otNMDWkvWzZop+mKUSxRAKDQcxS91tXhYodCmYaTJTzk1EjnQ8HiKV3c2kpm/uopYY4v4Hkmazb/
1uE2L618m4xQf1ZTBEdRVjb3KISXDy07oKuTPLjo/jyISAybaJdaWbgUTdEx+h7CAGmg7kRMHNJs
AxkfY5oI/nliN8OyS4rMW46onO4xRMkXoMqDqzh0NmItXVrch7aXe2SJqu5eVVl8iSZq1NkG6F+2
lPXKWGmBgVaJGuj9Isyd+iQORZY2p3EqQoLV+i5Cbj7Wp0/jLDcMjlkB0HoaK4bE5HL2IeToMFPs
AzvFEZXoyLUP4mD/Pvu7Rwz3zSFeojKKcNY0UMTE2Tx6CBpt66Huq3lZcIQSFxzF2b9r/n/FnLBF
msIywtXtejDEoZpCLJCSoTuJAymJ7pRNEPMcTCX3WXt963R+DxOxQcZmNAbMIsaLmbBrkJ8Wp3JX
hHcJwoBirJjaGd5vfD01dW3da6UCUFiX7zxtdFdAVTDODqB9mVUgNwsraBHxk1SFczGA/KA3D9AL
StO/BK1Stz6xsUkeAlmKrnr14KEiHiHlJyd7Vzblhaqjah7y3M8xAdwGQ6Wt7cby3xCrplZdOihj
k0h9xcS24of5VnpKeJepU7LSz4O3NgMbKAPQ2Ium2/R3sYTGRAMk9NpFyqOR1MlLpYP864GIptRl
zBKglWgaWOCaC7eR3lDjVPYiZnV2dw9XjMFavpcocxxFS8QhnCVnDR9QYXsZBIV/HHvEskWzKW17
lcu2sWOhqlGClJ8cIMmXDI+DzJJXyhDb56bNkNLE+MhFYKJ6KHEsIT0EtWYVIP6qTgq5n0hRianJ
x2tUtq9NKxmwSDvvYZRdqAA1sHjbe0iD2HvA3tNHAjz5Lvq7aVDRRPGmtWFVixGiww/PjnLNQ+uZ
jGV+sdXOe8n6R8FZUbHaPVdyFpPdpaA5yHW2G7DFWYumMyUiwEEYM8FluoRlynALIP6s8V7MVnqj
K29S1M+rJ/QegFUO7de+0oqlEYzZ1e09iTJ73e8DVQvuo9+T8LKeJ2VgM8QkjbROyspregCIJ0aC
uqHq+MlVtLQYDE4NSY16KM8Uw4ZeK+sxyMJpgoilZfBpwgC2uMb9MDo1evJce+FHMskPlpHbLk2Q
kSdPb4wrqazveaEOX5C+xkZUQn2jrXT52vjaDzFerZVy6WmUt0acNq+Fjfm56PBlTDzzvupPSpDn
k4maDz/G1U9+ajsbRdiLTYe09xApbqgzTs5it7hoVkbWtYhkpPUKLzIMt/8cE4DQRRuqg9VtJjZK
vlwvwaFy/4sq1tvKt2GsX+ReT96azpzyRqyUCwVFc7vt5H0SSMnZs3w2eUroPicN1El7tKsftcwC
Wdd//jnbKnV/nu2b+ufZbe2VC3Ydw0okYbAZys4B7hVnWHXqUsIsctU2LcRykY4pat9cA+T5qNEh
XA6Fa90jnwNNO4HuzYKJkrrm85xWq/zJ6Y3zgLkeqC7SsWN5F/uO8l5OE8d6pBBoWb8m+s3QXpyQ
bWtvO9kxw0d6WQo2uz/4vBOkdjpS0Pt57SfYFFOsmWLz+pC/8NwUnfgNO3tPD7u1ma6BI1sX0yyB
VYR4f95ajb0CVm5foj6prmi6VVcig9a8Vl2Q3wPFDe/ZWyQLzSuHN1JzKJqYHRu9qdm4mA6SeX8U
w9yMqmGm6wgR4yay9BDEFBA1I+Fv62tDdyfKINqfTdGLP1J310ept1a1hidAor8Mch49U+9lZQla
fBelof+Up9qHsBBP+vFFK9RfA1TJhLwXaGvJ8KprQS3rMtSPZoki+y3S+o+znIfopyW6KqVxt1o3
SAs7sBhukhgKWj/dxdNfwpDbX7E8yNOdaLq/x4mYGshkr4ozQtz2Q9DEhy6n+C1amORIu7IPeATW
yK0vjc5+H90kuRO9qlXlyGSppHPNdoAzw8q5lQdlL5piIS2avkXvrSl6U3MzY140Tb0YvgqOn5c5
WiXI5gnLL0LizHdK6Zh49Y5MbT3JsxTcqkN/l/OQ2QWm2z85Sval8X0kFWP7Pa2d8UkMkDs/QEEG
FgjbvHlArLjvhd39GiCu4HdqtJhcCO/++6heKvwdu85fl7F4HQ111o/fl7kNEG+kSsovqpbkj+ys
zE1ZSUZJrnZ0j3gzsDNTDfAaJsuvowhGvbrJU6PY/xUXnSI2TxNt11a3Y4pC6rZJFOWqJIDLIVpL
C62vrPfcgdqVqDjLOi1GYCwt3zpS8v8MEFJlx/6LqqNbjqNYMHQ0A5KIbKr2n2hQcFupaSq5sedZ
N+58zBnGpaMk6aFi9zHMpzEfAzWTKUritN3nsGoUtfE2OuYOa6UvnKfKd6fayAhCQDZ1knvE/DrN
7qo+TxdUpJynBHdEMobGobGwxFgmC7Bd9pMYGYzB0VIwNlWngVVtpyhtQNsUnYjrGVSmbH0nmtRO
pDVJKWktBgc91i62Z79baPouoTWYT4Y5sHWpybKLpmZQ9oLztCnakhLjNELhzdaZH2ODTStIoxc8
orKzaGGP7i8DVQ8PTTPASSRVftA9p9/3JLZWPnK6u6YDpeSEWbHiT4SWRo0mUVLy3M7G0Jl7Vc8x
Yf01+V4MHnNtqdiYrmXole2beqyfW0TXV2aQJxScaToy1ti8rxgSb1I/g8/wNn7XIEw99apx426y
pCvY99CUNMnd9l7Ur0JFDmDkoZlJ1i88WdOBtXJ4Gk3ZOQxOsxItZNJ+xcWwW4zNITC/iO2EbWU/
mkzOTuJgBlk+n91iiqJe+sCydrcQCSc8zKaDiCEVCaeHexAJjD86RK80uAHKFkF5II1h7OeYi/io
4wFvHY3oMYDjfUpjzwX0DZN4o4VA40XwU8+t3UGUdyzTg83GvNthvoKWTOLPenNRevVX75jZyBl5
uI6oYyI/DOgoFXr2IBoRN7vt4OvDUjTlaUBsFh8K5h9HERJ1t8yIrsZkgyJCKUoVK0iSFN2nWF37
/iVr81XOF4xs570JXeLO87vugXQUoPgEPoloikOkq6CLSivYox7aPZgmG7okwVF5miAOyGohu8Sz
HP0nYpB/uocgyH8Y/YiD+BRSsYU+F7gmipa4To/ww9qywmwtYojLkCLODWeTZOPJQuDolAR58+CX
RnmHeMSzaOW2DMwLe2z4sQhziZg4IBa1b5EBOItWDTn36ETlNzFehLAzAbdfWi9a1FE0ku3qS6t/
l7pGe+slb8TzD8BtAruab7sKz7mw5efY6rVVr6j+qrGTL0aZSQe8ZNOtlUX9/6XrvJbjRrYs+kWI
gDevAMpbWpF6QUhqCTbh/dfPAsi+7Nsz8yAEbJEsVQGZ5+y9tpeLrgRAF3WeMiv3eGCkIGkz1bK2
lt97Jb4otnCeYjKvSPeZf6ABb3Y1Djh+yDBvIJn0+3FsIsANOfGPY3ukhkDyzZjs5Tw0L6ERJLuR
QTUZS711rR3tpahhMdgtUwyHX8JRmuzQkF21cQYcg0MtdpWpN2cpv5BaIpbpltMTeqDwGw3mXsmS
baqV6T6pjAQZeQaNI5zccpqxoeSR+SAHpF5rsjQe8yimI2krr5U1tj9ANHN/KXX5WkqVgagmZBxk
l+FOt2pl046ZfkOV65WTGj6uCyAJ8mFG5MCL/70PpWW6qUujRoL5977BIVk+krLgQJJ79HFt2GiU
GLLsvp4mI2U7092+fV0kV9LAvSfo4CD/fVGK+dJTFCvZrfsmqGPnIHJOvY5Gw9WaqTrSEiX8Zt0u
FuXFur0uTAmpbDiRug1RLnM/liphcUcFBMQxlXpF3qzbaq+Xx3UNyzmnzsvxZr1q3ft5qVyObiDo
/6xPovUhFSYBbPllse772vza96/zkvVZth7+WP06/vUSfFmtzwfex6oQPWA6DDWkpx7Hpv1cxCER
HOmySCwjytx1ez287lzXvvZ9HUjjGnjR1+F/v8TX1Z9nwjvfVTj7vKCK3SE07AcJfOhTnPUHKBF/
IR+cb3JPPozeh6rfIPJBni6CpzkTpStRxflt6L/LcET0MBAzy108euA+qO9LpylxgkX6Qz8I0jDj
Nv0rt/eJpiS/KzH2sK4C8SS1ZbMrlEw/aFKmYtCE1Wcj9P2RTJY/y8SnGQ4S9RCggW/Ahjxpc5m9
kC50MEiXeI+yPt7aYY3qbyBCjQvoF4dJ+KJ0fDO7JvnZ0gd8UXuxsXSh0e7M2vd0Tjdjp0svQzNX
+1gy3Ha0hpNJDssJCH92qvWNKtrp4GT50nKl4kGhMvc1s3b2hpof4jnRDl0I6AENWXUqTe1tET2s
N/ZkqTvaTAT94IWn57QTZgs5TVLi96SmYccb+pjE5T6CPHalbEoIip6RyDRPu7wckp0tZn+S2mZT
iaUxXrbAjRCX7bQwlGmAoZjmc5MeJgkgj4UtFqiBnZGFnjxKtdLt9YkRTpBQ6EeDbf4Etr9PCprx
0RgN5y5FislzxRMSkWDKZP2ew+RBdySdHkLi6UP6kgGs+MEUa5OEduNSls6uRRkO1wCspAc7T/pR
2NIpiLv81YQtvM/h+O1miyl8j5DNqemr23H3q0ST4I523T9g1bQP2ZSM2yRQpFcUB1f0/9UZU3bu
iyDXPRJL6hMC+OxNnjbcBRVvFnxg4MY5vhFh8K3UYtdUY37KbJrZVlXcmCsSxdyGmdeomu4rtJJu
vaI7/giD1DFLf2hMbdfFunM1VfkN3R8MihakYkVYySGhXeZFofqXZY7pEcAYFjT9yeY2ZqVFfuwT
9NRSKS+aurA8FJpmwwKNK0pMpbw3JXHUh0rxGrN0nThrfUfNK78AmXy1zDg7mgzosH24Ulu5jmyi
Gxvt4FtXAf1shWM9JYeYcSWYMOr8tcPgxBCUe2Okn7Kt7aZketG6Kn/KD8YQP/StScA2WBuyBdDn
RNSdtmZaM5SfJXtTC0Zhk3ojoFg6BlpDd0eMSPsW458AnpQ4CeVPuT53yfigmglO6geJVCx3ElPM
7T7tzhhYwiA5BL+7ZFK2DWmix3VROXXmT8TnTYWduMBx2mNVwnivhAO+K0/3hqRvaz1TzY2ZVp1X
9ua7zAmWShTQED0xEmq3lToWx3WhOnH5sbZuSqVZHJ1lsW6GJNxyG//P2f86nFGho+c/uBpzymO9
5AQytZvyj+0mL35Gxk+rMvgcRJZHPp16LESmHmc9MpiiM77NsBm2ZeAiWP5OmhRR79xFEAUTIYyZ
yJm9dRXV84upRuU2KkftOCSmdrQmbJqYRkb0b4cgjR23iHoqJAMBYImQdrFBi911bF6hqEsvSTqe
+jUa4soGRE0Cx2SBzXHAQnvc4xEacXvXEtrUo3gwB5nPt+zK6pQe6trMFW/MxKslLCLNlt8AV5rp
yOVhal+qMh+PTjiMR2lZOLKfVRHcxaLPj8GyWJ816xoUnAgTDyVM1wwlxR8G6GdyMnRHikCEwC1r
vdH/KuvimQQO063klHegWh6xVOWM3cQTgeC4mo/5EGznOL2CLpeO9RL+uC6CGKyIlOmU/VPofs10
MGL+sPX/T9GrVwM176alzHIcpjk/MgDqpKw/NmquH3QDgYepCOZoFt28XuvyjS530FDAih4LR3zX
isbY5HIy0cwoWlJUqvw1VJz6yLcUnx1vrD5KJzMhyLObsAs51m79wyLIZF5eCvQfsTof46qdj0YL
MYryOewwuzxSr6iOjOXtnZXEDEhy+ZguOXKiLruPt+nzhXib1rUsr/qPtRTe86HVmPcFYDyQ46vC
CwsbDalcz9vGNB60QsDMCx0g+lLUHNeFLVfNsUuxZhHZgbYSk4ZbFoWLMb05ijj4TtrTQ12hByzD
qvUSVfFRoZ3sunPlwD4pxngMY/GYVKjQNHQghz6sj1VOWV6xjPfalIJLMvaz1yb5Q5GIkVQT5SfU
eGDnzXAStGuhwYdgMc3cxu0BXNZEkpDK7WOVNqFvmoyI6jJrtjFYaQ+fLp3XSgemhW4S8eLrpAZi
C+Il8YED1JvQIJNCioeQmR8uYankC6dn2zywf6QSBXDDbJ+mohz9sQxtLnECr1bVyDXnNttGzOwx
cA1PkUV3dZx6VOhLAWxprqaGSWC6BVwKXR05qNbi208sd1r4EK2hbhSiE7bgclBbMa3y+VLhBbRr
Y48WWd42TsvgwLDrTeREPCTEA6JPMjLlAXd0OBp7DEg3J/Slugxxt/CdUIJ83MEb0vjRowo1jr8n
iWbqnaPihtzxCQ5W+Ss7xjJUmURwz9IQPGvmSLswzu5jYrR722zPZiCZpzQqDwnPrGMcxLtOJC1v
ZW+BOSBCNSNKzCWOS2zquZg32ETIOpPCaxqL0kvrWt5wbzU3xFIj87KyV3Ih5Y2ZYC5KpIpUoxGi
QRxlm8FRCawHubhJ7fBV6LjnBho/odWOVx52N75D9SmPiJ62+vPyWHUx3b/LkPD8mJaOl9sa2hFG
3b4tW3QrFeV7b2OVb9s6OiLc9ozanIhFbmDU9HG6sbq2852wutZRfMgjDYWAo98IiMUsVDg6LptM
9ewGKXmXNTu+n/CJm+JBLUocCnWz4T9r3pu2MHaZ2W/GQW1wwei1SxOJD7UwT0YU8/8qJcnjrPGR
U7XDTPFwy2Tiuoz+z00MOy2bxuKgaD1Tg16mV8loPJ0npPsdD3o6G95QgjY0oGWdMjn+k0ydQKu/
kJN6CNXUZQkV1ElWk8EHIdUl8zTl4ecMtzCdLNeQZkgRqN/PWXdvZqK95JK/v53Sv4yyyjeKLWkX
ySD1lwrMH0dPYGdl9QuTqdPcqLC7DUzLgy3fkgRYQunMO1VyLnoWFV6qtM7RUJC8lwocmTSxtylU
82vrXMZQCeFIR/GTlY8B05/M2NtSb/nUkAwsP+090W2YfszPVNNxjkoM7TxaCtlOEFywVBPEQYns
WlW1dJsN8rKQ9qpFNR2lrJt3mKu/F4WiujbD4vswvBRZRpbDQNo0Az5lwzhq8OraOJtZZOwB2kN5
Vepf48RwBRhHcOJpdE0yo9pP4w1snuEaWLV3tWElJzOTaY9HF8vpGz+nM1z3pX2LRlIntLpNdu2A
IkmjBu8mQWpdqlnmrj93Jg5rXSHmixHV0AvbDx2hem2nla6CAG47lo4LI816xHGkoJIv/N4R1vLg
NjDxW5VX9eQvhRVBlpS2QNyi2cN4BW60M5ZfKrlGfX6n4QJnMAwakCQQX1OHz4kwaU1KaRzS6rPM
TTcfYaXx52Msnis78qQZfz6gyNxVbcpyit77c+m8TqnKIxoA3C6cyy3xmN9V7F5+MNOujRVUoUUZ
Z7diRGuIHtoL5bHl5+XI/HOj9IYIOQLoz9QbKN1402CNx0EodzXs6q3g8XwTTo6rwsAxxEMguodh
8UKo5Rnc3bWjvHyFHDsRLkajrxy2gd07D7rR77KJ508lKm1jyjIo0SoWt0maNNcZu+XvYSiaV+a0
reXiCeF/s7G1qvMLqfuR5qLdmnZJ4pNAcaGFZPulEYg4TR9RBTJz4j+CyX4wywNapQLmXRkP2MTx
Gqb2y1zo0rOTSHd00icVqvyF0ke/VeWECZDZDFclard2WiqnaNnq2ni4mkIbrrIUGkeTFBb8zpwR
R6iduUN4GY7PWUgYlBz1GkezehW41/wG3JC3bnLTPo5T0hA60ozo1ufqLdTRV7dl1byV5TC4ndZ1
byNOftcxtf6Nmm6PcDIc30Ke2S4+RtyQzEjcGBDMm5JPHXIHmpvOnHYIWnvtrelMzNp8oN90QulA
htTWG3KpxgUgaL8x/GD2g7PZH1sFALpObaZE7f/GfIdPVN0q35JmRvSq6dG3JUbA1QLRv5ZRBPMf
nsBLHUsIOwk/rbvqxcRZ7LVyazxHXa6B2gjL51hwV55M+maWE+T7sWkgAMFCecQCxwxQ10MUGBec
wTHEOhTahoKsbK4t9eaYQ7UNVdyguBEJ5Inr6eIksb5LsnY6F1Y97HXioU9U2atDazXKsUOWD9mT
aGEb8QD+KjvYS1NGPp6ZZPtpqLRji5hyI4TpVYlhHfARWj45C/xKuI/hlDTZpo1lprFx95BN8q4I
G3FHoV3vW5Bwi//DgL2UP9cpoY7JXH4rsDv7iIRkr9DJHcv1kxnrZ5LFFGZByq++0V5R7f7JTYnC
C4N/Wa0OKeMHRMDCHyvcFCMT8S7iCz5Hw+eiT6Vjzu/iapPt+HROz4YTjbvaml4hFg6+EZjLfW/U
t/EA6KXMRHViduImOfYKxVLGfQ5gzBvhALq2po7eROyvZy1TicTQhoM+iEfdebctWX3Jpel31DMz
1/m8RtK+k8LkVmc5kwnHeguwJ7qlYXQvdojzC1c84qG62iYhJV2pVpGdSxqT8aa99vFgb0MnV13L
nIhNpX7bq2es9TCIFhhDYqdvCvpxv3LEwXCorWs9N9RYRNFWgA4FyRk/TrTbXSWLXkurwXjgasOM
3qY7lrGk7CMpfuDB5Q96MnrKBCVIles/oJcVsy7QhrR/KMgOPM1bVG5yHLtGqBtHMSv9Zs67nAz2
+hSpVrorAuWNvXdc4w3orPbJkKRzZmVbo0Q/KTEI/OjaDMusMSteKAAwpQQJSUHQpgSab+s+i3eq
/q4WQttyf3yu+jz3VJEMl44PPG1HLfQBle+srk5PQkOoOpQDLklzeBmzytyFQdASXdN/l5uCkoIu
NrMZce8bg/4SUxowgwbiHq7XDV36d2G0+IG07iUMphiFh5vN+Py6GkqDFPNkkspyU7SKtcksHvxV
B4MhIhcGw84GQ0f03NjbKiM8spB7h3gbwE6Ofp3Ljr4uhJckcuZ7wUjaTPpfkgqCTLFTyJQBKB3T
ehLqz9GiaEYvnBHn2L0/WFFm/+XgSUsIMUDJinEiD49Bo6QYnUYyvYfZeYDpaB5bdfpdT7m2S4fl
DYnt+jZZ0P68JqboCdf3Fjqxuh3yuTk2ZBUimgN3Oyy1AlE1A6UiShSi9trUHOubrMp8wGOHeUc5
MeXIS1LBEVR3BwbC/W5aD69HakxP5LY2CeevOz5e4B/H1ldRhXzUYzHtTOtPWgX1oe8k+ia17cnY
UI4ayfak82BNU0rZ3BOQ45W4070StKsSJeZOmzYpTaxHmDfXDIaoF7cdMq4cNu1I+/EF6yoZOT2e
pTzdDC3WcCnNuVmiFqJ+s5Ny0/oVJvT+iSjlQVDMvjkX1PADkjZiMM8yRSg3bTTm+eVwKqPW7/ru
TnutdAm1xIOqIDA1te6hm4WGPKTUMZK1myg8RCGcHC0jNXZK9QoMxZIPKVKxmdAEgVGLHouM5xVM
M4ls4MkxWxBEhgaPrw78IIieOwF9VrWObd8rL132LKPKgbwQ1teuGH7r9Hx3/Vwl+0qOaJ8pPN9m
pE3km22wampeMSJzkKTpGjggfsq6eYmDms5c8CcY8vxZDvofzO86AOTNdgqDhWjNd7Es06tJlMuB
kNzQc0xzA9LnnXk47GvRzZvOCpjsNvZ30kKz/SyRbaMlPa0jLZhdUVmhS/QOn6v6NdXNkPlT87se
iJ+ykvnZKNNtmr9VRaT/CKr2YtYVcRZwb8X0LRSicGGOE205FY8kZnVbK7YetTH7VuSkwMfNezoq
L0HX/s4zxqld+EOOpz92XOeMKJyOzkEY0peL5ZOtQD4y4kNTdTvZ7OYfVQyXLSDgV816ElArt2gp
pUi5Um2VSms3iZHjw4//aklZo3FVtJehh04p5CxBLFjB8nSGjRI3jS+pR/oIIiWpWRjBn2bRZhkW
RgKwz/K976i88cmNLcKQMzSoUH/xIDP66JFsOLNlMbcOvsvtoPmlMdluJ+bvGW8McfPMR7p7UWnO
dhRldA9G3UAxdy0c04+ZOL9ZzXgwzCFwdYxzO/jHL5It4ttiI90lgcQjqnX2lKOdHQ/eHxJQm0LW
wkMeBMVjWKe/4D2Orq2Qda9q0umnxQ2C4YNVHENafS5ofuKUnT7z7JEb/J5Rd3pIU/062Iy8Ckpq
XkFkJSWFHHGsrPGVICSi0srcj+GgcftnQhWjv9nOlFx8WdVBuBX6eF3XtJZyq4UjTR4KfCVB3WPh
qeMH8ssPYVNae9M0Ja9ISumqFfypFnkzBrE0fIQz7VrFk3GhLZW7DJCkV2dCMGdk6byMl6RXbZax
q4dmtleNJrpLSZFgNI1MMMVOptyQRTfUVRzK2mEy1xtzavlJRJW3TygJYHln3bkNA3o86dyCtihQ
In3GYIkUaXsfXeSeu7A+Z9nZTkwsPFhZvcKagwuefb81I5i31ZD8ljGKMVqPqP0poEdJOot1DIUV
6QfRREOK+oVE5kRiuKtYpw5FfZpS3Eyro7lw7OrUkWzlrsoeOaFQ/XXyenTdZEDpGQnxbxmF3KUx
3BM9FNbCj+Vo2IoxcG6mUnwuhgDeAaqVr92qphD6OKMca+d5TXT/PLWWCL5PJmwrENPhcncqrUIq
hdwg8aPjd5jeGnD8tNbs21TjS6wnsBDL7vUs02YIQT7ax1k206zb3Bj2o2r0l3U3IKmr5dD5S/HI
EQVZP6ysmW6A75ql6YnRJ/NOq5bJ0kIlux5cyTXrruUMykUkCK2by2toqXrAsh/xqDas+7pQxe+K
ULIbxHGeITL/JygG4uPXCcKCsTgz7dow5EKkomf2uItGJQTksFxCY5WcMSAT6yV5OZe+maQ0kszk
jVHV9FS2U32UKbt8oF2V4FJDNf9uRVOzreAMHxQjnMiI7S989uYf0SQPlIVk/ZIrTXuz2sFy1wOY
SN7ssrl0I4KOySFVImtS+pMInHeSk3zreyfazYlMk2hEMRnkUf6qxfXbGv6XxKj4Zr1/L1SGWjiI
u3MWfOPGhx8HqoBnmh2OzETtU9oB7TbLdOu6Hg2Lrr4YWXNJ1aBLMRMF6U5xZJKtFj6DDvL/iorn
uZdNX0Ke+VgtyqkChPW6tfoKlq2pTtXH1YHwnzM/NVamr9vp5CetdoMuDY1rSbX4iLGYjZZ0OAGi
a1KVfP+5czn+r+iLZDTjw5InuCaQo9Y1Tx8J5eSZNTtK6E/rAfyHBTVG3FKnj8DyYo6xg38EdFeD
bZ0/ONmKlXtRU2unT2zw35vwqsnYMa1tU+8ty3buAQkFW02dFc9ZNtcFNrX0OBXi99euMAbTi2/c
g8ShS5BaOJdk341VlwKx5t9Xjo0cuXbeGQc66cFdpvJ/n20qdeRLl9v1vPUAZD+buTBlmB+Jhgmk
jMT4kIpYvQxz3/qCCqqvRnVyUxQlua1rY6yBwrenyv3Xgcmc83NqZNt1/zCnvf5xSsMcvMqRE60v
0tZ9p7tBPwPdlMOY8hov/7WQTLn1S/wjbteNv1cCfT7Oxqa0+wb84oKrn9TRrXDgXNajVRR4piX1
z8XcyA92l1zj5ayUev8x7GuEMSh2mcU506bAn7+tBvD2a7hZm1M6jQ2JMd+SdUZQBIn1uhFf1k3e
n7Payd3DujXxeDSHVyXrlYcK2ci6s2nr4pI0sATWfDUmRMNBa6LQ78ZEfo2mvKfIR4dNt81fqkM8
iWj6iv9Q9CuApsRzGk0C/Qw0cLUkLGuItLeiQK+7nivbM9WkLra367mGJj4v7ZdQlPVSppafl/a9
8XFpMhbi2WoNkxayZW0/zqVqghG+pgm5NI0rq1OeiSZIb4493oplyylj5XkWG4jz8ceGyOUXblHZ
dT3EovEA6NWH9WK1Q1I1Da28WY/GeZQe8TRKbtThxAspEd4srbkO1ZC9CaFEyH9bmy9E2J6RM9ab
aR77byWfNBukx1//fappq5+n9rJd/evUYequMFirdB9HJfK5Lqzu6OhM5ELFX/KS2WLMU7hhDjwd
hg4jWPcHmFz4Xvbgr3LGNP560npxQIj0HY+reTf07B8X4zOdDutpNfNQg6yUr6vX11RxgLvr1UZN
xa6vUskLRkRqDVTTvRIHzt2OpM4bAvrL1azuTCrdv0dVuzpzEb/X0B0Wb01zkwnbc8mOp4+ypJbI
/UBxZB5Ub92chBQ/GsSArlvcR4ynPh1GArBmfNyhRAs3sbL5Nc1uWM4aUIlatddDOcO1qkJ4Xndi
M8HVRWSGq5GW8XHiVOtEtw0tz3BMjm7Y5fG5HhzxLA2ZvGmTVtqsm3mj4FcOUcGoySiegdHYTzb2
h2VjPUEvqdLR7ztPedMcDZkkHlw381sbMvBual09rg9oE4tz07bfeJJUCPFa9S4zu8+VWboi2Nde
kj555Wkl4dxlazlGaK10jcm1PFQEhvtharj8C35X8/yujkrA0F4LqO73Ok+wTD5OzRztyKbTH42J
sI5M6ppfGjcZJW/uZbNGtibjXbf8kLtu6uaqHw20Jmk0U64VHysSVEDCeWiF/K9zZKLLtmXrkOhk
DfK+byi9N4vLjXBIeS9XpfAnJy9PHz9KNxcuInk2GkWiNaNo1sOfuObCy7orh4q7oVyCxm/5Iqvm
ipg2Z1zYXLAYmB6h9RBGGi3Q8PZ7rCy2eNHkZydtwzs0WZKTiqj5OXY2IJUoey2Mzt7RYDd2ZuuU
r7nIL9Q0m5+NhQwg1yX71mR1dW6ZIPuV7nSnvMcKsBpliNDq942SPfadoEJulX8GI98Xal39kamX
/ffKcs66Z2RlsLCLSyEYPIuEWl8AED+APJzgjkx+VYLAa2V6CikSMXf9GEx9YvrJEHWHdfO/T8N+
9nna2LypsfNtaI0h2shjSkCVNEMFGwdqJRIz4IWasKr41zWrDS1fV2SQMyAdfLoH9QFwvEO4aa4+
/GuNX+9zn5YP5cl2ouweSuF2Zt712AhVfVm2Gk0uHrGWqNjLVbJVOwQ2EeMcibBm3Xpm0GOAJ0dh
Uyzui6ieziJCd6Pxeb20diDt1zAdRSXnOgYAueVRh0alw2x7oSS0XUN3YhmibirJWnrJ5YioHACP
k9viL9s1E/cdyA84n/KyjRFZoOlDrtHKe2kYmepENi12qMziDDgqcWlLm+U0wZC0J+RvrK0L5jXj
1iyhjej/2fd1dGzwNMpMyXbrvpJU5I8X0MbevGjxmQhrFTLJABUiDuNHMZfTqTX3etVSLa4HmtXo
nXuXryep2KoakEiQG0fkNbg82LUu+gaMJvKS5Frr83T8Onddk+d59Kflab9uImVy9p1VEDVQ2MFD
rjVbZWAC2C1bMR3vK5GLNALZWhcYVsqDZlII+9qHtioHa8hivWo9YFOyceVcVDBJuBb0Q3az+nxj
DwU1rl678evKjzOYrUMLz5fqVSELr+k65lz1IEE4rZTHTAfzA5Bn365HIxziG6FK5BkyjRXe8nqp
GvW3FPl2JlmgsDrrjKb2Jo2zhW8htx4yRcIXnMaIEJbN9cBIRC0XBsnGyLo28aQocEjtw20fEhNO
E1MPwJXo43k921ley3zImOB+vGScx5qHayLdYhGVita6DnrPt8ZI//8txj6IF6ilrM+OWJric1GQ
3rdLJSvymwJoRsOY0LdGSA2+BaSGviLRYkINqo/FKFqPp2x/+to/0AHo/bJcYikdreCt4eS2mGho
fF0X6LW1K4X6/WvXuvbxMsnG1LdRXYf3Vv39NT9b9xBm/jE965owvAvxJ1upoXNOnIVhhoQ8o96Q
2o2qwPoxokHy12QM6IkHao7BnlC/mbq9SsJp2lbbRp8AeS+baRwQwRMr1bVU1PDbZG+JwtC+abhm
zgC9693UAvVY0V08sJ8/bgQfsdKhMbbw4e0XUajm+SPXzjCmQ5+NsI6XqHMUB3z3qVb5ih7GTzOl
az8JB7GLF29vXOvxnSSPTbyaec2F1YIr6fOoViXJPeATup6bZVBvekfr/uFwRG7Vb5UQk8bqcGwW
m+O6ti7We3st3kU4WRuJWvdxVDT10ma2hM8KkKYQ0ffVt9Si1WGc1v9Kh57KQByYjwl1sx2IuFPb
JIEfcnd/0gFFHsYQqVq6WKDHxbjWal6OTPBp3UMdP/dMZr8HCLjHuAi1Vwp6QziNPxNtBI7K33dp
cmA+Nc162nKLXYRxoRVO/zihb2fpood0i+R6ah8buBNebujUTcOwTw/i2mFHvs22zuQRFcKvlIIy
3o/oO1TFckPNqT9hpoh8aSSoNwAWxOhEqZ8iBvV7ZzZp7U6K+TJ1xmM5j+nZbpmDJ+rQ3FSr6xey
mLzTl/T3dfF/HVj3CQPKIh1yc2vnDnxNTW7dSJ6WaTKb6751bV1I0yyfs1CXEZrn3O1pZr0mix7d
Mv+Op01lxZPKOL6vmbZj37XH2ELNtZ6x7rMIe/CMRVYuWcF7qGvT96DPrnUTDc9SKOITrrXRx3A4
f4dH/LHfXgQiaSN97rc5v13ON5f9YtmfQE89CKsFZeGEiYsIzLqWwHVf9ewbphntWzTEBoQAgKxW
JuEPVXuypqHz7YxlUx6dB7kM8/mVmofpE8+NHW0Nf1Sr8ImoRCeDHVRTOW87HIoH1DQOwhhpbEO6
urZ5xhQ3U9UrAdYa6o+CDPHHuhHWP/a3Qv7YH8tcP/To0s3cJNDEcTyyoeR3WyK6fRldq0OL1jEc
vgutAg6jFsNd7+R+P5m1tCfQntAxy+Cna1BiUjNpbii8zKOwjSuU44GEvBFsqQb4YN1H440BtNaU
kC7klAgGvZT+0vhktc+W1hqP6sAgrevaD3cpwgz5NMlS4q3T00wE9baeO533inkorT/Ic3kmzuum
JeytYtTOhaj4J4Xv4rkpncRfc8lBOjByoiWbp7SUACjSaCqG8EUurAc7reKfsjouaQWjcVOyIv50
iuHwmvah2mobJkGE8lhkiHlyppcuTBjpoMh28rguaudsyBryqbpIHzsnKE+m0v9cD627DKtdWh1Y
Ttbo7EgFnEPSacQdZhT3dd+axo2p5qeiVDbeE5ArTgqINx4nqhlQVoaLTSuilEm2/dg3F3gFojg+
FjK+5zBVjIevtVmUth+NpfEQMoT1iRWYj8kkrrFiCKApDsBt1Up8zNn5PVHTz4WDJaCUQvO67l+Q
tJ7q1AHALkakcZIqD1MPtCDKtGob6I72zVmE8csd5+uMLBw/z9CKWv+WFsXHGSpNFrdo5FMvctTW
q2Pc/MeSmfSwVRyRImXu5DOhP40lU7UKSG6ftSk8hF3/Xs+GdoWsqV+TvOQASc+/Qcd0+ypuiXmw
+9/wYfpLQzxja2pSsckkqfdsZlHQClQwlktIY6sQSKII2IdJjWPM0rQ7+dz6XV0WU0B4YlLyWG5j
knDgFSGc6dQaRwbnrYu4rYJtbuvAYJYr1n2BNOo41/NjpgfIIMFRML0MKPXu7IVJSPWJ31ayJFdM
cnBe962IwhVbWDZju6E0PXnrPpWcFV2YevUz7dsfdkyqnhTzfmREHISwwwB8icBfNyU61hSjdO7t
RgSgdpaKY6MSdl4DhvMwOJBk2RCXc4sD8tDXgE8aFjQFqt7efxyuRxDvoPgE/my81KqzWccIUtI3
D1/7vqq2xXJe0y+y0rVsS8rF5/bX2GK9ri9r0nxkxb6v9y7Fka7GNFsXfbmTFc6g46Us+T6td7PJ
iG7r0fXcKCr1fRu0cGeRKaBPoQFbOvU50vECrwuxbKYo8DxAmIP/dWA0RfNxitKP86bvoAMM6v9w
dl5bjuPKmn4irkVvbuW9lD6zbrjK0nvPpz8fwexSde+eM3vmhkUEAJWkFEkg4jddgzTWsG5cp3zw
I4kSwnzL9IuA2nHFWlrD1OkAPD19HjPN3MChtFbatB+nrFCch7L6aKaNfDUdkmJcGFWVo+DHeF/B
awBU0jZUGwn2Drh/H2GC2zjGn2ciFk6xfoqFnZFteiCI34sKTHDl9P7BKBz/CRvR4gQA/SMpev/J
MupLZ8g4XHcd90wciYezTKGh7SSPn5oLAhRW8aaYtvaKZZtIrfj4BPy9KURhofhb66GnrunU8C1a
KVpQnWgfmklpmN0UYkuI7KxEM4Qr/oRkAJWOGIG1iSr/6ayug7pw6nhscPTlojLAvK0oVGH9Oz2I
xSMZPxq6qfv/ZOlpLcizfQ2U0b4Wkh+9AHCaxREMM8dkcMAezZn8tRsKf2tDUqh2TloJ+F/Mk2ql
+X+aNHipcmzL6QMWCL6ItaUHlGgvmkL4FX+Tz6bo9Ye/NSOMcObBkSqBjPLC16TUi1Vuo5mIFv/w
bmbVIg7K8VWWDAt+ErgTqQ+Sja6M3j6R2F06uVY+Zj0JGsVBeVXHEflbxhaTRwz+mzmcUElHNs/I
Hp2BlYEzdTiQVyU8ccRbHNF7vuDD8C7eYdaO8sUaIZFDUXhBD/yffQMj/bLHDzGwKGYaFdWXHFKi
nqdQ9cVivvM9QO5jK++FBpcY0+K4/a8xeyrkiCF+a9bbtgPn6K/GQEGNOSmu5DjsqzFVocRZFJDE
TkOwef/owGH93CBOcrzHM5BmR30IdwmaGSKXKjKohlYdUNylrDClbcMIZBkq391OJGpD1W524Hi0
pZgwSI1yTQbtMKZRfkDRu1sqcYQ8uun5e0OqjafUVZU9+xb05Sg4P2WZaTyhdJrLSYE0EBGe299C
gHseugTfAhPjLgxk/A6BUDlInTMF7vgch12xslLqKLX4/dcq3/G0ljXzIjhT2US2i5ZYyop4Hclz
XIR6cbn+PSaGiVm/X0OM7UBWzS+EjM4aHM4NdC3I3SD93rENX/RGXVL47Lwjv81xnegYZ0wjWlu7
zjmxUqnXsNL6szgEWdmfvekgmuS+t6EB/LwHA7rQAZEjgnjIqwRESjeUD+10P3RByfndcNMnwT0R
JmIn1nCrp+6/IlphbxFnIE0MzYkVEoZGyzn/Iue5trOgZS5EekZkYcShN1yoOmFzcAfnTekG/5jr
JPTSwJntKEQVULXilUtx/CIeH+IQQJOKjeozJB49vyfO29WpWanVoVZLgGmJ1N/6shhuapVBDwRT
sRExs1OGG7QD6DdRzXZuGjeXbS2QNRoScBe1/NYPeEcEPgv2QlbwGQmyA/uqYC1yUFNcadLPeGTF
wRqG9fjl7+NFPGGVfwMjFy4iXz7Vsa8/9V6rnKUB3LzIepuSjkKfY8UnBODUF5mF5Zw0L6lhI3bT
b0QWfCzIe0lY3NUpcMq6QPFs1VYHwFr+ZW4Z9ZQXNNEUl6a1kF3Ej/OtupLrF1SP5QckM/FZvZ+R
CUfYvFj3uFKSkRy65dgr8nsQpx9KqIa/zPZDbuIJ4gFMLo1D7WunguCIe8N8rppMWmXYqlwkCaxe
PzrhhDTQqKd6Bdj0FiCJDdP1Fx8mYr+WmdG5Gkegaq1ivPpO6G6wsYAUL5q4qKycxq72olfvLLSW
E1s9F3lmvE7Y9zwpncfW9tXnFuNEMQmkanJNPOOLmAP/aTzIedssDXgbF8dHq9FK3Atb2WLVdrjl
VqoLYF4E5RoF9zAqr6IlDmj5kUabZthafyzCVjrc43qfqBSkwUmUYOUNYOObYHKaLwLDuYozD/eZ
YGDTd48btWbt8AYNFyIGPNS5KtNBvEhhl9QyvOBGenooWAZO2BMpjnd3qeFEPkaDLR97Wym26Pm/
l6WNUNfQ6eUplGIoFa3UlKfGc+buqKMouRIxPYSwu/FAc6yGoc2RD1l1qqwfGsklERm2cnScT+Pp
tGud6CjOxMHogDQv57bXj1zB06A5ijuBYpX6wR1N3u7oHIupti+eIcDgMFMKHv4zMj9y8l9tMIQP
A3aV/pLBoiWeKv+X6RLF+l0Q1Rg0VKV/dWIEacORyq1olpLik1SkAxJNfgh1cDn6aHg7yiKLMUHI
Ph07HIDnuVlUARpSx+19muiIZXQpTT9ZYqfaA0SX+5s4aD7Z5w6FqHq6T9zjRuPtKX5YJ0+aEB+e
h0LkfaoYLKZaYfQqZg3TrUic/Z5qUcFBQi1CJ1JMtWtl2GdccSzrHI2UuGRRNQjD/dyUlOzq4twj
Wkat6I+8cwSlHNmjyJrrj9l0wDWhyVmli1E20DkcEHx1KfrEKBB8T1AE7JNoyWjQH2W1AcI4zRaz
ImP4lcCQJPWg7zshs1dacPNqZIyEfBIpyfgJ/SjRJyKYVUAD+v8ZH7edC8M26HcWgJ212XXGRp38
2EzXHiC15H82771isOiVp8H2NPjee5+rTF5ukq2CRyo0Y2OMtfryj7n35v3/9T2Q0oVqbcMpW13E
MnvAWllUIh1tDVa6qWuollmnDwnQfPdUOZV9tic5BT00jAPWYtFCE8nq3CnCJfI7w65DffdBt75p
WpruFJuKlFCMVIYvaBxJ703k/RkO/K8NZoPv99FCjdLzv/5jtAj37VeYF+48WvdtbY2GIb/oSec5
tLM3ODqPRe5M6kRB8eLBDxBhs4nUM7KvxaJu8vwNbLi1HVynwnqoyd6kxDeX82skX6wSh2cdUasQ
KQ1+7bUO08Ko9fCCXQeOEZ1ivOgjq1bE7rOfRvwkVD5TRX1pPb98L4KIfHfeRTeJDOyuJCG8t37P
Vn7PNvM+/Wn3T2mc6b+m2SFiZO+hR5pxzK3olkBb23Wt9TnbU6A5unX+pBgdfjmuD4bRcvsPS8GE
SVflnxWsPW616OX3mEaNSun84E72RUI39L3uMTrqZIA+nUERoyLRdVH0VNqigu4cah1MlhVq49bX
tfoqs81aVXUUP0fDmwPMbBEqdfgDFYEFoFfpqxVI3mrKel7SVtWPmBg26yj3s3fdro925QI3xKwK
jar+GUmbfFvghQ17GTuREDQBUMgo3JvArKnZ5f4xjLAjmZBOsRJYNzDB6q0/BPjPoYHk1ITV/Nm3
xuw4x5DlbZdjxcUieueZOromWYd4SCTmFT3sItNDz1I621Kgf/Ec5Zc4wU9tPgGT8kuRZe3LdPJf
j5mmj9Osv73Of07/PUYeknWr+d6j4Vot6mr+uxJ27JnRqHyu2GUh4R0+ipYZwRIKLTM96GqYPpNB
ZtkAXWxlu317BnAerbQIi6bJkzGz2+bJtSBpTneEkLLd0+8+is1zn8DiiT6FeaL1ex7yG+BT+iA7
GkkRbVOXFBJoCv3FHKuL2JSNuesvc5wlrhHllXOGTNnSQ4vwm4z6CLmZ6hXJssU4sQ/jrAdvkZF8
Dacz0LOfZyImesU4ZA/+l977q5DUgbzkD/V+gDSOJofy0ToWCVM1KHd60CkflfZQhHL97vuSvncH
/mcxqhiaN7zaA/ISanvxYmiIIk7hpkLFslRPKo7ZzzX8rM5xApSiSuXR6TDdNrOmuhlqKSE7mMpY
G8j5h5crqILg71RlrbRGpndcO01e7kSNmXrHvitJtLa4ClyLtkjmUrQPtG4eJirW0zCW2drTaGKf
UyJ4Mg8bHcShIztZypKvTTDMbJuh9fx/Pvvfx9mxIh91111alZZtyWX8969Uydi3+4gUIRtYXSt8
RZYVamubrK6w1ophKC6qAT8LAbHw/KTdis+v+vVNaqXiMe7i5oa44jdbseuTVlDn1ORKOcHV/SYK
PKKI48nm3lc0KINTzSefmK0aCJONKPcg3tgsfMBWW6gKQDV1Od2IMptAq4oz0NfZBZqPiR9G82ev
cKsX45RKXw8t6sKTlZajGGSNJSPqz6JtSeQAZHhim9jKSIjiX7XDztk7i0Pmjt6ZVMlS9hwUaX7H
OxLcO0UrqWwE1WmcFqOFWJdm4a6VFPMoQuKg1G1bY30ueysrw87RsoCaYtJWPukK3xlpDPT2CjW/
KY1fQy8prW8S5JdWcs0f7fCkpuqj+F5hD5Mbc8Jh/poDQ7mynWsesxZIEWSB74WqjovUbCYaGHhp
Z3OvwVehOvkQKb9E4V0U7WVY/+rClctoWZgZmNn8ryL+fQymwnhUZ85JlOox8qtWrhyZW8NtX9TG
0l7HslTXYBzxU825FXVBpVFYV6V3YGhHnC2Tr4qNdGgOcweZx2RpZEZ1tbvAGp7rZ6PoUEXxXRbC
uil72wrJ0aWQDBTigSIWF2m/bAd/A82/OcnDmBnnqC0gkYryDqoIUN7YEey0MSlZ0jvaTRw6t2yu
o/496eHoz3F0UV9Ttbfh0Wf6PEqeVp1aBqTsHqvq0N5lFLuz4pfQvJPVjp+7Fhn+zverHCYlAnna
dBDdoiOY4OQyHKtljlTmVvh6VY2q7FQN+PswIU1FLHdaHo+BQplGQFXBH98SyzFOYkiAZdu1s5AO
mSbgKAT0XACJUKerr/P2fhhLIBt6F46vRbAv68ipNvjGDvuxSte4DLVINo5sVGrllECKOJWIM5+G
GC6p0jjPOGZ1W9iMfbUQMTHEFPCKpHSDXd9YT4NI0qiSpR5sbUD2Y1KydoxIOxhmd22ntEyhYoUT
KhEyMcvecvyl+Camb8xFaHYWDRQh8V1NcadAfOwe+j3+n/EA9KJJOniJJwbfuttW4yVyJ6odb+J3
a3oPfS+FC3yAOtSggOIoN5GxCQPqsz127YqJxedfLaoA1TrIpuw8S5araaJHIDUJvlBTM0ni+giw
5Dh/ctkdIFz47l5odmOOdpthC4nankUOplHgBPikwnazkajj4lma1Fa7+wQMTP21AsZJ5Gf4UyGl
35b+ZA2UnU2/hmgpTvtwjFa21oLkm3qsvM3O4ux+EDGAx7JDGm0aJMN53nxe5JXvfIjg/JooqqBu
beNhIIL/eDnRdKb/Qm70pU/C9HgfNjRFuQ+gPwRbZfKEDRX50Jlqr+4ng4p1mqlUum8p2lfkY3//
2/EgmNrD57+/+2303xDH4f2oO1LV9oxUbxNQkkGSOqsZiE5SwNq1nlKR5WCNJwYiu++cnVpfz3B2
b+rwgOAMlD3OoVjBOaM+SSkrGF+hrrvEBdNcAalRu6+mGn8JVKvbNGrdHus+ao+wNQsXqbgkhx6U
4xrTjQo6uOgHi7P7QXIprJrWsLuH/m2YiAEAasGFDeGMRBJIIjVzubUDkF2K5v2QpkPNsyFY30MC
uoRyg3uJqwwqTBkiBQV+qfF0c4+kBSgHl79CqDvGUi8g1JmDa1grtaZ+Vzu/ZkNffyz9tZ1I8ipp
ekyKkK6Ttd68tnJcP45aJh/kdIwWolPEnEiHvGLb/lY0i0F+x8PKpj49Ok03Y1RVz10bLjQbQ5NT
TIfQLRBpuMYHTJagEn5ONZwBPTs/+V1XkBiTwChruNm53uAuDNMytuKB7KEIvSvG6O3+oL4/j//e
eY8XXblxKXwdWsiZM0NEQ7TtrOKV8ckfIaV2Fr3Cnpw095+9zdS8zxW9aBg9jV5ef1WxyIA+Cedc
LL9YfZM284bHXkK80gvCH+GAUW3Zdv3R69k6nNoujC4GboJLVop7J8P+U65ciKVB/9FM8FtbtTR8
DyFAeJVb7+SwHm+Yb42kT335yzTJ7dqjopCBFvnVzrXGc+9LsIynLMjv1Kxvx996F6UkERIHL5yW
0smIqY2Wd5fI6VZBjr8qFcpPWkpHWcUw8BsRa4NelTCBqOzsolnVPEx8Sq8LPaSCx/8YJuW9cikm
wKWLLqXVP4hHTthHk6GZ+0O0xCEi5bpu8kkReTKrFLESl9WFJavJ4dPxUl/nOvYxLhT1OZUsPkTo
p29JmKgHX2SHEgSW1qNNAvv+OcNAk06Zjurf9JXo5eCsXMmyV+IZDgPuCkQC80Eu+fmBnTrQi2zy
rxsxQjy1Mz3wd6BwtPkxL2KdwqKwRODxviJQaztHG1FRqT6XSjRuW+RKLuAzqGdNBuJuCCwrGlpn
Gxf2T/FgaNphV1JmP4rWvA6ow/6PmFgGwP4sl53OpuKhhFgIAWKh6aWNp1Bn7geTJxrP2vbNzjCP
ngAB/zYCD7v2DeLKHyOqatIRNWqUuqZlTRBK9ilT5L0WRCxpxMdMx3BXxWhw3z9mnoBTchognfcY
3Bh/a1gudjDT0ifiWbcf7RDesFR/67q0fFEHMuwwzSmHNFV5pXYLxg/rB7JowwJ+Vv9jqGx+YWYN
uwkDV9JvtrnjK+0fav5g85DJMVNOne/ipTtVnYoONtwEzfQWWRS8JyqCjnjZ1YeSC/JgFl61sXAQ
RZovaZ9bv+2PCZ5ciyIc2+cS7e3H0cMCNQvceunG9alS6uFaGZEDOV8eVqbOr80L9fihhON2aBTA
KWkoFzAt652oEyFD/zminkZU/92IqEkKdAyaP17DGfN6LeMUtwRzEW1tJYyXqQnHBbCsW16l8KMZ
LBhx0QAt1vVDfTf3NrCpV3oRbRI1I41X69qbhFLoMvTM4KQ6sf6mU3xKhqx5GYCmX8mmfRejMi93
tobWMImPwEcbjjgksqTLPHwExKnZSvzssXmC4zJ5C6CdsWmDiZs+iY3LmeSsGi9H+GVq3vHLQoU8
VgwHgatIX947ygaIs0HSbOVaTrJyOhjCcaztLaNzAHSDIoHsnHqsGzHDgaQ8CYJghoPlIpKDqf6i
KU27RyMDlXvLy9+6FORNNsTDzk+b/E0OwcUpgSZfRK9vQN8cu1d4i/a11c33xg7wqcH8YCEX+ISa
ku98NVz1oBsJXqpJ9zE4cfyrUsZ3TOaM97EOGlaeev3os4HZAKT1z3aqmHs7leVd0HYdFBItXsmw
DEJ8LjfCLUuYZKlxyl11iqF9wBox9arPdjfV9MRAETOxm5jniZhrduhJqGqzEVCJOgaTotYGC2nL
dk9jMLqnoVC9FXRaaYlQhNmy202kk+hOVNTEkR5dDrL9BSU463o/lEYZrcwOCxcRsxt2VuAX/BPG
8MrxPg4V8/GYhjVic8yPY9NfZK49VurSDVEl8eQ2PDdmvi7IylwRPTKu4qzrymjLLtaeROY+Y06u
tocyNH4MgbFUkZB+IZuBi8gY6OhVOf17MyCRqreGvNcnYXYHFUGEv54+wTtTpVjUj0VhWQvVLZeC
dxMtQwnkFV4xzkYUlcsexHgihb9ESRoLx69Ux6yzMh3EmVzL727i1Duf/F+9ZYfu7+TK+RZY9eeI
Wi6GDVJd7D2dqttFbCFZMHaQLMxsoJrdKdsATOZ5bqItT942y8qVGJPmVnUzyxpnnQTr7NS1eAIj
UNf7ZvKRDomB4MHYH8uoM1/zHhXNqEo+INEOu7FDzEdXMdSg/NQvoOtUu1Fj6lB5kDaRIS3nNplK
fkauqj3prvIx6Ib62qfji1WpWK634ZEL0PuIIlddRYBDzkYfW8fRTVWqN6hsyY6mO3iQmoUElqxv
ilXvY8mc1dqhSUsNEBa03hO3iWjtNRplbzFGV0vzBHOm23IrHKEJyMghqXoA0Tt7Zt34mb245ytI
OUfo+wGWPrny82CgHGaFaxS22r0Zcx1tR0sOQEpE2NbomXWeg9AhMBVnzCaCIrTIsfY5CxOPjktU
18o3YAfBJWrInItwLkMcU1qr3YimmOQrVbk02t5eis1TahWS7Sx6/iYbsm3NfoyVp5hb/FNc8sVk
OnIoE0D3i1loTwPukH/Eq+k5/ffxIzvhVdw6c3xArShMt2rkQu4Xu9x42gOnvw+of09bX3GEuQHh
BbONDfw05HbN9qWBsnJw0Rxbif9Kqd19Z43dCwqVxR/xabxPTWTCTlfntGTTrrn6g2HZ/lOuD3tx
Z691B+pcYwEapYb/hn50y56TXYaZx9HDJ8gKrXhQRIoRw83CQaYOAFRLuoWaTlxR0OoAy86YP9Et
DmacGgDlE7X45uaWuy/QPlhZSdJtnUngYPTxKR9KA1xoZMGfyu34IcJfstYaqH9TKFYKimSsfcR4
Ga1mtcwPMYmC0z+fMaKNMJtCAqhEbdOVwo2sVtKyC0r1gn4okotKSFra0ACYSE23g06LrXNfGk+x
UfePrs1VRWOEOH+IZPV7auneOWiyajmUOAyK5v0QUfw/iyb+tmh6gG3couzUQRSw+SYMtuabgkrS
nprMm9UHMRdKEW7NCTaXSn56kx2LjcyEAc4k9VtjNjK6+EA+BEj0fijjGsRGaX29h8QZBjn9Ge2N
/mxqMSqGuj6PQAnkyddN/NzyZF8r1fDRw4pbAS22z1XTss1UUNMPUjl5dXX5HRM58wcVKwob/kmV
qjdFk6rHoi9rSover8wL46MIZVi6Xes+3YzTABEyDVfehJGUrFK/0ZCs66q11+cRrhKGtxR42HyU
cZ0LB3OPR1V1ChA5sBda+kNCLFwpFeuBrYe1LwKr2Yx9hS9jnB8Fch04WbMwp+IAEm7cYT3/EqUV
JFFPeyllFdE8WhoV+7mFvNN3zUeqp3cHBLcE4KdiN7vo5fDo+6r6OATAfO1UnXDFoNVQw9yXCGgB
LKYZ9E2wUmI7OIgLYJpkDAZqFbqN3nDnA9wbHTM7sqE6zQ7BZL14p75/QpYnuTYiw9cpG6QiJ107
vj3xDamWOyw1R+q396/VyHsgyvZ4EyHEfryDFyF3OFRhQeoW1E6K8wjIaaNYd4OVf0jV+OFIWv3g
l4p6tXgSLEQc7UT0wV2/PtShmb5X7dnq8uLDsp9bFY9rP46G91jjrUuQRM7Qfd0X5LHmuBEV+p4a
AxoNobXqM7m8pD342FdxW/EQpxDoBynILLZpyF+AghARgYwIFcXZjEPoL//RkeYoLLWlXO5Eh+q4
3s41XP2goq/We8WLqN8Y8dIfaIh9MT3oXRYvSFKOF0UB7jJlvk39QfFsfKq49LJtp+FSUimFcquK
Ip7UdJOfJVYPiaf/kqXuxeSX996jt4LspBrfHLSadrWma3s8AsJLF2P7gkmHdO1TNKkMlDHOFFar
U94VL2wPEWWVdN9djVVprFts8R7FQSGrYEaheU7SBpFM2/V3dmCo0Rkkh7LVE/sBuoZ8Fb/IMDYf
+PnJ5Fr5DU59ogXkzXkclXHtdcmmNLjzD5aE5XDP2lKJUvOQog61UXU/fYG09KNzE/PHNLTTq2SZ
+ZFZfMPgJ9q3pMIumRK+GkXuzS1cX7OLiPdTp1H6ry71wr2IR8CIlYUZ/Sg1/a10BotUDAeNZygs
yum0A7Q4eDLfMw9Q0WnHbTMCcJKLlYpn6ipDq2Yzw5FmGp4Vla+4qRerwGEJJP6QVj382bz3ioKe
hh3fsu29k5pGfNy//YJQ6dZWgHdRDfp7R6rml9bxyuM9XqV2eZxewxnKbFOMmNq1jaGd++mQlLmE
smlIwSKGQ/JHbB5TWcnOG6QP0SEOkZghTpGFSJdpaOXrpmw/XzDYYk4OKsjXjPGb1Rj6zp0Ujvy2
QmFyuhwD38IcypFhrVS2/yL7w1bESd9TtMLDayOaKHUdwjQqn/EgiM9ieml5r7OAgJN7Z7lTfetj
8J0nB4hSjvfyMXLz7MgW3UO6yJYB+rYNUARW6gHoVfpr0gf5Qpz+0Z4n/NHn2LK60LQ82yGpaV8t
qb6J32XkN/YVyNtNwYTx1IddgngfYnZJkufnqk/ZCZXl0i4M4xlnzeoht0YUwqFoDIUnH0xSakvN
lvM3F0XgdY3Fw1ZMan6pDeCC8SgwzKHqGLciggzptpR4m8G4/e7z3MycW7wCOxLFv3Q51NG6lKID
8ukaiQflAArcQOe29x7DJLnEgodWWONec4EqO81Y3ewCZQd9xNPuXULztEJR8OKORn8LzaTlFu5/
SHo03ERojkfNtmJLePYpqM1xPmq44m5PPggBkPNco/G79KC07g5jL+ndGKN4HaZhdnIQRD2jUJ+v
dIrNXw0dgVw/AUpQw5tzNN4puxF7x+NQ2WqGhGtEYqOspqvBD9uWdqyu3P28DKotzVmzmHMPdeo/
1QPqf2u1RX1J0+t898dWNSA32+vHsWZjdMh7FSaokRonLUSMWpHDi7hFUaMLT3I2vIlblAhlsgIJ
ilzrfCdTzLA4d011KkN1R4JN+6jHoCFxVXkXO3PKI7Mx2IHw+Ir54YfYCPweWoCeRUU9+Bxaua63
6bXIf0Vr/j7UaQvrNGrRT7EiwqDam5dFli5dYOFbu/tKSSyXBlOBnjJEsOt/M1Zy6bnw3OgqOCyC
tVJaWrm2BicDpQuvJU+ViyTV9q50VSBzllcg1Ywh09qvLHBzeSe1B6SPvgwdf1Xfb9qnwVXDJxv4
YGK2gAz89ml6ti7jMbC3oulEMs6Cg/dVtMScKqteh3AIz2KSk7g1YnNJuKKcKWMfM8pr8tLeuR7h
uJC1wL1zKrmKg+gQZ6Tt/JOZJDC6BmdYuEao/mjX3rTO0sMC0b9Wsx9yHQ6r7QCiGmUs6eKYZZHe
pfE6KkGp4yr0DEPI+/63E8w8fBFhpzGf2HlhvRlxss0bvNm52xgPkV0DD8Rrfd25tf+thMfb1Dgo
GNT9DZYUB9VAXLXR+5+iX0w00cda5pUaXxHq3VusDR8tr2uelEk6VVz/I8/CHFuYhWRW2VszTpCv
BrEC0ZvFyJuadcINoA+Cl0zW13UKHgkSHswzf1u2eORqXe18qP4clpFh3cpR/Blm9Ci5GLW5SocM
2ks13TnYKzTPNIQCgmgEOkqasCTaUBU9go/+V8NzS6Qp8Sp6mHnmRpMBpDMh5GCT+sWOEVyI2OFc
LJVbGQBAQLpobT7bVf0LgeThq6G4ZGD6twozpd1I9fCcdaDVtwOxhsdRRPL8eQCbBGPSz84CpSaa
6DZnZ4FSG0vExUQve1N104RRstIN7Js6VW6OFp6yT0ko3Qr+T+k5KJu5qURW/0UMy5xv8ggGZszR
mJ2Sr/ypPqjwKs9B0GK1qDbhzi9lxBvdut+ZutI/dPCBxI5CHGInMlZqYeSbcuLXIhw9kOX9HFHq
JhuPaURqDjlKjexDfKt4Ru85fdB0tEkqLajOrLfCZ9NGangSC8FhRd9UTVxvqxEsiW8aG5tVD0SV
tjmFSYl8XWtWaA1NCeVMVS5g2PynSGcP4LrIc81GvEMlrbwSUxjRG0y9nkSv8PCNNdt7GitvPRZm
dBvMKt1HLjnvVyr10c6PEYvRZNwKZkhqhtgfNQvalqAtiTbyqX+1x1ZfNSMqzXDBbQCQcHG9XELr
NEHZSTQFBNLA7gifgScRSZwcQctpfDiNNxRsIe7jxRC7/tfxWpJGi8DHDrScLFxbS1NXUlqNJCyc
od3MGOos6gLSolONVwmk0xinwwm3QLG/TWUn3uVUtpbBtN3VaiuFl2GdxA5Y7HmtdMSVpIhvYryB
WSALFt3cmUjbHikofyCwNGGI5eI5LPCydTIQtEg0VngwDlG5TmVlXJoVa7n5LaiJOULDYJUiMozo
OMGYQwCAO97KYwv/gClQ+WAjQnJpY2uCtvG+JTeYm6JTDBMjpMRYlTClt6VWwt2fFpZ9iSGFk+ja
OggccjO/15fijKsoPbqODpeddee85JynDdVejUaTCl8VID/Gt1kPHrThseo3OorolLOJ/XHIOlTA
Uqeah9w7hh6FqwW/f+2kx/o3N6HWLWoimeHVMwyiCRTE+6cOUfO3UgijcDgJWm7QzaNFtUR0O1Px
VHQ4CiZbPzM7LnA6xvLmigKIvu0MqA/iD1Zjr3sJs+AG38VC3dLKNygJGvOfTgLZuUz8Id93Ue/d
Bh8TkW4YfviyhMz6tIYPUPTXVmqaINb8FoRgpb6BSRxgWrDJ9/mBrEKZIvI/8gAzi1R0V9QU5+57
ckCMLpJRXtrIjM3bg8GXymPLY1P8t3/sGHBlYUUQIH4j3oqtL7BOCbGVRxTYTgtpo5sIy6GrOm2x
rf47uCc2u5h7KgYcZa8wX1Gc8dZ9XIX7DhHCdTjp7ghIVhzb3hnM7aorchQYRFOSypUYEQP2t+1k
0o4N9Is4dEX7KyV9sbuHZLBRF2/wwz3UyncRTxMFDoFZToa+3tkuEv8szhD3Gtd6gnDUPSY6dNUI
lnmeD5s49ZKjGrTv9990lSBbhxDcezBdCAE65ZBUBScbwgxXr9TaR5QtI+rpGUUgF+3dnt38TxNx
8ax3fwYGlDy5s6OXTkuNtZpp1UlWgIpWujNis44mgKINCFrYZjhjxhxko85jWL4KQJmAkbm4pyUp
ah4QZftF3OTmJn1CAN8H65s116QLvul6MC3V/XiPUka7Es0apM4q9XJ7J5qWK/2w7CG4ilb6NDoG
XoQiLTK2CEPVJsI8iaZifjbpJo1ZpqEvd9O0LiqXxaSdlChtcBDKSpQR02Xjqxt5go4JtoJgNIiz
+VAYuGhLwbOI34dJqluutbQoIXhl1QVP+/VcyPhHM/bKXac7ybJNKu+JG0q4pGQwfEE67zxUfgXp
tfMXFrCpn6PW/4q5NN4wTs8gukoBBZ7a2iJuWh+0yNHxT8MpTc2lZGN25c+4SZ14byakTiOj/Nqq
Q999HQHGoxAFO3JCV7CM/Dzcm1kwkCgW7dQdcBVhh/Fv40RMbdYoKHhncZ8yp5sVlHOVG2BuL8SN
6X4DE72i6TmeusYM4nPIvaMyUA9R9KtXDNnahSq7Qok2nTnP4iwMrlJg5dd7mNvQn0OlkfF/DW2M
uPhjaB0HNzCgF0xRh4eoleRNZxvpSRq74eDLtctzG0uEps7UFSXe9qVtu2YxsiL7VnOLn8lFrqEs
NDPNUbjtv9v4y72VXaEvm9LGLYCkIJ4Ohbn0wRd8kxDmiDuSkCXgw40btO5ezVT9kU0xe+ppBHym
76jkd0+Rkzd7xx0RgFYb7b3RqY1MA4YQxikeHfkFHTz1bJncy4CTSyebm+ZZmoBG/8PaeS03rjNb
+IlYxRxulWVJtuXsuWFNZM6ZT38+Qh7T4z1/qjo3LADdADUeiQS6V681X5r6tamG5DiPiNYHV6q6
VuiO9ct5jCjVyiIneBuUVb5pHMAqhpmO9y3ajrcOHJ3Amcf7TraG+7wyWk6eSn8lumYu+XuVvQ2o
QL8ullr7pKhdeSeM+nQW6WOi3aLLro0H3Gh8u7i6NTydEvVHwlha7MnqxDsA6EW8koDXNRReEDsH
YQ0/MPrV1KYS9J56oxJwmVzCsWt2YxT9EOOXi5iFYE62HMdIZ1clp1cZmKmFmXEEtFWnuWn4Ra6o
sGmfIbMGheQZv+JoaUhy+gsWcshj3PHJcXSVQFCpXwPTQ9c9lNv1Jfw1Eo5M3VU0KVk5XWFDzA7a
NnSc4YWEPKTxKHMewiYYXuxwnUxeg4Xk+sVrGtaJlPzpJQWF9HGtd6+xhcpbrPX7jmXgr9yEOkdp
WNkJ1LljH+p3TRaGW/iSKTmYuiNgobuWSnUUYcdT0Lb0rAFhNcXMF2jWUC0uoWGOBq6q7r3J7Htd
e6209ZWYf5mRVYj4UGO3iWGyZMaw6lo0cC511H0G6iVvEc2J+p4Yfki8Z6J+z5B0F1tgoPvw08DE
LczxZPZd/81MxIcqymm2PSB0E6rFuUXKVYHorqassiMl+SkXAN73YJq1sf/0ap9zAciMHPJUNfZi
vyDcilDqrnoYdf6WtogU7XZsTXlXogbWLYQLsBdUFMSB/d0sDGqYZch8TBkRYYWo8jJ5ICD8ewa6
qzCxczKHqzY6jB483Zem6OfToGg1r6hOSleirUt+fBk1pRT/2UuYP/mIrie1FLfF0WuSOOXln9a1
6U8thBWc/OBb+OFv/+QpSiHHbXqZJP4hc7xCTOiSFB5oa4AJMvcmdSbZBpXgZfsmUP0DgKi3C/Ic
WKF98PzNPFrahYJu7eR6cRCmiTEmsRD81HJjW01AqGUzpk+ynpmgtGvrPEQBFxe2cTaLl07A9za0
jauLu9t76R6aajjtJ/9wusiVRuiqDtSVmCEMnielS2u6TVtI7c7NpUk4B9zCpHigVgcrrZGIsVsX
amhbq8H4TKOJGXkotUjO+rPFEP4UWZAD6lZuVOU3daQVYELC5HtJ6j8Nc/VLB+RqPYaJTTkCqVMH
aPE+09RFITvhGUlTDZAR8lKbt/291H2FviB6dqM237eThImguJHRmbe8PlkUpDk2aWe5YGrKxNqp
Q3w15i25UMU21kMQoT7XI2uWl8jbZabJF9YSG7+64ZvY2dA+8ELXFpOIyBRIYOMaIRJJWTaxg9BV
2Z0VaxE7EBY6s+W32+851AASAolSjfRVO9WG1v1CYHdFOXUxUC/aBRCRu/oEz+jffYRZVGKbavqP
eVCQIB2uVfcuIb0H07Ne1KFMvjtDBt97UT0kLfkLMFTONqsyb2FkIPbIewVXYPSQg6sH+3lIDd47
xAhS+DEWtml05//s0RjJY1WGNRKXTXVz4fDpqV9qW1AhtuIDYhbUP9MYpLrS8ZOfPI2lCLVvfbni
cA96f5MquXf0pT47sqm21m1USg+aRh0J8ufuTwMlb0X7qfU2LJ1KIT/E05zBH70jXDzZ0e10C6i0
6z5QLfE2pzl+miPu43RoToZ28KTwgD+BUVXW8Hcg8DklAZreIQkAb65GrJP+2KU//T7ibDb1XAhG
hoWYx2E+PQ4Z4jHvvmL84qK73TUsoHvHbneK0pg/ItV4zSACgnNT8TdVIReHRut8tAFAaZCr1V8n
1yIdx4UbJ7/IzDkVystWW29hdh3WvK2Rm1Bg0uGpWN6HpfE1VWz/W466/KLrlfyM1G538GBnXIlw
XKDckhowvoSV9hqErQ5uSRl2sguxTDC9FFE9ywljoKQARVP4kDrED6Ww2nuypVOSSvqNNxZU8JVi
FSvTL9iKmoP+VDdgoUF+w0yYefAqxkMCuSK4w2gVqUTNx0CC/xdD3RjRcVJsW452bhx8Rb+vNDe4
6yj3uyGMj3oLLP6vnY9gT+EOzV50zfzVVYmTeUUKJ3oM1SRPFP/V7whq2oZWnYLQ1h7QydmKcTjq
eA5GDofoabHpJjYoqAWk6eauzFr3IC6mHbuQQutv3WIIqfBpVMS13l1KUBvByu77RccnXw+529xX
PDqu6h4lOdFVR7VlI4dWjBdJ12BW2nslyxMk6BDTEUbkggjKGeZSGMWkqFU9JMWkbO/qDScYvej5
Ko0I5FmtdScVXbSnvMLf+kVUPZklR5AirR5bW+2uqkm9buIvzKeLbbrBFQ+MmFeFbZ6FIZUlMOIO
fBaKq1bh0p9ICiF98beXfmIrP6Kssa5cQWc4zYO8eanXoXwjVoHxTL3uwmzTSU22aSmTvUJN6kcd
RMl3FAeefDdLH/W2ULa1yZMjDEf3vtSyvzkUfdLs0pbIpGJFm1hHFpYyv5+B64KfdMBC6q1LJX+s
fQs6sO+NF6iPXYUMq5fwhQh5b23zOlWh/ujDI/Tq1IpoXXUeKTYHrKaqz/Ck/ICsoLvOp4yPeB77
bbPWQqe58IkaQwd7Qtecw/4RTv0AqR81A1kd28+tae7FP4pKFE7CMXTIbYqyCLuz9ChPKASb6qRM
9rVb0UsLw9nbgQk5/mQEzFHfQdDQL/vcl7fzGGKBn2cZmlotxAThZvQmekDsX/7lrDYlpUNBcDXB
SUkgzzMu/eke5dAceFq4R8CR/n2XOePGcKiYkbuYDSOaV/yYLL56nAdAhITyxieWwgZ2goT0WInk
eedKWXcEJJ+NlnOHL3coJTXO0bchtWonJqkxlkmKaXGEoiUPCA03Lfb7D25iXLg1CZQPZG+HlwKA
rHDzlOhttf59NWtaTXQntxy8+WIEXnxydc7wschA8sJ4NkkYbXoLEi3weBwFJH+S4bW9GwX5gkdX
jZdi3Ija6jBAKLSMfHb5dT0oK3XIs72w9vxjCtgq78yh18+m2wOLYTE1JO9K0Ze3Ft18JB8u2aV7
EF2v/YVmbQF+hQ/kesYKEjRzUYawMY9eEr7Apga1g14+DRCrXUPKXUMVWAQvZQ95bdpmwxY6ieBF
taNXRdLbWyu1yRfl0V4M10ox7JMeJRcxqfB6aglztz8I659ry2HGln26Z5UYH9eGZv+1ser2Nqqz
7m9rq9MnaMepTvF97SZ9kTtibJp2HC3Nh6GFiyzXby0t5zliaZIgMfOvkz5Fs1E4QoLhrmItgthv
8oZgFYuY3dtxtQ+a5kzlbXCtK3WjrMQUaoIWUufrx04vjB1Erk8BrJ/QfEox6UPoklq5NNAWqvN0
J2U5p3+3VlbCx3AM+6QeG4TYk4Om2K9oZkH3ME0Xl+i9pY9mvCLykiZ6v0kn6iXfZu/SWv7Z0jvl
rMfSPadneJH8CpqEHJUkAekkt/bJS0wWXjLs9vCgWvoy5pl1ZRflj7Qzwq9TI//d0AkViBHRGP3m
h2govxuT8//k859uIRYEXXrib8oWUYILS+ryYccGoH/J0n4Xp3Xw0CRTBkoJ8oUYF26uBtGAyebp
hZfLznfj8AGc2j/cnGk14Sa3zQe3opU4NPnQSs+rvd90GGCr7/9czXbkei1uapDmWuUS8sV+gBBZ
NFDfIBJZomvotXQUaa6Yx8vFKugWZqsgchgk8/91rvgY4kZiZfLi0nG+7/wh5/sKa/f+MYagbrfU
FVrLyLDBTDjOyQg7/UaWTP1GtMIKLRQ30nuEWiZD2wTWonBUeZGOdb8VjqoYrMpiFZtldZon/7eL
Tnfzsli/mReu0wghW3HP94UvY//LomJ+DLDu8mk/LKqAJJYt/+On9TUYBzxNuvwJLr6f//nvfxex
qG3K/VZ88Pnf/O8W/nD/1DWTtdasBAF+60fPTR7KyBZCvyfZaOgS7fS3oksxHICPpES5spvo+PLa
PecB+ZGJiU94ZKr/YTpyn/+Ybhfpx+mVmS3FYu/TUSAZF3lYySevIYhpTiDnSPuajEPwnSwpx1gY
qeGMtCknRMBxm7ttdO+Rdv6La2RWb669ST2OcB2U4mfUdUvdCuJHLdP1dTxS+oEWq30A+Af8FLW6
h3GKvZXl0HEiWdQ87H9m8EExkiTbmu3RQpnSGuN00fLWXaqdjrjYlAcxyhaOItgAdZRe74WbGLc8
A5kdSSVl2iLX0sDKehCt+aKhgUDO0X5zmQ2fnEXXtbV8mVhgAckCd6fILal48JxvMAxXEKP87obA
uTPwqxZ6f600rjMyCnCIxCCGgnSY5CC7KzaPxr0LkxhQORS49YnMDQLJ+I6gPMXIv+BIDB8oAa4f
SulJHLtFJ5eexIE8g6X2T0s0fHD7PEegAfj+/XOO2GjqulY9yNWzWNpMPXvjSBa898PT/zLxr58J
fTB16fcoecpyky3F2wnBAmkJrb9+Jd5hkHmyIWufgaElR8ce+HZO1Qp+rn/0UpQTNbXtM8eXNy95
LL/F9ZiCgpMDCCx7Ze/IrnEfdu4LCSX/WyMD2Rq1zobplGL2YYS8T5DfhtnPXrazL/00kXpMZV9B
fnBv+/aLsINk+Tgx9Ar4cKYV2/SXmNiBgt0E2lM1Gu1VFbmImcOtBG5GobDK4JXZu0/iGywFzo86
96InUgTFWrW76MRpCYnOv8wp+ichTfE+p53m1H4anfoiSw5WrY0bNdtVuqRu2HQUqAnZxqFNWn2i
T4DOveQ35pNVe41lqFwoQfEWTrnI88ydvk8vOXwCL8jM68tWbpKzNobRdozQQdaSiXwVLK9/j8in
sx71SRey76ObyuoVkuBd+D3X9wLJJQVxuAzCfrhl2+/sG3hlNwnyTo9m7rwID8VQbzINpGbefJXS
QbuNpkq3MUeQDSkAkrf0xHjmZwgTjLxWc7lmmy6hM7nRY8VdCrO4mLJG9j6RzqVwCcPn3kTYG1BE
eNKqzNwXrSfvSHUM14ajx2vbCquHakAWxwe19xXioVNWTueziHO8rsu/8mx4stoofB0GpVzGIPvv
PI3/zTqxEStp2nIjftvikpp5D9EsP3Ur+2YEaX3MYWDby2wgFh5Bifp+GGD9d26kllDeN+hJM1jq
qdFcCF7bMGy2gWKPB0tU+sKGl2+sJpTQwRz1a9LKCkytgXcIS8CRQ1M/lh4QychS+10Io9m9Zis/
IcjIbr0oGpaZ2i4pbSW992cr0wcYgLyoQTN2av1pZbvIGIfIN+uffplc8Xiy0UudZn329ZkVivl/
rvn5jv/Kz8uPieXJxTcA1jGFLrp8x9sckr2q62E3pmsaSXPTZ+jcx8iBLt1ibNcBe+p1V0X00Urb
VhwCb4RzV3hwdskEFssiUu4g6kq2GkSr65wcC8SIXwnuOess0tq9n/j5ozoaJypsqq+GHUEwD23V
yaQe8Ra9p2YhDHHCw3bozeacoot6zE2kz8VKkpXvQYFX8JHnxq4u9HZTxZb2RddXdQGID86YYtub
vHMo4nskAguFQlz8EJD41FesbZYY41pUjJiV50/nu/go8PPTpArEVOaT1YM2amQ3dml5eUl9dMhY
L8Y8sKwfrJFVkbexFXB2ar+WS7sC8gNuHUWC/Ti65r1hkMSmGhnGmcot7tEmQxin+Jmakfld8aRT
UVQ84Qudn1irgVIYgLiGscNWwpPRlAoPvZaDAnFNZ4keZHltjB6YfQJY68bUitdc97dpElrfR1Wi
ZMLKxztrhLWYc5SyDZWyeEDL+6cxhu6t5SfQHIdUdaiq8a3ySuLOTmk/uJ4ar7uiyq9V2Yv3qi15
+87sG06mZrA2UjV4NHINGVn+JN+l0UWusyOjPa1Uxen4Rv4eIMABq1oVLVWtNQlU9f515g/wYOq9
+dXg6GvzyHwiS97sjLFHDtGrrBefdJS+c5KTgN52fa49OOZJsAWLDjA2YRkhVJssH9ySkwDo9m+W
P+aoFGNSIcYTMerhRsmNZk2qRX0lrL4S1RldWfjLAgnP2//sMQZZegBZX/o1xFEL9GERC0kRjPaQ
yuz4m0CIsbFZ+mWgFmITddQ1KaleA2VM+otHXHQHufDz5wIx+w0htoYdW6/cSZoUv3lk5rlOc/sR
+fFmG9VETZVSd+9tL/1+uUkzvtb+2D0oJHN3FSDFLcTo1tKYqgcB+d0mmuXfeVZcnWuteyB3m7/I
ClRiBCd4m05dhXq9RZdGznVi+8ZDSYBXjGdqYe07SampIDHyF1gLSCGxRzsKq/OSwef30iiAQQoZ
lXjfdrKXxhB0dXW/F3MoJ9uonVQ8cEzMbyQbTmFkrZPHTOl1iiYzaLPPvEXXGRqW6J/SGtWOlp+a
H8bCqEKOPYcqbk7UoXudr5Js4FHxnhoTiS/RNfvMPzbNg0Jp0rFQR4J4afLQ9DkFK9MQYOaavMvU
nF3mrmjZEkrWDXVtq0+GWM46uNUR2UbolrqQtMj7AyTW/aGKvP5g2FQbXgaDMlkWimrvhWF2ETMu
fsJiiSmzfXYHOWpD6eB1qw9ri6YTR84CxsVhFRSKceChYhxEa77MY5EfPhK4JY9olGm5+JvLPFZV
7m+f2vAu84a+/1FTv/lSIslVoGv4JYsT+SbXz6HUg6/JNX2fQoV5gWmNTYIAfZSgDwbEa07lipYY
mzxMUFdHkc8V4+Lyph3w2zobPqeNndu3qk3D1eI9MSHtwnSPyiWSPLUtr+axhvohit6lr+o7Ib4w
VsrG6aXowqwvRqgXinggV/V+bCcCYSK3m8qGxZoyqTbektIqFpd+MPjZtWKV2XX/bhFjVKN7CiqF
anYt5oQ68pOXQZ8q33XYwLGOusyNWzX+i2114Vquobrom6ZDjS2ieBgM07PhGrcCtU697w0ESm+u
ddShzOET0LaoEf2La6lI5pKzLnWzk6BJqHbVjeEbxtIKUYufiZ4v/M6EvIgVYJidPxnEAnEWjsuq
HSLI90ErCpxPBzRsOXbgbqkNBJkoBme4oqFW/dL0CoCUfwE4irF5hXlVARfqrKE/cEZc6XncbNMe
4Klim+kddT7pXUTZLfptksm7LMnu7KhN78rxW2V6zq3oFJ1jXBUJkhaWoUKvr5JcBzrv2+sub6Ro
SSb/3ky07iiWCwB3XlMOtxE9scB81xi4+7poKTqfGfwFtf/cdbIJ4+fo4XKm9hfWChbKJHGbK98p
HaptRcV62Rrf0d6I97WnmQsnjZWN4PZtkHe5cP4aXqVvoVXKFzPpr2hd/JqTIXfRxXUe1sG2LkhP
iZddD0h1GQ0KQtqTsJnoOmVd7cVLUu/GN+vcDSbnKpWNvaVOWz+3RALF73+Ce/oWa3X0EiSWshzG
RD87Sj3hVgkHuKVdX6kuWsA+UoNwUpk6umhN/ojKYbcYhz77NpQIbCpUEi/ykrRBHKDnI6DsLbAA
q2of4jFv1mqTQCVSeS2gdZIPlOmTo5qsCnVwt41U8tPFeJlAULxxq+EyXSm8jgQllZyJ7ye3qkQt
TZEWMDmbPWV8GcqWZeruwOWMS9EFHqecVEN5Fb0Gqe/72iaSgacXKcpDprXwGcvqzcU7Aj6buu1w
FUxGtfGLdVn1+jogIyAoFAxUEpa5VZdXooskxFmTHe+MUFDyGFoj7zF4F4o2HE9NRuak78bsOUVR
euuMfrtueX8cta78lfpAqMRFy+x63yccG1tYBubx+N1DjAkrxKXIasquuy7HgufS+wxh+NSdpwGi
IzhPRf/qk59wmW9kmSBvFkmvvLqUAmznzzLffF5ULHXpVqBL0gqa7ukj//tbGNO/tqGSDUrTBj07
0CCVVJoPyZCay0YblF1bSQaBFbncqMjfrGWqVx+8QFL3Kc+CpehSq2+fJNV8ET3UGc27qJUXYmY9
TZc9UPSeXZyFg+S6IJZ0czgGowF/YM5fo5CG8gRkfY1gH0KLQ+LfNtMlAnC1GnVfWYmuMAgXdWw3
ug1Wb57gK5Rek2qluG1a5HLpoUEr67RGBCVMd2JMrJT9vqFq+ev2omLQR/URkqlgeUmXOjZibGSV
+vWlnzu8hdhXO7s5f1rJyhFEOIRmUzaVyEJyhkbg4p9K8M0VoXovkrPCwavgzyNMD02poUrXlBgt
ORuXRwFshTd5ovQm+nFVF/aFvFtY1bqFO1E0Lz6i+e4ooLGlmHwxTGBaL0Jfwxo9fdX2ephvQB3A
3FB7V5rmIZpb5d5waPQxyDeiCXR3OPiSQhE95GME1CAk3VDquc1sm/KuQeKZAOOKYSIxn0FkUoSL
jLLaAKISIOxtDT/mPNZD3Dhb59Z/49f+Ze60XueBwBASyV6kwrbKsc3LM+X1UyurIvW1l/VkMRbq
P6z9NDZO1n/vJ6wELN78Pt1jvu9nvwAOtgwi/ilWKXhAeqNeIWsQkGcnXon2erSiqhvuyqlbpRXV
P42FuL3fJOVycrZS1T8LVpHZWSxHifKbs7Cq9Rc2XM1truh7FV3vp7Ds+msqN77n9lA9BWjfHWRz
gJNoMgao4O1lxY4p9sQam5FFSl6x1sKaOgayfYkJGcDk3PTjhAnw8yu2lOVTGkogPOXe47E9WcP6
ToeT91b0uiqlxNvo733Hqh/B64jRLK3NswtrTjPYDnW0UNlIWhlspDRojiRokwPCZigkkai8k4OM
M41Wa1/g2TlYWqf/0pp2ncJN+40ieqSdiDvd60YTrCvvbiLLQ8LcS4+pAgfJ1FMlSFTAF1B/LPrh
oNZkdIdwfelODCqi1fWSdVUF2vYSXfKkbljVQwdhXKdQuQd3NJp6zbUejNB0jvA6Bkvb1+4dKzJB
qCmFvyF8wDZU7LVcafyVyIpzxV6nXnDOjA5CgcSQs2xTdmO5Fl2vllqkQrtfI0oblDQZByVx83uh
XTIONyYF2l9Nh61DUOTmY5ho/apyNOPGz2udek/FuJKyxjsaPlj9WtUzyrIKe1lnVv9cxO7PDvrc
H5WXLW1nkmZQrG7r5rX50HVsqW17oO5myPYijuLE6i0Etv0Z5tL8fkzVnd9ATzDadkeZA7BZEYsR
k1KUiaMS2G259IsY5fa8osK7Vq1TM3j2ae5mdrFwI7M+joWkj+Aa8StCz1tHhtYtSz/t1lEm2wsE
y8qj68k/tMBDua8fEb13OQ8fTdEcTDVHODku1rHF5yh76wTAh7tNraz02nH6A/OucbyKcmoGTTnm
heNXlJU7fHEhT7CWrm1+Meuiv/Kr0T1nZE6uu0oHbVVIZzHkt461GymdWOie5J6FwYobZ6V6Feft
aUxc8sIsFpELDK4nrxNOgomrpAjLGw/q7WUi8y0vBwKZXv6zQqN20Zit+ahESG0XRR1da3BF7sPK
4ADnE59d+fZYvNi59WjYdvqrLQG/76WQkk1YBkf4K+SeeCpcYrmBXJ5ihP65ckMkqYgmQD0FsBi0
2OxqxZ7EzzSUdknU+miR/nZlVU2y44dAH4dFlLndJsjQY2r7MpEpsQuWMJHcm0i0IWAil2u1UIZT
TY4FqrPG2AKa1XjrRsbSdQn1UvR6po5K/yVBPOwGUv0jnkpSojQvtlWhNCv0yQrO8ajSWqVdUgSL
5L0I3ySKeSdb/GtnDw+alQ8ehm7f1fxnPaadytYNXZDthzohsgLUe3BKhPcR3QbCws+pYmlQEBXS
qvZjNKH6xHho2oDf1cTxCE2qduLrcUwm/kcxVGmSsoJCfekrjremJLK/07JyuPMlibCDZZzEEOjK
5mBr9Q++iFkCpxXsTqbtVFvhK1xgYVdqXuui44VDsdNUOP5FV1wkcKswNCIsLyY5bRneWMgyzB5p
Sc2qXoT+5XOojf0cTgAJYKUtaGAzvjYUqbiuqE5ctkYQfPNcaS/DDfFEGYS5zVpD3fLq855jG0jr
5CBmdi7g4FruFw6/+H/LmgpvkbEcTbdYCT9x+UC+SlhVO6r51q1NaQNuE2XiNPigNJqjZQNRYNZc
CZrqCoKuHQWQ8lJUFFXo6dyF1FskHgmgFhgfTE7QqEDtAkAfZfKtOnVz1EnXLs8THmnQqsxWwR0g
rLDYEK59dxbdKKmyLcFQJHnt7GTLo/pjaqSgbUXD8xLvPo1MYm+LgAOHaayyZrSfNN0kt47Yw2m0
g/IISidct0EVvlbgITqJ6vo+RD3dUsh91qqrbUGhmLu8TKM7s0XsTrhwKkWjfbQeUpW9jaap9iog
9/CsOZa2Gjxj2InuUFPM01CIeRJdR6/XPHfl+0xVi3tHr/hfUqSnEe3HU4ju+0J0Xb2tdmLJUuPP
+8ZjG2h2dzQpWAALKDdnM07qQ9LZKDc2sMpLKlhYVfpiQDOyDjspIJJZpPe65nzLIWR4idFrgNu6
eQlRtSfVJNe33XRpjBIKRjs/zON6WqbsnUOV0gp8xaXtA/smyjbziGj1cQhdYkGN52yISYlcqWP+
kjbqsOKPXS9VT7HGdBGXCvInpQecH412pDx8PdhmUHl3wwZcqrEQTMAQpQwHz8oeRW9Qwur851A5
ychI3XjxEr0/J6ohYfbl+yRpUiIc8l6+TsI3RWto9e7SQXX3gmR25py1ndFdFQkUQcJQZTnKfrEJ
nC62/M/OeWKq18n4NfQJuGvy4UIIIF5mAOTKZMWWNIKqZhPZ3S801cyDajvGoZxaVQlidfGhKUxB
15kHl+zgLtOrkxjyJCCjRsduxo9k5H2DJtnDDgBxTEjXM3nVyE9E9c17MTDWjQcnJbJ0XZ+w8UC7
rfdXeplnCx2Z1UPE4R1WiD9aSFu/jQGw+Yd1nuG5MZSN8gA69y9+XX7blnpA6hGHf+8qbjj7ffo4
4oaeZrxAbNBfZW4lncSlcKAvUqR6QH4VWMlsuHT9nh1jlAGwfJ/xyY/XKRqX6mkeRmjcWpYonfGE
KMpQAl6QFyRqh+IgWqE35mgeTv1Lc7YjhlAvtdDQLnOEwY4JEC9EU1wGNbB3Qabs6nF0bvJWL6+p
ZFj41Ggm6xjVw80QdGgzT3J4wkW0/B6yTyhYtd1sqKLmMredVprHxSK5VabLT4akLcFGTYsIg1i9
aGOiFjBaW6P8WlhIJYZJle+i0s/XQkhxjKRsWYWBfBDEdI6RrHwpNh80nQr6v0wSXq4F/IVf77+c
5Bmlfs5N+yd5FGQKbAf2ErI5PRLkX0KqK1aOaRUnVe61YwmvDb88X3nVemcjj034wy95cLQBOgAK
5OC7SLYgFKee4y7XIpCkilXBE5KM+6ZDsqWbHpFlleg3KTzui14dJxqj9tR4Zvwkq7kLDNxRt0bd
Dk+GYx6EQ+0l/jJOguam8AfzKKtZwiY7Kr5BV7RIuekX0uzSeqDEZa90vXfP4/KnmGlMpYRGMcp3
dZuh3NrXBvzVUftFh7ZHeBDsKuG6xEilNzxBmf8Q9sZFASNVgn6nqEi/FBOIblRR21JtarDMTvYf
mkjfiXHhNmjoWBkTVE+2FVB3Deozrml5YrVPboLSWJlW+9NNjZMXNqeIQnN6uYkGiOXkom9XKIlR
fiGCyvOgCCqLWPRs0AC0Q+ZHzHoOUjshItJJQTG8LsN6y09l2GZGqW2L2Defg0ZbE+4fv0ou7E0N
BVtHWZLys+En2cKvBvkrWSAICTIYchtVh8MYRNxKzBga1N35Tb6QnCxgt7kKLMOFwcRUHymqcC5d
QeM1dy/MUBqnLsdw3AsXdl+F1VXb3Veoey2a0E5uzXhIb8cIPmsw3Y9RXA5X87iGSuJO+PLfCn9c
/4ffZaxRtTefLikGSsi0YO32Brh7mVKcjHfPce6GiO6JrhNYvGmnS9Qn1Zkv91KPy+SGQmrrzIbd
2OcDJVJG3FClFRM53hhOWqy8Om7C5ZgBGUT5Id9e+lKhfpU69DAhj7DObLisc4IEb1/4/q1YkGrz
4hrapK2wKTyJ1plXuNtMqbdylo+/pkYfG5dG+7vxT5MYkVttPfZd8EF9PfH7bM+57qv4QoxCDeF9
THx7EBRFvZt7fPATzl1t8RVysv9iHGgKkA/HKi/JC5F7CFR3ehUrtyIncTl+i9RGTGHF3lXHW7Ml
xb0oJ56GUeq7jddmyrLtkmEhWwgaxYYfP/phDjMbMHYhiFxCF3MRRDZVed377pV5Jc4rBVKVq9a0
5JPbKPUJQRKOpkHjfy/30N/Vi7eXR0YVwi4EwJMtnCBJDkB/psxkUMNDMg16UZscxAVJ57eW6H4w
f5g+u5uKP270CkicP0gnGKp5iSEHKZ1Gh7CLl+bSRlhsE0mDlTWRwHoJNQvC5+Iu7JmrKScy56Jz
GdHshQchyq0LQxWUOta1KEDwAaIeTKP5PtcklLA3r/hbNRvhMXp9fmU3ybWaw5EEXz68FVMaAxa0
392p+C0JxreuQNvNXYGQ++D8PjedBKfkVE9hOw1iIp2UDsUFFY15Ng7xSgncDIkAfoMbtPDURVSQ
+qnBpJl7fUjzI4ngCEj86DkbKCy+XbrqZIHfKTb38L7BOeCmW8surE3gBcajNbpkgMBgJGrz2Ja2
9Rg6vrkBTaTtqf2OzwH/e4twwnOk1Dc6oAi+enUFD06tJCeF8kUYmfp+5cFr/KXuqyUj5vd8qFGt
d5X0XHSJure13tqMudHvu5qSkKJJv5gEDn6YdbbrTNd8LSXIKSyKneAalfND1RAKgzjTeXx3Beh0
cW10/e+umptfVvWNN9dqcm06+W3V3Ow/rBoTquIMAtIhG/ujBZnPjh3AHaSqTroKpjFhEJdezvsj
rK39MTG1tVL1VMpMQ6oXUV75uTlEk+plkPQrMflva10m2pxad8jhLGG3Q3a+XQy2F09Cg9pjjL4J
R8YmOraTavFsFQLHwpo3WnTkEPHm3Lt5uGot2O6mH5oE8hHgWKwnB3f6NYrBVO/6hZVzCJzHIvHj
FGZxEZZP8z74gJdvF+jZ+83ezlVtm0+wqYgCmq2dlGweG12+u1x0wHpmPR5FDy0I6VBp0ZcLKGto
gQA2qjJshRXm/OwOkkmxmBiJ0wQi0yKRlpB3yAkIxPix/HO1gtUukK55NbFA3gwUpofLUOC/Mg7W
m9o+21FXbsusqG/j8v8oO6/mtpWgTf8iVCGHW+YgKluyfYPy8fFBzhm/fh809Zlar6t29waFmekB
KRsEZrrfgHZFFLnj22TAzfXCyvgZV+22lSKgHdob26qCfzUfI9a61K03NSxSxNlV9THPnWxvJWp/
Lg2vPFMmqPetY8P8GAsMDNlqPMihSicH59k+3976gtIJHwpPcfd2jHjyHwPcTTrPV7bRvy8iE6Sp
eelLaNv+UVrS307hoQBSc8oS+ymEltKsuyo46BHgnrFCDGRuU5NdkFcdYCNHr56uxMfZscu1jHa+
Uz3pc8uGvY5fI2WKXv1J+ZpFdgEwlPh44stjdFbvZLCz3PGsl3zvpDMbjNBCAJpd/3IdBL0Mx8dX
4ZsytTP1YK/bVJyl6fQoCKPQ9yStOoy+JYtwe0TFauen6fw0kXfYII6Ltjgp45WNSMJ31sqvaPDM
vxzNWwNTglOUhdFKSwf/v7SrH8oy03/MlVmtCgRx3nBM08Gf+9Mza89x66m1cY8Fh42cOSp7tTvP
p4F19mHwfOcSLJ8cG3Cc+iRkf6hQ5DT60rlHMt3cV4bZYWhHytfsAU2arWVessKMd9i+9099GKcb
t+m0L22SoLfvdtV3p5i/BM3c/fLLHBnegO/ajv8mnhIFK0U17yettH+gj8rCRk/C9xjcw7qMNf1Z
PrnIQLwqWqZvOnJjxqZkZY6EBy9ItenOdeuFj1ZP8VgZEp+CuRF8M6PCJjMDRz0v2x74/nywcEr+
limFig5MgdbKEpYjDaaqVvXc13n3AD2YRebSD0bL2WR6rB6dZdZocVdr9nu7kNoMLQSvlHbGWnhr
U4Hg1aQN+rkI7fyrjcvwQnNzvL44a31prIUEJ1E9REToSHnx1cLA93cUNTNjLWy2W5Rcy82uDDqw
hQX4eaLQo1T3YTem3JPAQfJKtdZFbPF/syy35dAvqyZ7Ilt3G5DgYJlxG5hkKSad5V8uE8MOPsPn
f5TdhG0lzmpw8MYASpi8FciJSL/f2c6xsf0B1XAsQxB1bDHsDfpX02O/6hnZM4zi/nXIQsiuqqqd
ZdDRAY8GrqXtBAqAUlt/ROsSiYplam1m7YNp5xcZDApFOaCQo61Z3jnXvFdu+t3er515K2mwMeWh
nvradJRmrei/qj6x7qVlpMVKacKMhZzqPM0QdiXBNlRdeFeGJpJrhU11v3Isll95G1ZftPiLT/Ut
WA3h9NCiWPddwzt63Ta19qxBHNg1ZjncaUgBnlDmVff8ge2j0c7xpmZ58G70wb9OluVfHdJbOOSQ
SULDfU0yZ276laur7aaPYUTZwRStlMLrUMGLsh3lpeLOQQDoTMLW2dV4UTzPuO9QQSsVRHnLk6eb
5n+OHiNp6Lb/cFFr5XWlsnVmW4UbXbq7rCStLTsWihLYTIxFdqia2LyT3YkMSJyD4s41rpDNyzTn
h1C34PQtuxjZ99Qjxt956B7bHkMSURlzRISs5qWw+2tnV8fu6hok8bfIoeYG8ZS8PeUQAh86NAv/
d9sLvUC8AfFUsruLFYaBpNwpjodvEfapB7dna9dVBnKBdRy9zPN010deeS9dtWZ8RITmIowRVepd
Y04fo0boBYdet82zE0YW7k2J9pZ1RX+oLYPUfmmob/lUqdsIt5q9jHYh+XTHMPuTjGZR+R/qEO29
DJZ43gSxEbwYCbK6kfLreoWiydhjFC/XlsZLHC0JPk2lHufUWLQjB9KfFC9L15LGvjUlje1ofJqM
Shr7U1OS3H+Zm8X8/iTJ/Sk4VFlaL5dKllH5oBwb733IV3Gy0D7nCuUJqc5luAhswe8mBynpaXH2
I2kc70FVq+iLU7PqWDT2Xa9k6xfGwQ5Qkfnex84ZQOxA0WUsn9Vx8W4ajXc/KnHZCtx8Y1H7eXdc
J0GY3/SPbR2dsDWFaqgaR8e2mmdY4e1zmofxzp8TDe4qfXKwzeCbGqneWVqqZSOwzKQ050eYF92j
4vrT99dWT8fvoTIgdGgY9X7K0vNsF/in4xiCulVrvdp4Aa0qa/R+8TZC7WxKh3xllYHzGsGx2yb5
nN6hbp3cLWqG7jQ/TKnTbbMSiMoglnjSLkMkgq6b0jL2032ShuXatvMnnMi7exE5HAqMkKeWZ7E0
rdhrj7mnpGsR2cux9XzybX1bxrzhUVosnxJvoR6bmG66vx0ub16X8wK00AScEcyGtnUtB0WrW6ec
ksciVSynOSvDa9DtGo6Kj4CJgTbincV2jEvjXefBuPYLdT5LM0qLDZJC1utQokCu9uU3K0rMd1c1
yoMXeIdpcl+oSp7ihSci1kZyFs3TPoy7+nLrz1SAJ55R159ckUpT9Xd+rcBZW+bLAUaFedfHxcnN
sGIL4yWFs+hXUtExN05oGzsRlTM7pDqbyfuZuS5cLbTnsAKBliiloVusTFVnCnZLrAxKV4iiXODa
xoNnVNPjFduRTK13J0kEM/Ps/Tw3zer6Xxza2kdbhjsDCB+qTP+Kajw0s3RLdaa6an6nDgTeVW3H
LzWv/1OjOzTDLI3uNGzVZEYVWd5DXdQQ7hqzPvRfay9XYPgM/hMFFu3Mm+frULj+E6gx/6lHXnMH
99VaS5/EAg5CjbOw8730yQG9vS+B14YIFnChKVSNJ/97GCC+e5VcR1MmWYddxX9KrQ0sCDgrJnfY
x8sZ6jQfZ9J3GwXLEyNGmThnv2Xj1cx1uyXj7zzW2Bg8OrhEUNfudRb09FFTZ6BSo0tQFUfpQgSk
VXhx4dHd6er9NWKJNUqYdq41N8dbX2nWI2bhPI0x9sNZFTJ0XF8yw6oweVBr5BKWNsUz/dSzkf3U
JzGVxFRB/OrqKF5KX10Vzbi6RgaFa25u17UMXLcrpJDUjq2xqaTKgzeyY2yHKvvpY8iXdKr1rcwz
nKf+EqEM2IkMkX2NaFTugJBF51PXxd+8SFfeKhvPNi/OkeGG1XSa9AA4vN4VL5UBzdUrMIzwkBfJ
JudXVens04bjSitN92pJIErxRs3SU6ldeDhyX0mnp8bayrKsGUIY8vNyT8nAdfb1lrvNlHGJvM1u
dLdHeMiv3/Qg21TIKr2nmhsdGx/D4c6LF3kokS1lG1NC1wsRtWkBrG6m2MzvwFeTMUYjctXkFXKm
0vlpXOKxmyKlUgV709aHo4RcoxsLSHxihaApnfYsB3OEz7Ka7dgsV9KRqYgq28ZiYi2dtgRcw67n
QTG1Z3NIuvPnMZkcsQ0pCz04fo6Pig6VM1Ai7Xmo2fguKkcbgWwnwHJQSEfaywHPLaBu6RcQd9Or
+wxIy/mPfonQTDSDlpkyeJvejlhjKJb3b+B12tlIMJGSs781pU8pHUq5clomnreJQ24QmaekAw5D
k//Im7c/j7xNzi2QvOuZ9DXLwG30b32a7mC1UYy7P2JVdE50clhjZZMhVttDMoOqZm2ZP3TmYBx0
Vo13ltu7d6gTFv6ubEEsZbh8ra3WClG+tIfpiOOmRSYgn6JfmavGiO/pX4VOybtujZVd9tOaFywY
P6ZnAN2wGM15ONX17F7gorkbbC1yfkdmvik9K36eW+yH/LlSd3PDinxdFsGz0hgzXyHF/BCDk4eq
hGu6xMpBCwb7AF7ZWkkTB2Z3E/aA+1G45Bk81g8gMYwvlTW8sDmvH/Rl0bOMSUvGYFh+av0ek8hl
nlk5l74fUwCYxnC5cRZu/AZEYX4FszrCqyFCDje9OmkuEW0ND5+kor9LdDc4pk5zz+NH/1KrKsY5
QX1fL0mnaC7zx99jZeLEd9gDQLsgSWvpOBJ3qlNQ3WtRX5XO3MmVi14n5X4kbwlLhuZtwJK8rooL
m9XkaNgzeO2S0yYK2FEfRb9p0DdlZLU/unmctqHt1CcP645nZVB/ybiXLQLPQW4/BTA3z3gSRtty
gOyDi4W5dlAhPI+ui6Z43DzIAevI5kH62Z6cr8pcMvC7TyJuEyoFThYSJxikINiaY3z6tdLQ5fEq
u+UGpek49jGJVGBsQaY9luhuDCHGhq0a6HsnHj2UoYlC7XvZNnXcYnoMMVr9TiYNYZK81c9yaRt5
7kM3dvPGWgqkRW+cAYGY58r0cJZYujz0u06u7iNkQ5ccuqU+Wgdqj+eRQin/dywZZHVtss1egWIt
tnGgAMGMosWSrLW+zZnxmqXW9F9dvbGho3xXzdaBdar1zxBm1HTbqX0bh2BJhbnuo2HymhiKPrsr
mrA+lQ7QH4qw2r1cu+yjaD3ZYT4+jU7YPiCz6R8CDGa2A0/E72TM11RVtXfuEf9QKg5bPd0avyv0
x0WdXJBm+9q1GF01y0HO5OD0yqpLXeUkBljSNZqdiuIolbGpVtOd/PUhQuQeq7iL/PHyb1f61XCM
ouGndOEnpKI6YaXaukwiZSudcjCtaVzZUfbFAAr4UDfBxnXS9BItWsrShVUCQLTJP6BQaTqb3hoe
IX6yIWDr6QANjoa9ooH6I2Vb4664i8bBwqRYJUuTtcM3j1oV/pJf0QWJTo3pozmdKf23xgj/1cZB
eVTVGtWKumN1v4SjlJlunCmIziiym2+2Pa3Rzh6+kb8x9zP6TTuZXoTNSa/V7tWsFOMOElW1lunI
2PJMw/7rUnRK9KL7GM8ul5UvpeTujHa6rXOLYQ22aC2vcUXDm2tRcJIDzNIZ+8hnMVUa41w5JFGC
i8LvgL9Nmp3rJInyYwVHDzf/mCQXcpyZcnPPil734ncFR8dzE/fVM4u4X2mRNT+6zsHRvNPUBxw7
3IvHTb9u2Bn9iJP+OVWb6hWOeHIqq6jfygRr/qn4AJeBgAX7qNeyA+D55j3v0p3Ms8Jo3KjoTJzD
Fq75jIbjQVwp0bC2KRHEFqWv/82uslo56LI8TnFT3V1Lxvhx4uu4vHzV5RA7/tkDCHuSVqC6zl2D
IlaYx6x1vNzZTkOAD9TSrGV1naX2j85TtaP08QjzHlxdTy9m2m6la1qWSWxn2WTPBo5eCgJQ8iXl
IOkDu5uenURRTvJtr39BEBSHBNFAA6GANDS/CGWmCPzg4XernovwIarsL0K2kRbeAtfWkM2hRM6g
P/CLq3I0XvVGofJb6BN6IoX5VdJVXV2BYKfAdCe5LD/2tI1nIvspoxY13EOLhfk101Vi63Bvl8CR
F5KMHMg9tpmTvGTdHJztIuxXLaggUm8Ku6i+QKGvJK0kA9IECFG9JE53MY2Jl/is1i/2WIfUQmGF
yKCEJfsSoWxE7LiCHRTtZvbwx5Jwp4ine68Z727Xk48sYsp3CnqzQxRmj0ZClnvIzRmx7MR71RIr
P8Yx7nTSXOS479CxJjO/jJpj5T42enmQlhw8c+9YeOZJg1rpPbLU84O0LNtpMcyqWV0tky19ijZ+
2wGSXJrywdO4t8yvvZsj0z2ribrvC3wzFtw7IMo6VvcO1PKtOcb1Gutfk+VWYSOI0ygnftpULyAm
FQigZTjedA3yDS0sMaVqYKb2VYYxiFechwVfxwv80Vcd99HR2vythvOdFspbMVnwI0frq7T6bC5O
htXra2l2Xbg4ppJ9u8YuF4zG+g5Zvf6+D+fyPlewxUTcq9m2dgzEMc6xFAyNEYF9Dl4ZdjsLKyvk
1qLp0Wqj6aJT5KN+xEoHAgC5DcArPARoQv/7aEqqqKuV/6NpRtpH8B9zJVhG+zy2MHQz6y1b2+yC
nm56aXwrvbh1bd5N6ka6pec21i0B0sd9n+w0TNtXMvrHNW5xANwy9IZ7ffdH3KA2oPGVYZ+FitOz
VrbjGQrf1OxbjSKJlP2v+Zdb5yfwiR7azZ4K/7w8QLuQLTGyBcLoKDvHxztkO1h+eBnmrMWo7qOV
j2otrUr1EoQ1xm2JdOsFQpe7cRxr/jrk8521lFvTXHvpqiZ6z11v2Lq1Ft8VSjZtGtf81S/Wa65u
DlvszeEYLU0xNorj+rnJHetOugyobpcgNO5lzHND7IDEbacpuvdGAeva4YM2O576VkDlv1BwTled
PqhvZZWROVM0cy2jXWNYy30V7uyg1t4q1cDQtHGUg4yW4cxbeHbnu3G51KwlD4GXeY8ymCUHL+3d
L78/rodVyCP9lLlegC7iUL53vzx9UN7Sye8fyCj9MBfR/tnClDFW224jTWUyNVjTJYj3VivenW74
5ViKc6ScrWzLMbU3TjFQepzNHEHoTrNZ7k1lvwqRt2XTiR8hzopkY4PA3ujd0SCvB9Q/g0g0YIJx
tqIOulAQj+xNllPHazFdacmkeZ5GgazU38Wc9WreCqa13sJ2t0liLJ8nQyNS7iwQlRL/VXtRx+6s
u73kFtwJt0e7SIP1p+yBnMphIntwZuW9kpahonexl9NEqf6ZQBderyJdn7ITFLeA8Vx1i20ePpsW
D90ndXTNpy7DDDnTVX1Xpg24cbvJyfN7iXO8tjMnPXXtrF0kuu/KBkbBOqhBOa+dckLMrHAu19C8
BQ5TttSRJVYOSF4VO8/KC0w5+TQ7c/9BveTH6LUkakJ80VHuucRe2rH8C3ktqkGmH7QucR8lJHCN
YBvxFfHytZzHYDkshJbDUJv4oi5XkYHOnf3FgnJ765J+LWRhuvWpTL23U1zt4AyE/DnV/IRD57DS
ArR+wzw9SUQWV9WO32NwAuAwPyUqBi7k1vP/n4gwg50QZWy4LVfj3lWdTepoAFuux8mMoqOlaC+f
0C7XU34J+yI3gvMV7SIwltTukZAy4ZMpxY7HfvpqG6DRLKSffrURKe7C/9UWFgrpTd59YW0KvMcn
d49YmXaua6vYBUWcvfLM/phkIw7bmv4vr4a9VmYqpuPsrrZBZc53Q6l9TNIVKztbMEmuTH3ktMpd
RoL6xtH/k8evLfR/4fvjr5nVqwR5fn6Byh1PtXrjh6X11vVQok1DCX7pSCXzj0yeHADFXVXW7nfX
U5TV5AXlS97ztgCEgzpd6iOx7w7BARtU50GuBB8I75GgVU8xAOVTGWo/ymGqn4TdnC5dCKpcu8TK
W6KWLmlJqHTpHdZUDbeydE1Z/k8+4j4JQ2Qniapckl29pejbnPubuhMLuGvnnETf47R1jrfc11Dy
l7Z5ugu8+lTYvj4AALQjIJ9XbQ681ZIDZsZ7Le3nH7x3I5zX+/kuykz90RmgucpAlEQhRH8/eXab
iNxSrRpIXzAj9XE6h1j6NRtQN8shMh/qyY7eW3YKGhpUq7YpYszPjf6xnvujsE77hXpa4MxDGvtF
euyqekkp5d0LD3VK0AmBTl2fZLAaEAKoMtPZycSoc6IDfuuARRdCLE9f92xmKK7JXOQ48q3jxdiq
xe7PJlKi4zVt/Zvyn7bWp/7re7Ax9GvfFU8nMEueGD/baX7NFYhMThuGFzlEkfK1qgprf+tiGRVe
pkRD8CQvQM6gBwCmQi08dMpvdnGFoeysrs1OyWIoJ/29U/yyfR5nw+yq27nQvA0KK/GzHLKWh12S
xPHJWbI70pcaB6sJ2idpTIGWnsPB+nmbM5nDFwd6R/hfgkrCahCTLqXU3jWIhi+RnlIhgF6DIFrJ
As60SgCPHY8pUw1f4KEamNkmHZm/ZTSdKsgkho2aBGXPVuxuWctlQC4LF5WVEXVap7f+TY27ajEE
Gqs+WLVWZ35RnWjYghJw7lQXLo9eBN0uC1vAlpF/j2acvknjetrpYwf/qKuTB3sGSra05FCkibHq
Oioc0nSM2DvBcCxX0pRZmq0/Kk3iXKSrt8Ju71YuePvlIkob1diuHSe/m59nza5fXLUifVPq2y7Q
p724Tuau9ehnyvCUzklFpXE+iOuk3ybjSWspWEmzSuHq1Yt07f91kpvC1ZuWMtFtUk7VmVeVrq0r
dPZxyQX/IO7TKKBFx0FPc0DwNd7UXtO8QNq2Z5Rw/owdmj46zqgkrgOcEl660JLYODZJA3k2T0LE
W5WNCmqvyh+BKLrbGP3FHWyKnocvXimJi2HI3lm8U1IDL/G0to9/8o2kTf0x2ynQPFd22FJp/DOI
b30qGvKhfmb9z2Vvn6XWmHUa7qgq2bZWgAk47NMPV7y7kX3p59B+LAfkSX0j2Um35RbxOfPDcS0w
+HSK/Y3dQHb4PUmtdcxEcwzqtDn+c5JEuSmqWTIpMittnar9eA4dAPTaiOArtiek8svkpV74eVme
GQeDUutTD+OYNRUhyC6sNAqb/3jqYKwbzIQfCj3i+a0X+c6AYfXW996XQQmaf3k3k7vrpndvxOA3
qRv9XEYGJrXgnzYxfkU/lg+mKtcdnJIXupMlcJi8Mttamjq+TX2C8UAFUFsfcyTybCxeskbtTzI6
9ygAmVHgX2S0UoNT4+nukwza+3IaW2S+6+SZtfhRQsyqSe7DGK0tZ7n8nDXaKffZsskU+fCwU/V1
ZeYH002N76WPnPpiSula3a+EwvKXws1RcfEd49Qp+E/FEG43v0OHqXX+9Ql1yJr8NdTJ1U9X/R0a
D93HVZV+WHTy7E9XzdH+1fWkfMbIotjpba7syUriYQ1qVQ+j8g0slXHGVt3AaHCovmVJR1Y3DNN7
NHGyF27iB4m/TQ8HwlCj/+v02h4/phumlcp0uazvOXCtEijhTbHJ2/FDY0SEQzyjczHyTF+k1ei+
aYBkISSqDFgb3XCWgdaeISmNRYsH9cQvsJf2RyCOfKgmvHyaLHN+X+GPj9RxJd0EoOGu38XMoP7N
VPxX8ThTTY/MFnW9P0+TsRhWWNGaGxnPNCU4y9ms6x9nt75Ps2XYc9EU+HhfgZvdVG4+3Sd+4GHD
rG2ldTtYQOTvYeOW29Q2Jp5QxIIV5jckp04Fe9KawiP303T/aVrsI+zhDmSagUrJe9gf0ajxUJrY
SVMGBLWOIf3nget7OW/Ym3gpDKNP+1XpdCPT390uK5dwl2v/PwxIcMRTbvQy5ZzpfnVRUlZIZaif
pCWHXC0ory6DcmimoMcmTTU3fwzkplpdpC/hwgcklV+QiaIe2xYwbVYyuS+wWpncGLXFpep1O9zq
X4NdUOa6tW8xME+Rlg7j+jpZqatmB1Mb6ZjFilZWE8gnLSY+y8Iiy/lfqo2QhIcsQKQzV5wMvk7d
YHutpf51Zu8Xyckc+h1k24YyHb4wYg5ztYDxoWaFahaenKrP9DsZvprJXMfrMrrvoFjjHpbqIVD/
PGbjGWGaYZDZPAPU8uy139ErQxUSJWWM20PXVT5wkCVcAnVylcdirFfWOLT2TrLrptKg9onUwU4y
7qCjp27lNJEK7HlJvN+C0t4mKMydAsfe+kdaKQkyNQZmZbHHbnhu9S+3pkhbSzPzIDHqC6flNirS
1rfm1d81CkGt5+RRkNQscvcZamv65j7b9tC8aZnTPcdttS/NuHkjDx9jne19vY6p9vJFTJU/g8EZ
/YRjSk2ExBUzm8AAnTCOrJKW0XIk46LoQ7+X0TJxefY5E0uHZTQ3MAEKQ7+7k1HYJG/IJ/YIjDG4
SNDLF4uNwjvOtTJ8iHJJDTbqGuQ2Iz/ZXpuLMNeHRtcy4pTmx0gZaaBA+Us/Ov8U8rqNSOFXrvbX
C8nITJZzffXMUmKY97ham/oPT3WfJtsGClO75caY0JWUJpwk8zFrLPcQo0SzMpamDKip2sHt/ymN
WyhWqG/AV52TdI2zhXmijceMRYbvALTXP9uD6591q0RA0YgH4BEkwSCmjxghL32ofh5Vq/wX9Ze1
AHlUJVfObO4Qf1kAPOmMeKfTs7lDosd4z+3xn9LSjIdWbcsvy6Shapu1Pbbli1WqG98dix8VWOW1
hrDbsngAlkeFeKezJ31VYzdcYdvjLgochEx2R84UNxf8f5tnmDrsKhGljGCWb4tq6A/9hOF8g0BS
F5bpe90r8TmO7XAj/TI9gUGTO7GOeHOzKC6HY4AMtYXcGra3iJk56fzme7Z931f6KVYLjRPAfv6g
JQctSqC3S/r296gPquwFrd7kMC+jEhxYY8PSY6TFCzmMYyhOb0o9wP/n5NrDUNgsPZ9jBoDS2z5V
cCLJlPGRZE1KCcTXgEdDHmFfD+srmeOvXaiOj27lZ/6qBp0eG3p8kT6ronQB/OXck5fbOr6hsoD5
nyrjtVhmovLJ4vZ46495YlwgSmIETBny1u/43WYCSzRjyR50yHVliZns2oDde5qPFeov6rxqFkjL
XyIWG8UnHx+LW4RmogSup6GGsG9WXfoa7YPfxFAhfCZ+4W/RNtKv7NIbO9SKg59q1E5HIZFKP5X7
CVhMHt7HZvFv1OvzDzauEKjKqng0gl65C2LFWVPHmn/4w3Ack3JEfxmDF8NIvV1tOfU3Vx9XEqCE
2FmXUR2eSbWoz1oQP3SyZwNpA0K7qroXza9+iFQBZPaGJb6SPZUxZTDfRIuuXTQMBuU5cUL9u24G
3rbsR++IlPn+6mOfGtTPKTsNayQn0m9ZB4RflJnJFpql6f1n1dnXPjObr02LgERGducJiY0ETJsF
y13v7HOsYhfTeZ59VXguxwSN12JGe5GS80s+6vVGsRJ7Fy77URNpscdKFdXm6pLGQ7vtLOsAh7kL
197ozxcHGREoinD/oNv8tem2+m7gNfMlASyKILE/7wHAJN9zpKQSTLhJj6YsrdH8lG5uxpC6z/c/
opd7lArriwIBdT1k9YNqhfifj37nAe3goX5tmyZ7Mcyw+sMNgBEHxVbHCe5BuprRCi7LBTI1VlaJ
oqt7b9Kzx2Bx+wSy9up2/GRTrcmvXYne9wd3QCHOH3Mqkvw6E6ATqOosL/qYFCBONMpWmrcBaUYo
wKGR5Wm7oWzCh5jFzQrbIqjHOoUCIwPKJE23wiVbSfTpDi8K4z0z/53JNrx5uba17cBqEAOKNOTe
oU+OUwLkBHudvTQttf/oy5c+fwmJGnWrk+vbDIvzbTsoPtwr9AXcxDJfpA9Z0Vpp3GfpqQeXB2nB
LtEqwket78M7uGD1yQZuhmREOX237PjUxkO4b0yqfG/NgIKEruL7Cohh2iNkG6EBq6vr2Yj7b2Gd
PKZZYP43xtFaDz3/pz926HM1oflaKeW49W2YJoZjRuu8afHoNMv7WLVxGaM0kawC32jOnhP2L0Fr
WoehUou1X4KMXg/ARwfQ9k9pZvcvUD+NjWc5MP5C2ChDiE7IcikfL/HV4MOFvJEHIjtwt7jRDGsh
BsjAlWkw2c42cEZ+TbzDL5k3rlFS57XVZJAuIb7750/tWvUpK9jJXvrkYJUeXlkJN4he+g/ebPE4
7azyFFrz98BKpkenL3nguoO2C0k7XSTiGlazY4nT3MVqlrjBjvR9bKp4FutBf3Z6VKqX+1FuQ7k9
Y5N1TKInDgn8/7k1wZx156zJHyTi1u/GmrqKQfZe72wZGEwrOU/6wYu0E3n14FLpi/1ktqjTjiDw
KMfq3XAkz3+SPjkky+jfQgZqhXcg0lkqxpTr1eL+ymHRkI+6A6e36rvwHwg62q6M9HJRxAm+IDvv
4W9EgjZGrPm1nxZ2UG6/hUuLamT67EJLkjGJ18efJlrYL004KK/OlD7k6Po/yJDTIHWQ66gzS7hq
Um+3h9wD8M+1VA0aq72I8snoZGfhwc2ccqOMZCI/BEXmqQ5RTsoxbFDwYtnEah9sKqjGFxT/jesB
wRT87RQ3u8eHYjrKgN+oxuUW54aAZo1KPV1jb3ODtti3uXWWAqpaqqSBHJ8Hz1KRdcZ4X2ctqAzV
cXjkmsCu6R6jVr/MfV+spDmjzXyIOmwGpJmOgDWVMc8BaWTavWWDrfGrtljJ+p5lLvI0KXnAyYb4
fG3eFvif2p/2B9dTuEG4BuvWGcuo5E4OZhpNzcodKwpBbYvgmbRlaOaNRKWzd81tFTvm3tNSyHK4
/p3FbiuMYCyB9olX0hwceICIljvH/uTO44yxd2Lex3kZGKsCRxWASrxvpDOIGanZzd8DrSguV9Ps
kdQOe6DSdzBxc57CRUp4WmoJchZLLUHa11PprUUfGNz+uF/m6JTqNh9M5TgMQVjwvMsx+XyrUQ7Z
O37pbdOliQtzuvGnrDpO/IjfMIjPlzrVfJFm3+BFB1rquXQRhfAaPEGXSZNdVw9BFH6XIGj2aKEv
HxAiCncsQDrvPOBA2I5U+UVvUI5dR01twQTo3gVZpwxWuekjvzv0sM5QffE/mrfRota7A+DQYJ0n
FS+DyavtgyzsIv0OTRX94bqsGwYtWPMDrPeyhvtYyDn9waq7biUT+mU5KANMja3E4Oe0rP7AAQTr
ck5qWGRVgUwNq++DTyJ35ciK0eWp9DBN59yueZD1DdVY3MtxCuw2VjYlezEzN/XBJT8CHsEQO3Pq
H/gvFMHWUdOAqX10WPjLGIQuHyHfIv+vhkL7eP0QoyBb7lhYmsvXlC98m3X9ohiD8rD8ye+yvP4d
EhX0tkUBNjSvf7lMpzQWHTyreUrN7hhDROKFvcjgiSKeSN7hx7BKoLzdFfDs/0cfbwlkc69sIsUd
1gZYlkPkdAbZ1FJBFCxKAyhohlIemwUXeWvKf1feOeZ1VHCSt6aM3oJtXqHvru9+77zKQaOj2fmW
ib2GYSW7cpj9f8Axsp4DRgSRHP5QbZvNPcq00VGv3PhYdEN1r4cuXgWx6b0GrQNUGve6o+6nYKFt
mONm4sYXgY76tprwhEuTi6BFZVSa84K9CBxGb8FWoD5BnMT2u7EeEGyvn9gmfpddT0umAtBGkB3t
oay+DfaJOh7vNhRAh410lXhvrgw7to+6krpbrXP6Yg+/CxPcjLI3m/aJOT7cwanGt0ZuLLkL0mGD
ZG38cRvgbONSeMrnT7exAgqYTRnTtDrYhmoB9xz0fRZurMpJDskEFp7XuI6sFusXpMP+F2nnuSM3
smzrJyJAb/6W6y7bRi37h9BoZui959OfL5MtsafPaGPfeyCAYEZEJkvVVUVmxIq15oEfzUoHTQNb
EoR43aU29Stoh/YQgdBfdjNqlAIFJJdOi6lf+ffLOM676AZWnIQuKMvFJifSm3SOpu+ZILCQVBaT
0X2eOkClcgSkunnKgupzPsbVeaHDcGqQaGLoK1p6hBxOBbAD0Qzg7tbdZUqpbiRi4D14AOQRfDxu
Z8x7d4CFNKqr+zYsQIX7NbIkma6o+x4Gu+ek8dVnh4Zdze3RDhGjoeQXTDF0mPwK4CLbNqy7Db/U
yjGgCPIc5aZzE+vlSNHvnGFA0WOHdgIAt8RRH9kc0DOm9S/yQAvsoY9V71GOHNPSN0rsqic5DCbV
2ptt5e/lMK+r7jQbM99hLxxe9KZpDvHQmCcdUbgHnn+D7RiS6QYaloBxxiYPABb1fRGpw1bTtPih
iW3UVnjMHI591H2WtjU4UJTultXczS2be/qQPACrHk/LJPID2iVB9k6iivpxNE+FpQRL15iEB8nh
AjJq7Lfe5p/DTgxLOJO3ueGUl8TXkvkT9UxtD8Md93rFJ7cC745gM/KdQyk4l9ZDJwiaEjA2BwBl
PfcuvIpaU+KXp+ag2lfr9sYizXKWXFOd6NfRBoobNDODB8oS/xqFtndFokpHwaSiLi490pgqCkF1
AhUGTWFno5xbla8T4W0UDjsgRAqwm967rutIr6ny6ModGR4yYt8sJU8rv602oUOGWA7l3Kls7m3F
aO7MyaOjzmmghaSOYJttdmws29/VQmjJH8DvDDAsnHSzZc82jdHyW7/8gKdtt+UP1d3kN18e1MQb
+FqU42G5j0Ve0PHzSvU2CvPPrzT6bIOsa2lq2RZMbn7fCZCSPNBUSfJnfkrzrn1OKqeAbF+nP1sE
JFTsLlXXu5RE5/BYTZbybLVtInJB2Y9A0R9n8H2frCKP7wqIs9Pcc++UqG2uMfvg/ZTaJjgMyxbM
Kf13u+lOy++0HqOJnIXNnw1KLHTvskbYqkKn3mgeupQv15Co1B5sBdl7B1asKomRKlaRDk69Dnyo
5dJCVqfuKaMgcdcNvvpEL16LdquXfRuM6Cp3UC0cFoVJXsTSwYWBGfyqDm2zV5KA/5uTTVdX94b7
wJzryww8Z+7qw9RmBs/EoMVFwWQ5k0PpeGcrfVuB+4o/0OqolNrnLy9WkPMoKjNel13XHkou65vp
/eqUy2jqoJ6c5u8yQNg4E4rHnVA3nnuvvcumAR7cf9j7YOR5UoYUfiboBrMXJw6iq9mn/XEmQ80j
ISUWaZOHgv3gVZ6lsWcgOTh8laM3cWuIMlBNTdQKbpR3y6xrWYHn7Gy9L8jbceHV8W6oTa2x7Ryl
3K0ONRiirZlk5o6qhA8SIIJHHR0hOC90WAt0zzxJhzyodClAhC+P0mCJQHnGL0xxrqDLdid7S592
v7VUNtAF8uMABQSLzsrRIc9+T9Qh3dD+vVJ/rPPWKaS+o20Zgkm1q3JrFnzWgwbOUNHOF5D8fTKd
Y6wkcL7OtOpFlpmftdj/LkfSHuqqetCh99tJmzzMWdpugYlMAFlZR9oy+gbl0kjyBRvHBaQwHSzL
d090EdRnv6QUrM9sBtjWmTepc+UB5kFSJBkOlvSQto8us64CWD13FnInVXwzS1IAC744V/8ex46n
WdFln+r6QAe03y7IZM135vtMR4RFeinlFjfdU5aZsejhj/qrFlnGri8Ld4deV3+zbau/wXY53MzY
/MtxrfxemkxhX5wiLC33pa0FS+Q6secB514dyy9yBc3n30ZO8in97exsTnbrGkr3CekUnujFHmo7
KSUEIQaSxbkFX0je+PfapIEBKdSG9Kvhbg3jST5I9oW5ZQOcfJBbBp8PpRz5veJuTC0weYtHva22
AZzDNLsMo7ecUseHY0tal9Mm1vW96tUwGq9RlBmbM4+e073RG8V2haF3ud4fcmQVtkYGyGF16Dni
SmFZXduw+9Br9NvJsuLQOrTZTPSsqqG+UKetdq0yvIsSaYtdFgNlIfGXXZraeoThtQTStpZqe557
HVp1UAPL/Ntqn3qqKUB1xv1qkyE6HDWAe5Svq91zSRChXKLxvRL4WHjmdWjT8uSr7aGTnNXueC01
xzybs2Ls/XScYSlNP5lkEf8UoQLs8yZ08BPrDETzNRQOsk9lYdgyNABZfeCbUfafENyLK624SKyZ
RKTRT3M3OpV9/afJVHhEkMgzabdUb4laTb8mriA1YZIT5xQ5lbDuy/00AkfdTMpYHUdVva0SKACN
x6tkEJM2L7GrY2dNfJqpEy+z5Kk8VFVUH0d/uNWCU2y1J8hjnOkD3Cm1nqobv+jD28yua9caZffW
6AqPq5jhfdSnfy7REO0IFWVBzOW39HMT4QEhuoVRCqGonCAOrZd+0XgMvl/tsZ/1h1JkBcYuKK5z
W4JuUort1JBe30mbl8RC9BOowraxqghWAAIXY1Zzw9kUE6SmKpMCPU+TO+mXhyEA6U7jDXzq9OVe
V8frbLPy7vPBp/Um2CZRkFzJNyfXsg9HKr+/xrGLyBgNEsWm9crkKh2jFdKhIE/7Lhd0WnRoLRNr
ETTlSd7udPEtgrrg6Kf0BC1LuvJUacT/8x+Xhfehzor61FOIPk/qnJ27KczOcijPpI1HFPig/i0G
7Qzy50YL7pkFotEgTp6uK+iu5kLvbuYUu2wIy+dBO6t9092KlB7HIUuTPxrgpW7jR39auWfD4aOW
T9RJmiOJ3PzO1gv9JXLSP2WEnfvnUs+SL1CRw0TDM5DMeYyCrwpaHHS62FPr/xyqYggK49XrGe5r
sGHX/RGmUJ3vcOTq8V4DdX5yIcO6K/NyAJ6XUmWLjOCbOjhXyyIlHbXK1oZv7EebaCP64Xn5UiFY
vp+61LvoUwVQYFmvMepy26sAVd1U7KZiOHQl1a60saGq4HEQO81RxCgV44WXVwQ2NSgBactljJxD
+gip9IVs1aI8uU29JlR21CT1DYhA5aCL3U/kV+yNxNkE/+E+8SP3NdCAbvRe1acfPOS/hsg4tWj0
a9RnwACt3txImzzE7Fazts/PchTNOu2nTWrv25a2uhFM1aWLIp43ivaIHAyiLr9MMkI6ESbJKIs/
ZzzzHDLPMnfzSJ5ha3Ywf5ra+FSKrpux6YRgAphKWse/0X6kbyMnqB6rFi3NQYX4wO8aZEuiyNkG
aeR+JYUKyV7g/wVabxck0yWflRqlbhpTw6Ier11fwWAou1hjuLqiMm/El+6nTQbKgzLon+TcteN1
mbssk0GEIlZW55JPG91lW4nDkIiNIale8Z/Sxo7B4emd/jnQHCukYx3KM/Vt1BtkxxoG9926jrxG
lECTGg36vPdk0WwEz39kx2Kz2+A/3KnhNiEJeJaj9f8BynY+0dP8IzIvka4Xn5qqjx7NvPmcxW7x
OSFffgwAzOxA2Baf7WZUQOLmNEiLYWc18UZnX3KTQye88nAUU15zlA2crFDhWZF1J7matMlCMqK2
n/kNVx78Mvtbmnu6GQ/jryhoid5EaUP8JspuyQJHnjd94QZ4BZP8ulZnBH9L/qdlLX1UD6XhI1ZU
GdlLgTDrzszC+K71qgwGMj88RVnhAijH23eV8+QhwiidgTClbvvJdcjhlNVfLTCLuyLJh7uOTvCX
xpyDTS+Yy6cxhHMm1r7QrF7u57kKL4UWREDGWt4oe5y+07awhEIVAGNokptPU28CA+0anwc18TDm
xn26qUTdi25NwNQh5LlTik6rm8MUXPwdwLOIsmr/VCRhuB8H7/Vs/nW2etczKIqGpxFU+/6/iCsm
UBDchu/8zCz1z+4Yb6kKTWAZwX6rUEBsY/iMvvZa9rzg5L3qbnbG/u98aL7VCmJseui74CoC97GE
7x3dbNpIkQaI4C1knUJRq42ZCZneFnGOTd0D433o7A9Lkblnh2yZXQtraNJcOq9rPkIvdODJHuHO
wezuerPWDy7wuK8CtNRWXvASwU19tWufYpewq+nMXX2qKuC0xXA0kE15mqf8oheV9clwI/UCI7sg
GDbIu0/FcA+vKehgMUTmk64XpTDuZPBUDVRpbRRbpDcox+e8D7tH6TT1Q8cf/lPTF8hVueELtNLq
xewnt+BJoD+OvcONKPfUi22Yc0eJHLTvXNdK1e4KmpemP4NkrPeBqt4Xda4fWoNuvtRDUosGMG0T
JU72YmvW+Fzl2UY6JTUObTDfrYAMqzRpHrjDeg7YgZvBoS+b6kvG1s2t++kbOFweJXzdOpMbaR6a
cWK75frBwaDRZL804IwpSWaSqR9WLhHZnlNaPSX3X/wiJMYOOUSIp7eEITLQ6rNhm/SpgXyOBVJO
HOQ8P/V5hqGwarFLR8Z0VwyN9WLYmnIerLRElMKyXvK6mR+hC7yXIyXChPh0EXXzB2lRs/hFRQkU
0DguXYMsxbHD4iTX0nrSkTW6gQc5lFdqw4h2J6TsqCjGua3uJ8rFq0hTgqZnxoYL7FyRpfOBdrf6
AozKhThNsAOhnSvqxcI/ujUs4cIog2KFHpmDKsbSqHfxa8wyZ43MU5tEz5zcoa2XnNNe71sq3pzO
AZ9HQIHaUe/L+N5UcobSIw9ebpnevWbqzr1KcT6suvlMjwcC4/KUlmQ6+7QeHe04q4/v3W8il9Mh
chRuj9O0Wcb+YMxnuBomZStP/Qr5C0S8jrn1S/bSGPIi3BVpDdit0WHUEyUvqqxluAhpyrE8LJHy
tO5pXDObOd7IRhtpg/PUbQ5QF/xsiAjo4l4waJ0Sz/fulHyTSLF3xCF6o07SuWDLVu8vxwo/W51h
5k73aZx/W6Qk5cIyzlN0RF2yls8BbFbgg3jsVzv4P8mfKcnebVK+O013NUbNfFDbwHqgUy0n+VTe
lgjdSYIDku/Tdg1xtcp8WJeC7WALzGJnzRlb+lGPTiY5ho03Kf2LMzjpY1zMR+mUpm4s9q5nN09V
PPcvXmBDE+PRWCWd05CN+wL+gkM3qsOt12k8M21BH+Yl4V6WutFPLW5AX0kmiDMrvQRjRNvPNhhz
50GqrPQesJihnDyIwuAHk/IrgVfCs6h7+v0SIh0bL+uG06sMxOSE2rFHzFiyjsUJCfUiSNytHBp2
Mu7iIqgXr9qnj749aE9FpOhPZil6b5yf/M5+CMmDoGI0+xCaI8HvLIf93E4I8dEYOtDsD882VNBh
vpdU0EvoRPsLQPzpixtC1Wlolk8ukrB3K4owNJCmLyuxdKlBAmTENt83WNazQamupmVYH5D1Smiy
pnok2yz6DmJMWGIWZyC6KWx3+FR2ZX2VATIeDCAAWtGWAYWBefPm4Qols/VBmrSJxImnhZumYOlQ
4Cz4bk+PtBKacOrBouMLJIY8mKrmHLsk+ms1yTP4jnaN2flXOZJrlFxpazmi+0KsJh2o7zlHq1H+
lCYZ9mu6MZGYXy4MKXKhlfUCY4b4yYa/kJ5QCUhecMgrmlktk+oy6Z/fIJNXgHMioM4Q2sCg79fZ
3TJ3xTonGQXYkg8GECmyvkl+ibRZOxelByNJKtLCmndOhEn6pRaoV8zg4OUYp+pWB6v+g1uGdl6K
Zb5bv7wbdgZNpIu3GvKXznCSYzoa+lPT0YVTCjC8rC2WFZ+uxon+Mazp25GlRhksvbLUWItgORc2
Qv9Z1ZBABtwGwIKCGqwNUfRNpFDovIjNq9qM2rSb7Dbn6Tio2MHjUSC7nzbLnKzxt7DgajLtsszJ
eLLahlkNCfCxjIoPMoOU9B0NOmkSH5a+6nUsc1EyRp7l9lRv2XVFr4FyLCdK95q5oo0awJtMHdkp
2dnSpRi00A9JOiJftdyLr7n5CbKoQyIJiwZPfRYtvfeGpCUyLdTVlnlwsR0B7p1kakcmc9KmNeiP
LLv7Nd1TxeOrLbRitp2aLT5dXdjdK6YYN7/8nWYzXtd4P176HDNIxOzQMw6lxQNS2bqf/A6dWXkI
yYbfFMV1bpMePjSmVp+QpoMHNQP+dpsQWtm7GvlpGSxt8qwpSK5G4906XZ4t6zaQt7BVrA9JRVIR
xAoXk5eGnexT73UP2aCaQ7hrytJAqM4KShJ+aXHmr1Wc5dl6qHwvfHW/i6ntGk/Qa8mpFySLYoU1
xIgQSdOb9CLvTesNqmudD6oaFMc3ysjSKxwGSZzjK8haALd/OVCG+zljXUoBFCFnyPsivAPFfa0D
HBwKzUeVPInQXe7Sj3MFRxR5tJvTwcU/p6r+jBTdVutDDWG4/CgytC8ysmrIDyZz9iRHIHE+Z2NZ
L/MQFIEnHBqZs3QiADXArANno1y1s0Jn5/aQCkivUkFg7wlclBzqJuzQiQnjbiFfUFRBeKXX7A7F
UL7ceoZ1OXRnOJ+i/EK/E0gj6Njic+cbtBpk/vzT4DbjHz5thYc3QZqvxudlvER6PnfcLVJoMTku
tdo6em5eqnY0L2aKMF9EEacQI03R+G+Bn/55KmN08PfwRrfRXg7XyVNTRv1mNXpxtQVsEJylafGu
0YoK1E/xND7+d85EktJDfu0SOmoPeZzfL2erzWxq+pmcFKHoOEfr7beBcrLZnynwoWAkVhogGjlO
SjPB1t9BLGVZx5Ak/wQtRIIug2UPy+GX19e4jVGjwhHLQJCgZzrSL/xAGM0BstCGrpYi/ODaf+hF
rD1JeG6pdflBpXNzJ33y4JU/VBEgB3DDvgbI+EDrP9oh2d52J3rEN+v/ukWLZWd2Gbpw4u0AZQvp
8fpWyEBX/M/k2ay7Gx1+g9NqX2asY20IdnWQJc+D7WrTvTf11bHN56deEb1vRnNLpzr7kmYoA0Za
4F0cJ2gvblvU+2JGy7KEiKyHG2droDt+LV3Leu4n+wMEzs5XSq0BmJjZPQ70+39GoGrTzLPzNSu6
8S6jUgLugDAbXJ2XI3bTZZp2okcakXoRFhXat8KCfRK+WxKZOkxHMp5WzhimxWS4Ip+zmyww4L0f
nZfWmjen3eiF21KBLEcaF2gd+Ob4behi5QFo3CeDqtwbJkKCA30IB0MUzRW1/dtVdf9BC2vnmRzR
1fW6+qlxYDu9Bm7k00mT2Zc5A90A3IsO+WmMPzRR7m4MTy32CCPO+UlFW/iwoBN6f6L6NRqfVX0z
0Vj5OXaSGKYi1GxJuBqfjbZyDx1IVVLXDIPBGDa2hjrQEFuU1Li576fYEH33pHTDzkV6KoYIDHk5
FyH3YJOUvF+TR3oBQq9NU9U1lzODfd8Z8YPnpMF9TOnmpIWudQa/l9z5YMVFl0m9g3zT+QhBRwvj
sq3QG5ZbOxqjLZ5FerKnlUb2CwoXFMHkqTzEjV6xR/Kj3WqTcyLHMzZV5XZbH6HoxyHR9FvPL9GK
lpVng+qHuwENSfb2P2G0vVbptwGSamlaIbPKFEdvYuEGNo8V+IN7yT8XFCgme+F0WQnrpkgw25kd
KjsTVPOo1ve2upP+qPKBRIbO3+847uQwneNsn001CqwrHESCPzwY9bZgvLu9HMrDEjN1YSGggd9b
uzF7EjmASUJb3/oCvpFWgKVj9tCSoFQe8s9p7quPq8ECujJVvUJGAzpUyXgKwcO8DX11WuaZghMV
oKN90MO+o6eGobRlZlqdE0f5IE1yKv2G3zIzhpYoC0CNh67yaYCG/jBPXXOQw04HZ131MDDIodto
H43Mjx7lyHuGcNn8lPhV95hp3Yfa6pRPcTN6J7keZCmwlYWQ6ifD09z06g9xUhTBcjL+L8t/iAmG
pv0SkUOb3QAO/rj6ZAMA3Bu0y19Sa8gvbhKBDwOM9bFxwx+DB42/Qe8yTODVH11OWXw2/ABZo552
wmDW7/2mgwG4UJqtCTfz95JPdlgl3V9R7X+r3by7GR2o68llEx67evbdp+MbcSfDelBsdlFq5AAa
QQjwuxrYH33w8zBc9fBRuEJ8p07z71Nk7kagZJ9tqov3FhjZuwq2h6+m9SgXrBXV2ZtzPhxh6x4/
xiHNbeJCpWoEsJ/UHRqI1fhke0CyPSiiXpJgPLa2Yd+Hod1spnRkK9t0oH06xdzLP6f8TMi/Lpvu
Qx535nX5W4vPihUNHUR5o36/2uowCfbmRBVelcvVv5a35plCjx8dF/2htdYYD3R5ubN2JyuHq30p
MwrvMJFold6gMx+AXRW7JlDL65SG4z5OC/PFKZDzU/U4+DMjw8gPkvn33KSPQel1Xw3dVLc5D09P
1CpAPvMVOXW2mWwTQ9MfTMvPNmFvui8B6J597M3ZJauy6ALZjbJ3VUd/KdyKKnBVOX8FO2iMso+w
ndw8kTT0RTZxbuGtikgu7t02JYfou5m2eGBUZ+zIyE6QoYigdSJ5op5eysq8E7Q+a2lu8uzk2I4q
XUuU3dZaWzmXlLLWOOlZY+QQAdifxby1wic9OQW5DYCHr8PYBlsJvpAwjIyv0G5y85DvqEV3XV6U
6IXDPHeSMRLNUSUqGE07eZSmMWqa60RSDsU8BzEV7jf33H4C9CDK5E4xteqWF2re/6nEiv7NyPR+
j6RiSDfWZDzKQ0nf5lXP8rsaCrnFJO2pM50qnvAukWDTlibbREgZ7Qmoy8R06ai8pL2TS/JThngI
fWjB6DvupnSHPRnx9grBVfY4CV7/YfKbQ0+uddtFY/a4Ov4ZK52qATjQR5xlK8O0PqddUUnmCySL
omfE/rMQ7DmDYpaQyin9XR72/dFoxuoxcUm6pzAPPquO9qEfau9Ue42eb5zKo6mhGR1/r7bqz1MZ
sFhlwBLbkgylQBr3O2mUQZXv19YWKfDimEL70oYJ8D2tsvxL6X6gr8q7oo7mXccArdydIchVJ42b
fu6UqEXUYzXcz0b1RQZ6FKeBYIgFxto9B3UbIbwn4tJpiPaWwZskY2YaKbl/5eNJsXL1UNPSKh5S
hq95H8ENGmc/Ruiw4ATPs0cHPgj0SAP5GLNESPCc7WhvI0owwRsDGHzo9NGXyDE7wajtXZHuHT65
HpwMmLnRwx2uwW/ntl70xe+taVd5Y3eUXks3jny2qg9d2qmPnRl/KYoo+oJKl3ZXOi6t2xZCjK+E
jFp0HpwmeKgrPbm49ejuTHbC33uwdpKQSaHVjV1xSJ8nvx97qY1XdxFw3di58Z9GVykOPncDWFhN
dCCrVvLO1yqtc/tP89DmGA4az+IoADrFLTSDhzaIXPJ3Y3Gz9ay4Sbs8+6czyLwQWJAIEQ5oc9xj
K2atU4cm0+7HMf3q5DDRDFoJnTvoCE9gIkIjRtZKnEGaSmdeE3q7dw4ZHA1Fd4cUUrJZZ6yriP/f
Jcn+Wi18IHqNJHP6PNdteYRBrdiVtV8cUW6EJDNJ5oewyfW7uSnjczn17TlRy+5uRBcczkNIcFX+
Jx/VGIltd+qH72WcX5EhEXSynyrENYJNbSUPZa4G3xGm0zc2CPiX3qS/BWwye+J60+u+9rAcGlV/
QFdu2il6Z+7eORIQ4LRUkE+JFM+waS4T0W68Nwbwe4st6H3j4sLCCsOp/uCoMzIFiVJH9/JK0jgZ
2Q/wOOUW8DQQNCVKupvP62pz87aYUt+FkKNJy10cBTNyLAwhhJ8gi4YHjsfjdAIeJsA0mu7/AAqu
81svRkPBbm694SEl8cNIwDJJk5yw3ghjM/3sBkl1J9P2oaH/HWmIDcsRCUCei+XpenhPrhXnzWvl
zmmfa0EDZCE9WaSR/T2zVbIeijU8ma5r3U2wqx7tuXNuAGAb9oBu/WVolSfUoXyksn3zGACGypuh
/6HAnS02QNWL7iGA2CNCdVG9Xj8hL0WHSeq3TyTZYWOANPFrkOXQAprG3zEqAJBvP6f1qF8HKT/R
R9rm3bCpwvzOU/WMjAKE6jHp+ftW/KTL3+VYiFI2mvlR/sCvP+trrHSssbA9fZSj1S5jkwgdSTdC
e+mq+dAnwQ6ALk0Wzlunoo1KDh1tji6NE/wlRxNdYB/oXn9uY3W69n7efzCsLL5zaA+HWR5nb+fj
cxwsPpdeqO0M5PNOSQ37AWGw3cqP6zcWHZOT7W2p8aspfSFC0a9O1FM11u3z3H+arLC9JXMA2bDp
R/ekbdEpDnVAc8K2OmweeDZ1Vb/aWnFW5UZ0H6L4vVmDuVm4fjJeJHSpKywbFZ/g24J4egdnksCm
Zg74y4X+gn+aJH6KBMSe58l8I6vuip0odGPOyWYqcgcm3pcSYMIHi7reSzAgY+rNsXqWoaOZeDQr
KJpo99H3SMVae/lHsdX+k2PP/UmO5AEAjHbv2/yv1j/xpBy8ZgpgELC4exzfABLBodJFqwHmWlCL
YQJz1sYQMEWJZdSc0YmPZCgdhDiG+VSZmbp1IYO8gxcC7SAHRuFMq8dHOrrbZ7U0o1PrBHyrEpWh
N5kPpQ8bRtQCuFqBcfKbOsvvsdU21YHqxoB8ya/v9fL4Kl1ypqVBWZ1YtAqKorE6d3+PVjtcZIUY
2tp6H7tmsRSY66RIzrTX0pQl6s11AfmV5p+L1E6eKAHtOtTQQAU5qb/L8hDI0i9s7IqSTafnsdCt
q4TMklgK73rJM8ajrKHRzJUKSRLZ7JtddL+dP0iDkqrJtnMbaG6F348inm9EuA67Ey3vohAtbkuO
OFStm8NxuU+T0bqaU8E9S5rkIUXDWdjlIEDHeYEO1B7fpjKYzuth7ksax2JjPBd1V1S0DjK2hxrS
7rI4yThpWmfIM29UqSSVt6ExonPnhBU4UMjHOxBTSMLk4Zcwz74BDht4n1/bp0ynfh7NbPgauqID
zw+S57GepkOvhZDLt110br3+vq1Mc4PIOWRD4pDSNHNTesc/1FGpLQ5pk97Ccqdbh/JQhCbzTppa
zyIzRiX+rjC9/J7WICS2rKZ+KnwTpeOBuvVSOpHjpC5/juN6yE9y7FQgqLaZiJfjRnQpVWaP0kgT
VIdJpYRiWr3/tXFLyDzhY4zT/uRRQfg2NoKXBLrsx7GYNXTsEFRWzDl6/OekUTA/ikkZOb1vs5jk
/cukEXZupBLiFmZSMuC1rug3MnXbqkT/RNVz0vYxm0hIGIIrjUvsCcWh81IA23aQ3K+2AHgihEX1
sJM2uYBFi9axt+jqrsR+Utq0XEiMOhQRGiQUaKTlIM/kIcgMJBvtijuGpr46tDFQgTP8HJJTFMzD
g1B6Ya50yJB1ldLK0k1rAuxcbe9WKZsBYpGypc//58LrIk4wuLTRXlaLXGd9rVWtJMfImB/f2ZOB
zf9cxvGxEn9R0xagFHpdlr+3649vhwabmWGou5uM7fS/JmNInwAl9qeSBtjNopfp23DWRWbv0DuJ
3qatj/WjoYzbRf9yoKfwMJiNs1sFNGnlOkGUWN7YTKvP7GWORpFaxwUiIcETCwKj2hVQES3Iinqo
SRV42v2sRXBMZZ62ibVWR0q2nW7rYR6M6VY4+8oropsMlT5pnsEK3cUVzSJrfIT0oQ7gnOUiLwMf
I+avbrnCGB7kcqtZnhVa/Xa5dxdblwSV/8h3Ij4tlaXY9ZyjEhnP76pTshYFGPQ5lQGiurWWp7rE
VPZB6GXbtZy1epdq1TqWpbFIRBudr+zlhaTXqbeQfvuPiu3/YaeDdlpqbYJ+lBL4D2mSJT15EKa2
QYBpqdBBoLEMV0A3bcOKoz1mQR48zIoTfjQHdqdU+p1zpBXRx6RG2NmgQ+YovU48V/sgrs2DHKLM
Tu1n1KydDNZmCtmKUxdb6R1oIAOCxcc1EEv19aCAu7AoJzOqwlT7UFrfpGtZDEUVb+aeI0eV2TzL
V5VqoNlJUH4e+XTRxFOFf5rGoILWEEM0bKPLcoo8E6cwF17kGVyU0QUykJY8NoDJwvpDCw37RDvx
68EQQ2vuqhwALkbVU2yoXt3ydTzUQf2/T2XoMksu8K/j9UoyRgOasoX2uScJ8fMlOPLCcuw4k4oU
ZL1pFT+4JA01a88cw8s6jIStnKeEZkB9fOy1wb17F0LRMW02S4xcQs5xRiNGjQVpELG0nCKd75aW
ttUh48gU/ZEYrnFY7SXJ2mZ5lWXWzwdXy+AQBUlzihFCPMmzfxv+X2zvVv7PS4W/exlpE/rJZn2B
/3mZJBu4n/xbzG9fjaeXdJ1O06OctVxuWYY2gH9c+q3v35Z7/1Lfxr/xyanLFd5Y5dWXK6IiRmev
NPyv1/TfX/ft1eUycmqTdOgZrGuvntX2/lW9Xen/cP0sBfTw/g/0Zvzmsm9O5cv693Gtz/xeOX7F
ljTKT6U4yLPBsrL3w38LkXECT3aSZ7+du4asce+u9tul/ou575ZaX+l6td8u/27uf3G1//elfvu+
dIryBEE3pOfirf/tq10d/+dXq6CmktCp8I+/9H/xn/7te4q6Hxmw//Y9WZdZ35N/m/v/+X78dqnf
Xu1f34/1Va7v/G+X/m3I6nj3dq9L2XCSRUkAqUuH7J27mXiAuE3snrfW0KA9Cq5cA3aIMRTomL6j
3T4pMm8vA6Vt9Q59TK+D8K6OZQWQrHgMC8StWAay5tcF5TCAqWcL1R5qEnOJYkVT7ypjVK9KkI+X
pAgU6Cec6atLgbvNI/2jh8Aw8DnVeOjFwYts9xKnDsz3jOQhoo2dTX823eVBLFiVGsVeZgQTYLbE
7LQlWgbKKeQgqEoW5WldwFaG4AEq53fresYMg1qKDqg/esGnptHsTT7M3bkajPATJeCKenJuX+Kx
Cj/Z7vQDtmY0hcQojyFzoO3wQY7AwcMcSEORHJXGTAYKziC5apB+UAcv2hTwExzKuhJCU5Bhnd6c
mn5Q69sR+NCrtV9PZSzpjwYyuRjCmAhcIeBwC55mWCZ2ru0rd/6XwO2MTxliztSFyg+9mgSfx9Z1
T2EYowNfGxAZ+WyvjTFrD9LblGO/jRJFO0mvPkYfRwpqj7Zvg7+gqKmJcmgBxesmA93+nca2H5Av
ac+hGsOiHkZCCyEfvjv5uKU0Ed1lNRpYvjEODw4Mtg+IMJyiPjfPnlrq0d5QoBaAaua2RpQQw9wa
7bu02ATY0Dn33rltEUQV65S94BEm1X2PpId3JTH5yQcGgaqUOrz4EAMpRfTikHlA5O5CssE5mIie
P9ieCXavhUdvJiHjhIX9EaEzHbLGIUMgkKFtk46GJgpQkRhWoevfATvXd1DLWx9tC5lMBFr8Vy+8
kndzkOQ0BRFsjPDoZqBw9zI4n+iVgULJevVOc3WI+zH6H8a+bDlSWFv2i4gAJKbXghrtsqs8tvuF
cE8gJgFi/vqTLHobb58+N+4LoQmKAklIa+XK3FHjYkL4gAGGlh015pyzLVgMzKUWMNR2a3hdBEpY
HVfWjWybgQJkT42lrLyAj7qxp7/AYNSCnpIWHejKmempANtmdaBzOQM2W3YWO9gaVLusKobFH7cL
3aauuC1hT3j1bKi2uNhmTkWqPXqaBYnEuTjm5TnhA3y205S8sl6Jg5VW2ZZqYx1S8xrY549UCwq9
X4i2Ce+4LPuz14R3ejckgeMaIQTAtfqpRbDmwWU9iHfmrGSNcVfk7kUbxvqJtbV66sbcjxKZPiS1
9sIBNbtBmNq05zKVftfwAUp0PWTJu6I/pZ5dQHIs/wkuwPShAUx8n8/g+cwsEbUnxj7ZAeMPnhXP
Ml67FNxIk5nXt5RtGYdsAz6JfNbQCUf5JBFLWjoAeJdKk0+WnoIxFCQIpyxFZBbGS7ir5GAD+sfu
xqzm4CIy+ZUB43vsbJArUVmMEOOro0fdrorA0U1ldJA5+Kia1INBaD6X2pkVrPJwjmcgssWlqMKs
vXvVdfqt8JJ4Vjh7mFgPagsDURepczJbge4c2gOMy57E0QHb/w0dqEpg6C7ZRs/fRwVZshjAJDFB
PNFKqvgREG3s/hzVvmSDhOsDopffZSvfQLMEop7RggKPks22ifi4g2ehQtTMaT2YqVLQr54Lm1D9
rQlhp96kLfjjBibru6j71cZdeoaq+9tQe/nersGcNomQAwFqBjFoeAzXvIXg43RJrCEQrZ0dslHV
e0c20RVbf8s3tZJfZKbfFYg7DWLgsvddZp9qrhBmC5yEz1I1HVpXnjLeOFe7tpyrlgLObE6w+1KZ
ITmoMDHlbFQ8JlfDcPYJeAbPOR7w0GfhERySGujwcKh5VO01J8o3YFHQzo5ld7shadUGqKumAd82
YlSWpJTwMpddl24bMIPctnO0C6WojQsb8bbRi9TvYtiTDIAeip7f54XQL1QCE8MsaBI7QMOhAVXU
nj6AhBDs0lTGHSOFe66AeMXsER/4zwKykHer7L3dQFdMAPMSUBkdisIrLsx5hq56eu/CjXUpmF9A
JPzJTflTAjqEuypr6ud+hoFaCEg7ayqqn8Glh0hvxACBMgib81BG8uoZtbxi27EfE80+u6A0ABYA
dIoYdA8zAeRD6Uxm4JS6FsSzN3Aqh+KYRsBg8Fi0M93vBlDCehvWru27UdTfuE1yyqrBvbauNyBa
Ija3oRLZW6el35pK66/xWONRgrgUXtA63xiaBo9RwUYwUo7vvA/bvQWwzAN8wDHXgy6a7N+uZl8g
3wP6jXz2GNYMNPYmH46ZCxMEb5LikcqA7Tp3ZgU2xBLfwCyVxYGJarrVR43v4RZJvBhYjtxil7aW
MgA3onhxVK82UKpTQO6oc+f0bFO7Zg9HyOjc0kFX0Ahcs5Ti0skPsEo/FlULGnQq66zZ8WezIciY
5exGqJL5CKgeb0cXWt+RZ0IR0jGyb9Bk8r1UK3wQ2jqHtLKNZ2iPJUHPQKgRcc26hpnmQyRqOnX2
/IRqqMFtKy3LN1qbPI/xbKWGe9esh+GPNTbvzG7NVxl5wNs1mTiAtqXY2QAM28M9pFCH+xjrryNv
mgGC6rERyDJlvg32+jPL6/A0KhDWT+YtiHxBhuKWj0Ln205TwC2M9nfesezWmmCpDCPIDjmyLM4D
ghS3fddPr1oDOQdjjy+JqW2KgnkXJ0itwb5QGlGx3qWyjIvUBhs4WuSisEabhHsbIIr5fi0ba6fc
RoYyAjqLKoxk0g+DAXbLtQwMeWWAsMe3UsdOuQQw6znMst+ZaI3flldvJtkquD97b4NQlOKhFSA5
HTwdWu8mLHGy0xDCl3pQUi2KtwLinaWX8EsHb8jFzZzfo2sUb01rRFuTd/2R1x28B2WD6SyUCOjt
iofGsfhT3brAVgH95nRuc9dgWQHSbaDprF4g3jxtZEC1RQg183iqzL3WN9nZrAZr0wG6qTgoNu3u
ZBiNumQgEHqaJKI2bWENwCY57iHuq2jrAhESDHpj3w/gkdzrUyKhUuzZUGlDkFEzqIPRK7l3Kplf
Y4QWgsytiH7mkX2qiq59TbMatryc90e9yMcHt8f0SC10MV6tqPee9biB6AuCig7CKKMnUAP/yDzQ
6jl5N95Bcj7ZZqpNbgxL2dfGdbDaBIndj1z1vz3eOw8dNGGwmgQJea3b1XtR7hwopG0MKBk+sX48
R15vfDOswgjGiVln9Hp5A+qkYucWAsD5GJR5kYTUVSkHP1dO+qNASM/MrKAubgI2Dmeob8qskTDm
J+2u7Az1YMesBNlU47yNsX2ZVIxAgdw+G3ae/Jks9QORX+br5LhR0MP1c0lM6M87StP3YGwDgYYA
T2MM54vWpghmZwbgZ6y+A2t5+adjMz29Dgq10QJLVZk/Gnpt/7ZSa+s4zHiXXl/5UIzKr7qdJAfd
cqpjKc1s25Zt6jchOqrZWvwwRyBdRN0yvzEKBSmpAeAIgNOw5ANDbVa/4V2KQEReAw3suj62Ha4G
rCGCBGqrwqC/pqAYe0L0owP6AwFCuKqRWwNcEPemHEOw+Uv3NioQ55jjzZ0KBMZjwq2AMu2jC7ir
AVc3sFtKoG59X6XWuPME6OOj0K73VVhHZ8cs8wME3r0bT6bJ0Y5j91SV4o9tgzZGH7TbGesKNgUT
xO9ldaQcldOhn1uszdrYfk9T1u3XorVZHHXt1ksHfGSVYz3lZuFXU94/FHMO2pPvLDbHc2+1ELKK
zdpngIEdKeuO+g3ceT8mk+d30HYrL9BAifxWqnxP2Uxry0tmAt9qc5jY5xZURJXw6AMzqLUhQAlZ
BYwxCIkKEXVBNfbNJlXMve1F1z93/HFoE/UHAXg+PkgAk4g3Q7rEwgX6CHjwLlPS/Ch6A9goj/1q
wZ7t5A24rhPrPlfjRfaxd4r6OwuB+b6e2A/SjSAuCL+g63cQl59hb8Ar53PpksSnYvTzaCp30Dpt
jxYDvEAObvViOh54LxiQuZT1hqLbDgp75th0ho2DVcXVRJDF1UVg3aYzrPG4lskp/dEOjnOaxrC/
UnnK46tl1xLRGfhI+/3gHDIwDJ6pEtq7v0DXmwNaW4B4vlfdSwZikNMApkMfCscKO/jkue8yqLSH
43PoyCJwY/WdoJFgODNA1qRBRoLydABADYVlHO3LmEGUHk2onLCWkG10j4bXniu9jW+YBrS2FmLu
xapm2Fhm1985ZaE9hKN9jzGdv8kWzL+QuwHcZc56rbcNsSqV/Fazc4HVVDKMx0lED5CyKG5j77fM
k+SmS3hxO1j1xUhKdS4iw4HGqYFYdUN/1msvu29l/VTaoAzp3fIy9eW3zhmNs7SkcUbwq7VNNK32
2yhOrmHKHspKN276OUeHZMzw/9zuRHArF3JmkOKecVxl1p4sw4QgrSURt5A5eJ+QJHYsjPgm7S81
ZOt/GKUrNhGEP+6LsP3WCmbvxqId0Acy/jpmCnqKo3cTWqLYVlV44jwdDil2DjfSspy9aiAgN6Sw
BTjwH5W56wRRlx+8xrsmUnp/APHpdAshh1GPmAsEV/4cXIadNWBArzYiAf0OPqa9jd8BMgScuEbI
2x+8sF+1GhRdoNrfFKUEVW4EvRDTaKd3J9TvFSbIB9cLQS1l4Qu7AbsvIJ5jFfmdnBC7K2FUnJkm
tpprK0A0RijRMb2+iWQIt6iovG8TgyKuuSuk6P5oXb8tsP+MNpp859k94rStGzr0g7BvoFONiSip
rkMPCvOp6WPfRHTJzzRnQRqO5ltkl2cbPPPYe4HoHjH/4X7KXPsVMBgEYHf1u1062KkbkMyt2pE9
jFX9A4Gj4QFrOeMQS7XJwk78gsJFv+lEGe2EKfA826p7HIb6eyZqgEiBtHwMJ1MD/xSkfzHXHBET
Ex6gNSXvIMRaboGLAYWYSi5Mr8APYMbjK8sBUfSY8t7aqv7VAPfzI0+6q5gcxDFVuXmnC8jXeJXQ
7jq7yUHFlv2SaWO9MSFqbLZD75RCR+DixPGTC05iKPQZL3VsG/eA971QruorhcVH1mxKU84exfp+
xRIJHWSoQhXJbsyxatZHqFPlsf5U8sHd6MJrblqIdwRNEVpQqZHhrlAI4ZAQsgvA+DXsZjftUc4u
Tu/XAOnkK1gvQ4s5dzKyvU0KW9bOKxwsWjBVq/u10JqzYdzaAdyi5cYGpR/kx8Cih8ApqE+3oO7t
AF/Tq/47kKP2OzAXS2Iu+aiSzmT9dxs9Hex3B43BRzP40Gwo7gZziDcYbxLYEdu55BX/2bdh9abr
SbyNTDUcScoKQfp2DSazDe9iHuAvwMLDgI6C0HUXHmNIE9zXAwKEQN4X/4ixK5Rj5T3bnl0h7J3n
+0q43mvuIeJe1eIHDGjch65Wd64RuVHXATEOEw0xpYiFWGO9fVvIly/Fa1MsnnxwpIHivhMbL571
PMwIJppuVNthFi13c0ega2bZcUz1/GLmVXFJhQW13bR6pxbY4c6h77ELtCLCE4tdxCLEZ0A46BJW
pgHj5VTt48IbH8OqhnT9TFs2QFXQzEf5AwtNBInCet5P8nX0YODyHAG7mxOVr6mZJ0EYlfxItVxv
XzTVYPspsuQl669UGppVdZe64BgOWwncByg3mqPXALWGKNoi6HKG4JSZQxNhGPwnUJ1YCOKVjho+
XFqoZXvcqHygQ834fuwS445yhSnUDhLShyyGHJhn2eiKEN/7bkYHTYub98kyAT9jhnG04tB7KtPu
HmTnzTvQa4OP4Jb+7I6RczuNuQgit0nfHBntCNhsGoixMgAUgoofczC6QE/73y0mC120F9I6Ifjw
2dSEeYPYSRZIpuIfmfaKgID+O+NC2yIA1T6C3rHY1qK1NjXCJ7FZKyy/g4z1owQN4nUELSzXGuux
dRos6Zl6Z9ICINCsq22uFQhyxr/cjAyBPmWml1gLuODroiBflapdpeKTAYaEu8nz1EtpxzeApAxX
bNWbl5zfF1FRPTswcj5ihCGoAqW2mYb3Uzg+lgWeQmRnXWBGQwXReT0vN42hyX3nVtYNtJkLxH9C
AgrRKA90MDxQVagENFlYG3ap7yJUM4iqIdvZE8QxqU3Vu8A16uD5mk/rR6O9zBeJO8i3Q8MSEgwf
8ViWDkDk5LYRHhFitOgAVF1yClPvbZHkaO17TSYS4cgxHrlmiVeRhpDKAGHrK5UVJjStv6SotpD2
53aaRJyPdIuNOWrfBKk2sprfaF6f3AOOacF2mSbbGJEUOzaTFkx9Ep/ntkBoJH5p9unOomiPdc1C
wSFOhgWYUNz1qULTTZgKsJTThgDovO6BUg4su0vK+0j9qxaMyWeHhkgX6Vg6Ohsb3IS/8gJGOz1M
7Ufwduf7scQGrrQ5FG8nkGI4k5A/5raIOOfYF84KHRpCYFjLgTFnDIjr1p7uQT/cY14Fq1FvgcaK
zxX1f1fQGabQ75MueYmdBqAikbBnAe6wPWVVbprP2O+Y+0rCm454wWCCevVJA4b2ojVx6cvSSH5l
v62S8Z8WoiegJo9tRzMJ8ySAzNu5DtNfwnR60CLQNbGwfy4mTBeq4R14XVq1DXP3WVS6UyJCMoak
uaaz9FwUSXzHslLd4920R62Ovnd6iBwVzYcIW4WjcMV3KsrjqjzEHOoC6JcYmFH5E3IF4pwagt+Y
hWxhq7z0djucBYXaIiRtOEPzBnmgR04g8rVzDLZ9DOEsELnBll4jotY3GmwQd5g8ptMItGQ3B4wI
EyTQvPSqR8cQ3d6MoBCUI3j/ksygOndEeFGvjQVICzB5I0zQfC7Nzgn6ght7UkIbQVkc6A50uUnr
jGqHubE+N67nxkoBIm+mg7j3ZKguKjIPg6NAdDIznuZDCC3YLLuKGnSm6LGzZlXlnKgSqGfAcRU8
B1Tb9F5xmlQJlq35VK+DFwcMtb4KO/acd1q2azKVQbEDbx3Ei/luiupyK61sA5VMzFdea90g1hIK
mXOW5jBdi3bg4u4vVJRHnQrS2EUndWbuGYnQIN1I1FXveICPnXm3MunNRVGUsbvS8fpLGqW+biOy
FKaa4mnAWu2aMEjfEuqYZeGL1rj6mc+4Y44OGJSKxXvKDrZIT3SqNoB5rkB07SZGBBGsxVN6qzMO
duE1n7NmCoDHAf3BXL1WCJaXCBgBjbbuQKtDJcl4Y8GA9mwZmITBiQzbBcshgAqHZ+mU8a8p+mM4
UvudIXiQFRok4poGmFgW1Wc2iugmc4DEslRcPuYyhZN0sqNfqv/TqBK8d/85h+dTvoWmd33Wa8mO
Ir12oVdfsa0rfejCqP0y01Pe8ICIa+ZqjzsDliXTEDA15oHObbEjBCod4LQDvZLS/5YRtpTa9UBd
7ab5dVC7UGJraTJlYYDBd+prGrCgRdjIp4gDf0op8ZFaa7UeXgme6DCtIpau6Vv3vrSkh9VT1P3I
uANjgjJfkgbxU1MrJJbQdv3c1iFM7mgwOBDSA0dgdB3SXsIyBF280RIMn70dNeChOYIZrtBO3Hka
Z1ltRIHDwcGO0DLMlwwVwzeRHJjkcDLNrdamDefuJhFltqcK8ORDtS+DLmbJHIiHaA+0XqUHjdfp
3rAOYanzc6VyKhLKeVgePWUttKBKPkuCe2Hj3ISIakiZc0trIeHx+BR6hudT1nSU3CoQGRxoEcQG
aEjzETGgVOu2f3IeGc9G5U2XsbUe80zrjoUnEPmd9WAdQ1SBhLUdmsHhRypvdDheanZD5XRYm1E2
T1IQIKmi8tcKUEJmeyambENEuFEbdmc4ODeLICqVEScuvpUC/m9QHVPZWuHGMLbZQMz7axmMtvqx
T5J3CV5Pw9vojXvPG1hXCIpOCHUCrAsE6p2gF3lHRVRJ5ZTqEVoB+h6EgXyif/44g5rkpozZZm1d
za3pWqwrdvUcvka8i0OYVScGuuiV0pHKU9LnAvca8N+IZgPuE0BZGHd/gV9g2g/QaN23PBpeeTvt
F7MkIOd+JFLrXLQ1v3NYC1R7aUDHyIluJ6DIXvR4Sg7ehMBA3nk7LJD0G9FK91CMvX6jddH/SmEL
7R7+1S6yotuGvtUjqKaGKxbf4OyRt5oEHxItSJzZLxFaY3ikBYktSn6IQkP5VNtrDtjnvOEe4lsu
uMzwrcByEkHxc5Y+HQghbLHHRJY+LEORdL5SkFlgWSzmEBTA/zXILoPLLbmln7CEru0yD3ML1TKv
yi5Cz/e8jPi9BWfYwoA68nPcKOP2LwEqshowDrdUaWagAB/BsbaHpUA9tF6D4KrMi8GmhiwYnJoH
mV7h2KuvVJI2zfw9B7s91Wl5DqJazwbVXAZV4Iy/Kfjw5bYz502Im0dHCvov7EnbGaJoEZEKB4mT
hmASbzh7lSIGC5roniqdIcDc6l6bsGKvTj8TDGYs2UYtWtV108Ki2LPqx/JJh2ldB8WBaMPrUlww
dp9X5vi9wjY1CHOvuplayF/HVXLRpXVT/eVxzWb+AmvyijsjbLV95Yz2LoET+LsLHcgeGtP2ULJd
Pt4u6oZJB3WYFsRmSZ1btx4iVAOZJN6z5GA9anEDUAh/ImIlKEXBF8KTJTfXUc60Gvb80ZJIltbc
f+pMw+KQiAGJECkwsdEe/CGHkGbFbQhQttK5a2uQWs1M43TosVr92wIRnJCoBP9Pq/jSgk5ar0En
OBroez6uMaacXQYT3kMD4QIIGEpPWmIYT7VQ0zbUhmIHA4gBtoixOgIaonyqtcshveu68DlO0VaH
PuKT4Wypipo3dXmvd052v7Q2wE3DwNV80kM/imdeIugtbhpnyA4O2RcqC6GxRqurnTUH4LH5UM1s
1n3sDjdYUPmUq2YK6yU1V1Iz2PGGGwTR/20xl6eVaDeigBTuKErXr+IKbPQ6pPY6B4CB0a3fQSs3
na2o0A9j7z21Y6afqchBtMIQWHHigWovsTDfjAhdqbrZYFBeoQ4zIlSx1PX8TANgGqV2ixXWlfo/
FYHxDdylJvw+66D5x0lwiyxjiFp5kLzchvrQbM0Cpln//3VCHE7qYf2V9Zc/TnJS2R1UhQmoy4vy
xBEJelJ2V54oy3QTktOFUD7cCRxizQMWiGostjZ6XmBBPW1bxmASgaHWlwivzLc9RuDGUaw7mMNg
OjBGiulO834vOcbH/Nbtu6MOI9wuMnPc/vxFp683ffwtYeSbKq/xsD8qhr5v7zpMGNSCZyBQEraX
7Fr4ti7DMEQ7dDbDn3R4Neoxjy9UMTLrApVWcWOMnriTOfzu3Sgurkq0o6eDEFEwLI+HuUzBm294
ued3YODxK1NJ9wRuBfjectnsIh18skHCQv2czyEkQiY3DhYRoHJgxcaKsFcPMr1it0oH7S+i1cIO
Ynz9m8TUdMsRfBzYUQb/cQkCH/gQHFhw0+qODhoEKJdU05h7J0KMoTm6g49I7PpuLCxYVOIQITKi
BFGkg+1cgOCt+q6JoJmDYCSQWHfaFMRDXT2aqoLMc6iXz5rJEj/ivH6VFnaCWOg25zQTsR83EGZI
AHsD9KNFR+YjJN9d0HvCcARnUvh9hGBQ0HOjfNFKqClU6mdohdOFNVzfuyDK2AHS5m7cibfn1HMe
UxsBxGooy30BE1FQqNSPIzkiZhKHNDeGnS4gek5lEJ4aHvJweMpkosMnBZnVCoG4QkuANdSbWt1j
bV9GiVNsIf/QboWrpUGlMew2Q5Esh7j2doPThbdjCO1zy4M+lw4W9RMdMgCIwdeZy3OEuL9Ab/MB
TDyW91LBFLIx0jo/m1ERviRGvgfRaoTIRkzBoRcH1CrisKx0iHbcMAnxx8gY5LGTo1xqOQJ2oMKU
DFg+4Bp1argbpx+qTW5mpu8YeXGKQFZ/At/U39RaRhWJnIOzqdoxAaUDhgnN6UAt1xPXsrUJpUCt
XwCS6Izb1uy+j2ywYWoTuIqs7P9OwguFW3EF0LXTjJ6mPDWlFJVpY4NA32eEHDd70xPlyauG7mg3
5RMLPXO33r5I48GvR/BSNRIgxEG74eYs8QX4wqmfgf5shoLbk/VLGnYJ8EZsbTwr0nxMFs08YzSn
Srkw8q35RNmgpCiK/NgD6gAzLxQEax0+bAoPoIv2k5mob8Z8aXji4DVugEE5lcZ4p+DRB7y02tY8
bkG61iYHJ8G6LpHAfvjWVCBmwI5KRP5CWqBY3gg9OnrEdFgahY2JV7KkqZjar02xL7QPgwbVsLQr
8oOaccqjYeX5gR6gxNTaIKwSL6Bv4fSFqOn82MERUUDVqmDVZWTnXrTwEczl6+Onl0llyytaq9ea
tYxS64Hey5r90q4VOt55E9vhgYOWARoWcOfjBa/NNOoVlG+BKhqXm86A/Bx9eHYqsNJkHTCsuOP1
sN47lUVt6/49kfL0ZNbWlPpyypfspz++nmd0NW4ecoTYuabDU8KZO22pBzSOmU1+h7j+ALQasEI1
1pBt6XXB2F2c1he9ZqlsfaNrVtNKANLWF041X8/zXC8oSoRMiciUwNXopQ4XayNB/4FDDR8d+nOu
qcmnAsxEzd8kzwFthjLL09jBLDjIk4W5+1TDfY/OOSfpAOXZ6nM+F6CEbhvQkdL7WR/Xp2G+JJen
W9T2tvPCrWP+HF0s9rsIX+35kMzPg82/86/sv8roDKqg09YslcEi9vdSeg/nsK71f7rUu11GKo1J
OrTzREAph4J2KE8D+V9t/lUGKgm8lrXm6y9QDV12+YUxBzawrhIfSDtYgea/vb5TGsT0Yr+UrVlK
fTntX2X/56XWy385LfacCiabqNuIeY4UOjQn/ybnfDf3IJozP9WU2FRn4LZA1ZjnSNKplF8uQlf6
OH0E3AJqbh+FlDK7atqrNjvQxSswhgYT22qgu1zGMw1TmrrWj8KXsnUkr+3+VSaNOXKDuiI1XC9D
ZWt2vQx16TVLqWXEr4Vffmq9zL9+qTNMMAZGzxlrwMY8f02X2e9rks79VLh8ib+WUoNPrSi5NopF
1U3LRN7THPvpt6jV16ti5VUcu/DnOmlYMyhszabzxEKzC5VRllL/v+3oXDot5VkwJaY6LNPqeuvL
tE7397+S9D4EzeSUjAB1AoDnfX0Q9Kmhvt0aUP5hHYLf9ShCZ6YpLINDrbmhSYLyOWCLM4DyY4qr
oDTSNs/r1ErX+ud0O3+o14FGTb60W8cYVSSRp8G/PerLR/7LOP5ybphrsGLpp+Xm7eLnWOryOC/e
Jx/kIWC06+G4MKdsx2FoQRoq9v9ZrH1aHsS0wKAbWQ90106UQFWcbW04N3b0MNaZn7Jfykx6ikCv
0eJMxbG+pTFbUNIFPPrAYf3aawP/PgLYPvm02oKKkIZwv3nUU/PQa5/6GKyqQrmf1qDL3dN7VJ2h
/V1qZrQAXd4pLUApuXTm9U0ryPJqYWsfqNOArC8LtKkYQR768UToHy+vkgo/5T9eI/B8rJ6G49qZ
lj72sealy9PPrr2VUlRGtf/KUtm/LpWZioM2JeDz3p5ujpo2qfwWAQ2LPUMVLNMtq7DDA7GABxQv
tnBpN25An/K7nVd3NBNRCqoRn7MyzvOtnRt/ImZWp7SFFRLIvOoUglHzEApYGs5d5YJ9J4YPxtAm
cCZ01eHTJw2rYnzd1q8kfRoHmaST30uJIFf4ETZAH/xcHwyl6KAsoP9Z0eyUed8miN5fv9EagMw7
IBXvqKE2WEYA3V7sgxBOjUvPX+UMqMKDQqgTGLmANYZQghD2Q6U8hJIP1Z7mnKnOsJSRiCDfdnhk
1HtpZHtWi4/RZNvY57fRmwbWOkhwlvmmVcoKqImhwO0PGkR8gJcDr/H7zWAE9CTpgLUQuDOcI90l
vZllqhohkAvWPPeRyqpEeBuYWC62Nf6KEVVzxHlfXkzWazl84r9oiGcy3hpJ1+BGPF8fzBMNk9pr
D2kLE9E0DTdYKOWwyplQ35Q/8MVItzA3gk1+ft3r/WnAPW9BcvEOPaRngDu0rYJkxOQ3kKE4JjrM
ddAEyzagsn0bPI9tLTVWJyz0+BYd4Bvd/Kdd3bKw/lS6DDVabq/9u1duNUMlYFn4WLOtT9FwUnhG
muZAw2t5ZPPekvo2XeTLHLSMbyr8ckqpwW0bl6BHxF58hNgTJG9oYRoWO8nBDg11LPgOIS6FSR7R
X5u8d9vdOJRX3nHYgYASRdj+werzKxxnGwNcNnkU3tpJ6udTc7XzixSes6VfTUHpOXscN6BL30Ul
9t3oQegs8+ACrdTGskoI95kHTSpsTzJ+5HHNlk3qsotdVhY0EGmcr4uDL2WMdgvUZkl+qafs/73A
WM6hbgD37U5PZbhXot8hisxZtkv/5+rDZjV4twu1XyZahseYfaub2NqvfbWwuQ/MUH+gInjU8T2h
OWVJUinlKUUHO9LQKIKCBdaP/Y6bE8g3oOfDlbVdJ45lGUy992PJbUq7Pqb1IKFPC+vHhx2CusmQ
2NGmhbQ3omayTwNwnUVpUC7rGW/SkwPmFJgXLd/L4+FAPRIAmBGhBqYPoolwbxjZjoYfvXF42jZm
J9wDdb1m6pYG9NsZjG5BIetpWSrSnX353X+Vxa03u2bFbdPhy+yXg63vgOK6X6azuu924K680G3T
1WwVyX3e/DWn0BWdQekwIcXfzbgwpq2jTfDmZ/sJPMlU/+kLT/e9fCiX0UNftWU40T+0DCVO06Nd
86CpNXlYLR95x8ygnYxi82lBrJtQwCw5L5Zu/akLfkrSzfO0kEHUsNbeKLDAHWTu4CMBzMEuS9AL
6RtP+19lwqamwZsdlWKHuMvmmHSP1STsfab4jhUO1qbUmxyVxQi8aUCd3vwI61mDpKpMsM3PO2sa
EfTDkKmc4PgBGG/tftSxvnZR1bcPuQwDyNMepjqeI+/+Y7X69ASXJzp//ClFT1EH0Hujhgb6uR/T
Fm/lGMhKYNr7WCkAjXTqeP6KmR62IDCszUsiq7DFYQCgAPqRmIVpD7okaaE38NiGu2G+xqfkFJYw
ElShgJCfOHAwWgbUmnpwHFV4tJRvQCI/R70tSxz6vU+Tzjrqayz3gnyIzOUh0aNRsWiCsjBBb027
eguGhLFKjx2i5SafJ+awM+HApuHK8ubR4gmAMMu3v4cJAdoU3z8tuUbA17ZpC/Yv2JxH2/fgCIap
11R4GDYUweZ/+PdRte/NVIMhl9ag1C3pMeOuTjG492dFAa/dr8/fM+BISubv3Vq2rGWb+X+BHNFc
bCCFUf2ywOe9zWBnOxb5PXUJ6g2aN04Y1r3fTwgSOkC/BWggzEj0y/bgiG3sgOnx06ih5HKQ1iYz
K+eQzz0GFjlvW0H95liCvnhewGq1vmcGgoGGEWZ3yM7zZe9vOTmiKWMdq7J5kqPXQSmzBisjCOs/
ZtLlpqhu6TRGqk9bSlIhHeitUYrBl+2Hv90md65lKwN4wN+gkmQumzpX8AJwNa3sAQrlIdS3+v/Y
7Jy20fbKKVvT70FFSU9mWdnRfMQrANcPlFwMlfTyl+Tgquhk8R9NmPXHda8HxQMsxLhdbb5sAscm
BCnrlIFF05geEf+Zb6Ns3GR2DtgdTEqx/ofHTwMcnodxb83vEdQ+ABFQP6Fpa3nFDnC4m/Sm5bP5
gdaAsx01mw/FfJhAgrcVUfZCRXTg1U0HNYAjNS/ii+fhlrN5FTzMI9JuaohN5M/69N7Ft0N9byIE
NEiKXVfy+65hQLZocKs6DrARyhh8w0aYCxYLUVYdOPDgoN2MN7xG57Hh6Nv+D2PXtWspkmV/pZTP
Qw+BZ9Q10kTgj7fXvKBr8d7z9bPgVk9mZZeyRlVCGcA5lwMRwY69l8Fiq6NcTeCdCTThQdSU5NDN
ouhCZ/UYLE5cUZzPts9F7wCzKUbO9ZyhV1ADDgBMQjJfbVBqD4ortFNl1kr1H82yRDELWkQiiwLZ
AC8/9eJOCx1RFDlb8aMM9FoUKopZE09dWZd4X0YooC5NOO08RIJcW8IcUZiE+sd5us4ivPJy4P6O
WQq4E69nKtx4UH7ruQlfCGCebkWgLF6S6bMBbvpY9qVylFv0FS6tO1C3Iyg1a5F+b0BhNYC65THD
cfTLD7QKfHSpCTxULgAVs5228Kne5Fg8NDzEVQSoAEQcLwGnIO+1eNZxoUakj6E5d6LDBXX8XEoP
sxjyNmx/FSMZuDNJAmjEceDNiI2R56X4oIRPPZhDzRIPw0EJVgFLURO2tij8fzZDZkP+Elzvvv4U
YSvHsZggtAXS0gDgczYgaRawKo0rY54skgizx2vxPepGkJoyWCJBz52ndVwMliJJ8bYncK5ePH1y
TsFYLZR9HgS0nDA5dooGMX85bm0Ca0QjjUsRxsVB7uYzueJ6RG8ErMDTfZQeMf4KvwcDM1u3gMJx
4AXJOgzWavy9lYy4boYUwORqFnqmLN+wfo26nq2173MOpgIs29ObXryMJYg5kz6ot6ip7rLQgj/a
xtmhHUYgJMNZ2yvDlDMpkhvz+wv+axkFEfzEmMF+YB3EVdWuzPfQcmNDgJsA59+NsDxScRGsCNQw
Ndb3dif5OssUcWJKp4/7NCQ+8yEXaWhLkxf5I9gJJSA+gstl8IKH6yHKXZEwmTD5EViTgJYF6kIH
NHFJLCGHhuQM24bKzvWUplpH4JeZdE5W9pCgj8bECLpEMdS5Bs2UjygcfIP9900H7pWn5xlAani6
lYSaGdanC+dsN/kygQ0PtNx6rj7BCAI8vnoUYVPGoN4dMUGXQ9pqyknv8niD6opPAcsFkprrwUdQ
mwS57ZPfkhjsjjGGHOK+HYC2/dpMkgK32OIYp4IMp63o3vYpjLPbUqaVlrmJmsAEIFDhiwqHEsDq
uXCvlUF7mqW6PTVxbfY9ROnWlpiPZJsNopuVdbJNlk2qQha/no5zATqPpI/A4gYfwIbkp3lOnLpQ
R29MiPkhQ1MUgDLNjYVe3EAQv3Igtk/HsSoYKMEhDJhlvINQubEmDR1KgziGIfnlSLlqlvdy3duK
mjVuPRQAleHFt1n/9X1T+hGYQmJiKh28U4dxpBrEKo8+Wq3PS0atygX0eLVrAbMgIBnSvS4XNas1
qOvKc6I7pOIbAxKEoDbKWeCFYs+CUuPekkL3NDiPTpDsaPnWf4PAfQIIQg3OTDG1kh3HsS0WBVi6
cqc9xkl0IQU8NLk56OFa16Cop0JrYICFBQSWS562VQgp8UUEn8tL2YEHH0pVUPJjbZEHKNZNECCM
SrhVKlzgpV3A8nx+rlvi0zQFuSAcIF1aSRdJrssr+LAgpesgoZZ4jFmnBKbq+yItu+659wu4GaXJ
M1fHJq+MFSQ4IqQFki7Cz9a3Zdy9SFERQTHDh7OMj76kKKi5R7nijhWEhdFFCzfJhAY2Rfo5zNrD
1E2t04HkxwZYHGzBcjtXPYrQHKfTGHX+vUJ4jmYdULFg9S6yAJinkTXhmQwj2DbhVJYo2B2JKHzW
YOS2Hy3JGMGCD+w0wMViX7PbJQ5oICWM0sJCkQAIwtEqUOB04F2gigczT6mFJWTCi0YZhFSPIflJ
OhWkoaUzAgfaUQGivQzQe53OVXCuhG6y9aytqVIAyyLACzfJVRlFcdw+kmc3YOozSMvD+U422ixp
4Qo1npBqHSVV2TWSD6XCBoQeaGpHVBDkkckSwGdNtlPFuLyHXPtGQGfb+GhLN4S/uFZ48FX4uZWP
yaxuOWjPNtwAlDi4UoEQ+GaSU5QFaM5Jsrl6Qc/ivzyiezAVO2GEgkLdsD6RsApMSqMbeiRMswJT
dlKorONA++ZACOjTSqAST+QjCZQHXZdkj2sq+Qi38c+ejxtLVST4GiZMrCLJqTNkE+LofYAiM+wx
sgelGmpHno6ZpBFLggMJQ/kLwxSIZwrGkeiVwiywlj+mZdkyTIfaNu3Ia9RPUIPoYoDX/CY1i7qI
b8rsY72B8j/yGAQFMSKWW6LAvzolmgsYK3IW4hR4KthYW55wFSzkoXRMetCVZtBaMqSFBHKeFjmb
rqv3Y1GRcz4GtQdo7mcCgYhCZiPoV3ancHuSvVS1wt8grDu5YVZUhkK4wU4Iko9y2ys7ddnkUneq
u2pT+KHgNnUIVkciTMD08a9lGaig8RDR7HIU2yHaSfk6QaEcILmN3EAGQuZiQDfriFXwvGepCKFW
sch1hrEMRq6svISy8lr4QWolek5MnWiDJcatMytlweReCsHFG0aAPdrK0LJRd7O6tJsaUVkNEh9W
Yg4HWfctglWfxcJ0TJWxhSN20sEvnOgmH0MhBTTrdqtiJDoVp9zavqpOSsghLTQKRgqajckNcPea
W+EhgXkr3mwTsJMSkG5inTQm+kHtDa2SOEEumgIyo1wgC6aeCpdi7OeNAFMomsojf0oD1Fn9Qtjm
NQwe5Jkb0MNgepeWQ+ipwjvkiLl9K6c+1o08tDcSfsRboH8AbRac3kjzAC2HB8L/bWKtnGuEntg5
6dBMwveAVD5f8+juD1NPxSbmrcwPxK08wZW1mYaMacmODxv9OPenUgImtwHNAeBaZG1gOmH0FZ7Q
PIqdhZAizacWgvYiPNLgLWyBeoWanQzXqT7ULhpi14JDQjRqIC8jiLe0h2F71w+au9heGsATcOjE
qVuI/J6r1dpIK66kMpxy8HQCJ+LZWGPYzTBAM0gpbmQ+lE3Aehj4/bD9rNXILlD16ppiBDWBfA76
IFlp13EezKEmg0QapESbZZqNhYxm+jMAEqyRclRK4HdvZD38g/kKM+JY1C68QsBugkcXoiMngZMY
S+XiQpp4MjJkZlW9eo2JBBkhkFSoXvY7Dn5hteiDK6xUD6nEowidp9u6bLQdLO80OFslrRU20MaB
bxfglPxQAvdkVgFgblOQ7bSxBsG6lobSmwbxJtdhjyuRRlD9lXI/A2PshpMKCL2cNRdClPqSIO7l
MyE+rLt6xGuQ54b98XqwL5Ph7MsQ+Ql7KDXoMceCRhuRosIn5Wyadxypz9LY1Rdgn0RTnwJEVDpI
GgHJE6soOXiawIaiGjvfxYyGPwyk/ILH5zbdMPL7JvYB6tcqyFPh8Rnryes+kRjKKOoAg4KFBqHk
k9hytavJJaq+bYpbLjctBDiqODTaoH4dlRz62qOe7ZWqV3k68gGsMIr4/MO+9Z9qms6eGBbe2lo/
hkEOjyZl2sJWC6WLfuhtEB34s8K341k11n+vGzlooKM7IHX3fV9FlMcu8OOtDgzXuYr4EfKjw+37
CUPfBkZaQ4Dr+z6ls95hlQ7weA8MvMbzvifoyQeEGIIzgFDBuYMrtpWAj2183yfWFchrDYB7uZBG
QILVmj34WrNfPzEX4rxHrGWvrXXTNgOyypMgob9qwVnRNENQ8+jY15DjEBQxcQVwXM6Fn4q7TpkO
a2vdNDK0bSuwDpy1yefxtB9nXORyviBUwaXtQFqAA7Nqr/vAJugOoDDYiOKXM3DaVMFJCRzc4uuM
imT1sZHgYPb1HTgDAOzOkAZ4fa/70pyrjDzjfLPqPkuuU88ghKpnvetHU8uiBmbv8JsBIn+Evw4X
ntZTogzKvDle2IxvBWDMgb/dNjnCXAVIt7PQDCjmwP+Mrid/bYZhERHPfacMwLkuOvEyCPBbRhDQ
M3VpjmoWXcrY5gdFvCSIZy78XAcMVhidu54wYBHlxjMH8+7l/PUUqKckvo4FbzBKbqYI0Zkr9dwj
E+QP0qSOzvGyKRdoaS1lBTJVaK4bLcQKtQKs0kNGrExgKwMpDRDue14qGACF0rWEeQvLRAERY52L
VwRzgykTOICuR3GDdGeh1rNCn8VrkCjFrhjLt/VcWByNZ78Kv44lwzuP2zLNYQVLbyXZ5m38mUCx
AQTpOvRqX20OKHEJlzEOMzMEkTWF8QmLp7K7NPKQHDgVC/6ltW70YnHN9Mvha58fSCIIrFh7+AL8
yLRl0wqFBe53fPz6FMyRTEzQk7ke5GHLe6zg8/79Kzs9VyjwpMRd98HVa/LCRd1//cC6z+9B8A/B
4Po6Q0N5IIdNpbk2RykqT6MPtttylTmsMw8ZFzlCp8dMgXye2xGJv5QtIPG8iIVZrSXkgpQXuYw6
+lYvtqd1lxIpMFqflcxeP+CPSr/txfEVQRG5rLvSWN9JJQbG2tIEVQGAievNtRkpuFl81ZtVETuV
UJOdLjXDWRpGKH2UwhNejsN53cxaDGcYuSXLC/OPfaWusbkg0fHrjKnQUFcAzl5ELcCOVQjQhR0s
qgnxww+x362KKcXEv4KYLd5xAzSDk/JkL1UyJP5CQmzQsNsT18JlrmgF/XmqQlea5/ITztXemHPR
btDjN3/RYtYRZm/VZaNUqk8rsIoPooi6SVUVzaUr46ep5HDbAnFGL88hxVEpBqdHoZGDmrxP6Joi
CGuoeIwkqyyek2oqyRnnaDXLR2Ff9QRicnWkO+ql6zJT556BU5QOsFusUaAF0XxUSHFvJN3F2Aws
1ecqqkLYoc/JWdUgUNG+NSksnQaodEEcWkX6I9ROeQ/xF0kXS0hDB7rDP+QNgMMBb0wwTb7gp1s1
UaJjgflxToQzAJ6TAfKtjqWjPu7kuSJmMslQCpljpoVi8twng2INdYx0Q5Gj/CqrJlyVCUwckXNt
x1DaiOCKinX0MXQC7wWl+qY1yWYu9MgU5hkMGqFKHwLF5jUBsR3MsgpkgZkeV/ydT1XOCuNIRc03
Sw5txL2D8Qg1mSqC0p8KjGX4hrEh3At/PEpddZNINl2LJuXgpVi9lmPGu8liAoH1JFw24SLpErWF
ZBmk0RCMdgKNkyQ+5qCMAbPN+y/64PmKAqmHPs2+NgTGwRU3QlcsKme6htOpWOewx0C5MBrn6yBB
11CF+Wsy5vEenjsxIkQlN0lLGsuByGj0rkLcg/FlpBxyiGQsBWAFYVv5Lk7heG8m9ZzIcvBOsvie
yxrspTLof4FagsqDVIUbUo2+p/Z16tTSWO4h1V6gggIZTsShwYVkcs4iAICfdJW7qX05fxIIz6iL
81Hupyg7Q5sA7u4THeIyvWnVJBlzFDYOlAQIlbE0gCFr1dQepAcRmgU8TEmSEp6Cod8fu75rr62v
tNdpoYgpWX9eW6mQY0ka8vNmbY4CKc1SKDtrbQ4wD3NTMARo1+bdNVGWFxr4o9+/rco5KxFU+bie
TyJVgUWtXEKrD39KlpLMCod4NNemDv7oBv4aWDsuR8Mar35ZnqBdhNa6gc/YXpMGpNCWXTi/BUcA
AvVrU2kHUPKAaTfWJqxw5m2ADP4f36Zm0vIGW4+t1yeX6sOs5MJuvXZ/UGKjR/H964wpq7EK1ydk
KZY/VeB9sU/l/La22n4KjFBKUhpMfnjo4ax2AGghoVnc5sg6YN+6iXufGGQKAPmoFc6YwKaHryEf
HGAODM19KKgeOJ7LPbWSjj/tX5shmKhyP0/bvkWSgK77gr5FpAJgu7V+fkDtBxh7PTa7vtL301jx
dj0i79iIKjr0unPdwFuO9jwG9vddSBDq+wKAetaOsfr1BevR9YAIYrybpv0jXOn3fF32WFgJhYgK
eqjs23C6Tho/uz/sm8BRsrCiheDAckou1MqeNCE+ogLcoCLu3n41sTqBU1E2hM7y+kERqJEZYB0V
Vl/LZ8Sm6PfI56+NdQPxHxyEJAkM5qYWBZe1vR4SpinbRGAkCZmg7KVl8/VVABdndBCIaq87O+jz
gZ/e9FZcpfMeSreCB7YaLE7RWncJteAEvTwfx3ByQbGsoLMzSDdQ9hEHdfxXC3Z+NqI+/9SGunRL
5NiqZqU4r2fWJDPndJy/WtFUGU0061+tEkhcuFUVl/VMOIHTeq6nS+SX8q0TsHCUOv3rWFq/Cz4W
p7MuaxvIAZW3MiOWGo7klA5acePAxe6SuDmsxyBBCo0yeGfv6rTMLClBuUHS6nMBr99eppEAnKKo
aMB2ckmDMgAK1GmgGlFfXuIZrnZNOItnYNqxYoj5JfU51Q6kKnIGvX/0f3S9FIs7R+iRV5l6ElBR
g9GRWBaVq3cTXoEirxzBQCJbeWx24sKfTiYt8IYR2p1rkxSFAFkZBcGaDJhHDHPBEUI1DMqKmhEC
OmonkDGzuem5juvoLUD8x6BT1hx1KAtS8PkTiBCqpY0BdNcaaAoWXJybJZk7lmcLuSXPNyX44lBb
gjZIfKlIJ7+hf7hYVMm3XkJOIQA/NkwT7gEAf/D84FU6j10eIac80XivCZoU0B4OkbUm8B8Jx+10
X6zfMj1+rFYZsgm+WU0Guz4kVkUHxlhvMC85y4EQQXW4SoARIMkhEH1xp5fo2MuueNms/9L4WLRB
BImpD6YXVJX8CxhclBsb3Yab9Xwdi/bY61XxEqOWCEZMRqgIcSWmplwLNT3SbgWhVo1ZVCFarFYT
UINchOx8/aAq+iHzbSVLaiBisIlgKgVuklHkHAfTLTFnYZ9d0glkl6KE/XgqdVZHtNLMMPexoB8G
h88DlZVKLEA4pKiteoRp7ZD74S3vE+IoAuj7ytQnMMuo7DTrIlMR3bIc6iuEpfCO6SBaCYnV09pq
df/ecWO7V1QlvU0RZKHARgJhe2kmXNgxiYyTO07IQLYBZs8h5R/8pBftfM66mwAxD7MRFRnYyEG5
JJDURbJjWTHXwKj3pywS0qswBpEdqH1qKmljffvtP//7n2/jfwUfBbRZp6DIf8u7BRuUt83v30Tp
22/l1273/fdvMqJ4CUxUVYS5pEp4VViOv72cozzA2eQ/UGcG1yIOI6dTp4eUV7xVyrSaeQ13UBh9
ipdLAdPcpT0GYb5dzhGi4imQZ7zXyoqcAkz8RpHN/Ne/1n2FlPmAUeBoCL89PEm4jq7nQawQmsDg
On+p7UyLxk4J/VsszeTMWfV11g2CBwQdWXNez2g0ha4//D//9Mub9U68FeWEdx4YtH9u/rf9Uexf
so/mn8un/u+sn066Fhn+/+Upu+itLpris/35rD99L/76H1dnvLQvf2pAvipqp1P3UU/nD4z/9l9P
cDnz/3vwt4/1W65T+fH7tzek3tvl24KoyL/9cWh54kT4oYMsX//HseVG/P7tf7qmrV/S6OXnj3y8
NC0+LOv/ILwuCIJEBPxD1L79NnysR4jwD10ghKC+g/wzkci334A4asPfv3H4DKhKsi4pBA6zvK6q
335rwJZdjkniP1SJl7Bf0/FpUdC+/eu3/9F7vx7aX/dmQflTb1ZkgvWtoCsCz+syqtmy/FNvFpFc
hFYd5OVObe3oB/VtIVQ9hvC2czJWbghcBY0WgueOUJvIMm59zJQMGKJ2x/M0vvFnYf7qaH/qZz+O
MEn/m2tarvmHEdaH4dBJ8oA09rW0oj1vCieovrH8KlsN1MgNhHJWui23UMPwkKh5Ex3xgTzHG8kA
qsPLboUNEVETE4bT37HP86luiyxGPkEzYqdlN6ysHppjdeSuPzz6v5gbiPgXVw7zbjwgWcETJXja
P145UTMZOuETfxtOyQt41rKBpKcA3ToAIjLWd6BaM/1dOP/6zwrokT9MSV8PEYtuoiqQBRIknf/z
n1V6joBOPPO35CV64YBvrZhKy/fg5B9RprKJkR+QJywYgcsxXi9mBVW4zmhHRPbmry9l6c//fin4
7ZokyYqqKj/NjnwuklxNE3KD3K+ROBWLj72RHrOTYsbvg926BeNM2dxGG99A5cAsTdgXs/GOjrXp
aLgJ6cmLndoGbuLQ2v7fXJ62dOfvk/cfd+qHy/upu+u9DACLiDulBgbWkvNo9Y2J5CXn0xh1CmjU
hJ4AKJ7bxajTMXXfYNUC4UwDShESq4BVc9RmUyUGuuILHM/w0Wi/i1BWAz+2oSgyQkyakyzJ94D2
OiihwXlXXnUlF4tFS33YFQM852gv2UWCurM1DkbDG+VgFpxRJyYZdhh6bKgtiFUjZEWwFTpCu4mh
7pUz8dE3O6hZUvFevaKCJD9xrvzBO9nDWKLEhDaI6b9+npii/uaO/TQYxymAi5iEBzpb13DXfXIO
fBsNVAGt/lF+A5HC5E39jUM3kykcOs2INnv0NCO0ZGti9TW7J45q5G7DOnNispVaz61BjJE2TEd0
5uKuUgMEWdVqjYnpVKWqIx+ALTGJERs68x2FQgCYDW8Xp89sePvpdnflH9uJypAHZxFrDPMhYig/
etl2ZgKVWXnuFQrBkbJkoBiO2ODufgAW7jbOJrQh0/YKDhyNvXesxja/vmPiXw7GH7oY5u4f54Ck
QrUXcov8rfOUU33170BhorxVA83RGeqmjwyoM8pWcFKOyrVCgHkdoPoIPTBka2hnZNsCjqTQcl28
42lQ28IeNRHQyX59mWuY8quR8NNUhVRICGJ1SW7IUamXFjUjuzg3NtkkEhUDOoFQfMx1owcsYDCk
Q7PVHBDVYf+QM/IEPYVGMX59RZgjfupqiojuB4QJUgtEkHkZb8Qf7xwME6HhHQn5jdtEd5U294Km
74dkcxAFdCuyfY7OO8z5bNejZ/kqA/TGLehrdz5AN/RV3qLIfkYQfsdbjIZu39FCpfNlI9i73rB2
uWEFdHTU/UcqujqD8HNpQu072mHBEo7biYMAu6G4R+5FbICDotPhaJqmQD3n8zTQcmApS+1PFpt7
FhxRxmsMXTFSCp69Z8aU7G4hnV4vw2aiwYV3QorSYUz3+97MttvB2HuFxdPP8PnCGc6nPlDo0J/g
zmxfAO9D6Y4RYjWvhsazTWA4wiY0Tzl7903hrP3Nk//b27x04B9er12Q5zmnStNNd0I33c7W82tp
wVb1lhq6JZidPV8bqCOwiMbLHaPoiPiP+5iOx+N2q9qDAZsPT8RrlEHfqd7FnvbQ25eJfvqQqqHc
3wTc+s9z9le3wKuN8Bq04n5+u/G86MOoheS3TbPMIB3j2UG3DqIz4wJnOuwO4sO5AB6AciyJ7ZGO
DwUbnTMqPUAn0A++dzRDK+kx3RwfciqJbLsFYhpSWvhpynZL7Jw+QW6RdcfbpbgIDyENPX4D2jSD
PLwzUf342QEWZKUMYvcn1dgU5uYxdTOK1KkOTwfAlOyOnToHT/8SUodznbvyN2+uNXT4cbyud4GI
EsYHNuTnQE0FzJIPQHe5AYhtEDq+4vmZPX1QveGA3pbaMWNQcXV+PSi15X39qz/70/SfwYihgPBj
jvd56D4W9DlwDg2NaHkIWUN3z5q9eyQd21mq9Tp8uOEFmQZ6Fs89Hc/HwXqCm89TSo94PkhQOjj0
cdxS4RGpVp+yGzsBYXIQqfHpQbrJ0Z/iG2e8b0DTMALLqZlXUv9tL9BbzjrnXdj9+sf9W9y03lNZ
UhCyIQCW15Hyw0gYZ0AyALNZ7mlGd63xbB3Ct6tL0w0dLPXuXQLj3Wd/84L4t/D2669qkHBTsB7Q
yU/RGrR7JhFKXMmtf6uX1euWtKhL2NnLjIVz6Cl3LInL4e4bANmFhPlQssdMhenEBeQyN6XC4a9Z
ZqHe46esexTeUZ1X3qFSkPVUQZU3Y8IWQACfx6SE8txr8AmPCP65araNTMdj8wCakfj+61tJyF+M
UiKpGIy8Cnag+vO9rHpuDDRkLG+pGx5HjBUER1b5OHjgdrh47Ru+0dx5s8JUEt572tmcibFrCmZl
gyGXsMEq77XpNlT5RFezUdmjgIjTt8YIDeJ8KEbrVDvuXG6GY/MIYVYmIaYd2WSIrMD8KtAE2XSK
qOnKGxi2tHI6ptgzlgSRCWNVEwqJn/4OdjcP2j7ehYDYsJZGdkono7JqWzdA2GYiVhbqoXShPHeZ
TGDoDUShz8k1fRGskGpnoC3vmZHav755QCb+PMyWZRhyraouiCrqGspPb+MunqQ4nfA2Lh8B+0Ty
CR43kDWDDEIHSWD4HiFOeMZ0RjKavwYfwRnGE6BlX7QXrNTaR/6FPJTX6JQfw8sIkGVoFp+5G7L6
AIVGxYqAlmzPPDO0c/WkncVD/m7FLvRZ6qsCBEq1BxaW34S4h7ixl8gb8f1AYl3rG/e0nbbyO38S
PtuQ8i/TXT7gAXvZvbjLrSmLLJgpwkCdcolVxlR/b4DlQ7BVP/rP8HN4Ky3fS875cdoDpQoHFVtP
LT431Uc4qcODBsix2WlQj3pLZ4vvXgeIwYyhMT+Kj9U52RMIYd6Deq99ZnsuZdk9jZAKMfJtv51d
/kO6IakERmPGuHETRogytR1ky2OKnpB+NBvoNXHWcJKv8yG6h9fiLpmd6b9Hz5ETvkPN+IJSmpfs
o32wT/YYi+NjeI2vvgep7HtwBtw6P0JE8yhChxbgN6iW7zgLWEFDMaDnSVvKphFoPUtFNAyp8s+h
pviSIUU5zpzu0BPD93x+QhLpBLyfNW+QwLSAL6WTx5uwF+pfWvmde5R77MIKiXfg3gpuCoA2JQ9N
EwgUUjBOEBbPT6pbG/rlvTOh37tNzoonGqMhmfqhoi6u0u230l114DaE8gLGmhvbsYePQUzSIU8b
rELPjzAsN5cOLl+UW2gHBlApDqSnL4qjPgG05qrGZIcmIEDPqrF09VtkiHRCkol2vrERTukO5Ax3
7+9hW+LkJt6dOM65j5OH964FTuA+NGPcfYB4SlOyIwuJeqZvWbfpPKtC0XLcgkJi6mbgnfVztqsA
E6Bv2kEO6OtVMWYGMVOnN4tdtUMTWoRWwq7PsVUi/m+d1vMNLIOOrwQzCVy3qX8cqQ8rBujB0Q55
Y6/EAhMGRLQ3Mic0Pjorsh+i3egcEXQjGmh2mkT1yCJbweO2wV62ePZKM6fHyamRGwl7RWUHAUXP
4Kls4EL3+et08A/FI8/AzTwBPom7BPsFk+Bh+Ogyu+wZF+Y2FS2daA+B5hNMXy41VrjzZnRrt3eB
Q+ALlmwmE+Zdz6IOhyeTXLINClI5dXwGz5/9fFj0exj3NKFA9xhhtG8uMZ5Gut1obPJmLKPyZfGI
NWj3GZiDPZhwnIPOlIfR76UXgp54+Igwv4UHGV5weyjgnOQHAalPiqkXN2vwdOuMScVAr7dUE12k
Yr6nfGJJq19CNzLGw2zphoqBhD4QuyXDk+WphmCrdQfz0JmxjVeGF56SQ2R1WOXlbm2N1mh0Xo4R
toUt07tgaZajYfUVegPzmUgVe7yizzEItZuiW7WYeINHYgJf6UQWqiyG6jKg/llgVA4IumxyUqaY
khVZPGZtrNcMKOtt5lvcGRjSl7HGpFCZip3dZwOrlefceou24ASaDRMtTO34k4M349FAqZxKx9bM
zsvPmRiGscbk43LdjWlUKQUmhLtwigP4Moko5PYsrFh3GXvlj1IJX4qQQbtMZdcRlSiTn0zxMXwS
WGZCC3uf4yuJFVGo1tlQHofoFZNcPICDgOVt88nL1tixEeMx8fQ90gWZ2RvP4YVbFqq7LSzIKvq4
KFEf8Njsavtgw6mPEa9n1HxCwurcs9l09qUZueFG96arRIEc41htzhMFyJVMEDowAOUF7YG2Lmab
KjMQipZWsJdYZqfGBnffnGwsfIwA4aGGx44DpnKCItROe9I36luwmRh+lUMsSFYidSZiNVXAgNLS
ELnCkccF8M1tMYwwXzmavUzkFBUbdEH4ITiSHbLZ+WiMGhm2aPsa7MllttRNjBlwTw7Vqd1qNnLV
eLSaDbotFvIllvKNmZxxs2X0XOCYsTS34qtkIoo8KHZiFraGvN2MvN0bkE14cc0WgkwP4e1HxVIK
RX5DtEv6v4Sd2ZLiSBOlnwgzoQXEbYT2BSF2uMGSTeyITRI8/XyqMZupzj+t0tq6uqsqM9ES4eF+
/JzjK1RZ9qA17LijnY1MPNCtx6qcFls16fBlQfe5HYE1VBZsfWvSlBtT9J9i1N2QGIkvUgiRVMPG
wzMuogrfzs0F1BGqc3CM7kUcAzNS2MS98yj3M/uVMjxcqPZjtCCB0RaWbp2cNxQG8b6K7gvDKevu
qQ5CIf/tYPe1hEZBzZdL5GP2xTXSXLZT+qWWZk/qj4dZY4nV2TfSgxcBaySq1SL3KFwAVevNz3mL
og6hohNr6WFyLoju13qv9e4JPrC+tqp8NaBlW8f4nk8+FTUtXgdXnPcIwaIgtp0cUBV7wQF17h+D
M/t3z5H7mRjpDA2A1ZQqUXVv597Zu4UMHfRi1f04N+JyjwBstYJn4p/HHbCZu1VEBF/7TJZfOaaL
s7z7FMQh+2KpcZy+5c5/27fYsC/jZpiBMQIbeI9R5p6pIxfDxpgisrTXT6u9DqEyO/v0KK/uCnPx
fmYrPSO9e2A/cVssrxRh+QCPeo5FvJ78IsxssGbrOkU40dv7pnVhFR/9PuHOgjQfvtyjVwZERM4Y
XS7ShyRCsNVIfOOmRdSUSzUou2qwk6ZNH9wGDmB78i+IAtIgd/CSnhK2xQEIgQg5YGCRR5crNO2p
2lcDIrESLHj+hsUJazed4uw0UY/TFrQZ7yEenOVGvLdvFlXnpDk5TVq9k7Xq14lq5nZ7FesZR1Cb
2Q/+i8k5PEIzzcLKKpKb1GUfBlJIqUq8d0gE5pibyqa3iG7OzjLc3MuGTE0LLjNe4KZj5+OF10lX
TE+EFEjp9wn1XmnlLLWDjXRaTEwOqwNn2COuqHafy5fTjn3izLN3sZagKGzDhuCbowUnErRzTjkG
s4Tws/nULFZ7F9GzDRTIsjTtE0qmieG9NqpsdfNIHVcMkBXvbeWgFUjO/TximQG6VMlhaI7ewb6L
aD/rLkYHfzfMKNBfbuFXIW+EE/cIWx+JN1v6BXpCfj2lNmmx2E85EN2bo33nFMHOAwTb+wfv5Z/I
+S1DmsnuIUnPRxmo362Sea8GFA9Ji+P57t1GTzE7OKuixvXnj6NzJgpGL+ojxJzrR0qSJt+ri/dB
j9UzlgzcM4XuH76O7kPcPcYRhKb4UI+2pSYnG2WNX7J7lK/uPn0O9vPca6Q8ReYKWIsgC1oinyzW
pBvRXvhYCfQKorEOKHIPI+BhGxdzqdgHp2UxIEt0ajB7jiSSBOUY8xH9j1gMI6gT3k6CQqyLQhVK
S74AShlPrNfHgZmPoPpVWOoee6QSKgcCV1MxzsbKB7u7fcosFTnWwJxTDxCQ0sWmckgnADiRP3xc
c/OJ9ja/1MEKyQdhnx1rvdxX92w/XC1C/AJKcvdmJiUMWiEXI1zxkXeBLxaPoO8WE1zie6/R0au8
qxzi3WwxO2bvLnzVP7LpIf6jBkekDOMKaATKPMNgOFTSW0C3gdhBiUWeuuOgCQGyRV3kERrEyemA
BaCNkmdvSr9WwLQRSwRp5LiAxh/vYx2DaQ0mvLpTBqDIHTt3N82fXvsUlR8b2bDazfoXZxEbtIGu
Qe7Dy7rJW9xylx8uFeiFLgI/1zoljBnjBHhFvHehzoyUoN6WX1rw9A6DJlkCP+a6udVfyDu6g7O+
p63hy9G6H7oRnZj+P9v57YPWZXIVNe1saCx31jmtQqBbUdimhxDUajlXP0/p8xJaxTk6WKtCwtiX
TE7kJL/YT3HihysitxmKkE/2Qul1ugeODqqpoCF3gEl7vxFnbmuGeX91n5ygrTYZ7WCXm1pIGlGK
paXbIl+8xTnjrhm2c7Su6SulG8ew0qPLdrjNlRGOAc4tpZ1FBbDovWIm9x0Vmj7X8PgmJmZ2y9fi
i6MHuqyWGpEcNUVjjDTIe3BdLXkaZt2b+wlfMVhn7W1icVR44O0MD50/ZmryTFhDopV+HJjhwPaH
5DBL6R35S15At2J5NHhkb5tRr45JnwnumKNTi3Rs4LQJO8zbgGX782dYeYCt7s5phgtCGiu8sHYM
f7GZJ3H3P/4xzYJX234woJCiiglTpJBvUR+pd1fr7Z3R3qc6eKCjlNj20jbymc8UIV9cJO/oMm7z
usv6UcvHXticPsOJPjUH977i5MHVbhjCfIlm2u7YJyL61+0kFV/NhWrQCXMYzaqigi3Frh1g0/oq
7ZNiZSd3j5KXhtDeLuk9NOpMWqPQHVACcDzR3xGxIrHm+LOEr67mFCG+1nDIjqEOiQYELDUcRq3+
6XU9yJcyFgZnjOaYR3vxhs/OKEzGUAtOmIEB9KjJnIqMqkKaaTts2PngIR5f8c7N/Zu4ynkeGZzW
ZHweB5kZMB24bocmvX108z+yF30tCHVkriLzTbEB6ZycLYMGlHdABN+wG8w1J9MBvy5GkESeYNZ7
txMv6KoYffYAP7DsvRzCHtdZCAY61sAoJ8xp/ExVsoaPjSHDDosWabiN+bmcLIBRS/d984y4A6CT
8bqNeEcRZbju6ik2WjfD9SgsMuFrLBZlTbSt2KGZX6ekKCI0soH6KtDHkkiapEKFSBgXLbQ+2qCJ
8mf7VuyrYdsuPNtuRaBddHda/NuRjAOUZzDcRVL/lMzHfuAL3yQzatMOwk8pvk0/BOe3s4leJ7lQ
nIK705JPf+9fVYG85E4EoD5FScSXv5NG/w7kdpCNbhbDJ2L+AuOs9XUbzpddhHeShMlz7zwnqgZF
SDBa8uxfwkP30m+7X8BsuL02rvLcsE5oeJDkR2cwaj+bG16u2ZVAyJPJc4XMjoNhl7xz4S9o8zxm
mHzhYZy8em/n4yK3xTXO4xNNYuq8g3r5MYCki/hxjrN4Yk5lJ92NOahpTaBqAw/KgssFLyce4D46
z/amGJ+YwWv4x5a7ZyprJbblUz7jUhGl/7JuB3Fb4SPjgiIe/d5eXg7A5eTVr4g5XyrIGT3ils1F
TspWjBtTdvMWvCwMNkgmboR/9yKZjqnzqI5CGSrRrp/Nij4z1IqYVkcV3+NL/ArVPt1Io4fy+Baq
sX53lLcsWKd3uyrd+0pV3M7gva0PCdBM/7M6gPGOKxpeTFdbdwrxHrdSPBqAhnSJn0uJXswqlsAE
pD9FeEreo7130ZFkxYy47wAKHb2F7pwxhNij3hSL/hlGWCloVt3jBnAEfjHWFDJ1Z9iiHKl7rz26
FK8ld/XGqTl5D1+iFIwvnxty0eVJhUAfhfvFMFbv4QE+N3qLfgkUTF9Rro8OefrolCrCmH016AHs
dHH9rJ6vZKcyvi/MN8WmYT3CR/C0MCugGLxbZnB/cFTbN8a/s71rTppcfLwDY70NOy/k6yEaoAxP
C4QBz14jOj0RKNkKygjE0ZTSCyyJyRVshBPVF9mBdRertxPsLdLrRniykXG77ZRWsmUTp+hsltJ6
2UuNPKCAGYVaRizC40AbVy15n7fHZZSPdEf1d/2WU5+GUNHEIqH6YMy16+T8QqJLldgGPVjnNL46
0NHE29O9B3jtgly85dQx6xHunYN7ppRhrpd7c7JxQxzcRrB9uoxHHB7E5JOeQl6bYBaf9bYuLjiS
NOPHZNDqK4GqM/DNLXBu6jGXj3tdVFGmfSmdmVEO3ySAUI8/0V0N2+CM+6J7XswOMMrn18fks9uY
5+mBWQm3jM1VqkJlTznGtvQfib68jA5X1nd4fnZNhPxHWLkP62Swjqn2jqtPBrC184wqbe+86mrr
1nCV+bnYsopPYpS7IJsSyixz6b8+lHWkP87T4dU7XfTlQ9Nhoow1KIIz30Nkrdz3VAtGnbSylenH
3nXrYq7aYsvIaX8Xaohwyj70z+S4C8LfF3MHrBdHMWdouhCNNA+6N+fmE8WZauPofNF+QD2eqCGa
ZacuuAvqG1VO25ZxlSTFUQbEsm5NbJiX8cUuYgUF4qAliIzs55ZHwiuwxJYNV/WITdGA/qRLFiOx
OQnoyJy8Rbfl5hatxxYddZzSvfvRujPIckN6mNVtroEcNHLnTBsE2PCUfOZXzdpdse9Jb2wXwyv6
J7Q4oJnra698BY3tiVnOC1c9c9RItXDzAD+6+8kuPm6uyDMDGQbmY3ictkIV2lBlGwRq9un4Fb3u
1rm3WN569y9FReSNjY1ljI7M+5sf0uodsNs4ING3WqT4FrVZdZVQGSmbc3g9ag/9svce7jLn1fHp
iVyJIA/vdA0L3MRMj5mVzN55zj/MlpkfaSgzjLTbJFtVfCVzT+XoMXzKBuOey8lAA/3KZPvgMoWa
/EO1OoHSgRTrXO4O9unK9Ng7eWgaGsHp60AuNP6oKcNGjVw20uO66MOav5/g+zA7EPyKdwQ+dAzN
pmT+59ZkZ54lk3aQH1EU3tW09ZKH/gIawonx7xO9cAstOD/i4iPQhywakgedmyG0pTOJB/nFKnvK
HUX80X7Qalasfe6fdSymLSbkfVAgoOZ8SP3ZVRgzsBNlwneWO1f9OMxJ5MkWDwdtByOASesm6lOU
S7V/iRqrh52TFAU08aArrGDBgq7tlJ6WNKLn0T2qNmbiag6kfy63B/vulp7ZzRKGSk8pQRj8A6jF
5fSbufh3V0T/346SAjdO01RdVxRd/0M1+qs7Z55QDO9ut9MI7yEGI16Gty3z3YoaY+dwKHFL2dIo
7AwbXga8yegGUGpjgFJ1tHDeq2PvPVMHlxOACaXMSR6tfUTJudUW9n1bvp1qy0p5+Wqod3ly799a
OnVf9L99Uy6+o8Du09CIN41vXAaGil4eebOlj3bReLqI4beImMapvynpok+uUaTJrvQ8Of6N2GF+
56C1IFD8/cnf2vsQO+/l+cAnUy9QARoUjfEUKZCXwKVPlkljOt/JJZXcTTJkcJfsVadGrF9HmwRu
s7Cah2HDVpCPOL2ScpfGDtFkAt2mzqVFZY80O+Ds1K5ya7bFllJe5qn0EKNdZZp6Fk1zps9yZBmg
uIPXpGOVKKyH6zXSUyahArpoNA/E+N+rhXbZL0+8/vu/lkujKloMrP2cRuft/ksFinhatGLObWvB
vPq7h8SlMn2IRvXCOfr4OOX+J8I2AzD1ZT2YxUNHzbrFZnJg1l5y1+QxxTziJl501dOWl3vaMl8i
ndUPolUKFRcX/zp/U9zN+AoTLhn8QoI9QNielEEZGmeLR3foq1NyyY+4DeEbAkFND1tklW9NAiOW
0dVhHOp70oDBAluOZpzGiryFwO2MLPzIz7ZBfCOUgzL0zeVzrEZnBiJu2oN8yjnMUzYr8VwpczMu
Zu3evx+p+r0pWTeqVRVuaN2RhBr6jcm0qDpMXcruGmvYdC+zW1cDAkUEwEGySO6ci6QxVof/dpt0
b/DmWP6B+f99FVq9U/67k+B9NLW20aE72tbVmqD213u9ankTx4lcG5kj3WW2mq8EO19BxSEIOVXv
RYN5+kw+VKMQ5mWzgxZaUBXuXdwH3uvLmPOOFukcgxIGCP/72tB6/3hxbcwi2zwh8w/D4K+LY1oP
qtEX+ozCmU53vTM8tOheSH1k4E8mTwmAR3L0riKO6eZ4L69hccLs6a9drUPc6o7HcB9gvK0ag+vF
xgBKD+4AObo7vjtp2vHzeBe8xSuEWBMZAypgv022+uH/mDIBSPlS06dlJONXMD7J9eDuBk1wGrGz
rbTjGaSB+BZR+AUqufbSuSTDlkzeNiSquxVqfooLJG2e9SvYj99SRRJm79Yk4ojfgLlEdZaUqCIO
rfDkWukZHBgimj3eZgnRWF42GrDjZruHwXSK1+uxHt/Aby8+FmLDeS20rxPeC1Zbb3laEbBHh2Q3
AMkTQ4O2gTePOb/EtDU6G8QEQ+OXMaHKQW19E9c+ONFCGIVc5kyYF0NaaXtxWi3NALuT8JoOXxuY
hvAF5zeeYXoL15oInTh3/EyYvavLHuQCuP7VlWu2xqXwGHC/TddhPD0NAaaeTsOw9fH56VBzfPwM
IH95TpueujGPId2yq3wz35xke3RKsIESO8BeYLHiET5PIIwUenK1em4/7sa9KPVO6N1iXc4bqw7t
3CQ52p+QrbJcWBtDQQJdNxpuuHGI3opCzKXK/QiH50kdH00TxqVsfKPe0P2m7p5lHzrNPLamxhOE
OlZlvBwO+dMNNrR7CcNpg5rv7m3u+L+CRrYGbEDpUaUs3yIgh7U/8jG9aaKHxPcxK3vY8OA/QqY/
hohWQuG+OV5QChrlPJZALoQ9eTccrS7Fo8qe7TJRWjOMIuzJTM3cHP8DRCWWrlpfOotLXObPzSAo
XPLcPVj03XCYiwot8+EH70FzdLJnTGvsPmWxwSBIGEf7Pjo6wStZ1NzMEoaUfrNvySIktw6weQAc
u29nV7/LXBkEsvI82Nlnq9s1wSkmtymUrS439UBw6NjmlIz7LJGpC/FxaZ31e2JWRl+78DZTxSnY
iUHHD4/0atmOC3EV9B7qjbRLByWBUxyhqTE8h+xHlEwHWh7cMVnYH87dfdN4u2rI5NfC4ZrJfSDi
QlYRptd13wlYRrM7iZpyFqiWhOwGK+xxtTz4DoNH8qRWYD6MGOydzNkaMBDkIaXgdhZippr+7ots
tHEXdiP4eqbe9gC5L6UcLQXOVGSW83/HpR+JTaamEzRbWh2ZvuUAh5fRrE6V8R5N4/kyA0Jq0Bx8
ekcJ1c0e5Vw+D8HbuSB6//5kvf7J/xOt4bA0my3SENhA/43WGCfeKwxi9RGNyGmNBsfJXXEADYeA
HpveB7g5OEa6iCSVlimgfQVyu3dgQ4p7zNICB9u2rVsYtqN/X9k33U6LJ8E5outklJxkqql8y8ge
OWZwu/tLG+mxcUlwpn9vIYxmEJfZzSHtKVeL8zcYodE/JAzoglrCNPpMqhfZ+SpLdzH4UB9Xu+CC
gQ9QU4VEXFw2rf4v1/m/ae9/r/Pbu9tj8YfWF8ZdScjF9oEIvnDnH38JNsqbHA6fkz5UxgdMBdAz
wcap7C/TGckyvFAWNoaa/8sV1e/sf95pqwn5Uldbekv/9uTMc0PDv838wGg+iimo/nz4ivMB8Ka/
ESsRndiqNz+wT7b0Uo1Oe/rvC2Dc6y9X8O2Z4F6/u1yZsjIaTy/+3LkPkuQ0jK18Zcppy52DOqwg
I6KDvrLll3iw8KjORs2MYCgWjYhMDJO2KZa+U4m+OYSG2ITu0RRXPEqxy+NMOiR+8YD60e9fD1ZP
RPevWVTJCfaA8GvE3bZRX0qjCbjXEuVKF/bVn/UelksHqDu6zgLP6xzE+uGl2/MAB0gXlGjzpMif
X6guQeAya9HfjiuOqvFhRAXdFqm1PVrbbccajH/joKs/rqEWg4wRqiEt0uq//ystuTHK95zfeF5X
O47niXOgS1Jipy18FwrvjVD7lN6A+J9Zv7Ab1R/Ttb8++hthNGsdc+NT3IxRaNHDf4ih7/YnwqaJ
Qmy2vPCXvN/87Va/JaltvX39KPWtjp9TEj9yqXnTSZSHWMLZeIhkiTZILJmSRA4BCCqXjNglBbmW
/rE+gzfQK92ebvUmH1gQuFVHkW0fe6Y4gu10FwIgW9IuEIcQ+ptgx+9JrSyjl3qAoG/hdSxP6xHN
Hw+CKiPItpkD8lmKdVMT69uDiuju/Hs3/Ppyv3EF9X2Br6D5rgu8OL714eHS0vd9ZbZZOD2OfqFE
I88zDxLW8m984Nb/VllEJ/Jwk5xXQbf27XGXZet4233O+gjzXfmcjhthNYMHFp4yesc0rqZqmtVp
3Pwh/UPS36i+S7PRZsdMoL9Ez0xM9n7Uo2Q6tcUqE4+YzZi17b3sZYWI7LsIghON7YG3XqevX06n
nx/dX1f/7dGd87e6N5SLPro7cQiJiIWws/o8tyyqKTiBN9h6bX+MV6j45aX9sC2YwNdqtnUNRxPl
z3P9a0caevP+er0NbWRN446zpD4R7sqOTDF7cq9wwda/bMSfzrum0tIN0zBRJ2vftWgNSNun1kPj
JJ7WtwqI2DuQ7t+g23GOuKKvCxE1aGaWkXxKbHHP1h5wmy6kleKMTzr+70fwE4MdvaxuQnpWdA1T
//8GpfJTKE886bXR3bqNHzUv6EA+EirJK4K/DnXQGHrINf79qa16QX47vP7zqd+ODl29aMe8FpUY
wophsxXJPCmi5U46uETnSIw0WLVCs5ZPX5UfiLO00I/28ANs3f+jHzhv+k1v6PYL4dq5MIkDaqjA
TTdREl7Xxhd9ltvgnGxp/8jdaNF9w6S6zAeZk1q/kax/2Hzci6mpKEJNKMPfSuETHoe5sucJlrLW
ADRhTLZl72NTfZdhbv37ybV/XLL//9PUb6mcrmVMIG3AjseCG9tDX5/zoVbd4q2JQAkFycOZnaMV
HIluJVcoLWiV0pSHjgY7anuIdjBQTnjluq0hrlhXwII+YyMsZJlUU/DSqAaYzpnJupeiiO55iG2l
le4tHBX5/SneT26hMjnFL2GIHF7Pv+/vT9ryPyvDJKtBAt9pK81v93d/tU5mdlOyUTPRkRQpAfCC
+4C5xkwQbhBuj7yHRxOSmsb57ZarAg4eTxqogw4//TlPXR/GugNwuwE/RuWW3+qDPW+GePa8Ifua
9r8vufnjYv7rkr9tIYVR9Ivr7aaNLgyqtPfewn+GOA4IttEnuPnQz0aLSebs3H9/LpriHzbRX5/7
bRNV2SE/ZDulPnLC+L2d4wNMW3N4cvz+KXTz7WR2HnaDEXsg9bRc/LISf/34el/8FTxfxRmHwja3
bYjrV607yRM4e/BHIBIu9ym9QagBHbvuMcM8sG/Om6aYamWrfcmhvYOKMv3lgfyQkHIO/v+1U0Nn
f11Rq9NUjxji6aM4VKRzE/roAWg4BIUixVo4ygA/JRHAUnyjzVGXlBB+Cg/731fxR/n0fQU3DUU3
DVU1EYR/y7UWr8cHx9LnYXRkAnRyPzkl9OF4JxtO5Zt2Nq4tpGQHN9cVM/0YjblI79AbBN6vDDyh
MQIJgW7J1b0PasPhQZGoX+aqBNqA6UZXNirq0cG2Cm0EW3pANLrRo2PcuFombf3G5onEFZEdjIHS
2vUNvvcurwmOFRlTnynlmKRCkdccn3s0GPoUxU0fRvCS37o7/GfIU17RUYWAqXvqhLFZVOTqstPD
OPoRnpNfxdk/LeK/n9a31OXBCJAXo+Q1sLoyNW2NUuHPRm+tId1N6MMBtf127mMO8cPW+ftTv6Uc
i0e1x00cUyBQKIRrycmBrSOGG+2PUOoqHzE82HkNVTUSPLkpYqYf69CrLN6j419jv3+UvcfsDwoi
L4HszloWJlf9hmJvFrOhT1fcrYioQ/8cE5RM6H0YYtVgU61N7BrB2wpGb0GKanWUsCrl+BHkUDhp
PGD83a9p/S9oS7KxTumtrUsvpYApva0M4MRGdyCgjtuVo/rPSrICY41Vsbb+90L+kzV+X8i4hOCt
0VIJxua3h/TAuqqhMWCdCjNE1YkqBKHDCdIX5O0YrjTbyyWdhHfWxbUaU1TY0zgEy5cT5V+vaGbI
/bTlVOPn2AYqokGRzc5WsLWOk070S8Gh/1ANN1XkOuw5khhcGP679Z+L4nBZ5EotGjMGZ5idsSG0
ZDqNnaZw+me3v9sJ1zcjN2rA+P4C4wi8XG7hIXjSM+1fLqf5E9bz9/X8CRJ/hSLlXlUvdINNkoK3
+8TD2W7gjMYOlDCMsmrUuFst5rQxbW3nP1j2prPZHUGoSwZjg+nC2aFNaWHMvwbyXRvHhFiQh7dS
tGaYKjYaUFyvN3Gt3HNcFQ7gOj6t9AVH1ZKpGUXhZBsMywpbA9F2ngODluuXER6PFlTSS0O+9C6i
+E+Fha9snr1zE4yxE7+fAfLsIwQrxC87m/hRHb0OJLw9LBRLpdS6pKrax6TANNzyFphsWZKOUpht
xswEN/oNTAKeGT28say3aG+OiH84BbC/CotOpCgCwkSO8Ps22pl2E+eoye6IbuVo0Qb49C6aRN/E
2GelsDp3/BrF8cmwgF5V/pL2az8d2H8tls63A/uKP5N53L9q+WQZsLfB3zP6bJs77HESCZXR4bnm
N47T5tXavbobXRPsXZ8ivfvlec9rVO1USR5Gw8jP1UFe2At5Dcv03/uvWZ/f3/ef1qGoM1jSNFu/
renGzny/FKNqjt4pAmqwwrPUrSZZXRc+7m+NXeOnNFanp0MiS9ME1eB/dxDzsB9X9WSoIyuO7+sb
PYYn2iCHrqTvHxzfWd7XkGn7G5fcAsBVgsHu0vtoMNBGo7sArL54kZh1g0GaoTPEE+GXt/ZjOPr7
Ar+Fo0/z1FHaWUcdKe44RvSaJJ3c8utuTn8/gudgwb4K+me5gdF2sFeovOHi5JIY2yy8FAUxLZHt
ABG3+HOFdTX17xf28xWqTUpZEFXSkG8AD25NjUWz6OxG2dFrsKM4aUmp57u18kAzf8zDdxfP7YL+
x8vdl6PbeXCfnUcNDI7dBSbk+Fg7zMzGBbD5jrOdpb5EUSVISHdn5tp5F8VvrW5neS6kMXo0rOwg
3g3J7mjOPsdup/D28IMLRqz8clsad/BT1YH5zf+7s285jf7GKNRgHhIw7TjmFLywIG465fIt9dk4
T6/T4QAgFpFqHQPaSpyTSpmgxDsHzRAKPNaKhdcqfB/A2UFKUrqNWsrGmE3oixY2srR3kcPG4XxO
DZMm82sX2nk4PPDVFMcd0oKzYCaTIWrW2GN7otNGmK8lwtPcZymAJh7AEUm9+/7JGX78+G3PW7JI
OuH9Iqgc/f6KVKkQR7fwoK2JeXyPpo2nZCUpyI/E+BBN6y5RnFys5DUiVj+s5E6axkvkRnHXcPfz
ulFWwsiZ+MNKuGbU2/i+M0fFs5dcuLmHLT2EAmjvSx/3YNT7ewG/IImnb0n/Q+mvX14Yfvh9K6D2
N7yhQ/m14bpWLFxQ7xiPGJAxNt0cmGx5tqFc+htidUXlw20iVMJYEvkGF+zMTysUTvPOajq9REdx
9cK0zgZgkkIOux8s2kiA+APPsmhWzZGnkeKcBnteCZVfFd5kp83rQl6Xo0k6un3wWG6mrDuRbRHi
88wVH2hYvuX56ype47gZLZPabeXgmF+PPv1C7NxFE72A229FTyEEGizkMVdY4sLR5TDRQv9Ag8dS
C5ssqCE3xUHWS8TnoaClVV2u+mSBAUC043loljNkCwOIbqozF9YvwqE6yhMf1QAsZofmYdPTIhZF
n/xrg1yIRyx3TXF58fcVlz/XpWORR015q/Oj7fhgx4u9u2miROGTh4gK/elYmY/3OKQCplxWeAbQ
20UwDzd42Ffo4SJtJtChxBLLN8tkjiQ1BrscLedVxHXjS1GrhlAFINUdLizfvdeq082Gtt8cxV99
GbzUjuyjVxoSPxGnXlBvjQ3xyuVYCcB9nCV+rsuhb/Y2d7JEHelEN4qewarvo1L0QDXackKWZyt+
r78ByqDX2ncrWFaif9W5hOGShcqi0o3p0yI5O0HIFFMD2T6ZgNCaYkof13GSYTGpM1rUm7WKwE+K
3pDicEmm4LZ6xEw0HDUKveQEnFcqax8yzALg3mGEnXhvAO2xzPHRAzH/hr4zrhQOu4Mt339yLOxp
0S4b7EkqQDscL7AD8LwthQYdLFQ8aEvEgqV4oAAXtEHS6mBtEWYhx9qWuFRt08qQa7NLH52lduH/
jfWaTnkUsgKzfn0xyXGOXmaubzPPDCqL11Q4mOzz1t5na04bETyXbwKeSMMQuwNeGmdUH5cU4Q/n
l968BrudJvKDCujo5g6dlqRVglSG9TFvO8vKovM+RRB/Fs+qi0/wHMOck5g+UPA9WZbu+uaN6UaG
+y6/TcjnpRjuxZAd1O9DLtkM/WUndJBqz0sX4JJPB7lGhBeJFSvCT/a4UTjL+bFLhLmAhZNukJIi
XEqqaP6M5lb9wgzLA7vCpGKbamJs1XfOZ7BJeXvLo5fcCIYdboAPPUrfj+eKnDabwrJ4xXsU+44J
f0Gc51lKc+XPitt3+cGtEZxVEDwoB4BshjNPDlPCAKzVWtzQxlWSLgyxhr/kysIx0XQyttCfx7E1
XmyAFUrUC2+sPaiRYrD6+vbo77osLf2BLYN8xwnL+4x0XPATYPfwK1uPiMFyZ1myJKFx0Q+a5lbo
sQTWejc1MwEIzqdNidHJ7iRZSMbS3zlDNgyLUbNuAoFDZWUtxLJKcGGDKimhwm5b460xwwFEBRPF
p1Dsk8EWlxb4xAcxwD5gu31NQr5UmeNYyOSRQGNDUMDhboQU3uAexzW74izWltINw1M0VXfcokpT
70C+SUQo2T5i/OYPpkxCjEyNql2Xu7w+GXjqcSm9NdVYkl7cFG+s6VTjASh20g55X35fH7JDY26o
dImkNFrvRN/Y0eH9hv/XusWHqtSHMCqS+XRaOOFlRf8JanoaTueJAo+REEq4hW+ShnfHG2cO5jRZ
AneQ5vA6bBG37hb6rmkdMwFOed3HPpcgY8scTacczvMli+d2Y98jI3GSK5MuvZZ8dx9ymNMTdFWd
TeK7bZvIAjFD81iQHScGP7KmL4nlwiP0bk+aJlahsm2vJn7RVqtwyKTWhq++rSedlO073A708B6n
EkJsODUxZReJEe0ki3NO9HbCl0x55ccBgriQMcCC9+Wd4lTvchS+0zpEl5daE7tCw8o/0CCjlmRJ
xGGVsDiwyXVimqyNa8Lyu+9th44ZekMLljxV9HZCrdlnKe7FvMFtM6321MsQ9bmM5mDBxpSowm8g
dNgN+q7uc8D6Po5i/4ekM2tSHAeC8C8igvt4lSzfB8bcLwQ0YHMZG5vz1++n2diNmd3p6QYsqVSV
mZVFTkJCcOEaE84znkJJHrjVvam+c5EDeplf69RwlNMrS8O3RWzpVjKhKJex97XmBJ1Gi+VpsfhB
kNoBFq9/fOSWsW7eDC6+Z8D1cQsmk8ltWaP+paWSQDA90/EieAcTxwHsDoJlpZbedUlDLi5U+GZK
1CzB/A29wo+NOvQm8c96sCSITweeGfGnbRqn9arf7AgLL3vqlIT0nhlFqCmx6urzXP6uYMHo4ygO
GaNKG4ZwRhs+uHPTkSoKaj9YDoPl/BPF3gVIg038jufe80GbAh2E5xEvcaNdho4plMWifwufksag
u6ZC7MxNeAj7/QvC1OsgLbNbZ9GrjRS7NJEgrP3i2UT2ERP8Pc9OXICRcOvK3LK5EUCQsM56mm3O
xOPKmCV9HtMjoE+c3AzbxVtmDwzCZqKVbI02k3SMm0frm9apxx2iCMrsMa4oc2hMSEDFRUMRr+9i
JHL0zRKpVt/lXqYfhJ6IfydJV9yEeuhirvOSpA9FLRW4Pl/LRibm+oya+Tjisd45cbquIIfAbCQg
kvFuljTPLbkQz2L35iFf0UETmnXEtzl5P4f0gCop4FgaHA88bkEWY1QI59kb2Ylx18qc7suk9bhr
JCOMa5jquWRz88M7U37//XnePOnaR5z18KHiXqTEn+yHEMGu+qgwwZ7qGryBgiDwGY4i+l2TumKI
rTqxsWxZV4enFPwcnTQ3U8YFkW0GryVXmuojCJvS1oofnsGEVJJJrkBavzFIF9Pn05jo1MCpwWIh
XHpwP7RIcd88H4RrfV9xLCHIg6f6LQdc8eeOPM2bJOBrXEIaf9/5xs1k5EwbXNbCjIJLSEIyQgXX
+zBCmweMRUNl9i0OzMPcewPAT9vg+ksnxAoWTysnzsnUQYrHlcyB5cP1De9l4CnSlF7mtK8G4IjK
nQCt87whWDe+nSdXqjimpwYNEalcw9wbrta6es1wb9cWEqq34Aoo1dJoRMGOCJjDKn12DkiQERj0
czFaXZ9d08yTUmqXMn2fPow4PrJ6p1q27TOoI5rAxtiWoVogLFBK3syEEV6IdGxg4/g7ie0v9zU7
eL4kdCIzewM0n7mHLyp6h7ibsc4v1OKG5qZtfnIVuVe7abi5mj0Ce7AFewLA8/b3BX9BW1qhCBfu
JySJIgLb2nFRKJ0tNVZHWw/GZBdAuMyXXBQN9HqsIiAlQRInhrsq+GB77ogWgYQr8SyOX5tz1RT3
8cdykwSTs1nmuW3xoM2a/tFg5g76pvtwE7sxPhn2VbkUC7PBR8wQD8OY63cgZk+mFZutAGWsPzuV
CIKQGKO+quTsbrrHY2dlJ3znNgSP5INV0Sk13DpIvp7LKxtb1bC29A8s3cZlXEj3xldh572RPSdv
pYrZogjzvZ4THx/B0aYPZd+8w3X2jPYESbLo6vsTixxdQ5VzjHe6b0x4eQJUQeRSAOiekdj0HL9P
KDCVi4x+1rbrVMufCQ9dpJ1EqqkO6FqGs+da05mWvS+9M5npW9BbJOzCOl4txiqBCGZCun1zptf5
u7hFesVzSUtuwn2X1IeM0zjbZ4fjsYihn2igEHnKL1e6k3Qw3Mf54bjvNMh795uHTm6fwtCZDuJR
j5h4JDiyZ4yMlIZYbpJUOc4loIiMotNk3fPJMjrLgAvyVwgvlk3eDiKehPgQG03LW6YTsn3DjrWT
HV2ykoepU2yEo4Jk5rZdGkDI2OLxXjw+THIf0wJCkJ4RSM7rC3/y0C0Mn4DLmAEoNFiwMc8un9kd
td1VOMMCrBbuI3aTIuB7UhnKxxzRRVskV0tjDfp4EasI8bvMQl+DeQgKCwLdJeIpJmdrj8CcNsdQ
+KOXYeGbuFh13ILV2WZt+268pwUt3657di9mjFwvabPz42wW80aGheHS77SzE24nXdEMRDkH+6K9
kBzLJH5V2DlQsNTJDjvBcs5MuQwPC4KcDw8aoHMgnyAhG6ER45dsjIMiIkgR1WMqToFFz5Jg0qS0
buw2c30fXOYk+VSgKJQYJXzllthhRxDzv9c/wo5cL8mIedwf1JK0m0Egd1aYBSaXlmDN8w8bwjra
OqVt2l2PkN9okImC4BL4Pz2CFPTb296j6tkfj8fyZR6fu0T/6YenWcxya0iGjU7/3kOdBNG6kZQA
IxvI3WOS1lOkpsEyuNt0/zW2H2uWGDFbg94TtEN0gosvtjzmtYPuAy8Q/7JAt/hRRCWM2iyyr/19
t8cZD/EHt/p8MLBKRf3JUwB8me/5+teiQ6VF+bN+qjVCO1oLibJk7Jy0tyKnB8hl4qlcesv2moNX
+2+AAy5PQigK6T9uXQVOURH3hnPQD13+ZhgDDF+T1D6/8GVhhdY7utGpNXCio7Z90vyHNCbamWsA
F+2Kyw1CJ64wL1S2/zS1oyqE2U9FYyAmjQfNrK9UjDHscDCzA/B7JA0UgNjmjBRGLNxjaCk1skC1
L34hEgotOD6Jxwo8gv8arkChd9PJ5PC6ofJN+Tr0RbQDOfwOVLchKOhr4AlQdV5SMSqNl9YfpJlT
cAWH9Gz1mjMSz28LiGlz5uVO6hLrdGBKC7YBjy7LWW93NdrYCzRIyoqOoHH7RTLyYYDciRlydifl
WQy+jIRTD2eHsrkSz+2L+7nLED1jQAJS9Uh1OkPr2hZY3C9fxuZh4oxz6pMt9JjoaN4hFMWrJYpc
MjqqrwB77OOR7BTMhztvSI5wW2wUSz73qPo825idloSsf9qRuGF7Onmk6iW54tpYUpGdBVI5/Co4
9TQYsmXpM4uJefvH7A2aNE8XLceL8aHZP8w5V/87JvwMkmXQ0wCDviDkJ3ALyYQpi2qAV6KnZ0fh
zz+1SY51Cgdis8ba5qhrIWddTqrcHR6i7rwSzSDSOQBwysScomGwd0AwZ/MOmEtHciecOCjKnQlj
WRxd5eiueH7TJYGuenj2YI0lKQR//RZY0+LHQjiUy7sp1jJsmMMXYbew+MNxg6L1UFNBU5lVJC0H
AWTjh9cQQqiwhQPfxyYo3+Iw0fqzoWHleMpYH/fvF1pjXAFqr6WBmG7X0EnTQKt1cEQhFoE16soB
ZCSIHAfg4aAhwX/1O5vANK2NT8Y/7UA402tt1gWiR8C8gA7iHu+3zwxc2UcU/szl98CVDkBB9avx
vQHDVEA8iEbWaYKETtNvXP3M/Ij6gPJAQXQtTU7WhM/UB5ekOXnXnUV8IT00Bwoy4yX+OgF8Yy+j
IRt3HyUmVPwZOiPnhEcZ73Pk4c1y8lCOTu8HUkCqB5d+XP0pmY0nJj18UzixD3v8BxTlONq8mhXx
KlzCQA0ljh5aNV9aEVo+iZGKg/50Mj5ZyMfEpLqwRu7LZjl+k/ZToS+zfH8zgoUPh+YWN/Mjc99E
hzPgh3LFiBWE0MM72nGcx6qnNbBuQ2fwVRCeadv/bdQgqJhTIp7LRRa+//29108WW4oWUy0qemA+
k1r0znEa1HZDfu5G2aUVjnPdw9ZlaA7C/hkLseJlTko+XbdhO6wjKKgzdXBzpJwihAzVXb51hXwp
zP9Bo4+HiR+YrrqnCZq+R2FM0SYtcrMMMhQPVNvPT1DG4JfcYFnyDbBm8BtVUJzUFZDbTPPkmcb0
G9c47F3aFm1a7X8V7/91Puk8hoKKpBjXZkwBckDfFQVH/5SgePF1aUw9Tfgm+a39i77mNqR8/PGF
pnPVH+oCZ4ndwlljVzrxBsSc0qv9AF8wngOKhm/LZUeR0kgqBl6Ixj1AGrXu+BHw8f8nlMScBiwJ
lKwJb075xqy6tB1z8L906RAkiTEMg41SrjCAkph4QNGKdl9+ZUDRRJdFm5uh7wbAGt14iWvCPzCd
/q31lUMamfTbdKbdAAc7XgYU60e6w2c68Uv0AeYHadShDhNwgR8c22Q0a0Try2RdjSQeDl+VT39m
98y7JJhEPG3y9i/LLM5tsKc3xgGckg2npDa6Ma9B4fjekjkQe8xystbQ9pJTRW8Htw4dJxqoMsif
Gb3r78jEdPljFma0XmMGzcgv3l6fGo+QQTkR6y3j4B0y0SV2FNwY1sEbPzsaGA2id8DV0Flw6YzN
dfHSz/fIKM7lxuqqqAxekCB9h7RbjLYWd8rkfebqyjhnZyOKNM/LOjaoeLtwsGid7uLlAxASWnAY
0SHn00QZIl4LyiVV4TWoC9flAzRPMsoXrypuUTYEmVBvQ/VupVdj59wtmlLyxcSZftcpaBiB9S5f
eBji0AckfNG+QAl9m7lgaVjyDfhRhtAEDL/Wy4Ei2mrOfiD4OKmLRqEleOfowo8xabDVdlU0+vQB
snavCCPJ4m3euDV3zhP6J+rieHHOJED44bW4SauPp0+fcPuRfohJsU1yQq1C3ijd1a+haHepKgMj
HvRmN7PiF+6j997tVWbXzIB3JDZF1Qlr3bgyBgETelJjURqi8ml3vYZf4z7dDuYzFGpxko7MzVkX
V2mSH04Gds434xVnD/li/DJDjLfQ3EPxwFNHKOtn/Y3bNIEXov+0hgKf0lQQmvp/iDswMWKYUVj+
zF9fPMQ7Sdw2LPfhKullhuUkF7bthPZvVDQXuvmRnLurDeun+h1CbvWUDJDycRt746VxHUoSNyM8
7d1tI5WdOU0/I4uZue2vuaI7umobZ3p6ysxYWT9MCP85Xgjcvu/DI05byN5uxKfMzEzny+IQ1jWA
y3ApOp1aud3mdBrle9qg22Dyj0Cx9HYb+9/lgv/6pKIA9/+95rXdu7v98Q8CKNoFQ/eH+Ubbuo47
RZTX9ndoMDlyjb936V5hbK6LrlFwrjgBf2+QN2vcx6d7MsBkQmQ9q5fTqm88FheLNwLt0bm7DXX9
Gb3rkkv53Nn2gYfQjkARcWfQag2SAOQINMz3cqmR+x1SRH0bDFYGG8kW/9jTR0NW1jMgF9/MIQJr
32tu1DI432QAlyrBsHSL1vLDAR8ACzXwpoc5uxkIrZjX+nCavX/ANYFO/4X0RgTsaJfqszOfxx7d
Zh3Ik3Ry63NKb/MuhgdwceJ1lZXC5BGTxBv7kR6+C2kzjo9AKdfKOVVi3TM12lPOiVKQBASalkk5
cVPR9OROYfOQwpylvi898pemHHezdfcfFYTTDqAcfAnQO8NOQFwYokF7W8iTwkuyLclHkRTYZjAH
DB4BTrdqUvrOxwSJ02ae2mQ0hz52elFRgbYPcw+UBUsn/sGxoRfVRj8HO7lsf2Yj2QRzOJK0qUH2
u6pN3u+Zd+UHJnm60pxUcBnCfHwotrSL7ePpFl35xcfMCAYPCm4ip5duifCflqjN/kDSikguN8Sf
qkPiChfnkCAQMCfAyHprjv96QdOk94yj1XF9RGiWUuHZxmldy5WYLJZCHJRvMv/yzbZ808znHzD0
2rMXDrTwTczXjnwOXyU85mQ1m35nROIfY/BEav9+ZpWaly84QO28qQjLLVjtlxnlwJRAdmDGEfag
WOzyfBHgdhTGVtMsF1zpWQtAZgpoYTSUwIzHqkyfhMj3rV8hx5PJoCRKTlpnefjLPXIIZhsR8PVZ
9Bddmmq/M97Gib7kEW9ER3zqLb3rwCR3YEct0cTsSJUdrJeGOLZIxgZCL41mNYa5Q2dzU0NGwB7v
ua7po7u6e1cJaMJM9f7iCEaB0Gs32j/FgOmT+v4q8TJdVgNzzme7aeAsezlXeWzSREgN+WsgXqAN
2fthjoLzQhM440I/d9TEQUWA1XzbEzxBwC7w5l7scfuQLXxfnnarY1AXXkTHecGz/XC+kOATzXD+
BijHVk5qhnxtPG16wIGzEAhmhg4C9xh26R4wfiBVKbS+Zs4/4qJFbXRXagqwTNlSd7h/Sp8zT/lU
cDm0etEd/rUzhCwjoTxdFMthTl+0GGIVWCTTqUO8OH3kZsUVxVWB4vEtcB5ivA23U9DywFmvBoB5
Z6evGvrCME6Lqln0vogpnPL0vmYoGNDL4QE9YZwTLC5mh/Z4/GsqNtPnaU4mRBLY+lRG04kzHsix
+hxX1vdfDhpW05YkkofKv7Ib0TtbLc04v++0UqecVKggEyyGFMddm4e/xdP8O9C9umDFO7UYeCOT
mVIZVqlY9GNLDZ3QIIFsd40PxcPzjK1j2aNsxa9nRszOxMQZ7g+TVIHLg9SWCCUoa26yF1qt8MmY
vdxNX6oVdpsYwFBoOFMqkqcFkvGPWEvnS8inNVQHLgBavjBtHmDePWIK9ry4b6WzBiUhnl7dPWzG
TzwP0DH/kqZ8I9pHpqo/6x16h/b6zTzbs90fLTp4LMXFn6b3f08OfKW6gffSasJs1jsr+1hIEJlb
9PkImQfHiwnH2pjiFnP8XTD9+KzZd8AWyNSwYgFXAvWh+DvLM/uL7DBNYAs+AGlH0NLRVP+697ym
y1E1ybEeCfYl1G0U2vd/LFRD5Qsqpwn1FKlY6o0EKLNW/yOdoUUXLFZ8/OsYKIeH0/zIc1IGyN1E
h0pF95WzfehAxTQBxltNHJoqm45Pk8tnKP2FNnIaSS1ywPuXpiGupN+COoePwX4makwPqEZ2WC0F
bDg4yDrh7qiMT0fdXfgUl/WlUgCeaLWReNwnP+M00dpQTrqW9xKWG2aTnlmske4hlOKvI4uG+8an
ulbNofx0fNJFRpMPRTa0AxQ/G7I11sO71tYZLDBou5H5SdoTrqq3bGNVg1nf+rvmdmldTT1QI+Ut
Yy6NpesfwSh5NTkcpfa/5nR9CMiYuEkGC5McEp9vdjEGn7dGlE88IM3h4sEtyi+QKiKBpK0BnxIX
64dzfVrlosm4d9TruLTOcUMY4tgXdlRGf35S1R5tP62UDOfalC4txC1tpncfu6VZSyYTdz3wwuPT
A7iaayNtuB08opA8pgsEASk8bedpXHA36exGZz4DVURHhf222EKkTHOMVX8yZJtckgGkKFZusrlA
oyjplIozBaJGgXiPZu5rPhS3thGWmPXQ3NDriSH905lUagRQvvFmj3Utt5snLW0fXNKQZDCcXny1
Vqpe34wadA0Lqlv0Tlymoovmncaidia2A5cOYKBrl+m6jS5gOx1kNUbleBGC3tN8k/clNgCiBo80
tCX0mHfWMIpZ0t/NSPqaQqN+0fHXsI+PUmR8Cy8Wvra6PfrG6BAsGGY3nDppVJQ1oyhltzCqnh71
xL4hDEh6bC/CPUI34Jzdgm2Lbxifkv3Ja+owHZAptOYxmwHskQaQpG9vX5vDS/Xyb580GTX4VSxm
Xx/lYRNGFdPjeS/bvvxRh/KRgvJfbTkko2lv1NW5bBvYWz/JcR56d9GYRz4VQOKXvyib5k+r8Muz
885kffZfxpmhrLqEdJ8AqaOAOvSFFc1NfrVo6kKdVOz7sOXkCIwKcsGwQAZRvFQ2KQtZSckkYnnC
NOt56D7NDebjjbc1cmAPy935kAcpntufw1U1SpHXJsPR31e/u2HaJGAUJVLqVE8P+FvzXxd0Qm/F
HrtAqrScFugIdfGSQNti7C4Pu/dWtXzQvfzbbhk6XbBROzyEwwMLKOoCftzqjfwPSP8mtrXO6Ft8
Q6IXwHhhxfuDLcFZiW6SaDbAT5YGXlau6/c3zvXhDw7FutOXVWHjLldA1S3g9/ADlXjrx7xf2BDm
FTQEBPm8zWm76qh6J4XEB5idJ/5RFoiAsNW+tVRmda9Wjna2qVC+NPrqdw/6tLkDAEr1OUm1Gl7l
ImN6ZD7ulWZHX2sXThZ/yBdOuqzI1KKPF/rqkatVXkplddbj1WlMxrWgfriKFS5YP2md7roZuHVs
4g6GPxFvVOH8uE03Yrvx0mVY+Sv3FdfhB4yfc2gWEuexnrahMiAKVvHxZFzjV3CFhdioeqBH4EDX
2tXiaL8sadMn6zFLQsQYkdmpEXchxs7x0yNbYfBKW8gVeeG2T5pyJHN54yWgubB0mVSGVJjUuDhs
kW0JTWXErT18CeZt18Cm4RD/MiP+rBpmi8Z9izaGFepSmOM9v8QPvnu16Cfo4cP+XWxnWLSfzDf3
MCqQvl2Ne9K1c9zxmh5wO8Ya0NTHzwxVgz3ffHRiS1uM3RQzt5z2ZHIZikS6LRn2OJDnOHGfY2lz
qsXefUGOzFw+my2LgeQnmAPHTrgiT4ndUUxBufF1WlSxmYWwG5phsy3Cri1XnyORznPDgTZlePSF
HNSmXJV+gScNATXBtcvko0g8g93tbe8CAdYA/r0VD9iNK10iJ5JBYpsHSSNG/xhv0oTfM7YJQeqs
ZFhQqMoHTAAEmF85N6cyzkSVgSBDa45vS2vxNRfg5pxNYVk/uQqbxtYuApezQTm92g62rlj59z9m
dQh8Gsc4YVPmGiFSJABl6c7ImQp+NoYQGHmG7mstVc8N3Zv5C9pCNU0/21n0SzafUmX2VrdCeBVa
As+eKfVzC4aE4Rrh2p0Vu0ZKdZ133LDrPySDebzYfUxQ5GJkRx3N1pN09tJS4dGXrIYUFTLJLQMV
jtZyzA1P/0E8WMWXBAaP77eThBHUrKIXwPN2yISbHvMPRbV3v4sj+ekfbatvg3PDaovJAnFypy9m
NrQT5Mdy+ZwDq3nzOMYWzEKK22fhu7YrsHn3XY1qYxOkLTNAFeCokBJbGdIbgpBNOOwlc031J1Cr
YcPy+9w2R4uB6HEfZOG06jFTVAIvS4ID/i8IpDtzDh4rvjteD0nFd44M7suGjaosKG5yyVuxv4vE
/s2SI+QhEH+sLwj1oOXjHEoGVYVXFpA9wuJ0Pd7oheYufL5mKqQRXr36+JZLFy7wttgbba+wkP6L
e+3kHetj9bG4ETk0Vvh0Xg21xWokfuITJSWbcxjVCgfOkbWaXe2ZjV0kSn1ZBJ9SG0lVtYhv1BkJ
NEE4XHZk2xhs8QQhFA4uRr9pvNZd+xf0JHZ37yjjQgNwdYwYyQi4Yfz29NJeTGhpw9e9S8rXihDo
x5vxC1wSAX14MXTg1Ilq+oCKSE4Jj81VP11B4uOH+zpoF8Z7GRbuTS9fU+dw6UK9yussRcPyoRga
5zXhCmV3gblmAyCHQu4ElMJvq3T/U1SmQyMleuOzF4704mr/VKxJMHNiIYe2m0++DPexOKm8kyNd
4kdeGDzt8KCV8AtX11/AA0xmLfnN+HGlKb/auTBJW4LDTH7EpdI26c9ptazTtHwJDn2z5taH9BcY
1M34Yfxd9/YUX1p7KywB27h9c/fjEyhaWBYPxXVLskQdS8+1q52h23aMqxs5OQODdmjbEn6OThos
vZYY24HKlNAv7R/huuEcGy8b4Cu54xzphqdxqFnbhIjHeKzSboYXTCVFdxguAU4eWOdwKVUuJSZK
AUgB0w2f4G+cVjsLYtI3FFhAzngG6VaA87St0ZWr8+nI7peL2QCn/Z4csOYRnzi5/ROI4OqVV4pp
EGYTqzG11jAinMRz5lCqHJpnDWTCq+1+PvMz7siHASu+dKyTX0w223vGpEc5vz7sJ0aY1uNhc5E+
SQnbDDtmF93YXugvFk+CU2d137XGHYL7QJytamhChZFt8qiLdWL3nD3fZzBnXUtlvi4Tauqe7E37
7ahdjTcd88pn+mslsLRMeHv77cx85cB5yD1obfh9MW4kcoWzI/IMDKHuCixGA8ddhCVaA3a1ii5v
6ARGSaBbtCxibejK/WCPBAO5E9aS6Soc2pratufYREGCYV/sUOMayeeQvO3TTs/BG3vIy5JQfpQ7
4wJ0CJGr5p/fwHMXz1d2p23869xnWmdbY8Im9yxNYKvhH9HUjr25t2xERpNs3ouPLs262zBx4w3K
rH2NAgAlSLB/NMRz8dY1GpK9inEggGMvuDnCO2ZYYZjKZ2SD4uFt1Z+BWG5UFzv4yfy2uzDnSnqb
nINVonq8XOSVhJeMFq2ASU0AEFEYr9l3KD6FSQL17DrNFhlyA2WL66qXoncfKcddz2PT2koiDjls
Njtq16fE3n+i5tVIj/sz7W7f3XFe2umRISenBVDJnhd8CyQlsndcoSVpe4nWtbDacUayHMRzlON3
j7fWMHBAfFkUpSrZMyo9O/xW+18CWn1EH1xbdTbpgN3kVqHrPS1i7rr4ymnVpsaMYKXz6p/S9kQZ
BZID6f9VveV93rfKAcB6zjOp/V8LZ0OA9n78QkOOc58ZgXNQZlQ0BAZAPcGw6b6HiwLyA9lUJ8L1
trPfHDgWeTTAyHYE6yMzCEM2+9tNt5RKSxzCRijfAChX0sZp6wVWI2qIj0oNg5t397KA8MvG5PrJ
gy97W74ZeEKVRJ8m9IFLxZEPyZMegYu25wMZhucLjSJEODB2IgMVC1DTMeGBlxEBPWHfvj0bQQwr
gg8RoyvAUi58cmiKQO/G/uKLlONkIlg7z7qYBDqZSoY2I5hdpk8KfgZfJZcajfcd/m1LpEqEm5H7
yYKt3sOJnOWhi/YPRdxZZ4tcHFtyoaKURLXawnozOdtbTBZ8CMrJYzHSJg8XjlJB1rdV+RYvJJ3J
vaMEhGFPEooc9PcEHzOkHTb9D6eD5FUnIxz5PfaSd2WQvPHhKVxt2CnKJDYPp6f3Utm6kGf3AzNQ
uNSSD8AFkJ96expvop+8kNoguNKKI62g2KzTkPmoxjJ2Nx79Queu4J4ZemGIs8z3j4hOUsjgpeCC
+Izn9Jc8DiQuw8oJO+7q8RDaO2JDjKfP8RjPaxM9LTqqmgsCmR1gH/Uh30dg58KAtIC61Kn7T14p
by9TxSPWTo2UILwglOafj2M69sIbQbqeFqLglvfTPmxJ9hON40yf9eNDbsMOmafkZZPigNkX9lUM
rbgK9XdqiD896VLhbJmO/W7EfJ5HKjZQk6I4YqSOs4J+HH3RKmWYKxcc5wjRauzfcam6XxtcUsvl
WA3SaEr587qwYvvuxfBF9znyrIIPmMcc0LasJxRWQLBRguV1puIS6woPZ1Q0Ci11ld1JwXHiUgFY
pEySg+UNXfsb6hBN6oyUDBJqYIJ5kV9RVCzvYeHQ2oKMjpQSMXrLiXVV4FLf3/CA+Se+ws5VXguT
9IYjafQnSKbp+RyhtUb8ilDTNEcISVtmh91zPuwr+DZUYBDd1JOl/TDbMbzCdDB00DX0lWckOhVg
cUAUtOvGYGzb6P7QZi83b2OJZrcn5iNfJ+ZJ9RSSmFQtUCs9vxPUwj7uOhdX2/lpxAXvh/lGZUGL
eTjEzFnvnyIUBZRk3oNwuW3Y2nd4eq5hHFv4H7C12nrjTU/cs8i/0QJrRhNmjwsb7B2F6lw35o3+
guXZj/XBU5udTSonPRSbEfNo+LhDq0li4le0JDGwDUHmUXcMzU8LarGGQ+10OPPD2bzUwQHlB4gv
qEI8AtNmgBvEBSuAeNFLXkHX7mkjiHr2oNwiBsVaEctogTRYb47rDhDxpyuH2zUW4Uj59Mu8XRpb
Z30EmtfZsU0ONXL2PbRpcgh6TCRjv27QreiGj/R4g05YInGqxVBWpRV/bfufQixKtYwEEb9mnv9J
BeF2W3+6UecBPQKPA+O6Nl8RbWLoZExucSvOGA84+3rUmKDqzKvkpuZzafacHI7sYTkyd1iuHvvQ
Ngii3gPReouPFjHzpImK3NMNG9Gqi259/qRGz+10wYQUX9NMiKVSk5yYWyYMW1/0oH2vKZrgEtZ8
XqrOXzC/c7My6XnI0pMruiR1P7WiRftk2ji5hJeulNvOR2w720Kk+5yavQi1+hKBbz5jGXhZPJcF
E1wCr/0T8//PXHPXWKXm8K5HXjI3Z8iG8ABrNvr4PUyPGZI8P1wr88P10B7wnJHtYNUnvho9Oeod
5A0DrN6xPUd9hNPyOHu6t5Cle27TnJEiTnM+QD3/VhBzEacnftDKvehj3PSH487+jdLNSBqZ09l+
k9mdky1RTnIa8L8e1qb5hYY2vF8yJ9EvgvpwMUriQMwsmQy64Q/KlZqpNLsNSdrbxLgAq3MdB+O5
brlZDzJj8DdEPaJ63gAcXuyQQdL/jLF3nlP2aSKcHhKGkIFXLkiDsTxAsyZ4U3KW6hB/jr8eJg7T
JUqp5tm5lMyXvHb8AXvxReTQVwcIgr+R1DAsoUU1dhb+hna1YQ6744dckzY08VeMxnQpjXzPPlJj
yCHUn2zmds/gzqZtj8sElSTMk/N8ymrZcq9h+2NenpILRNnYjDSe6r6oXNw9UdS9GLMSvSlSyb9T
OftiR77d0gvtjq4Eftt4x2/5xN8yXG5iUpImzjEj7OY7NEDkBvaQDML0dheP7b1BAEQOQYeMPg9w
NsRQhOAx1yXZtGz62x+1FIpEY18SnACjPZIqlFdaG6KTHcg8+id6DCJ0Qavha8CR1+lkGRBUa9PD
dHzuBXjfE1ysGvcUi0C5YS/3wVvseuS2QLg5jHH874ns8UCdp1sSOWIML9MsaPVZYhKECcGqraWo
GziAu1f0ZLy33daM4wj0CjnwFoToxpQkbkZJa2Hpp9SWDPfNbsDR/+TU6jRd5XOkPGheTcTVlyhT
R9J6OhTeULP0IR2DTSnXwJZgnHIfQyTCfg/V8cr4J43rtakROF2SjvWZq5vMCNwg6cS6+RK4Ld31
dQep5nhBRBE6fkz6knp0vPTx6t+Ep5xOdTpWTLxZxTPC+dzY9ubAw5WfhQpvIRf+hyRG8bb5PAA/
i3lJ8O7SNDEaEfIHgPe0KNlNjDy5N82HxcXU1cQd04cLt28nzK7th9ndZNzZmMc1WNE0x/Xa8Mqb
laUT2N7lwweN55GxapUWX7L+HFDzG0LFcnSQfZqXGO7+NSboiiUWtj0nNTeTDOfYY3zZMccasCjO
mD3co/Kmy5LdECAlcRCd0KfoQDc3pTlxGjAiiAlMpGsnQiVCGN20mdJP1oPfhkc6uQjZdATlB7DU
L8Nbthh2KD1eiazOl4TOfqjlqnOCKpQoCr3zcpg6TzD0MS1cSwLKXjtZgGu1T+axZIYg6czZiBkE
qz+08vi4Jkw/E+jvB5wJ3ofKQtegZbimplc02MvV3zP2x+zy7+LI8KR6mMYZB2/Ifr/cbtz3BI4G
orIF1INOhJlQmMIhWtm9pgw6/DePHCfgEdzm9S37M1yolyw+NScqRW+IDpPI+3Y/37CkHyT7mR2S
f8KrMe9e1fyJXYsFx7xec4FQIsT001xbZP7/OFGMH6PdNzeasw/P+uNU8HLIbrA7h2pueSfrr8cc
kPfAgUBkqhCU38Xa0G4B5wRPZ19mI6jCcW4v6hvj1foGUjnUG+Qu2uqKIWIYaiBs87uMp2CkysJ6
ePii+e+/BVlzi+qD+dlgvKcNgAHZNHZhkI443TgDPaRN1kplE67ObaiUNX7seqhqf5avVrATv0At
DpOhLsl/C3SU7dXBOrG5863yS6PZoo0SqVAf+WxmthaTCSSoolC1XEXsFD1EwT3gSqNqQJvm3hMj
GnEhA2Cq9IsqQas8UiaAor1jmCAH1b621ODOLKCD1ndqho39d5E1Mk1md6V2GzNeJloGznQEzTnh
OZzI3BTSywPt4wzB2iDSQ6Zh/miDpg3x0AlQPjNDDMZZm6RPWPuJL1a9r6CTlvc0vmsytl7w22PH
XC8GacIQvhZTBJCsj9oQ1ZgcrCUodUudZrr/WnPcTFFIWlSFugMW6SI+wWPQQ63TQh6Oz7/eX5qs
TPlp06Itp/RRZhFv4MIsMaPFc8HT/qHG9X8knWmzokgThX+REQoq+JV9FUSvev1CuF0WxQVFkF8/
T/XExPvGdPcdG4uqrMyT55z04jM9bgWM5bmrD5+NtZKNnepR3bnKkZiEBaSWKGYsRWIUNzoa3OAL
+AQulCT6xZh5HTKno9HIEFrBzBBu8QxrNM6P3DqjYsclnhYmVMMh4wLFGFH9E9dL1tb/MH5Obqzz
CvEfGTZs0auYyd77pcWLpu3av+jawYdgkccQnp+3ZErlOdR7IiELXvvH4XLMltJVSw/sGa7RLq4z
65tmw9uIufEoN17GYK3o9w8fEt+3kkvTfaNA6NKrnySOZTt+Wede7ND0ZUzm5wvb/UCvtbRWycep
N2NUkLx+/nyywHmWnn0CMoS1s4xQ/AGhoLkH/AzkosdhoDNUVm2haaq/gHjh6/ejU2sdp0E80BNB
0lytYMLNZ36E3RMkcwH4SsQlJlfy+RTN8JGNWM2148w8c/BEaBMqe9n4vJ1DdxrzAMyaZzZd5ggm
KGTFi7N7/fNjInAKu9Ibm64KyY5pp0JtfZYmz8vqsVFJmAba9/etCEpMstpFBj4+uDa4QgIF59Cq
TGCOxd0+Cx+g78nODcIT4j5ABu0AFWIan+PU4hw/V4KPAGU4Ddj1gmX+FP3voyDmPm0UsgnngZf2
ZsQZ/N3XPMdmcpVM3ZbWAR2ziKl6Z3b6w5/MOS/DMXMWkDS8NOlqH0YBQsGwhXbBbzAHSIMaQMCm
/ucBOsKAYAETAqAJo7PgIhD9cbrL/5MDKSJwj4T6SGhndNHHhOuEkkqs5fTDlVHxwFAVVyh1IILu
EC2jyOdIUV3tECzeMRzgJ653D1MkccCeCM+fEC3EN7THghslfCMqZ2gi2+jJK2HLTslUpYvDxB6o
N8+5VNBIN5DwbbcRU4oM685ND5Wq05jnl9kwj1e4lLgox19/qLvuumCchsKTfQvN7QCZ1heMyIcT
x9TH+ABlQgvgMlZ1BSe+XfMTwkxEdTNoLqsDXMybvRvuyZrxDs8590+9WFQ/5bKBtkqDGmmCDqmp
JIyWxorDSoYNgoD5DpwtFAs23Oo3g0IflsW9l5uH8fkFU7blwAmjL17/kGS12xb3WNHgXeIRgAHO
P1/IgVb4j7gO4EzX1iPAXl9PVYjhKXbWgrLV+W22kDN7LFG3Zc6bFpqe2sPKgCHLUMkPxHpCiVMs
isWVqYNPT5SND3e3NRhNUBtjwVkVmcX4TxbuBPR4oSs8chNB+kRwk8VfuJ0uClSAzR4F5GzZmMU8
TJnb8DVnxx10b2hVO5hkuCKQunZWti/2mPSxo2fMONGzhLzLI21luDItDq7bd8CE8brS+fo3QY8N
72upMqHh7ayIV8cdAZko2vGQY/I7xeUjASVEbnyDXN+VP1MuMj5eUP/uwowKSBjOX9/YrMPIavdj
+A9mB15yeqya/X3+2jNhfQfT4qBC1ZXtlAnD0MdIrdj6v7tmT2TcQ/IQOluZ1zHeW28x9fvjildE
NlP+CnoyrW5cjWFDIti3Dm6SD7Uzl+IFezDmOdHuIpNBGSO+0Bw50R40HOaQtI7gO0WHXRkLjRfH
64drDNpcrmNy8mHxtMsfSi7hUnLDroSrh3uwhWI/1l9JxTxXcb9c7JmZRIDwxT4M1b21Y7InfxPv
gDdgwtv9l86LVIeN6yZTLabPR5i4LNzKPFi8OAjlopoPhWyAXYzIc5cbUIgjIIotZaa/xQbFIiaf
1ZNrHaItvEZF63rQzZvhwsx0I5cqhHohy3VBtSNiwUJKkqsggCV8wzBLAFA0vxL/AxJCSElj9WHr
P/OhtaevS+WakqHoC4gkpL+n23YtFCSzIy04nbkFS8cXxggchpmss5sU62BlJseL25qMJhl0TNZ1
3cOuqQwSVC4RIi9hmABpu4gvEBH5BQQpoSZ56hxBJlIDmby9UOjF+RmogUz09D7GP9nd2yhAKugp
GoOPfhKatj6mB8cmRCzuco9EO8CJEcznBM0qBbTwmBl620uu+74wEG54dzJDOgU+A8L+pFaChGeR
C4tMXsaTcwJQv1Uh2mgggD5zxxxQH4faaMJaoB0r6SGi+O/MG7T90yRG7fVmwDY4g3IUaFBKcX+Z
70SMHhCf2T2RdXHEV5lZDF+IlI3VO0kRJtAbXXIjFO69dp6eEmErcDj8q26oe2AXjOkz43aMVwHy
H4N4BAdeWHjAj0qSwsONR1jLrKKZhnBwvFsrjI1lAdHwYtRl3b+GyJWJZeL4KhcukIa5xe4K0GfN
agsJ1AcsnA0CYLQVhQaoyhbOhw9YpMO5cL5WazEVAIiVnivlA99RlPdfVlWiZ2t0R2Fm03/R0D/c
vLKqmb5T+ZweqF+HDt/0+jb8wFITBx+P8ZhrOGLyMfHsw9K8mTZl8fTEaG5ZYTAO6c/lktgxZ4AQ
hrBsD6Ju+brehUAxf8ZaYGrAHSj3e4NDhKYwNYQtCDOohS3Hi7ny1aK0osMt5ijqjb0iL0DOP8V2
whBTkIsFYk2KMzDBBbJZ70shiIO27++i0WblCqlqiP0GzoILJtIDAVQH32GSPF0YZKenCSyWmcbs
CGLIOTMxP8ckhMeOuK2Gf0LdrhrTVcJXKYkB0RivcCCM+LRIaX28HAkRuTPcLP5ePh100Q8U1fUt
PH2KdYuAcAnlYg593dG/2ikPGzrcEtvpDbFXIx6y77dvjrHEsbF2n7dZx9AcjdLdnpzZAJ4E+mIU
31uIw+C6jx0CVFnf81kA9/tX7NGS/2o/qe+hQxT4NueWY0mnkM8MESxshare5y3zu+yGpWrjGzTh
nQM9rcIPxxWV5YpsWZQTih3Y4gq2UBcwoHhFZKFk0jj/O0quLSSn7U6YPiTuG5JwgUwWvyMMXIh1
YpUFs6aBUDSFzKpQ+fPPF7tXcYLeVgtlXlPRyXCiSEDIwGBfOx15TdTaxBLuFlbdgBnJ/SUEo6AK
4qK/GQTjFj4sVOnDQcgbyJgDXvf4S2SQ9gPh9cR1gYS0jlYi0cyQPzFlhEYoD5Zx407jy48bqyu0
Y5tLUJXBb18ZJnIAA9YfrHej98w9YH69D8h7y8NGm5sopBHMTg0FXP6qbaBN41/w1H72D0EqeZsX
bImuOHUzfJZr5O2wBPAFLVf9JQu10WcFgYJKQxsguQ1+Fe9X8EvA8onCWKGRmv0Qyr8XjghjL8lG
zdz658h0fcCPeMH7o1SMs8DGF3hlSesVM4btsWEPwvIRKxdnnvtzWyjBpgaVAq+sZL61SyI/dknw
HSQO460WHDW8BqOkc8iQzy80EYn9ORBexEt9PLQDw8STA3dPQoUxSo7xcaboGtwG1OJLXQ/A04Q7
JjNHTNE/EUN2fnR+STO1Z4oBnVkIIvQ2QEyHB8gmEIuCYEqhQnWSlHBsz8eXTPVH5xYuEnwofIFT
q+xDioKBSG/tVdZpgjR65k4BJUAJI8ohSi6eV7MfJmfddyGIFwX09dEfufgN+0M7pqaWkQbS8l3z
W05qnQVTNCqINcnwFCdcHMI1TCXNajCwmSERAFPRMPdyCUskhygj2EeFsyvgFUNq3b6FcIDrmCiQ
ImJBC9NiaLUC90BStMLWxy0PX2p7+7E27WSSXEhc1dNx0mtxhQqkIkPltqOIgSTrFLBetUS68QdJ
SkF8fXBk4pufuFwXGvGF/MruyVZFPNElMtlV58N4H1N3HLPgYcYo9nipHf/FhpmTASWNe+bcWSOt
zwXzlUogNZT5bVM8NRtsoTY/X922hY4huvgW5yDBkcKcLEDQGgCGB1xYTVA2TQxQitLu74ab0y/X
rscdqS+GOjxEyxK5V0j6DImEImgUehHg20T5b7noL3kijy2EdEAe2oCskH44CvlMxyzLpPw9u5/Y
cvHNM7gGVza8myCemIpsH+1PzzAFuqJ0tBgzjJhvHs9MUoZ7aSM14Ac2rWEfm19b5PkUEgmCT7cA
ReCbuudJyFLBmWK4bbQJWPeBuFxBOI6dFw/WsRA4iNHG28Hu15Qsb2o17pz+HHQSYHd6suxUHuZO
nfxYD62G0T4QbubPVUpTCs7UpvPoEtKfNaljeUB9/nVHP96gMn5vvR7k+43KXzG29mOgxnL/W8UP
7fcLlstMoNEaRsOVebFP8el/UzoRo7ud6dCDbokHC5HjYdA7pH3JYSklFo648IveiZLrZb6OaGKf
F2tQ+Y+HvenoPIq2bKdTKVoX9i0aZ4bwBRs5TGZmD20TRsnQz25URW3mZOd603HZotAQ/OnR06b9
XWEZPoKVPpurkIBKQ43fH5ZadzuHrTh2hZqUYeyEVVrMOwKlsbN2uBdHZPWk8brIj92VRDnFDuGF
iNiaelM6XcSLAWWiO0BUiAkcKrKEYQqvmVYwbuqiHYufXCA9Y6AMAWThWmYSbUTJ/IkynARrd6oY
u38ACHgbAX1HpkJ7is7QG4cU5O63Ulh24elFFqPaPEnkzu5Gwv9b6A4RlnhkH5JGCkQRw61daE3I
XSCpZNU8hvYlNesN64ousTEVSHrUQPWY5n0ZZF+aDzJWX/+agaX72FZjq1RtYUDARUF14O4QRNL5
FDABomaQV5eCleZzCLOAbETg9yLtwceWy5VrB1NFiXsHjEqYtVBlhK3nh6F7I5AIUXe+2q5vx3/m
mF8zunsucnZCG8PFuPOau/U4nLuN+9isDop1wJ54I/QbvBRezu03WiEJ/EQEw55wzUtgFYTb0lkg
WZxIRhUSCDQ7ntjcUGes9F67A6lpEU4IHbnItWeATLxA1Uh/377QhLGweakHsh3AL2OX1SCuwgL5
OvKCMdLmr9UY+ATTqR7ZbXyeup9NIXCPy3mUEszYYRYFqFnW9I2nNpVYR/3JwjOXbwQ5XJQ0Fd8P
gSzFIZA+bpJmd6RZ8NXbBR4ibZB39sR40866iH6FtMjBeqkPVNzIxSRNsu60ZMo4r+r7MfCDJtWi
iSlag22f0M1LJjdQMW1NE4hUKk2QNoxvHs2O2F9Dp79P+IJku6T/f62GxIcCvvUAHHgeX/jjDzBm
fPJrPxReFCNjq36dz8gQtUGr0i9QlsL46/FyQhm0GyFAD/pPFs5QbbBOrBWEpJZjIoqBBH8QsheS
fDOZns6WsI8Dl9CIySLz9/izeflLzH6TRbb7f8pe0MfKTH+aKfSGa4A76PGf/cN2Ips+TpdxHgs/
KGElyCIeuH8KMdmM5Hmn9mZByi3K5DEFN0s90PqXe03Zk8gVKvFt7/7pBEFlZrBeix9aL94b+xhJ
e0DVHN31ydnDJvhHdchFJAey/S3JdFhDwwP0kDIhaC1hAV0OC0xDcva6eTp1QuC0gRG0oH1eUSG/
ydJgUXztYa138VpUlrX+Wv6blrXhb6V5zLvi36jE4Ax83IjnEoyFFOCAD1sMYhJB2Df/ZMVcrr8c
Y8N/36AE5CNjGoplKBmcIEbJcTFyviYVlB5AODQknJ8DxiMcTZCsr450Ba8t7vxWc4X5Q5IvOYcc
xH9dyq3IAULKJo2E3uXWIFv7xz4FdKYuQzlHbHsi4wGJwpSaMevmYz+/OkDzfNxz8UL29uAcAdx/
LYBLztbP2SKSfeJo5L+gHGGfvKrdh/thBPQucpN/c9mFEStmpN/Idhlsigo5qR37o+hnLmfgBpKO
ULWJgiPjEPaC90Qosyy8ClJrE0ygrNh4LQA6k1NaK8b0kOp6pUCjYCGxw8Ebdi6HG5HUkTnvWiBQ
3eGJ9gbfXNgTkOYLxv/2td7xl6+mvy5iRnVdmS5qTsIBnnZteDNIJIbhYIMlq0uRdz2hbsmu5jA8
IIwQkBPYi6TXwW66wIhEZswvba9/rpkLdX6lI0/ZJggAtNr5eHxCF4coQn657SJfBIeOGr/5h5WI
WpF6Vl5SODn4Q3Du/pG4CK3xjo5yutuGqUdeRuksUnaUZkDSAi/G6+BYkn0X+vnBZZOZowOA+5pN
UL9JjDuHsPxazHxkHjLpnMUHoYwfGSwRQJUMgnHLqUwfMQav4ln5Tcxr6MrOhsYWxmSFrD3cff71
Wr0t9vJjcB5hNUsYqwGnMKMcAH/SUVlF1lld2ejO7trxSM+uJocjcY2H7uZjkpsk4t4RmD/36mF1
qJzDzZodVjBMnYMQ4LmgmIAnDWh+KgwbED5dLgjUYotkuLREuvaywA9JkM8Cih8+BMzwDAXAnIFp
35xCn+zIlYDuBeAffCPZbiy45JyJyeZiZiZwdmB3AOvCAYK8escIcntgkuMns5d2m2CAecUXlW0y
8w+kueyLSSD7K65dUY+iOFvvcPdEeAiqwNySJMkrqonkAWSfVLSOrAiMfLut2QY1stsdR49z1DmV
LgvrC2ja9CS+wAsqVUOPFJnBX6Kk/J4w0zgDGFHlY+26w+NCWKEylVpyRfL2C7GY0UZJQmbCc+vE
0gTPVxzMpqCAa7BXbF/FMwG4fDS6bGc8YDD1DPLEFAro1D2vnjbQO31SPRTdaGIn51Z46aarD1h3
76xwsSS1ob0suCQ+pJktoK9lNYvoybn2hFCeKsr6HPjiislwAG9MH0ipxJPFUpykv6KYbL+2DC3C
e4UjhDQMcmmxTdkDfYzRxv3DN541B1D0ONmPYkTmjB83nxKe9zpvl/SvckW/Tmx0igVqtsLG9+Mw
ou8LFP4wk1xIZSMo9ML0x++YEwJEJK1xAF1Lc+4wYZBq5Vv0nC4jojD4hvzkUJcVhESeXbM3hP1M
J3fhJJMUUJloto1KgNVgyriGz2zoWkNyF+G/hBvD+qkdUKoRcSNajLodtJaZ0Gub2KLl1m0wiF5x
rqUF2ILA9HjyelP8qEgW2GlOwrRkC6/aHZhNhqCNuh43duJaQ5oZrqVkvYYTC75BB1pALCX781rq
RzY1aYrBl73Ueo8jQkQxCNxPz1NwxbXggUUDTRP+6olIuHZ4x7ouR+2s0h3BjebMC8N7x5IdYaSg
sbpBYccugzfoW/NBxxGrnc8DbWKeVXxiVxPkszDEsXQQz8pnpdZxI3usiiKORVLQ8OAbCGo0h+TA
dc7NcVhpbiyHChn5R+8pcxLCLI6EwqpujLhv9zi9XVj9haF6FHeif9O7FZ8E60w0F6feUB+g5ayF
9agkzJVnDtycxRoGXPQ+fqGn7D4YvIJl/hXRDUzTHy9eNYicugAvLhwMnfYyzhOAong4ej3KF1zZ
JExyxfNtiw1rAyD80mYiRkMcwceJskk40UgPpNyeHbCcjH3BX5QYJL90icYMvJ+CK+9NU3E+T31K
HxJJk2426yDseZ9hZoqrrgFSnBRWheCQ8/Sm2iAAUacflR/MJPCgUTmy5xUX7W7Q6DtFhOR6w7yb
6ZJLNJK4UHqNmpJy4EvZRoQ3rqqo4DKNCoM90H0NdlLNsaN9xXZIfxvckFm/+8wcSYeJfzVkAwHn
R8eC5eNOINRheCV5Sr3InIsjO2U0mL+dkgD5A6kpHI3015lG1GSkTyZRD8vzGzyima6IZn94XZaN
Dyfh+ZNO5upU/3K/CtAqtyE4uYrVcloUffPYf/R82YSF/0rq6KmaKU4zdNOGqjnE6uH3u77vQdEm
DSYS/2oKcgzsYjp00VTOtPl/A3uA7BeNqw6xKa6ENNYplyVWBibDHQgVb26nISHkEI3/RjSyP86b
bthLl60bZwlyM+YGgGuMWnp5UCwQGeMOqt/Nof70Lv5zAaXj/rU/UEfINkgVsInwL9gajLA6SJ0L
IY+Z00xGwRv8hH6f5HXE/kM+2xN7pqf7z2QOiJeumMiLi7ogJ4y8x/zpKgvloU9xF8pxryjWvK4R
Yx9FUxW14NiUrvQjO61BOL+7RpSW/hT5i8tBhpwwmM9MBkXBOTXKNw3BB7DgCBH0N6bKaC1IE0/j
Yari9m5Lo0qTD+4UNyONVQ4X9URmdKqGnzZ2DdwTBrNsvSIp5hOIX7U12mbgiWCBAAdGFz1afShH
oweKCfR8EX82u5LFdMY1yIPuZg1uXN+f+FV4l6kx+8wz/0Ii4slMjaFxjxASQ2OGsVPqMfyHGCLI
BJLJbqAumToympC/awzOHpIVcP5U+7tQXGqdsfZ3d/ptlVBG9u1y7B04bDkIFvXqPQs/X2Zumy3G
FBMUhGwK9svT5k7j6D2WnQNghLutwc5p8aHGnWJ24NWG3YL6+Utco5CGY7POKvsyv/gwN0ZTL/u5
+ZMQL3tMbSCjGuN4eqr0g2wBgaqqXmT4n+LtcXj4mVvCAaDFyfywmSHP7/pBgPdDuz8NbSQTRsW7
U118ackmyYeSLoUeUFoZmcstXPUrmTsLI4qT5FY/T5uOgtMkVDvZG1uGbdPuaXauqSoNqjfVLnwx
vzmN0xj6A7HmWnpTziqnFaee+TWGf2UwYQo+2cSd/nyG6+luhHzs7qnGmLpQ43Oq9e2KtR1HJbOf
ZDpka+OJJoltTgf57aR0iV603ZMStJzF2Un2m8YpeLkX3diVNz/nC/+/AAo6AmYWsM6tXn1RG5vP
hFB+EyYIIzQZt7d9/yNThwjqti+yvNJIkScmNUZzFPwGrr7CYwhF6ZSCN/8HFLKt2cy3JSGP6G9e
52+T0u4JbfPtfueyI4MsoSugqitNbsqR9W9M4ohFWF1Xb9XO5py6h9tJBgjIbsAUAP2KiJUm/QjV
QhfljIillu6tws8hpY/wmsa8o/O+FJnQMfKlzI8xJW5F3HsZw/PzB4pD80RvZV7meW1c5gwth85o
1rzIDDZNXtn1V0ufRjUyNjf0T+jBEgYsz6zP4jmaP6n2F/nEwMzHnJ7gphDoS+MiwOHxsgefvYAA
oW0e7NiPL9YSoT5GNFPo7idp6DfQxBtW/bm5z9YlhQQLWCJNuIaXSzyFxMyoPdxnFC+NZzXhFty+
97H1ovBglSe0wtn9V2iMzfx2d5+55947hiqaT3LY3G4WIzLHuwu5BB4DRhEDfKse1vDcznNgdwuD
QULLcgi9XODEkKtKej1W/yA2LvrUeg6hDlU/+QB/zY9dPSm6RxEkhevLeF7c/BW+Lz/t3aa7MKG/
Ja9fNxsSOZ6l9XM1Ot6ht6s/94sHVDDJDbr3qGuCh+peVP1Sw0GjfjzVFC+KrGcw3rGluf/JUX1M
C0ipLFUeKm6aKGU8A+Nw69JsidfcQsw7AXQEWjCmqT6+G9OxfUKM19HR/BoYwn8wSDnWudmshanm
e2o+u0M5231g9ZBaq+6Ia44UKeNtBRVWne6I86pbs7fNYygD7zJnyl37J49I4Wej9ZUxhNM0RmhT
MqOEWqZ3Wq9fYk2ScR8MNeyIAvlmdYT1sZk+LaUWeIsatvDqpr76oOZjiEEsjjbZYuEAf4BCkIlP
8XX6vdv5pnPqEzfsc2gOdDW4U5JZVDd+/eFYXJJHwAnmnFNK4RSS3O3K+a5lgiwWDKBYE+uFQyJP
oSYQ3gmnpd1gmTXezwgNOCfl28dGGLgQXva7nmrg4dccaYVLLgcTwXKbf8AeMjpXm20J/bYzGD4L
SC0jp2Zsm6MOzAuiXewg4I51YGfD8Hoqbh4RHvD1Fr52JPqbxybzbsbHVT0los+xzVGTQoU/8Xnx
NSgwu2bwwyOS6C1bVOlSH9avkYa1D1H9fQ2+Q4d/QbcPZbFZ0gd8mXmMX9iWaPmayz6R/bpsuIJR
aJA4fZx+qBPoMdIomUgdj/zboXNwPxfsYsws+Fl7aD4IGtORTfe1XI2ROq0HWGz15vvtyFYe47e7
mIwMpEi7x9Ot/Gdj3Y557dz3r7WkGrMtt44UlqUxff/c+bNirTRuOvFU5Xckz6vNHedmQcSGeftX
z7RUnbM7hvbdR5K1r3BSBS2LnnBCAvjEvAv2+y8qK7RS0KHRkpr98q5azO6RB/ghS0m2KdbT1hDZ
r39byY0+EKn1gCmtEOFpKf8h32eMBIXYaEMWgr8qbp0+aZKitzNkZoi+5eXomF+Jp/ji6bC1/YES
NIfBqSsFSJftq/2DaB1wP7gX80u93Ts5HnoYxJaaasKmxYeINIM5TD1kZA7qE3xlDWWiXby4MMib
aodffY7KDcMl6KplrY+DS9QyOF2+MlzdauDyBSq6o7s5ILPEQUOTUUXkwXX1YmN9kVIa6tVU3jYY
p3R1QEUa0NGoaLDgNIbSAj/RF6ZG20soLTkKBO5vzNt2Uy9rgvdKDuqoXE7vpOSFpzi9lQecfWHt
3trdIY9I+zYzGh1QxcC7ILSNBNOixGsfsT2OkSq+NsZzZpYXYWfNeUDu5aQ24pNabPCwhW4qYPFX
po0TIgw7zOrxL0Ab0aDiwx0Dd5zfl0OTnwYPKOyNW2+Po3fHKOItN+WMP+KXmMKq9P9bHzY86t7c
nPEfqQ97ejWfm8XAgIpdLuBkm9Xmctn2Eex3MsrcnExghfX86NWlWa/4DO4a0BF13ocWVCZ6f9Yz
83qYzXD18F4Q/Br7knwpm9oEM7Nmrhwl7PsVp0JIUaEZWhF/iEkzfKRQuA6OMM4E3+656/2LP5V+
87E+3V8he4D/QLlEAJkFz+nmNjCmmJb5RW/KENxXj0b7kOs2Rup+7oaC2cwciDBdSSuZvjOJUKmX
d+dJa7zo7PphZyEghxpjV8PE9m4FeUHyRgJEMzKulJwyFDTqyXyx6/xl3+H8f7TZkl4CVhqjE4m5
pFrE16JmVpRV7XOk3Ub7A60YQhBXoTIzBuAkpbD6g/YPfeludk04xSbnbxCxvU3ATzFf1xUWhgyq
ujNrg+wgnrgprfQuKl3hoVz4fao95zIfCnV+wXAn57XojGw+wbtLH9EJeeObu81ooG6VSDkWDg8Y
trE0PVxWzJ6Uvfvv1P8sKOXm4EyOSpvuGZJoctCv2s91riymmIC9WnBYsLZrYeEfNTM7ck8FebXR
zy9v410nfRuM3TQAmFISjnTdxJBC65F+uyw61YIWmkekjjjj3FH20ujijhbLBd//1PgFYD4Kmb8+
GnvfcOLwjp72QeV+JQViGF6BrWe+pIWVhWPju6VtmWlQ2w8IzdHTq4Ce0xjOLxW/yVF4jqmbcAld
Tq8cBhJhOXgPjcfyshNo78gsDwNmDdL8elr0o4cD8vFWp7EAl2a4UJazsYl5GVx9AtBhkogkKK5+
IJ8W1Rzv/hlhK/2tHXxdzIqCioJ/IjiS3YboTspITpoucYmip2irhtrSfTBaW0y8IPOD+dCQm5M/
rxJosiNYSaP8p/przIcrO2pMVutgTVZQeFirccyq0wLmzdXFD+Lo583O45qrxeSOn1AMY1cyDD4n
yZuSLULX24PD9wzoG1hf9nbvPjJbhjl4GtDSxap0poNRqJ7K1FfSy+e6kuymQ7LTBHXndy+zMav5
AL4+x9iGKPa22O0jhlTlRptzsaqGxOnObEGtYBrDQ7HZehMYExR1kIzMDCdq536zn/s2YeNh706t
2pgSupDL/OPOIMC4DVsemhJ6rbf7uttvyeAhRo3XYWw3L0wZKKG1gc1WUq9XiDxvgYQngCUH0KIp
+eEsEphVn4qDLAVwnwg4EabN+W9WawPxJGMGH5uZk8JBx8MLG2gsvCap/l5myevKcdWLmyGu48qQ
IT1mdoaaq2XFKSKlH3IBSqtc1aixLt4tI0U0Z7yUxYze6UHuDTqpgj4NFgRtnqIf+yXs62FXfKIX
c63HBln/N5YXQ0m7rWtAhM6rbGJf7zAjlpHZbfyuwhzNZqsDcIDR4xqDLRgJkTCyPYwOuIKFhRrL
zpTGXI4NQQT/HaIdTd23r/IroC2JsglzKqa9YDFklxRMNoGrKdcFbSz8i2ub0hkycavEz8Vsardc
pHdg7Cvy4l3nVpTLSXN+/L6ZhnD1UhuqKuXMNXhjTLLNfihJ8HfWrymoN0SJ5ofhbAAY5FsCOWlD
iUaV1c4vzv08dl+/gw5JOcQZfWSXXECb2ueYyZvpRJDE1dKQ4gy+8iQc2VnqVG+scpxLv/02bmbX
G5JJyt+ZMSsJJz7jcuVEmZfLwqeEZTIFolsxoi0TE+9lu+Bm8YCFhHyIkuRz1aSVZH6fOjmOIhyp
aVFKDZOMOYmIaCqcJ7AhDqbUiKG0elDDEkg83ll3kjqjw3WJl+VNRTNoT1Jy4Q/JxjzuXK0AYF5l
kAq35CNgxPx/EMIF/HrYZIfTkUs3qowy1N7WletPv1pfCnwwi1wvT+V25EswPOpJMALC4qYjqE8d
aDo+nqOFARwfzY80smwQM2881rPfdJsn6rIIiol+vzGMRknObtXpzwSmJZDFG+ogTzM2iLmvAOgA
ae7DvSQvYvUZqrQSSrfoDqdmPjLvMlD7cPs2Mxo2V0Pdfr5ClKzCKQKteTP69e1x7bTxYEdpx3hi
ht/+ipwaqsQ+JaWiR64N4Ehu2/nVSGKIGfpn/7XGpCJoG0zVeFkp+Q+d9VUJ8WorqDc2+15MF7Rh
vXD6hKStlNDKXQ+DdXlxJl9ziNOawcjifH9xyd25KKYuTu31gfNJ0JYfZvX1ikV8q+3qa9d3d3gx
L1efyVx9urjSXcQoT3+ndj2jHlWNN/Oh2W2yPsG0SPKskPpiumunq5mDWYRSmK+v8eDWsafml2IF
C8joLazZGen8+rrTXUlPfVEjg0XDqxj55DTr5yWp2JIkgR6Vc0cZQPOD4CMsKpzGBzoaezN8XZkN
qSlw4Ky3MUS0YOYrQvIEZ2OYXbAxgMKwf+G/eQS9Ndlex3oNrgqBy/wIZnMAn59UhNLfaNcMkMSD
i9/+otf62rSwh7tWLxLZH8wnc6BU+jOdB7v4aTc77IcfwqgeQ1AqDy9bM6WHNb7sM6oZwuaR5kqp
45O5hGt7xeSvoDtIbWTe6DoNQXZBDXP64iBGgigXorJT5fDmAmfSTx8ArHUOYJNe3uzChedHvBci
H0A3YH/jaxO63wDQFXfTJeT1jZIM11qZey6lhKlw2OLeLGOSucKBqOlwZAf6HbaCu8NL2jt8tEh1
J04z1LFWsIUWoQgr/eZf/fdfioHML7U6CLD7Wt0jBlBYPbRqxg74LxBT/2nDaVsOZRBbLu45Q8xz
4+LnS3X1oJrSx402W/T74IOsahyTV1084NPgJhl1NJm/thMTN1xMI19wQ+C/4L6L9/cyO2DxdTtO
beqJicprmdqCD2J962Pmy0bvHIfH+zCuTYXcdExWRpJ/e7ngf294SPhQ/vaLdktzFisZmhW0nwly
T2Nkj6O6B+IFl4FMASGJBO3pMX8zdZTw8afQr3W/IECm7AOg9vEAkJVvOqFB9rWgED32NcCryndp
RH8BK78nFggvCzRNBtHnrtcHkM81rRrYeS9IXpMJOZCApW7+k1HmtTOze8JkZj4HXmN8QARaQ75i
m+58jYENC8NSzgpUumbbWukR66zyblbMB/W6tcTBkqA78YBDqFRFkFpK0gH+v5ec/0T0Nwag2S3I
sTaxVfdlYf6sMoNTLyRogJKmJhgYdYvCHf1NNQBvbgSnBCa2LkFn1rhUquY04q7I9XxeV2ZjvOeL
LsQomZxbLw/wJDdcwGCBmSnTWGFzSbQDZ/YrZuDNKbN+vsaM5tyu0C/uYPHRL/5sCxWGKYwyrZ0s
zvFzgL2iSTQEr0cKG2Ow/1IhSxCdCdVvjfhvNrMweAYveqZKKPrfFAiVrvxU/EbLn+sBdzdjwrnQ
2FLLEW/H4z0fP+y/7041KNwGNB1BYlpBvHy6XxIZd0brg9fPz6qcS6ihI/cOPFWEU4xPSM+w6aED
tHzNtCfncnkt3JdcwglonGGzkgZuCReb1kXzp8pkx+f0/nMv/dtba5RAavXVbaQzovNSQlyFS0jy
RGM8Hx5uZdS+URaozD79Ise6W91m8PKJqamRlnMoDkkKPww08CC8mx0l/yVdpZFHWnKbWeV/JJ3Z
lqJoFoWfiLUYBW5lRnEMQ40bVhgZgQwCIqNP3x/VN1ndmVUZgv9wzj57IJ63LPaLoYdM/kngVJfv
tPHfxIYffOnMyfOr55TnyazXrPF5KLgNBfA5m/IzDt8zkElbT59MyJUe0PZmO/3FgDz+pAoBjvaG
0ek5LPUVsVaKzZDjWv7Qrl6p5bhOPgjwm41+qL+D3KcZenLEzPj0a87TaNdNIJzpg3Q4CiWCo8VJ
Bh+7jLa5En9fdBEBRK4dj8L8pmfCwVgFyiZ88wrl/aN2BF+HUzEwDkHETLe3u1v4k0KAtDBbh+K0
HG8PlQse7g1eL+vFZxXp85BsV2vLF0jIjk+o+ZKNcTy4dI9DPV32jN6npxG2h9zbDWl62VaMfcG0
R+qjHEYmkxZojMgBv4DJpB+RjMLfRvTMZJsG43cSJAozIN20GnwIOrjDbvdyEhO6IP0W+zaYCfmS
V0Pa2Jj3GeCMaXJ9NCPZ8f8cOdWp/6UHqAtSHQGyaLItgXeRroSxB2sTXhjAG90AZa4m7riGAsaN
mRAar7UZh1lwDxpbUBwUPPQKjP0dyqb/yB8W08h5fPGFLa5qM32+5ajzZw8oUFt6w8JtXhYyOnjc
OAvXpDgtzcMrkq8Uuuur8QNFcZkdt7M1jhpeHqUNgXv6rrggop1btba0ztwypijUNznAyr+POAS7
V2kaFLg+OCJZzUH6TmzjoOzSW+XInrzHNKC+goQb9qzmDds5RAbssOSoNx2UYo+BQlDN3cVRksJ7
6Vk6Zs7x1oQV/A+UOluARdMGLLGuVykIYq8LTtmh4HD+LGTvzj+dwtg02qoUMWa/TFj5DCjhIDrm
uFRStV8qS+FOiV4wAKn7vRrjCT/ddKDGjC71DfVaaQtLd4BDxjjFg6cB35ywwyWz1MLVnOK79gUl
WKDoYLEtHCzeVxIWJN7ztLBAj/p/2bY+97fixR8QosMdGIz7ZfeFp+WqpvZjEicGaRRDMZmvQvko
cTv+Ny+Q7W6v+CDm2uqG3IHweEvwn9+oIXMSY0PVqU5Q/RjfV4H5x8DivFhLYY5gWQUHmQ1eEKOx
sCZSw0CN4LxqIDfuq/eaEA8zlQS0Eitx1XrKENwXLG9X/kB5fgeRZxm7Q+aVN563iylKghRYj207
QfzbHtTkp1us6RzNLJSPo3jlGMklF5rzdvFVMikBFbIy5YtCQTuYYFTwVJ4oEN6Wxv9qCsb0sGLF
fF0FQBHcE07z9vHhqQIDfiB7Dxb6FrtYrcYKGVsWYYd3KUmY+NLfsijbmxiWxiWmn66KT2Fj6c/d
4u5Uzb4XA3OvhGxv2L84Sz+4qNJ1z/cKcnOA3n8wdvE/YOf5Q/1O8a94bbh0LLJpYG75/C6O0b8i
Fgw6ht4u0tXOHXG0DfEdqNbgtFgR5Ltunfx7oWaOlxNFxwUycIA9Y/NdAd//9J/pDhF08yns338x
pTQu0yGuvo+PseB6ooq3Z2MC/AzxrZRX6gooFk+/h91gU9J6JU6DuA5GD0j5zSnfPrYiDjiv4xhV
2D5ljohLoSIA3OGB65GmQqofRMuNullsOhQp8SY58oZOJNDNgWsFvER3ccACR5/9ErJoRJOEmxon
J3RU2a1zu+anD26hrlTRTjDJajYJAwoPgal1/0uDCtoGDw4fEnWG5vAM2YYbT3w5i46JglsxhaVz
ucr/ihUUdFBRAx+IrbRnVtMgqUff90WlcV8WK6DrgbZLDuRA26Ss8hpUfuKo+CBiKjkZMGPTqL7p
m661R8pnEOG1tGEi1V1ZhuqHHMBkXstbZW9Gwkn7Esj3s9Qj9RNkd0wZdtOaLU4ZjcGnQWGRfZt7
NpvTk0wAD4zFJjna58Kdh2SkOMLwbq3Kbj3Q4UAKaqL9Ci/l5df7wnm41Tbnz2AdXIbtO4pvRdhH
bXTfl1EZiSv1/MDm7x2p634jfT+uG3m9cKd1F7y/Xx/JFZfk+GJcSuyi0Mey3g/pLtklXfhfYxVv
eYP9Xzr/Eh9lmtW5eEjXcy2LM8qKifl59upDpoHywDI37RmQmIZag0UBiWpECaFb0oaZBuTqHQyp
xi9u2Vn+B99sYbP9ffWIvThwmsiyqj0cNiPKXw9rJRvXgLX5J3jaX7qbP1b7yccJOCGyzzcUhwgq
h01ExSH+0DalP6th6AQDgD73vmppQoe1Fpp78aJ4j3XnKl4CMLXPUdzTS37Oi78K7pt4i3Ud7Txa
F19BwYTfGHMNlvfDbaKUxRDFEC8EXJmet85/3pSr9q8ioG9xko71T/2jfklHwa8vzU99qQmIM8hL
mMdJIkvtb7xoR/2oHKc99N8RIKu1+HXxZXxx+FwWp6f/vjKfk67MBykKXyvjIKNQYj84hacNyxdl
4RwsmBwnQEZKn0jABGxJVAnjyGg4C7s7VShY8293Lk7xRg9k0Bz7TZspBc0l/TQiIpE/MWKs1xJc
p/Jj8ceUhwuEmolyFI5Shey3PDJuiF7RBPUvbMpleWRim3+BvJwUf5buzTYb0pxP5OsXRk51AMHn
m5pjRzOihnj6/iQbuvX3D4Ypx4RMZPFr8Vp+jrtymOMJW1LIuB45lHcVKoCYmDvW71HYFRGPeX2S
REaWowodILN4E4JdeJOfunfgkG21ZU5Q7PNt6RVwVR0Df98Of086BF+/plv+Eu9JeepnHmNO6t21
tBNc46R+xSdww3ns8ieAaZSrcuFnDLMBAf8NxNVyusC+CHi7fLtt72jiSuCwt9/8DN2Vn8fk6RWZ
o2Dsztia3DrqPMET0RA7kuJ89rOhe/4pHe9ebFUQESvXYGpAG42ijZ63XN895Z+heAR0AJf/0xVI
GVYR/eFCI0sO3xMlD6iAacPhcaZbOzhNZz9oxGnQhqXA1tgImYPVF02Z1fRBAyoz2Txhklv9ibMw
dRWI02OAxSdx6rGlnFQ+Bs0aFIj303091urL7rV9+2QHRk19e4JYkZXg182GbqyWogee594DGsSO
s7MDYcWvyB6eNtMixSsetjquTOqUNwo4R1NcnTaOamUzuVo43yj2K2jfzmQ3mym18ZhewK1kcTqJ
QgCZ09GhYhHyDMS1bJchkVM8PpNQgg2Hc63SN1qqzPRo1an+lFvC3TfpEn95BvzNJ5wynO52DIdz
Lt26s/C+CGQ3KCxLLtzaVmRXfWNsVHOw5qtKXUpnnFAgvE93X5KsdHASsIsHtyyDXE9GVgQd4krL
XUVKBWZ4J/YH7C4qXvMoGXZnu4gQx+zhCOjcp5U9IYxMbTngA8Ny5xY7ZMasZkPeBAkWNuSgzUov
/v7HF5PY7LltebtOmsMXZ71DOHpUbrtiXn4sRDsHMVjYGYksczKSOSPWwW+/qqJJADhyi2P1ZuQe
GpotdZtx1dyIItMculov/sk7p/9U9tTh0gYcZBEYu19zI5R+Xfk8C4xC7ekJ4w8V6V08TYVF0/1k
ecXH8u13Fw69buE/+GbBmUTcNiZ8Ztol77+9ahukqrWKDUZ+x7Q9EtTtAtgUJFSJDGUjM86nlJZW
TxXXwOM9dY3rE6YondshNx3edr0dj5qMbox+jJ4LYx45s+FQAZamJFjMyWSb++1JmPOAAdnyMfP9
8taJhUhxDL/uCDpwCsTobwvEwfTqkZrtAna4YGQlrMTzwx5PnHeMNPm2vDbq48/XsduVLEFURAwe
o2rwebmKXz8dmKK0ysqEzbXf2f95n3+8JEZ3Vsx4/Fj79ep+0yF65YoVQ1ruULqk+Ju5wIbwuOmU
ECn5ZbuRSYuMLaDO2OYXDkOsyqDkMrQpA4GS5UXPyH9zZ5xcQ40vzw8407PnCimEo59H8T9+0t9o
YRIM/IUmMz8aRyZ+AjwzuABer3rwsgroXHPDnEcgDU8rgVJ6rZFCdPiC6c4iUPjTgl6Zlt6EYnFI
5d+n3Re2aEQxhSKk7Lz1UmMrEel76fQAUjMNEQjV4D36I8A+Lbfdp+6rWrMYgO9L1ou+DOTMCWr6
VPoIwlSgv8gosnbyh/hD3VQ/wrdhtYLzUD9x6mZc7dYP564B59i54bOJOCVskFfYwjOdUPYhyunN
3EMm3JHl7r1PCw5u3+hmA/pMt1+Y/GJJNNgZlmvdbEd//84WK81bbM0oX8f+2+Me/5ghd8Dxf4ud
cWVjMKXLvwDJX2CKwGXAWqSX3FDktWdWWGyD7M1SwNZ/HybaEiR20KLFxklfDgD9k5mY4IzflWJz
FomQOcjdovRgbN7MDREISOwPuyeIwpVvQvhc8F+uDQJ6JMw+5tgwqkF3DLWvAV4hsAC8w9SmVWSq
Jx2yP3nbXd77PuzJ3rLf5BoV5yRKo7F2QAiUymbUA80I3hMBRaQ8hCMTXegks8HRM2J8Uf1KdQh5
xsH1gUB32GHVhlQGpI6PUPGfXhJiVXQydtnWBNE+sCfBFsgoYiYRPqNiO4uf868B9v4pCYGWnB8V
5tzPe9+GbRivKaEt4fS4pEz8/8GW8gzZ6qlbBddEubSwO5y/AcfDioasuwA3AcoxnsDNPxAQYEN1
lQhUfE9L7oM7sdfOffPkwt3wJy+b36CiCmUXdeFFQMWp0ycJJ/SB4R1n026tWKfTcbYFp4rZGAdK
GOqS1r6fjIOgY8s9rPJjsVd9okSxFfMUB0TJlWDtMU3FA5HWcUbM09u/frC4NLmon2c94A5UaXhZ
tBtFd/Td/RQfnrd7lP3O/+xuRTT52WwyTqBR18OxtFTmEvRl035CdvSBx27c2wIGcU8AK5Cv0Ukn
R2+cIZQp/2nJPh+QFBjmaRaITcys1FkcqA/u6nK4gVcnlsjMsneSR6S8vgSmt8ayyFf1wioGZxBg
u55N2VUGv8pcQgGSbbfKb/pH7MjcUPgg0yP2EyccpsfNwlLZmphoVvhVJ8OyOIhE12H4N+CjsW8Q
5WuQkeJlOiwrwdZOd4rpuyM+LDGdkyuKxDI0Ly+j2kql5f7pErNT30PqpKk954vvd/M9QhaBNQDp
ep5TxRfZpdGs/2KFXsk4l7jDLNWtIEa47j9wCiCj4yj6w02nxdHCZItGNKRhxAEe19GlsK9aNrmr
kQh5Me7Ou79lvgYRgKGXPbkvTOtozBfALXCaPmgkAKExc9+pO/x/NDXQqGxrNweB5tYZEX7CSfRG
TgzP/G45rrtv/aQG3LhMAiRPePvp7rEr8LYlCH6OkmQC+QzFyh/peF3SHVrbvELopCgIMyoi8HCs
nsxghMBoM4lPl+bnYPDcdhGpCJDQ0twM9o8nQxTzehc+zYrooogqMmxPrVc46lr7HBGx7YBoaCp7
XIP10PybaKDr0tEGG2aOzXG9BwXZPHYvba39NRyTFq1BxieEO73NTviSvnBA7Z2MOg7PRSLWmMwO
VvlTK5zqMIgn9CIz26yYVtNiiRUPRF07KfyRt/e0DI6n73QFea3by7ndGMuJBFsIJ8Vwhgdn+nTE
Ajq2jh1laZDB6NE+yTNA3JjFuEtzstndgaGYN/70FOO7Tv/QxVUD889+cSjJx9dtOo+j1S+42mci
TjxbcA83ilxnIxLvEr00X+w3NZNlZrvdvqTGhcLjwPFrTU9cMMlBkpPjHYAlVsIm2UyTTYkPFacp
+FfgwMEQgLvFHBJKDdMq42v6yw+MmUAQuPIvxff081AddJxOFmYJftpfiZFajyNrWs63NUyEsGNK
eOz3j90Ybzps/lX6n9jF/b61TqGKpGc4tP1adelRubGYREyX7go0xoErwnWmAs/mmexWLzcgOchJ
T8/WeUABhJ5qk5W4lv5kedmo+7vkF75Akpn58jCZtcfI4Psizi3VHAYVEw0KbtKJwwuf/KdGR2Jw
dm+LKItqHEBgxUJD5p7I14Mj0GIhFPhZABffMbxHOhFIaAjW2LdBJ8sxbyShXnJfZ9Ylp4F8oHjn
IKje9pRZUHQUiBL2M/MLwxNidwprc/uiauCykkMIAxUAoUy8eTD9aZd+PQHFfOO3CUcpzkMd6AmS
5Rv2fuzUawaDycFc+DBEkazqW0J/Xk4uha9PJu2KCfsyIMOvY07AxOjuPN7ESEEryjfNx2sz3jeT
o3XYqDpCExBXBYXnS9l2uQ/TfUKC9rBl3UbqzJFzQDuiXPgAUCgWvIgGdFrlr3cm1DajG/+mtzx4
qfTbFGwxMw+2YxYfXj77JjeW5hgmc4DTHQ4D5dOw/NM/9+Hc6dWRRM2TuwmanR3IlJ75xgvULGDM
tlhJvYMf5g5Rxok8EEmztB0vMPmrVcbGcMVeztPgVIFvJ6Ot8Kg54y1ZOawESpL043V39NIbv9v9
QK9xKtptzzR3+FF2hpOdSm9BP0tGbr561SFfuBgTDrCUn14J6rp9MhYcvzMKDhIG0mM2hSJ30tMb
fIrUCUIbVxLZUF4YFp9JwpNzs4EDiY5ulbKv11732qaRJzQrykgKMBmF/+PAQBQyuCbiPQhl6TxI
yydPRDW7sON/VIajD9tjtu9JPd16b9BBUJUw6qJHu5OrNJ41dhte3OBQ80VdkGosfwDaGPgDgYC5
T9yqqNcowRX1Kom+8nY6grtZ2NUt1pdH9pniHPm/8LezKSgKpzvjElOpQTvsBV4GS/gFsYUihhEN
2mccBaL+lF8efah/46laetkvje90eD4CecP1HXQ/gF5UIIckPkzXoXQB4dqa2BhKDSCcFP/ShRDU
nYtPAI++Ma3hWsh+jWkXLyNe5dWJG+FVHNSPOxQOGz891RNqT0G0g4CAYIHqs/wr3xz7Brmqu7vo
MwNkZX/zzvG3DyZzWwiO0q7v2BGaliY4jb5KdkzQEuyy6IRYu/gFQ5qch5tOJu61iGYJ7aLNOxM0
N9MvDVEIGWgRu3BNIaVESR/wi2KREs53pscredcwsKbshBPGBbahCh5+ZMmeIAu4cWuZYlhdsFHo
jbO88MUjj6h+UDC/AAiXv1ply1eVhBHVlXAebueGAv31bBAz0yo9XTspDHmDJ5McdMwnDCnp+tp0
+xBXeDvmEX1kD3X7o+aVyL5EKbDPCCRxeMnG8s7hzjfO2JII1oMwec/OObYAXSAGX6a+zrGj7rbt
qeROVkl7PKdbLbPv+UqBgDzutZ34dDstrMgVohajEMqQ69R2zMiuD2JyMNQNa6PPd3P9wUQcF67N
cBsoSK9EPDTRnIWyEKwpeJ8yYErBXGe/nezPdxE/xnDKU4uDEgiz8vtoQhEcHsc5i9Mei9oM50eM
fgCCYTKhUydKJAvKJipJyZNDJf/KQXtetH3Xhio8h85RYFVsxhGuVEeTasyDWGs8fK10a8Z+9nR3
O2WrBXg7U65waT9oUFgHdnd+lEHCKaQSuZ47MPQ5lfNjx5tmzGrMYW/9b+0ZwK0wc4C2y9ql0oIg
wpiLigD12qcB2q7s88QZuYxc3vn7M79gKoJwBtlUD7pTf5GrwzGSMlMad2+JAOXZ1TrZyNQFM7vX
9OHJSrCxAPR7P0vChfqVFlGbEFj7NU0c5+t7tpranflhDl4cQ17PCc2VwKSo03RANUdU4Ip62Lgx
QRQjeKs5BzuEFA5JT2nCxemxki80xJSOAb0dZc39G9BnIS91LC0wwXrQJLkVI7zUyg7Ey72WSu4L
exl+SxJVzOqI+LGzalNMDmXboBwS8iq+aO0qHEz+w61BhWQ380GifKYimCfcjgbl8ArKhLZU9uox
oZ+Szv0DYMypuXQk/ADsqYkE0Wdg/VN8S3yZ4L7qDtBg4mmOJh9n7g6bVSX4CxrjGm4bLI0Ld3uM
u8JAPzpHWVD2Jdd7eiE2EHCUq8WE5gS4ho2zsc3xc7oYX6ZPptw/aNyBwBTj8fNeuDSHRLrlgkWp
DwDZrRKGFeMbu3XtPQNa968FJETT6SNyCvaPhnQ6EsnAmX8mc5l84Gepr3iJ/cOppQ/6SuYpaW8N
W6Ct/mD43UcrUog4m3rzCiA9fL//7mJgQH9O3NG6knSmDCGX2AiDV/iYi8xhZWwyeiARQkgIaqya
q75cd+M6rj2Y55JAElT5AzNyvOr/Xv6+Sl3h+pCdV2z/S+wmWz1vQMiLA6ROcGkONVKPcsoLpil0
pU/v/R8ia9KYjECIdkf3tQJRcdDK7DpfnjnZuPBr9RIfC1AkxpBHiDBQNmmrZftpBD0KhemreW+R
IiJlSN5H/W2RmJ351ZU5XcgGhh0F03uEKYTGbEz5mZTvdn5OcefhyxXW76eNL15D/w2RnIkrXe4/
kE3pn9ozq109EU9wsDDcWfjT/rHiX0zOT6f6I6D5vpYjeVOdJTwmWPrNEA6dm6oXgN4J8Nqmq8ur
3WAAlDATYyPo742aRLO74USi3vj0syARnLqzhlCFfeRgOg6DcTlX1TQPZZi25OWupmyrkMZAfkv3
l2NPxLkUxdAGRk+eDgYMftVX1SDhoLnptuzp9Kk2jSQZ76EayU9Xs831G33Nlc6j/m1fJ25WelRK
VMV/3fC1LlGUC8Gj3ZAEGHG3cg7Ndb1up0/PLN023SGNUPMoAf0mJBa2M7mqr40BRUGxsFa3G95b
+ytduxW4sXkldC5131CDr7GFASEiG1EMXw6R7wUBSY/V+2piLJftlRHj/wxPQhzZdFsfXd1kULE4
lRxTXokzX2vD35eM0/OvUODM5q2LHaZ2I9kX3R12ld64Ha/8bLhWWIEkduXDVSt/heC/JyguFS4i
34kK98dZfCFxqB425pujC39e1z1ASIbub0A0h9+QPWM+Bz9FGHKCm5/vTGiOfPWGdQ9m4z9iYIH2
V351punTbOIsc2oi02kvTbZODWtoDgp3qwtw9YG8xlu0mIlCsOPbf07B0yGomxRKfYvuHWkEyrUf
mTCUgRLPfsGEGHe1Gb3C8vKcDih/BJShPwZfskB0kSP1x3jcdoSOMJCd3GJt8oqzCCCALnnyK7Yc
Qlrw0TowxLUAVfjfAtH2wmYKG0OtMGxgSjxpIKGINqXdm2V6Uq+YJWkapSJKsA0XfbsCK8WEAE6V
9mXoQTZyU7gKft9rzkEBjF2zciIuENu6MpP7mfCWSV4M3RLLBrvxFzY5xtVltF5rEbbFt3xR9tB7
nvZZf0Bre5t2easqt4Ri2QVZGoD8UJIOtuzS0ZGmuDGIY3jgempNC1+D3gmK86VHkJU0lIqDjb0W
1Ib3oUtnJjjVV0e5gru2eqka/50fEyOo7vYOtF/l/f497njz8y4+0n8x8BDEsury4Djb4TvMCJAa
9vjcwG7eybPMESR1svkLFT7quJUZjXEwQKAyftaNfuE41UdHfvqPNSjq9DMr3R+MgJknUtvy2YZx
g79TjnAgccTttJiWwsIWB9QIEFCxCrdhOSnmriH+aVga6zYE6QKmaDCmPUHMNcbLNHja7NFipMoS
bkSefb56mMS2KVodLR5rgQpc2OcqAeiWvtc45qvfpIkWcLZT2ywdXd2rcEx1e1hnk5VYi0tdespf
R5mLG7YF2I24B/r79+th3f3XnMtzVFI/81//GFGCe9sxH+gBN5p1Tc3GF5Mu052q38b6MxlXFQ3P
kZk0NDkuHiFIg+YPRLsmkvUyeo9y2aUuc4pVYynOd/5x/1R6e55zWuqFsQ0/b2pCAXpBORvjidwv
6FH0pXzuN6zR9oCmhbPMVlccC0IFIABUdXoCzbjvz24bx2Q3Vbf8eRTW9S99+OOaM8tN3LvoNYcB
zLCwR6deEolrK9QwNshBH2UOVAdynk4vSLwwX8pzRlUbe3Hrq7A3Ok8XWCN9SEE9uJhFlswRvqpp
3WDPdyv3pfO4loU90PlrFqqoAubHtYXdz+1UBwVAzqreQFMK3iW8+Znb2EKhhwlarCb0j+gnAUnE
N5lNECA+GG9LlvJ5XxVOuc9lB4ZCuyesAQJf8S18jRa5oDMD+fyGXRhA2jThg0B9m1lOsT1dF3hR
sZzt+/1obhTY6DPhH6JLDI8mdrnafMx6iis6rW60u+YTnV+JDLJzFh55dRKzUcCd+E+Ll4uFVVOY
1H5VWSO42DnndgVExQWG38u9zFYNBxWZYNXNURzDBfOubIujqPh75/R8hBkjVK7Tj0yDfxeABqDd
FZufDl3cHcItwEexxWV+Opm3zB7b5aFfAR9X0RBl1w6RxZLwAbiIsgNwjFvI0zpUdz/5Gn2eOv5g
k5tlqKYbNiqtBPIoGpzZVRhnhRUKE094zcJXyD9zj7bAso1X0WNpwOhjL8O32jJRW0DgrYmbWHyL
v1X4LMMHNfSIdCGzkdemKGoq1xu1sB3WQuqzQVneHVWLFIqA7/9SiA8Nox4dCeeu+YS1w496Yfdf
n0ASiyP56W67M/6Aa3XB/b8aVjYu2gWxiUjzjcXnJYcqbCBugpfE5pkHN8iSQNvk2dfTETbS6v1B
znZPcwwR2Wl93JPC9x+MnLlBxcAWHd6ufxOvwHh4WCe/jyhFRI7omWmAy2z8G44A262hbMi+SLwZ
/rW4jRuWtofdGSPP/XmuhWqX9EvYscxZoL6wx8RpneWO/nsc/OcZuhKoMvR3/9h74gfke1Vzak6L
D738GzkM1gxRZx8BqjbqhgWHHcQrmtLo1VlvmUFaE6AxaD/1h13jMfGfZ5+2Z1JEiYNnaLOs96Lt
nBrOOXIXoXzGzN4mlwxjgIqao4JKh92V2+JNqCnjl4NJj8TcnQrUBGrbTJqXQHHiajob+H+22PZK
rMFA2+lXktRasm4cMXUpKWH4COWaKTo0oZFERUG+tGNU4051DyXBp2VsOFe6o5y5z/umxCvx3JzQ
IZdW/6t/jrKXXmCrkMvA+ANo+6s/QHnhEmHDKNaM2ikf+mLFRbqAKPVffwXgK9LzoDjjO8RZZFqK
6+cOU35oz7NP0TXHiM25SuHTNk8/wl4Pizf6b8KeLA6I4W5PmMbbULumdtbNWeOhJQCVmRwml3cM
r2fD8oMGoxv18MJeYgZiln6DZRG2RWkEq/JQfCuReVMkyIjMh6eIZttuVe/xmx0fnglAwz0qTzvt
8W/awieOXx6rysP3IF44v6mXZ6sHznO8fwi06fKg+zdFRJKccOrc8evbo5GBKZqYVndgyCpz63ka
3T4MGnVmpuaO+qvMTsPTlhK7dU+OGSohoIqOdCwlBAQythLhFcCkGueUv1r0eJjekdcGYJBdBepR
3Bbn92HcG2DY/nPEPECYnA0vVOZ4ftgwu80vWhRVwu88uH+D2lTLq5Nxb72deMtOea01q8Pz85NI
kUCPzh0bD0qu08n2+Ndd9K9EWj9/UsmWP4T3Ml5jEKlBfnRfF05Tp3u5E8wBKXoeCjz7V0a/1QTq
YTvoyBIK8RnKo56zmGMFWfi13j5C9drAw8Ev4nBX/IkRUOfeJefBWCiAbfzE1/TMyG81knp/x4hE
gkoBhzr2nnw1QJj09KFQhwwhOFFlAmlrJmnoJ0u3h3J0RWUlceonsHG5zrBG2RX2rLKYtkwVRBTo
dv+Zv2w6nUTFXx8kxRLAJAtLubPZ3r7OsNJKBfe9mbakIcJv4iNycs0QIDfk5BtkJj9fvHVRs2Ac
cMprelg+sW+ZlncIPNsC23F/plLBBQ3kJ/myS/UCXxSCYVIH8SNq0cD8kpalwLHmgd5cF3R+dSSS
cazjnl6l9kZ1+Rb4Lyv8p+JxhtzMqFrc4p5kZoo4uo8xzFHxubhg2ibSUJSwR5UdvDF2XYWw2n6f
QRrN1J1tY/XakTSvZZkDY8+2LFAN9S8hirfUO0p305KLuE74yOWJQkMZboXP3nyt8WsguSb5BbVE
as5zvmHr7szoXjrwKnv+dzbCHetX8un9cKUPjKh0PGNnhQglX7EdVwx3pVt5BJwIwP0iJHMQ5Yq3
A1iALTJX7CPsX//UYs1N8Rjcx0+Mo+w9enxg87U8gwy0d9Z19jlc8ja8o8Bml2e+jjGNsV0ifeDE
NKNkLqdnqw/SOxE/3l54ufmdC5tgA7mVKTSTcanytdXwXM6GyNycSDVHJq9MCYku48YabfZpuuIq
+6s2MZczhSq8qmovrRjOMgBawBFdSVpEqV5MVhqhiMw8ZANOitsSWwWmKRNhDjeM/MZZXG2gBJes
+sYwQ05XPZPI0oKe8sztkaI8SiCSwHey+mP28gQ9VGaqerk14BRhLQhfCidJ0+8Vp5SW1X5gxFgH
knYaoQ/eie5ZZaaPGLr4qQyk21bRBjpZR2gQVEjp5sGc1WAQXCRg0WLaDtOma3ygRPkHfiiYxZ6Z
YFFvxrdlTKs7bCqCrvzGLuuoq+nZxMNiQ0Dwv+GDRGEOJEKoC0pVA1tM4DlkJVCiOYH5fehG4LDT
BbRE+16cC368hWjDTSyo0vmuhNIQoBeZNxWRRvAhDX/QflU3lpfDxxSw2qSo38fJmrToxHqhId6I
fOnfmS8jsuJ2y9czi/iaMWVzztwa7wwqDO9uD/cZPxHzVE54WUMawANItQGBLy0lre7+x6Ao8G3m
VIpR7NxvJhdNioh2qE6zl1Mg6UuTQf3rhJj5THXRVAQpE3LMe3cpcKqIE2b1hO+GbIlN1ojL7sRJ
puN6l0PWZBS0UhgJk7wEGZZH3U5fkYv/rDlL8JUL0xuU9JZEMHPz8aZEnsh6wbi0wLg2076gHEnG
x3MQOSBZKv2CQwNvJoo4eKeQNLlB8JbCFgqjV3znoISktvTxov7SVipEGowPRTVs/2U7CR8tmNSc
9RruxQwzAw0C7C1Hd2nR3GAwTmjQPg2Na4zO6J1bIk6U7gPRofZXPG3Z2aZFIJa2wdCb4vn5q/iq
gzHhWnc1f6Dmc/6LruJE9vPfOP1MOHIY5drvGyB2O2OtVpDMElR4L+VaoKT8bT+KVzC8HX1a9f+4
NIZZX2pc0yF49y6pMWeIOHJlCU+Hcxq7FOTEWUs+D5rsdvX73qsJ3PC57IdPADcBtCMPxuIo0uh8
ym5zMMNF4S7uwIVkJjP6nJaPXft9Lb/XVwRRXJJIy5e9tgI/X2yvZKAyiMf16Y5Z4O7wsLwfcuEN
9zQ6KIN++rnUyuW5fYPjj+PcyzbYCpu0xYnKFV24VuXb+Y5ByKw7Zbj9rTxIUL6qNIPLN+koGQXZ
OU2XPzMBFjpNY1/f1nmzvjafcOnQYEzIkpjxjI3LX/0/ks6rWVVkDcO/yCrMettNaKIiCuqNpUtR
MYuK+Ovn6T01dU7NrL22AZovvkHYBVIqCEqYuoYpCczA2NOP9sPFW5I84CRgseV40nOBMfUjXQiB
COL7DKLOYM2QliFRSTPz1iCkR0VZB8B5ACrZfTdc+ieg0SjC//XL4KeorDVBbpjw3ZqMbj42W80/
liVDQb0OkcTFfLvEiQJu9hNUyX7y/euODO9LxYYlxctcMXauJXywGtbN72SjiFUo5mJnC0HlQfiw
avyGj6IqbSPXboI+jg+Krg0D+YGM/XaChMNxPX+khhY0eERaodhlX2IsVtvxSzhtJ2BfHQgE2Mfo
DiMYOUV6gdKpNkc38Kp8OhbhzY8zLPXupJycEDcYUAAghWk03cPbAt+xOzw1f/ta2QaLtTsPC3+s
xQoRItNi+dQDlDSUWe7Eqcfj3tEf//HejCdOLZE1nb+VPXn6qykkY+0W9kO1qZ4hMgf6ASoka7Js
97tZ4zGqZzybfm+xFw5zCOhkQP/oNblUEBH0O7rTk/9DrOT5kcuQLzy/pFr+a7mB/zudonunYYc7
rSDrAm7IGBBY5Ww6gtCC6ujZxrdnOYXfyS86dMGOdi9zJyN3ldpgssZDeLAsaikH4lOK0AYDd2ky
Ea+9R/pI+zAZKSzlZnpDxESwxpkBXxL3zdkAfQV1jgFQBqZL47jR/MY/ANLjDhk1swmU15muKHeY
ucDKAThMg8vMJkPoHXaSGPUQW3QRE6Vu1h+4jfz1uI2iyPgL83Ru4mSy1C6LFwzOQsQGEESYTH+q
0Jd1Z4w7xFrEdKxfvhg6TZwgT+z1xWWrZyhiAQ52GhzxAwNQ15fjC4Kz7dpaIMT//ivhyDXOTkZF
jMykaT0AJWDYRT/2NqNz+pWomGMcS8cAytbAQ+OuJhNE4uSdDskfRuUe76mySFFOaULYJBdzYZgV
M4bmErnA0HZD+JhgsOlxWWt/HHTcqYuDDHRkufjLhmFrRIOuyWOd5WuO8nbTZswqmmhZomkmqAum
XDteE5Y4SWR6WWJoykCgRD57v+dOkjy0PATvButfS466gMlO4B3lbdn2GZ0lJfKF9ugdLcs0/M4Z
j+K5zDvOWz0f1/IWsA0N8Ta0+0RSA3vAy5qM9X0603IYNEErbkB3wEMxB4XbInn3YZyjGDxGxgUp
nLNZ7+Cv6ptJmOWA/OQSwbVko6s1EIFSuzntJwPG4VpBcnnT4JBi0RBU0qW4eJwNNXpOGXuanbyy
eufkFHGif9j8IV5ynnJ1GDytGTX7YBQOLppe3nGDdE08mFR+8uLoFHYtcm21+u1bP+2sikj2jQBS
ezwdzNp7iOrAMts0OnB5Wg7/duuZ6CbXKPkOWAmKBwsOLvkUsQRdq8mfdkECm9tDpukrN50hstXM
E+6lWVuk2ZA6uMVXxVeqfgXMrNlFoJw9HaJpsfSR/ftacz4zMz8++ooABr4Rj9uHj4pRIbZVBo4M
7oJ6i5jbEL7TZYO59M/+XiRvYW/woDla3ynFIuPtFxcGWE3P4HaDUh4357+/AZpnvAYsmC8T69/A
RXI8QsvnEDCPcoZmL+uPoW0J9OHFAVcgjq/zS/SWIaHsC7jsSJS8d5ynTbXGsApS8THqICw4LUz4
QlB+xjqwwRgsLvAdH09ZV9hgCRIyCGoIj3lH7guuFSgN82yPqBeQw1m+IHtAJT1KxFIM7+zeAYxz
7/39pBNCHWVACRljbuCF8UO1A9L3669dBLaJaECNznqZAn0ul80NEoIT2iEBLo/lEgYHhOA2ihrw
imMGSQf7yZhqNSbgNv2DuWeC08OBYg9HTqu4n/p4eQLLg+E+AOnQlnjQt5hUiRbTj7wGT0Qj4sPf
m8PKprIBOfOzf0H/z2D2w2HJDwjWFQIDtzkRFmWH21pbHXOLeFaAw8ASHHhaDvqu1T5uOYkPETVW
s9SsQHixclpJnzK70OsBIPuyBa6s6z3/zqRogJZODaOccT2g/jIgt7XnyN08GZECOuFhY6Dv0eT3
qNJ3ILVxVb9erE+XXWbH3WGsOJw4z6ZkqoaA9jsCwjvrbvY3OXEQ5aAhY+zedy7taNVPux2/bmhW
GGDe18/8ZggdunZRBzYawaj7fzZTHCTBjG74r3vLGlIj4lFYR7hh/bUnn+z+8tsKibf0Cwx2GIEd
w3MOtZ8pGCYEg/IrWZ9JPGtdrkYZtZAPO6V7MFfOp3R7Xfv7Aa/A5Tu7c3N14K/cJi3rpBgOopb0
NQ/zvW/k759Cgswazl9aFA6wpNRhytwwlmPaaNPn/bgkYBIhzVJpRNBLkRkfNyy4bVM09hpdB4m+
3h1lT5JTSxKEEMvDnqttd4e6vixPZsFE3CJlrzCnGkNJBU/L1biIMdIl4TXtrRBKOKrGX4sqHUQN
mqZ+NQN+y8kjbdLxKwYtA7QJEZ4lVFgXB98UPs13UjWJtTqFw7/UvP4TuOBr1A0vlReU8xWwK8k0
Yk8gq9mKBl22sLBekREkSkv6Syw+BkPn87KfaTO+Y0XSsevjkkVHs2+vAp7ES0iZXeNXolALWh42
aDrDDqJgZ4AsmfSxqBj8HY9W82LCZoprpk9mKzuahy8ANFoebeakWhne1h5jeTAd1eiVAsKkobA6
YPfQf1jzAORtpyeQ9OCEswNoAmw+MwYx4qcF4qUqOYyH2anyDmU0vKjrKbyqUd2gfkDvZDodbrBr
ROSAErxLFc8A4QPXHJ1IkJ1JI8VZaPcFnVwXVveq+Yg19U/hiCPrB8w3XyOKqptW5tYz6NvyOR6e
7eu0ilYeaqo8jLQhVBHTu1uvieQHVHRxSbZCgvQeXbzBrosPLGKSNXFn2vF+bHZRdKB/8H8UFl+Q
0teT5KYT5IcPCxGjMVRQZvM0S8QdhGa6/k263PeTdYvdYk7aKpCx4TcgfMeHk33RQkFoGKB1g9mR
2iELOaRhYzF3agZnUPmAzZFph0BSyGdDt/sbyN/GyekPWIAhVV7IEQM25jUgLqwByheUeSdk+ZFo
RyUL/Z+nwE/RoSbSDmG3aDTpBSePkfybWgrSOZEvBtVOEkiMeUCf2qAlRmkdDDnriIjhDaouT6se
9cZMiyZ9XjGEftidMAgempMJIH6UgFDnRgaICzGlDaJcKUmWpRwcMT9lmLmEhx1huqP6Eby8T18I
ODA/KFZ9AaqKM66d8z6EWzqzQ9IaA1TrOpRdqOE4NRsBxLtRakF8Ap1uYJmmQ6egIU8seEwUukgf
lLpUKkzjeP1DAiOwYghhMooAcp8grkeBbTNO727QBdkhlDTpkNCvCl1P58j56bhGwrRBm9bozaRX
Iw4zfPgC+DlkYx5GCOD046D0y1J1Dqh8wVFl1PmLqoZwJqiCUEqfsxcgt37Oiww61iVoIEmLTuxH
uRRQuh9fjUt4oYvBnKcMhNSRIdQw/Eq2ikKyMsMMUwyXcI7znxwzAGlpcZjGUjI5H3xtcGx7sMgx
Zq80hn8HRQt3/NfwrTAuYgVlJD2twkZHxfigNX/mvT/WoRSpwIVBcbfM2wLxBkDcT3zRGqh4mouh
VwUMw6z3SD/RyRM0m/Nbnhqze9Tk0YdB/HRm7LHgU5U3t/A+s6ol7wz/dkzTv7va7yJjULmglDT+
mPWgl1dAuoODf0CLD2D429cG8+AwD276WnwZDwKiQ88AgHJDnR8iPdYB/LoPvat3uEn+tdh5q0JK
sA1e7255/OYMmOZ1lvD/XvHAkN6VLBulgqkL7c6ssyuWX6Rk/3ryIensbTjWQgK+OSY0csDJ/QYW
aAzIKnXwDncbUOS7F3r5qbKfaKfC3yGNo/rWw9qIRz4wzAMeB1OY3lUX7CkKJCW4aIr0MbpFT/C+
VIgtTKPkaeCAt+E/zFXSL9xHEbwGmAs0nTZQboErErIh7byFcIn8de3BvL82WLxVqgJgwT5xd9mc
2MuAQt8gdnPEIATQ181aLUvvsan3IDncfd4k9pyd/vTs/Au1553Gi59G7w34oPBgnWyQga+QnQdS
hsMFYwlWq2bc/3pv1Wg4COi91fMBmMcrX9jj+e8NVAbW4OrCzB/GCUUwVsUMPSaHHSjx89LwLyNY
p8uOv/+7hzdCTHwP835DPD8W+I+9/dxx+84y4QN9ZfMrX/Ftb7bM09G8HM36JR82h4FgNd5vBpLZ
hG549MlgrE6Q4mxANfxHbWhRFcjVRBMmHzAu41v+/PhpuXnXqsvCdvvAyG8AIhMgGj3dynxlBpDq
NowZhgUkk/0YiZWh3UKGKP7cJ0ewWA91EJ4x8M5gEmC4OkbpvBmEgRx5WQUABGxYGS+R+YlOkzcv
g83VzzptT3dxgwEC6wukmgFCqn3PyZutU8ACR++2ojuycMzwrsCb0BuDf7R/TvfDzXHotvP2b3Tp
bovo0rxbxsCtP29oKmbRsIynC2efpo9pPf0GKnNv53YwZBbcu4SXVd89udfmotNMgTTWOgqubAoj
oOSgTE8M9k5M7LQ2KrFsSoJo6QYXrpEOe13OzbkXw5zjz193Cy3y3aEpTzCW0WBAvoXw3g9e/RjX
sdai+cpRBPw348KD2Zni3A7T6I4oHX32bor1BiXe0Zt+E1e4InNoYgNC1W5/syGHD+n7zQJNKhZF
p5BYB/uH6vybHOSBjuDoTOsZnlSMKHY7GE/4X/+gRg3cHeiFE4QyB8u++2bCYhjTFxw4slvA42SE
QyjvLwakVWsH5CJwjG3PfKD2K67q25e4QlAdCfbqhOCOuP7CI7PYT87E43gTGUbrY2YuvMvU/iRT
97KbHB0+ZJsvf+JIFWhzsehfsFXYnTOtRmO0TfRuNgBBK8GshI2Og4WTdo9ekVYwDHm/nFLrkbVl
cOm2RNQ23BbhGpgKND89p83K+Vc38sPYGfbMMU2srEfaf4WJ1k8ydkAhkEnd4oXvIeUDsneA12eQ
HA/+d7IjLe4ZbMlez6LK+bL1YiD8gCUhmePwV9iLQlfQ1KbaWjVJxAdAWGDtuekJZw/ar+hjEal/
cnIXnKyaMSpD6QH1lSWiW3BuxRk4B4Qew8c4WlxFxgDgH6w4GzoD/C3lhfUun7I2K9j2AExFsLBg
DpIPd7e/Pym0U0b+wPlUu8FVmPmxwVssbtPoJRM8FbQw8rbbNqu9SJkXMAXk6IFa1lNMj0cvHroY
nKPlDhb4I8b9WcZskU9dC21g0tTId9w4vLM3q7aoqMLBgokdX2XizTy+XcZHGXNDjxKTxD9gk1ol
KLu5lymaQh/h3b0ZNInhIvGkxXJnvDBsXs4QKt7D5NbTJsFc7G0HC/0uB0/K4OMF1jONoh6wf3ZP
NxFkhzSILlN20yruTOJK5XfpFSrixGcEdC4JlDMJOT9gTMNegDUctnT1RUYsgaPIe0lulnOwwKTc
cW6sRxkq1N4iwnOUX6Le/mPqiwv92fKIKq5+23VLJHzLq9xSwTMaMbwQs9Jc9uwILZGmXB8Ywc2j
QlT8AyZOqdmCfFjzBmsP59KDgFW91Xw0WDQs/WXTOhPpHiNe9w7MsaJMZ8g5D8sznkYW63qa9y2f
1LpGt4v9mOoPANZK8RoLjC9bf2/Tqkhh5nWy/jqQm4n/2wJJjcXHascW0lQeeqW8sqZ06w+13b+Y
iDRMJaMoYJx19ku7MwqilsghAjXHSmmVhOg4XUhPgaZE2hn16rOUCRcRph5ifA0HQYogkp++uYg0
uAIz7BNQwXvoRdf1esbnuKLBAakeRKlSXvRFJteyeItIf3ZxRy1cYJEZiQPzliEugncRPWMvB6yd
zM7q7baCvXzK2YkED4z1KVt6JJYAJtjlCUWH7+mJCJpNeONZy71agqnkm7gfG6ljfGl7WQ0kgaOF
/onLB/VyvEgVZcnQiTCRlXEdF3LLgUlUiwcFA2Xhc9HREv/aqVY6uBhgBbdtd2jebA/I4rhtzVSM
wzIaNKmCM8QE8RpV5qKYcHL2U1qhq4iaYfLvKuN38lDzWqLmZLxwYvrO8ardKsVdiIqIIu0ivGgx
1OivYawf4kUVRN7ZUlzvrkufjM4BhsZAKUXoq1lzTYqWMT+qmGzftPw5lS1S9KIXnp7imDE/qGAZ
oZYmHy+RMy8qdvfZ8c4tSfZN0aDelqTIH3ENuR37cpGZXmAi3M+OhrxeapaH9s6Ee9enkaOXnQbd
ppf1/hZrHXwWHdh+a26J6O9miys74aeYXbFRg4DDkaau4Il4Z++BHeP2kq9k0jfzhquSge09XO9q
6WDERm44Ph1tvgpaFykYVnAO/MPzE/Mlw7U14ChE6y5XN6NlXVSsKNCLSZLhOGY5TO3gokusVMwR
kDxrIjtkNDPVUGT87volZb6yFA/dC+T9JG50Oe8xoFSITFxUlQ8rmTOWMr1gAUfYwYYpShJoJ5x7
lf74XSUTnnFK0wSsSVJehfewZ5B8PWtITsHcCQkbdsB4lioEgai6/pCqIHD8pEas9ZjMaRwkrpni
gbdcrdRnhzdRlPWdM/H7VavS1g8kF3J2MlWOPbPkHbxYFSEr2qV2oeVNskESkAoW3xTQp5hd/l66
zp8dz/JmHp7ytFgfFwTx08MsxPr0QfxAFkOJR+7Z6jLf8r1LAiKoBQlMlCfKNn1vGm7LIAJoaYuG
CSymykr6p8KB2c8jDkwRUHZ+uwrNOFKXUa5wrfPRDxHMYcnYzkWkHHxzy5VKLjbBiOOim0mxYGg+
83iEsCr3kRmM/KeZbv0K4yaeWM/CXvGqQTWEv4EtJQdcP0bMUcvodbVbYQmsZDzkl2dwPO2emOXM
r+EuwNNFo50P2MSMCLFrXGb0qbQiT+YkL4vBHQNLt5L8S9qZ6JccgG1h52sSYn5hKzCmz8k6Ivdl
7ZgM3vUs8Ji3sV7U0U6U7kCIrHoLQv63FsRBYKJB1+k62YXbzPK4ReaqTDwFZZIcRy+msAYh2smh
OF6E2jbuXDctx4HNYzcZ6JgO2Cl/hlTeinTxINSAWGRqIp8z+Fr8s9DvTAHZjznXnjdQEc6tMH7X
fIQn6fs45qdAWkfKk9Qt+lOqYt13FtbBXy9IkyO+RzFhpXdxuagtYVETLCwt+BM8got7c9FX4mgc
ZUSX42kbY6Y4xMGBbemc2BllZNnVHIhuW5IuZu+tzjwGi+8rf7NFcZsCbbQ+MFL5oE47zBaXafSJ
2una4gljoQi7m00juGAazsokSvy6wlm80rtA6maW5IrnrX8QcSWkIdZWGViS2CPNvZkXy5onDCc9
xt7s4klvb5malBkcURlZFE3kbpEoxQni6OkR6Nyk8iUbbonY8Dk4JfyGxy6Xv/CkSFH7xFc9Cx72
Nj6alBLyGlFI/HSTjWIGeC2533J1P1ZwzrMA414eIclNJEJyBC3D8bVPvOUFF1DLE5CKOtHTQhPg
vGbIc0O/VOj7ScXz5CVPgeBB552TOO5PtwoVK8klyfbggMfNyUc6YuFF64RyKIcPnD6Q0ped2PDw
IUj3JhgdfdJKigGgWLLhkJo5W4n6OJIQs+BSeSo23zKcA2aWoRn6mAuYgOMAbBjCI39adK+9UQBs
ypMqjrcN2yTMhLMVY9Uj0Smg9OAMUYVZhEa9Q+IHhfjOcrWaqIScb7HoZAnt7f88uZh5Ekaqfv8P
mAYvoCpqhkBXZeGpva1Uwin1SpIT7G3qWYunnUPNHcvjYlaJJLH0KbEazqLvWMEeT7yFRZbLCTE5
1Hn6d0osjZsLMp0F7g4bjcwjRhG+LayfHZkQeHRexN8uxXCYEvApqQwVAZzmdBv7fis2nLRrHkf3
Scv+xi9h8WjQyx+iBUrJA9hBd5Lwc81FVbcxl3S16VA+rNnKN0loaE8AUq5G3oeYq9B71f7w7Bt0
6pmnlcdywo3VK0wseFbR+umpZEtRTDKA7iBwnKc8u1Etmf3ApPIzkI6z+Ox9Lb/FpVzUJvH8xc+T
/E0hwfQUnUPQj0fhAUROTgklXYideEIw8DxgwlzR5GgrbEdTXEbffAx6du22+7D8lHWgmSgYREzS
zFxHFZSh+OlzlsdYi/JAfKkKmJUv/XlsJhfODy/l41cHj2drxmTihJzTJgSQ5YZ9jvUCL2cOFkfW
TGuHkins4fYyHIUpZgTUUX7n7hDI7vqpfW/i+l/fkFCKjpj2riNmTlpOzJL6QMzOVs9mIz9eKw5B
fA6pMJ5895Iq423OPmdrP5fWnnP05HGGgJ2TLrBOdbA9HMhoQcD655B+UM8J5edXWhaXV0I0Iv12
K2c47UVbtUK6DfkhKsfHiGfN2Gg7Vv/I5/3az7N9D+Y/VMNEQWn1hHrPep+xoqbsDpDkAloJ/Toh
NuQQlRqGzVg7hsCVtkWaEm5iw9/b5CC/CNj5FdNXwChi3RAhC6HwgedSfnXxdOhMzsHDev59mnjo
tkdQQMTcqKWPAFXaN5sLUhzsoj7oYy+mnAfW9jIRouqbJ0MUDqhrBIuiftscyOEUjkNFbmo1LSYv
za/D3GZVT/RUZAhp8SsO1nWX96BEUdPKLSR6lZgUPXtKk1JD8V+4H1GsNkEEwcgxrw53h9Zx3J7N
on7f1GEjP5rKBPLAlvB9ddiANvdYqZGvizA/2q3NXc46QcmYxbvYB80O25sxKmGXTQzM1tgkgHiT
nv3iMRyzmweMMtcxYsYCxC6+LgbD8UqmvySttXfwRdSot1gM4a04VjmEFWoMR8VpOTQZf205RaeR
blKIT35v6cf9hToiw9HG1gSS78Ga9ZR1UDMPYhuNiexsuAIyN3GGDTHBxjiTHLHatd1S7ZkKNsyk
5/dsq9k3P9b6+TXXVIWK6Bz3x/9aBtY2uqy7Td/T9S+c6a2p9wUSS+DzUElEv96fRWh4EthliwMF
TR4gjzjN93zHgUrIJ55FbuUz8ZwYmQdmPFqXHwnDbiWiT0ztJHM4nnnBF6YfU93FkOLaIFCdw7hn
XQrpd0fPua8daVspzK+4nm2qiR1i0vodbVXO089A8iW7O96fgK4UZK1D2LCruBOyHCMflYpjSuXj
+aQOdL14GjMG32RA2rkoJqTS192s/x2U2W+p7bbWzsZS+Szq55TIZJx5z1tugM6/XDwkgQLOz3Db
dKFS+jwWdMUMUSkxKBCJJ5ROH3uOf4bQ4YMABDamw6K5D1DkM3Q6uXbiXDZGfcHzNm/Pe+gOxKu4
iVAYPwISA5aJ/SbQ+WWVogcDTkP/k7A5NrtM11uqDT1Ob9e/kKbYZxY8BdvU6Evds7zZFzA16LuE
HN2GWaUuEz3D9IBx01R8RfKZ5YSthp2GxKwlPoGhT9GgOysuupmQXlQhZvcJ+jAJP105HB18Xbji
w4DQyaZ7X+r2NcoLD8ohiY1YVgb0+HTdlBCAjwVwQ4XLzryfcGXnfMqY1gQmOVeFzTl8tUHI9zny
R2s2kx82+Hvw0hDpzU9pNZIG9g78hUPw+kPppeWc6KfkL7n4XZfj2ath6JrYP/Wn7a78Yhi2rdsj
XBsQRYFIGr3bqtWGA9Y7z7uUvIWpaaRn6sWq4fNf0FgYrUIXJiQgZmZgaSFmhNEHLYdeNsD/w8QQ
aRcsy+Qd7pMAYqZNVzNGbUwHenPLCBB53CUkqCkCO5Feiiza0quS2aJ1o91qmWi2AfIw1XHi6xeB
IrOO5xxc3zfjxjg2txD1CbHXMHmTl+MQlWcIeALTVptRhmKwT39BUDqHyC4sc5LeLGrE2nadmobO
T7cSWqadAzbvQr9TlFTUnYv1BdizeCLKIMkBpOabSmOGIDzJpUuDQ17AIcWMUz+dswxP8dowQ+bV
bEMFaOm1tlZexdwlcGgWTndnuzGan1LoFjakjavYfgE2junZfWMlHxso+fqx72VMmFRMFNfng293
hZlHus9N9SRx9nCSkvS5fCCiMQEVXJnkHQ5uj+z88MnxzDmIuDOEc8S6y5Ahp7j14ZL6ZCFoTNC4
ky+jjnUzZWi4F7Rs/3q46B1Yim+EkwhVRazbBD0Xiojl+sZ4v1BPJxil+b8RkhVWa76IIkbyMtlu
bS4gJSQFwvaDBrLaHrNY12GLwQgdDIuCO75Z9YSoeXBDVvBY+SBxpOvbOFGMz/RZX7Nitx1q1Myh
ltf3OSKbU0TSsGGQcsrmjFP8rZLSolDmvil1zNKK4CkvGXqreSK9oUd9RtQm9Fx8YAl3E22O+QCs
xh+S9OxIpW0P5W4ydcmkcyyvzfufP9fws7Bd22ErBt/CuxyGPCNmaEiMYIkQokX/1tO+6QeXmcBF
NKDeyVV8ii4RQlkuJ+48LdzSulZ8Q5xE5z5qBJjDp1wT1KxReBlpkBLt8gFfFl7SV+R51C4o4jwK
NGZ4f7ou3mLRjiSiyykCZsJV+gfD4VJdGAvT5fq0JMpXCcUvbQjpjT0jv6tNuzVcsfR8UtrBIl/k
4MvKCc71q7CCGz+H4L7A1OewGGqjPFbg8gUAyHUH5sQdjUBqcWQBpU2GYsln5m2ayf2PRSSplHRi
xowJ6aNb+tgdPMoTfSIJC9QGrzcPH2FBd7h+WgR+I6GS0SC3+QcxtWDO100PTrxladdwOYLg8xXX
p9tAmvyAfG2PYI5ZzqsdhK38i80adgbRiM/phT/i3mqHOKgZv/06O4eoXFFglCQcdO/kHleNcuSD
vnmaCF2BlMKrsx5CmuUG+vOVVha/6GTViwjjBXur2139Zo/SYWkDE7z7FbOOf2MS8mIiZc06VzF7
Oh8gQOYxee2ocP+gdud5TJF03PwW4LT2fH+BkCedDRFTXA4y7ZCajg9ZWj+c28zmXw1Yl2iN9KkD
BvuvE6ZAaLZD1/dTfNjS1Y7rBLxnDqYU4XMTG/nSCkGfhr9gBW1YkzEGa2wvge0syz64ISD25idg
9nd5SFxVe/EcAw3zmCOBDvSozTv39RhkzkVseW8rPGxD0gRHhlJoZCLaGlOfE0rSm4Wz+zIkzCFN
hClbSqgjiKQmFuMR0DbSrHM3ISNDc+Eh3ttMo5L36GrQ9ZgROD8rWDAWj8nA59Ijv3BCanmHXCTL
XHcJ55aJawf3Mvia9ugHcBPwAW67zitDdE97wBzF6GKNliBSWbZhNKS5fSiRYo7yT1aolcMcbgAT
u29Zo/Jw8TH5qGcnh3SG8AiKT6KeavoFjd5l2md28/MCuizd9bZMz+O2QVauAb4wy6PonvqvBRtg
9hfyN9cf7DT5YT9T/zMkAhKQ8HnRFSqeoB6dFUKoFBlsR7gzzdHTbvhQ2mnKOtz0TtASBCMd/Xi5
1Fi2t7Xz5uTxpDHjhZ0i7dDgOSU2I4mwnx1rMccNEWljDYUiBRDyeeFR5a2GkrEoplXTbfok5/+h
pMZ4KMRk+kDIMZcd5/Vy5uS4KxuBtrB5PtHNgMolL+sKA0LKmYs5RGEQQaKLfKyiVwtc4j0YjrS0
BpHg0qV8ZM63Zpq3JwUgzsb+W+YlkDOy8t3uV6ogxCcHr7HYj+L2eEtln3t7huJW8tRlsM4ABmkk
OSaIwnOjBXvw815QietOceJR/PBt4S3iLMLM/DBDVQonYb7X7aoGFur63IBPYfmQ9t97wRgE0qM5
WIL/egqT09fddhFsbIvt2cGW/DviD5AHuaQE0M6A2fTLu/hv9iCWx8S1BYn1fTe9YU8mJ+4A/Wdz
Ly82fbNF4mKGIjNAxwHHTDJmYAuqx0rfaKYHqP9GYlTd/neApABjDmi/PagxUAMv9vHpVUaAVN6m
vgRPWelJ/qFP+rmtHHp2esunYE4vGaz9FgRsWlpGFfRUnYvbN9FWgUndtMzGzc4NdTSlVkFpYKFj
dogqFcWsvrqVqhWk3fBRkYD3Q6G8IzOTHBdXeYTtLxiLG20V990tc+Taobw3GBhPekfdqL7Hs2i/
ZevDZglixllerdeS4lA0d+iG6u1Jx3+GehfBkHtDKxcPGFWb+I2CgZxSXPQ/FAtoC4uzNdMK5/BR
7MNoagAaNYsRpGacooGWsMTM2gR96dzhSsKGQDR+YDbYxX4M1qldgKA71Gq4KWx64c28pz1EQASg
YPaocJb64JIBFT8qyWr2uJtckdXHMfULrk6yozUB8gCc0fS/ZzLVG1ww4y+S/tED9xffZAd5iKv7
hIapkbv69y7xT0y7fomZ4GZZdIF7UtJj7nDoSOCcP7sP8BLIog5DLQ/vvs20n2nQ/MeHOqfGjL/h
Rd3zf4JHpT38ij/jrcpic7tMPoXsHH0+5wyMKKQ176Y1XsF3n0ddWFkFCQadLXoH0VVXu3m0Nrf4
pg0hQX29kKjWTLGL415iIN4XQOmjpv/lpzBVJnvUR+Q5+0Ma82ED9wemY427EbAhxa/Ertu12P1V
855WYSrSJ2MMUlWYoa7COTbCZ95HLhLa17IizCL+wG5Qfn4KkuPTPrqrh1vUDLvgfSQg3GoKJr4l
slhZkDVvFlvSLNsfgK0jix1mbH44p44lZ8w5GdKW5gtZaFzbY/A//K85kLOZx6iMFhMex2GS3Rl8
AS1azbWAXLBoOKzWmIIxnhmw7Ws5Ianol2wfG0AytL6tjHGyt15fo4idK6PpBIeNk8iYtN1M9vPU
Kv8GAuixzFg3mn4lU0pc8vHjZypkMRmFgCIheFXW8ugvl1Q0T4JfRWx5qn/N3gooBFlyUKheVyCv
8RiQbFD6uTD4oNv/UVQxr6WizHH9sz66FOkHx0xn/oOd0rUylSJX+fUkjdnLUQ8fE0a9nRLBwK3a
DpHofJvVpnX3PljK68/76Yjkq0fly4OYAVCKruzXjjrA5XoNcbLZDXdMggAN1LGJxDU4m/zdkPxV
g/+cvXY6Ng7dLWUCeWIPNQ8tvz9EMCjbfonPPJ6wMSEr670EjR0GgWG4pM4VZwyRRVdnhHkB35l+
rvtHEXefI2nO9m2rIS7YCCPLQewBwiQxTxVt1XP65ErdjaeAX/iW3YK+h/EMvRq3qcGZZHnf8l/Y
29no2lzF48Iw7vB1tRYQe7i33+o5A5qG21vNZqemeLfNe99u4/GIYpBzf8p1eZ6xpkNl4u0h8bN+
g2NBjiSs8VsmcE8783fDK6IXR/7J9L15HzdQnQCmB1+WaXmF10C7OTXucR+jA4jnXT87utoX7Yc6
pMQBB7QHvh/oDSI6KwYf69pRAEUmX81HBqM47l/G471ebA0tlKbZgLfB4Uk4+AcQsYXpQimAUlEv
N9ouBTATtRMshkOCSj/kFJCP/Nwk6gHmItwQldA1fUVHaJ+wNd6AW6ZEji+xH9DLgYvr7I4nzM75
gw6/K4G+6Dg3MOzv29aaJ6x9pw+TYPAEJ9TtR+PGkseWK6RVOz5Xfxg2cTHA++xrQc7860HX0Y/8
Rz/t/c68bk9+zt+PWSe2iovWVe7qY1o2NJhh3O/LrB9rrhTwKhsfcZY+aFFl1d8f/Npxiyc/WzBR
L6IzU0sm7veb3/kDXg64BSkJr4AsCP6uZ3dfAcH8qUVCBQg9SPunDs/tZ/1kDYGxpFW6azBJBb5g
WnGiebZARGt4wX4RNalH3TWQMkRGT2NqhwkA6VL9qA5YEmCN3Aj4vm/beCD24mTVHBaZ3mbQnXXl
GhBG78tGZ4CvBqOTz5GAKxbQaPUWB/Tuv81g1AAyWIovGGpGamBMsMparEaataL3aXp6DjahFGTi
R9daGPAKBFgUNiY9jYZo2QtDK07jKdN34NpCXCO22dkJsWgc5zWas7Pl7lzV44pG8O0df3vmX0dk
3Zjd4H4KVvnHK3ZZq4AJKU12AafxohGDLdAwimIXszB6Umejo0bzuX1niiEXJbW/rRjTAkxM3jAU
tsZFj0apl5XSdeeKDuWh0sHs7fHcl9Z8SANI9UZEakxpppKOr/iVrY58A6t+2/QnYz0aT8AmMH03
KbF0WUObPoMVKahj0L9PPm9WTHRfp4zo8d5UhBj1H2Hn1pw41yXpv9LR10OMzoeJmbnQWUicEQbf
ENgYhMRRgBD69fNs98RMlcthR0V8/XaVqxCS9t5rZebKXJtrdtEGWd4WtRF+z84Gad+EITlOGQpi
YRIMawcloHbdfkQ7g/U8f1F6QejRIrcAdnuDxpjP5zMbPAwkpeiNaKaSHjg2dBjfC2BfkBJzUG5Y
bkFwCjwW+IX+unm3J/N8WnsmGLTYgJTX9fUeJBN7AXhxpfgWzRpCi9rHQ0jdRrY3UuMT3ZvEZ3WC
0RX0qQ9GgZzy4RDo4KLapLN8dtlvG+5v28N+9sY7VaYo3BnKgzCP5JH9KgwgsZAJ+8qcCXzkddnl
4tH/Q2yzy9MzRkoED5rO+AadDv0qDhiL9XrCB0GDWtSqg37/PEsx6oxhkzxvrfS5r7a3wRKC/V1g
0PmHuMkTPK/Or4jocZlyOLG6O9Ju1rCHC6EZoziEGwa2Sodl+l49Y2g2IluEkzSkvBQiJK6o3YE0
Vv3nBAdGYNsVzYTl8OF8la7AyVBDCybMBXxClXILblTxUdS4dVcelYBXQMCqCz7D9D3oD6AVIELv
7s9VxwNq7upoHbobujkQL/QKicfLJdgC4Id24I1Qz4YNp2H3NQGJjTDxABDDwLABNxYDRxyIxCh4
lQ6Y0ty8NdkOexc/uQlmO+dX+HojYVemcn3n9sKanAa44wLwLJkdChYo7KTBYoEeDZmM4BBxiYw3
EYBmH2TnvFp0K5h121tL/WTu9ez3+RwXstm8pwkFCXQqVJNQ1+zDSXT6RPI5sVQwoxEY5ajiu2OT
ehlMoBiiEjZyPQKyE5wJzSv/8qKMX2p/AbsKykR3CkAXTTZrlD2eC2A+iTbdtnS6q/MKoc1oA6ja
Lfx+H96aJD86uo0A+HRvxrWA/dxRTkU0BwxsU2FJQfqiv76khKmwfx7i7iRauJxX/E3sqVLh8tpt
+kDhXTdFsOG07CoY//HbC4TWaTaJeA/R9sCANMzeAXriZzJHB/hA88h2jRKwYP9WBqG/sARxK4fs
38o8DRmDrjaLS9ynUxD8bqfnd7Omx1uzWHSj5MbK5bsBkvUXqNCGnQ+oPtoGvwn1VXdioD7sAnHk
zp3tY3WPF2x2C2Zh2VUwYE1vfTZUpmuFboRakdlcH/YdsLUv1HgvmFtoN3eIMCHV5gBUgoZIMtcD
HWeFCIkFe9Q55E5B8KprQO8kgZz95NkRNo1sL3miyaA2dxIsBQNBhtS9yYhZNkEIuxnUMoBituCm
0LpXsEVdT4jONqxf/zK9DvpspUKzx27BFCRei6nrbt9F03QV7+aaa/DoDNHt9CYozoC8hOKYvp3J
Q4DhCchhH1mQkL+sAMtUcFZUxPSOdG8jFGaz0YafQSHlsydGy9aJ6HF57dYjen397gHuCvhd2XmZ
O2I/obhyBEZbuOXbmnoLQ1W/8m6L2QnoMcrgjjlB4eYbdO5y+PQEky8cCN0NJjICQUT2Yx65SF63
rgqs+Yh4OIDjEOqJ8nrxYZAp2vbiDAGKQt829DmDJptkPTswmvyqe/Ds/JPdLuCn2bN7tX+eLdgP
Nhuh9nKpTyedWJjpCbI1mY12k40xvr6MNmek8VXIxOaI+ps6HsY76yPKXBRk4ThkXwlQBzxxBkBB
Gecs2SKoUu2KYrQJ5gpNOSU5VxiNOG94ldEUoIbwcT7N+reZQGmBXDmYwEr4Ds0Qi8b13bUyZCjR
ymfrTlmECNqiiL87ukcbbjFNy8Edmq6DAmMleuuR2Lu4SXaEaSd7G3gUECj4iLeGHOGTxf3ftbwl
l4TxvxFrvIKdZQFB7tP908HTt/sVIq4YMKPj1BTY7o1t0kPm1nvrOAOgzROW4yHM0GvvuKbbCxh2
4D0V9Agirw1cFSiSz0mJ4sVlseRjuHOeLYJKwA5gqNHocvK41ElUuSwB1sIMLp55yMee+96DAAia
eCD8w9E7EIb4qrgUD1qPU37WSbzk9bF3EE/Es9nd2QBpwEnCHfWCAWmHbxcHBS0XBNAtBtHmZxz6
nVcgMriyHDJhftpcffUSY3nuXlmUXok4jbMY2dVogoIQhsKfAZmaNBDNe30LsSbHHzZihgA6q+qg
TZPJJPPkQlz4pAqtl8eEmhSxZI33tdul6sMHFbXA+Lq2biNj6ZTk/cBgceqdQ7jprfd84zise7g5
hORpBjV/pHHrL9MjUg76RZ4HlgIaGnMfZSMhzZR3gvc5Oz576YGFzLj/p5aWsxlduQdowoPcVj72
5IyNoFBz7/znDCluLHc1ZHbPAEM8TAXT/jLpIuUAiMbYDzTDIDDHmVwC7MIoynn8GMKB0TtLQAV+
sWvE/b6WCsf0fnYSexhnMh3qB0KsBmRnavrKdJhCY4h/A+aXpk1gJLxWPuFZobtYgX+x+kG7Ix5W
5vovsM9s2asXp2U6aOFTJLMzsry67BTdifZyZpcS/xZ8MrsUaq87XSru8DNsql84mKMRHC2iDV5O
lscGpXPGb2TZonsbcYYsB74WLELNGROIMWZU2w/L4Wf3uTmyfSUyfJfr3odiQRn9UdSVs0gsnnu0
74l3Epq4EpFgqHguNu+w7+u80dWIl9lFcLtwM2pDAL3PGqGlJz571A9nMgYekR6TYJiOvIPnI6Y0
KBV3wYYXd401aYcSUAHP3rV0pAKUBQDfbCaTovbYUlE+vRWjHdsHuAeDNf6E2ZmHczK6ZnzBnJNQ
A3a/XTiDfOfcwk6L4RhGbqKsD2pAdA+8n/GeUthcgtUnt6bwfkoJLLBQYlI4C1ruwd8dwWKJ/f5T
4DnaBgngezI3QmiQaAAniIEmGAC7FavqyhAsU5QEVAHgbB3yVqdM5+ONlrO4MGzgK4nTjLVTet3n
hEU+Suxonhzj4NWsnVfGqplYsPx4wDoGMVbcN3nKchR7xpy6lk/uzRU3MKNmDVc0rwMBMvS242Kt
BsuN3QZ3QjRpetzXE7wGDl5uuw+WTEpe3ETZe2eMGuFCRozfwAaTkjOk7LJjTHk3No8Cl3wJSN0t
GgrCEZQD8qA1u7sr6q65EGZOZMvHNSyw4WSRe/BC2Z4i/sqsDpl5Qg6L3B8J2JGcgTd82xR/5+1f
GyKC4WtzC42zqP9L5typz/NwY9JUSPx1o4+dqlOhWeAgHWl81bf1mimi0QacAxU9BhjUiLX8CauY
kyNBakxoK6+34H4gnYfbD3w+MV4fbrLWgSQdGPLCPcBT+uqW0u3k80UK2Mt1jWwdLISGxKUwogpm
mVNQdM0uenWqcsAp12WLucHJBBKNNt6MT1qWGKJ/vIFfR8mhDxNljCgTGNdVB0diAQTBf2By4wIu
pGOxevDwd1VSI8xVbPS8Uwc2tuVVoV7g3XddAlwW2NidPtV7FP4L6po9emalB3IEuLgjEWAP+F4j
MpjPyXM9OWyxg3mPanODTF3IYKEsiXTi3PD1Mlr4SOGIQxnxVO2IYXYB6ZhwKj4kG5qeg9tDuXDh
hSj7EEUB7EnuEjyxB8mBmsvTuk6sbBbdsTqOZnRektIV5iTLXkMDIx4C9pVYekFaYcrHeEG/gi5q
AFiBq1HaCdn9y66CZUcAb/GndNdQ71KLLHqrOqvnNaQopEoV0ISn+gzdXu3YvKfZmTmdkaFlcunT
jfJRdFLPkBVfxHPRkgBiAWHxUn6goLERl/Da+WsMjg8vM1xdOYDkBXsyMS1ZXYYIeoPTKe7ExAgc
mZRDI4f2VRUnPVID3j21jun2KqHztYGoOJuKnr1WtN5WhkBI7t0ZL5/PeiHLASsFjNDJ3Orf+3oK
tDMO8k74+gSd8ourZzPve3Dh0Q4zys6nQ/Ixg/cDi5wHukx63dHphVp8ORaffkHOcu/yU7wC7eQB
cC1S5xKyuB2YKfv95PDBxCfjGYylFkVfJSUQi2q8IcWEV098a35e9Mvi1vRM3DyWXc2VKC82bH1+
lcLmUEQxuiLvQmJJ3GZQbsBeWGlgBcbx81995INC4P9i4iJjG2cC0p3IpcN6eLxAnjxiTAMn95ZD
EoBKYSKO1/DkreVtl/XzEJONG4nT5qVEsoHr4NI9n/gRw3RGpWAV7mhqDGaXiSrgZtPYXYTIhgOW
7lhGhrLgsio/eXSv9+yTu24HSHSUMVOnYMdIwmjaIBV6x5CyWbq6O69QkuNHLjqvZZ9nNp0xR8c9
eEPDsnU2E3Z+zm6khJxyMJl8UAQfGOFei/6Oey1DE0OH0FO/UEbs3v9v91m23FEZh0iXE4fmTIyh
bO+soD0HWmM4K7ft2R9b2p2wq38IVJaOXqCawkMROzk0W8//2v5MjnU2KjZTAqpcUWBQ2jMy71km
sNtQEtlFYhOkavgUdkCIgITmGGJLOi8rjkIEPHQjJhwnG2Y5zmFkJVRWCbtWQnWHkgjpLzsYrSUD
JZU/gYDJuuA1x49Jl9wNn1ZOqEQZPygDUNWzoNIqeh8qZT99vzLitn/7YLL6BVRzWg2mOU4+OCdV
/Ww37/rVqk8dhNICAecLQ+DRu0+AzEpQQF34HaQck1Heo7yeKeHDRX9soP3ZQUcKgh5d41TMhfk0
LyNWl7xgEwN6J8P2HUR4jaE588wUV9QaLpUTk/VsGk5XyIcXTugMb9FQih2oiZSwkXfuZJCJqc8t
v9QFFWOXfbnf1SJaTpD+Be1XTVuh3QARGOhmjEbvLlJcAcRwwLmfM0TINBq5pmLyiL4SLZMwnud2
CDV3IyCRct1H2ssWTAceqbh4R5NM9PMpMiEfUSgQ0ASy0VH3VHOMt0FBA35wF+DSQtferJQ04/1A
6u5BbdDMZZsNCAB2IWxZWCnZWAHtp1TOFMuoUTXqexPIxsFMEHEx8KYqdCSIgqwzZyPK1km/uwjP
/nONOKjxFwvuxSVegPCkVIK0pGyIHK+z5zOaib5PFSG0LNa3DTAVWkQOW5bMA3VjjLHJp1GoGavD
fe1fcZeNOV8TwWQjXUxJ56PFoBnvuxH9Mgt766wBekpBv7J+7g4bAyNA5PCgD/JaQzCz1FdCj5hZ
SR+/UEBTbswKyCWKWH4UndmkYEiHUYikEdx5GyiYUXnH2IaQDp/+dec23i3djilfbFkIYJ79gEYL
mbGLYG3EmqUyu1FoCKXQyPvcEBX0IhDN3M8znTs9K3gWTXOUJMh9euhVer1b7Qa2cEsZdJzpvXEo
nMg7ZA69jRj/HPSsrhLquFOa2B8xAj8gCexMTnSV5ZmMR39/PzcSQl6z+5vrj20fj+0ujtRxB9YX
b+QLe41BhPLy45KQJUoAGLdZJCursiBL0NYkHdB/wVQSkDjeZRzx2KhgeBruXkDFx3zG4xI+TWqc
s7d9yXs7Upv5rtZ4N0Eu5WVtH1YtwS9w0KWHLkkhwaDHHa2ZFX7WgX0boCGD9dkUoytDxRyxYJDu
npUtdOaIZ/lFkdqxWYwc0o0zu0bQL8kRy3QOoguc+Ss9pOX5KLXpW3heYF00xHdHF3Wf6knQkXRn
/K4JUOmN/vM//vv//p/vzf/YfpyGp/1zezr+x/F+GJ52x9v1f/2nqf/nf5z/67fj9f/6T0M3VFnW
VEVRdclSVVMy+PP31Xh33PLT8n+TjFOnaY3TMWPzetXct4urEnaeUxTjJ7HtqtpglznCxc8gswSu
JuD/ntGUXpND2DhSZ13m64LW+xRdMQojOiRf43OJoKeBN/AaZ3hOQsBz1n0fzg9l9htceRGeT2mV
r/lfjnmlfdvpuA2mnEe7Bx64/wWnnJa8+fsOKOuD20V8XZTDxLG//nwHdPOXOyD+/I87oFnVoZGL
8pi14PjITs+c8MohMXYx2rnLwUd7ICzCSgFIUujtaODlYLCF1zUxnhLzxq0CUYzdx532ovBEIg+U
a4grgwDx5I3sVpchs9R+p+yuHqgWhF6kg4xngMZiwzikjt3Tz1/KUq3vvpUlqaplyqZky9Lf32p5
qsu8PV3KjKIbnSdZUMy2HJlN1JOzHBRVdKLmJtcFaxGchBjubVz96rbXyGhjA0s/uVuklQ1GneTP
UIFi7fgmZ//SrxcK0/B3uh/hdvMYHfCFtR0ZIzwcKhVSx8jHgva8HKOHncjHVKWieH+u5MdQxREy
UmYSOoGOm69V7d20B09MbqDNl6I5YdndHGWZUH/cmU9+ujnvXGco45wAPYRHVFG7VOwHy9OPC2jF
OxkkO68qU6Lj9A6hoPHz4dYov2DiSUzCIzRn0tC7yoMW75udb1k8JsqwpW+zo0u9MpGV6IFL7Rap
Gb7H9vhcBPej1zwDPgmfSKZAyjAHqcCk+NIvwK5zTwJGaCc2RsIPCheNUXC4iw4l+22sJ0o9al+K
m6tKTmEHKnFG+UYDSoVOuTnyOa4YBYN+fK9T3QplnDyce58sQGtzLyOcWnCeqmGHNOcJEJsV82qO
6OhAPat56tujf9i5z8zYwLE/KMCEr4qFIe6Iu16/GUD4cZNKMKkvKo3DRskdK85vzFttr5gxCVOH
/XiLk4SvEb1MGCDZ0lh7FKHUO1OYDXGt7BuLtghMqNanZ2qE0bn607sDu2ydHaYfoXgITyDYtnvj
23Qt3AEIvouaUdV6x2tyJUzy3isOXksnwxv+jJ+d4Ix1/XyPHXhGegymkA1ZHJs9EQ0IBU7u7ZTY
6BRIRLgxWs6LMbaBxK7eZaKdIpq6O2r+tNoJg1TcZKwUn4tn+ugwdOHUV+yffekS2218JdH30lvu
cVaJuEh0fFNFH8OuqnARtxQjYmLB2oqm29Xk4WmgC22F1BGja3fdvR185eFePwd0LJfhuQ4bO+KC
fqHGDxLGlihG9vdAP3n7N/hFMl+Om8u7sfVUHYNRy8WPhTv0JL2t9itpfERDRBvBuA3fipQK5kwR
892CZzloZtjFGmb8wIpb+MhePP6j8fcmUq7X6h6cdzZ3BRUGh5Kj4ySFCuYw14jBBJzHK3XfDBWD
LdAMjuX0eRrLss87dtJe5COm3iSzj3P22KWnTZdw9GcHS2OFlVqmB4AIt7WH1iXmt29Vohfdirbq
GclkxtOInKAIu/VyotcZ2pBHg6dMTzum8OdnTiEkPkTQTM4DPEjvHWdHTp9bdj59da+T/OLxBl63
br11MJyQbj2lRhnusJ087p60E9ZU+r1v6z1NGxqqd1XXpp3shLRmcCKeDQEe4UExPMy1Cu2nuBtP
YAR6P3v0lB1ryMt6prTBerhXWd4zvq0OMuK2UOy13GsUssCIk9MW9hrtOZKzeVWiex7dZ+d5M8V9
R6MdAn6kb0Fatzn3i1f17JQLFAj7roXfJuZITyju+/qYPKbKxT+babPlM7vaOE8fm07KLKoGbbdz
Sf49dhGO3Pj+79dWxCURJAenj7s6uku0McxGOPWriNLiO8y28x12Ig5RNocBn6/c5gpuIcue7tLp
YRddYUuEzkkr0nzn1jkuTsrWqwVcVkj+jWyZznA5z18ASdXwNG0WaPkvCSHfB2w7XhQtOvef73Im
nfz8oxNVkNENWzsG4P2aHumEcVcbSc24M7zhzruWV9COLI8lmtCgRM0ITIqNOqJ5neMVb4HQMN1i
SpQhfmImGigKlLh8PY11UNvWeb61Q2iKI2a6LTNdpzdy7hSUnvA2HUfpsVQpo06sNkDNQUHnBC1P
Vcf6IvqaKhYbYARza0abn4Dq9qcvHAcMJ+Tyg9Sm6hHrSxK8ezbGB3IQXa+TLYXjpCmGZ400drgo
R9FCm/IDnO2eaHWwu5Fb4DH/SB7iEZkcnrG0E8rdvcS0EPfKk559HXnh+/P9jsSDHJ3Bcg4MTBXb
ngLK5jur3HClVEeGg3bgTcZSvxzS4HJoIaeRH1OCS+/xYzlApHLb3O2QDE7szveXvjRfYkpOltDg
/MbHM79MXQz8p2Erz63YA/wA6qBIIx84shdsb/LD45uRmHJLb2RVetv03jP7atkVvtGkVRIAmtD/
Inu2w5PuF2ycBHDjyj1s69VpqC6KfVBdvCuzVjicbnsyIhWJl0oG1OG0VCOQsGXuG9duzR7/QpIh
sw9F17qvnh8G305omm4gaLx7zJY+/SKtGRKdWGtOybaKeCFlJNuoDfAFMd9qIGJggE6Ag3erurac
HvnpO6mkkQpuVkYHTPry1Q4Xp2EFWqjjGcd73LsjAHkGSI9vd2x0fTKEKnO2x6mP45ogepApdH+a
m5sv+PbcHx+Xs7/PTWQyLw0PGHuNEoPb04AEoeERmGOEPRMC5vzq3RnbAmFeFySlXWOTL6uc1lVD
SxRIu2nHTOWhPtEnpETohMgvPeO2wSWTHunAps/xUaYcQCQuX8mztlxQJ3N9m2uFC9pvH9Pb0f25
AjO0Xwow+e8CTM6XjVxdT9sMW1f3NWds8dJHoOtt3w6mc/cbb3AdP3sU28kRc8eyV73tvSpehoQI
kFJANnFMdVC/oJjk7fcYD0VXtvQvfjtnTJnYOfAQYsVcIqvhMh4BkzqTa2pDp5cT3E6eJBC6RD9H
Z++X7/VtufxHYan8/b0k/bAzn1KONpI5tGskvyNpXn4oRHnrGEv6j1k7rfHxxxN9VbYOCDc59Ire
14nl8q2Lq6c1YnxsatkNwQ/R0XAW9/VZi0U2PHSDvlNzcuJ4SO2mhNT6VCt4TrQN3rUOh0bn1Uj3
BJR7GLCzl1U98+YB3GAVsXymMrPveagEYJt0v8dXBSd9RhbrHgFjuQxf8PO9kL8rsnXF0jTRPpm2
Lf78j9ZBaWW7zetaIUKARBP86bAcvb1YU4PB6t1UF7NARVLQ2t2jZvDzZxvi/fnauOmqbJmWqmiG
an55Dgddr7enw2ObiSEO/NKTemKs1ESNmul+cB8tZ1qmp8VcjvJAWWixRU2hCpM7VF24O21jiXil
Sc5kT2fThDvPHHJwwZ+zud5RQ6Pj8Ng76AgyWgKhp4gkEHvMYC8gn4C8YE3t4trNez9/re9vqa7b
qiRrsmarYln9cUt3y9uxvZeGmkkhrt5BG2t49TKvjPDnQ++blLOPiRAoWjh3dNb29OePV+zv7iqf
bhiyrKvq17bpLO+LWpbrYwbIu89p++r5nGYPhSCeg/3QSPFZSPsmmrCi31/Rwm+Szm9vlfzNRSia
ZfJGSbqsGJro2f+4B5omHYt9Ue2zlvLn9QJmc5svR7tVHhO5MCXB7TDLUxOX4LqKxSjjkI6mnm8H
ErPQRu+22PaPQae/Z7wY3i49zYphmRE3Mzv0y9HBt4BVQs0nimTwYB66HJZdHNJdbPnwsNjy+wdi
lxBSMKBQk+V680EzokOshvqo09eowmMiRgYdBsjBKvGwPRDkaIa4tARmBsEIP0P8pBpeekxNoIQn
+1V1t2xd8ohjmX+sRn1WTsneimxUFFKACyxKDX2Y9/Ywo7YwD/7loar/PFRVMw2eqqqJTtgW9/uP
+9neLKl9lMUjU1HxYBDtBLk3VaM4djS87KUAjTIcNrDaz5+riiX49xJlWzA0C4xFVVioX7AVuzXq
414u5Ozm4cUGSbjn3srgUTsf2sKpp/hh9iywVUzKbYQhiiemSQpg1GL0eDu7NMQ01PHPV/XNK64a
qm6Ylq3Yui7rXzYO41J1jtdGbjMxn4KoAJU0F7eNHuNpKRJjEPmb/jtcfO1j8iFsczhjnYn3G+7y
7wbGdRhgE6YCQqEYX97y5dO6bTuNWmSQMvZkx4Qk/XFKtktoOzaDa22KKapLcis3q2EXI3zN3Ya1
YwxL3rv3w2cS2dPLOPE8EZZBTnNU9/e8YUK0jAkgaOiGfuWXp/rNxvv3dX95qs3SsOVtRy64f2KU
rwL/79Bt8Z9tUHtMyV0ZyxK/ZA9jZ5fYPO8t7rhIXMGFwHWHH0jnDfxIDP7/8DJfCDnrp+UHrCzi
V8HBT4AyM7wobGKofjvBtX9PcL6AaWpsLqql/3NytMv94XZtpDZj0lkg4ShTzPlrvXTeDDAd+rg8
lcljwyucTZe4Iez/YzzYQthC3+IF3RFJQ6Knuzoa1BnQ41mTgVxTvSUb75fNUP8Xn/z7YsXa/mPt
bsvmcjAbcCwxXkDJj9SZmsbwBZNfe1pYwSvWAY2Howa8xWPJR8iMtJesqhyL/jFWrsMhvIXwxcHN
T/MqH9BxtIupO0p0JBbaUKFParHgYMb7OH+Of15v6r/fgD3cVAxFNlRL07Uv662z254USe40mTlB
rx908CJ85/1WmCBR/I/lBMm477sSgz5w0oPx8OPdDOlpHYw/kBUhMQZeYrzil6v69yWQFUuRVMPi
LdC0r6uvMNRT/jhVciaUZ/NkrkNs4vReD4XdeSsgYG+MoP2dumGoDdgksSrh5SS5+uyWA1QI8Hez
n6/p8078vV/+fU1fVtax0HY3HWfKbKY76J5kJ447/njrTwdvrzpyp8FbHI/j8OIx3QKj029nSAEn
cKNCUYJ+ev3rUvnu2f15l75gw8VRvTyex7OczUhRZUht3lMRiJnRAHX9YBm3Z986ZfciWXrL6RB3
FxTzwGzRiqHoLIMRKjCNibqgBAhmBH99QsNcuL/cN1n57WF+qUMpQ1VFvi+b7Jjiz+uRJ8oExM07
BiZTTG8dpANYKYA3kqoYt57KwoEe4XwH6eM0YtbeUV/40xG84Y1SBywAcQy7rgNEFr0ZvtTdjjvv
ZCwEiltNdq8NMxTLRcMPirEf6gRq3oE93pIhZVJKXDyCHtEyA3wE0EqR0MfSkgCdFHAAz0QoEU1c
e7aoNLCyCNBQXRgL3AV3/D8bvGuMgLExJvgYAIHRNMPH5JwVoe6Ci1jjTsC8AwZiwnWC+NwxoY24
gW+Dn1/Gz0rv35dRtSSNUkzhmPp747HzXLLbpVKMLpgB5fdwd2Zd2CSHYMD+MD0JAR5KjOUv+535
7aM0dBambFJ/Wl9OxaOiSXvzvGwzeaKNGEvVuoprkRoMT/lktLjDmOEdjVWNTmlAIpg7UGZNPA2u
vSmTakBReGO6lkipHWIV0foLInGo06yC+Et0aXCKcBqxnxId44RwuRC1hpBTwZt9+q6Ra+Vs5KH6
y6Gp/nvYs7T/+FpflrZRPZWy7hyu2Z0IBNNhKB0FBvWOa74Q7HmDMfJBUQlJJmbGvS8O3GTeykus
RZIVME1JEDuF4gLXAQi1n5+09l25DUtiS5asUBzKX265fLspJ0N7VFl9iXv11Pg4hfkNNL3smUYP
x/XNcc3/Zq2349Qef7rUX8JTlg8qFktCEUx+Qe02RYTFrgqayaFoEzc+Y17KRrp3ez1muOYcHtQF
F9R0Fa0sw5c4a/zWj/76Tb7cZbnW5NNJtdsMp6jPxJxrH5BrND29TpuXMclGHI3W4iOMG/gJVn85
gvlwQsZiaWkYKLmgIyhaXEWPI9QsQlF9Z7EKyw9mdH+777K4mn9WmKlz+ki2Zin6l1bPOlV1x9Tt
YiRfwYAQPBGouTWS6952ZcQBBj4hJnPn9sUr8RtHQo3XU1mseUHO57ef3wHl3xaB99NSOKMlTdGl
z5bsjzKjuLbtUdaeUtbrvT37UwSW4x0UvDC7w2WV46UjAlfW658/9psO4a+PVb6wdNt2V9SPyrpl
FDPrMnkjoE7EjbeUMtSNPC3DE3WjSE2+TAtaLSbD2ExXqJOYqEm2HqrPXy7p2w3ItlVbt2XZsNQv
l6TvKu15OR1ulLdaaIXLUGWAZtPEBwJjkRF5QGlkx7HR+1VyjshhFuNfbOvIhV+FN6rlo333qpRj
mUkSYezz8wWa4gK+vDa0cyq1C7WUphpfNmarfixbvT5qmZXNvVfSnjoSx1gcK8OxQwcz7fTHDofQ
C76CjHwzhuw8hnZmuuE4dh2mFxHkYCK0hgIQMgVMPnpEM716vUh4+OEDSM/A9KW/SWY/X/hnSfXD
hX9+sT/esUclq4/9HbJ43/TN+bZyWy6XGX0PWd4yzd39UCb58LFqFMEKEqG1TI20Nt3T+9VjY9QR
fjNhqPD8pdhcEnFcDba+wpdxYF4OcAcdEf6JtGuLMFhLOwz67/Cqq/o6s55e+V6+X4K6Z40x+Foc
dOB/dzcrESqECaa2ezn4+euq3ywp0XYbvEmyoRjWl+ckXc6Hm6I9lezEu2x05YXUP6e3+No6WBfc
RzBSkkeqKEMmGbATZwKZmb18RSYdkRuM3/qCQQH7pHZAiJFDZAe/1Xefve7XR4LmwdJs01BVVVL+
PuQV62p12nop0QoxTYsU8+6Wq93KeoWPWl8A7baz60YbPUa0pRlql82V/JMREV5gs0fL4eLhUJ9D
BBEGk3gmIcYOuRky2Oa6HZ9Segy1curKWSBq+jANp4IuJ+aMEkclyYAirPfLSyZbYtf85yvJkmLp
pmqygP/ZVdvTo67UZ5aniBkeM/sdWQfVFm/IOahT/CMCTmDb0UYNZzEqT3sgQTwReV/E99t417+s
lK7SxgWOxKJBxPxIn9+oLIJrv411wGwrVLpFTFyaL1ovIf1GajZAyM6PXjfLnsbsHYkUHhmzPmCv
Qn/rNXE9OPXIt0/L6N5jEvNNGnbcJtm95gM5Qi4MURsvOdwDMzBWz56ebNn8FrjGWUf3lhQ3Bm+b
MbxgiV6pV/n6SDLjG/KqdyLq6VwexDzbIynQArIxb6tHqjJ5x2qCIVPR/813w+2UyaVmc0B4hri6
uzqg6Gsa57S25nV47J4GTBAg2ULW9ojY8qMT/k4rHPhSZbJLd1Omt4qxenH5R3VEarfRfXJHUbW8
UqZuCZaiABXNeoN2BZkX7KELgYn4VwlK4XuN0JQjf/9LF/d5PvzzsC0bfEkWu6H0hWQ4Sbp6tKyj
mjE04l+AlAhZQ9GOZEAdc4NnZq8zOkxxXX5DQYtu6f7LBchigfx0AV8W0F4F/rbPqpRd/MFzG3UY
xPePSesukw32eMv8F9Rb+aYhU0Gu/t8XFpvOH3uorhx1q1H4vN3sDSCzp/KGXrsPhJdiwvSKY8R2
GxGErDxQbMSpEXTYcGikT2/NLtk/fjmLlG/KWtW0FVMTsKKif4WLzTP5B6ed+Ppwnna/zC5ZGRFM
s3feiJyK2Q6OS4aNrQR7ReZbIaRqrM3jn3da7Zur0FRRtmi2wp2xvxzZrXQ8Nu35oGdIlYSPm8Lc
EqmUQTB461hEJp7csd0nWAvXCeIuGaBO7dzFHlf4ugOXgX+gnRODuKrT+e0U+GY70jRN1y0NsEnR
v54CpaTbB9toWiqc16noN5Gt4JUlvBvI+aPdc4bvCB/82rlFH+mLGPgDSTq6e4JErgk11y/36pvy
5s/r+XqvSnlrd07aU/RXRs/qofQYfPZS07GA54qZzfgcLSj4IpeG7sU5ku3axLnLtYYfOFcUjpGQ
3SEMV0HomLmN9fgS/dIGKt+sq78u88vCNsxKvl7sz9smpsW4DOLM0PNQzYAVLrYMekxwTUQZhz7+
51v03Uv912d/WdPq/SE9TSsvQRPKN2RKNI6kOKNbUIPQgGpkb9/21JnaXTKT6rPM7Zm9aH9rD1Tj
363lr8v4stTLzlIzFJUnlcf65Jje8VW7fMrtyowIXtKHP0w/f9H9++IaMKEcku3QRSso8LI8XENW
I2xnIjCSh7+p676B0OW/Lu3LGdvZ3/Ttccel0aAjYQhwhuHxnMJTb0ns1sFFBAtQVgYVfhpCCyrS
Czp0Ux1v9POz+uxNv+y/LC5dV3UIMwka8u/98Ga12mFZXlSKLDU9qMF2lL/gedVw5GTsOedsDyf0
m2Ty27fzz08Vj+6PXfic63Kzb/Qn3fzN6/UGx+AaEorsUHjzciIkj5lAGv0Kx31XUmq6acg6mlUN
YOZLSfkw9Ueh6FTQF19hhOiAbBlsSmKQQ4oUd5tgwAr6m1RJ5dttdIzKV1NYHfbLqZU2VGwR8q3n
wc33HoML7uHt54fxyU3+8zD+/+XpX/bhznbbOR8OuZ6duC5TOIgFSCf2MYnWO+c82Tok2XCHEqa9
R/sN86nllBgG/I65W6KAyLOfL+i7rpb7ZeugG7JpWZ9L7I/ntDueyZuS5Cd4AAqjOMeH8BUyk1/h
jVg/zdnC5BEe252gdwFf+vnjvz2X/vx4sRf/8fFKZ1lsb7WiZfRZp6c/u22FVFy4wb3CIztL9ts1
+sbKNYPB1R0T/kYtHYqY+icef4gbtp2ewMFXSPEnjxK/7dD7+RLlz2fyf0g7s+3EkW2LfpHGUIuk
V/USjegNvDDANKJHCFDz9XeGz0umyyP9cE+eqnJllo0QoYjdrD3Xfz4zslxiBlsx/1NvMw+q1NRv
btGxg4epkRqjZlSl1smRB0fC5+Q6a1IVY9FrbNGcGRb+kZbqsdNa4CV27NijakbvH8KQkZojyvf9
u//YnQn7DQc5F/F/w6CmQcfTdFHh0bJSR1r4FPSk6wrAyxOaDKdyk2TTYpZNKSfTc116R3YUdJId
1S+GzxjpbgR9BWPzG/svi4dJqsAK9+RIKg0mi0IZxl8DaZB3JP/k2zyMrzBz15fey18OmDkEEI+q
qPeeVbPlovmUaI9AjsDZ52p6t85S8RjZzlYlELEUs7DPjOflOiQFu/Xf4CnQY7rATO4DK6DuWDkj
27N8c4ymkg12ydzODSX9vz8WXezt//pUvm0wdX0+mMVdYbK68pmdTjFv9ii1+cMv3hgDm5QiYPdI
LhMyn9CPe0TbAO9pnuKgJcx9hFtDu+kvC2f6y6WJPeZfl/ZtUZeZTG/twqXJYVd0k6m+HlVXlNrX
VywFcQIV1fV8cR5lI1QLXCOlB3pneqBMmsaR0B71rsPEJg5KkfAwDs2MkADD7PSPywgmOVDhf1+y
+YNMRW/JsiqrdktGU/DtkLD32ss6VofLREpxtB3gR+5TctfGRXJiWBFg86xeASm57uqdytmxdFA/
Z8sQ/2X+/yaG7eBC3wJLdvYrJury7qFy871bVI62fk3L7nJ8HCtYYO07ct8IMjS/zmvGjA/WObv3
sI7R4ii1oAlg48nrSHRJ3kMDYRSy/gOolQK8Ky0A3S1H525rQKrFwCW62cK7fFZkj1318ksY+FPi
9Nct+bbA3odSK/enpp6gBiQfZpjD14I0GPY7KhuiRgMumRAS//uD+KqdfV87f34Q39aO0jRUQvUr
luIEwaJXU7td2lwpYXA73u67ZuH0cWBh0sRL9E7mkEeCePjl4VL/uxxUm/OzZckqBW/z6978sS1X
epVlmoUyjR6beJT2Dv+onO2WAa/YwQISJwcxwrdPR7+89A/PNS+N5sBQFcM29a/e+h8vrVqX/eF8
PZQTPSmTR3jtXKanFXzPJSHbsa8nx74RNW38UQf7AUFF9+ptAZu6DOxSv+hkQ6hW2TDr0heYlfGt
v2zf+oTAnXcnJ9EvflEoKP/Nq1RyO8VSFJVwQ/uulDhfpftVf1uPvvlM7u+kZkxdZg4z30dqMShv
cXZdF0f0La2D/++Foij/3QBVarC6beiKrVMi/xbp3HXp1CzzpSLW52cJAfbK2Xh2FmtCHDKRjGkh
ZsWdx80bZkHAOpppe2jPby8I1kokOrjYwgo3VJExWBusvd3X3hNbPmZgPZhPe7f3BAYDSz1J5oIq
9iFcgrB5Ac/l7jbtafcai8QIakow3dD1Z37ztVlhSggvIUg8UPJiEbcYmHOAVuD1AYsGbe0IyvAv
cYQqHou/HxtNFtEe1QyKWv87w/9YNXXLsE5Ndq8nCNhiI20zFo6FfDBcwoSuaMBQ40324dnp9G7w
Bo5hkfz74/jvls/rU8A0GKXRFVr5f8cx2qnVPJbXazM5xk/GYr0ivEcVSfMw++Vz/yFg45VMw+Ip
USntWd82iMfzVKvmyVYm7UcH8J8R5XRohsPOPcdxjDMugS/MuC7orX+/wx/6c+KFbVQ4sm38t+pf
1Y/zaV8qysRavHaH6EqIbfq3fUJN57JPHtXJ2Uoqgl4gcT1ND7JWmyfy1Tm2Ib1y089DM/ekll/r
bQoxNmyFC8JfnJkoLP9WdFGM/9YUuFgUgrJFt05Wv3qof6wHfSmdL5VktsaPoKR+zXC1eQ6Y6pOS
57he9h6bqojufUzsS28/zbSeNmYc8JDaLZ8a8rH77u4DEOBrrsxk+lp9oOEBr/CcLIdmZ9l9s8o0
0vr75wuDQmaTaYmePLtjx1VaML35PgWtnRZZ80tiGW7TVlfPDodjpbgVeKB1pbvGp+rfRy+bJjrS
FI/oUAswWw6ZF0fnA8hBwcMZmfybCYm9K7OdELaUrr16UMcaMHNxXufdJ9pLJgMk5x5RW1aGx6VP
UHmZ4X5GQUkf3j4tVEdH0Mn1Pqlw7xDev0juRlYkz549u38TzHuks9aT0S9X2jYulgH0/9rXlR5J
iUSH5jZ/Wp6ya90HS/AH5wiG72387J7Pnt4u13pkMSPUNrcHuv6J1L8tf1l1+s8fZItc2hYyOetb
paGyJOt+FLscK6Uzm0FbRjVFuYEBIBieDgHBcF1vtfVwOd8SMbeFj6Tw0ehRp55rVw8Ik3MdPggh
kvIqhstp7VAysn85CH6oOmoynaaWjG5KN1lyf28AV/P9erXKZjmWlAMqX8aEyypYqrL3ztbae3cQ
aEaKr+XN109optgUC4rMN6xe+q0i8xXGd87NwGCIyjBw9mlNnlXvbq0yc1o3638/yT8IaLlWnf1S
1XTLoAHz97U+lXNxuFuGPKkHMFCD0+B4HkiNI28UgtCKef2pITkTlL7oLC+/faKaKWLJ73s1OafK
/xSTzfrbyxdHyShuz7s6UdLDlPKICDHGryEJ8DHN3bKbAkRAgfIIZl6wJhSMY6BvzMKsrpCMOND6
OQcKkyeVt+A+w/JFAugWVLeVTxN4UrBuoszjWHMXEoCV1JzZdJf06YIRxMxj1ne+QIV3QOGSbW5m
O7Br/rIAcFtKhKBt3Tg5BtjOe6S776L77ut+PBYPz5Iu2vPZHmsfN5fqeVwjhtapNpkcuPokd8f3
QGLDG6yLxc0tAb8w+Pb5Hh2ccQUWHcjoOD4BkFZcBm0+GicGNkwzBMqToTrQzuMYUaXLEcW4GCLb
t4PbfNTA4BRyB1p0zvKN5VjPCAFk0iwYgOIB+KcHKn6fMGOxvggqd26HPTtBsY2vi9rp0YkAbFj0
gTDlB48pFX5EcvjEWvNekz3Dv8IwdEUXdgSGzn9OD0vcHvlWkJZnrOEGE0GQU7q0PXolNRIxZ99a
g1R5D6pVksD9YyaeSmx3h+XMCIHlRdCgmLtHRItRQZuKRbUFisB4xeQ9JP1Co+aNqGWMEwJnb3aN
BSES12tBGAPQ3qs7Pc0fJcznFx+wgc+MrIP8gMUkoKDCfgvIHWgU6omjRIbMRKQCHG/LiOwehIXR
Z4/4FKq/mQ7wpFx1p7og3GbhhVZp6U6Z4GgzLB+dF0w6RsmStuE4whJh+u/n67/BsyYjWlUN1eCg
VOxv67ulvmUjP1fy5MzkfNWx2cWZwoGu8/97mW+BQGXn8r3MqbDV/l2MreAHfsR1Lf714Df+207/
+w2JN/zHYfpk09vv5bc8KTP3dPVadahzSDCUmcqrw7C5BsvEZCqXqe022NwEwddIZTAXNbM0Qrfh
ltGjmzx9vDzpH+AeNdQxaQ7vXbBQjf/on9O3Edrra6zFx63ce6TWFPRTlE/knPpJMbwtgPmiWrq+
nMvKFK4ReKR8nvvN+AVejZjUgpBdY+MQ2Uyct6aqwfArjtT51kTquUV5W1oug4Cozx2qNgoy0UGG
m2jCgdtiBpJx9icQsC6q4rU0UtmhK9/81LwKjKPTAr7AxMPgnnstNWB7LobNpdvS8b/Asatj0P98
B+XkODoe00ZBPGqNUJZOUc9omA1Gh8mpc+rqTJ+U/v/GEOUsOmnB88DkpsusZOsdNZIrHQL0TLpv
qdELYtA0Gz/H9sWVW47dZrDROsfsSdc82ePtJnyquw/VZZyy4XOnkUwRGw32UDK61/T6dl/denP1
JCC7DkxXugKSe4Gbgd2XHqJ4JUSQjx0On8N9fJY6L1rod/DJ0Sv33uUnoFvF+pAu7cverxh2v/ak
Km3ROexICHrDEm7EjjHD3WVjbE8pM2cTpohsw2XM97l9ygybunbnRUpg+nb/8pkjryDSASHFsIjh
5QVPAmRGTuWRmDONzmogQ5MwOowWquuLBgfZUzCcciBLS7qnSm3t+Ckd2tAsMFsHhnLonn1m5aiJ
MGEquaW6mmiYsxOIBbd+tkASMFlGt/ixoKebLW4f1eIqzN8UbF8pcO2OwHoPs2fLXV69F6C3UB+8
gze0jEDbLWHhzCg+nMFBPec6xm/RY5pvIBE93X2MR4LkwdU5pFBcETdnZz9n755UUsQEWZGH4PIP
AROm4zdN9H3yLp3jyYcoYwKORn6C7QgcPt0DZu/CiHhOktaeI98FqcX5UdAgf99W9gZw0IBhyax/
gKRj/zbn8FOaIrT0too2Rmnp37amvZTfqyUqkwn5Yh3ivVHeHcat92MmkH8b0/mhgKKhl2PmydZN
enjGtxdT79WNLTJrJtPCBwwkEMbdGXPfDkQ0mGinCB8fwbf76l7h7uH0MaFst2Kg/bmbrokK4s6H
Q1jAkRyM0zwMQ4rj63QtWoKx6Hcd/OGNiQm2CYY0cOud9EcwyZ17IlrrMOKEwVIkbIcFNg/CE0cJ
D53zKSi6goDGYEDyhHXMaYAZo8s3Q3GLPCNm5uyXQPbHDNVSAWkYxLIIRr+1697l9blUdDbR5jOb
E3IP7fQ00OPW6rSg72CCR4qX83eM6kHjYdtfXa3/1HC7fp3c5QxHiHOobP59gCg/Jc1/XtK3mPVY
7FVt/7rJk3Y3WLM+vSEJcrL3uHmj39qVP0wssRr+eP+inPHHIXI4m9fW07jIoiEm/J273XEc9/uN
C/kDl0qO5n+/ux8j8j9fUGQWf7zg6yGfq1bOu3t6XjeNM5ZQ4YyHw5DuaHLx9vBRBwL28++XpfTz
Q3j75+t+K6Ue7P1Bbb04l3mPmHcrWAky1hgCUvdzZ604Y9b10GHk3jnlEL3IaVwSAfhkhhhqQaHr
rxsvTW8h5RmuuKCcE5/TcYrzTrDgO00/jIfHAC+MYQ6tjmCx09qcQk6ZO2r82ywcbmPCSMS8NKOL
YN95O0Ni0WFfCSta0nMkbL4fVk4Yoll5+sDfcZbBnh4DnJ5APqo8JaC4ADIllzHUaASO/NmkomHJ
H0UoYDIfVOywwICqDi0wX4ir0ysZ8zFs4Eb1zdjwYDUfQzy9YZgBMRPFoQGaObwshRUgEp1f7voP
ZdO/V9e3vYaA65VVBR829agFNpfEn/jfxF30BHE4h2rFG5l/QL2nroWJxL8/8x/Kpby6QWvVVik4
MMPx91K7VIdTzW5XT3Sgsw9PwqQCYh/xjxg4iYXyruXpeLU/fItWeHfuijb0Odz8dhuUlnif33Mr
m9qQmCUhsfueW2n2S6+R+Te0XQEB1FSiuseYr5RgzSLD4UmMcKSOc/eHqZF6wTB+4tkcUR0Ey7cR
F32OAzFM1erjhtMeBnAp2bDjExinNOx0EjqDiuNsBbQuiD/HMA5RNzgWBm1Pb01toHsI+eUiP5yg
JF8B92VRdXqCjjXBslUAla0RulkGJR3FPbYViOSTfXyeWiMDrCASghG0YViRLmoTd9qN306Mx2m7
CnY1MjJPKFAGUJ99d7TDkBnTuZ2g6Ak1yyySnd+2SLFJ/Pd+2qZtIVBk7/7WrzWOl7v15nibZGOZ
gFdx6BcPW+Mn8VaoVSJUENMGx+2/F9QPol/mSg3mbtAc0nP8+vM/9q78QmmrOhfqpLxTswqu8al9
HynjclruiuTVZpR5HyB+zgwfekWiMwA/tsA17FUP4kRmQO/OTcceHfulb3o1sblnXH4rRIrT4dut
+esav23olnVrDLt6iE77ze5V+9CmUXP9OCyeQvL7TPSRxnm+OhbBmdoCaDm4avBP3Hpwax/zXzaA
n3b7v67m227/2L+s0/uRq5N7h8wDT5YswwGeYvASpiNIgcGVYfCXR5T9aJuTJjnMs505eCMBREPt
60/gkXrv35+i8sPiUWQSQINJDTGs/C1Dk1qqZNsSd6glh9e5tmkx/u4WN1fp3RBA1+6j1Z6YMBt+
CTV+qtT+9brftqOlXRXFW+V1cY944bwVmVhr9uAENfF59I4F2dQAzBw3M90/p3VaRfYHnkd9W+rc
Cq/c+5hEgiexaVlb3uHTmBN9//vWfM0n/2fx/HFrvjcvyupdG3suUbCn0vsT5Y5seoYZF6WX0QaH
XjhvapgmBrP5vfOnbQdkerdcwI/0EQXOx0ojNXo4HIH2pJxdVwfqnFRtIANkyWuUa50DBN2NVI3r
d89aeoyuX8NlI7zILh+Q2f79frQfAus/b/n3feKQl3luMzlA2+5r3/dOUdG7RBTXhssE9tmXNOvJ
EBjmqr5KA16LlnHL4304CEsRiSVqW2WZ8ksKq2nWfoFGbO/+fZWtHwK+v67yWwx6NIpLKeYbKKYS
dLvoX+hDgxsJVH9JSR+1ANPd+yTvGlELBt4ZKh6tIWLmW1AtsFJ1XwgV0B14p4QBz+gZiVlJ8JPu
NcTP2cPGfYiUoXfqVhEJUGS72FhgHfN0T0GxPk54Hk3hMVYz0ONmk9+aQD90xCDVqaaKqJneoWx9
36xvTalVpqHQOjReCdXzQ+lTcMegICn6CkHM/RC9jPjfN/WnwPavV/12U1/Xl7wsa14VefPh4OYM
vd88s3cDmD6jGSlTE0zPAxuY8qjlU3dku2xni39fhC63ELb9sCH/+fbFhv3HofEqUfrmR0Z71O5j
VietY/QOZBzRi7s7NUbiZEdTI/sYJva7M0w1QbsOvNy/lMJvsgkWXbm7MIUSf0b1dQCvHeot/o//
s8ky8dcqoc9Tf52nzJslC68th5jU9IShDQIM+I2XIhCOp5vdF0t8tIHt+wjE2awEqI6hZlOZEeNq
Wb87tah84qE1+BoufiDREw5cVhdnxJPTQJblVwaP1rFMXEDF5RHXIRrvEsp4tyGGidqVPJKiku7S
WYF9jz8lHHMAHmj74hfvScGYcH75IO4EpYw/wlT0PikCa9B/u8JxXQxPs2pf+FhWCFx3O9OzagpT
Gzycw68Sov1gAnI2+7psEVDq7iXKeXTsT+ZBaCcRylPoGZ+DPBQ9cmko5CY3xjLwP3Iu3bGw5bLJ
fJmfdwhGlwmlJFAnEL1X8Lw6BlQU0mIdLS4YB5S5rkGtepmA3WCWg+McUpkrnAw8Lp/3IRrL4KPO
k8ESwgY/FReAHZzzqC33qHklbZweu89x6+BySVxaND5766ALdDpqCxHB+BiMGQfEKJVqem9mCK1V
TSFY3Bihttq32RUwNKKr250ys07QNqVrixaL3++ppCliEly8GcCZ+pkpHnHNOF6aDoiLKWWWM/qa
ZXtFHTfBm42iK/JK+giDKWRBnF593sR9O4owJac60oWenbg9Hb4+4GLPyzrUArAB4ocC946Sm7fa
g8WvFsgAdnRtln7zxaqHw4xPhBjGjkDeuL3G90cjMYXWkt2NwmYjFpDDd4yewhTpy8mzTBCv4UXe
bg+SB74fLJWN5cphTlWO9yCCJnrjaN9w2hQj+7T3DKd9F/MR3GaAk2Roa90dp+d0fYrW5GI6Sn5+
MROPMagdvqay+2Aqx7ceQStEcc5H1Nm0/OPkMIKFSTEiE4j428emtAlipU0krIjnzE1TbedPo7Y2
p/7polTnlW9TJm+lRMx6CRw6UJXZCw41VMV4gH+GPUE+g0daz8e70aVDD4xeGbVnMqZ3cLCoqXTF
fJg8Pc7XSM8WB/91o+0gbzETDXiSiil1mFr8XFkwr4GPPsMHTXplpG2whNhRcwcJjBOu4D9owpH6
GLenHp4VM0olkGt5A21+QsJfYNGIsoQr3pGqPlnftBmhLz9GVcDC4ttzb89Q5PT5iPj506WaCusB
aF74X2CSFozeR1i42SAfnVE5HTw0oUdK9ABSE3/f92FUA8PDLGvgwZQCuw2ia2FHFsRfn+HuSVSz
VYEShdVOqYcPA4AoJYwNPmGbDbaZrJuz2xZLiycu4zOe2lz90tXh5V4/ceC1KCcLkpcbXfjWFnUj
nj24uMSODlCS3dTCFBAYMXPRLZIesfpxPSCh7V3G2Hi7j+4I5yHsZJ5TGjGTlbmbkElzVY2E0piT
0/VxFAOMkNwHE+G0JBoewkjhWjjJBJDDbjeggXHz3hg4Yb1dMQiOfo4rHIqJozM9Eh6SjhkeWSi9
1XtAdn6iicmoBoMkawt2vjUp3fZ+2ECupWCsubxPaSRaYafe12CV7RoBdgDs3qkGt0FrH4RkQJr2
qZ4xGJw7QClmJjQ4lgPGBy60F/c50jAI8cZHmvTIYoNgoScmNPX2jUTRhr4Jh3/atUL2t7XmHZzL
4JC81+SOTuBZk3eAlcm4Zq9cr9EmBsyd1L21Fo3zrjAqYXsrXAa5D1umayaU8hYLGruiuXftS86+
cNblUNWdMRiWBf9G3dSlBOxUMPsIS9YQxdbPUcpCxnOJzG/QZrnb0D+jystX1yKmM3jcpPmDzTPz
F6K/aPdQtDpFGJNPFvP+qXtzx/GVHjLllVz4vWea38oi0fY7CVtk/llPDosiHJc9k6lXx7qF9/nh
7NEW6EiMOxGyPlXuV7kDlVd0rnkX9poMCvYZ6nV6fIXSI2LOqYlfvm6PngYmdcEse3oEPlUiXGzA
dLNtY03B/t5ui7MSmBlublfxcGEry8PJAHTu4xWE88fGpOIinsvtDk1/FhoeSln57CEx5bxTuRHL
iy8Ka8Wq8daP+V4oDPXVQUwQgmCdjGOEhrQiVdiAc/vceccLif8cz9Z7+gIR6F7jcndTwofmqncX
pYbwWRCrPKnHrFgigSmXd7+kU1D+4mYHrwEf+iLlPGEvxBDOxQ4d54yzp+Swah88q18M6wFo83c3
wnyIjH7p3u7+bkBLMFE7ox3jc40UttS4XcOIO3pL2ge87OzLcoFNEJ6CR7WwVXpdfXCrnZkVLhQv
PXtj1DVxkHbr+4aYRN+zHQu8B+4Md6aCDcrNvg7vyLsuU+u2KbEfu/imFOjLfvNErGqNrg+2phph
uKbROy6L4K5iZpb5T14NwGSAziC86AEIvCbnXen0yd9evXtUbf0R8HjhK7Cr3XPmy6fICjkzkWoO
KbCsZtUjknBgYzEfemLt8giI5U0jdsDfKHyib4QUfAGoC6AER/izqw7A2I5NQdJ7enKCjeathwqO
KzE+n1LSBEzesQGZHqYAUBfuAKek0RM1k5RgtiRzXvOx9wi06qHwKhWhklUL4a/Mxj1bTrqzPMdW
u3ah8s3wgl7NMIugkSTkQ13pg2io5E7QjT2tFhKXeCb1cx7xYjmlxk7/ev31Gd9W7056iUQMsfS2
6hybXcEAWWsYYnMNKjiO4AXYZrGQPhfBBcaKeMApfY2Vj4OvOIRLX48az47ptLihNuVR7LxRSwRn
JkaYjdgnW4iB/s29rmnUD/cID4N1NUawH8MDb5X8sJIpj0NPuvkaype3c5hYEO745JyxPqHdxWU3
Hq0zSG+o+L3SL6AfQiLcK5irn8mudrbzjFO5y6Ll5CKmlP2FMcud++b+DruEZ/MWZiFwVpDh4m2/
Ztfr4kT2KerVARHUEwt59DRja4VnKP2+Y3CHVQdHbysq+M7F9vdMWND78xRuzpKyi7Ps30AYjHNx
r97IFQqzrT87uuTnq6z/LqIzyMg60FgH4iSuPs9mdDywvtTSYzkygXkHIcnXHl8eVstB8wpVoYKR
pzCNNbyFCSjl1bMftwhI84mJPEGJzghGl31wphTVvGXpjvkohY0ptwuMougWsxuewmbpFV1tfauo
AYJQ0wrRkqTJCbfEMVoJlYDlnN7kHSINXsoZmq0+SiqB82BGMqk6itRFzqy71XitPH0q1cx7lFHj
rBmJmjYeBOxTwWei7UOVUX1HtdzF4hoIcBBC6LSJjsFpu4TtcHLv0ee+YywwsOKAwjsaMK4T0nm7
JcP3xzs6jwivSQOcYoLzbxlDVwivkjtextt7e9lphuJblUuEexHi3EfuCrKtW108NUhQDDAF+oFp
DW4Cq1Of4n9COSDK01fqC06bSTiCOCsRZnoTczVBryBScXNVv90ex/Rhg+Nof37JfPWzRY4HtrwL
5fhlItzHFbq4Bnfyhg8ZzolYpcJMVkNcySRfFDhKr+k9iQ0pPy+dcy+hlM7lYAEu3CuWa4ynECeN
VQcH5JU2Oc0tyjR+54qB4DkwHhghI8rBGwDpg41TSxFPekV69i1MO7KE0GYAio+cYHT1e8Lbiu+4
cgu0ga5sc6VTP/yq7DS9U+n01RR+96D47B+zVNX8PqlKtR6aIAzg/nkdOT0A7GUJOMfMLWb8pohZ
6lG1JVTxMQzwkudw9Ohy5x65k+gRvwkEXLgQolmhFnn6sA4T1RI6XBs+nNTXcMw6v9YrTGxFrfcy
RvqyA/dLk8N07ZYnwepnl/MK5qBc/crqPGwv7qPdL/v9wkNsajkdZfdlJJGPRNzzKJCz6DMUMSnZ
ImG3U+DqzqSKXXYk4cFBruFZkEpgYe/ZLM5L7zQZZumhuzV8JYQHNFeJ8fj4XRSunafT4OUX6pov
4ukTuZ7b1A7+t86Dfd9l2OFSB5fyg1f6EuTUT/GGhFHZhroTtpzOfUjvlq9jhnjBmfq5YCjb3YaA
91mlzZ1IHaaACLJS7D8oxXGo7WiOUzDH8old2x06V5lmDVMgDCkHhejfN47GeQBFWPxMnCswBbpo
fPyAdBX3Nj4cSIsw5IjnBpfDL92/ZJ5KsiUoyZ2nEbD+/X0d9M/tfov2LhHWngBOca7zamyLabQz
sAi5f1kBksBtUmw64mSyHfytYnyQ74QkJOvEetbEIEuyyU1SIl/dn1U2x4ZwAdjl0DvJx/1zLBXJ
EefuTBg0YPGzO0tBqQf2KXjdiCueM80pH26b+MaYo8rAcYlkpo33KDur6o/LcC1yas5GjaOeMYId
N0bwDZjXEv0wXoT9Boqy+2Tq/xneX+FtOcqWjvSpugb/GTlz1tc+r52MD6vp5o/gKKCMSD5M5z27
7EgI6T9nxCQENEz9ae9oo7EX6PiUYn51dDbLV2D1LP+i+Nor3ssCxawRh7SPsI4ePpngw8PGkEkf
fyFSfnBTxBAsNO9QJY+cXP8Wvj/kKqnY7wG3KFTQqASgg8DcJxCyMf8yaT4orDlKw7EgTKod+eWN
XyRtbMNN+86hUiIy41/YuWl465O1Ko6htGtgc+xQsxEfkFkTpzNmRKKGHdDHTisde4OJ7gmHQA6p
e2cBxpb4OBY6tlRyqAbwn9bJtDZ5C6dpFXDCFCjECdJjolv0IYuFRtTduJJO+6YKDJorsB4o0rV6
1Cm60zqZdXnHNNGIhykQEEcP94NA81KCAbxwnHh72rIhuzqX618G6Xu0XqSo0FW3W0OUuQxiimFH
0cdciGTkqor4ijc0sx68o7aZMmkyMMxIT2p/YQfoixIOG0x36PBzgpUOOz10Lxu7XTzaGvIJ5Hnb
E6A2xTdMdrng2T4RxSMG4QNWKbPmkxdkPVfKQ+72aXJxKz0c8hSkY2tLNxC1DojMPUsOLOZtxajW
y+XsJXLFwODiM7QVtvyNzazNwBLT+C+6l2d3ORTuPnsh/QBCjrzggskJWpaPiG18J5XU9kZ7VCTe
ufQbxlFcBMFGv3SMcU0BjoD5XkS8QTKdIzZymM0VlbdWSJv2fhbwu5donfdQ5AwXX3dV5CossgtZ
ysFf2224v3wKDxlGeVQBpXz26WMP63QYa+3cTe12jqu1K4mnaHaYilB4bUYy1o8bsqnoPCZwZMpQ
ojGbioKOFr9Qvrw+Tl7NqfiFrTkeyUzw+r0R59LpM6M1awe/IlAKAWGb7IqcS/e5gXtnaw6hP4ad
F2dEp/xEWeN8jAPJ+SqFCKfJbnYONMYuqae0ll+588M753HG6QL6wPCwkmpREHN3E+R7PupXoE2r
QjjNStgxOyPMChmank+r/nTWWBRTQERDUSReXdy4S1TS9LDN0As7C30wLCAnOL7OsS2s048vYFXv
tXn1LwF4hS22YaRVorJSkyn2NGYVcl+2el+mUjco2UIPVt4SqkdEGBhY9/aeOUcJEkE6cggWVgn6
ESbFioRCmEwzid2bvorheEEaDy9klC13cRmmZY/218SkiP4Yk6PGd8bqlx7Lj9OQVeyOT5EITzn8
PklQqKOab56SViKkit3bzgBU/pk9YlEoXOg+SQ5q04IyYv6V86LR2TsVoFU2vjoAhBSRTQuHHKav
oi0or49TDGmEyoawqOzfobN+aGH4TLYtcZFIDk7bcGu93S2jMsjgvLAZdvqvWUtMUd5rh+BrL+Ge
0PJefEqmg9BmT8R3h+TGVzdXhw/cD82ujmzg5q5znJEYhTJ7GFK1P2mtMIlJBPHwkWhyvkzllAFH
aVJBmCAa6N2heiB69rknDzNpAMsdHIti1Be8r+5/7Ln2K3qgwkdfBQmFn8Xx9/mhj/sZ2tYz3jJW
yTNMND18Elb6B/8oe3kVH/R2mhqko/an6XSNghIFJVCJ+JN4sVqTQRACMEYaH3ywdXg41gTH3COS
Y3L5akQl+9jno3AwJ1mkPIh0sN2tNkSXn34YAzpO+3AOUioRXyMNE4bHH3esmeFLj4BN4wiiALdl
+BGEraMartZTeHuM70qTwrPYOYtOVfsQbucMc7q9lc/kWo9CD87D3EN87cIjnssahtLobslWneXe
t+VQG1i8f3k+zLx4zPXxSDJBLeY84EX088/Dy61rGuvgxHy6rI/3Kn/E+XWOkV2Vnuu0SVoo/0lI
zZhvs1yq6CL/mV50mdCDI7/2SVQxk5QU73Vry65QBroHNCouhcZni8lF7A2uREDsJbfVabh4x6Rh
CoZM7oMTjwONMDfWvIUmtAVH5GPMrzpmimHiZdoKi1Ok2AQWXzVGjh+KhVAHc44Y5kNbE/saPI48
iWI2XJxsojR9deDtivUsikLCXKhVoiclcvFIK5rO+vXmC5CDmExGC2taDFI+V2Kv3ldHYlxMgnXa
PY5nHDXlBJwFTCe2mQ0uCzyC73VFherqrUmrqYlcgH683CMo5CW6m1uBRAfGw8Gxz0GjkrI/x69e
y3ZlYPdYHDvyiq3UMx4eeTS9ddVBUCGDWqK75c/YxmODaF+Bmx2wAT8oNRIPUcbWN01gcoL4lFgp
oiqUFbQUx4Fj0uaOq+HsOH7gl4Qnzv9SfwOuskjUD8N0maTNOB2LHDKzg6Z9abkKfKRl25pXPAfb
zNurwc0Fkn5SA6r8irM2wESJOhlhQ7nl7EQXOn/zuDk8/CciQPK97rjmbh03xVDcKRL9g4Ads6vu
xQnzxfPkeZVdnlnKYwQyzME33tLL0L36jeDBoULFOyVWcGYKr318Ie31XcUhTD/GS3tEfvYSrQQS
l0+yWs55QSW8ImP/UqM8yPqWBJIq/c7KDourf8h7mgbwyQgevIP92T+YbhnemQI4OCZy+LcrZfgp
sMIescR6onudd7lHNB3I2M7VaH/b0Oe/YjFBldHhheVrm1iQgkhgBHearPo2P3HJx1Ri1pR/iL1H
wYrdpyZIIHYeBc+RdHIR+9MEPfVfoYItoMWmu95Tw3eJwlQYRWTGj7C8YdDIz0rNYPGMD5XH45X3
eBcUkKgR08ZRB8opoDVS+NI1xcHDeVA3eIJq7R9FudpnoxW6V0Hq6jymyOCZssMt0EU/Sr3Y5DDj
OMIpdQMt8ErJhxBZFDE517vTthcJd0PMROiy+IIWakMLyrr6cLAHv3kqemZBqCFljizyi9qlHpgx
5wNTJryKAYk7fUiLjMYxYWo/IngZdvcZVDjFEpIhmQpOvoITQjgest1LBKuk2/wGIR/1L4Q58+ta
sr1T184CTUtfVfLsUDHCTnIUXRN6PYMDo+ks62uUf2AfCZMzNvrIfzGkRftbtL/Mt89bSv2MM+Of
6EBgQuj4ZSCvt6LCKzTmEo6mF6rp/3F0Zk2KKlEQ/kVGsAnyyi7iru3yYmhriyIq+/Lr56uJiXtj
lm5bgao6JzNPZq/tgQF2+Kh/2TTTgsbHTIKm8ukIidnY6aN5Qi45Z+XkNroqA+uW2PpmcKvoxIKI
s8hl6t36+p3pBc3l4TDO0gjPmIbOGc9sHuISJ7dJeMod6o3aV4J6uTUA/Uki9dbrmIDI5w2Ggk7Q
DzNOVBc6/h0ma+VChuxAcEskjfC5Sc6zDbHg+a92nvCq7d1t94ogPgzC3maEKN0BNbHCd4TbEcQd
9Aihi4AVaxXwbl98KFsA7KzDZ+O+fw40pkpqnw2ia2eP31c8XnPDwy+ekJZqugZznVa1gCiwyvPI
ql3pl45ft0T67aiyD8qv9Msc+Z5g3MVWnj72LSYjiKWBX0eyG9eH4WKprIaOLHllY4HHMhlRBclo
uRzNCqiWv8IQo+ZcsBuWpveB/TyyVhOHXF+k9tMcEZujElFx1JHWIu/S7v4QgYkCw46bq3JQG+fJ
SEkT/R/fxnVbylx9AAd3GzHk3lqzAerDlCLMPpFwNnRp54GGvN5ulfAEcMPw6R/lS0v40zv6YAYf
jta9rXReZE5Jawhq0Ao84GwtggyR9pG+/sasFQuxms4cK02/aKI+Pjzs4hRk5AFjnC0kZnd728w/
czFIj73aXyVZFKaFfTUX321DfUkzKDJjWYQcyfqFiUaHBmVxPlSxsBTF/vTvTjZqNcGxhOKPkQL7
S7g5TURU2TodmDGwyidwx/R+gQeVGx+ar4v5lmsm21d9Rt2dWNPHTKZY0ex+7In9Y78fzpXjj/bB
bo81I6mBjFaZxDVrbXekj4vlsVMqK8LKfwZpGocpYovR5Py1lD3BYFSoUVjOUn4SurkOvTPfajqj
1f/Pd20QNb/8JYmQ3D0eYHtdt7a9hIfMt9gz/yFEpylW10uMGp4zuFr/r9kxluFcidsJmuXemcb2
eHUa0wLQDsgerKGoHvJI4P70j37LIJNABu9LPIKnl7zwFdTudiG6Qf7cHefDIaG7tdOezhyKiNvl
8DX8vVfnlo6dOgR/InDQz4p9dmtyCA0EIJm40q06qk5s52S3aWyA+G2KhvVhWHM6zbRzKEYaDNgY
hbD7CzLaEMwqt2nshFMIBuUoFpfYPIIHnVTHx7CelpchCIoVS8Van0P9eGISsuNcl6krynm9OCLT
qf30joHxF6DZ7T5ok8EjX+t2NDbX++R96/ePgfv5oZE4LSRQfNAOHoaTp7stiSvXnojcC8sobskj
XJ4IMaQBLFJP39c/mGisR/PPGBSHmwfcx3hWE4UKlSA0aH4jaekDCmorQeKcFDLebQkDKUvfwTw7
g1A87gL/Oe3ZIQTCx75Z8Bsm3n+KygbBG41h7g2H+p+ikOhRSBCgebgfZwjqxArI99p/R3mC3EcM
MGD6iEvo4YwlkshdY6SqpspBHj8542sX3u11vL1+8O8Db0CZEdsyMjq5RkdPxVI9x2AxGAWewnbf
AGAma2BrSd7wtyrxtwTxDEEeCnz1BnTj4GEDYiJG505iYi6da8912866ZYJjaIFBoD6cUN2JYsH8
FfhSD/iA0/TT/jCvpVry0M7IqaENg85di1XcWdWFXerQtdFVJVv3uQHIL9mEHyQFlLFDReWp82b5
U4ho06WwqWUKmZ5eZwio9U+ElXL3BHGNtDTQUIBMfprlFUZg/hUWTFdHncOkrIUkBQrbmvwF74RD
GhVrUO2AsWCuxQY/CJ4EUPFC6I2PxzsogsVQ/H7/jJwlzC/R4MX4HBAT+tPYtI8lMDPvjRldCPvr
4CrErNqUM/inCH+Uu8XsC2Laxp56x2p2UTiakcXoyylXn0LCub8nPxURSlMALcFnq3vmp4YPy0FX
bgSbjvlmfuPNW2eAYxnV73vGN5FmmLqSOxcsrXDzrQMdI8sgpSbM/Bcs7UwoTqYQaa3Ha1IQJOF9
BlQkIMEms1Nto/yN9MlRdEqFJcPKGkEDFZ/b33IpYxvq8g0WBRY7r2ZlW+pRyNu30zxCGpynpblw
BJcn+jxgSN5DQ/v2Ro7y+foXam4tgG3Wp3cwH5tif1lAEvpfdIlbDETYTba1bBeVY3ypSZJQtr6e
WTjzC0MTqHE7PtSTVocdBg7oeXeyPkyPT0dMM1Bbuy1WByJMg36TIn6Oa8mLLQUgvlhmODG7PZi+
upGpYbFn/h5OuDewX6kNsrhk/GRk6FGQI1SuYnNbSVPBJokLT41bQSgNzXkV5+Ie0TYpz/GdqS4N
o5yUwGxhg2KzV4ovTz+TGuRg1AeZxi29T03N5WkvnrTegMtKODiFuBqn5ao3xUMphmKYsfu4+pao
QxJrz1UuqEHw4725H/KW7VJxErKiDJCEHMKAqUfCSEdH3kfrsKsdyc1jpBxElf6MKpw6lfk8p3cG
3FOBPJfOPmH2jCJzOoXqa2bzR28dG38uJY52+86p/u2W3rkVaBv/8xmfyI76KCJpLwmx0/3iP4QP
J2giaN/gGbXMErkqbBYPiemdHtTxgwuE/csDjusvDNAOVlA1i8obLAl6Pt8P7YeULtzhvm/3aXCa
xYXX7c2TO6BC76dkH9YQtHuZQl8UifqvmTInpUSDlI2N+Tr2PgM9YWy/f9B/xWcsbT8o/Tq4jDpR
LLWfv5ijL3+qYpyfRyRSFl5P7uRpllUh6ccpSYXgsbbKBNYq0eiMbRlRTcN0OSNcp+e2RFnaSYmN
Sxgpqb5GZ6PcnbJGmZrZyl7LxzAenXcq/ZJt+jutjHHe2Tz3xLhar12Ms1qwo1gZhqibuF5CVROE
Wzbdg9AcU/JfF31q3eodnQiPNkwWdQ8mrKa7+opYXG0MvbGQQ99/TVb6+Paa4M1BMbQ/LOqwthcL
/XobspyfuAJokif7btRRtGxRS21JzS4H7iGLmu2FPvlVC5Ecn9A7Db1W6N/Qk3sZS01zNfu473//
O27N5x7OdIvmQAeOE1kWflakcIV+5mB1KOqrk7PhEN0Q1yWAa9j2fgUy48ROewGJ5I6tsTW621AN
bEl57d97i1mvTcwixVT8dFoNXDIjVixlejE8qIzJhZb5TP/Y8VQCkAqw8cseMURTMoc0i3j0BVbG
4E4/GW+OTG4bbMpCEPKE4aPyFHMJaIO9D/jkXLrNj+DMLFCGavRj7o3olkHxLqQD02RJ7NwmVn8d
kCLbdLx4XZlifZYB9gqto7XW5i05Kd1V4rG7KMzUuA3ZnuPKRwWTUczi/+iAxqZss/2YXvIRrsaM
TIlE68/CpJj4EeNls3ylOBk2+sKcaJvNKXZ3sYhDb9tx6Y8KMXoE1bgr9mTVCp7zQYs+4Eqqsh3P
bzwB71AbE74KIhfVsPbRr/FyISV8twLvYc+wpMX/W5T5IIuOmXnC3jAPVgIums/LCMnLeEz8u3n8
XfB3q4T9r7f83wJCN+fRu0FKQ4u5giGurUXCrsD3syXLG+VHeIunVkKHYk51tCCUe9P3ghvzkgFi
xCZ/A1fr2V5BCEqc9J6AX4a7eu4SG8CAUFa2/GKuHZqa29wawG6u+vWLejnAnHyRv4O7Ouu+4mP0
K2VhoXiYKkeEMKDW0BBMNtHiGDsF2OfOjr9iZ8nKS07iIbLNgre/37N56uRDcJAqy5MpEgQntUlk
q73HBozBKGOmXXM6V/smoE+gbQAS1RHozHRvBk56YeCNYVtMS6zg70+UAugTuxVPx/haBNd0Is/b
X7OZmOxdovpRf3ntZ+yOxDL5MFCKDiRUPal3vTFRV9w6r+bSZNM75yvQ7WXqoC/lS617dUFpcO6B
FvELQDf4wvvV2wwsb/VaI33a5AdB+LD8F6v3yKstsK81f/HxVdLa2B6FcZHVbo7xQvcFwAaeUrNW
xJL4Hi7HXJp1LrutQk2L68zP5yzZDrwdMSQEox21F4sEx+rjMVv9J3ryKPuRwmkLpcWEPheOpmQw
R2M6/3ppiMR+PozmH8I7v9ZUbO6nBp/21vueoBDU/dEUBYD1Qfqjcpjwp3N67vfkPA4ol2RKBzRm
qCiMieAb4YJgDSiwHxZqFUQffiuKvSq3BrmrLMkTYh9ZgHSYG7Ryf6eTELSJiPogJkCZGst5g3c8
0MOjqLbfyxHJ5xqzewFC3at58uBbLvLh+pGsaoIGMkD7T4kIwAl3BSLCfaPfQBRFpDTHvwB+R50P
XULhciLx1R3iYvbmSo4ofwQZZH0IsLZOJ3fPiS412zqHR+TcnpAuXTo9zY+2NIRONyXFWXd4ZAbB
O51/n9Zd83ECx+kFNhE3BIl4YdFuDRbQSNlF0fxls/sDulmHSBUzlq+fdeLtnWHsEhNhxBAs8FgS
FoW5uHUl40xoGp09tleQZAqEA1iSMFr6j6fyAmAtiA3m+hGIdp8poXguRfEL/8ruBmFloqSEgwJW
upK/bb0ivDHoEWxsbx7/I1o2dW2/iw14qEfdBc7V+HJEMjekJAVeGhwNxTpWMIMoCFHHNtROYs8X
fIZ+RfSgTjnEEurZ8CGI+AdLf5zjO+VvUoIr9XDk49zmwe8E5nhJy4yqFUbYLglEebn9GukXAtiP
bIVr0YybjJ5bIzsHi3gHQpfJFF27TxSQKub2LShl4kIT7HpsmX/7kXm4fts9qh4OTAocW+o5PbJq
xQj/3X+sBliIVHwJdA4HDcJZ4Vz8edoju9AZwNaO9599BhhmJfhPVIYHIENTh6e5AdPL5fqQMgFc
0tgNftjWz2mLSBgXIFTrua1J9jJGCc1TPHAm0IOYSU0glePnpABQWPZDBrz/skI0b/+tb7kNy6sZ
JSi2HY45uvj7uI1vz2ZasrtQ2hBNI1AxuEWaQB5iepy/tkF7N6IMGDrPY2cldPYEEbAs3PjxR65v
DFcWSl539/97daQb3XpsAJTI+XTSzVkFPkAvYX/W6+2HYY+QMmf2dm0EsBZ6bHLP/PVol/t6YeNR
bh8eCzeJPhjbNfAuUUq4qPWdPQ7nRCfCxq6XJdY14Fv4mp/Ls33uj7o3e7Z0sqFs2udqTEF1T733
7KUdMFMFX8WhR3SjAn7h9/mPwITMsPY/zrrNLGAGvM4Xf38aYzBuBhgDqFgHENo0sDxx3LLKfdLA
uIQQnLZc6ywJP4aTA1jnEevkOxtRACLJG7iAm48VZXMPykCHJcyavAHCyT/y6QGGsbUE9qSVL1Es
NY4W272GPDDp2X2wRQjuL5j9+xlggxFNzVNPQsyAzacuUwI79LdFsjZaOMP3wMO0CjUwYPAmnbRV
IBmbk+noEMKEI9xlyzgUdGnU1xhd4KVGqrXpDlMPewftRKQN8lxg1vnm4XqCrv8EEw+TGkd4wWiu
dxz588vmiTrl+GCTnR73JxRn1RKiCmIVTDo8gfYxA/AOONke7BTo6emLQXBOkca+W+fztLm8qn2C
WQSTR/i3aqLzK4l2KbVxrmxJajeRMksUGz9fUm0NOpBZUs3zZP5Aevl5h0Omj1B44LlvzpjCGmaO
CgEbUGppzAPJnoFkRneNPX19cUM0RnMHMamhuCSp4EfD36u1XpdkWpRzA7nRCXeOoPl4QmHTBZ9q
qb5DmLIXLEJZwZPWXhYHbywUFLd9zrG8ejSBBNxeOeTdU8j7Ha3b8hlHd5ZhYcVYWwi9X9KGUu3y
0j3mKpDOhuG1GrmJJ/gY1EDDRatvYCvY/UiLNzwZoSZqHmrMiJtUbeS3/5XGGXZgiQeKjP6mfYdd
FZyqAIuQp4HnB5qjK6Z5aDMQQH5oTQ2umchsgOS7PaQJQ1Ffa8VbASmvZh8dGWA65dAEaXwHdB2Q
WbTWc6a+vkQTbxOETiTbo/TAcIOFbMXMADVuDGtKcdJoVsGlTOhY+3zdIyJ5Nj/c6cSmPQDA+n6c
NrUWD9PyBdVeKNZM4xEpHIQOgVTbXAzrsdDZWylFdev197+mxOvjRb2QQL+sev/dBWo3HunjJxYa
uSWVvq/Pd4/UVjzZ1k3/fPqt7V+CRL5uU/r0W2jdop3RBQifFELwlMoeMXHjHwiMsnd97p3matjx
ieyICfTfW0rqC+IVQRec8GE1VoJ0G8aHFdfJJL6BnZaZ4tOYDHbbhIu6KQspXfH5EptbJuVUt7XF
9W0rTwEngN9CvLGhTKLeoY3+D0EJAY5HUCLKcaGl0TTH21zmnihWH6IY1MOjEHDOx7yHAzexsaCK
KQbv25vujKIoqrv/ORv0ZGDpLqVFfYtJD8PIyD/NCQxrFr9Q8gdK4pKyugX5hCb/lea+6/JRDf8A
s977REvi8Oj/WhEhWbs7WFvnuaSErm6IUa+8e64EnHkSAm14TPLjjjcjI2dZidmDgmQ8jjZw4BIV
uRrxiKVbivYB5zwabKHGyiP6aARd4uSFy9xwUXB4sXmqxmOkpI2LBWfvFw4WpDGz/6O1f6JsjGnC
GPrZ+L/9zDhGjwWg9ePgEgr0hlJ2ksiYpnuuhTWeI5S1M1+Q3gyCIhg5fjGktZwp/DVv23rtgdAa
jma/+UvPaIOOD/KCmZ6dmxe2p4+NfOWYxNM3BCIVPP0LLKDPnreH+YIdhaYzJ5+P85lUUlgffk52
tfvDbykR3DYFmkn5LeV2PA0Sb8uzzBzPSmc6/z8UOoBUXVIVMuTxdTlWP5zcjMyMMHjfA7mMeHSZ
wh7LDkmkVGLl5FX42VHeIR8nsNzazOMXZV5mq6Ulli2igROJONO85/J8plVC11Ow/P4X2MxpZUi1
aBNW5SQWbKpf3fJDKfLrwMmOZFoeUNkYGfDx6jvpFv0yepB4RJWL215mnkfmdPgYN7IDAaE7Emyr
yoLVwB+9Ej79a70f86p0MEk0V6pWWfdHFP+ZpI9a/OHbcAfvgxDYYjRv8Sk1EU2N5vq821dOEYEa
qHZGiba6X4noyVNH7cB82z8oky46t0gz+PU6YxetLsvw9z6liwXWZiO1jdy+SWt5CZzGA2ufYbW2
QrXESpctHZnGkMioAgGAFWm/vs3pYZ1zYI8DeJSxzPtxlJE8mToH7bfbt/bjGRnHobR5gHTkVh9+
2GSYD0CPhlJRCU6Rwnp8OdK0vuo/gPX3C+20bfymPx+MWVvaukLMdjBuDGSSA2L6ieEkA+T5pxcV
7x4Jfbx5gZlsTNyyIN8XsiUBGm/TqTk7LVSI7MH4JVkSjtaOoS+xQSTthf7tMgB4ENXftGMcn/YC
CIGWhXWjZXYdMdmg/KAo21RTFOjWMACRAvd/XQmQsWDya2dUoHcAasOoVHfpJBADAiwjNWNl+I+T
GH5zeHWCecN8/W08iS7kvyCGtcYoAbOJUV17q5zzwE/3O+gmQTbNksNs1v7Bh01hP8m/YWtbZQyS
3DYPHiqenRX+jRvgMOKMXuWsZ+Oc/arwkpZ5Ltj9pjw0/dOuA/Q/fGWKNpasRn2Ma30vEs9VgGeZ
42CAZQhNhN0Pp+ypT/hKisZ1+wHwBLK7J86maFyR4TbUaE7Gcea8GW4rLL2KLlm4uffsRQrTgepn
Pp0yoADi+3Y7qGRL+YG6ARxC6tt46L8fFvNjcjAUqKoMo+vJl6fC6DgtLyK/9aXciBSRVzMbKq4a
FPZ8sL+gV0FTcEyOp2Tyhoxdj+JgNELcL6ywZbBmYM6aMa/wCwg/CrXMHcFs2Inur//A/vd7xi1d
kKT30kCPOoFBb6xAshoG/ZpZUG7XyzskCSHjVGsUjfbj5I1em15HBxt+GeZg0H7MRDXGlGE/ba5n
mczNVshv8leoF4EsjQdPiuU3GxCaqnBr/PRMGjnGjUzY5L91HRjZ9v44/N1hrDPrml3wLKvd2DfL
11jPJyf3ra5NbfGqpyavYZsb+FTN2FTcGuPticFZ8euIQ/GGOk8gJ0KOiL7KSIMaZsHpUnaeuwu0
ooVC3Sb4CDbR3gCfInZX3U97Io6nOXoICg2AFA+njhgoA7CCx1d4Ug+861VYHnXrtb5bi9HQq87I
gf0Z+mLiBslAtVuvESIOgm7yujVWDiR/KxWPFjuZKwVM4FoitjDZmAeMxYe3eloiUh8MHRVJ5bqz
uglEIbnbCAixcAmW5VTVBJX+99rCHw426liZvQlKEJS2EPkoYQ5jJTxYGHYAtTjSRVfuO0JpDGNW
3hl6eVDOf9cS6mOHYRZzTYcp9lSO99Fff0JyZdUMo5L1JIP8lXSjjArv+ozB84JS24uR3Zt4tLHR
D6mdqfSM9/g5x3/tm+1KyaqlqELZpGPiyLhF9pOt5C5S4BSHy9MHHzKbM9SUGIseuc8KjyWnZhq/
g1IfbnNpZVZIjAOolFOL7er4pNsayKGyTVn7pf1hsvFuj+6h3F/0BZKyShkDIaa9+0aXXEQq8P4S
Nz7jEwzeYz2ZlVeCUWq07cniXuMwZuuqPzK8kTaX600zZ8d99fN3bJvMfpRUlWvEyFkJJN2Ngjug
4wV+LAHPxPuOrI6+C9V7OExmnTY/5X7b4w7LJntHBA3NoVkG/AMq2QoYiS57IPL11I9Pm/lVvZqh
+N7WQKz3Ve4iWW3rQAOqwaWyQU4zNjDX7qIyXXwkJ2e8LJm1n0iTbUNzeOpzqoNnkJrrLPUb3VEm
neq8lvrHebymze4VoD8fhkoA+cm7f/uPyydlBGsn3yGhHLronLrvy943RTHCDJhcTSXZfQ8dBdda
cBUtkrCz+yQILlig2p52QQgIIXUr9zPX8rXUuub440glijWflnR4Q4uQazPoFu+uuA+W32fzObmg
gckFqyxGXPBWUPxv6fXGXtHsV4K4yjdYfMPZ9+U+YT84rDGNpKShJm7XerIm2wwZO3jkC4/DcZ45
jTkp2Vp7bQGVrijB6/HzoiuVQqbAUkY0GiU0aKmziYnxSm6r9eL9DUb0Q5SBohQ1zLEujxF6MiHT
I+SI4QrWeSR1lvwFPwkbSAooGkT6uMvlk4SagDVEWX0aG4oLbgbu0K+5Xt0OAGGl0aU2zkjzalx8
6KoLR2XYEy7ypV9KWbcKw1NxY8I6mO7BMiv3oR1Bpe7Ktm6WeRzo8QEU4UUNeqAjGnwX3+G6g5zg
4w4WhTmjieJyZNpR6S9DRlvG73aDYiBTHRLTXkMn7hyjGT9UV9vdP2Nu/ldzngMvZx7yFHy5YcOh
zR++ZsgAIRBjj751KRkYtAoVDATj16uQBrpaQcNGfEb+931t3/qKy4APcw2oYeoXXXfeZLKpUWU4
b/kHBT7a5NcgOMUHsD3kvIq0erEONEdTx7gPg5lA7DIfvBxEV4VUtw3D++8IG4DcW2bBMrtcl47k
T/Y1lB2tffj8HVIrMmntgikNFzxz1UXdcDfqBS4jZr3owNDc4o9KthyCWl1wNxwcEpTll/c+SzmB
MXN0SrhbgBXVokbFMrnayXNQ6e4oY7nw3L5ggoMm5Ijto2+IUpxFMUscoELjoOnMaPds/lZMRYOc
+ExzRpm1btYntm6UTDhQN7ZBm+JLQu7EiOSJptnCRTHeAjGK6nilrJ5UAM5n3JnWc4YGBKYKl8UJ
OmJjaINNZpOYVnpnsFvSt47lv2du44uCqa3/nrZ+FdXhCEikCEfz9NpN5Gu1+x7VRROib4CQZdgZ
eIidbNH5pmw9UQtSd0UpHXkICj0M5fHg7b25lsJf4sXTwuBlZcUbpRdGndqi9zU+weS5SDv7zlpe
wwaz0Ux7GgT/heiPf37OPzPBTy8fgRzkF0LZ2J2XdVT/pobV7sFtw3KClRRjt6K0MHfoVnXmsX5o
N2SawNRx2t9n9JmlXJ2F9Iftg7Y0UU82lMLrdtF/PC65yUnINNe+WVFQfefgO48VMA2ngJeTuTbJ
qFpzRCRlFBOftdDYJdFUYXCNJgFlGLX6ex4PrOQkHL4BpHccriOXijUF03DYf2ZN6/Kq2SvoZvIu
VbzhiMCM8jdbwZDkF1wgfwGpoEFX9CA+Q3Aj2DEg9OBN27uO1eAFEiBZgwuiVKaPkRFU6D0/Tj/C
QpLHwaWPga7061+mqwJlAMfGBS7DYitdGWwmZuMoPWyc2EHGsDLgPQ7mCDbR7WnIXyzYn9lwDX3g
PXQyY+S95MZfd6iO4zJ1CkQhr1kaB/EA8Q2Ap/MoHUxDhwR6xwB5icc0lU7Aomx/GUHjsP0G2K4m
rwv5AzYjeA9GHqVQYXjMpEkNpSQ0v9OedvYVPFOvk/1XhwnOCNq0j7gKkCnoCjR38J3mxtaY1xuq
SuWHfQ98Dfw/MNaw0i56ncGljgoht8lk0OR+UyDzEWaoyq3QLbNwu5j5H/sdqZMvl1j643wyB5Rd
aulo0+FedYBUsiV6q3U6GRzkm8TO7MfRB1OEbugMNDBm4pVm1KCjgt7MMzaPP5XHAhUq1QUq1Ptq
MDGuyhFGAHqwBkIfylF5eD4neuYPD5LEWEhD58lnnXYDDJ4Rn3Xf7WNqtLjI/ygK7urjjgS0IbcS
XZ0GBE1IWiCvRofXe99iGw+9CrynOJ+VipO62yabUuHcHjPcSpVNmYyymtmc/DBMp6O7zY7/RCj5
dmVzq3w7lA+Ll+LoS33Z7o3Eq0v/ztFSbSQAbrnEYIqJ0ZzkVITFEJp3eYNUZ6gKw+xhNwFhA+F8
9EGb7Z/A4GzfQcnUDCqfiBquH498oPea2RbgEtmBcEPn3JER2dpsLJIrBy3l8sdJGy6XpfVY9CKX
drIwm6EPeB6qn8TV8bt6Irr30tuwh5e3u6NaugrHXhEw0oWaCo+IT+pUAAcnenjr0cIuyeAg2fg+
y1pH7Wfkaat+De3od1hqfMfN6lXa1ar5AdRNoLPZpiHnhpfB+H53cGfdYSHFxvuMBlcd0lSE1WhL
cHo2nsHvq3CUsFmiTHWpHDLENm694IOyKRF3C9gssbA5oMT6VAiZeWPySutZWK3usy45Ho2B33x9
AgCoi2jRpSk17L3Z9qbPR2H3Ndd3+A+ime4uWOoDGDwfJ9VqqDipeqgRaYNWMpqIjh5xAfeAbCvU
MjKtHmsQ7eYDcIZHpbhx/Kc/RrPGVWc4rxtfgaUovDx2ci9e4grwdrnCkzuIjXgIULbIsX+XgwFz
WjB3r8FcoSLg3ty9ooXw2gz01YsdWXKUR0gTwQ/6btgU5ujac2eIVp3DT7YHF9krUNWwiy+oxAFS
FM2RT1arOhT00I3PTazMFNXT/iqIHAkyzC53xgSgSI2SMMeffE01E2u2AvnL/PJaS/xadZWfsrbu
+S91YUlx8LaLXYXCuw+fR4wuol4hlFI+0MoAS3nNkg4Ljneq7aitKhweOC2hVJgcyAPudkqruktH
VnGRxybDAQP0eufHDDIYam9Fy0d5Z145yrB3O9eNx9u8T+WjMTPIuf/D9pZVd4cM26TLBEqwDWme
8znrEP75UjFczdL+A7Xo0XaGLNIXzHZYjz9huUtOtzd8xeFB93DJsQ/ZyCphg+U7lE4rjjTgTIY5
dW4btBg0ArCThrKynOg1sREoXynZ6/GpCZ8tcOQIuHN2+qLZi0Ncg1r88TZGNhkhpur0LQALOIAB
syq7sgIZY98TF4XkF3/mRYzz0sn+aj4Q97f5VQDBcud9Rt1SyAjazyNwg9yXtzKUZ1ktko84dV7Z
fJRdY5IPJSeefydPRoEWhU6lbKsIoTfd26kHjBrZPduQ7LKrJffrC42twS5vuEAwDcONNEuPG1Pi
L+PI+PbDyfYATRLISLF8b7ADotJ7AEgMnDfEQchylKYJBc62hLFHJeYqZkQVWJXsfs95pzFWYam7
mt6+sStt9ppDKxQ+f04S36THhLZgwfWwjF1GYYvSX/OS1KaDl38K1ZVKVx3ZSjEudLeCDZADDSSO
mNlRUCq+Wv6eYvd7Jt6Kemsqjcb6yDeY5FpoeENg+PwE/IkR2wC6gFUtU9Q2+jzHGwiaaHQepA6w
emPOcw6B3E0aWzqALH+4mkb0LNF1rWL8Krtrr41hzxum4IylcgqawyfCyjqjll8OYYxAoRkPPeA+
Ug1tHzRaRInKJ/cx/uWnP2zTReGTTFciIcBadYxrl6nl10NrlzKMid4zOsRQ73YWMe+L/nLv70AD
O/4ZrxC7gQ+1bqvNxtuz5IRuL1tdmDJM3DGIb0UnHEBPIdBB9KHxpQ8/ftr+oXPuPK3oyQ9FxHq3
noQBqxx/UDpO0/gLgM943kJloH0BqPYhqjjmkDeNooUvD4UFEeK4tY5aYEEVjSIEjHo+nJTUhDi3
xNTWuK/AsV/Ic7bRpYA2D+fCn4LyF48WtseZvN9fGoQBYsgCQUrnfxIHr14hf6oBK3e/77+db7g3
n9helhU0M9AbZQcTnqW1eUxQ75pw+NNj9gN3Pz0dpygfZKLwQH5XJQJ3iAgOqdUqP9ndYNwme9O9
sTNNPvZG2r4dtnZ+8dFib6WNb4/3Vlye7+7GnOUrFnzGgmnH9yRLPAwJpAFovAGkZ2kWsNHMDf/K
Gy7SLpJZt/7bnVoPNdh9s4vQ2PYjxED57Fza/bHB/1LHYLeJZuk46jh3x+iRMsffjSrrd/S2/Mh1
eyKXtsgflsvHhUkBeFHqPig+8J3RZNaf4VJGduds1YTJ/JE1aLaQQX0H6lg4Q4EfMgTwsiMCBn1/
vNmIuTiFxBmGOLkdHjgBXrh339rxFh8EDDI8/Rvhvw63wXnB3P8Mr07w9XRFBvgrzF5MJqZ4XJ1Q
tZ6+iwTAKoMNmADg9fAAbEe9GlB5I7eVyDZG7NejwXyEya1qoMsGNh4qurC2hwvHJcFu193dnh/1
0MRyDKcsNFqPzqXwm/xAmgPCSn6M/BVcNuEnU29weHUuqYop7LGbMvlJhT1ksASsErZ3I/0gGIcf
WT3sRcT4/vsngcUx7EULwCA0UspmUQPDQ4IxlCdDb7oL0PrI16Px4sRjzNN8uxsRZSwkBeR2YaG0
J6bH4Gt23GO8TubkknN5gXzsC3D3Bc0sQZmJ/QgpHl/OeAXFO4O6yjyyBk7RAu0TlgoLN5JUu03d
04DZBqlChJ2fh1u6P6aLh+PczjzEEV/CVaxDRZ/cubsnn5SJhnJezk8gh0zmNZMYidUefyUxVJqQ
zUkY/DqzgaRY7pULVAaZsZA4FMZcyulldBO69qEHlruHr95P94M5GTSGnVEJgrTXhfv5zIgdBXsd
J0gRXhz86Z/SUaI4uJ29mavE3SbxRm7NtGBjq9bQmD/yifqg3hEyErG36NhZomxyldX1Xs3iLWfX
ZLhJoXVtsjUoP3kgLElyBpjKWBLCO1pcaBi70olvmHxeaEGwBIMCwP8mfDUTkMNZqvPChIvyA6/9
Y7H8ayZ47Rf2X+I8kBuxDNHJOMzt3LlGkqVfGi3o/5F0ZkuqakEQ/SIiAEHwlXlywtkXQ21FccAB
Rf36u+rcuGOf7laEvWtXZWVmoXl2jgfe7ALNZEL7JPnGAJOPrk7TLWhmqFcE0I+oKkZa6UECv688
GVdUw7AovPLOf8oDk9jvPwTbrjHDWKfpju6qV3+cEa8AV0OGTNOPukdafDj2oJPP9tHBv7qJzixJ
5zToMWS5Cq5D+luNcwgB6SyQl6pMlEgNqz0lCoxqkaaZUoXS7iQfbaPgAJsAQPCQRb4DmmjziwNh
7G/1c6b/7Br/McphcLOzkJUhH5+rtITkBX51l1as+y2Hp1mxQhkjaa02qlKzSB6774jbYO3OlHnv
LpBVdYAZE5PLdSyKhT/4aXp6B8nH6aAVFYeIakrT4Thi+OwUyZO1w95ijX+io79D2L2VA6ByH2D5
lCmIHAFggcNmZOlFIo1LmN67Eo+ELfiZq8wsmsQZWjofyP5IYt1J34N6cIna0wrScUIFnB1ThZeK
yQzMt2MF1IRTcoVnfqczQtoQfWIgL+kywvEc/wLgFL+Fo095xEVsFUJCpFFHWdTgZ14nb0fpXXCC
CeqZ/g0Pv6wMq43VULW6X6bCzm7Dv1eKhT4LD2tILNzcZ9T2UQHT8DSgSgdLHaHH25u+AxCTC+v4
GzYCDOlo+GCqOT95qjJRBrQdujNDy7CbeMTQrWCnwvxnoFZGz0mZ37hWsA++306gklc9TJmoV5Fb
wszLlXnxA+Pjh/U92AOvPj3mIsy/mv4duewvUPfWvMhvukgECsBffMXaIZdBGWKE7wDCPnxvIW4X
GMqz97dnyjPsg0Stijz1Spv5F1ypjsSRTAvYgy5lNVwtrqjOeP2EF24nwfiIe2u8NJ2/v1VP9D//
bB/O7gd61doaPaGVgZjA8UAEJir8S0rmbfsIE2dfsSJhR+BgxjdMr3FeURmS0opZZzFdrSWI2MMm
+WILP2S7utZYi3GmjJ/XyPJ0fg9xlJUZ3QNNfYJOy22S1UQddqKP4CumZ3lAVUYPkguNiyLATiTG
vRrJGe56dh/ZrWxoJcbphazly/DLo6dHieqNomgPG0YmzbDfQXvCKZZ+/PVkCi6aHLiA/8hfosBT
PHPQiY9e3ZW+Dpxem3c7ux6fG889KxbvrpdfB3PUj5yfJ6iD1761gfaMv1Pa3pkpvrgxvHvF4kks
8457CPpVouBpIdgB9xiExr+yM6oQEOMArSOg5Ty2J2Vy6uObT8+GO6unN5TfD8LHWtxjDjn+Qq94
gnOhPBIxHAR/z6CzwZ+kkTAUAmBW9JAImzhkfjgaUXawbHluOB8SRW7Zc88T3HYI+e1TBAADiMVv
PTlG95/gDSR6y75JDRTgQN9p0B6GSlov9N6XfgswJucktTLoImjnWLk59w3DUxDTKA4/YPTK8J5C
2PeA8mBj8O9297U3nV8f+5qMai3ksLKHAEFczPacVXuq4e/KbxjrAujy1rwy08PfCEYeQwDExVGb
G3xL/0b2EjqoOmyGdOMB/+c134ArqNxju8u3Gxmi/IKaR0fGP345f2GZgvBoEJ8fyW37AIU9+i3o
i+LdcqwdZcxSA9TxicVt/2FxDY55wxPU7q3y6wSyk3fuMtUPSmAnuke2L7pbhFepkOPokzWRhV6X
X5I9wOO6wuSjzIWhRyYjZ8eFXC48h1ZMofZD3BGp9sLUUpPcuEhWrZgDh5baBx677dDDMT9DXfdN
TKpvaxNQ7pU1zJwn6UrubR995HPztv3vz3s0w8N7fMBlxUouigsdloOvdou/x/Ji9kHbtW9y7WRF
oDIto6uSE3ISapsVKYdpYDPstpUEp/XVprp5oPaK6Wqr6XfWKj3jBUYOOed+GtLLutGHDF6bOmT+
otk4xsqTlnfNHB+/86bQo7gZECyusGMfY9XX6bkdsJXnSHFPKFhy+NgdupYVo4Xw4z0PaOhrgZkx
l+jxdx7TK2Bam30Ov8xVeiY3e1J0esqLJI+4bHePtJ/NwMbdCiXDGmYyU47qGCBe9dsD7TBWno79
7OPaQG+tOKfUBW0rY//YIGcpZjiv3dmITlKL/7ugevDsYjDzgwiCZOzuAnCcCR6/8Bc1VtYCNUKI
/SE4ntlYHRcUsmgHoBmnFuMMh8orpEthPxH6+l/UJ+30e5s2ZIxVNS16ChTU7Z0mB/eXzIj5iHcP
7JSVD/y5e7rXzuQf4L06z95P77FQkLgoiER8+j1cnfnsgoN/X96J/r5XUeL9euR0euM91++x3gpV
TtmlvXh2XxistIOLHnJQ0x4DvrW2dcPQMjKjekF2RPKKH54dNt3iG/IcVVRWhI6ix5FiRZXhrO60
nKR7j9UhlMgXqggWwhStjr67/plXUlv3/gtbWxItes93n8y3ZMKj5grEg1E+ePrF9gga1iPiYeg0
JF/uPUddieEdqksIFTyrE0N5VwOaTzg9wV9KH1+w5on56bXPfgHxtqMMj4SPLxtAN4efV/xGhEVm
4v3wCH9Ba4CcF5M58vQpOAgJdBQUFiD/kFX8Yb/zGVub9/jDDcSB48KtwB0IYO5V+V9UZhFc37YL
mggefTKcW50qrbhYUn1ATAJlaWOHsLQHCPW/n/jAtu49Cg7O37xgDudaAUql8uTv+V2Nz9Duy6ia
Xv8McKc2hl/xirfYXdOi5V4UB6i8Beq3+VUx/wuB4YQUwgwfq/GFGfB4PXB44q+NBYJXMI5eCyzi
KpmHgkdPfK2i6hZ8joH9R61lP0NlcoO39MCb3rWV8HroqxpH1d/tEcCebrM8b0IDbJjTV1rh4dA7
DF7izSHw4XOIvSDcDWXeNEjtzM/WvMDHi2z4DoXHxSrg7hhogv8Xk5bq1iquVW59iekrqH9XAy2W
Z1M58qDTZlljSQh8BUutSTQr4Fqrd/Q4ddvVZHUNOmuMRd5tb9bJmd9t0GJb2OA8n3fQ3CcmjKzK
DSCiHUtPMZPbP1leWcWqnZkIvdDVDd7FBEfE9hCKJv2Oe9vtuHDEBXmrlu11NSz5Zfq2dx8yoJVd
WeyWcwPH69BEda5GRGl5Onk6R6zuXxL8/7mdqPgIACiulxgj4oWx8hT3ttFjVCiflAVG3hrMlxyY
4HVBa45L1wHcHyCbbSc+T1+/T0cPVhHuWbdMsqnHnBNp+94Wa+jCSv+Alc1YCHRBf1mOg64D0iCm
hE/LP9fOCfx6FemDOq03SCdjcWAqkhcdHCidgDW2NwhrPxyA3sBv5NwH6ahoR/UflJD4KCQV1fLd
xeJq8sqZl0cF2XuCvWL3gkrQQnnVJHWw6urDFAtrgqRXu/so/QzmHkMsCz+PA7RK+HMG8RjjFXc1
PoV5ADE1eI8uEDaP3rPHTAehl5Kbk3JgQMAXTBHC8xWFNNwdcBu3Myegg2ir/uOvHvT7rQ03zkX5
PK56uCP06v6Fqe3o0gZwS0PSHTBP3FBmWsqUvJNf7c5efuPAGViHoENlEZajE28EwzYFD7UXSPuM
xYG2I/A1TkFMaHH8AZV3EQNUVfFnf1gLI8rygReH965yS8Z5vVH8rZ2tgh90lqTVrbbGmJBdQ8lj
3TBdPPxgEwo75q/i7PDMHN/P70CNC6DVpDVstspELAMu0HjA/UIzPEybObgbvnReE0DeiLb5bzPe
OdjFhs4pxCXgPCu6N5a34gNcfBCH8ll92m9A5L8I/tR7Az8LuqU+OHavmg9RrvSVtfLx8VGiW9fS
+MwYJ9p1X7ODHHkRuOrHiRnWxwUCO34ZfwD2sPvHHu4oac69k7sEM3AH9ndlQwxus4/NXucJijZJ
bJaASdhsIPvQ4T2jZJQcsBu+Tl/TNQa2J+qwMUuLFg50r1Wch+XGwHVIX+QDYxyGJ7FwpBwFkMqe
nqoEq5GYJz6zxePpIDhsb33sCHAFfD0TvYb5myGb1Ofnc8KNG31ce5QtTBBPuP/IMKeGo/D4HSLX
bPsLP/FyCZEY/h6JmDA8haKKPnnYh+mOstTpqxPYdRukKsl4DKe7CuMzaIjzJSEHdNI8BTVmsKTd
6mhk1XOA9/+RhF8RLr/TDdrmBMknohkMz86EVKeGzQDTzP4k449KLfjAGM6zF+/0WUSEW5D3AHrw
o9nlbEPxirnRZir4LwZPZcDIkDF/TqzCreyIlfUlYRx66Tk5w4eqf0YSR9SyfvHhHY0iHgOL4Xjr
46JF8jih2+LvdGYKSU2MnwRII15T2qaES3zq7iBk07boyVQnSHY/zHmcf5f+2eyKULlEW81IoRGv
xgzUBbjzCHe5QbfGqWf8yhUql3nzkDzZ7NHxJy3abj5oQZe+EcCYTdDd6RgueJCXqJJxyxohdJwv
san6YpkX3iXV6oqY9xKhZqIf4NzxT6AQtxvWFwRrvCbPeCP065cvFrc+cdEcLRkntmG+7ETWLhcD
VSDnEpvk5O4gFzM8z+w1V3eX067mQ2KyC4bmFJP3J9v++7yPzRP6H0bSXBdszSY8MmkTu78xGZeQ
2GkIa06cMzPq7+2Y/pOh63W0A4oLX57v4qAGYvLA7t4atudYaPVO48w3+tmDyvnsZfCYWbZmmcyU
6Q+w1TiG6oJettx/WBeEoTGOg8vlc42lz7/YnOdv9pOQzj9RflrGcbjdEggIDbs8/kRYBkLqzXfn
DcCe7e1qHKua0s+pfLUNd8eyhVZ9gY/p9G+DDf/JY8B2F4fQOcC8Cl5wmCDwgq4GWD7AQ87d7exx
zlaPtI2Tt7276QI6msNZJv5onZxCG57vIKyyMGT57KqwQlwSolkFc98i+aCTE4Ek64u7wg1W4+N3
MMgfN59VNsMc7oUtOiMRfxnbBEH4EHc5ZlUsl6/86lFnQnBKiJjYLGLlgRkTq9zalAG3PY4fMydn
zarJiQTIuxohAzPSEC4pk+GY6Ono8aDjX3YsUyBvjgca/I4JzZZ+D1xPPSxs7952kJ9gRgKJ1JmT
BDKSGZ4A/nUsA2NBYSew964kwXU/dlAMzSqiTxvuHil2ZKrpokFW9d4Z0ZkGmBkVCsY8kHZ5kFxR
1Flb7uyS6XM0Civni4+s+86Bz6r4wsRu/iJFMBz900NuQsfMmb2oMgMSJqV75Aeu4XU6m/ETUKcf
KYgUS+BfKDzuSGPDsONmr+DlfQPIdNl6BaXcX2SkRsd4cXUSc73+ejYCqi5tCp+87omAkvElZL0o
dDj7OtTY9hf8Ud0D8kBjR1/GgPoUSAghLDX9tOoF9V//uXxijuuJkhOG1ys8b1sZM0oJgA2u884G
82uIHtCYj/T4vfoZs/ME6HZbj3kZV7Z77P1AsGpRb9IG/voHcEtIiOgorz/ySN0MjNMMqP4ZXNB0
4tgfHyDDyKFOP46G09WI6cUQwHyStQuYtXcJrVdQfzIddwtGb+F01jkOmT6bqQtO2buzg03T3YnM
ghrx1H29fQjVnt4aGSR19HGOYGk78hcx/X3W4QfjewfQ+u0eybN1ApA6PLVcapsvFkO/Mp6dXi60
y+QlhiM4Nd2/vTajA9UzB8es9jOeHj7b+JgEs0/Cc21vaTE9x9jhuC0zuMRacsz0MaZeU/0P0TCs
e8BFsHU8QWgAirX/T3df9GLGoqNF2oUfFWWT8ywwtsLWjXqz9I+h42yfAHPXlGTb8vUFYB9sRn70
3CHQCysZbzBqW7EfEHYJtAO2X0qwavGgmjadqQvnEZIprMDCt2duu9hAmJ+UBgP0cHQZXoti33lN
oO0GMcTbq0bixTRWcTEc0xLnkSBm5oS2YSTywwHHvRDCjwlJFSClIKpmBr2I/qffj+Wz9T8jpEge
ejDE1nakeVjacJkHXus9i1s98owwRveCeSvqcoNl7t7+xPr1ETciUSOCI3y5szWc0xAQ3W+WLVBa
XiB/Q921fbEmj/PGHMQ56+Hk6u3sx8pv+x0Wx25VkzUfJ0VXjrXDCO4G0CmNeQelwg5aEl9Kix9v
Hf6irP19Al0VxJ92EPEAOwmn/xhwe7zOjF5dIpILknHm3iK6aPInLnJAVUSP9/xkhLZbdxL7LVLL
4VsQKkjA1I+Y44ljuXrrGUn7we1Hp/cJrm+na1/oBtJsGZVBhcE3tgFyLfLXQ2fIiqV7nI0IgG5g
oHjNncd19hCXejZbkerMrcJrq0M2S+/xny2Iv+HLwnQ28b/zibPr21teGIqMJmc8ZjAO1oX91Z6y
Ofs/c5agsmJ/Hbt1xcHDMfqlwJSEC/N07Bgu7puCD5Mx1Bymu7W9/COxHYEOUYHde/z5ahVgq32C
HoL8ONvl0LbF41PLll2IIJ2O01UczXBfe2XUoYETrC4pzQ8yX5gmUHH4Hkg0t6UDedpINQka+xXS
frEcpctPU4f5wE73O6UYYhoua1pI5bcqKiD5j+nuRhweGOwid7MiS4BkMWeUltBtIU7Aoh+vj5On
D3lVTUpMXb5+V52yhzjxu1ILYMOM7KivM3IAaSWUA/q02K8yGYBTBbpd74iSqcj5HBsaUj4kLrTT
mIC4/RLj3Spc0bitNxcSEbILD6VvQ4XGPjl49QyJuCWetvx/pCC1qUIMo3H8J7at4gv2Iof+igRp
fByyqIPTUr6PmoVzR54WEv7Rc1L4qwVKuwn/hhkXPCf3EOMnao6ult4nkAlpWFMmsK5PvOCFP5GE
SPu3jkp8aVWXwz8eM2SgjiilusYCXAed1lKA9f6YabTbUxxiVJbjd79rLyhhbbrQs/DjPtGw+w8y
G8MLyf9yi4Xxpy7oFKe3SI657+JKlnEKkdQNELLhkQseFhkxsaf38JFouTVGC+FOH4nUTfZiPdvR
SWZ3gS64VEorGvknTlhKk5B7BcrWoxZ5R0UXBQljkal7ffLJRBoe2qwKj0OpWfEe5d4eeT+WaMpl
YZ1ADwfb4Asdkx8rHrKWb8mm9TFhZhl0SbHpF/6C5/QMyYregMusKVrFvlTZuO+Q5chGuLhxn43p
t7ZtWiAwV7xut+XNo1GyXkTA2RifIesmDLiNS+9dXofmhEduihpIHCdkG4kD7g43QK/tnW/+eWb5
j+i6uaW//PtXxNtVsDW4sXeSpzcHzS/cvjyUiM95p4udzejtZosPnXT6hbG6VboYvBzW38AKkWGs
33v0SUF7e+jBsnVBzkdoEzO+2IFaYZiPOQsoaPfpIYsUf1oyedRSH2qe2n9/HS2phP7x8ux+K0R8
4CX435W4u9/jxZq0VCYs/Q6YunPa1X5bbHXx1rIu/oyzEFOtg/v2zyq+e0C5+vZDBoEJOlVYm6Sm
Yv0T9jjqAx+lIUOtx69Q7VoBpHgXaNgDm4c/as6bPWczLSNQqVvGHMT4ncGa6EFhHer7Gq8GPflA
YDyRBMe/QOnDlyA9w/Cc2mvapkuOdmJkYEVUZmBpxNsDvQLc47HZhss2/AW00vUEepggZyEWrCOG
IvrlGMLVvAX0QFSxUSbKK7zndBR692mnf7d5t/v0F5jz8/iNBLjxsXDLVEyk0CNSDgXvGXAsC4sm
mDgP1EELfJcutyyIhOlrLq0b+Fz68OFN//YAsih1hjQexGrUYe/K9sejKdxsvqgi5yYfwXL6ijNv
mD80HkBJRXKmkZHLhCLKs3NAMkpDkDiEMhEJCaP2xKv85iH3DmnNEJvAmOle4a+KhdaYb6gu/QoL
V+s/IPwMNwU4CcD8TCp2r66eoxOkgTVTBqveCzo4liNQLgedxbnbppTPGSC64rdXNAzNge2Lkxui
YHpfj+BG1/zum32m+tCehZlKV3x67FVrCbJ3DsJyLIlEvwkP7rKDw6qTHjgRX2IARnJNZcopSq4w
xCfPNf4N7eEdu79+48qku49H/552Pp0Sl77zAr1R1vZXtH2xI2A82INUjnlVHXqdJh0IJTDHUKKx
JsRBQ1zKaZRTboEkeX/faN84acuh6j4M5lwIBIvMnnSiFh1t2iYRHrg0k++zQ4j9Nc0dJTWwpl+e
G0f7w1iETAB03EFNoOYK7Ti6Qwh1Nlhuj/SUDlwMOWrC4y0CVAdB4zzTZ3qPjBz1J5L7VP75UzJ+
y/xDqdEz8lckLUOGu+Hn7SFQoeNn+5DMf/lb5RrFpvKPRlCL0xDgBynfCumPHOt+o/LULa+liMbA
KIGlfVo3kz8aeHRkCh5uu1dtDuFpVtHh/Ya3eb04ZPw7eCWHzCR4wQ3qMnwHxqjFE+J0fGRGsmLd
iesZNZe7SuxEDCwADHx7jRM9UjbmiMBnArvjqGN+zZDuBbO00Jzj3JBABxx9e9KfNtny5ECnqJW1
CIDwXt2NsDSe4WPEM5aX3oM942gzHiMOJkekCvN/kfhg6/47VqffqeiEa7S/GBaQRx17QZGLJdIR
cyKTxrPYRYr3itiBPymJNQ/aX2ClCCrImwUkxfU/Of5DG6Xc1MSha3Ji9NsxKZIcPzN0dBggS12H
nTUBcshkH5S/+YY0lIKS831IfUHnRLr/AiLaHI/Eb05ZsI/oEMCdjI8hyEHb27bjTo90yHuAjEJY
wyOYxJQjiMyYSxS62ZWjilPdG9PPZ3wxo8IsqimNFNFIeLRkYbwxdH6XW4krJs6xyTm+xigDgjao
BYOO0MRRKnkMnFJJgMF1N/C8yT243oD5MoRSG0rBk0ydd5XrleOwR1o0kiv/QXc7+eTh6ZMJAlJG
ocPLOZXJmtLfjMpHZg1hEVR18+Nkh5/9gRWYiKkqvFnPgBrE4U6SQvp8IikwAIloR+CYxP3oAx+A
LEAmHOCNKx+bUuqYfMBbUZwWmGvR73d2RnybUYv5b1Iejua2t8pukchFBRlue++bD5MozCVf4Wty
BTvWF8CHYI2zI4NxCt8mJ6124EQg5tW/2ogxSZRLJPHEkHu3AkvVUlmqG/wrZWhrlVy4Sap/Yvng
pwV2LDEH6kUglAZ7gusFy51U1OmA8PLUSP39d3oJbxu5SRQlkgTyTCS505g5Rdh/ZyLplVcSrxwR
r3MYjSzsU2g2h0ijhmgGXPpRAcdZSPB1/jrefiSbkwS9XxBHG7Y+ak/CzfBPiYmIT2QEkIoq/5Cd
sxa/BlnllbSgIBghfevamx5ibMtBJOqgIlrxbsRxdVgC/gaMJDFyEg+aGlAKOUJxdmLMMSVFKtwM
4iS9llihQTMnk6UAmV6xDdETejS01s/xWxJc9pQWtP5lxj9+TGIAXPKxcFRgtwcnujBkRVNgtx4r
lIDB6cyEBjAE8uLrmBWLM8HgHbdY1wIOQHNteh0kTgIVXsifINt1eL6UjvZA6YFIrTLJdKWBIfDt
Dl6m0xcnyOmcpj4UIXzrSbJesLUkJP0byRldB1/OCPmpZ0pBhmHfZszqY8mcQps3kukbgr1qmw8c
lVVIrDjR9ehaDp6Aw3cg1sSC37YTcft7oFHOuA8i1oTLGjKtlfkXHAcwTlytX3O6dSJI/LivhK8E
cZrAvpKjaE8YBzrhkuY8N/24fwSfwWoN5ZbDSAnUHFoSB+Zh8oxaJp44f5/FM9IGzIIZdijJRsVU
HoO8qQbHgokaDNy2fQjM3hN5UviY6+F9/55jIt7v9FvYkv+fut7++hvZ3ZTYUqEYRMQSvr5QSY+R
fCB5VWjDCZ1+Dp0T1ws7BroNKQyVZztU+i0sCH0myeJ2jmuKL8wJxLUinjVJIOBShehQw+MURQkx
hxtPlVUR1jeE2/QmEAQyc4HNkpOPEJtwD6nHFaYNwAA+IozNDJiTQnOJuYO4AP+Z2S8GsaalDXOP
HptrRtXyMDLxU6eoYf8Sjc6BpAe6D3eddcXiYjwQFwffwoN3hNUQTSESMsnLGWzoVhM84ENaT/8M
8e8UXeCC6RN0iA4RwhPCxwcw4tiV1WaiIsOznTIa8grdJ3A/WlY+qKgg3qKZJap1gQ+lSzEWuz2G
i/zfKrpEOHVSKIQcJmTwL0lh/s195UdAsD/MFStY/la0gdl/JCbLsSgJLbyoQG4Yj4rbjI+n5hGe
KbDpnbJAMbTpOC/sAPg07C1PQwqEMr/kvftdNvCXJ0eBK/NrSFZklUtBIYNo26E41YNIjiU6UUX6
eX/OsY7VYgg3Uk5Mi1/n+fIV1pPO8sLkbdxseD229mZzD/scHeeB/Nz8AbVG0jAsNoLnmgcEXol8
jItyPwi5CHKb8fjZFc/En+CjNI8D1hLpOuQZ+C1GSAp7C1ZTjefW+bevgDXINyR3Q0dBIly6w2d0
Ty2PxYmrbccxUXqBEEhSd4jfc2aikIhzSXKS+ecR9pJ9Ho6LfwPrgmdhTFXfDkH8GShCfOi3gnIg
xRWOxKz1MmakPbOZpt+h1tf6soh1xI2QKVmOXFyHeyewS5HLXYPpw0KH+YtlwxR2GbnqsVfkx5wl
y4vJTihj+T30L9h2dfoVNSFUUDG5JuCui7xm2Hev+GHwBs/t7qDAGmieum4zIPQxunqHOcxY2qvQ
FeCwOPa0lWHmk5kQQqCeAaEwSgYjevcGSrAsCpbyK6TBCvwcbF7hBnqJ//P0/RgcJewvW4GdfEC+
BVD9xNcBSd8deSreU8KeIxC/8u9toFAWS448XZEMkS8jqFOPjduhh6qjFEM0/vij1IU4ZdJz+vL4
4J7HS95r/cskTtvT9vS2eA6XXUoEb/71azYzC5pEcKlOHzHt2e9UC5Rt+WeQeRxJwI6M71Hmd6IS
5+HPhZLBBB9u2ByLNJjsAtNdeo/YSJp9Sw4Sew9u55tQDOd0dWF1yk3Gomzd/rLVhfNXsriJ0azK
agoykl96RSQvgOMelOeh0m8z/A6WNLNl2kn5B+sPPmHeIRGa4tRgbZW+Roz5UppJMOLBPg7+Mf94
r+n74GOSlSnb1/TCGfacQhdDbBDUB9HgCoO3yGVF8rlhmLFFyaJWCSnmmFXPwSbfUaf4wb6zJeVe
jiPpTmBD+j+G/yKNu/z79TqjqJRDcAm9pfdatzhLhUzJ0EXeEU6HdBAO/aDOdDKiY/SjUQ2vhN9m
R5z/2smlp+9Xw5pLfa4tmEB8JD4zM5TJ0tdymXKBco/5QZfE9UZxDUMGgDuB7egdc2ALnsoWyX5B
IzsDUieoUJ/iUkpg4rQAnV63MvG6ICLmTNNic5ApLJHsn3LcSDjfJWhIBAyCruel+ylzGtrOYq35
DIlOU/kkHO13STJaTirF89tjepmTTinlugxlGAE4fIOz9LkXqgfP2+k1nutGHlsrjZIEXDDo4aat
e+6AzI0E64kxzTjcQVW/Ogu8YROZejQZ2lAqW85e8dRImJlqD6X2i1OMerzaWdyZT4YV+QMnHxwK
1B5GkviVm9MWirJLgvzziXeynVZU6WtjfTKSAueRS1BfEP67JoMg1IjxQTcOM8h5VWgRlAAJkm4f
Entfxr5/lC7r6ja+kOxgpcQtK5xth0QF130H+YB8aqlJX1yn1I3zueTeQEZM2njwiGlZzMsBz6KZ
Kls2MhAJJlFUMccctyA0izardn5iEiCZK6vVJERLRimYhyxooqfSfaBewsZS5n95jz/Dl8MJxuKy
A8yF2/bsOrIE7sWb8PELjueIpcJCYOyvtM2g4vpyrKtkpCxDod+CfGAOmBynb6KKsiXpa4jop7Ww
Z/F6BjKRxJWrodIQlFW624iyJc1BAjyE+KbuEYH9P2NVTfAXYbyNxCfJqL6dHl8QH0AZdLR6+vDI
JMT4zp2gg/iL5aW7ROPksyXfKqZYqtIR6vB5AFm4G2C1xGXMoRWm/slxBwJEOlFT0v2WrYd3e8av
tQ1/89B9rWFDIflX97e4iGRIF6ed7nJMLf+f2GWRWKyv44LIpTJ6Jz5GMM5UhENTCwCMe3yL3gOe
uCKn3Hmsw78y/dbcTi7T4zl506gnJFXT35bD4rc9UJ+MfjL47h1MxXlcQtUJMEp9BDj4G0NBbDr8
8942bOnRw2sSTmAb6Tvq0pi5xdyL/WN+m7eX+pCTkVTmmrWR2FMvJy//MrW7aLy/fsE7orSWUQAr
8W1EQM/EFsoSejUpFB5SF9nP5SOkKE1s1FXpe/bgke9QwkHBItUBTvbhJFnYBIGW3kNgW5qJkDhK
j3PiGB7pla3GBh2xldeSsq2gnKs3UKJaIFcbTGqx52mP25SOVq4a3nsmkumJAZbNjx/6nMs7pbcz
4fBLCnQYWT7iIVACYb9zOCYrAaepgPM7sDZi2Hom6So8dRDee9hBIIvkKqXcvUPUo9Dm8ij2mn/T
c4XlIR13EjENjT9GtT+2WneeDhnCQJLM8T7YC7aTzgMGt1Nygvj3S+8BTNl9M1cXU0AG0Mp8K3BW
i2vikoOyX+PDIVkfLTavSODKgbxLe4NCFBvKJlqByaHTsWNTn/AJKEZQHJs52ETltmaXLoSw+NKl
26VFqwU0u1zghX8FPvcPUKAcrRZIVi9dWv4A05Iei886Gjtaw8igj8PVgKmGZdB0QRRmrRkEPThF
P5h6ASmP0DSUzbmPl8qKnA2+6uC2oOeG4LmZYP+r3RP+vuLwyJ81Ab9Z4eGkdQJTcx/g/ZC6dAb9
QfR7fgCvkS37za68J7eb+AfS76P7o72RPxPmC9V/5Se2OmKx64D2L06Rq+Etaw+b/aEIoZzCckch
8QUsB4eX+Xr2gqUBu9Uet5Yms9L/OXsfSKXiclM7Rt9aHhQASsvHlcDvcLZPaH0jEGuqoXL29Zp8
0cdu7/N1O0tMoVrhWUtMZtqyVRl0gMlkSe2L73mKt179jwL4nBexBi8CyCIr6bYyDwd65Nc5sE8R
zJKrnV0FA8cYKSZ/TJv9rnk3H4Le+IUNrpC9k9ayVjKUZDTgVeCeEprfJwCUpm/xiyvOTBiiv8FV
G7ZC7eEAbV9eCLZcFbonwCmmmWhSKOB6TCxj6sV21een4NI82y6WKJ1+m30tZYr0x2U9Cvrc+BIP
cd+Ce0esfGSiURDavelofR0L2y+hWI7cCwiPtFohzyBQYeijjFXAEhYdEbHDfYtIX2OsMeNE2+GV
OspINDIUKdIF1LWXJLTTX18PuUyS0xIsjVIyQcGkWu5p315We8o72mrM0OYLbOIs9yhIBLRdDRbu
wU2nJTUGKo9bx3nDm4T5ieqhGt8IWI9IfGq6BRGckQkgDhazi/ithHGk9MQzpNwcxU0Z4drC6D+Z
RnhNUTC95y045A9JvUd0CecttEo8805iwL2AcogcqEzOBGpI7kb6stzii9G2+9P+Wfzz/8w/R1/l
4MGCzmL4goTeXe2O5Uil3gZFrwOwMIBgYM0NKCrGnTiqRhjuoKu6eDiyze0ARRwmjhgccVDSlQe6
Au6h28qzS+6xFV7XvW+sJEbwOLrvKbMWW3s9qOkg+cw88B9DnHfGr/5KdT5dA7p5aJ3Cm/sYnodG
ivWDV4y+KXNJDPzIGQC0PIHlnMN2LsOE/CddLO8Y4OTKpDtQ2C8Cjck5Sv5NXoqOfVIaqcohUrQj
e8jJxuKZ8vAIZyu37P4xhBLkduXv9xUWuCVjmQsXXs2idml5erfwQbM7YMrH4BX9WpAAkA5wUwOd
8ukKvQICeeNZ25NkiLSDqc+kiyAdCRwJY3G2gTEisz1P69N6pSWfF1ZuHK8Vqo9j0EJCzuil6/RT
xgZdTQgVzr3l/ljLwJIykWj6poohfxOh3strb1V2iKMU3VYo7SrT/+W4awR63EbKhAqJk4mA+IFt
RuQiJ0GAE16SiswZhnsE8RxODulBjzdWDdhP4rT7prf18eEbe8UXHzNlgd1vvax3Ff1Uv2mCCve1
Ez6eDBhzOnpw1gMdbRthEF0ojV3IECtv1bMaRyQHHG9laNEE2hQjyP9g4pFZDr7P9PDyhgcf5VvZ
7QyuX8aYMgLl3ETNxqQMnKFyC89dEx0wtq+BiH6K0eU8XPXOOJ15p9pJccNj8K7bJhjcfSU+4asB
qj1DJGLSipmgq6BZ8oUTXTr/FgIqPeXvvMMw5c4MGxR2NmBPxZgXqFJeiTGZueBK4zJc5WaMp1iJ
mgJMv6Gb4rdb8QPGbeXBvFfR1fzdZ6d3YFq+TTW7wdIGG6jNnR4qrmuexR8zfGvS0dJrF/9k5Rte
fWypUly5GZO0ml3YNRmE66Pb2msMfX5Mz21p1KkdMWA8rBuglj4cF+I19NHah/hiDV88/dovezz8
/TNjIGWhe80KOmhYxDAjcVx8BKwdjdAwxbSxSV+oPA34iwxi/Pqt4XMOaSK2uqwtt4ipuOKMqY5m
2ErafdoWtDTpV9Y+2S7oxbzxzr1OaATXvIVk3cFdqeagxBkTSyjXjp6Dh8v0qRJ3a4c5VMP93hU1
KR+LAgXULoomde9DrWNkzH4oKVtWzrodPPJ3Faoe86Jq98n4cqih7iSi2UmUOL1dPbs+pyqFATW9
9ae0A3NaLCx8OGJKFXKn4OvdMPi5wN0MD4AtCFF/Pn/S0UNb6T+ZJ2f8R9OZNSmqLVH4FxnhDLwC
mxkUcX4xrLIEcQQH1F9/v+wTN/oO53RXVynuncPKtVZa54PiC2o6r7f9nV/PIiRusxNiW6FvK1Qf
oj3PvOtAvuramyqGAnTvYmNpYnKC6KmYYKDVLlRHC3GrZsXRZfKiOVBG0Aru/gbwye9DqFUsimP5
VWn2HYRJwe1i97ruZSKxzgr26W63p/pG2PdivMc9xQeMqRwqMbt82sXRLpB97kvlZfunZ6wM1sCC
eD5ARlXL4UIwUnqh38TtjVVRjG55Tj0LRgG2A11m3pgPcHtlokHtY0CKtFxDHd7u358wv6m4xovE
ClINrZtXmMmv7PqWWQFfjYelaseI2dFQvDxKrZfXNOg24dO1kkPcH/ft3xX0IAfxGhaZVAlmmHpB
xCOwFsBAY1brRhdwwGmBwrRG2ZY7m8Qg/vPu0C+tuPWafyLowilGbItYtVBHe8/bDWRbFE/saL/c
R3x2bn9Ybd+swFpBxXanP0yXgAWp1UqaP8qpcslA6d886h2eP+5BCsfCOQvZDzgP50HVwuJ3ESWF
15n35kWoAYCsjht8kxGsXzmmfHCt9qgEz2ffES5z3eiGC+Ylufvl5Dw+3MzXV5wXq42JRqluqROe
T0zc3yqZMXDfIlQzX2d7EKCHzlvxLdEYHfYtjhmW0KvTRKcr9HU6VsU5cU+TnJZmcs3Dzryatnop
T6mNnQot8HRbhKt6/lZa8LGHyxUSKKv8WqxWrSIjhSYAQ+DqVz62BYepkRJUuZRvxRmlCAJZsdtL
rvuTx+N3oEOvWnFjr5TuJNHBP/sSrWFTv/kWHaamL7OcoMfvwN5koDNHxkcwkSzcl7+vBQ+2+2Di
ypYZq6bNm5aUnuNEnUy+DWHR5s/ZscOL5es/iBsRhuXcTIdvsCwmp6S3fzG9olLbf0BaGRQ61RQX
PPfsv1W7FbP9HS7tZll4TbQxuTUu35YVhp35Fs8ZjvEtyVd10sEwlr+150Poni0Qiug+rSd4YV6S
ltuzHlzf5KuaaOi8xSi2TRRpuXUysHC+2T2SoVONC+8Je4Wx5qqa8n8HThbfuAi70XX3hLg7H8x0
noBbhGVozPt6cLUHDPWcCsdUFom1XOONgMU52lmWMjtf9oBaQE4wIcEL2a3fnujEqT1iMgifd27N
tLeZ8Ch5FWXIA9j2+3P17iBjuiV38aYfOoGKJIGe/dK7dDEoc3v7Vttn19rl5B8OKmAl2a7EtMe5
KMoaKpKjaXmYDB+mKukiePMRuXpijJnb9FrhfD4ASkWrLUOAPmMWtmiMeqzpZkM6oKo9D72P+eGO
Ny0r89Bqt5z05Ka70rK9g/0xgyBq7MS6wXHGP7/tWJb1cFXHsq6OetodS1lea7XPzk4QKNb05EIi
WSS9QAV4/e9T+zPxuBGcrUeka17Uc6NVInVH92ktrlG06KQn0/04LgInw+y4Q6Aj9gBF72DRN/jn
hcZiZtwODiiTrPF9NV7o0DPMgbvoY3HXGhebbCUM/xuLf0MOi/s64QZ83eAk4RO9z0h3uKKcnS/7
2EglmFrhMNHDM/g9ex0pzjgNKnjPV208mPF8Nre3yXb1YNDLOZZTg1MlPs7eYeOy5srrbxChk3nN
Tpzk8GkG7GI1k233hT9v1PiD7RU3SVNfWAG+NkO85VyDrNX0raTG8UkOqT97Ix2Ri9XZJB8bWeOs
dcj6OHtSkg4sjAjv3BeWHuXTfOjRRKJ88wvS5oyXkiOqJRclD2jWY6in0FnFNRmHIWdjuDha6ta3
7RGUJArBGX6fIXh9flnrxCIMOFu/G6YCNfecFctVs7hDPgJI4WRQFyxwOaTKBjXE3yF4WepLNmbj
5axOX+7sPB46PWIioJ/NilOLPY7U9Byblt/9ubiGn81wfHgo1Qskwnwtd0FCGY4fOABTZPsa8+Dh
GMzCQu0KqNhAT5K4c+Tid503xF+TNMyFaKbX8cBqpixRJl0fljn+9ggboSRdQa/hI522mgu/2idS
Tw3M/tj/BzxZenwcq8bHenNSTMpJD98c5xkhFeEe5dZJNf5JbWVHJzYktxkeDFBhpBDUfHZaSH3P
qT+ghK1ZqPmdU+9QquP24F2z2rqt295JVaMh1JC23ZVLZzVh7vRWlcdAGMcnNrxfWSIBT4p9qwAC
hAfylcyI9xSwH7wiaD2s7OISG3S18wKwVboGwvYruEESW6xWfI7kicu2sXEFCrZnziZ4AN+jDK6Y
PwgXZccckpcrqMnJSnM013Tu5n10dsCHXHZiOHgfee1ou1o1Nrmny13ipcqgWhTAG6ZMPqSWC/6F
CmaLWFcg0QrnFqnqux+w009OzZDXxaqO0F1E+VhqOBROLOR+KGN9d7pTSH1ygJyXovrcPiPy0GSL
RfJEX25+DXe1GbX/eeivyNNds1S3WdvjF89HTo00VU3IZj06MNl5WLL1OuyJxwSpnl8HQOIjEvar
c6Uq4j54l+Q9/0T4IvFHxJuPc40eOsehzak5cYO+ihYR1bzUg6VXUHIBQ+zb3MtVIRdfSdOVJFd8
gKiQ6zkWaoDgVmcv3DrMVvhGlX+PDlMpkCqfqEKSb5szzrtVTBAhIsPnB5N5JgSuw51r/CQOgqWP
/365MYm3T4cqJYrKspM8417kFj4B73+dQEV7a9OUO5cYQ9AZpwbsjrLmEtNt2A2b2nT0XQsqqaA/
esLshxnGGGD3x1zI/OlQmymqN1l7r1mDmNjKzGdJyJn1vcOyH97YxUiE4sacVCfnkHFc0N6/3QcU
il09qVaz2h1yTeWpcsr/LWbJOAxe7Z64DGgrV10H9UIxeZDnS4oZLs7yvX9Q1T+dBSmrRtQQZAE5
5XK0Lyl/x+ASfA/W7Bac6IgzjE44XliUcH8bnCDaXM1+Feuc5+0n61nkYyIozk42wWUAKNSjFDTO
dCUNJEds/gnnGifujbsMapkrK3Hf9+i5hFSJxH70wi4IwQoaENp8oftDW/Emucsyse2pt+aknvaf
E85T5pl13FjFWavT9qUSfbniBkR93nzW5Tpqq9xmbr8SD/5gYFc4WkMp5eA1IeewnmXGkTvSXnBB
iAuW/nTOzHXsxeAFY0aLIVhygph49J0AMetsS0betqcJAXxLKqdaPdjp/opyFH0YP+60nj3SE9Ct
mT3iWWd2tN9QhLnQ1l16FnWDgEVlRMrOMtpO/GBEPELskF+yGOdwpAPSw0AlgFYGsNMHjx3qAwlL
51Em8TFIKr/tdD80Ig00yRN3kmoKZcJ7vm1GQYbKHihm7GUU8blNm3mxMjkMN/Ow45PVHflzXGKp
tNfy0koSnXpvEtWPLIsORFCJubAvNzEK3eW8H+9qxEtjigRthDX2pgtLAZtoC48cOmnsRHUA0p+W
OEnaXXgTH3QnbkuP3yMKyKRA6eFa1xFG1uh2iG8ZS5xyG07N+eMxaMVAABGLld+CDdtGaGGklTkW
zgciWhvqABhTcQ8wfoRRo3rd5Gnt6IpYzAjlQhzTN8aUBa22h8tBCPtm3k6BpzBff4+WebJJaUUO
TDSPSQwhYchQt7uC/vsxq/0gVx38eBnsu7cqxSuksJbntlspHIaeQl/B6XmHIUKYDjchBiGl6WUP
MenJbfYrs8+Wj9zMS6emzrulNYJybKQfVDSjolGFLD462nVaB1tr1V1GJ52TtFfb8ziYfS7mzNJ/
OQcBq1olK6VQFI+gBalw/zJqrdrde6DlaX+C8x+rr5gR8cRwzMGI2yYxyDHId9vZlXSRlWlrJVns
smYro+H3rzzKfgKR/gcG68d8wrIUz59dY24SnE/FKKhh91jbpDP3uMlppzF38CrxkD6p+e764Ov2
9F/UO9Sd+Eox8ePrpTFLU/lUcbhGCPU7N6Y7EJset4t/4szQTd+s5dAFW9VMhvphdxPtm5+9RCKO
m9tefBb7Sic7veIgS7YtPFgCAhNfk+3oeqHvtGAGlX0gyNo5gp9YbcPePTsKtLPfoy1OtTFP6zDK
+ougAekgL1OGEZ66Fr6k1t1P3lBH1Pa7bdvU1bW97TtbevqtbDDjx3v7fxeyNOnAkqprr4Lk5WaU
9ZezOcvusjdY94ggdqL9BYpeKDl5M8kobKvmeSHKlH3blNm6mR1G4lHOkulnSO9K/SZWSDwKG3em
jfUoFQ/SS4v0xY9meZqf7o4/MnMEF21IFTrrU7zdDuyL73RaA1lm8iESA/Dd+8mkBJkRiAmo0K9J
RDpZsLmiBksCD/pZShHSw3/FSnsEALM3TpnKvx+c3w9rKJgMY1zSMzt86O+XSiEGNEGltGw+wEDH
wZQXb0sudc88/5x73vNGjVFSIMJzBpm/mZBdn0jVrHyxa0135Z/wb+eXAb85rzYwAOAo05Gqw88F
xf1GFsXdPVi2bP8x04E/8Hcl5jIPIFF49hdMOP74irbGIzLO2ztIGEUIx20gdCsS47RC32KnQ83c
v4aWzoOecUMprwbIOc1gH3x0oNxyaJ8RmqxphugYnQWzUjGJ67nPL9iWBrT5SGoy4IqTfXM9j24G
Y6oGC40muAdvZggg17zyd8XAt508OPQ1kKf1uS3g+g4DZuJPPL8gEvs1IgMu2d8txmKnHT5m3UW5
bvHB/nNFcW8Dvg0g4eQ0Az2GCiw+TT3/6sEvplDjI8TuR5+ANd7Dk3uxvJtLJxecvGqErxjTXDen
jqVw80oF+kG9MaPenNWzwwheoamvr//gHGOn+dwdTuDVXwVBy8Y0ez/7qpkUmcEg+ESY3LgWm88I
qTs+SiabN/+BDxWBl/QBk8Bq5kI8E+3dBT0JhqzoriF9MUq97GD3QbUEm7VbE6EuyfAbVx406DaO
GC+Hke1yqFnns4uHR6+ncA7pf00tqsLeGG+i0MuOTj98/+kLjJG9z89G442fMxzMy/UXd+DsFnRY
0rseNuMqa+OAgNmx90FHQpGLInt2wlfZubFPB1b30L0ziH4w3haLoOP2zpx0Ksbd0BKYzKY1+8Py
+SDLtzDrWfUJNs3CKXjTspH5Mq7Hg+gxMkKcpBvGNH+M1cktMy18FOZ9/Zy9K4WGWgZsLGlF9wuD
I/eec7gQWE3BH+uvWKxj/eBw8vZfo8f4MXoeTadY1mM4AYlQP/gvkRD1AeKF6xxaDAXRWRkZpkDD
j4WHEP8pITpm2O/flbwNoS7hbsHboQZAji/cXWxITcgdzZ4J+kEXNL+VMTu6YETsIY9al1GJ0DKd
a2PdWsL8eWVC4hK2Ff7fsmqywtHqQBj5Z2eV7plJzeNhKlRY5li7OY5z8LI26caFd3aJGCLBFYSG
PMCE6L08zy9+h4F5BwqW/JMwMWtUn7n3iIasPy985kPyQz4cAaEF1FMR9nFOhOmPLzMfktAnDc/w
cIcj3mPsAc1PaGVYhI0LguC2u8c0DKVnDuPAum+L1RcK1cNnrx2Mnx4kuM+8vRcPKLgNMCQLv+Rx
pZ/00rEb3CHLoNEsrI5g6bfISfMSb3KSGdYa0WfywOmv78IdQf4RCPMR5HN9pkdf6yyiRHxnjJY1
pJaa/NNZIva7RW3qRKBsNgTBhIRrK6TG0TlpYMT/CJM6V+f45WkJNSZapclwtRmLsoswER5nRnJC
aGTdwhc+r3GJMQQiL4ww4CZuIgjOrpEwlz+6PZBWv8jO1m/b3zg19Gh6cO8Y8ycJvrUlfTAjfauc
o7XEkLX6zWnB0eMEld1Hfw8haSwU7Vrl/pOxAoqe7m+xPUYPjipfV6sDlWjjHH3URaJyP7qmewH3
AHJz8+gAKffvRoG1eP3kcCKBQvjJ+i7vom2+xqesyCPj6huL56w968G71n1sQXi4NjajHM2+Gv7d
wXefeFNDk8LRLdJTJDJURkJb6ge3iGsI5YRpArcTsdXFNzKJluxQcKXSuNkyxxIOhdRcd67Ff/S9
GwQwmCcPYLI2Ca9i1tkiCMS0skg0BkzaGmpU/CxHnxROpI8KDCo3NPjtqAsTDMst6yMUVjHxY17G
YB7UNPzEEBNc0Oyz6A7Mho1GdyTnbJ5BF44jiylvhnvL+Ao6pnANhdoDiM2isX8WAaM195b3Z/Aj
kajyH9dcbLK77UI3pSz8+S7wmv3/j+Rb5kDGGG2gjStJV8Jx5wGmpTUP2U4f3q3JhE9gEs/TOUDa
XqaKd2YZkCd9w+ui/+hNi1hXvVVnrCfa6jRrvOPo6AzBUE4uffDgYd+hS8wO9pApJUWwCxvcJZtK
8pAcj/PqH7RxpUXduJNpUDO7rvBp7ZMPV4kGwYW+/ovxeJefiP4bMlDHfrpQZEFBMDa5W9/pwWst
Ny5bU36L6XV+/+CTL4ZqwqYE8CDSfpyuZhP9q+1/nOIh/LJNLCyeBgrke9pzah8FpsHHsUmRe8Hs
034PE+G34lRNuYcF0vxAv/l7WvKCSYSkQZuZBPIlBpgkf5wuLDSi6xHeDaJQhQufGY4QLLH425Zj
GOl+kwxZVAPFy2zPblkXtC4d6urAtHbUwcBNFLoHVY/ubg9hcecHSvOo4p8bKoW/u7xjMU+ColJk
R3cDERhvoC/UAXQP+Fkkf+MxyCP210wBxN7m8DbvsShQMN93bmN8G8l3qhdu8sBIbj+vsMhKfm7P
+8zuaLjf/MzKalikjTIl3jRmvu6ENRMhHCLZZwWZJbs55W+vRQR8wvLbwNfWljxiHtc/tsGG45hP
hq4IVglSzt2aQvbhBaRXXpPBhKI1KaDNYDduwSoj0lGrFVHItPkUHfcbcmEOJwG+qQ3/8x9h4TpH
PNNXZyYbwsfuhbAG/MvumVzGxrKA8Qld9Bh8QwxwsNYqRgBz9t3hYVjHmBiHa05XbYLbtBgP4LHC
eIyEoo8H4DGo1p+rNVi8RtRO3n3y8jsRnlLItUHZxyRohipH0Xj+5ehAQCd5AyzQ9iQCclP/5Gnh
6UvqBF808xCeJLIiMm6b1SEHcdPuMnVDnMHHRKyFNIT8m2/wI9bMEI54Nxo+6fED2hSymxLT1gmj
aOY8IteD/8X3/y5geRawLyGg4T+JwduDWgfvn3V7hsqJ3RhhHr4i3WWoZz98/A+UnpKZkxdYC1rA
GywSXgbxpaV8mEqd0WEu9OEjrLQCytthK68dpwh+7xWVUHiRj8DkY83SCI+2E0vBcCWAyt4HgR/j
1HuYvTyoRmwW5XONv2FvgftvhVyJm+MMvItdZwOPvkXlKKE+eN6fE0irSbHSHHaZ+KfV194E2lLI
f0LyQ3sYfdx2IleoR/EvWp7c79vtnVS+FIAA3EkXYEcmLpqUxu51zFpS0IavKj3dXL1U9AYtA+Ay
++FjjYpFBmmUYAHl5CXOnZamtHEx26EiEBmNqAG+znqKaB3COdwYVKK2WGbKZqRnSD92s79MF5AH
Eihg7xJT+lAJJUxjxosK9ENcDFanpAudbJwz8GLNbpvRyIHQ9k8jxwZjAf7ASUVKc14ckY/PaWzn
cNmFQ/xRFR5QOM+FZYeT/pw0kyogS20/LB+DB7lG1BUaTN+TV0jetbE1I0bDQKv+OEGff0r3nx5r
NxDupk7HZ68ozSEYy/oWFzBBaheD20vMQnSw1IPdWuGRuJK2lwLWTisQkuyzKIC5rk6h2qF1c68j
0hbfg4YMAJxxUMFXik4QASCtzBL+NqayP5CJSAowDuw9nmX8RIAm6RbtPWF9xkATtAWaqnfP3nFu
GUHw9EF+nQHJnOGpTB8g0Pa9rvBmT4CFkEYAbOhrR4xC4SR4RfqftLNl7wXHy4Y/D/cKaWYTvhJh
nYCx4sa5Z2U4frgyYlXXUBgKLD27ufuKBgV/aHiCzoVu53Ywlx9sKh9AI//tuH4hmUX4JJauIpNg
jU30BTup/ecc3ikKNRiLL9NZwhTGCQ8ZJ5/nZsIUF0Vl4bamnXFFL9yYFV5ivGCaRirVnuqvhTRF
klPfESsv7A4gmD3XRgU8yTaqN4oLp0/zv2OzALmOLQXx5RflTlREQ/LK2dwx4hj3xp0x3qwBLeWS
/jPQ1/M0uAFLt0cbD8P2rTwK0O/2dBXhQ2ubUQDQQWNq2GAZW7w9cHq3XTalqq7H/Dhxm7Fa8ZRs
MrlOJ0qvdbb3/EtpeSJEMMTf1zt6htOioGgodGneqbwFz00B9IPFeOijusM7J2LO+P7rmrPKf/ry
Sc4sb953n4rNuEpX3UTnWeysyD24Xf/mQU50o23hwTegW9y3xmyEtPSk+hnY7QQcIZE6fuiK56t4
f3oz6BsbBnG7g9v3O9RZE/anUC2xQNWaPt1JC5C0Nfs1fQQr5h+n6eNwnpgemUVgqQjUNBnaevTb
HWsKZWCyM1gszMZqAxxyFf3SMSaGor2x8UqRgD7nb1DyPBjqzb5DDjuvQUycRWJRduzetCFehlR/
cVg7sp1dqHGwZalctPHGysmncc9/rdoJ2GANM2GjOhmEshEQk8N3D1q58xkP8e4jZWBKNjuBCaz6
4zbGfltSZUgiMZ9PXOSBcwU9oZ7YctFA/dio43sAoRhAU0LeF9kezH+Abn3D9RyA13/nh5VMuxl7
v/ZPqmrxwRKu0sdJZix6C1tjLidUgkkdMHAA2deXOanIvk6ZubftM8Op/8iCrpae+TDFEltoaTdm
EoyW7HK7YS9S0F1q7nePBn+vuQ2uHjR00+EyH8O6oVivIsry6Gm/wccTxqXpnGoX4fMNv9U6BCiq
FiUUO/yKtmX0dk7+FRJ3nnAVKYuhy6OunMAvkrEBNeM7hnIGmYABH3P50TWSYQ2lLBxa+LXueGgy
obuoQP54xcuJkupuP5L+3b7vZL4xZF4gPfrgipH47e98s/vhxf2Yp4ABUaLtwGPAAI+Mlbzm4rWm
dWO9Gc6gUvQPI9g6wSaEtntYHBgZYS/8UmXu3Rrr/NMbc5KqHxY/ANNxVtsuDaJULTW9POuOhYYe
czqW/cKCwDaMEWkPCQqfiT6D5gCd8s3Nl8a/jAbwIVlhyWcNhIKPrVyZxqtjIBHPiHYMpveDMYMs
QFKiozjaQhuzBFTgMABoG2OJfvtTLDBaRvTZd8GkNuq5GE76aH7sZ8d6hvcFTTKt4njgSwSTl4CP
EZBf0MqKsVz7liet84B2ekdEYGRoQWgDVd/LC9OtlKF4pNqSWIF50x2pa8fgHWH+vjbTFP0g7Ywe
913eETp4gmxj5duX86+ZsXT3uH07c9Iqq97UwL4sJdyw9pJHCyeyMT0Tr5Wu32NmvchZzcMc/Muc
nMVc2yp6qYeCz/dQ/V9IEljkRYsKa8Dr7++DK8NiK/ufhdUpxPkNlHEJCyy+qXKhWS4OrmxRGFHZ
IfzdTAv778/l+7E2rVaMIfV/OmHXXyNsEwHcugPxGoI1Y0HZHm2OAEmgzfwmq04Q+Rw62ioVE4fn
u+E/DW7svxeHQEw9ZNr7dOCKjZlpulV0QUFSJPyMtvOBFxQAb0Yyzmrjgv1rfD2jhirSdh7c0cR1
FwsZ+wJEuo+AoJ5P+WDX/eymulQ9tMuj9sn61Sjf/zaONtt4/1Z8PIIqt7+TU2jMvunGQwVNG8DL
/0ci78sa92HEmiqf+VFlU3Fe7IdBZGCZl3lTODZ6Fb0424qF3tLCjQNP4df6CsUDb2VX3ARqMDTY
gKp2OhkYjaQLC1YqDZ64EJyW53CH1h+rAfoeaWy1SEfPucI0QBXxlfFBNzkswrPufBso8C3BGC+z
2xHW6cVtPAMJKWlPwiRCFFS8cm2AYPsTZKWrC9MAkODt1U+0ygwY0Sf/sPhdCF5D8UG8UOWsoZms
3U84/HlmtQuM2gYhZ8Xk2X6vT17hHVdw0DpzoTIVIZwm2A3jFRwm2wB+EFeXAw/jGA3i9khGgFef
1YNWT53UKyax/VzWJ4yT4zq+BO81lqZMdwEsXfhsVEcH6ou2R3n3B5MRatbwR2Pqk55lywHxljYf
TJhMvfpMQHE0EDDrvWqBGLBuJdYRW9Oz3qLDFs9AQAVdhT1f8+8YWBApAFeZ9lSIlzzcUwKrTA9U
G9x4qY/2lsLoxGuH71h4AF3nzpSxVicgLDuHh23hv4LrIOPR5DqVIX6prOQwbbmFd90NmenDufow
X4ZbPH0zBHdKiMi87DvUldl1VCpe/aoIAIHzrPgTdijdp83AlR2V6374ourewL8dQ1T6Whq0i44L
f77A9ht2Bd5hvLrtg8dRmgzbG8bMsAi1DswXhqK9AkQHHVtyU+wmd+gc4NUaEHHl37BpOZg3JtZt
HDuZ9lQj8O8A5jJFLCw21jlsFNbvTOGIrevpj4GNO44MJ9q9j/VF9/zd6VdVUU5PjxQV7JME7X5f
OFHdyVyf9bLb721ZoMeDf49DgRa9VgK4OYQlF84u2nqMqQI2cUH3wpsEdjzrrWPhtmOZtjKA1kNK
Xh18CCN3oGLxzIfxihM3JUWp9mAeyNYp1QgQOUReU3itIED3xcVt8amSAdzBrpCt1EU8IHV0shYt
wIG/7ukOjiYeYwQv+0ek5o1KTA8OpFb6mZVn7XchevohuGAOwgC0VPistmZu4/WQl6i0mwzZubCo
vI9LSYnVOTNeqpUq3PMK7Y93iZ8AUaRZHEcWTC2ZrDn/Vl5IfOeX4gy/iBmLagR9NX3FKA3phNBi
5YmdCknGiMskEa4iv39VHtUBjMXJ3Tv/VAvYGopR1jin7pFsxiMorX3VoUySaz4P4YzpeOWu0WWy
hW8JhW3cTG8UMDCoVu3fBXukJnmM2x19jYh7QrcGecLdzAN6vNqXn9rDnpEKDCuq7LwGnFJvE1wD
Zzu1WAUPl1H1BpIC3J7G6WcbZ2i70Rc/u4b9muRArvbQgaBkK2bclK5BJgOFZjSYQ0ocHjjPbP4N
qgNnOthrfsFgruLx9eFF73BqZ9F9vtT+WpAAd9+4jVftYfxWHXUfydb1XgChj7FMZ/IGF/KxDTWo
KF0S2BWKQAXpYH53vtjqAbi+iNQvIvCLVg7xDZz1Rd8/0GpbWOmCh+C4YU+gp7MqPix/Dq6WYLzF
d0P8Bbep42pUj3V4mJUZwrY3iMbf2I1aMiA/t2Jom79vS4vbWXvXSfo+teWDn8P1xFU397sVT4t9
NncEE9shMe+M19PKmH1qRYGC3JM8AXMaPsTX7aQD7iUzb1IgoAcg4cbp+0N/yD4/Ew9szSIxdcxv
UtYmdodRBUqaGm/zje/DMfsydIoGaZHgpNR27n5vfh/3I51PQDcPZ5xSbZQpZ7BVLLLjB/xAiP7x
DXwuGmb3JdvXtPXdvqFtHfUhp/DUSWIR7oOiaunjElDbxRDW03ApbT68Y6bsm59mdx/hs4cUiZ3T
6JzttzBnaUHJOBAae2q4MeHMHXevOVGmla5mjNw8pN49VspTGUpbJNf0GeSLHghkyy9mDef9fbSv
o5f7/qOjgn5ns3d3vcnyKVQSBUAN1a//CxuDKEyQvsAn6Jl9CerkOyu1Kb1QmxzpZN0PfRbdQNJN
woptJkPYFyD31iADzv9nwDUnu5I2oVqx2puSisH8GiTVtFM7nOcUC9RBS/niYIBLkiRegNP1nrP8
iB8E5ratqLuzJ7mydoPVQhyU630npX4SztudkuPpC9dICEE5FBxhqGHtEHwDPoQNYZuTSSs1NDdw
dFDF/PIvcN1oMjRgeAhHAcbWO8n3QL1j+h5qjhk+nUg98I+3tqvFTS0gsFX+jaJo2ixPe5VYsKMZ
t1qt8MsgvePrCLaLKUJ+1iZhYcK3jb/wU4icwtSCY2ffEaoakXTVhi+o8VfhIto4WvxhAWScv2TF
dHfJxjNgYIq4p81I0EoH8EBzqvyzAwPuxvuKxqT69Qv79qyYXwHRtlKR2ZdAh0gCkdmUrA9wEaw2
AIiB7HPjvVLOwhvPeizGEEMnKXgGo1N0wBpFy4DyH1T6juAAOOIGiXDEVirLZGab7uanEzbG5ovZ
2X8+WowVeVeC+td/DDBPigPIe6Hc4gXotChb2Ka53/CC/iVt86Tk85F7oiIXHiG3mxVlbEcqgH4h
QvbUy71ml2Am7KzB/q2+e6mQX1ivHSNTba2sCEo19OgWOahUzUSlxfjo59PGqaGIBqRcqRTQLg9i
MUg7+8/IgFJZw4AlP2AA0trBL1rVDg9CSHw9/wHbQfoOuSvXkA1QHmNRyTT9hPn45WF/bziIyNeQ
Bw+j/xL1Rl1m/Q5J5OBQEiF+qOyTB8OMHG8Km0qYt2l+tKDsze5UP3dQJe/hfvwtfDqSHgRxM0pm
EIs9IKNTwoZb//GhyrgvH+wRpIf22Rw0O6Rv1hMAcuhTfcp6BmsyFckpToCuu+Ls4Vm80jnMrvpP
kZRte1BecwtWw+BidcbGlAEAzRNkoWDWmddIkQI43kOzlx4wEr7QwMEYD3uKnev0H0QgwhFcJEQf
Qhds7F7w2EdjPWKFnU1Qr5mr4TjCdAyfdTTr8j86RopdeNHuxUNzxMDPLhfioYf0tXfx+pBMsNTr
QocbwIHrZ09kgY0Di4wjLJ8MzDL42iLSWqFpmDCJ3FF5gHB9TCsRUt9XXf8J1yn8MsxOIq5Il0Kf
/XQUYzptPjudhOfr8Ac+VOP7kp31ZDrIYxxa5qnQNhnWwykho8FALKk43hILtmc67yixTGUFdsNB
9hDDBcOw4mSgS8GtwDb4bf56JlxZVn8Gp5m3u4Lf+Xi42fqEomlX/ZwX58XH9XYXFzCP3wU+if61
DGPBTN4jZp/3oJMxckeb18eCduiFgAeERia757nUyN/dezzPAV7QFajC/474f6870dlCDFIjpIoj
HTHuAmaJ8xHaT/fxi56Zvzg2vNrJ50tB3QqrQhkfg6wC9ekubjFud82AX79L3Ad/KGZIkd7uXmbN
RXp0bjFvav0gl6AZwBEr7XNil8b8ging5WQ3LxfS/lL42F9rxVBS5CEyb3khh48rexj1koKkEHaS
DSRYurXPi1EoETkarI8dW+cd4ysJus0k7rNcJBS7YJkbBdvApfBmZJjsKgzXQjsUax8p1ORGgQDU
swYXPufxJxiBLf0WBSIPALzxDvI0ABSe3OQzu/6UIN5les0g97q3+POTjzaTIu4ng3H+MFP0KENZ
/TaXiSYZhlk8y8SZ0jN8Y8SZ9hhSw97pJu9R5RH6lTFu0eLw4TsnrIIoI2FG6IpPSay+ln2Sm3qK
Lw9jMAqpa3gPDGCBw14M8jCudNCgW8XuZR9Eaeq8/LffnzNuczZAphhe3YDVGcU7N7s9OSzYgR4L
QtifACSV5ryDdw8mUezhs1kLP19i/fFlqClxtpMBvDCow+5UXMXEqBFX17AlTmVXC78wl3noRKOU
OvwxMJMJBlofdqflmsmGl3dU7KCS4HS/NHAGxF+KX0Cwsjh94A+Bc0Pi3JNs9fq9BwhUO75QFyh3
U2bD2LY4htNg+8zKwwLJK/r6VAP6xcwKVJXfSc9efmb+Rx5ilINwy0FWGmCXYeMZyNYGBwYfxlHi
TTiMw+6ajPlJT52IJbdjAjLZMUD9imegZqfyyGGN1baR/TMCs0d4TqkhxUKTgmLRgye5jYWwjTKP
mSy+N+BTPaS6usqoeQLI9FCqPDAoWFIxVAsWp0+/Sw04itq+t2s5rX9D3KuChgejNpWdFk4oMNT4
FLPRiTFC9dMReKDn22G1gOBUeUIG4kDQGcOo3N0Xg/HNDvl3jwNU+DHcDlzQ1WFdVmrITvckB9DD
oK320FxV+Em+GG49Y2zsDpi/0p9jp6P79c8FbZOMM8V46YB7CUb2Nou1IEPAidB+v6j4Ib8jWGDK
e/IRCr80bwim1TEhPRID3oyx+ChZ20ekObsdJLs7VMSPJ+tBHFiIGtjx5Amgu+jgjoGecXcCy73y
U2OuIAha+4eu/08lq+5vK6WdgGl9AwIAJokZDt1gPGnUKuBPYAT8Mrt3gMl3jNyE2Iimq1kU6vZv
NgJVkYpSZLHZTA/ZLE/g2NbI+0QJCJwmiwk34jXDC8EdMWUqAv3MMOfpSRiSsxtRH9KnPErNGYm9
CtqWHnCzEOUh0WmACICUEjrxG0biwneSGCCi23w+B5qBC8wcyj/BHxWYonSNyJgakUbN1SMaQ23l
w2LrZJ7Ah3WwpSzZaQ4i12Ya0SCz0a1LH1T3zdYxyHNQ72j1rmEjLm4VDNLO/1g6ryXFlS2IfhER
ePMqbxASQtgXojENwnv39bOSnphz7p3T00ODpKraO3canjWskXjmcRtiFZRGmGU8fzH7XGeyjTjb
g8HaBVfifRSyasXnf1Ysr3IKpRKHs5b1wl2f0ZWfFw3IZOchiPCaaeTHOha5U+b+Zlw2dnHiOFce
BlEnVl6FNDO45C7x0UBKyDnQoK/SS5sOnrPvt86k7oU07Bfp8Codja40sYiN2f6pqJOSvPUipcdg
Bo37WlesozoEDrHC+MMtpqBTt/krNxrOc58ZHJQqrJsfYVpm/mifwqaFrz628UbyIOmW8TAbDVao
TSbh0UTLvQFXtwcccqWHCWjzWeKsNUV63lGGvxh2ESnH5s7u2mklfOIGpEQM3NrFAP4u+yQ6AJCb
Be/Wyhn6ZbNtB9YKLvglgijwzYKRZKpVOA7BKpyNDysLeN1wkCW2cMpiskqEIOaUPmF44R26AW7f
6YxMxgWD70HZLGF+0nkPLlmOarkWHJMPj6bK0FaA5k0A4drbeMEt3c9fLjskrNNd+vltBWs0ZVmR
LgJQdg0dvjfc+scvcafZO7fta3ZN7niM0rJYFL8Hu04lVQiI7ERq9uZvGPxTCI7ZTz/Y0MX/bDrI
ORDYrfz2+EBt/0E0o3Hh5fc+KkTV+BNswZ/iE/SCOj957+8ZOJz9M6kgVYZ3WXXexCHb3CboEBlP
QCKsIYWvqB+ovdHhFaFBjgpvOLaiuo8RL5lPhITf5uAGyDEuBPuxhlkY+qwIqA7aP50faK3xJjhw
21wtYxwveOFzezeouZJfMI5emXXvyKudfThH3fJ806mD9l4kuHt1eEkuwGdABTg6BM/FgQYB8jT8
4BkqUDhYY4iX+ck6RdUZZcaF0fCyBzpPN9m/M8fIn8YlOPeevaPz6j/pzoZ9StQmZdrpZaxJ9WZg
DLnSOX4nrEx2yKYtM/zul44mRGOz0885xIwr0FLNPHI/zs6ztzKZnKc/ZSfPVskxA/ukSjyll07l
B6bnHJsZ7tILkREQav/ZrgXonbIDWsQHxSjaBMZRGr0rB/fUbaL92/d2iFdRBKy7THJbaNG9TQRT
mDkChEdQrg2VM1CmNCJTG0deYt6ncFf4QzDnuXBnwgGM5kdhhYsrT305KP8Sq8DDrbOrZtU0m2mm
FBz+pX/BrJOuYhPevnLGmyncrDqjMOKHsYshgpZsEygeIcwJ/bFEkCc4bDyJhe5GNXwVoUWjf4Z5
1nCr9ERzcKch8RqrPhE2Jex0x/xHE78hvo9f/glAhPw4wneEGtcZHCq6qBKg80QuxqpYvjp8fLA7
emInJ6Sw7BF4e3C1oBEuP8MGNBQGc0vA4YSKeGXc2Uy8e0A1O6nRP9FsdC/wE9mI8MqCn1h3L5hG
V+ayXZRz0wvVHYMdxAOFqXecMQwMC+rNpdLnAhcSxBQb3Ny8AsOq5R2Qcvam4cRhADCyAZZLUQsD
N6h/rOLwtnwPV73irOBv8CVFj0AlSGNvU1zRmxEeBwAtf3t5GKqsylPMmb51s+gjYhuOJpiybdpm
2D1hfCXHOfAvzJxPRCfqyNjhr+JXdJY9aqiVu3ziC8Mlu5q+xjW/eHe2MwJzS8n1GFSSyj5tZZQ5
DOKeTNXwiT549fQ6/J4UbP6txfvg0y0yv7u8UHLSvXG0DflUd4iGDZQRz2FhgfYCVsNuSRrjHae3
cB2AapZnX4Z36+g8gMeWe7li8B77N87oA59zw0ACaN+s9QXn9aXZYl1y0SiC6/bi9TSpBhZhvY8t
n7vCZnJQjka6JB8mXXY5WHW2g4/K5FbvM3/WDJgGgEmzwzwfDkaWFVGVRiHoxzvY/p5t7AMnTyz+
iQPm99xspoSg1sb+52JVo7N9Yo+CAYj91vmnisVaY16CG4Pt1iZ7obMXQ+3jxJjilSrm8Wfz4Bzg
4IKBuqyCQflbHP5xXbF32TatYsC7zg7I9UgiKMrgiXk0XiulXojmXoUGH0OpavLhLMVkymrO8/QG
VPNEazjwWig1sKphQFaHs8BBC9mRkjamUZhOLhYYFaACNiwUbQMcrql4vvbHDkw71cajO31dOaoY
h41VbEGdLLTLuHSle+auYS2BSK7DTr2gahYZ22KGiN0UyDOUm6TQ3n5tsO8I+roMRxlDUWocmZTq
HerRxPCrN5pEMSkBjrMe6y1+nAajFRkjPhwCkug8qPtw2aZ7pHzqhiPJhMWOcuLmoGqf5TP4/m3F
h7X1DkQAL/VeahqfNFM1mD950xmw8BhgP7QGRZugamRLZTbKhkX5Mm7glLoQ82MPPFJwYIvDBGAr
Y+BDST8o1vhYpNg2IXdyiSjM8O1msYR3Rg5Xo3xUiVXyHxiwrJR/ypz3zofb2CyE2oIGXVejC2r/
QGMpowQTAw1KMbmja+UJLcR8DrYUSqKMtzEIeUSYp1GcAdfonmp6h5uTr0+IA48jXuJrTJu5sU4F
dOXUIRpC8aFCOv2VZXa9RXetXmOAHEpErIFFoQcbwQIXGlQ7Zw9U8rfHrcBRHQ1Ak8kurD3PMnv8
lYoxsgaDwU7sCOsVAybxSf7fYdU8gOvMtacMvKWXAAn6i/611LJ4v4MFtkJeaP2aQByIGlyxLODS
0vj/cWrFg1h0BcNhVY5hORIhSuDF1L4OdReYgOjWYLfx3ZIGGvFge87Hq5ALq5mEKAc4y8DoWFBa
d70mdj2wJqHx3IwX0gYcXznm+mXg2Ab/jwCWmjSpUSG3skpSyPYgxPmw5L+7U5Lhsk/vMi8Q2Nav
XOxXPN3ROL/g1d8pu+vR8bfcRR3GXB3F5Nvg+6Y/oA4R8Qu/05O5wQmP6pSVA3kLI2WyhtqCNzA6
vRj5YHBxBmK6azxfBK2Qgz2eGdCK38zxIdww/CK3GrYkVjmEYH6tPksjitdmt0qUcz2S/5AYW7wS
IeUhK16+olTna37Gs1vqDbpcMEyRwukSEgQZBRAH6dLVZfCPgJJ1cv6RPSb7HT3XvkM5rd6LXywm
8KOF94v1okUDL3L12owdXKdxky5iNDei/8JzrvtOQUZp4fX0w/Tp4kxcda92c/KZa9uA6Hmnbt9g
nClvr9eoRg+yydDf+Ydsk5wwVT2MP9krmwb1oEySaMWpY6L7aZ+yPD13WqMNqWUAL0wEFTk6DaZk
oFQD55Rdf3jb95+V92oDFOCXSVgDf7L/WWd4VsHJkp1y3oHTT/z2oc2zLpcqfKvwpKUKL7p1WBvl
BsunATJcTWvWavi5k3hdt5UXf8HiCQ8sOB1kAHDBD6NnsIFGCW/4PjhgxohNCyaQiBEc2WI1AAng
hcomta1Y2PYL2iPVKFdkCkdbU0jadXjIq87kjwsrttqhXeiV2cz1Cth2KaSaVUtah3blqNv9E0tj
QDKKIhzwcUYXY9v36Y/8rGn5bCuwChvhPkD55J4Bwq7dWluE8RIgyMEhVjgSR1P+v2ylWUxwKcJc
chEhj8Ep6/VMIOsxsmdoblRCheWJZJRWBwt5CLZA2DT2xPVh84b65BZDvSZK5GLWoSBhi0/Iunyt
p+79Zw/0iN/lx9zgqbS2cTvEg4w+DEyf4QaHCq5XpNXsMmAc3PGv3ZfULE9qWhzzxYEv2E1rTkxb
xQSevRlz/ZtcUCcooAaHdfeIS+DawZeXwUbIL/IhFWVydmU5X4LXipiFf0ERuCJl4J+nC28SK07J
V0gBy40MIohJmqa394pRtf/uvAgJeCxg/1pyhoemOZBp+C6hB/taMZJ/vEnuyI72nT3JH3xGlD0Q
vHNUJA6Z0mZEm67pMtZP3uzlw2P+aThy/98spiQhF1hTROZUIMw8nB3NmvigKFT8G87kFy7G8ec6
WCcvSwqFFSTrptt0TygWNJ7gMIDWKwqrog0wfMemrYph7h6r64MDMEQJN1jA3+PsCPQJkApwziKt
sZ+Yt25YPieEMZAdv5xlLWA9B1Vze7B0cfQLLSYn2J9Le5WnDliEdyiOfNUkLJ13peluNcDzG5bM
Cd/cunvnScaT2d9SNv4ZfyuKqMnqvfjN32t6SAo0re7HwrVPJreKVXnb+06e/nGXVx3BatXghlH4
qQ0tGJUfdqMvq4ac5+tIm/5lKtDNuaxM5A+zO9ufTDCn3SpgQwV3XdF7CSowUge7uiYHGQgRtsks
mmjCq5PBxt88DwAOpl26/tqckonOWc7geYe6rQzxXDkFM+IaccT+8KsCHlBx8lD+19dUhVHLeOP3
/KGOohpjPwdCUAP+3WnZx2RP+qLjJ7a4ALsDKSklIhQDgBL7wE7B/kPRDBd5wrIjdAIuEogHTyMP
QYpMwJjM2IdVi9Uo00aY9N3au+TWvg+4eR1QjRZb5dUuIwoCvWh2wTa6ur04qH5JruwofOAmu+ae
iIsNXLHxAwvln1fvi302B6XskTzB3khLnqJ300dm3g+xHtgm+VjkinEg5B0ixH4e7Yqzy05KvqmM
VumJA0t5DxDjeETIf8h4zHnCuFIYqK8o7hwMyaGOv/wGQ8hF9Zc188Hg3IGzPsZHeISMqo6rLMcJ
ZeweopguPnUqzz1TcVWnTJa5xuvk+BPNPuyfYPWT+tFsQJd0b/BJ4ryLz2SNve3uEpQtZLU84GeU
WN3kVjBOyLYYrReGeK063PbJZBbPRCPE2vZLdMWPxbkOLiQi3H8pKJ8mh+nbPA+4WQCkYio+IXk/
fMUwacPc9JS1cX4Hn9me3cZfLXeEDbP9yLszY//I/BRtjO9n2nyQDrhsXliDYu9rXHq3HpLs/jNC
SYcq8WrORDvWFSvbHFaiyBM1j75h5U2DK27VuwSbce1bO6QTs6+XO9/f0bcggjD5qNaMTYs39n2V
MybUut2UFDxcSiCZxFk6x3nhhaHF3IWMy+wJtpw0Xg3bSGN0PaNoUPGpdnGxuQaD79Tlm3rD0KTM
zSAW4s+tdobOgEvW8JRiEs9mujUvkiiLyKPeQPcsU/2NbGfJdBackg3AmpAlaQGQLSrtp0vYeXDv
H3jzwudh8LDlTrBcc8oyoeaTxlC2PMJzyUMhGKOBrjX+xhybM4zjnDfW7fwJ9vb3fv41i76a6BFq
HGoMFnEzx42eFLq76/hg/Y7vxDNp8R7+PS1gRcb1urK/lf7iUqBa3LzSEYYDChRiqTcxkhGsV2W3
T0SXjgmprRCS4A9LOuAr5GSdWksS5gixJaKctogjMneJ+SA4sDG79A6MsDE07+2JESSM2+GxZ8JR
cRojeeZz+Sp8xrctVQaSA5Z5lXst/28dPn/bmW4dTHW2A9GNgomDX/+HZ0oncrYCgyQuEKry2knT
JWd8ircZSQBiaIgnIuYJ8aV6nwqp0BdTPRe8BIbn5izOzmYmB3UuJzsL9zDjRakP2CZ5eyXOhy1j
SYtLxfnBW2brJhzO+qaJ8rSR9nIgpEQb+gfhErMbNHS5h9LK4GnQbhnP4iIzGSeOJSrhvyFgcnMd
9WvaCdcJOzFb42Q0YvHzeKrEJLGR6O4SByBBGXpy5As+aXAp+Ebt4so/4dnnfI5h2LKAeU5YWaZW
G1VKqgWQ23yUHBEbciJlJxh46mYxyUoOOTl8ztzwMT20s5muQcYL6A8zpQfDL9O1zbKt7WcxOXL8
x8ogfvvq+pzxhu9XwjTT80SeN88nX4l9BMQbRz+V8QXfxQXMESTpbe1JPoeXnvm+H/MjSPrT2IfX
5TuYQbE/ADeLrsnjQxwEqSJULLizc0wBQ/M+lnpDpNukvOdvogDuvRvlTuh9pnxb/PcOZYac8gIf
gy+2Ok1e1IcZv9Rv9qa7xPabyRefC3N038kunC88R9ouVPzMeHU9Wy9mYRgCW0dEhgUbDRluxDzx
XEAlkwjvXpFQsaK60lN/lPm5XgIfap6srIYYUElJ+uDn7sFS1cHl07fqrccZnOgd6YYcA3ciBg6O
lqpWIXqgUMDCNLjoe/T08ywUbaSKmP6iuUvRdZfRYEzdCQeOniX9+2nPBPpr8Ug3+Ve1AQFEcRyz
vdMOk2PWpI0NLeEAEXHLetDACITD8LtVp/E90PRsSfvx/LoDgIVM+zBcgeHVTIv7AP9fPB4QB6rx
nyZdiUokQmqU+kQsPIEe0bY/zS7DWudMRiM21pLVNsG+SFL/0GMxy4hKDQSw1yeZrs1sN6t0DkNB
h1fnmWBBmmJQLNLAqr3fkSn8jqtW2b9BfFsz9wcnDi/MO2at9HQ1yTy3IUjX0lqnCpqdXsLpowtM
SR09bPrYQRc0nlCeMtnouv6Zc1horzy6t1mjU0nxxbKOgJyP8DZDgZf3SyUsRY0mJjoIaWerydop
eQTGo48ksAgusfcYZv4yN5cHKGgvw6naDwRznEi9gr3qHzg9phCMVhBo53BP5garY097B3aDjGwU
Kl+FuJYA0zLwAciwEtGr+RZh6FcdqTYEClmfyk3rZ+vt06n7HsyKZFnurJMeI23VaPfZdqoqS0wV
qutMgTECHY5ITWQCwIzjaRd69EucPypXtBURycXm2tKGFMeziDGIxSOtpiaOXdiDNtQb+E7w2KDD
3MdT7xVsBo2oESnRCfWy1yTtkdiVgHucNBM00yFHPE2IbMbf4z0ei83xDbE06yNgL2CXZM3JSnvV
Ja4Un35E+2diX14hp9ku3ndvSdV++ffOh098Jv2RraFGffRpr1KM6/ictwJJM63wgrj/nEqFUwtb
zq337NdIddFF2FIeUEit4aHZ60SW/TrnVXD/ce23+Kp8iWd3gxglCJfqJrk0OqeZ9uph5+vygscf
vzsgoIDGFF93mlNJd6QVpDyWurxIk/ykcMMb0d0R61oblvDul3gc+V/3ylmsJqNoUiOet0ADFOdT
AIV2a04vV1aIxvxDP43KASNfWNuIhZxGXIvv9hr+E5Aya/2w0NGHVTSDBOIMzwOSTWjimI014u0g
p7DtVQAl6Y0p8DkasC1CcgO1CnIVnwv0Dx69DXoAxMAUHvyOB05LWmXI91DhFMMAsDVSPb23id7+
bmq7MzktOiLRntJOkmlJg5rc2M5QNFo3dLoRMyTEBXJ0y6PiuOk3OHSVBfba8GDshs1FHWokqbyX
cAdv8w6q3Z5vowejgpr9aLCUIdLxV74yI7OUruCzrqKqfwsf3rLCH2iDn45x69QB3UwUDYa+jzOy
X0hZlOR3emzHkSS7HO39W9U/o/Z+GaROiBNl/HZRe+CihO+YidDO1deCwByPbZdkXE+HliLfjvSs
RP0ikCWqZcJJrG6GHRQiDCduzVFgCFv5geNSAbIH6013yHWnoss7Wp66+hrA7AhlutCJvTiimS8S
YAPSLeoiq09nNXHcQBoTFL9UylYE1FFY8Dx8nmZUVIeKh//ViEYWgnFRo83wi1T4aMkIYEOorM3D
QXnNX3V8P/VdqPlnq+2m3wrHZzbLMfa/buO44kCyluywG4bC6Z+u+b7km3SyxOtxjKrZPVBy7xzO
Xx9E40iguzuXJwGikeTmqTz61nZGxbsyJfcoBzajKmE2O6b3D3PLCkUqH58jHn5KTgEoOhVVRVxR
2FKbaGFto1Pxey+p8QO5jMQk2bNlJu6VN89PBgiDlK85vLEY1DsLa0RlNHvaTqbKg32JkvIVOjSH
JYeFozjluSbQkrtXeqsPCWgXmbeAQ3Xh//Rhf1bQ65aglPAQOeCH998H7C6aRaZHkJWq9qbg3OgM
uti6k9+5HdQnpzkoPdSqIsunC6TYpCCM6xFYoz8N3v0H8kSm7d3W8BQjDVfhS7RAd9MjTjAk9N7i
QDHr7QuSkQqfCxGKfQtvw8cQcTXPKlucR2Bf0sLM/gmzxTi2a9gOPMe4ec6rGWtrPSylNw9a3OOP
s/0IWGu8COEGXFNCEb4r5aEyVPfZ95dJ1UhSXT1taw86XmxIXATBoMlvxo9IeWFKgPHSplNBIvdG
K+1UdGQw86TyYFMyQP32Xx+TpzsTFLHOuEoXpgzEEOruvgeftkYbkyqtOwQYJODAcwwNABTMEV3L
1XBKmUAJZi3rBQwIFgp4XvE3h1yguYuE1KSsjm6si9EJFLHuArq6rVjAJrYtMXYcD+BA4tpxhS94
QDtB1S0Bh4ODQrxol9NGG7UqYzzxzXH2iJoTiAHsWR/vw7WZJhzDIapE7zK7zKgZ7cuMfMTwM7vl
RLjCoikjTOM5r3nYwKzeKOSvDDMQTOHTaeRgbSQf/sgzhB9yp6OwJgYZEg4WDuApqw5KLYGuIAfI
tUbl7oZPSFE0gB7zBL3rI6qAcNIDql1xgvdKMUTdcnT0GlmxU7crvVqviUPRL3+tGQFtf3rPLtqK
UaEnLRyOGIy9yU/aqbPmXFkNiJYFUmEzbwLCCt+jeIzunMz070WjUjKPdTqvMjT5EnVordPMw0pa
XbzhNSUtczerLqbZKawmfDHhagQs8hjA8ThpzWjG7pzqXKsQ/gUbPUmKS9o9fgmRhhIEUE8DzkNB
6Ges/pCXVNTrohvybqnSUu4lZ56ODhpbYNnqL/lJHE/yXSE38C+tt0XezToByjr4nxFAewe0gDxw
7vn5t+w2wYpZbAWPFBk7LHxLyMUC4WhvIKSc5UvQXbRuD/RHa4xvoDo3zXp6IgISaBJZ4YL5CmkZ
Ng5meMBpMKZbh5R2wddoVRAVJZ/eFX+nPyspfAxXMBcX5ONSw4Z/zfsONxjN0kgaE5E8F3v8HUyj
ja8QQOU71KN78AzyaaL9WziRgLVLVnN2Y3x/uHolai8Yj4CmwKf2NtCB8vFSbAqsQ08mACrMFAq2
BuQDFNzTXsZqwDOfTHqJCdrEW3xpkDBjEW9CyL5bQBCgvfyat6DMPLQNAEJcwsQdEh5tzoeyi2la
Ol2JR4xemCO07A2OrynbRxGLSbj9wxVlNc8+Xymw2vGojxorXLkvYWOKZ2Jz3OqoeZHEstZj92Vr
V9ZLk4wUGln3UHSnVxfRQ8MMXua27nVapulTKMrmg+2AtobqcC55+i43EcPiGF1nWxNfgBhrCgOi
jLyVW7PnVf6Al+DcJxgGMS7epqMzHhbG5jf3xScHRkNbl8OJ+QSb38Pvyr8ikkJMQe0gv8sPHIKq
wesQP8t7ULfsGzjd2G0Iouf5h1PwAzFdhYQQm3104yzTh9YWVzJqzuzMawnqHspuoTB8AFXX2pX2
3r4kt0QNVsgx7iqmQyQwK1qbnFCubbtVqwH9gVhX5I/QYemS9IAeDQ5MagKO7t5pPgs5riJB48yN
+C3vT42k2l+H0pXv4tpuKab4Cp3r3lXLuUKkwidCjY76AFd+4U6SwrxsswS7ncgkvJXLnMM1YjpV
aaiul23OX1m6HTD3ARV9suMzzaDD5iPz8PFTCT0UrkF/Nc4lfSGflXOlxumRzHPKtefBTJbLlGMV
uEIJRKA51Osrmz3ir+vEwB4wqoEnBS2pIBGQHrPVoYRAgIp08q+l/xjL67jYe3WrVIgZ5Y1Z8Arw
3ekUWTvQUDJM6uGxiFqnQob9dAYYAYYXYyFBlQDZUQPNKRNOrwf7Bx4OXGJYg4Xxm9EkwjSaSjZQ
Zm5vV+y9prl2K9jRhSHbRJnbpXsBwZPJEgUvKrQH0sEnlZcyVy68CXII56rN9Es9kSpkgfrksnTF
GynEX8QcJoEmz/zNtkRvm/bgnVYyBsAMoCu9Yvf+HQczrdWr86rto/2BmnNkospUNaxj86aYT4m+
/qQB8qDUMBUKIdwd5PQQGjVr7Q5EQ3xjWMkQP9wyHt0PJTaDZhCRHQYXqEXXV/TIrAgJL0qJD+GV
GWYrZ/EzVsOtFFOMDih9ipwiZbiFeDmyk94OTi23HsQhWzghgEeSSFLwxDHUR9v+3ImbhW5Qiyvf
c7e+42KtWfK2xBqOwqNPcsgyX7Em1AUYr9cg5Fg2b8Bs2KyRZKMcVXoKzDRJceGGQFPkMvPHsv5i
lGewJ+st1m1YyMyUBywqSrYiysMRy2YQDQrhps0rE8eaSRbI5JuGl6djoE+FhoTp7Xf+yu39u2kM
fOlo5D+iRQVuQYgJ9z20RhwMCyio0lVjGcESaLoswcloQgPFcc1xo/YG7yMWqwNWwlKliqEM+toU
XRiZCECfuugt2dQEnM2qQtmU4aMRkmYf1uhufiuAm1XGvErv5E1vrTZatlc6nteLi19nmlSRe1r7
kfEKbI7sAlwOy3J8NhBE0QICz4zT4GKCvtEdAiGAc5UA/nP8QeJZRScCNbN7wJRJexS+VQBAqDQO
cWP2WBvZRtjR3VX/IaSvTOeR00aN6m/mAvxXeAdVws6HpkY4csydo3ukqrSWRDmwG+J01CeUygIW
MvZkLpPk4rFNR1MfezCg0m2fHi6huGat07+bX/DtxTm2CvSD2UETVbicOtbD4/zwa51TSJKz1WKD
FKBKQcFkja3/Pj5AVwYvtpfwxcrk1XNmQX28GckB6frFe44zjkAuw9pqIS8mLtpjEI/khcNPshWx
RJtxMiwmYHRCE5Y4vn8wNNOh8lCOKInb4N+ggfr2/ajwc9sbc0K/7Ee4XbLv46+zc979Ct1LRtPW
r4VMdbtn9zEkDtZdBYdeK9TRQD1EVXUCqz+7+2jV/TKnXezBmDOC0Z2jvLufoJ7xHmEjzV1kRr3c
6ps6Zogl/pbm1hI/EbnOyp0APuLK7EED6Q2TAh0CIzEgR11RttJZqX0MuJfUCWz+Va7H8EQyDy9W
Q8rSf7l9yVlaBDVQEEDq3oKuM+Kma2Z9PTEELAbQjHiQKm1R3ST80Pou0aHWnM2YcphbS/ZsCBu2
u3boNTo7Y6n9u4B08epUoYiOT7936gy6iImOSHQacMs5mj2FtB+47QW7iESj5kpo1V/jMbkyDZBg
nhlzLj4gebAaBSoPV+M8Fn/QaJf8o93yxEpjc6TswrkDlMN5jdEyjCWCl577wzpjxb3xTVRd/Q7y
H7oBtzSX0JvtgLBqbW0Kz85Rzdxws3wzkIWVw/aHQgOxwEBGH43xpl9LGgTqYFKELAlmFEoQsfkx
1YyU8aOWZx+WsVqA1e9+QHHhGG1n6h7gr+i30KrgBOkooJY1w6A1EFO0h2hXhztNjDPCbhbeAswc
DlLIWJ3DvNkvdpsTNtXghCZx/okrvRuCaNnFTeEpFO0Gk/AjE40K7pm3uKrEVxO9AKyUZrTh7IIC
n1xnihH60nH4UOL2UJNqkKEeDaCHK6szSnhdg61EqMOznwcCxxmIDwqkyj/wy9Eol4EJmytCkW7t
y84Au8oWF4iMi6M3OKMiD3Y4iIAyIsUTJ+8BYkyf++awk1PT2baYXLHjqlu89N/kLOF+jT7I6a2g
vOO6jDhpar+eQJEo5Xq9FgK9J25Mra/yt85br/zvAxlP8n4ZHZu1hHs3ET9/F0FCHFaeAjT9ddRD
CgDmto31OFOXe62snFKTr6G/NpIDHEMM0L2N1DxQ76ke+GFooouozuudhzQUNd4zD0MKK9bm2IDC
xJsPN30ceHPI+m88U/noi9Djo3CALAhdWKHwRIeBiZNMncB/PN6Th905Xy/4WLEiUETXNlkHd7Yf
tzhrDiVyk4PTE0vS6RAcQV4HwTc7ysTSCgQSmhDkXGj9O/ceTtODiRfLBsreFa7Zut206x0R2lif
tI5Vt0ziNt57d06OIh0SNA9vPcJBzczOAcFZ3QOA8TFtMAPbk9T6ob0gT9iG69BwtuGTaqmdU/47
qxDbL/+cVr8oJQwdv9Lm8AhPdB7aqxreFj+zygOnZurUCuac9+4z1VS55lF6Mn2o8Z2HXsl7Ro9e
MQIEYqracA5JY3T8YX71jmR6+WecKE8zWPesIp5PmGuq6I6D92/1jcEfaOKXfwsB8zF6FEAv6Y8r
LQiF98G5U4bR+OB8ykMMQmmaoVuVYenSTw6Qmugw5uz8KSA2yQ1eDvZHqofn5dTgCDH2IicJSLLH
9XqMNiTD0RgDrEGyPIDelmmeGUzwmuhMGf3SiiVTd5tqDlKSHIHTF5+3vblLiJK2HrCGGDg467Y0
GZXeZX7T53ol6zayAb/Sm04aEAGq3QpcCx5/Nqdzmq9gRV3wrrerNefOTkjudSUo/kJtAmI6VIE5
vFrTb12sPa58WIDUndOJn2ht75wzFWKDV25UbVjrK5nRG+KPKdm27qVsAqfSgezhxt+8Knz1busx
uEFea0LZjoubDqygWh7j4bSmmF9b26jMXIT6vZEehnv6/VuIrnzxQf01LifF8bNAdqwL4Arc/m33
1j261Og2nOK3AvbhHUCp3lHF4+jjtOLEu6Ft7jO/MvOlEzsGwl9MSOepoP6tOQcCwXCJU42zgbEH
58I2ungwpKqwOBlRMUVa4/nyIqDixhCHaRjHmxpIjvKzuUyr/mftrJm+3GA6hoWOmr1qT6MaOdPR
eOzCvBi+FwBdqjESfMI9BYCUOpxA9Ik6DvHXxwDMaLfxccF9BMVnbefOMdKycwxakDc1IUgDhq4d
XDd520ShODQmOpsYzqhs2S5rTYexDWSrj6cJ5IvyYLlGZtf7DA/xFp4rFKLW8IKC0Kl5dDw0Ny4e
x8EKhIhR1bLBvttBMQDWq893QAYbNewnTkM/uQvCzdtCLouhJhzopzWs9grRkfiVM2EZ483gETRw
TAHx/iKns4aZt1ftUtG8341P2oI5wrtsJlxVukozmafc4WpSZwvxkXk16a3WvbVFCh3dultePvtn
LvIKQITbgmbWps4x3hDr0fr78+F8vNqzuiwSN37G57YLx+tlDlGt4fDAp6LQVJ8pQJiB9MsoAQHx
ci+eOOaXgO/Idtd04Dmchw8G7YD7+Obx6S/D0+w2PAFdYnNJBUVWKDww5gvZxTth4jhdGwAQLWLC
mKbySZvq/9b8z83D+hZon2uAhVoJJS9GCHCkDaqdrMGtng+JoUGxfEChXG9vXShqyO8TLBSyVXuK
MVaNj3h+4lFu3n5fVCF7VDIywH0vargVUaTy9hO/jXa07Bchn2eldHkI623XxPDt7Nu+obko3AqQ
kcOsRTVDhRPlbst+ITDkMpepqipMkrfUuriD24VB6+cWVNyHWUmpwlAK8fiNS2/jBCMX+wMKtJt9
GNzspIb7SiF64f2AJYMgGkWbgB3+nt3ir5hQZbPAkQ8NC0rQaJNtqcTohVyCQBX2qeFA9DdyUzNz
7BSZMpRoTdRsx6l/cijwGcRj3hrBUjcfmWa/V7byIqPk7yj+5ABfXqZMqchpxtYR0cOK8QP0TOpA
CP4EEV/RjjGYKrycZkScnSnGIGM0tlu622a089HHWnVYcVhcgmMJw2rh16SmBRCdV5a3L5SYtuD4
2xwJYr+CUvZus4lDXoHKprOhCnns5eTQamsGRZTaxu4aZMgr+XXAs+LHg94FeSHik1CVApqpPBiB
54m7Dg396x/Fs08iMZ+ZUeM9hYVGq8ECuYWqvstVIBbIiB/vGmlWTtME2H50d70Ga2NZCj+hFjN9
gIpeJogm5X207ULR7J+75aWK+z2Qi0akx6AY3bt187RoDpjrWKvwCmp9xOCU3SvV7nEvsCX5/tl0
fLSvnRrLoGmdvHcyv9FTAKCwYl3e7dAljavdThIq9gRApZVq73wYc5xLeLhlE4FJhH1su3+0y5U7
x6QEu7pGdCETIiEuJrhad5ziJCUiUOlj/0ge1N8F9wPO7UBj5hvvCWyK/DEVyZ7HrFN1iE4JKoiw
9mSUv7x754u9pWlCQ4WmjNXUAYVDJTkoOs82z26li3lJy0Zd9+3+HWh07+ANTAuG1D93YB6wwVlG
M5s3+rk5HNr2D1AasJRGMSICaGrYjHhyw4E3tbsk0pZ60YCa861/NNQRy7Hu7jsEb9oc2AYdrJP5
Ltcj/aN/Zam/xJdhKMuGb0rPr353JT5MWYnBhoqyY4/5qQkjEVAq1z3ZBjeUnx8hazdCRtQxDTR7
ouNwrkeV0ctSuy4aZtOtAPZAVJaB+bePx1uNs73NGqvBqOEdihejj4FIer5Dgbz6GQmwR0AGUiwm
sqajjHdZmExPAk1QpSDQpHwBTx/TtsXvb0/a4O4dWVUL4emg0Ab34L1JwvIO/sCnkCp+DXgjBXEd
H2ZaBopf9SnSsFJVWKeXiQ3Azqa7IPBkb/Vyp1cmPwdwTEEQSF+ZRi+gY4T1Ln1d3DAkGPo4Jcp7
JCowzIVPPDswMzCRoGEZHUDb4Grgs0bLwBB58t1EKK++E2c6RNLcCnPR8aTdL7rk6zIiouqnb4RI
bE8izfxrzoQ1CirE5Tr4qMEjwWNfTgAXRnuKkHeWd1scBWbHEHMFecf+R3PAGWwUCLu62KNQF09i
E9EzcXEGi1xbt7AJc0yODXXIA1O8H5ocFY2Uf+3lnNWjNc2xAbdHtLxnCqGBTRQQpx5MuOOsbHBU
ZgxlPhAcMBBQ3hzWRRyKWHIBuqyuxhMXnJF4rkftRCFj+7/7iArsaXRp9UAL77TQtI1wKuhQLaTc
gPADACkgqbDYAUfi+h9MQF/48x+CEqR5UTz5yccfhzh5wGDnwbvMZiITUs2CovAelkCjW5g6GbAu
ZrMsSiIvbZfWnk+csK9kpzhbYQ6dLrVHLG9G6nJhRPcRUXENsnsO5HKtLfIC101UnRnHgHY0hL/M
3Jlko6lrK4XrxXlYB2uhCsoxRJomHyyu992Kt52ceufJNSpBLhNlmXvKb+wnZRmrQLbEpfaExRAy
3NKjWcjW6sTai2q6hhmKzGRQTRvWDSM72m9aPh50Ll03DL9TZpHGGb77sR4AB9KXcB1hNo9GqpF2
xdEIEMbY9/Zop38QG1D8OSQn2N88CjBxkobdNjERQnPS9bAasV2+Mndt17TXfJkOnp/pma+fNhVB
Sj0HWaQA+Wfly4uJHA+LbYRmTvvFPF1Cz3auUQZhhGFLFuvDScfL07DJkCjxSE4DegqeiCl52n9z
Sg7Zd5R/MXj89/tfKlsGcw8aIrRZPcSiZer3HJKEGdgRj7hoX1xtbuXayXggz8YJc25ROTmyGUxv
mPBIXs0wgJVwa09uyeTJdph7rZybUKAqQm5FMTK1/C/LOqKK5njlBzl1yMd0O9ffHYuszsMQvxw2
XE7cCLdLosnZT4TtjooYzni9KiGOuXUPV2ssyZqM4YgQk1FZg/QYUFh6Mc7jVm9Fkm2J8qAeTGEM
FWJR4Lc/fGm0Tr4tGp65AAEOgy45C6mXvTisA8Io8JwQFVEgRAGNAdTkvZ1l08RnfqEnNg+gW3AS
JgnxdLjPtJfPjR7TTiGdjqH5cHT7pzXG7efJHfNzCm4joyuCXEwQhwwmAEgdye7wyjavA0YorJgP
xcNngZZnVMcLl/l/2WT3leCTfRi5XBXjSnbscqT9mvUNB9eJsvgzo6j9koYN0jJFk+P6t7iJOdR6
jcIF8YPMjMoMfdmUsITgb7MyPs4FlwFWeIP7hfTV+soKDuNXtvfgw/5NQU/O092MRPO8Y0n+U2YB
sRFQS0DhvCDOM07jEkP0P8UEXMG/9UqwA2tWD1YKaGOVsj0oTrsKf/nZKfelOijb9yLt+2ZcARc6
dwpsaZM8nHG2vYU8x9euZomaIBI0Aa0WTgi1Se6K/fJ9YAH3Hb59Uv/H0nktKa4EQfSLiBg8vMob
hIQQZvRCDN57//X3pPbGrB0DUqu7TFZW1lI9pojsIXlNR45EQTZDVT/ERREypIf9lHqL1mTS23Sf
qEjRzfO29nO2JwdXbKG3c2COUqBYzQqHPawgQ+moV1B4CUGvv07kw6o9QJMlyTRTMUWNHHaglnYD
JWuvFeXc0TIEQ5Yj2+ScrMQzJaJ3V4tasjiHyYGfniA/egAgZjiwUhBmxWDFsP9kI8RX1PRiQlEe
6QlKmAqmxKQDFhYzaGeHwOGcHQ10+zl3i0O03zhkTNcRQzbAL+lqNW87pxKfxs1B8kI1ZjbjwKYU
CJvBeXjrXIdrxiuikrwirPr0r8E5qBj0+C4/qFx97RYxWzKrUY1NSE4g2bv34VlotJKoEUAsidrT
TDb+N3gQvXUJ19AKYrQkNc8PRUzGrvuN/gZLtencnEansbFIpWAxFTKiq+Rpr5IWFczy8pDp72bd
sJkXTLry+ysKyKfN+xD8TFHtrdsrYkuSTCiDD+Z28oGiX5XEhekSM1hU1PzxqmDDSqi3B59OH7K+
b3cfjlDHMRIXNj1hQR2U5Qwc1KxAdbgfGH5ypz88X4WFv0Z+BvZnLZ2DinpzilKMji6kUkKIDDGI
KSXFT4DCSTlRQznw6LgI2UUbuA332b1pnygs3YBQ7laOaRCYj5BT8nBcKPP4C/nCGx1KK/h40aT3
AtGVYK4F4YVVa6CxLYKjeqExPIx9uGfjsO+hSspMJWC4SbffvySPZLBmxJY9Z/Ib3SaSGN87P1Eb
K3xgA6OQQ3+ITv0WwZsJz+WObvrXPGF5e61+C+nYD3L2CKWj5kNDo02V+hGve+dB87dcNX66NGR0
dmENBd2asRvs7HwXai6DiOStxBkyGQvX8OG8ZjjtnalznTkW143gvSs5KJj4JwMB8ZPVn48nAV5o
uKwYgzOEYD6HRCjk2OH1JCHK6Oyw9FLFpbcwYgZPpBqV+IxIvwA569xGuaQzUn/SSalUUuFmdohJ
ChUxMGQ4HFsQo8m3ESYxF35MBAdgrmhNSaSOUsmGY+XnoHYKbKJpprlCG76cqxJka2aQaB2gL+F1
2ko4z+7NYRfBLDAT90WigZKwYfiMPMC1qZa8d3x9X8Oq34x0MueUZpDWYf0UssgU5dBAQgFpPrei
H5oMdHofLkWzT09XQMzIJ7MsTWfu6DNuGLOKjy2gyIWpQ0y4LyZlXnQzqIXnMYQqkpWYmawQYkyl
kIKH9yQD3Y/Hwx3uguBwWoJsVuJWVwZUpl1IeQcaBo0zNIOsYX6KBk1oWB+X6fUkrl+KT6O6JbY/
d0QnP7k08Lgys6/u0ZKLhif67RBv0zcxmu7q4uerAHD0J3Uj4qpI27wpxSNyZL7EbAPqhQRq8RU8
8soIFDr06mPV5SsBrYudG80qcAi+8ZDmdTBN2nvXEd3UjFzy31xEDK3AHc3cdJFlucgEirPJ1HvR
WIz62eyJfCWK7a4rYpf6WGYau3PtNGe7bmU3AmPvRXnVKuKNF14AJQZay86oj1wJZtZf+j2VkRGa
LZskCvQURIe/h6ZSHcjZlfJE+dHSO6uUKkZPmVSFtV4N1wLUVYYALBjij0jhXLfErEvcpi5UjdJN
9OiHW36Cw9dmkmOJFtsW5Bl/jMmAyyOrIFbehFzl2CGy0FrQwo1+AKXyEeycId5jhzpAxQX8pJxO
wtSBC3Tbo50EHYq03aj2h3SVYsSobLc9xDBQWIjiqYi8ZAQwQLsMb9mifaSaqZwEEAfu4pS/BtkU
73jo0pSPuI7Vcq7dgAFzBmVk7zgggDoazC19ET5N0u0CerVqEfOdnySo39so26FZYgcYIRwEAxPQ
NYP07d7z4Jj+WJQChmgNHaN+BTXgoNt07b+GV47q5gDVsOAVV5jH7KAeSYrL+GJczq3CRLoX1c9f
fE7DQW0Mm0AUPMZxto0IGzvfRo8R6hTLPlohQR/1h1Dv+YO3+hv0S/7lh6b+jXN218Zg0jIG6Mkx
mhMb88F3Mdvzw1XhSnYo1oFcnY0Wm9epc2FEaCpkfBh/uWc6XPCIURiBhXNEno6vEKgxz7P/rlBp
k4T5pLuxDjGjBpclBDmvSP26rAIfwLhqbkVybUvGjAfgm5dIdqLV8/Eli33x5RKvPTg6cNxt5m+b
Z6QLl+vgNWKgkeEp/zJ5HNH0kSp4KVTdb4S2bHzrzKQHjTRhu4m3SlWcKB7KNuF6d6rmzquvcO30
VbBE7MGwtz8arZwzLNucnhdr/JGWlqXyEdC6y9Q82DOro4noWy4myY8KVhJEhs/Q9hnu8A1+uyyc
1AkbHwdpQqQDKxZXzLOJWAp0TCGhEFsjDrYnU1LuiEgbKQoFQ8gLE7i/H0YcVlKa9SEvzFfO2v0Q
scJOlOinjbDL2UVd0vkjuLiju3mzLtZt1h40+vXeqxjmfr45v3gsJnRbExRkzWvQcFYIa2y9W3Ig
KKfiQ4DewGVKg5QoZDRrWAnp0qf/06E5nEIzevdmaWujZ0KZlM8gB6mRAsyjRHpbbtT8jFQ+RWoz
BGPAO/YVvASMj0bvVS/gvvgGdGjCcPI3JCcmbJzjl5qkHeE7hkRiwC1HZo1+jzMpGgIgyBc0read
muvefYXXHSNQdg7zTNyt19XkxdbeeXO/v5DU2Ay/bEdUOTmp6CCCcSGgbbGL8g0Ul727XZB6ogKD
ltLiIVUwqX9xI+7zZJYZfQxJlDoDAMqxVuw8cniVbMMq7g5FzqKxgdSdmJWIFVwHUP4c1DyW8Dt8
ZH+/VSKs7o/1Nwn/PqjNd6s21ewd3BoAHX5O8E3YZl4WSGmOUB2zDV7hASoAox+C281qhVfMQNV8
212dAuxTsk9rDkYAXTOUC9yD1fAqBBgVBn0/IxZhZaIpg/SYs0Rybw7Hx4PoCX9pgKIDZeSP9xgR
cXqk1jKy7F46uxiX4g2YWm0COjNk11wuZawqvB0DZtiQLBt0KG8JcsTXbuFSMr3/tvoqbmHCpbge
lhec9BZ1W6TXUaQGZ9o4S6kNIjcatuehKvPCP7YMpD1gE8VR+JEObmN8TCssyuBKhc3+smXfLpUp
pEcBrCqarIlYEZZtAkp1debMqI65De/nzuaBscWj3zhXRN4xSlwpUU9Sc2ANCO0y+9qUVFkoRzN1
VkSoxjTQYgV9xsNr925750izzFlRjm3/6AaDoI9S4ifkk6rQDkw0aAN66m3TRFSP/xmmuWXg0JAI
44pTwDPInOKWhL6dqOmjzvFGvELyD1ZEJwu8cKeNOCDFaj5UU95T+OVBre1trzVF+9i6p4/42vuu
zBZUh4BNMmF+c+vGfmIgUnyvW96Vh72z9r2r2T9HfcRs7YCZE5g4knAQ1ZHU19Hb6W8ReGJoyyuc
f3+FNn2qGN9GOknrv2W4U8AvEYIIFJOM5Yc6e9BcrPEjhLgyOZwMbFAzOVO9RqVYU5o2STVYUVla
Me6gi2it9i/cdd4DnRCwRkiv5Gy8oya+H7ACUqwT2243/emWkxLigqsWe0izdKmAszm9J37k6q6D
kv9AvYsRrjXke5CiRMEDalfYY4Ohw/XCmeTmk9t+RoOWgyMLAg1hf0drxkitAT4Ts6tnu0LNA/Sd
R3Zg5CceTCOSyCZemk9ym16mL9BNHc69XQsRBTNPzHig/r5d/IQaq41eCbUxY8nITzLPs/uMKNZD
BfSQX7x5t5H3CV/TLTgW682WO7CpRA8pJgIjA8Ps3wPuzO4t0QGkxwErhWjejRGUP12O3jthqADn
UIqLdKsNIMSFZV9qFc/xcLN8EF3AfvgEdN+Q1Dpt2H5Sw/kEIcQ0kh6I9cJ47zMRjYHOvligOuiI
U4tedAV5PYQEkXJ8QNbz6sgce6Xfpq+R4mGzw1CHNZrPL8bBC9fYLJ/jGm9msW08FKMU8xGUoqtB
Q1tw3YA+NePHB7MQ5c6YKzxAtP5SMnoMH3T7N2dg7XhRRfL0zNO5B78AfjJMDurQ1MuBsGFv9xtq
7XkV1EeFYbT+uKKGQIbbApCRd+wBuagGvJ12n77tIqg7EdYx05v05ern0/zwN+ZgTbrStNJr1wIC
YTgnHdJ8NJr0IyAzCYJcPAoB5e9ftHgwLu58yRgqbHo7IdrSQeiRYXIs6T4rOc3sEpY6wH9sXw+F
1SUTvpDOatjIYq7d52/4A798AhuUIUpI5iBQYBaaDFcHaVMNcPF6QBIKYJ/wDgmfNqlyHxLNFdkz
3CYqiiBCogjC0xQBlRY7UcIvEJOGEoYRK7QtTaR6DLpREjdxHFPqNojJN2A3jsbRrDhTkHjhKl0M
S8xGN0LLAAZhvBAMapDAGw5ZCGAGaVjxI5bjaESsGl4EJhYZTSMQx+l/mnyb/slxyJ3biLL9sip6
awjCvLXvE9SWjBeDTwH2H2jB3Imdrw4ArNr/NkAxLbBZChCqh0RQh7McRDzPQdrjrxNGdLK9jHNN
ApiVLrxM2l4gCKCsogGeTSfPyft/PlxWmbyKXuaPHdFdS7MPgCbddwY4h8EK8ppOylosSPEBIKjz
G5jzEWAL4lsm9ODsmsQrL58AftG9s6IF8Uhnh7/O2HwQrPmQqlGIo0KEnfTTAU8x/KmylA25LRwx
xBfqMd87yS3KoLA20LUFlMYLo1ykyUbYAkyaOEUig0pObeWx3UIYPdLIAmxgKgWTZSou1YuC24kb
1WAg8iyKmurEG38t0g6t9WvUI+VANkdwp4ogHwpL1BOu7P+aG5K20vgawXqeRjQb3UwLeDHniai9
iuVmCziZ4Hq4nu0xnTN5yyVHRNLBl4LFOETkaa6kSSTkl8ZsItQe+3BOIXQn1NDYf/BDcw4zaTwF
OmZN0btFSTbPabc+Wrx20535oBqRYFfqG2lMlR8wx0X23HBTFT7UfjYJypZaBYDeUD7Q9+afblxV
0QGYnAvMuWPKFaGTUy6qwAOlZEqOXSKnPiIPs+uS6eEgx7SZMVeXBwVN90jQhB1iciA7seyQWWvv
3zxLujjURaO9A7zK+1cRv6H2GhgjgMjE6DCKyGT4YppMLEA2lCR8+ln3tA+Cga4BgXzapYX5tsEK
srZDo7hDGSuC/4q1izIGKcd02xXAHku1RpVCxcJ4bSWG8WsPZpBMeTmlnT44HxSMuO4JtH8jbMtX
HHgfrBUj3elXocxlrnoOZQrMUsZrAM7IwVtjutmYxuBQLfBTYMl1X929RFhBP7BdGPgZDRi0oVK5
vXuLRY3eBMPgKNxZd16lguEBjdF90M3xZOZkyU4o3tCIAGWF/wADfS3eAmDbooD/GQhT4WHkqlbH
DTRxgCfQzvApG1ipiDJAonEc0VFgoxKOuWJAG9UhykYFEwDVu6NJI3bEU0xT49eY2XbNY6JXx2B/
ZMYXLCAFOB1MfBro1Rt/QjoqZxMS3HPzMW+UNDodm1DA5GZMswO5niYUI+kw8sGlMZOqGwyak/Uh
WwBOlimrAe1QYvKfzA5pJFB1AfC9Ayl1dURRxf9EO2i/AvbaYUYXEEQFnAH7mZagUecPNQW6Xpgp
yrhVa7oxIK05lMwdNUarNrgJt7+nNP+Y4xAVx3A+jiVQcXRyiiRCX/LIQgzrAnbucVgsdmRfxP+B
8EieaBtVgeqI+iC3SoYfHFhCBCXShFZHnwzxx875k+0Qa2YqnWkzcf2H+EOrN/cC5iB5Q44wdTp5
rHBYTrzeUtKZZ70PoWYp6YVonABpO1BRoadaoG+OLGBqdEwbMQhoWNw7vhgkr9/HOVlx0aJf5kdc
uqINR0zPiUUlrGasXEBcY5E5U4rPHLgzg1xy/KpMITviMGj2c04ZGos2veKcZrjsQyExzDZ+uT7P
XIwEldHgLHFmwOM51LBxF27XgLe3gc4DJcycJV+OITwFYEBaKOJ0BacZrq+VUvUATHzZEhhbG5if
txOOVW8jfbCGVIQiaxhtrbTB6YoQrEBsgF0chRuHTnQwSXUG8hixdzgwcLsy9GhoxGArj+jQy3xe
9qeYsDEO+T5OusvuhCqACQVkDHy4VdCygEnlUdj0m6I02uDpnaJ66Of5lWuycmfKcUaXQscXzNjk
p/TBD3BGsH1/7O9bhAAFZ59TRE9itgl0ElUXYQ/AvPDLzG5WESLKHNGboKtRl0LpGKxvmDtDrL9m
ofNAEaKBJAEjIVnQ7gv0kL29fy6bMnXDtlh8vomuPIviKzeSpPA2ulxF0pEiBGNxoR4QaKH/xvns
yc7ETlrYaB5gikkxbbITVw/kFBEWYAUzGr4fPEFM2IiL2zuZ6DJUbUx35pZNY8GE7SYYXsydH3l1
MkAgVAipHqqiHpEHwQWfw4uGACLEhay26ksHNwHgwaDY7osWIsbwGlx7jGDmWM8Dl87NYVQQoEjP
ng+dqGhgAgyq8kzgvMP58HBteDpaeLlWxDBSKrAGNSvmp/lZ0cj54YYp8C7cDiug8h2NxZ1ZJtQU
aHrj3g9GUlXx9o0BwBbhIlCkyFLDBSjC4Ts6IxeXviI2hTlVEMJJJ3TveRbC++NIAhRFpAG4yeR5
IbOEvAQYGilbbCzunzgT/pZPdyyUG16zaD8lW1bjCDZD5sWOcMJWhFhQBimfB2BkLOVPyuByMUZ8
uBJP/Ds1S5ykkxN0UPKIoikbR67NxEQjEbNw/Z1YRSYbGSFGlPkCiIDsKFlyHbJtf5HORHfchxPq
QSHWx6F1kW4bTmjTsmh6bBPEsWXajH94g1BRNeDskz2IlfLhN77Pwm9b/C3pDbb5lMiCjUtnHJQb
Nu6BGFWhW0i6YecceocdwnLXLNy7E7GVI4cJ1gQSC+wfPzD+FHGuB6yMtXGmEdsFaU+AZXriDNcc
GFjYA99DKERrmnamjxPX5gRD9/kS5J/ET28Qy2B6opGBZ3Jxlq49YrKm7Rno1/FKhHDkwMw05IW1
XlyB707YWCtmrdPdiPAZxzSL26EiFUHjumnFGHQGW9AN5mw3LzTZzJh4E+uu/ddywx6mOSNgji5A
8dgCnIEJPEXSR4O1YxLS8iOwy3hgznjoVGnOiPHZ3NC8VyBUnBKeOF4OONhSII/beYY0qwEFx9Bn
KckTomeiMkWZAgW+hAOzxOaxPDYblohL2Fv+1FHNhV1udOyOGGBTnTp5N8wMTo17JcbpYO65YJ40
S1KxzINz72mKL0m7bQYGC9SxuzbuA88ArOcqMlNLj4P8EAwOFp7F4ebH8Er+HaWibvk0cMY4XiKE
EXLpURsa9sWoe5MhEl5f6ZKxbyS2w+Hn7SU1QqoxWHFtF44krog35mlrjNZv0+RatxDl8lxcovGe
lYCNmfClDgHlYeDH23FROIKVxzEnui38EMPi40ugOIwYSKN91qAstkB1Z0q3IgvM0xN8GyFWJLOe
GvwybGMA5MgH2PuqpysZpZK+mfy6cgFrApA6jF4ecANKDwwJhw6tPKeVJCOCsynfcNLU14OLo89R
gSV8NsTNzMXBbW9NODML/k21i1uHnSuthxZ3eCyZ5TvvWOoSQFGTh0LPBny4cWWowgwVfYutEtG6
febaZWzHiMuOPatv/gEjeeQV1lTOHlNAVUEFbGpyUx6F+Gm2e7Vni3TFk4uOPmaIY0DPaiInHEdV
aPjE6xOX9jPLNHEgEXEglojOTzgaCsYgU1LW0dAJ0q0agnhKtnxOJQbvji3bkv042KGvBWeEz5NP
EluxtLPUgfhBByq5pvh5Ef6yYuqWppjQEv7AIoLIMxg1PG8/JXThWPMgNiaOclrFjngF+51En502
xMX9mFhUdMz0wgRg9GTBtyTCJS+D7kkNiO6KYThXpi8jrFIKj1icFUVNwj+MdI/pUE5FZpGSD7Oa
R5+OE6gFEDiQLFO5VG4VC6zonEK+CrQw1iIwDiuilqiX1Qd9W8SVaZI62XTj0R0TwzezUJYdFu2c
3LReYxdgur2Sz1llMbHVWGI/HlsIIKQpLF4WEwNI2nsL52gPhWR1HqO82aM9L+gR/dMayLbHAyvd
wPlCWUold7lYdIxBh+ohD5RJPb1+QKhCQfJgYoiZvty2z9NNhEAJ2sHwitmEDZ4bAT9Gr52mKoim
kNwrfqptR2KMkJoimAam7zrnd1Yl8UGeq7FU4Zh2BAhqT6YrSGCO5Qwj4kHEgikGymyznh5YRUhM
+jHmqPhSKouc6bE/VcXXEoTLeEmnxL/4JjziXPnqtEKsabMU67721BNuAkUBuwhqyV4WJd0O9Rpg
d005M4A1UlgWbL7UdeEHtO3EsBlPS985xfoGhzbpkOvTZZC4Zf7jEt0ENWuBN2ix85WPwq1OpRly
oWAMCx1RkMUsGSWvcSEMb7Y6R+9so+VRI25o0LVkPkc8bSL3bcncQ3igH/GGz8axHmPywVOvGtan
LKA9ofMbIRkOyT2Lp+p4lM2dRvGT0eISpLwE0xh3SF1C56AEFW/67kxf7kXpsnQpEMR80y9ToUY/
xWxSOy5hpd7oYLzsshPTk0X57Z8kFuqTzMApzcQkqOCIC2cyJOfS+c+fT7LlXbpN6OqYwM86dJ8g
UPqNDNuLOn2UnyE/8zVE2oLxkGc4AUAYhuT9cirWEsCd/SpmmF7Q4gneTc+yhh5IJt/Zpgd9Lcaf
xy1hH5jBNn8xl1iebjjkImKAAGtMEk706kGF6IXAXaTtOpkShT0mb1ZFIgN4RO0JYimFRdIXyvFj
LBw9obbDwePogas0+5A2nF1EwAIaECMe+Maf/Oua5uSXneIzGOaKzdOIkW1z02Q26vx27Zdv4zCw
4KTqtEZIfyVmsjtMhRdcPbwFsVe7r+0s7T0hliIWbLkGpNxIRdwmYTcbL8vIUovvUPkeB1xYLvYa
gTPj8ghWBIXQu0QGKaeIpWB1YHiJtMxsJqDYu7TVJ6Rqir4lPRyNxU8FAeM6OBBtEa0sQmk/J3OB
r0Q8gjMNeeup+IpiymOkh5aKDdTyeCR4B5JVEA8FiNwZKaxZDb+4fK7Ad6Z4BiLu0SbngWUX981u
FrQ3fRO4gAsQT2ExRV9R+KmgGS8fE+OGXCHHVCoB1DKrrAYKnIAqNHjBxIQmU0jkFZYjOGFUOE3p
zcEYvQm0v1M4zkQkF0V8mPX45JIhEj1I8ODNEcJzIApEJZ3VVhJFRBETW5NLS6lXfQMRPA/6rQpI
lwk2XGRkRVeIu1holgeJK7wZqB9H5G3FeDTseo6RzDAlMYtHsCBnR0DxsAhjSLOLxyGKMDgR+KMY
FOK98qjym3uDT69jCDi89y9Nq9Grzl7LD/H8Ay0ayAH+xC1b9Y6SBLbmVOSht/FCqgI2ATd1ohe5
fecf6C8V8jYiWEBWwN1Vp4iEOWtCZRGgFrhjjD/ikfDEim0CAUD5JW6GcGQCtCH+sL8YkRq/PTp2
rFf3wuKLECLfI0OeNAz3FF3R83wTeNEhJcljlg6si40AihoSoCjsowPOdN2jMWDg9IQQhpfDZevj
HZZQUaAX522c4bMR9+4CWL8oVOzMyhYiFjMIUX8megqI62mn4gNRoBXolbZCjlsj6v3CSiMxdMEA
CBbRtwj182qQoQnaWsdEPWXG81Wo5wy2R5bnYh7jM/Ms7EbDWIWToHq3yzBOAFVpZMCmDTeQrCvG
kQ60CaSv7h3FXCYjUBuatSDYlOKf5env6FfHdILw64k5XaKJxMjeTjteZ6dhqU8v3bjVg3v6sL8z
hhw4NOwHR6bqbJEB3jCr68c+YM+5ZEnyXWlVlr7RF+9Ti5vmBrYzOJLVthtI8jW7DfzAPfypWWXG
eC5uTNoymnQQPu3bdrZ9JtfR4/c1q8zKS2bRVm3Ki1QKBP0UwTTFzx1TOjUVpJSobt9i0DXlMipj
PwYNA12301w+S/a+0lvv/DWTYyZkuGdqZbvs5NcpEH5NeiCsG0jll/YsZl72rjZNOjz3LyHmDITW
1Mz0L5w+NaQL0vvEAvcYIgsu1rDOPJFkJolQnkWb7dCyyCdTbUQfdypxDX2on/6KouDBFfVbjCQt
wr+vpZxZNp7+hPII+bdkSqOFvaL4mD1Do5wlmaIv2xfkbeduULEUzqjGej4BkDKA+g10yTeWutIr
xKOCk3DuUB+bPtyv//XrIa2fWIoJqR/RcTj5PUEGYoQk+3gTZOQxtLqhwcjG1r/5ac4cKApoCRPP
BZ28sdr/tP5SnUuspkxdm5AJf8IvdR0BYnJ77HwiCQxTLt/F3GWzp8GsYtYvA1pYKJv2euLUC+ZR
jQrOLRyepsj7cJSGMsTSzJanHkCZvhr9RvhjHebd8nIy2yQ/Yxq9qjyrh6MmGqKPP4qOf/1+f75c
u1T5W11VTQ2qRiSSRaSNqVC9RYEo74uEBPI+Pc8mjUh25p4nOiIO+hsM/hhZchX/sIY0TniN4ANS
jIdmQ6l+5dwgJTHvjw2I6AgDjNe2hjvVvJNzwoUfmWIuYRINrFFTsGbErBdodSzUAcxQxZXzCKtw
Toruf2rdBG1SAaE2Jn6pyva3EXX7h6fZz3BhqHVIG+SD5g8USfyIJFL4k6I2pWlehQoIhWp0Mfwd
dTEKWIXkibrrS+G6c529cfAfZ/0I6murdXSflFcb9mXdg24cfFoIKsi4iuG2R91VApx7xCBwX1Dy
IQznlDLU84WxC9XBryrBF3TiiJ84Sc7mX/wyVNvMG6FuOV9qLvlU/RVUXghQWGeRXCjB0mYPBQVw
hzowlBD+jnZ024nRwficn5B50ECRQl01y2hVUHQ89PgaKwaXUe+heb9tzXmgUk4QiwOeu5pitBwT
+m9YQCrdL1axx96imEcN14bXwIBPmzcvev8fXg/Sh/gwK+gNWkDabSG1i7YDjVn0tisM8rYnScRW
hD4MWgMoiMF9lvqYpJ7W6PSJTgJdnMkfN6Zn0CJPGfViV3rMlFjx+8J/EIUhGtNFaAIkExloNGoi
bYFQlMYONHqUgWBSa930Ad+vU48rTDp4wXJC3Ty4O5pNufYrwEeSZFGNkmItcV6N0jvwFGMaFe6C
YkIrYiOoGjpRjZoLFrlblV26mfjQbTXcf5GQD6QABiz1kiahA/1RMKokD6FvVwPBg5eYL6m7UvUB
kSmKviTEoGERh5soQzEcEZ5nKvwkDXmZhGtNPHgFT86USYcLow8MBsq/rT1XdVoqmES5kId4Hdjw
fLP47Ejekq0XkYNwSxmXRTKj5TNJ0gVawQ3z5eIMFdRS+AexVSFPciu6cipsa+VTgbKqNzgvOF+G
XKiSCauGmd3TrMhPK7v8kGyzGUsEXuMxZo8cWBAGv9Evw3aBWf4TGCGMNRRFknL9EfHhMmziEaJm
ypZeyRgjO0F8wxwGj9x2aHkNyvMWjSGhd6igLiM5iAqCoge7MlB6h2W8wsAzDxFFE9NvklzXjQZR
AaOmFay3lfvx9ZpJkxogDpTGIfyrwNTMpD8IHtZPyBBoi1HpnHeRoNWQdceoQoFhE3yUJQjcfhaW
jTmBLA5DENpEgsHOu5nUqg3/EPDokOYkMPgF/4vQqWGwfHGpbQIber379FjWKC9zHbLzoEsARrkw
OiqigPFakGK7hS8K8jppjF1hu72I4F4kVGsqaAvmmBd9Bw66+uKFYkq01STqT/C5axglbgGS7ZAI
ylveo2N0i099a445Vh5Sd6aE2ooY6yAxisxvvZj8HK1pi7oh/yXle7iVHTACVcA9fRFUiew6QuI0
hQERsZ92/FVtGUUndHCOnwLFbR5C3WPinvsEuGcSGKkX+ZPpwTUTa4dIPI9fQNSuQ1kXKvTGvvff
CMoDJ6jLFAyKLZRJsJJCIlcAXE23oeJUGLXBxcbrarSDmMg68qhW8PfLJklHCAPTsCMocvzFwn4C
c9DTqlxsTT2QMHoKAAe0bjMtU0kUPR3asEyINS1z2ZNqcpPeX4S/08XCBbYYAhgT+IMsZIyqGUbT
ljXlyZADEbD3lkp9qpY/A61Ccih2EDcWGkL9GrTg0at2WgENKtwESnTWNdtn2gpMHBqAd88hC/XD
f8WfJm/zEIWazIFIlCyzHyw98l8lO3ySxIvUCExL5BSABt6JtIZLAN8qGyUomuDybW5xTwmP6QKc
QHLHVUrKoyet4RircJspNUPCQn02eis9wR/7M5xczJ8/Ce6oNIgyMsLO6RfSJyNAlDKDF8nVkCqi
aYCP4p98I0kPesQVThLzJ1BzeA2rUAI2SEJs/tTGSDuoyM4T6vEKaluI7vOUpNA1jMb/RNJkmv9R
QXa0x8CPprlq7deisggVUuKi1ypvDZAhpLqeQ2NmZDxf2TBfAfa4GQ6ZWISVkdE9EDJXQSEdxBwj
xs8UPZWMmTeG6w6jCGdwpzH1wWbJC/SrDDijw0rDau+kqNT31+bdqfUqvQqMa13RfTxBNhK50q66
INadizKnrX/skG7RwEMLFIrCX/akxNzX2J+1OVU59opKukQc8PIu+arkkiVesBcXGrsLvIKc0c2c
ToZUHVFCLk9oWas7p1Qn+oBAzX72Ez1JAoHPKTSqx+mf6rGa0vaK1dBJzmi2HK5C+rbR5d95dQYS
0DY9MU4tbJE48GgSk3bfMNh6uuA1YBNl56DBovie5feEAigNES36gyXcgUB/byy+h5i89RmAyxWo
DykusmLgw7VziK5INljbmMyMPHGWbNCmIEnB+iD6GxLIEObu+zdSiTv7Yt2SDZBIvSSiv9Yd2RS1
aOmiiw1nXxosnFpJ6YWz7wClbwZy1MwXrCJw3CoVgIgROmcEmd/WLpVMj6T5i6E1/Fib1aFARof8
h4Yu8n7YSBCgtBWvyatLQyj8NnN9phNgP2eznzNejL8P3cZylxZtss4xu2Zva52wLBto6wyDYeLE
m55lvvVwZLGf9KnE/MGzxpXHB8odbdToXsRj4IcgWJPeZaixHvKNU7yVuuOle1XgqDIyu+BFmaId
vro8iUyLQAHZmJ77CFu0Mby6d56PvU1O3WMCk+JEt+mXUQTIVRs0KDa0pWTnBBtfMzXroEXAu1E8
Ii+Op2uztZj+6+zMN95xDsTpMDnvBlFsmzSCCiJd7o1rzKdbismYuJvacnEyOZbPj2qoMlrSTGQt
eTq7sMnGwQDI3n666hpqO6/0lXKla2HJ6vnFrqh2SjoiLJrvd+L26BOtmuggNENIJWtgAYom6tBf
pCniu3QQq2YnezF90GdzCraz2gCHrckE3F+RMbVD1aiUMrOuriIOzIbVCrRocLV43pTEa/aTSkIb
QIpDBgPG48fxEXkLZcn+0Xr2BbQU+BIo5848ThcHtFxwrv9rEFA1PPelpFoaVTsZhp8nULGr3PqX
PqIjT0FSD5r58s3kpYnbOLXoBneVEarAr8ps4WBZLKGadLX8avCFQiOt+e0Pfpk6F2ldUvMAGD/w
mzbqv94XVo/QCvdNdZg+SdQnKdmt0HU7eySZNM6YC2q4iHTQRIwArElKD1BBnmT/3nzQi87O33WS
zxxdypXPYzDAjA1qQevhdjmbOPuRNEhEHlGe2sYkAoPcLmIO2BXK2WujDmumTZNQjdBNmAWOqR1O
3/PG8MYas/JQzEsztelggboaEdRY0qOy5yS1ghJ9s6gIcDyJAnr7knmh85CWp1Q5N6Wl+Hk30KnD
7rV+KWE6jeQ6Rd9jUIPfApWnSQpf8Y9tq4zxNyv9an62V2A6sxOtDPE9aNAlY28/zMEq50dvV3Im
TntwD37io1etIj/T6Hy7pb+6PelU/AcSaI1MoqsPYFrwDXTvfATukcojITdTWad6VPGlld22r17b
XrQsOEKL9fKVbEeVZLZxWfFmF1TEYggBhZeFIISk0PKRfCZ+F3xRQVwq0KBWSKer4fsU7ewaUSxl
I2g9qPAQtxUyx4lKEDw11M6fqFClk86OOOlkEQQKLUBSxsZ6HqJSt/Z7914lo979/FLLuJKudRoI
tN891KjDOvEM8fTGaTaNL7O1pxV6kqlwlLoHBltsWwZdls8yFdTpPXnQZkLO3XKHDEa0q1UySGz7
lU7SCz15QHUqC+z7FFHf1h2mx58KhHsSkpSdlezDfWi34rt9IIQ+GyWqgd19xZ48okfJuMKbw34P
9sgCY9G7k5U9cuFPADK0zUfVuDmtTmV+9qpUF90mJqdsZk941mYGEQ3p/GS3WOUHin+I2baumrO3
iQj8o8/OswgFmOIAAFeLy5yjFyZ98qvYmZC0+wBxuQ3qymCeW3vXcA5bjbFLNwzvKV9pLeaWCEaj
mOges+AoAbo66vpb2/vBhhBwS4ykShiROUw+WECY06dfzJhmu7Ix7IXEps+oC0ZfnxvG4DDWEskJ
poZrwKO6SSQYUekqtZO6CjWLDE11jhPN6QgkthFxDKvdHzpBpSLI/zDcyHtVjFYLcSvsbL5DnVU6
UX6E6AsMR7W+wRAux++LRXzzIQ6J2316G/g0N4UPdpVb/rjl/g2cWPEuIZ2+KmhA+TLDPJAOcuil
oRq8QQzD241aCHk2ek9ICapCsCNLXdz1YpKUvQrDsitw1UljaAm5/E189M20X3BZKE8AALHEd5oP
r1Bav7NmTIJ8gc3cIvcmSyZuxGUqm502HY2/I8qzqp0c2Uvv7ROXE3MAdvW/oZxe44Uu0QoTQjcJ
GmaHvDwjLnSJpQmbrPbdpvhTn6kxqE7sBU2YmtGt28QuMgscRmzUPDC/74cHikg2taIN1YElcTeY
95MDMbju9s5Eo5KulwoHkzFrIQwpvmowoZcG7jfYaHZuWwtAOd8hI0U6iwCl8/pleg1avzTqvYZX
Ot0RX28bDD67TUzM2iR7DK/7fHI5WNTvrPF3raKm8zL4x+bTKcNIr3m7FtMZTjBf69mPW1vd6Zqz
iIXhPjQ3sFovBCC3ys3caGXxRVmFtbCr+dHYDjeXqOQ3gAmq9oW7VhgINt34XTvQOCm2kQN/od9z
Icgrd9n0gijXyFpCqHRK/IvtVrcAtVWI8ekfBn9D3wmg8jBAOUt1ET/lnulKXvhwvGTwhWfToBoh
CJErzFYGhgAiZTNsGmdCjbD6XDTOyZPYNzRG8pQ16GjvUFkAmu1cgWnX6N9gRmeL2cHszGz8qNz+
hqPbNf1qV/WY5JuqavAmot2T+DXY43IT4g7Uw9pgD9bTe/QOzBFCCANRH43ZQxuF9OrA6RD4TwCp
/J99QGKGsUU6A6x0S+/+vmQdgnaoUSEKYNvGZ2/c/pgLerRrV7TOTKTr+ROVVXKbr7XxNFTrSDyj
TUtyVFtcmS/jnOfvTsNsbkEM8NBZjCwAn70NBTE0vTMiGD+c7ua4QUsPweZtiHgdwSDdbTIYL7DQ
74hm1BbwLscKjEMwu9+ycDQxAwO46DSV68DmJWhjuIiZrbl9wFqiDzEmEL8Oqb6yAaxvFzD79xO/
YRTRR9R/7q1kdANQ3dAd2ECF54z+zsVvFJ2+e2ME2C0FWBDuFnJ15nXapPSAXmzrySCjEygOSMIa
cINYE0vTl6a5NEIVtWiIzsG9QkchSAfSrd6NQ34ZKCzdMNTrJ6JSlN8YeXAxVSa/mK8a4nNXmOW4
bDm8Kska+4/ZmOm95VTpk0pWzMiEtQNprmBnTX7XjIv7VlEq/5JDuKuc8pPvt37Je25wzuTyBJ6b
FdZGLwkeksg4CdXe9fZr6lTfcBMIjcH3CApXziQFNkApSQckLqEPlQBa1mhXY47GnjSNQ7BIcTKp
i08mYugsqHrzZs/w33gTVJcCN4XH9yaGmmp7LhrWbJEoQtgwCZ1xnw9GZrhwbrsaoJGm2aZX5/2t
B56ddAUMiIgYMQzrPldT+1MDTv8j6by2FMeWIPpFrIURRq/yEt6bFy2g8F6AhPj63kHfnp5bU0Vh
pHPyZEZGRqBNXFNa/acGdcXD5Htt0qSlEb42rRo7f11FwUM+gKjfnJ4/NURh6oLPnhPp/Kj41Qnz
xjJBQi+5z9xDc+8fVpPa+Pun2RHk7H26tjAkY5Ct/h9fVob6DWMAYURDKjgrjPmi3jKDb+/TvTtX
DIHdUlixHsHraPXR49eQlT3hd6UQCsG0CMW++UOHFt0VbG1FZDYoA7RAIqTUhHJIWoAuT8ghHie8
svUTJld12hcSGIdSRB0IwBNBywIplbW1OGS7yRkVsgtYCCwSEQqYWOCZb32xuVbUC9KW6dF2K/nT
ks8il5w62cTYsGhkhh6UcBDRFbJGGiMVUnTp4PhA5E1aMqGMEWD5HVMU6jP0/zkxdYkMf7aY7YIf
QU2tE1Y9FQGWLyzpA9LMRdKeipNt9BMamI198NkDzamSYp3Ryns4mfdwztvEff5UKb40yzIv90pM
VGhajx4Dw1pVey4BsA99qKprOCbtJBxmh8kwa7/bZpNSw2KD06+q1Jzj9u6aymZb2dk+kEyBsZOk
IlnHaBcC//ZlmLbvi0+7zMDoGbOmJ0ToBRt8eXISX6+FITpSdYew2r67PRE3/GmP/8H46O0nJ7TK
4BqKlBjqRkken/NgSDMavu0bJf7ykFf9YqKypnXXNccH7heHDk5ZZGRcFfW52QjsLQJSzTqhjulV
E+u4RDhznbrF2avx22Xz6yTuptvWm9q3jSA0L1gfnPwN5QiOQZIerCI08DCctT9l4u05KjrPsHPr
ZRfPNrxHap+ZwjajuHtWm690Cs4os3JhX1NGUWILX1Um/JcZOU2ODDDVqsmZ81f1wJ/ypQgkuM8v
770EWAN/S/hhqkdBByvOGzm+V0iJizE8w/y4ISTYAjSYJE/CqveIjjMJx/2wGQD1AtNKV00eNutk
ORVyoCp8ayaNSuBPapbLKVkzR5LW+skvCBymWgOzykj3pBH0QoIvkaIePWwSRFrf5d9meeB0m8LK
kDpsKcCVgUbNedTgu7RhMbXFJ3mC2DcnuwiBR3JAFfZEFgrtn9wMlWXFE6jxDV+9S2cFv8bZDQrB
nTdZYxYGVvjb/quGjyktmeaxXQ3NFgNt6uqw16tMZTU6daoeB4d2F0DMMTpvW86pTOAwflWOTBTK
zPVjclvqLy5UQFxooF/xPsq2z0mjvx9JmODjYXxKBU0H1X+1jiP5VsW+0KwHVFSVv7cx8K7ChPg9
gLm/9IGSEazD4yzpX8Y4lyhs871Ka8Wpwy/C1ghkGPpGrzYZosGj8z+QV7RKTGFMFCng/Qg/YLbE
NQvwD4YyQJHxgzfUH7uNL+MnospoCPYlmf7eVEG22xRYbgW06caZoXkWqWYXQ9M9NdwDFTEg8Jgm
rd3IrAJ0Nuj195d9+IJ6nBFAyJ3s7Y84XYj86uc/HbOtM1cWD3UGTQrI3yA7SRV+GOsrk+JS6hsm
vg8HjuD0p4Rqkv7Q0OfcqDGZ8VqpW9zgr9CBZAUpuuEkaHDizkTIqDl1etsZegOXsEIExB6GWFPx
L1BNwAtF1iCl5fLxUXiwjlbB6Vxc4A1KawmEUHQIfUBhlQxEYzb0WziXd+iHKz/UJRH5gvcET0F2
X3wCWGfmAAiE2hRSgbVk0jpKchcogXIVjU2RApgc51hdTgn7J4EmiM3LvjGGHXAY10LTxpzC3sGN
RTnR52p5b0+n7dP7DPS9mO8qPdmoJrpwmaC6uRSQHpkKCR0qs9bb+70d3qDEwloVmJsf+xA+nZxz
gIueuHN3fix/WNaP8NnqoH1AyIS8wAjxgSnDAlO6T3hcJkP7MO0OSEhnbAkktjw2RyDx77rT19zp
fawB1ouzRH2WadMi4Rs2gnun3Xu30/FlePE0C30Bbz9a0EA1+QybGRmGj3t1b07FfXZz7pLp59yp
M1Hxgs1HsizZN+dMh7nslBGbvgyP7pcQrqfKGVd5orx4JXoXcUw5oCiAeBGjKDdnyStLE5K4V/dF
eaj6b+/DtUORFAZryZ77Pc0NkLu6cCPR92fYhwtuwAT9+g/nEyVuoX3CdgZRSvfUenvXoBjuV2Ug
gh+g00FGkOXGWda8+dWgtlQv6Ii07qGPBmd0+EHM1HhC+DUHgL8Njn0PjgTK5Qp4sgnPRQNWktQ9
WMDAeCxQI6/CTM0jMvLw1CxiinPv3ocMZ1FKIQWMk0ute2URb6v9wuKaOXU/nZRcrl1Y9up+CROa
ql8T3ZUeyHnKP+jyosQtVIS0k0hYX1HDIX6CnVVUGKYc8xWvJNyZl0K0L4QnBz0E4dwNgCTv0EPP
/hJmnuFkPZSJtuXZISy0M29+7mgxIWTb2bVjsJ3SoNo5tesDKECY1IG7wChqiJPEdaYsKTCkJ3HK
D6ichi7VQzeHCdKKaMLIL0T2mEgNeOoP0tcBkhUbr4Kymwn5hrBXJzVBTaaMCIpFoQBb1PDPs8qo
jgEka/VAwYgaOweIOoPMA5PqOTTGgwDCwnFRcHbds98YmL14gHiHv+tueby8OQphtQIfKO4iDrTk
SLfAkNRFENX7VxkRR2XQSdlFRTgiZuDwBXPq5+N77OL3240Z9VO0ZhN7Cf0yogmYn31cv+7c5ytn
DQKteMarKlgNvlOFjFJAjXJBm7oWAtTIW0KxVKm3ehU08Cxqx9k+NBH1evnPCK+AclvWIdIrILeh
wBn+WBqrnadGfyEUDRYh8UGld8AzyXQu01Iv9x8oti9y5FL66boYyc07s+lEHkkbTSZCEbuFBC/f
gTijhq7xJ5abm3Nfv/EQe4DZM6CN4mfuxzJkuaLo/xuQFjahzBwzxP5b8CZnhOSkV0fvgkAZIO84
YYqcwSuVQbCM4R/eoNwUpmfGEA20i1enDUU4Fy7mThCzzQ6cG1bMngPAowgBRNCZRP4zwBcZZcxe
iuSH+6VwY/tQhBTDb78OsLgb03Pp7YtADWecRCEpT580HyAE7anE+OV8PmD4cOw/cDiT0RNym8DJ
jzahltLsYudz6qQdt8AYyYwzncJxCvOrzUwLSZYKn1uYe1O3HvEEE5fRPimf1bqN4WEkNs7Tq/R9
wII7NcadjvKOvrc+BfrYyLIpFhPhSd2pikF1dgQrGmbUb99rULhyaFQ7zMc55dEDDRQ8RLtPZ1fW
jFhrvySNW9b9F/qOqKB5hcU3cyC3JdZ0/nKR5EJN7Xa01iU/jT6R0X3PpANdOFnrNZWbhTledOCc
4dBhtsFGQM1dI8ELj4urp2KA2aGoPKSce8+nhXGtVcCsqMyk03qHgpM/1SVGPPfJMVHtc/by+7I4
/Wl3/pRL1TMfkef68CzL1FltFCA5yqpX2grnbtog21cK9sb7mjkK3jDUMrTR394rsVoWagDLzvLY
jOJphDTKndCMNLC978w7y86+WXYQEuGweNnS+liWnXPQ8E6x79ofP0qXpQaaPp3oHKBM40U/BZU9
RBaLbyJ2Y0e2e4FScWYsZTrvoCzUmfvTz0Cy4JIh55hK7A46PP1bK6NMgfeG6sLaOowqsLtPrU9U
39vvWVax0+2bd0GnkS9xOkg8s3/CL9Et+LHlXmkqe3XO8c7nYBcdw8ti3hMJBzK9pEfUvRtQ894A
LEDjVozkiMVNMKaK136vglYHScBh/HJb094aRinGtM6Oxr2KX1q3qWYcwazhwrbganWubsdMLN7c
sZMhbGTMwOLczpwX3BCuL3Tqly/RXbTrrB7pBdYpejM0gmLQzI5IbX6v5O9C5PqmlPRuC22Vzpxr
xX/kXvlmzXXZlHgASMuUFHv34OCDRzdGSNVeycOg9kHDY1mPRt5qxatRt17abGHXggc/EAgCDOqH
xCFLVRR10wDiXBdIDFF98CqqKimpIWY+naYua8yg5bDx2aZcLgn00VqDbfr49btWVCCgQSow1aui
wKXrBA8jA7wAwZCFHA27IqerWqYL+bR6Sk4xX/fpiyiNJKGidFpP0ViH3IhIrJWiksGXUxQR+YmQ
DhQJ1UT50RnnsuCF1p1vyBB4KviEK2HBPL2OJ5XEVCqCKaWNLRYr6Ex9wL8+aknozgslUjaps1d/
fzO/TEvBwkCabLUAAQYmY+zB5FlXC4p++locC4/NmQaj0KQd11i6/rKOhS7OXAqgC9M66O8xMsLa
OpFksnRgSIsSDVO5y1jfAPHX01hxdfCErE2YITmElOkzsOhrgsy1iKWffn2sbBUgky7A27vNplNG
8LkbkcJDiqBuZlpTkm+lszZQWRkvIxSJqVQcg8qH/6u7ulPi1UMRR8UXwQSHrHq0ukV8OnzFbwzT
aqxcwATJtP9pClbCd4GFwxyULlyDTUBbSBRPCgdy1E1eZX5C62ZtcCgcqAWoBHhm3cgQpQXg6Wly
5fKEXdBUcgyUls90c/d2Oqzt2APARNwgWXbPULlggAdBVJgpdN2FxJIVAM3A+KLEBISVOsKEKTy0
TACJbOCZfKOQxSalWgRdNYEeGo7fK0MHP3C5zkRF096FVgs5cWkeLcEXxmhGDYVYRNshpJEhJD0y
YYxSrbKHtBmVB7ozqDiG/EGo+EPmX+zGXkrT6c2BAehQIelM7XURowHi89liBhldyya1Ay9P0uo1
5vhyIxmhwUKakmwpMlrgi6IkLX9xDt1fH4yC+RSLHjC3A9lQ4gzPY7EqWKbhiN3AovRv/pMi7fhr
49DDAtylA1McnzBcUeXHyuH//A1TUHCstMjZvvy6F0/Q1GPkS1oMXeaO99gogV+pZBxoxMSgSEWz
f5u5dLgPqNgK6abALVvVBm2I44HzL8F5zUDvrvcI6kgRFOga/WckSsHjCORmOjtmz1GB+i+N5Oq6
Sh2HQ4AC4+ge/ytiOTgY+erHGB21ilAY5WuohkighCBuTeAHGIP1LtSTRx5ULDnfIRoGD2XSgC76
3ll/k1kK3+SBFuEHouPlh1BQtXdrfnWmDwVZgn9/xbGr4Bxz9S5uSjb79GuAa/Xm6D6knQ6Wt2D2
W9fu7FSC8NvEQBXcLqdPP6XRTWvdcOOTO/qxShk9JulTOGDbTLPxd1UnGj0QSp0nlpTqvPSs4SMc
FVpzROu+tplb1XJU2LP0KqB4KXPzlW4if+fueZR0F6s94YFYRYoAmS6ODgNjUuedHpolSFGVIDs5
1WZtZ5eae7BAf604OCUhAAGmhnXwADkPwXdYLpbvV9DEG8fWOOnfB1kXObLHvMR+a385/lDK2XJW
Gu6lYj/AZXMnuTllgiKfqM+/cii1PBaoiLIfDjVW0XHWzj72k48oe+/4CJcKTvTJeiz3I1TtZk9O
TWmf3MtOiUN3aQ5POb20+h/TXtKwURYv+wSxkFDRcf+AXCrzC0y3KZo1ZMu4OzawgWZsDJQSDBjH
C5fhJ+6G7gVEhevceABwMhXZi8mQO0//RrK4U9n1ZCE57/HFzRfPwekSZZNGFa2EywMoqA5S9THc
U259YIjCWW29WEG0yPx09lbIgGKVwSz40BuU/k1tjC05MOwZnZUsYrT5Dmc5ozSmJSwFP+/GXYRK
KJyKyqejShCKFxSK0SJzYZzRG0Yr5jSonOnK7Qb/sa+TKDBigWYu3dsarcnMreReZXahBSMu0pc7
XkbSBY5oCdCq1kfD6EU6xBujnY+FcCrpWZaxK6bOe8yZAUZP+ODQQC6ctgdt/c55RV0L6S9zTmHC
fcRxbtszyPOSgLoEbv5gsCFPofPNOQwNkRUjvCFKh6gSwAgSrVWHWZcjjGFU4GatLZ/sgymZaU9g
kHNemW6xB+rDEDUllqxIG0MQaWWEsaeR1gTvuAFQDSX1fxRIBAqAjBXThcAov9aFyrLCShDVoSnl
bW+gxhuTUniVz6fIopPPEJVpwXslxB0RpXNREFNtKC4pruaxNVfmjp1cSgZcwZpdkkhvRjk5Cipd
WsK6i1AL4dSMBoR5f6AxATyguHGcDjr7FyRkI2RDlNWMwjY4n46XiepN/h8lfVqYYgvLMxE/hp9q
Y0hHr+WOEYIk0SIXZwBs3Xs6Ty4HdcPwas1rHL3r9ZTsod1WbaxpUjRM2xB2yeX6ihsDigkSoBWp
Eb3tZCQ2utzg5O7JpBsrRRWZWEroB8BZxAOjFp1Ht2WjX+jewxS6VL4VMnkcfZBapRABr7wj9Z8z
G4SwglTSBNxwuMNU34GmgIwTdhElRo+s0Au2dac0T/nx6BFgNvbfvVPengjL9RTKC02xBSvU4Ui6
dYCGerD3KbZP3UP3gjJ7/nvuulMe3Jq3gC31bWxuxGYF7q3CNlJrA6NTaBGfORXqjjH4Xm2gp9h+
Mhxg1HnmnSexRuSuRpmutmQnq5jPke66OaRA3grGa3WH93fiDocxIxXNnOOfSYS/C9DN+LiJd7Tt
zz52ob0/SABQzUVrf2PYhzXA4L38DaeJDgCko9aLckm157jwsK9++R8NGCik/S0dHL0/PgLbXPEA
yne3GKWzhzY8vmxD7X5xzNV82peR8qyuhbuKHs5y4h+1hYE6WpIzpkP+ARsS70AZr7HNL7/bmsII
3MENVAIDbPvkRV6OU1zs5F8nFVmwkwAVSnj7uXuA6ca9rkHd34e5nw/qrXyANQeO4e+trMW11Dn5
fITTXGTS0lmNvrTQaPVjvyFUM3a40oCvGHyc7z8WAzgNZP4uXgERs1PA3S/vuj7PCpB9UaX6gRP4
1aH5WXO5oBCEq4TDWt/wec/qwMkd/BxiqkMRoE8NjwvXzEub3kgkE6qbzGlAWoSUYGjjn8lgKZE6
mgyiFKFsodVz4vT6+UJ1rk0lxRSyRLCdz1Ztg/SC+JK5AuNmvQZYQG20o2N5grG17+SAgW+KYxXI
CZVor9opU1YpR08pc3HZYh6NoFCjHl9X+2YbP6XeHVyqVW9/ol6tdZvtaQZjKkH/+cGpDssG0FBT
NPV+3f+6ZvQI3y0aOXSQgSpRjjwPNHh17RQYZ9uN9rBq3OF2OC7RZzKpH4CgU/cbXVqV/qlV7NYX
d1iPs93P1nkXxviEVdqf/ntuLtenlnkiYzzxaRJXADA/D0BDqiDjyo8ZlIsKkzf4MIklxR2kq+SX
a6vly9kOTXWhlsF/lPuF/ngdsO7V5CZTxR34x2V6SgAOefqTrP0b7JATAOKOBHJDkejrv3R88IL8
ASBxyiHHgxJ6pe26f8QmbRWx/wSZ6+uB6qmGQ/FXsF5/BtzalKF21b9g9FOQGDoHSbOGaSrJKui1
ERrzEiQ13KgSsEvcOQfqFRQZEkLPYGPSLWZajInoOfmomtZHpzA4UhlgzDqms81XQt9KfDKV14yb
ATohCREMlNoK73k1fz0B6hoZrn6p+iv2pRczZvf9/Xn0rm6DbuBrcFYOX/RSt2RjNU0oPHnM3fkC
oz+IhCJtESzHLxscgYE8YO0igubS7pTY5+k3F1UGv9gHkkxofZGqqkc5cut3fjNFy5Nv5LO7W+7K
2vyDY5aB++g1eOILa1A4J1MVR1WKPyomjEelAsKmoLCVdcVCtE3dLOrENs0YHqQOyImjUqOeVGEH
a8CyGAxWPJTHMvr645B/ZBMkB5nuakTZCh3wYF8DlXxVNtPdPYR0W92pCoqNKA+qQOlp+PGfKn5B
3yA8usdH2Be68ab6rxl/ex8LIKnF2WogIza2pnFQaadRla4EjsoCk6Y87QmLgLqPxxHbsCosb6Ou
jQ54011Tx3yjHohoEujdbARaI0pw8UFgGVRQOGKF6QaLbCj5fBPurzyrF1AEehW42Aa9MgVPeNmE
QkIXHj6aAafLRfRUMiWy+Clg1Fe0Kn4PYr3YKrkts2OKFKobWqOEZ2aM8Ha0MUPV2cg4H9NXOm5q
7tuq9mj4IUmjgaOP1yAmKsgBb//+EKIpLaokC3ourrW44KJuqRzTpZOVj2Z4NBGh/oDunwZ0f8AQ
AhAi+iolH2gZCzpgRnwmP1NluXpOVbj6OCJwQzEi8RDJVXdYBxTzDA/kPEmYkSo9DM8YZmOWjXzw
wTNDDaFJSJihtB+fjYYmDIjJT9+CbKVsv2HdMJrtjFaCMeBeCuBbabnxFdovh76olppQ/g9SPPxz
ly4K4UWKcye3u+IUAcJSLiKOuE4VzjWo4e0CqlN7RN7zCLQdiISslBvHRWDpErcPbNiPs2qELD0w
Aybk1z2SSkVpPb24wimsM10CZWk3hOPFncIaBm2g3JcfasOthIdVhXkBFfw05CEwnwZwjDlzJe8o
fjpH60DNhUZkcKZrPlIrxeDvDhSBmapWWcradXxBeTnQpCJ/pd0PlgHtkSWo+6ZDcrTiHgL7a3BU
7+8OIVon15HgpzvL9fJHuAywUfltbjG3lM1INalycW+94N9AKWFaeoh9B6mGJoFG8jXcLcizOWzY
Glx3uJw0p+TvyC5kRETbO0YY4LQpWaEphIembLBatVGppXBiERqcTxBIKMgwE+GV3u1GZqV3qCQX
IFuqtJRmEHDbQDAZH+QCSPPlPgPY9otUcv61+x6XpvJPgpTjX/h4OGZzx+pBmYQzIPbCZ2D/8f2h
sWN4AjoOBcqXqbRzCapnGr6XGlOCEuJVV3wgfhOCVPc6PHZ1ZIjBKXdt6KlAVnXCDxRWPiJoHJH5
iQ1G6iaugMFrsGvp5wCsv1FqkSmEb1LKBPLBUxnLdR246Gu9HaLtjFlnYo6EP6C49phsn85jkJqr
W+dm+xXMH/WIjhkJmumUdAYAR/bWPDrcMPruqQ7haVHqe1CcaQNyOAbFmn1YgDrCPu7zHQ5EXTX/
Ry/h+Z5kDtTVdJHJVWSNydsEOkX+iKGNywLgSs1j6PCcdJzK6jOPioycwN5kBpqk5dcD55ivtOss
ivAQHpcXmrLp5IOcNg1V4OUv6QW1AjSX8O1NU6IvpyNu1EenlvF+T5uLwWmhQkGKCkU2KPqTKL6u
yGu//l0z8l88mDXhccC0++afxm8YddinIjPww9+Iq+3SjmO+zKUghyAYNz9k163GCLfKARnHmFmN
eV6hjw3ESXeXNm9379GJP/g/rPg38P3hrFDPRec/+4U/Kg5Ne4pzC7Zc02sDz5w32lZ31n2RqhK0
l06kBzU2JSZUGCZGKI9Ov/skNHDZ+jxoP9NvKGHbsVQJoZvj0boNPmWojGcodoco1EzUqNRSqnOT
Jh5xdYFIIfgnl5zjsmlQ9nfJCjCLTZuf4BLVZBezo7HXNYvWA3pdN6FeXFza5YwjsKcTiNDcrq4O
C1SlgO5+rqk4DqwOjKOTZXB24dyGi+czA5fL4JXT/fEEd//HVaAHscwo+9Cb5dip+QwNXGUKP79g
KQ4pHzpWaSHPUNPNIOCAdirRYtPDQmIcn4RnjiFcmNAMCIw5bVbWytMTd5vkFgiswul9zW1zKXKA
9pGBx20N8Zr1/hZ8vqhNabUq+OC+RibV4Nr+ly1Jh8lcCf51/k1wY4hpaxS9/STzZNxTstkZmKO/
opJgI1rhLmhsDtWiBBIyT5qsBqgk08YPXia3oudG8JnGUD5/bY3mI2P0UuqZKAGd+KFFDJI01SoO
8/R/crYAmXd7tMDaJrd1A7GJWHDnYrKHNtncIDFXM+6+SoMwnpP5hRuiIkg9TUR9ngqLXaZbu7HB
b/Tml15Guw4AAl4KUgusUGiO6fSG3EIjsyE7BlhiZIRAkiRWv7IOYf8frKpJGxavYZf8ZhdBZUFZ
Yuc+2vmYLg39uUGOxiuJ9Vox+LX6YvqquySbN+DYDd+jUznY9NC98HacPWTmL7D8ZIWgE0c8aks3
v46XepPXj/FXZWFGbNZL+4kkqpBms2hvaiMjvNIe7NBluTbLI4Ylili2EnUp1IhK+5jo+IC9oirH
CEmfrs2v6bxUCZwK1jG2i5SiVztl7EScuTjY+dyEOqsipZsVw4xyjJddx1uKvqkQZ5VCzzmLb2+t
MzyTyQczEsLb7DZ73qy17oRhZTP6gSo9vraxBtD78edqrScdAGJB93G2jeErdp/0IQEHq/14OG2A
JniV6IDlCqaoBddYV6IvrUQgoSPi8G8YFnyOdv6XYfoLkn0Ki+v9soQ30bOVLI8dPfAUFhbnbfFt
3Ui/Nnt4DEf32kzqVk0Oz9eSy+DGp0IFgTBIq+TTwWqAt3+hQBQWJVAi/44swWQ/wFUqjLsiAV23
mUfzDmacjGrPE3NBr/QMPx832HHK2Whan7tdWpSSVs55DlG+XepTesHl4yGZV+/Tje+cL85n++Zb
Ez5Rbb0b8Ubh/SGk8cLanuOdMVd2VTdhnBnNDuz/Ficq3nEOwDGpkhPvkRpnX8HJwhuLzw8N5ifs
kFsnfhuKJbLGy/kNXh7tfqQ1605Wntxy71C2jg+bpy/EvSqecIx0wHrN7QN1z9u6Z06SOXzwFEyz
4BWpE8427VY4MQ/naHhG4qbMKqPbjzbw3qt+3D2AzMMxx7c1ZwNnLa4UEGfG47jrQtShm1CwB1S0
FmZLkPbItAR9StYMIJA/RKiDzc2/wH9dVx9eFe2Bsp1Q20FOYOtX5Or6mH0x8XaYKXrOGJGiFLjb
VNQJczVRJbfvDfsb1ZKA7uoOoz8GcN/2p46H2J22dzFu5yy81q11L0dpQ/TIt5+/bQMHvtkltZ5c
rcwp9HNazMAJH2q61ptSCxoTrWdA9UL/OKA/Wo1Kk7JXjXSWpu78NnpW3QfS3DDPgAtzGsud16Qa
Ffzv0ozugyP9voO9H2ATa5eiasOOZ2r26rl3pLI3a/kOCYNr06fti6jKp2bFs+qXh+Utw9ujL27X
tyDu8JA+J5CAe2eHSMbLfjcso4n6gV3gUvfKrT0BDA/1VtXeN2kkJ53r4D7IHRdwDz3J2+jrqudd
82B1tpY7/E+SwfnqlL39APGPHjMBwKeQATLnwVrcptsz+0YFLWQlWk13mkNsiumvpWD24VSpDIN+
5NNxheUFDDulyeeVolNY8qv9D2FeXJ+3U+7ulyQzEUSjUkxFeCd4ZDMt4QVLmmXGpjEX9fbhhgcl
XKQD7u+gYotqv+Qft6U+DypcmhV4gUzLbFP7zoB+v7IoV9wTS2dWJqNgBg0JFGTdMHBDVsD/cmCY
jnWhWngiHQQ6QVBmDWkwbNe+Nq+rmlPq1N3rCsvq4MbUXwjfg2DHUdS7NuPWQyH3UMWwO58Xw+oZ
ogJvj4D34OPUuoVxpu3CXNO4J8LhKYRlMYOt+43K6wuyKnH3i7RKgyihpLPq1xlv6CbbGtNlrR72
22+CNMxhD3pw/xSy/Z1vxGVvDOs4xk4ue4fLzfVi9fLFrcWiu06q/uOmS75Mt5+Mx7/JjxlbPRNC
rjItnr93vtyxd28u/Lfcvy5b8DkAzknqubVTH3+WAvXoiR7sF7shyoPEOi1V1jDJL6fpGVPWqmvQ
7JByyR7p9cI6dUprmVtC8t3Cm0KkiAAHr/WI5gVz9ODa7sVGo0YeBcUBRRNFMYfeCiS7SAm8YjKa
UfNiJCPc84gJjwqWD6aYa+baiBBMmogndEUSghdGPPWvgOIoJS9N8Zkhm4bLMgWKNNHez6iyELGI
1Lmg3JbkB7+GEj0DVfhtnVuXCQaJEhx5ukhj2YcJPZSWOaxaBoRtkn9UsoY5DZn2BGx+H6azRrtO
3ncI03Wyvq9pJH56Z3ImBFM6+/YjqCF4gAyO2Sr1qj3+YmZxc+Wp9ZhWEKJZ/QFIj/APObqVGo4n
aeZj8AodiqsTqnSic5MBhkPvv+PVlUXviIH3KvYrw2MLiNiunayYao1OYq1NT0eo6mmypxQFD46K
9BLjdqN/wThB8ikX67UWCMpUPU9mMFVf7u+We0q3dhlc9DK5t7h90WO7x3iZFpMjJjDYA/SOnWMi
fRFyMfMoRSclwa2Bn0o0LOdaNTB4ktrK02X+AdlUpEpnjNH/kNZXi+0GLIEbgN0/MkGXOLOPx3wR
0PyHCeQLg/vM9/sJLyjAmMYcerHIGEjQ79mw1Vy6gDWXISsn3C1zKMSbmruTjMjPtwadMhS1qKBN
gAFI2u0u3JRpq8ZNdlKCF0YTvQ6r/OvmDvx92ILODQAWdJQT8j5RsYV0bmnLHrm1CosewBF1Mq/w
lrrWyyn3tSIFiGvh7G1E35qTv9gFdeGPBtZDZqxGI7gYnEdy5gT6YEO8kZy4UZOiQmKjN0IjOZho
xcfRfWREGj/8aIrk3TneISDCrvu0fu1S6nQCMUqbCLiAotDURkaEKXHwQpYMiABVPXAGpa1Gxc93
69ors9g/yP21H3b4n8CBEAbc8yIZDifH/NAESNnSpSm6Bn2DyaXDyJ4+IvuyrwZPt9oEeip55x7T
vX5prZ66yR8Rj1cMPv2mWwVRnUNd++IVP9ZLpzI79pjTGPE5mLiqrw+DBrwCi+l8JrO4Ezqii4SD
3C2xVvjG//9c8YxcLG1FoFXMX9WaT/AGExxSi9jsVzQH7nj1xb7BHJpGv+ssrH1v3wjOI5H9Syyg
OzbiBd7pq0VUieuOLPceIFmc2eB6yzrJxv8va/TQmeAycq5RNWtmwABWioZMZV1avxPrlrvfF3r0
b/Asggot1wlDAARdlIAqnBgMzxI2u3tEKPuFvcXuuq53sf2h4gT6TpqFgO8S7mn2o/xDRswoPuF1
fTL8KwEmxplqUGh00ds7MOBACQ/Bt+q9kCt+9L+JAxmdh+8YUS1E5cuOvuqsEkePWlMNijuaQtbs
jQTJ8pjKFxYpKfzPRUvdx+0bUgoMO4O7Mf1WjMSbZKfODmfgKN6zSYiCxu9kQCOpt0+CWeHkVbqP
C8gUwcRut+tEtpcMdDL7lkhrm+FKODMjCLriDTHmlkq74fsCM4h7N//+7nyAss9dwCC8dUAnb3Z/
SxccDVc7a24hRkBj8h+xQ+qIHxEoZUYAxPLsjVeCGRBrGp/uI6EDVfkwQOZUhx+4fMN0TXyQFghf
lloviKZ5Ec+X4W37AZXZwrA0p9Xh8b+FzpGOcuxelrLIpVMvHYtuHQ5PiaoZgQVfdVd5ZNT9ZG+7
VwJIyyz6U3K0UjSFLkydAi7ICaQVXtxKMsUDrkmt8NOfn5eIaHMiQ1MGlBAWuECkNwREAaXHWVNA
nzqcR1uEkRtWIgL2Eg6MeMxmo9/NZD9lPrVOWUnzt3PQhAKDcgOrBWFyWIfhCP7RBXyyOOAmN+tv
38Jj6EXjVL37MlEamzpUsf5q1GABvCV6p90VthUxkBts3FVv3+GauQKcqfPszSvYgNW8w3UG27jT
gxFpTc02ycBzZpRa+YFJod6LsarxY50A72f8vNGdy6qKRAfMgCBV52OxIS4TVgSiK5w7Yypnj9tF
P86bhe0fyUfd6dsMlJwifF2D13TYlhK3cmmV2FdcXnSFSvTiGGbz3bIVBVtEwJq3n1v7hQXIBW8s
dssaTIC9KL9pyM5vtt/9Nqbt0KdFz8HJhEvAzMvig14wb2tb6Rp4emJPn9r0TFIaLEV3hiz7g9FB
NUTRgkRvu/mXQ+VIPWZ7ipxHR2G6hJ6FMG8CMsqJICyqwmkwCUgDKFMJfuEK1Lky9CqQAOLHHWR6
WdtVmYqS33xazKuAytS9284rAjFTNotKAsgAZhTDXTHsfFIkpB7sY2xBeil590OXtOjI6HJqEYtu
UFUa9q3YZkNyku6xlOxzpXhT+Gki4EQS1YdpwlpAlWMWf0PTtIhnu062PY6qa2Qfrwgbgc7GlsnC
zy3+aVD7bctQLhktz/nU99aRzGXXOXRoo1fIWs4EPthem9IjKCH9Nj6imgZL9m2V1p8Zj9LJbQ5Z
rbz8Yxsv0JGsLQgbkpC85Ep2UggsEnPlxCIHYnSqSNrjYZjzhdJ9J2KQkkiAjc0owpKWrnZFIahz
nuJxdcMCttTblrGGQ8mM5uvwPjutyjQp2Po8tMT2kVSeOWKa44+8eVjsXFb0Bay6Q6P8ghVQAJeK
LSBiFQJ1cnaEZu79/PXkRBfbWypxt2JN+mRRcsfJLLwTCdBR1pRAZUB1GizpKfT7GUJoTD+ilseB
7PaHr3Y0Ttr1Ht5X7j4a7royYYNSOH21j1E5GGKNaZ+j+GhvX/7JOzPCTsfe2l4BC1gkPUnjEf6N
On37AsoA6OE1CdG89Wv7552H8dqpG3dkM/aHSfeD8ZS/vxJEAATvoP6j3QWbDNc/Xr9/RfWZkTvK
RHceVW3ED6mC9bHt6ybY0iYBCprixcwFv6EyCKGDIYJhYc4MOgrjkOG1z07TRxOZxQM2fdu+rlp4
Zjwmb263ufVlBHtltqAFoInVJVjLra5oGUFtSryWH55dZVethpQ/zWt7P1Z7aTtMbJQB+tlqf7Oz
wOztd/JtU6wvrv6QOpK2gnVv89baMY0p3jLum2SavG+uNG6Ux3aM5TTzaHyEBlA+zSKYjrcmy4lt
8WKAgjXPMUu0302cXcPmFGU8IGj2zd4ZkkTc6R/92oCDVfKF6g39GZ1SCBljHLt/e9gIAwn78WIp
fZvedTaBQbJE3IzAqu4MggEkX7g19vvIYbxR6mZ8UFq7E0gWt2Yqs9nKrGkHiD43JzoCNawBHY8b
jb45zRwqEobuHs1nQMktPp9NYYmBQ7PcL/EcWqzbvhlcuPewCHlAxKw20fUJkfI2o9zFAVDAf8n/
5rQfqYJz/l4HnPa9O9wf+EDlGRQMTs5dUZMUXB9M6Fbczq7GdBGQ5L+K9BVXsSuPLbAhdkIdW1Su
VvDpvTw+PSc4x+nE6ODRNyXBaJ9KdrF5dBM/ZSQc08AJ9JewOC2Ef288tbRvLY6WN23/5ovx687d
t8cueH7ORYb66MZYUKL0iELk1T8gTPVFpDGzZPyYcdPRufTR5YzOLvABSRUy9Y32Z32YHCbVURa8
SBaDcxZuzTpyk5LKO6HYTw5C8jUjq49IU5jqhohRqQfV3NuR5JM1U/owI3OFjFFOkLKtdpPZG8Ss
++3u9l6xzzavcIFEyLwBR4bfirVvxx2xZvgw6Gz+1QZP4skNbzo+7rtonfvqKMbuqXtuN458EjKV
5xRMEJIN/o/yLdPvTbi6LPBhxgXDspftdEQl9GTgfIlVSEZ67N5R0L+51/Xkj/MNKzq2O2OWR8u4
Oe/gtnpy59iW+MA8V1QEDiMxbn2uYGEzBINx+qdVGCElChGl4d6m9XC/eQbnzUUfwxjQwfUf/B4j
wlTn08ag4ZaAq9lEou/c8U7d+89m9Q9UnZeuojaHaaJLSUo7FRpS54B96MuvBRW2nFd28uGnk+E2
m0Sv/psJt9o0Ge8jeAKO8Y+l89pSFIvC8BO5lmJAbslJFBHTjctQgJgxoD79fNue1TM909VVioRz
9v7TRpv99x0gRFt/l5AZeqVnxsKKKDutW0KUJ/6bHepAZgvJGlYMGozgVMZ8ZC5ge1giUVVN1gR4
BjRLXGLno68xgOCOK4kLbXhZMH/RNJxQSuqsnyy/NdJKGyOFH7GQlEzwZHAt5jgxCZ0ZF49djjOa
oVjiTsNLHDWJz2dGMZ0qb3s2OptrB+UnIubaY4W02PMEo5AKkyXMqHDdiapBkT9vCOfkgj89WVbP
g99KxCm1e0iyekaNVMPEZjWSE4Fh0D0Pjqk6UkdHBwuhfU6Lt849cf072ExKDQjnsGtk/P5peJUC
1i2guuhrRjW7Ai2km8RFSHYjD7wopyS2U7JGRYFFZGDMLnvLHoCdDpR70iYnwj8yx7ADALECq/iG
ItVR7dekB6t5iFsbiUW6Od3NxXmAu5O5z5Qeyc4QpQFhDFjvmaNxgV4SEdTlL/ePCcFqiBZtgh4O
8Cjlj/cjAQeXPewDXyP3v8BrCos0aSFf6CMMao/bERk1EQFH1mdRDPcShma+GcC5O8AzTXnB/sWu
vma1w8DA/VFgK5Ojj1aDOuv8PSmK2d/ZszC/csHJ0vLQ9vqrmNX8FN0RlDgUFBJKq85XhKmIsdui
ZMkjYBqQYZvdkiX6ad2nLP7S2bWYjv7JKJPoukRNevYOa4AlmcDwTxOiUgZJZOqmXbCcqwS3CV1F
Jk4kRf/ezQFGR9XoYz0mXbtYtMxDQFNN5TVq6CckF5918xfipgpAlbs9mCXRlmNvEK3FYE8czn36
5n+bkpRkd/wTZmdl2mf8wz46SiX2L5u9YwB3SEtLYSbKDJlpTPu0p8HNJaJsunKApSjtGFgJ9GkL
xDPtkR30INjx35LwIXtQHiJStRHjfkGCHvY+A85JW96dGcpOxTLDLcSz36bsYrRQhr2NuDYaSRrT
LSkkXH8hvH+RwJu7IzKH0n5ttKgJHzOG4iIl6sVYuJNzBSdG+0Pg1wY7pySSY1yj7n245H/00S4Q
S/33RUlT2K1NQRzbzan/IISW6qxAMb/EE2di0iYkqU5Vt3ZWU8WScLqBTE7aB8vr5D69AUxI9LAI
jDmBoCDklEaH6L4udu09QMNxRHgDv0S1DoZB6jnoDW4NX8kO7M/MH1QsYvZAYMdniPKYlESnY1VP
g3pB43l7LFE0Baug+TA+k/b0svuE56/OEPUXqPCujw40eMQ5D2TLqHAMqaDp2KGyEwowS3U683vY
tE+Tw6hpdo3D/GTnhMDmxr3Q7wej6SoBU8ObgYbx4jfttqnHyDDZFxueZha+FDVdss4X2q6/pAhQ
Tij5L+wwq0jkoqvosmFCsMfVZPHTiIlmq4RHKzH9VqyMbBCkNAc3QiZQaJVg7Te777bwABfjOzxA
nxofIBuBnInPc/lEZdeOAXZpuh3aNX0NZDFAczDIw37I+DhJPRcYVx0gFCDZ4WU0pijs0OAlrasB
V6Z+3O7SOAJuQ1kcFGxjcEoPpObOvTB785u32hYuZyLDNLY3mPUMWUX91tTXdfhiwnjLqifvqKRk
vo1ybA0KnIHGHt/F7XzZlQHPr9WyGv41aviXjpGmtbsiCMs1UDquJsDFCipDmGw2FQD/iEUdD5hm
LJ5cBAoh6iJvDRMH2OLlu7ZRTRlPzHZFISQZF339fTKbqNPudnV0CxRYGvh1kHe9/2th6kz9RH1K
JWk1fnkpObVvD8OQed8kKZOV5TqwyFvq6MkQ4qdLZ4U0Vx1RhbKXcKE5OILr9+yshO56pcNGPPgu
2l53tOtZj0XFY10BMMteL6UdGmSaE14yOSXUyhhpZKYrI2yuR2qCxoRihMYHVbSUUxnzCZk17Xw2
TKjW+zbvmFE+a2aa4jdno+5bxJTKiKyumawXX27aSM6w6PRKGvGKKehNqi/NLB0OPujz5g7OYAuh
sNQpPes93H04u2y1Q7lqTT1aVwSEXDiFNw/+EruamOGeC7lPOtv9pGUo4ceTPqbp/saIc7xUl+ae
+ehX/bS58dXugn93p5mMBTbn81824csmdTXsswuTVk5r+kLm9bB/8eF8r6jRVUH4ZLNrT4jjox6l
baAU0F0UW/zYTv6IZwPAFbTSOA0RKx5MGTFd6nzyrZi8RODHMBo1fhH2jrODfR3ZARwxhfPXh4l5
bmHtLvN6Xllwwx90HlCrigePEb4tgF3FzOcKe9SyMvZb9WCeVeM7qHxILLNJnCh3sdeixynTM6wd
VTAm0Mnde0dymuVSIRHRr3FFLVJRy+T2bdMp4/ZiFWHF5vArHtkTLn/FbFCmCwUzE92lZDDdkAIp
Q6Q/O+SEznW62kL28Y/Sd59hC9Dwoz+Ja7pOO/piLYarhUaJlHMS5A9HHrUyeFJcLFmImi73zdU/
kFF/jpsBzRtH5UilfnaaLosQh0KEANrMG0kH0uFCRO5ubiO8BDfNbHu3DeXiYm9mfhUbPVusBMVa
5J34MJGMEi9lv0h3JuefrjSRYrA3a6W9jcQePBxp32oKuQbFNMUTtYT5HJ7siy1HcRpy25dkRSNE
vZi9oDU4sYglchM2ePSaOi/qBtJHymPFhx++4jdY9/bjdf9WpGU3dSVIun8P5728DXl0O26pp4mU
fMwN/bgM9qT0I3xStKwUoyvkHVeOvJUJZ67YDb9ns2YS6F/5nwQJbEBNy+LDCuqKjJXUBLuJrLVm
Xe5EBPXzjAl2sMsSyeuhDuQbVrysKKtgYEHJfTTQOr0yXS23AfU5owSo7hqjPe0/RS8qRPLpKUGb
NPXPgKYMeaU0RDRdtrThhdND1XdzRW4upoI+NSCNH3c9XTTNgOwD8hMy157LdKGup6fiUkrNKWda
MzPOYMaEjF+LFcfUv/I4i6NBY+RqOWiEMoxcRqV3R+w/5OZ7AB48TgxVUL1dw+NHxH5Ai490JdXI
3cd6wDL1byiBBBVWFA8SUQgzQ3X6ywb2iM6nflk+JqLPfDFMWaoxDGAizpxPpe+lMhtMyYznz6xy
4mPYyax3WewumDIIPXZkRozQewImgzqxYOL9ohIScSNgMCeKOe5yJFJsM1lc4AiaBadN9T94BvKh
JONKRKo3bEiVLdVQE8zXuwRvWRqVgUpd3SWH4WapiTSD4l8Qb8INUSusFT2UqEiFeimNlvBYfE4J
EBDohQVJgIJiIDCDZPbzJpBc4kNQHIg7AfiP4OWs9M4HiFGYph/FgXbyzKxNkcSQ9AXSLWpGpIG2
SB0lKULOknARg2IELRFKYCEphkMkAGYXKuv7M10hZQRbeI8qPhziT1x/FxbOG5SokB0Uj5w7wTJs
0YmqNFVCfmhozGQudo07QgygEiMs3BN0kTCkwo6iy+GgEOCKmYYxECTLPsmkzaldpUhG98DAELBe
IG3qX7ca7d2mRdI+0Y1M8OYU2R965J2Mj8agqGFxlBt0ZSUddxW80vdgnbNNnAerMbDQplwCCVVx
H2f7ZXi0XlE97Lgd9+08d2f6SJovz0dD8FieSrsXXP3OrMukwJ5R+rVLa72TGDNiLbgN7wGSX4+v
TVRPAzRi8mDOQ+lfB2Bca3a+ZG/HKE6NLKs3NLJiirKf2H7uYHW1u7efM4GdSrrioqO36Kg5du+Y
3oFjVDZ6ChABGFya++5iR2FGcIY26nPPNryn216UKT16jvgADIw9FnU3q03BsiTLWjft29fxA0nE
ASNW4VcOQoigOat6Rp480j2IIBttblzT/oxmmJ8R2xHa5eGJ4jF4MI/k5Vz9M7t9IyMJz+pvSl3L
7sjpPybjbarpI6MXCnp4MZ5bGPh2YRwjJGY4M8qoN4S1d1S/Mxc3xi2Ek3TuYTs7TFZb1EmfymwQ
AM0BH10Jp2Hn4wDwP9GMnh0sLRnbvxHqoc8engPyHY2ksDozoBdftKRpWgJF+Xg2r4QoeuOtpKv9
hKj6ukNYEFoyUUFqmBvGEB86Abc5X6GBkFv+lyM58IgtFBe66N3wqTNa1rIy4+7VxJ8hNQHIku0Q
lQDV3hnxR4iL+Ikg6+Wv7NEL5YaUtlhAfUQdNfIsUYiNZtj5pdjr8SMzCoGjHhJOwC6JL25BCaMv
jMiaqSBmyELkGx98Bv7GmUVG4jLc4ZiW8cMIW/F7LIKzcIanwAr9tYXU6uWj2uPieAw/hK0gR3ZE
Futui6Bu5dJmkLs4E8IX6YSNLhYmgUAEw9rKnKEvRtN2F1aE0jUtrYiq089xShTjk9eHzSCfoQu2
14hbSH4kFgIUAP3NhDtaYIvICtdRmm/vZyoHSQLq4NQQYEV2wQP/BxBNjbefrwLwjLaRPpyLrfA9
r0FFESLbTcNURxeUvgKgCu7G88QVT2TczRU4Q4JUBGDN0ctn51yuul767NnW1bkCeGSyuwhkOAXl
vcG5qCzC18GeAt03so54P3O7Py47OvtPDI4K2u1ULXY1OpVFw+wuBPPlSSJDSXZSOpu/LPHduBF2
ooCJBiD0KwPMSo4qy2RTpO5FYNBHOYBjD0z3Y1AKi/MZvxtLMNu8TOuhRBdYUXb6VNoDGgMqxp1q
TvkGdYIqh9zCKwt2iyLEAYxTzZsM3mEsBvYVnO3sH/82FDkve5t9NDg7msczHnwYV/PRVxFbOp8a
4JbFH4s1ADk41qZBcUA1bt2GktiRk8mxYGQ8Hdiax/bsSwlEiceMqmMsOPpH+gd57E1aByoykx1W
zkTBRqya3Ql4t82Mimlssi4FDZY52YMEA5J3vMwuQT/qY6Z5+3zviZ0n6HaNsjHuyuZatI1emmMY
2Tvd4eALr5Q7GDL4uM/S7xHLfwbzKp9mCxDKV8zIwikYaTwHi5ToENIf2dmoq1VqgQesgVQqdBg5
JxnIrjmu7Nf2aRznTZyDx1CA0lOQC+aVZYRGds0uTc7Z4TT1gBcLp1LxJHwT5PJ8jqKkpPkmr4Ua
0hUBTlT2ftNlrXNOm/ewu8tFp2Lu3qUFgjlmsld0TGFmGIIE0Jx0gupP876E3XEbyqSlq9N+WZr3
hDAWaHkVnY3vn7jPFNfgBiC4ZMyqyk3ANWPuJFv9GfZTRt/uNGBVdgCKCYn34TaMycwafCjlrnS+
PFrcPh+dkwHZyDepIdb6oyWLourx1vZLEDwp70uE9d2pOm2azRciNmlvrcuIruE6buGKM3i6GWi0
MuhXZOgx0QA59KRH3v6iyS6PiqTvaxwxxlUFzEIimOHf9uS9OXtSqs6TJhtr7TOCqGGD8vVVo/UU
bgC2tmvuaKWoz2ecINX8EPRtEH7Ui/hoCSgj120AzKACAPGUPvQHpAOsEHHNKRMpaDzmPebeYi63
7u59xn0lzIPVXdDT8oKBDFaTrfKMtekvf9LcqU/AirPBPet37DSpXRnQRGXoMD4LMuljniNiJCcd
gFrVOUyQv0qyTAX2ICLPgsysj02Cz5Ru7Rj1t7cwp7gmR4ul+YaedtRgLiOOqhkRHY5i07HSpnMV
u4bm0GHS81/1/aKbdY/6bVcE0ZNiBC32hMoBj77OzJztd1kA/I3qu2nwLSqtzJcL0NxkykOHQaAY
F274BKridFHJU9rJ7n6kO1kbCSQgBEfSGxB4+m95mmn08GA4yfctOzmLDFg0GR0slP0xvYzZdIGN
qUCtgvu0a7YIdoT6bA/RL0lF+TL7MVjftscEEmYqEitEyQUPBYQbA8MDRdMT0ksBT9hlTyfepvNE
wGq+LTFU7l5OSvPC2jL8AFPJsgkyH7yBreMyvW+4am6PZ6QLTUWtCovAwQKicNrBgFALs4SptJnd
hYan+Ju0h91EWcKRBTAFCkPKGXZCIXhC+oBX19z96ibZHxW7ZUSMXgMuECF8jWtvLXUBfzQeA7YA
sIQPH1sW3nuAF4wovL4lDJlU5hBK/CCqUvF38vNg6eD4i4I2qIwbizIul8XyyI4Xg411iOb8u7LT
vgadjeIqs+aM6qnD689KX34JpXClhhaOKc0TbXTbFM57qOGlkhq7O7xQ4VNd+x3Gd1WIxc7hbdoj
YpOPxDbRmvP8QESdsiY4OKeJIt6/amCnAKh1hR7FaSTv7WF6pd53SpnxJfAO+juzH+B9E80i+a3U
Fvhl0O0h+p18p6dRH7V315qRkseefSEi7kSAMsk6Q2YEOMX0o4luuTHI29MWUCE9Jl3tC9KXj4vW
tg55Vmcvuu0buYDH+Oi/B28KJdadv+bmDHJ0NZsUGPah0POmqdC0LcvlNSXL1G3O9sPPRpldkgP8
az0DvmF6HKg/XcjkaSmOMmiQuZbcKQLnreTj3DOGNy7b28K7zntLhJb4APHBv4GpGVtSH9xDxJgR
YHUkXgwnUefdeTMTfaUIHfPoMpUxj92h4E9Hr5how2cmer7vkEhQX/R86ZVzxIsfpjCiLEyJOKBX
aR034/Zwv37hDs9QA9LpIfzBAdf2qDDoxt4jaG0CMQ6Vvs9qY85IHtD9NoeHLFqkSLJkItMjyOGB
elN+iVV9fgf42NYZuje6TKBSC/Fbifd08ghRfr3CIelFw8kQyRc6IdNYREZ6shMLSBJ15kRBU019
fbcJvlIRYlNTSvrV4uLdFdHGY1fZ61rMxa6YrCki6TD1r4ZhuibpOfzOdB6a2J3gJfcklWY/8rky
hr9uGanvu2wUxml2Zy/NEjK2GRRaRuhjHlkRhbMKPbnK1OWnufeKKd7sNrLhkZLUdg/6ciCJFCtS
K3Gx6H1YZYpZlD1AsTEGgSmhZ7aWtdad8Lv8DgCseTy1Ss9PxnV6D8vxy0Imno+eYX/bBhaOUYhT
OA8pNjvDxqCcvnhoyQ5vGz8Bf7UG3ZrXYe0V7mXy9J4eZN6kH/Tt41jU2DVfKVzVL4K38x6sghP0
olste7M+Wp0YSEWQFUE1BCRgIeIulLMCN8gyWjiNUONKT+9c+cUJ/Nvusg89FtI8I0I1HwBl0GIs
nU/45vbitllRxdNj0H+RLjtSvfsmp1ASfOxkq6Rb+X23pry6LNJOobdYqfEe+4K8ZgmdV5wx3jt2
KQp4dH1p956zLKNiQ4tCPbvrGwGbN5nWOA5Gba85vlg7ATDYTPUAeFk4b2FaLnwKREn7rJ+2k/dw
+vSnLW/aWVIWTZjHMOia+03JfcxeSVVBrSp1IBkQ/LzsCG1GNmeFXyyrv84GIhQ6D46QEjq3eYrz
hGdYShU5ZTK5UabAI4YSbIDg6WpyxzfjEYvAOL35Tg4uZmcfIQKYApiiPdq7Mi454Pkj8eQ2LQAN
5qLyLBYKz8+/JwbOnXJDijgGqQW81s/3i5hU2JzNZiKDmWyT2AQTGonCsBef03uWW/YSkKUXVx+b
r6s8egK8oA/EbIofeADDZkOPJfIYSioS4wGXPYcJgSLYXPnidsV7hggzLec1k+UsdG/OcIP08saD
LIfGXcF4ShhXyvnmuEaZ4dG5uz2Nk/4dvRasDAm7cmvI4ES+fQrQThPAteIZR4bCxTz6vc1lqLjg
lIOOcCr4tlKfWeZ03iYqfAwkyB/80ezsjnikrzqNIhGrtF+g4Ha4lYgDesOZRODx3ICS+tbilfW2
V57ddXra9u2era6lVL8uPwCZVhkI+leMwTmHi9NkP5nxCJ+p7MkyIUsP+CRE+M5Oh/niRDaoWAtQ
YtAd/lKpwnsY+pcF5oW4/cdxo6qhY+vb+fwRq9NSvw8V8zGuxk+vu76MZLOVhg9mBJCzTlhWsGGs
uHLofUYCteIMIZzOQ2uH+WQPU/P2ST3U9Hp7FVybT4zQgw+NlN5D9kHwLsip4ZP/cFGoKiC1IK+k
wsUIwuey+AuLpFjBQleEsLIQT1T4FUkBnDmLMPqB0uW4Y3Om2IB11gB1zepJq4mdP5XcQd/3v1aK
DNnkrfaojaSsgXRPKculc0ggdvzrjb5sZcXZJan+wEBt8N4TQPVKfyF7Dq0i6jrWqLJGveFse9ue
cOtiuWtzKOFqyBkPucbk2q5RVF91/2H0ZoW/QnLxGJy2Il5iYTN8JXjw1khJINpBailMEMVeXBnN
Qr9gTqdPwK8O099ONEkestC4E7Gr2QB28MPHcI82EYIRlJVFq8WNXoXz1pCRa57sXRf6l8omBV4l
a7Sx08B/pnTGdAyQMNwGqy1KPqouptKeLcKrYNVY1OUOxHwGiBG1/eN0xI2zaHE3PqZFpNhsRIAT
Vi6biJ/4wl8RpoHFrM+ljLDQ2BKnkD3RKkBzPOFW6eQfBlDSOpUKZXMdCISeQ85cubBHXkYYCAST
14Ci2j9nbe7+itCMJ6QnbhNeGspOw+XlVyfz5wJ6G6ALtQme/Zk0ceMgRmil9Y70hxawUL0j4yEB
HEjaKX9DhSbVHeqcq6MEleOmD4OIIcpgOsVrKkEQPTvJ5MH6BA2zA3i1oksSwJ/j+PsEJBjn28f4
5RCIQ5fuW11nYfjZzvAT11pEwh00CXilZWKAuiu97oqNRQYJYG+gebwKKxawpLFITiu7DBHuVOZ7
eDSmp+xhs3yIS6BLiyMDGS9C9bcpEacdyCIZR8/mD45Jvq1u41KAQ+pZqNUR3hKNbt/47gemtBhp
J/MPRaGMU2T+3QZBYrLcNcgaYJdh+CcTzH6B7AQPuX5MTcBodk/3lt5kqREJdQ35I4ZIiY9/815d
oqp6uEsoH3jVX6KczSQ32gNKlzOAG+O082kLPVCY04FR9BGgY+528aCJRvIFMs0wAkeg3UEgg+5j
JrHGg7mNKGAo3pOcmoTvBEPbvsw5A09NEyF3AUTM4tuZbghY5i/r7It4k1qvMPnNnMtwHJk79A9Y
r+y725aHlF2X2qVmnz6i7ypouQH9uACy0QsEEQiuTeKXPxcLQJzTKhuqtDYvakYZlMdTRFK+/JeY
NkKilkwZY4mymMLKoAiTP28Yz8DIOuKdZN5z5X1DEpo4DiDrCcVTcGflD7qeKjIkejHSz3K9xRGN
RBGm7ZDIRfcN4sDyDy7lDwnp7GArB+M+7Ls5wkYZ3t2E1tGI3WrDL1+a+nf4PPjX7Q124Spt824n
vXxysBNSWBfCZdG6EiMpob5yh4Azw45L8sC2k0iO+M0cgUoaNDG+5St24cJ26oumrflviwkLHANe
W84v3fb0goyWp4vku1Cj/WEPWz7QDXzMtfGw7iHWTF0WUOvk8c75DhQW+5U/6zra4BJGxfrg0VGY
RTT7xk+WEFnUZVuqGLQG5gsYA15YBg+OWParj0cvpadXJ+HLlfwbERFbm/DmlZN0KX5px+DDASZm
luuaiFFZsLpOBHJ4L3SNlASrJnGgScctsMc1zbElHzg9ZYpCqw/QUfo0IofkNJRoQmNhGO6upPTq
UG4JxO0fkiPd5o+3stzL0DD00KDCYbSIaF2h76u/A9Uw+lXupYYHDRrwPUcmx1EtA80YLuCsYcRC
RWO4BXooMMWzBCBhg+2pTMhgCrfdwUymsDTGYSOUCzL4geLT0LNBkobZoA6SzDxR2nPX/wqeBi2/
O2CmrzGcD4CneC/hbyhn7M2cDpgf5kkRGTw1mN0i4kraRSTgBB+cTXvAA+KzFICGxFMhuaSQaWJl
2DBDwGc9GPAM8J82AyYP7iaHPSGLdGBO5ywRe15BpmcOPBT/ZGXw7FI5yThV3PGbllkuqslrktN+
0dCcww4y6Ds+CVRQ/fQJPgzUh8wdccnRUpF2nILOoGQWJyO+jMeTxlW/ox9xK8BLC//CSjNYN2rV
fg9z/GDEH5z9vmY0KyY/OfvNG/CEtpbPsLviGNusKuN5MdVdiy3L6cAhEo6OqsHm4gzYZMJST7Jd
Aq4f6aHlc2nQBes3+hmhT63wgb+AC0ahP4WRoA67wL0/NxgzTKbEumiYG+E5pSqGmltwHQmS8WLN
C9h//XrdxhpHMxlCzolmEwAGGSRDJeDUNCIq4RHBuz5cFMkmkedR7HpTE/DJjQn50JdcqQ2RBFS0
rGyY8FiAObFtskE2d53rITUqN0LWG3SWAVNZuejBLhGoVeR/Ma+GtlxLpvNY5QdpF225aKDENypt
M7iGrI3BcmmrfHkQ7PqRqKFl8EuT+BQbbG/bSlreCQdPTlXLkjhfklZn8mhxP9eMmI06EbdsrtMs
5KDySEHV8LA5zP5dhhWhKhG/Yd/RJtMA5QO6YYG5tbBTMeOrwaPIZi1n4wUQ/3Rbo864Eb4Xh6u1
Y218QTEhCOfcnlWrx6QA4v9lPgqDyqwa0Ct4M5fQQ17UBgV3NJpExhKsgs7Za13sRnhEDsPTCyzK
s3jgmebqMfR+oAQ9uLecEoq6GgUFol6mtX+SB+DMO+0He1zNYekW7hdg+zWlV16Bnw2aw9z58yZs
iMvW7AJmcLS3Mwdy3ccX3kefCMbI3AXxJIuGhLIBgFxcwZwYukcSTB3AyiJuoKdEMpU0A1hBNJsi
gncHjPflpvrorDAVLP1lUrhg6PYVrho2Amy3dGrdSPs/xLZhsnghE2Hr4IMd0COgEcrMww/dL9N+
BGd8mn1RcBPLQwf21wAtQ9YqynyxJmuCYvLeILwbug72oF2N+QY6FOUAoUdXZA6egKSqx7kbPVKF
YQ/y7R+4s44m6isoxzswzi+RvuRgGkRnVZxLpIwzWS0fcErn+NA0X2/9qIVf0H9AXERbKcvsEgZD
O1jVmx84oUJtZA3/FT+Q73AmL+btoSuQ2NzdI8pPTx0hfhUqU3BIlmjm+ukZtalHtY1zgCUbUoa/
BEazmqhhxQPw4pB7IqPg/X7SFLzCQ1FPcOB/h2HpXxIwN5rri6HAqDQ3TX4vl2en5uj35mn4eFN4
CiAgCo6P+6CmezJYBq0QmyllHizrj6alRWCOEUSnS9nIP/0NKwdCrab+GrRpF8qe+Vq+o1VwMX11
3V3jC4cuhORFg2GsRGvVcbGNf8F/aw+Z2BUa7Db50Cq477UQn8/wMcXuTlMieo51OWZTHndx05td
9uf97jRpZzBogBzfTIoB1Xln7MpY572CmpzN9+A9+L23BavG8xie2JhV5xZieqeZb5lvwAe71+dO
bgLQrulumPNhwH3CpXEbo1F7W7OvfBP2cUIHAE2lp/xXJB85+Ny4jL5WO9McOTB6zieMIDq8be61
IpnOUrkVYz+B+lHhsQVQhWtOb05b4H0JONfiGdntZLHxuBCZZnWClAdihznXhHFTR9wH4C4uPZQP
iObS4P6KkyKiIIeNFmF1LDpqnhYEKDgJTImOYu0jqBBTyYdNmXaNZ7CMAZi5JYSXOtkQhTF0M8j0
MYb3i9Hm+H6E1d8CA06FYgQNQ2otapoW40jWbBHiQwhDZQ5sTEOAhJLrQ4lCMXFIxBED6dI3ULiA
zgxEeF2CY+5NekFDcf20Z1Pa8Ju0ITJ9o+1H3A5yU/pR+DLCxVrhlZCtAfhkclcp7sVGX5ODrpk9
xDu5QV96uHIjNO9my5IvFnQTNDUsc/J+j5TUuuUbrJ0dAKL0JGwG9yNfkJoR+oW0/ZaFYqw5f1kP
mpKDh9EMdvxXfoGmS2cspLPlp6B4jBd4ccFF7yNIOGslR7LmD7aPhIsYCpgnPk4T6dC6Y5Ne8Bif
WWAIieDk8FGcDOcLwnWjFzwMiRpmSZx/07ej6Ot8Xu+kvAMYoI7r2zVJCA2KM4ksaDv9oTY4wefX
NlUu+B5pyXzeCK6b6rGrn8ExNNIaOGPsBuDNR78TXON78lSgUQTbRyY3esPb+3565uucjwNtulyY
ylEvnOOTjZD0IVfv4+E7wPdTSIhswlgyvo2tHHpJhPrscN5ORMZT0SaW6GPYr/FaiGDlY3xtbUhm
p88WaZQM1FAxSJrV9u437Pfi+iv1bzjg0bRsa6ucgPt+ceTisy09xSlDjTUj3qkQKu1RMbgHH6gF
xIrxF8xNpEiQwnIMFxRQCLuoiFn+TD+iVuVzy4pAIDn3s3B8R56D5OFkffg/E+qYUGX/tA7mwlzy
GGE3EQiQ/ZxU0Aq1Z+lMKawIXabUQuXjKZFgcNB+ogC5zViDZennybBONva6oO8Ku4uthqYJqhhS
MqOphKHzSaqGbKjsYxekDwGS11++7T5pBQTPMvcrH4sDecUE9LfZY+UYN4YVVuN6ehoTYtpCdLP/
olyXYeHaXDJNaxQ7NZkCFOwUqkdPwYsAg8MMGeZWN629u7naEjf3a06L0XN6HEngG3F/MvVKBER8
m4HRkH9yN6daRdazXG6GFVlNMsJC4yvfkLqKhE8yPimaGShrVgsRVUtT1A02lESK9dN1hbwqRvLS
pLIV63WNAR18kP8nxo0OsI8KjELvxqtylbm25/AypbuW0XoqF/0VFti/RSnGT1PlXfRy0nfyMZRU
thrkkXgdiGXN5CQxWtNSSGAgdYiZPQj6m/LRJV5P5mdTD2Nul+wrpOZ7qf8unL6PdYk+Vj39UoSf
yEWEDpAYgH6MrZmX1PgkDxrWG4OzUZfvaqti3JoMBGPMGBIpsRYQGYxWgMKGd0fKJke3immlcXs+
TBAkFGEIEcRmLucOXnrUJoGfxvbpDEWhfvXOk6WE/8mE7iWOXTL4uIKY8omcJbCb0ehiWO8j0yDE
ArEXQ2/t0mskYlx429jVjrTFop6TQTUnpqPhrBwIQ6ksKxNbNRR8Za7WfYxRBJTTyciA9D2zBiVM
8U8iNMW3OxFZGZ0Q0doSYHCbfu0qbAFNNJjlS2eOnF4YNCMft+ylZN7Krxai+q9XzrkTQ0m5blqH
MRNsuSQNmeAugvy2ORTj/JKwRoJH7Tfdz81pgtRLeB4aMZmAePE7lgxFbU26bjfAq25xu3yQvnWM
TT3Q7E1n+hq2STCTq9G2tTnD7zgptgy2787lPpGJlh/uAo1oHFz3kq2o2ndsKJILSt7iXe5C3oiB
aWjXcGX/rcwWgWESM0c4l9EFuSDd7at38WmZt5hxccwiuhsn966/dnILtO1y0SIG18p/qfEywlQy
9t76ecOYCTFUS117MvZ/nQWRWowuOSxlctrZ7P3SE5glOuB79CvzgH/D390ikehIlH3WlQeE1Kvh
JZWX3Pzgjok80A2WBBRHnthXygk3K4MR9lwjjRwRbhlvyZzYf4PeL7EcD8poxdlPYU5Z92RUpzAA
cnswu+jDoydX5p+w7/7hzuohNgCAhy5T4huLlUfuwN1q5T855I+kfhBYPZ3/o9CEkC5QxnRVpyDc
HnUDKIkC7WY/fc2l4QRDBZEpQpI+lEF7cpxfzRZNr03DyuZFO7JrjvMZDSjM3ajlseJ1Tcg9mIg/
0VA2bGJK6KC4QEM0lyhwMJeNX4tjDQfwXijRXnI4kf9wZVX9jJ9mRpdKt7rfSDxnm1BLZdz8oC25
wXkXjjJuEXROYhG6NWYTKihN5Ffb60SwCZ3xLdB2lxmw6abttRdY5HC5jVjDdyg/gSVSMcO1FqeZ
6PUb4T1QsMGP3zATURdRXwN8qO1hVUUVcnfVUWMnMqLcFG/pjnD+HSjCbgeDSeeB1n4mKJXoLsYm
cdCkPAfiT76zWIt5hp4LZLHPmkKgSCjh9jxkEuPx5dG5r/uOKCslLFQW8R7CIMkhmbaF/lRhYPoD
ch0IA8ELJOsMIyQzaG+uAtjHlCnd4X7KpAf8Yu7DloHlMDKyxX0gf9lijiEBMmAKN9xBhLZwHdiZ
YFX5KJLk2vVoM4+I77Fa0X+jhSKyi/gW1DmTQEiYKzs3eStgqYeNWIVEPNEb8IySCkEvLAv+kTCV
B3/Vwxst2345Gewx5jxplj8+pUHfojg9026LPFUIXeHmr+DqzI3k9XHC+l+o6fbwATjH8K09rwwi
SoZG0vRZ7rrYZufakJmr2JfE0oQeK8bi3YZmlBADCfJ+Y+KUibBohp3mWIl+qlgKc1iyI9j9G/oY
Rz7vPX0PuVMRBggIJMJpBZ0xQeyjrnmCQ/8OETVBLgw4wWgjOF2IrnFEYlzg8Et87y+2SFZbh9Bw
9l8HKp1sc4TagBeWlEW5CZM5ewbq4hkgvTmiRF5BC+ZJiasbQZMIvkVGjpQa589HjxkDGMfUVVnx
V1NHosbjNcSADGUpQgT6ORGm7uROzfZJzP1rcQ+KjFRkTf/IVyZ78P/AO4j3JAWjdJBriZ68O+Kg
4ENEySdCvyJG92pmNAQz5U6FT7t5NegaU5obemCdUlyEp+h7/NoTX86R0pdCVnLlCMtCc0ms04L8
mrexSoAxs7fRJAHuJ76Eq1Gd0PjVPiIoubiSSYuibdJCcg0WcsG7TBkng0tASYQ2lfQhcf5KD4uX
2Mh4sNB5hLPFrxunzKc+rYyPl7amks+4tvA3nGnFEkq6vZnIQ9l0BQ2VCh7zFg0kIKsIhzp4jr6W
nyRoe2EmjLSATIEs5t3qYA8I0aGc9Ql7o3ek68iAcIEKasRhrFOF6/SAe30ZZZMBEcWcGhqxjzQJ
4BgrlJtQa+1pG40qmaRmF8cHRqb39LRbzVHe0p9Ca53pmXBEQQvWOE26RIYJSwniC4xRjQ8smoML
8t+nZnMFgDwSwz8sRHyruCIaqMNo3dSfu36Qrj+KWFGr+MlvgxI2BQkIfzej7f7goUGlwI8hnZ5J
IVouERiDRwglw13icC+6rGiCU8nzB3VCDQc4f/aWqMU7QPaHOxuPDNKQx6IPCEZLAIEsDzUax4fe
Yu4MjSRZ0LcAnh+YL8Yqz/urC+7rugXM93zZeaLWxvFgkVjQEJstG6fNH/cJWG5jpFFsIJUaPm6A
3YSQsc85OdknRP85kpfI3TOYYUSLUSgQOp7BRaqORWOsIuU9eTPpkBvLu7kn0I6IJy4DwykfYNC6
g3IYrqUwpdpBxxiQ18YJJy5DJnhA+D4CYnOssQSq9iQ47Tuucobb8UWjmjG/WF3SWfmiFBZOlXh3
D/uyNdqubOIuyTwhQTV+PQjdfLukDfdeFtmVzng8GkGxbakLGtH9wmDmenADdGGS0Nl+9KlFMc9K
1jHjZSmGSNJkXDIe3P9IOq8ltZUgDD8RVSCRdKscUQIBuqGAJWcEIjy9v8blOsf2mmWFNNPT4Q8o
IfvkSCquTa3xjlzpNXqtENzIm11DxDB/VoKK9chfKwUSeTlEgxcBPZqbPwneykH1b4E88cuqRmdI
jKfyDmJ81Ud2gRR9hYsAAvZvOjKcH0RpNEQR5IXsNES4PtOy2t329RNyUGhVj3qYqXFTuBuiRfnT
ods4XWT2tfmTTGfZmFf4U4+XmrHjY6Jy6+jTwYg+qrCU0a5px+d1r233yDU0/bPs5l1KKbNHJKgY
Rp/oqIlZHyNPwzkWvfQ4Rwj9bTArn46xUpeRugjD4+T2soW4x4w3DJ3BtLk8FjL6FX7O5o9bif6e
DIDpgunsqf2gfYS41Vz2YUbQCP/oqE7WsEPNy+SJfusD2FllhtMKGOeZNfOyd+EHjjfqft14OWbW
oRqWPn6w9JjUWxdvMGaZfZ3QOsMx3xdq2o1BbYtO5Zs5KaAaoLHaWjWe4evEcOU1ZF/iDrS1CJKw
GpzDBDVDZgMmYcmglKdiZjv6RBPCF9wnw6BX0Fk3zXumMTF/O48MZOOwXzPof4UAv90mEANXQlYP
ytHL09YKbQqZCV+Y7+R35D0Yt7iUmQfbJajRMNsG85vdZLBTO+1wG7TtB63VmjD+dmBKAPo2zv6I
WTOMN9HsxIUBr65dIjMe7j9zLGrlu5DmaE7M38Un1PzTkFaZoSBxGkISYBt2gGa+lmAM0D3uQf5w
Lhw4YsKK6kC8HSD/2QSK/ki7dtc9cXDUDKTqeV/RT7S9TkNwcTt9XyRLSKXjHUj5r4Njozne8XOk
rwKO3xJUP8BP9PNpF+MyboZfn9vuj6fhOCTknrPTEAAAYrTJFJU1QXFgD25dToASAVrQf3O+GBqP
w81wOp36cwE07xnN0YSkcZH7rfkgv5dagfs5jUdyegfIvfR+Fh+9Ba4V3mLl7bO3PGMo50NhyQLc
18OzGyL46jgAJXDAXBJt6IdiW2DRHWJibg26geHPJi+PPphrsDQE6RqGp+GAFrIxCH3pXFpdgf9I
R9C8+gaY3BT1CyCRLDnfANcpVMm/ACmkifA6RWNB4/z+BIBVAd0CCGw3YOz1eZNLzuF8st9Ojy+e
WV3iBLYPtu7omVx9FYz/6Gb3Vh2OcsUccX7kdIEdPzdABYxojUDM1B+jeiS9S97Rfubb4ApwMMG4
8ZYAGKexPhe88gP7yabNAfrGQgicLrEd+c/fgHQ8YK6prveZdDr7pGZxDUKcp4XcCJEwRPwKYMF9
3c8P4RdTj5Omf8GVw/3IGvTaETIaUgH9d4DcUpiJAcMSs/llc4os0opQe4oaNNaQPD8gkJ70LNzv
8K7omm0zOUQ6HnFLrC54hZFo2DJ0TUK8IeYhApN7+9x/pE65dBlSneyvIIIfxggvJJ4R7W0nh6Do
gFp2jxZ7E00I3QSdPyKTaLqfwAVfYDIHyBlC/ncIoMnkro9+DgeoyNPcB+CuJunHhV3nfuhOnmx+
k2yJL/Ge5xKwvLEOWhQppNn6n/Q790xcSezIhKiFRoJIlYy0kwsn7Tv9+wMuOyYpJL+ED4lZpUMu
cIkPFMrmK34wDaE7abJk6eXTkZuBALK2QYd+MPRHv670vnsgE96Z3a/dPtlnSlIEfpk70t9FIXa4
+2ua0j48JTeBZSPyKtSS+fcHJKRnvgGgD8F9eJ8fANwQcWt6nx9iMSasr1yINR2n4zy3ZqU51/m0
HwuS5VEgbTwUtVCCyCHpQLuZht38zbHLQhD2i4b6VXBCHVDFsmQXqSJJ9qDVnTi8vZzk4+zgrKD5
DAYiJHJLNF/DJRx8sU9UCwe/ddq37zSiL00TmLCMLoSQ0vyEpNVQEZPnoj8g7QAXjpwAJC4e4lhm
0ZSjDrlefi0ZJDX1/lg40ccIQCDtQA/UIvuVOC3PXxLB/OzX0S2vS1YGMyXOgUihE4ykCMMq2p82
Dq3PIbmdI2gxwFhEOUjj7jW7JXtGrsZuqtjzhv/0+rYvikov78roGNn8KVxQ6xlqa/i6wrxqT+Zz
JSQmXwg48rk1f/MH6FtlhD2srdmSib1vEWiAU/H+7LyWPx1wSh6GKLYOOQTRjoZcH9LnJpw3nBfU
foESCc4oBBfQsuihy1VeeNQIZf3VqQKTc034EJmBvwAKgvSS6HxSzAPTBS+okQ5KKfocnBG2UMPT
r6kmBalq0rSy4uccGQ16j7sBMHF9cp0wli4EWNIdVX7/zTvBjLSFnfLHZKLD34VjQ9/zNyyXlhW4
D2pYEUhV0bUAtlPNrx4/GmiWPulSlKPV8KXBn4AhmTHKcWbOo2M9cIo6nUlKhfkJhJ5yECnon2rF
7IOamPSYxbSpvd645WImEBdad+35EyF9ukkdcq6jHUNkLPmJMtMXQCOjIXqIeq8fzVYkw7gkbrnO
YfdLBajQNLgJUQNUKonvoAen9uY2B33aLUJp0UyaBMK5lc/6psdxWNDgOL/4/DAUbWGRfHPaI7NR
EVDAyVz7m+/GFYAoxN/LD7Vsn3/tSJ/7Mr+HzPxxg2IgSlLe0xs3/MiwArd6ky/uFd0CLxeaig9E
7vVSW/ad60/XlA41zASvA9WX7nK/a86iAy3to/KbdzMj/+Y8DHhilOqMC11y9y4tcgGpnsaqV13M
88U+Le6wZmiUR3zQAzi8JlpvWDdbDT43TeE2H3Jjb0dd5qgv/bsPjqPNWe81QK/uzA368QupNdly
H/5TL1RumIqhSC6AP/J9iIyNBA7yYhc/xwjdHJ/mBytl1PSpvNzmYks7ENIz+9GjXp0Ch901CILb
UmHz0lYEEts1HswCW8abEYdicRTOsN5JTzmDXyB/vABRH05PB14mVRPpVbK0LI5UDtoFZ+eeecU+
PTK07HMcMJV9o/jtvTdGh3ddqG85+a+pgowROE/Ky63+fRNpW6P5y3t5FxNscd89Kt6M6mHwPNlP
ilh8rtYdH1IEgvRk/I5sWbHGXiaOGFBJBqOmO0+yJ8oSHfPAxAIDoxBiZplLAsy5ljjLZIlX8dey
EtLPs/tFz4I0W/yrls5bz+hep5hS2hgd0CZARIeuJp6CctT1OOp2HrnuLfyuCRp+f0ku6Q4I4Ymo
N3f18RNTBEg+/ApDgZrPXE7lS/i0WzhonyEW7hIi/LLDYd9w3oAEv47FOUQj6xud05MpuNerIwHK
PAEuYeBKnb9i/F+2Vgx8CS2NzQ9wpFpXoix3TjFlnvVw+uMP4a9DGGwdPGS8qajJp7indsdakkNy
iMCaQBpzw8QVgjyg9gnJJ3awpII9nMB+iYYG/rE9eVDnS9J9RswMRgRIqNpSrdF1vvljlHvxrgO1
UHTywF2ydYVZ0bZnk930UsNffUcbQysY75n39E1sklEsqk2AN+Kr81nAMqHux7PMepO8I1BgkALB
m0xhtZR12Q7rjXHDqu9u7H34KWd4k6dpn4GooFwln1wzAjKuqyuvUvEttau8y1dFXqo73kHkkBbK
GYkXRlK8LasQ4BMtGeTxQC9W7m2Bdl3D7ZbSwe8MceDztCG9xTWQiBLNoZjp9LCO6vIZPzmMvvTN
/JodYX0W1xEQS86j+e7vWzT8j7nPthmoY4pkOLRjehBsFdiyAt39+uiwTyt7fJ7jsUbdM1ehG3B6
sFSwIbgLZJnqjfvMZHsCohj8lwZda8tp3p20bW78m/t7I/Z494IygTJFTLuYstozMJ+CG9iYvSn/
mZfK+Cwa5onDFWGzO3Y1QAb72Y4Od/gnRy7ugPRaIYuKVuLOPq7ogYEDk1aj0NNefLMy5p5hq6jQ
4trYJLpErgSma9gq7kgQrRGkf5nK5FxgB+u07aoCGMGYnUYR4NLFK7/FIx4MbHNRZBTwMRapSCqM
IQZyFMmgkIrVV/E5U8y2gmyu3mPtF7u/Q9IGqgiglRXXN5pP56JQvv4U4nm63NU3qxCbM1JnRJrt
B7IwL/1GI/QPJGr248h6O/uS3/KLyXYhXID0s7qCDFDXWxpWPVftG5/2Vgdf0F2yJY7zBpOwtQLJ
a91hRBarAOusev1CWxsYAhgEhsThY30Wqka3bT3W3X34unsUvPgFoCScaukdHsmxAHmuwOeXb7lj
FXELRZgd74mGrbTMXqoAiV7imOvfKutcbDAN8jodfQdSFgw3A8D0WHwmEheErd1cKrG4UFzC8cZ7
TcQelF2LBRH+Ce38628uVMs/L/VxY7TzbpTrVEZiI74kjZMuSLKE8Z7eTJFU0Uo1olUTYTSeqSWN
L0eJayZD2G2Id4eg56uwjZfRNRDjNSbttdHGruUSVhO43CmqPMQm+cdtIcpDu/BqiTFhBQjzCyGB
xTDuRBtPgp068L4m6Lqriw0GOv3JwxrDoMDI6Mx/QCwsnEGwLdEsBWNBaz5evX8zsVm4x08DH5qz
2zPE32QXovzLoIcugvgJ078aXxd9jseRgi3Io0clI1G4a1ICX2i6xS20cobdoZrhEYJ9ID0TihFd
heRgqAMchNrepSGI6655HquD87hhIXUsfPcVNHeuF3MXplStQWOOrXa4XVxdGlJkyBBpnTaYU/Ob
PcFwBE9VPAHapvJ3fuLAsh/PwjMy1nvzwyDf4cKaHCwzGwcWKajE0fzA75hjZav7j0t0MDLOEPGH
PAf94R3rQ9SGB/cxJojWcSFOcveAE4af7NIJGmsW7oPRbvUYU4Ay0BuSQlGn7Rw1m4XXgCU+fZMj
YdG+5z5fg1fLRukLS8W7y3VrvF3f1LLdqgdqE6Obmbili4vlw52hictZj+LcxXjrHe5U1MiIvzw+
jDZodTmtxaY8+HSvXBzPxNmGqW3c90EPD79Bne9c4XUpTOmOCfd2sHNP3Bm4oEymT8itycjxlIIM
HIqdUoXSVwPgtUw+lRHjEN6OmWEgRl9H/KF4vdmfM+vGP91subfRPuYCacTRU7vG17yzONsX7KNQ
0MbmChPFYMbJCS/BbcJcMrfxyWkM6uBBO9Fl7owh2TvA9XmMY5Lzs7JHvheRPGz7GKRzjaSqgCFK
TJCR0daZADFelfn412Dyx9wnWvB6rle+LDNYNPnMCvewG5+rywAbrYggZn4og/kuvy4Z09Jf2/Yw
R8Se2kQG2EzWTzemRAzRmQb2lkyTdgxvb3MSfabhTJn41bQ+jBnpQZJpLkDtPeItbwd2fcMimpny
2EWKRFv8roG7dbBetB25NxxSuEuKgx8+FfbJFdNjkJ/Rm6+DKeDbZsnGh8RLpRFcohntqQWF4GqT
7jiEnW9wKPf5JfqKTfZvXO83Bvwod/Mzl5uhOPhFEQU/t5JvRfQYOcIbd3Nvz8Cs4tS1Gb3l59FM
wJhYP7CWjjY+b8jLA7bNO8hycw1BKzjxGSyWEMvo/1JiHm7tSllrDGixrfriC/elo8vT4Y0iIL2V
HusrXboT9tbm8mQ9ZYl0lk9iluW+yemARbNV2E0WYnZYbT7Ev20ke+iBMN7W7ieHNp5ILGb+bOKw
5OHkx0/E3oN1J0ZeLAk94xVDQk2O+aN3Mt4uQemNmTI7VT6b7I7saPJXvswPmE3lLbB7IzToyIZz
H/lszLll3o0YY8SdxnQPssHNQFZ6bw4zeTfeZIfn/UkMDIdiGldzl2VK/XXBA/BP4u6rYko3fDkY
Zh6Y0ouvH9v9g4ohE2gT5Jsj6ohHptP46rqK1S/geDF/7/sLWdIUiSElIgAL2GcCXOkxucbIgNG9
ICIuA5GPAdnQd6ISjXlMm29UkBQygtC2sUO1IaGV/aIHnBevNsS2JQTvrN9m4jPjeMj1LuRnqnZ5
cGNhaCi4blMgGYvdRsC+okMDVt+LlfkB+C9xSZd1+YqGPS6Y4knsdtk2BInBTX9mm+AzeGPy23Fl
W9ZsxZ4btw3AMBQayZbLrtmGgjsuWRXCFhGvxLiFWULLrDIAD4vH38l6e5/yOsUr5Ghz/44I+og0
Dr1+Xxy6wQHQzDc06iGTqMS/iShhhWDm0YzrRAru+AdIYePVAgVvY7Etvgi7YD8V3R3N7rhv0gZr
DwwDMKfZuLPte4wilqe3VRlnCkx0E1vDp/MC2bDPD7h0bwkpW/5/tg/+UCN4MeFrmpffT93pW3N4
SFW5ogo0fJd7wTuyNDAPYzXA1APJ7AzZ2Hz/XvzHaM7J8IVKZmf0jC/dN6YqljJ52ciXRB3r7D5f
nD7ncaLw6m1T7zJkH7QTfGvNncM+6VkzHKQE57gzun/dv97gCru/OW1Oz4s7hw2KodGXk7Wnc15y
Pvw1ia4cnDunaptdmCjharMSHMcRYKX4qp1bzG9aFMsc0Uw2kJBpWAoIgqt1rhjanIw2wAHkTbXB
Y3ynrnXaL0N7h+zJfjLDj4/mocIOYfrxZu9Ye94ZGANSePyBDqGpzQhsFzooMP7ZUde4SisEILZ6
3DWuVETcp7Pdc0/ue3ie1sNLhbmGUryKByN+HOw7RNztsKaQr9YVIlIvA0y30BjArRWKgyq8Se/k
BhIS+VZhaHdHzOVxIWnFzZQBNChyMFOigd6IaRWIprwwmeg3IIUsqhz0GUxV+zGiZ+l2KMgCAUFV
+uLkX6ndef5d48PT3VmV0xurCDT1wB58QBx02X6zYjthWQLBB30AtEwgBwLVkldgBeKq5ss54Fws
JyX2jpgK31GLPTkEWbk7EptqwubR7AQvpxMuHrhc9r/G/W8/Vawr61bTmftjVQPqge6GRubpbRv4
RGyZQ/JgYdkd8Dnv0rQ0giIirn5nJAmatcHvWM3OQJ/5YwbOZtRNzvL8dhEZxLSfnFb7rX6MTyla
znRG2diCsqpDtE36TiMWabCXDysbkRGXTjrdnicIBaw8rIq7EjPq8g+IwPP8wIaBA7tkYk968O2T
Jb8WvKaJmYnE2a3Zxm5QMqmmt32wGjXWcTfsHPRvuuxZJHVNGtP94dVtzEmKW3SdgZymWAeDotAZ
tCVQT0lBZfM8yGO7piPI3jMj9LmUWWBYDLrp0jq48V/I7LoPovXl9jPm91Lsgcl16azAsgO2jQBL
egHV6FA8ocX4pNiBUky9ajyHtGN5nxNWcbxAZ7DEaAI3vqUMupSleIjy75z+YJLnN0+xKw8CkUup
hJY6TWuIaA8zKEQaH4DjS0bERUrL2l7ztKF8A3VHlOiSiBhnEzRvH7qFI13gnyDE4EwvBCLmoMPg
dF7xKoYaTJ1UhDt/enmU/zjT4SGmAJM9JS1r1AcrD6BXxnI0SRwCijBzKbEE9kxjW4SPeJn7pF8l
PmxIiUhPE9mqChLlAxURDCHTZtxi4DPt+HSLdyYNWJhwacr8aYA2Eqp/tHcHMtzyISzw8z7M1xjb
gBfgCpM2OPALQlGQyot7QQ+BHjm4Q8Z+zDDrNVjasdAzpefwmTSinSf0yRtlCfk4VYLi/bwJewMJ
Ujvn7JLr4iRIHh7QycH4okvdQ+1itXrGJtxRFChDJtPkwyMWQpsj/XjXlw2OfHIKI1nKy50EY/dk
jM+cQxpMGeHd1wLw5bnayyfVroV2VTeG2Vwzufxac9YSMGvoNxC4UgYP+5TJFuvj7PgGTiKUDl1z
qQ1WTjX9JAxWapZoTSnbSAXFIQ7tEEvlIYYzzb6iRtQLX0EHXj1y7muEaRlJMeswGM39iKryEOG9
QfQXcRHKa4xcUTCCEKAXu3HfKEBA4kISEb6E1N5DIVAqY9cHDguCJZigyOEJIpNXSJN4ewMzRUvy
bPh+5U39VnQ3wMCgIkTEo5cpjWOBPpVlUQR/lPQMPmg4pGsACZtBUQD3ELw/VFMaJ8iTg1WA6g6U
ElglQnQwwsAXwaLSwcirOvplInee0wGAzEhvQJSn4DKJW48NpiGp65+uWzVGTgXUDu1d93PGJboz
7W6gWaDM+/9iEXmFMMKxi1RQb8rLycbsW2Ug+M3MzgHVgrol/UzENLXp7MJ+Qtg9X2/yT/Aavyh0
uXmA8oVo8goEv4MOeHlADgAwPOQX9v02rbHmplHFb1d8IC5mO7wlVbJbnszRJamzvnT3NfDljHQK
VN/Yly2YxQPLX7t/KQMuZny5AnJkPmCLGX765ORBRXxEF2ZxzM5AXKDi/iT34H4I9B/5EI6nLZJU
Em12iH/J4BoemiNzFE50wM19ej/gPqaodtsWzEGVLW/IKImmmI4EOlj7+TNUwoEMfQHhcF0fFOZ+
ow//MoTGxCBxOgcSA0eZS95WOnGL4YiGfAbTVVp/jDQKmepuBycPAOIAbPt20P2pXoAP8dV047GV
llKAa0aG3FrWGdSkzBlesyZJyLJv9jg2JM/2THs11J2LkUjDlengL6gze+aGEC2sjG/mZIskf78Y
mVjc8LJglZGxSB6/WvXEU5iUhzekO9GzsNJjtvsCK4RUAAEP7qRrpEEkHGTIwICW1jSzc1qGPEQI
zTPdGOQ5X3e5rXUkaAlWGoJsA2NAy1R+gSqCz+TfEmnjTX0XuiCUZ5ID6asDfNfdv/U1kqHtwwDj
JIJmNxs4onuEG8dKWkNVC+5m8SdSJFrSHIPvlH78+lwiJoNywWyMJJJzdBHtBTQxghxRZ/7WVeFr
VB7OLg4jwPAMGkMUC6YiVED7JsKekNYTRA4xw6w51qCi+zdCb5eAA/NB+C59QDk8OzI9DHM5J3Sm
k3RjGfzLm/uCXjrJqFrmYCxIw5iz6ow5rKJ1BeTwZbAd0wJRUwYk0Fjol94jTAcEtsbEElic6gV5
LephzE/Z2mQ+7FdZjXRl7ww0hXLxMm/h1LoyhxRxQDlBWE0OqC+bDUF7yWpeiF1+E7yanLxPevYi
jnDyiH2ENavWOaw4lldbE4zDFC4KUAH2NVfDoWPkR5i0FhAuRgpwvaF/Bgb9YshQHGBbXRgedw5u
VPmAo/gIW/kM2Eccshb3ip3nw2LnDBTw3Bwt2A0EXLYBCvrcSAKwAbQBQIlIRlxY7orNuzjS9Eao
cnCNcs7VF9vI56lzm1CaMV3DEitkX9czh3XMuetPt4G/NlDbo0hgorlGlEuubRena+5darDV5Pye
sypcIDPCBmFQ0sDAlaflBsrgasoxabhFxxQxZoIl6+9iCYxUMij4kj0TtJ54c4g2igxMJTWBUrS3
wBDGog4swVloLcK2wD0lhRqMzBFqBKTQ/EB+DucT3m3IUMl+ECydUDwJ6iz5p0W6Jng0GhCCeoYI
T0+EMlKaGj98GjjZSjehzIKdfwNzBvVl3ubMKwGp+wKF3YecCQJLvVmFoKJbfGgUSOWqt04reQKV
5AxAn7MQxwwAr5kWrlGIZY5uqCh3z7Ke196w3/oG14TAFoP7LYBQQf8+Rfvt5ZOsg7+nbYoGq8D9
EQYoCmkDw6HypIkN15Vbc2RMrUNahpmBqKxbLfar7QrhOhc2MycFpJnsOOIsyfgLU7bn+OjwpwqL
Vq8PAmDRaaD2w9BNFBhprHM4MBbDJodAEcCl5QwRud+MgxeV0S1OcCbE6kQYfWJisYkZsHH2JM0F
m8jd5ADtrqxY1MqYRK0aNKeREGOVxzToSRcCTpynYu3h+ICKqA9OF35krCyEsve9wtl7RJCCFBce
kLDwYIHKCK1Gq/IHMUSKVcQmO+Se9ju6lnXExOUBgenh3B4MV0SBUlhO5GIWdwXZqxNSa3addsnv
oguILaM3302OLmLv5o7Ew2xpxvPvwJru2rC4AKWgDf8atkglyf9wtx2ikMYQPWxZDwe6vmKT8AJs
ETn+IwW8f/jD35aKA1YU++Trd9I9Okhbmspi8CxpOLkmzRPdSg7UQaZj+OxUerKOY1kW4bhLaEJM
nh43TeQxVrGN6EGkUADGoHH9sUXeC/6gBSZTutcSQJ/eXGGq/yJKvsynzErkqCNHY9glEbVjseUB
qRMWu0i2XsQ8xPzO1TlkoAolk2MmiNat+5FvRa9+sJl+rY4xsK6FMhEFQsIXUhRLLe1qvJOA2sYC
UawmgDNQFb1zMB3wfX7Tdj8QshnfYsymffV7sLyfpPyQIY6EajiWyJWzS2f6Lun556watsCr/qYf
/HySb2YXUOj5fIKGnaHHwpc4sD9o+atrfkdiXFRj+vpYJQCBshHwFSbWxpP78rGnI0FIAPk3SAry
D9GUao1tTyAifDaN4m/vBHJeVuxeQEEATUVQBTBM2hluEIQHtW+piZrULwDeCp3hpi6y1JC9gOaj
AbK4jDWckZCfEHnnftZFP4loIxrYBJUHaR1DNrMxBKsNNhUdKqiGotu5lnOFKX4Hi6dZRn7DyFrU
CCC02eSxTcpgDh32VJMELWfmnSoISVS5URCtmBjJx8S7/n8Bx+F25yNJJPy7APCRP4Ko1t0uBUbb
/coJwFJy+0EHtiFAJA5ZpngjZkoelhKE7cuQ6k/Gb83JA+SUtZ2HlA2MTziExmjZbswlZk5+ZW/g
1x/CHWMRZ9zy96CLvbcvJWaPImODI3ErS7DdexuAFYHLIRzBVJqARopALuymoy+LV+a7Y6FRytEl
DYQGIlnGgNQUZJK5bo9HA6RqvXAELrpBJLgcDGbvx9J1hT119xT/I0+O47oIPguxGyBtJdIB3Qhg
UIDwqODXg2Eg80r2qOSX3QhVPa9hi7QnzCgQEQ17s1BAXyDNdzU7lAZQ7sJmBnH+MN627Bmtq4ut
MrEjwSBabvIGRTBQn3M6sFbWQKa37gm8zl0f0CF8U5W/aWCtpihCso+DmhOEKM+0hqTnBWiMgIng
FWwKdKueVpCfzM7cJ9knkZL3QovCcCcYv+hoen3t2/yIxeLDBhKDhzdw9bPHWRKIOSJdGjTIiM1g
GsDjoQIrpwTICoqEBDgIEIneFKDYPqrcv4IpzK/+OLnNqGOXaszBtbGuW3rVmQKhgiE/nvMAzd+C
f/lL/9DwgrFLdtEUDzu9pPl2HWeAaiKOO4Kl3oY0sbFT6qEGhlYcXqCeKZ/6oE82nJv9VExQFipd
6Z1zBacokGchrTqSHktvvYwm0Mfek6MnUi9dp/T0BEkshejRiSrbg182oSlDn0nxgYKj462GzWKf
0FGlNxqDxuFw5lQ80imQsxGNA4GuHWmHD0patfkxVoMe0wps2rmfwmfYQTJIkedQKOX2qM7C4YJt
aGv2eQjhcHIMcSziql8Y//EK+YDxOjC5FbgAebG3j3sPblhF3+aLUuZkwio16ojeBAmKYrUtm8Iy
wMPxAyWsKhRjeEq/AeGfXxSyXlFSN6HXEw2PSMxAp4timy64ELUAetLlzBB3YaJh0//76rF0qkWL
U1ipeKpHSJMByxOYDjpCk81ccfDFAW6x3kPbhJVS26+73WqxrGtU2NsfowaM1AXXVNuzkj8DUCIj
oatUaPmhqO1d0Vp+l5iVTWYRTKy7uT3aj8l7OcMIGTgQ6csb0p1IrOFvzD0QP8ktjwXvJqdDj+9t
zzAs3s27DqvLV5zJZoCSni12XHsQhChbQHgRJZ4vlEZ4oRS4XrttP+9wWoAalZe1EGgQQJqVHdgz
RFb0Ut7LPfxc4QV10z5fp00WQ5+ZaLmwWSLh8hyKNqKPcGm2XBAfU3Fud31L3Ga6C3UVeylA6yoX
XU8U58Wi5HtEoPZp3dZ39Ix4/fpjPJb1sgPFw1Nbeg3Dk6ZhrDgfgUc1AIRgRNRw+yVcG+iM8Q7Q
IBN+p08/tJfzUxGpbKa4Sr7RAlrDt7lr2PC4F6sVY+LMKcC/bPB4VNIe7z7BNzc+FOhfLhGj5Ccd
29Zl3TnwWPDXXvPmPJWOvkFj33to+nWD6fTW09yGCwOJ7URycNcPawzlUEwwHqRzcCRILNEiylEG
i+6s6LLyLz8PgI2pua3YPPImzicVEZCn33oY3/i83MGunryTBhXx6BQ0S1BwfJIX/Lk2izScqTgl
7DV9D48kfdwgFzfx/hTuXPNm8wre56+P5+ffeXnp6U+CJuXfVFUh4sHsCpo9usa9HWplNdTrqIbS
SXrBwUMi1uILp/U27I+4BrokyBc2ggaopvisiRo0dtvRCbkzA7pSO33YLdg53MZtZTVTLReX1NmI
z028eCyP4SzCsPNQqPF78qBkZ6x3MxSWgKKry1mqTnZn5op3tI5DBZXQFluxD5uV/fbk8OYMJW4h
He1TPLgjy0/hJiGTLS5VQj1hsHaJ4kmhcfLKK+8mw4aJCHmjpUbm7bLF33BhvaiQUviDDo0roD1i
Ontkchrcw7JiiEMY5UGh0h7hfY0uFhNBwQ0zQFsuaxdmA+1mAlZLj4qPAd1QbGUqq+xxCdBOb87F
iQ9uS6crzEiaFjBTI+qQG6hHZnfmyvNwhp0UtETpHqFIA+EFMjjdfTlSKOgRmFxD15GCzJoj6QXy
LgVFBG8r8i3NGFFL8NxEKOSEytifZkKZ463pKNn8z46iAJsDAMm0aCYTRkqaXaIA84fGScp7NY1z
UscdadoDJTV745rWh9Ea0pb3meNxDrYYdTH1Mrt0vTt5J5aztoY5LFx7IeG1nYp253ofosyq5WwL
fDQARQGwjAgQTYPQRY8cI6YYY+Ki99SbbJB5a/li/eTfpYIm7oxkyb+sedGp5bz8bkqHfdmjo7k1
NnNN9p0K+SxswMGClcwuQ02M3jxc7we/CBXLrRhAIjcLq7kFEodvRXaPqW+M+g5LrAeg8xtP6glR
9s0m5vQjLaR7x0cDIXWeKACevF8EgW0HqXH9WMIvwvWdpV0vP34vR4zvJky9zdfdzPl0L+M+Ea/6
drnlP5jRdNZQT9NQ1vBVIJD6L/YQj8TjgxwuanEton9G05G+C1VvL++P8LZfK8KpJOpBZEs/jnoz
mdBwODzIep7+1exaJANsdx4faQZkWMGmcnLoxZUisRCVcao8+ISCA0dwIHogl771fg9CBMWLgsap
lKQa8wqhQL5QFpViuBPPop8xc1nsDSISuUj+gnn7jdnuyEeZAeU9fIM5CmKIcJCwz0drCm3BkF5D
GipBTp5DIT4wSXtcaB6GlOEqraoAGhudBL6gJS9yCXqzruuvfzMqQe3K9oSkOozjOuYU/V0mdMM0
v+MjCz3XIgVoGugj8Y0mbi4EYTNaPLMTlPtOcEXWapt7besVXe2DK1J1LGOM1Zuc9U0fy18QmMsO
ZumyGJD79UljxHnSNWnbu6DFcLxq6FTOKLvT1aCzYPQH29VabCc0DDeVrMBaAwXJDQms+1pI7xL4
/dmg8sYM0pwUwg2VUpwsxDRLc5IiQCgbuAhEjYtpfBzxnFj5Plb3tLkL8+lDntMLOt4i88r+y6Wp
CQzcpPNskOjClVswMRwOI8iwkpPQZ+Be/xG9KMtJYShqogDPDxov/KXkJsSQ19tWqRE+0h4iV9xn
0HImClMx+56OIUqmafB3R7HKJmPhDR5IUJX3ZOaLbpXAge+MZQzgfu1gnafB3SalLS9oU5KnTrAs
NyOU/T4Gj8hTqW1rA+14ZtbyvUjDBmnOT+ODIs4XwYu/xzE/mGuPuCtUPnBO+cm2gEg+lW6bqFa5
5tXwETUUkWX44KLkGjdHr0EHpSu8eKSzjt4rbVExL0fmqrZFxKxtddydFceTl4GiX+xB76iIrEw7
sLYZZjq1qkOP9gKkHtgC+Flr5yQMfRLeCAREbTgnULEU5YrhcSoAsshWDiU6LTy+KKx7Oyoirxt6
uJFHdhSIO42uO5TIDgM63dNjm98dh6YahTxQiB9eAyyDJ+A0PakDlYlbNvNAPNgISqDsxd0uPTtz
XolF7bUaPkfN6DU4051DimLm018a9Ca9SS1Zrixh0ZeAhs+f4LeBSUfm1hC9xVzEKuia7R2T5cDt
AdETRUWQIikY/OjfbJaUBq4LvaeyUOxAKJKWknwOagLPsQYIxXnxsES/Gv0ymSwUXFxH55aj38h3
8bu0lx4i5iidSSizJrIU9H05iEygl2joOrLE02JSkrG/oTnzuAhBLqSTayQCUgZqaZw/9KiFT4y9
88TUEG+IWP+RCQQEwJM3sYcijQdoHWHKYTRhu6UT3imKPG/V9Dz0GqG2cTGIEDcNFlQ14hpZNemZ
H9/x5DPZ3sPF09xb8ZY2jbwJl1dwNEd2D8NKxl68TczGWIBmAp/CatTQ69snQqImuul84adsyeel
5GD3m/SKCU4uS9Ms7VhgLOh5R4X75+bMI3KUnicmSzWOj7bHaYqjA+ujRP6NSZSgnrg+KmGJWRG7
iyscVs4JYInXC66AfnhetQe8qWRuz6cePgeaTdnQWCgs6i4D/VLG8dxx7gn4IFsU/dik8qcJcTSQ
Dz1kgZb9lBWFXTwfmw/Bw+HD7HTOgMgEYdZjm1wcm7cjtWa7R0gwyeYUBdAT9zcqJ1RDyNFwWvAN
lGg22oALPik/BeK8aW4y2+b+o0OaxTGLgSwFEgU/Cg/7SDSVItKHiSwtohUoppZO4sJJIrJpp4zD
KYowsOcuyENiZ8RCh+Bp0mOZ16igfFGI5j2kVLqNiBNlcA4n5QTBM9o0ok1ASDY6QYxKSLkZcIep
Fy15D/mFHDo+ERv0SEVlmttgD7PsQKnLMSCKBgSZKOJ8CVhOJXA60ID24p4/+TQCQYhY2ShU8zds
g3R9zJbmBi/KMkLEoLQhuXJBFMdEoxj0FsdMSwdvlp0IK2ACeUnL/LE8bPm8i5ZgowRa1aHW8zbp
nhXOc45Jm6gJ8iHa2fJRhltAYDEkK5ocZsQJQnmJGCwPbhKRWXkgqTw6XZZDIY21t2mr7F7Uv02i
O3C5yrFLIjBrBhBb+Xs2/GVrerruh4CqAFp5Xh14MSurR5KFuCRQgw0gHJXLAh1mODtjlQ29mGc8
mUBRIR7YDC55BAiLcPGspJNe6jasZodPyUrg2T0doAl2C9RXZjt0LfUpIY938XhVj67mSOZYXyaR
ADjBmdLs3JudsRp49oazOLa/+smvdJBJHIustPgHKwQeRzxtm15Gj9XxhrOEB8B7ZnDxBHvGVuYB
8nA6lqcDDeK2MiYDEyr7QIYzkQ2C088yPQFpVnLweTpxncewIpKHCRxpIkppcydBhnr2hMmcw9zm
H0tntqWo0kThJ2ItAQe8ZZ5BxPHGVVoW4jyLPv35wj7/0F2tFkKSZEbs2HvHxPMYKCEbdnlweG5Z
O/haD8jK40CEiBgXWiwmMhJyAoHiMEoIdGMp7bFwXcLygsXMa3QIhWt5hLNyS9hz6CMV8PywcE83
FvOLJer3VwwWmZ1MBSGUkfrDIXXLzoSLZdE+sVrNcb1hDqjkIhL8P62COuGN+4svMPVd12XlhQDO
IkzhL8lklDo8l2QMzHgYFyvTofjD/iXYS8bCUJQZOzB7vlAiDx7zmGeBzRA0Wm6bfKwkQIIBBznV
4h6zlVjiOso+yjrR/+7Lc4ar8uLJ904zKmoMBSwSn+HYdNgjXTwXsa7J8SSOfnmiAXlYKpgtrG+y
YzNqAYs7WAhxKtNbog0+No1E9u8uob8sMTwOz8GdRR3+O7SdupizjpAXWnzw6UrM0xDF0y3iDXZD
Hl39iJEyyw8AQpXKxtDlHiGMIpDGWI4I+Bi/MSOgVCfoEwF/gJGM91m1PS3kewRVEr9VVqYT4JbA
C9WYnsMb8BBjcHN2xM54psSCegjcIZgThq/O/WvE3Z0LkCGNVYz5HcfhPZ1WXuJ00gKseXvYibJE
vsKGrIZO74At5Pct/J9J4410G1/+CEPJS4JqjApMz8j7twF5gRzuDcTS2tt0rQi78ycwD4aLczKQ
ikT4Q/qJsJXICMFVQ7QOwrANHm/LGG0CleQLVII48vD3CMVrVKxWdmP6vQ+1cErvo19pzWfMz4r7
wnMYCi1+VH8NsmpM6Mh5e8P3YBvjHBN3EwWwWhQiI6J9+xYCfTtgQvgfSxtIGcounXtIyQArSl7m
+dzSgYWmkmKNr9nDF6bN/tNTqdTtkzvSE6Sw7jbxD9kfo02qxKBKqwK2WDpfIIzF41XpmFRz6EHi
UE8C3H5JTDqHZsxD/pG9t5EKnKs4GcAvXwAHDkySkjPFGCl6j/hlawT4QT7STSE2cHy6lFBoQhhD
XPO7D2EhXHw6mkiudnUJ1tlA2BmiCEeYcWclMsRb+ozh0ZU7X2fjhHrN9wtr5CMk3aiGYi0Zr5g8
wdNLg9s/mmzJE+0SgFJggJ/iImTLa0r+LqwHt90zKTfSHJsIGi0eSOhljKMUuyTiFOa9cD277G90
gWbB2OMPw56VZHfsydj7AaVPE/xheKLEJrsPvk0YTIz903EP4SPZDXaODgFhzRONuMEqGgLck0eh
svLvMFfrVDF5aHR2KN6sAfShBEmUoyF7FIBWCERU7RAoeGtIugQTmSQZ36RVnjuUmFaxvrEnLHXu
GqjIvDytId8gEYAtRJO7BMV0GZTr2iO8lQdxSpJjtfOHm/dT6gnnP9VbVQAIjYmWnU1TnM3M9eQT
bv4QUgO1jjbDC8EtpHxBQGqTi+Cc2KAM3l1iJAeuU54Bp1m2u4AdLiGMW9LPju1BnQtfT5vBpAz1
SWcCQ5xIuJCeka3QmF+cv7c5G4x1ni6eyTHLO9VxfDxyFkk27pPlJoAvBGz4YSzsm3nFb431hJvF
OpjBrabo5UGo566zgbGDBGwmMkSAuxkQOY5ba/aa2uzDR+9DiBZ7DwJF555rJJ4fe3BDWN2j1ccL
PiABPJ0z52VhsOc90GBwAT6D0bXj4zjf2B6kFWdCX+Md1/6cHLyLdR5+ODp3DGNAesvozL9wk6M2
veZQZ0l7b+mBMOdoL0Lp/g5JmJ7mA5zzuM9VuB9WDkdvowrodvk2okTXxQ/+40JYh5iLlT+fvCRw
2iqnWOL/xVKJ6TMPjNSvaEzn06rdf4CrTlUAY+nB0+MMJM1/umSCyRL09g5Ju8sk+3BLAF+cjku2
AsgttoKaxZ4uO81SXtXGO1bopOf3BDqyhe7cwPw8OOXBgyQPJW1jjTGGoexMkIH0PpB4JZN7Eawb
YgjCKJEhfIKCvIrE7wSGtnEFsd9AODtwgHNEWwMiMGi6jfleH+GZ3uO6oMoAADxmJ3FZR15ANhjQ
8IcgDsljIGRs/cvoVm3RGIgU5cT/ucVjDMtY0r47hrP/VYngtkR0B/9anvNlfyL08Z55j3V3M2uI
nBpJPDd2gQub20QoCyDdQynlUoXpLEUAJZWo8IBDysnrFSQl82VZhYHCKAUHiLPBgwVmA327cpid
AB0P9rrdQCkusILiyru5NIgGdVKDuzt14SGzx3boaz+HyT9ZF1I8OVJSeoKJX4OlJDsnSEvElGCM
KCuA7cKNK2KJxr+NDskLMxBGYs/9I0slZCNyWBeFzCAy2/fsYO3Q7aCuCVftfEcwUDE0Snqy+kU1
grziuQbPyQ3Jj2J18x2Kqu5sM5RaBz4A+ZPVhTiQFaQK+UaET3i42AY6pL3BKWzg8Yq048nzolKB
kVLOE3fFU4pehOj/zYazGBDUMQOKyitkXjSEm2IEQ7Tpc3zWPBbrrb0IENyUMLDXJdbK8MjlFFBh
eB20NSwrO4u7o/u75JJUI07IRSeUHkbqBOkCs7UyDyMe8DJRZOspOYB1QEP78VArtazzBG4wqq7r
AT6WVPLvfz14LFTb0UwSv/8uHIU2hLLvjunEMBxiITy7p9uospqfqyl9Ve4fOAcNO/eQRibFO3gP
L7PPj8I+eaGUuPF3uQbH9BO+pjSL+XvZd2kfgBGLfQhuD6ufXJ3bCl1qhu4tfGLhv9PQpp0dVud+
clHty2r7p4w04OSXWYF+hkfCnxU9WobaEJ0axJRBf9RxjKujJ1p5fNsLvxvfgcXyGs7n62W2aOyK
Opzb+oyI8j/okUh4zHciHotQY75ojgvnnK2wlEUY0zEm5udpVZW5x+AF1v99ePEuXrPcGuaW9RF1
EvsTC/TDec/q0fvLTUY5phbarOdUrPEvt7Hqsj0VDa4wKaTGLw7d0DaQT25YMcXH6e3TZQfVbEu6
2x5H7K536PMny1g2MM838Ak1TBKelJUNzelDF8FDvB3pp29b6+v6OMd1li5ueF8TPl8yNflUVk3X
XL57hR9jSF9MeM3tmLYg0x4MKVf0xNQ0LEiP8JngUXbyrrP4kZ5NsABwSqMpJ9j/KRJWPB7GUGiO
CaBhJg5VnVKqJXf6TPSBFGHxhC1vG/RpQoZEnvkzvkq5kkKPiVnhb4e2iIr7eZkfvCYD+gyxWqrW
Bc4KZgEvU2/bkAToLyxtNVsLC8aO9DTBzS2jTgEx+7i+XsSohSugDouJSGtJA3TDlO6+76hZ0wwU
5sUGj+RL9tWt6yy5wDIVU+6Ix0NvjIPxLcCBn5fvaVXbPVZQHE4RnW5Z58or0xa/dVYHeBjimK5a
vbD+VTz9YMPcwAEZFgfdI4xpd/rQpGMshi0YfoXq3xnSHjP5+IOimpmu03BmV3ZpudgJD8H5Z89r
QrrEQcIBswJygznuxTCIYSX0O/BfDkGb4tHPs8dD8HnZ+4PdzXjlBdaPKA4eF11skZQeaGwGNQU3
uMETTzgdyWmLsHxwiHcYJtGUtzvcj49/z7A/b6j++dDSadu7/aMuueGf6EOGRx/V6Yp/ykPycHlC
iBNXLWAjUVpR+oj1hA0bkKQy++mOhbvnHKOLvf7fLmaDAhHRANqXwoOP4XhEhTdyz9pqZcUC5bys
OHUi/8fSk1X74+vY2mxNggW0DoONu2P5wUmL3FLSdBFb3aNFcMUYzWq/zMsIE7OwGhyxITHM2/w0
f4Gbqcva3GqUk4/ua3Rb78L+pAXtKlP9w0Djh+ElbCN5wjhh0vFb65e3xV6+ZXYmStt/JTdPmWBA
OnjPPy/kOqpidbCltzpIjRkHd0ueSv0u6K6RDaWq3Z8c5tvsOpRgCZfRbJETPWA8oKQdNuu05/QI
bJ7+zUWlWbZzNgh2DtZ9R/zGKmdJQC8iI53aPFkkMWQHIYdSsGQzIlCN1izWg/3wOCyu0cZmGTHz
wxSJA8pOAFSsIpbse+he25p1m5390wsZj75x0elUI1L1M8Z7eR+7yuWChwnGCVTY4X5HePNYA7f5
G/ybGPke+rzL6LHGuGyoExBjLDe5NZbCzWDCExugsUN/lW9WxroFRY0dmGWrvAePH2V1jzd5u2dr
b7Mu2qE+fbKjS6ue88a+0q4tpQCuUM1NpfYCW0Kg/c+q9abQI+XdF4UbKYPfWCrhIcGFQtCB2yNt
Et8U/5XojpMoYP1mRP0gr20s9dSvnv0faeiQwRDqLg8bOEeQVGwxoDjQvZeaZXSZ9LZmj365YASV
KwehnCPx3OlHhfpw+tH++tPqaPO/NsgiCCN7Zj9ScSmp/efvLf0gojuFh/kNUAoFi/eYi4KrDpsJ
QPZskTVv4f9D9WoF20nDvUuRJgdXBpDn4cDtPQxOPAAdQsMJ2I+1zQwiCRbYeT3XJ+fhlfUc0+pG
bIEHDDOLd2CUmHKtQaki6tlYmUgoTg3au2ZH3NuTc6Ys9ckLk1a2AX4XX/AjwsGbgbCIk8ek5RoT
pEPIlMC3xcSSaSXut0hlibMMm1joXtIc5Zd41o9+QXGONvHBTcRtuIFPLz8f+z3W3f0v3s6poC2V
aYCiUgEk5X9jKVoDL+DRPejgy634Ag9QPmt7VDSpautUTciRyec7w7bXTWzcL3oUYPtmjb9s0mXW
w8dDbSI8KIrIfxFNlEBOYYdqoA5USUMKQdCS9nGzwqEb3hIdkkNm0M0RRGDVTaAn+EdopSRj1Ao7
UBWkfx1OttLA7ixIARQQeonCCLjP3lBL+7+IDgQAqJYdm54WI3akmPrxSDo793JsZKTyyizpOuNf
SGhQoj4579g32qPiGyp9xeiCMTsgyYY+DWUpgnT/ezqbo8vvkbIQPFpM2N1+TuMLRIFk6qCvGdxF
GpT4O/QZCmT+dW92WNidjtXr4UiqNCG7JbsUJuh0/qZdqDSYl9Ka5MtX7+BWGGJt1hsiBPixTdvu
5HeyZ/rLx9WkyWhkgq9NXk0WN1pKePVy+7XlVTEHKaQ3MjRReLHC4NN/ezAE4bL2gwrPqJz63BKK
6qC1sNlOOaVF0ceD2u/MjPTBkPJwcw1wrsQY9QhHG2w0h4BWGdJMhp7yhyEXWQtJAGkFOz5o97jD
V2ro5Q6QtCpJD1bATG3qNhXpy9G+DkEDmZ9cimI2FwpNPCIvBQeqRdBPNRqlhWdMKbYWlUoyBCLh
elCxEPhkwSxX2+w2Yg5nHdk/9kN92ZkcM/KcBs1bf3kcCvTYn2ijB12vlioqpmGXR7ZHntWurOvD
7LetBWp+2J8zZfoM7D4fh0oRvceUldyO+8HHd/O7wLCdNkUgUaD7xwO5KuprElTMxmFGUXv7EIpT
LBGHoweNRDszoBtJxCWZ4CGxu7NS+tQhIpTmmcSBFGWog+B96ayBDt9/THPKdgwwxEj7V4C5KoVZ
xjFPRQN0cplveFI3LuL8We0hsxTR8YO6BZDk2GA09zhne8bgbE+lGtiyHih7F6GOL/YhfILdiw6X
dMU9YGp9CMstgRpJEPJdtNqsNhfEk7S0Ckr0qqQKbMfwn/KGMt6HxOSeHUFNFQdU/hSSC3u3NUfy
rsuiF0kyoZMTkD/b7xGrGvL5XdSL9IjMk8aVRyLbxficPwbUnwsjPBA0WWKbf8ZbmUTQpBCR7BhD
wOhn3Jm+qYyeg/eBZQr5LwXNR/HGeB59szOluyRDlwEXC2rKj31SIrCJNvJdd9lyqC4x2m1J3Uij
mCY3j02JTYv7kEhYnpHM2UZeAdQ0k9q5kAkPpbjU+A/Wy2E9P613rMwGmDLWA2yDKpYWQwPC8+iJ
HHXSLKGvoeXGkHMz3Aq1EScFlGEnC93vUI0+URM12CYIYHHMNGaIt3x5B/8Uvkb1APmlhjMXks9Q
jLpYWeofoK3JkikpHlNSUiVv9U6JiOQlKlH9c0YEgr7e1Zdw5zjna0aAovon7xntnD7/hxADnHM3
O8vzmcHYeVcCIeTl2Tar58/lJkN5W4MieifyuE90kFt0XbYVVu8TCW1DIECV57jcYHr+mRAP/N4n
C/idYgVw4sIGiNcHjd9I5jnoRIzm0dbtKwdvrbs8XpwaNvH3DC8Wjizwz9ntcF5bd12vtwv77N+j
Ft7nwTVClpkXtdc9Y4honZ5lNaoZPhXu1NMBBytWfUubbSetTCv7o10sgSrCute3Dflr+vHOiMVc
ttPaIuL0t1ezDeQADToxsvMYBQYQXCnsZvxPgj7mfSiW6c0bG/aF6tjVOkK4tvZUlIr31jNwmuhx
F++qVYlVbEPjmaXqfya4FwxP8BJPAeMfvdrgIqd5i9WGXXZ9pjuCqZLm9Sdnt0/7ujlFGnJxuYPU
8vBjAGErSpI5fxcpk3d6/9X2ngaX6mZe0po/uMu9yWGAAh3awq+YTWSqvbxS4FDjYw6wQgD7swgN
urMeUKfvBuJ+IRhEN+8RKX7dcHVmLB0s2Bdg9uhWb57j2KKaG3rBdP2F2+KJI9t2Fv4TSTSk62kH
LNxByHhbHYHAF2BAneTIG+71haL1BTVubzX49LB3ujhiDSvKC3u4zMgSzVZGUhXR3zjeLoS2KsuZ
LSUsMlKW6/2dF5h2Sb/oBnVC9Ok8se6Vt67LHrkB8aDPbMPSdiKGCwrQATlCxRWxThOtour+/rQb
UeabN/5pdEpkEZG1SjwfvmU455Q0y9toB/bCC3v3M9mJzQSFSXV5S9SJBggGrNLgDaFHqnnfgUdf
h8TweEkdWepua9IGc4n1AAd4UFgSjf+OEX7Pbxar1MFZkAAQ8OxXL0/3H54GAS4/hZ0Y8tcZm1ro
yT9NTfWHQpR4ftyKS7Gf7VtuXYEd0YEibGif2LAP1P7yUJxBaISL0KYPxrOELVueipYjN9WA5E1j
yNa4Sxvr355mo0pPrwEEJ7PyW7S+QFLzw67kSYMMNiCCtQ41I9V+gfGGKqk7wdxr/Pq51fzwdnBT
ef28x/3pqbHhdX/gQRR1cS55+/HTq7zrYvRQk65hbVl/Meil7AAa0tjbhcme8QZoJPLmnKBHICQA
P0mfQR09QFPB8VGEuHgge42vUnzSO8EreTMbKfME1/KYa2ODQHmzj9sI8VaYm0y3OT2Rj7n0+Etv
48eYWrkulW99eqVfZKs3bf819LFo/bEN+Mud44LjgxUD7CLS4Dnazk6c+zM2wh783fJSbLGpKSF3
fPR4C7aGP0V/ysX0P0BeHSRssPRAacuGkqSU/uYQrJcPgHx5IGmDzk0Q8xQCXtLvhanjfTjdY4QQ
9GAzvHC9UN1vZY2shbahQoWDklEAdmLMEovy4YGpBNG+1Q0PhaDGosB/xufyXmrSwYWiAX3xuHtT
6HRvggQaz8JqBA+lSF1RK4cvzH+l9C6uNpCdWVkCqXH34WJdfmgkQ4TBls15Xca38a5owFHj/S/O
iseFecF1sDpiBkBVf3qlNYmwLjRn8Qe0LQO3wJVbLhZ/jBeeMA/2I4ebly5VgQtZKOeHuQaP0e9a
BmndZWcinO9NpFwrGDLsRCdAb1wUW7YbTHPCU9I7Bns6SwAQGk/fCO4Rq7UiDTF5Zlm7qCeCIe7R
ISa475QHYErBJXdtmSx3OitV7BTAsZRR172inwKSkZxPgLjYRbsQRMl5TyPCvZrQbNQrrhPSYZJR
sqLNUB79faZOPpSMDEDc41AoIM9sQTcmHJuO5GHHssFNmweih9mx+x6fy48MhWrSVpbupjvIQIZ3
GdcFDQikL8m2vIz7fZOY4wGKU8OgDdq7SZ/6wGfvni7W/ZN23m6/7TQPr6V6V8y8tLD7ohPGXxvd
KMjqpdwAlT+8DrHr3iWB1bEpCV/dSF9RglXpq1qS2C4GEG6PG2d3ijTiVsqUZGxXt3uMrrx5jO5M
JhKtnv9xK1bcv9vOV/rZ2Qg0aGIExMCG23gPln2MKkzTrr4B5LXza57Pe3gyoIkswsfb1PuZ8bZu
Wsmfm3vYBXbZo0ObtQ6OcYvfxwgOKOmStkArQOH1GO3GEOAhKO7Ca/VDW9w39U4IkThd8EkhrW9h
gGOuxMSiBxbOazF/fFbwS3VOd/Wc9jKKlzR5iKsfwvc34ZX7nC7mkN8rlhe7Hr/CC81/KN3uqQzD
u4ftybMAFfw55Td5AHgsKH/yUnyf8nELMudivpjzlW94lPTOxQs4rsb12zliRk06+LL5mfoyyeMe
QwNQVaiue3NHsQQCwdvi3RZ+ClP+4LD8CUd087B2b/kUR+ODEKV3f/wNXV1+J5R/v+UI/MAv8DmO
yZv889/R3niThrxPHVkOBczEBag2JHOAtFj+oNpDPALAdnP43fuU40KL5GU5AdCT75vUo3mdf3aG
/17jm+R9/1o5Gp5lY5jqEEPR+FB7RSfPWJOE8HRvzAMyozeigz2VbK/9tC/EW1eTti78XP9pyYsu
TPgz/eynTdap7ScegLrTf1rGUX5upfyhYOCW32cHLu1pqb/3mfrbZBdq9jA6cUDNPvnb6+K2yqsV
bVb40QBBoPvKMbyhc6rlfwh93t73gO93Ui2bvEVvDj3gVDjKyW9yrWgyWrQIc9eFkCuHO/nqLw0u
92RwfHy/BfzVyxcGKXq5m2gprV/yz0xx0YxhQJn24ybvlM1MGnCA314ijf4f/HoH0OpJ7fewfGE8
kl6g2H37d0ViR6iiNevS5qWbYsyM+I23yMKjhXOaKGUDDRM9cbkDYLH1vJPf/FvUyQ+TTYInavoA
eL7wsctEox5XvCjXKWX/txfcJj1pVcaHRTxE6S7ajm4T5XdRtE40TRN4qJMDCiQPvxM8EHwrZbtA
vZQiJEq7Be8lCpB0LyA/9gU+UH6/WfmDbrgX6VkpCMFm1KcT2cun8ULSQSKHri0VpRLNaBIx8XgD
jkvf3E3SpU0bxyoePpfG8UQjB+2XXmo637SFl8UvM0pi2mA4yvdyz4J/y9t3UkgQmKWWMq6QD3pw
2WmsQrXn2+kEtSTeO5GhBU3+LjZEDl6TSe+0h3VeQb5GlbKAz01Xa7jo9EQmpJESG3OQlojWhrzq
u6areLoQG5I/70hRJLmk/QFUHrFn+9oUjeo5lKe5eMHpy61bnuhHyqK/z0gl8GkD0hX2PhmUy5aB
Z1hOPAhqK2+qkYK8NCH6AwdVUqUQkzL2C5O4kA1Jce7RLvlntrUbPSVTmR2IGRWsgw5En2DKowbl
g9ln2+GDGAbcIwP609MnOnGw8VtLtW69JeCn3iJf8ZS8latclkvxTdMnEh2SB6E3xf0RD/MF9vYq
7nuGrYG/dUtxD9sR2fbpriDeYtTwCIYxUuo7Bg6EYj7TzgmCqQWJ4xpOXYHilJkivgcLuSaHM4cY
wdcCupEmFEbw9NesJN9tdQEUSBXOXOJkUK2laxX7GtW4E4VIyf9PFCHvfnkcSt75ZFvmMuXyCKsP
+NZdQI6lS5dEt/xKIGO4Gy2CCxFtB9uwE7dF/Kx0G++rbzWYJJfknayHPV3svMSMbb3he8QCTyOU
hU37fQOE2SqpuAIC8DbxoGSpKg0x+B3/E30ZXVSm+/gQyatCMxYPuK0t6SxwDJchBUixelKKTSY1
M8qJ3vnOUHObJ8+IFEwpuCXcrF5RJ9cJn7bEJ01obZtsN9qNQIhw7yNV4+rXht1J+4xLUTsEHOAY
BCyBka/J91N2T1vsqrgVBt/Lu1YhFIjgC3Uud4nBbZExQ3/IOGKbJR+T0Ve+Iy3TjXRUIXtcFwwG
ZdR1gcEEdjJ5l6nRwbkSqA4bRsFirtwTbq7D5+WIJLnfOsgODy3Cbzwb37P9RP6uebdP59AegpCP
0C77KeC9zKCzf4y0l8fB1eJ6jW54KRDVoTCYCWCcykRTONET7TuLq08NmoMnfDvpVp1oNAyhTtIz
6+RDH+NZnXSDdnB/uAom2fKCzFTAPPsK4eLsfxgejo5lNPobmDdrlRMHVwIEwItSkI9/x8IAk3/K
F+OPmeCD853dATVdbporzjjdgMNfIxJ8Uy8uNLXGLCVXi1bOmVkrb4/TJLaZC7cbmyvvc5UZ+72Q
71nQtOTjkc3TOdY9SEFWHJgX7sL9DHQqyVzjJ9XntF313tQIgg49VN/WWb78Gqnpx9uMb7iNWzhg
6PNVTUhBrRNemeS4u36ycPfE8NDbMNWV89uS9vypc06I6ROS2+pzdd7DAAj1+8b694N83/VsaXfr
3DFVLCfBQHECgw4jBJ7b6nm11HTB4XivBzBGSkhpE2t3n08q43Zt8wYf134Xrj43ULAAFNDklLso
QytGn5zhO2OYFq5RdpAEfzje/u+d8QvFOz/7nIjy043FBoj7SSPnTE8uK7Jxfc6wzN/ZZ/AdU0Hp
FGYXzN2UynUTLiBymQxTl+o1CXnJBPPkpyrA83X4absnqsQkd4BMkCmQ3Uw34+14M0Z6TyA5prTn
YrRNb+eA9/m+tslh+bvGbYT2FfL9XnsoRk4N2ErbvDpXp813NaHqqQB/GUN6Wckntn9onP/4+82v
tTJO2dPnfFSugTuJUjr4DGgAgtttJve3Pdz+3VxOVuULPh5HojRPf4g9q6meUBKATwhTDU7X8LLD
xPbsV55B4UmlF4ott2iqzpU1A8c3pYx+O+g4573NC9wN7g6PN/ftYyo/FNQXTG5YCmkr7/A00tzE
Wi0YyE/67+PcT+WHWQNHhGezYs+gIIaZmjw8wDKBBgGm6CC2THae65U8hF4AHeA6IU16ftUSQv2Q
kg5rzRpRmwdNCYzDZ5GHLcFOFRk0zijqEXuxdSKD2mSAUHA1ZCOQhWoj4rqgRrTtPtIMSHPhfWyh
AY7HQDjYg4Dl0TSV8huuIG+T2osw3DSLwg5MazYv+aumnnqwAjYvdr++MHZhkgSolb/LqlkUsozL
kvzdv20Bad3lwZGVvgi0mVsAtlD3E3lAQEJG10avZBOGmcRiWFQDb5NtRacre4BkhbJ3bIeXBEmX
UwIPmzCGQEA9STP32X64HRb1oCgLWLjsCi5/PpJsFx7Z2S7wd2DQLiWxhKLEnyX2oBDBy/LiuccM
V1A5LaBPqbLCkkUUIHaH52Fw4/jQfgJEzWLzVzvsT+VpcB6eQjnOOxHcml5NfF70Tjr+jnSd7FPJ
m2e3oh8JD2zZ8wHkok8ssEsHkKWmM0FjP4Nn3A1x6iNLh8vxdg5Iebohgg3DazkJKgYd5c0S7AB6
FDAugoVpNxT1RIdi1MN62jQJQR9AEM/3lpCY4dqQeVOKJaJ6eQ+vzNhPZdu/cHLLrQ3Cx21h0CBX
zQEGhELfhun4BrpA75AktzFKpMSeR/jEkqafLCwce6wp7Nig8hes8PAShYTtH+ESi12uzAS5W3zH
DiV2CZGcEnhQCJFMancCq2F/GcJSx6vVxgCSEMaLYZrgceaEDs1c2D8tplnYRZhjrYMiyCHbIzGB
XJj/jM68dTVHRPT4UBh0v5jkNE5JrdUEvjg0nwcmANiVYIw1xNACu6FeOMP3ByDADGeXYFu03DuW
PVhxYJBT5fhKneguggs+bkATGvYshhAYab6t0dikCbVs/4fBtYPXURu+wGdwdfqjVoADVJdAANo0
lwZcz6URqarcfzGOJRw0l3j4h6kjW4KHdcLDvdhnHEMuqzoWg2hMqPn/1c8nve/uzbMqFwkuUlHn
+ARvfAuFipbv4IOuTysWBIkohluiuZxHlceE/xAH4hvraTN+ed0NVqCg7HZEAkSKQiPFuEg+IC5N
NOcSg3cYn/zd5gKduAFppadZirk9DEpaYDuxM+Ez+Hlf8H7a4DMUW55zNflh42vmkLEfpWHL1qTt
OKMdKp754+HhM8Oy4hGI64V0lbtg48eSoTs6b3X9H3kd8u8BKVzLh6pzTHyfBANbNpruXFMNgpZ8
du93XZTDeJ/Q/srs+nS0gvODTQidmK4WplrYZiyiH/wfcCf86dEaj64GeI9oFG1/cCBzaZRCS/iw
cbASFLMhqEEak6GGCYSl2lDF9UgTLrL1NrGGQxeJfsyJUzN9OrQWw72D6/1wyZf4J06VAVqxt5t6
qR7KVDn+xA88JLFZUQZ1ySC93esYnygmrYyb/GfC72JM+B1K8QFjRp3HmJ/QTqHk9Ti9xd1VzAu3
OFYGTLxFNoNdM6BNS9ek63vPizE77F9xHORN/KAYGC8VAyrO8DyexdyY9O7gKxNf4uv4wi/M+Cin
TK9A+QInxg3tLH/r4fefjjOj347c3Z5HPzRcpHiHC6YLD9/HmSyGp8DBa9KZyQXEs5k4/XMEafxN
A0WVnjGzUzBDaWc6vPiwYbtxiCOf4po5I9QFnKQl//h/AFJ69fEPeU9eSr2vzxbHpn0Dw+YwYphY
UV5hUI1s+5Musl0gn465kv5AXFTkUYyxG6OrTR/7eZzuO/iLbX42aWt1/+PJ3KRtSBHxHbxMyGkb
C0MUcbVXBzqqo0zLqD4Ywwl9LdomEdSn6M5Or6DVpuxt60RVNEvVbW0mPJRP8arH7Z5zo+U7QWuT
LjSqPFcfd7cPTTh40D0MSc3eiEjwjnpB4nb/vmRNq1jtqLtQ1mNHCiSuRr0mMb/ZzrUjFQZiaFkJ
4C2yGVfsZN1ZlxCauOZl3nm4v8UxstIFTEjKP1QGqDHP6/DOLaA4+GVwWr2UDAHJEHZ2pYuxei8l
PeEVKZqJGTRfIskb6SQ8EHFJB9YE08aY/DFCtSOVO/7Jop5xbpJraaP3vAfQfhyyYJMZ4Z3d4geR
PokEjy2AAmeAaAl2hY1EDK3a4Bcl0NSlkgG4K8hrcqc46JIwwvYXDYmIkuag5R1qFKTqkjKScX3T
yqRi/Ip6jfkIxu95Xse5KOCiF9JapH9g36I3QwXE2mhjXallrMYo+px44U9o4qF4WyGD08QAq8tw
dvqlCZvf0PmuM+6NO9YF87qiwa2tS3VuJW2idOzm9ilOPLQmyAPEAwCSVAH6K9HQzDe5bLzoXCSC
mbsFYTk6JDGu29LM4ghnlL5NjhmLLgdFGVwQbDvsTdm4tJ21p6p7P1jIZIOSq/q6/cRYZM5EbVRC
8yKWAXz59u0WR14Ew2N00UfwFiTMov40QhB/ivvUgdnTX3/Xip7ui7BH1b5HQAW6CSCIYYd3+xN2
Ek487u9gj2OkUWh4XQutAVEp9X/Af9lpCXWoj0o5VLbHDOiZq8IfhZ/FN0ZxEXij4GxZ6Nd+qfSL
snt4FGn2AdlPuQgQRZpB1y4kW2+iYo3xywR3KcYgX68dlOMtM3QsTKMw9oyl/E8oKxEb+zpzH/dx
s/an0Ow3U0TdNhqui7nHbhi2PvF8yGnMdYRrBeVyFKXJfA5JjUlEaZepS+DUjzpx28Kc3zjQyhgp
kipCq8cfPyFZmkLZptX5x62LqqBcr/DmAhml2NkDk8q0Q9FBmIKqQYSAotEQvsMcJxlRnTO3IF8n
wOTIixBO/zK5RdcE3uT9a6WHGIJREeHGv0buGJNzG/oYA9yn/T5a+wVPHLjhgnUDRcqOBMw93zKQ
Q8hVvxf6AufS/elFiwfHeNunU7j1zpW/TTZrkLVR/2htk9PEcCr6jVGspJoBr88+vkywbzyhKcih
HD3HolXCWC/47Tra1brQRa7/u/c6wIvoewnyEr+2fVoZ+72Xp7jgoKW0aCU0O0T0K8F7sM993piW
6EUpEbtzG1eSMaIysuVA4BOgBpMBRWGLsCCJfgf4S1oDJiXzAYNJFL9yn6ndOk4LRX0wGn4NM8DW
EoQUCPiOjKCNYU55wXmU3gUduhd8JrQsz/S7icwMOTbAHREnLRFYEWQZCyAaFhW4DKsj6z57rYgM
XFgUJQbcSvFtfgDs9ox6OiuqoDTSzqEeEVvRibT2JOr31qsufDzaHaZdYBXF6gFp6SkGyi+AR//Q
tsGsNNqqr0HzAISQxnLCZzwepxTJCvWEx7zhbXKMAaWAidSVkHreY+ZtnEuKZQpAdkhZLVAptiFa
nusxczegqQltgqqZTvQzYrukL+nohw6ZmuydnzGd3louUQemJ+a50FzVeteEVFA+4xcpAHMQos9K
6bDxGiAwgy6P+IAlTFYl/tsNKk8reyP8uMQwDDNTdrx84cfYDMe6d+GkaYdEkOa2wS9hzYqrLhoo
MWaB9s7qZUddJ2J9EssE5jBPuo/1C1M/imjedsMrHNibN6bTC/oP1M1TvHgOf+KtFbEi+U4aa6sP
RmHCWL+iJXLUbYjbExCvn68E87mb2jDvcm6fELa7+7TeqincBjdXoAtx2rgHZQc4buYhzs/ODSWR
tTJxH7PIwBdXp4aFOKHbXA4UtRW5TB8vKdEfgGrst9YxUti7nBt85pStYbko87xtr1YYd424owgS
fAOEi24xWb6iAaAR196+xdjlOb4AZ391rcxJD3TgI/2XQd9IRMyCCYxIFZoSdUTWLwRXObAe44PM
AItuaUpCY4YRG1Xav7Gl1mKTNnytPmdace0e1p6ysafS53oPCKummiSsXj7x+K2nqaFM7aUG+oET
oTjfyLcKJMgHJo4ZuEu03WzDI0F3idADr5OuO0BBbfuAdy35kmJhEV5A7DZAWClns8fIVL/DlTmN
JGsCjzRXqz2tZjoJ4k8WTYdc1yKyIL43zYm4JHgeFSmLfeoYdRw93UxeMxU0TKgOpNbZgsMV3mpF
PCIxxe7BXqxHILRg50yoEekfZmNgtpa2BmiFg2FBEio6IvlmO4lgbpH+qkQEcIj6d/MCR+qWZNvp
EtMJSFJ4hbF8fiBadhOakZJDZ4JNpNeoBUmUW0uK/owIcwTK3k4gj2LWScoWtGaSynNDvLUCJZjH
IFoILweI1DXXOZVgEPkGvIsNhNSauvxl8AkeKdpCQY4Bo2GQbZiDaOreSfuniq43+x68/qPpzJYU
1bIw/ERG4Ay3zIKiiPMNoamIKA4goj59f8s63Se6Tp2qTFNhs/da//oHq+VJWZQtBTc/3C3YxwBq
X8FKDZKJ4Zb2eYNTeew4IWOCOGC3woamsAP6lViP7q4PuQpr/CPGZtf90WUADp2h7OnXmZqI6lXk
WNRs3SBtWpMJUQXW3SfqxnWciQ7Q4RA36/z+3Ylilywlp2st6xXViMrzQ/Vlv+llCVgaWOSE350K
Tv59x+qZiXgDopvNhMKwxw2dg1r8BxBzzJhhjIl58QDQURtB8cY3gkefCT5fNMr+2maDp19UOBmn
rc23jGxKGpMAArErorzk9HVInqb3Ew2g2Ez+qTjhgqLWFIlUbVwUlbMfrZMBMMXs4oROUELhpqxU
8jfxr8WJ1fWMxMXPGMu8KMCl9jhDlC3yIHR/3JwmUnl2XSqPnsGGZI5LKiGqII1zdKVQ2fCmOYzl
vccev0hII2LLEDeK0MelC/+dZ6UzjRTXP3G4EXct1G00u0P2r3+VkTifiQz4w3ZHESNCbzaK0XEE
MqYMgJP5oH1DRiTD3oCaZIo2yzlxekwB6kETJm+wLDBvimV1cKw4KDibpCJ/EcSTIoBS1zyzQEY5
ZRooEGAJ/tnE77RP1m7D2ZEaO8zIvRFlynnatI9vVFAFfnnpLJsVcthcZ82TLqEa9xmv6t7+lAiJ
T58OP1uenA91QBvVW4p1FupNimt/9zVPPqQKrtDCdLHfNf3VCKIeZgjFJHdrntAZWwapFWTpYVzI
eAnPAlD+A0tH4bB4QGZnaQF0Dy+7EzOBzkQhOVWdfadXf3nCPVgaEsEpeqbMAeCBuwcSuJDlABDS
XDCoEnf5+w5xGg8rXQQzG9heQW8t4eid9Ww6mzFJmfZRVrBg3MYUMiKZObt7x72FMrlq6t0hwKEN
DFjJ/E3fYVIwraZte9e3P9vPttuCVdKGebNBWMEetpQ6/qT/9dl6ewNq6Kc/HZTYMewO0yM6pCkF
AgXpjDtM7dijXDlMQdqGFV4KPxeBjYBX0NxGePSw3qnIZLXQm7RxPOlQVTdQ+W3GQI19S6ZmBAFt
AFVY6dlv0UMwYjD0YmvcAbhtwKbszepnCC+Zp1IGYmxDfSjlwniEVQjzTNiz+CmBjAH8iW7e5ktM
E5wJ81KstBO86/cwCri1ks1cUef7OeY6IVxXGwef/XkX4qa0tNZkO+vryhwaHlaFzFKNrhlGrgt1
nfCPHMIyp/fRFr8W+VgVvFIhZ4plgZwNR1xzhGjKyDGaciS+mXWK/oJ4gJd+nKPioPAS7wBZJ4zt
uOJf+r4d6OpxxPGkQQAjS4SY+b7Lzp4aDUacRgFJtzmELrjtCBftt7tAtELfmU9hSF2pGWEs2qPZ
Z14TPAXeeTvA0GRKahw6AnMzrRkcUC6KRQSa4izQgjefbfDa3YH3kOqeg7xpdNftjAGyuI+sVpsR
UFl/SRLLok3bFyqjZ5TjV8a2N2CrdZZTNjRRsolPy2ODcP2BwscUd/nr5uJdrCaXy3ysb/gLMzjx
z1zpce2emCUZjN4Zjpe72DAzIgWkmYXmt2sQTwZxCDsKbiHGRNiqJV6TblWsincFDjnMSXaqr0FY
XncxOr2ELZxVVWDvW5Tbma/6N/xqG+vzA8W8xrQ8wT4Zr2Rxxfpw7hl4T637ZiegEQgwfN6J+CwS
q5zFcVcZV4Rm7z96uojMEactjgljTQgo4kdQeqVX2O8rLIrUue3aa5m6fyEtHdScqf9vXu/Db/8l
EigYRka38dVx524UBa5xhRflpVb2s9+8jBIsmEcJ8jNyaKPCgbo/wlA9iW52hADu5/1d80p7jL54
yjgn3MueTDC8Nxzrm7RsCp4Ba6UNskwnGwA+f6Wnkjjg0eaz1VZfu81fF4Pj9G2jnKHsFH8dgsV4
Ev96xEzStGFPkVtjLn7HgyiH98XRQm/KMPdwmFiBLiUNxw5WHSd0otDfmLeevK9/U1Fnt1kYzyeP
Phs0olMhQ3aH5yO762Wy2z25fy12saD9p2nQ5S6zmO1XRcNMd7hpjOukEUn/KTzIvv7ARZbfvsye
COU3MACNJ24IoeiihdNGF2n2kS5fhlfsFf6TsuJLCU8JI2yOn/G/NrzyiL3FGhB+IbcOIxqHCI+p
PubEzQZ4dv7cLzsb/Bqa0fOvFVb4RgIyjXqjC5psWrUCC8zzQszchJFyw1Ky9DrE0zJkeQOtg4Ec
pniv2DRRYmWCFdNn2rCvfyJe4DtRsTywkHose1ZYL1WYy1BIGgCbxeg+uj8wiL3ZZzoSLCKxknpu
onCFudxCABZekdV+cxe0izapJFIai00JFJBkf/MrPRH0HMQNWPSjAJtnHpmnEvyNv32IVtZsjheL
/W2ZOnQOcIecGr1nhJO8KU5QscV5vUJiDi5Bg84OtSJMwvJdgkfWqRs0AQsRjVrDyd+Vk3Ca2oAM
gIHkQdz0YO6BRhAPAh8Ex5RI3c1xiA81rthxeYUg+ktzxhEJCyLwhUkrAQlwNdSMPl6xJtI078oe
iL0sw5mG8ZiX4H3n1EW30aCRZyUqQHrea6fgIZq2jCN8xPv8Q1v/NB8vau9rf5ZXISViA+uG7kgv
g5F/2nFX7bYyfeKpTlOnLYrCiTkiLzOtNy7iQb3tHie3u1OIcO3adeLM7wEh4/nXMF8PCrpGE37D
GDpo2zgDuZ2M5smMNXKcg2u5zAH4CgvTtNGVeC+OSWs8c1SduAsKF4ZjbVdIImIhBk82drLJbdqV
z67BL9wyR9p0aPVfBo0rpQcgzwKvQzq/0Fd0qwRO2htl0iwGDy14tZfVihlIWenBx9YrrAlXfZEs
M9iaXPsic27RsoJpL8voFDWIrm5NsRJOHbwNrbAxec7vobrTeP9tp4bRhqvLK2dGrtll31O/fxnn
V3Pgb3pfa9wdNvCcoeQQyPM0n46oiIbjC/qdk7GCF1ju6L/0GjJBWy+56e3MqUo/IwTaS2GQGz0Q
xa753qAIylJXw2FRb7f1O/2L3oOa2rBIDvpiFsBO35347VkX85AtvK0rJi0ruL4pbfXtb5UDImWp
8yBCeIFE/3UeQlTO4UoTgPGyXGWncU6YLyQM6ydj0tRDvXuv3TaILMdwwFQCAWLT4Ofvoaa9u8YN
0haE+/fJPy4b3WGx6nhNxBf0ZlQ718w+3226ndvRPTQW9O7DE/Osvx/BB1mesM9bovQi/DsvA2b0
lMDHQuemk4no2Sr+LtS5mLs+QJ1c7TpM3merdSOKwD1C1ptFl/mTCcjdoCklDolQkayjkyivtIfE
OA5uNOYwYA8tCMfLsFb089fk8xjAotxyElqWvV1/8SDX6WQp5aAmdANFgNvT5tftG8frJB7fOMHx
+WSLR6HC9AW5lk2o0QKR8OthgGYQeXu5WnXpFrDrZ8VD8n4pShj+D/sEZ7yTmvCM7kg6jOpjv8nP
whVJpBHNAk5/m+FXF9xfsR/YZxRft+q7x5mGZz7m9X+qpj+TW+VgEE/UtcS6KMQuCfh6pgIWjBDX
PhnRASy8jOGa08kSmR6blSHp0IyjsQITdClmcV22x0mAaeWHMQ/lNEdvjEmdYRnLdPswpUW3qfjE
IWtg8xJbZhpgLkPDmnOShqAmruHxHFrH2WkGIZDRq1gMrttA099QQqodOgZ6C4posnAZWjK0YA5p
eMR0SCrKG5Cn/pOw2f5cWDcng4p20mbaJyfd17/iTQY7ykh35LDSCuOfYh90B+x4OqXZpx1zppl5
cLDpbsFOKKzlcr02ONrB+DIXTDzsEcENLa/0O/RBNOcYIpifpnFCamC/UoLSX2jIjzb0WEoULCot
nNKTpEexh3jNuIwi4hxOdhLSxJt7ukA7jOaqbbg14R8UDTwa46Q3zZAE3ImTOEcSjx4mRNM99T1Z
RZYI6SMFJLIyFukcSdlSnaJ5X+MTL07u5B1htdlsUsI+sL0XsuStg+Y+uTUN+I0kUVDdrhERnnVe
VFz6j1E2r4AL+BwpLiwExaNvjK30cDGupPD0HpARU9yDjowVXw5SmkOpIGZUqbZgKcL7gfntwnPF
vD9JcvvOnybagJdZHqM0lMdFjzTip6WiPnL8QulBlc/14ud/J/vkxCR2ELX0JGm09YvTmMhpZHL6
UjwS1S0xGqgjKAIrFyTcdTs8phMIppJcxTupgH3DErkhGVUuR+k+JBaNl5YQkUXphXje7ff0FQCo
fq2/180BRyjd7uTmKs7HUanXvQwnXob2Iac+BntSG5z1Ds0OfQNvOhu28JjS77gtY/A6FkdZICXK
k8ojCGEAe1lXOKQbrhKmwxa8DJxrMdgCTobfa+7x7FtRuwPMNOiGeXDOLOLlcjLk6AVKghzisMqZ
6U1oJPC6AYuxeWrKAlX0hzad7IIQ4qmV71yXsUifTho6kWW5IV7/4D+4nuClse8L3uzzleHDdctl
m3tc+njH7tJNQ0oFkt0yV/Mu09RlcEMp/8DJISk1Ur8RdUbiBKUxJ3Ei9xp+fJcbwQ0Vt4faTzBu
HR2FycoVvBgneFgvi5EINvJmhbBqdkNURDj6d+KH8j6/EwAC3g/KWWqTNv4rDfsFm9WpeVleh3+4
qQN0sNw2TCldfgCr/0O6EOttR0oJRhbyjvVr+LDpEFhhUhS9+YUvkkSmzCNK4vdsXJy6KYU/ns/0
c+lIG/QxuyT4xsF71t2zLlJGh3QtB1l2MctkfiGHBSQFK5KMRkAWDk91GCWwjn3Qlhycv88Cvht8
xpqktViCe/hkLDCWEnV8MeL524PaS9xQBNY6hbFs7f2btQgrxgHA+RIcFil6EroLP1H8XyCa4uDG
m47ciAWuspd4rov9J2chP46SznUbmGAvlGls8C6YByxgo2Oeq7Ma2zNJ0cBOc05Onpv8qkDQaOGc
iBEycAxNVkm7/OvXcLszTRY6btU2Mxsb9KoEcLQFRnmZakgVyv9YlfBfwQU+WC5BZtcieUZWvBLP
AUk6+320NSEU72V2BcZdWzD6sQPDXjP38WOnWJdJUK5TUYu8tYmVrfxgriIoEb/hieV5XDyBzMUz
U3EQe4MdiWOyzNV4QCiersPaeP/hV97F2/6OnRytjupdJgLkdFDBCamlzVhP2KtdhqM3xKaXcQmE
q9kCjoaUuzLwk9TbDqqumxg5MAAl7Ngl3phmuXSaNPCARy3mDD1PRQ2PlKMj3D/91XcRO0h0rAZg
Jv7dV/sz7/x0Qy/zAdQk4qFR/qFFQM+zkvLrT6KFaE+8Dy50/4c/5C6IwV7DTwcNtxXihD1GSoAK
XX3Yt+QYNAikRZJyDlCBGlI08mRjJbQqEaUt0B7ZyFKY0FVfo6Ma14GCjYCDBINfz4EY5YHCCbh3
3lIlI6JHZlIm7T8uvtwH6aR+jRWCo8eWekfhfNTtHQAWE74Njkdiv8C9kzCBCywlmySCFVG/Yq9G
LLBhM6phvKTSlVN4S0Rv7cw6hv1gVNP4G2mrBpcGvR3COQZ7CrKk27bmU9WFzhoTZCbAbKxajIoh
mKOw1gr6GyZ+AxuWHGQy+pLnTEaDvBWk1MEIMwDGuicdq19U4VWChJq3ns24HnmAh2DMhxWLVKm7
R1Dh7I4nVwmkFV4BTV0P/Cq5l0QigEoSLJpNlISXeyzEZ0s01cgw3O8YlOLD/shezlFHuwSP6hUT
RkoXWuUmOVVPsaVoOZLO0NffKDTJeE2eg9jhQoC128gXMT+AGMa9UjwiJGiBGWAFfGic46xseF2d
k/tKc79RjOaU4EFCmjAHmvFQI4YHSmcvMho+D2sk3ljc0hhTOdNcXVb+k1AaMGTGkk3ruy46tGAf
whyIF21yvBCrsxCP/Zw9dk8aSwDaoU4FtupjYCHYRJe8XsRlCPfZEjeppz6h1TxHHf/uNTwrIOVo
8VzoX5gohU7UGrr9hdU2qN/exvGkY0ta6JkPk0cV6lFNfYgcyaSUE1chjAghTxUWvoPxUlv07No0
GMFFJN2RoAYNKNWjODiNzzaHsXt3EjlWXdKk2DKIDxCX2RG9nPjEKZvC9jnDr3wmwg78PTMummjd
vDvs+1hucwyEXSj6/AGA3mtOhJwOJYZEVHPN5o8Iwo2DvduesEnm9vlPLBg+bmG8HdrkiCQdahOX
3ZT0ADYjk3Yda8uBDE35gSqEDPbjm2m42A3hBs9pgUaCykdiUMZRMb9voFYxXP8auPJAMsMOdekF
8NWocTmIUt3jBOTo4aCHMgXSxf9TQrK8KJEDxeAkdpOr82WLwc8d2pzQfZpoyPQLjIaA7mqLTIcL
KDlv0KMQakGLU2EEkWflRsFQErSGLQK2ArhVtN+ZFUD03Ea8RRqPKPmVPokcOvtEeFxzzjbQe7pQ
62wLKof1uFSEe/4I8tf4S9XCu5RKKqT2oRAB7eTw2S8SF+IBZ4ocbzVl3J6/2Mf8nOvhs0yJi3s6
9Ov844VcM+5RElWKqfrzdddYr9dLkrgsK7CGSyAFb57brDIYWjTbwiqjzJjLVRJD+BPj8OzAeJsT
kJeBRvawt15EuDKYoEy8O662aBqBEaWepHFyxALlCrMq8OZnFkIhPtgscv0V1oPP4EgTCjWF/DCy
mgidrEnM5WA3lrylgNjCIKCIB3yfOH+8weG6giO1DbxIPiSCK/NiFaDBqeW1LYI3CYEkB5TlS4gb
tzfjNlCgkGgh5E1GrAaPHXVsg3Ult/uIWRl+4b+1EPl7ykLylCwMxAch5vRuRHsQJXt8YUMgSQp9
O7Y603Te53nmClANEXorYh8GWByrUllRV2F4aYl/Nt8MK87M3FiyNr8GScDjsjAznkoCC6FT1pQd
gkZr47I2s9Qk+IhdBMs77EEJlylBaCpYQ/DcMSUVEup3nOERdyRzcpEdfq6ehHXw7DWGOXoVYpX2
QI+NWUjlkR6aAJ4ZFVSGFf+H1UENDPF1UZD2QYQRFYg4moKol5lBH7wvMUmX+WNFhEW3wFpFTPt/
Nf2hP3BhZ/HUW2dShziAhPcKgi7IJPLbC6b5AuDDSgGlptsSfQsjNUivff31sVWOcHxr3/Zxi1Ni
iAeYhN2Q60NwVax4D4vECRYB1YMM1dmsOTBFWfucaHbffU0A/swWIzCJGOGckTfJFP5XfMj5qPGz
qrCYCINFjpZjsMIx82foj5dtcld0ptTEtl109AjMS8VN4TdjHrV3PzrVD9bPRcYBIzznvw43Iw+h
kL1EIQsbTT4aR24OvRmnAYn5pvBAm2/UgXoTL8W7LR9XLgc9DG8JLkyTDyHhC0w7FK/510A38CtG
xNcCrBaYaI5NwXcp4CxOXhXMD6GlMULsTs/E9LlMprC6QjCEC9EF06aecVnfJ1ApoAihb5dLjfsD
Vxq9vH6CTC3UbF6W9y/DqbsrxoBHXaM9HEllhYcKFlzfZdOVb4DCjACG2UI7QFLCRMpEei5TLfgC
nzXSHShfsc2kixc7xHi9ykBf9DbqpMcx7J8Oxe4N6RZjDN5oPmIYL7Q0+9APBiiCGACi+j98d4MH
ZPM8rBxtKe7bTDzw55Q6BOvmEaw2QDeGJMVLh3YkhrAtyFc3LHbg/cnEtvXhamaTEauOSm8gA6iY
nXAGqylj1aExeRgdjzIHnzbv5inYXTbN56w7TI3NkdKYewSDPLUvdsHjLlRzPSPaENUQg1hr6nAk
lgM2bS/EOIp/Q7fVl7DbWjNsHqf0dQwxxUIR947B4G9aAuR/XaBzNFJYg/fl0iCx1hl/TgfpmIgD
XDq4eO5UHEOmwkycVUd4OxieU7HqfPwPIxKe8bFQ72kRSXLgOGWRtPEd572y4CTdASo6dD/myHxi
TFS5AicXxrhJ0sloNd5ROuuzH3FbZkoyQjAJ4KGQzwZ8FcNiTaemBfoGCkfczg8b7Khreg5WABJL
I60sREEk6LgSJHyfmOv6DMBZaMyweAdMAmgOTJhORHRQ6Sza0ahH3AqegQNi3CxOwESn3gDTIlNP
j+jT+nSNImhw6TDa+OAybz+5Y5NPa7Lh9AUCpDUaljbokuWxUR5pUYu3nuy7JniFI1GBKs0QgAKO
VbsZlALB05E+cGUwBcagmzQfaFiivxcuFjcd9gDIjkWf3Q/hXDsT7HUZbW5eA4T0TpcuZGCKYbO5
oBZ7tTkJQEDY9RsDhYOdUwjAYO0mDLoISx5a+vI41PVtQM1Bx/hDCBy/z34D+UdDAMy+87t6mEK3
BwnJwirFUm6bLmEEhI1J1Mpp2u5axQxLiD60FoQTaAFEXfkjDrJsWMNtPk/11vE3wohTzw83fOge
m3P4htEkFkTMQJ6m4ORM8qidMHUrD7BXrfxHDbBZFpfx24XndTgQmGj0GNnWfq+CQq/Nq0ACKVrO
274z4scTexPPGap87RH9oGn7T9lgqdntT8B4SmcFSF7PA6hXwA9yFgYoyKZdnhAiEOCAHHFIw/ji
ZIyfM7wrGGu9h2+CRQfF5L5nppijUmC10H8WQIBjW3fI6zWseubI6m6bb2gW0FjNG6B7gQOZIE/U
D16HacihXqYW66BtcYwX+Dkq7mve6MGX89PwTj3V869hOb4I8TyihnCiin9RQjrfOUGqS76rphUv
I7ea3DnqgZu4k0jghaXqenckEROBGnCSPLMqwca8ghBV8wkWQkkKfO5TSK6g3kGi6HRgJ8DjpdXu
r0bn4D5cPCwuCaRLvAVZarhwEyFCVpBJ3eGwWQCfUTe0ruJ+mlKfec9wa8Bap5Sm8rCg8PNOjkS9
X3QsGK2uBxWcmhGKeNOLx0E1fC7iVbBue/ieMlOzmSbUQ827e69gbpyaurLrLUn9c03wEopJLsg4
8yir46kLHMeHqZZUWE7iApuUsPJxJuL9kFkOQqngfFnMxVyMoaXJ+3FDGg9ttsdTz3RBa/gURwqA
y6BgT5H8FDTsNsN6H3DSgbMZUuWrDsYyo85GWCM5aJRKYQLHFAH7KqMbxMZi28dRvk+HClXIqTwx
xOBoZ+muCFez+yTfQZBDXy/hXRQemLi6EisPESVp+O+2jiw87ND4JJ4ROBM2Y5n4AzP4zX23Rf/A
jE22KqiUnSAmT7iNO7NgJipkWxJdoOXQcBH4IvVMd//OdOqITiD9GXuS3GHh4n5pWMlN6QQmUE93
n+/U4AuNFPxtYYZgvLIomZ6DqYW3JflHlHNAnwW2aNbbocykZtzLIMXFP1WH25mjoPC4CCPV7S60
BZntPlW1QFnzFnHxtRlQdYORVVR/PTfhu8MEwmpYE5lCR3Vx2G1ocxKIqGJwqGBC2ho+7BTbe7/A
wRVswu6BKIeMHH3N2RIjw2mKwev8u2nO6xmeAA6+ArYlQhKgIxkcyozy5TzJmH5bNC9XAyrUR39S
Ardoz7w5ibbiswuGnx7ZsI/UdSDZ+JLdWdHwbAdt5hjsizEIt+zDzTW9KsWDmR765ocvWfcJzF0K
lk1lTV7BUgEarlSd/d77qVbm24t1tZC7ODUQYZsYSoCzggH2CjsXIHHS29wufA+U7OyJftYFRYWj
0RSfeomKagUwgYHRaWnSgdzRzAh9QkIlVeYGGvsChplcRgrms0c7o7Ddd2ddHkXgRUC127LyoVP1
lhFdB/s6+BR1sfcBmQL6wnSQhfI2NaEsyHb+D6eSlXQTJAd3evexrClBwd6pczfjJhgJwBGlCUYw
f8qCam5wkborp1iKpb5jiyZOQsKQJBBFs5tUW0RLDAYzvJ/u+89GsdrsrpuvoA15oHraSvJsWPxw
3bki29q6E8n2MUguIERqQ+4N8iZ2+YttIzKARge/ijEYx+fn99hwJTc7fjApFQ+8DW68ktkaKU68
fXEGz7Rh8y5dOk81aEK942jz9+AVN5cHHNUxDzVYk0RNUpSOGOoDiWA2CaoCcDhqjFV+kBSuUutC
YcQITCTm5Zya0oVz5byX8RqzNL3A8amASoxUFcn/2RPbK3JAGMUSqYRfny2yPCAxLJNBqKRKJU5F
XnTGmEaPkc2KRR0+RNSUooaXCra5ZIHD+RNjKA5F3kW5+HLPSnHskEzIymuFQiX/QBEImXe/vTaV
RsG06m0smyFutk5tf9hB6VUJ4mb0QoQ3W3w2p50mdTh1gIClS7s6J5VG6SPsIdede7CMxd234CjJ
wpYbJTdyMvzO8mTv6VCd7qDcgcaOwByFRzGCQyn3G3t0AMmOVU1/fc5qRaQbHpE29O75GYNlfhQ9
ZmwxNARusXgcZSLTm/pRxOaBAyRfRz8tjfEWmgFH4g+LzyOlRV7zf3XJwoRaDLoUhkkBhE5ufJ8s
5NyMlyoNJTNCYx1wBVzxLaapmTS826yJMuplLSesQ0lyGS7BfShrboMlrOJv2NjC6Tt3pEsQRhD6
duitMYbqHRofWb4OrMs1riCD7ryMVPdi8XZ5nhvk7GY8SD+eB49QTS+9l+ZQwIZIhjOMVbhBMmt5
+FRavSCbQ6/BtNmKA7bl17rJZo8DyJevJMTTaoUFtWVFHgX3tgCuhetdkyJsnwjNiA2F7109+nrV
Nz7hEaedSm+BaD7NJgA7WCzGIJmlAZ21Avzxkidjb8kL0fR0VrClnXc54zqMoN5Oj6+elbSMyxyW
bmw0hrw93BwnlVsv2zjGZnrOnJ45352HptPX08p8VJNH221p5ntyRp+OBw4imE3uQz1basMbQvJx
OoDz3XJOydNm/1AcTjPm+7z5/GZ2BzyE/dm3M3k27aIxrdK7/s58M5FXP5itzFCQG988vDzPbDnf
MRm1Uvt7zZ6n9GB8nWP3jD8blmIMwj3xVToaqmoVSJceVoy0javp3kvjq+hvrHA5YL12a5/X5oet
FIbSKq85bxWJZc156HMkWKYGe6E7a8B+h16OO+ofz9eFaMuOBUv1NKxtDYNudNSvHEEIDTvw/9ml
CrKvIGO1oc46r1mbd6Jab4WZv9HDnG147xhVmN3NE7GYpa90zVPuH494l2163gW3AqIrwdXbUZ6R
TGt2MOtpuopmlYzh73bVM+7j5x4cuEitnHjM3ChmOVYMM5o+FYkPzwzuUOPKYAH1yU7ueSfU0kOG
+2GFSufQZEjwDvOCdWG8uA7OSU+h8vYt9TnrPdy8qPVHG+cIPHjxd8SWOChUO57ghkzsGFTaxwHR
cmVCS33MUV6ceKYRlr3Y23A4/B7XdT2Le8M7P5adiyfg3bcyp9kxO7l+fzsaearko6d/fTMGMX57
anB6WB1idPFRx8JUxsdVd9SE4Dcp3cvL0obxtidnJn618cdl8tAmy3ceH1jsFZgZdAtON5IBm0by
eujJiWYqx7XrrZdd52RHLfehkP1Dwrnqak3383SVIf7tNbHbLb9w2sAVzly76Gx5sRVPPz/2Xp9s
iZNDNdHanRmVvwbHk50/setBDUMBmMVwBvQvjHKjh4TuZqYbdsI78s8j9CD+wf2W7awcQ+qgwobn
b2ftWdaYdGNr/bRepLQwfvyU5quxfGgOaZjbptVlnGdcqXIAsbuTxpDb9244/VlzQg3BjJEf110D
S82vTmNNondnXFJEmn7Gri4zRSqS5uTYtBat0Z1Mz6SNuLHp3BlKwv5BPV9739jP3w6mLyXSDOzg
jy5GFp+Jtnlg9TW5hneH8TUg+oQFu1NvFr3n+TxWlb/Pa5KP+5e/C0D44xae00A79BTzqhk5qhmq
ghj6o3vPTe3sDp9EFsNQ/fsuLtvuxXxjYfUYdd8N/QTmYl+wVjTrC4i9363NfPJyIM8Mvgr0HYIE
DJVf4WBCTPzOHjz/To8e62FrlUmz3Dw7GVrKy/yLnr1rdrVh0Q2uD7ZDnP6/ZgSp4Pq2+JWtqf8a
3O7UWjw83MB6VHR45+4HZOgzEJ22oOocWhdteG7+5XYTR+Wzf2n5x/tAG3SCk8IFJqzYeHT9hv/N
rJoClgrrtCC88jOuymGMlHkFf6f5sho3+1E4n7t7ptBW3OK1zUUNe3XyWYafYqzX6u5lZVOOH1LM
GDFYLRw2SS0gv9N+pDpTigvDijsqAJtTxDSCudSitCOY8XeGolXGA/of3E4kkh7EIOl9p40X/vrf
0XXGGbRAyl0h6cblAtCUYlWOaEf+kZ6wayjD5pZz/kQBCzYho3iZ+ouwCzsnu9UXKiwqMTgMk3RD
MUpPMoqDY8TKtyWOkWBRll1/ko0yh94wqX1t0GBOWzgt/2arlPBSg1Nf0EnxGXkP8uPoAwJuqmb+
hj6CfNN6yvkOJUGTs8z4DSXoMCYcKyQk2HxQimmep8vmNP741znH6JQknPVeGBec+aARzFPg1WI3
hcUVPtVYT398hvH+HQ5EbIlfdTrnE0GDmLIB8eCQea8G3QG5CwZMlaA9ePjpqBIva4bZQlMNYYYY
pZvO8aPiwsj4cgHI3BzzDHBlCEHuD/ogxR1Mt8BdrM6oG5UeVE52Dbc/KZfaul5SPuKvcrhg5xS1
duxonyWdCnP6Yg7AbtM8+grWWfDaJkd2Xp9TVo770X1+PdAdfHxuDgEMsNJGFGIE0mN4PWpMQF12
1xHDergDDPKa1GGyJoQDklmKj5hcpR3q+C2Xe7G8hK9RiUD9NS0RuQx7dnMrQxaFhy2fxEB15biK
Oq66a/nz5HWATgNR17uCyrTcDp1zwjyfeilnQsCNNM7M2HyamH2H7vy7Ue2793ZuHPb6aVV474Dh
F5yXAQ9rzkO8Z/TRsb/Wc4tScfgZfuFQKZrTTsh+YMGq6D40R1lpIcZ/NrsBxKSfwY2KRlkgWBhz
sz6A6aSH1UE3fBtwl3BywwGBazp4eRjvmMCHB3BW/DMOTYpvCmrJhzlMKGY1EK0v678zFrE7zT3l
Xody9w9zSFul+oPAhCeuATTy0+vj+c1kDUJOROv3RpHEPvgZxohpYMjuOyedR3Z6D6w4tVo2/5lN
NafBY931Pi1dc5hmUR/SO7aTN/zf2bW0Yaf1GXSV1tPqhl3niAnvsmOWJmYN66Bls/uf8IyRArxH
2bhE22pRbE5EWEhswR+s+SH+M6a2BU6actLYtwOmUOh/kC9nUKNFafBNqTmFZM/XGXK1lAkYNHNl
+MsGuo54dnL6Vjz7in1LlxAh/qs9TbHAQZgGgxyXh5/py48fZ36wRrDyYddZWzyvBTMWqtO787Db
7PY3pmkMGGFtM1u8sQ9I8S2cXnqGbc5o78xCkWGg4nsRhwezpMKYK2aXceGcGWQSgiTQmwrWo0c1
D3jnqIfMtlhvP2rUCbpIBzSwkL+n8zAkC4ecNZOIOu/1xzcLh0udXuaMjmkM7qN08ykN2Xw+gDXq
ZyiYDQ9PGl6w2Ag/O9INRuxLRmfHAqarAEeeXN+s/66x5RDhmWH3egaxb9zs+6aM6nE5DoAKmtti
+kKVbt/23Yc0DRhUQCtSzHugMWNrMWGTxdtZvRZf4eCx+d4GDPte2C50HVa3A6kw6YtPDxsv0iY8
jKwOZWIHj+f9xX95feh4lakXCWkhf6XZGMlShKWrQ+hju8aTlS2TBifiXx4DzEhkzixo6Mrru76t
sUUgDiDwtldrHnytn1tB9MQygQFkxHNseCDLAGjIQQ18SGxmh7W5ZmbGxWfcBhRGUULQ3tFg1koH
OAxQfUAK8raFzgkjGb0y7rrAoSJWGZIiTQrJE0QB8/v1UKaH+JjQH+6hrUlw8t6kf2OHt9i1mdTz
20UGfCrYkUC4hFONP/TJqN0VCDcy7ZFGmblQbI4Z+9x0FgddEO+hZi77sFwyvWWYwPEn81yGyYCN
1n7PCktCc8Ws5DcmgjRg8j4hS+HYZ/qfUKgmv3gCcZKlIZeUb0TKQLYlXBZTmGACPtLF8oM4AvbA
S/MoXIjSZS9Eb852meCBFZgh31hZkme/B0KrLY4n1M5M3ej/N6Ul4tUPX/7QdwXWOMzVWgzxBB1e
xSOJWFdR4zxt2uGgP5Pm+c4Pjfpm6nCa2CT5gflJmudmRC4Kr6KA2n1gzQgVYtOQ2ZgIQzZ3jN9Z
syKmwzRUHUma5cf5hOfMoNtTrUvfuvnHXZdYeyqC6afr0Slmmbk/cwgXPtxeZUojqA1bH5Pq8Pnk
GtDtXt3Px/yu9+abybupKEZoQvjLl+91eppkr/CV/nUHnyePaPZ2LnSCk4q4K0wtdKrtxoxpaWNI
R8WUsZpRkpY3s1XZCpDKIGaeQjVckOm07qCrghj3stqYsQpl+rF8IhkbokYHE+PP+Vv+IIPdExuP
u1W5bSA1Slv8J2uXThh+CNMmhC86L1tTWCyheJ9Kn1609B+MbCHWEpcO1hYIsw+a26FHiRAbpKlj
V6l1cfA2aVFRQ8E3cUoZ8tZ+DJX6cuCPTU5piiAVqJEkIEoQmmydecdxkUp32iHXGWNYYTUJ7wtU
d9SOFiwBWcZiowxtrJgIkezFSoElJIsnHUK2+NqgtdpQFZDbuZCxco4STlfIayM+4RfueGbCb9Ea
DrvgCdLdTsoHftMmBBB87j6KUZXzgPUH+bJ0+WrQvIvTXHMDXtSgTPducsP2x+U/kZlM3WVh2pvd
bleFxJUhPvhypqo6JvJMNMVha4S3l4aTxeOvuXkZXas3A86ABe6WzIXnAjR9lz3Jjn3Af5OxrVOT
xsZQF/NGGYV+3SlWSWLjRYFqoAFtWbgA6H7pserlidzwZBs77Ky4JuTBEtIrJRMcTSYLC1FGYsGV
GxgdohpDPDeBUALdmUmUvAqXWTRm0AghEkKg4QF10bjBNtJ0W/YhjhxYQUBB5oL7IUwh2ZpI12YL
ePJnBF2H1JSJgEc8GFRkbE9+fAA6h3Vlxjy0lwHcMZ4mnlYulMLHlA/KtJrRq2gAxa0EJO5/LJ1Z
d6LaFoV/kWMgKuqr9Nhgb/SFoWnsFRFF/PXnm9a5dSunKpUYxc3ea801Gy6j139p20A+0mWfgHMr
g2C2Q43A2Deov9h32Cb4P+HkgExiakKfFF1RS/JFz29vc0w2QE9NBob/zCI0CROYqNTAT/XqHIHM
7Z8Hf5P4/Y+i9+iV3Xw2gbrBHh2IkPEHj6YCs1DhunMtRnaep5eQTqlHZsdpa9YAzw+7Ljy/NT7g
p4hU2J5I/MeyZm9JefIZr0MTBChlQgnRLa3kZIFwn0vyxbc12DOvgZBlXqOepaT7xNw+2D9TpEva
qrQftSdpD2HEiAuvlffv1yreiFYH6irxJW7OxGFqQAbihToJLmWY8HYizK5hSv32gDgcPb0njAqY
umxgV3dEHd52WkwrNDalWvjL/AlvqeVe3QpstQIiRH2kGMlTWIWbdxwQkrnnKZmw4FqjZFTad9hI
/Lt2SygD7iPikjXY1EvbiOpR3isg6RW8HAHDJtMXHsWA6Ml/mJI3vKa3wZL8X6Ax9/9KaO8XrOv5
F5eZqWikV5P1HnNolewB8jdpdnWKgZ4tRc7ccAlOMYpIxoPxCn2TqFcVHT38FI1jmBG9J1hDBikm
UAOVNVCuPLUtOpbkZHugfSH0Gdipd+7CDMeHWUTRSteatYML0yPcko8UF4hwGQhhWM07ozcVPxx8
glDt1QDF9Xw5QTZY+VAYg7muhLZWMYTXwFvrQOB+02lOBdSCJF6Jm6v3tUQKDjbeXT9hgvUhwZJV
DDs1tvhXbThdHEn+tKZ5O0g14uJQrzFdqgRnrhQzQV1dLRMWFq8Xqg8NVsbXs0fO+yy4zyV3yznL
QSRNRmcNmOGcfNo4eCP0DFsjHguPFD0V1uBct95IS1LXUbb0IqlsBzobIQ7yX83mj4N6xHuBEOvj
EwcDgveroa3x86i69fupnga8VZjBHisW+3lO4BS5/mVKfqQtz/uH3e/Woz53DFsH8m45zhlEpapW
0U2gOBlYE/j2O5uNQp8gE/Cue8THfng7DJ8JhoI6oFdzn+vOqTFEfkptLDot7wO/5FZUDYDk/zRZ
5c6n0UdH4DIOW1pU1i1cwDgqHVqmJ2DKeAAg0PLAr5jGjkbYketC48bmlVxzwfOBCc9xxFZoRGfa
Hx/GEYWBg+l/JF3hAd0f8SpRFcqP24WJOO/yBoHH85p40dTYXcigFDrKC86dE/mfVDETkmPh+HL7
cHM5zHN5d3hHoTYUumn0DnKD5F4VGCFWvX7/032pz3PYsz61gm7rrUXZgTSdrYdxFAc+IHdho+Ri
o4feXcLBY/87O3/tIYosaOMmSx4Y11dXzse+VTpPkDb3uvNMbI/2szNZsrjbIf7bUuByE905oksO
0gZEZ1zJZsfEs7CH47KYrhXk4+racGo2DSkxHVTHRrRr0/GaqN2RrFYAPOiT205+so0Bd+zUZIJD
5a4blLJjV1IqTdt798k9WgQmY5j+YXQv/LqHQomcFRIMCT48BXYTh77UuTJLlgzktqlvHpsdgRh5
P//C1/69HT8JNqjRwHtnkk97rF+K1r+nA868Q6KLxAbUF/b81wXSM9SbG/pV99oKrjRnh/mj4mUl
wvkM4mqT5Ukf13raeLFgXWJwEQj97twL+9Xy9rgJJN1Gldv/SKN48PZmN6X1BmHFaBK1LN8G/+G3
MrZYbDgf2llzlFGKMXefjZvcpk23cY2UtWoiq2aFUKHaWGOktJitTskIjjiR8aER3EmNXV1J/mw5
rSlWo0+YnAWxXVQrRO29xviMNse1McXYzAxrYxpSM7wssL3YYY6Hd0k9HFo/Js6cSJPw4OVF5PhW
HeYLVFdf+GZFtQgutKOm3j2GXAPv2LMm8ls59vAbMKe7xS9EKxlr1J3dvL0m9c+VrwYvD4LpsgGt
Ai+34WGwROQBR55Ja32DcdFfsYBouI2z/j1ObUovKZKyXzPIaQ6fo9y/uLArkX9dTrLVS74BAtyq
3qCK/54nnfUBNsLrj2Kafmtw4I7Gg9TB748hZ/iS5V71ZlveibnU1rO2Heq9nX+Gt8sW75/o8Srh
nrRRE3hrAkrJePz4XU7pv0012FcHxgP04uuQiYFnD9Y2JhlWZ4voi1+79R4kpBjuCxu91iXAHHYA
RQ9DXR8wlwux0IVMgEUxAqNvbUTsJu85pFEkbdvhyQK5AKOgCL122HUs7tcgDe5Vrw1nJnijfKvT
HaIoS7kpOsNtD98fyj+fEZhjpHgOY10Qpl1Sbd1jv5MH9eEvzvzxHfM8YbwKyfn2d5smOTvm9xOA
An+kDZbVUH4rhGKjM8OOotsE3WADDXFeQoA9XGgYWY220+YIx7UnfTKrPDoNlpdxiVlNx2WF/j0Z
EMGnK75vX/V432v3ccX8AkFxMWycrV/49OX8XvQ6VeZPrtUrh6du0hNRj+EVNR77dTdZhtfZhwZE
lFPn+GuFaCXzbmNQ3SrJVkM9/JNPIEXARoQ/u9ioqILucUG+M/xVMAZ11wJXBwNgk87r78gE6GXX
ED9+Xfedy/yCgLDwii+chCflt7JIBUYZgARHLO4E/RT8eT8tMF1sfbV9APMStus9lGccq2kG93oA
dxdmccK/JJ0B6/A4NbwnVicvODG1SKvsPm2yAqsRy/MBMnEa2xE8CzcCUEKAOEVG5bu9dYmC8u7s
SYJya/7iGl6nrv2eZ+sWxZNvdeHazC8u/PW/T46qm8oUcV2ds+dF2+FhfB5m64Tvtdv+Um6cA3fx
cu21gAaLcwoQpPdiTlo4R4Cutn9m7deiV1R64F0v0DpzeIasiWc5Gajcl/zOsRN62sMh3/xvHFuk
IGZ4uOE9o26jApsSzxyBVYzSZTfcZuT6XKBecbJNMmyFDfZlzJPywFweiT19LuQ5Id11A2dBTN7x
767/3Je//u8v5C/b/+XHyRNCJsa/WYCnNz8GK4qYVbHFOgzgbAwFQd4tGVM7DI1TRgg8Iz6FL0mf
BBYvlKX6q3uo2K1lssRxHUvjy2Kcd+u1DuZBbZedrm237x28fnDKvuGl3LbL4Xvb+U7hPuH1nUwL
KOh9XH7GY4GeiC7Hw29/eK8QntVpoBx/483CDc2kx2/0vw9z7sJowZvX6yUxyc7gqiyR9eA0Xg+W
rc6CjWBsfbP/350dhpWm9p4BGw/6W9f4Ok6Xg1nNXq7hlZERgbahwwL2mRfA0pO+IIhwPwNYeoNp
DUQnU8Rx1bU86g6wpGDgLgeGE8mrFJC5U4duU2U9AlbNgkAt0Ih+DXrPxX2pZTGBh/B2HY6HaFDB
nNjJOu6wYv92lk0ffQVYImLFZjiK6t4pKFiVrPRI8khwGfsMzLhmjYlWMDOgI3SXdq9neHI5k31i
0skG8s0Fpdp9UoUJerDT8YUnxogB1wowxMsqW0GEExlO9TS6MiGTlenJN4LX7DyB1RMV4FVlaDci
+PETQfFqtoPA5MWl42IKGymClwPBCGYVaocII41JxGU0nRSyPJoSd/buYwMrzcfkr46wd/DwOkvb
hgphbBjl0AxOCEjGiODaRQiR++jusLnYAqanqDd3buD80MhLo4msrgTp9yE5FR8YNTjMGHEgyxdq
hNqUTky1MdAENB+qvDuymAVtsgojTUjmMvgAA4sEY+AE6tD3eF+0xzMbqiDkjYwCUR0jmgOom1Ba
20EtNmjH7vPLVOyieWOIvObgGyupXcUwhJs3myVchYBeZR78AMLtvWu8ncBS+tCDKh+SiBhaOaOi
R3cfPxZw5yYXOFOw6y6wmjpRMENgSwimOCQTSpPue4mvBMnfq9UZ1hvPkeZcpNi6ZAc0fiMIUk9/
0ibG5IdQjlELCyZFusYxfRhez4BPXovLwmCm48DKEkvt4yFZjzyldIHAUb4SPYJl0z8RgIlBBX+D
DAXCcAkPBI89KbxQ/jFktmGIbnDTwSAqg1b6Qn9Vg5sgSmO8IcSBzWJadegFIasUK9Lr8Mds06Gg
GXvRvmIfZnvpzyYfwh3H63KT+ESb4ZeF8QMldf/lObAe2/SM8sYuiXhMe1/M9JHAkb7aJ4XM/klo
dR/0oeIRvTwAbyBD52fk/HFfigoXoT7+eGwAP67IGal26JnowNrO5+YrXGp8wRmSFawwSgNtzRfg
Q9ie1+fFoNp792hRo3FFVtobeDiw2IF4GJxAoAYs2Mjjk4v7lL2TnfW+khFkV3ibd1gV185lWP/D
mgcmVsuXpPIppmNrZaAjArjr1VH2NiY7+isfdqPZR1BGQeE97H1GsVyAEzwVstImI+aNnKLlPknP
ADyxxj/nhTWo9NpOFUIvbBJknD4yps6bIclHTStC9I+4WE1oSEwb/Qe9STu8yw+BxBi/BsRKn1AB
XL1jT1kfH/ow7phc/kJbobvgGhgdRokP7mLQv/sCXW5YPTiPDbrwwQGgMHEtMmdIlgkLK2ovQRm3
8W0TMNtctsY8jwpqNQdeHCR9SBnMZmcM68TPA6YOoIu2mUdyb2OhGpaLZJzy3yOniyfzHdY9DFPG
DzOG6c4OIOdApf6Cnij/HrYr/ZWwRq/uLXfjQ8CO6g4alFwNqJEUY6cxVf8dKG56RGDUQrriNuwT
A4jbkPtycz507h/iLHsvNAf2wt/UP7GbpZ0HNuJ177Mjwohg6Nu3K+DJbnCd8D+z88Y4A5nzNwEC
e+1tn+Pb8LY/pK6TzT6DCMzkBj9r9Z7Ld8mWvdT8gKoNLaVdGRWYRuOAxwmznNVcKd8PDAh5hxDd
W6zmDzxGgR/V6ak6r/gVa0HMWTfSs2BuK0Cq2ZOxEDP0UQPTGrX7crIVcsrtTnOtjp0vbvUvtEfy
xWwyDMKfLXoCFsaNOOUO/H4xaxiXPl2VWw2RzNeIQzovOFvoY8VXpKuF745E+Yd+dd6YJKv0m0S0
DzlcgEDLN9kWrt3mzx/nATcUXEe229E1uEHzA3Zkg4g9fT2cpRCcW6PqdmiORdEcaW0+EDZNnn3G
SZqZyJiHRUQHqgH6g10TGucPsN69yzLxNe66xqjIHPRhT//Z551OMbK7kodcYpC69Sj/o5IMZAYe
KMNOIJ5M3f9GCMJh7D7YwxgR23/AQgQzs/KYz9G78Dep+qV2Z0Zg00s/ncsU/iRdsIPqo9E9TEje
+e1kE/xObXP2Ir2b7eKrCrv8gosRPrs4lsWtiMa0B7d9tZrGmKvhAIiPTdtLZa7MLxfVDM42Xnbp
bFBVga9gOicw5Ig9Bja2lRgYpd9vfkswSnjfB1hMfPirZJb/swJ88fwEpgix6T9cB4lszWt2LuSE
ka/h92sxaNBEAJseAZh0Is8zEJ9I7sM2Gt8RoF5kjSxwO22h7Dzbv3mCJcFPRRxpUAwe7OmYOIAC
OBb2bZ70+y1YQrBnIe0O4G+CZhQRmC3worAsRGNeH7OTPZd1j/HxoY4267F6O8YxyPGJ5E6DpUXP
fCY3k4HrxsILK9ivLrGFr9GoHCDeHWfoYq/M8PjZkML34wO+IX9nEOBt/5q4ect/YrafjR/70DD8
LZBNc/3MHesSNZMgYdy+86KGc91AIzkB85KadYGT4zcYKXbQ53UO4EWzMqgWmF+490W59zC8cY+L
mmmnuDT+JOdwX48hB8P7aE7AuXEhuncOUM7RfhlKcN6OM6onsJjSxkiOegCDKrIepfGFrZaCAQG6
1L2ECurcbfzUr1EGi47eaZYcIoASOumbfQgLdncrqGI0U7k5O9OpVTzYZrd1rY5eurJz33fnZoR5
7jZPhFLWPIPd5RA2dg4QXOPrMJWGZj+o3KNKbEJ+P//d4M3/1Gra5CvfZtnPv1+5fycg/gF81UAF
03QqPRO+Xw3470SuX2OVH+j97pMkgUkUMympuqfCrdSd9BEfEKFG1aP7gizQNy8oUZ7rlCVPiEXd
lXdtNl/jz0bblMR56Sas3bPHFd650NG2lATIc3q4PeRM5bvHr+PPY5j514pd0IOuDyB5JFB7sAlI
Tkw6+2nuVsXAOIwYe/smaac8JEyjqAFBxTGw1ElGFlAltjS2IgIr3q6t068Yifaf9cqth5enUUWi
vb8jCTmvyzH2HXg2UcWhIojP68OZwuHSQ6xH+rVjbNIRtWP/BqWf9tGrxHciK/AXOvVucM99/nbh
OoOJ1RM7Z74k+0qCAK/k2l0iRm4mxcKNOSc40+8TjLlrsbrQSRpowr6zAkMh27wEb3KW4OEz2+Qm
u4N+EYd3Kn2DKeqxf/k+3N30+73cY5xH/AgsQ6hYg9fTnZjNTqvW38Zk5hWj5Emx220uH4nDceoy
YpQVRLtJUSMrHxNGCXwC7zy5FC6+ddnsOSp7UMhSq2MSBsHqZebGRP+Qsy9Wf2VW/dOaFYeg2ehd
3TthhGit+P4OBVvav2PcmL48Ev3EBrLgDb78Bjjd0WVqyL6INcGqTnFSuk2G4jg8VTqPa9QEGn07
O8vOze6TGHL0eLug+ogr1W6+B+G8eper/U7XPJ7DQ51e9tmAmLT7FUpOsNwAx/aW8yZG5ejXsAvA
RcFHqFg/uc/v9sS4Dp81TAx3rsXAOciWRze8NQZW0T+zqwV3AOzT4PSN9qf9dV7vbv20RxX62rl4
a1lkX1YQgDzT/oOEYYbg3eeNHczlTbq92e//tm9nVPupoqp61PsFp9UQxtCBxG6MnbqvQWvn3qCA
/T4WDaaN5/GZN4kak+tVum2zs385l7MHP/QwzZ2aFdzugyehKCLXD1sSp9YjfP5W1cIFWq0xZb2F
jSnOyOA/19mj5bUSG7YmBjpIQqjZkMZYPTDSx82Hy3a+TX6qz2m93n9d7Drld3T+o+eodnISvFuh
QmcPxxk78dYvaCZpaXykW9W29zh2j9D5NkTVNyAnzvKbC0n1XYHscgwyAo78qmkfvp+TfGJwgC2I
Ku4b/dfUWm+UsTM7ojiDEC/vz3vnMXj3CqxtOQKfeIAyqxmk03K+J7L2GW6qMsfQGZaGLZ/DB7i8
cIHFqa+r5MXc+XqVvJVvxktU+phi4EuBq0ENDbGmI1CpKezleSDbhgfCwcYkbXf2GfP5Gjferpd+
SYecrFiVnfkrpuUKd1avMZUTzx/eM+HJJ9xwmuMlNgTXtgw352pBrcUQZPCecI8zEKv0mCE29nLj
uV6dO2fh9AQr9Kc6xN+ddYzz3YwB0ZyRShoehoehjDxu8+KPE6CWRO+v641qgNfX+IZO3BrtB/h2
NNqdjLknrJ+ds6Oe/k6gp/P1DLBMYk0NplQkpMSkxwJl2bwqSvsrJwa0wugdP6BYVPENm7VmlHf1
Vb0Py7w2eT9gTKMYGVWCBzM4pm2fwW0M/oQQo2L79eGY3AIkxphrRK0Ve6QEzXIzxGUXx2Y6CJVP
qfit3bnU208iDazo8FNaned03631jP7Dzyk9bfxOvs9R4e+YoeD/PlFMUhO1ZPVJF8fUcZj4xY1m
ph1vx/tBTthrq3/9O7BxsGVVQxOVJFxH0L2Z9aH7dblJbsG/gadGy8bfw235Ggc9w/u7Y83N9fPH
RMJLHXQgM4AJSJscpCYbfI2tXHSPXW9H2ZNjnJF9hIN6/eIIbNr0goaLfzOs1zeee0yZWpyBbUYl
FDYjLl/Q5RxHakOvfqLuS87ytkGnCcXEdA/g/zXGhv9P2FnRebgp+0W/5nC3jJhgxUhau13nh5jM
JiQHBgguKLPOEEk+DlBVxVKkEG4HGZbmP+Yg9wzOVk7zKPcYpkUvBr+7UL12EV14HbtedcJ2uK5O
DP+aeeKcICH6zHFO0xQ9LXHYaFEiyz4HV34M2ZTENM1IzOK+cT+8tAsa7b07Veh9DSokwNx+dJtd
PwHLcNmAtBaNJ5/l5jRRg0B//ndDMpJen3EMZg7X/txY9/l+/fLkKNOynGtGuaf5tWa3GkqzlSQ+
DXyduWvDu0XI3eXIOzJmuuMxmG0zkjPn5SAdUqbxbS0yLeqRegu9VU+nDQ7S7tAD+1nITSRpk2Fj
bUIuljys+VMkk5OPaH8aTjW5gx6M+TmCHFoVLly/Jgky4/RBw8vQ2m+onKe8OYjsSdNiKIiWR3X3
J4Jjcx5dV3fypa6/kCyUUhXpiRoupfMpZGarF8YHPWAcTzkbPhFmCHWx/3b00017s6GRL2bTVczO
lTkUcnwsKc5u7k0CLDEufpAD212eNpU1G50wDPThuMc8mOJe/2qT9Mvgzn3xGV1I/VY7pPpcRaKt
FUETNoBFBTagC2dQN7Ki3eMn7luXTnc5bsQYkuYa4GMhQgZ5r8Eygy3NbZ3RCxncGdoeG1js6Afw
4nSJEbP1AGi65ZjpfAvsiik03byG/hr9b/kICcDFbI2eUk0X3bzIyZA6lgdqgZIWXE5QF8ixWKZ9
fkusWUKuvfTFB8RKgs+L4yzOiDwtINvSu7XRNuo3jwFiSJcrzy8TixE4g/j24gMcPX1o4RAMPwRm
2VXxM363HlSEGcxXde0f1RPwJPGNMGAhzfH/GUjnX9EBSwA7k/aARzcZD4nF9u/hdq7UhFD7eX1q
2rTzaPT/j0cpeqWIvDxpXpr4ldRk+lZEjfzIZRK34LLmTAagTdESrIV4Sti0xuCDsKY1eBsjR5F3
9dxToDF91PMwMVeRkhb9Ii29iOUlKsuKL97qh8uIAKwn+mjb3vZJHwArb7FjK51r2LQ1Q2r4OSzD
fwl7V15b+WGPU87Rhz4C4To7v93DpbZX4Bgm3vRtsfV+HlR8LbkEyzTtT2InAxsYsimqTK+201r0
/nAd6W8+13vPO4qsEihY+KOYPshW6HwpCfDsazjbxRmqH3ASVhfAqjVY3IxpPbHmMuy2c2//J/8p
RuFRNRZ1VJZadCyaZDPW5xbtTJHHMf8hjbVLawueR+gnm/Trc5pzTGqtJ2wRNEfIC//njMCxsVj7
Os/EANHHJnuTjqhDT1wLMSGEsMpSHjdYvhqGAA+rryY72+aGpcFiPzxN9q7ijPhFoZFqv5QNRttT
0iAeGZhb5GGDnhh9+LT1V6Omz8IGAlChFfqF/oib9eXJ+RdiCiwlIEqGppg5ymleB61y6xjkdjUY
4W0kxoDQ38WelGAxuRTpuvPqFaIsyBnG+PhfoP2Ob9SA48zvV/fFhi1i8Q5vb0R78LV20LLHO6fO
QJ84HqzLCZc9EjSsTETlGivmUEQqPn7ijLExYdDJtwlrBEtgy+8zZuvKZJLB+URJdPrceaajgSI7
IIYX33Q2RsBKvtHDFUMCSR5ypB+Odl+uGJGeIH/DHx6rcb5MGk+mzryUq92CQMSbS65xaC0/L3Si
adLvL9y32RkWHLOb4ZlQKWmUlBLwS0owj6GndpsRbneDWT3lf7EnjwlkSh9cCiEl9DRtnWYEXQLV
quSMN9SY+g6FPeIEIopdBXIbz5G/7nh5+4iXRXQjedBTcaLGO6/Fq9t+niNMHP4RUQyPwXyJPCds
sDDh+sLzRSACxz0QLIw5Cghld3wzURmOQWy1drncrJ4NsDTkjzS8UFVtQGSg4+nQYhldoynOLEBX
Il8B6nC4CMsFQdcDgxbLDwTy4nlg4f1hReIIEdzCLIejR7wanY7U5xwE2vpBa4BTOAubWGZ/ybxa
5fNUVLHuHKULa1G/RgxQgMEA28Q80zZf929wgSN8N2TmrQiIL6wYv0CX9fKkSxcHKfdy8MHW7Ir+
UapviJhULxVx/rqYbMTK8YwDWLNwuUQhR51ln6iWgO4etgEqrYehyXHKcQUEj3oyNPwMLT63Jwwz
+Ch4punJzn8KxgaTEQ/sYRJ0iaxFZgtk0y8ODnsyQSrKlEZ772QSRYP1EjxUynVMQbUfUZzpcJU3
NmVu9I+6pnoEhlyfWRh8xx/8xftkcOnOEaWS4gjvok+o9ptID+S6bnhU9aApQRxz5QH1a+RDE4/N
aub7sKxgMRO/wZ0lIueN+0p3kCLCPwJhrVP+TsK4B0Z3XNHxkEMiitdUn9MfEeXhejORJw5WO6wX
VixLkehyuQTyHDQivY7kHQhTFEsZeqbgGN0pxS6AfiB9LDDtUfj1dJvslUfySeF2piywmlN3a713
+BhXe8w5g5T3thG0kWCqQtkAPLIWP+Y9jEeojj4LRnJfPm2wRNnlNpuSIG1hRjIf1O82e/C/XZil
+Y9N93L2YzilEKnUl9GPzfeBeracKY/cSfTRgIH6AkzUTgsCJ9sgBXDp1sAzg2bA/GvxaSogj1AM
RkmipemXWGP6M3Qm7ewacIjRZ0VVDxAH4lsbc7/PVq+vrnktX//wcnb0WJAZbRHMdCCoMEo5XZIR
tiB6JH3yMEUrzw/VCZCSxNGOpcZWBSRMGhm7olE4lC49RnCqYlmmL+8NPX470JLdDtqTFyb8OlX4
l69cZkwXBkjqZC49I9qv6zi2g33wefokCKYC9cB+xPACIVdhdqINsXAyUSsmRjt3c0TsPA+/C1WB
CS+mUAsg3U9Kzl9kZZzZ+GEwo2R+gmAKBRUn+OcQ3oHDNZ07nGyVbvAFiYXkzFfR1uK2vS5u2JU2
0TeMVcXJagLrU32DVFS0uT+Ucn09HKNKX/Md5QbIU1ek7Xa4+92Rp8w0lAYG/aWsbvVLJY5EJ+jM
ByUDCLQP63UOx2NtfeQBmv+1AkqyFJFJ1kHezYeozrz3xEcs5zzsLD6pAmibeIEF41IVJ3LXwSDx
8+aRqEVvD7b9oLk8kggmV3/uCta+qJ30yVH52wimKSkeRyKIVC5owWqxNnmnt2OUtbxv2lf/vRnV
WB2hSJSYBsTQY5l8UCPzRpW0HWTpckLtCB6HQ4Va9ok5EknK/rkPC+GAX48OSNyPljvvrNQMUuHP
sx2u6zscmrUR6GCGtMC5pYNZeAeHdYDzAd4HHKtsEuwxI9iIAPa+bvX7TA0In4yIxIVvePNxrhlV
u4QK83K53bl/LbvGTa+vFnhyIdToX4SKxRhRyXV1uqsaDEgIxvhyHQPTNfmz/k3GoxcPPosex5cx
FhLbnjHf/ehG3Af7wGK2iGEpO8TZLcYy0NwQwABexm6hnyu7gx2362uqkUUWqnYSdH/uEG2jOWbp
Ilf+UDDxmuRB1b/RVagnM3AMakFLPM4V59DyEUtwn81153K/fmiz3OXE+N15YpKiGJB269qXVOFh
mg+Eo62imKdT7VStP4Nw251eFavj0qsAppu+jhTewW/RGZmlQ0JFzI6kXYKRzGG29MPB9OWR13Rl
NKATnv/yNk3/1QIkxzE36L66ipE4xGTR6C1Cl0zeS2Nz8RBT8zq1A7M/uwhFg6rTYKPdaA/ZcgV1
1etcKaUfa8vk1+B0h0tZ4MSvQRfxcvyjygFmtU4SZdN/16zG5tnwTkN9BVsPVDhc+7VzUt7oIuvo
0nmvHlgP26Te0LXT/vRmeT+5zHo7RKj9UHJp4D5YF2WoHkFfq8+fORCFD2ib4w3wDoAIOn//PYLK
Z1Xg2vz+7UWUUX3wkze0UiM69cBMNf4W5qIiV1+jsZ+a4Dt8/PEvrLY2eUNoszgoN3jRcuI9RhxD
HEU6dLiDu4LudN9CHuKsk8IoHfLcOSC0fLXEWJr45Opa/auGROG1mBKJf/ziKtTg53Jh9IKNP8F7
VSrx62AbyCit/lnpah4I9GMhPcbHgBkRL12EZFGSVfHvbMozSsAd75TWlgXjvOSBa161Uwx0b/Hv
kA70p1t0++R96wnitc+ZKj2FZRuzd0itRQ/AEvi3YhtwTffeBCeAv0Zw/oVdPzlh2I9OgRVAVzwq
GXJiLiDW4GOR2Q3qGHQmMR4lnwAQ+J449yZMQtYgCO50971jcjR5/XC/7XzGB9vMvo8PmNkhFyQt
B41BdwQMYzAUmpfzmkM4VOkSXTKvy30gY1aYMll3QeBS5z47xUzfUKyo/d0h+XCzdZ3nyO58wubg
t5QU/DI4XF2LOq/aWUDIxMH/t5xkOEns7dnxy5jeYTaurAVyfdr50X3IcDofae4+skbGAFrJ69jh
/+nvJdqCX3aqfWmM1YhSueFKdeS/J4bt0iHnNPBqdpXzzIxKSc62ToM9vmWnmZgAd+b1CfbwD4TB
HFzDys+hT2kHFQDuCMb0gAQYcdP6x8h5cTbaxvgBQc+Xz1Yk18yzc8E41YDpWfGPw2Z05FwITe8c
Nmmr4ZqKlxfW7Ep0EqUoylePOBtdRvXA6u6/DynR09nIChjnLKozfL2jG3FBj0n1Zb9nBZsF9iHp
CM1311qko9fsDf0TbXU9SCpECj1nKeUdbBwoAFvDYdj1fjD34srvRscJwRhbuK0oebEmRzvFqygC
dMYTqbixWsAmrHuNc//k1gMjdfK+gV+YcnkSDLRNrwZnDwNRsAaslfQiuWYAKrAiDDiq7SHwCjBF
XHSpFuJisZ8YGKmXi3Jx+cWif8LFWh5m5AttknE7tMZIuJqhKBg16CKzR9AIsafvIyDvw6VoL08W
rkinGUwLyoJNc6nHBy6YbSeXPiaiB8tug6AcbdgXlWG5ALmBikBORufjj4K50rLJFjl5LHiSC0z8
W/BpZUhb+awNIS1gMv/e+AqkDSTodGwxSmpgISFLvM/4wfP8eI6NpeKMmsNdn0mZqhUqFNxOKz02
d2otHUgQ7nXOa1vaqCynuWyph6NMiJscb5TMbD86m+lRbdo+eP99uZ+qpqL54CpK4kgd4vxB92o6
I6FFUMOEaDRA0IBQppDBLFTSFEAYsWFyjMUQJeGYPYt9hZ3y2H0c3QMx95dwS065U7zs+0ON//Dd
1e8rIWIiT+5tk1i1VpgvXotTLBNMiptZrermnPdcFbhyXNt6J19YQ6PoZIvWMt+YnHFoK6C78wM2
qekWD+fUwjuBWZrNx+OKT6A/7lc315Rmo2Di1MLwiA8Y8OXdapClzoVdaFYe/fvWfswAiGEMcM5R
gVHkLfhLk0nRy77EBcX8BS8dPlX8llTiBC4hYv4lfutFthaDoFWbIINZOjnldnNzWzGFVyIX3cYC
AxXjN5+0FwwAssklfvSLmfHbXhSzR9/gFFtcyFKfZZPm4roqOWtXRf86KmdYpkyuo1r3QqjXOXj4
dwoXMRtIluRMOX+6H1p2/uvdR0wIuzXCPhp8YaObegU/+XNMT84j+ixOcoNGrXuMmpvHDHdTTyeS
CqUa2NLuizheaJFxI2gusliH1Isk12bQ7l4jkzE73VaKLykn/kTPgrKs//glAi1iBKUyqkN5xnGw
Daqc4Cq9So6HPGxSDJj8HItX3wzKwZH+jOPIbwbNgOKqj/8GlI0bQZRtz+jfogQz4ODYxa9w9e+T
zeAc6B+awS2qzx6jtl6ZfyRRsPDPLucLz1AtYBZvEZBhdKhP5DElHF9Iogz1ExeGb959E6c7LfzK
wqS3e/IVTf797La5Dilu6NnyHTaC1lo/UHGROq33hCOlKmfcKt7lb+99mp33ox08rcqRIm3Lj3BS
eKo49qyP9+HrON5VfM7B/X60Km/dNnE7ezcfms9NUfPhXZCXM8Vd8YVlTTXMbvHzGWXWX7Z3LRbw
5j6onlfbLpkhyZMEmFlxCvbnCG/Je8spOfJbTgaBHpeCZydLOmX+fcmRgDBfavtmtV/BKAbdIDjs
22uU3ecWD0tEPc9GbudnjEaY7A8eVqeRk8cyuQy3wZEJUc03CJolxZWD57Y8aT7B0DO47Gk3GXRB
QdzZd/v6S4RMkDS8y3Zg1pbnaghB4rDtvvG+DJt1yuJa7zy4GfH1HL1Mx0oHMq5vBjyxkqMnPBMc
1NkCYYf1EvtT9zFodqH3JE4joMKBQkjUXMtFz9L+YepPUMBEaWQ8J2gh++Du7y6sLBIdMdMBbSJp
G91pQn669cvFeVzcxzzBUuNes/dHTSW22J/foI++q51n9oXsLD3bzMUYAr162Q/DNvfNmVyhlnp5
JpKUrUO4GBUftSlX9uztUAtgLh9qzMOkwX+ndEQv5/TT/KLkJHLb5H4HEDv6BNnipwK7/0pxTIcw
OPIHbqNHOjxwDEF1FLOo+vDbSAv5eScYhDWCBdowQt1ywJ1/DhL4ktBZa2G9T0SJX6/6ry+Sup2E
sKjefV11qq1Oa70Fgboz93XPyeT6jq18fJsr5vswbefRpeHuibqDbmwMi8LJDjTfST+p028iiLoe
sOB6cgj95oR2UeW87Gf/QLtBu3sLjIEIbekQEG3rZKBqKWaPVTbN4y+6gjstaXjuv6Fb0t4DXH2l
jJARnnerodXfticrKtFsz3HTQqYyaWDnBzhL3OoO1+Dq4A49197Qesa1aucKVSdOl1l4+IHhEpwI
nn46dyRoID4BO2dl0/QMeDRF1Ow1pxaE2FkLYsfmXXzGNglsYcpX777OQ0CcMV3SnGo4rk3ur/iB
XwGS8fCAox4yvJuDqPxQ7R13LC4g+LI5bewB2Jkq59/P5rr97BqrApShV46SRjcjK+Ykp22e4hUw
r/DTrWOeM6deR1AKKzmE4VByTheTR6WH9ZYBJQUD7+eFhooUq48StUjc5uQAro2YGskkdXK39tX8
ooMZJf3dB/eAcciIYfQQfzc5oFczm0yl8NYMqwn5CMqmyJymQiwLBm0cyy4Q1LO3HcN7QOKNQQdL
ljFaza7zBEDYxuJH7dfQl/IH0dyH5nh/G1bJK2WUV19uGaDuB/QnUeacnp1mjfUHCZYBAeQEwFSE
7HDNb8iwOnuLJxTUHojGtxtFpGDKBTbdMwbmKCXBF6LveYOK32o7nPOGzwiBvuDFVs6kbYVPqLqm
56RBPjKSM8w6Zgb3z/ErWd5G1ro+B84CymnuSOrAVtgYSQl8pYaRhQEywwuWcI7VHN78lpN2714F
CSbaHe5cL58e6frf9MWbk1epACkk4aMgc7Vd4I8x345KjvzJPkrC26q0Jg00jiBccDVNbqeclg86
dVj1GoIO4sPNPVv2rc6RBTgBGJ14KZ3Juv52TSRF3MnQk4ZfApuos3hRkAzsEiP54fMa7SaP33Ph
3n5pTJAZBtQD1WZECVAyCjjOthHDgZU1f8yP6yrxOuPbH0S1K5DvO9xu6oD/bR7wxXHUeTQ85pb1
P0TJO7LnEg6219luZM7WCNrAewliDNqwLJ5yTHL1R9kEEGdU9++dEmvCePpdPuzhht1cks4LzmMO
9VFRB2khUDT5j6UzW1IU28LwExkhooC3zIOIIg7pjaGmqTiCDA5Pf75VfaKiu6u6Mk2Fzd5r/esf
qF3dWrEu05L9xdvc0hdF3BtjM/d2DHmin+Tl/H7r7fKMTf7NHFJlvy0KoS+DhkNtLo3EQHqh+Q/M
ci5Wk1yy/tFWSDL5jtuxjCU/6QMm2Quw+nb2Pw0GnU2JxywmB1hLM3v0JVh0a6CjgQDjS27FEcNR
iOuj28S4WhB0hzDoxp24L7FSFTO/kaHtr7lVqOHr5upes6oZueGqs+9fsKzyT9sj3ldIS/S+haEo
0OFjq7ZUtr2tIvuNVoi2kwH4XoPkkgPMcCpfW0Fj8K7wtvj9rB92ZzoxZkpYES6nxs8CideJ3TCC
p1fag8o08AI6aBpl8tDBx2d0gn3EuxQznk5M5obZHW2gFL8ZPYrPwA1sXSTuGijA0a/4WQLuCluU
fR4FFsVI/18belmov0cC3nF/uSIj/Uzh7VWNKw8DSMX4+lsgRY3y8m6eijAPO4OYqb3P9j/wVd7f
vg/2zrkE24Hlk+n7bwBnn0HM5AyEozK7+fqgCS60apQcgx96jm7KEoDfUbiP+Wk55K2BXHibO14k
Tn4BtXunX1+lwj2wY3oPyuaoAgAN+qjcgDCSVR5xXpbpMS0mbFV9ZuzOA1bz2fBVEhayFzp7YBPw
KDGoF4kBqDFdBXsunqlcQKAj85k8yd2r3dNKR71GMPZ/sfO+/rBrEmI1QhXtc23158ooR1asuyrM
gs5s4+n6XmCue4MO4R4oz8LMT3G+5bARDJoH5wu/HJUnZs/8Bisy0oIek+7HLOGgb6vb7LNok/vQ
Pca61Q30t/P1lptf8Jhph+wSng8togbDjf48KTLOUHbCD2Odm7m7YtZvhFSV0SsFrac4fSOg0M3O
TABpwbeYhPFLdg9+gVcS/ZOpbF1PdIyA4tUFGf+jmbOLLqvC+XsytxHTDO4JGHRx4DEp7BY4FbrK
ybvHZ9x+EelkFNkxnQeudONSs17cTMBUup7aLw9s7FerzS5UzYvu3wfjBIbf9uDjvr5BUcY9BaLc
E477L1KI5DyFfeCccLKEoWZCQBnC79bJfbDLJfwGmRXAmPp3RwecNqv++rdanjnF8vEDatyAfV/k
O7Asp11gRBwOzkz6oERfraIDSqyP2BY/RKfpGXg85rguMF37y3l8gPd0ASssfugclje/v5Ym0Niq
2Io/X5R+HeY2RweMeFfFXyqTi/NpR9UYp/ATsFp3vVKictwn5YcxAdZnFvq6uAvJwD/mwXfAT97h
nM58kOeeO+JPsV/1K7pSqpeaBXtyM/zvBbHOD0LKB94Dm4X1EQmW3Z1ygj/Gnz9QcucJJsdssdir
q9sfFa0zGHF9U0iaM313fIwePbfLjYGUijy153w5nbDoNL+cIT3nTrl0Mekj3sIqgi5JQoNrTDsY
IXjnylbgyrMBcJHA19rJJRWQsTstAmoXjhjqCTq9iy8R6HiK1huzz2o7zXrBAZD6EQ1JCFzQVozE
4zp6490CZwXCTcGkRE2kl1cjEODVfYQUWt930KNlcL5LyYkiEkGzHqXbxLTAVxIlIXx7OtX2K9Sa
mMKE04D12MWWF7YZtEwGiezwTk3T2pEoex0TgI4Y88aPtQojYabsBh1LjQZAR51fgyb85NMXwzXt
opfc8SCXhsOFGbQHFfsaPH688+z4RRmaXO8Ur70vh9iHFoH3Wm3vJ+/VDZ5kHuPzzMPbAw17OPcJ
tB0iQj4z7TpTN8ld5/GCF4fX6Juxn4IXcasQNWt+EjTywA89v9ei3ms0T7k65W8DjGU01hG+AC6c
PBtBJ8bnattlqutJGIn7HNfWvCbN8VsBxCErzUkPQPPuESMJduVLeMY7RDGCnGQpuET3wL2qrCFp
OHgjMuuY3pBDs6k5Og5cu86SyQb6eBq6i4tecvyZtH33OGp+NjTAo/tS8TZJ4ZyYAwOcIb+7h6fS
awvvVie94JsW90lJoADAm+p8dsfZYwdqY1+nw/Hx4qSlDeMXCBBzBZHABpdIw3MuVog1GW9GxIEe
hnE5gp+LNAt70RA4V8o0EgAuC2WPsQjup/Ae8rNXQUH/2vWuOzl6F4BnnLi9AdaA3jscxtWoy8J0
SuzgrnZ/X2RYjaj4IJmXtLN6pJQ9k8dWXKFe53AFZmUawYP/TPuTHk1hzf6nMyTOe/Q2EyAkgKzc
LYlD33Uv7JGt6vcf7ieGZ4G/jFjKIg99LfTIODviKctJhXv0+uZ80cuGlCzP0lMesvi+t2CAhBfj
t7/Lz905rq4Jcy7Jben9vLk7Q8vb+HvNFKlzyz+Kh7HYzEEQItYdbB628MFa/l0j1nuFu0Qv8LoE
/SB2rgNIcJq9SPZsJtpPn0rSRhShw4uEgiLEoTdo2SpJCGsQmgY8ByGOCbLvMqn6+soST2DVv18W
HQr1FjsHBpCAh1BCGEXjXFXTPSTvl6kwXMKyDgsN4Ab6ifHtPGZEVgKo5GsxFqdSs4/v7MRX5y6g
khI1c+05v6hYyFxsBXYX2PEQp/QO68du2bS4k9S58wLlTETA2K/ClCc2YCB0GHUQsGIe1x1GhFjn
sdeS/VLCCDqBIw38pKHCtx8/z+k1LE4hmGp7tmuG/ZS1kNads2J3ybl7hc99B/Mg5ccYEzQQbl6u
8hw/red8RqN4NHHMwlTrw/Rh0mkRN3aJO39iQxITW/MNqu15pXQsthStTsiP7mPPcgZpngx95C2g
ZxTf5TwvXBwYOPeKh/Uc2HxIhK+G+Rw6X2y9SK6HNjDjTd2WBRvSE1bFG/oyOSWGOYjaGUexXVMm
XXYwULEXusb6y7yeJ5y03SFGzFgWQPrXTWK9IRIMsH4wmetiUESUmcLQ6/RyWkyF5tQ4/K2R+3zB
9ezA4GV9zvmMXQKOBlaHKF4Gl6Xdgxs1xv3WxjDstPFx8hh0vJx6/WYC3eqUhJh8tuDY8EJ4V6yh
vvl3YjLF2LkK9dmbnki4fycoXxUD63NAYAgk9t/+HHrpGplJ/AS/6Nk9u6I1MecA5D3Tq2RUCiuP
sxLOhdAdXuklZSjGjeZZY68j1cZ+pBsvOSEQ9z/ebYk5N+S79+J19O4qZErlBy/rCi5eD2EOMQTS
Z1EeSbsxoE39DZvGIZSW3f5lRTDyYWHzeD/xix6zyV3Wn0Pv6tUPwywxYaafVAHsho/gToxheCr8
uvNyDSbGoH3a1xxcpj1wlN7LHI57clQq5i3fX1+/X+AadWgXdPPdSOtRUrXZ4FFbDWoONvWg1zov
7RQ9WnziN9zYzskt6VD6S+W60gd0hs1400FBuTgyOGon9/vq9cna2sIJ5MLmoHh8pFNL48vZMgAs
pkKlqnv6+mzzDbr16AhpSRXuUmXVnDNMy7hgpwywaL06675BIaWMipbqTk7a9xAF34dt5E0tWI/W
682CR9VTEdrYINn8YOpaGTnfXTXK2l/hXyl+BhKoM3AfBKR9WZ8xggo6zGuU0Fh+buGFDHkmxS3O
p7Y+O0ldcKQlLxePa6jLOLJ3Ndc4XXeRp4mpD+Scou/QzCSCqb4G6NqyaozY9UodwOIRrgSIHk5f
/5yD1oPRjibzAu+KACG6jyEa2OQJSQewi6P80FZj/ARMGokj0DmOHkGa9R9Wlh0+Csy5I7Svh0zS
6Va62OlaxQbiEmiUwjbamTXOUbc/0xIOHocndWDLLBTwg8nj/RdSTApy1DOB9zgwApK4zjek3LhM
XU3KQpkkXqL+oU24VtQnTFDhFZKT6RRcC9EExVRKpQNcR8mH1FqpEsTXOJBVireikWrNF97MZqzn
JuGVK2MdxfXobRsd577xkH3I1HTdvYZr1d49Qfk9shjuP+wvblBCcWt3mu5kScKpRlqXm5sfXOKq
KU0COTwn99BTzRSiW1YkmTDgDoOuBfMOMqJf3a29thGbmYt13qldZ4/3S/9Hww+mb5f744ik7Bz2
jrvj+95cU+/UuF46HHOIpSfVNzoePqiM0bnwu3zKQcnowOf19aGFVcnHmjzOvDTWHfAUBTvQU+K7
juCInaF1GDqpEA45sPxBtENJYMfPjNkvY1WuI9iaG3DgBtmO8Sj2XbzzEi6KrZytvW6Nrot3uDdG
wrNUFOdtGjzXzhHw4sADxQ+MA06fb0TZpoLzNUDFEAsdzFrhRqpLZvsgDMmZ6HV4RF9316T/jYHx
h7AYu2AcxbA6uRi29mVj3oHzaUQTcTpy7O8q/k/2IESi2+dHYT4xdJajAr7s1sFiAdz2auPvkY88
M8CbYreL16vNWkQfzJ0QtUA0rWEPBjlUNHDnR1oHzXTX4/DjRmvW8yf7Fw71tW/0aqBfplmwopNd
l25x/VknZWWK5jyTeObReTwaeYcgBZ+hTOfRgC98KIEzzfPHnOCEWpFDZ1Etz5TSvEPWjzcTqhTd
mow2tMZv+qyGoeJoXxTepA9Bs9fG6dt8tgta2bOtvWhzAUjluLXftGlnKGWYJtsqJc3Xw8LoaN0I
GbLYEL/dHViaRRHeufsaGxIDsvheOMcznh8DhthaNnTqCCgG/C6mHo04SlgNDgvO0TFkvftPLHJb
wJyOo4+xoImHTi/QuQJ5XEf60eTWQiodc3wK/857+98dzA5h0EhN7p5ZiajBpkK+YQODknmyC8PE
2J+dA/yV8QkDQjYr6Ans85jKCaekgfQAkR8A3uJqw9C8+QPoMWzpkVA7yFwbuGIVJoS1REhBsmaF
LJizTCScruKmFv/mVcCYQOmecIVh49AZKcDGTcwoiXA6xJq82Hki9A/ImhQnYXoDwmJsCNrO40r1
cCFCGFhn7q6ZTDGwPFyg4QoxIUOqwOpIoBYgJDRHFEnmcr8/5PHkMLRwkwz2uXXIeR6VdDIajfBd
0q29+JAzxXNJCbxY3UkRtWY/O3pv2N9uP3gjvMiEHisfCUpTIgYFOYOvC0OzC/ZUMIciSh2hAF/m
huTQC3U1Z/B0iWRAR+V1hTtZWQjFXjJSHHTN25vhGtOyqIofIfPEgqncTmjU3LD1YFl6PDNCd7zw
KDVkFdxCaJb86Wy/4s9c5iByT3rOzdcZSOnsrBmTN8jMQmg623KZYD16uz4spydFs1B0ZPglcg3h
78r4lxHeRDZNiITEpvV4Pe7Ev0RBkXVw2NEawhKGOw2VmnPORrghzI9LZByYA/GdTCP42dAq+HFc
EzPb7c4oANDO7lRbrOLQDjHAYtWYmdCIy38RMbCl/5HTBDvhPfGT+eRgTRPo2qwVjiE+tJCUWWnr
NZI/jjKFd5/J4DL7lyjD+ct3HAXQlDcnfNM3T5f80rgB/PsHTx1i/qw97i2wrufCIOex8ulW2GgF
Tv56k+cyfRZ4lpk9Rngg7O/oBsl5/YhxOJ0JZ1T4ObLoaEh24t1DeA1kNMEtOuNLTF8gnOzbgW+x
YJTbxzWBjeRlUOXwsDLELm3cgsJKVuEXvwI8velS+nbfPi+7k9wbylMMK+eQTlL8ffC14EOZKSxb
I0hZCdyETONKs40FScK/dxxxNCWuaarsapP9xZrsl33Mc+QfNW7cyl4a4kmEt5OYLmGhj+/yJajo
Hkc/+DH/UXhCTBQD/hApBrMkkyAZmIeUeURP5f+oByj8hXGIbT0S/QI+So0AAz6IN8DLigRb0FuA
WsDIEKdcVBDi4ozLH1EN960S3hflaHQJjtRWDCOnwzgPegALI3StU5oqjJUKp29fo3s0tCq3z5XS
7N5EHxPj8AVritQxF8iscYQ6j8Wg6emUtrLu8yxi4aXaDYkSR75saD32d//IiEAdt+ZyQqZxwOmX
HjaZFrw6gt8aKiwB5+KBWHDkQspHXiAFPvdKrvoOFrlwo/5fHZlLnv89LkeQ2k+sj6E1GHcs+mz+
VEceNyg93KzJsuSEFK0ATxBMBe+GaOGgYz93nMvN9PYprkoG34+BGtmvPzIPNEbnXT8DfOkBY7Hj
5METw2uE5uK4Hfag4dwmQMl85C9+Yy3LRuNTGaPTsvCN7DOwFDq5gFgwcy9e2xqLaIlxsVQNVxzl
++a+j5dZ7jFkU8CzbjG4BGriF09S/UV4cJx+o3LezBv67AOzNcUH+3wm5fS6lz3nCl53R9bwjozJ
BZcwCPtXSa3l98hJjFD4fEwdkuQm5FInn7LbXdms1Qj+gtHYDU6cqG4fVo+zswjqZENtj2JhUaMT
gdxO4RQBkbDp2mfgWzCsnInTG5+8rJjUWBi8ccn4MNjWXAYfD2Bmjtuu39lLUDnSdCjM8hTA+ZxW
5nuGWDKFcsBZ9lxqdsl1xJN/r+31qeRRqlzHfNK154+gC6XpEuRcI+ItpiTusW5f1MeZjiTImME7
gii07WIdj5GJuELhRjXmNwoKH0zzuIPcbMztuY9iUz7Cgp7XQsTo9FaK5YwNl0cB27K/hsdrAC1q
AIcX7yp7+cX6TdJRLpNT+v27Y3nWOkt5+ied7cYv99jLJS9XHPDojoqnmQedNWihx+lk2Cy5X2y2
5CfxdB6tIpSH7OeHFtxrLbUCYbOPo5rl7HaoOgCRcq/geVDZ1yDOUa6nSqoTYzqozEcOQnJ/mjon
+xEzuS5cRcIE3tYHW6oBGqa3dRkxAJuKCz8bp3dc3yzzwocZ5SxTut6sn8mR2JvcI17R6QbUIvz9
kNrVzUfqug55R/RCXHndGs5Pf7qlUMRU7iCuw86iG5x3G79wePrxeqFnxWLvA391r8C8pNjAFYEE
i6QTq2F3xS1bKWGD4vVq1X/89WU06OJcp1EWWLjyHYNP8mpwEbS7wdErfAY2xi+l9A1W8pfy1hdv
i7PbzFnesIM5U8HmGZcxUVT9m/MEkVucfooMeVwM+yhkqGVDE7AbHJwKfLxOzvPQxb+Y+BOojNF5
eklO+CMMJ9Wyimj7lQmte/hm0sNo/hXSKVuDWb031mIji5URH2b6YCYNYxDmwRsS7z3AInOEWgUr
P/B8cyXM9sZhZvFY0H1Coh89GcackaGA1XHKCrEatzlG6B3mQ4PJtAJQfk+wpaWI9LQfGAUQeQFa
+egOmXpQFTSvz/D2xMCrXnVUICDk2pTJXY/RAMrmOwYrgF8Qg1gGz5DWDWB89J28J+ihP1axV3Cw
0BNj3jLx5+nYMmoc4SKDdLC71I6QGIc15TE+AabEYWn2kcOfiTXVLzYatZfvir0WD7nEkmT9gg3K
xx9J9hNoDUqXvxnGfNOFeHu1e+L16llCjt3z6DwZlKN6YLyFmfw/ESY8iCnIk22g/YNuwms8KSgX
ygou6JAASRhEWFsbA+bYfKMERYvdirTJ4PZ4KOtmDjYCq9pTqUVfWxAe4F1zsGcYsu9hvdIL70EL
LhA8/r6JEfcoorLj+I6KH0ZHkdU4oVwn9KVPTmL2qL9BghNQSHWElieaNmLGtcoXQAMDqs1Ru3qF
5BRStIqXrwF/NhBdcon76Zrh+Ru9wIiL0V9j5+zVPb6qxfbiYy14pjmUQbHREwrBD2gu4YryuD9x
CL0zZGRTdV/uC2dOwy04nGcf/Hse0S8SoFkIevDlAJ//YZe7is+/58kd9kB/+iA4rxi9kdzhi5ay
oRKTbFj3ycDtbdE9t+bm7wTzOkP4zLNeBA30X4DSLdTzLE8FUGKFkAh6k4llB+l8hUoVAs9HDFm6
xVg1dp06BDL6/KENeS8/KeuIDX35/WkRPjFfS5H198WM7ftzwlZEVFEDKJUNtjCGeIvAZcCjCFQT
2itYI2KqtaQokK4AO2/JIidzES4hLkxGfOJJ4RsYeQhxnQQFSJsoTyNwmYu5qPzeWHOAJ/EF6Y1V
2DbMo2qcmI1YiyHrOj22qZ2Wnrxe/J30x7h8ECCDbRd8yQmCWtQlfoVB0dEllsN7meRIMmzhBr/I
8sPNjZScjcWivf9TJj9dNVACA5AVOiqeHtUdeuj1xXD0q4CEEKzLdfr8/bfyQJrG2O+zZGcd6G7M
IyE8gexBaw+7BXqw0wiY7OFz6XRU/X0+KQ8WnjFO6YsbWBdmPblFpXn1Lq2rgxSblQ8XVRYAuQMi
jpenbfZOlKAmtAmWxnmEXB6H6ybEsmpC5D1ike4Skwbm+ZMX4fWyfAYMvyeoW7+QSSt+YTjyQsl7
4ME+AtFgUn6asySwHGEzgvTOg/J2xRjg4rdZkYlXBLcW6PBrc+Oi+G6vm4XIovGmY9LQjpqtFjYL
ptObF15Ep0zdd5/ulWWFdQPL/wTL7M6QFW72wB0I/fvGEwpW/Mukj0pMj942aDtBkz6gBFs5+x26
2x0emS/rG33hbDzC+rcZwyeUhwkKf5JvYU38ySSsNUfaUE5jBvLghz8Yot4OwB3DlBnXYMyMGQUp
kk3qHAWiXvt7gZtYlTwGIqgSh+njAs2LKfSd6wh0LWVaxbxS2I/4yznSCAD6w0eUsE6Z9SJQ98WX
g/udskFBhjrRx8qwutPS6d5oaRX6IrYHNgs0R1b/CDYIVXMPEWEMnDjqL5gnMtQRCRu8/JiwcSTG
LiAFrFEX+L9PO8ZkNJb2T4SqDH5OM9BsH/CqnAsYXCGLyRGntn5O6xIC9nuXdcOKQSiTSXwz4zNE
bT9qzy65cD2IkChZPMGJllCaLkEf1RmxL4r3qr3G7c/Of98pPk1u93fgGHc8iFt2V0ra42EDDO6D
YgwZkSCjBWhAofrvbV1pnmbMzh4yI6X6/cfDla9haM29q7Er7d4t3WHcFWFke/TUce49/UGKYJvz
TnS/lzlzEa/egaDQufmnmcL8nXbWYyKEqKjjDNIag9/rTrRH4pnak9kkLqsdtjLtZwgID74Sn/me
0qNTgmoC7xQoIlH9XZXSYVI+sNDDL/Z1s2OIriUhGt7+zDM+ltmhyd1gEIOk6RIXOyEgQ33RzCVb
8EL6pNohxkmqMz4qTWA1RyUsDs3iD5tbdx8gb3oMpI6jNj969BE7rIaYPIm9ATNfSwdEZhoVdtkX
hRJ2HikJwNW/lznSq168IS0lSFqgpAL6XSP8vTF2xIlUw21W4B+WNi3DharMNDmQ0G8s8jHgNIRF
oXEVJB0PbAUJlGxM7L5EzqOevMLnxcjCh1wsM7au3Xh9qDLYzWB9ic/MJrylmMvIAci7gP7QD1/O
YtUbL2T2D+zOswwbctvh7Wq4czJU79KTC41KTmCMw90uVjLNth6pbrO4ZgYqfZ0hPnKavfg7AmLL
lz7/+W54aM7QKZIfkzCXavlkheNlIoYS4TmCtt1gtUDwSpeL4MZZrSiXTKKZZXwnwjRhxYnmB2ho
VyLGEjkbw3sojhd0hWy6H8gXo5xy4C2WmV8M8JQ94xbEhRi2/fMBg4dFoXIfMSZ/iJRVHFHuo8pZ
I7EXvIUtyESUbqXS7d9ArRJGaWZ0j1+8FS2F5yBRbXKGIa/Fa1Q8KwxL8imoia4rvAF1F7smDq+o
k2zY+x7bIljvgiPjAugJTFFDibbosAgaqkZoPK6wQZm2TVX4KNaCzy9FIrRPvlx+yTvLpGW9um+g
YxASVjNBDwBaN56uFMQAjIxnlL9Qo5yMd8j4q1XH3MnnEX27AE3NXHAzGbeG59XLo2uTZTGAXy9P
jeh1gVxMqN/2aQXOY93WEPD+SfpwBQFs4r2qHCOQOF0J9oBFRqCH+yuCZmzwRUX9XyiGEKEqPs3Z
WnC+u6CH5T8SEOV5lHHnF5y0BhpP6/cmQK9c8BsYPCuarwc4+yc94wFlN4nyGK9jj85m6BgBnXjS
SVHPOypu8egvsYElFDBtfcQAGSamcMaHboK6rA12w6hl9zJfxUjiYZgz52+2zGwDs3/aYnUiC8cI
N95g9fmriLodt84pt8g5bLcq0WpuSOaRaDdw4/igKDANVjDyFWRSZjO7rCRLWy+tsLZCGgicX6eP
HXLT7PYIufgYxE6uJI2hCxlMSkz+N1JbcHTicsp1zkStidCrjEHt8ElZC4CW4ObydkVoG7OqRYAr
VwZwYbJk/6H5ZOoQpIKsVxjsvFgoDBYRdZAYgSAcHQYKEA9btDiG0CInisxyuKwJfytRGa9/yA++
szDAPaxB/F/mBE7liypcKkG5ffK8N3ztQ7EUzLqizogkJb+OXxEzbe4p0dv6vxt+SQrcTUgqukGC
gO7LWZxRcfVS68fEUyPC7/dv9geBNKVinRK34MYLw1Em34k/9lGai8sLHm4oRMw4yIHOUvB4Rg2i
uyS6ilSFWGSqlAVIyeSAxqhmRdphFGOY4+JVR+5FxDsh60J5R5Qc+v6ybf6UIR/i3njth4Qfqsr7
SE8qWIgMkRyoWBiiM8CnoITAmJwDUR6LkF+U90IUIDElfrAw7XKO0cWUGQRChDOTYqtJy7QMk6Mv
2jbkeAz1OZnlTvA/2LskzQXKDcqGteq6SXoDj04S2kNxMRK3C0Jxy63I8rqOqPlEKAeUlWoE6apM
EJ8c9yX+QqKAFVONMhWx5LqGbzZwgU7w0hCJIfZkSHJfIVUhRENoKc7jT/Z/6TOF5yCcNLR6POeC
a5VjUYO2sr7esCL7uGtBaP0ntnTaBEEAjESxbIDRgDKoy+u1xGwROnKHKkUFAfoqavGvUErnQ0AR
4K0ne0zyZuxWYDRMzvV9TfcclSicCFAh5VWUQLLOYRgKovzzxVkOJJk08aw045V4HagB5fsKCpN9
Ic5jVf6LgcFOyTnuukBD4wI3fSQIziFjlCM8jiMeUA9ftoY1O5rscXtmgWA93CoG+ocK4Uk70RbI
Y/HfW+BjnGI0Qqkjqr/jGDWoTaLHYpOexpfskQ2hrq6G9A1un2WzqGMDbdhj2ZN6XqfBaCjCVYI5
AT9N+jQ+t7Nlmj6vqDCx029csm+tYaxOa4fyzNVhikjSVHAAgoS3jTzqipjQH/809o+IwInm4FXh
FcPsl/bCpxy1+q7hYmyz6NpdahWUJDjVApoSDAGZ5YuJuA5NdhBCOjLFTgfhFbGaxXx2dfQtYbyo
ydEhAja5Ku44CkK3Oi6T2tp27R7L1r3MbsB3MLrIZIUkIuZChfWei+YQE237KWGd8YbGR7fvU5xz
Rpq9H6S9H8Et971kPxlaaZ9mlGqO2hnmLSkEuTWpgi+45cf9rIgByMikyJqgP3ogKMzZ6wj6nvB6
1rjKkMT57bo/KsbF9v1HkOQgrMfqQsHS943n1k8+MZLaGcb3bZWb/NbDiBJAOXfHddhLTlugoNxc
Dj8QMOD9KSF/4g9a0rhgWYVTLAOolvCbGZh6QN5M2jAs8h3A1SI67YqI9/0P5TKSYnE7OWIBJCB8
OpEpeDDSvZ9waM9CsjlOaWfaQvnFEdjixvs2zXdpL50f1VGt8cdkk8SqFiiOxX/gi7b+1PrpGAB9
R2vbc4ceTvR4PVfAsZHGgoxP0xnAoBifDj0IF9zrIRxjx0jUsy+APefX0VS6AdkuXmP+nc0QEDGf
9F3N7WYt7DTxKNKWNU5Q/rx0z1HP1t+2IIu4yN/ANPUP9/6MOSBvix8AM4yUS6o5dvTrnOWLx8FG
euyCl2/EihOzJjEkwNNJTLnx6GXnnRtE79nKL+xQzAwoaII86QTDyQeT5KDZESvS83MSgHwGBhBz
ZsRSkvTGgpI0yvBv5revoNrJ+YMJA5lwneiFQQNiQxJwsw5xiIuT6TesyDYu4pl47398kTlekk6H
2uHpPePnXNv1dpuh3WIFSEuBV8PLR7M6QYzJgkfSADtWPgKGkYwiSCAsrMes9d4eWa21dWLLQq17
cb+HmgyIq/PiA4pTVJ9nQhz2xU6183P1ikZelzS6/IFEdhBAhuEJDHAJBRP42TzougfSzVOvoBzh
p1UoPpFjolG9r1FaMqzllQAMqfe06D8LrCpq/D+0q/yJGUgpD/OW16NKEIZRTcjoTCxXPqAscDAd
v/zs/7pUy9DbdzDiYVqySTwpEGjyrQfXsYVhwdM5/RC/1gmoKbZNDzjoTW+JaspVODJMbXa6hJ0z
uQNixeeCZG+SEYNcMDBYRWNtz8jlRTAPpxwlDERic1uStsnkSfVu5IwoFjaOLBTy0SSmkMAifw6w
XAJEjcgooEpgG88aLvXd+zM416nLbP2guR9bDz94g4RVcmdd86pbMfZiGFRuzAdUuaC/uk3Olfmi
LQ9Azm/2JmLF1GfJ+dtsYU69CJqvMNnKl3ckH+jDz44ecAEebBwH5Rx1VLAYHHCJsubOuZRVb2/+
XoydPFuWQCMSKXRKjdW4Cb6VuX1rMrYq3bC/+yM5nSBq7DCxKGT3mWmy6Z4Ky3m/7XHrEcdHtWx3
o+eb23Vaz3qqv4HcTFGH0PZtzgxfJli8BBbio2XxQogbGEfbGZGG64QYr7F2chG7npzZkLEaPHUz
BwjErdQiwxziCeeHRvqrRfbC/GQ+vdlNNUOeG3A7Ckv+XRnmn+y7DcVWGf1+IbbEYKzmC8BEmitU
KZgYspXznxJshMco4xm+znOXfAUvWn3xCIOOpHOy0rX0B5z8Q+ElqXBcn+ZDgV4GJxtUGS9ebGc0
mC1xyng0DcSOhvI2xr8mNfBgCvDP4HBf37D6ghQNl5wZkZiP7UsHVKm5L1oA9p/oxjK67C7UtBRq
f38znL95vu4c0GykqvdKnlZ4p+zkQ4FTlz4Oanzbd9b72McHAN5dHxFi+bthWEPQrYBOPIfaxq7n
GhIZdnp06e4FxJt9pRvxWMuzdr44f5fkb/gjU0r09IRObqziBb3Lx8TotTMUa0bhO/7F5XwxMJsn
xDp7Opz8EfsXvasQE6h1rFnM9QAJIQjRj7FBAWDxpyl8ilE/pSRdK8mKjhSL9J7jZuryPMMza2Wz
0xOjIb6n1N+QvLIdPBTdBIReDYlBwCCntc8bE2+mTkWNA/C6McHBHg67P15uizhP/3lZ+s+YQNY+
f4UYjB78lboxBSY+gT8NQN6C0G1iBC9jcCEMRodjTTUfXsAUvUNjbeGl1f7QGJXOSvPo+2K6Hig1
4s6RUkiZ5z12sVOsvpLY8Nb5QjepiBfSJBIN93SNJ9V8znVxIgmPw8zpDnkIWMN8qvBvUtrHXcc5
FMuD9AbFjDJwJ/ZFq1UxNO3VTrH57CUzBlxP1rG90Jg2cUUAXeOdkIu80+4gyYA07CUXGd8oPlr5
gasnLbt4kiR3Owg6ToAZHOwdfqSb5D5rz04D3jN9P+af68/fOs74WK1JNRckTRrAXwnSpEPs4KEX
UGaRGoNlfQQysgHgESs07hbNMzyTNbBNcDsEgbtLYszi0SxnYgmFJGK6+9pUuVgSK7D8N5MXCELE
mIKFIVZKiRucE+Ch+IlWXWzbV9Est8WXD4Hk21VWlOnuDqCIXxpjFwg83yWcsTUMNxruhHBQu8/g
Z7V2sQQL0lt8uIPgHE1czGo77nTtxSfkOkiAHCvjLwKjcUEqMl4qgKeTQlOIuB1MraBinfkN1Jts
J5/ptaB1Kczd237e6E3XzRiKWhVnDzr8vnT2ARd2jRl6byHGnEL2CEDEUoZ/zCQLND3h53f/1M1D
7Qe0jT/AcYRuy6X7Zy0HqYbDGNLO7oOxh/R533wUsb7roDJX1AcS7SuV+yK+DhzubxJ43JIg6S46
/wTd3PyTi6uiFqRmxvOyKk+SkBjrbnZ00oxbAfYJFPwUX+skDrID7zlYSzri01Hb6K7TXWEHx7Xt
yyuxtGNAgz49B2BIzGObVF4WrxabA1eQTAt2Kf4ft5q41vQ0YyyZdhYTKN7dYO/Bv58PxszjQQvq
gFXLFeZtQGoBFjQfL9MLeKhpNxoTbQc3jldhRG+miRvhHvoCy8AZbtoDvTLP2XkCH2kKsecxB/YI
g6CO9rDUvYAHDvvSt11pvJsb5Ok44IW8ocPsPU0BiOCYHVPdfK8uNGJcDjhSWZA+d0IhTNhAaJOw
4hHrmMWTUWw/uvG7UxCV/3kyxI/t0Lyl0IggHQbJDmcfach0cU5YsafzaAW3qMdDDaIQgKSCx7Nr
u+suG7o0xzLUeiv26ukeu+ZUm4M5PtnDIG0uF0MfrJGdlMHLKpbuVKzUgBbiFcbI8OFLImrpTPsM
4U41SJutBAuCGYq4G8k+uOLI6YMhs9ZYtsIYreZZRuQKaNh+FakCcUhWMYBV1wMvDOlxGgvOiNBI
fs/e9DuTD6mDJ8AA5pnI0zX8V7iPxzGYEA30nDXFZkS+FEuKdjnSa7bRuAjiYkLvC163WZ+ZArHK
WAkZy+O0YnuSfFK0brs+dN8fplQYEvM8f7FbZgogPFk1SjpLdgNWoPhBtv4Z0Tm27FYKPC2gHgU4
VhqvIIC3B4C2PDEU4H7hDODWJ69fuV++/BNpIIUoHyp3I7r0N30P2wQRDeg5OQenkMBp8LHv+XBf
FhsNsBevMkomnl4nXj/IzpMZg5CXahYYXFzocScgPNX6Khy+gz3zNrFcK83ABf39dw0kZoTzfQWI
2v/bvbNYzpDjVuac8kzAsxT4lDUVNLr8QKhyiP/OIdv3uQNhbTN6flDM/o+lM1tWVFui6BcZoYKA
r/SgiCDb7sWwb1HEDvn6M9I6sW/VrVO1G4XFWpkzZ0OOHdD7IWYeh7X5g4Bzv0QTCiBNf37FexV9
4KGisKaIVs/WCIPY7oz0Sn+Xx1/zqpqjP2KhVNfy7ysfmDNs2pYvFaNEQPGdzraCPewBxv7BzNd7
q8MzQmHUoRGzHhlNDUqtjy+HNU4kwKNMrTiqI2aSx0EkYxYla3LzMySQe5TdX7Fwu8VUGCU9bxty
0uD84qVZSOUE6WpdrcfkY16S0be2Rwezsw3Fa/bycUa449gjX81NwmSQIvlIlRFl0O9Q9m3aQKYE
H9BEGDKVlAkfNUEParp9mF+iTT0T6cQuwfaNIYnX2BClxeDMTkYvdM+s3KwePfE3JxXZUkt0NBZn
/WLQweShpqoQbjRPSbPjfgwrmrvFKEvbH7Y9jvbXWAvF7U9WessMjrhdu4ySedShi3J06uaGNC6c
FWZ6IHlPRIswfGctgPxZ7JKnEaRiMKBpb/xeiAkXHDTWCjUfE7JtFsRslQ/kdyA8TKJu80zv8ZCU
8GgDHqzV2YeQXLNQbAaEJL7IbNWL3HMYZOdtwNnSdhjDs/0/MeObYr/JxoBLi/mesospcnxJ2i/U
QByVeDR0bL2Ej9nesVvJmiWt94tMQCDDxxgzJ94i+FDkZsxSBkUTLvUvQ3gK4n6wu3B3f6Ze4MuQ
sl2Q2QzenPWBjfwHVc8KYiR78OqEOUWLHGBIw/HaxeH0/LLTbQsKps1kxlMRahR04uJUKgxBVOdK
f4UYkjBzmh/SZNWSPcC67TTqryeGnayyBWWktDxfWQwsgOW4d4oSHlkqQt4J8z3AV96UyrJsgNsT
o/oylZnOgYiNgS7s9+Pvcw0PKI2bxK38F/jD+fX1niqol0A+rMsdadc9ARWpFtUd1VxrrXnQQarp
QaKvx6pAsaRcrKnsMrac819K6SD2u0y6OZXk9UTzlulC6aFwWgkl/ld/JSSxyW7KfsUr4s61w+hu
urBgKMdcfppGVs0p4OTkcCiyuX5PHjCDXKJT+kW/tYY/hij6h1Iakpg1ba3VWlxTDSl4xbQs4qgV
DrbN+N/wZK5z9o89bLVZJC3YFE8chZUXKyyDUxpOUVHKZItSWwiaJBBcA0ogxs1SbB0HVMlTQOe+
nTzYNnpk6sK/uXI2ym1ngMmQYqU6ETWTO06+pr/ZyCHCPXO5Mm8KxdIumAhDtOH4brn3AdHPMmqm
+7lTKdHh1MGKEr7LkIMTmlmIi68ejJMQz7tQAOMC2gMO6kzDOPbqSbXKLQZsb0c8j0rYEMxRbi23
LLz2y2zNz31DAc6DLFUPhhRqB7uRoougdNqeHpSpkAcDzAwA5KteuuUThPq+Ws1ld8br/BoHpHGS
MJRl2oxCj8MSRyHaL4ZbdfkjcnU9WmcCAB36duD8Pqjh/hGmDKs3lFRKml66ttdJISSLDqBY2NQD
e/7oE0KAf5wV4HCTpQueGCYAlIags5chzziuEqxcKgyWG4+1y0/fQuMyV+4UFL6TkeCtcxD/GDN3
vtClulmlLlY8cfEkXYtHsbXK6RjbTwZyaUB6vHQOlLpyJsoFwChKsxt79w17zdruIVF3cSDNzW07
7yuD58u9TE74dViIeJAOWPcTBCagA250IxWutNLjJsxWT5qDxvSY6muK+Gf/NNSg11INzuX9Vkgk
sWXmHVK3Cl+cCxgdRlz1N9mIyDvmt0FNki80gYDyNh1CeF2vVdvzFhTW/BBe68EOMnqL7hcHZJoQ
aiq+M0GY+BqAw0y2xoyXDv36QmQxEP6gwGKyJMLDOlSDHPLU3TeqYHEMc7Wna2MoZ1eAazyveznl
psKdaRyy65c0GZqT2aUGfjv/uIKkLt43N0YKf6p/g0ZyGZzCI62ewHNHDkXGOgNQg4uzZ3z4gCTp
4NMelQByF15Ka3CinSZB7dv1WogEGKK4KjUMYxqxXgd1soiYuY3A3czPqLtb1iB2aJ0Ott6Bsw4r
bkLhrxJnawzRLwbFBYWJ+G60QNRrr1Hii9SYvJpOpJPu63zYj4/LY81WmV/CmiihvgEWDiPDGDNN
rbiUZCAEqJREVevO22hubvG7j2gJqXRhPuG2Y3u4cOFDyDCjwTb0GDwx65l0aG0U1sBgqw+aw6tf
5HB8hRPbrDzqLeQWdgtexWAx712mXUj4JGSQUohNRLvpHekhyzAXc1eDAxmSGQe/ZM3la4GxiRXb
JY2+5rxnxl+3xKEfHTu5RK8v2+EiMbzp3i+GKw1dx35wbMeMZbTdR4lWZU1q9Ea7o4p4ZAXewTW1
J3f7DIbC5Xh1ee+XTaeMGnyH172njptwKdFiHwbgWcsHyaBE3SCNsWpJIXlTA5aSYQixbvy1psfB
KcNOcrRAII/3CRzWrnXX3EW44mmlfcMBGFIvPeA5ncdNIGsSefe2um0YPIplE59rcRKlGnj49YLd
rC09Ff10Lzo9HXbV2xJ2PJ0fMWfMlqUINyE3cCyjyUcShM5qegMDWHhNZ/5hfnbEnMzMlAXDP4NC
IuKvONlgzFGUcsvmzFCmsJWYvdRWa/0v7IxYD3baDt1G6aJ+lKKmO5rKnH6OnJ7Df++3d2++M//Q
aEl8OnDtVMLSMYtWt6h8ykwcwrI2z5pL/o0bI2K31CXnDNgWeAlpLE6Lo4Sy4TY+tZmcwizSzUbc
YvwI8S2BJBDL5t3EdyA/oIGF75UkOuaX9Kkd64F00/kkY/EmasScEHUW69OOS+tp5n+03w82qUWw
LZHKfGHzB9uvCHJOdhrXT1rEB58TsB9dVimNwJnNjsFwKpqiGDE3DiJsNNVEiP57s1vYGUrwixQp
bWxh4FCASSxQgAiAQTvM6cM9ek9tfpd4TNWKoqkQIy6ct1xfFo9iL8YIP00SsCAggRwsMCJAOBmr
1OB7SrYXROZuzTKJESppZ7Qh4D9iRCY+0fmAEEvGYm7n6l6mitzjr8NjljvopCpfgVMq9RVrIctD
FGHxHA7T0Ty17ctP8EyHaSD3AuS6NX2quj6viv7B4pZO3zjAH5FkuJFOMcABPq6AvPsSSddy5zFG
t734RnNNr02aqrnV067DXh5lZwy0zPQJgFeELdIVqbV8rSEuAsewwtql+GO90UBzwZC3SBe9EvvT
iuybs98wPxoETq9hBJiGUOJwxqNZgMtsG1uhGmABQp32M9A3A0OOKYXN5DxHNWS1z2acJ3jfrJhk
groF1R6JMt02TkkI1k0ojfPWpS96mNzBKhwF6uqKXoj5bcvEQK6DlI3bmnZQg1RohRoEB0AXerM1
oQQZ6oSLHb11QWEdXVX3aA2bisnuNfysoWtfddNjygfzZ+0BLegOfGhmS4+Gi5KjNIfqC30RMr21
pnvFkdTuJ0NHs1O6Gpzu4aSGLzxbHyRCuuE0vvZR7yv7maEyh/od82/Rzh9f8G9N1LPqB+xiUVzN
xSvD8o3zg5Jk1vBIqnQGjif3vAXPAWiuuVytaq6Q6MOO3rAif6mw7k8v/w6QTnzst7wAdf0enzf5
sBDFG2dRjQGDpe80ivsyQjLPDoCvrNdS3aKL9OFxdbtA5IUHZ1yjs2Ou2VfXkyME+qJHKw3tCzD/
I4YP2K676MGO4Ok8PWQ02rTw0Oy4h3aGbevfKmL4rs2nEQrCLB02r66O9oa6fXSwPQhSBTubGKtW
9/FsUBvkemC7KuY6OO0wUUX19704CuNwpnsSndxa7hWbAxNsneRDADs77Fjh7LrMMUu13h3X+bjP
3GvfbaSUTGPPqk3PgMJ/wZgQCrBhrsA+8ijdbheuEqmmCkmD3dw59y9PjLOmU+xkeEZ0a6wUMvP7
rCoS5KUrZWDLwIwO8eBtivXzHhz4fiMtUdYvCLY82F0Tr5OmU2pOA7UCpIVTCUm5W5I0yPbgrdgY
CRXkGATqy2g27iUKZG8Fd8XL3S+Gk+wJfBCwDS3bYDKhI0ayJRq2Q28NY4F1znnEXIfqvxXTg0KQ
fTto2RdWJUF4jLO6GdD1x+w0zEQosXlvvP+AUTf0WNWtjrA7hFeC0hnEARQbs7K9BzPKIMQBN7b3
S9jJXdGPk/f34Dw5USqEkELVeaf4cCxoDif1fQGBttn6U543c9MB8e0gqsdvnIHZRvhObY/4AM6Z
T0rjig0AzlUzNJzCwol50g9WhB9ebT84huq24MTSNGaVjwgPzUnHmeiFNfEes+F10mX3NoYBqkl+
LP4qq3NvvvcjCGpToB7ClBRm05wgxgJyBxfm/EUKHfHmCFOsB0/sLKx5K8uubvNM16zRt6q8CowD
WMEBQBAuWE16zaANBcbm7EAHm33OHiTA9on97h9tDnUCnCfzvQFfFprSb1+CvJNlhzhNWznLHYWC
MOoggM8zjj6xHxVkUpvpC7QUcAxHaY3Q7x62+pxlVFTsibK/UZVRE6PMCkmHczhjoXxQOEBfF354
BU8Cch9byA9HRmTA6lCCR0gXKg6C7nPIcgYG44el24ptOsgy6tUNDVFFa8x+C9z0sFHhEfckZNO6
nyMQ4DCSOCnqEnaSrjyssPsPIc0OMR43fgyTfvme+LPmHF4xUVA+bw1Bh7wHMiFkR33V3qPib6Cp
MNaRqGWx6icek1PZjptcSDokWgYVxsOQpDekvsC09E/D7fpiennQN/kr+hhe8wI//5U2FCv5oc4X
FfCxk5z7wR7DApgd/yr/zTjPTo3++r720COpoAXvSW55ZNR71ERZo8XREaSPjyDsfNPCDbLg3aN7
7vRjJMJUTCnQwBDOxl8/hWZpspl73mE5mQjGOzRn2tRh4LAPhrR+GvBD12kPeTEGWUVyj1oUBk0m
k1wsMNoU7gGI+XtIQUbGNoYacUUQHWyUF4/+Z3wziTmYlv159AuYoPXB3wjaaRCs7ubeRwxpx6VB
GKWZMfWhJqmA7I0ZF6z0848F9ZVj/cMNlWGddGAuTbk+nVMnZns40ZwXt22q6Owni2EGQRjPgSC9
wC78NSucK7nJn+9WRsIWmA78xgCHL+51LuoeMwtAx0YU+3EGFsSOiG/aBw5he4aoDQjR6hhA6bSf
uJ8QmcsmU1kx4WCqtW/h5v5KVwGlEEen92FgYQLWSCNwPIqThPpe2C+FWTQSn8p+Pd2bEh17T1bG
4uppUK3RjulQFxytOdcRlO1Xl8bfrTG4FT2mSQztvqNbM0aysDhEr9qhA8G89MbpEFzwr+5inbCi
GGAJUuVDR5MygdPHZmw9xs0K+ISM5CNgRtOwThrQLXSzMlJ3LePpoOnoNMJSVcKuEZTq9rBY8GaX
agP/ypqI7jKoq4l+xNvJrpm2BurCwUjsUPrXFnovcO4dhk3hAUoxrlMKD/x93nzZ2Ur9ozV9MnH4
Rfbqsc5on8f1erqZ5SU9l73FFnv1kAVRQKq6zAQGbh2cI3lCv9gmyVg3EijnYgMBi1cmu6UNzRKI
GRlNhr8HngS8Fy4PlhUiroaV8f+HoHBcOIACdlgiiV8i7xXOORi3ecI+JKknlO8wAHHA94JUcAO3
iOuVNLTF03z2fmRmk9EZ+5yE0O17eBGG6LMvw31KmlSC/Wf8pTX7ukeAvgpqt39l9UJb4IHIE2nh
cfMVYbGEozDqFN+7ecEgC+UDtu3YYUEwPmDzyebzdRg2HQGMKHVwsROVn4O1KhwxtyJ/tDulf8Lc
AB8wuh7BnCL16oFFUmM7j0R06dp5Ao2KhCuGc6gy2wjZ7evCdO8kOOOX6H8RSwG7YofrHFM1fDnQ
3r4Qr5/9RvwhF/SDCQWgD9RlNDO4HMnnf5wpzU0EsjmoIQLjI5Rh0kpoShFIxhA6oA7uGorcQnz9
YccRfPIvNlES6B58MGPm14kpuFhhf5sW42hhFEpiidhGYhiauGgFUE+qjgb5r82sV/QL2HFuAcKk
YVhRXLooyTkOGDaQo4WtLkIJhRf6M1+iW0SUcFKhtRdBG+cbMvUCTuuPBdlGPN8TYLZuvzdGmiWR
HYwGUHtI1BiY45ghDOPT1YpG0wT0q2IbVgHvGmvuaQQwryW0hDovWIzvuiOtw8iB6/mxI7Z2oUjC
PkCjWT4D7c5Z4H6YkwVPtiqTHSoOCNnuoWSwu9M3nGU0Hc5xzOQNzZk2fxGVDq9Gt+zjTnQ5Csqa
Rh+2tMtLp8+c6l1WAEuam8MIVuFJ0JnZA6uLfk7Az2lzF103MiTlVYB5AIEyG3+kqCWQ3MtQPMsM
yqav/c5Nc+tJloURtJLZpN/nxGGO3M6Kr/1YPztmv5Mo3uQ+1a1vrNprxOBExlFwcEIh6oZizSDw
amGsYATsf5xaQGIctYK+4zPqiOS/lXG8LmFTenrsHgdzFihFDakkxajjz0Hdempa2pRbrsvEkARF
0CuVAQ7eUTRibeT37B7cfLbwMQlDrwFOYg4vFERxNaf0CmArRpBAfOzZcMRixohYVr6c8szGk+UW
4imAEyJtDQ89bNttvrNdlrlLm7kY8/gRHJ8kT+/kXMO2v4NtC2kU4BQWDsv/lSqUArTmjAP2ab6M
3OsGu8YORqMcLqnrfud3C1AN+YalId71Fe/Rb/eXjticcHUwyHtYT4Np+CEuKOefiEmNGCWbX4QO
Hhs3SrbnKHtFCvYZaJWi90oKXzEmxQiBqkNCRvKE2oMr0fHpdsD7gnPy5ujxkdsMsTdgZ8W/YFvA
c00ZZ3pqUHOqNRfQGC6rtmj1t3yje4T1OOVNc3nn+DmZCggsG6Hhrdg2ISgw1xTIvLC7pit948+Z
gnYA1loLwJ9U0eS1YgZqS+2W/+En2HbRmsRtFZ45zH/cGfAwg+7LcIF3js+Pr0hps8c9T8JrPoim
bwS75RB3X6BgNEMt9iBGujGAiyTy0vf+vQ2O6PLAwRt4pZOycZ5AfQDhKQjHYKK43c2w3MQ9Uvwe
cgf38Ne8GDVwC5xzmVkEN1l3R5LktA/jUiToUDFBpJns09MwAOHK3iwUQJMKkbfSA2C4zSESU8qB
26YBulEH5wn2H55ieZZ/uAVGgKnsyC6X7MYAUoJYWTUHtpFNAodcJlE4F1mUUgxhktMI6kPPf03g
A8luQNPD0AKE34xOQxXAPQJ4RqRERVaZFAcmJ4yMaOTp3GNIinphDbWUlXDmqOB67+f15LM9ir09
1UVw2EA1BrsfU92jsmP+Yvbgn5BucDa5/hETGSSzLGEZqEnFQaULgCC2E6cYy7h8jg+/3ATqg55o
pvTeC9Ix4DFhrnw67weIS3ZkpgxA9rwu70ooEWxpDy3PnGWIhzCPu4c7ygFcChsInvoHyqvj78zV
p2RypQfOLMPTEloqjKDPO8Sq0/eaiOsP+Yl4VTsEbI05xX6pPSm+o+5N8unKwAjVHTFc02587XdH
P2fvpJpOp0kixN7kBTMPXI0DnF2Q0Z1cXoQHm7EGNAa/J2OsllI6DwOdxx6qMfRo0CjhOVHsSAAY
5wMvF//IC1eKQUXc4sR5wJunDGDYcnTwtpBCmWFRzaik40oxwK5nqZB1UD/Zx+iI/QZ0k3nbkckS
peEQ9fu2QbGMj0plTQrz4FfeEkRgH4B9aH01eMHwGy5mi6AkgEEbbj0PXasps0u+qLaabsvCAOHh
DkUlT79fW5fx1733uxxSABL8V4sO/+F2l52oHhQO3p4hiHJfnXa/IBZdr+meg4Hjw8hkWNpyHm8r
Hx6H8vc1thqUoPvg2L/0jP6bDR7OPPsQ4rmFJfYbtafR2IghS+nXqbpp4wixMdh3nsCEWMFaXQta
UocuDs+D84fP+gVTgcF8aTLU2XGr8Z40GweGWWeAEmWlQcY6bzkj0KqR4rjY4K/W20clHVC2vU2V
6IvS72vepl3kSnfeVxtaEyKuw06Z18lpUqWFA3+cfSKpE56HLd6aNKbceIx05sTRHEWJhkfhF7PO
v2qyP/gMYC43xHeU9cYQ5xRPWd3muMcUI6KxeKI9A1sTHccI7lGHTFRoo29GE4MKzc1Y5YFnysqJ
E35cTEH/quQdTk4p1xCvIhcyd/8WtL7ml39Ebzz8DJ8hfsNuY6v1G9u3dVNEdd9GOup1vHqXB7jN
Bx1Pi1WzHcN2H+2z2auv7BYUMzbmvRggdDCATXNbuNyfySHMY0AUZmz+Pf7yiBGFAxfXfaxePIqV
e8muwQWBrQY9oLFBRtSDYqyu4Ae/4Kh3aHXcNi4mC/Nlv+xuVMF0+hIhew9UtxseccXZ6OEivkOa
VyFt40jQ/yfcgysbf2z4pqzBjvexoUoPGuF7J39S3Qarp8k+Awl2cFkWiHMZxomKTzJI2aSGfaeA
iIBHAIk81t8nEGE2EevT/nJZRSeI31cTZjxfwQKDp6bG7/DqY4+w4QljXMR2eobi1LCEO7bCwIYC
D9yRLRvwSTJpFW8m5ixtTLVHpcekA2lZb5EqM7wGvniAPiZkwmTE1g07gYEsQjRX178cL7LomUA5
ZhKApfYjfg/Ow6b7CIQBro8N9z2H9c3nPvzEt/piM4NqihEZ74HkHNJ2DRNwkhXQtbxyVTJtitBD
cm7K0SZ6IbBxdoScWJDP34mGsYMqB7V3vHCHw45XWVxk5Om4WXynlXVY6pEeaeYNDjKO2VGJXyCF
HxqGxp/WMhtY6DuiIGgHC7852jNAgVBW+GVPC1T4E5vFyxfrF3aSx2xBFdDlM6/+E/6/go/96AwN
L8j7T8N68acMuUML+PI+e3tP0nyasEuQN6fGgOAe8vEO5pKBmkOYwTM6Oe1Jk9Ct4YV4csMh3Y+G
ajxdRJf+mQ21RSXfjVHJhy+ci0sXtXQP2kd8jc60Q6F8fcc68tPE7rsSFcAeDxCWtTUhKgGrm4UJ
VR8GTBPObwnb6ZCIjJyzuW+kpz/I4k4BK+Zktpb/rETEZMOZ4D8FzkTDf7Zkre1BEWVW8WTpsqnh
4R9/1ziZfGwW5Jmyynk7mI6nP7sdvBAT/sj6/doiCYGUDAvHZJis/RZvlxVhdiM1vk1VczK799/A
eOgrwnrZ7DNvYFV85amCF09rZM8gEWG5hQ/CMg8+B9vgb0uzwYTBPcZ7V1jKGItSO0ETfLkaaMfV
6mwWD5M0hHZ699VBKzjQwfh8Qot0BIT1/n7S9DS4fHj1lA4Z7IGy0TckU3mgmR8fWUFe2O2VenTb
vSLC8pPUK/kHVO4q4Y/Q5Ik46u3gMLMxlVZyd4w/MQBojKLx1xtf8Fx0vkzN4f9BdmePVXE/OaGC
sr9SDiKevYXVajEjgmabrqnrRabDgSO6DwyEqG8L64maFsAzxDSlDaLlY7h27YFxigkJ7HgcMqfN
uErqtDXoDMBDnDdO5TwlzFWH2+1w2ApVEKwJ94uPEmzfblNBgTr8sBIxyHqIzqsytU2bcSzqAKeC
nfly+ZERd7WFfcuugDZ7Qvzx6mPSzc0rDXYohL3suxhF4fACAT0HVsR0aVdbCE0q58Ofx51QCXHD
ZR8Ww968b4zUOO9rqGiarhIOZgj2rP2wzW7NmfvB1YTbzBmK3TmiJGKTYEnhZRpenePsht/N9IEI
BhGCqcaNvyNWLhxzuBwZAVeSZ9bgv2CgNH4DfcNuOAzjXUlOlr85uDwnsAPQjFLfwYNKYDuGEngg
MayvSIbPgqHiIoh5dA30cHLvxKZiWwlHF6STql2EcyrVi3R+klCPrdcRF+whIc8/terFLmBKUdPd
o9PowERE4KmIKcwRySyC9Te7ibQDTDvYgCbfuMVYgc8+2Oxw1CrK/OUuRgbGPxyALSyWHgHHMHSr
QnxdaIsuSAzu7m2j8LA3do+g692CDy5WIpW4MFf/uOLH053LHnbkiWWVIBIS7yXYrN6dbgm1PPY0
yLHlhOl4e/RQYliF4MkxpmHrD02Why2p9Qr08DbMh9cUsZR78JtMO67O27twOJ4clDBsaDf0F0Ql
fCacjqML4QkG0aRky0Oe41Rkp0M9IwHwRMF//abf7kHjeyfvgeEbrtp/DDXen2SkP4IO3tVdr3Ya
nrwnAil4cQdfc1VXD5FvjakMxt2w4ckJqvK3X7sRHnzM3IM2Mi7N/waG33Ka9rcv3+Hbvw7uGTIn
PvcRHHx2QxGcMZBxVPRrbcRHz0HtlAP2ZqeBT1HL0dy7e/HFM8zwm7wtznCUaXBuPE7/OTqvXm4D
KKGF2LtdPHNJ1piw4wzI+zn83cVnh9g3Is4IG9Nt8lEsRLTkpyMkucM15YJIGuvJI7N9s0DFYgyM
AcIiAvLYUmJS53xyLVxjUkcYl7jX9JK+kdTBkR58XSx6xy8bP8DJ7GrOlpY/QtZhbRIsVSg0MEQ7
pQha5IrV1svue0N5DPCRAOLoAr8cmWGa84wRI50VszocFm2ZGYOE80vCh1s+gDkhrES0rySflHEH
KmbGmriLS9I4zwit5T7Mt9gl8ISIJYU+UCkSdWuRHbFEOPL4dSksy54+oEz13j2gCKlR3/7TZ0fy
0cry+Mm53kBzWPr/ir9WcgWaxCiuxR4k+N8/Ev/Dk48rcKUMAiTnFMqL+4j0yaUJekeeGPC2T+xW
KArNh5fP5bUrhII9cPbFPakHXYZsWYLOj9gvnhOx/1J6ykosMABzmQHzMCMdF54MA9eQN4//Er8n
dw+zMBekVv7vgaBAdkdx8dr7ZFcQeyOxmtUvcrODRBcK7bRaize/AWv7EBhz4nkgkZU2kv4HGvmv
NXfpvX+odOzOW1QrfHhyLwSkkV90nFzf3zvkXYqW/cJIBrBB3A57b5jAMtzA3O/AJ4qBG0uKTxST
KImCBakBW5GXCuADrMVLpxiSgqj7+11cI+XXlkrusrr+rzHEprEv5ffbkg2hQqn0RCIJJ4oTGTsF
vhbaFO4NRzSfFGRqVlNTyRD5boPdYxOGjTJbywt/Mc2ciawTPzKK1zzg/OKjknyUhve1m64sy9ri
c36GfbdfiGNJ4c3Dyr/Kji87v2GWY3UKV5lv1PHE6ezJFtb4k594pC/qOG+8qHR+Sa2MrRZYCt3Q
tSfvQewJ1yJBFW8iha2LbQFlJTKmPbw+V54SEiCooZ9Lqa1vgRTmUn0P/90G3GFZEUjc5foBHMhk
icXIbZLp2J7pixEMhw/b26aMIkCmhUMkDqCCzYipQ8yZkmXCuhcls0zd5EbIgVtMGBKSLmhSO+8p
fnhdeJGb4mhIKcYrJAqg994e7eNvkxS51ZE9oYlij1IeNlVpXpgkV1RFkicBdMw2hpyLiyaS1hpv
DaF0FeaAqSZ35ssEXTz6CrPGJg2rNn7JPSu5JZIvKf/KZkIpxXmjyXW7T5mOd0eS2qQlb+rNRaSs
r1BfsJMJa1K83kxbSRCzBMllQgyIfc1qgoklOHX1IOKVyyHAt6R1gzeRhMxTxrGKjev2GMoxKouc
+Rc9Cj/4MMgDkDf3ag4naJNf7mQ4xLRE9MPsdJxhWNZxUN3QFcsioKrI+3rCi8WainKTwmj3xG5K
vOl0WiLdayRX05x5Ge75GE4KbCJJ4zWvWUTzCnShZqiCel77lXsKvvz5PL72teSK4ZGW1NNm+CJA
o8I8m0d7+tp9qFf5BqIEF4KZuIXidod0RrYRcVFhN2QPPNjk0sTHP3nY1g+eoc8UmjhLEx8Hfsnz
JL6R37VcevGuu/N87YMqLMWm5kX5vCa7zuPhBLqVlmLvnSaX3pr1TkTCpSd+ivLJFZclD8RUTy5Q
K2S+x50EmZCmiHK7GMOYoEtOiENwu4kc52+xZNyRENSfdZLTuEG7A92Akkva0Ov496izCmSdSHMq
RYiSTNbCQODJX0/2/bu98BFkQuSQOp96yx6+GYx2rTo9TFSeRt3p/r/B/Ku2umJUypefuc0GcBoO
p2Rc/cPS7sA8AEHyvcVxUvoIsTuSHotPpmLD5UgGhwCm++g124M8c8xwiElCkYZ45zl545GHTRB7
HZ5NDCN05gIMaX5/xjRg2XYUUiAh/2IVIrNjqNWk3Td4HAVsEs3gPwSebo3zRowmJNb4iMHInRcK
GCSQy1BCok8ucBQ4LAidi8iODZnTU1QrNfWesHYFMOXQGij4EODgDfJVs/RPwy8cKJkHdUj7Er9a
rMx4RCpb25WwyA2vPP/BJTI8YY7xf9P71flRGE+bNntuXz5JxiaYnxEXLWonjhs0Im3GQbKWK/h4
rNewo1gRE5a6A1DLC6CKyQilKG0ZFdKssmynY+D1o1SNJ/JmISTSLlqvD9vgWffeKGnDe4w1W81T
i6g/t0e0MQg+rYtjWctlCwGF7OcIy3EVkarCWaxnDqDYUnHObOqzqyeBvpR9yJMR3VoEymopEg3A
Tqn9qH/o25Ei+5DL5WOzeZ+QUmD8QU3UozZKN/qwejtlgymoSCy6BMWIjtqnutID+WISdNE6nKLD
X8WGOru+HRs9g44SV4ezLqz170SZtQcbhFsQtl/W2EZyybzTUYnAolr3mumJ9q6TabgZIcEPNEAF
3HEcSMayo+/nYNJlD2PdFSRgcQzFlQnzbPCxwU/jtgBBbqQGI2gqePZzgVNrAv+usThcIdXp9LLX
H1UK8QY4NVIlgUwmqAfMciWAbHTbngyyaP81EXiZbBiWYmFOsLz7JnWEniQVIoMYI7KvUK4ENeMc
Od9XmIHgfdxmkE1EQsrrA5sWmcEVqZl0Lx8VrxnnOupMaqTmHtXKHVPTi+3qhe12Jld31bS+Z6YT
1HaFS/QSj4vbxhiTQSODy7vZwYovwI4MOqHDZDMfPIPDrIkFhRoeBwy2BEU/WPBGsR5yk82Nsdy4
C3aM+4mVjELE2ThMmxPFI+2HU7ef982Z7i3r8VG1rhoA3VuTfdlbcGKNFQBsI/nNiyNrsGAryJHl
PNNmhvPo0vAfQ+wCcCh1SuqkP6NXkcVI2/L36ngkJ6oFCydh7F9PEGo4JF9JbOIi5C3I46aARwC6
o/NlefGYwusHLRAGstrvon6jqL7Zt82VsYt7CZsrZEKr80h+kXRRbE9zKvkWaZ22SgeP2QBumh/7
7+CUUXtyHu2AANVAgJEvamF8g0AzPYlHk0vE9HtKmW+1gRugMtn6kJhnjA2+iOwveGXJwJXx1W3M
b8z398vz+FMiqUB7Qm6C+dotkkNW9B+UXAHV4nstauYumFBwCBbz27gIVCb3GDEtX+BjnMf69Jx+
lpjPbmAknGY19JDlmYuSQjq4LxH7NktzxZqKCmDqpNo1Ifzu6jHNdTnWO2bxNd9gXVMgnAU4zwGt
s/nFS4tHdNYc1Ugy6wFJgr3Slx1d5ZEN2uDkT3bGqsdxV9gXVtx326FTIFQ0bDtCEQ2663LvPcaN
uAlMuca3hoY1aCdadN4pWPtBBvtA2XHwUtzu4xcgDBKkKz+Wpd9rUbh8TAz9CGOBIHbD7N9kKnG8
r6pZa6YP37Nuxlc33C8wuW7i4Ml49kIrt7e/mGzsHdhcXLfxETCUTZm5eAmNL/f470IPupz3XTLR
S+fEW46uisXV5YvggSnTOqgBe6XC7qAm6hkZpy+4TNYeVjCkIhxaoPeQKcYKBMoeIf7BImEOOnr7
U2clWvCPGLnoL1dJmx0L39uHi+mxnY8/YVt3BYICM8c8laHj29egVclYcbDnnCmtBTUSK0Exr3tf
GZ5bVgetOIANox7IcLMnM3XF4ZUbc4TuLcqeKR5/8wcOndYhyOEIMJGAvkbOEcVh/+cAGHE9F397
6miG9V//sXBKsDk69jY3m3xRFmBzYKQ3X4PwhmqLW5++wlOfhfjsis2jjnnzTzh03r1dYdRxvhUB
e8EFQcorudN54IYnTWB4Twlpractzp9EXx+ypm6zxK/Za/w1LI21mrv5YJE7Z81cAOWA7TAhK+xF
eqN/+ninkd6DLUzyC8S3zqiaSsbl/m69b4zxcaxkNph73RRZBqZ92gkUR9sUXZsLrmOgzRNWSTYU
ANZnyNq9nWhGjY51pigClLg7Z906rB/y0N13RtLc8XwtknMz4LXVL+/ZRVdh3sAG8Xvm2+yjuqIk
CWKZ08OxOaeXISLijycstUn6Ef4ntYjQAgU1+sAlU/cot58HqfHRgODWTviiaeDPYHUZUSJDQtiS
wP+OmXDhaUn7/zX3I0xwjNXfK/Y5D/EZ9Kca1PuDarEHt/o4zeONT7k+/iZvXFuSCmUUSazrQ9Ac
nPoL5FfLx1Kk4F2XoG6PmIcZ45xmTBfTvyGoaYe8X77HnV4A2VRl48rxCWFqe0/Y3acA1zubaIch
layv0MO01q1hO33OcF+4A0omECc/u3PanVYTkgtGBjUHNMq2ZLyBHDH6kxuMlmrh5Vygd1xS6J3t
F9aFYdXnU1CX1nHe0zc80cTZoYd48b9CVLRf1ijI3fIxgJZwIKmVsxEaHUP1PPyMqc4hHo1OAa8E
UegDjvmOSbQLN1sDZcItGK0qaJlhMiDU6HcZ1yg9bXsPtSGqqNPqQlbjlvSmA2zR/hFvAKjzAHK0
NGgPS78JAPeePCx1oG/aB/eIzkMhidHs8jvlSsM6uk2IJcNWsJ+8VuzjbyrGJqgPo4qLU0XtVe5W
zIGOBpoi67A1rMv0hYHR/DyooMnqFvNUiN2YFTfnPH3ti/3muZtrIMGd4IJXEbcTNd5jb14xF2IJ
Z3hToCYs5PHHiJkdTbF4ShQacQahNJzrV3rk2sFGYJPHug8xAzJIdwGzAN1TmyquhQHhy26rfsMg
C9g+bc+rAv/aMm2/bTyPMWUt1k06OTY8HQkK3IyGe1Is9sX3gx1WHtb2x+amQOt8hfoMJi8DCGI3
6+g8g2bNuXFrm425+G9TK1MIcIptuGin7YkJ2t5kT2+Gyvo/ks5rWVVsC8NPRJUERW7JyZy9odSl
iEoQA+DT9zd316nq073DWi6YYYx//IGXpcMxgKrQWL8/3nafNonqrFg9MegFmXg5UHYhGGqKd/uj
RCUPlgyYFW814fHTI0BpiHijCQDLrNtjd83ktzvU08dU3b5yzLq+AZZz4devOHzPr/29stR4APBa
2DlmoocheeBsZcYAZClBRH2JeOkP8eBsKkyyaujMs45CPjEff/VuwHcUqVNm9achDzoNZ88o38gT
aijYQ/SfMHYY9IHK4T4cDHLGL/D/PN3/bvRjb6QcutWTio8VfJ+BQL0nxlFhZBdeYUNiJd3MOFW1
2QuliN2ic5ml0fXvtYavZTXzz6HhnsfJ3bA4fFK6CJiDHUzZPrOnQ8nHke0WjzQQJY7sDA3jLUiL
iEcs4cKdOCygu1ieWRU+N5waQOMva8h8IzXJcWHkr63gEKhzbfIhhOzSxiiEBpqJXue2q1/2T7OI
BG8Kh70K7e9GBB+8BPAApnDSlCXYDC1jgUk0hz9VRIa3tM15DKdpIUU64TekJeMIbkPxxd+oE1xu
ZPqC9ZfOhxdoGmy/96K9mu8pyZ9Cq/Y8986P02fUjTK/Wn6eiDOfYI5UlofOoSg9kygUsgCH659i
6dEL/sDTrOAvrDjMr4nNvi6ZWlGA3BwZxvTflRprnu5BJWfPUbPq+5BbxTc+9UbfP+Kr+sBbpFZQ
ha/lgM/l33bfmBSRhXoEHAOOL+zb3wPX2zeU9r8qYH3lBzI2EZaB21arCq003EaIM9sn7A2u33SN
3Wkw5JrtMya7MfIZ08UBJpSXXkjSC6yX9g74MwQXhnJRubjW+lBPeRZ8R1IsWdZneNMXSE5ch9k4
xUNrYOKS8IhZceQ9rhOuPjiXeKYzsm18OZAnPH6UdrCgNOS+yoyLu91KzOcDrIxJRLgxYeg5FVQe
i30E9Xb4J72Yyek42j+gttxwy6fCa6EPchP71DHV0bAaLpWFPIb6NDTVowYc1LM1Wn/cy0Y8uM94
cBCJUyA1VAI4t43ooagIqgTRO1Zcu9+uhyHdNygWHKwc3WwlmEuKA2UR1iwrSkq9GtAT0dzQor7C
1eBiALcLuReXDYGg1cdjlQ86p0/bPaZW/D5H95x71CZ0tENmm9t9tNochtD2G5uqQd4qM4UYmc6u
IJQfH5g/YgUn8PWA0T/2bUX4YKXtQeDzzVvYKITsv/EnpLbimSrhD9xAX5BjPQGWXaehsoMiDT4E
tlWLksdAHyj7ck5GBWoWKOwJnRI1JYcb5cg/Um7mZ+E7SuOEMIGSphP+nz/cgQXALrVkoleJAvLk
8RuZ/fQNdo7nIWSwYXifa5cW5tabxv0XY6cAG4wgEI+5FtSy+/nns0k42NCehAhUUsZPAs2tQQEI
LxrL0MeqDYekGrHOISN/9pljzElqekfvI5VotRhwMECLl7ac0GwJPUp1E1EDfPfqIwJwIC/vaBDI
JDPsdvbZDk7FWloZZNW7LSx6R4KRn1jf443zi1tPB6ikDeHAfe6D5wgePVoj4i/J6MpS65vPyv29
DURu6qymPThOXqPn+SoQfipkhR6BuaM6/uwGEv1vugIrDspYYbTfer9DP4Q6s28+zjB+IGrljNfp
L2hF7Zaq9//4Kdpa3X/uf/5v8zp/yZxpfPUNCHMtYNBq1BoMaUwemlH5HbMlTP1ViqEfkYIve1As
3kGFTo6cB8o+dqNQfH4tHgk3avXGf3r8kXnzfSjMDx/nzaY+5WXUXOT+nJOv7U0BcOolihYFrXzJ
7BFJBhPO2ocxSwoleQXft0f3tm3tff1XUSIiBeEgh34IY5qDMefzUPilMB4fP5clTQUnHDJaDA8Q
jgmjpZevwh4Rida6SXryfhmc/xkGoNSb8greEU4wGCQxDdFhrGvr4u8XI5WGLfwrd9mYjSROjoDd
Vf2m6uJvaEGRpSHnews+L/b5oxQVrjjZ8x+JzGLqg/eI7h7hVDFJSiAUY5dMgpB9VFZfYUrSHRie
kxqvA5EIitfrFb+5tMUZV8F3umTrF6Z++3++AOg69qM18+xZav9BZU3wI8lwj9D4GqijQaW4I/dw
Xif3aJL++O7HQjaP+3xODgEtKCMbE0drAzwCWdB0wjVdfC1BQxUOD8J6aNLMRwiPXCxx/0lUfERy
0E0QF+5B0Tq+ImKCFxU4C8XsDhL3adDk/PtjB5JEmwHx1SOemOOIU4gHwP6zv7p/DSjVNI9NH3HL
98031GCcrPw9vlfDFXo8+mTh4ssda49QfoqXJrtbjKlLXKKE79VzPVqri2i05WUIqitcNF7tcnCh
VdD9I47Dd3ZvFvE5Be34ATZwUTzKds0DKmArUpzPy0N/C9Pvx/IUw+PrVOeqgm/N9Yezif10dJNF
w/ef6NwIxCeWTE5wExmv65vzoQnmjwkScXaAXyB+DqGOz83i5YzQRIpvw9Ihw8uIjqhg/v49PB5W
5nzOMluFtJNgP8K5VHD0OQOF/MgsuTFwdt6qWxwRhuF3qcj+HjjSABjKDzwabh5u+c5vwv4zWFML
2OhaZzC2UU5dqPEUD1you+gmGZ+gWNwOS7qjigYJUmCGphjo3Dg+LahfS34Tk/g5k3hk9wc2qt3X
oeehaRQydY+OrvToEchWXAmoB5H7P9HpbctGK35Rz9H7DrdNjZei3SBusaov6iEwLHYwRxboQGsc
frdYbDCNwdCDs/+devznlnwenHlGufmsPMp1xA7EWL7DtzGpeq15p9/HhNm6XedQ4nAj4xRyuQJI
Zse6NnEIKIDTwlgQ/rrd+xxa7DxtIBt1Avzowgk76vZw/oTJgINciSWRcGk7fpcPIi769ITwlZ/w
6bU+KzbkIeI5PKfTqwzK7z8ZRMtej1zEZby6HMyaWG90OeY2QkkApAUtXChKGTLBAN1WN6jqaudy
YMcstAE6OdavYrGP9tueF0XISgRLTVCHGoe/jpYIXjFa39cFiQkyOZdixTr2NxPI1MJDAzW0WCXB
5HiEvG5H2RAx94H1INt0VMgkG49Yqqe1Rw7Gu4Q6K5kj8hvFp6FKGglPX765S7OyrwPI7nUMYPXb
NnefU4EITXEwgZwBm7k01rhpyMe5vOHx+Y8JUrkX9gYin2CCLPcRCp+iBb0nJ63ws+M2WHHHLPJ9
glGLLmM0HCwJiMPMt3OufzWkR+fz4AxIo72CwtOkJOwjqn2N8d1gLxKtYfJv+3sULBmgkiDFx3ks
R+hJji94/eJW+GTA/RlDVS47Zqg2EtEjhwvKK8oZUPYXxrZs2u/k+MOQkIoZwHT/Emzefa1Qz+4z
XGZkDFH4QSMCPxKHbY2lCVWrOLQYlNEd2/lc3BX4z7QnYSOEOVbp/CYgVMzTHtNj7yCc9EDUVLve
ZWSS4O9suClRxpxjpKTzjcxW4f0wzkfnwIRLnG/oLLcplohV6nHuHP5/wW8sGvdIfI54C1CDYCzx
taVFSbfBH7gtmVeiUxEuy8J0Smhu8JEZbQmj120MCll4xgIIDG66OHxT/ygl5pG+qmAPEavNbcR3
74XsBM1lEwAsxskrlvXg2j81X/6mhq4IveZuJgWz6LeYYWu0EEaTfmfOFC8adQwbrrYdrROoDDlo
a8hv/FV2tDWwFpR9F70BtZ8tVuN+Agk7FdJdlAxgNC4ncIehnl2fMDHYUupHWE3t09rCk9PinC17
TgtaV7JjaJLwH/SA2QfB9Qj3qT0mBKz89VSGkcYc9o/5O5YWckvVJxpyARO5DGlCl899yTDjrEIB
XdwmhszBIBJIVaxbmYgjFWBDpfUcCZXRd5RP/PrRuD2qCbc6n5zStcdj4xr852oAoskHTyO2BwIK
ipm0RkgatwQmoyV6mdWOi1gsDxQQ3+myeQqgacPYiT4nBXaCJT7c0Q29qPyj+jZrvydFZSIw3AX3
PcvlGUrHb80ojJuFmDGdzXzfB/dVMFWWG3VG+R0aYL1mzUZx/wmNGYWo+9tRNziRmNb1dvk2Y7AK
UYhgDcMbwjHFNHX1frvjAw6rMfbtDD8lYQrAFfJVhIAJh2qGx4Rh8v63BDap0Our1oNx90EiA/6T
N7HhrzFxYgMCyhopMwRWy+DBEUorjKMYY1JC7PzJj9A+ghqBF+xmBaK8E8GtHblg4CGWdu74Uc+F
mO5Jio2artLW2SceIJ+iyMgxF1SRMpg9VnefdWMkI1TGXKSkPlCvMXmAiGbdsHsSVxp72TzSf9B1
yvghIc+lBeCynegnrAxJPYZD0lqvu8fgmne/bMXopULJKVtnaZ7D8rOkyrvWYOSI4zEcms4zk4nO
gl0UfQYWoXL8PTdTOBDaJUgGsFu9/H/f47A+YKIaJJd3cKxcFo8YJXCqg6aDRmIRrvocgmQtCMmk
sxTCzflX0OYDgwVKIi0sbgiTpIMxvgqXGNQQcsrtByCv+2WIIIB4T9Ymg1RH3VRkbvPnsGpq/x1q
jdeMqb4QB/+J0c+xClIfmFC8Cd7QNrKjl/+xZsKGeUhNsB2NsLKC+Xo75v8cJEYwiPhAUD8JDYnP
c+5zCLio6Xoj1WeTTsAlebqdQ/WwpwR9TPNxOf6sU5/Cs+cwufhHmKgX6DZMFBuwmD2GdiPO+XSc
j6t4OwCvHNL8Xa3G4TxjWzOZ/20/zp4CWt2+BY6MVWwhQOnG4SVrInu6ju/FP6sqXMqkRRE0l+uS
vpKtaqknLmqGLVTMRUAf3TfMDDAooMf9cWqKU1RcNzjvB0iXuKBsCMjRGu+xPXWdsHxEIjYSehtc
cDmdRkvXFmNGjq4RPv6j9ZZ6D3rARL/alFfcmFSUPDeTqTY6Etwmxa3rRHsSL0Rc1BYlFVotoWUQ
ViY9iufJkWcqTEQ9eCVXDASAk1lSLjI+FwEAkAb6CQswFBMgLIMyWhiIQR7AjyDkQqh48469QUwR
VW7Jp/zHkCD+JYOkPflh7O9d10/6cC8N0ENtsQT031wUDN8ROMFCPacroaZk0GnPtZud0bHJxAWJ
OWTrJ5gvMk8HYbS/G154D1GBDsU5i59beS+daYhP53qjAcKTvyfzNWcFxcoSaaAaiWiAF5WcTpYs
d/ISCAiumfBUwlgUmBPmWVhCEmGcfwa5wqRnMThTpiM/00wEz/AYU2cIXeo+Y+A3ep1x8vgfcsYm
g8X2nF2BeG/UiQARCdUgka0jeys2VIFvIc4krn3BSUpYi4yCdIY4IkAuNLLfVPauaVhewPcwVc4M
pKitjeaNM5vqYu7x0AufiU5vV0eGKFY1XEnL0X2Pw0gt2dq53oHR+pTLX4sJfqVZOgdbbmvQ/JnL
5WwLHRh9fl9lsEWRglgGbADNTjX7XBFrw7zafXNI1vZm88QXCl4YSxnhLb8abEkeOZ9yCNEkbN9g
kdsDKvmntRvqvu79cvt3wVWaQaiJQCuU/j/Zzc/be0oqTI2CQx0eRl/x4VrkJA9pf+fznMMihzEP
L87LV4INm/xpuIVAn+rM3Sad7g5K3AS9+FARgLobAzPMmFpA3Ge6LwUvfFM2nRkOo3EXdzC1VN3W
IV7DKhmYKX2iMXonThqrAxtKB3FgH+Kxv7Nb4aNVycUy9q9uK/QipWVQ92kEqFrNCCfYTIP+QeoQ
rHxAW/RH68osIQwS42VY38IZCOf+mxrWB2kGWeujWjuY5vV618VS2EI03zHiRV5lXQWJpZvcXxwJ
043xJnMVpEGdD8lgOg8CZfeIKmeqeuwTmDaAYQRg3uxOGJpIVjfCdLIVTvMXCd6BjtKz+i7p2MHh
4hrKbH4A/4SFDthvqYvB+yBmZ0T+Mbj4nSpcaMjyATDHQoJOpHPLXjAgJyxLXSZhz+dYEphzCUFG
DR9TuktOXPIPmR0z0RgPMTvjZj93prXqwXSDsx+G4ZuuDJqMjd0lTdPoygP2Mc/oUsYplrQ0YmgO
9ywYgovXXDE2iUVU93zOpdDDwl5SmU17DCg8fHos4YCc7pUGP7nlLUHeifkio3m3GvoKXoRMZyhw
MToV3STFnbeuqDkIhWkbKBXSTeSliLCg9xus7vCxPrDxdC8ByyWO8IRvFcrXPuc4BfwR20Vz/iLg
c/IjmwF/6Mk+Akdl6OAocHcXn8Z+v8MfZlg8ZuPQkZooBo5t6+ZPfmCgZ9qXI+UWKorDHXIccxj/
Bw/8Dt2ELAgYhWKi30QfQU3DTIyMBrpfXKdAfgqU8UqoDoMncZ9XpzA8TfY0plb8vFebATm//lJm
WbK4Let42BcwTPI68sqYvemaGAyD9opL5Y7R+F0J+WUFThE88lzA4RAiioDWrzEWupmWEXZa2+ZX
MBGUXS3ZNLXbowcV0uqvXShr5Seumvx1TNORNPBvykV9hYVxeAII0ymWyKlfdFQDP+tv7/fwqb9d
5ZnYHR5XQxzbZQxpq8zufxc6W1u6kqSnr3qzl0LR1gJKY4H5/XCApnMljzQYr1+F+UfCFaG3zrsd
F8k+JesmC0qmU91s+AUXzKftGxblHRIUsZk/EIZhreFKMskVaqjv6b17GXy0YlV/gn5y6l91p5Vg
CipjpcEC6NS7/zx1AJEzJ6ovHzrFB4mdWngYt9pN5T1voYq5ng6RY5rnbTy4/tzX1VXN7jW9I2F5
0JBB7DDsp7S9lqsWxUyHcY+cukacM1JVMw/guaG6R2SBc3BXLZ6KD/OHeKLbjazUxfu9K66nTBhH
D1tP6mFMPDdEf1Bhnvgal2AkiRHJEpZCc/067UueChun31bml/kbHMVPwD1yC/npC4mCjNLxpphg
a5++C9VRrAmseXXhrA3shSUjrRQWtfQL/MwWjC9KRv2NtzI21qhhApWQDKJ3vzDa1rsGNmzlnM7z
0pp8p9CrFE9Eu1BmPce62637Oby023bJaDz8B4nw55aCO/k6DC70LgMrWffJbqZx6HNHypmbdVCD
CffO9gnktCFcCS5+CEEJPzjJSVRjgy+1xW/I+Vq0sczBhGLp2W2HPEnekQJ/7Hb8YbCb44PAdK3F
346hbNNyX/jD7HQnAdXv+DrlzbvrcaUC6qFFJQVLhQaPJvO6ZsxaAzOkX1+/yvapN71Lga5MSqIQ
lCB/TerbgC0SdBJXGErB3vJZrH55UIP6IrHp6etrYmlXxqVRCatOsxvCfq8bJaAQGUJqwdPOqmRH
15eSpVYeKDFzxxQYFbjz8uC4QBWiuXdYV7mH8ZPBMYfp+etYxs1WTpyqm6CO+RV/OY8l1VcYMtKW
3maYW8n92VA/KL0z3U3PzdTxF+lDcSBKPRXEAqf5+kXpf74EZxuq/6ZNRKOSWKUGoKm4aeeVXjYC
tEJQhvJ0fP2m5jCbdl/n3P+4yGgSLA4FU5GvICMsID/almh/nWQql34l9NMULD9TI/WWRvQDTT14
C7zbw52lvDt9VPwbwUUTBpWHK+RFFQyqCzmEPOWC33SgWcdqwtn99XvMHgrqPRRTLH3NbufGj7/H
ka4wey3twZ9aI4mVxT2be1z3wjQKWqq03gj9Yd0nZXLCGFcohiTiUmpnOjBjaTY+1KZFfz7rqxCo
/MVhHOsjNGhPd1p15uahmycckHRbGfhe7w/K3PttniGLei/8G/856lO6bNlB0mREDzD3nm9PM7tt
jeBI7gm5i1X1XZQpHHhCoPKzYmREL+ra+XhIUKFsbvqihBEEWe3J9kHdCKtcOeNyc91Mz9TgPKYA
i8xeEHvX+W5cWyEKDF9kgFhCQblrHQXK+OZl3+OYb9u4FEH+mVwjw5m/iZmOX1uEUvzBw/jpWsiv
KLGz89xwToKFGt90W9rHMHOGvvjQj0uFH5ds3l5xGjyfQUrxXDonVEexR5aOY3p6HWuc2nsZp2uV
D7uR9ok/JG+qR+B73COWkmGcbnm94MnSoX5C3GEjNBb6JGX5tTxi5jfqyJyiW1wZqLORMwbn/suc
46U9zx+WQUkcnGQPTY45Vh2LUo8H2cFzL8bNdIp9O3Py82Q/iq5xJGBAQLx51DCrntnJarhCoXpa
3x7W1h7O7heh6GfKiUEahTfsVxbWh9hSoMe1QKgYgzHnCTF02MPvsLcp6zATxKj17QOVTjg50Qy1
gaC0w6taYTnXyaagwQcEifGEETP12YT2iXdJ2cozNfUx24AUvA1z28fQPRfR/WGdz8ouYewsemjG
aMygqQEL64y6YYb7QoGX3qglTbEf93+7W88rBiLEs4UXCJ9s7XwvdeHlKZkyb+eKo01uZ/Q9ZMnH
9zqoyumzj55O2zacEINy+eMVxoNnoM7qhrJbMT+UNc+Z8fPvqWegnmNYxSFMMjuxBPfwCt6Lpamf
5rv8GWS3I7wio4fd2VTpRfw8Vhz/HMfxTixHYeTaGOdT4feCRy4Kym/POvU+o1SP0/vx9opKDsqx
AsOFUfrN04x1X5tcCUNfXW1Nw6RxiMSAOwkrhmynfy9foBXadJADzgkINd/dtd4wvoNVNr/ShHYe
TIkOGcQe/y42/dNpf/HNxgtCRTg95Oskkol5FXQXaEoM7tK+XXzGid1D5QekWrpnuYZfXgAOTqgb
3qi0oWCiGUMDgI+52QBhCKmwgvqiDBRX1NW3tYcjHeJyw/pCjytpKe4eX3Cu3LyUdwYaVq4eld3+
+wiZIziszPsRQPOA0twfDphPw854vd0hysy91ppqYupMrWnJuWwEVCXXIRMCBchnWY6Y/J/vbci9
xFSbftdFvyRUzcSueu18mnbjWg6TFgALOhdbWJmeM2yUv/xn76RNTupIW75Dtizg2zZWttn0Pj1I
l0Md+nfMai2auKH5QXAW5qc3ijbZus6fuKo8LsS06z7K1baDA58yqELTI0wF6dp+Jq6L9xEBDULP
AWUhlHvCzfAMMXDKYj6VtT+AkOg+3J8wq4uwcz6r9PNHF1Lyut29Qm5dhz3G6XpOuAPA602sEy7D
xL40CKSRhVn12xbbdZ3VboYibyKl0Kwxaxh0Fgj+z8UECI6n7vZj4owxrHU5fTYpPbdo6BAsbwRf
BhMUwa1Y3w9seiAMoLaSuCBGkvqp41M8MXHMPSmf3H/+cFS7UuISd2XlGywrmEeVdtt6JD+qiIgp
kCI6Y5AJ4VEqi7EctawlvOmOAiW/YUAE+1wG7Hz4+/5zWSwzcr1BbSC+FE5OajrzNZWq/HkHK2cG
ADhnkCTO3mWgQpltP9eNI6gnOItSAQG6zSQAThY/qK18t2BVDCtGz8wbftHzfD/3E3Fs/NszAias
Kp8P0gJ78VNaOJ8QScITgZSGwOtDTih2EjvIBMGnW/Z4y8dlsuPiorUQGVmCp/sX9afQ4lOZTvdt
fSBfjcKFdmSN2DjJNngWk4WDN+pecxhEMVisQde6fQpVLH4H3xy6AO2AHUXR4mau4MfMDbA9Mz+x
rxgE2kNG6l5tWUXpgVcvwzCzewQ30XL6pD11JkrIc7W/u0/EI64mRYjfabKhjhDSsM67f24CPfTh
oWK/gh0X99AspVHr6Gph1zQ5CJaRBlbmnZ2AZfvVwSQzMVHTYhDwsdNln8+i2NXL3RmXlYpqY/Vk
nlNaNVED0CitgRCDhyTgGaFcLjLcmr92Hxr5wPkkHuV9bX0JMUQuLoIJmg1UHwwbaSYqZ9aY/enQ
+evNixPct8ZS2YYCkFPRqokeSxggiQlcJk2rOmAFPm2VZYfiC+4F2BNGOHB1nMsXdrp3a3z/hkXG
QHE02fKNnWHz2+wL6p1NyTjmbhcEorW0fswIbIB7c+2HQx/vgT1bWkiwr114pVqzh0k0gFFUOW/R
tepTUh9IgMvswT/+pa0cFZ4OECm+OtA+Qb3wIP8Gvf7+/pvX0lzFjeRFfJSVaCN+TP2D+Y2Yon2g
E3ZztTaY0sno8sVY+TV+Fms4btkF17jeaw5QAxWifNnKFfMPzcHe8YF9egcF7gNwENcnOisdWyS9
M+ViUtRBBqfqep0nvLznz9fIdrv7NXYrfYFc30CMGdMzS45ush09ccp6EHv2JJu2lUXyTO/Duc5x
TiRzweeS9tckzDDE1VP7u4Uk8HGAOqurA4FXuNz/vqhUtiNBSgVcovjE0odSZ6OG6KZMUDHJBAXD
St9lFIJkFFsiYb8rPP8+M6Dn7u5AXxcyxKwD14Rn0TO5IYH+zr85X2m4QBEexP3OdDYauYfOEF2S
s/EoVqfGqHFjgtVibRLv0CyHVDObjbQ+CckPOKR/BvisAIWZ+6JqWPJNUUmaGZ8xBbmGDoEfLv8+
mgc/nBfnX/8899TRCaxIoGOtlWkIA3fwFXe7Gglzs6XqoI7UJhS7Pe9xs07xIIuxa4HgQfk7WHQv
5yfMbr8h6j+PQtHz3uYURhQmXPP38YyS9SSdPSf+fM1dvLmXOBOgbmRSNu9ST7Z0iZYYed24ZDZC
5UCOo2BdIJFDfkrTQpmF/9qlxwCngwXMcKJkwPFYfHF0gZb25EguJWb9r0vSWbxwJtUfqGimlMXb
fTb/Mh9puQ0EZq3pNsvtzXVubUWmKrmnaNzAjaMhY9bR8wDAM1PggyNpBA6iqFOsEe+dgeUWm9R1
b46bMpw2SvPh+ojCA1Pwks+FNQp8BGCGxJPgCl+XQB7M+z7yaPByhahxyNCcRTzwQCZZC8IPW5Aa
+PH4/J3VIBhD23i1t7DNsQBubA3hj/dCoyaoA8OOv7HNuYWUuy9mzKnMnIitf1ustTk/04kV/Qcr
dv30Z49V9Jdu9ODPuNl66eaZ69cDK6VsMGf9QJnTq85qG8Z71MyiaDD2E6B97MWeIjrYCPy+ZjJ6
ivgRsZPe00RN7mOR3sFTE/aG2mW7reEx7HkrIBzsBh4BBzHB21uZrw0nBIEKg8+ZtLv8/T845/Yi
oACYTKj+/9nxo7s1l9hKIdMSQNloy7DSt0IrZFmMw9xmahAxDoejUgpPR5tyQzEffve2RFLh+DHe
Na5p4QfEYEVfcO/OZl0kYiDHt8xyYm/jgVQyuqncxlt63slycBY2PHo2xwlDjmAjYKyvzW8ctzsO
tsq78Hw68zoLf+cGMxZycB7en8qhJ9nEVvpNNNPGlQ1xylRw9b9ZA6SkHGZgQA18R2yOqevxxkfS
3IXM8N4AHjqJivDxpn1l3KAXC9NfMOhROnzdmjJn31ioNtI2RgyE6MJVZukYtIvK4jV/n7rfDpnP
Qoig4XvrHCYcYi9XjH4sBtZiUK3LDJZZvpMkFNP2fnRM1gztOzXcF1OwleuUwfJryPKSJgPdhqT1
KydskeLq9JRZr5pmBeRYvjq4lzZj/7CZkbM48CWFOJVv1bCrmO6IDwX4uWc8SFeWmcaJWVHX2E2O
YGVFhjIlKHUIhpnyc3TtNomyVDQoQOWE97ffq1/z2OHE9VgsKaaZ8PVLKIAZLvvf2QCduzVM/LsV
nIXZNCYOwlHb4LG+8Sl253RIkuWdfl/7zL/iwgSnBYSAUGZUiZQ1cEg0jjphwaozorhimahhFGOx
eV/5IukcDPtbl6fwuvybXqIm38mqOYN7ToPHtjD+1gqR1COWNDN0KJZw1gawC6AqtDEMtnRWQpyA
AaU8LY3itbUTT/94I/nn4lf2nsEz7zMJH6zLDnDSwc69CupJNVErFOiVkDlw0OdnXNSHoPb2efhd
3lcarMA0ZD4EHwIBp0ewWz+JspGiC3Pw/LMb2ppKg4sveYMthYBzAB8+mZfzp9/0DgO7gTaK2rei
5LAAYHT8G6yzMRfNo+cIsbIjMxQQE8wlnrLgK1MJz2Fsaqx+PxxIXp0tB7QZNmz0E4OR1spjnKPo
fuYIDoKd1oEBjGuca/Lpgd0HI3d6+a7EFltVc2Elc3WAFx1uvHQJMoNiehzTEKAlxk0ExpG6Jty3
f7EG7hghmtUZ7qVafTa9xHpjtQmk6khv+3JrnKtD3YiNj9m8TcoQ/3NMrPz4Z5B3uX6TkR339j0x
Kqhudp8fvRf9SQW1S3PM7PpMLULJiZ7ID53nkuG6KNA6okwPz6+10qE1TRbVHp2IfiZ9k7LouCAe
tpe4byq4doVH1lzGP84tr96hQNp8OIgS0Kpe5nggpvYF7qwFJFOnZ5dTKIy0Yu4u/xvLooAcnPBR
whwd4GID/fa37z3cGBifm7TpAFCU8+0ebtLlj+OmQ8AsgbrV9i67x5uhHsi5I3tDdr4F3OYpS+/c
ZySoIq4rGB7S8IOp4KqLXoejMveC5VXYRIvZc8dxDhuKbCQmJGhUHkui7LxoVqwaMKerV/o1uMX2
tabyMBn0f0oG4gU9DfDXv34SvIKZMvNcYaW3d3OH5gcTCTyGYRQS38dZkPMPXTBTqOLgXmjWNxDc
JXpm4aTMMNM8Z17he/HYCXlpaBn832hMzCzNPSUNVzptxQ11E5RXWCFM3TmhIIUwxRvEYhgHJJRr
GBJ85Fie5RxUrD1Yyr2A2pzqQh0N4+uxg2CMbIlWo7TkCDyb68NA6oVEPqdVkaE14lAJJPJ6I21+
YZtut4IL6g7EkFAY2YgADNp93JTPS85SIaf9RPouJVOBAYwRy6rdTqXCTazZoHIYgEJ2pwQeLYqV
wmpcPTp7tUjdxWK1I0oN9a6TRDkRLppoLWYfUKIv9GaRr0Oi7RZ1UShNimVJvcKpQbGadIHeut1w
/CY1F24gqSHbNVe/COtwDXwPOCDK0TkA43hpeO+VFn06v4R1x4f49vZqPjCSksUMWEHI+oNdBXuT
6qHgiIbNw0HyM3trNPoH4df+6gjQgM96xYDwC2sLQi/Ri/ZeTJTuzMdy70OBxEZg6gXFesxID+0U
GWgqiasGNyGUJc7DSHS8ulA9wTHoDr/EnGQ6D1/FKoIGlnZR6W96EBDukeo3PGEna4M08wFv63Ci
rdFTuLB0W7pJIH9cvPr8X/0VN2S7AMf42OLnRodI+2dCuXjOxDS13YgGnGE365SSgvTmP+LA0Mqp
mQ0Bc/pzpcl20i5pmu8IxYhLmGNuF6EnF04nxROyrzKA1AymAOpQEpKBTt4RRHC4X8fkY4veM40m
lFPoxBpH3H/Cbvqa2cdS9bBnXOK32As4NS7bW7aCmvWFL8Xs/WcKn5b5IKDgfYeeyUaF3bffFjFc
PxFt4D4g+1jGcfmBzER+BfBe3wdozlfLoBlPyP3koMLoQvjIu3MIIBJ2sj4b7mX1VrjjksiJ1yKx
cLQMAd+J3xGa0CVn3g8Bfd4ReQhXBVmWuoFGSeor+9GFW0v2AI8Ku8cj/HFgdkg2E+1Axywzk1QF
RRhJPpAG2SBLNA4iOnCiHAYHAKNUB1rqYK7BzdYu7iRZQ8cjWZDTyqRsguyS8ZT5hDnbX+o7zfi2
w6ECurvNBZgNbeb0qBk/4OsohvERg8oK85h3jZAyUkZMmXr7tTbDKeAEqroUobCdmA9hPQw3SJxc
X3swiJilsDPXaLmuIK//iMt85T3LBfCe/w1x/oRQk46ZOip4RQT624Mhh9rvreBky68aOvGK4s+v
93x+US5pnaVDIcTIgDbZkgx+pMcUoHbOAZYi1TWXwZEKdgJDxOWiZ9EFCbUK1vgQj1k8SLNnXGKC
cQYUBYWxaNwB3izMRUi52VFmxDQMWTJubSqNcsyRBCnZw3bnPeE3qNBB6C38v1GL5h5Rzh2xQf+G
Yx/nHbe2BDOPw5XpN7QdIshQK/GpFWQYIdbJfA5aMzjTNgoKChOagrf9cRiGK7m9J/CsEL8hegp0
AskUzA7XKnPbJXgagB6I3Ln+ac/aFpGkmJQKliyewzghXpArrHEkJmE2n+8FdfFffWlHtY3yLKe2
F2+JpoML4o4pJBcIrrQW7Y1I7YLJj8BnS8JlwzmzWMNKA3hWzcFqvd//s0Py+ohLju0U5Wt9Ulma
25H7g4dzQx+0FX8J6u5IRw6Gtw8oKeg5lNp/9xgNDh8CMGSG9au9vY+FB7qyn7WAQj/VQa+MgzaG
H6SNNgzP6W8KWF5ceNBGo79PNOOfkNEjvoLic2IjeqapNr+ViA6a9aKZzTICeeftIIf3nsKwgZJG
x22BOEhN824rX9j1NUC+LnhREbaYfA+hm9hDd3WoaCtuXJP2g1thIFmfCUaS2XTH3Y4VT0e3rHzA
f4UhDJDwpkkdSDdDgymRWQKegamKmJN4U4JyOXFxGI/rMS4R98XsplGNQhBrWkyO6od1FcBI1Zj/
sXRmS4oiURh+IiJUXG9Jkh0Ucb8xtBRQUdwA9enny46JiejptqstC5LMc/7zLy2QGyh3pFw76RZH
1PHFTN5xtF2t7ze5Ky2R4oV6Ys5n5kDU1i28EYqpm7zzZSb/DYKA0ieMpOTkmRmTJx06HdA6uknP
ASY1S7kI/406vEUePBwnPsdcXea6lZEkkp8k4go50OX5qd8YUJuN8Vre7aQck815jzyRtICacM+J
1j+qQDidN0mXNcSP55uoSqvlU6UZYENfg+khd41Gk8T1B/Xd7WMfzmER4l946PCUV9aBG59DFnvI
G+fjcqE5ymn/lf4LSC0vTuGCIsP1BvCiO30CDoisssBaXW54Y5zGlMOQqiVQsDJhxGKh5KdpjAFJ
KDGx7X3ZxdsRcFbpnnj50FtDLYeWweWzKx+eyj1MKAJgH2H7Qzg7vmJ4QaaqymW92WnvAMNuOz2N
n2FuVMmua0X61xj+oe2MMEhwtElysdQPTG3r8rlmV3hw7IyWboUs4cozHQSh/MC5TBwuGnXmDAdH
Dt9Dj+0N71N7hQSAPcDEPzIz0py6ioZIRPVCiCR9OWmDgcIJBkcuq5shgM3WQPpc+K/qmR+Wl8ZY
fHNVei5WZqyWnhDD1c6rNzu4B1TsSL0uwmluIJa5fB7V20NA4FdgQyDDbuANKf+jbP3e9Vent6xB
mTxs25w7u0DP5GbfvWjkRaXlJZkZ6xNsn4HJSb71f6ivYW98sWMjJh5w8SYGynAEXBMmw2DG7R25
yZeb87A7xLi2rcuyhxgjRvaIXY8YtqTOM8raYIfALSw468uW0qlNQJ+BKEeYNeH/f3KLgE2dcxm0
5jLFmRqIlZ1sRC5GFX1RMeL7KDntH4BcVcTJQBdqDAihg5LDpqZwFCbk446duxAb2neDtEnGddsJ
B8vqjg8CegYcUZqzWBxq5FG09guafVhvKwwCyJt70DKvFNpegeDriqOEt4Czf0H+RoOquOQXzg2J
+gG8SYWLk22mmOYcj/Zrw0T3NoFFA9hD8h5Fb8ejzCmjB+tE+SLBpQenCtHwcRgwT4MnX4hNMTt/
fX4OBPeNhIgEtaVkE79GLQqtm867f0/41PQ9DvhuH9o+6JLy0iJYZ6aEDtBJVSVgPqZdAcdvxLf6
mVDfM2df3BAljEf4991kryf5Jh19Ro+L7F17uoAaA/PaqICzYqb+bmByURhyGEXAaw2Ep2DlN8J3
YFjBcgZ9gTlEOqEHfJKq2E8dzadPClK4d90teSwKVKpJcbZXPYQOtXmKALpWYSMc8xw7jq+egJBS
tc+N4uj6qvoGCRMSMU1ZH3Ap0fq2JMOrhBSa8MdRh0c9vQalHif3a+4286YyKU1pvXPrsmHYgfOK
Ihe4DAUZBKkGqpqfLVfHfgpui3k2n//MJ54OeAnOBTDZmMwBi6rw9OnsRXnGsOIHM/hn//PBm6Er
uRaSb9coarmi6VJkU3k8Ftbq36VpJ7VVQIHl2CQFisqJhxs8Wv8j+y7DwwHoxSGI8BVeehhgVY18
PyQl38/hGqm8nF4TDGcDdD36Xf5u+Av8Mc79Gx6O7QiG6fQ63ytM8bfuMPWrLDheV/A6hZMqNhxt
3cRJ7iEov7wfB+uDNqN6UEo5BzDeH1TurWsC7F9qts+eC4WalWFUTxTjw74YYzsPEw4UyqiG1ASc
+ch7qZEnHNC4ZSi5FmWn8gQboombdJEen9RE674/qhCFjOBcZtPK4xZjL2pil6TX6RRz1umshS7l
o5iCR/JzxszBSC4uQS5HN7CYr8P+SV/iJDDk7kasmhEQyoXJLNBiKk6GPQX0JrybscloWtHn2mv/
dvIHM3bbyaAnDodRUBk53n9iRLs0+6e1gR1Z/KkOwz5xtqm2g6obmsCWD3gJyfzemsfjd003t2U0
y3AW2eDWfLZJK6PrnHIzpsM1A0plgipxChZERYO1wg+ISQdGN4qxjhhxuPHi4qtESNCerXDMUABe
pkRiEvCTQiB3p589MX0Mq1l/4X4fciQxO1OmUddxLqFgcCqZB3w92ZA7am9OzpwA6ZOZC62qU25N
h4PDTAuG1wY76cW6mCj9LzxweF4KpjqnMV1dfUM8+aDh78K4J+2NFEOdfYXN2Y85fIyHZs7LNXZF
hkdGacLWzqjsJej7GqO8ezdx0I1fohuNhy8D+TUKdImfb7McWr/Jgk2Tip6hCqPhHWUpRzT0IdaE
4kaipzZ6GIPC7FJayZcK7HnsvumqAlEny1Al39BrbUAWgZJXbOTVdnJnF2xM7WKBMWJ5I36XABP7
keimWbHUS17huf+/WIZapmwjcGP5iuJitSJdN4eihfnwQBaaw7nnM1PCHZW14T6UEm91Z8KN79UT
IveXP9icPI+2bL9NRNlPJrR1WNchnqrbLVhgi4pnzu6VZOP4oAWHylutrlEYag7Xbp16vYWg2hgF
ZKxtFSSWeylKnAZWGeZcMR8lhLq/2aiULsLBG+OZgUx+2Qy3b2P+sb2euE938HgVEkWHzo0lAFxx
wjmc859NYOzVqokmMCo1Rh1erScCfmjCJGq0rPtDyF3uU6J298pHGbZjonHggshdVh3zcbiX9hMB
LdImlja2f8h11yBbldcWoxS759qu6KAJVYJ7jEGDVfOQKkrMwDtlfjSAtmPv2pLykDqltcS2ljFs
ExCRKNfXWcRHyQyqHlwnVXKsWCrnw4ltuy86eZS3gSHP/tPTxe4yu2b09XLH771qPJejmAL4FwcS
Pp+3G/pex4owvPpYAIa3izvEae/qckABJ+OKgVmDsqHHPaIxl4pgxa2bHiedCf1dQgkNVwdz32c7
rjop3uLbh7l+ZHbTPcJIXES7TDAx/Mzri8uqyrFX5pt96V9tmPh4JhhtTJsgfIMSyjXcFvIUC5ko
4zVlMkvhQiElBFW7nDC9KgkKBE8lALQSAXSVybH28XqXIFWw+hcdnBVhvsBWE3qK36YxtDytCxwp
tfjH3XrbnmYusq/y94hR+cKcwELFi6KGDUkPovVlrVDHlhmdKyyFuRpGoX5yLYbSIjGrRbWoLdUn
FNROifcWZ2fXjNkWWnfzN+ePxg5ncrm8Myk0pEizxOk6xSZhTII/+WW23q66J2PuxRC8mH1LZWAO
3Ia5mNwJztyYKfIidhIdJFRg3861bii4sLwdGsmVkV5I+edJe7ChHXSj+y7CM1NoE6fFm5WuEFdT
AtUxV8GNM+Mfbcf445uSDyYS6kBVvwopgz8oWDbaifUriNR4p+XMz360M4I3DpZ9F71FEEhtYK6X
nfGyM/tDK0CFFPbXF+AU4DvQFMzhplBcmJWejdn+9aG6Oa9ysUeCMh1xAF4WahtCiIi3OFo8SNp4
u3HiG25n0p9dG2N5QrVxZiBg91jFuN7tbBnlysfxvYsy3di1UB3n9m2KffGZe9jKI5Yi9BA6eZNx
Bg+D+QW+fe6wzpox+sx46bOg/lcs1axmqslt3WE2URlS4vSOkSRsmzETraHR0helGwTlaskAdLZc
1vAHWf2Cp/nrP+fOoRI+Ue4rZl3XPSO8GJ9SYdgj9GfTwMYKbh3dp17fEemX+ZqqwOAZq/aauRmb
B9+pswKMZlPPpenQ1viOgsTp96jX+YvCkJfZ16RP5dAemnBKhAPydwvxS+4Y3lqu7b9t8PcdL/vj
JYuPr5fsWw4NxY8czIPjeMpjXkpltdpgt6IoBSbLYE4rsyRigLrpML05st0zJFkS+EAzhqv+bLpO
KBVUxS73XoUd/Ps8alC+VC6YQ+h7eN1FObQIU84ddbI5SV2bc5QRO3axCCvbYPeJdrAxHh01n1A+
PoKLWuvxmvhQHhqcrmT5SYIWtmZbAi6gYfWmQ9AZg4lG0EUpEG4dFsEU4WIpdGYYVk7rwxLrTOyB
sCtrHbwCZaebiVNBY8Wzh8f9ZLeeSBldJ8MVk3j2izdXgMuDTySqMTxUJ2wNRFyjTSLdXUr+oYJS
WfJ5xpUKDLWy7ZNgZxQ8sjwSXGWkfz/fdaf5njk9v5u0o7+aR+RseA4nsD6h3Xc6tJQygN4IXZSN
Lws/AMKULTHvR4qDYF9hf5pQTAGYOhYVSg+pu3GccO1FJJJzzFbBlVlKox+ckdjdPAw18iHm7t8G
gUgfd85reCJhzOzehNpZJ1tHslraothp33GAdynT0RmzOcwouH0TV8foHQEnYe9ctz3qPAZuSj3H
lwSji2FP+pMruX4Wn+KTGSruG2sWQ0ctRqF1sn8ZDhmwHNx6PxwEj2703DPyH1rYRVH/MJTicX+T
eGC+gSqYRKnhynr58Wrsxs0hdYjR+QNJQYJgDMfdcaecccwRP2688fK3+fJfum6XKYdYVKfXoMYM
bssRw5OYFx53jUdwZEfvaAe/mwflXRjrxyNEnll+/O9KnTJvVJVyGbTfSgKDmSowOVdTxTy8AVzx
7FrcDB1tulnmd7GsG7xeg0fb5EB6cCQ1LCHGO0/ZHe6wb/EydrYRDnzm8e1NmhUfffUwW0mLwnqi
WHDHgSqJUYVBXYRnlRvuTBHRM6jCxD/iPaXLLXnkxndkYI/EYcKh2wej61kF+p71XfeYQLW+yell
7jwx733YBM7eLWwhVBN9po44JVBG6KYKLRn8xO60usXzZsyBsXvMmpxKAhCC7EOeg8qYD515gbim
T8HRMT3skkmvePGc2Brdw1bC83qyNg1qrodTawqB0TSzN+tGB/1Mlz/CjtxifHdKbscWFGFnUJnz
O6KWXZsi4DX74a6LrtdCbPWR1DGvIcc9FzZFrfWJJ+z2I3FTAqt/6dodWj1TLUpQp4j9AWWXTljb
i9vUjqaGW5jo3lj7ttuBwnxxZcRmopNDhF2jw1Lo4n+GT59Kc6jwe3V7DePxp/OLlzwKJAfAJxxF
9CHcO87qodDjl06tDrNWcCe/BcCONuGJb4u+5l1ZyLHuvWWBVQtc1+UQnWvbJGnAUsc1u8MuL0wP
F/VDR7nDmKIo7cvJZKG1W+6zk5nqDGd/ztsu0gmikLYwGeqSSAPzhTKdFnhrfVvmpU2ESDvc8X5D
x2vn3l0pxc5sh5zb84HHU93ygdYU6BTJ+dZPk/zoOAL7fW+OLqEdJsnAffiEyJAl40WDlAVy/smP
fPys9Y1qxGB4SznyDBNWy/NjzPUdCB6BAy1NdBwByHlhwik9WF/W/KoKFRAE4VxaZtWaYpZW0Wl4
ig6RMjRCLlkpYIxRbH02tfv8DN6kCuIHUzyj8WHkYcun0jrCl3PwF4AmgLTGMGJ7jQ5XHHSqmFzM
0Z3ZMGDXg6Ed40LRvht+/2Hdu5IV5hPNrGzlchs0EHSaUw/TabPcx6p1deBv4OG4eI7GZACvwFq2
XWv1kDQD8C27U4r3xYX8RBwhWspuFQr37W8UQMzAu5LylHdT1Ig7/24gXj21oLso3GmUs32/kEUX
Zq5TXuUKrpobtznzOPnemcf8mtGcwYd74fZY/y3eQBZgpBlqTd6uJ+iuL0uOzXGDlf2bnMgKF+IS
2vfgnzsJFddhqNqILOGCXcfcZTOGwIJ/G6bFdEEv/kd0bHucXf/RTZlw4CLLO/mL32FBBnxLDGG1
6kDXjP/dogNHGGYwvKB80ve+KpugHPhFV4CsPDTlT6YzsSkNhmcNlReNFWrwPn+hYP6WHBd/Dw+N
TPVhcoaiBFruCO3ng2zN531NcTPEiBzPiZEyBuGUUdZZGO9uozyXarSAMSb0priYMafYbvQ/wBsc
VvD5/EOahAsOxm2n3RcjRuCSeMHrDfGYt79FzUjkwbZLC5m73StToM+IP/ml82UuSB8HwQlSFe5e
igeMyOk9sF9A0bnVcJacABp/X9jpO/Fh9PevAz/bGKfYJhmdoDDExpEZN0KxioNxIVsDAGM2MNTa
A0g5C4VL3sRj2Y+ue9r2a8ptX7KdncM2FG0ojuLwxiGm9rN0UaCwMfIjcwWuDZJ+X62T3P8OkqdV
nwIWzhewiohpft1a+cCti91dIc/gmi/c891W6X3vkrYzLo6iN5Qq44bMinh0hnKlnFobRJTRoVqm
oAlI8tB7sJWmt5hiD+S/1Yb/2t8jh6U9YHj1BYjV6ml0hwSlasvg402qu7E05FpV5ycLMz5IRPSz
tAItw6mha+w+P9nF0oKC8OIiz2A/EGcGAXnu/eN8FuGh3KunzTy8nM7qA9HSQgbVoUlWnsrMZg2c
WsHLoJOUADFySmk6ksfT3LXRkea7NXOPK+VZgLG5PbX7mnFsbz+ihQ/itwqRYEVtQAKSKFvALq6r
rB8+UHN5q58DN+YxV8BIW1w2I6AX3hrWnBnqOHuqDeewWLDqoVpeME29HI9N1zwXK2QnXI2EUWsZ
z14KitOi5/J+B8OjBPlb/vhkjyF0yuLKYY0IBubg7LdN1h/6vxf8Pvc7cLAI5WTCv7b04czAJcR1
FmKiqiyhQKp/9rnZD/fzoqr8Vrbqltty1yQJBFsdq20otwXFHc7GlROzDQz5Z04HOTaMWJxnt1PN
rXxuZuWkfRjjxNwodILa2zi0wba30PkZw8dd3TkUOLHhXfPGSX/6Ib4W9JwP50E0y09/Iw4PPXrW
ztkmSqmOIZj3amfkvjHsLesjOyIx8dW6yLz3m4b6utPd/jnuT0+n8ctvSq9csqGRS0GxIy4/85c5
DZP7E/mudCBvQ0cUYRZ2/AHIguuGKzmrMIVLfIGxjDoUdOQdgYrf3mP26C5edtXs+tt32ROAUNgT
NQf9I3va9Rskrx9wCOMdwQPDg/ZiNbbsr41KW6FaURSdVT0Gasl5442O6L7OPDZGr29oVZDV3j+o
gV+iNZ21KrvfiEUfC70V5poMgktwpyIgP82DG0t0zTi4LVAtn4OARZhNoih35rev+2TOcyfNGQGI
33c6KGCrRBmQvs5Wy2jwbpVJa6m56WHImVFKDFNxxiO24SUBuTgdWK7iQOVTCA4oJkzmc56cDdzX
iAKQrHkVeziSn9J8ne3jdkZouFy+Jb7uCShS44wmTpE5t9NiZGrEiJkOouThlHPkjD+PWVXWUOq4
jqgjNCj7XklCZZ+rbBbzm4oOMz7HvkMVA7YsmR8A8NUkXalhjf4xgHnai4xsugdj3I64YFbC3aqP
lHKviu5EeIV3pyJ8H3N0q7iQAhGyqg193veTZ5hyYwfmCfPDh31geMj9V2jVaHY+frEEwOwsuOVO
0bGelXnhJFcfBtZsnIkCfqML1sR4HNG3c295kN+pnPA0W37ZutRk9gDlXSyYUbTi0cDuhIeB6Sua
OTxZ1Eg/95/0MxwXUI1yEhng4OpdQZ4w7vycZeqYPHeU4xd+gBWTMM7y6wQOPkJiEnpK6kx1R+5L
1lJgrm7uVxEgoAdsY1wwAAgF1P+4LwmQ0SqM0MIFWjteZvVB8zu7WvKEwfL2OEThcF/YaWpwaPWn
1QCHk/OsjdUyL0PUAFBYZQPzCTREqgqEkvnBb49rq28rsJCb+WbgyAdrba5agHQd5k33K5UZEecU
llTnMGNm3UuYnHLQGwum5Kc98Cxs/ROm/V9OADb4JFMVEzPABcpe2M7jgQJHoWX12AJbPwNeyIOh
O68WeG8o/gakDcYoPTzfZhoEVHP8RvdxR1VlII7mSGUVw9WZbRjN6bwHWBxDn/f8Nc5GRoRknAKS
PhvAd3A44yYV6y7UOmKVkNScHPPlOMA2sCZc9EqvD7p/2FOGHo2EttNLWbEJ+dAN54/VzwvWQEyv
2e43Etd1T7xj0ITLmAUDW4ewJiqhYUvcuDTm2Ua8/PIf7yirMoNN5TqgBBpAvOcwN8/nv059zKHu
vs9Rgx/J2Ug5uw9d2Gxb9CWu3uXAnG6nhShCPjq+nihrGtEGLUNwBYEkogQwU8Q/JYKQ1wkVQwbp
MybRqakJgDl/+BiM0In82typdoGVqd1/MrsKDdo/NeDfkDluNlFABe0feZgjb9f7GN4XIAzss5fe
pjmkQLoj5BXDZcpdQ3QCAEKbtUPu0pqxD48Vkiv/QcPg6icrnkeaDYpEaa4Bs2OlOeIXxKFvsaug
DMzhGST0BltGZ0D9/MXDL/3FEx83knqcVdhXtxLXux811xftC5UXvFtqVn77kL9kwde3AOntg5Pk
hImpTMC5w6b2a4wHLAvKj8uSy5V7dGQ5nyiNTUpIqsDNx933nDdslo4cv8mh6alnjmhqTMVa5LV/
VPjLV1AAXxaPgdmHOLVT810MEgd8YEEouXLkei3CPeQ0LJVwDfcw5lWR6rjA8lCiMsamjxJ29bOw
OlQV+IohFaUkkyRuCkkwRm+svNYukYL95//qy9/fqpQUiihGaj5Q982A0KIM4qrVWZoOmAqpdAqE
FyqzyoX8eOaB2LALoNa6LvAitHzfSQEmoWU802Xp3o1d3+qJ0aIZ5wbPLTyEHyV4hA1Dyqy3hBeT
ll3wTfMe4o799keP+a/kA8mLWeNaBeE5awAIUbnT+plDH3hdl+1FdJpEKvDHxu+8jVGHakCXJzLS
ord4Cgb12iTPECPNt6hNvY4uUWF3IKQgZYEjOXHzxLYn6GSx3ohOb0CJnzf5TXvy7yOKBa+Dfb2F
IlY+CSeiFWciYZko6qH9TeKX09CctZZsydGaEZT65io+KvLmWOtAsJg7Xf/OSdqWgIfNag1Y+zQS
phWYoK9TNL/rIlq23lRHAHSzcsY/rGnhbjIS7TQi2a0g+RSiABSVsYBJcDfW8Hpx/+PgW8N+u87d
QXS8Qk7WrQlTMvirPDvM2CCObAm3NwYbTESuvD/cztFWBk1hnXfLGx5zbQJ7PwCA8mvuaEm7e+Zd
RvTCMB36i4rksfhcCqGnGw1alWF3kAhcib96iqgJpA6eAyK0bGGEIMFqeqQOXsL7foCYR3n7EIbQ
BXVql+Zx0jXbtp1HvVgLG84QUHcwP0uFXL5m4LknQxJc2jbs1ipnJk4M7B2sl2eICxVjVqm2VAPj
O0aei89YTSqJYGmZYEIgf2IdXTvgfDTcJnmYj7G3u013D3fw5GeomTJAAwIZa2gjMNU1Cl9JYxhG
M8XsH5WbWobtlBZxFUdcl7T56zFnYLSRPcMf6Y8M3inuqQfSk6tv6iubLjjJRXnMVmAxT2ZkSsVc
NUtqH2h/gFQ4trys49BESkvW8ggvIzxZjGkL5c41IHeSja3nX4Cws8nd8D5R9F4oxtLyWwh7zayk
lpmSAIPK5ixGFhPDp3Ubre7jr2vYN754EHLZo8eB1wJk83CfO6UhHmAWT1PeC3fXBI3JfSxQGGM3
hKnr1LY1kLWfo1YnlzyIShPlRMaEAJyjY2nx8pSby2cPOOUjvU7gsc6wAn9a63N0ebM5qvSxdkhV
N4UiYheLd3pLg4B7D4q1JREtI1HU8LalAUo88mT0ok3dspGvq1xy1vGSDKjNAHJN1hrFNMWK35rt
iORhE32ana+11RW4xnqzA20BSt8BpirfkrdjGM50edGbR48e8yKpC8IMkQwbyYW8tlKQccH8ANtf
YyCHfGxgJB61iO9VH4d7pl9PoNyGeUrhM7e3Pw5tjgb4NBmIpQKqz9EX+SFIExeD+Rrj9r5NZ/EU
vxDizy57s9YY3QVn6OAgSmxQbPPiXkIde9otlcayhrq+NU6TgAQZSreuyRay1r1vIM9RgEFAsZww
z1m/Fwp8z51RymjFZszLoJedEB8J69D4uVRABEAexCH2PoJ0L4aH2nLXTnfcFI6ONI/TT8aOA19O
PPaau52yEwPBXH1ad6ghKbHxebDQaWqg0NDDx1uZJoxM5w6o4Haaorrz0zJJTpzHDmYnP/RE7GKQ
ayplbwcucEPGdIXU+EE7p1RdKEoUnSG8wrLE68oZDFVVFN6gVW2RkoIo9Gbn+HYxoHyR74u1ylA4
lDaU+o6TpDFes/1NJUbO4akgm2/cUybkC/9O0e0UcE2vkXIM1P6QfgT4cjei5hq75Xf6I4AEkM6i
codqCM+wDj/dqNk7CdYcGNtEbc1J4p+ebDu717552JdvwPGdbvH7sbUPDeFgrU2wls97ptbMBvW6
HFkawZ9t/JabuH0BbrCepbgNJcIK90TUp/o/5eCJ3MoSGyegD3OE2L2Ie68N9wO+Fk3FB2eGb8BN
QFni596pnvS5jADs9AcEF5A7kMfa2dbMIgNjGHQTNjLqkpsx6E9gg4hfx39/vWrgXZM+CQd3FMYA
jdDYuu6psx8q6LYmIJN/wg0S+mLHtGVA06uzNWUTZsNJpyMpOO7iHjeHuVcwW2KNcawxvosjQedz
D70hIiVUx2bL4NCkKOmDO8Yc0DaeFXdMMGQ7XXt4Yw082ml7uTzB53Y/kuNO1X0Ka3ntnVvPpPBW
pxzcvqFxx5b1beX4QK4hQHVFWzxfastI19uM/QJsnpEsO24PcL4fTDL2MiY/a1iMOyqjkwk6DWJK
0DbuRwzL2PnZJ54LdrNuDYlui9w0VUG8ODsGMN9+4Qmfi8wmgfERyjWQchdypsxgdG3qgbCDN8Es
avgA2RMoG252NX3ibTR0Tz+Cmhgb6GynBWkKV/ZKHSKwUeygiK8mb6rpo4abAOdUwuS8BByZ3pbk
akt2BIoj6409UMttWcGnZ9jr4iQ45JQilOF5K2jhVjNdq2FEZdUeektEQixkcG1G8o9tuB5ynK+v
E1121MipLb8BojrDE5xrPPOZRf4NNVQPQYhQ3I/xPSxK1orTRdI2BW1VtEwGf6XpRd3VUVVgShtU
CYxAGEVNttaSc1tyeuyGJ4NcvGCpHQM1dodxeKLQ5i2TzhKyIfymkbODYcAIj71ccjt+kcL6Gao1
V/Gv2O5jjbT4iJ4NvcEQzYxeYmTXJJ0yR406VgFEY2I74D29fzcxl/HIHbhlW0JAYKoJZEmBQQUi
md7Jed+RHhc7LvyJWwACOYzMbOMY4HHBoRzgwtYNCjTaMDF0IUlM/AsClh2ECsc5Je/Q8x6T+mfs
OEmJ8rSPI0qI4YHl4dRiWZnsoRFt9C4HmAGCUyrCxoljupxDRld64VWlEfq6apOG/spF6JVCfdXJ
qgjPM7eZcXj5apOAGYFEnJXXwmbrGd40jgGtbbfeq/4qO1zJ38xpjQAkOmZUbQ2vns55BpLeHIzE
U5e0D5qZanAVus7Pv8pZO9h6EHAwlG29jBMkR9jruFsAzplqUf/cU68DgicJuKenx13cxqChO3A7
42vbJFcJgo3QOTyf0yr4crMvzq0hFGScP5lpYTrTmuGDp1ylMXnFQBMXXdJj3rmBC/XD/qDXHWrG
CyDIJDN7wrWSouasOvuQQdbBYDOhIFgqehVozDyTzB6No6tNp3YzsQMZJQLqr3d+WMmbXusjNU5N
zsDk2TUSaCi7n2TFr/sDt/skwfJWTk7kd8ZUOlu3Uwb4B2ni1bZ+AOxMShnt4nGIowZgDY+zheUg
2Y+Tjwgo/igB11lu3olAMnr2/ecwIvyHDLZhiqgJMHvdUD1wPcXw4C68RjjvCSUmw7iMBNQl0Fhj
9LHFNC4aDxQ6wnPYetipYtC2NPCSlzqh2XD27MZOwTENGwOSxvBvSHX+JZ1ZHc9toTrDeZV4qYZ7
AviAGb1c0qyMHiTc9kJT5gdbf36x3nOVaQzXY04k8a7vvMMupYKxRofCkJ7Ldcaigc36Re/FA5+m
DbnqHCd7dn3wqr5FAvQ66AdLCl/0sr21k8xPit+AJo9qcv51UflFnFiQnkCuaIrhJ49cdcwrMokH
4yjObgyVgJbVXgQvqH30hhZDt5orBfc46wp4G8lkyExWMQTm2B9RpCKNghtfoZ41vGCIGe7wjyGW
km5zAXmEMn7jdVUwdKr4c/T5VVuCBczRCbYcPXf6VFbzOgTOesJaNsr9AQ6MiIZ/qozEh+SyopiD
FAtLnWB5jq5kiHEP/1E5Lbyd4/Csga+8bQ7Br0Pd4/Wt3He4IWl+IQOPwMRtbo0mMOnYrmLPaZaY
/0NtqJZxUmx6hIQyQu25lFpHGHgYXHRyq2de9oSY4LghExTCjqqS2AX76gQU8yTFyn8BcL3CCB9a
LBspNCBFbrqnVKQDbnkP9Ec0YzX8+RqV7/wIUT1jWjKYwdrAl0CgReaLqhlPg/KKoJublvuHCu2D
3XOBSKSZRJ+dH0YaU8OBMRaCl7rsNlQgjga89PKArlDSfFMlEMEefQEMUyk+/Cj/I16vkDUxhAss
+DBUIPWrZ/Sh1KvMngYGjXgR08sCEdsjBZZyYflZrYGJ68jI2GyhN9Y4Wzdx/1/m0qllpPwQ1+Sk
sN2OfxdAINwLZQ7jpAUfMrl73M7k8Njzdf+KXE4j2I586nI5pDjzzfA03UDsIXkCPvCAOg2lBo2P
ze0GqUnyHqPL4C1KUySx053eSqtoRGtKr89UrOUp0AL4C80LHiPdJdeVBYjMjykSRHAQTWCL2Mk3
yU3xoEbw/TEVR6xzKe0uI4szrMS3W03/6YNu2DtenZGPSgu7coxVoVdvwstuGyvvWxR0EI3UOw4G
Yw3m7tMfaqtz7XB77mf7fVrko8X1N61J6uAJAKNMOWrJHhfbdzSq3QRsHU5NbxCkFKiDtbq72oAS
sH2fp06aYHifILkAXcLBTXR/U1CE0STJOrJbRffwNMSKyG0xQUnufZY0A7h+2NX858W+f4z75glT
Xu8RHsPUP7+ZO6h87yN7KEX3HGXIr7DnPC1UiiznW9iPQMwSLEh3Ay5ZRRMBVQzzMnoKE2MTqjz5
mjFxThhTMQrGzKdrzG+0XOiDOfm90cLrkSMGqTDoUDgaWIF84Xzi0MXIpkJ4bEF5yxn2xRW1l+Yy
aVreedsXzIEf0LPbfhl9LFn89kK9Jw9HEGhAKUzP1R+YhNPsK0OyDxvdme5UTIaGztYXZcK7SRis
YfKBJ/My1x8BB2Rgk10PlS7/8cT9eZIE3zUFkG7TcQCHzL1o+ycfFn0gYAdSn/lT7HqgHLvavosi
pvS2Pn1ReENWbi4Zi6QeZpLUHcpNXddYUzgrMPgNw3aw2ZiNMJ0C6U57DchIXcEw7aDap3qe3GwT
EHwVIk84lh4MVqRHi7j/T3E+L0gUUIR43zfTeZczg0sIZBPHL04SEW8vsbrpyq3x4WRtCUjqpicz
RtLLE73Zk/zMUXs2Z6Rt+IxTeVxB7yVqVn0C7NyZ8kQCMOuS8SkwBXDYq8DEt5EgwSB9IaZkYOYe
GRfN2aHAULEmEOcAqREbMDd9kCvYfqvYODwufWwcKoSL7Bz4qmLKay566INY2gZW5OAjJEAgEyyF
Mb3TrlGGunso2piD7zb4R1jk3FMZMMEn79KdIXBsCFXx6ouVNZv339v6/CljzzdSDZJSN31xJvCA
fs//0HND6BuM/UUN29r/CnOz3ysS4BiNBXTcULmPj61mTiuIyPRhhN05vqfMcOlbWsaBEQCzuMX7
YqmkXOYAT3QK6FT4dpb+1+B1aX3I4ZhB7MUHZHOVY3fKfPLjTP/3R5nVPmIFMaZMnlQRkujNFuwS
14u2GYJGRSsE19hXu9YD/wPDhQs1QfT53mfGuUVpU4YzRChKF3BzQY5Oe7ApDF6ZG0/UxkSVzQ9j
QDplmXEYBmlCOeBBxIvB+XKybTV/Za46XwP+sWEezJSTgM77fBxQ/jKGezh3EzWhjhPQGHh1PB7t
w0WNAzSQbbjhYUWwCvO+RnUxtghlKUfIvagnmWgA/TL0d1lEmVGMFQY16zkw8Wnen2doF0QY8tG6
6AmH9qaaWi8bfxMlLL06sxn1tEYNV9qzWUdam44NNf/bGJhLA/Ip1yLmFvuZZd+QpdE5CgORHLWw
TxzwHBXBBELmz/n409506lqEM/hMqY3y+HGQKrKnklGkZroFzM02xbui1p3TvyEe3pCBrhh5IyCw
ihlW7zMI9ceq8bQFrKNK9GlS5fQ/ks6sWVFtCcK/yAgVQX1lRkQQUZEXY+OE4ogT+uv7KztOnHv7
7HYrwlq1qrKyMiOS09jWNgxV7/TYuXKEJcx+JOHVToM7MBlIsc34JwJkNIsPZosJHcY3Dqs9gyP7
sSivd6Yh5Ly+1WvaR8XbMZh9DyCJ6U8Ohq8YJYDDbFMm5m07Sw+enzHMeGOm8A+6O0+bOw/FiZ3a
HKcy2y17wwtLN3xu8L9CrZtR4btB3iz0VFGxfxrjtbsnU5sta91PsyBMvN3Ay/dxYOe0yJhLJU3W
PNyGdMhozpCmdwJPw35AaaZt4eBD9ADJQCrFuVtQJ3v+hDMH1wnObh1RixXE1SQwfX8LjMFU5NJc
QwvpYzb3sH8qMAgtibk7WCdomI5GOvdfyJFLD0SROdlfIp28uWUVU2xdvX8Pe1cH6kxNm68y06wK
8wDw5HIY7HCCtmZAP5LGHKbCbGFe4TA+Dqi4Gg4lzhuGAOmATjAFWnEnE7I9RZ/JLJAIjGDDhuST
wbS6uhKH8d0f4u90lXV0HL0sR8rFizcPVyZBjiFTpXltsuT+6CdIHpCiniW9k3oxBqelGrW3rIAv
na7FWi3gg0iIFxGxMawLxqzAfODdrDUCxZXY0dpZqeZkQYsnadt+M/Z9DID+ss/2uQ3wpLYDv0F3
ZtmF7wPQxQSB/sQE1fgyCSUmGyH7jpN3yxbo2h4DKIUZbxBjjW08yHMeqxTqzl3RGYe5TTHDPomI
arH3om4cg6jbVxstGLYogiq0LmnhnVBneAyZ1npjAzDqz1k/S5OXoaXDtfCEmRehZwzgxmHSZQ10
9+zCwP84EAuM+3y73VKeYHWYHw0OiDVUGNYEpR6MCaaqsq+dBQ9PVHkQiyOy4qqSwLNGF56WX84s
GcMvHukQa2ADw/7KlXtfnLZL5nfAMZeg7Oqo/7dqU0mDfcImsiFKUkYOo03MEVUXOkE2Fz/4ONJM
6QUMFWfF9ydkkhkwEGpmywGzTH/cu5rdU2EnVpu4R9C1NDvMA+xMib0BOtjUGXQdjL5MfOH+w38l
b7oFpt3Ic2Z677O28KG1AXierjBzg+1Zwpg0k3t24YwvLwaCtw0mknMkkRF/RmBLD3oOI+BsSWJE
fH9DKMQrLg9TxAEwIDj1ucIPF4aLEMqd1iX+jLh5wcXylQWtezrS6Fy4P0XA/zwlRqyRj8q4jTjL
Zyladu50n5LRvX1/3HQ4QH6KOzLYSsP/FzD4dgRa2lC6CINeOSMbugqqDXEFyJP5RRRt9vJ4Eurt
/L4pryQAL7dntmKRDD2ayavJgDUei3hnzOhsN4ycU5QTtdaTeAN+I7RexSgAvSDpMgBnYypx9Bha
lIi9dJ5/zNqLO+8tsFkC91Hp2siHJc+sHB84YFsYFUkUugQOLGFAkC6Pt7nSI8dmqRAwLqMsbE+v
tK90Ucsce2HTyq5DHMiygE2DBjGUnyNTVm8QVchBMoGgAOBvTk4S4lrm1ayo1pwQjKSJuYuf1rs/
QrJoZ6qa+8bthLjQtcMEEYTAS/I+G6MzPnuBYt6x0zMKuohpZfvSG57NKB4sxtStEHNIWSF7kl9j
X+rJg3wUb4SW3t4UyA7SVP9hzAxkJrWcQUwLymrhAQq6LLOeaadiQPFk5F2KgTcInEPS0cvEjgKr
pqONgd+0LOE4o+KRZZwP1B8Tpve/dr8SUsKN25s/olys6HdYfUB3yB4emoGpmtpZFzUYmA8M1EM4
5SuhbIrYrDG9A4NVjitl5ENOY/Zymn4ufsYZltwC5v1YlBk+QoGC9KdIicHfC5jUq2E2plLIMLz3
YekQCnDUxRxJ5i9tbnKC2ZLwCnbxiRJE4jKwMfFZFLrMAAkIdeeUVF/NAcQXR7GZLAUv4wq54yt0
Jft2HjRC0RL50NQNOEbrubdpeqWhw8BqgbEivrxctPJcGWJimedIpw/uROr4gGsyaql0Y8zteXM1
Jv0FhmlzQDNYUz0MqFD8o7EwYZx9DN0Ozdw0WG7fAFKEvldEqKqkFc1sqA8zYWeMAPOA+0As4E34
fZcMKbj8UZjhgoIk0Ds3Z8I3YeHQZObI70Bd4GEcOga6CnhZkK2dkPpskFXQ+/RzxFS4Uems4H/k
TG5bCeCZRiKFECK7cwoYLpDeZLzWRqRmWLchI8oQm019OdseB+45gM/xOljKor+gFtqaJp5P6XUo
1EVirsntFr3BmUb8vWz3NIfs785SSvuLoi5ff4xUhmYVNDs087qSTjkn+tm5iFAM6QZRhbWYvhBD
KoTVghyjTCpzVuAvsG5Ea//EeB9ncRdtfPvKVpqloWLmO0yevBCBUnkpNplIad4t2CFBS6aTuUPP
QWd0c2e4Dd2sFxnMx0IrvE3LpThmd6xEmbPu8xVSlSzinGTFgkVNpwsSZQdIAXkK7uEjAVkknOBC
yETst0dM4sQex7spZ9/qHQ2HJw9ix8JRv/p8xfEgWPgJ5LMAtrfoYDb+kC4ENra4WEjeHWBGcmhS
PWAItmuJXnsxOUI+XJoe/8eDCYs11lmMdP9oLpC7MbQaSGgQc67mQNzXElpzvzMC9ykEGFMqJSpv
oB+IpfIKIsrvQHm5NT3V3ZATT7oxBDEUhe1k7yvDuhyWfYRoKKqs9gy6zf1MbFFtW9TkkTMS8w0y
b4aY/f9cBtYYPIduKpSmPGfSFMugfXYzQgTq+S9AfX3zmBcmOk4Y4dy78G2rUM13WcFUyiFMPtTw
IRd+cTYVyQHfAL3IjILtA+pQ0fcPPyOR5AtFDcpLyAPQutbVFb5CO+Ra4yQMhefb/BAgIhKpBjwb
ZnlrFPaE3tGGe3uxx+dgy6DKH8Rw0EhWNTDu25B4AOawnankrmlAdkq+otOYsMPgNkNhBaWV4zoE
W6ZUYu1IbCRB3ctjevlhHmqDNgPYOnr8iIq8t4ik0QV/OmLb90oycvaP0SawVKg2QMY8ObvWgB1w
txBAYW3tY6hOFoYxbaI1kRMxADkDa5Nh0D4T9IyzC8sL6IlSjvlmvqSRQoEBsIJbDUFq0JzaXNbd
6k9kB4tXY0o9G1BTZlSW6DIJm/xmwQ3mVcAdxm32y3gfUFZUVCe516gR67y8xYiUJGwis4K30YRN
xBXx7XYPvgxD8DyRVAo6wZs0xsCYkgczsmzk7VDeCSuSezPoOPgg0bgkNeTvUAQjW/JCxca46MDB
FeJzlIWh4ocMxWap3ANC3CwI+hNsPy56jvFn72x1X3pvc6/18IJGgYG6TQWvwUbt5vbH72NprSd8
6pkj/Wu++UnPkZx/j4t4S8fMjeR174cKxRWQPW65jD95nmZwwxQGaRhj0m3aEuIV1uJYMZLbIA/Q
riKLvQAganTcuCoYPqjdeDnfK4nP/ubCIZQ8WkKzmHibq697XlUh0iWK2gQaDqQcmewZa4MNlQPH
4z6qJ70OClKM3eJq2WDpnD7irprlFKnklsSI70CbzIH0ZWIPaf96ElIEUh/Ku6CS7hykxQ43go+4
ExYugefsh5W14eUYPzQlRdlxFjNVNLoY8VMuRfSSPosN+mBn9vovi7kYGxnmLgeUefYFAJMs/TT4
TIunT78ZNfm2vceVkJwPo0jcSmGav8cw7ilVc76EhyhA10LDe7NDx6y0Dmz1W59VduSm4Us165OT
F0iNoVIGfAElsUbElnuIFdjAx3eLl4+yvOvmhDRkhxhC3+lycR2rY7V5HNnbMtuO34oa9NRZBooZ
Ep6efG36GbIQu75setYP+oeyFbFNzRg5F/KhSLmwSkhQMhISCFXsh+URcqr34NJuKqcGoAOhZPTh
OpB+/V5NNi7cLL21JssI+DJdhpehLEIeO0xNISbCO5qCYd/hRY0kUaijdtdojxFw+li/cPg1w9tg
r5ffwR0PCu46GWnVIpy/8HiP7xKCa3eDPx59IhT4sZIcAAmUENhRU6SfATdioYwZknvAncA2i+DH
Ew7ESbBB9b93HGFx0zwdWXQ4GzpElOtH5yeusL+tRrxcM8HH0I/KDN1xK05N+MpRtxKYuGvTOGLq
M2uc1l1m1KA/jyNNb8OwutIPFFi+12CEV0gso9H0thhYqO7ugRyHf81kVK7hqrgThuTpvf2aOgk9
D2O+6niOtx+cMqmLvrF81H4QY2fQd3aLxahWecv5XDTurAUeJkzIHedx/HV1bw5/5G/4dxyNNLcP
AYAOJgn6ACD0D0nTr7Fs2G97aXetJemVtsPkSR561QOroCxPQoKB0dHQnDbYClKlHef4xrkentsc
9i/Ol2MeMeS0osXcp0C4uqtIm6DvXugrRptGGm1vK+YMZdGht9YYxb2knQznqqoPCQ8v8lB6tFDh
9vqqOumrJ48M/tQkjj5UdOxkni412GalZqr1+4Gd1Q8rgwShvzPSAnqD+zGXGmMYUbMaCBGdBjvR
C18hcqwIo214yH/OJqH+AwUF7WiIyGGMv7YuHBmnDOL7atVsUG1wEhpVw2DuICH37IcIGpKFcg4T
e65yhjaulnBT34pOFOE2JIEkAEzQyOkUMIAY0bxexUTco4lCC3AdZawDpYgOnDPnAPxD0QZnmnDE
WKG1aoyiTkJzmr9vBcxLPaRSL34HQJGSft97RBhk+Ka59+V2lxz/GKeGns7NgXkWStfAS3CRRNl4
xdFhez3zjYChJ+KkJ6NyiwliJUMmmr3GbKNFcbQbxhyzeyvG4OnDqiH5v8vwMF++CaDbNAA7ZO0w
hh5XPJyrEROx8hBnpjBsBqjJoQRG9brD+5EZyr7BAOW9BU8Br5ZVLAlOrg6ZmdAZ1bjXTulsfhOa
7BE0OhwFTcq0sh4DbYjOqEKExceFL8jvuVS+WxJvm7BHrI0gY/Ie8UPXLfqDIn9HMd7NuXg+ReAi
y+u9dV0dRU0venD+GDECZjdaJxh3Z7c/QAtb0LASEpTreXz/3u2n8xwNHScpzD4Hw24Q99YnQ95B
caqWwwzK3VyVJBD61WWPsWJski0UZ1AStrwi5NgL31aYoYwZJvxZG2Q5lwr3razcJ5C12bc6i5/z
Hkp2fLzlOTxTmfXVufG1/iTvD4gVNQcpUTsg3hifFk89xHY3zFnNgJDaYsNWeOjz+5uJZUgl3k+9
pHSff6Lpc50wgvtgK9Y6A7MbSzxTZozmDB6VMf0bOp7zpTvO51qwTBAR+7tFFgZxw6Eu/QlaNHUw
gO4QHX1LxCVRcVJLBwKTv4TTpxMqFgxXO7Uu0DLQaxzNTww119un6bBKXnM15lzMz64YFYquAWwY
xLipnTS/d0vo0JbVuMmI4MQ9BjC9ewgOh7QZmv5EQ7iW8f1Fl6YWq/M62idNON3v1fzxMTRtCq2i
PMD6UEavpV8zUHpyNs2XpUJzq48XpDU7L4swRadJ5x5eC/0W7NTRrR6LWOLBfly8S2neHOWhkxkG
782VGbO3dXc+T/N7GuM+/36FeKdd4Ao3p+Rg4U1Y9yRvdAJH0NixD5NSHzoNRX1YnvRcZtK68Lku
5LnNu01/5QCZTYRWfgdNpeLTwwchKxi1hl/w5llvkJ+2BSOoVgOVWBLpCwnb0n03B3eSUWm7NuPr
6pFS2rNQr8OH+RngVVX0A151xiENDb8zHOXTdvYNP2wS/WrCaT54miPgiQZVMui7NG6cdR8V6XLS
j5boazDJWMPOPQ+uZtW11rstsbphg2eoIcUcRGXR+jKxrVYYVQBf5tx2UvzVujqAR6shKkIl3xUA
6MAtwduyapndCTJ+bbk7b7Gc70NakyG8pQ4CLMgtVRmFxzS8ZCUHsrC3+yv6RRxUCWkWmUJhKuQx
xZPwdOIVYZiJYXoXbrmJuveHcRzkpeARZw0FlDttKUxHCj+75TGpoho9Y4wQ1sUdv/XexRSRvlKU
mu5YsobK0PMwGz85BeG5HBCUXhFxYUKez7w08ore06EvRNcrhcOlud3hOaUHMkxR0oLRdywcRhFJ
+4OwV1r4VKRwGaIMheVbrIr5uc1q2evLWb5z27cou8g0YvAin/983BnRninFbfNETw0IAHEKUhic
j0M19K8rBQE/ENJPV18/9Q6AiuCk9oFKVuQTmQdsUxFk+WfEOcv5Wr+jqp+dPma9N0vCp8RQIhvL
nBMubpH5tklPxXR4/+GSPpukzmtkBF685GCGRGSSLTQPiZucD5Ku5uRAopuNjmaYJEJQaTCQYWJx
QvvGupE7WHKwK1jZSAq921F6kSNTb5IocnmlRWratgBRv0Nlb9+cc0gkpKYVTqRiEiSZkNl0mZoD
IQTaEM3ODprBiKHy3AXnAi2yM/Jp0sclRyc1CBkp93/ciaEq8GN28WlKhbKGJEjSDMqWgT2HkHRs
T7/bUT+bE9DJppI7l98l4twXzZAhEM7OnVWP4V2iEq4//15tHswDHLfnNAdPKdlEhuxDbGbCRjYz
sxaky1daUrstaIWdJQfKCiKdzZ07J/heIVUb30fqkFtNLSHHUWPOn48Tsg9SBvPLbATve/tjQAec
t6WHT1o3pAG+hlgXKYhJwUwj6TxSQmrOymbehpdb94GoAUJ7W4/7CUA+qrfUkmBKa2AnbTqmFc6A
1dWQBhz6fXRSzllpoorol1uQ4j51MFASd+S9QTQ0pD+A73bwsQKsA/glg5ZCCvaX1cPAnEHEAA8T
i8UrU9xbbae7/lfCCOM9xCCw3jK2s4fYwGfBLk7BoLssNcUkZwfDoTRl84/4+vGbrYgofHsMIES/
hYE+GHDwAJjM6i9Y0etuoc8YZqBJyqJ/0Y5pcmfYHalKwwMmyXVwCrdHzRh3mSac8RgC1nphgCPw
CjH7ZuAvX7MvUtDDepi1DXMm/YM11Jntk97dfMsAJmpbRmoGtjJsTukT6BlfHOStmErP+vOie4I6
onNFGfHQh7h1gtD09l2Bx1LaNkEiBpniawYXpfyvywg9CpLUdtuJYXsUQwBXUf/00Yx58kswQlij
EHz983TM1ZlihrncG1mWmmbfG5ewqD2uXKau1wxeXkHUbsCla96BSTi4o/LuRzAf+tUor0MzASsw
RGEFb3mk16iARMDVT7H74LnQmaAVVzh+52oJl68RVZrRXbjUbfLUOgNw2z1XUdmEv7dolLjAqsRy
ds+evZljymn6LAP3icRCZXCoF1Z7jp6otZ8wKoZbpHixy9bYE3UUK8Rd0hbhOoSuPG1IvXDWha+N
GZxXUtVySCL4UFqcbpye+ObFumoN+6o+LyUfANULziRCZKK0aFo16RkZKCEj/+n3EtFOwPgX8gYm
FPkr8k9LgsE5YuiHJJ2QtumezY0oeNhJYKe1lKlg6jZtqufFjms/DFqVybkIpI0Yq9SMHXAMtuLL
JwBoyWf9+D9tQZ1Ov6Zlp6YE9K+NB3Nc0tuJxOroRnfnK0YbRNkm91LLXjdzdhzS6jxEREmO/ZeI
OwPPLv8L4gKFXkVwEDRvnd3ZCs0B/fo2zdkCyOVUSeum4AjTadYtx4D95KkcQ9bD/tb2bu+990wm
1YeMvibGMUhPf4wlqMiOXI5RfFw+9TMEREbVQbGQEl597TKmmXrTH30nEyFEq7FC/ZBz0extAdel
/8J6mX518VJ/Zyye41W/Rrujp34n50VnWhhVeG6a3e7gNj5Zrwe/IAfsYULD4txxSmPjCdP3kKII
DQJD2tb4izT6gOSoKCctTg58SItePI6Gt3G9Bpf4ItD4a1gjCkm94+3HRU+PN6vPVY9LwD8OjN8H
TOMjx89pKomziIl4CTC9CE5meYvONocxf6uB7fRFEntPjH9zvNA948wiAsZ8MSfMeYHYtMKiaCVh
g98UBA4wqYMmZneSznwXsfxCP2bQp8ZgzexLQW/kzry5jt4spPAin2qB3H+XIXaxdRv04jILSQc8
/cb56WxKcKPC3jx8PrSEFHNkNTEDQ2tXEM88x6D7bQVLxlbJFHIExRHeY3UiHpjgpiNoBk+uz3Nv
c24XEX1aM0eLHkWcBx408JSxhzY28AKS8DnmpgV4HMbo/OtNpHhNTRS5O4bdhBJHbJ2xTbbFoo1Q
9nPM7zTwLgQuRTFeRAvvm0tHJ6uhe3hx4E3R4qGiuX6QbjGiH7BwNOkksaOa1tcsXgZQXKjOQUml
Yd9gZHhC13wRVwfjK6XDAy6XvvcWbUZvRveEQh/S0kq1uhb9VG5BkHWYU0Hx209AQm4iF7w3oj2l
ctROKku3RJgDg6n94qo/ZiUoBMbji0ihIoBKyxkJcA55ikmeI4397MRBDxbBToHdpEg8JjeHYvBu
GdvKGbSYpeEAmS3myrger3a/wRWKBxkhOz0dJiW3R5jEyBZzM1QEKFE2hbWBlzmcDtQyFdpr9Rqb
ACFUYIMoKR/MG5YUkUEZrV6aGZUOT5nEomNxrj+ZnLdCeth3fnSfHkyAcABJVqHXW8AMCWqX37SF
Bcg9p3VJxihUotW8YHwFqCcCiD4FSUWvkE0ASsFHEd60WYhIQdyGsksdWghE8s0L2gfPM+aIBVBF
szSFaHFY2yCzBTOyqKTiIM84FnMi3c2U9td4zU+Il0nXPzxA5MujeRl0Sic5kLiyddBAUIEe+zFg
C5u4gIbI7BIl0ENnwN7EFXPnDJlm5x5PEUoT1R+cLSwtaoCXyLecemwxHKPxhNP0zqzrLoFCSddT
pPuJQaRntIkC7qnX8vGswaQjql2QZIb+gAsdPE1Sc7bEttlAQLdkSseHthWw+bTN4x1R8MAkqPVO
tIEBM7Smr/iAHoDB9EAU0WL1CtVLagkmxq40jz1916bdqviJUuj5JZb0MJ3VkRxy1dAO6G78FrCd
mcF9AAbJlrTFVF4gZITw0eygT+mTMpH+pEHZM7MHpTdNlrONK0UpJ0TyxG4Tt23KPB3BiKdqJgxo
NqAH/STY21PZ92wwKdmZ5YGH8DHSgjYfIz6saKhRFn0GbpfBkTpxJwzWTYg72xmz3JyhZO+Mrt7w
sM8/WCBUe3oBfYaDMmwJwuQ7r1kCj/zEM4OT8DWQaaYzQnrvdqw7AXYnFi2EYg6P2Z2PZNAGZ2GO
PU5KcKpEmrvI6yPz17UQXWsjKgDGxmL2wWcMoCGchYjJJxcfJ06HvOUmiIMyPycTDAzMWKjn6V7s
nTgwn+SxoN/+hcNDaoU7fW7WNteDzKuEFAfO456wLUOLCgP3BNQLf9Rg6lgtMQzwXjCq4f+jPchn
4O2XnyMkI/2w5fMezG3E7cWuo8fCtPpDUU8WYBwnVyHlOcCorFPeQ6f1jrkxJpgo2n4xoVlF3JmR
pc5gnI2YQqUV713GxwmEqAYtAmAeGc5h8o8p8IjeP9fVElZLy5QtzC5s0hqe0avaAHJxng0Xo6ET
efF9GjPKAr4DFgPrJcTQ+TBfAa3oNm1XJPZd7qSnU95USaMymUEOPVm1cuX4sHolzaUbAK2R0YOl
ExZvpBPIr3hZUHiQdvdNtylFKudNbxCSjLBgpPCSIyWhqZfdxVORmsjxZMZWnFkcB2pNnnG+ZQE9
yi+hjIAF441309hILPiLET4tknDdDt7bNKyoFCC4FXZnzb1EURPjNs5DfJdITGE8IBUgnwEV5mZQ
FoZM5YrwDPPQLZuCG2vFBlw0oJrN71gOHO+AjNs7XYkyyellhTl4R46da85AoGjAkcyRvxKEunae
HDGA6JmR/rzqZFB2eE2ol+SqEy7lM+LJFvz7WnLeL01afpCB6BdxGdISgGaBhF8n/KQfxYjQNQIy
qyvO4p2bUX8NuAUoZnK7IpS0ziDunJmeegPnXDGapHtU4IQt1iBWHWdOX26uxHHF1TjA+CPlKueo
TUhqeeP1uBMgi2BCPaJ1wVkQF0ZLyjIIwZbHu2yQWuTuE1TdEpLRZ5YtYVS/hTRRsmhb/OzFQZK2
JqlJw4VtfYD5ajSZt2vyUGwulvrE8Gm7U9IH5BzibgnokLH/iTR5YYd2SMXl2UTnPA4vA7pbFCOi
zQtVAArvGM6akXZJSkkcrrRJpElC7kIxxx0DGd3EXQsBvqF1/LPAwNnqA+pMahUaWSowaAXvTPFF
l/ki3q1Ls7fA0I7Xt6wRjjCLBsJ/q98GbuGB1PABm081OXvFZqKbSITfzyBVbAlShWk3g8DsJzO/
R2INUeSXvN5hAGVZF80PWI0ytcLdsVADQSaNpLTHQhjuB2IYyGUJw2ynSQzsuuRIl+Ckmk3NuO8g
eMSojM1jQgloczUBzlhcxjQN2h3cItHUS/GtZkTv89L/mGYbjhq8F4IGDxoUS3v38rzNMkq+rvRf
OCYQXL6k0XBkNNjCNEcY42EixZq3UF9Eoe5xGdS6dsC7eerElymHI4zXRxhyn9ixMPScDy65u+D5
RkQKOSCRDEIWHYolHNINAJxdG4s7OmgA77Vxp6vTTpqREiDukiD8ONqte5DAHzM4ZV9Abb0xXSGK
xzgzQ2tl0Nz7t46JdRbcKzg5Xr/LPTuYr3w36FIrofvNwds90+JiOLLHSjqaav6uoT22sAnXTyAk
MWTT28t6gBVIrQK8RXOPR0vN8pV7qLMOuei2LcwhUh/WPcbBrBdqKtxgQGnwZWmpDt43MGnJYImE
Xb55abx7lvockcPsCvdU+p+2/Qab7Q76WoCdiNa2VThddyyIAwAgNaQJDqLTpCN2Ay3lo6rOtL05
HUAyGLzr6b0TQ6yls8TR5WZTW/QhIxz9Zs2QPcjf4D3NH4qltGOqqLoXaCAe0RnBOhPbp97dbsES
1Ut8NfeTJuebgf67Zn1fKNpgOTnr9cxvNegYPfC0h9X7u1Ljdt1iaWulmdw0807YaRsvfMIGt+/i
1Yu1d1guU63aNF7pG/fM0tYguyrOrTJutXVYsScb9D1YtK0eq795ilpfv2QgrqTP4rTf8aMCNq3N
+2u4fw9f68vZbO7s/WUCda1pHfdms4pQd8fmmEu63sKuajVfcbNnNq/+4esrLw7sXcvLTk2LZKq4
UqN1K+irt5PZPvuPenJvUxHCSCPhOI1SU5nAfaJ84nlHx5yHZ0gqQhik8ZmwYoHkbNj5RISBT6YD
SJeQe8GKFBUWSUiShFHtzpomG91fMknwNqYfqIQ/07cjwUFgWGEi3CxU6sAa/HYGeNsE48mJ0mBl
7AyWX0JRxeFNEFjJUE5NyO68TRwA0wcoVFDhCMO5R3DgEHHLEKrQRTBYEFOhBMJX+5XsNzLmWIkr
wndzZyKKLCmLdMnUHLJ109z78C80/qFRF4b550tdB6sOD0Tpj4cd64vwQi+4IuAEcfbl9J+DR48k
6L7eQbZWreXZgshTkLnczkjFOoe+CwsLJ86d095mnQrHlfD8ghum7vJzgSyDcYuX6P3igfPg3Lar
pKnpmXabHaGxHQuO0V36beMhdWkFnW+maUwIlB6QdS2iyeYH83DNf14itfeXdmFsdFTuY0czqfBL
IeuAvpl4P6bwytPmeI9U8QM9PbB1eF/jPY1ZvC0nfa9gPvo5F9gGEbU1sinULuSPxLfw6VCcZl2g
RsYc7tvXCgydwxorEER0B5C0MF6mY4gQDHKiArTBCm6DzmPfgN0l8zWl+9rrsItVIeRyRtlykP3I
P2T1yTvO++DuofAI7gE2XiicQlRinJXWggdi2XK953jnN1Gwsj/W8iOdjPAMO7hvxdTyIAEc44yZ
QnZq41pMtgbESuGKynHOQUxBQ7DpEbNPN8zX+MflIIPJFcOIVYY8uoyfZfEZ3UCcX9uXqSp1WIMI
JqxKoGCr03Cli9VHuDXpAVMnxWSJ0CqS4EB35j5L8CmkaXiFuRvSqmlBBGN+Z570G+Y7I/7cVJOG
J4QYFYEE7mkGCkdNd9LoJWQl7l/ECHYYuRfUVQ7psPd3NhXWYwztMwYDFxTca0/VeUjV09vyW3AP
qknVMFoA/jgU3vwTUpiU06r7BCPYjxMoXrQ+1k+qdBBHaHs74XkL2n2cHCZJ8p7ChJIm6O8Yb+l8
nDSZBJ+hekHlwLjuGEq/jWh4kGW2W85zxodn/NI1pJu+G4OE0JEWcX42XsWUkF0snd1reLv654//
/mLu4CGWCMuMhSGrz7g8414jutxmIEpOtySKDx52d7Ib7eH4XMH1TtBskkbsSVDBsYLjhakh1GaM
Y3owwCjRk2/eMIxkWNj8tIyx23Bn8D1g3da4UMw6s5d3ioEZcZ+Hb2MfxGjhOFRgvukzpBHAV4CS
9GsKbZIRT3xqkObHf86fzQDu8PDgfylsl5vmFVZ+H+nrI+o6xBDShdvdlkZPqhBrAFKhjUrOCIUK
F4/dnNd8j4TBL4zRPcLyHr0mngTqf5tOIsMGhIORQucpgppNuXjG6RVqyUBYZf6DzQZxhMb33rL3
JGvBUtgh7TFmHsxnrd2ZUBP9oLnFBEdcdyG18C8svBlKYbBcrpiZV/qXjXkflIikv5k7M9xZw/aD
Dh9hf0aqm5MgqR8umedNiUhAtK5IXqUBOCBbu+cUEfkUwppUCGdPOE9MWFztO1xtMeC60OsS6ED2
0+MsPZIL5zzsxb1LPgp1MBb1moa1d8BdhhE0cCqLUDw6nhwy6841up7oCwcNxbhcuCznOLyJt8DL
ZgpoK/xwoA3a0xNS45zVypHUNlhcryh/Yx4C9Pb5MXC93A7MJ5nK8G6dkUlKK4+KKtnDsyaG0DbQ
KFCZx1TksQkNOVP4e27s90bP6cRWp9EMegJhi+1OUneCDvAMOGI0LybT+1m27cYMWpEWJIcnmwHq
gVdhneEkLU6g3seR2lnb9snCQREfFIQM/5CyskVFopl30ZFZ59SbJ1At7nG/wU5kCIFrofKRmEqz
XhCXjYxzNVa8EbeKkoTKOb5Sw1yG0uESGlB/LiM2TPrgedq/60IF4xzu8pGkUMyohfCCjrqD0tbQ
irDXAJtcUPXmfEvGquimNxG4vtqfLyNhuCyDMNOwYAX5sOqyjF5gm7KtY3FZgv8iKNUcS3fjYwEE
UHMz3X4FGrdZAq00y2gUK/b+Risb8bzgOWrg2ThiKh5i5NdWmXHqDOpJfgwBLCiSKbzAHVWm4Rz8
YVrGo+OQ+HZM2r2TZs9ZLP5ewp8clSnzrnYnR/ZihMBBVDClqA7kfC5mCqN8TEkYH5xAa6n1oxex
XHqzpNcgRwLYshQ/05wVUegxOajHOmDMxPZYY6H9pP9WLSSL2Acieswz9TwEH1ATZ0rTGsLw4Zw2
VpwZkEA4bQS7Ib3BPo5Ug4+xiYoCPHR4ap5AsF4s5fpjIGNYgv1ymIG8p/SzbNIeAmOLjRwQK7Dt
g97ZdVnE7z/idXgaU2jAkac0geqC2eb5YMQw666QQSwY2Zxk8Y+QRBLLHBwcn5kMr3xD1OnSA4DI
FcR9OP8aww3IGvsQIM9j6EwbcwKA4S2RCjNtCiIEfFN7T3FRBk7UnVKS5g3mXrKwBlSPgzRQJmmQ
J4DgMeCzAxmpchlCC1NpuzLaBhJFdi4WfkwH0VTO6BYSFS3fpzcXSjIPTVZwn68JmZbEi+4ABSUt
eaIEgK+w8cjzsjPL24ud1XDRuegYI1iLUUW1VKMIDrLEvSsHX0A0sMOjFwSv6G4A+Q+KCeXAm730
jiK0h4wzJVNrzIQa0JdeDrWbK7SqTQFRa/nmQi/je0DqwI2OG7HoqfMfjPDYVI2pPxszPvya0oGc
paBUVM5SBF4cKkQOmUxgGqRXLOZhX2ML8hui4rQmwmdtYM4IXkWLGEYMHG9/aYxnsOHhCqMkqddr
1oYpg3ER/q3W8DiCGtYJnagDl3/HexT2Y0/1rt4NlRWbfxPCLvCJcPA7kiF17iCWsGs5olrc8/dl
w3/I4MCrz078WTZJ+yZvWx18/yhMMp6rIlifzVLjkbViZCjmDA3S3v6jn/IJYI4TO6uIlVrBDs9A
trpM8H1jolS2c0GP2Bl0rz1HGbF4yaAkRxJkixVClixDh4Qv58IQDw/HA8Gr2VcJyhi0zijpM+0j
z5cODDplZuQ9F0v3iuC4QFs5UbZinv9k3YOu6C2JmSdfnRTw6yJNaXcJt0/stR6eYoKpOC9vP1I8
xH/tPcnVxbm6WOEyEnJHqVmsmQXRfviHydNR3dJf8ntquos/2yJZwvA9GnVbP6+PEeyRY1QN93+9
AF29+c3vjL6LG47sLWgaDtwOpxiWuRreaEk2XG3Am4cP+6mfPDwcHDQVPUaeCGRk6OSmq45TeRgb
GC9Mt5awraEhsoVpY7LFH0PNkRkmeoo4szJPXCIrhytUYwIWTvaJjiSpPxORMihMSQob7U0WUPs4
PQr2CzZxcT6QXvusaQggdtteHVgjkKpcRmTxxfxY6Cu6KnyLA/QdeR+0foyK4wytQHLf7V/lcFVM
jhx1HvPXm2MEweQyH44Wg7P3O9NncIJVo8Ct0Rj9QNRtUIVF2McJowoWOG8P7uhnyajoie+mwLdm
1YAjk7sl3ZBznqcI6mT1LFdVdOz/6mi3vblt59k1y9HRRAqedqACn2U/u2J0f0w/4/Tp9akjPi4s
I/sWvFzNPODCWg/LGPBnShINhf2JYh6zKgwPHriZX1+d1/h7NS1bIxMhgFJXc88ZRCZVVVkQ5bCW
PAD2o27VtDKYHeI4+UfSeTU5akVB+BdRBSK/koNynNELNdJokVBABIHEr/d3x2WXvV7vKMDlhO4+
fcqQoQtaQZvJGnGURv4tuAK2cLABcqBZzVUW6vyaugXE3cvYLDe1YiNWXN294maIENa78jKSn1Gb
Vfy6Sy2vWPHN+OPUAAjLQ46DjySfisTmenAnoSJZJOujxIGmFt5DtFdQ1udA8jWODswA8azxBAML
IHG8OSrWSsKFSKxGq5nJoC8XNByfHPiAb1JR0lx8JsG4nAj0PYnfHVzMohAgWgA6WKow7Y08NryE
LF1w+6BNH7QY4vbx/9g3xzgg+hAfxQbd9hB1UZ32AU4/dBBv5PAs6aGlx2CF0/ry0GRwa/TZc4wP
OtxO5rHhN6rCLsIBCOMHQoz3WF2wsYMMrLwLl4fT1o3pk6ZGUk11QqH7TjRvSHAWcHFLoo1QGKAr
v6yZHBRTPVST2s9m91is4AF22DoPTFCqODtePAgjF5cSlhl6bNhkPMsr4xsDdbKHJ1pShE9KRl4S
q6IahxbdlWcD1kIZ6yAwbgv+aLwpzA2uUbMi/pU9fOWTOmzSmqnMEuvo3K192x2/cIKruNrYvxGs
88BCK1jjd6Hw9nKAbbRHN8DnlIPOt2bvxJ5oMzW8jvvAnoh/57EStii1UDjnUAanJcmCjMSsNnWG
CEncP8v7BIlw1RA35cpfyfcOAXLj0ZRyA1se+jwWe1wAhSCz3u6TT1bM8Mjg1uMvhUzCJEL8SUQ5
YnM1asIbiNXZm7NoRPSyCiXHOTg+GdGSnZ0QyCvwGGzP40aKU4G9KMFG7KS3uK0b5I9vV/PW4rUH
/heSWZ4Svi8LjoEH+EwMHIr5PPf7irmVOAoXTvbgEiSMkE6AUPR255mzapFts9ODlR58IqGYEdnk
xmHRnFPFcCOQr0KgZJ3r3ykG7/PemGUxO/ihV1oDY7jNljqS60RFS0Dirrz5EYoLVOJ82qs7HvEO
hbOT2FiueS+c9s5CikXFIrT34tK0HEyeQN5709McNIj5IDD02Y2ZP4gfgiR9IFAVFSUzT0DJBh/i
JOoOHnS6V6FqsglQJZoePOq47fxG+uGzf9x9QxNaERbZnx5ksKt4GvlaXOHcpC/eKL94WPbMlPGJ
ecRp0opAIvCIS36ZwFkzpeXftsVW+IuBcAajhAbQnUOS4e01OCAO/JNCk6tK4UQwWA8ulx7vJP9n
Tn6gWhIKWYlA0nBMcSL4NiCHbR742tkU/KjEC4jHkxTiMBx6ocBjCoALyh4l5NYM/7+5e7sr+81p
vYe/c4NTMSccrfzxYPO+lPMX9D6EWDHtyxHjBrubzHs6K/AP/otlii4hbC5z2y4UMpp74gcLegXi
LV2GCALi9RT+2/JeHka5JCB8GTQRlvhfeKvzV8/1P4rxKtoRsSlTrDgX3PQzfnuEBvJXz1CPxGWi
AXe3nSjKBHr3dyLBq5dZKAbmecDEgcXjg7sifE61vwP6f9h9RyZaUcaM+eBM11AbfZyfi+f+63l5
xvgAYpVIwhiN3ZHocsiS1MfUNKXLE2PwQj2xssM2ofZNgg2IzF/sBeznTB+xASUgZPiUdjQRYniu
RbmGD/Ei4zki5bAwrHdIiK6J9dmbZTRy/EiVZT557Kg9R9+PXZ0+DwoDYTtWAaGQwpMgbVPS3URJ
A3WnpM3kNhOcv5rq6WvTbOA0LomyG0Y+rcDC3NWzamFG/QTlC2f+EYhooKdNyAx7nKdt3DKSnKeP
+X3ZxtfleX6fql+I86ctswrV5L3jEG8wbLW+LxNzmm/0ZZ3K3/nkmap8ymsIMjWFeCMusCCM3T/O
lCwblJMraLkQcos7WgTkv/mRQ06+ETmJWWMuOKYyXJCG54iQYuBYwyEV+Qt+lRNI8OMaftxfMUJa
wxGKAqclPSOGRo9h+uQVAGQRG1RsJjgNYmC54YTT+3k/Z25E4Y0oWETVteXK8Xy2Ar3ikbfo7Yg3
pBDCdyNaMIIUj+OBlbcEkTth4ERNRoB8YhbV+T+MH2x6zLtqfobE7FInUoqKYAGD6VDnyuBhknik
/Q34C8lXbIpvnKXqTjl9zmEuFJIP53vNN+AsXkUSIb4DK5Irec72V85gjngLwpB4CTTJpTScn6cY
Z4EH4qyQMzsuAkU4Xwio17P5Kfd4YE84T6QgqQd+ilBK7zdfi1fhABI2+C3Cs8ATAxFnLQeB0I5m
mS+IWosDTTMm+Gw+RcUL7PBi/L4g6EecmgxeS8RpQtIDl7Vj2g18gxcOid8cWvT1pHLs++hkvFFA
avEtLtlobhE20JW6WvL6ufsPyic+PAMJvTffAeHGqnuhoFJA/NkT7gmL2c+spwCF2jHG9ua8a6M6
wuGW8umSfFjVyPsFenSjwLhznO4cL3P38Hr0TefNi29Ap8p0GRYK5H/K4+BNeOAL0bDzHoO3leKa
FHHBWuAWFjzTfOuw88xDyxNeUYkQMlJ9xpA5lysmEvt3F9N+Zom3KlV1nsywG4PZFClRYdhHXG1I
RD63uJv3idigBdoUQxLd3R1hzmX+oeI8zPHY4nQa7pBqHhGZQMoyNRIt5/gw4seRjVD3sod4X0ba
FCQ/sAkrItqTzHDbpskku0OzBOYUIX+cj6+87KHxVeRVBkuO6YK9YXrBXdIkvLF1goOXxdavvbwj
H+ECc3WrxOYxQ8dPWTtTD83GZCvcjH88cK+iTSjJCUgYwTg0h/iBkhnCihzFTwj69S175Z7LMLLG
Fx+Hgysc2FuL+k3LzE/LWhRqdn78KU79TeLK50+X5bStxCUY8bDgU9RNDd0zSwWadG+Y86zkQt6f
8IyPyrPzcduE2osh6/jJHpfrhz81UV8rxuMHefeG63qpYW4G5S22M0KYpXva5XR7xufcGxlTM1sU
Nk7Fr9VnwmLpIQQXt/K42fOW+bA499O1aU4yBiay8f3ty3+k3FuPuse6nz5pXw/lPept91UyzBre
z2uVPU8Nzb61hH2RQWXz9aXdKqyDqn/ze5Shs1eTlxEot3GBdrVL3m2c69+33xz5+Ig3T0by7GJ5
6BTR3bRxkYXvTyrRpvIoZs7tD7fuL+6h/rZF046/OrPGgmUmDKWvN/p2nA7oFFkmw8Y8tp64cD6X
89fjNoZroxO4RY/1BRVEjwe+HJvayXpOy051qoGvkDmFNLPuPAesK46fODPHH8z8nlZ07sJhWDEA
DgnU0H8AzJ+fjGicq+/CXCofVg4nmKn11fyMzJESpo0+t8g6A81lmC+dyR50dp374ev34CSfzUtN
3l7drPcPzb0MxMCWCYi5rp+UG4WEQXFXEuN6CKB80b101szBsEiJXeFWNZFYRftcZ0OsjMbw/Y/0
/Amu5bxjMTGGIiYTLcXXiJkANT6DoDP4fHaGnKcOH2H+LZ0RDpTeDQ2pEfxUL7z7e1YSRyucthYC
yUbhLcD0CRC29+dtSP8YUfzTzuKBmiz+lTt8VhgBQLEBY/+Yc3v2gSX6mBmGI9R0XcBU4bBZsbAY
mI3ly66GxYlgvfJtgcElA+piKxJix6+vnAn/rbERmoXHrxBtg1REEdaAZx/deb/41WNU1pMJsLMg
HdlP8RVMFDRAUKUqiBBy3ucqBi2LZ5d0HQjpxxoYurs4kxmipyRgaJMOKTFLHMXw7/e5gwHWBsKF
q3e3C5TsC74OHJzqgr+eGStwf7Pp4vcJ9MXQs5D1d19fnTepUXCVDmMhwFa/Qov9wepCLFUp/a3K
Ip+tteGigJNjp/rndxMzxsXQXPACn9uuZ8A5cxCtMaojcj7w4JrwBk+/BE5m9+cErBc7FGFDQJno
0KnMaX/GtivwHooQ4fDwFNTPJWVtuwhFub9EFReLcRfi6Mkk4IHRL3PGd4EuAd/2jC0JtE+svzb+
sT+eM9uO2agJdeH+W2Q/QivCzmvcQhJkNB5TQh8k9EzH/4x+oJME7rytA/4MntRiqOKxDmZXH48i
ndlL5oUhYonzzot2bPBAb4S9hFierENL975gX8DVbf4EL85LfRZbVOhMFAD2Sni3VD2BHlz8gatq
PpFkf85XPa/WGgDlQcdghslkrihDGlnhn4Dv2caETAzUVCCBwLv4kgwvkYZtBxaIhFwu93GQL9bX
FEiOEz5jhEFPef8vTw49j63Ua6D5NZc0VPfxHBkT2hAqBWkB0ijRsaFGF5bizlj6GZbHsTbbfWMG
PAZLuzvoT+fZOPQTttX6O9b9TqcYb642CVi1uhiPWZew6cLbHldcNwEJXtruklfC6lfZsP/y4T+2
qKTmc0tOz4rLpJnAdqFe8L6qsEJxmzKwcGukILoBvAl14RrmVMiTYrXiMlFCwFQJVYsLGZGD87vS
dQEYQuZci/YGWJiKv3dsrlSFJUVF/UNj8wQ5JFzTmAjKdCHdoYQcowfIpcqJSd3oQCfLi4EGlaYP
4VL1otgUc+g1984lPz1WZuY96pA3p9SzxjS5SIB0dm0yoIQFQ04PsKZ07X3A2dakMXhMnivrmj5W
8jOoqnE9A0eamRLjrkBptsh4GrkMwbb/uRCOhPJjYuRuDgILl1D5o9MB3PRxAf7Qhp+REjdK/I6x
e9BsCsl7ktHROqowsBzhVmGl8o/x83r77Vz+aS6ToFcnL+DsrDvA9XWu+YxIrPXvNRWcLrtkslDL
F+dmXSooKXI1NO1YvweGmijjmzJFoMG8hOU9jN+R9YWL5hMOm4Ve9Dyg9JVze5PesSFha83HolMa
CY8eNPxP2zmjRnH6V/D7otF7vIUPGFrSX1QPYt5sEPgxJA7mCIdLWjaQTpDz2zcbd3h96EnuLDPN
8SFPhU9GfCC+av9GOimOBfQCYP5KL2daesa6nuMJxjyHIAuRHl2ppYkSVMsUtZSbREzCJQ4nk9kB
hGwf6GNVGIFMFHzvXNsKILmosf5kYQyDW2dnvjTmd3fI4JWeoKFQJaD6DBW6VDOcDwEjr5cSXlwG
5vzxNTnPRu+11UeK87rNVaCgx2I0JDcMLWZXQCBrf0eqxo1uSh+mHa7ywnhChM3DU2e1wbpUGX/d
39tf2GxKnYq4waaXdlu84rOxzfTvnDGJQjrUuHxc6EDyeZXPKCVspgKwJe2WI2n1aDwzT0fuQAmg
+w/yq8QyYw3x5g+pdQA4q2ZWogadinlpnn6kqQYKIU0addEhI5Gj/Jk2o7CjiPUkBqlfMkYW7ZdC
+s3Cul5MZrOgWAutRQ5VBllgb+pX70wGGGKIWXnRHQc2uhMo4VVuAZwqRF7wkXw7m8BID3b4MVML
kpwoaOaA0YxrKMAvmOCkGq0ZofKV+WwEbLayW687UckUa/iWQmBR6e1rmGc/2qR9Tu7DRGdq/+Yh
JIaKwAAHmQezZwbzCN0rrHkkEuACH5e2w58onUm5O3qnz1R4jrVxZrnVC+69mRrupD37e9FkEViY
ZGXqb8o4o+YTcEmLHENyHbC7EBl6j4mH/Rehe2SRBu/FjlkZVlx9cKN0KfA4Yk/BPu8F6yEcIklF
f3qjUcgwKRNdyH8GegqOdcFgRITKHRJPPEEjVjkiEefXMGVRzP7faAlPYZ2QwMNnCBEi4R1UjdiU
KZA0OraqTrcKBEO7Z3pltmfKY0PbuxihVCNq85IQocEX18bGTqVYX6d3MLUfnfzRIsj2XoybUSky
KeJgb0oRLUiyYq5wc8CyqZVZ4ASBy64vNn4JehSRXaREVPISA2W45KKaRf6FHCRf4HjCnZD/vYNz
vDXFnh/vT+DN3CMZSzDbqbr6myxiLGjK9aIcYXRNd+Tw3lOzpV+UgZOvBk8q4QS3pJVHgiuM2tDT
mBG3gmxvo0M6PF4Q59KMcol9YXxDzFQOa2gB8DJOy769CO1Or7CCs9IDpponrIIkX0/ERi0EIDPp
i1ciTV5pwHmL7pfaoj8JyQoKHtTzF0eVnWVeOUvkXBEHCZT8wOUS2cJh4pXkQHjRNBSb8mTEICZM
ymdrXSMc44R+TIy5CI3OB8L5Dh+uuYiyxE06f4H7C03kc8VpHRMcueFilOKxWtPoodi5nthP7JoH
6p5ZR/Zb7K9LgW6UiHlEpXHQ0xhfsYoCQmjN983PwU4VjDDGOD/dfi/35K2zxVMJ6pED4TTpUGqk
2QmdhY9mopgTXtu5QrFPbiLzsZQCJYV3HK2ZCbHwuhWQgjRF3eO84GglIh41FrOV7wDXWKGk/STc
SvIDtwWiuWahATdf4UrM9q8tZe06oGo5MQo+Q8qr0N6f6OpoDgEWerRu8IJcq4GGgF2sHBAxKaoH
7ZxeQPPf5DX3gvv36gNBRUHH7AI0PSGfpEDRWW7xg4XWIwOwURFUww16RMGOvFVoVO8LLAlgjpAe
CAPaM+eSwhB24c4/BKhDfGdk4psaTWYYg3JKiLgKqAmPLUCApcw0LW7wdgSUZ0eu6OI1MhiIjxFS
F3IJ666GSBi7SbA46O54VDW3/nNj0zYYtFDyY39LikLwUEKIP8XFPMHoiGICTRTXKUKuwQfOQvpQ
bByElwvTiQ2nU8y8IU7Z71tOpD5mZhg3pvX5SL0DAEYp6TxXdKsYzYMOXU8GSx1AanMYS4qIw3tF
C2i4TCZo4qS9Vw9PF9RmzoZbYWTlSjbJFJ8qcb3zlPuKGj5hZXH4Frr1K0EDQcrMMLhRJapq0DVu
wcDyAqHyqfjy3YEyutu9xCcxRCNv/RA+6DuBMr8a2T2MxBujKv05oKbjSjAxzUQx4jfzC0yNaX9G
cc52csALxwpJDmuEUxmYq5BeIGM+fbCdpGSrz0xbt1yyC3RwZvoC5kWgHEio1Jg5Y0iYioC1s/jF
2TKRHlPM14+ZhwyUc5fhBxUuCejNMGbM6AV1yc4N4Au2FbC9nEO9ljdiJISazRHysnxJCMfgb4Sa
Feb3CvArCIM9MwMAxdTgvHuDwYBQhDM5W36AbIUkcL83tgeAIZxArsKJhfFNmhke4EFUs+GOEQSA
62T+SGEvsHp0wtIcn6gyIbrWVIrO+QZFcZI3oMzEfTeQjl/ZBPqgYp5dDBSAL3MbqGrfWPRxifh2
jeFQIO0nIlveRapDEyHONYVriZWY1+TMbIB5OAYzKSb4pkQqMBEMMDpqLjXPYQMSmGrn7/TJ0aTQ
XgpvjONY+bAUYZcpY32ShzW7ESafItRgTtgCvL3m4M5hb47t6YWoj0K9A/l6U/6wvxWjJG0Hmoeq
T0jxKEOeUY9RgZmsGY3ksXmAfrxButtWHNMrJ5IqzAzO+Ggu4eWZHgos3JIkHqaM+pqvyAsjXoTC
fC+Yw7rsxRF5TYUbEkvZ+ojz1wMAbuTzSURh9n2Up/Zwkr/nzTdsH07jZohP0D+x1RuLTBn+ZvjH
IhwggXHf0pXxsBsAPbSFF3yCwZcVYaw575iPGaI7ipNfA+8g7w6fz2f1dHECkLzfDiBjtZuDiI13
4s7uip+z4bCQ43IPXmOziMfyjFrR9tfXhRg8YuzFY0ZGhfi+fXwm6WEzCp+G6Qke5oxuBEZcl73s
4w7Hu1N/9W6uBXdhGn0/nDdsJ63pPOnHMbTofyZolvyYS1Fk3jl438AIsXTBh5L+J3rvLL45fQ7W
BWJGTeX+JJc9BiQ+DQriKudjzLlF5DTG166st2sR0pPHJv05elkC7FZTsiczY7oWtc/oQ42A3OHM
45TyRA10J7KQASGi55ZefUN4jub0sE4NLoP0COx8i0xxWzUsxKQuJf9igEXmsx29Tdi4+fCfhl+I
3F1ND/Aepzsr2D37gBHerkuZSEHQr2K+p8JjxGXyICYI0vyFlZRLBdiweBZRAwHLmBtzlQd0fqb5
r4DD39E1NKmy1jyqJVrRSNuC4q8Ec2MG2b9LBDAQEbizbyuuyuC9E0MVJT6X/ufngkxCGJjsUc5E
HQtJvbfgGWpsZaiKDsZJHRPgEM1/3iTpaySBmzFzTGmlRjLhXN/YZvJYoUnZPGso+jsa68RUXKaf
395rUTzja49fj/Z2+mHxGtaWMcUMmtjLkVcgRVmIjllJp8xzZcazjfUOZfHaZqTMszY8A1vGYrmM
dF4Xesbu8JJTWXdHsLGp7ncXXt25s4vUwxqXD4zXdNI8vOe3jTCFKLYi3d6OEtMmhJeOChgJL9zt
jEcmm6sp6j+4eATC94k9ZUUdjZLM8zyEx1NuuGAKWJ6FJFQFOzZBXOVoYgS74b8PuU8sOHGH3pGS
Xn2wnKkIQqDH4M/+xeZM9L5+RAsSscsL6UrOPngRNkV2mTAxLEoKwecIP07uBmwWQ1IQo1g8S+ht
Rauezc+BMbd97HlgzKg8DSjn+2SIMOZetbP3imEQ1ngNgfonBR0oJ9BhmNS1lA2EytNwuO4JFpxr
gGWEoXqEiv94sOBAg8MFzmbPo4hMzApRcQD3UBxh6Sd40DlDSnzy8YNHbT5XQ8pzdAx8u4PgDc3Z
nmluwSCzDIQvLJg4fFdOJkpsYRvLUAFz0oJqPYBg+hmkKJ4G4p3EgACEpQi84veEnxpdKAB8E+AG
jZUIT+pBSKUFvy4G9xvKR7HkVqhOzTH7LwFfcSBdX5YqmAhcJWwJrL7gpt4snIexD0Yu8iDBS7Pr
2TkdccV2Dgas1eEcWPF6BAdD9eKedF/3URAw/mJGFzGsm4WC9xHfZqfz+5SokxrcHQzopAEcex1r
gJA8PYLniprD+C5hNTRvFD8ikx0i4KvuRXVZ/lj7xBNirIxQ4fyTrQgI4yLqFhzbkTNsC4wShK3q
WKbg5qslGv/mmk+xInsno5W5v48fbIf/OLftJW5Y4yhte09KCvarnTdPhBNCWSO5Yx5ollzhWRqY
C02Qow3fFI9aIYKmQxc8YE0ixyhKpcREI/Lwxu1WD49U/GSYAZtEI0RagiBlhJfkgaTjZKucscQH
3MoQNsyWjqEbebcXfpVd0NNK3kOOi9sF1x9hu3q7uVLQJBAne4rZ+8/Lfwd4vOr8JEWEPSOyX6Z0
gvpX+fMed8j2AZwAtCwIdJOtfJ6G5MyGi+UZJLJXGyV9hecjIpX/J4IuC5ipCYM0SXlisvjXiK3W
o8sSpDlTz4g06BMTi/Nkeeo0i7iY0DvzIWyhkG2Rn9HVtJ4yw9gDFyUSvnDPwxjPmN1+SPn5vEC2
MGe90OjLnpx/8rUdmgnNbjgKLHQnmoPlxJkRMPQKRJmQuhFIFrG5ibq9sf60E8q4jvVjNhHaZSvE
0hglUyR9IYpnWoZa7aYifCKR9BtsEU4wvwDJszx58/laX0/Mf0+WPBnRLZHRxoBFMUV7+5toFCwX
Y9ZcKlQO2eQyBTHQuBnHPjAn81LAz4EWGiSUW0CBTRnL6eyiUWxypnUEVO+C5xGfQFKm8NHDuJkH
CnGST3ghQRxRNtpCQkAtl8pMqDbbtwB2IQ0s2z3HQ6AEReNRrCCozjDQL/3PllkX0C553NTuNa3R
om90yb3ib1H5JtP/sy7zVHOdk3HgmjKxmwo4k2Hc6oQYHBCvbmPrzKOGfgrHHIIKugp2Z5lTbJJ3
cPm+zGZxAf1Sm4cW46DowObXE7yagrJKpaPgL8y5q8lnMyCPxYs231/5XjQW3hnlBhaFkk8U5TAL
OrikmBvNSD3iOdoA+BF5kEIk8vwCG1ojwbqHIQ+Ec7D93bjEtjfY8VDPKi78sYVtN3g5UT0KgRUK
IALDEA7oDNjYyvOHRgq21QzfPo/s6IhBmRA+Z6sO2VU27mjh6RV4E3vJwSEciUhleUJfQykRDulc
6JMASPmu6ItgMh1urOEp7lHzsDyoUHIg602GEHIICrn32unV+6YhRBPGw+QfOhBzZmYZjKHqtd3d
kaFFBC6CrM1FyC3iW/wGuKE+AQh/jJWZFFjL+0xFDQA+4DfTF8RFRlMraH0YlzfAqkVtDiLC08M0
oVieSgzh8UE3w/L3NoUkb4AIyFuLMrQpqhGniA9ziW5rDdGU6dxoFh7xcPzbq6zMPomYHHigxCx9
efoJiQrLwtOXf8HXfbFn0n3sGiQMDHVd0PiVG/yBsSUqfAmfsk9qTXPKo7UcZhObLMYc6Tvop8rh
nYJgLz+goGxy+wTYebVHnkznHmCQA6HLsQVF01zmngDx+Eqa34cyQg8mgUAQxPAB/Zh7WtsM7orc
LfQ1tPWiVySHgmWi0GxCpnZJSwr9IN0XXwxBn4SSB22fhUabP9geTB9jVAz4TPcZsTpRp9wXxQXk
Y2im7dwkpAj0jCx0ie4RzNi4//ccs4oTBgr/9H/FWCEl7C3fWmKve5AZ3c18VhA7RVK4/6oZMoje
/VekYKleFaM0d9nIET1CGQe2i2d6VVRGRZiv2Go6Wdy5BIQFhDFVcKUUSJtU8kZLxlviYa7OR0tI
KXYd+n2ke33ahlLy7/vs31x3J8UaC4C6wPIxzA559jnivJmjotmQA0EVUut7WfpA2rT5jEfBkPxY
/PrJxiSDBRP0O/zEwxeihX6m4L8hHhIpqVkdnPQrfNXYxFpAM7LIyavRGjZjO2QP4BcWoIwVZNwm
y4FMZMMaaY4gjCCZYFzGH2QbatKFj5AYGUhB5rMENwKoncncZaqqxAgf4xLczQbk5hxbPuD5/R/k
OF/H2JdcA3Djc6gh0+ZqnDcmLlLZ3bms8MtJPtFlZn/bbJgxvSY6TyyfX2NcfmVHJHtq5IMcXaj+
0TuwNSsofDl6nC4eU1KhnOJ1xQ24BCP+CFuvu418YCcYdijHesIbNCgGsLKXa6Yw7n69anCvKBev
/ejUL1/LLtYjZfyZdvFjnqc1oz2ggkk37rfND0hgtaWPYMINgygNecXgPX+1n+cTDTGtLbUo2KTQ
zLwxn2Jb2fgeTYxt/d2uqqSdN1MNQ7l6jhU1pRHjwN86eDYEGGx6qAEm99v+hwTO2vh0FI247wip
kit3dzSugn+y08dFKrMhkm532i2rGStd0/KJejEqoutXM6+TdnmL7NOLHVDqSaPDDzSWGldreXz/
3RT+pkjvBMmH2BwesJKvC0dp8sOD+DWny0QvRfGL9w8xPFGjz8xiWWLtq+7tBxeXctxW7nVepB+u
MluzsG5pVo9Ft892z+RKDL6G7ehL4cms/FZhLjd8IzS5hWhMF2dMuUZuLnvtyczjDC0poNA51g4s
m8nMRQe0lLuP/QoYqXEvQaa4Kmd80WhRfWo31axZSYZzmQ++/c/6EutEjcMzdzV6ZEHwuNXssfik
mRphe/hmIyDit2mNWeGUtWxxw1P4iupQ3yhvVEbB2Wl4Mj+hOpNmtafCQrAeqw2yfQdcroqBhzIB
Xa54WVAM8h/ikQ1yi9GJpkxhLMDeWZafD6F+wE2kIVlbzogxb3pRktH+rgbyO7a1zcXclZ9vg1nG
81gu2JGs+ldr3jDhWW5AkuSNVbqvfXFs57fji7EWuG/jVBAlp5BkaAVnGggifA6XLgU9KjDu2jaL
oJO9uykQUBg4ts3fjshc2MXEChtUumyRBs9EPfh0SnZyG57MZDAQ1fnY78/HGh2L2MfR3MK+QmbE
j7dPsXmAlR0j5yX8D3gRzBIZn9j0MMs5Y3ienXZ1IhUBL26nvLzBgG0KFDp9QUggoCl9msaCEdvG
g/wB3n+vsu3170/+aNvXEjReAzrlnV5LDliq+Y/v5/eD/wTriF5T2EEwOD7KOeSFuhh6yMTWHx04
Jg18GwYc0GpjZYMmeADoV6Katm6IWXkxQSqGFtaYa3N59VGpwoGW9LvP/EjtP1NBskMQXCfWNzXe
fcKGzrG50cPweENnnoo6lrIL0T5lGFVITqVFiVJTqFw3CLCi2zxjzOCwPglNGVKA85KkDnUs8AoS
k28kDZbLlCCwxgyt/+loQYhAsJ0uRVQLfsIf3OSnXtSM9Q5GdTf6zkT5H6PjOyrUFieGzeroihZS
yJuyNcqnaGl4F/cy1n0qG/7GSAp3dMTJRxobcLs83HHlXIs5GQWxvDFrUNZW3m5O6wU9zVPN+M0T
AGJZRxKaIZbpUtHgA0QNmnn69MEcRRs5GFV9W9R6AOvo8yBQd8w9gbimKMX4EUaGmYoDl8ZmgtEW
8QlAVahAqJT8ctMdUPyzPoC2R8C0aDUhw4UoF6gOZZuo99C37S4n/FZ8cGLqx5S7iq5R4zMzw9T+
Q/DV+HpYTLNZvT0vEdFc17CV6w/xdVv/XIG+0eP5fuuSh4wAgVYsAjvfyNUwE2Qv4AR5e0seU9wy
1o7SpBxjGfUY3JJ6Kep0rwqQxw8kPC36kF5Z78utyi5jFj4M/si7B6sGrsD0jSk7OdFoBDfactJF
O3ksHvsWmDJ4Jqz2Y4tuBjGyNci3ozEvHRpRuSpE3CowyX2Hil96KvJem13L4jNLFIc7si4JElkl
9QEf5App9aWgIvXf//K1MbNyYiJSaHvCb1rvoFHG76Xxij6FoyML5Wlj4RCHd0DgA67P9P5Zi+U8
unLBlLRjpqc+CJxkg0E9mOolUFNEYzWa0tID0DWw7UF7uoMZq0KAXuv3JqXv/reY3Sc13hCKaylB
n0dPfY/m1ihClULlG2VvXCIe94Z0CU2avem5X2A+zG7DBjVh0bYuwY6Q0qE6LE43g1lE77PR00sq
fdnF5rkePSErMadFz01dDwpJ6doG7W1cVlPm/ZvR/mZHlhGMpKmOipIi+88BACZpiO1Pagw+wYDp
Z2Zr2xmH6lYmeZiPXzbrtVlm/2QgaUV3iIcFqlgVXostDnGNsudLo9RgsBbn/D8PniL8SOCGCU7Z
UpM+bosrzPsz0BAZz0cMotOs1ZgOp+beuLmtDhkQiMWe1k6OKjrrQ3/QQTDyCLtZc347qajUuQHw
ErEkdOTVr/5PTa7vVAY0GQE2+5y8TGN7cXiefmyxJPvuPf/dxcc7vl7Om0CagB0kjzKtxiU0zX5Y
3F8L+6e8BjdUk0d7MvwDuWOxRM5Ie/xIyJk2Tf+qwY4xbX+s2rNIxjyC8Gb4eYcPKem3WMchiryE
jPUdkQs4lx6iiBpFRsXiKuhTKi9D7XVNmPRsJsyARbhG9D+qEGQWtC22gw+hvMgZIwBQq6jM3gyF
2Q5OyHx3b0BH+7471Xkuz1+FXxZInwkoWJA9/UIP841FB6j4g4yTekFF9Z69mkS6ee0Qny3OmCff
WIgXv6FPSVunhl324AUQO8RG00hYcgDCaiF76AbaYWRfEq4lGwQJYA+tR5DDfhsebKuhH1nXF/e5
lMKB1us5699pvTUhk8As2WrbSMlz8O8jZwzMnvkaTK/sm81JZbwK+m2KVgL8ICOxjnwoMQydWQny
UsK36hZNpDBdNlrbt4B+G5+F6hECaFXzDIEA03K2I19j6Rb0P8pYLBeKyHdA8e1Kxaaljj7fpu2S
6zN+deW5k2IGdOVVWyTmJ+7ZcY6VRO2Nd/dPcMbtrgJ/T8ajEUiOvNLANOqtnQn4neqDDrD5YAM8
BJ+td10+x/pMrbwz8vkPTKMSaJTdaxu34BkrPfQXHPZooajLQtgYD8yM9yw6ie7aRFG9jjmxW5gt
P4erxXKldvKe9LM7lerPpwvPXGEaA0p25i07isLXWDLSXkq0JsrXFRQ7nPH4wqRGNmXPdVOtubjK
5Amyx1RF7yjzGs1MgScFBzvR39PmHoLwvfw70inShRU3A5NlajVpGgoysJapzbQDmXHktnOJVFvy
RfrEuvnm+Fn4Gfu4x4wiwUiKCTh2Hd+DalXjMRBGuhSxXjYxKh+JZ2Yk7OK9s2jaHYGV2sxNJd1X
2yZP1b0/QlXxLFT09fLOj1zSZ88tp4yr/UoOe3YrHUrFrU8X0sD0FZWQHiW7SnyJghp/VrZ9f93v
nlE7bJgBerFDlHHXh19OqY+MrQ7Ke1nkfhnCC+SnutsOJXqiX7FE3A7wFoGtLbulXXu95ergcC/n
qfl2ZJ6n99QeK2KN6iu1y0AC9NKcF/YcNIgzk7XVgWaBygRG4Z43dzQJT77k6OlXkfKrzgcMfMM3
jr0syWv8msjB+BxbaNeQ6d347gOVozGH2vvkvowjMdsDl+YU2TN9Dr0xlDD7ek7MpY0CuwoL5oPJ
xzfaFHSgoGDNwmQVqhgRMemebsk15/M71eqixzc06CSHqRJrE2N/jhWWW/7rVGBLmm5D2r7w/FGD
WOmDe4LHVKpCg59nLGWJyj4mK1FBMDLDFtcznTsX7j+SzmxJUWULw09EhIAo3jKDgPNQ3hiWliIi
IDKIT7+/7B19zok+1VWlQpK51j+tAzTqrXel1vE52zi9PkiYeEQ9SvcppeHXbLYpgMVj22nT4QF9
RBNoAA8AmQMfhdQN48Kyc2G5yfX51ddLLOfK+guMNFwVzJXbvs7FmX2qE6HTdwxdggaQkF+1lP1M
C94NdykLNnW5pNn+DfTGZVTQ9qRhKxujCEFKd3UqRwpVHqQE8eBm89gndK+XGpK6cbPT6Fw0jIbF
ePS2aiDtAxXYWRpb1Cqizc5sZZr/3bh/kDhMDJdoUA50RCkuGs3N4Jf6IAUI6pwvuGhj6Z0zEG2Y
8Y0+MXXFjiesozvYETy7ZI46CzPOghwehT8luwM3F9WDMLaOljd6XFOZPpnXRcWDHXHXcTvTnzvI
mHMU08EYzHiLIVteWMVCxFOIhXhK1XuIvleaDkk2XDdT2unyYUm6/T0MGPFA0ZESDOyOnk7e+8z2
MuN7tuyT3+7yZXRRNU+4UU4Vl6g4KbjsOi5+EmA13gXhMtBiRzeH8ES2Gz4uteJ2w7BBPVlOR03A
zIEHW+eYgUTBI4/uLWeXlfGRZfPWxspw1ukOR27NA6l/wqPZCbvDnclSCMJZza3T/I7T+PGih6UX
dhn+m8DIlWFPscY36LE+WowwlVG+jojBA4vHbTf/zrNmIWGJBNAhYuenH1ulFKUMUOiWlH2kmD3n
bx5i8MUKFLEPn6SLguMsqTjH05LRo1AaT/uhmsV5bPaD6XCOdbT5V5bV079WO1RT+bEYgGgj1oJG
+fjs4I2d4OEBpELvYbVa9Ezg4ccclema+gwO64tNUDal3JMIfqD8Gbr8fULm86JuMRRX+JMPPBIk
xnAWa7PiHbI+byQwl+dncZFWKZQL1+pu3amr5wkre2J1GCUtBbrnu+w/YRp9WMikh1NEAwDZIGG+
dLRHHDVsGZL1iXUeJcpPuKjSSVlvREeB8E2sbD9cDMHGDrclICWykAdvWTaUJEDTDkK2JDOkErgx
I+kWGSwR5qg7UnwmAhAaUyY20yyWhHgNUOSACyrCs8+MtIfmaKs3cUucqohnmMv1Pg2vvQ20YuuL
PLGG1CCBEoiBXedhdMsQCL1wE1rZ2+bxFNOkWL7r+45Jqs+dPNfjsjNfzJkHPcJpDrOwV9zbVr0c
7SrKNy+iPf56T02tpoarabwxMDvFMvA7JL6Vba4kEc+y6L7CUmt1vxwKuxSt21xGM0L83ZKyuDQe
VCql0R85PTRLmub7JMzP39Ub/a7bOrymc22x0lxUSDbd3b48yAhUHGhdsOy9PI4Dxn4e7QsxKoLc
u1lgRw+Dl85c3ro1BgTUzcpN8bqkm0vtELCDxUdeIW7yi2kncC53PFdkgu0pPjH34NXtQBp1pDYR
kghoyN+xz9Zt9q5uiuPzPeWF/A95QjcA4AmuzpW8J+oKyLm7vk83D+B3Ia0g+XFfNlcSpc5QbRFi
bKzgV4agYgeiWHaVeTkNcbmYpyf9V7J06eDLeXv54nXAxtH6X/ESS0SXUw1AQachfgKgKdvKb+fp
hcEG8WCrnLDAWK8PPCv3PLPG2KrhZ3BmfRmpyFNNnYlhPwZX8HjL695GcClEj1VIchFpC3VY4L87
BiDKDi9Im6s6ik0BQTFUo99jrjgJkFwbq4ateXC5tw1NG+naDjMlVz2D3lXMW7LZ+WEb3LjxuBPR
ZBnJ4u6U0chGiXF0XmFcBeWCc9jIPMmtl+yC39PxnHrDcBywvQ+cwiGU16TWSUAsR14dd6HCkBLh
wM4D3XnO7+tu/QAkmJd2EWqwVn8oteBBSLqzzh/cxBCLipEA5WbLuYCp5yS1YiAyq/BGKD2Mkfny
623CUId5FZV/gJXc3Q/bsfNg3QyW8g8TxHmkJ5jmcJFOIgym5qaiGa7jyTXxcCxNE3voqAHViH2c
6tN0AR3p9RZ8JgWS1XDSznXZfM+wlmy/9nCXB/K2WVXu42326LbYeCEetqgkioE9gb9kUFoLsZTu
Sa15TN/Lbsm9JytrqbUmKE63nADZw10Q0MPGcGPcJ/5pvyKwiD5ORXuKTGDIIiAKgD3CpzWEfst+
hiYiz6ViV/4NhJV+sSWG9T49Iuu/NKebiNcbbL9rCm2E5RRW0IbrY1CRVABulPy84zZkwREDiXT4
DjvAGWfU64w115/yuR58fGR0xXLIP2BvtfoTI0TnDy+/wEn9lHNp3/oMeOYrGC6W0p5GeP1lbukx
wJ84zS4o6NYSgjgyqGz6pZvHFEBHCDR5H7wz3vbQjACI8EjxwhIfTCUSit2FoT12ucb8IcYIqk6D
EBL6kTAFQa4zr3R0hXQiG6K3wYDD7PIN2Vz704dEj95mh2RYISQ98hahxZjsHxh8P1a2PozP+LTM
1wk2Ew9Fxct1I9RfT0yslX+ENL4vGbsHdawRkI+1NYQwmfV2LYZgiIH2LThGeMP8Oj5XMFWR4JmH
QeukayFVfdtlSLS9qUcppZ7KoFYLR89W/dn2JqFGB1JqcnyQCCb/ETT/RsQhWOviMRNRmhPBZnhx
yeo3abCoLj+S+ZXN79Br6Mc7B41VsZgQNxv0oLa2Fk5q74sTFAITjAwiH9fNUJ4VOjsKewrurGdQ
X4AMGLyYV7OW/8BBZd5nPSLgT3ETfiFjgxNwBCkuL+PjpiSF4msX8HhOw/OEyRM9/BNdop+3wNJi
YuLjH1bJ1ztQfPlBGg5qyq/uvbKg46wfQDN8TjK9y/u26ETamjN6n1vFguItFBdVdsMWQMUIv3jb
S+f31348YPIau6XGn1XhZNZfZYfLzBtQ999BzO70Ghl1yxr6+GCqNekZWUgedTnmAeJZGAMVzbsY
CyBi3SOEgP8cr5Q2HD6DTDUyDqTCJuey9YFIdYqttwFs8uSKZ8jLvTSZ3uXZsD/J7wU1gIBxj+ia
bDlxq9pLoewK905iyNeREqvBicExEE1urqbZSeKqVL3fpxGl2eZ/+PYJ1ErsBdzOmdOa38PDPNqq
MC3czmkH544/9fd4QdDUFsgECC4WsmORHfD3Wb5H3mgFpjG5RRPlZ3yL6uPqYyeZpwxl86j7FIBN
bVenJzhib2uoEFFOjASncGVG1CRSmAZfgsX+MmjZ6oKP0xjFtJWn8g9V3XvaoFGgl6XjdO+ONC+H
RnIYQV5/HOkK9vIBdmxd/fzyc8zPVgOSzj8mRhZQFtYugFg+9MF7CDlsEKu20/Pu6HyXo8H0cyOL
0RvMuwbpPlQnRylHH+4ZWYUPSanl3Hdn3CJZtrXeSnZqVIMmAhFzNiJBRou6KKfZribJKXVgCtRp
v7lVCBQtdr70gkFygN7gseTg1YCGRdOGQFg8NG8K+R0KrV+dsKwn5DkytuIbABIGNKxjEZbFKgEs
PdQzIIc+xvPv1+FTc54nNgdaEWesOw1i7wBK06OzqF/MSEHGTy7PEdWWikFBYYvB0IhBHhqgMyBe
MlfUFJOwYEaj1Xhp57/qabN77+7E33DkMijqkKDuugIv6LL7tgcQU88xKiG2KfTW+NqE4zCxGwCz
sdU2PGk8TU71oLf0RjSaLTUoy4ugXBOX44d3RQLQRtZ+k7edkT1iqDggufWnoW6yUa6buEZxWrhH
0vcT3amJkUE6IRXe7RN9MBd1FJruc5PWhlaZfbOgJtGdPjffgHArQJMXPalKnjGHobK+Izprd7Sh
wNUdzncC4CRUWy1SIGG2utu37cBF9TS/MGdW9gcEKAUahVt77nuR3idycyIaxh/Vy2cEodGsksZA
dCNzrahK9NKUV0d7nC8ZMEM///LSP5jLbNvA+bFOZHGEjjbQ65UY8DVwuZTvoKOSjLPoC2uENOxl
6LvP5ostYM4idTjMpZ976cl/MJhucbQEtoF4xqSIlz5uQ2W+0Fk9CEMiza68TLYbyBaOybczTKzU
kyNQkdwFOhgcp1/AY+ofjW2QeoiEFgZvsI+MpiOeGtAJ7Ol45z5TNpvk9Ol3xemtOY1kI4ezXyQy
jS1Kemr4enwuThViprBzx8RfL5TN59JyaHE8LcowYUdhuwdtMHWE6cOFiL7JHNiUB6nKqN57497b
aAtQ+cmMKkA7h9Bvq4AeqDqiFnRxQ2wnkO3hY5vqfiHZbLMgcRV5H/heCtQmmLBzzkIqR2F0Y9ic
SDnJKAfTxs4uBTJZfsJis5X34CB1yLsGPysvqOHcyhksj3SVJbIoofDL/XqOZJMewJGtQvbVxCKi
SV+0UsB9Zxoac1qOzAqmCpg3ywn2Segi4bcRbwY561SKm44ajiPEKy9smM9yymfgUEiKwrhn3mM8
fbCBqgGOIp52YGtqYKKVrj2dBGGlpcbrvv4G1WXwOXFuZUf/BZbBuTcm1jN5R2guJ7ffO9jfKHdB
0rly3CMsdWzSBexkb+CZqhF+gcgefz8DLmk+8TS8WDkTcqjDPi1uPOu9JABZw9hIfZhMOQQkrNEk
GaP2Xr+5qpy70IQtPnBXnI21p018xszQvU0Ywkt+qOz1p4k8fyjRA0iz2rKVDNRgrHvfao0Fi2rn
rVujtwOWMH57j3KqPHwuxkMN0qfDFvHKPBzX6FMxU7BLvBmxrXtHyvyBh/ubg3TcuKVicQP4nFkT
fNQw173+7dRvv+NeNqZeMTiH8a12NjQLwERsEkj46+A98PunRWQvdi0wuTcRmXQMIC7c9+RUqWFS
RdxPqZh9317LvQJjPJNeyoy+lMbzbhYn1jZIasveLcxjAac83nV9bClUXgzquLKExCFfL3kiJBip
r6nt2UbpvjFu8TM1OObw65UMqeQQo5A8zjL0fERn4XB8WhPOKEb2gEgvNdokUVU1BNxvUtaCddsR
rkxMmgsw1DKGy3rPxMD7zNT8ERsKeM6YB/fuBLD6JmzBvBBzezujjFQfZA7r3MD8OBW6hocFCMIx
OWRWHwEUtjaLRh9ypACpUVn0qAEZBSM0MURfgLqjuFngcyDFFvHdc8gRlyJPwItA3DWPaGV9Zi8P
r6Chqby/ryO+EfJImYuAHeBbfBrNCdYYQHrCsTJ62mpmPraAmyBndOzkE/stY0NWg0MO9o3WNi6I
k80QTkS5wD5WOQUvV0ibdYGkR8VVO3O1k8srPgaM8IJKp0a/Mf7zY3YuSgD2BuEZIReLRfoJcuwn
9HvBUApb67AmyMxrie0S0U/fneqJBC2iU90DBS1SmMZTGWimX4cfn0DwNQFHuVlETYTyGhi3E4Pl
j4vm5rwXpUKIG8/2hUCpv9/HVLja3EFjK77ys0QfGwCr2slOsrmc/UlYj/5G4ENb4snQhS1VjG7A
Hi4aC+x0wvkDcnzzcD8RbpYBZ9Hd8dkMmFMIKSoX3nUdCOMI5CymY+0PoK0Je1bJvp+N8FgrhGWN
F+glnW5dzAt/QFEErLCbD8i4s+S49uSdiClBdQ7QgYyXlByIaXLj4x9itu42EVdcKWFUx98EwkFE
R86+Yfx8I2gjvigkfBPSadjPTCJ4YhLVKivuVpwn29buLQqXVdxS0VFP0bfS6ZlHh32Ff4YTAAoc
hgN4Tp3PJL4DMJdjmxDCFpmQ7lUIZqHyQhA8u3fezhOEXrCYd3MnhovKEdSP9Qi/7h9YHf9V/PfN
as13qCLekeaD3C/NT9QOomw7XBH6N0d6DaWMIQeJpWOJ/BaOdSJiUADCorbLNi7p+cfrY5xHeZAu
b2vpj4IbKKUlet4YklXWwIOdhcQQ9amHcMz8Y5xIOm2gi8vrN7MqanSr3p3DmDmawL2saNSn6xJC
fWLA3EwOA0c90SskZucgMHBBsdilGPeth+oy++06AjQZMu2LiBKhHJx3xGCJSLPz0NAW0gYWm7sA
ZuWemSw8gqk/zh6IMS14lo5P8o3nOwFNoNcxebNf8NC3DY/2LWypsKHKug96vvtwJ33CCcRqw8Sj
jTyqrOo+dLLSyrE3IsRgv3+L4MPW00AehBhSJinn5iSVqVMR8ZkI9qnMZv5Q0f4wvUmHciuilAhC
xhp/qGrJlIa8M3q0jX9tPHRk+HnovXmx1ulraZi7zUAK6hPwyYUJrZQW2AXZUhJLqhy0FwMSEYCN
EmswXA7R07K3JnbP/ObcVnVqJwvZDgfDul7WZuKl9jCekGIH6DBAOLcE2XZkB2lBpCPmELcKFAmE
AIgxGEX4fM9HQjg4sB0lgkyGXT2UZ2FXHSAfpB1GPu6Bt16QyiP6ZB5Q7yZ+aY1sHTsOc/PYupBW
YIUytovYW3jkwLOzUjjV0eSDdIkz3Gxmr3m9qA8okQxv8FsBGt2F7vi5rrbFHLsz82zZYwlFto77
AZl6qvsNnqwktTcqtlOuOhrxbR5LwPmToA8rBvYgy51LAf/rJ17n430HlikolY2Xg8rvp/f66Z3n
jv1i/tl+rl3Y+cMQKaujuaRBBhpasLefLqv45b/DPD6edYR5o30aN46Gpq8Js+XXzuP67Wg4V3HC
JzaydQ6APYjVi1MQTuvaE/HMCbCaAMtn5rOy7n7V20jUZ925JWppxjoM1EXJaYF0FZHFxJj/HdfH
sAft4KF7LggVY+dyCY8EWoJXQT2iLhGvogp8hNIh1K7DfbxhvQGehsj0aNMSsiJM2g1rcBhb3ORR
PFFhCPgi0ZXG6kSqgqPPeEv3EPZ73jnKpf+Bv3fzaTmFcSamuSSM8bjW17k3mAnhyLezPvaJqhR5
Lz9uPeYsey6sZlZL0L55eho49zmWwoWdLLOvmZN7zNNo3zYPc9dbsg06d2F7DdUgPz3Xk+DtQ2wo
lnZVWOOdhQSF7FhSyhCIDPc/qqmysRFwM7+Tfuqhhoru+03Dz8l2DsB2v6ANX/KomauSQJZ/Yx4d
roFROKotBQkGgzZqVgzpcibbapmytc6LSP3FbbPGuyOgMTGpDjgcalfo2B/IY85o0EU4HQrLgSOb
PwAeVuLp04eTBGV0n0k/KUDirsTOhrnuC0voISgldWjI0qodrAytmTDPBd/PRT7dYO84aZYvYMni
aNx+ZFGpiFHLCgWW4tagGVIg1yEtVHJc6bOHry60KGOy1myEtLYxWDiTRcfj67PGb/MsfodpnEu2
doteuNmBUm6R5o5wcUKRDm1WXakzUQ5MkDaT+F0c9Hu20/o6fgRdY1ZUW+f0xM9JEfsekbHRYC9R
p1fEdbNE38cAcm0cDWbKOtkN/A8217VSm+PDpydBw8DXgSS7cpTVWR4Rm6m11hNpLRFd55qwBU46
N9vyeuy7QAw3vAPAyb0js9w1447EiKmGbLNs+2MPvAJmntTALX9DVtEUsxLh8kJCpDOaZgOfGdQO
kWjkb+JLQU+/fflfHvTcticyM2WEzY7g4Vha9E7dM8cBPGNMNQEivSC9E+YGiQZQ1Emi3OwNOQAB
sWt7NOOh5C1RRPK+OJ+RjczGLg8vB8+Wq7WttixANtfBDVBjuH8cDQ7J4I1K4eEV/rF3+N6GXV7r
LNAUFa6AZ58h3CpL+O1xL44rri2SpxM7AR/301nZiRdtrG4P3FKgYTAHDAC1B930EzQOnPHhWIuc
MtR2T0PCwr/EWok/DeXWM8K8p/1ifnuLYTZi0BNGTsV/IOrWTFQnPbTQyx/iuHdVzbitQZrzOPHK
uJyYsp153UoKjnu+QMXAv/ABZrgsFtk1vUJVu23vlWylBhm3olUEgYlugYiwwP5GESIEZksK1wVm
A2pawa79Gw1m1eNfZEgS70aeMgFcV7Zjjl1sE6DlmwkcoRD641Yu6Cb588chqWPNRL2AtwiLcaB5
+IbwzzULKPSgnlWKibkYumEuYE6KGxGR+95kK3WqAc7nP98wv2B/YprSg4An3A9MPMI8L6KgyeBo
p7yVebVDXHVD1CdUdlwnCu5xjMDqESHU8hCJfiVTeVCaE4AyvBOyVyxpSSFBEKejfqQaIRiQ3Zlt
VZnlXkE8rtlRry9GoRAKjrkeeF3QWQKgCHeUcONi3Ir0y420nd1O2G2orR4bvxww9TGB5LAwndzd
IU+atBghwasQ4gnJYBp/TJUKalNhM0PpfcSlwr6r+AT1/wJjdJirgULFJ2ynjPXzSCiSf3MMDBgl
zPb3To8Be/pH9+eKUjR8hd+gPMkDv+FMQFPkZFtp4ALRaBHPLHWQGGlFaDCfIbVAiNFkMjMOnyjM
sbD1Lof3qUJ6DzV3/VjLv0nqEDDqI15DxvDxtDilyEaNKDSgIMCIZtfACtW6iGErVAfYsr5MpoRA
zt5Do/h7bvitfIry9840whrZ3XD/Iuv7GZ7r4B7mUy3GbLKDi2WBs1xAZb+73IGMQtdAo01q9eQj
pp+3OILFmLACG2D+S1illxNuwIaOMQieEHhrfrOZSsZ+/jg92cjshowQ7Ei1aqLFmqywJfXl/H0d
QR7jh2OskugPiuDuPYppMloOkBNQQS2+F6UCpbBAPT3tB0RH8ikUkf7h63FHrwBNOe5TTG53k9gW
O10c4/evFBbUAlYHsAbMglRkk0RwhrPnmO8vVi/0Nos2/sS9Sud4vWzH8AfbA8QS7C4udeIFF5P5
3emM5K+ZJkMxwZiZNBxL+BgK+0sq06/wed0JSj7ihPFx5IkYHPKe2rMkkNkLPypYLcO7OWMf6QSL
M/eZqIF9evaY1e6djArWil0FbZx6x51mNhcEIQQVwlZ6uooMxHrgdr4mb08nZfLmfsHALVIrCDmB
CaYbT0dLUIOR8lO8ndc2UTDRjdBItTTEz+n9aKr++MJbkX9oslElJXBrmEVgl+0R9AZYNaQAI28i
Eqi4GTLpn62vehCJ/A2s7KTtsznMVO3nFySF/fW1xS0nbHR5UC45OIHqKccGnqy4H2gXHD1eAsRn
81ILppki5aT5huFCpLEgMeH3S/ooW+8C8ofLAzuHiL2f0rnPMftyLSLS4jAQljT9ihAHEcucLrqV
6PcgzaBsjgEsm8pvYeD8pQ3B5Z+05U/7O+FigSuYzDXywZP5/5M0BDyrfElhPtMoAMgf77lqORTR
kQZXiJdV0MOeOYpDGlZyIKYEoYKaN0zyzpEk2SofILNZXWAkUF6xtALscrspfkfMhNr8hQ16PkLz
ZLWHDrK1DwTImAYoajjqOuuEg9yVLOlHCOkhqsiHPo9nTNGu8X8C6WANMu+0hyCvb3u4qBgEImIv
S+E149PerRY+e3iEK8enfXp21kvQ/EoA2//lqIEB7fjsxmSeYQv5/HVTKQSrJtVpPtqii5c94Mo7
VD8/dKRZqKzvTMFs4wVxY51RaRhxD39Qor9akLf+qxHFT+z/+CtSTWkJGATNIwtGi3sw4HXNegZg
xUYD6owObfNwUQ/iL6VcIH14BB8noIsPqbDECuFlbNFlIpYYLvYiHzP1k7DaI/w6HmoqgZmCuOhl
k7lrTnWbHP/OVoKc2GDhFexdxT3gx6Wfh4GzwGCI1hMBwEsRxg5rZmy9NIKDuy2fEIHDQD3P8GNF
nDU+0e6kq0GqmQnGJ2ZpzCIxItVYpIvx/HJ58Lte9hbnm3mfHeOXd0E0YCwiVhLawkAlDEmGR0DY
QdgoLIlHo8S5kprZH8yE04bSHjCc8ZIHxhyCRvaQl2zSoFoiDhBw7UsslgieWq8P24RIAGHQehqX
3PzaQekCSXM3kAmF8JI8p6NIgUx422yHABgIPX8ZfMYp8y+Y3Sq94jyBTIm1CJVodq2ImEgD8pnh
SlYNuPtBTFTJzzj9QXkGAWYiEQBY+taep9m/7e47kjfqsIGJEygQKZe8l6mG3oKH8WNAxYqYUeZH
7IUBjck/cIvnwbVCEWVj/X7xvg5MYl35pCNxpOxuBiOFwcRuM6G7EvGBBz4txkHnAHzyuyQSjQ8s
hKFQe3wI5u7+fTyRq0CdMeH68a3wy2MK+6Fbn1OC/YWtmqhXlPuIg/Nttx/stYXm5ied0ntJR85M
aaQDaqC6zZ4+GsHpAmPBpgposuZcL3PtoinIlvre3EysWMfL3AbUndkpOfEzDm5nOjjquC/TYvNe
xErfNkBapKj6FEjDtcbWrdFdUCdp5htcrBZzn1HAEn4njJfDi2iy1AWYzB3hxX5ysxRMZ2HJPk9y
nP4ve5ZN28Z++u/moj7ncYGkFMhh/VOe38HLVleFXXjIXNAPb7tAnd22zEmXV08DETkDlyT4S8ZX
OwVuu67/t+JnjNBZFMZBZjb7frpCnWp4Hbc6D1P/dT0C7Yk0x1eczRFTgekdeCIm/y9AsX5lq+bM
p+HZjOPhqu4spHoOljVcA1TXdA409Ju7tYrJlcVJzpdc8aV2qwW0y2/84sg0mBZKaFq+Gy8p1aI7
Olf08AgFXy4hH9/dCGcFkykJGLHv8Y04OxJeoOip3BLQQC1C22zyExQqrwMOFU7eRVbZWYq6Axa3
YgTQiNnVTnYp0yVZjUjkcFMMoOmhPjoqJuQwiESqxaCcy5Nf4s9u779q7Kb7x11AnAzMWMhoEn7u
g+B3MpqRXZuodomp3dWwhUXwtEnjP4Hw8FVW9kNbwDNTFaFxQ7jg3RcC/3wu0VF8Rkse4X43kqNk
3loS96IOajByVI7KZNUeZ1ArKOJOrVOKzU4oyU3AeWWrhnymPBoOjbGEtno1BM3I7IqyQmVeG0pg
X7BF1UrdPXqXSRBsoaQ6McCLeSkHMkBEuo3I3yaZKHgsxgQM8AUBxzJMhBzU00ezOePv8RO1rcU1
qkN0ZRkQhop3iqVt5SFg+GLgHJkMjgDcmGy/oIjAqgsKsQSFhZkuOa0xA6ZBUQG07+okKGaKR7Zf
iXucUGTVH8VZRS0s8ZxDG32QhOWYEzjbftEBDxGb7/XNZz8CV6eCs5Grzd7HeU8OQGNAplkp2wyr
3e8K1DjKMt00O0ZsJkYTXF/h0ydCAH+IuqliHudBiCYypnr4PMEK0iWyuzymsxOmlewwwOL3tF5z
3XmcByHfVayfFs7HQ4WhUvfkE3oePN6cjtzgsN3iMoN3QqH7RLqJ9rHaZNFknbgpBNNat9Whdd9J
1GwZOU7Lz3GLE6+MskD76y53DGLUm3MJKJXSSXElEj3IKGP/xjy5f32dkij+efmg3eaxqLcTAsmx
0cA3nlAjsWe9idc1KuCVZEl7SouCYNVl0wnfobR4kk9wcweO2S6HISpxVEYQcRQ9vMSeblCRTBj7
EtEx03Qsqr81mJglPhp6KgpV5z1DaIsyFe5eBobWAsV5h5QWHCU/J0+QJEcGuDAnxuKqE1C+ge/t
kdsiJgHJe/uglbbG7KvUOKE3pPWWXNDU+duv4qMaypw3EHc3q/eBQxpA++O/W/CYjVGHYyr9/kBX
o+/w8JLiJi0xAlH/cHaIoYx9MOAPVomwWwwOE5IswolHiuxgef+96LEUjpidkYbaKvFJR5mOIj3q
Av4sCm+0eaAu50yFO4LplazHTBzHWXTNeDmFeIL3P+KV0GSLOpgTktoBpdMKTsm5bxP/cx4sEECz
um7IGUwWmg/pjGEbe7JqYJ5FwDtwa4sCcFM58lwEeF+R/rGTcBgTWhzCSomUX3bIi5jNM3Lf0DfC
NVA5TYAH5iIKHwJ2rO9qFAGhmtpF9psgDYcLPRpGMK0CoAL87k1iuJlp15v30wgGGDL8cRqx+7va
Csg1DzmSsXmS7w4qe6eKeZyqcAiSw5MLj0Gni9X8uRXE254ivERm+N72PaV2c9UX2OGdJBSEFoqO
1eOUE9iTnxmoS1lbo1oacWVe11s8dHVG4DCtZQ1tiEQWzQQz9JgJ8SGw2339PRaiP282RJMFX0/9
zVcks89KZIaEyWPLJ8v97xl9UFyL72LnzFb8hTOPSDRkjvim/5pDO8d61MUtWA0yMCyORB9OJ0S6
adNuI15xxSC6p93OekqGAmnj08ORqSCIZ72PBBSP5iab83okbxg0lR5pvEJU59bOnoV0UQJyiYTE
9bhQeNCgtcj5gQg7BgIOFCP3SrKKe/JqGrujkaytMfukaF/SUOGeMCfMTtYDflQhn208I3KrcjSi
FOFEE3R32Tq/uaPEHKX+dmQP8TBmwvi+EHXcIDgudPd44Feivjx/zqMFwvA9VN7j9OGXUDRuRaVy
Qwytxo9InSbOe4PqU1z1UIzoGf7RVZPYUjJeRTYOEKZEwwES4nNaViEfSEQqijyyBeUm5Q82I0TQ
KODQbJHzA2Lg8RBZhTvgF4nMNSYl0bZMzgnC//qsMx7z44z3KEEdojlZyFOMwlHNLCo89dACtNkU
HzIqFm098b6z+/Y4cB9XjqwlefR2vxT677l6kaY6wkv4zTQakkixlZxiOg55mFSf9G4mMpuULS9b
W/FfKm/09gBi32CgArgyRyRzxdiU1OfKkBIQHCT8Qo5aMXtVpPB9QOZ0k5MSyptKxCGig1tH64i8
YrTIQ3WWTUjPetuo3EzSste5X1kMP2t5HCUWF/wqiU7hRDCh9GGyqAholIqT+GwMwoUxZYVECq1J
JK/wvoeV82IxMIZImOlTAneIhvB+gaigNqlcnRvW2NJpZ+gAOJGDb2lJgtRcK9sCH+0JZWGOKF1a
JTQjNQtrxNiqZ5yvWYapP6D6gmHt+Z4eqzuf5NzYlwUKG9Bs0IDFyEVOzCx4EZop79diCthSbA0Y
IH2J/ZmPDTXCW2mNHSoLIE1lzoHNpI3ZjbfHR2aXPLIo3sY6sYh0WhcRBlRjJ8I2pJjYBzpVBeHk
l+dAjNP8XacrlCgWWNaHDp2JMlSzZH4IChOwR0ARTGOR+Bp6UotJ8QV6VO4U6iOeGAJHRds3AnOi
kr9Dx8PMksukgOtYOgHXj1gEUBUG5AsffRT8/j+RYk1l7uehLkIJDfh4bsbIXYsxY093ZA6v3JN/
I7gUtzcz5KikzpMoRTikiP9jDXMV7SH3kOcfLYmYoIHigPUqekz08xb5mFOu0fz/hPD9drH/FTw8
DS5SpZZCb2iT54RmmM2bmV10m/tLMLCuAvETONSMMDwqSpyxiPmXz2DMwiOmh2Di2Y2NiR7uuVlT
sTFN0hIdyFpQ7798zJKeDXc7bQm69P+bz3PBukdah0SmBKUi4dblXgmPL1eB7ya+QaQy9tetB22E
EqFirNoXSfaTLUpIrsUwtcZgP9oSUM7QY9YtYn0uIJgl9wiYT4Q4iSaWzHaaqeue625kEf0AO9/R
TedCAS1qwtJHXzoxtqm7QuTs7u9s+CXPkGgyEe4QCKkuwRfnS47xoFm83YmzFhNICR0qw5wfRi9A
u9Ybk5/aEd0haD89rb4OsdwYvpj6cDOWAIwz5r5OGbfccYfAv30xV0URSTXTCZAmzS5qihVoBZJl
1QH2M4pdy9E5hFqHPvzwJrhVmJWO9AylLcV3MwR1d1ErfYy/HXEEkGQjMEpKG9MtDfvp/4wMV46f
7isqnYMI/sX25r84VqElSPuCBTJ43rguY0I6+bnWMM4YtTGZc2awYwuUoLnCLICTIBv5p6i4LSgS
0A2AlggwEZ2OPWGSNAEcGwZ4cIiLYxMj/ZQZgsQudfOx0I2xv314tlXvFhDxi4IzNcEcHIn0NXSW
HDKMUPcfW7LKwJye0eCHvB3BXdNZzBT/7o9dUvoOzNbbvpZj2HTlh3zdgTBx6fM72wk7FqAyJCge
6KNDtA+SYTYIMElGZ7RWgjUBsyKzt3BOwSGgFrMQUZlDJ49fv08Ca45gghjDewdyD4L9G7QB6qHg
AynGjB1GucHi23h2NjhKtg3GeA5anOFoQZE9of/6QZ4I1kzK4BH1Qc6hz3vDOkznRhNGQBl6biBu
IR05zvX1n5hF1gYIzsgYnN3NyaZ3oIvEvQuezA88ohZB44UoVXAGsNOvoOGTaPGNuV5ifRIy4xE8
gxwCFTmjhgigYHFA0pOpOua+7YijM9+ckugxkNH0iOQEApD8Ijp9mrmYtCzv9Dk/VXvHNV0TAD60
bGMdZ6/Lba6a79WYTljxCqeM02UdCXKrgOOgJcLn0ENI3intQEf8H2UKbIgbnsFvEdmVnlB0wIcd
Z6P9y5KnTKhbkT5gK04dU8jLZhlP3Jvup/+xdF5LrmrXGn4iVSGCQLdkUM7hhpLUEqAIIuvp/c21
Xfaxfey9e3W3YM4x/nhSJjEPGqi4KPYbjFJitWo6VDu74P3wdRqyMigfZKjc6ZfC1YkKiOY9rKE7
qnVHRtAB3xG2gPLVQmjtpKJbVQ5+C3TI/JdgWNZn37jVvLMNjKaYFLwHb8BJO95PggYCsjjX8D9c
p0E9kvag4BS/kX5h6SEs3os+0Mf8u0X92PlY7MP+goCylRb++yHoh1u/1vfRCdqLM3j9GBswO43J
4wy+2LmZY8xRf7Y+icEWZuIB7g8lbHjwIFKmEWBC5nLYkrLH9wxyJzb6aopizH3OWpiAGe4Ya73M
wHUgU8SPHQs66W67R+HjeYmuaXFgU5sYvni1RQrfgAl1K467koQXVLdvtmBeelYon8tgPordrThy
GCj/TQwYoEnQ0nlTiYO15sl0nNsXvmWbuG6UvFwZjJpjbFvwUjCX5mTxD5YXaAWEDI+qOVu21nzd
ODMeVZILBUV3JSVLgfCBzeYvuJKwAKMyRIZUhl9SkY9CrilUQpBWBX8DXO6UzBtU/qiUf/Z6OffU
PX13ZE6JfkvRMb8kbiIQjayImUKi2oIrWx3XJ8Anm4zGgdbyFRFiMezeV/CGaXh97y4N6VhIFmHx
53NzU3oAsLZG1hzBpbHJ6wjrzfOx5UflAJsxGOioe2C39zpDyYj3KhsRxSUT2PhgZkS/bQ2BNwjX
pYlETJYEQl7fW8w2pIXx4xnoaRA9CHaf8xdJMe32jNFi3nkHKgDsl+x+fkymQXvBmjScybc9YBU/
CsU7POQ/wDk4SNYET7WvOjdtwmHO2/mHuhtOr7bGSKRmLJH8WJUbceXZqjsMX2uZlB0WEfOk8PJA
hjI2UeYSGqKLEPhuxy/T/JpTb4moz/9YS9WkKlcmDgqdhLkhtOwmQIGXm6JyZ+0XS2hk3Vass9iP
XMJnLjsmLB5jSLcLbfBCqsX/AfFh/HfqOcplfg4kQsIKVYBK8cF6lGpSDkikRoD9x8aGTe0phyZe
Nb+wWbgZawxCn1A4bZ+s9dMByy8jVoqltjiIiNrwRnaOgeAGaEHheeWo36BxxEB1GHrPKWmJ4ALu
1+FZS/neiuudIk+izy5z6oXHaaB4fOoW4jTBTeoT3jwT9tf8LgeuOg5RVyGAxM9uMuKQJ4XbFF5S
2icnIjsIRQTetIpLcmswcyGF/5MDFUkAaWocJG9kGYnPebdUaavkOeZUaGJb4HCDxByeEFH48YaY
F1EuR6CMpRzRtR37C2oqi/8rpHoLfZEs621sRXtSCCCl8jlW1YBTxhPCcbmBRiWWNA3xamYGoDW7
3AgFMfM+pj9Uo6YIbGzYS2thzUFdTpYtklsnAmjkpw/LLQ8jfoEL5xdJweMHv9Nm/N0K2ARavi9Q
DC0ccJWjcCNBRkh+tqpbT5MOK5ti5XPOPOez1jm2ym1vQbyPO7hoQsGAXAGHBXoYC9CGaYyMDPiM
PrkfgTgEIMwx8UVztF9o/fSNFPQXmSCVK7vjdAAgnWmol7hvaQwLSmfc7Ym45ERABLC7yDPscHYM
iMPrPr/8PA+bw63m1DcKrxLCAVJX4IawGIPgDEOYxmVl9zoavOrFMiPVE3Z9hGa0OObX3pKISPs9
ivycdjAShu/b3oYvS5wnc5mQTkZeuW8v8ak3S+ZCLex9ycTLUAsuiJb73ErVIQDAU+bqtJ3L4X1d
j5O5xiaNCI6NVbT6SCE7GbvRFkaMOlusC0T598kpwn2NbJ0o/jHWnX5uv4CN6D0SK1hDj8FZ/EdU
c8TOQka5/cL68oiC/xpUCGA9Lu0P4bD0B2EaJzDx2NJgVJMQic77wgWJYIZWAT7DidB8eFXn8jtA
0cQHcr+1y4aNsnJ5COWDTAgSWWcremfNZksw/3TAecpfgAIC3QsOX55rstQD+LwXri0XuGc47o0l
wiT7LpsNB9kivaVbZOvPcRIoSOVIb8DY9hipXn4mKwAvdH/+8SsmmN3ASe37FVBwj10pQn24xwR2
AxIwFuh2BSf1W0n4Ijq7Y4GQzN8dg+nnrP/JUyWjtwls9U9i4YC22+WwT6h1OOtuxiRBVI11ZhbR
68kHx/iKYUwTYzgrKa5N+s238RSkj2RELEQTIboZJzvjL68dnfzL8hyj8IX4vz6uJcQ2A9rmPovm
d0TCpDUcMP6E8vG7lyfcc5PnJHIefevufc54IH/Ix5YD9rIDYQnpCsnLRsKnNlj+NEs5/Go/WsZv
5oTibLCOh8kRgVS5GZzzmcbWCC/s9E8ZyD0oTVBOCesRcAJ1xcX0Q8UYXDG52SG8aAErXXrkJOY4
LSxpimh7QlZaumrOyaY/H77NDG1o+Ay+4zKQJvmmHJFIuUWumZA2Xju5ijs2rDOgcexPdp+i6cZs
aicTYomoT8gD54p0B1ghP+X7IwqeXwibG/wXQKWNpOQ14cnr9VGA2gXvMmV3H6TzrsLcjiWFsbQ3
qlkODRRczps7gb9TMvt4suDzQmIPmofTJb7OitOJxpvFc/yaPkQMQMtdd4sJcgeG4ppC4sh+C8YB
1pGxbOruv+ptYXkE4AILd5aJzfGessSSDjYiLmN9P5U3AoWfuEp1GzKxhvlnkrrvB/wM/L9ifg9r
hO+WwqBN/unmZT25xo+fG9ryECyEES9Fvg5HCq7yOel7kTj6C/UF2lj04vg1PUAlMKI5Aml7in43
rOzhkTNr34Ytmd4E583/ISaCfKmAi3Uio7FuoMMmEIxJ8p9dR3aGFGanY7oAhlCd4n+t3HjDxZ2y
Pn93V+aYFbcno3sUoNUZx9f+tGaix4ynjaMtBZoM7phATvyIwwugJSyJwTpo/y7i9+gVO0OAAMeh
WEPnA4JA8djhFD3PemzoWPIduLghbBp6Po+YYtHOI+pRUk8chJiTEuZxvv0XqnMzBT8gh89t9oK9
+47iDedFDGrO88F4TDuTNrvzupTF6pO5HbQ+mRLlivylDm8uLlkDeYy6aWD42dLSB57KGacWBVED
sKa5PH+OlMUvvGMj3CuL+w2FER4irhVUZJABIWI5Zn9Hu/Ulf+gVsafcJI5UFujG7R8rrlZHmkMI
fcgHxHQKFdVDrZ/60jYDM5/i28EJASQJX6Oiw2O0YQQQ4KYEKDD0VfAAR1+Je/IzVU/iMeOXSWqB
uhw4sOAUHbzHwpfK84/0CBqUJyF1EkK8sYYiZs/tLPPBel8kxrVjXlWgj5EMJgMq+ZgmTOikTIf6
PkUXQECKnzKvs7fy62AgYToA4CNOls+Ar4WEBg2WoyKH28hXugB+cBO9THBnELZbHZRUCh5TpmEk
6VzT3bSkAwEBE0UCkDn8bGvMb/iCKJDc3d2SnnbFy9F+uMAyLAsst5Jd0XxDPDtFrzOFyHtC1cRL
jn9p/gnRuhDDM2pXfST9P7/yGqgwZPf4XDTeILHhUed8Z5FJVmhvgiIdsT3tMoL8qCGevZZZkIqf
GaffmEqVPxG1WTmczsH7Ak44+lDAM1KnA9aQL/bmxGr39zWEowJXCQxvLH5vdhtgGjqgsGwtkXhJ
tnB3PQNt9RqBMxCchXVQTNwFcIqMHi6BUJulvn7J5joICIvukspeDfwt9iuYiHW77C+MPn16DTm+
hJPRoYmBQmfrZNIgH4V18IlzUFgmaR6IAykoIeQwU7BvIrUlzQ4zKdERXy8+trtOnaoHZRm5ZCDv
B8gjVfeD2hdAAIWAyfsxoSZMIUtj1aYBI99gHSMdR8v1mRSbJ9XatKqkk0/rIbnfvgD0Jo/gTnwu
kI6yVS9oNcUHtpe5QDPOtE/sIRbm8sY7tiZjOfiKD7/NZhUR8ct2zYfxQxeyQif4r7EAcJIEabIF
r0MRtUMIAxXC9Y6z++NRH4lWkspksWe+scmaEfmwgO7IZ8LIFwnKQzEbwDsSRVXAamN/wuxEK6Wx
Tfbd5ul+fQ2ghcjZt4tnVQ1w3EqH/rT7Orgi5vw5mp3SNUpNwui7NrwWgcVIneipjZwHMJZL8GsR
YZ3L9oaiEzIroGjUSZ552UVdtPLfcOA/btEVcc1j1zZmvkuufW4q7q6frau2UuM8ILsITTGXbKcF
D+RhQ5sSWg87qDdYcPqDFK3ibdJzGQm6EKBnW+yeG+s+6f0l95HCsMM7FeA6THw5sr8TeUSc06Il
V0H58C+1l0PMwgLCacVcmzwZbP7scE5CiJmtBQx8q+j42T7IhYBDWFKuxFHACdDHVU7zqWq+Qe4+
AdedWs209IAisOlgcDhD2K/DOxcIUGsyHrRWPnSMf6F1jw7Bk9tdKU5F6infb0LwiR+BT6u7fnmr
dCtlfIvcnhH2SKk4KPSX6R/HSJGbx3zgK9IvpX5QM9Vz58nzAYNKNoq2UurzcGwGgbKU5tJB3+wQ
QLbqulrD0oc1hOWBHhFecREXVkI2PBc4dntzVMO7Yl7U1m/AVGHdv1aLJXSrQq8+gkJfduCxnNCG
9XvZKnr0r1l3JgoHg+jkI/gYIZG6g7265yeMPhMJQl0yld1ngnPGVKZPIufwrYQc8aWEMhxPzJsL
iOx4nirS57krDs367rdb45KgKLlz787i8Q+slKzIoD0bB+CpOyYNlL4ft3lbERrO1johJtRO2fQ5
VWdfptCK1F5uVScfc5+gVz91l+FGmSRg35LbIvXNv35M73e01qiuQ1jlMWoDHx3SCdcWdkZnPK3+
I4eJpuA1SSLnx/jBCW1jICGSeJEZVgzJ/LSEkUn9W6qhhsZM68EXvgO0E9AxP6GoF9g0//HQ8aiy
IqxJShVAAxZMHDDIzwRyl5C6OFM42d6jH+ejbtf0h+PaGmMl3vTGXOzOCMt/Z0WQY1WBFtgpqJEx
RH0IkCBBKgwoRMcNh0II1SMiqfAVDBeujj6lx79u81+AdimK+HMwUpdfn6Cp4oaSoQtL93EPewCh
qzcWZOAzogQzh/m2nRPKpB6fRL4BftNORAECAanLOuIb8Eo+SYgPdFViXDZQ+5jNlZvxJVp7tsa0
GHWal03ADaZtEw7Xg2XFdIc6Hm6QL94tSPWTF4If+5w1yiuJ1WFx2GLTbHuTXztSsAR+Rj9tiT37
yQSA8Mc0GB8Z9ukToOVozlKyrVWHRWqCMKNfOryc0fy9V9ba3XzN3l+rFIbF97UHVuClt3sz2ivm
SkOVcXtyznKZ8IEEQ/dMa8yH0GNeWEhifJSiQfFfBH4H+ImzG5MbTZQmgSKX2CBMAfJ2/RsC6D5O
DeotlCh4kgF3UZ+prCgO00jAkAaLOmcsPhkTwLkRSVLGhgQ6IrZEkGZP9mlUPGPOvFuPvq8a0DIf
ituwvFgaWd9FiN0zWpR9G5kHphXUsWR83JhhtNWAobWYifQtHKK5SItDAXnBP4gjWztihqNfW/NV
xyBB47eiGcMRISLcFwy5NSKhV1ifr7r12kd/tMn+QoB0q6fj3FegU1j4trTgAbyTx4sRmAQbmRgJ
B9E4VdgCiSAHM7rxrfCijfGHz3j9L5E54FsnD5ynzCXuElfnd4GblZ9OcxWGFlKMwYmRuNNP55Mj
o82rMBuTpYkWJjHr2Y9xq3BQ6RK193X5cG7o+1I60ETuLi1Qj8Vro+AC8Iy328w/4/r4WJOvRqQk
ssmAOZNulmt+/Z7hViZt5g3+ogNpcK1FX0++wRW2fDBgUkKJrVOJxwUacWbJPvF39mdDd1XuDYud
1LJnkHVBu1kQJRPqoxUbkRFwrqhH+VR2hrsUJ2+g5iRyQzbyOyF0gzcZ+RZD/Egvpn0lKLG06U7T
d+lBiuF5WTEIdI3DwV/slfCPezHynwxf3iXsxMRPshy/VmRhB4OZExf+m9DwKNw1vM4hr7jEWYtg
dsbIV46NsFoykUIiDF/zvG+nZC8K5wtmh8WQZyg3LKbEICGBQ2yozaK9PJC+YFwTjDzHw/0ffUS+
g/W40k3V+o3hvIdE15w/+YYxVNP86gHSyiNKk168TP7ET/kkWklQxAFaszv5yowjXMHzAU98ZrfP
6Ru18uA1yaGHDecO7+nphIYifqMj0IWibqy6MnOK5KGKLlQiuq8Kyj2fAGW9+PDI92YrQfnJx0B+
6wO5gD8kOucpsNZlP5owROchGyUKcDDh/p5jDTDEpN6G7l8qIzjTKONEiP8EEVqeh/9CZerxUDa5
h2PnDRriQQDNuS6t3sUAn7E4H7ut6tAkgiZfjE7kZfTXqd9A+DJQvLYIEdbvVUtLChxkfnwMnTfW
kk0Jz/waxStlXl+ihb7XXAKoUI3JLo+K239jUThlRkg/yY8GUcbiNDv3YM7Y5IkHAqVZaL5OWCkm
Ipjlp1MqNjHXtG7+i7PuZTP51H2nUo5tDjxAEJj80uIpr1vyl1xy+CVERUceOs7ffnLusIVq8Vwz
LiSpGKHUbbBRf/+eJe8iEeL3xCLfiD+gakWTA5nfqG7ewfBSnepq/1NxqoDLUmjOkD7gHY8HSCPa
5zFTxg/cFxww9Zg8LXbwFpyuMysdOrFafg3/jf0ppaTUE6fvXtZGELQ/ErpNgpl+hrgIfpCzfZ9g
gYZgJ1pAEbV3yLccVCk1wV6sFzr96BaJ3Ew53aTEO/oDy0sFV7zWUhAKrwM2q4McppYvIQX46InX
pDDcrXCTQ5de8KGHOuTdZxRHU/4DgUdkMIigmdIv+aU2BNTpsOklmlLwc8JmgKPfRJcYl0fstlUo
vVbsIYpEBAPvDPH/QMMyCvV1wW3wXdTRqU2WYodEPyDbQ1K+LIKBM38AI6s4tO0OwSVr7wgxp4+G
7UpnJOCW5cEDfXgh03m6kD5ALoO3+2FJeQX3clrV7NS17AcKOuCPu3ywXnwA2XwVQ7x4cCCF9CXZ
Nq+H3SEaQG0g00kj2oIyBjkaYvDCzVCCah+fDOZE9dPEL8GPAHRbH7AFm9ovfEvbBxuVSjwMPTiR
/dhEEMm9/zLFjbnRC8hqeEA8kqYM0Zn4H0Dj2NeWxlomeFAPYnJVKk/iCEJ4D+bYBQ+IYIh3DK8k
rSY/v5cDk5OvZ9X8jHOsjQRsPw2X71xTvT64mBdf5fv8McFmpFkdqnGdWJuKgCp0vxvcfiQctsvP
pYVqZLN1Sm2Eo1W/RRf9dsDcK5zRHNhIKlCLcHfF2Azh7yGnzXzSLtFGUZXBZ05nI4JehguQnNUW
4bmQKBX9oyoUUu1IpWHm42u4RVkDibk9fIHkmAZ7blw4zcPNcC3dbeNOkVZx0CWPxZHZ9r78TXSa
iK8RiC0c55BvmHgJLOPjZFuG2ERpJLC6yFcGiwJmjbLJdB7RgfRx1b8hEekJcX740wf+z6A/2E+H
QBzq6AmSy/ApPc5yOg8mnPIiHIKlCVDUmHbv7YNY9Y4MZABioD30cc33PFDZAo2BHRHi2xJH8Fk/
m9Fgc6eGaVZeXtysIB23l0iHqZHcICqm5PXu0pQ9xN8KrwLW0JrVpvJKMvb5h5BuoG6BrUhaHBp5
NeYVUx6bfi+Ml0KO0N0i4KsXMX6cjwA4yx/AElGVIJHGC9NAN5zGb6eljWkNpEsKxlcgJsgX98PC
MeLJSw5fFLf2vQyBqkuMhvR1GT+oMoaxUKy4XPabnZ3KoYyP9QTQ3EuxK3I5kxSccV8ilerCdpyR
WLh+D71/G3CSA1TogdwejftKa903BXVpcO+D46P/IHWYW8nAV+4/vUwF/xn11nXtqL0RctTIyWhL
wqeVuvmOXIih3XmPaYHMTPVsVKv520cYDqYU83PZ93UBklx6CcbZoFd4bKzN7fXDQj6rgXPuwef0
5jF82kMhLcncT2+lPV1gfzBuafLBZ8LFTzowqXGM6zKLFc+3my57jFAvbq7K+pMw0WabV0abgflB
Crk63IlA+Jqvy8uOzq/DcNGfynN0yYCtZtLYwqhao4RZfcmatyq6Q3C0sIHp7qMCrxAJg6WXeVU1
j2dvFu03XvIwaRmDCRj8cFp5wM1FgH2zDy1m+MZvCtcjgR89OUlhzhHlPl+7B4JeCRs4i3h80PqT
Z4+IcyfTR9LwPMQEQ0TZODu1z1DeyxhOMdMT64Q5ujUfUKPyRo0RZJMyq+5K0h/qkCVYUVwNzh4x
/t0jFvRDwTknUn7qQVySSceWrId5bz3Qj2rudfF4QHV4ImIxm3OtYlt02CUGUA6EwT8XVd+Sn/uE
xJeGrhT4d+K/YCeLEETUlm99eFv6eVv4Hvc7oBN286INbbgAjH7OZAkqkk0OBX8SMFs+K6dD6URW
hYGesR+8e4teMWnK7QMzPS96bd3vHCrGslxznxbvVaOt38blyy5aTOKUbIf1Sz0YsldlN8Jb738l
a8jbSWH3v4Nl77vQlHH3O+rpEoyycKUI8Hku3TrJ14UWz5h0i8Tju3fygh2xnfVnv0okNGWOfLwH
0eI5f4w0CimDXxnSq8WSKZR5Bekp6Ke9NFzTFyNaWrDDNxQgTh6FC+chhyXyB3p4vsRoxv4AKehJ
lC/f5ygyj3jPWixL8phdkzeAxFf7Rf70ktYn8o2tEibL4LcovK2f43vGmFyBpcMkrs2lO1h3h++5
uEqTMhCidFC8D/P7mw9dFttouVd5tuQFIz9l40S/xBRuoFPAHipWF8geNs3ZkD/c5ZkYM+npCHnJ
c0csP0dhCS8M7uUKGv+5YStVvXpdUZlD9QX4PrKdYMh0MTfgzsXvgVp2rDJMa5k7aETnDSIlSLrn
Gs+a/TzC1CIlQ9vwXRmN+Bmgq+lonL73I5Y4xnuxqeVbKeR7FSeNXaCQwZo3GEnor99etKjRszT6
KHr4KYtsTCu73d2+lccqamCpfV+bbIvfqlWuEZ8TQxORQnI2v2s3Upb4afJszviOhZACRux+EgPo
62Q8/Mf3wjRowI2e+OVUCa9uGf7ksY4ZLV8cUWMYZyBkmp/Y4Tn6flILCjzhDoyYmZ3BQmVRwSUR
aIWTnqrbj98DOwLxWg+SMMhqCbTKb5CtANHB8TGc/+EzJkzZS6P5gwqrdPTTSeqw68conuF1y4Ch
TbDvZZ5Z+Q2ztWOMnl6b2+9NyzXs3+9Ofc19Zf2BtuUfTyyCChHGK9hNBk5kHhJXNVRT+JpSGXd+
+XDS68fpCO/xID0nWb38mDzV5vQCnEEMN7BKMBcChtHv4dh0hzscvTsJ7kdhCiGOfAKL6jIPQUS9
fKIj+3grp3fYmYy6VnRtQe/6s/rbA/WLrUng92vR0A5L4Qp5auNPzOTnongu+L3Nc5S1e/oXwwgp
uP1FnwP7/nVJvIH/RxO97iOsfDDJ4Ndm6FVFsoTu5WN5jfects0dpKnoGmlXrC2gy/F1STXLCuhu
lnVLjtEVRzFdL5gpgKz4MhKisgsapYQIO3FYO4Y7IIy4C/QQt7xDQJur9o79dPe55NERQKWAy2+X
2d1SllqH2cxKOOE5ft78290TDjuiVu7dRfqgYidKDitYF6KxpPmEaielmv9qVz8j3YGKn5PxJ1KI
wseRzAtwdVSWSCNofY0dhlXqhTcqXDgEnow44MNGS3468+buca2pb9pouTcgMOm50IbrqJwpKePc
+k57HwKT50z/etHzYrDdlby20Mc/csBoGByECHuTQ0TptXADQi2krcP3mZekcMxgUZql3rO/d7df
uyzdFDUc7j0rOsDo7ahj6eeeXpo1tJgfcYfPKVOeHzQUs864AKzByqOYV2Vos+4PT7/O6iDuX3aB
Y6GzkHCxGKqgOaNe5Q4IgfUGE8lbYP7D1TGY9irn09nt4PwxqOhA9qevoi5Ael2zIwPK7rVxseE5
7LgkKS8iOjsZHBm5+M0hnatvbPJVHFaMWtDa+P3uNvvbK76V4tFTQTxgdyl2U/3vC76EkeO3FQpO
WkuQe4LzQ8Vty2OLAqoVeXtfD5mOSRHt8bXIj3ph1VzPxzwkFa1vmLQcgf/yu+gxFhJrUrsQrqCo
r9YHoQJoKCqKhvHSD6kZg6GY4VtH2KiaSCewj+Vk4ciMUuYLPSP7yqq8kOYlT0ni6+MiMZx+z8fu
q1k9ZHwofHrgWqsPYjyQZ4gvpvKP+71KpclrTpwZwcKSyZ+G4hsLBEJ/lrVu+gMvelL6kV6fRija
63vbltSZAXoEJPvvRS4yDqEtW8IWgXYJutqiV09gBfPlkP5dsMhBg+xSLl2Eo0MRL0dRmfBgRewQ
Mlso+ZfgPn2d98ARx9dPC/nNF5/xGwPc9SlGWg53efN8TeTPiUh/3G1KsSajh/uAr2P8fYRBXPcG
Y5TXO7YNmm55g1LKrk1aB6rHVK4d4/CkmpL0BKj1RY3xQR8v6OACneFYgLpdJi45E+rm7SKa5Pc/
//oprq8d4PaQ3JIZfa9DBDNI+Wie+B6NgK/JqabiIk4OLFOPOEBZsOk9Jzwz8QKOpH7tX82haxhe
wMjKIh7Vn6CKtkOKp+pJiXinXVTy6ImC7bkoYKU+Vs4B3q71viDe+3oIxw7ZgGgW17hKJBlfFCyS
d4aaag6ERlA+0IBkXcM8dKA1d5dnqBsQsrKo2c5zeR+nt/x1GXLvF3MOSv7ZErvpavclIX15t3mX
k3s8T/A74QGOA3amPqmpBEM6gEJTZHi6+Xzsy2iUQM+A9BWjBzJ94EGmV0dJcFMS5vCaS6nznJId
TWiJ20c5wkRHxhaCg9RrJWt4ohPr9oUAZEGmwinA4BU80E3CREXj9tgj90gkTvmYpQqZL8h1ufrC
noLMCnkNMDfLS9XaQ8SryC5IYQEVhy99iMZjNm9E1xfh8VEJAWFc/8ElPvcShoZ0mp5RjexZrPjE
94SU8Z2J+fzV2hk2D2Iay32yNgg+RWPDc8TrObAawH/CFH6YphJ/UM++/HFA0N0Gan5e5yv48de1
YTALUfVy6gTAhYwnmJCx+SEE+CI5RdL61xJQqkl8455Oj15MCbaF4vfO02yg+71cps2fxq5h0/Wr
PK9QlF86YlrGN0xXfPDATL/zm3bdkMgevPPmm1QOyFHdrNRpOvktlWPJ0ZUHGYsiErf3ibvOcXSP
QWYAkiyhY/tRHLkaniJ2mu8Hgs2TB+Mhqb+NUAYxue7QB/eWOSBrBHI5jifM0yhBjPkTjRDHBpt0
MWpLM4ZFMCCFZ+lgDsWfHnk3nWLTW37uKLajuw3jX23eBfzgjnrW9Dl9NtxS3aQ5gs6QQ0sdkpkv
ULfSH6VMByQvr+/nNP5L3oFUB0bt1+cBslOmt9eZm/3H5oahlWGjvT0Hk7ZYUXTdhXLnAWBGCVef
gRxHDaoOOJexAfS3exF0/PtLNXbiHuwPp+Mmk8bPyKU/gUm5QWnyONQrWaEFxIzlIP/OY3314et8
DzLIFQ7Ej8xMjnJGr0kyRZvIvyXfdcV4y+hzUjcz/Qycyi8XndaBuBcAkTrM/+1m2X2nzp63z76o
R79kreetEzP/SECNcV6A2Azcp74w5JWabns8DqjT4wN0fOup72WuzX/YFfPWU6by3/dfEA5MSw5E
hBStAxbl9bxv+xXbocHltUwXj8ZvtWOmBuVOQS+Vr/g4lXTGVFW8lxI41PCxgCb+eB30KtYSY5He
56oKHnX4ZSHBJ0g8+IQfm8TljOPricEOaJbI1L5DOTEHDw8deGiECKq1MmF82IAu0NaYLZ8zxD/P
Wfagj8SdKaB4fCQQ3KZe2BBUnHc9XFdhBdZz+AUlusjMif5ltIe974rPrX5YJGyr13KHUfzKtwBh
8Fgg4eUFxE7083NYbAHVpw5PHSSHiGOhyNfj+3ohaVHtDmhh2p9Kc2MMhmzzXyDqRlEu9IgKbgbY
bhUrTh+toe5ht56nh2qdr9WIfpmBD27F1Fv9xsSWENdMyOgWs+o6myYINrfxd33/jB75hDEoi4hE
4zMk24r4N9yzEZMfUgJoTi6ZEYfnKNvonMkYk2baOo0cGfHODi5v9EbTo07fufgrdaC4CXdut5Me
s/g5izKantZFuXgNrn2yDBnWCDnnsCMmS5PDh8gS+zKZKswxndmV+w8VZY68R32pMRKBJBFeJK3B
4qR5N8/HekvUIBOXmByCK0qB5ZCr9il5ebt/FtPhOywzyEvEBsBh0inH4chhWwUJ4yhw5Q/jb3pW
ewH5MKWfsGOnc86aeoTMQpH9knNCEkcboooRV89QWFz6FNDUN9DU3iKGDJ50YqkyoTLeJ/y4Bt07
koX/+UGxB2lGfkJa79dq8NVwGDcWxqAUWV+l88fb1RmZWzNCA5Cen3sQHrq84I2eyO/eBDKh4sXs
gOdk/trztvEjgItyKv1G8ZEKQ070gFmeTEfpkOziBRSMBJaA7R2ZOpzAg8mXyxLNVutSuaIgtee7
mA3xZSWXqt1XkT8YjMsRbDNvXAlvc2dExQY9VdV5WU1FzkXHG/Vqgkd/VGrw2HeUCpfoC+ONfQiX
1o6RhSMaB0o75nBt6gOyO1abZJbJELZ3u6MOg06iLKx6SzBcrSUYlq5oftsULEyiyIc6egpE1DFW
6EOGC3mPy7gmzwKK88mmyzhiJSD+GjctLWRv/AyN5tQA5cAysy/vO4gPvyLyf++oAt/+jhDBfcla
EFvAKx+unOf8l41jWncKr/ewEdQ+iFI59AEQH7PWJPNIUkbMR59FhHzVi0NiWBFk9zGfDpfatD4z
yWhIhEofTWl3+HxcXfbVvlu2Y+1lvs88Ku/dU/U+VEsBv0WjL4un2TFMJOuc3poqML4zw4Y9i5m1
d4SUWt3WIIXLTZEgkA7JRg6sgLEBAcUafPO7JhoJuZOENIMJfiQdaNrj9rwZaP0u7VIqbaAsAAfk
+2i15ljy0V2ydxNkj9cT5QwhBsfWH3ws41TIC+pvN8/D6xSRpb2HHCrpMkNqFY+664zxSTmz8ikj
yCf6EFC3LRrwwIGnkplSLFNO+hWX3BPl+uF95s99nxV0faAP05rjadUIUy9n1oTeSpbxKT8mz17q
8b2+yGD92IgwmU0ZECTERGw4y5/pghvuiQ9Jt1hlqQoDBkpP8VQGTBHGhpn+p9ydB8I08r10fjjR
f323EJ0OA38lZnvE+j5S1SXFvTuut8uo+U1UoNydPIl7e1zTUOiK05/dYeRn9V4BU0eDbho0MNRj
qBcMaqmJJsJ116zfbLV8fVt5E5ts1X1UwWQ9IPtEHboWvYYc0mzv0AITcyZatF5Wwd50N4HgrB3B
cAcv86/t7sPf+MI9eaf8dAm7eFxnszWXiQf/CwdlL+sRWbozZlGKLLDhivAXAj9Evjy3rc3GwC7v
yB4ymQmWcEzslNL0zL9qpGcmIuHMZs2RPMQWR/5qszc7dqczD/+C4DaIWrKt+T5T6Fq75tICHXRn
QRmAjAGgKng5kjWWNvf4/lO354bmYQWVj24vbtJo1VdN9czV35j+qtl1JtiLmbRAfo4SdJyEb3e0
XWDdB1WnLBsTInWlVlWS9zMkHgERlCX5t7f1Gq790G8kmlK4KmDbdg3Pr9fH/gERQR8eqUWbVcUp
EL6t0Y3u4K0AWib2bKaPXHdCzppwirwxVaEat2Lk+vYqxqIh4ckCQOqQNb7NsNwAZORm2Phsb2Qo
ObU3PbWEoxIYYob1UlFN2QxDxj3XITHeDdnKeoRY6rC7mEnC9ppZVrNmkja/nBNcXK5REHQgvpSC
K+Uc6aj5UHfzoxs8juqxvrzH+iydfjF8piabWQAjWPZm2tDLpUBTRN5SZ+6LyCE4+oklEhK0CSXi
jSrfJ3sA6bQQSo1k7BGbxPlkFE1/9BCc/vtwUIMR8wanzChJixkrjKgNoJG5Q62VggR9vV9NHhdb
76nTJm9pj7ig4TVzy/j6bWgwkjEh8M/O1qB32suLHR7FWO3/8EoowZDlDe2iT+EScmJC5LyKp/k7
Sofz4TdUpzDYQ9qbaGLCR+z9OLO7ZaHOCEMDOY0kKyNqgPx/vqUpz8ljFi2b+2KAOI27iLiCaoJm
+646T34OCdEb0s1lCugVuZ/nbdAwYzWXT3/TS8YZoemUCJZIC4v5w3A17J6F8/ILUdYw7A9MdWLQ
rNaEn1uF1tzWc7sBgdGSKRwNCWfCHr+RN4rboWPlDhhDQeo9t+t7ajerEXk3nznsjIgk0r5+b2Z4
Bt2eFggjoGeD0Ioir97/SDqzZVWRLAw/ERGKA3KbySygAurWG8MZRVDE+enry1PR1dVdp/Z2gCRz
rX/9g/2dtTpoFY9HNUIq0FZhwCl1mimIZ6wRwLPKzlse2UOt8b3HbHvg48j5sN9fZ/UgCEqxiypc
DGmUUcPAi2YL12Hf/ZgEa86z9ssBT3ifltfrrP5Wj+g5YPr0PgOBMsQ6wkfr1WnnjrHrwwIC63/c
noLKKKSW0DtXO6wC66WaWh69WvPezBFZc0gXfbqYV4f02Cj/JQXl++q0Zdz3agjzVPmgX21v2r/K
f77g0yGMbRFOGDw2WmyCIZjZ9RXB1Xx341cLHwcOd4CLCxSJ3/B1cq7T5LXJEqMX9YFf7trwuvf9
AQpuzjMHRrk8Tmh1dOQ4al/T8Tv2eLHsKr/vLHtrh9ziAKLOcO5Xzx8lnAHZa55Bpv9BW2XzTKEB
Rb6T6a8FJXIC6OBnPr/QFsnnPcsg6x6Fz956lvx9tcjylF13IDIfFx+4Nlk+4lN8YHKrPVa9Htuy
nR0D/1i4PtQV9ncPxJW+CYGvV2OGMyqWKxQKgBoQeI0LJEQl3YPlK0+ABie+Cegdmw2BiRl7PX51
nHEjVIUFVi3hCTvMNrJdKBfXqL5QiNntDeDtQJiXyWl5pSoBmCSMyWpQIxxtBiqgGKpVdXDuFXU0
Ath4dsFTv+g0RicMiqDtBjVXu46OkyLA//DKfMjhZOWLrKwG/k69B4HhO1Lqc07wxx+Pf03Y3gjT
oVpkJ/WX+ha1JLS1B4VT8rf3nh+misbUrI6ee26JDsUEeqVHr4HKX70AWn9+GSoKBwQ9DZIaiNKD
fxezM1e272frQr5jE7WxNbikYPHIc8qbA2+ms7kB+n3wOue9+e+Zl0CzQxvDqoDxuaLGyJF7wums
AbMRgWctG9Ri1Ak3UBUIIeRO1XJTBwTvoGXmVmZ4WK4sP/up+6m82GK81xIiLEF0R9cYmFBdRwXn
MlJlxr18uwy86GnAuBFEcgWCLOuFba7ScF9cHdDBlZX5l0VWgHFxrif6mApvS6eCtuA3zFQwu+BE
9Hy33QtODOr3BIhOB+MMUs7wiQX3HlEkhZ+TsBRVD8atQ3NKXF695lZKH/YYnrcJzsxCqeA3NNIc
sKXc37xfTHZk7SNx4cm9zAH6+2PUJRrCBki4aqHhvKFErO1N1tFxw3e+0G8K1vFRJM8pzp5Z5pPm
Lfn7xudqwiWueL5ZcqeBzSBgD6tBNaU0gjwcecovcjdLl8v1HGevjcOjW0seV40f4reT2zdUzymv
pZ4Sbhg2rrSzC9hZn+D0zmhN9ng9ZJCDppD2Z6gVbDCHk1x2ASzrKRfb4R0zX0t4OWSjpN6McObz
VbFs8Zqs5mcEQIqElkqfdf+k6uENHZ9tjAN1Q/9xg5T+mTBbAU9KYFR3wIZ2kG8on/BUkkbt1rLE
AEA90p8hphq14P9TwmSvIc8jdVM+ov7liS6W8MqXrG+PNplGj7uO3Uijeghww2LZTBVFmefrM+dB
YNyKEnm/HVQitMM1QydZ78hCYl9fPAbyoUYVwLUL+PN8d2EaFsrXO1L9Y5QbxDhOIYG837VkBi81
0z63ABzEpxmfWqgFK5hGppWf08aYAXfczaHRDbT1lfGR/vQKGkT6yYuRXXu1VespueL81dfT+7w0
wofXXTQMHdAk/TPKpVe9WmeTdHoUSb96Tue+Smhgzm3offVrcn1G+jM7tVkPnXjQiXNzAUFP1ucx
SCsOvG88E9v2Q1lyZCyXZPTxckdtHDyndYTlB5sinhTKiZcr7LCy1SVC4YFyfH51gZRqyZWDj13w
gFKVj5IOtC9p2uOWP1aCz5Zjx8CSau59mzxHX4La2WRqC5itVJMlZJywRvix1We4gH7lvyYwa9P0
ssRx3PI8SK/GmBqCOSXT677yrugTQaZqvPmgEMPcxbvzK46pgiKIUlzJ3m4lJ9C0Blcrneg9ktjD
n+Zpuydm82BK+K/kclnES8xhMZTcvyGrjd0GY/gxmQA/j6xx5VmsDD5qZVVxxT0sVDWlKqfb2O9t
GDtjv/mz0pOVDrpUYXeeuM3NZW5qmYvd5LM4Izry4Efe5aSSnpRYeFo01u9F52pvGb1QCTThQq4/
8X2J6xi8LmFqtmEMm8bKce3EnolKowibbK0Y9xhccUHkhFJffGfwJdEIOLFhWKBAzrSkBKU0HJIh
yAVTaApXqIuKPulfsSsCPWiZ1u3FpzfD4wGbzQoDiauAEwwzgzfD5slX9GuVyuDtugBik9K0Bth6
7g5BIOb67j1e8ZkvvNKJtC3v0SWNDI9V7nLrsdiytl0kv5ZCepR7O/yGsD3Bbk6ONZNqdbTS/OIV
5V2/R2aqfZ+/u5a+YIL4tU4u71bsky14ClqgTYFZH96R0Vj4EIn/MA88qDu2pMwIR8+pAtVemx/z
9Y/AFmr1tpWZlKs2Zd9PcGomwNp5n+mV2kxWLN8vl5nP9sMc5MFcQCpTBy9b+eTD8z9MelYSiQai
nnL6JZ+PnUtkHa/TllnDKBYLDQ7oc9oenkf/0kHU4hC+T5nh+jj92VXa8dpce/Y9yakOt4g8GEel
WOE84f2GGgsCdv8FZ34VpQyHE9NDzKgSmGTKYfrotUdDEmeBVJTtF0yNF4x1/NfFI4PjNDsm+F1+
MVnfwvPBUEwRujTcVUa3HSw68oCEEtQH1SoYco3u/v0mlpEaYdoDeNDgQLXVGXERO38Mynu6iLDU
grBNKWS21XPMt6Fkwczl6UYY92FkFi03bJqcecOkW6GHjYr3hKqwAnrrKcuHDQevqp4Ames9Wh3u
w/5zFHsgDEoz9vzsitXwCL9h5dXNz/GE8ZSx/Reg8O75GOLEYTrsTvkWqLn0oHwgU9IlyWJAyYWj
3HIMCECUrURT4vLQ5nRnu0ZG4idaoz4aexNlqapyOBM5Ny7pOU18HGlcX9UKCLK6nsbvqjPJwEq3
Xr/wEcDq6o4Mjv7qY1G4VykkQjrz/ozNLhF8Bzy8P25JLkqC59bUeDpAwtBdkYVl4641j2kCvwIz
izuGfCWSnz+t8HoBEna4ylBbDQSB9ouICeIhuo7GIB/Tvodb09IUKTCo0lr0PrbxW5i/abeECW9r
neXRBYurNoyu0YudrcRPKMIAPnC09iv2YX9zGdOVnwW3Z4CDz6y1HP5FG4eCABAaVos64qykeUG5
lSwqcOh/a/A24uvD9sJihu3LTLVR9F5vMEQTbyokYBiGebyEglUGC/XcMGnm5MUQG1tizDa1O9S7
bgZWTI1Bd67SGO6wAg3geHZ3biyl/Khrb44/bt/mGlB9+oYp3VImqB0BmclIp/iAlkl1Atnhg4lI
igdWVMR/X6Rpy8pftlFA8MD5yqyBqD6SCiiGymhv2IS2nSycE/oqDyC8262ROdVIHYHGzCQaOwPN
N2IgNI4tqj4qnP+PK8iIQ/o7tm30I5Cpx3ivUmw62WO+33fVqJJ5LGHyEreB8BPgOgH11IacFX9m
MfylWzIQpHTAz2cQ13Vap/Cljm81bwm/lQMM3LSGnQay2THqjruvSQe3M9Dex4iZt3EfduJWh1ms
81z0isNzBZ0v+n7H14/DVOI8OV2nvxq+BL3w/HSGpmM/SFHXNS/7d+Ky7OApI8/HxcSn0vQHKI/E
YD0ijYh9T3QD5beBAdgEBl8nA7JLlH1ry0UXT6mBEYfJ6mfoEPl7Yru97cqB7N8W+E7KfP5zIU/A
w0wrYXf/MLd4yKlOQjFgTKD5oOHk796C9Tfs5pbp/mS/UQPKHpka7z+GV4UzaIfHrv0kLnBdn1x9
VyC97y61XvCr00pfw8QFZnvZ+2uUteewQNT+zegH2w5VTdM4XKcUvsB8cs9qx/BgoLkNlP7oMbyy
r9MO53znYsLus7mk3DbdxkvlAbU7jDD3bdzsNMmuE9WlJBzaXYsz+O+UXf34eBOLtzVHnijCgbBl
0B+mTCafWE6eLESuKQBidNAAhN4bJSUQ0lhPSTnDe1vkHjnxZ2/dZAv6M8Rar9IqDTY8sWj9kTlh
TKAtHSN9AK/RCT9FUEMYQ45P+QKly1W+FY+WHHN6cedfHM+yjXA7zWdv56ZnnTv5oKzyO862XMiO
PBcsuqOv11Y/n34o8qxWY/cYeqAyTPtHG/i/qEYDumKGwNWw+3aBO5OEdX+e42tQvHytiO6ILK0O
epGEP9qrHgX6K9WUKAb+m2iu7whzCZge54AYVP+ScyDSefTHLDD6Ves+elBsOPpaacNpAXrW6DEe
wXPVLczmolHP87PBmMec+KrCVQxkj77Jtblan2kDkcNFcs8CEwa2K3j8sHGH/RRMnddb4ELStXig
uaH2JgN7TZa9kCP1rMZkxRRLlkXGrsaeq7oKHC7UvcxHF8eBkxOhm0q4Ai0J17dzFUssrbAb1+T4
xfBkzJCybWGWTOYBlOQ+oRdAih7BMwoTJ77rwsS7kZsNpzElA/HZIurLEU8UYXqimUKnp/+E2/uD
2owiMacDpcojOtnLYD5ybtH08fEcNsE+5jpFVLi3OUUOXtP+E0sIcYFr7J8QW77sduKG9hrbruCw
atsAgUFobxPmQntthsk/viZYrAcBtp6TDmWg9AJpu9+nPf8F85azkCekMEKWWazcUuGjWDBe5Buk
7ghTYHzwHtP0sww8r5KTeuh53tv7YrK6tj9Iz/En+0kbgrnNVEIZUA/TanlgvcgpRzYKnL33nO9g
rWkQfJCUFk5/k6ZvD+g1dy9kBUtOG+stqglG8C1LBp+IPKU94zVOt6nu9A72+yrmKlwEX7BzNMbf
BbEmFcSE58twv5bN+M9rifRZSE9bHACW2Um6BFgfqukExnC9+RGrnpY8gfHPxkcnJCsI72x21mCx
bqjDA2yvsJiBCrPJRT4BnbU0iwc1BaBUhX6vwhoCMQxOvfLeEbvrkM/rXlwY1hin4VPrpKVDFpEd
05LhhhFqP0lOyVEGxgE2fBf7LTi+afqYVktgU2B4x3tzHyZe0IE5fBbBCeCG92cTiE45uVHiYgcd
aQPEx1PPOsxWzCs71MYVdHfgfBhqNpTMvo3WnGvHTgJ2SkfRs6BDBRbn689aHZY/R5kGXsJZhed5
N97pZ1wnFTbLDeBmtPkqFea3gQemK7Ey+lPLFGzAUfWkYOm+dFYvtspLlRv4hqPzRgJJ80FPhQ4v
GmUZEINwOM7tEr4zyiNTtHu2iQUG1goMRD5/g2XLvfwxmXzwgBDrztuebcYf3KY71KAzYazOBxie
PUSRP5n3i+fwvfnOqwjw+AsvMNFZWTCT0xsro1qquFPqT77yWU5uCM9FtX045QF4GoNP59RytZO1
Q0TVI8qL4Kh6yPBRGovDCe/fM8CIeCJnwdpD9359eeM/RGdJVvwjOtFRTckuM2HjWBCqltMavfAT
x48HyVmfNYbBKnNdMyzQd9KwSOp5ch5dhvsjfhHQAFQFryKtsv3Nbv4gd+lYxYVYWBywduEBUV1W
Pgzkm29kF2nlBnee1XstFyTcyJYICDvjbr7FT+PpWMnf2ECUjhnwAKUD5PPaG7Iq0+DqTEnAWeDn
vBJTVpou4pcxXOP9ZF1wKaG6oR3PRZqmN5doZDF5CpxMucOwVplR4efK4/eEro0LiSxV7nzwgxOI
qVIdPygKwIYZ3Z8idSS1HvYALBRzqnjVeCAMd9018whB8Y+3jHF6eCDP0gEebmKNAfUgt+kWVaRW
1UK8mE9e992LgM2PikB6Y6RMbQqAAmUYA7qbwWFkmPP5IoSSjtGVCVQGipNb+yPt7x4ACNQoGN0w
EQQROjEBVGjqmP8LeYDSsMtu3O1YrxwlLpz69PpX9z1Kv0E2sFoaNeVlDrwxbnB22u45PnDx47AM
7ZYD0M0m1hIPmHvisYRE+JHpEyuUac6zcZkOyyESWosFwD8eK5GWnOOF02Lvu7irxLS0h+XxrD6H
LKGH+5BEk4i+81mvT2PY2bmc95lwSWEzt/EQMCAwkjqF/cI42cf5cHLBmQu3PMTzKxGfUM2MWQe1
L6fT4GQd3sNdPV/Fh/OS9cqd7OC0JZgTn7KKfCvcu3py2/LnYRgDZ6S6N/CCBR14f/uTIcXVtncU
42o4B0WSLK30ztyNz71nynJgmdEorEYrIWtnGhxHu6eEfV2I3eQ5ZDOo3AMzkQvAz5vOTX35UR6d
9wcdtR3xYY+I82GGJ2V7UmLjxT6MZAmiF+91n9nqFGlZ8ekv8G5kf1iGNUlbQsbtg7Ium55Z38pg
c9dgd7/IeRs+GCeBMKn6vuzb5pn9jNxfq3CCKS/UCXhdqBtMKojFIs4sDnTByXTojJ/DA1mLnFnT
gZOL6cFkA+G5jBmykl2jtuazOl0Y5uuekWGkVqQplxKV5LLLXORks96JMrPPCZlDTD2bP/e7U5P3
xdaIfsFCm8RmUCsf+Mkt4rEc1shmxc1NvVd0fXLsrdkU2jfS9D717tc4r8I/aaPmYet9GEbFtE8W
rbnh78AijXcTX5z08ojHiwqxSnTnnHTw2nu5FLg9zsl1MX4Uikr3e24eHVRE8tM4tf8whu12hO70
r/HPH+sO3shM8LHO6Wg6ebSOfz/5OH4slvPFWx3dctzLI50HtgemUwPsMNTDR5dEu86h8ZtMw17u
2eZeKGdF8q45XG+znrug72g5xQp5GFGADx7xHgzW5Iwur/Fhpw6e8PF2CE+KVrxAqo5pV3d27ytN
Ste5/QB1Y+XT1wuq+GvBZCcLWbTImeWC4aKJ2vYZsjyP49OPHbpHXC7chsbTHpsTgTY4pF+CV2ex
6u0uUB8/nKFnXJedN2ps3J9Y+H2MBD7cCzj9NNqtJ1cwlvM3IfLMOZiN48Lv801z9Pai9RJTc8ZK
oG6mhJ0PRnXB+Oi+/VWmLLLnKbkTYnISN+TfRQnvs84MbdxZpcfbaPHhF6fXRbCw5xVlfAsSdXzp
o0QsQvNNeX3pygf/+HiEFVqAo9vt/qw7R7J9hFZfiXnY7SWF3zpPX9r4h6U1XN4WQyrSdO4Ok5Yc
T0wS4IdBCvlYeD1ph233TOExgvrw+OsXS60InmcIg1wgm4uAp92OIXEq+6aDZ49VfGfV3gNoXCrD
lQI+FVa+whiIDf2J9ac02I06JKbflBBvcvXYhBhphutT325y14RgQv3/CLqDTUcbl+R8smijD0oW
GB18tDrD3n/dOxTkxH6YH39TxY6qnZLaAwNWMqSZwEBi4dzcE1vETZSDlXVl0KKONNYxO0ZzdvQq
0sX0y8rXKSnVtzXA9NqOdrbxx2dIDos1F+qRnbSu1kMTs1+qvDCJSKgIlmTBEoDVH3Z0BcT84ZaN
VRKmmzOU9vgnraI3hyftaAGxBMff8uTT7xxtANgz9BahkxfWG7YrAg2KeTn/Mtf33sbkTUSEXPWx
SarTdxM3T2dQ0b1qiJmpVQZu1P4HGDG2oMtdQmT5nUOSLWCX/DB6Li/4zt5JFblhEdBlsGviZ2W+
XN2G/3NskQhlVb2QYGwgCcwP5asb3jDHaKw7gHeEa+sBQ37qGwgx8s3UUqVj7e6W9cfYvWMKEKFB
jqHwC4Jss24M54bxeWdBnVhND2k1KWANWBOPBhuP3yV+zLrMxy8rKjyAEqvGYdGC91li85bOtCGF
IHGXuVMj1IBR0kK4HOsX5wN/4Q0eUu5Byb4OK0wpzECKU/LnifnCpnsMjLwzswm2gXeWKPWDqqEn
QLm2nBtTQPSQ+FBaioZ1Bc3eonwL2C0RTHAKzNTMaH+aMjYA/oG5lohscxSROYqWdEMIDD6C0QCY
Zhkl0I8U0DXYuXDQXgSIugs2GBNG8bIvlwiNcSPNVgtEtJB0MXs7KlBNbLv5EIL+v+pBs+3zlQ6w
+JvWHDPaSVItt9QEvn8Pj1UMwQhYlZ++w7OrPUNeNaef9vnejXPcrY+YujHjhahgncoQpffbze/Q
kom/sYu/mAfAbByTrYl/T+LbSvwqgjKwughpLwf50qjRC/z0k+xRDW2vij1TH+2tGp99DGTwC8bS
DPh0M/gk48FJcbQeYvzUMLucPxETnsP66PLkYcVgisVKc3A4Osf1SxDuTuhh2ZqvrxkYQJ8Mxr7Q
DFlClqVjf6gEYJrq8dmAUO2e3B90T96U97o+3PnrDsRym78EzLlaBQLCIFBGylDKxq/OsoCay0z+
tGdupRAuZS38pE7GIAYIlXIKIr9hJ90eRZSebbvXrCGFl2Kt97ZC8X2K+cl/kWS5MAbKbzL+uOv2
bP0if1uzZdOzF03W+41q5AzY8vyoQDYwQXM09oMp/jxbnuTK/VhG479WaNTYvRqQplKOahIwTtby
i5DfEOfMIJMeCpP312KHHPjglR3ZDSJNjJ7LAmdhwINKs9AnSEDbj0WMO1g1YO2W5oQlJI5486Eq
hcDhd4kRhHCXEgRnCn2GLB6CjGwYxo7o0nC4UBRaMQLuxRZWR02KiVXUxKvZagZEOWX6DNuBzemV
8fSAKKP3uIyuE2a2Gyey3pO6iAg6E92VxdBjMiEoEXqS83cPIwdUUsHasCdA+eejDASq7fzpLnMG
XB7oNxZHSxn48HtpaiwmWvZE9rHavyUfZUn/taRmZQcSyE9XtVy+Oxly+aorN8xdubbzBMAVC6wx
q2/cmCwPUjvvUPnCVhOA6Oj0YmxVEXptUApxYkqI6RV7zTFpP9dz7YFWo08P8AiAigt8W1b254ug
OOAXWyhmm78PsiifIh2xuH0c+OHJdM81g4rY/EH9Da4D3wAy+jIeoyTv3v3yujiZ0H7gk9Zf5/5d
1ufwV+0/pd3ifmhLXd89kK+sao8jlSHE8de2+r0PSS5Jzpf4tIPu6PkmsM5ADQ9h8tZeXL9xeZuQ
Vmvpq+Dd2d2L9Poe6v9gJQ/D1hrxcSn2qx2wc/KChWqtupuSwo3wpY61rct/U6EeyXoAHdhzrRnX
tp18A3BjAqPwOubJHxNX61YdHzBJ7VMNHZT4TplGTDYXi5mCjeMpJ32D6MVqKSAYZAWEuDve9yG6
nK3Wyza7kbJZsJhR3IbQf1s2jzHD8hV0vKanXIxI0OJjMlkBJ8eXUAVS7nvQxMfJDaMwRrfKYH57
kvOw9RfOW+mWh/4i3MuwxwgMeJn3w2Ww8tpcDW/88HormSSdaN6w+fKZcvZfPRsjf8M48tmT9cs7
rpJVyznPf/kco3JPp7VRxjHYUSUDuHiEjlouAv+j5p3cFoO1lQfAAjPI8LsECWCAXftvOtrjVFuF
Z91DMMWAfHVJ0ADCZ28681Vm3OXdVA6VDWiI/e5TduLmdZ2+DeSFeSH2sHsTNqX+M8sfgJIcVqDl
3bMNEciEdxEd0WtA/M22BhgPniw2gAz8Ms+bMC/crRKvsAJVBAobIzR5eZcur0PkxWChVd4b5fpx
ob/QVA6rzrrUnbbw213/RwIsdgtWAb0JZJERteBB9jeN2HSOrrM0hjz8SsgGs0E/MkqkySDZ72ox
Fqw78y5vsV85bizp3xibtmp3dzuqqS2mmlkHJd5DHNIDrDbyciC0OZ5nh73l+AmWdGQ9MELZt1BD
srNoSfccM7oqIDmocVV7mBnOv21rNKLbzSAm0aye0TVd5RPCY881oC+xNoQG3w/2HVEQwK3n8aUZ
GnV6fh00uffZkF6MFw27PgYM4Fv57t5n+GbxLuiZgDzJRGBW/hg9FCgxuCQN7rGi2UK/Tv6BO9Fb
KdpHhe3A9KDLauASFT7riNK4dPHLwyUMr/ziPmm0CI9JyuqL9w9aC+xewMk1/0g9hdoOqfsXz9/O
Ai5zjHe1JyvX252u1g7uZWuoOkkYm8Np52PRrsw6erA62ovyJRa9AVI/9zejgDfcXLRIadKs8zGY
sCEKKuAvl/gywIbWLDcfPKZVsLxsxmotXEVcdzB2R0LB/n9sJnF/C3H73JZFUvad18P7Hh1VjcFe
QGL4hNzCjslPIwVFbvGzfDAElY9YBpgKMNvjoaT7ISXUJCEHp9GXvxm9dPmeqqxmdn1mvJW3ddlG
u0TziASrBHl+OUxw2C38DXajNpCxGisxH0ZGHJWYPwMhHzGF163hakn65HRWg3yBWl+zb5/Ss5gR
gFF4gPSVkhrjQAz5+hy2qnj2o+LEnM6qyYsPNkVPZIrENGpbI0xzaUe8k2EBTEcj+EdnB6WhIstk
o8jqT1sEKEJ57MBCB748FIBn+wOI7VDeeYyMWgJVePlkMrlZQ5XkCLxdMqA8yRzdp9v6THo0Xtk9
JZpgwGoIzNY2g5uHaRfe3i18sj6wxytGefDlh8z+yqnYN47eBGSx5FT/PNQIXj5M+y1N7af7C4P2
n9oj2217/110fhSJXRGifJg/2ezMbtC/Bzgwzp8L6pXxqe9dyWhrBS5aFl4+2nd3MNzxjI7KtnUZ
PjxGgqVImPvMx9qSs4nelzr0hI8FOKeAJ8Nx0LP7IfhCNQQ2KBp4DszVueKSnXSfKOoYwKWit/Wx
t1Zm5cp2te/+jXpDRbZyXSYY+Ocpkg2kHF8GVZBq4BZtGyQhbVR3Jdtr+7RiIlhvmajc/75mtGgY
OdhU22yi+X3TPns8Sp0WfVf8+vnNe3ivhtdugpc5RtVqAt9NLqXbPSbXJmhuExNFwz1cIcg7+Y3S
QbboAoyjKc5tSiLICX1zV303z4rqc4ZlyaUDYGB9u+M3uxV6B6bkP1gphs1j8GnbbBH7X0JKguU/
2mz0CbIbpgmJm/CPUBEUu4qRbZuo9hOeIw7LuYsDLuT2RhF5PldmMNbKPyonWDWugUYGp6wzzz5M
0PFLkSQE4YCgpt9iBP/xkqqRu8wUkStnAg/JCZI5sxXY6LhFcebVLhMPfvof66Gc8lR5Dmgz9+Mf
CSFyUF5eowEfGBYFf8HUHPJHYH49WPddv4zghp7RHHnsetXVwyEGRijkKshvAq0jb8LPnJaI+W7B
GRIE789n3vMZ21iwf0rFF/Q6Q/PBcw/xQuOyphgMEYNk2vzh0R4lsEjPmPerkVAdwTa0LyMer/vZ
uaOO6hMXUL2CZZnAE3SvEKjo93gEIVggTqGeTpikQteiN4aPOt33OykUjRKeRkaKuO8oqgg1AnSE
PtOpABM+hwE/bv8u1wAGJcNwvCXPDjR77gzvbVV0Qd+oO91QkCJgIGfoS3W7mpjilh29JT4F1YDg
L4XOK2f9PxPEErbwiZbVGRkQ9hQlYoAt4Hp/95pz/GQALruQcgx7P3j5Cdey5K7kDt8bZBLcbGSQ
MCrasBw/9ubjLwnlWjIV+DfbP0XuGP10P9zSzshBmeTQdzEMUtXSVj2rXAZ19FBnFEbI43/CoXvD
/fvAcPv3X2xskb/aMFnZ6kZH7dBqD++olc8xZOB3ta51uD8IAc9xh7MPDQOfFYufN5ZimEBzgPL6
MKt5gezFrvfv/VQOxT+uQIGVnBZzcMYJOLgSD7AskeWoUTS0PPYD/ijjRsP5MBkfOZwJK7zUP0An
4fDhtB+yPUK7jZXK/8MPupO4A8lj+FCNff8fo++6R8jiwIFoYZBDBB/Cfoyj0TtTeTLmX74RH7J5
o2A1MPnH7ow+knuBMovpPxFQdGR6Ntem88p7iR4fNGNm6Ptc+lvA91mN+ehu0jjj+0Gdychlv07n
7DMBf9DqsgPSZ0PcHpW6dZ99yHqlbuev51/vYlHO9lqTbu3hmrf8yDZwq2rd2MQeyQMnzG/X7hr+
Ry4GAoGcF5cPOPp+ieUJyB0TjgPoRpe6nDBNR69R7njkaHzt7tdpcvpQe/Fi0uMt8FrQs3/EIdQk
imfLgbg3JZu5YeJRHNR/qiJtwnfInDbWndaP9s+6i7XOKo87b16qc1iERdb/Mwh8eethH/Hs6ze6
xJ8KM68EjR5EPDu8XmQ+y28zo+uQRMP2TssLRouV/ZxDADf4vCUY+Ex6MTUQh4fbD+fQHWlAHja+
16RNnnaXC+hrgN5PDVfmYNiAHtOcP1sYl/SD8QlgeEgW5WIx+EO2HA+GEvXC1zsHQF3BShdSHtSY
jWENs+qBXHwO/1ggt6+np3yq/igf0FupcRCYiohbDmZYX6cPL2k+z0FEMGAQ1eF0t8KusihWJZ7I
4y7UQdQAIPbVOv9Ytu3ijwls32c6efmOzM/o8/V+NzlfFWzLVhiemV0yLBhsW04dYm49eW/vuGfy
qAacP3SFoh5wbGkRNtxP5S1EvnVw4bHUQFe+W62jWpd+Wt3BICxwX9t9nVPtY/duEofuOcCyMIN2
NPBK57a8WuRmrm+zRdvdYiDcpaehe7rBKoHKYbDMmmOiTQEkcNjSLUIgyOnA8kHNA/gA8PAJlWCZ
LVQ5OSaf4DtmzTMFu3/R6wq0zCSf1B5pTbcnDylMpbaYY/Hcxr8DQQZGhcw9kBkzGzhLs5qZF9bt
uocKO6fdIuLZzjfkPUMAkZfvZo+2ACsK9jVg37G7P1feIEM2iS7M6YdPZx7KxZeyVqjxCXZF4j3G
tEMxqql7CR4lX5XSdAAtIhw8sAgpeeDc8iLH4T9uSlowIZTxcbwYr1jAV5NOAY4h5zMyyQV2kX2y
X+pNe9Lh8j91YX8kDp374zSBDCHW0pt4fdvyUvn00yrKkchLj67CjsMQRK0vFqfxQnWUF2Ezffky
irekd+jHxQaMP2stsc/xZk8BtfOxTBkUMrwfj/VRveVK+axOz9qd2ohvhOfd3XRR+op4knrDogMu
+oFQao7bHRuB/HBCHBS4K2Hzh8MxvURPJliUM52rDBRk3glKPyzZIkZ2zKcmJnRQ+nBch17a29fO
1YrXbVJVaCblk+LtC5mW0dLNLZ04nveW4Zz9anGeMZjn1w/PISixe7S8eN4CMmTsKYxsdyhGjG8a
rzdOPa+rfkQedu3xJAiwub/6dkCLMdx9RpBVKMcFkVTTYgFeI1LAFZRy9rQjy/FndtqduvKlRiTr
OtPD444xB1kykNrIvREmoaEQjMR8XCkzdHyeVVbOO4x7bnfEFrydbzultz36AiPZq+sm2y1ASbju
URwL1rwKtbEZ912m6ZfPeAnk5OtOuAM40caYjwt7DUWCK2v1FtBSFzH17DFkOzetZKuncn3gMhuL
NAhsQRqTYY9vOMebcL1cF1IQkxq6HcV7wKP6KHb0OooGkU4lbArXZodDC9WToR17MIxrZr/MD72D
R2McP8NwTsvfc3sTm3t/mACfe14QMFwOJMwKpoXlk5HbIixDXoA8XPqo9I1Uizc4svths6ammnrE
6FzCiwiYTZ1g+S7yMl1BwxWS3UU3sTFlfPLEt7WHf8NtQ1dJj4+4/i3Kh/V8YHX4z8hEJOOEvCn2
NHxYodrmuTMIt6usz13oUANCWjm5pnyPmUZMPmyUNZ/qoj7mJZLpXdLXs/KTZODjfRNhFmvvqT8B
5qgXEwiJ/K6NMG4U2IsQ4jLwJalNFkQnaH2+v2mHjpOcS58xE6x3W8V9wX2/ntTtvM+CuODBu8uU
QeEo8GZ0R5MrCB80ijYZJYY/8Zit6mS2DUQ4x5iWjwJMli3GXzpYMWd19jJWsOYGKegePiOXjqzt
dsqkVC4IBmSDlNaBe+iZ1mSCYCyPPMa6UuiMCG0Wp24FqWmZOyZNk9xuedOvtQZYBzpl7sxsBFAV
bd/odLRtvp5jg4O44fs/ks5sS1UkC8NPxFpMCtwyCiLO441LTWVwQkAFn76+OLW6u+p0nsxUIYjY
e/+T60U9HmFY1t81vRu21lEHNps6jmeOH3bCRNOO7uOSrUQQGOYNr+gF4vjo/t4+9887DObTzE6S
zl8D3fOOHJd5o0pah4j/hWoxunC8JZ63/k5iluRyMNh7RijspExwMhjyQcXBITT1zqr2Nr8cfSvW
AJscFpVdENWLCHNYuZaG/dT0O8S5TofWO7RU/wFcUNHPQ9iAjVR4TDMoH8hf4p2yu/Fh+qDoLEpI
Mc3TuYBKT5Ue3Wo9rBkRu+Zs7w20nnPJ50rQ8ybd9mQ55X0oZOw9gDnbU4DcHgE+TcyqHZlU0tn+
HRw6F1UE/rqkTFiByjn21yOzL8Z0UcXOcPsin4X2LIa9HzwUOHsYLJE7BKj4yJBtU4se9toKCoMU
qG75s62L7jPYNyJFgGZb+OHb9O/Vn+2lKL8ua/1iaYsSSBaMoWqXygtikmeQ/QInqU+yYB0CzaZ4
ituqGfY3nCTvMOWeQxUSE98LuVU+ulMTMBXZ4BsoBO36Ny50l0DuVkBVCFaX8GTqZ3STBqg37Xa7
Sl2+DPUXjK8g2AbE25KCvgd3r3JwKfCguoQsTXYvprEuevqAbVosGAaS0FizIy5VPLbvyVN3yZR8
fu3iqN1DekuJptQ5M9c4c1xbcgQ4w38hE1qHSUuFwb5oRNEnmHN6GZO5E3kKi9dL3hNH7Pk0LoB1
IRRjLRBbL/uHA8jxlCKp/LuBCqd0tIKtPNmmk5jdIueY6gAjIbxGFo/uimaqdPApFSEOeZekVYhD
4lrQUdytPk6JnQAoVdzYaTyqnLunP8clufe3XU3qooX9Lav9pm0rbXuDAOCyOvYbc2P08AnFVJXo
SdxAVXrQ8LPKXokpicws6zd+m4PeRQq+jHPYpaoRyHsXA9tXQNbRPyqLAr/N3V7veLKPmoaDCWvI
avGDlXeNJQKY7QztSebeklyZUB88cqc1hmJC9cYsBIrOuxtq97mCPwxAMoHiJrUaeK8V9q+xLkVM
wSAvLq6hNMI+/zWq0R5ACQG58shKx3ef0+h3XSvVyWKKg2WKi2sWVvXHlzQSWPgrTOpJUtqM32Sf
x6J7LUxrKaD33075YEXzpHVvDfiREsCE7ivea5s8EuwpAf215/kJq5zhWbMpD1zGirR3QXCi+LrG
Cb+FGVC3vi9uxvCFclS/pH8fAOKnDhxXbjMgX56qVBq9tViFJGBiA9g/WeUf0PdLv4jAgD0G1jz9
ZbJO8sbjjVKZJtIXyoIAqEUuAXZpMBfEwI8WON93fLW4kSDz1GJeE8C8ohj9xoylah7sDceSNKJX
5re2ngy9DmQKt6xfUq0YS0KwEOV4nGg1zUO6aVYpv1Xp+ZwNrDce5nrApTLt1AowXOj8jNXUeSQE
NEyx9uMeL3+br9N8Fif8FSunjosHlrpfBBgxdbYRAG3EPUI2qQXDtI8+nWEmizmHyMwwAY/NN5Xv
4+XEFVx80zECFmSD96p/h1L6G6zja/rm8VjfykklGFA4JSkXaQrT+e2+YllbWemoWsWeVtmPu2tN
3++An4TWxaDWMYrwccAzjHYOldkjEEn1QJ4NeWJIZL2AhaBO83pAm4Gdoa9ns5rQRxqsVkYa9Rxj
O2J7nOUR5JB3QIImcNGpAdl4jcwqBBsqMKK4xI/nkBwylaAzqvoDGNArczlXioN+4sfMaqBgyJdD
APBIBuQRs997yC0b7UfY9RSESC/gXXe73mNI49o6WVIqwb03a2BVbNXfJMMWUcBV3KhYh2JJ5peI
YWJeHz5jtni+1oKL5kulwLgrE0ErMD7ZAdBwMUbD0JaEgZezXpePYUHWVglfGnfumYkh5vgaEskC
jbmEJNCrZ9v2MaTwwB/+mZgqjZ4550MVPV9X3F4d05h1m5/DpwL6wsi9xEiyYV/kkeMdVIOuXUNm
Fq04YvnZFwpcdh1ogVWs6VtpucyMI5jCYKXwclq74/3JEPB0wKu3GdQFE0r19K8gsfourQ1mNLVr
0SD9RmiT7ppTb37FunkMpcfkwYe4e5O2G1FFttSi/RMbQLQ/HUwfBtfe+euINAFsTwkNmH061wLO
Qr2X1mOJGFYkMrpH/AyGUcZ92KWuft/eQNTsd+oxPABNkoro96X881/VgE32raw04GPeQpOvlcek
gEGCzvyDf7VfYa+oYOvl1UZILXTTfRxn+Qo9KV/sfVwGlaTnmNh7/f/PBkqgw3ToJsV7TECx2rr6
z9OVuWpGigVdo9fQ0SZ3baYYSS6FTRk0nYsQ4r1VyCyRHQWm9LCk5ejjMxMxrhXeNp1r9KIvFWeB
vsutMQbmz8xbCp5elC7TAlcBSVhiIQ25ieMtQ+wq2X1yY+6hPkE4A3JGaQAbEDt950p2rNDXpghd
P95n9vRliAgjoifwQGTo1ws+T5+klueQKAFYc6+ghIQIZ3ttLOANDWviLZzXmu3vftTIjtcTbfKb
vLSdJpqwK9+4H7YMRUYdvdw+yefMEmQ2m8133DvfsBBbvP9y6v7ceSBNoRI7NzvidteZl8JbyyJz
1gX5GtmkJwr0Hj5E++Xv1EXyVFsUiisnBX6Za9OBCwRI4hxgHPte30/AI71DZ//hpC3qLIZmjhIS
umM30EZELUlgWw+8ANUzWVE6IrDM7zH/JUZ9yJHmpcf8qCF9WjdbY/Gb72lBoM4NpMEVx+1dV2Ls
TMkR8bkfm3by8vrQiwHKg37yHBbw8lHgK2DhFEPd7O++zo8liNay3WaxAQ8nnUP9eR5V5D5BdS7O
zdN/7Yf3vdNsG55+BZ+QJheulB28s3KCyyoYIvkn0rzdSMPXoC1ANjOf+/D6+Bqw5vg+HspHfunt
NpQXzwnnakzccVCDW29eizc0FpVsj2wiMxgkdGAPNOTqFHQYW938HjTWGIGBDPpxUjZdRwinPu2i
b2Rkdgf+5j6JvgJ9fGLNaN823+EndZqlFNYDJcQ3+84sFncgDHytivPWxh0Te62SyKCeK4x1fUTa
YTp8JcA31vhNqtYPk9fcRTn3fQwMoga5iZLz+4YPdvxeIC0M14rf7ayHRQE2XWhEaCnyFaGOGQ8Y
XuMdasIhh8t4/1doIWEZDDoqvCy2aOAQUqB2xHDjWFFqBzJUZ5yubJxE3vR8yGqgbaOgN+nmGWtl
O4hEzzVJSaZnJt8h0lYG1yeKVSqh5wSZYRgAdekL0923ATaJ5iLTR0gsUXnsMaSgW3m7WB3yWlbC
Y6fzafkbpmqUPrN3+Bupx0reqMeSoTCZTaz/u6sOAYnP+ZwjW2Pdxv00iPfzxusRdF64EHww8hTz
3QbHYlxGe0AwltPQBELWbxkuZQnMvfg2g5rMBo52hRrrcqOn43CxRpgm1fFv2gnvJLBpoQZSCDSC
xQ4PaXq9El79GPfWeL1575niSptu9YuREFU4zdQBGifoxfDDIKb/aSNK0/13qEU1T8eH6eCGAmih
Qc3HCATZAPGcezIpiQIjCBpBuNhcXdwjopZZ22MA1o3JrCuc5rXa7sbGriS21d/7tBoMLD/rbPw6
o1bDsYd/MJaepZgtwJCBLxX0Q2PWE8LCbtuVKO/7C2Tn+sJwijUhTSMlMGnPKPLQOTkJ00CIZ85L
BJhb0Y+UX0AfD/waxkCoMI/uVm38TgjyfSFxtsuJWLDolc46nX2R0HUaDCREovOLpvoezIIW2ezJ
BB7ozWA20mU5kxn4BJ0BhAFM9hvi2vB4Ze2hluH66ky/ENpuPkLC5vbdHKsWbPYnaMkKR5l1W4Vn
B8qZS6pbIO2u8X4gZnoowI6cqoXNB30BgBYIWTAEQZQFCW8Heh/QN9xDhes5Qae5TFEQnTNMlIZW
wQU7NxEWt5vd4vzKSIIU+sSCp8/JIGCOxYA9HT3IFWdoT3+jL27wHrip01+ghhiMCVyeCWYakKaE
ivyKUS+fj08InJvzl3nADBG8CqOBq3dDoCuEo9VY+ElgebEmFXx4c49+GfendA/854iezCuB0QVg
JB5HtjhgIiFsxR45QeAP6pVH6RQzH+HxEX3WItmRXMcBqXW8lPAfIAqPBTALJudw0XljfsSp5nnE
6esuEPuSVy4EQceWoBON8CAb1w2EevwBxuem9Vdvp2djO1GM8WQQXhbj7FSN9WXpN4TDxuVWd5QF
CaUzbOeYji3gFVFC40mOb4i/Q/UI2RikRKQOp+d+WK3Vbbo0Es5aYglDcXnEdJ0ZK72jB5PJnOgC
5RIPCO7EhIgDuHyEXWvLZ4dRC2zFo8stcWEHwaoa2hbKJmCoECIXphSCsCVQFticoUBd8Ypj9c9u
LpKsiTIs5wA6YCYGp8LGB7RUSXR8iCwcw95BkvwHo+QjsXRFLiZW8NwlfGOBsngRaDS8+E5csJoI
A9XRfMk+kj8ElarnMy0XCCQiakysSD/n9hKueI2wwBQ3U3PFVRXwTWMhcXna8EXED6CGJabWnY12
O+D9xSL1QvEeF6w9F/M1jE3s080+zxbV+JgPxouZ5c0EULWz7EcIyyIU70t4HTDVgs2l4YOeTRB5
OELa/eJGA/SBRYibrHuhcOYSb5ST1+PUxoKEAza+hV/v4+aHa3JU7KMQ5PR4rrl3sleECKvHM6Fz
YOlyF3yNjOnvFQv1B2ZL3Ov7zMAnDc0ukxcmde6uBT3U+YBDjl8+8K6/gq7Em1Wd10zYDGwkuMQG
f8Dvkyez4N2O0UVCHvKKbTlhku/j2UYyrO6ITwc16WQ4pXfmGvh4TeEahX8tv1ostB3m4dhiXZZz
5P3uy7vbGH1FPcS6Fvfo6sF5hoYothmxUwld/XlCxAgcwC9vmTe3YJ1xF3Bg99Cmx0f4ac6KUgcw
yOZisNwiXp9tl9XXrutlacKy4bSck485sFBYZ3M8KY58j5gCMVwFYvNyT3LspZg2lDirsv+oxArd
scnJ0V2Pazaj4xUTE0hR4MdHZsYtz22GJ4U5gZ2jgXvl9tl0xwb3Clkgtb2wSAHNAXPJjukICxxu
7pOt1cQmjjvzitfCmY2JCveXZwfJeO5McvbRXnLF1AJbRCxueKLeaAU1Xx4p2F9IUDTHO9j5Dge9
x/se/QibFW8rPsHLdyfaSJudMG1Epywt96xfOeogErMPZezdNZcPsRjBqVhggx4fOSF93DQTcsTj
btusG2F8l8anBV7OhLlBUW59zDv4YQFDMrFeFqvHisOvXrzi7AJuko8YAStlwKxbbskR+sMKrnh/
4H5ZGVkaK307A7ZlQy2Sci1jWCPzpgXKizOU4SEo/4m4iIFEFfwsJsYsw77awwocpIfeB8u42Skr
PSZT8hVHKP9qHu7VYK/EkPSI2bxRWL3x9WUqPn72jtfPHLNILmO6Y/+0Dga6T8JLPLj/GlMA+erH
cQktjjkJOeQYGGMWX7REqxvOaR2jJ2mDZfpmmioxkWFCJY2Y23lMXl5Myr/r6QMT1iPF5PxObETr
pRuhQUNKkzpQvi79J/yaMWpGpoKUrhFVc/sNGr891Z4RE4IKcM3kfm6WHjw2Ay6X2/EsHDNSuqim
Ayl+01jcsJvLx5cqQKYTFeWp5SaVmIiTbMpZ+kX0WVFSyGN6r7r22oi5xuTO9i1uj64m5h8OJ3qA
+rk8UtRncwStxhpkjutuh8cC9g6nKn0hicsZBxP2ROIRu04Xiw6rB0hi9g0eu4OwGTRXGMGysOXz
GLW3MEOo9iyizIEtJyx9DL+Nd/98YBGvLgh/mo7x+a+xMdDIt2JjD2U2a6gR/E66lw99JnEOzbaA
dgDHAEk1FR666Ysy/tKYBhttg4Gz5veIJCfIwGtx6Nz+8ApoYuwU/T/68N3l+8/YfPw1UQp1Nqo1
4BNta02YBqDDZUv5YzCP6wT0KFbx6GjBj63JuQJctIVK++YuIKqAsmMmTkmI4NagGHxFXz7+3XLG
nUboGzGJ5XZsCXbL/44ck3+MAVgoOAeMEJSDSvD5Bq8RHpH/ym1YMuvFe1qzjxU6WxnH2ODISRZR
kX8wR/6sxXX+skfjks4WjlyBgzhWKLHZ9B7zRnh5cSRkEVRiQQi98cD+I824yvE3IJ8Zu67a6ZgI
c3YCETEHtBf4eFgm68PpVQE3WaSZtk8KPmVwjRTGIYKmc9Z+pPkJVoSngSRFkA5f3Pe67yCuE2fL
9Ycj1RPbKAos7vfC1G2Ld0uNwpvb8U1XT2WnetismN0zgcKg0XbZ5ZaFhGjctroYK8hj/9DiPalH
BmeK2GWu9B1OSrKFSBMCpomkk4x9Jwy2DGTkpJ+t4TfJuTrh03R/PGlu60qQs/vyQCVYDFzY3ptw
uZFOy5Rdi5c9xrGEQFpfNj04RGxLlOoEGuPmldlEx/3WyvHm6mAppxK9cukscD8Xuv19WMpsCCHf
c85H/W02D7ltLrX+nI/4HPULhnJ8kHYwI89ACi0c3PBWATbi/N+LxBYWE+cKVw0apdi0fb+afCa1
w809M2WYQbXcwWOi4rgv2c4j68PdS6caJxAamJEs/LZCsQSuDigWLmb+cWeBl3DCCZc4sSxYoNmQ
jhzUgmMLd6yo33EOkE7DOQPRHPs5QlRIdfGhVYnqkVeKYOZxguBKhF9Z7r1a57UUmXxwd662dmS+
vazZYoefo4GJ9vqMdTvzXc4wzA5Ov6CNzHH+wTJtyLyt5AZXXl859/UThoDWlBkfE8W7CoHOI1rD
nIu+S6Aaas8jS6h9zzJjKN3mJm0XbBAPbl2N8jVjNglyaN3mKdlrhtsW4e273NNwsw12CLi3+il7
OXudYiqCI16IA9Eay8ZRVuPrzX8D6Yb8IvmEVYmsuE/YE5YdgF3d8STpbMgZPTx8yL/hPI3lapD1
/BZmXvcE/1Eveyjl13kfrQSq4/Lxp742arZkELU3R890VnF4/ZpD/3+6QTWT+8trDd3vPrDUUEf2
q08wt78/l10+xCx91JvpdLPYCv3607SNyrWpcUaujdnt45dH+GaYvRkf8sHfF5XtGU9TilWWA2Rq
TjalH7G9Ep32OcMsTllMGuQ25Tcj2dL7HaEctjDOsa/Kzy0xgGwu3FvW1D/jIFFX+oWo/8nWoMw1
OAly9FcUiC827E7Hf6aSnEqs3DrADe/ejrCpSzunnrZ/mitKuH7Hka+jQMDublWDg9t6wDdFjUv0
DLQkLGPQZ3/cfoStzeyo/fsloCAQgaCFu9dzeYRorLSx6RassjbYP3xxXFYkVkk+6hKaYMCeA5iN
uelUN/9TnNvsrbo9GdSlZOCfC4rLbyBr51t/U+f4sEFqW/46L0sKBPfOD2IQ5ELmgycs6BCvYDz7
QK8C2wONJJ74D+ck+rHqQw2SevxLIreHLgRfGErDHOC3nRGUyMuYtjQFLDmg/rlYkz+E5b9nPEeO
HyUagIcsRcSZXEPUKGwvO6sbKPcgln1oIpvS/ojx8zPkMwjugP+73ENpBxHlo/sdfko2ed5KtM5Y
wL4YxSL349vjFxNvlZcmDxxHEeYY5pzp70+ZptmM53a1H9DuJvKW8mnZagNaV5dNCzBtcDqtSfOi
f+cdV4Cv8hD1sI7Q5WVfCkRydhVFUZkkoAnMUl4AzS5cpvVtSPEo4cWMlEkJYANlq1OPXB6kW/Z9
A1YGV3SNiAHbaYoGmPiJwU8CdpwAWpTr4Jl5PHwQhuCsvCkdyrt9wrsOuujiQ8VujQAggDeBOOFW
eEuGh0XGFjkHB+lzuhrk+RBwMsgMFDDOr+9LEUZp99uSlIcSv+wvlhK8wg9Cmc6N5pQleRTYX3Wl
71LjGm/hYFVgg/3ZA6GoTYYZVDOv0ha957Aimy9jDroQCk/wjUiheFv9Y7aBoT71VYpt3/666yGC
RH4PBUyFroDiHHSP4bziNpdKjYD+eAuPT2y1brpFc2iKGNuBqoD0o2l3OiYLuOYpniRU2zzcfW5a
e3kcwMmCIimA9VbFDGkmeB1nkVMsywA69N4TVzXOF8qlTyAgjxaJtmFxUDdGE7eAuPRoDjI4GGMV
rjceekrH/Dh5+HZVPDEnyFGhIGCpPhFgmGoHiN5r7M1d3jqOrMDCHdM95Pp9FaElFsFIC2LyG5zf
7Afa7DAh2NSVK1wqfolexFwetlKYY6d3Bk/A5xkf7R1FCjF2kKktHbjEDJ6eEz63iW+f/yZn9TfI
Zp/rAJyFX4Xx65d7JIc3suGYZykodCFQefIpBZpUXWhjb1S78POq8Bly0TUmTc3qtwI1R1ON7gyN
OwJ7bBIbsTEbgQL5jCMtE/43XPfxDz+LJnfuOHMiDiI26YJHTbCF/82L0u4yb8SOhmkuZEW1m8hG
UJFr0QTQo/N9ZBUDJQ/397HUdwGDO2PJVO1idOGrXCC7Kw7az8loY5GgBu/oelCniub2xqkcvldP
pvP0tsbV7uehoth55lCO32Xq4KE602emB6OK+0WVwfyVYVce3oGrbLY3/tkjdePrv2JWIjwnucSO
nMFrAFMKEDHOZ3ny9N/ce9PGv8Z97B725LpMAxA6a8RoOLD4VAZ5ITc7o764YeA0B/yDvNkbvU4G
e67uIZCO23J4XWCUoMf55tNPipffGElT2w/kmzuLqZ/3myjhj7DHWLPJYOJmncCR2knjPjR3H2Gs
LjE1IXB5iLodwu+sHoA5aFgPQRnwG3YZTKiw9IVDeLCChK6mM3ET+SH0vcbt1IwhI+PFuB8Yhk+7
ZqEZnTIg+PFzpLggBEZeRAL1jofeUVefnqd8AtIP3x1uXijWri4UkWi/6yRmDsQTMy25EDV7eB6s
E8N0Sj0q/2ftM8kn4DzDVnyGXgE/iNDAe/QB5blmnvZw1SfVS7Z5B8pQPf/QEXuQHMBhjhhKblP8
gqJ7/D3lIb5K4HkfJfje/JqxzDsAVgW5FgHKguv/PFFK0I1fo30Z/44M7MhuuLrN8Z/p3hMnsmf0
siJtVBFx5BXI3i2X5lT4qDHns0SatjCmmhsFXpdBAuooRC/ySOa12+jtv3nozWCSYOrk3y32f3DI
LIE0SqUksR1bSe8BIs0NFgUK8CY/ugEt1Ng8BTKj+kjF8+cYPDZjZNoEMEBlnKtci4TzevZ6TbWO
imBerPh0N64T8eSgyrXHcfKx0XVZI2qduE1OPVzjUWICncYcDiDMJh9rysMyYK7sEL1BDXvIOlvD
oZR/vV/uLyl7tt2g7mPE4xlMAsAELPukjmu/do0Rmz9ykFFOqmk3fgyIBGdYKJhn6RmPYpDFlJzU
igEKcedcKnVhzRhMMVTtJelOk4X1f82ZhISih22wZyWqPNx3mx5W0NBahHV+xfwX0HIMwcztYUvR
m4kpRfDoPLYJGI9wAATuKjwG2DI3nEmnSvLehCxuYUtgGKD77OjvUFt17g0/oNvOwLuQBg6HHvzT
XX1A6971AwwZxhon8rgbWhN6QzAUHow1JjdDbZuNblgwQeJ7k+/xmsjxdVvOyhkcwgNkXsl0OLrS
v298nfQ3GKpoDjQRzEge8PPYr1JhFfC7tBc+BRY3UEw3fKGE5xnrG9bBc0HerJfxgv7Nu49vzp9Q
a2r+rnP+5tZKNKd9GiOhae0JldjXGXFGDT8hCQ60i21sMGvkewYtJA5RFDTLfMzGSvb8XzZCYbvt
Zo9TfiTqYY5cvj6a3hK/P0gUa7CX/YJ5DM0xnpjaKBUlwifq7TQIuF9fGnGFGdkk0hQ705O6gUpR
wH80pkrE38g+LguDYiisicwGP5wcm/ycCFLcjEgF8u8Svu7XOUMJVOU2KJeNK77/WMo11lDsBu7d
1bznxPTvLpmDEVQ1dqQvBkZ3xBTjy+UW9Ln7o9u5XGa7CnPxcSfb7yOxoOLWmIbo4a1tsTN6E05A
rHhSJoUvqCAQ1oWAFEpKuxKH1b8HyRj8ov0Y1oxEZgWAGFU9cCFv4we0xWl1+jHyrFxUEBf+dKM+
A+UcKazl6WdIJ5hzrCKJ/HgyUPGaMTMlrejziYilwyvmn+FjjowqobVgHP8YEyBB3dZQnd/GaYRS
RvT99ymKEfQyQ7yh4bxnrrAIRIqCNTXH/S6NML+OxMxOyCGiepmNycSZZmMmAfZ3C6TGeSnGjZCt
ZUint/k9EOJHXGqaSOkGBsMpbC+cdPZe9aMy7r3t66Wjt+7v9kjJxLCcsFD1wRD4EROhN24YsOZ4
cPh0TFNhIcwAklGXPhbVLCUbRxPUCAJ/VvmCw3k//1xMaIZw+XO0kKwMKFEH9SRNf/iD8bQGlgvD
UIXggieJWNPaqoRpePOSOsSBhF/oWYEOPotNQDcgBuBP4jGEElzg/fAcfwKsBCgcXcrFB5A0AqQL
1DhYtP1ht4F7kgbGOS0o1VyKs0KLeNb0TWNsoOprDiyk8jlEeQwDTIXiThGsnqCWKxGFF+wX3Rh0
xoBCqE+g7p368gQDxJpqjyE8Frd6TqhLCjZyM2meK+gHEFcZDNtq6pVIH8C3U2i1E4xDAZ5QmiC1
rVHkTe5BhclZ7r+5bj37Pf4w2ZXsEk+7v4a64TqyBjfLzq2EUBovl0eI0vuwXxCoV+AXOJ18d3ln
N/3jF0om89U0oa+9wAevByq8LsEXJaIZAziWqfteEXW70iAqAUB3/AAJanYOctuZwlzwhglC7pBP
vlfGMqL/B6P4fZQiJz3sIyU2V5b/nrKqB7SQVHb0ZE0keezVJ8B8LAhfTJnUlRbXAcDa6oWq5Z68
V/msaDzZq/lLuCpTOdif79jtpdPn+WHaixKc6S2O4BdXg77U7WFMXIREpSzMC3oCstgesTRPD9fD
PcnYd/5Y+/RGSzy4I8IzBiU5AeOcegMeVGDNjbE0zmc/lzmXa0Y78jiGdUCFOJBl4l8/p0ojFM0u
SZ1m52NAi5PBzEJm4siX+lBgODzRNioPdvJMlIwHmmrvANd4rJzK+HV35egG9FYxbIIS/XZqLKpC
UuUJHSEPNikEA9t+GbjlAhipBL8Q8utcj70wnQOHp35xtrY1kaYZNdUeJOEKYchLESSuBCZGhzEu
CRRsYjN4xLB5xNtEDo/0qBk8hh2WnjsLeAC4zFUj3RFm46w0Rrim9xwok7fH9Ci47pjEYDo//q2v
5JuKLSbdCQvv21Ej5ooixHB+svPgN6KsEIcu8EMa0+rRnbU4oDBevrw30rK4tMUAg8Ff6aCQuGqO
gnypdBhls1ixfOzZ8hh3q54WMMJvOIcXJJTzfMVGom6bIbpgjJXwIL0T78aacMjM8z+L+wDA3md2
ORBQpkAtr2fUdVwGdKsC7FVDZWbM8jOs1e1tTL0othbJuymOOQEXBV4cMMYHCUzRHywBLzx0HTyC
NnjElc6zneb/KO+WZ2D+fTbj7xYzoqvP/nZ4rFU+b7Jn7A+OEgO+VkMroQqFkaNvES/eRyRycv3Q
aMkk78Ykn1NOu0SZ7R1L4ArV3nm9B/CZnlUoLXMLq8gBetyX5OPj/KeH6kSg6AJ5VNg50bCBiu4V
v9WDfj55ieTVmCnNXjqpE4INH2voQzUZKVC0PShFkjYqSRRXhnoR9BiWhB25MAYDuhLIeo/Ef0+n
z/QHCRI8BQ/E5nbMLtBuUfPjaCbPTWjx/GBD9ArLJo3IkUykj1/MrwEcr4J6asbLk4fZ46zlPFWY
BLXD/Zbz4ov4izEfuwHIM4sVsBVwc4Xtg0J9BC0z8yrVJte4VIVLTm+DBDH6srpuJOrRsStweM9M
7WQj7Paj9wZ/hY+LCUFPQypeOa8Nxqk5B6oC+uKp+iw2Rm0F9kOQmHAVWbO6mBVTs3aTz2Mod5N1
/N0oe6//Rr3UKeemoNxyVOOgkWgFji1M7TEgML8LFfuDxmVqaULZBYdF/rhnpziaf40l3BmIFAj2
g2xV+03PJhObqjHR/+Ad/vVhL3C1ODMZSDr7+RdvlNIrB8xk0X1SenJC3keEqk3gTgxTYayJYLK1
uceJvs2X+chk5T7BzUigBZeWEoJ/Z/nyzqxXgKsCKGeEjZ6AH+JXgETxPw7afVwN8FFAwWOC02fQ
oTDz5i3AcjaBUEWEQz9shvjturiNz1M0c9LIHKcT5kRYXilOk3Th3f2Oi+FzojEAE1yMvW0FkUpt
BE+/OlDC6j70dPfH5f3rReSTT75hFwufZtx0IVtgaTaVRkKeh4PRFBMwymxaE1+4x8JV3txD/qOK
YZA516bvDdQUfaxNn5w8JbQXJjdza5eHjQeXeo5GDHrqKX87aDBWoIrWaI/lNiOjeoMA+n2C1fel
cdSc35RdBuaNtHyBv/q9nbWkE1CCTySzw5EMRxsodNZCuWaCn+9QVrxONQ9whvIEhwjLlVaPIbex
4d7xkJXDhz7q/8Hk6SXoQgP64IH59y7cDvYQTyN9GOrvZngP8pGOvxvPGePQbI6822NYTYj16O5h
A8JYnDcwrKfdiAT1jyM3dKHltvpLwaChazo9mLh+l1yH3+DOtow3C33kukAw+xwxat+1a3hEzfG6
pFMBMCFngtk/wXjCWD0flesrHtIybwBtA/0LOX6AUYyQzyKHkGkMEGlvwoaHcTVjXX6BSUe+xGkN
dw7mwSQNQxARm14JHwH5qApyjfYROHmA/Qd4aA1oCUUnG7Yzk3jKPyhemMZ9HWqMp+oT24Iutln3
STg28CQAU4IPQZgJ953Cj+T6acztZvCnFFGJnIBz7OfBwqUjKfrCvJepC3ttQY5RRhtETVck0NX1
ExQojg5HVy73mrnxIykuqOv1RWObMaRKxCUSy5+JMEb7TIRhE+NOEqQ42D49dmNGoYM3rFjanspL
QwwOkmsRVF1I+qQQ4JV0gBMYtPYaQ2HmoRlYxBF5rdrhUa5gTuIrx9dO1W2fL3YpWAYj8RcJdjh8
Uu4q3g9bWobdNhNxMdGt8b8tQZnbWD9nm4eIeYerBa1Fd02+ie0yja/tVJWgxRhYhLJfTNefVbGS
RvdNjhVunoYm3Sf7FtDPPh2cmS/9sIegXICGd3W+lCX7oQWHlMfWQ+CCTxH+jI4EMadxcoUYL5WE
AFInq2EPjp/i79F2u18iJVuELYxmv7a0gkvIvAuufdtHEoTnCUcjr+3w20ykO/qAqm9YeDgsAqCv
sXh2MZF3Zji46GihUuZe1fJSOSpDyId94swEr+2N/vk/iQLbZDoSIn9IreW+XHCDP0QQ/UbpYwvM
oepCl/k93YSQLb5Wmw8+Dv3+EvYUTlLGDDa6VAatPjqzpFipCqeSnzb+j8SYLmPqTKMi/NKVBGQd
fl4qD3PWFYEPDIzZPwxHZoF0vkxy8t27x+wXdg+E0H+5yCvGVy3u7dcQ7D5YBTKu52zTpmwN1qjx
2I50JJBPwpCDx/t4rUb6Sd54BUz2Ux+kBmTuPa7JxRrUaL8A+VZX4GVI99Uqv/t1XIthvBU0KxNe
elg+Lz9p8jhgd80AUm2i229sKOTJr+TejJZ7j4mQ2HGZHLcrkzFswyeHGtFQPCxfcYdqIAURzL/c
WfpsrHKjuxR1KBvYZrt2WF0HSvRRWUzCWwbcNAY1OHG1hT9gL+A6738TXPdQDFa1X14HEP/76urx
CHg7xeHToaoNGXW+3hwABux2BgZJkeQL/cT4+auLUcZ3w9NK38IDyUBQV2Ndx23PfbBeuxOHLZgC
9hiIXpnwsCf3xzKfY0xY4uQdv+REauLywARaHmQPj5ZXu+HhhElawJCJdBeadfJCUWjc/EIoWGbl
M+FtPTnfQeEwS8ULSwmLGbvEF3kE3jv09CstYkyGfoEFxlVjFol4AJVFPuEhRy+BmBjLUf1k8ytr
xmZ8epolsvoYqTMOZhp1RdbB3RxpO1K/KB9cPiO4DhroQxvI7jvej5uLNWKVKruK4vNPSdhBIO6C
PMQsVurt2+4PevSfNOiP7oarWJQhLrxeFbCYnunUgxma+VdkzxPMBlYGbsZjnG6NF3RdT5p3ETl1
I23eXzKmifctHZPz2V7xDx3AMpb8e51k5AxrbsWO/nQZN2jMH9noS/dlTiXwcojQX5//+x9N59Wd
OrYE4V/EWuTwqpxBZPzCAnMkcgYBv/5+heeOZ+b42CAU9u5QXV29xShMSv0albU1bTLxaXS8h1Rp
iSnveACiQFqgTp1/eME7n29ukPL9YTfMnc5IN4Cx7mP04z7uLYJpzSR3wl3YXj2mIxkghGebTuIP
Qf3JLv1DF4nlAsB8z/bUXCi3skCwXKOyT9vkOSRAxw0CVo3yoLYs4uvgtarSBwPKNK3TbUj85q6j
NuaaMjFDhGLCWGJMTnMTfkBUmDtJTWPLzIAW3bMsgAcdj5RjWREglfy/9MMGZaHV50EpLuhzYDPB
W5BeOe6f5YfxB0fstsmXMwI6TClMszflLbv4hZLIkStJjqmCiQEPSByCnfmL2bjb5/GOYOOO+B29
aAHdWQUN5tSNQeoR1tszQlxdBuVfaNiURYLbFIySdIdWSAKOQ3Sh8jsm4jnYrEsquyCc6I2xOY4Z
F4KQVwk4vGwyTheYcMR1dzS+J0/9b+ta8bDPYat/9rb0CBL4x42f4pft9r4HwOx8egO0sEX9wqPy
wJMkZTpmMIfq8Jko5EcN+8oRzXuoOLLi+YzBbYCb7uIn0lfnECdO9w09Rz6zZbI6/Sodq9i4sLUJ
ARuUd8Wqg5YA5/s7cwwqNoP3CqPFsjKLggSBZ4TX1GBdBAdtnAT5kMq3wyUxQjjvwe2agCRRlgdj
6iIqBEtN/NLn8jUpMxxPASjBcINWuRFRbf866TN2gyl0qAyKP0wPKF3jpfQCWOoCzdKlSTz19O7e
NawkXHHZL2afPvwmuX1uL4JezZr16ZPQuXT+G7+KLyFAeTmjY9XBff7414zlSamHvc2yuNuH4Qfo
em2yhpAsrdSfSkpBVKqVaI1pQVyiyVBsjtxhyDiFKsR2cCfMErn8VpEmO5S8VnL2uNc2qr3tQbVL
M+F8CIWiPauWyKc6NpcC96w8LawPzc4fiINPj6F8qCXNzqegPGv26Otg8Oxm9CZsrDjXybMZfErh
7qdFzAZjFe0WoFQqEWUDoK5sHH5ak/qzS/jx2FkNxk0KT7E3Z+cS16tOARlibj1OJilEcr0Onsui
2curDvRUCYNcRuRzjOQ6ifsbo4FG5xsEG1o4e4QiQu4e1AnYjXW6RBmN+ibWriD4TFF4Wv2lpIZ6
BVVB+gnsF2uTuR6rHWuKAXkBA+0gXAckm9BebyInvkJOIWwxQQQyF7Fbe/ptW6ha7ISW+6H7oRYh
+np/9svRvd/aEHdapVLyWZyTMqY4K+9/7mB5HYLle8TS37WXlMTwXcx8vHl0W332g/v7p9keldtu
PszXqO6bhYODB1OnCk+fWBMONOWJSrq/w367tbzTw63+NuBiHrskDHtJ69NztvGZctbC8ZNFVoIt
ShtppxHW3NyvJOR0zZb0tskeit/ODwsIogGIHH+FfhJt1gggwAvPqTGsF/MuvnZf7hao/+LPcCz4
TKJcMMjdkNnyfZr2+Z7ogRPk52t0rlDgajj7DrPlR/Qm0fBMdwRjbOoORXzI1ZtRazeo/ha/iHER
xbw7C8xNE6DvbcARITsqtZNSZchDqVYQ0pqg+vluekybfh+6171VzCp9PaVDrOmCkMGY/eZesUIO
JIhDJ8oNyO+0dS7BveveDSqIu2W4DvuijoYwDElKaxRhaZP6UCJ1rji8Dn9sfWpU3F5Qy44Lr4Wx
4xR+uF493Ab9rbQoEA29216JBpf5CF+dr/DZ5SmPAEmUSlZYJZ5p7zZ8LZrOGZX3U/f+r40XSD8/
R0p45QY9rwb363PuoZKMr20xxsE93Kxtn01MabkV7hB02Xu0opIUruYd6Ab7JJ/jH7Er9uvbsjfP
rdtmRFfmzvtjGhRTTDp0hvUiH1Kt/jjb5D3vlqlK6a2NCmCpVdr6DA+t0phxm66ROKEXM1+1KsMG
iF96oZcD/WQofCpjEfSQYwZYHPakBrdA75E8CJ5iO77be5wILqiR0sxHup+hGQBDdkBJuFxyoHgS
ijYHz2CDlAB5J/xU4pLu3tjQ4HQPyoMT7H0qSTaxZ7ieACDtJ+UeEbF9JXuHaNWhL67Tl118sttE
bxMKsOar5lQcQMFAzGlyDVFjU3h2UMHhjlv0hQFsKYFb/Qp9ADDwdoBHGqIFWGadgGETHWrrMO6a
fJV5nLzl90bPItErydFbBGH7EpV+rjaNHzEjUFVMc6u9/jHkdCccvJacw41LymUhX5NsyFMHkKZ2
gK+H9AKuKHGk9eDFZJITcibM+MM8QhwCz6idbUL6g8tQ5pgpYCS99CRohChohdhDt1gUcqRGg1M8
7839HYQeitWgMZu4BdMZZGSEqhXX8nDfo+XBrjJZsgIPEUIgVGg4ghQy9PJTzKho2ohKye7fHbG1
a7itcE/LjMEa7ZAZxry51IZCDtl/Unz8A0ng3To8q3/ce9QJf3E1G8BAMGpVJWCx/jb9ebQPO4un
+Qx6PXB3ZrDAjCH7gCcDSJBQxCTokDy/tINmHbc2RkMaxNerLhFLuMZn9+jmgzVijO/l0T2Ocmcf
K/pHfoGKIM7XuoMlBKgOpFsbOggyhJ2e+p8Y5OU0vU98TQ8WCbQjFf/cyuln25ttGxZ5tHZv9LTP
Ew5LJ2B7UqyoU5TptJiVgkf0tpB9Dp/UibwGFeBhVLIn52AmTtCIni6OczUjhGioclbDo0vtjgIg
s1dNxv7lxGvJC3FYKBotY7csoPY2zNaQPsusSPegVKP2VvrUXjUsJvufvFv2jv9QTYQdvFuWqQi6
OySaK4sLDew1uFgGGI1uEKoeXp1clephd9e9IWwHkOAdety3rM2oiOjiX8f3Bakr/Jpt2A7pk55P
tuGju2USDMwbC4IbkAoDqkbwyaqjysaiv+RDOakA0t7GLfRSTKyXTZ335RGNLiBFNqa513av/rFh
16ZECfQFAeqx/E5puWneEG5uurXuvOyerYZP3bXUq5YpHiI7Sz9yTkzBPplDocA3rI3tibksi3s2
16PjTm7T16jwd7TNMm2Czve0aVyzsnjY1E5P2cvpvs2rRU0JCobDhIQWqnMQwhhjZwmvP9krPD/C
undaI+coY6QNZJGsG7RWhD62TFyAx5cVwXX6sF9RhR6eU3afzn8gWezI4BfbYTH+qQZoRUzzZY1x
Kz2qrQDjuGCEUkhnmliJsrWBLV6yCuqSIEGDjILRA6ZhuPZo+aZEph5mBVvU5YLjmAAHLYa3lWwZ
1GHCZLRwJ+j7ICVlvkPwX7PV48Q4Pe45neLWliEfhbFiSZ9dFDLWxmAUMIfgrbmfixGiMhlzrcGm
UfapQay+2HcqEQi+QaKFmdAr7MJ+fasmiIY6Twt97rF+BgJsNXied0Z0EfoFNT4MCj0lW+D0sG0z
nr5Hi6Tb7ufWAymTEg2sDKlyNa8b5h2biO0EM0xiI5wa87mYZUXx7xjsrFNX3+2/BDaTZleDqVUU
w3m+DB8nZXPpvwMvd5H8py6IzGB4cYhmzEeX1IA/icJNiH0WOgymSFrNL2i69aqW/n60NZNIMGoV
DoD+n6Oj1MQJggi8LfBjZk78fbfgdmXcPFHuC42UYOEw58RrUsn0GQVhdr59kVwbG39PtbNgpJGu
ceOsbQ3x+N50BlcwnIUrPTgNc+uROyO68LF35OoIYNyGNWBeVsFs0QkYfcBqTioAuNREyY0ngMe0
npgPhKMqPHpWxKQ3SZKA56kvOqfNarizdpZuBi6Uy2X4V3ZdPMdI/VtnjFvJOZGGWmMWvc9GZZw6
F0F7D8sc2jfi0emcXRSfvN0EeRjZMT2ovbsdASvauQMNulssRTxAO55LbvX0GqYVIaxU4uHtHMpJ
lGUxcNpIFiEXX1UIEnrE7Hxu1NmqoZFT8qgy8B3zx5Ep0U+opRlUpbm/exZCiV17Z1nr5rE0dc/W
NmK9KvnWPZCvgSkqgTVgIYsQoHcha8JnoKDbS1dYX1b8WB+YZpkmlmaIUFvMPkpY7WvDy3KdLwJF
JnviwYIPw5cDW5CvMUxqryYLZev/7Gx+rZW7d3MHlaPgjN28sn50i+ElUrziP8hzaPYsXmbvjlhI
wokxLMtezBban2aWrpg2EIbjFSVCZ+Pw0KSKM7mbba9mA2cN6QyBofDJUHuKokUSjJKR1hznye7F
k7DA+htnG7y4L4xbZCFXbPiyScVmrEszhJLIg687KMkzPKs+RUzLWEBj4QeNQLTQB+I0s489cdGJ
R4fJTFfpzhiPp+OWAWLPV9l9OlceA1q+ydblawTPIrl5p8mDn7Sl7rNb4s1CVv9kG9x/6L6togp2
6z66befah6MCcQPb45U/loc4z7dqAUsNYkKZXUzp8bsEkCw9ArE0bebLsorofuVqNCng28rr4mjR
xkIQj9K6FhMNLOe48ApUaSCS4F7PMGEDSDd04iOehRS3/XIvd/PkvOK9dtb+ZwRmqU3lM4KX/pKw
HH1oY30xhJh7sU8EnVR/tafQP3gb6z7SEmYj2K3oAC5b96SGmXhbR6aO0PvAM2Grsrtoone2bs3v
RJC9TTy8m4ExYUeu6GAhBbVDMQlwDHNTR+UOZSLayOtLTFfT+cTBbNY0XOqoKCQj03kiXOqrG3Y4
ZJxWhR6+l9GzZwzUiXquiki/v1IZkeKxSj4v90RwcZa4G/vQbCY1eqWNTZfm62OMfjQ3WztjbSwY
WWZPXqzHmRkEgwHWilFPh4ka/leMBJP4GyefEYvgJFDEcRS30MxhJyNmPcl6FoNX3PRuXXxJTDij
EMnj0mCtXv8NLt2ryWAciBxWjXEjNH773E3aJsyJC2OAXivqt2bvSmpLyyJabbO5oUtgB8PxMTNF
Hg/WdBAsEBcgBUe2B3oItmLEoAjEGrzBYHTyrwYyzeGDJ15Ar2GXl72tfY+r4Q2KC6ptOzzdnp2L
Gw6t6bQcNNNxWKBU5sncyAsWg6d7TCUUVYY/u+se8PSwujBNwQKNO5dokP8lgVbl8V8RzvvFModJ
3c3Yt2V4Jlfuavlr1TrWlvF3bRtlqxUWCitFpztk96f106GJ8U1P29qfxxf4oQgX5SaLD86KYaYW
5xYTBb18uhRhLrLFEAmmYBiU3SLYRppEPH51mTnyb7z2x9W4Ay9T0gvjIkAugH0oT7o1q3E9LnkV
aPr22qfYZjPUGILDiU7LTb/iQBV3Ot29T19E1BlAZzAK++jvh3X6GGFV9OiV2i3m6XRKl2TN/9BH
ba3/oc3ORk5X/Gw8ZlJe3P65ZM30HG2SM+89+oeELoS5W3HgKwTOj08cQ9nLMJMB911O5ow2X1ZM
Sr6s2caqTnYWT5mRdGWWxtxoBTWTCUd6SsCGst6sp/bkhiaciiUQv3giYvWgaQ7si/QkciRPm2mc
UIdSCgDogv+qI/7gK/9hTITfYRrUAQYzpXBIHvht8rln0AIGp3ZJr3y3cB6voALThppIeARSpamH
Y3/MBZrvic10My/MUm+VhpUY+ddkikcMBgzDQb/MCx1CmynDzGSREpAYg38Cy4sxvzg8zn9rB3v9
kJ/yz02L7UCQlSO3Qwt8GwN2x1AgCKflqaAmW6FFWGXab6+BFhzWwUOLlnCO4VMItS02v2w/4jX5
NpgVSywRsUE15Mt7jZrLz+jJxOsD2QcAgwN7/mNjpsw1G4DhWlWrHDEew6RRZrKnzf5pRgWTvScR
YQJgD3tTJkzmq20sFmceCMZfU8e1PE8YanHspLsoX82iV7zIc4r1p5x6y4dW6jLlzm9YKcvkYssz
jLlBhTFAtdB+xdwoRZBt+H4zO5D80weMT4uErmCXwMbkAxW0SHf/bs8HPE0m1lGMyvIhWC86nS/T
CExcXO4o1GDz09FncLZvy8RtDtZEqrpnGNhErZYMEnGjXUQfJxys3j24OR93g9rAFWEwFkHhNOBe
z1ySRde28Yu2OUM3lVMAIqJhoUftEZYE6ApJKwXc9gzkFBS6u+zAorwY06f1csomUC5tWlWCXkJc
u9R90UlGzREG8k3IufFw2cT8yeRCe6PW7tgZ+jTY/6q69eayicwQBkXnsftfzHZm1qKi1vNP2QgW
Cb5gDdQPntFK31DDkTiNbnBdoAgsf+m3df8pP4dBDY3JpaXH/EeZBkpW7v72ntRihSbD+KZD5Rv9
6xnyBDXVHGEYzPpIHugOiMqK1HI84JKqPHYYMew0RZ25WfgLsUs/xB7yb1XWbJ31qe1aEN9Bzejf
whtMvFav5bd6hD89eqSsIixCGcrB7Ub8104UCcpmEnXaWsAbR2F9gQ4knbM8UnRAw0OZjsrScO2W
+52oTeCRyXPiW3YOanPaKQUxBXEk4cEqZTVQFyc46/ALjry10Rwh8OSUSBytOjomJafhN+05IR/U
Gua6YbfzrvbtbiD6rgwOyZDydIQvCdt4YcM/LRmpw0H+n2zotuztPcaIuEP+BYNWsuZJB1XSvHtZ
ahuU/OO/TbeDmLnDp7EbDpOLt+XSGMzAB21TRSRvEmxui9fxW347aScNf+uituMyVwFzfrKrLqMj
waew0O206ZYheB1RYtj1c+8KVfeKTAGFCb81PTPXw7mNZYDfdjt4Ik8GmPSx1Epas+4rqQJsPDh7
ap1VJvai0aoJ5hRfeOULahmqC+PcO/ae/g5hA4h5SYV1WwKQmgd0PCZql8y9MknbXAl6MIc999Ot
8inzgLk5OLO3hnXK82jkctPueMrnTjQcq8lbWeHTORCxkfAx1A86Qp9Mh+Ui9EThd81nGrVVmBTn
cVMt42f5+AfHiB7fOl/VMYgqP33yUR/wsjYfH1s8k0z+gaAABQ8fwcxAMYFymIvTeBmB8h0ZkYlL
BZABEsbZK3qatrijEIKt578Sw9n0pooNJcZW6sav7tBRqTpEkg2+2zJEc4PMqhydVijjmW0yRT1+
pKM0rZAKNvaV0IaI5RUricZFYZAHO2ATrCK5HMvJ33RLvSsRKD0eZAJEGDbREW3+rB4FSzsidJID
SOOk8Mpjv/Z9Z7xGBC72fEJAyxdaq5fua2cEJ+uZymvocnPzyoakf4T4irzCUT5K3EyItPXW5IoX
UoQzrWcQtqKqQxsIowWmNNFQintAbbo55S5UfKryHYpZx0krEX1pF6tC0IJ8nLul8V+M1vTPtH3N
PQaJqsTgPLk3b24brJMAEJjiidLLOpLFH3TlPoEYBw9gB2ws+og7v06BgRs/VoucHQxSsiwCOxKu
tl1yatA2ywg6MfgxqsYV/+o04JuT7jlPh6KeCXxkl92/yGbOtmz0kAYls3qE27iZkFAn9Oz0m4lm
lDZml0mrh5nhFaSueKAnFcxHoEGxfxjF1dKKJDsjV7sFOv7Flqda+4esHW/95s82Wvtrv342a93m
D32K0Z4f7LIGQsxG1SUSY8nfLcS/7A+N9bdMa1PB2kfhXRkNiqfV6dJwHLwAdfRSxX7M0xC3Xtul
HOSJVrOSx2k4JURM8ZAyWX6GKYN+ICCxmDwmgIkeg4hxalemzQ6UpbcdeE4KAZQ3k+lCwPzawy+y
+DWPlJ/JkfX1kIaqhUvGCJJ5+ySSJLgadsxwTXOcrm5fxU8AH6vD7yT7xP+jFS9oAHtxFJJilEE7
SIFxHAxUygbWv43ZLbyEtV4p4klyKCIepepgNjxDKvrYszbjgFH84L6r5fNtKpbkRTQI8efVKXl3
hyoQX/DkzbsDQscC4Ngyvph3I0Mj1ibJMNM0nNJ8DwSBNWl0ZVEUB+v+P+wGRrKgmpttxs24wl0v
eTIkdx5yY9CMH8EF8kpcTj6DD8euGZ9ezT/Zd6Fb5T4zVS2wtWFlNdaZN22US6N8UhvqzLcm98LL
SV9ZpeZpCUtsCIyDowLpxXa1eshAmlRoyADfvbPNBrs441ZjWdn8dKob2qXIikPWX27VgMdgd/9U
uu2fqotMik1bL5N0d4iSUIohhb7YCuCv1tpn/l/VVfS+9otAwbv+vDt/N+pJ3lB1mzFd7cmL9VN3
t1QQ2ukmQUhMAJtWmjrftSALzGbTbaFaQ8fTg1ty9LmRL2vqIJUWVYMWGcDDfr95YwmW9Gn8qZkP
+8IQmNeU9c4teGcSn+kuh8Mu8jgf3rdb7P2934SH3enW3bp7s5s82qa798FAwjBtu04c7/0zDQEi
Rr+DvX9B/pjF0/arb/sZTY/TESro/3bIUCFIcTdhY9Ai946rQAnbqM1+O0d1t+q2Bp+Sc6NMQsvB
gx6MoIGWnYsADb2r6OXAIqYLAlLlR3SjF/ogy6VOj2adxRUPqj1asA+6W78BFoJ0Hfei4jTjfLFZ
NNPKb54w4srKPcBIJrr5WxKziKU6OGFKFLbST0ZjcrqHnDR4/rLYMlhh3pZafXcbbdnW66Fu9tt9
zU7262LV46cDh77D8m4MIJ8/AqFJ61GJlc0UzLATsY+kXi6hUnOXoT+j6EthBr3/AP6VHtMw47YC
AOHdhAjEHg3m9R2MqhL4C3OxT/bz929I+QWrt48bfmfY5OLaMcKY6V9ypwcCFb3J9Gm68uqMh2Je
brx+EBCVlR5PAEe+7oMMp+DEHuFp4zRmHQSOlZkB5mIGGjMMwC2sseFm9PWR6z4SKCzENH8Yv1NQ
SGiA+DTw5TQDIaK+ca7uPb10gdgG53iAvxoNkFYnfjLVOSQMT/sf40FwJYAQOULtugYvaJEvxGF8
k0ARfHd29oWrkqEoRQ0MmEA6ILaLTTKBBQtDAEhK706VFgeB8MKd+ZUcCqzHkJAvUQQnywWwSpDF
f2hsfwbYWSge5LMg6E51ciIQaFhXQEPoz4xR5nwFim+cDrPDSLD6j5BodCIFaAI1TkJ44/cY/Jhv
xzJGimseGmqtAo5QMCHXW5aQbAjP5vu2NYm6gIDvtsJ61d27lS/gRdvax80UVoiTJ6dxp5s3jcZv
p1saVMgttIenCCIiB4KUGneKLIsL0TPXR+um6oh8Bt0MqxWRJp8hO8mZEZXFiBUtC/eIyMYSuoO9
gf+B2olUOIbdn3gK3iBMGtejUBjoMCeV26ZbAcREqJOcoeBfa0eAjEb0CA80WgTJAKQdG70ZZCs5
rxSwVNE5+oSkFYIvkwm9gnB+rA983zupNerOqL8HiICvJA6foM0vBZloMuGnoy2gytYAfFqlGHlc
BTeZWJELQC3fIlS9kDGBRvDz0lAPVoUyL+V8tYWokZIpg6HUbNMwgMX6pFWUaTkyEJXBoOL+GzE6
sZzr1EQn9D2RGPGSM+PbWqbQATLAGVUNYkAlfYwo5IuZCT3xn39/Jdg/+UPPgdikcq81TyHGB0wW
Xk0YRjiWjIIsGwSj4LuE2G50AOMrtDNYGaMO7viwZPVdWR4Ik1Dz+6bFg5QRjV8kmvRECYqcDCVF
vDtAEyEk4DH7lTT3bMyiYARCR/bQYeA03X3jlTbE3Ew9b+BZaTa3V7fJw/tmFPJa6ENqjSjmQdKS
1PTjXCOai3YJHatfKEqFGpVkmpTsucdSuJKpbP0XyNRdvbDiKH+oUtmqWEs9DOW3LChzubwZ8TQO
UbUfQAcC4yMKVZhCyAKmYSvG/UMg5XFX2jrJnJANdBpt9ztxRm9PnYPJvsaZCiqlEb2uMiAiwJfR
IBQge+LAV7QriAfSREeq86TEtKEJR/7iBIzTm4/IOLp0PN2R6BlTVwRWAMtOrhtzcTfPwTV+/gNn
gtJoDG4038xtitFEfehnRHn/zXeAaFz5+knvKC6ZWmR84jXUSbdIrGIIUNgOQQOtVrAbwlBsQW5y
QMqF2ZDiBSre1BCDn6lkyyTh8z+VqWhBVLwnTw3ABHpWERJLjXW3XNFWE+UkeLAP4xZGiHi32ifc
KvUeS8Eo58Ks9i9h0TKywEZ4seqjfH49wKmqxaLEXqFjA1/BTYAO2yZgYrwxe1Itj99sPld+Q+M7
0L54poWzTmq8hdx9/kuKD4xyDyTLQLQOf6LdpefN6D1pSUCXttkrUyCGKkt6jg1k4hGtLk36WJo9
OgmbdJ3QfwNxmpdAcLiG8+FVkhBAFwf/uihrcveLtKgaHejoJAfxeQgAxMuTUwyvJra2WM4TtG0P
TweQYIKqLVXj26Qzy601dGwQDXYoL/b0mhtMGoPFvqSOkZsA/fszuwlP4261uP7Jao1UuNB6U+6O
TC4KENhc1Sea7mah/KHab383FjTPn0FG1JvkXRo+VQNaPWkYm21dBj9fygaaWDi+Emxhl326dqmm
/97QL1u9afwK1QxfTbwUIM8DJkLnQlmNtOhVsHiZAEeTegc7o3kdETxsATpG5PZ6EUMN7BkbWEib
KvUzRhcxw8lfUFpqOvQfCo7JMMUyF0JUVAYULhEMwE+1bWQYMo99xRBCvgX1AC6U9V6lNeHYAy8b
YFoxsfN+x7+FMi9v7M/Dw+G2bbaeEgPwdKpDIUZd/foFwMvjSz5QSQ5MDeMCV1arl8UEfSGmB5OP
BLfM+Gxs22BtUyYIqAlgjPWlw5LO81AyGS9QOb7FNn4LgXsIDF+YJRQBQkVA5f41vxThxex1fPNu
2FKe1rLj72NgIrywkEQdRQiBvA55j6BGlapxP3fza14FA3EpAOxj/hG+LjdIHwKAC6rU3JcwLMyp
khPlK9qM+Baci8LvfPx05qOyKx9K7IktoAZNHlh2778VnDq+84aFIgoCzkDjk7I0tzC35Nt1yfqo
qbZ2Q/CfnPSbwJk8BBiQwGQ8JTlx7s6OihXEf2sPRIxDfjrjccfDJFiMTki91PIQAqXk8Z3w4U80
1gQdOEQHjN4EN6XOmgkwbQRYqpoHLFtjETBHZSZuP+uI0k80A8hk4/5qDgmTSNDfO5jNGZqi/3rg
fwxb++e6vZ0Jzpj77iTKffxtT9gnB2Z1RpOIRRtF1S5IiR2BlUBxsJmdwGvtBHetBaYnpnya+Q7c
TGFxN3meFcVAgXIDHoOCKvkw6h7uabligRkUCltGyLNpY0h5AqwWrROipAfPW46A1azA7w8K2ljk
nEpmldTKf+L2DFYzvjZt27xPAQkvYAUmXLs2G3vIDPh8L01XREh/ABKRocVXuCpFbAAWEUUpwcT4
1+Qbf7M1qG8xyxL9EMBDEmRintXq0yP3DNNBrvMgnmGtstLVZj4KRrRPcRoDAheTYsXcsIGuqQlR
sfVwvMRQFnEWifx4Jfsrd8xaiW/L7Wgby8SIqcBG5uFxa9VgVXYExlKHNzOW/8VbjVkWgP6GNDX1
p1I4lo9HZs3K01nqiNzvAfc1DXkqucP9H/PJMVnf3QJdmMY6RsnjnnP/BYymbTPMHh6pflOBM5Vk
dkrKP7pEfq04SntQZSoA1tSywjExBIf+xl86BYrPvJq9n3qO1XWceLr1CbZxkTVjNVatkK3e+zJD
RnL/owHcGYLBEWxuDLIgMb5cHhwRTGIGFFSyVGmQFg1lPS2DNvDNjcCVVcLFMoqLJ/dH8hBX6i+K
+INzO4RcJN4zmZWOD/gPAjgayfJxa/RWBm1QddfRtVZlGvWdTrXB5WcrAbQym1QBs63LQpZJhLSQ
sbwGBKE40YMsC/aCIqmMJI80TUXX+LN1HA78WrVQxWYbh8e9VcLAAsudG0sxDcNSSOzN9uDRfuFt
C6UBlnSXJceVUeoGr+FTeQjhqkFu2NGa4xxQsSy4hnmyjYkkdDvAJ1gaYUwzI1bD8tJMhR/Q5Pf7
l4XF8sLbDdv2JdzQn0p9Eb9N1PDBa3MXHx4OTYs/e4dHhCqQdfq7Jj4px/XO7ZMoG2IoKA9bsRVx
OrifbMD9WY86Q7y7o6cCKcxehZyJUC8ACvAWY/yHeXUvBoW+i+lLCpWJsMObC0n4G7BfN99cruyC
C/A5VhieNbFHfvkvM+LIHYtJQdFvdLYh4lEC+vlylZj3ZS8GrBBERPxvpsGWN8u4gnmoFIOF5Xos
BRxZaXUHWbmalYd3QphdFoWLwW1pA9A/5nQQaDPfUG56rPg5WHvbli3frI02SqmoS9pfAoLxnpSs
CtKGvH1u8xTf7tVp4/PNT09IZcc6TUrR987eoFBXvQZl09V67l3ptcD2eIfBPd6ufSrHDv0d6FaU
rfrkyojHn/nRf1IHogJi3SBgrlk4nV4NyQ0EFUuz6py6qJrBkdk4dPOG92QRIoreJewkyS5ZTThy
FdRP4I7AYKw4G6r/OOcR2gZQbfPpdmdvjgZO89Bh6XJsKurxNe70qIGHVxZ1hzwAbmKn15q9mDW3
ZjHWek/UCIA2oIqNzhvjSEF1g0MjEHsMmgyjTDtuxRw9U1gJsOSP3pW6e61trhfl9qgKK/udoC5U
QwaHJr/ovUKOBUAa0h+dXTa3Bz9N0nDw6rTyIY9oPEYVoLVJHiDhvolrtBInaoG0n709wbV1Vxuz
fUG4HHI6mtEeJ0fQX6N0P0LOvraUCoY/76k9eXmhnkHHLcoJL0aUhHOmMRv/CExR5rqHCPm8lgBC
hzxo1DyaGU+jE6eUp5BaGdbJB/HeErjY7E1Tx9O+scbwmnT3xuK60iaP2GiFBnMoF0/D7RkRkX4U
9SYXq/dHS5GPpJgYwFzA4SIChwIIjWgwDym2RVX0hGs0xtG+24FC+kEA6zErEKSBMZNUaTeAwDqp
o1NA/+8/2p/cphy1CnUd81+JbJO/1Q36XlBGlBK6WKsbWvxdOjeCIwrtKKbnhtEnQrZdg1mVj2kr
pu2ertde/1+f36HEF6ME2f+Hn59MbOUH8OxfVEGpdk/p7EGNtgpLZtJc5aTmlaQCHfihp9yO2lGP
pB0FN/BCR6ItVNfJOZXK/3fZ0GpzVJD09UkuAG9I6OzMJn2Id6SCUeSxcgAGqVcfZ3lo+H7v/LZ+
JzQqEPfWAgRPnIPPokMTRHGwaq9MvaDxgmlUlayGPN51fPIZbiVCwMfG1aseo2rCm0IwMRHy1FPU
MFALYq8SK6F0vJEevQWx2VdeDxJHo8ee8vFfbP5HihHRiWZK5B9R6DswIUYS+TtE3R9WLUCSTcRy
ZKcghr+gDkhPkAZa17hCooW14uz5K30XDYaGkNsCvzv1sHRyErvv02xLu6+E4H2Xu8fUZwcJ+o9P
HxG7I9eokmfZPVMAO7jlLqCCarbn8BpC2vmlj4lTbdDSdrWfUAUY6Gi++vS22S2wYa7m417tnqbL
sxKhfZHTjgajkeKSAwQyfC3kCfbzTmM9AI7FicFFxNfgMiwPG+AxDbNEb6ckhKn8J3XnzcAp6PLg
IeI5cKMbWRPiF+SChJkub/8FuwLROe/lvugoR4048MghtvA2vrH+akzkOvBEVBONwKW/qEmbPrtj
MjnRyijwRDMsS+kDrg56VwYx6kcT/CYzcXtamBWRNwgHQIrW3oLH3AhIjDZD8lgemirU5KuUjuiO
3JjujPvOr+3EpNb0MV0bhIeFb9cCjm0La4GyhHvjsreqk4hHMxKjKrgMniMaq7F9+pUSmK/7JWTB
eYfUYZl/dx2phEIJmtZwfCKRDvEJ9vccf2NQOUzVqf/4iQo2MZ5iZYRPiCtUSKCaAs7wC247pT2c
uLJwfGgXnohiGxwcfAjqUd8o6qzwgwjpe9oZeZdGH5blXPCPKZpFVK8HAx0iW3NlsN/AuETQZMZZ
BzfxPX62trMUJ81DIAkWEyMYULJXOZSJf4TnxN+ZYhkAijKBnkcIQ74S5knIP1scJPEJER7BSugB
uoZxfIw+02p2ymL5dCFtJDeBigggIcwVIHaKiRyJa/xbMLZi6FMmLyH7USBIGSdYu6/uffYwwyko
JsJsyKQg+glwpEMRK9yp2BRm+KYYB5pN4lWAxRJd0h3PEZggFfHRL+tkxCFvuBLu3C1+yfmCYSok
5hj8q8CBTGrcsFiGpKGswIR9HLFyxNlp8t+djgftahUfwRgjNg+UV4yYHdgDURlYTslixCBCtsCM
+o09gw6ZHPvJPkHOKZ7Q+CQCDATXHlIcBOwRJMg9LSaJbZiu4feHPjEPSPUP1xrHXV8yu0bfdd0n
swshjgAUinqtnSDohVVawNwZMS5Sf5klSZmVEwTi6NqVTKud5ItX1Z0ZBA9q0KqtCql5+GjJDWcv
hk27ZQfzVBW08rQPbOBawAywG8K4/K3dFcW7cLCUmiNGXjhL7BkNYBjYh7Udl39JGN/OZngeVyAx
Yp/4ku07IxIo4AJ5WwMGYM2NZjNidDDfgWhwScIIyIjmCIIYtJvUa6ktDf7jYi504hcuKbGTmdgp
TbzL97KR1DS4sQ86J1pxnXINmkJQsB4OZZbxJ0AjIi6NaBnIrupdw88p57yuzWpXXgW50rQZMYo6
p9211r+qr4OKNLIbdICoUfFFsecethG7KkmoGKF+yDjDbtwxukjvX+iIET3nhXAWSidwdnY4VXo5
YnpjML5tdFXkUTG+VfJk9ZQi/+TuRgBP9ObQWND/ZzBNdQQXjecDNw9iUjQDyoFqy90gY+ZZRYJy
xB2gwwHjIAsMUYwVaZoJQ7t+ceMH9x+d972/Zz7jaXy+zk9P/f1lMIqxAMU0+zCVU0V6ceBgbkew
uenwKLn0LLEkFvoh4u/QHBYsHnlnTcfEmgkfho1JHqmV1uvxoQculZnXepGmwCDfBwuCkXQMaCnT
6H5coBC67tf4y5t+Bqb1gGiC+uIaWZMiHsgob22mD4vnLm6umiUgugT1JeaNdBgvo2/+GAsir1V5
H7+gHs08JYduFv68As0h+QgdV999LSNKp+IJ8W408YRs5c5brCCnTVaeAtkQk6uyKvBLhW1gvC/p
RjgSxpGsThUKYUqki5RiyI4U/Cu5IT2IN/x4pTyPLDflG+pNFHkoJUcvpkcBvNLPsFqB5RoAQu0R
WfU4BDAjFSUNhrAEcCRMR1bnW6fmEC3K5WIPKX9Eso+MEouuK9jbWGZy5I4vAJ4TguKBwaWeRLYL
lcihOLIGsRCcxpttEnbUtJyGrJeo5cKnmLVpFRMlo7wbpqh48Tl2AEZDlnJWUFNVW+xgjQXOAy6I
IEAyioOSdxBEgjNaaHIrD69mjmYLzGEmuE+JdYafEhjIpFpiRK/vTiZUPYAgwXRwL1nG3YPSy50F
ncgtctUv/oAIs6sSsigPN8ryOgfVATRX5pQU9pmCKUpT5tWn/z+oOfqb8K+3iR4JNvtKAb9BdYp7
zM1fUzen/C1komyKUbQ8Ozdj410w9Op8e1offtch66DDbygOxXQsHE5Pgk6Z72dDruPz5q565V5W
2dz7zMnyS90qc9wd8svy2lQhTQQDldFEB2jhW/R2pao4rnG4yuYJAMGeThZWwdr9YkUNoBZ5MJEU
xRVo/Y+m81pSXEui6BcRAcKJVwl5YYQQ7oUovBPef/2sTd+JvtPT3UUVQuaczO3yN23iwb71cmTJ
OweV8B5/3ddKoo0qP/OfgEQnCohPm1VDYj7EHrpKqDkaMMbmZBdwSNNWtXPCwQ4ojZmUwArUJYID
pfP4zU1eLaAopzY442LhrzJ2IxizmJ2KnWAeW5R6dvojTv9jE+1F2Wr0p5waTDJM+5UjA23LBigG
5Qqm+//kAuaPRcd+04HSBx11LxTZ0P7H4IxiTBSO9ClQ8gMlqUmAQvxw6z46xOA5aQldsegf0UTb
thHWPO3IUi9KK1afV8J1TzdIxSukp8EDzghdmsvZYCBIHwQARlFyAaYuEBbPB7cYbcWb7pCr7bq1
8G0oXW3tGzZB323VGQ8nH7xH+wF6h+S0ksymmv7TgOm86oqDrDrXWPdA1aVpIqk1d0htJYELYxgC
Nwkq9R6b7u+1Kx0y99PITF6rHcwcydzu9q+Qbts1D4EzwoUHrM+/ywkfS43D4cM564PK06B7WL+P
GoxbIQPO1t10B+vSeUGaxot1GAxOgAqroOV8x4dugUC8d9P8/BgzTqpUQEaIwnp+wnhXdCYfnuAK
/4Cji74EBtYlxo4yJpISh/9YzahuSh2Ops6Zls7in6RoBAma7HA+aZlbwb+fW1odqT3Rg0knu+4T
soHd9gxI/CtnMCBQvjBLs+qpAqK+abdtChtVCJpGLVl07MXU05TPbW6zvZuGf6E2FGGeIWsKIlqq
R20uWu60JWQwlqz5/5ZgIN9/Mjf+iUVd9Tb0MZjqz+uDJL4jWhQzGeRYCpXhnVuSt6kGP7nVC/YH
httX7SzDSIOylYnPsWcJxtObHJwjv64wiaxgB1ogGp0U64HAf9zHaKAEgLHGorWn2/nppjkMbDq8
QY5BWdr/HQYPsA8p5eTlQkhLOYLWmX2bP0OgUqHzYVZSCZ8Tye3e3hmfA/HSziYqhCXnFtwCqZGr
4Sm4BNOOJsHnwT5Q2fSvbVQUlvZytmWV4MJUtDADOTdJ0gXk+6n/YL6zzxBwhw2TJTvVKeVDV/FC
nEMTuRARZvRnFbdOP4TulsuKN7oJyMxJzxhNy6hsDF2yWzxwOFAEyEHNl9c0Ubr+H3Zy1b3tP6Bo
XRjehMofLhoy3Q4dSCYKzj8KOT48p5qCDj16u50xR15D2AWw/teoSAGrPZoB89zJlAFIXeltRKtT
gkgyiY6a0rnNj9Sbc8T61LQ0/ARmHINSS5DLLh1oB+QLUFmIG2lbti7nJqnwc3ehdP3cLg7oFcUF
4ksp1P9JFks2DLruLW5A6MMfqy7p8canWIEsW/9OELPPpVAv2TwAB/8TYM+AjIKpZdA5t3Ibcqqd
923+deuKsSIQjVvvbPurRR3oH/I8OYTbTgiTILuLn7JRckfQd/EQcO8Xm5ytISU4NXt5yaGs7TFX
4+LqIYF4h45U/bGqj7Ujq2wRAy/Re/RK1sMStPbg5i8WIKYJe79UH+pX9A/1gId9kEQJckRUQQn6
HviGGnTBj3LjXv9/YXADuHWpjChyyOSvBytKIKDZy802e1VZA36umCHgVbM+bgS7JYYULuY1+/jp
md/QtiDMFiTA3SA8kctBR0nBxD2ItkXrDsSWf0GtlCzqzULcXFR5EZ8F4cXUjgY1p9iutC4OG6iZ
1VqViewnBVT57hT1GXK9OQjiBXXKAX0VIzGldnyQKyqrCVpOFJw77zZkriOELBBpNdiakHjGz+FY
B7o/eBcKIKDw9LAU68uyVgIyWB7tqqTTV7qMRXVR4lFBfSTrdLNIKYJ1GCkRsG5zmjX8gvtvMOhY
xpTbkPWxjpZK5uVzi0h0VEZfzhACovWqlH56EI5eeWzSmkZ5VJKAcUbAQrSrQo/U2jC/pe7Jf3dq
EFb1riRLV7eYVNPpxGwJCiZpHDHQnsmh5DhToE42DjCQf0gkCC5yM2u05HT25HFGHEBd7Uoe8Jmd
CG/3IZvBmgVnV2GaJECtsAVoIyjLlHMNqi6D8bp5z0DiDoK6JkFV2SQgjA5JQdSjmNs1/aUeMRMO
hposUNNjCGGXa0ZXTd0RohdC/phKpP1xKnYebuxTWyWRCBuGVjzYlRoUYEzKbeWDpwoWOXVLVHCH
QK15jUu/fHfM7No0kufoTOffKXce1FIcDlYhFBb8kHKnkZoJ9qH+pmuuGqpPB+s2X7gxV/StAuXm
iBNV6cAARAG6RNojHDEo9D7h/WFvv4rhIpMB3cHg8mve1+ogkuIQNas6dBqa+NO5gIPWaG5BDm3F
4FP0Oad41254r6fFzIYyUmNGX04KGcQ7RvNQ4dLv8IvUB7tMwKrCTAL58PCjLh+zQlfqAIBw7oyW
2Tt6m6TBQ7w3LZAidh/W3vFn/mqy2JEQQdpeBDoEDpSuLw50JBKQon9vEe7dNAgB3/U4iAaa8GfC
IAeSi+uewqyFYJ1504NT8e8IuK/eGdzuQEO0uoNEG3Zlxirtn5fHFnd8dgiRiGcvvwrHCm7cm+K3
pWfY6gmFAW1nt2ATlTJOTqh1GmaoW2kX3Hx4QsfS6GOzCBp0BbBG9Ck/uuanJaKdEo1BW+XV6UKi
EQTlrNPZqoKhqFDde4IoNLy7exxJti9EBjkAylnJX/7T6i+oVlkOihqp++s92PuzKWv2GVaUNkWU
mPqHf4ug3pKOgqNEcaCmRxRcIxB7KyLs17ewENETqrzQLvbPWSK1+rX3iYtx1f4Dv2QLoBbRVsY+
xDkIUZylaSLf8IqdBXW9CMnfHqMNSK2YfB6sEI3mYupA0RRiUWI6EnHXWqZvUZlLAqqG+1Q1S/ak
4/010VpIF8hQEDsWaPsWvz5Njn1gKZoRaTiv7onOQQW7hM0wbkxSEzOkz6jFQrJnCc+nVB00ido9
5Va72j5Hqi1CZ4jNB3acS2S0tSXk6EFplfhueBHUikg07U0m6pItFGEkCz8nV/IElMFcFUkLqvxd
MBq6g87blXoL8SAZuu+4gfTcoNy/BtJkqSRWU8JHEQfKpCuO6J8lSnu2ziz/RmOu3Z+Hg/1YNlTA
Y86mak2KuTad4bIRSKQm4k1VoMFtr5MmPo5umNJUn0yvVhurVl5t98a7RBtPpwWpzJdPStw8K1Qj
LrjvMXc4wkV6dc4RaQN5ByhBgAEwxn0iXD0D5BBwPwZJUyQe6abg1P+X2MTcMfI9UOwKIjYZW/Or
dSjvgJwojOT53/JDKTLYTEXLilj9V5aJxDPa0793FzVuqGZMetSfdBKQVDCOLp0+nO4qbnSdEaIB
WxijwEN0PYWH6FzwNP9AYakg9RbCD3RRmTIbsOnrKfmp9cDyqkKOAJ/1MyFV6fh0DfUE8g38T0/J
D1r4V0vp51NxnSj4qAEjDHLyqGQUtByOzONr+w/kTUJFTOl/QH3SNYI4tjPq0NDnwFmxqKEwFm9d
oSlKdaB7IKtEp2Hx4BPzcHJjpnq+XtGWEkSfQUpgnhNUxac7H0ebrI7u38eSHlptPRvksNwFTxaH
qidOBYhO9ErCHj2GEnegnebJuaPOk7b/X0P14f5Vq8xMx/DQP7VZB7lL//2q4FGSOUnuOb1KTRwN
OUIaXSU9X3rCeHpZvrknTiP0mnizb4HsN0ZT+k6GKy1UF+ZMB6vBYhwdk6Vf4fbjR7BmRQgFtx2p
HVl1QuzF7r7PukNpaDQvvP7RIafl5W8SSidCqnnkb+GFhfnaOiTPljFE3xoiJqE21p/PcpPLxiUt
CRqAqF6wHsTLU8MvieN40qZA3u6ZV1HB5HoI8/krPtRcApEYeJZVZhQDm6zC6WobZkhqnn1dfqIN
s6E31g3r+Ph7b16OwaMcMDDmvI2u62b1Gtab++EKgzHb46n7JWMR0govRQGbYk78EFAfxwmlj/R8
+sfod+wORe9L+i4qeidnUKZFMYXLLDPOzrZANVj5xsQ7MnmheUS/jiDGZBnrF8dE3twse2fQBzWW
eUpqynrarPWuBb9aaaKSK9RjUiOm9vdon7hRmQznT4nbBcoZ791vxapFL9zwFXvDqD1MUqg/ar0D
Ty7jNjtEvJZbdKKkaLxJzSIKs8IWEjGPM61S+NOxc1NyegqB7kUzm7KGr9iao78DBKEJDl1lf6Xi
xRhMRN4lOA40PpWAuWBvw1eSZe6xssPkdzcZe+rDrwart2ewxaQFFDRrt1ICqDs46IIB+p2rBe0G
AM4Jpod6tv5gIO15JYjZnyC8WfngYJZE4IA9UjGwcZcYuiBquNJcI6dilBfsF8lz87oGh7xD4sZ7
xUCcKOlIxBP1GY2Oaa272bqYqxYFB6bZnpfbB4WBk+vU7TNSmaQ9fl7ZI8HQYPg2+G1aGKyJqCKC
7OUSknuZhtCIhGUTY5cyBOo1f8w/c04deWoV0sSufjW5jRqtK4ZyCv3BZb4tWB+6Uz8n9YeyOLsx
PK88AWuHgSTxevRNJB7d02RBa8v1vIN7uDQZbCNE2DVcYsVYdpvMAbJLK+Sj8s+eAqYiIFscYYhz
133yU/uki/Wf4Pwvt+wRm/YZwTrUOkhTydYqXWGSy141qUKNFN1feGmt84QJJt+aKpAYDBNlL6vn
gKivrfWm/2WGFEzBlmE3+miMDylRVZWJgn7aJ3joB/vBdSCE4+mcGAYExN3e+Wa0OzSfHv0ye8Bl
XBpA3MCd4BNOia6D8Hw1nTPXUzsJazJGW7JAmekzNBiUNCGX7dYkQ+8NcA7jzRGEZxhnEHTCZ+UU
vo3hC2KxmHzzT3DHzPm06mAufLhG54E+HBVdmcP88TBz8S68MA8UGPFbnWlydWzA76zXAhaEvf9R
1Z6Qp3cLK6JcdJCipMhbpf6VUsqHD0SSlUDQCXsaIHNnPzp1z1ux1YS0Eaep6TyFls5MY1Jt3cgo
qrduZGM+5nmw7nPefw/GlsOBvRk84veAxVDlKiPk8Uiaa2iGI9splj7c8nWOzBjBCPn1SYMPs413
kDQy1zNZDkvkpm1QaXDYv6fnRiVeDy+B6AzW0y7zfwYfZkppttMUTeuHVfrtbPxDb+PXGFZVc0mU
x2uJ3tV/8KfvqpEUGO1Rp8M+wk9jJRTkwpp+Cw5Mympm4FskpnxiwpqCf6NdIEVab0/TabZsWR0I
brUFCRNgotw1yTcR2Wv6jAfLPsQ5KAzE5sHnVFKA14iqeCaEPODbFUb0xLH5XPInzgiWzvC6fE6A
mJxz6579NFqzD0Jhgh7az5a2fECjlCWakrpr0uOqxiwHl6gU0DxSFm6WNfyEBUrlMvrWglvvIxjG
TkT4xwwhaZtqnd9x2GGcK/TVpUrIVsO3WA/wJ8f1LrIY94IGNu/Iy/BuY/8Or1kheM3QhbP9uEe6
FwbdyTocbfEvU3ZxJ2eN8U9lyxfVSpBNi5tFK+hlWGQRmkF4Z3Ss4xcdkOAZvtTCpeydl1SZ7Muq
RGRTOLGpixA4seMK3ShjHahlHyw+td6C/QM1q1vr8XGzKtbKGqUeIYm4tulemvW4FDS6KNLgWi4+
XhnnAaK5wHIzvoVMEEvvbolilOq12jnEaPeBaWVMqKaVpPGwmFL83rZf1bB063yY2jx6cPPXnG8K
jNC6cpRRZc1ijpaxhOIOL48sTTLkST5MbOYQG2nMKaYGwWm1oIhBWAwqwfLf6Feb3851jnfzQytM
oiE7TLaJN/G7U+x9UzEyFS4CW6Nn9GoOkqjipEANSxoVel+TG+BKhEIZRJ6GvQmyjjiTz311D6P3
GQz5HN9HR+x0jY6B263eeazwTCTrdsXbtuudX4RwWb22/IDFnhh1ksh7hEnYxY812sW1bDus0txA
ijWfo92Wt98PERA5mANQsjuFEOTK2vaAP9DqDXbBc56T8ZzQmiDu4BR2y/SERs9o35m4SDxSXO/z
tfjkM5KnQUTPlnCQaQbI7oGHm1f3LktbFWsrb/DBTPjBZogZNvpAdHSpAltHZlO4eapuhEAwbu3V
y4/kuqpSe3BS351SoDL63NzERrvhg90HlB3i9JkBFBrJIUYm+p1f2bOomcNai0yvHmr+9axOGcv4
Om47sBIqngHXhEQaOe2qlJQBnkhCNCcXHPBkMFNbCvPVQZSDev/cRKHt1juvXVD/V78HoDbKnHh3
G6RgrJvll0UhcomY3EPj9PPohRfnFOmMyGJZcHcZWawEz5LG9UgPPOuPYX38wC70I410Fd8uKU4+
uliGddXaPEFmr9YrLLDUjHneMLo9wLhffpFMjSubj2K68Er4Rm9wncP3GAmoDDbN/YBRdO4mfiUn
/4kbgdUACOpmvcQxXLnuDUA/UG2HNGmXGL4T92o1KHfL40tEp8TLud8tivFN6zS8RJV26cztI6vz
aUYnqZCNRY45lR71ZplMuU55gdHWoyhQyOBBNXrlYD87Vuhca3SUZntbsjdLHv5+vS9oQD2b+bvx
1cBOWYdyxif0DAQNP/cbpZuygkDgar0Ly8jD3yzzb7NGee9rCTkTdoftxkN9c11qXpewfzwYO4vl
ODWs0l+2eLsMxIX7ICbBMihNgVYKyAfYKEhKYl9GLsXGytxftEnaG8QLOAjWJYobkshhEz8k7e7O
i5IIFAN+h+iBotN0Rwhiww0y4y91pszv+qkycNELHiE8DLI1mCZs7WN+T/foRO5s6lKyIbZzoOhB
l5DBY0vzul6P2gxZgFRlcEb8Ygiu/u8tQv3rOTEyDMmozj0+wZ8BPK7YFTXPCgsSanVnq6JirlmZ
wpDETJANyVLNnaW1RLz1CdiApl+wCEDFPxr4wXmlcVCTVpfU1VMDrmAIVmz+t3ZZ38ipSNRpqQpl
+euql/tpmuj1xI1ciTlSi6l0DKxwhAqo9aXPp181oqkwE5H4MBzeIVRq1r5kKc+VENeMCCyPHVCx
d6L9DS6BJGWITZrVwdEJb139I3BaH16GXkEZeMyRIyZLDWmFIDJ9I5PbLDZd5+D/ZcjoHAbmAdjn
Xe33xeaf+AMJDdBsBnydJlZBBbRitkQGb8yidlsnTLI6FTkiH+4c5wl8VfCAiCZ9QGpbPrIaXDWz
AoVRfbNrxqdoIPhr453wW6gd1x72YbG9hb9/AXGVxb/osRiI2Ob/z1wIdrC+OmListlj2GvYn65N
FqUQy/XoCTU5bZUa1id34JdHuWm/R7WkAjRaSUrzaauWfBvWbXWMldOxCz7h02Ulq2M3iav4jhnY
JIe6vHQ31iLR1A1CMySOFquuBEQBTbKuSODEfvBj2jv/1NNiosvzadUyEzOZTorhFI8vbwLhvW7j
qS6yVK2Bd/XPD95GC1cxLDJJWayufochZxCS0FiX1AFIbdwFqykW7Y+9/3s4ZiIb+L+AAlHcIs1x
2T9hf+nSeZOfRZUt7BC8Rz+vN1I48IpJ5cNvOiJiKln2S8QHpIdYtAAKdFdZCb+llrVtg5PvQ/hC
8ziqsZ5fNqACj7DCELM9iDwO6Uy+fyYZsFdrx5NiG0SM8acUGD/RhqA8Nov+mhAk1slqn/hMtjoa
SnL6uR5MGOTmbbJ+QrwQ5rCLv7jI4keYswdokSy2KSO6dxDINSREPtzebCZu8i4lImE+nvAYswUK
7679nxscmlipDbXsi+jryapyT06qK/vKP5KB6b3DVM2ewBLZ5eFdmj3cwW14vpmSreBWjsvdEhVL
apA522mMp3WCPojsvC4NZJZsNIrpRLZ5hxm8ZhiQKeFACz5gIIwFSlHpF8GY3prCjPz7vDSF0xW6
zz15yx5fkj+OXDWwiY+3J5rowtqBwaDyRfb5I4f/ZUSGpM7uFTmyPiuHFvalRrPefJGMmQFx4IBh
ryxDXRP7w1TZ53LKcKebfW9d0DRWIohYVgrWsXAaPbpraIPRJ2gMUm2TFDCsGJ/mtl9HSluy6QYp
9Y8omEqU+y9yEPaL9UL6NRZhWknN1gAtJzmlbbi73tt5xVXq/ioqvTrjju+D419xZMwF3iu9i7CQ
+YFzPdrT3RPUZe/+PqPDYPdn8Gc4PzJ6ONNNXJfAGWKf9pZPHYail3Et+J8kCT9Hb0uK7oIDBUtw
0nM1TUXc0jKNFPJSgjlgUnBHIU+XoIKorrtpziEQlLLE7Hdmcm+7z8GbTon//wNwcV4BWS8DM2IB
hCX8Tkw31zL7A/YYmTiHnxwpmbFGr0HMWZsLa986l3F9bVdAvRMzAsGvI0rZ9de9+uiw2LcLnQ+C
7vaL8ml/QUpBrdgqUyWHpc6LuXLrwTSbZsf5eW5mOzQK4zXJtlQ3Z5uHYDtcUyQWYh4Do734dhhp
ASWErTe8tJ/odFoGMMLHKo0eZLQ9ViwY17g0v87LfSqJMbesxnz+HPmhLwHe284KY7YSr4gVb83g
0EYAIoUFkLt8uMvK49K41ksot+DTyHaqkOhN1aEHEFKu3KXZGXIoR+J4qanvbiF9ULvhboWzaQ7u
ruFR5T/YBGodRkQ9rd8E8MvDHodkHASlMXUsnoYZ0VW/+TpTl9hFIlgJizbGG8a+v2wGu56HxfG0
z6jcscl+wnZCX9w+zgiU7m2Xz+g93KTrj6izvX2im08xrtbbh9k5YtQmomzixkl//+O2RbjXg7L5
aj8La6N6Uk4u896HRYKIH7K1SdpfW886qdK4bosp89y2DQvgiiF4l/mnU52AEuTBE7EpWswR8eoo
qGsj1JfrcdGVlA/hM0h2WdNPuIcDxOLswN/W3TuxQZda76wWGSZRRRVS28yZOXtnSBaI36pFx2Sf
5s3S8hAa/gUUlyd7CHc+vJOyBuGygQLbJRWA3gQ2HTZjw11FJhxbfIMFSqkGzildYHwnPC9TSyEH
M3NQ8Uwr9EZcwsnRJGGaCxv8RI8UlQDZB2c8tTUMI/CWeBlTaCen7FwT7CjUOWh3WCoWC3bfWILB
rVscXr1vdp2YAJwSWSMYnLzAzaggJkcO/gpC95xcKaGyN6l0rDG1IQSpSS3wtktaBBnUAwW8T3dJ
3tmn3G2fmTnchIXua3jOEPWBooIoMkNX9eS+c8gkpijgF3/wd7WxxOSMy4z0YtXXTYjLAqBjGu9m
tT5T2qkiVI9SpqIQXKebJQgv33akbxRFQ7nL/Q/vDDmzBvmnQF2zNv6eC145pCPuinXXr132IO5R
+muk5shx6hDa3dvwRvN7pEMs9OVn5e6h2oPAgY+CjF7QafSmPbxVHAa8HYpGoATeSGk7a/cWPWZm
+2wvYMj4FuVjvN0PAZcuzU3z2r4xl+3cNuIM8Xjw8HGNRZ/IbIPEp+p81y7LdmcLs1ygMhxjpUcP
tkUCswK/IAQZdMQ/ImI/cuSnIcrD+GGnR5SCKDs9UGRG636idEulqWhGbLetbcqZ4l75UHHtU3jJ
iGtCk1DGln0IKzGJs6y8AMW7kHszei6lcYHiC6kwKJPMVsKNFJfZNY34/XciBoSi1AE/JpqqgaCH
KHLuJNxIyHKmQwO/1G65YX8VV3uH7jsk1wTfTkd3mhHdW58IFX+wAyyCUfev2cHO3tSUEITbkTSo
KERAfipxJaoRN3r3Sg4DLBhTYDRNHqRpxDTgpnCgV4dwgeAEyJ2DEf7TqFY4MjFsFQoqePP5BqRj
g+777L+hU97Mw2bWsgFmZZCCV5mJRUHYhGWOWE/gJJCbZrVr9qTNgElub5ayMErfwT1MnQdPSz2+
7pi9xpiOijoVO3aFDgtTHn9/gE28SzCSznkdEvTYfbNgM9072n+JX6rvHKxsIJiz2wyVZo+7EoUq
j+2DyeaPwQCFFiingxyZHAKPNC2QKS4t7ZuNJW61esxE5qDj4L9pm0SIHgARnBUaWpgaFnYMpzjZ
0GzBssK1Kv6P0oBHAxYH0/1uyaJPu5FgOtXgahxdRI4kFzYB8hl6ClcRsWz2uMdZc3glTl8q54tP
zF5XtCu0jRaa0WDRoC1XbI3YII4H1cxPvtuMSqS2kRSIz14/rfzPsP/cOY0+5BSWiJ7kowrNK9Z5
XnhW/nkj9NzK8atGCCKjjkt/k5F5wc9RN6tnjUfVAitCfELWje5ongFMuOpZeUM9e0iDaRWAurLN
Ut0ZnrzHDK5A8JU0I3Rj4gx/sqiIwo36bEXZdMwkzOWjtx+zP4mRYPnUAHEvKn+Ekuzjw/Cn6SY0
1HHRi3HfWDyLbxbzyjDlaZMs52zvwi+vk2INlb1jH2FJfj+CpHjQx5yn7qRezrwxZEDPHE+oW5uZ
kDAUb3uKUKnXtBxIUvPrFVlK6B/Ew+HpICRn8PlxlypYoXSVwy3DoNCxKiBMc6E7ZOpwbYa6oPrb
ST9BTC4/gWsfQW4/LHqqRNdYvxRZIoZfQAgSqM2S3KD9FPJXacEyJ38JjvitdoLSuF6aty36ZRMv
aNws2npWxyQBP+Xsb90DAB5YJYub8nJWv/UX46uYW8L06X81XgHi5VdXF6PNRPrDTaLNgf2ohZaj
26g0jxQtFCs0VCwU+GhwB9+Gh+ywhJHjfu28ok24Y0fdTD6ANnDWYvJXbfxKZwd+ww55VJH5gDBy
aFysKbeXPjH7LpsclMEHypFVVpRzmvCBrHTPcHTp24vYcrKaewxN0OgndhJ6YAZiAIPnXYHfNbfA
OLlL8OT5VHAS7RD1sdjbrqYO1Pnih+WSYQ6Umbv2KT4OoHvgUC7xdTDtEKvnInC02kOaDb4V9Z+I
SXhbcPunPWWmERRUAC8DPyI2QcrOWvz1ap1Ciw3Ww2lBqXVjdE5x/hl9Rq+f6QvHY9PAwPfBAsJE
LJFLd2ZWwc8R0md26h6FPNiJyRX7TWS3wo3DNJH2FpMkT5XLKCvXcGaQNZBuuARhjPZQH2dn81eY
mGmhpdjEO2YHzRvgU8IZaAbJ3RmztTkaMvcAoxEhRDYgJM4trtMKoN35qfwu/E1+Bf4WaWALp7O+
yrvFeOOfSJYxAfAP/gt2dwfFT2lUZcTEE/TlmuBa9Sv+Mflwrjr3jAdtWJzB9dEwceV/NxXuAbfO
nwy8X5/oUFPMyCZkTwY3oIP0oV5zrCHulsrdZQ0EfQQnJK9+2t6m7L9TFoVfdcAqBKl+aMENWMi/
jh4v3jZPCLO7giyH+LFIuJYRGEcu4T0Xy6ADpxbjVgJcvtkAZLRg9HjCE2n5WJIJhNR0in0KLI8r
8un8+SRoWgPG/qV0eUU/RXYZkjBPTMFrJuAtPS+LgIPJhqlynRSJ7zjjbiZy6IePaPspdE8sEw8r
4uOy4dNm/vcUa90TbL5brjskbzQbY55oMdmFMUS+SPyLnw9hK5zK1zrOFc4I8Dq6rNbtYvh6Ncs3
Z5qUfsX9k0BCYIGtfQ8Y/NuctSZlwPArevNnTApuoLRQAR/q0vB7sZysmrgbFPL2HOExcI3Jxnue
re3GRlxYnKyBZVmjmRE5Ah5GUMmqwycC9gUYZ4UiY+MOPtuwJi0J6ADCt4oWpbwlChvxf2ok19F9
Tm6cOSHmr7kDnK8l0jntgnX7lTto2PhJ3zk/p2l4yk3jnx3MAAcrYptqnvCqAYtjkJzn4EDIEAbH
Pn1GZ0te3L79cQpkJ12sTt2v4ICQBPzV0siaS5In+WSPQu9ECu8Ov/Iuxdjs5wzWDrZ0o956siuA
L50sJgZvUkbboPPwSn7DPXZ5ntYW9t+9HZy8vVONNnZTcfgpy/CoTPaSYu5OyYOZ6V+mdLYVjPoZ
TElHurSLf+f+iRAmY2CGv6TXk4kyncTXj3PoMlTcDKvuOzh2Kxd73ys3i6TEPgA6ERxeg9nFZpjd
2uoY9jOOFmDpqPY6pqfUV3SCgeT2OVN5ypg2yJRdvZxrUHYffx+nhEb99XU23V2X6489g8z5LylN
VdddQ/zERY7uNqiF1+D1Z5ITW7L6e891wZmaLRCWLSfxBPI3MtGqDMRFMPg1vYWwCTESEynhzN7O
Hk3unRtlJs0DeexpzhrKNJx3q/AviPfiCr/8QBCwNDzhpyHDEPfQ/e3tz+z8YSvnLLMraCA6dQxZ
AJsW+jD4gTpdc7nPjbeJ765JCMwET0U1LXKfDkTaVBtWobNvb3vFC6fm1C4OKgxdLdo5rc4aVzq/
nHXVIu3gnn4mh7lxs67dolNuXvul+MhZuceEJ2KSOMQ0wmdSdpGzTKEJlDvVSJHIQJ7JbqFkzJ1d
a6DuyCGdqHfejC1WH1FwRctRQrFDNhbo14pY5OlbejRGqHbohxrjw8n+UCaAGVGB0OUg5G2ASlCi
IuxhHIJH4l/rChlPyF3L+IU7rNOtSyGB1+gGmgoygRCdceFvHmFJLJCNHax8sb81L8z92kQVRkwe
b9YN4IXyj/tU8hMZg9XU4YINYQAYCZZRX85oriqsOxrVIq6y8bJp6n6MQKCRJtdMGQkG1MAuMWaQ
BuUH4i9mfNhGUiTekKd0ZHq7fg6q+cVc+W7mPTC5mrXuFRG9IXyDOcObxJLjHfqFzhncFfML/lP6
U0SRFIMU4oLJ4WYUskycEzTm3SPPAsTcD2kOUALBsl/sc3vfPUM5bPhoMNOfmDTgubYdZtsdEbl/
+iY7C4IZ55k95ME1Z3l6nqD3SotDyjNmQC0pssg85ApEDcYSE7qgnBM2IArDSrzdu4QFE4F1pZIs
knT/bql0o5ZmOQSyHFeVr7i/Me7GaJ9hKBkIMBEE9HWLPN1kMIc8TU+sJdfgHnyZKISTZfCxGxTw
DqOKcfWIOStOKjdLJKbm5byGUrgUxgdU1DRQvkgJ7pVObfjNjhNU94CV095uKSEj80+7Z9hyHoBq
CuwEoLSz8XABvP7U9B6cmKxt6CIyNVAiWB5q73KLQcEsoj0UIk49/EgE+7o5++w1YDEaPLFUdm9/
JeoYlsn3Yu/f7HPnktQGnSDoM8LC6pXaB3ai4TVi8h0NRnBloOSdxPI6mIsiG7YJQQetF576FkvK
G0fnzt3uHUZiN99M5+K1b3z6mPhHtXnRPaFkUOAbHFAL4CW5uMef8Kjf8IT0YUK1SWS4+qWc0AUQ
I5aGsREoeKHRu1JTQ1wQJBqx7ibrsPbij5dWyd8mNw/fU/hqlaw7QvfJPizP8qQApuuUbqRKXJZl
XpRPcnIlksfy4d2yM+POju6VBpIiJGnM9kw0+/b3YHX+O/jGVaQa1jpi9FB8D8wVudzRNLwHpZyM
a0XFb/1z38Aol4NlW5ypaVCFiPO+Pez/9m6AsoiOL8cXiWvXhFilQS0kiGBQwsBt3UavUQFK1tHA
Ogqb1ZPUxYazbTXa2o5Kfnn2JjWV+AQ7B1yueQYG0Q4z29ITmW4nN+dizRjT1sJj6zLOLWUk+svW
t9Qp9DqMYqbi61yAczYgLQ5OrsLo0m4YVmXw5fNU3c+g6r68qntgGdz7ZTdv18LdYuu/yBNnv0C7
FBiY+ileF4/JHbNj5zvbpZdqszQ7vZmquqW63L4ccjq+Q+vEGO2XvZ40kPFNm/xnQBJjfjgT3FED
tWQfAfBh1cJ4R3YccglMv14dJfgeTdYO9AQ4On4tnpMCg72XOVvYMp3ikcI8xrZLlve75hqG1Vgd
29ODi+hm22eAhDGvJ3WYkOQG6TM/rO4ho8qZd+81/l7jZ926k1ZKEt6Xuqpg3RkJAF4523Te/mnJ
cLtLDTcxdCGJDb0O4+l87oA94xyj8vBVYY58kfCVZR6+vOfG6q9BcZNGVFmex7ekT20T7pN8OSV2
+wPc1S0GxU4e1xMwS9DKbXe7KBPdMWD1PffA7Qanxam7HTdWJYcH0By9Bx+GJZxgUaHXQOoQdtoZ
r6OURIMKQaeZPiRO7SyIujUbC3Qq1xFY74pfnFvIGW7tXo8kD0r/HWcU8TzPuF9xX/GpK2Ul891A
aBcLFHM1+e3lV6I/qsSKpawPkG9ToIMA8U7CdL7M0sFXz5By58xrcc6g5pGlWgMlcKWt7VWmBqjh
XZGtIvK+BBkopbviWY4B8qU+G//RkuVNjrgeajRFW0rNtBjR/NNEO5KRKx6zgXbiEK7sTcK6Krn1
CsdRimJzQhd3Y+3lzbX0Amg1yYTwmKrwpZfP3ZSMdKjtLVSGuq0TMfIVptM8B5VRHrxXgFlhccRo
yOMgx/rOFHrvyfDPut3FWcew8hFD18GMjE4huzqVB1/mtZpUjUgtBCDuXldo51CFlbxaWpO6rUv4
6GZQn1Q9sPOUqPmDCGc+6Tc8M83zYQ1rKVq4wXXFnTxBUNc8MpSDxJTR1K1nm9WlaW5J/CB0ZbM6
HfneA5zs7MRcwFl5mjYaRRQlMELoyYGe3z/O1WBiF5236FKQwc/s41+ZbdsBFokOqP4puYcMZkKP
TOVKn0JcoX+kF/DLg3LG2cwtm6P4dB0Grx9zC6Y2KcTKSf07IUUjPG7qfiAs5qUkh8NvtyHeYduZ
rhy3/3ZJlo3HBOCUPLzppxY1MAVuDUGhLOrrGF3iZoDEjzPgMb2Om/XuNFofd5r+MvjjNpEECO4Q
NVjjCh+JwiP+c7Z2NcEREuYBSQ3S2dFPI80rjubcZiYp85dYx1UlW0BSctkinQ/Dq9R2MmwL6My0
hnWbfh61I1YRRizFcXEEHI776JcEuw9OaPfKocBGPlNXLkpm5xEhoTBHJ7RDQT+OHXtcgW4FY+Uw
9pzxozkck3TPc+K+4V2guzl4a1cXdXDN7QZjEmkzzETiICNsKTHw7SJoGB2CUYOae4JTVF5jokD5
nVxBErcnrUO/bpGnTYCPe4zF0t6RR+sL6oEKltu6DXjxyF1bs1ZrsPglfbQ6ndYm4EWkdBwDArVn
P/WgafNW0SKK6GmgoDvgikiw4WJ5kRHmg3qDgSb8QbLrdROpQp0SGDcwx6GkQzkO9thosXfx1rNR
Cx0VR/kvdiGnrYH09aNjXMEkRBFzDGC42Rhqq3ss5vkY7PpsOk7ZnV1pfg7uNb1ZlDpmUrc6lYGM
vPe4BgTbvfefHXbc5LqxLh6RDMNvdNo72p8YTn2gvOIMLamRYUk7T3+TblHF85+1h6XN9uExvWQn
g0HlW+dBsAOWpu7NqrqdG8TgrbWeMI45p+26tUrDm3fWPnTe2+UhbwUOh9CAeq5mP5bsevmEIaad
NR0QUxu9YrafnCYl/7C3+cJym/C9WLJInChHN6i+CkfLO9u6zRsOIhp7H16WX//A6OWHfg59Oqau
3hZ967DXu1mcpIZVs/u7Tl6xTgQ6wZ4WGD7NANO22YX4OiMg3jJIaaQL1rpY7BJMjm1uJ2ur66Fc
Wa7pNZnlzVTVrSPD2Dp8znIStHSieN78k0nwFW0mCRfZenLytskhpbRxqNfxUPdLkXan4Z5S50Du
1cV7E6vxP5bObDlxLAiiX0QEi9hetW+AEGCWFwIwDQLEvurr5ySe6Omett3GQrq3blVmVhZDwmkT
KlPmHkgadpSS0jsnPIgd/wIXOWpdfk605TvcZcdGGgYq0cG+5WN1GNuLPzs3Fw84w3kHh+nZbfo5
35T7z+Th7akqW2ERl2nixki45tZdVbeI4El4JXsomU0Xt/lgYwaJYXal9PBpy7WceCXfjmSM8aMT
Q1Z+oGw1IGgfaHtq5tqR/9dwSyICNT0AMab9gZHjPGWyO2kUUSOFmknknvKyN+jeJ5xDAuDUZiJB
rnD/tneAJHnROQaj5y7eDmeDp2Qzh8zeLrgojwM+qjMrN2fCbR0E4MignyMtDTWXbvV/7V5tcuo+
Y72za6BGbprBv7N+G+GZEVnGvw0NeB/2y4eNJF8cKhu63Dd+A+nGkW3L1izYX9FvzmPXtxesKDrw
vwK17ZC910Y9gsc7WhA109BbJH2wfsibRj40IIASM5nyy3bhYs6QT80u5lK+C62+ZCpfcjmliKIj
Xrb7CkynHyAdnkWF7S6cU5WWZgYY7E+9Cu0ZlPFyZwcEQsshzUpbvxm3QO6qYHMeMvYUI4gTeJFm
GVCYMVWsQlwr0aoPVII+REFPL69BPWpLEYeviQ170BWG01D/0GVfBAKNrribq3UIawI++tAgIpSk
BcffCljxvGWwLXyXg0qQI/e7UxNRrvMG/nqf9JPO8fct0nFyRaD5ZykhM4teb1hgCrPHLIxFFfBy
LH9e8GkrtskN+2l37AjAukwDvm8tSFKkOfKjXywqFIZ1x1teNSwN8HHuzvub1AhvP9uhjAaMMO/u
maJ2BgWT80LtZO6SB4AIk3oY8twFeRmWOajSa3IKM1znKqz7o33pH5WoswO0F0GUvFr06Dw658EF
b57xrXNjtCw7KbxhU3dhC9f9mk/vgBxjUbK9iYBW0NO6oskirkX7kNaM0Tx5+iUM2jISe0Kgjtpk
uO9nYd5pTGXrjJcOWf95/KFprHteklfPmTnAWcoMmFbwHj+jZzQP5sjikJHzJ6GeGNfkqBwjtFuE
jgceYmX+zVwyj5YtimxZU0poFwOmgEomxYSrclCUIYQRcHPHWBC6jinO9FzKXEs94nfvCNQs7F3N
PnSOR+/OMy01XNmYMWg1bvkV584+RiaI0AzMgs9tQbmCUriNdqDChXNMH8Ex5VvUUdi9kn9KSz6+
cUtK1FTXXyMUGlahiSHGRJF9K9mPWuZq8aurMUd80a46TVcfGVbTpXir2U23wVjiPWfVz6P7AXwr
d15eQdoxpkkVTVvJG4nwqXTwZ+PNvnGTIqcbQ/z5N5dp5MFl+Ik3+EWrsHsPeGQNmxusqeBFVPGf
gzSmnWk/LcdtNDf0EtPShISOcVst1O1yJDj9lnMEejv/ExsuhQtkJkiGdxqK0cU4zyHXvwXU4QDl
yr/15wMPA9kG1K0m3fSas1bQLPViYkaGBYdMON7cBNZj+o7nSDRPYH7C/Q4JVemwcuekPnEXGtYp
bLq0Gwflr+5SDvBF/AyqThFT07rDOnwAn+QG1nFo5yPr4wAG+3LIUKCqhmCHABhVS4Ygz+/f9BXM
OzgQOdHdh2c4VNpMSKs61QUgmjv3rsOqjim3Eh1cwAO+F4w0ZyrUssI1X3u8Fio3ZUo6NC4s7u8c
kD1RmUnmDk+YX8z/bjMUjXNy59KTk6TDHnFQp8s1onJM0yoDEYrvYWk8nf2Jdpx2k3whTXVoTL2U
fz6nGW02W9YiuUoV5j7UYRs8SEBkNUVrMy5YHeCDUTDEB3VZ5WQ7wpJo++rf8//OibNz8B5zjvpU
9cQvOU7uyYFjdhCV/G89NE0NWCFK110hreqGw9nGuX1fo1DYo5ExfPonK/e4zlIaPMkSUvZhesAh
PVGbeJtl1UD51LLL6DM8I9l7BcLfgCRlxHKrTo90KmGI0akm16g83XMRRtDAkjLzms5x/GCuiL3a
42HZ4OLo+0GAu6IiIS+uAq68GOM5wg5CW1oiVcyYv74Oo7I9neYBDdgaCyXrKXpylKU7+eQQrerO
qi0ZjVNJyff31mNaYIPZsHHLdOhvjzeeZuvRv9Rtc9I61PYlSmzeQIVqO9p0+LyTrOloSXgp3K0a
wcZrOxsm3auYwG+RCyQ1pxQLSfR7nICze8AJ2nOHW3ud8e/k/0X9QZU8NOzdEqfSZOOdmfwAcUVz
UUfzwTAGYwBpk3weGt694CW5qneftD9d7CblSRZUe+BItOMbv3Lpnru4X/avmEhHh7EGl87dMrN+
gnzn1LvzIbhELa131e919+vpZnQdX8f3Mbmqm3s8PxbVVLG1lLaQL45PXiuhWSxfb3ukFKyPEnnl
0we54dr3GG4y98bOY5jB6qQ82QzH3A19oa0b6B4iI7j7d3/vrXRnUtmfnTrPcSvIed39iGwwIoX1
Tl4+ysCF3KDkbHv6xZV43ETvzas1u7JYwwGV0I6ladpOyZ/ZuDdyy4q/tUT63XF9AtO4WTeL05Mp
GySr5pgZ8AOjt+KJktc2qLhAjymgENvRHvfpHaJapzowd//m/nxr4gfXu9iH6MldpguQLcd6YURY
mAVt2gLrXk7xJq866JewYjbC7bCJyLWKxkSNI49/563dwr8dUaqUs2UPZZlonBs2SB9PUD5sUMk3
MEzWKKW6gobePLd842QcnDmxvRJj32Ndh+rliKs/NfeGP0FhrrkLdDk5aP6IlzSLcmpR3/dv7tGX
X13Tikk4zYQAs2Y30sfn3aOTdWEmJJAgQYkhK9r0uIHmswvIZc0XG8SPH92XOoEBHTur+k2LUQ1/
wEn0/wXz6X6099ihydk3krZTT3F6iHjt5TO6jqssd/J6Rzjcaw3qSMis+KBw+/6FIubiHVUkbVXS
tJIWhqg80NHTx3PB0wraQjWBrXEZQJbWeutm1AJv/7auLDfgqTv7QZV0IY8FdHVq4+Hbv1ggmSyE
7YCOusgAK6NsevsEPqDNMvEJOPdO8H8HN3J9SqYdGOKNzwOgvnnDZP0Eulv31sn7z96RvIpr8Hb2
smzNw8Pqsa5EBu1pnX3Ysm+uZnEeo/LA+M06FWK5DDhqg6vb3pIoVsmsSxysDldEinQKD/ZhwLvy
XtMttQPANdbZBP9r7wBN9ercZkf3NaLKgY5aPjrV0SUshphlyKO3i2kLqeqVIz9nG1LJkuVVrQNO
D/EpBcK0W6HYm01U4ax7Dm/dFxUP3oRCxeQpRjZ5wq4j8ysE6DN2Fs/gmjxjUoksKuxl5s8OPb6d
1Z+BRtBGSvcCyDU5aXEiUaS2Jh8mu6wyAot55bhoaYJ60710czIn0P70AVyu5ALMkK5+qib//ftK
XzTC+cXQWKjOgHl6By+P9FCDPlM1MbwpCdmM0QSRDcoPhrj99plkUnY+qEAhqHarfbSdnMIarcV4
h7QWHLRdjJGtDT2VdFIDHFCye1cswKB47cmRo4Mc5cSz4F5lUbmzB7FG2sFsU2ZDmjkkb+HnLJuM
pUEZGbXCX1koZXBabVYJB1j38/PkLCSHDZdNc7jOnNkPXdEccDdSqrZ7SzeAhu5n9g4uYXlU93n0
zgFv48rwjJMu4fpFzMvW93GNGYSYNlNRNHD0xrybGqhsFfHWai6vvTurZJSHtagSfdY37+Kde7Vo
VZj6YDsoyDFYNRiR6UpfHvesd+zdBwZ2mhZG1HY1uU3m5nrLcSxTcjktHGK4a9IaRO1RzWe5H3vv
K/vhZtV8wRFvUz/iw8cseur+vH9FXczuqaXDRnjCoPm1pmWbUjTqDXPvDA9AZtKy6w6FdKhs6/Mg
nm5C0IISajMcldjeBgX2zm07jWSDy+U8gDYmsFDxyIlHrfRf5Riaqp+6evdlGzBBhgeGkoe8/fGu
d+idgM2jylIc/L5fiS4elpfUFLSJ85u83+eiKmQjBTEDAKDDEBpaXTILPxDoXtbGCyLz6B5IdXOn
FmWOSgzVWzuoV2vNTfzSweSCS50QycZZfhySubhia5MjpuA7xfVAAfjNqAhOZI5K6o4w4bA6nWHn
pwTcExCH2U7qNiDb4cfS2xtQ8UyfwyLWmNG6m0UXhpey5DhoCHFsvaf7cLK0xu57xu/4A5ZKAipP
ulmPMV0c1DohkxPxu2VTXepJAkZx42i7QsQgnuyJBgG1svajrZTu5eRd1XoqBOSYMadYFszycbas
6o05J0xyWBNPO/g3SbL0YewjMgP+nazpKi6mbpT87Nf0MHw5rDW3gOdogyaTJ0OA0XPBGbUorfRF
3O9g8Orfop9dpANo2cEHyqR0FxIoKz3hAQ+M+Z4EsNU9nuGV6LgdWfPd6CGZ062Rda9xu3eNIafP
sep8FeQzdZdwae6ExjKc8ZA5vJUa70PijUck3caXOlOGil72rwTHanj0bEgpTmCquA2GwZ66bxCZ
edg60J1CrxY39x20gWxqcUG4keNewdntX/o1/+Cee8LYzr0DWW7e3ztH9+Y9iM81/+FxCvS1Ifes
d3kYcXAsN30ovbxTAmkv6dTsZKP2hlKTQ7F7hdryNwgf1mcnfbNACXDc+nmwwct9fF9Czu3XZC0C
xZTw7jt4wZJC6fBtkdjmXokK4u/j6g5c4B6JwLovlf2006d/Bmin4Z6CILpH1yVf5vuYbyr+psU2
u+uQ5EQjgbr65McHUmSYDV/ncNsRQlByytOrv+Pz0wK0g44Cjll+c6ITQaqJ8TuPm05rqJT2Q1KN
ecBhvGeiKgyjvfr8Gspq+V3Qt5KUE+Yk8YE+RYSjcP/yHN0rCqBL5P8DQJ9K7qVmcaZMaxAvy2Dj
GEnOGbpz3wSbOe8bo3qCDkITm0olI78m7/fnMbQRP6BpHaJKtxE34hwVI75ZPY15LfpnKAyRGGdH
Du5KwCQOwymwj2+Cc8FXfRMYA/1dRCNxSlLYHzqx74s8uXYPWIKr0WtRpsCkH5YJuBr/vHdHzEeR
rTK963ZjQisIlI6sbQ9plmg075sxVxlfayPtev6oHaTMb8m8zgucnG6+3GklFqNFwRmPp9eF+uPV
N/+ixWSTlDk34hPN6dlwt9BFc3lhHVuAPTbuxqpCWwcAXWa2Z0ZParS/tOJKmkgGOid3UxMg4g3G
hz/IOfX9zb78kmUnUPGqg6JvDG4uuX//CXeXx3P0T1Bp/+p9OBuRDC8S24dbxamC13lgLR3jz89A
uD+XxTePMVnlRJ8Cgqg7vTLMHHSW7sKnpfssVgGYGZaJAtxd0C+DyYJcgOXvW4J40qDeERBCOMXI
ZrFA3ott34NehSk60wMOgVVzIS7vgUhhwYiVr0WM05Uns56VCiCZrQvcHJKdgNSB6y+1mRgCMAaM
6E7l4izwBjNlVYrfWlE1KFiaPadnJl0bZrk3hsNYJUrrBe88LTo1aHJQTSeHCFVCSmk0e0ddlMmK
Akwtle+wCrjCjTUGPEC5IOguvUFk3+GbJ3X4YWQ7N+RpUq9pbX3cJv9IHgykSxScosmumu3O8wbM
hb6RmYJWIq9JcAdH4VGpbzNdznqUO6rpdDlfZunur1ffV1eRp6JGtevX7RmzTavZ2X+Hi/xN+oPT
3cc8ba4OfvGDURtr3Nkku/QU1Bk+IJKUIfS0/cyRNTzwNpC7wQeS8+vJKE35t2+xu0cfCUMqf0kD
5yrwfzAeHBDYCS88EPRVsatI2CvMvcGrTM9nk8DmUqcKiH7YiZRXsIuuYHay89Uq4Z0/gGigUYfa
Q7KBrNrdqUcuKvydOMobv9i8/GKBWRY0NKxsBmaGUPtrwwQhiukP+h80KVON7k1oy6VZhAKBXhM0
h1xxKUSaypX+7dj2v61f8vaJnHM2w6PpjVWYszY66odtwGbVsCoXH8Y8EMQkLhJybIpxI+w9xoiI
8KVn5qA8hGSv9uJ6GlHZbuNcVKFl6kqcuH6bSgkSGuqwc6kESIMtQTpt9+wqY9xEz6ABtnMgxFFG
QHvMg/sYOUizW+oCSN6XgC5Ubzo2W6Coc+/lCHxtMZtwzuRM2ou6N7wM6bB11Fevryi9F9EgVI+D
TfQC7EMEs0SSROQc5IKKRhcAVvAUp0XWpUNjs6Yud3Aad7M+5TAkytZVgqeyi1IJTudG/lRQR5P9
uhfvNYI64RdfmUkGWKNYhgFhUu3O/dZmOgZPHpU/GxMDv51LYvWlWwoydzIypUG0bmkstKD/JYUZ
nuYkTZtQg1Cy/j7ch481TBSf02l7Ag2DHuNrQwhbuIOLGXAKUNWTRuIJRCqplyY9JTNTkaY7TQFF
cZaHF+RxnRtFEmldAYeTc2XCDigSkbHwQzkoOS67jeTJUam3rnEe+tFMZiFSCHbZDgCDOY6ffN//
ZyRRRa8F0hBSOroXFZB8z5vE+/t5amIQjk1fha325xWomAR1zfOlNgMeiVB03LFs5zW44QhBHG44
+SsYADDYVxGz1EeAYqwdtcZqFc16JA1/Ap7neJ7MEzQrwbX8TRda9nGs+Sr1bmuYyfqdWYdQNw1y
XjLt7+lbdNtMXSENII9oTfX2Ss71xOHKyct73lqfbtttkuIpg9adBRVhH1IRk9YXfiXKzI6UWOhG
WB9ly01zLwWR2pi4YHJWgzwCGYxJX8wWHQ4YzQPGY+LMLcg8pCSZZx7GbevDABMBVRooA20NGJc0
YkWwdpcsCZd73UrWF6tPD5YNEpW6ygLIm0h8XYW9twmtue1dGmT6KvpZnt5GC9iCNKTiZTlQCPAW
hszCIYchA1OaVeqy4nnAN/1JpUUk4uZrZI6AqiZIPCsCZRTIgTCA5c2iSktLjoFqVG+DMEFoop4G
UV0KdiC7CyU3YhEDUuq6eFHuJQUVj/9PF6v7x3phgW94S1trOER1Tb2ik4mytltEgmQLUCvWn5uF
UKiuPgOf2Tn2SDd5GjlFsuDVvHPq5KBd/ES2kqqfI3CyclZ3SJMCd6KIVMcYb3LuZe6jMDM54HTk
qVX06WPl5JPr80D5pz4LmEvWXeauhbwA/6bNTWY2DyWa/aCIBPfiJTjfadKwmR7BnVsyoQIRZ5At
qiE4AWgA71iIwgmyZ+N/nOZE6fqWTL5tdjZACHeIwKY7e8elFUXHD0wbm59aRgAGGnuy2jekTQEh
FW3Akh7obo/mbYQ2Sjl1DrXcr49r4/pYkrNKBHdESNkClhO0+uTaYDtPvxG0AF8uawIJBF2/zYAT
59hDr0b+Ts7OXyClwzuGRF1jaoCjjFlwlJpTrbaqbiUUw9bn4FKGha4BY6PmbPfvsqrMysS4M00I
m+D47/xBzILkA/VZwYSbLNgtdosTnOI/mhOedXNO6pNUuswInbLsCpCs66AeHXql7n08x1KLvJ1h
Cr/Zs9PsNlla3osbMa6DsFI2j++oTtJ3amR2he1q4MEfASeP8Lc6rcqD06o2Y74EP+W2kjeUvJVq
uF9fJi8mHioz33RYqh0l/uys7pmlQ8TeuUQJ1HWwXvilOOjH5vH7yvthGtG/PYlipV+EBk0RDMod
5kHdw1NpWHTBjcdlhBcoCeEdvFP/FELzn/ovyFAJAQuCkDDfFh1VaAqZqQCl8ALJ0Irbj5qpJk+c
1R5hldXnQbpFDc7BxKc1SkoRHETRenCJex6ADhI5ne/77OO/LOHttwjN1DDge9ouYgDYw/CCTUTj
S7jeyQlrGmrWu+32iGd4q2WeBj1pNpIqjjLoP7ci5RUi4GEQaL+J6oSLJbaz+DnmtJt0LjStE+i9
ln/WadlZ57xUvQRF4F2pkIi9bFfn7H+UCSqo6j0UZqBNXSYevjlzC0om7aNvGGHTGoBsbbcWs0cQ
/NlbFBwaGiUCVr+QehImVdgRLO2VojaOJHE1OEZSiNbTr+iOMR0cp9+ciFhD9qoCq9Il4de1lkCz
Fcy/sVrnG+ecCqc/OF2R5huadQYoip0pFiWhgKshwIFEye5eJLFo4DZ/B0Dk760tdf81oCRTgznf
wY/9A5eWhDCUoASQ9/h71l9QXezs4TtASLHB8K3dVdC9dASpEAoVZ/wnvCpi0xL3XJGv9WsENYAM
KmHd3r9L1VvJuSHC38A6bpTYksngngNf/yTLlxW/8hyhL6wUeGOeHNRTnT4xAqVgNTFcSFhwngUI
1gUo5aCQ9IcimjkN2uhjMzRbdfLtO5lwLAIHsgXeRVNWWBLAc6BEz6+BBrYYgJglaCplF+QToJLS
kyxh8Li0Gtx7xW2Bkcw94CEEBLqBfDOojC64ZhfB2d0iGBAkIohkQrYGJJGbswpa5B+kLn9ozR34
fo8WCtBIQiRsNvhd5iSGao6Qu1vLE3+AX3j6EqAvR8k3Y1MCNDgIRuQu86z4zS0JEcSQ5GSkE+hf
WaTK4VRFL3NukDKcB6CeSEYIDrMdcczxzHhlfVFLVUAad0v3WI+j5kqpMg87HVVb0ITK+ADTaQgg
zTRY+uegI2YSUh2ADUNmkEshULwFhz6TOpCmDDWb9k8HUJ6ExwSUjn6QJoip1tagDAPrVlCYs+Yq
5qejRIQdBShgOEuA24SzB1kT8VNU/a/gYMo3UguKLEp7TriLxfUc3aUoMfQ2L4dXnwkA0/SNfPFB
yoBuQ76/PNXZUrAg6Ak8hCAV1YEelAiIhRjBNptq4yCS1h1xLqPjoAZKqX1wjdaQn72chSJKF94t
fgCCI8RZr/borKE31nrRelfh48rJpnTHCFYbzwjOPtUzPnsBHdt+YoCtMMz2YhMqV2uSHxAYCWpV
KY5XEHTsb45FxVPiIHYIxAlN8SlxEdrVOVBO5un/HOpQEqI+LoCOfIe8BKgl3vT2cGfJ/cFalQWI
Nfnbb29z2JvYEZYG6lV6WQyB+B9xOSBBqQWyW9CoGhqm1ALLw7u6716OoI4m1/awmMr17cJ0TjrR
a/D7KBloPqF3V5gtDS18I92zAT2oQQuvpblTh5vHV+HkVDEpkRdDKaINZvjaYJN7wfwJ7Qur/4Hj
z8P/LbkfD8FLCTuzHfbBF4f3Ai6K8sWg4RJtCsIBVAh4yGPE9qJnWJ2uZHBrvFDYVBrccWYZFOS1
NZgv5TZeTkzKnOWSla3MW7iXEk9Fzz+eWnUB+RjLv4DS50wj3T2jarqi0AFCZYOevm7fb6Q+HUqX
YYP0HPcUsFI5KGtEiey0zvakhboJyTaeLaw5YfObLj7kKt4ILH9SowuXu1NfMyMgZGHUxty6xeu0
rFsIgYBZMvfixewe/o8VHGbNJ3BeOehSgTbpAOMf/bbZV7qVklLSMdFtcp1ve88P4/2rJY3rJ2EP
myCltDChvKrw5+mnadKWxC5ABuS2owrUQh8NG6HOEDbsGLwG6DYszLQWG0RcYXPlH/VN3WNNJ6ki
MSH7BuYXuPzCdKOgtk9wy5Ieyyr1jLBNbw0y0x99rAksdySSig0Smry6OniQg+Yybaadw/xAekpU
J1XSB01EFfK1YoslWtb4n9BxcgjrAjm2VHq9p2AiTnHFED1uZSmdgj5DGuEf7U8XZmd5MQ8MYwFI
Tzf8QpnFvDBOkGuw8ZsoYVRV6xeWJNyXWQ15m6R5r+6WMZ+0ndEC9kPwsd4B/NA1kWivTeRSwqB6
VAnLGXaCCKnDALaYrYvu6gmAjYhsobPgLQmGAYV4/J1VrRkXyk1WYFuCG/tUzFSphHLVjlp7Des6
yCiIv1QHoiXElgihStAMsyN0hR6EzhIYuFp0dGEL6/65h2BqY72RGlfdy6zp3/gpXGadsH7rtxat
dXlUs2s8PsiLqt34dwS8HLI86Enjdv5kKa1pJh11sN60oWwHFKu/IMljFCO0q1STZtqK+ct+Ez5o
L6tT/jw6NQJZi4xki+E9deIOV1ZSWiLV40WScSKsXUm/2hz/yGCc6wSdnV3zCyomAmOwicu/5bOZ
7+w7COvNetPKQ8U9Qo81bv0Kqk6YZQZp2UGekvVrZfO8VaKGb+agEt17WfRCM8e+3ltFcLm7RYAg
FTks/+rUaQXMPpuhGmOV1ewXVBgs1tGEPHPbiHjGz151YYwq5pODpXN074kx2r5MSu7y4gjcAuRp
3dJj8kCt1vh3SaEv0zy9BzcYSR1L3ER300XnWHcqNK9TYXOuJdu52ZxcFvT5bZN9eune49PicYpe
B/OW2+eq+WK4wtZuFX5t3rkW3Sb+WB/ztfeffNLbp3UWMlhO4TYnG4hQVd/UjCRBpV5lwhCi8Dx8
LO7D6g97EsebuWdwZ0/oFsDBiWClNIN5uie3Llfye0AMFszDx+K1KOx7sExa9BO0PXUev+JbsE/o
LoDbdT7YVuyTt2NMSp08wJ/Im/uvSRY83M+k1DfwJ6r3ca7FtKaGjyQTAjLz+jGFms+JuzTgQQzT
ULuTvv7kVqzTpEE+isLHZx2ijzl0X/RBcyIi7oXmak7utGwwowGxU9zA5IrxyWGlDDdekN+TrXcu
B6tIDfQB6HscSANuwQIa4bjcjOZMgklBsEabPnpk0snoTe1XG4MCHAekZZSeEawV1RIT2Bjx4nw4
0ZQ+nV1j1EaEhOyEh3cmA+yzsAqYkQw+8MrhiWCErYeOQKkoUz2xVorfzv1nk8x7dB8Zq8YKkcfi
Q/PR9YfGmcZq3pNgnvaZ9z8scBg222pjJ3yK+UwNORwPFue1SbtuVsDGttYRmmnQMA2G1p7i57/d
z1jTbEQBHPju2Qsjp3PLegIk9p7/qMDmdKNcgP/f/25U5RRjGXN46EAR3t3s/4lOgHgfSO2O5imo
gRGRvvcbg3eIh3BrkAWbYbvP3Lt/kglXHJ2SWMBaiOvwzbkFzRABH35XOFgIxkQjx6dq1Lw1D7kx
HaI+tXe8GdKd3+5/3BtrporJT9NjLlCdH9gy4+24zMhcAyC+CXBdHlwm9N+jLbrZNKARxUgxQHXq
zmmFwbKLRS+6h2pwc9dnv+l8elms2PDub7zjGCoKtZAyGJRKwZUqfv57jlZPyIXmaO5SEPNyxrBc
M9fXMUilOhC+8J1gffk1k24JSdsNCjC6VgI0A8KFE7SKI3kE3KBTwPabFpodNNVe2gSXtvz+7z/L
t2hzcGKPAgBbxtgT0rFiAqREn8B3yk0J/hrHFdJ/8Mv49qvnD7BO4NDqZ2kP4FF5Bepvl54yzmEM
npEAuKfwhFyF5cqFipcWvgaahOySNPpMSv1VOLPJyWqVPp6jxpvkB3G65OFOJZ4jQUStGOvM4Zz0
RN9vBHNEuRL6C4JF6af5bX0OTpMemAFU5YAWM1SE7CcV4Q3J5BBlsXXK0zoamwNZSGpQg6GzZgow
y6JfoYDbz7Yl6H6VtruesMiCSySaDAraoREk+sR4jjupe4BqSKBKKcoDF/UPwM7p50lTGXepYqZt
Sn0sGrz5MKOJT2K3arBb3ueWkWzW8+Q6PqMc6h96T2zqHbVl1+z3ACiBZJOKdR5UqR66b0pg8rVH
m5r6i+F13ktS2tmjw7cxZhnVg6q5UsrZ0N2MpB4SCktPXb8WEf9pEaAEfvpkvqAL0Rdb6+wGNCPs
OCc5DQCDsOToPdtufUx5zo+RtwN9kYgWGma19043yORWqkVVWZByA4B+HyEyqkosdWzGh6QoKLTJ
pHSaS0WONsaWGBLZzhfP5fjh6Rx/r8kFC4nXqIme6AASVKWk+0EIAuV/prsPrvCJNHX+QbbOHaUp
xGaPwW9roow09e+46uQpeQPREvVUcOrsoeylofvmDNQgFdQImZ+TsgLCFbFSkSzFhNRD+5POvU1a
tQyk+Hec1zMQCXCc0a3T9HdY0hAfEyFf4AHclCsNE3/8zDs6SIR9W3Ovl3xJhPa2hwar/xjtbII2
t3JWapk3GPI9wocPDooFF/sEETtz5rEB734VIcRy30fzx5P9PBnrc14y0LwGIMSubwQAv6VFA3T7
F6UirlYqBAF2yiY4gQiI+wBZC+CgwJvq9Bxtx008YR3AG/AyoEP80hrTeVIsm02TZbMlH6GfcA4m
wNvsgEBvgfpYs/StOqB+85O77R0GhwHqMTIJVbaFf+NWgKyyd1BqfVPHW6dO9CCwdrjG3+0SHs0R
UH72UXnGG+QO9FHNPglSnaiazN3vAYWQDQlhRhCQvJyLOmJpEYlHAWmnshXqyrtlqFGTb5sPH4Bq
KVleD2AFcEXKaCpacRAdIPMI2JA1FyJrAe6do8BTYQh/jmhQsMXZkYKU5Ir4hukoHDW0KUUlx50W
Kw23ycavTXZDbAj44QaKeO6Ijzg/rjHd6eHIF+E8+ALsUYaQq1geaVb09/3q2T2j2CLYAIyxE+nT
OVktpLgNq5XwFDH+h22voKl9MoLy9wqcjIzvAcvWBV28jkHqU2Bu9eA0EsX0ll0NKm/gRaDRBk0J
DQTjDPGlgnh0dRxfB8p9Qei79bTUJcwhNCRKoXNI5zgUciPmAStCPEr1RT54Xjam+agVzBPOf0CB
GehGqIwcOEqKoJogENYHZJTdjPaR4q6UfxlPcwt4L1T/ZCnO15m82+TbBJrQmIUemsQRgJGorWoa
ZUUzPeKxJXZFl9GMW0k+4vv5uUMYpQv7EU3pCKR+xILde0gprnRsN8ByV1CKVumHD9BiCOx7IAuq
EvOUuKlYUEWUmzRXcJLcbVJzZkal/LceJ+nWDnqqHJB8/137F/ez8fgbHpCi5GGFu74uWSZ5zGbG
nWKRa4EyZgFZr3jeSig6nrMHIAIkrDfrUO1t0hOOiNsEufDzSck0TNcKeauMFbNUUbJs07iiapBL
JNpz+DN560WLU+ZLyCWIhoTMCYYSrAMjVfjE91YKg5QW+0m0pRqYCVOhzOYEFNGSEw/RaCnqIgKr
U+2ap9kpXOoE0dNXjwbbDd6Pb+C+fjeAtj8H1G0k8RnPNHz/1hHYq3D8nk3BqXuk7bqEdxqIm/xJ
iMpmffkwzLwvoVqTNuz3sLwQZvh0qaThS1VD77wGsbVJtcwbM5xZE0MnDO+oQkVGojwE8ETMT76f
0+SCrtA7ORXmnvt42bSnpel5fSbYbk0sIDYAl9gNlunEYgCifCfOsq7HVqzs4/A3uK5xaouOs1fv
3sci6ROfu8xDoCthcQuuGIOi5XDvMobChIqRkWAAspnLsf04d/Dl2YaYLJBbA71Y2HmkdVpa8VL8
AHS00Gah+630Kr0LNtjl2cs6xPQV9p6T+wSHmAeQIO1MjG0DX/BqgQynzl7ZfOPvgC8drLQSTLpd
/c0L1pqGFezoPhGeiA7CQzz9cZI9WG9GNYTH+MwE2pdzH16ZaapK9jGjxbjz6sIBgxdCPdWRaz7S
DZvtHTDOzWoCI73jHbbRMFdaWFfRU8bo5SG1g4JwOc/JDrZ2hXObSBOCvSV3sOkl4djK/TYVGpJN
lgsobx2upx6BVHpkWDgxWBotP2c74sh2YZwgfg0IADCN6za6+bL2e6Fh3f4lx6Fjuo8drq0ZTLYQ
IbrALMb6gShGu7jWk7XwK6dl6uk2B28yGA9X43g+IgtD5WA+JwfNk6oBmoi8FxR7tzewI/8eYduv
9TAADupICmKJ2Z601fTOU+0ctQVV7GvSa9AdlXU7ZZz7h3iRGv2GV5vQ9DXcpyje6IK7AIAx2IQd
pwxiBoiy2AI0ICdVq2AR1GKmxQwp4eFb6v6LG61e+oxeRG0RslPn3KtS2jzIQeMm4rUiNuRR8Ppp
YbmowatVhqOshLi0+hnGLhu/zR38k1PeabzDNOLredPj6ULpgkiAT+ypXClHSUJf5Hh5KOYSmQAJ
0JBHZd5LhNtA4mMQGDpVJH9sQ90IFxUZqXxYIfs5hhZRzCCEdxVmmG1Hi3uOH227U/GSggicofSn
wfurTUGW661qaa1NhwY4xm/jtyypWVBFr5zCZ0MQiMpug4c2bFgYekA4m/azIZhnh7yPWKJEXBKz
s3+lRxUZDUXcJoHTuiAyMUxiO8ypha7t0oRlW10/wLx7Kx1O8KR/WbVefYBosH+jfls1e0fgPqVc
JLswxgUIxRhygZa9JybTZwruAUOZzfaqCvWDXObnQJj/zdvAYoAEIYmMC/+NPaVsuwwyVmZl3PH+
GrOlGWxBV8j403KbmJbs6B23ntPjCyuA42RLiJ5sH3hXG97jBVzA3msgZvlVovZ7wvH553YzG4t6
vJ3KcoKv3VhGZ4hWAXmojEWy2iWajenIQuGEmKhFZ3HeL4OErehYwgVo28kZ2om1TFjrMRrAnafb
zsWv/DYwBfoE58nmX4OGI9y+y/h+b/9mCk9Ywg04R6AOOG4sr2lKuCEywX96yO14OdmCRsh4j3yG
z054+5Dv52kB9C1F4d5pY/2BRus6bK9yPKVw4uGQQOqKmY1Azi9kjJu0/Ee/hmDrKqPRcTkspru2
yW3JEScAQtAfO9kG98nDYgImkm2GxHIx9d6ZtCzE0QqvLq4UoHNypBlv0V6RVxsApl7155q8QYy2
q8NqN6mOHntE38pdLxY3KcPVZ/akMwm5F7ieEkbkG2LSz4M3bG6HzqQ+w7y/dle0O6AVqHdzNKgR
/Ox2bje7JEjkpfhkgPqjmkTIUDqSDOTUYhx9vSZ1OHnGpyNpf47Abn3u5SEa5iMb90FgRGTTR23N
UuaIv/cMComaGivgU2lYqg4PWJsY0xoexqO7LzM/SRszyIBndKbRRpcgsvLqn/1qUO8afNN5XEux
USAFu/rbcSs2gtIPyWpGPg2vi9IMPEc9K6dV4eFq0Ju7W3p7YA1G6Ml4cEqDIBf4ed+E6FcaAsIO
6RN7n0gNieSqGYxTXpTRUKr8SkQ1xjXzcDcoCHj2+kXie6Z016Xf6c26AvfcUd2AHtpoa8jk5kFq
rmIv8UQIwnjCV1C88XPXyvsbNlIxieJWyOn0a4WfIDGlbdHCRJM0Pyid2+t1Lt4DohKsXyWAyD+J
gxCESK6kS889rhJ+MBh+AR+PY+hboEtj0EGuAQjL97rUPspS+oL7hPGqFw4woLdU6iaVTu4sv2+Y
jAiJk8pD6JvUC/RZ7jA/mtAIhqs2en0kVgbWcA1lB8mWmWYq2UWq/Kn4JqSig/foL0QIi33jmqm5
WTxrSZ28ICU53I+2ZHkplS8n4Zr1SZtq8m1U9SUtlnRD9/SP+ZTMBVgLgUc7pSJJGtNS99QJ9jTv
iGxGX7yUeIW+rKmIr7lda3J3vk1aXfQUyMGkdkKnsBmpL6sNR9ukyQ0jagqKDViO2OSEsB1UvMM/
CU7HdYSjV+cpCd3qHbY7D1fd6chTmdN1Rm6rviKJGzVjCidpesjot1tXExDjFuAGyG9wHQP8Og8c
PEhe6Q9DUDmG9EJLQPtA90t/4RuAg89Xb6XlSQ5LDwESIxJ5QBvEnb8lp4Gibf33MLP+N9/XG0Nl
wg1a020BFATAKOk05aGeAQ/17+RiQSIr2dqUOmTYYsrw0o5YWelKontdPpDUfzSd13bi2rZFv4jW
SCa8IiSRg8i80GxMcoGNAwb89ad3sc/1ubVdLgPS0lozjDnmmDRzsO34CTM1NvxnvWn2u236s4bT
aX0+X76g/MRmY+tLxrAUb2EuBwJJbVMWN27Mh3OKv7w5In7JNvLtvAqbEh7XIy6ZxLnegPQRCpRn
KaUhyaji0j1VJcSkSiRKEFqaTegiqVNbl8Y7mGocJOhUlvoKXQ7PmjviYKbWixwLJMwvtw3pBJSs
90ahe0GKtimGc7BNESqWzESXDXXyHnQEy4m+YoWdYznJiHgxf8hD9VuNfYm+LIk4Etvckuza3qPv
mtyX3sESr8ctpJ+MtP/swV71MOdJqq28epviL/KUuLbERQecgehdJfM9Mu4ORpcbMbuo8ktVCFol
qgneHe9tpZXGzsGazu/ZbBCvf/jQ9YDtusFS7FruEwG+5FZrjhGeGvMNLoyxuViaEvWJw2RA9Zc9
AlAhiVejxCGMZ+ihLNBXAOaCcs3+J+dmO/G/2fqb/r0BxLcAti2bxMwcaZh0QJstr7ngDVnQVa23
C3rPnVV/1eeter1eC2aM8qEzSXPBjHHjZbjhCvOsGDFmHznj6aYVKLaOS8syn12uvDTzClyl1Rxe
bK/1F6ZdtWMZxgu41HKv+a8UdRCajj96/mOgyyIHyqueBKzr9+en1ndHtvqqlu0891A24qwHLZj5
b5BmkVc9JuUWVyOxHSGZxUy9m8XiuTdhTlkLLq3T2LmBxrYxCgJkjdRQNfkMEV96fr7DfudlrZZK
zaPRJOixFs8Iq8HlRmobfi5QPXz61rPUf9u1mdUeD2Zceke5mXfynn33dTtsTYJgMcO8/AULydSF
OBdDa6RbufU8onoWjSDpok1T6nPfwOrcbAit2ytBk563EyJnI5DnzjrA273eCC0khsq88Rnb0YhP
bnE9o+0qGDYaoPKXethb9Bbl+NMbVgEH3j5aODS/sxtiJvSErYCMkV/ucZv5CMJ/WIXhTk8u7z+Y
rcn+DVYlY3cW4YLl48EjU4Vkrk+PDvZMi3kSwXMu4Fnko14npjU7idHl6YS93p71P7b4P3RlYmKS
gU9XXH4xsUG+EE5aDQefHqJRC2nc7yZ1nXu0QHkIGanBoMPY+3TVt61Ri4tlI4a9CUuFWLIqqEda
L7bDETqSPDqnCvvEIXs7sMaRqq3Rdstc+R7v0uLZMUQSRXXVK6r1JzLK2iujiJk6D0qOt+aJdRaM
s7vTef8eqolvMjliPYne3mrMD+UVaBwgqV6t+0Lu+7mXPhdGYtfVyv1lffxsFCdaxUaeJNWLVXxi
u0W/+C1oM82OtXbX0nkAZ16yfaab7vL32glSWaE1iz11Rc7kWiupcd3VIiqv/A/9kO7Dj0PeAWjA
kfe7aeG5iE5qBWGij9pcfi1FUMhk5EjTOTycOTlR1O03++NkvK+fX5p81+8vRWZkuHzUuvP5U609
Z4JMtxtFTapIBzyRHwzVDJuipeT7/liOFRovRk70r2zoxf6VU2nTPnEboUsFNy5WCJ2ADqikGTc7
2q6UA6ItmWkiLjSCHLFCMa4lwebQvcsbEHZs/sWb2mBwa/Gv5SENdsQiA17V4eGHiD0d2Tw1ykd+
rWqfY862GxHDM13wPapmEuM/UInRYkwm59atO3mmEyOH6qFn7M5JOcaoaiOtPeIghzW6K/hUzoKf
EQQt6kg82tak1wpa2Ro6RbUJr+d9KRUpDWHLueU2sNRgvavFyZpj1GpYStm2W4H6EZ3amkPgqmFR
2VazTi/oMQX7inLbKyaG09Xx7jNBnMRcQcA+PZL6Z/zkZ88r+RKX7Law++WGldZ+x0nSHPfHzaTJ
/Csab+t3uoN+WqvGukgLB6scLgJU4iaY5TMv5fwterPF7NDhj8WCkQTY3hPFOIwdxg+FtHKcn2NS
3bK2FTDAS1DF/UuRjD2MtWNG06jBGXrurezU36du4InDGA/W3Bk3y2HunXtOiTojsDVBkpGZnphG
DiDnP4t5dCD4D6YNbAjkpqH51Hg8XtAYjVoOGGigohx89H9pLsoPSG0PgO9k0PnfcGdRByy2e26z
oDRbnIKBdMj1IGn+a+HzNnFcW7Cg+FciOzYJ9tG2GgaGIK3sGro+qwZcKHDnE5LX5SDb/6Vx3V6S
LMXQA80dJbJsYGgP3y1Z08vkFiuyDtwjrRUxDvcjLlhD8ckSxK8Ar+3lV73h0VVmcCT7Uac8wKL8
4xDpc9Mf7SZygw1MU9YyDLcjZT4i9RFIc8oGNZYg3gs2RuFADvce3fqQQ+imh5tzTUicoxy3A8aS
oSxe2vaXROlmCPYbbGjtDTaQs+ChB7+sjxTJzYYzFQxYMvDgd/IB9yQXN1jP4rWnWhZ1MtAdrLlB
Yk2uVp6rRcYnIpRHA1yVN1tziGnrop3KZWJkDw2YLd1ImgAggUxLTBo43doJ4Rn9PomaF5+sAX/N
w22TMsYlHQJikkNMmCbsz0cfAgM1gzuiPqJxo58bRXEXj9iUfDFAs8kSC/d3Dgf+VZC2HKKGDh/W
iJiYmcwGFqiUxVt9l8h0RNmVgNj0ywbEJlmttTmTsYwh75rA2kiPCC1kFYBaSFjA50icpX5Slyeq
gm91jCKkeUDAoj6/5NUVEmNBuMSkUi/l6MWeDrZH8C54zVWyO2AzUOiwzLkRSifEo5BDYyObZRcT
Zh4mBzaE9V7DRL94LTe89r54i/+qv26sn9Tk+Dh5Q+ou0HknBrL/ullwH4oy/pLh6YocjocaUWT5
Dn4BSWGSs/o8Wu2vdlIhLXvSHofyzvGkt4fxrJwRnRFunxo1VvqENBc1Zz8TikJ6zwSnxLXCVnw2
O5ouLumncAzlJ5vP+vZ/09x00gKGQlRX/oIGdO+8cmOkNwh8+HqHjzB5gar9Ael2hp1DfKPbMagk
2y2oSOCcBf/N0GqUvtwXI9DbdZjzgVkCO163Y2SENX/kI/XLSLonxgPTQu2V6rY8vyNDL5w9ziTG
BvPur5DomU5wjKuDJ1o2f3iR7tw54AYTWqnUVTNcZHZheJ9+HtX5BYLIfNHNDfy8CqZS1KZQ1px3
9sZ7M4GGd30dfkVTIhLGhTiyB2bfFGXosAQtztlJ8AlRDgFNae7S25p8RlIZsJZKPCozvCdyM3wx
uHFJjktY3ZFjvBz6l+Wnjk5weMFPfOvStR/9xP7+Dm2hSZ7KWR4l7UAPp6E9gtO9dZ1xkhk75MEb
PEQoR7JsDGggBLrzmxO8oCNEbDlDjD50nIwPjBl/6JbOUdkkemWGJ0LT/GyCNxDBH35CT2TaHqjg
noZXKFM8BUKcx/Uj50roumNWDXMPAiaIcpvp6D/AMMblJMZCey73hHbUnkEuit6PWAcjxHQK/IBY
8nmhW6+wJ++Me35e9CZEwrmhUawG3fbEK9puiDT+axJo4rnYcl67gyZ8buUBkxsBLIHhGHLh3ao6
6nW4NlzA6Cdda4ZT6OGVqbuTkxjof9H4l8Ek1Z8XcbjZQMpYG3ZQisLFZRkNUQgZfMj2Ra2Z93fV
GOwGN8Vn9+jp21EIYbLMBB4nU2eo1BB2fjM4Zg8kyPQj9uo233bPM5GIKSK3iW+SRqVMKWVQJ6im
WqhsOtihK/FBJhoRrlY7TPHooQAdPiH1fKY9Hn51821zZFjUvfH9x34G/aufJ1l6/JgCppI3WymN
QX+4SseW+LQ5PDxxP5At6Uk9Lvkde4LZDFUmWfqPoP0UmBz8sgphdwO2p0OoVI9LaZts/o82c3MY
weSRYthonGnePTesyzuFIA+eLNh/NYoYnHT2SZk/bTN0oT6iCc/hcZI5/YhfuyWD1mSBGFCrMdpe
uAjMRfpCX5qeR65f48HT5LT42NQLa01cd5aTk+ahZKnckV5AhTtgf7J6w2G5/koMtiV5GE6Z0Mq/
O8bzUuMuXl9fNT3sjHA00jwSkJXZR1oWx1baHfm4Gmd2XdtHTtI5Zg7MnnlLpAh5ejOzbkLXezsJ
n4MO81GJJydhyK7tdVphi98LRr3nZ+7NVRhuR1uX7DUd2pIGh165XzR78jy+glJj8sk3zB3jitLn
+BE9KlwTwimX8c7u/Yn/GFrKpxNbPU4XVv1vOdmS7zBJp1og7LTV0+qgpndPYEykHHQ6TTodaT8C
1BfjIILXT4nzlOpU9jsq0mjrIWrgRh+dVYKENHPh/XyVryaE14mCBQ5zdHmBZ6WwBK9JC8aimXhN
UCHEZgRYbTxQnOIRHw8Swg4Ct38BzasEKnCiEt5SSJ2fbkAokMeLiaKTTdIk2aGbAc1V5EjkT0MV
s73hHrR/OA3Svu+Bci/IT9XJfsqA+Wq13INul+yHbCRadimG1JZ94iaVRfyQFBOmLw9wCGwHn05T
ohKZ4iqH2MhJRJS4JQEtbr2lmBqy1gwqJJqb+HubzSAeuwLStUyY/+JdM94YVeEVDZCfW4sOEmaJ
CG0i+saL7CvZ4V0PuH4RcBvS03DogQXnmyigia1t+HzjO7MxgHzwvQPRhlHomta2JPF7uBkGWUQP
LqaXzIISahDW6KpvNfJbwjeD4q+paUWRhJ4IuohZs6KUfi6PnhgLJSNCUCFG2yu9AJYobWS0bdZw
4AdijHfw+Dc1k1SUSgMixA7MWO139gkKZhqdJP5wkzf4U0TNEIlvZ+AejHCB4choqZkHR3dUM60m
hyO3M0kAK4HMp6w35a8sYOwlulFsi2c98CctsirAV8bhoL5sU/2u+dv6pXP9K/zaVrsFYlnxWctt
Qp7U2ZACLdYG4KbpwyHQyYJ5fKK3pxSf4A0d/TQ/2ykOEZlmciETnQ3ywc/4Ka3okQH0kxZXWY3V
NijHH52noY0OMzOiC8RB/QWiBMS3O7riUcYVqlo8i3UZhpkAUVQOQExUS3jrQU00I54N9He9IBgi
VQm1HttJPY//twXnFtmEAkOThJ1eRLnlMPEh9lPrJH1/grMved7GBa01gieMSsUEanTpPCB2cT7M
lUFjhE2RUxVoBK+3Yo6bUW3yCG3d+pZH0mJCjVjbB/2b0kHYMHAgHyoK6rZCtGWGaIlschEw1Iyh
q+ysezTrDJJaGM/MQFABiFStYOmhjHqPjD+KqNIgUDBBTYPTjf62e9NTYYKPWkB9luaRjH1jOOEK
h4wqI7tCA2ocR19E8DqkaWKC2T2tFaLE8PKPKNxhBckuhSefRcIMCEHs8BYUMJ2w7LC5NJaqMSzn
dbQdTfgJfq8AZYHi5TCfPpZn5NNRvDwSvWZrzvFC4HLoNGMFL0vMTGRqES/SZ9/xYPqaPb87YXu0
tqOHn+LT9XIEB23CLvzC9jEOLIsrfw/qr+069pnX1Sbk5YytUDOg10upsVz8RMDLWITv0JUExwyx
+Myv+oqZ8knO7EU7pY851oBMo3PcarlGoJCdGTWWsZVsLC2tpZS76WWDngzZRxVSkXkNLLYYe8zf
YTBSTaRmjjFlGjGtT7Yq9V/+akg6Wbx57A9JrWaMco/tWUA/uEvYixMLGnW+H1Po+d1D4n+i1ohJ
okyQuoe0g35fB0ofwK3/bZ8maOcNDvTqp9mS5tdCgtZiQ/IDHE1eDfelsx6s6TMa4D4DKK6XtLFn
OjQWTxMDBRaEEFJw9l0twWsEmPF8Zbw1wRsIRZKMabqnZ4bOMDhBkgntDGA19GY4KNIsmdJmsM3x
y/jcZ21I+hDY456/wRN22Hv+zhpqd/spAlcmweT4ibD1lwhxY/kVsOTuaaHiSx3llz7uB1itnxvn
6vyQ3uO0bkZZjBe8ZLuQJgHfPmrLpYIA9PsdeN0VBbFf8n5oF6wwOE8yvk4w9vZ5gdVJ1KeFR0ni
G29KN9gS51eFKimp44wE72+9XJvj6nI0fwjt+a+8mo4zsD51QytMdbiHZ5plbJf5i/ItDAdzW+hs
gUpk34+mpm0Ty+tDJ5feDwzOkrWDsUS9PugD/mHvKYjokgT6ZKhBg4FTMYS8D2+Q3Qr5FiZjhSEU
pPetv5mbjeriRDJUCqDwvG3algFrcEH3I++xWviuNlrays7u4XtTa+HGsQUOyqFjtKruvT7IoV/R
S5/9uuTnOnOlhiy54nMwWwQvoSWU1NAP1C75AUF++L61Hal+pTU8DDWBBm5QXIMpOPSz/SFGg8Kh
OjDFehIh6FWMs3T1aGO/6IhEsKmcMq0YUkWrpK2PDKxCQFllZ+fdlGBZl4Y/tM84vLxQO7XPfL9j
MPc7Q7ZLQLUSWGQ90X0NX+OE+b4G8yxNmvYblrpf9ffOsfNJ7P2v1h5SzkgBfBRq7BUTi34PvtvO
jKEAQKxtokv2mzIQCIMJgcmE9QUXqE+MhlHoAM4A6IZ0N7Qkyi8+inRDusrASKy4EAq9KLb5wnqA
Vhb8k/kLe4ZqP6+0d0rBLVVqkNWFm+ZPVJ46oAXygXTyFyJsxe2Nz5u3G8N6u6vcq7DMZ+9Ao5K8
8S8IaZ/P7kK3px9EKTraDyTuFPmILN1Sjzf6rR+ey8A59/AAReQO51BB+gw0H8efr4aZvsLXd2bq
wC1v5HltkTauNCj0idwZ0FyuvdHGdmPklR9XQOhLsbBbpHK3WhT0pcA08UP92HMzs0ZH0D0HEdGC
KlyGUoAcAwGsbFzbjPG4zEvx7aiQemQY9OVxj16seXt2/7AZmYS69knIL8gCeAHdUPXExhEXGhcM
1gbcWgW/UEvjT4Ni/0RErA7KrmGxJD/GJghl9dG6VnZBKY1/7ReDaM/L46lBQ3yEzR4bFpx5JoTZ
3gfSjrL3xeI4WdpmI8IHuFYFuKlR9jCueQuv/4I8qSwFkRlCNdbgVD/CqO5I59Gs4bvjc25o8AcF
AmDSTeHlextjagNwu9wtqc3lp/gfD/7HRuaBqvK2mNpk+ggvoJwglW+lE0uLGYFtRWxIYbac0IdP
7EntlrNcRuia4NbTOujUejhacPvOwNrUAxn7ba3XDqcQO83gpUQudzFVq9mu+4XUiSHwY924RkyZ
mYH2DvMb9WtNC8Yx6D9eH/BdKOyGQfjlTfLjym/AsA7L+4VEPZIUJvSQ8Dbo1CY0WxDfIzbUW4Sd
2Vo5kLWqS4SB5TiMa8RWUtu9QxyE52+cmCW4LyryqwfqXGhFfdMDi4R5TYysE35fZqvdnFpcaRxA
3fgr//ZEW2ABGi47d7rsL+cXZr/hDLBKV4wHlpcuYfY2Ox27FBEc0qs8R1+3Enf7qRWwM6z2QhOC
/+GV3VLMHpY0G5Hn7IEiof2E8CVCM5RVdFCv18Eks2oafrMV/LKU0AvhRjxi63SzfNE19T24Nkky
jX9M4EXYtk60OoaTXGiJoUedBKkHWINpfAiRAotNkA5TYzVOOjGrSijethZhjH9HH8LSsdpaiFRF
kjOK9TVBo3KraXFfcYM9U2VmkJetto/HHoB9NKArJuyhdd6JLaqxiY6Y9VxMiW3j4fG08DSjLvf/
jVxheXSFH2nrgs0LqOHHn3TCHp41IKsvWiEZnqg3/UM/88VjL6HSmAlGDR2dnrknxibY2WAbQwEm
cjE4Dz5rhwZNoylHMkWZedqYO16JHCStprbnaL5os8LC6qTPzVSekD5Vu1xtuu9229N2uzvneWkN
bQa3b/+xo+2md1dGY/PrKILFMazXuxE0oTF68+hdUkagC+gFQ9KVDGcGbU/tH7bxMvVtbD9lX9A7
+cLNpLYZXtvUNnn6LrgdtMIx5kSVcJJsGE/rE4R9hFTsW42K6WKz/2K38WXqW/w1DT5u9Ux/Gb1o
LXZYALcwLyD15zTwy36lUQ/xlwOlqArG64SqZ2pWx1z41UbZx0dsEn5AEwDJrV8qNPgMtS3a3cTX
09AKofOEd9LmfzUrsf3CeiX1D9RZ03vrdX1+dr0sTa78ONRBwiKNtJyl1fLaysdqOHqS/M0+dJgk
jgc/GCDyFaZFkcWmmKQIe4eyvAknBRZujdgDHS57BxLNf/qfZF8fw4gjcPyo7RKellGjlVgCt37U
BB7ghWO9AY4Zxuqlq3LSiwvZJ+NjA/xG3Xqz2YTQsV6bc+stoC1jGxAV2Ogqxv3HwrjICC/9NZIN
NsNYyWKvoeRL/1/Is3DLOfjQcpLBsXev+cCdddko+vb7skAv0BOzPpbMiazjhekZcrM6rcESi4HA
E1Mwl0toyYQ910f26S795HMsVkOmlT2Wdnny0JvuT3pzcHpc+gcqlLYVsx7/ehWm2dqIROpqePWh
s+Wxs2dNLj6HFq3nVwnQwbzNJ3UmbXKzXZjZt3Z3+mLIFWmOKcIpLPW+50eqyEyeI1fP/NY3FcoZ
awyGHlZKHVHnDL0lPLz+k467F6GdAkN48Bw6R6oFdO3pYfQnabFqpudL2UZ4G/STqOQgw0f1Ca1l
n4VyDw8FJ9l0RrT/Jg+RXxrZfKJ0fWhaV2OBthutwbbMqbhFJZ97HH/TIPDO1BXMO/mb0RCPyc1e
IKcyBbn3bArHjeliYaKHuTELJMkK3w4z0OP5/3NiUV6HKMCEVI5+EaohvCWqqgNZbwbH/AIByg+e
WC0ILCi3IBVPNSXohxFIm4QAZNzJ0csIrs++MMG4AZczRsSvEA/QfpDOIrQhu4NpwRbBBUEWIdVj
svYAkKZE/w0AzIz//QiVAD6hfw5t89YqIjz0XS+hQGihu0zv5G8t36RiWEVSy5rgev2kWFONBMgT
HFkETxlaPKf1OxW0+2LT3C11jwmqkdzyLoaozRGthtnBA8hSiys9ktwvv8fly+L7xrOJ7nHXTYuD
aQQRWphz8YSy5NClfoIkzvDJzYM0k6Yeu+P5RcKJ/+qifQyEjPx53zBHgAPc7JtD/+e+eW4+nqMF
Q4qF9BToAfgTq6/QF02UzM6jo+7QLga7Niz4NBTP1S5YXJ4z2RfvGNfAlsXGFlKEJO3wraBep9wt
jRQWSbyCMYtIMdcRO0Y0cGcq/lp5yPO51v/ArqAhAVjNpBr04EqAZQCDD7evFMfaFq4qFBoYyp4C
LnRsMBt0S3GuLSgiOGJl6jc+hrclHbmgKnr3M5Ek6oYgZ/Fn2qIriiaEkwaYgOQT60v8pQ494D2c
MAMtrcPQOg+OnedfYBKItpW5ugp0pRX5/SIsdwdk+LdQDsMiW4ckZuiBtBPh6UxmwjtIkwVIK0Ni
aTcK1Tcmf13npHLp5mOsmPDqALZkyohjaEDK3RkUazTxcjbOIN4S+wWgpFsV+37n8nXYs9I+VsiB
GpJ+ImipxKX/6r9wItKqeKWPZibR0ZqxffFiPQOfzS+c6/AdZSaX9T/e3kFHi+cbgI6436npYwMa
BryYcePfTaVC+W9Hxgq3plP5wYyZtj5G8MHgYFdiQt2KbrsTcYbm23SEbSVeo/nf4G5wCuTlRHKM
GpBiTIWdVkuJkOCvkDBh+WCScN34DM0KZtgUyzmWhhQGG8M7Y7b3gGeAPIJYo9dptwtmMX4APAat
BE7T10sAaDC9Bl3z9gj+UNLsRtP2q+UXBTEQ97hIMyMKM1KchSnCCZi3BdMawVZjdP1TjVilPX7p
+uuULCGmTftcWNTvt9vVRnsegcNUMJ/yv9/RHXxKGEP6Bn0AakijkGjYnsJjW0p5eXkBeJl/zgkT
OQUwBbAChSTNESjJaxqBgHOxWNMTacQ7kxiQF4zVXUPRDwJpGQsh3dzifQpZU2MHF+0CcBwmj0oJ
9iQF1zeYVhIOHcU55Jmxb0ARkLSFW/sNrRgtADxRZ4dSkwjptf7Wu8Ip9EnnEEyRtZhlvDxT55iY
nonBsDw1FTiTllIRJ62feYHhtnQU1Hl6nUVnxgetO2782vMHKgZnpuN+RlCV8nMPNGCi5wzOo4wo
4egbjGaMLN8pUlpgQk0xuiNpeq1nhpoHFVkVan2Yi+868ysRNH0cHosFA1XE5JE0++YL5NbTE4FC
VGtCyLWQ8MOxvHR6JQaOMKYX0+T1c15hEZq7rYHyK/yMnzxP3uH8UHV1MK1oJ0heWvWnEF0rNy1Q
gpfKTjiGe3HUFErdBgioM94IfZq5oM/yvWOk4M/eIDyGLO2MXCwtBaatVHvh0C9In3wEgq71j/o3
g1CYm0xBD6xYtDalTza3W5IT/kr4kZadZ+aC1PmOm+uMBi3YAm+Tcxf7pL6s9JzPyduI5v7OboN0
4oyG7Mwq+MOyoSAihKgIKC5Gv1q2lRSZc/IacfV/G5pwNjfaacEB1d3GTmOsAV7bYDhtGdeFVMgH
94SThW/Dc5eRie7FMDuvwLX1WeVal3ruXvsm9A7/jXPplKCv2nX8RyWjHJfWi10Q1Pg/A3Gz3YcT
jyE43VO15i/afwtdxP0u6/dttr+jH6yT6ebn+6R6rxWOtacKQ5b57+n1Xv/BQRLSHhtvNOM+0/ZX
vtfyX/UbhJJ19QtAoNR/m3JBDHZiP0OWv84pvQC+RPtedr2fHjrvNK6Mcr39y50e4xNifc7TRJ8Y
DfPh25T5w4dxpX+e/nJyqMGAdrfO3Xvb8i4TUusfzX37CSJBkT2xglDxVC9TG41on2vaNXcOnn9q
MpWy6EVfo93g27mkz4dXtEFiCysykLP0FTPKqVkIPyNixdG+dYo+o2/mK93JTYu9z5miToUFtI/+
fvi5r+U2JSjZwGvF3kd7+Iuw9Gc9a5/0jFCvRJvS7KlcK9B7ia7gbMXk1J/4bfizOb3X8rNs4xcD
CpPt0vx7Pr2Wt3/Ibt8wJ9JzjiPl5mgPaBzbf5w3z2N2jmwhc0p/t4wB7uaPwblc/7zAECot8vvg
QuvbMXiq1q7ogIChodYGZxStgOzgPINDtKGbtjpTzF8ZSaYAq8GYCQugzIy3QNL4uQSxh+augRPP
jp3SsBJ/HwL6Tf+av6N799ynzR9qHmUmNOCt0TJ0EXAd0nuRpv4mvnH5j2BoH7wlWV4U0P58Yto2
3cqdpy4TjnnkSk1ngD1B5Q5MdrknmcZnWBpemKB9qJ0J+5gM/kPH2oAIP4+Axj5k9OVz6am2Hzto
Pr9Foa9ara0QnByeeij6IGFfmGUS2O8jRswklCMJjN4YdB79+xfeUWsa5BImjg6fCDwBdc8vVEjj
/OZrsELm5uf1jyfYOQ7qpx6DrsZffXvkcbWja/e3c0n2CyXygQKjYvxU/5xlolO7glg/U+Zwf6CN
wTTL4QpIuL7qK/5EEILAchdufsCHBxmUgh4VUfq2ieDsKLYyCnqRJsCCPT+SMXOctitf7s/3NqUz
8OXq8qmLw0FvycTUCSsbRujIKrQGMMgFzGMqwEI2RKjMC62Pzn76j5Yy3KY0/VInx46jq+GNZvS3
5ve2Ql4xO86z8e/8sxL8HJh5VYEv+I8w1GyvvKZJLVlt70QJf+SGnyjr83gpC+G0blgoywQ/zER4
QsWKNG27HvwSgNPSGp3IDLzu7OAOq515SF8vNGdTlEh2y0Kx/wZhjejztfCEEUE+9IvTvGav7pt/
/VK4h/FCmzGkkO7nqv60KCz2YLxX6BggUacnpp7n/2pZztZnQ1E0Lh8RsnOHDJeJfRO8VqsBejFl
6Ok9VZH4QmhsiriWpBTC0qDaabdpZm0xDHBsm4vgYXM5bzv2D6YDrbVHjvZbuB3CarYQExkRbSKQ
j3x8Yj/6ZkPriDgxgeLMhWUA9OmTWtYb1JiG7XYbNI3uxS+k5Op9bhyyXx+K9G99rj6mVrU9LxAU
NUY2HUNYIW4m0AF6t0gpbl9cCur7/mL6n8giPdXeOuXRvxSUyzP76EZKIxAtcHcNpiXgfkZfBC7H
L4nwW5AZEHrXX71t3ntXr08dkKHLg2LGFbaB1yT7vCGBc2Fl+CXYWZBXRP69ir/+I5KnABxe2lJB
Kslb/ODEjKwCv8rw4WVvwW1Q7SiV9wlXqdR7amY6JAD84y4qWzmG6gZzqL8DFiaxar53rTrwMaq5
PaCUlwL9ZJnapVdkvyFAxXiKr7EI2BOgwR/b7Nx0f54H7wOn9b0tsuBc6uwK/9MfGtOP2SzSq1nu
32iOfGekS2n4D09Dh/N3qsthzRuc64XIFp4JbUY2PqZJGtm2Hfg5siSH0ZXJrh4kD+NkgAQammtj
cnzSt2UX2P6D8vpnaM9pFoQvw3QNF/6DzEdOHzSp5n54BpllfVdBe9gYNUDTgNNQsRfUVYLQahaq
vEvLrEdEXK02Fuq0IiL1TR8vdiFT+xqL6Snxegj7L48aJCgG4pgsbrnOBAVoXNkEjlfbZ5Zr+tNV
KKmKcj3cQnrA5/Pu0vX8BT8kS2wpxOp6YqqI1yhl3LBkF9bH1WHMCvUSq3sfUxWN7YwGzAHd4t+B
/O7ICLDvqDQ5ekSKgYzGp9r0nk4d/aj9NDF57thbRF95IN4CHgRyQ8hCsPI3znYRU6APPle/NW/j
Xbsa3Rm5VGU4F6IvXKBVAepz4whM7U6Ehr++gJ9ZJSsDsb41S8t/tXt86xvoS6Qk7qHUVju+/qHS
KkD1gRqzeszvzV2S6e8S4TtmnzDy1JJNBX3S/UD5+CrdzRqIN7ZKHhvi82R4WKfA2ZtKX9vN7gC4
2fjSYjQVSs3y5nIDb9jHnonA9lrZuDCSa/FVZxGqzCH74D1y/Wmh+RFeWuf6V3RPzusKWEB469+T
j/A4/+sXRsXlrW818EKEF+WXHw3UTkMEDUL4lmg0cF5eVj24oFgkgtmv7jvlOQwDCpIDaWn5HgKL
nWpj39FXos3K57sBqcceaM5e0WRf4q4rCIw5h/XcLM9Xsd4Js4f1UUj/lseF8A/kfpXY+bSouyE2
gGrhIZH7BFCNdCHBVwuZwxbzM1k3ZA6Rhcjwr+eO2oTGE25XAToE5CAVhDbuX59RieP8UObWzoEr
K9YHmgsUjFLT9sfm/pqTWMcrND76ZZS7xwnQqLDnpgn6XIf/qgnMgp8qC5vvljtf0etU9qJkPJv3
gRug2NEdDX2RWD2lti1PUDghqcEelvNLizlE3GvtabCFzSgh71UNzWojn7xKf/xsZzpPWDxokN1L
e3WJNH1apZ1Hq7mP93EGhbZCs9q4DVbPJ0Q6810tKJptKC1rnE8cjTsYu1oGHiaH0uXjXD/TyI12
22L38FX7R3GeL8bUopf31M9jMICIlxd8H/v7jP9iHwS5wWd7T6WjCg+TUYut/MuhbxJzqpfaOY5Z
g9GqjQ+IRQ/y7xEurzMi8gSneULIlMIqZ0QYRKYJxFTGmMP7EDz54Afwo3bR9aVMu369wIgIPZ3r
yZ0OyvVK77MBXBN/Nwr8LdP5ugbFHosVvwXZ3tSSsAuJp+jKidXI6S00/XIrXAeGC3nuxYEF2jyu
dw5uGYt7fVbvS/O1chSSYDFj0diYSIZyKJ/mVbADKyFyEGioD0td69uvaq3ycUG93QZQP1KK5ZC5
L/bMISaOxj1eW0QP9VM707hwFitdz8I3jhKz42djkHDM58731uHpkvuRq0L2MuVEcEV2RfSTZo30
r0N7cQ1obgz0YYaVCI5SGajB+0sRjQiiSmPKHnqtBGy9b3icJHeSVeXoAFRuLaVr8KtjSdMumJTn
Ct9nxuARr1PuAvOoE8KnIN2Eucf8jw4I4n+kvHjjJliE8BqQqaVTGcBQDX0MJzUJfy03Q3qSGPEE
lT8HsQsAQxQZdd32rlgDX7Ce4QhCYvHuBxLw1FEdAc6MSedlUcAa0PQTFdMCabJem5dT8wLbQUyY
nCTtQBCb9n3VEK/YR7P4YSShSShEHOg21vYEobnalObHu8ZghVlETmyJUsmXT4KCKNVRbVkLGGm7
NT3xYOcErJ/dVOYG3wfViDHroOiqhXGH0CTrDr14H126D4wq2y1ZLMAr65f7EpIsA1GbHkN3dEox
CyLi/FZHqY3KqtSWh+0x0oLUkg+6/3rnjtvst9OtzmEoaaAsKwiG0ZrOO4BrkWXBq0TpWH6n9smq
uJQThEb4QIdpWgIwKHhwKb8ptlOqyNWXVtScQO3XB4H0HxO2Tr389oaj/eGTiZQRjPVvWmHGgn2r
uspUYxTJSpXg1CN1aRZbFAnRtm45Q9qB3J4aBDdCi4K/g2ucpaSDwkL0vtiT0DBFDxYFtar9XO1U
9wnRBVM4cjBTIMfIzGWZQOtOmxOzP07dB0MV1B4wJoUZKvWNGL7FMfWZXMVPwiBuffzy8qLNrqJZ
yvp5B8sXKgqURVHiBhsQfLZMmdIankCgyw2qTfzPvOYU/jEsknijtlS5mrWh9iNk3ed9fUK8m+Uf
an3j94Uy1cWUuuGs0UqLih8vwkfwa9KLGK0da0xudesJcfIdUSVbd2rUsujeEnAlxZklROk7dnBK
CkAKwto3cQRjVizMEZuzLRxZ7C2qfYffoiie0G8aLgBQwx5Nb9Tdk4R9RC1NVoBxOy1UIC0fMYrb
9ExRInWpcFSO/WXzUmkRo2erKKCZnDgRTJJhz5STOOov66QhmRG5TWGdGZ2mF/SBT9MbhmCKJUut
lHt1+XIBek+Ll8DuaUWEHrwHkAsFFLVKRok/Z7pAvWBlINFU+gwkwZL6H8j6oQlLxUCBBUgdPHl3
sJQTZbpOGwTtUP5bohHKqBemGRaZXMze6LM4mKP2fElzEgeT46a9+yPqK5DhwgjoTqcIKnfKnXP9
DreZuCNDSKk20keoBX59DRp0xzYaxP9EYhTukEX3ftqEUNmk0PxsfIC6fLaf6gcy5QypgG4Di7ij
rWaaQ+n9dUjzLY2CWEceU7cNtR4xFYSjP/FEyLEsPl/+8ODkH/Ltd/XGaPLXPcGy7mXHuW5DltAU
MXwoU0+jbxwrEj7T6pGUSGAZ0W1aahoHcP0G1XdiKlygnlB7TTUB2C5fvzM7+98iD1bmeldjJF/n
9+gwPgOfh5V+bpjKiC3C3k8AlAhr0QCxDSVCsXuDy2r/uq3wVC37r+BGIZdDIMhUZWhYPxggIAyU
ai18Yio8KOo0F8PfEfpByR+TfCjcffWF837ea9VVPTcDB4QjB/OtewBnb+1HVr0B/vq/s8PGyc3V
kE64QxDPbB9lGNMOh4wzbn+3L43jRlbpIfo814GUzpN//X/0GhTbp0ydIePDyQSSa0gFZSIobCGH
kjRAvzIYACVVVEvpe2eQxUBlScYS53FjvWO25kzpc8p4L5zAsA4IMqQ+aDV+e3lvXxelceGL6tt9
cZyd2/nXj596aZwdXKhuQkPuZQffV0ZQlOplnMaOdj7+oTIu9NRo0ZNA5BzsR0oSLt206SQYqqAf
E9RnnH/iWBj4StT9N8DvFFWsyYQ/2yvDg/e9f5QAPzDancxwERALERGGhwp914f+P/YutOUMKefh
X0BSls0F9GM33kn8lvf2YXR/uRK+ds/d98lulGmeu5mFrTUH8ttz/EUH0225WyMuGBYboM4QVAB6
Qbb7l/WsQ6GSGpB1HP9cH3B6Toher+MkE1KjhdGPHhxHdSPTyUSPGhwFFghIlBYC5/EVR5eo+g8/
brUYQZrGExgKiDcFl4A3fFDxS02W3nIk+tOWoXWiRif4KAs2zWRgpRNB6e4au8UKleqDGWUvGOHT
HX9LL7ATA7LT67rWN1t07VUplS3gTVugUhqnyaem6jF9x61hRejujMOeK8qmyQW/wGWC/dbHOrzZ
X/gxoPoAUG8tyveRo31so43Ib1nJgoDLSGeQ6Ect4Rm68sLSV4dyeLG+ogzmNLWCBGW4wBmO67G7
I+xEZB+m+RX2Lg32qks4TaBKQ/mqgA4hGDl4uI4Ne1vDUmnB8AV09WKwsfo33KCFb0rj0dJU8hdS
gHp3UgP4XS22RXU9+fiFbKRcq+NrdOW4rvc6fi5To4iaMnAesmfSdpYwgfvL5Vgq6YlHIAEIAb9D
GUeIA+DJkroaU8CR4O+sn39oVhmZ3DKn9wsWITiHGRGfd6zrobSaSzgc4wSHlIA04MW5NCv7MmvM
1n86sHZuOEVoDbocfX2kJy21fuE1MtT64Zlw6/gg6rfJgCd74ElkKYEnCbdL9QUNRHCfebceNeEV
2twgr2mN4kKvZeqwC1o0vrda4ULOq8wpHOsg4chpb2CmqXzxBaPPggcFo7+Qv6dN7syrk4YO4Sqk
pbDY8Rc0qH/TaitLqegPhP/GkO19Yh2TGv5gM9gohKQEauW1HPIZG+wQGLkzbqyA2Ob6BHrqRXqZ
0vqkuz0oKnSBDDoxdTHLdB6fSzSzvuFmp1ibJFg04072tiBqkT9TvQFXR++5SQhU+dCYan1pMFCy
dU0bhSVe/hU5FzxxvGF/LCVk47Hnkdq+SOHAGSC4ZZkNgDO+ya9jTEBlTFunjGhwBu1HmAENmA5f
yRsiKl2bqMl3T/jbbnueNlkwrIeijeJ3XaKkfp0giw+C6tSNCFXYbO4QKHc+auMKNjb/1+9GAHkg
kCOaArB0CPypOdDgkTxLQ6Q3bjQcggaCCR2D19fGsEHCTF/HEGRqQ/pMaZZ0NMriyHTjgoYpzY/D
0Z6SHwvrKMdZxLfN2xLZpvP2B4MkdGUybxkjMjabkz8mi6fSsqj3Qkx9CvucRm5iPqTprt1gr3Hv
EtvGtnXQ9g9PhBjaO7nEX31eYoxpHCiHwWCKiNFUUI2+iICCKbVkYC9wNuJ1TBuM40VKMCeTeMyL
l8uv5jJKiUKADJyMB8rg1F0u4hKCfRExchTRrMCi9aF8W6weA5f3Ucgai+mSa7bvsZHI5YVAZEiD
HgVmK4Mm+KCuRBjELeAFwqb/o+nMlhTVui38REYgiMItPdh3aeqNYZqpKIqI0j79/qYVO+rs81dl
ZZkKrLXmHHM0AgV1AsXXrbm0eHgs0tuLwuabJ0S61i/h/tEHf/El8BiN6z0Aji6kc/0VkeG/lvmb
AJx/JLIO5G6ZRQI08frEKJB98SF9k54jkA7OH/wo5I6Kxe1dI5j535dA1O/y4HfWZQSjwEO84Xnf
+x3IApROz1uwAfkjFfEM2zAj343IHGRxsI5bW59zMfmSLB8mtoRg4VmMP5W8uusGgRSoMiF9wOIQ
jO/z37QEavqW3RSqeSSXAiukKTMG0O5EKM1v5yv/FsRdX3aCls/6EXHegblyDEib6AbkJIWTPOo8
49AB4HCzfQ4+TxJsrX9AgaAEgvKKkkQMFQuECZx3Cm6l0hQIHY/OTnqDPdPkr7v1ex92YRLk1F1S
hnLXRbdGQO4K7zdXPAKkZn4Io5hKmxZzze3//DCeXaGuUX3C6BUSxIXA+QyclkX3affgyA15hFYp
5g54m5DEBd+EpovWCX8wsdmWrpZNSWLkSK37x8n6PGerv3+uXOITIHwpfUHKw53tTYb/MAJ4S6I1
wCaKVm3PRi99F0YNvAvEjr68PpRmvMqo/aj/PPp5elX+yv54gj3/qI586vob1uTsDCvImp/FxnqD
vR2tPt8ddCkkpdvhU3NokdbMBIkpnQTOExAyfvEFPXjunnNaPklXUiQdXJpZ2X9ie8fm9KldhVH0
jNpQkRx07kYFq0kaQvm98Jj6/P5li4RHpCf/0JMLNMTCz5ZyOTCB4zCU9ovPiTOCmJp+Qkzk08p/
0ttL6yJ8NKISAkGMPz9HLoj8BPmXD/7DquBHzgFQEz6msFHEOUZgG2nO5G+4wJQIqHEA7aV3/+dv
JnceYh0pXf+/D4FXOBoBHT6vKxWVFNtcPQD/mHcjhYKUCtL4yy/e07/j998fUarK38rLQivlZWgV
eYMiuJS4aTlsZKYn55DpzlCECxYCRYyHAb0JgiHY6SRh8huTPlxaWLztOBc5U8T/DxsIobALFZQ/
8RUBfkjPFF83XgsgBvM0oBm+gSBLYJwZnSm1NJIpMt5CjJk/rLzORCVMBE9wHqUfABPoahT65UYM
5AXhkGHEa00QG/lXUnaIqEbc/+SqfD4QSbVCSZSPJ3dS7oeUNf/uiLDa5G8fHzWwYCbyFTiaY5Yu
PiVyZv/zuFjcGQ8u5HJ8LPpYXnXAH5kLQlEF5gPjFvoOh5tMS2QJysVlzdqf3NYPTgEOwwUUvEbu
OoGHQgX+d6gQ9sW3LHD6u/vywVlBXE4UDKy5ZC0WpnIFBB+Qjyz3VH4JSAb08REcsIC4wXL/xUlV
Hmz5JWRl+ZM8NHIRBFhZSdLYnfeA24bB6/GqjD3lPlOlogvrUV99YDUsKSWVkZ/+qRbkMf2fFsjT
9O8p4jgSDIyumA+2kHqCXV2QBB4XcYCjccGGTsbEso+I6Yf89/cnto8ZtZLwtAgbda4K/0/ImH1G
+Xx2Gwju0zDx8GBhKNAEdidcGSmx5N3+U2vKopElww9CW8BLBRJA+idbE8+Z7FFCWAXHA8lDefBR
SZUb+bxMqz+lmtwMUbKd55edlN4Skiu8VclLkE2C/1j8/5a/XHv+LfdC3gl+hiQByoeVD3GUT66E
QuknrhyeqDQUfUsj1eNMIIucVcKMkuaJHGjocTEYE98sW/yd3JV6LhQ70VGLq+0/dxR59/8unByW
0l7hVj9/QWvjxTj4iMigHzURbKe4xQz4Hvm0WOeJexk0hg7XSQBPfAB5mnjHXMvPiv6Yc65Cic6D
nfUl0gDRfG20sZTc8l5FrJPCs9Gi60QhoFLCoB/hc3ReNZ7uS6J4QkiJNErxBNUxv9TiQwl84XIF
BxGioPyvHNfiLHdZDXwCV/hH3Qh6gPOpBGjD4Fq9hM5jcL5XGGqLwR2OYqe7MGOtjeLd0dt+eJvz
HiEuA1/cMSp+CUdIejP53QtmaENAt/ww+fMAJASeUAvPTKhcCJ1R9cgHYPQfyl+TkzPtYtMntlA6
RAR5V48RNKMvDY0RGe3xQfc7Y+EdyesJ61LDt28A813azJloMOCVbcRWiSjxqcFC+xZ2pLDgXqT2
ihS+mZa2wVvy1aU6zSlP5J5xhylXPnd6rSwhOQ7rhXloJ1nwANFZYWkPwi1lv9zBgWuMRJwOoXIW
/8BHGNjNrBcWeMZ8bqnwy2SlwW7GDwhmwkq6DDG0F5cCWZDJH7hpPOULbIhsbbhPdz+GQeLE/tNn
uCqY7M85qJ3rJ2ZLPzb2fk7wF1UM2gu7ix/8vy6Q3CL6yidBU5cJ0kio+pzoNTuqVCU3Br+MgIEo
BS1Vv2Ti9kI3wcjmg53+PCPpH+XclvNG3gs7iMQXyJElEka4ibh5QkVkZcgnurJIZbuRaFjgnTXb
ZGBsL2u+22OhfnS8N3KDhD9SwEmGm4hnqJDL5TCR3UVEVELdYFvhz9w1cdwkfNmRbHZJWJd9YUB6
K3ZKwR5tjVABRbXd9eXhryOJa395ooIa2NeNHHIcaajZuNCeZADK5YYiSOhOA6pQgiC9I1ZRJKVt
wkpj3wrF003eCD5Ok8v4TGEn6y9GXluTy4WLP8J3MXu4fJ7NeEK+kufLQt5IqBBcOBFkHWWZ1XYB
pYb9AgyKd+KyymXxCoJz/BOftD95TYTl5w8lB6coZis9Nvh/3lKSuMp2CLisbmWb/acO+7ehf34P
neBzUiKqWFw5QAHHMXoXFU4O+I+nMUEeXACKixXojeyITP0B/E0qrWYN7Zt6q15peCGjm3S1UbWg
7OFY5fGI6h80sOBhyLEt8wchn1cyXRlwqj2JVRCKghj0ymHZDoUcJPZcmFCcGQoxHsp501hUyO44
FgxOkqPYednt4aaGSCgK5t8KLyI3V5ni2jw6st+zbHpozeQs5WdhhAZtC1IVLHtbnQ52/P6MNfkb
oiPUpD0fDrcsFHg5GSXs6vwO6y6eDThAAHXC0Vems/3IGDXbxNcXIIlX9vhNzYtgvLE5/yXjesOH
DNB2BMIKYCVIOImvOSWir+lroawlcBcywyVQ/nBc97uMDmI7B+okiTKbkcsXwhAZ9fiGcqWPPkdr
upQEEegbf2+i4rCD60L/ZdktBT7vwP7lmR6S+DZs+boogVXN6lHzrh8sXjT/Z7s4260wrZSSQMuB
yxY/fcE6wpXJ5kOUKEeuWNJfsKg/M2nRFm3wB0OSfCeakCVsODGiZk30rBln6kZzR8fzmOPI1Rjo
Gjx9z2+t7zyUU49UEko1B5VFn5d3+zEodPaVx8CdECONPNB20HwjJahJgHVgWVXQ37Ox+E6ugzUz
3pg+sjcenmcEIISX6W29t2u0l/5rqUGYF1dxDGei9W2tXUEPIJ6K1eatb0cZKKSX/3XC6/zi6Jgf
9YNqiCNXDpFksPpF4hn0Jp3t3hUnrXKLF06+rjad2TuOynEEsmMNtvmaQUE1VDfmVr1bdkbHKj9z
sE282k+wVrpG2AbdxvE4nTfDt/9GOnBqfoBl4+hZecbFK/+wO0/H9yGkr+InprF8W9fMA6l1qv4Y
Dt803Z1ZUONtezAj4/uSr1QGu9lMvDj6yqxsp+khxWywPinAFV/v1L+9MBgnGUFcA5Z6iwDpbncN
+9z7uxE28YittjMr9lALsPVRwizhdHuGt8n9frX776g9ddVtw3RUjsc6Pb1xIthqTO5e7n6qfL8f
wxyMzePmXDsIKFRnc9FOxoVd7znPdTLkfI5pHdJqY2fnsdbYN2TR6ohvTN6VhbsqpbE5eY58FUPU
7rzR6NJJhyR/o+vr1zBPgraZqkTC7d0a9uvz2Glsg5/NICtSMnIEnkTM6Z4Bqy7QG5LR0tQnolyc
RMiy5szkKvrKhJHLABaEMiymFc67/S68TqeDE9H1ew9x6mzYcagSKud1z46mudeLVZ12qLZogxDH
EnPWoJCcxwOn0uyH4fPv4aXDjO7+ZScdksYxBpRnKRgsjnpEJtEbZvzLbootIVtUitPBwLoZqxds
rbelMd1oGD3HXey8z5TiRKgxsyS/Q3psXK4ZVv5hUvrQnXT6oo768DmTSjxxXt4T56YjcXMcMdTK
uLsTFH0VKJgftgjLM0f85A+KolUOrBkVQcy4Z9rM1F9A9ILNGwJW5cbLFnImkyYMuB72gMWJ5x0t
S7Kj78f/kSCmyro0fq8MDfxlxjfMAzmTqPUGrCCQwsx9YPzWdWHM1pvbFFAg/0nfk/4Kjj1hc6Xt
nrfdQyf1VQ6ap53MDPDQIuR2Xy6Wsuyn9tXwKkxb0Hfg33xZ5/TOmFwEf2yJyvIGT4mc4Gx5g9TN
UQYt+5Z5OtkhTmR+ZZNcCVp1bo57KyYp1cBnoxi4OlFg9Q9+5is+uhK2VIuqN9Ci9nA4mH6iys17
55yVylQbm6hxnWJ0WySQYeDNG1EH5uMrhRAy1zuWjd1T9WPfHrj8bq5/TXBmT4j69ay71p6jZ8dR
iZkJU7J16EH8nJtP5BLDbAWzlEHfvnEr06f4jIB4TG/sT+O0DueKNc92GtY1TaSCb5neVfNSBh4p
Jmjrx9npRGQz5s55JoKFLh7qo+2LIgDXsMcqNuxH7lxYOFClXi4E8kol2MFxy477bqfxe0ROoVrY
KsNPtDfmJnNTnVHV+yduMZeFvoAbDwaxYiLM+Hz3pCrmZlaFpW7Nwx5blE13QrEZH84zBVNo7NmN
i0PWk04nCiOCvwkqzEA5pAXbJso9Y2anA9x41TEL0p/uhGLiC/MhvGLM0s3/FCxj3vN1PVGdmKby
jTSDhzNqG8uPrNGD2gbEb6YGtx26AmgYhsXUKgd6/8sKSEAKWiUm2ieYyvfeF/qedlf1F3q1vmLi
ET5+b5jTRJ3KgvS+6H+3/eFZPCd35vEGM8iF8UF/tFG35zBtgz4iALagNjJ60ioUcPGv4Z0c1GOc
H9mnniNmzEU7YddpuSglhEI+XPb77g/3BlkNw8HzmCvjJg8f+3H6HjVXupi6PPS7TvleNMfm5d4U
JGKNfY7d8jF5GLhFGuHLnL4Kyc5Mn8f+PjJjBAjmUjWnSjtT4RhzpJ1FFMjG57Fh6nOCIrtRCkP/
7mcntdqYY8O6P+fVmwLJ8PXsmBK/jNKj5ylHxcSTqbNjJN64r7a2sl5pdV8Dq4ZAR9l85zN2RhUa
3TPJohhz5PnPrbuVyuWSs7gv6yw78pjo90waQqJ+0kly32qKn/SOj5rC3jIfx0tydbTxw5ju01Ve
08vMdCLNE09Z7oOUyc/eViFGzh7HG8AFt7OYZ2SChf1Vd8FzXdndBT0k5RTWBj8qXx5ApqxgB+BD
ChEEMr9SiaEoOJBABLSX1PLkcaDaE2kfSJuz/8owmegjDa/GBV458JVGW5nggvbHcN9i+R8si5BY
oZvvo/1J3UMcKLDFRJonpDD5y9hiyia8OOIvITivo46Pti4QnQ1c/Y8aBKGfzPeYlbgbZoWYTCme
YeM7HUFhjbbyjXjQyc/dbkfR8uzZmJPNeDPr9RLvuuUcwB+V+ZxZHoKLz0hagqAYRzu3OZcMIzpJ
JEK2hZ3ShqWHiZT40/H9yAPFCpFzVYRI4nll+r1vCSEdoGoqmR5J63gv6SVpcx0EH93IOL5GQpTX
Guuyuk4uqy3GefGipCaiYW4gwXeoPxC2cN4jtZskMwU3qoU6stVRekbzkrX8Uasd/WLfWZhf/Xfw
KKzSdBu66sqtmTc+ggaeED1v5vR+eOs4DddPq2LjqhkgY+59hXzKVA4FF8bOj8DMrEvXboGIYRNW
fH+PArdmUVs1D+BfRjU+5XvqbbOAFton7NUaFHZWWjfdTYCdcqfCUXmuRi9uDsC0bvXGPaYRhXWu
nN5uP4bjgCkpUyGSjdBV0KzyCon3vAZnvjI3SEnNrXgQ5B+fu9Oul1vDlFRbOELEubjdSRu1tlXE
bncAtLB5UsuBow04lEfIGr73DLfOvuRZOue+vHZh2L29i1pAt87Fok1GHWZyE95GCwm7xH8gZzct
yBvj3Bxzpmq9sb64/w28aYdxN5Z7o2renfX3dnebbPRVjmVQD224CRhEPpNW2K+vZl5YlHu/nVH9
DFDOWK9Z37sFvQ3mlEymYXe45qqfD7vAdC97QH97hajtG12XihJ6iParr7rh++kU8DyoWZgo8+BY
J44l+8EQcnwHyf3GBPG2jsdnUjt7zoO74kedUKHGpWTNvS6DnfRhkZeDzGUcI4YYF0guqKWjb+1m
Pw6ZCYmYWceQOrn66W5v32SPddDXnva7GMoXpo9oJ746edCnHKI+AAY7uxwd93UfxiMC91OhRm+e
1pU5KuBTUGEsoGqwx9OnwSUeTPs4XlC1W5clmw91cocJnWJ1KblLShA49menaWyF5wNG0OGx6K3v
c1CJHiJ+/AfuTrmPWhjApHYLcn8OSLiuCNpJeH23gGSdr4T8fIM1+JWd3Qp4YeqpVaBnTjsMveSv
P9v/0vkQp00JNsXrGML3K4IHy+E+SxSfLDCZ/z2BjqeS0gnr7YHoAE3U2YaxTHhqbUX61Z9QEjSK
xeWFv2lfE1dYkb0FAo6LY7xIz7JQxhXBBVEdB/PCgPRaRRnA1Gw/KYZzfpz5JgX+7CVLTDkiliRt
ipXtiIO7T3Wcn6MyGaZ/dvFmayePLkr/3omrDCPKi4v3gIzQs9Tg7gzYkQ33vk75dz7cEnykwFi9
AWNabN6uVps51ynjk15C9CqwJE4e+y1NeeJqJDTw2HF3vu6J19bT+Kt/LEaNk7dWj0cEPtmI9kK/
Oew9cYppACFTXxXsodOTpu6kNxYnrMBu+2XRc9X9uFUYVDOfnnbGSNhP2i4LpOsdG7l7R6WxyrHJ
nT1LuwCGu07uBFP7mU6NXWNyW1oKUO3xsoorZ3PIorTmgpSwCADjKEsMp3H6jDl+y5enip/dfXrx
etCxOTm9omvVf4r1VNnO6TT83kbD12GtUVTTzVoKaoxZtIcsG16ZnsGSqxblaI89gG+sY3/PNOjh
sF/1UDeS3TgmFU7rEjLF+DKe0YFiWDLKO+S0MdSbK1HWdRQMqPw+ICWJu/ZtJXYj2ij16p/e+r23
1NP9YOyq+3AYj/rr/YRPBxzisSKNgfWRwDWBw311Bm9nT7DpBJFS1POKkeGxDwekjHuxtIQG69e9
o5pZvjKH232mY1V2bxNCW5K6qt3/wljKJ9G9tfMV73OcPLEw7W2icl6F+2FvmJJj9aGKY04EMyC4
k43GeHDToKbKnAIbHxAQ4OKGjJA9eWRQpYxjcVkX3xmy0Lmm+RjGQLi9E91CT0Gu2tPvAq0MU/Yy
BEHICRK4pB3Mx9Ph3hu1kTnflGcLyECSGrJI3VyH5JXCPBw0boGHMKw1DRjO5O+fo5ajwNpPc5LS
5wV+xOhwHEhY9d26MCymuI9nqRrQKZz/8DbYb7sbretmmCh0Ah3yyoJvaSpfu0bKL2LnggasIraU
XgiwAXWJeuh85+EAtD3sfBt4LJEUPOYZ2SOBgeq5oxhOm6D/9vu1Z+7OkMRvDn93QVQMQCwyswq6
VdiSD84FbsPMsPuafSXxUQlntj3jiOnri+xg6t59dr84e2z6SUsHQup7ZTGi7N1bUa2yo7jKdXFF
pTwvaS6tPiUxgvHW5bA+co/LRXm4Hw1F/K/zP5qOzNb/bLdzSiea7r3g7MVuMS027Pf7Sb3mCwn2
z8oruC5Ux6C7S6xOalOMKPjipoi3hjmmyUlsXabSJVs3Ri4rOCs2Hy7/ejGVCu+v4D0A2jRKW4vg
sezeY23df7DKQcC1a7h/RdTICZbZLcA1dQjVOW+4O8bQd96jhsFzEKLhsvdzGjgqo0D4cyFmzJl3
NdzPpm9y6pRnu8RoQBynH5vnho+37GxLatyrfVvfp3Od3tJ/o+VrLQ5HOGx29/uyKFcAiYhQQFSY
zLrtllIbJ8tRlL6syQA0J3eiQ5JZAZ94wDDtBqUqSa2lWTjnypocJtmB+3+Iebg6FEmiuT50XVoT
khe4rR6ekBuOyZJ6hVUg7grQWh/W9nk5ZIdB5ZyT0aPw3279huBlWi7Naw4aJwEIhsmko3vq2qpX
hId293CWnGboL/TVr9Ao9uNvY/5y22PShr1dl8eKwY6rpV7JT7n6XJicUFJG3KWHBA/K/NuBpmkK
RlXRSFhv1etchw/VNQxvPu84J3AcEkF7CGZu6/mAwttqAGQVOPfVMH9S6D5TSxmSUQqvDzdmgbqg
9HW23KKoZ1j1WG1H/WG/4wTvcewGXO8/tnLrQYGHAP5tlz7acWUDXgg4ZS3Pzsn5MoNviCXwxUKP
uaEr+O30eye0j+EQU9DEi27u4O/QZ7RGWGrIk4EcH3dybJqsvcJ76l08nurGKtfY228ajk480XFf
9SCrjOEGaRZmy8JOPfMGCufmtglCc+A9jzJTtujOUPWpxGDwDPXw8QPtE+4DUFtB47N963YrUiGD
ITrbZEm9b+h+sF/Mdai2KfY3FI0D6zz5vrf2NexO6RtqXzwweIz76C5oAypPZeRyG2oteIKyVXnj
zn19tpoebDbA7wVmZhzOTK8hvEGNGHkrKKlv60VhYfnbazymWW9BNiX9bJM1dnF8EFOI8DInBK22
HxcLlmb+NRg4Pc88dd3XL81/bl8Kq93dNRQt97NThfZ9trce+aql7V1LJgiKzB3cHHoOHil01Atz
RdF5tdPaw1WRagaFDWrhF0kW1gBrP0q5FbqNbvhKoeZDx/ch5TRQdNolkpUfWMgm8r332/l9/Jy4
iClVLouR1bsMOrPaAJejKpPLqP7Ec4zRfe4dtFCqBydpxYadZmq35Aag/h7Q7AN5oE1xrjsWHPJV
BCHFD+LLYcf7Kr03jBkTCTJlGaypO45RwWqVcE8YuBe+mlg/j8WuZRowQyDAzsr7vIaUkRdCHl/k
ksLULp3hrhc9LnZzMCHYPe1deUExqMt3CxumxPORyv82GmqIAv38SA0LE4lW2TKXsHWoSFVHtDbV
Fy5SQFDUiPZUSGYi9j0vuqbVPdbw1iBkQaN629N6xD+C2dWiEBu9C//aGV9oCShyh5KuixBt/vqp
rETh9/WMWupiwRN7j3bFZFWNuxt4F2h1HAQKL/sREEP7GqK7qqdD6sg+lYa27L5t7sDVvsCsfk4V
61QFr6F++WqviLd4KlglbENLpOBjNrKpXNWIlRX1hksA41NcOHSmJgrFsAj0X2KsoLSSt9IUPMij
+4qty6B1vKw2mi87NTk/Kk4iQeMP1chErovZHYIL5PITBdGb93a7HFyG9QwPr9/niox2QzTVwoh6
Ou/o06Sr1w+5QK2s29taPGxrCo2N7SZ06qOIlL57EcM6WAhMnOLThrrtlznPlCu5Y8gWQtV9N44M
FceUofgCXsRZLjJ4+nXLV1fVdu9ByoqFItn1rzkj74ocZMYy9qg9bd22dsrWncSLXAkLJu5uiocy
hhPzmx/YwcHeJqst7tbL7E9UYGBqW3MOv3GUYCSphu5IP+VfI6zzOmMMbpxkdQXTfDld11ApcZQV
jjquGjyY+9GsK5ZWY60hBi4Sz2w6JZNsxADji2PvL14ff2NZtg3NVU7oVfLdjCp49ITPOMAP3CaY
9mzUV7eV7Zj8HkqdDkz1Go8Bzms370lEcWPxdrhdve/eG4se7YaLN8kKwenEE8Zz02X4dybOhmHq
tDkCYIKCAyKBaMAuVVTnIvV2U0QP3Z3UB4VJOEOVdHFY11yR0z+Z2/kyjR8jzhE28mzXWPSVuCGv
98McXvNjxTmIQZIF4z8/8dKRini+dsH3zDvyACR8x+V9CUQBKrp32Wz7Ew6trJJGZn4nVptD0u7q
9kcfeBdP3N3uNVHcXXVivXSmry/ZcwvJU76zw+sEUZvbJXgfY47USlS3Acr17vcxBUnFpXdStknc
Ri7f8P06JwWQc2LA6uTx31w5bqnbg3h+Xook/urHPOAvwJavnIl25pujbmjGI2WB1TWuuPbcZOay
NIIDKpkCShSVKhNkrDXZv/eOz7CJcxhghfAGZqJGFT2xYMK2FguLq2OaFFHMKsPzrob5wpCNrFYY
MSCoIM4642fxqTLvgl71CS3EtwVyLO4CRIDYuox+4y9zpxwL8D/Qm+fZ57FNmth5Y54DZkKukKN3
mMH4HXwLWNkH5k2U7xZo0tk7aXg+2PM5y5rHlKe8CCkRl+/Euu2yBCQJaFk6+OQpFV1XHb6BZCwT
2SIBJOgkqa5NekR8YqrY1zjVr6o/KXkdjMV+55kD9siQGB2LiIz5JabaX73p5obm+kQZ3LvBeD5s
nyGOU8W0HSuUj6BUwxfiCubfM/EMXf3dxwsGm5uNHrFb3GrnMnuXi0Nn4HTRIXsPfINVBwQ4ukXV
UrUOHX9wkhwdzCxYoAJ9+XgJ9Ong2AYRtKKS2DzYCm8uRpd0AfXX+eXsC1vRRjwIbGfVgcdeHIDS
l2eQkUx5tm/Z98DxDIdQvXIePZbL8sGzD8bpgZQAxpEVkY4hAJvO7y+54dMe8mRLRJ6L35Jsmq02
A1i5UlyyJKEKp8chYMZX4xfWujvm0Q+QgObDhq6dYHF5hPuPqO0E7LvDV+bOqf5zOKB0WQqK0YGz
5LRmdCPFSWZzpNJ6k1fqtudlAb4tm8Zzq+MLXLi6TckPnP6aGpsLtVivQ/ILleecBvpHlKnttp7y
yvoQH5Cw/janwLt0SV8cettbEMUBvek3y9dMIKCwSRyvjHWQOhq/cIowXLA6krSUxdZKp+gDl0g4
9gCr3BWCl7tAsVRyPMbQF4W4d4lgFlqrcpinsMTLN8IuLAgBF8blr+ruT0Xqjgeq5eVbzBXZVMei
E+iq1k5zPC1YgZnATigtXXEZy9w2JUS7FqFLzgZxZqybFR74L1Y2N+tK7Nx+bM474wd9lxUjDHAP
JcXYy5kBBUKrICSYZg2+YhBvX5Ywl73Vh7+F8vNNf+5kH3oHtGZxVfruz51d5a8Yg6GY3nb1qEbP
CdGGFRx2hTxqvYX6Zj4ic2CRYwpWPmkn1sicb0HwhEH6ICUW7uWyRiJDacLp/bD1zQpe5/AnK23T
ylZnLYKT/hI/4akHGbcXadhBQTfGl8UYOG9a1pEGiI2/EPxwYW+LQ/jdep6EPQ5uuGsm4crjU8Hr
kx8DGidhhKLE3XnvO4SXyhc3hMFPsS7WrzXpv1axBmYACQc0Y1ZL9PpPdzU1krAW+FGxtcaDP8GG
I8CEoA+V24sad/dcTCu/nEEx5vFAFP5yTATufcEdf5lMDVcVwgHoObvdFTWHU02gZIQrKWytn6nh
f1Nygdu5osDoIyuGoJEK7e9uY9vEO7k61bqmk2TQC9Z2n4jPKt8JaL9ie4VOt/9liyV1L3ZWrGP5
Thz13Udty6N4c8JFX2dIiVYF8p/QDDt3qERiank9frSvuw/9FXxwCsFjuX/Yakm5yDj0aXeEd3tH
JfuGhWkcRNZI2nrJR0tuqPdakNko/UWkaTj9Q8NdjcqXX4wXVAx7iDPvlx1OQ3nSoZbA9p/j+POw
q1qQi30iTD229XIIeMmXIDcu8ulliN12TGUI8IeOEP7lgo/5tEsECmC5Dz5qtNMKn5JqJ4YlANYg
gxsDUAkbBPbabFR/32J3j1L2Ye2qg8JUHFze4V8+oUms9lHC+7QyzclmGAzt6XMIJU/dnShJq90d
/3oFXIYLny7pyFjQodGxwGqgK3EuY/NELcn1lluz395E0QjJuql9ucTly14QN+Oii6kXXf94G/AD
bP7vopNkEuY/fJ6J2G42f6vbkcKZO3yO7raKkqProTbFQ/LlAM3RGtb4FfZ/rjuOnPFELTEV9AiT
8l/bbg4PsWbF26BDA/fISuc9oX8jUvf643M1jcvwD6bv3l5MwxJdvt8dFgwTiGbg2IdmmgzxIU1p
iG1uBD7rPCtXrPUiYFo48+/fesRj2nF3YDZRw44Fneyw6zHrlDs/6NkF7s66W4Y/Or3vupzBrN+y
XJ+RKprDJ+3Fbt/1VRjeU8U1/kxLuVljYV3rG1mCyppHdAoM2nLXVW1Za7Br6QCFWF18aM1ihCTf
yRpVEWvs+4iR0JI+/pAqWokJCT0ksu5vcMP/mqyXswXLb4MVmWKEz9wZXSfvrwlh9Zb5ZbKsYM1u
mrf9EPfH1O2aAA4qTDmW8fIaKKNsUrsGkx0xD93Yh4gxy9npQTFgc5LynxnL3O7TyVzIlTWC6IWi
iaHdD9looJ63IPlen8UfIiO2qseSoM5KaANp62JCmcCWh09sIl8yz8mwzCPbzkm+DwNwY2kCzr9Q
RwypMZ38RWFiM2WGzqKOzLMdmVSqinfBGRFcYXTHHWX+WvaCwqCc5T2caLnng9/7xgTGZiYhCIIC
IB1b+6FttlJyT9bKhUIlzu3i5aiWfOgQ8ox936YL/fydELCgfTXOVkd7YqmNd50kqxS3PubCBzOz
GeeisY46xNTk7rVx9Tkd/eFMPDTwoUigXswNz84m6S0YHnPpU6KN76t77B/W6mgJWjq33/6Soz3z
mcEh0DJAONvTc9SNGNhenrxeTvUbO73YIZONEwJiD3dOHPEukM1myQpAqB04ehtSg+CoGV223RMs
nPeINr+RAISXS0Qm6BUGaSAK1Sw3HdZbj3eHpPlu+pdZJujZJ/SNQZr13q2bJ2NzBJsOdYtIAEHP
BitwvCsQkuqneYBDueY+MJhBCUilG5hBskl+9rkNOPN1Db+bU3EqnfG4O/onPOrZ9F2I/wHQjjpm
S1F+mHS/Dm+7oZ7O/UDyzKhpwEfUXX83/E5DTijOk+9hdzn/jXpMVm9zuE4qPYlUpu2h+JWcOqYA
Opwr6FlnO2DWDU5iMiggE/FmY1H4tu/3aYzCh2PpQF/Shf95s3j2lzalVOMUAwyf7j/a9tM9G3j3
NKi01HmHHJvDKKJNBQwUlw9JpuNpx/QmyILjokTTCJINVcviBEZwyK6CodxC2cL9vpfurJq9vFFn
t6HdBWLZNhQQ9u2Lp2bij7TTJ3R5u32MHij+HiEmXF6HcvSFG0wSUL/iI1nah3OPYhm6wdcBMlRV
ktgcOwCGVPFwBDZ4uNWZvdHnl/AMu80qvgfjt7BxdFd/WRL521pcwIbUC+KyOC0WRxiCFEXiEQzj
Rvbj/ZayJpperxDfvXDxwvkOjpp1JpBP9Q73zBJxqhZtN9XZFcRZGzjujB7cKplSBPWcWFw3omyk
0GRKsOzBanrbxeoNguUdyl29sxt6faeaRpNUfAkPTHcPl+0Fw45FTEERIn85O/GQpbxkANFCT0nY
1FE28p00Gr+D6BBPCgdgGbtiQgXJMDDtdeLRf71iygHrblgw5Z7IwDLXDE9p4tDG1szaa66AFCox
HoO+NoTAM1Wf1irWKW3eIbXrHZzlTUOPybnmTU1vgPiY45/jhBQrNuGWKiK/uApOMg+/DB+LfVT0
2bx3yvhn9VprKJgWoYKRx6mGJA/MwBVH6+N12CfcXZqsb0bQO6m3yPzOWKsGnie3ZpkkYa9yVARY
QI393CuwEX1FeJgjukMFGGMpJw0BonmmmpxYdjqXCMbk24j9WzcwQE0AYrEA43xy5+fpae/OsYbR
LEryeMXYl4itSHBFxT4jBTHtXX0WtxeOJsVOQ7opXzzSzwGlmlXOPnKRBQLeFVoTkRIRPANK+ose
r7A6gTNt8fLQR9NdinE3Fi3QeXVGZtCYy/FgEQPN0DEpXlpBsdQmrXLoK8OjWcND4xHtzDMrYhZA
MU2Uzx/+eytts1pA8PVtOmkWMiMBN7LJNcZPetZbzQaLP8pkjq4BcItlHl5XdBZm8wMYI3mCd2cS
bW24ngmsYWP7p/wW3kjx3PUVnKIYnnBBoDZgZDeg6EjQBIUrWKQBA5tF7HmrXcpggeKZUqbwCWB+
W6NoDy1+M6ueBDHPsoai31xLssAASsiscxAlH+HcEAvtdKV83VbfwwK6BLblTJx7PqQB/IaYdONW
NlFh9oXMOqiyvsa7HF80kL2DjjqOmclot6f+nopxSGu9c+pSitx6+QPH9MYBbGVvhmWFhB09aota
5IHnMQKpab3ciS7T/C4Ou8IdOA5q04AucEhJvBe/EvH8/4GdLlXt9NaxX+MnLTk4sFUvVTfhWINl
7T3z0fRp2jzWFVWKg1K540J32FE0/sfSWS2nsq1R+ImowuW23QWHGwqCu9vT72+wdqX2OVkJge7Z
U34ZImjuzxrGeORjroSow5+dcvbJsLjg8Y/RaUHIzqLwiMfAEYElUBE5peQVE/bpcA4AVqNQDpZ+
kj8O1rE7+ZBi0Jc0KHfUzAaA2GokxMvLW1aTMjaq76BpXxg97522JgI6Ui+9W8PVJAHtUDavE4P/
X7VvcIbgmXbrwX7bnjRC6aA2mb0wDi822eQgJLG2Oh0yYzOsGPHwpjJpY2UXyYRIBLvHDjmTpJWp
AbXA2LXILqpuuCZX7D+48/Rh77H7WZN+0juSkOKpjS/RZ0Ev2meJ31xKhp9kXGl662ybXaYt4jj6
x/Oj9SDSQhzIpXosxJ1FmeaZT+avEx0+4koc2s/w3fYQyH9J3LoDjaoZVYC2QwxYFQAv373ShDYB
oMLFowFSuYA6JZ4HF7MJDIu08C7Nykvc8Cp3+7T3aH1GQxZkuHE63jYMnhtzilmstwxLSJihrABg
90VjFg2q7dewN9l3yeIzl174YXdZg0CA25pvnBwqaVxIRSt8zgkh4TsQaPrdmlwglW4gU/+ELMyn
NVL055gPLzysayHsShI/MmGrMdiNv8hTINtSMr4cCh7YWAucBbsr/tTWnTbZIyWfYWItSPCh6Vd7
jCRt/2ADrFPMfFDkN7P1cmbH7upLwtZiRxofPCoK+6SGksF29AYWTh2Aajkb9gUKEYpUZIGoVoF8
4BvpN6qKX7J4KuS4AO30g9meswyG6oKyAaj/Gft1zMywIbKl9Z912jlNH4m4rq+Y5feN0J90UNM3
fFY6goX0xpyiSZ+gYljxkNV1EzUW2FcXMoB1CG7uIeiifIT2L2E27eqtUwLnL86Ykh4I6zDCiB/d
n+MmKQ9xAdsVPEjUYTQkttYqzA84gXfIALSvcnUgOl8A9wSoDn/MOwB7EK9SqR0b792fzV4uWwaJ
uNlN9eRmqhDQQIRQWvI2Y6Ya1wCYAtWcV4xYTgithJ2cmonobTX+mNQ5hT0DX9vvUvh2EXjj2KCn
wS3ZD9IHJisMgwUF9QqYuR/dX9SN4vAQibZcSpxjFL/sIT4zTB8SZd6PNC9Ue4FcsPsaiybzjJTY
aJnetbBp9xjDWx9FJaAyNEHqrOAYkYUd48DgIkDWYtUCDaBGcUjG6BJSRIFMbPHAYGSgTAYqny+e
njNetUWQkLTZmMXKlxpM430muiwfM6SzHPcp/cIijimLIBmgcgeplWh967TQhiXq+9AxFPwAeeY5
dCloGM3FDGq7aDtt1y0ibaS6CEeMD7UOai8NNugjN9dxxh+o9YiVxWMo1jRa4HjDyuYj+RQaVd54
vGm30HOUadV7uJkeo+3VunJntLKRPAVTdLBuEMuX6y4qa39Smzok60yKa2JzD0PrYaBRySYL6IS5
2OispV4DWh0JcqOoMZryzg5apy2Edm4EijYS7wgMVDow3tNzdEC4TauWpQs45M4fN8eSZVstSx0c
yaiNeJ98tQRAAn4K3cOXcSWO5oxqcua/OLNY20zmmG5igcYjZbsr3RNJVIju0xzhKUSgcxiLR/yE
6FLBQEy0mFKIKZ59hrmpqXgf3Cve6uUXYCa97Nvi9jZKg7Pz5k6qLjKGUJ1KuMlVRxsk0d6D0qA1
eHav860EtY6EfmeECD4xs59HjzbnLa5FqpZTPHFb4SbceQ2vaL8AZ1IWiVfjw+KyEPn1jXtV2aYg
cgKSdcivacND2uqn+6WJU/pj4szGRV4J7pyLB3CKxdAxS2npcQwoJmJLMzjVcoSQCii6LNgW3k7N
ujsE0TXeSWoBiN8643dH2Tos3qwJ2qVot6SjB1sIdB80pwkB0RucOhEHS5/1ONh3oJfFtJooXDHC
3wFkLsRURCE+xVQlqz602YrH4J2gGUOSCRDnXVttHBwhk7tnR0Se8ryR/F2907Cc7vzzFBATSFcD
ylc0iZ5h0weJgr3n/EosMr72MRs3yqR17S91KvZDVJGcR3IJyEndd1ahWwYYzasg7PYe1MK3X5qt
xpdeQ+Vl69awH6OL0PQ1amwlsx7RSc6F26ZRBjFqn35AwW5sdnuAbd8ZCRAyw1m5i0/JN8HQY/T2
FvtLpwmoNSvDEd3CfN3PyjxcWyzSohxEmVzgbo3bYgXL8mvtMFiHHXWAC3VD5DC5VczW+I4MQMs6
TkyiPcS+QYzPDos1jTHUXQdQEYkz+8ci17k9+XXIf4MNLTc67iRg1b/6sIGqTtN6AT+cvscPqn+j
9/JCuTEt5M/gED9nm94purZv/nMKUzMqIVDF9ty9Rc8l2TEMA0D+5eiQ0TDfL9/BrltPG/Z29sqA
Dy3p+hXX9gh5lj9RPUd3JMyAuhp4zoKtxxig5X4sWg1Iq//00Wgz+eKG4mFRzrazRTQ49gH4JoBG
qW9sjQ6a5qkwuc/FpbO3b53OtEza/8JKq+gklD1G9ssaAIgf4Brwtkd1Se8DM/VOcwn4BKM3ZQG1
WLB/f8eBgL5npJNQrJTnLV1bvD2u7a1hAhzG4KWIgiZbJTKjrEwde9q7JYrVwLxGpVBRx+FM2Dfz
SBTq3xCHqzDN5VqFc+V49k9Na+LKYJLuawPepNRAnggsK3ZgQ5MIh3z6Yk5SGsQePpldRcbpbBfA
TeZ4+6czCMBKfk9kIDcqBRNXSgfSO1CxGgkPuF3O06nGd3DQaHicwAxIoRJzweQMP7pOICDtOkX3
Fc6mXbLvNt0SnlhH/4oLF611AHPDEosYsDeqrJQnkLJ9mRf7466jjyv5kE8g2VDGg7OFo60kvyRi
Ev2DYOknGIidURUBO6lxhABqzYL3MtmkuUf5hxFJEEMRGnCvzUDCLC2Dzj5YPCKcNxG7jgnwXsQw
Gpgi2tEtYIEI+mrsqW9GzQBxh4iAifMdUQZOJh8VIur0HC/EOTopJZ10s1E9EzyAYB2RJOWbLX68
S7ZZhSep85GaIiew5A6vvkxCgaZwnTp1NsmNUVGV/N/P9Fo1CPTvO9Fh/2NKQiVUA0oKNHqQ+JCB
oeCYO+iYw7YUcLkHVNzzkJjjtWMLtRaJuqEgR+WI7lZLsKEOunAB4nBAp/rAr2gV8jdyfj+aHxIC
gnfUsFtz4KEmZrrhi6j+DUaDMp4TrmO8fdEP78/1l3PUX1AGZyqHvBAXEt56jsG8F4BZuYIv7uA7
AR/OojCVg4WQUUnP5JJyShP68vKGvwfp1ESAh/wZERkk7vrfbO3OK7hrIu3KlGrSPKv4khhGXG4A
mqgvXR4L4Ej807q9eDx5T4J7e3deGgE+pjhWyfKH933RjQbpNb8gz00TmJO1YeVLDVG+jido7yEp
zE32jxzQYX8POkhjgDM94wAiyWVMMDS4mq3+DzqKd4IqpM4ZXVPeVV73dEa95YckVzIvCGw7uiQJ
hr/ylnd3CLXezhoYOhpITDg1hcZEPzzjoH80eUzWrV1VY4OJAm50TDxV0npETqsx/Ng41rEqgdIO
r5GiKdlzMuFYMprFX4uAZ9g0kXNnfTjYucBUfYMtHRLypcQ88fDL2vrJQkaDFTikNiuBGJtwy138
KeySqHfrtz+wrZglz5mNQaQQc1v5aYYVdD5/5QzNL2BDvh2WRMJDRhWdaUS/dlR2kJQDjdCxbRlX
uZFpLum8sxvwHIfWWC0f3yWtB09C6Dhz2IVU92Ix+SVj0p/JqmO2sw8BETFC3jUWmJJcGixIPaJl
pGDwQEMFSaoss5MjW2UrwLQFFiK6PTAu+F52FC/rjaWFvkSlR7DSGPiqzBNSzia+C9v54A9wMOcH
BEMADym8YQaEnQeCfwyLkY2AIATM/sC2wYDDEo/cKgU71vwk2GfsMJAOfbmsxjuP/dgAuwTcIF37
zfEN4w5EtfVcWZwI48ch0lL4X4MFCQJvzoRt8ICJs/oHMnLi6Ie96Z/6/zI5gjsqDDPtKzvUNhZb
a0GwBzxeuhmSwKCoGXDOWfq9EjZo1KjBgqgFlt18QXVe5WiUQH5DtwK6NYI40l97M7JMg7eFhhNb
81lwkpfxCAW8OrssNxym862ZdxC5d5HTBjLJbjLnF3rVi0PqBfsEhyIBBLeuHKvA0fkhpZMwRPTK
w0Nc3Bm8AECG8ZqJLTwJ0BOwxCun5V/IJZGmbBE8hyG78G1xQpFzncr7mVweHYz4J2toCQZEoAIh
cuJfBxL0QS0IRRbplCgWI1hZbMl0OcuUXWgDbRlMGpIHzGCb2RWYNqovULq5fTVpOb4cyMvkE3wi
VCfacQTP8pJhIiEPQMvU3dDlVnKmHh6xHko5u1xKQQgs0omUYsubWSgbOTREpXvywNKbMfdImOFD
S1h3B+u7QBCO16t463+La9iyMxUPinAWQW5DNUQooC1dNF6JgAAhOVeNZYhZRbmfxmRUn84oVhtY
faK7AY3uqaplXAV3IhHCB6x/8P49GVX9yfuowa8nTjOSENvBdLuz1Dci07azDLAGKjmkh5Cpr5TX
rh4OTvJvQkQyW2HhKTb7jiS27XMQohRrRLZpu5CrWBzuk0BXYsS61HImy6WFlorEHzjIXe6SOYVu
ywhVnd4/D1nEmqCDy/2BpjPvS2c0viNXx0WgpbPAX85ub+JNDO0V3AsKhVDpqci0EMZEkZnH3Mzk
F3UwGdvZWNLrks3lcOcxc9C3EURzRwHYEbirSP7wUU/o4zBhW5D669l10PRbSTOT6rKeu3R8JflA
Ds+zoy6Ke1bIBsnuNzPaulXtdwAA5LAtz171/CWFyL87kkHqbjvvAek+M4HeAZo+JPLxBbY9wVb8
9a7sxFJeQuqKhSjhFj4JkQnk0wiuKGlQjTkE+AtaxbhqV9G+hXBPuKZH/Wo32PklePELR7g0QDkY
euiUVoopf1Th7RQeFKiisH1T3PFUkriY3A1dXVIYQj8LXj+ATQ3W05K4+gP445XTULYVJ47ReY1T
Vh1m7UWVtJwXwfHEE20BepFEttmBVQiI+fYXJjBGimCo38mPc+3TPUKL/Y1qu6KXIYc80ntxKNUw
x1ehYcgg+Ea2IAG3GwOsMGPkJTXsFBt4lNJvVLl6xopHWq77ZpfCgJFnqliQg+vN9f8087ljkuEK
lTJdtZTL5+ydHG4Td8gkSJ1hXOPqUp5N12FDdgeR6/MRzf49uzBUiv44YcYQtBPpzHF80tgGRmB0
0RgSgEU6OrSBHOq8jCoikHrkMtv6N1M2bAptierQXQFkt0cR7vQr8OzGk+zptYGUcE7wBpo5fCtY
A5OA/3ZjQVN1Ziqzxt1Hp6f02VTCV1hJQG5zyP00UsLnjDIOewyKT1RY9BcbftOWVJmqG7/ZyCak
3PuLGpK2nc341uP5o5qFp4y1wbCSa+9Kb0ilOoo03IK+qDQxySR8LR1NJiZaF2BT/+2TCsbX/oTC
xZMHwuxi7qzCdCzBJs5BHtZsRkFMGbw+S0GyPkvCKtqlqGChzCl727U5K5uzD082nbFfae6rakaQ
S0sGtXZm9zOTcblU0L7++mU0OEM9abUohEEIBiCKyjRvKsiUMxg8+7rh0HwTn/SJoqA8mHuzkl0d
qdmnMq1d0/TX6Q8mYNHtEuCodFUMXryHVgDvySWlKg5gIfOzTlO0zGG6MVg/Mx9NRTzdjPaNViH7
OtgQrk9XzeFJ3FPSJqNb0X1fGJCZAneH0plEsNpdn8mrkyRVcRHsMbagJPvgh1q8kQO2oluDTA2a
3arBJGJxhQxitzDcQ1PN3tGZCuD1YdQm4GDq0yMZwBcQKaYrNRCPZQrymNVwp6tlxT/SDRlRiXtH
9yf5wwF5JpviwmREsfbkgkoEQojVeHDo7cPj8oWz92nxUVOAykelYPIqLp9Wq//pX8vWLUeWeAUj
lgQet3fpQHVuozWSWX1a3oe9U4UwVoHkz+79S9DRNWZlH1g4lJNOznFQ7qIvtLwHbLXHp9O6msUC
sl0nZw0MI1gjyZzUgwbUPhvnlfEqd1Y7u049y1rFBVCQDYc6Ht4XZ8R+XvZnieFMwdl2dwCHmPII
YlXZhN394AWVjmnEOT/9No3uCTqwvU4h4YhyZtE4tQZfHJUelA2AjG/d7qR/98tv64CrRG83ppy/
tc7o63IeTEzKIcCLIcJ0j5X0WTQ3BWdDn5fWewlcAViHD71Y7OnQNQZGesHZE6Rdv7nnuHWrdC/j
KlIqp37xz4ZAf9lFezgvZOBlIMS91mJTAiLnbZFZQm0DMVEYq7DG6HKCWKh6u3RjPXbmNqQvWwGO
W+6WC+4qGhTcW3p1Qaue3Un7Ch4K0wp6h06hO7mg9t2K4PyPd5364JHh3TetLSH4P+ZgH/soywYP
plz7yCpEa+MyLPRuw1U2WlO8M+jdrk8UL05V813yqXVI4eo4vZe7l+H7GtXglQFbk9bF+SjVjjME
yYb14RNzutW05RcreCCj6owufxkAyccBbABeosZuUcw23cnevNbDHaI2IK+v/uTchQB/qCyqk+D0
Tbb9gkvR5bJ3nsWLfd4CuThF31V8angAKSrw9Cr03Lf+5ZK36EIUr966QRZdGpWlK/L139eNdXi4
zWNaLoOmeJbyJ8iifec6GTy2SBRYRwKEY1i7ReWbfamAhnRbW+8ITIPuHqCf8/LSSvcsudW6/aiY
D3x7/SfVoav/rA3PK9p0m14T2MAHnRXA1OxLP8o85aarEe2i39DKOZL61PiNMGgFp0pIwcN62oon
nR2a1aUAu0YUQt4IQCCxQASmKEzfNXIJcNVT7EhxQb3hl15Pi6RhAQUq97qs5c1OLd/5ZUx3rx9+
XMLDd+MX4gPverNkEqn4Dt4sCJW0lr+Dh7Pza7xJK5bV3w4a3DfY+Nu+BJ+k2t0CwFJxy3+DW2Fn
laAdoyjWglN1nbUKdBGYf1+0tOirvI7mga3+wGXvD8uH1QJdxjR0dnAX/HUfbR1qZLzHsdnZTuwD
5eZquL/ObpPx9j698sCAbaMifHraOKAR/N0DOp3HrFzIKwePuuHWvHPrKJsJpkmx71IFyY7oChJ6
cJCqRpOUhPzdqVt/iMucEwDzN5H6uNFO/e/iX6X0Bkuu5N7+TnVvB44Xk8LbEQSwW74Ma80Be887
uZSiInoTtdnlk62Aub3vi9a3t68UzXvwwXTrG++bnXOpW6o6NfdCiZDQ5+OgujDp8LDvx/BGQ753
3PjHj5U1EgM/UW+wWLE8VtE6fVAZWqCgsAUEiJVNikjKfYlCxb6QYRGIItzpPXjAcwarccqaK4Qz
suflbwIwmZL+zT68O1VwO00OtAZTzqliXElV0W594xZzjFADbuk3e9aMwn4hfsK7Fpa3aF3eLUqW
zNHW+OHA9jl/kBAY7Y3XsLlz6h1EY2SIy3Nm0ZO8jnrLWwjwyDRluoDwBFVGFN9aBhoNzLuDf6qY
UcTl2i7OGlTOggb51cPe9WmIHz5GeAMKxGH5R5VrBpwuIWzgpAT2h87Y428TnSD/GFljjEnlhCxB
8n8bcyAdPTLgC0AvMuJRk3gIST3/zoZonBE8lAyFqAV47Q4HhX4tLrkYTZKNlLtFmtjc0s2h5s2b
Ps1VAzmJJjWUPZiU1pvflfJ7gASEXehn7pWmhoQiFlSlv3mJZQB2sJyeAMWkf2jSbdCv2w9cF47I
xbpZn7+ICjcCZ+hi1efHmWQZSXpPvVXASeGcFhSeJZHz9MonZzVeI+d2HTSw8aF2jyIxUEaLI4fj
YUfYB8J1a5MuTqwKUJlZFSdshWCU9JvZe1DhTAF3+JQcxWvjUhT31QHI3sYRgNvsy8mT7dgda2Hr
Ev6VUZOANIB6WsU9e6CWXxmaNyu3giMa0EnCQD4BcKQbteK1iKywJmrB6OS/aJAd0z1FkiG78m14
GLItBFh9shXV2CQeFDGaBomI0lg03Hz03Xw2B/diqUr9JNdCayyiR+9OOoX4EsHNIZLcENC8rWpA
9E3UxF3zWOlsoypO2RsQnUgDL+8Mw1OeSDWzXEZs5RZhcZuuug9Ou6H0kFi0catXTL95qyc9snUf
0MiQqb1dfhNuDQAIPYf59WPx3Ys0l46wdeUoie8dWiI5MNRLfsvveF/e8k9ciVbhKQET/pgW1ih5
Myo4PuDibaMJvm2xadvHLiUKGECfmuqpRPRjwjJuh9Ma9owFPuljrRDBq5qfpvchGrCe06YBSPA5
rSC+Twhh39t7jLIPzjG45o/0HW+GZ1S3vr1zfjcri3ITAP07vubXMWycR2f1VweuhosoP3xjPntg
cBDF2vhMY7ir0QYtTbjKcaFXLKHcxmMZlvJKfA8KU9m4v9HnB0xEDPG2j8mDAVxlNbwCkK6E8ntx
PpihrsNi9OoW6WBszsYlAxqYXDjlH34xWocvvFhBcFqf7jq8OHeMvh+dZniEsY0RxQr7qECl2AYa
4TL5WkcH63S1m5O8mVTZc1MIhC1EVyD3m4/gjYoRghfWdDoasKonoIswCaYqA5Wy6UAQlWPAx0gu
frC08AJhnyBT/NAMacJQRiZFpNZrfO2de/deHThnWPT2+TUG/zmDR0MFIN2lh/Ts7lKKn3E5lGEG
Qh24gFEo8rzeDWyBTdGUo178PuPebizE3Ch73MmzV/Z2zj7nQzxkTWAuwJ/a/F0AF95/NsxPe9qh
6DqHXuLxwyAwOzlFxhNER41RZbobom/wyFamPZLWZ9GRATPtdO6Q6rEXRMbgr4I2ZYPKx850aeRI
SxPOsl2y2c5EXobZhg07uJdly5/3r859VOk+OMfMGya3W8iLR0QBzMCw0cVnHUvhc4WG/zSAeZJ3
bDPCAoQKBH4KeHRmGUf/EBIUHSjEEj/G4Gn+SZkRJsuv7ljj4982H7iCnDI9OEGPtWc1vYtT629w
WIehRTOIRqr/scr0iS4+siyjJGm4/I1Ix/Ih1ptJsvGBbrnKQCtigR9sFRd1MlXUP/+I8QYDHKuL
Dns1sxeXnwchiWQEv+YoAZwW2NG2n406AIGgouRBYlKi5WxXo7NpGbaB7lJCkwxqM0d14Uy4c4r2
/TvLTjJMdARBg0mSiaZWnYsQ2EB6p2ejN5XZ833R6ZVZRpDEGgRMurKIzW6EBo4G/izD+UuUEIqF
nYBUDOy2BHQG7yBiBOpOsLPMhPfmugeuWIR8Eg01dibYclaRqroBrIp+BLvWy3sMWthXqzoPIFly
7x0KjczCF5RgJY4qQX480MTxOjj2XrNWtty7zaRCl0iuGfBiZf2oVgJGkCyu2+DhbQHbxvyyg53g
YJIUQNSi4sWL0FlJ3pn4dR8YOyW/4GEXQx3lFVSphkOiiKtxEURq2C+3ecvBvN+nbbQsBptki56C
GjIyTez3MeaBAIsfX93GtQ8MocPFejQjliq4Mu3zgo+k/kLJL9UPDnJcDvlefYgOgG9z3y46PTD0
02nCONcdyJ4IBFFw37q6VHk8Nm3GpScW/S1EHGS7aI1aozNGdHCmjkzyMmxZOfit0LJAKNBRS4b1
7LDJuF4LIulrAmfY3aRFtD+tjl5AqoJO2bP3jnHGSaHsFo0AzTqaoQUkIoAJi0ctNWo5M2IjBLfu
37s/Zh8UjXadA5nPOjjTLOFt3FuGQx+b7Nuth681wF2QpEhtQPJmIfeS6TkpWj3RV0XBKkQMBleD
5QwVIfu8KM/gvRaxYj1KnMB6A3NIkVS51s0Vx0BnO8aqCEY6/HyvyBeYdtqHIU12m12fX2ztfQ4k
dZtvV0DdC9YDWNaHdJgxOrrQYzfWs06z6uDoLOAzt8HaJsNbokrQQ3vDrM8aSD651949vhXMKzB7
ZG6aJ+sxuHwtCYAgvFMbVSnLuCV2pni+7tX8WsZ0cz+oPCW4B0pO59zb5mdYIqPS1mV6jlBI2jjM
5WsMmzEH5f/aOofOxppvZt/RNn4ByCgyE65Obb6ndtQwrrhJ6ENeIUow9Myu+AiAdVlHKCrtZUjo
n0L0Yyr+Ww2Yq7MZ1DhCDohgiKIKSVj+j/u4hY0Mk2e0SuXFB9BkNcOW848OBTYOR7e+Mm5e8WM9
R2SJFf/VMOY3Oy90+eibt+7BqHTriZz7uCnEafjUh9dg7WEvUPGxajjZc01fOmsszt85xkhcPEx0
cUrgN3Tc5LvRyBpQ09p1iJhzzLL8zeDDArNr82pbbb5D2EAHqGnzUd0OrGN1E2nqqrulXut8vvx4
y5qMH2yaVBsHIYMewg4fgzaEpjRHCfuXwVLZIRNwN71P+PjAwTgCagcUTQcSZoK3tpe7DksB5QO+
B7sQ3sfEkGbFDkrmaGBvDfr6r180Vv9DOpKN8r5Eu8NQ4iciwY2A7GkPMPZjD4Z2rkMOki2xnntW
s/9pr703PAIgsi9PhsgQkZdwOUHM84zsdYx1l3k5SIbpCvy7vcJDBZzKXbLvv9LXxpXM+N3DKeHF
X/iLc7iYUIjkOyoOOEvVowbywlmGQ80oMhZt9TzaCwr69xCpKjRpKW9OfFBD0HhwW5yrJFqwQX0g
5yJlXvCFQRvIC/Vb1WdUefRVDPv0AJmqIFYyxmcf+DEFVHMMuo8YbbwLAYONd4B4ABzUcLiuB2pd
q+aIBzo+X7G678J4XSO6/fSNEQaJh09+DcpIVikTV9V+1fl3HvQ5wZMwvlUtbjc+0Nna5MjcUoMU
XQkfiBlxO2fwIvMZGGSoXUH9F0D6zujG3pxPSq5i06x7GsZgAPwS+urco4GL99rDm1tyGKYPpV6U
P78MtnEzyZcWHWMLg+W9uaSTCYkT1QgBEqlFUy1VeyvCPofM/WiIHazImwD8bapjopyB3pK6TI4L
pFEX6mA8Y3m/tpkHqpYmsqT6YZJSmB7HXT1ZKpmkKlQj37QzQJO2zxc6SGgIz8s+euz6jyDmGLqw
PmJkob2HKhXMMQ5oBpMxH/uGtNMl611DMYlCTDOlcO1TMX9w7FCiVxpfR9K76p/DtxKWSbQuIlYh
iW87SkApk1wy+Ym1OHuTaQQiyuU8fgHiZhEUDdaOaeYyG2iMwiZjaZM5GvR1CffoqrZQR3OQv1TT
HWZwwSvQRIDK4qiDIZABPY0wrGHJ/eJ8eQ13fpQglZfsE0Ib7ouTvk6bOBN0TUnyjjot1j9DtPEe
9jZa+/25Nww1e2IeyPDtqFuh2nXKtG+7ZV8ZkpLVswER0UBp2YYdBfHMpstMwZZGg8Nv0LgnR75Z
A6Ij+sRYcMrkyQH3kRYBID5ULm8jFTiy6QzxkBNC4WfSOzg9FF84tJZL2Di0Sdec0FbOpoObHvuJ
d1zALU+VRgESgCaRsocQXem89uQ4lH84nTpXjtc1ylVE14ArDhYbDB1i7xxM7V8ARjMS8ByCSswc
YsoB5x8n39HcEw5Aq1oZ8/yCK/ty2esslxWDSIaAJdzGt8HEhma/StnDEo53jnxa8WzhaW4m0ImI
sZIkQT4wmDIetOqMJyBJ4Ch8NQ54P7h2wCnLKSqgB8znGE+fZlsTFTVf+yH9j39IuiLQFBAVyztn
/e/YPbGPHqzeyP5TaQDwHHuG4Jpu+2TS+KNbSPnXBFXgFkcH9UP5ePUM76xduhmBKr1tXx0L7FYs
SuXeJa6ENbLc37uwRxuIgluoQoFsbPrVzLCBSf+LhkIgUhEKpQAYMoX3Txs4F4ysfJVV2Zcnqcp4
UBUUGu/RF5IoNMr55icV9RCvg6jiasoouL7bv+VEPsETl7hLxa47EBUYDYIfEgITuUXPHCmBpp2u
1qZax0JNMGckR67c1YfJ1zBF5kPnhT5KZaa7wLKLKziiZ70h99Zkl+7/jWI2BZs+FU2n5bYQvJGY
WXXYCMTbnxIDqYHOPMnl3/w7ql3igDJ50Ic7R+HDdnl+mBmaq5LhvTo8E2JPMDYnP0FZYuv1TgTD
V7eTU6ALaVCzaatFNNs7tCa/Fu1edPFDkYiLkHTl33PuULTTrtXOaiyVPz+m10YbT90y/RizKrAD
wjJtBO/eduVRKgDTKwDQ1BZsuI9J6QQrqXJQ+au6iMuAg5cnFFAhp+WtIGm+zB28sk4L7k4KJHbt
Q1Ivo4+yBaEA3gmbcRzra86MLT7+frGjEevpDIt7Z3LJ3TWYyy5Mz0d87NCDAodGzxaNhcW6wwW6
jvq3JdxawFSv4dxu6RIEbZdq+7F3XnTQ7yBpZJ5GSY9IhIQ47QA+YlADZhoTLW+v7LbEV2o/lJ1P
YofyI3cvRXnqJ2r5zUpMSPiPLKLvgII4JnuHeOGyikhWlYSAcIItY0L8M3s9ZqlggRCjHlHPQ99q
6SXA+QYc7IwqXWea3+ZgQGJUtoJooEKPCn4kby6b0proBvywQMLywpst/qj+Bq5BH/aQ0Kr6h1QH
DAKBhuaoc6andTDbxuDjZIt2nT4k4FRZdcCMxwqAbLaZgn3MsvbaQeMEz4KTKeiITN2OBskXGa+/
5/5uRlwBswLjGfzAym2Dwk3b+ON9hq/hsU9w8+c2SY7tE6goZVwKJyV/gs6pwDbQGaONkMjspcoR
Htk63NtAGr16CCVQaSgDBmbTIDJCUdepAMB8+Z6F5XcfUBkmaB6Z4uhiDUS5Yw+F2KZ8toJY68Xh
M5JefUa+xwGCtgsIs5gdnAGwlmCyAPX4bRhD9nTUcNn3/fgyFSm9CswvpS+oyKyMmgb6dJwYKx7x
Jmu45JnAR52k7tx8oryAA3Hp0Q4ngBROYBANkoJrmph+UwjogG36s+0eT7l34opMTsiTRXjh8U0P
eGcS2L4v7ELKjIRI3XVialg0x2mTU3n9ESjGsM7BI3NALxj9aMQV1A2OrSZfZWeVlR3kwooEk2R5
TIgvbpK3iLqFSZ1XmFKq07ATKcIi38Jh7TehyHH5lJRQYCH2JR+XCs3KafhsJpVRMynMOS1IPh6c
GS+vkdVhqJKHtjnXcX5Xqqxsijs4ESOrlsIe0uGMh/9r888V1GBQPAzMC6Cfsj1yidnNA81nlk9M
gVsYVnyP9eQtC13SaJOP8pasC50rP3wckTn/JhcjcgXVCT0uxxHXJELIQ2X3vPMEbilgon5eJ+0F
h9dHag0/G3XkAYkIM8PiYVRBXXB60bL2223iQAg+cACIWVucPvhdshTA5Hj8DPSG4S4GdpOjUIUW
c3QmyznMaN+MGkztAlBUcb5AoPndBe9AfMyytFnxQH/+hxGJYMBq8Hc9OUYdZ01+A62Q1XZxcTHL
12u2CfAhHGPAYzuAt4imD9hLAVbC2IGwu9209MbMC4IOcGg6AyllUosH1wWqxmVCMekYJ4cJR9y6
AWIj1gldhwGgFCLzFT5ccopSx/rMddN9SyYBvF+vaq4IIrNmQN/DvUwvuGMLGfg5KEi35Y/9jM7+
CqRIg79rLuONt+KPhApWO77mFEEWOzeAaCVcM2mqmtuMPX4O89DfZ3JXkaXmeCb77IPXYIMmZ8dy
vAIcYJOnwib+MLVrkIJdGvB029Wpz1zuiz/1/Uylt72HmCEKJgjyE/+xSzBzI4KCTPbn1JKiEzvB
CF6OC3xqFCV0x9FeRmjHRztsOiqwCkiqejtqR+iH9bHHAXB97asMhtj8z5iDzgXVpCrBv7CAf1WL
fqK9T6h/Bew260QlKYpzTZDYyYG9BRKDawbsjHVrwHtTmoKUN2r5fNQfcjyWi1yN8iBuC0BTnGWQ
gEeucWfrJoSxQY0BvEapGsDFLnhwqmIcV0IWAVAbIDE2V7egyI45iNP01wOc9Y7wxF5kf/gMOADs
uVJkwekdUtLr1g0GAowBSZAiXMW4SplUPAKt0wd/S0wclwPRSx7MHH+BKLa9Qj+4Za8Ryy52/sT+
kK8NgPki01iOLQTWxU6G+VV7Q+SzNyj5Lfg2y2gxMTMzCocLo83Z1l64iyhS/c1FqYfIBd6xjwJE
y37Kq5UZRjaom+nCQCkYcf9l9hUitJWhcKCMZJvTzohnDYIgZTYE2bbNc8QflXIfj+HIYuYuSTog
ouc81jKAd/b3I8ztg4OiPOPvJWaSjFZdA2tVtbwMA7BFjRim/ecOSG0GANtoTq0THSMkvUZGvmSh
3p+rH8LU+aVVhNIhEHYEXjipuRiZgXGg7Pw6UaL2WC5I50kSRW3tJinTdoLUA5NXuJIdOHalHBwr
5LgxKHD5flKOeyCwtHEIkuttStRL8ngMQ+dDTiA9qDKSjbCpAgU+T2udzQTYfGIdBrIQjAkXtGWq
zLScgCCBdl8e2hjDk16zawm+t/grd2CVafi4Kuxa2gifJbtYu5icHAtAdfhmRmSkH/3bRxDj4B7w
lPHkaCPAYru9WLkLHziUc+orS2S71CgQneNQDGLWNqnckkSSJFCmSGxM9ESRNgZkhIH2fdskkJcy
AROG9eURPJe7DH+TTZRVqlxiQZ5SAY5HJoVBHsEuqqsb0/XVosLWjXMWB6wmeaTQtyUzqPEsXYg4
mhnQ/KnPc59EbLMuKEC29QEcNhBX6LXQ71ssQDcJVcT72gkiV+JU/IrOUNlhoXeopf0LuPhfAi8q
ynLqjqIBKX/qIEsgKA8JoAyIL3jZvBksQGN6uKpFFBVR1pxx04W4W1TIc6IqkVuBaeLli4fzsr92
b94chT6eVh0QXiygtXDZjGfFmWmLA4oXx3Q96IXxX48qUaCyIUmfh20t/KWxHOOVP72CITzyc/QC
FPyUiS0bpgBbi8ylv/CwIsgi2G9CgABrTdrOxXfbLLoFgeZMG0F8A+8fejTRJxxk0x7JJTOxR6Wz
01mScL/MeDYeUqqA1RzmJC2g0PcmiWps8Rbj2IKSGg+tkDAl4YnDCCBj6IOQEwOEvR3GLVtOSrVD
XGHdJEV1YEfAonCa3VqcG4wRQZYDAOrfvbMBtVmLYnD6sVpT6JPi+guVu93913B883IHjm/K8clR
nQ7DqyVUPGVvgIVD+H5OWxpLmuw7m8npRtNkSyRJIhZB9wZL2v638Wg3HMYeDaMX0GGo3jQ1RTqR
MzAgGWIJKo3eD4FMvwhed9mMIUOc2d3Z7ZsGUZud1Fw46AFutYIGanW/cWANvbxD3MH7eJBwXwwZ
dAWYekMRBm/ULASpPEfDJ48FNsfLdsZVO0a/dGNhVcub6K0EZXe6mvUQwbjnoSX3YFTmQnbsj1lA
9TTVcwBKDEz05nZnsZ4ZBe4lmGkiH6S8fo9D20gRdFzDWYWzi8metzGJwEk8CQhQ/gIuuzEZl7Yf
S5CNAm3BIVV3T2ExETkQKY8JjJYncLguz6WUTGC2EdQo+0M2AHEoGnhau9pEeXbyg/yPpPNaUlzZ
gugXEYE3r/IWIzwvBK4R3iPQ189K5k7EPef0NFalqr1zp+lSfxZ61Ncu+6mv3Cf2/gQwkIJly4ti
yUQOtvh4XGMUFYI/fjxRvu9e2ej1euh25Rhys8M1E7SePjTLEGiztwYsWaeuetjUYPV11PdDMKSu
CZC2J3WfPYD6gQRwiWdY9hRgLrop6lqTfYVShH1AZdJ8miSgONM2p3Xk+4ce32EPhMXkzQAI4UAy
GeFgT72Kg6gmJmtZzFJB8qwEe5I8rlgxds+MpOjZBCCL69kyfPThZpJEq4dF2NSGd/Nj18L34xyj
g/lC+o82/gDuI5HTqNjRaGgj4L5Gy7430zjjQ+NUyE2OmKYXxsgsDF+Xuebxve3aXzRVSmsWtVR7
tnIcN3DjuBIdqkJ4ikU2Bd1vbO9cpKvzRAYryHXf9wfsM0/0XCKZV5Am7uD80fERwJnCSUTITIIa
EBenN2ckG9VrQUEHXRN6ptaZ6Mp7qmWYpwMflGTanGjQeGPCz2TXoeSpMrVucK4CGmqjPvmaLMnJ
4tFXLwCs8rG3XZs+iV2Yg2ELnq6g7CFNRzs4WSbDReUd0vHRXxpD1vLP4AHAG8nFajXHSrNLN3Y3
vPXXHeFOaMLA1OHAQQybW9+Ylu1oxJjb7GMLw2FBDYI4Bd+z303qIO/uDOQaqNNok/hE9+JUbkzY
PeQ+JiyGJaTEerg0VrU9QSx9CDbdu/IxXVx2wXxcue+CZtAwNHpj2kneMp8IaUcEx55pJU2COw68
PcC/YQcAKSa9zx/onb2IphGV7GpM79qmuzX8LmrTTkPFrlYJh0zJ2aI/W7LtifcMgX1rzP7TuNky
l0B6OuguMN1hv5jlfneFdBuTn0+iCEzNdhvQBTSYZg2uNN/l1NVb3CfT6fS8qPw1XCrngPMUW05n
emQuDP/Epsad95E2MgMnMuUteloHo5ph4I24BdlhFbBuhQAgMWcvt13q0NiA+b0m+gra9tRgOsAZ
KdnJrDMwfOo/nfBNQbogeMiUzGTFCRUMh2rhGlZroKsPDEXckTRRd4LSPsMvnfiwPr51bnjL2FH3
wuo9WrXQl3p8yRoWGxo/OMF8nCMdWMnhy32wTLmx1GZtAD+O7a+AMY5fvtSfsMGrEsI9UUHK3Qlz
iLg8gmElmPgp73QMCZuiCDyGeojyL6vQVjDPNMcJ8gJ2sGi8qKEwm0ag45U2uUT82dC2sRSUjrll
XIKFCBvLNdl77SmSpQZ0miqbZ8JeMNNBxgLhJ8YuKg8kw+Cbw6IxyU137HYwvoOponX6dEolYx9h
sMT5NvrrHwFW/0balCfsM6K4xz8Ku86LX/K5ZpthSGmp4yj1b/Z6DdoXqy1mzgUtg+M5dpatEMoi
emzFqqNYw7nbnEhy/nHKLs77aNhMVGXEkWFSw4mzpsEuGjBEuHvJmNE16/2FIOg82dtquqoJdagh
d7e+rtC5NxShnyyS7CS7ub4u1TQTSh1j0EjMsDw8Jhx7IlhTQdQsdSPShA1msQLM4yoI4HNVnOmj
6sO12MpmbEmiSECiRvZoXtE2ZiRoUF0zOSqyGyGy2Pd1Ln1R4Guijj6OdzXj4NaN9fNw8FD0iH8u
JjoHF32VvH5Yqv/Lk+UsfnIGPvnYNU4m+K0d3ul6zjenAcQcg3AOdVySe5Q6ZfeOp4jI5TiHj2pU
C/h3uz83Ap3QExQNBQoeDaQ4rdncqdEmnWUpklY04Qj2Z85IFwUpF8Aoj5ihLOigN0QHId3oC6cL
irrcW6oROEbUCnwNVbswLsY0UQ2aKHwJLggsgUS/vBAPTwk7Ft+M4R34+NWu9GqxeJHQJRY2hMDS
jIo7Z/pI9RK5gicJqBcPFcYoDTS9NJ1SZi0YlYPJU4J+rRtEUQp24oZwUDXtRu8D4NEG8QxcygYU
Oe4KwBsWHYEWveJ61SStrsAbwZ2QWdu+M58+x0jtaS9imuI75cGVeZR2AgWE38MmjTB4I8iAJVEr
akOtXqYhgG5oyZXGBGAKDV/XiNJPXdWh7XAj4nXjEAlH6pq9YrDDzvQKYHxTcqm1egSqt/h6X3ah
n4XUp2A/rL1HUHYh7UG44FXw6caDKcS8GDkw4Kguhuqlu19xSiezUmbldfxNt0UX4i878yCltxrQ
inO3/6pMlhFLOsQXfkArx3WyaKflhT9nwBXHD+WCouq5m7nfwAvKm1E+//0F9InffjXCcPfZ/vq4
ULbzxdEDJpRwu7emDMSJZLT+Ozl7ew0fhM30g1qAA0f7PoDPCeWH1+G9ImbVSmQNdQRR8bWOX86v
nussWXW6uUfYGBgzam+ThDljVYujTTJgUeUO61ESZ20eqsbm9ujOzQgEz0q+R+eoaE4QwVA98sIp
wwrMCMJBB54Aqx3WAG+LJYqJAu9KC5LCjhUKDgmUrZ6Mg0eDtB2YNLUJBcWswBXUHFcqpYY3Q76M
tTEiRO3YP+gKCZz2b1JANxcqDnY5dSrMiv83tHN2Ufb2Fc9MyTpYzu4+pdMW8YLfeZAWnGzwk8IG
H6hLaj5O6w9B02I21Vyd2RsFrcJ58NlmSpMtAvPcuRm+rFdW3egEF/UKjPJiJspBUetRUcRVsvOi
J5OJea80KQfYWDA4ww6Y6lgGHdzVMXasZ6eC70rONEqTcsIku4mmt8vUPK4e5vKCJKwACse9Nqb6
44zUH1hfyjNcrc5hCXMoYnchv/rTqBCrdrpStzxIvIF6AZBcdepOPWwCxwrchtnnN0NYcTOWS6/I
Tkr1I97aC+JfiaxqwJHUONHdMIVlBEVXnnNg8zZYPBreYOPA7ANxXFITbRXwMFbSLjiUvBjUVQjv
1DwBPkrYJJa4wTXGJEYTRf2/nkqB9m/keM+wJbqoI4y+5D7JqYJwRcFx4eOqBgSUZyIInO8OSeFu
aloKDvAFBpyJji4UbsrA4m6w90BX55NAU30CmKEy5IT+fVcCL/CNc1lqNBNnbxuVyX8rc/j/LlYt
bs3wYRyR2MrQg2k2/Hjg7ip0S/xO/DyApGpW+xVX5oe4nW55iipbVkat+rGBLTQzlknDnQzwB9zM
jEhj1US3gRIR995+CzWqGglR0owCgbZ5BUWFZ1QZZv0jfldtAH2Ig9zF6t1P/XQm1CPaVP3mgF0K
2zykEbpR9uNz2IxWgBMpJnstytpzsqVAvtPTHDpQeNx3jPMgF1qWfHzF4wLlAry3RYYT9pw9WaMG
MeYq5EtWVyXzzkve4bSVge0J/5A8ecrCwktNYeR/ZdGxFT7CfAK7dap1hbYJ9f86W2wUMfrzl3UY
db5ujrrb7B19uLMyO9Vue4WN0M4WcxdDnjKeKeC8PlOrsOY0gxsrlg83Oa6/o+ugoS30gXiOM/o2
uwRleymxmg5qXA+CLw73Qa1z3kHfEA6pHpxIzbGGUdgxqfZSG8JqY1lppWJTxcGhimxPc4JNS9EE
mgQBOwC96Yrtmdi0dbMl3F/mChC0EKt5IFdDS38Y8JcRN/dp+PZ2Q0n19KQCXzR+pAzya+jKeLO9
EjcH2Jpfx2mkwEUq4IZOb0wviXoMzz2s38wHHcHWKLbr+LHVk3nSgCMKmbUA/Qha1mXZsJomdDUz
jbQlP4hwUjkQI+pel6Kd9/SbAX4LSJtKjtzbihJkc5sFc2g0dZ8OQO5pTUwq3tjN7LARfnIsosvb
nDzpePG9wXkNEoNRs44Qyxjghu8YtiuT3QI/0QG0h1o439yQI4f14QVOYbXdilK35eVd+RekWFdQ
rSmTomhKPFUEi3jYtc7P0u7jHEaPL/ZFjc5l1EBOj1S0AzkieHKSlAMVdUgh8ZFJXm2Jz1TU5cCt
qfEgYY0zX+u0wUycFK3fpkuSoeU60tqBgYIKUSxNwIYohEiapb/ntGdAC1nnyU76wQrjZWu+oKHw
dVrl5SdVOEFF8+zn8LXbJabgXL0A69zgi+MQ6/HSLjME5+cO/tMZIjhZjDBTLfJEDb5jeYjRzA2o
uZB4nmYvN8PdmgidDkknm9R8dtkwZj/BpNVi8F4BR+XMBr5rjV94Dp0d/LGYVoJcc5Gg57splKiG
TTkwoBQ5YTciVtJML5CsWiYEgWkEWTs4th9scy63ec1WJ5EByD9HtEFWo9fsXEfRwdc0jnE6ii7s
/30xenM7t6sRRG373X6ybWeEr/qLaXX1st7sX80+ORSnX89G9gLxnGNqNXHEf1usdeoiVorkDGNW
TKaOnDLSc5rzoBjjTsSBzCmXjps4BsHqsrg2sPu9HXv1Af6/UNItXJcd/w5SH+TwGdABkVVet+D2
CAQZZYG6iqKr2vgcQfX+2y2eVqH/pfYtuze71CfuCeHZlTqLloX2maGsiwk8UBf3jvSYDXyof0W2
VecvCn1d4N96xO6dhQH10auOToC41r17XuMM5L39bCGdJ8g51f7cRUncFp51XeunlO+AKNpxvf76
AYa5B9D78XX9agIGl5kUfd7oFRQcOcdkZr7KTHVXEqye4QvkLT6M3m7erQ91A7V8EX7VMin/gsfi
VeBtOyIVgpA2wUELgxrGrVBoaha2CxbYaI/oCbiHrhXK9EaVKosDkQaK2uAkjJP1H3dEhes1pxRC
k1GjAI/z+OuBYY0llYze7RFSg/FP4gOpKNlq1jumr7w5qA5NjWpwOePrKnSavdwh99FH9sB9TGoA
+wWbGC+r3SOzZfP3wTmay6Yf/0Z39HRPSzLmnRjK+ZTKuMF0rsBXUZCUFUpE09qPd26tvUFpshG8
TXt596t/Ohd+hhLNr1nvfb+8ztduurJPfUcfq/nFLiSzt5RpRFL/trd3dKcgpIVpsSLuDjZkJmX5
iz9Fd6L2qGGcedImeRfWMyqpSZLbj0wZcSkzOShwNXnYN9ndwAmJCpOUj/vkxfYkcH3//ttfgpjk
jBKbo4a3DQ+0KlTJFs880EYyqlPQa/qIly62Y7yZgFKfXDuU9OwISw6vDwMVtKa2KlxRBfk5BmIu
d7J6qA3t0cd4jreozyl58SCiGeQldGoJytb3qg8yc+LB2bljdc+eQNXXZBtkjNKR80DSIRpgxgN1
4Kk7nDk+0FDNHdNSJezu5dGd/y9Zn+g+eLUPHm9BFXA+fg3ZsQI8JPEznUn5DuZD16cY5LegA5PJ
XLnbXDfsYrfOgUk9Ge6QEe8djPpl0ygOlIa7pTEjomPfSSBsVP2ty8djrxJ4ewTDfJgXBJLWvtoy
c/bYM6GAzbnzfHrX8IrdXRkvc0Ry1+65+xzcknO3ACio+W6DPwIFmTXxVTxYfSIESXb+n++x/En0
6dvokpTsyElxgz8iMz0cpf6jLLxlyk1gLFdJA5fevX9Hwbd8xR+IFB088Tn11LEsn0zxepXxaQab
K2yxZHFliq6DfbdsQ0rhAKfuwNmUF+heWSSVyXHwGpWcalD+I3UVp71sVKF3HLU4bR6L8+CQHLtb
79F+R2hZHgsWLifLHJdT+UjiBGqLiNVyXh84QPgoBkym0dRD41leOTZwOOdrQ77lkgjMQ3L/3r/2
pff+qdVZUKRCRpw9fHvpFB9VLRQGA2/rceL5H+0nM3W9FYnZM2zb2ZkZo7OgEn7dSndW8+9rn5rW
JWHjS94pO2WrU04Rosrop8xJrDWojhpuDny1I0I/ZztQ13CLPjQIKdUdykOKb4dSV6wGVP9b+zDc
xQXeirFp+hVg48F+vHHdPXkhEMPxvrngOrxXz9QlbZ7i8UMKNb7sUWvBSZHD8zyH5W4lwcwNFxXr
uYTmS+8whPVXAEZDssmeoQqOu4E5W3BmiNXf2vivWJS9SMCbe4XZaJgMObjcsBnRxXpnlzrofQ4Y
x8iat3kDoyGDoWSkbxOlu2oUsHDKMMTrgy/ACFNRDLty+OR7dyTnCZxu6sY2uTPsEoGs1Zm7JS4L
9xK3sgAEfmy9aHLZi+hvSYdmS4gHvn/HF6Hc3TEETZljZ06XExNLz2cHT5U3OkioGWWztoIp9ubb
fNrMTkBb2TeWW4Po4/GeCbTLX2NaTuoGsY7IzuVOskqWtxG/UzC7YMaVNqnm1qzemynfla98PDe6
9fUxLCHdVb8hE7XsVy2CrEOkZpZCbT5En1Fjas42sqGs4MtgbEqMAw+oc//vYiYM3C89NEU4r5iu
6EwkHHv0xpATrGyAe/+2q5NxATbeUUO5GCJEC80h6VCUufyAJfLTK09J/MmW+LGbV14WNg8NhRzj
eEo7YoQqPnITwjFTVPoWpGBD+qATdnWi+NAEQaiSoLDeuRI6hc8+CdKK1rz41Un+hQB5sn+L9Gm3
ZjeLTxLm+D1rz/Juw49Rh0i8M0sJS6jFGPeB/hAGhz4NGmAcY7DVYRee+3Q6XfJh8E69Lq/L1g9d
tM6wEYijW4vj/IHZGcKyExgFJw4UoMCkq2kB3nIZXJSx5Gl1AMQ89RjPpQK/uytm/7k5Bm+gwaAP
zM3LQFNorJzmTncaEVom6FORBfALLk4/DZ4xApVg+MvJzmmKwIenBx9xev0n7zay1TtAAX2zrvZ7
5z+cFKjLKb+8N9oT0mgsbrcXyKz6Ory9zVYyP5soSBtC+ptWittejUndhkQM6Ks3HDeLwCVFmiEo
7EPhI+LgM8s8hjdcFlgaX7rV5+hrnQap98B43dmtM8a/7Tel4S21G2JJRwc6Esjrp6jZeVLjERya
sYByIuk/QWH4DnBi7JVceDJYuwfoWJhc7+lpRbKAgIdA2DrBcs0QFIuPR9l4J62AaHUD1em53YYI
iyqaFlpQC5Utklulh6fertsKFkNpmSiLivYheVP3TQTo/uztVNb8EG5Nv1SAiTDfx9YtBQ0b3llI
ORd05xtT4zA4+TANgvVoDX+FOiJ4/MFigXwmkd0w2K0aGzOg65NAbt+u/BFHPm1Ppw1SIBEdNx34
gUyZmHPUmSBBkGMuPzSPeDAubA9ittpjFNH2FsXtXxNIvmSmIWF3TzrsRwSigrjQoBA/Q5UtWtyj
48KwEb9aRu1qNmaHiJ+g1WT4zvSdI343eAO7oH3tCh89RLTkFPDzPnQisBJOcoAG1vvVlgyvy6Sk
xliizvjUNUBvQYvcqQ0lD7rL3u5/CI7IOm/IirZhM3w6W/FzTVSNAyRmgKziJvq/bUbAcfWuNvs3
9TuYLm0IsxDeMlOGxa4r2tocLAPUYdFcVSf4nI2+kR3AFYz4aChTLShJ+ySzAv1qFuW8JEtid2K+
p6kRLpk3Ugqj6U4BFMxp2Dmp61HDBA/ATlYizUkAEb88kYCF/UXEKgLfiryql7pkTIVQCYlIhntt
WXL/6XlmIBrysQ4EItkl1FGZvuHdZ3kY/fPrTeNJsYwqqGGkvdd468Bn3huNzNg6POrQRHxVoSoz
FovnzoT+/LFfUSUok5zBEQJbdkteBhMvnYpnUJUHe8Lcy7pgQNByjRVMfng7CURz/mplmNozVWUx
jIPoMwRhBoGJuBxfLSBticXOGDaLPabqmwFLa2Q/Y+i8JNjla4tLgDnehcZWpA0IPzWMkQAyB8L9
ujSKVesxfZ8UJrwrGF9qBzMnfVU9WXslVXqpBx7F9cO09OIf6OwIMatGmV+G3LQHHCod0LfaQXvH
xnvzG3CfH8aeChwp0WmwqNMRm8VoH3KdIUyR6VAAZgJ8zMDlZNi/A0BBcqYbQSgQwcEZUF3KLTw3
3rlJqldS27B1lYGtyKKGd7E8O1CG66DZM0ETIqPKhoh8efiL/r1sbBHQu/i278H26a2qmFxmlPsH
uq7JvIckB0ChBaCrEqjmZOTzbRlZW6ITFk9WSQWT/J8YAMQPHCDs14JXw/WAkU/Fe83Oju9LlEPZ
LATc3zD+GI/B/+Ev/5oTIQjQPKVXhGzMHAzn74EPs8OImZmqTFXdfvaBGSzMscByM2g7DWO7yGlP
JwpSp06fMTQCQ7BvR8K2n/gsfk02GvrDjyMPKb3Ixyl0CNnU0G3kQSjzLBKwJyH+VfyPjolmDIQD
VzDqaiYNUBTYuTEUhhpA8YUFDeFdBZNPyq/D4ZJbfNrHlk+MKua/bsTWTqUPZwej7q8ZwztB0sa4
Di2oa1l/iDZFDoe8Y9Exs6fK6f7jd39+QtiEAc3SwAOgUfJt8GP2xLtCssTw3QQvY+cq2bzrLWM8
GE/a0VwqiK2NGS8IPg0L10AdFDNyHUg0gkDpEm4taVWA933eGy7nA36xk/YNH4ZccZrAyOF3vTzk
JnqiufCxTBN299jC4MSCfYO20DwlnTu+13kZwOY6uC0Qso7kTdbqfODOkV9eorxjXO0co/kVpOrs
193aSu1sM6CFVtTvHAaEvELpvSkJQZS4uQgSpk9irmcxDaAxxaViUQI7olh+NUH776hUaPyK5nXH
bVpZNXvN3q6dk5yxbdd7RNp1iuRybNs5o0vCOVi5VRecMmIiGsBD+du1J/FaRw5ftuMkDsytHN2Q
+r/LqEqgwCpn2vh3GZWDh2a3tJk92M9nc10fav0XQc40Jj1HL+zOmy5jLvULovoaiQGp/A0pkYwM
zHcFPlWiTnG0x9vcoeeHAWVBidz4xMwJIWwRufYcYM0EDMuEyjkkJ9xfj2s1XHEJe2q1MPK8BtwA
qF3GcbFdM0I2Ij02rjmQyHFZYwVW12XkLlz0wcmmh2ksvzGGmS+3/lJemno0ViPTf/h7DBLQI1H+
iCKHHIqb8GKqwHdws4MqLYv9a3dJxX2R/TruucZtRPwcbRIzgtSSdz2rfQIexNaAOa3PL7ENc44l
HQah+3U9IGnC2gPIoAtqEtHwsEcF70Irw0waFViTcYr9Rr38m3MKL+Ub8R2LV7r8FZiT45GpKgI+
HIM/60EgK2UEQmTOEtG/UH43kFQWnYw5w4I6F5joB+iMNCdO/e1CuE1GWxW1lqDQ/WbVwrVj0Fy3
Em4LSAJ4YG1oZpBoujl1AWMdONNzWfPtd3z3uhNBIZOnf+/miHiOg+/ffsCc3T4l127dXOpm6Brd
sdj47degaBUjJZ9ixcwU4IsNFBYL0YrjQUSeln2ixMM/FQADMpPvjlHhGxEdVnXa5IwAnFYJC8qA
3oKtgi0GuGeGYTBc4oSUE0lMSCtghmN9lsxKwyvGkcptcHh2ymyXfZ9ehavvMIh/wIbiQzu4lOBt
Ajgo6kOZscU8ujIngbqsQZ7Ykm8THih23J+khVVFGbMCyneh9bR41KR0lBvOFRmTOxql5bhVud3j
sgFveIta6xMm8EMSImKXOxr8H4sUkjuG70iTGUgbm0KiMf5mQ4fD6cvj2F9gqD2Z67i8CPv/eOd/
YAMRJsIhR33DYUwUIay8Iv5TnJmX6PP3/FMZ8rRrIEnAGsZ03AIOWYhCWptVLbUMm1UXhvyCgBqX
XY7B0FhiCFV4NUjjEa91tCpSrbIluwirNCIHFfqEG24dC7Jzg//cQjplCm5CdTaolJlG2FMMe+xF
7+KFc1s6eDPAiCCgjmuRueWn+Nzk2NEQYHrnJBYFZRer7Ec9o5ONw4K++v8gDVkMu2qCVzizvXaJ
of3dpS6RQ49qmNLV/L6M6H2HLY0oh5Nawhy+XohJkPjFKKWN9s6d3SzHHxB+HJez8DAgyhr7Bb0A
gVGVBPd5SV7Z2Z/W6MkuSe4HVL0i/HcYK9r2k4TziAVAr4DrSIBPAGJWTFvn5P3So8ndJ7VQIYjN
7cCos89BsIAYSd3q9eFDIZkZwNi6YuyTUT1VnQujLvWVj0kX5iAaBNrelW0MmaSY6KNY+GwMHFTd
hO06hgLlaN7O1wKSTidgNgc360dy1RwMZfTB2nXMACUWlwKtSmr0f6YDfY63qic1tmrLrUWyvEtH
HeT41WAp0n4wWllB/IcFQ0k+zgkY55oWFlV/vpY+g42RW0NJFzj3GEm52zK/DGw/Adld2F/QS5fs
OruHte3ekxvk/x8H7et8J6riX06t97THdZCI1Dz/SYj6Qldb2Jy975ooNvXp8oOsATbhn2G9Vue/
d2oS7pWV5KfH/ZZm1i7io1629AgN87bHzopLyN2H23+eOmU/WW2KmG/RaoEqpqARuzdspRKLuco3
pUHqd8tSa948GsWnW3Lz3tav1GjUeJ3bBK6SuR8Xu+U15ahDv3ujS2lQ7TZsvInW324On8y4TO72
BxnU1eZZLxOMry4fp1s6eXXrVjEoWucPK13WrQxNmHlB+kuHjVtJTb5MVySq5qd3q7OLfDMWaVqF
RdCESPBC3kkffHha87lPXOtjb9zO0fliteq9UtIwX9vVFXH5IzNohnfxF1Tfvl4o1z8tqz64whup
+tzFdOzrq8eIr+kn+Nu6QE8+OELjDuOq6W831WktuZMqVWiZjdwo+5cCEMF5PB/Uknq3gidZd7vB
15jWm4scPjaP4dF5no0llM5tgp0nAl43qnEMukaX+x5qdmrU0ccazpLEWecSDzRkgqzLGv6EHNIZ
A/I30SG0Yyilu008+7lwLROc4j7WH25QuWWhL0rcbg32XILe7sD4HcScga32LSwlUOW2fHk7R+xP
7NIkRIx1nxjHsEuF5SsVxWeR8mxsGZCNJgwi/oAmhpYXxqIlcN53Yv5uhxcmb60A6f/tGU+5sxBa
1L2H8wh0astGX+/fWWBbuKKzx9aqwwWQkbAorlmMLkB7ez0z7kWjdIEywD+rNUgBtQTLxILZaJe7
b6CYRZlyAnTjUOWy2uWKgasjnz+dk+mDdw9HxZVSlOijYmbgV2yXqMem/GGGyu8Ce7RsLprsgflv
bf1awazTRebQC6VG4waGsoJCaz2htbSfyDKZ12LejTL4wQWBUKlWWvZ5TwCPonMZfPESoUNdXYE6
LqlNTHFUamKnYZAuTgQildpfA+OrN03rtV0g1DUA6hnAooCXs8UXpYmjCI1TdUIP2excUkvIasUs
wQsIqqsPbE+mvp0r0UtY7wyLsikCE8OIiAhoWOfM9NdEY57Z+ismOcvOq0sfL1I4BX1sUbarIdEg
nMre6x17KUCGHIMyLw0KPrs7dcvJKuIumS+yTuYPgwNxs5uLU8B7Mxy2gxbdm72blGEdfDEtEymd
9EPx3ZGXUz9fzGqohtq8dOSO9HQPFqZ8gCwvs9QZocCft48x1hYO6iu29mpUWhSOSJl269Rb1Mwb
med3vKtEL8AridSUJmXK0bvt7GJUhbbVLUcPuAQNcEIwICL76g66CvMZ67Ng0GJCYwih/RasrUgT
fFOdfDMHB2BojPEUVirXOMutR25hozOdm4WKwSAd45p0hhoTroXHSdPj80R747MpR2V296tRcBcn
q7rkdSCybSv0wVez9rKKCOHPcZGJBmRKQMkKMr/Ne/bmhYzd6jrr32PeAAfG+BnvOEp51JVzr/+J
T7BpaqMSrFh96A5UjhtcLdidJqyU4devMkozDnhKnSz0fl/rDsNi131EfO7d4FazD92yLnPhi58m
E1mgllfU+PtGrYeTRTW66TCjFB/Jk4mDh7ONWl8DmOLDuBPEhhokuCVlk5q+tWLWxoRiHlSceJfU
/2ogK0TVHNdlNOEoNsAW7t054Uh01D0l/LzpnKWtYygCLkNkl2JsfKlSQbjsG94OkJbp4c33EvEu
VSKPmNBiPewmmIQGrkgxMNNgs4A/Ro8HcMH0nTEKOp8RiYK5Qwf9oC3Q354wxrjCtEhc0PMOuw7t
P/mCdudka7xzY2xGecixvfXir31ot3hWmhefPRTkS8ych4XW7oF5KJ5PC762r7Vb3xclc7verY3P
qCqqyhRAGSEd9TvjVVwNKPMAMpEaN/s7jETE8s2t/XqJPAl63ZVUNh3V6jBmcLpoXdvQIsmV70wU
JQVs4HejUs91+Vf56vOhGffe6dq37XlPA8Jbj0nnDKZgGS4CD9IklU/9JX7YEk8ipXZhLHTsNpwM
xyCzukhNWW/zH0dyTW5mi+qeEkGtu+iWDPdq0NDGeI81w5NzHz6YYGGPMx8PF+YU0RKdC+0/2kcc
4SvM7UoeMyRE7MBGLeP7BxUU6ELq+LKJDIQSlF7gA35zH1V6RLZq5Q/ZpBijUINUgNo4No5J3aG0
cS/WaQW1kJozgG0lZBjPLHJb7da+d76ZNouwYn79jFJoq71uOg/J4QSAxqcAYywG4XHTqdi4JBqP
QTbI7Wv7mpStechmR3JQkm6NBy50RauVs6tdYKFExbnRgvhrgtSKr7Y4deVTl0XvxcOnKPmY7Qje
v67jrsubHJW4wE+O+HU9fNIf34xnfJ0VwwdAMxZIbBBsFEXkwlAgUFDeKXtRH1PLHXtsgNIR8Khv
wayPi0ZO7mdH1gQ5bkzbEoSccsgzccJBXIsPneI47Z06L4SB4xbetlA0+++htlaolUEOe+aGNUM1
zD/Qp743+x3fY7avoDQsczQ0NudzcEbtYNxYARDyaGvr1qvd3JEuSzheBYIwgdPGmUXFJIkJQo8p
4XjPf0JBRS87bIxbS4zaPWpx3R5nSHcab5UQ1t1T7tQbYeqgW5x1W/MBONQ76BmYQd3iEl7v5342
fPYhubklL4tZIQ8kf1BSFNpGBJzVIA5L64/iu3Pp8XuancoCfIcJGd0VXHm4LBgNmy/+9mxd+6K0
ZMOjNYdNwbY2yi22mPvgjkMio8FIDg66qeZ/FZryBmTp7mtR/qsHO8Zr4C0wu1/2BNB2b06EKBRt
Hk5CXZ2zDNpOsvVSzoroCumWcEV4QuLj3LuYUlFKkx6Euph2z1wu0YeVbZixPEMxzgeHIqjHh9vz
8zSPZx55whb8u0XyUowzd/8y0sx4djsVTDOZ3eXWdUC0ahm6Tsc/h9x5GzSj1FKAgiCCZ49bHbuJ
asD+UySwVW4L8HzMtPNAQ7sjlmHL9JGOlMbOBatnV55WArDdIZTK4IrQCkFjJQjOvWLIf34RqdTb
pWlmcOC3hb7X2pW2mmRoIMYnFjv+6w2nUPJwEvhinNIvGs3w6bKyOBB/fnaZ1x82cEl8VXlumeP8
TgMGM1b9Yiw0nAS9BGHCEw6zNU5GJk6yd5G5FNB6+ytzIMof2AX2Ru8/ddgT8IdCvtfvIwz4Awvf
9TM0YLfwLxs/llcq4U1SpSdS98RoNsxJr/h4K1or3UWcwTaOHkMCGqg/e1DfgGoS+ZVewypNAx6h
TzhANHhbhqMrzFRXvH4XkUvQN1vdPtZxWIjSxQCO3yZ5wFwQR0KaL2bGDbJ5vX7fHNr8z2XA9p9M
ecYkkhkBA4jJHJN0w8QRMhv3g3YjqCLVph3nbARUSuCxk2Jkp0u9kRJTEYx9xdxk4xRu2jDA3jgF
pzX04kzohyCUXGLKS/QYdTrFZDej9+C6YJgAO+bShpkixfqPzIhVuCKiIA3sEihkt9zeJeRkHpHz
QzABb/nbcdK1D0nTPUdyHWlIIOurwIcqK8IxP6u7u3Y5UMrCF64fU+iZXElqTEWp6Dh+cuu7ANWH
SKaziAo9BvateQf70LsEg2wjgkbaqfsJnQMsmnnwXjeE3cXfS/ixHkWvHoCSXk9mnUVc/SuackPh
1LA6Es7rUKNlpsqti6zVy3tdbgDQpVKv+wQjUV+ghvwMBYTTg1gbtx0MXQEo/iG4QUVyJmEhBObl
/J/cAm4NC08cOnm30T6O92P8mY3Nr73geZuYWwDvxJjEA+Xh5J9lyRWUe9Y5W2QNIZoILWmngAFB
tEP2hjkMpt66T5GF5p67hN2/3WdtHA6EwR5db+jtnHv81/t7eNi1xfCrSqb4VjCqgX5RsBSJbygy
fC8KLR/o/tV4Fh0U2AYQMX9uUEpLvv4NarZLhEP+H2J84wamn4mj9PwxAuIjYhFdEQfFHYSTGSgn
0Drc+Z8BUQgSnsF+X3sjRCPoNKTr4Pyf5Hw4dHepxfYCr7uAfLAworHFangsAU99za0EK7Bg15hO
Y1HZnlvljEb0Oa7uNftvDpL6oKAW7UGhYKVHrDNuoTQfut9DYq4KVnmO68UeWz+Mw9I430M5q/gV
sM478z0HAtvogT/lmDkCA6QMVF6EKI0zThWXy/e2tl79Bgx8a6dr0pmoQbhN7rh4IKI2PnNUMHcw
newLg4LHBuhlm2apG168nOQOEdgh5JUplr6QLOKYMpUQggfwkeLYBqTAMUQQDYrPsNlutsO6n6I0
o/lryyG4DLJXgPvBl2pTfZpL3kHMYuhzgT18vT4gFgz5ftpOKUjLdsVj1hLXbYuOmYn+lhQTtcuP
WCpumKIOgxv4b42u5BxfM17uaF0dJiCWzCWRRmB0OQfLwYLReQ4PHZyUevBhcbhEmVl1rXXTDHu8
ArSs2RJ+7xoayYtva8D5ka4w5NBgAgs3CJwAn7Wo5jnCffngSqSomsQZ4GJU3kgjhKxsWR9lSQXD
aXZjUyFa5VGR1TVCScKDdBmw93GFn8PGcTEqL7TxZ/ALeypHVit79BLnoA8Br8DHUFz2/fvbmVN4
QcWBeGIWfczQ/eOeeW2GZuQJC4BonmMIGRMKQQHGSlSDgEmz4J7RQa4eK2yS79xR9hZ8vgjO87mS
YQx8hI81LqDO4ymP8CKOuEbOPJU3beTANCTE12aVXhVYCchpT/VTtW/A8HeDHxUIYEjSR5TtmOrz
vPu/J+zPXcVsHLDvzlBDs7Yh+g6aCMAivNULm9rRhuN/s+YOA1SrMNozH4e1wUR7UullkzJTGJBc
KTdu8Wf58YAPNk2wK4jblXatfR1LNNDg36rTO/yWwz5MQEC6la2R7a3ytFkxEoB2vs8tmxUUCMhj
GZ8klFYEcwK7jEtQDHIFwSCj9a92M1xI/EOccEhxKgNXMbjFtgEYD3+mLeHsclzgwolfEEIY2vti
gXIF2V6OFk4aGC+1t8QO8RZvQjtwFBhqmiUJBLFgsheowOIh/ClM+yRZ5Mg92EmHxGNNaayGgDvk
rPz2g1sGqAuQYRNfBK5UsBGjQN7IzITPS3A8kEhNsBhf59tMc6QmXCoRAdJx2U+XFRRcZfDBpwzz
G/YnkTAERgzBr7MXegaUdlhu40uvXAUwzC2vClOVuwDxpPCP3gGiAZc+BWAAOnO3MQga6IrNG5u/
SUggFZpLVR9AHakOmPy5IJ6D6hlYqIyPDtYLLT7p3P9iawb9SHfmhfPqfEaFbDSWRJouuQoeVwcW
2AOm12eMu9YSnKnXck6wMmIq2ZN9CJsjJdYoGUXn0Q+s43TqRtQDFwbPLYqfwEQpDyOdXar5o+5+
4QZczeE8xFK88lcL9u0PbPWePtg7SMefhNSnOlAC1Yv11PTMxqKBmHkweg5oYLnDj/SqjYx+Wmc+
G09QWglmYX4NYHdz/9F0XkuKo0kUfiIiQFjdyhuMEK7ghgCKEt5I+Kff79CzMTs7M93VVSB+k3ny
mDuq9V0PcxG2KGZqMVQAcq/e3u0POjbTPH7aq78S1XKFa3GHBzynb4CZ+XOt2nsuoNlzxcfx4nOB
4MMeo28jmY8Ia7s0ysLzz62GKGVu2NszEXFufXbkeLTL1+BmnVnSZ/QxW1DSJrahRN1/NAUgshTI
XY7ojwhWAnkhbmk0x3aS+i0yBnWGT6tqpw4E42K5Ehu/fHafbtYuIJIYv2jqXIlJnwmwLtQj0hwR
6Mh0qBbumL0cS9b9ZJN14gHSJdeT/QRyY2/eePN3PsbhJQCjvARb/xSvYVxh8dpF0DOs/d5L2ATU
uWcwqQd5L7wVdwGbIqXRH12WpJnHxrR69y4TEL83keplaE3AqiZ3w3zI/jTtw9x+1u0HoF1q8k6h
1MK+kiflfMh+p+YgUtypDfk9lJ5uAxeVlJgYMmIY/PCTN8sP1RnrtTwoM67kYUVQuwrvvGqOWMof
QN/jzylALLSaB/DkeJag4SdgVnLLgzd4SAMgiGbdLHGpbZlvRBjPAU1NG4uySdJMbZzF9+5reCS/
IMq4ZQi46V5+FfiueR4uTqHFlWFPM1rklmF9xuhwALrSPC2Gu6DlVcbXpLqgjwwe3fnGf2FAGTx7
p+jZazX8Q1QdFb1a3Irnk8oot0f4t157L4FSG4GMgsv8HFTv0n/5WBYzDmKtOZWOkL6HP49v6YaU
vx1N/4I6KoAXBTGvFI36EMjsDXl6kKW6uGmhbrw5nHBYKva3/8Ly2FtP/CHVO4O50enegCKRHKIr
2gGjXPuZn1//9pOcQRE3cMmlcWIkfURPM5mI/EPoSNToKWWkib6qwXHF6hdj8baxuSwYBm6JImHZ
v6IqOruaYzDUhrqCfSiB122lActtApoldzy+VbRcOsrWGUIzKqphiUqmN1xDOLZWoPtsxFMsjyHA
X6CiBtJrhR9sbc7TBs5zLRDf8AATWnJB5HMyasS3G8VV3Y9ePrjd0cMH8+j93YNWd+sNfjnOGCAj
gmTWy2OdzG30y0woEMV1ofyIC4RzZ9bx5+11lWIVDB4xt8ZdGo0DNQNqTBLN5ZbLu4slleqgtd/e
dXcLPQ4Judhx8AelpsL/Aus7TUklQtwTqMCULyimF7eScicxP9Xv1QayJBUu83KP2M7L1PfoMaQ+
wCicIlanuORKsOscj12ETHsAihEt4A0IDJ7i02lXtYqAL8lXbLhYBo3+ngHegyC+fGXNw1kZrwim
o3W/ErXJ4bYZkjiMsG5L5U6tCo+ECe1lUVqZWJYhcTF/tu+ot/qb9NAVza7V04gR7/YX8GaBt6SC
LCP5eiqZ9PdK0fz1G+VlQInEhi2WvKJw/xXfDWjb0ug8+W+JLhCLsk6lbvgnXNq4tJ/RqIFDFs7J
gDOENCuqeBcNTiM+IuzWKcWl3thSAnP4Bcflxq87Cp0TZE5ZTAXgAAO35TjPZA7FaA0Wyyng4tty
m+oWhR7BJBnuOTXAJxZewqVIEfdq7xKQgYqFT9CaBrbB8alnkTFl3oZHPjXZTGBsfOSCyLhoMFzq
pN4WyATCKIxSJao9goSOWdU9Rl5faA4+Ifgx/oxi2NDx4vXIMO9uJQxc0nTVxgO2Gpl9psQMyM4/
O2aCTHZxXj8Orw8WA0xMe8I9TjSWbZ9wZNgPTRSFMHWHcpp7bhlwX9tVge1gehNOPM3mfVkoTUHl
F9NNCvgw0CKC2glNs9ar+JU+mTsrbKxGciFopk3IlvKe4G7TGXxgcqx7wnjxpuZOBRVOwKAYQW38
obQF1hl9lrteJT7QPM1mrf6MhgG/kxIXfB1m2IlmWznRQp1f1jyRtlRciB/tud9Dh+6mrQ/wqxSW
SAAwhs/AcPcYxi2pxr+tRUbvAA3Kuv39R9JlEr8JWHEJc5osOS3mvQNGj/Rwra+2dS4gBi9VUn6/
7ZNtdKTVEW95y/o08DTVEYhbzjf7tzt3W13ZguvAzH3c2l2QU7CZa4hhyZ2pNIsffIXal40/+Cdk
5ROhnJBbAxx2Cpi1LunNODmMRWikOKWt1WgmYxQDKiTqaF2uj0W4S+sMkjhjLWT0g62XeXI2RDiE
c7miMVopmcHuwScZFREO0dPRDzY4e+tr+cWuCoJzALvpiwiN+6beCNaFJzsyIFAKYSHyyw3iUiCX
hg6qf1LvQOP6+M5jqmgPqNJhRz6tSvKmno6v8XXCUAi3/l0NaAodExJ0TcRrE9JAAhSEcS2oTQ4z
xiIOJwnCfwx5t14pBHgd5R2mGh12q6z5zb+8WyV/hEsQDHXXz5kU2AJopX8twyV/Aey2ZJ7L4ISi
zOLp7QbgyKwYXif4+LTljcgF6B94M+IQgP1wjAlWs/t/kDrgADgRjqZt3XYcETAyoIGSP8ztBYlt
gZt6gDWX5K4yOMc9ZG4PAmB3y+crSUmODF2R4HEM43BfAn0AS7OPgz2PhSxa6x38ERfBP74jL/4t
c/5qMV7vg1Er5n1wFpEnsulvOdP+GRfXw2pYIH+rpRjHhxv/gtNDXJnybOshWq2RmVzLKMT2N3xq
WpT7CR+Z8ITqsGplY3lQgJje3WxRXR3H5gDP6vYGXhoCqop3TN8LqR23sUaBFVCKyuqNmA5pg71B
cFaFvs+xVxncVhyvzh1OCmfoHWbZxS8Hby51g+LAcO6/LDZspQPlfbwW+aKKo/tp+HavXSYIh+k5
zX9Nbx9f+5oHq6En4chJ4AVF5gh5O8+PYistfzsX+9NdNX3O4+20xXfng9CQr4pHfhkhoiTFm8Xb
e9F05shtJ7vFGbV1AUZIz+kbGBMnJ+yVZdVx9rENmIe3pZlSs+fLy4TQTFoizp2lwmB136vOhLli
azoMiIJ/VPCabPvF+s00C75my8pmZ02ptuQ3n1ESgQhwOr2sZc5wm5Nn+aWg4VXLGX+G9UTDLVtL
ILzoCiY4IEuVPk7lMDAF7/7r9IKokDNLBpuQQGziP7f4OMAjdp90B9V4eYSWUgmWgEQyQOssuSzO
AASGC+qaAaSnGyhX8FPL/FngISqbkF+QkcyzkyKF5c6BDBM7HpRgDEpOYY/SAs5KeyUuVtqD1siZ
CHfsC2xBXTz7vIJHPJRD3aqNWVkNBxmD2JK0YfMQIQYROchXU5xoltKtMeQDBAXJqlAQgYBzP/Hb
X6stAmXgTqR45WwteFQwbxgNJw3HpZoYTSkvqHlAC3MMbKYRDqwne8SNQtkMXNteJXwT6KlDca22
oqmKYN72KfypgiywWL43NxpgFwAznyE2bSjRUnhmE7yhnDN8z7yHSLhskyBJi1WFwVOhv5ZAGHph
9I4A59JtfEA6wDXcQNF4o3EKXr2bJ/ZfBTMakTLLb+s8ZixHzYWGh2Qtrq56d/5L5i9UHQopCGCk
lW1DDIjlnFp0hrpYlpqz8NmwqQIFlTPtB/mS3vjhXeFw9eLr2OxVV+W/Al9TvooPNv0m++gy0uKQ
Xqtg+NOTEPqERsy+jkmXhBudbsGEgQ1kXS42pUjQYJNYZg1r7mZwcFIx92j8gVJpGvnUjiMwY5AI
OLJUwmGTUgw3RuxZfBLCvOqMdngtB1hKToveOAuftJy5a/DGGJOuKn3Y9rmbhdlwTxFAqpzN4Tj3
CsL4OOB99Bg5DaF8YFcIh07gSPCOOsAx5d4rh+H+sOcDKgayCKs1bzfG2vTvhWKo6ZsdWsaw3m/2
2blj6pBmZPw8uDfDKdbJE4oalKsdaIjMlpYvh1VOkgO1E8UATZYsRrF9xpsGljuNpL7YBop5Tt9J
YT2wieL8szp5+xHWKANF3+2goFPfvZetB5TwI1ZEJaujG8yjqEpSbdoXERVG2KTK0tVruKde1j9g
E3Px/pMLVYN/fFLMOI+dw+ARXCYX9ZTzKUsS/IUENv+4Xl+W83DLYG2oAQFw0bSgWwKUY4Q3o/7u
Nmfc5XCzKPzMkTGQAvocUuP+IIci9OtNia00NS6zVfZb+Xvu23dogX+mf1FdXuq0VqdxqU9FJheG
B37vaGeiJqUd7ITooIHh3jkObn63Gi2gM8Dcz+x7CNqGi4dsHaBZwher/uHU8JN3F9MWlTe98h8a
LswYpg08oOHve+ROwlXLo+6Hvfc9tz4ExJ+SPDlisHuEQt1AEza3erfesumdIRUrSnrnzRNoiruB
9/o9TdkKovJyGAO/oTN6sXnh89DSvGjJbsG3/kvPHXaZ/YgbbPatjzv3t/eBUIjtcEj5uEa1gDE+
gje3ykCrHl3blT9x3iAxkjiwHvITgIHhUSYmqWbkWlAwIPmIR2QyLY7Df8UsdXFnFxN+o4lZJJtp
Zma88iZn19VfGi5TSVYTF6GcnTC3dI+oJakxOZKBnmJYWXOUcti8d6DjQ6aWrFY2Cv2CvVj10Ch0
sgAlJ4X+aTBcfkIxcZ9jA1t9YG2JOTHZJXeZIwunZox71FqYgWM6YxYjX2LP6D3GP4RIxyAZ1DYR
CqgdyUDqttSRfLwm1lo3740BQ4t7ukkuHZLAY5enTOCAfyA0ZfCZbKP7mn9i68sJEFTY2e5jua5z
qzyWqbfv1Ohgt32gSbZVyKjLOflk9sTmMDh0nmwP5Tp7pW4KyKZAd1BIPtbVpptMHkyByB2vM6AA
m7H4IkSVZJ2zL24EsZtuueKlYJbbzinvHeNCjoK3h1sKy8snxdU8BUhXcFBpaDp3CiRUNBf/1nlO
KGCw3GY6o/p03j27G76u1C55FEy/GFxVmI0wfumw7zy023GZBwH6m1aS84TCpArUr+ie7ZLC/9hj
IPrkV+YjHjyP7Gn/KkYKh6FLu37nKRrM1pQUh7tGAEtguqPszclvo4iA7HpvMz0YlzFTHf9lA6dz
tCD3bHwDygqMQ/fm4dMYb8ew3Awm22jKuHhPeJEFoz8RR0AEivAKq6mMdxoEQ84iiUI6hp0nnbh/
T/5aNr2DBB8ATLYxwk/A6uyYgVesn986hgIco2XvHnb/7HZCt5H7vztK6CfzljgYOb975im89CzA
d+jMqujfI8oyG++yPXzsPRcJrJrhcOaMBn3UyLKyiCmR0ZkhryTPKEZIjmUAN1P0c47wGjStuN8I
+pCZvM4SW7W3/YtpDgWujMa23RPpCJLBbjBBB06zG8zceOXJrAF/4BUfes0myXLcMuzidO5gDh7e
zs4bTveatq99yQU8Qvh9uAbIw1dCCm7x9ggbvVlpPqGdRU3TXlARtKwE8ci2M3eIUFFjdunV3Mb4
FlaBB36yuDZ6c8tv0Qjc/aqTs3iPuIM/cSxyzRVidg6aIyQCkVcgtgVEfP31rxSsV3cQvcYR7nEo
c9Bds6+nS3NyAQaBqTFo2DtYktyqhftwjtza8jkJIvyMqDyhXBG7ePMJChuwLjqS86OxyJwc2BUv
GA9Oyn1uQcCCwOfIFskIoIFQ+Q9Oso13333WG4Wjt+0+owykyi8N5p3n3yGRVLhA7N30fgiFYqmY
8NDk+Da+tS/t2dcgAeoC0yAuPwy9XNou/LGwB+NUvXLMk9IVGh6v0r6kOc3Z1tvZn16V+SReGO3I
rfVoK3dj9/Dp3bfWdD540j7iionc6oJOheKM2VL/Hryb9BMbv4zN4tlpklxFK8Fa7+78e7xla758
Qxv3wuLuCPabu9XkjQ4uiFsshg07smbTR17J3imCvoK4aOMAvXLRCpoUsRucE/RQWzkr1VnyhzpV
jPEyl+Un9YUsVzHpoCc9x0X0+7TiBn6osKUFJuDqBnSUx/68hzO/P8JziIVId4AvYAIP3yd2tLZC
+bky2DhvGPhmNO/B3xkANenQSckOwEwDlAhogCQxkSA2LhmU0yIe099pJxsc94wPoOZse7z0mHAf
5H3fNpbHco6rCQPfuDU6cDdg8QL/bT/O/sr+oV1ZIedxZuCYWKfh9JE03EpoBuU+mnv3+CZS1J4v
sjGztz5GEPhiDn84hKYHn8+bzKY7pMtdZ8/JRb92ahfu6c78+eXQnrkiDbDWAHboKIFSCUEAP7ea
LOQnTmBlQvhgOg9yrVyNmH4P/K5U1KBktIeE/524KmoPb4PEET4SHzeBjV7ZAdFx6NNopCOeTee+
fE4EfNWdX4rVkHPx7DJKHQcvkARtevTHOENRnHIzgRg6e8LEADMi2f8842wA8sF9BZgMV9MQ9PAm
yY2FJbOq/ljZaK10R9bgfGFy0pYChux+gTkWxuQFHDK7NDB797+728Typ9XHx0Nv+85yAIEYZCVi
SPx7mRyg7GSZJSswp/z3ck5N/rSv7zahcWQVAg7JWeUUznGcU209/EI8XEcq0C22E5c7/W4HG4n3
Ios/sBeNP4jHnolurvHm0BBwuIUNeaA3QENDdis0ozvuU7WIcJfwgURLY+8WmAc7mpk2ny44o9hF
e7hQ+GtCKlzTxE2476nA4U4PVdPTyfXYBm18OHBPeXJW70IRA0R1lGRv2EsnSQKLkN39YlZd5wiT
U8U+2nnNOIvkVogH+mEiQXmJ8aNYFhf+CwNl5oZYK3DuM4qDNCG7Ko2P97ivqCT7xBRhVZp7vXQ6
xmX4iocz2FRQFZh5cBQuGbYTA4NBJqe3uhBP+7PBYo3/efnChYgwRaZaNvo/NVb+0yXHVizHJ6gS
Cxa3XhYfu8euD/hTL1b6kU1/haL65iziI0ck7/4CQzVG88VtWnDO8DpxobF3TzubvP0myXVOnHu5
1yq4hozZFipwOOfpC8O4OWqC5NOkH6kKqC6La0L3zs5vPUFsNWpOsx4peYcRdlTJZrbrv4Mv7fe7
AoGLMdHZDspL6Ays3SMBnDkHGTTczgBPCyCbDTiaAq72UEMEb0SQROxoEf3NOe76tAw/u3ajUwqa
MPDBoGav3oUZYVgCYKzzvqgPPsndfvfLCMGO0DhZgD9UDod2c5DL1lQbk3ySEqcg1wanBqjMEVQ4
3HebP3m4DTaf+F2yhvd+bZH/evMoH26D7RE6m8ihlH7wRvIAo9krUDmMqT1BDeRWlJYYSvXfwBNY
X3HmI6NrrI3RhbacufVoA/BFhYZzYYz8KaBbUSOsFlXm2XTZ4AeyQuCqBUmlwjUNy2tE0mSJXRDC
yCqZ3u0cmjFcYSCPIbcvpeq5u5nCDIqOCzBbSAx8HCR78mnylwy1cWO9obWLyQCuuGdaivPvLq7R
Q7q4kOBhcKGyACe9EUiGjnQDLa++XPKS/ebkAxv16L67G5jXbgVV5YXQPBAIWEO4gVNyX8est+rK
ZKVh8QNbGLPiLtrOHur8fbIgJ9Bv4DJFUPWXnr/xNIe/LPEJrPmNpJkeO4DzHfIjOi/mPV9Q+jYx
u9s19hnJnl5D/msUyCiwMW1rJbeKfR6Vujw4j6K5xfBWz+87iXQIZdoMrph0yUxGUU1ZP4s+ExP4
AtRew2v4ftExKjqiaoBF0ilIivp2SyvqN7KgVYNXJvUbFJ2Ds5ROccfx+8PDhRTCQIufqga96Wag
W6eASZSdnNv1PhjYf9OxLKwNmNADgQlwXyUf5mXJKfj0L0Hh/ZuBEaZB9O8paMIf4Vbzb8CHzNsY
e00uIN9b+8ZKjSupHEZq4cr4rVWdOzoWELJLsFvy15wfIC8xxYg8EMRhyMLQtsWcwkgqXdEvLm5j
IGk7/XlY7gHtLfIAIw2+I14QE2a+7zqiz0vg1wZ3xh6ktSOw0Td95HxFkmjqtQIH7DZCJrDrlbA8
kjwgtAgG5wSnUGP2mvHJIT6EVfzCpEAG1KfgFM+9Mo3760hIG1YyP7xfuAxNzrud9SEeFsJjG15D
yPT+l9PSr5KojAE9/o4iUN3iPQUn/aM0XnAwMInpQtAMH/Ee57693FY9k5oP+nm+RD1CTrI+bP4W
IwP0g0wB/rBaJaa+OrddXjVHKTvuE2g4gY2QpoZECaBFBUtiMn5BASPTK9M9ATvovwkm4SDnh6cs
Nn/XwyHpe4eUgB3T1I6ehMQhfuti4w78xF8k1Mt4BZQOqpgvsvLgaQ1ATGX8cEOOsmWQf4HSA5WC
p6ezHVCNmVy9c/euLCQTi8uWs/r4ZVIH8TTkyzJ/1WLYuRKHpBbqw6glGbNPjGW66BXAY14s2D17
hRT5kCUuNI7P74uN8vb1Jhnp2Gs1/OCBNWRIimmH0sPKgb2FpRuCzppS5CDwXAKZbJrfVzL3cOVZ
60NCc+lvKsJ+tsCbfDlRL6EGX8iUGH1lNUZhnFm0XfoZ7B9I7BBAaKA1nQVXheiMVWjA3gIUKGnl
xDmi3SaIg5x/07VeooHpGLoVvoOejZwudXVyg6bCbzd8B/069BmsBkUh2TPS47vx6UBFzKIDqBQf
E4xqLIeq8T76cnyR5Z6mWbwNmhj71Np1rzx+f7ADpIaIisx7QM42QH8xO5zUrTnbAMyxFBdBFfOx
nwxJwfAQz53tK3y33MLHAattGu03zHPrtDL6Vwhgj5t9fUEDB56GpWTCSADVAzfWbLFMwXhHXrCz
T/yu/05P+ByKoYinnQGiPdp3aOPBEts1/JcqG++wzGHJLKkV0L1z1lY5YBgloDw6cy0O/jmH4xww
fCSnwRWvv71/W75gTADgv6yTIKwdI0AQpwdULws3dwDeHJ08ABgcWKa2XTo/VvCoQH4PFMu/F5xc
Zv/IGaKShVSr2hr03KolJhhZ1UIPh9NmKTWXrQV9GXEioyKVJ5s75DYI5tNGCCeXBrLaPcQv2zW5
PaA0wxJzq1Q1wXl0tR+Upr3nyCw5ZWzlCqeErmFcx6SLq4s5Kugp6XosxDres7Vpc8QKd1LEx8WM
FWajq9mAeXEAe6foRsz53VklUEMANHGzuKT7qrX4jLEbYvvwOjfAI/Du2NTWFCUDg2naBWeb6JFo
NH9YoE3Yt4vMrcyQpaFqZNAyq+Qxh9MR57HGC7vgI1ug8C5jANUQfl5/0ysDAXh1eYmMiHFL3oa9
MLxW72ha0Ow+ZfcE7RjsBc8NEtHRP07vOOyB0GGBIFksTAhAfvr9jX2pRPk2rJT9Nx4qZFXPg2wN
PRAX2Y/DLTc8DOoxC0R0XZ4ggTfYxGRwUwyUuqtdDz4caLvfWl9H2lCXKZw1gPgPujbMZu7eipdR
cKvUrPLTSlemNFyXcbm329ivpleeznEMWTbtw9OZE+M8KLxbXJ7etsMq53gjRB4JLKCzYB7ID1JU
NG4wlKFIAZkVc9BQ6iIr1xEGbSOlbBnOUMbKwgcc0V+3E0zBc1FUpgrWwzkJ+oMtCjHbXALnMgOr
OOtsOy2QT0ykRJNg6rRel6cNlIgGLEDROxRPRm3EKcJ+1nghhdzVss5h00fUHZFX653iGpMUvodc
sdDSZsTb5vw/fDn+EgqmjDSKCs5Rjl6CMvndjjFV1S4hOXSIdrPz8fW9GPSiZpLKFOUqMDGHypYt
zySDE4oAXTkQ8wBKXNeyIjaZA2eMznj1PJ2EkAA8edugoQqUhywzvGJ99GTJ6Hs3uWJ0oUB0DPbQ
XeaoUWWgzWktD+MwTXnx+h7EKKOpmkij+pXaaxJA7QIgIz2o8HyxcKoR3izyMc7YevpwLsEZBlhq
hNy4NQzbWm2RwVbQzoJbNOdkZ2NwOLdFtdGxyX1A2cJwB3V/0goNJn0dk4MUUsMrfiw/eOEXlDsa
lqHiik4cb3mIaAXrD0g3Z58YYl2jklhTKBF59eHyu3u4kMLvSF7pp0u10viFR6OPUXcTle4jRr3f
rUtlq+taqBjfrqPZETkbdEwbAuuO5KXA0UDRQgXHoUBqNFloaF25TsC8+X8KXv4fD5IBfEs/m+GY
S6eAca6onfxCX3/ww1Wvm4hCBXdqMT4CjgSmgPxB8ZMVEXOAyCAuqYQxFdKtJLThn/EFuFUgub5G
NzSfMHwR3X16CeI0iNUAcYT+7Ukelxqxs4sN8IZ5lhKJFfUkKrVYhjMwMgAlIUb8LK4n/XxWFPcg
HwJYeoVUMQ4ZCjWFdUjZTfXUrnY5ft18QrlPlcUsQ2XR9596nHowGhX+uxcFy9FSyh64BFe7imCn
wd1T/dov/v8HQpTUbamHOzw5S/XFej/czjzaf/c2Ny8np/4+Mv0tUQvlsf4M5S7NinwEaJ3F0Phv
2bPZ+PS3CqyYLnLNEicsYcZbDYooqhWminqj+tQ0htCLhU7Cv6kVonXRMxTLuky7/nKkblOMJrA7
z1f6wW30/UL1zv/+5iigdcfdhk5GvcbbvrQ1eDO/v2rwjajr+KD40Neril+GMUaghsWsTXWyHm5B
KF6pibMZFLO1yMFyui0ooEVEazibSf3DWQTPVpUYVRAHB5u+/UlPnEg1RfCSo8DHw8ia0hcWLbqf
OtwiWJHp1p8POX1i9f71dP47H6q84UCl1NlDSmY42m1wWd7iE73PZaLD1uwiBK8lLafGlLw8xVTA
ZQdjIsErfkSVfrl3/vl0VauJxSRCk2h2K7mvGb3NWASlzbgxaHYOfwjKIZUpPbzB+EjqI6aGH0gU
jLLAlq4Yf8FM8/3pC80fJSnIEPMvxvjKg/l+f5ITqHU4rRDn9z5fBh/LcVR4xkAR38wXW5bPIS/l
y4PjlVp1yOEdmF3u4ltMkwAU4q4bzmEim+Bv3Sq6swrFbERhxJVcd7kDcFHl0meFUcoPyyVJc8wu
0yYS/h6Tz+Q4OjJWkKCbIbuv2n29ArfRvicF0V9iT+K/QIVFlYDEW0XZRiPnsy0D9ijgbSwc8zWZ
swE4KPpb94Ilp/6odu/3LxT5hY8WjoXFTmCXD+tsU/XYUo+y5HU/cAcQas85paJz7yP3u9AZXIIK
52zWqe5sKu5EwrHThIh4tgv3DBMXdTY5jqmM0sZU74fJO6Fgbj8iogTw3ct4tUBY+EJ8oMmTqCOP
wTsfqAIG/gmjyt6FYJrv3npOK91LfFiGtVAMWJMbSPN1FibNhNi/RrjjttBSFaeb45x7DQIXVb66
hxWbcXimwU3e08MEW0SqGfL+WEkYHrC9mxwzuon02hUCZrLZ9342YjXTgYFfofBH7c6BpTQoHTz5
8ujT9nX2I+6wp305kywPBTJB2MTgmza+a74dCV66L/KkDMi29BiwvMqw/5fqs7XDcenF+7yCoRPs
l+Edg0ABYb2777GF7fWEog4KIM4IvVk+UP4nlcOY6RLbFfe8sB5tghZN1dsjShuk80gKMJSrJgTH
KrfQlodBOUUjEKZuAWbHRYm/mYPtA2SWJkhcjQ/30vKonWmb/6ELHMq8U5qLSQWUYk0uZ6SjSmmb
ojonrHoqMYYDCQfGGbY3/HOqXOhheQA7kGealulfTDvDs0YP+Fplv9V4UQ02ZuHxeQxpezNGsbp/
JMcy3NLPKxxiutq9et0uhZJVeyLhcNXYCqxkrZtcItLqSP/E9MfxUqqFmfRQyv7FPJScWbB+ijgR
1MWDIHcR+k3hlAcnIjoZMcKA4GBdwrn7m0GKcGhp0f4dnLtvjBtcHCBILHkKDwqjsDKT/QOUx2zE
ReEnGNqpyxT7A9QgQPthMOWlRppzTaQ0ZptevoSlE5ML3W6sCq+CAcSzDEpRHhxYjIwg3xT82Ocj
7qjzc0DAgGyoco/8LzL2DpG2jOrq4M75DxAzSqAj81mINRSZkNCBEaC+pWUJERksBje6obP97qqd
AZxwcTRZcdVfXSVuHDuvGonkRWdpjB+4kd3pBv1t1KsBzUyPOMnsaUIfsH+43Ef1ZWViAuvycbzs
fWYfifqLWlNoxUyGddEchg0CrIeGu96kup256zjJ5uQQjThM1lgxY9PRglRMrf10P2XCwWvuI5zV
e1WMzC/t5gq2uNAWBYs3Hm6vM1OWkQODvD3NcHiEpgMh7oD4Gy+yNjN3znyWo9r4+fTgNGxIMUPg
iUL7A9oGZfTi4mkIhc857qkc0RThnF6qVmjsn7b4EV8nfnnQEyhC7POi4IXDMqlwnlCPEs34tNy6
jwMckwMRt+4eq7SzStj5nXSoN77shXzy0+meGX/BrlP5uO2A3tE3khSy7GED4CHi/xAoqqKhhQUN
4mPqwx6VdIvlrbIqcyU+Yy/cIl0HT4okDuA5zWvVuSQhkl6bbONIYGDtabPrypyTL+gQ8ABEJ7tz
E4lFBi92Kg0LLpwdruF2OUSaAOx0iR9le0e0PactvjG7ydxDPCAXKmwTU1kgSViQdViATKvaaghU
MXGEss4vgCV8LNQ+aH9TFSnUUGiC5ZWEZ4Sd6oSlv4AyU/zQ9vl1WNo8KS44CkcuHvhMFC0QwV54
BbHpeB28dDT5bB6eFq9POJVs6OpfTfaGLov1ryxdleviuwnKwrALCTYtPyeLGoHEb0GZfDpNAtsM
BPx0mBx0ZzAi2VyZdjH9pJdY9w/fniaCmhqDFmC07zFOKZ0gxQlLaWPKUXLjKj1zlX5iyL1dZsEC
a2DEgCyjP2RZlag777CTIQ1aC0qGOiR6dM5fRR26ZwxCoGHjIfkan+CFQ+qEbLr3DEoNX6xT0WL0
3udMsZ6BxmZ/G+vYe2EikkG7vMc7cjvvcCrxy1/XGLV0L07doddwRmVIMU9ExWLc3L1TE7616W9S
GbJy8UnU1BYH5tJE8IKu47qqke/CpJYDrtRp8lnoASnemHYII6Os/W1XN1Z9piM54/KC9yIMieXz
sQ1GH8l5WiWmzbQBiQ6Ds3jg5Co7VecRohsXtAt9Qv20JCnE2tdpfP1N996ec0PDkeLmnXvXHyCO
vpya36xNstr+lWWbgfoEAbF8+BDVuNlvb+syvv+8f/Kj0/gp1a3aT/XvPJz/NP8+lU69NDEhFXa7
XcIFcI3cdDfpFBiXYY9sfJSb8eFtQf1CAQiewu12DRloNwxrE2Mtc4mM+LCJDmu4qzzJd3uTW/mi
5Jfb/E0N9Fck259bMTrxZmbC+CGsFJPTa7h99JvYJASZ2ZbJmnwEtu5tcM8wicPBgLyLrEkNxLye
WkiJKFVaoqq2B1GPp14BRZHfh7iHKnTBnW63svATvt3rguAXk6M0JcIjh8ZX0AchcX3+vdkokOZK
yEKIZjf6hyHDOVoVqBrM9iHskFiAEDsscKtoi7Q4bw9RfuL4ySBr/3dqXxeXjVthZoOhOU1Pt06w
HB7/u96D5bhMadRx3T78qchPX4q3xvPda/nqJuiKFMhbZ8JjDsQovHklshSaQwOGCgSD6VNOEPuW
ZYY1usOqdataJSYIodkzmX9eqjYZB1kX55McOZfF23jTczi513RK9+BFyw0UQzVCS3Kws6ezOzM0
M1CYPO0fRkTjpzu+B1f3wnlZuNsFSoXuy1G3wq1b+DKXYnIBa16h65pJktLScK9BuYtf3BFxLqNk
fl1E1OLb+iJHpAsxC7oZ5ph1zjNh3kdwbjAi5k93alqJGtT+fZidkjDQZBCdk2v14OeKtdqiYkQ6
RpmlweKS58Oj5/BD7rP86Hxq0bVfYry4mm6lu1tWUjWj/KeRSMOFLvAWGPwm1Tt9ohB4FJtyJZ9T
eN7iKnOJRKA5vQ9NIxBPKCpvVWTNrKODsY6WrFaV/q/ZrTB/pnG/LW9LNZk0EqDbEBeX898bwiNc
8KaqOimoIPIpl+qxfEzmCb+GVbzafLWrCkJX1gFZf+T2noF9/xU0XFZqkOk4EWnCHKT/33NpU9Be
QRYhvqnedXfkZCWPiW4ighHo0yE16rFKYwRUoShNdc3Sj+kZFz6YCFtDT5iLEvcKdgnOE9zKu+GT
Bf3y3gzfylHW1WxUz10dKlCvC5wLRRdbDU2smaEIxEYeVPchdZ7b758dZSyzn5V+1Jkggy8FT55w
aIAEwEtesgESTB/fTg+jXk5u2rfFnXNUV7w+AQY5jZ56ETSq9BsY7LQ4UOltOW3LZMO8EFIqF0w+
0m9QZcJawZP+mRDCBF7S39BFKrwVMwlqZrXMFaqvBzb7v9VuOWH60JkPUW91c5n8a37HWKazGaDN
1YX+4ppVXY0nI8xSIQGA9l8oTyW5ehTQFAu/AXEYnHpYd7g4+qjd/a9fp63wW4g0LGMYIMArijAR
EUgbRCO7M4PW5ezfbNvk2fN1LifUUtgAsAzdmG5oTUBUQzywF5q+ub5lFMiY/lvKir3CRc6Cy2+c
91uWpXimQuO0keC1uheogRrxaxJVoljXCEO7VuIW5olsPImXKQjDA3eQEg/3IHEYXEL8hB0Kp6qO
AThjFe1U6hMT2ZVAQyEF9Fe8QljoLKwSWKM0R/o3fjZFAGwIbVmIDR6TVR4VtcjHsqab7jHcE75I
/88ZyZ7gktDsBpyAp8y4CoBIzbYAOb3Z1Up92z+IiMKzziGotChxDpSKAvXHxTeCLZDs8aTju3B1
yc9TPaiMupln8ey2MHtRqg22W8voAYdThdSc6uwRydVTXQ4NInWMqIY0hVQW2pZa2hBEIX3uGe2f
nSrFERZx+P1wig4eKG6wh+bfWT34Ue+CesQKxEL7B12t+bbR3B7GKv9gQ7P1OmvdrKv8j64Zsfr4
8CdYZDPZTCgIeHR0fHgdYtxBoTofFDxr/L/6Zqfqb8bmqJjSDoOgUbxe4jNWSQy8nsmV4MNTUBoz
3bg/8VAs/zZu9gcOn32j6+I0zwBGQ94RdcSLf+UwaKPDHexNDFrx53bMJkMVt4EqTmb357AaPdwK
lvn3H4TBF6g2TSf/MxiPIAkc1PvVt71Z4NXEb6Cx2IEL7r06utPMqXNisEkWGSO/F8pjjOHx2N91
Kt3S+N5a3y7+HYJUyPbjdD1at13/Bn2yzmLaMxyALsFtltv13C7QWcEUIuo0rab0aPxS02XU+iyF
Kyz0KK+bNhNa4gtoJAbzuHGyrh79qKNUdZKId8hETedDK+NcOpvICHIcFzYQiF4k8H71p1u7GOLW
GdJv7rUsgI5MnzdPuUKL0z22jzLD/ClQ4hrDvG4xjgb+OOFGJbEIaPibQBLI0lQyH5ywglrNPrnv
8DN7/mLkGL9Gj3UZAcvRO7gXGGu7aDOTRRzUEIrs7sHVi8jT/VT/fvQak+PgsLcus9MMWZJ/mX3W
rckBvx5x3XDunJrTg91AokOhExTBP/mgjC2uY1ge8Kl+dxEh3oiDMMMrep/OyK6g1Hu3s9/mXxVC
M1AM9BGOwdLMYP7yc+fc6hdd4ktqHu3eths/4A2NaxBr3jYXPI4Cok5JWIDVGC4xZo8JouqbnPOd
839mwkk+JJL29KhSWggfmJpg8YykeKvJydFX/e+vOKrJHWBH0shsOf9vVmmc4K4QkO3BsAFNXkoT
hasTBwE9GddaVHCl9Z/rwj/2S2XruS49vB1Gr1UMoTY/+FEcg3qwbNgPiKOztwtNk5h5hqL/wo+U
Vqb8cYKv0yHSFA+xa5qE2NzwSmfDg4OOHvfoJY7Uw60LBix4HKg8+P6WkIweaG44rFw4vyCl8FYs
E2boPmjeIPubX7iO9w8/VyQlBO/YbBPkhneUM4PFgskO2Z+FbCvfLmNTUr0ECC/hGr2/xCzIPgb0
M5h7jU4VBo8KI8zP858SxdX4aJ2gcYnMdWnLal75VGLy/kOGQeBPq9v/WDqvJcWxIIh+ERF48yqL
hBwCWsALAWoa7z1fvyc1G7MzO6YbhHRv3aqszKyAOaxoPPGj9fIMqw9eQDRImI+YzC+dEGIQPj2w
fTwvcTD1aRkppO+GEy+w/eBzM/aHO0TIFoFrDwhj01OI1VVY+TwLCYkqxL1pDJOXrnqZPO1TIjXS
aYTLJ3VlyLOqGw3YpLTuLm+wgo1fis6bGCnUwdzfzOuC8hCMsTl54EK7WFFZV5990qQ25MdWcL8I
RV02JwDL1n7BiUsvBoIKt2vF7MUttEAssGBRDk8X844kz1qwaie7vgREVGpIvntVzsM3MhDw+jZC
kiYjLVBUsp91Piqi13/Lv9usEZHgiT6xGQHONtTDfXcZ10NziHYko+eLnhjH+QAkmGpzt7xSzsHU
g5QIRipEYLerGuWKuyXJ+Ns0rHd5wb9spqc93XWgfqwPahvmwJXtB/0KR07pMLC8sn9FmZKLUtYr
BdXsyDZDn713/357mPiTUPf6De94cmYmSs9+r3ezAWoW+BvCtkD3e0DFVAG6T5c6u0vc1/+7FfSo
sFKNQaYt0X+8PWR28D7q7U3/vbg1wSrap0Ftsc2fbXxnMFdxDtuq07kblxLdCp4wtRHdHVRLevzX
ScdZgFOljAyIsYTq9X7Rc1JkaBI3C47R0HFV0kq3dSpZLcDWgA26oq1i0PFcs59NWmCODutc01+5
7nwVgNUKbubeS2x67+7LBhYhS+gPXMGeOFFunp01eESd3nLn8OXkJfmcTM/Oxl/HJH+3eNOmrXSD
0n9pW7Xmu/vaeS9gjP4qgtv4MJtb2Kunx3LHZAgW2h9Y9fbl3k/BdV32HmtuNWLrbyPpWL8z89M2
w1WHLPPvTgCetWdD5oWUoKa0KF97rCuSk/4r58CsX8Df8sa3G3T6L6cabwJOKnxnOkeLDHH1dstJ
eod1T/ZhLOlOsqQRxpA6CDVfEs7IGTMRP2QFATBC5CvmsxpA3Mv4TR0zVC4sckp7SPYTUsNwTo0I
hvR+w/NNlQh78Mgt0eCe9qQ0A8uCiRMhOUXDR3g9t4laRQ+xTKy7IrUjEr6tsIHsxNUg54X6nXJR
w4ZIOkKy/JX/GLFSWOQSLwoiXA9KtHClZlRy1dYkq2uv9uBJwhpiDxSmKRPlmeBoyl4V4ol/hHqO
gUDxlFdP3KQYtMGoHLYl/g1zDWAF1EiCfEYvSJnVxfoCalT6OCx88uagPKC/e6Ot75T6Hb/2Bxdi
l+yS5pjpO5IlnecHdj+25C9iX0B6kxZmYMA7aMtNmgcvsjAsqW2J4+Tspg6OViDcDbr+WoK0b+jM
UBEtmyAQNNRpf/pEeHiNTHeF7QiRw4GEQ+VUopP+jbY/pbkaZfr25IGcrLCX3vAaDFHhKo70vfi0
wzTfeVzGzEEDR7PebQ8YclyLZsMnzt+01W7w2qGtsRVSuA2kruIL6GHzTXw4BqHIeCDIaB+ZeY2J
UeR80xbJ/ZVqSXFL7alMU3vVzBPUSP8ly99+gsgR4x5X3Uw53hfNSJ6c/E/FMrqFagzD8XJTkH1v
M3ouDqgTvxxejNPWUCXCN0AesjdAEk6+DieE6n9xdLe/nXzKvOqt5WIWKC8HqqY2dq4pR+U+CR3w
qQZ/D0WPJSmCxNTzbPok8RmjRdNIZnHmQHDfmN6ziMHI9ufNLiAcOoCMRh6NVWFOapkTT7kYByY2
1P6hRiNqxIWqdvEQ0fgAJtatgEFfG4t5Rx0wRHgI5x9Z3qt8pImpAlKqwyBf0ocEZLGuC4rEJMsm
j+DZNk90244etBwGHhBTaYcV/VrWzhbeiFERk+vdk8ER8NFnqcbxCudK+jrg5LB84welxmBjP1wU
MCELiNjbPYUVLO5uoaAlZCMXLAPOXrj+fVuz/izkMMZDqbBtZhi2B25Np+H1L0xAIeM769CuNeQW
wSZjYV4Hi9GP/zIV1hXhKsYqlXtJFX6GAqNjacfDzfMswZooTfM7iyfh7suOHw6XeaNVPC3H1cH9
DLwGfofOVWOvkGxYW+jGDxyM4ffQGdWU55LLTdQ4ATVewOhQpX88RkZ10M2cMJqgrJbgGQgwaSLh
UIvVtRkWyYZDfDP7bXHWQocymToMfmtYPw+mXkJp3vYqDHatMnG57FwhHBtZYmDqDWkGrHvOxCXH
NW75neky/rtPCwRePtDgKqnHNytR8pdTIlSHtZuRX2p4mBtFh484jF0UYAUdfRQBUGhYGxRl9RdN
D6wcQO3oE3JLcG1htDkNxwBf2qM2GZ5FTViS+z8cxzADu0Kmk0ZIG5E7RGolq6g6LWNOQ34hXrSh
gqrwrP+2+CKq/fwfF0ABWb+b4S+rUXS5zFSoivkte9P6JBDD2MTnXoX5cDB+aL0RiMu81pLrhzsi
r/rjTP7yiMj3UqZWrx4lVbtCi4Ky9mFyruCXFPBC279PzJ8uOXgSbknHjoWbfHPYOlNvi9ZSRqCB
s1jn7G4qTnWyGtFCpblQgqDArDV4e7z98+QfmYzCSYIV4aTRQxJIB7Pu7cHlwh3AwJrylf7++9qj
lsJqv5zk1DXf/gfJ5xslDCTZlZXw/B9mNb+Nd16b9oX8CN4RpCugfMllNAliMqqEIyYmdDUaS6A5
ZTU4jkYH+Gt8E7r489q441J7U7cALASTCYtxPq+EULIHfRKfrfn397ljVnA2L4Orq+/ixJbnhYf3
ywCbPaRResfJhJMEa07/ZH2XeAr5IMPXo33xOu7FOwx3vw0YROgwmUDu34IGAaPzwcoa6JjJdrC8
0UppTErNRiRM1X5Mv38Pi/q2BM2n5UbMnmh255MgSAjjTXhGYhpBr7o5jSkLTOFVBySrYsM5V+Ff
eCPi4GmM/Qk+OhTxhHQgbTgjsq84m6XJPlxZF97yZZxQR1KJSgm0N3FABCLybnQSShaIurkb4GWx
GGDfsOci9HPWe8QagTWv2PDxuKEcCDidiDnL2UwfiJMTnCJgUXRXI/SYsKe5yvrwgAl70AzK9E6b
g/ZAF5WfmJaAqTQn1JfYXc31IDiC9ZdAL/SRd+BAlCXjZ8tq5vefHZZhuZ7mhYyb0XmnQCPs1ZfQ
LDS1sjBO2NtC6TfWdtnZ/nNs0Fjk3gMrWWaKGOdx2b2iID11L92Gd8m2y637p0/cbnEn0OvwwQEO
mO4FeicnkSpPaW+/R/UMNIAOAM2UvV3v7Zz78mgeQ33HKp6Z27Dh7c3npBrVSE2l0sDoe8XhQfh1
IcoIxIQewQ8wLnIe/geUiqNwo3d00M6+VvC/3l7VblAICZ1GmMrxJwOfQunRfQMwr1B1bhZbzDFm
0WWBDs2sp0wyRk+pJ8blyBfkbdKqmK59SfCw+zC1gg/W1pCJNOqNLjzpbr9taxGbZIt8WszYgSkJ
kNtoHWGvBEVW+6UINDS92RswTprc3qo1GskNq+7oxyWpWtc+UqjC3v4ZonoaIFCTOVLv09sutYY+
+DuDGbiECaS8I4hLJ+8WVMyMoQ5oIoNsojGGnagUC84dj8coRbAGHX+QGVHEckwdAATVLap0GVZP
1UAhyGmqYsNDndwIjpMabaWNcUB9dMDtGeIm9xDvDRsjiUVB0vJn7tV7/HADORXR7+r5yAeUx25S
6gAoCKg7ECVwd43jFkXj6DAd6kBkNgbvfXNpQAOo0nGxqQMHN7exOEwBwVEbywrvTEJ971E6pmmD
LEIcB3iHTGkQxTf/9zkj4kvdwVxPq+eO0fUWmuwV35SunuW/5ycDHSEyTBD1RBv61/BbR9BX3WK3
N+zXBM93fMSASmHdLABU/U/TRMbZ6IGWx43sxizfGmyHmTuNSSjT4QoascUBDupZcP9U9uwXHBn2
+wyPkDKZWCK8Uf9POGKKxSmYWWnbgdmGaKh8R/zEmtUAYGjlSo12Px8gBc3s2hSrvMmMeiVLq0ji
4vBZBYgHblh1p2WTgv8Gda90sT5+mcw/BHXF/y7YkYv5Ndz8xh+mmx+Db4c/6x9E3G4NPj7lnr6G
rtAdEOFllpwKdyWhb4RYisZRt4aGnKHgzD3XtsPZLapGDFwBn3Do7NBh8Zr2FeRICAQEcxZFBfc9
KK4aLq/JwiTadDpUve4wZCIaFk+PP2F6QSFLMFKqLaPlFT0Bcp6wU5QoDE+tdPUSR5ChAy9c9Nh+
GuNdtIk024xOnL/5WXuoQ2kJ6cNgTzu652tPH5Eb8DH5aMegxOUjkM5X0QsjRq7yxKi1Vbf8s0+4
caxVVJVjLGfthaLDgY/kQJQH0+0K3Vp1kf3yV3r/KctYE3v5Z5LKDrO4m/B+cLPfOrgD373pVNGo
g7VD1QbBwOHBwud7dKQtBvFGFTqItu4DhWPKqDI5xCGVDvkQeh6r6EFXpf636nYKTiA9LqDuKcUd
95OM8Ibs70Io767P4lVD15rcF0At6cHc3uDZzoZgvasR6TA4xwdI9eS0f0Gxn14Dw1EoVChkqOl4
c359bWm1wQar8ffkApo7Y90PsK/Kvw2gUsjn2wO8K3l63OCqSNcDPvtpBoDMeBuCB8KpOnM8UmNB
0n2T0VMQ4XqyEacHVhqi4bswuCaaFVLamJKh/AdCCP2N3FBdaMJfXiRe7Fvj9sbp8MF8GcRVX1Av
mzrqG6kw+1ZhJHWOfvnl06Nh1gonAh6iLpYXcBQ9ddSQzFgAT0Vjrp3Ut/bnDUMRshiiRnzqnxB2
3OsjelJz8XghNz1x2PdmG3K7OwuPvhALE74FLQc6ht6RWkI+oTTPs92FFHNGK2b0gbZkAVWJXcaw
HbIhKnzY/VErlcwFEKCVUvJ7zYlgGm4GzBrTJRdLlrR04chE/gfvG89ZcCs4sNCeUGmKVlqnWYO6
IFUDrzqRhkTdSOjTtAz+/WuHxgpvzHwIKJhJeiAFXg+28lEgMMOrgn9ILwQgvlhRw4oRN+cI2ymq
mM2mta06UFU/P1ws+d3FglEYV08MNjWoNFhQv9OaZEQfbIoj9tp7tq/0LorL+kFvtli8lagRwgAE
1ihN1WzJ1Q3iQhmzxBWrXaQNnYui9o94L6mQpFikTnA+OxBG4PKVJzwJhB6/opnxfTR+hjzoIpFV
Rfvv544RQidgFW6gOjlq4WVisIncB6gEuODuRLBcrtAwZqJUMuV+hyWyBYrJuSLWMydLrAYprdns
ziOvIP94LlZ4ZYj8exiJnM3X9Vd9fuUmiW8N/xqaACcATTRRraitxXUGpRRtEFaWHjLORBtgWOIw
cCgYIw36MpU18BVT42iS8cw21Gud9FzmX1ewx5+gDehQxAfl/eHsqJmoV6bn3ELrh5Kwwjs8e/ri
86I50RzxJk1k4TNniLbX3udFJaQFpp8wcNVTZsoyp4mnD0THjw99onlFgOAmCFf3nwti8pUCum1U
KqhaTf7Y3tKRhheJlpFBTilhuZI+JglMev4CzEOBOqeoTmnOAUyhchZWy7q2likrFwY269ReptJK
3buJBqnpIpdL7YiUKzkulvoXONT8H9wPl2RoPZ2o1TKWEMnIad3lMmVe3jJVWFzBbWd9oiAQlV4M
JkX+OlwC8gyWsajgrFoQUtoNwvqZviLQAAIqwk7FHJG0GITHh+bJ8ePN/9kL+gLhV9jfg6KXfRyS
mzBuYXnQcKVFDh9trjRm1WULjNWnpbAmPZS3LipalNQBk1Fh82l/TeNY20MiVXVoLwWFfhszJ3KZ
qnJURKlTQDKbpvgtJBr9YNitWpHqw0yQ1FjQlsFG+O/FQGJxnDNhPbm2ErSFpYo5CRtSaUyGWpVD
UFH4PHRZXU9rosC3WE+ZkGEtY0lLdDVA93wVkcF5Qs0kF464+/wHTx2SiQxGL4D3Q8BiLCJhvkwJ
HiRuP7o/YIcI/zmEALUtoguPhNWPhKEElwy47wo1pmyfsK3Rocg3bsSh190Fb0Q0SwsGajzpDCIG
aLisawLVwQX0VTrJdVKRqufP/A+4GpoGqjSKADQ/GeuEx8pFBJdU1PzhPj4wSUSsAnHXBF2pd81C
4lFzVf9awSublQgQZk5D/EvVudBbJcJK8EGCSsMoNYvdK4970jMzFYnqEHpaeDndVo0Hk0UmVP/i
LMA5Byay5IkEsMyetHGlfML2Hg7plizeXWyiD/0aeOa0VJEt1Ijx66DaoCNEm5HcqEEmrv8YIpuw
PqmjYEhoKGds7iYUkbN938ardvDOblRIu94K1zf8osPj2W+fnC8VI2PQSaCQ9dWgkgopWy86dgUH
9a3ULPC8dtPbOQArYnXeCP2dzCsRPTcU4HSKAbDXauWCJ4CB4IBe62+vThVjc5B8CoeDcd1SSZ4q
zrUF3IE84EZSeO2hG7tsrTqH69Z+AhZAWeC/nf3kav0O4NuA2Q7+ZcpU1COyUTVRSHiLNsp3QSdi
h9YczU2J7BlObZ2uS+kqyyx8wUvmBSICIoIqLj3I/iluKo5ULU989kn9GGP+tA8eHtONqegdZTKd
HXJL2i/SR3eoITAFe5ncTEiz32id/bN4BrwhYfytpeBD3P1nD94LXIElWx5DV7xFY5CKqN30bheE
EHCavxLxgfuss30mQrjEQ0XGcD3BOeTrSsYLDT0sF3T/ONfT02TRYX+QVbeUII2TRWLanOwb7vHW
2yxbbYfoPBPp80JQRc/bSdcDJQ2n8AQThbXIostzYJXxk7mNjMa84S9YCpuDrKACrNfGc1GwLmAk
tAB6gYfaBQjXct8/FWQd55dZZWDkIGl1K+NH2V0ct91LkFXuozYtJ390hX7yiZEmcQ4ETAT8bQJg
NWtQs8Xmz3bkiGXjyXnCubWaMr5H+6tK//I1bzIEYOd30ByEaPtHYgKV8aGq9CidwdhEeCKzK5XN
F9kW5EwxkxRglQxwhh2I/Ad3OyhF8qFQCBL1g6UOuoZCTQZ8OjL0fRIHw9dMZxNWc/gGJVvgGLCa
7pg1RY6l2IbyigO0PtIgoCNWh2+jgZ8HqipuEd24hd6aGL+j5fY+0osYXQf0kNj5omzoDu5pGlAc
x26NNAERwdl4gcJbsATIZQGK+WHTf+JpurlLbL7aTClXdpjiM0iytND0g4rFdO4LpBINwh6HxLdd
Vxn69MtI7Ma4AmigOKcrYQwGmSsgNLsKe26S5FEjrJzNTKNar2u24QY8VxyQct7qz7BzyctUqSyD
+x94Cr017wvHBiAZDQoMSOEpjqZCvTJGMXHakhOo4+3vB+J90qUpOD6z7vnv6W8COYP3W1Nc7kne
AU7XmejB0JjAUCld678wQ1bEdA8l4Hj9U3PBJtFhk4M9jONfK0RLxKkIWZTuw9v/IKY/gnDinj5E
gmHA/jkkt993dLQxesEDhTaQtceasg3ae0QpH3qtk4V0fSGKD3HRe/4+UtX+VPfktST7HDjovHD6
oVFBLGmTpGj8wJboS9Vd0aTJdnIK5W7AXEGU6Kf+y23O77+vlKkrnUx0AGD6A/NaHiyv33O2GbXx
aLJYk6g03gyLvCyPA2B8vuq2vIJNxeVlK1MvX2kjSdkhqjmEUFLfS7+RMXiKw8qW2nep8+mbVRY6
KHV0dZxnsurJYkUajorztnZr5rsRuU1JbJSTrNnOOj5YUtOqagG5GH9NxsmXrjj906qJrqh4oU3/
fODmcsi349XV2iIlHAkhlAUC3SXzRo2D5TcsK2kBPkkVH3TOHZqcJu0kqmNcDVbB3a+SPXA0xXIj
56HjfHA02Kb03Rpx2W0Z7X7L+MfXuB6xAH/17w62QS8WrqNavU1Tpx5WBu/kgYMUzWKEfNXpyxeV
Q8t7T3Eb7eaV8dkbn9Fht81dVKqZNYaKM/ebWWcOs2PyFhX9xcaVbPhNSkEzKqcAs70NxmODKrAq
Pjwg5s4juHgtXGqezAg8DdddQNAyRCmgTecKk8nvJJtByeMngx9bsi8D6fb3/Wv/7Dfexk3m8fBe
cfw+rdkDDDSzt4z5BOSOO8lMTkq37JK1o5bV+i1H9y3S845Vx3Jh1Eo+3T/sw2EDi5PVxLd3251D
KL4as4VmVa77RyCVsEXKiLqdb7t1eZVkUzE7w9YGSqj5nhwW1L9XRtB0uqVeZ22sg1bAiG2/6t5x
Ulmb243RnK6ZciurqavzTlZURg+ZL6Wr7H40my2AEcSS0/fDqPZfa/M93oKewdKNPy+rCT1g1q+M
7zBFGP0XVPv1/pFc8s549a0HCXczRwTRqFA7MhP8SfnVv3D10+f4fmZ8zQw7GAxhcID5bdv1dB22
PAC/g7MCh7O2UzYjgyjXDNTCn8ZtYVb3fBm9B3ZwPw2wj3A8JWJVjNCy+nvXAmLeGgPce7t3EOru
3sRrCpgTEzssVT4pl59eeqUhY1bA7XA9taX8lA3cdEoW7l0XtFQJzIBimAmFVq9l7Wgxp5+W0Uh+
//xmD4QTpz8MIs5mix3DGuA5TzfWvo5N84y1w5xMq+M9ujyA99b+vgxcz5fr0YqgEK1HL8ywYOiz
RLc2mPnMblmnXsMrNTB24mtPvQeYLt5abbtKNz7qvLDiOdaNFR+LVLCPERXuVTvr6Nezcu+XFd/d
DB6cCSXzcwSEN8tlq/rl/U+9S93hSV/oEoFntQC7Og2zhj9iuKVlNXpPNpydK6vMI7lzmLpVF4zs
iXl2FZ72IXpUXHDnE/NqGkLO1uyIW7CC3o1X5NU+/J3sRnInhjxcgp9/y18snrPZeVq38Ywd37Eb
FRvAcD+zbk+bXv8B+Ta04qTORLyRQuGmf5jqSAXhuWdPjGOaiN1O+KGmChSkaKRrNOpJog7AoxQ+
cHd2mhqyWbYnjIxlBleNuXJPr4S61YOBiWSwqFdIxIFt7myWDuc1lAP+zEcllC9X/d1o2zaIkeQM
TNc7y5yU+styFkiUAoaYcvCTv6K0oqReMFKr30IE915IVrWxVW8vptgXfqA1Nd3pYki/Hs4NhJ4K
Ik8HEhUcLYKhgSFVKa7/PNIrnrIIRdyYNbpA6URZIXUSZUTNekXnyZECUDnH1iFtkevxO6PQJeNM
Se+FEqimke6LfIBDQ2JKQLgmBDTxqFMJfxbPIP5SPRVlEMI71QYtTS2RKJliFXyb66P2KcmcfC+D
jDD2NtNCfn10sCSGJtXhE3+7kNvDhb6Us8zVppJNCcU10+RxL+CIkCGyChzcEV7QJtFyVUxGw8Sr
hoV5K/kTVYvdZAo67Wc+mYx7hsN41/tEt6hk3H87aE72cNY0k2oNJTO8+M/kE2HBzI3pGHv4Gf4T
t8/FQiy2zpgBg0XLY4g+iu1JF0cKZAooWPECkPlRdx/wNTgxSHD0OXX5cQd6/MsW9g/m6YBeM0XN
0fwQVbP6bhH8moQOCl1o+b1dTzkQeJWYaGJ/V1Ay6KjcdC+8Xs3hjx/O/TIl8yFtOE88ST/zGlyi
Mj2Csv36qTjyOSseu7+J2i5zpzmp7PJfm7oP22FOHnUmkM/AjZZjWEk2d8CrOo5VcK+Ty1xyQb6I
K9jCzRyefpruKmqBAYsBiRaFTQpBE5YxOaV3K1rsD9rsMnFq9jdzRof83Kj5xRtiDKr/VPNHh9we
3LWNYdrl5xrUKPXJ8zj2mniXr1IJPRRHBY0JHBM8prFr2IyQJLyKu8CHhX14ZbCeUAMiCj8eWAyy
ZM8xPWhuvZpSrMUFIP2X7ztSNwt2OMAIxxmO9IMUhNJZT6KxKI/0twyose6/8dS5B1NGvxUVNtAW
1TgrBgNiDNXIZfTE6ua0xhPQI39bkPKjs3N2SGa1Ot7Waf6kotej4SsZHKQmDvM3uwe/qNm5MFAA
PHSQPJDdiDQZL97Bh1VzgCU4HLbp/zg3c8iymuotIWbKfED5rz4ETxx5SN2FJKY/DpV6CYoYDtnS
DlB4B7Bkw1+CThhGzFBBvoht22TMIWAOPC8+/8X0wpjVBi+ReEP421H041kwWEx5PoRYTiOMxoVr
UheyFzNH30AXSQCPpAwoLtiAiJ3imJWlFaNXEwKSLlMYI1nGsDjJrRW6hE/wjbbnyR33h7upKvbN
uG3BClzctWfwpF5mAbUANOwXLDipLpf41XoxhYhuGYDkkMmGyBb5OrGPZr/CwtoCFwowE1qBF8cI
D8Ev0IwohW+T0gNXQDOh3yZRhEhu1E0mYA9SfM2Z1LQ0eAXCSqktUP5JoKnMU1Ck0lbx9vW5Zbyg
K5Hvu8haM2ebFSgJ7wRER8e6QxEBqiYCHVfHBaNL5E+SgcAvKCgCvDP/iBsQpHdK6TrvzD8D2xz4
XgKlKUKFkUBSz5ZZkkXdD77/6mL3u/CUpMXI1J1vF61MN5cyQAT6Wsr4+aiN7b28ma7Qke5dClTo
KhZtyY8lFkETmvtVU9XqRrbysBmJ5mUjYlhn0Ah3AZq4qWR8Dytrwr3gCt4QyuAcVEwbHhYTQl74
Hrxhu3zwE5feU022G8iw+P6Z5oMZ6x/Upcw62YC8rX+uH4B2gH45+eM5AN1jx4Cfelzro7zrnxl6
gVrLro4nAHL6Gr1engP+cuE53lVnlDO0aE3E2ebIhiIjqfoplyQ9hZLFOpbdPkgv5ad98ir4mEcQ
w5m90bkaE5CkfY+3RE5P9cQtXlL/tPC7xeBDIhzRMXfEU21lDDiCti9gp0RM2NKK5aSizKNDUGKp
F9UyR9LGTimFEPGvgMFVtGXibghWL4MY6/GDHQqE5rdImQRbY+cNpA8RLEzNbS8TlQ3VGBxg3uDc
5baK3kXLV+1gADOojNooqIuBzYGpJ9uB7gcGCbx4EswGmX+wIpslirkMC2bNMfJyzyxP+GlRR1Jm
Z1521kx6iU5ISjZmIuLENUtVq2oEHEB4BLLOIc49YRFq0XPDkdsALKP36bC0gQAKAbAeBMgCKOoO
QiWgCruNT3C0hhT0XHvZicSoQ99KAgICQPW7R+aQgtjophHpoH4hH36b2NIFrBwS1L+RPYEjIf1t
OSHBQleBsBRqmjoF3AQiziad1oAr5b2eS4i/1EspcHHXSMzYaTzGEljSExtMmSzgC0SfIwxYRyI3
rMya6fsl62rYdpYTY92W+ZgYF+DJEvaayxR3KrBOgeUxhPsp08ST2e9X4BQr6mssYZ9wa4bHTBJK
ohhUTo5lZ+gt75q2PrrLZdx++jOU08At4aqv1ML1B8wgWhdsAIbnGLDGUgVEgcS6c2jjid1y+Q81
9EmvrZsGJw+uuoPs/wzxj+QoVWTgg2MD5lbgAzb4WWX+GEGMlucWruEbsKEWUexDsMQ1oxMlmFgB
WeHRtmQghL1CFzMzCK1wBmV/mHLRB4+BDSVfLrFfZnJHPIQGa1QxJ//AttXeklNLKRV+D4rm0i9M
QNVZI6k+AIvco+XXxl6H20A4EUNQjDVwSuOUqO1fDeb4O7ul8A7SwwJm6Xbp76iUiTXQ3WSJlT2h
kpkthTLPi4AgRJgFVkQYhmcBYUFrtK9s5TOv/7AuXgYoBWJm8LBoI+v4oouDKVPKh51QfFL8MMLA
5XFBFtW5d3QONDCM3G3SRgQa3XDh9UnHhkksEqQaeSXz3+Ml5IJ3KFqvKbSSHH98M6d/MwzDsQMY
T8tKfnBEBBrp9Bjag9ngTfhdp0GSgrLgosNalZf8Pycj3VIapMF6AUK4cXGpKkGRTUnj4TboQGPj
8+SElHPDsQHhy7khGC9QT+g+a79DqWwy2oMtOkQYSyGI6Aby1Ns2cNemZxnRYG2aLTzPSe5L2pBQ
KpmRYgBsXbCOFlE3gooiuBjkEBZfPRH8miueEWUluonchF7Ee1BhOS05dDSACPIp3HlWz97Gb59v
xxWAp+gt2exX4+hDt3pZb9iG+IPhTxfyqLjOnfpHdFEmo5N1cubtccTTeJvlcQM4fxfoRyNEARip
R8M5cwpaULxR9YMas+MIhl7KXDCbh2Nhxk356F147k90CHOOFb18pUsdSjoPtBlp/gULE1l1zZUf
Yn3IzWprHnDbEXUNLqSQxhpzm09j+soS4EnQpnfnupl3w2wWrecl8q2U3KIDZ4L0ihN4Z2Zf0+Wm
JS5+RDKORz+jYL58JaCOhEcKq4xd90+4l2vAI1J9TEUYGS7KmmCrR9jgI9GDIxQy+djI5hDUUKs3
nbLGBdllY9SmBcLRDFK+VAYj/o3UH7odqZsStRCEKQfItIlTQi5/S9zjtw5P2vA4MAhgTBBkVldg
BxhDPiygdyzAncnLmjBtmy3K8aRRdBOUhNwShijYCWLCI34acA/cSuSy9GjvcIroV10BLw/xlkEN
XpVP/aaJgpsqu22BaX485MvZqXIFYVgfg+M6/dWwBT9ef7di17BxdZt1j+ReU3TsbYdhL8qtUQWl
UK6iKtdSfDQOJWJWrltEK0G9XiZRhz8/WtRHr+JMHYbxuTBI7aYRsMSWCRqEbkajSA3Plo09EDh8
6npD0lQaI5BELMxk+RBcJFaClutyOSiLu4bLoQhf3oWFq6hzNibZh/6SYmvdaRMQwdbAx4y5jo4G
zMoHn7DmHghJcKD1KLSoxKxVM1FcTGVCD0vLmwG4MAWNfcdKAcSBEmvhSiO/NDNVGRLAO9nRP4o5
2U05hsoxZPNjcUEfgTBwscDQMXMolpF69SKiwkb9RmV47p05d+gbcXbTQpEDlPBzbgSkpiOuJuCZ
ZF+6llvQwrgGJyBeUPmXblBdVF6drtfeir7LDPai0twrzqowV6HLkg9ztpKiDIQ0gCjA3SPtQJKk
mqKcgOi3xB6CaWKVvZlD6wr56ZsChB43BbtiHkcMeZjVgr2jmv5G/oS4mXGeCqj0LNLmhHSgKYsw
smdUGrQ6IMnj4iYbO6kg1s6RTEzpx/LDQXaxSsvnlTyEXMReduZuylpUSgX2zSkr9Fs/lcPoJWVA
oPam59oRwxkY9VrWo6wQpLQ0CdgcYPRhuSqgDpj12cQHK4VICYhn25NMid6BsCLdK8GRNbqGQuhr
oqzuVtO6TXJuvkgWavcVViKgyxy78FaAFkh0RKn69vE64UCTdy1aTAj1RPvCJFClgc4buAl4DCC4
TcUiLTQ6Gu9NgEKJLptZqCvIvOjP7eXi5XUwYgLPl/w9wfQEt6lTSH+QNg5+H6a0ZDqWFOJPIjqR
CUJ3J7VV70LqZLVvSX6ofMC7unKEuPYY4cFt1vfwC8E453pU6mjrFhwDZe5VpB6ua9v+YMC+GPjz
IAtQ2PCwh67nZtxo/gUj7b8BFHT8H+PCNMl2E3fowa8iXC0NfCdczppUOSAZT90VCeDN7CovJaUi
TWYu6EQdyGg+GAjdJm/S8BYqEkYOm6M5bGjKRgiCNwehMFQh+kbaL+qpyJRFubbWrhhhcjJ/00Fv
U3YLNdNYrQrJlBHM5xGv9KLSn5/5M9k3yBchjk8j6hE8zWjCh/mAVBcY6t20MzJmjIg530jF0e9w
X5TZJ0y775r9337XJCLlTMMxvCXdpTYYNXtwjzSk7F0atL5FZVyygYnYWMYgQaFW6B1g+Hjf9JN8
sGymBcEtZnOyUFgsDNJMiqqP0qs6KMc3alJFhFooZ2hlBip54PXQWReAhuOC+Be00zPlejYWPTxG
Untui5aelhrhu7AvJsmnM9h8YT4YT+ErknwK7ClhEbJQQl2U34B7SF8YNakDfre2cnEl70CNxz80
dpRMrDOZFAh6AmABBWE55wYVmXhICjpS0FDQyIi8+XtcXBfMZCozdhutdA9TEGwOzGUtulFL7dg1
oJSYlJ4b7rMzVMNpZzFxbWYdaSv2O4v1uMQzFZ/vGUgxcjCrZN5fo7V4Qtl4G59RDepyfklbDhiJ
rincDx/Aa1X3Yr/jT3p3jhX4mz8PoAahEnQytU6qpgZtaeTJT5OpMaWgZtBwwkwB6AXYKT39laMx
yDsnLDPauEdIZTSpQSRaoCMeFKO0KHvp6Om5FdwpSkrhBKpGMQpOVyT94tjlqhrrw9KI6EF+jK2K
ifqoDNyft86Inlv+lkX0NF/EFev6Q0vCQZ+Iez2VOhYt7oqUes1EBvSPbK8bKqPgNMSnFy/CBsuC
WBwQmzk38SITo4ScBpNfuRqIJaM6VtgzhYSSYeFG/xiSGu5DsocwV3CuoxBLdCQ9HhGilf4SWDlB
5e7WhijV4SQiRnCuCxshSeeQ1pbDZsjgJtFYZl9wMmOpbA9JHHCmtdduydo4zbSnWXQgWMhHUVIR
ijhKqJgq/e2PVPV2MJrAhMdHVyMZy3xY7tHPLOaI5qzkhVM3z/55TnHYs8ySjJqXZIGim3zA9/tM
2sF4n0f8AHa1/kbVYNs9WXgB7HkplZjH7hU4dihbA0Xq5TJjhRPbB7+dQLYR89GbN6dNz9TIF4+p
EcriVAYYGA90oVaWsLXTcyzx5k2Ds153C+BeOAAfX54LbjWmWiAnRAOPlRRRaQutZE1nGxwWKBCo
EMoU7F8tOk0QwBJGAAD4+FQzHCtUNPjFFAwph+O+QJH4fu2/jM6mu8WXIwe8/OJUuOA2Lsmzyb/J
jAXP7I3ImKMosilwKy6CAef4x/Auaj9VZZH/gkW8dmtG12cwMWeTaw+6vk06rpORdgo8LxYhnEHu
DCQ//tTCtG9mfTOGEi4T/eOTHgPMXYz/Hdi6Ah/LvpBNHC7r8Wtc47YsvSYRd3Y06HM3+isagj9P
MhGNM/V9Cv6/37VBMQc93tdbyIGpOG44FJlYkcfOkoUt4IE9rrdYJ/U+gi3iPEUNaQoyNkwkyk4A
jkd6/k99vGSvsbO5ix5pq1oEiuqkW/pgGkZEeTFcxEMovxnz104eDk8c0K5L/HJct61dzGJKXpPj
AotlJVbk8Is63sFC7FD3LIAOSVoEFmt0ArqF7jDlmfgJnnWUWjLY+pJlgIFNyr+y1FfFoWJFV7Ym
rAxVjFeQhn0cNEyUbF9waYTwuJV9QW3UANjAae6MicQpd5t7E8s0wJXwkxP4gYEX40Oo8YjSVkzd
SpGnpPKFMORy4IWDLBkOFzdj+9tmskSDfgLTGSVs4HO2/Smo4r2by8DkbZMoA5xi5oZxi+WCbqdJ
rZ8FaNwwmGPIgh7K3W9axGMksASCwc2YNsZfIuf8OisChzxX1Lz3UrJ+CW+w7zYGyI244kXFGq6J
iqDlodL32AvqMZbFYY5JCsb02Fg5nf55x8xWgxlJJF1rEgIGiqRNf4H1Ds9dAPjm5ynJOVl8J6wT
SJ/2dt6CIe/8m3Mo0HdPl6IEm6ZDxwC/x2GJaMylZ5Q2nHq8v4zwJNwHK+JLF0Dji6tX4QBbUlEJ
EnNTekEFh3TooisSXZal7kNdYy9QMOFFBmGIrxUshSkRe3bmikEtf1e3Tv7UXdTGDoUlfX1x8D/2
gliwTFU8heOXOW5JECyW75Rv41zsefHeUwZ0JyYwHEJFH4CNygJBrlikEPiS1As/ZqjomlDYstsp
iD6glKBtOScdPky8ZcJVcPh0q0kORqRomLPezNQOqKw5d/SAyDwwSaWMW7KYWa1ZklcR0YEmnPxG
t851fR1G3QQzCA13qzbQqRhDfpBCacNJBy5WdLOQTVdZUe8uoW9jprAHyeQ1kFKxAVAkZvU44we6
hxvmDol3Mnq/pBcXg7UEKw/kn5GqRcJFyaDGBNmHeD8Hnnc4pSNvAedoKknVZD4Z+aEEEGdrQLQc
M5SGxMMrdR/wL6Z1t0djcPjuJsgOG6788VYorA5m4AuYxLTEYdnUaQfpZZwp547uco1H+prMNjZy
TuIfvm1L5o958qjgVAPM9PiipVATl/2QY7U5KHvKZARyJqrePHivRsqDCEMSKK4BUEmgKeYA8JrM
d6ptS8+YH/DJOajIiIhWWQD4l7to/hEhKJcwpnhEuKg0E0SqGIsNeROgVsYcqo3JMw7H3EiRXVFH
iKh+5G7i6aFLEcHTCdvuFRmPk/KN/J3KZW4nipSrR9JSd5Vlx1NeCNq7IM+Zk4vRCZDuEYc0ujsw
TcafdW1XjqJvRKkRdnymTaQkleH4/4+kM1tSVFvC8BMZITiAt8ygIOLsjVFaCooDIor49P1ldZw+
e/furrIUFmtl/vkPUMjXI5Ps1mMUEePG3sXWtrrfqW+pSSHWpiSDNGLixP6YFHCXaEbjfJ7PhTCJ
iS0ZOKGOf50HAg7iysNfHpWt3WvMsy5NM4U6pAsRYSLKLJEfwGHh3BI2FKWR1LzIDhLoggXMxUOz
xnxKFHD7u19jAxfJWShDBgkeF/bXFwBN9Z8CIUsICZudHCticAIbzL6grJT/UZ1OxdVHjm/NBgDb
kwgd8biRg7oCBpl0Jor7mXQ2mEBy/0jjOpaYsODbRcxfcML1Fj6CdSVsbo/w8I2Ffdv9JCm1EFat
8ItASTLsgODCkb0aiqkk3lcTsVvenwQIIAv0xc/iw/OjgPEuP19kuJjzCmYlNWCXY/7vK6XnxlOB
AeibIVxrijmkrYxOJKJL7s8JL+J736wUk2K+QyWRdNc17w7iWcfQBpZyZb8SIAeSAT5rQuOE+CXG
aX2r2DL+EGlVzjyNXtdM500FwH1CJzDDS4FkK6yEa+ZpxY641NCnjIEyWC31GNw0/mqib0meXO71
GwsGVPcov//+ss/cGCdY/13RYQMb4GfCAYLICtkkqgp0iTvMmde3JW7AoN8u7ytrDUEZckO5hDDU
auODGxtsSX7e13vR19odlYMy+45Odl0kqpyY2lL6uWL9oRKSQfhz0Q9u8XcEbl6zHnC+MvqNWXTM
DBrYlSjHzNfD76pPnrzu3lSq3w0UbIy/oDn8KYR25Di7j3AWQuJJrUnjLpojE+cArnU8nklF78+K
MYUaQG7PXj6s64reBKou0E12RLtbGUsUyW4ia06OPUEGlj0gphhGoHTl4JU4Rt8w6UGzv+qNV+ze
sBsEFiEA1Vj1Q2sc0il3IbxRn/IqmRnrdaCfWKsv1KDNasCxiZRntyMWcHMlj5KdSwzv3wgZoCsz
zen/7ruzuAVL4DMG5aYQ1dc+RjPC7aR+eK7jZBt/jc6SS88jbxQt83W4VKbY3tKdMUgAHyIF6mnW
89PDabp8lrz2ABmgUgBNgP9yV4YdLZhl04rfGsXD1tcJbBbWkCGvLf3AmZNO555dyAXvvRl6zfK3
BZ8CGqA3fn3tq0x1yJ740upd+VOqNWiCH+vEsFVxV9tw1ZkuJC4FbpO3aNyXCctHjgCsdt6awY4d
XnwMktxV+HQxK+WahGFptVrW4g2jSjZBxtj0NPSctDXMaxAYcA7cj39n0XgGWmRiL4u/8Jv9huLl
NLNdwmrO5rIVgiuyl3btV+Q4/CGIozhyFQvMDHx40Rx/C1DAZT+l2sLohtMaKGFNqzISMA9S+p12
BSBcnbI10tXVVq8x0nV0milBPIA8xXZWDJu1Zi7bewpvNM+g0EoUH/zkChjOhXQHV5kTQ56VdpJW
SQbn+SbZckTu6gcn+ltm2tjjMBUFacj+4MKT6fjPuS/HyA9dWDJ7TKS9SzKMy9G0PF6WNHUJyMnL
RiXXUBkj/IUmIFViZ1mMnbLgiOFRpLT5TFwkypeHuey48XN9AjelRAFn6tw5RXihgldjgljxUWWi
dIbtk5uIs/72XOSY+YSPIO0gMDqaJcZBD6PqshqxVr/aW44S0mx8SPgpWz9non8ailUTXYhBdy5K
EkoyfAIOcIMRmFRXkBynO/f9GPhxDzRG78nI4+QoW+vV8PA+hFLKpWGh9RRzJjRUegYkJTwuAzHa
POER3HIq/D9h+xn1JDtbi9AZnyirFnljcGqWo2skaq4pP1ujrpDhcIJ32xyBp6QIUJP+NObp5+yf
fWX8hPU7JSP3voDuwARlD1OFAlAZ6+BpI/YQOH3u0ArHPW925c0h+vCA+k4cRs3FNBzyEFdU2nJ2
uzc60HXMJH46UvcvEFijdyW1q+GYouFJ9tubEw9+St6GdUF8pEUFoxkkETTzf7eNc17ZUcR//XJK
EXbCpRze7WWNoITbPKNZkXr6mXGYcCUg8pRifEUpVW+oMdjPQNkpxthOo1rMNvBANieD2jw/DK81
GmawH0NltbpITa7BFgrDHW88fxGktLlNMbqVAhGqo99hqJlg54fk2cSswLQNZsxcQynpOy3e7GZ1
9le7gcO3v42XrH0q9UTKGmhm01k5behu+a+r7G8C6FDVrE6LIQpMWXc6LCI5G/yDjv2A18CwkTVy
B/eAujOit7aq/WLSWQ+HyoqhgeMnbcYCLBUWNW0x+MVBXp3Rrjv4EdSOPoyW4DYeOKehFNXAFIvN
Q7Z+X/Ahq4BCJ4sjQ9/pL7QMhIHrO/ntzAo2NfOtyF9uOow0GbtxTeYfXE0H5qATDupRBRJjaBsG
L3jocC81VHnXEQxom4qjwjfuxTtaanPBtHE5zWl5xSh8tpN+8RyLqWIPNtTjKOUcxB25BAds5j0Y
NW1s85D4FXZTGM26REVBIwJp3+MyhGkCr2r0bEwk5rp7J+y2Db7AMF0eEZEr8QTJsQBpkCsU68xg
HIyLecYEPWI6GR8uHKHeHtnYG7zYfFG0Cq4hGz3nNXSJnCSNQ3d98FnguUdg9L3BWK0OuBxU6I7z
QAwUrj7jIW3oDqoErEGyLQ3KnzhbIq8qC5BJIfywoyGBSMDDE8gO2N90vMx8leZOP27Qey36EaoU
IXuWFkAcn40h7Fnm8JynPuwWcjPkVR+ANbFKYSbJBGybZz7IvbYfctL1aymTeGh6u5xJqb7Y3ZNN
u6GMprNmOYBYhI+Q18NsZnMFgjXHBSF3b3PDbecurC6/t63sJOH79Ife3DmRjkRL3wyQrW4Xp4Ut
ArZocfGh60KWUs4kVENuyhfhigzlZgEEtEsQ0Xunty1gxRfD+B25zOOKtBGU0be3ERLH2k1+73bO
J4XJ2nVD+kyxgzPylgdXFUgOByFCPE0EGPiJ+jcfRXltLmrpO3lEYSiu8K+7n83OjDeI9IGmSXc3
3a+5sVZ9GwF2Zf1ypK5oXVgS9peA3ikosP2NT0+TAGp9fpaYz3b0hqvtDYcNmZfQO9TKSs/s5Gc4
UkC9eK4ME856iJpEuCDj6ZlM2ITHM4qrpbqO73gwCInqMBDz9OJixQZMrPMaMvTN3RKeLp+anaDH
TjlcbWA5zpyEmQsjCbeO29NHR5KkuHNtEBSEFewf40fwZzlal8ZKoXwqfZhdf98T5+wCTBQrgY4p
DK8g1awRmZf9wQPmhl1HGIeOM9N/GTRygMgULou6MjgWIe9//aIT3r82oPh3mhtD+MY0MEatcWFX
cABvT2useb6TILRWNF75HvrjDZnefXvRUH97wMch/n6sJvcwEKecer0EJFWdlvtjEv2WWt4ccL47
VRofoBeeRX2K9k8nWzB5Tw0WiAPkChmYh0A0gR2rxYN0jcLV8+q+MYPcKHTYkN6S51l02QxWRx1X
J6pgmTxMJ3wsxk7MMBFvPr+3pDCcOTySNvEHHKgoPenka8ZSMsq0L9E6Z5eWC3QND8XSPaUkFPIs
ApIBOGAfybG0PMFjAZxcxCfJMmPHapzGYQK/fKfG8s5/v2HsImyw3PFlTU86iHCSFSstBRImZ5hL
d2i4pg1HiYDWyXX3S9zycOr92KK4WeMQPz3j33E2sIUV6yLYI85IQyoBzmN3MDlqSFfPkCegaUDT
bqSMpviSZS8EZW3WVKetwk6oQyOm3NHZm3o6uyFDv+DuBGZ/9cO/ZZTzWupk5ZleyU+cPwHKZj/w
5WjL0W0xcPl9MgDej8wf06w9NDH27+BmTJgC97HIkdBhKqLMHHpkSc8fT/PoXTaqd2VIRK59w/ub
vyfYn1Ie9JyqMzvDtWKzt2G77cUollKMShQrTX5X0IziRQS3QahBVq9jHGsjAxTFoYQc8tK4d807
xByG0hQrjUGLwUAX57LK7tMqG+qqF5S43/BpbxEMuNHyALEZSsQ8+QiKzNrWwVoKL35aNsynV9cM
8tnXLI+0LQljzdlMtTV002wpTM4L2wXc0g1ecq2uHoiluCpBmTSVf/1dc4kyahVxwW/ifVZJUTR3
Ixv2wtmeMpJIWu4tXWmX5cBtf4bL7h7PaODaHzTpcX9Gn6RPBZE6a0LAGJWLhx9F8+oQEFFvd4Il
GwRObMAw1YLRoocEAgnJXOICtozYX8TcSf5KlJqmh2plWgTzCB4fSqWHOYJpFnC/P6GYILnsL7hk
NcJy9bOp7xonbDh4wPy2dFOq5hrRD4ZIAYqZYM0iyn4UfId0uBg98nQ/jP06Dy5bGnJGARhePTqE
pN8xumxrdMu2YZt4xs6x0/+pTA+ZjecFKsyvKAgKrGErmc58rOxkfhuwBn2c/bxWxVEHHsxMnIQd
gI3l62JmtZWi0lSM6hbXfe9LXMLV1hrC1Prv4QspP5ItfGxexh3GH6gCz4ZKPatHKMT2WCI9/AZs
ZAKyntObe0ANr9RqP7xtWzgDQBX39/KCw+3JrwfBl8TJxadtd/s+H+7LsAjJ00AAixfKEpqfZ6xc
PXbOb2mmo27HZtuFKDAwehebR/BJI4z2hSj3qbh181EaQzyULzjXnn8YoGbJy/+Kp+84V6zHCnSE
LhXoc2BcFueoYHZDc/Si88VKZZIyMVygLa1TKzu25rfj4wRZkJ85wvt3mjv5WNeM87xP5QADAiGe
YmaTcv6Cfd4iNKoXUgQHJc3Ua9RzhdL3HD2522x/3+DGuvpzRFK4IaqDCuocfS+0XVsjUrEjVmWA
HM57jNLmUzaboD1ssRc/kbWc5+m4IDtdw9IIo0VM2t5u13u7VBrz07T2bq7En18JklYNJcytd9RY
P6gHcW0r3R/sgxASw7UQt7cfYHKWwS06xedI4zAUFhC3Ccqpf/7p4dsnBsUy+GvzhbdQZFWvJVKs
dPyi3V4W8MYZdR9KkBjjNL1Qf+v4pNSiERj3XbDZUA9zQ+d0Yn80IaV8GPXezGaJ9MV6u69x5VZm
5V7HjXcJzwx5MAih/xhYWJ0S7T5gxxCUAlad25923NYmnUEQwhANSCqUaQsYgoSOaC6N7izlIxL3
aakG4i5sts1JbQoc2XAY6mbmbu1m2OCrfAn4sdH1d0DKM6FB7/8b2Pd4B/BlTrvvD2DE6JQdXab2
BE+sGotyH95liDE34rUlxURn0p72NiW04HfAMupOIY6KNJLwDcYloD2b+6q0CXwchACDTMMLltkv
aStns+Icpg2F2CB2dHjZzCn0Wsgdv+J0TTwSYj+2zZ8A4dvNtEeAqxytYKUzagM+LKsZfKzPzSqG
PRwPuUSBPuqEjz3IJEjnoHR6gU7sorqq8PrFi9JicEF79nNOTrPqqDF6kYFOPit/6JW/gapAh+v0
GPgu9jhFLBNyUojetHAUPCieT4giONHIfjFgmze+djLntyTSqhEbHacIMuF5bl3fEbWXv+W+XRGS
qRfqTPSDv22QDQRVFxeJ1qHxclHqHQnqGGaG/rQCVYbDfbyY8YQyC4Z+CzYaeFxGOunw+FDyQ7aE
OMXVZX8wQGH3l5q9nTZdRpydNjmmwlzc0RLsqvhp1D8qKRoaZooMTU62zNQaRvAoE75m+LQX/fmi
m2DrbdfT6URWLOq3M+vDGuIEJCo6XHkdbLGfOGOvSp8pISbMwT3Cnoh5jMo2impDVB01s/oCpHYi
0pKasra3ao0V3VdWZxUwp52Z242SWuXF1CqzM24mqnsmLVcNn0gtP065r/YPUJpwgEqvtNpu5fTD
jKaf2EWDsfBvTakramKafh6pLu8dQ8i/P1l0KH0LCxMAu+Wh16tpYOSfAjcxaUG8IrA7Q1lNQpJG
Cq0NsKqlb0p8hkWah4fXx/kP0H6cVQ2KIEH2UA/IwRuJhFMem5bXdvVQGRNo3gTyTOOGhI13a/qx
8kQ7Gfy6Igt5iGwFasTbf8+U0TO6/MIRIdVMaO25jcAISG222QDG0aZ9YVjtRI4gViZUjcMBVayY
9YtIQThQd6Y2VF9S9sW0G0LZEILQzEnd62iU+Ixh6K3lprL9hFL/ouzA5ENMowq4QyKFwYJgImxl
eU2GPf0gTR6LbqAGChX4VwSVKkeCz9BoBD3DpFlHlDZT5ycuAHxbRB5/xKx0A1Z4nfPkzcbjL595
e7V2u/ENZpLQCy7WG5YqkzWBSCVCqEuIcOl/Rtn6M+KnQfV+QkI0jJEMOniiIIzUzJ2uEDb7nPIQ
YkCYIKDNCMstPFLhYcmQoo5oLz9Uko8sN1Ma4K55orPEhdeS9Ez9R94i65OOSj4fTYZRDFA+8jzI
G0enYpfYjDD3FK1UNxDih5hjcN1opGlFhWQirwxH1pEr2UFBJ9YegkZwhK8wUsSdDuNDzAit0m17
0w5l7ZZB+JacDGA9sbAzSTRiP+Wfc81KnZrTSfbWZijWdvJNbUz4TlaGwpT0oyXbOxuDCEOVcQel
MTzHM9onNejtWXQgESK2luUCtCyZJnCIucxjPDzcDBs3fZ1u7vNcwogvOKvepphGNKG27JAo1Ru+
EozmaH6V0StSF7poBV+LaiQmLNpYWeU/6c9pobpM7/Yd6uShMBVWobh+pPiOYxdQLLtxH2bpQLrw
s2S/4C+MYxXJoz6Up2+SgqhqxrOHflK+ZEsKkOoBYLCZt8jQq5nJlIyv/E4iGTFCogXuo4nEgtPE
LxMyOeN3gre00swU+yFunL3ofiabqztTmHoA69xuXo1TDACDd9dwcjq5StJrLCw3yioGTL0p9nZ2
CgcmJe0LCcjAgrwHL/vLow0uWw4f2BoyHIDi8jRfyvDCubxjhgL40a/I1GTx5ZiDRR0mcV0iOpuz
TaG4/R0kB8n8QFsPkM7ZCwdk3mF/QGl66LENw03i3ZCxFfbXGl3e4caRdTfBRXFWwPPvgRxtMDzh
uy5itydn098gVgQQglEkCYz28wLGHaKnblDMKLXZMfyWRrM467CoW3TurENZyYwGKngILwc+HsQ7
MXNomTSuCRw4zW1NhBssLrQ4Qk/EiAH9BW1dj6oZoyG6CZqqzoZZxqFcHg59axkLLeQGr4+GdjCH
7cZfQCKHmI7dBs+epFQJwZLBKTN/IKM/6gruSpw+Eo3HkyYMs53o1d4smiawVq9gZYVg+j5fJSx8
hiwkmCAklTjQA9Q4woux60nj20LoBaINOkdQVf5P/T6TZgzMiKLLb0XZNGd7+XrKUg6w66aelwBd
tIcYa8ddEe+QHMnfS0RZD5c/ZdfbqfP/uk6e5dW24UB4oddnShCGcgPQoEKU53rBugDQBJ8GeEv0
GQsKZYZk0EI1NWeoGDJhh4H5sA/sqCoSBKnUF47sD31Yjiq0/HA33oHKQrKMR3HPpYD4HKFgi41p
d/o28YaUSJnRkquLI1dyEFgXK3+8kWGTur0KTwGLMzwD32DYDF8XprRkagOu28stJDB+LM0AskXe
vlzervsB8MiQfLZt2Zp2LKEZ4KTIGhK4iLe/PhRVkHTzwjxGIzVie/XBYXhkGRZ16d+ED/qyYiov
ybndHxJWHgBuNwBCFrWhLDW+XF5WykdCuBGwMBQVHvsfCkDpxKyWCikKzMkLCIDGCUta246W7j5G
hytMsr6Ft5hgsOznscir2z7gADiD/WcuDp8BH+NCpDpcWZcEGAos978Z6mipjoWEPaKciuZRtF7a
PoME7he+TOgmZ7zfrRuOuaoAhY5De7H4EpfEooN3ykTs63YmsSBMbNoyPRCNLj5/PEbdmzhLsuut
GFVTDzBM5+gEKz24UFlHNM8QP4B36KGlncdmkCUKl6qym32ExS0AQ8RfnyCXyFLh7BPGMfC/Jo5b
uCHxtl3xkALkhhnEGFCsgfH5Qt6EaY8/MuyGW8INcBjN0396uqnbk6MZ8GnjZYtH4ocufP6aMT/W
x/RTxULMkTu0HgoT/dopjhAWCBkM44pkRuGcS/SggA/stog6OgiJMNPpGlNxZXgZR8+bIkXoOx8u
pCZyLsVENAfyQC8FXQsNxkCWLlNV47zB8gBW9ORXbqipw9dVaPQD2gFsUafeRMOz9fcIvMMZxwjg
f3aSEu27kAfqvbxJLts5Ill+BKmihnYlIC6kDG79l2dBN7TJl4Af6fdHbGDwF2aJKPMZSAJDMmoi
BWa5zPjwwsCnLyv/ZF5XjIZntGjSI2KMHJn0cHRcpreF3Q3ZrSW5gtrFCAaH99zMV0GLomioe/OL
/Q77y8skqKf0jRc+cwS1+qAj7oP68UpeyRdxOK7gDjakuEOVwZNNDawsHTI4QMHXw5uSgnsq6lay
I6rhgYUoKrGr51z8MKdSwfa1636Jc2lJZXqmVi0stTT70Xc9edHwDWbSWOUGmC37ENroPxWw8Fdo
uwCDjspYysnGFXy4Zll2OYnlC6FQRTdCzSVsFq4HdQwZHsClQsHPva+lB5dZ2OdBkLH5jB2qWIpu
QB5Ymk0XO+qTC6KO45LUkjzRkseSD682ObKpy+kLpwbT8z9+MgZDHHxYLp557EXRyMcUCvCMGi3s
ByKRIiqSjoxWg1/JkhknytLSMA32F+ZSnA0uSgsb0p0lFHqUOyPAHtYnzzlPGIXpGFIeByPGdBCh
YyKnbTSpIpJgfwBEW555umlwfgcD63NnKi2S3gyygbAzyXyWgTUmjWQw+URVPgz8ZiiDHnwJU9D5
2XmgBgePy7Fge84/qn3f/IXc2EwOM0iN/8POmUBEUoqWsdxZ2UYbWAb9QHfz6OZ/HfEOedhN0J00
wWdfdMzuZDA9+wPcisMLN4kBEmQzwZBpR8hxnzS0axVeLDZOwkOP4qkNu+Mt3nmuRoXB48Y5yWxH
486IXuRN0hXTsbNmAcOdF9ofcHu9GyduDY0qp8cDWcqHfKjOBC7d5kMc8ZUjHTYNIJRQS8TvUTNh
i4u/oPXZMevCncguiEcQQmnXeqEChlYsL6mwd3xQ8cIFbXhhyPAQLOwOP7S0XbhsQmxIYnYlyhhu
EqvkcBVawEHo56mNJQIoELRU/N/QjYgbhcnGh37CFWUT/Sff9XBncqa2TGHhbmEh4cyBjXvKBwLJ
yaLtVMeNHmslZKvsVpq7Fjd5pMnyiMsAXTfOiUhvcioW1ADNHoz1Zf2RiarGyB5QrbhuRDSw9ISr
+zFQkxU0GmJhSAUFNG8mHDzMtDkzTY7Nfcz5zkbDq5FqsEDbHFXg1WCff26AQmN3CyJGcPYfuV+O
W58xhpx8tDo7SgJminAIno68II8HKKuseRniwUGduWhyaPkvQ6qmUbRGhDo9BnPViIIs0bhBf2xh
Si+h5wkUL9eSNUBhxWWieePyymOAHUXwzNmGOsQXMQ6VRXWlW12tyKqhhOJQlreS+DEMfOGDyof7
RmhbZKjKvMaFjPDAErLaidiZUYok4XWs9s/Mt0nS+knN1FRCE+jBmgYSqta2OMF+5PwlrOC/1IlM
1VxyA/lPDNHlOIl7IfRz116PAtP7RQjhRdzG5Zqtt0BpK8bX/v7AI02BgFCnZcfdWR0PEJCBt4g1
6Y0W2xkxDd/LIb7++ZFvIkxkL1eDSlSIdEslaFYfsgT7Y8BfzlkpVGK4E9CeW4wBuOJfF/e1NRnc
rOzX2ZYkFxapPPu4sGz+mlqoU1KlyYSbecj/lo2iDAkabLNmPEqkfsEZk7cs+agfWHCcGiLNCxD+
PKw6vmjGfjCHuwHgAs9ZHcPvY0ZKN4K2buuIvAu2JGjNWHCuN88e8JOCDZq4oqWj/YhLNhqZEzOC
mMmJ5tOXpXS7V1yFzIUFrIcjZsi0mvoZT7XdKaD+xN3k99Cd3YYPS6oxngl20oCZBIfYn+p2wPPN
+INrSZEk7KMDuykLR3L3ZMLFEnNOjEAQNvH3PL3r9cuPPvZpdpcqAi8AucbN+Ara67Z+etjHyt4g
v/j/n3rE7LVNDOg60W0HL4zqc0eEFGwUbPvS+UkMZkh+GfUS0vqSE/RitSWbLaXSTLrqO1u4EPab
taQjcik6YcyVIJYXT/02GQaS4iaQ+bI4FkcyIrkDqd8et7jUewTVZO+GjcI7VGfbN4Jj+HSVdWoP
9ZMNzY7R3NYrBxZ/1pZVc28ZFSwCql9QhSFstrovGjeqck4MhvJQuuFsQFU8IMAxiwZerMxnaP9u
9Ltrmra8M9XRa/Lt8Op65qkXd17Hsz5Lu8u03PBh7w82hnxHA3i5rBi2YHHc09dtxfm+F/Xb7ytQ
HyttcsOXEp4shPU7CA3mE4qjvn2WZV8bbeMMo1J/1v+uqJ5p3+6HBnspdlMOgKewdNTUg1qRjeFS
4hH7it9bcrDQ+2yHN5yZwFtTOAnm+W7RR+/13kgSMJbrU8wpq128d5+G2W74gMZLtaqFuiIcQbOa
Fbta+ht9orPRyrxnGYjQonoYR43JOAnMZW6oWMwws7a+nAnju2of0WFsSu5PawY+3vNpQG7GtIPW
w24/zfayZPN8WcfT+EzSOQOxR8bgysg2Xvoypk/d2L6dW/j75SQ2aw37puH35PIb3WxUr4BpjBNk
VJ4tQLqL+6nN4/MLTKs0btLTnYqFBrvwo4kZ5LZ2279ZMaUMVLZUKTTX17fXABdUkU5YJLezcwPs
uIZdbYQKO62hf5LKwfF0ZQvNghaZkNaTxUUn6Cd7POHWDV4sLtGPdNZs6XfjHPfo2AZjJsWZNG2b
Jmwf6sOWDIEQkqqnOfDenzc7y+CZp8nqe6Hwggpzs7QhN1Il0xDbTnTcr5e3T+/SHbTC24IpwdXu
bD7XYUqds/5RgV7dvAfoYTUG5xcwgXVHCVzL/wdO7jSQtg9Ycx2mxwJdSr1rjCnYNSxDQjGseoWQ
YhydP9TkX3PJwcUPWBCyclG9Vsc9EH3EYpl1Z/su4xx19MYAjcNsq46wXWBHYpTLk8MD31ocXj0z
B1JfqzEk22w3ABIppmchGWHPwQOur2UPQiRfgwnafWzsOG7xVCTf9end+nQgN6sev8bceUG4UtiT
KqZwoXfH9oA5h336jR5yYPzNvs6M2QltY96aaMAixgBDCkJlzty7U9i+jd6fUfUXPBnzRr7YOCo9
9FF9XM2d6m8wUNLp3lfL3uQ+umeWxmJ3P6+kfvoVmUU3t7vSAnWUsspRIJBq8432iaYZh14Sx3F1
pLbIrLXsd+JxX3oxeE7m1DoO9io8vUnVMT+w/s4+MJ8CfTp/7m9Pn1Y3m10X5dNWMBehjxkOVPOO
0AGfvWNlvY4X+I7U/7AR7x72aJIArUc3qGUnfDU79rkFaN+DQGunWMPh1M9EDVaxob/xueLF8Tjy
dnkPCKcAPARvir6jcRYDNIKySm2vTXuS4Lz4vYJWgbkp/lMdp8czNf/Z4wfU5qN0qtIrQbyIFHoU
7h2ukvtY9gmt83vxY7k178OWUyLPnbYnzS0aaGMYlY25eTv9yapPUtFis6uT3S1uFiByJ3P3B3F+
fZ6CZWcJavIHDysD4h5rV9zMO3AbMMzabFnANlwuKnY8DHmIZk+3DnsoYeb1xc4JBTCr+PaLcf/q
wzql9+nDamlAKUlCMDXmfsg7mBDwOEUFMLMKZWkwfR0HY77Cygji0IZnLJxUA0PkAao8qluYvXYJ
MxF0/cqVWdWo9UhdY1JovjE6AU4b9VNaM8KbnEZFEPwMcwYeuv0WluGAY7txO9/9NV8ITn4ZZ5Cs
D4857cFjDvURlBw/4EmnD7lJa+Fmm+YWf0y/AHlRARUD9wcfHbaeQ0DVHSy1ouvBbgSbIakqJTTj
TlPRwNFhrYYinnnYuL4KOfFhZlAY7O5rzL8B6FUHVho7fsYxcddHgM+o95YdBjh3Cjc4jHVNKqKe
Tu/zRw83TO/9wGSurCnqpryTs/N6zMuW+PsTIvc8vBr34jDFedOHejcZ6oe955TvuYDbwacu3Roe
ugA2g8+i4Ak8fRADPxi+qE6Txw1h7QftGtYMAyjZGXXg49Hz8yA9eRX2fZAMIKc2LszenAB5uAHG
62M858ry0vV4D51lvpGkiHNlznrw81q09bDZTvxIplBFDofXqlQ7fY/5Z5tcMC5NYdWpD+f1mUPA
qfCPwdwDV1K7fln3zWP+6Xr4M6cZW80VfoXx1icomznJ8bVmUs6wo1uzj7zx2QJuxRmPkcD1zkZp
yT5yt284lSJVl5JVpH2dRT0N+jz0xs1NuRPWFjgv9Rjz5sOycJSX1YZiJUAGhyJTrbs3vbnXwrrN
tbfNr6tqZ5P8ZrRQGIAQM3fLY/7sXXs8c2CClJZ4IUGTb3Butu+v6Da/IkDlZQ2F2cChY1+49uRk
WBUZ5PyNBBk/odNaJ5039XngsjGQiKRtGut9t19Y32b26VnqA0fFh25cJmebM7rO1yntsUQLk4QI
8qJlATPej8nUGonCvEop5P+Cd89sj9YVc1Nk4lYDe8R7U0Q2QT6+g6LShg1VCM2ZEbStKL863wX2
0VZnkZqvvn0/WfPOxe9TZmBYRNCC0X+bvBYVwhdnwo26O2fe5WUNJOcXW9rGIDv3T0PfeBxp77c/
iD1id3GHZds0Huy2ZnvUMM86MrqmULk63WEJWxHTO7vtkWF0nCLDeAI1I0dtJS1pG7ihPMroo9Q3
fNbN9+XCFEtwJGcekMLUKId7DaRrmc66F2dEs9y1xOuqQxLVa9FJEnb4xCdxgjUyLLgLQBwaUGXq
XoYxp9mfJpFpCk3OvQxhwPT3b7s6nvtDVCoU263MtH96osvoBNJYkxbs5uRlv+3H6BQjqoQpUE2i
4mmURAaVAUSKygxOMAZ4dN7+sRXXngIVba1XdtY2f9j1AUPgLEArx8BB+MXMASA243SNsO1pwmZl
gLcsqEMAZ3LXP+k2qrW/AcaTwcaVJoDi1U83Z6YFLQ1fRM3bguIbgD2APtCGiqBD2x/2ogoqKMpN
aMZWi5LDucTX5PKEYp0XQ80oMrbN92hTrPk+4eXvmkWOtFpGi1nH6lPnz7ZH9YHkpMNI1ey2kWh4
6SA695LVii1YvJhThMU396FOsFW9A5f12XZTGtjET12YYY8Hpq48OIIEJWL+A6SSbHoclljqcbBp
XtvUB1H7ag2MkzeAMAoOm4hqajnY1A7cIPoXOnBmeekckGeKloQ+/s/Mz1Dx/b2B1aL5lh/6WYLx
C/dsSxHCb0qWXEUTfX+L6vfAFAfbYoQxqnhYYNxMg0BL0LriZhzQFqwF0jLe4AM3sxeiJVNZHAMM
pbv4udBoMmRg2MOEfPhXQs4UkoWx8Ht15UBBro5XKI9+l99S3I2e7tNVD8CAJDzUlPWyUk98Mjpr
hQJx67fFVKO/PrTuUDozq37bMPuTYgdvC/Euc3xD8v2QIh7wSDYeG2YH6YTtDR7rzfRxYUcjRhYw
t31SAeY6/Z/xjbgEZk8YXaJK7jNtKacv1F/9C5D+ewZ5fa5kxqM0nRK3Z/M5+ZIfyxmiis/9neeJ
bfU+pwv6MFo2Xrz5J56XyCLj/jfoiQBHwgLuk9uUv3XbrH9C9sz2HO+lD5xiqJjUIw8JJ3iy38/w
hwmZ70zYhhVnG00nr+Fk+AquBqo1vgYcVdtlew34z9DvZjHmupFWsEkE/VLQfDUxGJjYWlB57D5T
vuWPigAjdtHliTdJH5IgZmbl8c6Xw5ZJDB6NWZzCF3ybIZzcSUEH3yMkjK2V7W5aES8G/9p8R70u
XIvMa61fNGlO3ndzFOqcZrsjrs1kjJstQstHUDo/a2U98PNxwQ2edocKfspsv7Q4lAl2sYH/B8oN
SwyCJk9TN2AGjtygf7OfpVm7GttLGZzaQSPlCEcoQFRpF6q5+1bcgCq+8txFTJWdnPJxIV65mALn
q+e0NC+T3GqYl1jgwhhFw5XFsJM467OegEneLJjqT8KCfOXq7J4qUNND/tyu31YX5jniIbMBfHxV
+/4pfETZwHtEnzchylzGjMHy7/Xx29VW16i2c4Cl75PiyCrBm6wb/ENjsNfpw9v+84nRp9kjoDi6
3t1233l/nZTbq1pd3UzfSRc21a/WT0rSH4cYxIZEZsb1YgtDatQ/ln6Plxoj9gtv4dNT/C05nanX
Db4r5WVS0z0/lsILMvL+ubOqTmYxK79OjnylDLdPp7W/3+x7HwAbv7zRJaY19T8YlP6o6LuS4uq0
qRWOl/ie8LlapaUfnwuoBZyCb+OGD1TcDe7asMznxdPP26yNNwahTPKFQc6CCsVDVQ/y5EMAaHMJ
hKICSC/eogOW1sfROdLc3opyVYxErtGb55IZjJvFXLUIWniFwBSV3wTVyM//3xdQpopYWWUZpqe4
EEFYGXcJm3TSq5VDdh7fjwpMM+SE+wyx8xxu+8Rj7jKYLQrrwcMyU/ze7P5ycNim4jN+fyXr7vdi
LgCJKodVsoUSpFk6dhUXczplfhMwb7mOCxMiEM5iPifxYA3tYBoEN7vAGBsu2YsEPZ4G/G1Ytozf
GisI4LIytwEhYLCz7n2MG46n/X8sndmyqlgShp/ICEVxuGWeVBTnG0PdDqCIgAj69P3lqY7orqo4
Z28HWKyV+ec/aJ+76zkz7KwJzYP0PGC5JNucMaUl9A4UrwZnPQbTpTNzKBtya+ngZL30unrbOkCG
9EjYAwo0fNHxwgqAVICiHdRNEEt/JS6iA7c/EdfwGXsDPMR/g9MOtCZdNQzV6LgDoz34Z+OwYkVi
M8BY1WEi4s/+apwD4umNCRO1XGXoHkSIhF+L15k/WLQCtKwzsik/s73f2JBFIdU6fBk+C1oEWUTQ
/g+lLvr9gWNhfjJevTZfHrD9sm0L4WcMxZqJNE1sFwNvDTJ8V8tNg9GR4xuGgTiGTQ4fb5m/YB3O
NzLEhlN3uNjA05jUUM+wcRMuKPkCH3w9cBK9VBuFfBdgaaBsPNtMT7/8zVbsUFCNoprbuh/vifr6
6jEwIHFpkKZ+m9E0PqgRFHTFvk4hIGqPrvR5FdNdoSDRwjAC+up0P6iofdXwBd2cjOsVVJTNmxvA
DfLqNsiZdjFmK4jpzKAMCP0OJGi4q9UCGLoA6U385bKt/cH034zRGTfuwOFIAUBxrk6JxoDNpAg5
+X1GVk5nQetjUNqBlVApWH0vg6kgjC2GqmL9Wxg0eB8G1zjyNhDR9nj4shQgULVgSsF/gs2lo+RR
UKIIFUAgWaJ9eJaCXQwtTHbRknoGI2CMtSdtEzYL01gEY3LSt7QmkJ+R8LfpGAkiI/X/So6l8Jc6
GsMUqFSz++wBjgn132CMNZ/3CEnCLV0cAKlNRL8Cn2iBQFA8316l/jp+RKFUZRS31gL80KCJY3Zw
X9JW/AicQY+zQ8ooTLnBBBbA3XtYc4wU0ZhImaa3o6sgjtRsIgXH2QGqhdnC6UbwPo4TM9XhpXwA
RQF3//GWOM+FHQU8Sp07RDP9z0fRZPY9vbpKpKAwwhvAq5Cpw2M22yFOHzAVmaoRBEKkLNFOMW9/
bezfF0kJBEi3Xeu0RH2ynP+Zjti0g7SF/C+JqAufEf9VndUYvzg2/IH3S8d8YdI/ytqkjFHg4uFD
xGCMqvHm5NREXLQnCkR2ADrvnn4s0B7gMP6EK7mFRgVt9NQ61WZ3k61q782zDA3M6qOHDh6l+TuJ
dF/G5ixImjqIXehtuRz42Ibc2gNSZoyZBkfxChO/tlfwcjEsT4zj1yQZSoHAsHpbVOvakaaJAbms
t+4Jl+MeHg9n9yiGBKAFWsWRO2CE3vfwmagxYU5CwSS03ZDzuLEEyuDun89p5r9G9muINyk2r1iS
wfDBEbzh/Xm/q7OgjrnPq5SV2z+0Dy1tqhZi9d0zWSoZUx5fwfoUeH3dDMSVEvNLGAXT3XVOgTwm
iHqxkNHrXUfJGQxp7OCNx/r3r08qvTmgsrQ/6ytTMLO0+4BoLOvh6mdwoKmNX4i4UUI7B04RUZmS
J2stKiJnFuoRw5ya1xXjvTe2DtDLjj9nMWUrY8HLX0/jFJ3cE8T9ZhX+HBOrYJu5bbxCAjPvkHWj
bNIFbJ89a7ZHhFJuIwQQ5iweDeAoTHCJ2savRea5oPhnCmQCCeHrAUggAQCTliTjTttU+JeYp38g
2fAheNpYPXSmBN9X8ymn8b/5H7Wohccnw7alzehLW48gd+JZfMPFE9cwaGd0HFB9GL+ZE4ZOkw+S
Tywq+/j7Qp8G1YNFJEhjeTXRtgwSrxosmcA01uur16WXjRincGYxqrg23ki+SGd3Em54NlruYRdd
Rsz6kVlEJ7glsfEvl2fQOcT1rM+E4DMuAL0d+kDAFrwYqMDpOGirSqJ6mCEva7B3hsPLZmiRvNSH
TgwTu541aOdrjZFnwhCSja6/46lix/hs6TTu/mPgZaoBMvRkjnskTKqLGaDV+kEiBNfIqTDNjq/S
8q1vZG2p7D00Bf/AjJydUMAQ2J/ciSnPAz6vVqsthvq7IZxig/oodo7CRvzw+HYgMQlfdHp7AcDV
xrNinReL3a3WcgGh9c80V9xjQcGsvf8KRGzbkSV7XxHxqCsI8aWalwSr8X7B5L8i0AkPf7eiLEfD
+8IMkE7oq4fV619GI9ehQCfPYdjBvbVxEOs+I75lm1EZi0Dte52X9yFmEiE0lAioypgP6sfsKk/l
YdTT6SLaAEGY9ZCdjXzz479lF+LB0+h4aRvhsf0dUxNDyBq5RldrC6gDKXm7SGes/qs+/VdB84od
rSD2SnZMwAv6xJoRociUGeAiCoEDkwdJaQ3ALWc9fO4qu8O0blMbcfj+J1l4eGuRXLeWP/uHP3Y8
jslEHbY0G7OE2/HUhrM/rXi4FepTXPTZb+EuautygwgHYtCpx6+mgWTOZG7fqqNMUJXumcbgkgF6
AinFP6P6WM4eAED/2EAmbeNJq38PDp32tP5oJbPdTcHoc4UAZda2hKcyYE/UesFQgcEyeR8yBcJU
e2SXPaZ8T26p4dFzgLCfZ6qL6rSrpQUFQWH9DYzWFrXTyCp0eppmXMyy2h7e9WVivu8gWb2ODlx1
fREBoiCyKqfeoaeABY55/dKBpsjgtwWVqzEU4youUR9oZwxmVy2Jweqq2nVxxfsODj4D3W+A2AkB
TSvTP0scuC9XKN/9CVUSRXHsVBokFspNgsPbk+u6j+ORPTTzNVjQU8+Os1USrOBJUws0pxqSeNt+
qfrNrih60TboyD6Kj9mFWQm++g2eenHurRnp03sbZW62ARq0aI/NJmM947HLOcBybVlg3sb3vHjF
mfiV8aXILAdxVmK2Yn3ZJzVn3fNbEJwUh/q3tb3dtUt/rZ7vrGypehLzco8uo5Z2UdaouECoXpBX
fKpYKuUZYdN9stFHBNyg0Phq9ymE+w5sKTKNKbzrvxuQgF6P3IZe5QLlyE7Q2exuzGzeespS1R/e
k8LOeS7bfh7l+Ir2rOu2CtrGW8+jVkgZTA7K0OxzeBV6ynFxbGfmg4EBpggj4zvHu65ttkp8EVzG
CDkv7K1KKtMmzFEBMLJDonJdN+QmlGbbLp3brl4jzhjvOS6ix44cl+i9TIE74Q7swAZfu54z9LNo
BFRufxqtmLX6ej30OiiWQaRB5K86l/T+tL4lcJYSPKm9Vjf/jYYzNoC5WCQje8lyT42uPvJYrF+j
clMjnRZX/X0uvHz68vponTlQmJidazezEo+h76qtNdyHjGG0cmy5L/tDLHTl3hzekIiiDyt2tOoK
SNY5KKl+8G5vi/eLUUle2sHI6/70zooH6bvX+qlVB8xlwuFHy/8AFHscTg+n/ugFa45zNjZ4hb5V
Leqe/sYIf/Uc0meywswftriYXtLwocRpDF403j5kC9NuX6MM3/PuYYRkNrV43yysGfa5iCpaF3K4
Uj1fMHS9sXOG6hMS943mKMj+OkMjZzXxYo3xmhcoYX4rPrgSvEDw9ff88cABuefXGG2w7zC9Ubl2
9bTFUGHDIr1vefPRqkcE9+rhJA5bAb2UMSQ7ItYPCaj3H7suZOoacQ8ra8mAVa+PkjjOiM1U70bN
kHVNEaFXf0mBLTgYlSDBMox9Lm9nNay7KEmq9X16vWk8X0xZ91TiYM2jII/292mLFoKt/M6EkLix
ik/SdpSRnf7xXXNcZfmCrYNCnQ/cSYFC6fTwuv1Nu6s/IS8ymp5kxSyZNDm7VU2h24d3d7VYKdwa
leEZPpxGD/+S/nSdB/dFzWe9cFXVXFdlFb3m2daLt9hTbyH3oo0Z2YdOz0u060ZWqN4vbegoVFZ6
e8EdeevFvNBuztc9jC6PUuMOmOyRDF80B0EMXHutjlgZ3I6k4yAKsXJ4THbtjNzb+GoRhAVnBHZN
iqkpMCuC2NahcMgzFDy4/9ChRKA/0vpBZ4IfN+QDWBwAxUwDafb7Dnq+uEepwVC1QMwHck0Aj4Jw
ZjpqhaPs3Nyd/d4riQ0ooFqiY6yuc75TvOjeoJRbQVn7I/IzCuitP7xzzDY+esLWao3vlV5+re5v
rHSMJOUMSiZlLHyba1cPuHaAkSQeWcrAHY2TFbMaCy4DHj5zvBCY9K+5R4vu1y23MGeY3V7HcBXq
Bz44xllFFeGfCuqUjfzzOjDLivLrWnPQF19wtr4LUC7lI9UGLCPoXXiExbo9GnNPPodJitEbWi4m
ihpDVSRVuJaJfekL+mh56SoOeR3QfKhYIT6eyf8jV09/Ane/D9suLv94qbEQYBzJPhIOVC8nTY3B
DEjtMOpAYCuNwRit14BwggldGcYW7yNiJYQ2fBjylckS4k+fwTk59oxvbd/2OnNuOhWsYBhQUUhh
XosWLoETyO9nS+xJmazoyMFc+lcE0Wgxg+TQkHJ+4GYmBzhkEGB6rk3HAeEcI8yOi+ECYOpLW6jr
BVUeTAFcl0QzXcRuuIfLU6yUrwUactO5t5cAwds/Ams7gspDk9HSdk1QrkrunoKE2u4h7tT24xrN
USe6VivS3HID3wDfB4WaUtBJevG5L7YzZwpi6+qnkyKIJ6IwSn/uiKyuPohd4iTfyf3nvCn5qdSL
gcu0txks457A/TPmlmwGEMfxQIB2YjxfM/Lnr/zlV09XObGesESssgPE0U6cDwylPdoRxX69+ZPs
Au+I/bk0E1Bd7/rTN/lFxZlhLB8COKvCGW7IctVHUXfKzJpENuMVgP+j/bnzVU2J8gF7GLK+F4nb
Q4EJJ1WBQnDh68Pv+jJP4zWaB6Nf63sh++cBVnB/glsAQ056GY6sCckBNsDiCJOzL5BCn+l7fSjn
WLfgjIau6iH40UYA1vErFBXazxq/R9oGo449YiBTALp8VV1glkDfghHGB1/1Lv2vdiVMWutSRd4d
gDyGDqU5fpfkrQfZPuopsx+a53j++q5xhQKn+zwsQLv204/vTsWQX7+WwQutHCZVWurHxxbWpS8t
/RmzAnUn1O+Pg7CcsxkX0FAFgkf5CSojkMfQGx+/Iv7Llu8jw6dul/BoglRZUxOstUra9fflyzYJ
pE+5tcir2QexptNa/TjLRR18BbA1X3tqIvDZnnUf2r23/UjcUj3FhVs+t50rFAjV/24GhfX47rIu
x6EZJ8EvNW8Y1KRIU28rmKLqMGrgkDHw+WGp1DLeXxMBYAf3/CR4dmb90ku/hdb6ckKpftNZ7PeN
eWdrbmGHUnrq1+ld57FyuX1NFZitpKqJWtnpvvfWsFyg7nU0PliJrGqWld4ncX75Mb7DuaqWaR3F
rd1+5H3zTcbtUDAfUDnUgeEpgn/2tWXtBz29PHVSP6f6VIs5U6NBEQxTrgxGeedndsrS6VX5w1H9
M4ju1aw3sNE0x9+wUdBDO63fodOYHfaW/nDcTh/2rRMbxdfJWnZauXWolIme0L1gudOuTDUZqz0w
pFvYGVjDvmoUDbVoqMDjG2IJ/WHT5P7Gk1tlDaGnzTuK22nmt8E2Hc2rZsPIqL28jm/YV2NbWnsx
M7NnG8CqO8lH51zKhCt8PPzv0FiNIDbQ9uYplJjmNPoev+X0Gp9aCUMSkkp6u+pjsjfX8M1GdCH4
P08Kv8/m9TuqeTSIFy8YXkCzpf/I7eEH77ty+nhjszXAVLRyy37QN2oYPDQ+dvcV/Z7evk06ygDe
xFrdhU0BSoqLUEZfESZzWAYf/TCCCvbVvQ/KM47FItcoIbHN7W4pDdSW82SEhasNDDAV4+Y2XccN
3vL+ZbbXCegte4rWKFaJHEfntP3xM6XOuIIf6TnRANY1dXSialFq0fFOEanDZm+mbR4J+m04KpU+
TFl70VW1GCfWZZAE74HbnvWYJHr7D2jvFyT9nsyGJY3PDzxM9ZTKatXenThLwtz0D1S/AfGTr4HZ
tFyFy/FIzLwJ2vNvAXnOGmIVtS0MogVHgbp48t1m1XqGN8eK2ZF4iu3nEmr45TTktuiz1p/A2U3Y
dX9P/UoGZsdS93/kKXI9EoTWL6TU2/68yw8o49yh8NY/H7N03lhwrK9M3Oa11kMykxmJ/XeNYqsV
tumfz1RmRCnuzT9x+e1OSxMpr8bT4zuEFwHbA0Vpy6URVVx+yAvkJipcSlhtUcoNBTJgjx7NOkM6
Zi766GXtuRuM7jRlfWex6Cqw3TSKYAJABGCghXMCemoMgD82tw+Zhz6q+Ue0P9IfXa2/v8JaYa/J
xttqfOYYMnLdIUzuHsWXpTJZyGxfG4BbXD4ukIq+WheGBJ0BhgKyA46+YR274gxTcVla8Ng5cIH/
s+MNuYYu+C7nCbp7j5/96MpEEa5TmzTKxFTkEfSbapvYKBwGVpWtf22rgkZht/ZOhkFiLT9ZNVB3
+PDuIMz2RhuJ3BS/gNkebMxnmEfHJQuSHEuGtG+Dt0bW8p7s9d782jGN2ZXCX/t7LGcoU+gaHQxt
ZFzBr5gyt5P8S6IyWUiM5x/6u9b/ZpFCk/liCsjFYrSyNx4210yKZ+EyUE4A9jg3p2dN3vPDkJGN
Rhyvzl2+jP7kY3A7CF+leFUYpJoRCk3oEEQO8PzoE/w0kNrZB+9uQCRhPbGlMbAIqd79hMeqBrTQ
EltmGKmPsetXx3UL8HIMb0oUZcwtdtWuZ37c3XPxChIXH9Nn2LKgSLYMTBO45+ZWW4vl6NvUJrnr
Da0oovNjOFB5+QNNT/mkMe9u/8pSb4VvyQNtbH2SzCldXpPa7QU4ZPtRex0bw9yeDSf0wsmZyYwy
AbJn2AHhHFrBXUcRvNvt+jbGhasurYPmsz4YPqAfnv4gSe1daL/nvNbCOeHSSM1Sc4pA8bR5Bj6L
AZo6G0A8eSygSzKdIAo3Q8/0N2tJ4W8iiBJNCWPLNfW32b3ECwYnfrIW90w+qbbfeB73j+c1fpl/
RlQwskUny/V00MHjkr4EfMI9ho2YiSeqiABBncAg3Fwusecp2pKWzuW1sIBETCOqNxRtLR5OyEHt
TAuWiG2B1o8swNqvWWfADHhjbwN+BtMEEUMdFMEalL0BxyfmuuF8uwA1A95CYbiApK9Zr5AzfypR
ZaZCA9yGmF1v0qCgmtgUqyHnq3UwVUZTr6t+ubKEH3oOJYBzgK7/+BxfHlc96r2c6LYj8/nKxOt7
5FNpf34zXY2i7wX+xpvxiwJkozNOFaN6+nvzvlFoiugevzgJHLa4tbqisarDuUQZgbcl00V588rx
UGbl8NmaNSxOIZ7Ahhnjt7SW6kCfI1zsGlNbWYSCwOFJ1AmmFtwKYXkba+wNpioeScx8BHv/XY2N
6I9uofVx06v25QiGykUlLGMFmqgWNfRZCc8jvHOp37l/UlXPw9/8DbNzEapzmhX/46AOh68LwAqv
v0fa3LRCXWiQT4iOeI79lsTFz+cJOaCLKXNt2LZzoMbE4OJL5S8zFTb+KMB0guY5PU32xEhRUIHT
fS3yifAWOugxayhnMkz7uHx63YYn4S0gyDJn9v9A8ZiArIN/aV1MxRYQ2h5WvezfnMV33EElTuAQ
gzdTkftNFT53z33Cc5Ton8TOHtI5VhZjm/XANllsdKIIuB8mOoIgeHs2nxLgnx4pPqOQxsKwbzTM
9DgotOIJ2C7mgCW+ZoM16iQ79fBO/b/S7QRZVzjqHXA2SEOA82XPaHEqbkdt/ckLeP0pvSm6DyTQ
3xD3lBPVDk75JgwaKGJQkAd2fxOD+GPLggvHqoWJRYu8pWpzd+sNhr4BKL8enohzoSFbpwEehKOZ
GLl/p/ib0LoVl7c5BPnZ9tloVIRGtTWCbgBZao2t6/APiF1ERvcx+ucXTaVIIyqYWQoSjOE2I5Q1
ZlA38q25C6lqPBivkR8hDABrsa4hFvygEOFLL8N4M9lOKguWFW1KhOTY5/ve7XnLJDmRXi/mwsQU
HQwhUjIMcJUdSuwKlAcc/ohMSUmCxejaDKtNjwEEFEkWFUKIgD6WBKnpRES2PS6W0HzoN/D+aME5
Ind3h0u/cZ4z3jkNIyq4eZfnZr6Ysr+xhtmfbP4KbhLiFR3t59ORW9fivvzmyCvp4bselkSTiG/h
38bK/I8JOqN2T0jX4lsuak0vQiUueXF8BGS+xZp7wkOnTHNseVHKA31T8lsMJFmQ0x51hcxd5j0D
xPkx6bKfaR0omx2N8z6N3nKwaTF1Q9As21QVwmFJtNe8bxEBgKXUJVKM32oJyZ+iTNUPW/BW7eFV
U/DNyKvdelpGig/PnEeBwdxaKj2F0DZPDrC3jUuOwY7BUQixG8Xa044tysPn+c72C75nHCb0F6pN
Y8yoSxy7JggLJGSck/OAghRxEMxUUeTpPSIAbvjCH5ax0XK7YS3b8VB7iro0dQlvb2DXiWDtEIc8
o2yHtii+U2PJ5s438LyDGXzI88JeVRJAIZSJKAyRKK/Z4THvn0rX64FQ78HPHnPJJIuDwDv0HZzO
xKBlyDthtVxckhWMeZwTAxRuTrheP7R9BJITNiZgVd/C2EdHD5sfL0DOi+4Kr2dfrl6hHQY2aZUB
iumhBt2PD/fCTaxtbLHqnCEFEnEk/huynJis4RoBT1q8PP6jk4gFPl2wAVPa5ZgC8bHz4Gvx7k5M
iiOacG4yXlyY+oRvMuw5qUx6B4nEGFJhKJZQHtai+1O9OuiaOHW3PCG1FhqiW6nAL/Aj8GTQ+8uu
1LV/4lvGfeMWGOhh8ZfZn/AC6PDsinILFXsoU4zaWJ/QXN0AEcFrPpccxGmNOCCG+I5Hf9t6YP2N
+CriYKb6h4fEFID/QrK+RWFSBVs+GIPimE8uPuf8jHFzVH3J5WGVeIcfbZ7OJZevtNd+qzhEGM1M
gCNZwEqsmUi7nrYdgGrsiwjtNTAeIvNkezCBMr9gA4neP6o3ILJ9hEs2XmaH5uGlfHt92FkN4vUd
L5a9iUOhPgwYsNAXjJDTYQl2Qs9YcTYwoh+P6BM4dbFoNzmZ4HyDvNCFn6uX9sM3C4DhfY/A5ZCh
DU8TUz6FAOaz7l3z+hZZGQeeWyC/H+QkCzCPfXBWll6NgMVA9VHApk4Mda/vEZ+yQj/Oef83gNbO
XwGsXUTdisqNZvz28HroRip9O7p768cqYNB/+gwoRzlOum2PnfNq0ropJ7yIVMg58JhxcuhOktyu
8KcCtyy3YVfi6HhoOnoCiQy1t2q+BTCGQ0VEYp/fLo0WyFJBRF3AAf/f4JbaerbA2XgKq6tafVVq
OjwHM/i1OYqtTH+vwc4+IpIKTreVpMjdEJkq2GCI7fF2dB2/Vg8CmORM+BdQ0JmjVeR3KH1U2CLK
AebogWTy69eobUxrvMXenZcwsxei8W4GeouWyAmxnkejcWELAH1BeM9XWLzgs5bz59OXSqQ17p90
jN8mEc/iU0+PPsOPVhMWtAkcm/qlWr+u7uhjZjldyJWpwqUZUuzdGXZbOZu0jKjvMwW5j5efVcZg
NyDENoxtjjqJPgZG0aHz/j5G/2lha0chIp4toDVMIFdTcuRX90PPjlf13hy2gqYEygI6Ik8ea1it
xeRBu20VXd2MRhpOQ6XZT/1RaSNIYHZDkU/fsXTuUy/6RpNhTKnRMQumPI5+iekL4Rb9IpVsC3yF
CP6ye4kLtRl45D6EfgtO9THEa5fHCsvOH49zZqmhGlaSUlac71bPYZAHj1TbV3oB15UWUI/geNFr
Cklsv0u1a5+hqAFZ4u52SrcNsS9UdDQNQrUQ181Vy1GNoT4wXplVrn9QTO6boZ4PYGQ9T4WhzNTB
snnbAFlMRnFRw4IKsXNj0llAo0aG0pcRnopKgS+frmL4cwmcXoC/LiayFpfp7uAYlJG7ILpgMS3j
SCyPeyBjGG3VXqd7VyEa7fVZZmamUcAYrE3VxYSA2oxhCWUvk7NLOm1RJl/S9V97RzWgt73bwPl0
0WeBJOzeAUmpwCkzTum4RuFVA/pKBcrAjvB2YEj8cMgtp3SjYMUblIHb322cMSb7+6DLgUQ1nMUT
5RU+kf1s8DajWrYK+dZcwbbYXOWX1f2mK+NXwjjEy45Ime7mcO/H6vg2Hn6NQewnOmTRrvt86vy6
YqPRR/AF8+LLaMJOgVHUkfYFNEbbgs/IaT+ruGSKx/Bycp0DpVINzffej6ATP3UqW+TKqfeYokfZ
ZbWb31dY90Dr+cgsV69+EGuaCAbEphuAoYx0Hhtq+dNgLAEM7zVcgtFLj2fP3MlGZhd9uWx61K4Q
r/E9uulXB1sQ8kj6XtfqEoa+B26VpAw4PmI1JVn2DLtx1L7SBMDp3l37OlA4AhaJcNWOWBMTA/+z
3qDBUGQAWriS4R6SYmauZs8xljosrVXb9sHxbDEMw4WAvYfEc0z2uTuzavkZaqqf7oTUEO+QQ6JE
EeuBngtpg21Cx4yRJ3KBp4CyOlpg+vE4lDTj0jrx9H48+5zaGLzKEOAGYRm7g/90+7QXKKfDwhyR
OcuIHRsuKgK2hEvmDkjExFUCH0PkxCpIxqmP4H+idPVreIecTOL0d0pdjNepx2AL/Tme+iylD2ea
d8g5Kwc2xx2DL9OjwDmFWBsh8P470U1+NxQUQ25SBnVH5O/fs0xQ1sxwii8i6WRC0gffacqMGRhB
7Gh5FvF2HWg+a/GS7C5P23eYEYjm66vz8I/+pa3Af9Ox/vLe01tHq8cQtBjQON+2U05ErfXk4eIB
YMgGBF64//IWLeRFMHumPP4bFBxLyRhGWQzjxHyyAGDCdvgVpMYhF7u1DNiMRS7H2cJDZJZcayy/
IFmAVkuFGqLz7o4pRn62hDEW5g1nvQ/yQVBrvnB9vomEYPycEtroI/+eLBn6co5TrrLZUT0xs2Cv
+pjbCUUx+65bOsaSakOkEHA20EQqFlZOwTDiAwBrmYyGUFh2LchleGXwhycqfGp86UhxEBvj/i/f
vF7+m1exWJ9WjW9aPBdWIvY3HhySydvKzdXKH/1VeLp9B2xK4uDWWH37FWBZNkWOaiheebmvcFe8
iaTsTgiBgiz+u2TZMcypqeoBxISZNfDxqQpapySUB4ipB4mWzVMrzzfrQw3vNOsusZWQX5g/j6XQ
iODYc0goOt36JkVStzi/iZXBrWYt6yReSu+Aq0aMUyoEPrLwOoVO3IiHyw/VwnrNQhPnEyIU57K8
YcwLKxl6qN5YH0s2mbcFS8VN9FV/nIEu3uwaRirTFEoZlwcU17lBhMc7pc3IeRmtoD8ZQdYQmaL4
QDMFQI/DnPUzTi2hBkMaRsQvPvA/QyFhpAMRjjkBz7n0+hguexgQ9/RFfMbD6kxqODlJId7piy5G
RdhDtOZU+nNxFn/7b18KrIyE0REWcOXyDvIAN5N5/EKuXmXXy4rRCOq4BZoqHduSpQjNtPPpw2AP
FGG3wC8efiQ7I2F/Ax78k8r2MOfPiLn857sC2GzD4+wcnxF/IVEDTGQQ09ChkQO+GCCcYIo5ncLc
FDsRMXpjj0AsAvMJ16h/a4lNTsfF2drhXa6Nj7BF8djzCd6khIC4FZE9kpvdNdYqDRymV4ToHP/l
h/E906Ld0cHF3nDLGEX6SLpNsgyrJcJ9KYrYhs6I1PCgy+zYy7yCG2sUUYPkwJyf6ZjxddX2srh7
2/mNpgBB8Ng9P46ka/+c4y3R3MSYz8XtjGmspLS8JXmOoO06CE/zeaZbd7O2EXeEWLo0kh2lbW/z
H8tqPhcHGLiaKJ9/vtvAyzyeMUMLMTWIKCKim9ac7xvvIEUdLg1Gsj7R1uCdykYwWJIm8fuNT+km
xkVpr53srv1mkHZDHDbutZh/ggKIFxjuvhQZ+IU+eQwp/2M8JwbIzT+rLZjafbHvmWmYLpjnF7Rg
qvdeUWubbYx68pB/Wx1va3o0L5FXhs0kNbKpAhY++6u0lfDeEU+tn+MEhU3NUa91Q0ePJuWis8LC
h0YGZTXbsmZr5zm2BgEEMK12xcQnBjNW9vpwXjr5WkXqbijrz4w+1nG6Zs9PsYAF7xxqw3nu9+eD
xTW3Wxb4tTX4601aCwB3PUeUM0KT0cLGQQ6zh12tgfWdYvyyFfgXBvU5A/GMwbBObRmmbkYBPPvp
1N85zEt0JjZw9TSfPr1mlyDra2DefF34GQ4EDqhGmQXyHNOFT6N63QZvTMaFFuC1gZLB/sEJ85Yw
2PFnCr/u8mPTT/Uswok35oRIzgDWAGik57Vp59vaAGRB021N3HNwQsTvbaTj7YBz2pcbKjcQPZbW
HAl05tAUq/N6CVNOUwjOeYV9ljNlL04YCMtSPQNSQ6oae6+oj0UieVWAxgbgnUsmr0THD8NUFGtU
udu3sKYRRgGPtFHB/F3HIBhnQbr2gHl7CoMJXniQkvHiIbD9bitbUJ9Ujmzm5zyfPJbH6S6eyxO6
yMcZbL9jBSEQ5ZQ4ZolKnBhcvC3Z9udM8tHJ8uoUKKUtPq6YVMxt3MBaM8kbZV+9rcXZ5WM+SVpc
QPEh/5tGiha2dG8+80xtW9G6mmLAbXqTh1O6yRz2xtDCjgLMBDqK2ZiHa1gFnUvFrdhzcAFpgAVP
BWu5wc+DceT2/USbbPnui3dUz2GYZ7r6Mm8f7AE4MlUM9xHoSYb78I/r9CbWkC8/7mMRRlPJ8y1W
KMyRCW455YT61OBw6YKP6GRMVkAPYfyscIWlyd4+Vl0PhQaxw3hLQ93gBA5bP15FCcXrCFWdi5vN
dkvjCz4q6gH9vyQAWoxr9HdfI1Ao13+Zr5CPMxzvx1JfjEjww3K0Y1hUzdyKDKZqbKo4fubju/kE
gMp2FXPCUGbo9zkqnhrjAXyyFlAJVt2N4sWT6yRRYFc/gjYoiIEgS6wTBgzMH0H3gfnRx5J5hrzX
HSHS3hZvTAIQ3EckJWbnppXIyPKdnB3/cpgXTURqg9k1Bk7nHxP6FramSJPNPUP/l4vXP2I2zG8G
m/+EQOJp9XYRnOf4cFVjek+0PO9Frr3+xHk0847HzyKGE7xq8ErkM4hnj5TCwKs3Y44ZChRhXAFw
i7PlrIKgPXTZiUP2UZy6OyA6a/yHLfGUwSlJk4UlMtDR7GuZNukGV4zBoUITsyzVlxhkfs3Hn0Jx
vbfRNQH2DJmDcUPJvtklbv3VngH5MLQccOqXPq6dyCQqnHFPjxs0EblSknBiwqSccz6OX9N/YnSY
N9DfJWYHjLzx1IFFfB2m39NTLyTgghJ4uxw63s2ZbAOscFLmoxo+ejXQxvDm9xaFgxsErWLQ38oJ
hDICJp6E7eI9SWpTkXnMjjNDrSziJYrMwDszEas9+g2xDu76TAsAX1OdEfVoHi8xA4akzAXeLRZi
qYiuIdU5vh6G+17fWE/MF3g4+XmKOHYDaRiQFLjNGrCoIbmYk6/fN0MsPU7VVuzqgm8hYeWeHAtP
Ey6hcX8jYIbLCpmSCLbYyAD1UiMHPiutbR/ZilaFhT48OnhOV8b3v7E05EistAdh/qPB7rS0+k1F
88HWrQyBPcEqsdLDgLSZh+tGh3B7GBKt+Z8u/MVzrS7BSX1vyY5+c2jWtTJ8xM61B4NczKdUQpz+
+QKhDl516CDwrAGYxyfraxJg++LIMHG398x/kCbFNCeH08wlpyBlI36beBfBoqqB0taB2FOpnAXb
Al9zJ7Yfaxy59FO4lvBrphMydgcnDTGMWCt+CkoGFPKFEhaEQPttnvxzOIBefPkBmL4Ow5MolO/u
WjyZfrNy04vAXqdt8ljVGWZeVE/gUdghoT5lN78vc384H7lIxvXuNl1L2kjiPsAE8gtaReQbxWZw
NdCojbT+DOcLWuwrY7iZNd2I0FGUUl2gW71EvbbxGe0j9DqSK0Dil/+fgzCPGgKi+SAqeW3aaesX
gedP3gieBPxAWvbXn/GAwFvCXCOD9YOZyVDvpUbzT93Ut9Exeh1rd4TmTgdP/XznkPgYPNBMhnj5
7+Tq88xDnfcAzJuxqAZzAH1/usAN9BPGDasTR6cUEwabxfm03i/tCMDD/3MdyWnMOYIiRiz6Zl3j
NeUYpBRejNnpapGAZJMpQqcQPS19AelocuyJDQb+BsYDYb72gRl21TMspqj83mv+AZF0fd1VyxyM
t+sQDksjTkWJp/P8vThO2+MFbezwqc9vL/P08DUYfSkAjQZ++R6g73eLy1Zl4QVlqm/BZZlP2i/R
C4eNbm6zxRPSGkAqETVBzAqmuPQ/PryxG/EmtCrsKMkiP6CPb1wasul+BVX+5+PIATVLtNLH/uGY
/KkQWk98whtVQIfi8X8kndeyqsoWhp/IKgkK3JLBjBhvKHWZARUk+fT767mrTp2wz1pzGuju0X8k
1yL4Mj2f9rMyosTpc6e510PpQxvSMebDAy0r8CrciAseQttyelMf58TNJCDeAvMHzpfiLmjizyRC
gGdQgWkS0p9fYJ9YYFcG7XjchnOFAxFXS4G1CSsCWSrI7dmRm2gmAkLwb+65CPRt4TkTj88zArex
fkR4/nxSAsQ2IxA6gAm8JWK05xQ1bGwUONwH4ziWNgK+o2krgMrj8mSElqgOEzaZOBNWsNQ23LgE
t7PjCtvhJuBrJKIKvOM0UxhGriFJtm5/AkCBTJHgLOKr6L2FQ2JTNvvcinlkWizTnJIVP3AZa0ce
Kvn8BVNEHMuuYpO6wbjETdkckmt05CXeY+M5KfD3U9dg5WyCvSk2Bj5PHj/yPcAiEfBMyOHhTni+
Lbm4BNKInR+Lz1/fYBLA0Z7PvQNZFoJwMkT7DLdz8vzmJ+K8nNWnEpbxLZRpefow5Dgi9S2eYXkc
mltEgS+sVQ8iuieT2AzmNQDSadMP6JYlczScRQOGwzBdUgLYxlQTQi/DGrlbVSxzAmXQ8nlvLJJ7
DjDVAyBrEO8VQpyAbC8GJ50qY2Hl+98r9Z3zdfVZYfhDFP+6iGO+ELxTfXKEqJmR51E7ihA16agk
ckJ/ntq4UaY1UmqOsvYYPPfE1XFG5JbQbUoaLjhXlpcl6D3M7aaWnOYavnpgufS+wCruKYvCpANu
hLDZzETiZoQhhf/q8V3K5CAFvQZhJu2gkXFzdbu84mAR8WRkD5GTwFOkIRzllgonDWHNAY+QgBiC
1O9h8iKIdpzeLHjKXQ7HZFYnce8px1PJ+UbTHfEQrxj0NXm4FmcUqmMxMiYnOL7XP4g56KuitTI3
dV5guKbKoI8OBRXi6LpU7n5xmEJGR9OGic8q/3W2EJN++XU/7o7oYMVj3nBLDq6LyCDbBkwMe1eL
LPXrer/PMsq89/GjQnAy+rH/RJwLAIbUcj2dL6XroBN/V+gjfTeUX9DqTpvtFfAUTODwEKyY8IB0
aOOdNneK0mTi5CzeaRdSbPyVOiIj9dAf7yAmNFvdIgRWdIsbWDUWBBX5ca/UGo+fbFYH6XAwPOpa
gO4ZraULjQu0GyxRopBUV8KELoeb5RLd+cNbgJET4GXDWa0KM42wqolMWCIBex44mrnryzDN1HMj
yl9znkXzqOOWzOZRjwDqFe90JgCMb3iSugCifDz1RqCHDMVc1x86CyseknJCaxZXc7QoSJz89F9H
yarfRAP/bxXDO5H5iyeLnjweLZFOyXjSw0tEnhowF3fazkqS4PlwNMbTG1ZMZJK8N85wwKrsHz6R
snCmO1JCTr3pLJaYuhallTz5ZU+yHYK43rD+kSmLXCD7aIxYWMJfTxADlArAHyefMs7JcrCrKmqN
lfC07uXU3D+/rlSLP3DQF9utAotCCDooa1WMRQEHohvyHnFLodL2+jsPVI+3jGKZ4Tbcs3uD7Oln
ehbocpi3d+qrbIiFyb6Y1/NfLIEJlhBxT5/9VRymd5+tdmSM8JoRVF2ROs4/AHyYfRYAC7RzK3b9
9ZFoHqsJrksPECuTUfSLGhjV1EWcgFN+Alaj6t4DjqcNTOtalAhZUMHcdHFrP6JpmFXmwdrRNE89
fCa5Ih6Ekm07z7xNbz9WIbs6++8ZpDsFYbbIa2bTXfEugXfZSMmsJqxz01sNnEjovgnAmDCyN2ZE
eKr1yq3TO/NOvympHa7BnvfM7GHiqCDbLXAr57l5P4j6BWs4kUXo4ra59KE/ANQ+HQwGkqApskky
qO5vYfTf62LjFDKXUQMJ56A95iOMZWizmjiEP4V3TwEz720bNTxefQlu93WocYJ2FqEAPVSC9l9o
wMApVOL0GSSvLuFaoSjn+DE/m5iewdS2HTj0QvpS8EL5BZtqDsNnvabHG3onAZZjtRyxafbZFU4P
hs+6d7WELVJDHmS3nXNDhyRfgJ+zCvomkGr7S7vZsw7OIP//h8E60LZviM0ebO3P2aXaVgeIUVCv
9yEbpvfMTUR7FeFpLA5LOdx3zznk/EGMkySYnnXxtXvQwO851tCb/Saw9wQujCio13dOSen1K9H7
IzwLu1tp7u4xeDK71JcbEB14zEBmdnOYu/lzQh0yB9Ei3ATXMd/7INwV0wPokXDdGQuTdDYeaFEX
ydmR0isQS/RYK9xP6BQMuACfSH3eeHNQMlI/aqI0xDC3mM3urLF9rwSyFOTcB83EXAyKrLgfUin3
ufj9ediJOumbQeqSmCPmDNzAsoWD9lOa+ZxHRbMzHW0VmjsGwqO4fT4SBGLnFpcHGYNo16/NIaML
MEU3377jFNgqHyW/gMcNU96YScwwB3fzfbd50dhR7zxjmtme6p5LVLD1JkUCybqVHQTJ9BH1bOLu
B7AvjLmZpT7Mc36cU/BoYt41JrmOWo0W9pc5J1bwjlrrSY0BnxDb1TkjgI5L1FBCgGxlDGIMXTL/
4/SpfCytzk+firhATfKu/1rMftJhVeA/h80ACRmbd67cM0HzCtXEbfSmUsFU0dNdevNFbywX1j/D
XnCMWeQWOs4KTQlmshsOOAf0/o9rfsYiHJZlT+MT9zI5MWld23G7RqVs88Uhxh0yPYlMbM3fY9De
aktKEcmwG/172yNx73Xp1Iv1eZRvFADgm4LoC6AzioXci79J3TYob/xexhn3SqpET7RdzZlC4cQE
BMJ4uUKeg+qvtoTJY9yuFat3wcCmgmzY5RAVQtYTEtmKEDOkoFRL+fJoxRWSw/rxmcvIN4EUqzEJ
iDXkE1BeFufTAbqaQyrwPTYk/pnOharQrXtc2fg/rvgESJoSVJK4TcKve3+Z2bPnSBFlr4KYoEas
N+NqFIAVMyYPrQnBDFslQDaqR90oiRb/enwW2/uUSES2619ArosIGSItKLGDfIkUb/+Z7hvne3OG
4RtTW0ig98vcD8Y3K64mjDitiYihJm88W8Bc331NlITuj4MRaDtIHkEKZBfbyWK7v/qC+BeDrqh0
SST+C/0fDLX1P0hAEIsbv4zlEtD54mRnhqMzaNuRg+wIDMcRSUOQ+Ld2AxCIxoUkurujHdMZUB8T
lhOlR04tC3UWjyahdpPfKAoS90/H49x8a0dZHYoGGtcw0EfeWQyxsEazLPu7l3FbEvXaOvpTftxz
NNs/o59LOKD567n3g4Zfwlb53A+Qq521NgJ76KzVvqdoHry09WEwIySnQL+E98hOLn8k/Td47ISD
JAOlTlmLXEo5LNFrilNyL4cGqYXHCtQx0oHRPsAVkfThRwo06I7Xl/cJB5nMGay6AeJyn8cOtAMc
MIwopP9iftQco3KZ6q0BQyzt6XMeendS1OYRd/3DNhJ+hrLRNhBvq+xtkfzzUJyPgL0a8jnI98M0
Ttal390CA/5h3yI74grxFjwiGRb764JL+/PMC3qugFT4FUy17eg2u4ciqYFzELqbGydcS+vdhLqh
OfOzp7M+lO8MF7lIT2MUpmFGETyVJspYmHKMVXVCULV7AjABGTeMeZzWX4+Qdnl+f0wfG+FKYo8R
aftcmfjub0saDET/ZLa670kLEPNpoCF5UXgs7ntkWVAJn3Elm7shL0FMtQ4yQX32WIsQ1Gr7YNah
SI4c08o77g1xMoNH1ieuFij/wd2c7gLlXk33mgJ0uKXWBn3pRMYRBCnK+xGJB6Kt3LyPqJ4QIgyF
h4ge7HO3Q1v52wQR4BXmcEejcwVNvtWjRw4tPVN0iRJBXycAgOkJbrVPcqFyBO3mWDANGJ5M4+ci
WLnZ3J/EKQPBkczYXPWlyFtlNH0w6+Hn/gcjNQ8i1DgTKh1i2DD1H/jEWBAScHk8Im8J4GHCXRdr
jrhMSqOc++7bPULd07EkiCK2R85AvhkxhtaK/8ZgjunQ2xgLYwJmTvWFiLOD7SZd+smkU57Fp05K
QxAJscqAaAmKWLxp93VkBhUTUhazEAeF6Gh5r3cMmTTdm70FmYqoU10Hps96LNIQueu0w4SO2Np/
oyJ2iXGVOme8KzIhDtsK2Ki26Bkk8Hp+E3W/9ablsYoJivBiGIGAK9rQViEzaUUEsUaK8jJ3EiqH
6z+ni4nnEWfEc8mMHRIL9DbHr/FueKIhb7VqltNpR/z5C0wrrM+rJ8IBazVVdR9GZ1ydaGNkEDwR
CL/pA41sOWUIpzL/mjBoGcyGPtkZIs4xnfJ7mhsbPBs01PEGJaHZ+62ELklZbDSat0jQp4pEjs+0
AnW7rHaGYyLDedW4LoUCcIeEyvcQapFC37KDVEB68uw9GN0yT++wDYUa2mpmxoJAkJ4rvxdpdv5T
pv46/9qR7/FrZwV4e2oVb6u72vrQ7yEVsrxyR4FHPuoHWBq5O+SyP+euxrxe0/ZNmMfZoGkO+Nm7
g7BJ5mtLkAhMCIgL5QeGExAqop3Y5kGMwF883lnOi95w4Jy0z+gkZuj8IF0kq7uRBn7NLSI6HUWH
WMNpQJzl5QOhVG2IAFgiw+Ng5gt6Q0dduTYFbNsm9yb2eJJhZhFHLdZzK+plbH4gCnBQBJdLlogA
v65YXGeIl6dqN2hPZcKzb8gm/4kdoRWXpuA6+fYtAriRp8n+afiPXMXW2pDmTRI6wyfRf0yjhggP
3xhUkFtzUTcoI5PmvEbaK4bBb8rDxMdA4wY9nMgMxA8ognzNOMgJ/jKJXiAuYdNVXvEjndoHWljM
xc8CszZvoHkmN09SgsUpjEaY7TnwVNPbPWNS6Ispt1rNq5JwyHsbjkibnxPQ4mUBy3lDjeoL/Jwu
y/H46gUROwhwV7PTb39SU6gbEYryFYvTAznxuDktx5QlICHmorhpTmOwYPJdEOJ9oJcOXJvzhbyh
G4X0rhnGKLxQyIbcKnBS0ViTPN0NUtmG4g/zffiReUpYH6MRN278bkidRaYAczh6HOZY9jmZr77g
gBC/hen8BxO84BbKCpALG7CQZc70MkFYqFt95B38scPQ9ZfpCo5gtMQxrorViPT48jjjQPkiHbcu
/Q0JB/vlanBQrFUd6bJ5kCY1sQli3d5x82M4QmBhhQ3eCFPYIsx/asSM78mItcjqJqxSlENjZVwy
YDzNQuHfHsKzghaIaaawsCsgF9gb3HmuGTqswZihhH4vX+Q3/W3vQlWg7wVfhRCGriLmfVTz03/S
7qImFhWWdBQsSsSvDMLN/Gmr5DWEaerpR2L4JssHO5fVvAKRc/GDPEUFXZo47q7iNjOsACpU624c
U75++OkW5MK4FAcNSZbZP/3VPDDwizWju9ZloWO1eIS9nU+a6q7BPSH07PArrNaSVLvZL96/pv3D
XkQSWwNxReO6U4O5bkkoInfP2ZNBa16BM8kG4LiatsTKWH2Zqmuj8gzzmouLN7PWPou+c0Ryb18c
Aq+nU/D4ogVBTffnLGAkS+0HGCliO/KaRJkc8PJfmhWgp/AjQ6GCS3E1C8di6K4PzPWHlreVCB8A
PU4EkSEGXIYra9xs2VdDPhh4zGinzzSVbYtV2eBrQzV/Zy/qTVk2BlWBBJORNMJ9zIs44QbW+cPt
SUEaCW5UitHoPCNFTSJFDSkRq6IXCRT9jeonVo5gryUjbw7wDFLLyNCHjeGci5Uxcxcxnyiwwz0z
0Z1wbQheKCUxtGCwl5yf5AQvjm/G37iNtdrCOOMSUDkib4s1KfO7+aS8KHUB1F15pR3ZLH8xJxGW
BQeSFNk9YBWmD4fSIuJaxsk3FElN3dyLkgBkmJkO7BkNCNWyKHHiGhGGOYsp+iKUbkRGnP1PpJ+B
dWRhDCgdiQJgF2HI0cVvM9InfMvJgu8VfzcTg89oJzhpAkntjNf2DGeGO2vW4o320FyB24D2jPfH
Yj6LH0t3aB35MALKsDcenbrjHWTRTrkoPJYOGnBE9D9mB3aSXYdX5S8PZtdyqFWi+IXzxAuAtCx3
X8i2iCHj7hqYkdK3ULmNH2xrBJRSwT2et/wl28s3UQsFL2YejO17/eK63c9BF5QdwFwK90VEHOQK
wkTun1TVaAGE9UIUqu8VBiNAj1eJKPAZMS+jdj7t4V55I290n+Zg/AmHB7o1wn16EumrigDsKVQz
SSjle8Vw9zSHb3IEagNZVvwif8BSoO2j/GefPxhHQLxJKHzTLxRyoSMHldm5g0hNuBRR5OK+mTtj
w0mTkazQyIDS4OMVChT6U8zjTw8aUp1L1x2Sn785fLj7A9T5NrJVhvaFUT094pa57rhI11+e7a9B
audE/XAkDAYLw9JBtMxhgZrq+49stZRJKmvC04bHZgZ4ySgAtkLCJEus4HU4P2Qw4hhiIy6YXjmH
HH2sOTKnF8WBNgx/z/JOotj7GnAv/9plLzjlmJXNlJIzaY9QmhBZEz26Yd2OD3pBOBHwDnERswrN
fVKNwSHYsugg9nVbH6vautV23wQQywLbUqaFjzbs+wDiQpVCGZNh9dnHMcQ8ZTdCYQH4jeRK8bkK
dxRwoH4WzzfJVj2H3sJdj/QQ1FEt6c/m8B8Sq8KCcpSJT2KxnM7v43kYP1GdRE+qF32+IQO/JsXY
YCEg69F9QrAu15wCYHqKEn0rfEF8Wih0wflxGmsW+86GeqiTAtgSCPUj4D+n2sNlpf7VYQ7ZG7h5
fUDnWaPftTnuB+c5ARjmfcUbgJPm6t9SdgdTwyJlB5CAqKDPQHiEqG7BhHL3zoZ1epKfLlI75OAh
OZnwPKn2PfHx81DlUZon9W6f0Ik+FsjTGFSf1sarCyHYZ6pQYePNcY8GwNw+nX5jYE4N5GU/XH/2
5dt9FB7IEPl/cbvhcQKknXzFkKPXsbDqJGRFXBl58P98SyapSBj6A7XH/WNYO2f+fBRz7RA9hEwN
eJGssgab5cHGOO41OWbtXh4i8Xsj/VCmOkmIwQmRGMauCBwT4TARAyioTI10HFO/220z7nGLvyMv
66CymUhoeDBSz4M4/BjcNUxv+rtOalqnMJoLsxsks5iE5Hz3oImeOU4ntGI8bUFr+JCnSkgXw3rD
XI0Usz70vJB53RKsw3CJzKqzdhUiEROqo3mxq9wzvl5ERCndE7i0yqCzd+PhSQA+fOEi/87g+ehF
QTA/fVWXjagMpoVAenEhieYR3GY3X8hquAsUZ+EXru5u56Oh+o4wO//ZiZbXm0l4acLTZj0+5sJa
WZb3djZkwy2X8hETJnoDS5ljSUWyXFhW+AdB5YvX7HpiOJsebv6BmJr+zSnj1W1UzVbq5mJdsSzp
0xK5MU+scGv2N4xQ1u/MYOcPyIEhWMbF1kBt4KdbMh93WKVYcTBbfH7UE5vqCHWBZhc70dClQfY6
T4YmNNKzAtlJ+hy3tnqphnDRrTx/NNxEY57xRXA/Dx88zSznU/fPm2NijBlERt85zwygHie5mYut
ccDiHlXc7B4zFuyoXwdRRkghEIUZF8znpPMLKW7M3slDIsDSRyZo4z/nHP20Cx5FDKfHn60gz0fM
Q57In/Kd1YMrjTtvjCLDo5rolKAOGqL2FbXTDmaBCEmRWKTaJhbHkkfUw0Y+DWjbqsbEIVXjcmz0
cWDsRGsgeXIDJIrFWOJkk0ORsQG+zYWCTyGf4wUtBVK+p/Y6EGRyDYydHSaJUAWRtoGIyCCcDoKY
0OJurzeO+JRMZhuKJK5CImshrQxINgbmeh0Ms1nj130ghSFYQhixLjj2H1a9kydPczLKcq+3BO7/
UDoLhGqmhQ3tvSVCzvBoZDXzgbOfAX7A9uwFstQJrqWbzr7cCfiJYLOccjogA/uo2dKhtya6WNAF
3ytBpdgX2NvowgA5mdFMjGIC7VL6D4qckS0Lc5fTnMFB5FgObg7x6EqoWu0SfPqlucevTHgWhQZW
Ra7/Hg6XDiADhRbfBXcuBRcSeYauNhI/hbMLAAdhtzYikRbbOMoQMRbyRVkz1Hoz5ub2HyifKTh1
dj+hgyNFllcWpwgM7S+xLzD48IPcDedMn0VmkaB6BH0UqEzGfkIlX7FD9DT9UXnpEPqHJ83MFBdh
KP86XkmS9Y1RCehrqegu3JpHtPdE2zMEqJ+AsxzV1ieicyOmuvsTRApmGuzpTCIgsRUZe6C+g37l
F70HgdyihkP5zGVFncn3eUr7CNcAviMk0tJqQB87N7+ea9Q2d7bq1G88YjJ+0T3AckaS01SdfXLr
jbZk0mc5kGPD3oOD2YXU6EsXxWDa0cJ76WcBiewF3VoYyrCq0uciW/MMnZOrMwOTsUZOH1csl0n4
xj/jp4w3pfvkjDTZNdHlgHYxsW+zd/yTQjm12npVkqGPDEMp3AS0seBCWqoOx1uRhneZisZAKCkP
rzkYuTntLTD1qmDQ4jAt3eHSmTJ0H1ovxISJh/7iX8Quo6Kdl3zF2pUUq37NszqP5hxTXkss8FhE
P3FPKQOydw7qmLDAizD1G3Z5RESExMyCLx4tlYOoUT17wiQtZk14MDkXNwAIcf63x938fLewghG5
ZnOZI+ZP/uLBFFl4g91Fw0a8eFvsmPeAWeFRgxfDFzrM6ukScTBXEEZvD9FOy12IPYdIIsgQhnqJ
5wcQsh3dnUJ2+KNR9GEmtLSIJwCwEWWYz23CQvDFgw5IKgnKC04Ti58wMOzlD7RKRb0XlvgMNNVU
W+uxJSLGfoHiDbjuESP8SIIvYfiAcyCC1GzyOvnpCYJk1/0Ad5V7Bc++jnF68A6zc3lmEZWcPjAO
+ph+68/qs2qxy86qfYp04kG1x7LSKQf3ibfMdTf9/fUrE3DGq0X3WjULCereB8RAwTd8Ms61EaKw
/CWMfLhYR/hP4IxJZGiwmVy9gep96PeChICGHVhvw6Ze7D0aKhjww2JDOxVj+G86XMJeofISIpVr
mC+TOa2UMh0ezqeOqa1CXtUJskWK+Pa06lwhEryGNIfBoCXqvFKmEPQMlMw1j8Sp5eDXUYHGGIqo
43fDvOYkFMAtZKongRbQWBMhty1pcMC0grnru9W7Jfdebr/lz01pK102PVsZ2PX+vr0TgLv7zEiH
G2GqqqMaHKZxVL7tbRG95rCABbZdBWLJOtwQnz1QlOBS5F7qXFBycCU3Sch5dGgZvO+k5nNdrAqN
BJOSU314xJB1vGjMjHa1wavVBFM8fWAVqB4BBLwvuIxLboJITsjp6eNWpTj9anm9IpKW0kDJeZEN
zjT80S/DF6mKqk9EKx1kbik7qT91doBvjUhJA/xJliRFbSVLEiGKr39FhBXUn74Y/AlB/UbjtK0s
TrgCbW/uMFRyJJ6EBvjKkCzbGRUnQC5Dpv8Ff0GlArexd9farDgAvd8jxNoo9gb4nB8MBWcx0OET
34l3YpE5v8tOwtVqdvzufpw7HF/woSWluA748N8dgY1zuwFhUm1mDvZHHhTRnz1PQKpU85PPEsg5
0A77heqYPAp2kxrFXyqCuBlCpvwcbEJaafbW7GGiXHEzPA1Qd37TICc3InUUFTinQBhLmGPfRFdy
yG4e13/R8SbjJSRonLuGQ9WjDz3EMt1cF+wUlvbx+ovKIl9Sgd53hsj4vi40eOVw7yXUG93mrY/B
q/uwg7PMxKSTFXNO7ffyuS/0RTO0tOPja2lvu5p0K9DsPocjOtKYZ1RQmXS0TR4CAipDIitVzb15
JSKbh/Nv8O9Olal5Q2I4IACeRVLt7lYQZ5bLbLWX3MnERvuKpmjCUkU4qOrUjuA1calAdGP8Pvxj
tIT0PGEJ6p1aOAv7OGFQ2B0rzphk8fl5AivJsffCGdI8xB7GjR+00qpv5kxdsecQ+2d1d4sxII2/
CUo3dM2CLZMpy5DANYSPAh0XcAZY1SyvrX3iVev7EPI5UBlsTj0J+QAZ1JD0aKSAgVzmDhdSp3o5
5J0MYSfFdCeMP3e/DeT/W+Pubiwsb+aAgRfDiGTKZGMQMAF+CrVv6qIzpVoMoONo3qAQklYDxhb2
bIRtlOBx40DTAgylCuUSUXiYCVF22PmymryeuPR4yf//TORnX6G6AjyqvG5fL7N0JFJ4yQwBozL1
0E2AL9FtECQ6Ynbb/YZOz3zHsNH36EOlbbeu1shRepx2/KntUwmzn5l4j3lBns17DminbavPvMBH
+RmV0VthXfn87eHhG/dJjY2/mUsqOLs9RWKZnazhPaW4QTqKppayUfArioz8D4Oz06Se9Ncple1T
RDw6VV7c/SzAsOxKAv119ItLnUy6EePFG+ya7/ptC9HXkPxgtqXzS10yU3EqoLxlSOExGPjGhnpo
9z7ROptuxq5eoAQ98iFxRKgU871sSfHRJDNm/BbdSZfHsFOsnDFtQVwNwuzq/Qg5KelwaMQ0gAro
e3khXRyoI+PAvVhbgQuTZUJsyctPB1y1n8ib/g21cav4tW9onMJ0PFIHRZVbK2JzMDjxvT+H1pXh
SQkexAM+bCSgMl5xZVY8F1yJ843Ux1Jq0RFJMw3n6cOmbvM3LdhRtsrLMV5OUrKC5YbiPDKYSG10
8sOA28nPev172SmAM7tpa30G9OCZFDGSy3TldXKHnvTl4AkjdjUtjYmD6Fw0WH1/6JaBPnqyGznf
Fe3X43xE6POsh7UCKIIksWlv1cyRqVZ4YM6lEiVYe25ufhx0UU/2i4/wIvEZNJ2XzPV/T59lfT8M
MCND4cFAovwEqrYqDHaAfFinVuUCvuw15sA0hugsOYxXAAOBAdKHeCN8H296nOykTbKbocwztEUm
u4NXCEW2r3hnP08e2NcU8YvNFkSEeN9m1NT6MHdlbeeEPWEWXKHpUlfffxJrs3/pMkfaqhc9RAE6
tIZn7YQ3eSiFCBt5UmOdLjqw+SZsWNJvIm6+s5+B1MrRu6DlJN50bWcaQUqVs/1l2apkN7JwkAzo
p/YLNUcjYiYeoAwliEN+SYD59bNuZzL5Bxjepy8eusrt/WtIgsabWWxKIqvZk/bcZRtL2pUgQZm8
wgg9JHrOYrPEdpdYRdj5P6aNlpym22SpRw/VfG3KEJTJxBPM0kGCkjGtC9itPdIWKn2cB5cV8DGI
eN0pXuQD2hIIYLZ/6o57m2lELT2nBe17JhtER3yzbvZk51s5KTHrUBlms3oiAcBc9vZpKLTSnq2K
WPfuaUcqzV63MFNGJad3Hwi+EQU/L3bcUCMVnHrPF7uS9vZ7OIgR9HB0ceMWfDRfUCoWvbFhVcNM
vxqHzUsw2+K2qkKZCMXG0lhA3YU6zHnrvzhSrXT3G7MNPeZP4tKMb2hAcJz6E3EBaa2k51OOKQcM
S8Qmklr6bs6vm6+yiy7Kq1Uoqwrmn2omNVA2+PVak19+fYHV+Mfh703Cf8WJvudo/5wZwWbsJUfS
3o/854xPkLT32UCd4Y0Aopzx7pQ+SiSOkvYVdMO5smnLJT+wHGyUAVsNjYI864S7//xqha/k43BK
Usw0443MUItjK/nZNRe/BUQ8GEL9r1tnU9aJqvPJOJmPHWPJXyk+IYLNFywimR/W7UrFDIFRQ+v2
wR+ihVzK2CFpQiTQbddxVdv2SfoEf+TRQ5uko2zkdBvQQPYPBWTPRl7w1CA/7N6mIjSQcsGVuG+a
wFQq9RB8L25vI69YoYjM/uRQlI9z0fNT3JmPWTrKuxko2Q137O1g7H8EiW2NfHSV7XzdcobjsiN3
MiThuCOqnjBcUQzkQPgbBLVGuLHIArd0P5mpSxlk5UTKCJVpDFmfcRanEeg3OXUJerJDe3jdnSox
78xJ0+/AZQYi9ZKVxiI3sdtgfjRVgArN5ua1J9NZQhsqkV7lFGSz+2/DKRVb4ug1NQiGLcWKi3Ry
E867m1ccALBQHPBXQhjE1/hHoZW7y536/JoNcE3Inwl5HgcYJpPpv+D//MS8mwPZxiyeT/z7+dpv
khauqFj/csAdUD5ucGB0xKcMyDFCDqRJYT5w0/U3c74d0DJ09XTAZV3y+YaDZHlFTMRQrwTcKTIQ
eaCZj5fs6lGeYMSo+/Zg9Jo8z+nmdrxT2T48PdZyzPaPf8bZNFX4cnuK2fjJ6Mr83m24XoMDJubf
RtKYy2qTt4BbfFYUIDSwWvXLIR0GmoweZKsBsI94KGeDnGxJcwDHdGoqi4FXzWfwh1rPQaxRUbje
xwLR2FyiUXLxSd6pIIG15ro83L4gMhGOgZ9+TiIP5rlF4cdXCCWpkpUF7E9eS49VUjC+TEghJp4c
90DnTD3Bun1cmTl8+YKDxKqzycMvJXmyyPRgJCZx6l8P3+7yHhTr5xywcApf3j+934SYtcn0IU3k
vyzuxCTxbXl1ZcnpNQCKePuoPGTrdJJ9GhQuKCNPmmxePv4VevRlv5YSe9CuPfCYEVPdFIH0XJb2
q/JgACnhm6IquO+GW12E12CfWX6ymTHhyJVQghZ0bcKpFKQ8kY62f/v8bA2HSmlXN8YjtJLjh+zl
spdlPKZ1C8GbR2CQZNrOSXA9fbcPcCj/i6+Dey/BtCl/LuZ4qcltNYdT3jwg6uovy0QhYGiaTFGG
h9qF1w2DG/4c1oEMycnnrlvKnpnlt6DUoNnepsVhWPoVjjF81Rh7QOLGh9eSpUfCjMBq3TS6szMg
Pb/i5bKI1yf9H5O1cdr2vcvj59HylC6MXSk5Onxpz1x+NjIoHtIySLbDeztcMTB0my9n9yk/PPxq
PhxdXeL5c+/hYFMwpQW9BbZekGt+o9N2GCXH36QMfpfrOGMflxtPDzhPXQaig7qET7QK72p32ME6
u38sFl0AFLP7bArXkEgBXFeQMPZv1r0thRKn+5L737QPMLDSSdZ9eOmED6tHhHndwMLYd0pwR/V5
gdazXPfhlZcVr2zoaEyyOuwJrFZN1yU5LFazuTXWu/UUrpeQzAoZFYSWaP9uOvJ4/0Z1Jf4A1Akq
Ycsn9eXT8nZrA+jmL2LR70Zqg+tWmmRYWnKHa+Zb8pNtcjImP8lr/qFwuj+QD1oYnTFCnh8+2wfo
hb58r8F/XRUs4JgnPsGUNWYU+00vJAgHnFsdvknpoZgMubwMbFOCS7ov0hNAn7/jL7fP0m5TeziG
fsZQtJB32qo4vKNk4NfrN5VnFEzDiZbMo4b16MR9krxfhOlslPlhg7pKgBDCD3+4kb96t5/217v5
AGFLZRJobgWSyLFwDYEsbvAU+YguS02UFUH8CL4/X8m2PpNn1VjDWKGTXctHfjORLZKTtFAguAjz
Md/8f6Ro/TCm1kivxGmQh0ULF59GeelW7m8KgXw75j7pWltjcYvqSY/HrQueY0YkCOl94eoErqBm
JiL2CyJ7JZW6i+hmdb9eq3gDDi60rl4d3fgdnIIiDipdixQz5Uz8FW6xCyke1bZdPEWFzds3WizH
KMCgDJaAk3Y6KpxebaeHz7aN0gIw6wcpDA30Gvdnkvfp3ESxKsl+on/VkBGRhIPvLtRPA6thVHGK
PXnxcyPuVfFjRSwr83KjLXhm3pPvqp7wNO665eD83hN1NbDLet7RDs2cfcTBt7wnHm00+tWR+Ihh
ZCEHBlFhoLI1QRgR66a/CQpf4qlWH6h+NpLR4Ajyf3PRAEoRexHxeZNqxZ2WClbnMS0uChlzMnDF
OAsypMrkPuZEfr7XFdmN+HWqYLij9YTsOKp2ixGVvJ3VEMdGbWlndrHM01wRkWbQatjOBh+7DNvZ
a8ONQHzMfLpfVwZeGpoDyJzt14KnaiyYE7NZUgWQzXPNfUQKU/FKsQiWJ3TOXGGiXMAXzMu56uPT
5wD20SRARkPz9YAmb2vUMo4zRWkR4pz37+BO7iJxFoulMIAwaM+nCIyXFzFsNzyui+dmwcJfUCyS
I/XEOtIcl0v/uvTRHS948jp/cecC6LeKuabVY+XbUPiTG1qMW7CWJ7o1Gj4nixQj8OQFQkVakDBw
P12/AxiV/dVKcg7k1n3G04O0RgjX9n0J6mzzWGOjtqb9GMM3SKw/4okECJ6sKx52qAgmC1oHaK19
U/CGV8GZ92esgy9uBclKtgfd5eTyl/yHfwgpRDBREAPvZIGJ6WED/hslcy8gplVbH5xdb2HgJ0Gx
gCrPXl/pHIPBcwfkH48y01a223WlWaPJ9k7ZakOWRz9aN+ZNNXkF4G2XEg0zm+/f2hT6nsFA4Gve
YoGmep1dFFNhi63MkY8KyCdnlKKWq7nORoXd8xUzGy0u3TFvWUjExkk4hmxLGE/FGwj/Y+m8tlRH
siD6RayFN6+ZSnmEhBBC9cKiAOEpvPv63ofb09Mz11QVIKWOizgRug58V3F2TR2h5tAVBwLA7yIs
IgA9wRFZQz2Vsgsj9xklty0h5oSONOPqS18/Fy6Ks1ZDyW7DAXqFC+bFT0aoFXt7toBAn9Yqw/qC
K1Qro6wZzmb7YUO3WMHdclSKLgQ/dOr0x/CKsjvCJXLbUVImVmO0OAekBHSBE82+Lg8A5Q7pjgUt
WbM9X9wQnnp1FBUFIKLih6ZXzk2rp9OsLN3xeO0Fydqk0eOjZgw2gQM/fcBJGEy8PENCDmsj801b
7e7QlN8AoLBHeYVnOHuOZpsFkgw+12xj0TkRRgmMCfq6T/8riiWy8LC+prAAJpmM5hqYWnx0uKqr
3Px5Nf03mr29s82DIycSwR+0hk9c8Oo6Mgi3hgYJOFHjiSBMrxY1zavNyPiz2dHs4WalOBEmGEUm
CCy+VWJBHQ4wPfTh88N0e5UhdDH8RIIi6pTTyVfL0OdRSdMMJbWnhdiGv/bL+tFLKnGaGr4npvCd
K6QkiA88YB8WJxD8BufEKygV01PG1U/8DVNSpZvy11nWmOmk4VmuiCBZHCY3ffRpXDCcKf2Kzy/0
1tWp0D8T1C4y7hCkioi7zT7YwU76967KXo6QdeC3KK2ztDxlqd+YSX5MYeq7bIKLOCRCqpFI+zYp
HZXrbjPX3c399Ew8tEug4qei2164KesJpqb5bFV3z+d4uol4Mp5tPsTGSlMURV5blSSl5h2fhlon
236Z7pO0vHMg3fbRK/l6ipCV/fnDqnYvRUf96B5rSCfwG/0M0tuSn+O6eg3/Vp9zfiQfBXNNSMRc
r38v+qjZEOUAW+yMkbSQDqmCPwxkRbqRT+yb25hDiqs0DEs8INER//dP+cdiKNYkCbWaqDYg4Xz6
IcXNfEQQ87xRhafKc8EVdEtknyFpaXfc8BYJyPlRY7e0GEOcq7jvY8RuGKPYDmPNaf9vLIrSPrQe
KEkdpBoqKJwI5ZqvYA+hm1zwl6NeYqwwZEVm/OuBBLF58CvIEg6JyCwxKnoThDYbLWvfbH+jzQTJ
6czuWtD9kYnvdyMbALbpIP+QdBisi+ocE151IGyQVN2HtWvZcLv7P7uj9dNE8wxJqg8oEHkMOo25
FRCGWJfl+bPOdbc1db8V683aoftCpChbZAX21Lt1t2OxhthhjY5Lxx+CL8bb/hPIAL6F/jwwROWU
os72R5oRR/UVf7PjGCYcMNSOwC9Ouvb0uGu1kw0JfgLb0YIqiZ8p8L1Ck3qrg2aUpNrvsKbAyXwH
xyzJ3NmLGSbbFzCA/KO/fnAoySoXBKgGJIv2r5uWyaLRktPiJJii+rUxMQnXdfgJ/Wf6+Dn6+8S9
s4SyC0762I7abUc0l0p8aVTy51rubL1Ss9cD0XDEPU0WVsMGesWMT/9Qau3MZk27A2bfol3VxZS3
xi4w0xir6TZbnm6YmkF2huhl+zD/8Mmi2GyYP7v5+P7QiLJ1oyIiANCEYfGHKM5vwpAmFoFiHpM0
7bRJxr7sxHByw7AOMwqCT+Sna5UAwnMTXLf7e12Hn/tPund3+HMhIqFmvSXJQgzutwGd5Giq/g72
cWW3KubWtSL6doqUD5KaeFLCS8A7h1WjqcLFiTkaZkrEoFmVLr3OE/8hPp389HKz4zCPpvPiyS7q
48p2DjhScfqKWl+J74c/luOFGzyjoaxTMK/OI/yzn+nTpnk7qoLCmoW3S8uGJs5G59lrWo7h+0MH
0Y5q/FD1hgXQQ6YwhE40Bnsx+NVJlWWKoDoapvk/FOVqOxRgw5Ft918IE8Ab/EDsR1a4ApxrqB98
IpHrvlDuVuRYSowMEQ6W0xyDXvyJ2IbUEoHK1f5f7CMkqtmrIx+YvIluEejMiJJ5TWHoISUyz8Oa
HyM5goUOAiwiFRAvEY5GxzpU8bOAvBE+xtE6SCnJmjnaQGPKCxb6VM2Jj2NH+2sDlQdVF62bIRUT
go2r3yA4hag0jLtm7ewUpcXDsn8a4c+PNbGIHAkMZdcVX160+kglC7nXpFpKMx9dXvYw3/Gygfza
1AaXZDvaUaDZxk8psvACTnzNdY34vSsJWpR/rcUEV9rgvkKJrN9QiyAhDPsQgbReLIIepQEGtBYh
UPIzP42otjdumYAhuwkq+UgTu89AgtohWCQWudFolFdi9g85wTPQB3WPua51V3juV3fBSIxGurVV
4OfuYvO7cI8On0rCq7Dgn78lwmhjC+X6MeUiErn8SP6W1wgmUzQofjq2bU1W+dhlOA5S6ifuX+Bq
XdAmK0UFwgW6q6s7Blu3fN6YS8Wd8QNIfDOWxkxEXt4MyqRWJMHJIvb1BlzbbbagBqLzPE0m/fu4
bwV8vgZPu5vBphItXNq8SYgalnHRL8V6omWNA/xx+pNgVY6bQ+7EKi1p3GTFAVfA8R71h1zk0Vqw
OBFQyZWvpaZJguowubvJgsrXJfCVhMOoPC3h/xrMIaml5jlzJeh0cMedWZRJouQK4kqwmNF/pqSv
ctGxFhgKWMnNtvpB/xFak7ezCBbYO/DpnzBt3vqxUZPJ20dQ3OWuurI915yExAGuiz/VB4CpOCFL
rg1TK7/i8GgTzixrG05QvDH9BbVSyv67fy5onF0es/yVODzLEWrGyAlzY3zXbbFKzHAEHjKFE4xk
lwUGZIoN1UiG9VnE/Iu6RUpCd52V7tYQPa8+ZQAxOHhzip+KnTqgxIn9U50J2XwXUYdO+Cy+ji7j
gjhmWD0Us4oJzkLdPRUzptsWaYKvML0fx1CA+bdvGwO132e4GGk3WIei2dP5Snnq4OoHnHfglm/C
550XISoBSzrPYR6evZkhmkp6plBdrEOo+srqX7z+xJpg3FfMyC94KnmiDn+e3Gj0DAHFPzpah6wH
/HmPsZ+57zzVf4WW+j25dtR4r+9UGO6ORuMR+RyiEIfpYU4VbvzNnGh28FiDWXWdvBs6S8AkFm2J
5QVAkN9WHAZtEFcNbgXFG5UmDaNX+NoveYAIAvUIIvQaX3Cle+NZxMiraIBMq+f8AqAu884xRQHs
kCH2rmo9GI1sNSQuDYlf0IMMUK03JJA5VMxGJzybvJi8V2rY+iRyGPLH8JjgQ40arudBm4a+5sE+
245DKNyZjw96QPOXIopQFCYcDuWrYwcVzjCiXFq0KDpZVIDv3rVdv+QuV3mwsU/XUBcITpgeREYK
UZtoIv9M2gnbBazZboYULBOXGQwNAWmS5QC8L5g6L2ZsO4NidobUnBQSPK66mYuHDc4eBAskjyDA
r6nJN1fz8FtmakPo+4XEi0jwCBIbnLY+fKsPoqM5XD1EkIjpQ49gLXzs+iiHD2mic4j2UO0nD2FF
RBdFNe0lyXOlaJWIVMapQSiKjCxe2CQHFHsge7BkoRyehI40I/CBTJ2A81T0HaLv1VL991tRlT11
8Knxpyaw6AsWnQaladrCtklRAPEoYhKoNOU2+dSwkF8kCVu9xJY3tbI/DSjDG5r3WsTy9khN5GAe
s1SQwuOStvFbVllB8LD6CEICmveUZaHoUxFsxivPO009f07b7guJoo95sMQDzUIXYAWwvFgI/3JJ
c3gMq4vF/JTN0zNeb1yajabaFPWWL1vRhkoLxZZ1Rvi1GzR5OBvKM1FLHhQcgbl10S6WWkGHirUj
Ljm7dA9o6XGPc0jb5ES4PxSKdmbISXSc/FTmfx51Q/T2msGFBZijQ1eP6Q9sFp1YPtaTTDNVyIie
p8ExmuKJTiSLUMaQbbkbQAImoOlb1PFrHx5n2mTMX9BDD0MH7TahWLzYWwWIvtTUTRYhajk85hV/
uWVeqUJqnBnqXKAkJzGZYCuD6Pykh/eNDmtJLis+mGoUlEGaHDpF/jjhhl2lc9n+MOyifXt7EdGC
JpgBl8PRkBuKPjndLnEiokUCxnN9t56jpwJBHu7XokV27zf9BmAKCOvXlOc1n4zfw8t6/EdqrcnJ
rv3ZyZNjcrLOVDFlesK6WF/67d+1aoOuUhbuaHHk7a6zTrwgPoyx+X7q9zDARuf824vLNL1phtWI
4BqMP3sYWJ7YqzsqB44fFoAhwwHqOVZ1WPijFJXFwEufx+oJS14t6HRoqYRxhPIIaCezij1OPiX8
YE2Kbd8M+/XO3lBEYdJKgkXgUe372E5RI7BlxbH4zAjQ0i2GrYRlmGMUMQk4KowAMv0OkiRoUb6y
BYXelHumXin3CQxsygXq880CGUeESpjCkOHs3cWDoFMBlADbIrYy1xwVs9aYUqhaIV3ehutgdkt8
d88oz8YQC+vHnEbtYNdVI7vBL9kjG8Z8V8YS7Tzzi4ICCrgVfqHfSTC+lJ52TeTdqh18K4YvhlzV
QLHfHGv2m9aMwQYEaFpuFCpvSzpypnIYfhaXIbvH4Hs8x+mGe1Iuyr+csdT1pF8EZqu1YM2RDVH6
Ugh/KxtcqE77QW1GDx0yUnCYa/n8XCZpooQG2kFm5RrqsjdCMhzfLMYXqI3duQWUVGxW07/xxyR9
LNh5l2XJRf9h6tGIqZxcxoVVTs5g2w1rcprbv/pGZvYAEWVNAniFqwpFfH7zc2QjCthYWZ1kQDcn
blkMDax+H/LM+4dFGvg4Vn+cMD2kf+pGr7iCtQ4muI7Uo8ztQUmaTgckww06YYPryTbH10u2Cs/p
RbwHf2FyITMmBjs4Vq34FipKppGsZA6vtI3jfceQPfkDe+8kafMXN60rHjs48zrJGhxUXQOqSVEi
rVsFBTczS5nC+C8eu7+r00KrR/8NQAY+S4ZG8Gm5x2uFjKhMB94q7f4+INlfFOjbTV8Hp4QM3cQ3
wPVXeoMGj77H2UXLowvlcFCDEMG3Q6V7q4yL3OSvwWTZ3awGXNqTXzMZgyjqDmGysQGI1+l2RR6F
l17nGt9Vjy9lZYTvPrivTUKUAAFEWBVfTXvfkrqr+bFXkOLMG9eNPvmAJ++ipzfjX0/8+uin9Z57
RKEEHZ41Pscy3p0RojoEGiirTGvBN/gBBWkRnirt2YERE+/obR2HzyZJFFVN5usgSDwoAPFUa4de
xq9bZJMnYqHqQ0eFzdaMXgp9CxSTVY3aHaLd5hXA3W2s9R4VoZpTyZARypsrOLfrktVb6LsFyoMO
YgJNEed3NlM2Y1g0YJX+xVbJOkXIeoQehkbbSRw/QTZj9tPYZVHNQY7MT2x2cQXLpyBlskNF7N5z
NwUNwjHlJiPnFrp5her0Xz1KtmmbEQ3H9m0/zI67H/EIU2typ4jX1J4yD+/SMVjJJ2YBsqN4YJgU
IBw/OZvJvSSdsCvEpPgPcQICON+oHkAwOcwgc2V5ktFMkbZ/VxOOF7MyfrTB44lnqRcnAGt7p9Ux
eBLeWPeASGa12mFS+0rzMU3/bRDxeE4wXXmDTDrHllh/UY4jecBt/Cwh78z+mviq0lb39ujbMsNH
COQT/B3tb9Bo4E/t1ghYwTlu1lWd/+6ynr9lJVdP5YxwQLoMLITXOPt76KxLNw6qimGmwtl630N3
sHqlVmrs3b94A/xwYC58/wUCfbG+EHJSeL2bl51Pyr85XahF3P09gBnYOM4xztXbHq1qFW1hmn1s
JKzW1b5UB4wJXqtk/+c8r15D3MUvFEac72zDfOM2i7D5lTCYpTO4jVVa0K7q8kIjPmy9x6jjcDOd
8sgShNFtJCm9bsfNXwavkSvIeSNpIriK2SG7hXVnF59q/U47uNYtCms4aceGz6IKx90nQmL91Z10
6IU+SH9Q7bKctwuvD/U+DW7nuPJEYrvqnkezZiN8UZlANX6nHK9SmJumgsYU7+wePusMrKvVeH9e
UA5NB5WtV+lFa/YreRBwK+X/ZpGLjdwngcaO2EjH7R4HPBqwVe5WB0lcfTmYnPwTnz5ep78LaycN
PpQD5B/Hqx3ZXtZucsTI2L+Gh427iLdOR2yO5JVobU8XH1hTTUSyyE4IGtR+vWFFz1mIaoOF6iWy
wPOH32T+wZ5DBE8+bi+4tZgfwzToxviDXeBM9rGVEiMlXSEb8Y88gPEtgF27xJOHryH4MbgAlqPN
Ed1qr8MS6RMTHRnxbhUePTEr79Cl59BQwwfmLWPUtHoaQQYBJVmoApkbDHmvy6lXa/vLzhCHR8DH
OZ9PLFJWUCspHy58vqNe3uBIIAnIYuAa80fENDQUjlo0fHQE/dwQInb9oWyOfhRmuajh6D0uDluu
wQMuVIURygF+GjoMbGDaP7vot6JGd9YPWWE4YNOi1/nfhH099sjv2JBKXXq/KweS/cGhqIeZfJQ9
0ys0ppWQ+RAa/G3ALXuP6/pXaJtXKljWbBARRBRjefwdDkciSkUIi9FTYOhNwKdPxkPuYq6WElLw
cjqCS4w5S1d20T6ImTneNh2ya++IaUGIGposCwyVmBrc2dC3zmjJtHIRchO51SqCX5BHz3pg/7zQ
7z3Z9tDrjtS/oa3Igo1Ee53KGr4PLCS6LAzHRBB8hJvAD/dVSL9CfB1wMeyhuhzQB8UpiVZdOeiy
eKjEjDw7rrHAhA2FNwTcnYaotdD0iVD06ueFUh87nhydCtaOXGzZx1Tz5oiuB4CBeXjFeuZl6hul
4s5wCIzNoezP2xgksD6Zg6YgUdiBYM1qEs0OM0nqJIFVUrd+IHV/sQr0NuYilL+coo/oLB0ZR1Is
puRMMjzNQ3XLJRkO2fBjtL4Gl3sCJScJZR+gIevPoj9mwXekqljhk+kDCYUnshAXvAuTgNUbDvES
0VXOrm8y+NTMjXyXvk86V63rSGYAsvABsVZn8x2DH4bCsqC+ZWrrHuw3I9GVvbAWr7iluj9MRcBi
EE/iD0uZ8Q3wZCx8ujor6VjMmZG+eNBfpRTAwaIGDuXq7AYIeWZ2G/VoQLu4/n3dbJ5q7cg4Ju26
M1j0V2IxOApZQCdd3WKO1kjHD8ZNbppRACNSgjTTm5Kng0S6TxMHDW+APThFWFiIAEcmkxXW2tVh
KsRDNxk3+4H4Uk8Si/xEL3LwXqj4EaHATnqj4K7fHU3RPNV4gJVpJo5MUQ/hAaam4csUdEcCHe4G
vCM60hVfx4cxhltpdOZLk8MgPui+FNv8nUWZlIyEIqoGhqsmr4ybAoIw+sMeJ5AWmNYMIlo8fuq/
Mhg34RcaF81AWl5dJuMtfsooz+4UyzXDPe+rMbqD8ID40JslSTJu3E1lxCCw76Y0C9VRhkGVezta
ERMuskakZfsAHLT87vdzGsoNC3aWOKyeLCEkzXCLr04RUvcvV/UUPtVpuNIdQYSQvjVXEk7lrT5H
drPJF6gYlYjV2A9N8Jg3HCB7rJf2Q1jHUXt+M01MHuY08D0DUVjR+M85rCoeTmHmh2hJeZTjQHZF
wZbRBIvLGDMFHlBZOl12F/C7ChbFGSxS6FNvU19rZeZX+AEyIzJcXRrFymLxdBfujVKas6oM+yU5
cjAcBNcqx6uSUaD2I/RhqB+5Kapjlg/XkYFQQaAG8+CWsLdErWSA93pW6oJq041GGU0Bt7RtuP41
Hpcd0ZdVBLQyvgjihSlEuXVSCFcr7ucLZF+xLCrJ6WaqYhu2W8tc6qFlUxE+GQKIKZHDHgmFHVk/
GKbD7UCU+/SStl0xxcQosewVe711XJALjkUYMnqnakZFlsEIY49fTqnQPqR4KoPTltHqK04sBnYC
tOEJx8YMIejozk3OI8YlY6CZlD0PbPILYCTl7pdxFDJzEBbZtecI+5zZQOa+jAXD1UEb/FsBPv13
DrPaMT5LkCY+W7Eitr5ELnLF3IG4Q5C76C1fih+y33SNYVEkY2ghmq5D5QD+8WbvUL9pC9mZpTeV
B4fNG1aPGfwPewaWEuOvxCON43Hv5U3+9jLG6qNdtWMumBwE9p4PZPPpggRN9MMV6+UTNWH1KsZC
BVSz50DvqJeAzImM+WEyj4eNiBpGc6uoZ8Ow0T9VnQ12Vrd+40qxGCE8L+East4uQ+cw2fiNf3rN
F3LR7WsD4DnLIzeIAnvjo4V08D3Wob1LEKOU85HlYqxQXeQiKMdBRuqeE18tAmiD+eLhKm+EyhqH
PCkHWEajG0sYlO7v+mrG7+SCa0krpVa2k6Dk+hd5JcvRP+AIcggk6I3TVOs2abH5r/9y3UXXMOLT
KF+j/Wm2eVvGrBcDIwEOxw2zO7ULHz5zUEYV83x7talQ7SIDgo5aPk3vxRH7vnRPaKA6CR9V7ZDK
1HAODUitQhl5hUseDrGMBL6jmAOhFeZNO0SHtk0fE0qcWpPXfGaSS9oOD5NLaI+9DLGn9ui96Gjv
C3AO+ih/UZFxUaauo7wGzcomWXF8lg3KnNPbipnCio8spS5DHLcHopv5cJGESmGonjU3F0MZ7Jfk
u8hUHP+eIzW08UFJOMk88+MEAofCluxiXXhQuWjfISKSO60qZWS4HhYcBbjG+EGA9mVuSvoRtEL7
4QpNArXx8uOMXJRo3owBhpFhZUPXxtwE3KkZuDM6EJlysrlOWnEj/YYDYm2LJrYe+Dz35LdXwhFj
jrUNAFaZ4Efoms93mtEcfk7W0Pk4tNAFIxQtLhX4H8NcwceRc1FwkZ18h0oCxp6oIeO7yqWSIgtl
CObyEWYvojLAR+I4USopsakxJB/i6jFwDKOlj46wiSVI+sm4+tPAPhYPglqDCxLoFODgzZGWBarj
FCfeqE15QQ68aRPto95a56GUwGEIEOQG7asKSrB0EKOpPgqYt0Ml1EyH35LARxkXQdOuokLiEvQK
rkZlVNIaygEm1e4DnBFlrZoekfPODIZUBOdOxnS4jqIxhAaCcs4N/dLzAx9LoX8QqfgSvBSVHsiy
qs5FN9UIZAjgksCJkAVTgtRF+cneAff23JBrK+uJMd2DhDiKoFL4aBKJNR/0oRrDOUAn38WEKXOT
rhlTSlGFkWrD/E6FLcmXMiNNyYC+L7+j8nY8FMWcTzS/tcTmWPoMSe/SNjPUAZBJxgj68Bu/QFjv
nyGfS/ytRpMH9nA7xDXZ17baVf0qTkBPWArzP4gRRZy637Iu47CdRdvJjI81OaB3XRDafb3gPEec
I5xqDw5aTKAuMpTigU96THso5sZnUwWUIJoz6IIMQmlMQiIEP9x2HP8h+YpE8NAw34ULjHUyJV9m
Wj6P04uIIIkGP8bqVkIugVz900nLZf02L3pOyIk4yJyTb2ZHg0hBQzhVkuWI0+pq1z3xwxIFQNnb
Yg8f3x6PG0B1n4dh1aYaZahcialg+SU3r8iJHQ6B6kDMZh7nsG0xGqJzscyJK6RdzQxuC9k8KN/u
1mdu5bftqOglptbiiEAq3xD8STL+cznqrhC5Pui3yDtzUI6u8oYvKJo4YjsAomwJDgdouCOCs8Qj
SqENBgeqk0BVZ8sF8QYMFcWqnP/kTNIHSOsQ2+GuEyRJRHxICgOf2ezDmZ1AlZkoe6weTl1yTVUt
RwdUAyGD5MuuFW/QmuDyA+pQYONpq4gO4rMM/afJ/QE8eoCDOboiTQTeDXXG/mpWty9X+wV4gZEI
m9/5qkb78z6S9BpIefQ0MnII2SCu6BEyaDi9Uet3Q17hOL6CkX1ZoE2qkbOXD7kyGNEAPRyiCQbk
qAZeZetYDbncNP3aUFd4K+OQnjkddFpAXVFGJ/ItQ4H7EJXgprKVRMwSCpt/sMk3W4Bjmo7MRN0e
x76ViP4bG8HJfNgbThdLmh1TC5A77KMJRn/TMtxfqahBdGxu/n4Y+dlVejx3z6tBuYakyzSBIwQP
GE4hqMfZYpeHbhBCgjzS9JdieUFSoSxlBOgQD8H4V55zL9j6ROgBJUrI4jwzslkszmDSiEMPxM2S
60Q/5LwuGrGV3LwnF3OfFEAXBXMvyBpE+mBfgRcGaezz5sgx0mEMTJ/CJLwSYOhgr2Z0f3cfsaNq
2VE4sXdSEKQaeOhj6nJ3V8T+jKNslLPNEVllhCinifpktvEKSe9Acck4qPp18TIBVW+o0xy+n58x
7iaEycyTqjKC50bIPkYFLJoteYS7VBB7KOeAKCsZOgzzsPaD4Pcd33YUoFkiITg1tGZKWybVYeAC
StDJTawN9/zKQBpyEejuxbakz+PDvGw2UQbjq5+kbtvNCJxM5gL85rs/Qpg8ziHzJPwUsHg9XdLM
HH7dfR+Ab5XSJUhd+OW6CEekuoIKHjKCfPZAAg7skSJnz0Nid37ghDLShepF9Sg3+eZQOz/VisEe
pCM8MJiOW8c+XdKTLM61BmtYs7mfYS/EdaQs2nC0upjAS43X8En+PJXMgu3MFCvg2Ti8MWzn2avS
NThgusWMJ4sXWlLnlwtGgYu77oSJK+B0WAMLJdPQ6wUB4ZGbiWqGQtuVpaeBwNxjaAaL+y+tk2af
BX4L1RVX9j43ZGNIQdQy9JFOmnykQ+vRE6ZbAbuiSFZjUDBy1gfOuspJ0j1nSlNxI/CsjChdAu7S
PgDVAoLxOfRhAHoMH4Q8IcCOPG2gtKNFshnQFWoL8fJ5B5B2AtxGO4IbdQqWPXD9rctZhXbMo0Pg
1iwv9ukWax5WvqoGSZ4DBc1/qytB9Yedwr2uJpPJ504bWHeCHtZiHAaWcccfiskbuQgKuV4A7Amq
XwfzbV7VmIthnTzUhZlhsIs+8nicB791jWzI95tfk7/y72CCY0s3BuM/syAgNOAJcme7gGPx4v0A
Uf1A7lTs0VeDW8VZyFCXnuL0UuUeRqBbsaDXswV5I6fu/U8fJEgIAV3iHA2DBReRX1QZWyzTVU35
LwcPmLjec3oybb1V3ZfBQUAm5CzMPBB9EFLILvzGiBBWzRd9U0I35B4B+/S8xRbDPywYdIMihSb5
2wZTZhBZCDPrj0u5yt0WpiAYOLJHPPLPiwLESahHpFe7mJNsQcrQxfC0Qe7YT8YHthiZr9FZw4lg
F6SH6eEE0Nfv0tZT0ySvQRDU5uPzW4MAvjXqB/2k5CnSvO31ODeFsM8EFj26NbgAVM3VO9jqy5iZ
lBABj2uAKNodqH3cwkfW+iPbM9MMuyuLZVYClTAsqCV4dLHc9SeMUixOPK8AvXvLCzZ/Wqiwd9gZ
/OFYqQ5dp26e9K4UK0S8MmkwatJacAKO2NfybiGFdKythvTMkAMiKKsrdAIk6wygJYNAUeyj4qXb
lHPJJq4hU3vHckXsrBsCP56iWdsFJoc0XEMgTXx+yT3qULJSwpCSahMOCDGFs/LUnbhS8JPxirFF
z4g6EVScMQKzsZztFXjoARgy7LYPIPmTe1n9lcMBVXWRjC+W9V17R74ZOu/wd6OQkBk9FpuAzfgV
EkXeZiY8BqZ2IinIautXAAdp6jtFFdLpD2S+vvPzLb5kF01dgYbwhVPwPYr1YPp7aQYw9liPHHY3
hD3ZE+vqom6D26Y7xB63SIHA4E6lDIbzQFrw7jXDhswbyGxX4ejFrT/76aaVLR8L1gtAKETwD7qs
b+btsg2QVSXrn8FVQfHc7d40sZfLj0mja7Ja3X4tL3qDHy3PurpXrdpLw/ZtXxyEUrrM7q7UbGds
7OEGzZhaSMSEhPc/OehGcdYHS4jTxa0JRsyB4GFvG4on+oC8RlLvONGZMfWNCzGbPQesmPE4CCj4
uqpZp4wo0Lgta7hWXLIqBzWPcbuLW2IrwhoMQY4nQoV1OyIlgwpC1KIOlRwEL3VMQPahEAD+Awie
g9mW/ZU/w8i/31hpPvLseTNX6JRTRkLLJWwYTyGyofFUrCRFx1fhJ2HsKeeNQRqng6du7byFPg7n
iHfkb2I5c2uF2kbaIN9EYCWwPqy2PYXuBDy+Rxmi6P3kvIwhARzmxPcpMxdCMr5vFl3pSvbwhijC
DKuxA6GGXAVvaN3fgcEx4eHIQfOGo8EzdYJrsLLwhGtGvAPY0ADZdwZkwPjsRtT2eZeFIrbdaAvf
osjPO5lQGrFQRSvW82dgTrOOv48INbT+Djudcnl7SGlWfMYfp0RyQbm/WxVrl/5RhtDVANCosn6F
/Kr53y7Sta7sDNQBuqtNb+tvTXMH/ULcUU6UZb04JR6jhsOkNO6FGxqzh1ncIBRiEE3v1foz8dVG
TKPjdJw30ZQ3ELRudtvdzTmA0OWRIQu+n6hGXmg4pz2gFF+HT72mJU0PAwIqq4TvYPNkkrux2E54
tEn055MLygFzt8Io8IN7WF3TJRBZ1HEIdHrqaVZdqSCrPIrWpebBbp2tq+JcUf3Yx6PFRv15GWUr
6MOIyXMW/fuJ2EvKRKuxg0EQQgP7WQNJYSoemQsdnxn+DS/GNszwYuwb4Bi1op7Z9ZfYdqnr9ksD
KqTbuA/gJYbbsYpKRqx/v5xSYpkvp0WqlRipuFgovlRRANtXSqLey0lA3v2/gjU0aOkbod2e62BO
Mt7eykMB9dxyF6eK4l0e7NQoJtfzG+5ifqfqUO82J6z8sTOKlDYmxjueFqQRD2ScI5IlSIkALDGG
B4OhObE3uqeH3sYM+c5OX6Yr/mk4u40dJ66ykgJ0xV8c0cpYU7kzU7WoePmzFy0tn48ng9opZwBJ
WQVZkJkLD+uHyWK+CnlWwXWARpilyBiD6Qbld+qyMSBY6J52LuNnsB6s2+x88jbNy5/HFwELkNGj
K6MTvNogLOxJ72DYgSvetdmPQ+aGsTRZNCEwhxifyRUSViu8znQaMO6AwyAD342+4fLeQ4QQel0x
8rZcsZ+aqqntHHLwBusM0V0EH6GVm+edhD5NmKunoO7BGe4wkll6QCG+52G92J80BlZ/wKANJG3L
y3etZoOyn48FJUtmJIQkxzC+JVFKw0W/AMGhlGnPTKb+R6UQcaSjAn+mQ8OnwxEOXi1APED040YI
PCMktjlpls8BGZzh8pIPRxv3aIGgDy/B/NSz4vMkB2dBJTPocjN6Wk7fD/dDugdpEVMRkZLhPq06
1xIRTTaBTEZenprFonJUC0sm1JriEaaptFd+HefMqDnRkcu2yaJVJKBBdReT1xkWR+uoEAC0w4SV
P6CMlAL8oYVrzWDYOmTLC4PjlfKuEKErMqGg5YKgRtxKN0ypZ7PP2GjsA748sdqIUTJkL4aBqMBy
/yXKw75YzSXVpwHENfCuh8jTbMMxn2MNkvGSdImDC7HLmFTqk6Slnr5FqeCiQBSZ7iCaUfgMXMZJ
wrfbhnCo0J7p97fEBdrSJ5UIQmWDFa5rCCGHQQlKz3FtaaKyhBdQIJdqklBlp0FSjXhlKNXfeblm
3gDT8UWNnLwpA6w7dKqgvx/Jj5zQz4zh4jIa3HRJyJSactelZAfDZyZVWlmVYgkmuO8n5eLP3anx
2x/3a974HECQYVls0h+cRhS68qGpLUiYmi6/0mX1oKoYUa0zlx2icZ0Pva9ZZxME7FhCBgLLannj
sUXxR+MtXnjIaGgcO6T74pMix0D79SqAoDw6IPqwTbr9oYntM9WrTgo6wzVLnaS0JkASrPq6nTUM
R/WFr6pP6wyLPAf9MJwyluF4EpiU1hhZb8IL3ZbEAOmH4QM74bqMEXAj9mC07uMj5CbNiNa0Do1c
QLkkqDPzQ74mRI3il4DNyC8nIRyeIAH1ETnyuyS4aH9zbM1LwOQS1NB7BUwyAadETzJgP6anBs/+
4Kx+rDEKBMRUFkngSEKxKEnS9z9/8VdDUwvWxTETSiifNrux/bvCmLdTCiEghu6GzPzJNHypMs52
ynZj0NtY8M6EYRgVufNKAH4YWHOYxuzpJONvw7JgmQeunZsJSFDTccigcM5z/nZTtoVSjkdDbSvy
fHX5QdXw6QmYyNt3xx2WelmaTlwWPabTL1GHNTGWf00t4UE0kST5Pf+wVRhVQo51SuN39Vi244Eu
KfeYQJUrxlGL1QBY8Mrkk4ahy2GCTM5R/YcF0dL4jBPzux1/4wHfS93QBi6n97Bu1Npwa5F8nTqW
hd53rcEHvCCfB75pJRApyXEYp7yEvj1bJGxs3OVFBFkCsboBdlP104Y+wPqOfZBdtMMU01kePuoT
tB65Bax6sp2FdTODjOgwisARpRpleOOw63g4eDuCtnezr+bFeEiNpedxE7ouwWY50zW9EMr0ID0P
mKkUGlo6WRles4wVy3IMVcelymVoAbDnG3cBE59rcWbDgIKl4vHk/XClrBqOGR4/lwRFOSqEf5pp
n+YVmBkIsj6kkjqxf8nb0vdBmtw7GEehK/e9C9QwaD69pRvpjdwTWDMmpbz+wWYkMqNyBBSQCSBZ
0TiwBhJoeVjuMbRosz6lqj8Bs+kEOfdq24EQKtQkmL3ScyN+1a/zC57sE9IyPH/QmCPWErrSjjmN
Ppi8YAs+bwxUF0fwkoNO4/JHh9WC8rcaoBe0sYTlmv4NkJXj362pu+gRMLDfN3k1tuT2fZnsdixk
LCoe38i/QuSjW6hY9V+OJHu5rL6iufZZEklY6GZVkIjtP5h2ILvvy2RIo244blPnKdh+MoKmiLx6
pG0h4jGnPs2QMJSM82Td/7IEhetnm6di2bhYDznUwEKrbO6EXxpAydPMIXKcP1TXMVzoaEf6SSZN
VO/MrBcNIC3n3xZsV8OY80o+IWMXU7c5jnnjhzV/RCAhDME1/3bMXGKeihSgWoBQyX+sZBbtAYcG
8gAZ1YMHxiNTUp2wdwY2DbTxH0vntaQqFoXhJ7JKAQFvycGM+cZqI8GMgvr08y3PzKk5oYONsPfa
K/zBY0TB2QNX1WRpUMBwUUj602wFQyqcPXroksoqqYBd+24bqDcNnOTAHSNvYWWtZfwQkHC8WU90
3WXTxuAjs5Ld5cS3C9XvIh0uqDiRwnLey1067RDGJSBBB3Vmt+3pas0ElCAKkuSEox3vHjkt6qTd
LgCySqInPBH4fAsDlTUBd+5mgkIQEsTHzqlvGaoTFrlP4EePHuGFpQSjSPiXTxYXy3RJ5+ePhItu
OV8Ju+QhPe8frovAEh14k0TmCGcpVnDNv2YwkaX/wGUXvPKOVgMjXvlm/jqjWYfiOizDyQSm4R1n
PAr7GMwu6pmw6Uw2jgA5RjGnIXh1vAiS6S8dYVXyIhTOsQOREfToose3BUEfYLZQXAkmo11Ax0FY
KzOaf3whXCSq5xVaz6BO+R04AcdjrxcHxFDabCPZDRyUozruOAcQ0lwhP4OCmJ9pAqsDJ//H0JW+
+hAAFNmu4PwxH0cfF4IFi5tU9Y9sppiQqvAc5SrimB4UGQipgJDXKciSAw0wmO+JDSD2aNOAAU9A
Jk4v+I/znF3NTpbfp/zXb1KufBzOT0pi1nUSMMej/wRRJ+HcmIpCTgRUfcnSnPvdMTncm/Rxv69s
+neME+jh/QWSbIxiOrbCxKKFaCf04lgg11h2xY7mZeYdDqBkQBF0JacmlQMpz3RmNhsxIXS7DJ1l
mCiYrf1wuJ0rIpLONhsFu53cMchDuT8Dc77blQRsOFD8sANvOGEjE3ZyX849NZwd5HHO6ATxyHga
pg+DlBvEzyGApC6PmsiwkCdaY0y/9j+4KuAtgmm2uhXakbAexDxbThnaudK/FHtJHpX87N2BDX5j
nVz+P/j4eIPDQHrB6PyiRly6AnmR1+CCcCPWyV9HMGpPFEACDo53s/JoGV0A1QCQWTc8KaYdPDS+
bgdHjsaU8FwbydeT3OrfL54vLe6EWotGWazSgV7BjIslPRpxUwAfw7pb9DrWx3074jcn646FSVxn
e3zsHvKLg8nX2kBDI6WWZ7WIDQBHXLdsy50c3swtlwKHTLjpbBBOfdYbtU9A68jDOY5vRQ/AAqXN
Vk+CD7uPa5ZLXvRWK6+34orgzxOzSNWmnO7Ui6wFPhTPHIYBZECbwcpbLRybVocARP699sfFk8LZ
rHrMChzZ23/yVmU/LRaSrqbSGZPHiQTDzggNpwx0l/yQ7i9PhDvALuhxiYOBZuMFwns3fr9oOfIY
pa93D+5B6n8BLPdNoOz/vpeFeaBZI3kvSwPO3Z2FVXACcaT+ONLEN5py8YxHTzs0ni1mC25cwLpF
EjORk0uWsIQRlzv4+2FOwPogY5aL4j6RSbE8CVIjPnsmIkAjo7piezaPLKydPE75xQpnB2XOjdaA
0OLlV3RgTsJrpCyOCKiBkN4PJJjAe2Ft8RKyNHlMiZ0GMPjZ+NMpAzGKH7a1vMDDP1w4QCSKJn0K
EDKInVTzO94t6Rk/XrYVl5hydkhkkWabxAIYfxJAdhDdZBdAIuLLUpY9LZYDCRb3m9qfU5HDzZrL
sAoUEciz3agdSuglF+Igd1ka4JdJ32YzVrbs2t9msomEcnnJzc48+cvvNsldYH/+rpe3zQ1kZ12p
WVAOIVUyQrBqAMXk7RhDOZJMV1KFdpj25JxcuwbnvhFeiFxELy4b9JLcV9Ip7tLuCMjPbZGOm64y
RkMlujmN+Ond2LKyVVEN8t/e22ttX66cVWzmLSprv60hW1s+duq+XFlXXw+5Ff/fTmsipaZFRb/o
r0c4jlDIfAn9EvxR4XVWDYswIx8tsRMKH923c+5nY5oyUU3U0aJHV13oD1nbcjyavcqDqQ6xVX4c
DHSUTj+RHGtssRdLUh69RAHB9gHPQ4RD5MlponMwMyJ3DIubXfIKlfP2dH890ohncvjyCMjJOJat
lqccTF+GE/LxOmoEqMShed7G1+7tXbp8o3DwDRi8vKpir5qu7CfZUejiM9vjNDSJmaimMguyNiti
VE3I8Xr8lQ3aY53Lz6eae6XgcXiRHvQL0VmX10TOxfv//jrsSvcOvESi9GLFS8pV/Yt4EoX1nnzy
yIWjC/9/RP1EEmlFW/aGaBHbX3dVoh+8yhBCfo9gQDaA6sDM2cFrYakwpOL2MaNw5CW5kez5HWsl
ZHmwhtYua8ZRGKIHKbMhJWedvUiNzDPr5xV3wn95iiwqifiI9gD1JLyNUvJOWbggNfj373SYUZuL
deWBmCBLmWyV1YvEcyh8K62v9VPfZJXyO6U8Dc8gJxz1XjYNT37pmMRUXhpW3H+zR61B4XPpNqM2
5LgFkm9wiDsDJbqECmvnFFbcY+Tlt01m18I+leoI8XUeymBDjO19ve9C99FAnxgWU+yOs0bWONxM
8gRnb6BhMvBNHfrxGP+AH0J8VhYtzFM5dPg78uwbcg/5JKcGf9sMNoTvjsUZEBMbIGVFAF3IMYjU
EM0Y7f2RQoN+7dMhIQUQOjPJ108iZqv4vUULm6aiadffaVOLjoZV09J6Ff71jjPBF5ciBExz7zRA
8xvJsbPfGBcamcbZFzvmMcrGdLU6rjbMfBxJkCkFfOwiIIHBz9FtBTgsI2kLssc/RqmTIlwrv1r0
oDDhjdJt7Zeo32o2XqtZrLjlT2l/8/JbdKwGHnxDecsTej3g5Gn7PpwObubNiCXvr8pzoNnIyxqp
o3omDdrwevFfbvHsnkJ2heyuJiMiivqFxsCpiQocAUcd7vDmrXqvoHOjnezMZhJRHhBo7DYmGXYn
R0iiZK19d4iOUCgmuFPkrBxkOkjPc6Y3b902mfTck/UcGQmvYO1ltHj5msSuZfXRcnOonQ67203C
v/Szf7GPkslD/DUjweYlZSlCm//KAJOw/PLUisjI8OFJd0VGy6j2kIuSFlXszYJwT6vILYPRQcJz
1OpRSEpn6IAsxsvbZZmnAXCWzQKSacwXPfd65jXR7coSsxGnFGSddj9HAeYW1QiMIoTDOKZgq70Q
1Ul7Ve42VBpDX0tBmovR5+wM6BVr1Ld3pUfnLNpbAizFq7VCGBgBFvTxjz4lhfSZntvKy8M2bFlr
PRWzhg/K/3Y5H3WqMN+byNSaLkVmkKNq6baqnmQYYGH40OFVIc6EDlE9OnotHF1AE41zHzkkCkGV
QhM4tmm3htfgKUfMi5yBLgIi59g1IJGMlzWB7WH6d1flQkGpWcbgFK4f3genUPggnBtPI2wnuNaf
FtXyHtCn+NZU3JxeuIoYI+48ZVgxapre2r61YrXllUQhbSwJCt0adXD7DjkH8OaNCsV/hDpkHI+o
KaeDLkYXbWtVvsYqYbw3OwJH5u1Tt80eR7dCdBm+LDPbEXwviVVHz3AuI33eQsfVgg4kVC7YoQ/b
7Hj5HXrfQwrvN3epvtGZ0FFV1AfcJq3E2Vey28LV1ri5uzseuuG8isXj0n1Zl/fCvLNUakYY7iL7
47SSpuV6tFKwxQVX562ZipBVz0hB0Xzv5hMmsne5XR/yByayV6RDOcsuQE2ePDoYnk5F+6kNKoI5
kJdn3Hqt40guRnW1aH44ODDOJrl5jqdTVr4FWPBMu7semZfgwGJuD2tsOB309hAQhBX5EpojsYfp
HcsE0PF9QDTi9VrIqCsPjouUQyS+S45nKP21vvw03ZTma7Yert9u3r0hrniq7VkFBuTjXK7dQkd5
4FjP8uMelAD5NMcsmRLzHHIZ4r+vPgecJphBtVyhTxuaQxooGil0U0ieuKP1w3+zDvmcIMg/5I80
bw8nTHZciuajlwBukrNlx7VzvB8Vl/lE84VMBsxOFDgsblgTBqW9e+Ts2gwNqBcCJ9St1xvnGb0Q
0UikwAQlz8kXk1oKqIMeZM0WLwMuOWNolHPeqVY25/zk7kLXfdkzcEWrROoZabjcng4TsxsNIH2j
Py3eRqG4zUCjPXPxCTa/cTOhaHuTwQmzrKwBWloG2FfkoV9dYCdS2EmXgK3Dl48ue2DXHBQdDPd4
Tl5AXGs4R7T0ZPWR0DY5DMjASYy5l3V8R/SWPdO4eGqogAS9ujOzcuLazpWuhs4KmdInD9gEKorw
25K1r/feLRqY13kTjVYJeA06IawQ+5q8BDTyhuDCLBlyo2o/MuSxwAycHRonuBg9QiQN0z7csLNb
2ZePfTy6W2ZOmWrPK4AEkzljnmUfSQuZ914HoMM9Zu28VXpRQQZAgEUcsNpeF5KTezDjVJeUivBw
nJF1cuBjn23R331e0f2jycvUnokhc6740OSudshmoWlID4ONfuZUP6aLVfHmsEEFvTgFjcXdelR2
fQrr/jtpWZ9pPUU7vmFV4d10vHeI9jhhkt6NdOXjlhQiL4a3VidAQ9/SxoT/IxdJmrPj6Z5vrtbv
qM7uiU08NRS0XGTw5QvaAB6YyTtNGjrAZkYcXB2H4BTuFPKvpxN/X3427nmwk0BCTCfMvu3VZdIg
T3TN2ebzjZTpBX+ekl6r/XWMtcUoA9A+hsm3EK8O2HhcZ4ceDMDi3wUOFkgfk5hpAG90H21NxUH+
w/Sxrq/ILkXcvsfIAnjNi/4vDnFv0h4DHAFnAQmdNVv/cazOOgH8BBSa0jcCaZxpPg1kdloQ10fL
nV7pEHDGFU1KkkILTz5B7dAwXLai86htWr9khPqFeoGy6IHImEyEgUjwMFGMkq5CNRXIFaPCGhtM
Zg72QdAMnZDzbH8IACscfr4qRHc4inLA76gz3lzhHUyv04C077BsOSXaWyXKxpKxvTJJNfrtLlkP
CIW7ZWy4p017sDm795XRsifYep+zUcNSYWocqCTU7gT0fGZVgxZsUpu85QIMgzwN8fwccPPJwRtl
bl7t8+il4e30tJ9JxoRLqGL7j5Cjwm882TyHZEG7TQ1lb6bZhke1gnSF/nGbdA489cOBY1ggXXov
V5hf9/Fq0NmSo2FigeEX2fgn+oF9JGdV5Ygk96G0neHZ1Dy0Mh4vbsnd0vrQ77WI8REpHYTa7xMt
j3ygvJzJOB3ow2JPkpZIioZTxmBS9u72dX+3EUISXAO/y6Wf92PoA9bmyXA8as95NXE44J1ncUb2
QF1VoBEmgmCPlGURFzNKiax/pBwjiW3z3lasVzoy0mwXOQYpgoRQexWx1N1F6/BwOYVGJfGZHnPy
KPyMc5JT8Bo0wtytiMdC5Ka331iy1wOC+P60OidmpdBLOhIu3xTFDywndJuZAV08r/+aPJCpspOn
2A7n0ftq0970DbzKk5ZO5wACOPMYOLA3P/N+oTqTwQi96pt/QOWQvWveo86dgX/cspUGVKtW7SC5
BInLZ/bpg5agRQiKC3pQGyxfUdDZ59/ro8Pc60M6D1XXXpehat930Lmd73GQPmeKYl/eLjYzGHmW
E/Aa/aWymL/QCPoeSmzuwlNzACnWpB9400HqPVX/Tt7ckkkjEHtEBfudff8pZmbpmf7OhZgBdhW8
D+1zTOybTvaJ8Yk2AE8/R227AeoJKybkewB9KDYaXzyHxjClfai4QbWH9k7DgXi8xBraOIFZRHcW
/CaiyNduaz0Edf0n8wX0FisGV5ihIKmFSO58ehs9qV6sPmpmKsM6IEo55LWX3Y4UE/C48Q0odq7x
EnljdD+ZDl4AuwBuU2L2Ll0HmpHNK/1fUCJkPFLDJYmOm9SXCEL8YCpKk00fz04LTp2SastgWT/D
1RlwUaCyrN7IxovdPTYkg+bHbqTU11DYO05qMH4zGn4KhKHkRK3bPYVk7zJmhZ1vAN20Cyjb8cTA
yCE2h+AuwF6JNWFuspaKUcf9aIzyzwC/hhngh3TGM6L72oHhf3+5KFxdEQIuu80F0IiEY0UcCgv7
MhdUDpgATJcEFY7YhsvB6GiseHp/C0IGx6ZUSz6EVSYHlFNN8ONPiA48zj8lzm6AaPIo6+2liOKx
RnlSgZpKg4IhJObyRBkQw2tVLp/rJaYIf+jEK/9cnJLn8AW4oXSQxhuq3ltxnl2x9RzQ3oA2V8df
L2NTZmM6I9gMRZtmSV16H2nuAG35lfmHrEkNbAF0x4TjbAIPdjLZtEnKKAeo6NdfAtLnG1xlipAr
Dlly0844SdTIjJgiD3mHhAoRRkk7FIKvvbiJ0qKA4OpsACo8h5/+12nCqf24g02DVQkyRnWIgx0i
SbpMMc+jUJaCQ0VebmwyJzucAZoozvmSrOq+gjvT9L074492tlttWpb5stL5Q/UIT29+zEqbZWd8
ZiQI8jWrnlY7eCg0tghDE97G+fDL3kRp0jarLniJ483GkuGvceq2nLb34VQ4695tkmr2Q3FqtyiJ
xY0EnGkTBPUL7X8X76uyMVRgamCx4x6DyxKIJSlBEfGIGpCuCn+c8d4RZIcES2hnKFpY4UYvHF23
tSJ+3byvItK9L7zkgKxQPOU8B13vp9vWPcLQ4AlSyDsltyTFmI4SW5rGk8bZCoG1ZMwQxGVVntJ9
j/wvJrXuNzhTlTgtLCw3532DqO1f4TA/QQIxJ1DqCEX40hp2gF2C6HnbELCXT/5Xm2E7gnrSz8hu
h+tYowWZukrbX68Jl5K+9diNIAMHtF2eAyndjEZwQB6ZhiUIf8suMr9tE48IOGsal48Zc2D2zFVf
W1imb2sSZ1v1VRCdJ6/tN85u0wyXJeo9+dFD86UPauKaBNotaoTKvPDyd6BIKaTElEtl7pVP+xK9
v2h3YyZifVdYK3C4gtvoMFnrM+Jup8nJ/aKVgLSjwHfUE9R0Zuq5iNseGboIFQSs22ncXaZ9FATF
CvyHi1IPy+rAuFL8LYENXZyhij2F/zxaw6fw+ybqXKB2ex1eHtv6iNkQT4Ebb+332g4ucocj18Yc
5egWUBmc1MPxA+Of7wL6GvRt+Uo825C8v1nDxssDmQzKxQ47pscDEscp9jIio0s2MxOXZwxPj6eD
k0qo0mPNgehgSbX/7ARQIMhZIHkqEg01/Nz33x/OAKfgr+EvDb8Lcp/Dp4Lp2Mns6ZoR3hJhJnOL
CukfSz2WlnS/u594E7ScrNCDBZSBO0JYwbSK3W2MY9MC65z9zadomCcgycnT1r4J0chuHBhLNb3H
nZu7XlCVch1zSDNHf3zmHbIqx2PKXpHmMH/ONSQ5sEGByiA30OANaGGGZeqnQQOpRHUGOoju7Atm
LzcQjSiYd4c1ARChfoalr930g+3L15fp7Z+WAin5WjdqxUBt9VB50BULxcm11cDNAPjRy9G2YEfN
u6OO2iJaeJsh19RMfEa0cJC7OLXd5dY8ZiKaAcz3CYEJfSefMhbvCTo2TzswCto84CRfiGmm1k5U
HOm0HClZKGYNRs6MairDHZ0zj2bS20cpw1YxoHQaUhHe7wldhsynx/moAspSxAy1HkUAQVPOJnGa
NDhMrftx9OxiB6JIGU4bYbAwBYpNvi1d2caAE82IEWeNFu9tTWFiqefuK9b7BHv+iUDi6JCvEDUl
5EFepvUEdpVmj7GktQ7YRbCUQL8GzUmrd+MgFsmkclI7gCDB6U508i+rCGHoZJgcvYXeCVv8S/mH
9Yf/YgDTDF4PhxH4R5nhbHbEE+H1CGGWl5FmldvOlEYVKPnMr22gIxX+c6R07cvygad1y0dd72M4
FUuctAvcoTohq7tT2NHNpHGKWEptr/F/Bw8NIPEUlX8ddKG8TaeyNkZMQKaFGB6vCNOPzdoWTVpO
Ues8mpRWQZlvhdfRRFTX9qeNqgSZ3QS69/KWN7xwPYzicCCxjDMgkyVLAAmFDyP94ycW5RrIjth8
KB6Gz10fnCMDE+i9l79vPloja0J05EClILNPpmc6R+jZxZT42mzs3igs8UlYWmblnveca4GKKpCY
JxLVMQw/eRux2bSzk/9q0s48uxQDG/PAQLOY1275tz6sWpPNi7Q6Z8QOgtQe5/Vu7bRv7hiFcF4Y
YJRGXuzotTXGRFZ5hTWadY7/pt1uVRQDtmZtlQlGIlQvdttAcKynw4C0xpQRk7pX7VLo6tY5wEQs
Eit1LowitCD/4gxl9XECsqKwcT37T0d/Dz6RPIbvggKXu0il+iuRGHYgOOjeLwwljmQEsEzIQChK
HqFia+4Ld1q7szla62U4Xk+G+CmKUOD8Yin33lrcO9llH7H4afnzc23hDb1XT6yOqGNfc9dw9TDr
/TCd73g9nGDcNRibjgFz3yn8Bn1m8g3QtJQsNLrFQzr1DCDSjlYFZBEpsD/KkeONE7HK+ABlFl+D
iU7ZmwCCnHRywuhHYvUxMtb0079oJCV3/+SdR1/k1Sx0YCbZqkEL0CO1tEyjW0FWX3NbFZI+2gy2
/0jt4Rv9Cvy+dMNlCI4703N4u+AfDL/LQ2dD63WwN2hYHfdYhXtlaV7s8Z4Q2OIr8dNZx9mUcO6z
kN67Rk7dJSv4botjZo/HX4rHG0IdPFYa5c+OdzJ5m0ALRpfORLtyYerH2Y+5Pr4B4RS+l5pFJ8Lq
y0zrrx3VhK20GWcktb6eu/vj9IhfBYfEXbWGZgqUNzWtdm9+41RipjF5pbP1Ohx23LvhtlQxLsdq
5hFvzxhhdPfj69WTD/bzynu+jhaqBCSjOi56GGQsWmrwxFGgGBV5ny1h3+Ab47VOwzBoqJ7mdFyV
wJ5rvnBaTyh9CKnrHALgzcfp1X9YtUZFwpl2gmjJYfS+E4BJ9RCTmay51qZYXOOtvtUn68x/BN9L
UFS46JQaxwURN3piY7WsNhPMzZlFUHDKEUs8ActsuufCp8m5pp1tl6j1WdTuuO1CJN9/2s5TcVky
IHjcMfZP0CNw1bGbtbVnue+G5Osc92/70fKJEDyvMMeUNwVq36CH7L3oRTjnK3vvwdD0Ot8PL/P9
+xLy/ekX43q9FfPM5cGyYs9ToPi4freHZoizuYPlF5RPBD5vnH8V3AwoiA/3zGTJI94arah82dXZ
NTGdDZWBf7LSFMMn++58dedxtJQJjwrvdhSQ+uPJGHM2XiUbGOP6HX3VQGHJ+p37XIyFkMZinhaR
JkqN0CJNwSyv2D8y7+w/Nhz8jjred352sqLej/mSKOWlZ+Ik5wAg/9vkxYlp0D52kD+DJbRW3bcO
Gh0LuiNswDtG54a7nrxFQ0CV39bOGYx/y732blpw9bHBOsIusmrFw2cj4H6jKiZ21oyQRPinypYo
B/lF4Z6qI3V2cK969THAqlhftpnRpVooQfDfd03Opvsms+L73pwy7qQo/PPqMmiBgEJzMpOMOL4M
kJgUXR4dSYPeHvUik4x0iN99y9MvUzXvlWS0DneTw/wwXx9JbdYda4nFuFjtmuyneZvJTBDMt1sS
unFxJ/zqob/1helI/aWlvtYaQoUJ3n8qy5cKnSPBuw/b/EMB7wvb1dIAZOTuxUfsNLpNGe7AlIGO
fETb6xUDUZmKwnjuG2EZMGahSNXwbwGmRisPVguiyUD5EhW7eeSsbUw2QJXDlMvoZCmBHT2QKi2R
j1sZBd5D1DpiRVSojuY9de9PK4NSIR6AZL/LIhYhDvHslqOQpFYIBib/Q2/if5opDory3a2so+1c
hA5Y9gdl+wZiXzpghrbboU9biwgC1w8IAbmxkD4r0ij5amHUb7e0ZN16S8YAy7okwA8ZXHZQakIo
pAMBt4QF8/VbYutmbdE2sRsI+JjsFCrDmuWwl7RYKpF/vzjoCW4ch95939p8g8ndz3/zT8aFWPzu
9+PtUHfG4PdtnUe7Zv8K/5twDGYdxzvgWOEgRPlIbLOl0CpwS37G2vIZIN8wP/Y04p3hIlXYVyZP
Zv7h2iu9Gosyv/SAFHafEWmL81PLAS8BJ84BGxXvXKRatpXtz5fIz9IYkuIG5AyppQhQyF2Wm8tw
jONY0ijuNURsLgZZoXAMyx/gpVDg3iw60lF5FjwQGkKQQeHRyJ88JHQmpZHymN35jKTeS/n0r6sk
nxNwIZKqBKEfxVdeR37q26VQWaLk3mbqyavLx0j2gc8C10VsdolMDJAhPkTqS0CGN4oiuTv9Q/dB
eNBzUMswW0GH9PtAvIb+EManPN7fgpGwjO0a/xPvef8laFIh+EELEpg/pOAQNhPYyEoUPwSassQF
jT8yckmo8W4f/FvgAtx/Rts5C4gcbMl98zVHCSmlKKiEDkybny8DsTL0tyi+8zVAB1mec6TVaUpR
VjLaJPvm3utxk7aSLfYHIqwwvToXV+vSbAiwUhGrGd4i77eJ2vz6Kkg8iACIrfHmllyhvBsoJP+I
Bm9UfG+uSAaKlJEt74OfFh3A7EVLxUNvCfgTdwmKGO9viTbRTw3qJxEDCWQYTni2PDBUfoQ4wQvB
uOFuzocPDqsxbuQOUG9UYVix+728MW4IiwqSATAu27f8uQ+zYUyWx7EBVWs+txCW8cIB+Qv/5ily
Ka5vAS4UnrgLvVx0peDPjkBCyYi/8GomWwIDAoYlhcJCMIbgtrh2G84aLHxIFpwlKwash5svoHWI
h4p1pykhXLp1aYNUEuBg20dmAhysAxGD+3wC4I6PU5LQMI9nFSTMMthx1w+VzJcuorc9pRQCSQiy
gIVGQ2zBDe4v6YIJ8PZw3uR2WgGmiBH8kPH5LUJPtx2BApZ73aeEi5InsZGjB2BxZC9bjHZhCUUR
AylkFclj8V5k3KZqzi7+DmJEnAHJmPaIHwpdcb2AQ8cshm9PGcZivIlTxh3QMFAQmd8lTTqTvPND
pAhZG2YAjQrRBGVeJo3RH8cJgPe55e5OXCFrK6B8IwzSDE4CcOcHg9HKs23DQKbz17ZBCyQmKotD
tBJDlcfB2OJBm79hPxXvmQZ3I6I7bbwnKUPNyCztiqPM0tbOrQ1y6oK6qygFoU1F+UirE4giL2Rh
uDA8I/FVDLjtKfIl3jWnwG7KXbkvn+OKp2Y3458uUtkG6873CAUR9mQIPA/0WiVDOgZ8MSQlxEB5
q0/cPwr3PChoyjn8lJt/FhZqHbRzbqhiyK1lPBbD62QON8L/Rytt2jaYTIhmqRCWb736n6+N1m+F
GCypCXOYmehotxZfT4tKama/nQI9wsWVITKgAI3nwxgQ+oQH3O5zlcEUGbTdRgXJBkTQZt5BwvHW
PDoq3NPl+JQN9v6DlgqZRkh0KBj7wS/DkZtOM6A1GlG0dTTP6DGHjve3zXFKwZUmaO5kXgtWJ2dH
Ts5/ZIMwAhR/FWlXiIGQDjvqPtAruFLFghVAwUGlWns0jlIibGRS2jnUyQ9aOkzSLWWj6pzhN05p
93OP8jQscFL1PrVn3LwoP5FsWI930LwFD8YU5EN28t1fHcg04D0giOUrhgZRC6i2o8X4YAC3acIl
DEWdNVSsxils3PnCotnVzchgld09dY8POldJBwJdlJjanc0EMHHG7T4fBPIJiu9jZdy8SEjheCRl
u4fVPJOIYcgFXn8w/ap+4x1U/pPf3gjXFKyn5SFmQr0es1xlPAwq1yaHZ4JWZsRbWpac0ELwyvxm
w+JU5t7yS44h2M8Xt0AIhE55Bkn8sSsnT5hgojz3Fm4xrNC8zegkQk2TbgvFc7Ek+YEJw3JFsv8q
zjdwnLk30CkgS+Ycs2l8rP0rEGasxu03wKhzVGZOa3at/Effbk6ML3QZbS3r+b5/mAtaV8A/muHH
YaAAS1iw0EBewUKwJkdV7uzy6aiMr+gEXMGf4SpwAxpsUOCick335EQ7nbb/YiVN5w2N7I1mtyof
+JDp1+4CpLE+BfkECn2KDpzwX/A8OYCAbTsxwXMJL9DqF5MPzmy89WJJHDxirEuFSQt6AGDwrjD+
fIaMdaWxrs5PDJutxniMLhU5VeWiOEVPremcd2uLwQv0l9ohte52r6YvJyMEIY6WaXc5Z4St8V2U
ueO1MP/Gr5qew1gfpl4xhYVIXiqtwGI/vsVjlLf8ZaHwrIrusHnu3klV5kttIbInlEacMlWwv04F
jn7H5wQVDThIorWM9UDau6PoB7RZ5Hz+kOru+MsOHC7EOi+clRzpCzbcsqvSH2uP7vjlfcGtOcPH
mgRHHTEmYJjr0DqB5y3CrS0mOfdujhPFCSWK11bj/DvF5IuXDaC152Ys+Z9cA41YG27DoYNzFr8O
OMVFS9ie/0xFXG3ic/6xpy9s5HbGyfcO9mPSJ7drM3xCmAA+AcdBY4K6sqCqoHXSqWtOojZ6RiQ0
43DtTCboc9IEuNJZtgtET3+y79ATcY1woq907PhmZjB07ciwWaGC9H5BjrTZa1AvPXSnPCbhYBhw
u4gzNUT1btb+aRQAE1vjyfxc7liBKFdIXqAKWVCw1VBrR7gmgPBHkwKjI9aW6PAF086MUEzaTrsZ
ui1aQhx5806vi6yAP2/ukJ3ihI44onkNtM7B8o9M+4zQhSdwgB0HGBJ4LaZJeI7N1VEVkYb7NBSk
ihIlnks7Qsijbx9eMTi/xyg6cLQEogjSxWQO4i8Aj98Zw5j9sEYXatvqk8PyiPkuqBEigJhATzwE
gvuNgjh1hVmElshz+x4q6DwJSQMiE3hiGMQoN4J/4cxhiOlkdl1TNgyHLs1Dl+NIznuhYhihglIQ
+1MM/D4ExoefiMRHh3K6uSA7iNIY16KE3BoOAz+vtcxtvpMOfxe1Qm4mrCABNLePzuwBVKoT7N7E
Ecxp/MQ5PDRHJDDKK/N9kDgX64BHqhz7LSrzL057YrP0V+yuT/gUZ05pYyZM4BWS2xB56EMtu/cO
iTCrchohYg6DrTkmEDiJwwCy//eGSkkmAgUSxMt1szvghqTHz9Ff1Oxie1h3q6/dgfncGNkXIY1W
TIa9FwqufmVL1wOyKrwIi4zW/QHBdy+g9rBRXFFAI8RFgKnrucRl7WjhnIa8+Q57FyANuQubVGdw
mqC/TaBEb4VlTmvJmRrwT4Gg3UnUOhgxPBhmFUO9Qxog7Xhau+Cz5oZzq0avatZmWAuaYQIO+UTG
nLSmdlN2DwRN0jH1yazx4Xw+NJY7NEbCTss53Uc0k/Or9QLFDBpLAXxvuqB7cgGcXJvT0wIM88Oh
D4RzzpWxKhZiMj0D4Gb24qsLXnDEWLx3eGGBCPnInsV5l08+uoRfUErDNIc48Cb9CVbPsKLzq0e9
xbr3j2jEEaeQ1O0wHVrgznK3dJLVCgFxwClKxhiO2ZeRdi+Zn30odX0D/M/R2WTgaN31icvQAUzS
7mEaqLgtTv8vGmeIC6UPu/VFzNM91tFjfLnHl5uv4WX+jRmM1Ap1vElkQPtLKtoajvi2mYiYIWrB
HsSyF0/3A/ph/J4xR+c7HB7KP23LbrkgYnOeOHP+1LxSI0CS9uPA8HGuFTpe5Quq1+PrY7ZKgeTo
N5g3Py0ObKGgARaJEOkQx2J79NYPDk6FlBioMFoY+IhVoj0ttp6YF5NQw05GWAXZOppEGrokKNda
dosV3FVHvthT2CS2QnYpJdwcJPtG0qsLUYBWxNHrhG1sbpKoGgsq74VqDTQUGJvwHED7tLp3q5z1
PMXdTBrMaGyOt97qweOj8/1bEQ8iJIsJJg/z9ZbTAM9mL2bC6xRwF3JEVmsLG5rGcruyLsNVj8Fn
b1CuHnQFByqt+3Og/KlYK/2mGlRkVCTyxuFI35OCC/8g6+zbkblYopO1dK876U2UvIU3cHzU24ZD
6griambVbLQlQoDzOUGfGXno692tX3T52qiP1hTxL7Erf+r+1WQkrI2oALJyjMkhygmZyEux1YuD
aMctW6hfIgSOnzyx1lDxkDAnB/n7O2+FNKMg3cuwR6EiUOaH2/5gJzIrpAmEPhWHrmEbbkYsbs1p
VCNg5jdDn8pJ+iN+t2P7Or0TXEE4GpldDf1f0+BGIQfRXbomtMc/g3ckpfqa28FJBmGYertJYoA2
+LQGr33ArcuZtZMZtLQkoQeEiM+TyOrCJKai4yJKZNuQGUx7Pz6sPQIUT2kIgxLbJNRKKI2z7dtv
9f5anFdshX4+zvtEJur/l9cEAGFv1Z7evcTmRB0zkqZhEtMTH1B50kNimiAp4TdiVgve1/LDKsbM
ZM66S0DdSCnOdFHx6GXcDrxqnyki2rMWXY/j9I0yne/XNExRKrGFWtT+R10Shv/cr0X9gcwgSABp
URRAY8ISLyD4Y9jFsfyjpRBxHGcAPYNVWoUdq2n3fgdrZz9lGrmLBMU/kppWqDrUn9b42kvRp/PJ
kchjDaI9+BimTVBKR0L6qkj7ZhDfOMH6XYAcsmGFpy56QG+fkjrgbJomOrsJA0pxVgt20KpHOIFR
Q/eXPLtYuhUdn3Qm/oxhvPmUpaDnk9nsFUN7WX/ZMxTnEdXtEN8lcS5o9aVuxz3QIghzNtLiQAsb
oVT0JqnmietOHZMB7DokJi4MRRhE3ceHn0N2w9XZye5ATCdtetDFbYDA/NHJGhP2NJw/xJb+fgyt
UepzdPdWABy4c7NYhCfR8iDZIp09Dpd/fwk/Be1pqv2mY3pkHrzmbnSFzx8DEcYeEuyYMFguQhKq
fJCj5EzcDKlCsy3/qEv7gNwtYAD9Km6q4CNBJyd0TnfF5lLx8ChxpwdkfvZ0L9FWyrzroPAizE/P
jtKwI2PGDkKIzOquU2ubp7bPBkjmx3DY1ReuiJaUy6E6Bhtz9RBh5TlV4+Dk1sygPXSGMoeMhecO
rmXIAyYzFMQod5HZrLRDZuD2ndGJWMs5OYrXf8JJe9G9u87JpujQr4KpdqFDe5BKWeC9TNbW4H8E
4v8fSWe2pCi2heEnIkIRGW6ZB1ERRc0bwywTFHHE+en7W3acjqo+1ZUOwN57rX/9Q0ZHAFlbROPC
KSxAVdKM/UlqjK/R0ZF+ixfhEkLJvdNf3PGKYz7G4RhyKUkq53YKVX/1BrOwRI3CucYPYH6OqfSN
RUhHOsMRgF7CRQpZxdiMycMrprTUBdC/pPlfEOa3a931Y7Le7VxE+nT24qHT4Alb4TdDA7bfcHjZ
fQPkkMQQ97IBnO46Z1Kv7pFSUkUM4wscgPfAkmulyVxeKFgueAtEYfQG7GbDNwZlXL47JvZ2H1HM
g+kwZA58qFh+OGVSP8yeNoiABr7iiUk2Gs8nAL6zaaFdhtYS8QL/CXQXfer6bH9M8S6nbEDsHZJU
A0mABygE3Wk4eNi8eMwlUbUXUSEsaNkW2z3nzCptvavm3XzsQ5SE8ONrnxPqCT0Auj94v5v1l9dn
BhU0h0oecZDqgppYe/TIfK73ypUyU5/zNEIbtA89FzonDwV0vrSEJJbJdgLkk1Monbnnd6H18kgk
p61PmbPZ6EOeYFNuVU7JlK0MTtH3Lw9HxnkacdtID7FDSsXckFjRL35CH1Cqc3AvqrvNNiVNiZ/X
pFwd6CQ5QLd40FM/MXaztbNNe3MKGMaCbsfS4lmMZxmwAbcQQX5wpKtTu9/YoiWpRZ91e3CMfWSV
50kFOY+Dpz3jVwu15UUf6KNovCUcmo032zLCx35CKe8rMM4zAWTgQfXLyz8v7GCda9p9TRX3Y3qn
kfH0egL7vac9kJduNKOlBaeQADmPBiHEuKy3XHk3ftvBJTBeKBGp96HAj/Lu2uRcYS6RswWIL/0K
TkomDwD7lYHAC0s4DbI3sYYbgpx0P0YJzpShAYxZq4SM3/M7oUruFZX6G388uN4IYVRpjGWawtdd
xhfdI5zEGRo0CpwozOnXptjsilt74+XGmgZAHAae7EiY4Qt7AfQB0uPuCGazk5stQCJ+I8lxzeq4
lctuk+s84pyp3bQZHtBMWb8d7C3oWLYczR3/0AfpwFJnObxy1hXAkJJYpi8uU0JRmLsDOoCo7F3E
GtTaPWYxL802P1QQA0zFFtoA7slslVDDyLPAFUa+wWlyTDOUPGzUGI5fru52/a0bBZnqX5w19/Li
S2RzaN1BNmZ661agZ04rq5+FSD7b+oODODSzCdYDjVAX3vdAR20jNRDTusqbP87Ov/PVh1nqtUvF
wuiERI+XY+ZzFlHGZl+xCqlusBmkCsRA5EiSG3k+pzHadZhRdzpAMzQfFIvbcAkke5A94mxvX4C/
ax3ruFyscGUHMIeie3Aew88xWFa0PXimscSMx+A5FQUr4gL2AqoPc1LlitvhSuD7gKceQbUwBHg/
IKKYr8je04LRElqMDxb3zvjGzKjubKkvBIQIybVcxvh+DId32QrR2lY5SimeMuzK+Et0SPhuprD4
r36C12VKrdqZTQkTHio5v2KQwESApvxtH5iXcQPKFqm7miIkf3o//ipWnWpi0KGrmn+wP9QDSPZo
Q/TUgBsK9CPsHDFjEB9HW74NVFhqNfuQ3178hvR3+1eCFoG1QqDhlzrB1d0EuvCWgW6PO9E/fVPB
H3mPK0rWR0yJ/vQ7tOkwaSik5u8NtRce8GLzjHcsmc6cChTEbMsuLWc5I72aghZ7nKcYRTOZ0Ufz
twSRvf1Lw2xIAgGBl95vnLBkqEd5yS+e9ykH8z6zj+cAczhv0DbOFbCJtAfaUFZMjn2hlH7zbQGs
At12QIoH7O0zmzPM78Ns8qdSwvYoVNgO2AkhwUI9dUUjEtZpNeIQk8ADKY75I5RqJfGdTp2xR8DC
ZZXi/oA6TsW+gz0/j1+cJA43wLlvuXCsCV6HComrqvBLr7b3PeafciBwbNaAEVKtHCD5o4ljl1CT
0lxRBJfKuJM0P7Cus6w3RoxPX7th6FCqGBjNPj/DezTcY7W2ZjFHBKsQrfIPNYdTG/AOBk9afUru
oXypeO1p//DxopOmxqJieOLTK5GheOwRseUA1OyQ48m0wXQk4gyElpvC84i+nqBW7CY8dUHRxmH+
jsIYSRFHJB4OuF0NxLHaozLJKs5POzz/UevhigKbARnmQRY2TkNMbjLCCyR1Y4VtDVV9OMPd7zTl
zKR3+ZGTR9QOyIYIxFPGT+oawFxWAZ8JM46B6dWIZjd1yunLoITQEMWlHPk6FTxRfsDZsbDrXAWI
TFovwbg8MfJuG0uzf13Q8mWl/vXak6NxzzaFYEgLmV1c4dNfTa8lAuO3uw+uwWU061ucoVfuEFIg
w0VBcDk7RfF5yvn/wWpqw4kot/bArshCQXAOvPyXXTB9HW8IQyudM/Oj8p3kGrBdFip+UTErdUFu
8EiQ5E0rWAM1g4lIGmKMHTiuYqFYnmxyHiDiN8DNnSHPLKb05CuL4xF9hBQF2MoK3qT9siR5+jaA
mgUgFq7TzDRhNmWD5QOYixKJHoQhaA8uoKwxTBwosRNnTccPXruhkcjDEjU8oAjRBCGlC14s4EsE
KArkRVgwyBwHPYauLP1Y/Mhxa6KGYfYoCV4NcuQV+rQepTtX6IrGSaS0/WcgbgsyjUOZjaj65f6v
mBZAS6QqWfsrteT1FSiD4wMLqOEDpYaE/u1W3GywUoq9nGeE696bbp6GBIPTtJ8YCSCC3zqd+IBl
B5aMcR1dMVzQoCgzFdvCPXYHHACklOAlvWS6eywHzGyXACJU39piSBZarPLuojo7opwu9V+xCWKz
F+8TbVK8sCda8HnTLjhPitqYysZ53T3U3AvVvYN+roE3nhs5mBkkst63MU/F3hP7DL4cU52ug+lv
012Y9YhS5SapgFcOml14O0NvtPH7fLxSUw/eDIwzTWEKU1tIH0FprxRoaB0Vd3Z4Bv0ZFIhPa/e8
qygYZlJPItwMdIQYX6kGmiif88j0d8v9ZQTUM4slIbK7JZBnRukmY4z1FVdTv6yfGPQy4Wp5S6AS
Pt+mkBgf5ITrBX0lQsJu1KINUxCs/IALA6rRrbFVye2A55ljvs/nY4DDqQSuQoPTfYly7oi802nY
FZ6fYmZqkJqoaTAKdbrpzXkgR2WZ8Y48VADEBdmp4BAs8sgSIAWADIoXHCH4VYQ8+KPPAJ/X25/I
m1AtzT6pUBRlLiMuhvuo16IgMYk6EKNvAM39uI3ILkM3cUOGwLZdk0FydyH8Op+rnDiCjSCLo04c
r3HD9zQ5pDRX6/h04MEOVGOK9WPCvJxZ23v0cAbNmvCRMTIkG37l7M8YSlwYWysRDEQ8d8l1ddac
x2C1OoJbN2RrF+NJbn6G9wtdKf4kANYeJetMS2Ks5L35DjamTSIFbS/CF0+lKcf8lM0Xfx+8e06I
c1lFmHbMSHIY0xzyExIkwqYqZz5jSxZNP9o8GOvR2eFbI0wFGX6wjj2en5xTKUyQ9X0tkVUxZiE2
l7ViMSyXIF3OvoEocQiyYE8RXw5rcMMhZMiierP8GzQM6eXgAlviSGzy9cT7CS9WTgb+8om8UPpm
dvkTH8wbr67gQIAeV5uIHFpPahKlZexpiDGK582Zbmo6c3tMiG7YdOBSAJK+O9GdOqxwNK4rPpck
UADnQSebQ/XAYjIMWX2NYPAlBa64ZVGl/uM/0eWKuc6T32TSDqQErQAeqL9uuJicbrQ1jPnqDJVM
FNLyLhbVpL8wA5dvQ1qSZb8GQLY/P3rMclaxOmJv3vszqc2l7kgUvw8tjXPCDA4f5zi9sPL992w6
2oc/io0jcbIwuUrA+jS7V04GyaDsOWQmU2BS0tH2Nw6l9dGBD53JVgU4mP50PpgeLLCb4cAr6Qdp
IFg/l3lJKDmQ2oAagY6LrRfZKEAhW+cb6B9eB0AEbjabhHKAmZ+D29EAC2/UhxxwmBGCCUEaBnrR
PXgFYhVPDyEGoGzaYVIYeR8Hi+cbsbcMUglEJ5WAwUAT4sn3IA1AGiEGL1gciiTU2UbJ4mRygiI4
XgkyyiARTvJQbDRWDA23TBwg7yqW3zrauoXHTWvF0edySj0jja+x7fliIq+yzM7iTGfaDFo/8IVe
wjh7OQehtKAzAJ4eOrOL73CY0LZwCkrM5JdBAunyH/O7Gg4wnH/2ZIewiGM4D8TPWMLdCV4ZYg7G
ivB46genfwMeLzFzkAfyvWH9Glg2/VPzgIKecmwoM3y2eWPD1wcsG1JrRPhwSjFWcpK5ysMpQDNK
jI2FLPRNGWTDoGJiaMbRnkvhYW3uNFXYzWv23rLn4t92hM/ZGc091pFkc6w85opUVBI/xFaDFR6G
oJusouGntoud9ZI1P5xhOyw6f3H3A0piU8XXrOPckJ0mF84OAtfY/28BIZbUwI6NyasXANABKcQc
T6LXRub3v/GKJRRy9KzxgpkZk+9YtGlQ8uLwChfUCWfcGY59WxAmzFP/dRHaQfP2hhDpeH4TbnrR
HSWgNYB1OGsNh6hSuVRZ2BV7MZF956gAMNTbIVjyt4kZEmtDneINP+Xqhqvb+v+PxD6YHwnDUOgj
LBZrFdUHD4JnvnMiWv4oEpjzfITnMwZebQN4Co/fP2s4oUVgBUOBYY6eX9MYwQqrPaBonUSXWfcX
7mhEegvWYPmd9gKzfgdm1oMYIFiTKNXsKdmLAnN67RRFo2y+svfiTD2AjkMFA7Yndb9JR02vd3KZ
QjB7KItNmj7jJE1RdGHwxPXD9Ctm9ra24iEnZJ6DLXtdGGONJ7weKVbwNnAXeFm50kzyTkyQs4Uo
obGTGSkwBuwjvm2v6Occ9f+lFEDsKGJm2W5yJ7xI81E6ci4RaZjwlV4tgMrOLzfAvlx9bOOZcWwL
j3zuNc1gTVdF1+VmlagpiGoCAxjAMWRtoFQKZFB8+psGtg2XTmbAef0/QCvhEd5a9/FqxJn8CxOY
tKJwKolAKzhpD63tX3Ps5VKphDMeRoCFcKhvmR3InHSfYzYYOTmrIWaCcAdc4ONQaG8eWKAAI5Gm
R7uvEnfMDoenzwdF2TX6uY1HiwUsjZM/WyslN0B2Vj5/Jk6pP7/3D6T7N+pI2z94kUTcQyP8g9AO
jRUtMdOWlKnXY9G3GbJBOoLQ9hwRsYOyZGo6vGm87JZsGzZgp5OvPHHGZ0jM1Cx01p6OMGY+DrQp
9EyPLixWWYgsLh/fUWPpUjzrOXNm+FjJweJ80hiKRefvyci8D8PagkYhTBxmVk5IvQngfcYTCR8t
eoFMdCbyubKipKYTGliKvxj3O9/ZBilNt4tXu0RE4hxEnShOZxApa3tTdDeJ5LGZPNwMsfko4zJh
m+fNFotzFRj03sfBih+QSB86Xzp+dwAHrx8/ylYMGDl/2f9XeFKUd29BQUp7AZcF6a3sOGCJPOug
Qi4tx91x6UbzvrNWskGgGmRYBbUJa7Eag91hfioJcJyOeTj8DmhauuLHkEulJ7QE0hSE8JeXGWcD
fsQmhnYy6nM47DmPmcgDqt8G6QK/YAFtZGV9mWlcfuBUiIGUTBKqwYcWRJ3ZGu4ZrxHR6PE7XrDW
ehFBLDOcxRKOl2aAAvsnvU1/kNwvClMOOjgDifsas2OOkuxN6fLwFye5L588IetJDvfHX4xZ6ZAT
o8zdsMfN4RhfvZ2iTwUmqMXK2VNcYHzEYtv+iOMpxjWcFNiSypFD9kjjLwHLeBBgPYipEr4mm3dQ
uAslP3InLbt4yWPegocHl18Aaplm0GjSU3xl80+CUbgFVCEMpwhMGJLLyyEaKqGbntZ8nNc/8jBx
CP5pxqOee4JdRzdaTWqS5UuWDM+xJ3KrpdAD6btyosXxtmQd/aSPSC4HF4RCHAReoHeKPr8UxO89
nXmMDMR5UFQejRuxD2DSOYSPtH5H1FYgaQnXxMWiSnUW4jyAzyK3R7ZoawxwCYl/eJuQR0hnhJM2
iBQPTlK0VBB3SkEONx4/yUbk0JChTI5DIj4ymCGz+HGopR0Tm7siXfi/ZF+ILd0HtgxEDQYb/K9l
Fnp1FclGF6c4KUggIQCzCAkDeoV8z6LBcfrNvIinGJDq63C4xVAF9iEflWcHyJLFyvSF/5mcmmET
1ClLvAsrkuQWzicIEB5YAylCAfFLTI6wVjMhP929fdhSbC1AsiikNt8qFPUZ5zoHB/gF9S8jnzXf
NCER5skqNp9s/RcPQs4HLELxFf/zDMSXceUAOlL+sPWefiV2qzMs5OsxiuyOTY+HoMdDrk+y696j
4qu6MiUI+XgQv82j/4/8yipiw4Faj2Eq9L83o7PT9O0ua843kkgJlXrYO7Zxc6wvH/bxdwzu9FIG
A8ZSArEz7gEGCHo/FCFne8kTzxaS8lawJAoM4tySkQPNoDe8SagSCeO0ti94Ew22yF0VZ2saFKa/
b3dnTB77SJqnFtVZzn6wA5Dbrrw5l2/NPg8ckuGiCF8G6rKUYF0zN+rwaY2Q8kuWpC/lAmAuNVKm
JGyaffxSsRianV31YyeHX7EwRRZ1ol9QzwHehel9XnYk8AXnFDLCySgMruga2I85ZpnHChIU6skH
BNPR5znoZgnGQGIa75GhABAvKJiY30EXTwnAkIMTLo8DyBvPOdg35wNltBzCYXL8R+or22wTSmCs
ssMvoP9mbYwxRoHWLdtYtWRnom6wUGigqwR8vC++5wFcH7eoSBjH6QwDXj+jumGr6Doco1sgxHlT
ClnbYVuDDMkHK8XnkZ51USg+Bzduxc4Zb3qu7gCLbsz8H8jVeWkP4hsnoBsmCquQjqkLYIn9vicK
oKe7Gg2H8XcE9UQpGtD8sQPU0x98iUosWNVJsXgJbtLPD3Y1x7UTU29yqCgqCUspoMxJSqwbFvxU
FYqSDTe9BZShEAQDPSjKT8xRuWfY64jzFc8L+wBTBZx26RqP1OhSCD/oBz0Y/7RpCOZmhgfZrF7r
/5ZOXBIX2kLPploikz1LLPxJnD7dp4wWeUWc6wz69D7Ehnb4k6aLm1+0FgNXbJ/2azNABJ64Vljg
c7ea7KR7odViO1h/IScV/J5KkbRChnRD8CzoMwUeqF3aGYJaBXeBczdMxSZmcSdXT449nnoeRHwZ
Mm59ifyWq6DyTWFANz8z+E0w1WMYTsIJqQvuwdC7ksUIDICf//mNlEOw4CUUeEpl3KqxCS6we8J8
9eaThPnyMI2gUOSu+DQZm37PLfi+AA+GvTEGRcKpDVJeNmL+Doy4v3JnjIE12JQm2DkZO/DUGI38
0Ahy3nj0I+pozglK22vv2EXo3+BZZZ0hh4d0Et+kzyVbnPTsfH++u5iHn2w8BtDC/nP95ESyziFJ
rGnm9JGjXYISkOk3D1eYwkhjQo0YUBI8yGiZAQsyamFY8We5CogWFRCDoDzvcB0kGIEnRxCgJ1Vx
1psmBVYQGPkRingMLlSehHnTJ9E2U7zQklxstRDPko88hcI4wGgbqUfTQtTQ/ed0xbCRF0p0L6FL
5DDgJcstuyGXgGHRrDOlVV+wKSdUwrRFdC4Sv4TUV2wqMpcvXZpC1OFF5BIqlAeuWhJrFmM1P8ZA
G0umzTbgozxN54G/IJVAw7Nw4mrwM+SOeewuyJIFwIY/R73FKDAH+mBNHA8oaNNvxBOW2duYDo6v
DQltBgzGfco4pRZNlCYHvhnnLKLmD3amXxN1XhyciwJfdprWwe48JKvozAxAltMmMXZQgFx4GnEM
6MZFhSVX9pegGUfyLDC6Auo+2oZJAV++kI/tCXL06tkhOX3C3qLeeW1aj43cGrTz1xMbZTXBPPds
nwoTH3w+D+wDlUn3c77t+ibm4pA+Brh8cag+nTNOF6qvm75q+ntc4F8BqI2SX/GrQFnVQyxdD/Bj
HNwPQbcnfjNFf6QkmCYVHzrgkvlvmO81ou8MF6TmMCAhgf40I/Li3/sZIF5+OOYA45Ll5G/FhsNQ
RORDW1+tkSqJ5lNGOp/sE+9uno4/DmOZzyeqxoflbudtm/CzdbSLa+re1vT18e7sW/3gNUcoeqri
Kn1hiEWC4zFahXtMs3ZBg2CtF5nLY3IGGi2MWO17hm6ryXPOtL1j+XfLR0FeZxXWp8fogwEejpPz
neWfX3DK/c4xggKp9cLtPmAN7BnS93A4ChjiKvJYMoz9jLTJdmZiBAFJABdWsbDrjk6JMq7jYxU9
GWD97nJCf+IODK6xpXu7vI0IRI2RkVYuPKlm2Ms64w8T+ldw1MIjrjq/Dy1sav9w9t93t3165ito
YA0kvQ8uMMehUVSYaOz8M7sT8lwmRxy/qv9Akal6N37ijKY36L6Dm+mpO99AvKF6d9XjL4S3FDLB
9ezz5yctfGqhxitkn5fTma9O7jntYtWuOnz9+2/NUXD2eaU+Lz/r7r1qQVYQL6KGPfSEs/M70JL+
U172+vT4S7cAWh2zR+J7Poj3SEvou9iaoY9QdExCXP3hG6oPO0yF7f2r4ZzEsVb7XLkn5POsPvud
fnAYHdjKsr0iTzZvav7qpn3HanTEnUjre4CRng6NHU/Pu9PDrTF9ZjoKvbPTH7VFX3N2az3dP11w
bQaMlbOP66ncKp7HAZZxF25moJBQomddZC44Gw1qljrl083Wx4/4XNzejHlXUxwTzOU1OWH3g21e
2kbkU1x/mIcVauU94kf2+SBHWvFlMHLJPzn4BYqEK2qVPRTcqXbxAKvUi2ee3Tbq3ByraCMjXoXG
pM41oPqzj9/nAZcFG09IOHQpM5r0PWdvg3Lx6LvW347Hg60ec1y4BchF4JSSU/XTnZ0bj8tzOIdc
Ngzn+nvvDWiNZ/0My4GfLTyGLWC9iTdtuM81Og1qLJ7dA7wMkuExS5gTpwHfYczk+uJf8Hl4uLri
9FEwGg5zAg3jD0ofHgM8NZFsNK7aSompPD1EO7An+U8VHKTGU/ZuDUnv6W1f3g6dTuNVfETsWIH0
gI1bt4+yvOfeW/fccXjcz5ZX13HTiXuW07Wc986DJDqr3wg5kJ4uLvTvO+c4vuA90/Ee2EwU5ymA
6m6yCw/DenqCDd/4EGrP1xDzyfs+3r098lS2ldciYSCiLTyvQsgzTI86NLBE5TilbGw2v1IElpQK
O/8e6g2oxA9Y3WrnfuD9I2KH9MFyRgJ/f07xHujUnhnhcYCp1g2SkatO+3imMkqoXJMD3AhrfDfr
sCmqaTVWF1vdp0+qQ2iX3Zf7xjjKAglrLIlweogRpNcrj2IG4cKH/LxYFVwKh/AqjaGq7r+OXqdP
eBus1oBfn/y69Xqd8Eywl+4fq4XRZYbg1sMrUqC337ZRtxPq/ptQJX5HroJgRPFW+f1OLJ/zXtwK
XmU7uWv82Zl8iD6TW0bZnWu0n/Y/If/6+ISPffhgb70Hn338NoNt31c0n/+LLrohG5pXrUPSDXdm
cNP8427euSzeoL38c/c6PcTf/nHrr+7hnmNECdpH9H7Fq65/h9gUHNH7TdFvHKASk19E/Jgt/mtH
yheE0tNu0v2t0IrjECFOA0cRdexT7sEf/EhaLHF7Xvz4kT3eP4XASLNITDdTFhO/J49pVAxrd+DM
YicjGpLWM3YuDxzB7uOuJyxPvCUQvEZi64sy1J6sOHPINDpIgSzEfRoKuKY7lxY59nZTZgLU0vFe
uskPPe8Af0HG/QjpB/+UYjwQgrjmU7lf7W0IpCF6Oobae0CweHYaD61iZi+lBOLzvQyEpNSAzFs/
6Zo+UknnJMkx+77aj8mNp+I9oIgcQkm4u9thf0tpP8cUyPuHlQG4NBylBtzXYtZlG7PxxByP+5CY
tu7UP8VTuEQpiV+R5oEEhhOtRogCLUFCIWYvwQloCSRnenicUBdyHOfl7Y+2gjGcNLHd6EHvEeHE
TByMxmifoQk8e6BoeCrM6wKoIy247FPMcKWkBhLGyYyT7RgMBmqOdPkJX/vsdQ/JP+hXEaiMgZVR
DlDP4IpGBmaPdFPoU1G+xiJWhcUdYOgwfhnIbTSK5AZWJjPjoeYDDuFUsLQDw/nrLMdPoXEB8yw/
7Ma070hRN314bulq2KcOFtoCrvVLoFQ6BqDLMnuB9DhMsakY46dbExVIONBU1LtX1G8HPGqIUrMv
C5GMBgS87R1jcp3jDHEf4qnsTcwN3s/YN53Q8k/F/gTPPZ6XamaCO7gK28LBDtCSkp8lZGoPbSUx
gWgONsQtAfd/AYU5oPPKnVTpvw4SXRJF1n1qZXpIKtVcqLqB/XeYBZN50KXNBDonVopqOABmB+mT
IVIKqQZRDEXuyrvPiRCYy7QlZMQPvAm5iVqe/lJCrieHAOciS3L44Jcw8mPCArsE1KcU1JhusKAx
AsgDRtv5TCshLod9ezsoNtlqkolJel8mzWIu7vu/uGLY1Q+Sf+B3G/9c1F5NsOdjgwehjA7yzi+V
AA9GCmOjppBNDlSosnoqF8qPW9Cu05ow32XCCyInAlnem9N1X9yZdKUbQx/wJ231ld6EXBPwYC6i
9IUx4wM6bCiCRFkowK2IHBKSEaUnZLgHJXoOcA8MCBKywb0VMWoOTeHqQcOhp4sFK802Ws2TEq8h
OcyAGUuSDcrsweTjzDALfCnV9yHTjx1u74zaAY8KRl2U3+HrrySpzJy5zCZUxn+2/iszC4NOvc8o
BnbKJHduWZxzh2gRCsv+7Q5GPzDImKSAHDJMI3CDIxpIQOY3vSXDtrDoTXlPmptRVG/taaQ7LlSE
jF2KlgyzQ2TuCbP+n9b+xRDPnxr+KFWApoviSe0vk5L8wKfgYsBqaDAECM64vH55B+SrMPiiZ8BF
YYwT6ZcSIVO14htJ3APWw2LTK7g9TP3QonBpM+p+2DO0GlzQ4fy5gLr6lOfF20I9g1niZ58lmPsR
wDK2GfQKasfG88lg89DfhTQdK849SYTa4P+HQdqAt6vmPEVGniavsQz9EPP04kogR8FAAdiGAFUs
X+AaBpSAz/SojMaHcMcBoYAoeOsni4eJRE82dyAieGkO+zHJKR4TOPpXdbLhIbzcwWOQ8v5lOA/3
o6R4v+B/PMkk3uNuxkOnBW9Iqt7xNbyjpNi5NDcGqSQ94DmYHuYkyZuzn0FCDoB7ZOJ0pNuwcVxh
haLU9Y9scKsEpuCUI1u8HE2sl+rWv+3DQWA07nwfCX19vRYU/HFnT8Rj/MVeIMNBI0CFvkT6tmaM
F9+g+nxpC62kZ9EGvGXog3s+5x9G3A6wkzwnFymztwBTzPnOLr30tPPy7m9OY7+6+odDQIKSbnkn
Lbh0PeUeNQb2Pf725PfJCj9EWFu9qpCeRUPAJ44XmJUfTuG1TtRTrPai/vhC+4M984i30ZAZvIPr
M+pDPcNjBy8x03/gWtMPLnA7TnG3Dqyur4UkImPXmdwHdaiGOipkM7XoHPt4V07PiZJtVRzN6SgW
j4Ge0T0xgPakrblB1B3cYxx042PRDHe5DsZUj1d4LZJHvsXmb0m3M+e1cKLlsB+3rbed7Edqdo+x
R0+VXM84ke7irbzN1At+xh6dMF9MDw1yrD6zBwaj6LRvlLiKw+dur0EPYc+IjudWxZiYAwMes6bx
tlifZbtcGbDXoLHqLs6aU+m+wp/o/mXn7nee3GSOeGrxGIwG+iuWMPPlcQ2xP4b2LvCR9XfiUKdX
pGVxBbHFxdL88sTg2PH0cEQeU/opWc9EeJxcIWfl+VsYWjWjqJXLxPeAqSmTZUkwoYWC20YnJFCd
IvgHIXc8J85uQTmwpgJl3iqTJNlh7+g0QIf1yVenV3P4+vGKXHpoQ3w2NOZom9bCNl3HL5LbQCfE
dZsB4Chm4+Cwz7LKZIcNYjSR8kf1nySx739B1tlTcefr+YclXhTjaGIu7a9ylfUel0y78qsz/Lea
BpyTV7ZXyA7susomyySOLidOMp/FSGvhqHSWf/hszqFh1ryUMvP44yHsCNbphq1+y4QDoRqQCy/A
VPQyDsP293tSyux7Dn65c+BLYZfBm4C178CQQjZR8GRCB7lEzAhjWGvAmYx4e0S8jjBTvDp4YqBk
KeGtye6M96wztMcG4gVnLccVg0MC7DchuR5CiVjFQIYJTV+CxoABwAI4/p0lUFBEOcr2AIwjMGNh
AKVAroESjM9Is/YY/3S9C+WUEGLIiv7O2SzOUE7N/ndOx6nM/AZ7b1KEAcMPY/ZY+5XyaAAzbnZz
NwNGXaNdKbO6CyBtuSCTTIjlSwXDCmJ3BnVE+5CUtCn3GLhhGQevI1cTtGruDP3UeaKSmAlG76CM
5cmBLAvcdvwpSyEZZM6WCwntiEEvxaq3fsMucRgqZ69lmDBW5Vau35RpmH90hN0678YDCsQ1NVWJ
BTjSCiiNVxnDl8wjuf3C2ufQ6fyErsSQ4W1XReLDNxcy6BvqOhvDxWkjNcEVdQaOcSh2YVtUjNoL
Y+RuUZGPsSB9POzrZrvzegszXUGw8Nm77nO2H44Q3sPE7rwDUUhPt9NVed7iUudxpySh5Vx5q71P
UcBM5o6BrHOPJFb64N7e3rW4aw7Nlbo4JtbkMGv6AVZZvUtgbH2CLAdmDnXb4OBA8AcuY8JSuwZ7
PVD2GN3GXaFrPX64AXBomRqwY3Uf0avrnx8UWLhfJ1A/hfrCNk14UHiU8D0m2+Skkj6N3tWTVmMN
FCfkmAgMrvYQIpA9cxrF5W70ZOsI4rXqy9yFlOD58iX0ShayiJqq+QbVEYexHBA8WRUFt4yYOOkk
I+3kPV9kXsES4mozf/eGMAjnn5gTFIakTJ6yzQ1WP7rZssxvgUPYkoRvbYgSTR4A1w7G9cinqbvY
Rkp4rRQRd7uWqpgSnwYFIc5gxnkEdtvMLDZWqLFCplN/c32ukuOEWoDz9WJfmCw4DxydcNGdN1XY
fQWH30Oipya6y25gnexeRWKUZ/17MUTHMfCCj89ix4mFM+L27x4+OLLcW2WLq2E1NWKck2+wrzUH
p0dMIi0cDpEgsrdX0fHp3aroEcCFR+bL3SXB+bLzzsP9oP/TWd4I91UckDDjFKooBqvo8PTqvE8X
ty2oCJpMzrKkM4dH+9nTvQZtzp4OcMITAEuwE2K1IqPZ61+T5c51MhxWm09Bh87whKUqarANVw0+
Q0n5g/0I87sriyoW1xb4YBQjHiRI6t2Nw7LoTcOYPwIJdgiPDZhUAqYr/jcHSsZErhkih9nR37Fn
5LkQtbFSZ+ZIoXbyoT6s93ACITnooUAkoI/scRAVqdCmCIC2PmVC+dGE8/2ElM9pBGYxJ+UK6t2g
9eevyct5oe6fsAjgIDqcQ5a7haeVXmQvY05UsMHDDYd+wLO69KCh5JTCQmWu/5jiE6ch9vYsvkMv
rDhvhngh7NBeXA6c/d1IHwKLYjSgjBWAy05ipp9FUwU77KFmBg6O4Hqczxe/mR09i3MbHKaox2b6
oOo1vJfwGA4mGESgUwfgdGCkR6DW48wYtRHb1yVq1m303jrgY1rCSX6glDBTXvmatr8KROO/emDl
dwBRXXOeHPN+C05xuTv76Q0HAraDR1BTePTgFkVXYIrMIgi9zqzwUmCEUrxUG2DoPucv6gg3uP22
llFuHIb9ER99BGuoaf2GMoXXCPuj3cep8kNxC+7xgXmxnunQA4oTw9WBMjJ6zkfzdBRx6s3bctxF
2gi7WsLiGfRvw91gpXnmjhVlLWMjrcMq5zL0xx/8GiPmoXx2LHAoQXB1X/nHgs1v/rGcc6iMXnN1
oftXZpeULavUjHdhzas+UJUk26yNsLCpULe9dyQ99Eert5eeN0wehuBGj7UWquSR4qoXHGfm5JT0
u3Zn65z93aR7JyfsPqimK8TlrLKYK82bDHajI3MoCvcTM4bcnHAtmAiHFzSnT2dLvcXgxX/leFCH
/TEh9ETEIPMbXIp3vst3XHl5m3pwI3kF8HpHUERyC9roml4SK78RNAa+CMrVxaEuecX8AHdcGax+
raEaPefdqLuGGDEwi1t09rdjPiLaFOdS1DMuUAWRm6kS8QfpyeepCXXmCN31fkTdOaCjOyVahnWm
3L77YBviZew3eAHoPGQgMBboIM4L9wGPGOuodT7kAURNVI/7Yyvsro9EFCscp80Mgr+Wbcd6dh+0
UR33+bduBPbZ8g5cwV5Uz/h3c6IMEImj7Pt4wNZBHRuYpJ5iDYo1k2IOG+6HxdRZ04LzK6guARRm
YoxzlVGCRXPpVhybDK1a3yLW13+04QWGKziZr97GFSX3I7rT7gWMr548ci8oi1u3XwX8mG74q1Ab
VWOlrHXfKBUW95upB4+QSjBSx67qYD87osO+MB0IgZu3hhuoSDKt4Dg84U8D7uq+jhigHJbaw8HH
4A1OPGo42bmlfO90X0XWRB9ZkyPFwOieWme3m7Q399X1VkrQ3P1b3OfxU1e2iqQDszxWZz+guO+T
0+AxV8AKiYlRvwqRxV4wHeQf9EXXoHv2byfHxEF7dJ8z8eDwTs+WzZRWHxrLhiKo19gqJP6MR+WN
A5WyXF2C/itgPiFIceXuR8aYnUmXliDpTLchuPnNxg2IR/GBbGWug/lfg3NKgNHb9D9VeNNsxgR0
NVTWQBMg0vuLyyuP8fVo5wYpRoD+FxdLHR4zej9GWXX2elGpHfL3HKrenkAp9G3j/Ygci6yBdIPd
O92Njuc1135MX804QBKCXvgZYS3DaSl1dlKzcH6/eltKeoZHCSr484x4QjyKiEnE+YDKgW2XLjMk
M0aJ2l8OZAwKZYYKW5c6l796ThvNVpaAV/yQZKgZT6YHzR8P0Og/ls6sWVVsCcK/iAgRFHhlBnGe
fTH0OOKEIIL8+vvV7hunoyP69N7KsFatqqzMrAusMopTN4sl0bpsbsPsCE+BzswLv60u2rj31Fx+
jzyQcX3MHcbSLMFmGEHM0IU+hxfkeDGiem4eFHN8/m3IQ/mDNDSmNeeu8MwUPw2YUbP5CcQkM2ZT
0OgJWYK4ZF3xE7r6nC5YMpKwTSyXq1bW7T19n3bvMT0PkWoFN04veSzickw/ZM6dY/lAHSZP6L5B
Rhug6ue++WGKYlgWjOaYP6aFydkrF8wT5Q+uzUWP9JoRcwEfwa9UIY8RaIma7hKDN8lzB4W4bOS7
Wr3vEYsHuRR9r++f/GV3WXJyj+t+c+Sp9LP+bZjzxBToMz1e8jPgwh1s07HvOP6Qc//2PGYu4Ygk
p8c0ME+faLMill5Q47MrzbhAeCqCOEXsIT+bpv8ZY/IFcgPye0Zht/ghqXaFBiIrQTrEnREpE5Qt
GCroRe2r/52bSyFHphTKF4+ymfHsWaCJOOMX5vPsyIPhw9MN5megYYK6/i2S61Df31yyUXRMwFeo
g35cPYhCa08jwKHlK4I7+TxWF6/lznhyJkbfSNfBRb3s2FpKLscNe3zCY8h3CDvmwvugRr35LN7h
09GXbQS59ufIAouzPm21qeGmMLO/aFyeDAMRgYBMJJZK7D6+/uP9zMS9HZuIhdy3FLIfdEx/quvu
gBo5ufTJdPmF27Tu42Y1Qm2FkJoJZ90zSSVykPAZy/okzbzzm7nALLgpqiw4RB6kS1d4nHwjCdMf
RYCPQjtMOvRiZse8u2TB8AOGqyRn9zuX983MCiqV5xw366UyktIb3ehG1vNr2GLTql69yMChcd8D
T0PfxOVcQVuYukSiW7ak715SsD7nZ5/FiTx9kvXzgGVq8zdwt0JiC/qzfRUWWL1ZfBlvgXsXPcV7
9kDR9LeMQUVxLDIgfAJw4Obs50nhKaE6+pAKQikrXGvD3D4Efbws9n49RyAyU7i1Z8wKpNy9bHj5
Q57M83jZcCkdITFl0sB7T3XuTcY6Znw+eT3loAxcZN8DCVx6L7eYfjY86M0FsoJM8dgOgI/t1x46
jq8cDCq33ClGXzzqW+hoMYrlj3EwnfMSddAYFn7My2blOpzovDwWm/04qAthM2Hp+E+c2rlQur08
PL8APPLkGkq6jnZKEOM16Xu5nmJI+HhPpXqlu7y8TpHluxdeiTyxfENjFJ9Wnaqb35bgs3VkeXEX
EFkyWVL4vIpCoiaatpYUqChDn0EWfI5fbPh9c//529oZY00FjSEHYA76kuJx1EbKEHXc7zpl1Vqs
WNA8u0MrQBQ7d9D6O/xjJmiNuhNrRIAFeSTrJHB+KIrk+rrL1/RzpEUSpqDHbL6b316y1dpsxRvj
4e6cEDrCyAfbh1iD4exGlNo0AScaX6r49UgWK/plRpG3uV2Ji4CzfCDteao9tV9N6dZyvww3w0OE
FRuyHWUB56w2ecZfMv55w72bbPPUwRt69kkYrgfKYDqkWYMzRRo7ny34osHELxD/MTHCbQerR1YD
oW145WJFVYnrzGg7IHACNzLmcvLsK7PH/gK2z1hQZo/IyI89vTcsuBgv2GHmqbA3DCY88ZuijQPW
SAN9Ar8258SAALu6Fr6PhRDp2ApTed4jJbQa4NmjBAgOxMFtqQ/Tk1j13JwRdt54zn6XzEiROQr9
Byby4nsnfpdKoATfRYED6AemHA1o5pPZFgbsZ+RPpit2tgZkQ5ERUCYt8/6DJpVI5yWwoVOlD6Ab
IO0HRC3ANV6N2xeYGHtFXg0ENBCh4yfETBdYBN4ThDZnjmgjCh6MDf8H+ZFXHnI8CBzlwOtHeQXD
fTQSB9pY4Bb6jAOHPss/UGlIvoKaC07OKAEc6G1daIlfX52mqovaGVWLEASzIOTH1mK2GeCciKWx
KGMT2PbrOAZ1oLAcDGglwsukjMMfaB5oAcTaXeyeqM0C/B7Rz3S9BeZbd2zIvLVuqz+QSW+g9mMP
sB6b5ACntzCiUbbESckb/OF/0ZglIvzZF06FGMmAraCKwgEWCu7tZQfryySBjMjToNmC3JiKYI5x
wAEY/28aba8hGPSKHhxWClXBg0q0Oa2YQdE9GYA9LZB7BbCdZ9SXT+EhVdIoSZHc82ipeqID/DWX
Eq8VZPThkJRcUa57MgjDkylMy3cSU28y+iPBkQ3M20OA5fHsKXjH2EKI0gZuEBRwZ5DQqdO8fwCD
sLyRptPVqXpUJj1LLC17JG/M6LQPXYoS3PVi6ChciiCyY7ench0gHzQ51nQh1Q2t24RHzTtmaLuE
SPtGuTT79U58wr3/64npEP6i1PrpZE1jff2YYVRGW5eckXTBiemb0cykjQyXk6yGaS8YDvHy6Gs4
Y9bgH5QCtUvG8UJMhlBoJSQYDi+bZtwHyvq8FQLjHt5wwJ2/8hz4z+HqeDH4O6OOY1mAPGwHFk5r
wvulPcB2j35IWscHWl07uqfEYqz5YBNS5giNFWiJNc/LZNEhYPDAyxJrk+DkSg+Fr43/o3Bn4bG+
+O+Unuf1yl4AvZiGJo0y+jzguXKEA4IgH+u5IkAF+nZo//WFS7oODzIWjKbUAnvHNQajgj9hkwd2
BowFmLLWc9dC5ioqCMjj9KqWLk4vfzK6a0RPkmsWV1DARqaq8/m1u/nMxMXssWMk8iv8JQMoEQMO
Z/JctAtyNE35bOc4gX3mMqsosoN/SPltUTpJnM7m7LO9Irl93p8iM0F3t7nQS7EV2+ctICK8A5Zj
hUL2zXoDf4ObyP7lK7AcW4P1c8ywmahDOHtNsV0YDMSfGFuvnXWc09zhVqRbc8BiQ+wKVlQsnnx+
ltk+yuIsWW0M/nJFaw4muRh/8Ahh7I3PJ/iHol5mRqA4971kEyujsXCKfz5UgoSBVUGs8P7Ni0s4
qQNqU/L64EAsRWeNKy7eo3uQRDEP+CyCJh4FVYZX+J8WRbqaeKGcxeqGXunpsOVlvoZ8CqDm6SBr
/0TWgEsnW0kaeWcio1Bs5f2wtacoixKYxGHMer6AqrOO5yCdIecW6g9EjVOG/5BaMPOVe9qBFKO3
ZE/yVqA0grgj6veQh+0ywlkMCkrLVMwewdhgOp16yBwP9B3GvAgeXb/tDVc3VjODUPE3IeJgVnoi
wRG2L12/UA9bT3+UBGwvWFcFN9E8XbBPJJyj48NhFM1S5Tog7vBEaaRgKszGoQPvcWdTicqgeoRw
mbt6Ln04jaWz7cWDmxgx73iEbTqLA44nT8PBcsFTYviuUDJ7Xc5zdiOdx53sRKIkcckhCfkeef0A
d4rrgskueueUCZTosNbaiSiQVCtMq/GIQnlEznie8sS7tCHp1QETGE6HmXs9bVolg+SRA7uLwMDE
rPzPdwxAF9SWYYlbmfEKdfrP+xs6wqhmhFhw7B7+vd0/FW5DYo/gTdC/X0gql8I8tU3g4RekTR5s
94IJEv0McwIUjSQpKX2zRGeLxeT4NCb6Gxcb2QFMdZJ+Fg0nqMu7THBE/PegyBQTqAoJrDTeuQ38
EUyyxQYVOgUM3ay91GV8pdA9uBAYKfakxZBB59xnZAOUZ0Iy4+N5fgCQcOF5uh8IyadyT2bDFiCW
vSSLz2wOhyfTx6HAPhMR/B9equeyEmEYQ/SmVp4vKCcH0DlxWmFC3bK+SCBDhHjmFbML8HqZ75hg
N/h9nQ4SApkvWXF9TCS0H7B776RHbSoN+7pY9cr4sCBcQxpZfr1blKyVsRd3TCd7c5RAr9ftJ5FM
nNbXyDmkrTVGCEl2g2oynvJ9XnJ+AL1DoeAw4UCSJt805Ep26DvFwR9Ef85249rLWBsiN0Pmdr3H
Mh1ciEqkUJgGjK0R8Akn49SV/lRFneYQCBz03sqGzgZAPPEZuDA89b64JQHOw3KBIMPIRLlG7GQG
twPx6A6DRsxUHy4dBzQgXtfLV7n7NzIcw30EsuHQ4t6fEX9bIHtFjUIechI6j1iAcWY7MCPYnAjs
zHCAhSsbV3DpqfhhUnDTQQKU5lTwaOd1XR0G+ozH47HIdwPRIyJIRZBVs5/ZZ1iAoAPgS/p99Eab
DX0wZMwYSBAW3n4ZtQjUJlff9sldOKpOkjPgTyHnB4zzBi47S4w/3Iwc0ZmNnh4RmsZ6RLy7ZpYs
eHVOTSetKQaER6wvKPYDxF5IyRNJeamBiODx/NRaSqY3Z6YUxCHWtuG0D/UkWXIFqO94hVWvszYd
0PfFBeOr1w5RdDNanKhtgmna24lEC9si6JZkUi0/mZu9uZz0hOl/2wJykj6ULySr5HSW9kuDyQbK
Odj/QkQI2WYmroy/mOgGr3/V/vFcusRvktT51FigQsLEts4QQz/242opiBBeRoLG74slsnGyjuvI
tDVcleygPZSk2WCOw3H0dSD0/BkYeaNy/W+5RkzFOS9iHZ6aHO0vMZjwBl1cCAACpocDzQjiAp1J
ofX0iK1SmsDjlBZDaz/llxAKNySQn8LHduglLDG8OuJ8QbJqbIyum3n1WHf/YbH4wMvY93VnI9qD
ld8v+1EEuy86VrBekRJRkYVJ618m5tWVizyf+P/X1iJbk9fw73jGkHWkw9a7D5CHzjnbOZ3YM4fF
YgXl5edtGh/tojRPOQXgFokiC8egYsGKIn87TMnpPdgjgQrXDAUL5RG3zabcDkTvBx2C3I0J8A+p
y2A/nteDOSiy9PINFMw80Mr/63euaUhr8AW9ZBtK5IY51fGOEcTDCQyq4C2rj8jPh1M0YPGo/2Na
nQO+zD6fiqnOd4KmIkXyRid6rjnrwfvilu4rZ33Uzpdugk1q7dUy3Ar6GvolOY9K+7FkiU+pRTg5
eT48bfu5WCePGQWN6IWsTbD8HbCttoI1bC1el2TRW2q+m5A4YB592HIE8BPMKFZgRq61ok5hdIIh
RYnpTtCz1nTDmYU3YpzbDSnQEp8jHtoOIh82KXKCx2txNO0E+JIIv1EMVHiuiOT/RTDd5rPIhA/u
wI1EcGxPoMaLzF3iH6FReEB4JEC1HDWDkZzRaF6ItD78APR/pDXY+/W5yynbhujx90ANb1nHyUhm
kQjD71/DG1xCNEIXFW9J71p28ab+mP72f+cHfiC9ftsZYloK646RirP9ECdU4a31iBtkMX8+D/Vw
wdTRw+K8Z3GE1fKEpmLRdxmiBSQyJmeGXQTTqmv3se4EN62G3zGmiWN81MbhAWOEnphaunDKcKoi
CxArNAn+eOrAXnJXvxMW1DJq2YAN53d3/U25QFWpQt16z2ea2++rfl/oedAzhEo27vX50Zy29YuR
m3bhbfF8QMoSYr3TeROVQIXJUcMv38MRQh0+fiCsgpH8L0MB3mUC28clKGoM0UWpQymB2ox+FcRS
PYmhTplDXiOaDqnBTQfxKGXDCfhKpFShm/u4/sfS8yW0sBUMl4NKOpeUrHQYduR0hIqtQztOnOK6
hb0gMeRCeHaUK0yFPp+47duAKZ4iuUE7lWJXVNjr24zWOnvnjzDZRbv3T3Rs136NVworjdEZTAkh
f/2zoTEQt+JMwlAH9h2R5c1/yTgemeLb2aEJ45qxUO4dSKZZJ88+xBrmU7sI6yu2T+GKav8j4y9Y
WPB4v5i31EFJ0TDQTvQ+kY/4Jx6BpMZrGBWirZR8b7gbCNgAmxN/lA87sDulVMRndfCLYtEFkw6x
r6j5SHrHB3VU2oiUEKf6u++O6A3X5OqO0TmdYDix89AKgZMJM+6Bt4M4qAEXxieY4lwAqXsyIHeX
Mr1rKwF761QuKYhVj2RgIAn+FBCWy2Rd4KdMHc7wc5RxD6k4+dFWbzw+HHhV/X771IPiQG4sSxsD
TLABmGxKwmq2Qgp3sy+HiXikbcdf97YgvUHWQEBcGPjYkSich1OiZfybtSH+lAfOT6SqIrDFwnC5
JK17OLd+NGOsCW4ljHcRVzdAIbIAtqp4K4H7vHAVQqln2IcQx9HfDF5/m/SbyQ8eYbOwZO5m18Xt
HAdFOY6AL2xSE5JjDDRYZu6B8HazmykpEI9BPLTBeMEJ8fmgO4xKgAkX5Z6tgGCR4wfU0IpJZVNa
himyhgvlRLxLiAzE3TCb/xVmsIcMYjMjyQkUVeJI8gALD2dwlISSbUHZQWZM6sFKBqyH/wfU0OM4
nO/g3hHEZYgPrXr8lunoy/T2LvB1TxzNefRGdEDsgl37H0QmlYT4v7KfYCwlI3hO0UTi6CwYAcXI
uh1XBoGGEupEF1bWIEwK9P/QP7kK3DNwe8VxYUiNKH71+A1GuQC//EkJ4ZWdQrCAdQjC4JT78W0o
X4f7B0WPEW3hZQprQx0uPtA5tExSK9iyHGf3sUlSc3UZG5IBzwucl8F24z++/ZwZSCGhYYm9QABn
mszkF02f5BGIxfgm1jNZO26MBzIeiQfubxmOsb2JFiHZkGgTk2XBzJ2uDxyj4xHMO/E8e8RoKEow
TjfuG+pUtR/ja4sXTJ86dyWMFJDpmA8EaBU+Vg2hlnq1wKXhvB8bLGZ3IW+nz3z6r8vyBTwUxqq1
2n9GG7xx0YoC02DIGlfRFNMi8e7haYDSVg6JWTcATqSYptgygZ2m7FoOqCtT7sfr+D/PD74biob2
xydDCc5WLvB3aTi9dfexWsqgpMZZY7/FLy454+fka+QJ+hmyVMiJR/JPMkJvfTTC1eyvtPaWTTA6
WgQ1fD9foJSKow2OX/ybQNSou84UtqygH7bdy/GU6pgTHA/dZ6jb1+gfpdoRywOyQ85Unhl9NUD5
Z0h+OKfitpMr0uwWtGzBEv/GDXBqXPrQfCiQO7a5+b9FDvjKaqVy86TFiwVxEnIeh/aTPQUQ8hfN
xTYnxy95eoq3rA228okAwqIjg4KAe0nI5R2M9hKydhn4ZTjkNNTHCH7h+iMd7EQL0GxUv11PqkLe
Joa4f+eJiC8F9SXeYEeAOSNNWHHEEHk+4geYYwLtkIR58Pr/3RmMRFLECXI4XC+cPHLyQ30FUFkn
AWwg5kU72uTeQ/AceKgnYgrPFokyFMmp5EC3EUw6sZpMEuVGsarFyC9iJwcd2lVCW8N8hFksKRZE
4uyG6KM/88+xDy3al6yWSSq4J0gYYGq3O4zwaxG/rBmF0DcSiKaP/HMqqtbnTPjAIjldEFUXRiJ6
2JKraPeYw0RIJ24xcMYxIn2wWLQ2uAxcJ5vXYGMG4roitiPzdb5bQ/WilEWIDuXPXX0SZMKwJjRY
lraPPxMc69ZAqpl2QEfVF3wL+pt8NTGbUl3gQLkcsQg8h3uEluu9oTDZOmeGTqTYz8OwD1UObaiq
ArXiUoaWechX2Nl0NtzgtyQJeONbgFv4Lw05rSFn4QKCrwnfbkz/jBdM+LpcHZUYEAtwWK/yHtoM
hRXoNHDy4u+A97vObPiczmTaBtiri6kj/tn8TO1Dze/g2azRYfirzOBJ/AHcrZwnSIVuhYc3IpFe
7i9IWlpoXTe6M6wGuOxh0qHTinv3ywtJ3MPiPq3cbTt+RpPWM2OFW29BFUks7sMYft0LL4beKvcg
/6oGtJbjn5fqTs2oAgVG8Y2x4gDe/nb8o1xymJHwTEqvZlyjl5OJ2JfDffaMLlqSY2mHpg36hm8o
/do980/jneHH6LmfGeEX5hhTFd8RpiAZVJbr3dYUX7UgrdcMPflscWjUSLmdN8ehQYrslpfhi/Rv
gxcYhd38hteUzTPAN4V3aevtGJp5y4F39FhUlaupbn2dZ+1jm8+5zl8NTW7C4A8vA4cImEaahtdf
TxveOitD2aQ/35jidwaJmCD5TMytZ45LZUSYfK0VbO9iPlOez3nyMDuOdkt+TNGVcbDP6F3NG78C
1JTp7kyOl6XefiKs5JnnD76dCT9+Tde3QN2g8VBOLa9VAFd+o+3b4R3csWFwUPv7+UzeCIFjVavc
uqX4F17XgznIf4vWCKtsdGtF6Nwe7vuTtJFLIjug94NZiftdtcfd/m+sKJgYEIXt7Od3dExp7KwN
rmtCmBD1x9sxhvUqzeHg5FzxZcI8U/EzMiy78r5aUnln0WyGz+j+cJhmtWFgPJc6M5lONKgYuMA3
xtd2YBhh3dCElG8q1bju7lE0KMmDgdIGiAtcntvCUN0rBf5zyEv1W7f4gwx5YfarF3nCG8HaNm6u
ycc386QxAlOnxVnBYth3PfoNjXmqWz2Gzq6bT5+JCi06EFU7Ul793L01Uace6Hd3RXJvDCuv9Tx1
K9b+8+MZuWtIps6czeaD0NXeMBVjI/iwxSDKNytZ+KTSIvthdO5BbQVVx/SxYBUHLO/afd3DG34Z
3nXwczIEdSwHPVilzUD7DWqLJ32JiK9s3380mOTFsNBfTD8awMi8shFeaAiHBqube6cgV11tiAry
PyiqLasIjiZvR1iaxHNtu3mh2byzXoZ6qdgFOBbcK1Rbwy+Q36dfFIO0itP36m4O7/qIGTwPnOMN
nyJU4oFGAnFLw24HNPTyTFSIdanTiN8JviVVUqAsGGw7pV0S6QwGaNE9tvVf9PYyfdJ+Le5nDzLf
o/e4ODdE0FXcbsUtsgvTcNI0Oe/w07ygx7OtoR7zb7uzqvly1xqq9VL/TC6M8l0V3Z5x9i4sJdOx
zl47haDA8+yYkdWZtHjOxN0L1RVFv1dfXI3kw6WHwToTn2FUIWx7mpYy4rv36MSG5t5o1/a4/b/r
+DnFiSPYsKsTUsUC6mnj1UVELHvZsmMuZBIMOYnelgc/7LjfZlDPnNln1PAtUOZk/bOJmn/mhgdG
gewdHkvqLtsCD+REB8JSIhTzL4FqTrdKjGpJKJuJOYBP9lIdUWk4Ym0j0UiYA2x87J0Uu/lihNfW
Ah55ac9mhW5HHwa6R91rr5Zs6z3VzvaFKZ1n+z5l/Aei/rb9amyTHR92W2HjPrcBH9PxNB/3tq/L
E9XV4LVTVy0nk63LEUV26TLVXE9yJu2QPFxzN1F/9hr3olxZmjLZVAmqh9Cw6QDZbXpNgy+OGrm7
axa7M5Qj0kjopEPu8zwMSbre+8/HtM8NDFmxex9fjtiucvfMHrlD7znb5sN5lB7TEjuGS7122THL
p/CPI+6mJNDYSBlz1ZucbSt1+GmZw/yE/WZ/92f+jRLv6s9mMmGaYieKIMQBYewtmXlvbVF4Mqob
rGJFY2o9+BBBB09yFOiQDJ7A/5yDykX88NGCc8eZFwWK7KwdrK/gvjSjMS63t0OZhoKRaWbTYRO7
GySftj24RcG15Amd2ZSrktlq5QybztYQweNpWboIewX71OJnK7z/HlQvd2TcvLAn9GgnbUXni9cZ
Q6K009wfwaOLviddc5Yyp/QMiYIv1kArvZZMvLm/ei8xIfy5DvySabXMGZhTIoB4xcrsUs06kDBB
ejV9ABAvRH56Qob3SQdp8IUTkQVbAr02aDqOYqLfb/ZpUAOJt3DdxHO++bgH+lPMP3za+HFIeTgV
KoIsTP6f+g2hipX99qTjqlSemK9TOHZrj7onTeh2WzO+BGj/jZ8MgsA7pDOoWHd4Q7IO6GcdaTG/
folgDn9EMr5k/kOIjiWB817PW0kLfAudsANrdF62fNj59RzuTs0FmLBD0JY6wlbDD4sA799Xuf/2
vv8k6hUd9gfbvLkSLr4fr8G7dqFe3LztFq3w65ZoZakmgOeoqmsaEf9oh3ycKnfqp98qcHcpXvHB
iH7vwDS4bXiCF+HDVPuH5Vd0PcG2KI0z3e60e48h9ggwU/CTnT6zJIPBlkmDspsOYch1Ipk2fDlH
wlcTS3oRsPBXrr6H2qzQMJlijXjK5hSQT4cf+hVOUS/aBanuVyyHsILuVKEOw4kZJuLU/2aAtlMK
gwXpEmP8mNwjNiac9Don+azsq2yBXMapX0ycG9wLLCC7utmUWpz4KwY5/exV6VnTjl0AK1sexISx
MRIS3BRSPESWP1ApPIiQslEoa62ZNgMiAr8yWEL6JOV8s5/Qed27Psmy8UXZcI5AIBmSBMVoUwub
WDtTiX1f1I+/k0HLq2PfoFTfYmWo5i5n4dXpkK3pzt7oPd0cSR2+PSojL3K8C+xtE54bp0XC/NiR
DPbTwx5JuGpf/rU7Lvlxm7Np/lPDz+Fz9YzCfccbRhnpMTtqBe+i4Ei67gFEKMmPSNuc+/zmj++4
BdNlvzJWfHnS2ebxOWbideNOhsCkzCwmbjLTihhif7FZm31ohWvShtd2GFd9HOPqmIV7dq6l9yq9
HOKNg/18+fZgC+iJdVqXVgB0G6uV+yZpQ/KI38Bo0O1AXfsOXhVjQhD717t8BzkOiX01r0/nGQpo
FVHQrrnZcHpoIw3aK0zlSYKZ+pCGRoX/1+P44smqrpHBXQbT6vSVRXtkeV26wc5NBs8xqp6bePMN
zF7fT/TRsZmMcDf1zrQ5uy/YP4KuUDcCNtaAvhXsZSb6PB3OFksmj0KFo6wEp5kMcjyRrDH0cKho
d7ezxfa+jqnEAPEdvAxUO44RHZWXAJb15PYhU8FZwH6bISYErzJuODVUYEgAeCC45y3a2iy56c9l
dkaaj8DvGvuNDYbivJCrOqaQ9Vo9JQIhaxGjpinsnfe8hWbwrxGy7UBAYHNwLpo0fs709iAuGcnv
W9gpbVSOEkWJjGvPVFaX4G0AYnGA1+Us9zm9U83ZbjoCwFq6h6Nft1/y3vCu1wDp/S2M9tQjimHk
AlfWQw8Eae5LR6lXmGO+qN9achXqdmGqTrftNV3nyRB5zFTQyNB8pFBrhCQHhepQg+hI0iPWxa2A
Zm+Wh7+4u/XUMwd25zco1HU7aJsDvLaVd/T1cyPKrpuP1QeAIjmr28nnPf45HNpsmYZkMWv5v6uT
XYK9xg5m/NO5b5YeKBTTJ+l8/3hZPTPCRA3mq/0G6r/KwO5bPHyEm81z1kfqiuoDxzylINn7/is8
Y0gFz9K0m8Z/Ww7l46cttUvpiYWaYcWNaneujKFzcyZUGV72jYS0Zn0dPmJhbqzSXjXvWWfbJ+l/
SSCRvmLtExBanV7tk4pSmuXj/NczVsoPriSVGQWSmTm1BXDZpRqu3Ot2+vfFlxvo7OxHg4yQtrUg
Z7uwQVrRVXfMMlCRllCoDG8XF1OhwTm64JfVRLQAW76VRnoZtHhS595H8e67tRZ0FV83A8UacKZj
l9GCRjZmOjflQeG9Xdwnsq33rxn8FODq7jPRHhFO0NgRdF2Bhpf0dNkqTwHMvhu6YOnVIR0QURxb
ccnIkTeA9OfU+kePg3QGPgQI4FtHWxah4877Odv37aOtQw8CivQQL5QdowlRF2APinXUjwhYeLdb
2OFFu1k7aek+uvA8d7vjlQLzrxt9WMeam1Edgpg6qZq0NgcCPfBvRvZ6+Kj4Tl6pE65BmyyoJ5Tb
KVbHNJ7MAaxMwRSkv2dMeQ+rFSoV+FlAMQZ2nMQz/pjSO7o4rYl565fhtYxMKwS039+H6fABcQn/
o4djUcMAiaRP/CLwb6d7RL+vFSW6ZdM8grw8ZTrbWjXgI5iVg5PKscQRoN7TYGpazqSdehq6hxKW
Xeq1y0i7zAyySgwAXAbyvTiK/E7T73Ros+Mm00706/xT3O3Lw0ub6HtlTqVrnhkYcX/Q6n60T48k
b0LrccwfJNhOMy78d2dvffyPQYNre7gZSd5TM9R84YTQTZYrDi3zGWer6sxe/SJ40DFnnELHfet2
82AEKZoCjFrssksm5Vwrj2v3Z7x+7Ow5NNtUmrdxnToFN/cdtw/FZfRePdVYxbbtzlpuI0i9/4AH
PChqTXDt4M3nbTUXiykdnsHLN6NJq8PvendMddyvbDmPNecqUC47fbXovc9xBk2gl2XxX38u8s/j
7drg4Fpfibn8SRn+QfXIFdfh1Y6MrcMv8GoYXeG8g3rPlOUvg1HxBdJ6w3T1LdxraO5md5fP69XE
he56i1P8u6+Fs2pwNfxzd8ZclNJT2m7j3kcctuxUVsnZcqrH9MoMYYFHXvf4ZvTe5QQg5drRkU4M
sygz/mUzzS+peHhharRtEDQ577hbear9sfzUN/Ya1hAaTjn0tYwYN1Dy1NGZu6iv5OUqfbtPOpy9
WGHqsult15yaN09FI1ZFv9u/1zGlLeXO7rRuXJhLtdzkzX3Ps5uDjDRQiR8+BxGcfppDdByWzd9o
6ddmxhe1fjHUGFRFDpgNfjJVGhw5vskRojNpquGYb1fZvAGgXC2NSmiwaLG2UysbdSoXcxsx9vwi
rnbKf6MOxRmLH2exbWYrAyItynjw3084+sRBZ/xcsAPuMj9qhBQGqgtUOPc8Tt/elYlRuBhvrw4m
5FXX3tdRwxBudgpeQF0b/6p7tMWf1O4sWY8vMDqEIE4ESJAGGSXj9vjMpw9tyvs//vBVo1j6RhkS
S7tVRqpFwfOrg2/4xee/x30er0rY5sg7o36BElL6apume3ttRj+VkU+B8oq/5WgLC1Z6t/VeKiK9
mnW/0TPjxRGFnUc6UJw7lYcWWZ5WJWWJYxW4H2SisPBTc/qrb0y5WnbI2Bm7dBmyufnHLIj73ArO
KLeX39ASxA+FKMGchGP3UBeDvDu+X/xOZ1wbuoutWkbb+LfvwoDqhp835+N7BWk37b+gnaxN69B5
hJoxVc4IEEadFKrsODXc5R3sn0TU/ZVOJ+A/0s9EQ39BCDLY+Covsp7etrg1du/O0gIKIXh62dVp
Q/dfbFdoohoGNNF8LfzzAV8l7OBgcgCNYJukL6oiUjs+8bzjl3e/E3zosd2muMBcnLYVX7CGoTZ3
vyf0Wmc4QUyFpI3wSO7FoKPhOYCbkncOFEE0nuhNXYNpOnMVFzMOE4Mp0sZ8Wflv0EXjOVDvJxNl
PWigUIuarXel28VBNqzMSEmjSqYhPj5ekc+w3LtR54yU97/vuU+7gtMVUnc9bT4Ak6DvrRdmQNkM
5wzT/lacmMPlOluY1u7ntzsT5G6ovG5zIxvdSfh03jwDu61yQo9Mn31boVn3qD2DixqhVERrm7UA
N6zo8gpeX4RrBHyYCOcAvaL+icv3rEKNgjYEOnB7+I1fhAtrWBkRx2HVpnGo2xotJ5q6TM18JLcy
IK1UA+PZy39ebjpLHThGJqRy8WthNG5t5QTdtBO/EoV2YtW7pNAOrJ9TYQX7urjPJ04NI42knbK3
DDpq3H0O8e/rWv0SsPTZU9JpxUTd38BUEwu0ScW2h1FiNbyBirbAbm0a4XYIpa4B3dVIkgMNv1Uk
rw9ealAbPRpi3OnaGPOiMdiSZWV0bMprfmh9O5Dk60kLg02fQHOxu0w9JyEYFF9G1zrGxVmXq9zD
7E1nCsmFg9U1xqaFv1TbrxhWe1r/dK8h0ev/Dl1OOozlP25gzXOvcBViT0P6wLjPBS4Zc8AK5CKB
WTg5xezvpHP+ZgiT6c0/rzFeboTeGzo0HDDR3nAr7yLIRF1u7uGpDkNG/Sh0ZXJXD6pT7aajPREb
uyzM/+7+7+wMmxktAmDC5Hcil8Ty+nHaHtv0IRjstqZ2prf928uoBBqP43okBgegPZuLMxSDxRep
5M3b+3JAtBwQ60W9hkWKI2X7w2D2svf8evRZrDVFKhIpUvCxtm5PAAWgBQK0oDzohdNDrkNygaLF
GL4HvAgcFSjN6v9wZKA2+776ne0xLevHL1FGp9OLcAMjDkox7HKikPRI6ephF8uqIi8vhVt8GH+4
bNGF0EKHG8qRkVHOkI8jwhoJ2dSabTXfQt9dxE/Aa8vWZhQFX5RsHaf6+vSaIiOCAFux3TDTLF8o
L8ji0R+Nsi6NactFMNCCqolyQAzmBBSjjJncRtsyYL8t1eAfLbTB0dTJFt4BwwJpMHWVkNQDHRVR
62bPtm43urw95Wy3vpF6tic5QBXSEHOo/sJn2KHiDc3D8TKt7c7HHvLO9BoiSfTp4S2n9aJJpdkB
3maEX56ZTZ7FDPWHpPdXMIGYYyn1K8QuqA5tJfOO5sfdzo6feJQwOC/pTkfdi42yQeIyCIHLUTu5
HbWtQy739VoKH/ngqPY1sEX0FhMB1SpmH9LecG6b8+Y4S6f84uQcjGjeeUIaoevY3c+xNwCIof6E
19UT3/9vAfp221CEjKIRgYlhoTYsJAzNdt+xBbEJr3Bv2uk6iKqcPKZt4Xx31TnIdpn9S3bXCh74
ZydmZxUNQGo7EaxRkE4v4y80DMgaf+bgjxm7E/CntUQqh008/L67MNXW9BfGLypMmXsSe7KXH7Sv
DSeKXv2J4nE8OhnJpNHXLpBAsKcDNtsRj3Y4mTFiEZwScmFJUv/xWqvKL/2cYiGDQaVCq34y7tnl
gVakbsxpKvD2fWfDAQJj26L6Q5eQEOCFrLUeNWnYqn0OtRG197dHruaMjstRAhb+hEz6k1ky3qAF
W5fOOak7A8ABfZxwh+yLS7A26v9YurOlVNIsCsBPRATIfEtmMoMgAuKNoXJAcABRBH36/jbV0dFd
0VWnFDL/Ye+11zAuqxJfvaKo4DrltnWV8eHBkqomH235cp/Mv03qxlWm0urzL2baB5r7mszyDNrw
U0WYgc4K8e3OT3Xo7LNyMim6YhoOMfy4dcMrEhd8BaskehuO5k7igyboV9s3KPErTL6JFqbA56+n
MX1SxAJvopEylY3szvBpxmbJHj+Nc5iBLejtztK0Y4ocOi1Mnvb2oZ3jIoO6mkgk6QO+isnu6CFA
N/+S79XOEvE1wnT68mxeZpUGs+ogh34zFCfaiLCgZZCwPuqG3GEj4yOqvOfzxdHFk292pT61caSx
m+3s9LufVp0nh+Y4qILBFXm4QzvCsntaOWuNl18yDLkJTgr/C+dJsh2s3q/DwqWQPXJAyN0zFBzh
n3yQwyz6uB6bf5W0D5fpniYhKOCGkfwtGBP7f7/xd+4RBMi32pYezXrcMo/eZT31kTbv2Sn5vowK
HIhJjKkxPHIdnFLy+rsuVAEVKA/nn/4NrKLkdblf3x2hnUPrWobgRwM1CXOD1IElEOzDBF0k0V9w
DpBxedl9OJxuK9lXtzKoF2JsIXjZEBTI8dbXEkqofYhrrdy1QJgIHhI++UvHb9mIFWOQsf13K9dN
+pvbflZOfu49aeTKbUB94/FhQIaWLF5mlxzmqfjH3/RxjWCzPJgDP7yZ3RQmgBUvShyb2feSa8mq
jf6APQolilCTgHR3OixfMk7n/K2Ml11q/9Juuh1QDfx5HrVYWZibGULbcDNCOl6FUUmAFBjDadsT
Ru7oiAnc1MA/oaJ+a4Ozdu9J2RYYFLsnqZjKugxwxpFRV0C0EYEt9QHC5XDoF2Kh5Iz225ZoqAux
h4fIZeg6V2u6jxehw+qGxkFNn6KUHfTT30exSWNwtUyLweb67ICMa+jBX74HHtTHwDoK9FUp2yLr
PzRrSc/z2ye2SHf4yY4zxWIZ4p2+RC5ZCAjfVYqvfgAY2h4CRzJjK46OBDMbI+yWCLdtKs9z0uWY
kdRryWPQS7AcJlQ9LCiDChFtCk8eZyJ1Ywv1CTe5aNYlYP3BFyOZvHwkE9sjrkH5Qi4IjeMqXkEc
mmvMu9NDo74x0JgE3X9Pe2l7TIPkW21tzSHfnHx6Wn2OsmYRGY5szJC0/iOdHsrBf1uRpOLAvvYL
42/GP6q+fh67mhlH12DdVk9R56QLXxHVfIwre7rNSZhe0UkPcgD6Y/KVbY9JUKGYriLt5BaTP7sT
vBdD9fhPdeIzwLhXK+FDh6TonA9kpj52Sng+K8okSmFsPXOkt6n/cYO3d5hsv8ZSQQ+blubhblgR
FSPyzpEWa3JCsVj2W/foWcGlOQQB48H92yjCvogPPi+00PdiI3YP5zuHlEMLp+fz9hLPfk7Mihwr
JiGAcX48yNRWKq7yuX+PBBEG5xX0mzb3zDZ6hFlon+fTtvEK8yxPH1mVd0O61utty0n9dgadnAWz
c4K3lbRBn7FES5zMfNxOnyhR5vuNQVVMfRaPn6O1BSR/E+F9TJkCuh2bo3y0gnIqpaP5dLtReDQ/
u800jcGrfEjrb4yeeGrUR7mlimd+4Tv5BzYrt78lorWh8VfjdF9sFxpXmW+SGof6Lj0CnEiPU/SS
vCSYMEsaDNE6u5gvq+NmvBrrI+uo/Umb2aEjtzfGOwG6laeIKPU64WMKDlQZn2Py/gx7lk8Pri1k
XqDhpmSTI6dJJEF/NLxR4R0jZ8BDcgVmIuzyUgrB1TGp/1nM4iXbYdzp7chKsgre7LZXfnzMvvrz
YmtebcnQ8ilcO+idLVzj+s1r8lxNCuNWpR/F0PTcGF11+JV9Cz/glfPTRdXqVEMKoiKImLdjNS6f
OFLNkBzj3X4E+VRX6N0eCmnF/WxJux/2XldjrJvf7gyc1kNyHLtQfturY5tXTQxXwLnKb/wbwpGz
stVoJz23prmWzfLYRdpzrJuBGecE5atX6NwNzDlCDtXq5ZPB9XF4baBzh5do960nh+lK/rBMwQ9n
FisG3FBDn93w6e1Zmf6DdWSezTwxFmZlvqFLEjHaaydUj8O3G7e3h0XcNZqxo78bHMR7p0HOCv6X
Gyjpf0r/g326bbvrpozxsIXKFb2CSaTLGnSYgfnRwuSJsXPermhhBh2ozj1LeLb2EI5UdXHSGJi8
3QwfOSYef1jsHtju8+TH8JgI4woekjC7+xw29rIAm3x92mXfRMZ4FPJS/txRZuNyN0+yfVdLmwqR
qDlIj8mSNUVcHdDsJvZA65jd88VkaAMYSW5f2wMHRhAaudA1Z83rt/Sp8ijBRmVgb5SS13Lj+rry
a4HbtIJ9/M3r2uPTNYoWqiYp3jgslfZx6C7HJwcRgKTxcou04XPdpTxwLxfd+BXRdHxo9gbXmqVN
1mzCR3HGrwYvrRDGtqXheX0fy+rd4PpVrlTu5hYrK+gG15XZ/aCHXhfJbEu6BtSh7qCUdJTgo4c+
M3HJcrfnFy6gkPx/INXc0y1+7ffTuXHTvC6F5FJK0/Os0nJ6FRtf7Qim9YWrzjHz1nwXScLGNMoV
JXA7eG3nwGlfLbIM/Umh0dxeX3+kT9HURbXEjXWCBtubpelToXEbHIFwtuUtetQzsp2RSlhtvtxd
3/t+WITxb91bbYOUKSr9oas9rGfr7S8spb+Qa5r83T8Vm4UUInhTzW48GgnQf3c/hzhxB7XWfWRT
3QI3d+2HfGb28kapTR7ASG728wwmxcLRcFID4qcFg+neLKvtE/2tM6h241TDqzISIPfxsy/0sEPf
cCdoZ18XUcSpeL/r/b3f8Fg4Zh8FxAi+CfdFzj2Nkymlx/PSQfcoh3RW2fT45v8htocSUo2Is2fB
53sveqrFsX34eLy6qdV7uVxr+ceqWuMPLRqcClnJ6crJEXNdLjVTq3X7+NVj4lOYvhZgey0OGVPM
8NVVITnOu+3vKVr6O3DFZLsS07bJ9n4VDWhhseU7nqks12nYUkSpUPnMuD2aCkcNdbXP3j9bR+6B
p7/0XMucMIbFnnwUpTxi7MbV+jgs/qgp2Hy+bSGCjeqZc0Csjf2/CFYl+tg7cAhQJznVSISnc8Tc
NE15T6+3m+bKnf5auW/jiPKYyZbu07Fh75R0Luhtd5rffFj18cg0ckl+VxCbg1tzl5XswyERyxvP
ALTmK7sGlXhRHj/kmpqpQ5rb9YrVFD2kBFpv6y7Kv9niF5mCMZcyhCtFBs+IiLwohe569WvGKi4X
k2Q1VjHX4WfFe44L8JpHUVr58j/gGbN2jNeCmhpy4MRTIiOFfp86ZK65+ON2sqKT5UvUf6j4eeYT
aAP+HiVVYMvBP1cZsMC4EStjHzAo4lvomau3T73akPX/DeDDtv17a8IszJURy8sEk2bng4qqOv2q
QFjWN6gE+0MKnfv8NfewTgVmbh4U/VFVrCu9341PmRWwlhr5CPL0OFmG1cY5JQ9YQR9UGJuyHu9+
3jNPCJfkmLw8FspQt8/BgdeLcuwHaeTPnycFN+ouga7mXBRUbdXUVBXl+/GQV3pWwFCZxJip2/Xh
pmD5OPzIhLDloVkw1zA0KQlGIERS6IX3A740A5MVD3CrIjxH1CABpRh6Ltf+wJ9aPTm+d3Y99bKl
TmxX/nRpca75SH7k7srR1c1UduTJ4KyS5VQ1ABkqHy4RKF9B4653LOx1Am7ZJ2P0Bq/OFmNiVNTr
tX63iqFa8lltnI/Z+wYe2Sh4243IVA7KlCdHKqVET64i1/ZgvCTVPqfIJK56eGmMfouBRSRvK10m
zgDhyN2P8Uz848rnAG9mqXkvDF6f35t/8Hq0ETaGklFBxDUOk+lVr3DqvJxtq7USe9/fpH+wX+jA
SQSCz1xWwpZwfT67v0/auHO1DqRK17XG5CRwqsFKuNMVsrPTUH7mfMXa02nJQ3Iwecfff23VHpRq
vq+vT224fH86BCilEA7qb/25uV8+nc5QF3/iIjH4yTe2EyOUtNB4KDUeZvfbUb2xvbVy0iJA4NfN
xM0qQapboig6/d2Sur96I69m3WdXt5UUhe+Mh8zcqi+Qdvs4H5qalruYTjcKUK+YR83uQZvTgqvd
Iynaim+4TovHkAz8rWAksz4XdCFPd/sqmNXKWzyu0SlGmt7/tpfwZ059i086gUAd6ufsnQP1DMqR
byrTULGuPNFVvbN7sga+lRlkBygsmllWN+W/BKtKZ1+EsyRvw+GBCLBd+Helk3qbUhDQYVDU9cjV
1T9+TokGvxKFZA4pyPe17uJSMPPkNjA8Pk0UtJKBu9k7uZ8+jkRq4lxYX696l5zI5K72pviXCgUC
WFZvFVVsVrO3f1q7BAPKKjXx/sm+evm8IPWF4uhXLd89XU8nEyf9slf5oOfgasuc0d/xZSSEzWZF
4pG6yK7KTSAEYSlzjoNG6ItN93/6zE9FRPyrIzvHAsNf+cj+o+x5CikFwuF0qnF6JJk7PV3qczcr
DAMdrQavSjYjFiBUsifty3IWM91S0+X/68vkW3ckvYMBgu53nC+CV9Kvl+b+Ofjv95v2fSHw2+/0
Fc4d5EmYegrvrg3/gpkgZs4hWxoGAmsvTb5jB6jje63O56dx0Xt3Y+jcWGevIKJNp1romsKbwehH
xROA7BYfw/cl+AwW5BgLNH4tTnpkHFDdZVsswHNztKYu+0mvRB2ESLyQcbeEY0zlLj/w+JmwGxoW
VotkeuVRuBJ5U8rC/O3ozQr7xvLTclZXcE0+9QJm5rfzED4DP2VWazVmv6d2XXoNztQrFONw3z0P
HwusIg7Eh+kiFmZ5ECX+5juF2AJ5ruoYyY3nwnv7EKpMYNKQEW5HL+et1ygomm1eFI2hAUSyqXao
FPlbnNaNn32o5XPtw3fL9ZSb3CnYl5GN+9J4wRx/74Ht18/7NUPOXSULhTM7JNOjB2HXlcUIdTHL
lN+dUIhyZTiNf1lQJ7lb1RtReQigCsgsbuaYuQI9Q7OlBwflYl7Mno2O81RWo9AujUvvnOFvDsfO
O8x0zJHFMb74ZrjdeL17Jyqr/+sezn7UNN8nouO7EGIh3SX4PtKgWdaclt2X9+77AlxxEOAlxeWs
nFAtvT5T4n4/cqZZ6bmpo7HtWmFExiYi8DKdo3RYDrPL8GCJ5ILfThseyH4l9PoU/LMTzjzngY8+
yXy7Oy0n3hTriFCDUPKgioTVQ1GXVcuWx6fVHpjvDhGY80lIl66YuEHWHM3U3WR50nBIEeK4azva
Lz4oJCOKoCZ9iQNQ92wEkG1h1LxXtk8lVMaEG0/hrzHqEyGC/MjwpkWfMHNrtgwkk3+Q6t9FlcS1
66L0s4Kf6K9RJtDcnU3uH+gpi7dOFydMjgIGteddex5d77vhS/1WOpjTxUUn6Hu4aM0/AlyW+hDp
6ENdFD8CZizadirXOnsHHLKp36ImPM1xNRvE6NmwGOLAi/S23DhLTGk4UaUJhh4LpObOe0IxnJZI
5gWkqgtsrkYeyF6ltW318cRYFDpfK8NlFNDVaqsicMT++YbTPLw0ra84gyyXOFfyN6ekOInUhNcn
Bk7x0zdPvpFNNVjtgEHJyqQFRvnSqMYa/HGG6jdrX3wbioG6iWuOHOUXi2E1WstHeS+lQm/+FaQM
ZrwIAqlVP7E3EnvM+TWh/tLpfDf9kp8T3snDv4IJDu9ZiQ2Om23vt++MSGGUw4ViB3Z+4dmU7sKy
6uOGGGhyuZR7UtZ6402I1r70afXUcchdIgJbCA8zlvrFLjUybmrNqlkFtmVbsQqMorAQbjSEv9F/
vfYKjc/7XTntvCRP6Pb6PqnidC3GDEnxWi4iQOrPKW25sVmxrbYhD/tsx1OTGau/ad5uspeJLqkg
dIa813BO1ERAHCvuLeUuL+M5KAEnWKBfgB0WDhi0QdJVpqv6YhllQMZMxUcbFzDPUoiDC277zzhU
/yGMST3h9jJpMNyIAXS93PtKq+aLUGZm43Ldmb59Npje/mWL75o4Sf0/rVuVCJP2/jVp4TCzwmtO
snwaWPboLU+jOcpg9TiAIUWDuJGNNUa1/s33vHWzlngNbl7zE9O7f3a8SanEvnMU4pvH3a9idtfe
hZ+9pEaLlJD0xzXwDJIfhe3OAowOIoqZXOOznh6aIKT792Fzf0Rig41VaskdVvAuC3LSuVmPZlGf
X1blj9MwH9Eapfwqr+av17EJdz/NNoothaxin7344HVL0zo5Pok8MCSKBujhBq2YXb50qUb3dTJp
l5NuuXt192EQ5OzTLoA9/60IYaffNw6k7BIUwV0yIAROgBqA7diN50dA7Hkzx/iAY0XzNGzeE4/1
yBGrYhokbDidw+9kfc2oYanUfJ5VJx8v6bvGZiAKmL3z8uNowUEzNGqlVkGQWHCSFcyf4uR+MoJw
SnuXW20qVUfdbfNJ9cB8RWq5/UruC+iTVOrllIiwh1eM9XrVdeywAufSU10sl/uIZGdOcdQfV+Ou
goZw3fhG+lZdL5clyMA5FcxH7ZSe4Bc5k0gYVjVcP7yQGSuKox2kqvGxtrwz2pdS2JFE7fPkDPac
vP/h6+JrdCV+KVX3/McITVzZMFBs/2O6LTcFP4m5ULqpKO3CwCTRhilwh8lmOeWXDZjn2bb4mGWb
TeO1/1Lofhumuj8tTTNGL6/QRNTP5XlYVD9SxXuVWRlN5nzD0KmzTW+1Ukhary0WNP0/p/Ru4R3/
mEBoOlSGEodzN4jPr42OMWvMaaxeeRu+F5+2jel4NiGTzTdqT84jNlR7XWM+0Pewqtrb9g/dQycH
b4Ac4JTvh133w5n7z+P0ezyR1gyFCzztbj0zFAdi9NJlFZkr2T2NI3xxMt1Lcbpue1ynfqmZYcv2
56UCt6RyF3twWuoxjeH+GxNr1tI9iaNRrwaCMfhIb01xb9+75d71uXN9kQHVGxsnitOot7pY+n0P
FM93Gt9X4oi5uULNC1oJMs/uBl8zPySMYPOE1N3V4R83RZu5baTk12Hkh1nboPlRbNwPBjW6XEVW
nBb49t79crwPAM0IxieqDHqGVHc0X69tJga7cef6L/UxDv27Xn4cYtJ2sWR8gEGazzRp4D9ASw+k
FiP83xl7jjw3kzgkTuMxGUDcNtU1VCqb/TgSe6vV5MGWhcSD993Sb1aUFT2bjQeVbnAN7n1nEUOK
ksGYeFJtRusG/0Hh7VTpdH6BQAHFKfgh1Y7w+40tGlhjT46LMXH8O/Ud4BqpcCAu5On6iSaGevY2
PMx9RX11qXlKSq31MHDA+8Ff/9oXcPi8HkBPEtRtXCAODHudnlmwr97+2SJPCCCNwpQ7RGuFke/h
BtzVNrqDL5sZ9/MdlnwfBMVhBOL40qi8dCr34YVaGb4aicPcx1fz8PYwFurStp+Vis7PVV2cuB+B
TqEQO/8jEGhO9t2hoIekuzI02IeForuwQbFaviRNBXXrowluvOvZACoU73H1wbABcuK3RNpxjAQC
fJ/mflVlLaO1f5b/a4weCISBRo4m0MP+qzOAKC+rzg4H+eMjyb7BV7P/lzwq95CrV+3Ir5C90mwb
Zhh4Jd1FlRWJ8YmS7COuqrzycyxUlYnU1wUUAOSCuszIPAdfd6ou776DdiJEII5QNA3W96wN4t3e
f9JJXX9POoXebSW57mGFQZtMES1JDVwgNivslj/+Y4ekMOs6oLnChZciVeZodwPyjRONMxj8/NNd
hpcdhVgmz8mQR8enbOzlhxbtvX1MvFwc1W70cs5Vq4gFU7rv3PXKE/Dm4L7eZFAdy8jQo3AdbSXx
/fj73+RL7gT046Js4WUHj1CwEp4fWqyztExjA0lmdVVwabl/WwRrUvvGbnJSc4k4zSEkDSes2RcQ
Kz+0SyhUvVWY77C4lCTAWVKB4/iOYa4O8qoVRn61REFnROKbDLY7TMSEPqwcLeqq7bluFU5hZLuf
rtPjk4Gh0zuAxKrn323HyoGyNv869c5mMtmPdQTQajOWSn+zz9pG29XP3um71Z8zvNHniLj4nauU
CnE8TB5yibqbX97Dk8vjeqIUX5VHy4/puM5Hh+TGo0ugj/WAk8YTQr3B6uO+GBx9Bqj7M05hM+Ya
rtSBQ4uaJ+amp97+3+/T1yc3SfcPj5+Saeu9I1k3sccZOAx0dKudAEnL1duHjoJgLvezL8/Ozwev
us8sdTM/QVXu6/O/X+CLnrGYWOK8/pYMYLaeu63R5oJ7uRTLnXWl2/taW/nqLu62vqPFVV8oyf7S
r6c/3+h1ALuMV0VdMxmLukxnfxPndLr8U8TuoSOThyEcq8rfn+lZNd1T+rXq7Yd6Ymo4CbeH+q1f
Xuj+vPDybLxVG/0WN0u11GLRLxhPK25/leo67A+I15ceymuUEjKYft0OletdDVL+mHC/mJ6ueYgJ
J3eIdrQc2t/YV2oP06mryRxQ0mc2teA1gv8kFC2L4n8S/lgfjUKXs4aa++GjszpMlXlDAo7+Y9EN
nWU3+94mGcFaTFK7ybdJkKmhJ6UsuagpHCm47O3e4ZlPX7gfv2lVEOpaRu4Ty+eD5oT5I2fSzV3y
aTIpE3d4M5qrUPWj9UU7mb5zLnVERvr4Sy+MVyRgK2ff7ifrZ9ZAp8VortdOhlMHl6FgYbTk+gWU
hqGXtgnoXRkzcoawAFD9snVq7ZKbHWbR9/zcqN3i8t7254tHx4qhcmspvb0JLI5hVs+NErKVbjgs
DZPXZxa3LQugLZfeKBWKkvVLGEFZEgdj36mFsz1a8t5sT3KL1bT42J2EYTYpjOrV4ddztfLt7Cw2
nbkv2B1X/CDma58TYFzb3/pQQweg/JDJqDHxQu9sTB6HVDnBrREwtMDkwBPLvF87YOz63WZuD/vZ
1528T/zbKDTZz0ppc2w8/qbEM4bWEgUuRIO1q/O8eEtSeR7567BYYMwVJjG4BIDEY7ryfrPsd8GM
aY169oq/Pr9573Y6FI7cGhfDUt/x3hqDTlhlfHs8Ew4qbZYTm74H4aKJi6N0QzSnU1TSrGo34Q/4
3cg9lsPkJfLPr0zp1g3EekfWmb0BMgb0TX33AchYc9hzi/S8wcnK6sGacZFs+q0ww5s0kq9m5p2O
vQI1wHszQd+Zj/IjOXxBa0BgrLgUNBillskg2oQQ+FHtFv2s2WgAHixw5Aubfzwzn1/yeBv7WW2s
q2y0Nhd/i/jLlrn0ZFkattsfun991+hZoHPQ2tYNVWbWir5E1Y980JTypqBp/sas8nPuXcN/h/mU
2Y9T08A25j/xeY4Z5bcSY3CLiveD35YbYmjf38XEsXJTzTlfwrmwopEJQXEh1TG2DVpqc+brWhab
RYl0KR/rDYcMlwaRZsmt4ZvCyiQ4+EkPTyw/fYbxzlN1RxL/dL7alWkP9NkOvsX7F5fws5LRcbqe
rHpGhVE71lqV7vqGm2370B2+3/rF7LVh97axP+GG8a2YN23SJQfcnr1dnSWHwSoIOgeIzbalYxq3
M4qFvng6f05z5EDc4D8KI8fTmzDoSXAfDjZZIJ563xkvNgUZigHkCj3FZtPM1tszPNdrU4LWuBq3
gUYZ6URh8NJAvpFyUmoKwZSLZafAZXVfZLbqKNhBox/UFu9BV6JrySfawsiRbIna9VuNFHANJqUn
x/0Qyj6BBnlYGrTqyDkzvNo1MqZCheXDdNvR4YSO0+WNKwRxv3nkETXsWtyvT2/8bUTRqgf8INsg
/JZHbwHTsJAML9lAWZ093EYvK+3L7FZTVuB7sH8+dnFcOc/vKWt61Y9G2rw1m40r/mqMFNL5TQZF
UO46MtRcI3RkF+fRnh9BiIn0dXGG9qlR0lZtCaB6hJDpOhsbb0/wKd6VF99KxinxOKL/wj7osYJQ
l+x/WHWEN8gyrIvxN7rf4Vm97cZUZ3UoNDl9jZ1S3YSLyryfgOK2/nt5ffsbx7uvtqelE0c2T8dX
B315OFh1bdELlyM3gn21fkeV/jPmg8NkgrzhTuGrUiXsVwkzhP9KhCeyMFPi/Cc+O6eowEySVgEs
Tn+R1Mz/Lb1DU2U9i6/uuqpVrZ2jl4eTIquYiVtwLJEX4iP/XRulb0siSi/Ey8joypxsG/GUELc2
9DVdHcz2Osrtx08EheVYzLPWYqDsdJC1pvBmBBDd3UabVvSUoqTfN+8vPdEBMrt/YePmoacGWkOZ
alYOMA2AG9CE0uRaQY4F8dbCMVk39tVMMWVRjie/vYSzeh+tidbc0QCJ27dghz33MGsmU8UqwdVu
bj/8pM1msc1dRod4SH9bvqrv67+9N3WRu1Pjt6yfusryFSO9v+QckbdHWNLt3OGWQcWcu71xd7g1
9gD9dlk3ZumyZm5fWPwslglh+d8Ms7IbquDZ92Lmwd6ECneXpewPw+dqWV4sA0b4bh6zaqHxutKE
nW0kT+LLmfOV4H/HcHv2GSiL0QENsTvLKjl1BIsh9VxAF0apUTPNerO/57uPczN4Q5EGYBqYcEka
s/6N8t2Xf2spW1nirO/Cfpk1+BJoXjZ82HeYhgRU+oHh1fEHO7ornWfC9GyvEFK6jWdhJWeKp+Ee
a46xScZvrZVrTSI6px1+PwXebBxFhwlfrmw7EKmqdQVMzpUkOMBuv/BF/1vbKquxhz5zAusDg3TV
hZRvDa76DrU2XsNlah2IlcU6bsddOTzXkvDBHGatw3tjFFaZmZXnUwgiU9Vd6ag9RAOUfBKsmgbO
yd16hbyjuZUz3l5V/03e7tXU7xZGDmH6r71jiPgsLShguiECYpLv7VsBtG4Tpy2OiAZrsg0av43e
bGSV21EwHWssga343IixML4fkZOvhQy6SYnNrdAoTw1xujqVq+59JQnEMgyMdlPAyPtgnRXwIVQ9
S6IThWzB3t5i5fV+no2C1q273DotPtsP5evP7LwwQ1cTZm4Av9NQv2gRgehWZ0YTbrBUYGzVXwPk
RpAw2ICwlxpmNlLE5pFPvYWDd/+65db+r6Np4OL0hzDq+34nld6ZabmNs5qcYEBaHXmW9ZF5BCb8
sJdcaLsunKW+K7LGhkBiYE6C5WermLA3v5s7pJW4XOxC9ZgPIE66V019Fg7OecOpyRyo+qi0PU66
+xvqEA+6nnr/PLFKXWzUf0x5s93kqm00FM3Gulk+ufpWqwSU037712YA//7BpWtWv34YWGpya3zY
0lwts3EZfyTvD+4LZ1QMIVbriQeR3q1vfq1ldcHST560l+1Kb/KStWcOEgkOp0DYc7eaNuOJt/RN
VvAh3Sp3x+PCCJNj18cbR0dDPIyLZnIAKWyRStVhitFj8/mhCfVqse7GJUTuS4zusVq7ruBNM2Il
JmKH1oNSJ/+dKokuBP1/3FRPiBPnbNdR7lP2zj77kOZSc3rlS4gjzLRQY6jGKQAPX6INVBjTGv02
2bfaBf7UMQ7TYS834Q7T7lZ2jMnawqOhLcyGWg9jgt1fnfZPUz7L52SqiUGorDUAOAjIaoWrnjQY
F61HIeEkTflpvyhI/StIOePB9akVsPp7ozrKtQlsSfCDJvsRJGckGxJXrZhut5J9PB9idrNuQpnT
aFeOzfw625h3KIGSYWLa0UdCnlhd4yVW26c7H+lNy8OS+PchwSqQ0+HZdvu/zdbzv1zkQvzLJSPG
Ylm2kETp1ELw9/IcyMWG4kpBY8oBl5E1Oqv8efWqdEph1aa7ETj7d2rlmvXjbTDfvh8Vqnvl4ZBf
5dArZNN8LGhSzGYoYDDXFM7STO7WogD4wlqTP2a9TuSei/oxqTz3+78MV4tagtFxoXMLdvE02WbR
EvhhX72Z09D04Nz800ZCPFboJ+lvh34Yh/pnxfSimz+xGuQOt832ysK3rgwQc7LR7kMFtlj+Bd/X
I8lzVGrUsP2rHH/FREIgitczs+0YsQxzrRqSa6PRqi0OPT9Nh28U+P0i9HophQ+8FmzrTYVcOE5s
jZNxkkKba6USCXAUgUvgivPFfzg3Y3EiiVs1CPW2bbqFad6+UcLwSPSNq8PRCAMAmbILedRRQ256
CDG2NNBIzcJE+rO/fU/LY1pvmc9x/XxGvl1BewhN68+/G+TEpJWjMJhG4pY3+9Djts5aeaILEWhg
yiLdMJgADr7ipJdTBJjFO1FvwnId6LviarJ0cxuCgEeWM8yv1cpBzU7UlM29o9/Q7Zj1tJ9b7Pdi
/JdDFIk9yknXAOmaR2RqtBSutLp3l+Vk/CXxtAU7fFZwcnacPh772SRmCZF/MnZUvfU+2m74YOws
Hp4jrkV7NO79FBovJb3M/pnAV4wOBr5vnZigm/wzXVxklULDcXtqOh8nZZ9139pZJ796E/d58ToV
jYKpiCC3TDmq3dt4PTQ3i9Zo6q53gl+MUS4X28fIbZhYj300V2bFXudbKDa6w6Tfryejl+YPEClt
iArpxrR1sp22r26kNwefMI0dx88cQAUQq3UHd+eRPWwmm54DyTLUM/wf6nhUEZunXD/mda5VLUX/
RquU3DwHgf5RXzX1tT8dNlx/LeCj6+/B6te8QlhrWQ1solabBUveg02XGHlIl657wIv3iW9Js5T0
LgCMLxlIrcFHOmg2XYXZNt2Mm537AI8ZIh7NR7YtBiYUZOGgrtCBnIB56MRUMY8GD6Q3rW8ELkEf
MBrPGA853vSwRcp+QT+HsccNOJ7GX/tsOUP2/O32fggRJ2X1DCwWvoePeZ/2HJ8As4vGDaPKGbY5
94FomrBDMnSMhW7oywAHr6pTG98teRM1eQlpfB0ylFELOfQxJBWBeN1TEQXm+OWBTrtDclWe/TFU
6U684chpeWA6FuMqeTFZedAnaICVT0XsvjRrX474sPh2CmImpJw2qVueY2j3xqU1tAJmcjqGBKT1
owi2d7r5ftj4b5OgkNbbCAwTXrpJara33qVwmH03afPYUMYWFstgZ//eBBV4VUKvqVEPKkUPd2GG
hxy8bziIc0ZXyHcmsm39ItscugLQ7L7ar49OqJSO1piaXaow1YRj3bjwHG71imMIgps++WmeVkBO
r9In643N27xIkHu4fEIOuO0XE3KYOAeNLkfjUKeY+JBW6qLOZDHRQJFQ3F3STUG4Y/+82qoPYpWv
JuPqbS0RTHKVzH5cb7vhywhOW2oVnxVAvy1iLEbRiwn2tvYnFw/7B5HcKPet8TKfcx021EmmkJvL
KLcNuenPW6Mwk7oxn3rfKGwAqa0joNGT1060J6qgN7dcioUbiK+XuXzZxUj5pQVEXq+M9mo33F0x
oUxo9ioBlOnojuctZ/UwSel5lm2fQU2gJx5LEzoAs+vX0O9ievuZdG5ySQeWT8xjoqg1sIXWM2HW
cahIenINvBc7e41oDN4ryNRr3XqkbYXJeN9vyrI43i2a2Sei+wyYZb/6QLOVz0MtFHuuejHtkTRT
ugGeQI+3GA2+rWYS7VXJGocdlceKQ3aulw6qjCPvFOZlbm+WENXRMfipACCPtsd8vhz9uqce/7ZJ
p0Oilv1N9qonG+F2K29evajzynKD2uTr7iiIZQKXIQm6q41/mkr02rS3f2vq86xWTKd3Xxl7dbws
LjEy/E5w0KTiHbnp433NI61bN+LolNYadpdvAia0tb53TLRd2u50qs9VMavOKlO1ZPTZrq6gZikR
e90gvIRebLJi/fV5Nx+2kcMsbU2HzOvI5YkDreqJiyQ6J6XQ3mlibM8ZJ+a2io8HbPIIbOz4pMbu
fGRHC2Dh6O3puZ8IQvMYgheRN6+irFqogu0gWqoMrAwBVK1CVRc0jMpJ+x8CH6ql3PQz/oi/cZov
awhwY6iSvXjqfc6XFQNiprayCrxuCnGF3jYbT+FnLDXmmiw992195CWI1Nkg7EED5vqkYSp0r+sy
lObw+QTx0/u9Px2RG4aqi3lpoh0U25GAPXzAo0gGCVmJywwudrusLnAdWNDCWJ7zyzrd4rnx87RD
uLmVDRLX7ksD7A+PC+3vGLlLCWGC0U5kUNU/yMDCUR6a77WUkRzS82iJb2pM1nqsrh4nybI8+jTP
MYzQdDBbIdPZNBxZ6d7xQf+YXkxpehYM1GX4cMcGM3zTuurEtxs+rTbx7D0ONAK4vJgWRvhIOI8Q
oNNTvVNPC/psldw2K3QcJ/vO5q/x0HoZ3ZlkRo3z2xemrLqIUIfdqjdTkKqArV3zVMbMCs5kWHku
iQJLYaMvdQCUIEPsq6Y45ZOLVB9WG37kXP9wgSz3T+mxd2Mti53irStxzevRil4+NC7uM4s21UO6
vrnr2RecC+du/V6pO7A3ld1KxoJOZ5f9XS8nIcv8cs9b8k/FxUvLeR9azBU83qrk5+zRQlCXblTn
ybLkJ90N9g4nQgKnrhbyMh4EUbrvndkGK+riHi1nAtBdTRBDjFpU8XhRZNwmeeGee1cZ3P3dUZIo
aGDFyxe2NqBi7p/tfXpxVD9xwbd2IMYvu6afPXuwE39vjmZpJ+rq5UsLNhdYg/vqHZE0e3QtjyX0
OJI4JJrZBMMuGcK5SrfAK7Wg9qMNgKVFiil0lNE4zOpurk4ubaePw3A3X8Ze+n/YTpmvm+enFpfv
eKNoLTEHd60+ZDhds5qtUol/y6KrpmOjJhHflzHcPiQttmY933xpvbRiDIfdDx+Zes7Q0ENrN5mW
DYl/6v2/aWXbDJDO1hnX+w4ERbpXRJXGMLNxfm+ZsZbx9QyZAey5VncKdruS+KU9zx/N64fVU7cw
2tAOLDeYLVylfp/Pm5kdZchjHOb0MCR7bT4o4H7gONtx4OPqM3eOsechKdFNX4r7PWcNeGIQBAog
kXQ9lzXTWdl5x5pVXBjwng2qWfZhS8A4W5quHR9GQKMK+qt3nOOw/pOElOBQVlsNbhgPhcbo+YZD
TrfVqfRZstPqXmzitv9UOKowPTDl5ix4XV6la94tQR1myyeVO2CjiVEScXff+aTlNAQL9wyvjNyr
WS3rfXWv7osxe3ktZOXwb1fpVVC0qi5Pn9088T/xJ2JpRaVENpUcnxiIzIVv3RUFM3D1LDR/XHc/
ITDsaqxmpd90zMyQbPMjYlYP/9DUlWDxQrEU6Zyb207YKW+5kNaGkapmE2URgErNYC4ZiOqV/2wu
iZvGVNpaW/3oV0BPbgvNc4rd5Ojnevw1FxOLrbGnhH7p/hJ3c8BSEFrMm/Tw7yVstp/qJwfBdrw7
tKSW4nam67tzK+TwwZWGXnBjpE6pMDvgg5EjnZVX9Y16gdXxkFmzFAtzXbcRUZgU+FHxF2sfy67a
YBn12baCzwtn0WckNVmCTrS6ZbO5jp/Oc8acfLIusCxp/BBI4g/YXGcVy3bKgia9apVautEmn+RC
06h336gk5WaeB20BLHhQfb3WmOCBK6qON7OjtHx9bl51K60rwCoE649OIH3LPb6zWGY246Y/9muQ
os5DYZB/a+dnb9WbfIZtclOt3JzT7V9zS3OfnEC9xb6P5SgKV5zXdfL2mnD5+Wsf6s2vwVvz9D+S
zms5cWwLw0+kKlBCulWWyCbYcKMybaMEQgEUePr5tqfmnG63AxY7rvCHwboYR75m1d9IPKfO8EUQ
MLntUtl5In5oojdqP/JQjhBennIgPdG5hU2/VjXga/FSvhS77h1O724xeoMNyQLWe0epydF8GY3n
Jhwf6/dt90aQmZatyxWd09nKPK6DUuw708OJ9eWgCgo1IgLly92n2pQctRFDe+cE9haz8spqBWhv
dLLM6XDVrmgSJtviB8WZCWVlKk+CGjsViL2vE6T8V+JnBu7trKsYmokOkmRWW681KF703Fg+hx2p
enmAqMJ9ywHL4qDml/9OczQqOLQPLBjWt+lMyMG3QOtFNRHsmy2zSNw7hwVuppSUaKlDuwbGlnnw
gYRBMog6B3IDRqVu8Q8TCpn0TrCr6U3TgClROPSQHxlsODNIfEgOzA44M1idYipfY9oLnVX9v+Tn
doJKdMd+3L57GjP5+z5AZx0spD7fK1nyq4uEnqjSeTIeBbdjXWz0wo3vl/Z5VmR39giKyutTqBJe
d6lHX3586A8b3sOk8M2Ljn/3J5+dEDuOziRU2Y21/0iidjlwI+9y8HUcwwPZSNBpfnKegePpg2nt
Z1s59/XcfyzfqGWyD3/lDRoKKzUGlqJWjg4NAtkfMEaym6JOVkf3nbSRP9FmWdOpL6OO0i2+2QeI
YLU7mTi3CFLI00+3r+4XHi0nruHOTupKbucJaOwlJnK9GmBX3hXHaYHS4H5WeQ8wdY9Al+aD5lTd
WkMkmoEov6DI1DJiy246LF+m142mmxbpUsFu7TWL+lmUqIe6924sqtAcI/XtqJBDc80x3v80QAbF
VLVfMkdIzPmSE/APW/m9mJheUx8ekv0cwg4HWXV3G8LpAxiwL81cSQo6eW5k3rPymiTMq0Wj2wan
Gabst7lJj3EIc0SvgX4A5+g/J0iY4L143/IvgfHj/wFrrOYQAJ/yBVxDV0Upe6c0hLDkZjCooCLx
vTsdpPmZNwK3RitWdB2CRmA5/N1uJym70kf3VDizUTp6Z8H7NlfnxgWwDIuz7N38/HxQgaFqyC1N
jYNj0wlUflugoAaPXtt6UK0GXTTa6cRirMvUvc8ilZmfkNUP6C8s0y2wI+7m8uOgUGMB8YZ9rvx2
8jPzBg8+CZ+zTfc7QarcSlSi4Wap1qDIY3NfTomYAUmwCQpv2gf6Ixy1ECmSC2pIIMWFP80o2f2E
7SIuXJryU3mOZE/8IF6OpzaCsGIQysHm947P+aBv3v3yjYBZe+iTBfqZOddAVfiVGJoRAYnnXNbX
T6rsacDS4y0OhdvCqMAm+NDfgdKUsJ50+8HIz0sukzoKmnqh6n5nun3ORfz8rWSPH9WL9UCtVSOC
g22IQb3DRJMvcO+BsQFMhJ7QOJ9opLqiale8F6ZBwnMbXFNsZ2n6JS6su9f9SqNvZxVvCLxbKx5a
K44T3LUfHBPSbVOZi9RcjMhHW7xJgEGzwgWR1q2Snse5Ur2eLR/xnjN0zfrnGryvWYc9+/21pvQe
oQoAi8t0ke6hkcA/3v599/6dTr8KLcwHOiFUnChS8kPABt8CsxxMJHsnf97SqEFGstvcFI+jiuts
ZDsVfoGqfLl9a44ie0a8L7VdkZ9U2eUEmxqLTD3c0l3TrU3ZM4tjdt/LE0vZqEiOHyUU17mFCGgY
zdvcmG0SbZdpO/PJQ0QNSJxkIbG2FX8wlnHhVo1/708ah1qBmH/vVoiHn+PR72EEymFrOFXmdhlK
eu7IF2W37t1X9qNlJ3X0YxnF0dq6z1adtkAYTmuXOcvcQOfV081FMlvdq4+yRZgqMjTn0ZLoPm1U
43L5Xzazi/f29grQxqwTa8yWk4pOn5UZThKkGwnooeyb1gA9Q+M4f7o1FzrWR6XLn3z1XL+R+rWf
RlRxR7lVuy1a64kAr9AD/UqfNFOgD09oA9/tGwFUjwD2y0Z8nitT/i3VDwCa5ykBEIF08vn+MZHX
J6CmT5weJobHhcSuDcjmOKyAqHGY0uU63bkjDVfvYARw2IgKOiJMaXcyX0syreIyUDzt7QJG6fv0
zvwhvxiMYXQHIzsCOkXDmQlGofQG/dFi1EsnQUyJpps5f4gRknxdxt/ASikHmL/SzIvLhaZwn3sK
VnVWVqDKNwTvAFUmlAKhD15MlCDtulokFp/Te6ts7RlPYitapKxehFOnmT1SybnGBG2KbZ7xS6mP
FIEDUsK5pLoJ2MLGIYOEoCB7zd1pG6fDauDmtS0xxg76Iczk6Tcaa9M7LliG6T/eYPVrBFvR+ZeF
YB3EIGRSybHMSSjNkItem75J3ERHPEdG0Kq6xStZoRfRF4s6fH4/NuC+90jYIgrZORDMpOF0ny01
1r0XD0fw/S8nvSFfI3+pvacnC5B/3h24HqiiypqYYY6gYY6CBmnct2y14pP35Zv1OVj5WUYUCyT8
xFG1m1XjnNPAlJA9WXYLhdCFbox7m9iqtmDPKYWb0WgCMwIib/h9t2dJE7eh+txphdP2KyndydOP
x/o1Wyb8nXtj702HZfPeltM1Alo35XQ3L0/dK3R3OD/aUEv+0dZNagd5XS6Ft2q1hvWSRMABGOBV
ORz08ryHDYf7+oUdfndmD7vx+ZbJvK1ACABBbHcPQlTiNpfXengZaHzEdfTgMQVqxdeJRsS5uuy2
Oq5zhd2jbbPjGEeX6kl0gpDWuoxkpB85mImlQA1A8JIntAod80Zi/wqfKwTpn2/rcdLAXMuWhILm
jl8G0pZX/GQExDO+tND45CVEjD2I1622BYsp4nuIn2XBsSK0WMrzxi+jkhZSKlypv+8bdhJlYg1d
HmUgcUMg7oDwuvMXfd1ejiRuQQHQF6wPDeElDKNrJgOALmWQTw5TDneiKRvuDip2c+0hON7kgVyr
3W/lE/4XawK6EmY4l46FikzzMTrxV0PUiUIyjgBQVS0Dq0jUtbbx59On1e2TMCYyw/ZGhcCWKeDO
a1xpuLeJG+kjrzl+uXC6QwLI5pNvBvPZHCqKZwKJTm2cOdHshhXNzjuSTTmdnwpqph6ohjURTPS7
owLus7plhjuFbD+zgKvoABnsFs3QWo7usl2dWc1kV2lEYHBfI7sM1IomAKFAYbcBp4ArA0/NqZoI
YzZPuaI56Fa4k4TNqoSHsdB0Hrjl2AvFuMm46rIu2t0dnQ+H31viS8vbGJYKAxQxp/KcOzwyyEWf
5IeqDw0MckbifU88sRvZl2xm86pn1vv7zibGTvZvjGQqdUQqpVttn8wkEfaNZycUq3dxy8fwy3+l
k3SKVxh8rSD0FKG21dfGOtvI3vAtO81KhtrODHJJvJeIBoEPfK2nB54U5jr7nvyBBxWzAQBHqC+y
8RjFiUOOIFKIKfYzC1JPS/vlR3mV4p95vPOGdZpySwQG/1je9PI4ES0ax6j2ZF9qwMIZljn1EDu+
wP8is+R52BTEAsMBNe4thxp6mMKztcIpUweCF/Qhem4iY8FcEyvDG+HTTew+aPpoILCXudpH5B9n
PuJYHQrob9TTPX70zcd9eKMAzdhnicO60vEaYzvLdk1l3HvANlmSlfQT793Sw2Ot8Ph3j+0EVvi5
BPItcwYBN4W9xexXC+iblgmoxdzmq/uGIgsrQYE6e1KOMJYd1dM9FOY+HiflW+JOFOcDMj/8PtZD
ZXX+KHN2vBkBFj4rli8PZ8Vlt0+XA5E93JOMjUYGdeFUIuvSP+SVJrYRgo6iAbFCpXovwYe+2zFa
HJmV/Ugge1/rZsvW+ZvOeD6iCyUI+uMCFabp97O1JvDcXMTQuxW4yli1obAM/l86xkKdAg8QGwa9
3iXDMnEYuk4cQu3PuCtdnvv1ctN5Hw5+Qg/1JOjRJWXeesf5Q2BWHfJlvpyhHHpVrjWr423X+6yz
FVJsUFQ6ZwxnWD5nQ7IoBvJWtGkco+MROEnRcXBfT3rkXcaT1BAdb6J3PVcRw2RTH5PcYoBWf5OV
wo9d8Ty8iamruGSv3Yp3RxQCdYEgAxwsm09e8H3tZnZERV+BBxx3vmCnyjwChR/EoJgiw+OtMP0J
vGBTh0xrZKw05aDPn/b9xLNlJ1Y4/zOCv1fkMyJV5mPc0tnp4vGfq7xhl/OLmUiFc43FJTvi2xns
2RGJcyCubzsPXqHiJshWoBm7MIL+58VI9iFzgrwfZWHWHTE05EtDlIHEfDATGYALwlKX0XNIJfvw
BfVuoy7aTcv1zLu3uxU1KuXIiSdhUiMmrYmm32bJewNVxv3xo3v8xRv5hmeVTpD9BghvDRma8Hbf
OnJsFbmV/UtIEu2CBOrlyJfm1wgQPN3pP9JvQ8pyZzE6HciyEtlr/3H3Hp0/kalQ+p2yHZEKbrd9
tU5iH8Hb7EmKFUwwrdmbHHcAjYgHMUwq3a50R7SBKRX86FSR7t5Km4TNZH2TeTHLfJ/N3kHRn6BE
kiO01tsOvcNJtUYzluPhaKQOH9F3Np8XfGCmXF9IYWBos0jGuXYXGapOzD9Yremn+rg3JohSfsfq
T5FQBI6/U3JN1H1xCJ5Olrq1OCWmr7ZfKBGtYjouN+yG7Le8z16+hMQaxMlGiLmjyc5P3EOLMOJg
APvQRyBOiVs/1nBxUOe2SrSd/aoIAXcIfYwK5xV2TVcf3zh3Fp8TQFkj0Fa9YTd27b+qxv9lyUp5
hW+qomz695nYXVzY5HeNr8fIywZjFZnKjobnz6MFDo8LS5hz6airh8CD/PFGVVRnqC6/qKTiQwpL
AvYUFaTRQazrvVEQ4XdkRLg/blJYyMEAzdNpTIrUb3NpmlHSI7mPrMgTPGGDtuDtd1Y7OAekYR8R
I9TecF+D8Z3cHKRcyR+UTTd4r5ltyqsuv/T0bXASQWLxmrWrNHfi5++QgZJ6n2bEeg+H/tBkZlE+
GlQHsX0euQwGYIsW4ARKuLBNDjUm9BAn+RwFYfrnqN2IGrO0pxvT28awQICJgsAfNFvbCOkbur/0
IHjR9Pwn98eNPy52N5G9+39anuk2rTyijwNB5hzYS3WggEgtevfK8bE8j/RtRLYslDMqCqdArWIk
ApZb9HMaolWogfRMl5PRoX1Ce1D1OwS9lU/RwkaGfKB67/6kJOC0QWFJ3hHjt++f8+tsIwrm2/Tw
81DW4GSSCjV9W/2gsG585ARun5kGOU7R3adi5VNPtN9otBP4I/TBfUIhGcwKrofb94apnXlTOkMP
KF6whf4HHz09msmTCNbml1k7R6CP/OjQnkDSTa5f8cR/itwJA7Vjrgd0i9DWoyFpq8vhH8I5VkMW
4LfuTbGzGXbwjwLyDUYJ038l8r3RY+o3WKWttQTat6cLIwnHABL1bEJEjRBovvtK66I4gwMLHaP+
kKbu20vwZa3ts1eiuW2d4+hOwZBswe7RnsebwkvePrnUcs9uloAVToP3BHg6w4wd2aW2s+hPULYn
UXKAYrGf7P14qAzraVjZNpXtexpURLXENMQtbpcspjQhvNehPezJpDJQiiPB7bo/lCiIWI/byij8
3nTN+S3z4Zh+y7bCAQrpdcrZYmk0E4JpZ8sokAeynW9mwsbMQF9olrrq8Vx8aJRDgTG+XBo98RVi
K7cnbnUZXCvCBjdc4pL7ZVprUibYi5nbY/bJe3mdicq42j1qgEg545vR4nJj5//WqY43mW1643dL
Unin0GydSZhTN0uXFSf8N2DPOxFffR2Zu5wGV2f6GgGZCgd0bQqhsQL9durTYPrJWKxUsiUSIdJM
BiS87fb9AbmZHV8bgXCiLhRAZe351wp58o9zdUprZ6LbvM7y8mD3cI5jIsBgpG+sGvHcmtRHEvDi
O8VIq1pNOK5SfBRvAdL8hoPy/QdcNTjsXKPURRD1MtEY9MM/yXxrxOcy3SFGzyR8tkLvgrQ4Qwac
g3yJjvqL5YbnF2BkM3bfLJ7nnbDnZ2ZX5gaYgxsE7xNwralXlLARSOd/6YTgw0cliw6EXJM43PVI
Q3mnj6S9AJ+SujS/ogRmS4UbEcasyo/nd/HDnfPobO4LAISQY0DGZ3CtCZ5YFzVC/XZhRMoLj4fF
wyNk0F+QA3K4A+IkoCsHdICqH/xpKtshchVcd44GmIQnob1NUg4gMaexXWyILctr8va4fBAUvjNT
VkeILirq/vNqnk9cB5pmCeFMQlDX7sNTTDPuTnPTvX/9a675t8Bp2vITjY148fj3r3Wa3uE+Uj38
FECdYBB28mtHeDcwroBl1Ugy7X+PbPOWQ6XyR3VT0f+yJwjJmo5x/xg1G1mEgkol6v3o9iZMFmYt
+7IUOsySW3fu3Z/kvrkilWHr3Jf7BDDrwWA42UNPrIgyKD13QLgWJfGUhh1YY8SA+l/Swt+PBFeL
mYXdAJuwIy1CDuv9wZ8PvxXeAmS7gIA8jca4uzxjRDhlh0PZkTFtwgPLEbp/MW21UjkOnmIiKGzV
kNrg1DjxcsgXiipb/c16lK5kTTtL8W6pvxwf87MGdRFrl/UMyo4ART2s9oinkFVWlKAUr1cizLW6
l893DQcTkjWFEnR5HdDGwyxs3ZmVrc7ne7AOp09rj7aMW72sNR416DHZ6zDfhZ5wLJWAXs/+fU0i
w1/C601PF+/uqqWz1jCesJr9s0DocLh5CkBV8IMvJpNuIVpuaG+14LgjGcl8hE5skzKUnZ/O3WJg
EDxNikqx0S6I1Njr1/KiLC5v58yWwgmPGhZ/S2sBfR01ayne5bQBLdI52beuz6U13puNMNnicm5d
1c+wrzStm+nD073Hn51TfCtCHe+rbSzIxe3xxtvSaVghv0NvKqLAtjwewVFYwxrJdlot6LfxhzPa
HNqg5ecoh/q7er1jRTG5Yp2/Psn4L+xvalNWQ8+9UTHsmj9PlB1HV8P/m2b9E0BhfzV3OuP+OhJu
9hg7Qoe+dgtKowlDdn7hA8nfuOTsWQixr1NadS4qhGkiNkJt++aZF5xB1ufk44wVszPdYZA7C0DX
NbwLug7ix0loOFTXUsbH6UaA5EENRQK8pYIqF9RYkNMg9Y7zGRzf4gg2W9BF5vN5AM5fBFJg461A
/6gDIUIPPqDfHXsa5ChjIkkGOJmPgd/QSHSu0E3BF80ciYuTkzii3Mb7VOCOCGQHmE8H2NCP2tKL
FeR1sJ/Kpv4UdB34QkjJ/RD0Q9BC5BEYIfDf7eSMNspt8eeFKXBS2u6BmtuEkhoqYYCRwPttRZ8B
aLO7m21wpfsTiL6S3h5IBcc9WFOIbrTkSCkikVx8o1b1bXBekfzJzreL9btbh3D/OS3PykE00ySq
b4YICJEY+ySeQPtuXS2ctbJYE/1bvX8+V1QG8WBEyXBuzoVcE/fN8LdHW2aYHjVgMfREWeHSutxj
j5QypsyvLhZAAnHb7ke3WVA8JZzHlAlXy8TvRSscF1oV7imSZfbQhEn9z9iyV74emZ00KMAJrfl3
usoS7/kjU/5yPGrEk2uFWdTLRoTtxowRas6sFoMCVXQFedc7srloXExt+qboEblvyOnUk9EegdOF
CrGMONium20QO9z1FzQPkFKRPK3TbYSz3hzNT4fJkDqkn+j0zzIfaRYVEMim+HwEE59T6WFx1Rp4
Y7KXhn9o2qicAvhLOnW3HuAKX9bPDcGDxPmCn+V+RBAvQ1/D7gmwtnvCkYICAYHobynbGuM/cZTW
jjc1FgLWnsrv5R1ID6eDuURlCTe3S40xEO14jujR4Xg9KIEnH/Qj3evubqcESVQHw9jPgtavf4WR
tBLU/kBfYH7bJdHk9IyIv914gx0jUD5nGsSbt3W5bbhcAyF0+vT+9l40Cx4R2goKZi926UgWMUxQ
Zo7iKF7ykf/MaLcXK9mWMJB50O9Wf4fPIhouGo3Zk4klIWHVjKxjLq1MrA4X2XK2AggbtFa3eS7O
VLH8cq6HmZ/gPUrzYEfa5eqEUmhvzbHZsYzor7H+S6p4oKbsikZB7kirh99dzI+EWHD6mfLdyWrA
mO8FQjL2sf0J22stDIa5bb7EEXP7oRu5LlbxNlmRItqKh0EohMkpne8AfET++2Aboj67JjQQhwNi
KewhHGDsNAH9Wy1hUXtPWNXNGeVFCG7JWjQUZghqTfx8Md3IPnGQ3a7iqHTyfROal3zdUPYNq8B0
n3MDY/l5faj9yaElmFWc8Zvb6nIR/3izN/qoWchYSl9winIwXrXjk7bST11UO/FitjQpmGEKVDu0
ockLrXEzCUmFcBzigodb3dmxp3Ex5168ec7HnCtZDwu/9CQOv9ihmGEtE8LP52fCDKj7ggGvz3vW
T44FeRExG5jOvr/MfzoDPrqApsFPlD/V6RG9DdT97sva1wIia5z1OJZ1ftMQVMHbN4kKMsM18VhH
egry9TLzjZ/kkNEU5WQCmQT4Jvaa4M4MPoMKNI2EMKiV0aReNoFMqIHd0jI5DLB2ad56yQJ0YDqx
/iWLAfxjKnbp9ZOKWIO0N5piVMzp6VGBOhXgqVtfLKWzfj03LZ7LRAVY6aoIThyTCxCuznNuQLvq
Y773nqEUY2to77NImdf2RWhGk8QC6UYv21oOQtpHebFoWjehNYJj24IYBIO41I3PyTcgDb+PsKQE
hknHCtwuxsHwsQXBFjYsYLFsff3TEUN3IF+aYYzsSgsURsDZSOQ8jn4IqAENQVo3Pngr++CS8lNJ
BeF2PQZHsfJgGO6CCEUmMJxukPvbnQ2BgiTAApyOTrxIcLmO+F4IPuTqwMeAkueL+RzEDEQseACQ
cUQfhv8ExnglpOmBagG1AlDhXBGT2F13vKZoo4L42s7nnMvL8xqWL07QhKToQ0OiaKlN6n5J2uYI
HYHv0wLgJ/CpU0K5lswLUBg6SqoF7SpeP8IbymsEycTpgvNv+tCqA4ScBQkTYioBRo92s7gyRDBG
w/MPRU/F1D3+gGksbdRM5l/iwkTaG+xhSnHscB3Rauh8LjCERkDn06Enz54I8O9xOSc8sZcO1/R2
J2DkE+IQdd78tgJQRhQyBnz7IQ1WoghsX+VAMIzvO/oZfET3HaGHn7mj8SxctZQz/krxwwZ5fH9G
3LKd+KB219wqkbFsvGH99KbrCQGAsoFxOKBTzm09B9uMF6JnAqgFQzYgw/GKUMwAZARuGiLRPwSi
PWUnlstcCLLNFg+4un9461dkBm9eX1D2mvDPYBudPLEQadCRfuQIWgHKu6ZbujMcRo9LC53PXEge
7AV4mAImCb5aLDEBoxsZMvEfbgdv5pw+RwqOSygiADyn3CsE/amHRZl33TKufBksP4GHh79rhELk
C0KGaNQQLPCaNUwjutk+0WlwfG8Ab4BCJKJzjYPm6FQZRpitPUHnzJLxwta81Ms4fbonCtz4+Fod
QGeQ/Kk3/eJFy7lR4uPpsaVMefHS54h063d3xCd12yu29NE/P7L+UFUolJXPufC8FGuaXwmSUgLo
/QD0DALzZ+Y8LqkP+4hnoMq7EdjPh/sANpeT8XpiHsGi0hgnQDJIDAilo9m/GVC8AWIZEe+Rp7TM
XUkucf8W/uS4rLOZ35sjujFUlgSX+BodYE9EMSsQ8hiEz795QJlli6TKJvt8AZVdoMZHbmX7AD/j
tQty+5r6kBXXOVSenVBJAErCVpsfy0VPyHm0BbCwQ4oSOCuzKkI21jmZpUGV9hDRTKPaC8YXOYIT
AmXf35SO8QtoqMua0Uh2SEkOfBcCxIIdobMBV98HAfMWSBOOBCaeerQD2FXIL8IsoE/bXSdfRYhp
obR8uukKCJD7meGv04o0EQ2gIkTeF9awcIXLeTy/DD4/2c537puX84nz3KFr4IXI6/4fGL7lY0Ev
Cmeqzm2OhtUg/vA9vDkMGrQCTo/9Q3ZGryeEp/O8FUeC/q+gUrK578lqu6PxD9vpSDrHT58yaQoM
GIULYY7QfOAXf0rndNs4tiLj870sYVmTLc8zB/xXz6V8O0h0iJFPgueC7RESVfGHDqvg1JNrSMju
2uNnierU7cAngniV0NQHjMg50B12oi/I0HjZCeCqOkdUmE8InAx1PjqN5PbUa10BfNL93O1uUNa6
JecjjYaOinuNALtKCV/ExwgAT4LoxQSu+7DdDN8ru/xG6Njl4NOu9EbSOdXxJZ0ltD1xLaOVoTkF
VnW/lCUq9TOO55PYpng52yPY8ZNc+zxQnn6mecJ+GPoiXInSJVDMTyKfNF+YxQaVcRmUBVUlD4e+
/jAhINKccp0APbybNnFkCTLWEJWiO8WhxqnuhDc5Ov9eE2b0MqLsuyEuxSTBl0GZ0cjF5FoKpgq7
+VgS2zjDCZjmGawcGG6iGcClrUvd7oPkhFj6Q0FI44/hgCyzua8/n6CTMTT+eVDkIn7KOS4oGYus
R9kZh+kuSb3iWn2VkLDS3/Q3A3tHGQWKIqqf7x3GCKf60wzrT9QrtY3CBDJRU3e2ufGtkXER19KR
tGP74lSCthrTjO355O3wBqIB2jUAs3e4ReN9Cf2hIZTASPFTQjcYR8bLFamLu7FFEBIjD+QYcxta
9oc2RUmCGk+379DJfVo/YE3zp/MAwEOmIm1Ax79SB3FXQbqnuFpcnCukRtStWlmoS0W3P55Wh14U
UtssgOY3q936xo+mA1oxLKwFPdUqAo0gNLIAugI87NHaRZiohuWbI9M4LE16MYrfP0M6Zfiimd3i
ib1fF7XNadWgwgoiqRCqfoCHYtLU9YO2+1L1gBoU+6j4QcNGjZ16DfWh3axEQwwEiia56Yf+D7ps
Yfj31zZP7Sa1s7A6dkcU3l7r3M1eq1LZUYOGWyhrkaS72T2c3k7PYWXIcCyRsfisnyyo115RoA+3
SMj1tMKyOT9TVG4BprZwqYcDlDHk764Ln10gvYJS3RSPaKo66C90JU9DrFnPjfa3LzjZsBIelzG1
mLHcPO6+moV1EfXd4a3/y6fgyUu/2tcfsW/4I1U0ah1f1YJiyGO0auKP3pdJV8ugje3x4UDZkumx
4cpsoAMX9pqfG25gpF7FGU0USMHg5jyzBVKt2PaSVpqfSjul+WO/cTLk2CAClsI3pt+zxUyzOxw6
CDY10ak19rNuT8NAz7d1tp80pL5f48geDsZydWuwvEUnm2zwBpjESyEL7rLRTY5Fjk9zoKrAA9IN
zQwuLLLekcIvW5C4kd132k9I52KDlcGIWJSNehp2dMbWMm18XVBXnxSU19lKApGQ0hqcRm8uKREe
9YyCuaK03pHvLKjtcMNJLVVkyYvNjbqc7mbpqjtlT8sxVkp10LrAUALgMEBOijXwsj+Ddkt7eFyx
AVVJYO6itjMqUUFQ0vu32FddrC1F4nrWuEdruyGDxseGXovk3y85Kqd/dgEzJ9Eo/Nm3LpgnUyyR
7deMZvi5UP0nELCk9mUYBehMfQjWEFA/9G8BUu1YzPUaNIg/7t1Bh99I3HYDA/Ni5Xqz+lwRacFh
J5WC7U55mpqh2xEF2GO9buRlMw3Hvf4poUiCdPKF47hw1AvpWUUW+HZiTsvHwiSwnhICqR/6ofqq
FBoZrtaEgyGQ3aCSBqpLo9vFS+TH62nU8FWEA/jU4x0Y96vWz2WZszFb0MaSz3cckf6pf7T4uJw/
jdAYWXBkW9cXNThM3WfrTnXxPk5GAItWR4en42Vdxqd4rbok0hLqQDeadPoS+JCW7Did5Hyt9CEz
M87NjbJhMU6ApjUONQCyauQT5dIxuRHpdq21dkudP/1H2gF2SXapc4U4W96TUO1xJrCGCwsX6d7e
ClV5rgEbpu7oTKQP8V1FNC7lg5a5WBkBh3NLdfHW3MGJRfchNf3Z1JEQSdk2MQi9P/mZf+/UHUs3
I9gAEj9SKCVVGt0J/aABrKcN1xzFMvpHxXZSbMdhcetARnEHFBe2+z0nXFfQQwkpxN54peqnnfrH
qbyoaD9LO2L5nu2Ycazg023NjGWWenewbcSHhE9oksGfEkQ6sLPnhBWy47KEwUeTE+kFFBdJy3NH
2RuHFNiB+5iJ/DT9GAXDEt84n8xtSJ0blzvG4/TvwA6gPfo6LjvgCKyLm+990EIh11PnQBDf0l+T
JQZ9nlqhJ136D6A6mbMegCrQzmDbMkIoc6Q0awG5jIG8xX/cRJEfrgAjKi5qAFxTqjMNUqRkMzOx
Jjpfn+ffym1XyZGquuMzGuw6OwzG6vYOgeOB70te9vTh+k/4JfHNw65UX6uFp2RhnocdazHx5ZuH
ldUDE6H3724KfAfM7f044Pgx+RkgStFo/3Ff/ypY2Iqzgbn5elIYqJaNubqPHramRhNk8ZoPXlNH
WbbUEenOErFz7WLEV+j2Pomkzntq4bQKVP5JmymJ9h8sJSb5oOItRW0dTVDFlVECm9kbc9mh6ZHa
XWna5t2dyEcCxibE2vq97SiNAI0K3uryWYFyxdhhlaTgKtBQmbp36pE7dRbeyrmiWU84RGTlrZcl
80S1qxa4qCVX28WkCcojWquFDIjWJcCtbbV1HnE4rMadDTgIVsj+LrugnF8A4Xv3ioDBa3LJuUSh
PRLx4eEDiUBFAzDKmugVA/WoPtr3Z/5EJMSdHvNb2IJrdHTF/qT/TvdE3nWUUfFBIT8paDcBnpzr
9CCKeQrWb/LxethUqx7cVA6VtgFzB8kaiRho+JVBwWqkiAVJKLVBMG4XTHr5uNL7j6u9Hi9bVtvo
lcfhGotgV7PuphXjN2wsx9qhlpGNXldE5WQ5iz9Tfd7WSynemDJ4cHOnchK1YL+wrI14VMb/9WUW
tCbwX7NrCqi/HYpydE0uRk4BZN7FDk3Q+wG0ab5OkpB/NGjJJ7b+TXkuf4Z3+lMAf8czNw9NGFrS
9E+gXOlRS/fFjOfPifVBq0btXC/cP37Dav3aMiIdr3CPqEhmLiZDa2V+X1Li0WgaKGF/KhIiFNRH
Cvx5Lob5+zCOAy3t2Bn0aAZOKHcp8/1OQnmHZp78RSdNwGk4DmQJPImd5TiJBsTJBNUtCYtiq+ts
EXtySLihlYFMvwNvG+B/PnDl8FEL99DkYPLJBx1X6SjvfOwok/TDnNlTbLWbRTu5Pr6muJeRFo60
snYkGLjkSl4zo4bjIWciZSIJGq7YdmaEi5sZdrZrWwC4vInscuZo0y918gFMapfqQDbBAdE79Fk3
5TfcbQwqW/S0TSZiSWVK6ZxkdjBNO304NNOU9o+TnH6n30X83dJq2aKnmMiUjj4fbdRRT6eO3n8N
eHlTJeiC6aqiM7DJSLCTUy8jcfTcSIi8Gi7wMqv4nVFStClsqmDalJ36dFQuhDJUQV4gLwlD+Szn
3MWTJe8sGcFk+8qZIhnRG+KM5J0tI7Hspu70AenH4wr7+WD303MbKEYiYFKf1VN1W07jeWl4LV2Q
/Wdnu2BybiswOGq11ovFbSWNbtllBI5+Za4wV6CLROzu499SjswYmvF97cj7kv4JK2JCRRx0xFuX
0KWk5K/+R9J5LSeObWH4iahCQgHdKgdyhhvKGCMhECigxNPPt3vqhOnuadsgdljrTyusnijN7gxn
9tsubECRGL4VcN4onEWqLQ8YGWe/lGlxxg2OkpkFxPcjUrnGPfaZ80hSMi74qaMhZc+O00llDK92
+T4Rg2U3g2Qwwu5h6pEI2clFXd2nm2/UbssHKtKAnIV1h/cHWF4MI+8Uz0BRpUSL+5NRy6hz1NDI
F6ieh7pvnBfoDmGSHn4pe10eDZB3FfPR7rtDvP0ZBgifiSGBXEQu9fP9ol2gDgwTflFgcpaYKwlM
Q5kwN4ahMZ2wf8cHhHp6ucg0p4R0fTmpYbGYEFqPAHfPizF7adbt4CQ0v80ZofcnEtUTr9WJkbdL
xZYkECWu1gXxQl3p7B57SbXGJMYhxIyZ022FYrhsrmENxsUCIMvH/0c4pbGRgl1zaCCXomiJjcJY
JJ5IoDlApuAgn0112WYk1uF8mqpPbvthCMNp3wFXCn+sW9B7CqUJCdYjq3/4h94ZVUGiWCT35QsD
mq6BnN26m9eaM0if6VnwHJrn1gpQSrNlgSnl2b1zjMpOqC/vDiFqQ91WSpdkp+wzIW8IoIwiOLVG
BIUMFgjOadyFwBlSjcCxhKbbryHzz38UvIdi95mcC0tjapGtYpsfXbvFmUJbB3SVV/ow4qlkr8C4
oyw015wvshO2pqhEr0T9Fh5FL/oXgIb88G7RkPvZcEqJmwYG8bKJhUUgGUwlWNFvUDBtujRh2Way
U/PAGIw38Kdv1Afmd65urs+/2+dvHOUzlFctMsaJXprPgTP6Bg3f2ZjnLUDh3ZRd8hcAKQoixmj5
0aQiRgJK645NS0au4ee/7dMGHQR+7E0d1fM2zTxZI6pFxNDjtPryU3pke7aWIP0EaBka5n2TrL4/
wEwjj7X2aKNR5hmFm+56ZnpLjFY4O9XBacEKFHfwinTGYYCbm4SuhoK89I0r0BUdK5fRz+AoX+Bp
O3AjdNWvPxJ38okqcOdmBUQRkelxY/IjgqHa1/HqYUsFlNWwl95ugB8sv5eHlQhHEvHjM+O2zcPw
MQelKQw3dpF895dy+y4c5fL+Xh9rAJACYabil52v7NF0I5vijRc/headDQZfSis98cd7AJMBioLh
n94fh3ekjl98IijfnlBOTC6WzdHTtPDztoh/SM4y5jWuR2OdS94YqyilenXhfMopVoZheiuZTCEn
9iTdiekKEoFIgkkhSLaxoPs8WB0/PzGoZeeMmC1mKQeJGrii9LP3gyl+5wcyHZC3sWV6OpeXTY9k
ImzHUqT5VgI1SDMzGyyPnILkyHBazkY7GbW95N9Z3XMLs9EJeFxE6LAyCSUi2Qpa60AIo3mfroKT
Ogdtvg2j57QZEHO2+sB6KT4DqPoGm2OUT8/c1RZu+2SKVRuXkw+my/piHpKIiRmJ0Cz92OKwHDMz
t1Tt1vepln1fwl7m+bRGICWMD0LGTCCF54zRy6G6tb+n5IQ5khENL8cnLjofmGR+hT24Og4lpWHu
uAlQcR//3Yc4G73zx7mjGpcDo7M5Ac+JffwiU+r3j3JT8uB0EJbAWBYBLLi6EMYqwFQotfMqOb3d
dh5mV0LqhcMAYG8Qcg7+MKPFysksvBhXugF5mr0R1SO0NdAogA+f8qCD0dp9hfpJ2Z6yFR0yIoTR
7+H+L6jR2JDohMNsfYUvcNFBtTukCo2Af3c4i8lk/R4i+yuAqyj8kV1LeRGicIldgunqcIoQiFSc
KWtIt963J6xxFVLkWTZE2eYOTZoHaQD8/DkaE+1BeOMSLikJAL4xG0xKyOrll3+axCRMnhMOjwfA
H6zcYdeA6GrcOGebDHUpAJHolx2CJ8LYuWSrCJBLPjN1D8BamivTHdpGJaVQBuANsB7R18YG8+wW
uYj9x+8mv/32Ak308GQdk9CT0u2UajPsz1+bDGT6TNonmmOfh+F/GIOcK8RTYJy1miUQFcmgTOy5
61NsE8fnVMwsEnDbkVXHMYPXHZl8OW1LMjMEvRLPCXm4sh6upGT6GAaXN4b5UQTayVKcGJxmGKcT
N7oWfGor5gnsryA9DsljVwDAMyBiC9uKoOiC3MkmOe/J9yUGkeWJQJ/ZKyCxWOpDCipGc1sc80s1
UCCW0ETwLk8doZ9mPnJBYzHkcXKCWrnkIp3BBcEHeqDuYv1qbIIhSOukiW6Xgqq5VnuDvHGwGeiZ
WrSWy2W8Bk2/pYwVJBdGZGQPWYBNF2AgNLD4rf0ihQyp86AekuM1g7jqbcRK7NYlEH+7pMW0UxDj
NSJfklmwH3bNtOYlMDcUCySaLNRd0C0CY6yjB1DUtopAlLCOXED0+QzxF2lTTr0nqd7kV6IWaBGH
8ShABZkDgUUEOpdBFhzPPBlmF+8+PCiimM6QAMwRKT2y4ri9VgVkl6Br+ElgxkSKABsnrXVdtgTu
rkfC+XjDWGktxThioNIdfTNprJzWTBiuobYB754cFt/Yv5VehUpH2FTX5ZJwFcYKUfHKzAbiDZGd
tsrgIvjsQEeF/Z6GHR0qgZaMyGNpQUD1k1s0gBsnMj2oonc3OVtqQHAmACy+AAIY2xpmXH9v21Fw
LS58Jxozhk6Am+e0MK70Xj1Pz6WhWWu4OH5koU5Tr2HqMyehdWWDcHDhjvG1S9MR44CrGwYA2PeG
wgbMuVto8vxDkoUyPaMZtnrdBKBiBdEdXq8+sStpbZOxTUnxxbBtksp7FdmpiDlUPOTuCOhNgdJK
kh3sPowH8trH0KwERdbusfpGALfExf37WvErRh4K4V6/j5G/wy4MmD+I5xiTyhppiaDP0CLr5AON
uvDbWlivbsC//6ZCUpoIwqyZbY+jGzG524cKb/DZ6LvtVmFforHhwaqUQQgF4Y1B7cQOoY2RkB3w
rtdsvzX6CWY8Y+oxY3WbaT81QZ/btglVw2oF2ZcuGT9xq02E3JQ8OrwwvTBp4NMlPNmWxAWXFUYq
MaZWctzYE9pCVATVA82NOVZ9OrLvdM0VsEQUnbBhPx41L8MxM2vbLPFj9WsmbUGwo4iayHbHPCyR
Fcnx06M4IqCayD/mQWbWWEUk7IKKmMPNdi0W9tXgFYmIti+/IY0IqbmwzHIaYrLZK+JkwegmfNV3
qDIFPRL1MKB+5hKciKoKpx6fxgi/GmkW5IHGPB++ig+X5S4S9Xm/1+tQDa9ZQ5T6F+OFMlXrTQ0r
RN2tWizgl4qkzlE38gyVNQDSRyQRkOr9JDqrglR9M7OiledkwW5yZQHQTF4HB2VsEtAo0gbI+YAT
FFGxCfoWeyxCap8H4BxMizyylO+pY66i8XyxcwQzwWqoYVhFRgGWMhoDhwHkzPG6n6HponhPG4vk
xo0QFLF+GYTt+1ui9MTZsg0dGgMuq7MJdX5HB8D5xR4GhoOiVFEGTjOKVsks7yReaO3keV/Ah3aT
IgKnF3+XRNguDts9i5IwRb6D4D44Jqov74Jtoqokt37FOTVsrshScYUoBL5pM/K2NOf6JHGgiq63
komdjib77csvjCP5Ps/VmIdgbK4sVPzsWMPYGC/z38w97gez4rPrkF0ElDBFOMwDRYEmL6LqOhQz
k9HT0q7YsTWDymd3irm7YqIM9wV3JpXaQYSNzkivNKUn0xUtQpgQviForHmq4uCkAQ6JzFxza5EM
UbLUzFDq7J8x2nEnXjCzgFGRgE6eeczN2Zojfsw7hyTktLOkxiEr0OFI5VlUlyXpbBRl3E0NwUMo
+9exK4FDMh6DZoS/clvqwXUpuEf8mjHPH17YYcPlciALcGr0M3z83LlUxqsXNaoySX1B8ogAHWX/
T/3oc1oR5kWAN/piMRUri/E/Zm6di/pwGw9IM+fgzsQtBLSNWS0X486WV7jobk4ZD/P7G2FX0JaU
h9cxqRX3HbQhakOOfxaDDhlO/h7j5Tj0+U/07i2D3CG1X9CGEJGzEsNteRWp3f2bJwwYijbHqV9I
BcTC56fdMNiK9IBBG+Sn9+PIiYvIQtujbuZaaZ/zOzBJTH8Nkggrv0JWF+kBJzzWkeiDcLa28+V4
DHxkKYn3kealYT0wTWZ7RbEGIaViCwZtl1Cpr1NRAOyfowZxmqg3ppxU7J5emY9n94tOTIlPLhAe
zgozEYxmgBMnxAejmdrBYCiDFmVMATCO41l1obgqJVdGXrZCboEIIrcoG6Vx8Jilm5Y8OA2FOGdg
sx0SPm++Z3BtAZLxxyP8ogSLV9oSxC6z6wz2zjyrSNb133iVrfJFeXwY9pyOc8w4HqiIgElEyEYh
VSsNhMJEbvuJveonwb72ghNzZOQRhTVYd6N/r4HWkK99+EjgP4ktHVTFQe8Lb0Q7/UiD6j2TYb2c
LyIsdSZfpdVwAZbVvlz01/L1g2RhDQwDHZFBy8fIlA/xptyRSxGdo39HZoY5MN7w1CbpZcSC26OC
Kv02tftji/UbCAicIwEjJTX2Wgg/eOk3KDRagf0NZvj/iaphcEzsq4f21r/JYsSCQQKZtiKEh7CP
6XNS33jNCKKSRZxH/3NUL3EniHG2uiFsGsa8ukm6r871eY7CEARtLvkNZ7bAWkZECYLxUdA/pjla
L8RUrcUgDI7/xFSjFNZgKV3MoWIH6uqvoszafEwNsPDw2o3X+U5fYqa2W6QlCBi+IUidW7sfH+gE
VD32JA+N+4rexFXs2CO7flFGHGgn4C0mblBW8eZYyCdUk0D/KzkOJfTyVonzZbxbrcRUjnsoFMHz
15G8iej7cd6r3mk5Rp6+Qk/fmAfyu2hdhfqWC0PEEQ1eYr1BQo7J4IJzmN/VSKRGQZRumFWazfi5
iwE0oC3Ddti5hg5QuR/y4+WLlpnO5A5R8EXcFKFJIyaUgXlMGXWfVK0jlTIIvkiMrMBaL6o8gsWg
3+DUmVQm4q35Qa+Jdl7QWvBthJYWDP3oAuOcMW2asIxQ/JaR2MVsPv/M55tkzTqYeSsg5JHX3CaL
J84wc9y5BNstDGd8/aOfGDgbUODYKQgE33y5IFD26pdN9ScxjeoxuzOzaiomrot8eqZHp9aOFy70
adHhxHT26fQgzdEuCZUOj0oIjD5ieBLWcDF25rYbcgSRQc7caHZE+MZFa+dChi4vafYIg79QHCi8
ZVnnDZOG0kcc7THjAta315Qint7ia+4Y4RNfuAhXPCSe/RWEAr2athXSIKjDK3DFjiv1Rq9Xh0sb
wp7S3EY1YMgoP5mM9HOAMPF23PdwkeDUFlj6C1ERdBSZaq7BOeE+27XQpgnZ92mu7IbOAFXg/W7N
SeefJ4hAKB5NSCTrvsymwWaVManDAG2NCEW4L9h9A2v0mTFUD8m5mZ2QLecovALRvl56lO0azjgs
CmgL57S4fKQJ4qbH297Rxmurhj6Sf1z7WMw1M4iUHdJ+Iljd0PvO69Ujmuv7oDMDD85lgZOi2Qeg
LVOg4sJcqSuyH3gdDBlyAEnTy68B9RH9PTyP2XIPvg32j9/SZ7TzniptsVol6EbuTj018DKkdgCQ
x/aI7h7mUwwf+VKxlaH7ux/T05rZQbENS7O9xv+3c8wGr5LYVvAg9tw9VbsTAxYqL18HekO+bWHN
Hz5+o3Em1opaOjztzOPh3mfYOE7o1QHjmSrLHWY01sHGcHCqVqezsHAsD89JguOD1ASrtDVBLUrr
Ky0NPQ8XH4+Kkan/aubj0/uw00Y+HMVglkGBJi+Txx1AHJlM51t1fszn8CZwfuC0jbPqMBeBM9Zz
MOEYjH0DHh7E5rOekZsFlwIJ4nYRXEPsBJwLvTUdzEU8Ka+EBeshbGU2YbpwZUf1NxnkniXYfZHp
xfnYEXC8uWyQY286vvcHWgYidt7OXlf0/V9GcnS/jF1gN0n2nE0W/K2qgblisbw9CRm6+gq+aHCF
rr48XlhCiDHxk7nRoQoZqXCXLILiIpt73TmMhZB5gb1+I5xYNSENhYMvjn1vmNMDf4dhiYcpWzZC
ejK7cCqYjWwjzQjmUDwg7b+NqT4ddO8mr2HceqX/OVs8H/FUau+smZsRdrog80+neof/ymO1kouL
OHnHlNbK34neHgsmWAG60ykvyf1OpptsuQnub0t8FA/2mfVwPmsI7ZaZdxibgW+5bLl7Wx2Lx9SF
e3zOSXGZnMEkrggG8Qffrfth3f1RPt2iD2YMGS2K7lSXFmpYIMQdpRSwyFJhPfBPymoRqUExSvOA
axUUgCaI64ZCYksY4NpSKcuvaJOCo3xgEHg9so5IYbdb4flC50R5SF+J6i4UOQFwFQyPOULN5hio
GXcCkn1Cg4WZF7KL9E/Svgnu+8NOG7sCqydpGuPpl/mp7z32C9BEBkv80jKS+GCJ0VukO6xtUu44
txjXUePh9NQrxQpjuEG/SQ8F/qA1xqQdwUqh50NHiDWhgGpgcipZTmaJnpVxvIRdUF3zEIAdbiOB
I3wGQOjdEf/JXFp/imB0n5R2xKkqotjpTB4Xutshq5bq0UWgWvsDYknpDmiHlxyY1IpR1ds7Sks6
jNhmdLioCj+mmF8i4glb0CAaBipNjPMk8S2fbHfe6tPL7gzWutvD/U0kJLM6Rfm1BjO4b8QgHDFN
UZh6hoxR3o2Qa9wM/75nKja4hU13z3sWfY/HZLD0xLd4Efa1QYMXbmf3Ba3lFu3pDeAAKwyJOwN9
IoFa+AIsjNaGzRyv8wrqkGfKJ0wjcgeyonLX6ay4RimHY3MtMnDBQIE5EFExTzpf0jNg9OZnUgzT
6K6JGZ4RKkpLzjiHnoJ9/UM4MFhICxhCY/8Uwy8Uc18DX7hKv2h/JxMmBM/qQATk6Z6zHwZ3eAeV
zWTtIdv3xJX/NajbYYqDxlT4n6dbfPmdOU6jXb5lTAKvBzEMeWPE4InRZdAJ4AWGfQNcyqd0ndiF
Rf4yshmBFjn/UJbBhzdJpc7yF+36uswBrwhH+WfuD99XQIWPUJNHN7zcXPk5yNORsFc4Tdp0Dj1k
jXTM6zUD26Qd8y6gNwFi6Nbi3+Fm9rgyAHvLCjTArDTua1tANawDMsIvjAA1R4/Fg6CNCysPXOaR
0xpj6LJxc/8RAEe2HJIx01Bm+bYhOXjb8JFxcy7SLd0nlcwIHTBIEpXcIHrCw0Eth8wBEIj4a6rt
C1JsRIqfNC298+yj2HD7+bY8fbYPF/QGooE/IIqH9nIBjYnZGz2+Q1QQcCqSRMSGiAgZiLA1NnqQ
eyzVWTLTl4Dk8AAePcVEWgNjBcO9fryzXoTenU4P4Ar0jfnj4Lk/iSP08jJf0Zzei89SjuIDiZau
4fVBO0lX+SqvzGzTTj6r1H801viARKGtQwRhY1hJAzTgcsb2LcYyFYtU5wsNr/yhf8YcTeTaL25/
YPLnj/w7nhvLGoFJafaG+SBshfJgnkMyLJtbDpSr8uYGf6NTbUALiawASOQXioWWuTFmhWeT0Sxj
F5NQwRURqVTZH7v92PlFo+LBhDMUTtASb909aFK/RWBRhUWM0tErh15thAWGeiJCwJwVqtUP5onX
vnujIOEawA7oPhVfunzBnlSP6pA/TtATaCGFhUpixOKTWsoVbgH1L+TerfPHR2VRfOz6mDuwIB32
BOAUnOrwgWsDsu4nbiyDhEknn6ZLQk+a7WOeOPW6PH2x4YmEyKGAvAvi3AbH7j2JibAjIlLhY73P
K/+lWsApAYo8N1/m/HWgqEEEOqpyFpFgQPvHsJWF2pojTG7/SFMO1Q7JYi6yWL9H46rN+C3Tgsm/
5O9Qk0+zKNkqHBbBeAXpD4bjscg5w97UEahPTJKuAJFHAamiItmkmzWQwN3sqxAbBFTMxnmsgSfT
v+zSgP0Y1vBEHVn2My31u9f8TnOC4CV2+t4S84QwKvbmHUysFDM/VOpN+PvUKwqvxgX0WMpveyS5
oC1xRQwjszV7BX0luf1p78bxlI4aoQeemM5sQ6b50ORWTsu9xxRmGgeIeFgxmoGePA3Qd+UE7KUI
U1Pjah42OhzqZk7qyAofpPqLigJFJttGEFH3aAhes/9G9V85plmzpL1EzdsQQ5v5451M4g4e8mz2
/ulAHu9W8TM4qHBiG/3y3Ywhto7Vyx5+rXqH6gu2GUtbVlg5/Cfm//eumYyX/NBP0AWDy2cuIXvg
Stgmv+kh43I8PiGIUOah/F58N+7zqpODq1PbkM2KmnBG+yyXJu+uQvs/mn8rzKPaUkdVzkvEV7CD
cnncWoRFvwOOpp/BJPkzrsPVdz4+act4BR3EEywpIpfSOsFth9xqmcp8Z3U+OiAgQOw4OjQj69UA
Dzz8l4vrX91nT/u9ar7uAPVmxnVrP/x8IVELLPS5jp1u2f1iHRuLVwFwIONi/EHaxi/LSf1Tbppr
5XVoua2RHd8nzzSkpCLoyUKh4bfH8yQ52yP22/EevsPPAoMwTyhD5WwABGJJNanHHGNTgQTC7zzc
94bFi4G05L6EPpBXFWuAzqBz0aLN+Lg9Y00o5vFzpPXVrfPkbNdTmnIodx4e7kf6YcOpXGI5hMZK
mQ+2SqAF5eUeWypvTAsZdjO7A+3ajPWgYFgRhsHLyPB1qdEoStALoPLmhnYH6G4mIiujRgJHHcz+
5ci0DYItAZvUK7urqhc5wabtbsCGJAP3BG4+jooNgdGcAF4N5USlwR9ScVHacKhc825GXXIurZcU
vdRFzbPhJolFj40/kMZ79m2XXDDV5T3y+9UI3gPdJl7u3fcQ75hWxh4PgIb3hCUX80EC1dls+0tB
7qyjMwLzq9mcpTKWDtWtD2f3Eyl4Myoh4hEarjUXRXztTuLqYkzUyKt+k8Q9hjoKzZEg79SHO27s
0gWkfVyk4zCbnGExMy/ZcXRz+qO6JRytFsVRYdigleoRdTJlh5cVKNHs84UKBN7bjBcjYKjgbaMV
D7Q8zE/FMUs8pfaO2ArGun8eWciT3oNwUF3GA8J/JoPz/nt2xusOf45kG+Ah3Cc1gAi6M8R+m3R2
LmxmKc1qtCNEgo28n4keLh+LcC/dkBE38oYbZFwG7/P8M4b1/vDNlHVyg/Lg7WiTsg+ICPigU+px
d2SeNFsBBawUHC8fc7R/2e1Od/spCRr1Vp2UoEazMxthxAFRzFL7D+Hi7I2d5fN1eqF3UUMUC6jC
BqScBl80E52IxULXgcQbqQIJT8XQ5sYfqfbTcJpqS7hss4RYkFGbEZ/O6QtH/bb/xX/z9wgwfW5h
Pt+S1bM9sok2w+EUFfMsgbO6u81Wx+lvE7bXnSgsjM6CMEySjQJW4ry8zqMSGH483juPLS2ZIiX4
AfvpV5DJtJ/WYk8gnLOjSLPHZxtFzXuEOtCOnyultqoDNiZPTG7NDi9RRk0xHhWXq7waTER6NHmN
PmuZ/+qYPPZnsDUkwvtnCB7cbRkaGUDtgFPedJnX1obV27ZbxGI5qUVW954ekrBh2thg0yve09Mu
Q94G+ROF2+8pxultJj35AQwtqyaEkG37zRe9kewRLEQFQRmETBQdXUnSyo4Lm5lIXq8Hqogqm0le
hzobzLzjHlSmOhB/fE0YtUVWFCGR3OwMxKU2q93HtHqtyr2EgIu+fPqZI0ZEPUmwdoXF2pM7b0id
FTx0ZxhULjw284ZYKkG6+p6UCZFNMLjvCNeqwMYMSEzOVY951iHLr7e0dRYY4eNAUbkoLn1EAK5V
TEaeImNMgESFvrU/0HRLFvLHSf375rzm9+9AD8sfPRwSMIolW27w0wgrDjMFPVb85IdXf0XwGal/
CcdLs8t3yBMItiWN11JPGgVK7lEfisBOdNVYfqgyccasE14Ssp1gsOR5MbdLFjCrvhzF5nnz7AQK
/wrvB4wa0ro7PPa0b6M/wowPIDnkc90eh/f8/osPI5BwTamhRpbeiAqmj7ZqyI5ZAa5uh6n9ucD+
WwgfzdYfLOr9Nl5sqYjJd8sh1h4b0vUYQ6rNOL6w6WCt7Em31xdDbMxHqpmjTKyhI0edR51Lx5FG
9DFo7BkV94F2Gq/oBihcaSU+HWeuKRki/VB6+tKut2tXOqnTjgVBFHzwgVj1SPn6EL7SoGgWShoq
V5U2GnyZ4pNBYSH/DgwCYcyU1nn6JgKDawnNLyPTECiJwTRkI25pWtGmiSF18WHkGJ4GIuAiEGNu
JKQsZ3jUbooAbedEOo2WjcPrJugO7pyy7ae7fUNpCTa9N5xXhPEBKTh+ti02AzOBwsJniYTDT0JG
dxB1cmpWaUS+3Kq4PpACf933cDas/G8+K59hdZ6P8SUNg7G6Ss+MU50bvTPuXdS9yJQ/3/ndQKBt
DTJiv9wGW2/lj1pbGk4rojvfUcnpJ3kq/3bgDJBdZs4bM7yMVNHlTY++Pv+qgVGbNKD0CAqAXine
CjvZtXa/GRBG84fJj6xX3cHVRGVaBbpXudVv624T7L6okkN8esg3xrmjLqQr5HjqwFcLu6f1ResH
b5NNVC55wsxdKmUnYxSWtoLc2urHgSsspEVUk68pbg0Ju8PLw4LpsMFSkikJ1mIuQSbY6rWxE4mA
BLSNgXIQ6F1V74uZEZw33cm/2i8qxDexI5sn7TNHHldAYQP000oExYSNRoh85yC0ylwq64ctOfdF
X3t32a55VD/pz5BczbF4mBw6NDG0X0hM7xM6leamHHLmk/ATxswLNePNs7BeDE4URa9pnAZgm5P8
575p7/xdLrYWVd3kHkg31NExuYkbg9X28QWYesdFibkoQODmZ8dypVJXQQ73m95+7gwvJiS1vvTc
C2rIichd9sNudxT7E8U4UgPUD4f7opyloMyTbEE8nDg7CrRNelixD9Ha+n+VzU1fJM7oRpai/5i/
2FpseMJ84Cu4rmhRj1wz/K5S5hKOsAsNKmXMeaW8fPLSBtdSwrxPToXLOHf69A77Baoh1OlZu9Po
Qjg6KRAkOskh005MEKkzU8iGhDCkcwIRrGdQulxEc1GAE8Jw0Rf9pSavfgbkq1+5Ouj262ot3T67
DPclWxwn9QVIiUvEja14A6YDOkS/hOn+D/Dz3+FW8X262Ef+zoogmBiTD/BQnIcYd7Zt4Wk6CXIO
UyRkEHp4c1w0YCVwMDZvUg9eHgphSNHXlINSjGDJxdoBH/WOOROcsXqAPKKyQKWEzELDD5ZaNGXY
kY5tKM1xDb4MMyMa7BxqqDGs9y4Pys1zodGzzsahZMc/+vxDiau60B/Krb5bWC0+m3zR4hFjJ9Kc
bEDHkfNOsD2PLOrycb5I+Hi1qHWegynVed5AiH/QwLP31n34+MknT/KSUNPB3N20WIhYMfgM06Ar
/fKApy1FFgxjH3tzYw6SvCB55gXl1wd1ipqHsGZH1YkeN8+EpuE2/U25O1Nf7n3h3SJWEQZIQrtj
n58exi6CPkDLqpB09MTlFm+gwVJ9Au6nD12tt9+Fl0qRQSXDEU8k8MfWwKCMwHpthXQIer6siSZy
FARSmWmRLOIQPQyQbbcXNI980pFMAGy3+iB6BQWEEGcBSsB/NjQ9tMg3DkO5Xrym6AeaRp5khOFR
pd/nOcVow0Wn6KBK+enpDfzBGj95S7CmLAxSJXcEMbuIWmzdY67F9EtUbeKrEQYHiap68Jc1ROJP
6wrIKll4R9luo6h9BYjKquf0rXrKAxZEO3GZWiGteTJt1SldwCNn+GY4ijnjU/s9BEsGoG2RAn3e
bn/fPA90ox8q45SQLOSLKgKaz1aflPTtkgtMBR4JEcOSl9NN1wQ8nezyVjxae2461XpTKyuurETa
6VUS4mWBZMohGtUP/drYk3RvPI1/GuIbKR6zUKPBqGy8COD+neFV9Fuzu5O7+ETDDGn2HI854HOv
Ri0f98BtuDRHdjGE29h/Ow+VjsT/6xOkrQqgiGRxMDAVQgEQgbDq/GrdkR9KZvASOx2wxfNPhMAI
gRSH8gDuA8n2ncXlJ2VQ1D9S6cfyUWYWWZQ9/BpR1rIrluzEeTW2XsNFmfyoHY6zWBgE25kCsvDh
QYisLXormaB3U/vMMaU87Qeo/FZ8cCirH2OB3KQUGnzcYUOqsU8viTNi/iZt/6+SXcF/enU7jUfR
15+3mgW9gyNM5og0kHAywMJuKF7oQSOcIE9mB/yN/3QS1Enu4kG+sKROupHlMvh63FsnHFAPHD/l
5KujNVGmKXAMQpzkw2Gw5KNqWh+5PwdaTyphvRhe4rWFhhGMME38DqiCturOyAifXrYqHEDJj3gL
Yf+1Gd3CGJmsXXzVGR2RWBme3jAMaFZcvinNf2xjPOSnDSJiCe87jgGseZ8DlPTzml4fMwXB9W2A
DvhASmA200d/bqRTTjC7UCHlLEVx/Cb5sSARHNWU22qRPndt8c46FxYOtFoj69mRc85C/Dov5/mY
GAVa77nNShvFPxD2Cj5M+Q+5OCiBXoWq9LWFi5DPDIGW834tGs0v8AqSiSfjgVq8fvvwhfkd9+eV
mQXIZ7ZKGjJHKU2dMTxILW0H2c/g27jqIiP0rLLg/1oMjM8VR8cIyz6NQXHCZjusovI9URvGduA7
cpPTl/ufJKCc1vJtWVH9nI7KU5Oi23mg6gRBfHS/grxH2FYtPsaqlcl5RTeWrVoDHn2SE9mDIgB1
nN1jeXaSECkVYkuEZX1gfJ3EiM5FKLcHZYyki7J79PVeQCE84H75LSYtykiq1G5Tpcesv3XF5EF9
1NAvlTlW15FnSPMx2mfCjHE9U4F4CIjpaOQ9Z4P6x0eCSKSZ0qr55UnH+lE4Y4x4JJt/wwfec+Pw
XiAWIX34JQUqgZmMW0JeVk7Hw1lDNWgczq/TULQBkA9T3mnCcI1qDTrZOug423nzkzIK5gyIhSgl
nifCWG0PYmsEdFfHi557hZokIZRHWZZjkbKb0qZJp2QcDalviHkoRQ9aoNAZ2o+HSzNJ4nmnELJO
gFa+ZCnrfBxgzZR23O2qf9eCHtCgncsDfPB4ic4kHyjMOkDIGcixmNOCI4PnORjstL005UcSyjqw
qnfQXtY1EQJ8IGeb/I2zOg2ZH9tK1vACesAMJnhtb5//fE6IcpBAo38aEBcwpY/Jmf4zJK8QqTC5
Xfdrv2m2KuNoZC4QqBv8UWa91sZMwPZIKS4zP6YIJ7vvhZzw+P74LV+WEcBCcGzvaA+3Hv/U7v0x
oRSsyMDia859NNzoz530DT+l1QLgkkevMQuJbJ+k/Blp3GLTMvG1/ffU/YhpwDyPZ29X18f1XU4/
UN3n+VmljFvXimbKsmYpj62B8S8XryK7wmk1w/mbFpLxhclUKF1ke0gVOXDqQ028Ejd7hgWZ0AXS
3B/OCNkt2wDzE1dP6lQ8szEjdNQTKC5Lrew8QzMoyCYp+Zk90e3yBZC2mD9a3pjlhx+cSUxLZc5A
465Tqih3FlMkzj4zAvaRJiKeJT5966jhviZa420ej48F98S/WApe3XE8f5l7hKJPoga3caBP+WW3
MoAwtA0R42gSRkB8CHmCyt53Fq2BjXSpNCsV1f0PyjfuF4g5tt2DEWsd9Vy6ROApWLaXpyZXQaO1
/hctiNCaoNsb+bZ61IXGVsiFm5pIEOruMVoxUbjCYpDIKTpaFE7uGiXbja6MU3LI8IAbneEamb/P
MBc6xHe7eNLcD1sXQIAhAOgGrZBAAzEXaY2h3Rvc0miAGqkyucvznli499mcDZ7mnaAp1AAk0r8c
2NC+srOKMoKNFUqF9UPOeuaiDXNYHf/rOgXVJLSg/CGEBpqT2Ujy8z7Qd3wNqAq0WYUvU7Wq63vo
VouxQut8L53ixWv7nNacG1hRiGtA8/nKUQaTNYDDARVaREr6jZp72eCj67jmB8Ez9r8CiNxkSCL/
xdRyYenr85++gSI0GfqKUXuORZQanvR64+3GzSLtw+6fO3+S5xhO1okSfZMQcpnvmehOnfEEKmTM
/5F0ZkuKYlsYfiIiRJm8ZUZQcB5uDM00BRFEZn36/qiO0xGnu7orSxn2XvsfU6YtyWzHvzk4K4TG
C98ExwS2/NyDZoazY45OQaTKYayccsQrZyN0E2KLBXrZy5EMWkuy5LzbM4xr1ZD+UQDEtu707pYC
5kiBsIvVGzjmw5x2H1tPXieN5l7KhqwO7rC4iN2RSqSejY77eKI1g1WGxVqqfaExeZqSiTn9++7i
qYkA8z1OsdLOHlowYnKZol3L/0mRVc4+yU+lLuXWk3JPRO35Mu+P8EvqMR/akgWq/6oZAXsPsO6n
m2+Efk2E3ztbT7uH1aHPuqv+tzSrvwZ2gY3PmiB4Ip8P6mvGXkyEJU0h56UKlhOb2OrRJ34Fh60M
PbdwvsH+vUWjE/wR+7gyp67nG3NYMXN5MSGEPN3xqd+gitPNRzm9JC+TvF701dxusZDthfNQDKdJ
HmdtRULhUyz5VOXbWcUcJ+zYLPYOIreaxCeOLeKI/6Mh68b2vxjEHqC3kH36hm9hA11tvN7fcN7X
JQ4wKEA0ckn1t0IjYHXbMBerRB/0+016et2QQRCx3BC/9nWlDpFIjh+Mw2nsduQEIzXwCbNjPquq
0wbjm6QGRWuvin0K7CEb0Qs96+Eu2NE+3vUGpN54UPQ+cI2CV3zk386spN1UNbHFDn7D3LoXYfa1
zz9fjSMURianK+doIBmgMgBeUfGxHv2p85YqG+On9D3dVu2TvvLuyDHB3lQQOpauIEoMfdX6q0gy
I2pdkTkMhcnExlrT5QQJHlUz5mRFDptKAxWLiX9GtERHluDeiQ7Eh6gGhKJ9CeO7MT8V1wzV7I1/
H7FBqlatzHBvvrZiEhLxJixWwtuB8TGyOzkC0aCtoezuO1zx/loTPqQDsw8iox7lsTPlHL6uWP1d
0azKaETIYDK1mvdF1F8zIjtYn6B0ddGPuSmCRCLw5CoOQ2o6W/EzGd9vr/l7m8w+qQX3ebdGNNCT
S2m1+E3hRzF70s70mfEfQFdxSDbr6car0TDwCeK3VaSksJvlc/54hE07R6WYbHl+mgWZtvTs0EWs
SSbXJP7t5TnCzYmr5cHPYGKWrRSBgWrcu/1PVLY/HzjoATMXwBkfl2CfBo9w08yJU9TjMN0KRjNI
weLCuq3kPljREHWdGuPxIqVUgWil74qldYjvhd/FcTrVG7MhKxC5ZPARTWqN06Alb88Ccfq0/t2L
JpkbySSSwuP0V3iyB3GzjbMhn9rI5kBKLfImkpQ1q9e1o7Piyr9ucchX5rIsmWz1844DijEasqXT
pZRa8rVeq7I3kvSJZt+4f9vY5tqRXYwzbHhfBpWopTww3C80ryT7433KpEXF8idwPsGWNTGfHPSo
IdOj0iKbngwnAvuIxfhY2C11+45YzeUT8ppmbD26ZmIanw7Jwf3EhaHqNhKkkgmNzaEGqBLzYUiD
FCRDYm/CHPnLpZnMr83psxX1NuJVTAwocQMfextWuspzyRHbHmkRwZGosjVyCEWiBvXcvnJ9EtjS
HbkGdnjFsECg+NeMMbsZ+X0RSiOPqGpkrIZaW9/g8UvuxdnJnnsGiJZ4WGKrHPYDYH1LsljCf69d
jsots6awqRinrfY9K0ZmQ1uIPRoiKVkzUgTSlhLPMDXDfUy2m9fy3wLCgwwwr+kix26Wh3B4tM9H
tgkwv+NmNR3qnVZEL25W5yMiLmQ70vDctvbZLNGFG4Xgq+nyhR7UHJRZeXi9f8i4WiIu7RU+nBBb
UzzLnBh1VBUkzsETKQSeQULp6H6Q3Zm4adEND9Ih10WqpGzxtNK/Yh4OQ/Aaea5wcOSosrnVzohk
EESerPL1Bwo83sCg4uWCC+KPwXLgXSntsYgLZ1VE63idEhwOgMzhc3enHY6Np0EjfUdYkJWnJ3l4
XzOkY4Z3cc1+JHnh+fi5ST2KPQil6Z4M13hCxGVJEcaXA4ADkNPXB6wC84dHinlK3gzJZ1hzCVRK
AQCtotzkEpmkcbVsXlyRl57yHqeE23VmXOHQ8s7ZmpNcLfF8lFH720yxNuhxthwXNqVZXeq/YaTQ
EHz1+ECI6uv0Wo4nft7ZIl0+nBVG5ldxajp8Giuj8WBTknAalIn1wSvP/fBK7PGxqc2V7QhXDQon
IXwcuUx5v4+TlTy5IfvWkNtU9pTRT3bHykLo7IfsPlTnUfGYOfEoeMruSordVnGeZH4mmE8xx3Nl
1bcDB1fNR4RZdfZzfZ1ce79CTgNOSqApl4/wV1arhrABeqUMtqiYWKH0VwRRi52+mRXSTkGIftar
ft572KyOPSjH4r2Q/YrX32uI1yYAQjJKEmZYLZ1nSAh+Rk06LXOC2WyTpXyd0FxKbFMBJUY6EcyI
ZpbvsJoaMsASArqW7P0UjgLhCNPg3RT28j0gcL+f58R7hs+JJSvOu7dyWmq5W7VdRmM89A7TQrrj
nvVmu5leB2L5wwFvBdRXY33bFDBvL0cFpb6DCVgldhEWsJZsCGf0dCZImciN4ZCBOwDn0GWQHTC7
FMCYekVK4jNs3vSp+iJox52mB6/JFiKuRwYzNI5TvMnXs0o+U0QcDG/xpw07RioARRbCW/WlrdJv
nIqwHNpZbnwQEEk5s0lUUwq7Fehy3bzn5yiZCzvSCEZrqfEqIumi7CCUwRldT6CAcz0n4SdZkJ6u
tYwHIjsj2b01EA0NaWxDSnmiNxGI5ibuAWay2Yv42c5Kl6G4R6lO0kNezITFGXGczLBDB5hTwymf
3XHU3NHv9yy1BUH6/ezZovhHlsPYqh2fjZ3VTKueQKxKojkyWsXn8K8Qp5KIoHnfD+EVl/uEee/h
PbvLiIMtAX0pEBTbDwYD0mK0bfGXHQhrvc+x+Z7wj8N9qGQ6fqI0uFfe5GNNzgNfUnaXTFb06fIp
OmdgVfQoxO7gXg9Lll3QT7grsOxFCwBzi20+x0jGkT5j/pBjG2iZ8JHHyy3BPj4ziEl4xqcU3hsT
hAD84iYIvnajTAWBW2fF7Mv9NURqXZE/wmBuveXFN5s/C/J3jCpdiFcW0xhsInxJqHcZLKc2SUgJ
KkS+CnlRD9Z0VtgXU7sLqW3XgLgdiI1Dvx7TNAP4sQEM5CuQZB4JCMioWCEshtzu1HjTzxWSyAgD
bKNSyxiWWrtg32TcwDXLcZNOazrWaLjljeHg9bl+mzDrd1l+GAOdVusWdIJ2VwYYDoSdkZDUVK7B
YEixMXrFgLbf07MG+oDV7kzsEo4TcgmcwefOr9yP558RnNGuh+BCxdAQnjbAGhVvNUPuxzL2RjbZ
TWAypMqaOZpePte1dUd6uAi462p+y4EEvrPzdE7QUAnh1yumlljf1TmnD/NQoCUju5vD9Y1Ri+uj
ItxsXeWBIhk1NXsztZGv2H2RXu2hIT7/PY6pf4bO3b+WsWlzkR9DG6yhHBkuGKUJFgON/kWNdp9X
nZ7KhoqYCJbw5638iLnTwMvxeEzekVKD7g8PVNb75zXsIEOgAgkcXzqgd/NSGkuc1gIj2ZZ2VXIg
PZgsLgZ7ldZY/JdMQbVZlgORr/DSR6i6ma+wNmm2bP2kHi/nw0SdZtyX1OuEb4epboRpyuI7kjjk
ouQgkIJjLoJx/v/D3ACllHl3eHDBEZ7ORwsFjMhvs6QOrgpF4TCFQ1LOrirNx5zMfwll4Vm6M/dy
Qtlr0iIG7af9nDDlCQeXIH87Wj/jqX5IJDIFiOho8+W1HSc/33rxegWaWg653c/cm2jHSe4qiZ8S
+CE3IPa/LWykoG6moETKHarhrfCE7d54/HgCRUrexrzLwf2ucYYmEivxYnE5Rl+YeMr6RYPXcFCT
Vo3qweaqRCN83ad4lEJ2GvqxMNuTUMPrPy1taWJAnR47YqPYRJHO0j0SYOjb0jnT84JMiTv9u0Qs
oxlpApL5ksyzXQUZ6T38hQaRdmiiPZXelw4VYrQPtKnNshITbm7LxsfUwh6JCUlnnwUoE6kVcuZL
ZF8jTkIzhISBX6QSEh/NtYM5JU2Woq7e4Q9sP6szJm/7eTblgvY1W3sw4kAbkINDuDsCS50T7BsK
g8w7TPQ1k7ekWrzb7fWtkq/CeDGArPwOl5uTIxlhsPo4xdsaBPwE2qTQNYOFQkUQWA1Ra2Pmcea4
fgg0ub8YoxBWInt1XoyQxVUwpquH5MWJXda4a0BWplMa4HHXOkJDaYXx1WAteCyGIPf2WuwFHjQq
Mu5Ov1T4cNlWRXZBLUjuCrGdtPNP7/QPOrQGRQ43lSe5opuDrRDBHdrSLoGcmHUdtgDOikbzQzrO
4mx6TPTzF+XJ/w/PMIovo1YsGZhvyJ+APsF3aj1ADuPZ2ayJbRyxvXCgcM8kyKj0UXAm118IDGqT
VZkHX9mMOmeEow2ihwtCaTVxm9sX/0vmbxQgaPUEJ2atrnUOTvb3Ogylp/uM41fPRcZvpX+2mQuX
oGkmaMQwI/Pu3o00deRar6lx9DIilcbD9F42vIQkW4IomGWYMc0R/sveU1852r358XwKKTpH2VZC
sM3v9mXrOyv+5NPZpjuVGCR5QeyPglYW+Pr3zXcCiF3ylE17qz5bKGZFzN7z71IJJqAAwy7V/pFC
i9KK5kOSMsXKHoFXINLhx2hOQ/MpOAyDE3J/KrT4ZDuWmwmvJ+zBGfOCLcJoPrbfjx6MDk/VbA6j
n7Q0hx/8/unJBEfaKw+foK5WrEiNcOorlX5Wp2TphoR4m+kH4I/U5q34cKU7qV0O5yZEO8I0Uk8T
52MX6IYaSMk7OQK4P0+lOON9HvV2QpMlZuftGRl2OKKnXC+s0kLVVJlAi5hFDbLGrCp4Becw+U2P
WdTT+lJbylpRnTPVcd7nOFnwzv4Ao3h0saD0wMBoZl6+agB7iJ1DyUeIN6rNqdP/dTbQPl8Fup8d
IwEpXzRBtUH2sZs+9XzB3r8bhcp6dGD9Usi+2NCTTaWEhhwG09BrTskagMeOeCUCdcd7WLUOkZRA
zzAiXSKR9CRijikruwsE+urwC+9hs/OtfJRWLTV6WMN+oVBJv6j24vF7nGxI31nj3kzQn8l2vf5Q
AeQjcvwb/T3YCFFpUJaILfUvjrRZ5p4dNGDLkgsHxeNOg+94jxN8tHqwaJw0bV3zmS+i/S78z2co
2RDWb2bJK892Df5QzTnNww8hBVi1QRy19oumEKAzt5yPIAhH+tgXUc+u5SNCsIDNYMnP+P6MPgYB
R+cTad7UeShIm1fSXDvlXvFYwTQVhw/ubIhShyaXxMipQf0an4BYKOtuI1amDpfOrSPlwWLjiutJ
SFwvH+ZvXNooXUtidAc1dOFkRIdox3Tf4Y1BW0Qo8g0xAbxg606ihM9HGmFYztu5bHz/gGk/cP1n
A4QhcYijcva3llXs5yIgiidQAg0P0m0ZQRgNaScnpo4S3+3Z6oZViDI7e2wj4ZrLp69KBhWT77fZ
tkhifCkxnyT+C0jG7YwcB54YTGPjSImwkRmyAxlpIbO4yZ0BXaw1Ngjq52NCbkOZVvvnNglfsBnL
z5pAgUty/HhjH8UDOPf5PgQZVIhnNt9jhc0fuHr5EuiWI8EDrQZ4dznP38F43w2zXzAko1N86aKH
Q+SG08hs58UcRQfyuwdtMTDKBCCgmUnXMZIC+kaxyNwS8OaPB3/1nfP8+WNXcntHIUeWcnBSB/TH
SrKbdXEaru9r/5gLwO5Ib/S80rtQ8rPwgXb8Cj90xp8wJA5SCs0ZyeidZHJ9teSH6e1C8cu5EJ0J
H+GwcW0xavQ820+94jHWsNyYWUsR1Hv9wXqDTB1TQpSaCxR6QOpUg2Z4sWvkal1mMy5pNVnUnhS8
1+W2u1Z7BBmj10wFuHIgEyHsX4KfwFgv1Yvwx+sMgI9vgRwzfE2wWU0E6TEu5+IOS85aIa1UI0qG
WGFS9peUm99KWtsogqX4cuw0eCI+FpLUdFPvzsSjQTDWVhOc2W/J19M53nGEMOObeORBv59xRy7v
eHAB96WB/+QvNPEZcbWCvuuR4XPTUOM1rmKJIkE8P9RbgfSnYbE8+xnPp7ZgSB6piKHq5XpEHgyK
F5pyXyYd1GMsi5xSYLuOWaFn0dcQndFaXha7r4WRvEdmNjLJs/XunrjSfvtVQhhRxfbJKSDILzwS
MG4MkL31XH1Isx8Pss3G7SPRi7dF63H1Tw+K5pfM4RoqebLGwEA08gDnIn+hjhpfexAyd8jSGCY2
C3kUKVGD+O3lEo+0wtxuDWnmi/KihSVdyFU06U0SNF5wkM5jMXVG+MuY22p0BRwKK+OhIlT1RJpp
9l9cMfPJg2g0TFucK6jCnYDaDgYpCHPahcMjhhwSqaGzd63x4FlVN3/lDO1rBzmK1zyswCU4tpyR
4KDfAyXW2aJUqm6/PNGLKpjMuH94KtAiExPUrs4HCi0fChE77qdyXxtxR7inVdF3ThDfEaGRCefZ
5mZ7IehsQr5JP4TfgUenv7GP94BbMhhvcTJAc0hkyygG2qTRNT+VsyGjWkHxmZpnlhsAg8+h3WFf
8ifH8V13B3d3bZWPGc52Gc7KY2VtXGb8BEElx5smQF6xxLavD14vdN+lvICxRi0D7fIQXARNrAFY
SThxPcb2P9eRhHsXkPDKssGn6olnwZ+CPZGpkd9T2K91gx8CrWSMJBmilqpXykv4HodYo0yHRBC3
iZ7yEGKgjAlwr7CDR3Cfr98WZvxuE1T5aTm72N9dtYEOo3HW6vx4Lnosfyh1yeY6NW59lFFUkRdx
UiSjduDoBP7pbH0c4m8nP3I4dV/s/HTMPE6kzBfo7TrrNTI5BFaDbEI9oi/Tcg+bkv0Kx/scwsHM
Qh4P1jd8KJR4c+7+o3STKCZCKjhbaj5s91118mV5w0bzYWF8yx5ccD3nNPqcnX0Z+lu8ofh7YTdO
rDEK841GRcbZ4mVDegSarK9ZdCG8EY9KHKRzPws+YWMi1bcJJfkar4Py/+Gck/tn6HJDeIayqzJY
5JCuocONvquScLX35n0c+ygAY54Y2DE6pVgE9ZsWdEhmUeZa6bZw29l0CckciEMOLtTY16IW0mVD
dI/0AsylDXU+yFQ49RzvzuPvHnydxswXkxkHgAFMrkHQSYTvMZRb+VoOJkGzBIkdAxgY2hG8Aec/
J/92XwGQn6rth3Ffg96byfvu1vsDRn/fMnAnHMeBP2Da4cjz4DWM+7ZW6MmNTFUaEuEjOiI5Qk3S
FSJ6oGtP9V6k7tAHlXMKGC66gsf6XNl9TvfCKaOEhRDVwaIisQA1FUF/NVoTsEhOhVd+FB13SWvK
1+SUr3sPl20ZvjiEAJtC6S6hTijjtVq7mQEJ+fUv5zflMu6xA+em6HMaqa9S64l74YqKZ4TJuLPf
p9es3Xys0YyqJKtz+C1gacQ6gMeJXASA6yJqFhLSAB2kHOoFE0weevc7XZnQbAia1i1iJ00HA6x6
PT92FL+1wdQu14z02W3ENfqHo/xrb+o0SzsmS8DDYLwD4/wAPb90MVCHPiC+4Oc29fv1mC90qtfT
fbHu3eT2PfvFHoZl6NqC1hsQ3Pt0uFDjr5HCvyF52rzptg6UfrhSIHBBe+h/nt7XJCXiNYPCA81B
BlWGSLxGFrcCSw/SJ84WTyAa5wWgfaUpc9ZsP4viV+PUjFkiHJMKG8JqEu1BOMcEbfAP3Cs1RtxG
n0dsmVp3f2KzbOyGRp/YmRwZPITgs+qWcqg59UZzvocaF5B93oHbbyYpTvIa4AnbzIMxU6CLboYC
cTIJEJnt6p88gFU1ET2AMTNd5jH9T+mqwjpoPUiVhyjXgQUx3kBRvBdkzS7ZJXMUZGDM1QkQ8xkC
V3FeZQDl9m6ev4kruzzC7N0I71D6Xc9eR50SBjlf2+XRk3wJS/TBFsV9+SWMFau6LWBo0/R63Wxr
vzq+DqyxJLSybW6BfbzxTi25iAzPPiIzgsDDEn93bMiH89+YtI5f8uU4p4ysZEX0wRCSB5b4i4qj
ceKw+Jpvjf3bIGG4jlCEJO7Up4UsXz+Qqnpnd0oV3+Pnvexu2YkwTQ1t+/SAHA7K6A+o3+VMPOFP
biNiuetozGpmP8kwgPPwya/epkuSny8M3yFFZYUlPuckeoSy//W+wWsxBbF8eqqbLe8zsFWeSx6v
pWIw4uht0Hox2bTrrwt5e4Xm4i3QcLlhYuvmzbZBpXGS3a+nTWbNAjIArezUlsn6kb2Wq0UzA3im
HpN2gEPCRdEITAE5RW6wKdGiEf9iolncVxKvtOxhDaEZcgzXNYVpASIZjFu0fIHKXyvGi0gL4O0G
UlH0a9wQiZ2m1tetaIJrKr0PUu3wXnGCZzzhGXwctT9eo6fX/uQHlpdDYwmDZWyeQjjldjKLQ/5+
/t2DKS1KuFs7t+8W8L8teXSr4djhTsJrDCsMQp0toJoFY7FN/G+gvrClAWzu0PrSuUQmA4G9dwNh
YEP/rpnO0LO2XjoXVhjqrDbALeiTfY7r5zVrBt9PvD4T/SBU6G+BH8DIPqoF4jEgA5PrxGU9QgiA
+H0xuqCiw4NojYxrHNbu3ZHnk9OI0neKvTTY4i+Uj+j+Q4BZgE+TPTxMvs6WqTvVldl9wRFKW8YR
0mEjXYr7OJwuNDP3Sa7xn2YCJjy+Eb7BDgvBPEvmk4VwUzaAAfdtOk+WQx7Fl0TJqA86Ypp5qblt
7pcnkqabsLRUK8OWR8ka8cNDGSkuRpPAFoT10Xn2hjXmnT1mWx7vfp856ursPcPUKjdXZsctWNPZ
qxxuOBnUIowuIh4CLxLe598KxuTr4/Yyro1mKrvRHLI0JVrNiqVBL1CzRPXuOHU0eaF+TbWwBqkS
hmKy0szXx2m2rwWsWboSbUSiLNjpkhoAH6YGgdkMPPVhT+3xrrpUuwpHJTyIjCA6GH306c/0UERj
CmsMxWDDgWw573I7o7uv96Ai43ImIDDjclowWFrvPijjRrKgQ296fUCRQco5jc5oguEXiS+7dTNT
w/FyNCu82iujvpx9R9CnerkGcSMxeUjfvK9qr0E95Y4UuuvIldJhKgZek8d5RS0Ny8paAwuuEJ/p
cTNDqn6YUGx8in9S+GsOcccR9YDU1VUGi5z6XrKMFqRrgf9hYPTZF4jzzyNWqsuQ2DSeDa1R5BHP
swwbqIqe7vT6Sy7pRT6gAPLEjRi8l8V6WFXNlu1jXq0ej0F1Txlfepnqm5o0u0ByRBy6AS5Nik//
+T37TW6/5qTc7ApykEZ/ol0ZcYjz7T6b2OzNb6RTs4bORGHBo8zJGfCIWr466k4tTwbPMQMQfVf8
BoSzFo0g9stRjDG1r6qtwrB3bFqsVANYBpiQs2Gki+fm8TtGRMYZE0cuRLA5/mNx7Ncji2roNkiA
znbvhZJTv8ZNiOSAep9Z6gjDNrcs7LFqVtsKWmyVXdTOJ91mLDqvlWRxPQF0czoBa5d39beOGBoB
09XMLLAxrmhswQjREwmOOWRqsX3qb/PLyRIE4vcTQYN0XDTioqIXaUrDS9NyTscSTSnUMPKRSiw4
MIhL4ZLOKRIOJI8Fgf0A7LLcFwoLNg0DOMOiqXhJ0RolkQBuXUzcpHPHqs/enrLW4rh7G1yN6XXK
LAZO+QiTk+x/sF1x/WCSDMyD5F94worN7Oy9jDdVOcCuPcXRn+3YypETsOONWJkpkiFHW7/fBsm3
i9CDEWZc/jIVMYcVR+GaH0m51nBkvm9cVOOWeRH6Cm76ew7Si5z6tX1wTfYyMN1WRbsHMm6wFwys
B9HVEHRQ9/wbkhRPjJLVLUbOvmbrIxwWauSEAmh0S5ZYeVmMxhuOM1nw9pIo9Z6+ekJOtEC5ZoL0
SOAXvGys/2ezIC2IqF8Tdy04//7xW52KTc/hzVD+vjhlmPmWcewwU1oFj/+bsa12pQ1YiJNGnUmC
/c+D7AG8DYw5O+QpgORfJFKM8eWaaRxOWKHVjfIgODi9i1kYb1I4dWT6uVCDulcZ5RCrwbHaJooJ
RZtY0lGLIC3ObPHZPF53HJOW3Lftw2ROGTK9fmTn7alAOtC9rnTA1rYBzbFpQ9hwLCdYhjK9hhTl
5w5MVuytAlwCppR12/5qerNkJf63UrAqeykGMXBwpsGG9VTVERnwgSqHDVowIu6doUTDgg+9K7tw
zi9naslWBwaVX5rDA5wIox1WxMkqc8hdB1VEfXaMNePudYfJSfr9vhDvWryqHIsJPWIFgHKuA6Ym
C/jVGHnDnx7bCGZ3nBM4Gt5DviblWYwVS4B+MuMRx2fuN5hgnEIn9vSnCGdYuUG4EeTv3kF5od+o
XL1Z1gIanIPKVClWoPpg/4K5p2J5J24nf8D37H6cMIrX7DHiODKIQ9ooJ+KnuOauuoJrd6UtA9Sa
N86SV2B9bKCkVXDj8CcztbHxWj2+9InZB9WlXpd4cMN0mSxbtiURjUu5HjUMnDj3EHaBcAycIGCt
ME+CftX+47SKK1Ib5VddwEoxMrVfAJWQSZYHg2JV9FirFutgQyh8yrBZ0Qd60o74AxaZbKB37VB8
oq/wBdIiOa9i9LK+nO/+xptxdN/CyTzCM35yfO1XEMTcz31aGhiuh6PFeJgTKfM5Mkm+6I9vJTZf
Ol6NY2aT17rIL28z308X7VVdTBaFNRm5T/DRnqfYBiFA3JqQFpkvAFDcUUB9iIabFDemCfQXyk6x
4OEycSFCX6t848JHhh/yz5rmVCDSOEtnHTwVnqLZorf60qYRYuJoqHiIT/24PbGcwPWQgQxdMxAl
0hSe5ucnH5zdI8GGThMZ97ENC28bVTLUjJQFD8au3C7kWUOK5PvUwjVTdXs22Tme3W99fdhorYf0
I5CdSF3UPvKjPBgbmZXMBkLjuX4wUqXcL4SL42NLGy+zKg9/bCI+6jj9DFF6mD/CobNVmsEWGk9l
x4jsEsI175dMlxQodLA/eo+Ww35GuKYeEd3oLF0D2iQ7P4yHhKySCPVZoGfYYGFYMiMyT64m83HI
f3QSwMIItEa4RbYMAqeR0ecuDmDlN9mS7O30HiIff2qp1UAHoV/Suy3xCOkMxsfnNfrFdKXq6Y2D
tmyT/lCGGjeWTU0vfr8bkt4Mqu2/F3EGLpzjo+ULsvEsUYN7sGc86YklLFALTBbqot2ri7Gnbcq9
EsUgMno1Z3AZ9Gcocvw6UulYXWQW+ztMB95C3lAwWOv1cj4sJB4fIT9mDjNq678/Dgfl6Qorhv+8
sjmdOQcXm46WW8H6GTa8J6J52PYDmfn7715hXUPBRt/KT3y9z7P5g8CM4bvjs9IVIgGGHVJ0Ch/W
C88vofoLLZjOczfe58X+3RkTkmIHdBvBF7LkX06Fw2jpMquQtpX6HClQqd65NxOfPSt8ccyvI8Y8
IDRiPegWPbx25C+4fDkwQZbCbHa3uOwY8L70bUCLY0X793QMSr6S1D+OCsjZmHYqZzjq8gSgK6IS
mL1geonXw38GPOY0dBiM/lqevDySjGbBXLybHr6mxHkI5s4qrww03BMgU16x4U9qZ5h1+LXE0Uy0
Ledfdleax/hvzyaEn67xY5k/+PnpbJg3YDJmw1hEGxXOK1pUBrEFkzWiMKpz+K24OeaCgdaBXXe8
Zezj71h58XDTdGMoP2ddsdWeRUULO7Myez4NBIz+vP5oJr93OA7/G1poXDGmC+7fFMJLCQWn3T1X
JdRFB14lbBMPxjbod6BIzECtVfDrKum5xQVED58Ovzx8DazchCPxZzRmBcRYzia7xiQPkaOe6H91
hdQjW54xHztk1XL/OYFhFwlptpBZdc5GLFsiA47R7YZLcFUP43+j9J1rcU19cMttzfkbmH+bzarl
dSjKIAGtMyBOdezoJLfzQdhOmC8M5Jp8W5wIXG4u4yC1GJS4yETJ9Buqleny4EAz5lVM+PkACWGB
ho6Tsi3wkv3/Ld7e8P0/tZkWwbU1yeAip4NgevJSGqv0rnSpPK5gQOyFu2ZRLSqMlYEi+kQHUsDt
OOxdlJBmx5fm3j3CrPCcFpYWABW0HJZFV0B1x555n3kr1SCX7BzqljMdYuI8dkLrA4aE2cxbOV9C
BnWJfCwnEldn2wlUB/IQ8W+hcfWH9SaCH8GZKBoCEXhVHbBg02o5oeNO8NBxP34kkD1WmtQ4k3t3
2oi41mQmX3JiBYPAuhWrR8Rl4tyLUNmx0ZKunMJyiJ7Ao4FKhuubbgLLkS30rLdPFO1LK4C9DXoj
ir/Daf7avUkSdDmaTTV2cnSKRDLxbAsGAgYEnC0n6iEY1NtwNzchsjfvdlMK/UcxJZOfdiTaGoc4
oDHXJzOPgZaFwiXiplGogvyF13cQFOrz9HKaX0NGVwTmialyiOjQRfsjGjV4T9FLb/kKc8RgY9RZ
Zi956GTZzf8dLpk++MpDhCKWti1rLmdZFLAc6/lkJVPwgwYdiechvfWsoKPnz/CzPBTfP6oRBUFL
eyvLRQQrjv5bNI7QCLQnk+lWz9d3Y9YkVpXZ7zXGCnVgV9a5gUed5CQdYgDOgKbkMQPdtt9tS30L
MDyIntazLS9SRTyX5DXhhee5MS6oMzTg8kXF1dgdz+FQCl0Pa92mYqD3dKIx6TnTf/aKvlcOCKNa
nclN0/eRgziJgzMvgekh1mdcDkaxs2jHTrkgW2vBfVBMeaWhcLJuIuKi3lMuNcZ1/T2D3IRGMjcN
LwYLIGtfId2kzvKQV5JXiJq2ZFprM/12wzTbLDrnOtVBKcMTEb5XEivvlr5yPiE1a1jh451zd35u
xZ57zEGZeBgHQcyetMxHfYv7oHRlojrrRVHMVG4PcgmTqZLTuznSjPA+JU0KQsIREPhy1OUmjrrj
0wZLiuEKLZEP2qyQiXNdnGlmyEGlN3Nenc0dCPufoHfKqmSpe1ZLjzOBbWOw7kzyXB24AHtTbTfc
bvV8GEEHq3bZ3Bj0ebpjDt2bN9eQoDngD1Zjzvp0p3+TUDrerWHlrObeiimqd0rqWsW1jK8tpeV4
EBLGmp0QGITEn4PVKAUp8sCtev3Gea7Ex/XqZ6gj8OTqr/lU8kbk1RI2ptptvbxWRljx9CKhKajM
osO6nYNI83tXKx5/wTp7NM4OwywhR5GuGpZ+edBYks5XTAQbPtF9fq6PqSORwZtA++P5na9CO5zP
a/NA8bi3kodbFuabeoNKg5NWrm/0TcgVOx9fBi8KMbUGmIvOY3BFA6fPs8QgULNB2IuL3yzQsN5D
1q1ZyoYcdqvrHVPfZPk1BxE35b0uUnENasPl4L+6nsoN0l02Fy4+0NgkeM26RVhNZkDU/rWaHoDP
iZmB4tDD94KdVDLkZDUl0Ur4h1sLpnAFojtvPtsQiGTwkTZjh1NLmLHW6IjCrxLPDbqWzBiAt+GY
+zkpRoiAO3zr3vWf5cHDj+7euY8jIwGhI08aekNuaduxyV5iTOOYNNXPTjjC0DypSGNYjOCOh4P+
6UWNdbo4HMBmgCuBhDD/CCErN3yIAR3OVvXl6z2jUWL0wVQXWTo6/ugvf8+/GWTwWKcPQ9XJTogJ
9T1g6KnNaaMfRkbz1Oc1mjur61b5bygQoRMVd2dknPi5rN9F7VFLKwNhhoXNr5xyKjxsoqSxROsf
6zPyXjr0hwLLnZtJbZ841A3qVVOi36WzKFAkOJbrDoQ72BnuM/JXeY7wjeB1m3EtHbaQI6A0x2AC
uT5Wwp2Z8ZkfHgFtV+c/js5rWXFkiaJfRARI2FeVSt5LIOCFgIMV3kt8fa/qmYgbd7qPAVQmc+c2
TFC3LQS1jQG37G1dmDZKyO47GIsErLRXmHkAXilDqDT69Y3x2FNxE4RCm3lj4A+xPCa/UYQM+oNP
Fu3oFPIk9ks9yOSnEkYcn1zHC/o7UqzMEi6MStvGkZO5mmYHOzwjr0bZ42Qc2iUWGD382B6gb8gg
IBE9A1KRvAj9pzLu3L0EmQlZz0bh8cHFJlhqJjNhidtUcsHz88mLJ1Utuzl//aCkFMIzAjTEDpJX
G4+iD6SjP6Q++54/wtj7Yf1AhK42lQoNzxcHF9n9A21Nr1ONrhAuJQ4WzMy+qijZxw/GALWnY1bT
4g9/NgXYavS/4aKnZ36HK9SVgW07HmTwIx+lnqkp88g+ZaoqQ3aiMNZh8Ci7yZdyU1JQoXmgPUU5
Qv0VcSsov1LxV1NS/l1ILccDxn6tuF77xXUgq1PYrCmVwUuA2uFp2xfrG7Ebwc5eySu+xfscjtcu
VVfdCCTePmwWLkZs85rXCUwCL55WnTnQXm+QFlPQdiwkaTjDtbm4CrJLQaDfP+UecSmulHJL4oBe
6zrvaRLVy+BGNii8PDza7GZMY/q2vyN8gUR30wZCoig7WNdNBan9aDJkGcBO+cjLqrvW9tEP8sjq
8bauHaT11i/TEgzWLxDjjRt1eSOwX8BZCv71J6etiT8OBdId9uoZNsgp6k4fLNAP3ma+1qPTkqfy
RyTTANDqs/rf5+z/KBoO8gh0diubdZcGUeFgP4HZHqhb89c0FqAHIm+XcOWcEoQ/BRlDDcl1Sd5k
PpiPxi/vHEDy1OG79YiXxuTRwA16jTeRp9tgdfzXAvrD0R2N66xmVNuzabIsxkJTxezpzIfmOfzD
CZMuuAe1Fpi/J/WUtT1iek3EDGvR2607k2NSb7W3GHhMx7MDHW9jHhRdS+kRP1dZj3XKHuri/PzH
3zLMv0HDDbrgNt/pvbFadDk9CEe1/Lr3rkm+/E3gfF/hqwPJMuT9oi6i25lTK++wOgvuwTD+2XRc
Ea3pwx8GOoR+YzASwPnMObQZdKSH0MmSx+jA6rw49/DIe8sr3rgvs71PFkzloRGM4Nkwb0+rDgyo
kSKw1gsf7iYcXQiG+5hWtoU9b2MzwQTpxIOdfQshBL0sc1H7d5fvnfhpODraXwrqOUaZ2pd2wAMh
bDaHk/nImUYyI0WIRHGO0AFQHEwVMY6WArXPdOsRYEMY//IuyiCPBLzP33AR9HIO7h9DpJHR4oZB
B+mBAC7ovtU5Svzz5L6F04Hfvya648EZN+fOddrMtWXtnqw7A5H2+IYCP3n/qFlSJgCfvF7f9j76
le5Ex6BODThuJMNBHTa7k+tDNHxrE96PNurFW/6dM4kbQZha3xZWDcAhutveH+nY027UjjAOy7FD
DzrFwmMyBKyBBejNZy3R4oESv1ZDV4/2ZUMUx8Jnq9MxHq7WQ3e673DfIw0V7iH6155AL0ibPoo4
vlpLgKnhGuDki96Z2gdVEmsIhqse8c3NGnsMn7nO4V2Q+MaJgLc8ybF81OLeoQAzO/PuPjozDufU
Hk6o7tu13Z19yhZc3GxnXy9kiUJxHsbEmGF0xOt8tpwqP2Oai32DZvF4aVRpMRYgEjRZeMh4PSZf
XY9K8ZRUDEB/2KOSIqf6MsbznD+DoQWuwBfzjWeL6WgtsfCpVb/3g3MCOqhUXtAi9nt/1Yx/bvtl
XfBnxHtrScu4BNr9SqLuQjgXzCHOVBm4gXINX6E7C03MqUb4feweCUxgsn8DpEFs0jEmsDBiPy8j
OzBvpBYBU6BsoN7EPfuumLMsqPCgVuxOtWuKjqzGzMr8HD0Pjnj4dalZFPMsRQIAWSl4f9pSVQgU
tEenLVoPd/CUhKE01rtBl48hWZ+iBAe3vezpAePPGZouYlg3Lnf1/EZB5mVJX5dXjoAygwM/WnBt
7zYgrMTQmj9eI79HTe4BoiqalAMNQcbZknSYzX28/jBsdfE0SIwgeB+MSLN0b1a2xn328bhvzLyP
vUQ1bBKe6tKfdILWc3lriADEb1Mkf1pxFBf0lQuOrZrp0z7PgF/I9gPwuVYQW0COOMJ2fEo45a94
SZYF0GsUb5v6m0gTAqJ4SZU1nDHhvhvzdzTXBKXKYccOeCW6yeNnFjxaFbSkeLX/9oZb7JHMHm1E
lrxd/zhfdQUmCFLb4iW0p8o7IBLwbxazDJ4r7cpTKfMY7qA/ZL50MioqGVSKCkIDTzOyJ665SPhw
oJdFMbCmA5Ur0m2YhTJ1vGLGwAuDRFucMBM2OtbuYp7BL9CLMdyqdOq3vhfv/HBO+afZEw18RuIj
sN1W3gXjceXbnd7MySCHi6y8WdU1ygy4LULrs9YQX1ErLhc9KwQb45NQTp8/9zSjFNYgv1hvuGGY
dLERJp913GPazNp7b4rz2yz04CzPzkqhUBbaiezAg8W4ncM5eTk0xAA/jJdYEHvkfwR4Qfwo9JVq
Vc521nXt1h2nT49u8RfdybTqGuga2ct8MmQJzIHrqS3rAqcoHIpnlzUzkOLuMZePWyX8gB2edtY5
fQJdQfZy29dAQyfMlJogcD7PAQgJKwIDM7p+1IEc7TQ7CnZhwrUbs2TGmzMhsaBUug/gHrEimNU7
LL0fEl3Vo2dX/Hj46cAC972D0rNQpwcjC1SDf7pJTPv/lUIuA2cDhW8XcT9z7pre5IXDhS4bJKk3
Zw/QXDPEa4eWJsIP72PxDuaIaNqifUvCnqUsVFcrwFz2h20vHDJdAhvbAdWmUgrHc9grFNtPxkWr
i8VUUy3ZLPviEOVC4O4iP3sT8vCXfdjrqiG0v4kNBdyQgQbFU2xANFyQR/6WN2MjFzGCGWoM7NJm
s5b3kUGQcJ2+Z7RvpA9CioX6HK/ONBYFXbXY7MZIkCjEb5Zr/AUaRhjU3AkNIE9UTcxrSPpgso4b
77+ohmlkm6iaHgaUOg53J+I50ACuCqJnT/LTttqAFo3JhBx7YsiXcPkhRrXHvwE7crC6Izs0D3JX
u8QZMKPDOome4B6i+RLfcUGhxnCMHeS4hlEGo1R6ystbW/3wJ1cRSrfNoMGVntRTxKhfkC3zrogv
7oFhWS2HbZQA4nzCtSMYDy2q1A7FEWjy2W9TvOmAO1kX95lmtEYf9WpMLd8xEdSBtpSlHcgikgxQ
abVMGHNThq+QrM53jjXyOeuYyQLSwG/hpkNNcnyb56G8Aifzsv9nITB2hpVozONqTQvxMMJpgxrM
J2L+rxHT63JuzW8zjov+hIYHKmV4om/JmQOx1bqCq7/LJTHRtiyIo1M0Kqqca4IFxtfhkFJyVXG+
123ukBPsLV6P0hIXPY7ig1fQ7tr/UaWdkbEP3rODbbgceLRhc5Y/ijJrk2Q8a4WtC/yjfA6fKVGl
g3jKl1nAARycJS3r/EZsKQa89JvTOUwURaVoxqyQXdfYgB3SL0RVmbz//hiQbGzmwnR3jBOZdceu
60LIrzj0o2joCFqv4G4mLtV+BjbLcW1li4JB9he2lfpvKCku8AJIH52XNv1AFDxta7j04tPz2jOg
WdoKRCbgqWeF+138Xphs9AFgKmjBDRBPoXCDjB3elYSuqm0Fhq+HbTex4SuZGeIhLq2iODuFm7kD
aUDzKJRvf4mbgoKjoVXwI652hlIJAf9sX2r5wZW/rTSSF/L3XsjbBmU5Cl5vx3dtkE5DMmOIpDT+
FsVGvQ/dydxEi3dBQFKyAhvZM6jkMzC6mfxj2pAZtvyaBq2Z4XacJ1sZYJWDfgwW+vMzw8DCgbLf
6ztMcZQg0RQsXznbiegka79T8r44Qrij8FU13OyvY894GTzopCO83fQ6o+MlDBKC20k4ufA8jgnZ
EyoQlzbzI/iNLBYgNNa5TTt4MWZPEyvX2TtpkFiB7RTuF/OF4udafNUnJugjVE9owJPtMfTi/bF+
2O/GfGSQxA4CEBfncKMufnWWriB0iE/AYWYVG2Mgg7L7x+6zYYce5zwCeHrWYBzYh0TyPlzAHZ4e
IODV5p2J8ic8XWXD8XklBwYtht2eQk24B8HLoCVV30+IDdcE36W+r3j5m+cMojiED4WdugWGEhyC
f4HwcgUJLL8a2WLLWbJRJiDxM+WIu/glUUQGCPbL4aSCTcqaeA0VYLdB7Mz7YCL3SijlNq6NKpbD
w5bLoeVJmWR2UVkHImV8/pdfRUs3EPY+4tPl3GIYZHRnm/+9/YXxxMWI6iW1k7PczWalUVgwHduT
LJlxAEUkNLTNyEhsMGTDngW/NAiIAPGEg4cRtHADDPMaZhvQbu+yjCLNcISvu0RAvESEBuj8MaDX
PwzZ/vuakWYKPHXMNSZkqT7rhcEzCCipS1AIfkslPTNtWY7DTNad/SS/xK9j0+GTXnrvHAT4ED/G
WJf6lxAJJn9wkk8WYpufujPFOJqV6A6X75NIDJddovGq98JlzdhSRm1A3w4wikQaksjZyOOV02Er
vNsduqxWq+Cj4iJRfKvsIGybdRd5vzCazV5M5Vj0Fy/imOCzPFSS0JosU7ziCH+TYDazN+CgrLBb
XixmwOAslCBC0mF6j3C7i/PIk7eJHNe2HBpcrSUvgpUGbZ9mhGW5CFz3QRIPzOoy43sRRAXRbNkN
OpvA3nBkoqn7US0WrVVxYN7AzKTsxyyPr6XP7YzFvdHWHyOQ1K5da6aW7ckq3il7yITJwGTEXdX5
ivKc+0Dy9jgXor0/sw2WaIXurXATdLqRLvnH5pW5DPott/xO++gVZNtkWRlxnVtu9jISw3snyxnJ
c+i8Ak+Y5K6saWTGNzN1BI7K+HUaERZoH3tPnsvZoA7cG+OruewJds7CMAI7c4Ha5mFfFOqM+AGq
8jnAmYorMxvI7P8OeZWbTZ1BxSC32ig5BwfpTLzXkurBlveCi/OURUwSyKdyJkfD79qmmf/G3vaQ
bz1RObrcG2cL2GvspBPwbDvUrfgp5jElqdw6/l2+zDAVpEHTimPABWHR1MeVsVxMyaQIPCcfYv89
3vrp9D2paWfMBqQuNxt7Es5bxhweXLQlImxPUqPvU/4OPtRwHfMXWC73rlWsrL6njDzeGTQs9uIj
v9vfTXF05mcj3CdXKBZnw2yygXkKHdYzRtvGa/za5DjWEzC8RVVwmasTlhPzccffHUnPzXDI6+H9
mIOkn2FVOcwOBAFVV5XHY7YNuOle5Ij0XqaeJyHAGF6lPp9f7gsVH3TKvJOT5+la47ZcqYAcX/lq
hD5ZKhh85UTyiibnWcljwZP33rHDT2ZEMXs6H+JT2OBsZxv3mQUXTRLwmXnbZnWylWiIv4a+7yBv
ImsiZcdGEXuyVFfXrcQTwFbxvohH1ruX4XOzRkRczh/29rtSuUOAioYWtEhkPkydo5VWYVpxb+y+
xhKXUExDhj9Q4aE9nzfLq3FfEvVEtG4dekgieGyOQ6CaT96qmKqcKscbtwMhzIk2J1KVDOD1OuXa
efGBtoi4dTrJ+SaJ/TTh2UQTLSQsdYT2J3VOvIA8HyUif8ceXtg5ydqqwvvmaO7UsuEjm9QW9CJ3
8lFZeWQHLZhtEQ9tHBN2IP7sZ3MQwrgJBmlZbaH+cM4SuUvY6Bh5Bk9BRD/quGZaAokl7N6XMzT/
3rOSKmS2W4M7MZ2CtMEQ1yp5bF6+i9ejQEUZvbcntyaX7IE/W4qft0O06NJTDepPtEK6vJsoG2vp
Oai4utnXSTUHHBoZV1ByjG27MfcXYLHE7ixtIbHFnSwV4us6ZHEuNl8WJKYRmFKjpBF8mH/zOrBW
DFc9F34c+FPRIVzMGhhk7S3m/iBwTOclPJybSRsVZNOmhxLQEubtlC/nUGWX+z1zvTPTCQttYITc
ymHYM331tUdjEobhWVqhP1RLEaTqLEjMZjL7/cUadp+QGHHpCKCEAGcb90lbkAqbssi2JNY+TJxZ
iUihS6Mae2Pf/RnYDvfIO/EaI+2CnYkJikVjobJdw2lbThnz8lsWS91d82QrvkxNJIclKIahVmx9
NAQJjzOOGuUezw2NzeHJTic6Sy8MmTpVecGUaF+cYUz4WOZ/kTQO+dV6jCV2ofaSKlh5q2+hKBLY
xkynnVdIRwNnJliTFNVWebqQo6KeEOJk+3fnYUHlJqlEHVK017V5K0ANo4e7v0GwwFD0b7qY67BG
By4tvcd6Xr999qtqpVGF832fvyP27XcseXhWW2W4k5LHnTpMeo2JCtYU0/bcv/vbt79FaAzdA0cQ
AGPzWxJ/ibqE9HrvW7BDD0XQB28SZStk+sAYmdoCjylqgI+TbRh0o4rnA+KqovEKKdCSKN+n4kwZ
iLvkWfbBx0gJIDxg+DHGiKFJ3eCqTr3KeWVe46yZ7toTyOW4JLe6kugY6LYjYzJ4QU40fkmvHwyl
PmOI8VXSS1KCaXc4SoYrHATb2HRi1BR7VeWNK90+zLQOZeVtN6WXZPy0gOAQAfciIfZkVJFh1o6T
TO0u6HQUThc/0e2ARNOyJ1vQ+xAudWhomNGefC78O5cuYM2S2Dch5S+y5ciOlp3xRTZY9B8sR+1F
Rvt69PfhSmLKAwLMg+Q5To6NugjVEtoJFR3Zpl6xcMujEtJaJkOW5fVsoQxe6riCClWK7Hl5PfvS
sX9Cmx5goFCtOUPYCYIjwvuMvessGtiK0if0n1HaMwrSOloe12CYCHW5EUh3950JeT6sfKs6kG4J
S0txcgCR1O3CrfiwUi4o3tR4vL1s1qZuhPwNlE7oARNVgD/mFzQWxjP2HF5+J++zVJ3Lpu0MV4c/
r+20S1BxeVcpclrpjQd9g2tXFwJ/fIeF2E4fppb26cG2ZIuAu/dEqoNK6URU3Dbbr7GuvziL4eDw
XG0bFSRDVnO6Ty/hOcfQn6h5o3MV+XZE2DDlGLJannWXedkudtqEHH1IYOspBkDl5z9GaMZggg2o
8Vk+6Y/N4/qYzNoPM4I4tIxUJh6edWgT8W819hkHcmWgZxViaFFjngkpURZpJf0Nj4w8cOKSQ9LG
YYw2rHRgU69Bqj4IA8k9JUtotE+WteCDQQw34NoyTS8yylcdB7IdRAHVfQL4GAQz9jLBxY0/zNJc
jD0J/xD7bROqCsfIkmPmf4To23n7qdB8Shf0Yza+AB8RBHI2PpueCGYvY9NPNgOZINraBoL4Oc9Z
nztyexI5al+udhkM5F9W+5udnUhBKiAfkM2FvuOk4vqU+/lr89tgvmhIgMwhL4JoC206Wy4f3rhb
5ldrTC/GUCdVlxKsm2XL5rM9Tr3Z92Cw9nPea6vQOJtVFt4h1ujyCE8ZDUFnxRIlfyD0xHFyXHvy
D07OBhWdlLODSzMzbiVbigLO06bciqEfRbPew/CkRoB4dC4U464sHyeYPtABTXXL4i1I5J0MqKHt
jLZebkoZnKDRiDrkPJacUxdBYB7Z3rHwNN5UIJNqZUtKed4j5RG1ibPuJOv8k4rtbUzuSf6xZ1yj
uNtB0okzGsnixrgOVzmwjwzwiNJ0fEnzMZfEydt+yy9opfP1t1tccHnhbCwqSrwMDSowuLyUsKMi
/TLawUEm1DEMGlOf0fsSp+M0xmlsdkG3jfUHS9E1LPU29UArWS+Ynd2NNZMcFaCb7r3UvDp+iDuo
+QoaGaI5a5jy/L/0LlP/6fCPV2P8irwVYTNIDzCtMXQOM+x/IAp+BJsk5QowpxqTZwvkBRYII3do
Gly2XfvB2mxc1Nq6FKQVQmwvmFb0hO9cbO9qeRzbRr2lMP/GnoZuNuX2BTcBWSdH2FMT++ddTCd9
iYYyYq+Nva7Vny7zlpvL5T6T3hZFKJZVMS/iLYgCvYtQm4Q3lxk9P8HWVZgtUQQxxwBb1rhMG5Ii
4PMgrigx1zJ2sGHJHqqcBdM9CqAT2Pr/0vYW5kNHPiL01BHrwnuIh40/nM/17cKI7Zj+Z+ZjHnc2
5fKxjDiDF5xJQNzmFp9uc01iFXYM0/nBj8MKFkXl6tRm6TZn/wsMZGFkZafsN6E7VY8uNTv8WIqR
E18bvgpkLfyfr3hZVz9doPYeyuNqH65ZfNuHiDiCJUCLQd87pC9oBw4lCB+c5tEDAJ/ZV2PI07zS
YVBD+5wCvNG8YjXnbX876CVU8f8zEOkzyPGThv3awYyilM/32C2np+mEYNepIk30OcaxolkT83xL
damL5WCpGV2uT0KlsHr+7bgZqFiMljvcGdv/pCkpqA15JHt73ZxMHp+z9T6Zx1ENlU4snwW9PYei
cwnTYdbPLtMhWT6v5fDlRc8iIsZiw9nJjBNqOcB5PyYxJDx5O+qCbtfu4XUP+xQ9Cy/O4oQ4uw3T
fcjoAMgcRR8PD0lxJRSGx2td7KEcOS14DUMKPUq3sGVRXeFnwFw7WWSND1JGKi/pw0x0vwTe7M7i
J4H2W0juB9wEiHGJtLyajYOfQXrFf3JC/Ei5t5/+20fwCU9OaIQHMD0OkbGrUPch9AJMQdDuHUE3
yD4yT/ISMlsMsEtzsNi0zwxUnb79nDQeH/D/tMWkL2trF7Wsym6c7/odnLzepCPZ0hGTOXosxk10
pMiHAAkhWhhX62Z/S63soZYsdbc771gIS6DZ1FYV1EllX8aPN93DpOu9LHIc/C+mDLhJWA+Kpy0K
d1J+WuFjMnTO8Ttu3CedaX7bVOkxjr6AVCOVcbPPVLrIY4zDCgNrJnhO27mMVUipf8jPcd9HFY3L
in3NYchV6W5o7HfiieEXnCtKo5VWjo4S+Tnu3ZRKqDcpM6Mg24ygRZQYuL2NOmw7I3wGqGmrcWPc
k4d9yAdmHy8HwkX4n4+tmczB7bvTRwdmYhaQnpZMvqlJLX3zmGMqaF0QDQAMPciJuvst//aHWcSA
WYPAganlwftvmzfvNd7Pexj2klBLnXJjOgnnFS2EdRr38OPKny6AzA3pQlp5o9keowXVPPonF19X
Sx2vOhMIfAoZGSz7ZGjfQnVXYARFP1Ozcm+cYS2zCm/0HrBLpvzaQ9KFdaTsAfZwKuct8Nan/emZ
Dbz5dMAnSsSDidnpZMcEemFQP3wIoYEtSgSm9w2oVq+zAc3bAgJMU5C3OT0WYHCr1uQYdP9ek5ZX
R19Mke3uH/RZkDTmI/hvg65d7XuIUI/p84dKk76NexGHM0HYHOOvXgJxwSFxkvIS8i1YVQtd9cgc
s++M9+oWLrsx32HSI6To9M9W1LPHC2IyuQCZs4hTeVvt0S/JgzvkmWypjcfLQUptI1vhTEWk9hli
RxdRduGfwjIlBAQLVoO1Wsk6xOAFIJXwN7xPfMW3pczFhGBo3ShucH5CjDiC4vGFKQKjOdDQiiqJ
FTvI4eusr8ONtrNa5qjAtsCEdz2pabv6chjtcuz1SZEsWsAW3DeBaoWP5i/Ul63tmyg4DnoMOFz+
hSiNIU9SUWnBJIMzcnUgUbBh9hha/NBznXWC6XigokWg7GgCD5cjBEXScoqTlk+AWlajL3K5NM5U
8DgqBJeoM6FrOcbUe9gq0TJbyryGaDnr5E4elHx4GdfLkYeRxjXmxJQkaakkRcIiP9xZChOAwpOe
7Csr6Ww1VBOpcrxAo0G06sGcPOUXg9KD+Y4rSZ/MlLK2Jgp7HDoI0CaV00H4IFqz11jtNLQY5h3i
C3gkgw9Cma+lxsjfH4ElnZUD9XdVeXcQfAG34K7G+aMIf8MCqUcFN8v8ARxc7RM7oCer7Ish1BK9
Vn+KTRRZa8cEtu/hZ9HhACAm2vQJeNpKDwmH8gHTmsbAVhk7lKukAWzImm18cIzsXTyWHc4aG72F
3VbZr188NLY4qJCjdAHbK3oTVRhwdDLuCVrj3pxx3WXbS7/spZRoEAgAAXw9caWUXf5wm8ABhj4F
LvW02zEhX9Aq7iP1mwtghb4CexXlxz7A7uNgiw+072mlvAqeeH4x3YGS5tYnVhte0vLk6LDgGaPg
znaJ7mCXytAk+C1vyzbtIW85aSzoRHhJLYzXpFq2UJ2gFcMbtdxJJqXsm0Efc3bO+sprYWJhLBrK
8At6sFO0yHV6+S/5cIeiHw+x76U7wNYei8npcW/CkrtMoKilP9S9n1JLmqQ7+/lfzBu/KMwP4YvI
pisXEvYyKluk73RREtltPgevHetMq2tnhAOk0XW5bKhOGK+F9qzv/O1QahB2yCFWOY2rEC08gHwi
lTywCDlWm5Srf2/3CrAusx8RNWa3ciWb0TinWPlP7zOj2xgQ06SlFWDPcXKXrQLXp7sRtdJdclWf
sQq47Waj4mFd3I9FWBfiqP1cg9U0SIm3peZaRFDMgjcgxetr3LgWRx5b6DHZs8I5W+tJZ3I1X/Yr
g08FA45K0yEE4Y0ubtq21IX4Sl/MMQmNEQ4CPIhgb47QrboyduZjzJOE/OzgQMlRtpAP7N4ohliD
tkIlXtZCtB2izFmOuMLOLzwgUoG2IMEHbvV+RLFCZCK9KRHFDZdM5SsfHgKczMo9LhtvEWIgavUM
ZQDTRxFlH2fEkexM7yA05ik6BUsLU1M83GTEB5lz6D2dQ1nxmd7pAdr5xf8QTkn4kIB/ZretFmNa
db1hQKdmf3Cj1r0lp4a42aewn5GLnvend4sswfBGQVuDdE326bj/h3Mgvpr79MhBqNwIRw5MTBl9
LS0nh4Pfulud+K0n77EhVNPYl5hVpnAn0SxS4thvDtu9csKyl3Tz8oHDCMvaukj6YnJ79gaycOMx
55ASehF1HlxjtMOQ28iHnBJEj1Yx3+XdAQE23OzJ0HytYE/zS5YHC+z0K8ZPXi1H3g0CEPch3DiI
vl4LNyAqPBtinU1qZd4yVdwTZCdTtzvbHz0u9XPQTmEryIOvpMiTXVaj6TA6yc46g7IYr+0JwAIi
a8VFfLYWsjMD74DJxwqvIz4Ol5vKa7xfDrODMxUjbDKLVpr/Tn7cI8iVobHAIby6D7GQJ25Mq9ro
YGaU6PjE4jILVsC1NTQ+6Y4NSl0pvulTDjmdCV0AVroiyukBcNYTsg5NjYuVxCrrJkBiz8Z8hemw
XZt4qFE/K6kJOhnaJV3+6Lsbtw6B+EogpqAVExfPWhz3sEsdyilWUL9kb+MCKvYuvmr/X/uViUBt
kfniUlY96KhJfJ2x0EV5c7hqzBHfBfLMr0rzM8V+BZA5AMBIFtGAb7wE8Mcgxtj502/7CPxkP+b8
WWPYZzMbwl1e1Fk7Pk10mlob4x725yDAHhFIvJ/howSl8uPxVO9+r+iGnA/qfoXZzUJ1ISeyZvg4
CLsQTXZk1cFpyt8l+C+4BZKlv47oW40xZK3yGZC6vBAPc19Q6SKXHOMlETcZ9BCem25jncy+XvBF
SiVec23SuaOupCiU3DYgWbpBxPH47mhog9d1C/c9iyLXZqdnJN5FBCc5b6exRw5eQvEn6FmH8nt1
epvenYTVRrygatWUwvvwifaTke6YZ6w5u5jQVKr4ZqVq3yUXERRzqdpVAKziSVo33Rcoz2PCmYlF
V89EMep1gg+cdeo0NrVxwwCkuLLySD2S+RLwzGLLlrpEK8blEnQhqOfU3VU2mJxJK3qW11I9w3cy
DljiWOfU/su/OE/ztHy6Ud8qqd8waNh5G6os0EpxzVsJRkz0I64K0YPU/Qgme+8Nrj2KuT95Eapm
ebB9cIsHlj8CIVz+nIsc8MHSrdlXZzEeyjNEH4dSCtnhBKIZ0ucdiqmX83DYqzi3qRL6is4VpbnV
SY4xQR3JCACG4wl6X/CAvGJp/u5mIu84xx88aWqD2cy6kqc5zn12wNnCxBGLElvPcM5Ev7FXYKHN
GU+FEiGWdSCWikuwvoQXr8fYuCYECU6W/YwXwIyy77DjKEDcEwcvz8CEh0e5FMEcw2+AmqflV0Ff
4jzO/qJ35hHwReli9V3fMpoiEjkrT1NZjVNVvMEoRMTgpkNO2m9M9ODqnOtyBP2FCgtjX/ZUz+tR
4h7yC58P6InTWLtCVcUjvNBuODeqQhELVn5Ld9ssoWW/s4N/plnn+rH08mYd/I9LE3tf9TFdxptg
GG6xDkXhIkGJ++UjXMiBeYjfPJSvw14Qp6Sm1nFHOUvquVa3IlyeqLt9L6ecVzF7AALbNap5/RPM
4uQu27ujhCIVqvI1YRbT8yAw/+Y3QH5KQqb4MNEUVe8RQEomQnnPc1qdzUtYhaPgY+5+xhQS3k31
sSuOIl5H0SffVcWL9tOhrXhkTxpM65X2CQ8ISa5x+b3gMBc+XfY2hb93+DvQRfajnnsRD0qYR9ZX
RlniKw6Rtu0ZW34eQmQ63IwKzsOEz+dEgFtsSj3UGfaTDhI/aWYYEPin8QWA4z+XpyumTA5nbR6G
30Hj2wT7OWGzL/sS3bKRqc8Yy3SQG7JJAc14YjRlTLkNbWBs36CgOFTNDlbfb9z+FKs1xGg/Jq28
QhQ7rKR5m4pJMbCPfy8b4EpHy/6Wt4tZw6BbvwuaPlrY19A8UBD85HW0qjKw7z1CbgYN9fYVNf4g
OYCOswJm2CUOI64oYiy5bukl9vFwjaFaMBprSFqCS3kr+wSVtUF5nGHR1Y0XXjrM88ZKS3s3W0uk
5XRUNsxpJfaEYQ+kAq3oUzxRdKo/WEKhpm9g2IbLIgcs4vjwIvwT2Fnjd0FQWsCOKtAITFC1hkg3
1MxEFUXsZVlS/1NiEhdKsieA1tViPIEGQPRM52sFUOGRd97BX3gHqwFnL2dscot06nCeiAUuIlW7
CCo2V8JwQSYRF+HeIwZr4ZwRZiu3g5QqW/t7qigEnDIAXyCbKka+Lprwk0Dv4K0eEp3KBnq87PMa
Ea5zBfIIkZeiawVvHTpATZWc9NnlOM5j7YXlKMuZQQllICQUXIrtF/ZxFb3/ibTqu7ulQ7L7IIM7
XrfakB2asm55+QNxgNF8dp8AlVfyYNnIHbE+odv5IttruWsOSPIpWe9xJV4mYz6rTb0EB539+AZf
rK23zMfqNARt4cZ+y2rdQZuSnCcPpuv19Jv+Eu6bKxq77MdGwneTKoSJyp0ioxHOmc1E2e1Vwclt
A+Mwb7Tv26mKP4c0GvRxSUILw9uEpea1vXN2pQqRXcjNqIVgrV4nXYBY4us7RnPDuN/YE5PytSvk
rfB1uwrXWADGcE3v4qH/ShmA8+HA2Xt2jGeiMb3b0odZR+uc3+mkd7NOeJkfiSnCyZH78uzThB2W
HK0764n9KgAxuhPQKWTV8ztDbqYDYLWP7MFPxaVVtnyu6BiYbMfuuRY7bl/caWlxFz7ejJpJu+Wd
BFRVu+1DRNBHcrj6jes5Mpq9O1juD2FvS2V5cM98ist+fmQwCCEvxkW7wIKXGM3HDizsmF+8xR6z
Aq7dt9ue9v8adCu4IMMe2g6n3emh+KEXoUXvbT7pPaGp7k4X3awfv+HHdpW4h6Iqf9kDMFP/Jw+E
yDHn+237Vq3c4Guugc6YWtkCcvX6JQfL7u2jw8A2cFG+sp/EsDL9QGxF4CJm7aADs+RiJHvrHtaO
7Cx5eXIH3EdJxTCx//9fzepbD4gM3/WXOvvqU3SsLlQze7fHksLZLn39DeLrcvRH+MYAdxu339B8
XGX74nAkvrpmu1I2jEMW8tA4I1bKm/yNTrsfd+hdoEEM6JppBZl7Pag2FCQI9Xs7WL7QyeDYgnSI
cw8cEO52uK9TnWv6hRUywDI5CHhYrDpInwEo/5F0ZsuKYksYfiIjEATklnkWxHHfEM44I6KiT9/f
qo4TdeJ0n6raDouVmf+UgGCnKW2h2DGfkyf73nVDfFK2wOf+amTIYDz0NtxFB7E40cjYPEjuwwTd
dxdfsk/6zDXcZfh5av/483RU69yq7EjlXyJYCyQikaSGx6Rv6+uRbp6pm/F13LU+QMnMGNUHR6GK
fqGt6YNsQlfsc3Fi12/tkpHonpjouanBbPddUtKTk8NvH6bt/OY+Z+vxB1WgvFHDRzaM6lyL+qyg
O2QKV4Pa41WYoHxYfcC1G47dObuMudLfhOdpviHEMT2MfPCI15z+v5fBRDn8FQkc1EhjaFy0uj2g
SQ+U5MT03BytEzTW/p6xRZkB5RxwCrVNw/n/sFdTy+H6VRJumE22xcfuyAYjOPQef5izWdwOgc/o
MR2iPvwwljYzleox4QDWKxYyz36eFkjFhz3FwG5cZ2RaZ+JD4anbv0G/JZt+mkNIJK15pFR/fJWw
UevDSFkCmXFTZcCKFy9tZw0/TtCCjCD04WRQkkBHnuXJRNYC6+oeGG7FsMk1kfYmhk0fUFI8r8sS
jg8g2iMC9FBwODL+NC+3z0GuZleUMLDhMDFVXlr9AItlRqEHWXqNDku0v5QcOuE+sxWIWUQ8ZgRu
a7OVfDimTWNhBvY1MbQO8EPOq5ArhTGvBzjDPOX1tj2WitbYJcgYZVvplwv6lLywobktCqb+qN7U
bIQwK9JFN1yXJH/5N5pO0aOfR9hue1zKl0W9QKTfcDtxZBcsXBsk7ZJhTZ3wwC0U+kVv6IP0vENJ
gSEw5S2DfA+dxXHe4vt62wpxmv552lA3+V5LFmtL8QuTPHN4ocWExCy70jrkdxZcCVu7qNfS6Ole
4wou9eIM4Gs3TdjuGkoznWELZU46Rqh7RI8mLaDRTot6rBujEIKTGSHfqw9BoKWNJ5O88CZ2PXzQ
bYOpsNtczS5T6Bay3QMIPnZlgawWMoWsC5dHm0cx0BKjGPBKfxZwB+HE9iemSVcwK37QXrO9hRME
N2Tth7B+ovFXF7jLgI9TiCJD41pRB+Zr3id3orX1yQ9YY/mJLn/t7JC0vpJCsCSAGNXPGhr8fBV4
4LscTqQbbcwhOcSHGDp4KPMzZfoCmeoqpl5KQtLyrE5pKsbiF3MpZZ5m25QnhICY7GtDPdZQSQl/
pfd9jLggYc0AwpyCrVKU7r9jTHA2XcspYbX2HIaHxucHRX0F2+IKdkG5o0B4LzTgHT53cYMRMB11
3gXaULQSzfRE3z4YvZYNe9rAyEQqBdtD3a8LVBFR2HW+JWiL4wS7ptPMD+CN/ZD1cHX0xqvwSqsC
MzjSbm0rULsaZ/9BQF/wRJAOJzg/Eh984SkUT5joKfoBbeqYb5QRNadED8ZMpOjQGM8ViNFxfUIB
h5KrmspJs+hGavDxWTLNZwPOxuBFUjrJkGd6cFR8r/WHrTZWb2D32MPxdhkVWPx35kmK0Ji8wSMm
1+Lrcp5xGRKzz0XlsTVCtu9rOCOQ9CahJP4pswOWCZu5W5STetqBhu0Bfc8Zvn3cQV8EHsQIQyEx
m+77BXE9fFHDkVCzBOTNiXpDEWWHm+rdA5hi2HU2hc4emytcfEcvcGHiOiJ02qPm0FQCGEUxvOVU
DDWQU7jkfnbxWN3JcPDbou/KtV48IBE0laLHiM+/u9mwhMN1SZ5Zfibxp2BlbFF/PVZ1cjOLWXMd
3sIh+da1zdLeMfsRQ7Daz9dd6iBVWnwOqvQcyO6JrXfWfXLcqiASutVGrE1lBdvBozCLqVFC3UaQ
zS965IRpsqiHSC9uz1eAF8Betc7DtkC3kt6ydH6ZlgwTUlRHWvqkDdYESK054h9IU/76qycCgiGa
gHPQz2lc3jyhB/vhq5rzP3gwTGuei8tqAErvKbk0MhL2D7DjjVTp2xiZaSitL8ggOKoeyw28qrji
rjmGhnPwmL4/LlXTfEXXjeDSvtEJegXRpKvbAJ4UnnGdcKnePCVTaDbnbzZnro8IcQ7mpy8qf3+p
BNL46UOAQyeuDyPp6KILuLJScMi2Ivc5r9huDTXIhz69zjmeKOt6W2lsILAOb8/gDeLMGMdcJPvs
LR/cCZz2Tzu+Ey4ylfYA0Dy7E/oiAsnKAE8RYnHdk4/mAd+kOE9oCXhBpFRTtdjgBOTAbSgA5j7k
w43UgznGVf6CPkUAhzjPGkmmRxKtQUzs7z+U8UZg+NP/WngLvRsZD8ueDZqWCeD2Sb82vaH3slCI
nEcMjUbAZMBRfaHb5u3wB39Zs1GLN0iRiC2nqga/bAiedIorTqb890EmQfceQrBC5DTE199QHcox
n9CiA2pkAsJCb30nb0j+DhSSb95mXPGJa/MGUROm71CBWn5HWqChp4+puAEwkZOKhvE81ezNkLtI
Ij3dmJU+ec0AiyKMWSLnnSusc/ozRhjmqC+6voOL1Xb5DE+kNt7ilkldt/fkieCboW6ytcAB9Pwy
hJc7phRkVadcXUF02WTqFh1LFgz7BI6KzIPbxCbVS1pQf/b/v5EhO9CQfPi0F9xkSp/+pXYOCTdf
bUmLEvUZj494uME45AQZG4xi39MdtvTAsdE3RgVqCWcK7QUgNdFc2tlPmLPgCkgQTeZCp8/XFRMK
cMgecZb//lZl0V8NXXieARmJjVOOKtqvhNLDXMGuUok4XDQwEF3ZaQdWzaCopvWag9JjTiHlPaiJ
iBx/COGVR0OUvr7gYh4xRBVfDR07WzGd1hd7OaSHffBu6xt+pqWcXZCqH8nMFh0lmjlaRpEDN+R/
63/aCL4Q+i5U7X7LePYyTKBDzAwZV1LPHya8LWAUQkyOR1Z1HJa/feNosZ7oeS8XTRWbrEaHhWTD
HJejftjMjPBAEw0BukI4gqzG/0YAxrhDCP4ny57JmVnjCqApuiPBB38Difmp9d5jiL6Nsr/y5Iyf
AU3g7DUZQL68UbKx+ClUp+jq5Jil3d43YLoqZYiRG8/krIzapNGs46a/l9Agxsr+y2aW8Z2qT58S
HCewy2QSaC5Dvwu8y5oLe6WL5zCG+wFuC3/ex1ZXtGyhETy4ZNc9+w4C7XE2ZiRE7c9kmEtLBUBl
RKhbSooqh5eHIJUmyow4dJkgVYDLX6gnpXv1yiAj0NRSd2zeBiEqR5+FnjSYSZLLw+tfg47tZWnl
0tDxgIoPlEjO6RHXAOEiYtXZBx4Wb53yL6wQCAWxHDtRsm/Mzcy+ci7u2pmjBMd1ix4HIMMtyAkQ
ooevLSL6bw7jOsIMdfqkV2YlJXBlDRRkBPe1Yj0VMDpe9A95df9nXYkiI5ABG3850gVfR8cE9koA
jdvDRS/HEpea6LZhXFjIwvpAIXUYPtFJf+LVhd+G3gL5sNgK8DEf/gMpCdD0BHvQj6anmj6i4kXY
HFsTgjYUfB+acJ6rfeXAB9CAV0njfqyHTy6B+cShLoVEtJFCnfW2Dc03O9cZDL626LWrP41+quAr
YlJHXqrRgKIheK05tFxJcJrxl7JA9zEWit5+Afi+ZJeAwP06lz7A/gA9tHxOQYcagZsB/HHG0wa/
i3fpgeiEhRW5tm5hf8AoSIgjWB3WC84BBprVH3P+xkDPaiiwJgXIhs5F9Qkjg/6IgefJlF9xqTOL
x/QlVJeTCj3XeXJcj3lpHHsqZw+hkuac5z06CEITwRPo+wcuC8/t099z9Jo8MizWsBdUWuCzI8uC
mHEFzXDZqfYT6UE9BZYIoMK9KusWhKA4miWhIgb9DaCwQbMfcN+lB/02Ot/tQa4htLjaIICyd1z9
0D7dgSKjKucMqctrpE2v+2YhsWejgPP+LLq9mMgCqO2XQnSrpX6dKj3N7ga7P8zHBsEGnaAoLEf7
nffQv/amCD9d0Wswmy8Yf2CM7HpgysChBiDDfXT5WN9IIo3MEMsWhrR26aljnwIdubJgBwzXzwWy
E3pM9qGJOCUsgnMu8QX4WsmMrA8FCd5s/bITFpgR9FZ0rFwpL5P+4glXm6sbGR4LHfaIMI+O/+e2
aO1BeEQcMQZE8no+oBYyq3bJJLY+E73d3+qIL1AkuXeWDMVdugf/saQQyfcFCVppyYBuBFyThgmh
YT3mD2eQy57m1cE7bmIpbOM6UJ8OmvcnnOfnhSzkgsYKmXZJwyNEx0NUae8FUiifb5LuvfHuJDVy
oUkMOiV+IfDx+Ylrvz+V0DDqqnXGSxWhMMVriMjbv+QCeBDJBc59CZP42urhy9b/CPNjZJB8IIyh
P+/GVzo+QQc+aEtqr5/09iqUEEvhadZp/KN6qmePuTHRlxfFrS8iA2T0jOkeItktR8K8mhlWOblE
0vLml7EBrLkaQmVU049/y2Um4rd3dpeQ+Ij7PkLaAgaCIK8cV7uPLxDFmlHhYq7uNk++ak+xTC9e
ZLwilj+MHojfLkLeOoXupkTG5zH8gKcWd+e3RB01Gs4hPKXos9aXun2N3i9ukiq5+6/wyeQ/Uqly
Jt+1dZnqkyEyRX4zoyGkQ61Z5c/u88+TS0j/3Nzs0vDTR8z+LCfUbfrPk8eBa6d1TtNLQ+TiYyFG
f3GhUlfOxQPcA/hhl1Z0GFrXyJg85+SYlSknxX2Bs0VsUUfWc0Rqxco1Qn6nFZBjfu3zx9wvuVJn
FuiyBJIgCOvyV60Jc2FDH1gGiX2vsHqNZTael+Z7aFd3VmbY8tMbIOvlo8VvQNg7iYvcal0Cz0Bz
mX+5MxAZpDB2yKvTBx4CWPK9QfyHeQHnAkrm8ToK8cdjIrM1AhFIxqE6s5Nho/KpjyDwKEjPDAWa
fnMGlHNI2AnRWSeTD6F/IOzCbvbEpQzLv9vMOVFLi0EhTwx0mzq2AN0twxovrkGEn5gsG+dlDzea
+2LZMdxonYqG/O1U/oP4tgh1oI1xssyE5+XhwiPhuxS4EBISJsnjzmCSQJBEb3ewVUaHXDIFv4A2
wojLMXk6RzTuMD70HR8GCC67in8hLmooELuhYTx6JUrNFNZtrNB2gHk+gz4KIVQBtC8dO5xXbw7h
v8MVn3a9jOkqu8IAQr3YPywj6BHY2nSlOFLaNMDvlpMNnOhfwThARGFR+8uHcwruK/6x41RkpIYz
x8B2zFS6n/FlS1ZQTfR3FRvxC1JO/mMapQY7vH94GxSEl4MDxHZKmDdbQlQ96gX32/T4Q5TIY86y
rRsm4LGxY8HQ+hWhKeJBQSwIDsSSpRqzKOYfVNfgiycwSoYWwHZw614AJNELoFLp4MRwdJzW/hz/
AHoG8tiBSqV9g4JXTvjxvQk3ske/6qkwkTTzwmHCgrn1LXmh7ARCBM60jhDor/AIgc4QLqhVtlPF
05Mnp73gwcKYz1wQt7f45ShiQZaanTqP0bs/JaqHs8m5nfIJULepeJGc3tcPChk8SNpnvxayr6h/
9poxy/E0NjiGv70h6Oq3TciuQKgdlaYK38SMzhVDIZwRz3LNSUVl+co0qtIt4QHnUQPL0nf0CAx1
DOLAAO9xm54XfEJYA6NBTN4kL/+UfKOnQBKH6Y9VEHg7TzacjpHQ2qA1vrqfCc9ubT/Xp4QrbURX
Lm7e7SClXxlJPhdjZHD62Ge5Enr0QzY97dSlSvObI8Z0kHFsK64SNhsXlF/AKKFQLUEyGiotp3d6
3AwY/xn4hHIP1IImlihl8+C9WTRbbo8UkWshSgKzKvHCfdE9ElyEuAHBGn2G8416y2txQUGpsKUL
gRq/kPH62Gl1aMoX/Oo7aVkbxmuynmhqudNwQVL2FlJ8isr5Q9xLd5vQiavXnxPUWbkttzEl2mfP
WFSOjUD8jQJYpqejaNdeDwCdxNBo82PbnhYdN2yluiAc8HXEdb8KkXWOtsuVWWD7Hl9d2qjmD5nq
Z01HYz95OllFxxXVcdqIpgRzE4qaGzYNYwaJxytkF/iiRdFiM2cbxABNH0XHUwswsKa3JpObsjTg
xkO0EHGEoLWtGrgeymsAHcFHEdAi+m0OhoUkoTM/JON8eOjBBL54p6HrSAiAKT66UKbofvn+RK1j
tMcNoqDO7BwIdIwlPnUK9RZ/1rtuEF9PqvA8unhIKZLnmnY70DAGXkAE4X6j00LwzjVanpKK3bPb
aaohHadO+jy2kAJTaB7+Ncoo8t+Sx+rof5OPc1397tBSwPsa8Oqdq+exzFVuDm2P6mcGh281lPkj
FPfaABdmOHTaeBii3vj7oiN7zRf3Mdwy0ryYG6TLAG2qr8mOeofj4nB2efD+5PGbvuUzZx/TLe8n
NdQ2ohabVpOHkrkfimp05K5xN4iU4Hq4I7GmMOLtz1t0m1gEghLFZusI1WHQOA+R8nmZQfKC5A7t
vtcD7BkTwb08/vUc9rz6Et8jEB5F0Bxuv4ToMp+ISOGPK+73D/eDL2/KUceI9/V7wSWEIxDUGou4
kdVRtBcKwAmbpAr4mR2YMjEYvJ/jiI8g42KjyeH7uLv95f2SvJ6RPgHKhhj5EYLy1y0lkAzeJSZS
kvNHNXG2qsVlNpWjOnxOkFSy+u2CSrA0l+/053QXsYKadZlOX0FfIXRTghbGt8Ujt7kmdzLpwQxd
iSes/mPXIMf9nzy682oPOODsPjNl9h5fQi51CmcuVMKqo85ZK8wZcN9kNwt9bseTbuxR42VD1FO9
iCvfYiaVJkJQ9UTpfsbFUqhexwHmuhBlyD2PERZ8kSgA+eJn8AshXFImsjfMa+4/5Jv7w0xj4YJq
Y4KfXEfDMWq8KpFSDB1saqNV0e0LOP+fEdMdvqLH/P7E0wZPATmrZr9Mgnn9Le6pzKdwDX+TA7BJ
8QkfF/tGjhWws262d1fWQnS1LLzxqOB0v5/oteZYUnVb7wlMK5TOAMKfeUNG/41hsk5qbGT6krGL
D54Ab+4E0HxA9FReUKODV4D2+u2J31NCnfdAsQIthUih++fGeBQoeJtdS4+G5DHnqj4gLOz5eD5+
m4qvqziutPwVXqMuE4MOd08PnIrVHR2oQwDx+S/yrHO/+W/xOFr1pImHueRJqYY8KTgZLBladxnq
+PQxKWpbGT1YcYKHjptbSu8RmifaDvDYxn1z2hDEWNRSYy/Z+4X0f+fOpUvcsfPNkS+VVmohisA1
hitcgm+7MY6CVY33+8IJOWF8fD724pulLHOUWh3Civk/lQWZlsw6HzSi3QH5gMCXioIaBgg1Agex
QRihQEndZY7bs18R959PG7BVt2R+mCzsVDq3Re01R1bXV5gpy/GeXF1cRWFKxwetgieE7hmRHrz0
+hXTsu8CdOETIkkISSaQ17z6o8kFaMEcE7098X5v+zL7krgWIE9BeTD0a2DBVxugPeDQmW8oB8Mk
QGOUZY0/vt2DcWvG2ZIYgtpk4WACsOmipcbJxipbfF2htkZVSArDy/aWfT6qSxiqKwzK6XkiGN9r
PP+Ru4vnC8Oiv61trMALP9/7aGCMj/0KpkXP9nM76o+iCEtUSPA+z2aHJ52meHIag9J1Ng+2E6Lf
M/ds8RQPjGVTj3yu5QoDz29orVB5FRfvf8f4bZJESTTbdxoecm7vkH96XjBGRx1fQg82JzM6r2BU
eOCssH477ogYA+Fe2P4XaHbsxSzHn4Q8QHwmsER9kHMaRF64cMvjZwOqRvAsI9EYRAVqgintu/Dc
TkkbuGfgJnyUK7ZeYg01i84TsKKj8idX4gWdzYXmRdTu3PenByvE5sD0RDyGTYWYtQjSRuci5V0t
GTMxMYS38erz9FmlS0cdLPkZdMSa9e+MNRtRaHlbtYWca48muRXxXFq6NZbHIrwOrDRv3CR528nC
4GfbvvUKcA+RxSHcTZDupLshwVigppzRZarD+CqM748l+3Vrk+QOJqQzpl1SPRDTmvMDrfedTb8D
GGIXyR3BU6Z5W0HQzdI0BEdK8YINu2h5G/Ng3IklnYddsirN45YcT2GTXVYEw1xf1vvk84Yuq3Q5
lU00jnmOJR6vlJdz7xZ9551bYX6Z9rMvFeQaDJlKSx4aPkVQRWYpk8pGCXNCqwACKMBu+SkpLSbh
7XH/HjHE7QGvEnUsk3swLXzmReycfNDNCuTisR0shiTWb3Dsm8ExDHZqWsa8PY9wa05DpJQ88R/T
4kUTkPABqvBM3uKXNfcWwR/wGhxVb3OJMmn5vbG1JtvEqA8d7wWzzgCPistMbyl/JNwfCp4YhyO9
5NGKhV81PfkrpxqH4EP7PJfS3KcHK6awC+ZKmHGuMwHfkOVlNy5fWsHqy9DefqgRnGjs4siJI/5b
2NjBwANOfL7NOQe2PtLGbD5BL4fC0jC7FyjfBeoG2trEqvtokQkWoP250GXXmMWF2XaoQJUTLdGE
Yf13HsGgLmndIbgtXvUXvQa+V3FGC96K7W/hrS6sT2bR7dAsYKQUMbQUexF/mw+dSJksZsdZeRHy
jaczuzvRFo4XAzeE/OhmKvnpzPonEMSXPXcETmH0/pk0bzl0cLoif8BxsDYsnbQXrv4lKzDcKtZn
ETv9PV+F2wDQieVQu7FIPL/fEUuOPW2y2xljoppQWWH4heYlJolgFXJ9YCUKay8yLZRs++FrFWnk
KKCJ/eERp+2J56zRNjfZ2fJIyZ+M2CEhMmeI+2EKHhOpRFwOaUDm9DOyLCdTnfGYTK7JmEwmH43O
m/Weo6WDT5msMCggmAmsvc7OG5MdRw1LcSSgaMSu3oZd2JGtHwNp3P3Hmv1uk4bJ+pIpZ+8hMim7
8DZrZ2KOYLj52tLTp8Ygp9NGKNMXl4fVGqk8DHgO7lA2qvsFQGxcQ7cPWf9jX4aWpvOvyaa8gd1o
gaBgcXP0wJ4M8dew8ZYrn6+msar1d4suzWyJA8Tsio1mpS0a+sPG7uUgduwH3zwX39GP2lHeCanE
lkfoIiJwQjQR57KeEO3xI2BZQPD7e9P07E44QN8rpjEMNj3cgt5p+moRwzHVvor3mP+LMQgrd3qg
m9Kt7EKsrTI+e6X9go1UKDbAHbQVtE8ijWaTwT3ztNCuCRsOWAd4BgK4/duRR7Bh7C8wMIojXjSF
9uxRjsriNMNAIIS/5+WARv0nBCk/68XOG5ZrGNP6a18ifmRC43pOeOBbtp8ga/CloDcdFvzBSLdw
Y/BNHGPWmAwmLOCRlwroH7c4TgfW27ymZdBPpYAd698R2bnMN+mA43Qw2zkD3lLX+aTerLtixaD9
ETllHkwhOkUlFksBaBazyr46xB46YzIHAM6rtAvlyW0uZc/lh0f3AzW+q3QIHVxD4wE9Q+e80WnL
C6grZUAyHxE7fR12m00qR4o96MSPBW8n9wAABm2MUApqz5YChobWdBlGSpLKAcN6xH8NgxqfGL/t
Dgu5PCZ6+mB5+T9HRecgQn6SzafFgwJjzZUwL9gYBKtW1nP4zIY45Nh/wGfBplaAbh8cWBB6nEjk
LNnw5BhpHc1RnrRedntaD7Lp7oRelS7jGA//YIKcGYhVQ03CSIMnHmjEVYoKa8ybPWVMKaCHQoPK
UUKEa74toEZINPcAiYi3CZDvEX1Q7MMjGtM399YgRuY47cWfHIfKXwUzu1HMfaqrcIhTGqqKpChR
MeDYhZ7qMLoiihCxFvKm/qIqOfHwo9IAbxREH/NM0NsK7bxwKMYlP/9ub5/I7e5+f9u6hzEah7+X
VayMB0H/XX4IDCQ1tIgYzdDah/PWb+esFgQ44Od+XZyGTG2DuEkOo+7to76qrZQzht6BV9HQKU95
B2MVySZYQbW7jSETMPc3CW34AKla5LR4JdCGk4X2ZqfR8W9IYnPjyEIYvwFTw7sBSYmTC902HgCC
Sa5wvTjbva+5uk7IB/hmrEMyVwbMBUTtdgA+21i3BJjtRJgCbj4UAYIUgphDJnYbCwNw6w48o2+3
C6g6vbLq1cGanWLmle6vA51++fr2gCy76CVKiK5tDlFmX3nswBqJQJE82bvPhh6CDqs9ku4zYGme
4e9roZQF/6PuoYAE0P8tiNm22y2ZwjG+AetHK/Ll23jPuCIQH1xoVpBUAXkhuwKzkgiPx4Gwf+7Z
TsJZEejJAERxAEWLettruEbBJK1n9DnwSog3p3RDUdKEQdxk0P02p8jp/YQVkxvs5rwTnFlIG4CO
8kGqMG/O3uQTYkMrjj7D0w9PgMEqosfszQ10ZZAQKLIvBPMQBD5UnPirobq+tqPnYmRCW8Ss90UC
VgG+gpxTA/7qFBUBB7ehPWhdvgGO9Bu+UdOcOZJh7q+SRFwo65NDafX6AWNvg9AEseQ/1dYB7qSx
tQLhEfrr8SHQCk6AtGBk50rFrHcNTh+reReybqlndyu5Z57V2keKAmEGIcwGltHHoOjCYTC/5OIe
biEzDxMo+LwBq0zFZSuUFcw+4wJnKg3zea7c3CJmQ9WDF75ovNv+hkiL1vdYNGQZAi8g8DhO+pzf
M4aiwbiaSulhr47KXLdlzFvYOZQ/GTCGLyh7zjV2LYoNp/Q3npQTRI2+Of7rLzCMsEFzg4jL0u33
EhFPhU9chedZDqAMcRxhPedVomaRisFIzXULG+3TPQa6Z+wNbtEb0r8V3yhXBOFWlDT7usZvDkvD
SUZaVdn3VLFVIY1jEgX0+XBQhWCUBvqGLnwAZMhcrNoFJ54xS/KhCZCrqxODw6dnqi15dazDI1XB
nUdNyBG/QMDF9LKS7d++21O9HPazrgSspSBofc3B1sGRzhF7dU21qDcXQONThvgzQRiqY0jjK7To
LaMnbV2XIQdaaH/9AwJobTrgpx2eZHb3jmxK6Br7tO3eFm4Dcnwqp7+4rtjIPEQYd3HlBnuPdBVn
vhcLxsUC7q8gfhXnE8hcXpgDoEd5HjwIqgmmqNGwMznH57WyfM1rcsjBLF58mFyVm/O8eMVcw95g
/OB9M8/68hNF3BV0oecJhcII9HldbriL+XQb0HrMPVErOAqBRSBNACEOSBl4gshfIoFv3sJtN9o2
AMAs+nMZVr4eiGncMKueQxZUL+DOwEOFvUglyKXd1eNrcZ3Au4O6obugCqdsgA17IxmKkB3OQF+A
iDdvxtJHYdlhJQX7f8lQtruQXz6XJadDTQyL3V3sjR6Yut+PKZQUJSzeN3HnsMi2Ls75u5DIfnuP
CFu94/GDu/PegP8NbcBfx5t8ETeFo8RFaSlY1+RjlaRtIBY9CKLnCJarbt9LPTjlDbljL6uHUkxH
hUikG0Rzx4rZmljhD9cuEU1hUwymHb+0mRaeV8fVgIXnN/vi3qe0WH3/IbY/39OfewoMc8DLyd6x
ghU3lKwGZfxgz/LsXKXAE7xKwAAW8OBAEuuN/dAlzA40xn3VkZpBisJ99IOvFRjkaw+8cv3YOrvs
FshImw0YBieFXCvqJkxHBYVxnLFqurHhfXnuISrtOx1NdgMyy57sAmXiBeaH54iNJngvbrzi7+jN
dFyUK761IdvQLZkFfsIKLc3KzjmVIfkUF+fFQryH0KT2Wsn0D3tNt26GidFOl3CiQDdw/JYcnn7p
/2AcqFCGjUIZ0SWlAHEEbqY2udZ+s7uI5fbHxcBVrg6Q3MmDYSeXBCCTJFi9dL9jVCYEEoBN1VOs
G8M1npl6hx8lkbBz7jQONT683wjBj5zoW8DE6y0ACFPQdlBneiaasBqw/uzIwFuJniHvgnNNIFyI
i4BnZ8uWpwujO1KzHdz/zYIhf4G5XuwhXgQm57UalBFqXfs3gnIxbONgw8QoxQfe5UQkPd+aKY/h
t/hPz/5iENiyvJBHE6UCdvmXX+HTPS9OSNro0MCu396bFRVT2aXvc6qElsX6Loj0EJe0zk1HzVi9
cBNQ26P+Vku/3plQ+9EFV+sVfdGFmdJuWLqATDVAYP7hUvYpEEfUHRwNUvM1h9y7YcWOR/zodg9H
jacE9Qb2HKoSa7+CuROq4CM+WaTX/h2WBC3DAOAbDT0OEZUyMeIu6LH4gIUk5pe4/KyZIiC/YjJI
8SXwJkR96wdibf0XA9InhHMixUSOGpwJTO3qrLs7vbNNszvAkDG0B3j4315/VeOtBBbm0zWITWXp
2zWolOCijHQy/a0jQfsS0h0lLXEPBMLQzA3FTHLIjCsqBWlzpz68Nuygc4asMsKYv6qfkOTn5dCV
yc0g5PYfD3JllzNdFNPKju1bBNPe1rVkVbQaR7PbS1wCrKTj0gCyhnbn49xTdVuSUfLSr6OD14XU
ftzTK61vS2ylYM8KtkWc2cb+TuaAwZ5mq9691vf1W3cGqeEjNrGlf8nrcLqTgTdEr0loIWgh3e7J
esNpDGy08RwMCVUGXhFfmWruYauQscBh9vooF055HbJ1iarAxHV3rrNvZekF2OdOqGLtt7AmlYuT
35ErJcX3yZMwAsguqLgIKA327vcnv6171tt/Rpxz7+Xj+USyMtEnVaJmN48yz7aAARwIkDwRE40N
XFXPzgEzEkUYJu+GW+204xk6gjNIiF9+M/jtBtnsI/oVhNh8mbs/SFqIj9Dcx7LHzmgR8ci0yRAP
me3dxadZ+Rd8wPBzlNUqmbJF0Sa+XyeX+JJDMjEelAnRgORjUwzxKd5JaI6q+IbmQnefuQHCFHWA
JZ3AvbkLf6aimxpyZ19kqn+t5xdb5C3ox5/V2T86b+rDw/rZi76Q7gG2GC+2GLVY5KadjZfPraCI
X7SxRBUGOgmAn1A3MQA5I8SfffccvYtXoiABI3m4N6rwLWJLKj2F9Jub3Y8HU36x54B8nM0LRbts
V9t2gtkprNGS+R+WsQZKdkke7LbCtYAttM2Hc/jy7SA+YyCERcV+iZftUVRRN7vKrCF8/LNd4R7F
TWKfdueiTaiwGFRJ0phcYZAKbf0ie1DD/t2XWdrho4IzteVkECog29/9b3NYnWIWweMEA3BrkCA9
RtzfAdxdjKEEj8lSdbX89LIGHllUHQPr/e/qPzA1kpMO/YRg/mKzLfvLA4zU7Oc3cRuw5qMN0Kjj
qMWuLiy2IAz4199Rr2d3N8o0sPmx77Qf64NCizkVnqcmcoV6Fajiwg9vJ/vBktZjqlWjL1oBGF7F
pyJ8B4km+63u3B+eyh0lmHO8P1xITWs/+isuVpk+kj2eilkrxUsLVQHvcv0fSeNn1SxN5I4fB69N
581UJP38W3wH8qYtV8NqfM5aZB1ni2t+qATQGLMTVBK3w4bWD8tT7T0BqKs7OldGK0cFcuSgXy20
4RnqVhEKgU6SxzMcmOj9pQI9Ca5uuE988JOwFRNG46XsL7guQH6Q3leOYbfkP1QxNgxLgEGn8Y2G
UZSV7/jkTTWMMvgIWx8owL5nxuwxEilJbP6l8jVeg2OHnX7MdAGhSyNELAzWtDvssAQlY4semYqo
sIGWEE/rU+yL4+P2RkmhRvG84KRaYbZiMkTVND4sjVn7BwVzXgzYX4hmWoqMDFHk0aat5IjwHDN0
kQRD7x6+YmxG5Pz9ZO4fPglaXuZMr2WMJQszve5a9sjinbJPkZgE7utyVyFyaq1rBqDESkxhwUMI
bR2n6Af5nQJpLgvQXbukIMYlQOPySrEiWgBlXKyKKw1VCMDaCVhZ2I/OsYpLlQUB0RAt0808LCts
SeKJYTKEaWl21PcEF5GjzDqWey71PfJmh7dGjUVfPb33xRcWkWc4bRwjP2eYfXD6e0j67BVrldyy
Z9/yLW2HeM9ieZV4VUNo86+vY949Lz4oIhhUybYYxIP1LzldzSEgRMTlKZndlEZayKtpNP5E7ga8
pYs0EOl0xRpiMe2fHDmCXRNtOe0jsTNd8p7iJXsxk++GwlJIGykK/g+hjVQQH6BhF8KRNIYwahMd
MvD3dJ9xPzwGPQuFk1g5Y7BJlk+Dlp+rOO4Ray5nUoDuduBXuZ7ddgNsXfj/JLeEh0Qlw8VuBNf1
K0KzH8EopHp4XkCMMswlhOWd0fh5R3iIIefoY6Nf6hyR5SvEb4ZFO32ftlFvChB7iugDxKXVsFkF
3cHdXvYsFv7BBm8AG9H/PJZ1TrCO/N0OHZ5CZCvA/s4AjcjukiPwa3ZIthDDNDQ0MMQkbbVeY85P
2Kvmv6fVn7eywwqaDv/cz2aBerd+rxnyUUcXdN88EeEgOnJ2E84t8hSkHRoZdQ9GBjwyMs+ENLmF
3ZQMItz5cv5yEPr4H0wQc3nAZrkeGy2QUlG6hP0V+zdTJBgBP0d2nQGHQEEfPhC4xteUMA8gsilO
O0RnzD7KgnQX/7ozIBONyQCCAYEf/b5/Tf8j6by2VcWWMPxEjmEOt0xyEkRAvXHoQjAnzE/fX+2+
OX3O6b32Upih6k/1LH8jjfrrY6JoasfexW4URVGVohTqOMMJ8PvfNkZYM+czd/PvGmxzygVAiCKP
5K/FepQaExMDuDW6kEFEEURmXB9PAO0lJZjINAg1QNBCucNjNl8LAIUtfoGuHqJ+++vamFCRBKN4
9fv+yeKJftYAlXc74g3w86ekYiavid4BwKJp1gVNNlmmAorJThcMCmql9mgQEVQRIUYxv9sqOkfq
3u66telhebR7spHxm3OkoszAXL3DIPDVH5M6IfyzTb4Rzv7cPXvhK8Aji4rxrFIR9JNuTZIV+Byi
DY4TDyc72o+rhgA6x3JDVCklPlf3PrpQdRVHXWbLyDDRW7KbUTwscfRQcKxH9mN2S05rChfsQB+e
Gvh2yTh4iif9yHxuhPnF/+LDAYaAkV+yARTMkCV1yjZwGfAOh99FNPNRZ+wm1PzYdHqCd3LIk56g
hjk5XpKv9VmfE6YWJw90GMu8k+GzDnYUCqcE0Hlr/oE4Gy81YG4K8q0MH1nrg0UHTAVxcZ0FCHao
83HFSulvF8v47vD23Z09IG3kh/A5wQzEgMOufE8ikJLPXqfAclvkGQb9sOGRdnXD3SrZstiM32WF
jlvHoYbUqurDyB69qoPWqY33kznSkAR+E1it7fXSP4AONbio/oXAADT8KCJWWNhM0kWJFr4hN2X/
UNDkH/RJd4tACr2Zo9WArxFrLXdE0phvcXbhJpouQQo42IDAmjmiIL9ODn/o366YI4iORcaIXXzF
8QVLd+GCQgLCMUe4DXF7p7w3HRKGyHF30vIlhxY3K5IcwPYvMmKyf67cTacxZTkJNTgqCRSp9pgn
8s/426frIdXd3aGuxy6r2uEwFTnUfJ99kMC+AIVR+TyxgJBmBt/Mb8FbIi/hHJ8xEZNzZK6aCVIo
h8AM0uQ95IGzJ4ecKDeQoBRoxnpRZ94Nh0ZKZpKFWX97U/tMODAcfAjt2qKh0v8QhcIg3VPaFHS9
cCYeYTOgf0CPwIP+VxERT29WnsxH8N6rW0bFgk3+NL1sjTu3YNyzBgEbtmnu7YvDHLwtXMrW23u0
htQqePPJAKUbZUeDRSNHSFZLkyH0YNQMFEaiv/UK9LIy5g3PcfjzP3qTAVNbfThvGv2vMSDHZTd5
Uf09gLayJccKMJfBEEoX1eZkaL+C1kEfkjuT4NogHIWP90HrWYF1XIxLePVfs5MHGTHucBttrvER
KchyDROFmvzkDWbH4o7oVve6OYnQ9pD98jV7GeI+7DeAvMews2JDwhzUPm0UkQSY40w0omD/b5nt
15iLan3rdK0+aY+o2OwaY8q9FK3oe9b2e8io8K5AD2ZHGvgXiG3UxV7QzHf5jhhmwbC3C/oFv6bF
e9HgEQ3GXoGkAGLsuojl0A0bVLxMbSW3caSRCTI/O+RGWi1gIDfBI0E4CYpH0/1QmyT36dISmQjq
8XEDn2754LGDAlVrZGH6s6UTV0ZQMOka3OFbj1+kOHu6xh0/GJi1e5nU1s+rg5F5Y5qCT7utY2Df
iJFKtGQtm3GABmEZzFXd2UM4XoZNMqbtYgwDuZWOemvCh4xekAyIS1XN2D+Z2M2YV+L1rlGH2R87
xjtczUt4C6+SajYFjxzDE5vMT7mETdWNB9p7BZ4B1NgOHn+nsgGXNt52jSVI0tPpPQ2IgY5E7SD8
Z+zW5DHez37gx6hzmzljwNYDgZBuF6N6UiVQuEsEn77kTngRF1MgS4c9ITX669MO0sVx5rQYGHOE
sAG20Gb1pEN82X7axo/zmFAz0I0j+jESiXzCysjxt5Vlk/RcdJHD2ZYwCHJXxi9kvEbWNgFeJdHx
Mr+yCKf1FGFzjf3taJKdg4Oxiw0cCjoNH7W59UgulwHzX/0+2ZlXp57wTl4Wne1l/AWf9R/ZgBtZ
WMd/KfnYLtD2vo3fgnmjzIMFrUW/792mLcaUvyaQLSBNk5eFupraj8yf5epsEAN5ZM89Jl//h2uK
KyM8XLXyZru/7DGJX/qOjCcSzICP/8U7+bXINZ9ekzHDM2I2neWEk1Sr6ym+j/zm8NiAlviCvxHq
RYp9ilWO0SmXujmT8b/eSOq42QiTGv8PRyYRihSFKHfpvCNB7EB9180p9Ww5Gg8Qk6itzQW6J2z8
AUQi+b+E9sYdgOoLn4nRrGxCyCQU9F43EO0htm1F2TUBCX/N36rb06rJDmqCNDFb/+bYKxoiRxY+
6mgMvZF4Qa+LV9xByPodd3rai6uiuOeUZZ2rPn5u9uM+rIondkbJ2PvgQkUR9EU/h8IgxzQqg11h
YBfdaVdf+ojfER9g6VwwGqzBh7AJtJwyqfOeM3yTmQVkxNNVQFSMmw+8adQjfz9IMBLUu/ZgtVw/
4hWvPSK+QzFf5K5BRzNl0XiN38xNQ2RyMMYt8z5nwpzDBC59cjAqA3DX70KDDbKaqN7hZI66nGEt
3M1cin3uRdLnrvMb4se8pUBaRKmFHJLKuAZVYpjud0WWDFS/YhAsLQhrcXI0PxoUISPm4VpxBnXg
V0HM6QBp2eSCKjA2uJLFZ7W9pikZifSNpw1i5mLpDTa7+ScbfOnf27MjY+ogBLTWpG103cru8Hmt
zZP2sAGH3ULPcBoTLBg3HPR6GbvBxm5mTFpyIKwbWHlJ8FUrUYZ3YJzQJZKZjrrVJMXvHz7e0gmi
aYu7qI1FoAG9erWaEoCYMCm9jvCIN8D8iY+t8cW09J4pA7yp5/CQvFUHk/DXazuoC60uMg9ce/Om
hgCFatL13gZjQskygkPAkiarhfyilRha31OJq+KMZ4ZSiwXNBAjcYRZGPcl8qY1+2c0YB5aADbtk
cOGNrDUu+0sfOKsbgJ2n9xS2CUyn7VYExMWkpQGttoE4nvYLl+coopXbMglywzEOtdDoUd5Coze0
bjEID1j1ewGyCE8s0P3pHJNFw3qEBBRj1jJ2LgMyp4IYkl/LnMi9+YgA3/dE7AgbuifH7T5h6aIu
bkYPl6/j3zOUT3wZAZw/3s/jqGfBvIxeLJdJf4gFomc8qDqY6DweGG/zuiKy4MfY1SFQ0q5p3JC9
pPvkjuXm9gIdaL6U1N5vp8Z6DQNLe0+2JLjfkDzFxvRJWO47uiIc/0ZLXJuP8IfK4j3ukCV2w4uL
pZr9sbQ5Kh04ujvxD+6LVFJDxhDQtThNp4qZldqfDmE9X8SAvezv/G3Ob/QR9OoIwLIutzwNBp5A
uz/Bo4lO/knbyzZlWAHp1jvkgXP4bEYmblFZ2z+3Z7TRXNQRxcCkQsDT9GqPSB0mO4Ode+KJfQTL
sG+LimM+Yl/9WMs7i54KFJfRJpDm9SxiM2YUQPscsBfk9kqm1AWm6JVxvcghyWVKG9nmb7uoe1Iz
khr9EkwID/pELC02Y2RvDfCub0bW2Y/TnLRMm67pshbpcSuAGu1OdwhS3xgBmY7GdBca56332KAE
Z3vZF222V8mDA7pG6jnh/MZ5YN/DhyHuWU43xhFakNoUnPND1FpB6VpIAcA8fYa2LVE0iG6dOOPN
e31WaPR+KP6jvnMKWosPKofliX/JFmGAPMYuoGb3NIeROMa7pG8P+BV7s+dzZB2MLTAko9D6JD9h
lGALHGlDl4EYdwjdwuGPfRCJP15OrkNIYrmUD5M3QL/cmx/iEWnRUS0/7Sfk1Nm5TuvVw6EQYPxF
7eNmdeGWHJLVwa4AK5fITLmUyL7waNj4zA2D24iKlt/8wxwoSQc1O8A9JOmPG7ZJ5GDN5YraT0pg
QEyjN275REGLO8BkjiQwH/Q7RenP/XGF38hc6VHg/eZv4M2hAAyqzxLaqR/SVP6B9ruNWsAnuGf2
NrtTib8QO+jdgkEceiKSRrbmEDsG+SJZpJBqTB9z46bd31rXOMUpr2jbORIpPkRVfTMOq8o+eD0b
ZbazLEdE6wytLo4JOIeue3aKE4wK8U5UjvhBLIKZ5lQGoIgPVB+1TYKBdYL0OW7uRNjuxS4vlmbB
zlAmVhQB1nk6/aqYrpRY78ONm7HKm6urcBb3Cye6WP7f5pf04Yrn1bWxpBpxH70sNAF34sc4tLXh
35aRWVjTE9LbLdHpsx7I8ZFOf0/KdvMGPM6FEXEz7jZk5EAG+lfyqbDN5ScY7e0I2X7tVwxxmTCv
gwvprvgVZJOQstGkfr0SPye1PsmA/FqCi9ktYtvR8QwAufATSAGYpaoePDg2UHRKarIM9+ED7xhX
yhLTBeImm+xBDheJfPNbk0obmS2N+htUivPhvqJ6GsS1j8cO5ZcouA8EKYj3vjltsNSoNtMndBTS
Db7crYNEvCI9gceMtyLdBxWQ/tZ9e18OnArbN/CwcbaPcLbkqhurU/JKn5HE3/AV3XM0gIFlofJl
7Mde4+S/mViYmPhof8Z0hJTH/Z55jNCKN7Mfs9JAviFYPvrQQujddIH0C/gUvcHd2KIt++gwpD8y
RnB223ilQKWh2V/6KQPmB9tMeSm3HXsA5iU+hifcOP9URqwPOoclf59N15Tsxt+8+Kqv0VwtLQAn
LIJDY/jvAlSN2XtVMZVAXm18waIDkPFknq4NOAuCMSb/L36lHJP8TxtceQfWwIsbWi1fvizEHZmj
Um6wWy3sMrEEhD0sSrIr+f3GGf1XhpzWeI+Ha0T5wJWEqQEgVEzQ+qkrFx7Vi9WYdigqhvR+GJ1T
wGJgZl+cdQgp2DCSscq1fAs79m6BpTSQpyZWVzQsKWIZbziS8Jit+7AIREKdAPEZnP8wkRKNMIgJ
wFL/DDAQNPRllRY8A6RnX/cDdc2eIHGSleltEVnrHpLS9GD+Ary/7jloFKe8m14JT0n21mNDb66d
i3PB9Uxh816fyAnApaXz1qOBeR136O3Hp/izlkmuAniur9PerCq5MUltSlhxlAU8NmQFuJugr+/m
Eb/aPRrgHrfhgkFl5wi70P4ctb+fVP4SxjQiiovCoR9w3FBEX0XuAJ/+8g8Aqi/CI/Ff6TxffEjJ
J8WMZxUHG62myRjybD//giYALuMgrDR6ueZIQej9wwL1z+K+uCUSmHkHal3yrBuJpOiRm+IPFcyq
dpi2qML/PtqWQllfen18zmRyOmjy5Qhk5VPskVQYjZhH5t0xmjfBJgcIWGktk2HYo6e8R0xKFib8
W2vbWQWdCz/2Usy91T/mQWMWQid9F7fxAUcIajs8I0crGNiQZXy7m5ZtyXVDLuWKh4DDAWJV+zn8
BQBQLBnwnPgYw4ZCoCGCmp6dpbWbMPKAyD/OwYshkBabiYnyHR1zxq+A+jbujLvA+qCStg7CiBuF
TtAmZB6vIb2wa/2huIUlM+0P7xckipEbDDHX66HeXNHrWltVZ12k4xNoKzLShm4rgg7FGgpCSyQU
N8Hb2M4HIGoD+uu+9YShGE33KZMOSI1m8XgtXh71+y87klySda1j9JURTt7v77DqW2wIkI6f+XDI
LXQJHoFOp0vq0Z7sM8rHXfRDl84Zb0jEmNimqr9X2PWH+Jel7mGOBKl3W2/kEFRjQLL03Dez7TkY
H6oghx6yoMaEVsHCftWIFXl2b5hxEdriaCAMAnGMv9X7zsum/DK/0y3WHyZDCO/JKsTpSuQRipOO
Bjt+yltCZeqIUQ3ATrQ71eT/bHCi89j9BBFlTSXUA8f7xUaCCz42xMgIG8KhgR5D7bx9hLEINVZN
W8T+f6s+tBWqPB+8lLRUwJ0IFPFlviqdcDGKBM766aCn2mQTv1VjikuGDdWi20fK+WUj01m3tGVt
3Qcmnq6BtmN6xrpFAVU0kClNyJjha48AA/W+jluMKhJ32IfH81CfjcQJ/kiiv2EhGEw+Cg7pRLLN
kNFZ+I7H+3A7eTv5aFLRQnINctJAFwlx8UCj+CJIfi4zeYGc2TwUFhMC1MbuAHBOphsAn7HYBtj4
YSLu2MKQOeC1WYn5rMNHuE6InXN4VzhjIH2gcNYUvg4dsyFwCoQnyY57awsNBjoWPJ0jwCQHILf7
j0dx1WhWdguJVIANR8FGzWW/PCZEk8qHf3YsyF8AsYFysT+paa5w0Qr2MyCUgaBbwnUe5tvoIxxl
HgqaRp16QMik/BocOEwpEiGpD+GDDA+QVxR2+y4KDdo0/RBIW0s8DKLxhlP9tbm5iTAh0ILMhnQo
sesjglxqgnO0OX8r1W0LYFW8EyjqLGaE6HNSwwnxeoXnzVXmRCEcYF4AHfvJahjEFR1Ui0rvnzLT
ak+ILuaSqPX3/ODvVy8X9wkDhvEJePTlWk0UJA01slmUHdZFTeVfDW3cTXuqEOZF0pNvzY8XgfpY
bdDxU5sAq6GxatNWH62MrYcY8I7Ar29ISC9sqZMyeIYbnqX8R2mlONMbYqBzgYwAlvgzBhHTo+hk
fhiO8eS4H5EFcSUsitRl/MvIa9YEfnMDjyK6bXSOVE46gW1UjDJniaseqpEUYB6FULA7vdtVONUA
it6kmlxZdgTwDjXuhO/elNz6L/U01zOaLig/UpXVe723sqYxYtq4urki6fvn+gZaIXDeAt886NQk
pDCQSkn5Jw9+FF036o17EHxsB3xGIoio6LDr4sTEGcS0lAsD05mqdFs384b/Q0+O7vjWMgq5oEg3
Qk4PG8uhh2xmfDN2YcP39AHm0hn0BiHWd8uA4sDvMBbTEe4JxWyyM7LeHGeSFzNHKggWTcPEJ4Ir
6kwbw7QKNxnpHBcyR5FyAmlO/uVCmJIyzU7a7ciPYKZBBd7E0CbkL9J2gMWTca3gp8qu1+fxgQvk
hIZau/gFLNTmocLL26GR46gxGHdGlcKvsmGaLdQhIhxiMtxVNAsVj7dHmsEVe5dlbK75i2nXhmW4
iThTyhbHWr1+4+lJ2R3ufMhUb6IIj5rmf4y5+51yX1HcEkS99+BknRnHFr6yAN+lzmwxIA4YLx2Y
662hC4h1FyDCx29mkGXCsNl/s5UN9J58FRwu6ZIJaoZLIKOOJaphe5RqTKsCzZ8RlazbsDCtgK3E
jYU07TYgDhNJEHqik/ZYL+05m5LPU/KiWbLIKl5AFgkjBvkyMawyawPQE3GqO8JYXsQoPngvZHVo
1eyCwwYIhndR6Zc1/jOcbUxP0zhXphOLf4YGI51cAvL7VlMCPqCHe07tEgNv6QXUHLMf7RIUBtz1
STGHG0gXl2HXLsVPNVRFaSdtOyERyDswRwHJFTD/6WWyttCJKxg9sJQJfjHo9hRRMGpJxA4mNtvv
1fiwywZaARlR+W/68YFGilRNKsg+7+vbWu0sJpKTAOhHTLD7wYyB4Tn4b55sZkWr9lDRxPkxZ8M5
vRxuAqtlGJiEJ5Mq1pyXltcmpiLcDzpT8Pp6NIfjt/qSi+z/oah/4L0Br4gY7jxkRoZLdKdOMkl8
ww6+AiVhTiz/5fbU2Fbth2bjDmSocSvUjBW9J54zki1+Bws2sAcmkSKpsWlAWBkd5NXYuh4p8TGb
LxkY/CRWysSGv7IhD16TSrkqZn9QcPQ2sqlLZouWUGPaaMNquBMwYJOGixAd5X1EtBlenxD81b2N
f8EBucPexJ8Hh39BimE9F3e03mjqpH9P7sJfDubF1+P9GNgMmSvFbYEhjzPOk2yJn9mwmf86Tfee
uJRcRnH9CffsFezknx40mYfLumShw8WRXsE44BuWJmDM8Stkck3ZdQlLQdGRhq8MEdVUoKJWwJg0
yrjFgt8h+75IEqU6Z71CPahcHZ5iFtzhIrgBGTNKsbv3UoAIVwIpVPoKW6tRBrx2O3PHPswsi0ua
2kxfUPktpLYLUBY/NRqWBNsfZrcdS/uks/J6DOc9761iGZa0U+jxuRYLZt0mMP/U7aoKBuRe5AJZ
NSZTGbHefxkfjwVSpRZSkQjbD8mfOgCcuK8xXMMFtf/5erBrE0D6N6I8EHUJXX15KioyXRw6CLaG
q1Q4YtUtofdInKjNan42bgD39tYtxZUYvpEigHHh4spx/TEdHHafN9TW38nlaTN0BLra2B3Sy5RY
MqgX233EaUJzyFnPHcN/qPCARVwZNYc9iOeSQtIapR2LEfS/SZT7PhHllNgqKUumVm+t+17zbKjI
0g0NclIO+A0N9C0JCGgxOv/Tuhy9hroLVvcFlhA14ltjH5Lfysyjtt6jFxuR9XTRgEMWuP/sm12U
rs3YS78nIan7cH5zmBWAS5u7YR/zN7/tIiZfkoxT7dHgIsiCln7EPiOltzETzmg0Jn8kQAW8QzQo
eHHXmkngBdN3htxEUC7xN2+uAUTL5zrG6x27SWcjneyVKlbjmbmSMI0K7SKinld2pgCoou/f/qbE
HpPJSCLNqRiXt8MtLKdag9ioMUY5WHxopAZevE8Ip/K1yjcEXnYXWs7DMc3yZP/sOAsRD9tYsvVk
xQRwainG6+kPfA8rmeHR8sc/cwaFJHODG9Gny/VhFyesh4ysEWevFww4Hg+4btkP7AnEoOhW+CBk
impyRF6SpBxE5R538ggxd7/GoVKCuMF9tKCB8EZyf70bOsOkG1pyDGLUgQgHz36WwXt76HaFMcDL
auvdyTMpR+B3d246zpw6uYJ/feyeDQui37MrockH8jb3ecToZmhSt6TewDYN7s0Nj/8b6d8xbegF
Y5G/7iyzsSgwdJQxnaXsITmLQF4uekIKGvtMobcQ5zQ12AzvKt8SBhmwDMQcl+/SsO0V/5qwU+qE
JI6z84wTQLddlylc7AaqSh4BnzzE74tflcuDQTUxj45C4cSsEcOFBZkfidCGA8epzOFYPLkjYYi1
TA4jvNfM4qF4xP3AghY3tS4TtzgqYmAwG7TqzIVIUAYaSn3ZMuw+RisOhYJp0hnu1SbKDGexxpOt
jbTFpa8dC9LFtMtqwBd5mPwa0p6sbTwiIB7DuC1OTHkKFPlrKgxXJTG1MhJlIAqZW0kl7gUILgIe
AavobiU4bOVwmw2tAY1ZP7dZZ6CZYHQnfq7IPuS/8cahaRCkENIKLpyyd8QpS+ILTMeG75HAENLZ
UkS6APN2jOc/wQWAPovUXg70HlPJRw5PkwxnmHnKgV2C4fSoKNelfGquGW4GOf466d0/wwIG4MTA
zOXtFv2zsirLMhjMNefP8gDtlgwQimyPg15RCvjRwGhHbyQuGikUPGb2GDuJZR7XEunP1FJejAw1
5q+VaCYNHqKl+4D2OTQtH1mPwYM1pot6PHbOeRJ3vsDG+wlhDU5ctK5awZfkODKUHzUTzeB2UbFH
JYC52Cv5WGyED7q5vsZfiJOcu1kDkxIYY0dE6zbvMD7kGKbK5rgT/SfctorjRHzz9MruPL9DoEFO
Yc1smqRJ3EjTxiQ6Bi7N+dIjIImvxsSCOHvHV50eyUYR49YkX1DbjfyBHr81fEWep892IRsac3HG
5uWJP9Ll5PTTS5vjllpgZPk5D4xZt/HuT85uGZvJwIaklLqQUS7oSlK0xfRdt3ktJlUGuKgSZd5w
ZKYgPlQOxD3OrzCd05/Z/TJwHHt9tSY7QjFsnAggslgv2ty3dk70iclJGGo8DvhhLcUAwERznZ1G
8f01Fldn5sV6KXfev9O4uTWLOEZYaiRb7MJllxt/v+prVv43Oaho31KbrjPJeWSru5aARxIV4Lqr
oVa/tJVKoC+p6iRkllQKWF30qwdkQimcFZOd6ZlbW7w8Txgp5xJ8csec/F098S+ziChyLjwJQJpB
RIm906mCCd3h6LLuf6L3Z1r87Ktmb6zmT/WYS9W45Wq/6hk76d7W2FDtIKPelRiIhNPnz+W5nlW5
NLgY5DRiwKP5i7bQfWELDLHhZXDUM3zg2XlgFJjUWBJl2cxLuwDPLkfzOG5/daS9zDbXZ6M/puo+
sbS2zYHV2zR1WJyQmtBqdzQoMCv3z7aF43vTeoIWY3+h1YVfajAY0zi0PIZ59/XXXWFdHvq3t6JM
J11wsKj8yX29iQbKsnwCH3hThFd4HHV0LEzE29zzTfRnKVFUk0zi43O2cEfFFW3sphXydi0VtvU0
AQ2w7TpXvA/fqvXI98PnNJ0PLN8iZUdztuPBZBT6/o8t+4yoCmImItO7WM5Pcyx+Axpg18iNiO3L
ifi1AcQRHDNt1KfZas5PPn5kYxI955E2B33gTf9bz0y4nKKM4szgHr1ZDpVxwwLpukO+4eynjcMS
gnF2kbgo6B6apU1wIysqaB7SJHKgXlx+SFutUnQ48t69d5xxNB50YYWbIwaCMuDBNRQfkj9cKcfh
NNJCmNrn3eI5FUV7krF7MPq5q62dJgmJBb9Ngp5tgEoI9FtvZ+eltli8puNndgvNGVvm6TLrF4gU
Vx5jBL4aDTVXOtQjx9MVAoLybg/1257mFlfUyiAoxy3RarItCDlge89mLTP4+Yt9BFdmBjOunID1
ZAZdYzErilv+S97qxw0hdx13GSfWcRJyb7uwQhwXygN8Wez32lgP9IKrC6PMUyPHIKGwMEKZxYE5
F0IBF2iRca4s2irgcNTJZThpWAZHmv6WfaYlP0pW7F+cSuxrat7xPVpQjgck1dCBfV2vvaD+yjjA
Mdu6qizjw3rw7+bmpwkLD+f+xyUaLGxRyHEa6zFRl9m7hG8fOvTnFXOrpq6sD/Td54lBLINA/LVD
jCJ/3O6GBfcI/4UZeiYwFAWPl+lxwsySejqHPP5q8930Am/SIQzEbtMW2B1ND84OMHhT6YzE0HUm
vXNyP9S/+fAFxWOc0MGytPozgysVtxJzW0aICDXpq7Mvpx0XrLJTHuxqOVvR6GhJmaSrp29w68Z0
3RwJpKOcaD4ThgTRw+vZ0Ph16R72HpLqNgq1zIpgTP+IkR4OJVzomJb3LlAJXRlKzCrFqU6gDbHH
W7eJoffBLQBR+mXgM+ga9nfZldfNMlzm/Pav5n5CZUt0DNT1/c0zJBwnjvVssNWyIlaK+AV/sIhG
1ok072X4Ns7yvALeZ8xyhAgjtGVTXns6vfInUHbh6TdtpiMwKGNv5HtvnkPMPRPTRBjRmy7UUG4J
AMhNLjc7eHQBKERmSY0EWtnKb//NgZ8TXk7GWtg76Nl03eZ606gz3hpDS0TNzm9osro46GKoV3G6
LkP7bvF5aUQ4yGY52Zo9jdwrkirKPZE5rXmM4ZAnAcrP38RWI8VCkoMGxOEcTLdzYIz6yEJp4BOe
MU+/TqqS75pXxptAT83e5nKMgSLiOD5TwxSdK/V1/LZj165bXCb0PHC1FXDVv/QdDrKRmjgaOprT
bE+EmLOjBhwQOd1B1E7eMkXR07Zpr2tmyZd+mPKDdkI422TbAS+hsenFWBcMekCsew9dMctByQD2
koIouacklzAGKo2ptDlVOlHMzRDAu7yNRUNjW/37J+7HynzHX9TgvwTsR9WoZRmSLZXqcsIDz+dh
aNusztomR9ILPiTc7LLZbDudAePQwnLDeQXPkokes7Sfp70VoubdlBG/pfSKyFz93dTvLKw5cE4I
mSy3mIVwHxkBjzehDGLCryHwDjRCnKZkE44sV5FIiENNr2FEgi9rwY5h74i4iNEvvCvrRlQeOVSM
FMZC4FQMpwLIqLRJtPwXr5UQnMi3htsaM7+JR6fwjMviklKAArz/N1dAU2B4uKZwMlB/fnn5n42Q
gdU45uxphlQmtfuOodAgfRNy5Fy3b7rG/Hx0AVjZqNJtem9mg40Xiy/CsazS21jqwwdn/4H7mY8N
L6HiG2vqjKMwuehqLiqn0Ph3MsniB/YHBPGosNjbg/HsCpzKNj9CT35Vs3waDCEb2cwzMFyX8w4i
hGa8aX4gTF4QkmiQ6Hp3Y1tyhkCnBnATsHu2V4woAmiQwLpblEVNtdySrqQPqKAd9v0uv+Wsi934
qjBbMhYlPRpI5oDU3YrMTVCgu8YIab7BV3uS5kcWztV4emW7y4Oyh2s69BL0m23xbODQWOE048ga
8gP0AAy0ClDhH9aHHPGHXeHQ0h7S7u5WUHxlTQQuqMa/WPwROtAdl/0SQRBTW8P7soDFLwb6vcVD
J9/T+lUuniFujTeY3y6RirrKmj1teMl6Mv/wew7vetAY991lNrTkhloGaCW63OerBpc0GLGyq4Rs
CVgHHJTwUuWSrGOfQv1sSRCS/uJM13s0HyOqbWAjZoDQRhG0Y5eHcfI+8xBsF/7jSmpQShtuAXzw
ZEabB6QjvSHcAFr7+6LHe0fbJwpFWnUeGiuJcu2YQr2zoaRsQwDL0//gqUZgyR/bsLvRiIVh2wyp
UyhX/51eqI2JM6Sns+1kuW4F2P995JAE7tOUMs675HVJCX/cUFjUMsJbQa+VXW79lAuQNIrUjfn8
NN1OQntOD8mDIaEf/p3jGThCvKEUoEdYmZ4GMTXz8P0F1BUMCLzoK4QbPLom9yGPId49NFqa7W22
q0Mcop+dBKle9a36ukVRso44BQVf2xolfD6Nsy1pfhQWOjfFxeC05iPXeVme05Lj/rbmLrmjKDpG
a5IfbcC21my2qOwgoG0SfCzomPzfFFoxTgK59oK20mf02MzwzKgdx+Br2ymAikASAHY6v4JjM2gV
rIwfJy/lyO+PW78q6Wt1zwSTCwKqbSBXsqizK3c35t2ZNwCRuba1Rcsktwec7WSc0vt6tyA2oI09
AEWA37obgyOS369+pdsDTjEZL9H3m0xB809mk74fXJebu8lrh+wJq6JuazKaLwfAwolVEtsBaPl3
eXuPnfOePYxGTJI7OALlhmAiB2G9CGokIzj4BYBhi/0IloebB5T2g7tNh57S/HmoqlkSLu96NQ/R
oGLd/2VzhLlD9fvCJ7z/avQwzlBzV5xx25iVYHBAECpCMpy7M9FyE9Xkv5RPDbPqSXDpj7RpbgvA
J+7R2dkJgnGtplt9agZBkDVo0jDhe3czI0gblIY/WnpYv4vCLnd6uWvqOLM2v8UDZSKAb8sIASCu
WsjHJisFKRiRL7+JtdmaW92h6PIc56OBuPshaCdlRSmQiiFQNIFfsFJcCNjPUzsZOLp32AOdZ8Ay
WdZyPFYg+FhJoxicY+AUogKZphv5fG/3QLFMpU1JsAWsygoJ6gOd95LkvMEwxSwSlSYjzlmvLEt3
mAsethrcmI3S/Hg8ivPDBIOdz0dbNY/8bf4HNhBCnkMsLhjnSxHkrqqCtnMU521UacRfhjTaN+4C
en8+iU8XwScBaV+aD81hOmGDr7lTljx4GQ94hYNvzIE1FBwLMT2a5f+7irCAUF/1orhKSsrFaTXu
mvgbGfdt0BdvF0kqHx047pKDNXk0ijruAypYmyTJKRU0USmwVfbFqO+afvKymBvZFiAJ4LhvUGUj
e2eTHAvYNoZGgx8/TPBRYGrv/ve10E0BOFBUUARySYJz3KYgGJQZdCjUdg2CinhKZqhEDPfW9JGd
DQOuGf2pMiAZgHW9oF89OyjxR5jg2UPfhoF3uDWdzX7jYNZhX83Yd4RqYnv/x6Rd1gXYFOsJUAii
DxKoTfvQNzKJDihiDoYnNgK9HX4hw3hj9F5JxZcbjfn8AeOPZSTo7I7ihKEsILY95LMv+Fc+wCmE
pmrjrNBuiL4wZ3AXZAjxHS/uzcUMxJyYKc3pX+7nYfh03AFq0z2y4hnNxHI8f5zxbfNS3R7cBLPY
ci7uKmFf29w+QFUMwcJTpcJf0/ndmC+NQIj+XhoVov84p2IYHx0ukDKrzkg4pJv3+hOgFOpKLQ0b
1gq2AVgNlHR2CPmBBmaPpr96tkkbYCZgpXBTsty6+LjliZe6x19gBWbTqJoY2XFb2NeAz6FVI/Ro
tACRx8AcKFMOXzt5xW2AHOaZY83mWiU4g36VS6MjWk5xbICkpyrlUrw48zsgE1QXyaIyhCQp4yxb
DMwxlSHnLN0OUXK9CrUuOcoGZarFgXVxWND8WqASKy4GfgyhRnlA+5MIDA4C6XmU5fCZvpzZVclR
DcLdgzGLO84e46zv8r3oA+It6XrA3IKx/sD/7IY3SJBs0Qxmd+hNnHj/QEacUQQQtwiKw3Y5sois
pO65fnTO2ZRlC+L39IBmmzZ/BfVGoXNoxtT0THYa5zW5FlFlEQEFohcdSWZ+mjmZddKaUweedFdd
Tmr1M5B8ca3TZ1e0Gs1Fnxty1pvRcgruZSMYAowDIXJJdaSTp1IlUpDjm7QrNkopBzUr2e4m1r8E
UwEseSYJlwBHg/+zNpNGuGE+uLrabO3cePphHblzalADbISylpF0pny0lqJ75TSDM+Uyl5QZmr6z
P2OXN0sU9yjKNRNoVcXC37IH+2kskadl0kdtnhJPDDHx1HfTjpxMHMedsqWWsw7HzPau/vHX4BoT
8+BOvz9tbFqWFj5/5rKy4P3OaE2BWw4J5YhLVK0K+ZkLERkY3nOA17iGUSECuYSjsLygZQ7A5F9I
4eC9uTXw9E/PHY0zSRoDkHTABVdYbM9e1lRVJDPgoxHci6uG7hDRr4W3nWUI9AbSxpMkhw8WnqOG
bQ9ZK0vpQaYBmecn9N1bltQ0TAcbF0M1p/GA0wrwAbD1wLEGsC1FMzsKxo8KdU9+pXWY5vRrPAll
rLq+y5F6cbZZ7ctj53DHmxqNbEl2nI1HcuP9o3afXoLs0Itpeb8IEbv/sXRmy6pqVxh+IqqwQeQW
RPoeQbyxbJZiD2L/9PnmPqnUSVLJ2nspzGaMf/yNbClY9CLGunMC8mngJgrgjuZSwCAzQ7SUqNdK
X6HxkcCIfIOjNOO10CsD6HHsUKkRt8GfehuFPXPDnntjAED/YO94+x3zT2cYsPFGzCwBOGp+h2zs
U0Hl4rRFeY9UgF0koIuD0ZHEvKq3i+iZRMMhaoYoUurJyx/D7ZufnZGF58ucDFhcitCbArPuDTo3
8HKqKY9IjAZPEMQ3mf2FuHpGcJoQZNZA5gn/ejRQ/TfJokvjD7UC6nuMngHVlOBIUsW1hlF85q4O
OQLFvNsVMlOcrXHJlWHk1hPf+p4N/2EeJR7Ki2CXCYaAoTz1hUQy/mdTu/f/kKGkKXz3v79Dq7Mv
ZKCz9CNm1XsJQB/ly2sd16WlO/KfKBj0uLE5sKs6pf2x+pEA2RHsu6B/upXml0SDF8F2JKp8JSga
zLQdsMo05gKmbILjXs1m4GE2AVLGxGtN7q/gTusF2Bu6plhUipH9c9j9HkziGkjQYXxFzUyzOyyg
dfJgGdOJoT8naGYw8KVqYCqUbI9ImybMN31fCMMhPYUhlFEMyPyVAUazYhbPNJ4P9AcsTAVhhPu5
qNsFkZS98QpuvmX9+KrO2rH+NibM7BCEM3VygQr6fDbftAaLkiFlf67/xVjo+Zta/sfjIJc58Stl
x65RihD7TeJELMfJpaEBFE1TJ3DccpDALDHMpaZj6smJ5WKfBsND/IZItTvdYRicQkX29RA07IHd
IwcvXmHGGEBoVAIiwtBerQAfmD8lrPp5ADcXGgizLXp/WByAzBkHBY6iK6Bb2lGjdimbemdzhADE
YN50wVnBuJPxMFkEc25HztTLNKvRKIs5pnAJxcQ88V7Vdqsw6XFlnx3EnWLASJTsUwguyceneZl7
vUxsiMV+PHk4ohIS9wwvBpGOa1NJsIkWP2e6OKSi3Txz6IrbiCkN7P1L1AHjiYuajy629vdfz36j
V5YcgxPDpa9mVzJy4lePPLb2xaf84bv100F2m+JgSnK3D2mn7CUU9zTizD/YDq/kjvA1u9KCgV3Z
hkvxZDELsEQL4LfoIoQMlBR3GOHojyYluE0Fkyh8cT8sbUBaAU1ktKmTAVUiZwj0YwNVkcBHBOOC
saOw1sUOIdkB1lFFnj0LbJ3RO0EKW9IgPM4behB+9YtD0bt4NluwwrVnwfk3wBBCRdfFC34tOBz5
WdIBKLSKQo3gO2UcTZeVwOUuECDwAp97AoudUCpw01XUk6es8wgeuMgVw7KIGFcLtL88kJTBjUOK
23damitx3Mvi95q+FTvQ1dJUM6zSxBII5Mel4E+8jjfqosL1wxWFkHfWuOLYiGY1sMqhfmAbUXwj
jPGrIT6/JvgyO455GKkbWAwcLUSmn4ovWrv2GYhLh3Eshq7IsnQ8ffFtRqoovIT8L4lkFXiNWZX+
yxWu2bTE4BxEJakwgA14eI0d+3wS/6CYK/Y9w2Hu7SVe8an46kbVn/vlcw7e5zNuNc2PGcKe9wWw
zFCYyJtBgurGqqAeGGBf3HagtPOgFRMsMTHmbXaURkTxhOcwNJI+A2fggJ3iFFxXBmUucl2IVjOa
qoQBNPO7V0s7SG61AdgQMo6flNApjeqUc9NRaeynO+EC7ltLP9b9gYvpMaVAL5pvefFiSEYzAX+K
nuqqQ0KMeZRg7y7rVgD1zLVOHMeMQ/iStAkUNHv+hO3Vki5uBzwJw77/2w2nPC9OpKg2HFR/nNtl
KbOExMqiX6EAq+S5yQ4ITVqTjslYYoeGb8bW6yLGJTOIzaJLYnEbBo1x8mGEvt52LoAr0o90aImg
XiaGms5+zKANCA6VDW2VDwX9pnaEfXkrUb1/KC9e0wIzBBjDlTCH18AcDxRYgJkyw9isPxey0civ
fP5PDm15wZIilXjim9gXsrEq/x/uyNJk2/Tcj0GXdyPpjnobDp9gLAALiXNEA50G+d0x86RZ+UU3
QmtcCkFG+My0qTTRXrC3Xy4rHwfcOXkhhmydwp8A1ACwIDi/KGaEP3dvNqa27dxGdF8cQmwvNevc
2r15X7wliAIPXb/qgQhBoZXIAQNyx6fiExOfPtkWOPh5jF845hAHrsWxx6EpL1D80/9IGwgW7e6w
0iLU1k+M6lTgcgg+PUMCbzA7ygWIo8RpAZj3F9rW6LJu/bD+Qd8kAYv2X4BDNn0RGV/8neOFZCtO
g+XJCgGkUbK/S2UhFKZHlaOK1l5Qp3cZ388YwDBE6Af5WhTMmjMO/40jM9qMVfXDd0WhmqTcRqyn
b4hkYSPiaxJyuAmQXNTEnF0H38ee20pFP4eEZOrkVoq/NzUGUz6TH/kZ/EApoGfqO64j0Y1YIFFU
ekUfZyRM5sV4kLbFpbrABx9XSq5eQX75ZyxNMYH0aQPzOeD6DZlUh3iUVZTbjBkq/3nm2JJxwVCv
qDkuRSGm+RTl/wBoLynkpNiHCgfTNwXVzp4iw5jBzRkqZFJL5r5zsPocmFgSsOPtUwmF7U6/CIIn
esMKfrsYOlIcGkYlJWLVbgVzZSc6h9DiRAGAvhshVQv2AkAkfNrc6fRpmv6JFRsSFUprx+gGRiNi
V4r7ZYS/w5LTjl8E0y4jeIrWWRTVAmOTJtDBSH/0//8EXSaH3Dv6qNZjcf2XH2QucwgDgcYseoDo
DRu7QvK2HgUN4zmTieAy+u8jc9+T4rNn3ooNBzUVL3+3F95LHBKC7nIq5lTYWPoBAzMW+WYryrCL
D6lUzldwC/2RHsrwXzBd2Fj1lPYLkuqSqpDahLxR5xtsnkJ0WH6nYfhiTMuVK+5cLgneXhyPnTjm
xGEgQIm6k2Jxl3KQcNxwRwrzg54t7I82UDpKqeDK4IwbLQMkVShbwMhAPk2OPh2qcQh/iT7JZuJy
ZJjADobV9BHjIXxcZrEYORi7RNvWL+D1yY6ex7CO5UPn8yFeKQHbsRauHviMtE1AgWT6dyhrq5Jb
lY3GJwz5K6mCXYitorNkpfFFJrvbWuAcxdFZsmXBSWwqGkHKaHQQKx9+/jHo208PfrFhrwxrkJRc
0ZUeb/4Nj/e6Ew+3VlkCptEKYemWwYJkNMIkHBYE9YdJ8YvV+I8ld5iKZo0KjNHoJDlMvUK25o0P
P4vZBYQcyCTwB6nVbisx0MWHTmQRStEeSC6d5osA4TsHIh3/YmzxAxRJOp1dEPX03LoohqNPF8p8
0en3BqCV9oOeBARGzSAnNMZDQoMkrzQwZXGAStkR4QyxO4peazowfkJ0JMd/8eqBjwDJL6ZC7Kzv
k5pHazqAqEaEDqieKOKchBg5uf9xx9F4McsAE34jraVgf/KP3QrPs+3NLoL54m1N8+XEESAlPTrT
UyR8DIA9xFRJ0ovHoRyOE02vt9F1EiHK7YwmXqBmiXHJnAzm6jS/RhHH6gSfGA/pHGAM0RzzkeHk
x4x7T+WTvnxG4AoCD2IFC4qh+bTVo/yIqUTfjObB9od1SdLQFdTO4a4DWN2n+DHf9XPe8wX0g82u
eJhaVvtkg7FWqO4Eeiam7AJjXSwoY2+71hwtAKDryX7HJdG7I00DcsZ/wWqpnMnAYvgMjiXkhycV
XuF4QXk2glpVi0F21/IDvEGaUqo4grLEpXEKp89OXzzRfuKRpG34yyXkndK0lyVe9l6LWe58Mg3W
EXEMUdQ3Qeh6UwHUcLYzGZiuH+Dn7lkxfy+UZuh5fygHvsaLyTsWo4dezgNHOrE0n8/pGLiq54Oz
qEaDeTN763GdbpFTHbE8gQatXJFhJRBZjg4PEznL34/mTcjb+ixHmMxIu2D0UffA7X6WNpTo7ajh
hUoH7/yd7zGjyjVxrQEziEHFZTc8T57uFdORgVk8noKAhjab8Axuuz0oiqH52hP/GX6NGAW/GxOG
EzSX8xzpNHM+QUrY4qyEfw73n3A4lNF4wMKxtvICtmffXSw0hCajoZ4/4tpYfE1wTfeHm+YSwgzW
DeK/3juTeQUUN6wVIUksCSiB9bQ5yt6dqe2R2m7ACpBO0yt9MRXMUaPhgEcpHtFp99rzOGV3zv0t
Xtj+M2kRWr946PAHFEr1SCCYD8YgX4peXboYERxSUP7JuIi6xcl7E2KMunBX19yFLa+GNn16J7yt
b6JAxVdpTHKDYlzWmMoxyrPYq5jxycmdVsRomfUEJ3btG9y0d4G5A2dhbDEenC95xqD9T+MqYeQ7
FRXRC4PYierjKotud1YAMNBhYZWMLkgAy1fwhvOcgmMk5pRSJLGTVxdcbFe9vQXb4t/wcvum4xXN
txYn2/cd5JjJGOUspNlrIOZBHhPKQoA34tRKtq1H6QwenrkSnBHB7GeiiHXgrrFg3szEnH9sDoXL
+hZZ9fQ6SJtNV1x5X5G0Jocn3cOqOej1wGQ/34Y684zzxDlmPyiBeAqsFVyg2cWL81Ykt67zDiIO
rgA07MZ6/biQe2Fo+jEnxAfFMWSXCbXUfnKIHiOjj4lACTlHreAelvDZWLw7TOMuKPRJV6IkLOQF
qOeDswN7mw57oB94DMTf/972vBUoPMczkvnkMzSPFIdiMkfpBgPnvXsqU6wbHB5sdZ0e8MCgRjqF
HI7EdvIH6aUFlP/hvQOQmvLuRRDJfI5D2n/3M25GaY1Rb1kzIBce7vLdU1STDwxPO2Mg6koQBLkw
oClALA36rsRy4/NhOcn+PcEG4dC6C+DpjRc+swXRJbNKtQNZ4KOzWXBKnS6TI7bQfNEeYV/+BVh5
hhICvocJyvKG0nND0dGaeBcd81GAj3HM6zNgr4yDPgNmRHcMAzhjfvoJqTtacOu654lCTquDEfCa
w/3F9HvHbkzUPm5ct6tX54PNRTJ77KBN/z3poD2DV5DCAX/uPH+89Z9qJgpHIctqMWh8emjhZa9v
QfLeJQTErxiniFwoRt5vswOfmuEzbDckm+nXl6mKCbfO36NMrpsfzrQiIwtbzNnh7j1G/htfuqu6
Ol9nv7d7H2C85JLAqisSHErGUuz4QwyJlOt+FLRFEL1DOZDpR90DIpNzxqUukb/Rp4M2lhJpnz8b
U6CP8cUcXL9vZWHIYWNe8EBJMJux3nkqSDWnqFi2gjN9GrMJrosmuYKJ0PbfcfjQf3939zfCGAQA
BX7Ppl4c1ij5IR6sxzZY6j8SEcTi6aDSqGHQObKM+9QuAAcSHcgF8fznOXFRzi76Yujrl1oAVEQx
MgAzAusz3R2Pj37LmNH5nlcmPZqRNYEIv6aGFgXAACIwWbVGf830hvMVWrAJbvvFrweuKOiLKdQ3
/XW2Y7NcmamQVhiIkc7KUNwKJjpbnQtJ2SbAkwbl6NCnzPOvu8pfMWQT/aNa4S+1RGTzQRECNQDv
9HZ+NyUfiyPY0E/4u8RW4wbwdIRY7yyi06CYCEH8iaX4tbDkxPFKivupEPb3Awno81A28x7+SbIr
p8xAcFv2oSudMUpuAuHwfJ2BDfsSelGVwS9aURsLdhxDVOdrX7GZRP0p9jwzlvRG74EfXDACykE/
XEGVm1yC2qAva9eY+zqnpHZgyHwpJQgCNtWgc67hEitQQheIXKn/pUQffS6NeB8dg0E2XMjJOKnz
l3VeDWFwbJZ9AyZ7DK42hdUsXOe0xctbVsP4F7b4dF+m6laKxx75LYQ7qtbQw1Y4Ure3UqnO6TKr
03oxDKFbg0KFI5FlcIYzWvt8O1onqslldPZIH+HrP/G/gc/AvSGjfd8uAxTp1S9mX9Ihxle/5ysl
84j9CvLFIKOe3O+GMAIqLKnp82GXqvl9M3Y/1a38uu3s7rdFP7n7o+DtvtFywybOvjD9Nw0pIPjm
sdAirGVu0RLKE/J/T1rcHD4oMxU57VXA45+o4wQq+mkT4CHlH3dkMzCzGaF2JBkFpjducfucdz5j
jzbuG7uJV3EvbvkBb7snmXr9SNKIQleSLy238UbcGR3yIU6Rb0+eXPxPguN0qMVSfCXA+IaPS985
VbeIOFhsjE82BmMuAanQec8LCYOL21rGVEYlKarjbvU7xqYrsBfyHHMaYDleRvvZx73514KIEQxn
HrMjprWUi5LHSNlRcZipi6c/ZvKMaTLfNOxnIwTpMqq7OmoeWAOOc5xA9/Gbau2XMfluiXkYB03A
n0lv8SF6T7UAjwJPJDfgdOovrWZWM585L3BHACg6Q7PUSMoGSiE7N4cAnd6ZYJM9KPxRcN2zWvcC
5Pr5qxfqdnjEQgTfy0U/H2VjrNN65Zms95ni7nMMi7A5ONCxeU18sX/rQ/CdXyCT94ozfLObg/Qu
PEw+1pvx7CPWhIuZdWVqvhrQYx6KvjgSevqxePtoLOGENH+DmHXSD9WoifbeOyQQAPH6KxjMfmyv
XzYM5OSBcKRnDSwZE1UFJULBrYsXR7vmMog+qNX3NhvEZJlquZwSXm/2OQbgrX25PTZMn6/b47b3
m47OenTdNlk7G4uTnKZ/B73qzPW+UaaRRLmBlR0O1sJD8rFA006nmAqKuLLD9OivF3zzb61zLigD
vVvD1LpQlWjBfTVOKfXlVNki7bujRqT2hAvlEOIB9I8U+6e33iBpVB33Lm4yHh+KKyopHNFB/zdC
CPD17t7QeRG2hk8ullD+IRpxE0s6ekNm1Vw3wUTN+6m8GGSX9U/SD2ukMl3ZJMcUFfIRKxWORqH5
wbrJupsdmy99xyo+JUFbKhj0opFdRrW9j6+7xhV1oHfLlC0h7libn9Y8vFMkp/ekWQ3nh+ocXGnH
pYRVG+0XTTGeDtcD520jrKJ/CW7kw0JOcRVThY19sVVPDZdYONdu7YEL4ZGLtyIG/iPvmUtjIKcL
/DK+STPT8N3OTtHQW64GnEfYas0GzohxWm0tYcyOFx8yND+VZjNUxCUHY0GVf45Iw99gUsMSnZAx
CqmBzO/6OPtFz/TjE3Rp9olW/me1IZfKZGxj2NHDjUdefYNrLEy/kfy6N2Aj4kVDWik0rENE/7gK
ubCkO6xpVc5I7oTyVv62cjjkk539m3d2wPQiksH8Ox5MIV6das75esBCZ7y5utfFaH1OOkGvOVt8
Zmych/CqRMBlP3zB3zuFp9037WWkaERge+jkVX3IK7Zb/5CpOYujmWA5xQr+Wnu7wTxStt7oW2iH
EEu0awKcZwTL/mLEqphvXv+YDtZ/IMWcvA7/MU55geV9jgFRNCwVl7h3Plsk5agyHPCfx+o1w3rL
aplv/gH1cIj3EyJsk6Xb0eYRWTensMGTZbPH5GFs31P099mBr6aKFOXtZ8bJe5gQKp8OyTodJq07
gCQ6cLqQoxweARtJXuyLy477nQiVTIHRzF1yBEQ8rE5rDuwjytyHxY0S8jH8cfQzf7sBCJRgDimb
W/GqJFxKJH+06EQVfCuvyde/J/voxXmpVVAuz1gKneMThDBielPhSgkR0H0F8qSfnFYI0VZvl4fU
zIYeIkFUaIGMmZ6Mt0frPcO9p056QRcJaycV92Dq67iLayz1LFiVON0v02/Jn3uuSVdFK3ZJrv4V
IrHL/QHVcVReCTMHibWfyce52K9sjPfREpPecVnTQvFrj+IhdSgKMm4qTWzWJfc4/q4lFruoYJUK
M401khPysnJewilD6dbouOGFY/cZdJTcCILBz3A4tZ94b4gYZHaE00dG8/VJdk2HGKPyr2iQYsXI
iR6o2SF8usNgGDBOH1TqdjTToH78KmpoPF5CLIh8AnQ93FsFSQQvzEeAc7aN8XTa2t+URKDyAS7d
W12TrhyuLxGvqh9gUgEveSsfDMBqEHlqa5VhGYUStQH1taIf60nd17vdczcMjiKG70Y8EpDBl5aM
5CT9OZe+Ri2jPtY5P6/mAxEra/KzGhOfqlMWIHlO5OScjrPB4pNycPWBADZcI37LwyDRqjxm1/W3
umePqMmU9bh6VwQfawtKUP7S5ZyeZblRGZqmR28MDjp/JKcGEtyjwCOJr9RF7LPr3+tPxHmP1vfk
E7JDT9k9GRRjj/Ty5DDvop6ppfeSi/WVjL02gxQRnJJeOcoeIcHcFBEj50Eq+hcNIUbr2SEXFnwa
pc/Lx70SfCRsi6WLYTSWrZyWSfN3RtyKhdbsssL1Y/V061ikgoCLwc5TfWn6XrfZq+jtqBPICs8u
EYYgE7VsZ3jwz/rlaD3CFhdYnPRN5x5fMyJpWP9q3EV9Fvdpsp+/wobpvPCI5N/7JVO48s4CEQ/E
I8c8ENXoOUDE7z78Gj0mu/SYXNlKFOSllOMChOPhBxMcOrpAWARveKDcdSF/wzG9VJh+WfeVtMOP
n4ssbSOssSDpYCRCiVYoRS94gEKyZV5/3ILD8kolM1cP+j3e8715yIc5XlQxA2F8ZBguQlrurZbe
YHYXStXF1xmvOVLzQ/iBrlnhPTOY4l6FV2Z+P9AcPXz+rjGKfSwmsKt6Ro+P/uQNyusGg/644VXK
a4oaAKBMyT/xMNHKL1NC4R67U6f9RNu88nfQ7moIh5hUoiG7G3tZtJX0cwQU5HL+CpW/d9an9P17
/AnzhdfiVP2Cdluny81jxXSvzbUCy/9ULW5ZSzzJjc1PIBqSQA53qpMmeEa/1XN7XcB2xHj1TOGW
HQh0yXvZu6jdbnua/xaILX6zH6Q97nsiP5LXYlmqnExD/zq758NCow+MJULPqZtcFa6lSGp8aMYp
wncqx56OvBduO/+Sjgtp/XOOVRcsZ9R3KDmxaKfFQTK51iol6u+Ws3q260TBM045kF5/p4nqnOm0
j3/N/LhV59jJz58Fcd885UglVAdTr192gYeT/LBRSpq8XxxZcao38B/zfdqtjsE9qWc/bDz33j3j
BNay/uLiPaqn+4rbUJqTO5R+0xuHzfrESQ1LAKMqv93reP3Go9UjbpM27WFl//ToFnbH6jaCh1Jv
BScwf3759b2nsQco4o7CmDZHTlSyfia2Zt/zMQ3w9pk028Vno1Ihwfq6wMcKetGjasHI4joZpcPd
QDxDwGL8c7vitWnOAs5/9u1jAP8YOzdcB/5RsWYQcsm2yh/RzT1XY0o1+7Por9mZXN97IPDykfz+
viWEXAj/y4BLv2h8rA6T19/vT2isJJv3dUuBDaDMTfkOo2C5HpWgN8BeZ3xGczWj9uN2rcV7ZsRe
cemFb7/N27Uan6DfZDL3eflKhut+2mGs+oHFpFnQ60FU07u/XF9nw0RO1Y3m9P604hld/6ge1c17
xdccZHwxrgYE8BjEU4l9yyPGqUe9N/sw74Ku+U05m3n8oFBlt9Pmg/ndHRR0RVienDIlu4QMHjEd
0xgWqdtH8Eh6mbDID6jaczKWELbPvzZ3/LoHTZYykPqbbXQo6cZo1fs4NMzGJYKIUpSOFt45BxzZ
1HmPskbhMRRqRfUAcfW2u6yG2EZgZT4sR/Zo/swff7fy4eO+nD0cGqboTk+rZvV2zE80s8dctVWU
a7eQivyNE9QOBL0XY4LPdQ3e3LAwud/t7+6aKxfjG3QpJf3wC1xOuykvqK4pxT8VD8W6QCET/Wfn
MvGkjNf0vShzjtXFHixuM3YpwOfyb0lfDncw4r0sV3KixNx+fyMPv/5qiQsMSsRMm6kYiNHT7toK
40iiDZYGaqL9kikhf9hATqEQmjjE3s98d4b2NuTlBDrca4hj3gRJ3+tm9ImV2BuXZoIpBZ4sGNqz
fA4PQ7wufpJ0VqbiINXt9MFp2jPOQxAkzC96aEM5OfZ43OrtlgUqbgw2CXMkBAkDYRG5px/v69hI
4KN4IOBFZ2svkX5ewKJ1bTQ9zVt+iGwmXCKHxv45h37143L2UXMcliK6sMXpentjtnIC9xYfBgyM
Cv3LWLtnPEgWgSd79cGvBzi1nQV888RDFiFz32iRiXIeklJJ9zRkzD054m+Juxb2Vi8RnnbcvM4p
7peacYWgRlA9Nx1w4sM8XIwnfHXMjy4GTOnXG696g3HgOKOkflJF1Ma7N6EtH7aT71M/Ho0jdKOv
wcTyVL1lnT1GUErUYZqy5eR/QfVE10pPKfG8J0zikZ7eSC386AD2jD2UpdidA5hLDM8YWvZ0Yut4
v9eePkKV8tUHsvGjIic/APYAtNIF+PCQiSgrnrbxb1wKoTgmT2UPCH2n7H7Ffsuq+OZdBE9/UAwW
o4F+XD+A7VtBzzflevJZjdbUFQMk17BuX/oIWYqig6rcMGDjghsYXLe8h2Mn/vfvVlvREZ5JjNJ0
gcRwhqCMqb6bG5Ha0WP2oH2GrS6vcUTi9EmW5bUYMtg8jIUB3pOQqaWnLTbIcgsDvtYzapIuqheY
gMbI9p0PEAgsUqD1sYdrF4DapdpHdT6mgH7Gr9k54NChQerjKI8imd5M9riSieR0jq5wZXvDZNQW
avILlfAbq8kVF4VhhONtegmkQqaKa4pDfExuKFslzBmeE23RSy7zN9SPHnT31quG9J20XsQCjp1B
0CP7q7ZfZs+7UHD1MR+7oQYgvcN9uVogJU3xpRGWy9pu+H/Gc4lmrcNH6Dzpwp/DIZ4Ozdbax52z
tE8xduB40q4+6QFD+utMi5VqpoRSOszIO2YeQ2zS/CEaDgSaydA7h3X4jh90gxeMW/axSo13d7sM
3jUqeirB6JYN19fFw1SBLhSOoRfivlv2oVyAIYmWD6CxPMdtqvGgX5iZ4RXjDeJRABoHAAIyGwyq
8UKJb7SSVPoB4cgcZDiq+OcFoA5YDLrbyYwtq2tFn9dHm1Aom+8KI236OFARm9bQv5X7Ceatwrd6
AnKYj8sheB694/VPvKQnVpYQ0WhBpKrvvjD0P4TkDHl3itAWM5xsGF4yIWv6gvjc/VP6dAlYiGQ0
Xqvepp+e/8jOSfroz5UIs84LBz8JMHzlkUd9UZP5p1mv4pSp1Y0eogkuMV7J2WuB02h5i/A2nLfx
cgODDMiSA7Tzuuk3HiH5ypXkkDer8fwjMLftMVU5wqkt8eiJ9/lpe8uHm09I7tvmGj5WDe4vYHUi
FMQmySAYeB9PxVj56cjTvXu3wXajdwl99ekQ+Aq0fbTHPNP9jADmWc96x6OYUFasvcn+KJdThb+4
F6rh3m0iCevC6JMci1P+nrO9rkWfjbt5MArYwD/9xqe/n/8kNrm3+85HvgpcFHSLc3TimJ1xpvzW
ndXY42rs9Io2v+RXVvlj9XHJgD7MauS0f0tsMP9efMJDVs/w2bKUdLmtwxs5HU32DgDzlrEEBFU+
mFuSRg6E52joCliDXjtlvBEpHoFb0cfj90xPGYkbBAXjxwaYTe4RcRuAb8loco0ar05HthRL099m
zPq6B9eZbFPD+xJOt/g55Ii6AzCBmIWTnryOcEmxWZbu134tnsRZ3SJMz0N19Upln/ilCBcv9+0p
MfU7Omi/C2Vb9nCvDGWr3jb5OUZiEdXWMVfAhG85uACX/JnyEUS57NsD3Iyiq1PPqfGjC3ygS/he
venwrO+M7/229kXrAaTfInOIqR+lUkQVD5SuzcV0P/0Sajz+6tf4noPCwPceokQZ2rD06Jw7/5mP
vTphGr67hJfVs8DmUlg0Eb6FxQ194KN44erDkFNvVrf8VMnePm9Znyz5CCOtyd4dlN1kTOfBprFa
+5S2YZvKJjWWR0dnvQtpTln1c675ZaKsDkdB/Jl+fTl/JMoMEj5n3zEgtiQFFYw4YCbvsIkJFWJ8
8QnfoKz39JS1Zhc2DmUcZAYtGvhv2vmH9Qmwt5gyRUJ8eAfg5gaOupijmzwmXN6yZarl5/xkPy1t
ip0bXtNYnuAhvDvm6vzgvYG6Bn9LkSc0b/glpALMX8C5lH7HgIrviAUVquDP+lMut6yftJ2o6Qn5
+Ycm9FueZzUcPziV9C9Dm6HYVGU2IyT/DWgAQFvUR/v3yXo+KRZxW5yr1lVKigIgOQGet+E1ujuM
5ye4QBJrB+WOb6I693CftWtoFxwNM/rR4fo2vZPfsA/6znBzyrl2wh84T69oCAug+XyX18DV0nEs
cCuJeBKOfQs7XGNgjggPs7Ee5Ls/kntyJ7Kki95ZQ87Ja3pgId3Sa3XndVKCcu0GS4+TG3/W0eQR
9nH0k+zR7uUcCVfknbuveX9H1vUJ9CHuI+cstSkEEE8tu7/v7ItB56LPCGjIuCmhI7hk57+Xf9vr
0vrLBD5bFgOgHyKtA618cqYziT06sjgayzFyyw955CIp+2A3MQaJtsjyZDQvrxT/5/f5xlL8tF95
f4blUPlkHxwtnHHxboX5wKCnTUarD5uJiXr8cYhuiY/z7+xMA5vW+YhNzxSdGc2PGe6UgCbccQcE
YYW/ZjLAg/QQXbEzh1NIkaVCOJZxbb+ZDQ1jFw7ZMV18iakSubIYNIkSuu8+UA0dgw47cmy/ilGx
h87IPY8eR8EKc1jc4xNg82BGvwY6xjv/engynCaSKSGQgK8wxW33HIwDZX6cPq2alEeNXITpKe35
j/ienew2PMxO9t7eU6FGh0UX9AusezMe+GYQjQIsBp2xi6hyesaVFjtpXK5ZWVZ/pzDPfhGe9Ssu
1TvqzZCH0nlBmvA+Du/jmZ63jfMLuviw2c+XawQW+YGbkGSyKWnhwrHU/fz1XahHrE3jTMLOB0vH
S/wKiR2Bxs9wfr/hYhLI75FJSFsofrf42IfW4Pigz4T1USn+8O+X1zRo/te9Ju9MtN+XcI9KmNJr
q80/hOm8c+K8iBdWK7zUd+9VmzwXorVCOwUmdQnlFDQ6uzA5AjqWJgdCE9YP4mIE3M/ocUoE5zDt
xQNrvH1AoqIY5hysF8wrEHLABULpgV+59/SIyvU/TPsDZlSzPRqWSttSpxGnJFe/ZDTXAJjBjYHy
45tH1phDqO5sX2IQDbVMS7hyJ/iIr+sZ2F1Xkv+N9xjbdbPfMVL/ptuBVX8RF+sQrPG+mo1CKduH
+3AHnHPIrzT4R2a3qjmmmaiIJ6Bl/IG7NK6WNyTIH03NBl92DtNPBVA9wCu/pC5zmrUWvnE7pZ4w
rrhlwYWAuKPG7jdiAFEXCF9SPhDghtf39nHPlTd7R2GuX8rVIDwXVJxwbbsSHtGcBbgG+U8lH9IC
xxWhOpa8Zi6lVOAB2L5mzzXSPfteYlexOJHrXvVSEiKQoqajFJ+79OBw5P0R/4FyUYwoqwvkgL1A
E4KfRSiFcBWrgN5FFj1DejBTs4fJV71gAOW9YwXNi0LtxJkXnE0QZc6a9xooRRI50lStNL/gNsYR
5cQT8R6JjsEemIxYLkfNW376ganAKFTzR3jbNrgvtAW96WnVpbeQLZE9eBLbUQkckUnUgPKmmeGi
juKrYeI+O832i1959WgdltE7GjEDelD8PMsfFj7DxW/OKo5ht3gDzI3fPsmRjrZRI3A/NnoXqSNy
mWA8WPg9TwF1lqFko5cnO5wuXfIxKl0fohf1FfmaAeUo9qjL8IT7Rl1oKaUpGhQMRw2KI0vNRzjk
L/3n5kyEhMDDZV0uHwHRQxDDsz5a60t63R4okwo2O7Hvr5XmnhgGjKA60+9o7mH+zrvtB2zha4/d
X36N9+kbR5p3wEjGkDZfsHgNh/Dvrs6fBdR9bOgRIt9i7EnMJm9XOK4KBXqBNpV3CExCI5sLiB7/
dh+7/lTBDfwxa7NjAL524UIamdp8zHHYcLQyOpRIINSfs0HZBj/nx2umj+6X978j0yFyG/CL5+6P
2u0tfmYftDfCE/1MRsghY1yMHkRFRHfF9PWBbTtsaEfQ1YSDLlX66+/KKiOgK8bF2GyybvEMEFfF
A8ZMt/+xdGZbiipZGH4i11JQxFtBkEFG5xuXQwo4IoOAT99f1OnV3XX6VGWZJAQRe//7HyYauUFf
fzT/kWLbeHVYiRuVX8bSFEjzhhBsW6FI2PU2/HbjpQGcms91sB3OcBcPaey/UesxmkIdvxSivZfN
9Nvn7Bm630W1+C5S5xv+GPLmBCoeHLGbVFTqLwzD+yZxzhATv2aOvo/yiQCs70o0B2k09Fv29F7w
Bofr9L6huZXztO/WY/4AOye902osxkRzhsZzQulY7TIriaG7m7sTo/to6eXr/sDNivhp/3RMUGi1
MC7j/qj2QZN04S/CyEIjmpeKp7Bk/WOXizFBq6UNPksF9YKGCqTAQccpbEEsDCsrDXrb3lk2UnNs
jB3QtPo43tY2OfPe3ahCur0A+yVWRH1M+ZCUR9N6GRg6VCYERSIe7AMQAPJU2pX1jJ72KFL1kdPG
6fbu9EX5ELQ+lel8fPr8yZvfJsMU8A2SKrvfoPb665GDWbsLG3PxPj04gHmv/cdeOVHpIffKWRUI
41zQpldQHpkT2a05BpI7bEDgI0zFYfThQB8DNkSlRxHLj5KGHEbGh1CplK269Xp4lcEXibJ57d3n
+68h9oqc+lDmzbchwFES0zoCfd0jwMWC+qDQB6sqbPeNTyVsP4JWB30B/0rx94gpbb5BFTcRTBv4
hwDu3MePN2bIyB2Y31cH84a3EzDlunWLuBc9/PeaQEwbnSXV08RXPhpW78yOIGDR7ZqvoPEIwrYh
k+q3UJll81ss894m3s0eUwJhQAVRtnVe0GbvHvbc+y+VbT19RrLbWtKa1omQzE7Wh+6IPpb4Tq87
QiPYTpxvkDkf+7s82J9QQgUlwiS7Yxnm8c3/bj72GIX4C/5Af3HA+RyiUw8wZiWOzrf/4gLu5Im8
Z4z4UOAezInz8Q6L8fbnNtf2zHbIPAUrksXTG64HrNRqmW7rVb0n6Xmp/KsduWXLmp2hd35doCB+
VD0F09kNj0UAtFwt81Lvbdlk2ILkmNGDshbXzEIcnW9LvC1H5yfdzrmxU6jB973KCHSfG6nLsdCd
erDthQNiHrbHxzE9Am6JeJzzzan2cLIQqYb8kQca915y8o9Dek85ZDJWsXbuuwEeikiT3svqSPh3
dEDm/12VcR59F/8+tloJ+/IDUoM8+i8Gz0uXFDCfSF0kNP043CP/rNdPZUqS3ICxYUTYmSDm4mbs
s6DXlciko2rkp3tio9Ud1VDQDNeC8OARfLqFY3ziQIfzeoNTCpGQ8kB8DpakJCky2qJGaaaMZ++c
fSMNJBCtl67sYbKOd6EKnZFoKkqdl4gDJ/qZmoa/yG9++AIYD8Qn3swMN91/v8+XjXi8TD9x8ge4
O2i/mw634d+gXEStSzek/1D3xIkDs40Oie98KvAUugXQLKDX7+9nUpsmVyqtA8PwFf9kzsEcKBlM
B3+gq+D9jQoDjhmTOi32eFl99xn04g3KOQAG0hT+HQQSzDQ0+iHZLBAq/iAdAhiDgj9/lIYEAqkv
LVsRSsLgU230w8/i14byEXM/VcsybYiFAM1UrbE8yBkXSR4l/ATpXMsCoiwIJhxNgVnlI1fAzItf
k92bPhNYM4ANxIkJ2n/JwA0un6cAZDk3P1inwk4F++bmMEaBWbXJltK5600LbggswFJ7/8EVHO6G
yzc9MMhkzjQertG5MuEAvHW+d+cDdr0iUiv5cZi7YtnP/2PxObKpbOnJII4GzZaVykrswe3B9q7Z
gWq+DMZ15eLnVHOSu6yhD9w59vDhsTKr2yWWFKQeTsaIcIb+h4k043yCsyqUjtAGF0PCGWSM5Mit
mhJRiDl0uRkDCRygrCkhjv5bAsB8hFBqrIK+bP8Z1LqScNoXfuw0wHDsdBiLpA5KxsAW0T8Z8jrS
qmYimZ4BJEVZj+97WILQjFAe9ucUMcbB6FlwRq2x1riwQ9huH7YgG5j6aInAerD9Md4M72tcX84j
gTn0Taaw15Hdh2/RA2aAnUoJ3VjUQmyjAAJwN3ou/WiE+7SDVf9iPEuPYygtN1x+RX1131OH4hJR
eARvkcnGlilM1r7HekkXxhDkxzBFoToXPIjEgFyNSfJtDYRllcvaapF5yNjM3RwZljtGs/+ZhmAz
voZVF8rYS78NdT6kEWRATgPT2ZwyUbv+kZn9oTPKbVj1m4GAuBaMWc0fk5/cphGfZVECX5pgn+Uz
AKcpL9+I4eOe/GzyG/uuvG4IeMxnP/vgqz6GyR7cvnXJF9+8x1VZJn8jouygUC4AbNyXmaBWnOxA
3JaTPcyyYtoEh8uNIuBLOS9jHv4xZbKKCF+b9w3AnfltXhoNtf0wfq++82RB5KCZzlvnORvhP9BY
H6P14ycquwQQmDERPTKR2Ft+e6FGGf3jwIXFk0EYf1HmZcBk7ZEqBLhPJmGcds6F1AXBrSEKGFQ3
UFgh3zU+FWBuaXTD/eFHGpFqPqyPp5KEkPgJAlUoYL4Q+UIS8YboIQ6LxGMj7aMQeS3gw8xK4x6A
NTk944NDIGgJi4B8ifmbaDPJBvcxx9hITXwJTCB4Roew594ZBz/EuDw/Mn/h0fukFASja7kEGJ33
bJiFEOnwKPKkWU+k9tl352sBP0UVPtITbG1ybaWiHayi2kIdjWTnE/TnhfsI0l2zfkbEJ5nv4Eni
59AujxNDMn9uFo3njde3ay0Gm4Qp1Zq9K0QrYpB5bwwCS9AcjlWr1xnkMeFUYfd2RAl5Lwo4hqGi
QoTB6r7hFhuMpFWIh7h2sBGS4NGgjsqWLDOePyuFHBlAmekIVgLpjxAO/mFo4EBV/ALchUnE6WWP
YpgwtjhjMufuyMaYAuEV3IJm/oOUjI8K77tB6oZLjCWONB94wqJcH2LjXq1AYCzCNbTPCVAlvodD
jQNvSO/7WqnQAA+mumoFqeDjSdfPEcmCBZnBxenH7jZYLhLF6NMaPKYLPYmoSgJwvA93OaFBgWYU
qebIuTFmRIowp6aO68uASWt5fUYjoomgHywUu6JAZRzKJFixxy6ogz4S42hDfx+BkRjpyuc7Jgb8
nZtF7vuajRpnEAXBE7XfNrmQHGHe54KDjj2mmBUb+yT6d1EfQosv/6FRH87dct5zX39s2LyV2T8e
Klv0XCPFpm8OZ7Bd9ASQa2KNdYLIeMm13LuxtUNLM1Hv0A/dEDSCfQsnEJRiD1PYdHUm93tZQGli
5QOt3JbQDnatldHgUP+lLllx0eTarkk14mILyGyky0cH2HR9V3Kyy9dUofsT4bduLYLbTs8Zve+e
CDhP8Z4Oz6Iffc9vr90WMO9J9J6EBxYM2yMOs9B2qShzc+ArZg+cZeKPcADvFm97oLMp8SrCrdNS
WDJwobGuTzglgbj4z43MiBevRMorPNx2jMYC2Duff6kBhNXqnfh78/uOuYJTLOD3XT9rmJ/bx7J1
vy6k7YBhYntt3BYg/hmQaoOq5o1L78R9cbU1a1Fa05bwMQrUL2IS6WwK6OzU5Mckqo+VO7QfnCTi
HncWo9CADKF/u4JqvtzetoDLkwa4h+tpgE+Ux7gOFJXtf6w3UHGeHqGiTjo7eBN6fKJ2iQlJdi3Z
HUrM/QZgI4ELeQ+sbqrI1/ILnv17knLZsVLYDWhIZA4naVby+CmaIB8eFkCwdh1B+WbG9dTlc088
WSw5RdY1L6MJXG/gTLvIgU9VPHtgo4LjJfYglOgO37BoJV3iqPn4ORGJlAtErEB6w8csgxj5suiR
8d8H+p1zOcJHaP6GTySocarzZMrGkQSyjp6R2U9vxiQu+MCil0TYMnONR6Swvwu4Tv5jDoNdNGHp
x9orw25fBEOOsdqX4ekMXRlywCtkWAldImdEhtBHPhN31L/ykqXLe8TFklWYRe+Zss3YdQmJ4rZM
dHICZoVb6KUF3ZlmAPVUmDIbDTB8djD5v76inHHJgejn5FKtbxGHbfRdf0haus1JFrZ/5A2lLtt1
lLqJ9/R6ZzZKJwsG68O5f74dqY3o9v0irDg04Yi6jwuJdQANopUTTGPxXXEmZX4n3sOBlS4wGrSf
ZhqrrgKbMRguYYV7RKhsG84T4ffLuIod7e9LmhWZqDYxc+aILCrYW1jilusRgKxkY/QMmQV+Ho0M
iTjs6/NV7t3957/m53B9H28YRhXH3zFBnObAu9q3dntKoxZXNglC+MNj0LtNlt9FXM4lrlMlvflD
qnv2J1k/pOtk0esJs7kcX3ImrRq+AgizaxtlGiqtvj4JhRyiMtBe9jDuf3Cbx5hOfMn2YGZxJ4KJ
cpJmlfeY8RW4GUEYa8kU0OJtcRwSs8GcGh0DrGsvc5kzmBVTklzAEpzhyvRgdVsxU4C8QM/Y15mY
eFDiZ3fUDkyPLXBhxI/sDHBqPuyEw7DSoAIOrvfgNq84k6CxmzR42IUxOZHsn/u13vyKAt/UaAL6
LlFNxmFGTMKRZfQ5PmlDmSJeRt00WVLRJsvflWlQA3cAaiOMTp32LBgFP//j9DBEp1bGIwMv7Dks
Jre2H2EOYgNFtYukfd8rtq/tKG6uP6ueIXQ6NvubC7JI6LlJ2rTfM2iFTSK/YXwqdu1VBsw0ujLg
Adi5fDCAuZuagBLMoYiX3FZ7xtR0zsMTK82GVGxUgJkgdrBfU9bD8B80j9nv4kD9d2CvHS9Hy+dJ
4WxXkPORvwQvPAbJ0RDSs+Gmf6iT/rqTGtE4FaLQ+jAEOkQi1QZOW3gg2vgOobbDyAwLBXoaoNAH
gAlkLmuCBVA2JIJpgk/Yc0ZwGHiYcpJO1EbzA9YWr5WYKYGx+rAJixU9lAKLjyZstLtZFaIXyXkf
hEG4PJ49B2j9hYryiSY07HGHMd67prZMN55zEjWWeFeL9ZgSE2dsqHzoYmY1tXaiDQRQjX69NBKL
ZxR/uBkflx1rDyEI1RV4JGNsbPxWIJVhZ/SgBaUwomvkvG9Ges1mgp8Zq7IRtEfO/+Bh35dw0kny
+c2Ka2UXgBTCiHHA7PhJ6M3HrFcEdZKkXJtqoLr5fASToAcgXG0mTr16LmANEsA11pgGJwFm2Ahr
zm+Mh+4iBQRwlkGWXZqVg0oQZYfKavqi9r95tcvZQS75D0jzyWDkTfxkAU6BnmHNAUUV2ol/u9TL
Az3CCFv0gVtHRFfOa5c6gqG6JBKPKc44X4DPBElemPVzKjFJ52U138BaY10HeQRH621q8x6ONjW8
64lzsO/ewBqeiJuJODcpkfsbOBreaIvkAq8OYGBCytkWHYn3W9XoCo3vFdzUJJmH/OU3wxRG9TaF
bPxD0pxErcEBhYKA8F86E9oJdAIj1iHTm1k3l5kCogyFHN6ywUoRM66pSgfBzoIpOfz0fKZC6CYb
ZU3JYZKEB9sEARSba4OWCIAQNL8yb+CUFPqbdyw4RkBs0CZwkjNwTIEFzmAPDBiFn8OoCSN88BOT
tWCmUBl4f6HhPf3+Bgq6VYDp3MmcV/FpPYCF1lA1+FrQkq9eE4GK9mhecKaNVnDq8SpNGf0W1H49
EqcrYS/GAbB7Lt4ayQKLjHj316pzyNCkrgFpJjn5R7Y5nTdQuTqdRMNAQpM1dJ5Y370NqH8gz0hn
7DHltzgeCW6DsP+2Xwa4xgdvJHFiAjOU/gHQvfq7hWT9QuUeY4OaaQcmVQokXQWi/ieGoxF//wS5
t2IORj0WF85zhTwK/nmy+GGDP5iX+pB4r/OAh5kQ7fRZvBcPg87LFJfzJpKtIJ8J4RBODgdfsnoc
QRyhlGLPOcQckzRd3grZuYdZWK9UPDhes0coORBWImgiDItv4SceIq2hBqBSegD6QWGhSO9Z4PBz
2E3kNt8XbwQeLRMBMUKGK6g/WMmMl2mP2BvnJGmD3zNyRv/Q0mCq7oT5oGTlc4hf+gadEAMNp71A
vMShn2cgpACOSkIgxRXKtIIBFH0FxE+uiOkYr08fPg0o2nAjpvIOlgEr+jMCyeBHG60J/r9QTrf9
648bIHbSXe6w8kNu/ADv2gwthcxEiJnZ0x/8vaB5QlJWo7Fbb6Sog0wG5OcXf5L7hNqSrLNrQYAF
Q1/Sjh28FFuG/yRSLCQsUiCKzNGnQZbp4xHaw+yGoxD+jaOeYSf8CRnHpm8WyzvHW33K3xoqzZRU
kpPYqGI62eDuMGOWVgmzww7x3GiZ2pQR7ssfnTCUzZz6ODlNwNjmslGe+rSk+98fEYps9q+3xl6n
eFKYOJyToHGs4L9mw8JbqOZzPnKGf5+/yWm4oEWC2nCYYby66m8Ko6B8uUfdcYK6bJ1bTVxEhJ+g
6GC3feFQ06xHEpigdATufF3eEQJXEPfsogCDciRIZusy0TZvK85soVr9TAufkFMclr6AAp2pXidO
GjPOqxwASYjFnfdbAmDT5YoobKz0UMH4vyVIcxnWf5UzmaXxYfdDpv9d3na1R7nry6fDjuSFuHUq
/xuIZZpZE6OXgc3edokxWJX+m2JtYgBSmyjfI/BZaxR8jTIqwCFG7ttrqPgescKfc//dJGzWkMrx
zzQ5IKHk91eVw/vJjh6BRu/VQGYwcLvAZEbvhbFet/7SV9RiQMYYGkuIPWwVBjEVx1FyflHn8NbO
2yXxlO7ISnzKkdGOR97ha59432Xu8nv4Snxgv7DY8hUo9iMkBHiVIHy7O617j8FgFmUsfBrGR/if
ig3PJkI9ohWIuu3vaqTn7geGRo8UEWKkzc+U0MqfkVsli+TNjyJOBMHeghfCnGFEjKWyKTl5mXTi
C4GScJ9BTpZdYHscr38uM7A51HVbXk2QPgjNK2LZjWw9PcVE+fgl62liIVSh6bg109G8jhRTjDsS
aPsvtIFPONZfc8DeWYA/Qa8xbsv+oohBfnxDmv3c3O+viLyjKIF/5HD82b9TvfjYzXHkMOjYEF/p
gsI1HDE1V/xcJ7hIMSk+35CynEULXllCAvJPdxhI1FsHvAdeJPNRQaFkheKuRocVFOQttN5BUG0P
iIdDbCJ2qJZh+17Tfyzm+lhHJ9RigObc93pTrGCcPFYUCRmDy2o6aKaDkUamHuAzIPaPf8UjFRY2
Mml2lfkFTDvbqKvvFuJzdlQwanJhYDj5vgzAbXmgw83vT9kyZd3fY5XauGRnAk38v91ut1bwBBhP
D3uVeTwfWQDWsuVALt63lGorFtWkNx30CN7QxrzOGDNWqPq10UUm928xXhMjDWE0ZteoFRtmK3+M
2IhvDKqNhKQTPlGQoatdiS/IqVitjuR0CzEoXlrttaZeuJYQ6C8FBzjQ1mQK8ZQ6pqaboQeMSqgi
RzHXD4qgHuuQU5XLjRhDpPvew4CXsG6P75jbhHLpQMO8ybaPPfdogIKT6GEY7Yn2/auJh3j49b5c
5aBCGzDoL2ZCN6KDHuz0EOFG0WT16wgeExDDZ5m5P68xqblwqK4N+FY/XdqNF89lz0Jeq13G5mst
1GjvzcCXl5Bl0NkK1e2ASCLIlz4Q+cG/raH/uWIJkqu1BPQOUoJQJ6vaZfhhfaHHrks9xQc9omJ9
hSuUVk7lfWKOoLBltxK6X4VGHnRpiaNC0AM+npijqxAGEc3NMA9xg9vg4dli3fGBZSMBEeD8i5CV
ogOeQH9HSw3ETVFK3fQAtsMDPuqJV4m1+4e8r4/uTMHig4nUc81Tr3b88ttWqKHQuBIszOyaIIG1
XBhj6BfH9pqvKZjN+ynl/DmDXo38antf51ueNCMo4GmhwI1z4+U2Y2HBc3MVbUgL0Dh3ih9gN/vf
S9SL5eUY4JP0I/Wjg+Y/PloO0T3VvldpK+6fEOxAbyy36XHoP13CGwma+rjF8ebxx5LfMLmHJhj3
nMdAz9aPJcYSQpnFNTDvQjx/CBUN6D7IIhEBL80mMdwTxmerHuWK5EGsP8nxd8vX97avQMB+LdbO
Cvywnlm6aYR+6l+JgoOBPlnf5vC9/G47WjzWh1hxBRpe2X1D9QGJw8wdxjxbOMKdPozHizZ8cnm1
nm9gps4Iv3VhPfHUn4vXKXcUQhUHwZ38pnr7dpPlwEwYBUPTWIzgysLCCfPzZIkL2QziPXreMbx+
NkLneRzp8kVdSbxP2/z8C4TCKgGfRosvZARPLzuWTuqM1vegCG8rZa8sBvHAV1f9sOfc9U/wmI+W
2VHlyf72REp6d1KvsUonih2+B8DN020COUQrtD24jw2BDLDjJEzuh8bIzjGmkm2h5B8wUOgHPYgB
9AZEvVy4WAj9c8iv6Erd0RlxBntclEC7+MwV+8Owrw3aM7M92WeT6TnM8ZiJESb8W3BcwddDZwDm
gpMXbP0Lriz5FtlDu2WXfHpvFCrAvd+j/EeSSwMrc1nGBLqwwVXRfVvs0R70l2gQeI9yIAomLVgM
ZHSHXdjZ0rUO+4gTtinzTgZyzOn+HoNpjePIkO3y3Nn6k9XemTCOUOd8uYAl40S8AH41nnZIrxGs
4MqBE0tYIQN/a8MN+yFbP1dCpYRcPxFSWNVzHI3bwAYuzyR/wvjxpUGKGv+mUMwGBIPA9UHu/JlO
ftPeXz8u2etihmbVdYySDQoL4kK8ZHf15XBi3CevnmyiFwZt37Dj+L+8L8mOYWwdFHvOh/I0sJvd
gbCbLUObIvodkeSt4eVg7y3mauMjGaNiipuGhzFHPmy+73S8KrgDnE8T9CB4wycXkMt2/bl0y89l
fEUspyYmf72HTupafDS2Y2CnBNM7RBhP7Y45D04++3L33E74MfeoAPC8GsOCv+mSNfIUzolLTjQf
Jzd9IlbZSFDkaZ+ed/VdQwc4MVpeNVwPs7meOCsQE0H3uRv8CbT0X/D6+8TSaejBgHrSX/SWKJUf
e6Bc8eb+UwrB6AHb4DlfkktGActtG19/R36awvvNuGWnJoRwtGt3lE9IQt9XFX845hu0LdXfP7l7
Egud64mVmC+kzW1VblRBFu+sT9BtEDhB2lW2h/h94VViFOeWpAXfFqMY4zPGeofwtuy6KUu4YXTK
DphNqcYKNBERRyaXxyLN/wYAAh0i4CcfRnV1ZJhigzcB3GYnrDrwuPPlXYZgZYiwVnBRIQJHn00v
Rv+6g0LH9aDCyfdJY0gn7ua8uSrAUu0q59PxLLujXvlXqNVIfr7RoJw28WRN5Lm84lbI6+z8RTn6
Wj325RKpfEtB2Gwgk1BZ9KfyvzqCyMg9Ah8eC4M4/Id4f/t0fHdfmaYAKacmEO4S6hnd67JDqSTM
6Ubhc9eD0ta49baGGRDcOaBxqiSNnEMM3QyPixMElh0qMSAZ9Hkbdacgfc1W5WoQKXHCGRHL46m6
owdJ+6RlIx1Rdv0LvHLmN6VV7b8rmoBFchY828J+7t7Lbsn9QLsF0KOcxB34U6FxEYAKY4u+A1cu
JtjIE4/Pc8pwEcgNfQoj4j8YviOCuhaTSxdlVC70aMRW/DG8h6qB8qRfEirfX7K7VtMSw9wFi7ap
p/+t9Iwp8bUhUGMjDaZPBs9v+AGaEJ3+przZ2BVQh/DfJ21ptRYOJltpixK1PD+OzCkEJRLADFbI
pWRj2RWUYFxtF7XIdGAlY5Mavibad/2NJJd/k+OEbg1UYKWGsFsX3d8jOOxfFFnyukZjma0RilrZ
kimh9wXmkHdd+D1L4WjbwThCGIRlzzgchNWVS8k9SGWUoAKbg1a7Zeo078FRF24+uVvOIE3gYOL1
lmP2UzYF0CnaUeYMk0WxVqIcxs6Skx0SkBSX5wLRD/J6CgQ2GVBp4JjDWYG/RVEZpWDaOGOuvtxf
kfas+Lfraw1dgBnDEdm/P0TbMAJ0usNFpfIYg650DCXxnYIsQZYOryDFbRdSUwBb8/fsfCVFgHT3
TcvC8g9gpp5EXEZzQrzq1mOtOw0XHBBbGD/7n987v1e0g0s+SuzovFywjLEZjj9w28pw7MsBlHK8
+CEjsbnFlMmws9Fsenz9YwtHhIIAUmzQP/W9lm5aWRWw1T7keaOZKMKGehVpKtJ89O/YPa0+Y8Ek
uU2m+TmtteJMcQ9/gYfc33N2yZcRei5PWSUnBHq0/YvHFU0YOuXe8dmbTo73Hq8Aq2yyR85TNPo3
FbUPb9IwzgHltpXHoK4SezCKDY61P0GosRlJLOViymExnPMaV5BtOG6/f5To/ATFdnglNXEvdoU9
JJXJkoOIqxb0kfuWASJWq0Qw+V+z02W73v6ucBINgLqGr0p8IpER83wX7YJYBd66/6iT/3xD1pQF
BPyw+TIeEJFNUHWNIWN/OdXI5wW05mVjhkvKUjkdYn9DZWiPwu+M0bIh+dXs4KP9D4YAWdj+YeHb
txSyN57nx2/6QDMBzAaUzh+Eb+KJmet/NGXLKKH1qsmMmfsyf80AKpk7QCFc0Rcp0URn4/R49105
TFzpUhsl6k/lyxHQMHNkHPLaMzJYFnYJ/PN3xyyqsyqFMZhKdBBsW6ZljQaPgwuAVHCBPilKlwIW
vOpB6JhhVmzWWrvtEfOkei+zYhzMHBADv3KWu0MTZ0DOXCgeoN/My8xeXMHlrh3pJBRFDa/U5Qfj
tESKC7+On+V4SAHBIEvwseRhChSCuY9IEa415CgKUAZymRfdqoxnSQKe3JoHbv/NHmJ46zDgQ2nO
qB1saYC36NBHhAb8ytOm8A+QJrLxMD/mY8gm9sfwrtOBNp4p02Oucdg9Frew+Ke6MMekRN+hByPw
nrMnYinRMkpHwtsZMp44wjDrhzXpePHotIT72zfoCs07jNQ59TMrBoSKjU+MSZBQCVHKGJ5A7q7D
JyAsTt/CO4f1f/qCkZ8OM3HLhhpXr4FqGSgEAKGw6MDRcPrSK/9mYJoGgNr3PvxeM6cI0164I4ym
koY8Dut/qAUC68uC8Vqdszvuf2j9GAvR7FzTaAQnExAWL7fCTXcZG7POul/g+GYx6t1hM9Ixu20I
EOr8VhPEH74+BrDHMRl09WZ1/7gZtY2ijHmNkLIWpLnd+OBMZ8YCkiuckJMIg7jpBOcYkc/SrdX1
wyCwVh9MX0to0n3zuf5AWZVIizr/oCV8wYw7WrOBke96XJwYBeGsbLAIFbjc6CMsKfzFWIgOfGaM
7xnkEIALhLkGpvIG4UYDPsok7Bz+qEs8Qib8hIjRYMnSO8B8xH4xd0WVCj43nl4o82YfLM1yLr50
kW6CcUPv1FENDFDlF2QKsj0x1uvP7vb4VPl9ngfkNypWTD5wIEsXAO3ayOBkxnavmckiBouMCrZh
GkWOR1QEDUQ17f1P4FsMp6iAfrQ4I522H9cIiOigA3jhHtzpV7tbTP0xEIrhW8WlziE361sVTwkq
DcQfLNAIaZmOZ0Py1WaZX29WG4nqSYP6oZOupE2ulLbBGUsNGmgeCiudkZ2N9x2xwwLRxSyPpEpK
IfxIuB37hKfJS2ghGkVZEQLQs3Cwq2bJ8rKiC8YITrXepAfPvxoab8KwQchX5YnisoJ03opagIpA
VG+KAC1vfBzcSmA2zh/GdmRd4PT2NAYEnRzwrUv0CkSMBK1Nf36h6fS4s1MeH/QYCyCaPWI87c96
mzaGloGRJAJG62F1M+QX3Qyk32YnZcw+QTGSOCpfnukkT4k9RuR/If196Hvhv83QTH/gepXDVf3p
FzZtPzlTAz3hA6jTG+PlXzsd/xF25KB1A2MvMfRligAMq0HMlvs6vPVq2iyQD4NaYX/5uOldlJwm
l2bOHSy0FFN+FCA52SaIv7M78A2K0cSgeBJvL1wDQYzm4yArIvFSsQsOwHuYQABdN7EwlUCmMnvh
wgmHvcB3ZWKUC6CWMQcnr/4a5wDqi/XDkqeX3AQEvz5pOBO/gcFD7+DQuAn+Qbpu/m2SL6YaikHH
vAGIFSqAoVmNiSSCWIBXN+hRMkRSumN2zuaM74r7sqkN6SELUh0YRS9CyEXBu9UrVwmVBU5rvDbN
kvOvW75hi32hA/QRCz2YERVQnDCQgBpVHiHrdF6zFzuVjMGOaibotp/agNMjVKhnuR28Q4DjX50d
ThmZCQOaK2jvcFbijw+UjHklY19DDSUbphUfY7zXk3iEiCUcxXgGOpQ/qCxQJJyIfBO+PfHXfV36
a6j1KHuGxy+7V+ZTqxi40nLHG6xxsBbBED03JqRQveHMlnO6QDJspo7gziMF3l9IrNGh8y+4FLsS
/DE8GtlIWwN26eI3l3WIWRaUlxAxY9TjNor9LV8wp7KHEYNwZuq49ED76Ey6s4eGUufYqhxpr/PQ
uzLp1aBzTMECpjcS/Xh5dMaEy7d+YWEzoIERAYdWV7YVyb7M1jg5x5j9ahj+zwSpoDATSNjIc/vI
o2WjD/EKSb4LzcXsZm1MPxi3/hAvHzlgeLOvRVuFx6bYDkn8fBoqcJZaaswOUJXpQ4LhrxOYC7zy
q4b6/q6DNsBxUyFLpayxqywmsFOppPRg41lDeKJ/yQLa6A5+m9hRoDkQpdCB5l4/GUa7vNkgDMDW
ZHhV0W0mHfTbH7CCViPlufRIEx0E73m1vTEmh0sFue6FXxsuAmyJ3JWh8dYRqqGn7FyJaSF8nBqW
Gfuy5HRLaDyUjjyQHoYEU34QYbU0guGCZ8CsZyHtZMH3+ZCRncEigy5v0bjLL+23+s5oVyr8dc5H
cFhIxj1E1KSputlfthpinK7w4jKpvnFfimu6vlv4mzuqlYSHQNoNdZfpiTOm1hmZqWjikZ8fLFVP
ZvIp5R16usfXnmpYy2cC+O8zwQLn+5mK9doc8ulZmXKH4EOsSvd81yYzCNbQ7oTlx2uxqnXK5DJo
9AAFvNk1U3Zr1YBHKHRUniBmVIub/d7J2l9P+9sIBy9hrI8+5DZ1R97AG3HRr6jTN5GMKdVbIynH
QlLI1j7EsJ+0RiY71BpMksRYGbUi3RtQArek0dEeEV3Z1zesUuNm4CoxG2KJoE+0VBeDcVXPZ5CS
6xq6Lwp4595qz8Y6MBBsnYefGnfGeqLGhBjj3s2HUe67vz/UTfhZaOgzNx/zzfscv8PDDmsGpILE
6hVw6dybh+cggd0j86Pj1SBD9sIMY9XO89On4QJKnZdFB2ZFeitxmZjsYgMLwqN950DPuxsqqcTl
aqyRxi6NGoXi/Q8Wg7bDndCbIPZ+n8dUYr3rG+kvtyT758rIbgoDIoU6THYGeW04IpelRldCfmlq
wOnw30yO43YmnQ/xBrVbUHOQbo4vtDYlbf1k9/hL/66Ul7w5bIcQKgii0NfU0vPij7hUl9ecldQ4
hRBMmFUtlLPcaebLmog3YXRA/BgP4unCrsff9IZ19EPDT/EW9UhyJKlRbznbISzM81mxhngMNSGb
PfxkdkabZXttqOqH4MmDmC4LTKzNLBQPwv2SLxCowQQz0DG8AobaJDcmxpG9ntWAgkifWHhJvrfU
Fvp99gzF+CabBcicNxAuaeSa6fsPrOFgDZGJ0lOaY29otUh0zd5v+jqpgYJjPynuy844M+s2J7Mf
bliiGeFpswxoz7XvDN6JBqkmdv8rFeWZ4K9QI6mQaS+0XD8f1oJHe5fpP06+zsg9wAbndfqZSBJY
qS6jtxNeIpTHG95152BkFkQhyT/M+alnGANrICXYCgrDCWhJEstd1ribOmUJ357DnxIObCANj0M9
s74zkvOQB8vwxHI8vSUzfOr0V2+dfWSV83Yycft6tDsmRY4GWUW7FMIo05QvHWGcQvt4n67EuFtk
4N5pmzp3pHn3RgM5BNkY6tVsRBwDTcaD0R0mCpwxOJxMc1PVUDIBfmrwzQwAC69lEWc6u1IHzP0W
xa6dzYfXYol1lP51stlLZzmBAk975x886LtXzxANUhv4CtP5MXmTVZQCi7ovbV1ZLaZaIRuvNAe0
yhgtaSHnAJU/8h5sFKG/Ti8iYxLGDvjOIaL2oLnA9S91K31goH8BeFO0eyi1miE7JYUK1Gq+O+7f
zgD7rXQJksABeAh/LJqXjtIWTZyV2MvKLa8lnT/FHClm8N85vKA4YaD4AC/LzZ77BOJo5o6s90h2
mYtdl5FqqZgNDY0okzGLYbEgdWq8MTVSYqDuSPfrcvpAGMZFkc2azcd4NtviXEEr1/LNuZmQ7nIs
mgrkxUNsBCfMmh/8Dycezv2x4dxw1X/jIsAYPB6aopwU1eBw9qbRj/mWUjovhwJPBmhB5bQZOMWG
42GJjWzPwLDRxaLXflAqQ1el5ziEudV5o/lLV02sdtlCn9rDyGYDmqvnMfGGe0AUUfYJeil9LAE6
n9lnjccei4DI2PkLxTeXyOrC41qDE2wcbAb5fDRitpjTHx6X4QOqDP7H0n0tJ5ZlQQD9IiLw5pV7
MRJCEkYgeCGEQHjv+fpZp3oiJrqnq2SAe842uTNzVw3GaxjU6KXaNgF39AKhxyJ/VnfvK+nzzQzm
b9mdBf2iMW4v3cdCQ1sN1W5VpW2JhR0yQIj1a6gqogdG0v6FD1pNKk6W7XM6veogvQf8Tp/u82V8
sI5l3j/XN7Xb9PA6qi3e6Vlk1YDBLzrFCkywvKulykPSICz6dP+/4npTZ+tQOdcTlXEveHaaJZYZ
KL3savvqrLKL7giwOqbYuNHwgy81PmQDIeLBt23fSiANPcqDH9LQd76M57g6TCG2jpPDdI2oZvNP
nlTTyhi8z6elSeBoT9w/vW2CeV50c+I51BhkvgcSPCiisp5+pRWkbArKZBFZQV/V+yISXQuVzKfu
60uYaFpBksY62rM42AS2fpV1EwVSZ6DZqi2+Eu1FFAmZkBi1dXKcLveP/VLUZ9PoqL6CgeaVh2ox
z5DjIiAcNNWho1U6RYf3owfdmlf4uylF9ryfovOvZpgXJEB7F6tOpRLacJhdwrzkVN52thZWx5lb
/T+bqFQx8PZUYt2ZbDzNfKWDd+nRkGv+mkyWNyx0M/Un+sXXsrmf3jjNFHFpWa5XuBPpiPB5zkzj
YB+xtFaaeNf3D0cibm6i8XeWxRt8xdfVRsANDjHBuXZrDZulHFGur1m12AegcI1RLGvrbvHfqtCJ
xNsrftyQl9f1W6fIc3QIAvbOK0vUUOGFt3o586m7tW20dlyF98C6im9pe/091z3/hCJvGxk1sR9D
BM82WF0YZHIa4IrOpr+8+phPCbM/7TpOt5Edmkr8XWMxPsBRBDaF3z+yYXoIJcoIYaMGKnagAY62
db6ozKdDBX6Ojfmo3ovsWBLtpxN5/j1WN7TwwCZO0nHAQ5AqPnbl8eFrPDK7s/kjWrzesQLwWOg7
MOHIN9fNzKf7CHU+UnhhYSTKu+aisqpLjzvmg5tlPGte6wftQ9bK+/Id13rKYKoMEJ7TCg/zzn/u
g1e4ykSJunxJxdvqk9JhWWUMZ4MH3PIfdB6iMXECz551ldcMw7FCuJ+BkLd9gx0UK8uPUXfnsWDo
7N8kkpsqnZyRAGmhRuIrZs43LsahLTj80TKVcRiUQIlIpVuzZ6Ja6gZgBWLWDH93f9l/PMez1zFA
V0Q2e+OKX39GpFWOKv0n64NNZftxlYX7w+ULngXHuyoF+YES6axBSrRHn2Eqob/nZKY/PyKZQ97T
7RLq3H3AVBXqsRC/MgLCYCeV+L3FAFM7o0XInbr9M/Ts0snHhuQj+ZpFcbMI/n3cvdeLn/vGXSIe
K1OXMT+aF3jJc5CnMyZwl8Bz8aWSlIUOTS8yOLqlh16CGOqjC5/ecDTYjuJH1tGJ5tV1/J1uGhZ4
opWlEdCmcUUKF33+kBTt2vBoo0L73ii1P4ajr9kP8WA9H3DzRP0COttJjucPz15JXKpuXmfqplT9
WjevqoyaWbvBcW+qF13f7P3yl0BsSFZyvyTRrvhW/j9X7VHopO1bWb8gJL2Z9p++LtsIGelKgvD8
XbyPDFgvarSZVTKJEmaQSZht7JV50yrQLGpicFCoAM5HbW18VELXXNWTrw5qc9FHWih7mne7HgqS
X6YKmR/eP1IoMnZ9IB0jGiynpJmnulJmFBX7suR49PP80CXXi3+nRZT4VqqYZvPjeVu+lep7hnYS
RuWsmQj1QoAveizevsJiyuXbox2uEc7RrjzBoBFLufxHW0d8Gaf6sDx1DAZCnK5tuBHwjkh1Josq
HUtHEai1OPLwp1GPQQ2AXXVAYM+ED6zgW642jetT4ozVC25Xpp57O7quxegvT21hNaGsXP5OxJNi
Ldm7xj02H4bmatyKhvzzXD39FdFBQeTxY7iqN0z/zDFEtwwVVsUL3n/dVkHDz5f8gXCPTmDUaENj
EgC7nLKGvEXnzkYjte9cLrGchERqD8eVyhuVq3kdksz4mf3Syz5AVLaS2PH2fDkMH4zAE9G+k4l7
t4btsevh7HfUx062pHId+S1SAPO/dJ3z0ddjrEu/RVwbuUarUK7Vsa1y4weDr35GqQZDazT/oGnm
vIAaRgCdzSra2t3SDhd2JKeKilFfN7pTXbN1wgQsvARUFYIiZJxglJeaDyEKESFYghH+b5XivrGW
QBj7B2OhCtdv7X3nWVd7CkSnvurKAz/WHsz2H4xFyAUkH+TtffMI981Difc6nqzzak2LHPZUrOyr
a5xN8ScnFQsMZfzSmevIFaex+srrlm12KpTb/RVac7nNta0rfLXuDaHtc1Ee9gqTYhMO7X1iizVE
3fWUfconkzJJGDIZsqvFGI1xMDh4Dizkie6NhOZWw2RYrkSrLkhhSMnHbB2bad1RJl69rtCIt5ZX
VUr/AMGFFYuzzp/p2cCY4lbvDfP5KDUWQzZqCK1Qpu+DP+kIfYiIZgVwYzhIGT8kvLdVf1bNj2cf
gYUPQyh89j7uq2jHKPiBHmW4xPylYmvR5+IVcyd+1ldYPNxvjEjAiCWfr8/m9ahlaG+Y+SenKXTc
pX2BnyElhE0zUratbel3siFK3PDh4c8Or/1CfdVKuCJwqNrs1cdZm3+o38awc885LR2cdK2ZQS6+
VoebofDvBpW4PA+9FbcIPCcGH6aJiqaxpP4M04IL4dvQgFkjxPdNSB7sKkeCXUi0yws6d/Baq2kC
hdYXDX1GqWRoCsh2mCHoou07r4Va8Bqn4nSF1FAED2hTDihmQPeCJhU1Vw3w5fZj0zQY0hrv1M+S
arX4NbehdV8t9FcVRTJ3khnTjUWH9zZnqO8RS284RqU4MTDzWml42UhHz1C3n9TSYPYZOkZICa72
GHYwGswcPZSe6pAzYASIZ/imEj+9oqFkOnNyMwSq6r1xaRYHxtNbT732kdNM5ODL63gEfE40JA91
OXtG2i6LppqJqm+FSttxdeMH2V6xHVv1Qt58NEjaMy+3ArONkPDWbzcNwfwj1d9c5OJ0ROGp6CnF
ykC5/l+qKylmxmMj7waCjtG7j6q8qshdfP0NLiyvc7EroYwIha1H9nkYj0KgEpn9qmjMYsnD0m0E
R/JazvCgA/RH2OaIinJfGqx8uKk6/7vxspMz26/JX1DQZGR8+bqByYqypReA0tA1M6qguIteRoly
1/IK3YNH4V63AiC8k9yO1Zsqb48IqoRv517W1EswZpIzIfleVq6sqAO9+PhDujSzTdYsFeI46vaM
nHrn6tcaT+yUoH06WLen861YlBiHFnl4iBLvTbOMeLyrrbVKN8VXOuJ4Ft2QHz62v0EyqxJ8oXXy
SX0cvjbiJQDX8LjCiympdIQgVEUuac9C3+g2RuD9R8xIvlP8ji+Nkx7byL1cKDhNJ9cs+PmmxaPN
1zYuBIGATZwFow5VGNIA2jkoRC8ZTpugNo8SFr7lGg7/x5hsscbq/nWFKLCp5QtRKhU8fhOkpulT
ZHyzvUDsEoPlTTWOlUPBDfsybADWpWQP1LTQTEUp3ieaifgZx+IQbsy8WcBTrQfo3bQPQsRDvXYk
xsw01p35xzw2UM8DNtSKquAGtOhYGVAKsFDwa7z0U32GQcC1s02AJhtLCzyVTF/ckjAHLUbf5+6m
zOmAAcvHqJ1JhBUu2Xc+6fWkVT3ES6aPIeqk6uMeuztzifqcYDRsSbMV5X04MbxODB655sGqhkPl
VtnYl/W+e82Ml9XE7tVxraz6wrSscFsGku2cjxKH6Pih5siXm6PISomZb2RvDxCDX7gGahIli+mZ
9VHjTLI8BAxbalR8P6k0/QwyPyDohEjQK6PIF8MAkB8S+qcUaHaWgVvHYdjGVBoJI/QMfSSykzuN
PH6KsmoqE0rClG3b2YF9V74ZkqHqe1dWQt7CUG6XqRe6gPNWRlt+7hbql2munxA4m7dVLdPfDFf2
MAHZ/N9KBkf0/pF4Wxv2jwSijgd//spw2fOu9jQohFyV4M4Pb/FCrsvKbPuCeAjwC4Vs/aSEnwES
1hLfdlGdHYLHwzWADxr9WqhuJattlFWG7OCHN9etxPDJjAp8wavna9NizUCX/5Vyy5QqIIn95wy2
YjQAG8W4z3pF0uK4w3bqjI2hcTI1E/rwb+1T3VcPTbAHwlmq/E3g22dWJaFLufHqKyFbCIVLTwNT
J1bTh7OYdBcc2M1XHutExq+H3831IqjjzWa2VZ+OmxVmJ/xRJMtnQz/lPfn6ZyNbefYT70XYV2PT
zAFcitWPbA1VNd5Mi0qTz0w7xPhUfGgtY9f0muS2ofOyJz5a+UQY39V4iU5yGg9dkHn2a2guRLdt
PyX6tjdfx/7oRQq4NnLv58YCxz/s2TjH+y5bt5mS7GCpAkAlYgZ40jaUvoelRtLpEfAeQn/i/RAN
ATvV67cAVBkFT7DGU8vhqcTYmcnBy/El9W0kXj9iCtzLuUbBZrxred41gjQSKslOr8XaPLpMU3rF
fDP7muEUUs7q80oBdxIOfRRjn3w7jbgp+WfGfk5elucqOsiEFgG15WnxXBiBjbfdR1Rv3acz4iuM
cRoAsGd98bWrCVp48eGmKjXsQ83H2dgL6SxFzu8C/aEbpWt2XsJjOKoQPLFivIpAuYOZiuj0bk/H
dmSBYP6VhwnfmFQcWrDZqXyG+aPjWdCCiuafdF87gDoLWeTrz5JDdqspc57rVql9rue73W0cdns+
P0I9dmOzNfqctVw64+9tdbuCkamv5ufoQEwYrV5T3bO57amSr4RzE0ZqpfD4Ft6hsridl2BuLfFL
JVGcem465pdDb6ZW3csX0DOsq5MM5bzJAPPmrXV0p9bxnUODe8V1cFkFWVcwxtyz1Tt6ELTNR2+r
WOiy/7H1K6N2wMqe1gkyu64tAsz1opGh+n87mlZyvq0sX27sqfwa7IN7NW/h0Bkmixlpfi7BkgKn
iDbGt2w8yyqqeFh9Ll2yv/WonPTWQWvr6JmxDdLk/mWBkc/igGF20bGYT/afj0rwO+MHyeK4UBdH
Tz0PIofEYgwMqn+SSef08Eypri+OYn3XNKiCte0/0l+PL8VYQkP25Wr8bPzt3uLHl9MApH93wLNf
pVwlMd5Nl7+n9naSOcbbU3w23WL9lShnzx+nXHRVICmx8GsP9avO51jZ3avz3tGadxDu1pRLDDfr
5yJzsYpJPXJk0tMyMc7foucoWlxfCvYrXqoZz29ezWQJS+Ol0R2a0qV6wTfeVxb3WurBDb1ZXFSK
RnmB85hBbETQGpVP8zi/jlDh9pXC42UL/7RLJAAqUdAUw9SLloRLyKlKWsvPk8/2lazS+WnqVLK5
+8q07GFIfyT2wEfbWZ1W+ryS+10rRxrmLIPseGe5iemUFGguSMnwikiBUgOgZioV8XI1Z2TkxU4I
owSZRD8Fk6/n6B2r+AA9VF/VbrR6G8hp2HeFT04okatjVjIg934FjbKEtJrrXCNpsSjt9pLASn6l
QB6BLUufvBYrye8somZ1bVPn1egU9f8otEVz63iOlZt09paNYUkH47lfEza/YQusJ/8OQ4lknctD
+/T24NvMf2eSjuelCI1r3p51g8iZl0bLXKsmtu4r2fi2pPvF4nhULlAe7O0LZzfeKb0HpS2+GGbm
Q/eMKkzQvvrOVwMBg7SdWlJvqcvDWyZi5kOeWhN2Hit5bj6hU591hOSwYPoHdhdMe13Em41ny8rJ
E6M8N4LxReg+db7IWsX3jVd77qH/MyCfV0pBw8icbnzA+pju3SsutdeKYfIxEex70ybVaWy38DpL
hAGrT3/4pD7uPWzyY1SDLjApxpfpslqKAD6UAsG3+/5X4Ng7ayZJK5yMXDk3THb2gkH2JTuQaErt
KxpGi7FH7JA2DCLT06SApJCJ0h8o3JeYyUnHxUHGHnUX2ltOC+MSs9Z1dMXYMurBmcqg2uSiHWA0
G51/vGg2QfE/ChnnCF1noTFzZk+VwWlWWycq3knaMOoQEcIELUwh5rCUedYfo2YCRchQf/e5mf3s
2DwdXxLbzxEYtVewoL16Q98K3kjJj1U0a53rt8G6X3jXsMjN6ehiHvxqa+eAHdQlLryvx0epGEY0
LlQuN4VU5SozDErv+MD38WUqWK0qZ8q70jzOxJsoVznWU+1Ubfl3uVcTm/qyXwChjX1Ox/FCYyjn
7mpwsw/jCrPgGZbxKIZJvPF0oVeG7KB4PG0DSb+mlBJEiv3ZMMx0s+WgKd3nX/dm7zK46m86X4Xk
uQQM7LvbyTlVXk6ClXSAZ9fxrCUl8ayA7BRrCeFc5XftZ606aB8MsMaKAj8kvXubl6oj8ztEucLr
vlTNjJ+JaFZZtIqfT1dikHR1vnJYQWPm2ujPjoeNxyTSj0rCwLdCW2FW6KEFOLsOoEFge89cy09S
ngl7oU37Hna9hcLgVpvHWXS8UXQd75qne/mptoMJ1EZ8KWPP6ZfvF5UQ1xKJIOInTUw7e/VyavnO
g+FGWJXjStpdwFz19rv7vkkIIQ6wCHgwWxSD2Zc/rWNuUbEr+quZnZ4vj5KSI9C4rqtrti0FBWgw
H7GYj+Jj/gXqKWoY1Fmlrs1tGJPk9r3NOz3HGtck97t+OVazbfLst0yn8HGMr78b6q33SyiCb5pq
4K+amHNrjOKbpWt/G0maB3RMHv/loHZ5xNrHwXL6wCqk5TJZ2zTS6NjAzX08+rnh2Clno+XQ2eVB
iaTcv431DvnKrYXngiC07hZMrfK1dOsI4DDhflOU+yzVOdX0u7SnUONBwMDpxasqvfkHw9eQUAPU
ose6TY+dQtVO4PhUe9avL6deRksXOtNFU0VyqipKAsHwpMsetTa9OR361mhoxLPmgmB3mu5qi1p7
Ga9IPJ8WRsmVBDjJz9L7k1UzaNPQHxYTINhCY32pLFFVmFnYbPxXLEZZI+h1+fFnkTVyYu/oUOaH
YTb5LO/HIORo95aqXaNcTVSlsNoVa0dSfx8trzEt5e9lW0WZSHaYYrS2B24XvN219rGsDe6cqOsf
rxubNMxG+6Dw1aqSB1VcbvVU38SlvsMZeKdj/cy4Kyd+VbtFVM0BrXfNe2PRCsinNWXWnF/jwzuv
6edLWozva6uS+fKZ8RqmKq8MzcXvws2lBPbzbrVd89y4gKYb53HOLCyPBSmM/a3L7fHKOK9toNvb
D07eI2NU9RWMhGLqNW+QVrt2lfL8N9kB5Msfx/q0GCvxlm9QhDjzlqpe1V1ICshVrSIzyEtV858a
6Kp4cvMEom3CU3CAs6AeOlMUC1D01yIOluN7Y3C+KZzeNn0uEMal12pKU/U0mQyNdjZKv85+8q3S
vZq1GNUSn20m+OsZxlh8Ps9WRtPd4sW6oElp3nhu3y77Cu4ljTGqYNLgqPTykOCmq7TSIXDZ/PPB
1Xa6ULudooCQUXdvv+mavWPVpK0lmJ/5nz3a5ddDT1tzKB2bu5DzUWJmxYTMryZZSFlolzSVn8V3
a47/AJVx8ntjqpKqPeWe1gZSn6Zj8ps05YWXIqwBjASEIbjQ/7HKGqElMc99eqlknH21y2d6vD+U
C9eKeRowreVfShb7qLJV/INmqesWEw1CWYvQVu4O0J5Nn7XVlw2OKMwCaSoCVM7g8DrZus8LhSvW
399S5izpZHQq0J3WzPygKyUx5Gjcf4NWBYPVomLbzpjPkz3hjZTJE9vGRPk0Uh7lPljf3l/zx6hX
YBTzBAu9jYZz4wGrZ0mgzBcDl5Ori84Um/bzjAJyj5PbGJGPBvAYm288ftws5NqHqTIn1ql+5/qx
vVSul0qYlEKLTUvucbCdWjGafS39osFxW0y+znUy2OFcUNYgwmKvQLr1xOaMVdd8Lo3CloPiT1Y5
kPUa6A1rKme/DHP4aMuHSHygpC3fLXwZYAQyuWzuyc4vzfWpVdoP9sn3XXI4Sr+WcpPFPZYMLgiG
BI8TP8DHk7pEJ+b0xzh1fFkfY3AUIYQ98SYTbsjMaEdKM4jRCPOwSb6OfhKNC9MIQtNXbF1DVkrj
rM3Au+CGqaFfX+J8P/ezM5ndjIkk4DinZMBgDuO1Rc2XcbG5yJcvf7w3ryxst930KzISP5jfXXs/
mDU0CDbqGIx7hn79rPfsrJcVycG6j3G6TXbsyFnUoaRyVEvl9HDlyCniv0siupcP+oBUoWZwlZw5
ERYjHR6GB+UrNdpf4aIEL+8AcmT61KKo9FgvxhIKZ9xhk8BfPyz/5RjcP8N/Ekilwv6o5XdqPMKw
6+f/0rryPwlt/VmC83KPQWOd7KYz6p0/NmrHdPj65LF8gZxPRsRVg1sLl1Hfu/wWFyn6crrCpgcs
J8vA/VVjPdFEg+fzN1I/1uH0IgjJ7keQHib6Rhga+N5jE2f/1pPU7/N3Mzx+ePi6p0y/9A20Owz1
drN24vv+Qob/JcoCwtjzdx49cYCpWltvfgt2qf/2TW4/d63kANkpOVh++HB2vZyp8Km3DDaYlIfe
Gd/+zwBRINENNq0dG1vuDckAdQBzcngmjXv3PC6dvIFrJ9t7cJ6+4r9dpovWRg8zXX2BXpa/Vhak
WRidOzmfJvDv6w4Sm/gtFtq07LBsX1rzzoWXy6E9G/o0t7mP21f2664nGd+mXnSyKVCZsqSG+cGh
iaySnmZ7fIFBCmQm4Jdxqr/unn5wWju5sV+xGl6788kWcIHHSYJUKh+OgPHFn0v9cuuV+odWtuev
03+Mulxp5U7zMshOQrGmxBdVFc7/QHy6tOzkBvYdJ2070ldoPODZ6DeO2ChK9cMQu61de2NrcZk+
pic5eHJq2b2U6up3Hz9ceC2Z+yoOdNGmdIt68ueoWNLXLyLXuwTlfi9U1e7jZf+KvjC+h5IQjiTS
aej96mX18TWCOtpYcZ1c2hfmv7f3Iy9oy87O/c13mq5egy9NGcg76EQ25M5dNXPp6zYofa2JsHNH
GsCo+Ls8Ve+u/a8En+EB+LvtHe1lJBv4PvD13H2AkCrHxmL6JEFc/azTQYyfhZ27sHhkiigsw4De
ROjtJ7IbgbEYiSnX7sXhGj6+sp7UODf2qBWV+AmekP855I/wF1ypCZdXlSQSPp17MXzQBuuOW0Kz
M/THboHzA5QeXjvHAfntyBIgp+/csSW5Ug6DIt8LH27vu66mhFXUfLJG8FHyIj5EPtDZnhdsFEy8
oVI+EBQmRK5NYGbv5xUp/b/AVoTv2zCWC9jo7E+0kL1ySislusgBB0hWn3gDC0NsDhTOoW0ISFvx
nEdOobwV08hyf45jYAMAkCrRf48mOtTlDwxg33dJNtM7rO7DUsOpN+YTUQMqkFbTtWuFrTNe9+f/
BI03O3lSTnjr9n37fAwcdnHC2gBX7XUG37q/HKa+PTfO95a44Qa7ITjciz60JV7kV3aa/CmQZHEn
Pw5uX/gKq6FTUHj3UZ5au3+f7BdELwfjFSvAqrNherD3rzfgx3EM9/UQvMZCP88rWgJK9ywGsSm0
RHMJpfjcvaanu2MUgLve9cOPCnMXvV5Y0nd8s9a0W2okME2Sak5iOSSCnwwPsnYAxUMASOkU0+W7
vzPs+T4PTBJgtpR3nhw06dDTPbZmEvsk9ZNPo10j+e2sTP4e9QkssgX+I6W/4i8rqemtu2zcxnsr
905M/ladjB26Cqm/XXv5fZakzMx+rx0h8945Gd1P7ELWoPypgpcTYJ8DvJ1j4qLEC/bZfbTLVZ1o
SJZX58SdPy5frjW0GoB5dxcVFNBg9WPB/S+7VygNTyt1IGNQY/lBEJXBB4XhRoT/mwW96mOSGGY7
S+tiBAhMkElW2OgeWsePdG//WVDDUiGXQgqbbyIJfT5xfP3B4Q/Cuus9v6VHGYQooXeOYww4ayrX
zVuXG2e2BKUqz/PlExp5Z6bp7zxgaJMkor9WD7H5T3MGMqHxDkJAp1nNdBgF5+rrOmTyI+sj48N1
5Kw/UWcg7wK+qzhXC5T1VdgTJYtHbrUidjFKO+wb0bVQITM+6GKItaweeh50ruXlM7T/0AEyQ5rE
tDxvm+j2z8K7+w/fyjmM5RBtyQsmz6FqjzBuCMzKvwsuW3bIKBlUSolXa3YzmUirqKiZPaMVqt4P
F/xN5IgounNK9kfIdolLRHqRgxNnft3jxCH2Vm6PKAXdtMo2W70Y+L94G6MnzKWcf8TqPCsM1SfK
FefI/2G6rZ4IozBfgMwD29PImZDcFA3RaJpcvJwHPv0DQfs+wgpyXhze2zPyAkTv7aTIfGKyHdwn
wv7144Lz7dKJJ2JHSEbK8PEh6/p79Lr9ZcfcQGZITke3SnJ6a6e6lm7/Xj94C2i7B3uoFseS4FyU
0qcjR17Le9iy+7KJnJVbvrywMd1x5XSdjaDa85HLGt1XbyIzdN79YsBZ0e5fTuX8j8N/qAjB1/55
bOzu2W5foPLHVFTCWx4zJLj5pEKegYk4uomjze1loMb2FIkJKw50ANTJ2qWbpIZQUYc46bMZm1ks
pncck3m5u6TfEcC5Od3Lu3xUuBIylZV79r/3sUl1ovIX5N/HImzmkuaDhEzZn+3eOoj9p+Q4c9dG
ZXfTO96D18QG4LZVHH+ZEMpUN+tBIKOukSwls7iHwzPdvduOI71eyQm/C8CGT0mxBWcoMOS9K0Mu
TYX3Z7K5em9yH24t6ocW9zDchVTjwJhlxrrs+sLdCt7zsGWXK9PolXX/L9DnGRV+1cPHtO30kULp
ovx8Rhc6v49HLfONGyPhjZqZ70zDYSz8ztpbFrBEoHWVfFB5lvQkaNCOMvGKphshdBF5ONKRzHkQ
e+RqKAiSDFvcvysuEIGMEfrwgVmkCP0tcUfoEhlv/rLvs/H+tzDZyTW/T5SGefiKg3T1O4ctEWlA
eVOxn+HqOAaJVLxfvYXWgekcmO41zVnWCqNntNlVDlitp5gcjAwl8apQTFNuW0l4rB96j1I8ulvO
WAvl6qG+tlEj0KhPVriu25ffdb/YDcdg+wfUBvlRjWoCw38fWOl6zeiUQ3WHnZILSJ85sGncPLZo
c8aZYjERk0pwYh4j1LwL4FXHGuoLEc7j5SmGdfdo9QFrVIr8lPyY9uhj38sRYw/3OJxdO+wGW65V
32kdyNfpl5J+3hdivQwJrsjw3EESRedV5zTRO2UY+Ph3gRzGOr5dg5fUX3LidZ5RDeSAmj52rwQi
2UcwhNkAQCH1wqqSSC0DweQqo454WD3oTaQ1TE5jMbz1q2dr/CcC4WshnpfCn4jCOTaGIiEDb/ia
ru0ZjUxrTsGdw1ucC/96uu/7EGg++354wmixw6ercaxcrLeIMvrwO+P+Taq8+F18l7BGhimMA6zP
3lNkVbIrsWhJrnTB10O0mtgcxnUxWH+syJZcte+L8H0JuzWM7dCB72Xk9DRfpYRrGHoyoTs/ijQ0
hXMs5t/+pV8Bb4vwIaMVyudbaIBkCmI/+rmjwZv5B6Cz/Whzevi8jLVV6XdOVU1DhQ/SazkSykWU
YjSk8qDucAtxAvtZ36V9+GKwkO9bYLKokKYMLMLDJWZrylZ19F2s3t5WzI72r5eqBUV8kJg9W7tJ
/8MJODGcv2+6Ga63wV2zEIwaNb1v88ZqQjEm605uMtAWutgbldh7XXHjATFnPvRXS1P4uVkfdZ9u
W9ev9NjI43tbttCT/ujPwqb6re/TkBnP5pKhughJEt2C9R7ybaJ8TwS3EKm7j551kDo7pspoZ+zm
q3ZmtrgzmdajhzftGPlLfAvA6R47AelcGPi9p8pa1AxJLCdT+8ffHKhtWDAR8s+R4QUvZNqwOEWh
vG2ftYkfPqr+8abrvDkrjQDgvOS7ZgGb6S6qrahnwgzkW6lxCRJLLzdHYSNIVEGw6hEdGmA50z4E
O/6wruXSOeYjac1vhJioYEWOlUmaUk9TjVytbXUSckG8IkkKMV6u9b7zXTSz0yf4VtwMVt5HDVJ8
InkzipZLeJTo/1Z+gr/2mvAfTPRHkcSRUSNdKrdfd2P+w7dgAcDigaxAd54QRgZcoP4O34Uh0fqr
8cqi6zplQthIfGUnMlQRqxJ3hgpuoKg6fLMIcb0fMPOx/ALL/Lh9tj2pbKDAHbWGhJY42NZWqCVu
QOyGhkmqhZSrxy+3yNCgEJLWQ63mbRsgzMoPMz29JxIlLEYlMPhMvhCGkvZomooem2C8CTslqKmN
75JxofPA7vxWCuiQjb3cauA42Lub9JK/572L2gCakC6fBssQDxeD3WSBLkuJ+WcjhmBGKdBNeCcU
yIoXP/rnxi/GlEwkeQ7vlPTjYl9MOA7vU+XIeppWE3hs4zsgtb8qlnmb/Czds956eIPzHcqTUbho
x2DWYobmq7DApxg15pnBAc6hdulX413fLI+xo42GbCFzn2Fyr60guV+M/3HOrYx9Q4Kr64HqJErd
s+Wat8aufkW0OHDoBg8PIW2822zmdYaXPVuYWsX+gursGkE8wXnJt1PHhkwtmJZTVulvcH4wHHyq
jlWxHABRiOnv4S8zWf0hrX6tfr14AWg3djLx2/k9unje+WqsDwPepZ/lHI7b9NZyD1BNXMBz89Ld
vx5AXUqZ1qizHl/7m+nq5Wi7172Z4flgglY/dDYfxTHx1+e8VWBs9HQyxuwrc+Vsly/Y7tezY1sO
dms9Otf2aXL5LEIpPeffGU17Y0ZxBcAzCDI+62rTNK5u1r9ybjRITzSes5dnj9NL6ccUk3wxHFqh
o7P8TSAE2O+DuqNd6owm17HtZqqdTq41sh/n0El9zT6zv66R7JTuMDaVSNPCjHLdDpT1n3w1m0qV
2e78b9RxQ8SFHCoLeZUO9hDl/o75snnlUSUxOSuToEo/hd79X5ynsVjey7OFGhLpY+jkcEsc0xTI
ZN8Aqcx3o6l+Vd+otYubSpFRg/nRLJ4V4vkLx/t5VDK41nAtI2weqg0mIkbK56/nROVRIqz3m7ms
QoJBfgQEElbwn15+eZIHpMddRJ9Q7KdY3L4Tsyb7+aGxi01BuY/1p3LG1/AvrdrmR30tVrTsRKvl
gkRu/oYBMiz0lYmZ8b3Od1Us2TCN37XO8BbrGDO/57dk+/h77Z56a+YXv7OfsAKou/94NBVZ98/8
WLSvpHv5n+dbop/l6EKl4E25Omxuf5IWYOkRIIKrcXgfoigQGJfzFgGCrf0uEScRsCCCoa6+WUzZ
yHbUBzK5sLsZhDLk86za/vEnFhxNKbuuw/uXb0NeejZHfStAp7YH/3tr3il5h7z65YfnggPCsWle
zE+veRnn2/6QGOLZPLYvH1DHmU2n3OU/xOocFrurccIq4Qlitc+1dcTtUEZZLIcuHFkE0fJw0UO2
v/KEAM6MnL+TjJAcuyiJwambH1vR2GLZVsWF7sAwV+PMQL5gC9N1yO8/huzyXjPcS0njI/V26z3a
QMp2rnPp7SdnM9E8E6pTWPZEK5Qy+buVE939P+8/UegFnazBRLxl30RBFanGBagrE9QO2jRryp/s
j5blJFLkv2GAT3nVPwKlj838eM1rgLBA8t0GNrcA8ujTFDltafTx3DTFw4moKZSDp66Dv24sutTY
LK5P2J97kzVfvTAhBpoU+YLsOvkqAv/b9ddZGshkgqcc9vw0agxJjf//dZr63PxB5vMMZbM/j55y
XgsM+ZHc831TiNUfFOkcrNsSkyyg/g8ukGzNHgFiNiy6ywvh3JxVlrd/0Uzpih9ENGpXur5kwP9P
mBon7PGzyRHaUgid6fV39LO0XsCGsffzdzLYBWjiA/MWqTKVkuyZeNsCs2Ryev1OTBwcMw7Xz+va
fnvAC06wjJc/D430VwLHbpoYPyldwtKzdu47valdV9Uwkug9ellsZD5Tx+pFGwHKgXBAM7BSH1Qq
QPvEf/H6H1l5q8AJV7lSzLzcrxUnzyMqGYekGrrj1DIWwnO4KLq86cngpmg6WuqwNZ1u0bm/giwa
+ttffj8bl9rmNRXwqxpATDeZvVHVroabL4Koz0MqPKYRdz2gmTnemW4ZEBdct/hX+1G0yAAxhQk8
zZXgqCHAFsuO1c1NGt+4cwVbS1kA8zCZLC+KAKH45NCrUlSzhf8rvLLgi856sMFyQAOC8pgQ6ty1
cDCWRXvOoGi9iHhEKsMWkRA1PAyUpMV+QfXfWWqgA2Nn1REwMFyauVea7g9pwSq6/v4W+i6l1hNI
0d13jdJOreOnHx9QB53cId4ILbTAgEKVkL4UTryMwQjijCN4H5S6xNch4KjRIjXTnk0IqrSqbRGf
oCpPw7lyHjWCFbPmrj0KMUfFULrF+qa9dodceQQmCm5Jc2siwYT6JssyJ9kRuAwilPi7QNCQsVbl
DbrrsMi8SN9iQ/bv/n3GlC71t26vgKTv2UlysH631+lPIT1N9lPTcwvKduque/tK9P5keX0ZqzGS
qYp6XmVBSr8AGAnO02JRwSLHaER4ED3/Dtdo207a83gERHLhdF9TEou7BIH+Z0elUlLo8PVST97b
F7qkYWFYaqW//XcuVy7+Sni+4MbO3O7rz13nFArzTecYXOa8igMja1crZ9sgfiIrCKgjLq+hboMa
TySQmPQuPtyxgHaeFg0nGtewJG2J4BU6PHV95T5c/DIq9OFaAL4ldwzFASvw7yvPNR3g9q/0w7f7
/dh0HpNvpV1kKQw21PPv3Jy3Ikqczj6oXXVZsa/ADr4Ob50njcA0dS+Pxsku39F64isdB2dtIsNX
ZYTy8V/WzkmteLTFsPLMI/E6dJgHA4DBppvtqA0qi7fgW39GBSoMd29Xxm3btq+BqzmXlOKtbEdG
5O1VSX7YnFSjLNXb7Abs1H5Pv4oiDsyt7BtPLkOx/5F0XkuKI1sU/SJFgLxekbcY4V8ITCEJJ0AI
BF8/K3vizvTtnqaqQFJmnrPPNjHGe1MFyoL+8DmRPzElI03ab2hOrDFv4ZNDfVKHAHS0VlT29Nm9
vKMyBuAcayE5zJPH4jUDFGsXRHrtqynLlDOsOcq0GwvIZqzpJ0yytbpXdyxVdkL2fHMGPZnDq1ho
bK38lm3xJLop7hg/fjMrQcWBrGD90aBgbQRUj9kZTQfHh+i+/rB0ZmPpC1yOPQIOfcgq71G+6sBY
48/hPWEZVKsvhTfBB9bsi1P1faJh/BBYI2E5j//Fa9werhyC+A7ibWmCRAiTxwrbR9YITzzGg3Nl
LQ8bxh7cC3XJ8d7b/8YszQ3eDgu4wt9Vn+A4PVcimMJOk3wCZfREU/ZYsE8q3FwZMaxGPAWZtkei
0hBVQD9lb7dYdsKbbfKQbWNLVxr/thou2GWwgTF3myiE2Ojx7GcjzCX98TNRdvX4tKo54bk9VNQM
/Bpbh9++6sbVCIIUcAb/fG/e6SgPRdSOnJeT/rxLuabfhT6EFbR67CXEUMTFYU3Shiw0HAvYPhJS
/eZ0Yf0J7Vf11+xf0WeEe3+krjbY/RTpSxTTvPwdvfkbGQb03wszcnXFUKJK8Q3KZHJgbvE9IBnN
LUSbjmtWuYURCLlX9T+YUmANWkLeYmpRLjA2LDNswxPpjz2ITvFyfB43SCGTcrA1wibs4WvAN/F/
UIOkSYGdQuVSH/8yXi7nVOek5PFybsoeLLu37I73jJgyjK+uySO5Iq2vXSnoXHbrn9tDa391DLue
GXDyyoxq4TrtkO3W+GKLaFQcZLDH0kZ9+87Xv7Eyq+M7LCLsibHVhTYZIAAd40wXFo5FMCl0R0cb
9odop8hY+yQ/18K6me/mGkOSipIOeQbzNoglIgZBcmjInyiB0TIgtkF0YKsoPjRO8R4CAhBCjBV4
+Jw+xM+Axbro58X8MkMvMWoX7xlujCOK0Ttt9lfMJpuv/WbHomoR1cTNpvtjb6PILAMA7QPWdiMC
kSa9ZTnBqmEGWlMs7kyAOftlP24hvKvjbk+lQvkAB4MVLzMQ/2OhKivWoiiJMIuYdes2h9Fc2Hxn
hakQ2+P+c3iMMHBc3blh3ZgOJbsO/6XycNrwhGCgnCIPXRdAtvQbEDXRMn4cEC92p+9eGiszn0Fv
aswEZgBATk//HTQKgKD1FMTa5sPjR//fox5mqkqFAwodvxYaHRZD9pUeXuLWwTHPtnykgCFKDOJx
4F3RLkxkT47VBaTsiAceJ9Yip93ggMXL/2l3FLOrb0A8RSSNv6xTOgRbmvXHb3t/nz9GJrrWTyxF
6gLS2Ozr9/e4WE2+xDt1e2tIGWYc2MufPmcOsYaa3SxPmSqMALnG8HQj/Ft9PVJxzL4nJvoTMJWg
XPUx5Ddy9qzLkmaVQo3hfjnDoj2v5wxxGFKYM7QhcBUOwIegXztRnJNX1yQ8g7vHrlgcu6GOdzrl
Mi9Es0uBg8fHDswOuGmNR+FzcApaosHpUr3N5AphVyg26VKcNn4Ls/BJs5C8cqRPOjxPiUpakJ8N
X+bjCNcTOSOCHRDJe0ebKcktI8yOEjKKIMnGPQLlYW2i6T6T1fOcmdCeMPTCxRUKDmnMmOo743oK
2nas0vPfhkFkhTG1kRpR4fXEBpM/YfyzFsncwgEueoYEs0AzBtcOYHssBL6E89u/TJu7sCcfv7c6
F7YT6QjBjVA4zliUdEhX0bQ/RkSUBw+gdXD08LxD24mXjB512NopsRm99jKJN23U35euRFSVEULP
8YjPEnkcyDSROKeEnUcaKC+QViLBaRUZkkZ4XWCZFRBxhTU3rRh+aHhjMEAKPjsE1nNrWI5++6d/
nTYkmZMFNQcjWZEsjze6gtD9FJYEiOc18SR35PGnRKB1wpGHvddDS104h/HxIHQ192SDgIeUNFvI
TPGtYA+NLM/aGcFv2GAocqe4vyXYbEblGmaYLwV3geQyZoW1kbNmn0jUb6v+svnSFF8zWl5t95j3
RTARaxfMdXHby2l/X28tSG+9tbl+Af1xWJwcjZnj3ZUg7BI4WzsAMgzyWB2Ae5zKb0o0gKg54XVY
TI85xhH8Mt6m0qesjdUVWNsV0wlOibVFEX6gJXvTEeHVx7gV3zDafxhrwr+NXhSQ+o1kiyOa0Rau
iEMZp4CCgYStqOJrhAsc+UHM7XM9xkFqCgAOdMgWwZ7eTG+zjaceNJ+CkMJrSg53hNnPWti8tgk/
vVk2CdjtDtRrC3kwQHYwJq2cLUOjYP93ULMu9KGWGekz7hGbTkKBMMScf9h4oNGgp59a2+futBPE
vDKT9xRP5fw2gJgUFMM6Lv0PS+Lh7PcC1zPZNlhX0Sl6MucQwVnYmY3qCfrntEybuZVYIdGRDoUd
+8DL1kZfpw6JPPelSAs7gGwWFO5b2S2GR+3iNRCcB7A+JWjW+LPz6h/qjL6P7/mABeHR4Huq42NW
xznJczuWF7WnhO/VhiTZM63tZ4fj0kJ4lV2iq7Bc3UFsnQCjZGrcR/BF7mrCmnYbkmLvrjgEOY88
NaPTBkORphcMxG+181mSYgvTvg0RNAeEyCY6wykUd32yRUDouMzfZBMouJldCGRhN20DdpBMTaqc
XUMZGcltCf+wPvI171UPx1TNtfxb0IOt/pwr+OdfARQ4UqQpBFo+3L93i2U7SXUkQWV4As26lZxh
a4FPisgdhOdJNhSBPytwHzyxD3LGrkZQHzlhWKgoAc7CgemjE5yepioy7ivaqDskWzzf0HCpGJxy
SAfK8uE2i3sqjcqUoPdRGZ4Xd4Lf2b19PWMs7Zh7PbMAil7LayRlbwwNMD/elyMtp5otSdisj8Vc
Xj84JIHgvO8SBF74/AnHJZEgOyaexj+h9iVHCVBg8VpK6MeF96ecPvdmxBNCIzPHexO7eu+ZcITf
lnfS2z8R/9q9MasZwO23NzGj0QZn2jeUCGsKYoEEcDTALigybdhhNF4sql1/KNbnrFozKIbsoTON
pupegft9R93uDZUCGk1cTH75a0l/D6zF/JBZYfnXg3e+sICY0VnEvSNvRF1jwJwi6wtvU6w6Bb9a
6Hzu6Te/jdsFmhGhtF7QRekEArHXnMSemUlxsfuM78vPEbb0rI4b9k1pVa5rDp1qqhyt5+BNdtbp
DzNTRCC1NyPmO1WF4ky47cNVpQtW19DLFAsq2zu3dlWssMHB92IwwZUCgjgWW0Kz+fgryhCaSrp8
+vvC45fm52wMMZ8SWlDZ7SMjE1hWOWH36OZiwsfIfy3vv/kz2wT1/ruE49CGYF1q2oSMIxF5/mET
sKWr0Eag19PeQpmdaQCuo0sGiWRxdVZ4uUWXuLOxKydzmUzlzu1s+QAQEfqYDh2EoyjcKcrXT6yt
ysH/CRwFVgmQ2kFMfDykV180Ki+XnDPacRTyBHJc88vZx8rMsg0qQxkGqPNddm47fK2/joq9rofb
rUBsb/Mqyc6eYl+yX3SLH4zZRBawJwKX2vDxcmnLvhePREtkuAwmn65q+Je4TwGFXPRfE0AlpR4e
MBMOBrR9BH6+b9m3gM+B1Q5TNMIXwMSW4MV1QtOPOVMvOM1o5D50UuWaRGaEtNYUxASBNScZgPvt
7/8rf0K7ett/Ud45NyTPhBUG4lGFvN/8S6fsjU/YPCJDxW8J0icP+iO4gmM2kQGNmP1+rI4hlM/N
mTrm3NrD22xP4TkTkvDWRWUuDCw3ZPWSX4ZZk3nBAu05ZgQ9gTJy32RdDwUuCbDMi/CJFH5hmwwn
EI6weNNHNiT0uoHmNLuzA6jofbyGZO6fCM6Ydj5CHhIveegJdoeoQchxUgXS8AWNgrWGtxZKc4Ts
IlDY/U5w+B9B0P8ns0b3gtLhNjICBuIjGGId5fMRrm1LkXuEb3GbQkR4UmQiR/xCFiiOWn6scwlT
kFmzaxaXPzpeJih0ELPXXCMI/JVt9iaz21GB558Zs8bW/Cz8r19LFj0nPXwX6BuA/sjfyFhHunGx
DTz4kHJtMOdAv0uX29sM+sieoFxQRUdSBENmZFDwYN7BgWGUEAPeBckk4ONz1h+XG9ezNxNZgOsZ
a/j4Zf/AJyDv55ekyogRGFp5z4e84atZCRa7M0KMVB0QgowvwhH6CYlaYyvUkUuUSJ6+aFc2PhcQ
sWcOhnj9DsQCzzUFm4UHP5qCaqEHPOS0LszBcaVTBC38FdEKHLiD3EV1WaNaY/THzLTb865NrLoY
w7JhHc6rJ1FZFBYUBROwAOZDxQ6QFc77F3EQo6QR7DBHTeEqEY433fzxDorddyIR0WI4EQvGlh0I
QxiDcJIgJe7ZXGSGsuPz4CiGzBcfl60VCCgoHEgbtszGAa4g3mWePqFJYvz6skFg5fHb4xo+jsVp
ANNRfHYaMHpICmk4/1AqyZX7ubp33+JHDNDkCYPAm/1YMB/HOnkBYyjFXDP9Rf1/t+rqMRYsKTyP
/BTy4eBDVQkRqsc2efskvC0+i5NvgrDATdpsb4WLeCJiWWBiiMZvqkRoUkqOb9gbXEbTFVdIIF9P
KBwOsVC99Qc6EucOU5y1hF6L1PCydPRx3wLBCSt9QLwxVHdxsF4cSDIURxjIuxKW1FAzsu+82QKO
MjTBbZZTXhtgxoOjKPI25uC8GwWXVZhXF5K3PsfmyMxIyvlJAIBJs1XhhaPnxd6Wc2v7xlz5UGfV
pMJkZInvHSDTdU7B4Yu44BrxK5R7G0AItyoNKf+CM5yHlbEKiFtYT67cB6KHleTs4t8QE7Q2EAZr
4dnVEtxxswtAHzU+uhIY9UYsMdjKld0NPRZmSIWtxDxALZIZu8H0wRRzUDOjvbW36uKOVxRIYdgC
v4o2ERcY8OV/Op0GQy9mVRC92Zt1ilcU4BAWnqw1cdN1y6E4QGdAyoEwXcAGh/vGw9An3KB7OYc+
7RRfkD1JgUEQRlLNAi0+hb2cKkhfaQyxEGfGQ8nxiLuRQu1Ap1cvlKmacsUhqYlCk0TkJZjyKewB
fKQK4eiRsrxNUV5DDa3ISG08He/xCq3PeXaC5Okj+joHEq5Me2OJRAGgAR8ddWzSMmwiHHGZJSMf
IKgMRAvc24M39nGbbc8lQK4V8mKHEqMiDBUWOfNEtA3X2DoQfOsbTEsZnjubBUFsdp9uzGDiIMXV
9q5g4ck01jioGYdEym4bvzPi4agoWB1lysmCMFTY5OGZIaROt30Peydtfwv5rFj5YbQgVGRKYsL1
T85b1ZczIPJPRII2HVnJD2Ro77b4U7wILn8nV7heZli4/YHB40mitY4ArUp1R87hHnxHzH8131zi
lR7eFmBVJ4KImUY2NsLBV77BiwbRm7E8HeAmI1VIuS6w5hAbQ+ayuGW8LWB79if/YTgnDPYjejGR
sdeb8xh66CndB0R0oX1wy9CCLm94MpMAG7NWuLJ8/0dW8N18hgBDGMHVGDKu24VtWuJyoE3uge6c
WLChluAVgQEA9mPmqAIkUezNAD9MxkLUI7G+AtV0R/eg9aAYgbGBm0NFnN52kOthMVzTTXhOXzth
G3TKrQzaOT+/W7QMjnFxg48LsBIpuwIw76/4+zOYJhyufi8E9FPWwu71MunfnFGJuSMy9k9na7Sk
+vzNvHv1kzFJ4tT2MfQo8PMgcu/tkAp4MKP0Pn1kpXD/sgeNgzjE1YOPow/L+ZcpWNJFjK0LMBtA
v/sOIoY8okZRR3AwqEoEFRCFGwxwrozqds79ny0zvpz0mLBSE/Yn4SsiZ4j+xve9lLBiMZADTmRN
k/bJl2j4aHNWu+1YWlTrtrCva5Q0ljAmKvfyrB+chmtha3/yhTUTXhnr90iEw1Z4qacKzfd9hbTK
Y4/j6Mffn4ubF1t5bK6/496Et0SOKEzAQcUAD3CVPAkmMAuknEgo1VGJIccImvUtP+Uw73843bFq
xu3sEfG6jm6mxXMC4ydMqsM2e2Pyb+y/W93n8cKTzeGKvOKf/wPelDJkATg4XLckXAq/8K/OCkbU
A38cxu44RfdF+xSizmvxYmVQQmtYOuc5yzoVHRjta9Lz1dQkEGcoxeRMp8J9nHiq6DJSdsJHDHXR
XhvKqTbluJHIQ34w9xGJEQKQ2KzfS2P4dW8rM7KGHYbb1CrI36Tg6SGxwkpDGLLRqFy5dLBGZYhq
o+/RWG4iMqkhDU4KJrvZPTSGp+S15/0UC8psZp7mhIY6F8afGBxgikq1hdFf9de+AxmK8PrOhpWe
mBu5VfyGLIt3nTRRVyyHM837w1H88Ex64qnyeqiuMNrtBMkcm2nPShVfdyBlYuGIXnn5wHy5nl2c
nnudfHFgqSJsHf54/PWVOcUHixHX7Er31oavsSnG4ZsBf3S6f4j+VCy0Yr3vCHWk6J0yl89hytow
JX2TW8MONe+O55GG9yh9rjFuCUF4hErETvPLJga37W74GODFxGbiDV1AB+Ad9iPmktzrm/fNNi1m
UEg5LKSLpBQ/0F3K7K4hu/BJtTckhsJ+J4jmKqil6A4KIz7xuD74ICX+Wcip3ffiRKznM+dpg1zE
5iXqRK1wY0DkU+NcX15J/Xx1TAiIJEHAH1rijhJAncHrUBTp7ZGvuuDt08+BhYga9X5LzmNMuSDh
Vm5NF60ekXDcp7351/1IbkNW85YHDq8rqBWbNcE2yF0J0wDIGmEZfr0NOgY8iBrBAPQ1pwCRwx6P
FHwi+e5+dqQOi5K+3dWBun4Exw3lHvrwmJRUEfc+BiICvzVCfC5Y1tfkwoziIyRb9A5bDqbb2y44
/BnrEgNKIgQb+AL28F2yv4zuuWXn6J2jbqgs94tDhh4UPUcp8g8ivjro/iUtkD9KbfiAE480A5aQ
hD4VEwpBN0bBfVAWXcyg4gJBRMFzjHO557Bja2G1ZquSTNjY7Iao4DMIx3IEt+u3lOK7o/obX9QX
XLlrhOQD76XT7PNzytmDMHlliGHCAgMfZlprYIAb2xueh60N1wXHaxkMrTf9DG+TD4Mm/EIQnNGD
woS27DemCIcr+sMZhrBQ4ILN8uZWjmirYFYD+GL4hzUyMhi/pebCvvnlU8IQpmwzpO5RDy7PK8t0
nplx7Hx1seVxpiVd3ib16iTmmkrEtMXAZ2apucJEG4guAUVAfutjbJBXQuVhYuUwx67AllwZVih/
QUp3dMqurX/a8tArYFqnmLklY59zwk5fJ9WUkUcEvWWMA9Av1b0GutLhkWzyci7n4BTMIhIGN4BE
bhfDfsdfAD/uMni77+gfrqgOofoRRs+e4HxHUPvOiUV4BFg1s3wwYzHzCgHBTZgv3AHqUXqNpTSE
a80AnyWzeHvFpAg0dNKv5YNZR0oLJuYPwH5SP6pL57aVfCiwXxJtmEuLmR5xKkR5UDmXkSm7DGwR
haBbv44YXNAeX7lbGi09CqS5hsNBGfBf0G1rh/6od3ffksBPMQSLGKYsGH4yBrdCyesznrjMHjFP
P+SPf0OAF0aYHvm/EU47MO+GSlJS6mbaXvfNCFWXxfozgvehIE75i/csiG4M7kF+pkgx/OFzgIcS
UD9w3J+MCxJeiKSCU6BCYRTvnjs2+By0P9jCODbhxMZyQS84o15FRbSXmOusgUzK6IDdJhQX8o8b
3Gx5JiHozABPJU8bcWkpWyXOlX9wDAY0oCV8HimpyBvuw4y4jq4j0aylTSTfhTDSyE14g+YMSbIP
jOHwUKre8emkpD7bILE8LWY7YP7Xj8CLGS2IhCdsUAQ9+uv0gclPD2w2WbgPlmaMpb7P3WSHYwNr
5/0lt942s/5KXEoSRc5gceeRDAaC+z6JkTakPrJeaZ+KsN5rGTRQKatxblAHMDFSg5QIKEQ5wNH9
jwgFWItNwBRanuA+thPUIuwPwC/JUqbpitnNGPjNJBHBoaxy9nrgl5yxoeAel4NGYrxSwl8BVeWs
ndHCbXqDDh1fVI/ec6GL4z/VwIKMoGycBb4O8poNyFbpPEI1wcae4cviTHAqy9HBkZjzl6YTC0rC
eV2VyB37ujKXPU9iOgguAQzCp/OJ2cZxoMThuQ14Z5ePKwCSFw7ziJ2hbK8/ldfGECs8EY8piRnZ
CirkjCtb5IIfgfUPQXwV1vcl4RqyyjqHtQLEzpnL5qJnPKXSdDM5RdCMKHyPL1fOO+rQm8tQ3Yx7
gULhA0yrORB/yhTaCsVZBBmq2hLS6oEtU+ZLB/TmM2bykAyhaVTBZlEPcf8miv3r0TdjR8OTa4Ho
E56Dt40LpZAfMoEYS2gcjRl0Nrpa/xM9hdmwz2ADws8l+gRE8WHP6iiAWHL+Ia+LXQZupkqk+2YK
VCgyRLwWlBfCJRVt7eE8toIOImwCOdq4BztmH1NG/JxoSJLAlIuh8IduIbHqGcJweLB4Td9nBib8
vIP4wu+uC9Ail0ApjiqKOwYBRJqzLHkFXKuzZ2zVBNCXdck0C3s5l3Epn41xDHqeYd+9BLBKyHPp
3Z3e4g3kYUKVEAFIdC/Y6khs6vJYTX8jLQRhk2vcrgeYy7IIpWkD2Y0pHpFQzItZFDTfxMoGPEpE
KJj4ET+xX3pjky9QNimBDNsfXhLZtoYgR9LwzomEj19eE1Zw9fuBiUcqTPS/Cy7RQMeUzHDrJl1Y
vR2D7fJwJVEAQ0OQQL49nK2gB9IM2y5tZ8+hLnpoDjpj8aAgwQvlT1Wdbld3NgwvDN+JsGIH4AYu
rZg4oKRCRILxWb6Zkx+Fp1b4ntJW5p/0vmr7a4qUb+c8+iEK9KHs1he3XH5S0trJAIXOebcf49+i
SY0YFRQF/Y+bq0F48N8jy9PAfNMiPgen5XcLTw6sLOvmDJzlBBG5K0UPD8tXn7XJ1BOzMN3r5vcB
Q2FRK+PGhS76we4qPi44GjbeNSy/AvgUR7kvXZvEE/jEVl9o/VtXj0wxmnUbaLG4iUEa6SVV43Rz
niPOatx+HsHDfTL8HjwWEKY3kP4fw2LZyHbByDxXIH/c3I+AhuVY5M+hmkrvUUmK7hf8ISU2Lnut
GWaBfKB9xeJmJUOjZCNHmVHlG7w4OeahFZOtEMv8D2fDrnX4grwBR2Z4z+XjFbidi3a8Pir40rfM
btUdBJvZvpppE1KjCYpGZRIssLii1EDYmsERwLQpvnIamy5nJJ/3uIKi4mvb28WH9YloMqlWFdGp
DJ/qUbftTSu05SHOfvFz3ZPs99+HE5hN6TdqLg7ABPYgtIlKfj3KPlyG/BtYU8mZPUh+RzVxm5U+
jJk5PpgZRWnnQFxnK337Jh3txxHjUmByJsza6v4nDHuxQUCkht9AjJOhEKScUk68+8xipvPAKew8
ONwitceRoGfAtWxBPxKYlRFAjbR6/b0RkinOjxiZEr4c11JZcUieQO9fWE50PhtSLIyGu8Fnd/05
MMPUrIe/bEv+Akhp6SDR6Dvf4+eoDGln3hbX6JKdTaK+cZri9r/sAyfogIqMqbRO6NxjwWh/iv8G
ezIw3hOzd1HsAfSQzRCZOAvQ4YG843SOIc+gf+hGDF0cKSYOcs+ApHbHl6CMEMecUgbNguLJdjzG
mYtBPngUvn1SAO+SmHOPl7+X8BJoCef6EZH3DPzus+17+Ds6PDUC6cbBZfzgne9LWSAaJ2goNO0g
bnQXHmc8G0YT3HGzJuf9A04rgglLdDXmrlo2QwiI/ob5IeMHULHJNemRJY0aysxhgWIxJlHf0FHE
bFV3jlTc7uFrEqpjeubyNX8dobQB0QZwoHgB4BdUYx4xbCe2BDwxd5+J76qziOggoJC/OaV33ASQ
Npj+wGrWQTkU6OroUp6xho2rYFtXpSfYlTmjhBf7ICcW5XzSsB1vtvjRo1HtF+73CBMeBpBIWECd
Rv/akiYCKl1c/fqog9rAqHUe5D6YiTwCcBlfo9dIjyB/uUwBuCmXEMYCsh090w5cJW2EHzqTxw/Y
zYvL60Nk87Fv4dbw6SuvS69DODhSqE8qWMzxe9XEsJt70Mzx1l1jyY5N/N0aMI2avHmWm4C4nLC/
egpLf9nXMOloM5GXZwjb0/JPzaR/KS0FetvDs4q/wMcUZONnAokHwii2QeIgBRxlaEJXBARBPVrj
KfrAQ1AUswDlZTov8ep/uMr+TQQJ7taznJoFXgLWm8OGVHNMiDYznvYFFSuSD0xJad03Uf8ZWDi3
MR3CLkV1mRx+NWG6vkW7L3BhautlA1Rd2eeby+xOUO7J2oruCQPcc6CQsAeI9nH+Tw+kzIT9auOr
qBH7EV4DKBMz1kJdc2w0aW/WwdNdG3EVA/qUDGqFl/PNQ5oTQQuOry5wkOXh3OvTvuO9RKFt79C0
zXY/sgPu+wrGQ4nT5C1UMOfSV78YYthE/0PyF4tbL7vocEH1ysN92qLxDfEh5NGmHYfzO7JAwmjd
Hj4K+24Hyzr64VxJeUMx8nboqC9T/KREHlcik/MqcaAWZL5+JkAedWYNECDrGDzW/js4UdHHv7jp
hBXiKa9nwiRxVwVXPML6kwZE1v8t+HnW5McvW4mPz6PKNN5FFFwgKjotmJBAeQQ6mWArKrYKHGa0
ULgRMxzFlib4xBJNx22/QedQZQUfh6QZkcrAzOLvzUq++YSz0gcRKBk0WesjNfZPh1c1wF/WlgYW
52twBrLDqhGA3yKq5Yp9Ijjv1vBe+XetYGG94Yfz5RhDxTKxkKZ/BmbFrAnjJ9YoSNAjA2elhXvH
sL/pL+IiRdMrUgf80uuNXnHtY/JGJBzPHv7LRXbNTKZ9zVEFXSAmIAI4tTdjSP4qjmQqbkuVC6GR
MZQHlQeDpyoSkQe4gxNv+Qo1AAAaQXq6vkcXH7CvMSoW/qUVQS2nfMe2imB38h6doyGXH0b5GKAA
K0d0L1NZwiMXRNy5k6f2PfJK7jECUM29TLvp5qgfDe85hIADS+DX+mBfS6kj7MrKn6qLfqTrO+2X
caeBK3gvEpDghzfNCcF+QYQD1ujsB7dEJA9cA4opfOFbF5zgEvIb9r8NK/LhXkoX8B6MkXtlMGEg
6k0Y9vA6HayF0SGRFqIKvcBrpbP6iL1gecVSm7kB7//iUTr5uFhhe/M4Am863aFcCahsQxhDVvuI
dKJ2js6Fm5o/kxqYvwWMk4+oou9vmijG7HfGNC88vD62duj553lrs4FAGXkjUJhw3jA7mUDKXL7T
Kx5Gowd8uqunAmMN5VjCxpLNhAKnpRohQqjfwREsli//7TchLDxfCpGLurxd+r6W8FfJ0SfQwATj
nP6Z8p5AJoAvYN2fXd3ca9an7Q5Ph3pSdp45568sVm63KKI2FbXpkz+EPETh3evHBZIv7JwDw2MG
KyynP6i2i6AjofQ27ULhjIb7lEzYnRhG3/Yt+i33t2pwpeu5G+IKv2P2LHZw4Vm9oUzBvwhPdwJ1
MBUyme3DjDD2qKIFrDpqs3NcBfX6BJs/O0NfH2/SynDMMUAzVDOE2qE6AjC6B/L0zlr+CdkiJi9q
iF4LeTPRP3j/iX+gTi5UWnUbe3VCEKttj0WNQVKO6QS7TmYtmSE/sj6cIGDoTy/Qo2fCSLZ35HIt
z3NjyEZr5cqwt345H7cm1+hpsRc/k+e0n3Ch/gjbmzYrlbnCiG0bHovAHuHJ11jZIPbo49NE5+k+
INUavjZu98VUJzUWPEwM9pzPHrM2sCCMIWaX3Tm9ppT7HCcv4HkQRIfK28DhDcyuo2LHqlZcPsYk
14kMw9N5Tp+jOzJiOAIjGpIUoktIpUFJGlkMSk9TQip/A/XYZ6vezFRfjLPxUxlrFmgASg+Cbhkq
jgGwW9g/AvJgA8NIG6hw3C1liMFTqLE46R2sAY746GzQGUKHowlEgc3+oI6LrAYz/03R5jo68Ed/
0HJ9vnaF1fXFl/704ZNZXifO2hK2DrPF1+qBh5zqQX9rVO8JJv57ONrZ+36BLh9XBwXc9Rxu4OTM
FXYDvANRvT1ufj3nsWKaro51/m57mTIfncgcFlKgTE8hZJ1l/RucwYLomUNs0p9k+5p3sBW874DD
aZBFRCupWDhY4XV9vjjt2vBEkFkf7P29FO40KeEjoES/YZEhtY90bCIiTLzclnEw1MMAR1ng13+u
b71jbdn68boVKr0Uk4A+UWOGrTHWoNXi4LuB2fei85HOtB8CvbHHaclreHOKyMjkg0yCwBoPIOZW
jJ58OJBxsXwSQ00V9tlJI512BRXOipCoa/yJeCzBr5zT+Aa9UxHYAmR0kXV0uC0xoR+1jPj5mEyk
IZZBjWEevSwc4JXb+ry/RDJuoh6vR3HkVot8y9SJ2bxFty4YdwBCQxN+y29eLUVEuOS/5pshUgjD
hwWgL0GUyqDLNE7dKYp2dbnh+SIqd17W/kn2b+B7h3qItRhTEmN4kR0wcbIHuNnL35INsPx5nRiH
YuZCjtjkkd1C9iFG1FcMBZMO2gKNAxMPOiko7aQHw4W72GR5C7VdRSdDIh5MvHr4yRWk0kC6kK0r
vCfIMKE4gvMwNSKd4O0DQnzMIMm660Nyr/9Jb9P3w6sZivtnDoKIhG18jHE0GDdJE54prHL2fMz1
aU0Aa74ByHBorDtsLY+tZ04N9+NdQ8l/Rn244AXusa8jGGzDGGMDlfFnN4JejpITgp7AHr7xJaUp
cgTrRU0KO0JpZ0tpgSH2M1hATFxVByjw54MFvR5qX9SG3xxtxw9dRnDOMWpil2YNe9Ac3mNoMuRt
Ip8alhBWmvAUsyOk9QXTNMAnaNjIXUDNGM4AX1+CPtUnROkbt7UHiaEaXmbP2VkkqRphFMkerOPR
9aBFF6p1JuqDeir55/B+VCIxElAl+/dX7XXSWLGinopAXnPQRaVpb4b11IqgQq4JmcQbk4Q7PZCI
r8fAhdxOfpRMo29FYPXDx+oK5erH9JARyeQ5eY0biJ0cxK8VCpInDQGn1BP2qQd3c/Fhao+RaQrd
BrWXe/UuLh9iwmPkGDwCcqCRpAmzTTneQMNfvCWy5kA6JOTEP8BlmCKbLd0YnqCCh4/YAPTql5MB
Art2xhI6NomYiBp+O2W/DXROnf5SxF880/u/2FqMJtDgoMCmzz0SpeiB9kLCd8XsAp/mWM/E63A2
3CuCMWpj7kC77DLx8l5bOYEcMzGt8BHWicYsV+TncuGJccUW/Lxrd80OZnAdtNENg8om4wxzzRSN
HlE25I6RF/UMBZHJfTHwhhrjkXmDBSk2kOykJJGP+yH8TXa/ITxzsh0rB8KwAfTHJmTlRJAHEIVP
KWq+MeMPYFwfvBCvy4tPsdDQ5rMbMuAS5C5cd7zLqMPqXB3LIs2CK0Q5Lnz3r9ETuGOMoZuLVY6n
0SNcGZEOlcDyylUXamBVincGrEYsRvfckFeAMYVXxIh93caufTEZFEHEIv3345rIeM/xc/qI+gzC
wy9+C1+3mWzmvTkhXv3NwOTQuE/NY5Exdu7n1VZkwxt87P5epKT/qjmeCcWwjekuGXSxzEMZNUCR
Y3oGt/+2F+EZxZhDzCFtkJEyNM5qTmBTWu10lPIiTAjSlGCDh9UOwxaSrtq5Olaj7/zilDn6Bo2T
o+Cpg8Ashy2P0ZS5fDHmQiiLZ15FeOfd+zwCrjn6nFzEEbaVYcvzmF2GuKKGum9AD4GHBlUdZ1nK
5R8+/5ILHgs/AXu7UBu2guHBTPHvk1oxVjZ0SVRIgIeuBP+LGZvMYfvdSUiw0MvQbePn4rcx+Deh
2cTTw6RFqcIx9nWvImy6HHHXf17F237R1H7t2/STdQzCXl4PEnOucEIBRoIpj/EJAd9kPM/X9Tz0
04/F7TPmaDn5GG0jWyZ4kB2XJx2dM0UUxFxUnmaAG64DU8BXeBwl8g95cQ2kgBjmRUIZTC3Cr/nU
XxpUB3p/+D2Cc/LvK3k+HeKtEmBscGjlQ9Zn8Onjz8sC8cVieM/genE1/wlGTxwnJDH6uIocLkHH
RElwCGViodj8QSP+7uvCfm8v2zYx0GuxxY5/KRITXnQSahItbHaX2Rm9lMMXE5Dq/gu6kE82R2MJ
Rk89ERtwv2Mkyyl+ewkA2eAM7WHGRIe9Qf85vd0p0nfN8L7mz+0OmpE1rQPRZ8Klo0HoO5pHIN6Y
4vXfDAmikBFaK33jAGGVMBzXr7NL7466wSdWZfgY/nB1ADD3JP5/2D9DJ7+MVXPQT++ZzPG7yeSd
5CBKIuPGCoyEt9/u4IQAQ5sZ9urrksitMR2KA4DPx3dn7G9emfCrfYTcM74TjSDYkUpYHOE7GSMF
twhAI+HMjiUrxOGwhISAWzCtCyIPaL5vGzrv/jStMn38iZQRBceUZ3Djg/vKLsyeIVCbsoTl8Dii
gLLyx7zOypVxW2NvJeveJ5P/aKiZndfoDuGxjnr4MljCsHrjYarKBA33zPNEw+wG575pIUf18bdn
NEEvR/s47Xs8j3D0l/rRGpop6a4czAm1HWRvNSKD2ZHTJuhB0myCXw6rPkH+s7rjvgslCj6RTIue
XTwMfj3IbNSHGo7DXi8DWZPxvuggMikj03Kk6QcW52ZBbTqvQwUcmC0WnZiZ4jiDtknMa9XdF+0v
vDtxTHGjCJwpXTNWvf9YOrMlVbVsDT+RESIIcit9b9/dEGoqIKIoNsjT1zfXrotTp6Jq7VqZCnOO
8beEI2DixFtswJFKMZUDZxkH5dPj7mfe5Yog4GzkcaMpyc8W/OgREjUig+Iyo6PX+po8ERwkR+4E
ZujBmPyby/7uYXIycSOwoI6cf6c8VBqKVlFLX1Cfe7c4zPVFA4PQrNLojacKI77RX43El7yoNz12
eBoqkaLZtxADyXglea8NuvUXQcH45n3EftmKILj6iCmtUDZkgCAuBDJfoVsDGwpwgZe1LbpIiEXl
xMYyD9+IEAGtJTkoHpMHzgSkjk2AhICPCHMJlTgIxoBgZFsFPuBliZ8C/oL9Vlg1b6cBMlQgx+Vl
ydHBw28RuE9htL7lfhw/iNi6RlfHhdg5KDGyhP4UDXvBtnVdIE7Q8fZzPp3FyiK/nUdjEyyN3bQS
u97gzFCIUek8OLNokOsOTfNDj0DEU6/vQdLLD4KO+JWIEiq2iLsZP9KNtm/3+qpvVl5GAjRr/+YR
suo4Yg67hzUSRs2UhmMWrYFwfqqtzZA1mveTlEJxrI6SWYYPhuXMqtHB4g8hawIGnqprvthYomcC
Ao/1aP1NGu+Bv7LtgMsLxF8cSIvib2QTkWzR+hbegMaEs/O6z/7ehMOdm8kLQNBkLo/OUIwYrOq4
5ccuLFb7FvfLzdcZLrSWk0zofDvZopQLpAnMHHy/U0hnGV9RxBMlkWK11H0pQlvHLyZAYN2E/uC+
KHucZvVUQ7OG0RlwFgLOvL+iL02miD3Pedyn7MW7zZSwO6nr3zolD1j5GDgLa0Yv3fnsf4snSx9x
uGAsmV394WYmsF32Ljrq/7s9WvfdN4sURxpuO81nRO2Y1u62aLbF5k7/lODsSl6OAeQrEdQY+xT+
e1T8Tm/xGhpP6HT3udTe5pzAo6fx2Q1P2qpRjFy1e0S3bSUaX0B08Q4iFW0k47bE9MXrZJVHkkne
5o0FmDQCPCc02rE8jsbcFDDWYh2C8cPXVC8v0650CKoQzCECElNe/hZX6EFuOgQeK17gjHkCTD38
eZS9ihL32mc3fyLjeDFtXqbFXEit36Yyf563rIwun3UoHjyrNCH6gcFzi5yKfV/QuHwKgEeGPoHZ
JrHQjY8fF9OkFMsRmg7v69WkPKmbdC56JzRG7e8kW9aH75YqEXkq+dQ2eKls3BmINvde1PDGspd9
JxdCgwpngOf8cvEqsmDCxv78zJa/CkvDerDQoeetDqUlRV/H53hbhCpqVO9NXJf0M7XZgKYU3BBv
+7KWI2L/cXkY6aJhACQzi8HQrkKc1ZvLHt9oH+8ZbkjnbecQL7gdeLZwQWF/pGXkgN79iqr2GrGZ
ZSaMuamT+sVhOrC16Wj8mXVWNqGQAnnIo0/Ix8UHirKKw4sNlJxwU9ASJ4B0dAmCK+KWHaGHYKs6
IIXgW+YcJpMjaSMuwZk8IZmcBQP7JYhp8CRlgpK6NZa5y5JkI/JNHqw6wW/+TjII5uqor0Q3QMWx
oyOJwX9y8R7/cJfrXp0XXhNC4cMCi+cWHpsR86/rjRXWAi8/8Qs9IxrB/QFOpTOzcx51Ggfj1+8j
mMBgJL3QYeiulED0AmxNur+7S8oKZ14+HfF8OnnEWdn4XDOwCdoCltjl2WOURPiAZ84T+mWrt30f
KNRilqOA3apoQ4T4Y/xcsllnf/o5Y9Al1U4wKggRLkEXEanAJmlVi+oPotMlOjF+I3rCdZvybYEH
LWF0yZ/wWYSbZMBhwRjX3EUHG3onr/eXWzKNKLBOISsPmusDSrAUVxqnlb3vw37Qds3HUQI8hTeW
Nnz5Mo00QinxOX+PmnU9/JIsZCjuD40XdooTwjeI7MznnjSG+2yDqENnX3aLjxFKY9D40UnDFIa4
wjyub42ddbZ+fkxIv6hn6UYlsh3UgN2Ojyed+Wu8U2h0aTNtwxw71r6ZVSDEkFMLwILhBoB4gB2z
JDyS3cL4/FO3fkMqYEBrycPpLKx+gDA8tbsXh5ESPmf3Rb3PZxyulhCicL8aepTTcMyYMH9v21kn
wgLVDc+7csyJr0NiITmICFcEGxL9C06CcpVcq4f1Qj0RkfrOZx2WGwIqULCqyz5a/af3IjAVSF6b
A8xPCVQ0eTCgmlhW7rXFoKwLHJYJb0ypSbG8BU/3tf4cSDdzW0RNDmSn83BIqeWGuWkEOCGwSpOH
B6ltMgAIBo+tGzcU/yGStXPfI6W4iCBV6EHVD/X2R2/NrE6Qhz9TE42mXABN3/0yYA77IBHDFLKl
wtMceDPJ/fIPftwXzCoqmDwgfGesGcVSNcVrrvkD2gfw+vLfqkg42tn13MO82SKfpNwC3S3xA65C
hZPIb6bBKYY3+QSd+9xKi9FKJukIJlAx5IpG2DppD/Vc3StYcVAixx0bf4ne4ANBTgoPpVyIbWs4
npsLReR+l8PgwQeylILcFnkGEUIH9GMhmfm0k6r8uxGUHAL5NX0m5In2jDffOyRUPh9B7P1LjUP+
+zzAW7CnvahZo6s0wJ44rtySrIHpJdHjER0XZJUr+Hd/CCkMRsmMoKZg9Ic8m9K9qfiIWsLqcjI0
kSLS0mV8bVhfyjCFljwLGoPELqeaflmV/+Aj7I5qTaZ2RwozYZ0ryDAVmu/HkvYLQpqCet7OP4ti
hrBCIwVmy9r226X+RQguqCj9jawGNUdNxvRjxggdwI0gNkaf/I1JWkV/e91eFul0MO3oXUGNBm4t
i5eh2vNHKn69LpQ33685nEsSbjzk4IQpA5sEA2fkXCc3EkdYeGGxDNGYmCOmwEvUmTpRcjhN2Zfv
dxvoHEH6JSnQwfGjTW6CW6P6lYwH74GdZFIEw6CaVo4y+U2GUUZmjJPHL5H/0KAx/5z7R3lHbLDF
262QBolzNnX7OGtmFBsFlJ7x12DwZB41Rp6Eiy3ir+PLV/9ugfNLtJ1qioLyh/EKbms11Jf9I+IC
CwWCQT3NhL9o8NegvnQqD5rTUUzuQS8XrSz0I738Lr4GZVh4qBOb9/QpkgQF7N4cMxqiaGaRZr8E
n7Q8vQXfyfdhPjbP88cHz7uudDC/X2WMNkBf3M9m4UAIqgx7lE9/rPcJ9upFC5o2Z2XZiCIbpNc+
jB0vFH+BqWzUpLG/2w/KTKGAwvgbPFFohSqSEX5SDexRJ4zuy68bqH8ZN6o+HRH6cfcKr3d64ov/
mvKUHw4s8PAMlIVUExiMTu4ORtX3KogyOEWX1u/D0EbYbw8md2fkIdNGw7kXnjqSJoXr1MfDhMN6
TlXaCEYDxbVi9la3gJej17cU/jKU/rU78tr1Z61ORuEwFq6Mh0nPbiQaWPoeGSj95LpSxjNerlMz
TT1SyGHQ+tY3/scXkChYuYVPbbDH60KtKFAdPCuJit7Q7dzc5vN3KD00NJcyaqd1X8jUTCXJvIEH
E+tCzdkX8yTqhZ5rSlRIecNfNfobLZQFcQfJw2w22EPCzhFq78x5rdsZM1jPNJZ3j4SntzGcvkaG
CtIMV7JSIFZ4TNyHB0yhWDyVHO33jRpqsycvL2O3IgKK9B0ZJd/JLdDjlnZHjaq3gxzJ/mDTPxYe
eTIqhc9he/d/xSQD7iX9kIwbNIbHzutZfQy9ATsAfVSdSKbN13Aa2Forsq6vZn3+vZwnUjNt+T0y
K7E3aBYKXgWjowq5/5hA8DsSY161IG6bzJ3563zdy1SYQcXxcYHp3EFg74v74hmrfVSUT9KdBGQI
QY6tkPgprg4AYSKNk87C7be6h1ptdNNuNuJQGnkX/g+seFY66Z9M8fdUUEKt2QpvlsnugWTkaz8G
uPlFPVDm9fYUa+0fZunoJEtQxjbh6oUr03ibg5pWJ3mj+sNNSQPUyPwY/Q3MC0MFeMfkjYFdsYkC
M8DF+A6DMhKn5/p+msE6X+Yfd2i9zc/qs1oTN7AWp0lFTszIJGC9DphWy9SlQQ92DHOM0Hqo4+WP
AfH6dSXWBmAixSRzFW0KsRwkpCTIxfHALZrcZpB5Qf7dXCAX5Ebk6AGNS2yrAzM9tPFjW89GGTbU
11JxL2D9t+UHcSDCRDxg/y7yLx3dX/cTiQ0f+qk5fA9qY3yIs8h3DGW6ELKe/2koL0swMbQmSJ90
T/9D7tdAKZBsjhQXfCYjGnYheaj+1sXDqkFBEoJC7jD3JmBDwDa4aIhb4RFiuODGnompBy95jU7n
vUGOjWUBwoTB6jIjRM1El2SxYi6kpYDE9AXRBSHRmed6AxGWmYgPiGDcSB4aHOGTQ3ZZGhXpGCjY
0HXvSOSrFaIDh0DJQpiMqo2fCOBuYF6CW0zkbjfWSVogVmOSIxMaYnVk8Fnd4Y2E/pbpaZAMNjox
QYBpJjIzZh9kyqVNald+AruTmPKBbJPBFD6uTbCRqsvX5s7hPCk5aG0YWrLr1Cd4BCwo/nbv82+h
52dhskWRgRRRiCVIVSnXo5kANOQJcpp/5PXFEZsnRAvo+tVKuZ2Cl1O8jC9GYTroESJ9vQYV12Od
zcHCMrFYGZB+VqkTfvSvzE/83kxX33/FZbX1s5miVWSht1NNtCgG76nsZCGHKi+u3hLiz/jaOTi1
a06hN0d9fIfLdOugxxKCzZDMIQ1JNIqXVgSyyVOQAQZDFiayKjBnRSUhWmiz1kxB6TaDiKYZ0uSc
5WLNExjmK+P5vDjdLw7zkbLgf4apjjMlJ2OZP7V4+dqu4EPjYrBZI8FbrvEooRpwOIUh/ob4DbrV
EB7o4jJb4FYLG2T8Q0eDSnS2QEgrbapHCugActLoh5oSMq4vwrBkHzn8kV+X7TEpvFY1OV6BCqs5
EGeOVgSBv9k3Cdzhn/TbuIvobQUvPJAmw5tw3Q3cPHjtIVeuexIHJxT1sWJojpIQ1miSYklBqt23
FaTSrFj8/4FJcGtULwkyJOiCfTd8xs87i51YRggIQdTMrUQEuIm37Ge/yAWNsP2r8/pqUkIWVaeM
44Sx9+fntDaU0/uSEjDrGjzvZkpzl1XtNFHOijchKGknQSj0mN4SJpcierzMN+yRe2U4uxDSZmZO
c+R4XoDkl1F3AOcqOJWSep5RZO+l2BLvnEgfLrfSaVpmB8BI/OZYK52702PKr92rbP2iYnffYTuB
w6Y0boDCgIzYd3TZKFTLIIB4YW0GBDZk96JPF1he1Lvx8DUoTdY8n27U9x7JbDP7zmhLoTCAqav8
mHLPkNeUqlOMTFMXYjdjxDVKc9CuXN6XBNFyCjMZadbljAkRJkWgTfB6PHWbAmk4EwWRTEX0dhDi
GVWYRapHs3BYJwgaOBmJI5lxtuZrCeg+vnL74XDsny7JgNdY8Zi3VLyyfyOu2w9ms5W6oBCjt7yu
CUAMB5vLDP3k18t9FrxNGTZbOa7XnPNRyhFk8+AzlzBAPN10knq6CAksEaLt+nQcGpT1OuJKxe3E
qUjMSWVKE5DLsOeW1KMBSGJt+DnDCeRjdD9wpH8ZZ1XsyoQTEknzmMsixAVIVWUbHfDgXvd9/gli
vBjBmCqFhJ9T6VWarKjvACaPd6JcMASwu8E7c8z2pjeEbn4P9zkSesC/50zBB4VGomcIATc1RIaC
VeJQztHCgEXeE3YyPBjmvgmV5GNpex3dGApk7qWhkxHGgpsJHjyzAdxazKWtkIADEoAuOPCmQDdY
ATxi57Drj9H745VAJg4ZCtSJVtjrceiWYq3+Hsju85QAxS0Xxc3RF1egwZYwlpaHkLZjePkL+6TO
O5VKBnaGntmA4LEaT/m7HwOLALTgbtOZjWnkuSMNi+EIe56JvYEetltU0cWS79AY47jF3uGNhCQD
1FcYYIDBP24TvN3zD6PGyN7X4+2QO5jPDvjLTzmHiaiI+kcVdO5D9oCtHrmeOtoOCMAgVg2V1SXs
hTpsBRb9Ix/8VsVNUhmYhFZ82L+QHAe7mBN8dmVexPEk4N6WQMB8R+osOx3PoqA9VJStxAFyDjok
KghJEhk4V8Fxjw5KgAvjtauS7z8EKAf47khduBhn9LcIyceXzHjPwU37C3Erc9wRZkfPAB6QYjEE
rlMDvA0UwePv8pY8D5yWEV+QPs3+ej6ZRJ7s9JMXF622+iEMEDAkfgBYHg0A6p00mAH4m1NeU1BE
+w7Ydrck2YLHMtFi3ISwt00QnnZAlhRnsdrwQllIhccj52OvVhgbJooIo70zkWKL7o5YcWKCO9iU
YSd7fEMg4U4aALG+pj8vD0iZnFONNN4qpH9JFsXVGZk+F3dkIxbu7gQVMAtyDf/w66GSAW0S6tKb
9yLOHY3hwCnX6b4/Izron1RXWT+JvDce7/H7jw+VgKWxguZCSKIS0sJE7j2lt34Dx3xqXLIIhigr
gEhrxli8phDLb6If9iPhV71qLhEUFbESD6/6UWOCO0/MAI1k1ZCFkoExolkTqjIr+QnPWOlQQ0o/
ux7wYZnfMwaAATA5OAFGOhQRzOudJx0RulnZjBo+wrHhCasYVhgf+c+nCxxvLDTIx2I0U5B88yv1
jNvXvjPdYMpKz+89uWIhNGdLJfPsHZXIoirrOsELrW/ySTnG5tytBihSnYvI2hBUzsh9cCR9DCK3
n3Htj4hnk+7MTkEw8B+Yfvldd5BdG3bpuE+R59v6+tSuYOJl+gS09kc7fj/9Y/Qak39FnoB48oJu
mj+EWgBBiYfvBlVW0l9jBIpE0O6AxBBtcnHJ+AImJgsETx5KGf44mp8v8L4oOK3WZ2T/QhR23dd8
T8Au8YB8kB7bH9olKDHcXYzDS+40Ad/nU8hgNNV9CDExA3ZzfMQAOL0pgN66IhGy8j4+qeRzndoF
7HuBtifFBoFSfso52YpN1441hUm7D9eREQdFkUI+RSLH4/Ew40GwH1rY+0wiTJI5gTtFVPCHvnZJ
Fy/MUdiYaXihVShUxnuQU55aWlEYfpC3wRRUHjg7vcNYbB191q7T7QgNnMI3sS5C2XmEhKUAUo5f
qyV+FpxPBM5RHgHyniZ4J4zOIcCzhmIKWj8eXozd10finIdwdP2YeHGSkOg7F5rLx1I6JHLwfiKX
Tb3nuu9JU46vwUIGvKrwY06Yu+lvHt+wuLGPNnTG5IlunYYURBNDsL2thxZ3l+RrfizCaPQdn9y5
oVY5p45UW3f/kfkP8tIsbNCf2gfeqUqzikCKvtvr2x5SldlzstOPK4OwCVMZo8CwKaV1ixcDmVFF
1ZRAKCAo3eI95jVOx4hAuTxcYIXv3UY1QBLQk5hUhD3HauQ8sdQ1Vv8Stp0rIpM4DabKAs5Jjvlc
+uS8GSXWJSCAgr7wcY76u0W2TjfgmSCPcsbbVsxeE/QT64qd7m0rxy8yj58FIrCTpql94zRb3NYy
NPmhZKm+Jtr6CkhZmN9ujLawDH67mkc0uEnjHPprnWlGHx4lGtGsAOIkFmYs2SgEf8aTtq2WIDaw
HMynlmyp4xzcogBb4q4RaghSBNg4WJnIEiQLm9vMopnWL4yXK8fpH3psxqts91qrBAeZTMhACdo1
QvLvPpPO1WcUg3scXHlSRcMDsCKG4wV3vASYVQQPapR8FCYIY2qqOF9spjMa+ihGdlSHmnkj2zc5
vUo23oPiTMTR40zvrs0wvwaB1NfKyEq9DxhjbnzC3OjI2KTb+etQ7JswxCGUHi1GZrsmN4BpjIY1
V9jNweEMom38aocyHDkO4KJOI7Urbn+y+0wSMx8mqXYiSyGlowJL0fyJN85t9sB+z4nO2MKHAsOI
ZC+UsQnRRetLQnx+j5CXIJ0NXpwz3GvgwcvS/y0HyyZuVrcFHHufY7JEF9MDkV+hni7j1FH2JL0T
uPGcoDle3lt3uCb3YORVjiiC1oJffNl+45+A/ED60GMjqkacnY9rbmPgEBQS8wuSbHuwlN17lCGd
JhmDbRC7vLrVZppVhp9xImND+6Dx1sFiUXQbjMb8LZC+n0gogCXrRXBjaUkHRD2vEV1YXSgCBwZE
vsjCYpNupTVV3bzkP6BxIUSiSXdI3Rs9S8xw3VmbsgmBvMM4KXCvrgiWdtDGhnQ9iHBeE+zhyXdw
cespS/6uSUYPy0rNa8LU3S/N+/Q7u8iiHG4hgdJCh+XULPHP/ITU9n613zbiQ9oAyfU2kMrQ0Ev4
zn2ITz9p3eeBhayH1hgIXhcxDzNuV9J1EJMD5T46C7H2iGSR1ATJKne3hGkf4Q6Sa22Cvu/tDv/y
Jc62OUZOpNmPBQRvtyIECj+tGldr5oM5OluEgCs24J0O/rt5+HrmpJyqMdkCiHgper8bvTiLIAQC
2g0InMzcB1gTqHYLnpYjv883WoDcmnXmyUll/xKJRxJXnSUjaoX693OijYBeJ7rO9CoqVXrxcMa/
Y0+tog7nwHemwKAum+jhlK3AvIF7qp5bjDfthP5bj7a6fEHaRoPUlsPkalcnusSgBpkf8IoDdV0D
HnkcE6Dvt+1rzrTNs6FE+JSj+i3cwYiQM/eTtPNfh5Kfq1+kVwH4oXUzFPOEXCIefgyBnCIDAndn
u8n3vV3B27upAy3+HLp1nXxnPcY2mxf7Cp6keDqeDP1wN0rj9gNyBT52eygrjH4k4UdE8IzSPM+t
7oglphdICfGcxb6MkZ2Rbj+gUB3LF6oX9CFGvlX8q4c3sMf8Ue6FMwfu8eFmfBnBcML9GmOVY/fd
KAjlAZ4EBSxFOl7+XwDL9wHfEkmRCIJxxJBhVKFkF6KunvtDQjp/iqCsS2aVil2chwuh4gfyQLFH
5tOL7HNGfOtDcgdTsl8t9Sb4HFSvsfV/FTjsqLxKjPvo6IS5g5AMTARMZy7i+o6+FJFwQqQzlY3q
hMMUf77mNMhOft7QQDg7HiLkOvS31dddIFiZ/KbItOFOKt7t7wnhEtP+vyJzrjUW7ofDHXD8f1Ni
xWaiGlx2Kha8y5HQm7V6Mbk42UcRwPnt4YUC8cAdQV/qpGFfmTeQsPAlZGUQoDsXhAWOHEq5C/fL
m4Qfi5WMSLhnhHkvfdotjiTBn7IFUhCuUEGlTLukt8AbtcFrO1eAhX5uz8NoMR3hTcAHiotLw4k3
QMmmLSjRRlpXoOm8r3tE3JWHbo6GZDgezlsbZ2wgmxJ6FNH6/UMubz5O2dtk6afjBfS7DropWSOk
YIq8cktFfV5z+n6XT5F4A58ivCXInRhIOSsIfJ1UM7SNVutCVQ0YbEY2WzUr9ifQGHII1n1Ed/+9
616YN/mU8a+EOX/y1Jw0G93KiAhcbpvrtqWP47fkbetnrmD/BjeDwUAjG0UZk/yKGGP8wmFmT/g0
2WTnzBQONWaaoya1dVpc/sjVNOo/4ITU+Z2JwzH6GWrLZwAht/oH0PAWA148nHqO2Ijch/xAanDA
3QsOVUX/3l8tGlo9jmjg/Am/Br89SADf6zBOF8SMJb1145BnkiDv5FrIpqrXxcqcC15zgKzJPl+N
5qr4B7gQpVk7/R3JB/9YAI12L3qEPefngbUK1qP0SkZZ7BbgMVThFksmp0vyOnCdMJbczvWZma+Y
aIaMXJFo1XXKjAkDKQTH1gs0+eF8udtUh8NjgFxs4CiQBPuKWEAhKL07X+dKv0x/283wR6ihNIMj
8Nsp2RiAcBBEVzxU0OJO5v2QHoMOJr9JF7dTjpunxic+SijFnJH6ysgBtJXHrY/uG9qotsYhqO0n
EqLD9Z30XDIjhwQifEklYydBrKIB6l7M7zgecZqsCmRtgLckfSw7wAuyLNAR0RUAK2rBPU54AK1L
whiTYQCdAdBAseX2AZvCWVBrbFcRnyjspcFFk7kQtElpXbcPH8LpggedbhVKxDi6P+5VsiR+hyoE
SUvHcw5GoDqW6fFR8VS6QFwi16BfOdidms+zDyi3nWSnEQcYnqVYXRQ4jXu4WmxS0y/jkAmGo+J8
WRGFhmaDjb8I4am4N+EKeJ372B/TKQ41zcYKoWNtI/YLjwyhJOvK6jN+gIBNMW2K+x0JK5n/+I+E
M91h8CmnvIwBg8cvVkl7gAg/MDIM7yaI3ncLENoXJEu6GCyYf1+pJXVRX48uI0NMlHzbMGHzF+b4
mC83HGTmSBpLT1uLRqEeA7iWb1OGgurNmMfJLY9zGz5V4bENsphFllbhUMjJfqSHcR+JsKYF4Xlc
bOqT00km13T/hCcg70i36G8L6yAnr2jgDZL3UQcn8pnh7hezgSNlx8VsC0MUtbNBIoH56NB3PG0E
VEW/Iz8vYzaqPh6EeoVchoo+QnZLtp12f4HkFYJ32j9e05a+i79yA0wkn74EzCCqx14/u81wnPcB
67+gYH6LLpvcQr6QxtjCM0FTXg7UFX3tbCevGbZALheN0+OtGf3l65u7bWPSR4lz8XjaJ/zncyKJ
przE2CFF08tIlBBrKulrEO2pKfxv0HczPICMvL3az9hqVENyO5IG8+Rx4ivr1iCdv7dZ7vAueAWG
VBKpHU6y/okPfTqCUW+DbMl38ORjG6LUiRTO2ogdibFSItHrwJ9nR2FtZwfiFOJHYOZ8rkXmszS9
cGb1LC0eQg0xlZYOgwqZa1YaijEbyQnSExCva3Rz9prRmHsCVhPAL1jCOZs22MwdKj6mtwlkziT/
WdQqwX5AC7xOz+WvNPpg0EpAoUeSTyEP8Ig46mv8q32wPyCkD08k/4oYrHSQ5T59WUECaCApG5Hn
Fl2H43uCJC/mW+Ex+JMtPtfH6Uo0nM6AT0i7O2LzZdKq2xB/6ouIMzlgSmMiuTvYG6lhbSnKGTco
h6BQ/l3KOoQC+cmze2+cRb9JY5dI/BkhTdbUznrC7vq84Byaw+nI1Ix1AajXD/Y0L1TmeyNHL/+K
uxFutPAE8Bs1yxxAlRx4NeTpthnyIKKRKFzsDMb2B77AnUDmFgBqXFl6zE43qe3kIhh/hWOMtVCe
pm7Bu86ry2+RoS8jV8tl5n9vxbYzebmwFVRa+NhCINizJcZiT2G8FH+T5BPBtVAXEtlDQHM5UDfc
3J6aIOC8IQYQGe0nGR4LbDWPvx8Y1yigkswviSxj714qCzZzfvBHxFixLimFIHotnwhhLwkGorhW
0s2MOQiNMWIVuskaWnvN+5KHClg7HU5aF89ywEjyOL2XPEnMHR5U5ZrnTdnmH/tGdsBEihWPf5In
jAeQnTTdct5yiFiciyTNEO6lBxcudN73Id+E5pOVtfkiEkJaRINsRSyY9bygHPEwsMFYTtgIhUMa
uJDL7cDPhdamawyN5PvlPSqZUIcm81u24xVUtwPE4jyKyCW0GQK8TpwlvOWFXdhsHDvNyZAWZvM3
Yfc9D7AIazxFp05lXl0CWfn8mN3JHP9PIKh6LYvpK0DpNwDNoH9jqVntVI70qL9BdLHSuYPrKfZ9
g/adCdmugC1Gn800gLCUJmR8PdG8VfbT2FLWGYkA8jMZ2RK+1+tUSAjoeRRNBlCl1+iN28aGwiPW
n0IcoUB9MTh2i35rkrdX4Ihszpj/+cmfpxsbCdYFrLOnwQGtPih7NbDAu8lu+Y7d3lafNOSgw2ei
ZXoOiOkanLPZB/B5lQJ/3Czwuw7ADQnjVoKzxJ2S7cmG9tOT5N0PDbWlaUxZBAtgYTQvq6lQhf4W
nz34dG9ot2dVNkCh0QHzRtmdD6aDIare9Q+knfGDQRSsL9AzvJI8RTxdKITghTmJM/d1D+Gbf3e/
hmU40E6EnJCmgR65GEj4n8S6E4RGpM/+6hIqBOuABHr4V+JuZ2UwR+vrtGdWBwJS0TERbdVzgYf1
UHsvvs/gqVlArKi4pxhzXEJjUkuJcWOQ2Plm+D5AN5NCig12OJ4SMsIhMBP+MBG+UKBb1xaUK/kb
0EfNbHhDEwVMk04eDICY2GQh8ef4RF2MGQY19RRdOwfZrGAlFbEhy72EhYAAFZHnE1/YBvke8igl
sIkBm/5Mq0dn9MVCH0k+Dqs4sx2NYii70kDi/cq5pVOja/37msry4APl/pejCYuFJ2HO80JQ/AeE
SQT/0PYkzHKGNunws+NhuYa9ueqrmJuw+w1FvZwEXMnMMtW2EPIc13rGg1GgIomzhF+nR1CXiO0g
nKsU56/T+2u/4466dSOP+EGHEz5hHikBqX4PT/4yLDIqiW7voEwqmizIJDIpYKUC8iCD9GvOgPsi
DdBsUM9inG9HaStNCjJ+0ObRT8cHCEdORBDSLgzjlCpA5kJWXCJEEsgsBGW7ZOHt7Soi1AT/xo3u
YCHcPU+V6FSkgQzzBmrTiCANoeCUGduPNOI4oPg9c37kWBLe2AYJ/BvfONc/iW5pONhCadJnfY9b
DyxTJFOKJFCsy+0Myg35oU+nk4du1kEkawyxczl92VA38ko+I8fE7hYyzVK9AhEHF7VD7YiruKEB
if932VfhMFIW6d+DVKhZuWxKiwseZGEJ3othsW+mQXuqfSFDFeF+8DVXs1uW89oAFCRzwM8QjzvM
5kV0wVOvH/T1aJ8bWADhTjJnqIGTIB1EA6puZQ4/rneOKb6BaUnWzuQTq3S/ZLYIm80toJ4Nwz3x
PubXgzRhA/+CVJg/5x6k8dIZbBmUEWpS0mEoCz5H+zkhGQFTsjYXa1xmqVS7wn73jy1mhlUeo3pB
ZEXwHETBlLQTpo92/XA4aZI+kTeNhcMU/xkV40+Q4A5HOiO0ODZVhM29ZeblSGeKBf+LvFDZ0CkI
yX9FUErhJZZZQYpJL0KTLhImzU9QLLPMvRyQu2kGijTQPubXibSTY0Zqzrs1U0DmKcReB9eDFnM7
dC6LXsYewy/GlHALiEOeiRUawF8IZriKdEIlyFM7/di2H1bHaM+td+ubiAa96/xGhNR1kq6YUhlq
b3YVyTMWNpaIF05+/P5rvnX2m5JeL+ZO4gNJ3d8MkivyHUbYj8v4DU6z5ZbiS8N/Lc+AmSmU02oH
svc7QRkV8xmxxtMrco/vK2HeQ+PLIMFwMr7qpvihxXc/xNDeAmqKkF2LiN2UgiKdq2CK+ZvTWzv2
joqIyxgr1mB/o2kSoIsF3Me5LY2zVbpTqZba18KLQBgTMhm0CRRR93At63NGS6DN1m4TFgk/c2WU
DC5JCQXiyhRIXZqyZIN8yeEnBPk3ibR7jIxyf99DzOACoeZ14KQ+wQP2c/5laX/hS8kAIJ4gwi0/
iQjQBoZhiUgXfHM5+VSe8jCz8N7z6uE446ALHxt0UcR9WfdoTNgkzMAvKRyWFBYLdnRY85Qni/OW
8fBt9mb0FZOH6o88bhMe4yImP2WAuEmfpTZ7C4KSIHNGfwPNksm19a7r3CR30vjcPfJ/Z/JssO0A
yBlqCUjbpIkypmyyivk5dyPJhjfI4Q2hY0b83hTZ4wQCFhFZA9qm874ReQWGPP2hGGHrIMu6bwBc
pt771Js91xwHb0L1eygH6YgR6I4eoybfwfUvmBRmdfC0xBEw5DrhVXJ5oIRKTGe7uyxUGjseYIpZ
dHO7eDTh31n304gPS7PSv/rAvEj/Ar7gGk8d5SkERPXH29+RvflhYvTF1ceAywMPl+7k627K/GTs
qvi2IFnVfyxZfVnbeE08stxMxqSB9aC2oUG8JwQ0nCOftUQoxRIVMAXXTH/sc6zasttxgpIGdegc
Ifxz8lkTdn6GrkA3eA/k2UeyWB7YpXmGOWTexC8TyxzAvVjhlRGextbHeOlASQDc++2imunHzH07
nVsuu7FMEvTdx6kKg220Nvkt/Jc8f5zGA2/y8ouwcEbb7ISL1UtteaqJOizuHrJFekjaewzS3BHa
UiX5A/UPj8VHhPVyoVerAhCDeF6rOUFhzPpbbVnBP7PO/qEG0WeMuMzibOiLgddO01BZyHxXOY/H
rD4QWtP33ke0mK2PiDSWNVR6IDG80+qE+V2e8aFIcfminwYD7RSAOPn3LTnVpimcHCG5bFyorOjr
ZOmSdxgMxiHkhNdj7EPJUbB5TPg753zO+r7VxqktfiveZLbIzMtCmcE5T14AD49lbmYRDz5qU5L0
je0X1EmoNOV/XveBsEzd9sNp+0Xcq4M1cqUvsKKI7l3R5aZsEH6zR0EqMCBPK9IyOu+VgI0tePZY
ZgZPCyVlQUjC05J35ZcFSd1ilsltkaEOit9PPjwEdOrZ6/eINeVaOZxz1BWAlmHR8QdHlP0oU37J
C4fwdEI7JoMVkhaQcbwyX6r4aDLboydX/7p40Ma1ezsgWfW5VnlmFAI6diipONj4+bspHhjj8LM4
4FRyqCtScfSYFqApSgn+AIJ56lcE7IAwBwdcyJKk8psjM0BDY4xo/IvRzUSCS0RZ6JXubQ5JPUVb
NFMmNJ3zs70AS9DlUgOkvOl7FnXw9g3xFxgCTY22iBxiVWc5qZAPMRSbuiVHqZuGPySLNvLWB0JU
3jMA4mcASDGEgPW0mcrhWo+/hM9uB4kAuVgPXJae/5F0XsuqI1cYfiJVEQSIW+WEEnnfqIgCIYIA
JZ5+vj5TZXvs8Zm9Ca3uXn+s6JXmyZb16d/L+CUTDtagWIt10Aqvuvrgo4J/UULiBzCkssyH1pDe
gx8prv8/ZOniKjOGTWyConaQOrxRFuFY74VDi2YEhFrGJC7+FcvdFqB/09lPJECjMxbaNzjqIiiC
6yIlwRZcx2XpSyKLPSRbRfuZYj8nMYifqf9jbAfOCACFYRjF2k1HOMosdWeh442SHXTfc14WlMeX
JAYbYNuYrO92jxI0ye5ZLBQArGkCtbcREn3OWJIozIlX4c4g6NoiHtAYLy5Y2fl4d30csOS/GWja
HVZeP/klP6Hxuy64c/BX9OQWkyk3keGGaH40YuUJ8uUr6aQage4Y95UHaZJxZd/JXBbxSRIsQtYM
InfW5FTFfk4NK8GpT6JCyNH3M4rJWLbul8stxQLl2xzIZr+vv3Cg3XUSTBpyhVobyKQi/7/TP7nB
rIyhg1icFyxrb06KDSH3ylFowx4mm2CzZXytZQtwk4vfUIfc9u8N43lHTa38x87DEuWy2DfkY7+n
5S+D/O6+CROcm+xbukT/BN3hxIJQ9HuSZ0QrkYdjAAp5L4J9G9oMBEPBeUlCCVurwyG6OMCP2u36
hT3a4m65Hl5MvmtYtMmy5j0fQGOB3TPujCMDXwv3JBkle6UfpKSAUl9PEuCRu0HUP1w5jt7GwLLy
RmC4pEkN+wGiYfQu9tVmXhwThrb77DL0wxHaQUPkgRGBz/IHK9DgrEJFx6Nr9fhPBYMPJzVyRco2
0RsLzAv+bmIOCQF7e8NgwAKESxRfd28usM4hDUYWNg2Nqw7ngftsiZy+g6JOE3anWtv+tJ/oRZka
XO+QnqDGhAbMoBjFmQZNGLXaMqhR8r3WwvaHePbl9vzSQWBLFS+OQdBtcCPcVBjd1gwv5KT4PCUT
uKqelZ+rDfs8D8wRUtflxsJzMLLGGG56zmQp1NZ49vg77BVYU82h8UaYJictmYZCG81ouQfLotcJ
fjXLDYh5Wd2+tCWNn4REIQHDBSckWs9aPfAyNqTWatOYv5FuwCy1kY6FDkAC3im6AXZN3eFZCSdx
5qCGBdQGs2Ukao2+ha85+q2aEGU1grIR4SHCb16pS+l8j/KgPouTBg0wN1UNZSL9F/ruFnIfOXXe
fU9UM6YfiPIxxyaycPajLXQB4xh6E5pGFONMezLKwYlFaz0DDdoloZB/YqiQ4vrMB+y3WnCbL/mS
r9zrGEWF37fTAWE4dvJNqUWtMTrTjh4Ie+koQiWD1Z6ycv15eHiI15k6rcMjPLHFO9rHIc8XLzEu
W6gp4n0Ui+hLdC3NvCOVRmPFR1AkL+bbb8znBIDC4wsURovjg4zfB8oH+lTFE08qlIkwOm4jgJzo
8lcgmSMRmdfWmQ+KGYHGAHW41ekVqidjN/BYqsgNa6MEuRkSlXwek50ZM6z7A10EC3fM2R0o3HVx
GQsKEge3ehZiItjIeOxLs1+CJx1RkeQIHILMLkG5cIwJTInH+J/ZPA0ZAUAs1k00TK7Lr114wxiA
WnvEmC5N0OtwRORpacIILO/rLq6YiibuWzt+zTS+OB0EaH9GbPL2F7D+kcmhMxYlsqnRqPhIDI4T
DQCJYMBZjtcUgckvuPkja2o99XO6BFQanjkwSZEgaGK0qFyyl9D04JlF2Vnsus1u/jbxdrII+LE3
57Grz9hZwHN7vCrGogWVO8ah2qIAIIR1YhxUi6ftSdZnw9sg2oEfR1KmUFDtLoQB4yrME/6olq1L
Q4R1N+p8oE8sFDUpOo3v6hk9t4SgCJjrYSleRqGC5EH2Bjen734WJQVXXGlH8LikOeLCzpjw+Xit
dDZgC5/Lpqgp7XhpQ976oe8hI1GTMZUaUkzuz6GnD2yyQWcwnPp56ZJKQ9gq7DIHT2XMaKhcYGEE
iEeXf9Vzsm1F7sbDJSqA+yqgFV1BuPG4vAJRu6nq9lcsCRRaRskN2az9iXoE1yMnm9zjI6VtGrQl
XzYeE/Z3oURgpv8Y/EMiPrSzZMYcYq0gI3tnDr9lboGCBm+VWr9b8EPZ3PLmJAz+9MtzXo2IDzpz
YkmHDenjPjQV5gULoT483JRTcMBByF/eThERo2swx6A56psoymfvkOlVtIPgeT28/dGBMT8nn5Eg
4MGZ5oSKx7nUXmxIFM7tKpa2RzSKUTsTWPh+BIVSaS8dok3gjERD7Eg7/JqjIx8fy4OAq1U/JARF
BPvM+DydgXnGZvk+INMgvOyt31UProqjuL/5si2Jcp3USmPvbxqi+ug0z0tP7Rb5ZKPqcY7TUh98
vNjOG0xxFhn2ElGiMd8DaeFXeARssPNieSEi4tYRWefd0aBpIoEfZT6HOh6ciyfT932nwSr1eshz
NZ6CC9r4ypOYxxVKIPhZ7ph5joRklRwilYkyqI6j3QsIky7WFoGL2KgwKbD8K/tpnyctBoh8+c+O
Ytk2kQpTJF9DopSt2xHQE0O4KZi6DiP9NexslNpE9GMdQyQ6dY3lg5sdSLc93uAc2L1iUsZBRCCo
dJp00RX3ielcgnxSx0xaVERaqepv0cqRz41DmUPkZuYzQllIjmZLAB3jZXGdIbriwktsI5EkT4Ig
CcQ2bW2HD6LQUkeY173NKQN/7vDfJfs4XtO7vsbNnbGVsf1TWLLs9CGqv94eCbb5u2oTEq5+tCax
bYmvHFXEVJlVPHaZXpKZKJu0+vQ3zWrIkopK6zqTTi87xUfU7Fqnf+HGVu+L+UUjPYMyVjwkCUmq
YbkfPPUPlMVWSbUPdoYpL7pnDRnJ8K2qaED6jsY+CedIlQ+mELRx1uDI2EbZvA6Yf31q6C8Y0bku
DRYcT936Fj5B/rGb8BMzUEoknm4zF8RQ9Aj6Z8DBK/UGsKegD529vuG0YNTEiwBRZQGpXpagvDeE
Qa3F9nTdZttH0s2np5zZjwH3ioBagnJ3hqDgfSEFyBZcXEygXg9Jb+4q9pPEN5EbgrLc4ntDbbB6
BJ8oBeAmKuenGEIVPTAor6ZxtMRe3Tj139sFG8d+IStEtQNvs3UL/a/QIQZrLrbYHhFH1e7Ikoj5
I84NCSeChDzobcYcSQ9bJLf3hTHRTO0ulIkZm7gp7iC8r7RrXI3vn5Cxk/88MPjEf+Q29w0CVUxl
Jm66AnLfEyAH9EaSvvsEuuUhMQe1qj2CwUbelItvcqvE0TFYkwZUwkEhamwJYaFCiT4A9KHP0NW0
ZYUKDB80eRWY2Cf6FA/J7rpoz5wBNj0aljSjcxxjwvkRtNaDzss7Sx3bjzvk+qOhxCqdkj5r0Xu+
zGk0eKvaGnCT4hn7CkiMK8Z8wDRSCxAQGVJj1iOjnY/xO0Op/57JxJflCadwqbUdvwWv+CNpg8lT
o9DWhCai7kDHLfDFIXP3+bD4mhpGrvCbPII86Gii8q+0N4/XOHj0H9fEFoJMzDWU0XXHfIW3KJ2X
JK8gLQfechj0kZOKcZLr4fhwCaZ/ZFdKSyDXnvOAHojvaC7YUbxmA0Bm5ajV0eQiaamd157ZtNgD
xcBzgW8S6TpiOatfPFR/vzVm7YaPt79hh0sj4kmhaGEFDGAxbLTcjsMhx8NXE4E+hj6Gl1C4HCma
tKkd6Mwpwrp//0IohAhIgYOHp/6a9X2ZwtMl70W4Ue5G9hEPL9KBAZ3lOoXHDIHmKGzQUIckeXJI
9FiZKV457Unycj+k+wghXsjB+NOvWHkJuU8+8Y/00DyiFIcDAzkeyQsZrBAI1A4gso9o+GERIDyi
ipHUd5rEIA3ioSDkxNxM/Y1RLdGH268F8cLJs+VM4Qd1K+KImXn2JieCbMnn7owaUJTnPNUNcnUL
CgcDPoV3H5KqR/NPR6rWyMSxFTOGiNPFvNnfxfjcJyycW0dU/UTkbB/O3W6CK4NJ60xNKMuJbWLR
MV57NlcPzp4CsBGJw6/5C0/5yx7OZFQ+yny6lDAHoE6CQX04Cg0kOWFBmcpv7PsPc2IjeQcdLN2b
8YOnLOaf08sE1BYDDeMz3yvgE5+hziiN2ZbZ1kYGO/Q/fz8nB46q7Swe2bcY/t8mnenEAEM9Gq+J
0XXWzvmzfYhDZNfza2MQzmU+mT/ghH0MwnZxuMdgcmLGIfHurzBlJLRf/7m7LBpjak73QAvNH79G
+PRzkd78OlZ/GXzvrrfil4w8/sB3XoiEDVDucnY1HkehhZqsWXb1erC9L+ufXoMXMacyG+SqmaPQ
Q6xoCXNXUDEH8Wl5KNA1Bq+n9QIFHPvF/rvnCRaAODKd6SrjQENIb0t7OtI+f0qpJq12EL7s7wqL
NT4kLlYJsYtceuvlrtqAnpZEc6JCJNP6qz9bS0QG4KZh6JxymhloOyE4UZffDW541sQsQX2pEE1a
Z7z7aHkoA/kSQsCwKbSZZDAzf7lP7UDjK9fUNVISw/mbmnAoVsJphf9WI1N9UZlkAEG29DzSazhg
JCSApRXhVw0exmv23HL6n/i4FrJeHUYWr4jORxUOAg5c5+mh4qvUkgT7PCc2ByrxQmqCoN2XTkxG
L4vTgss1t+nF7mv4A+/Fu0/VA1jsaeybdILolEK0PRVRpg+axRlQbcYlcllmc24RAnB3sgVym+bQ
6B2Ocu74mhTt+u7IqG1Oxhv6BzxOaJGHCD5adb2TbXf7MSXk8D6gg9X76gSFo50e4cAsaAlrdHG/
oRHefhIGzxQxeoEsNXNAWRlrbbEMdrDHA9UioUh9x3ls0IoxDEjRN/ouox33jTSxIUMvFF3f6Xd4
7JRwSpUg/L/DESqQG+AxxABGT+usDam2zCGYHLC4DkzXcDEokhPqMQT6azgsRAdr5Fra+muvd8pa
WaMaEWxfq40xBpF3lEw4cr/WlzMZ9FxiVWpX2HMRk3tjgyi4+149MBqRm+henHEwNvDKtFx/9jWU
GJ/N/uG+LSkq9/zT0JXQlmN4o0aNZ72/C0rivztJg1BLPG6iwfGDgcWf2jH07QXOBpakJFmf77KI
v0gGgQ7AkmDWalcm++Hujt+zfGx2vOjKGiP1HhkDxh5aJKaqPLGxk6aUOKCLbXRlsBJBw5BrlYOu
QZ+wlri8ElrLo4r7/0lg9jUBw/qpvwX5uRxEfZebJH3c8gZ8YgxfdsGCitmUzJNS9AYKuzt1XlbJ
+8JIhG5+Kp5/JbqfeKYLzJsLKbjGCIsNNHmjpJTsX99QwMpDnhGB/i5Erd9193Z6hApH+fGGHfOG
NPkZDM5UIpOFSM4CW9Zt9sFUBRJFPSMiYFx5s4aQ5zp8H7tAgrSdScz1p+vfRJuA9tWh+OZbj50o
rE5ZLDsphAYpBAZuPFQsBKzzvN40BEZRsc5mGEQE4aFHO/wA8E35Adpew4wgGNmLKeWEkHDaKeCN
NfNmuoH/4ClmA2WRRxJUSSE2o7nCcEsEyijgfOZU5jUhX+TSAWYMf6id2B510mIj8DgpERqXgQvW
wxMocpbEy2r3/J9QSuXpu0dtTaJ+5hLqEraMloi39UE0DcQbEfmaiy9JCtvBll/UwwnDrmQVaySW
Mg/QwF7yjvkOHUE89t0Sxm4nCivHjCc3Z3fGLbMATjTrNbJHIqd/7h24+pAn7Xm4Q9kERfwnpEdX
RwkvP7q9UDYROcO1ZX41WZs0FQjfkeT3JURSvxntBqSvkuB4W5+/7pbQpMlLpRw4QoRyGkMMwzEh
VeF0NCK2Hbboyu/WBNsmt+OL2NUypL5ki3hrjpSIewcPISmHE2cuqzaBT1ukBldzlzmgrWhlgx+0
VqG6aWDDOPDJ4iNJtUihzpsnhF3uRyKLtEffhI14JhkoMK23ursE7Kwj9DAZjYBWqf61DsYT/rkQ
hbu2GP6z4GbWvgJMR5U2o4LMLOdj851g2zQvqp+JuM87a0BidG5Bk5aF2AWX1TIzDuvG/54Fs10t
ygVncZCqrxPjgd2AA7P/XuHouO2R/Hu6nOCrGaKQy+TqGdiGrVoJo2nCV6jS871jLGZ9iT6FjDNu
ff54bkGE4AuCWgn8GufMkBWRudMADTzb8hqakMYkbG7mVjiXcpOvv/kHttN0jH3iUJjD/b/8Vi5t
uNqRofGJvP7GNpGxMS4/Vj3cgolNnnm640NdS+6HAnR/eaaZHmaW0ttoYI0hEgWSJSI1gdMMDhka
skDs1gqCb56aI9mFIL1oKd5/k5OCaEgb0LU4UPESZx+95z/nhpEkhAcwBe+GjX6D0s2dDhzSRVMw
1G8SMZIEqfId5KEEqMEFCoA+qfc9oMHTbdba6GYf68HxZ9HSDghPNiFzp34V2DgoVBANSR/CH27D
P3J/+FC/xKxm1CP3RfBnMoA04NMiWUAMPXCWNB2teVRYcr47BLKsPJufDrUHHkzP7UQdLSbqnhOO
GsOxw1xowdrgwMpgz3qOoFI4LbiQpBBGmI/BXizZIxVpexchBJEgPZw3xjP0eVGKza5nyr7sF/Eu
QlTK9uArNsOvKbZl4EiiiExxXUmE/wYugpic++y2HGyFUQuiNkFPppHzx+VX1ASSqwYs2u2Jt6DW
pTCWa0BQrk/7drlFpkfHKYA5MLA2paZJNym5mSCVo7GJCyR+I+EOo9hcIrX5QhsXBDJ4MZDKltRs
7zX7BsI7uQV34Ed94tMBSB61xUjbsuXxA0ou2GQlCjcHPMAgAmu+hrvGdDn9Cs2QVpgDYQ/JHR06
RJvkWswFk1grVhk3FKpp2DWsG14F6gmY/TEUO21AJNQM6R1wCPvMBEgr27EE2DkUntyNyOwdLeYg
8TcC0zqY50N6rLXdVV9CdfPyJlbQW+9wogFGVp77MgLIldzoHzFEg7luH3xeGbZN7vRKUJIoTr3Y
KWB/sXC1pX5qUqHHyf3Zs5w5qFOeWHQ9JHFQ36G/xNomMcMSC4gbpMEXXuqnFyArF3eMa+jtPyZg
7YOTKrzNeZIVfZpks+ihzkEy5wpvXJtscboHLlkNrQZ8zi8CKKJvLYMaS8MP4VaZgdKHbPAeGxGy
qvjEnZGJvDPZVXjA/UOKd5FW+pseVHpgv2Gr2I6m4Ig0PqPpoo7MlZOOuq1btDwDm+mgj4WdJ08u
cuIBUIj32t5NRAGyU6+hmKhqvWuRSM94nEQEHymMmsH0C5ke1ur2pi+RxVxNNhw0lcg07TXHFqdo
0pls5WR7ExzCi3gCCdcEjr81VmLS1/qWuIWiokPPOPD6p9/JILiAnAPdwZjW5/SjFpEgKlwcaNuJ
n2c/4xTmLx7M3T+18FTbNetLTAAuugF89Ffo3oeXqbPGRR9F5LY3FZrVMSeGrAaE+qz7Wm0tW44K
iMqvR/2v9YOfhypjJmfa3SAEjeDUQ4HObBk9MuIMh9r2wX2wVsFsCLDlkxPFhJAP/x6Itwq8S54t
edLIVJFcY07gv0VkJXGy/dTTj/NIPEyTBN0GIc8tC0FKKPXQd4Y+RL/FwRPdQatnDLHmhWLvk3IQ
mFdOxgrQksee7nckUlb8XFC9r/o2WhXTVTTmnYGc+NZ+sHzGpF6wrT/Ad1WShcErsKJwgRAb/qGv
+SxZvaF4Dbf+vl2f7s7gUPo8G0wUoMDTVR4Lh6+iRg5Q9RaBnzVmeMCTKe7IQIrUUs6gFRAf+wBs
vBtBckEKq8GZrGL3rq23FmP1iUY3+Ap5Lu1S2zAeHJU3ExYG8jxZfxEYNNx7W0RwvDtVBhpyiajn
m4NXegt5FUw93acrcToKYuaFMcK5IT3CaoNmaws0o48PeSBu45yYi0xbvv/qJWZ+b6SDCHCHM186
gQzA0UABNH4pbF09ky/+YQywy5NSIGzFFHt9XEJDWZHoZmNxbB2/m9vuQz2wyI471wcADTYOSwGs
FzG8z/XFJVkTz5XDDgaPUa8IXRIrFJMKj5sJTwAAzSm4KUbGl4wrmUodAEuW8Oj4NF6Y/0lazsKU
Z1rl3gN5SiMY5SqEh4kSrQZGoFuLVHnEtiOKxdpNS0oOoAJuno6pB6ZK9DeS1LakxivgxAJypk2S
uoYJxFi25/bFW/1xBYRGv6FMI1ZWbFNZ8M8MRcA93959MQa0nUYdn3TuMfYh8v2h3eZRXRA5ABwE
7SFbsx9wpX1Z0EfpIKwkFJ+rPDjna/Zwaz7xD9UEbLLcX8R0BoTqMKpd4hsgsAiCaGjfqmyq3Fa4
KXporXCEzm7GzZZXV5sUUUf5e/iANZ9zpRHHIuuXmPHaYDNl46KIVZ3D/PxWZcT1IOYEZ68vnHNJ
7nJB3i2/eF2Ij9JA9bm4aGRQ/S8SE7XGtGapR+wKJoFHsdyDvxHi2ZlJUTPwZkj/CTGBLxbfWbGy
pMdX1Rgd9dbMZsPwQppSPwSzhmiTZ6hlQbKN5lia+BKNjXi1XMq4CCDqyqNq9VkBSTmNTb8nmQHc
fXmdtT7h3lZp3hHFBV1Q0ua+q6l6BjR5wj/2TdrLYyrYZ082uSlvK12mqO/wcg60idf61eqLdQt/
AE7mN7zjrjO+CxD7OWLR57FZKF5B4SAy2kLzYOk3LcmPRqVuOgMHmJvG2FWcu/tPK0rajIYNUyXg
E5kl2lf+Fzl27A2d6jUrvuI8QhHh13wE6ZmuRBEVTdklUZW8TA8XKgSbXc2BdjBNt2a9qP0+koY+
ZTarM9lxXuGe0eIa1YoaFJXMChZ1n8jlqwmttpPmYHD0jI1peRmjv/Z/i2fyMNECsq19RPwNfsq7
9zGQAvIYgWSTikDvLmyVCKn8Or3zK3os+HLs8Qde603IB+iE3wI6Us2mfUKeOt4Q6vPde1s77Zwa
NuzP94AERGi4wjkW1rEGIxNf+odsYgJ86mPPyGx+piCeelbL1Ey2F/8BgaeVW6bo/umhrQYWFkIu
whNCNtA+sxmNAPe/u+VxeOiI2ZxfbFyagEaMJDzHOGu3YllfiPybbuC6YgURPXvU5g8Q7uuPMSb+
jve9krxhTthRCAZ+cRF5UuyTYwa+ssd0ZJwURkOQzXOLFhntWEmH/aYRe4zBXwq7gNgd8QXVfnd+
+dT2/nVwY//4rK/Z4Cczm9UFqNPpH8Z/g/9RhBQ5y9dE1hzdUD1FgwTldYljB+x6eP4ZLnKmJS0z
/FwU+9oqd6EJpg5QhQlB+JoV2kahhJ6H5TxAQkb8EXIh5k90hkbGQn5C8dZxwZZ+JzslAzfYw2hr
Y+uxuPOWtHiCXgVlS0d3kyyYPFPRzjf25F2PD+7f2hE0rL7JEvKI+FuoI30c6BrOd1F8F7wPZJ/x
Ccvul+XVbh98EjLx/FzW+CRG5ghnHfQohQLsixNo/PV93ws8D60CczOUAzoqRGLWaKR9JqLf1ue6
mQbNnofCGJZIjHnverwiYBsUd/aOyQPBS9oXgb3TBecNsb/eDb4PdIdgsfzEZpVV2LVziV/asXLT
E1Ck/o7fS2iX6ul8wcsnrkSAEjekzkoV89KApYTXl04hiITWazzrMS2SUY83Cqg1c5S+gcA8k+1a
MTJq8HBSc0xR6DGyin+xP+lPJ+rn1oicM6LYBtqPlo1MWClF/BkqASrPKyoiNXLRuvkTmyLYG4oo
TpKxdqEKFG3AC8XLezbpRHJSxWkCXfA34sEzew77z1pAygSpcydFuK2+VzvuHASHNH7ukdOL6vY4
4XGIhXgPwTie4qk1xScIH47fDqJapg4H+olr7+Ocmpc9uqOMCewypxZb669vzGRCjEGkF2mJQpTB
v7fKgtsscklxu4R0wc+wfICOrIPXMqPpJT5SycKSUHjKMSHooAc7foyG25hb1TPitNLmyJEqmyOU
I/Wprl4cjhP9On/MEHkgPXzz3cByaw92Cn1Cqh8dDA69IItxMoogkwq8OKQqplz4xP7NAMGKmS4A
9y/LYfTcjzjLfvqY1deLEQFgvOk7E/23fXN+3THkGh3soWS9WMT7N+YOSlA7e1yaVW6jD6jIVk8N
bOJin8kxgxcpVDEr0WwfZm9iTr6zaqpTpMt2yCXy7tylzZMUpvHqM5l37M3brtPfY/SZevkyhnU8
5Eng5EdTuqUBl3vvhzyRxrmT2dk3lQQPgdsSRHb17j0DJl02bgZirP0LzoRzwGqetGyZn32GOqcJ
wZMDztkyYtcbknBLUCBDHPlJVAHVwTtI37pEnWHlYjeQDwYffrcQ9e7tTKG7GRU8fmaECfmys5U1
enCuehBcbk+YXQuwmwsgzM0ZwR6izeQ2CgEZfoFn0bkwVBRqIJrYc745tmV9hWKffqWP8q/uVX96
D0x46nBXJEQsUe2t/PgFosYPIz7fKBIKVueqPTycF/OGeqSW2gLNAj0gnzVhjQtr1It6q0NKYx2n
y1f7Ij1kSlPIPWGqH7mw6sxMoLoYNr5/edzRSzMwvjMLBJjwG7AQ0OmkbxCeIDKdW+uzILQedQ57
9IcgjtPuhBYLNi4NOQ7ioSDEK1X+IwaK6z0M4X1B8JhP8AUnBmDJ+UFeA4cFXxNzZOml3ILbJQ4V
SqReMflSNAty320gDe7uiNxoXfRHF3FBFw1XXL6zS0zUEKDAAdGidqCJlZjbfPcz+rOU6itIzHzX
6Ww4rvhOKIO1R4vnPqMfABkMm5NOSnNl9o7SbGoResWHWPAj31b9U7NtSWrqnXQm+F4uydeQ6yaK
lgErn5JrxEysrMNtl/ukX6nxl9O4wsUNR4xonYmwOBFqESICIUIYp0D0MyVa4zK6stxjbp/7RCnU
Oo2NPKhYXEhkua/Gfy2H5dvJF9N5D1cPt+djvhwdR9F0Wy7elBlTFsFXftzd8UX11iMGaXrWbyG0
8Y/0wQnuF84enlogAsJQC/uqH8foM2DQv6vKEYcEsjdxkhteaw65nB+/InJjV/3jypm3ya+mcWuo
dm7HNbE5spOakrBNjbbLjAFJworF0HeFnIsmorKgH2CUF2Z3MaEVdgVZjnpLdRv+Ic7yATMcMUgu
Y9APn08ankoXr4R6i7LtN5G4TEgOm4EIX7/r4r7+obgCgA7JIug6uUMpX6mQfDz1ITb5ls2+DF/g
++r65fn3wxcgFdC0B3WbXHmODjjlGYR6/IGJ1Rxzg3R29Bhgki5vh/P2RrvRM3joA+PtozJn/kTS
+PfRNhChSGA55vPoCfmExAZloymzD1FqSU509N7ogI+8B3NKdIf+o24sD3Ic34Saf9lQ2zHjAJeF
lP6UKeBO/N3wdDKui/x+dsLr+bjNWk8M+ezQQ4dcDW7rLEqqAIBiGh+TdIgYjdsoF/zF0BXQw8/+
7b8ijhcCyuDMkjcE7wJPvGaIBcggf4tyBoZ5GUgtVzlvxWaCkVHP/vK3dSGRD07cgvniQBI7zSP5
PXSC66F50vkFcQQgxMgdm0tGIB5SBFMGF8GL/0L0F7O8sBDQ9lMBd7JH0VCMT6QHXfuzQ9oA6SAr
TtjmJn4/nFDOtMIg7jQQbGPelai5fhofTEUtN/zRpoJGtsGJN29+6yEjsrdymrkAmGKc5/qLQZaU
NyFFZhVQ0Gi+2CMosHYfG2YdH8G3ubtd2NP6bIzXkHoOC96HW6NbJy91OLsiL2O9cXpyl3QEpDEl
LOXmXkzQEY0qHQ+RdIMBtwhK/3+CTkleM6rttOysxNRZaTHQqjh+R9zeGjjCu4nFv9szMoH6jgLB
ytFp4SHuNhEvprMhpBHpJGGxGO8G7Npo6jSY8vedy1ruHIFyaIYWwxGFU+cxFyN4ck7ZBlTrseRW
pJARY933D6SHVBEAVFwMds/0KCJ7BDOFGH2EHhUXvfjFgBJ6L5DsmqJZyHaCX3AgOmcgSAKATMWH
I/26/8ZQhlMxbiCNTuPHgvshHIJaaZvVpj9nhGZhD5muWaz0cwsP7cfLuYdEOMdnAg4Q8t9sSZiw
iCjlo2IDDWVWnRDlDRsViKxHrVVmcn4aYnp6nXKLQgKn3CFBm8tWy6hGGNfsbiukhfBglvt+xPQc
4FIqohorC3uhjTKvZayKaiSo5Os+9UrWFO8RY2MXtkeaY3ki6eKb4tdkAWCRvIaccD7JSiAl1LEG
T4/TW5SaZJvb/DYf89Cvn0T1DYFApDGTysS6OgDWmHNDiVRUCg6C5yKL0KWkvKlrrlJvwq3zNsdQ
qaNd46jN5thx48mil5Tran+BV/kAxiJ0AVzxe/5rN9IIJeQ5+yBKb0Ud4o25dIyPT4jBRC1dBdzg
f7fAujRjkLc7e1PaMTZ6Vr3hcSATUzQksc1iwZS84TbTK1RsIYKeK42rGNFjGTQZBAhgwfjAcVf+
4ACDSOI4hGFPgO0fE8EyOBR/aIjf1rrOM9I21UuAD0LpE04h61fMJ7Bj5AyQwG23ZHVI1rrUPlYW
w6BynYUABsITBJqyBd5CyQmOnNpvzPnrjMQ6KRb9LT3mZDkpThnz2Ygg7pRC6mHysvG3QDc8FgzW
NrCEJ3EIEJoANhoQbWdAjRtUiEEREC5uvCyMovkMpPQfelbZAwAfDz/u9Eje5jRi98IWfiQQOsyN
xhHyn0IyBhhwEJ/y/B3fAHl3ADNsXCmVANzbbi6xBARKWC+TAC/rpKi3o6KuSRaOT9giuWWXWkWj
/bHBw5DCeRt9tGFgO2wYKO1NIqPQmOPR0QfmK0HLS874GVMLkw0uclGJWW7fFtHacCRTt0QX1Tmc
dgUB2WMugkVw2U1mV3hUsif2fGcJuwGfHMcz7NKZy2GFWEUG5A36MU74w5DoOpyRU0MEEQ3mjVlQ
qzH5A3yNgaFBuKCGAkIwSJx2ZIHfN8CvYPQgz0ZBaZsS4kanWpIbWvQ1BO+Elmk/ttGcu6JGkgRR
nWhuBAwdV9JInkMiY0pBCAuUTU+ReKG5WcFuWJzD4tCB2B/b7gSbKDk63MVWPyZpfjpEgtusp0OU
yXdWGFgvDY5HKI/4ArNwYklnugg+5xCbQPuYvQX9NDlyJkZILr6xktCEMOMCYpHsggSUgw52PxEH
4UTNH9pfZl/ZKwc0NSqYM4CKrlheL1YMouAMgn7YHmQU1LI1hS/BaGlM52SKgkF+HWIneYroVCKc
of5oJCVSQAdGnOsPas1bndTfqGWC0Sld2d5X3GE4BxCboz5AebPKjyUPq8ZeqdX6lFZXIx5xN8/Q
VC4fJwK74QMIXAKdrLgkCDebRLQGiWTEzXSc4uOAVjULb6bV0KKQ9NBlqSmRu8vMhV+cKdDiQ5Oa
+KuNSmjEopgP9WpV81Mb4ktLILV2UYFQW0qMQTGoSfDk1/zUvyljlldHXHJdQRIN1339Tah1dLNp
rOT2y5+pKYVsAkZStp4Y113A4M6EsgCVM4iE2gOTnshlM76Ekc5em9ECj3zU2+ez0u6s6yrjugiY
QJo0IvKeR8fOG5ACx1VlEMj7wKCmmBKNmQxPNPmgm6VIU/RLUQ/lPPe00I4WolzY5oLERWuy3ezZ
OjSi+shu0D7Lv8/+riBByZF4fhCSEfHOKcED0ZLh/Q17v+QpO8/aTIlffSbckHpUcck2A0MfoFVW
bxt53TJPnFhxzJNLAoTKvnH96Xc4XLQ6p/H+7UoupU7l8fHhfC5WP05xtBVcDNkFPtR4ctZSw1t5
ZOaeqpCt9DP/8UddNB4YN7m1NptpzAAylAwcYxD4THkOrG0aZosiyblrIrjWx2uhGjZkIO7WYgyP
uYd4raEcbnBJixciFS6oEfzsd8fp0TiDgVrv3kQcZBtOhdSg73BPaGgs75uw4D4QQpOF14tx48CK
+Rm/1cUbiSeT93JbXJKGqlrZ46CrrRZALwj6VwQEiFkxEyS/wiihLfpUQo1gyZLfDj0rYf1hzS4B
dtH57nNLTj29TjRzmS3zquANQM5bzkQkrnzA3JlfsdALCKtJG8jEdMdVNL+4JBBq14h5lCuLsEek
zEIw2X2rPuM81z+LFPCNwjn74r8Rr7ATYLKCv1bA3Bq/wMSRJtmcODEn5RuHm0E4w5k9iQgm5llm
wREvUdKywbALAM5uT6i+SFSgqTVEkmX8Qjm+sxNkHvqgTtsIhXSLw4KchaHD4dmPqCTc4xdLaHxj
dvvYXEl/0dMrkWeBqcOG8fyS87wceAMbMewLOXduD7gVFzP8hdaLCnrmTpux70lVENYJrxQR/yW4
8fQo+aR0mD2iGWtdkvTrfnrsyMhhJA9BqbLjm4kf2tWT/As8hSavd0w9771MUS2mSRCvmdiFkVnF
3Xq8zw0GRngAJhScgDV62m49jUa0Xv4jJMz3DATqTiHXOh1ZFZsQyZoPlaU/BjCwL3BgFsol7C8s
sSmv9sjKlOLvCjWGJpqOembfqObpntkB6W7Pv3gsO7iniPWlkmtHfCTcWB3Xy4yfvAWxmxODIVgT
obaahCJborAGXGT5iMQ0VQRDAk1of/tHFdntdpzg5YHiKawXYipwR/QTKEl4iB9LPpDPHvkFkv5B
rd++XCUxPcAqEYe9EsPeTbD3S7z/q5zgazoMEq4bHV4D+dDBU68bPZCh7oUriXqwZc8mhvvE1fpO
Mgf3n39F5sVSAEsvJ5xM1cfiq5NcCzU5cbOoISK7I8H7YX3WQ7JunkEdjRk5TfrN+fxZ9JKDkp1N
N8pPNMdyuwAOvR6oXtdGPJXcqofGxS4S2c9JjeapqEAnwHFui6dP+OMegrywp0Le3+3nWNqFtnct
moGvhN17zFeDQ4+/Xy4HhAPrSPzKqAe2J24DWUWmFtfUL2kmgor7j6Qz21UV28LwE5kIIuCt9I1i
h6g3RpcNKgKiCPj09c1dSaVyTu29GmE2Y/zjb8QEaDDjIB2dxJ5kMLbID9m0xwbb5Op42JjavLaL
Pzna218XShFFKaoYSNJr1W1jAnmBg7ljrN6JeZH/WL8vqQenin6KbRTgpGcQYTLT/IbQEqu/+ZGZ
wzZGFoUy4DBylL9easibK4xsqodn/ALMQ1KL1wlRA4r9uyh0mBjUUVgIyVnutDHuy8f7/LPjpodE
z+y7OWpcuUnflSZN9Frp+Le8sBEb2DDxaS01q0yEsBe1BmZRmLYzmPRqrvEPs+wEPNfKkpH1OWIh
qGz/mMhbtw26DlHIA9TdsKe0zr21/DGkBSr8lDk27WnfBoa9wX5B1iG0559Y9oAJUjTjrQHfanT5
GbMBg2ggd6Q00GAZMRORgBqkWb4QQb3IcdCJg+LnaDMshgi5F/A4wCffrfIFk7WCZXX3c0Zy4As0
dO0YTvENKoQQHwIRpGM4k3i+eZwCYlbCCMjfFHy4/QKppjHw9QjBLgpIGDkM77msuMoeSyYTjExp
G9/8qjS/QHa0B4+RzbGjW6Mw9a5TtIJOFsfcP1wEszwmWmMmPDJF7jW5p4yD96GQDpABtuGX4H4+
083jig7yOntSpMLYtuCn4Xs2mjT2fTptaIb5YlBaCyVb0tt2HELSGkMUUyVIgZk9pCu3S0HpiAkQ
3QVDTn4pXi3WXeLGQOkVcEQA7zMVTAAEa2bNyDaUQGpp+FnUNaN9NjtQ8iB6XhglsM9RX40hiAJP
CFmKO4wZnSUWMYl0r1SD4svY3nywbP3izFUT1ZZ5OUKwA0cGIEgEut53THV9YgcZefwzeEY+HpCM
BHEvdyE13CF2kY1OXH2MeQxzIweN/h6YW6eia7z9GAO3B5U9DlRcWzVUwTTKoIjnAFs2pyEn5hC2
lQgPwuVz9ZukmcWHQV+Q7+QjJ28JNveO2J+OPKmZn4pQFCGJwJsd/RwkIT42ohAhptNt+jFwAyUi
/mkFQRbxNz4QBBSZ1/lZwThmv9QgWajYBEK2ctAZhS3yhwJ2N/hsDKBqC+d8QhMXWPtPmiSLxWv1
8Ee8T2g6MNW6OWXggP9jq6+QkEEEQp0g5MiYtxoDOM3HsTwtXKyD71x41DrTl91PCB2DnYdrxkxF
wBp3gbb9xPtjzk9g7YhxKIMOYeskeCgkzaAUGdktdSlHIkNwXG4Ks6SgwyamMHHkpm6nge5hy4ZV
zfVc05aTG7HA+gDVgakSXIGhAlt1tHjiHNOD1MHEw6iChKNlT3+YMf7nJYthPfgM382iP2X9fCb9
oGF+QteRcLUIXzfYxGw95MwS+d572iSo1cGMXWfzlpgXRKAmcBpHnrZilsihIE5xeSHuJOJ5bOJH
pwA3mKmPQcacP6ojnrrLxYSmx4kTcu+NymB/UpcwezszS8QOYohRXGq9WPXkIrO5mE9wnQJ3QHZj
FQmWKuC1ODjhWlrfYKGyHTkiJ70Z9Wp93C96M2mGmvyHT5U6HW1zjCQJe03wRYJEcJ9iCGmLgM7n
cgQehVryCxor4ElYYbgTQKW3YF+40hk9j50uRPInNzJ4HXB1zi6ujyqW5Ub5B54fUkhhTT/EGA5D
QYbe0DA1eOYcMlfvQ0cHcX/yLYyiZ4yA6FDcQLNqbNkbTLHnhhLEm4+fkyoRG6Rv6sc+N+3mcx4B
Rd7pN0H9kWcLpwOaKNpSPjPYecAh4Yj4W8WtFtBQGA8xU6EGwXYQ+yIeK8pdiiKJ0WEi8jCpXuA5
Q7L7N8PYuxoMIxx86KxZZQKzfONBBu+kt1WDa9RIlI3xKwQix0cNf4KrJZ9x7iWzriS2hrRa4H+S
GM776XBLtUdbCnuaiQn4OkU535D0R3CI6wzyFPEd4i6CkgUwSoOMNoabaL+ozs3RwBDhiL0nIA8y
UA6NIHNAU9/b1kdMzz22xT8lkDkkp+8lXqA6tSGIwmOiNCzvdIl4js0FPya4RWAX+4U6bbdFwthU
CEHZyz7HVCBxuOhYhgrVPJuX8DuW8h6WkyAB4YFYj0+QYqyHt2UWIi6shWoOJmVQc55z9Aso7aca
A+7Ro/DzhlP13kp8J/h4zscCJRVGW0OfvAAeuUbMKykqNHHjhrz12gQMY/b6PubUv0BCJhbzf2+G
GqlP1JaoPp6BHsOS9znl6bKz3Z6VnQV4RjMZgQe147Yxq6NgdldCsYuj/sQH+RMGh6BL8MbcA38Q
a8xyl0CWaUwc+PFhYmyjUO4GcOqm/3gAXEDbdD5VTnuOXY3LDNcEpsx8D4yyZmmMnjE3Dq8/wljF
T5qgzsOkzZxW1sfnuMG50ek5zz9OjAp/J8WjIKKoxZKr41JBt5mI8XkvH1+KJdJmv7axAkYylh6A
k6zcF1RDLNbaiIc9FDaiNzYFrgNZgB8P5bgmSAURrKodunVqSKqQ6YUqHdUustU+9xXTBG4uxPDm
IcGve9XCL/tyQjFRxbOBOorbjPVCewhT19ETMdKqbNWR/qjZ0NjD9PayRRfiP+bSK9pfYBoGuoJE
h8yQEbLwpRvE8R/y/SPjEF5/YetAYry1oQUv5enMdLDmCjTycDP+DhRz4FPYJWJuNt6+PcVOVAxL
aFAZsKD544+RKB2rJE8048BHa41LDWAD2DIvlnLSgR0yn+NUBnrB2krIZ/6SJ2i+gYJ/S5exU0is
YtbLwBZc3fxiU8fKdoZbmn8Exv+qzWzRUqWI1YMZN8d5XKJi7TsdiG/IABpldzoTWme6XmhYNahJ
zVmGb4tM7ZThK97aFVwpAQ0z9jeq5XfZCj0YDXnU2v9AnaR2tGCYaCjLftQsWOTDVnv7KF7IOsHI
Aj+SX5KZSou2CBFZBferHz9cFHBDhuIk0X+ALcBNcfCAwMJAiwhPcA6wfiRwj0UztK+LDx3y6np4
6jASYSdJpjrHHCh8TJlHfNBwX6fl6uvt1w258MNlupIJpMECV3hVfKIPqMzL6rkf5t2K7EBQg0yH
9Gp23+6dr1lT+xFvbLVLxe9FAE0LCBmM1R7cPrAlOgChW/AIULyVq4eLG9x2f3kttA3ia7zeMWxD
pgcHJO52nyUxq4sBi95QLWpOBHMj++1kUTO5b2SG/QiNkz3aO0OJ9QMux5+IzkwQ/I8PPEr1bW/x
+keWgkwRQLARtBRPGs8GTnYQ2sjUfloyuDR9G9k0MHYc2qQGQfct0o+QmgjUG9+3w7DlHcHkgnoD
qYKdxcyZum4poADdwsXI7FtDtz4fedpoz/FCAXsjPcJ/TTEyQxZQaMb7OR3pSFoGcKIkSFjfE0AO
Z3mfU07A4L8Zjv4OXp73eW8r+C75qbSBofGuQjvW52cokGj6i+5CjD18rxfkJeljZl9XCwtmMjAI
hc086GFNAQH/lOlpxP/LcMuOf4pZHLGj79GeYvRkl6vcfJ+biTyg11f9l5/bm1Pjykcqks5d/yCt
67SSb1MijH38mveRGAnfojYBo7GoKKQtJ+P9jBAvUkmKelsaa6N2HsH7IIXZH7/95pbQ7xXHTphy
7KFJw6ageVIQ3QsHgP2ETsSG0rfVyOMW87WPCbbpdK1xXz4YbOf/eFKdX25IrQEUDxuBjOsLJltX
AzRi2lvxOHB7totAX1yx3bsxKP1BzoZNdRjQAKZMReMU6s3Hlhd9DBPKp8EDWObwHtQ56duLIXYR
zfi15H6nuYWQHUOkJp0bjLQw2wiri6tBW/CI7pMiASVR+EXfCMPosa1irWAWh9oJeTgl6FwR1tCq
s75BcFm2B+kgzBfeAU2TMi3AgugERdM/2j0AAA4gFZPPuUtQd2FppzvIQumwGGPHAp7YitoJj5aJ
3ysAKGoOgNwcHHNbDJYGnB0atlhIFmc1Fn5Bn7gA3GFFcVOcMdEXPDejETg08AAPMmZKfhQHkcRq
x+924GqI9xo/w1xBuFIATOpTWK4TbPG+Y5ZWWRv43Xr1AWYXp6DT8yl8qI4q5/JiEKB5WcjGhefX
RgBXED175vqzUeew7vCp6G17K9HEgWPYYowLQF4xAVD7/L7QqmY4007SSWkCrHqqr0mmwgckuzFk
ojTwWFZDwZIzbr66fcGMVX0JVRNOe3gXyoZgy4UcHK/1+/KF3epUIXRfIuIMpieo9eEE2o8pwXgg
NXeerMgMGQmy5JxQEgvd6Rw5lVuiWsKl0pO5w4Q5EHE3jIj8bgq/JOz9kVJKnbhAxzZgUkpHfHX6
kB1qYRhYowEmkApBIYCdOtci/iRbvXLru2oWKg04btrJE3eNpRb8VK+MSvu96H5GNXsEKlcnbxdy
LwchTrRIZkCrvM+Mg3WuchKlhrK3MJzc9+E4KKjKjdTrG/wy12C/Pv5CGYgN9J5/fGW3PzTzDkst
gYJTewNSuARP9f00TCFncX3Cy0oxHLd4rpDZwNqhFf021zXQJWfAdr+AqYISNEabeGNoqZF3Mgjb
UKPAABqOVBg9U9m5caZAKnIbPBZ7yx699WQUSfB8+Nz4YpzWeJ0yA2D/TwHBlemeabTRpy4Fdw3u
ExxR/3D03Q3PJYt7OINQFDeuCjS/n3IZmNdFviIiC+ZWwwVLVaUzWwGDiVnf4lxA+mLgrB09Dq19
Kp13VMUiDU5kRdHHgt/gr8M89WXVRjYRvq3pRJkuR87vcp1BG/9MbvI/J2FnyKFy/OyWanIFVxe0
sSw83aKaGvjrUAGd2RhW53Xe/vh1fiLmyG8AFGGKoOq1Cos9LAbS8ANgDeEu45exDGEISphobGV3
xGEnoFx85TgjQKvAQlLiyBE2Ml8FjWc6k1HagKuQSEVIAAqBAanyT1ArWiTzRDidLZFboVqcND1P
pkN4hc8VGYbzJ8DaY5PT4xA57YHdM3TmwPsCZSjhyD+oxyE8u58RF4hT/uGimfVFOSY8W1qCRIiQ
x6CUSmYEDg2bcTWI3pecvW5i8gBr0aRCzC2WldGL3tMP3NSTit6G8283EltqI89JIxl/oP+9xlMy
jw81o7q+OYjxRDU6h76RHW1IzLbSxcCRdvQxDsZD8Z1RHOAHzDVaFirED03TNRbiCFqAGL0fVBHc
ERi/0IE2xzJWEvqSF/ek0xiDDfkWW7hv4318R/RfrSCAmb0ZPl7jIY4yLP3OanblTKfR9cn0UKAT
ieOLPVOGLNECjza43LcpTjCEgOjA77flOxCIrjoPlOAfkgHqs6wmXbBslhfqJmn8WHOrUMJ8N5/a
UP37Fjt5gF6Nn5pjhsM02oUqznNlMZtTdH8gvTDRjdtUaIzE7OwphAVW7eG1jGHSsgw5LjCu0ZDo
0rKiYUpX8PUjbXk7UAKGxSUfjRHHbfVpb/awt69Q3TDRoQ+Z/SzkFYF04AyGXKXPy5BMkXDEGLcg
8KU1sX7TmZJkhLeBqQG9/iy6QDEwZW6K2RawGpIgNOLiUXdgzefCiEAU8AexfNYoFHjAbi6AV8JE
H451thlCsbqvqFC4MjNsfWALAybg6GBzwRNd+PtTAVawt2FCbW0fcOcgrTkDdAjci3gu2BVSBYam
HlsjyidYdsCWewOxo4iAyNbbvt2Rq0yGMLWe0WiLAQ6fRKTs9GjoPrFg9VcCpSQpQPXFwBGjAetn
anhybPYU2BNp2YwPzK2571nK43SVhf3LkKrwLlA+zXrirtf3O8plecp4jgqCnLf77IWnxPg25gjt
RRgT5Qivv5t3ShGuGGIcDiuGkvW7QXZsghO63YymdByDFHR2iPG9pXslcea4TuKaShwaXcOdcl32
KdlRgsp+ajznKt+u8+HgIsZu4JJzb4cND7qjdCQZsB1RUramVjNiHKcZFtWP9X7eWYgNge8HaPlu
MbpqgveEb5eVPwxkd1jNGtlSg7ItbHLtzhlRd3fWTiaoi1J8WaIm0uy3sSBMkA83IdtoPETFsGci
mpvQD6jg0HIKaNvCu1hDaLgrnGE4cHcwrdg0JY/8iZ80imahIOYrVAKScGDA52ZgR+nqjSEDEikk
qtkS78Thy8FBoE1+IdFqaKMqYKgZpiFP6FaUHaVVqEYWDcNRMKJkufmN845vHB2BYqEjd9Plw6f9
m/RhuLl7MmTRZ5KrBKg9cDEGGYvJNs4LChol0nJgNezXZCUgO6xCcU3gUc7aocugViGExx4kj6Cc
lTMukfkPktjbSEEvWbmLcjVisFmI9ztBwcgeY9P+ZpyBrPebrQFNcM3jnk1l4s05YUwdv+XVk4IY
OuyDvChepEXFiHEGZZTdVyjFQWc8Rz/X8YC6ofD57D/JmGgmuZEvHv2dIMEhSs8vbekeLmsOLv4V
KAdKXMKBeDLXOXkDWPiuaqLsn07vn9hgD3PFZc4G1F7uHtSkVPGHbl0j3bxOUMux+s6/L+cQeYbo
DJf1OOiNa0cKfkco+vabARuKN2b2Cf1ZVngv+MomccBQkaYa7lcYv0N1askJTtFWGYL5zPc5dchC
MN8/t6S9C84bcrcWzTAPjFu+94cWx8GsGGsFljp2t5ZE0daJr3eEsBajWNJz9Fke1XNebixEz8LH
eLRMiToip2g5SvLt1b3POoiFN8YGQ5eQEPafsCP5yUQPC4/+0lOde/hbjlYatATItcR5X6ybV8Ky
T+eiWxDnAQ0qpR132ISL9sPagDd7bCkXjN3QbXsIWEhdoB/tiYyM3hT47sm5ckcL//BrALBm/GjJ
t+UNSlhUwgb4O066CU+N5f5y8BaJHhPde0OExoyBM2/Tnz+YjEypwt57s5MEhRq7ILfv49lCWIIM
mGLizm/csRyT0AhKYMluZj5hKNPtbnsufTWSXmWLRFfED+GW0TJ22LzJzaXN9OsLdGR0U5vi52lX
iwu6t+SyEmf7x801HIUysW4ALfnFW/w6uAZhAQd8ILf31zGS/I5L6H9LOEVAhDir2cJ6iEZGus0K
arJ4HxcIp56WMt+zDuBluNTYCUA7ExL6BdwRRPCFI7Ni6JR2WYlAq3fCnWK5Z0APYyxujhzfJXhI
wrAkhwTyg0wjQA0KCouJtclsRIjZ8KJjn7WnmytUbGJa2gdB4hY/04DqpFBgh/NFrHS3z7fzXWRW
f5fVrFv3L3ePJtAxmS8BZ02+W4rA5O700JTIhrDdRhPHPPUfOsZFdUd0vq3dtcaerCccuGOKTPZB
h9ED2EAkrN6GLidcaXMkeOLppmG/zyT/amNcRC8P+7pPbLFYUUTjEKDQuTJ6cxqsm9sSPXdn1Zm1
gyURytRwGLxjcS4FqL+QmejcWpBSufvAQzkuOSNafF79p5uvMtiDvGEXexsJVF+2+C1aKOot/cpz
ShLJNKPpvdrtikTEReaNILF0hryDRTtapSEeHqG0TEkdgD3AQ12IQcUQUzmjUsYME8WHJ0fsX9gM
So8KY+jOYUnuFyciJjguMHgMqrhJTtijf/7VI7l3dQu8H1L8TwVtB2nFdflAwxA/rO+MpApujxKx
le5ARp0xqVxWfOMylJMPhyX76GFB+J4w/0NyQmEONDBAsg4Dj/uktJhnsFR63EeZJ9n30xBN1+WF
s//dHg74cSMgDEbeUcO/UeFysLzxT/qGGR4lrfmN8oijSmPSxbAdPCEgMrThCPkAJPEf7W7aHKrV
99Tb0Jr1eEGfMMdFiNhRgqM62iYwMZhpDDhwbZu/D8QsrpnC3wdoV+w3CesgRsjG1sMNt2Yf878R
wZLjAcFnqNw7g5JJqizgU3lBCgW95Zkm/9/c8eqRoDPJ5/SreLloiBpjaCrkX9kvu4NXzESQ1aov
+ouRuV8MGp587RE35XKgCv3RfQWP1RxtT1+TWqN5coWsYbJQfhrFpbJJ6aYxxRkq1Ml36wsCFP97
uGmgC1C3bZo5iqypMtVm5VlO0PuUjpKwGCAb9PhPEFgmhHInUsMopQblRiWe+TQ6wnxgH5BMbTz0
8UFncIvRzn4ck39FffqdlBOIKbYKfgUuwAemnSE9Y6cC50FhktARgckLj8jWoMxhbMAkgTMgc5QF
xEw+u0jE+AFMUI7GKuAzARvwQcHQk9Q64ExGDkTuK3jc94xlu/vABZqjiASjFnjTLegMCSb0d3UL
OOEIaRd6buZ8Q5EgQhX3RcVmZqJmhClQ4w2yHmFrzVn4vzj6BTT5XY0SYjLZpBmmWwpq8D0BcD7Y
0E626t3LYevddhAig6M4nPqLD38V8TFM5yOGXGtiu1g38jx13gFWhcH+SDIIvBqwDgprGVcqIfX0
f55yVjB54cHBe2/HQ8gxD4Ma6jEf2aKx4NzR51y4S4oh53ZOo+eu4cfMMW9isgOW4mWydfU5txFA
M+8Z/MwGInOCpZjuV2DEvF6HhzAXWie4pwu8+ZP91/qAuVD6qM51Ki7q70P8DhKwaoVT31Kkk3Eh
3M0XH1rEpPI34N5yvBD9EA//nTTyyOhGls5FuWxDocGjLnidMaECWmbh24y+sHi5WgIAUl7GyKbe
6QG8ITDjeCHSN3rPs0gmiWD5oMZnWsOoFCYHj3H3dkbMy8nCom+VxhXhQVTbePoucYJ7kU7gl9B6
xD5Gr3L+kBn8mOdLEKnmfMdDn8cYEtnZgaXIxLaNtQ2wCTdgQV4xnK3xHt+x6AsUQj2q2MOl9Mer
yjqbtHCNgOzW1mPkphdyVlNoMI0g6e1xn9Koo920MZhAlX+ajG1h9KjJPTBv/UMJ5XrHF+uTKwow
NN5QEZDioAJg6SFdGKEcuuFRSwulYE76XvQnw+A2v5fmc/7hL3p7R0bHDjR1tTrC6mELERtPS/WP
gDtEhHRQ/wTPBNHYFP0gIzaeJpRPt52CvVaLdl2geUvXFcDyJD2SEgmvQ8Z7efZF2AYZH8MCZnD4
PmiCY1BgUI6/Gk4HKlz6z44kbRAAphwhue5WTu+yRDy42OOFB7XYGE7EQTX8F+7ehNgq35hzZgfl
74nBIR7AxMsxt/fxvDWYiuNc+Uju8Dn7sLIIlvEfFM/mZ0KyUhVDjfLe8E6RCd3Zwy0dkD88vPDt
wU4w7oNitM7tr+6jic/BEB5Q+ai+PuhTi5Uw8wSRPcvHOlFgpxfCgZk4ihrjziHzNcHPISRtze8E
yZ0sEnd4+TBBYQTtP0NGUGYTgdqNKas2Q7r7cseofneigMSVmWsW6b3NYI9DjjN4Wm0ETJTB4u9z
nAoDr9wSsoTB+oHGffuM7rKNXFPgiI1/x4BvXpmXxhs5+FBKpkaODRNdgdxHzfEdPI80C/xTU3DW
LCWGNqiSTULpqEmrWT3dnJCd8YLusV7bAND+44BAHpTucYDNPopwmfdIGpt9EfSq2F5S+e6fFjpb
lMvj3x9nCku9XcG5w7aZzgZIY5aGEsKnUYS7bG/Jj8PmAWLKN3nGGBd+kIQQ/Pk1U8ALqhWcX1DI
9v3aHyznuaf9EVbvdhdQSlZnA0BMtwS3gwvO7/3dT+qNwv1n4yIWD0D6gJNooegCwHE7Cueehy6M
EZ9zwhIL4MBhJmS9loBqicxhefdGmzLkcxTUlRSxBjcYIMrXk1ZqywQLdCXU59/K7Pz+TgZ4JbkK
dDuV7DwP93D17hbhURoIxhIav0OtwFyQWwdwiDnZ0ANeMiEL2Q+7FeUmeICO6ZnmCcD7H1SNqQ30
06/gekE3+oqcLcx6mVxXQqiUgTvL7qu26MjF6Spj7dJPsGhwnyuhcLgcGHX7BQRxupjxApums3aG
14dJy4t/g8QDFAwEGxju0eSOH1vSJVAFsvnXUQlID1Jf7DAsKRgNhlQ2xLjsvr4ErV9IEqlJ4CFK
BGZgjSOSIOYYgcDBq2eo+qhFnBHjfJ/laIriNfO+GxQ7/CCooKs0ZltTnPuMdigyjtX5O6mXb5qW
4D1T8NqqHbHPERWPE/30h7UvPW48EyQ4+EOVyHQz1zQtYrTGxKs8s9ChKY58WFLoXk941oTVQlQV
MgjRICpRhQhBoMtO4CfD/DxDxB+/wX9yWPEwA3lB+PjClnhw3eKt/RxzCNc+E6jafEbXvxwT8RRP
nzei3gYRlkzcXhEpCdLhEPiaxQFH3xJsYKqHPUUFa8tIRUOid7Rr8EESKsO5hISG3xd+Oec1c/bW
VU1gVAgNNYw9fGqV46/FEKzgDTLJII6sAJ/9YNvqEC6AeAmP1nXpVyzdgGLO4u0tRzU6KNUNAYCF
U1c1lxR8rc/CeYIWwOSWZciBjlsY8IA35fD5h0YKLdiuhEkVo3xOT6d0hX1t37xDkhXmKEIFxl+1
eqgmASwFeVI8a6tbNyjZqNI0lFj/Opqn+YR69iRBEg26k4JLypgwFIRY7DFTMLrJcyojAM7PpEku
cA4AKLrZz5iiYTIc44AueExOLZpn+s7WK85/f5TJ8H1pjGG3o0JywMJWCAYSeLMNpNi3U+36wZou
mdIS5m/8mUyTv7h0pElI8gKe8FjaYpYliq3CrJwTZBkKVgEqlxD4Qbejyqmg2KD5A+8ugPJfHX4R
A1uHrOvXcwQAjWh53nE9rxcMMuHRD8cUrSh3khNsnl3uU2+immrWJDkgnxu3WypA7jvV4O1mWDND
NdjVUKGbE1MfVoYQRQnPst42Z3G8GVJWzJdnN5qILTLmCTc4ZHtphov72NAmbWkg0UnXyhKoslrD
Ip0OxIFRcFwIFcxwpexUVEsF48eReRj6n7UgGfZXDAAhTBQhLme81xJaCV9v9FEZa+F++oPQ/Gb4
dkyte/BdKLTTYz2RkUq1kHd0TyxGHU0ydE/InvijwILoTzl9Ua9uJH5qn+nlG5InkalgpAz7kcIi
iC250vYw0CtbR3wlDB6YNE7EoAVeBS1Pie4C15AgI2XOSE9cAywjAbjjGr0eLLPNb0Y+IHJHBWcO
xXz7hOH6HzLuPvYI9WDKRKDlo6hLyYF0Dhr4se64TaOkFh79+fy+AwVJz/CYXY5sh6uOcd6mo+l6
+cBPVDT7c88+DU7MZd4+MYLMwifNhV9GsomZOpJ9yyWVRyCMT7KcYLg1Ds34CS8PX0te8y/DPwaa
m88m25QmLVO+wRDbZMDRCQyXpk92rgftr6PDQf/zpncWZrcjXjotRkCSHcNOVoWps3W4MLOaGi0E
dpW5ev56EWF+GLgI7mRTYbFDefa8e6jkqa1wRYb/xGQ/NWiQP5JZrDHbgb+Q38ZPhFWXNDUJ4/Lh
RiQ3Jnpiw8BVxIAVFegFAJHUbv6UcSRcUvPxsuhb9zQU6TmiH++TLBuDQFyHzFMHrrr+htcpEoyz
6sgYnFUeoy+sfZnEf84Nx11rSmMyX2oK9vVtecdBxtD4fus+3AtRXEdAaEZ9JE5r+PKzqIwAwUxb
2O6sMQYWNS+l+ZsJKC00xi8ABLAwr+O/KyFLwwTjZKoCX9ixpmCCvWMPb9U30N8nbDfVRvKUBXGV
mIlhggvU1Aflkv3roRfVhz1yJeqsDWPMAMTrtqOK4EUeHYy34WMEmK3FV/8HRIqCmk0DklWYGjSW
E/PtGScRbTlxU+yYRf89VuCt23ygewQ5Lli8J2mkzn5BBr1bWjzhWwDI6uvugMDXaW/jagXoAND1
C2FjTEToV+kV4FYcmZ+4Z55wRS7+BRQqkI3dXqybd2qR2hm4x+v6J3o39MQKg2jh9EOBAnanTX+u
+K/ay+SD25oN8xVbmqEIBsKEE/xPAh6XEraRh7mzvfebneQSCTTLsMi5+Y8JYbgTxdL9/oXvP7nC
BdEJkpNWDQqih9XgLQHOyxuvVoqP0zwyXQnhMzWm6n+B0QdJe+Qn7mdolMiL+8eYUmdXH1xC5Jgf
y/DnDYLBsSAP9+tGOnSZHFD0cWbskJMWwnvety5Ejz3NoEZzdeVUXTBLwGbm5vL9WZXdhUQw2tev
zNXyZZrPp2D08CWKqYhBaDgzHofOZ73FdMzrDFelJ55N7HU8yuy+T8adO3T5oc5vkZr58h4xZCa4
GoW1gC3RMfbxyME8jKQk0Vt+l1w7WG34d3RJ8GktSEM0r81FFJ4ctzx5mhN+RdkahkP3mJnAhAzB
YKKC9/ES1Asou44vLLE9JnYxNpov4L3Vz7zPvl6GDKhj8sFv7PDcUUBnOCbBRQCoBZSSyDApK5Ps
bLO+KPPBkjkiXeiL2QizZY6OPgISp91cp8zVptWWeXh5EghSbnZCSo9HMst0YAvaEZalOCaLsne4
2RWHq8awoPCf81fMdhwGhIGPAjnuhuZHoF3amBG+YvAGnoWVovLFahePBmbKNrlNBGWR8/q2apmE
y4DTaaR5T8kBNPphRfCbQeXiFBoQT9OYIzSb8HPwhKdDlUQfuc9nnEDlwMDp+0OlB+xVnMRT8mEh
QkOYyXgTbm+EZvVnsogmf+PQYze2cLUAow+Zx8yuFI06bDlLwZlxP4MubKl/9Z8Wd7M8EUXfG3Vx
WMtjaY3XHmRijqveQqd2auxCKMl9xspUNNIcUxUjR0zImNz8McCmwptyIQJC4JtrwKG0CUFjMC9C
CNAm/BHuKaFZhXd2GWDlNYApqNtEnm2KEIMIOhuUcsNQ+407oriqboxksu9lxyGjenxQGd4Sqq0w
68RPF6mshZM4pvBXh1whqnjqe9SeLvrUYsfQYkTcJHmasDNU43Ozi9q8F97t4TRnLpv3uDunMJAp
duHo2Y9dakOQ/Lk9yG9X4i5TApb6MRALJkwDqBvPQzq7Tj82o/7kTeiP6PF+s8eRMexSEzMqC9sV
Uo/v1uVjUhQzlr3a1PDAoUQBoaSGKqtjlyfaPjUW8vs+3IIB7tIyA8IR6Cr8CYa0CHnoVWAM+c/p
Z1V6zYXrAJHhF/Orp/WOB5iCAfdTXchTRM0szxx2q8OFBqyXMaYV5Bf1ONr2yDjEfBQ4hJEgR7cw
XS/OAxOUAnbA3UFqTvrEHkSICTG4f3Rb9+dAGwOE60cUzQY/DZ5UzwPlpYRJfdkFQDFkwG+2zVRU
pD1PJxSIliKHlCYIPmyruyfqgIFNLXySO5PnBNEbTCNCATUEoZwDQRMoYaO2Ak2mqTqhZXOQPvZ3
2PGC+dUelzKgIXwPafwkicNFo3HunYrgczd/FLgCMek7NOATNUb99GF7uRi6ARNHjHnBigsyB2nO
WKD4u9xYyIjk0QUJUsMAG13BhlWZR6Id2Pww19RiiNwK14MAHCntg/QMutkB2TPEoKIV/GINcIqQ
KBInNxQFX3S+WKKhMvNyZpr8wcullPjhZsGDJNwJfyuNLBG36bwhRCoGh3NJ9XJgpM9aTle/dAYC
VKLZlWhZY2jpr4R/0YiiPo9EzUpwSaBjE6kSRmVqnm4wxqVpaoRxNcRWDc78d91jF1agsxWniwuL
Ag4NF9/mve4thaId5pPFSzauS2wB4QSQ0m0KXZfwHySRlhIDYcAKxglc08zr+wG6Ih6SaCBh7a3W
tCLUWmx8ApTpL5sIvf6EohoXo6MIfNAw5GLoaZ2ELwkXpxiho93THbFdWk5rShWXo5C1G0mBFKgt
8mLc590XV+NSOf8Y7dh38/zgNr4udP8R1PFLNZQt2Y04lyWMbNWrUS9ACn8AULPvSvApsvB7tej0
WGoUgLwFWWDpWpSlJiTSD/OW/GM2c/LfbmvgdWyOXimAuwnFoaS6A+NZU9kJE5WXy+aAH7jogZGu
vlv+H5ZjQ/MX8XIFP7vGyAhHyRPvf3RzhidYuXcc0zozg99UW7LsFm24L51nYUKmZpvlDEIKf4CA
F/I+rSPyzLfR4Kej21fJeKCmgD6KnAJKe6LM0y1lC/AgPxdhyIh4CPy4FA/1A0YJc+RwStI/XqOR
l4LF3c/yAtoj581dAIiQzZ5gHYwS+uOOUGsaot64KS0JQkABGy3gp5Y4jHCnQwanm2JWCA+WHheg
D8RpLH0tNouqjYXBD206nw3MH/NIYqqBCDg1cJKTg+sGu7B52hoUsQ2+RoRtgSsjpudEBaf4mQzn
GOehl8D1iP0MUgLDmX/Y7b/CwFObff7mygF/uI+L051mFm0u80KhxhfhnRpiZTR369eqvWRrdVUe
mfA/JjVdDllZZOS0Lu7X635Qml3yhFnnkxrD9dX6UvCavDDhvM3qkJRnYJQMNk8dUhiye5Dqk2eC
zOw70e3Rki6BCmHBg/7EPwYbmGInFYZNOTFXJPNiOPKKhpfKf8+E4PgPFlagYO9QTAbCA4CYWfXv
wzlTYcXRn/L0mdz3euP+UcwvdrSg2vp3AHXFpKpgTH4pnZ/TzfD1JxPgFklImDK+FrG+S7g9CZNN
qG8Iv/PyZBQry8qSI2ne33KLVomyvc5rqLu0GoRk0BRY6kaPcuIy0tVtOphIc5HA9hWTkgg9y1wk
lMnLXtyxUYfzFJEWHhG790aCur18Bbie+08EsbhrGjK6cx1EAtv/sILpNdgibpyM/HsglBiaVwT3
OGOhPYNnwjQp2/HapMn7xKfKudzJ6QTY4AMnsldsrjEzd0/B8vt6Hi4G0+uKaPlIDvu4vZTxKCSi
HuK8+qdSJXyO0P7nRVQTACjNr5zfWw0r6qH/QosIZL9TZl/nvoC6UR2vXhp8uNRFc/xFgjKalpaC
IBUvYR8lYZhGf7C/dKqQ+tQPaOWnaJ1ZvQlRY8fHUsHkm5Eg7pQKNEBovznHRrvpeLTxR6TGv9aD
mR6oJMCiIcdncKed2AlcYmSIU2of2g08MLxrPjFDU5pQ/dhOiiXzT0BCyBvL+/wd7aGjwVWOfuv7
WvWgbSJjzBffeRNW0wpDJ8785BWxkhRXSVTCpdBohKU/2Fb+4FJeqmMN1v2KegQewjia6ZvhJZuK
5Zf56uQRvWDE9Xa9XTq9zUbQpmQTzJhiifheBvX/kXRmS4oiURh+IiNEVPSWRdl3Ab0xXAoFxX1B
nn6+7ImY6O6oqbIUksxz/vMv/jj84AMDTnGJB+49aMNe8rWZIxeTXZ2Rdxz9wmdKulHQzgcICo/G
dIGBEYJMkBC3jo4LnoNibaNUmV/QcN/i63KSgxQmT2tsTkiplfIjhpn3BEzPEdrxtiAuTn9sKB4d
qGFWk0/3NZxceCCAn4/8xca0IFWc8UKAc0MwdU9BR5w9j14+pdwWPZyHI4Y/QsjxnHVbJf4cePon
lBnLC9O+ozNGD92zRstq+0QrTlKj2SyEFOgUovqD4Uj/bIy9h6tweOFjnZLPBPT2S20wbqvP7fzs
rr73gsHMuaeED6NyL/gl+f8IaMHEGNnVvN1y6aHB2cSVsWxgRFO71eGXyAuyz7xqw7HS4BaxG8JW
q8DCKhNPJf3lskb1pzM1v/P18uqBqViAHis5hTUCzp4AIeFAQQ3Vj4+LKrzBV672A7TV7HDmoOxz
ip7DhgeaYt/ksP4xseRoDr9zSEqQjxn8vmCUk/T2J7b6J0sMjB4BJA4tepcNnd7ulj7CaTHxH8wl
g14guQ8SC0Sc28B5aA94pxMHHu38HD1JviPW3HrtkFik7HokxAZ98H7uYYQfknnzX/4Yn9NhidjD
PixRzWRIseEiUpRAM12vYDACdUyxuvr8GNI4exn/ToLTi17yeOhDT0R/vc2xx7yhl6LA2qB5i6+G
h61WOCVqt8WLBSl8hi4nuG7FCkQuyLyzV/4wxT3+C7jAvmXJ5snbvwbH7Ocq0SUbO4OtlKy9Dkjz
uF9Hh+QVd/B3n2nfTEDY4VfHcojgivNaPLyMCTY8YnfEu6mC72tBIJbR29Rxs3v4TbjeMmX+xZxq
0Xf3tn7b5/bqtPB2k0/RWq31SCWKHjgwo+RSIJUJ6v3RekHA+jtGowJzj0HWbE7JI2ocmQmC992u
gzMlZxMf4srpiopafosV0QqCElMDFpt39g4+oZrp1293t8WkeGQMtBcT+xtN7OP8E41JdatxJEOL
ZEy9tpQ8AK0+2l5x5Dq1rQAYDfwLGOzH/ToDpq0R54wUgNqGT+vHpnNIDujI7Rb5G+eZBAEI82Wr
22O+QL1zKKU9NYiMixXMJOYeTARFttgkhjity6FMxBu17gGcHKe3D7qC1rhtD+Fjg8rIPLi9xSG9
I+Jr0Iy3nKZiT1VcOTylZO+R1TeC+bT8RhU8AW9cgItHY7yqxg6SzlNA3Ywv4B/wG/sqgn9oFcvn
Fi4I74P9lpdkg4dlL+0Q0a46mzfy4URBKn/ZUUMljcPr0mgMtqPlPUCEDnc8GziXTMoYH3Cyz596
nan+keij0aqHi2mN3R5WqrtJ9LJQMjLLNY9Qntxf0ewpXUG1sKFTynPHqIVxb5Vh/rDnl/CkSjhd
mG8VTz6FOa/9KMSawpV3EsnLX4xu4qOaN86L+6xbvrNO2K61S4gc0528bNIGc5vFG0QQE0LAKPCF
mVK8N3IBwvrMGrMOXtsPTD2wP4ycpsF6o5CIQ0AkKg1BsxqRC4ETdNZzp9aFeRxk9aIKmxAnwECw
g4BZ4m95yNrwjqmXMMbv03uxCuUQkjtvUtpNDHqrYDOCsMQeQ0MHSA0dBHmh3xBJsrbILJ+1CGPH
lEzrED+ef5yFUdoyjLDwMbYmnLGEcrlYY6Fn6AXeQMOTGMLtIObuwSEJk6spQ5QDtXF5TB49dY8r
CY0EaheUB3X4SDlEnCouZuCd6Q1jMNZML5WW/fmdJXI0uvTkrKOGN/LVnqR7Mtemk60iZTeEaXzz
nsh+1vPKV5yT6OP9blf5rTuYk3bYg2KJ5MSEKGpKgMI0NmFb48vFKcwE1kV2sYEeCiuP7W7Knt8W
9+yG97rI57xngDvndEQzQPmFlWqz5dHKJ96vnPBL197TuyCRAnKdP4ouGXiKW+XkaYa4mAo/YPRI
Tbb+w3o1x3vGZPZNkTzdNw7E7GYD1PsumY5CoiZVjCx0oPMJfw7BI+DP20yyPgI8ZV7fulLBvrlD
32/y3M77/mHbhf14wOTnnsNlhuWHD5T55S1zyQDovHU0pBhF/M+JMDUPXF7C4U7OwWEgDCdldk6f
2TA6bGuo78y6RxYeId6J/KFRwDNIerLDcLgcPWGjTqFKFTgss8It3Ip5mZK5y6msBadA5w4yyNxU
G8U/z7qwZ55sUu2iASzRR/5dDpM6a+0XhN74kSIPLAZzMmRFZJstLWFt06F3rMzZIbo52Fgh+H1s
bzN4XiS5fSw0T28BKXBMMJNeIiNDBwPCEvTRnSkFbsh8EBCrVN5VcWf1M3l335Alx9hp4uEa7V3C
fw0erMSBd1zgrlxcy6Y85B/xtKcHh94vpUupF3iPUG6yWDiNnM/umfEjUyjvsnMy1osz8+qxhbcH
JjqHvzXZjxjOQ00YWoo/QMwwCCoX+e/VO61Oq1eA8zf1ybickid/TmBhPAhfAjrF9mkvcukAlctB
1MQnX2Cfd5Tc0IOVmNOHv58omSED/t0SybyubuARkFbuGdDcsHwzHAIYH6jnJaqeqTNitfKCg/KC
tojhCUYjldoekfzDltYYq5/gbFOFIG9iFgQ3KKtK9iNPDjCOiZUE/nuITxXu4NiliDHGPXtnVX5A
LRv2t/ccC+/suhkFtx3sOk/xf2HfutNUvPjcgpPXLHr+IKSItMblO/6VLOwDGxfKivhkX/LKmxZP
X3LHWirMtubIbmF4LbvtaXHLj8GB29E4gCTcgfdPR/UHJHNgqZivJb2RMI18fIwzTnocy4IBDd2m
ZLBf4F77h6fU3xTTTr5foSauUqbuED8H8WDVBkM2VaDMhbRvd1iyPkvWcJXVIb+bLOuU1nAQQtj7
+uc9tQ3X5uiClp6yD66LDNvOxZCFmRygeqRVecpfmJax4d9LxSTZ5BStlx8hK7qX7NxD7x1KHgIT
mBvOxyemdlmD5Livgh5gxwrjNEuGREClMDBfQZfeN+wqA4Y83njVua8QlySABKQaSFt8ANvjEvop
fr2rGl0b8yK4C4SLcmFz4YIK1IDtgiuX9xlCwteSL6Dby6BHF+xUOZhJ3C5HM2BLBiHZz2ea8zI4
LaDsQ4gAveBKrBmRQszGQDrhNUhidadQA+ZdRjSNEEudthjb7g7hesNxxttivsa1yn6LSwJPHMxl
8dv0qO50hiEQ5HlXe6BOE3n8DVmox9hChFGKQ+ysguZx45gGiH3LkabqryQlOZN2NCw7lKdzDfLq
cY49aAIfkwprKa8+/0JYB1AgQw6Q6UVrQJmoGRCrftX//0Ef9oMfwRQW0T4ktt00FMKmnoBMEHId
V/cUABIVJITP/rZlBnZbdFnjrFcUH7ANecqP6vOntsg7+yMqwibga0Qm13sJaRb8DQgR+wrPzE4c
4p+M2PFyuiOpgIdI1Ss4drigAOreCR00XztcdLB/iJUUPkwb4okBL8W5rO4BI9uIC/BKhwR/cyvl
hIfrvKiWN/pNnINsKWDRofy5LN+LS8gcotkwvPg6rcdO3idRU0OhCYcm7ZLHgi6b95x900cEnHrd
AsbUqwpZ84tSYn+K6SOem3HGPzf3LYKNsk6xwAzvIXzcDWOvtFfwLafsFzszoLVZdRBDh8VtBliF
ieXQ/+exJAu4t6+AJu5Z1e3ygcgb7AdXgS/8VQER8WUeW2AhzLU504A38SoAvDlA4xO3hPqr/qNm
4wtcb7gbYJJI8MeS8YO4rTXQwKnm0P1/jIqobdqVk3rAhHoJLY7fjQjLw7Vm+yIkB9fuPzg28EMp
D1kipwAOtMM/5x3mZyupxRp59MdfT2jdEJmBihgST9RmB5v0CNsCkcpfheEY/hZMwHmuUX6IH5oK
ugmkKoxYKfnQcjGggMRM5b4BWDryzjdDV1CGZWGoz4bA0IQxUNNpHZFaMlZHQGOaslYlxpaMWrhk
cL1gIqhEfvbRRHbCo1KGgkcq3x8CAbb9A044gKD7Lxs8FMkl7LAepDHGOKwBvLXoZieqxIzyH2Hx
APEfJQto4IqtCHx+AI7Zqjd8D54iOopZBWeLAhjN9PXvWFxbITjhxKgnPIlilgS8Z49mb8ROgjqf
C0yNhwX1wFV7wMFG5glQCpR3En/CFP4S1NfTHgTr9El7tz4Qh7niwBCJ+Hv3IiqwwPjiDHAFmr/H
A+/2hNWsVsgU4GrAwGMPYOcuPivSrJHmO40kshpltFfFd38AzGQER74RV23D9663Eu8n4q7g2gPu
B0UO7wsQsbekieeb2p1R5r9VJcYHsEO33UrOcEOdOEgKmaSnB5f6nTb8WiL1NK+zavZ1L9nbeTsH
agxsoURaiGhMZ/cMkVMxQvM79iW8D1DzZiMLKsP/8//ytOkbAzGUZfNlFZVPA9UACDgc5tH+QcFQ
L3+lkMv9cl6cLbfq2MTlAnq0GAkLQOidX/OpKQVVyWP2XaxDeLOf/BZ8c6hg2DVux94zm7rgEwxe
r2R/jnatMw6nwQ/KeZdKtPHs69GZo+xXvK160Us4T6nIalNOejsx1wk+LufV1e8SVNGJYqF5dy8R
CRYb6tOAehGW7A4OaEyIn9AO8N55/m4RLoywa34uHcd2D94SPHY9dxzLaY/a/25LHGv3lZhTtbnY
5ziSrwHydA+H2JmwrhmiUeKy8Jr2O//XQ7TZcIf1esRmcLvOaLl5vJaYyB0ypbgvhkvZ57Bs0Lef
8uf8lijUB5xrlTkI1yzRjD/WIQc1dHEKlXpPzmV8RQtWbajxpaQSxNp+1hP1wZWt9xcBLsanZBJL
VudchSROAn8u5B1vhjxbV6CT1faNb0IBuhZ2VIJSIl7c/Gyl+JP355SqAQdjT8wRL85tdt1wQa/Z
Zyfj3retttLuvMCYCMi+t8cAUfhJUDA3W4oi3H3v3mEzXinMAmig8OongvsDc/NrMkdBDjxwYGIV
ffOFOFigJqjObLYyvN0JqJUDJT16b4euHvr5Z9mzjjHUna9O3gJAD4jL4uaubXJp5iQAwkTyhNtI
Fdyth/ckELKXAp4sJKv+Q1NvdjllFEo7lHCQgd0663P+3PO38O4cE3nVgx5XGwTyEICCsxegBNbh
GDrjWp7LCbU79NeM6PK4t1onpxRDebS7d5wq4aBDSi2GM4YVmozCn1B6VPA41nh1zuUnde27bQ3F
++44o58caxvAcZ7TTNRX5WP3/cGG+UVPiEyD5L07Zkese1ABOkNs2zhDpvtfPCVsSE7xBmSeyFbB
hHPL4cGBQbl+ijED4ZQcId1yxh8f664Ut8kEpTXyDEzrcVc4JMP8lUkA7a+/GolyXdxtGStI/JaD
zuUwDtlAhxmOrk6f8KAxQyY88NjpTwmCuYc/3h1xc2FrGfvwegxh2EWpoIjxDO6w3LH0gDug4tXl
JesnjTckMApTZEeKBsE1PduH5Ld9rN6QDpk6E6LATYZWy33FhPGtcUdYguJr1B575a1+WLmySoxD
X+9sUqVLqCA5POmzdt9yVaA/LapEWTbbod8tD9m/+dFhyzLrBXCYCNvGJtBn3Ll7wMz62iK2+xVU
0XjJ5k4G9KLyG0gjd0zvBXPGVJKvL+0n8AqgVNkJzCEAwUfQ55Jffcl5ZhKI1cAX25N33I1tqpnO
epetNdoe3Wd0EqHKFO0wKYfzLoCtOFODekbko0koDgm0mLHgiXWEeYJcbs4pYw9RqLK7wf4W++LQ
Q+k678w6YQw9J+CoYZ6KBDtBvgHQxKTTUmbnoDF5hiMF9ROgQnTFBp75rAcPMZqGIJsEF4utSArB
y785z6KHf3uJ1ju9bqq4ojo9peNdg411HfMs2UrSn4NzFFV2Kw6aFA0DFueTfXFsjvOng4AIn+uP
9wzvwS8Ho2djRWcttCsfV4CUDOp8sXYamwBrBIKvvILGBvORh7iJZatdMN9MmbyILMOpSaUdnNAA
9mFvnVayMwEHmRZtKJItGiC21iNDxum7d/MCs+2CYdA0IrECUQnEUCKkZ26F8J00RX04+6DcwON7
NsC2f5gLs9MbFNAfXY4s5ukt9OebxfniPL12i+Ojd41IvrVra4gXGZOqv1NS/2Gqmwg6+Q3DbjIQ
yDyHJuQc5kOhNjShUDACWtuTaOKdBQEOBuwd37u1/9sKzwDZOloZNmMWhfA8+8xMrJOCGq3/ZIbf
Pv6G1+wEWnSCszNC6bq2gbZtnH530Oyg+ZAbRp5Q3zyqTIdIfKECDngGflFH1qJHdEJ8ypEVAxui
MnpvpeuMMbX5LOEmQhut0PAs0JQGhLlshzFWWHwGyezM6awXS+qKDiy7lq+CObDd9+R//VTAsXpA
yjvB/PwcipK7GK6uxNO5P1SElUo3eylwkAgHEZNYDI2OIQqq9LmV2YWvySS5kYA+iEeoaI8G/qEY
5Rt4Qzs9Z7KC774bG0py8QgDZdD2dlDZe6NKJ/sUm0fcWsD4HwW7Bb/C53EXdkngtTYEstVFH8Zi
oCrs4Tks+Q+26BMHwnXygQdYTL1LzK9iAM68iNIt7ZaCQArCWnx2Q4i/D1J3iLvAEONjjZJfPIEC
sgIihMr51eAm1miHuxms+D1CuaRK0brOa/OMIJg31IWKCwpQIxfsz19bbKv9KucnD/4aO7oJSvop
Y75BMsUs74K369ccLdtw4EN65+B0Tu4XXnTeRd9wHIDe5msmePeMjyIveXUgJ1Qh2MSkJMwsADEV
AEipODN/oHvtmAz0dhCcOGkYAjOeHl9MsiPoB+r5E1I6WJWzjoW+Yux3sy6/zEDT/lHmaSPYgJsS
KELsPs3i52G4Hz8XFGzxkNaCEeIfCOTqmkNh4iNlV0fZM4JH6UC20WVu8x28sc+S3yqHNBFi6NKY
TPVHKRoPADg5BZW1v9Rs3L8t3s/hkx0yRRk7Ta7Y1jQgHcOo54O35j8PEMw5E25/0R9WR3gAtMVL
MfCnAZwD77B6OEENUjXxOPQOWwCqz+6Q8/uxTbC+yLKwQmVLFLUSExPGTFbxmOHjvZy6TVSZ4n5k
PZNuC9cldQ/T4RzwBjbnlL0wahYDLsViDF9MFmqaD5ePtiGnnx4s3hvRUzOWQgm7ogNmmbPzIOJb
HsN2R7ONW3/Jk0dpxEyXnsUfJc+4c7E8ZVT9zCk9nb7P3J6JBjU2zeMwZvlgP1HI5XUmY8HlM2cR
Npf2xRvJiFTZHN8M1Fg3pRw2OXf2uz3Nhluy6xZjp9u8svMGX1tEPB9CixX7AsX6IqYNF8KG6r91
0osOwRkYU06uzts9pYfwVdL0GhfKWuRBzLKV5Z51wM7KvqzwrgQ/gp6ryYHNkCX1UgoFONy/Lc2B
JBYii0WHoLmsyvXfIb/tKnz8D+lvR5YPZdGimj2yQT6AO0fv9NQ4gJ75iHwr2nUVusyEVn/qcnGx
7bnT1Pd9Oe1HQwBL+vBPQSvsdzExvsf0lCHWYZ0fskysIO72eHUowQ2qjXhU5eAeXfGeukFp8KnF
LsWI2eCIpDKV/yjGeAsQQZ455feoFgymLw3tPcSgPfnl97za3DdtOg0YI+3g4Ek7JbgjiWHJ7T6g
EjdSGURbLQbqNenUgi7fzxUG0icTtIcKWCJUEhIm/gz4ikVPhyRduy5kFyqX9Uap/l30iE6+oO+7
brridtQ5v5nSXf2XBWnXuf+9PcGWpMbgKJMd4KkRDkNsn7xMeC9FEw43yiemz3qWpxgZf4zezlDy
p/dkMn5dvT0pfUPNXeBJpE1TFKX0P2Y3u7iU39gBMZNY9pZT6zE/h0+6p6ffJiOXVhc8Q0IHtcFm
jbyC2dH9LMf+e3tBYSywMWEc7mNzmlL6Qu1m1DbO34LZxLqqY6h/QzwQ3CME+bmcMDmZeL2ZXEgu
ZUwhL4+rhiiFJkSbQnH9i7FbCzo6sLGDVoUJVHeaHxdwlBzKRWAgiPmn7I5n0jCazFGSJQNk7ViR
xjB7hd+kxWW2n9kzJhnJgbXsdOw50NCStzFi2DyBMscYJDlxS3DTdyi2l0zdvEdC9uecrZ9t2b3b
D0t4IuDlx9AYA+Gktuo9WmOXx5Y8BumvChAvFZgeplikTpcMCqknAcvwVv+ReomlBsNYKrroFQnH
0sF2Ysg6Zw7L+BwxQcOhq1e8MxTd2+tWDn7eOahdRid31vfUwgWc33zmzRIVGZNz7sruyXmFz2zA
zJeMWvuSriMxFh4VU9qOLpsUGJyteiEXndXqPlbQQeY80w5eHTALfltovDGLLmsDNqKBN1ncy3qB
7CijXsASCVfB5FmOPUi2GzSV5TD5lFLZ0NsynJmtY/D31WTF2TofSzrtvLA5mjjkppmYhOLIcy6w
98azFGwCcdUkUooJ9ts1A5qazMiTy/ENvv+ZkYKcduE5wkgcFwKIOOPgWELcnK4AB07hJR7iCX3b
TJLvjnwA67NicskM/gwRQMHHvjeHHbEhFOiUTkng7UecnPoargmJTkJwTceHs8pUBYYFGYUJwnMO
YHO6o1xH1lZb0RdhNbNh5JisaYO6n3W1B8BjKMIPjWYIQVC6nXEUfM6Hwdq8BHClUYRjdBjfN4DI
l1lv0UadSfonAPW7BCVi/jTd8dP8c2KNQxJTvTpVzAdBRA0s9hYndupWvD2YGCHlS/veCd8HxZ/T
ByxG7nX8zy0kG2SjhL2yyh/+1+qKB1ODsL9AwyHeGB6NX0oIPnT3dyCAuPsDcERHhsZAIq+KRCwM
XaN7JuXMIdzvQjLvf6SYza8xj+w1vi7GPIYZ9nrWqzzHo2gNKLjt5b0dvG5vkPWKSXn1r34V19wM
t9nKyfqPAp+w91tRp+c9ZkK5wpSxlzMeKOlrbFTfoBX8n+C8fKVCWI+EZME2LJiMKczE4ukSZcCk
nygSj8Ze3hH65V+yByGejKXZSDlM3CpDxGjgdU9PoXMob0aFEpDGlrX7V8pWOD/Nr/Z6eULJNE0J
zSR9fRKPCjrP8roZApgqyQHRN/NYEdKBHJre+Q+j3XydKqsXqgqnumtcusmIyzBePjA/wu1veUsB
XYE2qB/QnXIzWoYzTXT4Gxh8BOA+D7Qhu8drmzOceknUaW7/asAaMvcT/7UiYxDSDIaV8KZXZI3G
3IumfBTsx+8MXwbYSKTXuGJyvObcvFF4NRs8yMS+yGjAQHObjb1xSAOzasPJqnV6WW8zZlY8WVK1
iKn4d4sxIJck58DxSabdP1IgLXAWDv4BKNi9RAqPN4iYn1J/aSeickezvg9Iw/iAJol/yDsULx+I
JN94HI5iLBQ8cNF/nJe3h9VlxoXkFQ1m06mgC9PMQ5YP+5s1Dw/72ZkRysFooYZCkVHUontxlPY1
+ghM3ft2o/buX+EFRVItfrH3onaJ5R0VQc2J3UOf9ENLWfIuqQN6R45uCT+bn36XDLKGGERgjOmY
02VJGiYak5dayigpMS08wTZlPkNv29e/WsaTHePzuVan/IOnjP2LuUFsPqI30Kl2H5oCiWxVM6lX
w6vVYJzWw2375S0uBpR/nV0xBel943BEeH2SaAPVWLrGd5eTmQ6zxPYBy42LOlTbMRn1RIduajX5
mSTFHHQTWSDmKaWWDHRbums+g1XTJ0EIK6vZhnikJcCO9bhpoesvkrNGfJtt4mptYq37xeyGGgwK
crk/Y6MSnFRKdJKnLuRsqlHtJcgweXtX3pd50QjkGO2dj6TuRVIMkVYWGhqMxCBiffSrGgAja419
m808bEEx15lfBWPJK7Ja2+/3vWVkjv0oo1NB8ovYqcjAlEj/6bnOcEWRn4iid7/WMHBUpxd4zryP
qXpFnotRik588kovqIMzKTz+7fftcr83SbnAjT7gjeGkSRl2RvDkFax1gED2eoZB0djInnDaGZEx
9AsgP+Dzgyue5pTneclOG2GOh8CRnrNo1EJWHR1PymdCXTYz99UWlpQG2ntSdQzmE3ojuJPJRYN/
k/XRp/F7furooOPNKHhN3lvThb7UPJGKBBw0DfegiuHejBIAPluPuMe8D0ABQdPgmZ9oDyophEca
ZOPyZn30wvtFTtFSd9F+C85TwfKq8POZBdYxSYMANVvPgM3uVLWWFeO5Ny5/TEvx7tXeGFSgYMPA
caqucF/sZyMEwfub5SGmy5jZaPXTVBgXQzw5P8hG6veM6oIwFAyYU6b6sesx3Z3Cm0560MkxYCRT
iBUA4cBebTuLVki3DvDq0tTzCmrY9WI4p8PEVJGuWXw0gNYqc562I6ghRs0O2ulDJhd3+NXy+4No
EGfa6j4XxpR1RF1L0nwVXCEJIwjR7nAq+Cntit/hMwAXfTrddbbGqgamEoOgqc7MDl7SxKBDYpB0
z8fxdOxixTg+Bp1i8L860Das3LCYes9Ga/PuyJCGeJjbCnG8sh/UWsRFh24a/+MdSxhRQ0lGc+jX
6xhrSa9+BZOBeaz9K/gxLrbtnCgnmavmvOmbxq/w+F7eGCP2oXA/m97sAlhX7ToY3GdvyDKWoX/v
MZaUPsTQPGDcyBbeQyN46oun+T0XFQh//9bTznIuTdD59lp6UrDJ5/YLjHcWkK5omrRmwhAL6eDp
pLHEMB0RjVYJMHbRcCaCRIXNMsZZelfrxGU7DgOy6KZFDDcxl5pPfvqAAWJGXM3zDD3xtRuhz4Cg
IMaoyFXLDre0YOoEHDDpSwGp4gZ1wvcJZw765tPfg4YHY4zeQ7s2m1/ld9jw35OJfrsZ7RpCfDN/
H+yerzB3wwzvMZozB7dSi6wAOAeHCDAWtAgewo/IuCeBllDdjXiq/TGQSzrVqowhdGpaepCZq5mm
3ZY5E0g0JO/5MamMePJN+dagsj+jeZpaYz7Tx4grNW6dqzdGJ4oPCvYskiYhO2BYjxrkBu9Aa5r4
pagPE5ez44wJFPbZ4QQDeaIJHp9ZimsQUjR+VrUsGrNGs1jQ0hADu6sm3+lfI3mtYQgYThApEMF2
16wLtmgKfXQff1mdGRqOFVOgBOPfB5zjAdhCHH1A1+U91bxQh9KHocpCJiPja+JgYlk4b/0dZ39p
68R/LS22ZVnY7hqn1n4PQ4JjPpirzmqMtjgLMEtctPFkP0KNQcWqGH0yu9n3z04DHR9X6xGZWMsh
jlukE6svBqU6kQ0pQQv4HvgWEkJliNBs5XE27SPIWMJml0AHCPaOg9vQzMMcl7Hzqq/Nbgm7tufJ
P7Rp32xtt/rKexqFM14wo0bDqYLZ6oWwN9AKouKPauGsJvOVrMtY3g80htwMvk96hRHLWpdJ+WEN
SY/5+o1H9znoVNxnrloKhhZx4a+LTk0Vp1KlLWUcGD1Ku5oTlPGkfhcsVo27eUAxNkRFjwgMiSPe
e0wdYQbx11/zV7Fu/uIj1hfad41sPv5T2HS0v++XP6lZUGPVQWvGcctZog1qldXWeFftdeFud5DT
yI/5KgYjeDV3x2qu8uXHRU1RdfD6hz9eSii64r+JG/NNefw3tELLqmcpysJ4EMZ8gF5uYZe9PUEq
iuEY/77q35izE91oOOVLvEBlpAKITPnb+rtt5ykbhWoxtNQu+R8sOGse32u+85NfXiq/4aPuRsbc
iiVTtf7OVx3ishafxNPTYbjMFT1EQJi8w3Y7HOlvoX/HaJAJ7YLy8Y9EO7T2Ac/EZrAg834i5Iet
ENmeGvOOTdh6PjzMfn/SWu+uFtoz9JgIFzFn4z1zgM8PqnWe4bfD88fHQxXYJq+72Vb6WdZbws+o
jfWTk8rm1FldPtr2RbgrxciCC1cxgDvuB+B0BzYwRvgcQtfuX5lm94LXw6p6BqpS9SzcX9+K/mFY
gjiPufScM0UprgjeLkxl0DKPyVJfM2d7NvpooB4BB0kP4ZkOuDcY8Ujm6WiC87vC8i5l1XVIaWU9
4LwTFpYnZ3tfpXePDZprLQaAs+0X0i4nVq3HPPp/cd/Kh8RLJ7AfFHXXD4fUsH+T/dRgXxCrbIZ5
+HcRT43w4qjhe+YSRtSzbexQ1R/mb41qagtiSdghuREm1+usp/iwm9u1jdmlmpLKQyO1NvKhPtV4
/b/w1dfCkT8SifDO92NMyN5aI9XpMak84vyHPwKmloZCTYIAQHuuyA1GvcWn+W5ganEsy7MVRovL
7XOClfr2sZTRyRH1x1DyqQctn+3npdz5hXhEiKJY60edHdQK8EaeHGb0HclFl9JgkK1G+IuqPQEB
KAGc67423a1AdsIbtBbjvF81xszCxtxA1XQS+xcO35p1WvAQ8Mhor0ad85bZJ3OmN3jQP9Ug+GV0
soi1uOUKN+yjVWZPnfwFqH7c1aHVoQjtKd8kr9WVXcE8R5OK/mhGPzlVH+n2oAAwfufcWmgsOiSH
4GTHQLY8nHyQntGwLjtu3iMQ95nOoKQTokxXfxm/awTu6UwR3gp2Bi7z54M+zSU0RB8UmLJZQ547
658Av/wKfoh6aWY3zGBxZd2zNVLvQXzTvq0+KZ+ZsusKlPWw1toVcyji9FS5+Borxs641G1T8YDE
a53nljUywHSVUxMTKTXgg50uBl0Hg46zXrSzlRf01up2y6rGl/VofBoUyP2yuLiUa1wDjCr/Rirk
R/oSpsuZAlTLNWT5yHiiXOZfE8fwGe3EyfcwdHWoqSnvigyVuxnddMfznn5wIpKFHkHPqLm9834y
b0Vfqgry49PZw3TgsPDF+DFjVGtGXRLhPMvgi5p1D1t9XwIgVvqX7Hes9aHnYmjXYdGo8ZPlmULr
1VNpbPpz7lhXCEWoxw0YAvG+HLggjT3E6uo747ahL1crRbBIXg+4/5ePcySIbeqcFZ80lqnxDuih
jAdUnIKjcWIcIT/qvy2izLH/jTKviqfqVkCGdy4AzjvrDJfQq4apozULgGPWiv7dBKepg6IJHr9b
SBj6khzMPFfQeDncJorGWzUjBrE/kBIaNASfL3WP0Ix/Qe6ag5eh3lzjPHwSnRj16vahlUpYomS+
q0n52140+7NKtEgweFXm3GNHNEYHfT8x1qLhA0v+SzCyMGhDt/s1ZgMcRYhokTOLfQE/n7Nm1gbR
P+jhwawnRn8L1wSLSRGQ9XWio8rDaG5uvt96mmk6g06NyioBQAYv34NSw/gmVDqPovMflKC5bW/w
ncbleqlNh6py0gGu59wnjAoOScmNRDBDXPkfhiJq9KVJ00SNh7MUrpf7EvO4BGaTWa41Z7DK9l9V
I1wgeXgJXG3SOyQtikxma4+oNJOIz/pVHVPzjY+RT5JlL/Jt2/zmZd80zRJssIQyYy8EDeGoLs7m
hgnHvO6Mm2rboISJqKb5zsRX5Tk/DAMH9c/PQiICfFfPE7Oda2ZEvMze1DaH8KYafVVLEO7xus3s
UGimuA5cgDvdmJc0SYlKODZNop3JMYNtfDvNoTCq9MO27Q8q1T9oGiLPaEwILGJHPvFX5bUwVyq5
ZWYG0BTtD3o5QHM1msZYcyf9Psudb5PCCJlufuH5oP3YMwliWC60DLujig4hiuiEo7WPAzZNcKSE
GI59/w2ocOyA6kVGJZfiG9jtxibcEAMtXI/Q815v5hsvGNX3bahMItEQyBLQdc+DlvxU025q1eaD
iEcwoa1QP5F/vO97NzS/zJc0eGP2RPXzh2FAEFvicYQYklZbszXNd91cjnKjP1tqCavsr7QfmqYZ
DR5nH1yRRvP8Xcgrg4Qn0nKQ60iLZjZkV1QX3VPd2CUOJXe0lDc9iYY3I6n0hOu3vG18W+PCv1kS
9LmLg2ZffBtVckKjUdtgFUjmbF91w7DbHtT52CWBEKIKN+HJ1yeqsZP8OacjcbgfX/Mvqvv6j7Rz
aVLcSbb8V7nW68EGJITE2NxZRIQeSEgghMRjg0GSAvFGvPn084v8z2Ku2Zj1Yrqtq6sqsxIIRXi4
Hz9+TgkTt4vUzLW3xG0pyLZgaHxYQ8yexQejoS91A3O9s8VATCB4NbyHNwFYZS7PDbOyiCiEABww
XmW/XsLlEkpXkjsEDEPkybPIJSPCjXGZH39yukIHjW3cMQJUi7tL98flEe4w97n7WYLgu/NzEslj
vJx1TDlrKqTceBJoloks4GHsh0nyHNXJEkvjcuEGEbT/aAHri8UktgnnIPvMUrjLkHfGKU7TClEK
Tf2ktIVAEJVraItrMBM+YOgu32A1xz7bf7ZkGgX3k0OKPA686vggEqgFT+misPKQsxm+0ESDtFwk
zIIPUzg2EYgQrAqHiVfIZlh7bWR2HuAytbyMElZ45gw64l17hG+kypPw6oWMc8NBBU+alxQHOCCC
90Ddr77eCwKDsYi1ZVCyvMvwQOzp8ogPvvaNzskHvYu8x/SLQ1S8VHcIx2SdAuJNEO4xI7hBWz0S
C+8uvN3UaTSrr/IARRwjMh2+EEhY5k1Ic3fCC+GvRuvq7s42Qxd70Fa+E8sT36OjBcvyTHecdBpt
zxyxIijX3tFb4GLkdi1lb+RRgYxtESZ1z4PjSUCFoMKV1U+bNt0W9VlaMxvv+khA3hhPdT8NxP/Y
m3OiRVQ+Apr+SLFq/Q8QKRvvz7J8EI0juDzsua1IOnc3eTGK8GLgbSfyziSULjh2yNAqn+frogjF
GCj1tg8+86DjUJVgQ70Pr4rMQXiACxHRhPxIHwSuH3YMkSwf/PbapxGgHwZto7ecdT/0wHeJy5MJ
SgynkmU1nO2SCmmhtCVZM58WPd9t+yTe25gvXpKlIepQg38w7l7wIU5yjQU1DDDJzcjuIZBBX3qJ
4A71UyL4VnnZQc/HVtpE8oMuWZs1EsTKBpgAZjgM2JQ0B18aI2Al6t+SzOMFA6Hk6qOwJ8FSrU0Q
rGk0MQ5NzxtbkYe7TlncEvo3L62xhPMKJObh3cD5rJfUFx+0xAE7s7tzMcp5TEqEknREw2eZl9k3
sJGaLFxQh7/04oNhzOYh8GncpUFjWD5WfG/atDh1hGgmR1Iuf1HnJR1MdW+rtd0C0WBoPJd79Y3D
rRtkTNiUqAH83ebciRkPKFgk6zUMsGk0fbjTAkgPZ9BM3wz4rgCDkOPoyw/ZKFtruyHemr+f6HPB
ImQCvdXi8zgXEKdH0LYZQ0SND40J2KFHaO57+QRqPE4tWHz1kzYFEsIZQNCkfAXcUQtsqAmsGmy5
OqLaeZ2nhy76sTn6On2U0p1TkJ5rvys71ENmcP/8nF+9277YfdbOcTX6wY0dOzrZwaKyG170ZOCS
u+DbwYnwmC2ZvBUV6Sl+e5CDMXi/9mYWlQz2AYYgUjP1WzKNhPBxdsiDTKLu8SBLgzTxQOKDjfNM
t+QLm2ybapuytda0sqDLNoL09vR46PwA/AqxogHhr/nlSL8bHd7dEBRJ7/PjBRlHlgzZcDYFx6dk
ZJ4kh78xgEcCNGxhJzHsyQXe7deWtLQja9Q2AlUCSmUbL31S9wTrQjGX0QE5uOFnCatHI5BdpoMf
hPAEG9vKcpmGh3uIiyA4klruh7On2wfN3nfFsH9TTzpHOkDutQzMxuAPjze+d2f0yG5b9FvcNhJo
DQx0mTzhF+q3j3txryywj1yMa/skB4HkIEPYX0flK8oyxv74kDoLRI5Onw10M7IgZAATG7fjT3hE
gx5x3kbq9jlrw6H/4U6P/cX4KX6/id9/SwD3XXIcL8TyOSIJcqVczi6i7x/Km/IdcTZEvz9ceHVg
xhOCJXYI96vkG15TBkSwqrgngPaWj40ESTwXI7dj0+vCAuuFdhhyJelAx+0bmi7fyM2QNL3OQ+LS
S2k9nRElpISEGAS5dPuPKbGHLIEllLi0YW+cQXIX1MgEEnn39x5Ro8R15j0sni2g92gPWXOtVYa3
dg9/67xYQwjUJomQI7gLZdZe8amCZMaSGwdeAo6BjmytsEuq0pu9y7og3PX6Zi1mV9KLJM8D4CBd
J31/PiDoQPN6eE5djRBg6CGmL+BVAODOLtg44PvRQzJkq9H+qGj95amawgLPkw7WG6/7acSXNCRf
xDSveCpQBJnpuOCyVhwn5izCkaRQUw8chfK9R1MhjlEgO+kfUT7Ra6PtjM7YuaC0Em/eEjpvgykV
JmxzYPkXWJLgJ8BGYpTGZQ0uEveOgkXgInx6aygCrAtFxJw2ThCRC+nLXTRaEYEhw6Tzh9A4R3Iu
ST6V0GlEK6Y+4EntRNK+BSwJCV+eyHOv3zf9/kN1wcvFDiodJhbIOp5/2oqm31kNO306N1tSi92V
C+UtfR/4Z4iAwFVVfVveZsP24CD622QmscfRRVkaQB1dQxgkuW075C0V/Qn28IeHd5HhY4BcxW/W
4trEfYq8hj5NTn4m/OZQ9GHKf5Q7BMhwgJYsd2j5HfHzmm16/bo4jGoUPbM86d+mHDATBiqUQA5G
/kzJHnkkAzKYvQ8PMv3Lfj70cHe/oNekJtQpxD8oWLjFIhU+05PLsFw5ZrqiLGERCI5xuQacf4ji
ySMDArzKgRfzFyFJH1ygPZJH6NggYbuVJlWYoiU5vYHkfnYu1CPvK1bIKg1oR1kKPLF8SazfBaB6
AZEHCVr0ZQfxnN4R2W1o/fJuUrKRQNWeol42vXiL7BwVXDRHjEtp2IGdxpOViG3P2Wp0pIArYsen
IL+5/BMkWy13Hjf5n+Mrml9rsxc5shGBjZU1P6ExAMbQFinxoOsNBmcfiCMuPmC9EgXeaU0lipSs
nDq6J4kQF2AONPFjOGi7Z1qae4Ib43TU+iiEGfwkZh41JkYbikIj26Ngg9HqiAZZVFR8yEv/7Vm4
RJioEm6CldkfjOnJrwDjiKtiXo0YeCj059Ldp8hSERIbpXznmfZgfU0sVXDywHBpkLBLGuGz69us
3KEffbNiu0NjBpsLZGjx7jnemDHRvc4WW/TY2/rFLbz87BGjm1cBM7bAticeyCEbv1vIp52lB0u3
w09flbQzy5JZCtJyHjqVMlnfKQ1bJwVliltjRbKsUH5FDUjeR9xg7GVCtKU4i1tZPFEXQgqZ6XR5
hrNG+w7HZsF2Wh/JQyjQyVsd0D9BkrGhMUQriGy1V95/y5Saf0rXn5YheEPv/UNWEEWUvWzeZFlr
KdPcoce58Sgs21+OEano5PARE/eUJHcKo6RezqTOxQ9zCqrub07alak1bTcPTjGBABLS+OpXYmB7
nqInSGmiM08DBl3OwI8ODBnvkDfSjtdIAqRRMZ2asB38eAWdWgDN6HAGpxDto2nR8Ap9Rkpk8okd
e6UPYOs3DK2vpKIkJyhMwzeX+x+qEwhKbwKIixSwJPlJ1+AxGoeHXcchgl7tATjRjBvso/lhCBDv
aU1BFRdFmp3CVpyF998gva6oqc8UteSGYSsPyS8S13d9BtmHw5tH0F/8NEk92n2GOWR2yss/NIM1
W6fmOqVSDmQtpDsxxhMfcGCmCy5KLqlJxxdq0FBoGai/mpBW9EaxPjaPiaCA8BURmF9oxW5EUNCw
jeJV270PBnGUknRailp/TZ8Nadu9LaIpTEjCpG4K39kDKBwxIZWkQSL7UHlw/J5Qkwn3plDMSu4y
B8zg7rRlvid5BB4hYyZDDk32GGX8bSEp9lW0+KWtj6xXel6lJUIlKP06UwhRtUj6k2HfpeB1eJAI
FBC5QE3W629Gn5dcMiDh+PlKYvGFqgGhOVewS1ABo2qRya0/y7FX+Kf/BiDDEBRhOkOiRp7pYQCH
7ISbtMK+PyQCgxyO3L7Lc5FZWWJFJdfccFyi3JlntwhSUAG9GgGc/tgW88Fg3ArYd4MY5ppOpOZe
y4viCN0CeIMFldzHh8zIrTmN5ytvgDUShjyG6xkljT3a3FFh97UPZxCCAEChbvTStaZlCUbAwTNv
CRFE9+X1gDlQ4YRUaRU+da5ic7Mg5gWYorZwmbrDbu+vrU7bFUQlCEA9TJetgBzCdELdHrKSQDGA
JESBg6TBhC6oJZ0vgc3gptYNR+K1HnC0ubOJ5YECuzCQVBdnNKFFwnIGOm7r1N5gUhHyB92mhu0f
HOwpbyf+wOAUilipbr3zevVIEuJKzVlYawSuidKTbAbhZpqd3iI8K3dm/FDvaaCDp8CFKxq5787e
bksmV2QCxCxvclUE0QZmIXNZMg1KCtfwim7Px3O5Eif909KdfcN+zQ1A39R9eRNS82T59BNXwGa+
qY74S1idK7+bVFuXNDAY/nZHb7HoY2UYISTUmrc5H/2JI+h4z87Dtrc7CmbQUMgmMUfCn1/6L6UB
FBAwUo9aLmF8mZA38LVivIoEfUA8z583AfKW7VJ5l8msPe3zFCRlmyHC5Dqm9SknIEcn4VLyaxQE
+HC51CQQZrMEldxtxWkyoWDsvl53akiIBIg/JHfCE64BrLu+mbieLk8xPwtuR1pH8ykjP4We1CyC
2s8I4STRa9DEddDokQO4wHNcXzqTg5pwN2AaHLlG9R05v9E74v6bt4hKcAGW8ZSkD3NpIDVu3+lt
aehvffcdBG28mFnXOfPmTYmHQc8WHZ1cwjcYx59F8nI/9/5dm1qexl0uTOb/uP12Q8xnNxr57mZ3
RY3no1bRDzicZfgRitGYaPo3U4sjY3QkJ/SjW6Tvw6qYIrY7wzYH6Y9HXFjq+kEc8NzGy7rX/ih7
bT16N3NgoNQ0Sx/RGqPC78hqaGCcWSeSmwN8WTTrdNpe/zo3CbYm1zjEoKSu738WFIO9Fo1MpnPn
K5IM7fmAROtoMaRpvKBzPLqiELkRVJtAHW6LzjKwOkOHGyofMd7g6obE6oahffdIE0P3SOnOPpL5
MWE4dK+pHQ8u1YQVJ4dQ55F9IyMwyBK6Io7uqmjirTI3sy0JP1csE5o6yNBN0AoNB5p0lZ7AonHm
LptbhVM0CeMdrwAx62RP+QwRuTxObeSUb1OwkhYBE7TVWi6gABlqdj5K9phOgedYRbfpJWK/GxAz
IBbjbg86GacEODQy6IszHUlGkEJDgPYNypJTcIBElgdQIWpgVKNuPWpCN3n0lkBkM4j7y7wNWRM1
MO/a46h2fW6sy1ckpmRges8bSGZ2Qci5WYCtHe/8ROgXFLoOW29KIA1czqndgTBJGcgMSTVYBSj0
JJ6Eo8KZR8x8dG9ujCxgBO8vI8nW0DL1lMsQl8Yww4Po0bvtcUv6aP8wTNtRPilz4h5VqMGINKVU
gJbMVbdmx7EbSLDSfAn9XB/Mt59r90SqQANGjcAgomgLLfikZeOYisu7BbvnLzrBBAeH1amK8fWe
PJEO5xdNtH7VA/DFCW0yHFKSURCCmg7DV4ZvO/gzMs36J4RdymFu8F3Sp1qDcD8AbXRH+5eY2HGH
eq3fkk1UR8YU3JBILC67xyCH3n8WREcrz5dP933y3eZTLBGw5T0CJk+4ZoEYt9xf7acMEa/8CEwd
WSEeblogABrThCFt1qm0Kf7BjjMsMcKAAE0ChK+UinF/E3NkW6Z65RF9jElVsGtgKofM+CygEfCD
zq7W8eNWOflZNc0bZb6NcuBcaBWfv7g46TzwBH2oupiZZf0lfDNUHZB3hgWeHWmkpltNtsPubzqd
XsGEuODz6iKWTUMmLSDZBBhT9xa2eVkiTo5ADCNXp7MbpkG6mSCx0xml/LS7aqf/XDLRFdxjkQSX
ONN1dbI0y2RJfQ3uD6KoEanAJCXNnnkW0CYDNn5FrM1RuYbCNDJjal7L42dvtL2afUPod9DGJjVD
N0ssQfW5ZpBTh6gpW795fm+6jCd8Zd4+iTzTA+ga/NPzTClkOX1dMzjeo+6wRcwwuEBRDmrccbWO
XjQCEWemaD39MOtNvwKkLTv8Aga3ry614GtBfiVVgbRnQZOH/Q1i393K2Xm8zDVwS21TcDVnBcdA
BACkD1x+/1LmalA+Y6DUiUZw891X5BzWJr2io4KE52YpYbPgVuY6Gc+bLsbllrYkh7sp5yChcEOa
VBfAqRuaZp2r5pwrQ/ML8UYGPlrfCEjaGK7uzymEnn1yPncaH/q6xML86kndVEUUTCOsizCbyx6+
taLkIryRRsRznHwHn3yAjnsBU933NNtjfJOeN3cwnhZ7M3QuQ6wZL7PBOaVGe/bmCx+vUfQ9b977
hpPheTu9VnTQu0xWPlZvduP1BBOGqc8e8156odspK07FpoPqojQk3FnHj6ZMo3pozdDGXcynCu5f
muKWlDLm9veobvDzSNgA1twbCACTDxYt8ADmb2w9fVgRMO2kiVQ5fG+KgwGde0I+le7quW4XeAOK
69d1yjmjdlu+o0sDmNsYHWW0WfW7gvqqh7lwI0HYVd3PV9UykQas/BdSY8/ZFr2GS5N60cgsIwMc
ZFCEWRXbFLS5sLmb6tbf4tizIWInhhEUt4AmE01IdDH9pTYW3umeIK4XAZ2f6wOxrANh4KPe7vHI
qWwqo78MO3pMnp2uaG+y2xnMpw1TZSUYxF6Qg92xbyaX0j21ALRCd68hFtEorzPavAzmDymL+6Ss
A9JbkgzyX6DLE/sFumc/VTQk8zA8jexwaR8w6wquV7XEMgEIjmJxmPD6oKY1xhoajytP/nr98Ysp
54PURT8t/u9dEWg+RQPqi1jpzIKjxNnBJJZ7V61NRFjFIdaNg23MiXtFzBWFXzcEUte4WoYMXX4b
SMDNNZREmqq6XVgSY9N3Hpx+kZsA8QRCr3nXmnSbARRxgbiWT2sU1iEdyiVQXmjwm6QOM0Ln2qIe
oUDi/Jz8FM9oaHp/Rf8WDMXXASdrB+EZG28+5GKamG+izkYuq/WC95QHGg1CzU/Ai+azHKYFo1wp
hUCoO8PfOdGkApaRzadfH3oaHmzl1Bo4BvJOU3hcERJF4hwAfQU05T5iyaVlCG5AolWet0pXg4q3
Ia6OBgayMbczr4hEB6U6bGgQ3xRWAJ2myiv3A577O1mGrydeuvt1XpMOEhB1XeT6E0bwXQqDWQLG
TU+IFP/jfby3ux3NTFJSKPk8PFGtue6hKpMR+Glq8WwwrGew8vpSVUGqBp0QnGj9mOjaiNsubLXZ
qqoClDtn/IzT6LVOFqQu3FEh6FdjCIt5o9t09DtK5q912ZkGTtBhRcFPwSoA8wni7PAX7z8jgBL/
OvrwwmNmr5YUSVwVfgpo+ne3vxBsxiaCwkc3aHht/hmlf0oXjMcMHxVHL2YxaeqCCPxBhXmNUaS8
LnqNSi7bXAHKLI6zxUJoIrHG01R25XcoXDD5CB3CJetZCMmfcw4hvc0DAgEcLWls6dtuZvTRstq/
sPkoroKzCt3+pJGj7lX0aSYCPRKgdZjvrrHnCPIbs4kVj/5I55Xey56mENlKRLF4hJJMbIyrABj6
hbgYCjAxg8Dc4vz1bn0VDqz++Wk4v69vgnipk3iS2U29gpq7LNK2LRaLCKkViKcNVZPEseti8pWl
/ctZB6t4g2QQH75f3YPlDjtJOrWFkdxnO+m4UKbdEOBFC707Hi3BFN41pyBYd1ym6PR6Q1HcaM49
uCy6j3rQjik+XbOHdH5DkjtutUeEagvXb5zV7ByNd9OESuHmHmTaGFKRBIlL833yrsWPzmZIErm+
qV0uviRACReCAqX7QsDn4iSjpULKeIRqj4cI2HpL0gVnf8CcsFA55+rW/YPPKkDo8W8XGgGvnT9H
GZ1tsksqx6L2PuldObENfEH5SmmFOd9Rc7CdkAplujuLyCYcxfN6uAg1R67t6JVm2qxsSu5PBkB7
fwxOmux4rPbmsR5ksNBROorChNmGtbMPyt4fMBYirhdvvFBjuJReDLbXjpHDXVts/gjQPzIHRDr7
Z45QnVztpoPzSeGe25H1EMH/uxffsB2JmI3B+omBAg1mzv/2BcOIOqF1ZKV7jiQ2CZU+TJPZli3Y
uQQ0jfY6YyXHe4M5QP3sFPPrko8EzMWcH0XK4oXc+4fEw90OgcCujGlc7u68uWzLmKYHNySioY5b
UArYyrRdcBkmkV1OHXsUzGAI1eZGJ5FBdRjnevM9OEqars/QKW/sAh9c6SflDIiumoKRlUF091TM
+CAxH5Q0gQHF2AIv9laxoTc20yzgn5Sn/FBWs/YCToTGzvcPTgn9btRhqLG5E9DXgH50EYzmSELE
7k2+C9mPj6zbYcimqgDha2o/4NWWYGSsMSvZ6PRiM1v3oI/eXt1TST6YMoX7CCl0HbaGbJJd3nRS
0Q2es7WePNFpTjx3Qp32gN/izR4X+5Z7Bo3Y06I8bAKQz52geiF3hA7ArxPdxLJpxxrcPHi4jbgv
gAUW0XIJ5r/SCSjAwIKU36B5kxAo0AfQz3Hnrw8+BZF03dvUnwFngYrWo1cfICFkwEFPIqgpem5c
w6QJyHijSjpVUNo8GGbkb3gWe3D9YdDN5+T17DjdmLlG3GARahj8sSmv8D3IXjBI2fFLzNwND42J
YuwCuI99srgVvk9zTW8bn7w/dqbVX+1mmGCI5lUg28DGcW1KaLEy3LEZrSB0NvBNOLNF9UZyj6M3
SreoOJ3QQ+LbwDqTBr/OmW0mK6Kkmw+sk1jdewNaa4BcpGiw+zeMb2NH1t8umBVllqrNvuB8fmyF
Rcp5jQUcXs/ihdmjHl3AWA6lrv6l4aHm7Udrm7xi15/aKMJIvuxwBu/ax3ZGfnejH8WsmqGTyo/Y
2xF6SccGH5lcD71Pod9MjHxk+6ViPiGgEP+hDdwXV/XT67VZEc/ha5qgrbW0WV+d/lHTA/9haifn
UOnmWoRJC4JqhPvxT4HCAbJ7JfpFpBRQvqIp/Dn4iWpRrMhStTzuFga0itHz/NicOQ4Qs3L/4MUV
Ft/qzfK8vWmD/P378sk+Z2n6CmgcvAUV+0G28RQNGwB6FyaACY4vKnjOK/1mkHr8oRjfwNUIGxo0
EAY20elVYjuFIk+8sr3P/BMPcBs/BAbTpQhPUb5gJQz3kSnpN4X4XaE8Ec8HBixFDeboVPA68r79
c0LOfGPit+72drM7HoGQI/kvRGMIq7wMA7v6FD3Jv0Mwz6/mguot0LHV3NYlw19DRWeAlcO2a3R+
PnsKGuzjt/hytzVQZen0yW3S8HsDtrPd4XkxaUFJUpB8hqhwCayYEKt4oxaCaKkodYrLaf8I6iUS
CtqH52CK8TJTOHOdy/8llkx+oep/C/fI1KC3BdBFZdygqYNMGHzQh3Zi/rBIMXRGmhUEQ24EKPSU
DKBxjANelyCyYiuJ/1CKxT0YURh4cKzpNC02cjBHVW06tQaa37ntM4mmUvJzWr0piYsuPeIrmlHy
sYRwi3OH5Nk/EVOonLHNXKvmCiBIwyA8HlXHicVkAQAJQQ96A/K+HohuwAAixGPSxm2USaUzcRpg
ugBbhBxoUAwsDyM0ptFR0JSniJ7YoxYRCqZRA7mEtHMEbQGBBR8PQAT0ojranXJFgZSSKdwtktQ8
T5L2FGUM0ZlkMCCB2XVRcyddx17xfcAaT4vafNdcqxr9x39iTbOHjAGNIYJhiJpQUyDYlK7ZPegj
0QnDnLwra1rtvX0Lcb3HbrSB7znfI90+sWfpgjIMDGiSQi4qdy7az2EjJJcuQSIpSN1Ll0QHkxP2
Bap4hmR0CywAH2xVLSuQtuV8/ooHymOWecrBNL0v9LglTxA5WsRSii6AfUGiso7eAzXt/qDdxc3D
FAW8X++LO+0R/12dcxFgaIZPjwWemOigMtfrHeoYdk5/wc/daC40faN98n7whigUF+Hg1OMqf3ZZ
e0DLJvocFMZNB7yPIvfrbrdowc4ZRPr+UBruS2RBKAuB4vIEBhuGopLmzTo6MZ/kX9ouZGPqbQiK
C1gnGEMrNiIiNJzlVmaKDr095rTEWgsNDHfyzrDaFYHgM/MhluBw0ENSr2eRni0/pcuDcQwjgWyc
o1i61TTLYNJ80IompaOaIUs/SfohHz3umHXxZSYb5LZfs18wxymIskwg6ZXGe+rDEFxN5d+d0pG4
jeYaPThuCS1tCqnFYHcHTzDMFBvNcYMDsNWHlBsG3IfThxaT7DC7KeY1vjOGMDf+btgAJ2DhvDs8
a5Cn+fxiFZsISvpy1YocwzMn3aZYac74G6gNQo7boOT64gtBlT8aIIUujpwzQ5KXbSV1Kq7MHmx3
KMnCmV8km6d4hYUjGfgySLbWx8gByTpGdcPvHvv3BnNCw+sCZXKbeBrDQNKXOUzfCb1SsnwGL1sF
SWnNaWkKswPXCBOTwOBy8pFLh89xVgBFlKKoGZN+GnCR9fWv1k1faRytValVHNM/gvP8mqRYFip2
UoxLF3GCJKc11PvlLFY3YTWkhf0OxOkLAPqXS2sRzimONyObTOmuPljNkGh9Cc8aD+UiIPWp5f3q
Uc69qHBvAUz0KQtOvvdset/x5yuQyeUWHBPzya1a6Cyi9B29LiDoQyNuWP3jTj5NgVwpF1CtwEp2
PtUD/IAUzQdmfcdYAUm9T+jKNfUWdI7BMdq96ZpR59iizOBvXuIGFuod/75HIbl+KMjY8DFs6jO4
YCODkgKeE0wBuodNWLbVWXXH0ArkYnS9KCZWKSJg3GmVP8SqWhoHvs+adkJieRvR9ig4WBRhnDrm
rMKC101ofiKzglcK2PUY7It2MtbPXS6GgvHEhmdb/RP617bktThtvxcWjeHN2kOweEwc1s6EwF4d
t8n6IN2teOyMi2N18kxbs0UbiAPD8i5TXYo/8552vy2dOJr3QZc3avZMawhTM2WYT58guJrYyw8u
dEZgX8I6RlChIdGN0ZUYpJDtr46R3aBpa4bLftWarWlFxMeMJkiAFEVbLc7Q7GGz+fAIkWf5Y/ch
9np6up+WpvKV6PsRrKl5zTZM9qBc844v6ATveTSo9OlW7vGCG/kdbSU9TwA3GqClSgh8zK4y1EWx
emqrwGJ/pxcaVNRNxPo9KCE3psWiSp7vlVIcUnd3E9QIReYfce/IBUMGmEFxcYzIZwXqkM7q7wvX
HVadQKRX7wqpqul+mupGddl1T2eZ/U1RUzhbEjeBnMpkTw/Uo3/L4Lo86ZRFsm+2pLCYZnbkOcsu
jMjfyGSaoJd+J0jeBTQpGda/lfr+ZuvWTMHhz0qwh2hdAqV4LBn5PNkBb2rSgQkZdTVRqPOlygZj
GAOo5B0AGXjpHJRYn0uW0J69qJUqDJZYpWMWOkFo48lmKC6b3VslHzQSaUfiOCqPgPrzjJHv98FN
5OWtQoNhhDAxHUkX5ENT9Lh1Ww4dvWWjvADIVrAp4QvtaBN2LeD5PRkXdk+iX41pHBjQxCwEpJ8t
3/z2tokFE6oCb9kmkybwa/+ERom3+XgPO2iFz4OYvY78aKhKdB+7yqc5+ZWQnJsoQojJDtT9LWHy
UjSbRdtjwNz6CKDFwxeWOq9pTGctJGlEXUx2+v/pd/y8TDE0Y5/evCnP8PWuaSN1sOkG+LrYEn+J
dvTH/oBmt0ddDkIG2wUIndjnShSWBhMXoyhKdBLwX5KE/fTu02VZpyAEPIhgzX7HFAQvnh6y8DAY
xb/+47//r//58/4fm98zaoWfzfn0H6fHcXiuTvfbf/6r1fzXf1z++eve+j//1bE6ptlqmc2ObTad
rt02Onz9ZzmqThv93f/ts908DubZauVUBk+MgYIrQwLQVfCYYRNd5P/ny9n/9eW2W+PZXDw3zfxC
/njeiFvcABTBEWKyTf/dSxn/j49mGB3HaZqW3bIt/fX/66M1zMvl8b4+mshqKK79buZ05QkFJbIT
NBcLpFriqi1eXK4LVVmq0QT8I4P/tNUV7onp4npbXfN77b9fwyueWtRKdNvP/R1bqI3fqTy0kM6X
h5t88pBoo2m+vvOzGW8W4WfId5kjB4bjefi1YZZGncrdlUZLHTHfGNdm6iCM8RUfAgHTNfn1M2o8
ekj/XkjBbHHHFOrtY0L52IDiYriGu1o1eUP9wwi4gUcis19qjzgOfduLxGirg07VHa2gy5tGY6t3
qZHNMkl7kezZcFfSzqLYI+tg4wIauYcY7tG/WXCjZf67JTf/65JvnG39ehlnI69OwxaXB92A0fGC
IuF9XRU3RGruiZkxR3txxCepf2oO9/iCiRq8m+4MBnAFQeJRHtvekcqv7XZgEtLa7e/iTu3vQQIg
MProq9JFa49gOt5UC49i7BU8FgHwxUhMSFSorfS4ML+/J1te8s65x6gY8EnfAN09qvZyC9Kz3A33
UWdb7jeyMbkmZ5eMbWd43DGvYI/dKAo1qDHLlk7EjolTWJMz5SB3hUIRRR5gLSJRVuka76BuP/bI
aOtx3W90S5norIxZC9X+A6y8raKmogXPO78dyRHc+oQw4Ve++a4FxoFnXpkRbe0he4cbWAcPVO4x
lOr636nlLPe2cj7SYB2dTvR2/FuBwgE9FnN3lCdr1HjDt0UFK0ZCZ186J9VkTuzBJFuqW/oWszgs
qbeNwATtWrzGByQwcqpbY2IN6xt9b8bz5TXdW4p59Re41rW07vIDRZPZ2HPAQD4sVdPdkDfEGwcF
pitiF4wkFAZZUs9BgEvyRm4gsj8VAewJZRn6ChEOYKcD7mYNGEX6Tvn3aOt6DX1DNIIbrteoglFD
W73KAXJ4+WcsVXdqE+JVqlXlYT3yrKpobAMxVxpm6KB/BUGv7n+60gItHyFJQHYef5FnxAIXKShk
xh+4eoTWHWLFuWy71bx7wUuwAw9riEFNr0Kz8Uo5LI5tZgTULrswL9nxzZ3HMPDnE76QCWuqmla/
o7Ty/5gm1M5UG0ziJ+9Nv/PunbqBjY7A13329i/3CHw2vbfzG/sC1QRaQVYL3dY5Q+B2J26a3vkz
3jvD1nddYQpepc1Fv3VACcy/V8p+RLuXeH5JSLG5aEtr4z9Rj2I05E7jg0f8vvdu2zs6a5M2CvB4
YXZvPaS9IKV/0vY2aP5eTEbH3e2aj31u+U2UW83wflP1zL4oox22AKkb+Qvwfxu/t3NsTbc3Beez
ZbknZ3Qg4dqrFha/6ASMmheA2S1jZESH86Bx8HaN/JZ+9m7n9w38oHG6+4NNEaGdzo+oiTsYM58W
Yrvv31rBCeXcyv1AZfl4R5wR6HRUWkkD2Gi7blDXmzzQB+k4kAgz+R41zpdyswYi22JHgeWGT1nE
7oQXRCYHTPHWZJ0DxZKu2lp28J1OG4GFLKBFguX4TkdptY1TAwiRKIkRpbh7/NP7zr2u8B/5tYa3
yMH60H8zFssRRj4TVCxG7MGDgZXekX9ba/WTWtFORPEJxx2YPLrniXT4dmyzexWyu+kRZEAhNSur
5RR9AHQYNihNMFgMpDVvh3xfFs8ffq8KR8/ot46YEn64v08wjNEY4YH/A1wJ+imIW2pEIYY36r31
13+7S6wU1O/GgbAgf2zpuw3/gn438lqi98VP1ACNMKQWV5Kj0WXy2xuvPGrlafcGofJF7Uof0teN
RQZ2wU22CtmDplZs6NFX7OLvcehBkISEtNt7TnHnmDMo9nVX7zFg9UGNBJToWTVubGXf/92IAeDh
+UpvUuPrvV84/a+pPxwx7DvAyZUm8isBhYIg1d6hztIaRJTJL40oQ9Rkkhqx7Ve+GVGezbV5MCP/
WyWavZ9n6DPxPx6fVEUNahTwlqjwtYoRz+38UnoOdKoUP013dp+aBU1NSWTl48ECPNDdbr/4eL2t
VgPYNMTwtMDJ1CU5ib9HKF+LAZLlvS8kt0rimbH/RVGjx1QyEcYbj3fZVjXJVmHJSDjgNOullTDL
32tvgtFnJ54g3P4vJ2yf+yNsaCvkCaGKpDtI//lOVeIRIzJgr561T0pANKIBMTcbf19gN+jm9Qbb
RXBieLLpPhw3Vp3lVl5H5xEyVx3P9Oh1030n9QTPaB99XMzQCMNNt+t3cKc4hKBhjnowKd3GDYXr
EPeDJ8/0lWCQh/94lwGzP7KrxkDrlrYWfpTVUd1cQJsF3cejuz8li7xW+2+PxeMe2N4C3Dkep4gN
txsDsLXlYa0RticTzMgi3OR7PQCp0T/c8VEN1SXqGF9mNce1eScGj5jWyR882W1LYkplxoO9HmTn
mF/GbHy6OpApNXgFgYIHZdeqUasTm6eC4A/TnZQJ0xSH1XlelLnauMgg/m+SzmxJVXQLwk9EBDN4
K7NjOZVubwitskCQSWR8+vPRJ6IvOrr3rlL4h7Uyc2WG/3juuYV3ReoA73GyQowwzgxMwV4Ezpqj
w7s2ewiVD9yaD4w72RHQrCcWi2JXn162xKQ8qKLgtCsBaYj6BD6eyTaSuAt7AYqPq+9nNmWtVh1G
wztGcifKTbOYm3R/MS+65NOEhbYlon5Dh/lHF+T/SsE0tF7fBM0RgEMaD/cWe/9cfxIr60A9Qnvu
bieecBZB5oe7a9Ja65fpZ5v/RG6xFRX8zx45LDMhkyiVzBX9JLgv1VY3ETbjJkRi4Qsy4m/ME5CB
gxPuFPTuqAvpEgEnfchofP0XUOzrv2+QjjWT35NAdVhcaPQvxhMMw+xtGZ7hmm5ovbvdf8r7GWD4
NPtNRcTrQCOXbhpE+DHmwxyf2OAtOXjWgYZvxnP3cpGJAMdOuDTUV+gBwEGy3wzm3IEhcBmCMw4d
KEnA6phz36L/h17gJJ9g5u52Hzasz/nR07L5fgSjnaBvNMvYAoNkudf7NmjvruuSgT2xPFd4jCBm
1ne5j6bA58dDRGBreTzSfw9Cb2pXDPZmEKDchfSbEGLSyZlz4ZA54gMSH4LtcVRsQqbmAy7AfGgQ
504MPjwNzN7YRwu2wuRx9mYtc2PWcyQophg0sjfaAv7OrEee69fgDFRcmYuGPHPJ9xa5vaArnzd0
th/rwrO+ju0UF1GRhvOCpoOBGP74wS4IT/DLxDEuWNPoHgji+m9mf6NRbjbP0tJwcaHmwwIAjcuk
VnmRkEWltyAReYJj4uvb65h4hjf8ns41lGDasLzCGIFnT4J642gQKjc1HB5YQejMoNk29LqaRcpk
gTwHlhnAFsbmy94x8hKhnuVAYDK4sk+UvP9H5jmIASmdekL5DWlCrEEU59IkODPmL9mWXKooXhMy
czIC/d/6/M0SgzFYuTNzztMPTYsxDf4MMJ8u+MyZ/tMa9+PTe1STTDO1NW6NjDr7KkMi4YSModgk
1bZxTWchwP5e1tvJIIbFteWVc2yfhP9YiYrlxbs1GATAEQ7BFtctrgyGDSaDiYDxmxuA9ImHeh04
EBSFWcwBjj2yjX+TYVWH2nDAHc/FjII74Zr5LicLkThvIiAj4tjWH9sOb8sLrM8HuzBEt5AODHyB
nntMNLRkXBZ7GqHIB+k4U4ucxmTJbzadd2JztihBPakj8UzTmX+tiQ1Cwm5dVNbGQWTZzy6Rr1rH
dMepRRa1dVU1l5OTuZbT/WXnhyn4aPLoCGYTe6Hi3xUEW3fi4XRpcVE4hXubj3sEVz3JYDtzjJus
tJ9Mm/zMy7ixpXtlMdtCIhd6HYoLiAfS0X4TbzeNTHDVTwM8yL5QKXw/wW6ZjMc6ivvnFNumgNvU
dl1BM/OCFvzH3TG73iXyiHj70D9Imrcw4Zyj8wwFJq5W8xDiiI2WOsct2ZEX1DQ7zCIqbJfQkvWr
X+bANC77GIxT/1tPg2VgyncYFi+I2P4luhAqCM7pryc3PYe8T040A4OozB8puxv6RvGHHnEaKniV
R5M5/CjIogu3hm0bB5QCC2jrE8yO+4Y6YgRNhDwSrxMmf50eFlYw1B33Jg06CEui+jpEYN1fBxwe
4TjESsRXwoqtcLoCOPYub8ElVu3Nh9Y5NicPp223x1bLnMeXzMExxwZsoKanY8F6/7h/MDc5XMB0
AgypcNpA872glmZjt6tte8CN8oG7TnPioTrdCx2e7OA2cy14Qc/chipHa+Zuk+3LPa6vk6LhKj59
za32EykHLCrDwk5CbuVy5b29Oq9a0CLyYOwrdyjpotmOwpWeE8EZ41O2tlSdJLcUdITajtaJ7f+h
9Akqa3vHaZ+burXHn2nmaZJQCHN+cUTyHTmByTYAop/oU4EzbVjojJpwHfLKcAjiz/zjt+qWu56m
/3ipX2sqPF4JLV8QgGqwoGKLmnwtonm/wk8XXvCVwT1a0Wl/dPtgyxKB3wMn56tQBQdjiF2YzIdi
CXcq133jqT3JBwPhWL01Q+Zto7te0sXk/1ggc0OcH2ehRTnVUKT22J99PvPEnaVHobCfu9jWC74L
Cgr7GEY+PkdwiHNEn2vZ+8CHTJXutCTIWHYV8p5LFvl9yxG0dLdUmeo/NZlcrz5zalUD4yyorcdY
A1NbmIT182y950PAasT28UPQ96lVfB3WkCMOdgDtsu68/QKs+qjLltfOjc3e/Jq+WurUk3iOY/OF
WJM9jJkZD26/BwK3zmC5xNPrq5b/kNgvl9inaeuuOVWjG/7RTsaMyb1deoPgvc6TudVUBuuTEk85
6MSQXdbHY2zOCWkGmbJ6fKO6+Y/wDbB4HjdfezYyisEjZzNW55PDZHiCWj7c71cqrr/1+oovVEDB
OTPm+9Thq2t4+1G0Yg0GzTqpClsQ6+mKoTAYsCxesi5szuhAyP77GtStbNYQZztL/7ffT/Zgz0dH
STzXxnn5Xk77mPt07k5n97CYGBXuT4r20/Mk4IwKy4GoA3vLe7OF72bAowpi5Ks0k3NwpluBYFFx
xOMpcZCufXYSCjvgrilkAulWZhuMD5vTFIx8aXAHfmYu6oxiFWeMOif6vLOLI/OYvyPUkrWJZqfG
xpSWkUY6UVcW3KjYqupeebtZAGL8Lr/IwNZcmQ3CH+fTnN6QBsTRuzWKj2hc3iZVJrqrKbpKixik
s5E3YW+hLegdqIUipy82L9N6yn/KYHUUu51tZMvZsFZ658PytEptodTzL1Oan8F609F9ttaI7rn7
ZcRbtm+Jbrf70606to7+chHsB+/56bOb6RYjs5bq4kUhwlJSAAElYZvAz+/stJ2PC5O6Mt96Sb2K
cNuiSZHPmfDD3L3h9MhV3zg5eoaTiHPu5Eo5Y5E3itZn0UjftcuKfS+HxG59TfXeDTZ0QJSBYc0q
982tiTbDESyMCqVo/jN8MSWDN/iEBTkVu4K57ux3A+K9GsDIXdXWKdtd4dAit3A7pxG4cTlqcFdg
NcbbPf5hsR2g0Covl/V6EmIR1phiEAgSv8dxctfNEbBNdgMoS4l+h94LfhnhhfzK/UTwmUIe9vVC
3nEpomVmi9Mt3rlUHjUfaWw5K1SvKFZ5HpTauirc/bQRBWXbaF85Dw9kwxZICruwufnOz8cjbHGh
4zo9ZVMT+54GaLlXl1yq/BEq1SDEi7EkohrxofXsgsRWtPV/jcVkrLWnZ4ZBsyZvqw/SMzYPR3Ll
FbRLslvSyxizY8n40kma11f8vqwY8O+5bAP66fBv/Dja+7+ylAZOmKQr00X9jXRd+dK+iCYCqQ3q
heDTEnDjoRSiSK0W9/JAmAunFFFlVtfuSoIh4UIBzbiik6VgpWts84Ck+QbXwkJAbvfVokttRaZE
m26liK/Gkdme6fwf7T1ImacpTvE23cVb5YOv2lG6K0va8Ll6k0gtm46/8d6j78AK5f6OV8a9SL96
0Y6E7ycD5qIxN0WH5FenwX9YZR7R6k51s81QjGq+eTF2z3W+FVGrSITTUUJhfwJX5mPrsXlzvJLp
sIVc1X7GSVscYUWR7TJzMftHzxrOQZt6PP+6TarbzfurUrG5sSvsDTI7Kr/6tx1xNadAVeC3twhF
2mmE9no8YzLfCcQRX0GObnvw8FqMKBB2WulPNnumDQteZ/ZrcIFYRfFYGXb6OhuoXm6Kb2ieceY3
lIpFXu86AScEU+q+E2xI8OHaK/vRcLNHvlW/pTqIf7tbnDOG4OjREfGSzALoHFXYz0jSQ5JCZBlj
GIf87b9CWsRol98b5Lv/IoLD30A16xlGZjeajLp4mGBgt4gzhFKIjFFK5700+Jwj0jweNy1HtU5M
RXQDBAMCR1ILnOMMJ4DoUrBjRmEUdwZf7bT+5whcID+Sc3/nxH0VC9RMerWUY5BVAwAsmRAfpqlu
XN3JjxwtVIp1r8TzQPU6PMLtbtPiqvda9gAXD6kFJOdlzPUHt7a4Rg7xwsTV01axaOeSRRkrUDDl
+FFgwldFjyFd1tdRR1ril4otQOfVASHu0T0sl2OiUSVTiBUe5rmz2J6ZftM/rY+x799rocGM473T
ePImhjROWwc68XV1kCUYhCurgqJOEW7XoVPcqPyrNVhXMShy5rjEIHwh7yi4iOFVxAJfEXlXzXgs
3dOJKA5iEOXKuBjv3aRWIZa1U0I3U9Fb6ByFyAaE/jD8RcayZYlKTwAn+Vi/f4rWtDVlWmekHq6G
1E8yurWWrE3+SgVpGJOGE7/sGM+cLP+TutgWVGljGPdmuJazbTZuAcxrkft7GIOWdzACc5eDm2aI
04ZrjZotx7ddZ2mLoWsMKZYnzN5pzoDeuChdoPou6qwk/xc1qZMitVTChdHM4wqZXP5rvC8iyhCp
ChIqJAlsNFA5NBIX0pybnOBSTIMPBqfTEta9yB00YydUDeqCaT00nvyPe11a9V8hexAvMF60xg0D
/6imNmhgcH+lY+VOZy/hsd94ZuKznPirJYk1Uxq53aJZBNqPBkeIbESCb5Bge8icUrJn2OvMllkJ
HfOBT8cZ0UnNgwmnqhxmod8KATIEqduJravXQMZ75rcTIgWenvjEXdOu/nHxJf1cTNznBVelCgSP
1Hie+ouEpm7cP1UfBvsJiJvbKUY24iL8efdOEp2HZJte2vQLkUDhMovBVUxSRDmFBpc+pZ/uDndM
4fD0Gw/1d9i4ulPRMKDqmNEdMNtesPghq11YCoLbNrgRCq8rZ93u7XbLDBant14kVwEE8E6K34JO
2q/FqfRMCVT+1hz6VAqE3xoYDQ4AUQRID+k5xGOvX55+FxjmL4LBdN+9J4sEBxo/CF99BobjdxCR
WeMpeywR5J3wEyKRvAy3ccnSRp6tc6wp9uugxlaCDkpFQJz8xBjIWMIeNg9VlMuVIPFSrFhYEB6+
UMWleNCIAIMP8LEAVJEmnluSRsDuS0BfIvq4inSBHAuBX/q5gIBwuGpnsw84xJI3MdIRJcg2Jjby
0OhzgjeRIZYssxtuTb+FD8Y1uvAMvWKTQgLILyHMQclP0OdAphVtQG9PEQoy5EvBHCCCVKjFEzBL
Brna+NX1M3MVfaF3Xo0KLiDWlghHRNEfC/dJkL08AKbIzujJ8clAGvF0tHuyHR6EF00zw7GLaOeF
PuGf/tfA+7vatSdHRZjkj0wsLQdgLfSxYIAf+/XV5A4/Eiyr/nsi/uHEnpMbMEkRE4bP3nZBhFR5
4OvARoW/BJHdXj+KZHHa4V/KEQpviHsyIg38kNhM0U0kwzMQDgJc6Y+yMhRfWxKAYhfQrf7I3Npv
te6+ptZWpf2bJFf4otIrEtKog40S/2EuJvXUwVwZVw1QcwMEp1ha7GU4Nf3SHo04EPMPoRx0DTYR
NdMPIwVjMeOxu9yTJlZELB1GY/kswy8LIK68HOaMsp/PhNTzWqwHw5GWHNOqQ3QZpvMoS1GoeD1y
uUAw/acCBDrobosbrP7VMAnlT5cql4T+DYSv+KpyUCU3OXMorKkJcjs+ThQyJzYquXn8zwi90Vg/
F8EEEzY2s7lGgjQ2eNn6m1F8za828swxNlnqiWiovrM9Otbe0lIofQtONEUrlkDy/ptR2PCFDN4r
l1MOFFxOEYujT8PTky2T7mUDbR/HQuv3b0sY52bOW/3iYKT+3OTSfDxDumewtQ5PbJauqcXxlYlZ
t29sYxTzH19ec5pL8dB3CrX9isiwx+zjpg85ULcDBw2KwiDkTr/0O2mhod0tlh+QsnH+Jjn30Tzx
t6awp3WI8CQT13m0nj4GyypyhNye7d+6Z6hYxsNfKWfj+vQoS6AnX7aZz3txPiZgcr1B3Uk3zmjP
v/Flf86VN2z03pI7u9lE1w55vTFXmFf4euY3ylQ40KZwiN901Ft6DTuK+OpScwzfwdpSYCVpDvGg
hHMibpMLG5DTppsT//3F/Jzh6pbkG7RlSHMs0GaZasOwKzaguhLAIhuUoXNJuIeIAxUHobVW2RFt
wgJ/KuCDE2X0WBJson9rkl1tUppZCOYV30u3h5f1QdBuJ9u2X4mQUrL/OYf/Xn/Cvthh1PxisGAH
/i5bwvbp9PuX2yAOB5TF47f/Y0mQBvUk/+ANm7XLPHFNLxWuDJMphdewJPoUpo0I8EO5nK3DVWLL
p2kUgyx17I97mFQbU1lCLLa8S+m7RHSsRQ6AO5w78OC5X4UQRQ2ZFEtjNRPm04mk5iic2TNlIPIa
v6nz2FojTuF0TAZgLIG+95I6D30AHY08OKajgq2Ag93oaveF12lWzZw4VhOI2N4PCGg8kLQDzqsf
1cq+GXk3uSXmOd4WI8yMqFtwLZC2jMR0rrB/WmRZLoBLl9kVIET4iWBA0GkROHHHmOVQYtxti7FP
EOODrrm2P8uGxBhb/eloIJyOjz8lf0s+S6x4aD81KvUzp8i4M4NhPeN97lgUs8qpkl8d0eJXvxO/
FJt4MtCOTbbMvgfk5Qx8UEK+Q1s8GJsZKxtXI04tIOZN0rjjsvEaEh9RuMrAxtb73I52xytCZDgN
ExzFBV7ZqUUjwk5ne4Jjx+uwdMBGPyDDS6HkCJ+jiJFiV0ffGjzxkHLeaCsXYGNYizMsiYh/V/Id
AHlMlxXOhShok5p2cGKXBjQl3i3/zzn+i3MhJasZWNf4Gb9QMysunIKZu7QvJjbiuMCTz5icFdh3
pgxVG5zs9bHoDqqdOrkhq/ikoJKRnHrAnkdgvPLOStyAxLXVboxPCut8Zhf3hvNCfciAVOtQs3oC
R7YiKGpjS6nFuk8XbJ96U3jPNV6GmsOdUFJN4cOYBzlizZYoe54Y3xqLUtTH/eIlgRQs3p8vHdza
Jo2LWKSOJXdAsIfGubSkzSwLZqKjqevKazYiwuzv/P6e4kc+FO2c7O9g3H9MV5z9CTM7LSyZLNIf
GXO00Up3Penoy8ih2dLVRfJ06Gee+8+4MZlCttpLG5CRQZfvt1wrP/hIeyVUCxGsvvqx+rNGL7lp
IXg8rixoGBYe7lIrMgvxO7pITwdxdfnbNbZx/jCqLj+KAYCTXiZSHRqAtrDDL2k5vJySPnui7TnJ
NT5UYb/57fyaA0R/80cJ+kKfyITvZ/V6uWiRee6aw82/zCG1fBJwLQ6r2YL6Q1MdFV34pRuc/GjS
efyVAoG8smk1mVPcSol69EWfw8cgStA4a5pnUhybtMMefLwxtUnKnRcj/xqb8pC9PBoTs9wDfua1
l0d2SYaVGz0UHon9CaiEBlIYhVWCwf1P7Izf+v7ZuAXhWpTQo+oAVHZ0xqx79NLDX0VSjvNcy4da
s9s8wP6BkGXNq5kGld2099XOx22egq8i/xddfe0afjnVAD6nTbZ/I6iIbV4GX+bJ0VITZK3vm8pp
JgrpoznIJTTmRnGYoh5D/YpsMADmL8QtjvT1DTECbT4lmWBLraeCT9G10No7ANyfhcAACPLP+Vgv
xNhqzYB2TCP3edvfDSfehP9KX7nOdjqDg5WVkhHLwfAM2FmZHyKPKtdEH4MLvuftkS8/MD8C2FL6
KdSYPwiO5PZnvKR7snjm2p5r1djXXQDXz81k/BIBlKx6cO5V43+Q/G5GiUeVux0Uo2kVcO+WzEDR
hlr/5RXOKxjh5YQNxQ5akBwFFdm3yH4ClnL1UCzzS3ZpR8eSD5CxqD2dHAncH7uply1/23P8Nw4/
iUzD5JuxHwv/pH20Gx5UWZ8tF7GsoR6FQXtjVM7u8ikLCk9Z85eb1Q9HV+p9KLgQiFmpdZc882vc
g9XpEEqrN9nq2SWSsMXmb+grmXDt7jsbvILM3W4dktoLMYMpWu9KK2WJFkpjY3Kiosuht35fuO6b
0aGOJNQhPZVLhaIFIkR22sO4yjHfqm+zbUOSm7Ql53r7XJIyUC7Zhx90ZGQ51J58Uy4jFfqKSBSO
HJCwRCacmiBBPPBH7H78dPk+KIUPu1KE/rPYjruGQQMHLHXck8VhCn4FRVKdeJwmtpxop0/yqVhP
++3Mhh4pUN+2zLsg5dtD0VWmVnOl4qNy94UNcRqpcn4SK3GWi9UrnB7XITl+umX9WckZ0S8WgAGA
j4RSDu/FXVEvdS/+l5Dn44wZsZw4oFGvR35/buO5gqlmDtJnm/QAx06y3h0ptSlKJIi9ffrgFiAP
ByfjakuyJsNCIYjckfAOQISp7A+JA65tcV0TKHUJqbLl7/ShJH775guIyCD3Te0wSV0wuJDdCsHX
I5+3n/VOAU+dO1RGtB65T3NDJW8Goa9ggs9k/5eoWKHfIJI8FImTo/eguvfGfQe38mIIsEBvzH51
kmH7iV0MS/nBHUQ3DZnAuOVEGI22vHujIqbKhFlYvwwurnSv+blv/oQA5IRgBz2ImCKf8rf33urj
0ZgFpWqhVmS7UADlwfuHVFAumaPpKV/hqbU7733H7SIobvwRgM4GcgiQj7lhn3afEsLOt8oKakkc
5/pwDDt/Qh8h3i3CL4YvOiPExWi2SnKVrJ64eJwvjjEjsfVG2ddX5WkXa1IVkpHG+/xJmH0wrBSd
ZWX904XFs/aV/PE0PT3av3Hdwzhi9gdVObTr2NZMVxHvmXhBYjHbTSzVdLFaAl4NBTgcTBcgiwcz
MyVgGAgJHryJ0liXtMJ09T8FFR8BSsYSbKVAo8AUmOlwFlO1TZHjYOSclZEb/2t6DC+RiD07e4J6
D0yOUDTvicck22fzpjG5DJnXgbKuu4xQgnQvMpU5s7Mt02ScSc7TZws265kb2h7Ow84Xl5QPuOkL
d5LbGfmkod3FjGQQv/FC0clrDZAgsm0iFxiXs+P3FVTL9IbucifjH8JViq/i8y9lxnIBSpY5hPEV
NrLaCRyspqTgzw8aNCjgdAFLQ3cJ0YN6XLXJmLCYEQcqR1hcrnI7QlykB8k5WidwJrXDqN2Cumj+
XFV2fG/5nC9w9BFxONUk2Vqplysnap3CQGBWrHh5pYnWdWbPul8Jqxda2f1nCTMlLSv8PRmL/cff
7JfdP2EjciszaofAsYZ8Vg8G9RrAawszYT91vzQPIRfdJUocRbpRAQnsqnTxZkhJsTqCJzF0SHED
ntLaUQDS6vixiEeIo2M7VAfFETn+mPMkptP52S9Hg/rVqTF6B7U9gu/2zwvkiSDnc5HhIRbIJkWD
dWLKBPUucgw8qRan93cavEiFF93yu1qFW1226TIIolNwrUBdfVTVR5v66T/0yVLpKaTd+IBxHWwK
tN6IE1AiL/qS0gWdPFT0c377LN5EVJuWPG6ayNMbL6LN4GeoPwNCW5SxwB38FuzpspnX2eF2Nlwl
phSIObmEZEToF2YJPpInqARhrCXcWorfZ7UOKza0+kvtKv9rodrwBEQROMyNnA7Ui8OzWAWfma1j
6vdPh7IGa0oYr2WrOwbayG8Y0SokgWvRUhwypRW7Meu4wU9CF45M7OvRfICd6BbvJ8jpnFnuIfeH
PIjRIMT+rFyFk6Wi1Pv19o3CBS/gmxFdomE5aDKA57ylg7vmSvD2I8nN8DNTHfmi+zVSLvQabsO9
OyzHj6v0tkrezF6/R29vCNB6N79R7w6rcc1gS8g6cN/rcFkFs6u8Qt8L7oeoFtTxhG4dGx1IetnO
CaHh3txWvww7KNKuRiL0tN9AHI/Bj1rqGw3xgul/PBVdjhtXm0Zzqsh79gce13DrIXlWDXagVGaE
yf+9yL75Mb5VbNoyOzvqmiOdsNY2LZGR+2MRaLLXgvIeqkD6jn5nD5YhdkCjFCSo5icz4CJow03z
YhV9aJeNQJRWNOhtvlDfTiW4tOnvZyAI9IXVh9uALk91wsHNkWksRk5TmqwToy1EjNcWlrdJFYjx
Vng6dbLQP49GDXiI4/p56b8rbobvDsm3p51mo/VpceF2lL/hSG7HNHu1HvmN5oGmefzVX5c0dhs/
x6prWfbuR7t/SB0HxKNKEhc1zCRroPTan2dFAPkfqEeUL3v5gbPfVCtiQbcYRCfCUfTfU8dzsMcX
GcTOmG1DaaEPQWhwGGwbJ3W0jUzfdRQpoL2O+7TCq3QOthv7UQBjK3wTBEVpTsQIXgzmDqsdDl8A
IBxI4eXjuYkwFeHie21OQkhmRwHz/33EChZibTKLtmlaMKiA/5X91i+3SPbGreCVj14d5N0JFJW1
3AyH6DjuZpuSaIE3LnvLZPHysSSL/kXI4sn8+H7yS4jFZcbH9Lmfua5dQbXfUWCWQMqL5IFb+if1
SlgFw2lat7pT+MaoBs05uQy1MVVFLFLVWMQdmPK8k/0GXb+JJ1Yq/xtjO9Uv8ReIyBjUp1EgNBgS
SGPevFn0ph9rUHIp5fnwhWZSCylMlL8ZBRyszMxqMzdvJqm9FHlvzm7VKgpPQynCSD0T0+gCMZeU
XCMoQV9pP6Dq6H8WBoTh0djOLmiBMqgVzoZTKFy0LwbMBl/8WCUMxoEodwR40UnOMH0+ZGfA8Lyx
B+BBnsGxOcIXj+tmtDVicrHHoRL3Xw+FMgUzM4Vc5eT19UGqRdpBtWV+Kyt84tc42HHdY3MiYZY9
FYpFn7y1Zp7qc5g0yUF9OWTzzXw+FfrsaAzUa7UE6pYapxK9kfOB/dAzMwDZfuEyrIzlDBAGn+Nx
g0Pfq8X+Y942Tt2u3qr1bhaiesyf94GV09giwMElofO/8TBnaOtjPy0tASFioR0jrMp3cBAGA4Qx
mvvwSPYjxLGw4N5W5FWHgeFfSXtN7T5GGxrnapPdoiT4eE+e/T5c1tk6WfTk4RJkXS6l3tYTd2RM
mwkR8x9910r8l83mnKVp9x8tyjGHjhOh4latnfIG414PhwqqD6vV3ONf8g30T5/5cPvlWt53hvWi
OWuCctfz/EY/EYOO98HUzZ3nPDqdsFCxLhLIXXu7M8lWX3b46MGUH3L7TdJFbK7QkdL/YkY0W0t/
Us60tFPuDQbj1e9X5D6JYwXdQa3Cm4YPZSIXKT52C7cWBP6cP2TTNRM324YhuQYLbhwjPPSsNlVe
mYggEBDUwHsEHDJvbjL9wmkSq3Z9n7JYqmN6NAit2sluUjgNPxVWJ7NnL3scgJqhPbHIl9kn6xcR
Oed8J31/vgtSYAG+70hImpVIZGwMnOHEOcKluZIzO7SaWHZwIYkirkJ2VjnpEsQXuE7/E6UABELo
JLI27SjeqQuyp+uFee0E52UGM6iKXbWp8VQgf48WOvGK8BGTCAQBhs6H1HIgVmH/Or9gv4VVRH9g
btM2dzh3ArPGDeS5SqY5FWsod3WxfQvYBTY/r9dBGH0N3RbLg4rNDSlKGDzWl7OXJ8FbQZ4BSH/X
g6vq3Fe+MjjhD4wSD5njudWZTXQ/t1I5ytXWNP1u5r1EgKX+DGIjV/b7vSzZFj8qoR8NeDjlEkKZ
7ss8VOSKtsun5r87J1VOxeFDz/yZa1zGNJyCUweD5he1XX8sXo+RfH/6OTk8eR8Y6FdJtyFO4laH
rk4e94q5gHwpXHn9jGXK7j++kJFweP2oR3IP88oRJChdG/h0lkONEAMK+WOLfRDhDEC3hfyxt8CZ
k23THbMueLWuFruyvmp6r8pXwE4fjhQoC90D64m3Ha0z5oXSXSYCOtz3HUTXnU4fVCzjvrgnitM9
qLq/YrDZRWhuWkr42n1SsjxSWBCVaPb8UHT/gDYovgmbok2KVFuu/Fe9CjNkuozMJYG4DVmehRCw
+zLKl8SiYRPl5ROiw9dC6OCRMoxID9GR4qUybbBvIogh/fPuoJgeofcHevwcZ1FGF/NFSIEbcpXa
L+B6+KQdzpsRYNyrdiMsNlYjg1OZA/b+FObDl4HyZgBwXtQEBIGGiw64fa9dQt1v82WpL8fQ6V+2
jFv3y1ZA2F6ip6IOos2u7290e+DEs3lrADAsBcWjujb7w/M30x0DRg1EZrbuB6hYP0I/wDzZcwX2
l043FtpZp6Ze3FERUn6dxS/2nZxZKh4sT8Q7ZNb1m7SxzHAqqs8N3tzQqvunMm9pjqzuqF4GzhRW
LGWO+EVM/FrDZ6BwJO4JFFR3eqkPtGq9eDPBa9gyNz6UY+QwTF6VvPINCBu5Xj0GBfJhYDJG2PWR
zdQVsvFCWKYNI8OyYzAt8igQ7wMPMIcRgRBbImOHCGKSeV05Coq8zi3ejpYtOEfe33rkRR9Me+y4
dmmYR2kx/vW3jDrpms5886zhW9UeM8R6msVA10A9lWzaf8+/T++dPtd3So65ZMIRYEItLajwpMGq
ldUIoEzswToDXtg3ClKpJQvvxU3SgOWiUzAYhR+CdlwroHx8S7yPOq+cxsEX9JgN9UeG/fQw1zKP
g5q6NTaWOjCa5iS1WwHsyrbxV0INq99PfK+b+0dffjpbxFcNU0YK/Oks5XALGy8V1g0J3rGdoReY
on6klPzhMgNjylcMTFbG/E3HXML3+bNfRMipK65eN7gcfavP5o1k57d23Z2bAzVuQZXMLJarvOaZ
SadCe0Le+syONNf8M4sJt4zUY/enUAzDCDHYdWFICkblwXp/n6HWUHUyKGUG6eiHDKStmX7km1o4
024MKpwPdnvUXQqJ7YyI8C/wB6nHCDqxtxpyO95kbkkw1CPiLrvjs1Mm9kybOf1PPsXZY68SEbhq
HmzmpyJtaci/ApU8yw5fngy2Aw25q2q7+OPxTnXdNqYZewThTK8ykDOzR4Sc94wf3FnV3weFRMfB
yfgFTT2zh9+wxh88EvwEuBlolDRBYuWHi9Y6AhOPrI89T4h1r6cr2hCVDFi7ORD2JCProRf9ecKX
VI4ku5ymH8wFGGMzHrO/mb6EBW1WT/1vaOedsmpmd450itqBGVf8aZ5jIKeHtty1tPP5qn3tK205
e65gvz5IOrYyqZQMZSPEK7/fF/Pps1wTw4e74TkgWmA/KOYNN71hx5MINfqUHRuqGKzPBx4ErVFo
HvLIKaakw+1LmvaWMFvr4Vc9IqMNy+8XrDd6EG0vog5h+lClSqUUernY56q8KrhndeDAA6b5LKDf
Zhj2MRbfePxTUSUk55bThtWAGyiTZlXACCgPWRd558XHAsgABS4PnAi8FdTn6U35gY0We9v4qTMu
XYYNf7Qn1di4j0+CduYvotF+fuY1+H5nm5kzshdw/nAnT818+fqAL5n7eNmK6xgNLdVKSTfJWuLw
/qUPIPUGs0z8kJ63rLOrZzDpHVWnpcGJ223e+90hLLYawjX0fgCSQEN8RkFxW/H0P47ObElRLAjD
T0QEq8Ct7LgvpaU3Rrk0ouwgIE8/H3MzMTHd020J52TmvyW8qYT4ZXAn7KI5qIgna14ln6QOpUAD
VsRoaacABnK+wgT9bjmKU0SF1G9u7ifpDqlfVK6eejzu4k8ZyMNLFjnBEmtxwn5R9ZfBg/khi1mZ
DtDYO7A7TO2keT6+SEtIv+7dOmRJQplsomwxlv/Sar/T4sDdIixyZV7f45VyKhE9MhJxdP66I867
gfxBFlMSoX2Hp0Qu1DDkntGz6BHWgH31O26GzkPuAandXBRafG6nAOl2S/YOGSXqXRyC93f1ZLsR
WULtRoD2eVwQr3TsJPCYMnraDTIzBMRI1uUzqx4tZDX+MXB3qjHev9TDwA2amB+ec95PAdewhhjm
mP4zwb8M1Ws4iISBo+FT/BLgLZ4pil3ceLmfT0fmVZuAcBGzwfS2NxAC7UoEJtlSJ5/E+FV7G5tW
kgFiTMW/OD327zlCJCQr33/gYXWxzLAqbWFFwTlgjxCjZ1bz3aH9El3QTvgJElEmm9HrkkcIb5MH
U+5E/BuIo4exxp7BRaTQp0AzQFPcpHhZAR/9690kUFtekWnKxiPRaj/stwagswrK7l+MWBOYysG9
3HEz0lJVvk6NZc08WX68F9wljnFWboUR5BoKRCrbLJ93RiD/NqRnM4Osiz7iq8PIgoXl9Q0ljPOV
Zjfdqd6lyHL2RFOV7xXJ13rPkV+kpcN02RLv+b4xwpfNOO/SWRBg3xx62aN+XH5RIiErYy7qLRGz
+Y8KWKdMn9Gxkn+1r2ahPCrvzUFeDaBRn3V0+n4saWN6xCrH62wMVSNAknF1OtkZvzHmJCteN6LH
Iuz968D0y8v+Ex0lfDsftpnUhWMGRrc0oS8NvvoedicFGkkscR2xbowq/RPPewechLq+SjL8HDZ5
A+wXyC31NS4ODb8MUH4jL9L1e53eGO1VTmcz8gJcsy9hl6l7Q9teiJxGVIsZPd3qI1CMZH2wK0Bo
4iSZ7m1KmIavIPPL75wQ8mhCRICFUDpvfBXXkmBnZCOensASNAjsUTz3TvJ3KfZ5BTPFu6UnXuRJ
Wajr7lvesUl8SDZdv7lIaArVP0Xx43OK7aywe0L7ynmyM9+rOAGVmkbtKRE3k26XcJFetFsxrORb
9jrKTfjaXmSb0bZ7OmITvo2AJi4tFhBYQzUDoL24qDdactKQA264qpLXsWaLGF0DOO1NVddopZJm
3eQ2bKwGyo8xw+R5UVIFsniJbcsxXc3aRT2vlk/Nlu6XZDNMoAKW36vY/ptw04sWHLdOFmYZPh/N
ZM5bLvuGMRXIded4vzX2vO/42IBwIKk4eLr1ZVefnpPwpXo1qyJiNyFtIDH2yYQ777MvpVHCpbd3
+a7SGO4kedOzO7S5dnvMSLG24I6JoYGPHZJmjLGqy+lBMU3UijhLNtpaRCwjOgN9QnzPooBiIT/n
3HjSY0IJoHQ0u6Z3ijT83BOoSZosN3bJN8taH/SAH3qSBfEE/uW15y4hjCjGLJP89ms5m30IhECo
RO9Hj8+d0B2MSai2awMZ1+syLwhZSJ/LCBj6pYRPaVVVB/EFVJzQSXpN6iEo0KrZ67XXFC8HHOHq
jA8Q96Q2ZY/y6n+V4EUoAMI4xZcw7XQLupfIeMjyOv6EXRWwhseLbmyTY3mSsJeEzYDxSt5AMr79
ycUBN3sVZwHMuA87OHL+6u6gC//U9/47WXz4lIaxUV53/X2XDSK0GIqk6p/x2kp6432/M9m8FtVd
EBl8hZ1sejJVxWkRAGGl69PdQOQTIHGqHgSCdqlmyPWZi1qP9U9SjFxFCPWOsQ7PGO+Rbuua+9K/
SGs8Pdm1XG6Z/msO54I5Xsj+fcEFlc920s9k8MbLi10pkKr8Mt95/t1J4BcTcd2MfR0GmAmCVGzK
jRMrh9cTXwG+pPwk81+Fy9Ecgt7E93sZvIa1ChEMgF7eADWTyUxtwGOLTao6ZnZIK/8dnyPF6plr
hh89cUpl1LgQB7PASZRuuGrgCyzBCTK3Z9HN86jk7O8oDuqv5rXhl2By0a1P/YYRL1qDIfgVwn2r
X5fHyVJgwwg5VfNPWDsV1AbNCSn1Y9LRvxDrAAqjGXoDcsQt1puPectTZjX34ggBsiX2WGKhdiMX
nmG6JL+/n7Hq+wTY6sDLIRNcvxdvixQexnevwhjy4l+tOESE5b3DyFFtfSP/ZlsjntJX1OthMWwg
vtTMilQY9FEcBDVZOMRUvu3e08Jyzd7MO0UMkhMqF9l6evllCoVtV5Nw+G1upT/csR2GOmKFOHFi
AoYPmrg0XS6XAev8AI/hpOpyJD6vw8SRNE+64C3whtgdk152E7wimAhpaOGB50Og5MG7cHFq1R6T
/XszMS32QQ9F+Cz9fGv8GZ2D/IpcieZ7UGHq0AeyCRRxUrboWxcZQQpUELv9FTXLiy1v3/kXjAeX
KD9hP4VZLWENMcis29WHS9fc8OKUD/lnEtb/UAvs+120gRHMfzoU41M0oQgBmRVr0GUDjRdBSVOY
YPk9w8NQqaT1u5fI5b8/wWJ3Y5cJc6+NeCGNo4ADdP9CrZ84IIGcv7cBn+trvFs3ZHnogePaRST6
0gi7mCEcNN34nD99COS0tY3Ol3sLH5kgO8oR/EL92E3y+2TFhTNIaEqc5OPG3AUsLCw9g3hY4rJ5
dNAihxInt2Yb6/drhpegPGPjQyUFq1WqYKYLej90J9i4JKcRLZ6QoHlKEUxYVzLhFXCfYFGhhNaL
fhlSEQ6ojn2YNTlFPSQcBjSguVci/JWweL3cridt4Br1zmB6zDVRhag1gEDFz97eL12Q7czO/QJS
0oFtmmNN+DvsWeLqb7/IPMLCB2Ih/FxYGeZPObgGMOe+pSEC5PkHxQFbQr8LQ7QUfaLEXhud0/Fn
EI5xlwsfcBsYtiKj5lEtRWq/eqgQ8mKL6J16mF9mFOb2M69H51PsDTMa6X8DzPCyInAAf2t3SsK4
d0tAf7oZRArS20bOQIPPvJsIR7XyGYYvO/E+gVpE532tCWwPswHrhstUTt8fi+P/0TZz6dByMQyO
eTBByDmVM3J3mGuUj/2qtvU6XtNHj9JKNk2TpG0YmBodM9S4KpsxPgtOJAP8mimpzdxNnz+uQ7lF
tQMMO8HICQZi2H1ndzeJKIdZGTnfE6ZTeY3DiXGdb/K1HEcHdAof7IrdOSaU56a8feA9tlmK6i35
J94g3vijP+/zO3EF1FmciXuMvrhxCKsYhoBLsa59k8dSrpk8tX+oSbBx4W6Mria0PJIC3DkED4yD
hwfaW/8UDxKGUd+F1VYiVsOrB1cedmYaElduqCuJnMxQF/xvHqroUrGrTaz4ZtzkKojvtHSA6uz9
K8xDvAPn5YHpun0R3CYDV7C/75/h3KLDhFqKLBxY4sT7XtwPW01pd4j1/AOlrDRXEL0IUOfW7YuN
KDnxdYSIsXQxgbt65vTqrGf9GwY23iUGoX81QZN/Hz7or4IVmXRew67ksIWdW720GTQXMBmkXTv4
4sTPO3pCklFQXl3IhnjNAVH5xdhQkV0HeMKkbezVr5n2XDXmrFIC80+sACHhiGF3aueNuuCXivKN
HBrunDgPxZLxayRnRfQj8ajz9Hnfa7TZ4DrOpLEU0jC3Zr9qsEvTeNbrHA/1tKI1qhdAAiq9XLnE
CCeu6appp7/MT2FDBG/tmpv31z3pXpm6fbRJ1FAlnVs75EUw1H8x6XOJw7oD5BpCGyJ8a0NF8tUl
d3BxvzzE5fMBbPJBjn+uekavALDguQTRe1VWgg6oLIhA/YI5AzI6dLcZvRytx8DQkXmGZDfnzACP
neXM808iDD0e8NA5CZJgIm/I7JuJswv3Qc0WwRZoLnHbg1yD1bl0cdEaldQbxyZA4Y+xf+MuwmO3
RsDRHiR2SGTbp6/IobaRzjERYbfc8MAXX+DbvDQ/9APljTMJYjUwwt0/8SyeAzVODFxOI8QpsHgU
au+7Uzo7Aludfm+YJOBJoGYVwIjcTv7xh6i34suKuWkHl8WGgWFTXJOZyhnkzOSrPmF5tZMh6CHU
erA05UQH3Sje2PS8j0lxLwEw2Apq2uqq2pa0Bo/hZQvrLExKVzOdaquLPkAN30iygVhs0+1FWU0K
koPIqndk2WmKbTTx3vSln9mXx0INbK8YPl8DMyTTpmK9aCEhd7iRXSBQ5R+dPy9/kfg83ubne41d
gEyzDBYa5tYIVGCrrBn6ItV/nS/RPAsN0S6QfGCC/Czb962+dqYt7fAB8eAn22GtrxCYXjzpllS/
aER9zDIQbCRV0vcSqD8GaURXBeF/EfYPRkQUeewhIOQr3SkgukAx6PcXdBrNhgCN19Mn+ev50xEO
gq/r+P6lJbxc2SutvGwacTZC8+lSNKWrbCESGoMWO1oWf6wwa6zyqgjjBgDOUzIq2+BaWT1wbRY1
J8lGXfFEB9Zs5dv3npRHna9dctsXk0C0hSzJ2AdBkEQaSIC75lquT8JwYsgBI9WJBgGRRAoPkPCg
s1CqXZIFae/F6jE5mhhcFHtoESei0GcDr4Lj7Ez0YI7xkoTsH4hAFIc5QFtEPuR0gG4gju7BT8qF
l18CokKHxYSSXCBfAHyY9tyhBg89/vjGZS99vQyjmQAkvhrlA7Ph74UuqtQwJNlgPDzSdYdlC6Nr
A/fHKgoYyjeiBXJAUfrsP6MbwMbz+yY2w1xKzbYbwIiYRscJ9unAlkDEqZqjEh7fMgEtYJNRnvBZ
Cnw3YvASnFKej29TguL08BwWGRE3sc4Shp5IzxUzbgLIOm6EWnTtvk0DNIF8Ge/oXpRe+pOtJAMC
YmgPTApPjPYaRkrH4DHBy6H4KSxkVi8jxKbO2HvIQzoXsJR0i8lPABc7EZq/VXxGDMV//nYkLd/p
kwD8YM4G6J+nLRf/un8CFXap0VpghLuV2U6JiP5Zd+RNUxR480ij6Z334KVfG/akYJnk97cwbUTx
XDZfj8kVIXfB/IfE9YTGRILOZyJlskKQi7jtoUP5cLjD/je7yZlXrUVUOROL/0t1qFD5DEmZhlPn
4g6FjVFRI57hSM8StdPG6RAl6O4l2UbZFsncN8Is+7lFuKAOihamxrxGE0qC5jrfViv0XNIW88Lj
M7KtFleEtlFCqBnZDJkxkGBWWGdQHvWa9/2sxM4pmiO8MJxh/VcjQIWplxb9rwkBOC1uH7LzKBoM
rdxZ2+r2pDVfEjGUrLEQNeaUTdXKTvyuOsCxxG+xYY2EuFWtdDJmHaPA6eDiWaOgh2/+KAduqyUB
YAVp6bLaoX7UHXrupNl1zxDBMOqvJijewefyZy4AZQAcxY+HVpMOTcDQjLvoaQm0Zzazr2EVOTVg
NJQ3751ISFYVYgmtwOFjgBrBeu3G/L5/3O+o6Qba0cLXRxsfK4DH/9LkmMOnqrQ2MBZPvLK/PwmN
lGZoIXUM7TirsSwHL0o5+9x+ca8pJEdFPtDLwEYFBf2DVRAO9Ay+5oYJnwMdBarpcmdW+e4lhqZI
Q0wQizCmIdcxab3lLIrWzWd+Ma5Ks9VKi6qTIuDHc/9zwW8yI+Wb6M8p7ME7Pmnv5eVl2tV3Uw3h
t1025/TGptXUvOK/0/kIADMMQJcxQBhb4pt8jPkgRVZjzDMmdlxwtfeuGGZ4hKd3OkfTE82UGk48
lBhvWw07Q4EaYPRL5qsPvO59cq8wK18xslwWuCulb1CReKUE/WsP3BUUB1qYOLYnNYP+9EIChOBY
JYQzqJdMRfYNHKoXtxSPhmyTwawlrGqfcxtA2KkCAuipWNgGwT64RQtf+4uGHeM5XzAM83HSHi8r
Pn6/RPTb/2t0xBb+848CXet/oyRPEm3T3CCUhfbBBYI3zK37Q7sxM0ej9eQW1E5d6+mkBCIeffoD
0kx5XHuChKW8ymfCgujNSB+sFswJmOaqxjEYb0ty/pDsFSxutnR4UX0OGJQtatlq25U5eAR5SK44
E1g4KbGexhd9Yyuxt7NIvE50c5nLjQnCosWkaQTT4RqGYYP1aU1HppbuAaAEcmIUS90jL5O+NtEb
SNSX4lp+OeK6D6n39LOoAqrlZ90gj3Pa3iFAWWDS8wSyNWwEJbg8u8lK6O3huSlXJph1vWtlFAqW
unhV/qSeQrrUhtt0G+MD1gNUcYO8eEOUfmfFPfc+rc8oqqJ0lKaM2PC+GBaZJuPvqnfzZUYw5lwz
p4nu58WNL+ZVcdPgx/n+ZPuONZVudKhiz0CFHIC3t9LsUpEaYKHzhHvSuEl9gWTwh0mUAb43rraZ
UPLqeeMmYMWtWYsyIrOZgQLf+zbHHH6B1+5zTPNglBCNeFpSO8JMpuQCZj7S44WxFsL96dMKihhz
snLZc5sA6NIqCbol7oZ6GSGGvkobhaQabCUfN7u+qh2WkwRqWdp0Gboxxh4OKdFRO5oChpM6xg10
NlNszS7wDtjqM1+TNPxFUwf7pv0C0XzV7YRc8GpKKsR4cjz66QzZq27VN2ExcMec+nO+kqhXFLEH
ksr6CuKC+CGUdp9ZXIbcmpxPERGJyMthJRXYsouXRuEd48sz3OQ9tmI47bXqR3vQ66Gv7BSHQvx1
xWgLVl38vZ9ecf4ea2IwkasvGEw5VIRtYLdoPI0oMBZMIprOTm8W0ZGVLE/TZM6YVpsIAiv/Etko
7Uhr6Z5+RmgPKcpDALpBghZhigdOZD2WdkzN9kUn3g6H8ru8mfikHORDSHc7suQt2pLsIfJ6MRyb
LSlVC5DOfo1thYTEfhsbu5iQ6h4H2Py9KzVvAF/5ke7osWS8GVvup4JL88noM+eVKPFAOfnH6cpT
U7sMnu0opps9Cqbh3B7MGfZK8rw/Hhj2YCU+I0tuyygkGemx1dBxiZc/Ypo/wsJ42lbyRzcLVzms
jdF88V3G36WW3hWYEKSfehxE8lTHypDZE+Dn/BaZ/0o0mGSavgkFynYvibGV9NQpRB3oEnKqYq1/
dx0Ju0ylCDHhd1sAAtkTE/95e/WHJ1NyNjWXF5fOf9BSq4K1BXZtB7ySFTM8q4gm4G65++74P6q9
NqxZjqA+N6hvtK0MpIwL1VBBOhihH92jGA5pftTqIzhOXsy5Nk6vY0mdWn05xTuNPfIkHhwIAQGw
Fn8rKjI/6fN22V9O8aP1JYo+4mjOIO4q+GenhOgNsFXmmFx9OMILkZNPVxcd0vfAIBBdC5ZypK/5
/uUhxZL/qeaaIYgX37Wf6qTZoMp0sVGIpB9wB9DqmxbNBwa1dAhNnUYnsvgLOI3Vdy513AwuGlqF
1vhhXBx2AW4KxC6sCkYQ1U1NZvIZuT58xe9zjCurdND4kMcrXUVmddnBKokkCUwQI/TLwyNXPpKV
ZBPQhqa7Q6kXARp4Jt4o2h4s6r1Fl1TpU7ockxUKukPKGRwC+rJ6UW7RK+D+QffRrJ4y4D+V0eoo
iXAFnC02hMkP4qmwouHNxcAFfps/hmu5mdCuPcdwrYtqo58HnTOcvB/NcWrvfzBk4BJ/cHsmn0Dk
Ib0enx8ddMYo5mnPQ2a6t4SefN81HxpzZ/7iRcQVvqrp5QsMPiMmllE1j0R7+MzpX6/iyYEkTEhp
RNVsEWCJe0S9I56RdbQgMzTlcbfgY+AIUcgRAAMhCJ8A8xWf9fMMCaeIWEujjj+MdH3SJY3KF/5y
V3jo6q/O8aPfTub8c6JYo76M+D+cPM+lLM7IoJGFoCHpahIv+ZKzZnnpi+n2I83w17wlvnVHk/FN
DWuEWE+kW7nzAglD3k+2FIzHArNhX6AfsWLNSdQ9M66wqIF/MKPMvjC4SzSQr4V6rozDWw0yXBgr
mi3AhQ++iK9b3xHuJkjR9sQOICauuFybYPI94gzOL4thucJtQoAIbyhGU+QQz20J94hsnjbPtNuP
a8Z+53IZf6FIAtWtV19ErQ3E873+WJ1regKD0/ayQh9kblC0RMhQSLdnOUNmVZvLzcAhzER5/eC9
hDCCIiTFJt8Pv92GJsC4ah4/8Fsd4THla2VONHoRqviHC0ddVo9+URyiOd6oLUy5MUN9IrqpK+16
ytNp4iI5023S6VXfeIXFjRT4OXgEQovcZicEdM20gDhF74Dax2q89m+UPpPjs+41e8TyWGHMqzmX
SPuXl2QMVDd93x3rHU+TAghB6huL7h+yH0eGiLrS7NySv34zWWGbDS4/+T+yehr2GbAWjCDD3BY2
6Z05adEcW8KSpwktg+Jeth+UAbf3tl9rJyD4zNJCccWSNfcNdhPtZaIX0DottHV7gtDWSYeSJnam
owKV1/m8XDfnyBWX0Vb2IpN/6X8x/GkN3gkBCNtL2EMJYvjZfY4T9/mvdZpzheDa/zif7ctr6ATv
9a4ynOdCPheUf5cUBw85UuL3Y6G2ax++/+k90ZwDyJl4ymfGRoB9JI9HcC+44ALG9edZWaczYjOe
c/THL18DCwq1A9V+j05omp++tYP+kwVu7TyFebWi7Wve2L6AtCgg3pWjzk5YAnoAybgEXOH2XNDY
6qc6lH5F4krrMPvNOeEeOGx3VbcZL7Ajo9BYdAFIaHYYe3x0IVhuMrdYiKMUQv5N1+pc/D+cI5vD
W+XX95060XhD2ItWckgc5QXS0LkVKVwrHj7LeWbM/BURhD/67v03cvhWuczmIDCPkiCWLQMZzB05
KfPmBPNH6+CQKmByUxGIAFQ+TQUrPdHgkANN/mB0iI8ZirGNMXuvcqTuuGGQp6O3wsu4K3hJDIoJ
IuL5N8yP9BfF3NjCLZazkVj9YbXeEqNWLLJDjvIPhMp5+v9hCb5OBit+rLlx/Byjf5Ar9U+2Flsb
+fVzMZoZ7BIXrRCU1+HlxbzUcHLm207vpKdDNVrQxuiOUDq9Vi8fNIt5TjkUG77hzavfkI4JAtIv
3nA/y89Oi3z0AUI37SRH2z8fyIzAr/QQ/Uh+wh9S7mC/iMie177B2h8AceeyYuSrA3lvXKs394D/
Cbhdc8JjnAxYq7bgUQ5sS9soB35jRlK2w59PnCuEh2hLdmfVg/0kdA9X9Odc7XWWtx7KmfSLfoyr
6qFuMZspXIcraTUBT2UxLet1iKL/F6EHDUmb4hJmOw/1i4BykDCiySOr3fTOBFuVTFPBiicwKS1A
9qd+rUsVlHw6p/nRPZiEYqO97A/NxKM0XP1UeRLS+p16VGIaPi6yK7lJkgdxMBzKO8aZvAlN70Vd
7lyWGWnrfkGCAjr/PZInQq3IRlhiV9nXfulDaWVzULYJ+9mAzbm7Eb4837bhDL8lQm5PC4B9sFAE
H7YlNwdgIcluA4qutOPWKqwPQm3wG/C2xGGDes7558df8oexVrhmcNvn3y1SMYaJ1JYmbuMRTLt4
QkJtyWUnXY9vNTvRPs7xIvPmoK5iOY3Ue/rLMyUGlTHA/huwdXWnhdUPixNQFo9NTcEew35prvmA
FyfdISci7qz1axjraTcXj5e/ZpSSg2ed+WZ7rrB/38oduo2qedU5Z1Mnh3CCSsMpmzC6v0dNVfGj
RwCSABwCmD/iXx/S2u3R0GGmXyP/Ic60ILkG/BtWRUinqX4Vj4i4snhZzvRwkFfqit3kyLohl8N4
P8GiA+gqfi3Y2MgvuQbXBZh5iDqTfGZH2wgelI3pgSgX4Qkpt+axO2gZQcU6BTn5f9x8YqCesIIl
JS4+j+OMaWv3ReHbzBF3UZLoOnylWFfSgoryLW1+l4Zmf/+CgfOT+UQiRCW/2LXqt+e8CC8q7nKs
Elwz1LvmnzjX6cj/cWOBu2DE68fICKyu1QEuk2KxmSzHSxCjJPpZzix1vNs357Y7NY/RZHTvblTT
USLIoM9CIMI7ATd27MdGp8cCUaoMd/ngv5XDhDgKhDh7XKSzavvsRzAVWLd5ZCT8GOPYyN8hLQD9
SIA69VepngNThpOluLx8t9+wiafa6b3qz0pv17+T35wab0Bfm9xRN3E1HChQrLi3Pg9GRc88yD6n
hVbr6xSRzeiVhCUb2J48LpDFVbVBDhHww3YspmRRDLvzGlDABat1WaO8KuX1V1g0pQXAyWvB+C5G
sycrhJSPl9y1aEmkBD7sljtxmV8FDLb132UhEW5T2CYDEEsApjlcAb593Y9hKiWf/PAJ+8CQ9jID
Rs4guu8jdwmWuQlYOaTxqiDPL+CNL/4QPpN6A421jPwkYHHRz+UYsyCWCl3yMQBsk+Xb5VVFqogr
DTB+Hz3t6pA9kg2TFbDPE6htVgeNw0yg3iTCF+dfgdSl+vrB69X4CAMLuBeWFJmhuUCH/mCy3JH0
pY3iVTpXp/8Rgra0M3Osw4vsr7lKhVUhgpx2wbdg9kxPOoKHfyDBxG4YvwWupdoi3bE4mj+5OzI7
+M3wDylzdV4RsJQeLuZuQEx9RlGHLi8/qmyDI7mXInVscOkfQaEYEAmwRQAz5o9LR8LLn5Zy55kZ
jPmh6mTsm4OjmNYMQigIp9m9QDzHmb2L6irBLl2GA5KgdIPIvx8pys8OhzRVBTJqQYgkac5rXKic
2yXi6Oe8SVwyG9gsgW0XK4o1ajjGjQVEgdZcNZ7KfgUi+LsegYpX4bihi6Ojn7W/nzOBcyTIwZMC
aSU+v5ICVLWELK2L1iOdqoP64aFv+d0uy9PHmUcm3bUDCQXv572aGtKMqBQEBDliR3j9fNVGszc7
bRHfCySH+Aoq8snvgLMADX755TTNDSTrqTeBsJD1XZQ+ML7WSgxyGaIy6wFJvRwl/cftJuEwktwo
BrxSt4nQGBkwmEAC7mCyL1a8HBcqwj5u0iO7ucj2A7EMqGRs/YxscM7GozmUEWrO2KvuvI9ISIEo
/wQEuwvm0QU6QfSLJaqTes/zkFF7rgnwqpZo+gApr+nauBYP5RTho54D0bpvsLVrzbE5d0VIywMy
h5i+88sdeTJ4p+GBF5SjIzlxS2wSBtIVSAvIItxd4ff8/qOFTTzV09mBsL1sIoo7uRS2YTjmCoEo
xms5s1OU0Rxxvh4U7UQtMKax4bNeCYFgGzAoncNhAzb9jFswqmVOFpZZ2a+f0m0NLgkUMD6baUqr
CA5og2hWilBYx0fTr7kf56w2eJR+esivqJ3aAvuoE1HzGiKkdoBuXB8xjevbppeLLPZMU4dHlezZ
PEk0WAgJnpvYcOmASVYIqU1C4XL51qF8wyJn0wDNAC2BeJqTgLwW01N3Feb6im0osgPTJJ36ncx2
miAx3edcAUsrnZb0pWE1EmJHCfciskNMl0Atq/hPv8v9CisAJSxdJZ4YRlwZ3D1YJrkRxAB6/bV4
zofK70Ls6vx5/epLd4sA6Iecqq+D7CJd8KXCZLB/r5KdGkEfuQYbSbYvm1Zxkrv6U9BPfIkZsPCq
/VIQlVVTLhoq4UD8i5f62Y7B6RA9gzYP5IdOYgSLeYwxZNFsp7GwU98hj0JZEYyBTaI4f+5Uthel
R13E8FCMnD+wDqyhXhZnihRYeu48Ab5+SAi5HFI40++ZKB9G3u4n/UlDTsvnh+DD7SXoNTw2CVb7
iortJgDKgKIo5jyxGcdGLG+kLvoKIQfMyzOKeo9yhDAHsKWTVpMfgUhOWQF4jHDjMI7ZL+QRwmf5
ffR3TDiQRYhyJxhbGEZhpKBqBuxjISJfdglo/9vz+D0yvUNFSkEurKXoj282/biXH9EjQok9LqRg
xAFYUaye8QXQkHUi/AemJ3oV/hUYWAswBZKI39K3c0oIoulsNNgAcUGZ2uydQAlDOt0KNnVcTxu7
0uHLUnFzXv8bajfd9beUekz+7zza0fuLfxMWehNGNhsQCaJtXbKMhyAHMPgzJksQ1poIv3FKIMLt
g2N3qh7ISKoX1Z20uhet3958bp/7C3oW0r1aZnGS+RFAsunEMo3gmfwkTfAmGGGA8KEjQdwF3k5X
085MonniLRtgkDetegVGx8OCEbQpn6bi4reLoAfRjJxOt2UIdvRlrM05Cb48g/SA15RnTHbidkJv
NaemkjlVoyw6aNc2MM7sSaWX1fQ56bWIdRR0yDgAF9k8qg7EwjXDrvv+FUB78KaigveJn5AW8+0k
Yx9MDGcaIOzNiU/9utFcXCcXWxJmz9FQMo+VX1ZUDLjSZW5gh4VQxJYm7BUyYYRqtmZIe5CwEn2R
l+yGyqsVt78DBH9I7QA7JStlCImxkIpwgjSgfDvdj1wjGwn1lM5omVZzVSL0ddzlpPK96sWp0Ldd
fSMYp3xucgX9L1yjyAbAzpu8Zyphx82OcHhVCggYMuJFrp2iEv/fggCG9AKROaVf52xf6JE1Iu9u
L0pmNeNG7KV5y2zZrPX4Sn/asvlBbv+kJ0Xh7XcVAEwgkehXo8zCh6htQUOio4IOwLAmA3hew9W3
EIdFRTBg6uNMxYIgK2dJWXcEoBOFiY/i4uQptJoY8lcogcCKZjwCk4D9rO8CJhDFbc5tUxdHbB4x
geASAl4PWnRZU3VaMrsbgpdj5JpMtATzPREt2Cw8o2usV+IRVkZGOzVvxniGyu1R7wJv/EkoMPwI
NZgUMMxNDJcOkI6FSgV6ADcs/BqZ1/LTsoqLoCMT31sKbdQf+6+LeB0ITEa1gTmk9BnF2EWVIf85
EQoy+rThZdb1y08RggsLfVRIrMfuud/kK1G2VNX7HEWmIFKaW81CiJDumMMEMUhvErxGu54cX928
OIt7FN8p6mNWwiphMnIl0l+0T4wxRhpLMcpTsH3lH9ofTZhj8RJrH8nFq9zpijdFBn4Rzm8hlCpX
0e2svr3rRUowGdGDdMAd4WuEC9EgVA4GPfxsssK7t0wnW0T3L4JujWtvLj8XROTIxlvsnH1jpXrw
aWcDWZcTXmqrkP6KlgrZeW13LkiPFOpJIOBNAf9NX4c3wTxPX6h35hU+PLkE+njpLdIzv0CcQtLN
gQn1eqt+0POD/TNDE5cP/0RkxyVILx6iK+3/mVXSEEx5BvAcqsd2J8jehXXPovsEY+Mmstm1aX4W
iHXZbXp5mlaXH75xUJsoK58/5nhdGwkWEdvAGZJ/kavwCjqVyFKz1n7pB6litxpSszfuh6hu7UlO
iA/O6VZZPjl+u1HfQdM3CbqAmLOOPe0EiKbXfuW/Fpi0EHy8Hvk/uG4EAZlsS68/4fepbweGZz54
ZLNuuCKX8ULExyyqHJ9qYXA3Add7/foTrzCnwCViB2ytij2MLQ5KBBuOesaw9W6WebPObg3GwxtY
T8batgtYHogGYFSSoEazyrFPO8XfedOBJ6nHApiwYY0y/i0AswktLnilGp9SQqW1IMF4aP5H2Xn1
uI2oW/avDO47AebwKjEop5IqvRCVTDFnMfz6WfQAF7bcqMK8nNNtu10UxfCFvdfO3nv1Nh8xdoq2
z7Qy/lB5CzZujsGT/KzebhgBlOe69WY9FiVhL5VY0qbRLX3taKyr2lWjC/uhojn59TMm74BLhT0Y
QrG6sRmvJxB0PTiSZsd/zmXtRPGK7xtnaBKe1WzT3raGfKkADT2ZqyTwxiU2C6U+UfGIiLGIvrRN
5dGKV1K+wx/+kaH4dXEGQS46xy+CbXwGD7cXYT+yQvOyT9kb1AVfpyrNzZN80uRJ+NofOLnHdoOW
YuHvr+TszXjPxa7RzTDkfFVbGswT1m6Wn+zG6HhiVxEYv9JQV4+QJNBTCL/0D4aXUCkKY15+dmtN
eqjX1Rw9FtxlWnIZacGREXXNxmbdoqwglhvgJKgR4pEfmT/w9n2ueJT84tEC5UE5yDebpKjgraNx
Z5TndL86mmZWh2x0mWqn7woGKVxlxEIiWMEjTS22oI+E1KHOzaNE4RgiOJx37yRqU7bZsmzX2iIM
vdt2WBC4C3l0Rbs1OvoT6qt0MyrbQjpfd+nLNVn7a0Dn6ytvtHqOZ/6NiQRLmUvSkXeDiAxtwxZp
Eg35+4iGci4v0gNTM3o6nOJ0nto2kRfCBXy+uLDwkyErFdeomNbRunjUOgbW6M+2xiurrj7F36PH
c2ZAuGHnTKEKjwEM96jyQm3ASzteoaOdDnGJaoSQStbPNjasqXABt8I6b4G2FN3pe7u3XtRFu1GJ
2J7aEqbqAe54cFT88VT2jI8WD8vv7S+2rGnRGSGVEBHkUxbZvrzAHssUa0scMNJN9pTnYhvMV1rl
plCcAGswTx6ixYS3ceFhsjfYd0u0i8hLfL75mCuCr5PfZpF6e+xzjwIjDd3mCwkIw3ltfgMkxZOV
qMOlONjqFOiOxRAHDcoMbIqTrATBgdOt5ZPB40IneL77YG2RugNJSUsAxO/ji+Qw/KckYx6IVnsp
c32tpC2lbLlnYAaNQFwzBrgxFPqCus4vyQYCum1Iw0V0JnVLzXsXTfZZeGCgNKx4NuXv4Vsuzs2V
9CG4gi0dgFPTz75ChN8H/UQzxDxyhCHL28iGd8kbnsRH7cHaqMcYNl+8GNj4w1ThcsIQ90xKgSfD
S2RxyMQho3qDEYFdj6cIfSeDDNBh+5HVEX2evpINtulo9B4aJF1n5p8oBj408Lzz6vm6xNM6rEyk
n9KKIon2PvilkErlMFHn2prArcaxpJJ6YwR1XdFpLGXqZvRYH9yCzLTIdlzdBEfdMCRCAyyadGEu
A63YcnskVgcMHRpzHASlzMdW+QIvZbbC0IjQBEKX9jIIc0xeiSMdIipY3vt0ge0cDQTWnOSCj2SJ
Ek84oqm5Eqw6H1HPsiddG5+pQUXCJAEFYupR5GDwI/Pjseepi06XFY7NVdphiZ52drOpfYRW5CYX
hArcYfUMYJO85xnDQHtksvSJ5EcZiYHDjEkA5brf9k7p6jvZQ3ZB3Vtigz5RjEw4AHzxzwn2j8du
BTslrucM+RD5l2utcBlOslUoIIVnrG1X+N0DRF1fPD+mBrVZ9K8IhncdfrbmMXARKX3GNXjtY/6Q
a0CVSFZbghAhvNSu1z13VrZJnjNjMVHNd/G6173iUzxa1tet89Knbo1Gd7i5YTRpSyoSL/go2ZH3
WgOAZDX4tvHVTdyS2rfx7DKUo3Pa0TrzqExRqHkSfLGYmS9tB4U6+4VuFqF59ozrG32Ry1iJbw2y
YkCdwdPzonqMgwLfpv+9ci8qX83WP+mDjZDi6r1Vr+YpxcOJ+HRfRgtpyd+d2zf4jK5xwIPYWk8t
TgLAVSnJb4ghxzeaJDZpOSh/dEavebtg3Jl5SEvxmPszOvv8eH1h8E3yJftiV6aI9yduE1P/dsFX
a0h2Lq+4YWgmEPNwKRUYETZIJQ1mxd1zvSE+jHFVzNgDAadrQb2wqTQAs4Q7Bj5XJ33JqSynVmSN
XQyz9klEoLXvoAJdFOFrErY6vAarV5ZoHMWWMhFJUbrPbrbkqFQKBJJybWTYG9ftmrkIBUQvT0Eb
nUKhP78986wRzg1WyxyTQfOF8ucMErw+ySv1BKOHBwTdTzgx8aagEutMW8BaRePhwwDbGUxsFYBR
nQIiIINCDg7W+8oalgZCiTnmxyniKGI2fVIVtEte/6vY9QzUpi2tCc4CeqHdwuW6zkqWcD8mWWv/
83/+SbKW/4h7Vvn9j7f/TbKOpZtftGnApg+RIam0kH3VQwNgnsqwxiOMQ0B/Z37Uwy5Z/8+3KdrG
lGt8n6ItK6IiTXHaoiTexVr7qhAYzWCOF2S2brdaR9v1I7PcGeA4ZfNOKIhxeDQ9GabqbRbM7Edz
vti64RSv4j4PWzQ2C4tUoR50ZbE2dsvNjplSNMPr1EYzb9M4BJ4r88bBmTPfvHAimZ790ndE1EVE
dHc/BDlb/5ni/MenMf8+k8NgaulNiLrLeqvOXbabcyLNmsN5uWwWcDUJ9orsJT5I74t9DD4dvuA9
d7o4W+LTnH9shMmACeR55i0Jc2oezuPiHKAgZh2vLr1NfChmq5u3Aun72i2IqWCMh62ad0/lApRl
+HIG1spEfTGv5jvBW01ibjtvZp9r8XjdHANI0D98ZG26OP79AhVD41tUTdWYLq4/Lx7xelUjlY/M
4DbZhPGqsZ8VxnY2KpFp2Nnbbrh+z4/nyD6dknfep63z0U/RQfnmSVptXp4oqJbJo7nf5Mp8ky+d
xntYoOycfT4gPchmn5/1qv3hqCXrh6O+C2+vqjq/pgVHXdnP5dtW2SxnzczrXPabB4rIh8C1f7jS
Jek/f6QhmaZsmLqpTof0x4m6aXVZ5U0Bw02G0k2YgewgoS0efbqi89WxNt/fWdJ/3tXK//48bcqv
/+PnJbpZ6CFNyiUk7JQuaU50AzLWNyDoB5GQTSQ5MLLQHbPHqX86v/95I6iGaumyKEqWcvdI6SNV
tFKJDwsnAAHm6OAZxMgquOJz5rAXpv7KvO8/sPwf36muGIYqapJiaopx9zPHUU/kWO3Hi7rdPqOT
fl1zSVIOPW9f9yf5RXw56BvlyA75MTygc5g/BPbx8ftj+H21390NumKqsmGIpi5L4t11pbZDqPqd
NlwoJpiCVO1iUl39DoHzj2SPgQyuZ2cJTjUb1Nn5lG7F2xJZFzOom6NL7pdPLNPptmbcivZrfgP4
1dgS69tlQo/O3maiw13D5Yc62/Rzx+m9+cCWADZkMDs+/AKZFdifplOvAyyrt+WIoGraUZDSQPHe
XV2WMIroVu73H1v+j6/7r4999xTPY8E0jUgdLuYFZUQ6s1/PPKM9VMte3K1QBM6cYL4QOE7f0T5/
vJunS/mPs86J1nXJVCxRlyRN++fWatMkyYrMYtVebHUMI8KT4nstzSWNEiV2Gl3CbPv9R9buPvL/
+5mWoWtc36Kl6ncfebxafaQVQrCry/nonwXxZPLxS9dQH25sJXxhVjDZk8BeCwNMNr0/VT2VctYC
I+4ReccweHyNjQxh4oybTJRmMitc8ZYs+3A/FvIxioO1njfYJnP02u2+iRcJXbpQ/eoZ9fjRW0pZ
kppAgmoGLrqkLSo1XGeogE3rrBOCkdSvKO0lui7a52EpTugEWsL2qYvIEpCX358R6e5N8M8ZuXv5
FZJVGnVjBrvBd8Qie8BKGqt09Qb0hBCB4xwAp4Xmc1R5/I+UVSNcqdL54Sim8/7PtfDH93L3mG1q
MSqEISOvhkb0RvGS02VI/arQe1aJEeAlPCUisj22x0aGcQ8relzDCZQPfXmxymEhm9bh+4OaPvk3
x2TcPYqzzkj1TvWDXY98FrHqzclGG6OfRD0Y/fAYVH64MI3pPfTHc19tulKq9DzfteCgQqy4oo7P
pNhbJvM3Vp6CgVE7wMOuZuMqF1i0qO3GqqNlxqzMKhVHirMHs6TiZgEaytFCFPyDorwWw9c49nNF
CZahejFQ2cdg9VpLOnLe5GZRXck4y1ffnznJnJ6Y35276eP+8XGEPFDEpJKvO8lAEIRlX7k9BFcI
F9GTgfmgMdFXtBelHJda+tLWqFAC9F0VRZNoHQRlPEm3tRj6s1IAodCR+0L/ErT66UqOQSJpDLr6
eU8HUHSokSbC/E6oMM9DNIBU2ciqm2LWVlLj0AXmozA7lxq8dogY1jVFryx9KbW+L2/DNlCuD4ce
jF6thiuV6l1ttJf+yhYSOjX/KnNGW1ahIUDxsnhpTY/2FQqEzrWohGfktIb+EgEHrhkU8hahScb2
wrdTOQa17FVMz/RvacI200zWRI2RcZqwq1Tdzmd2nF+qMt0N+ds4jGsrLd+bG9wTdDc3xgMGX1is
Ts0jA0X1ItD7SY9xQAEcvcr4ybVYvgyxclQUZmRo9lOQ23Ary1v0HKEkztWK1fmTNXCm8geTGymi
xdFfZGGRpV7yq4suPeMhCY1zCn5BH0A2KRbfS8hwNS1ZO2nz7DZAaGcFyu6fBXJkYZeMMNpGJHTE
o77WIsmzUFa9KLG/LczEE6BflTjy/UDAg4hIcDSWtV98Khr+E7r53k8XVzV3ZdkiUQJeWzS+KMw9
03o6YCYP1qWOjhoLPZkJz9gHhCOR7tjm5C12e0Hs2PXA9UAgnhjdssPY32SwfgREYZVb31gt3XTl
2AuIJCpgTMJ1VwheldUbzcR/DhvsWmy04aVLjrcrWgnmBtc4sxuaYOZ0398E8l0pd/9k/d1E/XEP
yL41GFXC+y3oL3KHuLz1avkoyi/KlZ0xrl8DamrUHn1U02nCFng2iIB2QscMSNHeTnP2lDgba1KU
M6BRs62WnspsqcfH749U+uHpe1+DNUkfX7WqTndh9isbWUFzM/YZsyGSpQp8TRngdpnlsY+LtUCy
ZvCdKGrstPUNXET6IAeXobrOvz+qnw7qrkXRBrWyjMIg8iXcbpGlQ2OJopWc/PTq+ekxf1f8Gfj7
ZC0z411HKk7bI3tAVZco3bZSgDiwrcFlDekBsAWye9YEKpke2ZH2dzviLgxUmHXd9L4Wfrp+7prs
39ePrGiqqhmyItGr/f0MHWtRtYKbzptZWmUCN5zVOum09AcNrMrb8kqYy6txjDtKCBltFk8Jk0JU
xXQ5enhRJOFUhYA65tZXysWUM0j8/huS/j11hmjolO6WrIoi///3EUaJ5CddURW7pFnVw6VhUdaV
X7wujY6FCWuw4tIi5imwVhN6ycP60gFwTcJtUV0Gk4iE609HdNeucc44IpO6ThNNRdTl6Zz+cc8V
mYqKQIqKnYEkFOSjEbyKCuaL8NVHrGohjRkACqnLpP/hBf7vC+/vH3zXxrRxLgxxERc7s72MLUyu
X+wdEfD8cMb/vSkMSTIsU5JFQ5Ut5e7zRb4kWJ0VZTutX/ftKsL/JqxV/xSpr6G/YE0Y9YuR77ol
W8W9qU8+IrvOG8Uf2mJl+mb/fr8bii7TEluqIcuaKf99nstA8XUtHtJdM4UUYyDWuhJpOTrX/vXW
i94gvYyi7GU5ubwIHlKolLfb17UywT/yVuVpGMXHRIa9uZTwQsWJ6ELAaLJVLrW2NTz2HQX014CK
qvY7yIkI2Kf/bvwq+2w9TH7OJFr8cG7/vXZMXTRNTZQ1jd7EvKtBr2OgVLdOEbZ6tKqxMyUGttcO
efFy3FVNM0uBVHL1gPb+4QfftcBctKYuyTKtp2yJGnf83ydTl/qxEa85JM/UC0cwmSj5w6rbhUXq
jeCAdBhHIXI1eEe9eImT13aEmEBQilrvxAFFVXc2TBaj9vfHJf97TXNIuiEZimRxPn6/4P64mWJV
ykbND3mBmcU8ZSNh9pWrNSutKWdKa7hVg51F2ub6QUdzmRkvFD4Q0XgIkUpdh29iLM6s/Emhd0oU
rM6ICqCbiCWJxMy+4h/uwPtJAocqipapGYbF8eqMtf4+jX3o3zJeZQ2UW3bvxnNdbRJiI4dH/WrM
UiSIFkqbPH8zU/AsBbJ9nABDDDMVx8aogYZDPtH3bM5YdQ8b2okiiV0WKJnkjmG2UBFkaMNkcId2
RsLcDyf7n254OnpL1jWJU86NdXcRWEXTRUJXNmTr4s5KKbjQqPa8YdSEKWTnpMrHDQCIcXuVrAwE
wLPUfYmIm/APE+Wt5A+t9t7IqxAV6/dHpv1zeer0yqJsaRZTMMM0786rKZelOjQhvFuWKrHUbcJi
TbVNapRRndt0R3A0/NFdApfphjO+ahUim0/XVsQt75nJ2YeC3SWxbQBhjVn1m5ierueyP+vUzFjP
FCxajNXkCsJHuPDLz6HYjFxKAlah7hKp7FawC8rgopSlbsAcTY1FUr3JCNW0/q03WXRF6xyfoYHY
OuCUVNUmbH+FOXtsSDfT/l2k+MUOaYwIR5IQNLnyw9enT1/PXw/E3ydJVyxN4kKUtbsq4lpd9S4t
I2NrVe1OwELZEf3hI8vIPFQi0Ca+VCr3kSqpDcnFkN9l1tV9NYtjtBncIFNLdwvJB5SPko8bpPVt
n1vcALSmCzh5vrp4lWePpHKJ4K1GdMSk4gCMaXA6NelWIQ6hI/Ss9XlujQZWZGKZa7RECGHDz9K/
VMRPhckrjCJVQHQUCo6PX9AX2Na+xCTIpgwXFN7aoYVoLjndSOPG/38xiD6oMQ+HIwwGCdqeVf5Q
5v1TQ3DiJEVn5MgjRuUJ+Pdd2xblaEpdNW4jwtOE65tIFhPxMOGmEiMvjp+/v5jl/7jNJEkVFV6h
/DCe93//uDiqw1JMm3TH+Uxqr7sdy/gxIXg8RokYOoOWey3fXIJtNOxWZQkGRKe9qr40xM8aryQ0
AlELRslQfrjP1LtDM0xZ5cWjqhyeqZiWfHdog9gpjRxL/iEXHMMnU2VO7pfvBawa3IIotX27Ay+4
QGepbLCNBgBtp0QAdLu+B3pSAqMXk23htC+ljb6g1T9Gg4U9Zo/OJAQYgY7utAesfG4Ru8FjArjz
+5Or3H2X0yewJNVSdF01JYPv8++TKyRG6ndpbx16w2P3SzjWze43Azl2iKCtDeeXZO3snCG4Z1dE
f9pj45GX2sLcANeO5LN16dXOpj1V93L9nJ5Z+LYb2uEiWRc8KIIvxGoSKkc4Mqxfvj/6+9kgR6+x
0TI0y9CmV/H9c86Ko8ZkGno9pu1bg8xxTHjZOcgtIePVkWd+UuKPlm2I8wwNTArX0h0GrwScMNr8
Q27MG3YEMFXyJY5h/8XHI4Vkz0LeNGMC0uM4AQaGFsm3VfSJN5t4aFGDWcRIZpWTYJMvQQwXGkbe
ZSo7erEK8mVbek34KLYQ/H5YNdy/L6fPOz3UqT1UnVeOeTff6oV8ZJcSG4er6ij6O5rZazIxDXC0
mf6G6HOSaAjm6D4iLOasyOdQt9S9te2AmbDTh9fX2r2O0G4e75XII/6yf2naxfffCoXt30/W6TAp
iQxVknk9mrJ4V2rKo1DpUhUYh0x4vWVuapzlAacbGjUsRiuYgmc8B3jRfGIUFrr6DNZazXfEtRnl
EZ5DHS/JUANwptmMg3ART/OLEUFwlC01ZVExWpWRzwPkYb6hLaSnwMFbrH+qNu+xZG0Mjpb/6sWt
Xpe2JXplQ6DLToBf1SPS8VHhvOvRLs9x5JJdsSYg4SzltrkhPxQ1KTwOUAuYe8fSE4Fqk23VzZtH
FviyJ8vzen/NgZu4bbPwcSWy7LYc7hz4t78A3kFd8n1byzeismAW04Lh0EDorBiJoeyYhlJwdZ9w
+clAyqLdNeKRvkhUGCaUOBDEUNrrIxJguOHh4tYyP3Ont8oTKBVxU3jCD9eTctebTF+UygLFMGSe
Abpm3o0wfb5FPWZ+dsC82TQruT0VbNZphhIyLRpppjL+O3Ou+/V5XOP89+O1hZIZjzXpfwDgYhfJ
HPlakOetS7YDbxcQDYot7sus34wNcGHWINFa99cowL6/yuT/OHbNEDVZVDWaRuV3KfxHqZsrtWFU
xiAfcKpC0ow1VB+lvBo3Bb4FZE9Q71+gY0R4k/y1j8UOp/BXA+zkBTS8hAdmndY76wx2r/2p1frp
0Kbf/+PQijL3qVhF9nC47LzIgqwwQzCa6Vs5gta4gXNtW4QnQW1Aj5fu6/CCPRYGqp2s4uRL38Vo
qODIU4rP6tvGJLuSuzVjBgfVqsJhATlj9tNO/X6tMF0MnFBzGg4ouqQbd6+Crkiavola+aCyzSMD
a+PbcfghVXNOZoRVBhkV6qybCzT8+69Sn54Hf1Ri//zku4LipiZZLwydfKBMFvaokwNbncLFm+xZ
eS9NrjakujAcAu1gAkSgJ2i5uISFKpwOBZKDHP/cZ8Rs4iXWt9Yn0TrVXH2W5hB47EBa+U/ow538
RdyIa8EGgq+6JQQTVy9s+ajsc7c6lmvxNWQcXHp9B1t9i+6Q8pw/gtC5/aFqMKy7VpxFjMriVBKV
qWs11d+35R/XB2uK3MpTNTyKKMOLM5piD8kPKQAmyKSG6s2pJJvBndY6lgXvYDKGNVjHrnDlWPyZ
mGJOKdaITNkErHeQoWJHY4B+UsjR+hU1zhAvgnHSvFNQw8IyLbvJiLWZtzkBeXPMPIW1Irl2xOIx
gDwg+8qrkOLkL2V+aKqlEb3mIyFfHmSdasqnmoUy9IqHUNzetM/YWHe4OJPNOO4Mazt+KN2aB7dp
PQzJAznAWXjK8r0BXogcwpxR+yaVlgVGAP/hGpPEsQuiRVDsBBkohJOIO/4a0dqNypfvH671IiZ4
IdrgR8QvZgIwFVZCvWQwISZPyB0ECiVr2qNjmoVNY+LCvZDNTUz99FXVJOAhzdoGhAcw5KBy1/gA
TmuCKue9TJ+IswXi3hxF5UaE4Rq6Mv5ANr6I+UJk4PbwVW/xsCH37n47aVIw8MsUTggu3NaWrTme
YyJ6qfe6k7+i4CObh9v2OaqdlrKe0BoSdvQTjrpWobObyPF8B5CfyVzoa0cnzwxgK4Sm67aJL3q+
zqx30kJh3X+o8qqUz0YLBmjpf9X+LpUWle5EoSc1S36gGj80xlLoGc/wR/YBuMGUkFubFyELA51A
XgIi8P9CVyKUFckYhqho0XBhTRRtaC9z5tXiF96MmHsa0CNZVOOTr7mhcrTCU9V4OkJfjmtYl28F
BoXA0RXEfIsagkfCPu2hVjiw0Zoh87X87Q3+7EOBwl2AoNLKUFPAk64NeEOZXWIAIWsHVWi1zIfJ
SSPiU8aHB5vjlZwfI/AQraCbDd7HgyWub5GnqpDR1qK6CK4b4sYSmk0F5ZiT9CvTOKfyAqdgcuY8
I34cRL7NnWYuQ3klkdNCnA04C7zzlF/RdRk260xYoMAltjFwTYRs1gbwLNkMInzK5/QtRZRrcDXY
kf8qy9tQWujSNvI9v98GuNoh/5H6wIpoQNrapmtLd1jwi/6aSGHhtiBTAFkcFxIzFgTSc5NsoXCX
3CZtPTQy4LFXNj7gpFNtWfiPgYqPxauwTkBpwe1G+qy+EknkbXb8OvXRlcAG7J8q4Q1ej57dd2/n
jJZ6rYL+VOwOQWCwRM4o8CAIHXgqXeRpyrLCfZDlC754HRo08sFXDJcikodgxeJJEucxwbHqjopJ
JKzOX2fEfIV78/qJvwDzj1hsSv2pKQC/wDwgy7h+siLCI4/lcAb0cpM+eOJGwOh0j/7Xn3Q0ByVY
h5CnmkVR7AluNl5VUCrNvuy4a3GANmudqUeCC93hBuASCzEfgkxTHmR119wOCq6rcFXU3hUgFxt8
KKVQEjBQ3Fb9w01fNsCQmT+pUFbXTb5Ih1UUuSbdVAyNZiR4xz7X8INV3IV2Jdq14glPuDikCVJL
X245UvPEl3qrPVZn3K49yayCq7ym3Trp8WYe2Y0FpDZZ8zJ2NWjLqSdhpow2iXBQxiVZSSinJQEh
rmfl6A22jKNbY0HkgyS/GMWjmE0ILWB8BhiIEO+MU3brsl6FRM8MC7Xf9eKLQvpi8gVSpcZmCu3D
h9vqpudshyebvxcJdVjZNBboVmF2gEjVcqeEyRy6MZIO+Dr8AmYGaMFzRXYSkm1wHhceZYxYT0JZ
/zpt+CvG4n7x4pdnwqdwT3TE4gg6LYrEqxP+I2twZve4V9Cep8z0muIjoJ7zEZTq+THMz2r+KpIp
pNHQEfTpnwwJwi5rEV44LrjssbaJ3TBBOKqLsYXTh0vJhdI4fMqxi5fCSomnX4HNBAmDEWVonsP2
uRPemCJO0agIt0FzDisw/364F5q9XD3IGO4UPD9ktxCT6Fh8kdJOUFZ0VRlM5O4SmEAtw2VIflgd
m7Ow2obRKbNAaWGWnsifDY6o6xG+oREDMXxPraOCZd/atPx21zzJyPNacXNlhqjjcaEa3dX+EgyF
TDFDnh62JOwuZOJUdmLNA5B9PIY1B7QBsltiOluKeYxsqC9t1M8ZubdoMgsXp7zmOyPvScExP3zL
I3hyIipoYD7I5ToUcOv8l0Z6rgAZevrwWIubJj3ATTSFfdLzeLwuJQWMgPDQFF8GIYAl7LKhxGMr
k91RYqt8TGXSE059vfOzDa2pYJ7lem8apNBsAwZhcPinfClgYYTzMVhjSVt7kGETpItfhQrc263r
dawtdX0rCIs0PqfGa1ZdoCJI14dU3zfJLilPfbho97XhhbCCYYnIXufvK956ECjDeY0ppXEHiSz4
vQmJBRYuKzKk1IMrWLsm3GrSazBtSVZK6nFtR9GSiQUqyuZNRGk8Yj1cCvIKdKUc0sdt8uAVVGJR
HWJpB3dce8QiVWJg7tqVCgjSeo9015A8WNDWuABIgGGJ0LwcA/4TKUz5C413wcN9O5cQ07PzTda3
js2q3RYArxaCv/z/rEGpyczfwxxR1RVJ+0fNUSEn1FUrPLbxMhCdNuYRsLqKdrjtSwZ4qwC0e+Qw
V4Jrp+6bfCVDyOyeyDMkZQ0QW1agbnHKbT75D+dVvmMcZQqvsrDO2JMjrF6QnBbCPbGFpflkGZ72
ETxF1K4L2hGhOPrXyTA9sYRFKO105jT2L/gTUZkT/jrdzc5wFGzmptS4TfvDx/9nknL/8e9a9r7S
G61rzPCoJytQ1OQWQ5Hg9p7Kw0X9mhB+sZT7cwEYS5sRPYCX1tK8BIOxRyqA+tXpKNMfYhAZFsAB
J6jJs3AIvpQyG2JL0EFP97p0RixkK5zN9YQgfQsAOg8KiYhnyD1gpxi4bCugZvJW8BfirFX233/H
kvofhTdfsqlPBbhuWcrd/ETQrkIfK3zJmrRBMAbwgNBLeDlE9g5O8B4SR/aLjLusXsgHeU6gE9Yn
oQQBgbjBemiJITxgCiEUalBdgVul2o7lkwXJAdU0OJSleVvgD3KEfGlJF9N6ZOo0RZAwUijtNFmZ
g9esEsoDvLY6b3Howhsft4bBZHCvsdYwFyHpGsXqli2Lq2skDjxtnuSddiAN04LacGhfoclJm8mw
bc6C+LF519Q5HusbqfC4DspL1r8yUOyvbiiw9J5fCU6MVmRII8kWtjh6ST/Dg3wl+HdF63u7mKdO
/UqHjRU7Rezkh5tTAac6DdWWbL6w8izDMT5vF+G1ERlWTDlk4gTdohltCLw3J+AjEW3Ew7ceKPfJ
eUju4uHm6W5/SsMTF28He3XDNlGFwm8ueX7hPIj6CxszxEO3E8MosqC//6bZq961lL+vZ13TVOay
zMr0u+F+2vgm+HgjPFrwS6H5Q/EEqkEZOsxpH7V3CtRp0joFQeD4m1nPOdmB8wBo5u/Ue8Y/BeF8
DGBwA9nMgTRjhn1OUj3Fh6MPcRnTv91oXp1B45szu8Gx3ayHiMxmx+Lkx44IAaRwIAJKqERgH9Cx
v9FJQSrwH+GUUsYh1UWlAai1Hqkj5z2idX/W4+jBeYJ1BlwOioCh3w7DPF1xYGQD0/vQTki48AeH
WNiiWhaCa1WgYBxcFNgw2T6Au8ADnB6hXPKXTQY2dKGYukAZI7HhiUO4H56hwvkMTv17fonOo0vv
SSMkktnGz0q5ZDBj8+LCcDLDlKmCMCIjU0IENrt9UqJdn0xwwQHUgYlJgJHkkF9SBCeo/UBQzE2E
A+AprtiRSeSwTt1OPfJ3SLji2duhV4LqRur02n9tfwEoGN7EX/zh61PLQ1H9FZ5C8JczfMhpjhBt
xsnKkVLEnk4VQoxQil7fzQuXancsnYYLfLTFL+G94wNy7U9QTZhB4gsuwMaYDHCMf/lnmPg3hPvl
3A8pchxuBBCLXTH9epSix5tuN2pC/lcYbERZ2POxpwTBHOEobnhfcAi+oy5KBBto5FRgErARzw0Q
Q/F8wKRdf2nQuj7B96EJkj/Zi2xaYo1gduDAZXeJo4859CNTn/SzRF56CT7wKw5njhBvFdZ5Nq0o
CTMqPQuIKLbmibFveWRMJnwC3ArjrLNm0VtzwaNZEJMNsYtKC4wYrvLIZT3b0AtQQ3YTS8Lq4Jo6
2C4x3YlnDRBLPVnywBO3sHyIK+ZmgMoNZYfnNxVi7MkaIUN2pM2Hd/9jRFXDFjVY4BoLwLR84ijD
lwIMVmjs4J0ZwrS/YkQEpgUgwoYRc4mtlwofUCsnTZ9JkC0gx/V23xM+OkUKADmlyAJUwb40D6vH
jpA6CYMOpwzSuID7xWLeNTNAwpNN96UTTQfrAOskBxwxs1tQmnE/1+/Fq6TxVJwNR8JJQ6KJ4YRc
5HeQhVgNQe6AIwM0QfZH8DvKDKt9wLiXZD03hcgwy96RyrPVNGbKBYgkvj2oETBhK3BIokPqWrc2
STrqQ5ednJYfMTAjS8vjYwf1G7YcIuBhcytdAGpZbIP7Yz/QQ53lpi8cfGIJ5uFyCcXlo3qcjPoS
gwxEufTNDj6L/JNJmkxnwaR1gsg5NZbECqO0oxk/jJp+L9D/nqypomxKkmSKook74G6yNuRdJo1Z
lO4Lv/pKsRsqJK2ELwXj3ViFjajVuxAr64AqMqUh71rTFgBHXPF1MpMpMatW8dbCdT/sYtilYsm5
Cspj3WRODIETkYc1NpcxeJYgawj4xHshXehtDhCSt4gm29DBavPJhBasRFuRFlTS17VI8g+JD53C
E7cxl0r1FglfCZMmowQ3TMrz928D6d/54nQW0OBYlqbr4m830R/zNiFNytwqgxTcETdnS4oTXL4i
NuwEXFQd90sfB2V6W5l0rR3ZPFotut8fwv3riDWbqIjIMqa5HwdxV17VZRdXnc4RGDHyxQ1DPos2
nvTk5lkunVb5aQVzt9tmosrPU/ioimaJiqze/TxWcnXUNVKyj4GcdIzozTLZKjjek3rYXLNLEZ/9
FhJpdBr6fnsFUd6R6Tb0PywY7u0/03FIkqgZmmTIaMXNqSD748xbQaAqIgpesjsFe6hDp6ezy6Jk
wzhDb48a85VKOinWewabeWwngvNFnDR6w1r51erTy+HHY/p3O8W+VufHKtwTYBHuSoPaioLUTPxk
T4Jr2svz6aIXxxUpolcfgCEhBcjFc6SD318C/3UVYprguzAV2dS03/P3P85Fji1JLUwh3rf+4f9y
dl67jaPBtn4iAszhlpKonGUF3whyYhJz5tPvj30uzrS70cbewGAGaPdYEvWHqlUrZIoA7xkX3JTM
Ig5mLR4HmI7od9TE0Lu74hhJLz+8/t8+N+IRRTZ0Q1WNX9/Vf15fkOusNj0X32Hjpc5O0DRzjTjx
GM9vshLdK1tVq37iqQ7stm8HkKRDemMRasOMdvj5f17U7SPLEEM/2rrKie9cAu69P4AZJxlcdrjm
3Ipx94i94zP94fP+Zcv99srf2DmR2UZW2LHlqFCr5BM5gCsva3nuAl2RhiD8MPT528sZSFQMJlKK
pqjfXq7V71Yb56wqXMp4urxcLiyHtEtjJtbTUPuhl+EB/vlkYa0g5dShehmW8e3J+qYWSlZ0D/a0
JWN1aqlUjVcpRrYrOe4B/Xt0jqtJ+KQKtWuCIbmGp90ew3uPocgnNVMKLvkpL1psjUeZPjZPCAbb
hY6YiigHwkaaWfXKx+A85paeGsXMV07lXCSsLbg+i3HYPkJrGd9Sf9yLCIK2BSaViThD4o9a936R
/OEeGWnXuIdHPmSaGUsO/mf30ZSvDKoV03HridxOzd0d9obyoJ50KRDGA18IiyYj3QGspxvRA1V6
7ZGEE7VyTyOn1ff3apJhoZIeFYVclX3U7fR5V6/rt1R5UHeH9TpAO39JK5qQJN4qKci8LW6JhbSc
geQDYZt5CLJwdyYwv6WQPXQOd142r7ADoUFrxhgQZ9k86jates3pBYhBwUFaGmXNIsKrgeSjp0LK
AT7m474fkqyE4NgegvKQ9rZMCTQUk3Py4heet6UNQJ73SPHKxM570m+SwdAWHGam63MKu3qCKUa2
SxysAYUDuRX6svYXFpluEEeqVUggYrLAg8GM1rSLgc5c/aD1hIeO75Py1i3oncd4HORjegDIJXq3
xn3fauYSUckTNdkpTvqBLf7EGiu7qiNqYNuIo7I55vOBkghPPZw31qbh9+jJGGFOIZHuvfCdkVws
OxT0ILsjTA66dNxN6RHKd3xY6mRlNg7FZ6e9JhjAZnNz02H6MCUzAOu/l4FISI1mj4eFd4UDHiqz
OnGseRrYd0jH+HBgDyd2qw/SjEV5/vQCu2yxrcTi4tLkUz4uIzkHmDDQcIcCXlrhsRE9iJbAIhh6
2oUA2qT9InYO8wTmWRqmJBg7vEQO6aAYO38QsAaCVy2f/s5oFx1GCKDzG5JQ/n2ufhfODHccyBAk
VBhKsGm+SxETvTBzXeyCfYs9OW7Hxhj0HAnNiGLaxNZybl0LgkauHY7HEb5VE8OcW85zi8VY0YzT
S4xFSbrglqRX2d+Rg5Meq21Cwh5MyjWm11DkINQuFcLBYaPAvJsI9P3AB73IQAmKp0OSncKEhcRb
HNPmOWtdGWVYEuTugvGJtzalF3ybUJYbq9KRNQJUR3pzt9UDpTj7XZiFbya2v4t67BOmOBigaDt+
MV5jplMPDe2Gp0vd3/wEyfzl1FR4gIrBiWnqyndxnxq0udcjKNyjtIjwvRpn8Qr7vGwIUmEM/e9v
6m/VyG+v9m3CbalVIPai4e4Nxu3tBlzGZzwvLGBnrOiv8+7NxA0udoxXkgnTcx0fsdgp3rD2+vcb
+RvrCrqYZugy60bW1G+8i1rrq6SzmmDPlbsl57IAKHsHm48euTeOtUlmO2RG7O8366AcpL1who8k
7ppd8Y5j25FAFzLvN+ZMOktf8SZaxQ/A4AwLNpwejB/e6y8OyLcb/Lf3Kv9+g5cxnDzXK4M9AIFG
CpwNO/dLJ7ae7wkrReTl7KtoSofDDdQlYxwztXYqnPRNhE07zphYfNDWgThsUGuErz3WcxLzIQI/
CAPGffiTXj7FjVnE62hELJYHCWbnm/R7jqRNoaAwfq1Im8lHDDXJzjxwS4Q4FTMlP0QfLQ7CC5y5
vCGxdQ3lrCsI6uIl4NKPeXn8+LB+Vi/UdEDvAN1g6DA7L7o0YhSOmhdmGrPkf3/BfwCNHAS/PbRv
l3NzN/rKFyKXUcs7GArapk6Y+P1IwfcHIAZjdfjiMdq6UXplrPlRi4wiT1K/spovAfcdfTFvqUC9
eMYsN8im9YwMSwGJT7JpJ4i8FhzUOR8NwhHxZeTyYKQSY6AqDx0oxnNy9FNHMeyNfy2Db/VN1t1T
vYoqyg0sRHeWUx6VN23pZuAYgBbRqZqDb87Kl8Gu7kM7/ft5DiX5txeHn6QqnLGg9JYyHCP/qSI7
zxPUojCidQYiPrgMmoz4aBf5rv/9Qn+hrqkqXaIMeU1SRPn7GEBSDc+j9ndJXQKMcSBGPIWX2Bos
OU1SWNWJnL7LeODbaYuNwkFEI1PUxTgQOTIGCoLhj//9jqS/fvb/vKNv+y/znkYpBZwV+Fw+BydG
5oTEfpGMh6UnoAvDl0WDxOgVM/YMy+Z/v/yvR/vt0WuiBM91uN1k0frWLWlCVMh95rrkqNf4Tmit
gz+i73IR9Tev21Wave6pN9na/qcqzOn97fyiC1NJWyuDvPoiU1EJDjlbuQCfOV0/YfE+SHjtZ/VX
GU26cTsFSRJJ773V8aNRqx+/0j8vGYhNsgXDW0EIxhzn99XTKL1fCXUp74R3f6aO2uNbLo1gpt+V
S5NAamo4GSayv4mrL6LaheorDfctKS6SAat/7k5I4e3ambbK3sQpQDKOji5kvj12DvkUazrGP+Ny
ZZQz+SuAmpKXI5ee+yGdtFNDKTtF3AMIaD2X3iteBQ7XXAMcOr2/cFpzMlo7awUxAahqd0cSMnp+
EqEE6omCxFuIxijQsU0kkcSBr5LVDpPv61C1uUvqamuJLAeKYo3SRqSAMlBw+cG5qm69D1JI0BC3
mYDaMmgJF8d2KwcHzL90D9QPwMvo1wyvAioybAIv/TZgWoprvospFA7FKxxNLnDzg/u5VI9AX5SL
kJmBXeWFRmqVrdww2RFP4LlPh9/EY5EnVGrPkIAwqPIztgNO+XYdOOkpWgonv9JtJX5AZavBQpmg
TzqGbCvgNGHLSNSYqe68+ixeggyb+FcT+Bnr29BbPBFPaPNXYzAGz9p38z6inov5uMSvJ8bCqnHK
OuKzjNUQSgdsfEgZQRNCAAfkFSs+JfGcIQsxQreUJOlRtdLf0DUnGMvBS5SWeu0Yc1ym8FTn6xLQ
Ec+9F/XJQoUr8u/dBNbzx0nGWoReN4AAOjzebxdDLYt1IbsKrMXcTikRH+vk/HwnZ7o5idVgES96
zPMf5BBJle4879QjyePZ0CP02Gg64d6DLYZ7vj8EvkSKZQOyJnZLGkQu7kP3EArTPpoTFGXKF1ok
0uQAyJt0Rf/SSFjKtntioYyNvtq1X/o1G0b8oK+pI2KfcDHHTCmYjukn+ImjXH8VRvmSsUe7x2eZ
nmI8ZBQxPUDQP6lh288VdRp9kjXJZiGhDu4EjBQk1IyogxspS+qey7VGhAocDB+CcLl31hqpbDCw
AHSzGe+ohEa2zNJlv4IsdEgvCTpzH28zogbJiNT7KyL6hBufIDuNi51ZSrGtMUryX4wSdmp3Vcut
H0zTN3eKgFl46RzZhCMJGWhk1meP5ySisrwXG+xSDXOlBW+4s0s7hCY2zdyKXjdfCsG+G4pswihj
Xv2XctamDEFBVgL9EioHRMhP02kIeyxY5gZBSMnMo3qDcP0mTCrH0Gl39oTj4SesdotoCNWbBM91
OvPg9uTQYBlbzDphxkiZSOwX2We0AInN1t4Mf8uUoZoKM3EjEEDH9GGESJ2M4xEjqn4MlZiujEs3
hv4Wv+C/ecdklgg8cWLY7XHwOFGTlf/CADnYxM9rxs5IAgw3Vy0mLEMsQ/2CrWYb7PQLTqycuQOR
A8O5bNqzosIxzifMJwhqDIXbFyRlIt0i3PWZCUyNPRyWKnba4BSpR9pfdSwtvJmvb3GvDAoOn43y
6UJusM3V4FNtoB8YplrHMMEFbQyiUGk7vxznPFZMEBmpTdy59KoHjvZlTI1196FWs7BdNId4h9wh
v1ZYgNcjJi3+g0Aa/2SOuHORTTWjT4mEcDB8akQOwnAszu/h2SPDy65uDU69q5s0ak4BreA58m/h
UXnpsJjNJwqW91o6KYmfje6LAFJtThzRlO8jXHvqXEaY2M4KpkHAoNO8OkPYhvgEVa7AtGeCISrZ
dOoA0c07Zfu8vw4WZfVSLz/uImFCUx/lh7IaiA0YA+Y4WY8Zm2M2TZZqRDwgHuXupICtjz4Ckyxr
o0Zb2CnuvKnnASbHJfxamjyDAdWzhSMpMNSq36tkL28vUC+QkGniTWWI/GCqRVI24YJXF2saAqZQ
acAsRAmn6Ndc2QOOkIfBTUJjV5elQ3WI46OgZraGliOSXyzF9tZD1oi/qZjQtVDoBfQ7zHGTpcmQ
CEdXpu88PnI+WvwNuBPTiWjsn2vwfByn7wczm4YEqwHzi4MvARNJlloRkMIsHAoCZ9KJFb5Jxupr
9hwtAHS75qMst8EQRIcQMnnuC32RJItQuEok89X4HSvgSUjP7JRCvGT0VlMcQzr0jZPZ76sSSAum
XanCHJvG2StRMswH6jOsWjpcAwngiHlUEZEBXNP6+4bdoLe7I36y5rXkHItLdmlmpcs03vG8wTQu
y6ZDT8DVEr01jIhoaDOsUqNiGbC+cMPc8pRK4Ch/B5n034f/X4Yxmi4yjraYRqhoVr9VsaFYSv4z
EaQdiP9X/JGNXofhs/UpxDM+Avlr5oOAQe72aiasKlzaPSdgUhKPyBMbhUukT8RbI9as15zmqroJ
jiBX5Yx9oSpQtSGFjvwdxpWlAwFLGeKe6pcKJxyYlMS+Af0Uux8+0VD0/14c/vaJ/uBTFJJZN6lL
qIhi4jBNPOtnxRj2qR7kARa8L2Rp0XabRAZj0nHjM48gHug8cE2PJuHEObXShITcssIvCTqTRZfG
vsuviXqwzKObeU7ZBouqYA1njssA+E31x9Eq/EBgZ2IfXM8xfeQBRdYP35X0J1jOJ9NkkAlLsnBb
+/ZdKZ3kKWl/56KIxjlx0WMwgU1HWPyqfmHn/F+eo6mjY0KEgapueDf/6W9ipZXVe8VzTJhYRyLD
qZyc7oX1XpaT+xfKqzRcdd3D38CW8ghHwS8SS294fiwHxNb9/UbKDMTTWYMbhTFB9YMl7pCk6dEk
e+vQn2bWVPWmEqKHm4ghcVVOKeHz5yXMbz9CBv9P4PPHumDciEZQ1JCffhv7CFIXpRXCs52G928+
d0lMxP3MON7BnbJzki7NaALjJisPCaHsUfph5LMYDjqBteS9Fs+LR8SKBH1wo+UL31jiWwljWJ82
Zz2ct/0G9FAMFnF77LMrWSUlZjUCRTmFads7BAzLh2ImdFf+fCDVkxRwVo4txxanH77qTKTn93OH
o8wRbka2UdSP7rH2Z6WIk/ZgKwt8m5I3sHLV10jCdnVnlBNqbkKdmKxzxmMPs1ELfjNpWDHRhWMz
dUqsRd0FjA2D6DzwGy66VxcPynKtwtHEDWdbithusmExpG74bx+vofb4NPPJh+BuPVQrHxAHlIXV
vjCPyyDaiECkAjah0CZGIRVykc+kYK0kH9ZCXz7VjV+R+bcvX62EUnYaSHNvFlZkFbQPVx1JIwnF
FWMAWlhyiqd3ERHtyiOihoSeqapjN7R326m+skaYu1It00uudGoVHWbMmJBTdRFIW2xw7lvCe4vt
UBIYdneCscfvBnhoqfMKySaIGICDaTpKFqeppnmKGStd8yXEYLg2N613kiGur0p/hxRQc7d5tqqZ
Q2DjPZ0JCaR7G8omhonuAtJodfn31vpLQ69hViZC3cMyUUQn+PvWEtwoT1ufpagam9aySSjP1kU/
ixB+DV7nj3b1pN9qEXpBju8cMp2e4uzO7OJeTTNg7R+2umQN4p/ve0MaBKPYhJgWU8jf35Doic9e
7wxpJ2xhnKce6oQjNzCFQ6ZMYfaQmwTvge0/gTIuY/PYO8EOkL6LJkq3I6HQvfQYdwZbj9g8BpX9
rGkPfCK0EvdFKR/ks0WiwjnET/4c6dCcHehmhv/IxEn2MOQz0J1ALBwFy8TPPlyOjWfOVGbZTNUX
iOK0p1TxkXJqeqjHhxJBPoHUTT6TFVAOMoNGAiJx2MaVU6vzsCQZeyX4szxc+NQ3+B+6L2n/GiW3
COdk7M13POvUAc3mriJkBZtx+VqmH6vuwyE5SMGFkz6025bBAtl4+lwfZLyBKqd8GyIqnmuxRbW+
Zu0KB0jo/RSlg6cT3wb0P+CC2Hxb2tiYkhCmDgne76j5Pp4as2XiS8+ghmG7NP2DEUNTH7Fen1us
0zsOzqLFI+05NdqVFtp0ZKiKRpNm1azuUNuOhjjHvt0CUWkRW6gN7bjKoGQVuauczrb+8hC14bMk
n+Vgfu9ffa60B654K49AgFPJNkzm+lshfqT9Qi+WAu6EcPzJoMO1GLZFdCU4UgYO/TI9y96jOrLk
ZTYjgXpDuJY2rkFGy59utL+vO8aTkooLCB4g39cdpiApEuBdQkYEmkt5FZQLJCyjt2qNBYRAuMC8
81cKUvP7Fkb1T0Z+svJntTDswMF8RNTUP6GkKHYlXVBLYsFfWX4gyRbESFyBvYnyDjOWQ126AqB8
RT2u0rYPLHDl6bNeU2+MZr5CeYPeZhNcKc7z/qNpJilVJN9lPOZnljdO4Q5dSzYSZewu2wfvGjCx
b0sniRhDvNBn7QeK/hRK/JqOC2MI9nzzqiyp90sKpHGyUWk8eHXMUfiKRndpz/vC65tXF5jwWfxx
86iIfRrHHlk8FrCOg/DB3aPk7iD6vND8gMwlL17tQKlpifdhqkVH+FC/TI0DcmIgGHiUp+wVYzp6
zxYFSTnC2UJE1ArFzhutoF+2B6Gw1ROymuKdWFYSkR9MFfNDdZIJQZpAWrH2THjis3nsru2oMl9o
DJ5nUlDb4sAo0n3i0j6G7ca2IHMxgTdIkBbJXJ/ppwXAgbt9Cc+HMMh5S/ZSaKvkvX0oCxLL47N3
6CfxK+GMgFzxHmZnqduw2OFlBQioctzHBl10RhP/jl1X+ZWelTOCRGUUHZkBNIbtfTKZexIr/Na/
UOYrDxzECXDkTnt+KVNtKq2hvBCOp0dQ8SjsRvDD8NTvyF2Fj1p/yhc0Nvgx03MpwYQuA3+4jsXA
7kXohS8R1w165nc89fsPGHTaR//Rg1uoY14Uo6AA10PK6bf2J3sw5S+zEPYPYnkk84OD0ve6xsgC
P3DjXNyZBuOwUUmCnDtGxcQ8El1HR/7MOGiWYMWM2csPlgehFJgCAi7RuDAOqXBfIQyKv/3e7Xn/
KpboFzccyUMIhIiN4hUSVnaWJ+nxGdIIDmRH71h9Vmu3erUuLC0/s4GA8XzjDFMJvLIHkwByjF7b
m3kQVvm1vpLGR8pxc+l3In7b5MswF67YZeM1kxqIoGQ7BCds2O7IJNkf7y0yHEbfryQNnZqzGBGN
N3elObhmI86yTbfOPRvE2TxDAE6G9J1ho4Jbss42HinG0Ewt230Ykp2cuTogY75Er7xV/QHfyHrv
B8zaX7RL4Rxd47cYKvUcPCfoJk8412xa3Cug5DGFeSJ1mosfyTvSqSd9nTGngmCxZzWg5sB+jE6I
2rMGZypsWMfMgAJjDAQOKTKehSb5DTY5yM2QAzggad67uEazDGCF9LcAlgoxBUV2zcbNyVoaJyRH
r8ul2djp0WTMjbz53J+KffsG0W8tP1QOgC9qz73/OpjaFtfqet9O2i+rnXREYjblFCM/gm3Rpu9r
Vukrc5DuaJ2wOtcmQTtOTneF+m8C3TnZMbNI5DF9UNyPXCzYsNHfahQ/xVEtSb0cIU+aK0x1Bp0L
VvCy6VBsUS9lb6ha+lty5oQzDRiMNvQ8EFMoY5FEDz/D4B3aKIAFiZH6SGnt6B1qXbzH0L48kPEB
CzO8hu/DDwaaNpnIE/MKz1J4BWVrKru4cZk3CnCP023dU1ThSkY/OaBg2K7gKeLdx/pNJdtDsD/1
lrzoJdlsJjg1leFH9Q56eF+1JC4xebJ7lJTNuEfUxEnAcQZ0mA7y4fbcrrOBSRp/5gceE/8U82bV
r9HdX0DpztEKxdOaqgt3rEd+Th/WQuYpuaMSQYtdLbEcbKaMqpGxAl/cP7sDgAEyS0dYEUGW4fJe
zZERwlsG2iZqRgUDXPRnVDPtq7tN3nQiJXo7odvkzGXTsORpsli51K/1BOEg8EVKRCMEhp9ODW1o
dn4v+JhuU6tjvI6wGiLU7xfvvVPVrkMOviO7j3AKmJ8uMhDLVigImEjeybixNckmQPYjqKdk9vE9
p9UiAXKCzMxn5hw+mkN8+fC9xBf8ODf3FRb/AUwSAGITnT7UMXWCHKsjI4lwTyewkPhi4fNyrxbh
h0fexkF3xItUAoXZyYWS5Ic5kfTLa+vPj2kwpIPoOMzPfv+YWgFVPekqcQefFA1xq4yqaEK52le2
9iGcDDJiBAK/RmYwI+yyAgfotwSNhRsOSEZbpBNkzRhyO6cLBQAefdVG2pK0QNpv8Oq/cTByihkn
iSicE7/r2KK0gIzMl0nJRoLApFy1JPbConBH/QU8gtGOC9uffqjk9LNB4+ILpW6J5K2DD4xhDETg
FGozJxImc6HN6ZBzwiI0I9wJMRzJHPwbSyfRPgAz8guUYqS8VdBkQIzs7qv4gmN/7ee8SSzQ0AOw
iJKxesppfNgJ3QhbH67LgOQXZELWNkRhRpVOLg2nvOO9cA9DhmGafaL50rBL5U19AeTAwerFRUop
iO08SVbFRDNJChv44HrwAl7Fochp0oALbNoHV2kEk9xGOyXSNn/AF1EmhG7OyPbStkRJ0Mu8oa8h
LoKknezteeUGJWqdMRxvpZwk8+esxqYKv7d2lmDMfvTZT0xoCCIA6a8mNX0I+8ca46ZGe853Qnvs
f0nv3rw5+btupZd29sN6YsH8ZdtAYtVV5nYmRg/fBo9hYmRFJBk90Sf4HNdXjr7izN71D+FD26ob
eAUBwyVHeodb9dHeum6sEwJ3I4OrIlV1/FwHL9rJIhSO24mTea8dufyoI5b+Nl7Iq26evnhrb04H
xI3ovtU33BrCL4Qdsg3iwt8d+nyOUnWUUqkghMB1lTCoyu5eGXIQYxnzFNhZH+SbsFMHcUWEPNwm
bL3ohx+iMakIN0lsGFS4lwBFEOfFxxjezUEWp9Jc3OPAZRWTEF36O7gFUAysF9r+CLwfzX9EcpKd
cq6emBSInwxZc6KmYGK9FBz3Q2XEKG0UXCJp6cGlb2zOCBlGJcp2mRXCCGFaYd0L7Ze04CEIIOAI
eqe9L5qlvoKNhmcOg43uFog2V2vh6CtpQ+QS7daG8JOv+ovBQMhn+3XNsW38dZc60ht3qnWoILGh
wL8BpueGHS+9+wQlqvzevA9/PB7mRgt/Tv3pHUrO83qTHcMj5RwRrUSTkhyPhIGF6zCpSV91R8D7
wB9JD3kmLtstWpu1EE8g//fr9AXd1FU90LguAoI+Ezwi5889GaLbZJ5BsWM7AXF4Z2VDk8kjoGqK
cPm+3VfSq7S5j+v5fY+KeVou0ZIfpVdrbw3yyXKdHK0FdelwLZPWdasHmwnGHzbaA9G+9+Pk2H/6
VyJ9OBPWYeBwUd8v9EYARJv+xdoVF1KK7yh6+MqXdOWC+L8nUBvQgwwFW47BmEMaurr/IIOq0Hud
aqI7axbuAVBnyb0sbLSDPu6n6Xnj79joc2tOeuWa0vjf2AmEh7/tQehtWL3jYSl/R0Hx4zWrKovE
nbfq0k0VjSMoLPlY8zBzBKamKUJkbhvecGVRS8rdBGofiU2UgRgnQzwdDN+KUcjIUZpgcEyFBlrd
M7/BYpTHCN1aGCFki2/ArNheMF3P062Uj4mhrtHl+ETRjXQdxdiUrkt+oVazDsbARyVLdjhU3ZrB
Opy3MUYq1DEu0l3OTjAuhsM7zIewX//AwE1jjtzayiX6jJesFHdnvTJDIdj8yknaT1Dfrp/7qCTV
Bnq6oI7Tz1pluoxNFFMKO7y1SGeQHatjCnVm3gMh85exJHY+TD+Uh0G6dohQyK7eGDMqJx/dJlE9
2rChu0t3zJg5MJJEPRVOsSvMcKfRJiJ8ChJOdzW+9ueCjLDDv78+42+Fh/r/v73vblG6IeCTG/Lt
Kcdf1Y4T70wir3akd5Omw05ZSzsZ8ps5Jatq7T9A4e4jtLlkPr4ZQzIk3zNHUM8w5cTdKH5yKVtv
hml7xZhg1fgG+cDbWof7KZ7px3rBgdDvsWg+aq/qUeK+fuSHFIKVOtIWzfX5RfB0t020ie6NC2LA
FzpnM1PknXkZVDQt9xx2FjxoO0WV+O9n8RfGHftIGTg9KCJwvv2G5/d+mej6nWeBs9SQwTeqrxzv
6bw5U38dQs0W3jSHM/t5Ex/5R7i4z91pxux83hNpyvqGJsHJDpvtpEysryoc1Ztip7wQDMc181PM
gzpggN9rKcBBdj6dpg5h//ddnxShLGYBu57iKaNM4YjKHd8cUVeBQwCK0AZsy5U5dxctrg0jtHdg
z85QocBuO/Qb7+zOC8ejEER/DpqLnWduv5es1b2FfjeegLpG+J7drHqIL0N7pOQ/eKT+BXnlkf/n
Q3w7uqLOk/K4rvtd/j6QqW79h3QUF5YTOLipzWUsq4cby3pEK/dUndLFT09RGyrOb09RB/zV9F/6
E1H/9hTz1BCSIrX6XdXP3IdmDvOFlrgMcVL6Ey1yYNYEN9UcpRjmIN8EWyKPVZi4zDXBQ/rFs583
78NEZbvjfvSG1hVyuZ3AjdHs+5PSzmlkUEjbyIbzQGM6t94Y3PLY2sSTWpwziRMQxoekt0+qahMH
P8zfjL+czzpKFoAIWTZVRB2/r5O2CIimiKmRsFaxjvorzPi1vjAX6SnelfPoUKGsNImss4Od9t6+
hw99kW2MK1UUMOxzEJR6t+cHNUZ+ah49AdboU2dDIFQ1PeAHOy5ItFOmDFLwr5qk/dbYa/Sx8y6f
hyfKC7JZ+af84grtO6J5B+J7grrgin1mdfTpaZbyUiRK5Ydb8Q8DJcbRv33ub6B+H/dxLKV6vws3
2tWayVR1KRgI6ASAEqfQ9f4VHfiAKrcUn5UcUB3JHpvIFvfJ2WDyhb4tGrdcWdlQ4HnpNsEWz8SB
0S7wFsLH8ZEtks+Ygv6Nm6Nq5pEG8Ysua6yAVByo7WFSGXvYavf3RkbWeCL+TQWX4IvY528EdtP4
LkDlwanv6J0vDKX5y6BdPelUIUk9tn/Vi3GiTNqaND1cGPBqH+XgfhRvHC/qWFOhy43pZMP72AXH
MKEPTLp4aIiIHqkAICnHfyDL/eIf/b5n8KPikBRlzcJH+Nem/m+9EfVxlt5lcSe1aDtgsTdzjet6
6DUs8v0Q9q6NG9rgfx/Pv8qYP15WwweY+fgQLPTteO5MU3RVCBA7jjpX2UcHAIoam7xlszPWfF7N
Ua2578P4xZgxmv/71THE/eOk4FNTYQ1GctiQi0Mv8p9P3YmR3BRGx+2AG1JEl6A5HYileknvy/qt
rZZkgC9ZWNF957f6GGMAZiriK5VfUR6fU/NFDK0prkArtXuV0rWpL4Gp37sGxwtcyeYS1HuiJqbJ
2nJXtbckIBFpjrFsMQZ5Cw2HAb23Fos3kb7CJ8ScRZofcuzQBVI6vV37jleW+4UOJ7wEiWNg1osy
Bv8YbGHgypBU2RpzTQQ1es5oMlzi8l7z97hd5MrBbFZoK3tlwzYkp2dwjZkl6QLPcSknV/Ciwrcm
GtGYFcU7/nn9KFBWAIayvtQHl4cee8blPRrGVPf8bFz7bG34hI/N0nZJOrz6nIfZQSDYMpsh8nMz
eMjjEsW8KhwtBdRly3CEEg6jzTydWzgVEDEuHH1S2V0yZsngqA8SaS2n3viStHNOMYtifWOB4fVW
O37i8MzmqQfXKDiiTIgNBU0FRsPuU50pUjw3cUbSXTLQyIRlSCx+SbPS/gyADZtL60KxC1g18Lnk
8136cqWzoUcOah6lagac3n9OwQv4bWslmrfL3nJU+DrBlMFU5H9oRP1SN2obfI3o7yEhCWe8Lsh4
fdMlpP7T4uWpQWE/hZz/Vv+OJbB3dxof5AZaTfgipVtvp9OzMTrOhnkbBw0POGseAVWmTIWL2gn9
W6kZU/nOlIPQlBo7rVyjFv5qrxkP9Wk96BnTeb6qJtCNIHgQuBvW0USQYDaRiy0lxVTpHLFismsj
Gakd7CE4j+LP1mfAw8gPOPhJZebz1NJ0rTXLUGhoVkEyXBpaTcSrHBykeJHG9z3FBZRCkJX42F9M
kpUu4Uq8kmnbACBDNMI0IWfQ4uBwHtUTH+aBMTIBL+DU8qJ+PLWOydfTsmGa4n+KVgnJDuYUJR4F
AlzqgTrbxg7Y/jKRsBPn/7DbG4tb0Gew5CprLDRkCC2ALZHJWO44yx11LZeHPHT86hFEt067FikT
+BhrWTTIirRqmWgXvJ5Fyc99j0V4s3cfeAmNfHTu3IveCXH3wtz5UE+Y0CvApvQgGGSEhEaKSyPa
oP3H/z42j0yoRnWGN5xaOs/yUcb6tABqF/HiqEEQE4rAgExX2MytgmP0qJO+co0LDk/ieNTyN+Jk
FzN0L1ZQmMyttDdVAftyOxVIpjlapZMpn0L58IAtGbqndtUuFDhnDCpS7VXbuPdDioQM8za05k7U
71K8UHOiUXY5spzYW2viWuqhHe5E7jg8jbndcqKIu4tpzOBTF4RaZ/FUdg+8pSGRsdIODF7wO7qZ
sAdEsIaSdVbBE/Gh+ck+1MsZRYyiLIgoDX1xtJIGcxAWROQdfLZq+NLSwYhEp3c5lhJUki5eQyZI
U0Mlmh9aaR8RsdWwau/uw6djgwuJBkMDD9HKA5r5O+px7uRXjVRZXVrldFzFtgDuCuCHMcZ93hRn
qMNFqBTn+L4N3vE/Il0LSzOd9PLnxltZcJodfxvssX0C7I2wY5juSXxVNtasyO28vejWBXdE0xy1
p2JaLyMisU/tE+qpybd17R3EkNBcyXI5xKDi3Mmbqz69p+80tAl1Mb7mGiqxaeg6Zb6Weaw1Bvrq
DXRRGuvT4HSfp8k5G3tfw1kL4a8brBdHeNoW+p6QGp2ejrADB8RWnHgMDYT3lKPqiJ1eR/pwsKi9
SVAvRHEt4KTQo5FB6oPhhxdA4RsXj6s48ZctK/EDmCbzX55kZxO+jtVYm35gGOaab6p8xiQ0kVYJ
JbM7YTxI1Hu5g0vE8GCqSDcNV7w8nsLJGGWUb4oE/gIV7r5NcR9Q8ven33J+7oXmJUlvGIabuTzP
qVdC7d1Y4wSWljvpojfQi3v/ZuCluQbJzNKVlEwitJJ4cBT12lQGtEh5aw0gD6gjTF/1ZUlTr/Sv
4X3bfiWIXbELAYbUi4XJ7C+ddPrKyI7Y13jlESZtvejewRDctZzcbPPJsdpvWD0YO6TeLsXk9KXR
ppp28SvmSM9sjH7XzW8p5Ffbyt76EXd0x54ORhkqV3MaCxMpP6vKCEDL6yF27CpIn6tEHUWnxLjb
KcelDC0CF0VvlGNewNiR+FkHxPNQBufWnWNagyLYBadQedCOFb9E2dTXFsGnCX7cOFrwVTdvjFYs
KADI6LJ04ZHGpQ9OIdwvbHR/Wjxbx4jfpOwFQ3k7buZu2YIhyNpcgvysT1XMJMKTfniKyxxvScGG
HkAaWhXBNzBcbNT38H7ah2AuLffY4EA360kSHHlDpDpWlmG6IwXYNZaFNBWMaZEeZXmWCByS5hm6
It6JLVh3b6yCT2TNd/d/SDuv3bqVZV0/EQHmcGuNnBUt+4aQFZhz5tOfr7WBsyRqYAysveeF4SnD
brLZXV1d9QcYqYn1K/aOzbgbk5Oer/roAHtAjp/7cBvTbUPpByiTiV8OYQszPXgJmD6Zs0Fh+v86
3W0k4R4ndDdi41SCTTAw+iAzeruceJ3htnzPuyY4sd6F2+KHBcgNS4RqVdqR/5nLAUuj3z6EWW1m
zDNCldbRTuQWjtzK7PIjmD+LJDyCjQor5BYdHucEeufrTlZoGY/gPsmPggoCevLJXaKBbGBywD4O
0Dc7ZclMJQzrSDvh4x1CDUGIF/hEMmuefOWAxqm5zF+7X4+UgUboaiT/KNVCi9M3AQk/NWacy7kx
Bn/JVRAGfwjeEZ/EQRb3Z/DNGrIYBE92kgNSmqJWzt9WMPeWAJKnmE3m/WOv3VrjX9BZfj9zPtBI
q997IC7JtVT8U/J9mosLfQAVNWAU4dVJIyeXpHyIA0olbrSqs2MtHYd539yQGAScMbgWPch3IUL/
8PXSRU4OQjuLZL3yFvGbyAKqRYDuc7px3w26Ou/0IQLOm/XQUZVFwnTUZgX1fMgkuFQZhMzk3fZv
cnOevUT9jAucam/jk52+F/FvmtYVOg0U4o4IG1EyR76J6ofSLqsX2Fld/EHRPN8NN3SLsTRSMSyH
/1wbBOENvZ9kD7I/aGYmGA033CJNFgZruKx4kSX0x5thEVho7zt0Iu2Fqi4qXoMbXur/ydjU1L0t
bS9DtLBmwamjXmzfoLRE76RZKNWWEqaDvNB+7Oc6Omg+yPm9Ky2SBD2mt/YFkcQyw+Uc+sBzoMya
BX1i3XkxwvtWWVbjgQqYF+7Keseq/KUpe1D/5a1rvFNjshEDrZDeuTH03zI3UHneVStU9xppU+1k
2kDjXINNtIEG4AMkdLFkPuD23dzT6WnUG3WHgESzjBPYTIgTJW/Qh7K5V291nI4QbHFXPV2z0V2N
b7J6RZZA/YkysjES4NzBlkfBG3ZSc1GbzoiLMUAnDdMfoAQ+UoN7knqu1CgoGdGuree1AbL80GV3
rfFsjUcyCybLRvY5nVM1pJEpGYviZAqdtBVyYYZ7JeyoP8trMG9oxJoGfDaA2BMInitXkV+W2XCq
yE1IOqzyFsMevEQxS4//xngeuLfCtVDHMH7dA1eI//q20DDSCjjK/b8egnRGxtGVeyVeJ7QILwcl
5Wdd5/sDTu6jee5nqeEXw8l2DhqF1egUC+zlcCqa32WOrioi8+rhyqDiH53se2bFtGTMwWWEaib7
Pgq1IcIwdTi1wwFbgbpaotEKVTfQAbTO3PxhNBY9tjE7HJUqiLSXhz9DNOSdkbPQLBlDDTwdvt/B
lX4wCmtMeUcVRUsD16ljiBaasWiH35EFOcW8qb2dQw1HjTcS4Rc13GyvYMLQwWkz0TiGscYNSN5H
4EXa+yx5iMw7k+xwgI8IS/I+TnD+RaCMqkyyQFgUOpBm7QZNyFsj+JjPL7/RuVrK1zeaorrrIBh6
lIeGUwk/TtrHEHy7N7PZ24g/6gvC+OgtwOeXEGd6wMGXRxfT9e1r2kBMcfhT0SNBBM+ZLCE/8dJO
s+r4OBC0HaJ2ADEPPtbf0EUUoQUL610Z8UcR5XNEXXgD47uNyMz3D1jjpuaZVcGI8q2p3479bpRv
MWNAbaW8Vvk8M5Yqy4ApTMYizKjfx6qs1neKuGOVBi+Ssbb7JdYvQ4EJ7Q3X/itLc2qaR70IuOKX
0Sbxwo6a1nWqKD6mEOwU986Rm5XtlosiPOV2dIvQS1vvhRhWWBhbAzVvbiAKstLoOajhMSts7uXX
vq/yI3GZPNTkAw+60ZVliZxPWaDgs6pSXCYoZeibdnyFKy89CVmfvDjo2UqNKUpTtiRLvLzIfkbS
z4cQjnIKvvRAO79/h86UrM5w/PhYSTuT2mQKekN3YPV1S43yTtgmq9RZJe0u61cukqqfxwE6QOau
q/dBWS2hi8wISjNHpqAm4d1ybaWc2QeqrJom24Bn/KG8FXdD45Uu0zQW64gSsIqQPZ4feQ7S5jUK
/lyekHOj4Y8LV9rmZNGcyXwkjpvJqu9FRyrKtqC7gaVCLrgmeNOAxruEdsLlEc8uTkFRAVqraNoP
HSBnyHMpl83w2EXcesgysuZOHfdycdIAdwYJVOXxZLYPfX2wbJCYVBv6PlvKrrWkFRT6dOCGj8vP
9CMJ+MymYVqbIDeEPdL3VZFLvev3gRYK6SUqia5xYBJUWSzFywOdCwOq/J+BJtMdBmqvO63CHkP7
gPTCOwTqdpAXMrpm1f3lsUTmMgmoXBH+M9YkCASdm+uhZ4RHF6Ew6xX5O1skq+GVDOra3E22teFH
cd/V/LPowVfNUZTchjkSg2BbLr/PtYEmd69x0CTZb5i7OhIyT1VIsnEcxw2qL/+3gSYpoZK3Ti21
vFFrL2m1gWhrzFUZr+pm9n8baHIAKWpu1ITy8BgCDRkROFpG7ofq/Cub/+M3EsvyS7vAb/HNyWSm
LhLgtmDOUcfBqtnPunn737+SgXAhV1RkC0mrpyPpYVq7OWSPaFcqdyxt5MpRU7yqimeIrfJ1eTs6
N2AOVHqlOg5Tn83UL+8UKe1oWwZnXAs8zQPooKJW/ZbCjBBuhmwuy6Z5QBYYOtHazbxFlCPg5XBt
AQqnYHggfbpieBHiAB564VwCbxuOJUr3zhEvvdY9id+rHyAu+E1TPHTFQ+jeIwKHsGRdWL/a5L6u
H5WR2pJpvfRgL1SUjbKnqt96LRWe3p/5hb0x0ChO7gf3NoseLk/2NJqIKdAsC61M2sa6NlVUU+12
dLIIHzvDeawBaVnGXyX9GKv3qlz211xgftQ+GE2DB0HCzQ1EqFN+/7TJMNo4Mw7hMfH3jv6WVoAP
rBr5Gsj40UalXF+rKMQ4lFYDf9X02zDxlxK37BK0tt5daalOo8HkaaZYEdd0kauReBpCtkwtYqwf
vGaf+Xj/mtcuGmeWGkgMFVKlLDrz0x6jNUQjLn1esMvx/TLTlSA9OgjKqv5mzOY2RVCjphdE+VIh
ofEe/+uvzOiOhv8OeCp7iiuswtJwE3wfj516q2lvCuWlAPqycq/0HqSh/zJUiHlV0OlTVSRcbDgD
37+ybwR5OSiwtaJwYzlH8sTQ+CusHw06T5dfTBdHw2QLc6fFyk9BhEzDEuv7WJpc+mqrd+GxFyr8
48r1q3VQUKOhEVnmxszx/ioIdDcOqsTen6Jia3vHBPyCVFMI917CgUo9+GAbobA0g+g9/Cu4l0Sw
UrzmoSqOsvJbAgBaRBD9FCgpUDeqvyHXQS1HkO9fF704rouiwI3K9h/cVYlwGPYJZZk896TEjfFy
+Y0VEf4uvfHkTEYoqA+kseKNqWRCt1DbO85MJC0rGDuVfuNQGyb9vdYw/jRo+jGupTkmmjgW2Ljp
keZEIPXKMt6ZYzpL6L3BJrOhGFT2IaY8raW3XUOvQAHsC/Qtkvc+JBtfSTd+c9ubf+MMvlk3C8fH
QnrQZeDoxnyMgnkor5CFlaoTEqC1MjeLdQHUTEJG18RwsQS4XM6NfhNlmKkaN1fm8tyuVB2YibyV
Rft/8k5y5Ct66484NBU43XnuzGLeCl+/7eh1N92yjTYWGM3GUG+yKtwmTXclmfuRyYq9ojro8xsU
IWBDT1KfLs51c4RwJ+JvVOqzAiJD0O9zM7hxQTB5qIbI1qOZvOjOY6A/2mhwtyniJQraG91t3iFK
0l8BMf2oxEyfaZIlxS0NVhxGw53n3lcQzmpKZzq4N0V9jOONTqQekvLBVv5d/ho/6mjTcSdfw8LZ
2gUEJnq4G1nDqZLmVgSXOA/+VAn4W38N/iaRoEjvpRNcj9RAMaXacwVO4QtY1UfcYSczzFJYtaXy
mAL30ygkxtLSscGix83y8gMr55YPEl1YIhumQHFMPl5plhl29QQ6pmveyYMQQVWDWyzcihSJWcJK
09NnbbVfXbYPjL9Xhj8X/Lh2AfLCS0VH7XryofTERQbbD4KjKsQFJGzUMXgCEpBb/qbvlL2llvNB
WdoNwpa1O0sAMI6AmdoKUDMqcmgOBbqCGOC7pgPXzFFNMF540lGGxtIo8DYp4beA19wI/dyetqCG
cYFBxblsddjdIGXoFzmAWnUPWxTnhCvBLxOukqLAs4MQPvh/I3ZwhoZA0r81KTZI3o0U/vNo3Ema
8+jX/dJyFcwykw0pZen8cfsaloq+a5snq/+LkSPdNkgvdkMZFfyAos1Bs+yiLFk3Luo+Js5YIE6H
DslIxzi4CnoL8nNtLQIu4YkfLzWzg92JiZDAHJC0Bap5GgJjKWnPFSocLRG/CNF3CXGiL9YWStVY
jc7dSpo5BYU4dds7XB+DPyShqU3dHL6Y6m34OXdqfm1cEBCnWr4jo+tSzDmbI/H/phuoqXvmrMAa
qAcUTI4L7Q+FWadBBBD9SWQt8wwIgJvvQm9hjB4S9ikWuugCjskqNMyHzMz3GdehDpkzK/ZXvnbX
Fci7Cy00phQ/3YUO4Si1tRs5VWbqIG+99FH8yHZey2Tlq1euTj9UnNiddEgcx8E2F9OY6WKXS9XN
sLQPPgXFq/DDizFK85x1Yyl708vhgsZ0IetAuiFPVVMAc/cBeW/jpQsNkGHlaZsOmRYJNdsr+2Ba
gBBPJnSlDMoBOmoSkxPRygzD9ZMYOxHlCZ75jY0zb5r4fzw4CMhZUGBHf8h11nbpLMoSTwYImyZa
SrReuFaEw6n376RuW0EOvPJkZ85qngz3WoV65E8aVNw3jagwB0cCg0M9loJVScLBauoaQ4hAs2lI
v9gZlwc+d1gjRCHE/MiziRGTyKSoUmpoqesf+3DAm+dNwbBKRr1BRSYSJadfDczSos4XrHhaAA6e
XpSiEA8GPg73zvaOCj0uKy8xbIEiCLktpAlem4iyFHxpjFCEbLjtl6dQ2p18gHt1iEKL8T4QMrzi
j6mnm7T9jXJTou8vv9qZC4tO+ZP7oYZmCBnt94RPHXRPM1rLP1Jk6bAR+9zu3Kks43ccPF0e61yA
/zbYJLsshjHt6kwMBuAYw3OEPZ9L5y87H/CUNByd6om9DT95c7WGp5zJbHWH9YyCvGWJAvP3F20U
vSMNk/xjre6q4sYKH/FRt3PcmbJFr+0bGRiIAnkZ85zwNdHXBqSqy69/bl99fYLJvoqTcpScGpse
KX9OrGdqiMIOwXqSkg8c2Tk2Lg93Lu/QuYXLQnqGL/z551+u456sVPRoWLR6tTNaoSWekEH73SsX
QVLa1rfAXl37xCKpmKS13wadTHOStH0hNOKPdQWSXDsVozmTALuUwas3aPMhOKWmBZDmcejx5mzv
0+xfCaChLAQf4sq2PTvhXyZgstw6S7NixXU+JyCSDuQRTDiZvZBvz/bXJ/z8eACpZRQKQKBOokTY
e3GLzmYgLmo5bWmSgipDmnbZynhASbCqXEzUvGLJLvOrg1VaB7Xa92U6s/EHrNCzrUCWtQBIL6+E
zxL65KMYMpFLwFMtagXiwb+sBNvXat30mQhfwK6oipg2olCDA+cG9AqiNyOYf8Paq9gF8mnCCB5i
wgpJ7pXgTfU/fetSeH+4aaepjTwbqtxmcuVEPBOJUAkVhw8UVwjyExSFbOZGlumjf2TO/qeYyLak
wK51D615pVShnokGnyUTm/u7+FriYb7MSBfmSqomjY8G3UMEsHK0NgNkZtukSf931AMuXgbqeqtR
3ufFb6zaxqaCdXbM7WI2IJ3qgepETj51JBAlv1DuRxEEnr0qzS9/uh8NQOYDxVqNmjEXG6H4+P1B
C1XOB9+S/WMW/ObyH5QH0icNXCUXaeB9dfYOgcjNfqtQmq76PZz9JCblpc/iAzJW3wdXcsdrrS73
jxiv6wCDvXeGlLAEjiDzXDmIzgVogwbZ/x9s8qZh4bW+WTOYnD0loBTlU5sfC+QQkflE/YCRG2kP
rNNiBxMvr5buzsVLtoZikJNRpgR8MHnbngSgUjtfdMOsyl6xCPE4YRESoCMgmOJYuloGFneK6dYE
6ABsnSur6XzSeL4sRHXUK1odebCrQ2QiqdQZIE8yANUfCB9qxI7Gr6HAufu8BV4QGbPc3AfoymUI
RAqHzQHyjQPErNYxqMoA2TzVOvUEmplYslIncPRNrsuEvD8++xwi3k0Zliuij5BWGuR7F6DujQqm
y/dUiHjazNKwdwDs0lnvoXmQkP2k7uC15pJauAeusYcKMrZ7N/07GMGNHswrOUWAbZnJ6Dh3t2aP
B52FAqNHDbb80LyXDOBp0r7ILWYseH2+Vt2HKwf3eNdHMiqtcbWsJQeaAo0m6/bK7hEL9MfsUspi
fpGI/8Gbt3hXWSffF2uq5YTPRtQH33n7ANOxGCx6N2cdSd7r5XHPHASGopkqa1mHdzltLVtaXsWa
k5DnQBp31QdWkmjwNk+5+sfEw/Iqc/7MqcuA1FwYVEEcR/z5l1UkuBhZ00e+aCxZ+puLACjZDRmG
GSJomP4jQ1bJPPlaCdoPxvgYeFul3yvetZzjXFz9+iCT/kkcyp6fdvhVmMlBHIEkeAopcwbbQE+y
Ta8FkCcPvgb7Ff09sjw5+1tcK8KfyzMNhRNPURAJsn4YqQD0V0tFdjxxEDvEZhvEVeou0fegiShD
x7OhfVvZidBZX9vRZ7+9MG+hLA1r7LMq8+VTJEXuZZ1LVZQrZov0cZcDq2qOtrt2ZXTmIc391y1M
cUYAlPr/Q04CFy41jQcfALAmrkAdFGJkY/s72iOySfXv4fLaPnsiQYizbazAZKFB9n2tSQNdj9ZH
hM1NPsShxPkXRu5N2S0BhzQl9B71T9A6YnsRprGEujL+mbXuqAgckmBp6ANOhdybttPzOuToZvCa
elBc3MrJR2VqCxlFO5jViY7pKAbEIDHLuLix9bcg8Q629GiDrL38MJ99hkmA+fowU+inkZlWFVe1
f0RCEBKK1935Jeq35tYLVj6OwVZIOUVe9PjTtnekUMImq1VvJbSfaGiRhXJdNa46Jp0JezwVDTjK
WGCxPgGrX9Zg7GiFo5qEvRaXyhoT5uqJtc8SrHukm/qt2P3xPJefL8/GzwbQ556Db4pCmK1MxUl7
u47dsVWkAweoOR5r/ch2o3WHLPvlgX7usW8DfXLOv7xf4Jp1ayeydBDWZMJrPYHuyzqE0NPNgUhc
Hu3Ka2mTLCjNSaspsUGZdxfckoGe4LqWWs+osl0eSOzT74vp+2tNMiCdEmDaj8yfmj3p41HGrBjz
6fTDEZjsy0Ndm8HJXbTQXSexXGYQ0A1lsWHcVJTBs2bP3bDLiVPplYz7TNgQL2fAjdMxr6MZ/T1s
xD1XEKTbpEM27pF0RsOo9XRqNluQzKq5FgdyLv22kM8B/XQ1RJ79hnTQqN7ATQSq/X30LFLUBhNz
6cABGXggaYVV7Z7W4oJi4P9iak1Nh3mNztePwp7fdBXnDy9qJweWJ113AFVu+yDaXlK3rh8vD3f2
zTj4abxT19CmndBYDmnkGCyaunjI4lfFX7DBtX5/vYIyRZTSVgFaScw3DIHKdSZJRqBavqPl7IOe
Y013ENoc9gwXWK8puliyMAuNl1l07V4gluJ0V3wdVkzAl80+ZGru1Jl4QXWnOf/GZIemnZBCfQ8J
9gSZxkHXvcfnHnWSa6fd5/1qOjpMYWHsLX9e6r+PXg59lNi1Ix0S6JQGsmIrXV6axdMIiBTnDnSK
d1X0Wwl3Y3nrj/eY0wXClPxGL5+x7k6LVzMHxC+bNz5MGUMSvqIIWBgLJ1vGpOv+qsK/Rb939XXS
XDspzy0NjcsFmAQdKeJpQ77qaq2SfBb92C+AHYLitN37EJHOm7Xi7YwMluFRCdYOjDNtU7Rb2hbD
OLu8PM/Uubm/Mj5Ybl12MC/8PoGZrrTy6JTSQWD7dOp+AknqBOiLOh01CCDxzYkT0gJEBrwLEAFi
u+jbGHOSBynkToIEiIGwjHAGvfJoP+9e4mqNvgC3TpXoMwnstaymjlrkBMEM6b0RKW0kjND9L0lc
jZ5IX9338CUHpdjXJec5Z7d4kjDatkN4c/lh7J9pzfeHmcyT4/XSIEsFh2d3PyT3ifcQFFuIsmqP
fk3+WIUp4iAfJibcvV7f54grNS52QOuSRkhPr8RFWlGDkZNn7U1vkBOliKLK3BBRKana/saUlE1Y
2Tv3oxFE9+JUVj4pAFwQrVhIWY25wqOvv2ujdjPYyl1PO1qFbBXDYGlcYDNWtceM9SYlfVciSCkB
11IkBENkjCMVHmexpymMtvZLNPrw6N7bpp2ZFjJFfsvYD63W7jVehasJ3db45l3WpdUAgNiodp59
V/WgqyEiROlDQavMoAk2JMig5E89sj7y2sFd0K3QisX9r1g4Cb0yo0S+7p8U/1P8p8vf4gwmgG8B
gNy0AbITeybfIvLH3HHtRDoEUC0KYTo50H7rYBFSdaE4TpEYE0w6AOq1JXkuBdBEAdFwqMfTR/++
W4Yh9M2hCj9TKOId6YY8zmU9moO139Hu4ErXwKLNoFXxKF0Cy44F69jVTE26eWe8FM6VXMv6mUwy
GRZ2I5YlHOqsSfxNw6AOEotdAgGHh+nzTSzvSPadtare2u5Js/aJzadCxhExBcQBpYDSAMJaKJ3I
fxx5YWZrO1TQ1J95Af3ALWZ9mntHTc/GUzrGu+X32L9JqD8wz4G60mpgWU9G9btO9przx67+KhHI
Ecxn9DUt2uWgvdqoAqYj/o0vnXM0ovsm2Fru3NXfSDaBiuvaC068TS7/KsyPCrjXwOG7M+xZkgBl
33IIVyd2xphsyDPqq/3+cxOGPAyGmsiGAKWZZDoRMHDIkymZTriCK4u1k4qFClw8uDYoi8koYzJb
d1fW7LmM7uuo4s+/HJO9nvhO7rJmmWGjWCN4GobzAE1u4zmpdw4Mz4K06tFvTpa6zvJ9bh/UcMdN
YByXgfO/OXq4elNu1jh5fmCWchqeatv5ZOiIQVuwM828hrez14zyhiIMPZeosW+8N+qXJA19cj9W
wSxrN1yHuv5a6vmzKEHSCZoGJRwLeMr0g9RUH8xQUtxDVUK79mesODV4C9yPFt4GB6Cfzvt6RzHA
09d2cOw7Z37l45wL7nQuMY+GigVobLIkDEANVR2O0oG0Xk02Cs7fDxlCWBSGcKnjllQUxq8AujRw
xyK79Rxs2tGQu355PpdMsZ1R47KQqCBf/L5KAt0sLLBy7kGxHtPm2eFG3NGPo6QKRJitQvgwNMQg
s5WFTd618tC5hOTr6JMsPNRMW7Fi0/28A5j6m9quOPoj+vTXC6u8yDRvw7va+kRY6cD/v78oiu0u
emS5C0fstSjeEn+FWbUKvZwk5/LHPVMDEHXr/ww1CZB+U2Wujv33YbT3M2gUJKkR8tR45Racu33W
zMYC78HxlcpqAD4r9fp5H6JPXj8m6r+YNGjE3uTyQ52LBqYCtIBeOUCoKXzergczKEden1CQW3cA
rcjUUdextIerU33uzPo61uS01Mrc7Co/cTHw3bfjkwPWijcVF8lsL2fRlUTpB2mFawgEL2qcFDag
CU0PZ80sbbfo2c1IgFZUGYBoFzszPBBeAyAb9jqN56py16DRYM0HClPaFfCpdmYTkRRo5Acy21me
XrlMb7ST2B7dQy3t83WGmCdhl6fJ4g3nWVtvWAQ9sjv4Gv+W5ad0JeX/KvmjcDdJ8sdGV6G9M4s/
xL3GWfjSKrSXeC7bSQTccMlNQv6LeW6hXlkR5y7g3556ku3qBYYBht67ojojF68c20X56PkbFUAJ
Evr1c+fCKN9J6JK4177ZmQhMX4Ucm4IUR8IPXpcV1EU38M1iLIvzrScvM20pqwuZUypYoDbqFUdm
BbGrtJsbwZVixw+KkVgyQpcH83BqYj8SfbNqRCVR/dwNYQe9voXamyEcuBcEYRc+5in45aa42Te3
pHesW/A+YzyPw2f+1+xP7tb3qVR4j1cvmGdComJq0G5kVNpM5dPw58uxrRd9UGh9Q0AGVkt72ENg
E0R7tW9J8y7HhDPgSKbhy1iTFGH0FC0LW8Yq1R3mTO4R1QzjieOYQe1fcfS7lHYCIyauY3DuQK5J
H7Kfg5r8d/lJzr60DscJmDx1wk+4zZeXTkwjr+yRiMGFA6AagFXsxKzm39XZPRssoOcKQSiE8ExN
XAG/jAQU1G7DpnQP9OJNSywvul7to+w901qjk5orLz10eepson6Iu+9cAMZx77wy92cazqId8J8H
mRwSajxi21TUn0HS05dDdhirVQ/9f1zxmyyeB9JKlVCNQx5gjsU40YxdaSkb2q25ueV+hjcr7Soz
viVkXP4cZw4Lng2QuSjQceUR8e7LJLl25YNPZZI4LGBpkJTwRUDkxOoD3OmrN4oznV4xF/8Zb5IG
JHjOp8HIeOJrBE4MU4Q3B5lKs0rhTuUjoWaDpPK1ZEMLY9C7ZQ8k8WpieO29J4ujqvEfc3yeg6Ig
i4LAxA2kNm9Dcla+1PUdeHbdf3nxSVJCeTdPQplMAa7Z/xR4OZXpT1wt737iFybpD1PMjQ0eDste
n5zJIMjdoaX1dGgDGVVB8PmYeY14OGFypBWIjkQP1MwhhLTvPio6nlUiYo7u17q3D4G3xJMdiV0d
j55yY5tHFB7DbESSmHZWiLxVrsyy8fXyIjzTtGNVcKLbYp+iHTFZFZYedpYkExS4dAsxvXHZgtAk
Ikf2vz9mtRygb+M1+t9Sjj/Phi/DThaBlwWNEyQph3m/JZfIsAkgG1ZAw5n0u80rcUA5U0TlEkI/
1tEd1YBh8X2vhaWeRooXuocGWTFzodRzFcy5O+f+Sj0QOznTmV2e2DPpGeK//IeeOlHwB4IkctLA
q5nXEW846w7sEcGWMyYMN5z1l8dSxWxN1x2xFmcWQav+cdUKlCzJncp3D9AMYvtoY5hY7wSbN2rF
/W7XqFs05yVcf8J5537EsN76/lflvgC0seJZgopJsC7rgyZzi9/VUbtRAmN++SHPfwMsVG2HD+H8
uI1lSlxXZCPOAXxyoP0R7Lt6y12EpimbUWBLMP+4POYZCBYXUGqwn1x6Zmiy9duGhMOwJecgD/gV
iit5W6wC1OeUjdFvSRs5jCSMaGL8KpEkyLbycB+6v0fOiWTja4s6PEj1kQTx8nOdK3V9e67JuYRx
k69bQFY/GyPOQS0OZNPUX2gFAcUqkRlLZhE1uCvDnouEX6djciEOSt9QwpLpGPo5Dpiesi/gG3EK
RBsoK2GK9v/KMjbcjFWUBIs5EdJrTiynK89xLjEVURI7FpmFMI2TtqIhOOCPDr090KhUqDMKrFS5
gGuQvNeOSBAiBxUq3brxrNdRRsexvEI8OLtBHXhk+ItxBk/1ToYiyjRjICTk3outUgLbUh4R6Qgr
0dBPV95YRP4fO/TLaJMPbmaFIQ8SOxRUKBWAMruV4ScQElCj9bvH3ilEFwX+Qf+/WWo2bCdTJ8sg
Qky2gFRUAOtAAAJ8xBCBHpLgKACLQUWsjAHvC5UHDTXf9Mre08Q/PHllVCw0cEBIAFDKnCALnbIa
I8MzHJb2iPYPXnjVW4IMS1e/6j6XtdemveO44YQr4nka/fGT+XiTYg5LByJaeeoOddbEvaXwHOK0
WqFJsU+Sv3aJtVewB0IMhe1Xph99Gf+T7DbW8eIobv3AunZ2nH0PGm8sNqoNkB+/nx1NUqSa79TO
wSZPbfleUZ4viOed6ywcxH08K9voEswMrKtHs91nxhP7pvSjhebgMZjW/4tASqn6Pw802cVhkWit
l1afwYPl1HrLUXuizgh9I61iVB5vrjZyz86BTUGaQjQoFHnyLbk50IoRQ4KxQBSAxF1T93J9bZec
iQuqbIv7CcEBKYbJMZ3K6BxEYybiApVKoeYHxTPfkhp33r2owLuCRO2uBcV4GDHA8oJ5Zz9c3qtn
AsO3hxAP+SUvN/QkD7yAd9VwQaoQDKJNrzQLXajdDy9Xk8ZzZwHFSUHiplunk4h9H0/OFFlyzdAR
nVb2Jkg5FuJMiZ4BAov2mx3tqxDlPOfu8nueuxCoCnRecjFwv85navjlRUM1VVNX9x1RQfLSj8iQ
ZwqFI64geCw1RneTtuUSvJZ4iBjjIRl+0ZVHOJO4qByEBmVR8gLKtN/fvVUryw49HoHU3EdUcrSl
hVupNwXlAXIEJJjT7l30qxy8aSKtxonGXEUOCr/XoBk/NPcdqCbk7QaBUlD2pyWBODXKwjAk89Ar
7xYKYnaPTZa6wfWjal706N7At0uy/lnqB6rbChqH+He47b6I2HoEsSW4J7ANGupu/pHLZAukfORq
v+WG2aGYr+JRRJploEABjWfbl1tqU5p6VNttjPp1+ibJe1rqtFIk1BKTD8G40nEpg1YNrydaUaQx
8kVoz91kC3ul7Zco60nehoKbVe+boZqrxRIjhA5BiHLhR0vP3gzG3sr2FJ4M7aBpv0d7pyBHoa6v
8w9+fkcAT8wZhSaN0ueUVqtXllIkpccVKxSFtcaa9Y5A8mLfl+MN0ADm3cbjjYt6UzznwXnWyyvp
zGnz/QkmUTrx0e6lk0tQDDeyO0dSFG4SW9Z74fSJ/ravYYjbn/mePRaPJjp/DcEDce+Kk+8FIz/n
Foue5oScd/Ac4aDznuIxeJJOkKC1P85DbMwuP+8P3WyUd2R6e6oNtQbBvikC2ch8Z5R8yzl0PfeP
XWzcae6LI0yBb8nWdf+J3KAJHvvsAOYJMSDoCtxR5P6au+SnEMX3Y/r7g0y2oJ37SG8EpnMI7eNI
8cPOTnQYB4BW+m3ibEWNRN3W+jLO0e7add19PqAz+UiiLLdL02Ay/yTjtdAkAv30oZDEURC1wElI
mVYuy9IaCtfkIDATfC+kX2WzRsHbQr+36BFE/kDNW0Mm+jbCBqypr1ynflhOiG/zdfTJActS1vLM
SJ1Dkh9k6syYFqrKWiJHWmT+3o3XQBRk61kHPCErAZcErEfMu8FfI+9hHPrwPnZPXbOugpMnLRWd
Hz5lqFIgLp0hvl3f2/LBBBrZ3JrNssFxRRYXEurQ9b1/rWp+pvrIuwhyr2BgUZWYHKlW2nh+HhZk
YdUL2ABtJuMuhs4ppFBgBfZDgNIHpnfZvFaf7d8ICtE0+1Uj7ohs4pUlL1bSj4/qoFJCO9AApzV5
FE/KnUy3OVh1aZenRzXbWt428decdtawh01ajItB/wCIoDQzAtzl4bnsnxkfzK7QDlSpAuiTQmyp
Gm1uZxLGxlyR+7+K90IDISkWSQB61V+P5oiMqodvyG2r79Ic/fHhk7gbAywyUpDr+K+OGJ5F/Vwd
72IYt8CuPO8PBBBpRGIUMbjwDpfR5rVMF7Sg1eEISKRa1TT40HAwluztKHzuuqOmnEhrZGsGt9Pk
ZGu0rSK00GQWCFagCXr1xonSXGaDXop3lXUqAqKV+6tzT3G55roSsR6tfz3hyTqmXFrYgpwNarYC
gOYWCxf9NqB9tDXYv3Gyc/X76t0WCVS7Hwuc5f2DH905xSY3N52EiDnvcUq9B7EsvRk+O/6G6rSL
x1raPkX9EobVTI3vWNS2uQMhEERLWtpev5ard89/sD2QMx7YWgR1V5GyBLNgYU5mLrnYhtAv+02t
/6m8kyptuGQN3tswPIsfotNuI3tlnCr3LmmZ9iWBhkzW0ddNvSAapkJMuUSTfUWBQiTZ2BFn/gfl
W0o41Gs5Hl0MRNE1d54KecspU2ApiR1ltWYZcRzye49WlbcEABAPK45QcmOq0lEuUAiJAxhmJcVP
nvRgW7c4U0a3ENQc7y3vHrT4H+SNX1G+wreKYrBqPdJL0lvUMB4p0PKTAR32yrtTOO9Wzju/JDCm
X7Nyw+UFPn+m8XHpRB4sYpa887uVjwcAFwj6MCBcmrVmLYn7gQM77Q7cOk0YSdvUCiW/YE6mYKIs
rS6pPtOer7uVFZGebaN6EwCi8BYCnNWtpeKE63FqnHhgzlWxd2BZunP+Lh7gbvSIXBNTwieExu5m
VIeWrJBQ/91HW/5lwxao5Nbfe1K1YDBozu4WuJxltjdMF1PXqktO7cFbJilCQWsbJf3oyTf3AmNc
cVd7VCT7F7Bm6NJlFi7tRF2SPotWdi2tMIAnCfp/nJ3pctvG1q6vCFWYh78kOIgiZdE2lZh/UI4t
YZ5nXP15Wt7fFwniEc7ZVbtqJ5XEzW50r1691jvQoAN8Aq+15nsbD0V4HgiV/VZD5S681qjvq+oX
5lK0btWfwPdaS+CQVw7gm9BDf5uWNOoqokIGC3XOt00n0+ppVIHrQsBlW6rGOXDUPUx/VnI4xRzB
pAVTyQRSxChTZIOU4GcU1liwnhusK6ksnZTeYB3bu0a7IFnY6TSZ0exO0K7GXq2ju9Hx22tcI7xt
3p0aazr2LQGD+0MNIpy3wrUUnFXjxMfOpGE1Qkws0mSfZG4ExSyR62NV6q4pTQdpau/6Gk1+Hxx9
hOgDzLg4BMhT7PVmISrPMrcPKyOC5ptHgIR/hjkhxHKMnItCvig99sUCIXReY/7PGFw/iCXZqj3n
cctZrUu12uFd7tSgyIAcY6K5nXamtuFR77RoI/9taCgJLNV4bk/u34FntY/c12yv9vsIY4wzlhFZ
f1GChcm9wuvnW0vnTqGLo0P3ncM9wzAoE5qg4bFVruwyjKHbY6THbl1QWtHkTT0mPOZQP0b0JOt3
anMNO+Or5+WulFPvUMK9hKVammArUG+9zHCDKD1AA7O8lzgmDMMDawtp4xl3/VAe1ERZL92L76/F
169D4R++FIcDoPEs28nTULZTfwqPJj4HpArbMcH2Uh/vDFynLHVTCwVg33ZVO9hOle2GziUPy41P
RxdxmcFEuNNGLeSAwouqI61XbieQH/qTB/HCMynVlDh4mxUOgQG6/Him6UsaIvM23+sUIJYC/RKc
ejgY7zfxVNpp540xTXzFQaxBucrRUx3gQtFjTNoAm7QiF5bEOvpN871Pg3WgsvQYeTc4YASk+l08
bVLEcnNX6zG30AfwmSpOCLh3LvLxZ/2vDz92loZAFe68ycRCwEqu/fQdZF8FWCvbKeE5zE5Tv/B9
582BP+MpDokXtCggObPF6RrT05MQQRqAMoa0RcgPaZ7A/toib40PY4y38bYyDhWN0DsL6yW532W4
7+EXI22aNTdKMp41QKet9I/vSauxqBZC0M34QO3D5PEt9Gfm3KKh8017kviFyIoBaBzznTXYa4R6
oFFWNomU/gwLlKBcOEttmjk+48/q/Dv2nEoUdFbm4C4XHnPlrMTGjjIBfqyUPQ4jPnqSgtATPoI2
MtfonGX11egXAsi8Wf7nFziovgCrQXt3ToC1xqYqYk0Jjz5moiIbNNChcbrui5CeglmqOodE33YY
7IojlxJG8kx/ksLfHpiXz2PBawo8D2amLLQ2ZMcBuDerRfk9V9AkNeFRqc+p5fDBKTWEHUFb3mRR
vaukCg5yvMv9Q4KbE13bHL9cC0wdAcB2cOQQZt9B7xrRARqsiBMeXpGwVFHg3rGuuXqfXwxqpw/t
gAehayv3kp24YXvuks51LLJf/wXE86ZPzpAUA0x0A55ZOo47yNYrtMmHYNOlGB5YW22JQKrOypyv
n+Lt9GeXoVYmKK5oYvrWxa8UGrIrvUnpjJ0VShrFkQkEX7K4X5VGvS2co1edfRHU0pdCh8ODgTVe
17axhambpy+Som1tdWMZ3xJ8oz7/Ujf3rUAHizICqt+vna839zaFrLHuOqyC9Aw0Y8ZVcxKoouBB
7Fz/BR1hrDpYVkKKtahxMcPa/lmnN4PPXnK95XhK1TN4ZV88wfKULgmKK0Rdxg2Tq1yf9c5fo+21
MOtbsRPQGzL1mHZQtZwVK5oGW4U060IMo68ajFKnW6vZCw1kp38W1GtyMD5BXGPl0+AMXZ4U46zh
UPGqBMnRLZWl9sCtFIPIih4iRxjNj9mWqWO013qT06sOF7Y4M/fLzeezFqWr+aEkfwXBJRgxKNe9
v920JIziQu/51Eggj7vaezb9nUpwWGRu39r/b0eaXU1NIlMDbcfwyDOBUrSCZkZ1Iu5+Ph/xe//v
87HmzQRZD/3Kb0g4SDmL7hDHxHsHx6hTmvDyQOTs8+FuTkrUPuiLg8OafyFNGsox7g2yz/gYGHdk
uJgC44n9+SjzavrrmQBVReFIYG21+UWSSmkexAV5YCjvmhhvZy3ZCpYukXSKLLq5xL4AfalLlB9Q
LHlE881YPJhit82XFu6pUK+AAoey0Put4tRFaEC/D4/29PpegY4eZScRmDkWHAQhHGCeGgxxCLML
CyB6QLOxIRshmWFydSAEKE7Km4iU6HRvitRH7rZFRvIcDvlKfowywSjyvB91s+69hTWfkyTEmr8b
Unz6N0NSEfZq04brpzbaJoxeIh7jog+oIPtk78lh8TfKEBQxT0OI5TemZL30ux3OEpZg6A+RlQ8K
ugs1MJzhS158rUN/UzUvff3bMHbIsiV9vg4jH9kzBAzrg+89laprjBTsTn2AcFGB561rBXdV8FhN
VLvbyzThp5JuBpynNeqV8RojJ3Wio+w9lxSix+Grh8ua3XrHUV5bUG8y+D8KFuHdKUsOqTK4ZfhT
7c6UgXLnLikfE57WWbYuq+8VjrxRsYDSvxFbWEEeVyqq58K0/f0K1kWg9UogkYwqJB7hBseoYrqy
N+WlCv2rgNmH/QEUFNNTaJpY+b4fqsv6MolbLzoG0+PYXUPj7ym7WNSi2l1m5Wt8FkZc7HyeOmbI
c/mrM/1lVsdyvNj+377wlGxlt2t3qYaJ3Veq0dTFp/FIrTqyqHEoJx54sRS4Rgqq58Gads50rsdv
hu+t0uGFi4MH1p4L28MQs8fy054eFNxOh/yXhDhDbbwgoLQqrG4rK+ck+N36D56vLYSiOQbmz4Z9
swaz/GpC797yYZEdLQp/BAXEa5pgzaU5tuv6N9iyFSzZhXN547Im9P277rMbKgQaNHky68657NI1
ciWZdgEazyViSi4q86rnKkvV1pv76s2gs0AUTFNRhzITVZMNpZTEoyB4aLBUBP+0ML9bcecVDw7M
U6VhMFtTuLHqAL0zPg5w7izsxGUfL5pwEyYwHlHy56JswsPifr41w7fDzpZVyfVILlJusaHZsfVs
6ZkDrAD3i54+n+CN61J4NeBj8Wd+s6XsQtSAM1T5j4CW2Oak1eyXXqaa8P/wGlma1SzBwhkoyMyO
WfFYpH9HWKLESvkUjZnPZ7U00Py2QB47G3VSDXLqskeOixB3ovy3KLV3I2V8t3yzCNfJhaynqA1j
i3MIfDziMnfsznwrdiIFSS1fSs1vfi/UOGx0HGHez8HPox5m9JIZ0Pi7ze/xOPkT24cQd9oFjeqb
8UTonf/PWLPJSQinxqrNWGwMns0tinopxp7D611ft65TX8sld5yb80OBhK4c0/tAZurbwIvDlDGr
YAM3koIv8t9cGiDXF0uHN3fJm7Fm21FKTCuXBsYqWhoOMBSRMrqQUCwOdKsGQcJEeo0pDXoF8yrJ
JJVoUmekb4Jonm2k9MzcWFV9ugRQ+Hh5F5YuopfdP39+Em495YRoiIMVi8m9ONdoGLwwQwcx44Dz
ZhH1NPJ8z9F2plocavuxT8y9EU2btuUbhwPClXiidQtBZt4Gfr2Z3v6IWeqfV3zpDjfCo6LX9DZU
9KwRmJJkNwkwGaVzhCKXYIuLerf3HGmo5xkvEIZOtR5tGv55VXGIN1jv7RsvQEdYW32+TLe2wpsf
OE8fYseZqOLnoajlWtlJ3JtEjJ7lspYur9uLYVgmECRAOSCj36cqqdRnVtooyTE29ccBIMGQ118j
jReX0a9q1TpkyrSeZHxae8tVKnMXGNc2Hjd5s5bxXKZQS4p4LhGL5YkWY1aa+kun8FZYM3D94u2J
mO2HWy+uUC4fSzMgjzzbgbniGUz6ZsVntaR6RB1l8Yi8IiLnCRwFVt79PMH5PxEY3mTbXlN7bVP1
AcHmzGGMweoZvPK5+ULJ+aqlZ805p+pVbv8p6tpF+zptcaIc1nZ8lzX73oYlr6miseJAy1V7Zd/S
8/XTcQ+ReovExoOtGcj0QLxHD818kiO3b77o+EN7tEs4CI1iuSq+PJ1f7cXg3PEijOvyNjSfM6Ys
qtMY5Nih5abZ1QGNgoohOgL3PvyKUkEqP5O/mvlB05r7yhlXjUS/NPkK93udpfZJsQecS9vHpjK2
hvEj7K3z0Cr72pIPVkjirmwQJ47o4HRxevCjAMtCB9bOInFWXOgf1tkBEoLgh00xbhb01DHp1UrH
zcKMX2rMxgivpvLsyNVOVvoNB2EbZTTlzl5R/x23Az1RY+Gszbl2f/JUQc4iIAEMe33svvnUctgM
hV/FyTGvf0UVHokKBfF/Mh5Ldfd9BMvQ41Na1xfeoiTTKIQjrDEqxaPXYBbglWseMivN8lyzc9y0
lHFs8lelf2ycHJ++f4oSeJ9s7/3xt5b6axUcPmaN9aOhkJI66UL55BVKM19PbCP+dzKzVKNkLW2Q
54iFoH9RVLyy9oCEBu0pb751KKNZwMuauzaF/0C73d+k6WnM7jP/gWVAHecYFhgqh9/y/kfsnRpp
rcjrOv5B+86HfDghQ+wjer0pmOJU8IkoqNcnv6Wpfi494V5ZF99rCZpTfVW1BCTbf/OEc6htYPsJ
sMIWgfPNt8JqvnM0m+npqGpnG/Ip7v+Uzm+/ANueK7X/Z1f8O9IsAPCir2G40E4rkJb1ealY3nWS
UC2tDzkuvQ7e2OjDp/irEaMjeifiJYyLuVdfa9/YUZaEk+6OlYc6WItJzc88CteBkR4mYdKIR3FC
IOO+fw0CXmesPHcw0pUo53HtDM1LaZQrgr6sxq7Dfxqqp759SomvSfgLOeciXrgV7VtR1gagzjGA
SQks9f3aAu/tu1ALqc375rYths2Eiaf3xRyNdVhX6xZOTysfzDHdJOqLV9X3lIqzXjr6mnKWmmGl
toabWF/HcvxKPOx531nc3qKwjxkCy2IUiVvr9loUyZFz2PWts5ZTiMpqtvHri5UUO2n6WcDSKNQD
V0pfRlu7LnZNg7RI4mxUFdvRdGXFL7k5QXyWTk36mEQDYVBfhzGNHV0nzP2l1vUTD/37Vo7uyzBb
11jZilev9DP1UjiIWKXKoAvbf6L8d9a7U9wfIsrZBrmIddZxTdZBOoTTaigpbhfDOld/yP7gVmm2
UZGlTU8eH10uwcs4z1mfoTuvr6qpXvthtBkwMI6tYoEOPGeXshn5H9RWnnw6Zb254l8PDDrwvITe
7gB9U9kEE+hQ9P0TFPGdQt344bnSLr4WrO3wySRyGTkeGCbynOO4qpOf2dBu+/Ksoe+ZYAA4Oulu
NNS9JFvbzxOXuRbPh186OzbmFNrZaKUcUCQQy7U3nZzxQZ6+cF/ntAwQAcNVvfYOlbWWun03rSre
ySx4Z7iWv02XMocbqS4/yYCDAwRKUJNm2Y1e921TxnRLablPDWbg/TpPoV/dTQ7N573s/OSMwcPl
pvx8JcQf/D4Qi4FR54B0a9l0+96fpjZvZSXVoujoXdoH+zH8PixEqKUBZk/lLNG0gqkxQHJoKhEH
QypZ6uXzaXzMRN9PY3Y/m3KJrLPPKE0rzDltfx/8k8FiXHoiL81mdm+hdN2onsJy5V/9s/6lOkw/
Pp/Ix+j2fiKzjUAjK09KMRGOsd+5Jeps90V8xxGON92S3eHSqs1CadxUlWDhvV5TUrur8DD3yRvu
FvPUpVnNjltXGDCnOgbiOVKA6pmadRavFRpi+IsUwTmsd58vI/nQx08lhG6hF9oEIwuRgvc7W+lT
VPA7bsYyp/Q8bhvnBS3jdUCLiq6TylsFGAGlynjU8Ui79LyXujByzWyXUvqkY/CaHaPNIqUdFeKD
Ficryf8ZgieZ4DmIAr7pXTNyC72Y1jmGOWAuiPp9deUtxDMV/zccNow7MLVrWqcjyCOgLqZ1TprD
VJ8dLtU8qlaWPGw0cA730mS5ifZiJVhUR8nWtwlE+YvoJcYpylWVfTCl51g/i5vehIlRZCOCKc9i
QpYQ1QEzoeX+97rX7wrdX4vLHp6+BN6CniO1NhKAIdoZfQSz8mIVXyN8w6+y/LMunhCqcPANN+pg
K7IGntkWTjnGSR4uwfTMItVoT4uUP5mmtYUuM/+NWB5xvYCgTFtqtzSJor7YTFyTmfas0ziHiL4q
FB5llP/W2eim+kYBY/88pMoKvIPT7pQSS3TcpfgVqIceEqveZTT7SzBYmf2MWw9oegrf9pSIeiEK
ZkJ6uuxoufOeSCgVq/paTbJNTKezkQ/pL2/83Q33hd+CbsHraSJB0NdVU9339a8OnKhZKptkfIw9
lN8NYy0hGRZnvHhUEN7TxuRTjED21R+d2QDl+2VJ0T7ln2tmvR3LF7WH+yJfraE40d/MDHU1Af4a
h4rLy9943ZkE7AGZqLUfyxsbSrdwU9Y6m0bFs6SfIF0h8pWvG5n82rpHgiwtfua146rWnZdhCB8f
U33Vf808bNhF3R0BeoP76HuCaXPxGEPPV6WeNkr8uvD0kzLf4maS12LRAjLc+iLJyLT5L2Mob1Rb
vi8sD7RjtBIoOEoovF66QH6FDuXFuOMjc6GAzd34ELcydRukX0ULV+YZLb54VtP7ABHFfu7BOvDA
nPL4LsfCLAH+hsnhSkmfPZNHQgFs8S7v71J8yJXHBjyL6DpXwzrSL4PcC+CIXpxlWnxpfSWTCeSr
pwsN/eJeytSVAsBSMaaVH9qnyDprHE4wqlr6XQKwBOAjSpRNXk6bKO5dzSfXHy95Ox4c9NBam06R
R/8HfXRw+jR0xMEJENEuI4HdIMn3Lcztz5Opr6z2ZBRnUchp4JoWBn0p/oWErds3L+JvvWKXJofC
QmCcVRGnTJx1LLQ4KiEeb17ePIbmQdIfRaWth5KCe4llrRpETojQoWe5pl1t+TPwitJqfHOujvZb
0iQUyDk15plkFErLSpwUzqPEQJOuIFZ+MJkifUF6gkV5AOugdLteslyNZEli+2sp3zXfUQnj7oQn
SjFM5YByNANVhjhKh+aRXSwOfZleeNfAHooIUYGVug1gSL2+JM6WNeutca01tishqF6xUU3yw9yN
9OwuRfop6kwQNdKjWo67Qi/uiDhyhPpCcwDFRI79g73VU0EtKAQQvlVcxCz2ObPyeuvghy9q1G+x
+dn3ZuGKKk04XfipUhpc8sLfldIEQtPbKLnzbQjZaP6GnCDz4lVmXR0ndcdWPUy++YPMvMNHj18t
EvPWorzWniyr+K5aj5U2rFLcp9BqWHX9VQ1+Bm24p5nrczyl3tmqaeyCe8D3nRiB1LtqrHisy2Hv
DslZ8sTOiNmLwGikHzEHw8LlIS1OAjqqOeW6T69FrKzVznKhiF4009jIDTiG8sSXsZTxWAw5/sw/
/OEsXGkoJZfTtTPBAslXVoC1Egs/Ds8yZfoeAiLPUpMynWKW28zUt7mq39vFC6+NQnIRSnZxmxGz
VJo9agL+IXbIesOVQ07sRZsMyrFc/wRb3Rn+VpPHlThWgDdxdFv7CoW+kiH4FuLD5vnIK2xc16BW
gZ6I5o6FqdPrzMqdVB4y7gxR3pECdddHG6N4bor0fqKGwcaTvWBfFZvI+EELd43D2CoGJE9Pqkgo
t8VYkWrbgnBQ27TF5D3/gGNtNTjVwBKTQe8l4KB3wkWK460nV1EYEuoyaIwLqJHC+aHHNSLYWNcG
Ifwpz7wNcR7YuRpxl/lPTkxVCUyZ/9PPIzDWlMz8zDUGV7QEaOpwEOV0bzTfe8zH+uch2XnTc8RJ
HUYkaxDOqyFGN5l64uiZ/SGPUH1z7nIAlEbAxHCNclij+lHp2y3YyN421wk4B0AxnVlA9D01vM2i
2NyD7V/35rUcn/WE4gKXrdjBrK6PNgFLFYoSGJgqsFkPIz2uYTLW9PI1PiMwK/AMXfQcltRRggdJ
oIWbw+AXWxARbkOJo97hE9lNP9rR2TbKlzzD8FU5Zxouhbq+NWXe7URe/jypugDdAXkqvd7KmF2x
9+skXfFKEj8x5irOemtPS39Qkjvdz74WyllUxjGMzZDWtiDt5RJpJDJUbJ90hPKWnpCG4gmrkbaw
2EkXvT4TgSTJlFNjLV9HsCyQs1sJIBm5IPw82ODBmuRtopXvt6DhQWNT1iOVJ+rBD3VLQ7urtUul
DusgLLaqfZfEsARBdSQXmwjS8vKmSYA4+zaprwmLUWfnopKvKVglwBFDBB473IjbJ2rPYi8bvHQ1
zulwkOWT6iuu3D/FznfyM74tzPDyqazzOyIfvpVbYCuiYS2yDsxlSZvqBLvIEde6PsKELVg3hBDx
c8TuE0GSGmNmA+emTvYyiUFZSR7/eYKpmmNsmZ8RI9tZ76bC33pEgQlfQvhnOXS56pwVaHWae2Cs
BAFuurQ6s3vNAfZI9Szqf4kTuT43h09NbrCeByvddTS4getZEWQfDj04vYyp48gqdHZEMmhU6S5o
8ovYV4bcfIkVClN3xr0CcjnO8Svq1K1lpjujvXDTcdgsztWAl0Wg7hVyzd7+BXQ7KidOtmv+Jp81
puv4vZ/chKv+Z1Bv4QRM40Fu1qT5kBlXfb+K6YCRbmD8mA0A44s1UClmg2efwumN0p+dLG1SB+NM
Lvz+V6KZMCvqrQ9YtyZbjjXjUcDhwYC97o2MtAtxEjk9qbW5Gr1w6xOxrDHb06uwdcq9/Hv1Oflh
5+Q2+yn6UknYm2JRmco7iXqxbN85k7U2G4IYN3ubCD2MJDz5ueGOyaVpPepZ2B6mP/qQalNxhnHG
TpMxZKtWWm+uKlNd+cKZ3aaAfMYsvfkhB9yd3DYobMow5qy9gS1zCQuDfyGhOZ0Sv9rwQYQrxYZX
YhfbZCILK1dcyIRzXTJWvXzVgDE/T+2EXKB+J6zeQe4Eg8VZvfKEIQRDkzVJu39UTvQF+W2sSJ4U
q3cL4hJdQKl7KnKcQXTLtTXMA2s8iYEmahciqziXbfdMK4vj3jbNNpIeY/NZOEOJbEGA5Ek05cne
jRkJTXXW7FWFdah/4FuR/kbTSq/ibxZFLyVPTjY1DGAVGhjVabgAA6VcHSdodlU2e+NZQVuUm5Wr
XMQPC2ZZz+qYibVKr1xlbSjQij2FF9wKs/DgtSSKT15nr1gbdjSXWPvKnQC7vsq5u2M+FsBQsYd7
Y1iZ1L758VIn0rBnT7k0av8XXX91grcig50ZUpQ32XrEQN5cI0Q9/oj7IPwmxYVbG1/46QK7yVdp
0AXJy1FktIVcrtThnBjJ95J0VMTn7Ht1obhtC15oGG+UDmH6SlrxMTTkzOGzAlwWiPexy7daeAhb
lDP2E1T84CH2D4FOzR5z5G3fP+r+MYww8nwxenllG74InxRc/PSUgTjmTGMLJagiIeHZHvsVwoVu
U0CTQk/I6vHCe2IPdklwEhFTwCwFHFZLJ5pRjzbEJN3Hpz2Evf5jG8F3jfmq9fbBcf4WOacNBwiE
ApscDgug8yjTdpLXHUnS6IoT6cULkdsyJu/PmG8XAYU3S5Iy3gHGqaqmVRaj0xQFO0vexdq6yZ/Y
k2GTfhVvEU2X3JFcorIfyYKEPSC/VcRx2gxb9PXGYFy3U7UTdy+UGXP0H/oGatJOpMWZbdxFCS/D
9GeVcM1BSswl0N8g8h0Kew61s1KHJ5i6furfNeFPYBep8dfQUojkSSPqpc0hQ5ihERAsL8zXNAcL
+zl88OU73qTtkD6Ipzh3e1y8BJRerarekk4mw07EFS97YkfyXnfS4SmvAeuR6QzlRRl/Gk+185dW
uvgfuLq2A7hH1hyw5lwz8HJMaxXmB670iPp2b4BbT13xThizapen6qrhK1PM3EZAUmIeR322A5K4
8fBsL/6prEq0m8Q9mDY7jNsw+REgYsq9ErtcTi4iyA99un7xVgoSzZ7IDLf7OnPWnn6SSvUgNLPg
XfKksXYCfsgrVzUIOeyzyc5OSGc34e+loseHYt77ksesmFcmoZerGSUP7xUAIJ4upKwRFyllN44k
W4DLt21OInwvjC0qbO8LiWJscA9YXshIjMzKLdzFfiV3EIombJFIz6L+gNUezz9Bn1RImuT/ATwq
wxnrH+ogC7/gFujo7S+Yzd4uEpwd7TY6tv2V7IDXDRc6IZaXAQkZDYU1GPD/Zky2iYVKBAJjr13r
N42eiTgklyErbpBrNQfGFNwi1QJ1H2yIeYJVViXhwmKLctmHtX4z6mymOZvIq0tGpcvDC1AzBCJI
vE+K9SKLf2msWf1W8XPLKVrGEmlMcuYVL9TSC5E5qsUi7eRjRZJd9GZmszpu0qiDZGjsIo3uXI1l
NX1CyOb/VAgf7TykgcuEk9koPGDOre+4ULBoQynpYWwGN7Bf/pvPCwdLAQECWHmuGBbnEd60oWDi
cVGCGgZ5Ip57wWYAhSr1lwY41hIo8+YSIEMAMBqhMtueFWUTre1RbhatCZk3MM2jEwkml5HAmHw+
vY9VWRb7zUizqmzjNEM4WDbQcijLBsxQhBeos/xNQsj7KUTr5/Px5gILVLYZUACwEB8SiNMZ3LSP
pnBAHjc8jp2rV49dh6P7yoOE/dwkEXcNQkg1NOJ8I3qSZBRNsq/TozbuNN39/KfcWmQNXLgFhl9B
F3C2z5wpcbIMSPiR0hYVKZr3XHgA6pJFMz9xFudnVVOADOBJ5kBKmH1O05HK0WmglvXQz0ERFeOz
4j9RDfS0ZzYx2S0gLZ9yFVf553O8WQHXFKSkDVMs9hw/FZSjhswpzQrJ/ukh+RknsTsF90pzCSO8
sSpEDekp8m4vHouJQmLcrKr+LorvRpQPFn7LresBnWBRp6cljrUly/QmUOZ1XZrIbcPJiEk1KboJ
ZKjGPUAyG050M6tHA0dsEKntINEw/NIE1JXEI/TzH3Jrz2uabFPdNVTax7M9L3WE6zRzAFMGX6MQ
i6QTSEfeUqhrKsNlMXreYpLZZJtgDrGjg9I5uxb1MgAKWJvhMfBOZvMU96gk5YDXn/Tvld8DzHgm
g7d/8ZYmoFIwypY6Vq8jfNiAb36B2KBvVp5KLcgRk5WnYkkiQgkFQNAAvph6K3cGZRTx+lgMY6/N
3g/jIiyIOhUsAywc3o8bKm0r5S3NYPHC5xoekJgnj6+4OxCjhV9+hpGgld+j70p2DqB3wgM1tJ14
pPe8OZ0GMt3falBuq+AFspCmpKgLVMLw3vd+iFrs5xvjZkRwBFuVlpH2AWwYyKYTaiOkQx+6HxpB
cOtr43myHsfir89HutHsJV2QUSQ3ES+DpDxbmbSRNaezIQ+RJlFlD6ydrr4iREXyj1SOyhsqO0mP
/qKyqNht828C8hYEHcwCEfnff5OJ0owqpVYgIPpKfh0sjRJjuO6DJ44AeWFJEtsNB579C1O+dfzf
DiyO5ZtN2IOVDjwxMNsPZhpjt4m5srw76ieU03r1tVZErQ7GrdTH+8WDeOvcv/kBc0r4FGSl44x/
sHk0QtKUjlJ2MHlSDZSNNHjoS+norcSJpFIFmKfaCu3191MOvCGr7UL5s9b1meYJXH6entRMueFI
TdvoOa+vAqI0XCKwc9B/vPZFC59h0H2+/Lf29tufMruDyrSlfhSqwX/g6n80BQg5ab0w0M0b/u1I
sw0mG1BnI0MLjnRABPkPr669wOmIB+PQwuvJUFcobdfAEdAuTlOUHnX+0pt+dpRz1Hii1bZENrtF
RUfFzeG0mUIRay4rmfqGFU6NHRw12nJDU6/riad7E7ojYg4hNhyezBN9OImqo6V7bjRht/JI0aUy
ezoH3aajfUxDlepKJxSzYB4RGqBOidbb51/qJvAYuLMCRh0YKTng+12jRJoq5bLBb0U0xFOzb6Iv
HWvphujYBvlG7FhCYCowhlp8X/HaGO0lAaqbh+XNj5gFqHFS1BK1p+SIoN+GTjYFeiArFHd+JfE+
i3ZquhB8b54VYhJ0c74TvJj3s6axM4aAvQkPULgCXk3Iy9Odxmr5ymvx8yW+eRjejCVi5JtQVCCF
goeoHhxh6JrThZuQEiIWBLSaPx/o5t1P7vW/s5rdvKNXG02YE3OobgDJF/39GIkYnEdEPVDYB02I
wR2o89dQchKP7hU1M9E/+fyH3JyxidYU71QFTvssEo00RHKl4HOCB28Gmpw9MRa1MNG/330+1K05
ozkHTR00ETbZc+a8pEMdjZPiNdQk/jVt6Fmp1O7XOZJzXygCU1si86XYpeTehqY+XZb/758geBDU
IMi4wInPzcyMsOkMB/XGoyjddldQwWu+M3mmUkEGOkUyOnx36BeUXrSamqsxnblCl87xR/TJ+x8x
+/ZxW8C+1mG49vLB8b9SxEroXcPqQ8RwV8viAeCDbTYyeFFQbou1rl88xPZHsrKF9fh4977/KbOQ
gh+6jFUtP4VNxpLAXVhVtIjbFxPki2EBigy3lXISiLtaIL1hz2eUJRd+hThW71OP979iFlPiLB7U
QdeoTfUXyiYH0m5eH63ykldn6mkqjeeeKuUi1+iGGAzvTpm73+IRxOtjlnpMZtOH+iRH2JH0qyD5
EgOS9ZLHwD6n8cNg7BQEEesMwIP/nX5srj/U+tmWt6VGFbh+dPS9k+F0iMbXcxzUrjHt6hK1jhcr
2OtRsBVyVD0V9M9X62M85DcjAG8CNrdlxOJmMYpCfRxqKiJhyaEeReJgNofc2tG7Wxa+vrU/3g42
w7SZSVuOSQNY2ceGqVwjaRZoGxlvanigjptImwqDsZbmyl0R7Ft7+/lUb/ClxFwN1AN4JSBVORve
h/tjq9oQHZVmLYguANG8mIbuuBI0t+SKgyfojYVBb85ZpdIkfLAMyjvvF9hoU+DZcB6O9BZBjqho
WoiUkJa4DX6afi8VQw4lxkFCMaFLM7dZ9Nb7WK9k4m9+w+wjh7bfF9LAb6CHSeszwj3OfOTSoyRA
C4Nh2+ZlYdo395UwDOLdIUjxs5tAB9dcGiVDSv1fbXsJ8umuUZ+Q1uuj3SjdxeiA+Ly620uabOVk
axZnzT97+Zd42Er9wlXxMckQ00dfFhMcIXU0m36CnoQUGuXr9MHzIL/tC8Aczx5wjnSdS3Pho9+c
PAacFtwcCjJzEmDTJEWWT9lrYU0HN1OfAKFJPE5FvylemN3Nwd5AoWcr7ZSel+Y5VTzaHtQZhm6b
m0B66bZsiiUSgDgh89D6FsM7i3CglOgEyxSzwJpzt0/+ebHQ/TGF4GORyvwHJmzOErSC3mibRQwR
J3eJum6SL9Hwy6zLdbKkjrk00iw9axvZCU2FkUyoXdmGjjlXFGp4i3nCzS9EjwtdawwuPxo02GZo
qW34Cn4N259Te0BbgyspRnRtSZHsRhGG9WOb6xa1wI9GCwgiFFlciUJyiusfQMudzusoqddUYJzw
lI/PjXovywvXyM21tJGdIIQy8ryULGugIBwrf82EsvJAI4S8LwGmtoQivzWQCN4gyHlm6a+vmjc5
tWLVg6XkVDTy/gK7lhRHYIFwk1hK3m/UThhHhRKKTwFOxIb4qm9GarrWr6aUmqY2fKMdCDt0lZsr
AxnOCJY57N4vE7BErd6a2tIjZXHs2TmjxGtnuipRSXMOAvObmRfZejTQ51IbMJI7kT1RRzSB35DY
LoTum0v878TnJ1Cz8EJ18GQRWVwM9sVCwzk5lPEOhU7be2VUBHSBgf8AIaAh0kUbvf1ppw9ZUC0k
t7ciN1tKQdQNYTd28/tvENhlPBWRT7yxdiS2oIVJULisgRXl2XURPI5F5Y0A93bAWUzIMLQuQpOP
zvvxNA3fRsBmdfcrhOVmF4BJpXQluIOR8lTAUKKq5E3xKfW/js64VvXozjO34i+56+P2hfelLgGj
hL1j8MYmrviO9CXEN1tQZnGHrgfbBTO68sJ22+q6S85sK4A+dhLsnjqSj5KmuV7Xb3vbxYsYjktd
blFItYM91i66fDXLJ5gu6bBXq4e63qaActq1AgI9/EoXuDo4yX1PtyG483p/M1R/y8gvyt10F/tX
DdZV2mM7We/aZAQW9M3XFBAmT77ZAmTN9mb6AAN4W/wNzxFy2YT4OHu/2xV2cu93EOKeTPvh/3B2
Xrtta22YviIC7OWUpMSiLnefELGTsFeRFKmrn4feg/l3vI0YGCiJHTW2xbW+8hZLyohfU2aaZD+I
oZjfD7r5KoJNsDIcjxoDB18SETAYdf8yy61Ta61jlWF1edQUIiEZM4WiWk9uvLaE3yliYEZy+ZEU
o53O3VpCfCyptCC/DaspekirDkhHHKDTShbd1qBHulAsnVwAc7Lujcup1PSwm9EH0zI/BVhdVz9V
kPikic6tdZpYcgZ1Z3DGW+UBQQW1xU1ZzM4G5am6vCskamTPAmDhIUOD7anU61Uj45Y9PvcdFs3T
Tp1ru1NrgJtgc8HRyPacvgzRRuueJwRbxrtM/ZndniXx2A7bq/WcJG8dXTxgAWWymsdH84qO9NC6
6MoPGiiX+L4FLWb0pj1cjtFlcfj1++Jezr1rux6xgJaEn3pLQlv8jtUDeNx4GggfqU1rd2mWeXA4
bDkGLSSqYQbDabkva9AS/WydJkjj0VYVTmqWBkUNmo7uMLVikGWvLep+1/FESxm40q2yubnbwgK3
RhVG0GCsATaRNTduDSeNzQ0KIh/09Nm8PLLsz8KrkV897XYGvGtfDWDe7eWYJ/cFE0Cs/lCV3s7n
LcxPKHKungVA1pWXUt5DA7EFypGSLQLFwm5I2w0RjuOrSQaxuNAAdHRz71Oo1UipYj9QMUI8+VEc
e7vvBlesSq8yJVfaCtYCuannlSRtE36vQYQ0dmtVQBIdPer2UWM4A84xtxTIsWGuW3gKlXLzuno4
jvorFVkBCTsKJU52U3C0f1m6ARfzQTRJgDTbotWrnXTkWRU9VDugvyF2605PiGW29gja1bJG7za/
EgI7k6l4Mbjd2Pw9XOtDC1RWiES0eyF3KG7S3MJuIQcK/frSG6c5rewc1C1AeLcB4VJeIqc0OI9R
e7qYmQ8a1pkzMDitDSa6ZbFpyt/9dXKvce11wCvHRnqVpzu21ne0ornkCrq2FYeSyog8zj9IsTPQ
yABUkvFZVepjAUkylR6xL3FjzAvy0vQS6DASwOSqafbahE+UktnVAkfMf7QGRRMnRnc9cpsMUL87
necSlB56RwxZtE3dy+2nPv+cxp0JQFoDo7muEvcS0luURVfVVtPlx3jFRI5pAzkWVT5SeaIasqQ7
wj6ZM7BzJw2Cx9h4lrWCsJFEmzz5NV5EHNixh1y0toWIseJ3QwKVcYnW+8Piz1PAiM4jR1Mzx9QQ
5LNmL9Ov26Tv3U6z3q8AO+treFV8hZZXEdtlPh+Vtg5KZbblHBgflx9E0qW4rrr5pOYoZTPUTNOt
NUy/5Qf5GruC0KwKKwmyGfOZxIXVOjC5dsi5WlBcBEqxC82QyVoEolvDAIX+BYTZGDxeVlOamid8
4iU9IP6yLgH3G7ycNF6PBTL/u5JCTDT7Y+silJ32W3M+qK+F5rTWuu1Cs6mcTgxhK1B7pVJT5ZtJ
Wpv6S6M54lOzHxJXThufHnJ17deEB8s9B7Y6/UGMQJenKLKwBWsqKon397jgC31EAiJGOQbTJuoI
n5u8cWWNfaGyGC+if5ri3kxQ1tJpWcRuQ0vXTbeV5MdCsrRwEpj0d1V4QtoWQvSCIi2GW2+PInL4
mgfeXQpnCS6SEFpTjXx04V+75Jvg4cs4RkXyeZEsUKlx/xk8WJ3UZnVJA/afrDeKQ7ANIGW+LUV+
Fd9T9f9/G/oUKWIth80rjnZLl40QRaXnTB0b8Ep9pdeoPPz9OnwdHGryEmUrpEn/ic9iqy9Bx6Zb
QXBlOdRvTntdxYQEhp2B2x5DPbIfmu/cjb9MLMx/bfZTaHShdF7OCRgOg+pJF7SnKlobN8RY7FQ/
myh0Bdk1+OZQvypc/Hub8p+XUCz0UrsOdJSZZyCDxJkzMifhnSijoubpOQ0V9++b/EL9g1H+r8P8
VK/JorbpxZmLqRdeN24KlNGE6vXCMi2NvyUl6DbUEykh0DbQtW0ZXxzk5i1lXcH8n9RAGV+r5Dfs
n7/v1peBMIofi+InZPQPd4N/JSNtUcdV0yNQkwO1Vz2jXPL7zLZwCy1Ex/22bPXlvfOv7X06C2lE
60m9aOitIGWwaJiHdA+pFX1772CH/FXI/a9NfarOKHMiXjOFa9y8g+WkOZYYr8gMIKUNg2ZtRqtW
hu0Gy8XO44DqVcRCR8JAhZK1Z3gznmEIlsXFLmPm8h+VEegPFZfj8uOq+jJQW0BdaxnHV+08Fq+9
9ktgSpryl05eYUfWY04uO1G/b1jyykvtW+2zGpVOi+fTVYjwPzUWQWAqZgSuNj5YtijI7iXOw8bK
cd7a3mJMCrJmFWPuidVtH5T6uDayk5ZQ4NOmoEVm0DKxdnqcTZYsIKeDFFpK7Wpyvxp6wLLWa0yb
BgZBiBj9BKq5yWTP0nO3h4GhXMMZrfllAb/1VGXRoi+CGU5LOhD0xCvrVtrw0lY57yfjbrCBmJP8
WSI61Yobyzf0IBXtfmZsQVGPt1Hw5nJZ9VmDOBhFuwcUkoqgzotzzORdXRyKSah60IPLVPzWrvfq
ZUdknzcRur3uGGfv8LPQ0Ux2bao8y7XiNgO4+HllgjZJcox/WvQEqpvd9yK4Vda12CVdA9Xc9+Y3
S9IXPczlZrVQwtEp4tEO/nN+UC9NMyqtigIWgRSOYtgJegjDLCeyCSlwWgCXVTDc+mtKAPzt4P1s
Q0+lhe3j+I7BniLq/1HclPoE8+dF/n1hG4MwMxZAtogeb06IMSoLPWABLssRTlAi4FTT9KbLZgmA
gCJgq3aUU8EWgbGyMqm4zPx90vhyXfrX3n26syqrbfREZe+Ey4r7iuoW1QP6YYP+Cuj579v6qjLI
eoQcA71k5T+dP/OCzqqwyBxoi6AKuPw5/yHM33X95Q/g3ucKpIkuDto0dPTFz3p/bW+W0Tgq5SK0
mugXaBQ7CHLWol85Q0+4OVJR7XrxF8hhl7V4SMIbdhVyFmSTjuzPDv6jYczPgizuEsh4FP0kqYMV
ifbQgAoHbXpRGO9UFQEg6Ab6pkQGHTGGGO7EyxXOBQlzu7GsBS8JP1eH8YxHbgQIfFcS48GyyXxB
WlvmyryEYuer+TkrxrBRJbepyrWUkKdrhdckkVfnykppB3ehamj19UUHBM8e14DjNc3wyOvx4U0u
yVFWf5cXlJ38QkZK1FJ3cHyXQTZTgFVFR4MRe32mmyFv8UoyS9uq13HjsmJiMcM8UORbxfT5DO2d
0SQOAydcnyYTSR53TguXsBZLLLZaUHofFuVfCJ6gqD5Akumqt2Ds5A0GlY/wzVgCQI81YphUKyhm
gK7F9Df8P1aHnvYN4EbCAdlFA0yWkfoPtOKRzikzpOnQgnIjvMeVoO+3gPGvuJy3NYg02nIdJQTl
DTECLyvvDGm0l9poOQW1KazUpCSp/FWiGKQ6beteBngM0LtALp1665kQnOxUxLmuOZdZ2LURkbHT
aS74Jsb6Db6JZWxUOOeIGtmDjP4v5jkQ3vuSSVRZxbq1KlVnSemkdsEBrPFEiYTChsqTWlCv15rJ
yr7JW3/pamau0qz1+NUwYkcRX1OTLHu604eMBhIdnO5Xb6FheqHiSozLqjSplVtK8ynKLDhetGGn
LLjVWSj70fQbNkeHq9eB4mU0/aNEQktGaO9KHOnbx2WGJqy0m1E6laXmyOXsmPJvktVrm/nL3A5r
z+R+y+KbL/fyur9oCMZ908z4iOv/dst9CsKSVLjdjEtebnuDAlAu29fu8dI/DExuo+bFM6pHa104
z5SVITnKuH1CVtbWw+yOaEoktTOUtsKimUT2oqIGFk/lRrlFbgK0zoTfClVuWFHNQpnEHZD6GqFx
X0ZX6nNnRvNA34/Se5+tq/W1wYKrwymEtgBZrAM9TMXApodfUUw2UmR6x3L561r0dx1bExaAfP3Y
6rtLAdu9adEIi7dqT+XG/CnQeE4WfqVUhTm4FhPXofH490nx6/UJGSyWJhxoaAf9uT7p/S2LFQ0Y
MkPnpvzWRW+JJ5l0/lmeMBUiV8+1LSzW/w/hcMAR4j/N6KWa+2n21+uLfG170gQ6u8RvdABIwsUu
hHj+zVF+Nff/b0uoof95lNd2tIT8xpYQu7MX9WvlKrkLo12cTvQ5qbVEnbrUbKnaLQBYc4HBMo38
fTeML+LIf+/Fp3NttkJfDxL5CcgeMr5LGiJnjAfSt8LTXy2r/97QsiP/isUFVZ8V6DeIRVKEF3fm
B7Lun9Ty2219mXX9e2Ofcks970RJrjiqEv3X26uCDRHENpIPhMQpUunFa1VjANZ+1wRYztbnmx4H
iCXVsESEPj9le4VcdpG2JADCKLlmr2yvqeVM2tt1/FGywQXYU7NQ0fqgOnVTXqOhfER2rLWAHAMu
+ful/exj9xFnQY2g9rAYdBrap72Z6rTuLvUylqtHHDMcs9dOKKRwc6el6rNYDWD6phuUgvgHLqIb
cFYzjlkjBi8sA6jlUar6+y59Odr+tUefJkUW8osggHhesAQEAlyQgRaF9L1/0pcxpoW1Js0uE58U
5dOxR92tvc0yorzMIXGKHkaH2hU6IHnC4nDbl4NGL+q3oo5YCnVMq1QZi8hrLNy7x/oAyTh+VxZL
R2ZSKsR/PwtfZss4t9Jx1OGPgJ74814oyss4aUDqttGpZgVNL6kzWDMlug4KZQkl28PuSGlfAEQx
5VXqbin3WFLqNF2x7yfqxGnrivk57u5w0Pv7zn2VWAL1EMH54RWBUuaf+ybQV9LmRR6XKplFFwDJ
T8cEekFeoEGmrfIR4+nV37f5kXH8577530bNT1dLlJvRFGeZikUrs2BblJc3o9kGBvlHJPQJaVHm
W8W8GtuLh8jIAj+supkarh4hCY/2LAoIt/E31SYn6qCMxqmbgtJ2uYwNgnrwwK+QJaluy8SOKWXe
th4fCrjWl3i1/LZgv0bhgCgH6Q6t+lNsIm9Iua4T0UaHaVjjLz8VbgQxL/7Oi+kLCxlIVaRDgB+W
Ior66fBv6dgqQsF01Qk/jCuWpc0j6ptFubaqV0PGK+SKobDTL0a4z1HlTAr67M3V0bDMBup520fV
WlBSFxUD4Bk0+pbUOBmPwu1MOR60iZOVj1DIQZKLeOdh0RwJJhpzF4cpBBGBH7q44GeOlxuOi8eb
vMEj2ilYB6bpJWfzKhFU3ANA+2Y2kNTlfv903RfCiSqB9sCA4XMDfJATtZ3wjt5eDdzds4mAeg4L
cVtp+qrN76I0SAxaahcb+wVH0n/cUFwrOAyoKnbZAfVVavB6j9A+pXwvJek638ezTmdqLWIVb1x/
5uLzLD8VTwb+Cu2jnK+Scq3Xm6l8VVSH74yxTJTdYXprxV8KfoGC34qPSvkuIDbf3RQ/Gs6j4S2m
G+Sp1e3paow2soWJ7seSfZksN22KsEsqoAJEbFm1beLYRYBvkxjKBj64K/T3dTH4Vkw3APXAq6xg
0uzH+Ftm02jPEF1vUNpFtfKxmjzSMTZg1RZEG9z7o9BsCot+phmvU1yFchPJB3OjGWdYUUtjJYlL
P4WagGgfjCn2Dyq/AO/v4aZQSddOEh1QXZvclNHU3V6XNsiHys4idjLffNgelJZvShNK6nXLHLqF
EV8gnxO1/lC+yBJ6KHW8bpr5XHeBhOy92YqOUlMeiPNrYFnx/fA8jQ+zqRzU6fZoNVi4pQZdo2h1
GzFj5O41dcS1el+zxk0zqiE1XoFe2pw76q3w/z6LfDFzyXDFUKQGLgKT9NOi313auR/19sOJBQ0I
1HiYJUixru2JBOzbSesrjcI/tvdppqxEyYxFg+01l49UGAYRSwoUUyDLNa5buYrwz+RxivGvBs+6
nE/0V2AyqA0yGBniA98hib/A9zOTMHNj3MipwI7qz9lblTq1AdNbQU7EmbPxGng9fbbXb9ZKTGky
LcooJqIsiGnQLKSKtTg3oXGBXg1JAZIMmC/9/arIX97j/9ulj5X6X4GfmhT6JCTcGho9I1Utw0is
gAUMmGMVfpLspOk9TVGMUHbKdfDzGMqsGaCI1uTdqihyJ2HkAwMmNcEg9nfSv+bJ+I0m/Ff1EWoj
dCMwYbE0pDH/PG2DhOSCVJZEwWIO0R7V5fTFmlSnAnnbuJDxLBQpzNG9FRhpYE/4sOCFB8vtJrq8
NrUBA/mbUlpdb4KjXIRQt7JNMaOBDhyA4Grpflo5hhuKS/1TB59ah+ADuhmMTIdB4BVnjcIuss3Y
Qq3Jo+Dvl+CrcPiPw/t0Z/RaSSe7QcWFpAYvhMu4oiRPFgeRVKJRet1pw8kcfv99q1/EepBX8Q+F
RQ+78TMKRZ3B9QIUg0xa7Re1vXTxtF26xLjp/H1LX0FUZSgZMLyBu6jq52BvjtX8MpSMZNAJeEpR
tQFNRQ517WCFUN2YT9+CXr7q6/2xzU+h7DRO+qSPF4iK7b0xZVRPD5Z2TtqTYUCj0b1e2s8d4i0z
oIRNSbu2e8r0EOByLh2Tdqtafpn+iAhpsBLHLA/BAxFRWiyDv8WXL9HD50UWJq0sSSKAR+uzF5Z2
M4cWcfYEN91FYWw3InZDq/wfAp0+okUTv94AWH+b4n41IXNTLWxSPApZ5/+8qxrpWidt2ScL0H9Z
PxkCbb7YnS3lJaQPv+V0feCuPx0qdQOoBZjlIK/2ea5h5tM6I79U2yy1b+8jytnvtbjCGg9xki6x
L8o6kezb2/SWA0cw11nkIrVxzvDefZvfKD/Gz8rkpO/6Gz8m2vAP+lsD5r+3s1+36zeBtvZFm46d
xeJJBLhp/gemRWKQRlZ5rbb9u/Te/pbem3aX4iL+Y0Kr4E17oyGaYzr1ho32vJ/u9d/8feRAkLQz
fw4v2RtdDCFZyy9duapTNLtWYx7KI/IbNoqa/S+NblC2SpY9hzmOPk32WgNaSWxkJ8w3VVye0r8F
4RlfHhb3IqjG5bg+M4kTwgPDKJtqK+AzXwCOcVAwr+itP2hv0j09qRhY1mhPB3Rj+InxsTE6QBwo
2UW/h8fWFn83qQ3q6hXEzoxuD+aITv8eP04H86HgQC529CAiIGVr7+Qlw9UF6NA9a/fEhDodr8wZ
0AFcFLvc+UfyPHX3Mr3+5+h1LNYEUBone0GSd5Sul+2L4Knf4xv1X5wqOO/r8nX4JT6AETTelHEN
+SD/BRBLfmmh49wRVbI6UJOloFfdVhi+Zz+i9xRCPnJD7+iXySCeahvxI9QtOdeu+a6/mxbaUXb/
W5zXrPjXy4o3zxdUoFfAuBF4SigO2NZD9htNLKJ54Zfcumg4jkg10VRCOWk/EXbRp34rnti0+CLf
X6+O/CKVCFiCFbGnE47q7/PdeKaFUL6YpYNdW/fKKJAvwBygzP0Wrk7xK8oQbAmMK7If9vWNYnCc
O9mvBOkcgcBxOXvfTMxLtew/96NuEdzTagJ8+mmSlKd2JDjM6i2Sqhq2iqiPRznqqeCtHxJN92fO
i7hAiBDyqaqlIctK9Pd9+GISgli10IzIuBXxgxD1r/CjSrUeBUS9XHaBsBkMcRkkYgB5oDK31Tcr
0Rdr3h8b+1RNk7RKraEVl1s6Iqq8AyDGKks4s0gv/f2w5GXy/HxqTXNJFpnokKT+VKgUcikytVrE
fKR3FgEsOUNF3UFlyi7i/djBflFQy6Hr2xORk8sZCJEt9dN+obSBXltRQE0LGF+bhWc1XRW7vZwG
U3v5tsT4UTP9tKsfCh2GBqHjv3xqMVdrtDumkqoYUnZR+nOhOMnsnkTqhdxPjlBsJ+G4juxn5FGG
UUWf9KQ35aM+H0S6MQrakBVwN+CMA0Z8iyABkFaULGxJvKwQe8tmBNTNMrihgnlBJe2SIh2f5uuF
kpniVC/ccqAzMwCl+wD522RXIsk1GADSkABa+PVU4cClQS7RJh1sXWT3sN9iJPvVX+CkG9rYPWAG
7TJ7KPR0qBpJtPdBvOXyqibtqvU5GAjzFzXfHKG7clqTZPExAKnrQt5MoztHaJV3Dy1RuRwbEJVQ
kYumJ916ifWDaKAivAgzWtXqu4bmf4uSyChAmYRRLiGT8llSQapS/dIJ8MtIUGiVIdeKgua35lT/
vc/wvxU/fFWAfhNH/7nY39Rr2WkgrJcWI2ksVC1LeoBPSEWC1KuLfn0z/r/cHnEltAd62cZnA+T0
amZWPvf59mLth/4too42FSYQtY7V7/dFAHgx7EFAtvmx2+SGfzED5GCj+Q4ZUye+3cW4dJoBxIVM
2ajZgqs02qAQAl0BFkx7c/P3/VUglX9xx/4DwOf8wBv7FIWLTaNfRyy8th3w4CQwDnKo8kiOZtgF
Y3DZ5z5roLIGOhnKYRH02yZQw+VvEcgh+OVV4rUr6iP8L9/n++Soh/WeiGF5S7dtttVW9vQV6iw/
W1+579ZFoId9gNKxR7IVJMeIn4VDt9EXAitQ6XkG84aiR4A4kXcNzdMSMB105BVkO9/3Wz0s93pI
0OrVP67w8bdy2GyNg3aYwzmMds0WQK4cCgfjkASg6tbXsH9PAtHLtjCT2c0m4FYOzRC7dltyjXXq
Rx7PrMqVjKL21Ys3qS+tb+srz4DCWE+chebnbSvUdh8gPtMHy5n559iKQAxRBffADXoVz/XbfC+z
E1kw84y2NtZIiXpk1xWAG5tJ3rMg7m+wovGstzpUV9Ndsx52ki/5Nz8O47D+JW0ufODyqvi0dany
+eoK4Tfvtql/pSG+D16zXv4/+cZKo8X5M/b6Tb4bN4gihOlJ4rtbPj+gwkqk6N82E6/oGXAXO+a5
XbkjOfSRtQujYxRMvCEOb37uqW6zSne9//EzaH4DYHcu69HnHT6KnWEeDt4U9IHiVmvJj1mkwwkD
6ExwkkOMkKufh8qmDMsweTc2/aH0S78Nb8EtkLacUFpJ98NeG+14g5r1ZX/b9vfUlfaUforjZd//
RPNyc9tG4bgt96hxNqOtPM8ahbN0zxBzEFsFVW64g6OvMo8xUj/pjA4xjHlDcr8MMkh53uwJfrEF
AQNjZqvvUO4utuYOVMEOLMNh+e3KxVEO11A94Ygz83LF0Il21bZ8NA7okV/A0uzmsNom9yljLTmO
2/xMSay5T479dhl8DEQEj4/lftymvu6UjuXorspDDjrfWsHtXKevCNSsdM5os1K8Ya147XMf4ozk
zWsoooHgyesyuLjU4ZzR6VfTin6wOwTTSgqlsP8NuxR/iUMa3KhYheW23Fq7NJhCaxcHCE+OQJDt
9j1KbMnTVrGXevlu8qe3KGBJZ7PaSnVbNh574oux6vxmo61uXgwE1tZWqcf0shFWMEDYssGeSCv6
uQGSoewpmMe1tmp860fk8/2g0eMgDiq/8uNt5d88XnE4GZvG139q+963050e9L6wzxk6ICSCmK9n
tHEOQs2/eregcnFX8m4MymVgouHv5UH+sTXFa9iL0ouCmtHc+4ajutbKpgVufJy3/jcVVTf1ppBm
TAAOYVOsVL9YOacH3FAcaSW6txVw8bAMULvufgNLuIXErWmwnKvqNxWkgGO4vMO9XWPsw3nCm8ZN
1vEqcTOXir3bPnDXvU6byS+9nEfKbTCsNb5zdqVH2VVW9ZE4ZpOtOq9ca87Epbrx1/IMr19d18mj
9TqGl+crl1Neyy5SOWskYJ3ZFV3kUj1EJP2cz8l26WoOgfn/fT5dVx5i0y4aEXzbdYt6L9qhNnjx
QF/XL5kfim7ii+uab523ib8MmGWbxO/tVn8vOX8GYwnZ/I/rFXudH60bH8XpxhZ+xB6c7Ngr3tRg
uTi9n3rCCqUgr1orfnniX2Y9mdmOqceruWWFt4snoG/hleEy9ywXKl3mIk/YLxdu+aD1BgrbHxO7
DGEdVExByTr3wPuvlouVBgqX9bo2TlKYB01hL+P4Fl7XcUCzg8E4r6/r1gVkt8mZzfioM4bQAOyL
Ozq51/s6Q5dJzF/GJrroUHGC5DCC07CZZFq79j4mMwaYK3nLHXVZGyvTPTPrHWuv3UkbZP59WpnN
YZltmUyZ9iYm1OzQ7pRNDhDHrg78UzKPKRv5l/A2E2RtSspaeG/btyDdzPvx5xTEm5LEhf92x3Qz
Bbk/sQIuU9gUXPdkYtZaZUJf5uqaedfkkITV5Asrgd1JPd2V9qp75Aa0zcRGaNZZbho94ZYFhL8d
1i2DcbmjuLEEBMrfucVDxcM3hmsZM2o1rzSD+Xlel6DQ7OWOB9wnD1jyfdyIY8jvaf3x+2WNAKkt
HziLx+F9uQZxIB7EoNiIg31cNr9FyOBODPpwHmyNWHaJC5EUt+v3yuf/0Zqd29N7Ctbx5RCti42Z
uspe2VdP2v6YetG2edLO2lk+antZc/QjBf59+qC/pA/NBd6P3T/1T9FRzVzcGsxjRZvmHKMZ+aJF
jnXWX/QXYAr6MZMc40wp96i+6MT7Z3o7Et2x8wyw541PWnv9qESOcO6egCo9dU9kBdaeF/gjnPu3
XHeEfflQ/hqfzBfzGL1UTTg9kRxERxNV06fxSTjz65Edyh9SxDD2fNWFj1r79Ff+0NOScXA1Ok5v
8SkjsTzQErlQ7H+6PFR3Wk8d3q5Mu7hbFsKaeTR6YcV84edxfCsfBNRtd7cnDJCSQ3KghF4+JAf9
ygEu+83Ocjb0o3609uZL/8aum5pTSUtanD4YZ/JhY2+cl+PeL4/0gXP3FO/SnXXmvbyL91rnQmQe
jXfyMQLdZ0v7aFttwF41m3jXb/RAPerMq8tMr3I7m4GJnO4DZ5j6L1ckUmxefjD21seDQck9VDr2
LzYO5ua4rADAo6Ktsjf5Kx6Xfw2MLO5hcrApla0qe/nIJo/FptqAb+V/y3PR9nbmjdIecQmgPdvl
dXp3++vAc+iwMrLSrYUecVhstJ2x45YOsdQj6Rvs0elWcCp40zDYkZ9ux3D6eIwhq8mm8pmSmafr
rbC7hZgmZXtKzSJ1BfdybM7duXzJVtKKVqtXY1lLw+YgoFHtiJa9aHyf8q12AmSl301o7+wwNDgo
Owb/gfpEQ8t1vzxywf7Y33PyJO15nKUzFDb+DIiu75WzeOTxMmYg7p3mCWAtI3wPmJfL+pY/yLGP
7Oz4Zp3HNwbPU/yamXZ2KFhQHi47zPKqQ3lqDs2hvwNCfmju5h2eGBvFv+6G3fKWNLxtskO9q3fJ
4UYMVu6Esy4wPOGigas4xqfiUPEYdv1dHSJgx0TF1wJZW90H1hn1f+TW9+WONwtnRHiP/1woZV9s
kEQbGsqGtrLTt7d98qRvl0HDODnGu2hrbq/HdMsssJwZ8RBvUS95nNDZtzUcwDh7xWOZ2vpBPhg7
5WTsENJVTrXiyAdtR6+B55STdpqf9cKxTvG9dTIP8X18n/3gCfNOQHTkoPLh5FE9WDtrOffLtfj4
AplXlod5ZzEg1Dv5sHzhMiyYg5iQmDRsrv5GZpqS9gxKe4krNCy99ir3kLUX9v1GDRgwrCgWI6rx
KSR1G/2Fm5cFgWbLWg3M4+2NouQJEkpyyHfdptgsw0uH68hH0qDc1lvzcNm2wRC0a92fvPZnslkW
WUz11vkai4NfnZeuZ5/fvOVRrwkpPAiVsj96k4dDXHAhTFPXgid4jMw2aPbqOvEVYiWT9/Yebgoj
1dtds0sP8yaZlmLVvJk3+UHe0Az9MbBtk22rm343Psg+VJKNvFE3Q2Wrfrnud7K/fHjeCMHVx5gj
EMh6ql0U22RBbky8Wzi/BTdd+w+5C+jLVpzunJTECIWfbZKNEHb7+lgfr8iwn8ufl3tUTwWW+WM9
OuXxRgi97/b5Eb36c8XPZl8euz3PgYxXYVrY+TE/Zufl3/ExO9f3JY9Kt+PjnLjxUTgBsLMoTOyH
Lf3veQsGHDAsBcpAoBO+yvyMs9qEy6P3wio0N02ob/TNtMPidnLaQxUqTKy8rPs6h305qJuK9+HD
c7gcqFukkj3uIm4jnqKmPTGN4O694+SJQFTt4oSH9K7fqT4XcK0SpJrEV7VLABjKnMgszML8Lj/k
FRxOe/bTnAwy+xUf8JO9rppdc/WbnbhpuaJPvOsg8zn0MhyYNV5x6jnv1jE6m+eCa4Dz6Oni09r3
M2/wr/4y87A1vuC6KXbLdUnC9GAF5gq7FnIOco1A8LED9AoPoujHtat24KNx2Zmf0AezG9DzUBxM
u9pZx+LBOja77mHEI+JUHvrdtPyiPqGnjGn7XcFz7CGRFQ24u/yue5CflkFTH4DEPtSH+jDu8Dx4
HXfjLoatA4H0MP7iU3flxyvjQ33Hk9WrSVGVxtJpeUl+00U2Mpmr/CByqEiMb2ZPIQXSDiW6is/q
ifRom5AkoTURlpv6STsax2yX7cy9JNjaUT0rgcFLQ5iRQgG7PkWv5k4a7Aloym/KxKchXD6IJZK8
X36R+T7EYPbWQThcHov77Njcp2fj2XjOz/n5+qhY3vXReE5oX95X963oW4MzPF4fq/uCx4wUOCHS
+fLYPurzKjpFp+Q+3nd84e3ZOlgH+hE1qZli2dZdFpCmLbn+kvEnAZLRdwM7Wm7KjRTMnrVV99a9
ulf37cbcaxx8KXJEFguuYKuGzXE+GEeBRflY7KJ98UCRGUVzytA0n4cn6+oIL1fW5XF1fRJwRIFp
eBffpQQJuNw8UDhCnpu0F57WXVU7c+RageHCDLFFR/cuS6UjoOif8dXWUc/YirnXz/o+2S2PaD+8
RWcDLxE72ekrzmJBBorw9zb2Y9/k542k69xQSFiKCXpI8lmei2P+8Xd4hGv9rGGx+mgonK7i/opl
JpWjlGfqH+UPgVNlnoS7JaWFshsmW8uXgnpTvT/qK8CUli+frS07tM92wybbxYdhowTT2qQkE2/i
DcWe9S2YAmuzrEnIk/saWT3owOaOHlVJEUDzDd6jrsRduSpPJeE8VU8bnWMbQUYyiCXAljZLNMU0
Teh99Yx1FN620/b/EHZeTY1j3Rr+RapSDrfKcsTYBsyNCmiQLMtKVrD068+jnq/qTDNTQzGBpgHL
W1trr/CGnrJZe/mrfVMToK5Odkge9YXokbIvUaeD1WBTSC6RtF+rkfyr/DC8PsTfyaNfsSPNp8lw
3vVhQuFRuGewKXa8KB6SUKUopnFg0hUqot5ftj5ooyc5aH39SFvLFTdlKPgZz2u6IGrPAeTqw61M
bXjl4nJYZkFKjwrgFS2uZkVrN32Yu10y+6tiC5ZPzHMKcHHW9kLdXzxYdI3mJWujM/2ZgRLkTpU1
1/sqZcCFenZu4/DWw0t4Dufvk/xLzfbQA5Pm09y+KjfmF/5D4bzOCm/str4s5hZURYNq7rOJbIzK
TYPYS6gWhzCm8QGNNapW4FXosmU0ziDIH2JaWe0q5233/hNtGb8POFoCnq/I4KMO65ANv+iDv84t
mTPvsq2OeJEFM3K9DWrf5GfU5RxqkbjkVEx8vLHZFoJPYGDhbuG8c7O1QX8u3bWfc/idj650cd2m
CyuaWzHoa3NmZUG5hD9c2ueNsJ1bJJiS3Vfvf+2t+Tp5rB+Gp2k1F1b1oqI8O++S3eVVeW6243pc
14tx3W6HjbLqHqXV7WbPVZjJXR0X5hodQy/2uvAWzq1B0EBL3JJCcSkuGRqliy5UoNOd6QjdafzQ
8ZseDLegCAe27ChPpn/fdAfFS0Od4RbngBxy7LtyOP+KPHEajDsWYlisc97sWbSNqONgnruSwzLZ
jqHMsT3/2wZkEa667H+/dsf6lJ4cECNfM25cuyo39aZ4wEGZG9NEzYoDg9cjSrV+7YmPKWdM4o8S
55UVsV5h42f0XlF24FoNlz9FNLQiM+h9+KCL8+P84KQPedSQEcx9Iul3t6j2RY5DzUHWw5/bDF2o
Rfz6RcbG4WqOMutjepxqEKj5uH4VH2JQrLiU+Sor9q2x5EGluzcta7ZevoUattbC9MXw+ygJ+1VD
o4eWJsPSZtXwri5h5cMkoYdwwefPnr997hhoPAC0UHmr5iI/gNSfm8AXbr+mOPTKVCaaJbdFYH+Y
Xv28zJ0sYEPxhcpl4datPz+ngq+wVbOgfhd+ZYERKZG+ETNn/kaTeNrx/ubdHNNu1qIbz+v8tXx9
9oE4sCq5x2yGRySNzFc5qNyd5Q4kY2e257gEIUaOILc2w2WoBfISSwp5Se6BdTT3kISCzaAu80W/
VnHNtG+pjakg+Vq1Q0ahWpihSbLDWDDKlriPmGF5ugc5fxyjfjNE5YmRfWiSHaZhsRECKxD9zk2g
Vvi08VJke4LBb7+aLyMwFlir0D2a2yFJpLq6O1dnSWAQNm6ktpqneYy85iZU55crkW6hEfQeLSki
y9wdaPh8jjBzm8+glzcF8n7+buN1CiQ6C9Rdlgffae4Jzm2VjHja0wlBHj0cjhJtrur5QheO6Q91
Bo1huryV19DKmhtR8zrOran5OZ77rRhtstNBqLsyH6qPE5oD050+3dxehL3D/6kkeHfe3NgU6HzN
725uJd5cXJ92jacF2kLmPQssSk9bJF7Rs+Qjf6Oyi0Z3dDu3pVMyuIx75wDi3LzWpXK1zy5aagEW
0eGw7JZW1AQNAWvO+gr8jUnmSjLxi2u4Le5idu/TDeZhKr3Wn7OCatV9yUxx+fT6hTjFqxAmXzo7
ad5RMJN4CJGBgb5H2J8fuRc9ELbo4SQIz855yHkz/4b5x/Xd/UXbknAYFLJzAjRhyrKwwuYDHZ+A
/zNiaPz+NAYj8ZkIvcJ9MwAHMD+Lc9S6P9y8jPCs7DFsIz4yLglbgnXvA9DjX8HXvc7p/c7Dd9Kj
1HUGxz1vOq9xp5PpKfyoHnAm0K5TwsLXnZFvFD3JhZbzuzWeBeKj4c7nxBCe/woGS97eL3LTdf5p
wE/8/ezMTwwGdbelEc2PUB0C0taJqFaYcp0GGdZ8/hWrybKTTcL7n3OQ+WN4mkNaTxgyCWl3uvTn
ZR9pPj5/gcyqy5gf2vMn89sfFkKIJ5OPEEft9f71KY+SjbblSyFDyhfBr7kBGmwx4iZIaY4Yg6RE
J7VufZWE6PK7sU+Ymj7mu8g65hEQEl9lyBQT1eYFhnX10bjI0eT2l3UQft14f0BG5kx8PpSyhfnM
Y82RPsxTqfnqxIWWO3T8OUMNl1N1dWP8lIRVNC95+YS/kbcu3y6bOXbKAcNZrqIOy6X2i+jOLWa0
ME91iOOgM4iwCUMHeLTkH+t5tNT4ra8wbuJX15xOHcvf8Z7GRf/SsJmv9oujEQPnTYoQDlOp+RiX
We2/RlYjGzXQuFtDONeD1ZyZcfVsDLKXmnVD8+cVD8bfH2iDLkpehCHILcT+lc13XQrcw+ZjPqlv
rCvJMJxN9qPgwymslzcen4GRmhClnNtzSJxP8IYSVKU4q31cXl6okckDTCAjn1CtSRISlE2oHbLF
PvPm5y5dcEru/qqjVMrZ4ne4pKrbATWGsIULABUbTteUN/Lv2Ety/VgTZddkwyb55pxxFkfgFvxa
cdkPIcplxZqal79THkaIZWxMjV16a20KpqDnoyQd4ZD0BG4CiQxV8kCVPH/MyctfV4W3FRe445fy
hYIAVK+yTbZRFt1qI3mIHHHesOM0zo8uROci44BQA0aTHITzqHPOntKAM/95TnCoxlmiy5ZmwLyV
RLt51D5zr33NPd4jt9bW6H8RhOe/d3jguuecJ5bC0Jk/Bi8/6MF8r+en3fSsqAou/nxlYthjx0yH
QQ5Rsv199fKSojW42EA4XZmYl30O9tecc6Sc6sDGXUr/HSN4l57Fbi8u0UhZ8LoDO2zgnvJeuqUW
Cas06E9l+N+j4W+gXQAjAN915sVwcy0ZoNw39KkxYt7a9oq5qXHrtLY3dXEe12KykK5hWoSg2jNa
0G5TwAtwK3Bpy+z63ik/XcWf4+nfVwE2APKbZSLe9g/WXdpkF7G6tPEStN40Ci4uUJeCkeBZCAY9
XpTJh4WmmX5/xkrZRcAM1pZoIYufHc7VdLyJfdTIzz+szJ8gl/maLAMbXPQ/VV1izv+NGJE1qtHi
12psdJp+uVtDJS2jSl+k13UnhMM9EPsAOymlc7XKP1s+Tl0/XMGfiJ6/rkDVUCWH9qKo8vcrAGg+
irHOvekMiJOBZByNnrANH7WAMku4lZ7VEf3kZouLL1R7bHJF+p7HKfk8gx374Wr0P7Ec/7sc8BWy
PJO5EbX4E2WhVOJ4TxJJ3QBBuQ5XO8WSOHmRk7t9pg+SlJ9DSx8de7Rla4QxyUh8MLXnhBiaBUUK
4aB/7+uDJo3oWYEC1J7P8rLUHqrLuq7eLupSGPdXYTO7zqr1k1ZHqjArSlbt8m6FfbtoykN8XSrK
s9HSUtop8ds07ps6GM9PvfKmZb58++haP69eBGnVAUvkcR782HSx+MUwuBbsWlzihS1TIeqBVftS
uayxU5A0VMsiLnt3gytRBUXpxl2kNf7oa4hJNY5+uDsDgna04W6RbgV8J8xI0BuKGMnihu1aoFI1
IK/5pPefOv3S0oHjbDCQaj29jEQt7GVY2qxTssyBKxA4eyhu/uXiIyw+gQgAj1Bt7+K6A+ltHjoZ
D28xqIxTIj+PoHaT+XLL9IFLvUifshDeMXtbSgJ0j3Ktn4/8LpmDE+dB4BIwaGtQTPivrnmxJnsQ
pGfFLug9ji8Ixwo9FMRtUu6MMuAnLpfdZK7im1MYD7X0eK0WsXnii6qxNvMdqkyqfkitx5/20h9w
lL+2EghZgHGoMKD0OuM4/waMazsz07u0MDe9EebjUml3E6sYu8oVeb6l2QbAmeI2ZOUmkl9Gv5pj
Kj/g5b5RFH9fBEgYZJ8R1LdACX+7CNykhKuZ1vrmSsO6eGFFL6YnD1Hcr8WU/PzswlzWikcWobP8
uwaOYd91Dyn1ZOf/94J8Y+X9dS1QlDQiDiQSaBR/Lshg5Y1y0WVjIzEPlYJ7EmSkL9YqQvZ3uq9U
7MhB5A7LsxHeE9+ZhoiFGdAM4AZh6ysE/309oLP/eYdmZVDAVCi24wny7WG3siaVbud4OFxMFOhP
YMMXrftCW+Ps0CJCY1F3ZjSwe7Ec66WV0ckH8+GcH6doCXp0j9KfBYkbT2B/QgfIucKELJ0EI3TZ
MUt7pL5oloV/XRves0m1Sh866KJhWy2yR8anThJvr5lb2BlmLzu+wbZ7D632u9dvQJbGZvhsBGfG
ACYW5zafgq6yCcOpauubX6YfS25NXREDICgdDT+jVXtaIELkW6rbag5Q9zyAggYzddm1tobhNZjU
yuWTH27sN/oDNxZbCcDgs8S4AhRd+gaVrMQkrWUJLihQSSKbsMXQ+fZZN3hYiw4WuRV9TCv56VW/
3z3c9mSN81TCLQb1bO0b9jXp06RGUM7YJMX+dgk7hvE3dCZv3bohKaViYVErJDCCUtmW2g9MZPn7
uYVNDrY+7BoAjGiLfLfyEsRiRJKyqDZ0kZvcr5+y1ovTNVBrgHJp61xf39XL2eknDk9ftBZKsQRN
kMLTmDxtgqexRFntKjhSFnDQV31o6D8crb8DzP/DQnEfsFA8MXncVP4Reej+fN5yQ2oaqTWlTY1g
g+lUsttfHZRix4RrdDnSmP7OQ3TEEFm2W9S+TZOnkiybtsL4V/nheVO+n63z9agc0TAR8Qtku3y7
Hq3V4Q5czc394qMUIZ6fS68vYWxjUrqpONrziqS4/pyyzr4IIozY2mkV0F4z2XQAQia0TgygOb8/
3sDcZxJsfcs1yuVV3DdN7OWMHu74gypof8xQC+Uth3/NiZXsmyyQftLv/r4Dvr0d69vb0fr77a4L
0rDJVcO9IHs4CXZJDkuD9fKTvvA3AtVf9xIvPBCgJEo6S/jn2qnjKEqpJl026g3lE7m33uP7SLyO
90YcP6vdZ4Y0pwXOVtbS0BquQX6B1RlzpBqW0zXmL7XMAdMApoN0A0O72KTpYJ8B+GpW50p1vEL7
VQRInsFen9DoseM7JTTSI/d7Z9ed7lTV7IEsY17KrTlf4hdLzfcNIokyaEZNSolj1+6HfOwfR8a8
xhqhxZj5/tDHvh1fxaVU+hi55U0rgE3G5ZaUGL9rnxSHoytWXL11hHbDHFy4RwDcJ0y2GR4xsUJl
qvQnxq8/HWP/SBHna9JJl/H5lEyOjm/XlI5SZYp6L28oxK0PCenVxs00r7y6PciGybuYTseGmOyL
6HRs6tYTQGwhqdt6muCYpteT9KMLKXlQ0kfgWyrUaJ9PdMMrTQ8CV/EOlMMwbYMi/AMz7PPka2JY
k5glwLLt+1tJkVW6pWlPFxdOKOLtcuU22FpMHklZliMf4gwIZN75uofVen2elWlqJouGw8RSOp5/
zJzns/J7sMF0RIJkzh0TvwebSWyU9t5MxuYK92gwV2POY7ktDDju6F+ZoQJaPzvl56f/PsR/U/m/
vS6GRrwqglcyIe/b3bh14m0UU+O+waJgpBMJqEK8vd7SECFboXLPyTZvEf4K5cpWuqeCuTIEHtB1
1wgiS34JlPwj1TR4Oux44uR/X903N5jfj61qWJD0YPoT+5RvkORBSusJcdxhgwW0gxylneHxmOeP
vSR93ppmedeuaHcDdUt32pBHnHUBIWSEf278xNOQ/iX8qiZ0KBhjIimP8e28RC2ptq69UG66mCwY
PZ/FtVeXkBWmGaFRHeOcyWpxUnCXZ1vlZwNpaOyKcUfW2uGHs0n5fnjzEP1xMd8UGmTxOih62vbc
tqWwLYQ1cyVI5d51YXagLMssUK6hFNSgMGsX0n7pmZFEK6PfgoKS7T64DQ8IP9+uxAH72IjO/XO8
HGifMYu+bX64i/PKfN9jJrL15M/EYOX3HvxbJi9UVa2jU2ds7nrAesE6uZuHc7euBDyUfAkAEyzP
tt2a1x96Bv++TH975W9h34oVJUXib9zQC06d29W93t2Meo4s6y4/JRtG0swwLmsBJCd5I1HxYIKG
PUcNTaYmHFVPubowOIzFnRS1dZin3Z0MhYb3YZfFYf0jO03+112mqJY16w7oljj//d/Wqr4pHRwN
omMeUZ+qDBboKb1Z933WunfLliRbBGEzhX28vgiES3QFjzDvztSESyIkcOle8rIiEgA8LjrVncRH
kIB3/04Q8ahpLygLgvQ9IOrUzf17geKYlZciXXZG4bNsX+MkbKowN9fnpzOpmOnIyFG3DE3q8y4z
bE0PPiYVkWen/I33UwGfdT7YPvGUL1VX4URE0OKOM6aNNvBgeldGBbmTpJ6XyAAEQ7FxE+ugAcCv
/Dx3UVgmgZuyX6mttVtNDvqeFKrZyt0SIf6hCe7ncGLmtUbg6bzFe+fS7CVApoPfXQ/JtKrq5QR2
HD2u1iNdb2gaXtcSjTH0Dyp0xD0pd1DfHaRZFsS9vKOOrFpuHTvn9Kdo9S8ZDfkZ0oEqLlkKOnZ/
3rvqniXn5CJUm5KQVE8Ixa5lwAWdger3ZXcrjkg1oVQbD73b5Mg/rtXuQWFTyUcj/YHO8W+nrIq2
jCaiJkuxqH+LVtdJzVvpogPPC5QEIcmZvjhBWACpxJSGKegSzJTFNFW1DR8YO71kqI83zU07GwlO
TO74r3pKIuPr+kvANYjmlqNvTcUh0VF92bSRAo9Uyz6rTi4FBpjtQ/EuAJ7YJsIRYWnlE8xJTGs+
nABiRFPrqlfPXPenqvc4XqWSFvW1tacTCW3xkz0vdix/tgt5dkjeESyUYfpwvinifLP+9iCNhXEV
M7qIh4Q2QeODMSlt8YJYlaN9jPHeHJHURBdun6dv+Dk2VqClLrxO3XDulNA1gpmeDM4HuJmYOOoQ
Wi+AQ6+PCdjZK/wNNNRzLP7Q5HNyOjOmS3qliG4ue+oUgBye13X8HCtfG1M7k53MCKwlSY2W+7S9
zgjg9a6cbjNcq/TdVbSlO2yXYVHndvI0FFF8hxqcal67P0/OsJBekP1mxgILIEXxPxqQBOrspAig
oN4Ya90es2KLMmV8Dq30QQF9BAu01IPxOeu39f2pxFWi4llHtJuGqT2trwBCr6g5OxOtAwdZYc1C
5M0Xzo6Zele3+ChemfL/SoDTIPZTOg3dMpd50DW8bBo0TfRle+jNd9hk/TkYQfEOPL0u8BlQQPnL
GKh1IK8zzR0FR+82zUJ7KBJcAoLbDVVpamw4wPfEMZ0MNH/pXh7BlcC/eSsogD/NZgO1+FYGlvxw
O8reSN13OTKRK5BPdOovw4ruCBXAXX1SUUIQHBgt9Zop3+me29nk3glpii29qupcSJIwIEgU/yo7
Nz3Jv+4JOu8OyHJx8ArpQXxLU/J2u3ukd2EGhuTSxc3c7BmtyZKc3dXA7iOTeET/ukOw4348b8hU
sWI+v+XAkI7m1zT6bSRrtmC9FfJKjp+vNPVAab+f0a+5LSXdSV6KhUEMHX3q63O+Pzcf9ZsOU/ju
qCXIewxA4re6fBq/eCZLBEE+GdcWfv8LbHMCoWRY69k8oD/kZYScJcShHo3uCrJucCPLaI4SPjBr
Qn+2bUd3IlSX6QKZd4Jy36K3405zwFnf633ax3ZA2lyqaA6iacEAvnTayu0Vt1WdMwa76doUdxg2
IHVulQdzVzC2ugYCg47ENcVDKwSk3olrGMH94frFiTSUH+XVuxm+DqrgvFTgr9k89tdxyw8p8lP+
yzzeRijiIGJi7z751bgfqocECMcAUKg5yWBsKFirDefa6NdAfI5oVsTtqjuCR1UZe0Mjfy6uTkFj
eAWzkoF6UnIaHeND+gGGGRHKfRq74KQHAAgaWqHreqZiIsizBv4fyeg1tiHPnn51pbNfI9Z7bKZZ
f6k+xqsLQOLEBlvbXG1dsvVTu2UZr7Ys+drzqLoYi1fvlQloP5c8XgNoee9hajaczrtxo4M6QKIo
QI1zJ0P8RDwtZ61dI/YQv6ze0LdEByeBbcPLvAJrvn0kEaZg2Vt3gquin37r6AZk0Jb5zKsmxz5f
l3cHaoXO9X0WPZms08EP2ur4BAjIB7sg6j7IcNPKVZYjgIHORmaU8ArJ5WkmqaOtBDiPCRWVKw5o
IQz2GFTqIyLzwMihWSygDmlr85O8FduNIP0oS8d4hwIPP3Gq3Ivm9tt0L9Jbe+DFeTpg9ItvyVvO
PB79KjRFU6ih9nk3WF7/Lsg2q/Ew7eg+SvpyONSQ5is73Uw7EqoRJs32Ljx0oD0M23xovzI3P9HX
QhQg21QLunK3ygdcn7+NtzD5pcq2NbjSYjZGWWqJXWwQfnWQD0hnzCvZBaX6FiA60Mqwf+tw+rY5
URU7PSkgPc72eGJ1USxSZWR+QBhjEkExaCZeqxxEtlXlyqDB/SZExKD9kt5SZm675knS7Vh1xKtv
NsFQRjlCDKDNzp5GKwwUgOrcgDbBBGQqK67B/ChfPR4PRjQWvhzJit3cH7MUOvxbskg1B4uYxHJE
02V3QwBJnJo1O0kMggbfYh74qvhNBsZaMiEgwNwTgIO9dbtZ0tkg41rA66+eGxztv/BLNW8zmaeF
NOa1bzGuLWe7eMoHV8a8ARjF6Oq+cbzv7q/MXulhyCf6ZNroaVLQ31ZnI5JHXyG9RriFENSu6ofk
6vdiGGM7A45vBQFZfDeeJA37Eu9mhRqNVULBLdKeIJ5c6NZae16VPHhWD7gctaMeb++Gy2yjuiO5
Hcklw1tpLSIsAI5POVhfIxGA0vsEm/2lP6CJg0QAmOjElh+H7V1zVcnRTsZT8VkLLtP6wbAVz6L5
U7nXzM9k/9w6LY1g05bW/ael2zSDb9sRwJw/pJ4C6QHu8wU8duzkBYwdoYgG0DMaahTzg4lkCUum
jRFg8jjz8ttywoniib0EIaDMfd6JjkgWiGdVcTJGP7J7gaTA/JpaMkKUog+6i2M+WncUxBmq3pbX
N6KPuJRjeyrcDnH8GeuGkIFf5M7Fb2tHAsWcO+W+yFxMOnYZNwfIRuJcaqa+0FYTTtig2s3oZmLR
kbGz4qQrnFD0JUjr6nHGlQvb2ldfJ5KUYBy9ZteCo0BGzU/e2ls4ra6TQ/v8fhCRh0X5jwOeIajf
0tNeFAqAT0QASQ3i0SOHyciskO15iUlyITIi5pg7McXEdckBDe4CnABdECBWJ4N0EMGf0mWdackD
Cd8Chcwgk1v2jJim750FmroxDsCqb0ueftT2micUlj/rk2A6HHZblUbBwjh96aHcB9cBDAHChLEM
3slW0nBam5ZP3ivtqs0NrQofOHl7w8PeLh+61uFLnYMmwHBdj5Pb74TTbV+AX9cdnnbxpcDQXndw
OqOhLxzysHvPI3NjQr3dpeAZUC7PPf35vpVBne71JXLhzUybX1DaykuLvkA4IuSMppfTbsDovlWP
+J2oGPC0PrDb2xMmQrJzzmweLAFTGg8NWuQvpKtLGBJ5FBEDsSic7LsUCQdAH5h1JoVvPvdoLrvD
PtfY5TpVDaSyMWDkaV4wgVvLvYvA/ZSJNiDlUaSv7aulewUkdaIzcAHZaCLW5CcXX325kW6/AxAi
Veuxk4W19GCdXamz1R1JookKpXt9/6Ee/7PX9FdqrKJ9pND0YbT/nXAfV4p072JROprryYd7rG7i
X+ILg0OA4x2uRqP73y/4rdn/vxfUFNqujPJopX8rjLp7P16vaTYcAfm5FKAed99+1Z3D2Y7udlCF
D4LhPHveYj/Y+XqXBj9UQzjTk+3/fwviryvACBQ9eSoF/vhtVDUYt0q8n2VsfCUbSFEJfwHsVP7Q
PWFO8KQ+kR3Ib+Kb5RdQR94HtrCdPSSPJbNqHnSbVAkzT4BGeaTZa/h6lVN7MM331ycowtHy5rml
fXdfk427fffXL+7Lei3YsgcUeq07gJ4RjJnB3LjN4Rgj+dZ28NSn8Unp7Q7IpcyR/cLIzPw036YV
6f1TSVzrXreSHweXTRz02zOPw1MctHt8bZBUVB1ttW34SBY4FS3Py+wBjYgQo5DPyYayaVsYldvQ
LB9rFBltdcuRf11RyNcrHCRvB8jHq0t0I7V4qVmO6OSgEXP/WtmroF2sJuc50FdVKD4EDwX8INPe
SG9DxMmz8aaveI88W70ifck2M4FXfqE0r55aXgFePofEB4RPiaDjWr1L3nNZwce5uZeoyW2IQ9UU
ip1N4B4RCrc731rzmblFD8MdyOlfsDlpdsTtHSDNcp/4pofuC/yI7e621BhbALR/h0vhmDzRsSeA
jCHBfSVdyOw9dlxsIOvh6l72fSDa1326KLciwHyYDBEAI89YdU4aEdafep82TjXYO84v9RHrH33D
Z3iGWSvA+TcwVcDiuvd6aTxc7F/GKXZ+Am8Y//Yg/n1XfivSU2HQ9K5MpaNxW2QgfWAl76QrlnN2
cSqBK9DUsa1feC0hZUAhRrLogMWlLEOqhzGNXQJ1E13hWZg2zbQXrn5t+PlJhW9YF46aeN1tAQFY
JvlBM6RwyS8ULWqWSc241BOO7Vea7IbZFmODM50uusNzCgICEM1zk4RM1goSPmAQZ6flLHxkcQ6p
ZoPzgR1RhPkOL5zLD6Him2rG76r97yvyra9567H2uXasyIypQzegD6svy8QVxS6C/w5K31W8//FS
33qDtVicm8a6SjRuXRFS0/b2SCWE0M9yXElPdWVbJ+2nvu3vOdN/xaEZUPS3rkTddUXXtUJ/fIGk
ulFe7n7JZBEpKlceqIydPMWbzkYAmVoSvRA/O4hOqqw0lWiFv539Gh2iYK42QIfu+U+81+fBeEsi
eV9mDNfxzTukYljS470i7mTaC/WDDGW12P1wp76L2v1j/b51KrWiaxvhzq2a9lXUb/EJsTbjtnO5
V9fqpxf7PQ38x8KxMzB5xmuVgcWfCxdrl6RVcCE/ALU0Axmp2V/3wT/v5upjP97Qt5q7N+kRiDl1
EdAbMyLoVrGtw0L1pBfzLYW3gqAsZTgo48tRcUdO/6XBfVjcIUItVKQx8C5cJyG6Vxv6pNA0VAdd
WzGqj63kNHt8DhcMf5XtdBid7qjxUgdKrQmSh7oFq62EJJkGYAZGxpPdLwnr4yuPCiNYEH0SUmmI
+xdvyGm8Tv79OU3WBOT4vSNbO2gRIhSx0290xLgc+bH76hymVU+UkPw4PYolwVJBaNZwjwW1pKtg
mmnPTVl7err4sQGYUNyANt1274KfAKe+bJVTtzfe8ldSRtdaNO9wY9ZoeaWeSVtuOyyVRfUM27t2
KFKvHh6XcDxqpm/OuMzfUFWAwDF9dHvS9/4FyRxqB5wS7MLLA9orL1SG4flh3APELmwNU/pf8iwW
69x4L+Tuykd76p6zcPbA26Zz29GGGEkloj7+94P8b40+zQA5YSFWrcnatzF9fbNaseo78Xj3lc6p
HiZOyg+cbn6CQSpzNP6+BXUZuIKiyLLMHPnPLdjKVZP0ZjweFZtMQHoZnZeGk34r2Yc71HIpsR9p
CjieV9lOCgV0f7w9OOHy6b/frj7HpX9cBkMUeYZjolv17TKutyaLNWG6HydyFGE7YTWBWY9HG6Um
L0CfbtR9Sdwwvqa/IIX9AeMLsMz9Kq/s7cGOaH+83JCAi7f5xlgwbIxkyqt8oXXubd/v7oEa2xR+
t7XFLPaXrn5VeXh5OI4HdCzm9H8vrd8Gah/dT5f7feLGTvaD/jjd8n99j0h3S/JvYfhvYXLKu3ZI
TVk+0IYaeUxyW9l2TyiPe9repHaZ2SvUMOnZpk5Zq175qtPnmGwwhSfL1o/TC9LJkwPLbNnTn96W
IJJEXBCjEuluBa19G4Q/R2n6gu5M/Np9FQcUZ3c0f8tHWrDyUzFjuVfD5BgrHj7r1J7qL65C0EIG
nbhS6Tagpkpxk4Vi2vWO8f+bDhFG80l3glvjQrGuPBBG6CwYNLFwHMPs8DjKqxiln4HBSxOdKcBV
LstpYO5UGGhgn2lLEM2sN/oRRLQCglKXBGOPvUJ4Y1iFIBciykMoGd71XTu7+vG/t9a/73AGBgye
NM0Cz/rnDrdyOT9ncjodKWxV5ujUWc0BDlz7IopOktv3F1QIm1P5Wh6H5BPHNkRPviASZ7pNSpjh
/vhq7caesToOKUyKnEGNyOKs0/DTFjH/LaHX/3ap306fcUrk0axv9yP1XGDY1L2ISXXQStFghwBY
A1wByk8jgrBVHfJfowdCjgx1M7mwzyLFLx+bw+iV/FlIXcXHneadxPz6iG+OM75JbhTBopmVaR6e
td2zshB2dUSeKyyEBZVcu0nD0d3QL/MAlTlvUGJ6W/JuEbJtCXIXGDg7Q3Q+FY/iqn+sfVx87J+G
m8Z8O/4RCRhJA00S0fOyviVLEhOoW8qZeeDko9C/5vvsFuXsqdY7X0HbucZB2Iqqb3JNtUcVrdV2
fbhvafUOi9s+edJJyHfjzjqpky1iZoMMJYgfOC9POiVtT5eButqiJwKSj/2ASy1iTRd03dfTtMEU
oMZ99yFfgd5oE5J3R4ADjzqZr9LdR0upfqxZfPJLy5GVALliuXkga+WneMYYIVSnZoXsancJDVgY
i5vHw6jRqEV/1Wb2wV7D3vX8ZokupTDTUAAjzB4uIeqWO+q0RrRR3le/6F7m7+Vm+MwRLkImxSne
JeyD6MCUS13CtcjuUx+d3/6+0gB1wEO4MYZGf+EMEXpykZtX1HkOdragXCGvOb6pzBtlTnJa6pew
Xg+CxzRPnLyW7iqlvhUkMxkujuRDDoFAc5XUszqbFszQzE0J6Gqgscunlv6Ka330HzFqhuBHZTfv
PHw+snY5INJJ7td7JdQfyGiFraBPMijOHVXODG6ylzZAGVzj4gAGkXXnou7Pxwv9DAJK5RnQmCva
CK4WxoNdbxTRkQ7GI8UXOBiWocA4a0PfEX25GHUgmkCH8b1TvfhDuC5TTgqMW2jKfamJ2zzBTB6z
Lag1kX9yxpGfdMBIRQHakRIlLiOzcrYfmP2i6ezTekGxnYqOdjKzFYiKmxRaF0gd1VaXzZdluGBE
LGyLx5n7LtGu+2o3xWcu2JAnaWfEAX0l+QOP4GrRIGnbnvCepVvEDHF6vA8uOcYAm9lBhLH7padu
c8UV2NMwuwWf9nq/MjJGod27HAdhwYRaPfCNSe4nLejPnXGCwrHmdVM2HSTiJrh+MZm6F07PzbaL
/yPsvJYUV7Zu/UREyCPdprzw3twQUFUgBAgj5Hj686n/Y7pZdapi71h77TagkpSZc445zN1u+09u
DeHAjbWqCRcgFYcLcLRzw+WMn5DyB5WKIuhW5fk539EEwBE6kCmtwU+DPecfVviJZYtKZpRiM9pI
v65wu9o29gYPp/nZMneziLcN9qq5imqrTVZc72SFymN0Z6RUCvIlDa6cpYhhRyL0yX1wJVducr+B
XTZXBMHoMKHZumv0tS6K8wSn3Jd4NNhqTB2qCBDGs+kgO4ex9/Mx8C1cQxC0ZDW4Cf/ztq+cznH+
NBQqKpo91CjkHUcXpIKyw/Cmi6x6WHAk9vGVxwvMGhU9biWjJVRBKHq8/JdtTvlul2vrBqgRXGPQ
o7c+TSrV+o4xpzwjQcHJ7MI5o9XaRNmICt61vAQfr03Y8q/syXXX9CQn7uRTWEK/UcG/vQ50MCp5
nbL0n+l+Xr7kpL4f5BkqMt30ZTPIpEbx6horqm84CwyAX+49CxKETj8/Efm70tOEh6pa3AFUJ2/3
QLXKUymrqTpES4cV4D2SncT7UKNNJ7VPk5+/7I008z9YGWEKOPRjiKpRVv9bBTweVRFnyUUdVp60
lRXyJLDKdMCmqa/Fwwio5K3P2kdrKX9YzQlrzBPIdqBSkqtC/IBuAChdu7QmwLzVi/JHqCdxHTw0
QJXfUoTo/745Bin8ATSpWRqu7r/X+7rJxv0iF9WMATS4Im6N483+NEZqHlz6yZAksvaSXk2FHsVY
Z0Xusn/DyaKRktW2k5hBz8PqQEwF6twFctohwX9ILJVZFRZTCCYFH3p6fOA/yJQJsb7s91KcKV0t
ugNL3zYDPdEQbi3L2l1yr1Rz96eyuONCkN4G8Wf7KAaAgamzk+YtMZBUz6zsun8JdK8lyi1URYo8
t+loY44HahaoCRfwxCL3ySmkETRJg+nkcH1FW/Ty7etiDxgTmHb73mMgXjglE8a+5l/EpcR94oJK
G3aDBI0J7LJ1cHFRQ7e4P236nOiVMzivnhteo1MgC/BXE7pYuBsUXWwkLDE4BcVktzYiMEwUhbkI
9lIQoaWLDEVsEyFhKDl8USPQM04mj6+JnQjD22LQVTqbAVjhucEijohTxOO5i8cpopYWTnmPYqxi
AxzJBJGwuToFkoCXu93mD2eF+/KWKqpk0W5uYerarn7rzNpfsbiXHme8LU2RjleOakfWvBXVYSwH
SYDerhSfo3Pi5GKU+nYAWuhsObP2tC9SKNvRY8x8k/7A20pOl/Z87IPypGKqL3bMVgd4V4oxumco
D8xE7UcgQPvdg+Bm9BoHj2VBh6eLefz0O5q/TEPFfjnNbRtMY+9LSCEVro8Vkli8dLG45nbXZWK1
V7z+EeeXi/cQTb0V7cvFwRm1uugMXg2HMkBdNAar5NiGLOPeO8E8t50OB8rFubeXR3UE6IuylFxL
tFNy79ktz4t6048z59qXX55CNOSgVPwca6JjD0qDLR1GrQ8t9ZnahL2rWHYu4up+Xhef83mP7Zt4
wnU6lVm8jPEhtA6lHFwbFwqqRtwFdD4xft7E7hTsyh4nJMgs74Wuw2lguuo8nhPzuM+rEPbOl4kR
SLrSL0xJhLYtCrtBK3kFw3iVrK6ZeEwfTDnYpymonWMn7yt0RZTUwOsAipnDp6QOfShyvfHGf+Gb
eQoY9vNG87qG0rY0RPpJ7Y4RSH+zb4pxmrpXV5kPliVDg8u4KeNfznSaDI6u3+Kx4X023mDmiP0e
Dpwt+HpiM30GZBV+brrQJM4LJdTCIaHWLvnq7XnbPvQ+GnQ0PMMBGR7tbpd3D7qvs2ocHbGB9xhL
8wvA4Xi+YwBpLpmHMtHzboI+R/FO02toitOQX33Oaf5CFOvD43AjmmbAWFp+Mr4xoS2dm8ATIA7u
oYV9VK44+v46lW38G2s+l5c/ETM+3077tYPfp93et//YS4mkg6HD8IzF1EZkYeFewn5zhRGplnaK
KxzWTnnYjm5074dVzYJpFPk4WUgOhCykuzFjdC56Vc1xouQ/dVedF/P2vtiWDvP4Mb7wkN4hFewO
WXiHfH55OphJWhvBOCpkiBs9bQYxgVP7Sym6MPh1b/epnHAA62Yo7XsPnMZOXcrgp+6ucdFhQFLa
n/MS4F5E5zG7AbI5mMUd8jsMmkiNaUD/NtZtMjcPdn3oUDb2n3Y9qcBNHESST/tl2VDtGdsD9Lqn
lW5bGdctu2fVN82PuEMa/eY2kM+k5S2M1taCvGTWmO5AiQKs4I4JBXUP21p4QzgE28RjXupq3obt
AwRcqLbkJME2DlaX0L0M4w4/ZrHlH2c2iVnC7wPwCZNFexzyDjgJXLhpHsLncXBOcPLJ/tdz69sz
/a9j663ZNlLVLO45x1YW9Xr5fA3WyPZk45Wr2BQ6/WPqDDY4b4rmSMjuduXI3mN6F+UYAQILFftS
wcHa/yKaCT7fqFyyeER28Hl9H5nY6rPGvQIwFl4C62QXXWBJCMys7Fl7y+8dHZxfetGBHdsOgj37
0a9n85+j971D/ftofisljlK7epqbvJotlaiH2ygjC3989BuD17vjrmgwOWBwJ7Cbb/8FKPujzfvv
lzee3wS8yNofiuRfWLt+L834dGrVswKfBrvTq2KncrzUCa82V9B1S8edgYItPuQ2oN12MmL0N/25
lvq2Rcf++/9ewxtsnVp1+aKclmYw8+bgyo1TAX1gMk27S40MCHXcwxeLwsIux4OXCC8+jGzAoOki
c7qF29UmdMpdSRUNWUcqXAPHwhisIdBa4gsCxFeIeR7zupVq93mS1wbC49nat/G2nPAvYN3O/tBM
wCSjt8cXggpM/fwNnle/q43//jEbjPavW30/kRH9SLjV5yU0jIZEuQQh9bzBbpA4sKu+aLPQx4qx
5vjYBhrCLeZ9O3UnwcHZx/7nb5O1b0FSVOKElxC3xdz5bXHd0Q1Qq6P71if5vsTaAFcx9IN35lmO
TiklT5IjEGn/JQs02af9a8kKSwrYj00aiAaYQpvJ/dxyMuLP/aVVEXnI6s64ixxP4LmRr57X4CJP
KnVtWe4Bv+qHpwABp7XIH+H5BQ4goBwdqQ4178QnPZ3iZusMTg+dFszCWXb0ssXxTnkkUsW7YlhC
/9+exqX98yv4x2j+P8sAbByFn66ryCj+fTaHFuN+9OP17OHc3eXSY9s4fD07m3y6kTwT0xNsN2zU
Askeul2zhWztYIJTFNIwp2j8V+LrFAgmsblv55b/qQ4/n6ufr1GWvpuEmn9d5NvzSq9mURSy8ZrB
LpPIJnLIAAmtSRMCZ9NjNCtkI0g+F71CQdzPYEab6S17YG4lV7GXrUdY25VXv1LRwt7jYntrtTvw
lSn46xFvWMbh44sdexQ3Ryo4j2qLo8VeDgZh+KGEr/5TYC/yootrYYyjjKBQdY8nbHeYil8fPaZq
WBxAFHpdXKlRnlq+JTOv3nyYjJ2ExG9zorHccGaYtFcjRjY5WHWJSaPm1ON29+fbpf135GHoFv0Z
7SDh7PDN/32km1I9PfM4T2cJlK6lhltYOpAX+GfhSBw7GZSDe+8KL2B36R1nQLBORs2ieRI2SHlw
dx8MePC/wSLPaIw4ODTpJAcKXkWwXnAJw/1FtLDYuf5Cw5C/6eX/vfC3x7zJtOf9JsnnmdbjJhMq
g4dyLeJpe9IaMOLvmKPaz/aM+MoREE3Vq0fyBxk44IHZVro4GOyTQOQdeVbTK5J8DPGAwJbMTTN6
KYp2oiizoN6fOfA/YEzLC4tsSVyFeApEvD8dPBCqTtoWSPDh7VH3E3oTUJydvQxS6dSK5Lnx8dhX
OBRgZ6VMzEmO2yYeRcqSoMaPc1R3rfVh+Io2q7pnDhMsVS9TvRfvIKTmXWywPStqdVUU/eLOcvOs
6bmvTDBW3T6xL6IcqkPAHaIutZ3Cjb7vrsHTPwzoCEcYLUUpVUdwPor28OcX5pv7jpL1r+X1vj+3
jYv+aqk1s1oAzPlpu/Zk4UEF4N6Om3ffQovA0u+7QQDfXXz+/P3qd8uboLXGvUPmnX2HFIrD/Smn
hfmaVbHL00oRpI41QsYFwwVNCtMh6OWTXAMdfUlfqjycYcHgpu1R3s0gvRzt68Wu9gaqArjglYuy
gADy529Q07djp/93mWS+/LuujkVdH+7XVJnVbmxFQMLaqogO0xeSPzbGUb3byNgT/Xxv3tTf/wO3
NEoNAHyZcrD9ViMph/PVOrUeygx9xKtricShFmYuPFGWt6/8l9PgTdT8f74NfZFpMjXAGOTfH7HM
bunmib/GDBHDvC2WadcZeGNm2L6yXG1ENPnlx/uuBIRzJVEDoccAwXrbq87aM2u9CqWe4XYhUgdF
XCkuPjVN2MJlUyA4xTTMXNL8Dlphe/jJhF+0p79tPd+BWiiqTHLmCN7UDOlt5zHL+/OGlUE96yx7
4XQTHhn3gBzMe2vQmdAP/aPt0/2pdh727cknqLb383P+9kb8fQVvz/nxbBkb/caNOBEXtsyaWVS+
fTb2BXbcsjdaM5kARCOE8tDT4Ua3oqQD7waybIX9tE5LYsMQ/PmikA3yvN+qA0Vuc4ToyOQws3kr
UF+JdU1ucYYHOIbZbJsy8nVbGjGgSZjWf9xr59CXc788Q1DyJRwZnq716EFvqO6j674FiZojKLVv
mGrSUZmNVRXE+0lO63V2TljZGU6GzQt9nRKZ7PkwxweK0clrVzk7l1a3nXJ8hnd1axUB1ovWqlGm
R3/AcBoXBk5f+a4NzXkM6cGiVcRJ10/wwToI6eY+R4xM27V/l8bA8GdqM5gI6CJWrY4J7SA6beGv
F5YwSeoA6RAHZQp0jX4Dmm18ZNzk3V5eYzwA37yFk5uFaKYh0J6Qb3zIOHrxx7D1qp5LVAykK3VP
ldPmJ8DWchO1sR8bKq/gsiCfzWqmySdgJ9WV8V3F/hiGB1q8ZPbQXQ6psnLS0jfsI5q3FR9FIaKC
ooC0QH7uPuCXq1PjRUijq2sDudXRGevPmHHBBwfIgLzGiXx15B3UsCvqAej2iccBRxbVK/eRaxgV
MU89phm1tDXzT3mgkGMJTj3hqQA7QWc757Yyz9ZI3MsvnTkW0RyLG2fRUMMl25odrmOdNw32W59u
47q+nMhgdJWkj/4J/vwcSk2akendBEbW4EQA8bFgdNbc4Fc/eXlxvZAK7JYMuHaeXPWZY5xnxIDf
NHFud4tVCZgGokc2Dhb/ieAJjRAzKmMDb2ymV5XHJzEhkmxt3+T8ihLB9fhmhIoxKdoNbneGtM2k
dgM0h2j8Pmb8NMX1BmKj6h/WgE8ovjFl2MzVXlY10gnmUEj0GXkytGjCb/QJ6iz0MsiXhjfLs9QA
xcJtUX61sEx/aIHW7rYLz2x3nyYzyfAxfX7SgzMIjJ9Ozrt0HsIYOlaoZUEcWCr4pJ+jFpZ+yUyv
OmpXxpxP8s7I/b8sSPVD9IoPx1zR1ZMHcfOYxWmXBY/8Bgdpl5WimugLRl41M2XjucRpnZieU/RI
XX7p6vOnLg1zg4mtzh/ZuJeLzVTu8HAq29z0nvsbKjyVoVuoZjahddcZeWmk1LEMHGwHcgxgR3ov
Z1zwjK68m+GhB9v0eA6Oa3V0/4on8ti62fFEmdCQMcXLPvlacld2FwQQkMdEtrwRDtM9EMbqUx3p
LlkL09PDgSNdf157qQrqhjimJO/m6BcL7asKTjqKE+CSAi8EzTVygatBum+zt8dOvjRX1GePJoeC
xgKs0M8z5/B5nD5JPuRllLrwLbMJgz/dvhuusmxy39Qv1rN0qm0Vc4J6VkrD1xxVrl5Rh7e+LjTE
JR1V2AiIqPQ1oeIeiOqJNJD2wixt/r2WO4faT08226s1vh5CVLOVnc+IKiJAAdPDe6N3UFnYbQcQ
7XYdHqda996VJrWOatUpaQB7hHY9N8BXngVzqv9qKj6kPtXIgjoYWpR4m8HTdF4njD+NZ8RjgnKH
DT6fl/xxGMiPMKccCCWnHm2HlYoK080ShdtAG8fd8wPpfZNueOGeHpqZJP4h1YAR88Mzx62OQmSY
RDXMOLZabvrQqBrf0oSXGy87AFTY9VeM1tHcsbxS8lDu3kNxSri5czVEX1svFNm9MIoeGtBaO1Zw
3YMI5Rch5ywm1lUFCsk1Pxzmmy11UW7swwTq6bFlt0/OfVpOIYypaBxUcmquzHP76exS2GW5hCvK
1pJYIu0enGJthXzABpAjPMI9yFKkNfIVg02m9to4dbHQlpl4kAPAGw0xrfdwaADKUVuDrosbQ7nX
P2Ep8GeeK9o9FRHtDXc8CduuLuR8rWMcPYOMlnkLdTbdNsB9Mys18Q2iiQlacMt3We2cizDHTRSv
eZ6qRlyabOMG1ikwqTuIeG3c7uJ66pImcEWUMoCpo03iAYRYsiot7k/LN/OwxX2p7StVPapXGgu6
ByQbTdbQvdt2mzk7BKScsJOi3egFZZ8CkfOn1TU7XAbOlqCeejMYxaImLpzTM3hFKCx4YBsSliYx
Q97wwNcjkt5eK+8w1RCShZsPLFxHz+hQ2GAEEK6rzgHFGSO4vNsaEeGCkdun1WthxNpFuj2/IghH
NRfjiBNUWAUhlQiupQszQ8UH33kOIWJc/XqYfl6jJ56TX0+jl1Jf+M/rh/zgUtzN3cHVv7rPizFC
3nKJLbJpF5ydcMJk57bLyFXnHJ+xBZORAntCwyaEnFHMt0NCV+qeunHytbx7vpz27lDaZvfqU8Qr
4f3iGd1LM5/n3rDsx7fFDanFmhSg6dVp95LURxJ84b5+EEFOa5fYSYc5mtE3eve5eW4o+gk2agje
GLnbWK9fJAebSAWD/lT1AUuKLwDNDax63oCANXFfxbAN4EwHWSHuw7IjdQFjTtM25lTUKCTcYBsE
t7YxmvJOms14Uh4rS0jtzyaFPWau5rQXbcobkpN0/8iHW9B4PNSByiexGUkIPUNRcRGwT2HxsNGx
34ca+a12mftsVfqIRIa+uiY02/iEk6uuwRISOJeLFE5lFmDMjk33pRfPNx90lYia0P5UfNnsgd3z
2FrE1H+w0q6ONeOC28QzQqOHC4NFnK3jW7CGCGaIepq4FtS2NcUg0hkPWgWVEIuuqDwOCQ+3Yz+d
HXavhEVVjwx4rDFYv23deix6tp4EaXEXTMV0H7PX12GXLW5fp13MZGtbR9mcT1I/GtXvfWGOrouH
b46l3X2At+Xy59rzO9Dwn9LzrRXJy/tVVe6xNHt8AGFUzjN2CtjtZ6/96kvy+gAenzusgMJ9dpKJ
zEIaWJfgMM0KhJWcSIDcOWkqWBwD0zg6brMLu+pDs+A5vUgV/qV1+g5P/ud634imIC43Tcsp4KuB
BP0aqshXa1LCCCGkCQIwgkbW49VWopJ4Nc+AnmFvpsTf9UhXim576cManft3DztR4xeHje8YG39f
2p9L/wt/fZyqttQ+cmmd3sDYImG27zPc8Rvgy/Y/fN+Noohmu2VriwD2ifML1K5/M4KHGEsHC9Au
YTj01ji/WnF50K17NZvX+J7qy+QTT4qu7LET2LoHbf3lFY5kv7r4625lrzf1/cXqxWNslG8Nzr2C
Wxq5PsO4bR3KLhKtLFy87O4qivajjvpL2/Ptq/f39b41pfoj1rWXmryg8sIhvSGq7N2cOqq4SjTy
ttWRm8E40WPIztzHDohEmRKr45Qem5936xdzAkSo1lyaFf8XlOw7wPafm/nWqr6S1+HRmGPN4ACs
i1B1Xl1tbkZXBMzw8M6UXcS8uacQhKntzyYjTCWcfS0YxwsyKaB4M/PCvB/sf/TLpX0no+LSSDOV
sB9Tifb9Fz24noyDZqXPagbHHqftJXtY6MU2w9hw8OoOlj12mzkKqRfQ/8kNxRdZRb6X2R6I683Z
rJeVA0cWub9YE8w5We920AHtF/r6SsDKf9kKCiBxZWCKbz9j1JzZ8Jbqx5lEe8sZjTq/4SEwt79p
gMHF0RQ0bnim9PbqJub1Ll0qfqQ5hDincNayR1QBl9tdc/rPVRIMxvwOp0SXViseVg7wPmkVcIhx
XcnnuBNAwihdA+tmAk2S6Xl635Jtwlbf7vCH+C/uG+Xd5g9e+7AhL5DlPrKXnW0VGlE+F6bhsmWG
eea1npH66uOYmEzrPQKg5peReEJDbmI/nl0+6zx8htf+gaJraFn4EThVHt3uq+I1uTw95RKh9D4r
NsoF+Ixk+GE40aFQFU/BzA0FGDaZ/mq1jfr4MBBXSOlPZFO0YmAtWmtjkhM3dztNYNNt5D38ZI+5
mDv8+ljg4X75wvOJAoSaI0KCX7iMp/sph+eqH8Nm2H86dio+UIIxoXZpLMVKg5hNrmAXBfJRd9tw
UpjKZl1t2XxdhVP8ipxxT97DhN4woH2Apzcz95q/izv+fAP1TxRbvHfclR6VXfi2lLFDjRCgZlRf
ba2o2hZbKqQ8hPUV3MS2mOdM3CHKncfwTG59iQEw+Qp/6LgM9/svt3ZuhCA1Y3gokYVIx5dhwVhY
8/qVe58W23QMckG56ln7dNy/hmBCWz6D0TtOG2ExL7v3KTkAtgHDpbt92vchqD+2zsIW3OZKhL7d
VSChvbhC2w5Gpg11B6J0QOu2oye+BsdN05FTmKOMh9HHdLqvhtJFOFUp1FU8U0mJaTIcSDrlPvR1
57fJs9ogTe+Yz9+v/NvulxjSMY+frdcsh3OLBGnZW3unjmfxHu4yERImMDqGSd8Qq3rZzBZrJ0pE
QwkYqWE9/rkK+BYW+/ti3nY7Vc/0ImlGxPO84S6tGb+tBzcvpBf1eV1zxzVUexVNfudPm7/dhzdE
rjxqD7K/62YC38hS6a3IFHErjdeFrReY4bw+aNM49hk4XQ7THSoxLNHou1gFlNhZT9uqQBk35rWX
vq7ZScuHEqOp0V0g4nk4a1hl44+2nxN75ovQgmkDtyVGZnP1Y7TSBu4xHaCjEzEhhI05DwIjUNck
4w0FM2CJYq8zsilf4jLCXIDulk5zpeUBHgeU48jxGn4vAVOTKWGd4oHcWWitCfqHSLLVJeBu8Qia
xGSlIXZxTwG21qerTf1HMgT9D944T2cIgPJkbsIUed+uBc0OBkaYJ0y3Z7eZz998JJVfe/os4IEO
7CucJ1sDnPJUm45q1dpvV0ei0GCBMQFzH/PFZkLfh04BNsb26rE69p2riyvsrRDLHmPEDm1WuFeC
yGg5iMcOtiSINyOEy/78lPq6cJbWh5f3e+vNKMdYqNEJc0j4U8Nee/EwJvtrXiGPpao4NNyhNVvo
Vcw7Da/hgZyllvoxoQpXX213blSIiNxTl1+UMw+wEJb+a0sgx6cV0VhN/cIej68zSAkfhrNoqFz2
HaMq9uuPVKzo0kzR1YTrnl2IfjDK7FkfAsmKG0MBXvWixvUxFfamgG5xt7eHz1sjuyu7tG6wim3c
rho7gSfG80fPCg9O3Ps0XPhZBfK/wlGXMpKDK9aGYKAOzICEwFbiCNZNjdSCkuKRN9HpBNE54Grl
fR+F62Ewv0Ci8xtyMKFFCsO86wEF7JUEgy/DFFscdgqyuRkh4JtR63NuQ9WQnld50iWMhETSs9dd
0NlmfEG0MDY9NIKYeTn2ZD/i6fyyvJVvRj8KNGKtrcnMfaz3mYpW1amStg/SzFp46x6lXCeemUiG
Ost42F6uGfiggBdSf1R2An6XjASG72IZc4recR2hcqSIbDTYJ1TYn7FPQzNHpil6VB6D3ZToXq0h
rLnh+IBRsIbaePhlDAsxjr2rTbit6kzHX4ee74W9y/Yq4KWJcT0YQ/Y7rcUY6tNHvB8DLVLihU+C
VolHFDhdrMjtim3l7hhtNCByQTyKjqPemJeE/ajam3jpiVUenpYNyyYbRFF+sbdNFduQWdThxu3M
Ow0ddW1GaykT3rLTGQWTqzehP3OCiMURd+wgSv2gc9khtlghEOBHdQZ64K3PYfNXB+tiMOj1ahuf
giA4f41GV9CS14DbY03aogOvpROkM/bl1jSYpCPUWH+Y4+BEPz/FP3SJ/5wYfz3EtxPjkha3k6Q0
9T1OgU7mAo30Szcmbmx8GLfEji2F9FjLvTRk8RGTW+F/oD3dklgIJ2y1yh0oXQcY7jZ2enCQYJd1
fnnTjKZd/Oka3w6Su5HdzUSvwGe9k1hqvrO21K+X13uEO3m6hnHIHYWlGyvs7uD/PJn1bUXWUVh1
wuEjkB92i90WYfOC4X+1h0S1JRdmuq0L2K7btHKsvfuIZojFO7bdT/uMiRhdu6NS/PKTfDcR/GfJ
vJ1Lz6OqXKv0+Jolob7kpes8eBl3ZD3j0ENZt/v54RrfV/VoaqFlQBBR3skyj9ulxETzUc1KpPEk
3LjayMxnhZd01QFTGiB9DD2I2IvDOTpWOLGE2d6d6qO0PZYWpFms9kSPZsASuwMnTQVj8OWRxwrL
ojnTMe1xTepq0lsaCjMLOBBUiDXNFJTZPh6865z0H7LNeU9WXY6i/gTS8apw+/DXgk++NRjNJvMO
plW9tEaxOmqf7TjDf9GB1QxUqO03dAl5N9+m05eDUPUcUIKbkJkVB0ABPm3rQ2GmlwUbn4kIukAz
jD+p7c84/sS9EuImJgwcJOOKQ/Wyjo9OgcQxc2qV5K1b7LfrjtSavKQ+Gn0mPciHUrwjmCvhT+3d
YNcq9P2yVzVe52oWZtt0qNAUsCnjLlM1fmEttKnARj0iM6endif5TKb8EOgM3Z1hww83o+WSd+ni
jdgQKD6au4kSjXu55WqoimoTAb/berqH4NpXvd3JbRSeFVI2hUEPeG8flx7vSPQIoxAIE+gEXs5A
s3eMkHzKAOZMOJ5Dj1/D/J4mqjiRdN3aTceV+PCH4FRu22e6JgDb6LrOjZQ37csUuoBygs6Mglnd
H1dSN8YO2wq0zNE1DlK8caWp0jBHxIMwk0r1s88HRIIh4MN4CsaGAZ/Xxpni1WnZw4U/nEK1T2ka
je3tk+vH9nHBRuuCP41jTssJnN9OrDpK4wiX9yUXyi/MR4n7u2ZU/cWRfcZNInd4XOUHEbYYsNnJ
XuZF624QJ9C0QJ3T/S4Kmu65WrfxyybfviZ06ukyr+qB98oOkNzCZGOipwCBcM4idwyhgzWapq8r
0xd1xBV6N4ZSCIOwr6n2FWks1CEQyw+fZRcOAu2P1H0Ii4R2jl+HgNfgtr5PngycCKdNvDiNYJHm
Tzftv3huYEKpv5Kh84kM0gh3usGwsGLT3RMlCwHidUff0KGgI4EKzCE47POnL8Rp49spblJQubgB
+zwblwP9ge4/75IZwcYEjVXWpob3Z3RCa+MAcxI8Uk/LQ784eC3D48TqXw3X2MCubWhKQYfR97Kg
yqVjd1h0bp8HnYrF15c/HrvCbTizxN2YnUoO+Fsm7msu0JUTxOLzJDr7EUBPhwS3z5y+/umVpFap
7KtN+CCjDeAns5HqtSfyRwHpEpmFEhlMJN3MvXWXpZ27jWjz0F+euyW8reUSiTl/GVIvBZDi9wI7
mtgjm54qDMeh2+V5LgjhdGgY+wq5YE0QGslicoSRDg3eizObISBeJRqGIhzRq4eLpv+1ryLeY34T
rnXfH4YDyfamX8PSy7wHT4SOGOMnQs80wd/p+v7X11N0eXvcfn8GezviH10w2j+vCpzFvKtD9HqA
/HyOPn/ehL9tgxq+ItahJnEK+hsYGh+1Z9FS0ldjDOGRqlU04QlM8Vxm/6Lt0lczWdvgFYXiFaE+
pSSF/12Mfr6MPwrf90PURErfqH9QW6lvB32aHPPkYbTOsDV4MTDgnveaFCyT/F7nNTHXdBUH5IOo
6wWLeopukbkB7opfBwh262tvPDac6tH5ui2QM15sE3UFVNvDUSxWh+ni1D2jshRdlzi5CZ6suOq4
eSeoBQ5MdpQEEb9IK0JZFOBJldqPWS2e/qQVToLR+dfS9BuvEeXvn/WtYFCNx2lzvUFKKu15iQDh
SsOFPid1Wo0uJqQoZGIr2Cb0SKaxuDpRCa0Pdqv7803/Tnb9z4W8nffq/XjJ67KUZ/AOqO1eNAWD
hisdTjGvRJCS9RgN2mNuJG0WQ6clBUkUpPbetF+r39CBb7FkC0qoArNQgo/0ZtaUZcc4f92Ty4wA
W8aeDsP36ZPIN0hQ3emBWpsbc3N9XgFGQe5zjjIhmvxG3pabm//+Ilq6jOJNaawO/tRIfyHaZysr
9HtlnWd6IC/ivtHdDPFhfS3SDsPs9pZE3Wm50yXv50ehNT/cf74WrixENQvrgT/My7++VjZqrZ1p
LEN8ojieL+BAhP3BgSVThWph1cpszHNbR69IvNfuhK0/Qy3X6t9LdP/831dQ6pim23AmyJec3p1W
7xpahseg67Yhio2Q6i+N42FHy/sblKJ/c8+4VRpBLZaCg7zy9uSS+6NdxIVez+a9gtd4gDPFqTNV
Scg9uVYns3eZD1Kb2TIq6zM00UHYdZVOdHT+LLPZ1TOIv4wIiGVKMUEDwpqkX5E42YEBWJg/3+tv
lt8/V9s0jn/d6nvW0u+HrILmwqBAOTEXzB2shs6z39bXdy3oP9+k/PtNSmw9rmp5AO9yzW1iUphs
vIXvuv1G9bCnJ0N94JJB/stU5s0x/g/XTgUp51noDBsk7Q1avj2hPabqRZpRGj85BJlu9bDvobss
XAIybfaTn2/pdyOqf77xbfvOchiYqsQ3NvAC6mE3DQG0nEOAixNzDSzzBP1wyOKtELwoCGU+OFYa
TFRyZvufL+YtO+l///h8H3w7RW1zqr3d9kw5ZdUhhbURdU79HrFwRFmJoTH9oIZzXzOsQzZ28MuX
frcGAPkRy6pWG0j/7a3SEqKTsJutZ0AEV+H0yvH4+MX93iA6aoG//PJ13z/jv77v7d163ZWsaD9v
zeQNYv1mZUIHOc1a7uUrfKRCfk6fUyR3VdLdHDH8Gfc027shM3oWzhMahd7TVGgkTH4ZQFPDYDY0
/JBBoguXHUU6dnRj9FF/6v3x7Rq8dmGy+kPaVQJNHVuv3hX58RkOf6C2gU363VwRN7LIHv6E6HID
rmoR5FkfrVQsI8OQXcPCgdsiY9xSRO+2vCT26DYbSXrUCawhia3oX/3+xQs+1VV75cCWgBA3Skth
QtKhlPJvxJ7bStU1of3gkIsHWI8U1a98sen/UoiozXN624iBjJjLIP2GrWm9DVtPxT1TtFZLmhFg
eUxgFOrL03Vi2MUQB3nDvhh4ODOLI5dmjDmsus+nBPJKnezmktSBa/5YWuTDG0AedpZ4b7aEDGwb
/vL0v4Ec/rrI/0jCW4d6Y0IZRhI+l/bofb8g1OmI0+eQXjz4ypilHFF+hGZA0mU/W/z89X+4uv//
e0SI1L8LzKzPWZKk5xI2fWeZuwPvTkN+6o3N6bG0EQKEp1EYe8+OOhaCkFwgZM9ORxGRyAGWIOfC
pZT/+ZK+m6b9c0felsP9cDQfz4RLqkcazh52D3MeEbZf7Lgb7wNBpNOnsG87v5XP3z4JQ2E0qTUI
hvT+upib2+1/EXZeTYqybbv+RVQhIGGXDII5tTvUdEJBUEFF/fXruHu+t9ZMP11jzXTulnSHK5yh
sVCYpLhW7GwW3PQEwH0/Y05G07HhvJmzF7o5CsvcBJTn4NkJ/DheITdg0YTroWyIdemP3czYPm5l
r+QEBiKrgmW2J9OYFiuyxNjZeqE0Dgd99993WxUbyH8GwB8H/RY4du2h7FcXDoq6C6sdqf3mPCeV
EhVxSCAUR6dBPaDtl7yQZlI+poBM0I0/7nv4rGj1Q+SEkcz/vwHfgMQHa6tI5Z5zoc+bZkHf38UZ
qIhscH+yxP+UKv11JDEW/rjVZV2daJCLW5123oglkHA9t+fT4M2mw7gb48UK4/pdfTLbfwqM/zru
tzFmSkZV38uyW5iL9f1TgYNEgMWiXwUQyfXkbaWNyDyHgtkKzOzzYj8ZY+j3/Pt5m98CPPMid0Zz
YHahHQKZbCTHBihRu9XpEZI41NEGMQEaIyKtB2FHv8Vv7dEp3bt+6pr8FQ/+6A7Sdkk/3qfQPLXP
uf0h+pY+Zebd50DMGn/rWt6dUox9m37s0mbwIOI/GJ7yvrrGFf2QVc67ZD98GR/WHi7nQNUdUHE3
+wPVZnvvvgLy89JyySw82K+KR2E4OFb2mzpZIU/v/UJf92gv4tydAcfySWU+P/VhXXju5+waeGTb
Io830lWbrMgtjkHu7lwKFqoqAPu1s5tNKDvsnpkN/YS7+PP5mt+W01PXK3ayGFfpGoCxQF9GNNRo
r1BJQyzAm9arXSBQIWPDGwuVN82nmuJUJtALEtghatKoDssrgArPjLx+Sof+Ordv62q3v1m7/Fj3
FhCdeohoEMkFeMTzzObXTZy9taPjw6lmxpMVRnmywpjfQthz1+2NXGPM44/lAvjw0aNhtHwwbMaU
cKsoYbaF77gbP5vlYu36x9pman/P8n1/25PbnCOraL+J1a3nb7bOXEw3NAciOQJBROdq2I5mk1M4
WT5ZWn9ANP11w7+v52Um7XZgbBeDvHNp5FA1Ri8gbhL6BiUt2dugpLIxXq0u9D5fHE+9295XMzAb
UTlSINJ04bM1Vv0huP3rpL6t94cGo8hGrPfIRTCBdcd6Bd3M8lePImjgbyu0G+hNxKhqz8IFFgHh
r5heC/tt/iT2UJ6dyrfl/trctMNZTBZNVBDPSeobvh9l7nR6mya2NBmSXVC7N5/HGGymT4bGtw3g
bN3agyWeDXCi9ZqV4bBaDlBjsUd7F22OaX/KQjR9RSRlP08llrarn6Yq1KNcONpAnKe00kcIhF/6
yHJXGyOQm0TmEgI2K7kc2StpAuTGVkYkifR+Wc+7kCned/ahU39A1StSDFa11c4NJ/pUcvcOoH8Q
Hu88AP7XNrVDHMM/O3p+pvNkZD6JNL47xVWSUVTKgavvYOSCGnE36et1Ni8n80OMaF3fo38larmy
/yJAK5ceTWO3s91nxLVnQ8D6thvtq/+FPPcAyFd6Teiqjag70BW0syQY078Brzqk1Md+/BTD94U1
+8cCYX1brrPHqbrf9UNvsY2gfm6dWg8qjSbunqflomAM06b0/n3v+2KL/9cxvy3DBxSI9leLRYlS
zuT6JlJMmUhAcV5rH2MSG2ie3RvMG8JOmsnBcKi4dLBQCWL0KH6zTFZ4uiIoCzPI/qCrN1Wi1cV/
KYb9WKCF3AnUViWVEv3uPgkeSEmfnPu3pdysL935oVfi3M3NxUv91/kpvYEfwWxmilotKDzDw2DR
RTvNFVjDkSzUPUDzNzbyDRvVxSHAtBHKbOYjAdu7lewFVYnbmH1bzW/2tHnF4s22Mif60N8/5nN5
MS+IjwLL+9gPxKAE3pwkgc4IuYZjUYUZN169vMbBR0NbBYu6Mji56LK9CTbecRU08OmZS9ShKr+t
7Rkl2HZLb8mjuTPeBffaGd9H9vBlNpNeSheBlDiB05Ik9G2j8xQUyzBApi8kfDmuFJDh89LBcYrq
B7LagQdK0r2mB6Bq1L+s8cR4f+DohLyesEy4dpAvQKRRSTGvrgjqlwaa/JXQGgKZQwekjVGWg8ek
Il9xeoW38Xm3c8n9/NwHpJovp7DvPkZLY2bYJ1wT7XXjLrfBnrVEfu1YlC+2/rAnkEo4oqsPRWP1
aUjzW5P2XwP22y6aVZXe1AaLRWXfsU5ar0cE5giVFrz3UyFwn/8CYqM5G0JIbNJUezKRxhMCrTXK
hTLNQ79Ho3w7BtLEX6xRO34BkOIMz8uhd5lV7syK2lgJlmiFISXr9KKBORxM1LkAO1A0HyZqGrBP
e/HnYSWJ9tHs3QrpccCF8ZC/EqCkVyhDyFK1zjw6v4K2PxSIDkiDlC0lHJ0+euHOQ1I/fbyv025Z
2VDX3wlGeByINfxuMSNL5r7LAiLSO9qmgwJAMIuHYEidBeZSHHUQ0zsK2rdVzxnKSI5k08uAoEWe
Xuy9064ml1hP18fEsBD4HwGBmx5fsc11oLCAlrL911SPAaoQUe+GGyaCX7wG0yqFOcSCx/biDvon
JP9B7liMd9t0g35rj6Oo9qMPLKphNDGg7LZgek3nl8k89z52tFwHY3rd26nDKj10fh1hqZTw71wT
V3nGre6ebbl2Avk9SED5KLTucgdgL2xkGfBIOHxJPF4jmE+xyUP1f5qNW2RhqoCZWDq9YbLyes4O
aCdty87dg9Xq/OSNmGXqj0jQOg9MC1uk9bYxBq+3kFUAkQ5A7W5EvYCufjydjhGGt1dfbdBYJqSp
P6QopP019BIJfLudgPMa/lrEoCAOq5kTv3jJLUZPC1VO2qkXFHcuY9336KK+xItHa7MW0vUJl+VK
m07CkIg5diaXkCfydLl7kipZ3+K3wrQuN0skaycPYTqfMsSI7D8ae72Y0ITwCCPvf28Oz/LD7yR3
xbqcDoeaQ0rhcg0qDa9gmngiKDoPtu70w/ASOrg4k2AgK4owT3uIT+Ii61tMprZ4DF+OnICb+qQJ
brRlHwI+TORCXJP5dpJULrlpjCfh6n2ivuvTZ3hq5UnYbn2LzU5ZfdpZprgJoDW+8E8UnDOmgOGB
bK5terQeKlF0r8DN5K/hifDt38+BVtV/dzpaOBbywLQxhcsJP/+jQFCclbNSHvrdnMZlisQs+hhZ
1IR5AB3ZP4bis2LVhFmoR9eBNTSjW3gNsyj7+lilVXAeVMEpqN3a1xAC7IXIQwRVfB/uQsAeEY58
iDGP8mEdmYhEI2cKyAxIqIeIP4iPI8heWttF1KxRMvH1zdnfRubiuN5G24h+fUQrHAHCOkq12IQR
ZAbioxLDOy6ibIEzTaR7JoWshr+rk6u/j4ooZx/jR+Ilzr7EPwxp/LPfhroHHpR/hQcIOVQGwCP9
yi+8Jih93EoD8f06RcOXFz1490AOlGCfYIca7xMchjhBcTp11EedqQtq3OhKD48kXFHbADYiPzl4
22AboE/jQTZCBY4VWkU+NWwG+5UGWBhyK+9JRhFYOw+a0PCA4bnHwTFs/aO3i46etLn44h8EPF98
ffFhYS4e/I34jdaHFhjIs6OHri2vcpuAtwNz1/q9YBd1/iHpaPYb7NqUBd7KyAha6Hc+/LmIl3wT
L/ug3NoLhFgzVNU3cVCVP6j41UOEqWFQjoUWWBuBvA8ENPvET04R4PC3A5/JPrhbH+t2X0QETcD8
CO6UrZpFxa2sMKMKxN1EkESNGl+NtgEan8FlwFvYsRv1o20q+f05JfH79DH792j+KQP/czB/2TD8
MZgVGdNmTaOhUbH9wJEWyh0jhEa2d3tVRQ8HGBrVLgVXHXv2ZEXTflhQTBSUDBopaM2gTvH3RLKO
5dmqjGy7oAm8ucMoRjllG5ThHrcViQZ1GVNijD5EHkx5dYVMTpvsANc71+kCULx5BqKqJUPw97mz
mM3wkNrGO5AvjgkoLHqSsus/THvO1lR6+Iqjkdr7Fuvol0bvDtm1m6PEFOxR/8Qqz0cXGBtc8MM3
ZjGc6pIJfZ0rnuxpXu3eGK23ibQQQwkDGp9hIcbW75FTRYcIHmCFkFzPwyDbvYdowe+D7QcxT7gN
xEiQ/N1KTCwpbHzdux6fggN+al6astnTNd56fdP89gz210ffemwP24We0kP83I51vEkfYL9K0JZZ
WH+26CLCECXVQJdTD0v3U3pa2xUH+RZGmkIkSlMRHDJoIf49EK6PbX471fftYnmzUoWHXMYXr/vk
yAIJwkYHPszBd4B4QvncgOIXao2vd8QKbfmjDSBDf0Qj9qIVQf8c0wpgDQiVi8kv+TA+fpXOR+YK
QbteCPOL/AOBkMRTidqQY4YzCytIQllwuCAVwBJo5xOOLPrOPXHuaO3b++XLnUlcTF+gYIawalLR
siYPHEyAW5MXklRNzoaH8+jW//f8NMSo+s+tMZGd5caAofxKu/6Yn9fHNbeu90ZsNo0v1lPe1veY
9TxCgEEsrYhsBqqfhyhgun02ZsVDTZ1F9hT0XqsAKRKW0Cb8vZCKPejGXnQLzQjFSpbKO4NSkEkO
Ls6WDEQE50e3T7FmWYEUZOt2fHCbyTGQwy7cB6gIRUaEhBNlDjaQf19rz/gpiTTBiGLIjm0YUsTf
auC7q7TrzFq9zs/+JdbY2u7A0JGR0ja6d/ahq6Po2NhLhIJB1JAX7BNpxj2gLxk1iYZVVs1H9sgE
85s3JSZnoM4K2nnU0L7g9/NpESE/xSYlbqQUKkEXF5GZ7hOx8Yn9U8iCwdQAjlpEGtO84HvbSI4v
n2iWyLHMvpYPz2/m5h7fY40XEm91Uif7aDc0J1ogfkfmZ30U6jlUXLAP6huSPaErVX2aacdLQCbl
DC7x2Reb5e9jd3wlzofHjPkv376+cXI7e59oHCADkM6lJdZIHKrgYOQTI/b5pD+ScreI9pHY9iGG
iwigSTCmq/n1faRxlha/WGL5XQ6tUZOc+VyOrREuFoE5EaGCFmcBA2iARVvc9xE7Qy7YjDW8DcTw
qob3JWIj9VyPrzAsizEg17HwQ7h7u6n5NQJFqCLCDDPIJk2y+wpdsoBYZnj5xFLv/24LNpScIrQ2
kKo7W4vFKWnxdi5unXh0Cg9QfTtyvQVXKC4o5yqxrODJNb6IWIh3wF/v16yIfoWAsPr+fnH6c2D7
XhEY0Z5tU3CbQK6xxzJexZiVIhG6lCOxpwpZMvg2L/wO9rmnEIwvKy0mjHxDSk6D0wBl0a/vqF8h
TUtYIsKhC09F5zPdy1mPG9+ICtZn3RN/jalNeODj7aXH39w5FbFj8z1+7wzI+cJVMVZ5T+BmBtT+
jwR1OfLMYsZeIyEkDQ2e7Y6bsIV/B+KWC9a9bULla657bShx8Rduw9mvUZYW0RWDgHEl+UeEyfnn
l/A/tFQMq+Na2YihfkZM3dxoqRxY4flFumIvVr8xwiY5ch++ODlx1zh9Xh8AcgQ3aUCVQYqKWIru
IQrUg5rZvkM26R7K/DuicgEXoRwpCLHzLUIYaVxze7sQ0kSRcmc/+KQL2X27UIqO0FK0QenvvSNi
bwXvpUhENYJ+Br++SLuw5ct9yp+KpeVkg7rivhapOcQcetzytIp0zy+IQ4hfE09TfHYnLqr5TJyf
iKU6zo2aBz/B8xzZiZc25ECpER1eeeA8ZHJxcZGnkD2VJ2O8i9gKF6IY9+WJeHUxWo4cidHCrSG2
Tgoeg8wc+ppVTMBITEMeYB3twhpflkMAdTxmNR2w4RPenmeVh04enVnsukPm3ydPHblXZpo0Q2+Z
lUBnbRDrg9Z8rdunJbOB6dV8/VP9WyLjUmEy5sV4EXNerEZifok0gKHxFRWI0deJGcFvMrMCDkBd
iGl4TfS4v1bucP6BuurB5TObGCOTub+PMjExyQU4Pb8gBlfdyis5WbFd1O7Rb4d5KH/NefTHWQFU
vxyy3PFfTL0i0RlZ+/WZ4SxTi9UCaSaSeyXeM11/rx1Z0Ox4AdUFowaXyac2IfKb4+wUcKdCFLmi
c6iPETohSSI1ElsPTkFE6nT83vqBCIr6QS9+xFKqxvCk1KCM8AHhGyJsKn5VUcm/6ye0GLyh4boS
PZmQ306JRJkm6BOO9/niAJT3wsb/CDSXPIFNDvFzbMPJxAA7io3vALErPqS3Aa7KG/IzT48QrCBr
06JjqESQNBq++L1h4tvR2Vd2TKoXIo0rEf4JsN8WzFd4E7fwAUEuzWOR3J0HyELzd+dwfH858+Er
UcEOSXx+COjixmUsFlnZy6foILBeil0bDx8/D7JQnDQ6Cz6635G0FHrSmsgp4RzpkTHUIwhEZnQk
/9H59jHMuHvSoozOn9VcjQ/Rr54DXTfS30o6pTK9w2i3yD8kwL1ZpI3PoYmQP3nn7xNEIVekU15F
EQGbRtQDyIbETeBuxdeBNKyJag9ka3l8Sh8h4h8D4dJM+fTrTg30998RhcmdE9nujj8V9/FMlMFd
HIjIgltIEE6mJl6Zi3mnwRuJy6oHGgRzcQI7nDnF8zmGxWq7Evnd/UV8xVuF7UbLL1u/fidrv61y
NLfvMXTEs3KRdYsfwqmOx81Y4WMW9vjYD8zRIRGjxhx1ZHGPuIRiHSGn6fcZc9lXpogMyldm+DsL
hHcvXNbEyYhU8fLG594j/j0kxdBSY3jNscHw7MXxaU0SuD561kI8riPnvyOZV12DWaP64qF2v3jE
LO8yM+xAAHbmdIUrFtjxG+dlbUSSanhiXFBNe1UZX+KKbhMx5lWOtx2SlnIImeH7+8Fo3GkYlYZH
akxEl4qD5iS4DUlwzZsYDhk3WnxPJL6XC/deXC/nKH7MfBO3TGTED37pMb34yuwaf/2cmyT7LIRB
94pUMgupwYJIkgqGUHY1H5Fsj4Z6IJZIGdFw1BP8PjdDzF+RW4tXlaNiJR69uChmTiry9F1QphbV
Vmb/IRW3ARcN8nqGoPgdi6cNP5S/EZd2SEWBxGRki9PvDTNeV+Tu1Vrk9ftPNfh6JBRYYFm+S0sx
D34fg5oAr5bxniE43ONemoq5Tj+dPfUY5VOx6BojEcuxXbIViH9iJxC9Vh2mDqEQP9GDBqaM4Yu4
uOLeitNivoTGUAxS3N2ZvVd+dhuIssWJkoSYCQxUKgLiZMXzKFNO4uvyBKiBWcvQEGvA1xD/ehji
9B9chLgYkRLmkTZDjecrOhcTQkwB8TfimYsneeMBXShqQM1iHHe+GIclJQvYCbxqMxDzGPmbrxkA
1X7HD9WA9ZNyg1gHxYoownuReR6SHiRhK6BUe0rE6NNZzvQ5N5sfU82AkS1mkniJW1xGvbj+Jd63
if5299vkRJ1DWwsW/BkPBCnAeBlDP+qvyL5qKMJ3CeSFWOQPbVQPVQ71vwUZMkokiPItryCE5ItQ
8/dhF5GxwymKVK9Dj6O/NP0+gkR4DvBm4YzDq0tBNYbqNJeC/ic+AdRnaGNVHBCJe4gqbXRJwD4H
B8xmy7EVPzyLQozmi1M9RRSlcYinEsOROYOKj9dPUbOxqMzANYpaiPwIsDO8j1PBz9e5jupdfI3z
dyDyIHGYZqj5RnzhCh5c2zaUsUzs/cLKMBFfI8TK3yku2vuCFUN9Zx8ioO2Z4YHvbQemj9gONx+V
s69HAzEksYJ7UntFePCvwTXQecVrgJkDBSARZxFSEa0eIPjjXR2JyxU7HI/QkxGyP0PzVcLzV2Sb
DU8U59Da4q0gWRBv8v/FosRAHUHRzr+HFwa7CG+NaId0D7Ob+FgEwW1YvYroT5QYjKTxEYolrBYJ
CRkL4cdu2JA7kBkQgoi6HhOGgOl3SJgRwIlSFZW7BNd7IkgpfMwUxAb8fGVxVv9OC39CHf+ZFH6H
JT0aVH3PdZ4vhLXuev/Wl+1H5u7ieY7EY6p0ttLR3YMpQlaPtC86w8QHZki0anRC3/JSjO7UtgDo
PklYf0LEmwir6iY2NqahfUHJ/kjO79mu05RaB0Qyu/kVvhRVrA7yCXJfUYB3oF9uDFA9rNnHVZ7K
kRIdFvst2A60gWdsabE+q4LeYOub4w/UL7AOAFNh64yNW9os9rHltq3TvnZb/3ZIe+Ot7nQra7wN
/n1/e1+Vq+81BsCNWLnJiOjKXzWiPy7jWmXl/XS1bnN8pwdoE1SeVNsjgr7c6+6hOoJ4pdg73M5w
3MJxZ4RgIVITMsLmq2YXQNjUq9C8u/cizmV7uB58Lt0Ywa0HXpmjPR4CNoGweg12pBpOhY1IaDm6
MsRK7GjgWDJu6uhRx2o77E6uMsp77nRcsCCJExmBXwa13JEfhkc8D6e92HCw1zhuHdmX0n7tFstt
41eFl9XJG6iuu1edQwkLo2TvXebY1Xk7wAn5a+5DZAc2RwnNxJsiJkZ+b7CgOY9usDX7znC986vX
fXro/F5nt8aTpsEXFv8/t1g1hYeQovYocPxd4bK2Wdb0Dpk0748osSHe59+2yWnR0gdHgUXtjfEN
MF+OMyPsKTbN7npQLHs9LAJl6ubrh+MddWE5hl0IsLkH+mPHGOk3DdmyGdnQa0dxAND/0X5WH+79
VKNFxvd/J/6d9HHKHoaxay1OHAJl5ykTRDTttrPfeg41ozjWB89UgHo/odG+FGM1zJhkDv2tJmlm
Un9XPq7S3MVvxkc4BFkn2mx4PGxB/PI9Lbg7qYvOvpv6PrBk5NvHerx2UZZ34l9WEAOGRX843aSI
UzyiIxkJSuyWAC03KwINVwQgxtByds7YS2Chos/iJStamjSOTOfT+TWDIsgiTrnzXIL7nuGQayvg
Wx1gT1jXJnEcOu5TkvkPGIq/LvwbhuL0qJrjMbu3Y43ykJReKZwUMgIgDvD44vZk3us/oKn7GJ5Z
UKAUEzLe13P4Y95fak0x8p5xWJA9AiuS3f28KqGlWh6exVEb3HxE3F8yche8CqFYUvPx8Ee/kOia
8WXaIivgsr6q6C53J0RdEZIs2JzwoYBV276W1I0sGlp4ZFaO/kGtxztHzQhrVCqXVlIv5GkXV8M9
G2GLTWLYRzQCesGveqSRyOiRWSJR45KmhdKb/oHUXxXvwbkgY4rlyIasbrcp2qDEWJJ5n1xLJ4vx
VKYinyJAa+G+SkaaUP/rhmjJUizmL1RUtbhM1asLn9Suw5xbGELuQp1XG+igslRbQW3AirZXR6h+
6g5SSmooDe+Q12fVhqMgt0vaByt8jx5glKXNGD3Ym+TkufBNWV2Wlw3h4PvpQ/rY+zrlRyRJjWHP
wotrF7OJIcn0qYzvH6gtZS87ApNenFHGUz51sBuUbl3gHL+ot/VWzcAoAYs4SPzC9to5FRqst1Ce
NHPpjS4iom8IOrnISVFTqmJTtfubh7ttJmVQfN5TiQPNrCnWQX5bENHWMwxKT+mFoqRHPRGqHXpf
3mmYxeavc88+3NilLmPr8xwgajg9ogg6JejNELNE9LY/Ld8hs0rObUYmuiXT6SWiY4j8Ix4nKJ+c
w3axW9yWt1haloiMkCqjfzrS59mYMoI6MDJh0AEsrpkrZOD3gJVuqL72h5RRchsR/fPoGmuabVKO
/3xEhp9rtoRisLCyPL8+AiQNzyj2JeVm/3pym1/6vB6dYpbACxJR9J9VUkb0C6AOHlfbUbV3sqjH
lEXxEs8w2AERO0mXe8c7gB11ch2Xmi02lBC5teV2Q2TtXj/Rhkc8/heyvReGSqi/NHfb1DwUo/Ix
1Ejo9GjKgYdu3JxuADVzvzPsblZM+TOkN4HInlRhK4mZQ/V2/JWNGhReuoHUJkiOcWNTBTzMjHC3
sfHlzcfqZLduhrll72rnUDooe0qgG9gjW7yv2WGRRuyhQwAP3Ii2wN7uNuFyeBtr6OgcHdicAo6y
sFjdEu6h/Pl4l+YGRiBvl8o+anZD2IZR58WmtqiOStmuGUVDWPQwaj3AdC29+uQON2h25YQQorAv
I+XomrIDKfECZon6XvvaFDZajwre4XAQW6d7vW5Qy78jW+xR9UTD3rdYIQ/M/C1TDks5p1w/flEK
eH9sHh8aBmuIAtDy7GgcGCPJx7xXAt6WHN4PIxU1JBt3zj5wm6Qi9kaEfLsNMdmMt0Mi/gfcsspH
bJNLHEJ3gYNjfeSdcKMqscXDblOI5JnTHDUcZLpAu9zsBpQRlKKJ7mRUMXOMXdGydSxsUKDWEmiT
XdwwscYrAYJ9eE+ayT68YCgKJX9OBWoJ/qV6Uz+uG/ylVvkIzv269g4jeYonxPKW3j5p0hH7zuo3
bWNO8l/NG7oM9KWGxhokGwklJrNrhMv3i3qiDCl6BlSjZVcBWby6s1nrryeo4ykZQ9Kn56A/qN6S
Zr3qUCYpqp77bjPsxAegajTgKeoe7S1YlxIHXHu/McYwsx/3OEe8uwTvwS24RPvhJeK8Owb8gEYW
Ar9R8/GMb/gDj/jv7UL/O4Y5nLWrfMizB5iXYyQRxpLdO4dgzyIwtoNgSm8mOIMresQyyHUgrY4J
ACpl4g9Oq2ext/7fwISz6alq31R0GrJfWMo/Nq/qBtt9f+tkAVYW9EP904J0pthr1af0CPj2ugI+
RTN5R8ZOF8WfCmiuRUUMlJZUuUMjEMWjnZ2s5NEXzb+YxqcRjupI+DeRu947k9lxg1ExCHyZuBx7
WPB02Fv8O/zW/tvh++tCvlgZf1yInvWup37NbR1cfdIUm/UcD3DLGbFZjY6znf0YQA4IlHfR3Aze
SidZIRpXgPJBDMh0Y8UFl0Gl+uLKRC9Q5ZZPG3M/UMH+PsdvYNhD3auzi7WFLk0QXTt7iiXKNkQM
xBRtsRsA4CXD4OhfEISN76mCUrZfgcN6rCE3w0tVqxSJkS1780qOW2hzH/txuzzrnrxky9/fxsZl
2FKfRbc27AvFZAN5tNYvmFCmu28cJG2lkUp9773uhW0x5bEdVAdF87HMeocky+hy8HDnUYhOyoGl
Bfp710PS3tNRXtPxGnYl6li1bQyAoNXmpIW/iGwZislJqbg3aVayfOs2ztuFGoM6Qxe9/3k8DhsS
F3blrWfg9zYs65BtEyXpdlYs7pAp7yhj+xnKyP2A9q9YZgzvKkGiXx6loMtwbRbCNOPDV8RTz3En
QGuRBo9wviwKN/s4rXhBIew8bk/e7u2YO5cZUmjZ1Og7NYKKzzrt/w0w/36O3yLrvHhU21rLtpOa
HUUeqpeBwnKm6Y8xHtX9cn42Po9ECVY7LY5krScr2N2GNTvDSbp7993qoh2fnNIXTffvzEickm5Y
sHj7BnTmv1eVHL7fo1LLetFiwpxP6zVy/RI+tKFCCE/7H+WyT4InadQZLt4R1zdauXwNOPNx91HB
O+9cYbVZfeQx0tEVshXI/kNIn7a4Xtnb1x6oyujSR00Km29/W0SPjsSSYhkCbcdR1nPJFnn0de5r
IOdQPgY8+nF5Zij/A3CNy1SRrsX2RTDov6FHlCrfmlfp3CyOWBHkWB1foz0OJdOrT6dn72zO4BLU
UKYwBr7zMbQ225ODcCXaK+faPU+K+P3fy86PI8HoGbpl9gzZ+mIr/bHqHA3jmp2sW7NofHpblDCh
dhye1Ed+oGgj1ivrPcXqC4q68g0l2Ze7y02x6mqhT7D7XTeEdcdRG1gOutaOMcWwk2YPol3+Kfz3
1Wn/xWf+feRve5VlnS2zX7ePxR7H8YlQiMoRONWWG1SC1QTlw547EsXpKeXbBI12K73n7NHu6YIX
Z4H8FrZbSWzC6v6kPwiEmk7xs6KA+tPKTykAzIvWB+7wJTn2xzPIHpcWQlhbTLZUsGRdG9+9c9uP
8n6HulUpp/n2ljT43p+ukdxijtaNbzdP7Z3HRqF7ddl3j6yAfU0Ji8vdUa2FwdRVlGNw1o/zbXVZ
nrY5sbwMU9Y43xhlsttvWk+2/PvWcC/GE+bID4wJnrXcN8CqCHDk91JBvjvoZnbrTgshvlMOSIm2
uGDdfTkh5jt+3Eb/fsY/lCb+Pt63Tak+5hf1ZHA8dYYrayy0Bwxs1AcHKs3vd9QmbjhroqdG4OtM
/n1sXYyf76vWn9f6bdXq9kXbz5W9sB1CDW6N8M9G86L5zsNk8XU0OievPuMLANu8oxIYHdK5LREg
je/jIABwaME6xznF8boEHfYHHF7BYYE7uQamyc2D2rzEd5j6JdZ+q6eyiWj+/HD+hjDLkhlXvf4X
7OiPoVc1VyvfV01voQSwnDZGuFlXQN7pwX8+kMPaDSE3JeuNMIxCQpLpk27IxxH5OMT54Jys14fM
g6/HhW/unmQj/nEKCv9MnLRFSwbQa8EH4c3Ye0wVvCRLXIfkDuSVRgvUnn4I5RlujvSKWpcAEdMF
QlDegUXRP7gflTOWlmiG6TBehZLVib6fPbwGW2bjeDZzhi89aBi94GE4O+i5io2kmDe8DeMXcz2M
1ZtzCxr09Rx03szhJIzrzSzsj/EIp4qkIqBIyWL52a5Osr3Pw8xBk74TuvUU/jD0UMNwBvxhNyNx
wTwUp2MCeDSESrDNmO8t3ZSKHYQLnlYbTgjZw5lFjXEgP9H3wEnyx4eE4ooug4qzvtaPPx5ST9tr
kqLp2CMAUPtEDc7AGZ31uvIl4bSdbe4C3NSLlMlhKVX+9uSeTewHd0OusT/rjYuNGVqld0PMgOYB
QFrvCH9mzFLm3XAHuju9t2yhx83IWGtLDe6LU7ybB2GIKLe+Tji0VNVVffDNbNDgg12utTT/JZGe
nQZmigZl4RwgmGBPQdNjVs5w2I2Ej9QAngN20hfsXUJw6pcyVB7RNrm1XteLmS/gqHCxrIfs5i7c
YuydqLx+5MWIvIwgu1qh22GSyrgo2WIeh+kQYTfePq1zZWZP94T2C0O1QWyQSrJOD+WJ+pJhqeyo
QIna+OHng3q0LXzaj2XpqoOWcgqgnA6D7Qajlnm5OSL12sL6XEKSgWKzd8Aj9THAWXKSt1F2dPbz
y5DFJIt7eJdYwfUNDtgRkAMRw9apLGePKODyHFV9wBjVLwXuBM1HN9fR447lpbawzl7R2RWwlp59
O7o67UiEcaAKDGRMFYyRUdvWLIPSsnm8HntOQfY/1KEvAC/R7PuNduPl6m1fERldIvFXwxmC3oTt
46SM9WtUUkRHKYu03nJ5j7mii9rJELU4OqWAThzaBYYtfbnnNMC/hMUERQd2A2pb+EiHHc0EHLYh
tBmbKkLtvXat/qhv2sfSOcou1bCClDvz1Z3fHyjLbnm9OBfSyqQXwuLabdqJfCGKsoX7soc5B1iU
wlURFbsHClWuQ+HuJlSQWsmu0itglDshPBwnInunf4ixgbrfA03CtPVydjWu54Yvn7rZGy41FDwr
1BS/ku7g7I94lXh64R36wwv3Jb1lKPjV42ZrSxh3h48k62xNwsfDN9VZ72wzlA/uQwtJBa6hMTnN
Xywvw0u7HOiF29ISS0Em4AANW8alRAG4iFKwBuaGzrjiNpiL6LaFugqtyRY5R99AjExjSXD3Z99E
uP/zsaEg8ALj7gDOZHQ4exJhGop6E0LI/IWYGReRt+PeffQpCY6zt/O0h4MPE4u04hBID8fazZpN
dR3g2rLDGlkY3etI5SS4ep+n+QWZQmVpWmd0PtKOkqHKoPlQ5aCEL1Y6h3usj5tVQUot2ZfC3qmO
hIAmTV0YOFS1G0cl/p1k3qF1mi61rimrVq7wuWdg8nWi4HEGYEVRsSdmVJ9qIyW2D3Wp9EPSmks/
lOf4FIFyBf07s27Y27xmWqhwOp2TWf7l/p6fB8bL45LipYJ/XBftgVa1M0ovl8ytY1xnhZPOk5Xw
x0DJ6FGlNojadPN7oXp3O0I+qdmtWs9NR8WatHg/YheBx7dqPgUrGVK0PTsiH5PjUkLFa7wMwzoN
3X9v+9qP2+YfJ/ItrHz8P8LOtElRbFvDv8gIBhH4ymZUFOfpi+GIEwoiiP76+5Cnb5zqPBmVUd0d
dU5lKePea73rHeSmfEvvqYwFFmsvl9RdeUdUbJtxfhdj+EAWqTV7Bn5eK5xZ2jnA7q8vBS375ved
1HJEnZh9skeIpk/nsaIGu2ne/vsxkqv307bxx0HWyMkf28bjlairovEuqE3QYmr4/laq1fChkr5F
OtZciGrkOwHRl7oPZKVmOGrUgm92UmqVTc1PlIFKNkAR29xhRAeTBddOxibH6AVRgmkvTqS5aAhe
4FOoo2HjqRNmJBGSa19tU6xwLQu2tcgTam4yBK3z0g7NfMsuZ/xrjYOmVceC4p04zQvvsW7WtHh1
cH47MVGy2fjZWyn2E4/RRebSIZ/IdQeAHb0ZsV/c2CZC9Lw8uc2h9ktX9CPQ8eeTVrdNf1y7+F4q
6V1ZVRNSlqxDYm3YSYGTqOt8UFP74w/JEuMXRLBa69l5OHip8+vcxmbwZU13g4eFS3fD/u0dkNWf
AC/iplvoJXCgaX6XHcXm8/J8ZtkbrwTsqTEsFenKItDu8fQ3aWFtlucdEnXkRHfBRCQjm4G7ZXL3
EIkNhxCA8GG1gk9njJmuywSG4ZjU1VAxLJuZKAM2/YOOj1i3u2q3KmuTI94NIJhgrhEE3YpUCEwD
x+Oj3feIZKgw5Wg/GJFlo9E76PUwKZC2C+otBOn2yK+8IpgYfpvUA/xGz8i0JRuIPRU+5QIqTf81
O4yaaOdqxPthNWHkPINaOjma/v1t+Hnp+OOqfRu8ttKm+m4l98uk5ak84n6GPYjIhjGvwiIbgAZx
Zm1cLtpENpH8o60RAscEcuwrb11T9kTIGwuVWLCZ/qol0365p9/VNzf1xcN2L+6TZluHUXHpFQi7
4GKuq/DYP0JgCtRO2al1OLFzjHK7gbo5dbRBrbYEN65pPDHMnpo0eINCWDrkA/dfvgaxteVAeYKI
ouOeUPgliq43dglmBPDj/XKNf2q29X9o+7L+n3nuHy/NS69eSnZ71Bqic0gt/UKsiro7cvupj0tv
1RkOS4Fcf7EGYllLFrYGv/RjP/b7fx7Ct4VZJZpVulw4hLzduWKi8SFplZRdxSbeOZtKN68eE7v7
64YSDmbVTE7rqEP0sTkJiMEaa5UH3lWIO7Yoi+wD7bH194uk/FjM40+PB7aB2OkLz/7jIklSqZ6v
pplzhNSSp48lmV8p9lAP3QwG6QXeW/g4UKYxdXrZkKnyfrVkYz1P/n4kP/bp+h9H8m2NM1ef+yN/
P64THeiPFeJD8IPWKwX2/RjMN37ZM3/QrWqIyP574t/ewBL2QBEfpXpJXUIeFrXHJzbuTiZqi5OX
TazQWhAfda2VZjsWpyML6S+n/FO7bjAkUJSWRkxw8xtUcD+tTpdzfMoIqecQDIGNhGypDFib9ozc
9fXTuxb2r2LVH5dsw9R59jS0LuRX/Xs3aTST1e0knZKJsbwbeHnaeuG9wSFhMTJTJJ34DmZRTF64
Fj/D644IpnM/N8QLevNJPHfZ4PW2Shg3iN+pmO0rAXjkZSDaKVyDkMQvhlNNvs+O0TtlhMVc18wd
5nAftq1tC2I0uTt0TgdVFa/pk17poLtJO/OkZq+8+xCpSjtZr1JLn5GHiuDq5uiSne/xYljonftS
lQhy7afXwbEhoD2eRJOUuauDM4NGnsHZSy72LaLDySY1rafzoN1PMc4T/Ka1YxMqQJ4+doy4v/uK
yNo+2kmoT9IO89qV+9aDiypWRHHSSVr54HgRBL/S9+1vspCoWLC/CLEXadRk79f8vquEtMN2WSot
o8MEEA8GhH/vTpXY8stWacsQljysbPsAx+Ar2fFw8l7GSxOPBU7RUwdEKt6GmsafCe1tXfA9p6lg
O8B4mZJemz4m6qFEVeawCZgtpq3GLBlVDKChMM0aB0hFZOgxISYv0lWWKkGiHSaW/L02restZpBB
7F3SOUXVJNGCytPWTXqSdtJfDTX7Gmp2s5PtGvVfa/iNsHp1mA3M8E5M76IJq2Z25pHwyJY76NNy
efZ1Ot2lIlmjh1ifeTYGNwrc4hcAvvXT6v3HQ/pdfHdVWqfPR6/ek/fVftVWX03w0sptlevusf8q
hh+bOuO9Tvx6iIaC5WKfn7zE9GPjy6SyWhrvcUoo8zBT8dXK54tPow8n39D905jhyWor1lcc563P
5NOtk+tPC7y/Biw9s7TLBJo9qU4iugrd/i0C8MfZwp+n9u21V+5pVRpJgnvmkdSBVShHJ0Cu0oYM
dPL242CJvrA7n++wCBiBEWKxM53r5GJskjZuPoP9vkUoWx47ysOZEWyVxd7iehK4l0Mw+vsK9YMW
Fgj4v0vF1/D1j+3hWMbv7GHWh6qOsInv5lTptfvOHPz3SYIL5mvuJ8AjI6isGjDb6vCVc2tbEx77
C8Pq9YqRs1YxTLiBlREg4/v+b7XUT6uoiVhUNZhfqK3mt00WClGrujTUFN4HHJ91Gn7wzX87mQWK
BxBglfCp9h9/b3afeKgToiXaWJXtfEGEJubiDxETJXd3frlyNSnqOxSLeFhiqtJUmKx8X2SVVVPR
7ly5FvWH4qlYwudTrIJOpOzlHlw6COg4yVzBY4c0jJgEXMRFdr0nrpUY7TttwyfsZjQaADABP9GU
k7n0yyao/9Q4/vcgNembwvX0euXHVuvynpxD3L6yTHTn6Fgb0eUGvBHUcladd8sNMMbA0BIgdNzf
nh5+sS3mTC1XTu2oCxZhb+9bvD32UjDL7fqut8HdEOePBiN8YQ5nUZHzoo14f6NCDHKQzKNDpWMP
zPFK/PI4GD+NkP48p29vV3I1n0fl1qi+PDDmaKOSL7cXiZg6sr5yh6Zy8wnKUU6jrCrWphjg65O0
A56VMFwvwrAvL7ehg55ArBVrsoC1bWPGg6/ZdG43ovlb5E5qE2YjxGL2Iiuu16sj4TJaQXxWzEP+
pKVuY7bBq/tLPfmD2FvDZ/P/HypN+obvP58y7srq+U2GWSEut86HTIcwmX7cZUIU0Klh9WOYiZto
2dguYRvQFo1LC78Hy8N2pQKvydveddqynnioA06ka1KnRb16Y8KkXB05GLzwBTKx9kKrZv3mFdKq
D+9/3gl06oaisqjg+f/vwiNT3kZBPXKrux5sbuDO0cajlUP7ILCSQhxIdBTgGzJ5bdwUsKl5/m5R
o4d1hU0+MmI0ZNXd1aIJmyMOGx5UJ5j5+CdNnogrVm3a4QXpXwEpJgilcV4IaxbLawZ1qegkkbRp
kJD89xdd++FFV034s4YK4wOt+Ddcwzi+VyYuihLP27SLGalUB5DkIhqWM6xlBBKlvbEY8l7nLqu1
PkgCzxrW1SYThqD2424fbl2DebtH5Od42uxNWY1gNFm/HKj6U8mLPTTe3LqsMdn+jlcR+3bNrwkI
DB5qco0KY8mjvDgSlcFeauuY5qAbbtWRjokDu/voPjfgRxFIi6iuAqGh+x7cQnX0JPziCdPnTLCf
4hHpFeKnmZDGxvyYmbhvnhzgG+J3FdImPiLiQ+zXgOBOvGHQ8U9WNixHaQFJh7ta2drWtJ59SeAc
olnMbrAY/fgbwF4oRmITtzXobHeRoya88gqf/Gc/bsP1e9vJhBk7Ps8IHz+sUjKsQA++huq1jjak
QjnUe0ZfalqfQBE6dJxanV3aUDX1WeWTbQoGho3y+QaOpDmmMBbH+T2GLaIUdtnXSw7AJ/ru4gBU
Y7m1cCBj2fqS0Q8GQUQ6ByZB4P3EY4qEv9klVOY3/3EWZ+TCV6c0X9bt7bQqNztNPvc+YdUQzHSw
dfs5vSlecY9kdOCmlaOp2C6ylUXF2PDwMrhHUKoILH95R+cJ2TRQ0hmXi1rmJvJOA9FTYsOzOaxH
KSymM2zJhm8sH5RIO23x9nA7ufXyt2MyUWJATKTKAX26wQDhznoOA3bIEkYWPdnRPsHlBrNbaK+G
g8EAexARG36c28fYXafeOrdVbz2JXQM2GypmOPPlVulKw9sWOjJl5Y1LUoSYNC0rz2lAQpasYva2
nl1kz7tbd0Ka+MMxMABoZy7zzqw2Pl1FiMkGvTWnNIQaZojWBDLgw6aXIN+GS0yfRaMrSHFmL1IO
nWlsP4Yj/zeXz59qG02C+KCbEiQAyod/r0ZHU721tGdZx+HWA0NUoss6YW8ZFcR8N9sbs7MZHt1W
bYZVdQJpEgSEUdQOsJcna347bY+ORCRYCvsza31Mm8iA6Jfp9U/9OQwNo2m0GF5DO/9W3KxKVStv
Zv7ATv4+NS1KrovPeBehqCnMtTJKeIDmKtKqpvvo3lApq319fPrN7+HHwwD7M2pONmjfV0n7Rx0Y
N+/oTNJ7AnibHQze6kH8EZ/tdZd7p31+q1e51L9tdMFUVR/S6YnPtNidTZvs+pv/9xVX/qHg07AF
4UAorlTM0v9947QzkTFlPWEnjZrZWDDGd3plS5gswSsVk6Zf7Vnnf/nWH2ynGXk2v2h9CuPN7wVd
eUtXV+PyBGSvPWkI4cKG+WuKHjDB6uvdnNoNf1hW9IaXchzt9kBfMMAV5vg3w3H9hz3nj2PRv9dt
n+xtaqtX68lKvsIl4nV4sPRZc3IdSrzfYle360zBkqclpTyXyUZ+OIV3cmCtC/yFENhidlxZ/0Rm
MT7HnTGfw2R+zTOCXF8hOfAmakqa0jvZT0e0Pw8xYkBjUPV3OszT2a+WjDT4Dnz+SXnQmTUz9JLZ
t34Dv3882RY4CU4jhATp395TadVM81P8Qno0VyOz7t5bZFY3QEoiJn8d6OC3HKOtBP2Nj46pFWyP
9gXqRZijOj4YHalznhg9/WU1dsXHTmZ/fxrxO/nfqqapmApYiq6osIq+vaLFMTbSx02pJibwdiZu
9r0NTUHU0BGSecRFilh5H4D7boM1GvgP7B4Gz03IeEumbu08JXdyXPTYd88UY0AAzPCZUtRWakxA
WRHxRsANWtmsIDo0WCslrvuBJdOWnPvgCnhk4j09AncXD3yjYxTx8A8Zvk7qAJOX02RLzcglM9ii
a4iJvVYmi2wVzLYhGQEcNk+C1VlxpDmpQBzh2W4yNKlZFszNRAN7a+QseOw1+P3KY8UDJ6tdLivx
nzQpzauofzVA82GO1iER0C9FCaOJtoKXIuOvvZzMeTm1BR8mOriGXSHIXe1L++wmwMck3iqILclL
RLN4thxqckRmorZBPLXrOUfMBo1wXPCxDDliB8IshC3s9uogrD5oFF0pOAV2WX5diLesbd2R3ngo
Fx4dl93/8OHWDJZtHYcMkZJjJc/Zq78Poxb+ymTyEMTLopH0ti3LW345iXMcm6YoupwV45Z9s/5E
vvKMOmfFZ0jcK/gXPPz44I4KS/Q+YkLIHzFOJ3v7pP57OsR39QHD+bY6X+zJ9xL7AoNG5teaYot7
K/H1gEWc/BXTQzSzXIL6E5ilunA8nIa9ciYg1PSuE5+7zw6u8XhRCwAR12Kyi3uyb97Kqbdx097F
NlOL3WhQN1lX0NNJneAEpS22jV/6XFbc/338/7Uaf2t0JQV32GOpwGmrDS7tOQx+VsjE2hW+IToZ
wz4qEd26FuLJD4D+STj4is/VXRa1f9J1twEQpMrqfMIlf4CQy0dbgIN7ba6KyVb4dmdad8v4m2WK
xNOgWOybN54CHQHFw0mpp5i10rR5oSy+KDmqWF/6CCEyxQItOwr5zf0lkWCdtu/R6Ng+GJvRAI3A
gavXbj28t3W4EcOr/gbv/tBd/3llvjPPskReybfXJSFUEgbCtWF/0nZzlx70tkGyHNAbMgXJ0saQ
kbXbL4WDWre533otDbJhU2fPgk71HT+76fn9VVWvZKLGdmOkIzW7jeCkMRpt6wCim1t098wlNewE
6wDnDEXPPq7PJyHHULuq/rEDAea+YUSL28/+lyXzB2xP+wf01nQZ08J/b+Cplih63YlMTmc/saZ0
5OjlomAIAHuaDF/9LRGLbov8GoIzHmBGB14vfv39KFo/7Ct/HIX5P5soo6Or+uYoHi4vE+Qx/H4l
8WUP2mwvI9CjvLuBpX1EIupl1hXOK64/kHM8aJrjwNvDfshx6Q8z+xQQ1JeHeGyu3F5bgiCLG++C
5w+f0KdYzRgtHs7d3ySJ6k+9p64ACTRbsgld9jtf7ny+3k7aWzlPpMRrJs5zd4UWQkOc9C5m2Ljb
JLMwUiz19iUd5rFoZQIOR5NDXZYn50VK+wD7gJaTwKh7Ft5rCUVAIuOU13di4nRIL8Mr1bSqHalg
VfAChye7oLJOJEp2XhBlKG/ohMYlqZNEf21A4OVQnb8v7bQk8k5Iui2tP0TRn4l0p1jDY+ka0SE9
A+04PKOuIw9zquxzOJJmzU2RJsCK9KXkjMuZAxmP2LzL201xARtSWxnM/+H/jGSFeo9ctucMunV5
dGT/oVvySuQmVH2LR/y2Ww2oD8og2dMOPpvuO3dgG51Z/tpvatQ3A4vpbddkPR7lTSdmbN6Tj0Ok
SyoCN/tyQ753nskzjtssRPay7m3dtM7EibJPBAkjItR+4Svt0aFmYGABUk7j7RhXv4xasX03nNSw
jvOkQuUZO5eTdUwPD9Czu9diDe6qK6cht6uH0GDN+bj/LkvoD3ONahkmopttGE4r0BWhAJLCe7Ik
2S7Umk9IbnO2Ze2AFqyRyGYVi9PDbvVf0OcEceRcBeJ3qMkodRbnjzhygEpbpQLQfdQDn2v7FGhQ
DbsVdP/1mWTKkZ5Zvnz0ZU5ieeOqC2mcFF7JjlxaCW364MQev73Sq/UkxvBni4HOxXCPsosUIPv4
l7dQyObbxFxjeDbABg2rhOVWBkyWpMFr86DpTIS0BZuqUBWSEP8R784KNdKadrOIdK1THmC5m4qr
4I5gAsJPkfIggbh2s6YrDY8vh8gnUiDrfPUg3ZNxuxrBcZoVyLW4QrrLOZiLHI1KK8jPIp00Djck
6Qis+UtHW0ec3DNxruglM6UZmYynGx7ysitCuXfntJAz6zwtu9ezk1NnDWEmoZZAtRwju876EPoS
9FsveM/Wa/ZkINJhAmPuJP8zpbt/q+IeVTIhkXSyLwDwvd7Xd+nWHCvs7mf7QQkXppV9IkACC6LK
KqFr/AY1f83rvi31rAK6IRvgT7qu1vvQH82ZCu+6en+K8+SOLHb/RFyWieYe9trq3ElXtn4ar+gP
ZddYfHo8e5fcN+bJ6EUKemf1sS4Nbvrz4xQzuR8fRYE5xC+tk/YD7qdDtm/RY2stEKh6Jf7jAIsi
S66XND5O9LyNKLT6uK8LetyPAq6MX/UL4AONiXTvK6t589y+rO/X9rvWzSBJe3dkxcqlIIldeX4F
5YCZsdDI5Xw6rdK/ECEMv7RFFmy5ps23HqQ+PGkIwtfCeFKQY85QhO98jsPlHZMVaojc1hi0JVXn
SMIuYmYn01k2gr9vLvJPuwveiLIiaUo9mtC/wdDN4lMkx+oWTySsXnDZcsBObFR14ukXXRbCAlPL
a18OGyXFe+ZgmmHHRxSQmKtjjQVWFvB+rPC4SBGyHd1smfcYHGp+0atw3ZLamXN3SuKPKfOnqCZv
/SpIfP6I/M6g8DTKzYmxkPoIUN87jGmesKjkQRFUQh1I0QebA0IDyrbew9fFRnMGckVa8Me5OWsC
CbuAQgItZVtBbPnEnwTSpL2lbqDDopaKRXj6wrzqOOC0m/OpmqMOH+zXqNAhIrVBjnQHUAAZLsYX
iGShqayT8DJ+9BoLGfLkMOkw5zfD1vA84QlsBOidqOfUHmYxzq392B+7x0FN3D0GyTTpNWuHNUdm
YXP/fqN+eHmgLkm00Ch9eEa/UKI/ns1ypZ6UrIVgL7W7dbTSchONM6/WEEJUHXoz/FuIxK29+qB7
wWb9bcT2Q/vIATSbhgQFQJM17Ruaka/Kk5q+CGQ1JtPLV+XM7UQbC1RKDxgF7J9nuq+KxmM/NHtK
yp1MxGNll4b7Kp1qJdgMuOtQSDuvGqzan5bBEMVxSBYGJjGK9abnEMyOmWa0k92jPWL8AmLVsHe3
pj1o6dYu66Rne0c/L7FJ0jKuejTMcHjHevj3y/3lxv3vteqLKUa/TMdsMMn491LQlBPiR0t0VUSs
P9hb1wqI3xvGqZ02LEUXKXMN6IttZScBALvVrMVEYiXiZQIh3Ohjw4GJ0cuiz0c99/nYK5yMcAFW
rdYtbN7c2o2qpjOfs/Z1AR9XZe2Ac0sK9pp1o8FIQSXY26+6qw1uLOpbkKZw2RdLCiUG+ydxwd3m
sz4BvMLaJJdWhRkbGCCpJyfexvMqhoB/7Kq7RBbpxf7snxNzweQ8HiVI+NG88oIbLpz21USG64Bn
DrZCMJNX9F2UDy1SlBu/lLHa/8IPLVAp2DuKphLDZny7oql5SfLn43mfKF2qtKaPkXa32rZAbpgR
W1Uf05RqbrRf3ROGaq3wiBb2RQ//gSp5B42v/P2zw9lhFNW04T0yWs666vyChZMB4CuakdzGPqnq
Pj3ICDdH8ZV5jL+91AN3+mWj+OqIvj0ddEwSL4FJLDQ6kH8/Ha2WfjyWFQMiyXtjVfze4wt4wS0K
BigGUxJeQazcIMlHrxDK8O+PZvMHGi00nD++/Vtb8iHCr5VmBgykEdASRq3FFNTVhxTzJqu9p++q
htUYo1CSgM0Z3daqGGVJUZSnnjHJHtZqaawgdls6acYqNqfPQBmmcy1CW8AnXN64JjgMJPWG+5K9
2goV4sdEGci0xoVnUmp0arMXmBqJcwX/MHsrrG2c44kBZjo2Bhpr8tupFJsnjP3D6KmpZTKHlSHQ
vHLXMAT5vVUE4eYoA/yLKrP1UEO+f3akAd4d6vw+W63Tq1AXEuML8r2C++wzSqYNXKHHLUNA0YF5
e2VKMNDGgPJSaZ8fCB0b4b3zauvj/GOj5zXEYxuvmUSE1zkGnvH0giv59NM/wTw92wQsNm9BucdA
a9Hot/BUz0WFWB/zv0/dONBW8j/P+2pbbd+GON28+FM7RaBoQJVxW+h0xLPmxMgI5rDSHEOcuolZ
mh00vsghGEufGRfiXX4OZCXUi6/Tf1iNyn2wYTXFefHsq53jSNoZ774sOdKi3GRVvWCkmreCx4Kn
AyRffIB0ceZdgGI3y16iJugwyYbKckje7qOjjI8YcJhWRfcCyyixzAlog78Kr0dx3VRY9FiXbjzI
qcsB6Bb68Di897Fg4J2hAyh10Zi8FxTbBRr5UZHZWk/HOQFapMQclnnCRbGa7K3Mg5qREakH3CrC
ekQE3e42fYV5VMI1tk7c4AGmO1iS3vvF1b18eoUxyc3oiLxp/+jgzNMpGI118QHBx4J+7BrpGy0X
6CRUP2uzOWiDt1yfbom8HA5RL6s8qXTk4YfkjFZo9u4sgLX9U4pDFAvmWYWcdI4ue0wPu5+BptsK
2GKYgnhvJaKhA6ytqNFZWHTBGsl6CWmpfd2gpXuFt3U5PeKP+sFHALz1PFALm80HvwRFYdTlPSSf
svu1imSPNUiBE7bGxHvVp4y+8ZjzaTkPJ9d6nc/jcYIbEs/kEJFhqdvGFpqUPqgOCpqY4TtS22a/
6bbC6+HSwfowaEXpJunGPAmOPoidBpsZlaYvj2MKrG6y0zF0u9vlHt0UzMLuC9I2nQgTK1ecHfoB
8CDZoUPpmLvaDPndMUNcyBbPyYpZbEdniHy9gIkz+ypEc6nvis1j31Dcim6YkC3wHFQkTB0xv5SC
NwB0pPwmN4BQzfL37+VRQ6zbIuCB6YfZ+hrw/lGrvCrjcjUbCZHpMEq6jJkxxWeSPGOWnIP/3z+i
uzx1TtYbjbaB5k/2N2V/2WozGni3p7DuYFH1tGAnYeLInN2alqlld5JDPOvw5IAcX/e7Y5dInpuf
5L3PaGp055feEuzWS6OzbSguCBxEpEHD3d03VzFNjqKDKeM/ufX7RhC7xNAINcB7Y6lBu2WwZoII
Ms6rbmK62uObzeExRDiPl1FjFmUctglYWOOZTI3nLJxd991NBnUBpuN3NyOOdzYu+/mXlLJ7QQFI
qsyczXTeWSpXq4s//MUaYEsipxYZZReL1KILJzpFbzI4gX7WQkXNbuR2XufMox44OvMnkHmj09GC
wmre7SeZsFXZPdTEr7Zwjr3Fukad/EFnXlsXQ4dr5YCFdwHL0SL9gO8RNWNTw/sJ2NwEw5prc3te
9TULig9ZeTW5Xea8u6tYZG3qSdYwGS+ZAq2M/dzGG0hUSzV0WTqaXk20mHY/LmFh01avFgOm4XzK
SXWA/Zkg+e/YmvIl/MtLRrX2GnDRB7F94A7Y8eFT8jcNAumI5PlgbKQITeGicv3ZA+ZfGoq30+2g
M+x0iMB5MwVmZl7zYnQo9+hDhznNOa9hvZBAACYMMw30sNPY+YcWmh5mx8z6O5SmUrvzdAe2/2SM
gf3UV6CKYdpcEdRv/mgiHM27gYH7uNUDGcBNt45MkyxuCAKZ43yznKvWzuwziAH55FMHDXsE5a6D
SmEwkHo7zAH9HTBM/LQGBVz8DJI78PjLHzRj8O5XLYC0D3jRvLk7rLS5tauTzCH0i1nTcjA+dMLy
8LIdxuijOkLT7O+0YLAyYYbWmTsNewrR1pufhsvcQkNkJScfziiN+8kNyPiSeoOVbj2gHNsZjjFQ
P61ic9hpwMdOzjuCh4XGYI0IqVYbFOqT++wQ9GrWZ3sshLT8wl6a+IDh/MMzeIbX4KojZQAvjeHO
nGScqTRFDlEHQGWTuE2Aq7InrecI+VW5C4h0zOqW3UanRLs4nmJyaKGDhbbkLrvzqT3wT6MVg3ie
WbMPK1mv2gin6KIRVWIBUrS5L2K+GlzWXc7vE/B8tdqML1piU3TxH5iwwMM6ebABcc7I6WJGP/ES
ZO1F36CcITqcKI8X+GIF/ZXPvQTC9Lx+ShKEVW7QD0lkPaiW1z+JmUOv6PRxVyFWy1jI8FrPFJx4
k9aJT9NShE8nvFDgWHm48KrBrOb8ikUSorrAxdJ2QlyXPW9l79ObH0+Um9jH+CSyeUIacCzR8Hq3
xGo7i5c7wwUn9E5hn7wDkP6PZ3bDPoQNjFF5m0hdknXRHA/3wflrRWRwA1bbZcDFgOqOFw+hEZiC
1RmJYI9x12vangzyaPEb+FJNirr67O8hEOEep56PffFQ4r2s/RAJ0eQ6Ksi8kjfZHm5VFHfubZes
uNKlikAHWYfBDcZQ4yodafGqP5bQB8oIWnB2FLz4KN4MbjMXth7ARTjxMgfcjGGO1BSgILdc5Bsn
WeykXmc+X0Ygy3KHJDmbL/fP9g28HnLadXR0AcfrG4XcZ3ih30vms/A6xXGkct5czVk+n5F89Q6d
HrZOVjjEb9Dhp4dkzOxRGwJB8X31McsCEGRSv+tFnVSX74+jgETfJSG6NUC75EEZw6ZJibXgHaEk
i6LEce/WE0kCfBz4Mp/wP//PynOjKGjw1JzdsevKLN3Y0iKqHgaBNiNu7eEVhkN4DmfJsDxK2tGS
tLDzolE/hZCt7TGxucu5POp24b7uPfVj7WEakiRYdE3SK7mk73qCWGdZcXzp4jGKEIqyaXys5bO/
wd5p3K3c6QuDyMrtLpcbLNVw4pzV92rF44AiFVMobrAz5nGIaO+h8PlJvXQ/ahc/w2OxS5xXN0K5
NJ+a9y4OVgUDPYit3QiXNeuJ241qb2C84hizeHEk8IvATuoXXB1rHJq2xWZJnBhYAfJhULk0sPx7
e4wEzwX/WTmqJqaNwum8B9UWGUrdAVCnElgdRCiaIoQ/kJpa1vwTO/XUlibTU4+IEkirzwhxusBt
Mu92lXnYivXNnJLSv6FGV542b3FLUAbiJdQlhxl2+MsOw2FwtdFQRSen8sdmpwFUrdTzVBY4mx8G
U2bF48MkXJLH2zh8HkXf4nZQSGa1Rqt2IvSU8RYqJ9jHOzB4xDJokabwmLUHqn+yyr7CMkYTwmhV
Qw1r5ZVVy+qfG2zK+9WgP0vCD1E9p0AZeySTrmx+BWP+CZovwdtypyUJyJPgZ57OlaHqNUM6n2Ht
N59psFnWX15CqK4jtpK0JSY4Izn050dmGitx82esIk571Sm9RobC0mvYccRmY70MC3AjNqyDD5Xz
FIZQab3tebaP93ssNbAfhojntfpPa8aEpvmw26c5H52Hn4REFWACp5ZtLm7D9SRFYUVM4tt6z64t
MOuL+/QmRbj41NjLjakt8FBwEnUA9gIs4YPde4g5wM3fG3aTkQHSad769pW7lHmFRrudAC5dhptb
ZktPVwtP1piXyQbf+fgnKHL8s1rU9yATG9L2AgnOI2IDD5rk1Vb9mzs+k+BIVUHFQfWm422WEFgw
qXNYHy6p13hED90lIdRubhFRdHLGm2XzsInqT+Sbtpov+8HRxvHBH/NpR6gHLFksOGQdrryIZS2e
ENkWHXGxpPjrRsUwqPl0W8w9Ld6oAE6eO42nhBSyYAylu0sTPMK/yt7fNvu7IBVweRkuWROG581J
QGSGXVrr9O572IQQMo557aDQsJaxYXeLIYsLthiCs0LYR4jOV5I3accmrHyu3w1qU12yNfgj4gmv
qXXbHVF05jAD4IvyuLG+Noalj6OHfY1evSjSn2yoThVGZbThlKik2EFZLKAVVmyGaUCM4WUQ8IEa
17GeVHej6OLUIy1WlWt/2Xxb88J5CxvF/akBTyHOefn4s4iB6VjGD8LSCO2sf/4RxRtadkLPqCke
7k7rF7MbrDgx6OD9pfGq043X235UeBwoi++IRt7ssOLo86UOjdVrIGsdIAp5RPle5r/Yr46j5dzk
+NxTB0LIvIl+xPpE9QL4lgL4IePpw56qfeonhnOTFpXhB171GxfZMyQIvT6Nsh+pIDp1rO8/G8an
CpUK0PDEvqaM83k/GPKeM17HSlwkL+sUbuHvc4QG53UUS1LRa7cPoI/etFtQLzLwTAjfzvn0HKZu
wLPPxllBCGH0N2Q/gkn53sooNeZWfw//i4ciGlMFb+rntas22gCa9BGmO74PsPiOu/3j7EXy2qwh
wOsYEAWhPGjZ/ZTY9btYdpjFcP0st2FFwd0jxaCERJ5Y/QqhqxJdgplrRaYBjzOoc403Ubel28vP
OK8dQ1nmhkZonJz+cDiuWTRVuISQW3cUww9kFHkZljBcpkcD/oiMQ1y9f6X1Aokkx8T5Efs4EeVL
WqvnHVsQdvjJfv9IAFa7rNX8DMYPhX16URQ1hntke+YgJPFz2JehM6+oJXhts/0wWTY2hbcZ7rFs
txpTKcrXS8CgOVwStr9ytq8KtyHY1uuPOUeItPuebNpDF3qNb7rUFkPyBhSdVMwFQ7ZZf2/0L96Q
9G0qK1YxaozYip7RRvXjNovJgxc92ANo7seXKXVfZT/GK5w4ZSwJZE6RxT1w2TvXEecKCEF18Njs
V5RSyz4ipZDvkBMqCZr7/rOtw3dRrNn2VIue9k9/z2IVuV2eyXd7jqcdz7J14b0emqLPIo9msYkm
wPEgN6PjJpiTgiOIHjtOhLOli6PnoB5LMx7M+56Fg/smjzcr71nShYzRZ1QobpzxECq+RxGKx8pp
7Gw99o4hqzXGOdBprU8bUAiNs8Su5PWHFWEXlDDQiSTrxBj7S1jBPYJiknp7Lu2emg4U5v8IO7Nm
VdVsTf+VE+feKEQQqThVF/Q9IvY3hs20QwRRRPz19TDzVETmOjt2Ru5ca3bLiTTfN8Y73oa7B4sb
8heCa1Ruo6iJPW0hTcfCimpWY3pq44C+qt0o2G8cYnwn44++witjW1uL+mQQur5iJnvJ9QALZJD1
oMb6BJmD/GG2ISIysVaCtZBq9C/mDztN93CxIHXuya64AmfRyOwy2JxR7IDKD4kk5ex1RfjGwGQm
04lRj0rMfi86zxQPZle+UGTvqQSgN0lLkwkKuHxOt8QH3xvWn7I30rbPizG7IRMp4l8ZFvsUmyAc
IgY38M8yu3kxnyGTluRUxcMbORifj3awGhzVEW9wtFzJXpBL8J8HHqNtzsz3GIzw1wbzIcqIm6KU
rYKxLJU7XgYv/cx+mOC6ANOw+vBxBxs4xMlejSv2NcyBFu3h3IecpUQ93gQGscUP+QoPbhcXWwce
xrBiVmfA7bkt8Na57j5AU9R8k4HD9qQpIwLUPlDN2AohLeO5/Um6W+tmrcal+fPWelHl7Ber2/bW
CRgeU46JoUb6RuIVk817gZ1Vd3ZZJdfpGfxDTBthRph+Zk0cvbCnqXVS42o9D6KMQniMowYe4UY2
zZxBkJP55CgsWUsFe/El3jZrUX9LekMWGYJ0k13UcnnEH4R8L+phQNFfDr0ho1XcYjpMq2dSYmOh
t3ILBGkW+kOV1XCa/ZzM/MTK0GWTUhwQ5kBhjDxpcTUmKnW3hnSqH40D0DRM4u9a8TL6tTUG0MNH
/FqM33yZT6DGsIIxLtN7JDCwnppUQ/xCBeGihCaxhB43ZIGUtGLJQvoyvmcLrtR1wEY1WFxAM+rV
N8O+ufMzGn28Cb3Rz9dXrzrFcnediuC+EHuuIq17qg/o1x42F/MshYPzVP3OJJw3aLtSPEAfRr/V
iZH/tibP48cEyHzPW+O50QbsU6LRURiezuuh51nQU6M77uC1cY428ZsVVn/AROQaAYiTf43pYDl+
ncJHba8wLcGUtq6MJ/ceACzDK9jjN6wVDPljVme94wVhPzLEnsqF+iX3gheQ+Nd5Z15vlN5xRcCy
gdJuwL2JbnCy0eq3/Rg5n093SLDVp23Q3260L/9/zxuKvifl+xLPvTNZmJhMRGQ2dOL/fF/UDgpB
nrBrq+e4S5dadeGeu387H0YBWs/DK/Xh4ro+a5eXLmiPkUZOAuw75utw9a3Cv5FrjEs3HkhYMWgv
XD4vPMefCPcvJ+1sMZ993ckNpCrRRYi+c978QDsTFUUvT9Yd2niemBqaRh1TlosGX591VDX/UmmE
gsFfOw79zCCX+6gnNJGbSYeYZPHxZADc9Ma5CnvwyZH1OwkZUQOpuEs3PqrmPE1HD1vt+/Vl9WSW
cT+5J/yAXrAOH11UNKCwlSLdkg3yp5Hpwv0wwH5Uh4yqRH6bXRLX8XzSr0P9CCKjAqQdhlf9SLXM
g9gZYrnGldJFTOZi6CdyYRGARkcUft7uh0928DByelvC1Fu7m/++MXcxeIhKHAfg/wMz4BpDhY4X
iUS0xTA5EzuioU54APZBc3x0+GVrA5F8kIXwOI/Szx5v/pGeKQYTEYbL4oRTRxzGJVIPV31AUyfH
jd7zIWC88EhZybyVRNbWH6L5hCON19tqKBSVbszAne9V0F/gGRygluR9czRwewASXLFj4xzV8cVI
mKs0tD9wwTUWlYDXp2gRKS0UJ2e+o79hL2nVw3jX028MdAc0w8xln3HbIkZ5Zo6My0+HfNLltjhn
5A79pUh9ERyIE7xTRDLlobjDvxb/KnoIunBoLl1uwfLsytppgaUM3HvqF732BtptoL+tkmfHLDkC
DfYV1kanbfePnoKzPg+6sTLF7IPLKUtmBQ7YlVmkowfwVI687eUZgiqEgtZO9GcqOZ11zTGpdd8I
B9bu4dU2tn9a2ALUviwDQOwo+OUPAB+znwtM9yCRRgSgRjXJTHoG+rFLcXeuBlbBLi2aR4yL7eMt
TNMv/x9NErw6Zh199TiEgmi/C+v642yYTdvXH0QfUItnaSXgTvMN32Hq4Eh69B5jKaB2WbxtMjGB
dxXjiHMQI+0Pm9JoMsK3Fd0dtkHHhrGSdSx/nORw2jGs0jtjG2N5dzn2rOD2xNyOTvGD2JosUbPL
ZgY//k5k96qPEJPm2kfl9Hzi4eRQYTkDdfXd2Ye1WM6TieMuVUcNrrry0ufU4qjLjfly6C25NPPC
eRLnwO1a93XA4gGPR+35RQGf7DShEAr8Ab5vxkD7qpoEctseO8bs2W0Z4hfWoUGZiva3SzqafddQ
xggSF1DOqqXmzCJzxIBqXrN0sfJG5kzUUJDNsBnyTFhtGpSwfqWd54uGp8DsqfpnQlywErLV4wAz
1LptM9dJIb/jEqVtlZu27XrgtjvaxfFk3XV11fmKHObLsBeHYU0fkMirjh9bWdznmBJkFpJ/hRu3
tQ/KtNEezfxBLt6qxZaKVQ0HtmOFmzrTkE4yJIYqVUuRdG+ww5yZ0+Vz/wSZhRGqf+AGZnHcbpYj
y4Pm7AgMrnVzFYANYBr2Ig+1ByCc64MjFYr5xcdcG2zf9my4m8ETH4TkxZM4BHUboZ2ij3Eg6Yql
GZWKQ99+zqAIaPAfyIUAGxPIcz+BytzgSn9xDKaHYsEqeY6vPyxe6jiZDzQfrn42YfQBfxntNUh7
4s9DUbfw+V+vqe2PIQDYDmd5DWcPnKZpoK2vpWg9wZjDqOLqw/D1pYRCAkNPta9XKeEYAFiZ/qQq
puGmAO9AHeRq9NWZea685qPjywj8G68H2MCxo6/nAoq1TlZxYeT96bRGdyJPL4ajvJ20Z8CVY2/i
6VOnr5cxbA2HB+jT/L4lwZ/NNtjf67pTznzieLiP9z0H7L7d4cUsnnjVtOI0s5FyAhjC2J7HCRhF
IpDD4q2YCU8hniNZesTpiCHEbX08bqITcSp6Hy9hZGew62ep55lUj1BNtjAsdUrSIChIWPEgFKLs
0m43bcGNh1UvfNhVuwzMNyQknTK28ZPBuIFpckw7AMbtQm5L3bmRj8gk4OzCvt81NM4zDFIQw7ey
ZhQ00yr2yYjjnx4cd6MCIwyvq3UIPLecy2x9EKktKWo0tj+GXF8oJRGDj9eSsQw5Hc1cvLB+vXBi
YUvXeE22iVr7yLoq60TF1M5Remm08HBJndOim7JhJuci6Qx9RkjGtXNcVMfHK1nyPC1VmlwozvSW
MXJpJtKEwEq6kFfE78Wu7P1vqPZ/RaP7l/HfH+yIx6hUyvtT/sxE5nwPffrkunTHz/gBBc7HqilS
aeIptFYA6doONQeVpkoxAzeUn+w6YAimRGl0CVwvE5KjRV3FxgSPUj90wwOnA5P+8z/+1//9r/3n
f59+ivE/xpP/ca/zcXG5v57/5z+lvxAIIF8Tf3OUYcP1u+//89TyOsJA7oWTOEyUBj8uEGZjd/GA
dFTkW+uedl4OSTcAokLMk9sU+V3mXLB69wD/SbSC8JofGNODx6XljIdRmgywl/z7o5T/iqwvDGBi
DYROxiP8oeKBGvaoe83gNVuCFH8Y6XSoB00l6EJPE0yQL0R3iIumlAngUW+/8wnWW2IycEFiwelU
K0gc7VN8Z61Rzf1bN9ML5xeUzl8+uhnYv6XL/MWZ/RcF4x+8ytGmzoWNiIIRQS6qEObd7u5dAox1
0MGYCJmTPuuHyrZkFbn9W23ir/nDH+Pof/n1f1zYbzZovkLWCrOu/qmIgGWA0ds/WPPQXIB3Tn6Y
RBD0ZzA+2690Zys4ItoXr3NbOP795Rt0LLm/O5Y/OLCNcts0p+ojzEL/a+3WiEvsxh55nXXBBIji
rSGAn/6YC3P70BeV/QE1hVAI5zLt7v2/P5i/uuP/5cT8cS+Vo825eH84GAbNDGV7sMg0BAUgWWCW
986C92cM4IbVA4gJlgl2Jx146emVFbDkQUXPY5zNVksT4++PTPwr5YXwT5rXP8iG+GGdHuczft9s
yZuhIUD18yD/xNViCAV0rKyx6zck/LlgNHDz/DvLfnn0P6/TP7PV+n/axd161eDUCi+EpBNyZpdU
z3CuwZII0gC2YTivvQ7fChPZ4fpFnDZagb2EqhPhAN9hy1V3TUQ4DIyPkf44fuFlQrXpwfLu+IMl
OBg2dPtypgAiGyJzCwYusndnPaa36OlNAFKP3HuMvWxITUpjlC/ovJbqNbhPezBLnCELfXwdN5G6
qHFhXTTr51MTh1oG7Wt2cj6ihu3peYRDkgjbfTwEloo/X0NB8uUQ7z6XYlhCV6O/OD2s79MezodH
4Xhzv7FwFKJLdPEZt1wm9UQ0efdwBP2b36cf/CENDs2lYqkK6bxDqid2n1UmaQxGgZtHwQmE4+1I
zO1mJLg5z7CIKoRut2Az33SHqKQiMZcI4xefBf4QE3WBmRfUqpczsCvyb8DxQeTeOk2zoiuRcPXJ
HigvKyCKTb0CDlDlNaPQK3DG26wW8pO4A9FlIPDACekJC+8clwtx3CwZMiKSaLVBMf72E8QNxA9M
SbZpqbd3FyeflZR4pMepO6ZvsA2fqnaF43k4hW+/+BmxUNEKUz4EbSwgeawgDl/Ti93GLy+jRk/L
LG0ZaGAqXJqDXT25eMy8Rgj4MVGaPkXtRNqlxOgJ+RvrcQAb6Zk8O8htNK3Q/SFYGgYoRrJwgDiv
wwCrwujnLoE/RMlPAGouCWwpkdqbbx37STtWE6GLD7o7ZzIUGUB/E+kgR4C4FGtgMTVNHj6SSbvP
FJd6enRQJtceSpczOTcJ2VGL1+IbjFzGaSmwxf34bY0Sktz8Nn8RpLfmHAhDvb+7rYoQ+4f9863d
cwMLCyqtzZEDzq6krAJJn+zb9vI0svE5+iCxPpTOIBzCpjnWUufHuqBVLuJ63FrSWevPUWqk0uTW
6yQZ/T0dc++YEQny1NGUtdN+SAob9Qq0RTr/aTFwpL75WHzuwXmGjOG9rewncd2flYQTVk9/Tq9e
e7Z6iIZJnu6/Ym7e7Sa62993nMflD+woXrz+kuRuDJ3+1x6cEHZrgkRl3VsJ01Y2UZicmTQtFfMq
aAIlott2MUJBQX0s2rQkxaqe3teDFW39ENLQDbnl1RF6eskABAQiOXspTJ00JBsL22L7bUNFZOxj
KvAyENQ6pfEeEBd+NS/Tnq0eak9NiegL+tADHUDkhift8dVKYAHMrx4h8+quf4Oxcxwsm/nloZdj
mR6WIJM7sMqdkI9NUkeyU02rF4XU01U/fudLerJF5h+E6HK/9OwbIgOSVSX7VDggKBiyCRgwRxSb
vUAGRjiUjJH1S0+HAdzDtgRa53V6IWZbAbaUwnrg4EhDke29ygBn2xepGkN9hIZVMDYPE92QT7As
VBYKVEcd3/eXr3FT9ZIyGJpk7XDWr+HpeDvjwPCZXeJX1A/PucFlaBdEvOMhprfHZ1Q35u3lMS7r
Yd3SM2+Hu0v8SUZ3ihRdhl5fwUplrpHmCxx2284REaPnhhwjAzgABCGXHEz9HvCXUT35fXmsKEH2
tvC8Jo4eUvXq7zeifsel/df9mn1ggIhdkGRJ7Yt/7NfZ5Vmol/Mt74rC6gLAq7FavDf+qzVkxiI/
iHcEZ7MtFtVedkfcF1f7QRP/90cxUP5iO5IFog/7qtCXVUn+Y6e+VcXmkQ0lEmRiRm2fPed8NON4
3pVBsHuixrJVLt8dbiN6ZxufYwzqtA0DmxgHFbix8GpJvaqs/j4X7fIgMvnwPxwvKjXVKqK3X1Gg
J7exELazzWpIAA0LhGiMZAu0ZSgj2xAyo7f4YN3+tGCtXOl3mc3frBteVaIm9u3y2fmUi8h2qOn7
NkRh4QjZoDmeyHoNhPmVu2Sol4e+I84u69eiaEwaTmUn/TQT+dWZzbX4qF60clqs2zkKGYVmYHpb
SVuUga/DRdHiev2Y3d/EgjJpLvFVO2sYQW8/k82UTYjZKEus0Og1i8mzE+DVjf7EVsdi9HcKWZgf
tFuQXIVV6Wdmb8K4AEJrsiE+FE7k8PC1c3B2d5MK4+8R9YIAF0+DBettukVXWKrR26MSG+PZEyL4
ittDNQdOtQiMOzRYAdaIm4tUXWWLpy85p3SwEiN5Va774cAEIJCm94WyRk64HQ10KLz1XlwWTLIa
oyUieDpcssmAi99Mcdlbi6k03aha49YDvc0sdXubP6w3UXqJqOLc91wqnuy+l+/kNMVR7TS9HGq3
cDbrASP46Lm/by+HYdxLzr7MCgHX5RURBgwVPR5NFQd5TN8bdfwzpxMzaVBM64uGgWsT9BoDM9f5
hw3RuUVoyHD9662v6c1/urxUFQERI6yZv1utO32SiUpukwJ3I1uqvjq7ihi/ciOPSdlSAU4AQSZY
c2M/vLg6zUXr0f7NuqV/1MHT4gKW9iP44GFHpPgit9RGv4enSDSbRB6fk2JXLrnR33f9dR1vZhBa
qbjOU2EOPupXZEvOpEn+JXSbKDrpRNA2kbBOi/YFxESgPNkOw9eyIipmVFkVJF0Ws3k7ebsNKwlm
BJiD7wfoROfV8gNcTjVx8kCae8T2ndznuFMizt/21WFItTut7vN7iPfp/Jz8/bONx/X/bOmG//Jw
/1HsXp9Z71OMhGLmGxUTKW05l9Y419HLcXGYanehspgx8JnKfH8ANyKdTl1i+nR18iJvHjpevLvu
Y0rPNoIEy+as9aF420MhlFoToPhmoUBl+N7MgH1rE5MkIB92G7PquNrArNAIoBOJlYUNELBv3xhJ
YGf1BsTHQSjQCuZw9h6A3yaqm6Q3RgkqGNjA/R5qIEBAhmF0mLfJZjvfAJCeE4BnjKG+FxuS7si6
EqKsunhHAac4R3KawTP441Ea6RMIcfdZl7oISssD2gfikgnK/NbmfKPjIkSr0bifiELJ0JunftyA
pNY4zGWM65c5SEqiGg+nSYZALNDz4RdgmL9WGCDfcek6W2fLIhqWpSHXmcFje4/QhoBbTmVHq+Bk
izZZFOz18waoZc1EG/Sm1a9AgD3/cLYJcTAP0gTcAUaW36V9dIxFSBvGcmhyzFge5J39HeHv+sZ8
+IcntKp/2PTgCO5Byurh4b1mPOqu11DPfHA7/tlt1k0cuKY3ANVlQsPpDZdo/6/MZgz6Tn+p7LlE
KbmMHuzbbcySDTsmmcIhQDtHeQ8FuUPyWw+ToyfngUwUkFCoI7W9tmCJ4WRFpTS4W+DdzpKBOPNt
KFoxsa5ATfN5sThsEE+N9DrXfMfhmfUAyDkRkK9DnyJAG5rvKz8IKGC5zBPXHaDF+Sa2o2Gn5YwZ
IYw5oBBkXj5kHXiC7CiTXRgavjqAW0a2C+OKNQwsBVpxjoXG2Yin63XHXKHN/PpgkPaUOh6KFxKA
CUy2OOSNk4/CWMy0YsiuE+TGPfOnwILYEqMBcrBgLjLawnhkFmKtHhrzxDmy3jg32ycDJuxYRVWK
liCe7uCj3sZhY0MGwQnY6rgj3RGWC9d1n12uDC0TQNuFr384mNyk5YXn4JQL2B0QCRo7d3aQUvQ+
Qg6djU5qoC7399+neUKFMUf2cjaHCaXV4Ol1mPHHuo3Q/OBXxVmVuSWUcTeAZj4BlRbuVyLk2hEm
cppZx+S+5+npc4pb+zTnLgDJ4Xe67FdTSBFhA7GcPL4plxZgAhkcOoxWo/gC3NReMwhnScKzd9NP
1jHtnPEBxZKk5ywBIB/8j1VZn/Ym0wzSBYtEx9jhfjNfqPBIe+yWVe5AlENLteYe7Ei50BtL6552
vJKT1833pfGmoy9Z8Ch8mSzgxgNTN5Z8OgjWX4vrzGjEds5mN9qo/QMjmN9UCx7MuWw4x2S+JI4M
/kTsQkiYTEvLnUzkCDYrfF5z4vahcEgGgk4M7vl15xTmBR1Sz6zwY+LvyaTjhHFFtHI3sbircXxj
VgdrP2o7ZuOS2yn7iWMVln3HOmdFA/N6JlaM1w/l+YSHDaAf73Ro8kQRasuTQ+298fDOgrJTaFUA
Hb3x+gQtdkhaFvH0z3clj4ppTd8LqM5Yqmgvbl5Hgm8U9pwwhFukAddYkv77edzZF8JXnLgxa860
Y8ZCIPxokF8VzYZdm6Pi134oSFh8RNMC7T7AWeXguoGXHD9YoMN8IkLlwapmM94AvzxIEoirWlsP
3truDsduMjIwz8U42LRzWB0XLZI6yvLpEMk2uN4Y0sN3bZpmQVn9wFOuXi5GWgEGAL56np8bozd7
V7qq00s2dHEPG9qPPaF1ZNuMXYzsGOsd15ljWYTsavbPfmPZXUf0XPbXL084/CA9Eq4mb7uY9fHo
4AbRJmPF7EcBEK0eyITLal629LCsCa6ah5cRBjEMO8DUZG+4hxvCiMWubhr/nRHPfjbQKW/HNr75
nCYWj84QEohVn7oTaFboJMkzKnF4vEwxTX4YT/wSK+d3Gd9gP8ujatnKbMFwH5aIbjJAiO7a6kul
qq0ka/uCYNIbH0W6tg+zFR7AxtHTGxQTB9VX6mBp0u1FrY8P045J9yuCHUOsJdkJgqO+AuXGhHoL
RWGPGZ6w8Z6K0wlnyvA0mmXfMfSH51KdLZ5MaysMfDeHnzyEJFylj7DyOcmqfvcZKbT7wBwxzWeE
F6ezk84nd20Akt2zhoqt3PBSl6ggsbDYXezT7AeqGi8F5WpkPImNF6Dw6iVARtNRMlibWNMGggGH
aiK5k96PPUTuLNYazBN4qIIRcao1TnQQKPYXa9bBzFudxivZfjFU2vSsj153IMdu4zQlTI5LCOow
GU5feCBBmzGJHNgyGLmBvrQwT0l5FF1hrOrXsy5hoh3//qNfEe9bH4PWvxMaaLp3xjfIpqYVSbMy
7kgb7bOVEcb3QowSPsicYMUHl0KD4hoxUrMgEpjRfRsEb3htyLr2Hw+J6820ARgxrKu0LTN26LEE
R2qfWTVDVwE7ufufPvIxA4XFwABRWBIxfWQBUcyFxlxH8SKvsJgE3fGnBLktvCtabDgla17swQmi
SGF+Cu1idw/zUbcBF4snzgL6kVX412aHGXIN8Vw7WcKOWW+FD1ZHmqg072Ou7K+94JmKVhBuryaL
L/NmhRwSAFAmni+ujzayZrTHEekRVgoo+vT92zIxUibACRqdL9SDf2+x9le6cDDcgSQO1YEiIeL/
16lF9T5fPie5LZCi+syXQrhcU4h8DsTFTIdTg93td2IGWOITv066ASv/Qwr/ndNbX+w60D8a5X8+
juEfFr395nEXzleyGJSKId4ZSRXjHguF0Xx3K91dG0lk9Gmx/PWLUl+z/uG/on87p4R35bD1ZVGc
IQm7p9f4jIbLhWnc9H24f4jDYCMYrOjX6ZIiYAKAJcIVLEjUtMtc+00f7MGnwUOJGmpVwjwfmrNT
qc06JytI1+ksukarlwcOB217lDLoi4oVUsK116bb2lWOX5M+y1UljXGsuDsez0N9oFCJHqntasaS
pDwbjY8WvTNhapzD603uWZ8ecf1vmoG/agX6ojrkeuKmOOr/IZIelI/rJbtJJco5hUoWTJ7NBhie
dph1vjFgrPz9bxwOfrMq/7xyGAVKstKlKwzkP9oPUVWy05uQj5lkE1Ef1nYx++6GCLGf4SXZeJ2k
NkuyGVD4D5+PoV+pVjUekT3PrDy6jhUfizScaXrLfNLbIxkQjkBjz5vWX5Ju+zzSZcWDVAnEiZRp
l/SUSiFsmGXLvOlJrlzPFz0wynHP6foLdLiTMriG4qTnXLavIEccUKJGqWGK9p3MUeMGPE2NK/c0
qdxWH9rfvZoq6XsPq6Qf9+PiWJ/14qikZ8SNcykBtL/M+UNJszl1WjZ/L3Og5fQffxwvc7S+2fwy
R2gmp5Rhx9NcTPhETPpxtcfyHC5X8vRQR/HQAGJ5tfk0X1btEcvlKUENrwkNpf1yGw8CQQDTwr55
bxvi0RjfUv/qVbMqFHzRH5k9t8BnUrA/SFBEhj4yw3iWTso2ctDsEb3S257L1i3oETfCCeCl2l0Z
1rvWv+EIVobXME9Fgpl4EYcobP9l4xQGtwT2rIWJH+uf4DROTkz321Jd/DAMei2HgWt09noHCg2L
XABMh8HL4Ns+PAU7v8zb2JlTr5X4aXa9conhMVYe0cmBoO6+AvrIsJjkkA4zTj8aVufk3Kd4d0QM
FbxefLdrEwqeVUx4TacNJY836A7dzJOD7tUe9tuE5u3UNmbWLj55dmZmUc40Z2TLvoRu/RygK8cr
ZOOhCcU5rvvexxlEdCtBNc2jU4QlpPOcPdDatGER4uvNR7Kfr/EG4+wn391j9lmgoIKpgHwJGUcw
mn6SfnIJCIKdj9JrNFwWQCxAGsvhvppfo9dc5bujQHL70WhKuOJKWMkT0pClcbm7Ly4hIAlCwwfl
DkOT0/rx85j1F5ekv7un91jeyX4DUnatIcu34SttQrRUbUjFBtuvJkAXcjtvF6+T7s+Ln/nMB/wL
fw6Ciy/NB8ENQbb/mXbfwsLXRx6dXHyIS5P//w+ek3yCmP5YTsspYFz31+hYTZ/RP74EQ6qcimAx
03zyAY8bn1T9fGjn13FvjzpKPF4mz+1rKgfgbq9xHZ38xwQAeUqYX/Dc8nwOlojxeTy32eQ+3q3F
RCr19/6z/+6LubK/TnmRHoqveU7eIHTEI1FUACjFVmzRDNCBDivaZ4in8pJP5OUA5HtKIl+xLd+8
trL//Tl1T0uu7PmSvPzvj+UlX3rwW4fHjLd4PTRz3ks2+f3rPuWvTvTQPe64mI10ZeTyqo8t+ob7
lLd3kJd4cQAg7NsjL/vYKt2vVpZ8v3q69VxZYrR1Hquwdwx5yU8UW/69vDy/zM/Z4HMCRDjqev7Y
8g5HI9zW79Pfk5lNzqvbGCuF7twwZGNAfHfzLVO9bHubVmMOfA+2SYQjp2X7WQ4ks6EPAw8nMnDL
h/wkoDo/DOsSKkNu8oMtfAb8mXn/e77HT/I1vsPX+Piz5G9wWlbJPm/A4gUGnRH8ZdtDnC6FXJPk
HUALdAexYj1D2ToHhSn4N7vica+9UchPpoYBVZ0YZInFuIhkqF3ZdpNwHyy/b0x435bokTJi3N1H
9MBJQbRFT47v7tDLPQHhyK+I3BsleMqZstV6/RgAjqWZRpEXbfXGHDJ/kZLW43mNexYxS/ORzQzP
fdo537u6UvKg9+7xGwaWapWsOX33aleG6BGe6TAFs0UY1XfX+i5HvKf3XknVlDN0Hrk4KM2JV2HZ
bm0srPqEo111A0IaOU5KfHFoz/weK+YghkFEhlbfGTG+PBsPFpE7OZUIBvBoxi6ESqLbH0p49huE
TJugFxU/fXIs5UUdEpqc9IOPW6Wf4DbtLRt7eGzm9ZwbB3nNFp5XsZWXN9ksttzLwvHafQReXmyV
7k5X9sDSv6YOyj7fPphaoGrc5lsuHpY/8zt371xNMcIQExEv6GH43kuJmj6Po3DgXrbcjPGQ0yfY
Ep3m2b1NuxnuA3fR+/g+vnRxRqLHQuGwYrKO5lFF6G1j1zPZ2SR9Z+CMkis+SmSvs2ar6TsovDoa
eaq/CdmM+EiJN7PWHpkNv4I4zWidO3lENsIWyhc11Zf33B43oer0x7dgwMbyMFXrHoy8YtuLVdQe
mfcI0clFt/Fjkjmv+O1ex3LwDDfj96Jv5+EjyVn6L8xFWdhGbpnmDiml/gNn8cdsQ7MqRy8//xni
q9vgvHSZXVxMWYKN9fVuW9ZZXFajJnhMN/HHE1PB/U7uvsZUcTAZALfM+Hej1WnNYntLswQQs5id
kuFqM/4usIAP61AIb+Pufn6Gn90luXjWrQMpCF/LZzl3cTVVEfaeyTR8YakXF178YAfhTSVZiGFt
Al3eqSfdUvwaf4MTvHTtRCpnP2hwK8km0hFLVibFiMkHbMwSzusf/GrhG7CvMjWdjjz+np78aszJ
mT6i8+E2FY6Peb97VjHBYs3CRi7JPXz8Ji8XDzu3HLfz06TPMngdv4Mqvscv946J1sn/BJftwH34
AjObXnoPn6Rwfn0a7agMRknFYgRrwBPY4IS5lSOvacPMHzgKgBzLrdfHYSlLnuHAb8PPIfMzrLSU
JVOefc7lOzlfV+YrN+Ymsq+wUz8iid059xq7SApPYotE0HfyB8E3+AQqdjvPaOi182/wZMAoO2X6
BU/++rAC1n2/CEv62UvYbX2fxWich/c048ZTKBMuvLzsC7M6zD1GkzhMZ78n6AnIwa79DbBbdh+T
Z/Ti40fUQCifvoMv/Ijp7x+36fnwCYpJD2+l6DF5RM+o2dIgFPyT8+oZ3cfn1Z1rXkS9fT3nnwD2
bn/3HOEIC3XL6X+a2VZARzJtjhjcFPN8C+TTXc/LBJVVkxv8eMZzyup7PZu/63jelYBIZ9nU1BTo
ldW7v+wv+YlLZ/BUzPlCxeBsTX14zOad7w0zP/Swm27Etu8v6+Nr+Vmy7J7MPlXKkhfiv9/q8bX8
7zqzOErrfiwkw9k3fnpY1cHMDTEin/fSUZJvB8vzGDU/xjvcju47xvAUWV2WdKsURRllQT3pUyW0
Ect2Ki9k/0oG1ezhtdGXqkuc38cnDFUyrNWLNZFP7md6H18POeeQfQyv2uuhW1iuq4tfTDA+j8CW
ujqBIoJvdj/C0ifOP9wC0vyGt9voyON1uE9/F8R/7MkKG2AbNSEF4vrk94Oaoyvj7+6atr9PZH9R
zO5xP8M0ok4U/7foKdZ5QnGUNj958lgTJet8WCgyqp3uaopfvftNhM++YSSwGk+vXQUELeXJjdts
n7Bl3tPOG65MN+PLz2WWzZi0XhIk4J1lJzKbF2fhlgLk3tLn7Ib2ZEYrIkdfT/LLEFPHcRtk43Z/
CeTwuRRjhkKMvK7bXoIN5TgLXl5/AgXEEaGLnB0C3aPXUYjvRNsipsvcnldB2y2mCIIJIRHd/uQS
jtybf3LV8OZjGu+08d15e98IgsgO6yn/EpY+0W/hx+uF9ZIX7hT/vOyA8LnafaLUyqcPgj163iZW
EnVduKU3surgtkXCn9x8gCL7Gl3inOjnxr1vh7EUN3sxFlxx/PZG8XX+tT9exhGdbLKgzBMxi7BQ
POjEZPLi5N6OT+HALiPFJl00PblC/PYGXhs8gtKpfNkEr1FmQnyO1GSUSlY5AXgLOH43d2l6vWHc
oGOEDTTuTJ0r8+sJVMinaXXkxabvI1KLsGNb3Z3+5GQP3aFF75FcnR4MEyHuR9Lq5WRhhoGGS6QC
pKIX+FNj1Sz7F/fmZRaI29Cvg9Ph/P84O6/ltpWsbV8RqpDDKYkcGUVJJyhJlhFIAASYefXf054T
j2fXdv1/1eyxbMsiQvfqFd6wckDQm77tD5spUxMlu/AKrjlGzYsDmB+JgeopPeNW7k8riTuoflhL
I9NWXaq/nlIUf73lD9vDfoS/v/GWtZ/Nwvh5xEWzfJUYgj6+nkw5peU9vsZ0rPJ+TR4AlvwI5rcB
3lu+3r2L7+SOZ6ECUbrAJQKMtyJm+kGbnJI6UA2Rfbz1MSKjwRkggp6CxfGpHBrgkpT9AWDZyR9D
o2hyZTFxtCtFncFdAe+VmcnQeAbqC8+5nDY/quvcRo9KFSQulSQDwSvLBR3OFz1Y4xwSdwlczEV/
51J7DF0RQwXwtV/Aazy/WDd3rL2JPJWhHAZEzFVpsPdeW+ZMa5/olQKgtOd17w21J6Prabn72utq
V6NPQq4Mrr7zHq8VP3k5IJPW4UJrzZUleKcmlWjnsmhX2Cpn008c5JQltKUngwxAFvjJnedHZrTL
7vVR1D+RXywub8hT5fIPZaWt5LdmS3u+o9AbvsdMyvvP/VZaNRA+zUX5A3AevvTmXH3rAu4sO5E3
VMl/dvVpeY9OnI4+v1Dkk5glMraoRvL8tBf6wgIg8la+EQfDx0svzktxomR74GYGh1oZ6Qv7hyl6
D08cPctNHx4SUbHZ6eETA7wNfUAj11bil5XB5G51KC75M3X886e1arbDUgJJJnINoXU1fTbbi+5O
n3DgnrueqZNgWx/WxqcVnj7K+J6OP+kB/AqqfTECiM2en8oZJd/TktMvMT7h+cZ81nF33BGkuu20
A/ZGkIJP+Sl5V/YegIgENNo8+jIXHX2TJm4J2SAVMitnBAXma9yCP2q+px5hjntiJA1Z2PVTTNGU
5Jr2fpPJawpY3lWV1YWy4w4WE7kvs7655EHQi43cXDvwF4EDZKD1zmjcFvdlmY5BLSBxWf2iEbpu
C2NJK7bYpzf/BGZMWZbhMWRyjLpYwjRfXx95mEf2i0jZLn61GNmcY9q7eNpjMWkXIyFxiKzoErZL
EyCxkfHPmk3HRzAmIi/FyDeRF2qkRvflPtWYwg8pDyjfZ822YmMekv+4NVS0PZzICkoAY3fUIPSi
IxqOkRKbayVGtQl1TVQfkmt49mgE4MY+H90h0uIxvdJujpWYGUZWM/NoNkowpAek4k9hmzXFcVtn
t3DKwTzkNxEyfEGWvPhqoRbOu5S1uScgj1ZWrzSAAn3SJ3JkLJkqgxk0PE6HEPEjvlICAa1oPSc7
hsiLxYBDdmWKdQNP2k4b7JUlxtvYCYUyImj1ElMbv/YOoRTfUhG32pX2kxNn2ZHt7pFxUOGI3JHc
Bvyw3xiCWfvSbARo6JXzSeLsOCEayIpOn2K8UQzR1StFKEdlZJ92KX8bVbEd2djUGoEeOQHCEsEj
eUS6z52iQXr0Gv4OgdPiyTlzzOWwRePNxO02WDjMZ/jJhNISe1uNlzhGTdoE99BeKAFL1BfW2jrj
vmNShiBGeFJGPGyc+ATN/R7zEJC72hqZHB1Zf12835Lqx5fXgZesFqfoELb5fUKmTOMz6h0PdeEw
vhlpIjZL1sO64/zb0wG34jPcqdn5p7N8AqFEi/yVCL8UR42xZLJiLQ8vABKXNRi6SHuXC7lwthy+
NHCsDOdB9gADlZ2xcnI0FMCVivTyyLQMhqoHoAwnBwirhcNApaKMlTyxqJq05By003vchza6jJo3
hc/ETEHtuJgv0yw7hHroxOLotbJn3odNVK+aiMcYYCz3Va61JW/JWuqF+iq+BRROKn8ZHTWnvR6E
5uTdwKKEZ8mbe63S7lXL7PS5snLapB6GSwh8JbdAI8h18WXbFmN22u7jKrZW1KdZzc5TI/RoQ50X
z8n9pbE7+588zOUTOT0oxwPeb1zXjc1FprI5J9BD4zKUsvoDib5CXlfp5YvLKy4IpIi31Cfn+LlS
I2TywO1on6jnBArqCRAAlnsoQAZyOxffyDoMxnA3xqCCCW+wj8yQHIqVij5ujq9rBL022qd7jn+x
dAhuZBb22sr2iPmI43qPZ7KUqV/GUv4SL+/yCj0cxzOL5ptYMfu0fjGByjaULKcMEn1cr6+JiciO
YMLvtxO1ehccKLl0jtlzbPDJU0IczpVkCg2Q5uQvPqqw5Kv+k/3RBWJ/7KksyXZwVYvEM3uEY9gH
B9AhU2DyfusQSd7s4iOcQuJGsiZcS9kebUIalt1XSqh7JUmPld/ICI2lw7yyTHm2ITs2VResMF5d
lWpICbNXZ287ofB/jUVqp6+dD2WpkOF0mzonpLyUPgo4mZQ1tBGPrLOa67jDWSnZmlBvskfUEox0
VvujsPkU0WissumzXlueWjwDUqsdT/HdIYM502Z7JVBvzzEGr5npI8W4BPi8rZEFP24H3D74WPxt
nBA0LCpHKW2a1TG7BsPGig8rKUDBlTYvPvCxmJTqoYpE+yFsCiu++GPUFdSabkU4NjwZ6DdRL3vS
nDnSh1mBMQ1vvu46wYHILWXyKwdAoXkoUiM02BTS5kiMnbYj8aNbXAN5Jy0qrBPR0xTWsmSG3YL8
BKupU2T7hyXd6rURE9vJka+UlZqrM2Z+hmZkkMKV/MSqUBMDZt89U0O8FUjdj/n9pVkQuV57hoPS
Ulp2sLNp2rbcw+nTzqt1OzNnCNtyoJgcL3cODXYsY1OQrwEUc2lOepeXvhK0L1Wgg9wbU5Nop1Co
3hMQfeK5WJkqTrBlE1krdp8Pwjck/rMeaVZgirLnhkA4sgN0gq4e4RETqx6JVYLmL2k9YTcZIy0g
ReeH2osnxTnZJt9/J0aVCyUpI7oXES2kbJ+ZpPLiZD0QXllZCHOOGR5sISW8r/J2zkGfOW9qOJKN
6UDBbffbjkCiUISb7pnqH/SOHzkrM+LGIk6o0P6awntoeejxJ3vyW4e0ndeCrMc+OAUa9jO81bCc
qewGdfYMZMg/Fd8HcG/Z+aALk8lDcWpdRhyRIYLLGUKBSY8ZVR1WG9kfXGlxwoiIFxQOMGsFXcCO
xAGlEAGomTDMQrgI1AJIsVD3wWvFPd7rl92Rs05OaQQiV3jwDI4QKegQ5TawNLx8tjGlEbut3cku
zMylmjDUWHKCikrMO+Yi5+jzKTtm9+ySnlJcE/Mum3YWZ+wtqQoWCdkJhRZntFyQ6+fmG+sAeU3i
/AJTMe8QMxRJpM0DsNmRXWpkYmHy0xKAe1w7B2d+8ku/T3S/X3J+J0C50YYT3sYWEbClkqyT3rP9
sbilFEzRnRNE/L+yBAIRPRb2ol2DNG04pWZA+BmetzkbBaeWe9wCrm+25sZEOR3eQ6xHTwGUp0vK
gWYiDOOsAJx7++ISopi+hhkbMBoK+08EV3NzQw6blhuCCJro96Si7rtQEcEacW8cZid2Jo7sLuIJ
LvOTFHopy+tEeDwASVWCC5mTzveh4Jxac2DJGcKlHIYj9pMto00pojOYXJgIXSkXayZH0/sl4uSC
d7tiIMuk7yzSD3Khw8tR5K68j4tfFqeUkFPIbCkyn1QnExx8Sjqe669SNrIT1g9+SnT7HOpiBCv4
AxtbcBYsj9+YD4Rx9FsjoUhb8vCNpc7CVOIuEjLgEAly0++D80qw0ga39w5LxC2TPbPzirq4KZy3
BvdA9fPX2HB1Y4ymU/7tN0+SLLsgdSVWksmHHHre6A8FBwHWmmdmYI/dvoAR2nKuqG9W7lD713FT
1O/1L3lpeCRvZ5+ZHdJc/MMFiWOov9prXEcr1+KnUShygFXRfUfITrrlkHGHOMc2G5451oIPUh8Z
tsaUtC8nDm8NSAbgg4wtRyZ25WHu7pynfcJNe/YCqW0fyUEXFvmajBEfw73fx4TMrH4f/ZGzw/QR
h01AzR6yCf4EvxHfkNWZucKUkKJeHDSYncX6l10Qo4FNcEQTwqeEiOnVyZAO8Ho4sFGnF7k4XY1Y
LETOErYBQ8qki+q823BM5KRXOUdyQc7tSwuuG71sEY377EDVKH4nQl3nkk2it5cqiM8xPKTF/2s3
5Xv/Qvt5SjHZXByy2w6lhKRbP9g99cpiOTrLExfM+R/uIzJsEfYjEOr+NeTEzBvRgKDSGKNrJpN3
SFEdHDIYE8ElHpOBPayH9A/ojmLSmFySCunMXtwAcbLbiNsZeTw6xfkJegrC6oEeGvDkCd9ToKLj
j1QqYBI6Mj7rCmSmxgfs/aoQg9hLqIIZ2D6YsGgLCbkHKTW9OnAWxI6oJkqxugHRVytUCdwLYrxW
IGX0C5i7aMgKHz3EJLyO92hEetAGqI0z8Kizs2+DvVS9gSb9w5OZEquxCqDySmO+yUt8ZG1UCfBd
m/lTdIiqsF2YNCF0/urKTIaRToY4RSIx+8UHPLi76LksrBDFtfgYlQyHR5QsCNg8sDqm74B1msAj
11HvPtGy/Pbhpwqzhbt/TvVg5AqYSXNNg3ek5BqI0gaUgbzPhvPskWBSEDgu3p2hyVNXWLgGHBdB
CkUpFGbdLTSihlBFC4H4DeSBGK8GE/D4S3rkV8oIor+ZMRIC+Yu3Hl4ct6SOVNCA/LqpwhsjaCkq
GTmhWFAAxXUvjJp1b2C4BIuBldTCMFQYDMNVIqmx8wkIcJ3JS26VLLdCrWeEInnxxnD0bnOMFbwL
4dRGHNnMzYCxQwLQnNmQyr1eGUsNyYR6o8FZ9KACd+YRJTRR8hyi58RD9M1AzYeQMRbjqjqu1iAH
eLzC7Y0EBx3ZiuVOkhNcEj1DEj0tmfC3Ub0QQzEr4it+skOLCLBmTjc/bZDwyLX0wqHbLRXSfB3w
Wfp8NdA5GddqIr0RhBBkBlMRUElzdTSFKd32a2dhvWkR3CGAbjH4S3XOFCF9BNqbAv8OVh0wYm3N
01wNoRRWq0M6+dbaiKRUXjJ+81tilRxqbzynxZi0WZtKkZ3fizIzwU10gGCPZPfngH3pAU8Vp2L6
LMbEzsddjdTvTHCoML8QuccJfRYI4dkY2iyqCd8YTvXlmefqFG12yJ4LRoGJ8obY/ELPjwAQdBK2
0+aGvygVYNqGdXKdOwHONDFnKufFFOtkn3pq+9dAxNiJ/QUcMK42diEagXAbXyxapLTbwQreg9NG
WjaLYUMORA5bzg4rQFSHlRW34REVLZp3Ke3N4k7El5bHj5rqdvpAUQIQZM1ZJqdsQR43B/Fm9A9x
v5wy9vlOJn3pMyOiV8dra8MLzPiJNIefurrQ7VVe6EYuWiHjQp9Aic8vDYDk01ZJ9ui2DtG+AMNF
pwDg4CHWvDYcNqd0oPwTNZDIoJl/KpsHR2dbOCDb6RVouyFbSavuu2KWj9QP5asSl36zJQUM5aIk
kbI4JajIf2V4V47cjhbB5J0TlaCmE4tFRlixETqy7X1xALu4nL736ymDFNqs63dnUebtN8s0E38v
f1b7ORo10SmcfI0nXSU9Ynb0r1jbAl/y8EqBi0bH36tdUkMfTsAS+Y7guRgSZ2Pmej5+mqvDtv0+
bPtt/T5lY3GmlGo2TUSayvWf0sOqDa+BySscijMJJxlqyKDNOwdgPL37LF6ZdG04vtwxIrmbY+yJ
E8iZ6Hsmqh0DdEuAuXC64IpIiQaOb4gATRK6TTrbe5o8bXwJRx9bx0BC+eYyA2iFVCalR4/awsPH
HjPQ0Dx/EHWx9ppDZSfZLzlb+DgsYBxv1mUNfomovAOPLWmR0TB0v/Hg8LSAZgvnnscsO77RTOpc
lahJuAKwanvoTbnUHL5Jl37wO5jN57mTj6BMrrsmOFHgoSUWnzPM5kh8rt496LgrFOQFzpFqrPKd
BfkMnyoKWA47UmyNuxwLLj6r2LQmIkAmk/LT/JgqVElANF9HgLlQac6BSmVerxWyT3aAayHCJIA9
2AFy5RO59wOG88Qdk01zdKvEZXYgCZMJr9+gpMLLmhGnBfSn8xuqTtG4HhKXM4SAdgyo6sgHT9yH
UEYVKd0xVEiUH4mc3AM1wf35lxUOhhkPosMBCA6AADhOyPtjbvNwHdTgRHJATz7ZFxYW6KJ+eHri
UB1JZp2IzJye4CVqyai7gpw+U5H+QZyfKkAsDx4TkkZCVqmB1UDX2ru7UCAITEuZ0n8/h3Xa79gg
YFBJCLMbow8SVHKmgcWHSAY1RR3uNxXbRlmJXp0AE7W+QXhoyf/3WRdakDxA+LsADZANbTw9GtKK
yuNBJ09Ka5JNmFqMMarFLZXJYMUgZoyYVbxSKnKkEvcyi+bYvCtYm35LguvQqpXYqw/UXkRA43Ck
DIGeCN9RYxWMofRW8Y7p1gdjNH00EbmXwDZFdN/44Y+oXPFKAi1oFqIU04k+PHluqotGnyPUd2ih
cTmBTMIBlisXhUufdi9QRAQ4o8ZHo/sQO1grfg05p9RyaVVxPB22JJCBSRNYcWUABRaHh8PnDSHa
TkXrDYURcetf9YapZfgIpNR6Mxbor2aVqxKapy15Bsc7hjyJCPPmEsgzI2mJtWrmN6pzJTriZ1TO
qc+u7DyqwoIFnxzjBo0wOaU+jG+fo8/cY9cuzxDiOdDsXPJPMQkc2mKi3lDxQ8Vklsxr4uo4ZPMD
w26Lo0wGoCIVUjG+XMKJedkNXgPl4cJ4sxZVMayRjC/0/CEynk2Vw+JaWgUosbjEKyqRFjZTBD3W
ige5xpliQfM6TipGd6kRS+wD2QWAzrSJFu01e1AVtWuGYSDSB8aENSt+WFhiOyVo5RGHKW5Z1M2c
ApkoJINbgdm0KleXHQmTsXDojFm0pfesJ8yEp4y6IqrwXJpV634rsMRDYgKdISUDSp5bEZCVlehy
i/D1SOrUpH1w4YwQQ03m9vhitYv7K5wqadN7Ij/grI+ctA/IPcG7kDUBznnEUmgCeqtCGPkCxdOs
7n4ZGFeoC8MKjgautPcZ0wocA8jAQL509APu8TMWichxwZQ/nNYag/87AKDLe704LoSAgqARA4wI
GM72oChozoX1mr6PJ+CHUwoQqd7sP4A11BtcvBX3AXFgzZ+ay/srM3ZpbS7BuWAZhLk2Gn7gXPQl
4+6lVtxB9Yx8pS7td+CehQ0Opk7LLeC++E4OccKRgjwiei606BQjy7QEGgV4Jr3FfGPAtLAWUEb4
JbPTzsbWySC9GZKBr52NzDp5kPJ1pICindkWNDL9M/QadlJwJOsnSAEf4RlKoh5JKLBZzirJPmgp
MuBTYiIFJ7oLPcbjEJVxleMrthBtL7R8KLJAHE1ALAy6ZpA0Q/p3lEFkLWsb4Xb09/iOB3laxfE4
0b8QFYpJs/1OstEU7TfRMwPRChJJsAra7LQj53qdQG8N0Len1HgFyRVSHdC56LaK324MX/VQR8ju
oQ5Q6hkyH4rRWcqwMM7IJRKF88BasNE9URTIwDSJzOTCT855sFCeRKb2iLXXKYLog8maHpBFo2RM
R8M9eSpHMChTlHXU+SUAKwXy9EhubjHHsRZH98DXxGNGACX//uo3sML5sBPLZeAJX91+exRGSiJT
P0f46fgVbiVJG1ju9Y0kPFQDkU0AY51fKBAq+hmUEDTIKAy8c6pRMLY+2gghXgLofHdBCVvkE+Xx
0IRbh2lmcE1v84biExNLX4bohyUEquL3cMjGQHEdlidkKvYDHWI6VkRE3q7MMiUwgR/W4zO0QqH0
x17xCYHUJ9VLlZcUSHvutFoTiHzLXb6ceY6XEIwZFcAlaN1rqCTsD/+wYa8Rstiy9LPFIU88CUTT
AWmc76qQFhNv2s5Fj1msJ4ukQVDuiGIdkOgp3a8eFILi6J1ol1nELzNv1u076fmy/7bB73a7W4IS
LN2JR6HjSGMu8OLBy47KmpDaxgynadANVOZtfIBKUCbV64Dg4tWzQzi4hA+ib02aZftiziQRSMV1
0DjK9rRFmqJBuYdzDs1vKPkUkDqv4wFAWPwnRYesWcsJ5SKtpgeM5BuvldogogqjHjoUDZQ1IL8u
ypVAfqtQe6UKidvFERARFmVhhw49HJAAcyKAfhOR5kHdcUV0jN4MPZDkSBtPT05c/yE+Ltlqsbq7
ByYtsT4eC2xq5mLw2QSXTCJpOMTocbpKfMHHT4YQUxMfSWboaNA6TB5hFx3oY+wpG2lLMoqhObLt
g4FFf+IhgNbp0wfVGnx2/+kadCnrAIl17r7fVlyOvaKeJT3WwLAfgEpLC7T6MuWbzsKnvSLNzQnP
7cxaiLNWWyD9R0Zk0DykmbXlSMv6bRuLACKMEMdfAaPdWhEtTe9IoVTDJjlmP+9FGxwDxNPuCyjG
zqZl1RzoaPBZS0RspdA151Hz3kLXa8QDo5Sjj+MhNXcSxzP7DkrBsEbWj+bAkYLTIEtinZckYhji
8q2Sa3qXny2UGgaYJNb67kgZMyLkx86Zk3L4WH/CO/VL2jDY0QGXpIdDciXcC8ewJdsnEMyFzy9P
DywmGYDYXmQfJjypljZpHe/BbQtYJcP8qP24RYMvQDQcJgX7n9IeL2GXIQw5bkWu3vNsbhx1OqD8
A0RzGcR45+kErVswZmYMJhE2XloGNb0EMhb3+nqBNwD7nZU47iwg5y2ceDkVExrx2mnTkB8+wiO6
k7SLHjwHuNWuUyBZCK/Y+CG7MiaPYTwPYa18wE1dwuUJTGptMUyqFxobWGLSgIYIJmzJYycyZ/FN
NdmrTBUFRcf2SDppYlDZ8Ns+o72E+BhLmPb2jXrQpNmthgBJgme8z5hhh0ymZ2TwBBo8HakV7Lnt
dVQMNEnYcux174TzS1d0rBiEQYD299l9oZA7HcmurAUNJBrtzfpGa0IPMamMWWWAWvgqaDOU/Dxk
aYMHLXYc0APSCnbSI+SQonkilixhi+U1kYvsqaYu1BIysqsHkhvGXJxyot1EdoX6zbam/0F/Jj6F
J26FV04Xs+OSJaKpmUNkYwF3AHY4m7YKO5rdS3vJIds4hXv6HUpkrDv6PwdshJz3Uyonzlu50hbW
BgVKhjT4rIbnV4XMpP6uufmaPOfB3JFEl0lWE9FV4pONtyuKJFuN5hFhFJRqVdxplU1svprdxJgY
hAZAEZIz0Y+GwcDIQDTq4dXHYnOHpIycl3ufIRe3J9N30l6b8Jwqa4k+jPJlL4+vpxgqxDddwRV6
gDWxtt/+hQTzT/Iav1Ng/iBR1bViHq529diCP4ZbSPpTcdqfMHynqfaK9Efyat44ncpggI3YzN91
rzhAyxRK4edyfsVwJlqYD2EngaIB2BemLs7BhZenTi7ahcgLpqn3cFF4nq3dZILzq6/k2sfK8mft
/XT/oimg/a/gmgkTzDJt3MIVzZL/oBHVytmqR+VJRItMXHYqUuZmpSF1BuYsbua1D0CJScI5lN+c
OS7gs/nJxaKC+A5Rn16ojBrcmeZpU/z7g9b+V9fLNGAZKZZpOapsmsI57DeNvZPZ7KdSHWEYFUzO
H7N39/Nz7yF5A+o3i1bNHAVy5DPn9qvu59RZ27Xjwkr/96tw/vkqbFNRLdNAUeUPxlN7cq7nxqyV
rQy02gDwLgqS08vp4/YiIIpYZueXEzLqMxkEpOjrjFm7BntkvqkLYETOav/trKCZ/Gi+ccLYDqT1
PYMHidELowjInBJWKDkuHTHy1stBoD32m/tP5We7un50i+fHNbdeHtF5dQJqAV+WhEEUFGJegRJ0
Ln8+PuUdspnGQs4RcbHSEt5zwrgXbSwIirTihqT/+pvo2a/b/pMIpqtYH2uOapu2+geFb7QVNM+M
ifrw59Gl5etKuSTPJ0ieC2xMxPFi7yrXJGlo/9+1F00s48T/WLUa5sv/vS46Z3zcTLEBkTAAro5f
WgHLFajEbPWt/whW0WkbrWCd5jSkH258WYRrdDX1FdZfczNxQ4STk39fJL+Ik38+DUPFpxrRHVNR
/iRWXrVxerR9edoKCaIes3FX/qnOUZY4zZ+zJkMLH9zAyw2OYW7PLOApNwRQ4WQ/Ig2+KkpAf1F+
/Eem5+8X9MczmqS9XKFLd4DpaSE8NlH3UfO4pxyxUCvEO3LEJyyT5rtypiBVBdZUG2nLHZDsXXTM
43B49DjVvH9/Tto/xU5DN7COljVH0X6pL/62pSXp0Opl1/Hqktd37ECwSsB4ycfXBaGFJAiC3KOT
GmO1HOVbxpWoY/bzZfjy75eh/q/noGkYhqoatsPalX9d5m+XoTuO+exlc9zSQERIHqUAdAfoAzKJ
LAl4GHgxeJ8fPyTRzPXo5WyUxV8u4Z+iLtvGVg3HUU24lP+9iKV775R77XTY3pZ2hgoz7AoEL772
6YXh7WsP8qaKHwPyuSUF5TUgj7AxazdX6t8cGMUH/bl0f78QcaG/PYvhfDqb90l7EmXRRHj6cJTm
VfiuuRuMPLq5kX9hy3FyibRjlH+MPuK7QcLAZfmXl/KPEeX3CxF0198upNak9jo1x46XQtkaHd8c
AEnd3rXpat7c08JMKhq8CXXm37QtDXFk//kMWJG6rtjEE/i0//3Rk41d9vF8fGzdV+RwEM7hyDb3
3kQmLLSihKbE9RNti+i6Q0wH+uAcjuhnyXzuwKE++wqQuiwT7XtYry/H+OdAru72yxiFpRjltHcE
BcilZyF95L+JX/4i3P7bpf+xjpRHe3dUa3hsj/gtCg92JIAey9fXDBUZTL+zDQQnt1fmq7vwbwMc
y21oSdTNA6yMvO2gQGOOuUAkgENAM7HX55C/fyny/+UkVf5ppf3+lP9YaepY1fLF3ndb+LEBXKnb
1rJQN0Bwz7u/HIP7jTbZc/2XffZPW/33D/1zVZnSXp1KBU6Ep/jPDVqTQ3zKHlWoR7eFjuXILcU6
e88LuzFXvAAMXMHr/+sK+0fdJhzRTUtDLdjknPjvJXaZ7peT1lf9dvw5Mh7B1Dpoeq96kDNqvvpy
oeA1/LHKpNHtOiEYg86ftKYntCqP8yZ/ou6MXtsSTdAz3pqYAMAQHHJpiuAeHpPLCxS0O8g46xOV
N47Ey4f9clhYEkrIJWPVxF5WdGX706xVXXp1thIrFKpObJiRcwqaITY01/qhIKo0uN3t+wa+/nJK
OuN9X86PciJoMNnx4d4fboVUgpUeGGQhx3B7YkJzxl7svK6ND4tRfr3uuvPs1n929eRiNCer/hP1
XhPzi/CAEcO7ectGtMp0ruRzpINXPTbS01WU+f4RoOQyzA2g4UBEoJJB2G+NyJASzfEv0PYa36CY
B08OCBtJ/AmlTPk2ewx+Tfa9hxxZO+r8NvTu/YbtXfy8/Ly3G4cJlxTi0tU0X8347shbw9pA3u0q
uhOcgxVbWZmr2265xx8cjwSwX9AnAOGX6EqnGuo4R1d97ZA8azxbndUgxhHcjpS9OxAtf5yhfsaP
k2ujXFiAddzcsbeCNRbDgUGkVOvcu7cvA/lrT7KM7MC2PvEq58enV70dMlTPbljtwA4s8e2cWZBE
8wtPjYY/vh9YnqLw1KtINc4lJMbwlgL/qtlzoMDpwXbVN4CFxxma1u+IqqgojWL2gfQ5ZTLeLz/q
DwTfuOTm7fKJAXehmLMrK6DChQwFg355XRmoZppzOh3wN6liJRQfoDMeQHdebZ70m/Zy3BovU05v
6cvML7sLI2gAJ1zrD/JPhH2dOVgT3F04FJiL07G9neaX4gwBWJtXjbfX09OGTxsBseLz85xV1+Ci
ugcJtykQo9qLbmEL4szuUO6qZc3Jkwki0/VTQxDic3xHU4mZDbN3IbV0LO7h5eqpm7awXem9f3od
DEyo+NA06h/XhZErMQosIxRfj7YpyHfoAhAtjvCGUgeRBEh9T4Ey6lyQM9x6rTCfeb70W0HFmMmI
VIbmq2L4CjdUgx0wAuuFm6u3NhKIhfnwWnUGIGMjuVdzNq30m3/bz217dv62P++nmbQ8vDdfhjO/
Z2iO2itjYy5H1AA/y8RYW+5572n/8QyHW6F6moQUCuip92tWf1+VWQ9Hbn14HRLkqSz8xvOjNLMH
dzx6deud9z46TKdPpCu5TKStvtSPMrjcXOfhDy/VhwJvHz2fmD65BOIQHxeGE4p7c1wGtixrvIF5
x8Ig5JbonwiQPG+zM3vPRxnz66ijW1HuTCobIZ2KStkDvfUSx+SZhugfmzABaOndL5h4gAg5vz5W
N3tuFI8lkl88kvrsasrsimEQ7+j7El/fACuc0BI64t8mx+fKxfZDfhfKUYjpBSc6KSAHN2fUi+XZ
CUufwX1aqfjjGpwK9cIDcVuwsZg29Gjahg0dZz1C+n5Aph/PGBRyp/lfjol/kO40fg/Pf2QAuqU0
9jA+ERycvx/mmIEMM9yK7+6nCahggyDa+66ZvX0YgTLfzvPdx4//j8+3ddm2ZYs63LH/KKfOz/pa
6hOJ8dF9xWnPcjjHM98vVhQ1wTNfaMt+ln6wJtfhT6F7/rezWf+nzNy2KBlQs7d00/yjq2He79fz
VO6h7GEg7h0slFPpHip0uNJX5DkwD4Xb9IsMeVZc4CwP2N7Hr4fuX+EKJmicve7NGa2Oz/Pk+cLq
Gn7Lefd91QPLW2gIL8/QWxKOT1XlIUWkF2lalTMH4TgYAZxXeLL1oTCCQnJ58cyRyj98pIASnY+v
wKM9mX8IQ5CQnoiH6NBzuTvM2pcd8OyFtV10NE/Kgj+i6jt3M7gQu06dvZ3IHJu0x5LXeyu/hCwK
b7PAF2wJvQDv3hY23AeJ2TV4fnfCB2zaPjALWjKVRjsOs+Zw7f44/u1R/2Oi+9ujtv9IScxDK10f
Mo968l+eXygyMwc1ty8WUC4LEThi8YVJM+JiJdJ3gjn6y9ZGg5mFglKovNrodK4hn+JiLszH+EYK
GGEA/RMtvFl2jt6vtJ+ULzGCurtP93OfHAg1M4i6s/0Wndd5f84X+7P7APKQyQV63+EJ9W8809BY
UlAEQ64O6uvsclxKHEp0F+0AmpgpFLJtOs3afPRBlKyxXcJs/sNGx6j31mcenjAsZYLC7HN0ETCi
uB0+T46LjNxlbvZ0n1HpfdFm/755FFM8sT+TYMeQbU1xDIWmwB+Z5YWU47Y3z4BS0jpiFs44GUVM
cJOgNpm23n4yVYsaBAxqOAQ3xs3D+z3ZAEn0rchwh7z3LwDcjcSAjo2pdHL9bJbV8ixaYMB3oWtp
/jl55gdwafjvMpapffARAuB3BYYAXDOU/cNPKbik6Kwwe0CGmuYxM7eD9wDPBXot+AWMIbKD+rjs
kPSGBGChlQZnc8HQOLAQCs4YQ/s335pfI2FweMLN+IQ3Ea5pYLgPYAlHtwJ5zNlFx5eh9hEjGZnp
kLPpaYgKWVk81EBvp7dUJB23RPYZUgSHlNkYyGZEbfIrQKSabgmae0xw4fIIiQmAhVKkbQGQgqxE
DEaM4JnYW3/pSVBZ/9NrssRbsnTVMG0hC/V7hfeslPri6N3WKi4jsyKTMxn1ByQS0NS7hE6ofUGg
w1b+kNaCdMLvz1/qCONu+sH8KYSjff+aMO5CsBGPtbvHsXlq5whGMzoP1PcOFszM0ISC13WlYarp
HjNFmx3PMTOY7gOwh4dUm+XdBZ8Nq8vLtjtgRzsfbPcOg+TuGli6IIRPWJu1+/n02T9cu3Gnh2uh
RY/kPkkqWvWqb+kRqe0ZGWt0yPPhBltAQWhGSOQN85LjNJO33Ib9jUxDqDMDC/W7C7Iv6N0RPKLi
W9gD9XhKVAjWjNl9TRHgGjugYdX2CCkHZzj1B2AXczPh5kAu0bjOCVnDMgXoQ0+RY90QevdUNGUi
gx9GzJiUoYoV5NuEdA/5l+GbdyHrr6OJiE8dbHm60SdfWuuAuur/I+zMdlXXtiv6RZZwhfErrqhr
MPBiAQuMK2zjmq9P835JFF0lUpQo99yz91pgzzmK3lsHBkQgzSZ3O+YM/lFBAZpQ9ThxRt2VWPo9
cX53Hm0LD/gXqWrthnbTkx6RS59IErFTBOm9DWT0hwDKGJp4FO0BWPVuQVEGqzjVaQLsoUwhDJ4D
k6KPyWiMw/Kc8i4m1o8m4YIdA9dHV5EDZ8gr3Jn8ElZOhLnIRrtji60cSS4nIlNCdGTrlj/Fg+oM
UJlQDKV2RyghIUGb3vsLZQ+8v0DAGlwfXhXfUI6RQ/NeQwDPx83qN1EOfE7hnzonFDqyiF942wNe
Y2WqPdR7tCQw4Pwz4VZAN1TvbPinOFTj+ehUT36NqfX3zWhB+DOkd+KgNEuFU7obIuQ4qDv+mzVW
1Qy5OAJjjLxT6S8+MQ0N798YP9T3hlDOqnrnDlrp8+CMUNgM3BLh8OjaTOQnsqUEYvF4AH2lRemE
bNCsn/VNB5ybGXz5uNYkCN5UQlY7NJPhZFj2SdO0SBUukeQQkMdRm19CSmAVaZnRyZgxRQcbEps8
wRwcFLtjTj6QxrgLURCb5HEF64a+AC2KOG2fOi6Cz+mL0pKpPt8l0DVq6QeMiaNm4xI7f04eW1QE
h4w2aJwjQgHkk2yR5l48On2s4Tkc/PErgEF02NZAS7ByHp4rmxoWH3ZHkZmdieVrMvadPwtb6A81
xiq9Jy/aC+yo8Yh4DhU16vDM1k8ng4LNHUIylU97LE/rRz7hR2rZGHW0OTfPlO9+PUbJV40hUFsF
5AN8LDYaTCB+935THuzVAwDn7374AmyDQpf34gv1l4SM26A/1eEN3OpDBmHn1B7ABPgTSGAcLzof
DhRV2UzuYJqgPaNP3H1QGXERIvBBAtCOqRgQ1m7KRy2MvwRbhEbDRR7TUs7xeccoVzQgJwQ1VYaq
j5OdcEi/sAn1E4X3wPls6G18XmXo+4bC8fJhGY/Q9RhB4gMSFI85s4YahDn9JIG5i5yKAz5dBC/Q
8Vc54joozOb+j9//ZVr7BJNmFq4/j1yEDxOyuBGow6iwxXMSGGz7Cfdm5owx+Q/Zny2g/jgq7pvg
qKP+rGBaLHg2W0e56//QBjzWx8CE0zhun3DR5/EB2C9adt5tDzYnuAJWn7kL/wjsxUx+gMoIN80S
+Dmbo1OBMJC7/71Q03Hl0pSiTLRloJ52dokIt8Zox835RRjqKs+cBGZM7zCx4DJ7yxEgdbTbBWoT
ZUvjpTVwzw06JzRFxe13kEs4yNDGgLuRSshBg6JlHpwJXsyxGXwOHL+e0/qW/yKIkV8W1KIVsxJ/
bz5nvqmSoFIgmfP2Ke1CvLjE5tixR+lFroC/RzpglpRU02oP9RMxJve4dm5eCWC9lYAUXjslOGYI
8egD3NSntsFWe2qJ0CSx5QJxkmGA9Z4pFHWvkWY0c34BJivhn3CRtgH462QcuIQoYLFh5csesDwp
WAdowFFEjoHO0q+7woyN1pwpVLJWb/XVu8skDiEZAF43/dmhDGoqXBS0qopNvAHy9HPljctrdOkt
dXiiHnxYlAv7kNKDQLORW1nfg/yno11RyWvjr9DHo71OPLNiFiCLeGUnsABKUJ/1De8FDrkCLoCF
aBoxo/M+EAg2qY9t2qdwoKfllkKbms+Rb7EyGLooAab8Bvl0RJfoY2Mg5rw1YrwoNJ3I9VBplf9P
yScp/7GWGBHBpQ2H9E3/QIX/o5aQo0HcVZ6aHCn4MM0qVrJKTgppMZ89VzOQ5ukAGWF1F/9QEF3j
qcBGulwSaRFzsMebehqeiUTA1YtcJHbIGzCJaa1vWLIRf8lTGTjxDeT5tLXRS7PPSjYhqikOE9ru
l7JV+/oswpUrPRRu/2zQZ0EPaS9mCOKUFy88LzHLn2mvPfavZWamV3TCIE/8J/E4fx48GY6bWclL
DQ4pBvwqGmCK5sBZLDzLR7yKSMsznIAK3CfRlCfkmlsjc0feUu9PQSXdmEQhmM1R7f+MB20NVmXC
v92aYzS8ou+Yigi8BszqUR0hBKE+xfpCz8+wBv2Bzb1syhs6PC7y2lhdcnTJBeYbDLPAA5JpAUsb
FalFqYBct5pUVrWlfDb8dUSB5Xy34hNoKxZolhV9SgN9Ar4tH6tstkPHypDBAvmEWt/jcIBHaw1c
JAtWuOtVdvh4T9Gm2uuz+pqiWY+t3kcSn5GVod0euQMEMQGiBnGjXCnR794WsCaxBbsQ+4HMqZMj
2GEaaXbO/91NsEf8Tytf/b+fLeV/NeOjQesL7XAkHn0EZspFAyDJuHOXQzjrqe3qWjW1/njf+xCT
UlhnmIMQAUjL3iDRofFKEFO+1z3MIprVbntPj0j7dshQdZOsktP3wank39VN/vo+yosH+niFY2KX
nbU9rwqqSX0jbtQ/jYxDBBCrakbVBp/oJO4/jx4ZieoJ8VUx600io6WGhFJcJytplsIX53IxNfTS
8CRhp0GNZFozG1o+enGSaSa/fa/VCHjEh9svZhKbw+K9zdj+lID04k2EFT9DpYpmcD9E71bbGicg
MhpIKCinl4jlcXgOHPWQzhXnBzVNsVDSHduNRBqDjE2hnPUFY8bpJqIHhAxBD8MoExVZytwKIe+L
X7ADi9BLl9Pdrz9ed9VJBI4Vb6QtULrVd+Etq1l4lEMz3qJWWwSWvmZeC3KLzcHUR9X93XQ71CBw
0ip3yOMZb+GlLb/kcBgxdigbZ9ERPTcl60pnZjVtyfiwaJpJN1jQwR25INzoruyiV8bvw9hxQnb3
ki5iqSx/F391xRKxCNnuwAXbhQgLxb2I5ll0+SQGy+90HgKphLkM10X89230VqrhCn+JBahqVYxJ
7RU3v3UF8QBIWmnnaHvLzkYywiRlpI7BVGHN5mv9ginkKOolNcquvCQz8R6BsK/44oGAMYlleFbu
Mnjy2wGEBdihAWSC5pistEd+o6IRziJW0GzDIMYDuFgZ/O9fu/8UE5iI/DXhH/9yKZmCNvGYmb9Y
FdByye+bgMUY8BGKf34iVpBFT6uTqLZf/J3hn/wQR84wcfzc6N7GG4QWU1NYgoxZQDPfepEdsQj8
idfgJe0AV135f/jl+JQHfOV7agIOw/zFvwbBj79a7cuEioxfGnR8YgzLX4wb4zP/BSKDf3QfnU1+
ZfZABryOz8wPUEk1099SwctZGuVJmAWXz65dZjtl0iDj0v6Sdbsc3JV7Nxg39wqEyzNf67h0DwHq
jG6Z34iH2SIwao3syF0oA4OjD1u2F20h72UGl/KYooCpYl6uSrpO/YCaeNObE0ZHcR+cFF6+nmo6
WnavhECAVzID77llVEC9/Yjm+rzLx+G+x31Klrbh7WWbn7v+ntGm8Pd5xufkjgiifBbQvJ/dHbdD
cFd4qvbSneKrcPsfWLzwQcrnkW8Aypskd5kHpt6HPfCTd/fzpKoYYVTZ1Fv1RlnLRbMSLiA4R1fc
jmu0H/GZT75BI317X3S3YWQebtgY7Iqch55Bc0KKCkbGbbwbXYuVvG6I4+Ya7KKxPqeBAC0zuJfC
JII6xr1ning3YDzc9Nfons+Z2yovPsZnAo5CWL/3LV+mTfQOtqpjuB/hunC85XeTbAeo3pjdE/96
9RbkwqbHnPnPdyHPy/3wRMOrpciKChLbaL/T3eiPdDjh1BBY8MeYJTzLLhjxDzWwj3WDZjq4Qrl5
j4stCXr5KTwIvBg53oiJcM7mQAJtcqYYkkjP5JowrOWz71PqwANVR93lUR5s5Uv5/G3ES37nU5Mv
yJ5db+odiGt3Y9BhrRuug+N3DbORE5lp9u8SDBiSE7aBsXKXuuUjIXSOAySbaofkr7u3NoChK6cT
Rwozoyl/b/LkCu6DcugfykOBHCZ0eNTiJ8/he8HxStEd2PKmP6ni5xuX3OBOYdTQPq55Sj5k4LZj
fAYX/qUMwdyS/1CFaoMhmhKDb04bZ0sP9wg9Hx5+XEV3ZuQN4cx9VwGA9cADxp6hn/NzPu68ozhl
IvhqbtFEmoXbbCZRCK+1swYYDyvf4rukVcJDhDuj3v4iM1QJRUlvSOQfiepQrg1E7vjY+sXjfI+A
8FMvPdCmhvDHZTQXjxkCUKJGGKsx50cxrZjq/rOt1oWr/xV3Yh/WCK3BUSxStpg2zZ+AWQrtXzAv
zz4qZ0ZMfBjIPlcgYjjKhQn/EKcl5h5OfApkla+bnDQSq9iIxQaHCHjaRUM+C1DayklWg2twGgAA
oKNRQ5NFAR9ZwkkKdvZQc5FxYW100vtuEd/DY4jU5Sr9QbokyokU3FnC49wcmUAkk3TFW5waCQpR
kVdwwLH0qmYecA7kwOfhdgTtf9Rzq/dUuFFuEUEzuPPx8e7+NvGZ05c9GGtTvirvbdNcUKTPEbim
98Azf4xqLrg3kp1KWURHc8gn1ctjIqfvkdfSqNCcrxTNBIQo7iEZLqm973lhYBZw5LO4gajsMi3j
613mXPfYG/ZMuHwBlyzPW/rUWZymkxTS8Bc0FXaPVR0Z/rU6lvv01L2kGwC8kTDOVfC7cmBBSVz4
mpE/wwsIyqWPUlRaSrNq+1mTFo/1AC8P6t23ROelo25F+RCNxUm6K9c+A/bQ+IVzsqdz1qUJTPVF
yFB/DY8RZNb3jDt1+wUvWwS2d/QxR+oun3D5Mxvrp5jhIrn+PJOfGvg165U3tgQ2qytugq26a+8k
NvKP40VBEsqcCB7h2YqGfkh5U/gpo6uEUic03zz0GN2whKFYJs1sB+mLddHTnysr7cA3CE43OzDT
5I7SGIAsRXrr7XCLuZhW+1A+4k36YzZthTgQxmFl8m5FJUmIxPeQ/fJdxJvipeI6YfAoGvFahLLt
MgYuFPOzgmu1Vcw6NblnERbv4ZGK2KJw3gQKmzH1DzfP7Bcd6tzxLvmWsmJRrcCiM8WUngUkUM7+
wVNfUHd5JitsdU2efLvPztK2OLUb+ZItKA0POucmnzEJPfMPJM0G0pwruoznxYV8Z6kis7cgg+j+
USYjsOfdDFjEgPHBdAScLj8KisNnGdd2fC+pQYeEZS2BT3zmdJVzjdk2xYs4Vq1w/tkBh30qty/L
PsVEmRofmCBm6YQZjaga/s67Iu18vhdYTXhUZ+gwh1ScP89ogJbWhFJYIn+x109cK5pnbhGcmoAn
qvUoOgW6FebmAFot8yGeojO/LAvIITuCF09nO66wSfIhMGW5fxWDeYcemmxdRkcGB9qCrLfL8KQt
PoSFw3Fbp8wYsatwMDhFBQJv/OvGIp8J3x9TTpqxF4eNcg+Pg5PPKCgyJawbNNYJwwBuPyqMT2iS
si2ERtWOS3nC6BgE78fgeQi/jDe1e7zmhnqrTm4UzCDxUfpj0G9O6cKHpaNVHSI2YHj0aCy+b5pg
fJj+dAjjKAVmwRYfSlnSz49D2WznYgZ0mLeR+cH8e/q5I0hOMDSI87DLNakGzZMLEgY5Q2TIewaj
VNTz+jFSesIzXSHbMn+rncW5NDRQBPuYthipkf1+g6DUmrHiSAfvY3u4J48wphw+Eh4Oxn1EZSFY
C2c/0WmZD+IGb62A+k8+FPJCChZZbAZGCOoHXWDzO3v15JPNknT3KQmAW4y6WaZv5ZbPXFvK/rUt
jWEXj9Py9A3MAu1K/hrEkxEk059vvfmIssI3gt27bZ1SFo26mBDAKHIcvylypCaygpBgFL43vVHZ
gBdGkj/0bkUYpZ+Y39gY4OTveK+dmnPcm5SlGTZGKiwKJpgkjjLOJ4/0Gt3kyP61dkjK2b95fyRa
PCv1JaCvLRaBOhf38kGV+mEQv1Z7FsVxQ666PGZyyIxE54YreTbHw7uA1WnPYI5raatOfTvCHvVx
4IDXFT+MHcEDKB0fr5xqJFQrlK67pC/2EtQrBDcZ0W24y55Kag4+E9LQU76mXUU/wB8ZAyQNJgXL
L2Rz63LJhZbQIJYUy4iwgEBmUyIqGA0QlLhQlhQoxaqLTamyR4hsGNSsy1PDAW9WmZUB4e6J5AmP
xlb7ax8lM7A96Z1fPh7mXt8J0QQ7acuvqO055bQ+TP53ZPc1yXfwm/U+cArAIbGcnoHigwAnb6X/
AXeNF+IlXTVOpJkSWQyHaBWuadN1DBW/wmhhVkxGx7oxuFXbi4z1EpY5aGDo1WLvZBze35C6WZEd
vzewKvPsqV8It/CuNK+XL+IBLlPc/K1D9UPOp8xosiXqfAjaxoFejSKCHLHhnAkCxQwtfbzIyZyr
+k1FQy9QG61i6HuiV4q1MGuPbIGYOd1G+DXKZ6j1vnai/rQFDYn39G9E82FqE820j7HjlyteEey/
CydSr4oOd54Akk55wLtUt/FKfA3OwzNjLUJqslt9QjMzIDyxeFRfE0LYp8cEGJ9VCmJstK4AjoB5
moc/RtNEyDxgF/jGOyCcyBix+8sXRAb/ZsWhl09Q3KdG/BSfFS8+DR9Dz52+l7a/fX7H7EAQ2SFa
/y4oHbLGeHP9pxYDX28pWd7fYHNF1eU98UygMI8hCjPknv/ckPaHytqhriUohTwziq7htadMtEyl
vC2nWdB3NDn2AUDNXAI9OeM9Za2AeSKniDx8zsI+mDS+8aUuBCCCKQkjEBfrJkGXQiEVH3RI3zTc
jtozjXHTnH4n6mq8eXjxXeFQ7IUFUZFMDxzh4C2DFbxejC10sTUnEjaRjilXv1Z5lcw6yMpbsgfh
Z55mQDuFFff94FL2kAy0YmgCuPlB3C1AYkz7wIsSEAd0dAI4ftlYJu2XglU/xwAzEtr38Mlgtyen
g86YJE8Kd/KhMREdA0iLCvY4AWgSsC6LPRF+WLQrO5I2sOSLE+klYQIdzDom8l+MsFz259RpIccz
P7DZHcIX/Vw4CXexyZGbANTGGlgZ1Aeo5DBfyThRRk5yIoqGUQgb+nnAH1vT8JvRsZyTgLXT+JEx
wXdHbilw82yMW645RgTwx6MZUBa2wAK/oDJDdHnFAgnknuVDdh6sCreaqwHuuveG7xs+y4IGULqy
LFD/kEEKuBouLW3pppppf/QuQDrh4Uh2Jtn6ZbTD4XdnwqrkloJqhxPbLJh+7xlcs8/JzO8zh/VE
xfbFdBnzQo1jOFM0t4KtLMA1kMIUmfxHypJD0N8zQHBGuwHDi3YJxQajXjzpre3a1NTrSZ3aQYaT
rndo0UmSWgvzw+mwc6Xb+sAGg+k2/ACeKGIWtRlandJ8O8SPfwzKKg5DnaF6zbjbP4FcmUUu8SWI
HC0Kpk3nGUgF+imIk77eB8VRhb6cHq7UNate6VbRvj4Vlt7DPYsffwYV5pps2eIvfhdlWS6YrYCI
ofOzB7uQnWJJcwdF+vpjrwHd7TvP3Hr6u+iHCCqvykEaOjpTGi4lDqmjT1dNOjkBDI50ql3CvceM
k45vA6DPpNdEGqxXN0iQmPsYvITDI5JMDzQ70edEWpDDAMs63Mjz4UVYERcARli08yWqp7gwNRaw
09qfxVCXGk7/iz5n4ZQS14XM3uoNhjKDs+oZXP1tdQRhTYXVsPGif5kK5N/wUtI3bbAzW+06WgGO
pcbhw8QUPzpi6Diye4F4EG0TJqw9t5Zi3uq5Ru+/H65h74VgVMMahc2YZ41CnYndGnr7TOw9vMzf
CFoezHqLbWvSc+G1Psfmm5aYgsdMrC8hvNjxN6wBYEQwcZqnswA/uPaAGvL3nTIO4emWdryzuN5M
VB0pPDuu4UkLqgiEFxo9dfHhT5NOLCyK5cduL/myebK9BGLPQsIWN95OIMZhTah7P4bq+gMNAj4T
SPIaNpDiH7qdr3441Kh1+OJYpvTbmPdYuTacOm94AckOs/lFwS+pjdkbJRSXq+H1t8aIS8vTmA0D
bppGurr3Qdr6rs74EU3MXt3/JgUrtBWJ0tPmxLOP8BCXPNDRPRUr4D0EByzzGXnD158l9+KIr7mi
LuUXVtfpLWEsFNwJKff4Mqjb+wRlyslVzkXOOIZFISnVINkEaJLgZpAS8RUg53G8FbOmAUNOwmkM
XNt70WZvzHK9JX+ytb8mDZC04wsihJwcEV4JRs1Az5ZkxNukWFlcH2jESEuyRrhXlVniAt3Cks72
yP2h8eEfNbN/tBVbOHBTbX8Y+5SJ5Eo8TxzExQRW0Kla0ibMla0/iW7qmm08w0hOMY5JaBNkBBkM
Gh/Vi2uRoEos3OytVACqRGlshd3XVdkI8drT327fPAk9A2v5PeS7jvhMcYLueO7P6EixUUDKjUXD
2yiXnxMZg2c7h75iQZK1qSE9BDRvnMM+WBtEsjiiwN3MdFCMMlbbHr2gG6Q2o21KndH49jZZRjvF
6ovaJqTzHde0myM+E/h5cBIz1t1sCcfAxzdDM3MHRyieVt9A8+A5nz2dYnYXmSodRKuLDfHF/Aks
IMy5BWvBaeQMNjKMAB0QCYoKsI3REjDokpAfW9h1J57OAkirydB35PzgtvQ7JqZTTID8bQevVbUJ
KzpSOmDpJYqvxjGO70td5U7I/GjytRAqcPXQNQEcZLHB/xVflIjLZCmx49aprozCvhXrC1coAhUF
WQkYjiPuB8A/D4CnVNRUEqfSqrhwP2Noc0cI2m3P8dkg7OJXc5QDPLleHzdAR6SxLBpd+mk3feuk
5zsk7JUAC1kBOSfSbISOCRWHqcLIUbDd+/yTaJoRIwjw2F8EDINN6IrKuAT7532gZidb1lQgJklA
gk6EcIGkdWxFSHkoCiRgWa2ZOiodNYU+dDvW80O0HOgxvn80gToMGETeU8ImtkMCt5/I3VdIJ0iQ
d71DtAjX5Z3EScyURn2HNvEMCiN1c5eZh0g+Lx8IH0E92XGh2dgRG5pzcT4UxgoUbj4IfwvFi327
K7vCrpesSKHFYk4FRt7y5yPRvvDv8XrAgImMITMngdl5utR2xBMwrl0BwXOQ16Dt7f8uSG8GjAW6
JT5fAiZjFCm5QUsNhZd5ADxPTJFjcOcUOClVhUAdi8r8yaNvvsFUDA0A4hgpRcSTLAVczwm27w/N
qsGSbKv3PxOsBA3oVLgGo65fAPnM6Ssxsg2ND6fCTjKi04API1/1B+YbKp5sxvv0+TG1NUE6FtAL
9DKgpRi7pjN/xWWK3AmGLiO8Y00pCDmc114xOtoACNjxdsBUTrWxHrw4RwWgW8KGAbhZPAXAONyZ
C3XaUE0GW5RS7PhofSUndTkyCcAEt96nTCGmuNTaVnjbKlnOUw2m9DSckwtAgExwFFfDKQayD2jv
4iL29HJ+wF22ru983vV+uGl1zI8Vod3KFszahkazx1jW7uiPDoGUosgNF1xLHxafAxMY3ULhPiLQ
xsv4cRhsDcZoipoLwsebsvR3ea+OG13KtXfihF6HpEXI8w+Ym9IdHYiHEQiC+PKc4PvgYga4Tuap
i+TkPtpWq8HtX8A5acJw0xlZ/zC+JvgMEK7MlJ0cWvz5oJiBh6JuWmZIKbyjDu2tXH83jUKSxxAk
ByIk5hfpzb/X7DYXw8vw73uPttUtmelrka4cTyY1EtIKf5y47Rpp3c5fpS76sCa1GZNO6l7tXg9w
MNANVA0aeb5VddfdEP+DhdCJhR4BhEgFS4bep4L0YN1mI0nrj2xUjmy+AMvdP+t2QXV/p48jaueD
EoMmXjdV+Bo8BNAHpvyf77mwgglZiahFuOB52M3RnqdyRAuHz1c2Ca+w2wnStxucxI2wUS2FieOT
Dr5A0HHXnJKNJi+0TEnIBoIqiIWPyUWxay/wmE3/KDLunoA+6Gfo4SassLFIq4IubtPT6bipQb0s
yddKAPedIKqx8ki5TrnNLVwYE5DKz3hdHcHksokCninpJvMf4jG/3jjfdoi6OHIy8zeNKEjitYpG
ngMEpQHizQY5ABewchys8tRkoE/zXey6GSrKCaMS2qyCi+zNL9/2X2lASBARhkuS7lchQrD3K+vG
X5fST7IJFO2RnWlkvdnh/1WP7jFi27zv8VDZmkHZXCKDg+ZCZPKDk/NK34E6jqfw/l5/96EA2Rwc
/KbwJ7woQwwIzFPIiQNBaAzZYSNngbJHMSqhB0SF1YOYrHDEOo5ymG5mwdBBxPTP0culNYSKpRq/
bcGAxFU7s3TX2hy1WwjzZDV4KA8SHGT+q+Fdl6ffkR3wGRKdQoQQh8a83iB9QlLTvQY5eQfMr+oF
83HvbaALZLxHBW6mi/7Osbpf30A5jTO4QXmi8c+YS6kLBlroZOUFVWnZI6W7U3ipVswqdawsi+wP
9QOLMB/cnbZCAxlNaaWph1fFo7FVionjR2XLQ0IiFpTezfGZUsNBvoEo+abilH7TH5J3FKkUfBWF
t26L6JShLJD1YIZrcR7vsz05QMiYmYiEKzr4oDK4foExbN+7lltQs8u61zl+N8Dz9tU2n3HHMMCG
+bmVqSl7PeHgSWNBttGFHIJFTZFZAvcvFK7n+FYQszwt3mZamdmB1ChmPUxTQFMFlBQk5jhI4nju
KNhoQpEA8itLgMGzC6oIgDLVje0jQ/NJ7aL5fH0Ov3VyI87oWt6JkUjYIlDzMu/oFcXR3GOn2uL9
Gtwkh5A/luU9jffH20Wvs2S2sOY3R1pXT7slZvJsjq8Ko1qFJCOy+qinxMpIPIp2VFjWz8RSBGCy
IBBYuYTwGHvyDBcWmwTEs/kyYagJDMcYsXEkTKGc+DOAYNQGteX+A4069RgX0qadI+Z0IF+AzccT
O5W5aAmYXoJxQ9HwI8WLv/5KFiE/FW8txFio9dXz5/LoZK60KV0g24vu0eOr2WQB44PqAppNduC4
IJ9OUNkclUuP3xaIUuy7eCYilECRAzf9IfD4DGHvewQD8IcxhLM0aiWeJx2sPbPA5fAQHMP7h6lv
COkePcyBshJ2NsUm+/uAQoqEH86w0pUuw4V0GU1vge0f48BmEtE3fH/NpfRxG/SEu77mBBRPNNk+
vBGdA0hDpz3pIcuf+T+6M7kbH9j5lAN/AMonpKV0uJNkm+A2g8pxi6konAdvS7uiAx3sY7fsfzZI
xZzR5JKTnABt2QSLfB6xBlHdb2xSNm2Agu1ZCrbGYJNQSbgZfXBIm5tiDFfWb/Rw3tjPENSO5rzp
5LzxqDBmZVCPsQzwtzgesIz/Q/WlzXgAqU4AE65+WxazQ54cUl/KzkJ3qrLTv1a+NRDNr2YqzHs3
oWILjDhkc5BPHK02hScK4/QcBtMiRKZl1t10hOhXA0TtW/Va4dZFu0dzgd3AYXoJGAnINZaKnpvX
l7CVwHuOz50ETj72GUN6r3VGf6SnsP4Nlr5vRKGZZTO/c2LVacS5em9qZqzcJUxFh5jtiFfWbVl1
dNgqA+RpNqN2rHjM8Mu/UDAVyU59Y4i8ifGVPP4dUqpQBA3ID4peGBtMPv2fiAtQEVFSoaCrOQbA
2d6SpUb1XlqBAiICHlvVA7o5WBF1cZRICJuIts/HCnUK2UGMKyMnuY6e6K+yXsaAOQA3LeflmhdQ
myT8JkgCQzONiFkQxV7AinR4Ndh7iHmO0QJ4PXEr5E+57G8EvJIJO17rzTyGl4OE7HbGnSOlBpW7
HgN6sFlemfy1DclWh26dY/3oXXyfW0fOOiFcLMytFiSOgENzLMsOoTsR+yC6HzoR4oLmmO+G5FdS
QUkmnrZOXuj5o4Mv7WNGLp++Z9fXZKN1LKDPNQrV4rf53Jq32SwgNt9xWL3ZY1Bd/flngU5KfzAa
cdXSxB4GTFQL2PMYJdLgm4fiDKujamXsRrBB7L4nAhtKJ8d8hko6stVkrumGfOUi4dfI5Ckmnve9
hkhZWEI3FRkF1mak03oxTU026ZvR//hD+huz1bOg7+NoMuDsQUzGb/J6+3aHBy1gijxueOYJStCs
Kl7G7awb2R+ei2AigViati0eMyMlk7ZhaPa7fvMT4UYC6mWe2Obhac6XYOSOlyI3F11/XRgqG/GM
D7o4DGojQlHtMGxTCE4iQLRALWmWrzyxZVB2HWo6LHteO28bc8CmggXb+APzO6ai7oWe9SqfNOCM
ihMGDKpBhOqRWf11gJ1UA7Hk96qUlnZEWQnk3OYnZM6vjUH3rLx1B+zFZRXxRa93EcB+0i8+c6k3
vCm4TmZvvlqOYFTa7Twk40vG5jn97PTUwBwaP5mJp2uMh7MQtcwzInSQmTaU2mzVnRvfLM6/xEoO
Iy41CWhO6ortuNsnGwkc34ulEKdDcR7RSrKNWqBQheo7524BBfEiwiQ6xBNclZUMlVc1CBejYiwm
wg+5ojTWrj5TmsbsHhw2Ih5ZLgz5VJ/4o8LTF2HRSTl/s5XsCFCNznnljGIuSufzajYcutQNvtmn
FBXnQF68I+gXxzowBoIp0rY+q+8sa/mFmKjXR0noJx2oWj1wRK9cdzyYANKsHM47cEikNHhWycQa
8fqOKpefix0Xfz+7qnPsfu4xq1kmMXfMGbHbXCLSKDL2+tlqRJxB3SvoQPr50444lCFgufg6nEuL
zu5jYXA3LwIXRuZaPQaXUa9mMvOD+OKI5Tb6nlI+oN9JOrOClB4yYmDyYGbaNp16e4BRK5JYlxWS
pPKYbcVltlLIHeCT/95UKMISkjPhr1zGE+mszqQJPx3VxScwLPEEY2xd3pp1pBjxTbbq42eHPLd/
U6IJ2nglstnsDdlbHurJkLrS5H+ac3roFu1tsMie7yNT5N/ZvwUn+e/9RMjxPeoX2o7swfbGbYdA
isbeXHh9TsNDs+H80rfZtph+QSYBg17GTKxc/1U/vGu/Pz/3Zd6WqX3Ok52P5WYcovT4o28Dv29l
56FK6Cl5hxvac17QD39fR5aCVkzbZtooE16BXgz/GVdMdgiuYrh2ZQWnnd5M1i45FlEKq15dj03c
0N4Gov70AN0hvYd0XqLVXgr6Fdb72/r8e1TMPn1erT8RbzXvAC8c/1XcaEM08oOd3EyTbFJA7aMU
j4yG5pUe5annC+09jXQeYjMChg2bLrFzOGnC+kd8STlReCV+RiXcRvoxyS6ErekD5DG3Ub4NhFmt
mSHzWjad2Wk0nDRi78+5e/uBjYlCw1AwtL/wVLqxELkKqTlQVzuDoiDXx0Shof4/CMfk0N4wdzeM
XSiXJHPICDSadYJNmkpg/BBScIAzq//aPpMc6aBG+7A++tpEJEriN8XRUVx8zcJI6cFXx2Z9y+Wx
BJfkhZOJp5u6iFKR3QNeJPwph84DEzeVo9mbNwVuIwUX6WNNsGgGc2Y4A7vjMQuwtLMXpKPgpxk5
Oo1NZgwhk4ZO9OmttlK5Cn47dqwoPejdcFR4JS+lzj6tQaVkeFzTvvGTehYk09/RMeBdTK3ATTQe
N6Q6KjnAtDu3wu0FFof20vTSdx99zZYWkCVHyk7HG5lxfOcakkQDV0TzHmfb4OLNf6Ba309xU3RG
vyCNzcE2uKn7bivuY0YUw6W8fy+EOSUAuhyIhHtEi8nLPxXYPMINS5bhtSJgGXFJzvBQjG3ylHM2
4VCtuXokk561OSFIlM+MydPT79w+pCsa3APLO3YirAuSO90r/neE4ffc7QVWc/WP6fsaF0NudTtl
xfDT/5kyLkoPvY6y+j7Am67QjD5IuTwn8NX+vUOJMTypfco20r6bsC9JJo0X9w+hZjQDStUjEr4Q
gxivNEeSMy/5bvSiRxEfZWEhimztnvXQmLg/+QRQnZ3RTC5rJj4wunce3dv8/WgPumSWaxUQU2PV
TL7Is9N5eW/FTnkWTHw8EzHOVD3TDfNmq/o4y5dINN8H9tvh20SVWZDeccjB4uljXmfp22/rfGjM
yAdJckBXJzsy3FdpmndmrWA5paW5fzVr+AVYZoQ6Pw1djo5rXBjq4yhhEIBucNhAU/FLJ6CY+Kir
rHO0CGGdfBwly7g7hNcIoTA+PFJg22n9m315ho/6cJWzXRlmk4yjgeEswUzxtCKEBiQPG0P1pFaL
mjuKc0QarPRqlybXJjF0Tv98442m/ncr/yaf/yLszJYURcMt+kREyCDDLaACMijO3hipmQqiCCqI
Pv1Zf/XF6VOnoiu6OivLNB0Q/uH79l5bHhG+ZVxHHT2O20TR0voz+dz3FflKZrKTQwVtO10mQmqM
acu7yoYahb7G26Gid43StT4sDYkr5HNmkQhXc0Os/PbjG2xeEPBAbqYOUQtnXDVgTc3VaBGI91P2
7GdFhXZgNoO670hfxuIluyRphucvJhLVcDOioZpNgY9xQXDogpwLSNa9mfrGReIWSJgNR+SOmnOW
5N30sVEZNsWPUDxJU0R5HVhyii7MZc28/RVryeCXPH/K6W5cJxfwDvQGkS+dEBU4T67SrYliqWVN
y1oJ16Ij/hB/wbjHiuvqvBTbPFjUU6jWru9QqRkZ5+clgxirgYyIRPdEFiAb6+lz9Erusb5mHXhD
Xwpa6xndEtZg96lU231NWIzui9tMoVa8BNR4hW4O+TBCQDhmecHERoolLXROmp3iNrmrsQ6izFe4
b7/72DrFlK/dGiccaUCEyuEhlInaIqoyWz4gSNKnEAlUxYEQFoKsTAwP+JE+Q6Iy2S7xoDmrfWSN
QAIF6r1g/vc0An118aYbFbHRwCSm7VcpZ8ZNrelI6AgOHTGMH2eHToNEy5RMAe8FbGlcBlXMstlk
r3JymMQKhn9czgbvFKUu4jicpvOOQ0EHNQIcUTu1wkKh1hyiOVV5xOzBp9ZgkMJWkt0xQNu7qyNH
9+C0UQFRTNDxvBrndHcbiis0auEfahtFcMRZRF9dluqsjrf6rJifNu/wg1ewZn3aoHGzOY2IAlWg
EnNeoEytUo6ARI7clbKszzTTXYFvDBTj64V8NyfGnr2EA2mHU8nYXi9DDipTknWKGsPrHVi5aQeW
w9r6KQ2kx5Czpjdm/Kabx9pqQ1f3XQ361KDQlTWMoCzQnfyF+ZZa0rJnjSQl+OcDrdL+0aB8JlGZ
cvu8v+fgcl9eiCbMBvdyxGL4AocGLfrxzOU13qXgR5qZQuT79LrRCyeHQkydFuQmXg+6ikk9Mff3
18DgboXTX17SxxO1p9sWrgHH+e7ANMFbciVL8b40vXcYa2M6bMrH7sXmojxQTv65911OrvPFf+LI
orYc8OkiJckMGx7OM35M2ELVm17hcI4XExb+92UHjL38KkHU9rA9cF5/t5uH11uB6zr/BT2hCvLP
b+Z1vddTVEPu9y1N0X7DAezMLN+d6+a60Eevr0xzmqW2/IgaUZlQZ23tCa2tpRyLsSRVCV2rycGo
v8u0Hj5EU+9a+h+gRq45+G8fjPIHIoQOIs2ARtE3Tdn63QXT32XS86Jgo7VV++4a9tXesrudDecg
r0YHOxw8a2fg9eyZN3X/AgNThBX894OiQH+0DF3D02/9xuPQ289Dft804eiPtsPhblOZFP66sY/7
acL5T3oBiwXwnjPELGw2/2IC+mXx+a/nFyyrf9nLslJ9PIwnz8+qZYl7wSCKh3QX3UlILryPEWaR
FucMNoM2Vpc9tx56symE1GW+HCvR9GVPC6xJHiD///5QNEEy+K/X9RvpIC+tk6KXO3UhPpJ2GEWF
JwgQN3tNW9qW7+52CLsMbXDkj7L9QZ6uBiGOzsEiP9txzOQROM5sehl9/9U3pfwBwqArnMm61bcM
pWf8hhy8tkpPzSy1XGApgIbp9JCP2/hgnJP902xopIUbqK52sJi99tPp39CC/T+Ytv799L8TVPJM
vj/1kwzMZ7ZePyl7t5qzV90cbFAB6Z5CFBVpG4FaNUhpDDKYpIQqrs7xJhsHbSTrpIx8Fndneh54
7C4uTvFxj5J7PM2cnn1kn+b85RzX/niB/e8BM39Dgn3OmVLtVPm9gOilbC3v7qoEOaIau4RCtPw5
YFvlECad/dM6lLJY4FERvRBX1DrkNPenanRdQ4vAx17T/9YoIRch2YCJoBlh+lvV3mnf9P42Xv3x
FPzXy/7t0vycJKmtDD5nzrXcZpm4BXE5uCePxcn2WSrdxz8UY216SjZUZDueBUeB1X6xKNqfGKb6
7l/om/qfRtB/nXnmbxer8mgMBjI+eoThNl343MbSpROlzNa3cuc+rU17K9/srTLw5/6ELhcVNYyv
cQcP5er8HPqDCY0s2NFsg9zZPQh6qxmr2p8p8tEZVzN7l4tzEjbXHIkNG6foL29Blv/gZ/0/p+9v
F3Z5fyvNp1Dfi90CsDraFtOVY3ZgURsQwu1QT1SpaWGP2Z9N+gwgXGh00++ZoU2mPnlboA9iIGCm
nBmcQkrUMHsC9D6tlBG7J9YKI77gNbfsFPX3sWJfeaEtdd5Xe8i0kxrRE8662KAQye6DDVMGfWyG
EuVEoRUNxhb9S2XZ7YFdyGnJKTryUyQG0RlaBFGwdPdpBUhDykLZF0kmIaAykk2/qJlnTNEfB1WC
yb5h+Ah3cMqIXa7gh5ETjdwL1xTuCmGpeDnI3pACZ6eA/RWScbafbEY+zV8mtz9ZPP/P4f5t0tXy
p6XvKk6Z99RFcZk59zDiUnswWN0c/0efX8iuYXDgRdonZ8Grw8OTu9Pd4G+f/N8up9+gKBdTv0i6
elMXRLrMQU9evTRnsCTwZmgO2dL85fJVxMXw/2YQsLm9ft+Qe2r/t3cu5Se11y+4fG+DNT7wgMx0
wbdMUzk9PAFtYn2BuvrypvDA/uba/vOI97/P/dt71cvybVknnhtXqV3OkagNE0QA6Q+EK1o/9qob
BPDE7GMZjXcDzicUef89gcLk/cv7Fz//18xed3n+rK95sVDvAw0hEiTG8luVXZ20ddPXiXViD0Od
jN0Tyc8GMja6ejmVfRLfllY5bxAhyyPKEp/3UCGPohrXtHoyJFKjchf0P5OdPD3fXeU9uEDxb22J
pDVpYLJ9gikBnUOFMJvQO8TaCpmk9SREVTenB+ueBDOIq42LWQl9ZuG84TadQr5HqmahqAdLsXN7
FhrkgYT5lJ0DUcxcfUjjaWkQv0GWQUNrSLB9LVIGiJgjdu45KAn7/IXFE9tdWpdP0kHrCfufjgqe
qFThuutAT7TDz6qPhm8qPTB0uHrrW81EaodA3GT4Tw4NOXlPz0RaFYTaIApFeKaDEyrYwXd2N4eo
qTplOeq/gT7guhTbLy757IiObV6zPxo2B+UbOQGVMfpJlD0JYjKdSwxXJH5C/lrjMscp8N0u+N32
5Ri0XBJlW/fsbqsJF2xAuXf3bQ2sqF2Sgko9nguEN/V9Rj/Ysjt7aSOzw4zzrMK7OThBjWNXD8G8
HUilU748KN7zNxYQVEFU2mWnIu2yDtntWK+NdPJkhe4YGV6m6n0i6q9E/oKpSVDYydHlh7sBA/Yf
PRuxvhTs6E+SFx69FFG7smiXwMKqUCFS8kkoJZzx4pJvgHeDHg+BqYedGhJUTPrS3S/1tf4EITGs
dEopjpaFFDduDxoOo0s377qgeafP3l+Gmv7fLv3fGG+7Z8dI08+1ReRuW3+7jvDMqfa6dbcUKMT5
6Xdi9k5ugU8hJhumpvtJV50T9ojao3LgKJCIF5ntdKMFISelg5iGhEgb6Pq4+ctYIf9xOQm51TBA
eun/j4hX3bqLpiulutAizIZbeZg5c/92YKogcC847v4yIyh/Wj8CpGah0IPjrVu/jQtsdrJrpvN8
Iqzm6iE7quXha0KPwTy8/cuCFognY6tgWALm8ERQo//tJfzpLf/7Jfz2+Txb+W1IV4U0HRe9pf0Z
bh/OEJT5eDd/AhAXXLZwx4JqJrnfBjOT+99jo/63Q/DbCv7yzD+NpjMp9kY3VGHb5zfayoudSDbx
L/OOeNE5zeYv0gzIDETHAcgF5cPk8ImpqCfhZpdslGEQ3J3ZacgWiCuYOZ2JMymdz8nBfHCezm47
V6QYHKfTv7x69U8D+/8ePaP32361LHK5Xz6U3mLsvgnhRuRSk66CHOSFao+lDrYq/7GtERYpm+LC
GloYpJBT9lS76wYZFWib/q7XLbR8KIy0ykLUPDZSGT6C/z7Q5p/m/H6vB7+eTAF2uOLn/5qDDO3y
epe9+3XxWEL9xnPYBPJGx13xbBxMrB8axtgnboDqSBiDUEe/bvFgbVePcmBiobo8+SK0nFa8B97q
MUKxPDLGNKYbQmCIAjT3eL4i2QOBMkUa5mHq2bxCMpMR/RPX2Dso5DS3BDjtIsN9z+H5FDbw92BH
Hl0ZPBfEU63qYUY8J7nIMQs/CUUfAcvefx8HWdWNP63d/3Uofq3t/30o1PdLvmXKbUG8skMaIBlf
1rAdP4Zwmd3SLRBrKliSWJw9BuidEdGY0R0FI/oXj0hsQvGgg5JeiU4RjF9HBpQWGF4RaTLy29NC
6NyIPB3CogF6ZhGU1oyq5Dkjip1UmOuUJqN7W5CZhlbO/4SPWFky3evH1xIoA6k6x/fRsOz7L2JD
c3wJsAv/4A/f3J6heujeQ3zQULWO6uEM9fbwOmIK7h/UA6pz0jSq76syfSKa4w8OM9bhwe4+bNi2
0/M++43h1mcfYsKFxgSGni/rRKH/s+YWEsHuLgQnIimXveugW9O+oFiPu5U7iHYAhp1f9/+s8y9K
FLfldclDXDhlZvT7sOgtC/HbLWEM4tFuy4fhcr9uzSPfWNtfl7QorNkuIoy3O7TrN9apdbuGLC3+
opd4Mh2gAsA+c4O1j0wGjRTyN7EOuCNnGfq0BHi+MXse5KQ/MxfKVE6eh6ZPL0aGBqETMVutsxDG
ww3eiIYDKQdDE2yQZBHhHgi80ps8ogthZZh5kYKRQ8n5LvtmwOqJ8MqKEgemHAeeFcA6MD3kFYq+
7dt7EBJXinzj6bTEf/h0gUCTM/n2CIcC0yQTsMnyjnhBc8D7uQ2mVO9IvBEAVcQZDN1EI1LOPgcF
2vH+aLdvSc/C9L0g8nn8XMCjCZj/yfkqp0+S4B57FebSKb3G9deZdLxHDBPNlURCN6v0gtAfeBgx
XoKY9dPqRr3BnMDVE645zkrkjCNsb0Dt8RshFesnJqc1ICykKIKQy9EjG5OMwBGmGTpjQ6H8UUhH
r1EdByKa9rEinXKoRQp4l1NM/B5p0yJCjajDCU0n5PaP0TUl0zW+pjkZccYM2ExqhehH9xK527c9
FoFU3RAsBMWZeKMpIoeB4poI0QlTtZHGRycyXMQxoHEvYBuEP2HnJeAJQBA2vILutg5s0iTekrxP
8oKIL0poCKyyKeE9M0Jfh0oI0iMsY5XoIpOIcBIYffGV5hQBBk1S+BqZVdRayGk9E7t+HnWjEqsZ
+vaAYEyCgErywR9jLEdo/000CZdfSWssuEg/J5RxpjCJtHwe1c8pISZy/IjqqE9kr+FfYQhxH4Lc
G09gea7ed0v0HifFpKRMyMgGeuExlijJPQnUu/jENYoAMEKNS8KotFHlN+nL2REM9hgT++ecOTly
rEwSIo/dVqcg0xyziYF95iKo/2OkrRPMNqGy7EBmmdMcSLZIeyLUOtDZTEsI7PtgEi+gb4ibc1nd
c9jEGyE1bFWSoIvQgbcClCp5jF/7C8Fk58V1aAUC8WLNOA9ExhnKeoKdwZJZkzvxqBbKBTwkv8LI
+TAGWsDHxhlzHj35BQK3ygmwyQGyQfs5MslYL+He1WM6myTSYTkCQtOhOjVHgIsQBfImoRGgDvfR
F4J+MlKL6skORWqFQZ+aO/7DyqdTiyWCkoqjBU0E0Sf4rKUkTxl1BywCienlRYnQBhLLmnE3zLEG
IukiAelE/mxDxt4dL14Rd2HFq7sFIvnwxKeEMpZMbd4GuXOKp3NGvGD8VL64XsqNNlDx+gxwFZI8
SbSOB1bBgt768SHnBQbSe+ReUmphond1MtVPLE7JRENPSkIi4WRcbfE1aL0baNeS3xNoxoxkdYIh
Ix7Wk7n6LI4IX2ckZ8fy+gQ2T9B1NCTS2yuObDHs5TEO/pAXI7gjBKsxWjsabwk8FTGQZiCHj+15
ciXmm6br8I6rC8modyIt7EM0loZjnQf6wHathyUgAnx4nDiPr11wGt8nWCjHt+mLSekdqUOD48Fx
Cwuv8PqhNSy8e0K+IwCGXXAnA7JCylsNTcK+zu4TCpLBkUbAOqwQsiK/EzPfL+n+dVDODSqHmDG+
YCbxkqthQ/LQcyylGT7cbF6FWXgPhaAXYVvAnk688pa5sJgaw1fMU8b5OCf8E4o+T/KKAPCPqhlw
uFEXo+XgQF7JKT0JQwQN8YA+731y8vAwPfF+bcUHi/EEOkybXCbNUr1j3cm+izRPqQrDeZrTEMcl
mWrHC0dDOnTkHHBTLWYkaYa7CRnS168ZjhEU6znGyhsZCdwhm/OXmOpwXImJL8PQpLjn+fk0EogY
7irNCDgQ82qBx8s7UQwFk4769Z9ffBw/63pJ31vcG3zhbnqeG4fz/JTyDyy3IrvLOuDLFHc/z8FV
sYFLT6nCxZ9Nmo9zmeP/mzdX9zz557YHI3+evjEwZnOVDLJ72CxxFxypnzVHC5fSWpvuwJ30E9Ri
azNSZRueEPXeHFkuNrW+TWbYaYn5845tGbe5FSopV3Ox12K9B0RKnRR7bKQxYKCJ+F8M5+BkUkyQ
sToxEeqGBTd8NkpshXBacKnNTRXKUblGKrDhthjeTMZYePk5RwQ2b35FvRGvoxNdmlH8PpNOfZuR
Zz1CgYX2olo0DLZkp0XPRc/TB2148QlV81+eNm4Zi+4YRRmcmWINRrUbuYzUFd0rUXEVlzsWWLID
yfYkSbAkURgGJb5IMW5qDDeC7Mukg9MX+hfu2gr4DCAxQjXR0zDcvECVPRggPp5MjYTzCyMTjUqh
ugiQqXgV4/ebFYMKa6+acElgMhNXIkY5Yh7PZAbjj+BC+GBZbpmkqtFnZoImy1NALExEHwyqFWgy
xYkYg8YsrMi4FAmXBlJpg+sLNyIX8mPUZ9QDNuMxlhBUiuAmEC/5NBaxsrgTOcVrrjlYzQcFbz+O
OML5KJaEHzc7kGpILPJ9RJWNzNGWZ1DRhRcRkio94LJm3Gh9xbmMLAzD2DmxwJymBZmFrHUDyfHr
QMWkAQUQZ52UMN/jUuUmHXeVGCwwYo4FrdoaA4ryxBq/ZspD6Z/UXj3GUESg53lBPBt8FzMqQzNA
PeiDDeNIi6WYgRmEe7Nr6Bjo0YXxmPWoz1ByBxMH427wCY1hnyEyZyhqGAHR6/P2i7ix6ZIMQHmB
0ITMKkCUjuKIWFlIyhi5GIhA+ykMMmRDeg8A3GPiYUlq7Q9z0ryJF3d7rF0Q5dolIfPXUQNVMY97
YtAcq7w94k9GPdZUMYp1gov7hFpT3Ap72JwYqBjGCz4iQl45UsgBGCTFdPDgqNAERGsguZ1bEFBK
44f0xUxAYcFIw7DT8Qfd/QdbiQ6jSTXsYNShd8XBhg806DnPkL7BAEMJp4cSkJDCzwibG52IjSF7
1waKnA/OnDVsKmkxcLwWfGJRs+ijme+nIt/LAwRAODyB4Py4G1OcG3b/CPCdHI8i+usQIT1UR3Uk
XHEpZbmBQCznpJ6eRviVvdNIOO8elH6vbgu6nsAP7z2hMBkXP+fZZYba/rEAXPWyP6smwuwyu2D2
UcdzvB3q2ABdjGmcjG4puc+fXAV0kCMk8URrYUYaXz2gR5zw9xDbaFxN6ricvL/EVxPmFyr2dTUH
2PpaqlDalp3iQj5dKiiR57cvTkBqnDWMAhpr9NTE1qh4DNW1grJqqa6b43tE9i2sLfzC0rcesT9g
jukm57B08+ltJMUdSy9MgjFz7dJkKQbEIbgQjIsfkNMIIVDYhRxkj5ftMmO72GoHZFfzE0yCpM6y
mfUKIsczVsEkXTPBiMxZKF0stSDXD16/ZvVyBptivIOgzhpiRj4wbxlo71qM8EwOGOcIZ6tCacZM
c11KJ5c/1qwQ+6V2XYj550qeBv9CFLYGQWUweNyO13+2YWJHxY+KJZLlnL9uR9Guux7vbAaBgsJt
YydkzHb0RWbcT2UTpPLv9kBwD7uk/uy0pKHS74Yt9YitRCE2gKJKayVBfqdBHizXnyTPnE8ijRVu
Vbb8HanzLunFkAGzIW6oVP2GkqLEStr/BjIxb9n7rKgG3Va3FdyVeo8067YHNkyNc3P5udQ2GaMr
ZHqXwBjVocipNjEEdxEakUGeKMRrvok1Z2B0OhijZ+8+0kTUbtTf3KMykCOge5N7ek2Qw6QNFUwk
xESWX0ayTzAKjbEFQaDfqFrHL5LM1DXboBD0WNpfVy2nRre+MwuBOILBLx8Aak1vX7dlvaxIoeKC
nr1GrS8WA3MNUOKsG5JywGqMWF06xO8RSSYI/eB99qano0RG7WU0e3gRDBS2dj2vZIxDaDdshyh5
2PyRSc96m3GLoZvMH9Jnz9MiuQTsAOKcrRsXO5ZJElUFZCAbvZn+igzqWF9g3ywIlogWeYUs+Vdi
+3X/kSZSWHFsOKvxivdnTUD++oyVtN8lBrs4CgexGTx9rPUl5DYEgr40QXTJxojQpFiElJLRPLb8
B/hZ0mVDAbEUUauXkQ40RnAnesGZjQthTIyxoPgH6vAaszBi6LnFd0i1FnsIdUwqAWP+nKtiWNCj
s2bmluI9ud4wWohPfe3F5yjyxXlaOJ+P0Fw3fon0CvPJpBYxqvucHVIFtd2ITfbKICAK4l7hRgeX
nxc6ZFCRG9ILeWiAFWx/mQdSVK2oaASLk9k9bIY5ymmyDpKTD8IVOKgeiUPIegQgaOUCu/AkvlOJ
yWSPFd6WWdTBJs1ZWjODECwAuiJ9T7ns+YzySI3PgAt2oZxq/lWgCZjw+bDBCjNJ1exYH+P+RHa7
lcy7LhkNMlbDuOQ4MPx7WMJFUBOKsr6MKWNcLLFnAyoogjNWMT7v8Wna994gdTkfj0KhudvihmPO
FO7CT3iNT1+iMnRL6E4zcN1gtxZs1vtskEqGJmC0A3jLCa6AqIXiUPJSMt/Y0Kf3gaDgispmNWEb
0CFwc1ohrx7QJ2mgfGDpJ+x8aGuTPDUOEsEGIAkQh9YxvdPPBqKWWEaCaDz2k130nOMZ8wWyrneE
uTplrPHruHdE3inwqLzQRwyFAOxrGUF34apRQ1YHrNvZK3j1jzxGwRXdApDYfGd4bUJ4CzbR01hd
Ycmd3rjHQ1BPfplzwI5XsyyhC1OSNiEz8TOlYtgLun013oWXFfYnDNNY6LBaSak+KfeGwLhg+k/5
pftKjc1QmbTj90YFTXzf9zFLfaY778O8T+eyEWnA7mRikUSxS7CqM5HxPE6MmD2UIpl76eHtV5r2
Ndyhvb8T7mJNfwn+sG5saBC7mq3NeLjw+sIErc3lGL8NoJG0umEvRdVfrbQNjhoNe3Xv6e7m/DBf
QJrbseWg1bZ57vnpfXVfoUbokRGAW1LnRkxqu4256XBe7em9oVtY8f31p9tj7CFnAG9xtxfIKyw8
u8l10e5bpH8U+1Fh/NQLYJpMLiuU1t1+t+HBxG+a7QANKBSPLT/G9c7jyiscPvk231LGzbfyygBV
sKJXJq8KcafHQl6RYPtYwObjA5phl30sii3/osa7aH74gZjnZaBvoAWY7sUjqjseI9/SCPyssOKC
T8sDDFrVTB2/Rk9KQK1fp+hzg+Irm0szdY3JG+j3k2HL4vt6JKgL98GT5Y1gVIH0HassfXBCumTA
eGKNlQfS4Mxldicrm7HsV3mAmgjrwhYaSufpzjsA7YGp+Ux5pyX/+8r4JPbGFVez7pMU7NBN1pyK
PWBn3+DiyWHry16BAbAOX+uCCGEuevfi5yTocq+9Iuh5KTCgiYByn8YWZcEmnOe2wnKQE3x6phDA
VDBS2FSxap7lEO00nOb194Pghop38kL0SbWNTTlLPupurDB0FjhYrCkY7NES8LC8QgZ5fGPSuuew
WWE5Wcfv+IarnH5mcp3iE9cn/QhbnlfOrsQDnhYsOSYvSOsedszgVxDypJ63rEf6YX+8m+zmp1E+
EHvnEpTIZ/ReX2JmTqoY0pABbqS417m86NgqUbYMyBeKmtBM3tTd81Dd9hI1uh1wxOA8u4xfm95E
TrM9p3mKHaBaIe2o9s1tCAvgvrfwOv5gGeXkpGnMTT0oCKkaz1E0+syaHCd5/6CeEmQz7gZJUeMX
9A1++X6KqXAgMUy+lgwwnjjbPuJMfCx+OTaN9MFycWwAka5C43BjJrulV0aQ27ZKquS1qJJ6S3Ui
IrSvGoqbHttX9Njekzdfq+Q23d2cN1En74iNCCBYqAP1tJvBxI2kVQ9z1rrHT5SFuEH8mvj/PhN+
UYQ3EVfthQYwwBUqQUv2TQcU6GCyr6y239G7sNtJifw+xdGPVVegdtvZi6yUD+NcM31HBbbmYow1
ec54GOrLYtzNGyoaIBWTJzwkh6dZ0S+5ETrPfBlRwBvUSxz+6SPFwjr/53HF45QbFe9/O5HDq4eM
np0d0y/u+ht+dmpLLJZf1HGvqTokcInTuqWTdOIRHozM2TcVjM2v7xjvGf+/eAdpn+3NpJr0vkqq
IhgWUyAzlBNaQQ15L6nngLz+UILNbYhngIpZDtFos9Z44kG6plLminu8hUfBAMuN/MBYWwcWVGKN
3vuSQ22pgjrowD4YHAZE6azt2RUyS2HimNxYfzVfoi55FWFI3mspStcNGShwZSGwZAmDUcB4E10p
6OXgtMqV4ufMaDCuxozqLBKkGLdPhPM52nkW1a+OjW/BLuPjGSm3kRVyEoh9Pi6eNz6NzsDHZNBB
Klbl1tXoOnGvyWf6Dt/+DR+sKFLTEr/Y8Ytp5/LVD15+jyrZeUqJe3hflFQmrA2lbv+DQYkwCqI5
/Wx6ZxZpv6q4mNy/wvILM9rlC6H6+eoKpdGyWdP612fZ8kpHY3sWf2mzyxEJxpcG6PYsVAi7NE9u
M2FxW6h9Bg/BMN/ok95mF9bMMPFu/uYSfJV8Kya3fqxMzG+D5hFcM+ZCFKALvgdysOKiuq9e2i8T
M3aH+wqiyMdllnnucSDnQ32D13O32W2YAU60GhmqiylDihjHGdPrRb79tYWrF7gKGHLi90bBAy2a
egsQKGcbxDKGU7bF+eKy55WFn7THHS57MyzHfY5NhgW8YBVmLcQtPbwJvDa19DKqDh+3eTk1+EDN
7QSf0HnuUT1aFI1jfW6GDxWAy+kHkqrpvogsEdQLpvC5HqrR49BLquNp/h5+nOcxxPEfGQvSNcVB
mj/6jjlX44YJn+PjIub4jD5ByTKyHlapFezW+aSYdMc3ETEFS/ml/usT+CC0F4+szXaK04/aylGj
Jxvf+BkUjGFRjTqVdLH3+vxlbPOwH60YF6dG1OT2da5n0F3z7x5a5y42PX1cT+gJTKUFTAa2xL0k
W95C06/2RpTFMl7wu8fhCdWBvramp7m0feInP81xa7IN40GlrUaBBiINtuVqqQDCZ4U+JPQEmZfm
NTAoVHYS8MEmtQ8KJzRG8siIauAvA2K1lARkiy+o+vL0FHYk3XwCc8a59lj3kvJoRFakrPWkHHce
3BYgOC+I/XmMBqZ2u/UZk8KypkpIREuYB+cEF2kiNuRQiZiaYTAtujFNheRG3lc+JT8+aWCFCd+/
aN72V4BFbYrgLFw5RbIZc6w1yyaANh9k2xBigT1o/fiiAORpEzW6jK+8qs/0cvx1VfSYcvoxbRlP
BWGbQwH4wTvHRoPSW0htxgd4tW6CN2WylwiMWWvg6d60PXYoLz6JPBP7UpPvSwlyh+jnZWF/Tj+F
LQSt/dNM3oCoZWvDfyhs1/i/QuvQ+v3xM3nEl0k/lEh57ByxtulWEkDWzUkZgh4YFyNJTXrgw0m4
wbRPsY7w1N7eUBY52DLoASQG1AvitioWz06rfnW0D08+K7U6p6vKgvYGgYiGAY4nzbu+BhUJL9ep
fB/JkmN20w9fWR+pI5AaeMKZ/jAmt9PuGcvm8NNM1H4E9V7TnR5i2dbG70N8zXWbp/L4jUB4oX13
kFH7K6BPEix6ddFUafYJzfMIuGsDJvM8+NQr7O4k11qqV7w27/5qlwUsJzSKWezWKTAWyx19zX4k
78ZY+HFf4L+9rTHJMplfMSnawpSMDeFCSHy5ajAgE4TBtjSRNtRDBxnW4X6gHbREWjRDomVxbSq+
QqgZvF54DPoMuoZCPYzQRA+a01jxzwSPWPYF+hnbiet7QBLdoG+r7G7lhE+ofA8Fxx8zXS/FuQcV
cALVEIbLa6BH0gxrWXtoBFSLGJITucg/cG7PcAFSBo4H/QMtuebjF3kWZ8Jj5gX1NDAA/Cn9tzrr
Sl9rBxb5OCiolEUBA6mN6t3yzBoZvK057d88Mnyzx+qOxgWUC1XbXnp5wvdL6vdc5zXozosgoA5z
jv2UUxOe42titkndRd15eDGiNzguzXuciOG+7K1pfwvXJS9s4LzWFkdx/+Nj9argmjUPFlHjrnEe
umsRl/aNH/ARP4n3Qj3Bo+ESvcQXM1AhteTBox5KmMGzUfeNR/+iLi74C88xo+guj603OayLX1lj
7/PoDS15fEGbCwcxn9TKzDDmUBJO2goJ3Y3NToVPnawJvydSxjYZ67Ni0AI1yLxXseRrtZvfilF3
gyng7+pFu5v3qrRXuH1LvMHqxaU96LGsldwXwwW9VN1p0X+XHDEXdGLxsett04oQNMwqOJesMwA9
wULoX31V/tLO8YnmRBMZ6LAxF1aBeRtWaOG0Vfdxb928JU+KmYnitTkFLFMT1vKEfiAEhEUXPbmc
KJ6zwqux7Kyv7Cfvo0pxsl546QTArIgUZIvG3KJ61I0k5twhIzPM6pv/PPnKNXqq4x5sZnJkELYD
6ax8vXIbkCCknuFWyB1sUEprv7GQMYCJRGLEZ+7JSLI++zBbvtgICTt4WweLFNmvCvDR1+5Q0RQ7
Wj9YfU5rcBZPgCqKZ03x270ZyXuTGnx/lsDY+aw/tSD3Ejz7DD+J8a0eDGQQh9ebPiFXCZJEAo5N
hd55A3B6cnoPdqmaWHANr0hh1xY+w6FQBU13j0Gb+89m+P5WrBTQGHmclJOFFPsMjf5o3nCMOj01
hR0jH0+mj8hZ+lGGOKAuJHChkgyM6PmTHwxEBj+S6Rbf52dIrQfVH5GBuIuPRnA5YlQ7cTgUNwse
oKRCJI2yGlwesCAu43b5PMpb/ZuzD7xZaAD2FBAArXVynJlf+JmRFGpJk6c1pQvhyPf76qgCUTt6
0PhphJx6qQOjZmdM/Xuqp0g4MHeJCrUad1P9HjystCD4EiQ4NbguBAxDVLXh8mbE7Elc209OCZAj
RyzpoCJchIUJh6CIyvQ6N6ZnYMDNDNtWy4n5/eQ0PL4POxB65zifNKGx7GDzIoq8OgX2Wo0hwcZp
dc1d7Fe7m90d77Ehlm5zc3UjLUhDgP/8wlvE4kCfYRLPvtCSn8d33SanTCIqzHRQVe4aB7DHTnVu
2BYb/POEUUHle+NtdZ6mMOXdceExvls2+N83Umew5xUBjvYV5SwG4AnXT73WZlAJUojYrsSOasVF
dNkD5eht2GexG5OZzvZsyMR6jQQDVLolSzpm5tPCoOe52m0Y7ZuRNMj2yjxbyShRek7rmeQIngga
t5nvup5dbIvtUIiOnnvzm0Ht20opqbQA3gnJEdgWRvXSqw9PmD+A6FIe85xc9rRk0NxdkjJmzFie
5iKDT0mMBZbIqY5DtB137KylqbYuJiyYteSdgDw8dkegNUBvZ8LXate4JPEGuNURuS8yfe0bFwFY
JCtla1nO+vAbHPznLH/FcpfsDHIOQBsK8aojb4EfoeA37c8Razz2VUy2BrVWsm0uAWs0DUvqyyXI
V0FGhczj6j4UuwaXwPX2y9HP/Ykrv7HPQbxIB+RyvB/B0nAzf/Bt/nMK3Dg7DipebQATiBJQMLeO
VTtkd/cpy6Oa5s/HOdP1/8DiJxDCwUKI3xJH6+4yBCXAA4CJKHX7feCDFwpcguGeA56alw1JAyul
/om7AWdIVg5AgVywVzbibHlZghDS+zUv41LgUXhPVc8vPw7+SM6WO0gWmsmcQtgjeaOYZcl3hEkB
Ghy4GFZG9E68aVS8CMPYumLrRpKAlGkrnKPbWnZ6hjA3EPRhiAD3PRWfKygiN4+eFDTbcfPD592y
xD/v2TdAun9Md8sMnzR7IIyyb8dEzEHkOoeFDGNcQjwbY4MwAcHMdtCZoQnDl/5aAuhhi0IsJNSC
j8DNU0cit2PJYoPMwxrquWxXL7ci7A2BKbbd48nn1CgyV97+D0lntp2oEoXhJ2ItBBW4FZF5Eucb
lpoo4oCiCPr0/VV6nT7pdHcSEap27eEfkMS8/ihMNRg1gogeseiVrMVjdueiP6aVXjf9fjg7xy/h
/Dxi8/Cj+UiXRP2IzUPNoS7vGddPu0X+LXtCI/eVoImI3SU3i7vDje4hLDKqCKU/VDrtBj2yewZ2
HTM0bakGVErXFEUDXhFFOlE3bZrp6QrkXFsW+IPs5J/XYITOx6se4R5pbJFkkIVmHg+KLKqhn7ED
vD/Ysb2IUHzVKZBjfUbfRFm3CWo4KW/+ukKNRf+p9iUEEySF0COoxqQRGjJ8PTDu2pTtflnSaUR6
6vFLx0/sVgAnNAhnzznWsGj3c9G8EupFYN/zwy15JaSZvRX6BIH2NO9rg01EoJvli+6nf7hzo6aD
nYqywIN32tLdgDCFftl7h1oJl0mY22m+vH8Q4pjIgwtHNEJCVKERXG2ozjnyxBAmBiJWXHbHmVhz
b0xSTAXpWZyWvkKH4jIkaI0hPPMJouasb8Sg+E4FWx8kg9AvNkYwi1HbIDIQFusDN05OCHSfGAkr
RCtiwhqZMCtH27BfuYMF2pl4z82r/bXlCXAreOpUv9wegPzfqFiAHv2mKE8BI0HbBR31O1SlhNqW
BtqukP9aVn/G3jolKMK4JeKguctnvR2GFZoIrtwVyK7sA8RDsQ36xQupD+5180qUOZ7An99q07uh
6zfc3llXC85zjBu67LHBf4JDm90yXLBOXgC0yhU6HkG3AvBBZ0q0So44ihCjR1jZzN6BtiTx/vrn
X7Q20g+eOCFtMLqs+HH/lPF9yUUgHiuA3+Winw2ikk7zj7qhYF2dZsqSO07/oYE01LCgLU0IiFvd
3XyxHA3zxtY3EEwQCpadJrQqqXSS84YeQX9OQTSVf2XceOmPbjgXqjlvN5ZDMDR0naVd/2zx6v1E
uYsHoP+oONpuaxlxiAY5F7OjOc9aYXNyu3JSCSEOA7uKxfP5QUqLJVojy7gqeeY9sSVKFjRdth1H
H0sBYbEmPpI0bmpq9Ud2/eH0fc6U3fmH8eAr/Zrn2Ss1iDozI+QAOMWDtQHVfIa1h8LzTuVNwwFF
JBNePeXvc0mGvcsj2A+D3x5+sHezR7GFAq/hvGgzw7hQ3OHL6QxTznEzH7VPdKpIaO0riujM9Ijk
hhCZIi0gF0TOil+oQt3AC/yxKd464hpYmY17fyyJx3PMWZAThmkVk/VenAZeJJ8Qqt8iq+j9faVO
VO6b3Qbqfverel9PWcFdiEQIgsjD1aFYiNYA6Jy+yEL5VfKCnE4TJHiQkYCnhkwDZP58VPXN43PM
OfcaQuEIb18Lur96aA3sNkyOAZFx5VGrBrc8kho6tXV6qw4SNlly2CvCqvGuL6vf+VVhVSSm/d6Y
VcVDPdXj84xDkVDaQTj7ZaVwzPCULlJyxID2lkiwWAAlqEKWja9C7vCyGwSie2MfCdANa9BUchh1
E5jxN7LLwunuk0Lx2d360Wmfm9vQRsvUCC/7SsTPZvq8uC26tOjuGFEfiVDJwr7piLxLf3THENcY
AYpXn36Ro/ZjY/S3RYakTt77r0uxAFCJCQUTjcHk8kazYwQ9D1ARuvEE2h/6jL/vp38EnAqvnt4X
KmfAZqBKYiIB7JwUne+oxh9pJA9QyDZPnU1lhaLlQ+Imjzm0eA0UUT9zdccUBRnMN0KvwC3wyziS
aBI49DU/Xl2KKUzMwUD/nt6eeURWG18YtmgCfIZXIwZAP0ZqjL4Ihx3gKoGKH6lf8atYErq0DeZC
U1U2B2KuhL7ldXVdoay54oEck3tEKlN+LX2lHhqX8IBNTnICn08RQoZZxbd6zxdyAg5P1hc1fECs
aLRP+RQNd94OXt0vrIAlqKdWyRsHpotrETITj3EFtuo80V8mwnt9ShRD1DmfH+Km/HA5hcgXuUM1
+KqSQxuHBndygnjFe6N9T1ykb4Oq3q/oC/0a09uSv7L1WRkNgOOymBhMIppKoro64SSjps0EHezd
Kwjx3WhqjPhwBakJ958RKqiIKwzWzUbd0ZdhSvYrTl7uJS9PB/OFdRVdQ5juT5MH09shbn3dvpno
NlvwR/M787HjHCUOl1KFiMQpfNFQg8AEGYXTr3vPaPin96QVT+y7Y+RwTK+/g4ieIxJEx1Cd0rUl
7R2klD/W4+f801+1e+Z1c4Um2nsBHDSG1LWUft80M7jbe0gPKcffbcvjVDJyA2p/tM8WeWa5jzFb
ogUlzviDvPJuUqIUulmz4fg6EgXZFDGcJkbM1I61QkQlR0J7Clm312XMafVB2oPzlDcwU/ZyRh41
ZHZEExWafY4fDXMVJL1Zr7iLI5zGwBQyHDCcvDWRBMUZacmdeuPRx7gBpULGGtBeUhhV6q7tiPz6
7yvJDwBnMH4xBysBhrhAdEQubwDsJD+AgESBcwaUcCi8IdXgsn6g1rLVD9qq2PUzPRnSQdSoZouM
o7da9bZG+t7xKkUsL3Dq4RBYlWyNuTTnHaOkh1ro7PoLo9Rv5s1KyTiwvocubfdC5nTeREU+Kn5u
Ma0vlecHbQC81Z5bQrlHcYQmFbfs5d2WJ8v9ptWKM+dYidQDiT/uWrGQ95ctOUSxJUn4Iv52KHd0
p+SMk6kTu4Lyn8cm5Nhcnku97eb5pFhKEeUF6RvlGJmMPmmWEMgG6/uC9UsLDtmZiG9Bp4WHe9ti
WyRKEVKeRXmQ5khrclFvjdSM68O3hZBF2nRg/0i/zFpp/f+0v+Qy5ZJEkJjCY4RGKfQaufGckQuq
seHiNmsXnMT0zaW5snqsKC6/FNw0iWHYh80KWjRRgjf8oMtGsskBurj8fnZnHXWq76LYNqiz/KWf
3Lz3R7gzIXTzPXDkct+5vfxibd+2XLi850fr+ycybovh6kPUr6lp/rIyZY9SZ8Ryvq644Qqybvuv
x5mNYhE1D88QyCNFK97mS2XPOS9qYBSlaGUuKUr7mGRRr+6IGuVSS8GarTCpH8JSB94tZK6IoSbP
isBTLFnd0vYEVrofl8jRcZVD5wTct8LJpEOK6OWZmldsuYE05nl6egKXVfDLCQonatY80FIh3UDD
W/kxapN8rUq7WU5LmosHefM1I3Pg1Vazelvm22r2z7VET3PJmXdiflgDyBBS7WiqpUxAUrLxjmbl
C1gCiDOmVoZfZjUBaYpJdzyiNAUGFz/wAmjG65OpwklClyX8oour2Vp6tG/xE4Bm7VSzDkWEfvxc
DTP0MhfUmFe3WBAswopa+cZEQ51qm15UMNdhiUkbPeM+DlfV7DiTEdtjpkvdjDIQC4DQkcorCmc6
qk/V5OY3axKx1+4T3pFRGyEit8qzYkod+LY4vlmc9ZgbzbInthNQntxV7hCkZYAsfw+Q/cJ+Yo1U
hjiH2kYUKWR2HOfkzL0NpwjZ8ifZ939Y0bzYsx290c5Q0bcds9AZ5nCQULoR1Yk/Cj4FNBOACIAN
mDM1GjDZzE2WOUcP3prAGBj4oIZNmcGvFvw+NRa9qLGOnmo3ohGv0H9b9sUHJGZQ0w6lFc7K/I5p
3Y8UXec6XQNDQHy9/nJwICBUezm5HHRQGKew3jH1mD2SbsHu5X72s9vuHNCPzl5ed9BXXXiLjsln
JaUDT/yvIJqLxjlzKwBPqL8tJJ89DxgKlQ77tsOSxTGSZqnNrj6QN0dMHlr/nOm72lOZ3z0SSurz
jOa5/V5c3ToqmSaWhklnrNvy4bt4LY4/34V2oBFAS+j8oyACuR2ykcAzJ1/20UKIpYpoyA4hlx9M
JXopN1+LroESt37jvyO6Vpf0syy9YXwG/1IvL0smbGgxtxzRq3YluwJ0UO9sOWZ73hYSQbSXYkA2
o2NL1LiqZn/VoQ5J//lQrYyNtLnw419LJqneFUMI4qfILL5wb+6RxGqEPcmQ9e7XTufVKb7MfsUw
D5cGTCeMtIwa7HsgbW0RTtoi5hQahJ3rrHHRNVugL5V8guuMIFOiwlqtVAgwuE1H5VReDVIUweZ5
1LPei2qiHtD/jCuXu4c8pbQ5zSAt+wowTbRUnXpK70Vf0WxtkA0ZWAa2BL3IQLBSGSOiHPfSx35g
47MYdBb1vc3DQpTgM2nGo6/YL98tIqan/XcL8yeSZgPsi1vIh3enCk7i1ut7IuCBsoMzu6Bj+acG
1orSUwOch8gSvZmP9YExDkn9MkGeq/eJ6bTQkLlhSYGxFw3gi3kCQ8xBj1rF0arRK+2hNWkSporS
lNfoHabqrhOICWpNMkrSTE5tYAUkngjDc0KzOajgretG8w2Kxoi0lA4gYOzZJf4skAFOBZ+rW71m
2NJ4ecrgan9ljA5zAA8JkHbxGwwVJQMzOyOiGkP8+rsqkutGWhCZk3ZvH5Pcf1sgfHGqAt5E3lFQ
PPHIAcnykk9xmKEomdH+6KanXw33tzdwm9rJ09sSWK9PaNCz44abZ9HPdjgfXjzv0zyPldUpeAbM
aUNgwZSqB/KkMTkjB8aK3ibH6J3TC749oTtBBD75uCeXZOGnmxpzNi+1OcZJs+eKhhznk5KJc2ZG
xqZyptMMpOrgF8cGl8vp0hdfYkxJuWWwVW1ySr9+PlGngFui50q134c7oZSuBPXQa2scmNeleUYg
YCa7ek7OIT+Do0oM79d0Nmnr8qfr7L7h0HSZ8DcJGxVxM9Rr8hdec2b5sXi0Z4MD03yuuS6iMMUe
YkUNLJs73rLENfP4GL/RtkPE6431BU2+55jykdKQyo96kU7h6W3ShERqje1Oe5ElJbIJmiYsUQy2
7uay66P7yaKli0zCUyBDTEsQAulWsj8JxznX86EKhwRACw9daKoTBLFF4oeXA7aZA0Dl9LUwoMJv
Enm7HTPUlwCIvcV5ecIFEjO9QIyOX4tn0F99tzxyjoK1yH4O5+S2qIBj80KvA0/vwRnCfVoMHVYI
7QT2N/oKFPNLNu6MjamR99JDZcELpNvVq1LaL8wwcYHHBoflFRApjj9DjkD0FllpQoRaJA4c9x0P
kse5Zb1hjxIQqtV6YiCdf+DryEdoWFYB7CFEFAapFOr0+rDGez/o6Y6MA7lKt7j+NFzhQl5RTHGg
cY59IzrQzEQW+epJY8pDvq3nHVHhK6YPbBSvLrq6PWwEiujhVrMmuDIur4J6MfDwZ5wNvAJtNs3r
PDk2Qnl/mhlpdygjzVY9Dk7rEuTm/A5C7eudXJCmnMgCG8AKRolJTPALDvMegkcVo+1jUCwvfh9I
A3CEn36SJ3WGcS4spbffwx8Yi04LeAhsB6xvQkHExLN6eYX6xsaOhQD+zUf0we+PMQyKJLTpGeTa
g8iY6i6llscAEwn4u89yG9fA1yArhAKh/xp9cQIvwIaCoLd0dNmA/CPbzozf7CNngekQdLjSPo2B
uE9eYWnlFrIfhHqUfIionBA2usPkS1qC74cF4gal+Jcz8Dgp4VUUsF+gMfusMnqlpiByXKzSyUed
p6aoYTpkqBiG6JPavHJCVJwW4s6egOVodt8FyOepQBOek7s/wMeH3IfpAPEW0UjvhWZGO/naGkY/
UigR16tAWNsUMXWt/YSY8HAFrRMNaGuAtJpJfTv6OoLpj8zJGEHrLVo4zbhnwdM1sbYTxJSxwmwa
KLin+NVY8hjGesfESOuFsG9q3WcAsdM8JkPwwoIWKqUq/y6INPRstgPGUYhzgnYBzwDHwmR0DGlE
sYYuM34rn3y3TKH4XeLC87iCE4Lyn3vFBSuHvVv/0e+QsueCWXFu6RRTzcOf1bmAYcdbFJNG+LF/
nMDCIwmPOd4JDrgSDTntQLYkfXcwxeEJA7UKyuDkBcnk65yYpaF24pymEmh0LEfxWIHNy1vtLM08
hoY1jElFFmLu8nBR25o0gFkrcIuFNcDoQAuxdSL5aYJyqnI9Z7aI5skT6zMppsTOsJgCXIlfAHjB
IU96PPuBTTIBXFbEVVMXr27znsdUC4AqO6cJPmOSagVy5ccGRASv5cKToq+FHAYymYD6+Xz04faQ
8sO8ulgXSLc3nvU17Bydr+h51/F9LKiag00ZVe5n8iTDORLdgWnyUk9OdnmMyCXfZYBfL2wFqDEO
zb4xzqHd90wNEHzNfyrcrjsMLs3WMym8AsHBvgfV7LP7cmjzYACCp5cRDuwXRu7YL9lkSxOZZfK1
ZF8eD7z7ogkMT8aH8OGibmkbnnAbNDLB3/ziJ4CxJsIDVxbPg7VuPbjxNYy00m6gh/agcGJgMAGD
6hYBxIyF4j0gk8CgQvT9DsUZlVdfMGDyiJabK9hpYsF87GP8dKvxCVcaI4H0ygwWsrCth/30vOCO
4hg3SP5+BuLsV9fg8rnLWNwJ0t5igAHNBWT6INFAnyM5C/GpmKtug0vQafLEH091q2U558dvrjGY
s/U1ruL+7hrry7t395oYSwT/Na0jQioZbXL6uSONlU90GD59ntvQETqpb6gW7JpEd+RgwEkLco7M
dfbeEuNXfF85Pc/yfR29FvifTC/WBw4EbLwEFHV2DgD7BOcZYAH/TlgVYeJBCJY2ILW2eXyJ9BV2
amGxOAY6rYF+UsRthD/Msu8ClpjXLpBGWyzUYcLytYv0CC6+Bz54YDp6pE97oLhfYK067+lCtZjo
MemAh1Su8wp5LNACCC0Tg+V0DqvgAwWi9FoSzWoMyzwG6g0zvLZYQuzQgnwXEBXng478Og4eQQ8o
eRGDq50gZOaQSSRD9CkM7+1/gRNinTaSiYgsaph2g+SOoaTu8EghKsJ3mLwF/w7KxXXSeCCB3TYc
mhuo+qgQdHEPlgyuNZADnZ/SGGEatcRe0e0lgx8gDDP6mI/lY4mgy2MJmwXjVucNWfdmQZcn2Og+
LHGkNhWnnsOLhA/JXZ9I2ceDWwKvHCY3d/rDoi2dyxQ7jEAJ0MUNhisOVt7kkYE2I3DvMaN7QIvO
ljz8LHhssGxQ4r6wK6Tk4UBEF2x8nz3iXzxIjvbHlyZleOFFy3kRXkJ5WXiyc0x4tPxQpp+4whGX
2T2KU7nn2SMAYUyPI6jtiqst2KeQjYkZ5bx10F6/ewh88D0dB6yegUUmQrZAqPX4PoU+7rW8rhCW
LRxgCCxAATW8OCgFcIePsSiPaPMLkQTqAY70YiEe4HAvwtXAlvkWVYS5ALkA8jBweCgdAfdvSUdx
pQ2+Pp5zCXoLac3hMmLMeEz0lUFWUFARsohjqjLrBW3xbV8hzAx9/sURd0ZAQwGJOo0LSoUXItWY
5FYfQj3XiWHZA8rNOaMFYSnY0fbiD5abEIGEzoCNr+mk+uG753r0WF746Yp/5Z4NJ09opHjeEZnO
KBLqJn+CQoSqnjlwc55ECbnl4RNiUCtsIERW0HYq3L1o3k3Oiwau+wMIIWQf6ESlzVx9dBwDmkKG
VYK82k1QLMBK8DSu+a7B+IjvXR5VTGC5lIYFe1sMzIu45eELuAchz63thzPIat7cFQ4nD556azgh
gbXgl1gXvOQho1pyBOkKPi0ye8nTe3rqTNDLgOjBAwaTFw3ZOC/7Mi+JjR1yLSphCme3GB9brNXe
YPc+U7wxnRucIxjFYW5DVM2En9gQRrKQ78DiDAY4eGIcmFS4NHAKfl+x8vtgB02u0JIaG5Q0ZPc+
Fdl1nKeMp6UYRjTeXNTgH76mBgnY8BSKZAjEDCIqTPMXmH8Y+aR1cbcXkVsQA41M3fdT0ITQr2Fa
A53xB7wh6EaHajFMX1wub2HNE47/uNi08FQu707Pb4bRNSacUgaUDYGRqMUDLd/wfNL28A7yVOAZ
tbg9CNafbJ6i4/SNG2nt9vmXMniDd+TEWcFSjPlpUtZHbBPJTch6Hxt9esyEP38f5QhkH6FCgpt1
TnNYu4Jq+OUFXkG1LRKkERBCEGwnziFft7AaoLgfiiySe9dEZYLmOyUkpB4AdoWLejL3ug8Q7z+z
bzjH4AxmH6JxNHeV8LhDopzAZMzw/zaITh8c/fCv7dB2WMqI0MPxYxKHLv26z592PRLXcqyWFn95
Zx2C0ISrsnwuZWrfaT1/cY7hocc6oPM0xkodihNdj49vUK3fQ4SenJuZ8ugCHlPYnxZ2HWhx+MBz
9ilYhJdQCaXAgMgqwsfHVQgIbKMJUsq8F9WVZsRIX5p9IAzSxoF8gQQbBM3h1IAHx7WIwLtulhg2
3ObtEtMUaW1o1pcG1G2YaNVEWhe4towI48uCmc4Sn4FzhoK4UFu8EwkuKaiJKuPPF6CDJqiyevOI
df87J0j7bQa0zWnjj/v6jlAQ51DIl9ex0Hqx1VWxPvnMeysWjbr/07Y5bvntvDhRzcTfuL+RU9n2
EanBoI7KE2X+Pogsxc8zEDRRvaArLq+u9fg4ux8aA3HKMY2Ng5igHwowRkPKpuGeiibpuDk4MYkm
8CVqMW25mN9pP3mE4GuOHjAPeFjVnLzWVla1ZSdCzRWMnijYYQ3rGbn7Df8asidjeiLDpDAHX+8I
pLHqCXEUDSVydEPcYyaTvQv7rs6h3OhDnxKxk7ODGdER59FeitI2xzx51ISwYevwZYE+RgaZ1Yul
TFWJRstH4KRRpRBERGOtJUWoJhwSExDXGBqdfyl+HIXAroFJ7aPi+SWzPXLmd9aXNFYnGqIsOwEU
RI4nj4Ej0MoVh8Bp3BATRcQjieQZfAlBRqBmYs8p0P507rciwhZZFAsfq9kC/aaP94J2jowD1/x0
rlCZqkUJQG+IEIsUvHtscA2eHhpOYLZfkFXJfj1YSk4RVAhA0XwCfJzP72xqsZ+G8zeA0KXQQiiR
EAxeaznq4iGOgEp0XH6TM9bsveS9Vqa4ErJNZGxmsN/BalSPOgkWaElWB+VUZAhuDRWKmUFa75Fp
GG6OdFqILxAzBTF4uBEmFG3KtQQyntVQR9E8knxIvIkWnHYixWAorP5ogTYTf1SmaDpM/7Yw/Nyl
AYxi3T+OmKOjUv5csoMwCWKk3oAFWLf/dwTkXSQIxefir2AzsIPWzODFzlG+43N2xYI2u2/eYRc2
WceuaMDPfdwmMX7/dgYmAa+o8IWC/PFHj+l7k5qIRJCcLJMBFlPDZDnMX3htcPLRViEzuSDusNUB
HCKDAAGjCfB8ChX/GYvi6jkzKGxKvMlOIdadwZXkrwoYpcDnozHgGYk2w3VoZ+DwbqxRmAix+qYo
PeK/ZQAdFHa9Lek92igqNFK8aen24wXE5xUaTTXiX/KkJnUf+m9SqhPF6pGKrKT5qFIoQWGnrCko
njRzCNdeAqb/HD9YnxykoQJsuXNqK5EnKmUYvULvmnb+1yupa5FLE/WLV1OHI8M5elCNUx8gUFTa
d9PJcVpVLN37edndHDULdDYqv/IFOcmInxC8cVaGOw7PF0m467IIsWCGflvaQ7+mNtMy+AN0D3qQ
zKjWKN1JaWzmXyQHA1jKF+dodsgtYR2G3hV8OiSWhOmczIWLlImTmz8jrJR+Rtk9pIAZXyKyRVSa
MAvzP44xbv27LbRoL1TKl+QFnfjGaPbPQBCb8pZbTYt8jHpTKHY3/Wb3HrTODX4XtGKoYrcJLY1J
DgW+hR59Wnz+ONCi1JGCApN2ahwudUh2CgGYLKoj4aP/YFNs+KhATWBFzxUfYAhvR/GR34LxxjMb
l05fvGWnNgkIhYOHkifxXjAdoKDrLBnauZAielKmI9TlnTiEdIuthdhUA2NYQc+DwThsaMFd0tPH
AqQtungcsXmoro3kzQhB4poQnAgVDuWHz5YJDVdBWaU3VnlfinebCeEd+oIOmZuL/AFKQBgYukPa
NSQZQnnHRsIsEjHoCqUR93QPKO9YCqTgk97HYzTux1V2ysA1HLNzXM/N2v7FtNqtnWbSBshfcnJe
0KsSpfCZnK4a96hrBT/8gm6VKSFfpQXYa3sPFHSgY/g9yIYNyRJo+W2fDIwhyJiZJGTHGwpUojy6
o+9EG9hlYwv1ZUwZzGOGUN34hjALVALkSvKUDrILjR2y9Zu92WcX5JAEiNcImjygt9dCVIrDGCfu
9Iy9DIevc3SQV4HJINRp7rNiDestes9OKERBdSbBVLNBLO0vMJT1sEVsjEeCGkMZMBrgNEC1xGeM
4Krw5i4BrDnkWjglbQ2oAs0VDNbMD6s6A3Br1WS6eJMDXq5t8T859kSimUQbCYSsfQvrtA5ZbjaP
jgUDXiZusTRXXVLk8XN5N2/wSnM7HNr4ZdBgPK+Fdr50uEAzFbfnCHsYlKWHDbXz9Sx7WXHjSeq9
DD6FeUSymBoJJQPI504fN/LKIs3lVAHNilwA03nrFdBjZrlVjqBWtH6+GZh0KKmh8Oti6YkHIpqF
J+e5aD3JQUEoPk41vw56BU0wsKVorwCQhoaNhAEJQy+7+qo7nPZEWr9UXTVG+AeWPHoMjjSTSH8l
GEWiXyLybjjwfN19jjwGF5lH4ng5s6DExjECXCysW9hfnieF/VzggotOAU4QOLDjgYa5pw7n9ovC
wYl1JLiEKO5i3U4bArUFZK8QFCLBXpW8psYrw0UnaxNlW0thWVoSke1Br+4yQwMG0ZPcNjLxDlTI
PlyvuF2M3cqw8WlcsEdP3Hqhu8yBONbxDBV6BExa/MbM6ZY0PD9uHXf/wp69EDBaNqKGkpq6Tp++
MXs4EOpp1sCCRV1SyAVRtcKBJX79VXPQq3zDkUW2Tu4tI/hDnKNPICIMEWXEqqKoGxfildjk3BHn
6cxzYtsT+YTcAq/LBsLJFYEZjSJci5khjBAisBSWkMxOP+GIirP5tCUuMX4kMzqaV/+CSzJFkE1L
a1EjufAhflIYUevVUJw1dCNzhHJqKo4h3TMEKyRfnaG9EZ2XNVw1gryBEzMLmIlhGWozOkFrEDQ5
+QMfkcxGZo1wVNKRwdR2KfTbCDhJuzvhkLvWI+QJOC4MhN9qWs53HmGOSKrJu2PDX9msdNuo3BUS
KJEKsXztguCOIzLyZEdIBAjoMCU/O99AEsOn7Yvy6rQl/E8gxsL1hqQbftEEkuIbnGBhd9/zkQoD
AIRuF1owBXCtiRi2Y+Q+q/2ryYQ/0yBQP4W4D9I9PRYY6kQ5DIz/FZHQcGS9DgCrkYEV0KerBdqS
5UzaP9HvELwxI9ZQ7uoCiQLuvP0T5BISWAgdIFsgxVAwEFZ//Amj/Kmm9FNsNcmbEFSRsscBERSR
MPVioVOld1afByD53+zd/PcT43cAwJ4cCcoZ+dc3EzUvpQn1mVi5LTKHAOgmPDp+DJs+PVOUenhR
Mk/mLJy9x6R5USubH9m8SzzG1jdxsbNxPrYo2VhgLbbTiERYrSenrDEPqtATXUqG0iwtbXWKWKYZ
IosclTDjkWUS5PaaarU9gII236SHQmpxyB7/u6ro4XeJGiskjN8/zZYuUaLTTmScOOdNtR9pVs4f
Oz0qqPuGoZwiB6Okcno+gK5MX3s5va9InVh4ufWDmxzNBFzXLRrTe/qUhyESM9eD+Ib73xodIOuH
bgURqEtItVGxwFHYQ2YPwaMzBbdY0pqQqumnRvZX6UpZc3jABhYCdLl39nv+LVNZBp+FEJ1rEK84
OQ3KaMiYgXiI20UXXJKa2SihT4hBRdet0GBT93dsjdg05LwhN8/rJuKvxbPGEXAvJG9U6uLvSqQd
Kv7G2gSVIfS+pP1pWs6o5BFt6yFE2iEJ81jgwlbmYuGJH/fd01ioFtUC1Y70OD1PxVNgTOv+7RGS
7zN/FkUEKEQkprwvwRhcwVwsnYIwKJJ0D6FMMBDcFB4nzY1eLP7dCETvT3wtjRS+i0ezFHJr4pFT
SrzG52WOlwWiJ4TlpZpIgZBYQ2BNRNUBjs8/wyn/AZlcAoAdrAfrjoHX/LkkY8A3lTpi+mgXPY4h
yHDf6ffoNT2zyUWMwDgI8yBDZBY38ZuUALmlRMZl0Dxln53QWvsvAHoctzsSPb7jmF3QiCQRsWl9
0v6EDciBeOZwJUrHyBa5FAr1vNhglrq8/d5+hfXoWlr/ldkypo12zbGbglyK5d27P7r9nshu5J3Q
xCk3dahjDw0SblOmnDQ4Zv3/+Jq/QnJS/p729ZNM8sYXiG72mWq8v8zlUWmZ97RPE0m+jV7hMxYS
nsLN0vCYKQX4g01oxdKHaid9MRuYDNGQoTlHFHtOvt51BlaB/nXP7jw45MkteswKJGtwxYp16oi3
d/NBmjhvlMQ0+4MJ6ZBGqMJ5I9LPQYKLI197A0yRR6eYJBSl4s5WqCfEVUjhhc6kFN4XorD5phDs
Ji9+Us8GW+YwmaJ/2W/Mcipaly9sNAf2SLKRLKWlXLg3IT8D1qFxRcp9HnOSsXUJzUL55wXsjRXP
fgoawhqYfSYPKMstOsbXq2OkeMNUSKGVrkweJqNqAJUM8YXT9D15ofKsIn+H+STZyHXbolEhGkjH
KbUuoVz2LuYDAvKFQUXpMcrgxMTEPS7cj4f+IaGniqDgB0NPR+IGFrFzz8oJzh8MKpkQ2SUhXh3r
HBZI5yJFVMwoU9huMp8Thjn/A9Hf00PRJKPL6NckzGQpP/QMLfZdj5a2Yks0+x+Iv3HtFuIi7nfS
US0IdYgTWAiRPNzQfaLcQVRCiDJfI/QfRNVFP/TN6yGHGV7gOCvWdyIaicdpb3ULUO6hJ6ixGOAO
AhWw8QacDu0+Jxy3ZQbTFAGlG3GiCS9jijyiHep/Ps0MyNSydcbWHBchup9faqYHHlBDF2GK7TMS
ei6gOOQQa+YJmP4z0mjaDv7nAmmguZgRDxNYjdUcnBt9mLfXz/qQoRWgTMYceJcGGkzPWkQ5+C8D
x2gAP0Xe6I+TDwbiOgdxXM3R2Z6d5+Ctfi+ZNL3+augDfk8j5JTriTojUtNoQ9uT8Y1CjcQ0vUcn
4DQdQPWAlpoNdg3iPOpumNRLeV0v34ID/VpqUyhmCdiPxTC4rhjbH64rLjgol0DEuukAUNJy+HWY
WBgUHoRvMc0QRGxx2gxmdHzjx4GGKdMNlqgYYgzWxbyw+1OkIYW81WU+9C8UDDrt+z8HSzoxCX5h
SlQdoKLPKn6eQYDrVoOVwEeCSHmtIPiQIPY3SqTyEhxYLb25+7z+FQOtZwbIv40L/0QvQfLqqegh
GTOheAasuG3HBRB8WJYQMHt7JKfVfXMA5drb9/a0aRW64+24643P2NAA6oGizNmJ0+7iwhI5RoUr
DvrjggC+qGnNHhf5vBcXwY0D8X+Q/yZdcoPDNCXwd8ha9pLTspf0o45DXptpsxdYcjQzUYhifiKh
e0pvnqK6QKCK9hHFFrL0aG2FaPpOoD2zAwqaPMaM9td6kBDDmbTMPxSzzAZFOSONc1JLyScmTFGn
Gn/IO+7BIxoiFsgWp3vekjiUbDWhE6x46Pz4ObPF1hlQsFTWkDT36pcjM1MpzV/Bx6LAI0x8OC+B
DrPuSzI3RGojJMQoMsJ83npfTh0dsSpUedN38AV10rlafAJ8fY1uHMt98hojFuVkgdAPhy6WSyYD
SETJPhTDp+hC/vdm3IJAL7pbWqxwVkr+B13R6183oxFZLdkMZH+OTeNGPlQQNVQhpzok7x6GJYV0
mdxo3GnxXyiZHJ1Lon9MQA307HSKGqGbi68QCtNCIqyXVMveWpyVvTVsW6AzpNakyPTaVPZCCTOP
M7ZDG5AWs8jNDwMkL8XfPBEME/Waws8U+aQa18ZIdTlHqXD64YVFNAI1Zd0R82ytZ6h4/fRI3NTR
ZPnYPZehyUy0qEmkZoAnTERPAiDWB/SykKy9J7eZyFhq5Ls0mj/37BmeU1SYQoF4JO9jYz480uXo
S5ajkBg9F+TAvRWpLIKXotmHHqAeirSmOlw/9I4JeQsWO4qumy+oKfQARS7YE3rtRiYUH1S0C2u6
oSUyboPJNyDnJhIy3OAxsWEzoeAutAFJjvBZ7jF2yDenhUhf75RyLCqGEMwoFxSSPCihG8gwB7FY
cbdEMwpbQ1Tqvpw3cioaUX3uQ+uJaEt+l9PK7q2gOsXk6vRSen5v3FKxPak8oTC4Il8U+AGg56zF
jnryuuApM2YhpE/YC4xaAEezHNrwGgodmHoJCnjeQ6T4ig6zyiDnHZzwcUSjJBlS3r2YgfKk2UO3
+QPd7MbXROcy1aMh+xJL3eCbsYOQqRO1lEEjVPwnBQQi1G0j46eY4/cc5lPiZjkfTlG2XevTZnf7
NZLnrvWPGZ2RZscoAaA4Mn64De/a5RG+6u4vzTlnpxvStuf4s9OS8ldI115JmI5mehrTRROSsk/m
14wqJn0sAFDvCx6c6mjLecxL6HO0VJIiAAEFQH41O4hq1aETSGnLjTohgvvZcQ5vQH/zIRYj/ls3
UpZwO18hZkHeNb4ggN7/+4t5x/iFhkwVoz3uPeI+YvJvtPRu1kOmaFbPwFFUmGDomtchbJuRAXSo
cUVr8I3APeQSj+7KEDt2ENaTZ8z9ZeIsZGzeMGrSF+9NKK0zNUaamsdGpGA6OaVj5JFE0sURtTTd
LMrQfEpPyudW0cb8LI3kODmKxBEX0/geKj2TbhXSh+LfSGZ5AggB/rY79A5hcEDymvOB54E+BDGR
0KhP39Ukn2LTxQ/G0JZvLzaktM2YIdLyhl/Ebf70H9b8wRgGOFD2PJv1/JzxGncMqLn4/pL3EvaU
iUg4+1g8M/edqtYnywEskDyCJoDWgTIQ6AaodV+aymo0sEDkT1CtBFVWMpIRAKorM1aJ/gwS7rFG
XPlH2Jk1KYq1a/QXEcE83DI6z1N6Q6iZioiIggL++rN29sWpyq+iKvobqquzS4TN3u/wvOsB7IdF
gEG4Sz3QPU/KwXXyJBWXBwwT0GU582+2gzIEn0EjRaiCuEsEPwWSEeal2OwvmAqIrrdE1MUnRIgi
Q7zewBtC0qanbFDAsemXXcZwaEKCVJ/HyrmSfKEPpRLK8wxsRCb14PSBrwA1MSro0ZtZUDOwZ5Am
h7h7sPw5evvPdcWKPO3qHquSp0IpLSr7lJJYi7QgR3da9yZ62v9aCk/OA9rBgajZWRR3RJOOnHWQ
LOn/0SqloEGtgqKLWNRCbMG/RtXpSePkRownyI0GwF2dDxHNIB0yLJPO3ESqcUK5RaYrwjkBTb/3
xeuhz0C/0NkTJWHKrDTa6apQ/G1QifGQUBRQURqACRngRQLDWISNypizhVNSm58JVbWNsylXMjGG
7pWu5t/pIWO2DDrt7QtZg7W4dZ6odl5UukQtKsVEwxzS4uVMIo+Hs3/e8bWF37vSJVtjixKAWcEO
fR4JVeOtgGuz2VEiPu+uAKbhkRMWQtkWVTsKL2PiMpQ6NYBiOvwU3EggVwx89tjjewXJO77X7MTm
tJm8a1efCcKcQw+pBolwJVNtfJxyyf9FmxjcKveKuhyZ/mX3gDes0P2VxkJ1RC9+eO9U/BSGExSq
KSKKU5WHW0Fc5iATJYSS3jOoLQbqrtPbMu7m83oottFzvz1ed+In3t+d6SdnT9tbIW6bPqHmPBhU
xVxkA5ZnzMnBVPGCpPcoEo7LCDMvygw8Hrb1y4hTk6G2RYn8QcP4EoYla0AYAUAApCZC7AQPmoCI
Qji96jlQ1a46y2nSN5wJIGs3rCOyAiRM/ROVgPuqomFfr5KJcCtXKBcTFfTeY6px1EKyAdBRIPVx
RHLDxoorfe88ehH/3Pn91SsUpyCHD+VGon8fMPREUI6eFKdE0/wyK1cGuEDo+xu0GtGVPj8VfDju
Nhz2c59exoiDiXwHsBjsWAtiwOB5PHOj6mPRHVqbb1as8WSIKltc4LJfd5ddulA2ov6PzyPFgfNI
GldCI9DS/ldFEVP2cFJJFtTLqHuQQAFzl8bc55WAzxaThofR0OG5D4F/Cwx9S4B3glVPqacLS1Cw
4jFyI4/C/h1IHYtQPqYTkG5He/raKITo84rugTEmKFnF1D/M/8otysY4oB9PSMzSicaRfSM8wSNu
E1MzcShfEvJhwOPQwpE91essmUHgjYOqjy7DASUvOG4U2NAL41H/TRwGJEpULHQadz4J35eI7ZUN
CUELySEh4VgaKwdDhCZXCkNEZF2FarbNPxKaCFH1d7jMgmIK4R4L26LFh9YRbRuXR66aCIYdTwuw
4ODSuw3zsUYByoBPdemIP5w7Szizeh6fvZK3vsUugWlVFA4n2OKUdiHFWRsbiO6buwDclMq0eENE
+1flzlNe5+VMh8rEvGBmD1R8SoPB4sW9jC4oOqg389EPHq2IYcTOprI3sOTJJWyCIcD8A2twQTPc
oxMXR5eZSLW5IsqY9ynq2cAB61INSqh24LI+kjEDR7AKnfDeE+lb1bksXr2ig+TeGFXrN6XXkoa6
1VcZxKL+lU+AtqLNPEeSe+UOX3flUTuUtmcdYP3ePPBSnWKsDUQvgEbwzulD/hwy8+f0wWpuNOGt
QywJZJVSBqNKwLw1Ho0dVSGABiy9ROnKoZKt8gJdVwookt1pl3dlD+uGpXD8zDvv0ZXxNXSvzlBw
zaRRSXFXwTeDzccPh5w4Y7nzgPVLgT86samLGBG6E0gn7JPY1VCHMEA6Ufu9k1d3ydWmd5R2T4oz
Gl2Us+cgHr0Psp1+AN6yy1dNT6ffTSIGEIAJNiQ1iycbJHusdqCxwXb7PCoHaV4eTVjt/LYpgk3W
o6hI3o+3Y7y15mR2sLK31h2NtAE2LMa6+YYA2gONgIxRxNHxlqVguPHS3vIXPYh2hj6vK8+Q70xv
dIsVcpZn7xaITFemUZewm51mafcSOgS/1gIIFQel06kRFomSujqjvjqjEUjVK55RAFtDzRoSIdJE
FzRBqfKlCTYr+A5R8FomU3kNB3lcLXHMrpbpVF2nxHTi57Ov70hTxDe4jEyo0PFL/mPPpE9C05uY
ZnaTL37pTPIvoaxBeDJgsoIWgyjpibak1EfXLQ7qecPClqci7pWnTkefUdkOffJp1H1at9qIG2aM
uX/OnG1mZ6E/khnJoLBPeXSEhxJeESd2xveGejnp3px8RBRERf7AFo8ZFcdAi+EEnZytjlyKY4+K
CMkFLS7mY8lNZU5lUfwRBSSlK6yAHJYG7yHXVVMmYh+jECqSTdRjUxRi7IukSW/gbUBhA6cfc1gI
idWLg4SpGTYooZcyp5xB03zS8GDEYWNOjY1FsVnh9JVJEMlxcIva8d5rvKGiZ3IlZ1E+ROYiLe5k
NByZ/Io4p//+QFrE8WmxeWgHZGcHMRdTMOvcDBTuBewmjmQcX0bv7gVWXkPhHYjleWF27DDB2uZy
IJjrpAgIhXSASiDBVQq2/ESULjJ6k2eXkFOIcgil9/9ugTjomw1RHV3uFOnmZfGfTlHuJyQwFi1/
aVDurcr/xF0d7snHtxzDwJkCYFuKGZYrxExfNQ7La0q/PTrMdCdq3jyRm53WuE6GMAH7cF1Rs8ad
eIzHUi+nBfqdtLRrIuLLXF0j28imBPNfECWm6JvAUG/5L2GyEEB9/9B1ru6J+wuyhktUO2FGq/Di
N3i5SN6jDpR6GCveuQ5v8EiSDj+mqaFMoLXV8baifDuH2b7lT0SHTGbBn/4Y6vtXEQqJsr4XHwh7
c6ruv2VW22p4G5uivJtvW9q2OgT0avheos/AvQZpVZj2NXq6Go161L0Bq7AORBMv5iagdvkuA1CH
MmfJEub8d47Gy7gUjW28juo9ChbSDoEdp+I9zundjo+fokFe+OcwcqiYMDFBWsS37jwv1J2v1Jyz
6XXMl0+n6dSEUTD/L4nIuVhRon6hX8u80G+AhfTNtciWXlSv9T4wfXLT+1z8Wl+Xudvw29XQXjuY
PCjca6UOXiePVIyUjK9cbPFbGKL1ZRYE4WjP6P3nX5KSIZeQU2mdfZx3FJT2Z/8MQ1HpCQFuPtVQ
cwoN8JU69G2egfpthiiBe9TMhvJepBbVUCb+ljstySS6eVZq3TW8UUCdvpugGZQJ4jCOoWSMbQD1
fXGCJQP8O3BpOZO65V+0CPiEy1jkmvw1FV1l8f8yubfhYcwVArTBuEvMldDeJsLWERi3dJcvofBq
YWKjrw9ujN3PyZipySB4TYaIpzlChMo7XyZIw0zEHtoyD1D5IKy9I7V501Ina5gWCAKea3oNiB9E
f5JGSSQktbTRUb/EoxZhssqCu9MMWIpbUEyF+kSkweXYFHntFDk1NyZeL8Uvzk+Xvzt5ZLkdBhIY
Ge2ZrLDL4YmOD3iIkPTlgLeG1YNMJetcUTmwrGgRMwEWKSxF8avs+++F5k8sTkYIvmud6sCkk9QX
rmEk0KQ9TPeY4W1w95OVmLJgjhjhCzqmwbmbzGgoz4RauhrBA+0nIq/PyUzznkO1YSyuQ3yiuDhx
iaA9mEMW//uYvqK8py1xlKfG4Ii8KAKOhYUc1EheDoj6vPCI1fnS4gaQx3eWKH9eyOcYDvGsHoM5
/gn+6I37GVPcYmbDAwkSAlr1bh3WCbRa8V0z5NG4yraDZiUyWdolMLTjzr17ZoAoD7IObC9yUVHj
zJfY6QXkPt2MgmRLyU/r+mKrTekrtWtefc6rGrp9KyYq3BGrnyEp3N5wgKiiF6lj0rmzVFtqH2nA
DJhnIH9hcbGskDVR93/zb1QsM11sfaKYIE1gbw6KbsUQgFiV3COyTJJX1Mw8APJKk2IsV8AaP4+Q
owT6SCKx/ha1Ux25h/cJHfOICb0SuSPGxyw8YZXAJu4/Brx0pFp2BOGfHFgIRvDgw4ZX3B6NWyn8
dh6hUICL9JdKIiB+hzmAdJqjgmOyhIuo0C9duFc4i/E9i2XKA5BRPYqfQVlHvQNtNvoi8J6ktg7O
LA7KHkrE4jhn+kcLP6fszb45wsnXj5fYHUyFCQVRBTFF5SlMl/IOW/Tazx1nLiFgxJfCvyIRErWr
jKwIU0KXpBn3zK40ONNWEsNS15DZA8SL2If59+CK4QDfjpYZI5LfykPa/ziY0JsOkYJ0momQmzgL
agwEE5TYiN7tgBdYTAn49nddiypoSMqNKQ48UJYgLn8D6q5Loed5rjkMKZEr3etKJ8VwPtAV/93K
U/ujj6eia5pimoqiyD+8axXrdarik6ov+7hzDOluuW2wHY+ZhAcZGU9mbgQY5eUxYRgFvcKbH28o
2DyOzb9fh/oHj2NLkRXb1hTbUmVZeOz+4ieam8bTrrJ3u6RfKOoCL39Mn6wbacO1i5Lxg1kqIaDr
dP5hP+uIL/jDV91SFEc2sU83NVv/+cFP+fKyEz7YcH0MI7ZtQCZASLSy3A2cD/5aLID6BFevcZmd
5O/DkFpzCOOht4UYQcmZHHQzDrll/lfjRl/ED1YQdUUTaoiMWHdRbXgHIck9MCSNF8exBH6X+MWq
WDUBgQlnKOMVAastDgzKFk8UtEwn9esOMUtGptmAEUBTQcLprvorhqRoM//LX154uP+8D6rqyIqu
Ko7Cnfj9AZxe6sl4qcplKWWU462SVgL6PGZDGhfYUI1q+gps8Z2E8AvoD2MGVd8xIrNJNsowBX6A
Mg/K08y8/cNe2f6D666l6qpl2IqiG6zR36/sbbWlnVuWNNGe3suJGpVB2n4C0R2ZJnf/ELfYhOng
SNnUpifJq8TkBnU2hUOJp8Q4Oi0u1T89Z+94zKgDX0QrO6D4SPqJuXdtDyHJ0KFSAHmqc9/cqI2U
gPljRgQtL2cZKlNpxbjm8j17PTwH/JvXWpGKRVxQTA/JGAbxktHPqhpAsS2pWwBfdc+IVx/wySJI
h0AQYWXV6KwZoSrcy6kPpjObtZi3/P010v+0mlXTtGXH0RTNksXr/str1JaSdTtpGvFbHxoG0tF5
n+1oK7l7xaWPCw7PrcCbdbsM2+6Z0HbF/OxuTfwExKIbnBfw/LZgmCaNB9XJx0qURenZgZyMjc/L
vzYf4w/O2RZrzjYVS7dVTflxuaquZYnWFlDUAXAwzgPbZFVUvhGHr6UJRE3uvxX/XOGdqiHhBOGJ
2N7sx1cev3/d17GPhZJETyaDtoEZyp4/JikD6ekWn+XJfR+eeYTRcsLAdIe2kHb3n60raYB3XSxa
+WETxNOLgkHdeta4msgmtNwQ0ICOOyX+uU0SlOrH89JT353a6idV96oMi65Ky/2gvLyWWc2yc3MQ
obua1Hvz1PH6vRPVKe7D6pSJd354b9iY/D4sEHTZOHYFDsvv4rVQraDsnuhf+xoCZrDw2dSCQt5M
Mugct4OJtiubPr/4I3BF0F64Mtj24N672L6NuwCBLJJnJmVxgD57kuI9UMtQQaZ1fQ5u1Bkg0ki9
2vFac/QAUQ0svYn0uPN475skzPD8oGxBrYGxmCSs4UjbXmZ57QswQc/h0Lx9xsasKcPTM6hefpb7
jjx8mf1UXZyT2fuxt+7hpfYu+BYyzmDXkUE2x+gJl/lw9YtnHBXgER9AW+qne8rCczfbNU+/peMh
QzOh8v/063GZBA6qGs+Fxn9+erBMdYQ5/MO90k/W9wnAuiK40vuAFMr8M0QmarV5IL06ydapO08t
OJ0m10Ny4WhE83IFiUkL1PFI2cy1PVboPJRgDAdM6NfdC80PVg2NjcYlBsF1Duwt8CjROgFUej6A
jzMZAsEuARQprepjSb8N6sxCG2Yp7P5kD6r/vL3Kniy5wCXL2gPx9hw8F/VYTLrs+IFdg/sd+nZ8
5muvXpSTUvWauyehpQZSZUzuuBUk3gnzQ0xUoN2BXuLFA3zsKSW3Pojt6NW4LbbgiysGuUyiQRwV
uaeOXBmhE18SmXqnykIM3eKjyi053ihFOgADA+U2JLDJUj81+TrplplL5r2jt+ZKt5DQ4dWgWTIx
lsMvFMCT4LWR9T5tl9nHBzOECmPUnGg7sw8QlsxC9jLFZ3xJn2VAe9/+o/FOvDlIMI9Qnhv45vAj
M6osOdWVk68tmGu6VH3z8Y9dTVP/dDb9sk2If/7LrvZ6xlJxSd/v5cofDrFutMTBTIyySMIZptTr
KBh8jEZ5sGzdpb3uIBbs/31f5ZD5g009W5WuOpalqrJp/Niq9MwukibPT0vGREqeZqfBZBeXDcml
0Bwfm0MxQF2irtrdc6ccYoYuFfq6JbS+s1scKEp07FmCiRzC3suFHfW0AugmQ/2D+3kCqdX2q7Dt
EU6gyOzSefDgTEpevVHWwNlOAZXgbryFfAN9DZmvKubCsDkQlUiHCHd3vntUVxEPZMLn5AESg/y8
AWaHDaAw423AoLpamGBlstEgT6Aup5QCWReTMdYMOSisdNw/pO6tCNpb73aP6su0uA1kXpsF7tY4
ipIJ31ErNpOHHdzHzpdOZF6NGpA7z839AGK6d6KZ77P4d/fBiU34C/T4l7VLg3aPK3fEVNkFjKgf
Wy5THIOydVnjjHadj00Ir7nb7hjmmdDyk4CDEuN8InCnK5LhFopd2wjt3UpYilHlBHQChRQyaJeZ
2vkraAfM2DDhqQ9vSG5fAyY5I2dAGWkLZ0GYQqza/knx3mD+wJthh4xZ79fbpz2IQVqfnZPJEWCW
kfOZY0sOq8lysUs/83SGnCMSjAg50q9RdeDv6jiI2SA7PHZ81KapUIDgpD6/9e0R4sBkilIDEZL4
04W9+uuDZlW+ZJQpukJFj1q0L8w2UZD8xFEcSN/cDC5+tnsw33liq4MpIHZMV2PjqPGXZWR1e546
oqAXXr5s39lLiHZsL+mKIUvMmenzFIN0IZOn8caiOECSQ2T2/kY9MgyaiIOOlff6uMPFwT1C95DY
wvwQlqqD6qBH8opszW/3kHTHWNihbEt7MY3VHrqDzxZMFsAwzBSUMP0AqeI3T0avZA7lsCHzRK12
5QTs2w04LaqeKejFTZZ5Eu1Hh5pFrvt4wsGq/FJxcmHnCOgSS60b96uGiWOGbbKgGtFMLb3HV5Xj
r4ibqncbgqKrgI1R1cbSoiQGxWgyn6TzM0yFN9Zy+hGU5ygdUJ/SJnGEnmxljOQPK8TFd5hqnsru
HlxHmY/9Jzo4iebPsMKboMss8BrW7Oc7rKfUhZkdQxK74Qq1BXIXUzCaXxO4xuzwWYrvNJImzHNe
/duXDCg4AdXFiB4KzSpUwgcBywz+3/SJq6ggcpy81xKs6cfzgJckE2gDGD1JGapt+GKmePMgKq0H
Mm1+8DUMP5yABs2wKEgl78JAmVdhFhYPKhrY00snZt6xI2EYoy5vbOhtL9G7+GhYI+ycO9W+6BiO
f5raq8twT1MGYd82h/9PJekD2mGuBJntWiAb718AdjF0YKQ7HnAP1piXpL4zSvGxnaRUNWkGyUFa
+BndQZwEIMdgWkpwch/ioFas6ZBMlRkOJqcvswdnmX8FXkuYYsAFmdra6t10jGBv+RrgVNc1n/57
//avHswMr16i9ttLjFGCCnK851Ko1x8cYMOKoDIlj4A2eGEu9eYbW4IQMD7mJ7S027AcguhBO/EB
yFKBsVEd73HnvKj3t7m9keIJ4ba1rRVf2squPbCW+lidFO9hARXyaMySIzcauBRkmtUtJOCo6RcD
g/W1KaAhRKRjUnnm71SyWn0MMLin1fyGT8QL4ap8jwiLdJUCwmNTOZS8jP2r3t602QX4ujZ05KCF
Hy2Be3OIKo07MrpOXQc3WvuQ+z4fH4R6+ophOXr2PT7wAaDjMqkhmekfGQfoiu1jb+ouXlm82fvr
l7bHwQRfO2rbSjfDFErwxKfF+D1Iw8f69nVeYhvyWguLLmgrQcajwtGdPMNgiAcdKCbfl1kujPAU
GkgjBN0EpqgRgbvPUJgdVKGIVD3Fx8pE+INo+H4gbuW4CpS1PWg50FFxfCL2QxK7stjceJUtkFEJ
JxPjreUQB+OuSmLLYhoaU3wQTmOq8V/tPBvSK1rbC8DE3WK6rDxQR++Aud7Ti0PtMobTAICFbg3V
yYHGRD73RPZgUoJZ+WKtEDNudPrgEfze55zM6k7LdwdZEajUnQ3ech3koC89kmQv9k3dp+DUZaSy
owowZgGA99ar9qJXl8KnSj0RSPp3vF0giq3px3ENfNYDKFK6LxmsEJZyxNwCf95+liGcqxLd2zcL
s4LQcfuU95TpDeaN6V3lq9bPepe9DVwT+m+fObcl62nxGCLpCOoQOpcaEr/PYDWph3rO1H5o9gG0
V6u2Y3yifqJaTSHSJKg6fT7H+gYssQTwbqJ2GQAM5E265i1VBsCP5uno1dNgUvo1YKe7++hdBqdB
Mn0zuLPXvspCFLxTUSQy8y6VznSWGy6UsLIrC+aOBRsQFymsruYS8FN4HfgAJDOzc/p4fBVbzGAm
6voNKbb1Y4bA9vY6C1677CRms2ESp6TIJKmDy4TmGTXGqXO0O/r+oSJ0eR4aGLdTm9Ne+kSJvyPl
KvBFJJgOzwuAUrxH1IfHedPhEktIGog4es9+Q12252yfE7mL8dISVAehLaE5a3YKsgP+Qy7InEcd
ZRqsL9GmgVVR4qwr9a+2i8K++dK4YsVjc359nHYMdkJmnXC0GWkgx17buVIO1yNE/cUyoQVFAXWX
dhEVqaH2IUqcr9q98vazgxjeG/fZO9pHfHoZIKHrZOi+lrr1VLBnmF1EkNUiHWRSknbltXuFW4Rl
JXlA5U9FRwnVK6pLc7siGP6e4uc6FCtiapkKYJAjwaVcjarY6jpTZ1JQrVr+PQg1/1QI0ahTKZbi
2Lb8M1t+64mU27dKXdZTJlvRqcRuigVjgeab8gcN9eP4tWCjVidGUAALwxjdOTTdLiji61fpblVa
3zS+3ec5KvqJr3friVV44NVq1UNHRqIUk8WAlGvkrtoFGP+OgAhSsEB1OM8DlrIr+4M4dvPoaOEV
sLW0f1QE/lgG/OUrqs7vkb4SX/PiUvMVYdz55pSYFw2V8CG2DnzfjtYB/0+Dl3Rq40TArrBpXBb/
KAmq/3ufLVnXbUNV+H9VN3+Uwpp3cm4eZXxaMjRjzgFxmvWCVFtmMnJd3HqcLa9roGPeRGQ/NON+
HHtPvZN8FTmaD4BHOactIe7u749fFXWu3yt0XI7pUNYxdEulaPnj3mixfUpfGZv5NSINMB9u48MD
BzowqU4u9pojgpZTdFkoHqMIvGh//3ztX5//MwvL7vdTap/15cpwh8N2NHbc0MjdPVCI2L25e6c/
7n68gmRmP/yRmbvL1/JCo8X7x+P5rsj+vA+mLjuaqWoOFWvx+H7JBk9paTcPPTGWNVNySKyg/wSX
3WaIKFtEC67Wp2BbrWdgHT31c0Ipaw2n08VawYrW5njwYbtUXOe3OaD7aGrA2LAG6T9SVkMRK/X3
qzQtjZfUsWTTcmxF5JO/XKV2ut5zTSuypXwnzMbAiT57yVFPh7H2ddQUqWfQqohdhCTvAGUKpy+j
rVdPAcFFHfW5kPt2HtX8HmR5dAv23GD6FK4cghV0ctrkIUVPPWpJpcAyOL5O+x3mXpVQ4xGWLS+m
eHW33BeUbrfUXuTRuRV+alZFu4lMA8dyx3vhZc5+uAaeTjuw9a0DFpgpXj8D+IgYDjCjkpX+Iwny
A+nXG7kR57QgFqPqcMaYfUs4Lbk2JFkGL1iRRieB3zzAYNShZfUet7y/ypeW+gaS0Yd7u48YJdHb
4NwyGie/g6QJn21QHlMky2irRDL0EgZYgyuTu9qcDTtTQnbpJio3uRgRQ9qKP5SB9qDeNTGFv3FM
bIJR4Tg3g+uOoGBMWRX04o5ZcY9hDk475jnesmu1YUppUQqrhbkttY5cRCTymhSeMQlgKokB0ibi
aEOk0myRQ8hIdVEfk9NMmG5AHgGSufQptih4ocAphLTHg7R8o8MYHLKP2LuuriJye2J47DLctxG8
SSAsZfg6+6UcOGWQPDq63ufBNaqb0mdr/DgPHOKvdiSdBxI0sdqLlxqYTdPPdI979bIpp/kKDsWY
48CG7eEXYdSrO4PEb1c1vcuMMoJmdbI8pPxQDvFTK5j38MibSPvOxQjsAvYKa5u7PLxIvQqI9yA+
7ag+M5BLMxVnHXlo3UZt1ZOooqNhYxmemIfxrdU57qQk6dgHUR1c4aXIgmkDk6oUhwjUepC/6ip1
Qhz7MkKX9+xqRm9KxrN8wg3XhprjAzZa3uxIY/7ecZMjmcfZca9tiPeX9PB0OOy8mYApM/8qdc5n
z+jXdMcX1N3uywzWYOazoG5DdtvrV0ZOIwWPS0+YQ+XvLnYMyprcQUbbpgfy532o30UrmtoaI27O
9gpGc0zt/WGEatxjiWt5RIXSWULBBkJKmFYNpJm9utNXwL5om80y0Am0MmyXrV3j+YO4hftGiQVa
GNBo0hP4hblX79+7XArgdGAeQhMn97M+8VjtC9ujJb3fR1AwH0WcoFNLGZeqr58CFa+nTjqiason
E/e+8cpgRrl1U8vlO590j3yhoji4vEz1RUMVOfMt0otbWFueorswYVT3BllzQkuG8FVHnHb2+JAr
VJFtjpR2WCJ8SoL3jGTOhKa6wHxAyn3t5duf6ORwZ9DoM805vKSVbQiHhzepRClg8I/g+gokOzTQ
6PtETW+mq0sBFgVfjT05dlybFukH8fSBq8cYAHKt8whxSOuxEFgsp092HXvM95K7mHAATG3h7U/T
vQqQlCziKQqcBP+kjCbd8JG2apY1Hiyt9xqeE5+vpq348gJ9rrs0axlpR6r2IJSLajxG2gAfnAzW
8ejFY5kw0FTNiL+yU3R9uKciMMHGlsJIqnQY8MwvaHeK58xYYalTzv9+DlrinP25s+t0ogzaLKZm
6D9jlLLK27qV2+WNWf8mfCvuGQJZ7iEiWiYovoD1MPp77t5wjMT/A0Y/lbbtI2RUeMSDGbYz5prl
2ZvZdAF+RNFIbnYGDYRxRhX7kI/NlOTlzuyaA7ybHI8U5UTzRqCvN5qw1sVK9e6bOOoUQ1ImzEke
R33M5v84Ulwp2T7mAJrlTb4DMQeg8e83QPtTq5Cvb9m27nAEyz9uwOWtpPk5uVyWDMVQCit3JqJY
jCHGzB8frf6VEyj29Ezwvk1XmeHCmB31w/nTWBHw953Z20uuLKTC9oAoRqTnzQgkydCSutnm75dq
iJjkf54VR7BK0GzrRJa/n8JWVaSpKmVMiCFb15xIKr1Lhz4iLkSw7UITgIblURsyBjZGnHWE7nRo
rR976N+JV080mNDMVYJWZFiEnGsEm5cE9zGSqZt8Xs+oKex1Ynn6vmA3YeTCeWJK2/ZLugyovhha
07p//0ban1pm+v9/I/tHFNi2tXIv9fKypOaTIxIfYP/xjvvYfRidBxxoACIE7HvnStUMwizDQsHT
ENtYNmui67g1omfVR+klz+yXzxIlkNcmnP2iUpt7d+sfUeMfgmnTMhTL1ExZ5aX5Tmp+iYPy1wWB
wTPTl8PNcB8uuu5sMhsMBqPA63Sm0+nzH4GX+t0O/vnIDdVydE1U601LrN5fPrAwH9rLLK0zjxz1
d4bwGIhUPoJKwOwihXPrQJWmAfW1iaOTNLEd4cULZ0HG0xIZDjhAZI1Uul5ejvULDeFRHNFN0/pS
8O5D32foEtaNUAiICWMKQMr4yXlNKUd4uACLvEfpXAGnAyEG2QT7JPXSj2JsCIcsSojFxMwjGQ2w
MbtSGQw05ivAuythcg6btYYb9dNHyUn137VhnHww1wkthT9Y2es0nfBk6WJjh5xyrswwhXsRYT08
pfcYlXjdlQG4fDxzaMoIf5gz6g0IszTVfKdv3LrJXO5iGvgIGJmhvPWZNP6TyXKDUUkA1/Lm9nmb
3/UOVXHK/kBjaDkhoVSpXlWB9AUO3/Be0+YLrCWVlg97G4+Mi59mPgEX3W2HMyt6pVgsmyGjteUz
AgSfjiDKB2i0UCFOMdiig/4CppRkaOTo0DeH1Ku25zFiT8QON9tFHjXCLorLcxBPWTt0WWgph9oK
o8OpbLnk22mUb+0O9QHoi5/niQZi4phcsTBcSb1mi6vG553h9X+8d3+K501ZFo11RzM0U7yXvywr
S4pPZeI06pJOQMQQsbB9l1R360CbYIkxzmfNqwMV1BXO7V7UIAzeokWQcceYEHPs2J1ft/550kOp
SSncOnmFB/HxH8v/O634ufpNVVcMhTdDc4wfuevpkbV6VV/VZfGiR8bwn1ciHmNIOB40Hrf2HgqN
7PUf/TH7f3NDXjTNsh1DkQ1LV37ss4Z8Ki/GJVGXNKcKWj8tkLTn3SOpucN+mUrsrGaHBtXZ8uld
ZNg0LFqEa230MKL70maOHU4CxhmAiYiAFphpqWOSWh1nKK1TMZqOXPhTQXxB2/xNaNy1STMIeYuA
8nC2LsgKWk+4KV26HPkgQgeoR+vxlXkFxtVgNCQYavjnvcbQFBYdKOcF87tTUYTFnRgP3KJTPX0p
jRDuwi20SeyPDvaEb99anNb/WErKn04lU9ct05INTVd+7uFanp7qp2Gfli1zTQx+2NH1HSDLpQjq
3dhJmB+lgxXcIi36Once3XiJpOEyelDiAisUnfqXof6J/1rUMONxH5VH+IfMQcpLxVfofoFwOcpb
vBEGxSQLbT9FoXrM8CzNjtiV2ANSCshY6vxElfvsY5lHqgcsoxLl1WfdLSg+o2/j2Z24FqCF5Ee+
6b/pLhabdwis0tep1XdMLME6LUJVh/H+OKrWAIl7WCMyghJeV6pXdU10YgLsG/vqBIsBopkIgwcS
D5QAgNzpGC1ofECQI+GdxyFBI0TrT3P+ZosoooKCHbzw/WmlwXjGtJKKlV6hb3QQkpYbFT/K1Oc/
DAhi5U6fH20lRjf6ByJRzGAYLdRwWAlLjOHfELv5E8lDEVsBwKIWCa1SYVoUhSGqxBG2LuxVmMHE
FH7Tr4+4YJNkOeGaMs47JjklzIpuA8zuhV/rc2x9XEJ+dHn2dmw8KBowvzkUQoc64RqYGNEWRzBa
jSd5LEYXA/XA9M8vTmxXJmtBdkqm2gPkF175ky5j6qFcU95EWuWXrU8YWX1oY44dji0t84iuHlcY
FWYPXZbHFTJiYUG3plRsDXpoD+j7Wa7sSYdVTclb7J7GAgbNKIuQxjygFhWkE96DXX5AcmpHKRpQ
eSThj0orVmG2gYpEyTBkvZc76pywDd9QKIxUP9XwDDryH2/A/1bYqIlopq2i+nEM3f4RQSZFoRS1
8VSXK3m6Egq6mztcLGZXr8XFFh9euUZtp40yd0J1ehGMysXS6807q9JCMnUv/rFpqn/q7f//5Rjf
lbdf9vZnautKfanVpc882jAk5ffGi3LYjSesz6+Bxx1ultrS60w/V3+/E8qfBFu/fvSPcO6kX8vi
nMYJ9EvxeGI4x+M3ZdhxuibyfEqIQ0jt0kZYKzL6SR8LGa/yr+chtuefp4ajW4qmEquxgf8o7SWW
LOUvJIBLmi8semqvFYzgl0/XjsLeNQhnBzp12GUMBh/0yV/ux8c6uI2h0HY+/3WU/GFztKlzWpbh
kF2o8o+DNrYuStqcLtnyzYS/5cvyWMXcGeQxfHX0SFwchT2sVnAYo0Dj3U9MKr1vHVQSSI3IRN/T
eKG3m4oCUuXSXXkCO6CFeYpwodiZUP+/rKA4xryFPedYJ8Gl9LFpxWbSxs/CCO/EXgCovCfjUjhU
01Jb6uegPAcFGTTVcNop1ambPH07YUiVbsUzTLvvjxO7CPPmqY/yA/bQ+jq5jZ/uM/OfNK7P7ucZ
2tfs72vnT3kYGahFEdQmItH1H4XQi01sfdWM93KT+6vhcLh9TYg9XOr2/RmTGS/3AA1f9peKd2jD
YAfM+OY+YWwc0yAb/mMhf+tDfywhVIeKTpJlIJD5lvr98g5J73NSvKVYXmpun0spXfSh7qJZN7zQ
X1hUJj416qB2OU1GAOM6EtAcRuL2R8nvMMLMoyMX/vsN+kPI9tsl/cgE1Ff6zstrlS0tiILPIMGC
JdM6zYuCUejcd6hc/v552p/aF1R6LY3Eg5Ivt+H3ILE8KTflquTXJf6VbOEcfiQhbKIT8DwoPpkV
ANfFYXnpWVbnSfVpft8x9MnY7dBQsIrz4h16q1N4n58oFFBzDB/YgA3FdOltVI9UEyNC7dDC9Cn/
j7Aza1IVzdbwLyKCUeCWGZxn0xvC1ExERJFJ5Nefh33VZ3dFdURfdO1dlanwDWu96x18qEdu5T+j
Fn/sjnE4zjvGpvp6f0nkudKjugWGFuyKnGm+MCOBz1xJ2EPNRyM7Z/a3uaYYaORRktAjXQ+EjkEX
kqx6Q5rzUttDA9BJK10ZJNhdTK+GGGJ6FTdZcEd5Gjuq8/YS36CwzFwCLilICJC47YSdtOSmTybS
qvvGHfm2Nr5gvokLedNF7cd6OeS3D5VdPU5/9CObckXcNZPK3XtBTmAb3Xcfeg3jTJTB7rFj9Be8
a/s6Bl0cVW5JYQDMSFE5IcHLfcCBaCNppU9LVyNZOxDclw898jHUkdzwgyWPSXv/Qzcv2jkMgLG0
v8pINhuSljcb4mFgiHTrcn1b13ttNqKPC7IQtuCIhwWGPEnxg8HgLEd7QT8ykccQVzgV7kc10E4t
0c0+1cR5RE7G58z4TyMpxTgwF4Ze8dyW5My03PHQQg3u3HG5hAMz68+DR3hIxsbyZVjddIg4ua6U
HQEmGBJ06Dwx78M/i7C7AiDsOr4u8UXWPMDhindywTic4VJPmXCzFeJVwfpXGfPtr8GROfZzBLmI
NgWM8tM9swGEHRV3hg1lqvX0u62vIQTgtEpphMKRlXXdxisZp858isInxlU3s/WvGmsLFaeK/lwy
A1UdAyrgoccnl4mftB5qDwmWof/v2+fP4Ob/HyEQlmnaNZPxjkJt8P93j/CWmzq7KUOLJamr5DFu
dKc988VFZLh8x8fh1gaZ6gktqhtaMMPJUNH2F2bacBwBMpJdexgsdqZ0zOOe3NtxpjnpyNEh8MQ3
JydWKMVWuxzjVUxpiAmgGhEgRe6SZU47Wz4bZUjolICbYAfyP6QEvqmKAJs7hzFpIjv6EndxTpMg
P/fgQbBtt3pIo1w4rXcA1E92T/T898FyYg+DJvj3J/QPhyxQlgxd2qTXGhnmX9VCfRXq562Tle34
AOOTuRAcZ+TguuUdMQODLjRXt/Peip2VP3IW7mRSQlA49QBueBtBytgu/9ex/w8IGx+J+8dUTdpj
8+851zVOr5WQqslWwktMmgCJelQQdh0wvqCkRD/qcbShl6O2PlLQSgcTkgQ+uC8XvY7LJP3p0jnj
D3142IM/ystNT0ws6DLosXNCG5pxw2QIbtrHleghNPJ8eC+8tGUD16SxFQ+5yHjIWfxCfX2DPfwY
719+4QG/KIQ3RACU9mP+9BEwhuqBEDJXJPUr8+/f2Y8SOwSUX8+JbjW4wQcPmGjb5xFDX1c684bB
e8ZEvLqAlFyod2cUcSJiSwu1w3qjfgLz2fBpMTdL/XKv28/ozRU8ou9KcOYGh3k5Q4NajiFJheIa
Yks71lZxADz6ch5YYseT1maFESQF4QQhJl3PG4KejpyPcccMeFeK3c6G5nGu4eSIiSPNaOmX+Sa5
DA2UOGRqYrXS/sYkpi3wx/W+Pou3B62EERC9GZE9/PH6AZNihQE4Bb8jLA3v7UwkvhldGYhEs++n
KdkYWKLT6ohIdasFFoheb9c2/v92OXsuqnXhb+PJnsijCDalM9pe3oSNEItIYD0WeJBUGVKAED29
EsMX3eceuO9TEhyNM3zNLWwQK0f8gANi63DE4Kp8Z+WCU/oC193NTfDwxDx4wEVwt8XD4sxgrfOW
mDT+xgo/FqYstFEhwEEKiRYOdxGcUYxF0+8EkPvGIRFPe6/B9pHOKNIWQwOU7PCztU3SKaBe8iw9
yZICEwsD/EFwfoV/OZVsuErNJCEONbFLGy2XRZ/LAftt2Ma0gOGNFHiZoBH7990s/3ft//+3zl/n
XXOXuz5XhWSLFUoxaeksuXcIRVwXZK+Mu8rWVzfDE0M871IIHk+JQedw+6VfYstMAFZp37rGB/b3
D8wnHaPt+n9A/eY/nsn/ub3/6tS0eyxX9165bhkTG7j8lKHMHPSzlvCdgn6vR6P4UMJkPN0qSGOe
IbraK1TzgJlHZY6rxrsLftYHJI20PvYf7+esji0Nxtq2v1q3Mz+mua+zYlFB4gKT1cPuuYxpvJmf
1PGxPWBElxrO05wlgIvyBLcCNQ8/MUMtBste3fl1M81pcD87EZ7/9JqRwu7lb8dAVvBOll25eYHr
Ug/0iS/hbD5yO9P6rNJs2mA7DJ+avI9qomIjPfwWA0UAP8uVqoCxbVc5V3H26IeCp3YUmFMIRPE5
4L+GRYaD9tXXyPZ8zqntZMN+E6RC5PzVpbqoCU67b5kscyulPYP/tUhPTTH220/0vSlbAk49RpQF
Zes930GKsyZ2z4Ilg4iBpXJrjTssiNUwpdR72ulSZJwwipLMbWsGuoGBLSj4J7NgEqUYn8rOGzvP
u484wUBhH2l1WFfLj7zsQ+M5a1YgbgyLO7rpUAameFiVMb5hkHMPE2auuNmldkJijebd1B8KVNWw
Y/yYrh2R4wrQrs1ObJE8BupnjpSKifKnd3kCkmzJuNyMXIiF5YKkzWGwec1oyghQR3z9Idh3xUjr
q0mAmKCiM0d3PsTTEDEBz4BnUxE/Hr6K2auymm3aW5AjeFLt+plHcPtKp+mPt4Ww74ovUfN0mNFX
73kLFWnSCVFSzFIqSbAXJt0zuNQxwhjQJ24VDMQgP91RUFgAoe2hU36VirVFUrJjVB6s+RwH6qs1
ujyhSUGcOIJ1FfIk/gGhHO6dFZ4IpNueqawTPlXuxgzw6ol83wulq6DZgDWxLO+e5vEw40h9O8Wm
qLCmg2GftadGsxI8djpG3VbXefgTN81OFbcpQwSmgKmVinaFwdb4RlZLHFxR+D3rufTyWyAdoXAE
Qkm4Rl/Q8xzh5RL6efXexBfzgPc6LO/pkD17fYQvvzqBDT4xskxdJrRi5t4e0xfhvkhynlGHK42w
ugvju/m1yhJUNFGyVHX3w+VIqAEJkcR50kufNH+kWM17kz2+YaX2sEIkhs4DvfmFVAmmiiN2BNEE
D2pSmfTBG8PhZ5DC74GRmU+RJ5WTxyWFw3kyuBr1CIRQ5Qj4kpvpSMA03dinWLaRxsI9QRgtkyY0
DcCVy1LHbNPYwQZON2inBRfk+DN5JQ77QL1cZ+YOeiGz8gJ1wxuJgqtT7c2kSLlO4VaLBfxAp2PA
AOtaoTsItFuY126zgMhb1ysTgQzjl+8G6A0KLNER5Dys1HNGVg7+DJD0XCbm+k7H8aXyZY5VdUJd
/5QdfpS6T77JTVCRUivz61bedycwPQ45dM7XbZ3Y2DgAWENnlF5Wptr3gEASnD9Bla+EdzK7x3pI
cz7f3XzwJ4Y3PVWhKszrPtAlYiaxnc9CAXKohtgIQAI5FJEPjpLgajw48fdiQLU5YpY4w0Wh30FS
QFWOOfyEHLKX9Vy8UEP29r32jAPfspP8Yk+Y7hX+KmGF7VRJggcONz8lmd7ql7mD8thxOeYeKGT9
gtI6xOu6OTQFuMHRK3Uex4HUSV0yYw6f4Q/KnYRoKKvh/Y3O1Ub7eaOWQ+NFxgtudZnmIVQw3NtR
cuFc8HQT2ByF7N80ryZk5peZR78zyVVFNmTsoQXUGHjzdxVgPLQSqyO3y+50J6de5/aDBsxdvP3M
P176pczSBTGy1xUBi4P/hE0Hm4aQZyF+tivT7wEs+alr/A746+Ub8BcroNzrZrftZ1IcwcteC0gD
vE11ogrI5NUBt7avD9/gRBsCVePSlfrwPVEJbgjzLx5lGYG3PnUASWyoy9p5scwZvM2fGCUIbw5b
BwaqOAQFlb+jM2HfjN7juYoJ3hKpdlDBai+i+DXVqYdeNlyE6rnR7yC6HkFyuVef+mgEB4LEii2P
Ha27A09UoLUkJ8GYZ5dqoTzcD6b9L2fYltdpLfnvfoEk7i14nMTMEJXZEGqRrzU/CWEv3wIixBD3
c+COnwtEBgZmMjHYMkh/PuFdEbR9uh3NXUvLC9UgFKETfKOpM9DYwLuYMIqXD88Fb2P0dD43qNmO
/C2SS5lxsg0S1isUig10Ah79hyN2leNUN70ny5vo3pdk+za/6qrGofUIUfaN6IM0OhxkmIuyke9k
E3CcII/MIxV2olP0KKbHTUw3b8Wtk56EcwktagqdkzmRcmkm5RQGOghs40C4EhhoYw3GoZZjsSCT
rMqRmFOLn1uN+99CL9IyjxjZ2k4rvZr47dOVGIIVOTinKqx3nco6Q4t79+69W+bu6ItoxH1FWgsG
dzG5eGgZj3pUQSMcNxA6KRN8lhomv0OnoWc2M9cNsP1LcahJiMrJMWaiHIuJHQwhWfmZvQAZHKeb
dGJ8ITVNj+aU1jL+igPGsZx3jwBcwMD9/PPLz/D5t1NydVtCy9mB8Tpd3LdUFIQFQroZjRzOieQM
A8bkpGIF/pjsrkDUAwlKvZsSJ4JRgTbWb2u1nD8Q4pW2Qmue2kjKdBiq4/jcnIWT8Zgn0qIqnUJa
vuFND7KEtyPjU5A7H+O7+K1zS4gRajRf2m+7bIxwRELm8AbkyS3bi+iXOtJ5E1CkWyir544LsaKW
2pXl4qZ43X2spcH1NZG2rxTKmstaMuls5Mmj4N2Ghgw720EB1eAtokbPxn3XcN0mBigtNsuULhin
XV2Bs7638XX597J69N/8nKGs1kUFiijY6N8EgOZuvJXHp5W2jc7ION29UdPB11NsyrGcyfLLRuUw
6SvnfRpBJkIe0HuPS7NiyKLgiXQ9K1hQfpXz3DbBjqozw8rVbc/0Z0kLyD0PixL5FQpJIDxCbHzp
V7hOgabAhvrOgfharmrwesK3HivAhejzDd0ijhGlp/X/mEr/Gef+DZn853f9i2X6fBiP2jR7hbhA
Tj+U0CACnkI4ezh9+96xdQ4HbvnxYZj5xD7KfXserrTVqg+u85C3bP1ZwZNJb3P4Rie7Xs7ejEFJ
NpS9Ge1QBE47/h/jFvO/pz+8HNUwYOSM0FOaf+Gy+VUVH/erDr/6Q6iOwqQzCYhoxlUQl7Jw6JAh
ZHzRZjjMddGIuDfaVPGL1xO1Nnbk2/s3re23tsrs5sC6+8wrkt6x95mRVm9zxYFNYvoCMAD9wH/Y
9Qr/EDSC6B7GgIkTdDuQ49MVds4udDECdvP5RbN+hxOOcRh1Z27vrtzEg5OkGol4+6CqYqrcLnku
sN8x/vwfUPU/jKD+cM3hd/NcFOPPM/sP+DwvPthQfJjAGJgltgtpIHo8SJn0cxvcgtjj0DyapBPz
SgYbuccwm0OVgLBojq1v+O9bSDX+eyAEbXmkDjIDDThO/gtoet3z+HbV62RbFTbwjTwtNTu92fAd
FSmxUoh9gGcl2/zAfaLjYQSmQwmhbG65R8TkW4oKc34zfKpZKHLPE0cJNmfIJO6enuMdV4MiMmIu
fPojMDvJl48cgMLNVW67EdIyXJdIbkZkQvwH5yaxTIJLp6JikwJ9mWQAZsIfnKW+36i38MKl2eiH
Yh8KMmafqLpPkI/vvXfVXAkWKauCw5Cq/djTUpxeBDP0bt+NqW9yNrCA5su9KROIYYXkGEhBMgtJ
aM2SrFcS88k/bpDVx80AWqto9Jlm5fj5zTSyAAdptleqSP4G54fCjpcjfD4/rmbVyoXfCkcOH2hj
3mSBAUfT4CS12mGkVS11IK4nPhJUg04RiltS0FRHFVb9IwCLb+ePwjFJpOiWKrHfmS80iy527vFX
On1wM23kFCUE3MpnNgzui5cLBwzyYIl62zIcXQkQlSEDhGGRqJZaOzLZhT/qwthQct9evqZOay0S
13o+lmYNpTSFK4j2rmQ9ZRH19HOiHXE/4uwHg6NqoUSiAEjrUJf8Ub9IIHb+PjDQMEKS1x8+ZToE
H9T/2Ov04Psq2dSpr+v0a9CPSkQc5DqqqV0XbhyvrrjssZAQuWVjJAyq/dneDjJlPuIl+NWZ85wi
vOAuRriMZquZiriW5avX9I2RBpO4ucotGzbTN37CMoqiMKazaTyBesD2YMQi9eyhBLQwQ90Uj9vE
KnunbWYqHQnVUdc59aoesnw35RHuXr4w5gI8vsOsPaH4e4X4sxDzi1TrD3jfrhjSn/HwgK1NG0Mz
jPTCpoJIC46Foco6IC8w4OeT1cntgq0EEVdL/emWv68NppVQp6h6QYU5ozVCmO+Fq677o+G2EKI9
XL8mDafSUoeqABBGA72rkVz/EXrr5ZzucDSISjBDEKkSIgmfeRzP4FkScY2bQWRUvF37sySfiKSA
ysaIrWAiiSgusxLTw+MrYbNCU3iGWLABSb7d5tJg6JicxLNi7qEnX3+h17wxcNVcgCSqd+p0bIyI
Xh9KbdWcY9CQ4bGMo6O5glH4OhuNywrrVi0ZEdKkguqsujKhsKyOxHmdtdyFXy3KjngoxnURoceE
aBIjUqvnqepgI4OgBspvuRsYaTh1spN/s9D8+UCZ42GaFjctvLHHL4zLlJSooK89iOgvVmMNMnq/
2S9Y2j+jsxm9Dfwf/ReeMPibpPYSORhuVOy0wVPEyZiz4IwBCmNVo2k5cIfbrZBETU17IZsWrcMy
o24X3fcv7D6zsUTRVTu3fnigIMxw8U4wGZi5qTrX2mBIj6LoeoXi7fDv5y5zW/OfTl5d0bFk0nAZ
UIy/QMHnNXtJzae/b+MflUllNPLx9XUug4Ebr3OBNz67iTOYCI/pgJQAQ7utV56Z+EwGwg/ZQOh+
cRs6vQZi8exFIEixoUEnu8RhUYn+A6v9akYs0MpYaiS2rT+/IqAiYwM2L7CqOmNTL8E/EJVjeH+G
HtldHYYbzWk0PE+Q+ATLicQFe4/jhfEnUdh4O+gbGoHfZizv+Be38PCfTlt/aaPJU3Ix8sj0ZT6K
3oXbkQq/TzExe6weEcl9g6cdSWnl5Pe1flCUbMVvOgIf+35iZXfcEMNTUOklW96yl5mOgvHr7QCc
phA7wg0Ad3KBNXdJL4Jv8UnBqwknWg7ufFVfhiAjxRPOD8KRAfkt/L+5zpvIOF4RXkgWcj5pTg+m
IyIhoQ9p5ZUC/+GkGNGJQ+8r4Y+Afxnq1GnNX0ZXej3zolxIZ8CXk6e76Dy4uHab8Zf4oAXoBtUj
WAgXgcqEAhxnVW+q2ehUbP7Y/YPKzd+Qjwm/hb9zwQF1yvZAPzO+YcAv+hpev2TLuJA5IbGyHJOV
cOZy+5yeqzdNtEa8WOVePvvdy22RmuzKTRfmwegP25SYZxeO/1hCHYbVQxUcTY/GhBwYUsL8NrY6
mm0OCVysM+K6iRhQmGYQBm18rOIyimCU+7dxvjDpbFHUEnvQh5D9GYtxv4dVqBF/dilnzUQ94wyB
yzK3uC0/WQwhG0ghBx1k9qt929U4XcMimuEGU08RwAS/MxxXnhdz9wR0ImM4eG9k68L8h8OGfnNY
hKCo1w3u2QxFNcCAIZlEp4fKbcG0YMeAdEqknOG03pO+JtsCV1Dq8mTqBWY4D79HI8AXhCm1QAeW
DdTdJcNQfH8MpNY01JmHdRC5E8mejEQLXzcnWRMDF8Q/GcsEhjCNErVnPJB8mx21wohiHwwkjHfl
HztVUiKn5ZuRFXWjp4+f2CgXG6l0uOgzaHI7wLtZFgGRKQ9LPZVYLRAafPfKxB8hFjJssESkJ3zY
33TF2kAJha6nOmmEjIzIthsM1elVhDU4e1dMMeWtmaocWZpQGPgOoBMoJh4Mx2F1cSm4tNGs0Ifu
YijByGLIz0MkcgE0JwZJDMyQrtnvII2R2l0ehgAQLhWSX+atHuCLfsh2mExTuoDpcK8CgITvKY7Q
upPRU65GtooNN608ITB64pjSRGjHBjEGq+7rsyQIkHDdzm2iK2OVC5vV3KSDfGgQP4VOAlVewP1P
XFJAsskGCuOJsR0eTvRczU6sVx9jQDlxQAFexkeew62ZUveKREaGNAKnUYE/vHJondcO4rZ25sXo
5/yEtqVyP6Qr1iE2NPt2HOMUmZNk+zgZjcXM/nMewSeZP3bGeo9WAigS8jATd7K1GCy9f+44YSAm
x1CRDkJz2B4cDTjf2XhjtBOcGMSt8RN3DqxwisbrlwZ9ml2CWitHoWGRmF63Fi46N+gBOwBjHKf9
IiRzZBSRhxYviaXGYCeZPbgyKD1JBBzhrMBsGA4w6/esedWRheMNMn+emocL9uqz6xwSHIloBmi2
2YykWzp4buKEGNsovcEAjIHQPoxf7h6iOZN5aI8xXeVj3BA+YYV+drgvwt2qqE1HjC+TU04QwgTb
kXzVnAhMvly/yot3/WIVCmf4nRiKL0a7Aqe/MqDVkqWhTgEdRkKM5A6mh4jQpwOm44Hc8UtwgesB
6ouLRlDUJMUWpF03y8dCxl9pRsL8N1OdPfFOffCYIwYPEd4ly/SnfjooWm4Yv45f0wEkibrxH/ET
JBD3ecTo5nkUvrtNwXZ8+g0JHCPOTo8lqCQ++wOXEqbb8i/guVRHugLZVLIIIhuFHUF4tdN83/wd
xciG546kj0obWSLAfcE98Gdhs7z5Sfr5prmQbsTH1aru6xbn90MaxK09Qi+G/bk8v38XQ8kMQ9Vm
0WBHVW3vVZRWWFYP24Z0PObQvFnGjJmXwr3notime2UxZLMj1NwBYs81HIH2I+K45Oi9q4koueLQ
T/8YPNfL+pzjsZ+v3jNxG/+OTp+ZfHps2BQ0S2HOr3nbcnRdvKAbrO5fWIzFERukeg3QhfwZbpMR
GQckMgFlHfsGNTpLClnDAy0Y8VxckZ0HdETdQBJCeYi3PdldEFm5QRXTIiX7u1phKMYJ+oZcfHVL
FvCp0h3m8jdqqbW8EiYYZiceCVNYWUv8N/N2QoyhR/ICs3kiokOeDcJyeL49WTkBIxGkXjkCXJkh
2BUvnPT387EpXXhi0OGGBtAjbSKCu+IAan9JCiFXOjAxaQ2DpFsmjVFcxqe+sOgA6bcLMFSb50w4
+CACRyQ2fFGMAQr7LQ4ClfRbb0Kmne1XK0FzFTlviI+qMXTgChUHwJYTumEgumEU7Iu/xYQql2bL
el+9IW2JdCQippiVKpq9HG3NCzyXr/ZrCLBqHVxhIiRlmPAH+TfUreR3iNgQAkaXLo48XuXy2d/R
4BdHZgRd3ivo+G1WTRyA8+Zaxt3fcjgYx/0BZ5kVGMTmin0Zt7HKxT7kwyoWplEey9bF5tzCnbt1
blvidO3fhvCawn462+Enlo5AMMuNTOBxmTisb0bzuOPIx8+q5NmR62npzLGL858vTg46VQgUcQIq
+H+U9ja5EtbhsbhuMPlWj8iKqX/hycCpvjmYhJmb7LspXPqGipyZ2/RXCJcx7qQjtwmgI0M1HVxZ
34T5iCDvDCFAq5l7ti9UbdZrDZV4dyox9Q0CtuBQ/1zdCAK2akXgiPi+Qui3sIyyoAhgHOCeTihj
HXiIuBXbv/xwhvn8EFAdzeUP0EwYFscmJpiRFOHlBXrmrodAooGYnM3Yy4REO3Qk9jS2D2wQ6M4o
CUKoEzzdcbViYsGi4vx37vYOSaQ1rZ0pRmsBtizW9IgnWOc8o+Mh2X1W7eCkSjAsr/a1R6K7WtvQ
vOzCX3IKH4+HC14UZkjw6HfmoeeyRl4kYHP7a0+PDqALMbssr/CzF4nFFqLcWTrH6XgNoB+ZzpUf
9AXjBsL6UCzCBT807rhh4RFsFDhc5VbtYfFqcx/Ol9IXAks+4j2EAk3oSDA3rflGsMbAEPaB4ACm
T0/LewzfAy9eEjts2f0+8shhNfAl8XC3oIC5aUA9whPgu+vAW30IoPaL4wMbKNLmtQfrm1OAFovj
hAyLwinJZxuTmEmFgIMAHyYo7fWyGXqGqHY6UtYGT+sXSNeTQnT8+/SGB3uh9Q4Z8YaVuzP5ZzMc
j7E68KdAZDZJOlhr7S5DFHFuHeg/vNvim/AFmw/JeztoXLG1c4QgND9KuKgKyAtG1PYHiDwfPgbn
sJu5CGFd/UwlQnZg5eK55e5uvmGzct2YwFhh/Hu11mP+bXxCyEZcDuF3oDv4VGo8lN/cM52d7GdE
Qt/D3RCRg46DeORLYS/HubWDKRISp4UbLy4r7/Hb2nEMsUTevFMtvP68x0TqfN1tXjteL4E6wdMr
ukGgJ90Th3JoxtaldkiOvxROEPU2QKPm7C6cbkQIpc6psCIIrZx6NPSwWq4WnuTO+ose1xp2Suuw
DoILoSvDf0cBj1bCgKwkBZlLm2nBU8r9OS3wmqOMLo8BJm5KGwaMJ8zVKHs5GT1sA20yK0iFx5hv
VjuHtwu2i4vAK1KCl3Wo3M572wpvqsCP+O4Q0u3UGwmKzoiDAzdQIiK9lAwxSuOhBYTltH7eEaNH
r0C51De3Q3yGHCD7JsX9orJENXsIWEBUsWj2uGYNiPaqQZWOY2bHuYwBC9nr6/c4cwbKmWytY1tZ
v+3l+jQBZbbc0rKs+eoRzGaYQlBBWkR4Q6uy10zV8G8YVoZp8fpomXz4XJtBjAk0Yh12vzs9bPYk
GNq5BXGSg5CxGhITpkN8u2FZj4d89tKGP4Tdsu6M35SxhBG53QF9o7ZOfmVkmKSYXRjnXbeIQBqy
NcizZzqPjNOgBsPUHs+Y+3E0xtqHm5u5xbIgLmzYyxIW4Ak8KDhKACgOxjo2zhGQVywcAHjXS8P9
ZeY15UyrvV/IS24kezfrd42IpZogGrizsn/XO64p68h7DdbEPfnA63Ds0xUcFrROEV5m8NyGg2Q8
fVrz6UDAH4zNqvEnWO8o/D3SFN3jprVWc5HzXeGoo/71GjJyzmQlW1tk9KDBuoM5nF2Qs7NhE5Pt
iWZuSbOQkbCQsOkJNcNa53GMEQaLk7J1FB7CWUjsT9jOXo0rT1r04GOVykkKZYi4VYirL8Pl9ILR
DwK/EV91VS0Etg68h2/0I4rm1AriQjunUUUwMLKaRblK3lYruiXzqZ0GiyG2UGRRzuSQx+5L4m23
JR8KRWRgHG9scqj3KbUUHtccjKJzmwHtyJ8Z7Eu99LIJxIM9uAG2+VDu9wI50ULsdfIl1cYD5HqL
KhVTK0o3J7na9NUUAJ+rlxNIpLtwV7UmbFHYS25GADnkhcekEHw1XdLKNCLaq2lbTBOdCUiCiH+P
90JB2Je4fHH1UE8z40GlnK2FzJPi6GqE/VmSnBt2EpTa7rvFXQfb39x/0UJCI60HnllG+MdnJubY
cwDnBb3hExmlh/fkpKpezKWGcldy6IruENtyn5JON06i3x6AVeBCIsJQ+Wr2rV/IsQv75JUFPCAl
WRHBiQFhYfh8hLz6xjiC7s4059S1pUHTVczUZJoDS/QzIyPLNoM7o150eSJiSGCua21VPudyFkn6
d4v7g+SX2fEBRJ375o0+8wd/jIT6GGjg0fijeA87Bx2GGUeEzDwfv4AInREW2koUpwf+4lEFqRKp
nfNoXIX4QS6GYiX3/iulKcRCIeq/oS8lHE/M37G9wmdZ8yttFo8WKcQCQi1IiTA9kG74Twr76+OD
bSOJVWTTzgX4PHSZXAcQ1wWnM6JqiTOZgo3fyP/QzcZf93jTJkTFv06lYH8I0cLzpZhoeiT0Tvjq
7I/smUWUQvYEH6cjz6d6M0u4l/XopkdZtnjhzJa52mh6r9dlwgQT7D2EI29AiE8DHghW8HCp0wAa
Tkw6b+Mk+kI0XFRyyl5Xg5hj+zWJG6ckRFicNIT0GJFeOAwV7oyhbp5ceKN2nr3nAgUO5RD0RwzC
H9Ou8tXtU9+/8BbHFx5mgObw36WdW2Degj1/MzaukV6Pb2+vTyb3kY8xSrzJuulVdAbHDW5LSKoo
YJYKFHsDapgWStW+ISuiWH0wGn0vOi3UHgecghUaUMxgSFITdrfazo6S8CWDEOABbKvZwDX7tHP+
/zX2TELDMzfju0Mv1RyDNhXEPJkI8jcUMpD5kcEEZvy8z9Le19Gfd9O8Y0ph91qo0kzX69vnxyRa
PZmIMA5S4t27QMFeUIRVHbIqtMJ5CLCGNvF7+DV5GiHjeXchWmsZgcEr4tN0ZBz+8RVpMzu+RlLp
95nNAxr+qp+oTAY+P3ytpAt5Bj18KdiqQMJvz/y+8VzfsBABnO1WdKR+0j05re5nHFJvP8V7NtIX
LeScG3B+I8Oga8ZXgqmTY5ZiwZhZYheYNF03xa3nvAm6HBUOnm7XhMFhhnZ307vTasFdnHw664kf
2sstxeG1mXvNGDz9cixVxYl6n2kCHqUOBgMPwLgr0nxMHBG+yvhecrd0Nl6A7x775uCZDGsajtwH
bQakQA2JOb0MGZOUW3hQ8nUPzLBaetxX8D4KiCYZL82hzCFbPKr0hh1WxN/dc/8o9n4dXXcGJXrn
Pbp58bEFEHCbnwgGYECvxlF0fuNPdPyi8QUlU1sFTgc+QifAw8bBjdHFDQlKB/ZOXTjyHwtCJX3s
0fZFZ4t4BrIFmbIiI715CnmDXL5L/uBVWKkCPYf7o8ltMZlh3PG6pIrTQI1iN39xIWAoeB1L035H
1Ale0ygkoT9hH8owZ8Ct+BgqQM+OeQsEMGsQDy1hC/r0mXQWLtl4YIQkOty+6rkAiwXito642vts
mx/sDxb3BRP9FnIfAXe0Z1TGgh17Kml0u/sJ65fbChLTCFceN1bt7JxkHoYq6d1G4cXc3jScZl7A
LL673PxYyDyW9arflkshtat1edS4K4FGqOiWHQNCgJByklHZCowWbSMbDLRz/hE/ZfDWG3QU5nP3
hVl4b+JPR/5LcBojwg3pBwCU5/UZnjCX5vCLWkf7aa/he804RxadFxNVFcIv5iUvNihgHk0nN/5P
Vdt8aCzHrr44UQxb+GUClS3iOXrz6pzDS0JHzzAQCSzlK8g2aNGIxtgvTzI4dGtLOxMtqTATm0gE
UOWy5ilhoQKE+RjDoIMh1UfayBFrfzB6wRpV8mt87MGjCD/T/UKzcgrX0o6D4moXdPWmLdGVAE6s
tal5/KChwNEoqDUrpTajE1n2H/v2+345rW4nhH2MQn4Y88YSU5l2XWg4x86kdG8A4b3Hj9KDlvYc
BZq4UY6xR8gZv+mzSEJtiVsiX8WBrhcClA2+U88dwSln7GbpPcnSC1+aO/p48jkJsU1FVWMwzInS
C5Qr+GbXGQ8D4bf19SIkh5KGL89wc2AN2guEwQH0ZMAmDcYdBcvOAWkGJ8eyHVy2YrRAaSxcdgLV
N86wvaNGGUazrfOduBqkNutzfk7MZWe9T5vaTTbq4bkxBwkwhEdIc7yic0Lxg8xbdrjW8MPhfxlc
DfoGVnjpyGcpdwfXFmySCGOscEv4JG6l2DkEQ+Rk7zn6qC6xePQiYhceflJsM2KEaczohdsA01dM
6jLonhJDegYD+MnQP8Sbl2BBk4Q+J399AFkiJFGI5bPKre72u/aZsoGW6vjVwLyAZ0FRg9UUDFXu
qnxwTeIPG7KJl8wC5ENxgrmTYsbfux0hRtju8C+gTQMPvzty5vFRFawygT6oj2/DR23eCHpNvJKv
vg4ioVt0si6n3Lia9t/xlxGa6AawmrDbH4JdIfNGtwANsIWoYyOfGj9d5j4gKvx/KnIDQAHK4eaj
u6+bryAfmH5U8gJsmaK/d7ALpQZIaV2ksYGeXbPVhYyHxQz/1BIomkmOZJvdJCULXA211msJySwm
CkJR2IjEYxrY4eOC6l7fPji9oqEOHcYPymsqgPMPcJhJ8KeCmRtwNKnRtI6gb1Ug1pN77QIyguWV
SB1hgKMCh2iM5cz5wQz0V/1V+G5Xp69CHahUiCAbpPFMFRZitkcNyD8qOYk6xK7Fc5ZiJvsKm7LC
6HT86jlt7Z60WUZxsoOPjfH7wCgUHqXiMwYb4ceq+J/TC+cP2Nn3oDCCmt8MjxIKaRbUyk/9Whby
/5F0ps2pYlsY/kVUqYjAV+ZBEKcY/UJpYlBQmZTp1/fD6bq3Tp9OJ0Zhs/da73qHryezCQprYHXL
KtkdFXdFWmVrMBFYzjeEugKCr6fRx2FjJEU9cz9IXDDzKSUc4aSgt/aCsRityzc022z3k5Hkl0lw
GMyYKerHaKgcJHeAH/vAssSZ8jy01tNiDN1egBmtqbyn1q3/4IgwSBwnPl/icmitBxycBxyR2mGA
w2gEx5MfbDTZ1Gp3+GI1snvFK3lN1AH/6UW4HCMgbk8BkxDvpHQFR0Wf/D0hMKyy8dXhgRcKALST
TW3wxOIbTwraCvl1JUOgednIuZgzD/r+hew0dck5sksyH6nGJSRwEHkP8dNO6+8GTLNMgqQ5p92W
7Ilbh2OrO8m8ASw+w560ZvDJjGa6Rt2JTG+onIpAPuzjXn41W5YtSNrbzuG0xmb28m+A14wzcOBi
G+6Zt4/0d7UPVZQICNZmI5A6+avJOOgtNAR3SH9htawnwQQIooXtmWDQ6rLJLd7eA/eYt1eVep7Y
DOm9p5v8Ln7YbwZPCF7nghl6HOS1o9qp9lvBhtcl8ijfJHnBvmA4Dhs0PstQGfxy4iJ6KIhE2KW/
8TRgIlNIZtwaUG5GdUFi4/B4G7hL/6zHn+/lDWklMwh8CTNA08Qh7I8TUzFizDd4gK4d1CWIppy/
wPALjK61J4crVNxhxRyPJ4TLzEjH6GKP/gUBwjQ/wtVhilwJAQT+KtYKJN+Jn/InbWipv+Y6y2Uy
cW/kExP2RoVR0uK4s3P10U5oVPHZijXl3rjMv+eULqP62ixKg0HxT8Kp1RgVfF9OeT7Kx61Fm78s
RCvHmI8pI+Gix/n5A8sPGjTTU2BpcWQMpTDVERCiyOcvnbl6V7RR+lDb4t2Q7uZkwKpOv+O+qPL2
7BhCPLVFoivAMVdalQK/Cmbxnc6b6geba0O5T3UoEq8EVDBZ8q8FiSKZMYzodazwGNidsEsaNi8D
lcdMXfIXKnDai5fi8Xrlw1fQh4gWn7BVx86j37eDlz9/qCopSZsVhKSfllKo09PKTD9bKvp5F0z5
BQ9c9xucIt2HaBJCwndMYAoTDU2oGKciNRZbLDU1SCrpN0RkQqVTzdeoeHCl1FqgGcBsYqaXp+YX
RZfL6PWVarxkwgxxhk0FHnLaFI+VJ42UdmuRPxgdYdpnuaGm5LMZfK1/f9EHCZA1cHM43z5O8/t8
eRgYZggbkNxXzJNsIgDy3Gyno+JggXRvpk1AOxKLcdWRXnOuGDW7BCKKDdoEXvSGLcjNfimb+8Sc
KQZr7g3BE+AbhTOapLcJeWACJTw3UfUIWi7tevI1z1VtqPOljMLA4Ns+mOneEbNhEUlZmQ5+OzJf
m+Ud+enbejA8yG0R1I0VCChShoniP19GB4V3YQ0A1Ipf1OOMkEl8/9UkvjJZ3TBY4WG3pUk4eTgz
pBQsf8bC9xHfZVLdi94rynJ7zhb/wkIc4YR3F23E2V295nvvqr7gAEaEFHPkzAwrI3i11BfP7Wdm
CxC42SH45W8TANwrg/t+gNo7WwkTc0o28S18qChXt9SD00Kv5b3CYLuunBts4BK4j9MrogqQGoOj
55DLTldZKQULG9rq8afA5HqFXQyFTlNKVxRIuHDTyhJfo1+KiuLjFaYTe8Abph/rTVtlGvnYlJmF
fOM5lm2znSTajx4nuPAOB7NdFvNg6OFDJ2Ko1mMtA4deudsdTjGV3sg7lSWAyw+oFpB0/w2/ucu9
LLWfnf3qluXUqlOjbnYdwmaM35WvIdafFECvjXyzqAnm+X4hwgf34t8XBlosvo8lfqxKsfjXnsEc
sgi4KAwQGSECpT83xXIOxHqn+2cOgS+WTf2rq/v2O8W2s4dCXwBNZ1ZX6LdUn/+i1fm0PBwUSPa8
XmWN88CitP1FfSrM7QKpk2zeQDgSpxd+GSMOcOp5W88N7KcscT6AphQq8GIAJMkxIYln4b3fUYPB
ds8UzmjfgGmr2XMzYaBE8o/T89umZp1dMPsfMEhKCQPTof88BkYuiLpRDSlYIWG/+Aiw/59S+C28
V2xUwyaBvlY2gYQwlnIsR0F9KgWnbRz+VCCQ5h4XJQalFle8i0l2adF0IzrESCilugpnskm19AIQ
TGEeTiFY6LxWbr9WmXezqKkIS4WVucZSQKdjtfAHwLpyYEpzX2f7jWJIANqlTals5tRz+ATgFzA5
Qm50cd5xSXuEBOIvNFkvLrGVfiV2YtcWBk5hxZ1IosWq8QZ7LKafZPN5IigozdFlvqzsJ/lQYLcA
+BmpgGhhXp5iPSPOPnVdQ1kDfk/Z4vV4+pVU7iRBJRkVMW5HS6EP5ux9cijNViWhap/dJ3bomF5U
hzCF0T80TossaGreGH6xZp80tRh/O0m+5Mr/Px+uHFkXgXDpL5ovqadOiq1c0HpgRhitUPixJ1B+
FqvJ6uEXfoUxUmEqW2GNpG6ZfysNdgcck6i4sGV30dmbH+uOABgJKj59861wLr8zUefxm0Mv3d7n
+HXizPRdOJhdMZyXyJr+Qe7We2MBBcgHN9JAFP1VyMaE+Kt9MiYFY0rLYUwDV635tsbtg3QLTpS4
ry/KeTVhhu3If+CsEswUrhkvhexysBRq+pEMDjKcEo6IH1ZhADQKLqqNKXrOt0ZBoE0PHcgT/SvQ
z/XpEGc1OS/K8PVYKn/M37GRfQa1ZOC/0sC6wM5AYCf3klNtI7/UBSZeuNN5mJUTHLWIZAAG/BZk
M8N0iKq2QOYCZ4OVPeXKtdoitYfLaFzB6kZJoA8IGTk2OM3r/VMxOye7LiIyxne/uBkxkjv+zfF8
h+jHQ4KO7Xqjv4a0wQMV0El/mBBQO7CaDfKGBbsWXc5GJsavqYUAYzQ7SO2JPHoNMwXNc/SJpB3R
pI5DwXHmWJ9hFBQ008uXdVupoehz9C5KDVkSQIzWOHcPwaCneGAfwRwyPnnQlSXvGKRAe0OrzJzO
pVrJaQ8Ncclx+26tBW1h1lKFaZ89Mqr6A7WFfsYifQxS3fsbhv9BPMqN84HXijYEaGiNjlZvvpGM
4ZFriqvcFHbxRoj6t5buiU2DHb5trucG6wSn6B0ooATZ5iv6KAa5n0N+eJN2g7grCxKRYB+6XOhG
kK8aqxsZXDhSMQgWOVxtEU7B5/zcYCWry1GxJ0W00H4zIqSAKS78+nSkADG9v43j/JBEls3tVK/6
neDdtN8X5ptwTuI/2Xmuh4PKpT3OGie5KpI+4dkbjOdrc9+XiYO5W5xdXo9vnrg89WXRHRs7KSgT
r5SiJ5Rk0a1m54cUtJBqeAnSF9igZh2P3eVNDIQUZMFs6ovwkKSomLCnRS/sNPKzNNvH7JVpNHaH
7XoQ8e8wZjn1B3iQFLyQ2mIANzs/gzePmDLyq1YqGQOJ1wp/00cg3SWtTX9u4nkG3Vled5C9Wrfq
IY1j6LiJOxu7IX5sLjjz12Z81Tr9KWA1TtmF/NsnfAImvqFrP9kpPs1RlIJJE2SZqXBjW375asYj
0LTXfMGcrlsDat+lMOl2n3zQXsVCTxdBDozxft/0tN6mlV1DbSvJGgThrv0k8wf8I8nzzcwBvClO
v8i61BJk4rxSzjNChum1HFVVVNw6P8Fzww+96m3dunw3X4Qmrpo/0NOcKrMXd2t2Gfbd6bPD9Wgp
BtOQ68JeOItKziRSwaL3ofM5JKqXO/Qb1Hv0+wWeD7QpKSpkKkOnJQNrWaemarbHvNUVwS3oK+E+
JthYSkSueGqB2JpjhIOkcWtcp7BGkJDSYAqDxwh4NN7FHKKcmh3DzJsl76mRi86aUDr8c90djtAZ
yKzCvBzO18ylLc0V692Y8BBZo5PSRir+zJ2eGeVCh9FIw1htW/y+x24cZhe8muE7GVAEOGIF88Ee
CZegMqDkABF494zqLBTnFbeKjCLRr1NLmmsPWgdiKwjZzR1xxcgnPpVsbADOv5AsxG3cmd0PofKu
HN1O5UqGOWrG5kieAQM0YowHrw3c3Jk5Kn6HJhLT1f2G/4sbVz2NpHEncqGJiumlLliLDb6lWL1U
VQxNjwUhjuskmopnuYLz5GTF+V6cVf5eUNTVvYfviYKHS2GUcGaEeIY4HTZGvmH4gW5cGvh68OYX
y+JDK2TvnYP04nOdZT4rkDuDg3SZ3NAqkLn4AVw8CMBVCfLAbGbF6V3/sEgF9fiGZfVumHKsnntx
2CjidpIvH9mOB0emAEn+7soSmzeI3ykxmgLFUHO85xtVChZEr6OSAkp798s7i3dxEmuB9Bgwafw4
nkHOeAcYdDYv8Rs7JpPv2wMPENgCL3zPmyMPclLu5xVsss9KhZf9cnm8q2xXVAceykpZT+ZA8/n2
Lfhtw1S3CRIprHgsn5PvRXJFTMH/kyxiNFR9sMa3O+Qk9kygkjxmpDvxrp6XBCEm34Z3DLKLQfAb
VAslxfmRaVWFyuAZfyUdQBxjrJBnKONyvTOOjOcFpmu+YcL0Sf5SwKJbfEy7r8R8tgryBR4SZVmI
+xI8/dntZH7kjkYg47RaBGSuZt1a4GtDiXUIlJYPyKiZeBKEY2XZVFCUivMQH99FycxFBK//msVf
KfDX8AZnjlo60jz7yUEvazh0dfyVsW88ZLqfcl8+L6/xb9BTiuHnUdGnk2BVHdgeyChQEY08uHJh
TNxJ+3tLVyVm7kSH3wE2tuILqcXplu3Yu9hgx82MW0rRO4EbBiHsI/w90lUh4USIBFoS8eqhrP2J
XyhayFoYr5cCss54tb2+MEv5RHK1zVlQCRrBFW8uWX/iL4VswUVPEhyr7Y3R94e9ZpL9KIxPMGeR
YA28/fuJSzDnej0qW6i2nWTfmOHHX3Fula3ZMkVSNKZkH7T9GD6P00dvGh+Z86GBRxCCtBy9OYes
ir0bTdCBYd49Af0NlNQQgLsCxjg3ECPpgLFBNlT+cHj2Nn+cnifx8u9emSCGfRahpC8JnauIIg3K
4JZag39HuTTRSjQ3rav0HsqdFj1K94ck5b5G0SI6+GglmHeyDWPpcMWKWhOdfPDq4BlQccdsx1qN
2NVRrW475s9m18f2uU5/mtTinUp42sysPEHK/M1ka9HqgolnBMgovDn3yRLU8x09IyNxArQLuz2I
Ixv7Q+Y09T4F4NTrjZcJQifmzDVSDwKIRfadc7NT0rH3wCdETWgA75TnOaJFyA/P0WBFR6kKqRdO
qnCkcLM/1mKJ9fq2NUCpLcJQKQ7S5VzWiX8TyQMXDFgJd73yPx/0E1Sy+Gga3Yk0GWvqoq7uwA4P
DD2hTNHCaKUxw8GMtpX6e27URmPuR2PN11q5NKdposM8jxXWMSp/exp8tuUUdi6DFO1eGuL+xkO1
/UDYgF9yBM/lBbtwPwRAn5vUA+taYRyDJ2mrcxUmPsWlviClnMYFQnL6i9nZhw3UKM/id/1XIRZ9
QM3DmJQEVz1ZEkDk4cQIuIup7RJj8zPuOvIfGFtx16FE4LAJi+r0tkiM2FA0MQDB+FMkMR7JzAn0
VLNLHZa9SZusBuUS7SyXjxCpfteskZv6WIu5v4sTmuf5qShdo0KWsnpWltRZC1lXYEZ0R/gS6Lxv
1+dB3M3IxCmMyYbybYGPJ+/SJHTK+mD220p6TYwEppqyOXPV8+3vftdKGAPMX1x134/HpF7xHlfT
NV7xxVe2y34Vi5HWTNGUy+NUYBXEMRnyO39AcoP5pvYVmKF0F/bXNJpDN4mxZpV31Mgq7EPQ91iv
4dYwp7xOBUdlADUjHAv64Acy1TxMVmRyrJYs0PUMUESTFoybQ2Gh0130nFc3Te848XDzKTiRObzc
T31o6y39nYgJg0oCCPY+tekqUXMQ8aMcx8MHcm/HXoI6mAxctGTG/vjw/9W4o6j45sFK6i/syMPM
n8teV8D2hkFrz1VLat3px5hVdjLTh8LKsqOysDNakwzpm92jn2mdhhEB2lMgbf5PJAEjFMhOPEb6
x5xAt5O/M6ZRYAmDT3uDINsEnzgLqwXBS4OjZtYArrKFs//4rutwXukLfCumFvW7jMiPc+id/L1z
nT7lVu0Ldhkqh7m2YAfHQ0ldfsbpvvWszPfNRVgid7q45xlg83ziv/EvaWtCX5ZaqXcXDAmCZIBg
vKVA+Rj01Z/CSAT9Mz75ir6mSQDsECFLv4x+ZJ2CNAeK+bnA7Cwo9S5cmdsajiepyCjJHzmtkUZe
rhgJFmGS4ahfSb+r1eBDpw4n3zYbFvMS5HcffhUdPrSQqdUtux2CGbiX7GiXhzHqj2DA4eGAbTk+
uB9jKhl1G2Z4Ss2oIExGvuXbgROE4q5ePeGa1pc5NHSKBxIsZbJgaGeAs47I7atTcypjN/lW6BPZ
eX2y0vvd2wEAonmkWLq3zqLzPqmv4uwEGyA1ZuRuCv4c07pY7ygzWfF4Z7wjfFSKNzmPTG7ulDKj
PpIqxE+uty2lB+V0yi5yx0TI7GbmO9MFJmd7FMZr+B7OggH++24oX+8d1oHQBODYtThMMRuStk9/
xu4FobFbtmGNsXV2LS5j3Uq3i6EgdR6bFDvPjn/S92D4XjzWU2ad42lxz8w71bvRXjGAmumktXTa
batuKGkheEYASHPy8EBUON34gYDEy6twSDCrKMZZmQMiVfnYJET1tVExF9IkHxiPH4HcLwZAf8u3
0xSmCiGbM7TG6YSUY3N6EVBm8fkZMKO2cvrz/I/Ya3TyL+ybJ7Z4RFOSaLFJOzCahrzCRHcaPM/b
UXbVrMrTa5tumwO9A1CSxLwILxCMat7EIBOd/PzmH6PpNBs83YNNaLZFJ6ML0QBTELS8NIXMlHmw
YBaDXe+Znjcg1EsFTorWu0yqQuW7CwUPxSHpO2gE9OT4XhP1eHqv81V6egWU2MvUbh1svMdYaOhg
DDe3M+p9TId4kHm2QM0FNHArHpkuB38bCQ4NPMQ16Ri4SDDvkzAC4wihNKo22Q0fpZATtPvrBuf9
pbDYFaNndsmFSM37HmUAzpfgUT6LajbGbapABYBx++xEMAMgi0fouyExTSaS+p/YuIDHKy5vv/M/
EN0XNiXgPThC3UzG2ILWoZygsudVsn021ioGN4i65XOVD6qV+MI3znq4aRrEe5GeSWEXzPd98Bj5
EOroO/jaLXS8L1udWyn59Un8xwO82Z+LkBqYMXzweNPgG2qfOSprHeMeusKMhjcE8at8RsT1FKaS
9sNqlTft1HpdBuiw479wW+NfJBwiHusw6PZxFMskIXA7k3wM8RzJNQtYCdqTtbtfXO8+IjPGM8Qe
8O7ar1G9RUHKm8+AfKgrLovEuVP9ay1cKspe3EM7DYZXRWl8paCvCTiAX7XqSrOlPhatYWIUxxqs
f92f8CVlFoD+RGa2z5wIl8Fsj15kSqDS08JkjLkr4hx+83spA43i+JZGmH3YPNRqOI9Ym6CnM1Dk
awl6uM/3c1pocgnNVjG5MnymebtmH6BHEmCdvcZHhXeJbhXg4NmNkVLihR+FspavwXz6sCJUEirq
ETVm1+iTMyOr+ctEeQLjhsz3Xwa0DMJmC01s2J21cs186P373lF3VNGEaoYwz7tDnQeR8rkuCE+/
KK0jX/KTCjazh0WSQqbctvsp2TFXdtx6na/nCz3+ytcfm/bBmVzb8ba3NlRxsdGmeKhA9sBNIQ/L
cCQqoBw1ygCJgEFEnTH7yolVTsKOUIjEqfOIU6p0hlQbo/YeS7Q9sJGZB7ojv4KQhwAgcQYq9H0n
YDk+q07u5wc+8ijavH9hDCeS/zM40x/pu2JXfC3x6/yJryICf3RoqtFF8NvWgWLj47wCfI+U0TvF
kP54AAzVghJGhW9TcL2Bjph0oY3A0Eu7WeJmgcNVjpelvElMHtQdbTYWD3c3Wy6WuMEbd7f6ai1G
DWPJ2Hm11R8Z9ZiIAAOoFtaw+VGgI+MgemDrJxoPDpCwrv56VAPQ71XtzaRB5Yi3Cp9cXZSqMNgp
Uw7A7mjlIY6zZNf16bEiG55qNUhO6LAc+sSjugFZWPY1qihcuw4sbJ4FZOb8uLohyUfesN0eUGqd
mm3jzrBaimE6YONgPm2AjYSQVaY+QMfpKt3CxtpPXNIxxp9hz74HPJFYSl7VTeFgAJXZbP+jsvBh
saeY85HJ0FzunSZsgHQF8+5dGqtdo7IJucaGoEMUWRznkcplnlijAoMR0iXZ33N9yoEBJH98+b1g
c+oFsaOeMpdOZjn65wPn6coxWd+saTiLAHvFDTa7PpbZb/T2NIOEqoUTVzYXUW6XQQILRJtFakg3
JISNj+MaNzOnxmjNBfAnVPVtgkUwUDOgaOfnYGegDqG4EYOZCzskh+cMAUcI5hbxWR4Prz0zwDi+
ZRs6HALGnj3IRVzryWsIB8YiTKx9vSNEY38zz/23DNlaWbVGSZJQKATMtca0StoOK4xGvArVqrAu
l53H2yccobU/OGpwnyHSj7YEhYPLqwcbEJcADIzl8OW//KJklx0l5mARIL43kwKfiC1iTVYcCovV
7a/+xiCLQQN2VSC6FMMOqqD4OnXrA/Uuu4WJBoZi/OVI8Hi6v6fL6DlUaVUYfUg6dmWIkNkUDzx0
pUO+2BamrjaqFHL/SZzJKO18W0lYmzM7OUi78iD/osYxKk3yYHrRK0UHavlTP/3X9y2g3UvR+D4X
ZCJwDxEbhJSt/8w0W607koVOk9X/iPZ4DZOtYBwLf+LifA7YN3YqpHAY8RIVuPv4wioI6hYeaxQu
o4GxRUVobIA5ouKcQvsXjPD53Xm9RaLQ18TYbkelgOBSk7hkOYD3ljh13rzygp0ZgQ4fqzHHVlTy
ahcgJEAXbDS2gvHGSAuzVBtPBe+5I8YNTYU5x7ulN96n2ZhRVAS0mWv1VHzhj4DthYSA4GORHGer
19RENw2z4UyYc6NJeoY+Y4zUGqLaSVgF59oY7Pkv+WeDVy5nP/jxYAQJZp5vHw5DbFv4FQWiDHFP
QHvEUySGHWT/NYsAW4gJGjjEzbSwFe9BWCMV3YNVE3ssG5DUl6xL/03I7hOyF9ZPO8wiefG5P3Z6
KJmisR+Pt3CNWJ6djsUinRgHKFZCVFDtTjRxQmFJfZYMVWjFkXi+v1WHLcn6uK/N+DM/ZPAZlcM0
lv3Ofh2YjXFDASVXt1GEjsao0dPLjVKOpbpQR0szbBK22MIUejjfLnaFw/7Hl3btkv4Ery7u8rr8
VmG4bguzwMU2hBHjvwOadOGEDLJbYysY3p4ENd+jJEJKCzcwiXCXgspqw3twb6ivHgYFJHflg2fQ
T+U/Dg9/aj9J+CWC45drTjf8OYw3TvbKHXi9/XGLkNd6nFm4T1f8w10CHRptp7qWPbzUXNI7vDwa
2AGU7ykECNgY684bNgTIkXWHTOAKwOmdLsJqrn9Qs6e/yFntuwdT3gdHlkOi4meRRAcYCAFv+bGZ
LAuer/HgIX8eIVrtCh4uTfTib7M08OE9ymZKQI/9/sP52kH/8bahFUa3dY3pDyQHpttfs+V8KXbo
PdKaSTLmCMYC1+m3WZxDzJ5gvhG+XPXm7YuGWgzBFp0H2oOdFDzQI0+i2rjvMPnyCMO0qr/EfXtz
ds0nYduZm/8QsLuKcVk8zt3Kh+aIJzCHXBBva9JQGKafAG2OQ/TGkpu4D+KS/AaqJhJnSHpVr9XW
66D8jtNUZpKwf/DmGhfA+BTPorkLGf1cfU2+B94UV2geLZbihvF3emB4rW4Se7BRzxocREyl9zKT
XPRcqM91xZi7w2YaHj1l89LJg4ZHjKUL3AEYjq013Uyiwjze2EOgK1vjB337kqkGd9Y1RZ+X0+On
NGcxzsOwXRDEiRT8lJzwjzMOzs7hIA867+42XrIzGUkaI/uPljXhJ8IYa8PtuGcAxY6cMQIKTUpI
poH2uJdRMruwStC4oW52W+38dO87usqw02cWRcWD/RhWnI/NKxwobsvb5Jywa+SL5L48jdY4986o
TCTPBirpOPT8Ez0mrzec9pc1NZw5+amh5bmLn+p1VaXvdx5lvQX9Qby7IlbN0qa4cMDLGzjr/mjL
dH0ZaE5MulBWoDl4WBFqAiqlzBAjFVRG1Jm42MkeApDOMwShGrINPniq4b20/hcNwZnpCPGQvMXz
hyHukv8K1jbVOV2w42Frm8HihWlZuwWmBy458TbVrq5wXDLrHaa2LGkTlYGe2SMQEcxQ/sNkUsFa
CMNd+rWFhS90rzj4Zc5RFZX6jcKoAh3wCPxeVM6dgrKY2gNLsIMgIeoJA5wEa7O5OSBoSXim8gAa
HwcHjxYeESMXxJklcJTtp0re6LHBH5pnl9YuQnpiU5VgiVq4c33qP7bw2B8WHjqkwB84jNMxdZIV
6A2H+MhvHi5M4QBlaXgoO/JgOCSnuzf473/dLjEw9+CAsoxj4QhqByaJFz33mbUGoyBZJ2uaLcgb
fCF1uJgMESuHmHd+xejXRn3RbUAenKn/tMep/oWaCuz1lJ0WevsFFybZvN3Mf64JSG21u4lvsZWu
MBMPRwvtFgok1adwmPqxlwPPVhHzXv6HK4J391NGIOBPolse4MAhYnGTEGoUn+WntWSbt8NhoJCb
VELMeQZzI3EV42ZhvEny4BPxfB/IlyLqz4PbbTNfOHzTQKMIRN2FsLq2kf+4H/0b7YDPS6oBtDNW
09SGbcB5h6mwoRK1eueYqJmG6nWIDwAR6g6PsHMavc1ki/7pxtXnnKfMpESd7Xtk6Rj5BuMXnzsI
Gap+Ozf8CmGjAhRQe8LxqK+xK4XPK5PtjUqp+uAdsQ+b4AnugmwD+qFyf7+SnLUaLrRtgwMFGbZL
zeh9kyJZhSJLVBKBFL+YMwAlwRHp/AzPNebetc7QC38i55qvc322mhu9hEO6i2icFjYLpDA9yJua
WT/RF5qANWRjjo/MB3bMqLeUSTSD2QbqIvKjUDg/FCj3K24kUPiLNb7G6+WTMqvSq4B9QI9UhGOq
N3wB7IRFWG3mMMSnNizlN35AFhStnvOPuYCPAoKxCFZQGpN8E7TBlb0D5o5u+82GxvaTM+jUYgeq
JSA97Qp1zcL6AGyn0ON9iuXYqHW8uw/CBnaHdV9DTAAxEq2Pecl1xhZ49MfseA9tj3BIQ6lqP6iL
sCT2YeLR2HBEEKSRmExRyMw6ytCeMTSjnJNNxU0CZuFvD/tCi8JfnxpYn5gQUaiLkaXa0ISh7TK6
ppzk/CRpNho8fOgz/4asNrUE84fD2ZI541VvahIyiK40W4MIfo2xYYkZSbZqQ0SkyJgZmfFcEUTN
QJj5wlXhvUGbMxuf+A6XQ5RKDz0NS9NR6QaI9jBJyDjLwQfiV8u7pd818TVjDhxFU/0qhOQZY7bE
a8C2QgGAPcRYWw7cx8Imwp0C2+s3tUMkgN1rIfE7R4CyWZTZF9GinzZTozCv0Hp5fJj6c47nlNT4
YbFk7vbMnbMnVzK2PdweCm8DMYEbUm3aw7YGgKKMJOPyzDrgiSn8xS7e3Q6c0luRQwo9x2hpj71B
6wlUj6I2s9FsWhPK7bEDKfEqIqrYopjxRFveNx7PSdQfh3X9PcaWCYFs96zEWIeMZtXb+WGOHUTK
awBUPvZKOHURJ5uZhe0Nl/2OPyHeGit4ChJb5oKq+zwEcDm4vgzfOVy3TzYeZatovUYDPoUbf2wR
cj8wQMUdwC1RYtc+5yRnQVDzYRng5IcDyY47lAjmmQoRbGfLM8acCyQjjoj/kfQU1/7ygudB6XBf
lSWniDlZZt9DgN4TmWnLrGd827LLmR9WHmgOAC7mL40F52V0VgfiL8GTRlLMH8mNHpYaNGcmvO1O
3y82fLZ9wmApPSX8xMer9nKUWMyjCG7CRjJGX03vU+Huj1duSLSefhwDa8ja4xaQ/egzyxR+JXcL
rYEWkDrCIXpACWv+1B6Hg+I8iVRtD1zQ4yM4Iijhc/ByXo+Qf5xs9eySMMfgWOqpiXsOZhVCNKMI
dyeTETQWIpS0vxAbOJ3ZmlWTxYn+CxSCKlGKGK+Ul+wiLCnG7Y8fm2w/Dz//t8IOZ6g2/Hfcg+IQ
lQPvEGYhhLWx7mGK46CORlgrQQ9SDQk3f8oyC/eC0SsDJHBEhUV3ERKbmayKvUopZg/YEfJyA9Ab
NHpcbE3FueG9MBwF6+FOPMHpVmD/WFBiSNxj2rGUo/v2vuXjp1Q1M9TCKhkvqJqhLhrpUnSFX/TX
luLzVp0ZRc92jgUrFd4KcLUIHvsMz1n662z14brRYcleu1IO1b4/PK6LjfB7XxVXNRKjmQppkWsh
NWZ8s+oDw4CkhnKqySATEAJWjQ1fF0RW5bJDaBpteen+eBsRlwGWxSv4SwMJ8QVTJVgYqTY94k+B
sGrMmKE63KQncH0MYvn26ppC8tsXV4XXf+mk0NJrg+cKbm6MOz7W5Gh+NIzL0J+/jcLOfhguF6fG
Hkw+gLVnSRBaV2+7UPpqVzcmggz79mWEOqrj6zeTphfHgrNg55HkKT+kQBEcrrJxBqRH24MfoTig
NngZmXslv4tJiyNbd+1YhAwo3gwFNYig81WyjLdsn97tLHnJb4vN+498LX+hy7VbZND5Kj5k29ue
myOAi30O5SH3W++FKVt7Bqz8/qsm+p9iIrOXfqe0nSwNpk8k370t2J+WtKR2MF8/6pK1OCaeUgxb
M3tqCd+zr17/fGFYWK6K4OMwh0X+njgySFlOEMfESVYP/eM89jQyxWnBadhCwgZPNxJqBCQGWIfR
sGcYqiKs0EZ7VO6cUdnQ4V57ReCGCMwMyQqrdZ4UnvRS0V5wzy/MU0l3Rbrt5ruE44Rq01RESlCq
Ncqb/kYhUi/vrhTQ4ckhRH0NhYh0zFY5ye/zZQZmFt2BrLz4GzUjVVFvTDQ5IvqLXYaNzezBAhjV
UVDixZCuGxvT7ugezXtL9TIR+/CKxxPpYwlTesxJKUo4IhpbP/L/8z1gfrhPLTj0Jo1fB/T1BLoZ
2wHqLl1gD/urzT+06ALlNpUMpXOib9mqwxJ7B4oCcBocYu3erSMmCyWFKkp0LNYorkmjWMeW8hs7
5bcYCrh2UnxOWL9YJtgM3XQ+rsxEFxUiOUN2bA1glioHdGKrAG18tj2qcuq0HkCDgSRkeNh+b+ZF
bKJGsy/2D7hy5RdpLzYtPdsvsMmdZMkCRCSmgam0PyR3rOW/ilgb2gLZeDOOA4lFqIYnfWpP6THG
pKHCa8KZhQaEdwHusALTovzEjt3IJ0AKC5+Om4iF3fO3OhOPu5xQ3REoAD6GwsyG9U058eEnFwbM
eY4QcSyeuChPPDMKW+JyMq705oYQICCbnhr9qSceeZZUK8DptF0mvi3Rba7t0ZrQVaArQ4ditN8J
dP7V5CcNP/B/XUY3AV0hxQI6aQMHLZSbqQEoBbZgxLt+lataTsIhvYLqgb9RQ5kqiBxVtHUASiPF
CiycjQ2mBbljNq0uQMuIOLyIkhl9P8ToEbz3uONv0s3iG/kTt5xawmCnWCrI4xi4aMgegDBqynQk
DtYtjLD7YqK7Ywh0QT0ps3uMXevI/qSxAVFL3BuFBxxdPquJh7CDDUZ7GI0haErp6Fk0fLQ39wzM
IXpuBVdyoabtUVVysI0LLSEoTLLfXwt+eQWSM67Cdntznm65/J/++/5LQzafHn4scCm4cPfHJudD
MgfAKRn7TO0z5z96RJ07YCdLmAkSMxEt2aaQMcdbVC45+mx6SPuxySH5TrbPZUK8IR+3oWfbpn+A
D+h3/iPpzJpURdY1/IuMAAWEW+ZZcdYbQy0VcUBAFP31/eTqOHvHWbt7VZWlSeaX7+i+Qq5z3nuG
PujOkHZNAJPFxe3n49PD/cl/fWl+di6JuGhqfjuK4SsZHudfLs9Iw91uocRMIssv8gwVzceuCXCy
jNpxnTEyuSyh8KeaW9aTRvzPCzzrHlers6ewf0fQjQH1bCCA5Hsl2HC4FouDff0CUuQeyeHauNxu
ZmLD4C9RBydNmVZdJe44btVMFmKCp3MjEcLYAOOLtpgRWvdLcInzXX8Fb+3AJT7CnRgkOH+oi9Uj
gueChr0aYyOfljaiZYI9uCPaH8eH9VwooCwipbBbK4kaPDzikmYc7KhokBgFcCPiRq4zlVyZZEiq
6sZPBiT6g/hAKMJlANdSoRZpgx81HECQ0uTLREJ6CAeV9wWSeCd9uwoKXyB6v1ByWaLEb80ua1Yq
ChAmJFYXhXA8cHiNxDSkTFrhvIaLtjlmeJM8gmk8lfidx0ocLNvTJ32OmvltNIj64O3PmNJfdMbl
vkbQM5zRC/mLjInIi3kQ/G/Wq+h84shwSbJIoFmHBCxXYMnfQN/nKBW4QwhVwCfyxeACGZmSlpM7
mIrZBkjlQO5IBhhY8sPrNsr+G+kp4g5Xivi3/nnKLoZScknhEl/agHTsqARcDiZiTgPMZ0ohoIdi
OrwSQQ+ovFn2Ak5YMJshUJ06G2A8/C6HgTxGaceJxqP2zso+DyHQZSjvzoTSpb+d5ut7pjlQk8kW
2UMpUHEP5+9fyyys8t3E1nd6udWSFySEOAiaGOTIef63U+AhYtolwnvyIe3lxwP2L7INuph9tyMY
zWxiitxcDfEvzP/Pxg//6oRL+1qYbYOfCcOTqZMHSNQfnj/IC0L67nY7oEiCuglHX4HagMEMaC7F
xqpYA8kv4ImGE/CY752zbKywEkC4cMDcQrpd8QSrpC4RngqUOaR4YIASRJ9fuec0/DqMLlRfhXoK
NEXkp+QJkVHDnInKGqEcIQuUFDtd2gfiJxCthFC4QYf2yXwnmY/UZDhm/oFK5ZiTlWMy6TMkGXyK
2Tv7ktDLwflwX2NkpY1XjI4aGCGeZgpVgu80jwyvJRSQeJ55j+ROOhRfe5lpT3wNmr9rtgUSQKEA
/tNl7FgWR/FaIwCT+zVAPrjeGadlommORA8Azwp3UUZhZFFleL/gwKhESes1ywG/M+oTiNYSTC1o
ZQk8gvGtSgizBkCvnTwFSYRNR+YjySAr/F3Defm8ms4XO6UcCrtWfI7BygGgNACoXiquyNvpkC2d
oBhGKiYa3iWGcxbV11YiXfA4bywoKoPiddYG8g7hoH3hhOJkuwADXSzYShCfj9AIW5dIYaMGMeFk
byma4RTh5HDJhBgPIixyNlYRs0plqE362pzhhBONjZkpzN2SY9Mf1Sdjs50aHmvMftrPlW5Nr2PA
Te6f0gYnuzn0tlMMWnJYBlw3N4jf44qitcEcCtNOG65GrZjgeTNknDJVjBmSGLYrDMWVf+cxhrFP
lfYtRIjK1TWPhsf2akE6ifCFu68DlOkzMcDpLvJKdkr+v4WCdvOI6OSO+ChcAtFdfXrn7BRH1ZNn
CgAE8hJoCRz3B467hPh310Iw/lr+lrD25wxnAjThsvOrkOQmhhFsOI/TkCY4ceXFysLtvHdEiAL8
dJsuqF4w8T9E8IGHByMEXCgD6sfruFlC7bLj+q0H4jZmhY8oMMitn6iDlp07MBpKM1s6VvP7cUuQ
DOWnT/e37JYqj7xzs+sZ+i8wgM8KmmPM+MmEwy9twlyMUEkEzwifEV4c1UPAB63CZ6UvBLUqSBFp
hQ3sePugQByA547xuITbADKsZn6boKzjpQF3KUE/QLzkPhjjg7evEMdG+wuDV3swBESx4Z/012hy
MF3A2kxvzDSCG3ovtWAbM6ZmDNvAGlc2R9CYKfcHRIscaVm/5NDp28Qgs5O9mDLMg+F9ODj6UAdP
hxmzcB8jTCbA7rzFYl0h5QnyUR0pINt9Dk/GKR4DEhaIbs93R9qZHLhLhp7bgRpMa8nnHQvCJQb7
d3L76rRph/aDkUZ3QcDQ7m/4Jb1Yikg5sW8LZToEazqjgjTntTUhWmlzxOnib+G7OE3ZYNkmEGZZ
xfRAFaFVI0SHFhpSUU8VrMeMw3PI+8m9fI3X2H6MyBjqpeO0HJG1IVtz3pAygZg1ZxgxTZWOG6ho
F8rXYVgEjCp4Pamcorjj9gCfNpjEWsT4D/BDGErYc8R8pnqfmB9hpmxYP6eatlH0w8opiSg3kdJH
miocCVfIGqryuzJSh4M7Id+Qvz0GSL5a6xvoxft481ofVoyu+rt3HFjEEsAn33yCbkadV9qcBm8e
xicyIssTBPoSgvhIQPucu4rJXfA84spcUC/DHSOeM/suMTx7hyXUDvhIjfdheh9t03wOOTGtRkja
cPNJkbxgkwqrsQgirHGr4niXQxhng5B0Xr3IiDA2vLX50OYyGjN1OjCYvNMDpsu5BKKoevC1rHQb
1kfsiXQH2thMWeNiqIciDW6eDrBF/pgt4vwkT/e0sGeCK2HIs2o3D7VlnbFRUMKjk6hgPVWX+1tR
IqH0iYRXibbq2+fx4+GRsytxUdBWVQUcok4u7LrQ/4+o+boPDRL98ELOV/ttf8EqVWDq0Sf6efJl
FwKuAyp+EoljktaFXs6+py1jnVXtkd4jZRLOCiWVJm/AgBnjV/gGmQyRwrlX3F7DCQqIlkfwgqcN
qQqSGJSiPi0DvsyodZ/hakOe+2Nt9LnR0xFmIzF6R33Mhwb+HqSveFik8fdPaCuwMNSmsVEvvFlC
iX0Oga338tKwbu4R7ok2gOOFexIb1TnssUaJisSxchu995xBlpFeLNos66PkxxdKE2DL3aFPh16A
5hjvmztRRrRXjRi6XdiV5P9xkehEWGhcHSns79leH8biOx5JG+ck4J/MeSDYRrb2mDht52OLAdIg
W1xHGsE4z41E7vs/wH1EnV3QP+YrYrqzYkUIEe8DK47Qisg7sC2aY+YhH8XDJ2mP34TiaFQkgMjE
ULIpfgNKbZk4xdY06yBtELrMzhnPcjx0xPxPIabHiWNzD++FL2uNZ86+Mt/RLIqXYkw3092ZsNXC
sJ15ThQXAJCfR7YM99o5q4ofUwUP5w/Aw+QsjnkITPmPscbRGLiZeTE9QPABArFKkLxcHTZXb+hi
DfCcDkaTGwyyh9qERkOdz2q5TrBD+E+E8WxOosK0l2I/Qfs4uXIzRdPe4+4h6JclhxLTnKBLYGT5
FwnqOfiMu3hq/6k/7vBtks+YHnYOwRqgvsY4Y+Z2oGJMgyky+xIUOYwJ1EP6YHH6qs4arYBHLZRH
kQWIBhyBbo8HkAycQ/semyDO0DlITLT8Bgfk/vYEua2LJ9SpowfTPw9wCLJorn9LNRVd04hseG+4
TJxN9qxd62rmOGeO4D5NNwQayGGgrr/+ug83C6KLxiPA6SoOFcpwoZpCc69wxg3cyqyZST14LI++
O1RDqMIS+NSxglihCQzvoAXiOvy5k8YEttNjhGamjfvxCQSR10B+esrM4RDawMI5x4W7lxGpVROo
mAiwfqIfBHNwFJIdIxPzNFMIaW7ALRyd3Keue5FfPZVcT015T0qOvr794voLajwupwyyLkLN7MTc
t+fhh37nmlvw3cQdf3Z1tGDdR7zhQYKQmCuUxIJ/aWJBHJScMESogSMiZnFqzNVj2AaeC7qZvvDt
yiqurNGoSpBi82WNTcBPMemDzL8AgPB8ZugdF7/J8hO0IzhjzSVSJikhZtffJbVHcMVk7z6Pl9F9
KioCvp6OBD4POvRwefby6CmIAOM/nLFPduptjID/4iI1w2WBIh5DKcm7seIg5FmKbFeCdLnBiAYG
wQTL4EBL5FL/bOY6zoozt6FuBJztoHkwT1AH3FR441POf3ELuQbw9mCSWBHcIYuA529zicFsPt6A
82S8ZjBB0nehjZX9zEhY8j4uftROQS8xPAJmSEVq/cZHQ8tw9WL6QMZQ/cVH0fvLdA/xoLDyyLHS
fVQYCVg7Xmw0ElZ3PMEQk3Kp0D5eh7VoG+S6B4jfTq+Hzwi4rDW7h11PMGM9JnUnDMTI7ELmhOwH
HcPgbD5Hd2848bp5KiHdIXbpX9QKohmxNVsHHXEam6vDbfmDp+Rti/hzIjFA85cCFiCWaSJ8J7pf
Q0mQDMB7WPiXvw/wwgEDfUL+S2hk/44WfvowBOhk82UzF0+lwxEYcwWRRhwJguZjMwvwe2NJr5hZ
m3U3weSSwdvVZxMpA6cqf9ZkBhzE1pbqDhiTFO7vD+5BAuNnC2rMwxshHEouZozxLx3fJvfgbuWo
95gbAN5JuIZDEHnR4kliKCLba8CGgZ7B47yp+cM50dDNiJGaI553XGZfC2MxQ1EnQz80KT627nIS
Or+xRSMgEkdtfF+Vq8pObwnEC1e7IJMY8thE16gIaADcI+twscizPwGbr/sNjxwZnYG2Yg5i/Jze
FtdA3Qw3nwNqouJjg6KJ6w1xO0eBZbKXDLxyxXcpbCSI37+LN8Mmy9H0WQskhg9s0RI6BmxoCLwP
6ALtCFGtiZEwboUd4Bs6qlMR5exuXPe2OI0h2QjlH2b07TE1nzG79DmH+JH2mWtRwOtWZkitstyn
t5YXA9eOTgRBMBWAQzbDGLgerQyv1AZgYDND18aghXLOyScD6vPUL6PhkisrOzoJUB4hX72QsqoZ
lHJJ3Cc3fgJACAVDN+Oeue+8IV/Pfu/QcCAiKrFJBhOe+x29MsRFMVXrDJPULfIbX0WNrUK12zlR
xiTI7Ni+mZ6GAkNqeyhoUL34uUsKxXsv+rvVsIiejDUOYR/wp1rUG0NVGIWjp7pzIVtx+U8QGNz8
1wmNHu6kJJ+TIOeSn8Kv106xugAfgQpTii2IgTrISd5jIxr1AsB5CmBOvw170oRPPjLsO1+az16i
z/YVkPnP8XB2kT4nfcgxkdRXLmvXeFnbjjVh8BjzrXnnMDkQDuR8YAuedh5LFq0LgD5fX11fpiQ+
9TgAfycQPDbyHgjJh3xrlHg2KZ6nd7rdf+0rH/jlcCP1GuaIwAU+qRTx1oW0DwBrLFpcQMDt3qGy
+l9DV5KET5eTPeDqCkMA4EucfMggzpMNT0xhwo/XQdbHsiCar3KNIzTYpPDIxw6MA74XmNuP2exh
I4pEweILk5PwOneX8Q+ElJFhrKwbe83OzTTDHvmKgPmZ8jOYXnh21HUCNSXcgWxVaExOLEBwnpOh
/d0XSRX9RiRjeiqYHhlrowFqzMqRV7V9xy9XUL/pDtfFpk54HRqp4fwYLizHLw3rnOmQasO1vK5w
9ZJq4/NCOU7c+/SSC0rvNWfXfM+30WBHny2IkSCTWMerd1gdrgmHPso05g1PGA1w5MGVdLTdigsG
QQDo4S5IbPgs6rRDWLRlWAxyKpT8DzAccgUKCER1yb626UxxboSrWJB2MjacdbVHBQjpGRXh45ib
cbG/eIhkJLb7HRrTKdpBKfiu5QyihIRqg9/hvhTvuCidUZwVDLBThDcPTfiIN88g45S8vRI1asGH
RaIg5xWeECk7c9vk5kBiWLUk4HOl/CCLaZWOpuwZXsUiVJIOv5ix1tMXypKZMe1cmivczSeUx3i2
5PFlX37xg5K8QWivpQzFx0tyolXfrMehRsua9PzerIqktF79DtvksepnBk6Ij3XeG/F1eV3eUUY/
4HgV90b6esnxe8bYgcRqxmpwkFOKNU+Lu19Fg48INOgToLJmIZ33Gnx1bTEKULtlAQb5MkkmnJZE
3a+5CUU3uCCz9m4cnR0Eks4B2E/xuQbiQJXTp899ayE28yKpXY0tW6utPBE0z7NnIeVHEETU1XXX
GcSq8arl0Ws9LQPUXKOtg9qfMPiBT1IBrkk9052VPHvb6pTFOJEDCN21IMlQM/IQt9YUYJyI65bL
gQb1S2DznUEJEw1zCfRH9kCxASA9YNcQEtA/vpMLvUL2vMRiRzjNoUTOhYmoBIwKjS5SNEBihA42
ax7RAxh77ew+ZkXoOgeXqdOFA5lNBy3z7tjgY7zsWx9e0x8EesoOYH6oV/i5mfWxnTk0/m6xReOv
47XcWmCqNvniEOJPO7vafx9HnSoNainiFQuWQRFTmeluN4RN0GBh2KQr6lSxmINZWYZfw+63Lg/0
memKI543mL8NNAEejy3QMpDYj/EOme8en/V8B0ZN2ieVNGydkKPwNisWLAM8oX9QZqGR8OCeEQbK
0yGlKbwMTizox4lGjyKpVOjt+gn4zYhSuHgRZV9hEP1BITecCEJJwmWeYqdWiCeapTbR5tcTr/q+
UMJVs//ssd1CXUBXEBXPnXpS+jdYe8kD3wPcucZCv9QL8onG3ejH+cnn777SGhK9JDHdWA/R2jQR
kH3IOuE2Pmooej7hd2HJYmfyMDoKzS26fkq8FuDz1uZKE0DjQPnTJCCFbBji15XA6bAnMUcp3i3A
5ueC6RNt97UeuOFyd2vQr4IfypfffoNupp72WC5vl6duy8WkWHBiDQrW/nnUkhOgxx86x8hqYolh
NCUbFvhL9ZR2bJz/eTyxUL6ZoKvRBZqDGsjAEBrGb6ybJ6L6E2xGjLTNHqITSdF51EwBTqAcgLw3
iGx10PcbmMVSCXDd2c9M2m+5dtEGzBv3EhcCbhT0Cntz5i3n9Y9KVcHwb0xksD/m2p+yg+QhSNmC
yCYsbM6Hik8CgRiGULfwpmUGsmueXB/k1pZmZxhCsBXu4RpIAVewtHIHXNu/fgcXu3glEj8JNq1I
0J5iOWUR0NJdlBYEB5oWUUJQJ+fpDdVDxZohbixpYDgS9np2h51Q5dxtFUm8EvEgBhf2Zjp/ohtz
Hl+BMwARiKmjcrrxvFbLG1UZyMsYCnkGudJ4PBaWxn/SARQIjloHcMZBFWE+cFMomYSUOvff3l+B
mwZ/NUo+hYKY5wyZZoSp1e2NKJbXNs+VBGbn7brwzqzJO2/LwZDGE77MI3gnEk9pPtYyLKCs/R7n
h1Acfiiguq34tstvVFvV2EDfoYFJwo4J0T9lLpmK/1flAUJHmOZx61DDZP6pa84frIKIDb1FuVRt
Cg04LUSC49aGYLwiWIMLsZ+zX+yWKWoInltiM2dF/LU06+pLO8IFv+GLVyA5yGmXvZTl7xkRrPoc
tIceiIt5ZB69jQnjvNPCCoWHbs9IdTgq4snJZ58O2RjpHQ96h59bxI3fG/fiJ2LI1Rdj32GbGQcc
YaRn4o55mKuoADA1tyFiveARvN1vdmEG5hGySZchIdkI2PP4wJkJ6PuZ96wkjxO+1IUenr8jzi3R
WXkNSb/797bvyznZoaFyus2aRddaL1rhadkgbUo2q7vz+WJ+Nc9f88n58zNbw27CbVIB8YX9sNQt
UidFbg7Zkycc/exJA5Q1QpiAt9r6Enf84nJ+UqFthHaGbu1QCrdQHLoNGa6t73NgN5fIsJNGz0vB
/bifaBsy+RD+rU70lpjMIdN9x/FP1xikEHU4XhOSJkQxEb5/EUJd8Q1JGe0TGkwhC9VrJPfR2Cqd
1BXH18AacqE9SRsjxvSdbaFjmE5Jycwq0EX6UVF3cy9+HYbTAYaxBWe39WRO9rtVHdCaldxoqTuV
ufWd2A2Iy19DF4Zkf5E/qbM8NnwxfNAWgJsU2VwmRati1SR5jmdp66IWR8nK1gzrKAZXYndBh5qM
PMT4AwBaWcdV7a4SUFX+D5MIjTurGv8bvwh7/hff+PdEt5+JdXvI3e6HDJ41Rc8JLQu9UY+PWOJb
cWLsF/QLQRoVgcK7AorA+Yhqg3kJEaAzRO1bzX++YrkEctHPISRdIV4Xl82j4qHQAbbSymYfED0/
NJtY2Ouor+EMzQSb+YyfYAnU0PXAQDRkbSAY9hDiltxqm50R0eTXecW861mvBz9oFoDacJpb6wzD
xZ8R5n5thqg/5ks7DG+8nc/VJ0xuDG4oJ+D+RrSUxCiQWjx//GgcRjx8kzsuIpRrnpKcd4ZJRIXP
XZvQsG+I3d4ejGgQiTUMYmvkuLyU94yaL5kRGPn5bmiYW9T/cT07T4wpi8IYenh2A8ywvHUCz/jZ
l5SmMZI7yX6grGnUjXieOIonnSs+ndy9IFciZBdDLD5BJAcDu/t4NTLLn5lj/yK32Br8EQbx6DGI
UwvcBw/+YUP8hu/KZmowiJx9EaeE1T8rMGrUmH0bvw1370WfCyXzEicwHI54PV8R3IAuymfRvc32
C4dNcOJjXC5usTxtmP6S+4mnhHiF9X3PyddnXHvZCtsBSvU5dO/H97m2MTnonl0DAggPax0r2TnN
Z6wpJlpClFVrgEyhDGtYPvS0CDkJ8YJCfx21F5jJbf5h/963+BH6zg8d0/YZapglXZ3zEyk4M4yG
3nCqoqxBTKF6F2yQX6/Ec9qub8Sp8p6Q84zcAwi4JhAD86l7uWbcgJh5rrAFj7ej/t0Zl+PBSKKk
WraHTNY8vEpGbeRGIWRWaPKJHDAf6Alkt2pd+a8XUf0T5GukHyI599SkFM9AkmokFhk2HkMCX+bv
EQ22bhNB/kDQ92bDP/lPSokHpqcSYL7BP1Vz6wNcgOf+LcB6XRRm5ha/Re3COXH96k8Fl4jyuzfB
l6P8fSitkTxBoHmo8RaGB9TpoLWWk/PqPiJsnG/l/opIESmDhD+Q0+lX6NGYmfnT4J0MPxlXGTxo
/FyQ2/NUus7u0qTfptV7XJeTrcFP70cPiJUhZlJ4zerKk7dlAAcnJjX9ik21+w18/bLubijYVJAK
vt3LqrmuXr0fYQWoJ0pLU3wF3pWQFE2UVEqVU57jN7MddCleK9BOzFnn4HeNrr/4dUQip2O/cMlg
wM0+0B2FS8TVMz5+WYUN4C8EGFsnvz5h6uMzcjjWFxdFlgrf68ehu5Su1keZ8xWSX3E7GVxpX8m2
cCWad5aJmLH4Boo2um9F6tS2CkUMSs961juCIMisKAYu36Fjii/c1wU+BYnRzUEGqd1nl4FTkIHb
+bzIF/pd9AHQjZ2vk6CIVhuTs2rXG4XA5iPCzMHVvoDkLhWC5ju/r3kKVmRgQYJhB25nkKb1pGia
4fK63mpen0tYx7e3KQGQL/6X0JkBnj7zh2HiBI55/fs1riCQUOyDjJYm3ib3tiR7dNkf6fCJNFHH
8kZw54N9DjmJswpFIPyruJ0I9Azwx7wDNXOMzgceP4v7CBl5CPjIFeTojSuqdSDzYwZ44DQEvUnL
wUtLqQqOKyiPuY5CTLH7kC0QXv+utAAk/YlEvy0bkrinTIUW+Ll7WTkaOjE8i8vQLUERNUKqAj3X
bSSkAnxcSAomABAx+Hu7asDoG+ZWofouEfu8vMcRPIB/UwafWPzFm/ONFJzmJOU7eSaTfNGHdO2c
C8YxT3NvDnkXYAxt9JzzUA2OCk8W7gDVNwAoL6HamefWl8/uwLAG/aQH0+UPS1pffPUe3l9+vdMP
eYqtNfyFQ6ihLzdUotNQJd8WRCgwG8TcwbOBA9Q8wioKSoaJWXDAyNgwi0yxWMEFDJkH0K7iUH/Z
7cP6uBzPoFvA75R6vxbiZvxCFCOsjG2weyHdgrTj6OYSejZ3O2nPXujkJjH0IMpX7sV9+5eUXEjJ
fbcyI9v95gov5OpSSsL9tGdfhSDx4QwWDRPi3yD8J7chpRNpzwLgm7TPmO8D7YnvFK79nojMESDX
8DJ+pvd1t+mODOcAoQp7BnFCz0XHPKm6/Ec5qJCPRfw8kV872ABEkug5MSal6BSlZ7OY3q8OZTPo
S3QEkP1pe6MPQHJJtkXVrwTGhIlDBk3A6oDUt7Uk1hUCcvP9gIBD5jMfZETJjT+BwrMK1OCTWTb9
cwj5b4UonwsCRz2Q0z3A82gtNC8SS5Y4In4hyBUuuCFHt/HFSVsFGkQ7R5mgeXM4lzOBihZqhc8B
6WgNAnizv3+6sOhxeDVoYZ6jcp67oxekiOj7xIHi5hh/cGtDLZ/ngNwFgjjhjR0INEj8Dlg+qHmn
pHa4v40M6DKMB2DPH9JUvdvoDod29n/MhIMJRBlkKdTaC7+9kEHcSTQVNmKeapDB1mcN879kBCFi
OVz/gKwm75ALILAjphM0adSEBCpRj07GoSsEodkQYwJUKZ9oCwKIhI0lQr8Bg/U/xV0KFMf9AgUk
yj7Upv4T+JbWMC6vAi14xIyRsO7sCrcdEBk6QHG9teQ/ZBY8pywyTgVzfh5LscGdC4TNCJ8TWrud
D1wqDfQEujovVEAorqyG2c9r8N3yg5aUa3ilcPPckS73BUXlswek3+Dl/YkxDZjGVTKfzxwHiSbM
ECkcnH0/qcjyqdGeCVHeI2EwzNgVzmu9tRqYXLSCOXVQ5j/9l9RaBe47pFuFX3E2bYpIJjYPtoin
pKERBFGmqzMWovxpTUy5dKSLZAFYPMKaksOSd8ZtZkIK8PELHqv7jJ8B914DURsjCtuhOvQmZKn/
PmggEfJWgVKHQ+f4wsulcMtFgEBavgh+uGP0L6lTY4gSxtH1jJRX8o/PcLgEhKMXot7bH6YIbPET
N/iCkmo+8LHojWXGXZK7PApxumCgQ+rkLmMCsSHuqM9AqXGTxOjn8+QQXqJO9L8eaTybMlTmuD2X
4OdoqXijZ0QGaQuK37FO3YgYKPBrsrgeWe2RoY3vI+yFv0SLJFYoQdrh50jAhQjEIS4p/U3ujLe4
bzS3HU9kpLtrcjWgZPhskHBwz7x73twTeC+hi7sStAudPa1w16nkz2P1jr2Nj4VnMQ+JC4rBjFhQ
5QyXE6llxhEVA5wRGsIQAsPvrmb6cYX2Cp0zm3mdvna5j5yea+yZkr7cxdLL7Wusj+R/xDe/esDq
ugbatGQxz1kEXIbgdhgHJzV2cjy9LEFGax4AAYV/kRYhmpm99v2g9ntIC8iQZlbuTbnw8+tjsdsI
PSOqhYzmWtThlnKoHTJPIS1KtlPKuUJRFWM952IS/txBuVlkdJqxmGELBWvyxcaNyOvviWP+62JZ
QMKA2lJQvl/QPfTS4FaSf5trfDWcHy8KEXwTtPFzIVMFc5BGQNxgE/9UaNaVDbKbYB9PtBGbB4Kb
eXMQzlY0PsEtFYKl17FGjPmd5YSrNVRqFx7vAYIIOYRhxqUAIhxxhRTgl/VbcGjJ0DgIdAnvvSQQ
j3MV4pxHFngB4qYLUWJjYI6I2+kjt2CWQgT9XRE2B6hb+JIrQzQyXoWDqMo6vJ+DCZKzLMf39kib
GEEwJ9uTt7dEQKg6vQRRCISVYJ7gJzkWccoI720/OQ3YT3JQmhuqahr0OM/BVVlLNOFsyngHrwCj
AslhQ8bjKSC4l0AJiW6okOjMVInQd2ZFxhRLoCsMUM/uzRBKW+qICCOTFH1XB9JR4duBFHj7ueED
vHTCXiKiVTFjp0bSy2BeU41DHov/Y14tBdOnZXn8wnIwEXtijuTOXBHWh1YJmeA/+0vw9p4ef4Fi
73tqlKKAOvjQe9k7CAlidWSAdC67n2GKBluuu1N4EBlsqkh6Y2V5x/AlYNzSfI5pGib0IX6h5Zlo
IRcdPXnG5a7aQdqMuK/3ePkD53l4qZZM3/F5+uPCFdeufOgYHYkeloNurOGSgErjdktIMIvKEJof
sMkVJRcjAMpJ49x3XVyskVxSw1nEw9iYcT+hdXh8g50hE2yuO82ynw5mFBgH9F3uLrvmhBWcdY51
2sLBhUXfph3c73DucoEJ+qfrDjTrhq3HvXP9gKB42TUOG17ycDtpurjtYu01ftL1lCvpQLGNdwY/
d21TlRZIYk7b7k8txt+SrpTZZRg29xU45xbhZZtyK/tQ43w+fuqO6ueMKxqTT1n6uKuQUnbHeo7V
KehGMAnHlp4zEHgDQAH6jzxFBsB2+f5gIPDxYmnkrjAlQPlymWjNNUwboPybOIcNqLY+UW3FK3ft
rl0MgeXpL/1YtxXL6K9HwA1EHljbZ9kXc8/DEcgp2reFaESCF2Bh3WItq4ElBQc5cPp8Z300Zx+I
+ozIaFXFYKEAZzGLvKwiE/ROf/Ojx513irPmvSGTJGsjBlUH0CYWpzleTFBx9nWcZhLtpi/35yqn
V4zU1W+gSvwerSsXkSuKVZm4wohO4cL6rbUU5CUcTuVRN8ZO8UcK3KaYq+PHHMebV8Q0UzP7aH6f
fSgRMxPJXYhXH4wtjx12fIJyL/vLlllc8raJPP2Ckz0BPHXmA+Gfv890No7Xv7A/rmZMtCRZEO1B
nLBNcC0pArVLB3J2i2mwhdrQMoyoYDT57PdXOkMqrQUe9HLRa9ivqUTS0VY1r2w9ZHt0Ln3CGY0s
9EUs+qcvMZForQyzYtfkLVvQtmiSkmt3qy0xb6IYhNYxwzX2G7LF7BFev2OT4H1hR4pzMIIL/XWW
wZIgdYCJnEJL8Z4RRSk6TN+B5l3SAtptr+IxB9m8Tr674YjsQBmZ0qkbIeaPtkeFTE1AwUusMSat
aq5HFAIrpGgCgyx7MeOKV8fbRHMUgiCRu5HWBiob92LQgjMKT05hrBtNZMQlOd/XfRF0q2ohY+gf
P/9+M5HO0yZkV4cCyWOHRfRzFaVXQ1TFKx1CZzdsnTs0lOKdIdxBHZHnwMsCUEDSQtOx7uV114Hq
LD8Il+qohiCKUOl/ogZHZbem72rCFw2DL+gKwKN/cenTcm/xm//qGS03RFehluzGEkzYZZQn8vhN
CXGksJuVyAaHH4tEwo8M9gQZY9/3ugMdgxmzpB1WYfkfn8fhmjAdAsLi082ac+cH/qM7FrvclsGW
RnI7Kkn9mJ6X9epFiWwoTf49oMRM4q+C24rKfemro0cMpJSiV04bX5qwp+EHgQPgTLdFIOZg3Zcd
g6j4p1Pj6j72yPMmxKDvfNDNsq4+jh4+AoX5tzd+Jr/jIyRu1ENnVGTADFvMilD+/mff7Mvlgh3O
vwXqCN6KH9ONK0IrYX33c+EGO9sEJJmyfXc2NX9UEb3NOR8eZK29OLt744LyI7ZDNG1o1jnShmRn
7oa5X2GuxhZgiAsN9MWVMDZ7iKHv90dsNengRu63hStVIfYPRZmrl2MDHoDZZspmhqsAsqe3xojx
J/LkJaLZkAar9lBeXfqWvjRu6bnxPtdR33DZFW8ciXmXPLL+kjh5tkFoHsJl26ul+6hZsLkXGf5W
fcLS+USoZkHafkw7H4pdyOGw+kOgUxGMbURDTosLvz5bzvgDoY/iGQ5oqlJPrrKGibNEEWB/98iN
sXZg3L74VxAwTuvO5BYNLpIPrRLK+ZFVUnweem/02LzFRJ6SdNSj083PhyT7OdQLtsitEPXTO1a5
ICYdsDl/YQ7QcVkZOOk+KQNczgWNKx2y8wRIRWq8OlTzoB1fSPsFXHnNgUE+bB8I7mGcz7BgT3Ds
t33rHAkeSLKHA/eOp6MzL13a3ZyaLFeVjGUIrie+LGYDdpZeJukTBR/x3a/pBTjPtsj6KBggWfYi
jCQP3X4BOKzqxfDqPzVTQvtcz7mZEurHlsvRmSD6kVC9HIlrz8374XV8zlEhADHRR8HKeaGvHRoe
ZTXSjwYaW9HMesbGrXbRmeYGMm0XGkc8B7CgS0D/9SH3IOPwYPw8sP/dZa9B3LRow99UY/WdqBM/
o2PaqeTm1QIhNkZvblRgMNzhuYkd3ijRRv3QILRt3U/YVu4pZQhpb/WB3FkMD7eZJJIBZVLFG/eJ
6b61wGmbRc8w9ZBsLsqEksdf+XNIwmT4wyOD+Gby4yZHw8gLxbbOJfjtl0eyRj5zHToR6cmkm5KW
R81ZZw8QAwcoIic9MthmXfTYE1sR0hbhfI/a7oG6i2nN0Wq7uPl3/gfyvUN3AsN8PyJSTiRo31gl
PQnbVW1/D2ekMli6/lSnxRXPkVvM3rpL0cCVYP5ptVGXVw6iPJQ4FWGPgXDwdO/lmba7+K+YVDbr
MWpBU1S7t5R221M9+6TfeRkWf5fJ2d+SRhrW4zdxO9C9xoq2gsMzoOEieMcvZCPwVicNsquCADCf
fXObGOystB+VUB5n8OnXmWPk1XoDfKFTxgf2UtTj4TYsWupBFEQ2BAIq4ZtNX1jL64AfVAE2nG5j
3tc+XnNYu506NUZc9LbJz9UAcFBAslOhwk6vpwu6zu2GvW8s9lf/G/IQAMeToRXULt5uVD7M88EA
IUmlu4OX/VsT8SxDQbNCUdZjjSe8YAMOtGYoC28+ozbUwXFwtuQjz1kIte8TKjivyCiFMSmJYOWR
znFmu22PZ2Ykc1FnQ//FqmYpmsej/uIx4+6CbJHGeDiG3RaMjyQ0Yyy8q5fVwKlmwgko3Ftc6nhS
SQ31zlM6tScYzGDOr1RJ99D23he3vm2YxyVolBweYZImrF+eBXirx+q8hH3A7EeraD7uTbWkn8jU
xYPJbwE/qazyW+KmdEcuFkU/Kq4if/fHi0S19to8sdcofq3hFTJRTSwHwl8/+a3z4wPFgc9bjs1f
8XKmDeixsAlROv6dYQtY39jfKW2onPNU+4+wM1tSXMnS9auU1fXBjuah7XRfaEYCMYj5BgsiAolZ
gEBIT38+j76o3JFpGbtqj0EmILnc11r/lF6ju04dtk7Z/8yl2n3Ee2adD6Hyyhmc+SyI3Ww3BxoM
1Q8+njmhbwBntKZnKJ7vx57JNmYzgQIjBPxTM2vVfojK/xVRDTAcL9C9xe1SGDaDNV03uKjeocbm
ZFPOIUSUZbCWN9wN655t2W+ZZ700AHoIyk6mRKcBuDtMU2kjJVkBpf3Af98FeXCGxnTmopODS7I3
cJyT5VQGZ8igdwhYKLI8VhlShKObJDstRLSWkEUOCQoIJGGHpymDV0bffFhwWviH9wf0UwZG8Rkh
KhgJvaxwj8CkPDTo507oyV9TqDHJc4oRx4Zqu39cSVHZB86AO7OPT4NjLPSK/ARNAaMVXFP4+BBp
9nzuMiQ2RsFGQYgaeRkoCPTXUJuLH2P80C/i8pMGD/ZJQZUlRBRrmkiBTTEwDC+wbXBi5N9ErXpl
IEcGJpK28OMDFIvak9nj9BmQs8j0hEzw3ZuYm2HQxL03OevXI1K7XHDwIbw49r6qtwq6zrBX+cva
w6/t+XbtMpfylz30Z7SyyJtCuOIn1wnfQxQ78L2H+CpmxXb4TsQWw8Hx+MW8JeCPlREu+lBsBsRD
zMA+FyZNGCWn4gZdbCk7YHm5M9isCIsgANUFZXX2Q5pCAyci8alspy97q4HkGjGVIzFotCv0iZh1
btED8L+Hk8CbcAg4rF0VCNRYNSNgRF6R3FiKOAVyI7OodkYzYFxe3ulhLE7hY/akMc+YPNQpmOE3
6kvY9tcNJZO5vM8v6IXC3GJX6AiyWgdKDJSI8Fz2ihUcCgJ99i/XInZmfkKp+QmIs48J+PaPsTIH
l6EItSgcCcymUg0BcVR4g4Dhm+cUldPqSY9UxEhwRFU14OafBpdBdBhQqlE6VZ+AJshfO3WX3BwX
2OZrcXuYBxcoFhCb02hReNFK83vWQDkQ/5+Di3BTJsDJqVEM04tdxMR8LZYQYA6ozt5/5YLUQtOD
+8XBkw9QP3lk+MXiQ2qRCY+GAVlf25xXPGdrNo8NRvxYFuMSwsGD0E8MwPhJ9Fg4TnqHULYteShH
NMiNa41qn8AeyCOzGkoSDx/qwAx2EiPWjuVDwnZLGO0HDCg+FSo0T0Uv1OepQ34d+5BnQtd1vaTh
zxHGNJmR6OxpuC75Xx772Lbj143C8BhfYM3xsfG9GUgMG334NBRL0yucNv+2skkLp/+Egf55op6l
OMsXEjs6kEMgo9Mnk24ALsJuAgRyHBYvX1UDXiXhPctUDPSCK3ondztar0Uh1jgYKKiMK9ZQTIqu
Coac6t0nBiNdwbDYQvk4bV7DF63oaSNG8Q3NMKgRKBGkFtxP20TF3ENozHAtGu1A4GFWxfYUuMMF
MGjoKCbtGPIZjoH6tOVpa108ml4hedFFI0rFth7scJJlJJ5DMLgN4f1elyoM6GugfzLSflePyYGB
LKv7IozNLzf/jPoRyB6skSkXWkjETTtOLO8mxe3qhXR27ZiztiXJxFcwmUC6AYtxaQHyjNuVcfcK
ymEiE7AhRI3JkA8PCeiY5NyVIa9v8ZzASQEyyMnJa/FrDQRbXFKsp4F1cZOjaOYExFIMDS6Y4fsZ
b/ZbTF3MfaSdIKEVOhaeI7cVzYqRWqcR0CBLzpjztORSryi6GiRXnGi1KGfAqE2LY2q1ng5WfJiR
i3PW03PdRQBHdzrFGWO9dmtsPvbJxUTbTeYc6KxORUvHZD+XHar49VOogqO7+nYtY47PvbRoOETL
QCElxN4n+x2pP29mHpek7pwglnpMUdA6W+Qt7ZiD7ZaVMawabkv39ExrrO+U9VImLajWosdhAISr
c2BtKCBqOiO6IMCM+EZOALnjlkMXw7NNZcDjqSAJglXd4V/BSMULWYt8eaBRVq+Gc+H7HcIxhrHY
vdFoMawnVQTTS7YCWpYZS0JjNIzvluZeSDo9E23gauQxUl9jLNzLsel8eZIC4xxSNGw9pIAgEiRB
HCNTD+py0Km9s5kY2ORdEvz5TpVPQYo+msfW8JGPME3TJ1TwnOlUWGd3PTaXtOD60PRuME8gjKE9
WgcYre+6FuNG4WQFdUCm5aJWI3gl7DAPY0shNNYzTeHTgsz30n/OlQ4lCsiDmKR/fvlOoKhDeBa+
hJGJo3xc3uWRQQS882q7gFMNKErbVSsG2eu5VicdvKNmxZY5a9H4OhbA5rReTqjqnR3e8zfUsYC+
0B9vWy3Lu0c00Dg+aUPc4lf1FMFpE7D3IN+8rNoEVgRzVp7fz/uUwED7y+oL+Y9Q0iGTLTcWwya4
D9M9nhSoiXBpfKIykUA2Y4JgsN6EJIm75Jfzurm4DWFN0i7UabEQSjJSDhB8wSOanGXnER58AQjs
sQWUhAflWBfO+aXQfmByB2EfewiFjVho/5A8Yj4wOztD7I2Rsqkz7I9gQNMwcS+YlwyPKSKyBB4A
eCGZEqh1xHSWON6JGXYgctHdOtM72hSvhPuJUiw8C/ALDmj7VqWwidMr/H99iOeJ8IWoe88UjmX8
HJPEy7RgNziu1lByGxg/oMmJcLI59bnl4AAs12fIHLnOEHjdPZ58FQb5DWkWmnMKJC260/vim5pR
lMovSjLDh1KOgkrMuEV21bRZCLsXElsY0xXOspgRXwmcyQmKYdQFfvoxRUNFSSaDK+68rcFGTtnD
rngfCnEOJTXMV2Z3HKSWy0hoiy8e3iPogb6OYAGU7rZFettKAfZffUhJPu2l5W4RwqUIlJGIUMhx
SgUzomQEOM7JlD0iyKd0DgxL3UxaMCin7EERMxH+dLuhEch8QZDGrqBdgTsTWM1vkgp4Ue9SYjry
jM8Z2F1aSCR+Qmco80pqMTgDZQrgL+Rq3laCmisvDRjiO4Zk8KT9Or5vLTiV1Nfv8GP5usfoPrj1
iRKYQRupe0XCVhVj2Anjiik2qGlgDtZ80FGB8Qs7XqzSVAE5bEXWH5491Kizm/dcCAihxsgQOSPe
D18ARCJElXipIKDnYRA6ExQGwKnCpR1VGNVGjJUDUn6M8zm3ysCG4hVcKIZOAxu6CUJN8Ih7D3Yg
NAOL3SKfi7QYuXS2uLtxm4UoDQUUXAmAWximom98QRM7MJe7BcaIvPQIE3vIz6YzQhHHFBt9iSBT
CZ8S5P4an4m3r3pkF0TA7DGtKLPUEcTZ+Xn6SJQxtRd9hxTD/Y40uqejv9AhHZL51dc+6U5hpY7Q
MrC90XRhTxGbA/2d6V5fgz/OgMSnW9YTbEAZK6PoYaZPjdfXgI8eDv/XOTlJXLiTe5GgHj5rtN8e
0ozjeayafq6HLy21oPYZMdzkM7SNh2cRa34FSkqa06hxGEXddZKRRmRNqBDTKXtAcW4hG//z1dcx
z4a2uiJZCJOPMu75zeDhHcdN9sheKctoIi3yyTkVT9YhQBTzJQDcj3kCkeMSuDpq8C00qXAJAqGK
JafKL0kgcE0MgnGmulPe839g3QmaGe82e3RhQXMqi38TQ0VlZEGY5Cdxw0mFVcEIBf6FcXiJ0wds
M3YTV8IDAF0/FR+wowsBAfTuzYTVAqmii+0bfxdV+JvEVgWoAc4pRueUhARpz56zx0TptTTUAw0p
0mxx/iIMDa0EH5KsGO0BXRrmkdeI/lGnkYGgxHuinLBX8MxcjsPyMw9K0gMo+KUQ8G090NAjQEEM
bywBCQY1vkj4uPCEOfeNoNSbk05Uyd4Mof2KcT0kevHkEz/P8Q0QSZ8Mi+MO3lC9710FvRAKS5FW
FWnjq6DF9EXlxlBNMElyGIr74QGe4e1dip+9F7s3iviZFvIzyvdzXFHOKhuDzfIR4VATwVWcMVy6
gf/XfRAn2mSEfEytcGCAP4zabmaKBxzGnNE/CV3nacOuFueBQkWIXjQ6WYA45uA0u4AniNElT8HR
O2aFW8OcLHrykENYXHnOI2eOuU4fJg8jXX0CLD5qtqe06lbDtgvXGf2ENS7pS2Gw0cEj9FniF68O
wBBG5CUMJ3ZySR9v7YKW0DOJpwnLGGWpz+7DflFjasNcGQlTtWhJWHgF1tRGCOo21/CxOU41oYlq
hzwlLCQOii083EExtGKwJKTlu4wIeLGzIye+WMxAGFZSo+9HZ7w2QeQgE5Mwz0s/wC57aBonOcoZ
4Z6OSVguEmcgzJyzEmUbnL7jpuFoxAlfHBq77NWJCi2z9aGlTGuMly6BjpMh2xhTi0u3QsZIhhKm
thnVL3Q6JYKtD4no6aZiczbZHDuRzgQAfS2DZN9KqjHZZZgxUf10JRGtU2HbR8w0g+E2g/w5umaM
fnOb4hQmOI+S0Ah0AmP6XLIYMUAALBde0cKeiss4qkENhSsZrwJAhGjMraUxuhH07QtOcYvywhzC
xx2bXciD7N0NznPCQuHuzWuYKxw2uELhxBSBJnMSSoHCuW+MbaTr2JyzEwIvxBZbtpaCDwQ1izKf
i2sLBxigns76gaMIqjR20HaxpryaVfj2wTuFqsvyYnL6rst8O7pgoHoKCzqB7drkymhhs30GdiQP
UUV1lYTV1npXGafyGlsithpkXh/8uGt/XOZUeujEPQ1dDWiJ6fPz47PPX+2h/IrtjzPOXXOsMvv2
5CVckugeM2G4JaSrqB4mJ6b3MGNioRBDIxZWb42nwN7A9I5zm84VSImox26Fyx/qE+RyAeiJlh4X
chdQFo7/+1NgWow6gwP91ayE+Hv27hf3ETZ+Z2Dz+tErSFjEH+rkzviMmc5mTdovNl+Nl+s4UvkX
mLFLZYPpPm1sROZwcueeEdSG278Y2TQcY6CSY3BAroc5Y3iDZx6AAnIKojos4FbUQUBErG59eCdU
DQCBHwM9MTEYHbL1mLNiesdwf1t7nVHOAMlyzJBJbwBGUfbZ7JxrBuE9xqNuwNzo8zHfDehYWjKD
cceCphoQ/x6i1AFPtzPiSkKmY+kp0JIndiaQduj9u+dRMTpPmYthnmJuD5OGmg6u78KEokL1jGk4
MA5lS0lkcJEWIMkVOhogUEZX8JD6DacuqgsbI0yiZ7tNKCZGKWsuZXtC4ccJnVn9w1t9Bqd2KkaY
MKTS8wTpFvz/el4LIy9XiaHvw1v8yJFZrTSmSfI7sovwxEF8YK3bzm6MKOIyOwi43xzcZwo6iCc9
H8YyvtrTPo9Duu1b7zh8sHEfeYazzX5po6osnVuXtz28gdudNf+BZiBjXop6ggk19m6gezagGSX5
w7cnYHAoCUwIa6kdNADei/u47Zlsf3uEKdeesXi+VeMnpqbS5jK4xbR3bzRBry1H0PNGu+/jQt8M
mMJjmn/kwYPfh3VHszxuCPaK7ZDrirObzERuH1ISrqRW6CtYo4DcTXetBhQQu435mMi7VC8dowhU
yJ7P4PkKn7g5mQxv/QabuEeABipHOijqOHv4+syF3+oQTFVmwogQZtoRBwSP6uiJAfMbKGC8WRCR
UxA8cZo/kDQz2JxfN/orlokzrrsdUN7io0FNa8RQmgmjVW5ZA5GAaWoJZ4Y5EQCbtbES9O6MDZPr
8AS5DSlsSKEoquF2io4TN1tOgLR6b2JrdJw06BXdD/CkkVCwIeGKOUAEYIzhqgOy+34F+N5jLhvx
OJgfVE3GVOwj4G7YEsQS+iGodkh32CxCVSCtsEjyAeu7oXR+ThE64uvBJNDF0RR58W6u9c2M82oK
gmrQkjv2Uiz78o3wwK7w98BsKtlSWYdr4N12sJ4ykUZ54RfLsnvsMT4A5L/zNIaNMMwF/U3+/a//
+z//7/31X/nnZXg5Nvnl/K/z4zS87M7V/b//bWr//lf5v/+5+/Hf/zZ0QzUl05BlW1cVVbUVnZ+/
v41355xXy/+nrvZaVVv7/VQeFJiYhOcFyglOcsQA4DmHyF7ogY17wOBOd0v8GRM2QgFCE/OPEbFa
BLtx0mV4KEATggzZv3YVLmVFuoEVYbrKOuGIL4hLgpl8DfCow8yPNAbt2jUvft6l6sPxWO1qwuAG
onwH0QhwWcCTcnq74DZ3wiv8MoHrQtuF1ss7L+Th3y+Bov5+CWRFMi1TthVFtiTx818uwStXLMVW
XspUWc0WTHwnDFO6uG/tekwLa49Ow828UT364W3Nv7+tIv/zbR/3U3k4trxt6Xne4tbrD4xZ0LW8
zxy/lXe/58PzRyMXRsDys7+/t6z/4Tsbsm3Ykm6rqiJL3978fD+1nV1bS9ME9Dhh+kmnEtD0sCsy
Mkn6q8VqFUyE7f7RG6yCGbPkaJTojL5X7IhXJ9gUQe4M+v2G+m4waGHXUh86g9UG613kQuhVnC6/
nh/gDjTZ+TnCLxHBNj6EB7dLKBNMviHcviEnLSYDGtN6KcBx30nfYpCNKJ4y9U4zCvwB4zHMZs0l
KDicUwXzjTW3pQ7elmcnfptmoxkfLNm6HA34X6eCD0/AjRh7MjFzE6wTLf/jhyuoqsbvt89QJNU0
TcuSLEsXD9Yvq+bK9auVwpSmTXwrfF3tDa7OTHL3mnsY2yS7sgPdoxZr8V7F/huSW38grey2PH8Y
7uQYjE9RTud5SQraW6Y1xitSFTiNt0FB0PZtWb9BLpk22AEyJnLxxxm/cML5OIpk9F2sRl2pJO7A
EGK2qO09UYy6rw3GCLSDnBSoOQJCeeFBY68Ox8crsufHnknHizj523LnY7NWczdObosCFe1319qR
gbIPDp9PstWcE2TFgz8xAz3oy/g3gRoHpLkfBxfGXBWa1toteUJjRlb+M6qQ/4hQRf+TXrDwY9Yt
paniuIhUD/39oMpy/3nuliIt4v55IXYt1C18Vzq4kQj6f+cTM40Swd0iDi8TDUuKz7l9Rrd5iy8U
1ZqYXLzIL3cgH/DKxwd5MmtMns7JDoyXJn6dHRkKYTCDZilFJZDWcNbeWE89zC3ic3p2HvwHekNs
Vx44NRHB2eKmMn/5uIzZuHsw5hxxdmxfOJjvHf9OjlY5DgG3q9XrrfNyi6QekPg7eID2XWfnCSIZ
xoUyPceVQ0jaoDwC2Yp5e6ErX0mTPbS9tbMd0eaBPwxwEGMYQQsTbTX08VJE/4X7enpHCfFJ+4f7
I/xciMZwnvuvOzY4Z//eS6VJ1d+v5CmuuP2aGTS0NHiB2EfDjZi0mU0TN2nfr6VgLx2gVXnHS4+W
Xl3u9gNwG2gqYDz8VUeA80kL4zygg59HOdZW02oKO+0Ek6zzwXsDoOTvdDIOYzCaHHGmGafhNbqQ
Szn/YfNR9D9sfYYia5KlW5KiSb/tuOvnVVb21nF6C9D9iyK4iiWOZtheJtHSA+Peu8oxxdvCzpJC
dc841dBPeShESxA4BG2mF3FSoi8JhGCtb8SrgZkMrp9sQYx5TukCmfeARtaO1Ztfj17LGQo2p3/D
VbyzH1/HBQZTj/ARbqoh5KK48ZXt9Q04e2E6UAjdU8KFhhBcOx+J0Z9R9Vk3plXV3e/PrBESBcaY
PNHCCxgrH8j8LY/4eYLd4qGHYBix3JlUlS3w927egfwzRVCLvnervzPS8AVjdNAq7uBJTiIw/QVv
CJJMnBPZcITWO7nhgDjefXrTKqjYlR+MDyCbkFO4elzd1a1rWhGMEZLCwMdGRu3dFG+NIcLrBNkG
P6u1KJb3H3JwuoNTYh7QkYZaTOnNRAo0vvWanXtbbnAbyro2mDF0d8ZWzoTIFYfh9kfZBrkNRAKp
okT+/IBXUHbxXXHulgfupHir23DAM1Q5gy7v4K80+vY96RKQGt8KjIBgUsC3wH8Wd7BeHxi0cdDJ
7iTM8Oh1+oOH5OMn8MZv98IbA+XpQhMHif7er6jpu4yzbh+r4uMFY/UBt5DK1NVAegmOeWNLvDor
owH2lVDgirNm3PiG5a7gBN2djYxamcKdrzHEE8AkPWQyeSHY4AC6OuOO281jFokNVsCeSrZ6Sl3t
dskFh+ofvHg5cX1Myq1heOpDvxfHHLNtVGmOLMbcILwQQeCFLOAFRxKADr4InuT2MZe84qgH0+bO
hQzpN3hTiEJffyfaN2kjxEQiYZblngxUbyBWT3QnbR5/zRXfEFyLcC7xe7XeSpsN0POtEBBkrTMe
a93P15zPF8Fz58N1+QuAEbITc4NChaAeMgV3o6tbZjBR4EL73RPeL6Sr5z64RDQu50CCKLuxctrD
ftVjfxoLSJmqXsfm4bHJBOXa35FgJhDSENRh3lsyIqVC21MGnx03O/YBne1hFItEdAwZU8wI+BNC
0HDnNksCz5J21533RFTSzklx0oqzwyDDhDDtKGwrDO+9ql/Amk13w3QKNRl2ZRY3eOnRKGyd+RzI
Stg/zYfN0Bmfpq3jCCsoFH8c7dimBWmRQC2DqxTd+tsH7gD4HmauK95/iBIT68Fkbq94qHzOFf1F
Z5Neur3eMRmGy9S1mQIGKeh4iAfZqddDCRvy82XVOD04tDJZMvuI8qF3XyDrdZb3nnuMsgwenT1k
d6fJ4CSN3t7Qb6aZ5IiUxSRbF9imx0s+HbEupJI6/rDg98Ob/caY0wxT/7p8dNM1ylnEAsjrnjgK
+Udi3OZUO2eoCCFGIOkxorTZRqMPswtPhCFddvF8H68xxGa2/44+DUFarzNalo4rOI5uunQurwAl
Tk8SgYp+laoueiukLvZItMj+1GD0cuG2Fpw8dTL6UMajqHKnS5LYcAjrePcy0vhGHDQfRLKD+fbm
3HU81GP/9rYE6d1v3u9LWlyZy3MjGLDnxtg8xIUD1u08cEQRdoohFmUPTyhZHaQkymRuMBlQFhzq
Yb4Ut/nmRrPdVnUYKPOdMIw7O3Pj6r0Kd9kwg48RCcZLH7NTnKZMZ2j6vT1VIczdudODvJFWWM3E
XKJHsFRjDtCOt9X4ZnyGHRRt2H3iu2YgLKbINao3Ixi1pUODd1ztPG0uCkbWqljIE5AQlmUMlUZg
qakbcUfP3BOIaW9Py12CITPcnKYIiGJg/xK2/3YL8yIaMe9gCWJUecVtZ8LQYOdIuY8BY5yquLjc
rm6axtvi4TE6PoZZwTiIYbR4TqbPt/gxmAriQer0TNcZT9ZLNgWnOzwmYW/p+9S4WRy7bjFe8iXJ
IiBhlFxBZrXdz/c25IKiB3s7+xHe6Ka3/8yiNG234fIFU7bfa7c8mm/qJWS+GLC0CLQJez2dWojC
6uYSchN/fIAnj7Qxbktz5uVu74Q4jy3TYSWkYt0Io8plyBfa65DDCd3zSftgxc571Ql8wQeZdXwG
6ncuj3ZyfQdw89SbHyZ3ggpUlzX6FF9r73yeE55i4h39Zyyf05LPth4sbVG6ze9ot7j+pfN2czIR
/BLHqc+7UpjN2rV/fVDFLfdpKqSqnSvYT7TFVDIRCMjHS5zEWzYLUZv1/DlLcvmcWbjqSu40y70E
/GwUuU96pbX7Ud8EoaZyZx8j8Ut8CByhuvw4s3xjh8BSP51OWUYu/yisOltmqrrPXgcAweOSeyP9
wwPnYjdkn6jwS+PeVjBw7KGJgL3ycraQx6QTqCqj5tOGcSJQBniTrwsHtji1kowZ3OiHftFU/tRw
aLJuqvRskq3a/2w4znctvxyPVjtdUKDcKSJIuD5/FMwNzWhzdSfiDG8jVBYh6WGU/uKfbZSowh+O
8T1nUfipefN5r4UaBtsMM2+MDvPg4+AsvEXlzXBZcbcsLXIr2T4Ntj7bU+ml6Lqx3mTv/3sdaFt/
/0Ka9M8vpJnnwiiPdksDXNN4ahCm0Jb0zsuSKbzq7aL6jeImVlHor4olJiiTzQDldrCL+XOEE4+j
R2YiWpAJJyM+xLjV91/QUHZdinxnid8nLsjKl9ckpIX3PRjt8sxGxvPb5VGhixwUiXAN4fgBXlZE
Fjrjh2QbZW1f7PgkiQiXOKB8RBRggrDwgAZvuJqRTvVw/349tD/fYEvTdF1jJqOJjvOXjrKSX6Vd
1fvTNHkgS3SLIYXs2IZVCdWNtwe3dTGm6NCOT3ZOcHKHbOCCvJA91iT6IAEPeEZt93ricaOpkf3K
jVw0HD9OLv7Y+jI7MGTVUk3LEDf2lw9qX+/la1/l7bR2Hz6Bec5mQ4HjOIFDbw+0juaM4xavZ2Fv
iIXH36+TItbFt5GVofzn7c1vD8L1rBtypdnHKTPx7vXzuLyKZEKQV+Lsh8Qz0iIeI3jysNzouBhh
ainz/KL/948h/2GEYiq2bemqrmqWon4bAJRqKxWnSyVNQcluPUrPliG3noRP57m19UBiCP3DO9p/
GNaZqmSYis4b6pIsVtAvF37fsaXda32UpgrObCAF2IErTPzzEfX1oRJsZRm16xufhtIS+kkVr69w
lZwdvJboQEFoOVdsDSRfml6Bs6klYWNQk3YGd0LzKGZnTBtuVdK8yKN0C0zdSFSDiVG4F54EVMic
RWhGhh3LaSyGNi8YLd0TJoqEs/SLPiqvFnlCH93Os3uF9wYJC6GGLMEGX5U8sPuhlUeIYZm+Dq4w
3QiGAW5BYoqYbEwbJU/qV1c+TvagcMCuEJV0MsXxZ3VrOAFoqQrXyr3nvrs+Bm0V2Dj0EDQWvPxG
BvfdFUg5mD0mqL6ejz7T1oaxuD694CQ6bWsE9ubMPnmvrU5HBdHmIIxfVdJW7H5ruhWVAg6LBJZk
5xxIpyYF06d2sHyOdRC6fYNOlJIDuvSdS6aERhWjKr6b05ap+dPpHMKKi0huII4k+sA4CS8gQo+X
NE8FjNGa36xN0YtUPnj6EX8N7IBxf7YcXsDFvK32L9H/XzIMx/R9opBBG+1zF4uL+jWr7dGzjUsl
AOOJFNU9Th9n6ndo3PW8hVBjkSf60/782wK3bU2VZP5QLcVSv7r4X1bbibV2PTIYzWr8qA7Rywr3
WLtRw7fBXY1PiImHxOFIRA/31q/u/RWtMTVp47uWXF6+DIEM24aXf9xD0PR3KxCtdo0ThlfsApF4
gN648tZGV396HVwnL5ye3pEq3ApUwLxeCW3Q8KoiwDKVasjEVDA5sqUhpIbmYXglrig5eCvD6AAM
ixtPjBioNWSPgw9yt/+E99YZ5op/MXAZR0EIf0Gzgxz+Xt41DKK30hYuLJMvXFBJaKgj+eHBgbhN
IW0/i/ihRR3o0HoKQeL47IK4/f1pVn4bgnxdXk3XONANw/w6Dn65vEUr7fK6UneTAy4QixIT8G0e
VVlDC+SrwsvFvRGUTtla+nmoLKbrd8LWpN5zpLLre4x5mgJuwd8/lP3b3io+lCVxx01LZj7zbYcx
jfXlUZyr/UQeEOnVBTcFDoILBXpPjT3bpfAnQyUsof+vv7BNkFpGHyBtlCR6gHUwpxRTFuDdTsYY
n+FvZ7wOnnhkoPsiRlpQOywinam8qPnliCZoccKqbMJwkmYI4AAvdZFvjOO2kJPD7mJi3D2O0UqD
UDKXcz8wNADgwd4I/1HhuWj+cBXk3w4429YVzjdTtjRTHMj/3GdrXbXyS3M4TKreI9RGl5HIY7eh
mT2IUS9jE7c2e6Bs/n7tvwq4f5xrvKtuKRwqhqLaxvfnTblfzb2mNbcMJsTNUUbU3nPkwQtl+xif
YiGiN7pGzxoWWREc+o8pIZVHI+ZxwDLBPnv6GC5jZ4R8GKoIbBvJwWYHjhHGOEwrJfajZ/D3T6z8
dh59fWJDNnTdNsUo75/XKTfX8vVVX5nvzjrw0VkndITgu0kzLQb7iiaRoKZhuanmFcnEwz2MvfWc
4v62ghJu1j88UeofFq9uSKrKM2UYtqV+AzXk5oB8TzfOk7J7ik6jF2YtLu7LqOHJTvUOkepdp3p6
p6YndiPcZeepPVkzjH3MGfVZaWd5nOo/LSVRjHy/qYZiqrbJFmpp36uEppSv6+ftdZ40sTZ7rIpB
viqyOkQEPG4+MN3ggpBQ1T9IzoWIp59qFPG4/vbuhmzqpqSIP76VlM9bfbtYzf4yOU/UpJyjV8lI
TvU7Q+bUMPl+ers/nBhsZf95O7Hl/bKlSfZu3yltcQM85MEBiRRhEaDKgxFxCdbp+YeCSP2tg2D9
/fp+3wrRw+V1LV/i6+nJdSoCK3C+nSpTCdJm5dxg7UwOcUUU3JkyuYTNhRhhhfqcpuiMIFZJYAni
3MHYHaFAqCKK8YXrLsa5mP7mP63OPz0sv3zYr9X7y8UpO0/zxWHAnRgcxmVw6+XpcUl2dwRYc5lW
skuBdpm2JPfBZo6f8x3OGkbUbK6DetLZahuvrhwJooegf4GqPpd/f5hVsan9vlZ0QFDbNiRd+nbz
Dppxr6WbWeEyy3QVYqbO9F0ZyQuJXoIgQsKJp6Q2NpgIfcjzywpHquFdc+AvGx8NdoigXIC883zB
vPCOE+JgfYkgLyEQ4XzWf/i08h+fK+M/n/bbrT8/1maVn3JWdq/edt73k9PsOlPeTnGRoRLw9Jic
MdHKYjw0kaK/XypZ+uNOY1iGYoGhWtb3Vq14qsX1WTTQaoMKL0w10PGg4YtOJWLi7v5hjKAxOQ8u
LqES8X547kHlSfGEHV4nGMAd50TPRcoSy87VursnFkidP1Ewp9XQegNQnOob5tHMhe8p+5hP5HFX
TY2hscz758gk0g2TYThn+KRrI8KXUWATrIMpK0FWL3cHJxbd4AhOODTeYqQlBoKOHvyDdxKFE3hb
eEYeOE726LUL0FRov+YSwVmmbBriFX66VH9aVaYiGRqFhQno888twWil0lJa6TIhL7UPp2GQh3mv
GENr/GHz+WIq/LZ+TctWDcuW2W/Fivnl+bLNo7V/lKyIC66v+ey6ze/OeQL0Asmd6CLwhjRf6VTg
BHItmG4xzoJgagLUwdWJLdL9/v7VtT/uTv/5QJZYRL98oMv6ebzKeVllHabXYD74loA23ry28Oil
7kQELG+oI5DRojmB6UYyBPkgQLJ4VNDFau6LyVVSwWtRRHZewRBn/FqVreNWKIahxLd+x6Iyxh7B
aeH7I3bHzfbkl3BiSXdJyO+mCEBEegP+++mwlf/4CND2cq4ZuqJ+PaC/fLv2ZN2O0rW9TNY4cyWX
KdqOuEzRruMc8fcLaYpz+7c7a9mKplkyZdl3qF2RTU1ar09VRlmZgnH3xXV8L9aIn5DoOw0sJtzl
UAPfBfIFtpWrYbD/qN8M5udY5E06wMQjjgSqEDwblY/Hu5Vp7+v35/i8en6eMq3nY47RW0/4aTO0
V/s3bWD0Hst8QsAa5rHNhmmuPK0zuOnDx8d6/vo0vq4smxuQ6uj0jmTmPv/719b+9LUpqgyurUY9
an2rQq19fS6NhuqqGd0Zw4ON2vhNOjfGDThIKo5SDq8v0dMX6BTooAnDOnjKFHn39PFJtbrdfeyI
HSGMp1uOrUTu30b254EjsnfMHfXNwC2XVYWrR7LL/v7R5Z8++re6w1SUYv0y9EdmI1BA5/bwJLy0
qdcXdQbUvEfbIbl/f8+v6u77Kvn1cn07v87NwXjoOy7XwXLxcvb3ZtSBCA7gilHHO/9onBDGReQ1
Mti4KoH2wCwArW7jqaart5Gd95veGjkqTlr08+cRrb+EtUruTK/rHz7sVx/1tw/77fiSNet6ebwu
VXa8gXZGDz0oOzFsgNKMahSYnP/kwNJvPAcdrWuWsbUf6vfkgvdjGTe1fz2Ed8vfX3117d3BMmT4
8+hCxtW47VejwzuyOAPrc8izY/rFKSPWEd4XSLAaXAdRAWs9FISWGTV2gCKtpR4C1yh/KM9+WwWm
JEvUErrEsErnsPx2R26WaZdqdUJPPlB4Rsf3kVCiMHLd7nDu+Pvt17+XL9/f7NsVfWnaTbGPyj6z
N2fcP1fr4aP/XDD6A9wvgypRVK+EB/Jyr316k6yT1pA2hxfYekXlXulXSKlBwXTM8KhgcDjeuTbx
mQDvAfZmSHJeL+cyqJrwiV/XenwatJ858SD05zz5m4rhe/HDN/qtxPn+jb4daOrtdM0bWykyBRlP
or18a7RHwlX4NRahyJcxX4MKeyfM1N+harp5xxagLy9+OMdk+ftB9u2DfK9c8+K56xwfMpc2F5QR
ke50GEuwIvBfQKuyxDcw2Q/r+JQUExbypMZS+9bFyY4sAkwPiA3JiqGeFEHHfSWP8PpG1Z17bfc1
2S/1gQqPAnwuZJiJcgB1dDXBbWB+GCtX/Ce9Q7wHkY73MNPxxYb7klTDR3j/hIELf9MawVukIl6R
bM1YBA+MAqhtKX3WzAz/P2Hntdu4EmXRLyLAHF4lksrZkm29EI6kmHPQ18+i52G6fXts4OKi2y1L
FFksVp2z99r9JIlmGTE3G/+hCGwe+HK1SAhHKu2ezMmXBi7GYiSF0Lp+ick+etZeiAMda8gS0FDo
T/rCIphznjKFllcayhw4S3Bi3yGBuZn5y5n+6nj8OSt8P9HfNrCZdJN0NRBup9ptiDJl7iQwihkf
cvZpdFVl8vJOyA09/GfrrXwY4Mm9FZ/6sn+NZkayAvPmslboig0Lm2ytwCvSV3cQjA/Cob/0n7m4
QBiBxeTnW08d7+P/HjaVI1WmdsFz+u+FjnxLZUm7cevV+/qkPaY7YE7sFmDBrfWp8RqgI3HrXUVV
dXVjqQCWrJ/yf5VlCTLwc3UMTvlcos5M9/UDD/mZuau+0hgGTHkhIyckUSALXRrW8qOxb+GtbCrJ
yR5//hrSV/n8p+/x7YGrx3Fq+VEVniCzYDQQ1gFl5qcBgtIiTNapdtHljUiIXblXha1Yu9yHHYvN
9khB+3bosP9kdiPZVQn3sF+X9JdYXBKycCoo2FRwX7L8o7QWfeJmIiZzZN9StC5HJ+IsMPRJFzwJ
0l4k6FXEFvoQ6IsCW5hKEgN18mBKc34wZ5WylrGrQqImq4HHN60i5bNigYgG8X6tyVEvWR6uSpTO
GDezTxVGJBxa5cG671rlwFBXaI4GG5GKs7ypjGNdX1r6YBmeglNDtKv6aLSYVW1ZmUfWQ6uhEJy1
xi4V7dt9qeTzAUdD4QwE8xEIBwu538j5PKd03bkYxu4+FpElyyIgOj9fnn9PQv83yL4tKW5eG8lR
XhQI3roXZRu8KuVEfvRefv6Ur13CT2Pg2zNLt6K+EVXGQL+7sY3cSzuaHt2W29FAOkdb9KAYWF4a
YvTkTTNMYZ0gzKIVSbVr5l3kcwxW+jRsunOEJW1Oqz3Zxxm+cztad2eL3ElqDTtUktLFB9sAKd2+
P7Lcj0ECj1pEF5FX/l4dFOyeOwKbFHuA7vueXkTJ7tWFtsFGTGA2d8YGfuxOJDX+Er5ktAoXJfIY
uggf99/22qb4r922KepURC1U4tRc/r7DVbOryr6L2pOmnwd5oUPfQl5ivvjSLB3oISGMKritUwSQ
6lHKD2bvtJS2iLALprfy1SiejGwjSO++CCAHNaO17MDe6Quc2HffNglmSFZxt/LEg4/6GRijvuq9
nSIsm2AT5auCWyw6mupzDCLbUNep7qj5J12tXthkhNXJPVu5fSRueu3o5ZfaXFThIvI3snQQIdQ2
a6mdFbdN6i248fJ8Yt6WardL8tfBf9T9xwwobC8fM1LE5KNCqENwUqxDZlC8MDZl5/IjDekoZnFi
QZhai6sZOahspVWzyU/pjsU3bIAZLTaHghd2izbatUk3CbWFMs+uoWj7xv5m7OPwWazh6QzvTeeU
97WEXUh2ipx23SJut0P/0FYnVnT17Vltdqa2bfuL321i4yr07/f+UjP04atjJ2O17586guagfCnn
3nvw9P1d28n5WusvTX8Qg49afJM7zEFb3bvw4jR+SNqdZB30/hDlaz1YliR+Kyv+a4K5CD5dXt3h
RgPeJ7iM5ZK5jr2HAQIjjRENCtNB7A+6ts3uS660hFHNWmv1+OtSRakIWE+0478A/WwN8G5SW65u
cq7ng3a69YtGeiribTQcgnQj3ddR8eJzDaK96i+C4cK7cF5E6YnXZ7iR87VgLHG38ldLnd/0rc4J
6vZ+vPXo1yCV5BChxzt3yJvg34qlf1/e4j39p4asjRpaHV5wC+Ci17CydTmWXnb4Qxmhk1VWSknm
7jax1n68UqOZTNf/DmFgHvWEHa6UaJcDkb8vddLD1XncrEq4cP46NjYcvAWW97asi6WgzpN4NSir
ZHkr1pJ6prOqdK4XrW7Bwmi3hnQ0iQkZXz5+iSLeD0SxsJroN2K8FcZvs1L0XWjsGnpm8b5sVh7B
kpRu2LALdixPc3gLuU2TtdTmJWSvyO5hzINWIMvHBIVpiwS6BgteY4CYh8gO7JXLl88RALoywDge
vvXJkEmOd9CY6rwaShu/3GE3xJbjWuVM+fplEzspebGkc5kTAUGqPm2xkXYuPLFMcfkAfjGJHRZU
NahhYcrw7UNX7YlzsPm5SCooiot8fFsO1GR/oricVQ5AJSkBSZ/N598sR8HQAqWaD5enAqF2+dy/
zVvUHPn4e57ppFBO+sX/Hl2fz3l9cV/yjSy+F0ddLNnhqryxRhFlIgPBg8QvjJ/D6TJwV+PGaUeD
SgigGWCrMOXQxgOnz2pMFe7h0cM8FcgXJl2VBglAG82OYod34I5GH9g5Fep6pJXEI5IeREUNnIT0
xBnpx8SCtYhrn5SEK2tTAB7ShHPWkp2OL57XaTbv3yKBiGyTc9ntQ/T8J14/aDa/IPfjURjCuDAV
tfEw+TiuJP/EMInJhqFNjIcSTAwgPS4emQSdy7Hz9gwNnsDsVDhwiyqGPvUKdq+MZoBX06Gf8OuM
HYYA5/1/x47J9SCEIXSD0mmhEfXjOU5aO1Ac+YPj5pszgKKvK+vHdvV1EbniEu/BkcY2nnk+mcPh
dPN6jpSrXJR8AkCQcXTiQCeVks7OB0pc3p/RIN9nPfZwxKZ4KrlW+A3AAYkYD8bhSEELpwKXiPuS
78LAsoQpVzsp3FgjL8/RI8eLZuXoBVIcX8knN2JroR5pk5wjwREbOy1tXC5njsPCFvvx5wyOynIk
BD2abUJ3Lh2O8KZN0mDNuOWM1tgGuBK4RaOpxPKY6JLpjhuGPYdrPZofIH/p/yOBBH+uOyksdUwU
mVOyk1AmUjDpuSgsxF4SPM7vw3W4KlChSxzR9m2lVTMTLKAxi1kDImICYNrykLAttLNohbmQ8MuB
PhRul9pEaMgEIhXj3crZ4apwRAxCnXAKgGvIvRlIBZnl4185A3I/51JQCA7fcG5wufnaGrQmcIq0
NECiQvBgk4CEoJymzcRlBCTGlFPMaeDTRRA8VOdB3xORcBlgnHhr3p635FbgeEOsq1QO2mn/nj+X
QPwg3EL0pJqoAoubCHg2X/Jnfs+7mFAPKzuBlSMvNAokiNmpo1BgxOCDeioh7nwiga1H90lhSseA
wnefIg7grSwSZahHIOjA+wxNXLEllCf3aTCea1vCYAnZXp2G3sIkmzZxN3i6k+nwwhtjA1MQQqK4
LlKbtxWlBR/EsbXvPmQXiDBoE1+GqyVP4vf4WaV3T1aUUx3rfXVUX9SX8BlTLULrzQ17MKryEy+g
gpi9CKzg2klYbbhQicMV4qejbJ7xj02QRQq8zUMYUAd65nyxVeFDQ5JdWLBR24dzHK3u+eJ+c3BE
80Dkro7zRVufFG1XFk6PNhnMwRgVQhIlDByDnAe61h64fOq5LtTznF53tNdXKrtbtqBQATfWlgdJ
PKkeapAjz4C3C2jTzB72bYY4eRUR6nGSFlAKViz+MWscjb35GJ+BbNPtguYLK+Idb131VNPyHWRY
Hv0Li8zsGbJSeS25bVl7tm6PyIEBzsF9hFe6jmD2pBH0AwP1otNuImUme2+vt6fsvXvw36QPXhqQ
lWeOiSy8Vc6UTAYmtyVT1luLfoNwd84L/taaJZKrpI4KJP5mC5Xr6wz9HaJRneq3PgmknQlsZaoh
JBJPse/qoDrwf8HtSKY+lguqLvokZZCIU4kNjrfQcduTu71vHmgrKefoia2PQDUUIALeKMq+u2o3
aIvKcxvFAfQp3Hf5yPiWSyhEy5oCCesJdQHggL2NZkOtKPkwBBXWDH5Ub+MrlqCWmFMhnYmI7QA/
3KZYd6DDFDiWEQBproQNUp7d8jmNrAKM/4N0EvDvQGaiq8IClzSvNwCEz1yAnLSwALQfFeL2oxKm
BqR5rLyVG2FMJcDJRgnfeYeSCsoTcLBencxzf0qNHqJryuwKT7AtjjkTgg5fiidSmUGumqOONcqj
fupRLpHNS8sgXglkFPB8TNbJnrIfazLL8dXXfiyCU9gsXJlGEy0QNEYWLk3LEWkTYTBuHEV3AV1B
ZYKlSo4GG+wxHOcIm7e2llK4BXdAcxg+L+ojRoz+Wu0UbSvBCYwfjcRRBzdRLkJsKxvEu+XgtPd5
Z8yRI+PR4h8j8rsBqKNRupEdNLmTbz2suF5wu4Rk2XGjE3wgjgGj9F74f/iifQ7qW1YsWDmXpA7g
QjSmJYYZgeweF81XDX60Xkqa23LyAofBzzHX8tLoeNQdBHGMeGGQRNhWY/0JPRMBN0Xu5qq4iIRg
kYjpZ9h3vHMiOcUNBil5XLJ5ilNhe2dZkahjE+W5KGyoZCFOE5ToyFOsqdxOGYpm7WjcpsKuE091
9+onay9xJex9FosjmxTfXnfVxAUclkAe5jpwO7EQ1RaAy3uSPgAbI6PhiUirmTVjOZOgfyBqI3Ci
deCmmyie/LlA54EORbCRAzeEMKRt2IBX2VzFv9ZvCu8QxCs/eYiQVQFe9oAtyU7PGgFtGqwIRJj6
iGHh5hFvPPLs0HdrcK5fXSEdQ3HlGFDjrAleB1XjxRPjA94JgT7t81j+VWtG+3yYVLxpMQK9qvep
IM76fHY/0j40Ef2d7+mLlbkjXVCboq3TeJaVJ8U/t18uMQ/ze8gibZrmZ910h9ZFS6Wi5yJrQAbj
yZ3geKzHaNrwXGindLMyHIS9m5K2BUeN1Vj5IjMvZDVA70U+nPPUybASMVPgX2DSoEh3DI5Uj0FV
0OJF1BfMM3kaDza3sXaRnypSlivu1MMdhzUwB0IS66eqdhRiZwjTQRYLAxfsJDNIYZ4F/FtePTJV
4aWUyz4/tpaTeW6hsQlwoPIVxMymdtSuBGleElcJhFJr3jRWtuBsw2M0TlTVhf/zzULT5kZtrNda
fY6sRbTvuGc98j+mKsRHa8r0yG4yNKY6dzqLbahb0a7ByJ7BfiDUqd76O8FY36GzsWeLVn74rPaX
vJsLBB0QZm4ARtzI+qHRlgke9MAt/aXorazbShJmAag4lYC0RS6tZIyH9y5xvXZLD76NnJJGB8td
NhGgE+SVmdlMUbUlr+MEULKwKnKaxtRZpzwSwBlGT8aLRHWueSQdvuSRx4X+EMhzJVAHUGLoFpCf
r0ww2fOLxXaF5TU/+HqaMFWAuWvhSUhECE0A5YmAJehO9UfppecR+QGWkCeIdjZeime0m/y1xKPD
aJYdWhM8UwR2DruKnSDSDf6F+iDbBp0dIlXcXYhN9ErCFzXYhGcPd8BtZASoYrexFnK6SDw7a7Yx
gkD+idcwUIVJhWDiC5otESkNHQOFD6hNZj9QQ3g2YWiLKKttU1uSGQfQoJRcScPkMBGv8jZBRQV3
iaUWulnAfXABcUdXU/C1AVqNu92YLjfDkNkF7k3eC16kOhHFCT14mW28PqYT7H0ey9x1EJpwAOG0
ZLXfTesOeeiUO1mE2+3ZPFh4x0LiDGAkgum8VtUFwsU7HD9wC+yjJCyaNgpFZYDbROizU0Yzfp6x
9mV7Zo5vDnsWTDi3XYzRTOcQt77pChSQGvCLMADtQ565WE1RRxb9OqYxBI6RJaI5iwYnrW2Nxdaz
LxDC6XYsHpg70DPDt5IWqeF28e72JLGYhokuDQ86oAMwusmbFpygQlHz4/JZFBXKc0a65wdsQoxx
rOy58T1AC8QnfvZXZiuiAmOZnRxytDVebRrGWjQbAT+502uPiTZjOhsTH6A1EVrLJB6tCIqzZNeU
HQEN1Q3R81zPcS9N4siBHAHYBbxLSNCHP79JDg9QWMtghiOKplAjIDrlDoEVJeACcIjjQ2+smzLI
MmH0meQg88YFnZ1+FO227+bpdXjlFmXNoKmPIlRaFKXIG/FUs8oSvWkf2owQCBhFMfPY37JhdCt6
aPoahkWT2dJzBcJWByXFUoHrQa+TlD6VRjKYRXI54b3lG+S7tBVopODdqmckhDCRdW/BBVogygSF
MhphSZSGJyhxMH+CobmyCPMSakFgIgkYsP23nkm/WzBZoDYudro+KyN7XAacDZqDoJ7RMMnkmzvG
B83pwQS5sFQ1BtWiv78E/o4CcEuYdefU/dxPD5nyCtOLYwUpMw/gTJdTWJBp51B4Fxo77Bcx7RTm
89pWGU/aPvGwUOtT/VHUWVht22B+AxLUs8dbhPHKrB4TfVbou65ewbCWzHWVbCpkKP6yR2Wur8Pg
QpylZzmF+iQHO9ay4oo7wjz+XM+V/1m5lKBcaOg4TeO7Aq4X21rvgpDcw5HUDg7UtrYY9LlH5zca
RhNxn8wG94YJT3zqSIpmop4V7xA9rzlx12zEtumBpQMz8M8H9tU0+7vQLGqKpOD0QGpqILD+u6R6
F4S7noekWd4o6AKa4an2hYKv4e7RCkF1S9gS7bXYY6XhFofi7D+0nd1LM9okWBwG4J2ISvIVLV3l
zOSbnokc1n7p7fy36g7bgM6tbmoiOoTvGpawte5FoyLfAaKgu8WZpyhrOmzov3BIvnrB304HH2Tp
qqjSLzbEb6fDqLSiM5WhPpkxhLL7A5pboMLsplmZXC18q68UPevXBgoNMRvDhOq/+dQ9FKf6ynqV
Pj1zYABiFFZibf98qf7RF+IkGLQecLvIKKO/CXkkXVAiT5Kyh26pOgE1jNf80TqHpECBl0Fn9cu5
+A+TxRD//rxvbUC59pKiVNrkJBJIHu6hoM+UVz43h8C73KlTTNGfnYlfWv+0qEYfhy0VJWXVz6Gn
bKmprUuwjIvpEjpmRyJFeb6dHAPfYpnZAoL6Eb6Af1h+niA1tAMcsSMM/OYOEx6bUOEOzBfauT3i
M93l5wZhGj27aUp0gvKsRhuDWNNfTvB3LdH3Lyz/fS90epdXg3BL6Htm+bTd4+ZAlPl+PzcndlM/
f5j879NrKl9qXF2GP/D3p0l5FdRhGCYn5alg53og4Ba/Lw6OBrS/+dndx+yZAScgXbyAOj+6iVG5
1b0kR38lEtE+hl16m/JBwD2njAkOm+7CRH0DtQiIfZkcYee9Juf8RJzsCvLRjDRBwm2Gz/ttImCi
dwC8vaHkCSmSlBN0CPjlO9aRMmziif4xVl3B4UvUFNkFTmT4Scqo8miRc+h2heSLd7jUp+paHag+
LaRVv6YbTnYBIJCH5tBc05NO5WMUbVaT8D0klpNuJlUYDvBLORRRk/rEM8Sv1O0MJdpI+XsDODm6
EFCP8YRhC0n1DSdKOjFcQFQvhAETfiw89gK5uJT8KOdRdqSpi1NI76ZlNUUZGn1Ubka0mAIMVXTT
V+99b1zvW/FteMIaPazrz+Gpfskxkp7FeXkwLuwBlBEPChG2eQ+INqcmw0oJdz5aZWiwVI/MKRhZ
6otUGOhtI1gk0sJDRzcx39qXal9wmPlEfIjeqA68IW+imsJb3sikqz/VvbioP2HjvVjBoiAH03iB
9xousdzQrLw9iU/iPl+xU1ZX6mtCaR1Ca7qBU4qQQnDve89RSU1BsXT/kDbI7GTqTMRKvlufrCE6
eGd4UYKpWi3rTzp9+cWbJzPquwjKRpjpKIQFaD2uqtmyGwjNIjSYo1SMmilafdBzPHG+/kw0/Mx4
L1YZWLpxzPw85q2xP/ef2fWPIf9tRsnKqpHTvCB7kQQN+eKvclfY9q/CazPmhUcHKrQUkKlzMuOi
nKB/0z8K4RQnToGZ4O1+qKnAfkYLmiJrBHIHMJ8P3kr5qA/5Ejf2CmU/Ia3dPLiWJAaMxLh0CtfS
ZTDOREhsYCnn5VU5Az/50BbGPv0gwQpQn/CIRnw+5g2xEXxQx2D5B25GtjtED0Cog4kAPQfcIaRc
DF4Er9XknJMETiDtz6foq4X5/RRZIjASURqlhvo3tY2c1kUqGMxB+VP1Em1Zah7EkjtKvdzX8TvI
jHlwJkHyor5oawrBlBpRDgFFphuAv1af1q8IWOITpe+S8L32kSR2t/Am0gsdE8DExrJ0Kru/kKH5
IL3UM4TmfL0aK369bY/Fezy3PtRXyCzlgYzCDzbkdTERX4Vfernaf2VSovnH1/z+LMsjP9X6UGQk
QF00Z2xGYHsNOvggdVm78obGP2n3qGkQP3Vv1dOYlIY5FiFUPfmIHGMOQ3aVY7CbktyypnM4wpGh
yYtgGapF5mJbg2ccLnIboqjdPgeb6vE3U4Xxr+H855f4Npy7IDNU30PsoM/aMYOdwAU8iA55HChC
wYZDRwSkQRIc6i48katkrsKgRnQ/5r4K5zvBO1OfFf2UFfdLtnhLZtQX4NPBCJmNXG8R6JgFEDY7
URvFdGTHT9qCIXleMktPxeccK5C3qyee7dlYjNV54QJkeSBgcXUJFuSTLMzjbypYfXwI/jBAv/zh
fwhu01wKPS33k5N8kWyFpHHYPywAUfpcwLFSiswAnwCgggxCLApMbTatkEDwcZoTj6cH0ToJS5f+
lXWvcYRRPiM/1Tp4bwUrzidqYky51D6pz+ZXJkd2suHHKHwqTsHVP2UrJE/PPI0hp26DtTX3puFV
eGa7Lz5ae++Xu1FR/vllDVXBXKTAZvv2jI5luSlEX76d2pPxeocWSiRCvhaJDbqvmZ3qZMOY1e42
/fOssb1nj3r9e7KosRku1K9C2y05sHGskQwDF492X8Xzko6+Sc8U6N7Ps8c/l4iWOuqgTdbzxpfX
/Y+LEzaJkXUWswdyWtT1gBLpjDneSl0lgKN+o/ZJ/9o9WCzIJUUCWSeL4rcV05Am98FMuQMaNoRn
ZXd/Gz7ZRbB5iPdMuwiuPHL2onkzkx6RprClszlt4GCGGYNCWpU7VgXGKnaDU7FJd+2uOCRXGqrV
lV3dnMojIsnifDvku4IVRsvy4fJgBpPHaIHPo4Wbb/D8IvBs1L34Sw9XWklhfGzJTPrXdmVNK1fY
pCwlqMuBlJi1c0SZCY4/C+K8cXdxtDm0WLnT0i2yRfoFHauVd9m9TSWn2rMsYDdJxanfNBQRKEgb
y5SqxlnISIwGkOtHYwlmdLYR0yVMFEDX4bgF4KVYywi7byggjBF+E1I/b0RsfDB817fyl8Xkfzx7
rFz/ug7jOP7jumPtzOIgKJMTBX2+ZLTJMOZ9WfNQkC6JnFh6tj8znHYVnPqVt28f69dypRzTZX6m
4vDKQoSCq7rN5hSnCNwwt90YATFBfnbf/zJG/7HKtqTRPS7rKhb5L1PLH8d6M0X1HhhF+lBCG6Q0
8JivOtffq6vb7pdP+q8gUMSCMSIMVNCCqvhNLhRVqSpoxEuc2Kkc0x2mbyJ5c7KY4NDt6wsF9mJH
4csf3qmu/KYE5iv9d/Jgp4oYUcMLiGfg2+Thp5WYC1kdn4Zh47GyS1B5nEBcptYkJj+gmtE6HRJb
A6LPzor8Amvapw7LPxp1CVXbbu63bsXTq5sN93ng7QZjpQDMuEG8YlW6DkGV5kddPVnlqZNQ47gt
9TTiQpt9IRDnNg9QwaIbl/L3UnDU+1bRn7zsmZxa9mUU16CNkexq7YT7vhb3db1METrdFzBfRW2j
hCs+PUzXqmXf2dDSokpR5izKZivwDsLCxCQiznRjUXa2AvGHKvobJU8qu+Dw4ebSwAD0jwCCpOya
BKCFRyE7ocxjR2Rl34nvW9yCGab4jmc8j/uYirBdKcSN2EnudB7FU+fn8aD+Yza3TEnlciAEtyzl
m6jOixO1bZUiPJmfbWW36NweAigvDw38vzE0QKLNRueYtgq1XyxMdMThGJFBDJWMdE00YyemHZnI
ImU24CjttzQzyTrRXPUdrdYxollHUBaSygOmFzTDT9mp+E0eKv9j6fTXt/hWotDVwVLCOIlOEiYB
KG+UjJRDl81if9+0dgRJiOJIOxlYGG2bzzah8D9XqkWj0OKxm3zVSHAL5mE704up+dGQHc4mq2U3
R0rfKoS+krvhk58uo2RZMEp6+44DOnPV/BQC/IqXdbXohR1auFJdG9UiqDYRPhcJMqqJOv2jVRcD
q4Ai2jbMJWF00OXHKL9mpK8pm7Del8ZD+MpMTostI3r0Wgtrr0DPYd+QpF7TfkE65dg9uNMQ3RMC
WcJou9H6mqjwfTQb/XtOkgVYC6IpRJddjXYWgKQM0wRtkjoPldXtrVKcNLkY4Qf5kqW1vpG/liPy
c4LbyacdwUSPj0bfohjViVQdlmRzUmIc7uuEzXf7oZy7cublS21fg5DQfhPU/6OYBa7D4nFpSfgR
9G/LRivzg1StM/S9iEg6A4gAgfL3THCKGGpp2RJY228MtdzdaoyXAjnZbEutu4z6JT2GEe2RML+h
Y14T0PPLgkfVvhcqxycJ9UlE1CbKZMn6do80hn7Lc725nQbyIjDKAaE3JowrjoC+aECj1tB36MTu
SPhwXSoOgg2LZmox11BdgT6VnQYeB2c2WiXFuox3SJf8foOe5kbqkUpPMLt2V5VgU7Dg3ahD81hU
lXtFGFU4sW8TAqmJNpt6xV93H8Qy1mA+WEEiyBGm6nOfLFRuUvPZgiONSMx0sC4OHxo7APoQ3cGP
HIHmAnQHCvqkT6HCOpV3NMjUzylom27NPiJd3NMF1GCfdVljI8SSxKO0sh75eHZSefxQRW8FxDIm
vnYbEZzBHPVYRJes2TXNLvbXKA+94CPI54gr41EeyH14yJOnfkXBRCEMrjsYkDGwGxtI1l4pS5ga
vStpar5n5KCJ0+J2Gfx3ucVV4xjGoWTKoztgPSemM/ZfkcDwcmNmrTgdN3LfVil6vBP7YtZNSkP6
oEHQA3zxfIkDp4r2jXria5f0ZyiSNeGsVneZMB+DNjv6WA66Ro290AdLpaGxNdlB84XcTb2AxkDR
V9I8nTAaM6qYPJFVmkAznyK0DtFTIpmj3tUay1cbI0MbPZg9usQnuYGUKDlQUSiJaizNqk9ZftQJ
W7HsPFtCxhjzJ0jdOFmkZVC71pekROlYnYQLPramv3ivjedSmrBoAfrIDqfJzSmJXBaWuuuNtQrt
jkU+P1JN6Wvyj+bNiVK/+MiqqznJ7bR6l2+2gSA9IXrCWHjdru2fMjqUoNZRq2RzA5G6i6SB5dhQ
r6h4QCONP+7BOzmMlKpJsci7hRZeWAT0wZytBr2yZDf2ug89CvLrXEw3ZCCwoMtIORam/Fl/Hed/
wzUpvACoxca2ohmuIkA0STuxDZDVT5pFzMadTroxaQVE6UuAKdJoPOOxTgzehG/vCw8oVxTKHP6l
PtYHxtpK8Zdk3+VT/ZUeG6IWkHP0I0Hga586a91X+XXQdgGyQ1ildDzCKe00ieINfXDGkzHxtSWQ
cx9vCM9ghg/NRRMy4zs7RoJKwK6hc3ijb5swPJOFAUGzXWnKHkSZdXNkQDwEEhAgz36yXLX+kv1J
Giyt0G6C547lIxavavXOcsBM5/T45FfzlcMq0fPRqifqhaZetkT7EJF8SdfmPfzwgmefKjBFCfVU
JJsInfHMQyUr0dp3fE4ZjUa3eG1exz8bV3QqxINWSHdXFc3+pxh76bLZ0z3uXk2cBnbsz+XcCbFR
4T7VW8R6W3ZVLU+ZgVAV9EQV4hrsHfkRgDcdvpTHoK8t0EBwrr36sVv4b0BvBCyWqAwgeAowEvMD
PStSPivxraWjGSxbrnyo012c0QfnUgn+fNRGxK+0tsPNb6gT87cJ99vjvFSzMB68lqVFte6yvabP
zexSsMOFiNQPuE3e8OoGMEwEurrOPTQZxFc1msdgyCunYqpTgTyO8b88QbxhXhjj6c+9TSgsCxwd
onvbWv7ZfFQIELhPyWjooVkTj8LD/NNiXiucnMCzxOkug+SSu9X0dnmKP2/lwpds1Zqk5A0BU9nJ
qUNzLkfzM+ER1KLe8Wz5hJsJSYfYzFoCBcWFbO1ic0pjJJcOMQvsSj2W2R6dQ6MdJQFxOBrWuVnO
hYoKCbHzBhPzRw7LmAbv+8/LPXbo/1qA//Es+1ZLS43ca8S0DE/AdzOiYsWZBox5YGgsZOw0nyUr
b2ZZuLThOr8xmSxC30nX6O+CtxsCwx7dNPV2v9iHJMV/WYYkeuxjbdrQj1E8zxoC7b5yjVEu0WZn
PkG5QdnHnIIgIeSmfJc/e8mmineODgQFJ4RFaHae2+xXiyPt+iZZauJWJ0+GGj51ECZe+piR3cQ2
RE9q89HaINv17gTlxpeXnTbRQerJiHWnfTNLIBZRjMbDhKiVm8njutsVtHui+sKx8oLmX9+bEpOk
fSNd4mn06D2Qu8uyKe7tW2CLe3qSTOQNb2OdYVH14oz+o2W4yuDU4pxpTuB6kv4ICZjo8QtLEQaS
IFEzpb5F6UbsV1a+v1+qXftCDV6jEEnao2wH5bQf4b1TgtWRdtw5bdzUPMSu3LP0zFkhK8zblKtB
3xFDwWb8U+7sTF+1DUULluA3jy00Wuo8ZiDbaYPxDOtwTfP2kMq/2Pb/w/AYPW+iSoWDuoklg5L5
ewcdsImszOyekIMhL9VP2NcO6T+YYIiebxztZJKv+kqIxwQJy0o4vlU24VUz62zaBNkt6rm/Qbul
OMDodgPiogtkgV/Wjf8oRnGImqRLGr1JQ/nem/QrL87vd7azQbzWu5fmWqmPJg2IEldri8A1zGj7
i2/V8FBITxYaRgUSG3YDZc6mLS0eceMX2jlCkkMZUqbbQS5i1cRuQuOCh2Db4EfOCJfqDoNRjtsy
85cN2Fcz+e/a4V/f4Gtr88fWX7yxN8t9MX64r6vDE5C0yQNbKwdVBqf1ONuv14+zj/3HB/7sXbTj
+QVg5OdJ4R8Vq/EQTHrwimXS5f1mEqy8Kst1ketMzi0BN6yHYkyB6phf3kOojPbCUnGeF/VOW/cP
s/SIGIOEF+1zJKurx9vrb/P/P7Zzfx3Q991An1phWXYcUL5WniS7o2aWTQXHP0DNX6FGhQFHnsej
Ix3FxRmxpThHum7/RsGU/1vW5TDIYsBXRWWGE/P3+M/7m3n3rX4c//nCW6Y2COerMFaiH7O1cWid
M7CiqfgKrZ0qUbX6rdSq/XdbKxFjIDG8Rcg92pf794+xEWpRoGhhH57UWfbiGRQEllyTm7Kk8ykm
rA9WbNg1lBJOC+ic2ZJl2C7ZSP6kezMtUsmQ0GrlhP5e1m4UO3ArV9smM+qBKiENsluRnlbS+Wl2
/Uv7Uh5J/ACndxd3HV08lGM35/bUX1GMySOk6udRp/+35oUFHUiLQhXZlKhI/X1228IjxCEZsKZy
Y+V75vO2dsK3HOwYWs8NsCpawCI0oNiFVlhY04F0wM24hsp6YtOdMjyyM8/YwSIwjthHsDQb7Tnd
WVm182St7+C5UJtANwz9VTLZHth0J5NkVL9anEakr3AWSDGh8Up/BU8NNVM8ktP7p4qSn+VUNROR
Q4oOesOfv/z/49tmZpVJMBFhuv395ftAuSu3JgxPgT+TIJcaNpz9O8w8YoeAzhjDAskki70IofPY
m9LOaCv9X4qB8hcO9Pvk8ycG4Fs1UCyTvFHvKYdBfpN4KLy9Z57ugFkQe2Yf/AEjrKIdteLgi9j5
NrlJhcSN5HllbSvINvlDwom8mNaeNKUixb71lMrrhmSk9FnAfxml1UjHaE1KdbNa2tLyyBoSJGPX
O0uBLdEtR1Bz1vZGjD16Kd8dlee3piIXdFPvOojkkS687F3yXhqiKwT2gcsoXg7pCecyzfHcX/XV
IWzYTYx9cUNZs6AI6k2tTmXK1bDtfNcin7a3dap9OF5Ii+5XKcXqmN2WuDPKTd3x3KcJP8iHirJW
5Tb5viP3IBxWPEME5UL0gEGFsX/RygcvQZJZ8CifmYRdtLZ+e0+7fc2gIyQJ09D/cHaey61qa7q+
IqrI4S9ROduW/UdlWzZIAkQW6OrPg0/13p6y26rqnr2rdlhrSYLB4BtvFAfiYapdgOBX5fXVkFYh
oZlIKGGdTmON14uM/Dh/PeOqVh+081CqZ9mR2kvApNfdgXjyldzRWKngJXOxtpU0bBkgNBsNTeZB
pzEznankG4jP0WkkYn+QH63yDV19U+iuQGay9FhzoirOs0R/T9SPYz05VZ5e0wS9rUrfwGR+9cxi
eUSsbQ1z7QPjojiP8DKYKBmEadQ+lHD0oZjCn04FbSxUK5HYK7p9z2PJmhGc3u2mFfl3PESU3oEa
HZTEvdKY3Koo767TOtuc2nEiLlqKvQjqwlzRNG+7+IEZSZKn7XmdGvi8vIamPHGkyFs0xqxxEVed
4p/Wh3Vs+I0XUvA2CN+PrZeHDxUOJN3lpGngy4BrFr34GkhweRcbmX6vxY/W5xxcgpIBo7cnIOSE
aTNPG2SKZ2A0sBa8dvxXXbwxrMcECWM6qI8DFAxHlPG0CE+S/QWTewhhQf266CKzVbNBEk4QhWoU
rx7fdiqWuHmKJk6fnnauFa/ubAhfJPbNoyiJsqjpIptCHyP7745QC1EtZS17vYUNtRjGlA4jTGDO
Xdav5luSu4cntI50XyE+QakLDnH2SNp5jg5e/9cCbqaugUyEMhsEiqFLbKxiIfybHM/LrH4Ki0kl
vdflw1UjfcA/K2NyrJIVGqnuszdqIZFtnVPHPj/AvVXsfACsi0rDhwf2CaSlxo9YC034frSSCgmp
trzIyKSnyCAaJBQYqjY1VLvKPYSDjErfBosDjgiwAHkWH4YKru3O6RLHeoB6upDSmuNet3c+ZyVe
UgzT4WmCcWE3D4EvvGIcGgN8IrRKX1PPoDKYgoRkULD31DbSXP4ui0RREbQAP+CwxhQ6bx5PIVgD
KvmJafkCDsTcM/anPRAHngkLu66dRUNq6hFWqqUTtR5YB2BoeJ4eYzehlTNZxtYE+Br1eg7U8HHI
3TMQbmtTNw1JmY9PjO3SuNRHUhtQV2mxv0BtrZKZhFtNom1DP4+kZoicNOJagQPpI8JAkbhSxpZ/
XvhQ/c6LRO6B0b+Wzc2MHmdya2ZqciTnEVGUNT+smk2L+ap28lm+IuOM547cdjoXCDygJXCePJO+
H1Ev+PcCvvtFbl4lUmu011PHwVJ90fDDK5+naBrSFMSOeZ2RAxVTSD4uKaB6jqmDQIuj2Z3+nnfj
LHnSHo3N319H+sp5++vC3IC2mrJrlFgmLeCQjkNrtrtOm5ig4oGBl4Smk452RF9X/VoaJaWfqUTN
TKO3HumbWCiLIa73RofLIBAweyUkE1ZDqRsTqHyMJ428AHaVQHbwkhl2S4eu5ufxwGzd5uCdYvd8
DTDwAliGhJt/4L28Nn6HhVWmeAqpvxf2PUqZOcjQAZwCcoNiWFEgbFzCO7wyvQdTKZ74MhRFifog
L0BSx4oUHAfHFwxBCTG6ms0DQzSSbgYHUr3p2UPm8cWoU9dbgICCMKHvJVcJLfjZq7qeACaad32t
JnE9kcVFwxMoeKBvV/A+vJnJ1CjHwA4HLbKjZM0Dw1NDmHUI8gSmGsg7HwF4Iq1YPWfDJlcnsmz5
Oq8XHGvzxiZDSn5vX8EwtfMEBT+y9xPNoZF/Rm6keGX9UJRzQgd2StBDY7GDsj41g17EjY0iGebW
Heb/F6xD+mdLvRmyjFLWUiWrvrbUohjI0wt1KXQwU3u7L1ouix3mTknGJ5bXxjmlXrjKr168Z5Rs
eqDP3i3E5/RT3rLdnME28SXiR4OHWaGAWxxrB5XgLjBJcVkBOZTBboifYqSjVawdajdoWiH4jTxs
eXsNYqTiha/R3kX4f+ez9wEdFIJdPe/kAa0Y53tc6y/MXv/r0WnIvFYUS715AFT1KJVRDbO3ezHa
sTKPIVSpXmIPMxAnlvsQCY34hEu0nHY4Tx+0Qfu2A4WVJyqBscirCdqm7n1aN46I94gmRdk3wChJ
2V9V54CIO87IcunyQpdnqNvBwI7jCFUFFLno/v04a79vc//9MTe3sj5EmSAJPM0GbaYt6npf5Blj
gzdw3VBx2YtT2wrZo5uwGPEGQbWGDi5Y9eHywjAlJfjjkdhohLUQEINY7Wonog9/xuIt1JFkjhFP
lzKieUVFHccSqFchBWyYq8/guhg7JAK/sDUBSwkwY8PoJbqHt/xyIvrnjt1gc3VYF1FdxGyhuLyQ
gBLbXAdM3J1N0ShCVLpPX/ueLd1DRsSUOssMVw/d7DGEtad6jyMqYCYORJ5yD1wTRq8V7Phy552j
9Svn59b6n5uh3ZD4TXzpXzm8c1Qc/TuvvLj0XB0bJ8OtjQkITZN3+hToMaYKOJnFk6RXzGELcVTD
uXAagC8DMUuc4zt62mi3qWX/gqSJFyoKXBxbops8iLSNY2KnyY2AL96c0EM8QvIWXA7gq+YBqwPt
iK13BZneF4IrYW9og1U4Eytb3Tms/iIi+udh+lqf307iUnolazHiJ1/pD/yMF9qT/JA90/KEU9zH
jWre2bt+f3o5GBPrYiGXuI3MpIZNM6qyPKzZMUV2YQ4uCBy+Mv8vL+ePdM20dWQm9kBr4PGUVcuL
aCwPOUIu6Fl/gHZHYOe2AWbuJ9Q9+1CwD8hZ3PR1N4ZSSOb4JsiFQXrGcFPeWSL3vv6tSEzgyHu2
Kov60e1ZmsqElJvoK/iqxgARKZOK8A5uAUDXLKw3YYWPu5hD5CGjl6kHo6uWQZIVjeYg7pFzuucJ
20w20Up67P3OhJvBVpPb8EblHndejWwJ4+Eabgjvzd97z29oFDDMf26F2cNE3+59pejp5WTmh/X1
vWaiUh86j/Vr6mOJssid2xAwMyGq7Li6wHFtu7MNHTG4PkBXyFCcXqLdWYzWr5uhQgEAUeSmqBnK
v1/odCqsJBPD0/pEOc9u0UYr2Zwl0AbyZGetq/O8zBbMOD1BvEqLIIUmbfT3DBc752Nx0OyCLJrl
+qY9QNL5VbrdTbCkkxmCyqxW3fpZB/Day+z41fisrovTRj5PTsd3s9siUMwgR7RArdzoTeoNovax
F1jvkFLBtYDV4L1cRcuWXH5E8bOT5JMuTnYc/dI0OZ+GkbpRwuWhnCrmuAE4xnG77I7uZSIeKVkf
CPGYC2eqPvtYm3jJgkFeQ6h2XYbCMjeJxZpG8bsKJpvpi0by/77X0v9ysw2QUEuV0I/d3Oyd2J6i
A/jj+hitlMOrzkk5HkwTaSBbzolk+9YtV1DxvGswPwOpnfyWNNiTkz1DrPFaUnA+LsQ+bcjqJgZB
XbKfUrWZTZpmEZGxAthg+ZzrpXQYkbEheRkC5MP8hAX0Sd5AEEuI7GAvhwpi3RF3LnvDby2/Y66u
KLXKH3c85fQ1UYZBpkPq5Qv4h7cmJuXJRfGZoapjx7w416V0tU/DYqlBbdN+dvL68gXdKR7EN3GM
EI8yCyolsXJO0xFqFLJOntSx8arTnYZfbaIGZFp6VJE6ZOTYeCtBLOhxyGGNIX775rInqsunOl7K
y/SKtZ5O75PDTAOTqcNjFDIOdf7j3/dH65f2j1cPza7/c3tulr51MMMsMXaHtdgNG3Uv626CO8sl
A0wUp81ununvhvJRV29xPYquT7vLgybQEeHo+b7Y17zJOYth7BtknHeBbn1t5+3MwDCp5BI8KJaO
yjVcb8XyWvopSh/OTrpI4Y84iLPZ5TzHgGnRrkD2xOuJfbY6OOUTTkEVJudeKrkk9Uf+v37sDSRQ
ms1VqCxoUGJT5RJrf3AkeTwca6BbpU2+nB76IpQVUghevhS3ERhB6AZmXdNnBiqNPqyYB5pU4/zs
IY1q3kn3YWo6nnw5YnAaJ9cgVQfXdhKistFG5iVIYOaYI+g+NAfHeITT+9o+JKoHunJoByzBnFKr
qwO7zFIon3iCT7gVUb3Ifkb942VQ89Ixxpn6nDxDcUUnHgYisJA5kBvQh1lIz+LSEPvUoWKDD7HD
s9IbfyEdK8UWc3pJIP/PkSvkzmV+HjMs5Ex3KuFT0xBkh9xPsQ9TOZPgkow4CZ2WIel75+BSvV8E
3PLYKL384uPBT+PhhXgeALB4Uhce5t+/F+Pv54tvi/Hm7C2G2aE7VNyfhMDomrxjh01YmWu21Ccg
x8+XD1FFxH+c4E4C6yCEEBb1yAHIPjxIjY/DRDX6WaXEFftqwTGQ+d29lB8WljlIepe8uuETR0Ea
mbPx7LwnxH0HvhrwsslVXJt+pfsXyjiYwb3T2lgAkMWTEA0aWQXh298/th+w/1qLN8f76irUYSTE
+YYQrRFyCHT19dN58PeHSL8QHhKMI2QHMjBAsJvHW9lZSR1emsO65GrgtV9a1NUBIjUeoVdTPPeb
Ly/035/6G/8lQSLiIfz/LsKbw4XUCrIQVjARx02FAPI9nkYjYaJO+wqrctoOz2imV9eN6kmbYi3o
rrm2lgfZbV8hgHHvlut6XeB9uUeDfb1rflxzTbUwdzJ9Gl9zwLfB4wKvWWSmBbk5xJIWPoojPXFF
WuUUFJeB8a6Pon24ivfmhzY59d7TcK98YhlAinTwKta/XW8JU3Wur+W+uzOg/noG+Pbdbt6TkW62
lmGwHqJhvFAG4lyedHdWww+DMPwz98VUNI2mF4r1bj4jPx4vodVUOA3ezSCicjW3FeJpX7IvQ1uL
06eXWog+h1WJIhrKpL0Dwfr0AYn06+1JIjw60rDBx3YPXfopUPn3m92s02PcCKkWAXYV7zz78iPb
rkVBbM1QAlRgTgAJijdJGXB+4bZk6kZEmUKPrb+TnL8X7xcu/HOR/Pci3bwksqjSkpMAhZMfnOPm
cHTUlxAvMvmjyNyJ2V82bMvzeLqbQslsa5iwLb019FiUxE851abdSOzPjvyAsegje7rOTrEvxr7y
Ej0WhS2+Z5/iutsLAEyANozeNY58u/NlGlEY1LrM7fQ5uBBRB1T0/f3b7l3lm/1VSaPTyVI4dGkD
ALTDR/QKeNE9IfG65+uVfh2pvy21m+1NVtq06SIkns0WgYBM6zJ5fMj/PhkMHozJnd/162ZKGYvF
RmcaOODZbL892KJRh+lF6NWutCV7YhqckMGchpXmtVBZ1vBcvkeczGKyQzVIjHx6eNB0Ny3c2nJ5
ZcCZXdDR4I1HaxN55RL3kGH4AsoA5bhMi/FRHlRUdpHF1CeWDa+RAxaFdUG62JWGMMkWeZsnTsrG
Cjj+0AcTF0RwB/p7N+ES18/p4/nqExN1EP0rRVGWEx+J+XX0T05yGFLrxUUmkrmV/OOnWDvhRK7c
eBBSRDnetb39nU2ohwHwgE1lgBaICSYWp/pQn/GjmpMTYYygMVMwFKyqIiOrk6IzO95ZP7+xrBIE
/n+u883GfpISVYo67irDdPJpzBv3rR0cPzkpPqM4RbfFSc0zXFqZ2gWZCX/f5d9fZt8+/QbOOYVt
mkQd8GP4yOMIdYMVvJG8dLxqqZ8jhG4ONRF9ICf9+4N/E8V8/9nqDT5zMJqwyVV2p3QLsVwWfv65
W1Z7XJGnEfe667u0x/qn+UF0pnB2C9I8e4GkD/iMzkl81z6Nx3RaEIJ5YWp0axmnNTmFzmH99xf9
Qk1+7F3/vUJfNQvfngNBV65FqTBAiQEbEyUASkGaHNML6NcOrRWH6mfhTe1lDESAjvAcxOt0Acnx
1KuqcS0Rl6c6+tBIXX1j7gEit8KSAulAWUareqhRCvwskHbIrjGUT9heC99aRGNaReRNRbTJvQv/
6y7y7ffcvLC6o5XlVcZ6S7f0ubfvBzRiMC8xPjD9AQhHD6ReWI0v4uwyDiJPC6dWCAuWWAE58TX1
amzMiKf2X44Ry+VYtlv9fdGlX4xRvLx0DVDJUGT9h9zn3AmK2Z4yJIC5e/nsHsHsssuY0Z6YCpzG
56mBYI84NIUkKFKwnNwFuY6OQ8F4OxabeipehqS7qu3gQvpSN67jJ1KyzWhpcuJriHyHu/Ar8sb2
Eg1TW04hzLeY4C9okgfkdYSPaIHzq01uZvFcL1G9X5d5IBCcvCcYUcVmr9Bc5OF01+qnbL5zqTci
8jISgvoyzygCd410dDwOztJElWwaqS9DIRxhaKeffSF1/VZ3fQUVqzM7JHHvXYocKHuZTQ8yhUrM
oHkwFNR8zk6ecMorzTdO0uc1etvS8MCHISDRWtTF9PBMVM6nJnioB6HRoCMtQIgR5KVgzS6aJyJX
MXzEyRdjSpxKb44AY9N6ivKqrWXy0YEto711UOz25WjZEjLAEv0DbOFrch4dxODOnf0yIvx8nv57
Z29emEKTVuZV6IHZ5QHZ4nGCjvNIo/QmmyuSh/FWIYWkAUnA0IbiFK8lhubcVa8Dwe/G1mfoXpC+
q2O5G0AgxotksIMPAVL0hRFxU0BJQG1wHu/5RifS7uKqXG7g13187VU0h5o0sz6hKXxr8uEuHR8h
OshuBJPIbZE0vpmIaBMKG4isCUzO4XnfYE/KzqDA7RFBsg5ja8iaUoRpQTHZqiIdM3FL3kaEjHE2
2o0KFTvwmPMuB0htgg6KXY0lRIgpXgtydNF14EM4TE+AFp9F0deCqsaw6YBQipEIo0WW4ATVJQQM
chtwdSQUYB8bBhzjMCzMdSONCls27MgjbGKiYRUjcYr866frmDmTFQcc2WXLJvHYRpoZi98PI/eC
LDh0ux79SwFlXsggQEnaXIcN/zC88mNCipElLy0iCcAOybV2mtWgXKNkl9sRKG5QeKcJQX1555/5
CySXZL1qGn8QnHJYsytfSHtfQkUSe0jaHmUJZ9Ih9ui8xcop0FXA7o9VdQ7IA++WP5XpUO3ce/2+
Uj/X/rXAbsak7CK2YWSywC5LxDH6I5HF/SZGjiyvEWJXw/5Rg/tmDfy9tuV7n3wzMpWi2h67Cm6E
wC7xs9iEml+/6XBSdvnabMxhvZX6y2OS/OwT7hkuLm7OHm8M780UXzb8n9cAj5JiiDrQ/M0mfzhX
hn6SOZWc2RULQpZZYEz/rpoEMtggUzICp+1OZ/Kyk0+myXCczHafV98a5FhR3PAtGqaTBhIS1LSg
rrZPFJKX5tQkY2kqawTr2gRYdo/VMB6Ky2oSji+vBLjqRFHbx2FFcQPgomGjrQ6s9YXHVHsihPb1
+oY0Mc6DTBlk1zfQxIuD/VdzEtUWEG5g8TXek4HB3PUUuQBkj5Fvjqwxf9NhSoUt8SnJ8oq3dRaS
BMkpi5AJ1T2+tnjSIJEsl6pAYsFwFz0fHkiRBAMDzoDmpGBOYZHT1ysG3buh9TFZun3ZHme9Lpo9
D8v75LQJJ/nkOBAWyXONFnh0oD218Nq3akBKni0S2InREP1dBy7nIftgWUMvZku5DOQxDpKQd/v1
BYRS7UPxurF4xNk2hELG/YC6f0C2WvscfTSKXQ6onL+z+vp1/eOeo8BUNF1TRUu7GSSpBu30POaQ
lVUjwPHjRB5RVoTIvB1IK5mTH5ryIXCh4uQTXuTNC/eyfRCWp30zS0fRyFy1i7+/0q/gABiJZVn0
UEnmlx7j2+xkRLEsJOcWU9rjFfHb1pwuz08kPfrmKwIgBBftvp3Q9UHwubDCH15+tayQvPbKDo7L
aqLqAdAzf12QTe9lUxm/TUKSjqJYtAyFgKr+f//27WCvYq3UL3Amki22XprOjzGxkw70OxhZxZv3
Mo6Q2icBVyo/kdkTY81gXCJANobcFEYYcijKEIeoNqpxVA06dWNoj8dqUytTyXqRxulAf0chmVMZ
eh6LuOuv3gN8OxESM6QNCOQbzY+RJ2ilXXe93/ZyWTfl6tDNiM+Ua4cwyHAfJaM09Mm5DWm1L10S
6C791soiJKJJJit6Uxt2dk9x/evBRLK4eypXp/9zc3mssM5qCWTnMqrc6r3+FEcazqlR/WAu0Opg
A3asT8Vja1XsezkjX6fL28UsWaiaRYOIAvlWeBtW1kk8XIG7Dq+UFUKuffbuWARDHZItX6ZYF8A7
cYrIg49VxWmseUgt071gOPSnYJjYCoUt4comiyhyLODO8wyDC4cajn2l5lHzt0Hq2G3Uwd9r3ugv
y1/f/Ga+acwdWWCVeFzLL0SE4sQ9oyX7rEpPxYKzPczOjwUuwAl/1tQoEkK8FQNxqS/hUJU1ShTz
JVkVT8pMfs7G4lyZZo8klkWpTQE29Znk7KO8rQgliefxfDfMxuDoxvjgSQM8kQZRkOuc2gD+uyMJ
5w4qav1rkyoXp/con5DQ14HlEtKI51J0T5LdzlAZkJ8QZqRPBSSrVqt6o+h9TObfF+ZXpOz7Lb15
L0uHJCWpC1rk7PHCyWdM15/NRH0phhTrBskgxTeIIO+ZNJYh993R0rHe9dq7JnE7F/fD3KwI9rk2
3t9fzOzRp9s7hv5E5/9Mmku/Ar++7QOIGoUq7CFy/UUdtROgufqpG8mPVeN0PT0dOiRSExvthwT7
cEoGseLdF3rHJ84m0+tXujsZ3mpudzBn5CwKfZQFEWnpGJFq9ZS9ITVd0cLDWePi5xsBgWjhdMN6
QzHXQ7E+P5wn4O0gcTPVFZaXyemZIfA8RxM6IzHUerxOQSIIETXwJcVDyneeqgfx6fgBo6MtrvgV
M2fnxAPtUXr++9J8sbQ/Lg17ZA9xEsRg3Ew0mSztgJ3Aus1AfCxkW1hrTLsP5hKXwZLEnKAa5qtq
Hu/LQBoRbGsFwicOqWkdkGtOJLr+mq172e5ex/9ri7yjM0/fJISeLq5ONeK1rG6jwYiADpY1h6yA
eTX3wyK4rPF2YvInZXP39kVSo6isbXmqLhOQIrSQiGS2lwGNOtvdljJ4f3dvWfymdMFITTurpmmy
epuwmJd5q0g7assw247FIFwfqTKYolhsbWslM7NMtTfknr6wJ/waEcBUGSN92bZ4jzRP2Zcj/h3o
VTEgzvfdzO1zQBR+RjQYBUqogVx51IfIW7gdjk/hB+iGdXajyEZvB9N3QtPDWeFZeAAhl5bdM76q
5o1Q3WQOeal8kmmGgYLTyUc4J/LJnEJBw0GdYDifYEBJ4iqC+jy8vNFveWeH0/rh8ceiUBSNCCVN
xA9/syj0sjwKdcSYq6xNZZuWI1ypcekd2/GZQZDCHFQHwmgXu3QRASeRRVKDjRDcQC1AhkR7QGh2
iQzmDReaIo2086zqA9W6p9QYm7tpE05DhpduEQp+TKxzMtwJAeJDE/H2Y/bAyVV5vawRvdbJlLhZ
cnTNEvmznZHhcy9m80cJaw/v95VF//Nbb16Cl/hiaWWNpuu6RcacOg2c2ab7tN7rIFwSCH2akJcL
3jgU54cAXetwN6wRhwzUAdmt5iYm+RpRXVDN1LfujbAZbjqHzRHKXeo0AXfqNwlTPKWNdM1SHO3n
c+HOECb1t+Pn7TLY4FRZVZVbvmpXp2J9kTkPYW3MKS7obQHF3HxW19dRNKtlm+hd/FKPqp9No+Dv
DeS3EkKu338/vN97v+2tZqNauSqBLxpz7T0dFpPDrPNUl3AwiNaXk99H9DTTbnC898G/vYa/f/DN
azi9mDF3lreNNMe2Nqw2RdlHBAizcFq+p4PqEcTDRAHTPshvyv7Or/5tsvz+4TevulItzELrRZ1i
Mi4mkmtyUrbpYN5En+HiLsf7KwffW790GW+cTNzqvxdZ0HZ13pm8wLoATaHOvDmNRJtWp7245rCi
4+hXXRi6zL/zO79G5B9rC1Oj0ae7Gsat+avOLu1J7FnJC2rTfF5IMOkjGvask3/dJ6SJpMPdznTT
ZpimoDA2SGN0AmWYQwngAqgxIyeTk7oxT0PkzXKMn8FOQ1cypngBsOVIA8KedlD15aD7xG1Fl3gH
gQbWU29zaaAyp9ASsLOjZ3gi0GtxKk7DB5Eqdw4TvZrnCzD5VEDMzGEqLXfqSibdHzrMsoHR+H9V
objIa6/zlrT/YokF68qMGQK11N04Xe0KlKQXxbNa8sqQjGhsAU7mpYPrzAqKlTQlxho9f5r7ahN0
4bgmZhL3dDkwu3UZjmNp0OR3BikUPr890Zoqi7pskXD2tUF/e6guaXy+UIWGKw0yL3LjclAQ0I8U
jVB00ztwu5lx8WVhRysBpEiioNQY27NEgI/uZaR5fJyXuuLqR7c8OClyBV5E0gQMOCOwKwpivIrk
a8VOgxxS7jdw6x3kMEm31gcn366c8hvNhs17aLIfGo6w2BXBcaRP9WU2yYYyLQ+zyj0uuoxQZjuZ
hfidNwXSfxWoOBnTWMtQHDKdE1IjLbDNUcdExQ3yENavgeftTJfbtFOepcrbfWrlBtOHmU8qcVLR
QhFOxGiN3SNPFopGaDcnyerqiM0kYy2hOiWeSaHclHoVTMCUv8RzBLn8kw4EVsW8bnBd2yFHc/qA
opEOfpB7DNeHD+BWtXs6S4tYXXLjrjXa9TkHtIQJVQVcdk5AXEdErq4YDsTj+MLw1U4aVMj58AIk
RtgodQDSICXE/0AtlG/y13ejqPBRiV4kQpVco1hYxUxtF5fro0GdyJXqiJmaTjttYJQPoTlNY0TL
QYbBKCT3alGKfkM6Wj0OC6/IsH3RTaYTYb4UjX0bD4Vm3sQLgYGf4BASyqNnYsx2xPYMhCNc7kC8
V+b6KxuC7+c/S6+HwL4tvazqoiRPSySfM1BTqFvUnq/VukbAZ58GpxnwilO+MhMu9JGMNZIXPz1r
GwzmiPDkOfP8te9fYSEg65JdBp3JiSBiYon6ThaiOL5M6+nMfOsoziaXKh0J7tlrXFIRieMf3dvA
7jxJN6+nnSJaZVhwxqVaqZiHL8oKMvGFnh7BvodL/io3VfrjBcMEdln1hmrrBO2gxD19KzO6bmQM
L2xDvUtWTz1sVDJQLmItZmw0+4gec8wx+MHEh21BLl3o9Gp/2p4W7SfXSJ+Thw92D+CFNpzeEYzr
KU+Ur1tDg46xBfhJjc3DN53/wxX79ituddUnJZLDLo3AOD8v1JzC+JZOwaKDt4tcfQCNcucDf3M4
9zmFUFa4v9EQ9LvhtyWnWvi+QwMQqR4d5JFWDA0LWfxAN1yR/AIraLsnLXJLYc1iwxqxk0e8a2WO
aIyDpFRQUe6Yu9mRlJqZSrfTa8U5U/OuxNBQ2TikVwoLJkBxtUkX1Z7irIYmSB5px8QmAvfFicRw
qsVxAa2c+tcn87F8FEhZqiASXtM9EXUAM6F9Rem4OJhuOWNKpPcMtI3sY4q6sNrQNClNCPG6BJG/
88H5wSKvOJaVz/qwojsINEio3vTI7dEKecS9ThGYz9kwW3EAjVHS4zGmtVO/+gONqhAluOa+8ojv
12hJeQFNJS7EqcFum3GBfF0fmukysly5GVU0XinuUcRgOSLfADDtzhFR//kyUg3uDXooVeSs9AXH
f7s9enaID/KZRFjCX7fJ426pbTEDkEd/euXACFzGchcJQqauYthOML1KLt3Tm5I4Hfp23jgTyjhL
kFKTYpD2MRRegEq0cMiAds8sYIDX9+KxeCU4GQ/Q64UDeUCXALMzSTrnp/NT7KTvyp4eB20oDGp7
52hsGH8vwp8jNCtPtEj3VWTLVG7J6rZsqioSzvkGJThhQKQzLOtxvL3zIT8BXE0xFEUiwF4x+iLk
fxf65dIq6m7HYZvYk9iyjYogDjuPeCHOjpEH0ihFXnrAYD/QhVmxQd9dgCui6QM18U8PFUKiABi8
q+lPtBtxyUUUU5+YpUp0Im1kkczFyqGs3mvFUUpaqwyY8h5aUP0OAc0WZA48FvZMzAwuBoZMJNTv
gXOZ6iO+GGsH0k8cdXaBd0pW8uqQDNFNnOWBoWOAdBB2NPVQPdM9vNp99PqmaM7/XpFqGzvi6u9r
9QvV8v1aMX7+e626VCytY8tmylViEzpQyWTQoBp/qQN2G1kYnmEdCMAjoRCLm0KvBIAyObSgMJpj
XfqYJzG/Nw/3d+jfcRipCymuaN5VkCT9ZhAXjdOubDtNXUkx/dl6PpVLmUCOchSlxHpXoEm86JVM
nAhEqORHip6xYf59ZZT+YHPzHTRRtwxV1eHNTeXm7HFS4kRqsqjcKO/RIqd7+DTOH5oxgEIzMGmv
IGwMP6itT8Tta+th8Rou1cFn1itcFxIP42rnkeQUhFAVj39/td+E68AFkkJSC1JBHXr/37umxnJ3
MoWruap8Ip6H6UL1RGogk6X8Qd075ZoDCgaId0uW5xykmWKtAWK6DnXwwPJPK2XCLPEGe+tBHVxe
Y1cnIQLViouymZmd/Ea3HWTe7tnwkEB7/Gz0PGO0kEP5Wd3IC97vbrIkR+1KMw81ql73IT5o9C0O
QB8XBDD69TNiWDAsEhJHl6H1mL0w1oA+lhM42guc0USdh8F5ko7SByQJWGbD+bFvd6EliGQGYLqS
jkiK2YIsaIKYA4/XBtW0ezIWtGv0UdAWtnh7t3OPp4BWpZhWK9qAsGxZPg1zlTBQ7zwpvwTk/HPN
vwTC3/bnSisiNWuaenN6lOYympVRTkgvMUSMsLaFH4rQEtDmuYqg7FEhTQV0wAbE2eAe4KlnJ5lo
2z6oaqAsknE9Kp9osaW9276zcPvx5991C/oqA/ZrqkHexNe6/vY9j8fysDM1U1ydoTLKaHjuhREw
C9WKDrbO8itheGc5/txv//nEW/NhKB3aNrpa4kozhkKVjjO58oxSswUsCDgur1GQEEmP/VVYsXEe
rQvmiRqcNp+pxzspF7/Ie/kubP0Ke4cK3nQDVxyMMNSyopRWxIVl5KpLJEfMd9e5XK9ynCjxMNY9
6oWpk6OkFL8OxVnknKmBUe0P18wLNZlEhY9TxN/2ZFbDE+1Z2HmNpSw+KCR4Cndu1lcG7j93i3On
CilE3ksfWX37rmr0Io2lWMd/KCLdC7R6VsoApEeKCP349FgC6B/vvB9/WyAU3RiSLqv9lbqh68zo
UBSn81FcyYcnTd3T6dwRU27uhqL1EPdnzNT+e4EQLvvLmvz2kV8j/bc1ea6iS6nVSb1J7O3LywtZ
6STDN241zBbh4OrCYQpkY5eU/5ZO7PZ/ju7RxyNks2xairuCs3N2IpciBzKTDHv7+Gh6j3t9Vdv7
JeUI/Jkf7E3uYEoMUrKy+wczdgnW5h9F9xP/Yih0PhaLxbvhrOZ8g6libwt3C+Ftd46IrQTNjr1Z
0XVqP8X2e2N/DEN7MzwW9jPNLM/PZPra5JTYT7QXc756fn62J5NgwmjpTJ5nz507m42eV60d8Bc8
v3L/+APFaa/H09x+2Y7Hmjuu7fF4u23cbUyo1lakOWY7fhyPZ17/z9vZz6LffzwfRSvWZFJ5uPfp
ccB/o3ES6QDNKVG0t3tlRFWM6zmdu7Nfz+7r8+xpEpAIaWC4OLnRiOkm2BPbHXzu94/0N/LHsEXH
spn37fFyfwz2yx1EOlnyjkHu872I/F9kylDBgJXgWIppyl92/W+3W60vcSRku2pT+e0wIWWKRPwR
RdVOM3zrHLo6/I7f3rgi5zbMJw+w1fDW1syYdQw/hE0YHm+kiepfPSwRiFhta8icON3rywslvYiI
KidfnP0mOPjCUFgc75hzf5mK+AHQtYZl6CK7yA1abYWtJZ8zrdqw1asfCkqiMQe14EqT2Jqeg2TK
JHh+h1F8orl1QVkciJa1Uc4OuZp/Pzs/NwiuIpyJKumw6z3H/u+r/npui+J8tghq32FbF8+829ya
YOmIrC5T8HfE0UjOJdr8/bG8KH48sv+PsDNtThXr2vAvsopJwK/MoDjgnC9WNMqkgBOgv/69OE+9
VX2Srk7bGU4GJbDZe+173YMm9qmdqTAkRfvJghDJr1BBKBaN+bC64SOR6PDwIWCZtOUMCgD7YmMv
6+b22aE65kEa81Le34/3I2KWdJZ/EJ+Tf4j7CwDR8b2/HLnGkUzRRAk1zMN22A7FYR5cAoh+g7Ww
FJa8Pz7wq8jxoezev5baur8uP+S9vH8eL10AFZk3UMxQvQgjYfmYd7+FfrvL5eY75IjDF/m4bW9b
9VP/rHHbMerpa/z2Lx6EUhgxTupJtmKzAWWG+N+8QDeKuYGoG9IoUh7YLJs3GybFR+OoE232v8dg
pk8GM4DO3YR36sDA00LMOmJL36HWVw71qT1BUhh3D6x4OE2u4qBSNwrsylAwmuwiLAGiUj69LB6r
xyqLem73ABLz8Pn0od0RltNM3kuJZt1aH96ChwnVKtCH1ayaXefl/LHMZtksmaVzTJjCLNTHRNVQ
S2QjZdafKDNpBn6MYw/EmrAJ2Km6g1FvkSz1aBcBjg0x4AibIZZbFFHvzMYQhv+RbkKKxpb1hcOq
tM8+bseUKSgs+NEi3BGJeQcEHwMbaVMiJqJ4fl6CW83TSTbLJxce56AImsRQPMlLgu5V4JWzr0wn
RRhPGi87kkHin93/vWXu04O24yWuaov+b+jQ/xgNf62o3DCQLfrYjSldZsW3Gya7lFpy1Rm4D+du
vx2RdJWXjZenl3pw2Ib5cPDn0R/dngahhqGw7K3hFTKYgK6tx6QJNWIZtOEr1Ly3340cRxyl3o4U
gV1Qj27+zVeCm4/bS7Drutx8LMcZqUwsnZEUkI4RCMHrz6MJEl8IsLoKlKCiTpcdwRat7lE4d5cb
JhA9cXglrODKQ/SaIysXd0VvrE91S5oqU9WSo91iwMjMGZ/wJonKE1kE78a+x6JH15j3bG557Pcp
35S9/62ekHmxFURM53YTV7vmowMS9udxZhsAzSHAnCLAchbjpjGqVV4BToRZ7Qm66pnH3vjYswfg
ZMAtmOmsVT8NH8PuTfXZb/n4zlH35toIlWKkgjzAQBOH73RynhUz4g7LSd6zHmE5KWY0WosZPl0I
gNvuM7rRfLWa3f683ScIuasZblTzelkvU8mEsxv7NcHNylpaw7HQRfMyJ5Rsib4lVIctbzXNrnJe
TkhLfYTQGWqCAuvj+eP8Ie0H7QIDUZyOc3iYcCY9mqJJIHh4+9Ayov3fMJyvbjNkexYyDsPfg56U
nwUP5RXNfnjXTJRsY/+etV/vt4BL/a2OKIO12O6JFv2Ffs+5nCR3Ix+0A9ozwa7YFLXG9djiJ4wi
0qsf49vOlHZg8U6JvSakaSxmwbLujXdG8HcRiC8mQQRPqrYiATS8F16idHEBMbGj493F59NL4VWk
FmQbvfhlLfpZOLLXHKBQw0WOyMQ/7ZR/LOvnKmuu2uXcRrdb2NP3bX9ZqEEur9SYoHb2atkv+1xJ
+bkGqTq7345ZNtD6f4hn/3hB/SajF1CbNkLj+4KoILenx4UMtqOukMBwys4yfkOJm2ao2SU2WW8C
ngHFX/qHLi0zfMop77MWV1sxdrOGC689jZLu1635Bf/+2SQlmfEfB/ptP17cntq1geARScXwSR8D
87o+TYsrbSWiJi7CL/XJvzQqeT1J0gd9gZ2eqnQn7h8n5n1+X68DMXsgNZVRj16yw05Chq7Vo5cG
2+XMlvutT+Uq9a6D2j7jHna/of/Se54oP387mJ+gHgdDpIQgYV6hafo3sEYaPDBsSgf3RfkpT+5M
dOdJHKhbBapoWK2fjjKqQjUq1wPvlxrlX0oUlRbAALtO+HXUKX+fhURM1Ycklm0k7z4lVCSXMlKt
Xf9GVkB+rEH+LuK8TCPpjYnkqvceSnTbcj35eCr+iYU4JpDeg/mdHH45rj+n/9sSBGxE4csmfNBX
v2/B41jS37v6/IyUAMDYRYY96fmr2gIfCdi+UH6M7uNLeP14jcvc761vi72wxB0pItiz9cqQW1q3
tXHfi4c9FMbP1Y4ErRXKCIzYPhtcGfzUe3uyBas/9sSDbMBGp1/0DM4+FsowwXMsQzt37MGBmacH
pyYoFk837dmv6GWuzggl+xsA7dUTGt/nbdqbwMSa67NkjrnoBDmcc57kHsLrbKIfuyi6cGCcD4ml
+Ng44ppr4GHu0R1MVRYi0upicCglUE+9YTrOZHPPklLgUAK/WMDQw5RgmiTmOyIC3MzGhSc4oo10
Z1MbLX7HccdVemEndCdg2kw6Qr4aZWOtc4Np7X7Y2ogDUOqGfXjEx7er3G34x/GXNjuQ236zMU80
2pM+1ILavCxIOUCH9pzeR9QzXmbQ1Ykt6P6H0j676Vp331wKSGgCu57UqSx02bREh7FDUYQzqmqo
0Ix0L5+Iq3jzhoZ2lI3kA+IcvfGoisg6vVkPA008Fgrj0om3ldu6eOJ4KL6sZTO8ubozcElHD+hj
hDdshtZDZYY12i/9o77ws1+gaRTmIugknAUk1H+P/kddS0JykR+LzeZlhoLLznKzYUfJlvJpbjar
zWq4Wq2GscVHdo3dtlMz+Kz76oZ9L5axBj9vbZ5mONyEmvExZG++vxrOgJ/ehHyPbfIm5HeJN+O6
T3rd/8CGkz/fwQna+uBLH2xvw01Xg0z8xdtYpAY9YMZFauwnE/4dGVFpRuyM/YgddWy4AzuKuBFN
3+W/1Dz0x+6xNv78lGu4Z8N1o+Mx6px3pz6fGFNIbXwpivzacPH7MWsjunnHKDejKanRdt/mg2pN
j1CdjUi33Kl7PLq5OXVVP8pddHiGq4NdIi/3In/Bi5PC1RrH4/rAU3BMGC+77sE1phwGG/hjdHwb
vP4iseDz8+BzvtChD0ef31vgggI6waedZ/MaGMAej0ZQmY21seUf9shV+CIbef4boSzZwgsCMjBt
M9gG7PM/g8C2g0AwyLecQ1QzG2N++vJOmrUz2Z73ra/VF0ZuJptdPWqM05la5WWc/vxfmcuzDbxg
bu3lmN/nGYLlmPc82zj47JvB0gSJGI0/g/np9PLmFehjcDrNZ6fG+DqdEsOrTN5/Zebpa5W4M8+b
z+bz0wwkRbO+TuAG3c/NzqZqw9AHHXgas9nXwDqbw69Vd1wQOowVP8iRzmYMMFCU3PhiYGXmkJqL
D1/8lGys+P9srmb/PbmK+k+0UUNFK3dNTEXVlO+I2SW7FbkqgcNeuvH5MaHszayYFDOKWwbhn1IY
3IgtXRr27DNxaHZXOXdf6JnTPxDQlEuFgfnDbs2H3VhgPYxHBsoFkAkinOlHx25QcN0xPeet2x26
0+nVmj4MtzameHWO+Zp7PGy3S859d5I0izM471mnL87dUDfBexK3+7Lmz0jWxGQV2ILWs/lFbw0R
g8FFCMZcudnXsENohiuvu5qVOfxzWw49pC9Mi7O+sZqdeE/3lL+N++/a3bcrrsGqu9s/OOec5jNj
qNtl/m+3eeYScDH5mf8++XLXDfq+sJHd3Se2TBFo332bc8hkTnKsjKE2A26zmdxNWHaZWS8mjrfP
Ydfn/ZDfUdpu37h2vHwsgJtmdhhETPfTHck409zJsTgmXc3Keqvk/HWBAYil84MMlF+q1X8rkjQN
BYciD2Q8nfRv5cF993pn2S6tF7RMUd0QJtxeTHppBI3x6QlT0t0h37IW/Cb5FsWfvDUWf4wMaNKI
XXTiN4i1uL4vmnDVIYDj3dDt/85dEKfRXenbCB8lp8Z8HddQ9+bveOttYk92UHqxO+zgMiztbGE3
F6fPB4JKAl1J4ebGMwdsyBRf8ns4opqcMnPn5eh2BLaJmtk9MMC1ntZaB0AUnAZ4sAC7FM37CEKI
KZvjz/Hnchl8Uglbrdk91tPUnPZnyqF5O7qPQOQcVtcxEBuOLPlj3I64r1eMsMzUzSTswELd7N7+
e1xJ/3q+VPrfCgpuytpv9Wyv33ul5aC8RtUbVm9O9njVef9dL5CsbkA9DwTrmd8fJGMJKftLPvRx
7q4G+Ej2dIxid1Zbumi/N7vrXCDLpfe4H34t634icVzJTkPRycD6MPW+AQvSudjt5LgmSe+GkEBi
K5u6orS83bFy/sipeZTU1upfmis/iuuuPwCCKmhoODpiwN+r/K25wxt+9Nhz6XvpvLo9SHyRYc9S
Ev7SOvn3VyKvT9YHGqP32+0yeGa6dn9obRQ/o919JSSHBD7Nfbl7R79cbenHFC6rXGRs4Ol4iJok
fTuTvbT3UsRefV/g0onv6tlMpjJAzdta5VZmLLupDATLhO/MUNtRqUlu6xA+isHaFecV1X7NNCu1
cADGuEWcVKMrLcuGIGcjPd02yagGap48uMleSPAacMu3RWxSp8h2FHswvFVdXrbAl/DbIVE4gckY
j4p572Hk5NlhQWywffmCpZaTZpSZxanuG1fRetOWwLfwbRzxMKMliuErQGeT28++JaBZR1VCkwvo
ATNNFg2eSnag7cPVkzCtt9l9qRwkWPhHZsmCUX68c7MM+pTZ2H9Bv0wtwmoecJFSEwpO/pm+4TcB
mxvnT6gSHcm7wkfZrJlEGGxWO1NSS5VN+ZSQQUMEBtE11Mkv4/apH2LJqulRYk+K/v0RXBObcL5y
9DxUn2yQzqQukqSC6JuUuVBat8fXutPWgbuXlpbZAp+XDjz97NVFlUCGI8fztb9hW0s5deTJdAzz
O/0nrgY6p2tPSjKuDtXVOF3mwpo+IIA4DkVXg9R7bCf2uLHe1/qlE9viLYYNRNfojc1zC1mli97s
H6sPFaUCdxVtawFHb0NbqBGHRVQ1YOcyWaICfG+vyHF+I6fDK/i+rnW5BKiztL6swsLVv+H9pBPs
Mrn3aCJhRnRfQQA28MqwpLnj3+ZXDJ+mdMjoU32+nWZVauZ5IlvP1WNTfDXhec5G6eK9BkCINLaP
Wea0fZLPokwB1hk2jUfCmeSXbp9Q8eaE1VMPJ+HGZ4jcj1XpP/YJlk9kx32habhUDn7A7L5yK9Zt
OYrpj2hzjMpm8vpRT3eZixk3axiuKCOMmaw0gHBHtpkKqrpV4Qub5XKfIKqJGGCZPiMIDYRpoGE7
wOaxmBRv67x+e9wFPIvyxyWyaYN2L00vH9X+8bbu1BCbizut7Tet7bEAn86oPoSe+eJIXXiELU0m
fRRgZ29L2G4BsDC+DBmoihxY0X7VDvxTpLji8urT+e4qwn1vMpjirMrFpleBrBzO6N2URondzHp+
M4+dGTSX07IaXywVraudzOrGAINuj81Qipo16USYzuBcMHt6u1lvWCwF6+68rCo45TcCvmL2y11T
CFloOI+vtjRMuzyyQMYW9nVz28ZjlUfpb9Z2xn6RACIz3jQ+9Emz4XMs7kprOnDZLQYv0cwwRMyn
/RcxRODdOTbjZolfwMO4mUSpSewwdbv39cuc+ANb+zYCu+//A9F5DpRcrx91E10+ofkkT1OWzQ+u
bVVT17L/8m7NFNoiCUcIsFPFihfVeE01sFWs2q5bBP4umV3Kg7QqQq9/Obh/ma//eXt8B/7SHJpO
MkgAWu70HBrmZcwFdhCA75gL6OiaX+fKgriKizJSROSFkvFAB6dlm7JZJ0ynl94y03RDaa5WHywj
12DxcLe/l+mVlJ2H5qea9ktN8dP54s8Z1WQqMFY08U8cxj/OaJX0KGMLAcHCqPWF8Bk9P18fwvIt
INo3oMU8PLj8wf0DjzMvDTMBk2tTAWo/r14jjApALDAixYWtmd+OuWieFSOl2FqrXAEBTZHxoBX5
G8L6M33y20F/Hwb35028JgwDjMctyZb6TpOT0TkuEhtqJTqgwXoX+5cUko+dgdrgwZfVzqH2CEOH
tjaTkui2evlJdEnsnSdtZJstR0Qh7pCgUNqwy2b1ioUAu9g5fwMkOEM/gD3j6Z+b2tXAs49snSBz
O9d48hDAk34ZS13B8tcW4u+/8Ht7RsvfVb/XvzdRqg+fA/NJvMOQVVS+k8tiOOf9a1KT+Huavt3a
htSF0PL6MDtMp3CvqVMMftnS9P9tbEM1Q1jd7SrF71N/JcjV+ZJyPD28LLvQDfMGcHmzk8VT9DWC
AAAyEJ5g2Tm/HxPzlpvqZ/kO2mG17tEW9TV3iqq+GLbmlFBpBDGaQySVisC3U3+yNsaTbreXW3JA
49hE8HA1SanpvYznPAuY5Hq1TTbis1kxvOTfphX5B0rE6Rb7SEoUGhHcfN/qR7lX5HHzujVR4VeH
Ynp/jiishVWBu5Q5OLwCyF55a5ElNNizYnA1hLfRjTScg8Y3Qt2XSB32uI3RVyX44Z1a4jAdZZO+
05uQFrPZnfaDtbK6aF1YMOT8uyEfdsGA4mZ88QZrabULKz/bPBMfJ84yNkifiKN01cGZpJ7GDDub
+gjjkkVpP9edCgP7IfP1kWIlMIPaDZlbV2bPD7jAcVXaiuTgYnk5NiSXvtxnSM/33OkisTJA1XYN
K6+2rxUyBu8NNIkv3nX4FKznvtzW7nNfBLXdqa07iTqXZnP/6mOyR4Kq94jEZa/bCva25I6gq5Kh
02FLM75C7JBDOCgpAUnwZmmfIoWAeaF4tJZaV4AvCmIVT8uFGOJk6M1RQjjABNk43QqLJzut2rjV
1u24hJPMF7gdoZx84XY5KZB/srs6gVB+Ffi5eXpuCqMz5I0hbrzYVKEps9JpaRVnO4gnoAmYuNiJ
zXc4T2zrdkPu2PvVzovwQpg2Ev+RCtHfvfMiaG05r1YS6Z6wxxXpZrzcL6nGx5EUZ9AO/F2ysBZ+
MQoUf95NGvxllFP0AzpXx28AwZNexfUeF4+oIiCgHfgCkHuJLq7VXbYVPa6NLmwk+jVpD2+Xgtxi
fEybJ1c9cX8lg/1cUzkYIla6LQYKS7k72H+sANe3MGjfvW7vtGsxVOMmK3VHkYH9Gzy2xVCWQl3Y
//f89qMTRITXP17zOxdO7d+Kd9Zkr0h5Rg8VAj2S1X50w29P2P/K0vipCiSrTKDBCNONWG998G25
UM7vXCxq6R3liVnf5eAOGC9U41So0NhEl1egarJb00ekAXKBKC8Ws1590FSoUXfZeVMIvtsjB/ff
5+Cn40EXoTag9yGLMEgE/VtHKBN3mnLvy3BW0uvkrNzd5wAC6dNumy+8tc0UJc9TYC/RrJ67p/Nu
sLLDmUCEV30d1vrAyEv/3ii/FATin6Xl76UH7EqRUXuBpvfRfP09HsRrroj6+UKVj48K+TgmlsbL
6ma1CQ1aGCc20geIpQYHiuEqXfrLMjF7E2kcY8CLAcvDqi3Zkoe41kMCwCh0txJJcET/VQ0rp8A7
ALkJ/svtZXQpU1jTa8yKmDVl5EnNMgEjb41+PKrxV5tXqqvelvUL+TEeL1CLUKWvRezxB+goSuuh
BmmAnoqODUjw+B7bSTHUfcFPpVE5GhTjpphgZ8ysdPPiRf35oI5dibnXzRhUqJetyDaQnebden9i
qB2VDkjjc5ouWlPdXL7aMakN5bSkqkiNVh82pCMgQILadM8cnFl68Gs+4gM5OMwqxVKiX+Isq/Cs
mtXxuU+Gid237ndz1w9ldsLLiqTpHJ/04b0KyozFjm9hT8QeB9epJEBczIawWrK5Q7OG9wCTJPZj
SNj6vVObuUDOVF+N2d9qX3ppvVf0VZzfSGn/shJ2Sai6jgifm0aWvk1NZyUjcSk5N1GyWO0IOkLG
UmyVY9IDa/qoyS9pwrjxIKCpu4h2fDcozRdi8XdwbabMWPrbypLjSw0g79qlHaPT+OW2kX6URhwh
Zrgc3kDu7Fb/Hp+7W53tqpzb5mUCVHwSBgEWLfnVSjYfY6bzX17uZwcJlQTucN1LKRKQzLfXE/pv
rcrF+kGxuXORGqpoxE2EjifZwo1PGxZfLFARVc/mHlWLAXSV+7iaJFt44hH8hXj4OmX+imoJemWf
Pe3xvH5NFZ8s1h6uXMfEmbQ967rkJhDX4r2rEPKK4si8bra3z7698xH6uBJEwNa6WACVDYF9Vi5b
Pf89Ta1lbVcY2wqL+jiwhvAgFyVoRmJ0rHD0md7jY8eWjPBy1C/LuDAepLd2buVvldAXEwoVPPLn
3ZRhhfxy4rqR8m0eQUcFVtBFxONp8A0tSGJ58EzbG4Rq1ccRVh2MWsUTS09WgzcFIFUEHcn+TJA/
y3n2tMTfhjKw3y9H8G0m26VFKuhFyt7GGV7tTgSguFCbfYo8vx69ecS4PmqO5ogL3iyoJlMRFmbr
IxtyOvrtwPjg/+4zrBAgZHYU0c1tpBn0EjW+8v/fDV9m908SmEGwN12jgn7gxejzGHhKuOropbXT
p6BYPYPekG4FlZt9s1YPJxmtSnpIHGIH5FHp6ObTbImRCQn4M9pJ1yp6GpZufz1pNHWNpYsRbsKO
GCo61KR/yFLSZzxEEv3ngbCAjwOnez/Z0wiZoHSwwLdA+HZuR2/FueXPX8QNajDdCvyx2JYuOqZt
1yvqKFNYVwE0yk7XJ4ILaL7s1pKgNEJh6Vio4zy8DW9DxcdY9WHEYTWU/AG4OgUu7zFcN96zu1Ob
EImPh6M27jqGsTFR6UVOpzQIIRmaNAtdFxh+erPXinFYj2z4va1Nb3BEYxDrRePi02g21rJ7Gd0Y
4+SlWAdIx4fDtDYUn84VXSa6UgP7oC/42PWfdJ9oso6sRRvLPnbty4F51OyBeSiGmsk/KDprthgd
d/FuKYYW4oI+uVo3jOi610Bu7Giu5g54e58aq7EGrm5UaBSYXcyL9TDlJRUC4dRe9w94VWafloEM
aVFH6ev8j6uIQ2D0slr+IG408+ITnTXBNJRuAhmcxMd23YYX719Unt1z72BBA7UayAgRUUrrCvdb
N3eUde6kDlGY1sAikBvlh3vmDbW3Xe7h3nuXfZVhSGuo444qqPlX6IK/idGUf5lv2fAN6AyBrKuC
/m1FkOp3K5bXN8W/A+18AYEmvK377KvrgITlrbhWwFlyi4aRgg3aveH8tmQjMRLuT7N5uuownexe
FrfPVNzWxCfBqLReQ+ABzNsGHuAnqjDq9v+efn7i9AQi0BHQBQ1SsD74NvvcEr4p59qt4xpdEITf
CbEfrB+vMIUO9d8vJf73aw2+W7eUkM6KprrWi8y/2mr4HKsrYO0yxARtv5tcAUdG6p7mnbq+e//9
0sQg/vbi3ya59DxoVeF5eUT6bVRiB0mIozwRBJteXp/OVmU9ptd8WAjObX12Qkw5pJkSAJEU+UgA
XgL5th9F2Cs96MWaFp4nMFZCvEnBb0O2ljL13za8fr59Jy/cei47zGN+v8ukVV9g+1aNGHuqBPLT
YLcZFH7KfJAY/WV6sUX6mLgZ12C7yrg3vK9247Y/TktfzlxtcamsWszMa39CbtruSGrSDv4HMaOy
0Shkk+NLaYDRnr96+AJ/vIDQ3p2T0/tp6C5VJZzlF4Q2np7okcRiT33eiAtskO4u2d9OY1/CZ2Mo
tqxBSqVHMJiSxkUOSAsF8OZwdviLWiZsU9yHtBubG5I0ecIzpfvqC+oqAO1uTLzk4h5kSmeo6idk
DQgmYlzzVpjC/rzJdLsCgZ2oHiJ+nNbxC/3qIcEYAMDgOOJeoXfUlkNeQ1H5lxvOp6RPTC4k1PDU
fDVWXHCyfnzKAWvZhYDjMMNfQiWfZJVz31kqxKBNthDvVmpzqVLY0ZmjPyeUwa/7p8KGheS7+7LB
lIwIlayPtRXKv5AYekwAaHIQU7+A3MwlnKh+67EiTGVL3KdveruG5UBqcpoo3CGV398c2WkFoz+a
9N5jfvexcxoWpy2yPlirS4DxGwgwXHAdexPZATMH6vfPtG7pYXA+PwuKmSgHoO9eWXxg72XyXulM
F6rtHXONFYBiCg0eWHHZj/LOz82JhwSOznMbKtV8N1V91RLHT7cMusryeF3yBOf5Ge9YCkwK82U+
242ucfc5TagnBlgopxofu03t3vWSeBWHzHIE21i1YqLXj60QNimJdi2L9m0BpdGJI4XuP+G1qRlz
RlPzRlAYAblblNn10xbx+b0xqiB8YT6FqdpzqHEse0xJAamkffVBgX5M8C7OV/1DOb5N72G9R+1Y
PQy9g7gqONFkW7CpgIGTQj0uJoOxvij2/Jkfg3XBAj6j+DsUnyp2kPFCmiR7dTuIdlue5MpAW15n
ysrhCQB7oA+gut08NoD0XjLH49IJk+nZb5+0iZRhAYu8cp++2QacFyKX0JuPxBlmIudVtUqnzegM
1xzwDFL6fd3ZiSz6k8FEvdE1K2iVjeTtY9nM+6sHoAyWRv3F0yvCfHKfX6eP1RsfxFXiQTzedr9P
/4W/Pwve4W1MJ63vvjbn4WvKTuC2R7XQGg3AV3eFDc4CdEsJ/1FpE+OwDmaJx1liEIhHNsp9QpO+
eNMW7kKntZfRQ3KMXmAAxEo6tYYa8LNYEZ/0Dh4nNJDFqa1MnLsep+rzOXpO5WUR0hLrlQ4DD01j
8XHBy/rmKmvSUDbA5VS+BPmsmXHn2Uy1+xNtnp7KVTXqjbiKiiOOe6vXRNrkU/6i5HjdQ8PvWnZo
IyBm6J0V3eCLlunHg5oJKBP5OGkyByxIB7RVtAUM48EoX6nj/paoU9Cw7Hj2tWETPkblaffZTrG+
8bJgsBWA20gkW8Yd6888j4TovCw9TOS9yxiKLVnQXMfLqUzM8oRV32cxek+RLfjqKfti6OyC16d6
JCDsCv73ke37Y3EvDmMfbNJOg2tQ7Dn/E0YOe7GtKndd2IqO4DabaJG6hfo4ve6li6GMW9BIxp5z
9eollOQRXQk9Is7Ifoahw5zrqSgnbstzOPBA6+Pakbf3NfvXGdzvgCj56wRqeDfwwb/hhdOS7OQQ
VKVrBBGghmLnbyw2BifmvRW3GI9avTlpLzl0xUXt89dT3gtropNOJF5bzKirM/e85eTj3SqUgrcf
QvJYUYOi5pZN9KrIdIuptMRkwMSghIIXsIP5vPUHo2qpU2q3ZFGhFGXrgmK0tdC95Mu7o0/D2OtN
1I/Uuc1QzA7jucyNTFKPS1cyNkM/jnrzKrZ3XY4J7ghnx4GaDZWLbkVUycZ7PcBTS6QtTEVejjtI
uxqVY0Ryozxq3MbuZpjsi+Jbp1aG31B9LS52/BEbe1hGV5st/MXYnY2d25iv9Y4DZewDeqju4Ati
q2oitMBSj0yqbTEFKMX221eWd8pCL+SEMbVdZuoKmFnxxRkOzqblxHIHPrcPE6yZ+Z/bC0v4fTy7
h5dlHrSoeZ13hOkXZfg72nalJdbuN7fEYMQsTMkSZ9WnOiq7OAXJTmfAyMqq/7a0wz5xBL8NgG1x
B1vdF4MZt6opLA5PPGkhnNJQE1bEXZdGSngCu1fUC4VX+p8k0F3BeILdgRfi9SOUZjZIsQgODaV5
D6FACYf9zZtSHIa+xp7JZlnO1g9pGbvImXyuXev3ovqL6+44Dpq74Zu70uA3Vy/8MfAgh276cCGd
0R+fMthKK0+dcvjCsXtP5H1wPu6AnLhyQw1IvPDlBZvzMdSv1UoJ9qUZuztr77BdI+XcVOngcCjD
3ZYCqB61cDNfKykoiAlyr+6eq/McO2kk8KIqEvAdOxy01hTeRsgmC3fdPv76ZHksr5J9W6IdxMLS
fI7o+LrMbSnHyOIf0MvI2HMfQX9wBTATt/ClGq6ZQK42t4ryoc7Ir2Bc2D1vYNGdFye62XvakGH7
ZkzauTWsRpjcCDYNAAcVjKUXLh11SLRbDOfW5Wzna8v4o5mW5j7EMgRVoGQ+8CaGPTu+XAyC9cj2
/Dqvdp4cEUa6SLF8bQwCjt+wOdLZmWbytvDY35i9KLdlGuO+usCggefjzAOb72YkPmRhdWAqGFHc
RcQKcD7p8uur0qw9ovL8aTlKt39MJ6v1bnKIAzLfRsVXsmB5qakXdu4EyxSnnCUTgXkGFD5i92Pc
iXlx4mOZu7vGYIu5kWarR+ZSMKVYQl+7VfjOyogI9MxdNUmPJLM9jIkTj7GVcTOLQbLqKNu4dmYs
H9PBMLEOHb84nbKHlMfKlrWzz0/p4W1BxUD9HQeHeqUbh0xn8PIH1od8nHpdgdCbPIMn1SaZ8kPx
QvPYgZSSOAty5YbJHttSOuA7D1Ykf6eXTFhyM6fT/VuOPMFgepKYsc1TPm2sql0JXKhXGYnvVPQw
Dhqch3Z/Mdv13eSQ9uiq9u+h0XszScvgd4t9s4St7qQz0iVABY38qE5zksfIiwcjWN+hK8BVYzZh
9nGzMRQD5JT4GqnG45Pd1Msw6MYvTVM5PKc2lNpttubbGJCxY/bKzigXyw3WJf960M+mtOi7sp0u
AtGNgxfnhm5cwRLbmb/no3iBU9VSXZcWzylM7lYWZTw/H0FBgGnE8ceLzdq9oxbwxzktLSj/BU5h
r0rIbqrrkWZ86k+w7rIuQ9I4v4rNIwMj2cdwOe5F1ELlb/e3fc4N4ew5Y7vPRjMurxGe1ETLycaz
8MQNkwSuXe3FcXaFe2HPH2DSDMqqAYgwFRQsCQwRrAEsTNzSMZGBHmEv2fIZsES3lkB+6gHftkDz
Sn4D4kx/y8r0cM/R1Wk8NiSpwzziLlNL0NhhG+Zj9VpfvSZgrQj6zmPCrArUAdvjbjKEKuv09BjO
jQnQ17zAP87WzYfJ5txGj7MZr/JPjThkIJLunfrCorFbF64roJ6oqCa4XbDeC7rZsPSkHYACe2sk
gngAHv8hQz17HgSndlj79+DJbU+OzM5cKRA+hu9pc+JmoL8o84fTueqvJGgOJxy5WnrrHBsqR0Pq
WZenXbG6vG0psa8JMAX1Wj7F8G7G1byOpgNyOUkuwtTi46l5MAoSMxM80TbBsrHkf/ptbncMkWzV
MWQOzPhO19Zj62bazOnz0jEB6C5zrhNodpdRcd8jPJjGZy7Ba7ZzWbDE+cXqBaY06Wawbh2Nzc6o
nIOwSwv0g0vM6GMarzxGdPHRgGxUCAjMfoC1+TGe3zH/GA42mS/7ybYHRBQCaSWjwsz8bCFbTHPE
k1grCuF2Ejs4V1NbvF5GnxJsCnGKauSRAGZJNGFxjLjbvUlv82b76ggrDX2Hx27fw4xO/Uz8JtRP
IiDOAkYaTzvPaTBG9fQ9BLcK6wnXPWGBn2j7vsM4VdpROSzQvHa0l+ZB/krOlbb1j2HRebmQ8WD0
J6CaLDLlJ754F1Zk0vlWDF2u/v8RdiZLjmLdsn6XOz6YCUSnwZ3QN+olpAhNZKFoEBJ9IwFPfz7y
n107do+VVVllRmSkgM3ea7n7cue5jrb8dx09ehFUKsOu8kbZqmxonRTPJqRI8gnwmA+ChK0IKldZ
ZuvFbUINfisAuRNoAWWt9kKY8KVF6foRPi5YsT1/5CV9yKwBvKXf4+jpFcAXE1Va7FRX2kOjdX4q
ewSMubQWB6M1XJyOxD9eB5Oy/YFYy24O6aXbwDnqBmOJ16lJQ4BE22g/FfMNBBXx4ESbYPZpsi4j
6uOjs1zETy4xArrmYUZbGiZ+1nOy1yzkPgBXz02F1Eh5GsuFy5PCZdTPmDrnkaBvijeLZRfC4FKS
FOfcHFd8Wo/geMMujQhhVNW45cwcgLBsJFW7NHcHjBLvxsNhz4V/b5cPvzl1l9WluzA3xV/Vm3fJ
Vn0UKhLJJWshwmZoYnzPr2D2gR3smWKVCRcfWqew4p1C4C9WVdbbnzk6Jqrf8RHcLpD9eRDxeGXv
83oerNjNsLWlHIqqJbuFtMr+OEcAAblWvPMwjNFsoiiqI7YqAe7DyW9j8ZIwZyAG63uxn4VXk0XT
Ma4A3GDawKKoIy8ZxVREr8OO+TNstZ3wNzI83XpbrMUR/ZhzPBAOBjrr+0XcIhCj3Ebc0aGJAN7j
P4YcPun4gSuz34EwCWc+MkbxAirkeywFkY5pDhLvlWESCPtxhyWvzO/2r0WdvG3XZWCuIZ4iU2GO
pIdihA0HrOFYO85OzSnxYptfDfZ/Rn3a5RCk24E1e91tCvc2FaY3R5pEob9dRA1lodFbJ7sr9gPz
q3XFdtBrby0RSgru1c/vavM+K1vaSK4hHLwAAwZHwqPsii77vlGorH8bpz3BbV8WtIWsqw8CU7m9
HaOrtWGaOkgud31XElpgi0H0lH3WSeGXNmGxi33uxdveNbcVBVgQb1/7BNWzSftRX3JzcSRx7WHn
XwekSJMD0Y9O8bnEG6P0xKByJiUPYTy/rxM25ZawXHxOiacIUa3OSY7fw2RR/oielgI7R+8wHfXs
QU/OA0K8yiVGyhsK64A9DJce8eHWwczKja2w/8YuksHkDGlhb6uU5I/BaAW72qAETZlFSV3FeLv8
rM5IDkL49lSvO9ue/IFPIYJUpGtmwJPXHROwm7qGKQdzXR0qFGCJMzVWIqTg3Q5Mc8Rh1WGh+kU0
X5GpMlILLJ/fmmxgUSnZX2bCEn/tULMXGyxYQVvVCPIOiFroDRlmM71pLjnw/wRP7C6SV0YcPHQr
LwwHIpva57v51dnf7Ck2ezBsQOrkO2aizUS8Y1NNbBUz3/GUMX+mMF+iZ2MKd7seV9VWD4ebCLMF
FB070eB0Dj8pn9Y71TXLOjHHyJ3jEXK4vgzSMi0DvgBpL9TIhnNrcEBocfistmxytFJreRVT7Ci7
KYJD8nMjmG6m4fE51kVlAW1I0w/o7TsxfBt6Q6fdZ5scrJ0zn2wDanENPZhJNLZgSfvyt/q87xgM
js/aIeQdA2+g0J3RUUFuLEu8/1mjMu2eFJwYdWvslz/YCAqnTpRfT9U7+CSBog+m/Apzxanx+t5M
CB+Aj32jjmG+G+P2hbf4Bke9f96oYlcX/MNXD9qSm7P4vvtkWDFqqNp8ennFS1JxvnnF1+KjuhT7
3Knoyim05InVPCCosjJX5p2zcDMmQwWDNOvh91bPxONruZkKY6DRarXAEMRs4Wt6Pz38g97oZXDD
NDhmAOw88YaKGojDchhhMN/2DaErLuhRDm90GUCEbA2NdwQgV4EMQv3joGmyMkjA0klN3lTHiWyu
/kiz9U40Y+B+VLq0WOtFCGsJ8uM4rQUWMHPH5TNg893S5GP7hDUqTR/NXbIGNl18ym7iFW69YQfx
0c4zUSR6+rb6VRzcyAUTDzVyzx8HrgxQdlWY47JYrYznuvOGsDpPY5wcjP+ZWoydn+YLuICZRNQS
EOXjNt6o7ujdwGLeqwmTmsxIEhsBlAS9yoUVJzoMpydwaqf7txX9+KbHVR/FOVsgA55/C6u9ABtV
7uC+Qbp/Zi6Ysyab7OIeVht84NAnonCNnxsSaP96kk50x7m/cbRvHBsbY3lQHYTbPzX0HFnR9twB
8/xcad+nZwxizWcAAZpMkmO2ko4+gvF2AiVegBErkO0TtQ2I47hZoNIFDabH0LZU2RTECNJlMNeE
g46umY4NZcYChQVPYMXKQ3PqGWbyw+jl9QMEGa9i476uwQGUAGCX00684ABu0aaHuG4Jfv2dONDH
xfeL9oKijXu3Hn8IZ3NrhoPt6xZXMxcrjX/N0Krca5/DrUEYhavydffcd+bdlp3smEI5IVblWqoQ
OsuuKRDxCsm9BRRW+osVGSUQb1zC5bvD8R6kPIrpgMHkBMDb7G5YfhDBg4JCXbco5jr4SODJN0LA
05UJh4mjcJ9f3ZrwdjDSSPPuDpWMxQo7NjiSZubsglI6/v6CXd8OxlTEvkPIpVNuRuCKjPywyYIx
86Tp1/E1Gc8zH//BqQGqUVvooKMzjHM63vBw/Xa25FqEL7rn4AFzSQ0WJrlZcbT4FIKcVQv3NXpb
Zc1Ir8liJJPHBBSrAKsveD1sxGhO1NsSEj4+iP79dz4BA6CrOKmsy7+XBi5v6EdtVxyf349Aw/Tk
YQ1U5ij9qCyZiCxWCUgYjWlpc3LpvOx4VnxlDDN/T2OamDxb+IJ9EvZAUDmrf6dsKdBfTn6ce2pr
ka/ebovGAJ2v9h388YHDwwWSnaD31H569MdFRHP4XZh4ZJy4l7nxjeP9snGYFf6Z4cCECCW3pYMY
4kf8q4XoGBAcrN801j5Pf5wW0QfHirwneyvgjuynM4vzi+1vra7Q1U+TH5o3iSatx4GZ0mB6ZpUL
ghEoIeFYhhJkzv3yomuYBh6EXRvBVnGQXP0CkBjcXwmzFSkDq3r7+CFrGF3PdSmsKX3mOHyGwM4n
fBalj9TrNldc8tCHAuNTxIwFHHlicdgf2p3kLT5TDlPmvChPGfLH1IJhLuySqLutcvWIMghWlJaK
B6RiUxdDqZKXJJOrHYw0rZ0LNrCghij/0vOEsU/dEhyyXe8FbkVyfHC2Z9NktCEd2hOuUiCYfjb1
m/yLZocXgcEyjzyJKqRtfMOhmh1DOiWFx9yVaCRtBb0sVQLhvNdJO0/58buGQGFbqGRuLSumbhGs
TetmvnrxptYgXEy06f436IApfb++FqdmqlgjhM17Usgx4Opv3wrqWQT7ZIf7sILHiG5yCKO3hVgK
yHzJJtC7k1AS04PUe/q0B8iKaKw5K0nMPXCqnWY2vT5iX84iq5vmwi2Is+3M3MgBYIwpM2d0dUvO
CwVBmPn25jaGP5KlPDwtyvxtHOjLJNoynQaJHjFZwMaARkCyWHpPlsFWN14nLLR30G4m3kHedUOB
dn5F71u2FVlUVLXWN3NAS+T8RG2BcvQTqmuS14WT9hqrIB4o+03cT83mX7WVINEYH1pGoD5rdACa
DTMz8+H+3j4jCroznOuL4KL53F1D0npbc+Ge+1ALX/CzS2Gv+iPuJywQZhtQC/Ic4GkMng9jE8l3
B5dN5UgxzsHKwA3pTTuiWKgk4qBcFf8qdNoEM8JUnM0EvTAeXEMIvfe0x818G1PwU5l6094PiC6C
rD0sqt32cCu+ZO7MWaWefXgM23uvAP7T5kri5ZfAC8/IUfC0ZFJIejZtm7UbYjtqw4KoNvkvJpva
SXQYjPShStexg7rYj506xtkAx/SKxhkAcNrh6qdNVYT8laMmIfUDIp5sHoD99LaQwvES08otdlEa
TWUKZ/5toGM4xy1DJs35vYPd1Y6K8Ev2drw/CduSW89afoDQM5NlSMv8AqePLuwv3ojfEigRtOFv
/qFqLJjW1IhT3cEqZNRfaTD+4T9LjwTmH4PKQTTVF/1KtYUGv7OKTw6T6XgPFt/Af9GD7WYyCcj9
KhgdTkfMOSEABntAIW+lX825JJqFW/f0VR7QCRCZzUAlfFH7hvwE8KYGg6YJUFYHCknVGmXucWHp
3hv0vjtxvvdGAWuNIbd8q9lHf1OTCjEk8eXOhyyjPHqeqWyLw7DD3jXdxY6ybYgvtZHMUj9ZUZmy
ATBSZsSUY1RBuyEk0WchOeJ7BVsie0TMjFKIJWcpG7O9fJp2c2KScB+gpog3icT4XocMdQoswJh7
nPh7PACfn/HAI24FM66WOeTsiAzdGH7HM3R1su8qmIzyQNqHFi7QZpROL2HdiyEgKGm3RW3p9fzF
x56QUgMcUoXJvT0vMywrnl/9d+7EthY9aHfqn1FCT24vaoiaUv1+NfYNHVRqkn2KSTioyrTSSOKp
Merj1JeC7oQNtow3NlyJuhoBTzuzu0wou6wTA2Dcty1535AukKMMjgPuMBLT/Z1St8mnMJAW/V74
cgCXILlH98L+DRtbmPPzJrZnUUysA8NUj3888fNlgdXFQ/CASKvdplrSgqZsxzd+e+Tp4uOKNB6P
E06Y54oveOXVcuVNtqLOq7ejwyQ2AitbQd7FcAo11OR7kWNfdT9cf1K+iXzQ0Sm3zY57WSGcag/Y
40yAamk8vspzHBA2hB+XumZk+e/+oZRB7483pvHYwqlN17KdHjgQV/qSR8xevYVlxha2ihjZFS2l
tooTuWGTsyMdocfmAQLZT94AiPNKZp7n3qTU91m4tTP7E0I5oHC6+kPEo+y+nwyvxaizcAN3F9DZ
2oHaoPJSytXHsSI0Fj4WMc6bdr2zk3OyTreacRmQft0/ekr9wb5la333+GT9W2qAaGAjWumRJFlg
dfhlCCx2Iy3IdovCY5oPaEhlxuHhAHy45cucpAPJBHumsQ3c53BgBvWSUjDC25w1VYdTxeI2Qf57
6k6SK2xePngF17Xg1cXnbjNM2YQYgKS/5W4qHYXNm7lNtGpPPJ5kDAjmYRKb8Df68r656a4ezagP
M957YJE3DMqOuevu9JYINQJMi3fEaaDigORhRzCIATFuCVyhyMOVVlAvQA9grNUXi9LjHbvxQyf/
FwmTVZySHIYGoehQMNm0die9RgFBmTRMoSa3aefCBoWVxJNaeMJBhVvaieHwwy1+6cat9Gf75lZ5
ANWnFgEDywviezf7YxExnVmyTRWr+Wqx3xb+66RdzQbvwwkXHc3KUQKIGtxYRM7Upe7ON9lanI65
qcNXkNelkK4OVu8CFewmnaOsJlJ2gl4ZoGD7oj+8SH+zteic8I65XFfQY2dpXxxgXzf3n4yKxNRD
IRgp06biHIAEPmywGZvNLbj6x/bu3nWbnqxHR8wmDidyel5Ud2BR0nYcX9/9gbRie5447fKWYNmm
LZ+jhTRmS/+CGbrFI7EbxbndD5BAknGCT2eLY+Jih1hkIlfAuHk0NDnGX2egQAXerEylM2V8oCE+
pvau9rJV88VWEjLMmH2NW40OrztPnQ/jyLLB6ztjBc1YJy9HukBDFH/TlDKocPYFtHD14oPCZWWU
+GiF3m66qXYkNfk03jiVv0n45CKXIqQzgK5PPseytErW4nL2x+wacuoQ3/4T1c4+cU5kkuDW0+GD
slOAf/zZDfUaUTLAMOdMBCEWXxwpZusW2+uZA4p0VzQFmTPpB6it+LHkfLglmz7dc8cJHEJEPOw/
iRPLPvWfaRNgWa5ZVOuf1+hHe4XvHbO66jqN+KIAjeMojxDuQQgX1Iq2HqnsErsmjPf95vGLXqmC
A/4ideVwKn1Gqrm11/VUhZzgAy/sKU7tPDvOL1f5nCWkxJDsYaZvr0CdU0LCX5kt3nel2QxWvVx4
2vcDLCu378i8+2Oze3ocOUk43oiJA6DsYBxCxmInUOId0Tb03mKSDqmnzpxKkltxQff8CbUOI5zh
x/Sw53dH7qeYk7bwEJ9p9GVMN2fGm1qDdu/uaJqRCuQVGNU3JS0i/kxZyzQFZYCCqBQstnWnbkP9
tSL2RM/3khgKbEwATf+6b957ECUJPNVOs10re4vnUcWhmE4skAgksue3HOM+DkaNRGxnUA5p6b2j
aebyLJ5zSx+C25u3kCNQxeoLJUqDeB37+GjBVKhojFXw7lctVCgfGvu7eTj0q/nz8947inCM5XBI
ifd22QYFCzEPX2x2iFlqWyu9u+bKJrMl2mT55scwP9WuefzqHYfIlXneuT0s8BJ3R4k20WNq7uUz
EsYPujQXERgYa0EdrUfilZ1RSyYzXIyfdHOnRWQKVvTL6B3lCQzhtBO3VNlTAi5zpcJ3ul3QPTki
+vzVYjJ54WzDMxHs6J98hLk86UunBLbREmQqaevb/MSHeGDjcpkmEQDOHZJTui8KAUNE8AA+o9Eq
3zcw9x3L7TInXGjiZ4B2ojYcz+xsX/Pla9Ofh5/aezjlZ4Imz+ki/oB4btxcN4TbHHpJpF9NmOhY
ckL3P7h4bY+Jp30IBoKU09M+sh60kMPkE63kG0ukzGVOk5XtPr12U+sGYoW7ZLIZvsm7jXHOJmMX
UY4BuoNOPttxG+ul4KHoplsdK5f3fvYrfHRrdkVA7Wr/+J5DpqjWJZVMlgGepniCiRT5+xvo3Ybn
RazNyxyhyxJDD7rVfB3boGByJJ1qentu/tV40UyLy9EAynvuGlqz35phZ1M9Kd4wGhnvidFucGJ2
iwhcIWy3929lyXbuJisQKORSHxNikZjCCrnZqvzkeRLHaW9fIUZiGn1kwOd4bAVgHWHa9rExAfry
k0sPTLqOFeDAHObq+okJwn0Dkj45Y4pGdelopGAYKToeTKuywa+G6aUd0w3vjcFyIgP8uZvJ1lbf
4v5hJdHCnPOp3tv+rLE4KHxR0ABIMNEXxjvxzJuB4Og/VzSbTBowgcCBk8EE2dD24z4/aZHwK4vG
sNHR4ExQBknX2ysbkQ+OUB+Ysl7idNNxgMt44FK4bW6Vi0qJCqqIcHOrcJXNzPlqj4QYXLb0+kPs
cRJ/cT0wsNjj3KfD3+nUbS2A2ol3LACG2CSTkHtdbq7kMAJU1pyu7ChQEYQcUBe494/a75DMwaD+
uxUlVruM04fFCgXOKd3eskhZX7dPG6dcr3KrHTX0InMeQEMfNE3ATes4VBTvjtB++STA+tbtJPsY
B4mpIxHvw+TpNpLzLEwugOJ5Oriv1oB7b5gTSSSGRcSEJaWigM8Gk/U2sE40BbS/4HNXi/P8nFyS
6HrkBcqn1Sx68zP7FuK53QV1t1XBHF0SW98yG8HCYR8yKT11n+C6SPKxknAO2af9+LIxuFBpK2Nm
Lh/n6bHYTIzH/uNULLMP3SpWLHNERdUlJWoZjg+259gbWxgMhFFeDVaveqn0kXOU8NS+R9AqzSu/
IPF+8MXoUbKCX7RuHT0iJLznOcesq5+TD2DBRDCQ9bVT2cL47gFfKGpawKv3ZYHwvnU6kPbiYbft
Fh6R9HptiQcUKACPfqKJ+N0wcXPRlB6sRaV7m88hQBmCkQMv6VTDpzv9AbilUNsbt+ppKzhTnal1
vpL95Ac7/GpY9DSHHGsx6e5J8qHi+oVQfdk9pq4CjxsxIbeQpZblZnIc7eHAkFYNzAEvxjhN7wq4
2jVhJznXAp9QUF37qm7n2eqdBKPqpu+tAqlzNRQRUZWF/I+aTg7YiTOyMSXopWMD0hcA1Agh2twj
jFp5uwNTA39tGLiJuqWQ+eBUCneIWnn4J+XYzdjxcj9mXgOVIQXjr4TfrsN6vYOx3w2pIajKzIAQ
VNATY9jTAMg2G3QpTvb7TLhrlnQi4oPgXI+MDegJk4IS3Q8ZFJ7eYfeWPMP0xHgg/AzqKBaDNm0N
PZZ8Zo0KCywNyc001sq0SFBqCGT4wrIJ5h8kRIlmj5FWD6uUnpjIJo3cFG9XzX3g0TkPFk+vpzSG
H3uctII78tf8vu8+xhGyDqlNuJ37JCkIwzg8zWBJ8OiSDcbyH4nBeGP0YAOmNjyqKdqt0X9xr1dx
wNH3Bzdv8vIuHMb97hscXT7S6rDYqxznaTBQkuPzS3rS3WAnSJB9NIQQI3yDI42ZbTZ1KXhZhGOz
zD7jtYykdPMunOl9RX9KcZeMbj3fZvv2iHgdyoL9aVlnTkG+9dvAI4Rnl47Wd457ThPCJavKemhP
T/VMTEfzWmaNUZO7lzpNgLrDyUKQWtL3fB5ZteJ1QnIF7SaaNT8mM8VjEXGY3rcMy82dd+JBaLAM
QGRZl2xePVFufdXavl4/nR4/H4lzV30tbFFjZ1MSX2DpPhmJfDHipaFTqu+ZFyeUbLNkJ5GxIDR3
b6YzICLxszVGtxtU6mriP58ZuUwwNtnLLd8Kx0Sv3e0sfbU49sii85IpxtMpgocDQtYzSkpOEIrw
+op7wOsiLt4rWaCDutLJqxwA2LQi3SM0LbndK18rVPsqeIMgbHt0qyPwoUCNucCiYmTifMYAOWrQ
B5JXyuAaH4UGlEeRrdnYECiWpAf1mW/nTbY8J/gtzxkjKfp1cmV2foZLLQy4WPn3N7ObiPLjvsFp
iHJRlJ2uHhXi/ma+IEC3KohWhrhbjXJY1czoZqLbI8BI57t3jtNEI4UzIO6x1UxV+RxlyVhUQfYg
x2rmzQsOpq4fV/cxP7b609UnkRG9mFrpTped0vJbVup9f02cBlWuONrMxZoCj3F4hpl0WTCFLc0/
3hldPhG7ScZhLERXodnmVaA2i/2jyDdqrjjPlHaElVURtEKeBQJ0uI+CNxYd8zzufLHM7ecTifKV
7YAe+jHbziAjudO5Gk1PvMzRqs/vrvD+e3dXO2OAvdPJOpM3s5EtLwaYf9434z12BXxCqjCrmdsX
Z15ZH9KY0yWm4WjeiV290XDWqbXIg1qcA/vWWXStOOLLbc4VXEfilWzmN0reHaFHssJDX4z7TsAM
nehKsloRo/Uc7jWyQ3rQWpVNlUnQKng+tokEvJv06miWWeemKSjrnUsgJ0raxrVovoT7z/2VW0WN
fpOYtiGJ7bEeOXLK3Tjqx3t83bJZTr+da7UV1x/6q7Qf768ko2vXreedGv9RbMVMteuk2/VFyhKe
rVt2uUr+LqeR4rkpyvpOKrB6Soi9WRyTDAuCBfG+d5SdxnUZazA1dbjNGj1oSBqHTZIBibXULIa5
XWKmnbyaKEY617yfK7EjtgqzieSlYZykG1e+fdGpWL5j/SR95fHDrgTkNswOqdUrEK5P+9nOD6/J
46xN6JX7PNAbXOTV1O3JYZ8BgWx7EdcRRCzzx3pQnruKEqiZobpe9GbT7qZ3pkxjT9LvUYG5QvOu
AYiwUBFVmA+9zU21WGltpBBm8JofMQSXCl8CGrm/CECpucrhyzQkwCJSD9T+MD5HmxOHpINYGnzl
PqIFkTsmVhWmySTq5RxYQCt+RZ0pZoyu6hTKRuDwpDh/MYvTQTH2rX4uqxQ0cfh4Xt1ktrCuXeqo
8bBNtdc2k31t0shPeycEXYHba8ubtMBPTo27XfHK1k+k+SM+QGNcBb3KwiNbqW5tBleY+ZJFrNmv
M3tU5DCBSqoJHkOfoPFGzGSzjY992WwF9Q2X/p6xBQ4IZ8XbgoHWVnOVivyCBB2ZJw1L1p2S2eNi
GV8dQTnM5BYfSBxQFthGSGL8NVnb4Yq5Xogtli4mjKM64heuzkK5n9NYJcE06i8TiC7AVc4jdTof
JZXdFLXy262oH4GAHmLJw+M8rsj+TnqnVh9fugob8/i7zvV1m3gv9eVUTN6+/Krw3h7a+fDHIqsI
xaT5vGIT5YfFbe7/ve/O39TWJ7efAatM9BxY7NPS3h6o1F/wC6hK0M9CoOvO2wjfxgnYfslcVOyc
EnGStVA9AK9IYGmtFepr7YftHqXllq+qjBGuXuimHuu+jHhIzRkPmCsehb+Pp6UKoajb6W6MYEPv
RgDTfR51W1XcSR3CrMYiDnDtqRgRvVpsznkccBn3ygj5V0EM9qJOCoQlE+jh/RfszghlHHJ3wPe9
ZrPVEv3Zu80NamFSAKYPKzUrj2NhnyHYRZY8IWKAGam/OMzc66+AEixBMJgtOWSkjbzRjUN30yzo
0ymlQd4PKIWOwO78Tdfk2IoOw4+4BXM/Hq8Vf6W2zW7aVrdJdjD7l3/iM469qzE9gP0uVAKuIis+
HHelCxV/gZWVPzEg0HwHnbkA8BCOKQYO3zaB71CZUY8eH7aj8fi0qVtt5q/P6T64YRMyhfbwZ3/1
scPUlTf5tMB7L7e9lkEdr7khv6LxYCjfwFleQsHdhAxn7vs3b9Jzz/2UrpMySfuEHyzCcaNscvQk
KFuB/T8k+PyPuT8piib1TcFUAlJQ3YVJmxsekifq1bn53gjWemK49E9kRkJuwRiqhvsJ31mun/BH
aKwYWnlEc4DFafFiG4bjnzVJkguTIGY4Ljj8GnFdQXCBNYknbOkcXVlVKqZSUEz6DaIKE90wvWDQ
zJCO+4qUpzUireOr5vB2ktbUsadycEsw29/gJcOwl+6MxjbXrNepOpZ7UhIDQUeZuzhy07pgnGaX
K++PYCBYY/WwbZFwsVBDUglwQcMtD1/p3/dovaUomx69ft80SqBxSCZMrMFWuOLi50mNkpt/6pQ8
lOxrv6VQMMjLZK3hUz6BJApTWb89Y/dAAi3xfOD/hbYGxGAUyUbsDOo+DwENZtGwnjGtCHj1mwX5
ZgynMSUvuWQIN2ldy1ABmJqhq0sh/v9U4B5XWykr/KJAKGDpRuBH/GUPzMv/IdAIO+8+0XDYKE58
Lsxui8zSvdX+zMS5woKcueElv5lkJ6tLQaKI5DHie4yeG/Vck83C69lZj7edOAGgkhdxj1P7kXFn
H+HkTwPMi6fF6kfD6JuGnsISiJMQxget2aY9AnItx6PitX6y3ziLCadzOtAZoi/gsoklBlmaLyXq
aFpSqvCTZDPjMCHa1z1IPzNXjFtMf5DVh/yxJiMoXb2zyW/XNFX689lGIOcOjycEo30UMVp2t9YE
ja564CwXSmlVgwGibCg2Ig5rTn0qPu1P4Y+ZtDmOFvgir6UVUlHCY9MvTjV78Ovdn2nbf7H5J1nI
/BglSPfs8whQvZxdwlpWk8VtHjx5V2dIkJ8O6sE1EZx5IJFnUbt6CGv5p4bKZDMkw8g5eqgvHEln
nbbu89A+rYK4FWFKv5vtxwN+eci8Te0bdJrQF28aiWGQyY3YSrvz3f1JOlhEeb/wGaJGWDVz4/VE
P3H3Tq9vBrPY6y2GhWpL1yw0EKN/mRsH2ZOsRcDwmnjSggDXo6/4h/xKlraXYxdUnDOK4yUWkc05
BTciGQiDum9xww6P6mWYBAr/lFsoKs1VedysUsKi1yD8wubqjn5+AMISCgt6A8SIGZTCOIlzkmQI
ofWkM634/m2ODDTiFTAYAW7umc/xJ83pdpMtpRMoFiT6j7hqNnI4C7nW3FX34rbfShfRR6JOBIkp
75E77+5zZu/YPLobpxU7sMqm/kl/IJBRe6F5U3eCLFF1OI3iznKUa2F+/4HI46P9UqVN0kwEYeoF
IZLfJZ/POfvJ4M5Bf2P/XXzwNF/7DrdPxdWxyX5MM5T8Hhwc3MyVYsHU5/4sD5oDtRRSlAPSvEmz
B67JWUS1hiS8thNpLYBm4FAI+pmUBt+JNIt9Fa0nnPmwYGtQV4stWoHl7AhhE2gOEv1PcbOgcUOD
XJIOhLgohCrve5e9Wzt2N4SDrO3cLj8I7SEoSDk1wexGkHgRWyqzIeo6STfpMKkFm8OUZEQgi/iV
tWatHvWXYbI745qf2/FsX23uVDdXU71xoRL478Piv/yN4/KOsThCHjMpPrgwBWct9EZr4h8gt1HR
OO8ZY/FoQojho1hyS34OKjjERKFgLdIttlXqa33v7Zm0XWRns/2i7eM7qQxadfkkOojhGBJ/x3Ao
fVub0K+v8QLecZ4O849+y2EyW09HTFrDdTLa2DMuFfWOHDktDiL1TosHZK5N8NwwkKl7hHTJgyU4
bzyFEXEOPAtzuofTp2Lj+UaRSXW84DTjQ7aXebl8H5Nv7Cl3ukNbpHzJ37l2FtoLZShZcPa7W8/z
yWSrfW0E6PDY52XlCdRINi8ZzYtfQv+iFuPgZp0Q5mdXFUPaRj7sZkyajXyrurabl6GALzFGeCtm
1ru08OjSfquD4Itb1J7sMt0yt7sbNRoVi2DmE7Nf3NQVC0We4pXd5Mb/zr+o0c4wPAqi9Mlfbga+
/GZXxktlw6cSfhjDpvuyxgj8ojm827A58AxmFRPJZqus1XxVcSvy50nnDzP2VtiLiZ5NS0O9u9pi
qSsuNpOTFxDtXbW8a1sxDpAKPdcMYzJvj0S7RBNUiMZMNBmsvEmMCeEnGiRCyNz4pFMtbghh0exB
b980zkkFsco0XX5VUszSqak74LDWVk4qt0FxFVDGNpzb4oyFHGMJdbiXvS/ttc3s8thCYsnW88yL
BF+smMgb6j2/oCel+KF/nCp1MAdf8R/stQrypaR28WizKLKr2zReBRcFjozKhrMQqYh6RzWU0EUB
F8i5i//sRlohCSlI8ACTdcbnljdcvmVoXuwRQdCn3IRsRaB7QMmJw92T0UJ147fu8ejfyEpFDFnY
1wVY9WTPxNqCMricblEyLFOs54z0HmjHIcWGDOdFS6A1jWFq6FlPs0rzH33jyur4OeZ/z2wlFdmK
q3zXVEJCSiR8232Oknh6JAUl4/tzIdst3EJYJw0DdhbLG/ibgXHZkm7j46RKX9yARt1g18Q8c8Tj
0esQkdG7/63Ye9r49//v4CDO/wcDB11V1TlmFXMVr/7p699f+ySPm//7f8T/Eu8SLU+nYvNM7znQ
p60bEobvpjKFk2nLBbXXSjwA82iHJy78sKe7WvfxTAPz47X4QCLZL4EPM/t6yj/bzNEzC65n80Km
NeXRMbsNO1GgAMmi3htDCnSqnxhvRtBOtM3AXkQvrUd0xVdzJi5zpnz+qIQEpLBnHHOBBgfmBhtH
VIwZSg5hKkzJSQUqVhj9ALFgmmfB3LAxuopi1FQYB359B6+UbQ1Xh+lX852w0g/5SWSi9GovSlNb
PVPnPTj4y3Isz3B+ZJO0BP6ha/Aqaoi5X3iqzULA//YaiTQPg4vQ0y0/xEN8Eo7QuC9b3Sv1BuU2
qod8S8jT82pe/5cnpP8PBig6GbEYTtF6Y2f0//hwt3lSilUldcf7siP1nui3JvFba4oRmSGsmO7w
jUoDA6fXcbGenSSOCenzOteCuWh14NszZt+HzT2zDk846r9b/AZVOmVz8xvUhBoLBsqm+Pj3z91T
HdXRnbkNJIDx3yXX0YslTqKGtC3qO0RrOprNN1BawVg6a3RXGsHhjRka8dsEPq5rVG4gGXcnCcPx
MDZW9d+Enddy21oTpZ8IVcjhlkRgDhJJkbxBKQIkApHT088H/1M1tnzGKjnKsggi7N29egWmzcPx
37etLP1yUPnm7/SHD9d42n67b2szMOs0JjE2hMxiEt4T43MRjnRc3Sth4RDHcSyJLm6X4dwEY1zw
iEoT5D8P7MrbL+yYjpDqQZW32FeMuxJlI2i4F17VPaykIxzQuW45zMu5//M9iLz4NfAZHkI31MZJ
N5If8ipmwf69eIu3b+kHJRpJQUH+oeDXFtopdfoj9W7ynlKmNGxGPCIVmLCKz3oxMsb554hKppo2
JxAJE6EXk9Mpy5M5pYapF3m6bOFQ4h0QvJ5SczYyXCAEv2TPwfWXmuiZwj1CFGljFX2mm1gnC6tx
bwYgzTJJNvWrsCVJZ2u4mWt0VOgMdt5pN3IeR2aXcA1ww0b1PVQO/UIHUT2wH+ANPEqQPMuxWyme
Iec3cwQBA6HQHhIFY9LIkH3Bsu/Hk8DKi3gynLaAukyw8OM7cz3oBIcPaFc9ZxrrDdgJlTMo06KY
KQyy5F9MpQE0cLQEhRWOq4k8i9BGsV7TVrQbZrPyVkimjbRhvvqwHHQ7Ace4EEcxLpxctsZ0osgO
VonMtLtsJgz2CBRWj/mDadvtE6MSnVZFYfqIRW/wcseWhX213UXd3Hrjb0nIhVph0BuyqZAOnukw
/bzgZtdMDxOHnsU3pxn8Fgim98std9UISWbyLio0vcauD+dz9Jp7Sfe65+IZmwQJjooxq/d3jJMi
u2yw/3baju4wEzjLKoCugWuBDaeBTyB2YLAssLpHBABCO0D6nTNRYQYyqo/6dhq+WK89sMwbBuVl
j6e310DoGmyMpSucWWCf4kfOUG6kFR6RZ0+C+lryiscycm5H6UncIuT5SnYp2hHZziGCYf+G/gBK
tLjmomhnJjHB68OhI2BGMiBb6NSjPnJp0Kuw7wSMcnkfOP++hNOS9RGZ0udVe+FF09zWQSPZZVFG
8vf8mu+5VxR1VvFmioWkO+UmFxdMJ1p9k9ejd7wzIKGKpqXp+AwkBpvBoC65PT/grPAZ9O5M21gq
6l1KD/8WQ6yrN83osAgRo6aTVWHUJZqdWvsOJCFiW8niQwPlr1+BIqVzrd49KJ4jtKPdlB+1ZheF
J8quSOx4y+TC4SRX5HMMNtMeTjVu/3Vt98AUvj062XQTk0R4AQJCy7QOyJ4V9U2dM2h+zkiI6THb
cJreEUkVPda/jlrYWMyS16gUGXmlxNyKjG3QiXmdPx1QMKLEh1LGBsZsg1E+bkOGw9Ax86fcdTVA
+HP3CjB2HDt6/YlfiuvjQ9BcIPoVpLSct8hjgCnJkocUj5nohDYTvaBp7nMJlioLApXca+0xTCgt
VBOScyuvrfocRV7N4wCGDAKxq5pNb0I065odV5d5+rBQmg1tHgOgYVTiBLx7HlLGGm+0UAyFmU0V
+CxwEo/JPgGkiLfQSIzqF3UebFe5Kg/bxBjQdzOndl/mW9hSHkMaT3eUOUGiygQMjOrunB5akHP0
dErhMRpi1MeJ5eXG6ze+FtNFQqXl8fDKT577I0/1Y6HCbWpdGSN3fVPUSwgIwyw1KjvwV4/yeFX5
7HMhQaGEojVQ0euveDjlq0C3q11kOYAP1FRY9ljODRsQi470HBUreeQPJbkLmKEF16K83FO3Igie
WizMud0cNq58wYlA8pntoB9CbkBwrU/TJQz4ceG8lvuQWJHzLXYM3g8jHtj52nyYtV52iY1F8TYU
S7lbcC/j4KAHswpAAdgPa84zyQ93UmFgX8EvgG/QbaRF7WanDFij+MSt/pKFM6xwFKdVRts3hmVm
aceKe99DpUppdP3DxbJTepv6OVsfh/bJ107ZVMuWISLQ7K3OZtxk19RLh0WDckuz5Yn4woBr3Gnk
l7i/WKcY0u6AzKKaqmc+iQQWPj4GcV3qVFD/BMdkJmTvtK/RjQORrjLViaXJVXCc6S60gf2EhbJI
ZQiGPMue9VS6OeGiMSEDbuKxLQ3sA/id2mqNuY6TcUIJssumfj1ZqecSJos4i3HguTsF92E9D3b1
jVLuavmOTmirvjSo7xGDdYsBRCFp3ARgKPK6NRw4lQDibGnen3y36yflKp9LbDkfMOfeUV+NstUj
VHF+8OZ9cDnhICUn3L5oYOg8TYjv3E84fqdOC2KDfg2VOLI/wODeJannLTShJqPFHLWZhPy+fuLk
76SzFwYnBUDajhXLnJA4t1VXSj+SznkQ3yFCvGB9jqAz2sImbp9TKnprkuPiBN0Tey9XhLiNz0Iw
WWPygV6IXg/woH3rPLJC5/KzOTkWn1DWIxRX/WxYQ8xmxso7ajZAFnQmVAoQQUfbG/v2jGJF5eRf
MCeEiwvussLRCE9yxsGg6OihmLzR/E8ZHqkvNwqeepIZbk9xsS0gXo59zZ3DZCCjztD1voNHQyGs
tzBEN4+LeTZd6cic7xbYVWITmcxsdEly8BqIBctuUjJoXqHDjhwBYoh0iqa31nRH1IWZLdR8+FrK
awHWcOe2bu0CUQYAEE4ZQBg5komH6z+xOjAafrEo+d3+A0IL/FQaMwpMGbTvCMR5tPYt2YARIMTk
ddfaN3VajP/V6VzgKwCY0Y8B6ihsAzeZWO9vmPBIhCX6ewJqJvQl+avupA6YgrxCIa1iNsGx6C6q
VHAIKXZr+KPa1zHzVA9KScJSpe9rLAq8G7lXX8U5Du03yiMWh1UPy5UhjrRu/GeznDFTRVTL9Bh4
ijkDQrwvLXEV0B/o6OkUbCYjUDi9QXCEMej0HDmeVDtjRaGHHUTqkMv8BgYGIu5PecyiA5vNfoNw
B3KAxtSBvz6xNfA8AvKPOgaymlejoA5oCcJ/+MSAd4shAJMvm7ucRxisD/H0s7+HFqswfgkXd2SZ
GPaDqSrwOCddDCSBYcTjksBYcHXfefhUyNAxGGp/hZgkIIDCJeJJ7lxjb9I9JbYXbm7q59glhDZU
iUVOl7aPuavCiUb+gLmIYX0z9iUwhKUrn/tvKjJFm0lauqCKwi/BfxutP+hax6wRiynHJF81a74F
U1MIyMh6FM98B2W9XQq0oDL+muVcPFvodlHBQ0bAUqI8+NsMR4tzROE7fczTdXX+8Nc9In+JngfG
B7fh5gY9idH28x1nGWRv3L5nEkImnbEM0a03X9KJEgSbIJYAvoqH5ileMzVherSjzQ49eN7CanTp
QIMP4tASxkUKg/9muqy2c7QvF6QV8ovg3Tw8NYHLZbiS28UI+oRQ0emgBA+crTyjt9kge0L/nrF6
IwMbbl5IVMxVhl3/hKmYgmPaONZArsPzR26La0jzO5eKm0e7jCgGvWTqhWCd+HwQsuLEM8GOzwzP
aHO5lKd0pV+1A5Mmhvq3g0Rs0tHfnMCY3aGelgU9IZ6E9mNJUc2mqdMhwto90SAyyxtccc9kV+Md
aQtJsTmNtnYIwa434poHi6frGRgW9RmP8gnbKLD+qEN7h9/Jm7yQ1wBeF7qAeTcKcA8NwisZ0rby
jsURz8jYC8RzOqbxUXiDPjzAzphlW4hvjPOXTHphhK5H0yYui+WAiqtTHCG7d51ddKcuUTF2wZQu
CIi1XlXsZIga5u3V9NABkDHAG1UmuodbWzvZ9q+85zPihXNnxzbfcYTLkbDYld3ZwowqKcB6DLXI
8g2Z7RzXRACJE3RYcO78s37SGbkD9EfIywk6nffAbjyBMGfuqzsmX8I2uDLMmEmw+lEAjPmw5OVO
RYOaRl9IZ0oF2YvX8ijs2N6uzdmyh2esxmxeLXiJZVugy+G7YOs7Nkfp4c7aJrjmkcdahcAeTE63
jebGq2xVvT9mST9tXHPRx5zqiYinNEqMkcREMwg8Sr9mrkcpVArDZ7Q7S2AsnRHGQbiZyl41N7bY
UjLz3RpbcyOC58K5x1cKMTjL6hMiKTQI1jM3PROIUXNyQi6lEhSLE9Q2KLxskR07j+UY6R1TVCd6
udlH6sbpfY+FDavMiJ8xdsFF5Zh66K/xNsE159COrNCFtaPR5rYBoeWeocKbj64pJOJSzdRLxMjK
J8G6qFYmqONKAfmFQoASyj0I6jVYnWwP02HTP496fyTas57Kc8dosJ2nr3eG2sCWxclEkPKE30fl
NPAzGS4tjuw1FU62cNY29KMXBFD+U4ifGoImiP3ImilsF+hnaO7hIcAPmYJV5ZAulwY2Ts/aiq7W
3GR7VnTmicnsUdpsu6I5IQfCRLbLaMULO3YLJ9tDwp/jhLAzaSi3TGCY1H2qGK/TuWEUsS13MTgI
cyl1mtNXU1bSYTGNASyfKg4jJTtodkCp5lv/AuxcvSK+T/d54ejMVlFWUqMWE+MkHqJzegVVTUZL
anZRy3RC3TZd3EGAMpJdkIBY5biVTFRhWh6UE15gY7ly5GsT35WoqdiSsAVeQyzIDx0+Us3svVwp
cLKpUDjEafuGKe0SyPQ+Ld/CSY5U1usYtR+DbUqULxvbDNu892UNiZPwJ4NcaOVuA6E/3Ar77wXC
UvzZMhKvMEviigU7+nyQMvHto8rt5LE015AyKvf2+vaApu7CaMIkJ9oYLror/EfZvHHj2mdAyGfw
GlhAw7Z7D5iEHALR6dH02IpPq+LJJaNH6vNJi9M6G6bNs8CYKLxal3LJpbVP3HPtDFNybj32Jeb1
h4qpKfN70ElI8TFOKZQVpjqt4QeSc0bkDmA56iW0acZMASw8RatI3OixqwmOj2vWlex2la7E5f3G
ewqSsT7WCScduM2sCzUFqrqlBoIfz/zQGaR1YgBvYuWMFSaUI22ViQtjoGeYZYijoV6RWUQGIuau
ZbKAWdrZnLhzTiIum5yTXHLioPNlbE2DmqQubCod0e1LR1nAwdO+OFwRu6SxzsWY7mROMgedJKzH
VbYZ95t5d21RLOHT9fggyIs1hNU0n+LXv8mOzRrvOAtFszEB6aY0EO4nSAy42bQ4MVbe/UosXIwz
kbHNFlW2ajBHG7l3E2B2GgrhchQ8Yz8qSJsjYqKJRHjcKSSu7zkrP2RmlAehcM13Eaz+lLe4VSAh
+Cx3lid8ifh6hJS4jQrLxkOHOOCUyqOyTPfs2vWhe0WvSAF2SWCXPqcLxqILwxMLx1w9YSc3KV9R
RU0qGl9XWphUwI/JbS6/P+YUgbaIRd4U2Tol6BJ0HsJFpU2lbUrbYS07bVzdDKzfNqj92MMNgPqJ
wr7wgjnkTpRoT7ut+WTY4VE4lKykb+aTTCwunA3WntFSZNs/D1AfTFtax/RasANkMu3wUlj2b9VR
nXGd2XXjp2IDIke/IaBzyrz8OfsUDmb5g/+/rv4HPq+IsqpqmkaAF9ntf+KcaV9HfaDdayYQ+GaC
vUVHaKecTG6JwqPWoNpidaI0ILoUg3eUvcx5K5vZGaqsGLN4AAQ6kv/95A3z0U8BWtgo/xdyyg0K
a6Cxz6PB/Hm0Yfe9EedDpIsTJhnTRFePX8+T6o7fbfwbj+R7TbWS8j/xbLcm8rSYX7GN4w9XwABp
Reg0dPrJYcsTX062h23MPjn+Cbj6NiPDGvIMm2gZoHzXvfHocnaeq+ioUwwusY2HgG27fMu1e5iv
12N+tbu+iqctKtG3LXz3yTZxxDVDbDJq7G4+svd1NJz8PiXhGprTMkHGR4cAVbZDNd/hXETcwfgb
Ss0xLXrUbI0/D28QaJl1l9PD2xvf/cbniOqZ4DljSyOPQsL8N9lHC2rpIwqBtcT7IDm75N94Vbbo
X7/y/8ABb7z+8Ovn+OvoOw/dkOyQ8SV5aEai9Jik/UlY9hiH/clGMKGu/HxZZZPVyiOnCFbu5AVy
Ru7kiPMZc7CXvOKnuG0Qd7bz6tRis3mR3WxyednxsaJDx1OKPxGVjaqHF2FEbkuzgbcK5AvVPeAw
GMGgbgkx4i5eKL5muCJwQLdpNeE/lvbLOzJXct+H0XNiPM4Z7kroIX1bmH5+gmrsonFgACuXw7PW
o1c92wAL5Dg4IcmGVg8Pjyk6oCdMbh2fFQOk9NcHb2ecNGjO+3vgvVNfMqphQClux28XwycafxZf
o+f+ML2kk4u2GL/1+DZ5j2NK7uXyWv8KO8zuHqvrdIGcCcbGkRqfcpr+/P+OcMZBjsjfG0/EtQpA
gK94PUK5mrxuLpfLZrORJ0fR3mxg1i0um1eFuG/aWvsyOK98DQQ16D7sNS4R0c9fz6RGU6my1YzR
0DhwL4R+elfBKPmK8ROEcBP7DWmFFWyPSxNPIT8/IGGv+QUD2/EbpVSWgTv+ozWXqArHnQx62QdB
3ecTDxx0DB7EnsfozJO7oBPFbxAtLn4G0+XpA17Y0ndwgHJo2ShU0DXQPxDOEvKHr3FmlU6fv+hE
OYS797X/+qJY2fNzXBRQn45+D7xozQIBZsnVyvg8Rg98UOW6vM7kgx8WMqCFz/+BuczXUaT+FOCp
/Z1yZiiiIimEcqiq9L+Jzm8TG6Gt1GIoE4Jr93f6zgSJrOo0D3SE1UtwRYSQiXYhO6NUR7VLL9yC
k4of9827tRe7Je4WuX25440wR73rRS81Z+s+T74MWkxb+qSUpOCainsc6VzzJTz2b+hPL4L778mT
MuYNfJs7KSLhu4pFUpuiqt+c/ZW8MCURHv3TqOKW3sc5D0eOyVw3vZuups5v3CAGKa7wGbD6CDft
3H9inxocBdgE/dZW+UhMjJzTI1aOW7AUarFfzCMKj38fq/wfQV+EaouiaoiyaGrfj7XWa6kZbkVz
KEBnC8h95sJctCdzEcxQs9iCg5XzPOcDNp4HPr+p54ha8Giwfsgo+I+cR1JsRN2STEs3NcJs/tzF
hM6UozjkSEIWVwf3nlEkxBQ9PBtvIKpYG+UI6lABw3tAmBvs2wuqMOt4f00O6qrad0d4PGBhxedj
69MhvUErGnEsmgs8Y7bafHH/IYmKtKH/uNK/H/N4J/x2v8IXH+ChV9UT5p7wtceyGEgSSiDjbCd4
YvSyxa+L8xi6oyIuWaC+PzXP6onNCWy9XySsCwgnMTMWXoAkDyT1wmBbtZg05sdcdHjXbD94QsRz
xLkYv/FEgBNiWrXK1wSfe6PvzED7v+2wlVpmO84OIsH6Nu0NWwVFWTFXy26oLG0BcVd7ZKyEtk9m
HwyRwkMt/FTb0cNH/UQbNldCpzu016x1mT35wiR9oVA2d/1nNVM8/1LMy3VIXLBEsEkOloiA3fBS
3/k0cHSlq3KSMzezKz5jDXs7JJ7mGHg2M7LD6+8N/gK+GEttcZ9pX2LiQun7lPUFbmd4e7BKQyJv
VoyLIVZBhhpvMmkhk/iH+Xm6oXZGfYvzxQhG7sJ9tRkZHTxSu+MNL/jA7bYUoWBl6BoM1N/4XCM0
uAgqq3lywHEUXhFGS+KvPtWAlwdiTQPX0QBrBBiDIrL2rfHpeSIrC04sTV3snyghg5d/P3DExv9w
z3xLs0sVOTC1R0McBpgFYrpXIJRnkiPCEvXYJ6TGKRqVOZ6Gw9lfqAuwRKiAeJkxARu9ZKPlMJMd
oJJRhQ813G7mxhknNZ8iSiUUgoL2JdiiQ79NIhoJ5nmGPJX30aZfd29oYj8x6Lhdme3ydLwT2MQU
YtLw4HyqR7SOJMk5t24qkPqYH7UVU5+38tQqo/kGoykUU7vgI3ZwuR82RDi6+PgtSgyGGPes6Vbc
3mXk6EQJv8SvmPJ9LEaQrZXtAjX9Nt+VOHdL8fyxLXEPAvRGm4m9C5Ygp9s77SoLH/M3ld0ZJzVt
Tj8g44sIFZXXhpL97ysh/xlWbxqioYq6bsgygZqaLIvfYrOGThNSpb1D/UG6z4S/IIrc5IlpN63T
rOQTgGPgtTUZOP62egVuhAT1wyH8uVP8OgRS/3SVfUIk+s/4Fo2CdCisazVXDupamJ3u8zHFab2W
7IMXvsTFhMShwXGe9+zsy48fXvrPpuHXSytjmKI2vjSZit9euguGUKwLTSJ6Cv6nez67b9tggiZc
n2PC6a1EFy/H48L+mv2ULfkfr6zqFmdfJ+pQkvRxUf1t0RRIeoyFMsIvN7Vv0kEIngTcInW7jN79
+lKF2xory4b5kaDv/AJ3SuwkMAatd9QD/z4J0l+3gKlKOh9Qm2SRP35bv2Wl0RUryx/MH4+3X0o5
APqWUis/6rdj06+HrJsWCF3F6Ift7u+7z1RNUeeus4g1llXp23YXNVmv6pnaHaKJfda9tevO53OK
fmfiGIvp7KezPl7O/1eTmITGauQnEw8nabKiKPK3k+4PWtBaegZ1K7Wm0bhF4eIsByu1XGeGOKt0
nG+DH27v/3hNWTS4uyXYSYRbfutLtb7uulSvHgeqVwagzfSCqZUT/HAmpe8PkSTJEq+gGZYuU8CI
3xbUVq4eotBryaqWrgl+EgKqa01aSfj1gRI3fgtvmDlIiYAsXjwY8rfxPteRPUam88P99F+HYkqW
YZnc2KpqfLufmrIQCj0q41UOQxHXtQRXXo169EY30ZXuEMwBm1w/2BiXx2PWhPIP5+KvM86p4Fpz
R6mSJYr6tzP+EPOu0HMDyCp1hGaRlNdG9fJiXXELZ4ubsf/3+/3+JHPmyahSTcWUZMK3zG9vN62j
0IpTdJO3FDoMzGGv96tpXa17/8erPD4Pf9zAEvcty7RKQqoMG/HbVfbbxpQfN1FYGw09tkRZksTX
hJAVEa8f7Q4+zJZ1xxI+Nm0L7xKECoYpoERPf1g05P84ElW2OMuapRqG+T1MSxQV5KxDJq8eQPGt
uZSQe/TyzVHqiY/gDBpXjRDObyT0RcFa6KvNAzJwEJPUiYC6EPCSYtSlF9ksqiMvSaNnOSwOgylA
MWD4C33431dJlv8+dSpdiMKtYems998uk5mYipXolrIqVGS4XeBEOBjIMaCXj/OkUrvMYgsMOEHo
zDabBBWzzcRO21UvbhqvB75Ssd0u8t4bEmMSaes6V71/H6P695OjmCJRs4ZIgjcUxm89k2pkvaWG
nb5Gk7nSZCBNJMcYHwTBAXZFCM8nLraFdX0UG8VCMWPiMKmskqRwdSqZFn+EBN+eFhX2u5StByhv
tzvyJX3RD5vCcMOvNj/fGgt2MGJboO5kpZBW3lEfw+OUaBPU57R8stR9X1yqHoiwSVdCWqEWg+6R
/PDc/LX4k2VvapJJpLeumbJlfXtOtQLlaGlYHIS/riH6acG0KYDZZYzx5GtqXIX6K6bpud2vZoHQ
B9q8jFlzCGc8BjKXmnLaK+vSfFFFcOvu6d8X4z9WVMX61X6rJqmYuj7eUL/t0I1uPAxzSIOtls8b
4z0QvWRYyIzelsFjpbFr48vWeAg5owzN1kHXftg4/j8HYJoa6XiKpljfHvZbHaY+Oce3VVC/hnWx
uEWFF2T6JMK+NmIOkj1eTBkAsTi2/lHLk3kB9BmISCzpoH84GX+vqby+YVEmmdK4h37bOaW49OVG
FuPVDTeOW8kcpqYJ9S0mDl+VBfsX+uPtjihY+OSwDO2xThoN8bYnNl9KbG57KufxggWqPP3h0Iy/
lyKFrcbSTA36Kx/f7qMyKlCsBk280uXEaVKI+BourVK6lWGU+qmr+RVGfq1dY3ISNEB+zUEvQd6K
50E+I9q40y+jYdlZBO7BlGZdmJQMqxVjJWjMJNY3FWgweUruPX5MzZzvqigd+yc+iljyWsG1hoON
1ngSQyMTkr0Ur9TwzJe1ORHDCVku2qK6vRo+TMqErj5rFk1g2RICQ8FAdIx6VyMzhPgIDYuP8JL4
TAju8Bcfm9aUETxPdATmSbj2zXAtGYLn33hVnCA60sYf61a/ig+ngxRfo5DrvxToMWqwSigaq4JB
/Oh1IJ3jFinLvUGUsaPin6QZDvfCMlBPAvYIok+ooDrt4wIXCjFaKAV1N00DvDoVeykFLsMDtAtw
0+Kqp9EOAjY+pAC15ZNfMDnxhvK1S5Fh1Veleuz5+pRRfUrukSxqmHYYm8EiXJTRq1GCgNOZ31Gq
ZRg6ItfR/WuMPZJawY3tDY/9e2pp4iTANyovnSjG8IZV4CFe2f68oto3asikStwoHQN3HbtiuiRd
/RyY1foi1Bty+DSe1sfk2de39/unpTe2qpyCYSNB360ooLU7YGUJoBgtIn/eZygAuYfFwGmkq6nB
9U4Ow8O5NzSanafGV+OO/zOR9pbwlFaMYNLVv+9h5U/Ij2JFUtiRJBXMT6UOVr4t/Pkt0bPW0ni8
8pOVXjt8FeODyRAwO3XqKe2XkQicbFRueidTovFuQ2x3g+plOJHkOJSkzTGal5wXUVPrCfXR8mah
jIiXQpQtWMH8cCuFSBR70VaS4afFYXz4/6xKVGogS5c0UYJ5L357AMNUbIPifr+tstsT9//4GCT+
V5XC8gFe7453NicSFJvHilVarLoftvbx2397edpXnvux7tXUX1jDbwu11bZ5EhmskzxyZUrA9VqU
u3HtuT1+WJL/Y8uieZBlKmzd0uiKvhURYWZQ1YhdNNZ6j8x7UNqmEnN0jP2Sr/D+xN1Z90xCm7Xa
7vWWJfsIROzjB1YLF+XBnLlgegY4O16Nf99Df7Vx1Nqs0VxbVZY0A4H7n/uVMlRhhnNGih4dbj9+
ZA24YdHjuSp+KS11jkxAbXu0gAYZpf/w4uNe9O0aqCJ7FFslcd/mrzX6t2tw73uKxEq6r/z0ZGK5
mX7J8vrxeC0ryAuP17DcGFmBBrLxsTpapeuBRsTMfgKdx8fk+1FIqB0M6jjFsNRxp/jtKIq8u5d9
3YcrI3hixcX+QdLWDfYwoj6n9P/3e6Zv/Pvl2HLoMUzdovCXxk3zt5czsrgkVztNN3UApzgGNunv
6+S2DspjrH8qjXJOwNWsOJt2N2lNvey1+n0hY9umfKoGOh4yIjCca3Lm4tWbnn3KYbZJpAghW2Tn
dwwRu3beBKgFi3VaWZsquuYPaRY+GEgU+/7BmAOW8lAvjIwRHIv68NWDeNVoBRvlrUEZGEBGfAQo
g403oTcxPMq0aZUE67uBXat2Ri3DGvgUIiesVFjBF6k0JVba8EkmORpXpcpuQ8Wu4fJHWrMshpek
f63Iwsj0pzhH1bjK+K9p1sChehTTOvjsk93g72W6gEc3KzG7aXBj8emHqvaUwqRwE+nUsUYPLn5O
wvBcML+vSL1oXQH/HkpzzH/mkfrMQv1A5I+jWfulPWYqMnpcCn1kV47Yz83EQWAnEInLZPeKlhA+
kNhsh3rH6YQnqYRgwUnpRhUPAWoX74bbHvpDPKb0eZpQP2ozI3dKgSgAuH3tvsPnK8XxLIHQrfnW
84OJfGqAQ9c4KsT7soTJ16huFxCEnjzQysca3lhXgS9/+DnK5m7WtNHiVnTTSCvfqAk6yAFQT5Dt
dXqylMOFLmbT2LJbAwhf2mHDI2OPFNxEL86J4gBFDB/L4jF4dcXsA/hPLolwUUeLlXhZ0JMw+4fQ
3EAODj4DIV6YGvi3BQGK1Jx+1NgzC4rj56COHY5Y1IeZJBVujxWSxRuxMAWToO1Hkuv3zUrTBky1
xNINzccmJdtGB/UrSmi0j+Kj1J9EVRmZrx8ivpiCBNXO7yHoFRh73VonSegMjI+6JX5MI9MlS90O
qudNJjEa29LulIX70a6Eyt9OOZFZs1Y4gSopoF13g+HjNSmCROHDKq9GduzzvRTcZ1xKnyanqdaV
cixTN4LhqZ0xTIyXcnwsxPkN2H0gpEHIJr7q9K01KYv1DcZLYgTvPZhpmw7QFwWLkuEa18eh0m1L
aGblvbeloptTD7WkAvqxv0vadjq+eOcp/m0xFnwKzQdF5Dwhd+f+qRiMe3wEmMSYxLmDInBi3SFr
9WfBPBkNNG3UeABjXX5MH9Li4YMkJ/sbpiqJfpTCRe4DWCuIObvP0lynImJofZMau8y/VtISGkT4
3FRbAZJeamtwAkisMsxJxDsrDRU2PpzrW/hZpEQcBsZUGi0ZhRgXnnRzF796rXmNTemgplDketMV
4X1HhQVZLPayriRMNN8NWjhrJGTlefvaEPGsYkLSYZEi8W30aN9oOyPPfijE1b+LGJXlkCMVQbtE
eBh/Lod6l4RtcmvNTa8uheRS+7sMvyXcIyWvomRVzWfJfFUeh36YiQOsxikRwtlrQL5tReA0VPxd
S8qtfngYJ7mDkfJSFq9R+xwFUEOZzTxgK0uYvs0DzcHhdhMhmROfe9pEyJfRD83pr1b721aiKboi
WpJGccM49s8301tJlMpCCEvQem5zuDPlvLzvdOPsizhKTBqUbvg3qW7hv4b0NHKMg/W8MNc9Bgta
Nk20pSXbavFxhwlCvFXg5P5aR10/yAfOzPaGN58EFjVLcbEqDxqZFTwxMgS39ORn5GW4hYy381QI
sEVi7G/ZiuG1CMyNw793sV/d0bc3asoyO5iCcBLc4dsmVgVFfI/Mwtj4yVKRdmpqF63r24Pp5uLy
gSs4XOnUu0CASrI5e1JebXR5/sNB/N3C6SY3DkNPSjgZXPzPs10XajhY4EZrPzup5amQzI1poitj
EYCegqRzmUHo7wOcqyXEivePCt7iv49B/auKBXEBPhUBURWqKG3c7X/fzfvEz+JQLtdirc9D1j9B
f6epv1UrDa8T/ZHMa0vwRtAtCPb5MO1hp1m5OV3HA4rf1Q1asRlhj5bA9EFccUvxS2xXevBRK9DT
MKtsZPvOILKOcKe7C7MbbZPYQ5ETYIZUmCnE9xDpksjOeIlCiBcmAwDxHMqxbXTQs/qfmo6/ypfx
DZuaNSJ4nE3zW8EYx4aW9brY76P7DJZvY3nyY+PrsKDZnvtT7zSkwFqedcOAhSaxr4k2PHscbZg4
xmMzkDcie/di6psTGccLpoX1ksgs9emHCyP+CYvpFNoGjAj6TQp8mR5jvHK/XZn+QUv3kO/JUUSG
AENyEq/QIOAuj450ou5HdtaaGequQbbbTNqv+gQIkr/mJ6r0aAOlwEVY0pGYcxYwV5giguAreWaZ
HEezMWOgmo/qYCz9KBWzg/lVMqBm9O92q2El+dArJ8kM517M3HKPweGUkMdFMDdXhzVgmrywnq2t
7BhLbEGXLQSmbskY8q080qZzgDJGL/1nB99+gQZ7abxEewbfs5zZM7ti88Lo++7iAIlFGO77to+b
LDTNcCtsRi0cqkvoH1SRG8vBnpMbgXm/8hR4ypX3xPfsXg4owyerAStICJ5IcbIXBZqYg3iQoiE6
NjNAq2SdeOQFLqXc08EHXzAbfRzHF53j4gu1nyhXvGTZSD6bl2TNv5K1MYVpdZ8JXwF7x6bZMNg8
jAwhcXL6wEbJDZe5W2F9ROgwlgSnMZCEwI3nFnB/KR0b77gXZvtFM60cRttnhss7xuQQa1H6Ms/0
YpJidPsCpXrRbvWRzEyE0af5EpiwForP+1V+U996SP3K5PyGdxx8JBfvFNeaY/yxhM93JBCCENB+
0U4Xj1Uz1aFHW/PiU1xmVxFvB5jt8HwyRq8JMrBs3b+kowMCHlILiMZbIEMUDdbcdKr3DLsnQyR/
+7GmX4ltbn23X8AwhT1I2gwiin4GB9QZfk1r2/kmfH0VJ3jfItQcyVcLnmrSc+Ff9VDrTTyqoOdu
CIVxEq4ycA8KqnyWwZRuJu+XDSs5SqULmtBxZsxvGyiLzHt5itDKVBwUjFPUoNjAYrr1fzg7s+XE
sWYLPxERkpAYbkEzkzHYxtwQNjaDmIQYxdP/35Kq4nS7O6ojTtOmbCGkrT3kzly5MjMc2ZTRiSlU
/rYd7lww6MAOSSnS3vjwvPEoLyePaeIp7dMSSk/+mZBkZdZ23uF9r3pLCF7PRGsH68/Kf/gwCwHx
f1vHP9flD3PLsM+nao5Z8wJD2D0Rc8TCgsaP8PBqrKllSNrreGoRWkHJI3/zbFPC7dg/EtDo3gKy
kPg7Zde+Ta2XbOS8JW4UBO/wZ73rMzmk3WWbTqbIL6y1FkUtGHxiquC04bWD0nYZf3wgI9s1iN6m
Z3o6ThxBYLjUr/nYPdX8JIQUz9E4h9L1Z5H0D4pWDW+lhc1nVR2zydb5Y9NMzuZptkzzx8vRafWg
gg6uXxOx1wjPpGA6BGCoIa1pysr0W9Z79vYMwyl5vR1aT/mAuoH9jxpom2v7Hzh4P0wvHrUXX0nb
+QJS+3NLC5T672OETwqD2IDaZDnNAnn6i+ys3k+3VdIwHy/iorJFQXft3X0LyselTfIuGHp569WB
SNekjLyXUjWKllMs4EaB6FXLhNAMT8Q7yU6CmTpe+c/EDZK60Z7cK9479Xoqva5Nfgg3J2pn8d7N
IUy19hXPYzqvWsz5cPj650ey1bn/eCQovnXYZSgL9R+4+DG73u6HrPl4OfudXjKG8roJKfhcJ0XB
5Or24NJGdhTB4ni0ksmYHGQv0aN/r7m4IakV1Y0P7ggXwohwT7LNJ63F6DDiF1dr8s8tbUhJ/NlS
HPyAY8AE+HN+KJGPxv14dfL6HXrB2TcCcJEgiW6xHVAXIs6iNRnOT8GB6ua7HqTyCB5utKaK4Dpy
gtwn8fHcnuyi04SqWSFpQahR14BITM3dyIqhIntkbA/qXuWVhB7eI7gPiZIlM2335O6iZmD4aJYu
cVx+JSLrU9jkHY5kuPtcBXZ/81bzjuEV2l+NglaZ/+cHL7Cmnw9eZ1nUnVqzCRT1c4guS7uxue/X
L+6E0tT7qEeBlqjSgqUMBRrGM3kG3SNhw0T44u6fU8x65C6Gw3Y8g83a7cKqcq9UBn1vM334L8xb
oxH0zRRipqiZcQw5YOT+udFW0ao/tfqHQnQ3slrtcbjdx+m8HCwjWHXJfBVkPlCDb8SWR9Z47xQs
KahtMJQGEYwWOsk20qs6rwVGvI0uC71TBrJLjon+mUwwjPtuYQWzoBY3grS7jdZ9Zb+iomIx3if/
HjueGTyCWpSFWXgO7feMaou1qBalYdaZfa2p5ZpRozENyeXopbwod+9loX4nG0Og8qR8mR012vTW
L1ba2nfscY2IgACiZWCwNUdn8l403G/OYDrpxvW+3hvRssdHQcal9500TN5O3OZCJRkzIHcv8QYO
Pyx08gtGF38T5RCcqBcdUAKye6FeG0HywTq6+WZw41O+MCVMmCCpe7/mkz/SB6KBmtuApcgM3Ab1
qB6Rf5GcjxV6NfNX3Zy+1ALZMq2pmcC+kUUpyYYwN+hhMoNGBEQEqzgnb9ulsw1WPSsguq9YRMtw
GSZfM0bk9LwMZywLvchx1NdCW0WV8BhWo5AY+wAQ3V/FaaCt0nArxGuYhHdrgWzZnsFzXNOzXJI4
edstb2TrDQwS7uX824xm/cqT1lDeSQICW6IVNVWojEjumz9PwsLp+WMOAl3iBTYtjGkoMX/Xdc+N
7EIuJPM+Ps8zxHQ2sQLCYWM9DeVOg213210VImAVoQCXwoCZyHyMNRtJNvMY5WQXYFET6pgz33Ye
QBEDfaLK68n3CPmfXihpB6UVcXMI0DUbUUa6d3iKpChg8L3ThGTVxINrdMm8F2yix8JhdI/delAP
Mk/jrE8uPtlXeK9yrB6QFpHBPYUVapv8F7BrFeEbP/rFNmwow/IyWMiUv/dLnlQvyWZ2vY23EyMw
R1uiARGmXXMkwYqzx7OCZphNbrFWbiVUFqKMtHIzgompcjRphsyjsAL7wKuEtI+fzaISrjD02vTa
4oabvJCqNeRy1Xd4EaoPF5HIBtfyVLDLX4cOBW4aMURAZp3jE99CiVSJZnUwnRjabp1OPPmndzrR
37OiyPb5tQsQ3vzodf7UOpPYXpITQitMHah1VmVJVenqddHxOr6OHkFKZ+u4jmrZ70PQS3C6m0mY
ADfyU6elIbOiGYOx5LonagFRIJLSTFyYcG5WqxnvKDaMOsue0pgTSz+pxpBTb5N8fujCVOTasmf0
hWu8pgXUJp43BvWgGWgB31hzp049erxr3mv9XqhkdQu333v+uoRJ7xQmAanJ+Kkw9Or5VVQjcNoZ
KzfU9dIi0HT2ofVOtSrGatXV8YP357WDAvbP/RYvhN3U+qlDPf+xeJJlY3s+79aPp8x07wSbQLId
L5+v6J0UfXtE9/nlEV4oUY6HZhNfs2j5aCOHK/7uAwPRodDU3Np65jwp6MtX6P3oomn38X2dnmGH
mK18E5NQefZ9IBMqpXeoUUYqdGogkKSEpCbdKuFexAnPHq2L6a1g1AZ1AlOU78oIAApqpNMaEI5e
xSbE40jSCSr3ebAajnCY665pkQXJ25x8ElM3hnatZedEmYmQ/kThOMcn6ezL+Z0EMRPDREdDl0tW
ZGhok1JgGaw7JhozGC90jqpHfTDh3qMVuTgp1RcCRy6nawLaQF5b6RM1BV7JfE0uDFzCEJbJJWFc
PFKl5/6DTAzEmpGNl0w9W0LBN/vuPQtIPoI7DdwVb0I7IzzcVJoeMqLAT9+0j+TF2FAxsF0hLm5H
URpc42DfL8emR5jE7YsgX7I7YeJc+/BdSVVg+RaJNmbQoEn91ozhUFQIZHluKmkvmZX5ziXAEYG6
tg8ecdapB7NJQkGdwYHYtpny2vMtJ4lBUKh0TbpXkyggAhLj9ZVygnc0jpBaAWMs5doY23lX71b7
9SnZc7dtOFnbWqdBdMl4jyWx2PUESXspVaxdEt0QgJ1jgkBmIBRptu2b2Wjm3t4zYrkmawLBoKm0
H0On0q2dvAbpObAPSahFxv726WtLUmv/PCVmkByRpD/8SleR80JYJc+Pi+MBZ5tKk/huKMN18g+n
cFfR81P4q9lNLm2S6Jpz7Inzliy+lDPEXdt0s6t3/CRNFFka4WTvRkQenjNquMLpy2zyJBGjUqu3
DAhJVGP8T+Phn8BLwwZ9QeBiOzSgMf5d6F7vF6eaZJXrS0bOv84hrnduL8v+hXCRxnOFKu0G637W
NyOrs3tr9KjKHNrDeriM96NduB9dw0fQfEufzqNl6ynxATzoU9vdbomfSj/zgRM7vdrgNnk/t90X
45OqFRKAE+ZB3PDzbi0k2jzeepX/wL3MH5Cn7Na/P9YPb7u5zZN941Yh3IO48iSixAOhnd1lH60a
mJrdBbmFZpKg080CYTUHsj6d+BcV3D2iZ1TmjQCuTb6oBTbB7iqYdwgSn5pFpCMJoLSjxyTU+CRI
J7B4J1tmsAmkZUl9u/gzn3wR8GNOaFl1j9La/Q3br00hQu0Lj+fj5DI3A4gsiG3Wis/cmXW23pk9
Fv+XS26Vd4Kj26cBasobmo0KC6KqpEFGXuzT4DYgapUiub9Uf1SWJLiTNOE/xK223J9bMj5w/L01
ZgjE7b/Pjs1tuW1u67PK+D6BOH5AsJ28E4It2l/baRd313RwIsruRFQ0Ed0RmxcVANoHyK/H9zvS
h2Sv/xlY4PzrFlAnBhTylgKPfiDJ9ey8O96WGwoddk1K0Z08NCaCqNpGDKsNJKI3GBPUx2K3UXqC
TQ9anyvUAaNx63432wHRjQOfEiFElBAWqHDIMgTyTmAgiWWg2fWc8DjEEeUeA+Bef+V+UzekP/8O
FEup01bUgX9uPZEZhP+2rbd9600hfkqhnABjdYxPWI5QgBcxWZyFTuSE48VEQYNofBD/1sZwjuOX
l2bsvX+8fABAAobExNId34C1WkMi0jxols8Kd0sC8mUSz9Whbg9DjN+p/R92kflvGIJtgIzD0aNc
Q/Wnn9vaHZbNZHO+jW8xhswMVYual/xcYpI+xrMXqdlWoA+vc/1G7b6ogUJqo5geKG9pBw5JrPf+
KaiGeqcahV+leBg7BNYv8ZehfqMuWrinDvWedVQaWnuKrVOcwSdd9ueDUlD5C98ZmpyT92WIme6J
UppAqSw20rLxuhYvLSLHq2ICywBOPK2QPJQakxavPe9S7zMqn7O3uTssALi7oEcPL/sol5zh76Jd
dIikBJ2IAzhgUutFmjS/Ehwj/ZBnKagEp8jyl18GhSJzl9wjfGr5iuyserrqAYti44NHoipJOfrz
Gvw3Q/uvQ2P9nO44qK38mqyA4FYA2qDPIM4OIck9P3sfPECIvdh7+p5n3tOOuX4Pv5+fAkJSv4k3
HvuB995/IY6UdAWjoTvpdcAaP9cDBUovTqFS+zM3Q+bbn1td0Pp/Sg4DojpaWgNi/E+6E16P+3Fv
7FYvuEr6N0aeoshPhIhPyLvkk+t12zb6f77lPwLrJPNxbzVx6gFM1H7O4TWO1ePdqa1eLrHLhkne
Myq7kIhSaVdX7cE4qnjPT7b7RATuHGXgqeW9dy0//iCn+duWdXr5RHFov/65VWb974yVciv6S7N+
jl/Dqidna3O5jWXEgBD0ZPJS/STtWnFjiEV3Ja/JuuJtIyRqvGe3SvlpjswmIbBA1ByyCwDislj2
BUIYGIVsW728OFmG4b6rqybREXVuTe6kBiiEA9vZYjMzCX3SiksxZmx+08o6DQk/Ggjm2GByOPED
dNXuHslyUmM9Obw7bSoJAy9Z2Pl1kKrSVpQZc8IIucbNFwKi/CqhWOxo2teEKJAKFDZOC4wKM2ZW
2JnGyOQO2JwTGUH1qWzKUzf9IMLyQ1aLbBfKdGLO1Ck8qFVdmlcbwVtu1cuCPSsbQ4Q4V63pnASs
Fut647PiOjuyKWmFl8cFgiWBjJM/D2FB7/85l4nfwTFVs+rwdLUh/QVgnZnrY343EI4y1x3sxZ3X
xIdAh14C6J+M1z4iEpId0o6bE0A7OllCbYbnpRHp/bcFuZyan3sGpjRASYtGrrgDj3xBFCFU6Pqj
fx3ickG0kCO6c2cQKr9E0oMYqVXoAGdIsFmhYBeSOoaJAI9Y74AendU0/zyFq/9XF1hAsSZRS0S5
/PADnI9G3axkj9WLPb2R80DI16E1WJGIp7V7JkkBqaEvbeK3Kb7VI+VIi4K/LVKYI1waXmfV7aC9
9smNQb0jaimO1/E3OcRhEzltcsusyYTTejKipztl3smE134zmnGWPT+RvL93z1vv5M5MWwFVK/pV
74WEdPfWiLRfrVH+aeEl2n5r2d51p9QaVb+4+ew/9ElYAf+iCJlVik0pgq4KVfzvUyC9mcuKvd6u
Xnq9VdudfC06nWnPaU0ovOVTvnVgtKcr3+xcw+fxkQIhpMyJfAo7kxhJ6ScALpBHoNetC8Hxw227
8/Apc+ORGLDlk1uPeLRBszW+tqJx1Hp+tIHjSSocPAf9bkDimNZzRB2u9qTZYmf9XC9I6+JSA+Z1
C7b/RVoPyg+2OrsWSZqilER878y5bvoZHObdo3t0u3kr7gdpHXvn3gpskirQum2rv2p9oLUQsNP9
jnR74XFR9A323zq3nm3SsXEmzkcSILSy1It2REvOnPY3DHDExv1NH98731H2ySwngLrhrs4t0nP2
1r1lj1wr1LttVT4c72lJpU08jbmPT3UoSeE16KR7uPUp0+ndW0/d9gIYk+SOazcmopn/k/iMAKK0
VDvpNwakdA/Jy8NQD/FUjG6tsDMZjGduNGWWfS20EgjlX7jFxug3CR7NyfoxwUNa9Dpd47rvuf+O
0d3yrh6qYD9phcNQqQC+6t3X1H0tcgIEHccdamsyn44hxnF0a2dudZCRwOm1Ey6Gr7pSh+H7om4H
a4wBxPXQaoYEVKKzSUtTNgGqWcjbQu70lhuOMql6QwjgKHdkG/BOYaP/dQ5GeP2axKC4QCxwtyLm
xJ+l1r+qyX+dsj9096S6S7eVenrD0CkAmYhkzcVeQXH4gOX7sQxzTxiY0C/YTWhbW/8YnPBVSGc7
g1IDIQbVxcNLn/HvkrNuDHMBUAm46gY+XA9MtJ81+RzUGf9lexA/92+K/l+f4IcRt07sjbFd127j
c4HmSSM9gzxitnWBkvmxyA5HFL0OS03NJqvoEt9QWYWnZvPZixRWvVY8vJDVWi8BWzWUnjVekt4S
9LTWI+9PfJ6vqTfTbfQg64G/7ru/kVf9Kz9AgqGqV6PYaB/bdhLtAWu1XfMbXIPiHP2BZyBzU/Zs
g9PXffp63UrZoMsrkjaavHAFeE0t8V+g7paLs4l0jwuuCZ7bHNTIS4D/p4C3t6gFrq685Yc0w3ZQ
nRsx6fH4hiBhKmVy5h5I3OB+FF/kb+kA1NjmnBI21vueBGukl+Gu0iOIJtPN9vrlt3sDVcSKVyTa
iyyCA/hKLRAGL9hUX8E7wkuPJAfHNlqN9Zls4SL7Db/rBvtudb7nGzY1PfiQrbFoy3INEKc/ZzhJ
0ujwsY0mJHricsTwCc+Xqb2Nzl0C+hu/7Atd+kE7+XTdv5PUnGtxcwTVntuTxZbmr/u62T6qDHSc
UjfFTXSmzdHSWaAG6lPdIO2yVRsLGCFcSqeUJwnt5XnlySpbvOExLWqUl/cACjixYAxPPu8Gy0fu
OX3/8KEvQDbRpW7bVn1u00eEmVBgSg9ucWs7vi2cuRpGhju+WQwd36bn9TzqUH14WZCUsOhi+CYD
Hc0XGaqFWpB1ARH1j7p0wyNTPbNof5VkusUHIIxMJ65dw3ceU909U1K3FBod/a5PrDhfSFPRBWmo
/kmj+pzEbwyK/FUaRPXq8THQLUmPSXYDSpaoTeiYxfBfFmVreaicrU+dzxTjrpYU1UITavLkdBxE
HeYZLJ3qnKZrwqTMvyuQJp/qbOm/6gunmMzl9NSikrprxORrioCkLgt0Ws0qlkQxeKX/Td/TBXUn
VOFhOaUN0psGlUsL9XogpZjbc55RzN1lX1de9pWmmxuXU7UcW/1e/g02pHndyNuVUaljc7q+p1Wd
oHLrCqxgm1W0/Jj15ARUY9V7pUYOmiUXDhdRd6iZjaJxWrE6ytkkKKZjCOzoyotYtpASs7qF9Hwu
r6c/k4VVB9QviJckQtLhiLzO9xJgsgBoljMoHUVQpeQrMoI7HhPJubLNFDzAj1aaBkLBZCrksTOQ
rCIvKzKJRiGPuKKEUx431XcUD5ClLxkre0Uy0g4OC91dw6MLHRfbLnERzqAx1Zaie5ayEXIkF0KU
ktWG07lEeZl0UglBLyheRDo8vdYLCWG42/PNglrFuG/Kv23KSshzoz0LqVxIfIoWvMh2uvCAyP3J
8k07gf6WF2oFSlHxj3I2hDjs+Osxkm9Mr4N3DJuhiVV+5F0b9gHf1Zp6U4/3KpVWVsGRAhckYAhR
mXvlv0ewtFMoV4dcHjaxZHgkC39mKNcXh/WF4keekROQg/wl9YiiLpwtP3w9ImTpFB5QxE9yJrI7
HilHB0WnR0soqLHCSiHVbHQMiVRqfh07R5olp9qBR695TRr9+xHUxAP+zSsZ92rediLzBh8LD9JJ
3fN7hY+oCsRXT/HyLYcCJKfMMdzCAONqZwo2sneSRROaVXF1baDFwE4z34EATkmIg2f3tKvWNFno
6eogYQ4fF03WgLbNW6xRkietnA9XvI6aQGd/R+5nvLvaM5kmeNKFqZaDcOhUyYeptlZC7aCVsNGr
TTUfSj8nTeox9zTK+8mdzMz49TSsKzJmqn1KoF56/gQ96RF0U6kwOkezSrNO/t/r3DS5TulE1Syt
hOyYeOPL+at2lmsHpxQ7/WFhDjYL7dxSGpBtQYPn5lkWNEdTHOJMrPvpYHWgu+nEFV2SB3WYby96
YN1H8/jGHq+HUmN0+uwF+Iw+LR8j51JNZmWNbtEaO/t6JLINM8h5sEVdMbgoyVxRVPaFG1iYm7pB
sLU6Aoemf383oBjQ0xl1j+HyqGkUYZlqnVziGitl9qLRITzRYllowapp6sHS764b0sXqLLVSg6WX
VCY98GFRRSSUx7g2cY+sYVTGsFCt5G5dRTpDq18Cy4gvC8myG3vWdnwu0Abyt/hn7axJ5IDJ6lRJ
G0mixhDBH105TVajzb7L7tMIKgO2p0awfF49SS/QcW3hbKNoFSmiU1J/jQTXtpFiYgExDi4IT91D
AlDTc/MqGbbsV0bS2EgKQ965LZuWtBXtIyQgGOhsxDiCu5sBnHGdW3xkJ5Q8rw8qI2Svnkmn7WXJ
sfdu+lJRtNU7/gyg//KhI9IoxOrQ9q4cUr0ZD7Hr42MMr5RBX8f3hrL6FhjLXlEpUqjlUyBqJD5+
H3rH4PJ9JaAT4NnEhWJ+Hr5JhoeLvnAeYzzKgXAOxfaoe6u3OuyPtCNnMv9C2sjC1SdskFBO54RP
V28p7ugq5A3LNdwkliA6dST1JCQkUEpXrkSI/OEspGLUJStFaxBlEEF1C/NOJUrx9ubhxt+ToBbI
BTaGjpKqLcw/cT3wN+4Gr7IEmjDJjVripCKOHLsHUFRsARiaTlAlJb4DrdLyH5Tko+4Dvgxo9bxI
Cx0KNT2CpTaD9dMx2sKSJONWtzK8AX8Qq3nARhTNhLQOkBPswSOuDQCHXuE6DaloMG4MluNN1BgI
jBIxZTYSMeXmNyjwccAN3hwm/cuc8kiQFarBrlvpUZRr6uBflHe9QuaeerCLNuO8gHq5OQ2G+AAI
dcMrLrpN6lljgVG2O/OXOLIESOmIOX0ExmhGxwvMKv35cr1voHFZ813xL/lW8ebkuN9nW3Kd6c9j
1ISKJjYK/M6hFWbBgbqn25CIDp+aRHGzl3o2vsmgNq68kgqWVqSegLUHMNsM35rjLXGq6BP96O4z
yj/pztZoGe0Zfn0qPoDtElfE99acL4qHfvQ6xxTCju5DAXJ1z46s8SPYY9pleKqE3C2j8h76ve4d
JhRrH6ehFanQlK4tfsJ2oSvpL/44TqzxLNRl1E1kL4xMfsrbCfnbTY4T2xXtQQQHZ6ovqmHV4qxN
tzwuOsQSEoIQRboRioKO6zp6xJkvfJF6K9xvGWlA9cksPEzUiPLawhjLb1de1AYhizq7xBs1ROrM
KoO4ZLqsuYrueB82XxzuAAwBgUOdm3rqItpHS9WFRqT7i6mlb5YdrPvrbqm3goFLU3Q53UiPePL1
oWZL86NkZugzUWb0r8E4qdFqjP5VM0yao4dQ19wp4SB/YPJWi4x3zTti5azxfehMrYhAJ+ZtAbWK
/rftpFABNScp+zA8vd+Hy64xEhxbeU3e5uu2XI9CUR1oXvoCQ4skSTv6krhl+EwerWof+mEw6zp9
wTRbwhgC3O/PZ0mfzhnAUn9ZMNP02+yLKMGw2c86G8hkopHptwYEM/upPErGNKAsiI21qP6cdfCu
1/tniN+bgqx2Dk1Ir0SRQ5+RrKP2OH6h07DqV31MESyxUt+UUNYeJDJPDX+w9BiHwmPSxBTNjeiC
zYjWJVbJ+g2uz7s2LNRR7El4/O55RG4wf4aZQlL2Cdl4QSqlWGrzkp6B9l3i4iYkNMxMf/0qHVra
upTs2pAi2/imTKDac1iDXarpz+jz7CLQ3zu3dy09XLYc1bzXMOyQ1xSAI2epOJ1apJXXlO+V52ie
iT8144gVwSuAETBZS8R3KPKGKwvGUEfsIsIZr/xxhaElit86SADSWJ/4L0NWbMQQFpuCBtP+OiOF
ShKhTdKKlvByvdIwZ+Tt6PYO7ia0j5O1d+yoDhhpu1izrehaRWO5cv6uKE9u84tbyAMx1IwiXysb
0ogItGOwya3A4D061OrmnQzRn7jDQa7L94Q9jkF9OxYe9OV0GaShPNvaEqy5SGUb5nAhDFhCejz5
xzc43g7uzhXjbwP3nuIVhBrIGXcrztH0Ec6oszOPzSUSmVqbiZwSbC+8276Eq8F3s2/tXtqhyMHM
ZiLymtbYg7UmIVGyq7SwS0bcmp64+PsF8tLDql8smZZ1FgwrdAIJbvJ7dWvNFjwrwoV4TAx4zOfd
h/KUpnDIRBKzvOsTPs1w7QnyF3ZWDi1p+K2k2M/F8dSgywmw41OtgjW+l8PwBNpWKglSFOSPUVfu
/eNUALCYaVWq+FAYCJ5alQT+mzB/rfq7ftUHfJD2xZwuzeDC5EZhElSTROYcpaawwGXFWgVXkNxq
Vc/2cT87JC6XL5PtXAZM2KO0KZhMFs0gxsmtm/IlWfSlYazfhDrAde02gKUcXEm7kHoYaDdSdizP
oA8fFsn8qnDq1mTW2/obyKaSnxKDksXFbjGWZmPTG8329+yrnGuOV4P6qv0oCy+VFjQnzsk6orTq
8PatNta8ZtmUU73oymKJKm1vLdIXbLpXc1ZzK+Oz4vevCwRbLVXdtMatEY1PqtEk7pw1Lnc2E6Fv
9pM3LWdUKVJtowxoU68ML13yDSfP+77hU4oDlcVCdWkGpAMpp1epBmgrqE8lpJs9vjmGDBY3Y4uv
yD/8eLWZqtKV5Gu+FwxL+Zz1kt+ryhJBGSnUHe7KuEhfMr0a39L3hLRKw5N+VA0qU204WkpmkM/V
rzB155qwcGqi5lRHHrF6XBNe+1WpCLCnsUnIOSeZVRurq9VV5GQKKDEfi9WyYY7ZeN7JzcMo1tBw
QS0FQ0n/Xvalwy8BiEq4SiqwFVfnaNUFzsEcFBAEQLfpS8OXPl8pMCTwrjWat3g3pdVQWhBSzAXZ
gDeSnU1YGlNX802IjcSz/tZFhfBoqqdIeUF5AtlkJeQYINW5praICtRYg/Uu3jCsY9Tail8tQG9M
qS6xClAMtCS17LQ8RSaAjs+jl8q3/hVr8xxeWaIzpI62AM0ibYk1gnCYj41iPuqAJlcpItO3MxJb
QlK7gD5jo5N8l/ojldhCXuFEfU0pqyG5JDdrE6UQEjKyazbRERES5GgV2cDyryjNd6YQ32SBato0
8fnPpaCu0ZZKVULkIt1Ck1tqnaa0dnpjlCLgtFbUpgb7tyipy5iMXZ0ElgV1LiAqma7j5x+kBw/r
7MH3rmTYOdLCPmPxwF9fSBSsOZpFDtEIh769kImj1V3FGnL8y/P1qepCxS6kIWzabi02vCbdLN8B
Mo5IB/WIdADxNdS92kCun6vByj/0loTYLWMGA4NI0pIthbS/2l888oqHJrKYsId4n2JSHSikpSHj
jMTHwgqvnwqhmNHdGhLdhIsTvYZWojld7ISFZkjJYja3NpP+RXK9DJ/Qpo5y2eSwtimth5JvL4Eg
5U06oYi4eqVeE+NBfzmsLNYgJoe0UHZ0ynJMpLiawXaxX9ikZuCMbCGKr865oeRB8OJ69T6Tiaml
6SQa7oFymBhIYn1BKoG6kuLWlnsbFzaBlVs8ukm8I8PoDlIJSczgABMXJVrRKtT0uVHuoNz+sL1Y
9bfJI04X2uJKlbJwmeqiFE9gC+b5FHXyYAPnd3zudUl+XMjnttjwTlu+9+RD5pZMH+rMFa9VaFPh
4uCKL29T2ceCiVZKJbFkJLGSV6m3kjWKY9FV5Q8qbDy2dOFpCdalXpdia6foPLIJrdYrFIGpelo/
hUoMSVnXcJCT+JsIRVB0ga5XD2y4zNQAkdPJjB/xJjKoYBuI3l5aDJKB6nNZEqU1IbX8HucgSt7Z
4c0yWzqkD/UqtXc0Cr5EZXToBxuEsQSvOljG7cHVI1/QMwxfIvtA3GU+p4RG+cTqa/1IAmtGSDqr
DTef0lqF4lHOHlgmMjxm4X6hBm66WsBVNBJZqtJPJP5lmTrBlbvoq6sPk79vdK/O2PFeGMU8Px8m
HzqJpB75xMJDWcxQPYx6Qr0o6cADzcs5WJkeuwR0VClezLcP5LWmgo2Xd5okURfcWH0/YdpTkMy/
DapQDSRw4N1SOAKRottJf9MWpZuasd4ljWY8dM5mpL914VLLkigqrSBZNGawX1zmZU9vunp2Boza
fIVxLJO70lNHFEb8uiXLfVVMwE3RP1pwZZ87bI714j5qiSx3vVczYIJyx6O9wAOaJWpQ+Vu6bakn
TWbKeSEZrN8PtEKjrF615qLK57QpL6b6AalrU+PXYrVJA01hVNzQSRXJIuqdkN2jjBDQzTPA3Bmr
Q9CdBWTaDLXPVCH2UKmHXScP7Cn5OIQSyvQQ7CYsTzi2MEaKtwC6CYwF4RVgq51L0KB+TgzK5pOi
axDVnLaBCJHQ0VRWj0o4yQjVs8GWXmieoNvyrq5UzIC0mtWnODha9GTyeFu92RjpMmGo1P1SCggp
BaVSBvGa76ufyCte9Ey5uQhnsLA5pFVJoEp08UKAbChxKCOwiCRi4yutEH0q40WqLWQBmTEQ+QRq
yVJQlesi+oQPC7Xf0ZYW3AuJIhVeU4yHRC44hYGipssmkRYok1oPpB2ugDjGQr7uz/pd+MMFIxg+
OJJLJrVWAp3FYlOnEMEyXwMGFstD/SgFVGtLrFvAgjmCWBEwrA0iXrSa1OH6vZyZzZ4qUiJb4cyX
bdOOmmGGabUpZEMmydW7LiRAKi/wl15kg9Wi2btar+7RzbUXcHM6WzqcXiUMVZtfYByWqw7YqEsa
bnhT0tdQQmUfaaPRjffcUv8ui55vuM+2+4boLFaExG6ObcvaJblOr4raQP8S5AEy+CmJLyu28iIp
dYWIvWXQNHiNL0EGAto0dcrpIu3livUvqlJpTxIqVtz68Vz3Lu9Lrqs4IS1K4XwOEJvYW07RbxIH
9ALr+vfiE7dLAkL6rX4cwDZ2RUr3FB1Ryo/aAJE6uce7riJpZhTPzIR5kdU8uMbWQGOq/bi17hpc
SOiaw3wlKK3o3k23HpOvh9Uxw9w4A5Vqvhrvd6j0HNJz3d6lHlDiELtKukR9WdjVsjj2oTqqVJK1
EiQptG3fGXb9LInMQZRCjVN8DCUmYiNkjwbCS9gjDAad+zLc0hZlw0vJyU7tnYKtZNcDDXQ2vaYn
uESTQRAu07mzegMmmGuzJqxnxmhk9DjK6bewhHKNSIiW29WV5mj5a8bpXdaAcGFWCbNeMx1BRtP3
7OsSatoymtP9gvnpnl+Jg1gGsKx2Z9cmSVv/AZKxGmxeDm2DAsifF9L8DMl12SUqhpLBo0Z7S5Wu
h3dj2ZBI4fuMIT3KjdajEhCdAClnFSw/Vu/pGI7X8fVGEAtlHwutnILgxLkW1qosVopYjKRyb32p
1giCsNJutlHXoH892Umw+6YwFdMMjialaqEzK6QkegABHfzjMHmynhGGpmeeXbIIkCL7Xgs39eEs
a5/PbuHpQNTKVycxKjeQHA3iIa/fwL47co6VbhBBRpgFCHNSEXhcO1q22eGlWW0grUhJQWbDUsAV
YATVsRxtJGjiivhlsKLlQBDhQw5VXzeQX0IcDJnY8grpBqsAeOrYOYRE7vDNkuRB0FpkTA8eGwFO
NS4hTy5eDEpT93VF+VTkKJHJIyNr9XT4kIVUL1wnMoBkJ+FXgsyJi8nARaUDeHMBquReLp1WlBfD
08rZJRO0PhBb9OxSEwJiqbz6om2UzmY5e+0pjtlsUvqxdQ3cX2xO1YFdeJp/u5QT4rqWn/LpyZsL
RIbdJYytpAf89uwINMP+y/EpJfih5VtKKOegRmpSnHH5zALHF7eo6hIHy49sCBMvkRxBapvMORl5
6prVWLRXPM3DZV8OrEZPfio58UtftPZR/GujCuMr/5fGhCLy9pAotGF1wCiKdrDpp9Guf41sL4Vb
duwRGIRlx/KScANN6lmJDLSO/STL7YzAqPe1Aqv9Ta8W3Tt3TEPQF6QFSxpjsFZQN69hk8pF/Kol
emXJamvaRNcF4hY12vQSgpAw4ZqsQ3HIKWGPZGcCIzoqweEJKY+if4aeuXMJo3GlYuSdlae/d36t
YJNLIMppoc2J1c5NJFq0dgqJIgNKZqhAxhm0rI0U4vpUwhCNn91nxp6orV8vPZGgvALmxVKUtor8
R0+iRFmh55Vcdyly4BXIcqloNYIBDVotQ1WvOkc3XZlOMoTZH3qNp3MIvCs3FV0Gwa1oJb0ZOfRi
2S0Sqdr50EcR6lXuS+7f4g5nyBmDG3gg29FcD1ja1xodWd1UYBDHX8afMDBZhhSa8ur+8fk6FsSE
ZAFbEtRU9UtbVMAAuc4C6oCkEegV084Ce9CicuZlkKdOlsFrY/ZqCup3nSkcQQtE7AtCGZiSs0CX
On1YCyFgdaJ/gDPuGenUOcxFwNMiQ6yZWvEVLQZBE1lXdCZ5CtdYzNeuZnhWXFpzXLMb0gjzch/h
l9SaES9QAqvkdpS8CU1niRr5t20II2JUiJ8hxkZjWp6Dd5OVq+ONaclFa+L/zAHNr7iWcQibkgR4
ps+cJpmgCyoLwWNuwj0p2TsSYjquNaVVVJ4pWVeIt+C00BHd5Iqaiw978ksacq6aWN5anBMEA2CN
RJE6UjwpdaT4LgwBDyd8R17VfaR1KUgxA104R1X3QoTIkZ/riDEFUbgiKbR3pIw96ChrUJx1CVp9
m0rqA51R0njU+7Pg3lV/SnZAmOdJ8vg+F44vCopaiVdBIpRmlBG/nEuLJF8bQz3pL8Jb0cwPPZj6
FF95kUNFpJBqtJ3giiDBKOp5xRekhOOhI2YIDA9hTQnlX2U+NaNb59ahIDQ+U450Lp+KfweHwmKA
BeKd382R3BrKaqS5JiQVUb+oT6jwzcMYr5uGOwsMz12Hq3dJWYEvlCVCdOZe8pRG6+drd4fz+Yzv
XN2I8GTaqUvKf5mTkrW5N9H813ma2xoWbS0aKA3pCZRN01iT1GJR7cLrIPXJT/e29w0i2GpxU6Xu
Giwf0yfnkqBlrQ8heVfgHYAfWqQhrHL+GXhIkJAGQ23iPlRCoVmVuRaXmih0Ws1pLPSbmqSLyYNO
1NDCRvbrSEFds+KC4qXuKSlR8sRrB9RMSqjnajOzBD+LVn8Lqq7k8zLexEfUrhL1kd4kDUlak4xP
aY7SbX8ZTxijpaIn5EC6vtQvSU1pWuWP0APJKZmNhR+7+F0muiXAQR9I3SrNbAnU0iSBLS2L4BGA
MgAKoTbyV/1FMld6Gh5SHLuSzPIKWWP5hWSqCfuo4ijZTYTLksbXq5DJuVaA1XLAlDaQ9qgr/jbt
BICKBcIo9NGiwvUvT04NjRdb74R2JQ1e70LdCpMNeFycAdsV+C14W0a6CNn3ocArpX8QfCZXko02
Wadn9LyAWdJ+tbEovEp7HHEFoXIzSP9dxUuSqsSa/vuelkAlotgtmiMR4lomKIlvD/FxSvkC6wU1
Q+toxaIQ5nDAyD5i5Jaog+NdQSh338UmgEtAbUd7D3FvMjrqLz2xnmuH3VJaXxqIG0+w+mDc34Q4
/opQgXdgxiccRRZ76vWV0Pb4CPah3bgZ1EBn9E2Mv4lsvBKOkQ2Uo45nixKUIcvUQk4o7ZN6r9Mn
Oqdsj7B4TQbtpasaBdq5tJvAP7foG6F3SAPJBDoFbj48MGEIUCwuJMNIvgUnUGeWD9BdxRSj+z6N
N5Waxaxi4shXgX/qqxxAUsrJ5ixN8OTNdi1GSciXcjfguopLFFpws8L6ZZPac/XEjCq3srI1eMsv
Ac5XYicEnoDQDcXPqIOypR9QuWX/6/HKx5LxBs6ThDqY01+ycgVHCQKTFWdNmoHMZQ6WZiP2vndi
OWqrpkg0XQVERROOMDlSwuwEzOj6YBdYXLJitywLTcoMjoGuoaUhlEKLQov0d46D0iOkwa+NVweI
GLdqa/tWWlsKKMRVy15+jkzEJ3JpvEGuscsX2LEEgxbCFdieqVOYtdIzyM6Gevc/zs5sOXFg6dZP
pAjNw60GZsxoY/uG8CgkgYRAQoKn/7+EvWO73Y52nBMOt90YNJSqsnJYuZYkvd0BfTfwpeEd4uad
rvXN07AdbuhfneCMUBOBIp0eUIeKltgswYwKwOhGNgJqkC9B0JQ9Fc3OSP57hfUloQaeThCHV0Qd
QHSJUez7/aPsVLIRAIcbSSpJ9tcKJJ3A2qSj8obNEuiV/E7R+gpBv7xd3s4D3PzbZi1AbZNtWrZs
iURw/QMUxl8EHyv2XlwSwQZbb3LB4qTIxZuYdUFWi1suBlpMNIIRkbhR8OLhWmVR05WGVwmTJQOv
iSNMTwYDRpMsdU2JUFFFIMFzuQ4jWXvekgyO4wRwE2+Fi5ac/W38jVeBNx1x5yS9f6u4yBG1oRSa
auhKpNmgvhY8pUk0iyB/F59PjiqVgVvFAIwBM/5miGTN4bUuPeJcSTqKC/5fB/Lme5KOWsq3LCKJ
/qG3P77JnJJ1JebuZuJvgfXNEIgJkOJdwiExewLRuOW0/5sEkOSlLAkM4dV6SHJSkqNkGSURYgxU
0tPnTkUSSEynhO1i2rkIjDA5gQ/WBDdDR/EOpJcZ2YHLVkpjOTOhIloseZA3TxI9QvZL2f7FuxUP
UvZMmQlgZJkhsifyeHEJK/wRmXlibiGw53FL8RbNa6a/oM+IvlGDzSnNmtGtq8Og74/ev/ucWEwW
jTuQaL2iuiM1H3F6ZTOXbZ3j8BW/3MLba5TFFANUwQQ5dhv0XXHNby28x7n4CLyF+SVhnhw4oWXh
5rXKJN7CjSSb/M1TkDlIvPhfX9PsXq6wb/Ebb264OEg3/1S7QuVtpGzLmXSiSOglu5TDo5SHJXGS
VMTkkUp8ws66AA13vmb7xBAq9wK7kK+LJAuvz17eLF8kyrYhmb6EJ3jLcouppNDwWF43Cu1B6nFi
2b2u2ZFWYTGjxbKkRfs/fb9kL/mj19U+xaJKFCV5LjF2JwEqXKu5t4NL7st8s1B2wCq2zBLZTuRD
wolBOkvy8tRFOA4Vj9kG1rzoOJJK4JbzFn1Ex+fMMT61fmMfJr3ndV1MMBmaW+bH6q4ncvnyx6If
Iztnsl0Lw5EWHTk2dIpM0mTJfJXL8mZywnokm6J8SNqatc9kagw2d7LbS5LyllwXi01ClsGW12XB
SQozXq4XYuEvBJMK5W55l2TwnLE1lhBUrLvEpzmwF4FQ3bBlEkbiDj3I/ywAb7yDZ3LpQmqGXDnE
GhFMNyZrN+8dn0hir6wIAuCu+C5Sp5bqKuE2G6N4AYLNkVLu7oM8m7woKWHBiMh5BWgjmLj8urdI
snY9kh3mZhIA8FxdCmO87glSC3AX/CPds+bHfXWSjajWzE6kReVLcpKQgNtA/lDYYTaBRfS6gj6U
KUiybeREp6F3Z08lt0C/3bts1R5pBPmpUPSTzLdc6HGcDXYsSeRdWXDeIyhXumOSufTBeNvAA56a
PbiIU0vskj3IvxL5ZHebpcRF0r0rKQxzeQKgCHRvqDOM4obqJE+Vcc08/tzOpYqsdwBYhgI7uNWT
97sQwwQ6ANkqlJJvUxDrtZQ8MY1cUuDi7cfRFilLZyZ1I0EPiG9cMzgSu+OjcjYxaVLL3Ec29RFO
Li6tGGAZ+2ogRed0JXACs6/dEqw3KIZANVi3wwSYmTwMQv7h9lXeBkmpUFLxOId4OUlXBmzNUOK7
QktKNkDywDUpbVYrZr8ZeYNNr7rL/9NsL43BUpAk9/KSzkW0Ve+k85pO767HY1LAXFrBqSvcGfIR
qXOe7jRoZ0oyMVLVtDvyunihW9KB0kQr5GMq1TB82aanDqUGe+jqPb1XdStAm0IipksNVrI6Gp+U
o+QzmAeecfBoeKXHfKiMxAGW8JD8DtbgMmCSsUvJUJEthRPlWsGEmGm0YyNrH7zudi5GpY2yqSzj
enSDitwdHiR73g4OD1dTsb0TU2FQtxIsrGxIArqVU9x2M3locMOyVmU9SgpJY32JYbymY+5j3P+S
DUX2ezbZVxrDB6eRpGilJC1HlFUtm53M+9v6loy41EWlqCvjK/XRgoEzrsNWL67JLDzf/LmiZqUO
Mwr0gz3la/P10LXhZR3IsEqbNr2cXQhbGU3JoAuFif664a/7K9+bqUI/IG+Vnu7bh1T+n0bVGP78
XotIZsRzGBYTeQtfYzqe+aPQOkjrd9apPiSdpg6FAEKHxZJjJR3YYHkrutBc0/8+eAthJHKRnnKq
5OOkAxfCREDP5yEFeL7lMNkigEz2ykjHoTgrfdUoiVX+xoLpBDaY8j7Ogpy+5KInWhd2oKThvvQ/
K3taGPdNOkGQdfMMMW0TcW2HOlQrn2m1jT+3H0o6TCZKMys16K6LHrQ/3mm8LkIOEZdRM1T66Gor
+/sE/yvcPHMzMUiIMLWnZ2XIi+fziDMrp/Gh9NXtrCijotogcX2AlaTpWQC0IHxK33r8+UTw5SKR
vb/fd63dawJ/rH6BanhY7MZwC0HMbzGs/Ma7tm2wQGh1vcxoUf84EMOEe1AiZQQp0Xm4s8eZM0hy
/7yWlw9NH6m3M1J7E3hquaewHp7QWDBWDQZYpCVQTrPCFv3qOeJHm+OOvu6Ph7gd7VaA0uEGk46X
YqjfSTH62uMCcgeXesi4sYgkka+MyKwL6DOG83hk3gks1KAxVxwfY9oglcovykgOUA6h+l2RoeE3
cO+jI844fx1rU4k5/9PpQ/5Genw2Y+nAOfa8kbjsRt8beVeqsnNXSrdyURmXeOyR6ZGkD2/nSkve
nqzE5ZfSg3xQl6w/aSCOItcoTS8cAaqmqKW16BYRUIwYukiL17xX3sW3nNGOLtxGMZSbFGQ+d7iS
UyDFYd9JuglDMpZLlLf893aOPWQQGsc/KX6icjgQsdfbVK/HZhj5hXIJowFIVv7MSMgACgwDZYCy
d3nioFNjyguMgn0nLUwlzwqeK+oo8imelmStvHAmkapYMnkU8mH+qIzkBRXszvUxyXnkUcgoc2be
yjhZtFTJ4F6f09C+WxMaAZvkjc7edxj54pXDwzjN8PLNE7/htWo+WXMOqbXXQ+k5gNdYAF3OlP/y
1WBT48mmRI5bvsixkX+rX7cliQck4e/WEFalpe9M5W+3tztPSh9CSl4fczcfvAeKgjH/nIGJseZQ
jbiV+W9pPEA4nGU/xv6fuQLJ690+6vWVPEjHgcM5CdylE4x7vf7k923XQC9XLpqbScfp2BEGCh4M
I3N9a5WGtyknDWWbMc1gTFWZuDjv8ttwrzDoMrzyH+nYYFZcZ0oxtJby1ut4M+2YgGCigbYRWwoI
Wn6Tf2NmqwDeiCwpR0mb2A62NKaVFLSkY0wC0Vjm7i/kUJohHeR/8WJ8IUX4RpGcmK2dq0W9Qa07
phQUtI/03JPTQ2K4f5xPINxL5iUUdDTkO/5mF8C2Hu6Eq28Np/Bjpk4syGGlX3UMEdrA8WndJOO+
7Tv+MR8eQoRrkEOPCpoN7Rk4wsdh9XjqwLTQQTDQ16zu0qABEr7x4SUN5omPI3FAc23T2a6mSCE6
wS5Y9+dJAI9ElKyxtVIpf8tRHQtGbhyOhMvYnjztkFm0QdXUoX3uAOzq76YHfz28HyCcvYC4fL0L
Xi4vB7+ZwNftwtNdEc4tPrHIM6z6SXgJMPCgfXuHoHm/x27CnRiwbEJj+e+Wfs35gW0YBV0IOBzT
NFzP/TbiZnNsG0+HS0ZqnGsqjkLGIZk2yR6QIiA+lJ80fsLYJBGmZBdur0iN8xZPKtKRdi8TxL3H
ZtF3Jp+WaSJpb6m+0a5OUCeVGAF0XJ008bWlxCOu3C2hKM64+HB849Ql3e2r1Lnt9xT+S4l+JSF5
S0fi7IlH6FEMpx8AWgbE8nrydonpLnNNDfh1KKUrgS6oi3Z2S5VKKCBpLTwSfFqhbpXgRn5KS83N
lxDylyuGjmUNEQH5d5bjFbejIXXD6jlDtH9NPWJjMCPXrNu1JCweiDge4hQ0Pai6pKL86yLRfqT/
+d8j+657UW3bXbxvt+39Q/IwHHcm8zjqLzuP5659hFWCNVL4xsRawFQfR1BNPjTBka54GK8Tfxn7
825JdvVzuknxvGsmb3o3Eh6PmE6zfn85pydk89ntywtZRJy8nNR3z+k74gRLXuw30+6Hctf9GNFk
NXrr97Vh980HXxqNYKfbw380aPpplFQBXpgQEAqJSm+h+gvJ7UKPsWaTJdv8GzsUcqc/mY4vo/KN
xtPap7njbQ5CqSOVCqkvNHf1TLKJNzByHvIb3zs8V3nlVhSU/gNJQknUJXNL8oPEIL09EEtJnEuK
W+YgKBI8YaNLilOyuHCjyuKXWJqMJP/SteUR9kmFgKTA076Hfg9OugJkdN1Rn+SwtyQskgrUGqRP
7zL8X36q7YHul7yhwGVgSjkNVeUaz1zXweqWspX1Iq04zrNDrC1lX/mS+UrZFxZMUgQUOeV+b0XP
ljsAIUKoJT68RNeCRxGf/lpOxT8XCJGUaItr4Vhoxy6Q8rIe/AI/GPf16hspndPeF09GVjS9sI8x
+8YtB39zXmTflt4a2YbW90iQyN5w6Ih/w0phVzr28DIgB7suGMlWS1pfvBX6B5+yM/lOO8of/7tV
4aHwZS1prH4VX0m2o524YZwch2fJB/kp5XuVooC4OuJYiMMm55NPyPHsX3Yn/SfyEEtzXcTf0QJG
TZkZ+IW0qXK1daWY7mlJ56vZPqsQwn62i7wDg98aBhuzr77vCEzebJjIyLWoEPDFIVzxQp7+b7Nt
CDnS933y66V844/y3DwpDvqhub+WyqY5Bb09ddF1eFgJfVuJoMejArvfKzA7w1+PCPzIMkjepxzR
ezAsF/t774m6i9X/95XB8PnLpX3TXdErU2uPSRnf55j+dHRAZ8XyqSUX0WVSDwxf6aAMlgA6DUp/
AhTHN5/YVZ9OPYXCTTXchCVZ9LLLz/uyaxEgIU0JYRHdQaEZXFgTyCIC+I7v7f6yDBHbCBd7Iuoc
kiFwUsG0CaetnwX73gjxDaQ3PqDsRyunw83ux8nkczPW5/iswQxdUe+JVsnwiKne+HEQPPFJ1JOC
zSLrphrKpRaNbeaTB/zred1PLyEicZVw2s7AFoDqCNDyGF96h1U5vnBqBbOxDk+0riX3gpxAgckX
AYHN3Y7z1MPezocVCO5GNnp0QdxO3T/dua8C4SCtEFBmwloqnbSL4AC8r/0aTv9kRO3PP5C/esMG
cJI3e8oV0T3nBSU1wYQ6Hdq60XmMul0gXkz/Y9q9oHrRnffzUI2gqev7o5EW5P5oGj1hlhfn4WLh
wiSJtwqTEJILxNazmliOunOApNtdvFCWTlhEx0H8AHPH7PRGI/imz3PDfRJOhALfHzdzTZiyjpB6
8iVC+fdE0tSfPBMkM1HONCwbPtlvc3yLwlp8Sj2wGpS6HzPYXegYIUd8zTqEkmvISO/nFPalDAKs
4FksBPEU5RFxVOCSII0twBspBZZdqRJIjeALi9qwon5wJEF+a72CeZXimDQ5Smpw9yE9HmJv605K
9lTym81ICIrcnvUiCSF4xSNtLL9JEkgAYcaH0MJLKog0EP1n7kq41RYwd/5iAcw/ddP+Q0eL5hR2
CF091f02OnahsNIULIA9Xj+7s/LBCFOwXmx+ZPuAelC2kR3mtNqEbfDkB9TvSBSH27ERrDH6F9CW
bCMzqLzvqFAHWv/y/u8HaPxEcPaV6fUb15JdNq5zbGF6pQKAZOK0RuTg5bRDQ49KSggW5jBB2/lA
UtYlnZjBYmX3dv38AGCc7NWJPQiVqPn6Th1abW+P9t909wuhlfGTRbdNOF/RPtUc5tqfFr0+7JQy
btUTZAfJbL1Ei2ZyetK7ewom+2XcQx4vhX3Ynmp3JLFO4MBb+MMuLCU9PATbgfOk9urVcag9/Xvo
kKj6wYiKgDdiW4YwBH5j6MyKIi+t1miXwr94Qp1y2JSBjobUwlBQwOicL6Rdgow022fyso+7JaHS
mzWBGQ6tMQjDSAB3bRGMjRpyOR3Igsqw7W8n1UJ1gx1ZJArMDtsTplQJ9pAMTJoCqUjkyTr91/7x
4xIeDmFztykH6YLkKqXkbfhiTmLPz8mO0kMANKFJI/S5zXiQwCltn4NRu4o8kDnTvEc6cgqrtnbu
qxU+UEdzOpU9AHvg633tee8GDVKf9bgig4oGE3JPiE6op/6R0G7jTy5l17VHDvEXXX2bhQIOo8Iu
b93OgX3/KR5MBRE7ds7zdD9QzC50um0lrZF7HLtVcorWdE5ilWbZUxpt2C78vOkrZEqBegfHUbMg
bjbDwaM9jx6d0zgvRuTK1OHjom2D4aH1oXDn/j/wYVPrrlh3mtf7x0PyroThYjA8r6zsjjRA3HFI
oT1u75Pa34Wnsb6yGcngog8f4V8jv2UX4d2x1xuUWFcuPhtaTydSwQGQ/PsEg15xHuPpyfEHVkjI
X/fM9fBxoE0zH8trjk2Su/1tFm5Tolb+jiJZQLrj1FmfPuOOqgzbFKXPXibPGrSZQ17Cel/fpbP7
x/oVJdBskqIF8/LLxPzbyUbqjmmJXLNmIKbznbRw7ain897V7j02s2fzBcUyzwxeldXuuR9p6LpH
1dx6QHF1ejeAPeKd1Jf/70vQ/t4W/rgE79ua1ZSTebS03QWCk31fW2laYL2+aUEx2YGWyYJ/n+0H
C4E4vGXq6PSaxMj2txvOT1VmbtxWuz8Agh2rQed1iS+CsK7PrEdqz+9C40Xgz4a7R2KqCgZE6zD+
rYMKJGf4m9IHCt9/WQYuyDYtQnV0jFz7m1U96co2r86Jft/MLo/WY/qEmix9bR6ZWNNX0SP1J4/J
y5j4hgsVVmlziuEy8Rw+6Np+s6JuFJ1DI7jYPuyFUT8NjZ4eB8pqef7I4Hv8+LBhjZwzwf1+PV5W
mr9MwzlRCZ+evo0i5cCNBgH6WJvoU/JnPkmKwI/WG3/1VD3s/UE1549Rr9ezX/F1PvPx57sbNTgJ
1aMFt2EvzO/341kc7k0fkTIWfoXsdpDpQYqMLuiCPabluaA2jVyw6Z8xSsJhnz/n95vxv5+u9vcm
ihwXekMQ1TsoWV49/i8e/aaw9LKwY+1+CzE/ORho40gUDujIVcZginr/Pt1N0/xPt93TUTn1EFA0
hW7828MzE7U9ZMfjhdlkTQyyCAd4JetIe6w/gciR5xIMnvOobUL9EwPe9RakNiBERWCwYwbKY+wF
l12gBunah8TOemMT3dk+W4Nsq3AN0UmMbPXD6zkqLv6z9bhLUCuMMRcP+bsExM965A6oCY8ua18L
y8FpWj97rxvk9UJgsUBRiwdlAddlhArtnTYSIUKSwdF4PO70507wwbQwUAOM0k6KVjL8y9TvZ03m
n9BmAmuL1pcdxMPXY/e0qDaIOfvaKu8cFqcSVEfeQSUiLO5Oo0vnCFkeootZiQaCj8jFKWwJEtTB
GJ3F5Dpr4fek8Crt9QhA6303bOEfuE/u46gYX4bZvYTFyDPgAx/DHJWMiQblS90p306WX53ZMH1n
rDxXtFUQsKfXjustlJNo3/XcFTUefjPRWECq4v1w8dVd4Bb+cSld0seRBqgAYb69fwni6cENyO6h
5SidmYT+cL0kPnX1HKaD+V2QP+v+uV/dtS9oy3ldCPq7h8B5Iak3tJE61Flp5ZIEIIzMlOYoqY6O
bEckkIb5xT+9xHtfgdOG5sBJgxdmq2E7dld0h/gr+gE7Lq3OYOWSsKFyBHHx2F4poWgZbVlCPZiV
wc2l0fE9mZx9Ex3A/SwdYAhgg1dCZ7oml9v41hPIMPsOr/4YWHsfqRGv5wZI+1ED6VT5LwZT/1v9
AXpuXYRUhKhbvUauX5aUXp50zTjkZ7KBOx/63nUTjrNeZ5JEy64dri4Bi0sQAwP0Hxfr4JcldmXk
/mOFmabpua6FsLrGhdjfHCelPrapVrXuDKb/wKa6YZzsoC5Ah53qrnaElEXHdm9tfZK4XU2fuWs6
Fg+D+vJx9mb5GWpxc7fcZuuPk7L75drsv4bGNC0VRXvHMI3rnvKnt2m4RpbE6cGa2WfmBde125eR
5h3BaZZPqZNGZfPm6scoNdJHCAPjOu57Hp4y6MLwAn2m2hI9Z7ug2L8pk2022p4fLBo3U3DwRVb5
KmQMGsjRwzwplocGqcRyqK8H5wwRgfjtuH1t2+iC8Mbxfq/2G7p19LCt59XZ6jTvZ1KrYHAN1K4z
q38qkwtY/CNohgMqKbpzIhK9lOarHe/8+nTwXcNaWK7Nkslgq47RKXHtTpkSw8anybkY/Ntuyh77
7Zk6GvrQrmciv2Zf6ey/TKm0PGWO3SomgaA2grKHSsq/T/DXnoon8/UE38zyqaid1C021vIcgKQC
0eSN0ZJkO//3af5OIHEeYfx2VddCF+X72tiqp1xxq3y9pC8He7khhLXQfz3ABBL3qSyDB7o2kga7
yR5Z3Ob1N+b/n26UsxuGbjOa7Hx/zkCv2Dvogp+85XosRAkvFlTIh0/ACL9srPpPj+zrib6N6H5j
242nXag3jaDaoakL+96hl20smA2y/+DpjLkwl9hQFxQTSeZRoNsO0vv6l1X39x4vg/7lnmVMvsye
erc2a6dqvCVUbeU8fXPoAOtYKNOBMHxxpr884r8Ctz/Oxl7/59nc4lg35x2P+BSaAyHo3k/BkHYc
NrWkSwJn36NYSQd+9YBwL7qkROtB+ktuQHP+imu5CkNzNd0VO4he859XYVU4IEfVobMrsWbpJozx
fwLjGJN4i8eKeek4znnq1exK8Uu+PS7VFjbwEkNhbdXuoVB6OwhWveOuV2Q1QJWLvdjtjcij/+AU
bsm1Vd0UeGHaq+t4lbRpP56XW7qVvMH5AJ5DA6QeF+G+Wa23VVii/5QaDyYsimaBTDiFluODjX+y
QUw+UUA1WdqsatpRihdoOEGrNoHlJKtKoAHFLlS8dbQ+KS+XwyTVQEZfIKc0IgOjrcRvMS1/7RZw
UXxveQ826SjdCmoFBZn1W1Edwvw00GqQCS5gXTXChC0uVROop5W+VjoZBfnifJhrtdnF2x4lDumk
EgPTjM3Ly9E4hkhT5dXKU8E+mnsk2QGO7MRVHZnF3t8Wsb+lQAdXhI6e+2ZiHE9RYtyV5fhQWBNk
B3cl9vpBPXWz+Nkkht1jpYvzx9Z0gkZ1QgWupT2CVPt0c284MwV5m6IxultCv3zX3tW6jktoTXPL
Cty0Ddzdedx6h36qwYfobYctZ7UgPiyTbK64ZyjvK99KtcjRwOIAlyO6X++LaO2RJSV5kaM8DjV2
aG2jw9YY5SV0HQZ8iYSUmFYSNd1jngxsVQuV+BKxu+SwD5zBdGabgGqTn292oYGvt2mQ6kGm+oQ9
3trTY04NRH3bx0bnvLXCMh5tMsQr2/m/F5YmYd33TcAwXKqUOvqG6I//OaVPltMeDptkPdNOKeJw
A1d/3pTRnuIGyljF+sWjflK5YUlCJIm2xS+nt37Yu52vp/8WB1bb88E6bFJvSUa0X6JVpU12r/qg
+dg8FQJWTj+aKGGp+cnz7jnL/GJadNrX8mP9lM2dIWrd8IYE5aSFprBYtICRsmX7UL0Ism/Tc4fV
A44hEgTF4jjYPbjP7XTXsRq/Gm9/sw1/hTxiGkyd7Q7/yEOG+M9xtOPYc0526S3NsfpSDvT3wyeU
RJE+138RT/lpC/hyIuebJTxioKrLLveW4HcX9kIPL7/Y2r9jc27FRt1dnD1HY178eSutV5dFolbU
jnvmR0WzaP1wfDgkvrLKHmzC8vFurj8Yqo+aHSBHkACf8C9Vz7u3up9MdaE96bX3u8X244A//e/p
+tNGayN+htgwUleu+c0AXw6Je0y3rbtE0osAuxriM9Hy8ltE+ZO7yxD87zzfnubai42zcdh4M9NC
NNz+0OrDMsloo87VfLIuXowtEj8u+nO5Hp4Vyhd61kv3wbqamQak7JtqvlOxqwW8vVvb8/89CJo8
gO9r9svVXQWxv2y9tlMmxdY6uzC6lgP7xR5swwMFVbDJi+zN+m06/LREkXBktyfr7KrXjPmXszla
rlW7k+MsKwpFxnA9VebSs7sJlYhSwfMmlE6AY1dbHTs8jWGBFj0mg9JR1rGm67kOXEil4L++aygu
/jISfyWtmKpfr03+/uXa7N1hlyjOwVlmNGte0DlMZid/RZV1sv0lAPsbHfDtVN9Wxe5kblNll7pL
Z1E9InfVq8mP4nagTOZFJnjwqvuJilr0m271T1Me1XBdsy30zc3vkZfhlto+j5nyOHu9th/PvG6K
krfz9O+hNH8cSoNyENEUwYD+bSgVCxW+SkmdmWqpfoKAZetBSmG+GZWFy1XmKDMRI2l14DX1oFYR
O9nQ5AXJi1bsA8QJx7sESncKWrmeRnZy9BWrt2nBKxjZsqoWrckjMl5c8q6yWxq5lQc79xJeLut3
RTkCx7OqIHYBsBnaIHbWEwUGkyLIysi1B9X+5d93q/+07blf7vbb03RqTUmUkwuZJJtbY8fbMN+E
m3U9OsaI0GloBF5gjimOg3KfADRjn1fAyF3cDU+7Vu/UZD24XOLoYraBk7XRrgDnWVIi3pFOyccq
zdf/vmDtx1X45YLlhr7M9Dzx2rxZr50lDaoDj8okJFsRyqL+ahUHZs9EVfmXM/6Vk5YJ75BPs9kD
KJV8O+PWtTWnbBp3+Uj7J+p72Wzd9+bx2KbVvEZX3jF8pFeNp9+qND/F83+cWGKBL7dqa+VZj7dH
bhVhsNNwE3hRGbzyeFjfaAL4u04B+mtO4zlNT8dxM953ZCAgrgE5Mt/SoJsiFDiF+AREcooQDQI5
0EA2aMik/r6bUDpWgtUZGb8G2yQARWZeZw0xP6Bef6F0flvC7g/OAUvYxSswbKmKfVtbapLqZbIp
7WUYjsPn8aQzmeRhZ7IJUGEvfVJzy06/PwcltOSHP51PP7rzKAqeIkpi/BSB9d6s1wsWqR+8VMHL
IAh6s5B6Bf8+pEHv4ZdH/8Nk++N6v60OIkzNa9vCXu7D/RNA5nzq1qGxMkbnafxU90nM4Ykt4sW/
T+vK7v1tX3N1k0yuRSZHN41vYbRTO81+r3PaIfJ3nfFzZ7JENW/See6M0Y0Kw/DxscPoGeEEYa7+
JPGvA9eNViuG6enuKQDwHw1eBougt2C0eoMo6nZ9fxRJYj0IFuTvZrPhL0mOn1bmH1f9zSfZXJpc
UYs97JcBxfO+Nzzfayv4a5KlMkgpcFKlIgZPjsG/R+unDenreb/vy+m6LNOjUdkzZTfxrLmS74Oj
Mdu7H9lODxTC8FLv1Nark3eNhKwsAdZ+M8uc56PCeglT4xe/9KeHR6qNlADGwjK/X05VnLXzWvxS
e6z0tI4yh/G4Y/b+fdM/2CSUAxEgUtE280hF/mkaEFh017pWe0tvUk0oob5rH7X6i6n96UaYhBZH
B49EReHPc2ytbbUFLEvg2EsPPQt5r3ZAcy/cmOVv7stP60z8Ko2ahWqo1xzLF0unbpRqvc0zdVZn
iy05QLWAUiqJCMByOwdaS44nf7MBzhJ7qYfB0T4E+Rpeg/q3Bf9DesXF6VctzbJNimPfDJRrJYnW
2nD3XM53Db0sBhgcLRvuc2egkLMk42k1RnQ+t53sjPpyUXYuajKymt/G/ofYA902W7ephKqqhZP/
5+C3pmO6202bzNvOdlnOIamJfZNGyE+LMnjK5pr5Sc89+NaocKNqpZIjWCYbxGzzu/I9T8a7N3Dh
eN3HfWDP40ntouP27yn4d/xlezjDpmQa5Zl9s41W7tixaVhQ4UOmcFitEcemAND+v8eTju3ZrCXT
JrEAjuLPgTgVa2OzPTuHuazu9OW8G7iwhFio0R3C/T7IkGjeTP59Z/rfq0vOSchn28Dx3Os29mU6
tmph2opin5YUwQ6nABtG86WL+0OBxiexGfeyl2x4fKRUtPPNhXfwNw+XB3VU91HCphWmftXn5nj7
8f9zWVIk1k2kQrm6P4din3rN/tAW1dzdhXGBEgpRJ2DTeTUhQXDAhbxr3MjZ9y/giLcZeO6gBVev
h0o7tuDs0MONNm7zj83Bb7Owhb9BX5NQ/8VqmPLc/9y8GDwPrAumDzXV72s5K4xc2SRlNa8Pmb+2
hpdkH4CRV8qlh8vo7wYes/JFIzKZeE6nXRleWFEqQrOBditQJNtPN4+DmsLyO01lamA+bp5tt/9U
LugSqp6tJkheT6fooHy6Q8cMC8238371SxSAKf3xNlyZ2wAyNfObhTV3rtVUtVHNs7Nvm74zPC3s
j/rob6cl0ipl2FBWmazjToUWpBrVL5vLsFpzY3vEHB/Sx+1T+p4dAukcAGbRdpxdUJWT+kWj/2x5
fnHqoF2ecOSsaDNt5lbScfd0WR/BLB4DM9AOYwWqVSRozaBCrPou1/ys6sRzWs7ZUJvJEep41Y/b
IIFiG0XHS7hD1c/DKoagbRQIQRmrYfXqPtl7v8kDwCsJ3QJtl4SWq3byc4SG5WkbmktI9i6BOtp+
aH07mRg0Atzb4G5C8xjEC2MJjRxUwNgSGB/r8NTVqFukg2Z1n0xT+CBU3xrU7wjR9ppoOzWAnBwC
42X/oPvxAttIoXMI2PeRyuE4prj0BJHr/NwvTsF9Pdof/XITHQGIl742TZ/3ZadNKPtEwGTyLKyP
YZp1rfu2iRR9eKwC8BduFmiXgen6BuSIxVgvJ4l+5wCTgAyqXtSHQbnIz/22u0N7pvllYmuq+8Oc
cDHLJtPBch3v6rB/sQtVkhW1aZ7z+amjvV14XtqjuQma6BickV2sOqUo4vbPD3R+uN3nsz1MA+lM
gJipI6LfUBmMkhQ8P4030PZN1oHtUDk9hUgjh+cVewsPn8d3BGCb4ao3OvkMcsjKuYIB7uw7G7e/
vXfNie7rvjcQpUk6fEkUzzdRrQXKHgwsXEGdtuN1dDD5pC9DZ0lL2KuXUwgw15R5tTR0CDi5nFW9
Dp1+sUo61T3TDyzskwvlCWpnMIiWvZbbi+d2oAKtaCKmJJ0wTDQOfo7OoL52DxYCkcAauq8akw1Y
NFDqbAUGuwmudHYDUvzVhsYACvKjtm/1KFKYWxwwbm0l3UpgtlP/QBg8hYvoAx5hcAEssjbwIGPI
QJsudboU9UCFe+9TWrm2CrhvQd9v3unRD61QRCHpvXmsobcfNgNGjBQ43bAnCDCkHcR9ieMGjkAk
ZliKBGig1wZebwPj2oE7oewOxOfSUSYN6Lb1fdo3HoW1CdK7Syd9t6najtXZZnQ8oPwaVfuxUYY2
kFmbIHmsUvpdboM4TDqne6ulGeE4cIMGsU9gVyhCNYOHLZiUy9upDF16sfI3h+Ff81INE4ZC90Tt
e0/HXvtUB6SFkNXMwmSRhBeaHMf6K31dISgwgGLH1yRsS5IOoIwvqL1HRG4d9RLSYrmZJYsMpKBo
ieZcirCKu7AejgVmuw8AI4AdKMAeJyE6w1zWGlRusmAhaQBfFtBCuhE7wfg0z+TstICG3pM9r1dI
56B2G2YLiXmK4AiQl0oFYWI+PoxpcE06GXrcnHhmlL5KV+aWIvjQCQ8h3Su8kITFkZyg/1DBsmDQ
oeH134US0J5bEF0B6vD1SKKWE4bf3fbqPPMpFaBhJ1ts4yORxAs+leo+WWR6zCl0DY2O0yHRCqHT
aWToNJMYQ7Ad/nqmB2jJBTpGY1KOhSLl8L7NNmF9Hp/c3f0xSoDTw4sf6OMNABiWaRXWgTV1kfPe
dEHlmHd7YuIGonFk4hC4BbYtqPp9t6TGso6sp6KgocDlLxSOgMok/qvlJ68cY3Gg/XGDYFTx0ESU
f0LCHvo+MphBkugyhOgqbo3uRj/TJDbcNrtob5z8s76ZNO7nkrU9TQCeb8IMDeFLoKP8HVGeCjCz
OVqWp2UxKMdHTEIZZOCscsJkNPcwNRcGtR15UMQ9bxgoDejOZmkHKYlINzwFDXjhQ/AyJSEJgmzr
t0GFwAmcA4EJ4sQMm45j/R9pZ7qcONNE6StShNCK/gqx7xiw8R/CbttaEEgs2rj6eRJ9PW837TAR
M0G7bWNAqqrcKivznC6JJgNME4EwAa7C+1VQSEJfGqVnO25Bwh2OD+PE8+3Kxae8W1cSC3o8Va0n
QDDbITzBbW1tAvaYtRVKjbIhs0pZz8EznwVElyIIvPqvkro1KeaRCpeZXuXeSV2cfK191HcApAM1
Q9fqKXLHsfFhb46cnLYSdIT2dINO8LYyzLj1mXV1G7qbJ50t8m16kUPNPmuUNFrbNhrmKXDmVq0P
7Bf2KFq+KltXHbMKyQDnLAUG0RVV2B69/Z7OUO4+/1DcYCSVUaAtLoPWcaz3IDShho2wmsq0reka
zrrZoC6NEnvV21CYy4SwKHKm6v6yXNAoBhu4BN5k3i6t89MJH7rzkiear1vkfF+pKQvszhVGV7DH
c1awnbAMymTHRAAS4K22rj5uWv40AiB3N956wZNBoR/utZNT36i3mrmrjlI3Xxe03gukq7pUR01W
6Mr14rkye4pA6jL2rSinMuvAWSH97DMkrnUakIujxwAKG2TJPFPlqrTsPT0LDQ6Euclnc3NYbduY
CEZLAvvV79CJtqVF2i1TcKClnw4qd2m60/vXjfJBPSutqoIzQN/46fypWWunoQwIHLQpFU4Iy9Sf
kRG8LBJSUvlnMj0kdK5+0LF1ISUIGsWlnVMVyEkU8kiubJHzBynNVcantcF9EoJgTnadnIRa0fY7
0fgKHWDhntn5UehFNweNZrb3ohUR5sW3pwXVsCqYCyN2Zc5L9NGs3Kp9nsQbdX1+U78aRFkqXsvu
ZStJltnznL6jsr19iRs9fd1Yl28gkHyZSvvYT6kZWuukP42Gd+WgWj9XvW0e9XxAeBwvu3hFOEwp
wl8QSu0jLwChaBbb1s49Sy+hIvwAzY+gADDESTZVcHyP0kmYEEH5XXo2m5l7Kl/THYtSwXkWULjF
cQmJB9sziYg+8O9+A8BbV2PbS93WWAdtUeldDe/4nEeTY6MVj4G09e0Blcbh9Ikixt3B1YHOGBjG
aoujOk0amtmO9TFMUq/E+RvOIyYywRWgMHpL4iFOCz3aVNRGy7riu5qtm8VDh+IVjfkomfp+Wp0w
eKFX9YucwgVl7zmUUOVvRiebql4O28OhnXfjsAcGADXN5BCrVri4YPL16bENOWbSbraPz37ngE2m
PJWiu4532bWv1IGZOU5LQBDCjj0LKSYtWocxDg1HBI3bru1EHs6C3+jhCzscRV+O1CxR0+y29ONo
e4Th64VWP3C3KVoGkhzObjDhYBkowQORkrt05XdMZhTcXBAOeg/zlv/uBYj7mtLDSmWLftsv/hH3
aUm5z33T2i8OFBWG2SKhKY5DaO1ie4Y9ThP/Ucr539SLJH65ZEO9dabc7f5Dxbyc88A6LKqL3cqA
EbaJAdRzPywBtOfcPduyPSpa6dXpO/FAsynCarhKMW6kdI6lz6V97lrJ4QGlvPZv9pa7shuUZ9Oj
pqm3k5M/puGsn7ZVEhwPixRt268jcxSqEPBc8naiRq3YmedO2dpzzFcmnFlE3FG6JonkWkXpKeek
vzvRAHhRWr6yp1Ase5ASux0A3W08/7q9u4TEUfXDPPfzkk5jGI8m+17pUf2pDUq6LYruuU2+Buw3
zXDZO9Guo9NF0JjT97QDTWi7hA1sRparDQNDNVNfqk00CfuQ0Y/CpeVqw0PbGp7G6tCZVe9I27SS
3veeMXZG2gROUToCCSZ+3u83/m11k4MHKhIsCg5t5vtuROdmqlWkxkq6ni1wMGzvqrfi5Rl7tW9V
4ytRyIpG5ehZVdz4Fykg5eoqUesMhhd+jJ/0pOdErYvqangxsDXeAfA+zw0wMgwXzPIQhJ8v6k/5
lykdjdzsp/6cDPKATJPXXFNhywmYUbg2hVUo9UESIceja43U3DUXMeUzU4z+c9g+TcNPZ2W8nGhd
WV++7C9nbYxIvKatI21zc/ttv7m+hR+7WTT2gaSZ7EhNUSzylWxAwMkX22ciXS1qRX4LYAYsPQG3
ShfbnhiuxRa/smlxxEj568SiBJ+iX+JGSs6rT+fJIiBa7J5Lwpn1ZabY7ulJWxFLnoe643rHtvGc
fZnQH8MHlCy0uf9uzk5UzRRuY7Nd0MrSxKGO2afi3azXdEVsWyace7WMSW62QFBJ3nGSGtivbHEc
gRS3HqX6vqk8sVlfVSXJ1WRjeV/SZWaaHjmWHy5oXGokr2lA5F9RPbfzmsnebex7zawbVPODTQkH
kdH58iBhrf2b9Gw2EDFpULKxN7ZkZ//Qa/OwV8Pz8XBaqEbHbwS9YE92rbSIKPOz21TBBcgtyEkq
4oxTCeCNAcwN+OlET/upAVR7lJ67Zk7N6TWlI+5ctHJTmZ2s6snQp3nev152i58149/8HBUPJul1
y8Qi685dIuxYpLZ5Us/mPNl343hxDGZnvxucVsQwP1/om+K+puE0qGNRKaylLkgM9R9Ts4uCkBqX
3JkXZftiLEh17pvAJ6T0aADzBJOrD4sqkv7zZf9Nh/91Vf1ufM3sFOelxviCbM7gHFBC9Ac5zluy
8G9ryTVMTaeamVw3Ody/R1Yl22irRE19uX55eX1ln0GSs7UAuIwtSeguFkqrW0pTx2f316irPW3e
Bl/zsPP19RW35HHbELkmm/BHDTjfLe6fN3Y35Zyqb4tD6ljzJti7+lwrexXocudfzUdnKP862b9m
4D5ReT0U5SE6xIZIkZ90nf2qgQoEbbNcGmH75xX9t1nR+PtidwcLZq6F0UUjZF+vKVt/eb0d2nFs
x2Zy1/bdz5LGGKe1mB3c1Qq0Ws52a5CI7IFo3c4Of1j3e5+iqVWmmDk3wpaX/WTiTl+DlmxqpQla
OnoWn93u8yZvy9H2ZjJYDQKXVf/6+KBN7MHN3Hqp/rkZTjlMm/aYBoV3fwvhNrimxmnPzdBUwfaR
6njaUV45Cr71FgF26ipMzvL19bVoj5e/fgFe4n7m7Gp59KSXuuxFT5HCt6vs225/kG3cDvaGXWvU
HU0mrcgFJOpJhvDFENYfH75HimKIf6E1u3gu2JXNQNPiFNl7+hqs3lb0FBXuw76y7yXgj7HeWVlV
uwS5naBwrD/21V2vyY68sPRsKD9jtzubsdsUGeg+PX1RrN3+6n38LITfnNAihH/cwp1d4VStirNq
Z3Bkk3rN+CnmdCiEjHxfzU/BzttynhTGfv+ElwmDxSWPW+UehLJdNbeM8IHX+Vb7LEt1WHgalu5r
1bVK22Z6oVjzSBv5dJcni0Pygd5RWhnlD7TvG5NCPxv2m/M0Vcq3/hazKAxL2zhUxvL04QDaQnG2
Nmw+GM+/ueEmZ5eqZfPNwC3dzW2RZtUR1TKWMG7TVXQeObOfV+/RBe4MdliVvt04Hm2Wqm3mrcrv
pY1xmP1/DuPO+mqak2XbMjSXV8eFpQAe1iv82T+P5Jul/2uq7o5WtmffVi5XpqoYVF/HlfbyKxpU
j7ZQYlDvTMufF7mvDdwmxaUqVS5CFm63MFoR2IXGFOpu4BgedU3easL+uZhuylGRrjnsjf4WsOs2
OFBwfabMuX1uZ23HpV9NrCmqLfk3WiHhmSMJ+fX1yFvKXP17Zc6s6dG3bMe4s6DOLm44nFkby6xd
jjgLYrEKT3Offl6xW6nrT5e5M17V6ZopFyrtl2PCBfiS8RsJPmOJsxiJm3ijL/PrwTW/XUH9v6Hd
aZRqH000yjaW4hQ0Tsbe+4tFF5uOV3oKMOnrny/4nXk0nT8ueKdh5qE65nHBBenEpZfDXeKVdy0a
jVX365Ep/s4k/XmtOz3j2DHOUhncHgc8XS4XC2p33lZf848HZTnaIwm507Zk5+y0w4GlK8XpfBB+
2O7rdPpORRF0Ie4MZBPQO0aVN4F+klmd/zyrIhk/SM69HsZbJYsj1cIuwhB86kUPtgKPFs28C6yK
q14YCfZ4SXOvNJPeooDP2fNmQtzyYC4fLNo9YohvhuUxUlRjaQ32k2Rsd4u+2vt5ur7bcfwphOad
rzrlxfmi7BxjGY/0/mF6ef5lt4oR4K0PDL327cIY1BGw7VQpbbyTQDspVD2qmLgXNAvYrhKpkCj0
ebB6Iv4Zvry9VW7vUfz5TbWWOMj/LnsnjvFuH+QZW9Hl8AUlewUPDJUebSZf80emsSG27x/R++9S
96LX3Da0y5YaqiVYfgmIfgvG+Ana7hM4YT+v2re++Y8r3QmhXSWHvDS4kj7dUmw5K7JW8+XnS9wC
839HQ6BkAedB+fOddUpKKqeKHZb+MBO2lbMLBgMpUL2dgpnxCO7s+wH9d7E74YjLNN9eL017XiRt
Xx1mtH/n7Vjp/jym7/2m8d9l7oQhutr6ab+/iBV8Gb+/gx4nFpdzo9FtE0Qc/rF+YHm/NYf/XfJ+
1xeb6WF7jJjGaHbllI7Ut1eA5PTIl/ybK73Fgb9X677S9bprHk4X0wQE+6XZOr6Zw+On8WL9atJn
/fMcfm8A/xiQ9nfsEcS2elFiBsSBF48pUFGzGfvIASgJD+ZOeyAWt1TWH+mQsNplmRmyXmJsbRfL
QekGbkQiHQGr+OS6TbxI6rJ+XwI3xWHuz+P99hZMjQYjTdUa2n1u5HrZp7RQo2owP81AIKrc/MGM
6t+u3R+XuNM0ogA1CSM85npN5pHDRYdT3z47tS7hzoxdJedy7Tf2xb35fP5oTywf/o+a/3HxO82z
gqadlzp7lWvn8nFuOfPs49Fxxq126e4aFtUtTCI9nNS130VzlpM41UWh6N/Ygj9UgWuScgat9Lcp
iQdtuOM85hhxpqvE0xRM5YPZ8p3zwKbCKYXUr0H3ozrRnZ2XX/pXmgqbik4+d9k8UapC9VuqU7xp
pa9bbRqfNvuIIs4dmFhO8H4qV3m+p07p5Xp4L5Pjm9FMx45qD64UWe0DCnSrsKU05mVKrUk5pJT4
kO5dxadWgvyb/qhr5rvQ6K95EFn7Q5wvVh7tTlv9tiV3XKqsr+6COq0eqQM80ubt7Wk+X7PCwyGJ
g5/FWJbxpyW4k7G82dDPOtmPJSVBbbIZ7BGiwUNn+42PZ4dtmRpenlMb4y6YuJhVrlo5+5I9lqEO
2kuv9LSW1EyAvGJkrWTz88Bulu2fkf1xTfHKf0zq1fKPB11shMbG61X7dXoqh413c1yCR8AR5CNP
9WiId7LMuckuVkyGqL804Px0D58/j+cbf/HXFN7JyI4WREOhInMZvl0BvINI9EXnuGD2SBgfjeNO
IK6ptivPimwh3w7PsJ4/MN2PPv7OrKTh1tQrh4/XvoJOk/3Ug3DyG7P81zTdefJkb2XHsuLzlZf9
mDpEAa/+eSEeXOE+msvS9KxdTRNIOX2QXhc0X1GHfvh/SBX9OY777USU0XYRbVnuwzLt5MNkGcMC
8PNAbiHGnYbYjt7g4KJBO1tDu9OQYm/t87w4bed7yjcuAIcV6x0t2M7FZVDHq2c9PMb4xtrYTtPS
G+BQkKZo3AmxnZ4vp0gNrXmhbsxd0gEGm6N8AGbjsBVcRufte6TgyQ8fp3IUUxK8NUfNw1zZUYNl
9Cp9JwwCP0/CN2ol3cH4IJAXaQS6u6OyYeS7fRnb88zqBJvgMqxAerc65sZ3NqCB/3wxxvivuaUf
gwwJTX0NzvLvDGGeXgKzomh5ruXqi5LD13jA3UnBEcekoVX2jcP6iPcrY8DwnJv322JOwvD1olP8
W4zkRC7fHjoR9TSNxiQs2EZfTutc844B/BoUPVSX9ZWjcJMq/Eo1W5YzMQ+Ze41GR2NuAZvkB0e4
CeLFYbsqbNBXlIkW7byGCf8I9ZMHP+w7yUsewLbZIcDhHN0Lm89hrEyuGmwbuzOQBCPFoRUZn13q
wGduqWCrKJksp0Zz4EdVqxF9nVSIW3nBoRjZkCftQE4JONjJfVnm8rBrxzTyW7nZy341Cquvp2eq
gzkyDmbZcaUGi9214epNbV0Cmnot3kMt6/rHo+ecqD/gmNsEWUgL39NNRbO5kvV2GQO/+NU8u0Cn
+L4LVnvQlvYaZdLFyjz/Mi69oqy+TumxtbfB99x7cbPpRo3NfruKk/cgWl8c8otNalTVqm+azWl0
VunNAajXCuaK/6GYoEqHUHDi//1zc6JW7dN+dSEiKBqg9uabnf8rjjSK8lcHP3Dza7IwHhY+fGN5
BFHFoQ0DWC1OSv/2aHTGcPZ5Ar9nX7UtoJQOi0NjvMseWNDvRJR41jZ1uk5JVt9phKVmh8I6OILe
0yfUOhu/QudBLua7gdBUygaS/T5RwZ3haV7jXbWjPW8eFm9aOWdjp1Ainj7CoeHQ+ht140gZGADq
ZahduN+TmFpSneOmyj5hzwOYJo4YB0/rqvXCroHfpgb5vNID/msCHg7QYGD1vi6nJPjYo7+/U0Li
CZz4u6T+2BUuYnf0DDj27Jl0wYJQXHDkZs/dzXNBadmG6oaXzWQyWU0mz5Z79CYA5M0Lsq2Vu9o8
kwqaU8Aq+6He/Asm+Lfe/IM2up3sXxx3uB4m7vj1xfbmen/98TSYgMM1it3nydfT+kEC6Rur15QG
Zo1jGNVklf+WpOqql6RSfXL45/6FaopiRz3KpFD6V22+pwDjclAemL5vgCWaTYysNKSxY2qqslR/
hGNVkByLyNqqy2Ed/zHRy6XfXr4yZFaivwDQeDTr9t/fp11G3R5t3dGmbLUnq68X1mvde3qaTObA
6cUUNz8wy9+4pb/u7U7kq+qc2uoewKq4hNRPyYEaoSruPC37gMu4KtU7u2Pc2hrzg3ptNYpiYFrD
jCKXYE8hik8BszM8+dGDu/p2jcBGBQPREpCvOyU55XR0VUG8nR/ChRZ+oe3nrJdQnRF8ofOX8IFI
cOJ+ryzAPxIPgMRK7lnDxPy9QtHxUEb69aiCuPhSANykOC5YHxbx+mEkgIZNhxJ8PyZDUkoQ77jV
+ui+6mH7TAWM5OB9at6KFvVg9JM43mI/pkrce7/2p2Oob1v2L6BggMb9SnUKeEBv8V7TvtraDo7g
9E2rzyPlr/l70kqAevOScJB24l+vU+WX1GMbW04zyk5ACh7KvdlF9xQX5ItkUqwpd15uB1NnuIyn
SqMFlupwyp8OWzdT+2j46UNxcyBawWVqDqaGbDreA8pu6OFzl7tB0lruVp8BaNed7ug8og6IosbK
fc6TSaPwNhTsWi+bimgbQid90HR3WTcZteN4sN+3TmugaTUXVc9bEQRylOVWHSodV4c2MBM7jnfj
gYDcFVprtfN6X8VwXkZtCi0PLUdxv+AQcvWiNTcWO1oWQGrVfHfuFJQ2YdqpLl0Zo5NrD7bu9iIX
nk2sjmO5k/3Mejm8GS+HdkhaQ/XAqj3nVP36obefHSzun7AaH990ralA+E5W6eAJoNQv6qY2c4ez
55+1p/lPpkBgQ1VwKJAcsFbUu5DbdNKDoR/t6sapMXZcajiW/uvy3Hrl4I4jqPfdAFXZUbDcP8/1
51tZOnUrlGT2KA8TgEWKuZIWphhB4VAnExKHaYN+bMyw8eFTVAbnDN1j7cxxfzUo73W1I4Dh3Qnl
5fQV045FH4lx7NoUJ4M2tqLLhHllh+dP54SM9JIfnzP3COEUTE+dj5+HT9TxjeKAdUf/Kw34TMU9
1MxeLbMqDy6NGSBENG8I4WQ1ENLscCJ03umNWgQSSlo6DnBRh0BDWoNgtuMv4WQ3uYxy8L7p3Fqe
Fye4pcHp7gHfMSTNAZkCMCLtbeQVYHz4FN7CvpqB25x2AIccC0frfhxNE5jygGYHCiSYwsT6BC3w
WKgfc3fLK6jqFl69IQq2gp9UdZH615SPQYs0HJ5ausJzGd7ore2OkMFCrDBMYIGguSiCiD1eJk7r
0j93j2PiMBjCs4Gttyya+pyWHbrFSuitT1BbN79sihzDHj8NTDROfgohzo43Pt+FdHb7Jc8LDXY+
0tp8rUOYNIVaW56Tn6INgE3/e69QrMKv+Sbvlc+RvwjzZv1dfm8O5D3yV2HllL/KFW/3MvB5tVB2
G7RUNKFwaw6aA/ld3gGMzkbeId/BJ7j9/PuqPu9v0i4UzFLgOXmJycfc7khecWGs8n6fa9efWr8a
mnHY6uU5i2vlLCoUu9BNdogqALMcW6fTlCQz9YuR26Dy+GSsYUEa+RMhmklHReFtGctVeAQIO/qg
1bb9RdiDdRd+2Ky7TYYhokJpRN4vn8NBML0ORRJCuMT9xRbogqm/wGRToOkvLvC801uEWJ1gTNjz
Prlf9S0HpE3WmsZR8lka/Of+Yj/h7XN4FXL3pLnKVJmGk2gp/3P5ye/v9U/1b8o0WnItXrlDfMPJ
dh7M/NtPauXCpktjKs/Ka+UB4Gs4OSDp6UgezvQ0CpY+mjEWztJaLYRs3YB7p2bcEabW+qeaYUc6
AeQBHv/tIRxRzkw47qyODaropetP4XMdRW310tpZ3eMT5/gqjFf+1JmxMdBgzhYi7tPnoezpT0mv
gKlKgSDLpw1gbJyHybt8IARb9JvZfdM7da6gowuVpOgmE8RSi8YyvfJL2DPau0HwkkJMFY9TmKuE
ExY22XY8zjtXz76przDIXpAju1Ot9J7ei1iwqAmedzSNptADjxtD2ssgYxehdabWQPpgRC33YPeD
4clbUNRxjhUQdhZhZw37Z9ifrT6cLUNhXgZTC31XJsdxOYxoOoqm9MXDXojm3jgMoSYH4R+SpyFc
E3x2aCPOMNh6Ig0Jg5MVVgc5fUiQIAhrCWxc9OLBkORPIsYD4Rz8JUJXYgoZCQ+te6DVDe5cDNmB
xISwEwlhp4horVvSXQiFMsxIsrqy5DDX4lb5Bj0ns5q0i3kxlyWG12QQ8CJ5YYTKiNXz5/uxjCqa
QiU99efJ2J+LhQPQRbqqoil/pE8B2yczUz/EDtZ81btuML3RTxOu+ChrA8EQlhTTEwonbiOCPeQM
ZcsJKpXoRr1+hffrxgnVzZhGbAVyKJTPssp+b48cJ2u5QRAOEAbRbxCG5zKqlDnYT2C5xnaaHbEj
YS/+EDtV26iwd57vBo1hOIhZclafJZKF38H7LMrb6B1fIQCHgXh64ENEYIqFDkKxGEMIdfpyvLuf
yP/1B4qZM9a0FYmFlq8MZmQ2pfyvrsRtiOPQe7Vtz7pirRI+Rplu58qUdkWKZVnucAIt9uTS1wHs
QoyZ4z2+o/RMrSV0EqK5NyPCbN3WjrU+YU9EBUSe5Y0FjAv6TQ/q27XWcssyE7X7SjsiY+LqsAxI
RjgXrvViBgs7Xt/unVJQA0QI6xGKL5QvEcft3DhhP0RuxAaI1otknodR15n5T9sJEZIzi8d0rw7j
Ma0eGAPsZ1+0R8bjPAMhTYsrSwbJs9WuFrK8514BM2nSOXVpGsYu2HBdyceKaNeavp+IYhyRPWXi
D8T6ignfwTY8TaFjFp6vBE5y+RLhlY++PpkeRBz8BM2T/FnrNl9ptA1pBtzh5Gv/Iutk49RFqVlz
ysfRavp1IG7FS88SvmQyZdlgaxr4EHyh4x40SgIAPchv7F4SBdhtdSMRQf0w20cvH2yn5gBEWjhO
YZfd2HBml6Pjujb6tQM2cOfiuGWlt9DHwrVL+YN8Xv05F+4iH+7HolGySGY7GQWT7ZQWFwwO9CDB
9DwWY3ToaCujXfv0HDJ0/4wxFKsojlKZiqKIekggUKuCj4u/jLbzOg4Sg0CnLKpXTuE7hKBPzIt8
yQTWUytxk7xafAWv5yGrJOt07EnD5IFnrTYgF+FUllDe5nz4sJCm4wLyJZFdG8mzifSDGT216IeE
UQE2Y2/AqCPjTG52V8dkCQeK8EwBmYnVEesp8y3WI38SJ2mzbNnCaAP6j2SJEjcw4liiHa2cNJO4
yiIfxphy0ecjZkomcocN2Y8vQxhJ20HIyGpqtO1cwgYyubPTRgHVWMZovdYyIxHjAYBzVN2faN0j
Bgv2ytrsWjeRExo6sV8ihs3bu1CNiT/UUDdZX1QTr48+2gSGNXu52AWECtsgDxkA8R70wLgDhhtN
ZT3lzSJ0Os+I47AhgIEXfODMlXk0MYVKa1YLHqdfUdQqZuUifjc8MboQeDGvuLChD/d7SPqRhIaz
kNmrP0wkyp+L54mm+DwOX7KuaPxlmCK5IXxdwtiFQeiaXTjkvSazo+DnADqHtS6a+LNj3x6c+RLS
YeGaIUHbE1rivJs9NZ8v3TOnOMMTFMPyR6i5RzZNvTSdQvol4xCHqd/GxM7qyfDKhYVwyyhvTpEx
hF1181udfEC7hVXv0hN30xiKK0o7ElQfx/L4/Z0AGuojlhgYVLp4sDR9mymspae8uA2GCYd8eHOx
aQe255lBkGIO7MER7mEZGd/7B5CR8rnOaKRyIp8bsIefmH4ISIS3j2m3lnKr8rX9gOyPtkrC+GQl
pkJdycrlM9kGiKUl3l3mdPYHeG5auqcSNUtoiO/BqIgkXHAldSxex8P5LJ9JXCxBAeElHoqg5ElA
OgV1HhTBQe09ZE8gWiSeRkyUyBFdw13vFpUySXKJxk1rQhydRDYyMyIcWBM43mRKb3RwWLGsC9PV
WIaB5x5qG9m/yEzKHkYMjYiVsCpHk2zk6lA9n0c202YTzJze5QNF3vC18Kuwbhny04DcR4dZsbZp
spQSBeQ3bcbQBlNZYxEzHcJ6qNrhoM7nwMtDWaQNwUOcKjOStf5T/KL0td4BXqOYYFKFbjiExi8g
wFSH8hvQtXAnAx0Bc/H49kIv6aTjY2cHEMz1OY97FZRd3LosXkKnu8Sm/3s7H6BArnq+EbdlsCRr
EGNzKa+YCiU0RCJduLAHdHT14WKFqxX+ZS5N3/1MHvHYpvu0dwPNRvph1EYb5E6L6e/7FT4m4dvW
4JSWD5fvQF13i2kxDQiRZdg6F5SeWBmhLpCAGzPM0Vmqaq+DxqAmxt71z3AnXflNiPTk/5ra+joQ
IknOBV7lefkL6Ou86sT/zqs881vfZEGEA13CT3lWKPkyoY4fC5H974c8e34RYa9fUQe38mz9E5xi
LWeVtkVrM0gJ668bQeGNRD3FTNRfElFAdoNmC1E9SnPTcDEtxUxW3oTvoYXxSugp49f4WXg46Qls
C1+gAxN7/CzPGqi+6Bro+T2HD/S7jYXwdYqnrM2FyJa86vdDnq1fKybD4n0X3inEnPJQN/JOMamX
oQU1tattmn3SqiLjIqEip/I6kfj6ey23ojGiG+m7AgMrO3fo3Zt98dqyn5c9PK4FcjT8jDxqxy1v
lUcdEvN2mhNufxRNyNkdbPkT1G6XApWXCFMMlBj+rKuu8icxIRKiEHmi3ikb/6wrxq/s0c2NCZEA
ttZxcaXi5sQY1jov+p91q08xD3v8ZW2W5LP3mCdxvhLpyKjPXb8tYxaDK88oEzrdIbcX0ZKYQ2mn
7wT2xCJiC2RWxC/L3DCwLkU9Q3w0TeMDHDNkZxJlXjEpOTcigxH6MpZtfuYvDBLyP3ChoeyUIUmk
/DsIOno63sEflGwdTrQSGx2oL/pXFls2DjJVzb7VF2mSDVbt5eQWZAMmur3vax5AumOArNgp+dMT
FJJgdA9g0xShk4cwzIvvUrqi3uK5zLURuPK6oKd04dgI1tnG/5TZEPGufoV9HR8oClWrXABnffBm
tq2RzIIYLkC/uvRd94RPAhTo8us6OPGHBJI2rg4FGyinKPy+A7I53OuYqGCwm/IFiVfCRkeMT/1/
PN57ly+xsft+jJ0Vz2R0ztztuX+G31OucoY5Uelmo5L+bdZl4oBjhybbDAjj6Jk4ZXmLPORt8kXa
tORorU9LJVZDtFqGJnMGqWgr65QL0UjUi9PK9jMd7vyW4Rx5hleIfteqUTsPkeRaQeqNL+MEuA8P
3w8w0nUwwHdoh+npF1Mjl5QLN7rKKwxrPMSPjApYBhqDYALTCe+ny3agg5BFZGFSG8mzNiXH8gr5
/NoGysfIvZ963KfYCNFQkcTaO/3+n1NRtLPWZWFPFcZeOFR9oI5QOsJ3jhsZbW1FZQGTkdx/3NaG
vie5oGjMLka9uQKxy7WdboCHNdBe9IEMqZY3Kpl0QC4QFJkJm8BADFhjUS5ObedVWdfPnojr8qHV
x8qlbcuzbuZA7k/eUJtsGFMRlwIucT5NHtsPUbN6oyGxj1hRUI7QotoUylZAvmTwZlvQjGu7fvOk
Nx8g66usgJxFL0Too4mEOCLlZ7Qk6Bk4Hnr/Qzd7yQfaMocpimmsjZ5oliBD/TWvdfAs/0tbLXE0
BVBIghg+GqzY/YNCQhQiBknCjyOHC2IH6ghX/iLmqE4gkJegAJuAPKRlUOz2uRMSkZ8YDpMktkJG
R+aClKmkGHZ9wO3lg45jYDB8ZkY2Z+zWS7fmyb0usg7283+TJ9/FSaVwJqIYUFjChUxAAfcoSyUT
IksiV0XI2XUGVxIWItVyXcmY7LAp4iAcPqAOePbInRhHSd8cXwpEWe/CeRLC5X37uRbxepZFTc8E
kdlIFFh08Ti6DoDKxerJgOs1KheMs1VtMP9zm7I67DEmkXuUu8ZOcRtY3i6N0LxPCrsJcDRChWyk
eRfQojV3JYbFXOvEqhbcubK0UK90rI7BjjMAzyOg2b7FqfghoevVTSUbJwG7ic6JwEkwK8rIT0Rz
Ih1Bb/ssH3DqSqCitzVP7JfIilzEZgzy7mwEzXKIPpt4YBFSdJHwvVaKfd/qKF04h2enE/QOLcNj
ZyKyWcf7teUR2RS3gvy2ZInkr9UviWYkjtnz0Qn7BX+GFdDcmN1uNmIe5O8YY+AmDm0VMyqBnyQM
NKEn57IN7lQCKvl+Kb1wlp47W2gtJg1uGatys9NiFmUomhcCewJZalfeIkbLYqFMDM2RSweYoxiF
MbmYylRIlHbkEhpbGaJOliKcHggE5VEN6/8hP9p6yiwdyx+iQUDMGA2igfXO/TGf9csOY7Eugu4t
6cyI3KQkSrIhJLhPGqwMXvF0nJXd48wQgibxGeRKQRM4Q/Bt9gU3S5IlsiWvN+ayRU/aZh+Qp65g
X8lfZVMrr5QvcSzXzY2MeFZ5+5G/PAxokQebOaHjP3PjbU/KNilvViGr8mzdtZf7d3uWHJ/gATwE
H9rVU2FktV536iL0DGeZxr988y3Mhk2no5BgCfolTN12iyOsq99r0Eg/UyHw2AEs6RWwdnAmJiyl
MnME0zTvc3RWewni6nb+mhLQSyBf9IyL21H6BPGAy30Cf5apwH4Enz4ekjAbymaa7x3wh88XvmXv
bKmnELPB5n10eQGvdvqCJeVP/U7hHrp5Pj6RZg47p9sSgVW1c8tP2S+cusa7yrKgUAJXRTwP31Dv
ULZ81XOO7u7FyFv+ywlA9vIIk1kr+my+O5x8evvOdTzHTdwWdNe5roK2LK06TLu8ci7Ljmx0jx/R
QmS2guQCoHMZer0J4LTyfS7Sk7aolx3DmH10wdTxnwo2HtzBJ/eNeBC+9KiBBLxoJj+aff8J1APg
yRKYeIIVsI1B1wFtJ+HYrI4byMF4yTuUvcJoLU/Z3vF9C5xYnUYDqm1mLCRRY/cBb1sByNY7D5t7
97SaR2MBcgP6rH1+t0F6k+vIZCOnPC+P28QjGKSfpZ27Ca4Il739yhPbBTBY7I1YgR7kvR7cjxyo
9BEyijJuEs7yfX5JQBZDvW5vIF/nJ4GRLp6jroRqMkj5kmflBuwNq88PJBFjBskGi+yi3DGjurjj
xkbmgdug7Owm4KYQV6IA9W+oQKMdlbffbkhnLeejkzEnzod8guW7a1MuQtKKz2i2zwwig6u7epak
swwM5fpk0EwkZJae/Fz05mipPPXsyY3Ub7dRrP+bgt+7fE493UwjWFUiqpwgMebgEyFlbMCBDNPm
iCiQ/SqSJ+hpDnIg6TFQmaAiRFLBthlSFDlAuHmD0ge54ib9Q360OQ+RyYtADHK/6p/56M/tQj4e
BLY67GXulY3iKQpSzfZ0VXCawnlKr3rHNvGZM9B0PoHDUTik4X/oPYFmY27bu4lkneSkYFqd3KEy
pRZ30pha0HkW092hBWQT5FB4mWJ5XaMOU60nJlh2tOKSbtLPxlju177lbmU+5GHeBIrksGhoyB1E
3K9MOkCCsFH8TiTK7TfZZdfTWKfYgJVwvG0bIZup8FNzWIQrrK0whrEft44ax/mBvAgeHK6MARTA
NogFEoANU3Dlju28E/e33dNSEuQcG5Iudzgek/ynHL5JftRfCKtzit/sSYpTjn4VMsu3E7VJKgdv
2iBrdC9VB0o0A0yww/AIltRc0oFighkIOixGXpmJb9iRApXlbLTF+RuY8ZQhixCJuWeJJ/40mItp
rx2BOIb6sQU7tmzReT4E3ki8iQIrBAJeRLDlJSjg9ennI3J4O/8tLeGEHMRYqJpAcb7ng8ybRlYc
Y6tcwl7NAZIc9zlP5jQmnyu/69RmZQMVJutLxxhr3WKQEaFz5mJPOTLiaEjOBqtB+av633HRYeQ0
3IJffh8zmVNrvifvTWVKzAkPx2ndnLJSsslyyKhx6iQfs1870x21f/2YM42UcyxYfLvwb3LaJac5
KYyNHF/yt4hXWF35K4lZKBz7F0gnwWjkdJozL9ncm+18IFGGcHuVpLgSEl1muzGAfbolzlwFYyt9
+z+knVl3ouwWrX8RY9CI4C29fYwmMblhpKmggoCiCPz68yxz9tm1rRrlxfkyki+VGOned7VzzSmR
zCD8kdQuSLgM/kUGKAER+kf6Sg9I7kIr1Eb7IfVWUsD90CIZTIfttQLzn5+jjBemCDNKjLPL4DFr
Rh3lWUnL1GFC6Jh9k7pMLp/FpCHZKKjFboeXwJG8xp5feC/528FU4h5t1AZWqAcANMN/P2fjL0iQ
/3nMN0gQOLKtrWb2mhXPzqcQTONaYnKoCMME4MKBjtd2VIQ1AR2RKoiaBr8l/BK4Jj6xKcM22qLr
2GI0znfVScw/IFWI6KAki2qDpluWad8gnJSuq5TilMoyPK6loC4Mc7IE1TB+EltRro/SZ/6WtWe/
Xfid9AIz1h/9UkJ+iR9bIsnSl5sukfklyLn152t2pC+lY8IqeCP859HIKyRv3vn3r+UvsvFyMUi6
MqJrmbDP3ADqUoSt4t1GuaxOgU5LEgJmFN+TURdRL+FrQxk3GVE7+pBkGkKiPfcd7qR0WlKlkry2
T13pxGtE//3A39DGJSW5JkfDZEpFY2j6+jBBwq6MNi+U44hhJSNIkV5Xhjn+R1ykAueuuHD5il2c
Ykh+vPrVrz9kIaEUv8QkXZ8xmp38nxdhdpXgECHDhpg9dmd8wE6Lg72zJv/A9t3cphts36nUdsfM
3DQreY4JHZGKanZKVUj6rn1Xereg0+j0mtSJEvZeS3LTkOaoHrmMhFdUXdEmTQNhPJWFeU/G7m/A
O0QKDTi++4BiTftmavMQH7uterabB1146j6tZhPUx/DyqP4ii+1IzmP4C5GQhVvbPUNyeIb70Kng
LaVBa7vZwe0AhexJ4D8VY3gAk9B4WhYCcC5pU6nOwQyb3fO/b6v55+wWPwLzxfQAktHm4BbJDnx3
k9rquVkpkXRDC8BAkYLDPdFaP9PjL5A6VOn5iYWm886Gkq9iyuWr/Ub/f3K5WmcKekBBehjibHi8
ogSUT9VHz5dHAqA8Oj7kXh0lbDVTCnY+JJSY0QFmc8DDaqT9JAm7rOVrAYN6DN/TXA8xOGOUY8Is
0Ni+h6upFp7RjuycZgr6PQisNxHYNANEDa/yaJp5mK7gMEOs8sEOS9BPglSwPmFUnohDEKpeWTBU
OZfa1cTxPmMoYq6tBimHkGpiYJvvqzPA7G4x7Ynk2tSHpSNSs8soL/AXiPuO2JTDjp1XsANhkUIq
U867iSiPXDUkqUTIyabhdf9y0jUHlWrPfy43wfNIzQZHwG2QhgsVKG4ADKpUGZJfUpyirHz9KrUH
eVXKq6QWUfJ6lKC5gf2h4os5kA8uYtx/SOTUcTFWJ1WllRQtOHfKonJC17fjquUn0t9pYVDmvajB
Y0DiYL+uglze5/pI4kB7MyhwDqYd9tPgQe4n+4k4KPFLWtiMEkxNeVVBFvNj8T0T+i9dqA47bigP
eKh+mlRExDvqJMm6x/5YHAmMJCgnv+MnA86X7mWoc6LJr1Mkj6FgJ+ekUCfmRGnQiIO9sL3VIHkA
NkTClbG7914ZghKShg9xK6YtBS2EVDS/kA/CTjEB156N/Dzzq+Xe68EiWc33nAdJFT4L74Wdk0hT
I+4XzwKZ8ki2Ah3daxJBXgAKgQ/loaJZbc92oTJRSBxs0muTaFa+7nixfM8+Bp5iDq0v+c68/kte
fSAH6PvpC6HrdBPuSaroEL+KA9NDCZUyVmh5XaWt3x9dnrdROURuG4JqzJc5ujAiy/5RPY2LO5IY
iyU/fyDOSbpCpiIGeCrH34XY50OkTAg9OXsANENlcojq1/ZRwlH5d4HtVgI5vRbdZV4mUfhPGiVm
/CdV7D3Co8uLf853x82BzTVKvuUP5dGJ2ZdPY2gMFRxBMZarvDfTpql/8QL/Y61uPH/VHdK4yKrt
UwlRaB1gcBaVb5Dg7dyvZ0ifAtNpgrMvbBvCB90JIRaETzUjzFs3ZBbgcbWqnOl0vS6BfJTQjcFh
wQzBgI8rpBgwMahnf882VSB92roPLy/orVy8DiCuAImhlmW+1evDm5s5DwzxOLzzA9PK1KShC0dB
PqU0XLob5wkSk7P3qrlM9oI6h8G09P5tvX8Irf5n9EusN7P74P/hYfpjenl/0Rr9YFbNSmVlxE/g
vair7q/2g6rkjKh2rEW5ZwJNi0MjKImUxfwN5lcIK7At4mJZc9ZclroGz7jY/TbsTwsQHqcgo/1S
YN3AFY3F3h7C6tcukC7OpXAPeGB1esDmiLWy/N2LmERuHTTQ8K1jYAFH8OaSJmxwGBnc6IjM+tWj
iYmWc0LOZg3vEGcFCS5oS91Pw/jaghEb8NOPxLaMpLUiMVuKCW4DbVR/y++u7QFqpRBQhxc4Gdfi
TQah9g233rtCi0OnwtjAyBt/qoEeSOOBwiT+Bp/bBiq/lB8Ww2qyv9qwBrPy824aBT15oY6bGoTy
KQ5LuX4nETeDZa7UPKkqEkxIxNP3Fajk5SZeRhJvistkMGskzlFu5M/XgeqlL/Lyw5gN91Ehk0WJ
gs3Jnwf/XhvWX4L4/1ka8vvfBzWOh16jaoeGuFIM7OkKfTrzIATBV056I/GBBrADg+DeeBFfoL8e
0d2TZoEEv9I/FW8nldvtrz6FbnFkSZjzgKT2LLfKxJQTSGOLhVJabHCLvTtfyzISOIolapkHu0aO
GJcxH3KvOKHjnQvWrxOb/9oMN3NV+j5tmkQjlLlgP7EOkhGeuFDI/VnziCjIcpSEXWCPGzC7EsNI
VHPCYincpSOxjGwkuVcCe5RoB3kicHZgwRAGmMutk4yTJLSKtpBMA9jhC9DLAqwbmSa/kz+S8Agj
LgfZkgDLqfxkrpKQZkOdU+pRPLBJqmr6zdz1a5s9HdKjuxBoyDqUFS+rXP5NsXy+gT9WfO6FUOlC
DkhvgQzQJNLdULguJmSaZJ+yaokTv1niBdkp3SJw3aSUPNBQeZY0QAKAmshBEowukpDqJ46m/H8N
m5B/9nRCJzMwwIDLHi1BACZYEQlsiF6uQZK0uCX8kQ6UatCVV56k+/njmbuRGbq9z0F4GMoOQu8j
LFayGSVTHIQnuLIbfqYGxrfO0pHP8r2gqH4Ytvj/QVjQjWz4OxP6KXHu+yt7of5Cewb/DATwF1+l
GPd1dXX4L4LWYHA309TUP7gbbgzsTSpclXp3LCooc8UqIjnwxCPlQ9ZGO6pJO3NWUTyV2gTr5Ls3
0oI+n3EoqUgcxsDn+66kK4I9l2hT8/akKj3kKCRGhVfZpbXtoZbBCgB5FXbP4tfl8ntX62WOsneT
B02/QXjRea6bR5NbJ3tPfvpTbGhGP60TgXG0cNPwx1KFTgPJ2qTsJHuOAUci/H+bGa33l6kJ7AxU
pmbfYMbpVtimKarBpW7LZiX3Qso7LQZwDyUeu6FlJ0gwQ+A9TzNn+4yoNvTr/k86UUHDPqKOsyVI
3/sShBOAA8QqgR6CzOZ2EcATQv/EstIOFYRyKiH79edijmDGww9cgmRF27X9/Ens2S7ZtThjz6Xy
Yi1kf4iXEDtv/V8/InuIgHg+eNNC862mECNGTQc7I3HztVm1+gF/sGPoJtlEk/CNX8OdqwnHjJsw
KZMk0UERD5B/ihnh+zGQVlLMlP6YfO78C0ZR7n57Jyu2Zc74T5OHgpPWh3eJoZ3/NfJNeTb29p6b
z20Vq0W+RhRm4VGUKFvLTy7U4zBC+++Mp0H9Ywa+nekJgYqk4Makjpv6TCrjskfXMg8/ElChGIYd
t5kUZSUVBHWe4GotVl5H20zKYiZsQWzqES1DE7Fo3TsPk1exPpIqbYfNSOzXHkjrJtp7Umyo8JB3
Vp/xl1IQq++/N+Am586VMi/j/CheDvY/LvCnUijf/QQeP+YYZYi5HdpIfGJ9KQZRmSS33U36T8St
/gDksaAyYwraKNB+VNfcUjKkGp8XB1A0hPsJC21SrZOh8hQT7Eiik1//L5nrYNqMTL8jfZNFWfEX
UlKSGwBoirRMErpGoieCI1A5VzkageOlQF4AcvI+LD7MHmkLccs1ZbkuHllEdH+QXsmo1+z5mWDD
ZFFtfKlgSElGInTb36oE7waph+RSYg9bvv77bhtyM/+12vT/XW1HPT/tky03G+g/ty8jtjkhUjTG
3+ISCe2e2bK4EZJYCpRbnFY63AIcCJJh/i0ol5Zw4N/n9BPi/uukbkbxt8gamlqPOIcCFM8yoyAo
EwlYmiihU6NExnxAaUO8/Jmnfi0TsjoEhdx8Hr5FUEkKgxKeyne6rBxiI6l3EBdEG2JihRRJVhOr
xN+Tjgs6ANPw9WOSyP/ZM4imeRm2viJa3rF3BLchr5NoKsGdS/B6rSFIcQpMimTbggwTtEnUxz8j
UEKVUV+Zfh7pZN+ykHp42BirR6WAzyK8AvwpMogXvibrkmSbfGCycPC8BcVrWXHKk9SUE4yZ+ik/
l9UK2C+0nizAf/IhoJo9GbTFqpNguBh23+J4USLBr8g2llI2r5L4Qb6RyAI/7olfkYTzp4gm/pe+
44uMZ2TrFisnvga5p9d44HLnrkmmZJUFL7v23ciZJbmWjlsVGcho0AKyfYb3YcCXQFiDCkVCVokU
xaMzjbO+s2aulbh/rZmbNFLXEkMpBkWD1jsRIQ5Hiod4aeYy2qkEPlIbkvBHcMGqX9ITkmEwalh8
Z4dHHFQOPI2YGBsBvIYESL4XiBk4fL7WVGXlEclT3ob5h5R5ZNoHdoafeg7RE4Uhor9k1AfTfI2p
ygqVFbh7wOx1wLGNsUyMMVxJRSsjehDw2wmR1lxAc9gSqk3X2vDWB/jrmx9X6yLYun3ikq9Fm0DW
av7Ro2ZVRvpKoJXXtbcCXEI0L2d9lNg+lDNPQPhJuYmpJErdg/CIKtRPNVharD+VYfm3dOgkrqdO
DMsE1f42Uj8ovFCEKIL+wd8HlFrcaknNUuI2wDR87K+A3Ix8qQf4tVyclxLR4R3h/KfsI59lKDZu
RzUHMMMVA1BQ3QB1R1ahTSXZEoitvJkKKo72p7QbaEBbtJSlLSjxu9QcjhRsZO/2wgGjMvSOXMKJ
iUTcEoaolEAkCEJsYVJQg7nWOqZyKiii8WGihwUk42qoqOmM+r76JgY1D/UP7C9Ln+Ozgu868r/F
meiDWhYk9FBpWTddALs8bTvbYEX+2BmxTWLFWsrqcvwWe8W5v/3MV8isi/j2H//+U5n9qcfqIw0r
JCVGCfElROd5kpbLh5gRkJlAJI9RRYGNwtocjLrmXYLdu6Rx0t8SBy+dLomVxBRIMCq1Mol9Lvf9
d/8vHuX3y5bf/5akKtv4wE5U2lWhFc6Gcs7eTxKq5n4MRLAYHg8vg+JF30Jt8jbIwwNTnsZ4c2zv
1FH+zBzhx0CS0UCaE4In1b5xbLW1rc3B9qAtEYKiZUn02q0H6wS9tOd81T+KmBjVt90XSuSGt/k8
vKGnh0YmZX1kI0r0Yz52TJ4DhEM9Y+NaU+oHCyr8p/fi6/S4/cxHpymaaqEGp91Tsexg1psD4gFa
ArwkWd4T+r72v/7HvN1czo1LrLvcPp+UUlsy9X9B2lZ3VLS+SFcB0+3c/sHVDNecnDQnN7wOaIox
UYtx2x/3+uP+aXLJQ7MNaurRlJg3XllFyG3W3cwo5k0xL8pZDzUsfaHrI2SRj3WYqu45880+2me+
1nknst0mVOuoNCKLeHTj6T03a73zya/ICPO51qGi7OX6KEFRjLSFhZcFR54uswqxn6VRB9UNlADF
XOmiHAEgy7UPvnnx261n793a9Bq2QePvD955EJ3jMD37FX6i8uB+SWPGuu64iz8ynJvbeeMt4m3Z
HPMLqwPdqLPlnffeofMzRMGI047uGTxT7GaVe2aMn1u6c83FAdW0niDqBrl/qV3jYfcLCcwyd/99
Zn9yNcqZmTqj7Cjm0g+9edC6BbVeXPCgK0ROqC/qXtI5nFPxdF5vMsfWHNClSKvVTgEUR7tzeP22
GmuZ8MDBEq0NDBWS2avezG+7N9/YCFMr3WV+XJ8fCXuGA9QhTXKJV4Z30cdJRmbsHRHsQa/po6Iw
lrn71QbFXcWFU8iunCPZ7ADVh551h8zgr6dmC0IBDnVRQrkxLPVZabZpXlvIEkALa8LM8qatPuAv
CB7xh6tP0X8fdW9sTAoK38LVcucM/giW5eZA8WMbQpfX71+b2L/dHPOsGFWxUTsalttH+xlJKmzz
cdgExTO27vysEWyg4hYOgD7yrBKisaNjv+Q+7UrL20TpWrBuxurOkrktC96c1lX16LfT6nqDarcz
u271LJUJyMxRYFuuXvYsnYeTfwmOzvIMuvveYW/9G4eFXROZ4YEO5dEf5BLQShw2l4t5WRnCKbqd
DvzJLPGqO+Qn2l+u7vfDXKnSfrs6JT6psblN2pVAeRCl5dmT+7qY5tl5/A6pRvR6cZI7edEfBGw3
F3elMPztqEe1MzNomC7ITqwNpt9wHy7Mge5dBuLbBOz2QDd+KtWTYq9eNu3KosFhRVs0GGlI+MBa
72qUXSXff3ci12MZhmrBWQOj7i0x6q5nn3rndm/CuTR9Ww0fiR0fHNcdfX+J1Oi/V+XftivcTv89
2E2xuj7XByO+ZOaqGo1heHqvveBKP+IMqVqyLs8eNPSIh0TfUeyOvTtHFwP+r0u9KRwbxqGpWyM3
V8/T9VvfHSb+8DEbw1408+nnQE0S+89f9wzEHwTM1xuMFpdmqpQwBreq4Kph1P3Y0i6Uq/vhm2wJ
YGO+RufI8gb30uTbQOv2YDd1kuOgrLNK5RJT5+it7dCCAV9xNAfQAfeYJlboZzMlNFB0HC0W3t2V
K/HrH7f4t4u9WbnmXrOaY7xvVvGT6uoU+2yyEionzmlUeZQyipfiji34+5r67ZA3zrHXK/px2RXm
ajw9eUi10uYLgo07hBs/mYYPPXipshn5xshdLL7+vaL+oPy9vd2y4n6zCL1asQe78wXZi6XhrJXM
tZwpqRvMY4+Px+jhhPehh+vvnlnWrssig5n63j3X5Z7+657f5BT1PjU38E/KM987HlvqrXKCFcow
PqTKPnDj6M5GunvZf3jdTabYtdxyDvhWvacz1V2P99/TdfAxdJBwdZQnQehnM9d/WrqLO8f/oxZ9
e9tvzchWV8zN4XCen5qgt31JdlQmyp6bGKvL95EGbaZMY3t81ocKQOzLpGsmhv16Lt4z46m1Jtpu
apcLlUrh7qEdPCu7UX16SAZTtZvE2XqrTiwtUhjd2Hz3AZXl69PuIe/Wx+wxpThgzSs4OZgOT8PM
uldkv61y3l7XjYHaWzs9Bj8m3vP83YBsyYPH+GEwsyfbCXx1Lb6mIR/eTYuX/7+FPLgpMKcq+jRZ
blNdg88GMiDQsH06VzkNNYhFKCSnfsy4praQUi+8FMMTdF4Tg8GJxD0EaAC75p2H/FfHpKOJQzDR
N/vWlab/971VnDvlIo4JNXJWWSDm69fDw8R/chfRvU3016MZmqlZFpyN/cEtfVu8NfdxXF7O824J
lpDRd+vl0jBROeg8Zo36Xo7UOrxyXwrpleDEE5Xh9XuB9t+s9+8ncbOTq12pdXG7MVfrqRiS3DuH
K8afJpCEvbo7R3dGkZAR3o9i/+DEkpX3+5FvdnRjdf3ikqDfg2uEzMsZ/loBZAt923FnSxcGnoV3
D9XwB/z09pg3u7iv9FqtrJrzvBye3y/vsF78Srdu9mU37qYK1bOXnD37BIGoU8Cu8pKhAMpYz4ox
5u+z6Nm2pVcNgm3KPIbyxRxBAl2Y28udaolGLFWrtp2oj//eJ72/xbe/36ebHWomBpzOFfz8nv1G
dO9PGdiooEZMFsNHx3KdcEJ/6tV3XZozReR5kfuO4uzEH7n33J64tVur///OhGLGzY5NLnmyNy7d
aX4AyrdxYzVs5l0+VxIP8HPymIwvIXSndLuAibfOqXow8oezzpatUycu/Q01jTtG5Jps/euUboKP
Xakmp6zH8h1PN+7WCbajBBgrVJGfvkPnKIJRj8GJ6OvOrfj33uVW3AQdulkfzf0+Ax2D5rnmmEzK
vAGlpAne++p5mE17ZkO9bQ614b+XwzV2+/OK7b5mWLZO6H9z5I5kYNMoLIfxerea9uIZUperFH6H
t2k+mQbHeTdE+DQjiv9YZcGjaLbTmTc8bfZyJDEdRQtl8rWIlhDHG4sXCiaL0lHC2dE5vI782QTY
HZVTb+a63+04Gj2pq+IVlBFq4Rcn9hna+nr+9wX91bMaAFv/c0E3wZSeqju7Q4iFRyjwqv5oOq38
tfh3LgaMFVQqbv0ij3UPY99VdKPnfXYjZpt8twiW6ETHTIMGS0gUnK/YfRb01b/P8Q/1jx+78d9z
7P1v0JXovaQ0O276dN0P0f2bDzFV4Lc093UUfS/upvj637fafw94Y5bbIwzQpo6wA9HOdA7sid6X
Mxy4zivlhRGRJW2SxeJusvR3W/Pfw97Y5ONmV8Xa3oai3oFmcTpHTOLKnOD7T09u9LW48+zvXuaN
PU4gwo6PeMbVunWnAXUtZ04gOwxPzsRvIHZdJl50P3qVp/WvLXRjUYvupNltzM0dRGRlPfejWKCn
MKReElI7mBnvsyjx7q3zPzDcN2votqGe5XV13lZiqiDxDVImlIMG9sXEwdU/EDTP3llKSYDkD6Z7
gfv7Gt+xWnI3/7hu3aZcgkQz3Mo31x2n2XF/THqnebX3d8wX6qpv0TvPD25chnd2zL1j3aBbUO0o
ykGJABWRFCpeb92kzgFSP1ruJ9nR7LJ6emJkawlbLwpO9wK5v+Yn0Aj/50qv2cRvgVyXb5VCP8ON
P50qjvoeDBvHcbbsHv+pCZ82zuJ7cefe6ncu+Fq0++2Q9c4s6q3SiYmYzpNx310N6ZYMQzSjbGc2
Y1ZaEJw4o7tHlsf2j8dq3HiEftts1V3DkQt/HEx1NzDGqw2xK8HUBD0//913l1zywp7dPbTYg38d
+sZ2p1A2W72CQ6/H1MOCQAMSWzwpvoMUr0+cPloqsKsyAO3eNR337veNSe5bRa+M5aqfpyq2oxhl
5MCrvYv1iIMQCLPvRgNvUTKZ690zW/cu+8Y6x2XaWacLy0sNoebm8G9vihMc3KHjfIayk2fKYuZF
95bYX+3Wb6taTuu3JbbbpNmgd2ZPjcdzdbpaDZ1fQI+pCLojobnNw2h8X5rszxAL/m/d0nVGonpw
vZu3R7XSfJ+fBw0+Yf8MsMqaH56BN1NuySbNQ8XEpglpWf5qBOdnxv2XGzK3ty3an7huxS0j29sF
vV8Pr5dh4z5oTjqGKGqSwWBaoUCZznQ33wX6r/LktrPG+QQ6wMzKszHKM3L6gb86gUNQ/C1Y6JW5
OB2Dw2f12s00lB9WtvfSMr6vzXLK7+akcGun8jaPNYMOtqM954/pK0BGr6ucmEmXRzhW6qcdyD9G
orX3U+e0GxTVZbxsAGagfawYwO+cy8KYNz3/Aix3zj/7b88D2nEIGVDevQzPy3udFuHqvt1FcocH
NFwQ5LSgCL7ZwK3WWkpX9duV9F3X7d5Hyeni1YZb+ZtutlkdoW8M1SNi84FFAsAnjUSsKr22K0hU
30UWksdzRiRhnAB5Xu78uAK4TkV84xrw+vo7FZngYgyiB8YI1YF0niFeiMqpDjHtvkn96FvxIvIZ
IlfG2qPlN5bq8PJlfrVh+1gORtSfbYl8IA+k53GcrHsihDxOPgzna+CdncEKnHw1Wu8AQLtn/7DH
7jfB+mJyyq1bfct05HTXc9/MTwvcquXUXj9U3Q0/OT9+9E1vno7n0zdT2Cin2QM5TrOs3EsKWXf7
NK+/9qrbY6jJ6yYsmBhIvIfYFW/qNhu/8ZiOLXiomkcYsUOEuZlUTneiDFnyTrDpbtx+d6XxT2dr
cw6ZvGeH0zekLnruemNH+qijhGc5/V7QujWNWp7AMR6t80nr2plXtsG6O7sWK/YZwgIqUFtKERnX
1QUKeA3mxBgOaGfoWpwdCNBV4kF7N6p8VXQeTaccMP+7faZbtnFb92jw/gZ3IXnvl259Cs8Zg/Yt
w/+zQQ6J+nYTqEe3yYPm7D9ncJA5p0/TiRtQeHoIHjb22zC1nCMU1sxf7IoA6Q4tsH3ah64yHtef
e6eZP/dUjC4z4g/Mukvl4KuFze3omhfGkgdw9zgDHtyuHu4/KEHbjyl8vl+Wt//4+mLEu7k4Oo1H
1+Q1zQMKFu72WSp9pjde7J6+ogxqidY5ik5BGX4vDF4yiLwxPbe1x3/Lbrpzds57/nh0XEI4Mo4d
Z6HW3oJBkLPD0AqbqbH8i2PuvIGMswMzq3P37LLRUucAVfGJq9vQ1WofRJthR/XlmDym8cOaVOvC
2gJzzcDic7Bek3vW3voYvxv9vaePdjHiH6iJCMlsjAhI2jnQTT4w9jvgaZtBprMxjl7Fqqm9k3f2
T171XjH/cuFpgsX2YC3hX/weRno6w37n7Udbh0F2X+Z+1+bnmeG5IJ0Z3azYutBZ6p49Ssa7Ug7w
jTZNYIe04oCpupvaYYhdlgmTNv7h/eLvZ/Y3nOe0/A+Zc5wgirKj7zyJR7CiC4K78QZrengma+Tg
pp3fo+GjO/mJPwYIvn8vcp+Sb2/j8mfZyh6xzyBhLfpO0Xiwo87gyp1VnHQ9udD4m/Wnybe1jKeC
zITNt3aMdWw6yrL+3ADl/QS1/s2NbCofU0JDvgsOzwYGgvnhEbMDM0BS0ww+Zmvg8HZy3uDc+k7S
D5ItnXnHGDgnKxoslbmNSBcDphj9PHfMqOFCzv7ZiStXGVoPJ8XplvaTWrp55Zf6ZHtwuT+bo4dM
yeDsbDZ+n51hu7An60entwBymm7cE1vjSOHA1SHwouVru03iV6j5nViOwA7s2Dc0KT1s4aCCRlvz
1HSUgTDTEGRwGY3XdqDusKTF3sN6Yk+Lb5aWLUvJP+QzJXd0uNeg2F8qUbtotqh7O8mLagUsxaPh
KJtJnoFsCOxtdFZdNYcyGpMZ7k6eaTxsdr4WR1janeIYZ19NnPrkqQMvYaqZxbJ3Ohi5VrwWS8xe
TU5M6kSI3FDhA/KShemHAv8BVSMIl3U0dyI7VJaVf3iu3k8910A7YNj7VbG0AQqGkHK8bYPY176O
jEX1KsdYxQL9dfSgPrj5Y73of6gHn30XlRQelKf9sMH/VROGV84TlYbInmmU/UMW1eF+Xoax2y7M
4Ra03T7x4IRiuigJdm7LTIJMLKhuNSsfQKTBSYq4X8CuZfTeQTAUrYk1Kj5Ybs1R9o72wprwSh4B
y+PzPIpdMMlTFgGi8Gx59iot0fqphB6CXX5kdN+EnQNsVrHMkUHIZn2d6LgdJq7BAC04FnsGxM+P
p82D7We/lInxlZ6orRTPMvw/OHiHo5Meg/TiaUPtdfcEOUuCVBHTdxSZQpR/IJwCa9X4u0fd+zac
OhgsEQx474cdVAI4Sc7z+Bm/N3A5RXC7UFm+gP/aexWrFgWHfNZAIZHBifFqz8yv8uT1ZpsnIfxm
LUzSd0rxz8pnGtVQSCcjXXGaF/D1MC5X7naRsf6cXu5VcDjAcI4sOehoccfGzuvtHS7EXEEMDJJ7
rD42paMutt/WPJmhko4rLN1+iGHxzPG5ALgPMHDBGIlMmI90txi12CPIQUYqTg15CM09qng45/wE
YmaW5J4CVUsSwtGuO1oWYO2UMxgcFxKE0uvPbKwpsyrDZGyPiucTxXPuaf3UsZ8gi2OE7PzEzU2/
MdHJN7uALWSXbiFbx9/ufSKgQgf13X+L39i4NrMl7GPY/84u3S+v41Ds3Gm2HW/U8X7n9qa4PH0K
v8+h8FINCl7rq390j/BoVKF4JuyB5tSf+ix+V2o3/zy7SDQwybjqTffgtBh3wAKPjIfqpUbpg97O
1+CL6cgOhyGPpLtC/t/VFv4Gc8nJKnOsDR2B7bJ0l/ne6Y3hq1nsA6olQPAXMCkxFw0M7DFelwhL
7JDd0F/yngNPTI3G2MDD49UlXBpqi9s8wz5kQOsBze1uZnwr33bUPMGQEnvqGAGJQEU9A3K45h3e
Lj+e2eD+zr7uVm5FdJa8J7M47Ll7CguDDPlCciKfmvLBnW+mXI0xbN15mTuXXx2oz+K9F7KmgQkz
ztFjuu3QhqA26w9G8J+6CM7Q4Oy2j+3e6T8qD8WRMcw27L0dj5GyFLIJwzsjmAViXnOrpw3yn/3F
eeMSm5nLPQFjT9CuLwrDRwTbmbPTnZ49I8Ds1hhwLOP5mz2RYfjh9nDKFEkSJ1lunpRX2E0ZksG2
tLrMlFujetb5u1lROGlBhdewgjjSSjdOPPVzsCiQkZhf1ufPhn18eO0jObJzTB2sJ2Ml6xx8MBMl
HkEkjYztcrts4DSyIWEZmNzrw3m2ZcbG8pmwzabGw2FMoRj9r+3cvETlU5I7GzAIjzpPtSPMxMpi
jrZHZ/ttpIGEY5Z3idQXtXKzvnt4qWLIdrDANYsNUpYw8eLxBu6W0ssnAoypXO0jC+qhTL523mal
8HzeT2u7N06PTlc6DR3dM13qMzZvUdohjkZ4PdTnFgk16M6PKNuwOwiHNgLos9/Kz30MIQpISnhh
2smOfskXLa01ggvq6Ljesetm1if05Y4yUsKT7ZLZ5M/KAqCXb0e1Niy37qB19vugbjyldTZjdVK+
V0cYkK1SpvnjgUOF/0Qr7jsbGzP76/SyTf0d70cS5O0p78YbJzQW9rJArwGCp8/2CORGwP7ZAhPw
1hHVCziVkM2xmLI+QAAoAM442DzHGj0EqC2XuRf3iZSYbBsZExOCXPtVfc0jBKuC7dbLoBPAGzr1
d/ed1iz/8juZ2JM8ysZ9VJ1B94IK1l1r3HkXv3jGqtRr2RF7yNVgLaaNNWzn8JOMcqfOnP3q2HfO
wxqYLRjBkTKyCHa8ZUk8BhAuRXfCNY4jbvNh71wSlHjc9KWb4/ZM6AlpVJZ+jzpD1Jtay/zoFYAa
QMetu6+tJpouxTiHUevz3BIOXwbe6RVbs91F2+/6k4eXvvcXh9bff8e/MHTdl/Zq5e7hEKp7fH+7
sKfA9NOIh1fYrvYpUQTx9Vx7YFEy4TzG3qmZ183xyZBbrezcy9c5eQgZxoKrxoyzNDF0Z6JoYNgf
B8zJJuAiQPxiXSBvyFhARz8jculHu8sYJylOCfOdudVz73sXQxzuMVSiL1SY7MPx/uQYDwD80g9o
pca7SUHAQlKxfd4MW7K5zB145itl7xZw8omFS8qyGHyalCXOz7qrusLJr012r/UKYOb84Fofg5d6
Xs91qF0b8NRMjhQIC7r9V2sGc6z7CeUjSkVV0KPnWsAcdPCy56NvvsFL/3Te+ckTiEQrj6p6qisR
KNVf9s5TWYvHCv42t6c8nlRH681P+Kg6QJFmj/Ce6iQNyDySTQfgXpp62zIopsqjcBi81cj0RoPE
aWLPpsuwA1LodZ3Hnx4YeoTJrXIbIOO2f2RIIvUKOB0L18Lipf55E5Xw8B/Dc8p0mmupzhEBjXRs
vFz6rsnlJK75UVx8DUGIN/6xS93DJeJcdrrf1AGgUo51OOAI/MScNeVom4Zp6iAcvE99TrYZ56XX
ncYFWUni5kvjg4Y1gHjEvxuXnxgvyBU1bjcAZuociPEBT0Gp+pK+7Twi4S2g+cYt+u6O4mflxg/N
B+/Xnr3LwekVbrU44QgGPnoNLTFd7VokDO9kEho6gQ8JgSMznxvdSWdE4IyRrAcT62H3ZDyAhKzX
yIrO4mkysxckp+y6xzgkrXAGy8SxZvqwvzxG9aiGJum9/mYHXtb9pUozk5m38fZJ73kw/nJaFY96
2u+7+cFTSq8gjK3d6lGLncG6eNQQf8MBTGKm1Akp5oyBRRhGIYEC3+4xCARdW4/b9LAL25fzGF60
sQKa23pQVvCjTTWqPBn6CJw+3+Y1RQDKGcMjgi+MudM0jJBLa2cZrDT9L/MRUoexPoQpooz2670S
6Ii1MK/I0iJgfSjWm2f9s+V98PvgPYeVCGwd3/U1k6jp5NhinY5UAUa9JaNBydntzxPwyevGds86
dOFI1eIhCWPnEwN23P3wAYIJ4Jq7991zOmGU7/v4fwg7syY1ubUN/yKrGAVP1wKc59kTStOtggqo
yPTrv4v+DnZek4o7b2UnnW6ZFs96hntwi6k+UmcVe00khdbV5lWvgfIXGFhkoyh4+BAC1ESVrWGp
OsTnYKBasnHyEoTR4GJc2MMEyhWDViEIeI028ZX/cI5sm8OUps0oWlfAlLr8u0HPBsagNS16oSX0
Sry2sSn9RTnJVXReG5a89otehgIyoq9jOJqZ9CPhd4qpOjqvCb7916/Xxu/UXDByS/e8zrdlJO2v
xJd5KHQ0yl6exmJ69PVbNwslfnSJ0S7ovWBGoWNu6dqvToInaC1/7fCVO4nqhNbaEz0LIDWhTJDn
xSeLMjl0dXIQktbU4e68cplACgmdM9spfQZe1qVKJYOY3YQ7FxEgeGiHx6GZOo9+CYNtZM10+EgH
/8u8oT5d+NIEKNagvKv/a82Mnz+24l4wjFAeTYxxFHjBNxy29eU7bkMD5vu5u5ch/9/M64hi3dt+
6qTr85zYcfmuowso+LXR6Phh+7sxs7dG0atlrdewVb4fhC8CEYj6tQp/CSs2XSikCbHDn8uMYk7+
StCc5/K5dr71BYiNQ6GpY3vJOkW1JeRatG3Fphd4XJOxNfL6I5oR3m7cdq5PQXaAzx4lKsFn1Hh5
zS28HJ2dAiUwqrVcXiuHn2oCYy/anJtl1bm8Hjs2oiiktuSHSGDCT0Gt2Xfu8eAUS77OBZ9vm9O0
AGQgUWoiXOP41YidYGk3RMxtWWaq9Bvk1/1b2SbUnKkCE5ewyfSUoHRteWjY8MWUB5Z5+F3gF8es
3ncIUQRoQhRhFbO1AHLN3My8JzERjwDNexIaLvKGt9jujsEOYZuAaRBjcaETxGSiHN97wYsvokPg
8Vf8L5aXKU0tXRF8Ekd6EWO+7xeHgB2ihxd3wzkRnENV63Be3pdWvSXQA2u/vvmxQhH6gdiraN6l
EPGFEr9blu1KPM3Rky4MgiqoMl8c6+doCiZpDamuCdmc1uNCz7DmCsA75dj8fv9+cfnIa9OKiDsE
f76F3Ikv6ixxHLR6lFHXxOEL9yZdF8EHXuOufig6JTvFjntyp3aQutGNC2lBN1uedic6OaxKVJ7b
PM0E3U9eKsS/oUg9xuognei2KHhXNY8jY5iwfgRQpm5LKFidhltOgiW+IJ45eM3uaOVCOg56z+UD
WRDfiQuRzJ8X5zYNsJAqOux/bJfsi/fhzO+S7UdzrNxIP3dJUm+R9TPbxbGs/wg7K/DOcwrzx+Gy
TA+sTF7QYFms89BpblkqVI3Nbov6V14P1cx8CqHpTshcioF6uK9dXa4jamf0TfZn3rdNg0e+fc3v
kHYKCLklJggmnchpsbu9RLnWFDYumSwT7HqXQUO+ntLc1mYGJirGEeqoFG21Oqc/SmJ5dlEW7UVL
XHbQWMndaEkRgHIqejeh42PRMWSTX4OiAVwzCdm+J+Y2X9cytU2apayite8TdsRLZbOiQlcOEfV2
KmxCAQx6tCPH4HMewyyWpSLSYa0p+Z0tA+/au8+TYTZs2a6xVtjkzuLJYzkjOWnA+AI9kOxu4xQ1
X7Swyjl1ULVsaV5E6jK+9kqEM2ElAp4t+1QpGqlc57p89gvCAQj37yBFlFI9yXgep/IxbFIlHh5A
MBSBMKX8kVCMeYHOItw1VXkZa+tn3EWAkub0zjgE85dgt3QSMoWGE/CXfdYu726rKdMl+mm86/Ps
3EFGHoNI5aD0012EZuNjGQ3tUYOZjD8ErIZ+Lpp4xbJ5MAsZ7aohjc90dvOF5vgi7OvSHkfMtal/
kUOn/XTzjIG9gW8J7UyrlYxQNKVHJTO3xXJ30My6kvcbdBoda2Z/eeTNjFjSzt2UD3erOI8RiQs+
gUjIkYqWU2PYbOPsYUdY/lFNML4/95OR1d5y9I4/h4gAC4EtTxk3hrVILzLohFdC49lL5uHcugmi
B84C1DOP/m1TSBVkRzTVUAaK+FPTszvGJnMZCMmz56ONQ99uR7Cn8jg7hZjw4q9Aibh7Ch2oVWJP
STV6uL8oKxCYIfJepq117cVrTGgR4h3GTuJ31VlrhDVaO5vk+6D/nGbjahB9PWfQ1AeWx8rtokvB
eAljIFpkOvoZag+FXgareKz0jX15Ec/l7ftM74hmTNeqxQyNOrIQUeyw3ZywCRrbeo868D3NUGSH
5iSCrkKWTQQ/IWDO17NOeMCmacAufOrZk9MSSaxu2tO6cMBO9bblb82Z79nzp3OlwJjUSgJJv/zi
LqIRxj7HBtIipmiTa58fXdoT26lQzCKbdNkY2bXK7fmg71pDvd1klNVNBI85kca8OcdeYU26RWgj
okMxt5b+XOvmDRCA8SZm23+RWJ0GxtwmkLZEdZbJKlqh4dxWR0iLdMzd+SyrKQ2BmbbAbcpdp71w
VU1x1Xhta4Zq0re/yN/SdZ464brcgqk7VPTfD6clOh8EeqRUURp/OWbNOkVqfXeTER455K/JIekn
6+YCYTQ0ypQuKTc0F36JZHxlovhsn710TXw1UCe0+vVfH+syF/Y2/g7nekhsDnr5jnYPezNE3NqE
p0AVzUJlqRZvfYjZqT1DOK6bz2pjGs4JoDz70be67kbOA49Mwuqtd+uxC72GtfLbXdJ3AZcaTBsj
KgNOJu3mbFRDsut2IxV3NCdEMTC9fJZNFAzWxX2PTGhdDGeDF12+mvJr/cpQEQ1fkgbaaUXFSyt9
Xy2iCYyZxyJaxKPn/j7DAlECf+pfZtbDuXTCLcj2/gVLPruNDoi8TYnlAxo5/RcSFzGecPiawfk/
zxFw5L7el3jsHOqbk1Ey4YhjFPiopsTC8b2twRgySEZEcagOp+njQEZBHVcbWrCts+HcqKQwm9+x
T5J/sLM0u406yeOFLRltdS/DulA8uQhSL9mIr/Pr/IdqbK55EerIkDi25vFnvW8CP2NwNrtC6d16
4wdd5Xx/YlnuabN/GSvqIPcODZlkC8yX3cu6F1NQASkBKiavIR1FElgReiC/bkMMfM2+4sY4cWcO
9wZjoduwyfpgxDnUOyqeY3RqAEvpawUTLlHPA7VpPdYhq+mf8WCy1uqiWBQ36V9FPqvIA2Z0229Y
GP+ihD/tS7ccoZO5z7rhhqpkGqFehNkRal1IefYaU+tY7dO9aRNr1HbFO3D6PvuOzxvyOLZKaQKj
o/PLliIvCH9JXm940n21fV2lPR+ye+pWo9TVNrR/euawscpIgifR+nETESsLd6jb0JpZIzT/B7wT
aOVjfjKm44hIGGhxzyYIUokwIjcZ49CdbAwpdYxx+RUdUyYnKlrh0P3xBBmS2XGSr0HkMg/j5g/V
u2DzTNsVBh/wTo8tJjAcdpaMEgZrNKeaRIwec6BKpk1hQMVHZC5ylOf0EciLIbOVW6zIDPyzkwUy
z9o6mmhUb5owj7Xvx5LkkqvlbZsXpQhnTNkTtfMYxZNnN9uz8dy+bqFQBvmXzhaX9KKKv6RP+l2P
HfTVsltQAu+NwH2MbCjBFBxusq9f1NhRBrb36pqyAL2TjFKMMuKJMohm5v4y0Tz/V8olXEcmdYfI
Vil9StUtmoK2VVI4CHReJpnb2Ok7K3Mik2kT4oPnNbmP0a1LD0KnMk86JP04AQzD0r3rAptmxPv5
wJ3tZSva5agTMDWn1auN6KvC4kXRsm/PkNfb0fylBclso30dPHu3/skj83kss+XrLPLxs2tzKXUT
s3ed1uzSWUKjo1n/d35I1XZo+jWp8DN5M2RkO81YcKvsDb/OvKVUudkq10QLPMBVmDSsjornP108
Xk6LzHJYcDhobJ6DNWoKCZ0nl1bha6MQ5Nk4AAxm0qTWraa4xJdY2VQPj2U4KyiRBDZmNltI09HY
P0+TBFZ9q/dC7xvSumz0iiFeJJ6OCKtTtBsIKKEhqjA2cOw1EAr0n2DZSOY9mvB/RQgJvRZRIkOq
J8ymkBVCtmvPcHIa9vx+jhATjc/Ssb3nQgWb2vXnwUKDOOr0nusI4URkfvf+2PAukxADBbOnbLRN
skr3rLvH/nKT2uZH44J3KWN92XOop7wExdEcnke11nE8uK5u3dPkztmMsaxCHyRDHcRgIy2/Hq49
ZplOTuI+DQFlBcOLfDrQCSDqLGmpu3nX3vD9xjjrFdOor2NXrgsy2K6CnWrhPmbX2W3C60aO8fx1
XRVHzoiOqNkUTEIn11FO/zsQ5urcgeeEkqcyvgRCnRrjqhS0zMP9daUgvFyO6aCeV8WMrkMn9/zx
00mEucyGMZ+C1uS2lpA898P+k9WNzlwp6FsEC1TlKDQYW4/M6emye4ILYYXQmbjua0uKm0yPKm3j
UUAjmD5LCE9Wvhiln137F6JOEUHGuSrDRiKtKZ6N+g1Uiaxyh17JKSMBl9nxypPCroA52Nm5Nlxu
oFV1jV/Yl+dOTjObdSfvZ5qzDlQXbhyf1aRS0DasNtKyujFCf/qCpVzVaSwJSbhxW0tt3FRZkRyk
SV7bNhE6UiVtqDELOL2DPOY4quXwGSckfkqPxRxF7QDzoA2L/cQdV2LSdJfzSlZcYgUhon43rpUb
k0FNmmfnjn3GFMsMwkSGkp7rb/yNRpse/IK4TZRFMmLYY8JKhzYuqVz0ZdRLelqzfWtg0xTMn2ta
yufvcIn4PTLn3WyprWNKZ6a/C3rMaV6rEKMXUjoyXJ0GDQo4cvoJ6VBjSTJ1wsEkvMsnI/iJvTlN
0Dcg/K8u2+ek0b57nHfvtL0t1Dtni7ojgS3CjyNAeMei/0NRWmf2UdMJ3Qdp/cN0clr7kvFIuMu+
k+X90FiYk+vytX7Jy7HFRJ58GP1JjMnqDemyoOCr2V54SU2bm6aXL64zDQRNIB+jYn/7ip10FI2s
6W2hbHjtWiuOTqTtH6/omDbXSU9dYhI3wxI+GxmI2BmS1Zc5Z/dWcwULl/lX7W438PvFsoaboL7r
1KqjiHK4pROOOJbVY8qwYw7bu+O32XCoCDVGgN6DFwuXOyJx0juu0CB2OetcGAeqIFSGzvhW7A3Q
zO59/lg+GzL6VvrxOP1O2+pQv4sylQpnMCzaOcH0JI3DoxDPMWVNholqJpsXaQz4WzwOe9aWQL/D
7ISRws/32/0To9+nYFdhxJDKBJnxukXRpeS7uuiE0CRfU1PWeq7MonOFeaG/bq2KYec2T2zXmtDR
6fNGx5jQ/uJsrjvmheK0ZcmJjKngdcS+MygJAp0rWC3McZSNQpXSMuqH2sBGfZHsCUWp25Ik5LAR
W7UVEZuAE3Vev3hJ7JfQfhkbXnJ2SbDtqqgniWwT4bBRS68mIv/KaOwti2V6cXTNo1RGAdGp4911
VB21X3QVaUieG67KlD1GQDRmRCGZ/bzkz4gm2at0O5nuuqcv3gh1FX/tt/bVC2e8NqfAoSbc2CKq
5LrcNLFCdtZtGpn7hqw6i4Zst4tZQNV2JVgcJ22yr6oNMWAAT+D5tdziWrMPBbNyBvmU0cPzFM+q
JaxrY4wbQt8YnXgY8AWOnTmvy3ypr1q90VMT214ql/MLIqaouFNU8WiY2lKtn8EChbXLBe0CEAkA
FPrVPJc3utnBUWsP80tnYw9X+uIrMmpEhS1bwAnKq2MAFZjeDlO8HKilKYF7Vzcb0mpoynPvQW4O
/+OFpAt9EffiPEAZHJPp/GhNsJjB2oPeQ3d63nFK6TeuwaGYkyOBapK9bAr36ezKoz+zZ8rImN3X
uYjRafaOj3YJLS6SP8EB/xDHqnF0eQ12SMVXJDs0WdZ0EtYXRm4B5Amls3xORtZxFPbn8oihZCRv
c/yD2keTUivDFPyIhIchiotYZiMFeD/0mWEyZbnmLqAZQDQtx57xzcc8dhhwdo1Q4hO25avIOfJi
yvN3Bd4jFUeup1HUZ/kyx/VJ2tehM2V4BTeCiVUu6BVg94C64cm5q0yPSlQQpYYoafeJTA1asmg8
2N6duxM2OlhhnByD1meHYGjm/OSzr836t5azAh0GtMcJyoMx0o1JdDnw8b6MY+cLtEqNOCb9+ZLH
IxkEZ3PkWnq0UBD2Ya/CwYN/xRiH/6MV6vQe//9v0pl+3fqf+NB6DaD8D0z5DWD5BlNW01Oln8qi
XKya7Y33+GoAsHHOQM9n96nXBaPtbv1fe9Iw9OZOyBvCV2LeD1QbN+IPuPg/sJ416+03DO8bLv5S
3uJGdS3BxQ9VD4bhyV08hwsB0YxmyoxXsA1tibXBwokE0LoP9KH64/9zJ/57eOONwmWaVut1CaEA
IFWHtr1KI0UnTgfeh8v8K5Hkf5dpvPGyosIqX0po1JfpeVdngfSx+BYDydKu35vpp0ds/PGI3y7s
DUN7eei+XaowSV69FW11UEkQwg4g98DuLfIdv2G3Nq3E7LsaTdDUk9vC3bN9glTk9UyWtEBpKXJm
ZpdZ6r/vxh9Sgj/Uj9/uxtv6s+xWZdlX3VhchANdawD4tHKGL9xIVOfQvUvqvtksFYTXcjBqChw6
Bihl0Tyj8pLyS08Y33+in/4Qxf61FN4A9ImGtkmZAmJniIukpiXAsatO8hKLLo219sxbpJOFmAwG
Ynmf7N1gMSL417zMC78As6bOpu/05zDJttt1MBhUcgtrjJfm3zdP+ysV6reb9wa2v2vPJo4dar2U
NkMvb49pz7SvguNJNxSdwLmMOx/X018p/r+9p8Yb6v3cuoWaeoFegKnScDg0JAwhr2s7IPzFIId5
BgXr5H11+l//vlz9Q4Awat7DbyB/y0ojv3WDahYDQgapvNvReb16cT32ac+QzJ6FiqBVZwi3JjjK
BgDavD+/tgnodIuPYfvDGX18APUZ/3ZGQWAoUO8JWefB0Bnea+qpELNqBtGhR5rIiuh8eGE+HvIt
SsbByUrVimfed4ZIC3Rpxs5sZwajhasGD9uOZJ/pqfhw7z8QLH7EvH670vgcZ75pcNiadfdDR3st
FxCiu6fdjKY21A6zNyLxWcova9GfXndoKkNT/nAWH2Kn+RY7reoWW62Cs3ihR+Jd0ONDYW0dy9bs
O+QkiBPufrl8DC9Oib1ZLkBW2or8QDb5WeD/CA/mW0AtqjQolAqyiSn6zsbLBmPVabYkPWk0hYXy
BBGtc4sOC7ZPAZaT6cFoe92PBnsaMVkF/psukS4pv+rdnsX5MTB8eFPMt6iql89m9EpYlxDITyCg
wT4AHPPA0tLqZMGIauq6t8neGNTnAEzm05PS6tDzr3tUr6ff1otSpKfms6y5uEOKC3HqB/1x6Mwu
koTi2qQKdR+iN3caXQfc7r9XiVYHoD+OrcPKQfPIQl3uPU6cUgS06kSihuc73tjsLLpNAKkCU0+4
z6jplEyLADQ7zifa19/3s9+O/RYRiqetPVtPjn13V8Od1Rkn84XoClf0YmckRFt0Q/hnv3hX7U6P
LYMQQYvswwr9eAfegoRWmg/djAjR/c1mt4OsKnlVCU3c/oFreHvd7c2PHeeTLrVev3//uPPqWw4V
lEhB3ZOa9Dbc6YNDIBDNZM2RvjF5MQhR1Emyt5Q4NUyZ82FNmIvVJ6rux7N4ixK5dbP11oVnYILN
BsBBxgM95zCuaXCoMYoZPWJ3sgb2PRrl3d48atfc6E9ZhPbXkPm/paC+hYk0ycpmmBrh4jR6PiSN
e2MVn6S99RfNRd2jAD9za1Ny7GU9klUYqrmv2jyTAgZ21b/fCfWvEUFvwaNqaib/ezuZy02LMzPX
wkXmNWlxD8YHdEwpaRxlfKeh1pMhBpl38B8fDvxngVFnn78d+C0UBa1zaTTueb1pb6CV7JB6+mEk
BtPT1J90ZyIVa7Ed7W3qHboZNI6841V+zB3+yon87TTe4tElV+7PS5G9xlazo5rdHP5P0rmD5M1B
MXkN/Xg7r8vnLgLwUYDrCpCnCbwTnvTGGpBQoXWM1vCstf3EKS6jDDRb1b8FQNM7StIr4tk9HPvZ
Mbr88jGaTdwSl1vcaLTOv5/i36Pqb1fxlvDZQWL5SiurV3ZcQgci7dthJvFD0aYrS3acb66ClvGy
8yHXND4toLesrxmdfdVIeY4Px0GGQJB3BN++0/WGmz40t6+vWmDD87oaUzV6JLZYr5/eYLuVyx51
jZy2arLrszP9kA/9tWr77Y68xfoiOQe2YrCuyx7IeXHA7wuZ208i3Orf3+X/vT5vYf2cx4FfJRxG
b8Ed2mWTX55Nx6n0zrPT9iFbgw8P+u+caXRp0bHA+tE03m53alixFZ6VEtg/AHl6HkAzpEY045Ej
cdLFccqMOj53fPj4NWTKem8vxuqiVoUAVVNPb3xTfreYqdWhBlgge45HZXXZQ0Zu1rz+QwNOqOyG
9YgZb9K7WEQemsb8dO1KwngA5DIIgs6Cz2aACvTMDT28qoFVp4z+Ft2D7hiUyaFX9eOlP4nbi4s7
Ntzxs633Z+f55Xt2Xc+iTtX+lZ/ctSWrUQZE3kM3SOmmVE9Vb82sRpWQ4QZbtElp3NNHq+RIc2Sy
gxVO2gRdun3rDda/mouaLO5Cm+7gJEo38OSAqEHiK3Qc+iUdetY2X8tT2lRyGkn6Vfxjt9ly6Iwn
7lcLK2ULTd8n2w6wHn6ys5QkIzUh2ha9XuBo2OMCpZnOm2s6RY0Jk8Fc0KGhmxMPpjjMfpQf/nOz
1E1N1RSDkGwo9tvLHDwfNTU9aI1hubxoLV1c7VaJOziZB9OqYPTvJaX/pVgkI4JDi1We0tTNt8Od
HpZ2sk6nWsCC6skSu2SiSfbFumapxHcmbKDNTErjDcX2KJUSDJn03amNwL369e+T+WmmvCUK/zmZ
t+UdZ4revBp6NT6BPk8HWtNR0KMuHR9Mwup1czWAFpGxsu6Acvja/WUwhgePH+EcHkwaJLKvRf4A
nRjfhI2eN3rKmEJosAyuO20MUsfvJ6DGOncllsoNFLvR1a4tcauYCoHqQDJKTZ0kc/99Wdbf7nGz
lq1SmzoP1nrbZXhpdeOCMcf48cuE2r8FbN7wbqiJQ6W6eCijRY+aLxf9agLPQgYacAHEsV16k4gc
33EpvMlmAISrY+OMcPOSu8OoHjBfoTgv4Ae5h+zSq9EpgI2pHog4cIExzOsUcSYovwijdXOrXZTO
vSEa32kpE8zJUOG2+peXLKYKtq8tUfrA2a6ph5Vq5abnedJ07MRRzLF66Z+bo9gc62q/CtthLu0f
E6FPu1j9bN+ffbPVNIjaKNniecq//1YaqEqUqNrFxNsCfp6aOX4ms3KopWf576fxl63BqO05NIw+
dZKetzV2NtRGHlkPZXyjvSqvOBI2vp9Qhs67Ri7z8kPI/vm4t8syMBq1bUNTdBt54P9ellIZj2dT
fTToBdzLLprspJ25C2sbvpdbfJngwRoj3zm538XLu4diwCxwYjOopaEFwwH90loccYT6+hxSyfD4
1fCmUI1qORtqBP3rC36xMfvwIup/yYtMw1BbqoFoFYHh7azPsd9o+erjuoAR9KBOvAqrhdwdDFb4
tRdmOi95m2GNOvS9egIMBDg7pAd9BHKJ90ifncBeM/S8CEC+I9x1s5VyW9zG+fqytpEIqETxqRXx
RyLSVHRTaeKJY7ZMdJjfdvxzGGgWClPKWKFB2+qlt2EINBRgj3Ifxshc/3sRaX+UNG+He9v5iUCv
qKoKlV7g/4fNQ+SMaz0cWh6XyWjZ+dRe0P/INd6O+Fa8Bc38ETVPHBEciyaHkIUQLjnU/BQYXoKe
eLeu4LOeSxWdiBA38laPDaPXwR5g1fn35f+oSf9nVdcno2IxpPF7E5X8/67q9G6mdmWxqu847cnA
crSH2A3z2djvwedeYKjUX8wM8LNt0HRZR8klqOwJYO1J1V4znQabH4k1+K+AGwbhuyuPjbqXfEvF
FDN1cT/cn1KJnXNTBmzkjgZFcnb+7p/W/76QP+uQpmLYWK2qvJpNmz/+90LuqdYqIw1t6j6tXG8R
ze9t7qM+u7Qn2oI8QCxBsu6O09XG6G36z95XDRv98Lb9mb8zbVFNQoSt0ILASPm/J6G0oqtpVmdr
QRKGoNMQiZTNXUAgk/igUp3fHWIAz1Qs8zWjsE/9Stv4Y4OqT6DZUk2Uw7Ev+imdf4u9iv8KWnlc
KYt+04Jo7vhlNwSeIbJHN3N46Rv+MN4n4Gbc6Otx6jdQFUcjwqibRxesdFChqoQWw9yhjwSCiyIg
U5nPLGqy3aNyyhBrjtBr5lOymXgITJtFUgPz+UkMx+R5XK1fp24FYKg5ASIHtF6SfsCNAuR/opxA
tLzGj0gjFyWseXn5toy2zTSR2V7q2JM8dJtY8DxlaTi288Lzy+/AVoChAG8GJxo0E9wckmjnig1F
OHpiivPiYBi1Qteg78b0HFAsOvlstDAUirYOrj5xLzLVO/AsAJpWloitQdY3rEEBbi6U1eskNJOc
t4b4ZS4SumHfVhGo6i6SuPMA3hrXdOeyMWvCHGQQGs1ABiphf3aTfMJt2HBni4fRtbPuneFwc6uE
bSN0gbDy78wq74y+C5pTrdiZASGbBC70htbo7PjbbiC6idGtatuDSti5nF2G6J7KTO+0Riewi0B1
Hd62/Ic/JriT/ChPA6SRDhd5S5UL4D2uuSBAWPXOjE4pfrCQskSg9RfM3Y0uBQAkte7Cq+GMNfGB
l8Icwk/g8eKWQrfSJsVvwGS5yIvths59SU0w47GfvescUP1zCVaZvF3oT3naxRIXXvFIsON5Ls0D
wP0CbU4nW9/l7fsG4YtOJHyzLpSLk4ucp3rwM5Cli8AeMAhb6GabKF5P/BQBHazmttHevw7BJ9Wj
oKAHf4N8CI8seGqARGqUcOgAtKR7EnvBDkpZyiC6hv6jg0/YASt+kXwS1YmqHBAGosCHBL5ecNHo
58HslWcIbuJxryGGheCEEZQ7i0Vs8IAXt+XZ6Rbr65y/QrS416cW8O3neXfc5WFzojXfhi+7eAAM
eYA8A1UmpGyihXcy3ZbQaTNgA8170vqG2tejToHgI3TMCG6cA2zczAfnUEYPqJDOujWkzEn2IDvd
OHARHqwh+DI1aNOmSG6Q94rlc6w+RaRgEnIJXL/Wd0HwT3NAFRrAFq8tWV1715kOUK31ncr7nHAy
coPu+lqPqa7hcP/qlmBx3HPsokNVjIrv0wYMlbjC0hmUi968FNOw3cn7gdPrnaBXIoN4c/b6CRAR
Ow7mRYNaGhEVq5PDoLAHxsftMW9qACYfS9t73OjlnFTBfYm8pQ9iEx4s6N8fXA88iVMfPKYHG3je
eyzrKXfPBaO2ztxE9JZzlHYo7xiFNmgGKVhb1DQf0CqQHzoJoMubTJoesI0zCBPkiwLRaoo9qI3J
VTy38E7Sfl3P5MvuLHHrmrFa+RnT6xHG3iPGhihzyNGzq5MZV+iwnEQjnlvf117NVUAwQQNPEzA9
AALg10MEZnrjFIRPPaO/cpEWZwcF7cLzKOjmWxG3sKpb+jawBr+CBh94DWw3AJa6iBvw88gwQF+A
tcLYHwOTts8Mthsagrt8/S4P+VPypyc/NTn3YNVwUCBDjI7AVBQW+jMwHfB8RWy+FEfj2Qe40AZ4
QZMQaSLNEuXLuyJIuY7ktMJIp81Gak6meb9zQV7sy5ghe/W4O8hw+FrnxfcWKFGglYz6hl0tdeUI
Ifh6XiWALZQ+P20Nvh5QdLWxpdfFWMqFwe6CB9UG7y4eOr99mdsCyMTrAIyFvuZ3DCfMC5yOGQKX
gGR8coBD5OLZB7dyEcfWZK4gU8D6mHaoooGxxM4RjM9N6JgjVbAkEUCtBWQFd/zafgXjNBogwvN1
I7bJKhpccVzrm5AwOsenKjvzzmn+7PszNJro6VP71RiTk9NCGeW6VA48swYEdJBgYG585xg4R2wv
8mbPogoMF1O6By9xxx4j6ujbULbgAYTWIMWGFp9BsFGmDNhd7m0DrQyDCwK3kbiA3XTxbDmon/BZ
0+wX8lGlo6q86/OG370ihBE4obWysvkt7Bh6+4o7Wxg5q8ZTEeiiFNd93AmKsfLcZy9R4HGt9PTb
4I7PZBPtDfeZwHW5IH2jNtqJ5X6VUe9D+vOXrPk/G/9b5tHSW3EtUWvSvkNQMhi1ftVDoRdkEPFU
OrvIqZNKg8nEpOih4BQA0ALaSJtlkgiZf/WIsIj2iE7n48SkTrzeMkwTLxOqZQyVFe1n6vtbSpL5
wUVptu4Vswq7vQu/dsayYs/qMlPMEGrf9vZzQD5HMGxym6G2CSqh/2Feomr15f/rJN5y7kboP86W
/qiQrdPaGxKhH00kd6x3gosDmfnqwKPtH8hwXESUTp1xOQrBNJXS2GeLk9qB1IQ3li8O5gCEJ6sL
FI3lsdVMjGMx2N17CyBus8ZolqPT4aI96EKAqr5JrQZyG3fXly7kwDMBUAOjKEYBElGtgKz+1XUB
sgJ4eAJsHoK+nLr5YLTM2vPr9xQ5Iqe1RYz2Opw3O/io84D2vdegJ/0+cjYzSiJoiESqB/kbeCcy
IYPgs1it/r24/hw31Vnl/x7hT7fnt0doJ43wWaY8QrAPm9LdjVve4TkkQ6pF+MCcu6OHzLCRYNL5
4dB/NmbfDv0266mspHqpVVxRLFVeH6Eg8k2MbrwIBRu6QbzrH671w3L9Qdv8dq1Pozo19Wd9rath
MmACf4BcfxJtgIE/rwtylkbnwZMA9Nb5+nS5zT/q9Z/rbdI9QRPPNs23DlNQpOo9Vv3XWAcR/XAe
ulR8iShaoEJ+8Y+G2/jKj/FOQQdKnetwaO5Hc54Oyn16uOzyabBHI2Lf+Hq8HHWe7/PjCXizsaqU
kXXCKrbs6IcWJnSm00hHFtTl79fLMZDMSDst0Of+CIT39LpXVyBrQaX/ghe5N+bRPpslu+u3ulVm
+bTY3tf69nJQt/q2hSIJtd33+dtanFb+rpxe1q1tOs0X2ibfVDN7kU+0rbG9facHMlV/mxxq5Y4Q
kmay1rY6HWQo5/zi91E+4dfmvH9tynE1KqaQq6ZwjkfluFE7L61Q85g1lvzb1Jgbc3D9fXQ4MHKc
5hPg7rBQCgrq3XmVbxpKm7r09HT0owUNq3ICaIf3tr64kHXurjvCfIKXLSIwL+8BHNjy1HR4C7r0
4U/3WmHuw5r6W3CmaURpiEmPianUf8tCwyzS++36rENgUZ8XYaN0h4fEowICa3p3sGJJaJbt3Z4G
UJPNbdxBzOND9/JnOvseBH8/jbcgWDayRxC2Llh5I+gHi4KyCOqhIPQ7/75g1fqjN8cy/u1Q74Pi
R9O/Woatv8b+stFXfz2QDRqwlnOeUL9fbKy0fU/kg1pt2yydeG27kEdg+CHB9X+kndeO48qSrp9I
AL25pZWhvEruRigrb0iKIqmnP1/WxpktsYUiMIMGFtC9uiuZZGZkZMRvYkSw5H4Je2m0Y6shr+cU
0EGoCG+hcHg2UJ8uYnEBFS3NV2OvSCBEoeS2PiHs62gJEHCHGoYaGGBZ+YPSKVFgXN69tBcXmJyh
TXegeNeGOqW0pJO4aERptEPiBxQ/ddqkme5w83Mk7HmplpukoDdXUiEQgVBUycub5lLvGmNhAEqF
7zy/uY1lShNhuJmqCB5CZYyO8/QUGFExvEouq1vy76N8IA2oz5Z9OTTGF6rwYIiHMboD8/ILdd7E
9NBEIMOd3y6uuKWOjMkqWgVQlKHp778hnIwoc6dyhFzX7Q2ecXPzTYMk/2iaipsfofgWi5LuMoVk
k6PU9uTFDWGKj3iW3b2xMlJQxvga2pAktlHB3Ty4k+rETkekO+qkTqpdfhXGFE0zNVPVDd2UK9WY
u3bVNaWhlBN7nLnXgNpWCgxciMTnOCEKP0R0GdVJzbITwfGfBf4waqUifIjxNNYtRk3bSqj5yEpx
o45s99twVs5tWFep1F6dFYqBEr2KBZfogz/v681ZtrXTjcMJsNrp6HZPrAfEEtP3Zf/Y7N+5ZIY3
+t8DNZzNDMBz34P7hzMSaKoepNopKYISIz+aN0F01ZwkLytBj89WOUiOamOl7i5mPoGx9bGCt3gA
f4kF2p52D5TmuKvT+co6lovoE20+EsLJJMQ88ICP/KZ5d9e8t4uEXgX23/Dw4QXotNqgVdBas2qK
sJr4MP98uAcZ2MrDpo3ssjYPeTnZnjop+lbTy/zCzYQ2T9fubwb3SPPL7/INfmTWxeuwuRtTkaF6
sUMfHm4nXFtYnUknWxx+RDqFRmT+BgUIXYh50bMsR5vtBEsdZb5vhJKudUkDhbUXE1Axuie2o9dv
WpWVR/O43Bs72rmn+TSGZoX2rIMa2S2YZ6RLB6917LZYCtDO3dGkdWBDSD7R4I3mKxWJu4Pmz86j
CUblwZPW7Q3Fr7vavzk5NxYKJX5CJ0lYAFC9KtUeP+TsFs6hTzlnwq2bolS3aMImNkcNPxa1q9ts
MmpRkKOeR4UKmrjph1C5QW++k1y6BEU0cL+OM/2rM86dcRy8+Q2sDrk+v5nvnEDQ2XzzwiaNF4lD
0f2NroUL04FOhQ5bzo0/sJfgUrcWLVVOTe/c52K2c75+vpQRymMr7lH83xlf0AX5gmQNFNrBeYZB
YR4NN91D+LULp1+bnTdN+JK1fjbaqwPo8YNUuggX47q/p7JcTq6f0/kdWUeRtAKFhuJxDE+3wBqA
VcOhS+06fuRT4+QojKMo1GgU94FIu3Awx0gfkIRDHdh37UgapdTaas7kl6n143NWUoNtfLGK0/kk
4J4EESjBLi3+YISfVLSgTUv/4WdYhzGtXa2VREAylesOZx4c79JQh4lN40O4+t5BN5pNg8tQvJxA
SHdo+nxTwJ0cvM08WCLpKmwRxOVt4ljet/TFgbhcNZU9OJDrFD6fMOiz5qc9FEzqRu5YrJcv1OGU
Vocv/b8Kvw/vrmqjVJyT410pz1lf3zgG4qiT7d3dfZYw61CHXp4/kHp9oxAjt1iyJlev9u0gbFs5
8U96qNy691uQ0FraQbRyqdjuyGSn8rv9nSwPtKMhx6XczHZpAM2IamTz0OXsvQJhoqKrBH8fXa+a
QvrjXCr3nIN8MLf3I+u1A+b6P3hOTC4/J2cXdOFndPOjfeSAoui5tAzHSZf7XvfL9OpAba/aKE/P
UYnEO3ubleeSpcFjwOUXqsBrx+7RDxiPRqQ/WxcMRxtTFHRo+uMfa/TTsSdftdiJ3y5f9UR4fB+V
BOJmpNKloZbXvgmr7NhX0DlovOvb9wNBZn/w92UbhacNlMsE06jWygzldHT5yRteSrTXm7bcutOC
b8ZQtPiWH9R87uO/P9nLZo9m0W+ydV1WZbkS87WVdChuJu7SNPzxKFEDFphH8RuSLUxdyKEXsg7T
XYyHp3AjdDTczVsdxuRV+1J/fIhKnNsrey097/HmRPrYjZuIwbg3DNYp+ntIwS8+764SWAFUVoiW
K1epAZ1orzKux+Er4cuwwI3HR12UnVAjdbDlkb3W6DQbUW7qz1ddOnECkSktbEx38Jt0YZaxqWau
5DXH0mzjDyksftVF1ZfpJy1A8h/R16Ts9JyYSTv1vLnKfBo0iEMcAv1jeEHiwSDlTwEi0XpDAwkt
ql5Wk8nYrzKZx5Er+9ja5WvjsOGFnOad+Qd4OWPAJpp0l/lPVw+WJhkNDSh+rTtc4tHinqaUqKMv
4408+fMaHCHpe8gsQjGJnS43xIHylcdNLhjq0iL3AlZANd50Byqtud90gdZJ2BKAK1r1EWsOYA9l
zWFjG0LMawoUVJR6izTqqW7ZwnwEAfM68KD8Kv15nHWl+ihLWWlLybacoFUF+qxo7X0bPMRAdUHC
Q0ytuVCTYL/ItzTLMiU+rmWzBZ8/cFHu9GJ723KjbiT+VAuvmm+uPUwEzpP03r0FkpCfp34CREal
SwcohDy3s6I+fwaQ7PLOOZeGp0+E6cPuPPe7y1srmIjOjzCm4cwDNuf3P5YqV8cAYHsLZQo6uJNJ
sES7D7k3Z296kivEa+EOgcZxQKFzCQV73Py+dEZXw/sMUThw0G4J+v2l+TlPvI48kJZf0yHopCH3
PUFJpFmw6u1IMYRY8pGHmZug/SZH6FqCisR3Hlx+DnBOoMEjKg3H0B1x9rbYXi0SyjVnMRe7EYn6
CHDkx3I76oL8pbO1pWtHxhOo4nffIztBCabhon6wdoLJaopMt+F8HHlktfkfBPeN4Y5XD+Ecyf3e
02cBoSXEPyShFThbD6L3xGkU3lrkiLEOGyRaqCiTO6hIYDqGMpjT//gwUeRwP8hpT87km97w6Nv6
glCFMmG4jz5h/rJ+wxstNCeE8ukKwy3T7pF5eQYFaX9w37YS3xgDUgFNeF41UU0cbC6zLeKejZBC
CeDXrUxI5+8U9HKc3fT0c9OCLMC+Dm4MsgfqtlV+AmtBDYnBrCLYR9FJDhXVpVVkodfw3qDThH27
v/NLfhJB2WlLHaqngpxXNof6QDBEz9eexl5F1KF5VpsHM9peIfE2v+xtaE8UycVvrlP090IyOaer
KroFurf9+LqfAml0voxZYBBwhwhESf6X1mPdrZp/Hz/yC+CKrmHzo3LJBo1kiS3yUKhcZ1pxOJ3N
YgLUb4JqrTPgjgvD9FAT0uSXMf5hoEpKYB52yn2vIv45VdDiVoOUSzV9fRzAygkZ/9/Ten2qPoxW
OfivqX5bKcJftQPlTcGTc9Jqjfj2TuT6hBJBqWjWpz0vw/bDqJWzvHG6Fpf18aIDnpx7cwWVTbfx
aeOflKG9R8rbAvM82m1cvPVWn+JczyYUgq1gnBQO10puCc2anoVV99orR6uV2NZazfi+S3xI2rmP
xUWER5yrUzfcNovxuW3Odl5XbamUHPTgChNl4wm7GKF9EqFu25dj5x3EFvJWMg06tBv2YVcCRk0H
A3Wze1tuhwfv80QXIXEXaEM10UF1Kc1sRgahu/k9Q0QNovJtmOS+chdNTxgMrhV29sEp3H9gCOnL
g5rPL06K57xPlsHYEdIlW1P+KRwZxkk17nGuTqYd7kOU30et78+tmwY8Jyhzs/U1vHh/j/nChOZ5
zMrHN4pMlo+7hDG1Lt+/k5teERRegmdE0L+1+hM4PrcZeow3n4Li16kzozAI69PvKVsfmYeei6oD
2GUaO/4bMK0frzMl2u+d4cpvdqYed3a32+k06Zo3a57996D7631V8r9zY5epmhSrExo/FBQQ7F72
+/TWTj8Rb+0UDIiDCFYIdurXdAMmtuYBfhFFfz1AZZlmZbLVLT1VJ0aXayTcE5tf/X0TVV+KGxx/
mLxFkY821ApQgF+EYB4wHK/bLsq/2+X5I1YyAmljlGVcXlURN7a9pb11Djc34FXsaVH5C/KQeyyy
z9oW1YsU/GlkpZJsNvStebxbGcun6zWc5e/ZTJEvYjR3XE+S/JefazyPV0kx5ZWUKFnCTMtw3pEh
gJGQkGhCQwvDKLL628ndxcfP7dTVDX5n8se3/u2yPhw5Zra6ruP8pk68OU5vXWgppCGRQzETifdx
Z/j3vqxbWtXyaqKcKarlrO2pLnxGO3e00fCqEcDbbtD6PrrAwT61CZryYGxRQASCMP6qd9T7t5b9
/L7FynuYdZkUZ0szCQ+528EepOEH3WwIQ6NFjwC63c5wwJ0IqZ0E1YradV0TEH/Py4fRlVvRuMUy
L6GDwx2H4cYLwwHD+k2xtmoFI35f6l/fuBIMKZppap6L1aw7XbyiYBBAIRD+5idHm0dtv/70rQti
Vcjv9p7vzMuFFT3tlj/C0k7xNy7gOLRRSXSZLjiBxHDYUG/UlH6Q3647bI1XpfzHbKoSPozjSluf
paSc5FJIBXqDAt410o5+joL20aO4v0NVFqbMNPOxTcZyZGV6ato0D8GBZABTnzu+Ov7m6q8PbXyG
YAdgnYWLiAX2G7DUxj1Sc9WC88rXx5iT7KhQFX7RCCS5nShR4xrSmdLksCRnxV8dBbd3XEww+Ml+
4qn9eRxdFukwo3A1zsHYIcoYO2XeSjO0q5zkNtitFvR0t87x7Yx5zFUIIcsrb0PNQe+DoEM3GF3g
HYVm2mDocNL/KtzGpZ3tgW4FFzgHaN2+xRT40ZdtwFTxkJVPkWRCSSZuI0Z8QpUc6SCAEjqysZT1
0FDE+2Mb8CjUr/kHheKrZps/140unIyrhXqxgzz8ruFxGdD0npF3tX3HvDrKPrTQELL8c7v42sxv
G4xZrjifi7eCWE+ADKJfNG+dvtqXQFmc+ts2JRUnQyp91aLUj6nCYWahC6G7qPoiWp8yKOqBiCSF
dnBsIl6P8CkywReuy5+3VobCITcSMGKT5MuebxaF4qRTLKVuqosNlU+Dr7UaBHqfxg2QzXX4cdp4
dv8aXVl721Bjx32AnSWVb2skT+iqgg7vGkNBOp3cmieBDkR8z7PejK7GdgHozF9D0TKelm0VO6yf
NYa+Hw3/iuYbyskxbA7uj8Xn0vKUAUQCEENzdCYnSO1D/VphAbzc0NP42E/hKuKYevM+EIvGnxxu
zLsyzEnxVJgH0hAw5r7L0+W4BsF9aTdYLr7aT3HrssLYRww7wFBLGH7dPGGwImRO7dG1TY8gvPQh
KlAqI4sZFBuBsXR5hy0UuGYxP9PgDnzoA9CKbu6+hVdypHmnjjawFmvyIK42GtKfOz5IX2pj/NI0
964CfcxqhSk/ade/DIpWfz+k2S/kVFt4ZHF1tL2kT9cCkXjypzvX4/3buXuDpNq6fyBn5Er+CRwn
ilXUwXNXxazOZRHPMNTavzPH8Dwyprt5xt2Yuh+lkBxflXOEhLWH6Hdguumce0k3DZU3OdqOYNww
6hhR6s6GmcCCwcRQCo6QKO0hkmDZzbHD4+T+Y8N9uB4dpOOtlrK4yNSCwbMWeghGNWZjhGZHb96b
txm7BLDpXu3ceXFv2hQ2Vz7Ku0XD5e7fzN73I9Ie5E12g6ynN5kR7xmlweDmHaLcV72D1xjFrja9
jg+Do6/PjqGEvu3aP403Y/TiL0Id2B6dQ4Z3pc9fwDRy+ldAmfDdBpfw6l7w5NlOGksazwc4gz7S
fpcpnBeEMkn6TS6dLk4mVGaLUIkKJUTQMr36h96aQxIl4hYg10ChV/OuhyvQfSCcUL/kryKP1uOK
fJ2eaAKZ3vWn8CUnbUOmGqwXQJYQSg+Sru5uRqjQaUGMe9Z23MB0yANzjbu58BZA8MADGwiEuOFo
vbwjfRAVenHrjHolpkSIaCZcmRIY0eSCVHDHdittZhgx4KRQfqRAK2eold2WGQ31UEMmFEB5gJB/
mDUVdPlnZQd8bWThwHfpnt4OPjpo+nuWIsh8HOw68veqs2uXs2uYfx2/ip6UhiUQrWmxlNeuEiGP
eUe3Ac+jZTnZbz1r46P0iYSePEWezvT4MT7in5jzXkP0qfDHAi7bXs+1D6CGV575Pr262kx3Adaq
U7wyFGTSzGkDRWdkqy42bH9tjyaahp7lYK258fYdAT89VJfUOOiogjyle6r00mb+AeAUxff+rXdE
wOWLx1A86OFEUKQmJe/Si4MVMojpLTSCZIiIBE+NTUwaJPw+7ilUPZBUk1sHls06WMf9GzrqindH
WPPYltLuikkh8Hlp3dTgEAfJPdyDY+xq9LjsIOO/u759jsBM6uv2TR2DiUw/VlofyCQU3gwJ/qun
Ds7N+8EFcbmeJZvP/X6OOhaY0HSW3oLdpnnE0uO7CCGvolh5DPAZwlaQqHkLTp+3AILRuneI+Nfq
pBBQ0gKc7OD0zZu0c2wvnSKn2JKCwtRaW625BwZeYjyGIJpzB/AOUNucnTHLQs9e8vhvQcuFYFtO
YgQFNs1YHlHVj7EMWyPXmSHk1j4urki3Qy2gT0IahtNQtFZ8ymxHmPcU2fj445rc9GUB8r8Fg2qF
Wd8l13ivrooJiApn7WfcpMEAtD7OroGHw9HVnAaitXukDwcgily4gN4bW+MbuxJqRk1zIg/qdDF+
2YfPqZsEYMyUZVUCXSH/VsUfUsXj6brT1IRCTRKpfYJm8+jj1+Ygs+bCj2upHK35u+TfApjUrax7
b34fWzf32hz0yibcXUgVzsJoRrSemyTWZRBH9A44tIrRwXlH2RcZvri14/Zf0DC1wHEcAQUj2YfK
Q0dUMAFZUwVLgl3XHmDY459rsrQX94/nCVbumic9TeLT9lRMGKvVYIo0p/zkw0LY+uaSIlLYz1kO
DU939qCm//7kL4vcus6rBcUK57zKMMqKvXYoMz2nRnTg2Mb5j0qs5ilEVWxbQrPuZv1qiT2OV8nE
bxnXraSklTCnGXB2rhFy2ZjDkhmPCofq7AUV8pByKQLweP66oNXdNi16gatuftU2ml4lyMDXKDVa
UC7VKox3dzQlK74auwnI55YcKLiMWkN0vCUXLlGw9tfhFsXmDLHaw3TXs0NOE8oiZquut/N74fln
lT88SCVTP2/v5sGSeZDYTzBTjmlXL2/0TShmkzfmWNkNlL7Vjzl2pKbZKkfF51eMIcX/ajn89zmq
oNiD1SjP8XV17edqtwHt5QKeerVm8xx+LjoJTIzDUXvV8DZ4zR/481uj5n78772U3WBqhiRZGmvy
t6X8sN3jAg/wzU6m8Jf+8svzYZaHiHDeEMesWfqihFF55wZ8NlvTZWCM5i8Q6mEo/awk5urCxkso
ZpGVElX2rd7Ftfy/BxLf7q9xKks+kw1s1eNNMbmjZTChs0DVn2bW34O86g4+zaZSM8uR6Iv38pbG
LdJv5Nq4bgOFPJJ3WYMtCVT7FB6xVKkr2L/Yz0/DVqJXmRnwLK1VPoEz581RL6BQRgrtfSbvSW30
+KUa/vUqK9tki6CHtDo0chrDIk4KdXJ0IoB7wl5p1lUBXzUjHudWlQ8rY2rnO5u5AfCkpdTf+t93
VySijbqoKJbAH/OqSoTJ6l3PGtmhmHBtunIF24yxUKMhYJJ9JBHMPjyIFXBPlrcOoVbN8HmgMIsu
D5OXh2VA9uqhVEGDHpucFs2bvxfXi1qG9PQmRD3nYavYxTW7HjWWsHgTJ6BfyxUwOxX5YGyHgdMJ
MzgPRB0gK78300DZcL3GM/b0fQjrPssrdNHTw4gl+fAw+f5emlZxuXNkdW84RNvOLUomyvSjfx4G
dN0iM3EWCQrfgrk7hoFTE6Jq10Wldmau0lOq7flasS8Ch0V/8dJZ4Jvgqq2/X7z8OkbZqiULpolk
VxpHh3V+zcsjC950+rfmPowS5yftTGtGeb2J/ztKJUKtL+naVGBvMyErFPWCawfj+Q7wCjolm26t
MM3r5f7f8SqxKpXAMtjx7zbGp5xccxt+4lE4JkqB0UOAN+7UrRq1bo6VQHWUTNVY7/Zi1ayGuwlV
qD1OG9oblZUhdNaCq63xjiEpGNFb+85viCqwCGFjfuTNGzJ5Gde8mJ0mkMi10bvuO1cCW5YWjXJf
/H5nldO/QQKU4+az9urwZerfI4HufN49m8w0zhtrd0faShsWordxRx0HPfBBNoJj2lFwLcNJlCY0
LhcCvr/BLQLID5QL6jjzMTjTTdcWCqaXuTn5Py1EhCmeH2692uhJIeL7zeuL2s3ZBfZ5cHprPAh3
bs1gYpv+G3T//yqUpUpQM/C4THWFE/MCRBA0YJA0r3hI0Al7g/qICVWN2IYmnr46IAoQZJo6qhVy
Ndc2tLg8ne6nOzX3o9CtOETTQrRmiaHA+919Ey2iEWgLZUC9ZLtced+n5gAc/yJv7Qfv+SR57729
tYc796vmTYiZ/vVglf2fGmtlfTkR3nckwXQnhXrxPip8bh71r71usMrmV05Kel4JDDc2qUq7f+3I
I1HBKQFh507d9fFlAH1855VtbytW3jBiRqOWg5/O2h/ksI6B9Xo17/BVsV3oe/zP161s4VSyyrup
2MVEaVOg3LWkMPNvEayHsdQ2QKReMZW+R3nqLLMzdbMdOP4kkAPt7haRNU1DyZ+nfu4L0SpsqsI+
KJ959rMegT0BE8Pte980wlV4a907y9hnCb0neEnfwAFTCQagFK6bJdxXb0rhs4M/ayAhCa16R/8w
5mrsYYIVULmjYEtxvaeROEDaz95imP4JGglZiCRWZHcOY9jnOH9ROjpHu97mfTND1h+4YneFqPsB
Tm8jNNuN7t2/v8cLGTIgZW+vMdQC8C2C8QNwOp2hCI/9JRW/wj/50mzbN5qbDvY3LHO4BFEyaoRl
C1I1N9qyU7ZwjZG71iwdEGKo7sVflijABKZn16Sr4hv8sdCrBY5sc5cv7M58AqxQmFR6C8zgN2HN
UqhZ4XYliq122d1uaKy5awChjbstuxmwh9HHCBpUVM1oct2kKnEs21l2ftKUrL9Ptt5WRkgJY3kd
LX48ka52qFOsgyu87WR0c/TgZvdlLGdRLrTgwH9IuZ/f55KCW0S2lM/LzFy58mmoYw+chztFd2KM
BMsfFNO0t3OeYyhSQvMBQZVIbizNy6MJich6u5S2e9yh0GCsEDrvKwoFdfWbexuaQSo8mT1yAKxE
jISKbHq6Wd4h/75h4n7K34qdBe9x85NROj28W9CNjibg+/RNuPeu8FxtN+B5UEhGewBFB0Sh1lmo
HAL7iNcvPHo32fsYTmSmo9tXdAkWqTnE/7lBCTZ392vWG+4g1lC1zkIQgn9uq22t4TWOo/t1gZdX
in3ruqmkire/RDSv1mX/mKGtkMObQmghgQxt0+3JC41atAmxet1Mdre2dOlJ22+NCuMWzaD0bjbz
reqB/vXvm1ZW95X1V+mLrMtcigkxmlUV6YKqo5T3xvoGO2KmZaP05KMKltqIbg5X+SK+4BtKGRu1
JtR3djktp06JDw2mdYeRcnnTt5B+KW2fmJB1G2rGSNtGx/2bdequtoGKd5XS2RR0lXwb0JkdSBch
OTCN1XfLHF7jt1X5eVn/UNTUAdLf28mmuW54yKzfFisaZgM765rbwQ1A26Xm7vyvBCip/uO8Kwlw
gSTu4SoTVXGtCVbhJfimB4XSSQziFZ9D9yvBDaE2H3uF1DZkU6EOodic1mZlT5XbfJfb0kEHgYJ6
4dEJuh+KP9EBGgoZo8/IfW/bU6Rwa/EBL1rVTNi0VVVRNLIErXI8rndKejjrmdCs7nQ19IpSR3A8
7sAlwRkuekbQRnsCSvvfYeQFAON53MpBuTYbpZ0jWQdGfn6NbMdqB5cAnaQW95vPaLHr9VzVz/tt
ZAq9Zl3968XFHjiCodmqpJimioQkgfvhTrdd6+bdONxycjE6g/jcbQK794k4oouRTzr7e676vwFa
jGapBhqGsqL8Jg2Po6nXrbQvwGMJVUHukMtra3n0aR5OgiCYFwFchSVEeDcApIc6d6S6vdkCwGi0
8Hs+Uo0loCfu3qiIwKWpqwfXPVzl9FivDoW+u/JwLDs8usFBtgafYQh5R3LGP/8L0WuBvHl4GZWl
vj3FxkbTGc+bM++7BzACdOJgHfoo3KJb0P6xvZ+6Sf57C3keVIS7hy9wuyrWXk4YFOsBIfXstBru
IALT5IMvqmeg/xs9n4cTV4GH4Rp7Lb9ezbs6gVSzizAEXkjfWj9rnfw9/mzjXbOWK/rvofw8YiVu
xdYxKe4rJjj3lpwxLljL1oCLDOXsU9js1OQ1L3bv83CVDH69ybVVdj+Wk2QbAQi/4JQIvuCnUQa3
/np4B/hptHO0EUHPo/9iBpD2qCSZAbZp07LVuATwyYno184Fc9TesWbDvbh0Pj9eJajtz8Uuyfel
+NyIm0MW6H+UvWAC0Go0MLyBH0VS4L/FAUKp8OjqFlvdt6iGtsMl0e63/6zwZVeP+oDLZCJ6PwBd
5sttwVt131ed8XhYdyv498rHxP+L/JQq32VjG9ebnAAkzAC7lj72ojTPzeEWEGrTqOGtvGgiPA9W
ecs2mKpjchbQMgAW4hcS/wFVSzS3nAl2LY7fSzME7Gve7+uv+zDJ6vtNY2t1vYOgy4ebqMOF5Ayn
7gMjnkFj6lzBr0dgfBzfb7tjQQquO7nE5n1O6p+nLT7/w+Y2N8rVsFZA2TJ33llibPABajjgEhtS
wgHPKk2I1mNv+vch8uKgfhq2eogY23NubguGRdHadLS2EF8JiGRbBPMx81joKBz2mrXx+kW6/zxu
5Xy4rPPycEgZ98iVUqBw5wDoYDYMhLiVAhj36++Jvtw9//26v0f3w+vdFepdapRUO7Mfufl96JSB
ERzCugzgRcb1PK3KiZCWpX24qUzr3scM3Zl3u4W3DII0FPkWzUjauCdHGNJktWo+tTDbyvGQybt1
el2zgMFjoiXozJdc2ibOqvmZEJoW/puLVPNXzbapW0C/Mf3hxd7WyuWi28wY2Gm/Nfoe/UIgSSpL
x2tiEOj8/R1fsCCf3vBvkf9hvN1+nR+UGBBkZ18i4diVXMAcQLbmIE9Ztx8OZb/P2cb0ougg0K/v
JJk18fD1OfXfxfQbSh6eYXPaHg+FAH6K5u+ySKHStVrfeGDDsu1HZrv3doKh3GgJ+7XhtG6RvbhF
Pb2CX3Du4/DHs3Y9W7xyLEayqUhyG86HOZtM9t/CZ2M2i4Dx+G9CiGvs0zRboEvvL8Z8kSGiAt1O
o9/teG7ch7DBRqv7Qr9Q4z8i2e8XfHi8g95ILO3EF8pd2uOg+QikqchCr84nhq+LyztCu7WkjBd3
rOe3Uln+O+sg7iMcUt5/Et99J6CxFvluTOGnPsGtCShqJTU6JavNXpLEui/Wvo59ljguVtP+vg35
qzXgK8DeCC74T1ln6BFubUSr2+9q5VTeSwcruwtYvSjEwqIzHVCwqJsGrUGYIBkbzCJhjwX02vXq
dkBNRqBWDunyDjoiUZg9kP4GQ0LjdJ1ZJA7HErW52h338jrxsOMqh7MUK6l0ENBngN6rJYGVeUIg
GGFru20h2wpxoS4ZrfvAlQP5us6M/fXKFHVsl6i/vG8WQeCA79ZDao8//oIkHzsbZzhsdoZ1ZNUX
7cGn1axVrpK39T6VLxkTLofzzubozq0uTJWNGzjfqPpjaYR/arSwxMqqS8N/FWD+2MC/HYCHDXy8
bBLpdmMnHae7lXOPspHh7tvaAGPcQ+/kqxCXQntRV9WsW8//yHsp50SBs8yVkXwPJZFLHwjzhAMl
dHsH3XkjkMuDeiMxsVH/mm3lyE425+sqz5mtFM6pzlD0Rpy/i0hMiya1H5awtpxT7x2ybqdmF/3u
0L+GroQsGTPCc66xg40u4A1Ek2Cvjkv3jH2R4vdbk5GJZaCDat3CmIOJtZwFgt/w6d02l/YmxDav
7jSv2WdVNIm5z1UpLfkG1E/IvLHRIoTOkDVgtLqxamKIVolf5uW63cuZiKDz0+RGsUbsaKSqw+tU
mAPV85BeDKjqYGR0haqUaVX5GraVHM8r/SBSFYLkaIsCEN5tmhNyWRdHddzcO3Vd4lcUpKdBK7M8
H9brXaoy6J40Be8H6DGtkF5R7AlLDSY5/DtBMsQPrCyqpwEroVJPGruLbF+u/dTqXc79ZBfZ5kdi
jI6bbmr79oexD3dGNzsHRzkw5KAE9kyquvKvSnDQZ0VjtNG8+NID4OZaeJnsyCXW6eCcvicX21EB
pMv21t0aM/UwtyjKH/FzuJzRRQZ9CyX7eF5YysZZSYVzLDtndaoVM834TMvZ2sIgd/NuGM3zPVDi
trLqZJZ3zAYIn8acV8Z+ctF7ymzfODn6Zmyd28mOmuxkd0bheNs5n+oC/Iu1/vSiKgE+Pq+2ZcPg
y0ihsex0+8GoFdK/99IgxCkLcRf0W//+Nq9C3OOQ1cSx2K9X69PxJBYDCHBKVdwNRtTFcJegoUWu
wnqY1oxZsx6q2aKyj3Nrh/4onLTO3AjRDmlAlm+N1r+Co8I1csf6b8a1A9dst2oeaN3Xx1zTeL+Z
yxHan4RQGIRHpr8QlMf/83CVOH48lGluH5knNonBhIvzHRNsFUGvyO012d/DBNY8qOma11s3y0oM
v6eru3y7MKyows4F+200QhsA0YdoQdC0am9ArwokT4uoknnql5OZX8REOSb4lMG5OxphOdKmumo5
0LA4J6ebnf/3PF9d2J9GrcQxbXPZ4UJ5FqOWPlhXoWsR4grba/s/Q69Otus3ff4jilUTTDm9l0e1
uKiU0plm4VjQVSctGBxoMHHZQh5qwH7pYdAMnJh9g/8Qt5u6vVMTIqrIWl09blRVTPrisVmD4Jtb
XojZFyWgZubUaeG+qh48veNKRJLlTVFY9u8SRrSFXH6OcAMTp2vuwiFxP2dR2qKY3Rz+YPxVFw9f
VLMfR6+mnIdVIz5mGAKDn5p7/QDMyujU4cYmiNNuZ3quG+/ly9UUQ9FEj0q3K3cIO79o8j7di1t0
oPkI8rXCUzNEdlgUgNpek0V1mP+9il/gp2QVAP7/jGk9V9kISVtDKzJJBAlR6gIk/W4HlA2Qog7Q
TiA8CUbj4j3pWQGL6+KOUcHpfNWKAL66JT89SeVbJ9sMn5Ersz86U28pe5NgNDJan+QiB/9tPBx+
ff099Vc3iocBgSY/T/1mbVfp3ubzioobd4lld4J3RCvUvuReCDhixOXNg/0A52PwfxxaxNCHC4Wc
Xgu5lJnrlCrNctXun0j1juFIJEHOAnw8gPRbV1wc6+5Rr4jKT7MWi/Bh6I18UezzdcvQpF5w+Jgy
4shnlyQsaXI2+O9tBLbdIYLBZH91w7/O/v5nvWHo8jz8fbuTd6qYeZcy4MHDk4faABakyNnjlcZF
uRYZJ3bNP4HzYcTKebTS5NM6NnbsKu8jG6F0eaQXDjUyhsKDcI3SciIHk/HtvN0crzfOD23nIXXB
YfM+2DvNQ1iT5f9Gjb+ep3Ja7W5yqdhbnodiFeIsotKbQ9BYShwifT7E6FuBqq2KphlZgbAudrll
LlxJCJ7XxfOXh/XDy6kcYnmcx+XO3oh43pkrFLs5yGK3RY00jOJIBLqf/13O9zBmJcxdT/fzQU1Z
gYS5JVoAv2tANGSdtvsmDN7xSvZqNpz4yH+99EqYW6uSdtRk5tldYkCLVcx6iFiHUIhDE4N+P2rS
7pfl1r1esZr/GrYS03TzbEvyWUT0LmzfVjDimL4Lc2y+Jlcd0NaOXjtX8c3+GLTawTgeTpv75cQC
U7lgccVCMQpjdFEpaYV6V3NgyPrCbEOYPddNuGaz/WKsH6JLZm8OJ+k/Rxhey8uPBh7D7LYWIDKh
6SlMucUZQpGovtxfs5arHQ1DLdRjWhLPNzbtSGr+EyFEpQ0GVkSVFYyFgFfUHSI1C+uXiPUw4dsJ
IhuZoDqxm+QI/UmAj2x4Lz3Wc5vx1uPhVnLq0rBXrbnHIC6Lp3oYFUBRpqwllnNHd/K2uESLVT26
dIT3UejgJywFro9v4phb27T2Cl/3lSshzNYLQy0zEcJAZzldbrldsCwBx3WIh+W2FS6OEzoNYo1P
M8d4q9nMf+dJmEg+zx7vrOPG2BNAuqQsMqWxEewbhBdccXHbBqQnw79HfEGnE1kSmCU03AwFbPHz
iIVy3+ZYLd5IFWLyIqTQN4EBVEkCyr15qzuyXlXun4arhA3lctsot9U6h7BZ/j/SrmvHYSNbfhEB
5vDKKCrH0YxeiElijiIpkl9/q+W7HpqWp43dBwMGxlaz0+kT6lTJuvwivvuLEgywIA1bBuBR21ZG
tYr0ctvrtAv83Hj8OdOpzxtrTRXwoU/yXagf3QBT2hz334A5si5xDdAIMrteX2i4in9w/n6GnThE
6q1rhkpmeNI/uIL7udkH5p5Ik0N8CESt8x3kS2zKpj63Fz9jTjwhDZwtfCVXwHOCHQ+pGJOUd997
nYZI/wef52egic8TMMFNYDhMDpT6JklZo4Sug+LtDbAR44u2g0+jlp+zKk5sQ8DVSVPdsYOIEl1I
4/5BKgSVddj7GbXaSVvEiSnoa08u5IJYIki5IJly+QAmYXt+A/3rO6nx/L5nzwqN45sxTZFWsc9K
7YClJIgTIKlQYkVOFobnG+GvYb2/I0SZw3/4onktz8qsfxl54rVUlZBD2FHGJi6QEt+0B0hzbSCm
pUNXZOucUem0IBgFYj6oHaHk45uRQyv6PE85jLZ2Yoa8ks26wOvu8NayV/kSAH4uoKSdOtVCPN4j
MBdG608AXm3JpdKe047VxCYJ95QJa8ioAmMNthew+xCuVO8LanGzUERSvl7At9F1A6/e7nbezeY4
cec1QS5gRTwIKVIv8BPa+L9Y5Wkjn5LLWaTK+KTCRMyYLIHJAs1FtbXh5BNyzG+IE6CT8A2utGiv
W3hdhcHP8EWHxJmdUhPv8xUhNdXrI0vxdwfsz/s+bfuDlER5i2KPfxReS73eyhrsiws5aVVfV2tc
DcPqLvMDyMwPAP/NXighBu39eAAlR+4BH/R+Wqd4riT9IlqDC0Jh9P2jC0YH8QLMabcKAQu7QVCB
cj0ph+RRqB8NHPnCXeUBvSX+7gdYpxywuCCKMHb/wgmhjTWxc2ks1l3+sDyI3W1Sc3VRv8BeC0SY
m1oIemboiHYCGoshvS5Oy9u8WjMce2f5I/LFQJGQIAkqCcTlQELEWFAN67OHeDwe+ftoKcNc0vww
GLCUmB789xuIdI6bPcBeFVr439cQILdAc08rwT3pCeUeGhH/mefEzkVBo6pJy3RHgK4u6F06ducO
0qTfIIkDZWCNtn3gRmMbzfu+uQCH839xgsbTnpi4vC6CWCLLDK3fP/ITwBIqBomGYdl3V9pr+cyX
HI83MWtSNbC9WHFYZhj1jQ0aJQY7CxJAglC4AylDuZtPPZ3RgFMHK0jb2r8V8R2Fe3ku2f1FBRga
IgqxwYGTJZkVYDYqgIFnTBEOtPRSOV+UJaac5Gk1u2V47wY1Yx4JCJJSBc0RkVpb6qgK4N5QRnsa
qoznO/GylE6t00QZuiNAz5/MBpwskLWZ1xv1LXYEzYSaaQDaztBmt9nsLZif+llyOoBvuOscKdKD
HVqeEuRAJJonQdn4x+Myul+tmseReiMbjwt9g/KrRSgJkUDv9cMOUgCU8Z7m78frIP71PjNZFbJN
15PxSsDgXkhxHZTHJnIR1Tl0vrsU9uRRACUyanqB7B9wFLTT98xojr9i4q7xSRG0PZS34T+t+BM4
L/MT9BswLi52dSrA/HOlTJynGLKpy+ZJd6mMeEx8sbL9GXq63Q00U/fuVgRC2PJejdI+zHz7XxQX
aQd9Yso8OZbjMsEWLxI07KEGBl8F6QjUF8+9bRjMG22Tnzpo4+WdWC+l8oY0zGG0F6+vpHy/d0To
Oc/nOMA7k1YvoF6tie1qpaiV4h7zA0J2dTkGjd6gJkQgOUh3ZO9r0C7250OCHCLSmeZ/09Ewfimm
7hc3aD4vkeWF9/WABuM4ueBeBCIY5QoqWoG2uFO3qpGCjk9qnF3IPSBV+uECP4egXzJQHKDcE43c
xqkLN9rIqQfVVRHPeR42MtUvGTRY4TeZw21G5M9Bl7KHXna4gwrw4nu/R2Cso0Iyl0hSL0A3x2m+
tizQmjdOtoGEC55saw5cvvG2vpnLtzkMDMn8leevA7RmHWevwvZXs28YH4ioGBlk1fjlCViDjzs0
Z/Vr+eGtqa8QxQ5MHTU/EkOGQdfOcfHohLqAInSPmBQ8BNg4igUQnmVBx4s5MX0xp1RJwpJ7SCA0
H7GVztAuS4qmorWBJ7V3SQhFnPT3DrRrUDy4FA4g1pR3j7anE9vHqP6QdArmvHrwzhOueR2LDv7Z
AxLtKF/S/PBnUOC/3JCpD1d0Eph+MeLrCr3oqCDCvcCYFrYZWjnIU1FmSNvVicFLsrQq2wTjMbPX
V9kQAXbGhVxa1cvb7L8sHoz3dWLtGPnPJxRt/dCcJpPbAgsIxxRZOA3lSsoEaY+oNLF4nNDGJUTU
4bqY0ucicFFAeUXJH9kx/ZiYx/1eF49AqNno4dRR+1dtguRgzNmOlqKj2V6ZbMXIfWiqMtAUjrjn
CHXs1DoOrH4kylUAc5yQ9iXldzisV+JB0nIRlBdVJu/eaGzIBOdN1tzqjcivuIiz0I8LDqDhzlHC
OYFyY+SJ79aqHGHTx8V9RYr5goiOkDaSiB8EDnun2yHZSwJKAHWMNQlnbwuogyREn5hysCkv+UNi
YzRjIW2yAeEXrq654WB7LWAtcMwMBF8F7i714lKcQ3lisTKpGwYuwnjmwiaCgCiP7h8JZkSW1ysd
BkUbb2Ka2t7r+STAeEAPd3AL7aOK9CcKJiTleoX8mfk/LujEMqlKC2zpQAZEoI4YD8DhB/e49T67
ohL2v3rbDynZ0QYyAldofI6TBNkT3BgEWkBxQLkS6EZovUA5bPH1+wyf5kBGxulBpD8akauVMPaI
d2KvOhe5COcbjkluog8DRPe/j0WL6eSJWYLJbb2mxWqCSf91E6DWhrTrN9zqt7cTIVandvVSXtRp
Xy1UjuIqaTG5GFDsVeuW+gfJ9AI9AOQ3IdcjBWzamaEcUmVidmpvqCqF7CHk3zj7srrv0d7y6ViM
s66hdjEzqCPSpkm+aLSHnSqLkaBgRHN1uYGseIOEdmp8Omfg6ueYYu3E5pXmJtCmST5qNGgvMwoL
QgkyKG4iCBT0wNRd6NoQQSgD0C769aeYtykLQJnW9SAKjxAJbbroTsa1gK9IoOw7eoqF8nwoE2PT
q/8Ji8wVZ1cuWoNB0wiG+GJmgbDFAkH8CXY1cwCpotwT8su/eNXKxOq0nRBmIkeWFvEC2iSAPgEs
cQs8u7WGoTvsCCrxhTIouXy/DTp1ipogifoQl/OVe2Wv4Jh2CZYeyorAkgfmZ0hM0Fqwck4/gat1
d/javdBuDm3eE0ep7v7znCxAa4rABbbP/VYsgm9954AlR/RLV6WjXZ6JUboVmST0Qod5A0pvXxLT
dsE3A9qlwdCNd9zW3Y4WkdJifXXiFQVd2Sc8+4h/V5t6i/63b9I0QLJ3N/cE1KkPqlPqDpPl+2WH
1Ylh4mQvDrkSx6qyX1cfQI4dwYive+YeXoIIVDnUWCxIJ7GLXr82C6qVog0/sVJJqsidQqxUY7xI
G4J4lY0PlEeIypG9Xa5709MBqjrgYaXGcbSxJ8YqTsuiFzMc7gd874JEFtCgJJXlr1CUWgJYDOHe
A+PuGkB9ZYtytShHTBX/airZtkvloYDdwrtHhBA2REVlv0WvHZKJjQvw0BfNOj+fsCRoKMcDPTZ9
hOJ7rYrJreZR2gDwgTwLkD9LDu4evijp6oPCDWvPkcf60swFVX7nKdRYBij0P8NP9loCg0vY5Jgx
HNEPAZJkEMGF2CQyd2grC0Ald7gvrjMUViiRzz+4GKoqQNICKnKP5MjoVUp4pejqriGHjCQsgbY4
fpObRRLVsFpIFVL29nks+eeAU6UYLg6DTsruPJoBXl4fxRwdpHkmwOP/orry3Eb/DDa5wQCERVFT
Fd1ROARHEFWZpcnaw/X6+5z+IYP0M8xk90DLIkUD36KGieQrUhEQI/zOFti71CQZOlri44F2+rth
+hlvcjujyC9qtcS0CjMwQJ+6BcbAfUt29xm3/X1qT8vTsvAz1OQqhnwlcUGpcADVdUBmA7GMVooP
OKIDyrSdDgH4Txmtpm/zU3Ih5JnAdv7+BU+Yaknh6OcLJm5FhQ+omhyLi+NpHwNbfZPfUFQgyUfQ
mu/L8+/jPSHY/ut4E2dCG3i1V3wcUHMFhBsuhLsXAegDYgTey+6FFoP+QxbrZ34TP6IIkiGsBFge
2DroLKKtFVH/w3/5RNS/tkijp28fIusKzBX88v9xusQwjgwAykZKGRDDB2mN1REJdN1bWiRCNEhC
8Utb0vym507pz3wn/kOfNXnTFWRAe5Va8A+zD4cwIJDUFZJl3BtthWnX85FzGU1RkWrFG2rsKDBl
SNERULKuLwEiAPSVGgI/uid/uZzTNiCpqYVGTjEaqEuQl7wURxnq87KhLCDms/Ev8CDe9gB3OI5A
XhZhvmaX73yov/9/eAUqSZxrdCmCRueLstnPH9Y/137aKeT3+C6Upzg8M55zKXUXElKge0a2e44M
LWnOw4P+P445MVZCXatJnMCCEDQFgaWviFIXLpX5Sby3RwsC9VkjZum3TZiYLU7ixSS4yRywqikE
YcDgkhuwWvt+u8Wac8DUIIkGNiZokNIeOMr5nhb0YzGqEykh9oMUmm07B6YPpxwSdGsDSh4Qxvt9
gakHbmKwYuRbIi3FhULLNin7QZrc3iiYNWpxaGomWPAN6SPS97e3fltI+tbqkZA3dvCuZtlqV56R
mfn9m/4hQ/1z0CZGjS2kXm56uBWoqZBUvK+Ld524M3AqDsw2g0gKsrjUs0Zb+4kxa9mm7rMb1n4B
cAMk+DJoUaPVdQtojDWHUsOVVtB5isEbvU7CxJpFCXQa+xKL/wpdNJSPQL+FnBAc1ff3Cp3UJmVd
KROcVvmZls1lsSbGE0cLNcccK4uw3lgfAovwgNAQwc9fQ5HnZUWEyiq4if76PAy+p3bsgI0EAwjJ
WpAsAslYnq6Mac5+n93z5PdosMliSlUVN6qA7UOwI9nuRzzPzM2wxNHVSCEn2K/nJ6P4Ts0DLBUN
UfA8yPwZfcr2WUgdw1c51pbYjDvUXJgZEjX779jYtoZkbbe4wnBwZi+0y/LUJR4NTDZ99D6JWpQy
XvzY1MGGVUawA4/4LDlzwvFAl7cj7ujfjONovIm72g2FKEQaPCoB4KZ+dQw23+AoRAkRhcZrP5sB
YUixUU8b7uTRkJNHoNW67MaSc8vMFuB4ALwyM104cy779nl/Q20XvUnFHCF86VFhc8T+/TbdyVsw
aB3Lag2OMCEKIi4WTjFp9UMX2idYJt5IP0yyQpWBGuvQFnriunaFUsVpg1kvLujlRFYTzarYWBJb
Xa/gw6dZh6f5oNEqT16CiM9lJoqQmiFQ56OrQjcJjcCQ4SZosisiyN2XsKWWjR4ck78t8MTYS50S
C42PaRYm74AsSLyAaj+9YrHhQG/0cLWHkBqYe/YkAdkZ0QuUGyXDggiapp/XCK2RSQFV0xe1Ke25
dR4tyMR6ifW9k1ryNAo6aBphwPT9fovCZYf8xYFW3XkabALDz6LWy/Hy1H5wahwJ3g1RWW75a/ga
3ix2K6rmylOosjwaZmItPF5t5Y7D7UVC6Jjv0HI0BwGmb4FGzCR9dsahKPVrYVyZ7V1XrS/KVRae
XqfR+BPrkahBwoKr4OHfkka/zaNhGAJQutt++BDA28PB0FFCk8+nw+GKms/uGtrUUgXZur8dutFn
TCwKnqpq8Hl4eC8EaaDuLv7ssilwx/A+bdGmAnoz7/WE5O+/6EYiFuO3sScWpVDFuzdIGJsBzOHR
B4U2mT1eYs34XoJvFmwxpEeGtvTPA5nRnCf2JOW6IOFDLD0he71bnG3Dhdc/waNNRE3egZD+/UF+
npYaDTgxKHnM+PntTl5/lCttkG66D4TVH3VZFOMXO6oMKUdb3Ik1YQMvKoYY18j7FjZQc3TSb81S
Tc9mdolVrIDC/32S1FWdGImgEsJAIu/+4hUVC4T7wBbjpY8AC73TW6yeenBgfRd5DWBIbtqoGihl
V3ORyB0XhKIkMKpNdcAdRi4FERHIY6FTfTpE89oxDtdZhiItNef3yFv//fj+fMLk+Ppx1ap3CUI1
wTIEel5xCc4qMYXFbcdBIMV/BxW80xOFu91ruwx9vbdE6LLEsKH5OtkGRrgbzhB/APtIqcfW9/IG
CcZ9uE2P3Ev1fn9NUouFSml39ud+bEG+FmKaiR2YmFt7ZRwv10+ayW21pWeFNkTDXB4SmWYAMBNr
CnNJwlkGd/eyZfTA6fe/7/bzhOdo/Sd3iCuCoWnuA9Yf7xN6hcEnR/hp4N8BTjVjAfj/Hwec3qEi
rNQwkzhc2hfRQfoMoCj90e+/RE5pfTIW/wWjPFJYozlOrlDMRiGmKAXQKQu24Uw0si23Aydz6ao2
41Lm99TpGA02vT5BW4O8nizoAsVbQMmP39l5D1A3Qr3rFYjXry9aPwD31GMejTkJFHqWzb3My0kC
NF77s41inNMj+NcoU3tuiv68KI/PGDnmJZtrXN4LJHUBAAVyOXAdUWGTLMJlNBhra37dMTblgf0H
A/gz6uSBTwKO0RiVqA6AuSZELUB1Y2SK1p/eQzDJs36f5fP8wc9iTvtbbxor39oKKiraJjiyV3au
QBN1/YJmgN4+oJF4c0cCcj+YnUv0bpSLYgWgrNh6nyzIdOqZYjQmVIQdDw9fD1lEaS5AwhMPw++f
Sc7sL0br0Uo52ot7qgroAZaDY7jecOfsPbdpVUbaqXpszGiIlOlCLWzFAGAScd4tu4Xs3paiHVk9
7WA9DQxGSz4xQizPCD4jhaRFMGphXoEGmMuAfabOkoMW8UwzuLkKkGZ8gMzswjdpzJbPXdWfIzax
SWzM3rnGxxurzeJ3KATD/C3FV5bysj7NAimcokpIBKmcMK31SI3Gt5lKTMMLwtqNCxcRzuEZVVu4
3wc0tNEGfHZIxgNOrk7pJxrYQllUKxrrdRPvoXW7sTl975RwjbUKDwtnnUDccwWtsECz9A9g8vSI
jkcnuz46P5zo1Uxy44n6VuFCeXRWruWXPNWBTgf6FNWn+uw75au46W1/22HVh7MICBj0VKCDUjv8
gtky2znR0UlW6abSc2TpYuAdK5ud++u7AT11pznU+wL/9vvlelqEGH/6xJuu80YqPB8Lx+4kPQtJ
npZJ0B/UOC48TN51zmdvk72cmRWkLcz1O6qSBnqh/ucNnLgmbR32dVvhOwI31l8Ld2UD9uTaDBbL
dVh3u0Q7JFBBFXh9FzPaS/3M3I8XYXIrpcb3mvxxel7F+eWSvW0iE0lTsJSx9lp6OcEd+/oXHuGz
yzgednIZw1utMGWPOYMUb/aCs7MEobBouWGso+5tsxb7sgFWcA+b6ztn8Q90R2hAUALL0C9AUfT7
YXiarBl/0MR9UEuO8ZAzwbU1VVIlALvJbYWiCVqnt9szSkPi8tStUO0DvoQGuni8Nr9dook7Ibed
Jt4GIThGy2JZL+W5P+tmguNtmB2Ed+e/T/Wp7z+e6sSRyPlaiVqy5SvwGwNp4IIYKHQt5EsI7aNK
rUtQ9vpvpagiVxpOJeORRo7O3EAn/LRJ0LaC7LizXONkz7sbuMVAikc53s/YRpHB/dMaTwtTWpP0
8j2Feapt1vjw5xBZhygKuIJ7M9nVJ+gWRzqtvfdp/Xg86MQmSrUayBlA+sdFbS5QcyJ8n6QSdkRZ
xEQGDo4NDvTbfLj07iPdaVIdKsqj8LB9I7N8r5U0ATdOcEyWrIWQxOUsmhP8YEn75dQ+EM+jMeA2
1Fntc3h4gH1LUkPTJZRyH9h1MO+kpA8DEUY3B4i9BZJ7Xa+Nw12PVmh3ZN7AHkLZ66dXWJUlmZUU
DkDq6ffUHsdlAo7aMYIVX6zAro+1Tu86k1vOGQz7lgWgluSCbisyQqp7/syQjkefGFJ2SFpZjcT7
8dWfNRrEiY+fkEQGub6n1xco1FMM1tOU1Hi8iQUNOCUQCq3D6+UsQK7/oOKJd8hLBRuAgVu9W/g6
GEg/Px8RF96P3DwcZppZtxa13inRJj+xnm0z3NI6xol/Xb2i7DtEqJoMOPGeuwcvIygLz4JzRjD2
xszBQDaDmdmBVdrIlr2xKK2ZOTNSc22RNECGTQoJvCtwqKmkZxHUeMkmZrbOlVJte2h4QtQSUnGB
uc2POTr8acX3p32/44EmFrYXkoJt+AIx1CcRKFptZAN1cPuoFRay09+eDXAV+CrqVd2RjmcQHYBe
8Hcr/zRlOvoGkSzG6HbWN0VQpRvOB3wKckFXR04/lic8aerSAZ1EvEHrPrqekSqkDU1Z52lTrJ92
atb6Nam4XwTTTVe+7qDuzZtAz5k7iDNSbv4jDppaovFcJwY3zco0LrKHE8qZEmRKI/uzMwqdbC6z
pVZcyc/9NtzEceSHjIsZ9saBHdM4ouvUJfB0a30CLPFqUt/Pp40649lN/MMsCPoUunLI+mIjCeUJ
gdxmqC0EKHyDkIm02lonRKOxTQqiqPAr7oIOrCa347dZTwyclmrFIAkVcRvscBEYQ6BvanRYW0ck
gVH+LfT4i7MqvbRP9eUATarMMSm5WelZInG8FBOjV8lyqkXVQ4+Us8vM7Dzdu5uFBM63XjUUm/u4
Gc2aH4x0dofemh1a6Uo9qssaR4IzQkSYw6ksraxEnJmbZQt+wJ3idKvsBGUdIQHaKfKN1nmHel81
z+Y5Y0TWSyLqDSUYfurxjScyMZhsOXRhzOO1APTSkpAS9aFE3qJrj4c1oL1NT3Q3OWE82sTwNbHE
qLfmYQvwVKw4AB4j07U/gBbIdfOlfUM94QIZhSOoT+VC/94DE1VskJ+dwQHvZrYuguo2NHRLcwbk
75Doj/GY7IS7QbqrO/Ks42Ij7UUNjjiyo7+duokpFdVE45GPwrOqoDOsCPA5RJ7zxC4y53Q3YzO0
qVBcymv2t2ZcPyu7VCMh/ApIDhKGgNDIUQyQ6oH3DMw/MGHUN4Ncn18mOu2SHdR0COK8xC3HJceD
sSHXSjb1cwuGOcRioBMA7wtt2KeJsNHRmDavJmrBcl2Io/GyWgAxREY+urmz3weo7iAA3fQr3dWw
9VZ+fDeQoSesPHidV4lxTVZf5hdNhfopjfX4iybmrhHumRJIxNxB4sO8kFMJJtEWxWscwWVrgSx/
tlNo7eZPvdnxsFPzFvddmoFKFO9lZWILLhuQOSBY2B/vuDDYDBfESAgcUK54X0PtpK/1Q/t92CXO
nZZUeYrKGH/LxMwlVRNqQgdPNta5zeJu9IS/AzgbQNcQPQzIxJJWQW4OT4rarv0UkDIefGKagp7J
VW3A6/aCnh0BlMhWfoogMwiRIdFFjQgoKtx639Rw+9GkrRPqQ5oH8SxkHH/DxGBxZe/7QoRv+EM0
AayunfmRzmy4t3vEFOiT2r0h/4qmVOD3FjN6j93zx05jRcj+yRpgQLitI++p8hOhHzi4MJW5+lAW
LipFrO4EJjr70IkGglWIc+AApDbaIKiCJP/wOvyMPrkCgxgwog/1RZRPeos9BaZiiXhf0YI710ya
uRP+wQb8DDc5+lUJgQpGwGN0N1qzeUcKwk4rPbymkdEV4JLPdcVW7HAGsebPzu6W7c1Me7OPfF1Y
9taOX+Qb30z1AmWXeI+MeWn1sY662qwFpKdbCAuUzDS94o2A0zP8Uv+SCPr9Ume6qFoA/s+6JbeE
27aJT+gg4hY1a/brO3SOD2Wsx3POFOwBYQ2HzxjguUPN2b47GuruEDq9m9W+t2tgAe7fw0yxsrN/
6kDwx5yzjd8h06gBxhRDsQ9ocRWGrVn5KVgAYwsJZyub3YCN1+bKy702WLNcdnPfyY3S6C8laMFv
duxyBm/2r6zNzO8mVN6N2/f3AM8yNIpz8QH9QCMEbeLad1P8l+26doK5upe22hsyC0ZnJAvBUZzG
HVb5JjuFdncqnFut92dwG5jSPHZLbK0q6CL48lRdtCs9eW+N1jhj+U2m0Jm3COooZqUzOw1K2M6w
R2i3+EP0076fhcisnBBcZSfWjPbi62C1jjyTDH+bWbnNmtoudPlDscgWos4hAMyBmbBVhF2t3TvC
Fsrlu9xsXDR4C3N1A6tielvN8GFs0ZaMGFLdxMYwC61Or/AECQjS2EUzy8+hXYuoyxTY3mRB1gig
G1czo1XhcN++KWwzJz2gmIpV814leKY+8rncIWJ0di+8SW95MfdRSLXKRbKqVsHcs1D0hNSDmzje
XrVKRY+cZsbgIyWzX2jHZJUAyZiB7V7S+0RXnRaPvrj31sU3u5BnxU7+yJzAGbbCFr3iX6lNdfmf
uyE/V2RikcVE5L17BoNEOAc30oe0QDJnT95nHQcEwNr8UDi+jWQplUXq+cukSBqB6IMxc1qragEh
a2UtgTsCPOIrsmfHY7kCCgaQOZKeBC0YVG8JBeJ6Xe/wKYQApjz/C5awp4sw+pCJUUxBTuilbIZF
QGd1CFjZxgXEaY/uuy100B9CgkiRH5rZglqmehpyjYaeWMSUUYpGvoHFM4YluQH+o25r3JgTC9dc
pYlEPvX/RoNN7GHncbXgcfmjeh25sH6YKgFvf322BlHhBMLHMxZUDs2nYfNo2MkZS+99UeWM2h5b
m1CjHmUIzHv6gRYNPIWuqaNxJg98lg1yJyTYxsXNAlK6aIGEgKK43vg6aLSJ9hWcnT4CbAy89Qil
7wDcuC4LIm2iCBXo9Wl+d+dW6uFJYoC/YSiv//P3aPSB09dflkvfv4Fyr0FoxM2St8wO52jiL+z6
kMIstcbNDl1ld7c9vUfPQGMUpo/S6LXa8bNlsfgEvr5wPGDBWxC+aVDh1hCW/55feZpFH6/iJDCR
kkZJwx6riMcSmHfgknUwNzoEUoo1oSzJ0zLtaLRpVfHmgUe27B6kuSRazA28AYJ10MzfZ/UU+jwe
Z1JMFFW2VwelrjeMGOpVf65ux4C96WXwVdXvd9/M2ERPhNwA7NJIbteCP4r+Whx6HbpApiIKBrA+
pjzUukYLmZ+6hD+H4oFxGXlkmcT6MZrAgBAwgAGT3cZ8L6iR8nPPW5UheC0ByyY8wGGjUQJPgHIo
kELHJoFmkJ5f2Z6wFR3vTmYnnrEXFtnMO/C+2QWG5EBdfaWee13Z9ihQ9h//3SEbfc7EJPiMkHNF
D2l3MHCvUEkgYrXOI9skvEA49ffNf36kR6NNDEOo+l3gpxiN4D5KMMGgZcgCHVOHrM7MoKVjnwJV
1dFwk2tecYIH3Q6JAFpeXi8rWFjC1n9GlYBo/L38Prnn+fLRaJP7eteEAuJIcocC36peXi4PQHRg
x6dvkBd5W2SwtvDs1/UN6r9gMIrP4JxZoVpP+w6yiH+L83++Y1oNa9BlfNdizPoFr/nKvnwcQys7
QDAJ2mSN+ajCEWKEHALYc9mGuiIt5H+KUBit+7QmpvhMevfuIlYC24zEMGGIhlIHOClRqTEgUwCS
H8rRmtZmcJVkiUczhaCwmiLzyiRD26q84jds3288SWc4IBSiU3pV1xCiMct9vGBPoJn/htB4t7id
mshRLrUM77NLdOm9i3Uv1QPoZ5x/PxLc5J1/fJSCOy5rYCLX1GmKHF8qidKQZgjyWnMwORRdVVc2
RSBLtbm3b6jy09NU7h8jwr6KosKrAv75a1iJ9E7msyh9H4UNDiGRkpeBiFgWX7YbxEbB4gXpIsN3
1KVk1Ra0TMHnh/pAqQf3WbWaqbNsfr16VqOnlAdGmN4PfBo+S2WhJYGEmqZOiZAyvm0jhlPSY+IK
djrXLN9R1vIbkve79DvcpZeBMTw0hcr6zcKzavGWYPZIlsaGxBgqgDyqzpeI+jRbsOtl+ZIch1d1
B9HQ7CjOE4SG6QyKi4Et7atFv/WX4dJfsm62KBbqkd+qhS6/eUeJNYgW020V7pJMDyXzVurKQljW
X8HNTDSHVMdZCzj/cJ6ulFQfoCoNfItn5KWuMnqZGznIrE/sKpxxSx8RRainsp6uBTueIZCyEvQi
1p55j5ygtDjV9ncB8hud2dpEO2SDbrnEzh0VbjWRBK8OiX1beaa2Vpc3xpFR/P+OTzdHWtSH/jvd
+fNwzhi8W8z6L3XpfeVIELQzDQz63pK/6+0H0tEnYcafbuvbure8K/OpfGa8jjcFyLKlYrOZOfBG
ZvrY99gQHPHAOf4yUPGv2YuKWnk8QyaaR074pjOJfvsSkJLCXZhxid7zJhtYPFCmYLW/WezrLdRj
3ryHiBVzXucBnElNtTH61Og0I5WtvjaK+wpqek20SVVk51ULcGrkdTidM6G8jsp/ZJQLDevJ6Mpd
D1U9sqI5a9dWab6d7jMUTj3AH7IVWyPd62d64gSr6q6Lg85XhvceFlYV6aisJqgEH8RduG6sCi1v
5SK8GTe0ad/nLX7cTRfiOv+IPyTXB1FrbJUgFzvHALgg87bq0S6In5YjQ8mMW2H1+2CZXpkZfnWV
rPpFEuviOd4wpre/3wxvfVsgcFTxx8JhF+wH/lcmMrvvxAoW/bJfdk6ToSKhzUU7WOSmJhvZSV0r
b/1HDJ3Vb3QNJN+ZIedmyuoDow+RTgtdntx5RZLAACyJAIPxfwOEqRKod/iy4h+q3a+JS6IJvzI2
CbI7/nrjcgvwtkCcanmWkc0o9MTXebtZ3pZr69Q6B8pFlyZ55sc9VxBHEr1bxJTsxAQFsSIliiKz
m1g1fKQxbrMmNLyduk5xQfeFv2awKThKoFK9mY2o97E5eHaSGcGhVnXu2MXHJHfz1tLqLRs5rTQT
kO+B1CMQe63OyUYy6H1ul+28vShvwvftLM+zo2rxZ7E1GvbQe24hr/38Na0cNTlWThevJXnrRQY/
0F6dvxt4RRrPdfLms2UO6meojiJqXJWZBUTa4DvQmUQv7r41RLx3t2HNrDoZmrOnGciY6fWLKRjk
j/VGY4yoEuihMuX1aLxbm0YlJ26izMjXYm7ijtSf+WAptZWiHQh3STDi3owL7AWyLWJnxFdf0ePO
6AVdUI2bZDKM0SsmB6TpgZV1X7Pq1m4Sg7/pKWsxx5tko+/mO/jUNF3ujEDVmZvRBzNlMFXJzAoz
7OeiZEiRwSK5clH27FtPqNT9yIwTm4l15QQbojla7iT9qrlvy3I+JFbomz5e4VDvfEPdqGf/AIHY
26ZBpm+VvWdrFZZsVX/4np6rOsyGupPh9y+lUs8Xw2fwlsVGOU+A9QOJ3RvehvuevXL4QhDup7oi
GwI4K8FIXBvhVnwF7566EfDTAORDkTja1LjxlSGWlgBHDPlDtFgtsu/wM2jMkNe915jH26NzuVHf
DbZ0KK4BSWWMvLTHrqmaJnM4PyyriBPH+8aUXOm1gbZJb7yhDiu5fJHk77uwUsOXmK2sVi6MXP6q
WauRLw1LgWg9KuTT4TVRhI8g4CsQikz8hKgL0TKRq5sws3Bu7qxVyysmw0mQQ+PmcUaa7xl5fu/n
cj8XlLk/zOtyXktuFOh8MA+l3uLaa5gif9yUTiVLC69FSrEv5xH+dFMLN9PAF622Rg8sjDr3s10f
wTbXl7heRMWy7eZ8whlNfNTE872ixM7SxAd+rO54euTvoyiLT8vQZ9ggPQ0boheibDo7c8NZa+Yv
zOZy318iV+H02ixcAXyuDrMqQA2goX4r7fNTdS7RZ6VXL+Hbu/jKvPvH2+fbGi1PEfonuC3zJQ/6
HfVd3+BRpZC+PNKBTnKHlCMySdeQScisyIqAiuOQgO7kr5NomUaS6zTqN4ygvCv5W/elZuJewi27
MW9y7Q7BjNUo1vsRf04OhsqDNAdD8hok5yeDgs7dH4pAE0DPhF6axmostCippu9IlmgiDRi74JQB
OrKB1jBNb44cuunYSEHyrAo2zv/j7Lp2Y1eS5BcRIFlkkXytomtv1K1u6YWQpfeeX79B3cXiqCWo
gQXOzJ05VxBdVVZmZESkSL/Kx3++mhRnaqCp07RLmmVeOGmxkRKr9+4E7d8SUZ1QShUFSwSH1A0E
QaI+L1SPBmcsDeukvMdOvkneZD6sAyDzNdIl3bwotsYnvq+ROFE2LmJzNINVbKMlEVjaQjUb23B7
/65LE7o/v70ETRR10ZB0nC3zkfPPS1AjjEuq8CLOExbo1d9iwjGggjx2PZCd9+pTYw4No450bXnc
sGAR8NqREONZ/RghK3OG3fQ0rOOKJx1vThqQt2sVMrDn/G2W8caG8kDiPddeQ5ClA9Yt6LJL7IZw
pWJysU0tiCOWwhFKpFW+zlxo/lwNPdKUU1RVkJUO3LAkZzRTM3ElKCLHtf/e28pJujQKf/VsaSlb
yqK3i632WJ8iTEL4BKBullDMGkidT41uAlh9KZHQmQMnSwMZ2WfmJqDA1ntjeUzdwm1Tnvk4BFQO
7kTC/IUMP43ESRfUHWAhnfBqKy8knxmrAjVMiG6JTdn0qVwxTRWGiuRcmxGaKaMpr3oXkNEc33O7
PY0sR29khQTI3yePYmk2mD8xMn008c72f2/fW1R93r4ognXsIklWIV+9yQ3wCWk6VapwwuDpbC32
ZqdYsWqrb/JnnJkY2xmz8EA0NjyUTt+zEUxwfVXvw1O6VoiZoAO6J4/6tUIJtAVWJj1CnGGDgbMk
+7v3eoN9zfdqGAaWm4zBWATZ2fdFR0KhHvUsFgADyUuwA+AQAIg25cLWJm5/jp9P6WZg8JSCd87L
OUCGnO9QxQeW8jq3Ax7uzqa7JeLgjnRRFMG1VBSqiupXvf/PNsj9Fj0JkXjoh/TW8w4MV2AJGruu
9PPjNd7u7GFxsgVLPWIupL88suGIsXFPov2EptQsSQCXfnACBj+jT6T2B2Nh1nfO0K+C9Xu4+n6L
N4lu2WpSJnm+cFrZsIEd4Os5rO3k7WTPHPMFKN6jNZvDgt4CLhW62x/QN4Gouj0DdZFXmQUUSDVB
VbS0l5dptiRbHlYtxmrK8HPkd4hNX1/w580iSxQV2D7pxs0XjmQtamtViU8S2tqYRXRVDrkI7aGS
wq7zuaTMCJxhocXrTQ1+CFapnT7mj94mzPd6vNTeHmn+4WMcp89sgiZf+TLFeKZEe5Y0xjKNYYpe
tQoil0hLUX1vhL3CXiiTr5whXQ9GoA+m0tmFPxdhaGqj3X81HrWEhXthWvgF8AdLdJfFQQ0WnmCq
AIBLTGa/d6T+DK74ZBKqEvmLrvRFBvpnVeld42WBglUVreGBl4HwM6tn1k8yaFFL+Nr+HQJ+ybLA
OgfQi/wKiTlG0X3fVui3kLboBA2Q8opiXueuetp5jmqf0uUxgP5iLy6Ec4Y2E8bEYKolLOZZ8IiZ
5tszPCqE/fswz/y+y/f7+ta3awEzhEUN+JM6e5Dc3FYWq+OEmcbzqGQ7P4KhhQ7H4eDvNPOxXc7+
Srty6YNfm3NE7rbF0l2czHnc8Ep92GzgXtuxDwyEwGCGyxts0jrmgzbRsWmbMOF5trxAgkBreLTl
NgxK4UKx7lgdAetdunpuJlw1QQbSK7ZZmQ8lml2GeVfN+Ev41UVqUJmoMgZ9AXi6ecgAM4B0Gmjw
4Gv+Q9/M2AohnPWQ8QWXDpaTwUPH3hrGn+Z0T1o+QQWN6gKDZPO5XQyV0Dx4ybO0OwnILfviK7Zp
IpFETYI5IVoB328t9oqu9ZRsBt11nJZYhFbD6rW4nrvn3p1c+NZb+X+vRoEOSLI29ze+X63SQi+J
DZCSVTQaAl7YMvexqpDMPY327L/WmsjcbXrM78CfX9Su23Wm6YYoUgWHi3L7nFPktyqRMxWfAEpP
FfKnq+Burs+719DCMLaj/AS+wWV9Ee31GcObH2cvq3GJ/zig+rnn8xJz2i4Z7hMO/A/3dW0/SzC4
ShhwgdSBlmIK502RUHhSUbWjEoHgriw9R1z2y2jhL+fWX223jufUGLIMQqelOdQGt8FGLrH4O0Lc
ctH++zj/3MPNGVKpnZD3caTi44ASNsv5ZiLKEWAd/EDnEXXOJ+qLO3HplyT/+5PfpCZxqLRt5Pkq
3PE6zDrAOK4F4iD009iiTwWDv8Ps4oWgcOdpfwu/mFejqSI8OSX9Nh6qkR7SdJRGFBfzMKPNblrM
PONhBTtjtCcQ+cAGgmgPdlbG4vP98f9zeVXUVUWUsSxvC6pGrfQ40GUFfQk4psF+teTzMpwHesCb
AFEYHs4Pn8IT5Gh3zUiV31YbLLDRcDIA06hfJes/R89UlkYq16Jywrh022DiYLazS/YrZlvHrDxH
Zop88GvEz8c8HHF+EVIG+ikqDxY8P4B8LWEWrwtT9AEO7Hc9qX7WXrr47+3dLMQ+rwdDSBWMKXCI
qR3bdXS+8/Z/4oLfr3Cz6MqIppIaSwpOnXmQ+uYZD784gV3CrQuCLzylD2C+3quif2kMfbssvTkH
BGWQg1QdFPRgvqanQHCOodngH6cbcB33l3lqKc7bYBlYEEncSbtufTa/9reufXV/NMlAYf09+PYR
DTooWPuTAP3pWl5G+xb8L3Ue/uuOdr6AJKWG5cfdvu6vq+2f695UkdCGEVElcKPoebGQLUSzxRsm
GQpOB6Tintj9l4palxS031BQY2srtxsLAGhWQn6tAAY1sbVmTf+mtQrk3Bz0nePRMXiB6Tnrp3a9
xVRptJgOCW/ZnXP1ZxGjo5zGgW/ApkERjRvowqNVN/Uq3rUK23DsrYUDSpp9l8Hwc6cAtqNIKSgO
U3Sybo6NWlZ70tEU85SRJ4/bV0RszCv4cqDCG54dnD9b+JndC54/nw6XNdDgBM5vGIANv68kPy4o
entedxJ5dwq4wNfkRWTvf2/S2w491qthaIAj5zNRhdHPTRgQ5Dij4QQNxhW6TTC14e0EQjIMJeck
7V5+/JUAfE8QcDWCJEiUZ9qZeLM3c52m8GmDGTca1QgH8xwG7MfleQkLiLsd4nnJ/7gY3qCMEIxO
yY+tmE/xhNpgALns+gz7a3ilgREAn062HawXnz881Kt7ZvK/pHp4wn8uerMPIxiV9VGh1TtSb5Ts
0y+tqduU0iaqnVj4aNTE7MiG9h9Zfyfy/KxOFRGnnCTrVASMCDjp+3qJJTKq1TiMJwyW382xb1M+
GgyNUyjnia15LEK2Kx/nOv94VIDJMFiIXXzYmrCLGrlOHrFMhhRifbn4+6dZlSEzJcN/FbwOWAxe
cnAIbW0W0GMAYMKlCHSGDnOu3Xci30kcUKHdfjw8DXocEp1Tejgf3Kx+ye99TJWh8PUxi4j16Fla
kiu5pSNAH0Th9wPdrR3DJwvkVmSNlaVZM5E1R7CVVpkN8QtEqok9rYYVWq4Qw9QOhiC5letbiZ2B
6uQiJ46XvuXtw0PwMK1aZH8J6sPGLWE12jCgSnBZa9yPDOwwagJ3wiUEy7CoGTuBbcCvowYIJfEB
F2p4e5Wvohubsi2iyVlskmd/l4A8FoCfmzgJQKfEqd3+Yuz1I1nEF+yuA+p+ehzdGDBP5wxOan76
EEMEEPJ9ymwtg7IaA3Zs1q3V4M1jAKWFtvRDg5+QdpUdLKiD/295lg9Ka+LoW2kxHrWZF7tol/c4
3T8yuZvvcRMntEYZ67jXqp0iOnW2LJPKlkFnKgquh5o5TveO8Vt+GpUUUZoXtCKqOiCq22M8bJQQ
80yUchdo57J/0bSj/gHYUyoeMiVnsXDWjdPfsfCXJQcjKQ1RCYi0JH71Of9J2ISwjeDSlZc7WT55
Ie+PFPR0lYE3IhR2N9xZ4rdyyv8e8J/L3QA0NEpGIw5xORjFdCGaZ+ol3XS7MrFGENV3Bpq2e+Mc
HOP3YAsV3LbCUa67+W76iFx9BVupsmHTPcDkl8+MBi7iM/J1osviTfqiZIqYAC8sdqpvSadEWZCa
JeAMjE7b2n+/7v/k098C9PyJsbVxBMkaxWf+HrHqKUj8zsPFpl33rnwSAFX7qOOg00MJSFY6ZZ4O
7MqKfbsKrQSY0TX80NCw6begtAJ+uNKNdgXz308XpdOsioyNW8M2bLpUHsVzqrD8Y9JZ3JmpaoqU
G/kCP5I7xG03AvZz4lYIGsNlWqWut5SXlMMIcGCSG/dWCzq7yNKB17plIC3fV1YGUFxhpWpKMUe3
sz2jMeNvot1wUV39QXoMO6bsOrDKj+JV3iO77yn+vQda+lrvWbnUrng48REdUAOeJeGx3GI94zfq
+RqEfZ9waeKJaEnpUhAeSLkfa1evTSHnXmkZkzM+VI+TIzxPL9OL9qgDgwFNvwbAPnyq0BWEZkTN
sbdTw87bbTUsC0gAKi69qVe0CcIaoDePwQf4FA9lAtC3f5Vz1uPPtbSTg7BWNvlnsJae6Mx48M5B
xMQPcZO/ALUpUJnILNlLC+VZQR8Qwrlg0aIFYQsreTs63sYHeX1Twl2uW7Wb5AHN97Xmeh8dJsPC
rwUBkIKAT9FNCy+RbIcCb3eeHfd8EHnwogTm8KjxtDX9kokFg2rSOIJkA5UUWjIgC5Y8g0+9zoVo
EeLU0dWNMqyJMLCy/wjCd0G4gxr+SPhu1uUNtUwpPNqDylXsWtlpQ2o2OldIY6rqnRDwM1lAXQpm
1MzlQM6gkJtkoYjU1gtyUuwy8h4IO105+AGGuHmf3rjshd2oWq2BtolgaoPz9+b79dKIcmgFI4PX
UKJ+33v5EKeeZ4x4xgTQV5eCDQR0mH6KxUsqfxZ9wmLjXBoN6+WSQ7115xXr8++/2fuyLBuKTmRF
wtPfRr9RL+JCwKO34AyhJQ/rusRpmchHazIVnPCpJVwIOHQqe08A6MHQxZw7uxKIYjPLLV2GLpRM
XASaNjtEgPMYocwr0bdqoKVBVgAvQB8Sv/VMyhj4BZ5bFnFEW7EzzMlOoJaRWQYFuYJDG8wmaGJE
M9/LJmYNmco6sxLrXiHx25H27ZlvcprU6weaZFhX0rWcWBwzEQSOnEVLQOTDh17fece/nGffLndz
ZNeGFGZ6gsv5/kFF/PRWbW0FJa9Adat5o1l3ltSPeh+rGVk2cD9AHjp0bt+XlN8Ffh+nSrFLRrss
eYjWKtRUn/1j69B375ShGacvIsq02lb/H+cWrq0BdMe5RdHb+n5tSQhUmkW4tqyZ3mPUcHQpKsSN
xEED8O/nnL/Sj5X7f5dCe+H7pUatjcrCl4sdFZ0u5UQ+N6k1QNw03Ok3KfpvbxQPowIvRDpk3Hqu
6FMk5Abxi12YsKHlEvwlUw4fuVoz04lDaIFMsOW05FFtNujN9Wb9Gb5EiKswnLvKQHk/+96kIw97
M0DSNOE40BNTNRiazH1mxQZX0DWliPAm5DeNzAxI4wIrzyzQmoqOT7KJXx3mVpPaxmQbHZNDLlz7
bSSxHHVBzXKRez7vY+ZrIL1xxefIXtA0ImBGgcZTs+IJBP8Gyo6Uyy8dtB4PzUn/CDWWiKYwmeHA
NOTQD92u3tKFVJjjwPqBiwCse7f/AE+pRfsZ4nHP9oeFh+EsyINsJWGZ98V6BK0cfpDGSnlE2hCj
NZgyIvAOinyBF+ibQ+oqsEhkmchkUAl9DrewheoYS+r29mT1GRPtEJzOvfoiIAMvnrNNaStutvUb
S1/167hg3cS0Fxk0QEjeYC4FGv9bHpiFztUK0ZEJn+BEBttwPYBQBFIiBcM4WpXQk2UH/+Q9ped5
gLw+2J4P9iSTEjOFv2/kytQqfTMBzgxoxGCeZMLIOejNNLGTiXswXpBZnnId3CsFE0TNITW1kWOt
6RlrM15GVgzKXGt3hVVeq0/jTODUkDB0b7KKRaC3JBZCTB+ZMpiXh+zS4uQkDCJsvA1/QQ4DHEl7
7iuYkrFuRIw51yPT7xdGtlBAQ41XoboF9RVpaIgIGoMqU6/bN+9dwG8unbJ3C8/MWxNCyOkoLaVl
dsk624usoebgf5VvyaO01dDTf1WPxnP1WWzVwwCOAugGZ7onjoSRHbAimw7Bha7DjXHQNpWLvCm2
NRWd/emxqFl96ray6xGePJKD8YJDKmnYkJtNYeno9eYm7VlMHqLMDB+aDVSLoJI9lBcdcsyjdG5K
TCruL/Jl+Kj31cB0EURIHuDPGTwOUMhqaCNxlPgmoDoRwiSD+XDXaRmJmIbs51Lv652yLlDIFR/R
CjnSOxqoMRh10KU9GSdaITlh0zsBwbKHQY1Zlg6yBNnjAdy5Y5Yc6Ep7ApEtGGAlAUVl2nAoNftX
X3HlhsVrgnyyZHRf4GfBZas5eBqgyHoT7CdMuXIUbQkuq96w7gNcdfzUcO5K3C8HvbVDbhtzBd4L
5WtdcyMyxwv+Lss5iLhIzTTCwldEWVHj2Zu+8R/Ho3iUl+Ny2CdnAwX1Uj9gV78hqiAbTC/6mbw3
b1rAxmOroXWH5cVxIOE34b4i2FXgfzQMvhXTxlv1oO4peIIMu/yrEBF40yIrtvCkHeXo/IIxm7Sm
eEFq6QhrJJR47fDBICo/5DWPwUpHQpyyBr5dYNw9kRPeP8p8eoaIE8/anEdX3f8dtqWftFmcT0Bm
CAHgBSKQeAMX1rpRiEFH810hv4tz+Cg+CvmxBjFlqJ8yJLwDFrMS45+4XxkqX7AZe/8h73aTOqxh
Gm1VOrjOA15zsMIVwIms0BhHqO39TRUjFkvHUCaWn6ZmlZR21qXbMEw45BGmbAB4CuNnHBuxVIFL
fWyGN6kDKoDoMrYSS0CC1JU3aQJZHG+gFEIQFDVuhOCSqIgVl6iUGUBIrsUGa0Oky1wkZlk/CfXE
SbIXu49G2UbALERsSqy6otrWQHwKLPuaWkK4r3SJtesCIVlRXVHCfPRxJ+mWh1RIOuYRCnnFqpLW
0ZFYZ+0K5BEe9LFZIOLLiDeTAto3SNRj7XOKtn6nAGeurFB6b5uMJ817H5890FqqunKyCNhQ8F4n
kZ3o2VkIPsK84SPqG6P3twkR3AqBqx25mhXMaAreiJTloLzHV4VeO/8jc8qqYlQMHKqDgyASsIdz
8GkA3YTLHqBTjvMvkgRQWbGUjtkEfDQImSo95Kge7iycL+LO7YkPAzCwJlUVKPBXT+8fYEAUBLyA
eMp3lXiRo4dROyixxwi15NRqO92se93sm4ZFARoO7bqC6mIAv4oqT4MBWFrcUX+H9J/FIeI66Oa9
2rPEyxBxTmK3UQXATAKYq/lLayyN5pXUL2mALUc/puLT9/dGsabZUmgWLSSq4l7TN61gJcZS6i89
rCxlS9RtL3F9cmqDnaK95flOA70/AbdWmmBpjlEfKRSZ2luXflaJRRNwTd1GKVk0cl8A1d+tcZwk
izxwvdLUu+WUWr2xwF8SnU3JOmtWxoCy9CFJtwbYtFjRwWEqH7N8PY6wu3tUvFMS2Im2DGGRUz4Y
+oXSN4KQEabrrFinwlOWrsDInlDYgOgnrdp4B1IGEESkDcOOgP0lt3e2+2/wCvqOEv7IFMMIbwsc
UpJUqjQh2ymlPemOnK2izKaxJQbLFElK76rEFROUmuEp99xGdFTRKWuzm6zmBXuawE+ALILRocIq
99ee6pSqQ3Orl92/l9fPfhXC0r83egO5YHJgHpHRzyGQPCbZJuttuTjqAogTHAldQRhUIvK7XLpd
aoG/nUWolLk+2xMdaWDpxzrbKoAB8C2h/RGZgvo/le7sga9M88cWUCErIIDtifJVTv6zBTTB02ra
KVhZwGNllOhn0MLLYAR+YRrJIdasSnYAFGEpK7aQLYfQ7g3WGRHHm/MrR4OaZnRlsoA7YogyPrUi
R8ncobBLzRzAO9QtETat+p37lmYI6a/7vnm5PtU8IhRyvsPWk2V7uHTucIQOxn9qjqgMxuAOqPX7
iwKhFi1vGXMg9ZuSXirbrCZ0xAWrEmMrau9dapQ5GuZrr4lNSHxtT6wtTBQ/e6mV68NCnRDQS5AO
UrBDktHppdEKJC6U1PaLEikZsKsa2cUwuBkBZ5v26yLkKUYKMi/yVlGO09M4D9Q7kk5yexzMfy/Q
/xpcty9Rl4DFo70wT7e8qVv9YsyqcarynVfZSsVq0SlACUsUyGT6o1p0rFAks/FRvVfv0/jYlTji
R9/qCg8CAEwzaV7kHK8/uGbTR7fPkqNXfhotRb0xgFuOwHWdyKee7WNwIGnzEPQbAY40ccnEuGax
dqX+YJUl1MMQK3mZvEwNeHlA82PAd7F6TpLWyibV1EjGQw0apoGwKhEszF7djX3LEzV2YFtJFdsT
1i1qgnLkdZjxTgcrVLYS5ETELoKlDBmYDBxgMOuOAIioBRhUGDAdE5BPZhHDrkAO9KGoGxKttNZJ
il3Uo8SK3pNw5yHtHX3d1OPSCnPQXIluh9N28FIIpVKTJJJj4PCUw70G+Qswnhp2oU2CQphyPV3r
zVVBhdLTVyLmXGtQwRQQruUTq8PVSKEHVgHljRdvxAaXVgKEakXyoLSrNDi26T4nQD5zD8m9ylo4
q9APkiLbvpRI/fOiYAW4WEoKOiWFwGna1s1TPV6H/HNME1PuYJEcAYLWr00YcLE66CrUAL1shXFq
Z8j6xgk0ounFR02WQWcxIGiq2VFpKffGByNadNMu0lPeUVucAjNOn/zgWHkPQrlOvLXnzUjSyAgS
ay9aDxjinADuyMjOKB4M40GQfdRRZ/SteNSesauYSg5dEbJcOY7CTkg7lIirXD8DuwCnCVlCyWT6
0vqPmBzNMCSQUSVDWoHCJ3yBxMRIVv208tI7vYEv8OJmD2gUFtwierIgVn0pP/8JgIKuCE2iDTkc
BDynAE18ADk22Iq7dW1bItP2oNKaf288eQ5ON9ecqSNo3ANTARp/C2qQLgmCJk13iBBldx6ynaQt
BFQr07itdNdoLhUs8sbTADcWGcVF5IilW/svkeyIrYU6qha3ocSncEuzO6eW8gtGintDLAB2ONN2
b8CeJo5T2HxFuLf0FLbPdd8xYlAWCo9+9CbPFbW21iDfqtESw3ErXwOS2YW6DJKHPHBA8wei7Ze7
ujYnML27tV9vhMHti8WQOV55KPxDjE+r243gSgCV62PcouG0FNRtqJwJytRoP2YupaZPFkb41go4
3td/v/+fXA4UCbIO5hBR0Ib6T+D6zzeXKOn0iXjZrgtfRqioDNFgoZRyr0AlCuBk8KmVRBDAFMzD
0RWKj3pTsaESzQwSI0B9AEiyO6DQT/RJgRkterwzHoSdeBOLg0yWkknT411lLJP4DFxPUDatDBc7
1FN/P//XN/y+/nAtguMecN58lt2uPyn0tGAU411pqRhm8BJudafcihtjBSq7CohFNIN+K6HgHLii
MHFW1uYHieWH1MpM9EihQcf3Fdb5mwxfouhxqGD705qQFRAuYuI32s3Pw4cPD6eluAoDVpyD5+ys
7VHB96viY3Z8RKhAwgyH5Q/lVXkVX6Fcbi/la3mHIXfrUYZunAKDZYDhUGJAfqPcPKvQesnUqCTa
SelTql+rtjSrGUCDZdJYv5QJJAh1bsLQm9U+DBwA5CRhYg2h5HQdCiQVqE8LLidWSGfwDKceqUZT
DyCWgzJDQNepfkvi1QQFOgwfNLtoN39/LPKzcwcFONgwWLCG8pP+6sdi28stCXcZUqwRTdrSDpF7
qytJ2NSVzKo9WlqIph0YoE+av6LdopecRLPycmuEOOFwXjHElwqQJmQiPj2p45suX2BamIXidshH
1gSbCJG5KbZjfaJQh8VoW0mw7qN3oos8Y6g3Kw+EFBWfBHIdndxKKSoD9a9aECAvJkV/+9joLoHJ
f7mGMjTBtJvXODLRFkZYrF2PZb6td1tIBUthNQ73osBPEBZcYlVHPocm5SztwL3+EwXKqItiARXm
LozRI1DtFpVegSJYDzeDZ3YVjup93yK9tRtx0RHYWBX4ufTO9711AJ4XKIY/zLteA8X8B4e4gsV6
HpZtuKsAWsnFeyte8+EcFnDy8jaGuCXAhmKNC8WTmh4yHRJMGAHU9Rm5UwTrnQbpxLQN/AMFMINh
ek5Sckm+jtIlBERpJGgygiEdPP29Kn85NkG/nFH5+UuijX+TfyNNroSMiMJWrNaD54TeWsoXGjm3
k1Uprga0STJRE6qDmUb2CFwuR4MPcf7ObfwsA1QRxxRkJRToj/LFnfnnGzaDH2ZplAhbwTcDcEaA
mKkb1ObpADBrQP7gLwXxTkhR5B+LWAWLAOUSXBB0lZKbUN0NJUZ+xoGw7Ypk2TUwKMv50OPELrdl
v2nGYzk5KrBSbzDHJGR+9R58AbSORD4qYHQVTYAKi2xTZ5S11ZnoR0N/Dwj6VcGTCAG6vG6lZpE1
Oe+LwhICbxGOwNUIIhf0V8mzJra8SxajUHEZqHzfBHdOiF86WioYeDNDDaoCFb743/eGGLVKVAiR
t+0otNCo5uf+OWKgAdGSbgHX6e8tqJ/n33xFCjYvRe8QIfv7FYHWxaXU4IqFvihynBxms6N0q00r
JVv7BXJPliEGJ9x4EqFcFdfG4BaQRP+9oH5mP7gLAzwR0AKxFW8l77T3I4PgeNyi3ogNE9EgDVb6
PePSX5q082WgCgWFDSe+Osf8f5ZtSuDpqxW4jOhfg44ngpkeYulR7UzFWLTFpsUsI93SUZD//Xi/
flcN+nLMm9HAnbs1V4nbRMqltDG25bRTpT0GQbNaXunhOigeO8Q/LXon99KtnwcYshk86vysoLHd
CpamJBAkg8TGNowXKhDTyJwU24jdDv3hezT8X1I70NHxByHJkKHJuFlGUqMlup/hYlS75uATaUDj
PDcC7p+WNiKTmG8UYNjjOhgtoF1Cvm/INdddqt0LTT+TfEjCZ6obmYkwOMO/f+NeGHrD82Jt68Oz
A1h/4HShBU22AoxQ52mxa3InfJtyW7vnf0V+rmJcWlWhRgcFACv5JudR2niS8hC7R4hlq8yAzqbU
TnxyzGD0odb+2tCJrYAAkmfxvlA0Jhvya63B0kIL0ZagiC1RRt8TKhxLFUSpJnbU4mPwwkVa5g/j
pPCgmNZDD2ixKcFl8DNLEWLwSTpIxNFsbIMAYR+Ic4RemQyShdLsC1G9s5i/eFvfkwk6nzxUQxMV
AYPeHOBxJQjlVIUIEizAhlkUe2LWsONMn6ULOlkHcTMsmpOKHOizW2cn2ZLPMPc2VZ99dDxd+/sB
6WoO903ov+0qXuSn5KjCoLKClXf1EW0MU3sS5lnc6L/5yGtlhqahbMr35kj+NH5QKJ4C3wsPoxho
DH9fKlJStk3uV91WSu0BraNMei2rs1yfQ3njSxtRXY0KtPaHhrqt7ObJctBdST5H7YcU2H2BZOG5
MS6GsPcImBHpc6Q+xWQfN5dx+BhLWOmQS58ctNr5O5p83dfNB1BFSYcjEpoyWHE3m03rSamMSUG2
oHDJ4LZVVqJwCS4NQCP4oJiUIJTbfbZooZETzLY30cUHoIkxglFkJY1ZhSYB56qFt42ldUhkLAH9
6NKKwSVCy2bgQmMZ1IFBRSocI2P2FhGpXVCLFAtFtj1wK2H2pGMFulVgT9FS3XilK00bwDJtZKkg
kWQA7DYiMEtN2kzds1wBiEjcDsxS1UaFmlVc9ExaLIXBya0UPVCCVrhdK66gctyz0HD0/1viTv0S
Qrg7L3B+QT9eICT6cAaAmlO5PW6qJKJj1sdkK3oW2v/of6gCzONYAVZHwweJA/9JAdLI5tykF3iu
r4HOgG2G9t4gze+0guwZCR+qsRjtPDdQHXwIIbElqPzhBtusCJY6Gt+RM8ZONa37fjEYQH3gsPRA
h0upvybkFOQrI9/T8tSntizzyOAGtIAja+Hox3Pgc5opNo4Ky3nCm4lByNyiGXoWYalUOjkspmCe
PwPUZooGrmiR9Bgqu6lzlWqlZWvEt/geTCHP0fPbm1OhUZgLIqShiPe3yXsbxlrRe6WKiiVEk5KP
aHv03kcEhNJCqgkgUDezLMJ6OkQdnFFIC5rXc04+COmtPqigfK4vAVkZs7FK/37PGFT6Ef2RkUKU
aSgGGK4ESorvW3pKxnaoW6XaCmoCjkNnCdUhhItPtAmHzSCeR/Ct1WmHW91kc+/C/ntl/Thz58sD
4YCRGgjjsFT7fnlYP0RdPqb6dlSv6KOgi9CyAF9Ur5eVvCyq6M5K/ik3uLngTSiYwiHIUyHSt0r8
ECcrr34WwtMAWojfqBxHEDILzRHzneE9kBTd6V2cSCDEtUAdBdapPFdbnrfhnduSf9QHN7d1k2gN
o1TnYYT3UMaNKfwPZWfW2ziyLOFfRID78ipR1E5bsi0vL4RX7vvOX38/9ssdy402DtBnZhqn2xJZ
VVmZkRGRJaL4+k1TYVuWR0tyMxLxqSiXCGyd0RBsFa7GaBlbRX2KZqKc1iyyKVmXamNL6VutvcS1
/9s3/FERX33Dq9jfj3lYBXJeuVN+xEl20auOkt/reCRFcwSLXy39pMNVgPJRNG5Qvnf6XurtzGfO
LMy+irYvyEM6fP57A/3sXs3fi1yXq1+eJX5XGzgZQ6Uqi9h0sYeCAgXlatvKJ4li3KI81+CHZ/Ap
4vhTj+Da6eQSxkM6VgTtbKlBzbHkzE7SubD+6Kh1zPg5x6APFmgC8SDo7pX2Poc99O9v/fMmxV9g
RlURyM78w+u6pVMCMdPmfW9Gj6mICLSUblsx3RYhXUnlNYzKVVSmdk5Y17H38msIoIOdBVjVlWQB
Gi5i4y3kZTuHfDFab513EIHHtRKgJzTdYeoc2Gh2VLWLVpS2Hh5q+J+NbF4rz355mJ+SUh5GogKD
zDmrbq+5b2M3xK0eiAZpwU2sVE4PEewmibSFPt7r8gT76VYl8bFAzgc4cYGkLhUPa7u55x7gVQek
o8C0TadwEeT5WvWmZFHepNlTParLf7947UfK+e27ksp8DzgNCbnq15XpBvpbme9HwLCps3vj1poO
YXnupg8ZU68qoGerUBnndyKWTN0oLVJy46TdWfmzkbwM5bOH0UlkxNREwkIRd22l2YEqzrf1ULq4
6XsV3SAqUikgwKv3U3kuEje20Br74sJLtE0/Zlx0AI3hqw8tsnULPMio5u4ra1l675O5MvKzKr+O
cPMFCVc3hTZd9/7v9/GzSw1bcXaLBOQivv4gE5qt5FupFxhuOWaLbCQJQoavnJUIfvNrDjmuFW6z
qluIOpRufyGaTxIYgQFA1/QfVmdLerGEImHrdbux2ps8hOs3YIjZn4Xi0AMiUDiI+dO/v7X5Mxjx
rU2SUZMKChHp1SoGdWh5tRVorvSkXtJL8QQxgI5NsY5T+ulMOvRp8S+Sm9Ftboc3nBSnN2NfH7Hn
1x7rs3opXxSaJ8FC8MGlYEB5zwGc8w/9Tr6H0pXqS6xegkf5zrvD92WfXaxkoT7JsBOThTEty3Sp
PRS0Ak0HHlUbLCowt09IURZ0LGExnoS79BJDfrglnjv1TXnnvxGP8LgCIuvvrS/+FvwK43cHGPlH
toHNEM4qEKpNRjzoV+/FyrUy9r1Kd8d8NQ2fAqyzFhZ8CKONVldW107AbreUdC1ZEv+7T2NYQW1i
D8Uuy16Ucl1EhEb5NqFnklVYAPWXUSsPFr/tPAbnxPKRXD1sQfbSI44qy7qPd2Ve/RJS/pKWKOA5
sqwos/QKAOL7MQ2i1NdkIr/blh/9KrdgQ34kMlMFwBVDCiL4LpAQA2KI7Uuv/95dkvrzNubTDaQ/
c6eN5OjqrouN1idOCKobVDgDrYzBqedBPTZUvTrehMm2N/ZFBb0stNM75R5mKdZHCu40vWMIS25j
eIvlkiIgkyC0LkV/aVTrInMwIRzgzyYrAjfKDrrPmWDzC8ZUy5/BXK6nebuMwXZVOz2MUD+/ECeI
7aKKlhiDYiDHf2BqBG8yzB0VUyVYTNnSgI4rLYZp0UgbleZW4xTDJhlWkErjzdjsaEaTGteJozKe
1l9hel0EyyBatspCIgCdy9P42eJ+8tYwXRD+3EzOXkgv1Qz/LUrQXmVB9pG2C4tJEnjdDdghhRiC
QRr3mekqORCwwoLEFfvUhQT5MMH7z64wToSOEa+laEXrIkM0h5wsX8Xv3FJwRSgkmFyM9zlRJ9pO
1TbW90JxzL0VshEgbBRPuWjreL7AzfOXDeVT/AuoLf0EmgAN/3+pkS1+32heLucWCKLqykcvXkRo
et6jD6Fd9l/S/fAW7zGN7G4NHJ28xfA+3HovGfNMzaPnjo8ZzFWC5a13jC/xq3csXfVLhJDMyaFD
CpPx1RsXOGFJT0Nl04UOnmMgujns9CwcqT+UFCJTuiz1BYUpXDmKxORNOnl3IkxX/1lBUpQeITzd
V2ftobwrHohAUGuR0ryrlS0/tfJiMGzYJI2wipjhQSoIXxdSwmP2OJzjcDE+oQW6Kc49MeoFvmb1
0rjifXlTPaiH7mH6bB7IBoBvaR723Exn+Ze5A9IfbON7/YMpFSYEGrZKaIiv65++9rIsDz3ZDQ7C
XrmT7pSb6km7411blIzjzHgVMO0X7qT34b178l/FiiXgH/VX0GFHZtxNT9q7vo7drFtk90a4qF+j
D/6V3FqL4lb/ys/pmeEnBPLZfUzCdXavPlQf0LCbD/1SPeN5oB3ql+hdeKtfrLf2kw5/hhvyzA2e
CdkPxT7cRl/tM1cx3cLn8WPgSDS2ea/axZd4V2MWS1UelgvvHi6yj5czAC9ATHwbPue3w6v25T8L
p3GbQFDeTpfqtbtMq+kyBpRSCwnR6iuQ5Zf+TtHALyRUnKqbaSWHi+x1+orOmJkdip14T4X/INvp
83job6bXwUUsux0fYd3WzOQp1tqzt5xuKWbBJB78m+iIOOus3Lab4Gigmio31kY+F8eTeP5NeXnt
IA9G9weGlTHwAWsX1auaaSAcBuVQyq5xMxEMyqXez2x/U1jVwyJNVqa5EsqVaCHsWEGdL6Ql9VIf
2FTpRUYYcMTQ1ufbkXe08dQlF+G/I/bfdhl5gKhzfjF9oWn+/RRPQxfHUB1lVx63pumKLyLjt/v1
WDjIACR/n0OG1Va1iJPr2UhOrX4rWI423fnyC14YbQhTUHwamr3WPkaeE/UOKQP7o8FR2VjAJVCk
laW+lnN2bW11rGSVQ9tuq2mpwwHxrLVvrKIcDGHlCc9GBNXwEGfbUt3qNLnKei/Izqis+mqnpG/0
51TzvccfwdzQZlbHTdVtWg3lwcFSXE9d//vV/O0u+/ZqZgDgPxB+LVQey1vJro9IhAT7Ns7JuOHQ
rapyVaMzjFeyscL2NmhcubUhp22biWqDKYQr9AXq7cjml6kzNjgRwug06K/IS92zEdEpEvgNJqyw
yWxDW+Jq10WrD1q6WWNnv4nVlL/cyjwJDUgd0Twa96tQHVtCX/ZaLrsQ5cvEnko7r5woccLBRmQC
ESf/DEjH6HF56PVWMEtT9AkolDUbZQHP5oGgMnSNg4kySFoEBnALlattoaQ2FlDn//3qf2L8vFgk
bpArZ+jnx91SNIE+TlEiu6FwW3lH7MRRDciS43nnYVMVO8jKZXSoJqhUl1BmMS7zhvhNyPyX9zaz
SDgZM01Gpdr8vgOMsfSDIDIlUnwsR9l9y+C+s9DzLEy4Ta/Qt/HtReciclrUraAd5R4CAcUm8zBJ
XChWnEpixpQjd/R0F3DgBhxwkafmzuyC/SvS8ANs/OOWA+kDQArC/LWjfFm1Sax1huRapY2veMOS
kQPwbfOlecERzuQBwHFRryG19xCtwqJbVBTL1lpBolIuJ2sJpdn4k6tEn5Bjfh2N/JMZxXfUZHTD
KrQUvD2v8Bo9K6Ik9NmLFr4E0GJJ9pHrFPv+SNtE/0AJkx5y72vsVuJzfmible+t1Y2ubvH9H8Yd
So36N7bMX7Yb34m8HzwPyyMYH9/XWdFaM+cmRvUigMFy8WgXq7qflEtV75TQGYddpR6r8abDcL58
ztPD0Mzdpo30qxDvLytIcwtMQOayAHC/Csda51VjFfmSm4prPd4Isu2pz5K5pjQjS9ZEyIC0vC2S
opeqPCv1RTKf2rte/KWK+As2pMr4YEo4LM09tmsDjjRU8WexctHNCxKgxl8Ok0Ymmy1hyijWvdDq
jl5Xe938EvLQ7vE7jdGRjGhBVMQ707QKx/c0S21BFtdmufY9/9Jormje+8ZJllZar94k5uqXqPET
oeAKMwHbLTz8REm92lrj1CdmovaTG7qjaSMynWalGnl/mSzjrbJCKCHvZ1sPjN+Pv971f1m6b59+
VfpEcTXous+nd08Cus3FqDgaAjDhWQOdOKo2/iEKwgjyLzwmtG3jdDm+gZ0PK4UTty6oQdbZUWLq
3OO/38tfshDeC5Qz+sG8HWQQ37d3pWAW3Zvt5EZbc9dTq65S3Q48p8cNg5luZ/Edsh8JMipPZ9wz
7W88o3qolwkKpJVFydLacD/Tt39/rb8Ayt+/1vxC/3O/DnoNEhtXkxurzpi5Wb1qtkGzFJKnsd0G
6bp10DRUNCdNW0Y2tQaGC4wV851+ux/nffE90/7+Ra72TZsnkdf1NOfS6aj56yx5BUQUy2Mu3Yb+
w7+f+m971MQRiNp85ub9UTr996HNqBK6Jh/dGiJenIB2GclCgQYwtpd/f9JPAr2m0h7QufXRUNCl
uMpfCl9sa6+PRndCpmklBxGNfgzzF4RGgxsnIR3DjQG8Nv9NLm3MfdnrN2rqALQ8oKaBRHxfWiUq
R9UrmtFNboUb3Zj7WfV6oi/nIcLC5cVn5CIUk41/wo/gtoG5tpiYI7gvVbsqlji/m+JeZWaiuDKN
Le2n6VWGtd0cLFyf26WBA7rq1CaTYSYykW7VtV88lO4YCLvQpXFRRCtzZnYvwtydMIpJb6MtbhRo
cWkGFe2aWQeTvOiQkcuk28tBWdQbpDg0MdO3ivjFRd3ahrDIlU2i2nTNNePwW7j6Mzn4x0uir0r3
xuBCvGbKtXWsV3FbjAxbWFmPMhBgQhfYHRW3So7W8M4chaZ1Qm/X+rsxPQfxSeL2Tt7MZDlJ60A6
KXT02h0wB3JT1dhIeL8mmHFvYnUDmJZOG7NYWtKhwYZ6cML2tTE2XXGCF18AK2Sb0XD8bGPMBpPK
kZOF0QMSQBFEsvgtMs9b7fpRMcISIaTOw3+uFT21UTNsxpQGF3f8uLwYw1dOiVdYJ9HEUWkXycco
wrT+VdVepuiXc/Dnzrz6cAUuDmdA1AClrs+B5w9Vlqvx6JZf8Pljt3tvT9iRMLQUjG8dPMGtSuO9
VuwANCcPDGkjrUUM3w7441Z/Sl22q35vFRheGDttC1u3i2wp3OOFb760tNx6G5qo3DqMI6jWCvbW
jOxB5emjrGB7ElgR4Eqr7ChTWj//+5T/pU1K7UYPYU7vecDr3F4Yi7LLBq11Z24rNizMTrqUnxZY
U32MT7WxGqTV+Czwevn/X8X7VrTbas0Sw9iFk//LXcMJv15qXYfiOLvVYkZDY+Mqqk9pLuWl7Hku
R0ui+qFrgS/5rdScPGkzZo8dY/qmlZleBvUmwOj/U3AppAYE5MEadgADDuJ0r+t3quL0/U1r7g3R
HpCS+1vTu1jhc9LcqSHgUfuoSG5O+hj6N610I4Nap9LGl4+p+lyTf+hOCboMRbGtGJDgPyhWfCPS
8hNzuqOJ9jASAoWpdGRg2xDBmyrv5tkb0jYu922yscLzVNyM6R1tFpyWgS2D8S4p71OA4Poo5+um
OqLlzyq7qSjXbU1B24uCd4koCmid2paRQcS8bid5a5R48AMWRnXfJQ+d6M5jiNqDErwK5pYiQm0O
xeRglNVQ+WsL8SWGroxre+ig05WeY1wmtFXPuNphNZg7q90LXOPKXtfcMthUwwUZag0kpLkB4pKe
kNvc8UobXHXYloV4HsduMYYf0EgUJtCClkV4cSWrhFIvGA9luyUfX6n1zhzuen9fSTfhuFeSrenT
U8VCq3ubZKxdUPwF007u3XD6NHA2wmRfW5TM4dXujZKK37wdgCTrgHAGob7FwVbcFpjUM/OX55PX
Te3U/q0K691zGzQ10hpRSVtvhdL1tYPUvWW1Yw57v93xt0am4ta0cjep9SB1r4J/zLy7wH8SsdYq
3TjYt4KdlIcR+MFOtMVGCHYR14yyb70TlVav2KJgT+NurNaNvy2iY6fsYu+mhnkIJDru8LaJe0cs
tnHsNAkaDLuEcqHtJ29TV6tUPUTFXjS3ExRcccyWo/aupJ8wltP8Zmzgw+OIMeG6JijAns2rIZ5k
MMleexMHV0tWELAWcbTuk/NU7Us0wPkmaW+S+FJ79phvU89AgOz4wOLjot+O91O8jrVtaBwTjPOz
Y5PcGsleF+2mRBDkDNJ2VqqGdlzaxfwH7lNgVG+tjPepcROg7zQeR5gHExlFkz56AiHVlbEW0Pbh
cDNWZyU5p8VjCJW4AMxDA9/pj0x/YmhKXtqBtBEgyvkOc496b9WYD770HFTbfLxRpAMdUV98qIHf
pvQ8trf0aYpxPTIGK1rRiFHzXRXsMkYCr8VfANA/HNtvYRtamyoRrzHEI7xd48tGhMuW2gyeq4Vk
DWiDVfGlnorlBA1eCfaR/JXK60o/Ft3Oq9t7Q4wcYxyRb136VTYL3EYk792XktSLitjdTKKtpufO
Uzdhv5uV3Epk2pPiBOKu1HGYEtFue/5rRTEvD4OdZ0dLhbzr/TbTAv7UzxCJdz+PZPFs2g9xkJKx
UhlGKK7B1lKqrRo/jdy9B0Ro2eAmsrPpNRhRjwXtwmxwJhnzD/PFx4+9FpaCrK57cp9AZfBOMNFs
rcBmXqR6ljEQV+p0l5nKjoXWUTNYqW2lp0D7Ko16KXUIOwzQbOhXBsEqcSX9zI3cyReduRVav09H
VObgyqZyK7SPse8fhqQGcFlkAzYS1ZvBLKIRYCjp0gczQLVsJuump43iVa+tWeEc/9Zy5MwCTATD
DX4wpjlO8lFBrDOeqmjYKLr81hviUj0lAPskKCo5dy2vUho/o7WKsTvkaoKhmM+isRIFIpKcol3U
nb4gAmlIkNWJaI1hl3oYU2MfR4aDHJ5eS0OZ15hM58bbxLfCtfpMuCuF7cTw13CheseqeahUOgw1
CEgoheuEAx+W1aMwiEufiyrV4VHmjlDBKGWOOalklhozQtfSw5F1WlR9vGx07neFYJ5Ndl7MlC1V
3PYgGannylK9miSaldgmWPmrN3MWM9TkyNqa/qQWKxlrk54oA6GK+Uucqrh4DISzFr4rPQ3y1z5U
dspwTI2XOIkxGOKCm+DVn2T5hMT7VmzvcVdcJx3ldvFVxdFS76KdZ/ZOKTHIiS3AbRUn5VOQPWDz
ykS8XQcBpomf6/oBT0ZYqsfUx0aIZwjFdW+eqvAsB3eZ8qbGOno0bhyRKW/VAg/KyteWk/ApoaGM
RNxZL7KeLgNlckoTgwkUkQPdrjF8NAUCoVIlz0paLFTekik170JavUlZbVfiJQgyN63Oaibxtzww
TxA88QL8cciMVz1bFQqmDali3tDWvOsLx/DHU4gvw2JQk01vyG7eP5cG4yMkC87XUtNWY3cU8WHR
Y4dP1ayH+ZzyCYSDjjCRxempkbNdG32Omf+CjCto2gMqUJrcucyc91lcEQfoJF9jaYe/Zyq/CHn6
1nf1XsnxSNOOYWvZGgw6YQrWZwCNEP5StYx7dqt3KUl00daDQmmZxvx0WE5NmR0yZP16zGC3RWmy
x5KRqtpkUqxgLItBdwIp2+UiM/YkfzPVQIPCeXpM45XQfmVqi45ymQlPFjuiGNvnqhLw/dlF5aVP
X8izTlG402ocSeDjpB8D7RKuZmuwoeioRmqn3noU7ZDE39gZ3dGK3LR1I2by+l9p9ShqlFMl85P3
zPpccJ7wPaIIUjcdSuWaxABbFJ8w0Sn3ArS/tLmzkuCUGQh4NW98lCqnKPA1mXTHzF81dbSLMsK6
x6BY97GsE3DWMzcpl3BJ89FIzkNmolBhWqD5UGrtSkBNEKGGzfkB6E+XzSjthymxC2s/VPusMtZx
iYu41NnMt0Xxayznz0j9ERMdTEAlaSXH72ZTrqFy4WYGMUl9yEVt6dFgtWh0DeNghyHMSvNkyl/M
NTShps4vHaMD4MwmpZ7h2HITIIBaRUAyUrD0qhN/cmKyL8ojVWR+IgVhpruR6qbqNjqFTMkBdvYl
u0U261M/DiVq/rEkS9217cVgn6apttR9CNJ9sB+ii69EtzUIrz6TXzJmqZLPeW3E1mmKdDMWx8iT
dlFdLUGE65uwB9ikIq1ZxX4gU8Vcq2EIV7Q2uYqG8SB7jH1Uj0r2lZvM5JOa3i3KdFVNL2nP8wXI
QmgWmf5NOqQXJcM9IButtRe22/lbq8TW8FkE8o1olLaIAHUBRu24SepXy2I2nP8VT0wFmqJlJ7W2
WhRP8xrFqeDkLPYc7yTNZ8cTuJiGigngKCyr6kG0HAWjIi3ed3VwtEyKaJAbfnk6f5s7RLQ8pieS
sffFTQFV02dja3FzE1rJxiiK3fyTW3q0MrMef3P7+NMRvc4Y0JfMVtrAuT8KPZRCoyCIUB6kMZQX
IRFNnOjAbAx1x55lZZazkJtZajRhvkDGh+akNdF60qO7SNGfpGiyayt77eiaqzVIUOi0KvadQ7gV
6nyRCyAS/y7efkI0cE4Q50MAIxuYxxN+x0mKppcqXxegnc3+KHj0lMpuSMXNJMI6m569Vlxp/mBb
zLTMTeeXD/8B0swfPmu8JNBBtE5XlZrRC1YIV910I4ELFa9hkamDKI5Ff6NZ/VoaPqz8o4QQXzUK
XhrSuqpfNGOlNv0vr+EPmny1cFToUG+QSkvIKa76LOQlsl/1cPo05awx1nDYImFxjOGDlYPeWyWd
Ew3rLsOzhQF7ZAcKHjgJbOTAwxs49zc+I2ItCOPtqwRO2NLL8OhIq8Gytr7K+AJ3lf18DMZy1ZQl
JRGOntTiY7eVaUwCRC6990w6cr4XVO9cYx04CoYecko1plE/67uQ35XhViKzko+D4MoCbkqa8KnZ
1tDhgRKuzNxtJlf2j7r4HDLsNnmvuv63xthPrSjELdTbyIrgBQDsXb2q2tIKJvb1pkspO+nSSprK
RegV1C4Pno/kUtynEv5Y8DEzu0hRkGPh5qUxjJdyPacsWS6iukTrjPBAyl90RspWw0cV39Thzstf
reloJbtQ+ISTveRubFHI5sFXlTEDImACY7+jQQ283+GASpHDvLG8doTp3GTjMuCGj4gBflVvEgyD
2vHIBYwysVqWmkAfe9iLyWo2q0z5iTS9tRwlnM70WDE5jHN5iWFQWOkbqY42FXaoyIrrXNjHYHZS
UR/L5Kx23rIWLwKuXWP06mGokk9Okng4jQ2HBJVsoSYHmgDMpdTf2ohjw542hXErJ1g/uBq/Y4sJ
7TomLHq+A3kk01cFnIq8L7iA3qtapSXFsEPM3RRuFU4ORRJvJuOLM/xFg43UvlSmxifdKSD4sRDC
F4OFJO583T9FvslPTDFUIzeryBG4HIo2ONXS66gjPBbea/E0tgeh3lhOGx7D4pbpkgtLNJFUwEkB
jU07YBnpnSTdy2zEIIL+mzvBz37XvImoruaTT7y8Rh6jXE7CoNQMtzcfs3Y9tca2JAdOEMWH45OV
kG8XyKWDanrKYh9FLAqreBlPdO39ApnF3lNu/h2MfoKh6J9VRYHyz1BB7QedvZILfbLMAdoaxzuU
jWWL70zeN47ZMvsjvhSxiFXiegIblpp9m9JErY+SVOIne5TNftszRTcWSZuwz5u8p1CAJopRRwfZ
Lh7QatanmCR2NCluxMItw3onBCfD1w+JJDyXykMM7Nv5/WmuDdJ8JKk5evCB9JahDGJ7VBbNnD7L
JjRdeCXytPLJJkJ2h2S++sZvHqtzr+hbQDQliT4gI0dlPF7N6zagNMiNmk6a5VqM+2MuereGe2ON
tt7s5OBAavfvt//bx11dQ6GapqHPrAagG7IxSh1H1OzQWKXVCRSi/I10ovy4eebHs2gOKPzT0K57
wIFeFpGVyZarSF9DbR4kYDoPWRAJQ6AOtpftCT0k7rRHWjy143U/7CjkCtakuSekSwQyteXQ24Z5
V6TwVznBQnU7wjL+SjttETe7ysAtM8QnsDOQuy0TRCNi9Vs4/lnK8ySMXsBc7E+P5c9J+087RxPb
qSwqnsSw8GoDNQu3MBcYgX2heF3rSrryxAxlRL4gtqhMSPRe+/y2RXZO/pEXmMjBz4v0Nw+/OXzW
OqyiBMcwp7XCE4EL9t5tgmmJBoo63QnxQS8+tPymYSSAOmfJ5rILH3Lqr17VHFPdKTrhYg0lNaBG
lgO0TpnpttFacvvmaHpfVct4c2wNZXU7ejjgGZccQn8JSX7+tw/rLp0MOzfIkLUt9WgEry4sElvq
1dkvvoYYlDwoJFZS9pWlX+hu7NgYuUhzm67WWtDvzRI3CYFpcv3aQGOhKU7HIowTRqfDC/upbY49
RVrIXdHD3YoMuwl3ZZRtq/al6cp1TG3LVAusFDFBqFZMYBiqX7oRfwD/q9PF8G2iDTMfWb1rUzgz
Uo3ImmqED4l4Z+jxdsQWjSu0hYu+LKEhwDSpq00xbRP1yQwvIVoW7W6MIDPHTCKXljEGEWpwO84M
hiVYkTremQ2uJ8OiQEwZCRkGUackHhba9MBTopf7n88r/AAVA2gD1hZa6u9p4zgkmtjHpuFGzQ7z
Q4TbUeCo4VtabeL0aQp/69T+wdqu3xjuixoKTBw20BZ//0A9o3/jiYLhCvC4x/FliF/7gpuxWIsc
rIAdwmAfuzbz9aCAecSGrY3aIi2tP7yBIHjr5xabeVsYL32vbApRXZPXKXG7idSHMg05/hgPWZkj
0CKHojj4hG58QYejAlEOiGchIgYQgJWyQEKA4o4YwZkDylpWQ1Nonr94pvERGMWu3g6dtA7LAia6
7oxz5oe9kgICmMOu7z9UazNoz2xeKcs/aItEmMIaGxXbUXSvPbaEprGAOkh3c7HxTHqJaXdhDacq
sw2xPgj9KctfB4tvVVYLC4t4WYP+77+O9VsvYYHKUe9qGkmIjZLkTWO+ZKDdgZBO9efUvMhgedH4
3OsvEQ9V4cIWV9hABF+D/6X97xp/bCdI7DHAYHYuLKaruD71nUBPrjbQun9N7Y58D9sLQLGkiWmg
IDfCp/23vflTMnr1oVeyoqzKOr2SR8PNDEyyDQ/GPtRz4Mx0RGEIJ04x3pkYupcV0IcJ0paXWOBu
YDgi1F6goUY4mhM0n3WhoJbPGTqrGo5F+yCGepe0XwEMwQkqnuQ5bdWRFbD7Yb1G2iGCijtHPvzP
J7wyu2UYvhUB/KYeyAePjIT9slVVd4aRK69GsvFaNcJOq3wnqz41FqPMbvED2pJq9ibeX9l036pA
WAmpmSDsg3MdHLTP9k5Yj9VRi9ZCdh5JsGtDYtwEYjisO8JwI2pHHlce1bUIOKsY3jqpSrsk401I
Zv4dCn7mcleve75r/3MDpSGwmRKxxkJnOdyZknYCISG7z2guePoDdY8cnuLInVNzDAuXU5pxyZCR
jmRSv32beXGvAoVCMxKmCbQhDHmu+EvBNImBbyKJ7zNXTndTjBSYVUXoPBipU0flnacwm/Sz8mUn
ozBIS7YHpckvL+UvCQYF5R+XAHY+QoTvL6WsZJHBeabu4iYRKcs2okFnPcg4aNa8FNl3m/yrU5El
Nl86mzNI1nJvnL1fWhg/iTesDSRuUgQSBJK5mQzyn7URowYkyvd0t4nB6WlJ1B+jaC64n/Ouphcv
YKzqLy3vVCh4gpu3eb+iYevBwI4HxiKn3OvSWdBuMyyKdXUdFph9Cicj+OzwypDoV/z7tf0sLpHZ
/7FRIjMzDHrm37+vnHV9lsiAYENx6rm+Gqwx+iQ5zbmvnrp99zp3Tku2uUi32ZOYxFFMoN1fExFv
KB+aNrjvm7VYRxezf0bqpatIXCAdJoxOtnBRrRv6LNkGN8CDQdwDxZXyaDfXqB1eUUGhP2jac0Q5
Cx0ATO3fj/dTscDjMZ94zj3BiJgU8/3xPCSzU9SoijtQYonIKluTFsKmU9dtACqaXKhcnd/PxI+O
OIMSINPJs+UaNpzX7MIQhNhsjUR3E//sJbvC/BSbFwG4OA+2JkJmX9cWBOVa+1RE3AtC2tPhMiqx
xp5zoXpt9adfXsQc97+fUr6RgnBYnIdI/MgfIrErorgYdei1K+Ju069pEg36C3UA6iQH244Gp0AD
P+WUAeG/bbO/rAMfP2usOJooUP+4PvznWKSWXwm+B9wK/k5nQ0x3QbnCjYn0sK53RraGBvLvJ7b+
ugb/+cirkxiaRtD0Yqu7dV9uxnw9+l8hXOa57dXQrCmG8N4fMeMRSBvokimwsZnKtdUr4567k9iR
hdB6p0Vmegud/dmXJrz4yRFkGl0kg7Q9BAiqvUFTWW8OMRCoLPqYHpR7Rc7/rGTd0JfOiu3s+yZj
LKbmy27IHNMcsYo2l3F5q+hnU8P9EhC3DLMN7lX7UrgM3j21ohsSufyBnmRxLMZPugNSf8G02W6n
YqXLOedvtADALDszlMjuRM9Jy+OE2bFQ4Do/ytNNkkirEpKfrpQOFe+cghtdjp1S5ZQRAr8pwdMT
fb9EB5SOeaBYeLpn267RnAL9UQzQRo8wXurTyZR2XTx7cpDJg/D68skwEHlG0r4qRpwEZGjQ6FT6
E12mX1byb1v3Pwt5lfpiCCJ2hpjrrqR+JvXa7JZAVvR1Md/2kPE2xi+f95dalc06D57lF2Yk+tVV
EhSMZqTXqrtifpE0SNzVTi/3AqVqts2NEYoPkAK0et3aNAV8+eJrQhwzkh2rXc7rYE7C2sC7qvce
PG5kVWJctnIXWLdR9U4uyCJMWv4WT62LZTf+/wOCJc1aiepnNf5y7uUZHPxx7g1oQuCHf3G4/T/O
zms3cmzbsl9EgN68RjC8kUJSyL0QykyJ3nt+fY+d1bitDAmKxn0oHCBPZTFIbm6z1pxjlhq72EHj
XugsomKx2+FWXXROuaObKD4F/ri13TyG8PjW6ZmrDGcrfj8aTsquAVMc/j05O7F5/fmdfv+7YBng
kkG4rl2uOw1D0CiUmBkyLe7jToZBiy80BDhRn3UAmAUPTqqOOSf7lB1UTskqjZG2TcSU3Hlq84zy
nSiAD7FO1Z3KWTS6trH5uzhcPjuNkEXh9CWpT74YB/qYKpLRgKIp4vBR6sInsdtXrGFhNuehjeai
fzLQSyv7D43PAmSKZXNI6CHzEf7V1Lcefm7g45hBqpfa056aoDupuK8kRd0XSM/W7ahArVZc0zB2
HmkKDhoFDkFioVTlj6Ep12rVCvGCBGNI0yP0+yxhXbvJtEeyDTD2uizSYquZSM42I8vdD5Ch4ZuM
NJGnQkk4PXXto6iLsUWUg4KXnEQsfO1a8k5TcJcL88IKP0jjUKoMD2lcnBQUSRaHua6tbhtDPpu8
mlyztgRIpDB1K23izE/joGyXvCibZAm29RXdCrMBZ11V27Gsti9BRBJTEAUPDsWZ2p7Dyl3kI2DC
VjS/8CuK/401YvKK5/5mNAOEbGg2MnqkFOXFZOLV92w85jaoeuItFM8hNCu5yaR86ev6pteUTepn
Ox8FoximuOd24Tisy0xeMz0XqgQTpnz+edzCkf9uJUXQyKBF8cY0fDEdDaUvT+pgmEfbvo+lGi6C
pyGn7HG9ywjNW20XoYmnB1nGNI2t4HfAEmsGjsunVg7mqhmEYkUi5RvDEB03+vhzH+SvaSZ3OfKL
QjHWvL2l0n10AYQblSQBXQzycO7wnFOpm/fpuxoFc6M0n+QpuXMShItag4quubXS6o/4rjVQdVnV
bgdpcE92bUI4oOVho/lJj5p30MqXsdgFaQ9RmaQxWZrZTrkZe96j/KjQMK4kWpNxBsM85RBlzDK5
3JQR7TEtfhrbszZikcLAhC5ExuOdYNCDKLerK1a59KS0t6N0VyE5SMzYnaZxnjCwJ/OmzaI/ELB7
S1u1Fb1daeCzQf5k5hAGPUpA8S36i5Xhx3uDYRpZh1rrkIhp6yZ29vzutP3oG+g+iLF8aPk6H4oY
KZQwDloCDQewXkN2J88rc8y5ZQTzEeEGvaIsoBRvkosmeQjMhpuyeas5cHY1R/fRzRVqHPxlRx0X
6kRyoRBbDFmyCFtMRuhEmubskZKkI9MzRPE+fxNrJCroeU2fJKFvWFUApQwQGb7Y4Cj2QUmPXfZG
s0kSAQLltJfosqCoQmjutStdPyc6GhUtWKtYPCb/We2rc51khM1sTXFF9v/dn1z1lrYmPVS4UXQt
dOtJO2j+tusf5OAlSHaFepOam87aixQnY+n4b716CPKDsFOTebS1vaMfnAbvRs5veRcUql5bBGwp
oJFUpA5onMdRr4ghqmrxMmpPvWM9oCVpTJbYN3U48exEr71NTM4yrzdt7t351MICCof45v/2mBhB
Dm65JJf24pgddq9ACBZU6XUDv0P0QvMlGY7s8MRfisx3OTk6vxK+iITHP+bpUmoIcOxOIfuiAbVJ
iznbYIuWVwD0HVp/4nuKniX9l0+ju/Je4+ip6oRxUNPuc+ela+2ZaZDMTj6F6/AXDAAFlvfKuj1o
9xqyTgqpY70KfQt7TfOcMVuEI1jobOvp0qIdt3VznvRpYUQFR7Fw6ScjRYBh05e/wSwJFY3Upn+Q
VHGstrQ9GtP/26s4id5ijZFOptlONO9czIYOptXRZjSoFbyqmR1E56xlCFA1Vb1oY7QbOQrXWeQ8
W2n0GCMa4IdE9BU8MY2WqIPEU1nV2EHRtzTBo1zfEV1FoRJHHK2SQnWQuXoLwsKYYx6TUMZnbgoq
ActU0IdLOG6ohHwUBMhANBNBBOJbxHSuhetUVMX8N8t40R1ytzTEyzRW2V7WsrXlBNrZN0qeYVuB
UBG1B+u3rqwkCtNqSOecRU7MYKXZbeOC6R6Bq0qLq+8KCl/avJ5GgHQW0hPmCag3TciUFdq/EqdG
g4rW1WJNif4eyHX0KOL8VwEn4MPtUkxX2yCldBJ8IGf3qK6kvgO3QHEdsAWdTHwW/7rKhrpOzHmM
9kDjUDcwq2iYAHDMTwBswuaPk3jzrhvn9CgzyV7AaF2aOPerBKlMipkc4RauG+1skDkHRQb7cow0
1zEA7jgbqdum0mMFIQPdMguTdDRHJBUfLMkNHjFqnyXwc6romb2NE0TMbjkhpAxf9GiHtCYs6B2j
rYdEtRnCp3Y5tW8JdjtV3S+wm/dLc0DM3+n0VGPALoQs+s3aINggteNdjsXLj+rtkJXLgmatBzE2
ddZJMRzN6SzeB9PKxATtCUGeXqwHS1uGar5Q557cbRSfRBM+L7E3Lf7CT7BdIz1p1GPKs/abY4V7
vWQ6GxG/yIjCpVtluKcoc5z07K4Zh2UTt64JoaT1nZURGqsOGyGFT7iWC/0p6UbY0B+hdSpR4Bp2
93vw1TlZDdvY2BXpi26dZKmlf1HTuH0YKwX8FQvEFCysDDSWqEb5w6mm+inKx+JXRggVGdMjUR/2
RpYPygi+qYbvoBxsrLN9Gsx7dE9KACH9Q80+au3kgRVvOod4Lspr+PcjznYHW301zPeYtgVpF3Lq
zbyGtl0fLb30Iy/JGs13yYjA0PZ3ncVuotzVujonsWY+pNYytdCy9PsGTqvWpxoyA850ASVbNSVl
re0WYcbjJgCsMK1dQkkNYkFtYSGxT1lcLxRkmW3Z73oGaxNLD92kLnMLjpB/9Atn0XUa2zV1nRqw
bVjvnS56qVO+QJkBUH1EItGTJJam7WZsNEmBsrxfUbTy4mohHq+t1qDTHxNWKOocK6VAoneKIm1Z
NSqycQrRAeRYEXbybprvdl8ug/hPOYIy8F5Uupr+CHmGxNUseJLBlCxi6eT3yAjOkvFgC8x1IrS9
BeujQ3oDiZ8lvmSznetRAMf/vccAHLdPQXpbUT1urbtgejD9VzskiRQdYPA6diIlxmTxlKv7Lvgw
UbmhKY6lXUFCCHk5kG+4sE9sol4TVzRLYOPq/Cj6sh4tIeQ7M298t+j69+Oh95vbGpZZGgQnuaem
WyGpCrvlaLKeDRohelTddecx98rVVAvgYOOmKYpXPned3Z7O118/5y1ASJ0YE4LeVLxkIQPtbKur
OnlkMex9iH8WokaEjBYTsjMVHNWI/VEeAu9GsuLNgAV03wdkK9DUk0F7BM26J+wyWQ32SvLPg9e4
Th24RkO0JaG7tQPt9663/aeaL9rLh/2o3WTkfunIiNusWmjDQzj0+KHaRal2buU7lD85tqpYTWg8
KX21zqbJFULJJpo2A1VrZbpvULHYD1lzkwEMTKdxlw3lxkfYXOgf+nSejFC0yHu82lbe8x9jDhcD
d16T6TdMOrT+Mw70oeN8gDdKPGvy/rzSWozSn6zhjb9aCQkQ6wRxZ7Ydo2KbACcQLRybfUFffvj1
uaNeHBEEZhlrTwENhklYVzp2Ozs1UZYdeYD6mN0H7Yl/t4+UG49FJs6AoZazADWTZt4k46M/Psg0
6g1vV5GlMQDZ8cct+4q2JlEwZV4l04xW44D6s3CWmW7NfPuD2kyjI43Hba0xJeJKrkF/qNZthfPJ
3GXR8JQRME3oEWJy1v77qh9cpnj8T0G69caIDaczj7sHejKM7JbpN9rkfrL1UvtObbrZrZ85+zJA
kxY1GPDTj7SGA8TvVKlyCgI3GSAQL/igIV0nsJzqrtqMRU2CACp7fAdhSsuXWVgLpEPTqq86p5O0
aB6CgkON+hoSgifx/vtq9+DwQTZq99QjOZyVVMCJlnd0xrgDwwYLbdNPxH2qLhT3YGlP6Eu7Ry33
IMQ0t3nmIK6FNiMxQ/BJ5BHCyJdCe7VCc24aEnEeCceB+AGJqqtK/aYh/E/XpMVA2DImtgImZH3S
sZQdUu1oeuvsF750fUtE0p8meVLJSnLWVnMXskGpaCr7ZE/SqqcX5sFCozhU8Z0xedXOxpf/NEEy
18L32sPoS9Ws9pdR0ILwsrdRYW/hsS9q/AvsCJTSe/YhFFZj8RY1ITUzeIGmd9s3xjrQ9JmA3EF5
RZO+LqtNW200Bj5IWyPeymxHfYnlQWLWCDgzEly+kZy9Y97qarXo7PyAdR3ZY/XYEemcWxAIa7TK
yP8r6HTZMC4tEcuGMGTqzVWfh0/KCe81xbJNUmkLpS8ohCAF6/LkrNT02ut9pYVzP/TdDv5JhwzI
DwrXCtCmNY+Nlh8121k4EDsJUz1pRrfVKVOw51lk8PxqSJAduoP+OaM738BI0NWagBodVKq/mAy2
g8Re1L5zlv9wv+qfCKmbLlVnm9lnoODSdN0u6d6qMp9z1kZJvMEQHs7CbhaO1k1mdQS7EUFkKtOy
BuSgsQP2OecPHAYMGz2KinodIi/hD67fQX1pP+Kx4+jP9lyQESt6p3pLxtumq8FUdPrCaLSFrRGQ
3WmAVHP2MjNbh3LEifGpqyFviec9hTsF3p+RTZwmITpFw66K1G1oE0/QRkd50jDQvJtS7FJ8WY0U
D4roPo9oyf4q4eNUFELLluDsJIAmeA6nJ2uVIAro7XYvK5CocshjyO5KGlcyc8x2SHZd9RqwHhTV
2TGPWvoU+KyRyQok3MIo33WJFe0uGkTEITNc/qEU8D+qhWkXK2XeED8x4NOpmg8wgsfaAL/RluEq
bgPQgOisn+wAiADUosPaxm8m80WHzh+dikapEVWnvcBWXlhsdf3i1Fq/U3b4SXZPAT9XfyX5k+lt
vPZjUoiXaD/qmIZmezPmryq8JZ2lMMMdo6NemLxoHrApFn/mcUB1lp2JjV/2V4VC/8EqjB1eLM5+
mNv6gG1YTw6oVmwFVlGtjQd1LJdaXSyH0FsEmrccx2WhAYXhqCwPT2kruREZrz4BqxQ83MQGJ0Ib
NMadJPVMZSibs/weD+I0zHH6BMmfKEPFhKRG5jWCy9CoYg7nytvr2WvD9iw0AcG3Hn6wfgMSYKOy
0Wefy8P3umHVq24wkHKHKgRwWINABH9H/wRfnnPMS1uuLdBEWFRCK5mPxNKaFaSQPN5U5H5q0XuL
QEFlVww7IfQEEh8EIKGGOZgHhbnfL02iDuq5VpOX2r9rHJSb9M3oQdGzcalw8HKI1x+LF/NkHpx7
GBzpR7lglTAJGqnOsUT5jTUW0C8Scdc+xp5bK4sEzEb+28ZxGJPsMTz7d9WGgkc7rx9rmH2R/KHq
rwUBLPq4kQtqaARIc1Lx1JNd/Q6oDyA98SjjdEqxmHfBZkp2GqcpgD6bOuaI53NLGN+0+8Fb5yRF
xoE2t5FmymTWq+FNUe4783iq7Yca5UHQ609F8NwxkJt0DcHtT14jbGK2MimdF9wHQG7yesu5PzA6
6leHuNmirs+i3uMMDK7GcNjjsfWJY/xQoduC6siSX47N+YDtxUgelS8B1utJhkSBYUqh62enUbmb
aDKFtk/+XEwATskp3F+0OoGGTjuvuheNljuZqhrH/4ZwME37I84KxlDtU9nfKr8RF8xGqYdgwoDo
MsIbAyFH5mU5MwF07ViilcfIEzkI1lwg7aOEk8XgcAZa5MymBrDAsj9OxtEm6tK6LdOTilNROITK
nACx+7x9D03YQg+elPP+Hw204RVqT6+ne8F0Wv0yvDdlvCd6pa83anxK7Mc8x+mWz9rd2L3rFfVC
7/1ade+yWo5CDWctJDtT10hyvhC9ZGXsjYFa5kcUbFuK4ipElz7KF1Rgs2Qb+6+I8R3WM1TAg4Ro
BEjSlV8guuX/1JwvfsFFP9YvFQiTE8JiBqJu7fp8ESmzjkKCTxjfVlaJGNwG4dYcf1+58Jd22T8X
/sLfaY0BLV7p48PMHomaySRkBGunw+sx8MjzJbbomD4vZ7TERT0zqL6rdqseaSTGyj6RrknVv8gK
xO8BgqZRuxPMmItXQXK5ZHdhlh8lNsBk2qDCOmRFvKEsytugY4hcLa1iAFrPk9csnfr1ahv3a4oL
v4EKMNdC1iBU87ysT11LSUFdhCdKOii+PG/4R5bI2wl/dXLgBoiGqlJaNtoe2CjJ3Dvb3o4ELYhP
slzmBhrhl8R4mVjTjOAUKmymcNQFAluUAUZUoWaR9gbvlxU6utL2Ub4bRvxiCpA0oPnnovnZ+JhX
xkFDkaGeRi9yPaXdobsyLCqTOIiI7+LgHFqukLOmo3NtFH9Rl/Lg4BuIBEI0d1/AsXpa5oaTt8WR
anNF/7HU2F9gt/XMlglu+pCyVzYq5BQ+hsqjY4H7Sl+DUT+p/tkHJZ+6PZgKTr1Xxvh3PwsaCrpN
Ga8lquN/32cc+GOpROhU6EJLVrFqbH0pREFOrkOa/ej6YGWw3kZ3bVW7gqeNMc+j5ZSQ2JzeeL06
k7uPK7/pS4OOp0T7y0a0gloAGc2/vynP+7CWKGCJN1WheKZXXAjJJsYq1vY+P/icwKr/D9XWV2wo
V4ZwhQibZoYg2/575SAygr7TjfQo+gUTpoKU5cfq3yOxIKxsEudlo3xhiFrDakzDZ6TtP9/7X1DB
xWTnoFSzuDgAUdm+/L7icNBsM8GhSCrqqLpN5q3yPl3EHQZ7I16GPZW7oVhFtuijrzoy7q3xXqPw
kYoiliXPQp6ROa1k7z0o1jKlmphyh0mlq7Je9f5expNWPpX6YrIpZUT6rPZO7XQ/OhIc8AHjJl53
yZuPneUWjbmp0ddoSr9O+GM7OBUO20/ELRryFe/sAIKgRackcEI558LC5yhn0XyqZH03OP3eGg5S
oN/mabWo0rfSvNIyVcT7+Pdpod6QofqYBhp+9XKkBL5ZpU4apUc8L051IpUIjoZEkas6UxSwkKKO
A8peDgddvO0gkrKAVc5wJQLl219B8omMyAnm7GW6gR0HhtWGUnOQy/eWB50Wz55xbfq6+CiYsCxF
pvuuqahdIUpcDAyz7xo5djpS1ylpVj3FmxD1xCHD5uPoHDZhhQ1oD+qtV1xp/l+K675c+mKOMKW8
VkevjQF+rUYAEcbGjuAfnCEEi1JKg27ZJPKl2TYRBTLHbYV7r36tcZB53ePPH8ilWezLjxG9yE8L
UFL0sUTNN94jqogeSlin6TbRzwEuoEI5aJSRzK6fS7c/X/ZimvzvqtjDSG4SuW5/+SOfrtpZg9yk
uR3vmZI4rFXDLeuGRQnQpy8GY6G7BpYVq9Gnkf33gggpUMxBqCZ05GIOtLTGa6Qpy/ajfKi60u3H
iEDrbdq+ahPoZ8TOHNT0FOq59Oh1z3IOl8VrVsoIDzdrr8xKl2vnf7/G1JgaFdWBqXehGQtsScpH
R0v3qbLtMZ01kHO2ojMPRcsksMo7mp0yw2yap9fGvRhcXx6EyXOXEekiHLvY9ExeUhSqJyX75rdW
ubW8bmqXi0OeJLjnI1IORc2hIV78/L7F4728qqaA4xGZACbJL/+OMofyxzjo3DAVGXp1PF0K7FHx
Djft5wtdqj7+PtrPV7p40dmIrGPQidC1aOlVJo6y/Ma2Se9VTKDOCCIHYKkt4Nh3z3oT659s3Qrt
lRAYqMy6rdM/KCXjgF7sFJjQuM0rb//bZwEVFTSgUHD+1Xd+GvuNE+TERKoplrJVRAJK/dpKByte
kOfx87PQxLf75al/utLFsyhDlFuqxFNn+9M6R5vqSvBs2Bs1/1NQ/6LjEU1Lv/4tyzcWKhg961z6
sqKRx94AaVGoRtCt9pL2kDArEmjRuHV619cvSoqNu6B0mC4V/eR0N7AWrGu8Tv3az78YqqVMVb9V
+mjf8ON6Im3CLp21GM/V5smpb5J2U6BcGLW1StS9JT1wQl42DcdcXm/f3XPKX2rJ++CWEpHifbCR
CEk2Vn1hUTDwlqoP5St5S8g0C1tymvENSREgjGfHf6q4WF0QJgB9ViEc0KwIr8vfCpCIvD6sCPSl
lPuf39b3w0Js0PCba8alfUnNi0Y3qAXv8c6hnaTXajdbT3Lp9v98oe/mXkIu/udC4v//NP7GKevC
xM5SMfcaNXU78OgLTT054eHqtS53gP99jpqQqNos6OQk/3uxfBykiNNmuhc6E2c2UGMOF/I7RRuQ
bHE3o9MTDkvvKdCvfGWXetAvVxYT4afbTFWL/RY1/X1rzHztRIOF959UtKsfAebavyhd//xcv79X
A+8ZsVy4jvULj0JuBpkf92W6V1AgE0BlvZY6/coemcqBD6qkiVTWLilSabmtaaBcubxYNL587RbO
b9vQRHrPxUqeki1OFkiR7mM8BqpoJYeGS/lFtyl/LwqYx9d215f7xf+e8adLXtwxqujYTiTuGK2W
nNybCB78Uzfu6GzjqlB1F8nrTFJfffWR4gZdeF9urozmv7akn25b7CY/vWerlp1CR6W1h7NoKcEe
h8Le6ZCVldjck2WqYFQL7FkEmT1QgXnTUvCqj7TxlzlI3SoZ54Lv0eivinriLDSC8+fb8ziPdUhl
Jrz6PjAYu5JpubWbBtF/ods7H6ZHZfV7HVZDyTnb5D+vtDQ6PP2KifXqQ75YO9OoltRJvNfxBJkC
0DcthAaLMUcUGkHJPHwAatUNroVRjDZOf21Yiw/lpwd8sYr0+cT5P6ipsea7cnBxW+exiw6BtspA
J8l2K5KwdbA1V5Yv9dv53zIJE6VAA8nwYqKqPaWOp5wbL3N97vtP5qStneFRazbD+GHS2CZqIZQO
BlYnyIR9f2tlL3Bo8H736SF0tn0WLAwV2UX9nkzbVD3//MF9O2H/z89TLlFSqZ/jpXCYR7va9eKF
UrJbpCF0czX9WLkoVP3fz4y8bYqiMoTPiyGu5oHjGzZVbv8NuVP04jyNaF2IPGYAUyfytRk6QJ0s
um6dtVc2jMb3b+H/Xfxi+GljIld2w23W6apCZBk0p1LgaMh3r0Wq0WJogR4ypUYjCnYvnefm0pfh
W1p3WbhqmXRkQQSvUjyf0i4xgm0DppfDVklvXNDeR9z3zY0nu5ExCHka+pU/aIR1zr1C0sMS2CDd
4xBS+ndO2r5ZIb1+Ba2do91As5O4tGX2Mx+bVlbk5EShINdnhkZvKYq3enq2xmr+86v/7jRBrMv/
vJCLT8LUI/zzJWu1VC9YQpkvJv+EVeXnq3y/hHFCwkxKHYXt879TG63Mwkug5e29dCGDj0y3o5Bh
rmv7HHubWjvDr/jfXNKhBIBsWjCrL+4sTzqjD2y+OaNFgrNhI8JSzZGkf/ZRbuWL3lleueJFVfi/
wf3pihe7vNwwbDozHEiQl2pkf2boNnEDnJtqhWaumfYW1ZM/NH5U5bbOT5RlaeYJMhBgip9/yncb
Ix0jKhHjFPCYd/593HxmIy0RM9mX4VOOLAOW0ziuGn1lNOaKItXVDfp3t07YCbwNrG0aHYF/L+gk
SWdahSXgEujThPyOnVgkr2iIkbv5881dSs3/PufPF7t4s14StJJecnc6VcDg2Bj7Dn9SQMihtivw
BPU58ZaAUPqVjLLQqh9LWqjClV1T16XJVwe8h2AVada1ESD2gJcLzOdfdjEC0sEuYty4yb6m6FXO
O/sPUD5eP4r88I8BSRN7wDBeGenXnv3F4tKPUiY10J/2hbeqLSZumrPZKqxXsnqWtSuFtSsXu8zH
MrsOxZbDHQI1YtftI9XTylXKgb9Mz1fPwN/OG5Q4NHIuqTH8FwLzaUuUSLrpZdOQ7GFBsb33go8B
u50OqgX+Dgq4V3jpP4+u726QgprBocJBJ/a34PHpinS6ssrOlGSPNdMDQEAdwwupan6E1JrjK6/u
u+/088UuNrpDrsVNZYJ3oUTJ1FuY28o8scstptXQHYL07ed7+0t4vxyfWDOoXKgURr/UkGtvbKNS
qZK9FROqa4X3amvN6vFs9MTAdB3wTbJEtFlZv4X5CJ8zP0i2fGyqAhYpCUIYMm30ap0K/guITem/
qfo7q1pFtckAXN0kR2Y0zxY8aLT60GMcOmGgrcwOFCji7il0pfgR31NunUzzpGj3oHqYHNHDbYi5
y4INArCSFrHdHLPSu7LWfVus+nz7FwepGEFT7GOn39vp0W/20BHp2bqKwcmR33/XQXVnICvp9uo3
+u3WF/IWgGeLKGwS3v+dIP04Uhq7KZK9j0UqQEo3kMH6ERfLUcYmsA/ij1q+M8atIq1pzmf9XKmu
7L7/Htq+vHwK0TI1M4tT1cUarJi5NJl+nuwna+Xpy6JeQ3SguTSx2TO0XyohGAHYL0xsjXdq6Evb
db4xi/MYH/vyrcZta0ikOm3btKW3zVKyKIBY4MGwZwUKEMQmybxTtyU7eqclQKmic/6qkvQteXga
BuwqNKmwlS5NhLn0OLbW4K8qLAtqcOVWv5026OQBeAf+jInyYh7O/DLQIy9jhbDmknxbyfRrYmGh
9FBWkk1hR0tb2v38cTE/fDP720S7USLgNX9JpMp1O6HIzWQVoMfPmtUAxFJC+xWVyEWVcVoPiH7L
7qYwX20vwx8vLWX/rvcO4XQckYunE/oUxF58EgW50Fh0NxNfJJyNSF9KIYftjZZSUC9BMP2yXxIK
/D2YcKRzQwCd1z9TGQq1pabDNkElKodrTUG0CDqw0s4JHkrRK6ORAPHhNbARR0sLNb3n80dPOJ82
UxEt6/HBVnd98SaFKF2LVWIijfIf1P7F9zB4/FdkzFWZX3CHlGNtNicUWLOWg1xKGSLVfyXx1rfI
NRyCTT0+x0G0auLtWEPrzG76MX5oyRNvFTgRZw56BqSseHAnZZPIi7wzFxJnIbW+x/BBNgp+Tgjk
mLpt5ZeBZFl4SyasRNm4laJsQTygP/eGk2F4CzyXvdMtA3S6gbpo0TE6Mwm2fXHrVW5YuiYCX10J
HyL7NmY+GvN4FWoCpITEuqOSIr3hOARKkiqxm9K7in9XsP90Y90QR9OgHvTmpYrW6hY8bk7mk/Uu
aGvYWD2MF+W5KP3bNILTWVfmzTgi2FZz85rc4duCsM0AU+D3AT+SL+YQjQ+4GuuEpUle+dJC8lcg
usKwAo31EWZuqd5ksktrz6sptR06pHsIIYMeXTtBFcVbbLBmroxsf23cfx32qsz+GqKgarK2XOw/
MKB1Rj75fGyvHiEoaCGrefuevqeEENHOhzjKu3pOiDgvrhzov9sJfr70ZfdBUWppDCsuHcgfee/a
yT38cTV1fUxkjAiMXyiCjo6yRV6nIpw0gaUtwz9KucPL62T/i/VFxaKpQjWQ5a8G+tw3oylx4mRv
nknetexfWSes20gwiFWOujsUxmSrJPGV3f5369o/172Y7qzMINWqZbrjGyUJHO1RGYo9eIGzR4SQ
7Wt7LdSHV+Ea3+x3uTCLiUFrXIGg8u+qJuW459WWG1YPlQpOapGYK2plLPrQM5VkAdg7upYL8V0N
gU4qUzuGQjrhl2fJMTC6XJaBzis3YOcoixqEYerjimzCR/s3VBMQYHnzBHgbEO+Vsf5NBYkuhCmg
VpRGv0zxnm0GgRQ68R7GbVgvNfJawwWOz78nCjcPVpSummGevP983Ut0pzjy/HPdi/NVHdNNt2Ku
642vHoYu6Sbxb8VZLttg2UPvb+EOQ2o5pQf9Ic1PeruMrNuxv83ju8Z6ViO33ai1K+F1QvqcLH7+
eeLAdbGzUNkxk2dgYD0nQO3fYWDQWJgaLLn7pt6Knti0sriK/l5WV/bL3/V4aaNbIqjN4lqGGJCf
d+cALYEjaDge6V2gJgSkBF+Qc73mKsSfCN8vOtz/zVv/fNWLfaMZd3U0yVxV9RYpA1udFS8QJPmu
Ye6WyMyAYzUudqGfH+t37XVRuZDRVLGLoXDy790WAbqLqqKzz3PFxDBT5TVLtz0mrjTiY0CwjbwU
fJ8l3bLvFn5MlPe0BTJ6gC4HiCs/55ujET0+lZaOYNIh8vr353Q4LcOupMHegw+2V8AVFH9lBxsc
sHZ5sM5Zcoqknfli3leIGmG0jauwWknSlUHwt5hwOdyE9JAuuMqosy5eh+VYUta3JYKHHoSY6o7x
OhblN/XGEo2Z6Aj4OyLFVFtZ5cLGKZ8fCuyp8FKxzOK9c1vvtQXgQYEgUNFuy4eoQL7wS2CQPmz1
7JGLzc/vkrXcIAxepAR6ybsmur3yPDWe1w/3cTmRZT3UeIss5P1ouo2zknV8qhtP3ZkYKVxd31dk
ixln85eh/C/qFCotc54dsDK2yBdvsv9vOc/ifaXE8w6TSF++yyphzRMS1vTDi88tUcFRU+wM4i+u
3LYoPn25bXYvqgYISf+yX/AK7NJ5mvI14e536K5kHLo6roexUuq8Gy9Lt7K1x+C40ojYavH4CQS0
yb5NK6+UM77Zsqus1RZgTeryX49lA9JYpwjjfZ5s8eBq3gusjLA+CMxlMm4xYF65+b/6gMu7F4VQ
kxoDc8ol0rjF4CwBgEr2CluBnmpvjWRWl4453vEmwi2oEAjAW8kpq0RDvtVbUKiRucsNaAmdie+H
g0xgwLxE+hcQ+1o/DNOTZzz77PNbj4IiIe9puHNSZya4BmVClqH8hhAXxO+pjHrMWNDl3yHJyBH8
dOruzWuEed3xXxUZaVe5hWLbmiQ8wNtPp3cfg4zurwP4KjAIZaIkTZ/oGXPJlDNR5+K4TKGpLFH4
kpmB9jRFr5i/6Y2whbRLiTwMJJSdTqhOe9Kdc8RyiSLI6aZ1oVWiY+vHr7UGQr3chmFLYnO+UtTz
lCsLKmcGjSAL82MAathCwMCqQIbuSsYYTh9utBsXbc9UQM3mLEq5pi6mhQW43C/KxRAEy6iBIDEQ
fYJ7JMjJnnb8TZ+m8wb5dSPD44s71/C6U01Op4XFKQbZmCmYF6mCoDsnkIDQ9n3pvdocc210207i
EMhdu1OTHHINZsGxGXs3wuWtAJmIWBtKrZiPExgaU93A2teUk43f1JCOXSytwhxE+ghPCHuTTLhB
xrqcYXbtb8ze6K4sIJdhQ3+3DcTawV5giBuIJi9m7KBV5b6lmKVZgDLGW434vE7J5gZHyVDTd35K
IPejRNRpKq3ACwUdMacJcAscMREBRU7nLIwKIKaIuIglmFr4E+lAhjxvhWCZZwO4j2ETlnZV7/jt
No8zvE6yNtPEFyzU1BR9IXtxcqOaOxk44Hjvy6s6ulWHQyXt9BArGNoFnFVDjdAKTPO1+fm75Y7T
luj2AwKmc/Hvw5PRciehoSV71OXU5zD5R9ZpGl9B3F8Vr31XO1Cp1nOqo1xBzeJyCzUMxpQNKdGZ
aTdrGayjHBxthylIb1+g+doOCPqGEiQecDsh8U/SV5Tz5pL5qBP00ATTHV9ARHAwm2/Uf2UAewwo
aoLnleJ3goX1r+1Xlop1IHsgCYQd3SZ7Y8vHmBEYEHO6bulAFnZ168uci0N1hfBqn7GfpWIXTwfT
w4yApwTkpM2A6Kj9+v+HtPPqbSNJ1/AvaqBzuBWjKNIWbVNj86ahmZU659y//jylBWaodi8bmHOx
wOzas8WqrvCFN0DwuH9Dzt3IAMmAkomeFE2Mz6suxRnyXjmxluzICGiuxFUg4/4CTmeMIfq+6/JS
D2w2qnQ0eiXg10RaMclg08p3jMKhMtZDwxtpyFSdckiMbNuqOudAdEwMDnjpWE8jwJl/MWEdmLWw
MkfbWUQJNyFtUdtZWw8Jg7sXHXInHVKYnSc9vqYUc7B7S+Df3R9yai35cS84GO8AZQa4Z2qTMFpS
Ky31MGc44kKI8OwuiQ8mBZZ2bLaG/J/ePvt4+IbGT65Yk0KVUz6gI4KEwgq5tRjltSJbZ3W/8DbO
fvmbH6V+XgichKtgHBHxzZ1TDg4e2AebFhUQp7sowVnpz/dXQZ1JW/AcN4WWH9wJTt7nAW2z8Kwy
0KOjhRyy0e07IWHtAOKsVfevvoS/1QAHOLiye/AA+fW6DBH7rbSfHZq5TiljpgjnluWwW4TzNTiw
A2vYyKsmg6qvlKgZY7dRW49V5i9gReYSQu3jYnQ0XaiVi7nd7JpMTT17TA0CFx49Bf0avYc5gE4L
tHxD3WiIa2aA9nX5CzEDAKU4X8upfI69q1ACt0PzB/kZIJEAed6wrY627mNigcWo+PlusBBwzgEg
0McVwZ6B0epvinpo5xhpOHbRcYQ2VsN0r3MYBTCa5fTriCicgp7MCExZU1a6j+gsiuG6j80yL3Ki
tlvDhpj4XcnG77mmAaC4pL6Jxmn9tUXL7f6umNsUJPYwWdgZgDUmx7Gu01Zy/CE6ciYooSDvCA0Z
XvopXZQZnBsKv0eHQNxhwCmSV4vhkSkqp9DN5GNmxI9u+B/UMxBS85Cqhv01GodSxfxS6tb+h1wT
jAqICCiY0ET39vcnPldME/aTf/+cSRXJTdPCylXSu9E++Sj6SZQ1DzGiQbakrDDK2AzGWUZvmmMg
Zd6TMHFDHAVmUSPDTMZSRohd6NxeTa8vKIWK128SNPPTiAJQCUX1fdo9aaQa6aYeAKfg7QuCPhQY
uK854s73F2Eu6qB9TYEVoomhIAz8+Vx5neyD0xQ5mXwyklcENQLEDDBmCQjf4LXVJ7SUiWdpPQ7I
CjiLgrUztyAHGjlUchJmPH0Osj4pghC19yOGpGV5ot0JvyRFc2qzDqKFG3BmWXV6UhZCsOh901/9
PNmgS0vfdU2Ahehl4R5Ag2QAY0gcf39VZzK+T+NMbvbYdWRzSAzwfOmmJrNC3AkC5/0x5h7xT4NM
Dq5kd4KaBlyacM0PLhHSjgVuQPk7Ykk1fBlEDeQR5Yelyc01m2jqCd4dmoGqM03jZbftGhTG0iOq
wZjtFag6NbThg+SVYBFNa4lnRXWt1b+ZL8xLlfjUwS5+Mt9ONVDuQID7GL1nSBNiZYTUVvIgvdrN
anAf4qu5FDbMobB1YGJ/Dzk5HI7SjVZV8h1hWAwoX0TRQSmuNeWWEawh0viIZtT0i84m0uIm5DDh
WidA2KlCcehgkPnByyxTexNH/gfMTPsVteo2imkO1pzqEQHz+KAG0kOPOL9ByonQhqC8L361ObAl
EDQCewoRuJRMi0i+IWnhUNfJsYsOnXIVJwD7rbWSnnXcS/Xx1cO004SNHGcodlGh6JBUQv8acZk/
WjtY695LiIebdIwsGqMDAFFwRhVRd4P6u7SKjHAbQIL0jE3ofuf5UOsv/WCcSlxeHOk/ImqQ80QE
1ve3xdxRI45lPxLIwhCZVHaInc3QsMCxmvK1CyE6XyCk/ZshQPqgkcvBnSo9moUWer1MqqJUZ4aI
g9PiEDMvI42Df4aYZENDpShDXQITZC8hf0LhAOsKdJQXUWLzy/XPQOKH3IRRZuy7TmkzF1G29jDv
2WHZ+f9brsmzWgeGgfUYqEOGsDIxRLtEM5tfLoriwquKLH9yv9peF9U8aP7RQiKhQq9w5xCrowdR
BwsP8Uf4M3mJ+TL/DDW5dcqgDHWlbsFQ5i+V2hATmHu7KvAa6YBVxvvIdn+GVbOWI+3ktn+GirR2
0cX1mmMQJ+CEUJOXywNqRGdsf7akPFWYbxscCST3IUmeevSeDLRe7VL6QtKvUPVBEv8p4RZQKhMn
jmDV6tWq1MGwcdUg3o54HzYbnN1z2qA9/EN1qm2RnRWzIHPbSPlOQhwVfXX+auuf/BwHlywAS1kh
mFU8xKifeAlKepmMtJd3MLgGPAvmVmUxoodOipbaW998MkKd+CbdWCV1IgQBPUVbB2FLVnJpNSDD
VLKonn0pdHeHTy3ywSSyq5LKUEAA5bbFQbavofEL58pCvw5OdUyQVqvIcMZyFbrvXvwOdmThiZgL
JW6/1eS6LltXhd7CKar8cgeQAAhEiCGtAT1cEs3ueOnymduHjkO5STi3Us2YHNtYycraU1XQWuVJ
wwU542PvzPgqpB/vH6rZ1/52qMmpGrTY9FGFigXvrEwueHAN3M/FgUNsersmeNWMH06ULaSoMxMk
QVVQR+d2Aso6uV0pSdRpEVMScrxvoMepT1J0wSxx8RqfY2CIagCNZCoDjDWZnzSqbEV3+BjJqhGa
KhDIKdVH9CJdiUpw8JIrZyksf4pdrFQXSrALKywujclJN4CK2QqsRkTIp7RSkKJVarfEFzLqBZCp
0HLkDAjFrD993NAgEnhPtvmat/v7A4uZ3Rt3cpkF6ehYlaB6ESxK6oPQx/pu/+Ds4jJyf6TZrwmT
j4BfJt6evpVSnMaJCvhZYBmhr+HwJuDPpv6wjGOcm5QiK2RJArxBw+HzOzMqbekk4p3xkl3fPWFq
3CPM9JcrmHmC/9ADWPiug/+R0pexo7jCYV0Z3aoOdvfnPPPgEez/80Mm+yonu7XLJOarWk9NdgRH
6bX/oq/FGJZDpxb+NfShz5M1zUiprIgxQloQWMCRJqE5aq7krF/pOQgoXJjXKhbAhpC4XN+f4OxK
q2KOOLjRkZ4MTkpd9V7JSkfFC8l0SLPC0/wVOt3snyRa8uqao/Zhx0ad2LCxqpYNseA3EURfZnqf
tVFyzA3lGBmYt2I82oNHNqv4C92slu50L6lICylwmGgReHS9ytY6dKiTZnRlqhd8Qrf5mK3j0jsR
1SGVFm2CPjo5zXtdfrNtVCcyTJY5coFqrMu8+KqXNnwdZD6b5o9OsXZVB3ciTMB1x18SmA2mFX5x
R/lQHasu29oy9OBl3Qpx2U0P6u3MJ7c9Tssg72Nm7rsnoYqQIgzBjdjKBzs/+TJNJagtb/e/7hyO
0lDxLuEOphP2W9heDDrixDZPTPszqjDiftDNVZsfSmTiLQE3klV6NjTKEfEBjPWH82Nh/LlJUzKF
70pHRZOdyef2ndoFnwXGj5phNZy7Ll8lLShJlDovbfatCn6hY3x/zJksXVRp/x5yss6qlCF7WfIU
VBgsVhe83kRZlrDi/jAz0QJ4FmJ6lWSSnTwZBq00yVQTZqYHiF3BjHoCSC7JJ688BcKzV7ncH2/u
9r0db3Ilhnrjtk3LtHjBsbPz+lMNedt4k42F6oMtvsl0owIUoFxKaAxbdDIzDk5lWj2oZ0qbCY07
kjMMlB9Bnnp59eAoKRpbIDXRJ6oQAR5NfLBbbw0AZUfFBVVht3wTUs0sv5xA3oDlTkpYia4fshgF
tpd0Sl2fPqX6YRABettaQ7egmlJqw9rtfkh4JYm6R9P+UKXvBoqoATpZqY5PXHVOzUuo8y/6B1NU
u1/RVhHyFAotGIKLoLHONar4aV3vUnqTPGbb4rFx9yXKUoA/Q+sJbVFKq2iASK9uhnGpM+DH2z5F
XfVVCtQHhYZlIePy3JwLhEAjCM4NVxGFCbfyVw4Cue63woGSjOE5TZZGPmRltr//refCNaRkVATq
WH6Ne/nzLamY2Hb3egttQDnwrst49gK/zDOAnOCdccRbC5W5ZolJOrunqRhaopkEe2CSrdhRMzSR
WdP/dE/jAK9RvQDaiSp/C2qd90Cs1/2Zfug9/LbZaOaQiCHc/RtIJnJsMKCmER6bIV2baJB6iM+j
YfwgvJ4yU9t3rrbKDJSwAyocnnnotZPw4+o2UTHuHeFYMvDunxr5TeJveS5Sh8VS62Pu7AF70MB+
8C20qbaPnMeyXJR8jtq+UORGHUX/EAx47PJiIVKfO3wUjMQLSTHTmX4CydLD0hsLUOfNwe3OlP6W
g2Xxpk/X/HaMyZsf+1aF7gVjWKFMUco9ibeWAwXAIcQHQlLOfHijwioc+aLyjRKNnS5poczd0re/
YbLDI8uRPNnmkmF7w6FMmhOEESt4ub+95iBhfC/AKibf7ncraEc2GqPONP8o5FVp5OsQWJOzj+Bg
3L0h9+VWV6y8yUqDsVu1VB5BIJjurxi1eNNaqDXNMQo+/ZhJqO4HcphVlewf1QZnYq1f9S0ptZKt
GxV7nth4DA10BKNa2fcjwv8xwQtIfI3ABZ+nLjQvjvWe7KuY2qFHTq0HytckxZIZxdhmfLQLaWOj
BPaHgeigreR7tG7luD0G/k4v4HoFbyXEOdikeH/BIW2NPzwefSnwsapv13WfbEJHfqRd19nqAsFg
dlPjxU2CpkNjVSZRtCejlR2l3CtEAQAQeZL9dqmePXd3aTdjiD+/CSyLUcr/y9XhfTQRqreleN0m
w0ZrDqn27NUR/w2DlM0A6DtCarDMsJQWxty4LaFuxG2jaR2qVAuv6VybiI/+99ynObBaRMaQWWz0
EgFM4RyOLdq6Q/I4HsfH1LqW+rWsTESw7H1bYXKET1qlgStSvpYA9dA4c9OrobyUFTqxRbJw28ze
BIaBqyO5h2iqfV40OZNxa/HoIXsM7YF+SKWlqsrsQXdovooEhw765LsEbeXHuQaThz6D5T46AG+5
1FLu6vtHfa5nyoX590AffYebDQCeq9HVnIFwR6rGDcFFbQGbwgYMV++NVRyM5Gc+fB2LL8bZM1du
uEHWOGhXevvsjevk0TG/a88Kaun3f9cceODT75p0jeRSbvVs4HeBcVLbS6Y6aAlcqhLzJhxauOMz
fU15+KFuOJUuxsSHeCgOpgF4S++xEAtoRo8PY5093v9h8zuTBiGPDfUK84P9drNghRNbcEh4BqhN
JhmS/h0yqdm5swCSpC9KLaR55aNRnfyw/IPgtq3ctd30r0XkPwkbHV5imVVOkVVx9YVjM/vi3vy2
ya5pDT1zO7kOBXDZpLCRiFaqRx+Ryub9ZYBvNPcc0hKC1g3EEybC5BA0mjqqNqpcNsVKvTO/pelV
bo1toCmbiLyBzqLV+slDIcmP0RgicditE5BDRdM89N+JQsedX4OLBdXXXDsa0EWEITwWORxlMsw9
HEUIxgjvO/scwQgqfWPs7SLvjxAIUW6Vx4AxQ1M7RK78LH4DkJqdm7/UxqavHumwaN+KGJkDZdhI
ur396KQIr53/ihjZJ1cYxpxUD2RCJQpsIqOVZKR96bwa1z4DPVc/t+def1LhEKHFoYbhqqo0DHOT
HUpp6yJ8tw19jR4R9LaQxxI9aikDPaQZa7BRkDkhya1LZZfk6Y7CzGoc90Ov7iQC4lzGm/cl5CLt
wh44CEVF28cvR8eTBGoxZgtR/qw75PHyVfaLldwBGCTgFw4x+YA7b30AuJIDMcQ1Y1C2qrbOjGQN
cIRaKGBHWKxmuqtHdRe53/HQQKC5ijd4YA0pPg2kFJuwQ39+nWDeMm4UJmN8ywjO7Kbejsbw2Grw
olDLYHHGfkvD8ykxqi+G5H5XAHr10lWk4rxJbUqq4n+JQ+NBcX+i8/NQYB0exf0jqrFmqz/Y/Vno
skuaumvrBLOqV0vDWTj9aiASIgRFYK2tbfqplfncUaiiBa0GLtZj2O34qLD0uAe7xpY68LoLtEew
0yntR4Pwp1FILa4Bpr4Ouw3LiTECvOkKNVLWJM2Ml75E7wJcB+w4GBNcHA521/RMqxpUmv4W+Sj3
Anoo63pPlXEEZynvy7Lh/yQ4pFVPFdRbJSjsa1q5jU+O2+PxInzR1asAY8ICOysR2za52A763BR9
rAQL3e5CvQr4Gm4G0rNvAb013lJbuYInUYNfpb/3xicEyzrYcDbub+WpzN6b4lREYKFQL/dz9ZtS
HVN0DctMOuSG8Sy0UvzaXoNIHQdwOCGYVQ2aGPaZ+DHTDLYSeYOJj+XDCAPblYBODdOfnfe9Cd+y
6mrUiNr4Xwr1JcBRnql27c9YObWELbRD2S1td6VxwW1hoJZvIOgIVdMsVnawA8/02AOMy9awLIMU
R91r7r/Ljbwp0A413WvaXSQaMpplbMXyehZsQblb5RgheHhaUWdyLIyh6LDE/VWnxCz+0UlargK4
dM22tElwU3LCZOUhZSFnV5qwVAEG4+DrCNuFL6SQXnoJ2Y2WZTyMziCQOcC0jOGXDyHIw9ec4/Nq
ScN2IGu23XYdxFdoQVATYvU9IDQfRvvJVxVsAXHIwYzW7VDs0runGOQyiRL7kZ3mv0POU0ijiOWE
orTzy6zR7N9i4bYROIxOSPF/dSiL+6X7NLqcNif/ITZn7r22DR5J8RdJuugcDBkrVXSvtiMgKJRe
RvdgGzntXT6Ykq5jeGMyyh2pA5yYfomB6QcKLHxU51uAS6TlPyH+FPe7LBP0itJZDcZRja8VMgNq
ifeD3XE7dGiD9ihvl4cWJi9XItgLWkjoSqNsS6e7i9W98ELP7DfV5jrsnlqN9zB9y7ozroM4vwBU
ByINk98eyAgvcsQfZ0+JGp70Jt1BEETi4BRY46GFKqpxiANqiv3AVvBf616h5f69Ny6lBp4KSzhH
2NfHJl5dw+P7PrCrR4uieoSd55C9ScWBGyvGxF2H23ul+bEOCbcRN8fYEk+GUNp0xqWHZ2IauEaM
wZ5vQebspMERAx1JYoPhi5J0eyhHbvmkVRu6TWj7IBcODZBaIJ55iEQ+NrawG9qoMaC0sT/a+D5p
1GUbV0bhHmXfql+XlXqSyWQUzOZrbeUHsO+5+Wr0xBPlEtp0QcqznZXPgVr9GL1h4eGcezbBP1mq
hoslHZ5JUN8PdYz/KCw66pncx7xTvBVC2WB5qDn0gUH7CDgc+BubYuLnJ9p1syLS2OxHRCmdZ3m4
ZgZSupSBcgHakzqYAdexh3kf4HBFEM1dV2qXzMRoCGsSYXcYnyNbkCIAJjS/8kjfG/WX/7aX4S00
8dXXznIlnTsIvEhPZ1ArxAMSZbsUkjfvHJ/8ftwhIphpEn47pUlY2FeyS0ABF5Bai4zfHbgpKmCj
fKLUEnR0cfqFkGouEL8dUP28hlQWEtIQ6LBCpoGUG6VRnXEWwQhzyR4FUV3gXhSwi+J33ISV+piG
IS54Amq5AwZalKfFtH52Kg7umdbH/vvQ1r4ZIqtDPYhUOz4KMXECexqnyuNi6jbXGtH/GUWbbDqs
jltKftZHIRk5nNj58Q3B9MdFKNbsQUIymjo94H24Lp8XzO07nLiFIAlHSLhzDiWajY/iZCdLYfUc
Xk/ApjlJUEJBo0wSvsqp/SIuo+iIDbPbXShiokrCe8m3QtINCxjsU668SUD2PDYH2tD3d/3c5rgd
fxJre2Dx+xKnTZENIj4KHoZb/v4Q2mzGRZNJg2kLRUmZ7sBM7nPHYRMeC9y6Qrn85pFa0fGNKXd5
8GR8uzwWZ5wu6HmR6cSjsW4J5eUXyW2OWkG8pb60BVZpSXYoKAcPMRk78YqMrQjwmja3L4BTiCNX
9Bf8uH4i7mYnmo3+qGL5nZUUqm2ZIk64dfruQdzdLiKLGJ2mL77u/Zk4tJ/I/biiOPK12q9sjJaD
/FzXXyLr2KJ50UkMhe0KHVarT9kIP2vjDXoVHkY71938ROHsoUAgB5oTVQxQHhh/Km27CgP742fG
Hvmm+Sp81aXhjbK5ksobuSHJV+rn3kqRtrPXIEawWF8FYbp3e+9LoJFyytpjqtjPhnElC6Jj0+OF
ICAkWYpxX+fstYq4qCAUfh2KS4O1c1tV20irNx5RCw+vZKkvotWW0WjKWTsbB+qMYr/4JXKHPTSL
kZh/yQ3siSR4bMPxh6jEiI7dyPKigRQECPJYvwZE7038rwxoqyi7Y0+/z/BuDAUdJ9jUtSkA75qN
QgPiwa35UvfaKlwXBXg65MUsNEPMv4ik5OA99a5ujMy2GX4VztgJgU8tvzkAg9Ux39YwsZC/RtkD
5w7KM+AeFcz8eMva517eJjzCejyueQf3avA+EAqIZcxRDxSQ4zx5721jq0DsKltlX7U5ReruQQfH
1qHRMIQuYreWsK42SWeI0S3kHCIZmpdxGJwQlzKO4c7kqOE73bPP3OIAa68OhydyDnpjdmJ84GLi
hE44iXaZbtBq6oiehp4CV30qR5OALX6oEtyvqOBUdb3tqSeCI3FYN1+oofHqpeUbGp8wRTY0Gavk
YpJKxNWrLINXuAxWtFaxEUGDpKRzMyZmiN8oWCJUNjo8WNF/yVrk0o1N5Ks7Lg02I2gY3SK5bXDQ
sJStN77kBMPU9ZpAf0macW0oGI10Z1fD3iB4rUBcBvVfviJtVb06OAT66L8JgSd+qFDjzent5ti4
NXiPS0Oz4kbPalxs1WfVg6AvBzsxHGrC5OHeRlob8Z8lEn+dpaz1mgYS0v58DFFCy6JXGXAQHHA8
76p13GR7SL9G/maM56p9Iwy3obf2RrJRvJ+prBzE+sg+yrLX2Pf2JMg+/0MCm1TR/hC9vAS00qAf
LWoPmtDV6Jqt1wFCkFtSu5cKPtpa4C57fg7cMGzt2OLWFY/JBQDG3LMnRJRBX/Af3Cs+PxSV3lqp
6dCGoJhNWYZnD/G5Rajn7BUNoUhUhXSZPsTnUXzPkeS44YrmSmMUrmgMPe9f0XMvnsGuUEAAKZY5
rYl6QRTZkkkv01fIWxS8/k6Oj96Y/LaofjY7FMoHaNpjtg3I4fNs1MIKqT4SOSL0YAcnIPpMCMYq
Yd39Oc0um4H4KtwkQfqehFdDmaRO0Ta84pXQpkKViv10f4jZbj5UcqS9DCoVaEJ+nkyLW/0YiZgR
O5IuoHiivhOYkIJ5Qq1tuKQVgCPoBuOrQaaPhLhIPpb05OafV1sIWOsGBTN7EkPYmhboShLGR4Mc
ucWj3H/ss/IgwnFsQOhKkyPuEhOZG9Q0dD8QGGXa/Y1OtUj4g+xEo24ZWjL7pW9+1mTfOs4w5J4N
1JKsTkI3mthToPMZeVG+b/5DgCQBMA5yj3X4/CEMLR+q3HA/wihRnoJKSKkhrqi9XWkzZQnOPsjq
HKARr8v0ICbcA31Y2A5zASrYQZXWOugOZQocig0rCtsOvQNiOHQTsZVutJMTDquwOSNK6udvVFeE
6gLVCp1MmpwVHUXxQ1Ck43EZ/0VGaCnAauECCZbEZFWc2g5G1x/DI1qsPkxo/wAViBteWgJOznaN
wVMTnOvAFMxprb8sHbcLCuEiEJxFEl8JX2w5WgcPNlc3QNZBQ0NH9jZRtEuI2PQdpRkktOid53wL
uEmA5BcZSnM78PZXTVI6ZTCaPMiAhPBC6sgZ7ov2FGL76C6s80e/bJo7oh6JSTy2gAjrix9yk//I
aupIxWjStiGKwrAp3VEZFd0Ep3ujuVYKtafkFei0eJbYfwFRKWR0LiQuDrzw7u/D2W2oo3Jh8SZB
EpgcvNbSBrnS4AV2+fNPpEqpw+X4m+o/Fxd4jjtiWBA46CSC2QdS/3niuuToQR9D44NgzJSpkBJA
J/lJ1ODyQ+u/qMRk92c3i8UQliEm7CYS2ukpq5vU7wFGoKGC63dLbHCBEftQeW8afST3VDnNTsO0
E/f4+wPP7qabcSenaahH15Nd+cMshHSD00R9mqvUXhpoTg+Jj/fPDCdvpAbVKbB0SFw0W+BxJdFb
TTpRjDtX9dguqw9lbNoInSXqh/dnOfds3o492crs7kRRc1YXT4JOVQi5oC/85/4Ysxv0Zn6TZxM2
vqNVzoguTLPCc0XkPLC+KSZC1s3MYOFanjp7CbYwUrIcBBuSNOi7Se9qKOWGFWW4BA3HUMb3j5do
/LNTT8LE1lOfMHkjvaSld1CGLWhs30MxgUL7Y5v+1PE1l70/DcqsrfvTipvVOFyy5lA530pSocAe
H4Z2TcK1vr9Gc+Womx89labqY7WXsAwTu/yAtEUf/2gKWl72S2C9mjKA/XFzf8D5s2yLQpFDrm78
Vj9s/LQnTb15QyG4tqjI5Rg6nyTz2VzU35qdJIgqPg2lI8eYbPQGmRIMvLMPyxszr55E5wFOhWZW
W+FD747j91b6pcGc8Npk35OuKtovTp1gMFTRsDHIr3hwDzoZycJqiJvrtysdoVF+HM8ZLdnPN5tb
+4Mcd6xGS3Itk+q9UZUhjmSjUkGjSEJhG5lTudjdH3j2lrkZd7JZTT3x+74fAmE+QUEGaBPngseR
6/T+QLMxk/XPSNMdlqduntoppadE+p6W+9B76cnSI3rbUvlH0eF5ih3gLqU4iXPmmhZNMqDgjm/E
wu9YWGl98koXJSIMThRGQsKbWK1qSD++Oni0j84X+hMAyWIsl4ASGgtXndhddz7xlHZUKnqDpzWp
CIR90FZcrNzmnbtwkGcvu5tlnkTnedhISuChVURsUKOs+PceEsiepY86NxiAOEOIlANXtCe3d6/E
tSEZ/6X/Aowju7LhF6U7SujLouhzW9VR8CijVU+/4QNedRP1BOgOdUDD0V43L0FSPniW/Og134SL
OH0gyKujTaENNEUMvsmhlOD6UAM0ME4OxhSDv+npoN/fTB/J8PSbgmuBVIqnj6B9fD62yOrpo4H2
5TFMjN3o1Jsh2INILXSMnFcOlC0C1DbfkyDgdMnzGmdHCompuh6x6E27L5UPZ9NFN0rDnO4MpYJS
iWVfhbm66AIncrehIRxoIJf+cC2PqvBVtbClqw+R3a1iME52pSJz2n1JoovUosFgXomGQ6LgJkU4
SL+ElMcEK1/Fh87IW0yseVlK6k3lY25seO5Bkq6bnJIj/Xd80PV3xN5HXHltaT2Ua7v7o08QsDiX
75Au4ozqG1UsF5nWpnuGMbRDYoQuuoOQkdPvagZSrAv7LAKNZi5Kj8ztt5vlngpYOpUWx6XLFqAC
4rmo41Ofoj4hPeuAB6UlLObsE8VnZc8BzTd/q8zHPoUY/OABp8qPal2TtL6RV4Vw9/ZyfBoRcVvq
CsG7mLklRP7EJpcRuPmAOd3s8ixHDetDqYIitGonBwskyYCLe/ak+5RigQXZfoYezSmBi6e31wxT
clqduzGh9dgGGyX1f9Was80ceV3jHD6oj16CRTUdx6p6okS7KRRaXd9g86xjh30Rx/taLbahMu4g
ya5dZPEUKT63xq5Ee394E7q5eRIXDy47Z1DH8xg5K+H0WQ/YT+CCYnT5ltKagKuVpBo0bsEU9u1l
wMWWEtNDJvGjm6yF4q0/5Cqu4AMbGGMnqFgOSKw07kWWSK3QKuSV/u67sBATuMXMyEbZhe5lGX8p
vmt1RVF1/OqX6Ra7XCRxYf9wvVHGDigL0vhnI3j0yzs5BTbQUaD91SoyZW7k3bsDBcAh155sEuE2
GygZb93OIFc01+K03L8XZq+qm484SYkkHN48Q1I/Ag3wPm1yKehx18OlMRceldngHXSrztNqAXA1
J89Zb7tRC543OppX5M1atLHdHZsUkV99G4Fu83lKV9Wf9+f3P0aFwW9QB7Ip4X2+90rPzE0QrARv
yJytU2QEU6Fj6/WrJHj4YEkhpbrOpYV1nc18EbT4e9zJ65aWOdvBI7YWxwKQAgzeAvvA74oqCAIn
jBQba5c4J4DL3Hthk671vW2h8SK95ZRmF1ZBjPbb7X/zayaf2W5DvZB0xJcGqr6v8imIHgI4tVm3
Uv+y3qOfVb5BN/r+oB/twN8GJdcW2ujEifrkzYV/bQpp8ugIJiQK+w1a1hSvUSsew50Df6zAkA10
SqecDQwu3fTFIy+3uSyMTNog/rurwc3oEkxByM8rCJI6kYKDHRde2S1NCD9+5PFFTPoU+8ilAhnL
k0fV+8sLkj8LWJy43J6UAAYzNXKQZjjat7b2yP25KjP3hIYp8AQ/Ki/wCx56EIx1srO5p0VtX5z6
1h0AnV17ypeEmRz6Rj4knfbFiKH4qxcUk+Auql3xGHpwzBV1J34BNVwYfpfSQFzEe68wAq98HYhn
IExsF8/U7Ctzs8Liz2+u4ABVa1kL2dwwna1CfQSYJKFyRcDWe8EJfMf9LzoXFwppSU0hXSSMmPSZ
TdNVfN0BSEFPFNQ/ZX3iQmQL748yk/uYaDcIQyWmZn+oO91MqjW8Jit8G0+9hrYlbUEq4bzWdJoF
1oabk3Lx/RFnlpERMTwX1o8KUIDPy6jbrp1qERsVACWphVuFr8DVBcC5yfov/6YAj/SrkPawTJhu
xuRKGtosi4YUVbIWZ6gMCevHRWjDXOmb7Az9K2rvMn6ikzECVYeGmESl+FRYbFTVcfTdp8JsD2bx
MoQvjfOuhUCI2Ouy/80ZX9v24pDROGgv+tfhydQf76/xzENjUvglVkAtChDa5Ae5LqFLk1cERA7A
Ff9Qogsln9CYkJbMA+fEERlKBELA+FV5as6b1rlu98kQHjX5OYfpj4ALtAKYzm3Mk8tWKsODX7/C
xNwLKJVLP0+yQSIaxq43tQ1pZQOny44uAmtYOvjGqRdE4HfYAK0cWGGN8YheUwDE7/4Szb1VJs6v
VKRVCzjrVNVRkjjOULjCY4nbO9Vi+EYrnT3fNLjgYI4iIGP4zIDHowuNiP3SCy1egcmF/Wl84/M5
8ANTS4YR4E317uL3oCOOdEC5FOedul0pf6p/adoBY+WGTqNnL0x+dn/czH1S8ZCVEF0wwyRnokoJ
xAiti4qPE1jQi5eoDv9joamsQBtEW+g3gS6A4XKBxNgx9tdq9vzfsjQ6kFycGNUN6kNTn1js5WMp
dvlvK4weoGjw0becpgV1O6iVTUMMheNma9ZrJ4DbMWhU0DZB/uNDiAoYxU4K3UuBxcX9/TV3sSo0
vVCVE7fd9Fxo5oj25MgSw8r0vUtvgpzY9e+6/5D3K3dcLP6L7fLbZHHVxFqTgh136+ftlGCG5w3Q
xI7EW2DOc32n/ycGhIJ2R++dSYRAjnGQ4ubkNu+mcTAW4575Gf/zCyabKu1D0wTA8DHj1H4j6Boa
IS9re9cSctLy9509QVxvH/5cgoz/ecpe4NWIAbCxqIxx7VL5TyBoNT1qkwQbpAAICbXmr4AOJIvz
AXX+Vz0nttc/P2ISaBu9VJRWJIdHIe1Ji18UVxJUCKBwkfzi4t1ZxUPmtkfXalcNKIw6jPcqMZcA
SJsazbDohzl+K8Fs05OFV2fll/s7cS5f/fQTJ6+BD8gH2UyFN74SHOERs69yB3MDaBHNoBIwOIHY
wphzZw+WPYR+Vag0T8t6Ye6UbRgxpj2eIgxIrfRE5zVrQEJfA+WNzgzV3BTMjSy/Lgw9EziRkToq
77CB4+j05FWxo2RNTPHFpxGN4TsowHEj3hwX0JGkcBTztYA4Cut6is140OIAjfeSBpfG5a8t531z
fENan6ZCMCekQKb4ukgr8jZpmlAECElZPfloVNCaBNOueC+g/LkKoTawNBXdcBbGB9OTguMK4tUi
1u6jZjy9KW5/zCQ98YvCHT1xH8PzOVrgnWIKq47Zbccx3SNyHXbFQfStC/8dyhEqricB9uc4eZqK
JfraUULBqc5NbWd3OJa1D8XwnaDdBqRIjLT2iuiR+DsclD3l2rIY1hL06FJBFFZut8jfC9QsHaMC
FmPT+gs7by68FKRh3CWAdTjmJA+qNUlCNAgtckx3aX2X3XsYnWk4CwjSYpa9NNgkltWwOVMkrJCO
Tu5vs1p6aIoRkWzSlQreFCyD8CDCoMouP+gB8XWE0NDH7yLjSdmN/Tiu8XJdeHrmDgAvLeE1fG08
lifZcNhoTleKyIJyGIVGWr+I6wA9Wjhn4nqd7qPbYab7yLMIfFOGSb216x2GcK2dEdrHgbvd6uj8
LhnPLk1r8sLFquTZgc94kGPKWoimiWQ+XYpo577p7bQmz1iSt70BBQqdg+oVjlmixo9pA2X2otHm
WQ4Dxfvw2yoKgxfNBjH/m+4hME7Pi+sgxtT2OWbxrP7opl8tdOwzH24q9ZKNrr2q9o+Frzc7TSQy
cRxCgYNr+vPjabm1bRc2W1evL6hzYYr7swzdlSKN2KuubfQdUsSSMhmXTz17AEazBi9DxLqmrEt3
Ai2+PsgWNu5cBIGcP6kUhGDMSSYPetmO8MdCASECYahxfsJum37lcpRSZQMAz8kW3oqlASePN/sp
sYoc5JR4ucGPomQkbkDR2RZ6ZnELSNF/ub/yc7H37SQnCx8HnqfJIfsL0EUIaoCmZr4T2SAu4PdH
msMokPthEKHhzKBr1uR6MjrXyFwLHm8Kp+2vJntHYFPAkTg6IbqSxIVtbD1E2/vDzk/wn1HFot+U
FJyIgECPQUGBFMzQbyPUL2ijtiiLkdv9v8aaik8pAzeC3/mcHuWE80SCpLQMfpbXpW3P94eau36o
JIAdpxcLlmOyV3CedpEYA2RCqMlQEE+hZ6GmeH8UcYlNr4PbUSa7w9Ixms0NRrF1AdbK/fO46EAj
7v/fx3BAG6CRT4t9epHaPPh9LeqTiv3gmdZmtPYC6W9c5QhX5v/j7DyX20bWdX1FqEIOf0mQIKlI
SZQl/UEpIueMq99Pa/aZsWmWeGqvmlVTY1tuoNHhC28gajKVx0FxuTVo2ZxlG5xaH2jz/zu8mOjf
1sfozJY0TgxPyUm4ZnI9I47DqjzXhjyFBxMuAP+OdBQLlHVrKKnKZIbbKg1oKn9Vmmfa7oyCrZqA
fjYPvDTFo2XWb8b2lvCUAltBNwsNZiKa1r7o5F+SVSzOPpvyXV/46Sscb86J+FN1OOxiAB/N3ghT
wWldqWq5HWmRwP9R6p0TkcF1Hh6mkPDo/gsw8WwXS0k33NLpFnX2JPovXTALYR07Mnf0niosESM0
U4Q8zrdwFpLgDmBtihzQYsIpPaTtLpJrL27jpY+STO8G6l71n5PcAsU/g9CfF5SRg4TTgVZLAzIG
qT7cbUr4qQIno6DgUw4ZKlql181YkCfNbYY+li73vyb00ZVyVQD7FuS1cFL35B1tMtz641v7HDbz
vuJR9Au9Mdat2rpjfANhgj9jbQsS9WnQvVp+HJ32QhScG0pCYlhRpsB3/iGI53tjpm7Q9Zt5nLaA
sxZSY7pW78MzrjYk2qPe7lrlXcvH6xBKXyjZrm/zwNlXSUytzp/DxIIYvmZeD1jZLkHya4xuqXGt
gNuz5SB9kojhubIYqF5ZkH9xlpclL4fxRQFxwlhINJCn1tPkaVHqzrNvHoJIWOcNt+IPFW1xJ3xW
4Kc6dbGDwVPJ1joZC1dcLSGvlUiJxxjULd2Y9tps3QINHtvRbf1bWufruLhmKizNzUwcMLWtKUpB
yZt4Jsp42Cwsx6xY1R4JnJLjR+Yr6zHt7to+WgvwPE/oEFei9SHY5Cin0p8Nr1Lo3HUP/bOcEHOW
F2k8XIqkQ60u0r7AsN2m6RVEizbXgOSXG50VVgp4EeTilBwxgSdRSfUXsVAx3JZ28hLRz/75ADyZ
rYqKokWaJPS6jjZtmii12ZgA3CwUyIwL89GkGAiNlMbdF/o+ZuH+POApwQMct/8b8GgjmomsNE7M
gKG/6yCtIlSFi5w7wldQX2BD0aXHeX0NGp2sJy8wiyRBc26FwIFUw9VIzYVcGC4t9p8f7Bt39NcJ
gagyWaxIGo+RDZLcjDqwMVIZUAG9TLaq06hH76qUIEx3Fb4E/PNCxHShAT0qta2EomuMB4+MMiGH
KoLn2E9hIAm3V0mR8Elx/sSqqPns5NRV7RUCPpf60OMtqbjEPZKiuk0aXmiwofRe2ioV5NTMK1ik
omUjV1d5jrdVmZfXrRksA7W80jRpLXhUsW54pLNlBXKfiz6GWo4qUop2qIBfYMDqNjnga4Xolv3x
80SdulDoin+7eYI3+S7P/3ahaL2ugX/HFoHsWoPnmWf7WnllH4uD6+ehToZUwtdaQPnAABhHd2ef
ZVQV8Um7tKZ1Ur9a+qU0f439OsJruPGhbz+Z1s48p8B1KvagtYcMLaZ9oqr/55VpppLcyR0INTI6
OJrIs9JMPRsYnBvlKKELBm3syrb8tvGKsDShYCMj9wVB6OdJPPm9eBVIHljT6MeqrEHuK23WiBRd
/+Tkp0MP2YeKgZ6cCdlO1l2oPck4AbHF0f/7c96o5lhZCbqMFPUOJJBf30XRuLiCH4XpgrUQspYF
jISQdJVTFRS8CYE6UNH7OFfuP/nO1MEczAhMUKBHp9pAXbQaDSm+7B0irWLHZSQkfcfzeqynchpa
Xf+OdHScgUYKLXkOgGwqjyZf8X8FWRFq8VMXBnOjnYnBTw4IFAbVbJR8OKn+nGTJGfK2l6mA4ohJ
HJHC9QY9V0iIAsLeoXObKfO5bSgW/PHRiDDLv2Me5Rhabo5h0TBmA0+PACmBrPjN5Iae3cTf7zmh
Q0+iqgLbTG3P5Ar7eRWfee3j/mxZwqGjyh9fIsZEEkfVR/gVYDMhyGbQrwwIiz+PeLLPKBqM0N1B
EAN2+3Omi7JRckmhqIrYgIiJ7PILTW40VZcBfMb5qghrAcwOMpTBsGOnpcoEIKYNf/xxaLDFxtxO
1N/OPNapjwF21gISxWYGbfLnY8Uh+Fn0E74JHiWZHkF9l01bOLHwNunsjEGFXES5rPx4QbU5OvsE
pw6u3x/gaJs7Y2BXlsQDiOt7Jn6cq0R8+0o5V9c+9dFFR0ezoBDr2Fz9+apJCQc/HIDV2MruH5l4
stsufDSdgxm8oObx89SefLHfhjs6Ncoo7Xy40eSc0Z2QfjFAv1b/H8nIqVLe7691tLD6RBknWeK1
LDlY6KQNUJcp+MJ2tbJrokbstG7Pvtwp4TsTlwVsP2SN+tcx7rrWHaDVWphczop1k0j9MswKUPCy
p2R0PEejXuHwiOhCfBNhRx46ydJXtFWlFfli5EgZlM6V+o8cyaCZQllqNfw+5HQ4bi2ByyzvMz3+
1Uft1vblVaMTx+rWWhHSQQgAt5WyxgEOsPm1ihzuouzbQ46QZa/Zt1aZbjr/NnXmG39WVg3a9+ac
IXhVeD9/32/R1ONzDOEKXLNkPDT+EnlWOjmPmxaSjCxfiUCJrE8LL/QVCnB2d0VIVjlXo4/Kvove
PwBksqSzjrQnFxnURBD3OOeBNP9zTRdTHvdVyMcXIeY/ChAChnPWX+FkZE8I8+9AR4d2NhrWKLWk
4/AuFnr+JTT/gGlic4vFCxxABMPB+P08w2dezjoqKU5qDFi25+V0EmJeDttOBLD+T8Wh317NOioO
qfkQKarDdxSrt/fs6BFVsrMC6OJL/L1a/p3AY55TXDgJIEZeRnCJjRLqfvMpMC0D+lbpsDrfYRWP
/deAGhAJJJqJXKyjL9aUQT8QlbJDO2hGu9EK1iLAxo1dbZcyQEzy1siy12ebeCff9L+Bj+t6xRw1
aj6LEpUwkFM923aphgEB8827zjxzr373hP56TUHZ5H80DY/VzkdQ4JOZQpwDrqM3QP51jhpuzwwl
zeqQ+fDAJ/jv3a6oWiCsz6X+lVDcFH42mIjhZBnXyrppKn5PAKA/zaxwQTeZtCfWlaMjIqx4jZGA
wNu1zhdLpJQrYgTpBmxQq7H8UaAS4sKZankJqFMRNwVqe2HRBbRKt6v4xvaHuDdBt5ZZdCukjnxk
WIWXRgFGT6ofp/Fz7OJl6qAs0X1hx+O3wZoX8fpqWHxz1I3m0d5wJK4Emb/BpPDnnXYyj7Yt2RD9
XuKTb6bHb2nYpDilPxZwtkTdBb5xhLRbNq4CAH9xSUgWfqnksRbLJUQ5IWVyiq5HBRrFj4UeP6f0
w2AvroXCCRCFMw93ciVb5BvfbG/Eif485BJLCkLV7/jE07Ke1yAzo3SxcR5mZ6H016jPhU/5G7af
KeWiC0ALVeM1ztoJllwfzebnhzllSwFogf4kCvvE6cdpSWjOEXIUpCXU7IRts+DV6UG3Vk1MQsV/
/9OeZw5D7mKlLh+rc0H7yQ0mAOXkIrbNzfPnfKhG1PSkTNGlSBEssNzUNmw7XghlQ4j9Z4u+J89h
ultETTTn/2o3aWVstyZh2eWAJaX8TYQW1dboXPv35CXDZWrIsKVM2mpHBz6YMkMbJRhTpfVaxf9o
g2f7HH2RUtmL6pud7c+GMqdmU+iYCj0BHEGPwbdguczBjC3QDrknR0tfWiASiYUOpOsxPnOjnQpB
fx9LPMtv26yB2T1FEmMlqL1lRcvn2tDijZCijJMBx+v4fIB46uthWA+EipTdZm7/HLOQnbDsIwg9
nSxw9YhMtsWXT1j088Y45ceJVyR1FRjcYJmOUeuh1A8lssDCvHTLFn2yr0DkBwiybOpokSZ3anpN
gj4+0B0FtOGgVyMkc1btvDKdxeyv6J9WsotlkyGdmfWTXxhQASRBIRp9zGb2gzmQpyn7pocVKNDB
sEDEpN5jGsPJ+/M0nJxtJKZkVJEx4Djem4o9JklXxtRhkm3rPEfFOmg3g9Keme2Twxj0ftkqOkDR
o4/q2NR6aoMtiXGL4RyS+FoIrpxXRTi5YDG/4bxzMJw4lvpFn6Sx5oGPOiGgY1QPxnjPudMNrh5v
JwkTu2Wc4uh2H2v7br72pTWqnjY9BXEa71r9zFt/H67Hlz3RzP97nO8D5Lf9I+tSoecRVS4/cNBW
iw5a5S/priA/6OK4ZKPXBy5UcLOGnmJCZroGF29VvdjOV8dBPRnqZpxgdpcqEijZTtfqg7C7aacr
6AQ/rwT9VGrNehM8DtMwyOT/3HjVbNcF5HV40H2wCrL5au6KXZG2cHSadeOMSwMBJjlDn0sg+UNA
TNsJS4MhAl+SmrSIREf/UZVD4P35tSrJC71GGgrhcDmK8SbWFtqorMlqF0Pw0dVQuFpg+kG5Tfxt
Q6m9auSF7I+sj2bfWePat6CpQZ7pEue6MVQvzINl2Vvrzp4OP7/6tzLKX99JmIbzqTT1r7TEDnRD
R0cwFn1yuTJ2SFnQwRZJEtpMb2YV78Cue0VYeDFCxKTGhu67onmpO+9Ok22TyVzZkCAyYwvHR8dk
woHD1OrSClniGmNFiJbvJJeLsNG8pAahBFY6pYHz83ucDIu4+ATQmM/I/fDnJ/QzDZZAzW6G0j0F
WwgyCwJKqnJbd7RftXLjp/dNhEs5oKtFmn/VzeU4d8zqShqMpdqc8Z47uevhtkAkg2QtH7uL0Sjy
0U0k6YaQB8lZgIPgIJ3lFZy+h38b5yjgGpKsnbqJIm8mIWedoH8JV3qdAt2x3PnR+vTjM2WoE8cM
q4WmkYLzq4gy/pznKi6ssgmH/DJQt1J3L6tXVboqg/3QILL2Gc9nitininF/jHdU9UK8OJHUmaJT
lNFaLvDxxNVX6zHDe8dzfcIKPsc66aL/5W+a0UZ0dp+WrxXCuOjm7sfw/udlduJ+oi2A3wwhLo2C
777Fb6daOVmWNUUgDOkQpP6WCJLUGtibNJ/vq59YQhacETRvNVMTpt9/zrRsxkMSZHkugFhUiSBY
kbyfNewRC+Ro/1Nkg/BIYQRQ8XGQXASSWSToNAmMOjwRBoKNgg7a2bbHyakDkiKkoIScx9GHlLTC
kYwZPCRoHBrxdCQMay80gpTo62xL4txgR6XKLDCH1rKAhTN3bTy48G0gIdrQ1kRLESuan5fFKXoG
s4iEuaYYJD/HMC9fnhLJHARGunsNon2O4K9pPKN++O3JHZX9llqba2X5KlKsNa5TfWjj6YjR4rQw
EIlT6WrzZKPTQaaj4FBhSqmOlx1wCpGxgJFDzsVEh3c8V/s8ReqzQIJ9rwBbU4/vPovmZx4Szn7X
+Cm2ip6iaC4oPNqo0hu2fzF7qnXoO/xhihtFKxaUYgHSpqX8ioAB+olfP0/nqcztj2c6OsyNGf1X
EGORAAEBtI9GmG3o637rDfMda0QbEZImAE3o/p9Nos5NyTGjIQq7IsgD2h7mVK1o/YLjgK8BcxeH
7UD2On2htQsgLUInUi61JUACcboL++RQYHl+no1T4bowqaTsD/Ue/z9xUPx26BgBKmq5oLmbfX+h
2F+i+D/aV1GebiLAHUrxkoEa6OpHO8xxczMXUokzvX7bKCZS4y/0k/3QvBf9mng+iKqE0D7UJDD8
5ouQy/z5cU/1bmndwlICFGeKLtyfj9sXEml3D28bOK79moJw7Jecks37qF6p5Sq6Bqx2Zkhx6Rwf
YgoYJHFeChLK0ZDmGAOaBmZz2SrUfdBIV7YNggs4ndByFBKfk0RXcp/G2er/0nJEduu/sY+P6aFz
FF+t6IqgExAJB2Aw/wmb6OxIp67e30c6WgdzJPnMOyNR5yrla9MoFogoi2S7CD2726XnWIunxHT+
eLej6IL6U1OOUcO8ImstSpLCgcu24mWrN2tV9e9wLlh0KWRSNcFVRhgXUNGOtKt0RhrTldRXGnXE
J0srH3C0tZcRZTcD1H3ajkuQE1IJconaizRcAQC1Ym17ZmGID//TwjgK7M3Mb9K5Kr9vNz5OZ+oX
Ld66m35Vl9d+2blcdiDQNJS7pfBL6Ef+/ACnblfFpFaBXJgBK/JoYTqxlOpOzydjRb6g7GIsptAT
4u8/D3OqwWEhyAXbE2N3QWP9c8/5lZzQQmEDpMFdDPE49bULccPSjlXQip+6bSN5jX1wyF+E03er
P6dqf4vuLjqmPz/Ld3Purzm3CFkIxBFLPG6f9kOo2X0klmlx3eImIeQAw7y5MzGaqtZFV231xbxO
0tBTuvsejfr3NN5XU7mykk+dgzUxy8Vgv3WygzTsF8xNsZmk+gBE7ucnPXnOg/ihAkKtTBywf85a
oGXSrGRFfFmY8bJCv8PcR/EWVrTefFFErlr1AnqVwOWk1aOM94gVO8sExwnMkTU4jJJvnF2w3wo4
f02f6FPBMbdBjR99Srxg6lAtG7oPar8TpTWKQQbqGhhYuTXQmzZOLpTWY1ktR8XZDbp/BetyJVyt
MmNtzqpbYeSXw4oqoU1j8LoUdpoI69DRaqfqIjKRxitXaQF8SPrUq+pG6FeKja36msed4cKUUWdt
OQ762tZR8zfybQymTnec1zICygg2K7fNAOgmea4lo5ArrZIRKnMvP0Ikv23KW63zSVrlHWgtHBU2
GnwsM1iKqifsggVNB5dmoJvHd3PeuaIeqwblPh0nUflqS353pklF4SvUIIu6YkVXlr4QLh15LTjr
FlVsElbN126oQeziuV+HCr4UL3G3R6lr1yOJqUnZIhwAU1EA5sjBT6RIHgUeVTgWEnvWurYalAva
5avRx7IKko0c+EutxAMGA2rV/pp7fSvVJfrUzUJgngMrRNqP4jGMhRy9X97Gx+4IcwuQyh3BgBOX
qymVLqQ03ozFsxS/Fnm9rjXg4NVDX2dLzOgvUkg/mhxuy6nVVrADMIGTMNmFuqdvtbFZEOhzZYsu
fsHOQUSy8cON3eauhQyY0eUvfZxBd1ZutAsLjYAIBKGSSstO+RrRKAnN5lrwXny5u0qnDMFhobHt
lgZV57AvHhzNFVGlkIxpGtWt1TtLz7dNuhm6S705DDq6AcYha+HK9uOynD6zYNoME7l7CiqTj1hK
ByF+MiEHTWJrmJ/SfF+XGiDVFdaAOX6ctn8AyteDaZVX1DlqU17PGFKgztlq89JH/RKW9NgoHrdy
32mrgnKi+mnomzGOVwAr5uDKj8oNDjZG85HhkMEJLdSZ4RmKFo7OYV1Wb6b8afBixahtwjh2h/x1
3CgW8E1nxmFGWteAN5OivCz6129nQwIRYeSmpFs0b4tW8br6EwuNObybCYcyFJJjDDlUkKZC9RkE
T0RsCcpWQarFn63llOSIil8iX75Ew/9Oi51LofgMkBzy8B7Bhjwtf0mfMe4myS7O6kMK50tYyEET
hYsuNLMJZcvBOYzKbXGNBvMOEU2qFGBmg5c+VbBPtC4SFFGEXzZblzCCZiDCqsuAKxLNGSqgAwu1
d6sqvabCshYgRcZWMmdRLCPFLfNr5cKgPEPf0pxkd1ZVD00xRp9kvjH7KqOwJLpZo7JDhdQ1qeOk
Fu/goGSEOLeaX6il/5UYGAQDI8TXrm0PAPGAbT2VReTGdJUK1LzpYiQouQiJ8ZD0BNOEdEgQMPrn
lxLt0izV+7T0F3SD4xkaOs0mQxEAgitBJgp6c0mfyPOdbjnVN1L5NrHsJD17QIPMqIdrUD5Wgrlk
/KkYe3/YV5n1S2UXNR25ScGi1vW1KqXPbbYiBbfkMhLYBBdddKUM1ip+IwLZ0ETLQaquY4vbJXVF
xw8zpbhMwPYd2C0dnqpid4s375z6Uqrx22FG62QbdbvRRqMUfZxJok+m30nNJQfCEB8s/cEmEKqV
wgv5E4n0YFLU6qaPBME0CPWtM7p8Z84X4MgtXkV8Q9Zdb3lC05uaGIQX4RZFTpH8qlu+5X3jWIte
fx4NjKfxd6UvBK4pSiis4EUgla5SjGsq1a4f1y8m4OGurjaNeaW32l48u4CXB5hYAd+QW8D26oZ2
8ZS96LG8ERhnZCDYN9OuJh63pOw2HDi79bRaZvWdTyeu0l9EJzQZytVIEak3ugUa+Y9J0aE5j1QF
UgJi8Zo+U5Ot1IDG5stopttM79cgCmAc/mOZUa2kMdrhJduYmNpMGMrEGzCiJRlG1BubxPycY8Bq
6Dc18mPqtGvoUjeQBRT7RdXdoDPczqTWG2/UFpspFqtZ7sEA62X83U7NI9vFtWbOtjNd4iHR3Cmy
XF+vlzpdJ4F1gO+IxiAL7pD7+NEgFI9QkZh1wf/rR/umxkJH4r/xWopia6X6+VIJVOgAD8KaBCSI
0R0G7G/T0biIGjfu7yLnUKMG1reLqKZi2x2i1gMWijS/CBeE6LKGGIOc7OasWARyeAv8saD8G4fx
WpJANxcY1/SO20rtZtY3jnIYah9zS8aItR1NtEXZGRc+1WUbmyAjQcrYmlwHCeNM+9CyD72RNgBb
fs3zTprBzwfamvP+SsqdjVMErhOGV2FmUtvsb2TLQF8zwsBiuGljStVJ+EblNk7RCGpfMcTCV4ky
aD/epppbYo6l+K9lcihK0w3ydmE+y+9Fs2/abapuw5lgbKGjvrgzZEDNJRbB+k5sd7wtXCt9qGNc
ziI8wnFiM9Lsto4S10+nly6pCD1MYNTViv1/E5fGfS/nm2zOEYa6Hmjs43O7CMLrqX7W7KcZXS+T
Y6MrhMEVaAvtQTKe8wxSCEZjhRFc9pq1rvjQQTZe5vW4cXAl97HSFidrpT0l5bWsPuc+Z0trL3W1
wgtawVkM5EtyZbaPbUKfLnqr2BVptmFqKpVUOYWKHH/kQsCto21vTOt4wGPJiF0jmdbFw5DkCyWL
Lnob8U0nczU2rGNVKOLgbEDKQyLpQspc1jbofTVYcCJ4JVQve1YWTRNfTekSo3WiGLaNbK3ATnmK
FlxFs75sY7cp7VXjd7D+yh38jVWJQAniGS5I0jnf8zcUfb0YO3VVIqclNRaH63WkzusqaHbaPGwb
VLzG2OB5naUTpm6GlD96L27WOqhu3VcwRixdxTQpAVbeo4gPJ8TB2alMl9Ou2QzNgLFyuSimaNHN
CpF4s7DjFqj7Pmq71U3VPFpautbS5CJBhbSlo+Tf+zgPWLe1aV1iD7YqMXPDhVnOm7XffiZjeCvV
6rppmTUTkZlCgi/i2ZyE/aCtRyavThWCZmOVE0DolcEpKS/s/taG+ojRVpN2wrpiHYfB2rftO7lV
6T5EiCfjTGA/GWn6JCfYesXi+A8fsZb2hhoGhlls+7nYWBhi20q66QubTDhASMlaNdLtgPFFGcob
2+yJPsutZc1rDMLcWkJLznzq6x2hkobnQBgHC5yPVqaZ7UrVfAjmtwxTO6dVV052NdV3kvGWpzfp
uC5K+SoevNZuV7H/opb3c/EyGzB3hlVjIscSqTSFnwfjV9XczMX9GOWrMGwC2nEgHFRrSYHVHg6h
hP5Hla2krFz5Skx0ES87bsM5cKMi9kpbvgEVvxokrEco7AAP7BNOvoFOlIL1FjiP9ikaWogqN4Xh
DVa20PGp1JuWNkZ40AiU/TBcjwPuXDdjRivezLZt5izHdi11DyYAx0x1LVojiYm9RYFoOaoswGJA
1swfoXyBneql2F6xRPOrPTjOOmsRqJoitzUv9S5mwX0Mw4fdP7WTp5IhVOqDpNz4LS6BGKM4PoSc
bCPLb1X8bHQbq8Nhz3aLvL1VRm9gXUskHAhyusWwlj56zpf7EG+p6W5C4+l5vBn2yjM9TOc1/Br3
iBbpD/L9uHcO0iF+nG7Ue/0emTOWR4XFhL8InoMP7at97e/8X+avdt+/zl/z3bxndUcf0bP1WN85
j8ON/Wu8pu7bv7Z3wftwbz0aj8ND1rjJx/iqRwvOnqWKfFjBnzDXY7QcX4Pn4d5/i57st/7T/lWE
LMmFcujujc/utr6zHpVD9KQdqmfMKMhW77t7/ojymH3Mh/ITwIX8Nr2VrEA24R2A+Of2VWNEumv3
6luAryahJxE5d+KifmLTvuWf1sf4bj4av5pP/GUiAFmH+sl4lh5GmJYf1Zvx7KMJ/Jb5rgG2khD+
wykX2rPyzHy9hx/97XTQD+qh2yPMla1xYKdK+CmG/4w/k3ZhvwxfyGDyJYkDpPfpq2f741zyCsTg
KfqYHwfuDv55YOr1N+3AhPHaPKb1oD2U79Nd+2wf2qcCUVNEBPvF9NUgVrmosP5LF/GL+da8xR/T
a/kRP8mHlvfnSaS3/l4/RMFi/pTFZAxvTEzIzRIspA81W4w30a/xNsQ57334mr54NhXTEVzCUjGC
8z7zO3ybd/IY4139UqKF9s7o/HL6IeRGvyDFKe/JKyZww6svfl9FiEnIKi6Cuw30292Sj8Ic1J/D
m80+CRbKc/XFa8tf5s7cda/8CP+EHzxj/Gzx9zbu8Bo/85/6I6uX5cCU7LXn8sV6JDiK3pv79mX8
NH9Z4rtFr60rXVB8W1Wbdm2/oHATr+e6oSMs4QIaurlhX0vjvMlL5Bss4x5WANmrjOmL2hPuvAzd
o276yziLb0WqX83oZuFGVKn1UrZ28NxwllklhbNMsTJqfBnQubPMmwLGor3SrT39Y8gzfGPY5ZPP
z2iLtM4WhH1L5DMFF28MnzIWizBYrO/sCh5j4woAQt9+BUTUMBVLYRUar0R8LRhsvl69D4OxEXjk
HA8bGBulsoeruKqIqgglgkTHv/mrABmPAruI3LOi24gEFpX7AKFTrjNK4YLJFpaVK2zrlapZSUxf
jeEluhuE7eGE9JNUrTjLCf1ywp5912jL2nC2KXAe6odyZV9JpGk55WJqtyIHx/pIQADoMUfWViDb
eD/NeJA1n7S8cJX+KjHCnUmVQVX3eYECa/VIoFxjzhPOAFmou0X57ZwZNCxBgCGQme9MKA0jxUvn
Vu8urOzdBLxfVPGS2gww2U74uCayQcEMBqK/yO3Zbawep4nXXOcEppLFh7SGzyi7s5sX1CYLy6Yh
cmVX8l3S1e/VZShv5XlhZPlDisYUEz0HmUugSaIo+/q9wO3BEM9SZGrSl3qUXV/G/EoR8tOBUGVm
GgHKAUxU0CMtRnWdRRUJEJ806rc4nzolQb+Wb3La7oInmFKoyImGZ+vScSS35lQAmuio3UpUWu2s
8RLycgDPSPppuBaIvrxdZCiImI9IGZrzpqweKAOxbwgiRkIxWRmWuF9J2qegmIgcbJw8qD50CXvs
l2oD0xMYn3wziVh/6hVsP9Ypkx1AC5UBAJwp24mK+t8VMg3FKVVRESA56g6Vkd4OvRR/y7wIUpxF
OE2Xhsu1JiuqXtAMx5cV1Vwbx1NKFVm25/HPPIRoV/7wEMcAuCw1MtPvI7ocU7MSBmCqanjA+HWq
QmVAMZM9JlKQcrgSMGKU6xaDrpx5ilMtYiG/4ujfxMVjupOU0hlXawBjtKOhljvdF0V1Yah05mVF
zfHvl/1vnKMyekgxyUolPxLUvyLd6epVSWlKD/0FRGn4axOAHqpuOrLh5/RPTlXQVYgLoCThqarH
Hfe6VH05NkKE7/ydH121zhrnaxSYTWrpZ97y1GzimshIto7M3jFSK6sjeaCykF2Gnb6ySQ7MXl1i
xIZ/FeHtQR9+lZwZI4XLQMMSbSf2REjYPvzqzTNwlpNvrRuyQI/IgHKO+galHI/zqIHfolne5bPo
/w+yioy1d1Y47vRb/zfUUf8qa8xeCxuGwpdz4asXY3bR4r6VDJ9npvdU+wqznn/f6ah91c65qnSt
wMKq+8LcqeWthGDGrC7or15lntpvYpmcIkDJe9l9hDjXjV4m3eTaxXmOxAmcMnjg/57lqLGlK4FU
RD3P4nev/eRZxp1s3kv5prmj/miCNyQQrM9h4r71yI+3kQZMQDfQi8RD5ajfoCbcqyjl0WpXPM3x
6qpAMT1dWiaNNTzlcPC5GjJkpvHyjRoJLSN7mU72SlwBUHwpdT701IdxQLbDV7NH+qz+NIE0iK4E
Rrw5kThOEhsf0eeUt6BMKggmNlSm3ovlbpthmQvOgJiht4jujWccOMSdaOASNXbUwr06vesCahoK
8RkpdOtXoGg+4RZOhrnkTw+DuZYMwoxlS32gQO4SO6N2PNPwPgVqgqz03zwdtUDKSMuNrEdQJY4P
cQRpCBkGhUBwoKvQcTEZrBPO1cAvzh0Bp051TeG4AQvHExxLjAaRMbeljMQ5Ah3FbctVRylSlctF
Fm5YGUI0e8DqRpcEgNNWDv+HLSKMdQw4GcRq5vGypFRUZWMPjASNWMIufZ1SBkVYbgUBkbqT0PDu
agkW12edcMUDoMSpD7VRcdM2iIgAoSzPNjFPdhd/f6yj47+uKicvVcRHm/ZVCl4BMO/kjjYIjQqE
tizCGtRFNA6nFL9GXPLArhzSLibwxovw68wcnWrpCnNbFWomxgfq0eLA0mwKzIJWJ8LAuGBSsUDq
kraPs+qGZX7t+PfCcL3A9Lu/0jXv59G///a/tvBvo4sF9BsWQ8/6ksN5iC/zGRGPdkLGjkeI1xEp
h4jgHSOgqJJep2G7hjPkV8bidkzii7jyVzi4x0QFQvxOaKDjP+4k0/YsUfj09vntGY8uj6CpMAPT
AKkRBUs5QMwEK0xKwFcWITPu78QI552aTt1YGj1f1MGxBTaOtfdmTTaMpmfQ/2UucUtTbQeq20Zn
oJXGyRXw21BH75fZUpk3BgATaHp1lO8bgmZR5kUDUbPzrd8Wyxwf5GWPILqEB4Oi30GKcG2L2pOG
NiHiCazXes5Wwg4+CfILIUaC5Mek0GKQH6HQUHOhtC3MSmHZanQvTAAL2JQIRb6gcQQ4a5GRklV9
/FBUO2r6o36XZZ9NBRbCsZej1XolQvwDj4Ce8TYlDOWns/cY+DcbpOmih59X5knMFAZg+B8hNiQk
h/5cmb01OUYa5d/4OjRu8dweu0ek6REmtqAACcmdhkr/sA/xYOegPzP8KcQdeBDVVFWg++zLP4fv
hkRuuH2+Q8SUuLtRLGZ5OUtuUlHK7/bkkcKbfLpPp03S7tL4SXoUariDTN+d/sLPz3PycTSEvQUk
mIju6HGmMCzaNuaCJ38Owl8B2jKD54cuKhzCD/DMYLL46347FgzTED5KDuhPpKvwiDg6uAc8luRe
SscHYol15Y2bcUPJ1zXWvud75m76SrfmPt2G2/qShsxljlSS6invc7Ci+eGZ4v/Asnb9u+rpHgip
bXadb/NteilRV5i+f972AIC9FKt2HfLrqte/DzuaOutiVawmT9pE1+WlvAMrvhV/pezNH+bKpC6h
bY1t6NVr2Yu35SXy8l66RWtva3rqrniNrsXPxFv/UK8nb/LGbtG+t2vaC5v0Sfx48pb86nbxVt6J
H7Ovhh16OO+Y0K7tvbwL+HHoBTvklbbiwf55mPne5JG6nbMpNunWuZm+4odmhc4cf9K+Ej8bbpX7
YsPD8//QC73Ya3jRlFGCjZiychtdm57/Ih7XuMn523UPZECx4Mkvy0sG5N/q9yPl2+Gr5NH0nbqz
vZx/t5f11uYvylbperzQ3Xklu9gxbK2VuUVmxdNczZVXmquvkhVmFqv4vVyLX9PcZKVswrWxirbD
2vDsG80zPGU374a15g3vw1O3jrbQjZCepSq1/+d3i0uDP6V5ijfuYCl6xbvP3xD/slZ31tJaWSt7
i+rVRbBLGSpjWHAPLJHGq7z/IezMlpRlm3R9REQwKbjLDM6WNe4YNSKiAgIiHP260uoV3V1/x/eF
8VrqiwjPkHnndOcQFSFgLLpGeZiHl+j4rG8J4+Ke8GvOMfLTcBdgSvrNfT2dPd1X/SxKI81LIzv8
nW+ZtzrqeZT8JWYcXmL4jPghjBTvEhesi9Fy/KjFZCIEXaIt20RlvTS8A2iq4ZPh1Ezq2M+e66iO
rLj6kGfcc8dZyjIsY80bu1pUfRffeeFep/n8Om0i83Ucj+P+1WRcLd8ZNrsgDeXlOL5Eln+ZZmET
8W964/4y7jb3m4ezN4qM6Bycg9H9mYg0Y8K4EENJ7MRMZNXLc84P2+tyZs8n0SFsubsuOiRleA4n
FAruwzH7wLvicjvPRkze2SvejsEQncLrdOdtbveBZaYjqIQ89ZFK70B+6LI0oopLKcI0Gbiwging
61zO2B0FaURb5M0o0Dn692Q02OHib1x+Hg7TivNZASQXoZ3wLb59DMxk4HuaV62NiNXGsXbcRCPf
9M5R6Z95dwrp6McZZJxMj6jjl+WXEQ9/F6gPtO+O1U9ZQVqiJWqwW8qzFaoveVzEWgJX7sRRg2xl
JXqgBlU8uv+t8X7PTqxSTIj9wkhO8SS8kVfxw/HLIj7F6UpLdkuD78u5ic3MrNAKJ2E7w7LBlRdX
nL5m6dazq2+wxIu4mmmJQZ/wYMKR/BTfkO/mMRQ8scFKrAPTa9kJOefnnC+jsOIEhXyNvuHOiLk3
t/yLyQTh7Cpfy+M20FgVWArJiJOOEiKLifYjPyAn4T6IbL79nvMUy8faj1yB9jMJ5RLlK3BAhEbS
e7AlBZpPNZ53CS+hPBfBmE/MABd+YP0wQJ7uFQGWkjf5Ljju4J+CPJCj8+DEezOghC0weaSvSjj4
7ZbSj+B2Py95qv7Rb0I5joqcgBwQb8RnteaQoiIn9o4cQBzR54BgQs2j37iajznElVEg7OnROeyi
lvWKd66a1veXspVqPhIpV90XrrybxHkgP0f8ZUNTD36MH1rJe7n4Ijj6B58G6/j5fePfgIL2lxHi
V1uZVPvACEGC1t+EYsKnVV+r59u2Cejwsz6glw7oDmVph1dk5y5MNyUiVw9RS8l5awRWIDtIRBY0
Mz48MNFpMVmaazlCNBmVZI9q2CejJZRq6Kbdo46QF6UASAsO8Wh5iG8vepjeddQ4PF6dZiYPgsqx
bCg9KWfXYLLUkyufYeW9y7aUbWZzxBhBT/vYo2PPR0tRHmq445X9hu5C/ZjoMWkBPxuH3Y+e7Fe/
eiLWXtKNFrThKazmuV+F7dpir3bv/OhsN9+jsESt2aGJFr0EVURzykCJ9mgWXPT3nyw5txGUwSUy
vYb9bng22vMy45KTHEFmRG1ImDY+rLgBPte5nmN84AxcMArrfn70vp4gk5ErOvLF9GmAwCsZzxoJ
IjrozG/kKIhzQNnZ28nXtqKbRoy6SKNdmKHLtOC0sEUJBvYjmSr9XaU3Qcs6k8fYv72ysuYsvTYa
Xttohw0f779hWYtkE+SBSkBEjdgIbBwWOZ/IqzaWBazfN/2EbUaaaGzOqF4PadsWQQYYHxG/rMSW
5Uyr21g0zSVEEr/JSftpF9Uf6ZKQ1CRuP1reii6X9V5MK1DEniG0Q/1HiWSZ4fRfkoD1M1niEz3G
ZAqYTGXLBHiigca+RkGqZz/2oRHLhOxDBXwg4EVn4JtZtsgWGi1UNnYo071bc2pmU0126/Pswt8c
7PT7EHBisuJUbARHZ0LlwPbHmLBQlAcdHZMtZO38IqELqk7mXE3GnJmzo0PTxI5FeV+icXzXxGCJ
NBQlJwquiayF6AXyIy4ckoZldEbwl/7ppfRF6rXBEI58PRY1Po4nfoPSbNCKaSIa3yJOHVJW61wj
/ZX6paiJ8LpcpheOkv8vQkENPCINKEk4PjKmoi3bsP/eWpHy0YZZIuBhjL7R4/7rmtQBfEVcgKAH
RPDs9xVohisex9RHBaKI5TKuEbVL6KZdTDpwYkQZuKfiVY0+1CJQ0LMW4QMs5vw+vTKiNBFdeYtO
fGCvrlMZFygPPnYxWYXyEofILr5xXI2+rSjU4hQG102mSdz7u5/za31f+Fkk0OQcNEv+JzgDUZqv
hnlF6QNCBaL2iSA92Zb3OQspK4ytuI0msT6FSpN1Sa9t1jJx5VgJlKAJBL7ueQgEVH2N88sWE3Xf
8fuaN2GjwanMVuWqpgM3mydZMohaTwQMnAGJw5R4q3wEICPvMjwsBxAbzOoJY/AxRAPDY3B72sc1
On1fGbpxnKG/7qrKL1rniA6Rh2whK0SZEqpkBWjhLrLC0of1PbHmWpjFt+Q0K9DWOge3cYO8b9b8
c8fog9tijPIi7yWo0AC0UUPT4Lrj7zVE6wTNukLdDfxUhapMV1aYreRcJ1R0/1kDTrsXPIshvzDr
Ax1lN/gT1NxdE89kPZ4RZLvZcaoDRmTNplwj3brmAnDNT7q3815WcRqytGElcpoptZSspZoDLE4l
Sku0ahPiS2jcE9cJqcGDjgqkFD/svX0kCpY8b+7jgFLkUFf3mlB9pkGNv0/6CB6P5K6Uv/eJvFen
JeLE/DA/fuWSnBFu3GjkMhJ3bQg/f8EvwvCBwDqgow9cBSOOYKuW/6WxA4bJofXBffjIgV4Vr5p/
XQz+76Vp/BUlrqPTSWWeab46I18KRDQCbwkCqFa0+YuP73pQMLgtk9QzzDK8gpwAXmHzI5bA8f36
I9BFprQE0V3vqH/yVsR68IuU0lg+o0XYD02y71bBvndq1gJlG2xNLdQ1R17IhMhO/QXOFySAwFdZ
XPctFWeYBPJPngVcjQDVYgmIDSOCgUUMJpV9KcLiOhWpJNJgzPdZnkyufDufy36Xz80toc6NTLoW
fupbliiok4fO5xYiqw1SlmcHMCPZEex0YfOJtkUr8hhjZ8p2U4Ex2BkI5yNoZ594WbBPRK+IUriE
zC5fzAIlPs7baP/dTs9z0SCoCXas6BM4B6K9r+Xe4neFpq8jdx8NTzLXOdMsYO0SntfkgPFa3sl6
4bM5q2UqEAtNw/4/zo9zJW6nZO8q8Xl+Dsvvc7h/IzuOd2VI3HKqR6BAlqLMvYAqG6B13RwiwYlA
r3URmAiVlksjC+WffQJ3X+1/uARMCh5pDkAZzF8PBHRj7XF8zQRk6WTLOjrWtZi+18ArZyIVL7FA
rYbn9G6EkIF83YrVJgYisvQ7Y7m0AVFsRxRJ6WNjJhXrUeSM2LSan8g2yBlrMY4EtsqCBiyzi2lp
yhIuPKYNbPDP92b8rfH6LwT53zf3xw06aa5H47gjICFWpBLd0R761A6NoAHpANkQ32K861ipgphI
o9A+xYoXYFniWRB03AElznecIWtHjbKgl3kFPwhSVjBsZcAEYtImAHgpr8X0/1XU/PSLQDh5L34D
0y/F9cLGaDBRc6xP0aM2GyEPRY03KL30G111dwSY943ya5ilNPERa1W2F1tmOr4rfTHhxtsR2/PU
ObI3b79qAN/BKMB/wF2qqLIbp5XdlbHbbFHz2Ha/olUspjROURTs8pEzertPITrgNJONlsU4EsTC
I4To6gwGNz6tAE3iDpFtImJRvaOt/uPMZsKQmApG2jMoAD+sePlb+GqY/5hv6h2DX4LseS/28pQq
cGQeayVzTHSBmE6yZHS2ece/jMuSdQLpFItLcMrkXcSRvGPReRmWWwGSuSYp0OFXI8gIyvj+msUy
JHVIJndEOABcIk6UsfvrSEH7YiT2gRJaLFklVEIKYgPDbzayy0VrsMPZycf5Icyf5ZaraEciGfco
oC9/bgyn4EZF7PTgP4XbVPBKcbNv/7yW72XU/7FP4VohpU66Q/ztY3PpaV6Vj8b91jytFP0ny5+J
wUGhG/Z9ougGacGt12WPVjqv6rVpJ0NF6sb7v1zE30q73w31P67iT05DcTXrW2Hnt60JZjkGKchE
/tXhIbg8YCAgFkhQdI27Q5EeowHOQda9YB+6MgXjxybYPWJ4YE2VYsDhJJIFKiC3xAQTh6ASCC4/
zNc71ybbCYQuJgpnwdTAWfn8a+CJ40N7FrXSRJ+fsmJFqYk8kYcoiToQe15edzx+nQQWeGYSXt7F
qL7dl103673yvQ92n1fUquCkSVhsTUx0MZsxtt9OqGyRXcjyacpfjIvgn4fV+hMp+Duq90jJ/4jW
7CgDqPfV/rb9/27R44xetRAXYpu+1D7mqRiBjI/59rudZEvt4y6B2FCsTDUkN03M2xLLowzseAhv
62uyY39o4RW3h4yLoLwJext3z4+Mjmj5yePRMR39QV7VuHmI4nMkgAJvi47GbPF7/vO9wtzzf/mg
/3sJ/c2UyO1+aC0Fq17csOeXfZxiC3U+NNU+WxRALG5H3FHKomB2M9CtrCvdN59sjFwxeM5gcnGS
aQg6MRV+766KgU2IJzVSgwKEKJJh8mjipjS38iwwQ2Qt3jeckxri8RKrP/gNEfx3ybzQw0nUb/bA
iQP7XFap6lvBKMgiTAW0HZAdNCNiSJAzOKrTncM7Ltf7qpM1p4UDaWaIFPEKUUB49/TIM6JNBAr/
6P+z1OZ16YlOyWn2fffFCFgQn4xABqQrikUEjoK1P/aPL/88Bfaf6PF/LLc/QYdcO2pWZRAFaAJD
c8SffQ4md2NRrMPM5Q7x/21lUZDlsLnIIH+nmBMFwFxsMhGt+CQxUmQb5gnlLXhCx3goDIwYO5Zl
J943uWtqx+7gWwz5480Rs1xUiPEq8MxipOupuKLaqPrgtlEc3PKjEoy2uJTi1n3653u/5zv9hxgd
QzBqU7QIifafCEhzrHOjM8b9Cnp33a7dhlT5i/10OoIy7WNQDI8FOQlgnCxrIGEgJT2bjc5f2YR4
R5P0xo9lVd4hHUG2+C/xQu0vO8PvvBBQR8gTWqeI/n/Hpsprr+VWp3VbHAnJeXb7FGNTojB4aOpI
xeIcJvdtLv4qoi3J5aXDd4NXjAUsAENPcFeINB3joibndIy3h3wE8Uw1OAvkf2yiFna430q8QyzR
lCmESvG+rCUskIaw5IhrANU6F0QvD0HsFImsxV8sYuM3otAHbDR2Ab5b8nNjTBj09+Rua8rfCr0q
jlIxM0Wy9oQqbj/ymRgrgv/E5huwx84bgbk624MGSwB6MsRQrv888aDZ/0vuWNYI0h2yNqy/PdPp
gtp0Q3G4MboS9ClIfXMmUUl4SlyBIkR7cdKFClYy6mhHcssCl4yMLEB4pizJIsYlc3SJR5GYC5Yr
ce0QzMGlQ6UnrkOBkeKOxJEo5zDD80ycBGfm6ncmL/BY8fGvw42cVPSiOPjkG0dCCPbcWsqhu7lI
fDlq8nCIr0Ep14cGlOvrxUPE8ea6T85AJi5azr+bS/BJXv0XiNf5KBXHERchl8D3dbqxskfDI0cd
SK+ey+9AkMNRgna5qfpHviDPcuW/xgAxs+bTfBMIN0EYySiJd6yV7GS6qXFBZBAsR07tyz3KZcud
X3CV9P4oIPUzIIFfIMJjixGhBVeMigsLT7xfajIhaKazWPPFDl+WhNTq9yw6fo2RJHYyEQWG3Zuu
xsQeNGw+ECoKrLy7q0wP305k4rjKcOBTSugUsy6gqfZ9CdLhO96/51jAYifXRCEkQiC2SQdQkHjB
aca3egcau+DyoxGbEMe+hBJO8WEhDn0JLewXYkRDxBlTAcbuMD31Ae/EtgRrSgBN/BMCo++xJF7J
JV0j0V3iphmmZJiyvyo8Y21oPR/ur0Vw5gzKZSnoRXSTuC1aQimH9+YH1EsKkagSfkzsqeJFwlXD
RqIaGffABRGeOCzqvSfXJYcSXukD+apEQIhUrFUgrWgowAzfOCwIu6C1tLsd/wuoh0RGQbxAGq/0
hzawHgU6aQRALCCAqE9xDmp3bYDN8DXxuTnsflp130NnFpdd49BhFN8lTEK05vCurEXwG5wkwyHT
Ml1ymAYNOZGZNNT5JmaOeOMIWU0LPI6EnHBXlnzcyOhNxVkoTgFxPHQYJgfQmdwyviNGaTIXbS/T
JzfLvXMD4mXC3PwsYnEmpopj4UsU2SVRrTS5P+1WDY4HwQDiEiU0yK9LCOwylc/EyjKxNDquVwZm
IJgjs/+LJWWgZPlJ+JQBQgDKvFv+4YPSNc4nIpL7mJsYWKfwgEMyPDzgwGPVywT3r+KZFdtrhwvy
/tNcG756bl1OZHoXbDGZG5ldsZxlBctylMiV/KzcphjKskjb4PgjzjMJWhGT4zsyzKOQmogbCFYm
VIJd4vbBcZPc+KLyWOJUvW2sR1mxIKFY346Q9TvWHm6dqPSVJ/Gm7QLlyfSUJ6hBuEtxqMk3WJu1
c1tLhDfFKysTdwq1SPclUnDBE0CUkrXayiSJ0Me4r1biXKN4EOGu+YfoEjZu90B3dk9cLhJ/alH6
AqWzJZFSSt8I83YYinvsZ5ILkDbakhD/+HF4QFJHEqIf+2JeaTEena0GnZurxfTBAS0IREo/xNwU
/LDHKqeKRD5WAiOezJSZNfv1A4nNKsBODSU7QVz1SmQgcHUME/o+4yEQzSDOXYleiLNfzDpx7E4i
OEopnXjtwd0KJ1D4zZ7gbnHHK795ARi9C7Q0J5d8gh4sedPQ1oWf/lBaUPjUV4lh2K/J9EeY9qHG
5UtApJqO7rFiAgnbNumSfXz66bgCcizmchcCSL/IVMGVJZaReB3yD+J0c2NFvQ1fxmLivqupGN7V
lLDeQlvJFewez58XhuygEDkXD8gYnuD33ysXVxnBpKncormoomJ6e6VjzGwyy58LxrGI/ln/ane2
zv9AXv9D//5Jh8pPdJczBqMDde5jwTaoy2S8RqUuibShDX7TMmSeC19idgqjVTCUYl7LZcoUywRc
sIp+vX0CIMXpLktH5rOXGMsRD4t41et1tU79rcS6capM9QPOETsmntFM9wjePLnHxK7Yqg2KZwTO
x7JAWuekY1DHI3E9ENOY2J4EubLkFGZzfCxAo/pFdoeITJFRUAURGr/QD+m+Y2UX/EpQ0uwIfWeO
aCKBRSKkmncLfSaBbXGPI5/v8eI61nxci/7CIFArxoLqiQtQzAVxA9dL/Y6MTsF5fXyj9OZf0REs
iv+Cjv6kVw+Keunz22lYXVJ/XH7mowDKpt0Q0fPJfis/J9tWhQCbyj33OCfloqHUBMk1OEKko4Ra
5an1TNk76ccZoLjagz2PngI9NlkB9LBdk+ALqo9O09OPFltfFgRQuMFf09ol12o4uzB99DDWggLf
qJtvz1PKTca9T681iF/pXUYdo3f7yPq59lYZrp15/RLVTTVh54xjUjgV9/ZQhLRg2rtW7cDMgqeo
dWlSFB+fKSv5LObnB2w3V+8cgL7mjxXnepzfNJ8+ThcKZA6+dnBP3bo2IYB2rrE+piiI7GbnY2h8
6MWGS5xtYOnuFrRyVjvnJoS0iL6c7ByIu+G/mJEbMnhnklQK1yohUPZVIqJl61CCrL7eCIpRGdRq
QeFiTDYfY26nozmR4lLk25YO5OlTbuZ1iwfOujgoMYg5KY7dOeXePeHz+FJn5Y0KJeeVgid6HpjK
tNo7N/zVmstbo3JOqdd+lRuK1ym87YbFJH8uy0W+LZREHRY3LTRfOF2R+XrjQ61h25EG88A2e73R
422jpWuaiikUPs3O/5Z4di9J+Lv3If5R4e4jBQ3iuf9t2WiX0bhuuiJ9fHlR3aex/9S5fYgkd7wg
wBf5/R1/bFMndcLGuWBqE8CEMcJzm3BNOVk0LT3v51/kkWWQiSs/+/ey7izvsBlb9Cr5Y3DlmVEr
hqbgzZpTkHdYtT76wXasGVQQPmPIOg/6yr14k+X1gfz0nnrQNrwyzvCedmFH7r+6POykWJFDX+h1
cnFav/eHWfd+9aCToj1qfHwxLqiEQ6wZ7ptJ/B+vQg1RC77ILGounpJ5T/mChe6O6ct2CY+r8upQ
nWtD7gG+b08Pk8alEfQLcP+F5ANUQRVdPAhiuvVpum5T50Yza9aWlECS534cfZ1IJhpTKIgpe+Tq
4mV+9iZSD0mFMyzxjn7ypxPs75/JS/c07rwa71Ljtwbhf2WpThvXgyTmuiEIcd3oMOx5l6ReDUZi
XN/2dKd7hGTEddXnk+0cEgB0oG++iqny1e1cazu2ncfhu/mmz4zVOVG0WwzUcTfOdCid9uM4Jybg
3hKzdfOrW21VrslXW3f3QAW45hPiNynoSna2w8khrz9TXkA4rnCUmfLlidwwD+7wYO0C2x3tp3Vi
0zP8Lfvg51XohqhLcFr5Uu92vgkZ0eoWYIu1eVT5mDPpwh4IAtikfH6S1qF70AdBpNJSTbjmvzVq
6ml0TZczL7e87Gc+LScUIJKx5BpUflfefI3NpLJBDf96Wta+0bgvo4alPKXv0P7gwTiY1AmqnQRA
zVtbsAicIrPwjdTDrDp5y/0unny+jFoXqdIfYkhikjxzCeSX7piYwt6F4nrkGJPkKaNstPqAUOBo
uPUPttob09+8YLcpZFf8VI6BMX6MDl/7xh8g7eG3KXuEwoxgwziaUNf6BizyhuWtdB5YXPWK9THs
V9aWpVJEKkgBSOPzHZpFTrXWmSrRZGYvvtqPnxsURnuno2J9RWpG62XLMuyc4Z2adX+yruJNujqt
bu8KecWY0KvRa/fxkAU7R1mbn7Q7ixSqD1TvXejyvQd7oFYGeeY+TDwS4OkgPrVA6F9FJFegL3Zu
/aFODcUxN7xXpg1+3DwSpTGiPvZh8kLForktsGFbjCkrSo9e/UZWv6rTZc03O3fv7RuHjgKEHQHY
xvTQUq3i3qXxZeRPyEBbd+Hp7WwHAOHCcHdB4wS7GZGr5HZGVQSpf5q3RaD4Z/rqPdveduLDrdS9
Yn1NEdH2+1ZVFqSAqHlE6XnL8jVdZHuSToedUy96msw+Zfhmb5TkUl1fL+bd2ctoLXqdHUvnrTpF
t5geY61GTk95co2XSzAng3WpfR2r+PL5Yj1YVpyTvrrzSdAuYK5yL/jfNtqrvbhqwT6b7lxwMtnY
D/amhv9qYa3q5/pZnx/gl619j2FMxhQ3t+jJj5bUxw9N5SXdHmD4YYZ8lXspo27lI55mVcy8rHbR
8Hz0bs+jxhmeTy5dFdUiqMfuLQuKLtrtoqJzTy6cI+75I49ILIci4uBlIRwwxvSUHM5uB8etCnWR
7tg/V92pXXMDurXcAn4kh83vFarMNfwP3o+xylTHO7pjYw4NxSjuz7FCp8+QLCCdLPW3fnNbquEx
3UxSz8abWM2PbXiehJJ4Y9EII1QOm67blBmilcJg0bL72OKyrnET665izI5XsIBHjSvBSXp2BBvN
MU1n0jjUph4CWBG8POkei/UB1g2criTDfA3eKIApywhM221mTNYrZFOK9VVPXCqsm5inHRutf+/R
2Mw5tSu6e9tmp6jYzLV+Cr+YoMRRUC3OW9xsaIHWH7WV491eKIXS3/Q39nWhAU2RI143ce0y0Jxz
SR45YaMMte1pmTeaBSpNRiKEPjbVxj4zf2nuVBVsPclRc8/Pw8T7DuDK86wCneEUBt2snB5OEJdc
ytMWZJlkpaNHdu4a38P89g6pNDVyeKqW1WdzBCsNi/3O7Trne5M9wmh+HiDpca7TGEKV3IVVSVXI
8unyMLNnV8eiQ1jhDXZgv2a5L84M+IVSGo8rmyswrXNtKNHn6SOBtcNUfR2dI04Js9d5B1uat8kq
hx5sgeLCrUnxCKOf45Qv3KPq9ZRWL5f7yjPLj45Em4yAMq0mZ+fSBnNZNgM+hPhuaWU2PSqPuzxO
m8/DyuTdlxHMl4b51Iz846pLA/Ucwr4xQsBBPJW946x7l0Lur2oxdg+v5j6eTIuKfr1xtcj2a0N3
TDVmc/YDHt9Vk+JPo37fetAXrbNW4twzTCeFFuRFuXi78ok22O93R5l7nF2OjJCjEX4RcUrob9t9
KK8iu3Z+tvOvAfSWL73t4iskClP0/njdqeEL/UpR1Ei34WPSbklNI6l2W/We+db7+5NLq9AarLXO
bfoZOOoCwg9K5/BHznr3+kKWfbnNN9fYfMwsJ50q5OERfXxF+CDY2AH600mbZ7Q3uzo4KpUHCwqw
qH2fF+naxgBypXaCfCX9x6bI3KUGGpGKkoMn6TosLnuwyRA0o08EyBDAvzW7VOvL4Q1UcQTO00di
1VyQ/C5mMY1oLkH6YcTIpcWOLommo0Aggyy/fKtT+HN0ONwce0Nh+zp9OJJt89hHO3fy2j6f57aF
JJgA9sidUaFp8Xs25Ae1eI8prp39PfMPbABOWpq1c325vpxn1sM0/ciD23d59C0kPMY8fWJiZbvz
veL5cpiON9rBZ8uGKGqXBg83SMVsR7n6knR9DNf7FNIwdN+B5t9e/lFB20N/l8rdzZXp9VVb6nNM
cfjevmHPKd/y5SV8ONj+eJF/DK/HCoqa4Mda4Sz4+Nr5k9eBlftWcREnLBgWQiqC1sWCTz2199Xd
tCW/9+Ey12iLtu6eaf0D84+9aK4Y62RrtM7o61LBmQOfGbT8fv0OOwcrJZ3CPDfUc8tZDhia5zjd
QNhWeOrz8H19nKrTg79f73bennSh1KPq8rqPfs5vk4Isk6dpv/PKOWOprAxr9lXzwruClOkzpLkn
O9BW5wnlkh5LHHfstveDivJzHeapsK+C7JBc486c9m/wQnWbnBTgjeXA0NX92ICPz9He6ZM1nXEw
2tJnesECHGFAQ1oR3r2EV92319lCAujdPoJ0TTed09ut9KxnuG+Kx+LxEJwrygl0ZNILosjCFUhZ
P3bZBiN8751CjgPoZruZfXPHnVs9tt96PqUixVFA0lkEbtXpdGO4EAUfSq+a38guVZyxt38uK6gy
PNNxdDhjppcfgORhURJ7EL6QiKRt62cf7T4taBDeFT2BWDRP/dzFBrSAaJDlwJThHdooAzF1y8nU
hIetnJb4XY7Rfu9j+YEDg5czW2ExcaCgM4CAE+e0oBf6EAAWK/wBe7eMP0hA/EbTXOlHAHEv8ACv
Vh3MrzPoRWqnnveP1TE0/YPhqe+Xlb6Pvb22uGxTH5DSLK6OY7Z+dl5OencPH+ay/xyRdwdb2OwG
sZvp3p66mRnsXpRjMgnhkTo6MPRvcldxcWFMFjbY+LpK30ZTlAfqvgMRoiBUCLKuvfc5XikyeI39
eWXkFRc2SGjDBm85OEwaTe+I+cDn4dmdOzzDgFDMUodyhAbjh70Bex6VrBtUgX98T7/OeNbJtRrD
jRh0cbo1U7zyDRtq2SFkniC3aWtPs6Ymcdfu0/T0bW1AeuUMC2vBjO9I2mKkyFcEYNKpGv/oW0Ur
b0gH2HjOeBVrAJzCbW0/Hj1fcHfik+swJPxsSqLkTH8aPMIGk/5ZWZbjTwtLJtizBmCZh79qTarV
+fsE2xbWqxIc3C8Pg4Oq90dzdl2fk+t696w6UNI8QUPTaIgyaoi1B7yLB/dwhHQUtjGmImgBNo4G
65yrPGjlFshuLIeHOhk/Hi6e/XYz3CutNbxxHu86ylqQ+iCU3EVz7WbXE5AzOIMdjya5O9A9kloK
h3s/U2rXKiIDseDW0KdboH4IEz34wdzx12RwYNC5sDofr3A/nV4AAQ1W8CR1OgismIjBo/X63iHh
2or6eRn0PgFAyqzEMUq+cRohCXHqXb25qYUo5pu/HREK2l7ScFKtd5ZX7r3hSPeICXkC1SWwZoPi
/Cge6dCOW35DJNbR93vOk6c3jj5NYEc5vu39B0VxsoCS5jynP7QLu17cQQJUdo4B2gry3UP6kz8v
LxQYJsoLGgiAg02s3uBrDfYz1OeCyhlbYabzETwlTrsxQN7JOTDNB0qA4Rt6aMCooaNtJkRWR64L
daQTVl873Tm1vj5rFnuCA/i9nNtmHxTfRoR3ZoKVYS6U6pls34HGLIenap6y/ElXzh3jQ5vaB8dM
o5513XiT8vl2csrnfe3uA50GDJNve9YcEhuSptzNw870JvZWcND+tSQRsAqXwmaUOv0cQsNDoN+S
w0fOla3qCcLDPR8iaroJ2T8eCN6cNnUWDpcNJVTG8nZOoLu6ur6kJeaz6qU7brrXbIAf8OzuZlDp
aXrMIjHoyKb7xTfXSM7qd5YSiBi/1ml02AeKMYeg0VyZJFCCrGcl3QD27vBex5TUvBSTmG7w2ruG
PRLZAd29Q302JlgwPJ0XNprm3S4cww0jzZ0k6qwfiMvfptdpRwb+Ki+CTtGdMjrircNYAjZI0mzc
wEUD4WmDAFjOJoVXtgtlB6J3kQp19XiEGw+Cp8NX0dGm4+1I9O32egUkoTTULBpjizbDnp4A0a7a
XFeX0+w4TOs0oOsFbAkmfj3T383XgT2WvaoSZtLWp3oGvRsF0E1on6YPb2eayBghBvvJYvOJQ/2E
IZqCOEgAubq1HqGEyiapDxFW4SF+Ov1MIFS5PXTKag7r/jn9OOaPewDPIigW2skdDQ/H1+s1Md8r
K4DQpj0tUoIlKO9+jU/kSsKo4TSr0bRC86xZmZnfqF8QoBjQSXi5jf1G8/bRQnN2DcnVAGkk1aM2
eCy59m38flgpCu3gnOvXAD3b93n0phaQjcH7t0hTHJUQpzmXZ6jHSV0BxGNqrbOxa5lx/VgOM4yz
KtSmUJXVN+cwDtWxe4GN69kmJYLRDjCiRl5NiysqeosyqNOH7hHjg97BFwPbDY4YLHXNBhOntxKf
DTS3NRSd0f4rJTWJ4VA6kOXItRP6zDjmzx5Ke0V19RwYbP8catqfHJzR+As8jNbrzw8HVPGwT8P9
F6xBGEP2jz2GNumwSauFak17Y6u75firVh4uu8YvsxYfZ14tStM9DM8Ql6IgL9rZzUr4gMtlp0aG
dPwlCoktfbMjg65V4wIX5skZTcLLeHM1nwDLhM+LaWq/ZJDC6p6CFdhSmFQttL2X3zxDJXsbONPm
8fmyNSFNvSnJiErmyj65E/UMk2Pr4ZY7tgmA6gjH3aqnpgAeb9LFIFoj+7tcpukLJtnBjg6cKdfO
ENBuTf7QXsfsHvPLU7ZJWVvuJT5+Z3g4kIm1q3hKDGdnEeUOiUDlC9Cx34z2C4r4yezD1iJDgYAB
/GtJ/QTYbzRP77wxxKKKf12Navgh/W5wIFsxFO+8yhcjIMzJfcuaj7IPur2rmX4/xOYI0Bggl9lB
VytOIUR66hLjQVUpjhnFP8dvzfaphm4WFYEBksWXDwyRNStT+Eojdedr1sftpTFc/Frt7iG3X/av
Fx3uZojLHQr7cWireHPoYj7x6FsL2Eqd8depnaOMT3O29+rqKbvHnlhW4ahP+y2VgmucYhJ7e4J8
EBtgdnlVv/v67To2/h9N57WcOrZF0S+iSlniVRmRs+FFZYNRJivx9Xdsn77V1d0+wUZx77XmmsHW
Fa8NuPzd+XmmFaMlsz4OqEf2XF1J6tWXxfjufzYZa5qTKHOJpK4JOidCLL2WY4BoUh/pKQthfuxn
v8zEccTOXO3D04Yx8qxzaVIMZXObIWvfDvHRi0dA7YR8cjofkpiYhuATCkU6KAzn/eKZd9R03rwX
LKnXsdl71+/yOmZgulEdg0cE6lviSdNyMUhdifNFt1q71qG7Y/PsETqpHaptusYphM5cd9WRtlLP
z0m1ohaM6+PzPVUp8q/6RJ8MX26dT/E1exSh3s1qL1l1qWdmLLChFaXOpor6YxFiVwcz4ILzj2bn
riT7KrZqnPExW+bzwS1i4uRa7v0WXWPKaOeD8mHYz+PTB6kiOh9gqHpg52ujte/qqEhog4eXvJgS
jwReRSDanu3svu9hJ87ow+WQZRlYA+jmVgTqPWKV6QqH91bbdo0jv0LMpgrCC9bJ9vUFiHKmGsZs
CqsaGIAdLR2t/4BO7uHJsvOxE4/ikWrrxsQ4kIYToxhX6viJDwCXwqyxIx64eJ8+02MGe2sms2Xm
oOQD41elRrHun6j/TgDKPSvKGaQZv7wjtO5U8EyQKrpL+9Gxs30Up2BehCcTduM0yzIQKHa+Q+cp
bMwaO+sJ/Vjz6xvOkJ/JdaGyzjEUwTfXweAlrUcd6Pf+KJ9BMplbEv5cPBzrkoVPQBUfh+RY9h/5
bIAqEt8vHB5xvn3vlT5q6nHK7LQMmO5ZtOEUfrGL9qAZdTaFlxm772vKtMpwrOeFaOn3xoRTEnJ0
KkSkcpsyo0388rUhMZQ1YA/WNtQpe79inI4g1fCKMzQaAHREReElUwOE9DdZvqZKN4p38iRl6FSF
ebJLaFXTdPwcbImAdvu0wUZ4lZgPLxNo/vc1/040/JpvoN/cFinGKo4VLbAGvdsUSE7fy07DVvv5
3ZY7yvgbpJqMhyYfOAVSQZTkvwKeo7yUPeusjeb7TezPrcmzH6F7bcExvI/zGL00R2abAwa0xmK/
AGuMnZAG6UGrFk8KR1+99EWN4avBSM6y2z6gmC30tSqxijOVZwT2kX9qAqlPVcT+VXJnG9iR0atz
fARVsHl/Y3dYTPXUN84Iz1rdkVE6YLkPV/th/MS0MhGnYtskGtixbGNq1NkaoNgfqIuRXr4ARipK
nGsZ1/6WeH3aFgI8N8FL8z7tVsbmVvj1ITY8Xin5Fn1o2/h+5muEQZaWT/Julny/q18d/8IDHkGf
ikYwSstlmtqbVavZ9XaYTGrDoTKMldkHPnN3IjbOWOirDKnJW6cGs4Y2br17hWflsRx8amHlCdPi
q6pJCMEOj+eLwR2IXYnF9BW95JkJ4wmb0u/s/JzF8kxT3CL1ygHMDSYdzEk7XJBcvDck+BCO9MTo
PDBbp2WXWcQzAJHastN2ooQqhFDSBuBI4CTf76v1w6/howymBmJ/6YsHJ9LL0X3gbe3CDZ9gMu3I
/P52rnCI4NrLqByz9Ycym+DdYahH2QaHxF2DbzS6Gh28JGK+Ah2z/L079EZVP6nc8X0pNFA5sQb4
7U+H9eRjjo1sFb9GyteVrh0pacCDlDzDwDz2oM03RsJuNZwnCCoC5TFtKKrA2zdy7GHxr0rOvLRH
PLw1wnVQ+XQ1vM44eGzvwqG5d6QUi8zlE8PEiYz/pSTb5nBcU+Acy0vntJ9FieobxMp0pW6sxoST
4PZt6z0rPC3Ygl41UrfxvqVqwsJmVv0M3ixU7lAZl5ZAmop5GRljeZtcN/JWAovXzLk2+bCvJBBr
nt6eOLp3wBOCHrHyPmgSNsPgtdGHHpbaVxIlsqX8XDSfQOLyTvvNRxpRSWPkzsGN+olkrh6Z+9iU
ZVQcCpY6wuZt63pmPtjm3AlY42o3uh/jfek1SxNrei0a5pdXGtxXRqihfYDIYZ9BSS/n4YHl1rAY
nVzquSIBT70DyMWrhzv0dIqnKbPg/HOoFHAdbIBTfZmWjfe42/iLPxZ6xQ7hqf32/pwNpTkm93Yz
Mx7zrFiZ/DJdFpmbPp2G8r6xO3mEmaVBL9NJx+Gleszxgt0xjTOvHnevXGGkbl4kKJpZZw+Da6XY
CbhaMdJOAABf6sx0aveQrmg4ZFDum51Ji+5izbuonxOUvaHIGM6IJ1XYlVK72jJyb9uAk4A3rM/T
+XCVzj+oLnNU6eFdg0wE68vpv/AClRGS4icf3Dpeqxs9K9ZgLS3gJxoeq+F5QKfxxE67dIb9qGSE
rVZP99Gu3yYu0URPolcbfqtViNG8hVbLjUe5O/JHKD1t8BT3XkKrFfMlmaE9NVKP8Ap314lOpMLP
J9/Uh4n9cgf9/GX9XKWRRQDk9dX615Y1tcZzv7r5Up16Ot/6aulqMV2lbkkq5z7cv/yHq07fkbZ5
KPsrZOIHQ+JDR3tYjktAUAi08pFpFGV9N2MYg/oWXhW/80LHKB8Fk4SqYGiT5F0fyHUwPcqlJCj3
GqfWOirW7H9EtbdpCxKuGuCLDxQmyI2CRavzisAmUf58GQTF1oD5h12albrPb0G2haf7j4jC2dOj
ysyLHAnafwd9g3GLoz35i+bladhY3OiV23zDF7yYl27XUMnxA/JZ73cXGHAE4UUqHBad/0K4g3D2
mCDJhPUi/i14TFFMXwQrjbYLhqW6xPwTb4UpPOppHDJ3ggQY+7EPWeM3JQ6RV1rQ6uI5m8/cmuuB
MW8iIfHRcO1oD1wRQXD7p18QW8XDJa0SIjpSYQiFae4I5fDfJZ08L/n3g88U6lbl7wg13m184n80
CG/QEEEida/9QlIoWHJCIyBIoR+0Fg9HWE9IPh4TF+0Ea4dZ8KjPbKH9UyBTKj7XhoedZVw5IVs9
iXMeTIuNDjyHqwPX4jFhi4ahN5wKZaXgT4qTFqJawdbDyBS5q/g44Xkh+H2QNv+JGLl1jHUD7Wa/
Jsm52yGGAv8QUtBuVsLyjZqgCdISrSE5rd6H2vTDhgttZlwMpvrtrKXbGgOR3r7F32KM3romk1go
IqcWtkLvvUAel3zURLOpOt/TzyybsKECM+L2O0lX3YVn2ZNOqbKpn6TYzDo0Lr09ZCK6kgegZvAA
XCzxa5C7V5A8XOvuMm3I/SGza+HtTtdtF8GKwvUZDfGIiLTU62sHDofmQWvVVrnuD8GukAUv39CG
oQJCJ+pNYP0hLF4Xq/07VhSqq1lhknodz98ROebReQaKa8GEkcHw6eYgPps4gvu68K518Iqvqfy6
0WOubpkZhVbrD+hMgC2jetSSO0Tx6VT0nWS9wHanKGZY+I54vuBfWZTEbv/+0qO6cjrvCiOjCZIz
jexHHt3xsGRqtIukilmpZRP9tRTLkP7+xpybyw8vEzh/AaYFoRJbfJ6QknpXOJWUxRrSJW8Zb7Pp
WBYbG6PhJjIbN9+hqZiqVPFsNGY+stbVRIZZ2S76hbmKN/QzXb6uHsdr2GeTpnRNw72pqyb1swEl
j6DbWmvgdCvUeRVFbks/N+QJbZ52Nmdt41n4V/3AJoUFUYKxrNrCJ81saFBIuvia5wxqoBrNCtk3
XLX8pegyahqO0DiIQfraAkGDeBQqpDDU/m8ZOwn8iqrmpXm9WYGqahVXq5Vy+8au/aqFmNE37Uxh
p1PGNw3Os440knynzmXISRoiKVnUjHnijqqwDiyMmgcbfX+9h59ySfgJPXPfudj58i1LAiiY2kfU
z/YmYa5HczOdJ149ZRy8yMZFeD/woz+wLWZmE9HqqxPJGzSoNuhG0A1ZSE09xXlvhhWPxbxe4Tt5
+IyoImGsXGEzOEU0HBfjF5qHyr7J4YMR2WKuGXgH+8/m6/FYWI9dyp4OSpSt4AOx1VLS+EPGAMlU
/ZJ9fRC9P7OPerkXW2XXvDEJoKmRtjFyJIYdbQ1a+/lRcHsBA9JGxX1F/BLz4LoPlJa8Cg+skvIz
nbM7MpfP58j2kfAnkRD1j6vEEXRxOXb5s26cFw5+ifxzY0NMC6eCUC68D4ZokD4Qp+EvYG0ZPH7V
HwAj4c3RBkDwtOrCuqBZtEEdPDAbIlVQ8CFV1yR9wSvGCXfR7mdXOvb/jKUieiXzR95XBVTeWHcS
jDhhYsNqngpm9IMNYjycxWfBoiQCwDiX+/ZgbuHAo9mC29weWIZ/CnSoPwb6VACa4Qwl90J4DAFl
vxkg6wwPUXuzh9E6INakdeG3EAox3EJXBBgq2Nh0kxnEbEEDz2WH3+zYNuOzMRL0bOvcHwTVWijL
2YGFuFwwxQuY1yDrgtYtiNwZW6YMhPvP7AIxE9xkQc2nSxDf/FkJVSA7x93mEziYJ8fIT2MI9Suz
KeMb8WSSMOJP/i4AtHShgBLUkhLp2X2EJ9/wZDH/mQy/pJ3ChW234toLP4kX1gtCBCkuNtk/SExh
fNAw0rAnsEcbDibfQwMfi1vJ83dU3QxKCAMOnlyGaSth73T1e5xSYVYP9/2vtG3WzaLypN0d8bXi
4b6CKQRCAj+O+qn4XAEwRtWvcOgSsl+sNpgvjG+/QpJJCA7/4MzC9r4rwiwsxI+421aGyK7D40oO
cY0QNBi+T1xNvCOYbDSjBDxH+FHcDxUfae4/f8cvbqfKTxAqvDs8scEpfjIX+3MmQUb0msluszCc
IZgpItCttK28x5KTwdiGL9DdcmkAL346XlbxIIvPFNrRgs9Q3ZjPfnAOQq3b8aDLrunrMawAC//7
OMgXVgQ+yEEJOcVnDDzPmTWb90ZcvCIE2ZN5KYSGQDwEyhWAX/yoGO+QEtcaQeIVRmYD1g1+cjNJ
F1YwOGGqcxEmKsoOCzIs5eYc6Faw9oVg4wMs/2e2ISjEMuNJyk+oVwCl4roKnSIILYcv7rcwCRF3
XvPEU9AXbnXMjkIBImxZhOoQGQABEiEGYBH+baFQwHQcGRkKHFu7EzLZZPacQA1T+THwh/5u8xv6
5wiSCeQVIbHlRRX3mEUCrw9uce2ySuR+/4swD33JC/UEKnLkePnZuHB37mKaKTyKJPrSvyfy736o
ofxzZ1PjoQGw50yFxFL86sVtMfeFhwUJK8fVJxvhqEOnVjyAiPLM+vrnWYLREJsar0jENiCsSriJ
3MjsKI/FNeDaMOJZmX67ao9CudksVPe1BNzjXSCkwxvsWaBGjyVRcX+XDdMmVyArHCEzNfECcGGX
KsC4+1wUIWD5ClRViENZQkNhPiAuufjJCQPC8oy/95+7HlImwSN/EpX0J+v/M57782USQvgYeWI5
elyEdpZ+W3FgYuC9I3yQcD3ET+c6gsFTzCTQnS+hbVCxbEPhkPE5QjFOSNzmnXp4JAmnAIRhF+GP
IORKCcwMHsb5lXe4x8JJWK79e2eEnp83krXktxtzsW5HFgr+ph6+MHlinD4hgIRrwePJG0oyGsRl
v14RL8Unm5y3kKlqPOEZfw14MWIOHsEj5gIL5ozi8Qyhk3S78/+viAIneqdyuuJSCQeAjBdf22VY
RuuKeMv8/IwHAbUsFjTarmET4O/y54zN+I4XNK+LzFJnRNXsPqq+a8v553X3Z3RzUU9S9MEgQcjc
hJb/fRJ8/X719qFW3PB4Arjm+goXJBxOOVexLrHAJr9iVUdug9LlzY6ho2qikcGGTWhgqEOEvESn
K6JDYh1u7cFWVDtoVHxiW8XfE5YwAwamFI1oZloA4UA5oLs5s2/wnSQCsMGIr6Clo2G5898Y8u6o
pbb0lDURPcmIcGhsApiU+l3qiJ7LkG0MBmCE353XCeeYo/hIZMPg/ieau9YnN7E/8VegezuiXcBi
1TzeL0IpKfS+Jc/KUUi3euCgSEilkhEBwgglX19xiO4G+dY/p4Ine4aHkEYYqlwvfMD9UjxxL9CD
wREMGIM5IfQhz1oPmguCI6K6eH8vT6aAR1wc+fnosk+f1EGI5sWkV31GlHX6UZeWqjmz3tNeXd2L
i1mNP/JSKh0ZkQqD+UY6mJ+tqhA5SCmSUmcAxDytgwkQnod3cVT9pI13t/ysCzyr7PHJvrzupGzb
SXZOn56M6dJg/AQKtPCGlNyWCEm8mOSVdvc7I3j1h8F7/wLtuDLrvJvwqz471ZgXD79q3NhaPEm4
NKevDsTtvnryKsnOE7xymcIW3XaK00iu0Y0qQJZfCSm6QTCE3z58DPs5hIIduncfp2KAa7E3ZEpK
pAgsl8JLn0EMVrev1bHye0VaZDoKBecAMgYD3Yny+ziatKe44b7GGu43tLpaYDznWswdHDI0cKGr
KVhnpednzZwmbKDg/A6wg7R2g0fL1PZR/MQNxE27eZD2GBBtVKFck32FJgHKfe3qMBUM59V6ajHP
8QZgSwMK11n6jTb8kFRRLXUz8tspDI3YgMAz6RBEUG7bw9cofW6ow7oxGZLlChjxrQoWHZ92pZ4t
N82eUYXeTVIsMRW/6EZJGcjmnPMztS3BbaUL4XUP6eZqBO/PhONr3uNbC6a3Vvfl3ZX3ZH6wHhlO
a3n63pSdTV+zweo/aqjvKwqr69JKQ558ToVkJUfRZlxYGHwtIzav/3pNuuClY4CjIL+S6Md4HG/X
YpVM2wWCTqqE93P6waFZjaifW7gPjwWryoDa6OMKW3ATEldzeuHFCpzPTOitOemZyV5K9IvL9OG5
tgYL80R1TSDI29XnMJ5hn0F3Hj49sqNeHny+Ly1oGMFGkqN/ocLovZYS/8hXqq+e0o16ah15zVKu
oDrbvNiGPi7OHLIvPfZQtj4dlNKQJxfXt3UZXOoXPFop1Pav9WsBdfI2YsJeYwDxGm3b9XVL/gwQ
7Hv6XkJHvPBqT9vBcb/Pd2rAW9o5WC2rSNbOOmOLLyMkvthDfiKtrkEDBc0HfeSzljBjIaF8aINz
T1sl2vEah4/UEaqyxkdEAlPIe1BqyFRGL4cpLzsnVvG28rDTE/Kag+RV6AwsHhE88Bc7Dt+VJAeV
XI/zTPOLvdSJJkKH/+NCgdnSPrtl9MLSyM6XhZ8M3HR5SJCElV+9HBCEOx6ABZd44YMSb4YjVXd6
YoPwdYvH5nUCjIvTzKFsyV1xmCWde/oEXxUpU8WiHwbfBhX0bBuj4wGVbN+kYN1spnNEv7GVDKBc
HqmkKDWyzKmZxwQ8AY1b7eCPNd2s+4IsRWQrut7KlSJXq4LdywNJf70gsWhHSN7v9cv5fdDK0IJq
m/5wHX8gZzLYy2PnwVpv2rypjegjWmPSy37MjjFb2Inl4R3N7H+O2Tzww/Jjs602I8goaDFcY/qg
y2OK2x0gYRqSo56ZseiMEZjWwiET2gBmyMLG93rGy9ai5ngchbVcRY8UyXsgov1n04yGNgXtkz6S
egoe5VKIwJ+jD9xbRptwlY1gILvvkvs/fLtk2YTxNlsNv5ge4uDW04RSF8YwmLJQEddHcqbFZ35/
hbKPPqFeAZMzqVq+toxlYU6R1ZfCl41SwOgRjx3vRMZz+FCdiY2vZAGlmrGv5qXf+3hNVGIEPm4u
43UKHdazSiedvYsQ0luCpqqxoFSNDCJXstW7coP29DpABmAUC8qaRhzL76im0G4Daorv1zfvZGM/
8STDHp55ZWkf3xv0KozJUZbEdt6Cov7c7hwnJwWpBrgeJJQBIoY4jgxv3MHDHYWrAsuHSTXcLL+d
EJ3sDaLiNIRIbT8Bs0l6aBzaOJtcwhVUiU4d0XIxJIIxUMmofw3RcSI0vTVeZ0Tgnytdjxo7yDHq
A6TAzI4aEO4QDpSv7fNgiNId7sIL3q329NF7MJWw3M7tIFTHgFjCos+5iQcWZ8an2y8HE/JfCkfZ
M/0XsWOJv+blGo6MlbnhdVFP1MZV4mskIB6fqsdJ5rgAwdf9lv2WMpIViRKQ3ODoSZZZ/duuBjwg
DD3ZoynmicqC6QQ4POl3txkdHgxzMADejszh//L8mK0GZnh7MRbFdvC1Q4NhrmuEKA64Mc8uVrnn
+rv99hmXVuh6viWemqGNAYErOfVFEDN32MNIx/fbzYNlPWYhcvKjFEK+Je4lXw6syW3eYw4Umuzi
p0fjF7jTLoabcrpmj3ZE4BjfM40d/fDYl075m7jEyzo0TQz/qL3SxRU9ADABNRKRU7zymBBA26GJ
/YJOWNtfVAN0GSwKjhERNcWA3M7Cevawlc6FHWNFkJUUCo4pz5NgFETZjGHtc2gvb+hdcfaZEagt
hZT4LKvs8+5zO+DX6/dUQh1sMADheUHWMc3mcGDG123PDMYdLJbDg2seSExkeX/XsLSp1hkOg+gM
wQcz976Brjnhfhs8snPzC5HCMMbmEd7ndf4QpompKwgBAfef94v6DRYC+N8H/hmQ1SalJqQUHYOR
BRDU6LFohe3+d5gf8NcdP9fwdh4gSa/po2PUn3j5OvfzOV20VxVet78z94R0Bg2TJypm2GszkeU3
zdl9/wz7Bchz47UM+Mkss+8z6OCZzX/l729YRQyoQFgP0LcmdwDqZENl6XYA7kdGae8QxMJ6z1MS
vTmGKdQlDvJX2HpJB7mdGGcZuTOjPF5IDo3e4Sde5sM5E2qL6C7Cn7KJbE2rv0XQOA7XjLw/1mhg
/uTSIln1xGz7QzCvlJBUe7iGs9yixEtyG3pksS/f7m78uO2s9znLw1x15oOOd635WrJqMDdkwiqv
W6QGCFh21Weeb2B14IX7OMPSHxon1EnGV3GDuLwwDHgyaBrf3+8hMorZXbHTTftdYH2vz74qB15o
Au3TOPUw72siem9sj3Xw7MfUhCrWtEu6n7IJQAOt64/gTizNPSnBXkr8MGjlL5feGj1Q76QMZT6f
0OxDTf19MWZYDnVq+rz3IuBVuQqv6vx5c+d3LZhX6KRueDI3y6RapdnIUlC4zQesD7EnkSUyxaSg
mX7IW0AahGctvMizsd6D7sr4Fk2udLX3kDUmqSdSHmU09GhiFIeA2yLSyNXwkYpy3AUOT9C5z+Xh
eUjufo3FMosbqnENCEgHuPTKHkvAZjpgR3T7taI5T4haqJ4o0mbIHnSocF9PeV1LDho3MiWutvXw
41/96ieyk94mz2whL3QQfx9u3UC63JgpFJH/hmZ1KkHc6M8Dc/6jxAvkhbzUtVN+mXCUUWgo1yj+
Li7sjS35bBDorQgaHGPt+jjQwvv8Q/302BaaPc/L5YpVUHbQhiwziCco+hqv2t6CQWJTg+an3/EV
6vs7MPRxGdZrKUQB1sG9UJne4ingJd8V6puhbZ64aAVkue/cmqdsrkMb7V3tDciXjT1jO6vGcjbu
GCLCiNUn9d3pZHR0RNQ39ksasSmPJfMLMY0g973cxrxoV+8O5d08/bnh6ERk0T9BtpJPg7X09NV8
0jBNnoAGP8Nanae/6iAkQE8JmXQVwC+kYgQSlKfzbcP4WQ5KXAvKaCsMbVIscb7Jhkd+Yw0DAw4y
I5rvN96G7tIYa8IXVGI5uO6u0RvqM+NLGYb8mGio2xx7SO9T7SzJPpwPX0h5+1tI6ATwOApg2LlP
opYn2BogINBWSOLU0YOP6aRx9f6VZjftOJgYMzlbdLjSqCyzHq+aFKUMZ1e3yh2sBQkXFZZwptE+
8+nRVFxkD2+yHaEtBFBot58VM62JdWpdbHhc5inm0prv5QjWmp3nIyYGPM2k1+ahPntHc2lBJsAi
9a3aRbHTGvZYnhzHA5KumYZQAmbT1+xXx93V3uQLaDofn02rcoeqU32z5TJMLsN4Z77cBahGfibT
I1RWHdJM+0PVzN73IAl2OxiFszMrwv22ydIpmde2UMI+OPGFdMmkkBNSe79meDQ3eg+KGKt0aO0Q
I4zvCxOGKJmJyGvHtH1XUDKYbqtyX00+K2ldvu2YP8VbDB/lJe4HnuXEHmacgMOopeGtHCmJ9bt/
OySEwlOK2ym4C2N4JlQwVnD75IFxB9HTGV9xzCltNIgjQrAaKsp8uHrt4FDSQHgGJR16UyKChX7h
+RkzMzNHDKVz7GuEuUWlhsubipySPZWYeVIzDSJkVbKfcZXQyuDd2mPLwxFj0i34mv6h3dOrG7xf
m7Lq3eINueBqwimEkIMJ7MCBf6X9lFtOpb6GhGTfQvdpTGKkpiOar5E2a2XvBk3ucDcnA+TB3hve
J+jhSabfSqFYuX1U7Ibz12dee+/a0YLbJ3yDQ8BNARB1VURZk6r36iq4Wt/ZJfsImqKeUMPDjes1
v7qOJXmDaXU/a75uFyhxLbzEzmdW/XYGhqeAWeUOSbmW8/A0ZVSkc63HxY7PIKXRJ1EtpfWI28lt
TEKzZc2S7xwXGFQcIrDPkbkYjSNZs1r/ouCBLtn2tsrCk/K0Bzmq4cRFYsuPrCPyiLWjtcUQPfGm
6mN0jI/3CYy2b0tAR+gwYaR2c0sN1vMGU4WfbH9HQT3QJ0YVfs734arKHe7E+Okqy/YJVVyoh2Pv
46fKB0UWyfWBKiRM1qqGNDCmmezHqJs1NbQqcorsFIIY1FFuUbvP/NaWxtkTQ8yCekaBvzXrLkx6
zWX3cLb9uvCzwuG7hVu0sLQQsSf/eUoK87Ob19QoB7mPG3iJalDhTGZTtDL43BW48+JnTuMZe/oD
yVTZrDv/dkkyZ7D/7LMu0MDvIYEfpDkwmjF5yH7WkczJkiBMy0bmXDQv0FcbRAsL47x6Uhhc7vcF
MlTWDUQd5AyPZKfcwVTY3k43PMDMiXiNeJ7pAWZIEJ+8WbCPZgOuGcWUb+iL4cyuqNYwrDPAEkZ9
O5Lt2y9gqRtPY2GBT0MLZSWzgs+Eav01HVfhC80bpL8vA7fldg0rXC58ukJjigyUb7m6vB28KXBj
XuMrutMfM3OTi3GdUXd/1Zds9tpR8H1sGqx8/U6R21CPyQ8v7X9NWGrWWagsO/vnDrz9cBn1mRDH
Pih7biVjYuhNdqN5Q9VrKRw3uFBoGlQ+f6mZ9iWf5oqfbttxP0b7/KL3ZNvKZqbLH6oL5OcEHBN7
i2nOpGL1vvk7aQW4lk+06/hBXni9G9rlAueKAqRPAZPOkB0yJ7qOM1BsCT3eMvtm721o5MDDQ6w0
rGbXAIj/dPFFLB2qnTS+seJBUxfI5xaPvcy1FG6YyOz2Ujan+N3R3zUeXfzgLB8QvNwYicmOcKgE
iyBSudRdxNmFBermDg7sImt+H5JVw536KaO8s3miIYDlaCPHa4OhY0ST0zlQye464j4huqchaMdG
7efZYmjwYIYmEAD01QVZgAtY1XqQDMZWsaz6k3nI6cLzgMOnpPjJpyqd+6EU+JmrKxgZ3sL4m9WA
NQgpPRYfCaNsy6VmJwTVmX7cwZyl58ugOuJN1Okr4a6RIu52BVdwSB03jLRpkfqpRn68bS56uvsf
hOXSzNi2S9ohBDQ4w4h/sx+sCICi79P0mEZXMCA6nsqlEfHir38eX8KhyjgliyG8jhSbZZIz/pIG
uCRT8V4Klx2RhPHCB2d45qstbjusoCPOT6Ri4MDyK/7bhtyBdlwG4EbKAz/clmCBFsBFmAYnc77m
HwU1I9YtWKM323/e3iIJRByOoJUgYBtAzxHcE1g5eFglja1iPwUqnQFVv3yBIOd7+DIg22LE+UmY
Woox1/WHYc+fUZYAu8G1sX4S4SukkmDRnmNwPTgQ/8xxk3aHMFI4TLY//Z/TZH68BvHsz9YYQ0YR
oDAYPYOeY8186Ufbp9EdS2s4m0dR1NAq/1naV5yHMMWlkmGWgV+fwr/CuNr8NiAfCecaHFVcdaeS
ECL8U28L2UtaGyzMExeZ8ijE5IEIYf+6Sg4pvyASjTbDe8wxuvGfy/tS/EDQVv++FIbyIiVFWLC2
KAthxTSzZlZ6NCWKywfG5Jgbfr1JDsLRtVhwWXevkeGn2F+4IrBE/9ZC4QR/5+fxFPwLPeHeBaon
74THsDCothp+NH+Xz1cwsPnCaJsy6NiH4vybrfJzpXJH6IURsJCxCmtw6n9hc5zyJdQDRuJAuphZ
gS/+XePxfcpO4LYh9p6oqCg0wI6B7ISJPBI73OWpO3LMwvNjA+11DN/3OdV+hM2swidcjzcMF8qo
+30h3S2dx0KtwebreCuxLYrxSj6Coy9cAWXhUj5+/wK+YDB/n2oUKmhIMZwXl1GSbGkPLMC9TeY1
TyX/R68rQl/yQBRhPOdUJMJQCriISuUxHo54oDsWFLH0pgHuUWcVUyrhadwtMF766lfCuIWXbM++
NWa3nL79F1cAIy7hVoqFFH/pOggkhkPEsjxXmuFW2ASi7mcUK8b02sZ4E7lm3046Qx0xHbl9iVlK
7UtreGG4kSlrdJ4Mhl64Mt0ZuitRI4wTleBxkfGNspYKcAKlBx6FBp5Pg7VwLWSoF/X4Q/V8JTKk
Sgodjp+j47cfYXOgnaXw6g7invFeI+fBgLQMqh/ejSlr/e8LPqZ47XP8toqf5urccNVKpwRO/VQ/
XA7hJiYiTITR2HWqj6jhkj111WCs4OdQflHGg2UJoOTJ5UpxFHsfPnOx9GV7YkZMWzgb49iFj3CB
f9eTmcb4nXv6+UakFdllk4F/P/GThOPVK1RZOHnC2ATxMkM9GOoL85z99AGMnCer3BNfMKGXQu8E
S5nzFFM3+vtLtlN6R+i4T/ko+VYC8CR8BCjnui+RdJOOPiI4bW3i/AoHUAzrjtygDHTMoDEUcg1i
SnQhK2evRUODFaObfg1/dB+85zbTSZPBTXz9j7aQMMlud/dRw0z0PQFr4C4vk5k5p0upccoUsVxi
BF77lMIgkBk+4yo0Zov8KOFeh4EhRLaI8ReJBQ8Hv7qerz4RRD9BH6RzA/8scLMz1sKPLvtzATc9
6YyLH/pIVkEYIhMTfsY7TKaAhYxS4HRM/mkyJ3wRxpMML2EmsaRnwLsYC06D4BwkkGV06EpoeYX5
V7kQIT7C7ku4Erw5GwQei2yGjq3cpAvU1KiTEHw7Yo58bRgxy1/lRpzoY4dHK+NOTj0gB3hT8DvP
1M1FYsgIVQw1LdDX6LrA7mdECQQxBF1AxFj2W47pZjqITKitPLJ6iI0R0+UOJHGuzpWAGzMRZmfq
HORaeKKBEJpzsM54yXG9iAjSonrHrrkQySTgPQwZ8A6odhx3kG6sJb4EKAM4YpRI3Mv76PZNXbsw
LsxFOILB6TZrJt0kWQkgMpnpwoVjUkfN3WZhEI9sKJyLhLF99s0HRbjmT2LL1bYCNhYS8BKOCDPt
c0ce0uuCKyovoHiA0yB78dBSIT1C+WyyVilM6ITnW1Ail8HCDQM4Xl0lwJ9HvL/C4jSeGpwCvDii
D/68Tlnh1rfUSS7paIALIC1YOip2d7Ea5LjkYU3KWihFskw7I6KMcF61Kd9J72PtWfLQQ+AM+tR5
+3xPT4AhuZevSF/jgRe9T8oyn2DCN60FNFztekozDkIJ+DU25dNyxFs0nIvlBc0tuTwxSYIxsYci
CypeGhGPu0Fyz5VXhhEVXqbaEvEtUNcU9zKrdzgNg99JZqlIVSTLSQM8zxnV2AAd4o0croVvazpq
XhgS3icoysRp02DxUvINN2j0TBrwHRDNq8y9EV61TxwI1bkWPJgHYFAn86wCijFm/4RwzUT4lcjw
k/9yeCyOl3AoxmpnZffeCBcNghw2QLWM5gXPReTrQFE4GyNjk/+I0bnwzXyHAGuML4D4hfe2iH7C
Ew9uHr6lEEP45j8zbHg95BgIJ82EiJ8KYWMBmSAJ3xOQB+7zRKRtpSxrA4am7DZYL4qdQsUZQSQE
iMW5xB8Ry3xMmXD7u7CGs7aqWD+jYWKlJR1qRtU7ZOP6s8Yev/5H1HntJtMsUfSJkMjh1mbIwdjG
6QY5knPm6c9a3d+vI+SEYZjp6a6u2rVrF+7F+C6TA5EsYGopYMMO7lvoYSEfiZJsfYdUAWMDagBT
S2VvZZJtNqgc0uVdg1loElvsISps2wTafAgu24Yt8tw41fcYRdtM0ehmlugKkCujHRWgej33UHjY
NthEFm/KM+K385HKR6KTw810Ny4OkLaljI060FT/JkOEpobN8yeFRDIxyn8g4yTAQQnejp+QVmLj
CQXcbVhyrVOhyOFpTTJ6XeO/6JzioHzOHivwWWmIQDHgKskkS3BiXKRMMu1PBmD+qL+tjDdrFxw4
O5Oc6mX2/3XosoHb1dqTUYHJn2uBZiDZDPd09Jau7juj/gx1W8UJpV5TEvmwouJQzcGi/bf4DEU6
7ZTl/PNGso0lN0aROnt8jyur3LvqT62VowABJ4gQX12ss45DX0Gf0ZtAa63Ojk3JhbqhJQZbE3t2
GQHkM6qXR3QvD7UVe5O/K6O56AS54bpKnGsWSIUPqjTSH6kGRiHJNAvPp/fpF/sg3UfXjeCEUNEb
BCNHn7enCtKauiQ8w5TzzntQn1NE1Inm9Tg501yFXTx89RaK4930i6whmz/efHt1/0f7MIIJnTfH
Vzd5U1fOPDrJjjxNhsptfFUfOF4FUgGLc3PXZTqm+rY5YKvppH9nteWARdQ+USj5OH+h7TQzKdXY
vWkA3zYdJLuhILmTROoS+J4bzTFZv6S1NisMEaNHCg1DigAShf/YVQJm4EMMYeYpRWz1uXteNdew
xFkZaCPY/6bQZP0dIPVyP0Dh6iAq2JrVmz7EJnVHa+4G6EeqcfuGBNHTlNLOFJxmpgWkbLX4cfhG
vLHAIUudK208yCKsSND/RbPtbdSKY8m4h99hXbI8aJ7a10JrjDHNCFzHib6rzV85nwmtQtT5ZsLX
AanIXkNzwYIjZj3UlXPrSTF1KG5f3QebwcuRJNjTPY57NKnjsFZ+9DKZSO+5/rk1/UNllckyfnGy
nFtjqB6YyyI9+Gjowj4hJUkyF5XhsKpuHdt8Ya7Y/6n2e6lguRGuTqHxg43FQJH5iB6lyqOZZlnh
NGoPmT5M+mIy+iUYjnKlOa5DP9E5lXnP9xAs1K7ppaUIIa8Y7sN7hR2MDe270p88ZMYwmnIPmoU9
3Ehb7AHAwxA75yk5C1YcFhlVd5hYmYUwNxrn4a2TqebGhxoFiJ60NERYkrXr0JflYAZmGpVXf+Mt
ZJXrty+JgeNW7hUBCb5k51EpCVzyO22pRX1rXKFpuhnMW5taBb+ISh0Ghyz+dtTNCiYXbYWXBTfC
51GjG3/v80JWopl+KdUqNH+ZJfvy3frpcsFkjgjcy3fEH1VDOPAvVgpAJAYVO/RC8dQzij01NU2L
RItaGgq4f0so+WY1xQsmw9nGW9RLregboL3LF5q3IRQS+idg2jb1ohENkeGBNMmqbtNAUkFPdM/6
zNGgktrHz3T1+FxpVVpbsg4EZcFjx25rqcavskz+wBNST/u/KVLOCKPnQdno4UrWK3ef+rYlSfbF
NXvoKwSbqxZqk/dVk5W4aJaebt+AWugH4oHgFYFfNI+sYVxqobUSOW8Wz65zhVXqIXYPEgxo5Eiz
IUYsOfeyUPnivjRhkbmBK8nOh7u2deeI7GztF5LMZeIb5OIxOGDIDOm+nyfMJitIlG+9z+VFDMEB
psESsh2bXzWVr8T4y9A77OZuQYgOs8NmaN6r/OuGMFYrNq3ByZp82OLm2C99LpJRe/+wx/yX3+gi
Rmtydpn1gzF6gUw+EpQ1yu9+xj+j70J9BXlGl/1GuYti4fjvwBd/lPrTNfVl9JYFhPAESWLCyRtx
yqkubcvor0YnlYd0YzcAovg8lCjw8JR23Mcpp2Tjx92vzSAMrSs/udU9hiJHKVYVEWQq0REodi2i
q6R7Cl4eNyCCI0z6/KuCfA6GhQhOD0I3FCljvuOStkmI3R4KP7y1AKCzbmMJO1FAOsPiHX+pMLxu
5/hfvoekCnEdqhS6F8idfK1QheEX4UgWvs5L6YczEAKwQQ2ZLqSXfyZDe6gqO81+0lmygezbuSao
17ZB/jT3k0fh6Vd7QEiKPWYfZUay01P3CrT4rDp04VnB5uKoc/vRjCKmAHoNsv2GwIq7HOlDumuf
2CVx87V8Oj2n70XnFFpyH9jLsKSGDFHaH2HAFsUeULadXewdKCQz2cJ8U6lfB7kVlP/1U+2MZQ8P
5Y7nKDhJpYZiiY84JkwnbfcOUxPgLouI4g1qpmLipWGFV0K9Tq5DqjBwZp/gmpOHhhctV5v+k4kt
ZSxTs6Qpk2wfyNANdrgsuBhMhGu1gH74mEiOqre6xP7Nl6r+B6mepOHhhMj0JLVT/kkj3kGlAL+L
fPlPqNlw86/d08MRyvGYftP2FdjhimyIyuQDs8hCz02hhBXRr36GHoXNdtzA2vRnHoYtin+k8XWC
9DfO54rmvcxZamLtf2gPsyUzOMdF/OtXgf0b48aAjzRWdJ/OYywonqUDj3xhikLYZDDYNXpKMLlQ
XmUyIjCLByp2Yozk7NIh1v+o/BSwg84edpHgNFPcjMSmmxHbGXc8MbjyFM8tesry2wRPqhAUzA3a
3H0NYIzWbC4xC91j4RKxvRPu8Oo9flURhEG3J/1hN12uvyU1+hDMkIEOGkuQf2MDJ609eWm6R7ub
uSad/gF/+rNHBs0l2FEJvro57oE88Mich0+FMOIIbCbu/dRSG9Jw3uTgyHPpMtH7C4RtRy88PGzo
KFA+gmNlN7FZK7ZjpNJV62OHycWHrBUbH3MfWqkmb2FvWfF2gwmNPMp8LEfBGXtwOaq3JwML2/xy
8TiJ+loOm38LJ7lECA9xPhmqORELuFoYWUebq6OqwTIEA3ZncqwmKKIovWFO26pgSyWG2IG2G+v/
bTRmMYEjRjvZyf3omtDbCO+Xu2FoznhBDABTYZJi4/XoHG1p2TsqPEpv2dAN9sBUmdf2/S1mN9Pl
ogFMs/SCtIs0LVM+M1h9EssYWGOEW5JnM00zQUWnEPGgzDX04ABzniVZRpn8MNnrAjWKp0R18lit
aSHovHn5WzdvfzTEWtwVWpckTekqjdBKcKTpOUHhBwVIuAlLrMC+duYT/ZxFciUwcKc5N/DIUnRK
tKfPFQdNSFksVHR8x73aPosJk1viyy4w1l36waM+QD41MQV6cAtZexlelg0D7WOth5CnveNhcHrU
rS792muUXlwtqq1DT2qniHA0oGn1yXiNfgO0YlyyOLUyK6ZK7LfEdw4gJGqjTqXUoRdXLyxkgiC6
2uVrpgDsz51qCV0TPL0vcU2o4yIkLP2KNftB7KR4IP6WZurNPjZ1MiyHoX/Q75GujyC9k9a5Qb61
8GCTvEU3TbNRWj/OuuVeaA5rXnjWnfDnrF7u3VDcZ9P5yorB7hukNHBpncwGXRyHoPdKBExuYdbF
LcJfLjXxfBH6NyVBbwAVYvdguWQmCWP3/x7FXp5GBO6J4Rl+m39leygki16Sq7AVs6dn66V9e/rl
NuRDw6MJ8qe7pvvnts1OZYZSaNTN1JfxAvQ3fIbljHOfTpYsfTEHy472dZvZg26BmACHAXOcd0Ay
wdp+GAEQFzwFjf+wGsC+eIv9pCiS+l137fWbwabbPcOalHXXWUgljl1U9FltBAwiwZKcoycWPnPo
y2neRKWcLal8u+fh66w+OvS1w4c+ffGw0NrmLPhfqXGu+58NZTxX/LIN/vTl2WIbVHCbvrLE79Sk
YsV1A0/9bFKg/snyHb3v+DVuawB8VzbUWEHzxCfH6lOccXjIVIOT7mHQIOZkskN/XyMFxo8Knwuf
nWqYCi/zM9Ba5Aws7Rg37I8XTbGwJLVKoZJFYzGmrbnFaPqY1GgAQNlyO9WnBRdkx3nvwMa36ZQH
guMCZbHlj+G2fYbsI8dvdNowdvIrBnyi5YDaSXTBTXYgbMmycE1SkczS54vFE3oRsAhs2+iS0MBo
wk04keKqr/ha45Tb9l40AsVKFmPWxed7GlTLYtxcNSQ5PljLdkHzCQAMkjt+ZB6DoMWq1AtwlNA1
Q7P4XSOHnAZe7IImqqRgaKz6q+EnH9Pzp0bfjZSoVt+8OerCUMbqmvi26ZL4oj2KtMbORnckH4jq
Gm7id+FZosNDuGzLDXOABZagUaqZPvL7bPcrWNhnluXSXwQEzNvoGOyITLC21el7Djuty6y3g7wE
rgM6Ply++SSalbdhipO2wWB20aVhu8IE4Byw8zCxrUekT/a7nXWtXbPc6wbebslThkVVqKWoTRrV
4T1BP2VzNlyBSEUAaxEas561YJ2dmJ3N9LLJFUVcsPufiAXOmSmxFTnU6xDB0G6EIJ8RSYWYXQdo
/Mp+z0IX9rnyt/kLx5lADT12QjRsARsbJPwwV0Op0h3kPOqfPAtErnp+8umZVfdjIRL8CNSyeEMG
WBw4coTgmLmdMnB7XC3n4TjUy+1GFKGyjNss7IGFY9tH918r8yIUabAK6S0WrGkabAaOIJKGYc4h
0Eij1mr6627tBmPpXXjgNq7wK3czKkGpAUUQoEQ6nlw7LqrDnX2nkzkvx7e0CdG6XrH1ubV/63ru
y16XYquO7TKh/NjQ/cxOT9EWX5gGhsLL0V+iSWFogFmuH+i4daBMLNs64zFdiTUnfMf5GBxoPCYO
Fucg4D2BN3WdoTOr2V3LVOO562Uf0mgoHNmA4WfQCWnbsZt2rrX6tNl15s/s8TW0DDolUVzAFtG2
IWG3refq5NTs5WzuxUOcw4uPHftI8UakLCEeywGxhYmf4B496VUGaJ3fn2vnN8rUaStl76NKlyOh
Lnm5O7RWpHX2PKyQsnDKAilfQ518HbEB6q/MWAswW6V7EikOI2wLKcgjznSutGsNGPJZoUPSuJ4b
4/VTwmtOZ0Utu4eAgMEtsx+WwSTfh+PQJ96k4aVFXRUfbd+rY600mHJ1qi2kunZMKiJL4lUbMxcG
yBwsO1FcYkNZRWL/60MLlgvzJDbsyjDvSq/sRx9uHeehNtv5Z9liKSwzl5FREgUPxEuCnWJc+rZ5
IPsUkBWUIchIOppYn/rq7QwkpfEF19fw+NjhxF+xvfqnWOPv4nA0RM12qKumAVxjQIw51lo7fFoX
YbG+7B0Hc3YtSjMptdVtvyZkdBKPheFj+d4yQHSRB/FfcGHcum+cB/70ZRM+XkxOyJCfH567m8QM
ezkjYQjB61OMdtrLtgA13EX0kn3B+q8AoGfmJuwZJBNLT2AX/PQtEIyMOnVsPZYWVufA2W5SkdG6
UUpY5EgsAa7Hj/dYoh0lgEfBDtDPPOPrCBOv8jHlj1TDUsIif+tlx+8rPgOaPqssi/ewDqXVxpn2
FB/XL3RKs4X88o0J+h2n5bE27eSJZ13q2/q1Z3xCho/t088yShRnMSi4Ei8JFNsdwVtlS2f2iD9b
9fk6B8I42kSRQ08OAnO4YLvTM9zUBVgEWvQSxTHckdyX/BlsPc8ZSemd+dsEdzCSwQrPtsAWLeQT
iOCzA4fJu3l71x9zW6IxZvDQ9NlwBXHtXvcEVUfCOzPdqQa47oLb5RX4CZXQxtydCshaEgM+6m54
bafxLmF6tJHlZg+DiYBTzd9s427Zdqs/cEXsbYRa7FoNiIZogsA10L9fwH2hKzIHpy9y2MTowzEg
M0bBaZadR99rTNN3i+J1e2ycaiHrpUNSJN86UVebq401oSgG6iiJcLrD+V2MkvrjJEebVm1+js3D
A+hBUWXNw3jf1q+Wi1NvgkiBLfi8t7H4G3PTPX3t82wJm6f46XpzGfYbIWAH1AAvLgb3eQaK1lsp
QlIByBR/kfOgGzwuO864rgVXWl/DaiLP8QCOnqotv9gdKfsIt1SvODYXc7B0ZIxNxAm276jHVKOG
jEo9hk+Xz/E7rBfawBqg6EEZ2Ur+sEc6+Bhxk/gcAutgdDpGU3wk7tsGdA99De6Zoa/xRx4s1A/0
DQucLB0sZx6t7Qd0kX81cjRak0ej25ZJjHk0LEZIxpIp/CxDLvtP7enXigoNjp7BGq2Pk3xn1pDK
c3za9+nlNlwTmqGsQqNdOCnJ6TGH/urdpbcK/p1IyaxBkgpQ8tzx0OiG3O8fOBlOVL/Na5khHFJP
yzIir7asXYmg6vnGYuB/naZe8w4AwCmZ/dpwDwzDCzUYhMfBiXJRdBv1kw3MnShxwhyovZ4nFHFR
fz/QBSkxa5ZJ+VeI3EpnnYwKe7MT1MeR7gO4+T/OOmTN+L+OPTT4hKQ9Lrhu/OGZWcpHH57H7Quu
DL2fOBLMcIIFX7ulTnsHawD17nuf1wcgNHgmkx9mtWCQSwFljqEJ1BgchVRqsnuyCN65j2+DDbL6
Oto5ERWPqSfh5PWTdLQoyWaPEbUCrBhGxoHYnueqE1j+y9X2Eq+xTKe3g+SLdOsKUJ0G3yAvwow3
mlBqXreOmR5uP7JFIf6uKBGF2y1quyfRKOq1rG77Oq8SsWB54enbm5VOvTwiDKR7fQMqWXUy32ZA
tUKH2pGSFVLs2r0IxWjVjEm1WlpESa9H/vIBJIY7z7ZHP052aez1EVciSj5NUHOCs45mUlSYErnY
QgaJnQ+pBMPlKfFcurb5jN2WBQ6Q6QpzKx94d6bptM3a5DXp3UG+s33YPObZYb0yOtuEFY7x5WRt
tuxP4JfXFG6wqF2RjKeZQh8a6sqPbe+Pr1jDL2hDJCHoOM281fk3cBEPX3cuLVt3WifupQCV0pXs
Ge29+oY6dsrDazvEooHFh5RoQmzRtcNf+XcrslyzxoIC7j0Kzy7PzaMNpHcDAouOS91IaxqWu4GF
4Yd2R2Pg+pG4xveB6Ijb0pIeJxD2Msm+eUk8cjRJDoKpmS1un91SGdGQmEnVL59b4BcvyoXp6Lmf
aVko2mrBYiMX4Ul4yV50DhTJbsD2fBZvEfpHCgnyfvAGnVlmBfx5RZgrXTWvMGtEbEjTdHzybcaH
jCeeELaANAa7jFsPt6itKSboE2EyHvvPLmMfkPOkXfyxsYZU5cR0hrkvo2pbT72ZgKF4QYjTrX4D
sUeIO4cGSA6HnXpSkloCcLod///t+GnPZGPsPNAeMDrvhA+1aB7/wMzHvf2fz5V5B4ueHW9bP34S
V+GqGH3ry/B63AR/z7b2f5V+toUINekcl7lJYWP3MgufaN6UcNvNy+bac7Y1xBK6h3YKYH3eLeO2
xA1O99fJo9eNCABamvnq+WEXghUEdb4y4B1TQJRtfVlfdudhqt0eVRyQOwVhmcm2D/76HB6Vggxb
7OeIM9p05qAIguZS67ATdUdHrIHsIj6mWX0Nj06dLlAenw1mjCwv3gnDhOsswozxVfqh+iP6uLpM
ecY4ohWTH1/llyPq2MS/VzhyhkyETprVQTSVIkqa5ykgrOfip/DFyOqaKkNBum1M1/F0Kwfj2nNk
vE3oMfbcAz/FT9PikfbF8mnOvc+6H5wBbp3nGM0U7GSmjK6eTqxXqGebIVmgQxhc5gCY4y5/rJP5
q4Zs+mpYHJJPr0bEad4joOvnqE6iOMwUdZ3d14kEigoXM5qN1fZvR369YRi0A8r5EU/tCXhmX7NX
g6EYJ6kesx8a1sqDlFXjGHh/QqNlWGX4xppbT9YvcvX46FgvQ/hzy2vhnnE+4Fo4x35gNDU2Eh7V
UMQwsqQtIN4yMvZX/ky9mNQJsWIkHjPNGnrQNCF0DiFr10GvkCP5b55prDgyfWOHe2M9XuHze47u
XA0po9r5O20yh067to4V6FP5J9OY1RCMwYk7sjm6zen+rUQwuO/mTlRcYWtl9pxw1IVxbHeOuGkC
J7KYzL8kdhBb8U9va8w3pRHAfkU9CPyP2QPX79B3m9UliJu2OFsGBE9BIDfsA7C7a1ELUMTTMCCw
c47JIp89sA6cMfYusBmSKk5esSIiBtJ2IlbeL1e/EH7GMNQtbJPMiYBti7t9yxATOyYbb3XXEGTJ
yltxTiKllC/zWcFaMANJVbLnHMgZGZKAnNoVtVxh25fUWmQOwoAjRfwh20Irx4vfV29uVCjlx5UH
R3QIyYPdTJg1/SEnwoAgzfMVAlS71xoOujlnfmIc6oEiDavYdRWbbiLc6JjelPIaj+bM8kP9aSgi
38HX2TgXhlqzPCwOJTnMQH31Daj94L6ZjvArrlC8kpYnHN/psfW9TXx6Q/0k2ooKLh8RcgaBMy8m
LsnzexzuaNvF+FyqnMy3Ez2GkzF1RxcyLvZa31TbJypROKSHMeYST2c3g3kfu7TGm6dSozeInfi+
CNAxbqafXBHx2e0bgi+Beu9qYRkz4VUFc+2uGr5L0xonvvRlwRY1Ztz6SzSrdiqoEWMTafZ4lB8r
qHPGBKK+SvDW2cqv7RloZgg6uHb6Hf2EoWlS42Cu0B/cNojLpA+9IgdKIrbNj6evULmRqQtzR/Dh
wPqXVjUj9Wc60LC2AEMrpgGdUoaIzLJgQo4QrpxZWgv+9xdhKo0KhGt0bxbUcQFdCF6UwQiIiaUU
GxAzQ9nb/ru/NqP3k2cBY8YLXCejoeen60T2nPbJnq9eIVMP6MP7ElPmh1qpH3OJeWDzEotTmq4B
pIpa8w+zUG5YpeQyiKMdDFAdCTrCfpClKF8lQ9H21AABz5v2tA6YJIC3N3IMlEUNf6F/CgixXZ5d
CtPXXW31Fs1/Go6tuIMyUf9tBV6S+VaHdcTCOnyvEfG9d2dwFCWrkVYdusJM4bt+Jal5ABP1Hibs
H4AhkKhsBc1LcaG9g1KvVmCA0ZKT4efGcIC3uLKlsO0IVgPAM2RGv8Ucb/GjCH4j7uTHsO6l0/mA
Ysdd9z5GlGV8hZXlJ7hs8x/iCvF04FrF8/dPwSCHBB7LkafjtugnxU+7QC2gXY4gFqwmDYWIllll
76HpBKEhPv7fxXruDkzM/qYaZYrNl/x/NKwAPkBCv0ACdHa500LOdUapKeVTCFcmJQjo+Fhu7F6H
PzcBcwIkDbCSlxExKM/eq44p7nTdBLe7nlBOHEwB1rBwGEoTWjvmvLfaYfauwL7D7kjS9/q0a9oy
6YVaR/97qE3/fOVZYrFUPQ1cHBldgwC4LP9g+jFujEAaepxXFG+BeQcvIBo/3APgM00jr5U8DKsK
hzIbbKSX79sgEEfUDMTwU6oQWJfQBTC6AIvbURosWaaeDo+f4NHlO4gw6xrplHnw6LrqkurKnV/G
EL7d1HxGVsQKs+zrxz2GeXDGXDuwGmxhunEPRFCXV4QPjgiu18Dr9yQZKhwwP/tU8yxy39HE55gr
lHpxm7y9YmcaIbdtZpx3BT3Nvlu2XpJ0tjzL/NpDmfAT8LuO3AVX+bh4gFVADp0EB53b2Nyh5gXM
iG1bVbNlb8QBDGaLoEkmv07BVcftwt2DhMv1Be22sIU7atLdkaXHXWXihOoRlczkhzgGfoXRYpS1
FBA4oDIXXhdE7mj04UrsITfjW6BTN9BrKN4rq2YJBMDCc5YMoUgXkPEQHxx/Tc9PeUAaAgRD9g/G
gjk9C415CkmRMBZIGlJuobUliC3VqZ9vlvvp7yPUmg3g96hTDAQc7FjXBp5ocf5Qb/xlGFnoodmT
FH9Sn1SE4VGYsMDqfR1gYt+whRS4Q/0TKEMTCTk9GH/1Mx3CCBC8luhkQRGHJC6YLM9NjG0eLkRP
Crv7i3Zv/fQPQIv/V55Sy0w7nTgG+ZcjGcwviS6b2ol0p+lS06tbJHBG3J2IlBNaBHfKWRgf/se7
l2EVEI1tyRtF79+fkirONJibzpl+U4ocmPE4bThhLMNjY0O/PcJD9nJKr0AjQSLFzEJ6rXGEkgBl
3CSdgCUgGuoiFFptiCr9ElcypN0RKRvSik7Fv3zG6Pkawc7sq9ia/gKJfUC5xa+uvvuYNhmSlSYg
wLTBGEAFBKnuQC8sDq5hQYU0D7ZIu6I3FmB4uOYZ3BDpi8axsiZkrchdEYe0thDCAM9CPDb25RWc
D5fh16gn00LwTxxWcuOqTkJy1YUhQHPc8B6uEdYlJMzDUBbNvJZv01nSwLq9q19+udTuDoa5Q5Bq
ktIcwURwC9bH0LGA1eahBHiVmxLLFive/NKQgJeFU+DDDxxpXjvBF2VIfMhQoGq0hRQawwWx63dH
URW8iDplkITuV2ADzplnHNQrKgDACMCA4S9eFYfbK/PAQg47bvNsQMF0ljevPnYBkRYuNeVMGWuA
JSjG7wIfgkrE22gV67K2pxy3hZs3zDcu5LARNLjfP2c7MktO/HuRiJx4vx3beJmenzfc57P8LqYi
BO4AbMLop5oOqUjYbej/JJVIOPV45rZBXxjwiGKIzpAFB7GBKvPkT86jtof4dnqkKAQq/wLmfba2
6kmLWzzuPle9EvDPMuTeLi3jKas/yae1lk2kS1A0wENNh4BrBIK0SbJ4raNa9pm0nuCRpZ8Wfm6b
84dF7wLD5lxDTfD0d2yavkcNHTkDKDU1EODnFZiuGPAaliilkPxlhlp+0WlgKazvECW64q/CDmKy
igbzav6zb+7B5MbPpgP5iPr5Tc9WRO5Y2/3RvBm0zjRiUFE07WYkZKRkVKRznH2qDJV+VJjXpA2a
GsRUMdGnU210Om4Kju2JnG5kHDlUN0N8tcdi6qx7HIA0qgd1xdUoNvUjGdAUr78Zo43JOcou4uKr
wlYyxWI0E/B+JrMlIC7qOPtd2u72abyAdP06wHfSW41ugTu+fk/myUDHgGRW/8n2cs+Q6Zpv8gz0
j29PB/wiMYm437uTSoCJjoy7pr6SjpavM3lQeCb4IWN4BKL1mZij4wQAGaJzo1tXeNLY+Bm42H+7
ZolQNI+ZnLKrWRGgMwQ4052TmbC2s9BE4QqS1LZ/xdyMhjFoO1HTIL2QJAZgpwEgiaPG9gtcthfj
pwzn76fiWeCn6N5u3iw+cohCobNlzY7if2MWmYockFMnjpSS6hFwgid0RSdWD/6TY6TjqJda/jBG
0OHTKuq94VoaF2B6qKHU4YqxHR6gw5elwCo/iKFuDOv4Dj/y+qinXfqxfJMKeYhMJNJCpAq5CGce
HDfcWVNw0Ia5WIdWhFcH1rhYOPofQYp3UyWNIe5yYW1MYKwY0UWPqbp4ZFmZuaZVoYNC1VkQzCV0
LPJEnIWYZHv/Zdk320UXSUyH64xp18gjK8B3ckZh7Pjswg8oc6AdT+oQi/0oj0h6qYjYQNu2uBxT
OhhEETDqFd+1VxpirdZkgHVFmIp8ip8hdYxwyiZ6xZ4saK7FWRpvFmIkqrO60xilX1v6ybqLenei
ZDiYf+Cb+qrcQ11QtrIY1pgs8/44XzyiJ2OCzI3r8q5LLUtEl1k03yA+Mm+vfxv4K0tSgaUZWuZU
imGVMnUrMeFVgHgiHkRDFJTNx0ggRaKFJIE5cEkO9Jg4miW8+Co2LwHivHyNEY2ePN3g/M5qPqeM
dgHNYcSlyROqFJxP6OCK95FOYGv5iCmfGQ6lLof4rI4qCMqJohUvHtASDxtI9lvRW31HIeGYFY4E
KlzWJ0oCXb4L0ipGv87dC2p7Ic9tFKCf68qKEy3GkNC2IbgcOkjBIZsibIrDgEeqMjf5TTwlczew
rR8vnXE49yyrGhaJnjs3R4AUrUE8W9yg7o3INdWPcPT2hVv3R8knrygDh3oDF4DKvqc88LvQp168
nv2lNqZamioO6K65b1uk6wdDAReJcbGajHFu6LHo03h1UqLSdaLVyF6Y4MlriTCMPF0hR202m4oY
q8Gc/85RVgD+jWXm7u34Vmjy4BLkdZ/c2fVX6LZHJjNsqmoLUL6W5n3kXSxHzzQP75AYACp8UKAZ
qAdSljLPwSdNkOHD8DFYB2bslSJ4bCGOYhsOznMaoWuE54h1rqgk33DOl43dzwG5Y112emnzvYg0
H10pifFj2Fjslj/KXYvXAhm4lb7ejcIAXtFVDORF4qEsMdAq8OmkIIDn/+Up1b3+wVbwLjiLKFrq
zl+879KMycQxzZno/1gly64sLmY47BJ9b3WuL1CXph/OXbPdcy5KMmJAKYAazYSLgBhEQDhMCCtQ
sQE1NPUdsE1YXiCbtNs646RLv17UCl/XoVDHEeZjTJ4HVz4sD3HQmJlHI56FEyIDxOQXtWkCIwJ0
pb37ki91aJfGtOoph6VrRRG8y48jjYwlxEQ4Rkdf9FRPXaw7PsTw4XsFoXoB2Su3w8VoUhR8F1qN
FHGHQU1oLADUtkvb9SmxxhKn5jTZyrYJyYAYZnmpRhSlmul7KrW/KappptG+d1RygOzGdq6yAC56
V7FUgduKSzv9Egd0k3Fis0ZxAiQXZ14obcH7MWHm1BdjcdfJPBmimpagdTrAs5GlCSPvcuSjuMtb
7ibUT/dW4Cbh5BEr9khMvmUqm040V6WZlmuLHabcnxRiZ/61AMAOrj7NLggsXBFXWBRuEu6PMata
DJicBhXBHz2Fc8sywdFnhEwFdyOKRtnIrZqpvEgCS9dG38U3aoPw5kjE9/KdSUPHh9Ytj9ImLbcy
v69nR38nLp8E44Ucvc2BdPXWTZ9J186o1uH73XAkJ40bPIBbcuzsoZv58N0pGI35kF+9cqWpH2Fp
6yhMfUg7pSxZWMAnon0xRqIAAadj/HVY3eufuAX6vRICHpSVEFHhDweObRLt1xDSqbhhaLfhvk1a
uuTEIm1jmsgWNYbBrBhafKBg8gsftGvYpHXxfSZoiYw0QYYFO+gsMk8P+P3ZBvyK+z/3TSvEvAHW
eprX3AxMc89CVVJ4cVB0ieGZjiMOBTyMaygadiNW/UV6qGWJbq+4FIZvvG71S8ue7ioERvSVxzZy
r4twvb9GPWVmZt0/1H0AQDmFcJAI+hqNaY0jodWKEMucdOqMsvyfPo0kbvngxJIwyUc9NmQ6aHMY
A7q4Rwefjf/znlkXyShe62V4fC8kPP75vxKMmF4dPyN81oOv1IVgeUgrD+90qfjOcm/yyy2LbomH
KfbiCYrm6sUUexwKASt3w0pj85Zq6/KJT+Gx0uVLbibuOu4/VgfOVrG5awPi4r4vu/zvAX1adODq
69/1UEbm6IG8C5v+hIZmd1QkfFx4pckke4GADFNXiyoddkBka8Zqj+IjOpkmNIsgPj7EtAIpogVm
5wYjWhofOtbaeH0DFjabZswk6rjr0hqXG28uq5XfHNyIDSbGWh5rHrJEjU7RAgZGbDEuU8mykWof
ys8SXXs9RaeGc50RxeOcwabVvyvjjru1VvrglmyzUtI8B3m7lB/+WBwig2oKwOXWJTDMZkmhRwTr
xmREfUf5I6LRmDquAwIfjgVsch0acltCh8G5AFCRjHsDWBRWE8sqhZxbCSqM5BWbx0A7Bs6RiGL+
VYqKmVhRGvm8J9qqRajnCFKjBIF8RP0r5i3e6YyzVBLEzw/sneI9sr1NxCQDPqR1T8PCQReLFLRb
k7zedFc94jGlA/nBBkkHox6x0Jg0N5Gu/xMTupEeD28GVJNjvYgRyQeUieMzZZJ2Jtj90sdT3sTh
WrFXm6jw5h9q8lSIxVgx7ht6ryKbYqA0WmPb10ck8UjFXAAOiUXC6Ri5OIPKH748JF8pF9p0cJzx
BqJrwpbBWtK4xPGQWQY6QGGJAfeyqnlznSO4ySnIhfQ7VdyZaooJZ3SoFJWhClMqxEVmTdzhjBgJ
GdTvkUiII8bqDgGAS5WQoW2RGQufUEUD4MIHhGEhU35G5oFljKxMO/MuZhTNX6zZcUmXH7XEWgm/
+9D2aD0IAS1fy7GXeWR9QJJ/ZiGIK2Uter/cbeN4jtNWlofTp6lssqTk0r8xCTiThqQw7loVLsXr
9kINVJHuZ+b4xeFxpVLtuAWa1fDgRCUmndyHvQXeT3+a7vIn+3cHYcGWsciaUMcP+y9ej5cSuCRf
aLk5xGc+P4DtlMpN2cpRKOou2lKPYwZbjNUSyB0EQ7W3QBW6u3YRkqn4wq6RBWHIA8aIRohc3EJa
MNe9DUxPwX3heXgXL5GAfCP+mYJfmIW/9jeNCeLfj5HdnKaZHSJfHRvjpT43lEWt6Pd33tyZxbIA
Mw87XedsiWNZ6JXAfDg3yOI3nFva47DxmgY3x22+e/Ngwafj6OQxS+tsFUAw2AmBRVgarlgdqAo0
GZ1jV7G2xr9Q0X/J/GNjWHtjsCWeLQA8ucf5xKclBuP0HoRxvFAf82ZgYKPZG0AhUW54XaJDAkFy
HsyMCuLMm6kPXgsbAupLC9ODkdk0L8QnOxAT12lctV4agh6yPuLi0gUs42Rrk2JcFxMcWDVljPBD
IKe4LFFXQWqZZISr1rWqMwXM0CGEY55SNjsJsycOjtSRMloB8ntV4THtIakNLYS+iXWVLFyBepKi
NWGmU0NZ4ZlwBEoccIVIFnZNejj6mhmD58u2mv4IaX3+5Wl4Ip6fKlGE4j2PtyJyiRQIbyGphvqZ
MgrNrxZR05oGaMFHAbvTz/OhF0sOWeoUxsYtwdUncGE0ag1X3JELm7v7cc3qNJd43KJcLaTW1iwo
Dawwknug3lpwm1mflorK94uGxMKwJS61oZ/oTsyUoegZc3eYe65FB0H/I4Jqim15LibYXPTiZy5o
x8I1i7RXZ/I+JXY3s5Bn+lVqhfb51+KVcmv8iGwSr5mSiaoE3zw74I5ya991/900xq18UyjUCSYg
CmGFyMXUcdSjMWkQd/ZK312SAL8zfdQt8MBxt1+FFCZOPUGcYJ0m37HQYZH7boIMxhM1+h1aB7iZ
UNeGkSfdVJ1/wAIb+lrZYG491xc5qTxYiZGoTD+x1pT1Y8RjLzCLq42rpi1QER0YskJTIjFjIKI7
Uk5Eb2yHMyI3nzO6M3YzZjN9o4SIR9vWUVu2F5wfQHdVDMQY+pfkaz6Cg0unkQKdCSdkjmZN9GkQ
ZuGMhUJSaY2gs8mtGcLPEK9x3rkQZa4H8Q0+65bKdOG6CY6YoPKb0JvQOwhlslcsh1v05PmG1M0/
bwMPJvtyRdpKv8OEDzVr3SCbEGHAIrS5NYHirgkBLWQpmeXJ6IJmKRioDg4DzzSMSGxM6cbVaV23
BXBkCs0h2X1cvhBVUQ+cnQyvcDbTz65bd5zcrCFuig6OeURzgnTdonQhyyZsLtt937Q4ZAnm3+lh
8a5x1RboZrH1OMFFztYEexySq9F++rna3QV37PbPuV3C37NsHt5T4Etp9edNG4D6gOqJMkw3tBi6
tIS7/JItdCT/RwfV7dv+TYBbrN/a+NQLzWCphimj1FQB7K4k419pRDDdgwCTkNqBXWNf8yOtTZZO
SIu+QMIas2nQQxIMIoTe+MvTliVPYm0C6G4xbnoLZCYnX250eey63rWvkGXPdPtCw7yObE2v2T9S
kzl72tLq6oYoPo0fG6UqWqmIbCCWSxRUvkchAXG5K57M4X1LMmFfzz2t3tDQqF7RPsbAp/rHP1w8
TNWYVhCP1Rd6WCKhp0gjkrDcb1Amdm4DDgMklEtNWG1k2TYOQwJPfGAdAbx4pDe5c2miZPEi72F+
4N8ntkCFu+CVdIvB+JvfZja00OZCOHtXRQS/M/pYNdv5bmlb3by1CzKOoPX/nrrZTkXQClddh914
b/axMAJ9nXzsYN+bU7v0rBKWqs/zRI/WAZpM9H/+TmcDD0EYiSArpN1MIv/W6uo1iR15zZZbyQWk
5Imb78TYfEbnUE1OnTB9LNgihBu6aE8ScbMEt8YNVg/rRaVq+mjUxPMGJQplZMX4Mfdc6qhPxVbq
ZgZYpilQLWaNJZnREaE5q2XaYEfy57cDASe18fwu9BSBSn+L1klUCZcdC0WjQ7YoUScb61kdd3iy
KjdIzBA3RJalSXjbiu0I/IwctCIyPQ/PWs8d1dfJmow/XZ6e00l78UOz8dYa0GX5mKnVaEKC0E0f
nV+6BST7+2eiPDV/aQ+/rl34QeP1Sq/wWM8//NJXPSnQdTKV7EsJvfdoHN1ffbOrHu/bRxRrx/1U
CowhVR0jcvNFHNFajUD6kPQ7J5eq7gM9d9Dq2t5TWbnsnZPxY3FyD2ybbdGbI7HyiRlSejrfo82X
rR//Dlw6cuvJqVp926MK2M0PKk+X7y5Fok/lDxpx0BB8iERTarDNtJD8NiI7VbtpBGLOAF7zBmLE
AHqbd1TT54/sSfS+bPSxSjWamdTm6UYXkbuHyh2zEys3QPzpmMxyv4j/9TNvhoc+MRpsUMdFaZjK
PeSx+/A1uN00Eln/ne/b+BaLxyJR1rX6Ulg9L3bV/alTS92t77CSW3T/uNT0/eSBEeggtEu/YFgN
+xdaewzO98UBSnpqOu2X9crU8JXuC3zIhnx4cwIC/pEfqFkJCk57rNqaUUMqnI7GiHsjc1eFSURf
psJOEAsx8fM9sTiUVRoWqf296LzRmaLapyaoeWT0EBrcNlEv39DyBIUW9VSrq+7UxdRtKF6DYnoD
zlzx7txEr3XS3j2Wwbom0NJWd8X2FQXZhkE5/bCGqfczUXXuHcX/h22C+P0U+RRO5zL+zHzvWfmp
uwK6TUBOSBWv6YNG5xTQ6mltBumcDPVntoGFyWbuzyiEjvt/FYRcyz0atDdRJkYOu1M91UYJqfPq
uIq8IdffniDWvim97Df1/EL24nh0j2JMnhIyJNjXtSOAD0AU9fztPd1F7xu5hxUU+Ucwl8fx1251
L+Y9/8sP2sUu6uMHFPT9Vh4cqhRMXV8uVZpr0tejc2hO29s7ysa7y0vyPKXg9tJEZOLlq5/p7B4W
D90v5sr1jp66tAOyQY2700eXlr6IMN+NWl9dq1NonnK3fbxV+5BaaxU66DKE9zSCY8ubvd2az/mk
uW6p/Fd5xX8o0Lui0HjW1N94bkJv8juEx460T0Q+D6Vl9M9zdz/jKmrut7sWCa52dqlSdPclvax3
u5m38WMJCU363Xz06dV8d67T45w13Cy/jy6t5X2T/k3j8f36dzoYD/RnJrXxAOLe7/xQvT5U7vmT
3pDDxdOlkaPPx/6+NL+nJ8uiuu9e7sZ0CaYbHP2AaDKYgf2CXev8VJEYoXXix7yx/qTl8etquMv1
CJg3VQw8lhStj1ItNa2iuEBsi+80vqs2Vve0pJmW79zAFuoC3v2c3tvjC0p+EJ+2fzQnQCV+kuls
ynUEBKEek7gkEQixcYOo5K66JKao0E4LNszHSyVdK/ba1TVdZpHu/hslL4v7Kj3cHspB7HU03IyT
9OMlU1t/Vdk8S0kKaLN01z5AoIWVcV/dfpFfGuZ7wEql+/707wT37lpXZX5WZz6e6MbUQxoy2V6r
tDUAzEkN0E3bsBpZnZk+3SC+l+309BktI+TU24csnQloPZJKVatV8WQTPdWXQ9UQCbnKEk3eKaJO
iOstTjt15+gup9uTwbwPaYZ2n+jct5LJvJpqtmhxVqZrBTvQD8rSz8ikZXZJ+ypRlK3mvvB0bs0h
kcIM21Xb2qfD8f4t5HMpDDq10cb8IJNO75yH6aMqEQI6wuu6WfGx/TtBNLtBKvvv4WsiKY3X4ZML
04/qF4AZ7KN5Nkayd6OfUr61DIyhXVNHHH4TranooTSZVKFvkQbcNI9/enwmgUVC3CqppBQY2eMC
YoPedm95XE9/t32Yu6mqF3FPFeplW25fwwCAqQjmFZGWzD2LIAmV7Nv/o+lMu1NVljD8i1iLQaav
gEOcNcaYfHEZs0VAJkEQfv19ypy7zj57Jw5Nd3V1DW/XoPy+SCMKXEp1dNsj+b3iMMoFuyh0Ab8F
0tZnr0Jmw3REPAy2guTuiAERHtJRScqdxI5QO2EueTIhuYSC1y9pjUwUsTKWvnV/iL54glLJhOKN
ZOHQhHxa0IpvrAP6C/gvOUOS0XXEdQoE5E+pA1POXxW8xACR2HWDNIA/S1TCOajnlZBpJdlV2TIm
VeevfgFYO4VOSEYkoCr7FjD9jnkjwUlUll79AfjYSZIe+kK95YJDQqrgH4HpxUQil5FKPq9Mspcj
KnULLWpWYPz/GfJw8ggbQfw2MdIFkVC5axILA8jYoyfUUH/FjoiBSpvpt8GXspS7ZDGA75ir9aSg
MLoDZnylgJtUCyGMb9wBLdJImVwWwUUk8EGkulhM4iAL+iQuaX7h4hTUlBPOs/+QEMkSAmug9WqE
yyCWjGQNGK/rKFoajA6v0Ejnu/+SilEqELw6E0S4ADOWAqbcei7+fu8m6AkJiioWVICA517AnGDu
JiVP/5wccZMFxJJwY8KnicyV6lIvhIxK2xIU8oed3Q5i4cULc33cCoYnEQiQnhGlzItCoUeJZpGA
eMF/XILJxS0vZw23RqQLi1PLIYo8mv3g8PI4QRgxpucOFWtAEQmrEOtTW+czCdAANRFETv6XbGOh
lYwurwocIvCHWJhynywnuOHKWUoZyVW0eNEC2xJu/Z8HeKMqnop9mQP6yKUnV7t4TuKsPrAkX/Yn
dmTveOLsRriZPU5x9yH+qpR24V/exqN4RRvWvyoZnPS5cWoKHYssEItpQFpiJrY+6xRgVoAjqWYl
7/8lK8mtgLj16pSWZiJ5BF/EkHrRBSRDliX/gfe8QDT5GwdH4kGuFA0XF0W4hmiLjxwr/C88HIOT
XRGnhXh9+QgoBzJRwAFhaSITjMwTwFMZ0ZpGnvgXkk0Nqiv7EJ5kPoJDCelUSCYJY0REMyt5reN3
+ZQE0VBo/IB4FTGLq5PzCTAyLqIv4gDFr8rfIifF8ZUhZTj5Mtld/KysCG24hBQwkDAAbjcpEo2f
/Bfz43zLANkr8kCKypR7cXQjLkVkFr0LDPKX2i+ohyAqTUC5a5Ku0DACzoCi0bEFD1m2Qv5Llhqn
CXedOwj5T7Ls5M5BHHBBI+2VzIksUsqIy7UA/gHnqz3VNFoUtAEisALAF4gCgkBYsAT/yt+DKc4k
oJ8ERsi2/wH+ApWF28GdaBZnw9pIOoeM/COUFURBUhf+WBZT3mQfJEocoIEwEPMsuT/CHH9B0IIX
yhWB3NyAgkuQjcsRlYMoFzQ36jMPqQWTEAwoWdbPhUD8z6V0d6D+C/et5EZOU8LfBg0uioC9oMX/
5UnJv5LL148lqUHKVAhKIHlE5vh+0aaDsyS3SqWPv8pZBg0ebG5t5SrWnOqjktA8PRjwr9TVEjn+
FxuHw4Hs74cPVIK4nS2FxMT5NOk0oSP8JalWPk23Wu59pSxYhSszV0faRe54NW59/z4o6Gx6EIgb
FGL6V0tSn4hiohYnmaOS+H0jpxwFg4J6ooNcPNt4Wc3lOrmcS60xyXqxN+a4BhmWoERnJdOU6hx0
YZ6mrzBoCeyTJCnBjv+fTyN5OLRl/suxKuc9DgbaSJb9XMqzByMLHcgimbf40n/lJiW/hpZU43hJ
N69yPjibV9+kDki4M8ZHXBIeIo93FyGPisjSlWQ8orCJtBTadyMvZ9aUVuElNmEohVAkoVdKovx5
6zotRCAav5U82aZV0bScP4LPcv63YQbb1rEddPqjasq0o620LMvkCc00ovz93/6HVEy5zf5y6ZLW
swmJFGRcLhai8eNLf5OASMF7GpuKh82rLNArO/Sf/OwohGgIwHTn/lSwd5lv8qqtL0U5qbYIzHK+
sRFwyEhcpYoGGxmQBPWXhjVRrvK3MCytYPh58KlPJPO+04cxWWmqF97HrUIraJ9I4uQO9HUKff+Y
jqL67ctoPzRjY6oLlTs202v8pg0Gubf0h8dViOov/UcQ7pTC71FFuKn5qhkq/Vs9VG5BQf4FGvxO
8Ydft/csYKb7bBDEnxGJVeFYbk2EGWSP5s6D7GFhnxR+TeeqVLCpRs9N+/B67lkEHgPtHVEZEgBF
7miEdNIFvCHQhuzZu0+/5lcCLSl3vwLG/eU7yqGT4jlyjP4wGDk2NO+GhrLb7jj8fQ6TXfqKZJUL
jOoVvNqOcrhViurI/r6ymwWy+eMo+bJE4f7F4YqB1qFcd7QkGarIp7EUs8r/S74u35yDHDB91FCs
lnx0DpTsTvVL5W3OrRRmsDhgpIk1WGwSnCFPlIeJVSZRGXKYjaFE6YooyHdSs0Hief8ieSWrWypp
ybAEKBP+KlfXEhktZSbu2GR/udx/ieRUyvOfS7zpiViTIrXMixiaxtTgwko4/Y+j//o1mNAt/O2H
9rSaY2C+Mtpslp6TOSenWjZP5pkjA2R2CKeXCSolwCg7jrASWdFJuncgs5L/6eit+9V7w7Z+JPrS
NqbTZXGf1w7mq7aAUS2fThn0+oku5bDW6Fs5zpDDoBeYLxTNppZ6qQy1Q38oHV8JiT98XAx7gi5k
Tp5pXCzstK74fQAPtR/NPdAOVfHbRzdginG8oyU4BesVsomVIRqsLje09L0dT/aAplHL52OMdiUU
5wIihA+hTA+zVWWBbRrdt3ZYpad4x2xKfXNMhz95JsXfB20gqQs9BSD9qFg6m/w1ckkp3jXJytHx
nYln+UpLG0+jfC4doi7UV+Z9a3zIaIiJCfH8TJYxId3lgu4ONNH06JbYkrZKQB/Q0K6gV2iTf1FM
kk4QIGm0STb2ClVi33VfodD6/EBN2fPKAfPd38kHsSdNcNWD5jZyXZp8oh07Oq8u4tS/X4eLPRAc
BZp7Gq/h35f5jNi6NqMnlqe2H5H6lu/1eo6BodzfWEqJTbsz6F/17D0a+oHW22dlZVKGlWAbY86K
N6h001vZtHoKqJW8swX7X1zq63BwG/iHkU2rgtt1qCrrnwNkbQKrDZp+iTZPsmFgn+kWqoLB4xWZ
w3LPsou3RTucHdsgpHoi+1Xuu8tVWaS9z/LDLZGSJvczO6r+Y5P3y0oZzuh25mzA8uhAx0b0k7ea
jrDVkH6TJf1o6RgJ3d6uOxatPGfPEW3U6JbRDpMTFxiMX/V+MNPZGGakhQ/PBRLKdMu/g7CY5aIm
KpCegbSaboJDcw1063Cth8fbO10YcUtzHNMGjmcFyZyrkflGzA/mkifYSzyImap2oF5iZ+I+/Jx2
iOrbIw12i+7CojB/hvrl7tIXNPNq6YV427WEsHBj/PCr4/LYGEPjsMCK6zzlDBOo9F9kt+56UNHP
jUpLfPVOc8Axk8IKN0cHdTDwoG9k7EziZRMQ+OdzxuFR0pxuW35237C5z5CaUnBieoJyD3rgKXSl
1e2gRXzMYz2wKbFG1VI6XB8XLYFx9zN7xENVFnab3o8Uj+Wx8Q7yanDaKqSyA5xEO4iLQUghlc7b
k3nokomjjflOX+4Sy8sfWxgXxBXkfqphjpvn4+YNvAUzTBCFixwm3MNDhA23xzJrP6DM8xqkJCV4
xuHCmaWZ7eHncKNYPHWph9L28s04J0um7uT/kAEyhyN4YWh5cLJFYsHDp7S5PVH1DSQBY7uuaabH
6TU5WIa5re8bTv5qgWn7amvejy4/7s0/1gZDTQ3SaGAAYtWkyiu1wbxGJ0ei3NGYiJIJ9J7Qgw6Q
DGKpfrpMiL+r0EdL7b6xz+0Q+VDDpFDGmoEkJ/klsphjfnpyBribQzyfqB1rHJg1NrYdwC20wQyp
tQZyfOOq5fZeUVDiqfvaHcd027UfXT1v81msJX5D3ZR9Y+yhRkcMkZcc32Gx6qQYfu9+EKEDyxdI
HvoB6pvyuuB6NR069bZQTsp1O8j/OcratCfJSXqownIs4j6/WmenG8Y7h6YAtOiFk2tz210sGjg/
kgmTVS+a86YMhvXcLmIOhRbP8z2cCK1hzCqfFcoU4YWJ/XwXWRsT/XvfsO6wWLLMNpkg/kp86/mt
WGn5SkeUI1xzvRxyUpGETENnf7TDNdpqz88G0RVSHfdO0x/a1tJToAfoDMfX6PRs2Urjq3l+Asyn
x2XV01dRXUfRbXKnPSVIUhuNBno3iu8LF0LcrqeaOrayzOqxjZ0f5bhCTJhW7PXq2uo5Z+x2PKBX
e5BQgPceZACUMbt/5188StCrYplQhvJZBDphWFcf2rfXp2e0mFrGhfWW5V7IQMGkhu91zLUFRMuL
36s7dorfLrs0xvymFkOLkPjKbaYoK8sO0ESm/daZtPwpz9fuU26e1XBxG1he1J7iBBpYtF/07QFX
IzQXjHQivfkSpbwJHEv9FN4h2D3owk1Og+dV4cJuSb1OWl0E4DMuJrq7tMNTqS5aHHh9p1OjotYm
ukEe5AMQ5qzn2ASd4unaOD8dN1X4HNpQpq23YfL50AkRzfIpq06f1MVH69Z06XF+AphMVCO7lp7Q
zgjU0r/twm28Y+MQ6xxA2A4WYdc51OY5orL4xuzoFi7yKOajz3sQ78r9dccC6RHNpQ5N8ewZ0fyb
/tAP6OuKfr3urjvjcNuxK+kJHYkyZWiax24fQ2R6zNsoIat/yx5jGYsD3RBm9vDLfbmX6bAt/EFM
VbyAmKWMxq7axzumwr7l+3zPuS/3x03Ji0h6FsADj5vj5s7FLCjtjsFIWt3Z3Qi8njmqyhAxlJzo
shUG5gqACB8VEcrQIYIlOG5MJmxge6R+Uo1kqbbhh1veV849Hcp7znCAokUTHDfXnakF1ibCeBBi
DKSRU7jFpmC6NPHO98iRmvdSFodto6xkUfI/reXxfroRf/Mj873ulPcnZN+EW6Lcd+kp3CorFEq4
FfvnHbYt92o3rC7IWeVdyFrtlbNyxhhoApQTnMRusRa+g82FmN9Gz0AeBQBB7Btj37ll4lNQirHP
zJRg+Yt+EZo5GxowE5Eu62AM/XK0A51tYnQYlS19+MVdntG1fILZyovX3W0XK4twS5vjYglfiDAK
x8yXbS19nhvv+AVys3PMkF7wW+Wd+YM386ZxiNec28eJjelHmCxIj939NjpueNPZaAe60hvCSNIs
S8jbc6HZskH0F6Ui/pYHygWZwbdY/5EVXHdwg1xq8M3XOtA1wmNMgiXaUIOfIEG+V96V9xy6M8G9
JpKc5hJbnh7J1NkrGYtZcAuJYLs8dSrUCTEFQ6GbuKwBWjDwkP17PQlu+TtAMj1uVPAYoLM8nJ1D
2ThoLJ+vC6HlEWKF0j+YzZfnylQgO82v4ceeO6bSf7E33+HHeKdP2VvWpmocE4T2i/xuNbzJ0jgg
/A51lXcmdbwFOjkWm8ewxaljcu6KI+Ce2RuZIP8wKJ+LTiEnD7r+HRjsCpQ2E4Q1hUfQJ9VeLGOh
IK9UwhmqbD47+6INw/A6PMVgTjaDJHAZNGMF7YUJsQt0Kmd4YWmmKUQt9/VjzCGTefJoWBA+0+7B
i7spGZSkwqE8CyoKt7w2rh0yaQQCzRD+yISq/SNQf8Bq/kHF/aD54mjb1NNOXQwwA46bn/5pBlwD
P3sjqIY/Nr2br+5HVW9p0YNOOh45wNjH1gydrpSbnyYcx+YQiyx8Bhhe8RyppBcxcfyrlE7ZQ7F/
dAw+Nu6nMOaYhvX1VOQrh7g7C31t+LyD1XjMl8/nJ54I4g9FzJHt7OCJOlbWUR0F2XFF52xo9FNc
T6iHH9RuhdmtvA+6b75lktktZsQIcxA1B6OnpwpR/cP5SM3GS/IZhxSN2xxXqUsjXafgdjdI8n9I
+R/pbmJy/gF7iNrhQNoTJHdBKUr8ANpLw0VPU6EHXUZGSomFTp2oEIsB+w8L3xj8Ug/A8ZP+21KB
HPFLCJW7BrARI2MNtMq6H6m3d86Lmnymp58nNmI+s3QRzAltovGN8vYD+4o+vvF9BynbPfNx9blV
/ZRcamSt6xWowq5Ak2WuT+s7xzo0dMleoWvvzM3p3whFYbXQfJDQjNh/EnOFv0FYC96tE5gEWapr
3KPWj05HwJ/nZ1qNjmykNdNVgK8qGhvGhfOAzBdTYcBze+PfHb8AQ8K8xX7jdl5mnXWLWHY6Sl2v
fosV8sAmuF6HWv716Fesls3M4g+t3Fjd96rGhUn7bzGtyG92woVVb4Wo5uAXl6ZLPh33HXv/Hqk4
IgEiz4ILH/U8hTcG7nvM4ar0jR0NvJalW9M+/7qu2ZvkNnW7UY1Fcnsvi9+YsHMz/khiy8OG7GJd
+E+phhi9d8K+jwtOAS6f1ZzwDI/qIlXfqmTyHGFVJOob3pDOImAdty99nBY8q4gzdKR2Q+/SzzC/
POMP9zhtysWD13NzZEtnevO6tQgngRGQ49hdcLJ2n2D8QnF0oLOplDXbdL1vMJ1ig16Sja+Z2xLD
VvkM+2+Wj4HFw9DvCrnc5igHP+e7wPhYF/lMqaf4iZiUN8DXfOXG8948OzR47nFheFoBdTXnQf9M
iTH44LGqNUshhzHnXLZ0fUdu8AhclpInYmpfFIKw6kOLzcbaIT5rh0718zM8vjM3nN6r2Cj1c/aw
Zvj1WLjsKQocPIBu9Zg3T8NvQccwe0lCVqbYKBjzKQkoBErhNaEu+iHOIK4wApVjjv3MizapiBx0
vN5rMKCtH36iu6zgT8LSEcgMJRISnwkJcTt6uEHmPSiAz5KJwkVVN8TgwUiGWJwx5gID5GQ+nRkO
ZN6a2Wc+jzThhBqQqV8CEMCohjO2ieZR35AeuPHP+9uCaBd0TCqmIivH4a7YqnzGSRhcXBw6BqD9
R8cFcACX8nCmqyYTcfuUNc3l7+UuzGdoEabe398GR87blKfh9T0o8oABeg/6kcVFPSgJgYrmlsWG
6hutRh+Ym4ByiKRIYBRJTsWVAc2+sOuZsniAvgs0o9dbtNlPSF8IuqE6bys8Kxh9oNNndhttbeXG
5TblNdE+nI6b88Ypf1w4ZGLBvDx9NLt587NwjLmFuISLVmxdR2tM7GXnLVff0FSK84aHhfrBTME+
e+xRP/E14HihSthCmkdhPbrjSmoyyEi5eDWodIyQmw83oFeVYgfPdRyfI0GNyYSXQH/UjIZsQ0eb
4rMjh9hn20MbIX1WBzMclxTJhX2hNgyB6SObaJEytfg54LPjba/QkjeC9rJhp3/F1yEDo3mSYs00
4ZHmOhTXkYwuZcjrbCa4BJvPyngFdYD7/kRkYoWUxbIBDXDPMBUyuVDXPExXF/iGTudFTnDbdRRG
Xq0GdgD5Ibtm/IusGdS69qNEGYr8Zi+rEWI9S+aMwbbZWONEt3Fsic1v5I6ocd5CY4dm0JHziEll
WkNdkkMbD0rmOKCIdrQAXxkMFweHxgR0RsBgM0cc9Mce5meT4LlnPcVioduWu+RZOeYbQOl90jan
8vje6RuLru31Frrx6GLOpzkwCPKw3Jv1dEB1OKx06mq4S+Q6a+Jk2fpc1nGbgmbVhpgSrP+OVx4u
RMuBIRNidcEWwWjpnzP86mfjZQMfLxMhp9EcDHmKMkQ1NDCzvruVO5vbJi6jum9EDbZcTFUyfpLZ
Mi66NWo/DOdDKA/fIs+t7IKIQIoq75wuxkNUID8MKq7jBQOp9j77Bwtl1y2AZ3I/Y6qgIFHqGtoH
tYxqw6sWYes8Iv+K64tYwnq4gq/pX1cOPOlTmHTR9qYsXvGQcB1gCDzEt2+0jS+Sb7E60D5sEGNz
ovFBIaOps62nHN6K+6VCLmI9VZwxbMd4erhAZHIC0B35CVEOTQfWgTOVPWeie1Hl+6wb8RhUeLU3
RgJsHjEvKflH6xUkeHaxn+9lJpykHQxllHIfxFxL9oBmYO4Sawgpw4ZU1kzD3opwkk7WcYgpJ5t5
QpK+HEHjvLgR3HfBdny93h8QxdiWoGsnaMY/e2ym9tIfXh/jM+bZPMP5+DT22TiY5xTHj4tMRCla
Ej8LOW6c2wsZ1PhyFxPXKN1bm0RGS06Yb2dMpPIEFdL9DCiaqLwT6g+wtbvIfwbodHSiKTJhgod8
b5zzPe7qubvkJ3RpCgDhmQf+Sk8yPiQ5aAe9xaU1DuVJ/qZgkR1Ep/5Ad99TdJIhZPrWhgUYr3Ha
i31239lnef21IloS3VmyhqQICMJJTsmp2svUjQOnEngpDYxDypi4m+2Ft7HdkFfnYyLtJnH9mQAv
HbFqWHPE11UxJfmZd1iVzZNZ+D7bIV05hA4RheioM4RO9y7mJnGE6T5h9o99tDUPmM/isCI3Db6F
cwDxmPHBdMbyeJNlmGeZ5ZMNYHrsEvaILDndow/YwuhU9MuDA9351llImp5SPP4Ds8Jv7A9wIjAa
LgJ3XUI+EKRTB2EUMnhwyIV07N5Zvpfv28sLtdIOYu/qMhsZ0zwr7zKZ9sKJYuXyLKRWz7bhCwAr
MmB+wgItYDZmwMMBr2QSMlMoHtH/6D09QV3zrJ1DcA9wI3iE7GWgwwP7yMr4HeFtnplof9DsSStM
wjNlsthZwhx4OsKVL+bgyfm+PzzYzPYiOy0UpNxWyzOEYlCKxz8u0MF953maTBnKn+XzMN5dHK9O
zoN8HgKxaL6GafKiO4AkLnnLM7Tzk4GY0kGstz1SQA4L7/IHeIGhMYYY/fUjBDKgllCUCSbCu7wr
pDNhDL6RnjAd+BfqYkfmp9sOJPiAshSGFh7GU4PeWoBZx6pRxagOCCDnATq5z0/U6x8v8Ovr6LF1
sJSVLyub/W0vENx9D0+Pi5wsIUN0MlfSXVU4q+cxBiA1mDKH4RrwuNaGdfFShDCvp/MC7SBvHNwQ
xoOBXkSX44lDKUTSDi9eFz7gOuDEd+Wf17ZoB6EW4gGKwvUwggZvyU4xIA1eBZyJ2IW/7TE4nwKr
srF8WM4T8QbMCJJgNaX8hvIBNXqHm/jTsiTrPtLOcDjOGxHG8JA9kem0Fx5oyCnnz3+0lvnBAjwX
BkUQ8uiHzBM2z6EYr9Ec4dBAIziboeE8oSW8+CLx69Ti5p1ebKn9SZCUxbNRQi3tzNk2RfzBJypT
Znw5LtDHnjBEL4Iey+oCPfmEPJi3zpxtHrbiluSPq5hvhTAQkZBAKJFOaHntjCpAdCUnnHz5IG7l
U5iM5chJtXlQf2BkYXxISGbaC4mSNXOU+BlQFitajjzIxwbJjaylemXPp/ko373IVNmXVKAsyN9e
SixV+EakC9wrJ5LAbjklyNOY+wPWFRMISvvsHZHhwhX2mSkp790UW5m9Nt2Vg6ZSn4NA7yfuseEU
0arUSv3Oj9V1+eACrPh1nKNvN64nH43L0C+4e7lJadLbe1cRSlpFgYGn8SiDkGvFArMhvVxjR+wi
ExPDnmC8F/XUMhLsqp9BT6/y7KHhUNMfFt8SqzI0uyAztyl3DG631I+fj1sSxGDT94hu8Hh3jHZk
Fk9e0jHu9HxdYBeXRNgUIaCtYBuq/qXm65quSViyPSEtWCGNTQCAf8OB0vT9jfZotOPEANKbDwuH
9/78xB3BknqQE8AA2rgGUieQiBNsCPCoU6HfmhV0DM9jT+Oj+iXhagr4PvnG4k6TKQIlKcTO5jHY
2TjC92KHtj92K6v5SLBz0yHQuwpOgpmfxQHmGs5EvQXGPpKgi++6B9OJ6u3VoO9lN2LfniMwnxLV
dJ8wPBNTsq8SUJrYXMz3qp/YNlVH8uWPTU8t9LRT7DtAmKtxMaqhTstuBLh1MKPUD54jLH9mwafv
ReHd7YmrEL/+BViONH0e8GhhHBwbhBzswDs91ieSicgvUFLDbwYITbb+Vh3gmGO1JeEJI+b5LlYP
gPoPkuCnEH9oljDFxvkAhigMn7li96WnqKoFBXT1S8htAQIPd1ot9g3Xp2V5djYRPQ+wuirMcnep
0qmZ4g5NPE/2+GSUdwUWPDBXdzBkHWIbY91S2IQ2vWyTK/V0y80jX8dsa6zUXgj2ZFmq34oIcojT
Tcelu+xKjAfn40lyF6Wgyrs4g5a7zJU168mpuxJPerJlVimRlSSG5Cujc+a1RpqiU/l9savcZQar
5hkxqNwuD7YMW11+cFDkV+3qWemYXcJKbciVKnaaeS5v7xipxpkimf3DJe8AuKMnYK7auqHqV+FC
BlST90zfkzbfv5UsW+uWT8PyBOtCSriLnkUNivPtujWLnVu1nnoc9uHAw6VN8vWNjdEInMx/gSqi
OxHhZeJFyfTKBTclPtVFXw0Lfa/ZnTewj36V/8a6Nk/xSwoQFmCrI3cn8wi07JpVwc0ZX7X9zfB1
bgPdZXNISLETS3AwtZ8jQp0rpD3s3b4Lm7pR5d/qeNixrLL6USnOVGb/nt2ydxdVfVK5+LRmTTUs
q63e+RUAj+PfeYtNLtYRZKuGUbdyr453JyDN1fal+WAwT0VVjDLnIx5sn9kKRK3CEjB+NYLaW8LP
Bpt7OzuqOz1b5uFChbOa44LLpfRBSMRbl/9m+jzTfyOwSmgdqYuIAFyAn+iDoYiqIG2vzlZ1fRuG
fRj0HfVTgNbTKgJG0zzXOnrmMZxclSc9m1Nfq0FdDTAqOjbSb8eapDSb5hkwHWxz1/e6Ms84iMa9
8+tiZxu6N9C+bOsn6cJAraJRBFlMOFU3VS+qfhSHS6zst6aMYkoymFZMs+dg1B7XakgldtqDhPrO
1S3Ab4IeYZKOC4AsodCM9SDWNvaRxX7XkWU9UHeDY+hrxeIRV7O0pqfIlfKSrPHGNbNTkqwzzjRc
Fh2toRCLTxCONRjhm6rTn8H4BwuNhF7iC4lDyu8ECJAT2kafbTo22lmaScAGmSaYhNNK23CIsD1a
/wfglBEQIAnc5Y36gny8fYjEtMjqvFpezUqLgkusgywiulEIteJ0PLnNzVZIAJz661pAS/ujcE+O
tgO9qN0V/qGwqKL/aorrH2nCnSKJlBZMqPOKWvOUjqzuspklA+L92njkGKav2ogGSBAlzqij5s/h
kRBbl2PA6lcwPKD2RU0HrhsIx0Dd3LLQD5lPwqhOEQXkTpeAqwS+rbIBkpxVkYDZhlN94xiqf1dB
RDKqWqW1H5L+Ei/rZghOSQ95qlvE38SPckc+zhBS2UwzAFiR7d/VrffhL6shN8SlGuzYGGxj1B5N
6rLoARa90t1Pw6CF57xOG79oP0Ue1+Uik0sigpGDwn6LkE2DTUWrC/NI+kJHBDCMbVdTm87M9ofT
pF60r5mwq/Q8Fpz9uGZkpFAWf5vQr9Dnt7uJtCVZ5vERHT+5Zl0rZDaqzruWc0qbIkCYV5XtCdXV
hgp0nEJhyBAOtA16whvh0BC2JzHJsUgMIQRQSG2Q56aNG+RPTDxVWRMWYGsiIG5o5GornxnEk5aA
vWLT3/yWoGvMvo78sivNi9jEwaaNuPpjFpry3QQxyPXj44j0kzAJMrUyrkq61QA6KiSWgTLcA2NF
bjYmif1ByhVCgdbHVMoNULtuNK/6hdmJxLUwVWhaewtcQjlsqpxwWXa+D7bNHZE5ADialNIwHVPq
ynF1vQepk8yq/VSsSQYhb/26GID/PL3+3ACjPThmftwtXXBrbom1aT445MVZ9s9ZMZAevZF/wkfi
b7QcItegxbX++FDd0GejOoU4k3kMS8WgpEtVHfc0pIoniqYT4eQfs9yPsCbIk0ruPzTBfhaLHB1d
zW39V2VqR9odUSLs+oFlseeX651Q/2p7ZU85NclxTaoan46y33aT9bWPZGq7FeHXTYD8VrP1TRlp
Ven1HD3d9vv0y1U2KcUporec4XNCEZxxdwuyYtORBpZ4vXNiHYP61GbrTPk2rh9aFPvWo/ccJMQV
yht+jDy5wRVo9oR23w/1yw3Nt6jVA5JutDAIj2s2nanwd+Z6VMru1soTROm3oZts5px6t+ZkckM/
qaq51q2t7k1bhVym0qyRtAZ1/KzM4K4Fj3hypGtMA7Gcmi6jlAQjyI19UMtwWEafYTeM3M+GaCfk
BERitia0rgzSpPhejATUKoKi09nRJipkdg8xo8CEhhWVQ4k0WxhkGmdLPZ315VtM5avbsOXcPkkO
fCicHPvkNrNbgfm9SMgo1OPev5dvZeHfXO+ODiDHwPYzcguey5ik1SfIByXdWPLVWZXqVw5vZOsr
82UtJZUa7ofG2Mbh1mg+U8Iw7tvi+qGWaBz7ZKnTe7qy6o+oEO3N5bH2r4/mEPSZro7U+KPs6x00
e5NpQV6fDPVC6/TuLWtnJFSlOrb7VCF5TB14+VGsKdsbEIyeUpKHDJ1uUTUoZ2qWZMs0fp9ZLLJ8
rh7lj12VszauvMH182iHfskK25pkzttXBhaifaruOmIJOpt9/N6H8eZONrWKTftm6+e4/krb7wEn
VOVBJCXGivZ2c1YZDU4TYmJJmyp/2u5N0cjYyxfqUqXCCKWWmAhc2DPolcKz+sSw9wYRpuQC5Ofq
SZTVLCb7iMqR+hvZaiErP3672m96+1cPjiyIzjP1b06too4e4Lk7S3XVS6/hyH2uY/NHgcEfH236
25uJF5vC4WR7XWOkEO8FHek7dfNpwU/sYjdumnd08shJ/hWu5Xc5ph3lJUgBUxQuMx7kXCKOagpq
Xs2fPLmY1de1DgYd+i09KdawoaRBPLWy/bFbdN1CM9bN85Ap4zD67JxPC0PVDfeVMO91WSuD0ZX0
P5PC8SCnZZf7t4J0QdSurdIWGdY1iBJe02JAoiqBwYdmFOjIONMjwSKxPTfzngYU8K7h8EnnyusI
ZowJ2tM8LNTuzphwKNiqcCipm5gnaecXLqrdo6W6wpXRgn1yPoyVO6kKn7+soLP99u5ztGk+seHF
Vn/j+Si5MvWyc/RpS/3pbtKD81qT6pU3mNDJg5jAs/1uvIsJFE2YX6v6RRg0VPD7uh9qouhJZeHm
GHeh9SpSIb8Ym+r+Ngdp6+50kg4I285G/N7/Rj98lVkwGBKF+T/XjFilXvOFeoLIvBFyv0Lia/Ei
QeuVzKTy9N5LLqokED6/wgskIkMw4DO34yQmabXi/hRXaaguS8K15TR46X3WfDWGV5BvHQV8grOi
pfP6S/ul4P7WJDVCW+vLJvM1UobI+h25kphItrUSNF/9++DbniefgLVyGQenvKnfz3VIR5nL4Jud
Tfa3eUIIHTkpj0t/hvAOkRcSIeFsnIWyIuUqS/xse9u0k+g9XN1wPgNnS5kB+oRQBFYKnDkfx3/2
XJl1m56ZGGRmtMOOsptLfYFIjX6UzDOsIbIBYdBbk+LMIsNL+CkpTVQFIN/F2OkLDv6mX7VTUqdJ
9Rks2NRmHu6hq7GrphTRId/DmlbTm+nHqEPuTMg2uPr4IhQhoFYm288jXt0S1G+o3UjUqOwgnMDG
GhiLNvdvgXkcOUeCJ/2EtNvnqIjG1+aztX0rC5x0jcC9cakBj2X7GkP7PhyUI9JMBpS5Vod1GTiU
ly6DvAuQ7Xy4JpguD1oqZqGNkj2A7yS9wPdipb0Y1flo6e+hb+8j5+kx2eYr/TTW5ttzjTBm/ibF
xN61df9l7uovDgaMlWUYkn634SQCIoz6d5gEuXP8B69BuuwMs3Oc4EQ7CthDyMHP0WNkfbDcmlxg
luLKvKh703rmTt3WX8+1Pde/j/+Eqw5kCDP0i5WzQ9F62m/4yQsZQfyxD6XyWAin0NqNjueoWxNR
62u/8oX32fEfE+TJ6veVwvidl8Y+Z/d+Jm8T1TEy3pGzfJrySZQrfLMpFnOfFeecSj5kWZ6jn/DH
2DVfOjHcMzCFWxxkZ9n/5NP4ZSrWR7elgBa1hclF55xUNF6j/npDlmddB3IUo+NsgBQ2vOST+IhE
9ZB25rr+srngmiAMzTWvUcG30cBA8DMp6fv8UnbONsKXqb30R3eD9Ifjpm7zT4r1GiSkU84Zq5BQ
6l/tSyft1/ofTfe1nEizBAH4iYjAm1tm8F4IhHRDyCxWeM/Tn6/1x4nd1UoCZnraVFdnZWW9JF7v
0oV3rUyfMmCDKRiHn4L2TqKfamxaWdPtNSQAPvuZPnE5byYd3Cj0D29BkJUmoZ0qSncYeWJKz4m5
SYRZIlV6INEN0DOxq4G+EGnHxcGqXRjOqxfc6lx5KVxqw5ulenp0QjupU3idBzxzNzsAFiapHjme
7qIB6az7ffHD5CckdJjpXxZHfu/APPPL5fj+PR2pGkOw+TlkATngSEIgxO68GIXb/rYvKJHfBN/a
Wzrjk8MsPcgNs4N8JwcPG0uWmxwnu5kE+bEcy3CJ8/d+sp2khr++OobkP3aPKPkRDHL78Khoxj5+
9ooqDzEedTNOsteuEj8GyQEdp0m+E5aulODfGEuepz1I9R4DxnM0H4dkutvACgCSHCf33nSU6oU/
JB06maHukwA+H18oxs/CbH+E1Z4Zsr37yaV5dWy1hD9K9Wu+zqXNfliAxVH2I3VhcG+D4/e9d15X
/TI5uA1+qTrNfqlr50c3dV49nltKFR+xM/X5OPtxStbmyri5xL1SPFQt7enImnn+WNnL2fNn+sm6
0BscrCG5t8F54h3KzagFxdIwRMtsdcyUHtdMRzBE/lqWDNH22xsYgot0p8H125qbz/acT4aYZyxO
OWIdJ9p3G2SGKxmUNJ7NmKBRPi1VMsPUUAdRWPywu7CMx283m88M4vn7Igf8NT/KDB8vhXMkqzrR
zjt/vCtH9cF6Wc/Zjye1OtMj+ZEN9ccpCLtM8oPydyuUdiu1penbI0yi873q6TNDCfg/03/pD5Yn
29Ha24A16SZaSUrG58huvn5EzLvLnN/pP9wsuiA94Qndj6Xl6vkNDQuN5Yikhmu0W+r3H8o7kmWx
0/MV/s1n9EnfnsNToaonGEU7YrjEKnSMHPvnMPOacV/7wu85Dp32xb5d3/OnsC0aGH+T9rnStjof
X98Z58ylspezv2RTzu/TEcNE6Ya5ur6TpVWE/NX2VXq9v9tCgzYBq7F5Y1Xt4Mu3EnVoF85BcOJd
oazWWSF8OinVN/nSCps1qvM2mifLjId+prxQ+rG7siDrr7VdbVdnaeZToGKZFWTDgGEEAgkeZPrK
4HQSr+xX6cdHk9No93YkcPmYFH52b8Xu4c2grA6M1Kkup/nL/9r9zwVOqQprRzljDb/K4HICCMt3
fsUXqObBXaRLM4+JLPSDmjprdGKBpt3Fx6LGVO2+Cj/zpzGLc+9gKzqloyDWkWxdR8XqVVrj6X0u
N+gYEbiJHRyr2/IxOkZpOYN3eUx7VWgf/6lt1L0an+L2yPSWNj8L5eBWP5KBypNbpU7+NkrGN1qL
ufH8Jy/3zekjItxCRk2p4b5NmCbDURGuoyqzPILKOv6NAMXldB0Hs3KtTMuJeB0nywg65Xl1H0va
jjiQ/mWqHE7aJJuqHES5j/WQVeV0H69q0yhdPktKw4CIH429rxIMG6qxn+tvp7gv+891JfIXmpeG
CRZfPMs+EjtonMsn1U9NGFcI6f+Ejhj8eW8Z7ztnjQZhlK/VS/migTge5Z+NfNagEbEZpqRziQ2M
NtVSYye1/9oJiZmbahTURm7l1celm44ulXRECsPalPpta48eLQn85WP7QBekQ8iCEsqiXKcPUF58
5utnAhBJV8/ZSO+ktdMjTr5MENo195gSt1/eonX5Uue+yHEOBViG63hJc2NaIYMtZeOgsnMQsKOx
GD3Is6zKQx5CeXRzzWJz2aI+85JWGjSU5KtuXoSbNt3D56E7nckMb01l2+fqS1nhj4jxqRKCiwvR
qkqqxlm6TUA/WkeFSqlSihQSDDph3SAFlaomaIKg8SmYSQKgfphYnmV5y7M5lYtj40mK9Nwge9PA
U6sCZYkaURx1E3omJDSOEuoPFV5NTGQ1zpNom1ey0Qf+Q5SLL5VUzCSU17VStKKQGvZhqp3xB2tR
T0Sl6DVLxGVRi4sj1pAiU8uT8oNv8om8EqdJjk0mzzgbQeSQgkJ+cT4ighKn5Z0vP7ftiVKR5U0z
RdVHenVUksuEVG46QlkVSyEU3FugvSMGLGTPTxulLopsJKrmRt2V5J9QdjRo1wNWIi5lg/RLcx7T
xVBkKWdCb6P9yIlbY/LNZf0U9A/bu25Io6bcXEnMsFjNNb3UCsnXKHvWoOTEarLsk2hjq/7DeAMV
JY+eO8doNwQmD9SfGMN8+/dXc2PwVyvegeBnXp12k29BYznbNLKVHCeqfqigDLXPQx1JLO1USxB1
yEdqBEzOVVOT9PMmzpJQOFSKtXtMhlemYqnvUpEabfVU9fd10TnYhXQd737efVQgpanqOTbvWtm/
df/bBNUTzkpQ7fglBhBGgRZTfG/f47C6twNyXc1069Y9dZdOKiZzY09wIoiryOuhFZ1TMHuB1lys
Cfn41FnHLZq0WisUpKN9kP2KLq5qur0Flb+gmalU+KN+l11Zxy62xvKaL0uDNRyHZyF28Jms0K9R
awnqF09fjC5pvwwtH9BjbR1nvzLlp3mnKK2ZGIUUzdvf/Fq2rNvuLajRVOTRk29bVQ8RZXCzslTd
NI+9pzBhb2OuQhnKy+ZGr4YSm7JWGilyg4vhf3nC16bkj+haP0Xw8+Zdw8/1czkfhzKUmFTVBeM5
jc/NYnyuI4xLkdkbz00Xq+slCOuV/gqwntv3tjTAz3ND8DLKywpX4TctNfXBLNZkIdRLpDvubVrM
m/K6dW+XJghod1SY7rQp87F66BZc6Ny+Ns6Eiw40NQrfwqvzl4dkFblT689l4NUXB3P8uSKpRYVy
abbNu+f24nX+uc5V1ygDmM2BenOFBn7wJrMDIf8CnnkorvZocrdkv8y7OZzq4i8QMBR7mIgqZ4O2
Z5s3dP4WQiRpIDOjnhiy/AzQLNzHNvzgeK7awDHiRadpZUHSIn/vJerZzqPGx8nS7+QBgy/jW9Ak
gOoi+UksFxIGIoeyKSBUvusl+MM3yhrFzmYWLun19uVY/XNhtqrdIShT+WhC08PvKWwg1d/oHgc1
jm07MY+XlrrafaF+X7EQTTuPI5fds4ALKdw+wO8UiNT2vmhQ5M2hREXb66W/j2oACa/eChrrxnBH
bTpHxY53uWXew+Y7wRGqc4XzHUhHW1+QNthmK6vQHnehtngsn5zB6i52/MZ745rempyy8AF+7K/f
+C9RFw6SpJV89dKpyUoHjU/uaCF46yCarLc/avrvzyO/NV3uN+B0Xro09Z8GhVP3f+3Ci3cTH8zz
3t0IAERS9db0/p2C0Sad36/0Mz0d8q3hzat2qsf7doBZyMyMKXfYCMK1DdFSGzM9gsC9U6hu6BHT
umI58zoLciwj5j3+ujFcDFK7NdkMcLEzteeEyRIuH54lZTSyndCK8MSuvY/Cf+G5SnXn6KADO595
UREw5F78GqiS5BqD8vjrk9AjbhA6scAHqfFZH7VsxymC6xpEXsIgUEv/drQgU1b6q65I/Tj02qKd
mwt96FUzKfwfRGbDZJvm40UmcgD6u1rp/PcxEwYiYTCDQFu4bpDfL7Q3jsCrdhi3MDONla73Mbot
gJNQzDHcchE6MWWd3HtBRzncnrJzGA19sWibDh480wMcPaJrSnsDduu/fAdWpSlhnZDJbaXu1bRv
XWMfPGiXV6OM2nL4ZyLCM89RolUKCs/uummlGnohBVEgFeRTwaGnLdV+1DatELiD2IZSJABozx8m
86OWL7iZUxNKYqgqKRtZ/6mjZJnwS86mIPfeFBo9nF3CqPNZ3Cw0RtwJavICCtVx9eRHuGMYyNCg
cP4K+tEauiiPzXMECq1TTSgfe8hmSRGgVMMVvfP0ayn+/i3S9ZQgmEb9Tc5SPaCFebYCkOSBjbhA
w38dAFKmS+2Y8qits2xx6PrQZSqsFLp/EyzbgejOgGP2Ei95IG81ISQoetd+97rTwAex39DksALC
Tfbf4ee/ZWc9/mQaFLDD44+fP4nWlMvzk/y4gK5C/5+a2uIQ4epiqjWHnQC8uADU/1/Cy8AVSN7f
0BsdCHDt5IbTf6GHLiQMdQOEKuFJgDOOhfq7zaaRJGhkgW/sJIQsPOgORqKL9GEhzKu/iZnm4Xup
RGSkDl8thSoyOkzrNdVMSISL+qszuVgEV0AibRNaWcl/+28vhP5zBdc4eWxtczKxDHj4UBFnxzBc
4V+6qzbFyo/hyiUDnOS1uMjfSAc9cqUoogC+hAaX2mGMU42D41DdRX5vEXgmDEyKnUk1AtRpUqgs
KLSs7/86WNJ1qKuU+lmsYk9RxFSBeCFQpJPR9Rw/LlVnsszP770GSHI2u2VrxWOkwlMqE85Lu6/c
60UJw2slLfjwkulnsvHu7fJWeA/1rRIZh06pGot/i4/zoXy+dc7/bm+l95MTWXhzqQ0x3H4/h8mP
/Oje8yDZ7rO/e7NQpp/PHttDAzutqdmXSyvNRw7yOaFOZpBiChVb52M4zJ7eldy4KULroh/Ufugx
94Oamty38byLnkKdR77h56myQRjC+JpXSvPKdSIkHsRTbThUnAcswlgcmYsI1OAC35JNS5ht85X4
9XayDAjBcnZ6BPFI72MJoRyD6cf9Ozcs9MK+NVyO13M6mvImgT34NfYPFMaZL/MQKiefBj4XrsSn
p+y0j6yMwnCziM7vworXyV1Fz/TH48UGYao5tc+u38dvFlgU1FvPkyuP/h5CdphIIAypoyGTMZh2
e/V5CZu05Kb/vGFt+Vk+d3S90ww+ACfKdkz9WgqBI8rY7hw9XdwqODvvkxYfsINQlPu1tf2+2vw5
zx/awMR63vDICycMrWDi2KbljIrF8dsaMLFPlDYzFZ+fj3O0CQvlMK4uDLNxFFwEc6ZHM6K6ufLd
5p4LASzW2CdYHWYTiryeMYc6McHOHOrPTIC6kx+qG/zpaRIWzI+235sZ7NNZgsQaaAtwNdSaQwVy
DA5v2pRyw+mIc5X+2H5bOGwQ8ss1zsJ6XC7zygIRfRw8Bp6Dz6GzLM/nkHr5b3zv+0OVsS1OPB1B
v0NfJbvTz/nb9PNcoJHN5vxtLZ7oTs8QYv9Jl/MHNrEgCAfb/tBpMJrC0DvDOPpFgCyFGoFdLMWz
9zuBfgegbjlLhlpzt4F4joue3xmJPKht/qZ5L9BjHRrQLEkLviJ/wCkcrRAkytYpaPh+rECmIPDH
a+tMrpCNfQSY6Go9W4t67d3Tgke8y4gLyRVVeD1GgCV7xlWI4S9gpE9L8WWv+rN+ZSQaSgU/GsYj
gPyghamc9hBz8WSaydC6qEcyxyheeA7b/9vtEQuOCJMUR+z2UDw/7LTW3bJil/BgbIi/2ZfN2/IN
+FwXQBJyAlUaLiyoD10DDhI+8lwBsAZI//lt5CAH+4m7GyhP5G2kRg2phvnNeuZdvg0V0Nbj5TgN
3WfCTuFevgLXmT186zGQ8B3qtf7iHa+/2EWlrkNw4zxB77aL7799YvlmKgQSDOvMvQgO4SP0+h4i
mXld4zhVOTaoXh+g3Et4qkcpLtBdRzWwai7i01XxLZXphByevRxvzRykGvvucfgLAmJuGfZiaiJt
CLWxul+8X5bl6NehLGG6CjVMMkO6nmhaehw0lx8FTPDS5MxIQnnJvTK/+0TVAjP0LuUt/0U6AINa
kFhWVvNAVvGSvgcRBxe5UKZMu0qU+SFwuXPxn20/jOk2SlwjIbxDiViMeB/DX7ELCS4KqJguiVNs
upauETlYWubsXMyvK4odj5f4GUKpjqelMBWtFBiVmA/bZl0jr8+4XGFKMU1OpIkwqF7nSy3otacj
T2cCArL1MpNqFdkWZVY3lqu6bjFF7/cqaDMBjJHCUEBJjQXDg69mW+L4cCcdDXiabJavbB2wM0Ce
gAEBP1196j8KwyVNX52bCyEuOrpibNswP7RAO9gxn5vnB5lMxczyHOBFMyX58vw5EfKaC/rWjZrl
YEXe39f3F+2+0UFnjtRZPcQ5VX1URmDN7lU26ww3P1R/N+/bc81C8zkDpZt9Y4O1H3qQMBMFzVSl
5+teQ4+EeQGB/sI9cQrSefz/wTZMNjYMOnm0PHLhvSSZc5TBciHkBZ91jbDsj2H2MZvIDHrbwHj+
q6LBGhBa+4vEhk3SYjmMeYgMZT/SXH9ld6VKf9gb9LdPmRPmircw/myOdX5+X862E9333y+FXfWc
WF2IoOECM3TpMAW109eAgFua5mOIXwrtCI1H+Q0ZW/KyTl8l4kdOJMuZp/W+51DTwxXd9UFrWCZP
WRTtu/AqTsZBN0yWVfpe8XU+AzSnfnSGCZHMixsKLDah5wYlvxwI87mm5vtGi4QUNd+K0xkWqqPt
n/NvaugQEU831x72gx/o+8Oj8Z+Dby6GfQollyodbvKxYsNySUF2nwo9YrCEK0Ms75GPdZ5O03av
hBG2k2/aAvjw9iXJ023kNLGT1fNHHNEawrbB1qFveLMFiYMI7xcAF8UxuDh8Yn2Lvif0+8Wjr435
UsVM0dvHb018JAlO/I3Z3yU1118f8tVuJuj335Ln82lO8oMpNPoLoBOgfV8myctkmTce6lAx+Oav
W9tTHgNd/F8zdYpJeWU9kjWPNS2FmCSzyPERGhcF5UnbiY/fqZ+wD93LfrjDkG521UKyqkPdlTOb
kR3LZORHzJ3e0sLbMXJ7E1MIdiM4Pcf4DO1jMdEdTBq+gl4Jk45Wp5jvr+BrxUO5Gl5M2My9wBcJ
3kbz0BKLlKR8jrjNHtvHvDXd0VR3tBoLqZ/gGNCjWcnnDDEQ88lvXNkxW2Owe8Ik6PCw+4qixkTn
tTNft5jsKBZE8kPXZm41O5K3q/qmh0r5ihmrsYbkb0fPxnxpUQydkz1Gc3yGCuDhMOMaSuwEwQgi
JiPLXpQ99cOgppRh0XPLL8/jQ5rO/lj7fx7v72T6uf9+/liRoZMT5VtJML0eOmEVOp8ntE0gMIYK
108Yvop5OEsMlnmcDA759J91wrz4aVOsYivYfgRRHnD2VHRJhrLYncvbCoEuEwPvwHX7xqIPsQp/
6MNL1pPQIsnCUhTihC/MjtxeXWek6AMLaokKoH2CKJ1YAGRvgOK2QBg/LRRC2JNYUTgt+7L4t3w6
CCy/xN9gZ+P0h7e+kmP9eryc/wTrsTggjatotvIfRNwfWRbqsKl5FjQYto1n9aYEOP0ykYx57JDV
uQat0he1OQMe0V/8ZAmKAqFsorXfOKGQUCb+KxBkoxwkhiEFp9Tj5gYAhuQGn5WjGQJ4nEX0DgzE
Nhrf//kpxN+ZiiSinJB7sGynR2wy6V+lH8wFwz79p76DLYkfNMuPLFmrh/G7mWbqVAturDpoBd8m
kPEOkzgZrDtDEdb7vYwVbfc0uiaCzZ8VY0CWm4YdN/g3QZw+ym6bvvlvxhXaf+UGrV8OwTmDnBm+
WperlUzs8I0beNW+zUDZw/14J/gOUIDcJrSXKOQuTqSlGYXJ4yY2dK3jGfneJ3M/ZtnVYW4fZpbd
xaJimB8ApfyHRU8CtjStG/fki47z3Jkfd7VTY5SMki/3vs5SUguLIFxEEOvPTRM85hfwcFAYeKJW
vtnM+6H7Hby75/sjHBDCSn4OeUekI/cmc/y3BuLCj07BdzLHU+/FFx0rTAyZfkPpMBHtovtli1Wz
NhbXike/9/j2r+H+DiwcP4v1e+1YinPmxwtGVTacZ5ETtGH3tlBj8FATBITK2DGe8fz6L48ikPiZ
Lns7qQoseA4nw52685vT5ap1sngiQdpp/NjJ/G6WLPhr5YoRVBxkMI3a+UX1kamTYN/fQ9gRX0LW
TGpX3e9Ym3p+21im7KuB7OBr+itDqPhfQSIIeeAHaeX58Fize38mJ7t2tidHozxtyQMqSwWhMygE
DQsAMrVtvDXsy+qDfLdyHz0RE6HKUAVu3s3X+M9xqZ9uXXq/zWR8p1Uo18bu0Fl8kH1bVfbNVXd5
LZfPuCakRpnedv7rQc/62lm1Lu3jWBEr0cnufkwM9Pt3XCzv+rf2oV1sZ/tqsNRODaTZrICKYurR
fpDLltGsE5eXc75cGG9o8I3zvfvLpl38LjqKEmaQNiJxbCI7J3uKyK7vUiyzE/5v8/qRLJcoLAvF
qd+XbNmqPVoppl7bv0MvsX/IJnqPFUqVuLlXeNpkqSZ6+BpDAeZKTv7kVDuowzYXI9vCboZZTrv4
Xv4dleLlW3GUGgrRZgcLob/6sZN/SzVXYiu9QrPUJI+2TVZWgzme0erljQq5AlHz3qM8y8VpeY/3
qnNWoaxctVtNB/zjSq6/GPzey4+36QuYrE6DL8ghl29fIYhaEI9JvINM0/FtzaWuCDuSSTDfOdK9
xTXCzix8P5rrN3PEVabdpXNTKVYL5sUWPSi971rFl/NFWmJL5euBfI5je7ONH929ig3JZLAHyQHR
jUMzIYVmcPg89k+ds2I6qVamnaoWnVQnR66fYlNBJYdlE2+8N5/Rs0ZMfBFlBdqUmlKMcttTcKq1
6BP6QS/Bt4oY1+jUtiO+CJy3kjVS/LW5ElShmvWhFqoVOHkKMJGzVl4Of5sw9rq76x5qd4E1xJu6
5PANNabzt6TYI4md5kqnyOrokSkQAhEcXY7xwgI0nY3BQbIXWvhvpfcLUfRldB0ln7HdSWL/SNb8
ra4jngKw1WnLgIFcvu4A/vGNSBhYanxu2yVaKXi2Qh1iV8YkJVNV1v0jgIJkkRpqMQjSqN3bT3zJ
iZmGSPGjezoovEwCcx0Xx89i2G1ai4+xwMTmc99bjtKr2vMt35+PtjLevtP9be+aAKCVs/SjkgQ1
nuXcur3dVC/dfDEgsavaETkvGL2RrD329FK5SPSK563jcKrbBnSypzw8pJSWoE/z9rK/1ornF/E0
v5U2/1DYQ+ZgyPhSYEYi48E2XZvLN99UkP5lwaQejO5fGObRLGC+JKoyRBLyGjjTiWU7+Uezt7m5
wkCy8qOfUd3l+V06NPbm/kNml5SmP3Lf4145BA+/nBCZmxRwuXF88HBxqUMmiCahxtcPqVeJX0y3
En3cEvK3jmDXt+KFDUoMHE2K916u0CudKWJ8I94+0P0H22kzMORJDxTqe8w9JAN5WFTwpPYvDafK
NyFfq7rTEC7w6DrJ4hh10HZyrQLlDMzvo1U22j0bp69QkMbJn3hAbTvJ51qZHieTL3JNt7lrDsXb
Yg8Dm++q2gNe/xn9GptmHq9TUqDKMGrPk4PNPB0soe986BECl7o3qcBNAlnZQ565r6OqTveqjS6d
bXGINUz2wBa/dv6HYqHSoxQc4cMOiaIgiaFCKNOKQx1fYOr4e50EPKVj18rtBjfq8ddtfVEKNO9d
qe+kv3m7nPprisxKJ8EFbZx/Xi1qztTRtu6gl92Os5u+HbroyL2rxig5jp/LbZe7WvhxiZ/prY1x
ZAe9NfkZl9Xg1DJK/5b2IDENmZCIgUn69QrVZso5OsgXfPPgqnvNLrQeJtoWmx9uSmwh0yqgG5gO
C3HR39oyLgr+O8BHC4Ha3w6HVsR9XicxMSl+cFbu39dv3kBykLlX5R/kt82M4gfryVas3OJUP/fS
Kr0eq6VeiRDcdeLElGqEirmneojlqwaugJl2KpFxhc+gi0UOgRy4hYIYhAc+2ZDPoGauBJYk6d5C
FLqk2valYm5M+GWsRLGbzkx2lYMjPBaXfIFzBAgt5VF04Bb46KlDXVIQH5yDDGzCk4QWLKpK4uxO
4eybHqRwxivMwvyGc1oL6BFrWp+2tk/5P+UCEep/j6bm1Jcfak7SwYh/h9ysNjEwkUYFBRAWlhHh
p+PuPcRuU+JdEojBsfeeyXLx9RtNf+uoMd92txdVRgGBmd4K7+0ld2n85yCpSMI5SKDuDsFHq6at
gQOYkZKSrObenU5+qRqTzsbu7LMoQJxNOCFwy86FduraSBQqq1vlLoLwqOYz0QKWiiqXLV9f1gFf
55Uv/rFAJ7pxArXR5RQMFM4ThJ5/+pw4ZaUDuQmyP0nAQBQvI8FCQw1AVIbWK27o2NtZVosYNj+J
eKXEz+z9XP62kOMRftKYdfXkmxZHNBrClSLJruozWFIdVahPonRcbPNhovmPDNGpoAih5qNzQSm4
0bhXaOVA7faBfQ9QpkWBPBslK9kZAoViPBiE+e5NFkcgbq6pY5RPA4B9urMbyyKoX95Kr5iMdHKO
b7+mS1ak2TmMWtS3nGFJ5/ZZXA74dB/ns1b4RgV5oyyHdoJznFWBavuauJbVGzwhAxVa29dNffUq
SjCNC85WuD6pkIh+7G9NgK36v2QCllLB5/VdkygEYmXKxk2VqUHEuXunGd5OwliS5bw7BNz62HQF
sQwzQWJSj+28XlusrqFIrpp3uTMQPDjzY9PyxiVy5PgqWwG75977OSdbFvtRsbq3cM4Neo2ZnioH
5WyUO9lMShK/RUoB33bKXYVAZrn0daQHRBMReLU9iB04gYhLO6cyqbfiGzd8/73gvzvpTD9zDm9H
9bcCKM/HBV1JErlbPx+Q6VL51t7m68nVoLis26xLjOLPAzu7lvtJvG471OqrmchmFOeEmFDPykRP
YohbRUJFY1qRUqdyt1BTb6+egwolz28gnYoShR81U8rr+PSGSifwaJi7hT5/P9PnUsfpJglPpYgU
rmmFItK/zfTb7e0iEo202NgqnNVRXSZy9kcyKfCX1vGfuUJ531VaSu3+u/eMuIrkvq893uZDpxG+
1Ka7VwB9lLmXS/1Eqzg41G9fp568K35/sbP8Qn5wLg6QQL/UN/rnf/O/esU5hdJIR8aP1qktuKv+
8PXd+krE+5fbl14rvS+ru/5zHt0LimRkvxwJRLZWreJhCMMpBvhfrQV4Ifljy6F6GD0bcibFZqCj
jhGbN8coLEggC37hafZrqOljOjUFf8LRUtUtnu5vQ4ZeefFOXgm1a2Wtbcpfp+gLkIPNc/hUTDU6
KEI+x4XCdBLOrFmSdWyrz1x9M0J7ZtfxNqFxHQY43raIDFXufl09f9uiusXmIvqQLTqax+N7lTsd
H97DuWIxsl0wRKSdclVH/H3jpIa6skSObfA99T92o3wDdWty/8KyeEURyNR3/zZ1xly0cxqJBeZp
/lS/No5BW+w2tYoAFPC6WbFZUvB3R5z51iRZqBPKiDjZcq5Ntmk1Wd9jgTxeFK2r1s721VL0KAhe
zYSBu9O3PSktqBYfT5icZIbZ5DjXorRM6rnZOeIiyyfEl5uvUIIgn4189DyXxQVrm/oZUVDmDK+2
F2pl3GV38LSRiUoYbHnp+IEJJ82BaXAmZJzbTqzmNEqOgjsodjy7WIigDiOqvn45wfsEnK0t404R
KvptW2XgckSv0BKd7OcRt8/dj042r/aPkE6iFkHZUGD3fUsWr8iNjmBJEhSAvU1AVO3ayLXYFFwi
iOzrRSQd9tjKUcsttOYD6UKqzawH16+H/AizQGkZxYvbaQdqJ8ClVXOOlxUFOipfedsuopObbvuh
aPlUARYEzwryHBn91FDSbfUxnh+jRwenax3lyTo/42uRxU695dpbXvQ4VS9+nv5lFcbL9ZdB/KL/
2ytMHh2x1sZudORF6SwsOzv9scfhcMrCc6tAHq3kQEQDfqGxJdVceeBI/qIcZisgvzgkVzqqppsM
YqF6qh1qx7dS14M05Le2z5XCoNBcvp6dOBXOiHMDx7rIu6K1snEvErvP5V1zuq/eBR4/85S34c3V
Td0/GCU9s5xAHChgVFjKl0n2pbJvKDlJ3JaLaewtv5Ds3RR0kHo47xARuE6bydQgca9i1udaDyeg
fXAzhPQY3KTYe5NbKQxRPLT4jBCcB4rvJSLYSLOK5IdTD/UIQC1YQ7jN1iYdqJ7q3IZnSJ95ANsG
cBWAj9J27dR2c1CAHfH4LV77sbP/+kPdKzFc2fFlCyW+qQKo08vzWMQU46UxH7PRU5jQ0MTPJOyw
vE8HuyI3AQmdp+PdnxA/dQHP7wE0UcRMNsOz7ASTSEXrrLRrwbx4s2xdk4QG4lUqup+N8/FHLqLC
RvExJG/wKtTiIdxeg0yq8ZU3ywV81JLKN70vT5Svb4XmZyf54SZh5VABzfWnFU9zQvtE4GwHsh21
X7P7jr4HlKtuJSedv7nxGIKV5xsOn+/kZzT2l8iILKVzOcfuf9IzxtIRgGjEIbID0mJwMKEaLCO5
kKgSCSWUQRg20Qyp7Oug3naF9U3/k5p18rCvCiPczfu09NhgicXaSfDd5JgSxmMzReqODV6F/EUZ
xk5d+1PlmIl8Ly3WeSBAxpB+MWjnriOZ5eh5ay3HSSLjkXyEcO5bhg/T/kgCUoT0H9VgHOkrboNN
33cQyqXJdHdvhy/REpCybQYQXuDBR1MGOx++pl/osdBx/3SkPeHqzkzaY5/YYf/ZCCrNNHDGt26B
R/Nv0xUA6R1H51q2nhs9O+eXVOeqWGPn9oYaz/PiLI0L36t+crxuHXsrbtVB5nH5d3jsW2JBDen6
LXDAp59/8X75leh51XXn8X5HSP5a/9sMEj21LUOkmhMHGhVAT0wSb5uRNedKq2Guve5KkXccNRi4
hnpMcjaPOraKyJE4gGWz1emhSjWkmCd4E8MSCxwKYYSHoF7Fj7xlbwsdvYiEQC7ZGvL+u4qfdopZ
hn0UTJvTgLCNFjt7BUaMbYj3OFicxqv+U2msArMNs1HknpAGB16ABci4rSKOzN/EgqS/DdVc6h3+
LQiESYoXIHT+FT/kgFnMl2nlSlf8rzm/+w7Km21ZRrYR3xW5nhwWjUPt8Jev5pwqlOACwueij06I
joJnJ0RjDw7cVEyT88N6iDXTVf2FCS/yX7K3BQIvzk750UmqsagXjQIGhrtMj+Ue8jW29wC2nkuo
j40jvReApFQRnqcsMdrEO7MyBMRljD1/QjAbcziwiG8VDK+G2iZwz7FkSCkIMCb071IjcJWL3X1M
uuiK7nsc3Vrpl+XX8i2QjtYAp7x93vY+XFanL4vOrbWCE6qoEgeLfXgrNSRel1ORSPUH1nXgGUXr
ntNsKCSuPp46DJ25JMbOorka/HZCWsQ2QCiCMbkypVCM4XRTRYLKraVuXF9px31FvN3KJywsaR9t
h4puN1k52Wdtg01sBGeuElc/8OdAF03isrO7krcIUW/KqtixdsjbgF52iI46K7Jvk93Ux5H5O+0f
XF1/urOAL/jf2bxfqiT7cJu4VL0hyhdaT/vkrubUWIa+Il4vfgKRfvGTVqpdves4ZQ8+qjFKU7I+
L3O5Q7mvUFws1LiFA/SKjWn1NFm3c/bWU03JV9Yx4mVG9zf6ia1tTDSwKVOMdwXAGc2bmw6HvULT
uOYw7DT+QN2Xbz9W9raaZhVJUqAdryPKknHYQnmKgb5NqaRyLV9by1pg0M/HqIKKhsku6JKBH8vE
4el94RFxYhQ8Lq9+UtXlC2b+613P2s1bIkUaHBjESQL6qhCH8unxn8cYjvqSyqQmnBtb5HvWZiOY
9H4ZHAap13Xr2ppizhfx8WWyv69gR4oUtJUtth+xQJgpkv9/jq8Y9ON7I9kBqmXedoNlnVM3WWyq
QdEqYD+PoFlubSBF1+9O/UHkHr053wm5Bvt20UmPiHtNz7+gdvHiz9kKgrmK1X0JsDaTXO9QI6XN
x8JFamdiKVn1dYcNOreCV8swCKEFB05HKtAwHspekaCBMcPd7d4+MeKNThrJNFtb9HmQ13jbFhsp
k1nlRWTU3xNN4d+FRIZ7a/pOAwRstYkSk2vjoLtSppL4u6pi/LBPGv9ZSW1tfqjHy5stPbExW0wO
qcqjEjgCO4PVWKbfV9vOlAdYRhg/zFgfB0h6xocxgVQlKKbBsoAnt407ZfEZc+rv/LPE1cdKmxFm
4J/Qggwi+fNaSo8WJT38hn3Qa3dks7y4ZJQTuZLt9XH+Pk+wyG6SUCiz5XqyzCZB3GE2Bds5PAoW
/Mogq4AK57ufKzsqDHXjJTNsRCl3M9gYqG06uiAfBGnPiCOhBWJgwRClhMlgNPVtWyZjpzjaTryJ
SIRNHNouErSccWqygTxHbfNVX7ivPrMvqqcM8XNBXXaezMcCgIWh99mcga2iituJz+/4dvjYNzLs
ob0yYsUuRZ4dFwSwOFQ45bO8grCslyGzQLIm1eZFikfXoTNK15UJfAoZFID4OaNMm6qZawcioIif
rblr4tnOuA4XR45NxYYlKoW9cHk2LrQC0+XDOF1LDrILoVmdQmU+YBbwagZ/YS9SKSbEDRFg/tsx
9pjHjwqhTk9KAUVn8gmQDUBLv9RDZK5QwVAnh4sChSoOvYTwwuYjCwTL/8fJufcMRQlW9g1Otdkl
P3I/4Cl8jDFib1862Wvq+0zA/POGucawI/f150W5cZuzWUfQx+rU1MvXnH/7mgxpsAxIdrZt3wYO
fIKbYR8XEIfgoq7NvG4Ajt/rbE0O37/j9+7z8ulQNeSxZXp2dI4OzNno6maxY6N61N+Aw8Zv5dSS
24qRQv5fPc6nWFO6w2F7trMzuQ40B/UmQzdg5xOBwGNx0Kgn4jUfo9S9PftbtggY+Jl8+Tv1k6TO
f2y+oId8UxqcnwFxm7IPpZ+bx2v89lOv+XG25nC+nRSGXDJJzqaNwKna5ozf+Pxtku1/CgoiBD1A
Dlt9X0vXASvj+QsVRs5L99ynZisHA/RMOa2OFLAA5f3+OwISQvXYaTlU9lPduCoZpjetpODmm+68
fpOasmzKYJL8VGqD/mo77qs4SMtW00Es4RYnX34bl5p3de71aVNcK97Wc1hOTbOkcxwm3tbN3x7P
tEVlTrrW8xSX0uXbx+bjOLS1wD9SsCbpMDazfmKybOWY7efrsR/WcS8mF9L47S0Hu2g3khzzMrUL
FWvrl1TblvV+GiybdNaat86hu35xXGiR7+o6i/PO5t3CJD/Ljm6dVS9TT492g/sQurD9ubZd2iBl
6bG+Jjunf9N6oZZpYvJ2jv0DvT3vmY4XDq3/jnUFaXEkOmCrzqE57RcEmzpQjM8bzVWCk2PCidlZ
gdjKS3H8u6fHF+8+BfcHgvDZQWEYKOUhaoyzBzupMHOVbccZupmuKASmiOa6oocrqTqtUVldyAeG
Jz24jP9H0pktKapsYfiJjABFhFuZQUDE+YbQqpLJAQVxePr9Ze+Ijn1OD1WFkGSu9U8LN9Tmg5gZ
rDvCXIe1jBSy9tRGP6Ow9MTA3GzGUTBXLOamxmfz5mQmDNW0sAcc22zLtkITD+QJHpXhB8q83Mnw
B6F48lln/4/LZBYuFiMA3PjFODzRlzA8JdJWzNO1HkvFwZ0NmEZb9TmBA7IbEl/Jf3swwy3pO/aQ
oYkX77HmQzuZN9qAlC04z/zzXDTB2bzvpu+WkC4TwG74x0yfEm2mYpx75ztknxr83HH8cGhjJLrj
BiqjJ44dMhGw6zAm10KD4qGkBlJgX+IErRcgvjPSmQcxl9P/0Fde4UEbZ4QeELbbZtqNM6Qg1Jef
BZ2KCTTI7eGAx7DzjdHkjH7V1TjNg6+rWJl5nTOcAJpObCoMRGcUOW0Ygz1K48vsaWhq/47tq/Ji
1WfgyBJ7TwJYJfwXpJsbPZL9uztZVjgu53tS5q23++XOT451cvNfe2n1fBtFenMGUZX2gXyk7F4I
IbZOry/mj46ATb9zsRvgKbQy4II7Dxxwn0+Qo4ijiAT4AsfBK2rffbEA60DBHqD5lckpGsom0eO+
sFixOzMTOOEq52hLVMKjJEpHiZaVrfsFdH3mLkkbKQDDxdjWYPa8g7eAsnFgoOL0kGUYvU2fNuWH
WC/KgmfYLt4wqeSsOIjYd4N5v2ocAAwKDnHyKLXZURP2oIQ4qpwnjlTxj/G42gMP/axRwMhT2lJM
omeDyGiom3tqKkoAPHODxSW8cI8JR7Fe4Wh2Wbxwsb02akRefUAuZ3BJGm2aJyTfhGJ6pG4cc5fc
EFzrwk11E83MaMvpQ1GIyUfo7mm+HyZCeOu6fFADAuvh6Bzyuj1xbGY+03E8of4HGA2BCC3xCIkJ
5BJKTljxmpSIh9bsuFuyke024NPMPwFT3juPTo8PRMiC/wW2GqzpnLAAKofaZ+IxU6i7ec+GeTsw
viWja4YOI4wAspmjvTDFPD7+3xclH2As4iWsIjMVCFYNuvAZNF41AtrsTHVRhThRKFc/PlOAvDqY
gOvfWEnjWYFWdNeCEpBCSrAcJZZ/DWHMxcAbxg8BEvRApZU/8CQGb6P2d0agJvyNPcH1cls3y+ee
MCJeN5ooG6OVKIzQKlrf2WM2NpXo5qITuW3oQOcdy/ENyLQY+uNtP+vmd6dcKXNwNTm4i5k91mCH
Y9SRd8iPnImtB/rxmRufFX/J+HqsJW7rviwxY4eDdTFcixp63s2fyY2hwZ3JqAGwWJhwyl7YBh7A
M+rjx7zYPRA3wOGaBUI0B6iAN65Y1otumZ2e0fNAlgxv/JlPDrRN00coiF0H3Rygi5L/t9lV22sq
rTJ2vomnc9iwqyZNXP0AvyMz62ydvUR1QFeklR5c55/SEOfZbdUdiZuMLpr5WKonRkrQDXBnB+SF
ToU/c7LQo2/wdAgI/VVPr/UYkQlEAG+LoE70gDrMvi/u4IC07k9HD7otzh/cXMikXFBW9zpvfonK
xsVGQaWEDBdzOEQMbTaOyMtz66COOuZbh0R84nzAwgtMoYoqQ++n2KZ9MTgd5oj5sJNIPjapDiyK
YmF+90vem2cgHelsGTuvCwY2BlumRWz4F5cFH0PORPMiGaJtytCXMA0i6sjOxXNcomxg4rZ7C7tN
ntQ+DSEjHVtHuItB5RiK3QYtYFyPP1zze280636lwxBYZRQUOypLfgHPAnsv+GOCdCgQkhe+b5Ac
ysk36b+s1MN5d/FLf3B8hg1tCrya9zZrWBE2L8oj3ryIKnsLGWiWvvBkl9bAKJn6eneeIY7xUHSY
zEBjkrnYITLzdaT7nTWdRQVggJ/v2vBpKmnu6DSw0FY2C+6d3vYTGiOE8MFjyWqEEOjCe9ztJ3P0
ISc2nHUByojDim63twniYKtiZpLZ2NxqO67MLhhTV5ttWJi41S15AUpNxEaYmYqHMQOgHI8uOueF
4mGzBX8EAnaBvHPO9JqtOxVLvHaIuipprQkaZeo2d5I3/W1/+DSYACEMO6BrBoFF0gmn0WTLsbMm
DXpDc0ZT36Ly5UwvV8TlwzVPm7gOoeVRK2p07uUCouBNty1QPZ6w/sP69cebAnzN4DB23zyYG5I/
tkQ3c7uABe5CXvjielo3IU+RpZJZ9wDlW8UgeZSy2QFDl8oWf2ynBIGwfFF+rjm7WDMDTijYDzYY
yrAF64hvhCjEnUQPzPlNQO8fX+iy1dJ4AL6RmIaHm7FpM9YChTF1g7AgJwMyl0gQsX8nnEMIN+ko
5iXLAQvWwyLliLn3r0DDstrMOu/tgXAzrLpxy7DnVbiFX1Egzl7R1W5ilQE8BnNFmvIgfbFw8AOu
nszMBpYmODEUOuLTNaNgmBpJT5mJFig/0A9dCBUlAAHd04dpN3y8gZghel5KFgb+X/otMTs8wyzN
7CvQGCLuIqHOUtZcrYz2B7+m1aVtxE2PSSBH78KbWxCfhQluR+QLpd4L5nhgpvwsNkTwf05IWngq
C8SvdOAdnPLFvOJ34fjyGCsLAxDi6vW+ANq68Zo/+NxMXw05p9AA0KvaZJKwveNvh0C09hi5wXQq
88uCqy00EHGMkgbeoYe4YWCtMTBECV7+c6DL9n5ZGzork57GgiMzae68MukQlaKU+nebYU04qalb
QnVOHCd3gvaSsD3jGTXz4ToWFZFwjyvO/dRwAr/N5zp33+ZkmqjWze1s8DzhyTdeNwdYfmK/1l/U
K0C3HIwHyX+exPl9ZrLXx4cOZzT7GSc27i8GvojKDyqWNpk23RDiNtrvF0Wi5qAG4b0szJ/Wpkw1
cYW5kIx2YSOCiEcBpMXVH4hRbGJZXvlcIs5BQeGlXC316gxPbFJ3hoJdHVzU/bbiGdfUJbmLR37K
lQaQD14F+j4+c0//lRiIkBhNCJuVL3QxT4FcVonk25JbNybgYmgJsJ543Yg4RLXeoCHGJfm/5VOc
7Oi8QN6/ERw+PAUDdlDMsQ5BCZB0R+266XzhyaPydWFLxIg/juPvzzbvReokqbzA+MAVzN0iCvbK
7CarPFD+M6WDsF0Sgydk4JN/xFAzsHoiUo/0sCeqWCbBECUNfEPjDKWFI5DC9w7T/w9y9OtTT0GM
vsgXm8fQFyMrGCJQcgVKghnwBJShCCMwPfD3O6eoVEhy+vj0sOWadrjHOcfMCaAELflgwBbZS/Ak
0Lpuvy28UVx/vXFKZi5aZE7ubjtOvz+keYqUUtkUUqcQVIRcUcJFZ+HzhMlhxsZ7jQCXeDSgN3jy
h+HYlF/g+5WD4YWyPqNZQ2YY8pWimF5kM1D4t3H/u+TGiBeB3TVUvbGoJ/c62Kid8fEEqspiZilk
dmYXm8GiSGEfvxv2aM4FAoiVafsn5V5XG6PNa3VBKD3ZjI/Pv741srk2fwTyouFVOr43pS+U4RRT
5DaoZ6aiUinKW1GgfYattWXzpZvigVL+blH5y4yaUBPxRw1pHNSBJds+4AWBBUNADAbhIf8jRRwd
IEFZpWB3GLPM/NihIAHxYIaieqB0XTPQQgXLorIb6zg278ylYJicczko/ofce7p/nJwZDQLYaoJG
gR85Yu6jjg4D2QyeBh4mfnLi/VnCo+3TQn/By0vTE1HZQecWYMU8fvFblUAtSB0eHTX9DEQEmvNF
m0TeRumKbYszM2GxMgbbeVEKi0mV7ZrXM4FqweRJ0AGzBwjbkn8gwE7YtuG90BjCjLH68IJ+Y0A9
PmsZTWKiDTH0gHch8xukXMmMiNIrxjF8o2hzspBFwy9S+UmKhwiZoHIVji/CQeEdAK5KAbz9W5ZE
L8aQbFyHmpAowUUqlCGk7L64HqbsCrMcUcL5YZCyUHmpqCfXcswyRR/I7auYxpFqeyW5i9aTBCJm
XPREtadkh8QsWW4yydxgPj5MgVAbiWl4vFygnYStpz0tD3RMAxXOfu4JlIwsQs50eh176JBfLM4R
JDpZCBZGhjQmOO5sIUIICrZeKH7+28yykE4bG/wwaf1+y/sHeOUDuPGKpXxmaKpNtgKJU/eNLmyn
7AvVjNdGuTiE7Y5T/hROCarmwzv5xYnEoqQo2OtaLNzfjagxePD9Vis5QYZhjw/VRnDIx8kXEh4/
Qr32rAB26RbQE0/ID6EBM74tg/1E8IFGuic9tPBNC880eewnYDviuxkWBKq6h+zVVfYdEZPD6Zn9
YfRBkZ1KPjv8VCdgDE1/65M6+JNhzT9vRUEu+W+byg/s7+7xXSSRjDYkWIpM16R4bOHdCBV9cUvk
VNbit0oi5L3Brk4DQigkvQFtKN4nFhCxDChyU5pav3JgYStXZmaO4KVuDTE0OFwGgSRc7C6xiOIM
xdP+3nGqh5AReDKWOPZtXFror2Z8HRnaJLUCvxK7tXjv7oRrkZsFgwOs9/2tkB/OMwbdArXJHqFK
Qg+DH4WIkKfxW9q6OV7iYaXRyw7ozeW5CmyoWcjxFI4dmTzpfIyMNx6SABnj/tgO95JPu4dknUXE
mhyKSAZ+jZlLQIFNHtbEJY2e0An01dwMNWSnZgrt/VT+I0VANOlYR8Ybp6TEtAjcZ+w2HD5LoJTn
6k1aH4Tegxg8DnpKu77kXBAJK+SvkKgV9z/DhC8iVwNqj5+R7Xn7AK0RbnE5CDWxhVDGwNgNqJM/
PqFwRBxgzCFOQlsNdH+UUjJeZL9QhEISv6Ks+9h+4D2gNDjRMPGnfMt+y6xDIh1I8mN89kM4GYeS
fyk9IFDQVukEOYSJW5iOziYU4ANiVUE61tGuaKRDyE8XzBhPR9OnPImRV5DLTRlImBFZa0NDSOn0
GSG6CIpIJMCxSHTrVcTJAZki+8sOQ+J3h7D96WeBmGuom/LAI7T/vZOhQWY11CCO5x0+jl3egJ98
eXoAIFSpN1Mh1bE+4rLqQiVSYRkn/+x3xD1ePBfuVobt3sE/K1hOiGMTWssFtnFkpgRnURO181cy
jMiKU4ZoiHgTCocjjvL398vQdpvBX1sqiATGHQcXL9Z9ffZED8X+jP7VVoF759Xu3MK6AuUrp/Py
znhPFg21qqh9GKfISD5GpwIdrh9MPmF6mvU5XQbQTEBCYM4LzqDPGsUCyEQncLSa6rZdI95+riF1
mKumwWUDPcpbfqSKGp5GlTkgiGg9LkPgShz9kB5sZ7A3zJVgDOHkbE+QsaMyouUrDox5oFxaik3/
/SMSs/IFnoZtHTGQdAzPCFLKMUCQlRC7Kj4zFdhr+RK+moNTEZNnxewhCcUNZAl7PXyI8hBjW5lU
xq72JktS2J4Y04EoAGF/AcdKtsvHH6RCgizoNhgXNdHIaBYc0fP0bzIF8sf40qwZBsM+diZKFqpJ
/xE1kujEoMd4G9jQWHDUV0P/X3jBOQupxSBpKNvYcNE4oJrh+1OsoZpomEDKBIF/lBd0Df8MEuO9
bWnjZkLfg7edUpgYLBFqQdhiyDuWjmPkG5rIEwE3Rng8QFvIlaJTW5NvuhXI1jCpCDwjaAzj/cdu
gMMKolDYDchhWAPgc2xy+MGVqJBQQ9IzRymUCD+bOYxsFe8faA7KuTV7BtW0FsJ/Hfieswo1+y3i
eslM+EEnwxcx14SPoBD0wOcZxc32TiA41mA4NWEJJAAEuJH7hWCYe8OXoiO5yTsyyCI1IRIwLR4u
Ow1N/Ei41hWYnzXrF0+rwMpEBo0WCl37MBESanUvp5OZyBDWl6ybXVG4d/TOJVFiJPV6vGiQCSJ5
Z0Ye6rFYZZGGrwTNIp0TYYUQ+GerMX6vzqOLMbSYq8f0sMumEOpTRMzmZDfMCAihpwyYIGdip8Bs
xMdwNWSVArGhcjXYeSBH0Q/ST5EeZH0M+41uq4fT6APVe4y8DBC/mQ6sCyq/swytfcYfUtPo8luz
dYYYKTZ4TNzXSnThpDx7Awpoq0Q8J5rVbP0BXmFk6Rwpah1BRAmqqPilEEJ9NEDqhQTfACZ8HiSG
sLWezpzRNdaZGQFjFAKcyLhaWHAMcSJQAymxxsFCCOLQOHu8BYSNUnHARdFcKojY4Fub2SRGxi+q
c7JLAAc6IPgeyAQFYMQEoxsihOtpDHYPWoDIBuA32zOtnLoJSzraczS/tym4EQWSyAIRrZSYp07X
dMghKcQE7ckP5R7g/55lPvopxVjEq+4817RWqIY1+4sAiT+a36OvJxAmaj8aXUSGi4s/cr/eYwmn
TLvz8Lgtl6hdMDQOMBWsCmGUYhBLPxuhbitSjddm9qTMJ+4vaEFvSosMcot6H4hHnXUbos0s2QFn
CbQZeABfLgLMQIyiy+quwlNOtd1FmdZoO0VIHJoYe2LcnUt4W53jc5x7vT90NWRFKoahW9I6X+fi
qA2LftrYjHNmnz0vH8S0XGY6rS6ISe90nXVRbWaiSCcqcWQ7b5EBA4vGdp1OPAxXoO2MyDYl9tWR
+3BvC9h+AEMOYGTZISFSEdEr03rFIjNoeA02i7Q1AKwAmNLX6vZX2PrmMVeIg7tPb8kXuqnffGeS
1diMs7IuCbNzYuCgqF21jhA1ILiw7g7CEee2gi62gS9YjqiBBDMRTCLkfZbuwtw795WyI3IuPFNB
K9Ns/gZwRob2N9q0Ic3NCvn3gOGSc5HdSegTGVGXDY38Ut/q9nfGKDjSEDNqqEQHQ7/Tn7UOZ5oH
0EaBiz7FeQRXd2LVQeHpNOWIBui5KiAeGeshPiP39U+l+fwj60a8ZjaFKzLYynytsCFb/XLstUfs
fiKxz0YKT/nMxwx6Oh3QeTbRswkn4U/sHvXD3fyawozV0uLfk0uSr0BlrT7A+R89UmStQYcaknvD
zKK49NVdtjzTI64Y6NHHDKQpBMvNkSI2N5Rg7mQuRCWsetxb4WDRHxmHHEGL0/S0i4ulESRID8eC
/LB6GgCplyVmtnTua5d57R5P1wDmGaaUpDkbnjHQ0ctQwQAS0LSOBU1BSkiDf6UguROXKLrsX7D8
8eyy/86anb7t4xuTU2Rbng3XyqF16n0Vq+sezWAFiTdEJXMGf0fBtbhEOhdDl0fe6Xcmz9Ccptoc
AhSZhrx5JkhM4t5r0vteDvAJJPSy3sR9EvX3IACy+hlsJtFlMG1Q7YavP3A65KNUnX/yMQ+741uM
7P19ildiX8TaUhob6u4BzkH2QOFmdTDMN+obd7/7BgeRM+/bGx1OutKK+xH/anlX/P5if9GPo/d4
+l3vICJhE5rRQo0F8aHHY6HHUEW1CJX5odOi6LxvRqnq6yxzHHyH15pK4uVLpzK4oJWh9bYAJwxe
zzn8bly79erGDeIFp3F/ihz5+HvsPcYanvJE2kls3uTZ/LYveJfpOMfuMW1hjEG9DGbKzPME0VSo
CgV55W35UfDwa0z1pHjtr+kk0rELonONGxZ3EcvuOe6C+wpyMEUUlVTxBNBR/YMbeUCwVGgGe+8D
ZXMmSRI3CcTnbBQ8wyKGKuGpsj+8OAOIhTwpCbohhHgg8tx4A2arNZuEIWsoYQ9VVDtPlsN4Vi2/
tD5YBbadpyYAvC5TPTmCzFGMVOdYzvJVY2Pe450VtwDwm0EXEXmwKBYRtDJmi6Pr53s8p/meaYYB
5Z3fwanf9pzpwHcGFRQUYSDHFEeIIkdxEWqLPPj8dWnp3iN0XmmeDKLH8e12R1whPtd7qEM5er2m
+d+Dstr+pFVQzhl5wzQ5H113/qczH3la1NNr9EbZDhHbAMyf5y9w7C7mIVUG06eTnPfhwngd60ya
gDCavcFUmfNn3QiaLQ1UEvkxBKcTYpMdnxESORXdd2dpfr1Sxbjv6QCPNKsjvQFX4+KH9Qqa02it
0ExT+dG7jAzjuigpfh/mDVS0tz58atBAblhb/laMyTHrvxEwGAYMJhBR2rGFJpcRkaGcgWQAUBHD
BAB6QA0JeAVIZz6aAc0Ac27wUUYXJ99fQhDAIAcX+rqvUFi7Bqhw5EBPGqtMYIGYdzn9JuqsTNi/
wx5I/Is+7q8/9hzx3KT2h0xh/HQEFOCW3OVub5bJcD6OvguGcQUDS102mCYfxOnDnma/Qofwmljf
GxUIgAVO7dGISjzALwK+9+VGMl0BUTvjjYk9+EfYlMk1hgfIloWdeeMIbWXAeUhc5xjCCWKFS18A
Dq9uHF0oDP080QB2HnYdIZ7wH5u/4VxC8ahxilC+cwKRs7viAXrSbzabcJYx6owtLdWP4GmbFgVn
mPMO3XiVlV2NFj/tl4Pos9PYe0QyAUdQcP7t59+gI7SsPdQLEDOIMeYtxn18/qnsdlXFt3B8PAf9
hOUwjXJa4eOQWAdOKJip38+uHog3+hXqSA0oKuYShJKGdDAjI5iay1YpyBjihaKaBZSviuMVBUJy
RZg3OeY++m6M9EG5gJZD2A0+VwdCkYd3ycsTqr7P34THXScEpmLzWhXx3b9FyMY5R0eNORqYyptA
kqn4qWXyiM9LaEpfAacDvmKBk1pECjK2YmnXOur8PAPom2wVvge46LFMxkhM/sZuvbh6N/byczwK
J5sbez4dEqwXIeMOqnuDOFbvBTkk0PTOa2ImsxhXdH9t+PBaK/ezHcWM8fKPA6tz29VkoewEXong
ExcW/aAPXcuwLabGeT3CyC6oEYFCrLE+Cn7H3VQxD2Tei5NpIVNGKeT8HJHSP0MZwFvzm+MFXQ+t
8A64yc7DCWkcnPodYgwU9VR2aHKDG1eNGBN7JOc2KCZ6hDsKmxHH735gMSftjxaW9yJXjcsfxCBx
l1hGXDkaS4hXeAfuqzaRCe1FFk+lhAAbEUJlTxi7oE2Vg7aWwsFROlS7DwReH082GfZ6akcyr3bP
A8TsdYlMxR8vRbIjY0lgdwkNTmoL/M9m2wC2gmWeftF63P/RB5DRoP4ZUpUr/h4Sc0l549rA7Qik
FqU86cPClVEA9QJKGIonio/K/lgwPhB7OQUsOXu4M7IllBQA88NVeHmpK+nzsh2vhFU73wCpC4qG
OkGq6TcpOJ2H13wpPD54KPk3aFh5uMi3qdaeWAp4ezmb7pgK9kSVoP2YIPuYQKqwPxps0eYXciKb
i3jsmlAPwYYQ0TVdslgMQGyOWAoA7tydmhBeg6Uiwq15BhxFaBzIWMJkQy1Fe0GmDMoedsG/u7uv
KWunqneGtfmiYaBsTZU164JQSDQ7/PtcxCjwBHFEh+RDUC3dkFppu6sLozk6ivMRSPyPqhRAnPMn
4a2nCN4R1T3D6xYoNNUXcvAZcB/0m+sP1ePfh7X7PZLIRQ3YB48tvfufUAlxxmEbJH7DfQM5NPbN
4Px+/n32H+IDyfmn2b1xZ98bTkPmOy1GgWzryNPEdxvbI++6HG0uh8mmYbwM5wvSH8VQD6L1wjGY
Pp3GbUOMgfPCnsS530a1PwSMJZ77Pm2O27f3WZV+5nPooucA8wdQZggNSZcP+/jdfIExsIHOsTAI
cTMvzyDCTIsiXMDogxn4CQYRhCqONsfDwRdzCx0+NoYjMgJsakoK2Ru8+mABPWMTGG5OoskCuxKO
wUtA1c66RHUA8T0yQWCF85heAvjRUQ2anykdinnfjq0qPtvt+s4yqKlNOaAxVNEN8cMoK95sARWv
xABQAxIDa9qelF0E3ejzaeQrh2KX/Rx0dDGaYcbfVGm3wZMM/y+7CPVRm4yCc3rx2ffCnpsGQnKk
8gmo4q8p9rUqrdJHPAQxYSXPxq6yGgfMpp7m4YXFBSYfvVmeb77bSywai1vu9IGEnIhJ8BxlVOql
tefmi/KUjjonVx/0FR6dolWwkpjPCPKzbiHvkTne1NxplDSil+N0YHlLKJmPzM8gmpRIa6FUl1AT
sNWhM9ct1pG8QbvAYXq8G8tJQBQModRsRezXdJmejoyPNS8fUU+zdOA3ZfvfSUhTkXMHOEtoQ8Tr
whMMEWLwhJFKQTuUkUKZUKTjRY5JpIfWb2hKSZoXpK3PHYYZoEO9OACx9nUzoTyj/L7RE5ROlZYI
8xXYbZRt3NvCRrFnSiFMpYWjhJ/6WpC0vjzvngu8kVfEZ6iJkMu0i+eikjeaFCv3+eCGF+1Tmj1F
baWeivFaGoJKKevnY96M1210P9UJZDc08E75GpeSHCj80MYLBT6QIO3OL+Ad0uxxcEMGu35kZO4w
hY/xvabcw7Ct8twekjRULcAz5DaUtZ/ysml5bjqVpVpQQBdIbe838ExUQ4ps3LHxvfCxwHDqR1k5
5cAGCJ03r2OFyYSKaQdewchexqTS9EOP3xfn3/PDRL5N3gOtWPaxtEOHnbcQsln+7L1k70d/CRAB
pMlxeeWAVaYTajTa+RC0E6kMMBTZmrMnmyT7lJgSh3lUVMT108RdRhWc3rAUaCbeN2hhDdrGoxOB
kb3+vNlwP9OOlg0vHjcLcRxk4RV7NBFwPLTjE9Z534afkDNbxFToG45Limye6DnAVP1e3pPx5rxD
d8Aa+AWaA+FB58f1oXRkohWMpL5pgZeGkOwyQnHpwDXqR6aoH3WbWwSX3hqcqGxkdI/SHwfe5WaM
ZtUvPqVHOsQO98OCgNuLu/SOyjR7iZqDUu4KTIP1DbW5hX9tkPEwrLsy1QhAIkkJSzVJWNRHb9Ea
MRUS2B2XAt8acgqhB50REvC1ngLno/uh7n2NzQGv2T8rHDV49aPxkyjkxf8iyEr58vJUy8YVyOLn
vHtRPnFJ2YC9uI7Ko4JHH2n7yzj/su4Y4oYC5rF9MoRlpe1Gd6dhxsbQxu85ro2PCM3r0eQMmMZ4
6HcFm8lMXQE0Nb/F9oXIR2NiEyYRQH3AbrKDdUtBAC2SVLnBfMrngQ9JO/rNjA7m6thTRcTXU3F6
bGCA4WqvODNM7pkGRYktQ5pK8+EvYhw2j3bB4xv1Bh9yfLwqLvdQoTFlRf9l3vDtvxuL3uK5oygZ
kAfAPdzpR2X9WJ7R0saQxSXYXoyYqV1dVKPdI7/gRlM1ZaKzmA5jdUfl2Ik/5O4oy6yKpJv9lg1d
FuvhiwOYpoh0zF/6wurwxOWZXAkKj25htlTmI0cSu+vwxjM1Li9LrRjMCHRi0jjxxHn7tAZ03Xjg
luY8rwktMX6Yl/p4EMVl0EFScDXYDf0acOIdSjfjUaOdMKAClDV8PUJb4kwmJhJwJOH4f6DAF8xf
pZmSA1jCx/b7M5qdqXiV6eegHvQjUiQCuwBKcj6CxXBzTXy8muWPqCI3HkOrfMY5Ct+JteDcHhOV
Q9+ZGR4mzAsaZKx1V+MqG6Au5d83uUqidxsTt0CcKD7mynkxdmt0aF8EpftjxWlwD/LwGutCP41a
DidSZz8zLCaTxQeApaoXX509WyJAjPF9q7fMgnsfzm1rDvKLPb6IYbIdQwip1HJHhai4PI/XK+Uq
A+QlBVmZdmEUYEbc5v6sua9uliEGKRb3JlL6wzg7fG5/5yyus/Qqzbejzmd4N4lDg4c7Jvyc9JcT
9BRhWq00rVZ3KEE1FI0Cs0ZIzhTu2kaEfmAwws/tgiMAcvHy3I0HXODX5EnS4n2R/7zO6eSd5vXm
+k4vFEma9wJNQj1arQBpHxq8kFeRg5NtXtCuL5M45smHCA0WxxcOnbHdde0yV/32iYeZxXBw5kl/
oMMxeuA1lpkXauX3nwJ17dvGqjFUbKaZqkjoRXq9Cs2mmvzCEwHHy1RFfuHjJeWvnohJRTqk/Ari
PtRJLbkc1QVRUMaEI1bDgg8bj43uYTTO12pnA+cZMwImGSJgVYLWJXGdUTots5HOBBKsn4y86Z0C
c11t8yI4SqBNQe5XMmoz1H5GOvBv9tAdoq0FdjK5GExyAxPC0B17zeoRVvuKrdwm8QqFGlN7zAfx
LAAMDiZIO2UWQzREiHyJ7ynwt/FYcD149d4O459djYRwpvz5Q8L9UJNGo7lEvV2ED4JhWj/jopg2
z7AcHQp4IGYMQwugw5tJqAfEUDHmxZjo7S0Ylwp5CggngPkzeIcvb4iuC+02yjz2f9TTL4PhbZUl
BTr8ug7Byu+mTz6H+CuC+SykApTy1X7AF06gLK6hPhcTafAWo39DWIUQIme0Uokn2qqSJxTlpv9T
7Or5TxSIotlW3DYtQlhvGgkKyhnKVx4MV+NijFiiS0EyS4QNBRMjgRj8k4OgFlbnfLyhK6HDpSmC
XMic2oUa8O4ECJiZRoE56cUZqzHnpjQuZILSXW2rHv2ArgDAoT/9bLp9GyuYScgSnD+W2MqVU7VT
DyBZtwWmZx//7eyxHyKehoikat9CmF+CN64e8HYZkmMqW2LG02tKQIcph4XV8FzWLxdhKTfqunh6
qn2S3NcG4QOtzh7uZnr4WjlfgQ7MElNqrqjLGdVDn4boXAgica5dgO86GiRSuHZC8s08B/7lCW0V
N7OYzs7W1e8S8lxNUANCAibYGDlz+SpiKwzzt6bryow1USXgd1h4+EZJjhYPYxHkOFJvC1aWno6+
DJ5l4A2nCvFrBdq6kQ3BNP9sSvsRIlqdY8Kyx6j77i6jNxiUw1wAgCKkf1OSS3ljWCzWBTxZTJLq
wluqBdpmGDBrx3lAa/SnkT861dT6KDGLQPcnp6tVpsU+Z1yUxMCpV4C/wc23bVwTJDBmuFIPf6//
EkyxISTH5hhNiM4JpOnbEVOtGN5pdNZw1iTv8EF05HklBTd74lcB2bvGl8C7JhwTHS+HVCmePGfo
JsJ5Ou55QexnRYCHztBBHOs/iJBmeAESeVbN1YTtAqh8KtGTC70f+4RPdxZjFafTlOAaUReM0g8K
FvRySyoR4WMUjQ9ys7HZK+Z4VyjT62o8h7UfL4m09S7/5PrM18JTy7tCms3D0RZMNLIGHtk1/AwU
CmShCLSL4/bf6AKiO0FjGEYaFEm2QNrvINBD5doROzfxHiHFJwTgE8wYDo44itPZlWZfi43GLZjx
07OHfBaE5wRst2mZ3o/SYugwf5A+WzUAu6xhNNrh4Q0vpPjckabT2HFZZAABF6h47JCq45Mg5oxt
sAqJOjcIuHYhTEO8YIGYyoLxwkHpAb/5IqmlCXsUx6XdOAy29wdmG4h4gBfbHRsPrz8ehaDaCawU
dTbDkOjDLXBMnhNucH7mqvEn69rWogGhQhrDkFDDuMPpyGI7EEuM/TCYkPQmIGM9JfszwAHi8XpM
W+8X6h2ZrCDiC4d38i5bH44vnxxJfyJWKejVGsMDDlGynwnOqBE1olxBOQzuDUpYuvJMOpQB4qzl
ef6JtL9nVM1fpw+qwgv5WGesyE9Samj0I/lXuINVgmkuQRvkKWBwzvIofLHNjZjadnbPlhrk8Dvk
KZAR3gNOgYLB57ZHomCQCDfgSmPAltKUlh8X+RLMHumc5jNunDt38BOckfUD9gTNH8q135IpP6Mf
ZAvNskejKLQV37kaqQudmET8bMg5VLboZ1Cn59UABqYiKHXyqy7Gc1a8PNcW7eYTEP2EHohZLDyB
FL0Q+wppBOBnMK51CqVtrHHT4ty6YqUXi0GMUBOZe6/oBeEkgyTBz/J4s+P37x4z6S2VmImVOeje
ZXR5uT3ZoRVxMNwFp09S2hQgPtewG9BrNpBomZiMxXxPcrvTETrcfvmKaOpA8Z5kwbUW7zp3ke6X
tzEg0sQnJcU+g8ZgbgCpbRkOSlwmecwMuOK789KTNsZxgA7rn6QEhYSHR8NUA7I8cVadlx+CYnAo
Bg+/WZHNbbMrEY0C6gdE+zHW+t8E9TYltUXWpPFyCbzERz+aM3nLRTHAtKd+RtM1VWYaz/IKy4s6
n3XV7R97fBnYt+TZcUL6CDd5pfEKqU4egZKi5MEkhIxmBtFKem1J88OOLNYNS3L68OnI6MdHNrkp
fHLmJruFr9q5UblVQHdo9Qt23dU5OXP4UYmAaDSw4/qMyVsMnIHa+Dc2hSjKVHiPdJOn6X9c1FA+
8ZpOlVw5VxpO3HxNxhonP8cF673j5acTbFArjBmXF1FlcjVXi9paTDQjBniMwZ2hU4CdNPnWGoun
/UJJivcFGcqHiVPZnm8BzCKGvAn8CPpPuCtEOo0xxkXPQHUHTIo2BQLKJVHHGW1GMKaKuak9Mvu8
YSwJXwfemgdQ+Bu3Vxl0s+Gqw/vTuz1JU4Cq4fELcQuhc0BFI9z5lCl4BMyneQ4kT4llh5ld/gVr
YM0L3AcE7lioFA49zPsEtpwkgDVN4IVw331zrLQpKTeU7IAmNEl0VRSZZwbl4WrIp8oqT3qLtvkq
+BGuvfS69cj/2D/5dEleCWiV4JuxpQPBlNOFR488De/TJcgzWNZRsY5XjPw1NwXR7fMPPO2fVvXF
cAn3si3WUGMP9xuVvvRXOhOnP+RE3oxIuFroEKR00fSKyxEzdbFY5AB5XUY7/HXlJF/e6LcTZf60
MahFmqeRQlNMla22LaKr+1zlFF8JEK95wa1ZgqWOIfQoAY70YkCKQo1Q+xVj23iBw9zX0fQSqWJq
Jqwqd5WEluBKhA8k3Tb/k3bVJvNkqiMCf1Byiw6aoCkswcjuC3Dry0rEHcFPBiOge3Ct6PN31gQ1
ps4a0sYjdVdCXG3foF/7F5r8TX8kQbfclX+DjeIp3i25/Unx43Q9qr/K3zvVOzD54bJcKcsKfOJn
CBbFkuS+HdX7lDwi2nulsQe10RcwZOefiasH7fZ60GafFRiAIEeLzfnwQh9CCXU1fYUn4pYBXdT7
P5LObElRrdvCT2SESOut9CBij3pjaKaJoiiNAvL0+1u1I/5TVWdXlg0s1ppzzNEcyVg3ewwSGrME
aRubEnf2whjwEY4gbyA1GQgIg4Ycsy7MyPZv1Ya3woe/XarwS8dnjXPWh9kytaxNg6eSR00sI4uu
NB1NruDkzHyBcaHUgEn/vQE4AQiISsA/4/eZ8AoZO6nqXKH6g9yBbh7RlVpwU16lqeFyerU+PGEf
s0Z9wvPOyIUhIPkKFj3eEbzpbg2Y4aBygBaAMgaFQhlg+Dq9hcKroP0njtFMmdupgYTD6+gWNVl8
qYmxDBQzAhjQiq3fq2GMIgaVeQyYqOzlmfIL8o8nFwwyyuJ0wePAVWfMAE0K6j3qvlT8Bfp24/C9
HIU7TfZXYN67Bxnhzvx+GExg5reVQ8wgICdgODa7QzYSFTc5BJMninUOWnO46vXJCzUt7FB64Q5a
nQnFXdkCHdR8ltR8/FQrsC/wAEYeeB4pAFwvi0eBkbx+N/MDiYO8AcgO5kWpeVzz4ND0C/QBG0oE
QWjey8lg06K3HTGbcfQX9DqMW+w3nd/TVP/GmKjpJGBPMrIq2XWhShEZBrX1nMKcgZUByYldZCqj
joGOAvCyv+5GjF+pwo1JRcHIQ79crtdxvGaOPGFAsRSi8I6tgMHJx5IlOnirJmeRbZ+mvDe1kSWQ
HRx8AW0N15CsjsxDxKoZjkKOwq9z3GSAJo4ZMRs4NURpawsw5G5zLZga6/8QpZzhmiFEVw0JHPjL
HxBk6zgQfSdj7H1xi8CmmL4NSjzqsn+uBYXwJ7/iE5dZLwp87LEoLdmbkMcwJ4Fwj3M4qZ0D7I3g
gzo44jX4RpOk8Y9nDRUcTl2FmT2ONdgbYEphAc7cgP0xViWDpiRfAUdwYbQF+ElHiXP58kpP8qeT
ZK1rdsHTcLda4CmwUuFFCzP9Fb4VC9opZvXXX8A9OJUjXvGnWQtYSJt82CnOo4vEM3ZRDcJ5TYna
jJEDP0ox/Q9p0qhVzt1q5DfJIBlu2cdfPB4QQdNJezbCLoZh2KyRpMvItzsE99I620NhhLFVxOBh
L+AmKto1C3V4KVk1QJMXFmB/lgPGMc/aVM98UxbWd/OdP/ZgfDwqgnZYCBYBXxx/4T4E1kLjjI0g
kBPI6q90N4uPoF4BCxdgdPy/f6Mf5vIPwawCQsJ9i5etarPnn38nL3iFgOb7hvuB+JrOlBLhAeY4
6c7X7WApR19uxBjMlvwZhv+mRC8Jsag0i6N4lpHa8iiybtgU/wGwyh+sXsgE0Ajg7eIwBeUUjISf
BoTm+98MIQ6rUZaww+EIngjviqs1/KNik88VFM7fUT1RB2ZKAU2ex9CsjElLCPvdltaC/0j8A9pY
3GBCPmEMHP9kscBARthID9YJk7H7kueyZ0nBH+zMxwpqsP47BPMFJfFhPlREHTjcRooiiJj8r5v/
e3/+Kc6kJy4kf1IuAPGPX2Bo+IVwJwpLK9lKheMJos52i8KKzZkvZZyAwBmRNb9HFFvJOO7WSO1B
mDbc4PtGP7B1sdM/f9vDaJ+uBZIPUi6ZQM0Fj9YKghiA6FrM7OFB/coRfxpty59+8TkNdjJgB8xm
iB2oE5GRbtg23mfuq8S/Bc+7cDw8OYS33w175vXncRpHBM9y0SEbbtXN8Qekm/X2/aWOkDgY2fTw
+DuxsXBQQR2TQ+bNuybR9s8/yDsSMkz8zLnyHHa98Gtj6K6d+h3P4XjHLlqn8GDTs0r0TvWL+wnW
bwmDFxCmHSgquyCZw18mOBxG7F+PnbH5wLtpQGOXg787E+QpH7tJsr/rrtywl9033CMOwfe5BDo3
xN7J1Xr/ImFl3nw/wHoIehzd/yjgOHRZhWLGAPtom/1yga875Bj9SCCe/AsO1Q+ZPWSrntqrPUTL
xiym5C6ZPJ0vkjQkU8d4mv6Llf41WdUKBoStyW/Wh5Pm7rzRZ0pYQ1s6X/41rYpA/k6Vbq1/p9+t
8na4IDxrdzyquA5sGr2TP2xlX26E4u78no9nTEaIL4zR/LaRtua74BCOBdph+F62rIR4ENLvT9NY
9uVdezLw8E+g6qA5evjQ0/DobvewG3bHQNviYQS1pp1ARsM3n0eIwTqCNYTm7F+qCPmooMej5VCh
jlxGS6FBkCzuFJxySNn9zRwjZYFRGTHS4bFhBsDGAffrxFppziNHm4pDM3nGXFa0o7BRdI6LKStA
KDzLGbOq9+q6E5/iOsl2LBrOzX75WfDc92codgMs+Dk0SILjjrCMGYYIV3d+7i/lXOA52PHfWHop
9Hl217HQa2mXMdIuiGan+tDHg52Gp8LLzCjjhd0Gt4aH+TEy2XE/rd0jNjQIOoe7P0fx5EOvOT+T
HBHi5k5UtxC3sN0dkVVi93NABMfRPcMrnAJhz+bNS7GAr3TGAccWn5hp0rW02UsrxOygYMTdM19i
Fa+zlSzEwri+bfiWNYt5DxK8M/bqUps2wdP7zo396wCda2v8vZZHq0b6gEo9nwkDwsUNlTpiyFM3
FdMbeGmMHpJyNkjUs+BhnilTWAfl5Tk/EpVQLQz8NDkNRtvRspq+1yVrAzkIpxUAvznADBYAPx7B
Ap7Tg8/4FLNs2QfSCbHk7rhHNRvnkbaH7EOxvr1i3xg/V9KiOD9m+LEzRT4X4mS6fOPhVA6Iabar
2RWOteh4uiXelmD6jEGrz1/FZr+RZswcKq+eDuec8M+bQ2XQDTAQxHp1sPtuuumLJi38wrwZ+tjY
4puk0jjyQ1g48Z2kD3HseSQF+U8TMJsZVObobeLEegDfUG3jR4/uc9hQ7BVDf7SG4RIoUCRuEADA
ISBcM+8Y2caaSAimHssnU380lQgJhjP6Q51rpmLOgjsPbj6Zq1jf6fssT1+H10W1wW0HrpIcdw/0
F8yqO48N+2ZSKsQGltM/t0A+qzYi54KKZTAwuZaYiE++0yzsNx14mfe2NSzsnvh1PzfdpboUh3ql
eVdQk2b5XGTh61e9VLMjQDTqRrA38sNWLCQIeXIExEpPU3nlPHXLxXvFqnHey5SoB/9tf/lWODl5
si1QjJHD5hzg0GHd5mqQAsgrIXg182zhMnD0lQm9MvQnShSHmuDtGpjRQWMMrx4lVyIlBG65FILX
1WfR+TUpO5RF0A/KrQrFmc6ihw3UWZyYkC7Qn0zYneUIxdOkFYp4LjYvA5dBPkMa+3dbriATzWzM
sJRHncf0CQXIJpTMC+D3cQEuUJyml46bJJxtVIhP5UwahFXIk3ntLWZiNOAnjYg6+3NIF4IiwTFc
O0pIPciTaDfxs8LD0FfzRaUHkN8wfGNxq+EjpN1hkhUUdn64Q+6BMibo3gk9mFzYMAQhM+sB989S
QuI+vLv77XwqFHjGLjUxh+71LF+6Jc+ZZjG8VZOxWc3uMY9CCYiwrv3yV5tUGLvAr1roUAGfXut3
2FOaegQDFIH1/k1rQWqTff8tf2+bm/tQPUoLBAfQogRfFlbHr/5CpsmDXsALvKaCfxIYQBlvE242
VZd/X+t2eTjuU05/DTsn4z4zrNrPLw2DScV5n44siMdyuH8NnDsVAbzDqTKeNIfvz2hH8TwEaGOV
wBKhftZt8dRgxSC4QSx0zlU6vIySDgodv/GQNmdljk7f7cL3ebxMO7uBS3B5AJluATAp6eC24SqI
wQAi/zk34X4Q8nlh0Qx94wmwLiA0PSn/etgqKAnosq7rwr1txz+vGYhcN8H4t3Uk+iZSumDIHEZo
sZCNIY6/B+yWQq8rKMLkvZ+ULWonnkp2enyg3780vg5nGF5rbosz+Stkm71tofHxsBMedlDtDjpw
eTmGamD441BF/fuJ3ivFauMSbt8/r1Depkr08IaHEUUeNK9PhOWnI53rSLVrh3yT5T1AEOKA48zq
qMSToAVzSH2iarwyQqNlsSM7f110nIy8T6yeuoMaQeuEoVLCEuLh5YeSYjKawE94sl4Yz03KtbrJ
48wrHUyV/h5bBVHLIp02SRlpwOcxxrSz459m1dPWwW4Y8wlMq8vFJ2ojNcgY9lPl080gwPMGZ5YR
OgC3XhI1f4DyBFtsRH7IwNXw2ARCQUOzVJdDp/KOPlilefeb8GZipPonbLyGW4iUiz6o5+J9Posi
zhe6OXZZXWE3k0/vbb2mwEt/hzcGXtns4/dByxk1OEGzsFDrgBve1l+ug2Htjyue2gAggSN4jK/i
Ny792zwXepnpkzcFrbWuXuYVp5sP3QLTR2iNOH3bUKkx39oM8T2qVlxWBnE80CuQTaYyA0YTcIxw
vWfmPiGBLBZikQ/Kh8+hWTVQj69xB/CVxTBSJzImLtzGaeY17jN4zWvruTo6mP56j1nqU2/co9u/
6aLKFb86gpTDu1ufQ7EfUYMElD9hD3T2AN6jFL9DbeLem68IOc2y3shxu5HDfgr3bVW71x+2Pvnc
cxSgt5/CGeCBztg2LjP8Yv3WkZn/vMDHZHap25q9dwGzxZRM4vQs0gydfIE9DAuKyTHOXW/vGwsG
HOpmJnE5Dh6gLT6+1m77mRgryNW4RH4XI5EN8IaXhbpjksW9S6SRJ8Na4q8dPK/ClKkmjn2gVY/z
MK4dfTGwJdKNFEE9QdC3EA4szaQ3ixNbbdiDUCF1sfI/UbWYaVSdQTCgMKQCM7q5qgs3YDW0WsQn
uJy4NGML3UkDjiWPOZT35W+uFtYbIMjDabG8bp/eD5XI0SkBBxuwULQGF2zrZoKb3i7hAnlFPE6w
q4NBKBLWX7h4KVtp3aKyUgF47iFOXMDFqVcfjkDxaMjWLSy91i32WmAsuNQnQHls8GETIJKhJA9z
zNPE/LPEquMe5t425YCiKAZssBvWKpwyUD9QWrQjYJIYwV0tPH/MDoDziAWp8BH4Rp/lcU9+t/DG
gaxL3o86V+G06mhj0BYw6gf2DeGEMgOEpWjdQhzsrCPSjLuLNQ5vkzLOgNrpYIuNSw3MUpimMER5
axk/i3pyYWBo70cOHpBYXYD8miL1iqyHCeHGoWQTuGXRk/J7bRFda9XW0J92DFyQFeALO/Qym71+
4NZO49HgAc4jl3JgU5l3XDIgcHkYeKKjMHzFcVmYFgen080M5oxH9reCF9bdEZN2Mt+g4T3tKR7I
NuiH9XGykFfEJ+Nt1+ipyNiw+a+WHFDPLfN5y3ao/fQBYwleljLH/Dgj6+uowceXF3cfd3wWgmSC
4iF6yGbd6e4Dx/k5uoqHVdi9DbUJPiPqYlM2EwI4oDcSmQP5ETpkeBlgBoQOg+ugBzW+O62jWJ09
ZvUboNC34O1V9tgUy64QnG7KB3ws/XHwU7KDyd7YvrDPZp6BdEFz2BC5Wq8pk+8Yuzy+6c2dX71m
2/pyoK2ekwYzPMNpZoWXX54xD/9ccx5cUSpI5m+Np/ilY8SpWU7z9cuXmIENIo2jZA4TOhwRhXAz
vzM9NHxBh84cbaI4d7daQW20S6vjpoBkUa1BzAa+BIQFMO8ZNvfrlIuK7Qbf+bkS+qZH/MN+YKNX
M29R7jf4pnH3XR5TX/ZGwHSgkwmqP+Q+oB8qBnGND3ufaI56AUnUGrjzPMi45+ww8JAV/nV9eEES
RVwcUrGvfvCXghaJTNjruAlje7BgPODAlDMlFh5VD5RUhaWbs+TAjUIYbYyLmDCYAC6Y0SMe9W8R
WxT+NO1hcG4jBXrqJwJ1YpnBbRHk5ZyJrTTFdo09CG2Ng4AdyVh7AIDHzgfMiW10+VljjeLKm2S0
QbTBE5Kjy8NGhMU5dFDjm48Zpx7ah4bb+JN0swIWZesamBkbPA0Pr6WbdocaK+/2c1yx53kYApgd
PRc2P042Q6NsfqfGDnAyZmsSAgCY2NLsPeNL8uze2bw7RjfoaHY63BR9+/lFasbFxHfE1c0jTw83
y0w3mP1NdKggGIvgf6ztXvsrB+K8PFwdhjhB7Rhc9jS4bXDQ2xwprSmfoZc5RphtVe6eSin59ZvF
EMo13i4YXr3tjw8nKe5MTWggI6R1nmbBi8Xtq6BKY5ti8jKizIMiAtU6PO6G2GjwtA/9a1xH3RkY
/Z1w/v5QGEyhQ7mDYJbOdXqefHpkyY+DQaBT3Q+WQzaBdfbsnYybAzz3fAObMc7Hb1V9qM4HukFY
BNeUns/g/elObszqDbv4wU3Su9IeUKR72E8zoiZeCQ7El/IOxOB8P2fRiOVB21HdzDd1KMExQPq7
59YQZIP3ZXjmB1Vf2+jzG7P4dv36FV9n12xhbtEZvuaDRe3QQa1w8/axWx38KjPVpw+d463A7F63
UoZ2gjkim5fWddU/3ubZAe67QN6v0WTWEAtSWSWWY18nRRiOKKBy3kf0XaYKHUPZFVCFoLGQVsi4
O4+O05I7VGg0TygFBY6v2O22+EWiDgB3DCi5krfdB/ff/m+4eyyz7SgeBxJHuTTT4uEePlu+e6K2
xJ4IyGjbz75x4QF2AUbgfLo0pkPr7out8sMyVnY3Nw/GsxrjItW+cou6Rb4RqwZR1a8mDuHsh/Yl
BGWiJfMBHfi5D88fIzcMQ497Kjsb6wbaMxosygX6Zm/skqo4Y8pUr7UfsFJUUGCyH5SfGylh92e7
Qds4e8d3DuzMqxbssSBrU8nm3Jh2C3Umz44+VnwIGEj/sBs2GfTtpo6UHGncmNU5srqojhs27fCJ
QQMO+F4ZH5fMo6/2gEIb4i6gM3lNrdnAyeHPSH/uO+m+yLO5LvulPq1AdVUyjan0X96zWtXVARSY
8VADsQSPzyehMM4d+hQZqVwNdoaW8jdQ1aiB7UlQIwJRJlsvP22j78cCPVIYqTPG687tppkzwkzh
BeFGTkO3xJz0hOKK5zRnMMqYC32CUHKgyWX/ztjwbnirCD2NOPNjtJAXmJ600+V9rhj2tXI7SGEH
jO2KeZFAf4SfwXy59fO7S/3CFIVvbVTekH/PkI1+QIqMsSuzejnMevt4tRswryUL8cM5+LDefzU+
5kyP4G780ZHzYLBcjzDGTgy33r1ACZvcGvAFWL5QFn80LH5pC1jqYIaF+6be/ERP2U/16U0Ki1t8
S4PyHXO5esmu0Y+p0eM7vbfemJF7AZebAqdeNd32QSvEKFV1h5wWdSK/w1ZLbnKYInkrg/a7SKtT
DwS1gOkGMgJhDv/yF9KEF37hgqcB5PVL6mLCF/9uCF7BmPu27JNrzCQIyAhwhaGafpugY8IOiNl0
iDCAamow02cZg6qJPhO3Kk4PUPA5rscOfoeIkT4HKXOuqjkET8cABuAX4eap7Sdg18DZCD5Jfl6n
S9kikCUpoJtD0VoyvSR0g0ke+B/a2j3u2FwlfGHSPwyU0SLttMPwzzikJzx0YC4S04GGEDZ1u5UI
VMDJ+3Td58vSZRiLryB8O4F182JfHDJTCICGSexO2duI81tUqr35OkGh1XD7go3KxiL87yJ5XnpQ
ajL8H5nFgBrDJWDUh/EnxAScFCRcbOo/nG4UNCB4OhCE1E9aVFTnD2OM/XjOhGb1ZpJvK9MRYkla
xcbtTGX1yGg0FPw4sVB5Uy9YCJuQbUl4PAiti2Z2PkRw2et+06fFYAPcE/K+uoPf30OuoMUai+xd
BYLGgih0EiHSZMTQDhpks0/P0kYuJz0F3IF9fIwLG+9hLJ87GTNa0PJVhmsqwwLtt8kEeKImxVy0
gTh3Im7ymGO+NPBnO+PIwtNukf8xGkfRC7eVNYBlhTAMby0u+D8fauzegBL+evBMMNB+Au3GYLDV
MCAzltIew/gwRce9GTNY5NS4jNfPHXeKARY40BX1Npx+Wrd5E4uZ1s281hYcbN55yOQItMZHdjYe
T7IRzhwW4x5YTcSjMMsh9xpNH0MiUlxo7ODwYRaFdW1NcpFiUs4wH5acFsJWfQIF/p64tyg8ga2F
eQ09FK5BKjG3RJdV4LDnxyEDrb18KCEhSRuTIbM2rMXwRQICYowGqftwc0qSvirrwLzX2oGLm6p4
1ymmoI4RPNbkC8Y14Y2yw2S7gu7D6zQifOK5b5dC7z0QciIU9kTK/cHQldcfj+F3cEWPT+JEYBA2
ZhLg88EBWLEZKQm7FNzz8JA0vyBp8K/nd+uTvHfjdZ5oeFib3yRfjX5o+L0jp5R9De/rY1xILsCe
ymzLfNjXAEEJI6Xj5O788RWthzjsfIj+thaDVZjXE0zrzn5sdciH8KB3g2joXKFBDZMarYSIRcnA
b/75TWF0y93gfxhSshgZpPO3JGHMiw0GSTgrfV2so9G/Cuom4DptGB440eeMj9I3gcdFZ8E2aA8n
gXenTB5ZFTWGET4hzF1tl9seQjBz7pagY9aJ+lsHQ+yX2iDbtHhBtV8T3xVPmIhIaEH/WVXax6U0
H0zlNTpZ6soBprSSxY5Yo6HbCiCqt8g55Y6h64VrNn15XYwJb6DAgyTe1VIi2X9c8vi5ua1G5+OM
lGG4ZcjvoHY4uJHbEegZRNXnQnzE1sOsY4nREVN2/B8QzsXSEpMQUiqwonORFeDNKKR90MHQAkl4
Mw55LSH+hZ6L8vzp/wr7RnUtymURzpVGMig/Ywx4XkPINMJpOHO+dLXCG0UDDMDVHa0lSghqB+cs
PJyzufCgaX40W4c4QqIJkSSTbbGBYo2HwnjyWoGF8nt7ELDElZZQh6rKMRZUlwazYCYf+Gp+IgWF
PGI0dhwhlGJiJ/B50nIRiLBXJ6/DnVwUFaiOhoQ2Lh4sKTg81SMwAntGCgc6U7HGnsHTZir9TwQG
CEW5GOigHo0LrZU6x+aTD5YSw00U5fF3xvPsrOE80EhCMiKtl+g1u7BbWoEv3WmCypGmEDlqpMz1
aOxetzpeD8KtDktSF1R2zm3jzWQSPEqXsaVileabfoxC34VOb7+mHx9OTLuuluD1XjMbTZ+nesop
/XkwCDaLl6WCJgtyMIp0qqcjDsGEYSL3vgUpCOmy/4HeD02rAFh5EN/0ogXFPBfpJ5U/16oHuYI8
DD+LHpagNahjrj6BEYop79sRZGYFP0FBorrxczgsgFNQUJuoK+GQ6ThoCvzjl6wZ2OEi6MWgejls
SUDx1oL3h9uCyT4JloDFH/45SwLayPLoWM/6v38xplTWWdTsNRCgJC4A2wFYEmMJsIUxmAOhiiaG
7+4UDNemPeZGAQrC+uH5M/h5Ph6/YiqKqzwaRIhmd3RqQh9XQ5SV6CXBxsEBSix6ZWATdIMObhtz
Gs8I81qwpgYXFA5/iWtBIbbEQZc3aABLcNPlO4sOkbQXB7YVtO4bykDJuW+xO5jUW5AbwR8mDkD4
U9HikmLTO7jhcqkQwjIopG/CO5NPJGSq2L0j6RSIWZ+bI3kxgPOOuYY0bxmIaM4Q3jmOtUuG6qN0
Ma69qsL9W5dkK/slOyINmyp6Uvkbz3oil2vO+FSK8LY5Sm6OgTfFGDm+tX+rHf7w71zjnNFxrr9z
WbXw+YohG4yx4SfxuNmoMTwmNG8SSCWyBrLJadkXLRMCtGqhNB+e3xsVrdEkRbt/j9MY9jK+hzk6
isG6j5iTOs9NC81YMJoJDCJ/kH09HuyxxE0+yWB9hJXJFGV/PTwWki//dk437wG/+lW6+p7b82AO
aEyFAA+WDoox2P55gXqLhXCsCD8l0CyUs9i8GEukCP4tLKYIW+6xdi5Y8ub33G8atDqrCnfp7xKr
PLDi9+RxoWJhPvijLI64iz2nEtDtcEYsGxvtCyOu0YGDyevmeFfjdZdN8ZzuGWBppc3HUGaU0pL/
WvbrPmGEzGEFb3QJeT+BMgMHF2e6UMYcXogtH+474t8UCwimcEiraACflykV3M2hR/hRSOQllGDo
jZFCG2I4xaJEqEwAqH9H05Enx5kEiVva0z0S9oSC4rFBvhKl8cdDgLlU+eQyQXxCkGB4TfSORkkR
EeGNYU4Kw1UJy9UToi4zbjwvJev3yZasTwbYIN+soHIzG7fXEK2AbC0ySLeUTsB9WGLad9qk60L7
J2oRHE0KMucK+1wLB0xeF+2qjnNo8WgbxAEKCr/InechC6DRYenPgpgrJ3IX+KKKh1ggruCP81Vh
oxN5w8kptoEySK2cV8XHENjiLRjS/5KjFjpbNee6dd2wieO1z9tDD0dAZnVIvOtFe0AXz1OtURH3
njHHSkb4VCIooSLChYsXw2UKyeIPFBl8AvDWDefKejQH5+bw7ChkxcYLCuRT9EyHBxIeF/AXsaGC
iE9iIzOW5Wg73qnhcPPzFrJJ8AVG/ML/Mb4tyfjx7xtjnrFLEXsUPchYevpEMyQKOipclHdwyqp1
jp/Ge8UMBeHdZ/acwy72uHhs6Q0xTdRN7LJjxPJMZpzKHsVEhTJC4CjmbNOQAzCbw/a4D8RcAyST
nVSmMrXLnQ5xuVySOD5/ufMedDFz0E0Dl7NrAxThjwfSBe17MZ5xTrDFYDCQjB3izGMFgWi1/rJF
+OnlmnRUL3s1dPios2H02UjhfVElFaJ2IxphHJ4TnVB4vMwUudBEjfTZWkrSwzghAaIFHs8ZBD/m
OO4tes4tWBabbie0TCSKoRc/umgegKzZHZJW4EWT0RJbQOIaRgGZBB4TLW/wL4mFtujMOYh5qh6/
qJgUeNAqPP70MsLZQDRGcixqDtXK2WsYU9jErTg9DgbiCBG7ODZvbKs6jdAzbsXRLDEFKPnw8GcR
cQtJF7YY+y4QCCC7MHArQXETY66BmpxwJQXeSMkVaWwNeAPw0P5s3mRgdFCPa/xzjvPqzKTj3IW5
S7UwKXfMXJkrztUEvSDgxlKHFkZuUMTJCsoLXgkoCwft/wMe+ACROKZLBGj3vByCbBJMW75cuiRf
lb9NL338ILjqw47+wsijBf5FX07AywyfIGbaWYwpC9cEHiH2FV8MsxkDzusEBzSOHL4/qlfGgpgJ
4EIBOoXRU77oKOlgkqpw11+eHD/mA6+Pc2abxI/O8EFJYJxOhktsMlGaMMJkS+woomACm6lz9TkK
5jUDs++e1mBGJBjeEGeIDAC4ghsA7Mip2BMBSoQddRjX1Bc4BFO+TUsqAOg3PwM5rI6Mee/2rIJs
nsM9aU0jgIO+zJf4iM9F7AXsBaxxb8uvC+AjpvAnhWqhDK/4D9aHMmK6YN58eDGIv34ar0juPDmD
GfLefMNTbx8YZSHXpzzFmQ3zi7heEv+54tK4b+Jh2V1gjncYJj03pFIGJIWcmRSGLCGaDlKEGKwJ
GxSkNw5PEuu7cjLmNAXYGgOnmUpULOomsm3FRsWau3swjQRUzf8dyS0ZCBo2Te2VmE+km+RswiGH
wyz42viwIoYND6x28Edp/WafH+BbdF9CRxLGZN+/7/YVXqPvltDqX6BSOoFyeUM4ISazRSIM+5Dv
nitI2ixATPlYFMi0Uq9ckreCWJHalg4bAZNb4Q5LMA/2cI314eHDZSsoQSqEX8EdbcrV3eELDxyI
APOf3TLOTBRyeIZEbwvSwRQtJU82WT4Mn5jOsYUxAHd1AmPfKw0+2VlP3qsWPBr4mLAFw89iHkWs
HlQm5QQ+Rh2uyXVA3FOk/kLLQwZxw3X+7ZDwTOSuYLHfYw57ZCMi8fjFyAW+g8dZa0Mp5cKK5FvO
Ak8oi3T/7R4JVJInsC3tLBLQ+ytkQoT48GgWG5Y1jpS4zcyEcTFQEFYSoqxD5cR5gl4Q01bKCjKD
0Rdw7LH9CBY05Q6eBaon3BCHLmx8VjIVHNkXzMLhDIsIvILrwEiNZXZ3kUEwd5XsIdj7Fa8DHi1W
4tMhwdWjA1/2zIMMp7UkBvLsIibVAlNGAh9Iz1EYB3ymI1rN15Qt3ilgrjC8AbA7MooAqKS0pqci
vSplFi7mZ7QyDrNSPjS3jPdnsU6gRrLjXX2+JgSbUfyaQjJlflQDkddiJmUzQpijNmNOxphbCCaY
kfMKwYuatzMh4HPYEk1KEfESEy+E2irJ31BAPIO6GGNDat/9iF4FiyeahUZkUnNYYTtOqLldhdfV
OKpgv2Rea1UcXJOPAxV6AsMF8wgyMEjFursFmcV4PjHieHonCGGwVwRqTzorwX/U3wETFGgCmKiY
1Nx4N1G/c6WQKBAtpDEDf+JUwzK1cOLA14KlQM1PNUAjxy6Ae1HDNWPAybYqcqDIymCcmtolErPf
/t8lEkNtuKXsTwJrzl3AUAp+gjS4XMJnozQ5ZzImJVT57Cqig7tH6VQYMVSI1uCb8PfyEkcPBrQ0
ppw0FaWlZEk/32C8upHpI0SouLbSM9OyhjSdFlMFiqYW6EGIVPGFZQnyODqpM0JTljpFtEU5ww0c
MV/CqSUA8YseSR7J8CF42MwcmxDVVunBZIocmaUJ2G2uP/gi4vlBsZS7Oi4dbAA+Ho+iW6Dxf/4g
gyX+8spKAYa0tAh90gadLjSIYsWAiWWKiOAAT2H6WrCBIF2mbUSCNvTy1ccy/Mfqs2cW5ac+RKzb
9Lm9T/VNOr37UL/k4LgaOh9IPiPoP0fsxVwZCeyXnwIpfoddUkM6hw/7FW4HnIyM8joCYYMUFVDm
DmQvG9ljFYPDT7e+FcsX6oXv+knyGNKLsSOP7C81/CNUC9x6np+wVFc6MxsIfLVbkV25BkQVhGHm
oxwWAPbADfCd1yluQmBxME87ewD7peNq5OSIINUtQFMFfxnk9TkU//ELi4lCAA/Vr6ULyqdVYDNK
gJY/3MLUef2JQND3VNmy827ZFk9SXM7kM1kcU5hCYHZ60kawdm5E+THP0p2WVcdUNHVabio2FKnw
EODX7h+Fn1/zl30eaiCDLgIlZYv4h89r4FH8i6LFuJn8Iwi0N8Mq+LUXdKEjUBFIMAzZlGIAGmtu
Ifov5hWDMTY94EYeMnAiOquvr2BqAIe9mQJXv8tY5/qPB4Kxuapqy2B+JAfpEREnqpamY4qAJqNr
wP94AwY3PRRfdArXz+5VbUfQZK/uA/kYbiHfnkQMrBVx10USzhOJXTmhEBmqX9iw1LnCHpB+Mt+m
J1H2QxOnrMsnf0QE0vgDwfD8iOcKj1h8Q9tASCnYYancfgn0hI6LZY8FcfYL9+kTfhJMhLc4XKxL
ICr2pUtzAZe8iqIAEQzKCpyUgZJomF5Mf59krSJmDjTyFIR8G4xLmIlrywYxH9bPCMI4iZnlqVYf
76AiU1thc+9thtBXlQhDOiePB3j8ou2HayM0jeJfVLRoeIOduh245AojeOop2rVsg2XmrF/L0/bw
XumYHuwfZ3WmuwpCWPTt1kmbMxgS47NmC83IgxnM5HNAuI8EzaQjRIc6mod6HNzm722D9zkudztp
ewuuUE3T9WhHvIzHqCXstpirXYCIdbjbtrY6xh+e54czWo9pxcYJWbhgEzd3tDZi4ydblvNcvD6F
HfmHzsj5WEUCL2fBMic+Rp5W5yE8yTttAnHsBoF07f4OkxJ3S3scMFem/7gR2AoLgBw7Gy4f1j8b
Q/SGTOIMJuX4cwhUvvcazOwkZkzUsmDuEEjZ66d5QPaupyHTELmtCgzed/J1BowMJZaIcDDMOYVo
ZCdEFHu5X/C+eHHIM6zHwbOeZHEJ7oXwrhybTFLUCA8EvvTb7jA2Iiptg6whSHIgzQH8J1inkywA
Tudz8PGYK0jk2eDnNIGOSJRRc6Y25KjiqQrVUPCBUSAFfBiilqDAAOcZFpTZVAzFbZi6vYsVgYgx
OoxEVOFxLnkCZsJcYmmYO3ZSmBc8rGYpspEncUYtSVQj9BahxgcOZpaDMwxFkahrMRU+cyTaCQl7
/BX7PYXLPUgPwl+TzmWBiuXusrveselj3EcB94wx/8Mp6urMBU1s//Nyu4QNheMX71iEeLxIeKG0
jgRWhbU4bBLYZKDITXSaM17gNZiv2e9kMGs4l9EwkiRDWJGHfaXDEA6e7jvY45jj1n7BYmkpVx5/
DNxZqi8RK72QA93Wo3Ka8Ep0/T2jV1Ya1xkbVxttAvOEMhqbwzlxXhFGS//++5hVODDv08fs5as2
FPQjzKqAP030Q7oeWiMnW74h3dB6WjRsh/VlHV9+kiTAY4k19Z7Al0Knj/+DM7605Cxi/gLLR0mQ
Xc/VDWy/EUkMKyCkH82REIwwfDriccnRgkzI1A+3dXaqaJkwnjhoqaVgXr7D/VVhUED9ZNY/g1ui
yTi5N574LYXtc8StSp29AZ7FjEQE1hsWCiBoKeSrIABpF0/YsU8/J0M19UWLAncLOyDWSkaOxShg
Age2zLGPcNxwvxz1FGIwM67bwia38iKypETW4NA+LxVrenpTHBYzDEXmPRjxmDtZumsNz90vds6G
hefdwEwkuBrcKx41ZZLAgIVj8rDWN/K34AtRSEpmRb1y9XqF8RcTPb2u0Al5w6sn35xhZ0qVK4H+
4/LjvT/h0SC5cK60dtkHBm1haw/GiyP+qzl9kZ2VnqLB14cyI0MOpp7ADcQIEMFX9k038+P0iNke
on/ZQWsj4XMsY2GlQLfVZ5/60rOJdhM5p+bi7+7YEUO6IMMyn2rUb0xFYZ2QRQwB+RtqD+9FBEJJ
uhyHkTZYaYDPn+IvN3ZZn2Q6s300gVBqi7hCrT6Yt/K+ehxeZF1Sj0KmcnMYfO9AUR2M8vVyUfaH
olw/B9FNXhSGCySpgnM/qe0RG0BKsDuIcEyRZBEurJeWRPX+MasxtmIglkxqBlP1WYM/iYIYMbnV
ekebYm4G0RKPW8ad7gNrmKO9uE7+o+m8ulTVtiD8ixjDHF4BwUwQMbw4GiPmnH79+Qr3uZ7ed4du
hcVaM1bVHEBV6QX08xhiCQbALvqlnuoS0FeQ5SMPBqoBdZzKmWFXW2X7xN8drRvC7C/G9uU6Bjox
J4+Tgs0YG3asfhlVSGcPSxtOkad2yjbgMkzaQLDn8J3IpzgpZbeXOUjtoGAO9+7WHPS7sPPcDTU0
aSIaZtUcf8wYqRAmaaB8RPC++HAi+wPKeKuHOZ01pJ9gbUzmgGgKzV3+mJ/uLLYmHbDxAFIVadPZ
7PfbATJjGLF4Z67IRdEAXN2tQRys+GEOAzuSOoG1gDM/AKu+Zlbp2gle2D7CfxPsJwRSK4Zx2Ir5
YIApzFl7jVZnq72ClH5Fn2NtUzvjdbcXK380agzR4kU+DcT5FVza3Rz1y1aR5Xj37u5zWOFcIkvB
hZAkJwwagRT/omWHoC//X8aNo0LMMh6cVWfjroZoMJHREeDRQqCciS4N37jgsmF6uipquvHZjvmL
SmPABe7MILjb4xUe744JHeLSUWQ5mH99CKOqFFFJIg3lb5laxr0B5KC/GdTBrtXNRUCZyUnuzvRu
84yVQB5M6qBrSiJx0VzseYuXCTS7xqXSguJrY0XgMXm7h8mCDgYrgOlazp2Z0P7igjreFBUdnh3F
K4+gz5w+iXDi4UAFgpfuJCjyt28yHVDn/CgfNK2aCX7cnOKauBQqWzwO6cTwGHBJBzMecDuUxmDq
0zO12oPga/l3th7FUmuQOgNqsciGanY9O9yNGVZi7S02wski8tG75BlZj5AT3pZQ2Bx7Uv1MxtMI
L0Xa/gHjTeHBCjm9OJ05DWrELVD1Qwu0ZlcbjDEF+wlBkA/AMYqeYI+jLyi2nTVfUhAis300PLpq
sPgppZkeg6opgBmsN2LxMM8RI2DeNwkv05fLfAPoCbP1JnB8WqTrB7Y/u2+sNwjfZjKFvWj3vGsT
dC6TepFSzvCd585xlFIdBclDOXjXpj9mL79mgpYZY9O0vGAOunSyCAtezt3q94fs/f5o1PU1jzAp
YYqfZkTaa4EX6s7BDHOBuqEQvFS+Ybg0agb0/XslOx/UBsV22gJlZOfJ1NYMCzdnQKepB6LnA5ze
Ws6cb7vKEC+DLqfCZ/Vevw4j21rAWak9Ct7JQBhGdGKLJe9Y7oFlJofd41QBdHbT3g1d/L29RKQd
Kee0WR5r7J0XjSYS2tHT+PI+NzLatMuVI1VAAMqj2LIGwEj7COJRj+Mh4ssAI6rpWGndE1D6tD6R
H6SpJ4QqI064f2AfTXDYjUMTnBMHgMIz0gF5QOtQ0/Ga28F3tAtArpPRFildb+1179wAwQpFekeK
uZfyPricaeGvtCwtIfPDELv70FpLwytYVY58qxY/gvITyrhFXfzS31MB+EOTnyIFEQtCbLRdv1Zh
NZueVoxNpvBKyI2UyGn1IYolX2utmeP4cdF9aWyjG9UiNQWNVt6rUmK+c5KeWIx66w3CCETmOdpE
b2cKsAAZXuRrYyjQHCzdgrDTmwkyXd1TKO2PKqMBYPnYb04RXB8kbaH1U8fiKBqU8DRZUD2HdYeB
uzSRyc6AX8QcFcnsMLys/4iZTkGFsubSsWTWGN2A9vSEVEtCko/cbIXHfXOIVR24P4ytZnQlIVoD
KpNT5hvAZJPlk9SyN5dvM6rYOa8YVHuFQaW7XvLMUXoj+mfzNWbNUZ39WyVIo0Q0FqsIMWQerPDA
Ob7hmjMf1Lj4Dz1C58WmBigAy+xurfEu59Zj36m9e7u9Xas4aWVSeHbL9eYsLsudvwezFVEOc5a8
QoXK8bXOtE3SnwrMw+TRh97Ygqb7ZNO97dnNKRwbu5pdoaizRm0DQNodJQXQx2vTge/pbfP9z75Z
KgYMmdid3AIiMmvHIPUruBt0pHOt4w0dg5axdou02o12ad9+odm06eX4FagSik5lHgZhQt5A17o6
xq3vWqgp7Da9atG6HewqKli5Zh3wMYKy8OPRA2MciuAyOZpHdBUFVMJ/lJRKUZItIxX+pU5aa9Dd
ecLgtetpF2TMBinDyZlSIhAzZvEGVC1Qq4JiCRiFdJCe1SZAGswmnkBGGZwOkT7rPdwPQdYNHwmo
hE2gcVpMvkSrJheSOgJbAPgQYeDbwA84jhXfaDxVwnXXgwvqWoz3BpzBR9DrRUKpuW2XmcZgONte
ShH1CjQrAkZB5HmGdU6qe3GNRoEW3I4ovYqF2drIgVr16ZV8Q6U3Yc1R3ce8cB5XxvDKcENs5I0E
YsPdY9SBEp+6xyaUZFrOKCfQ3nhjApjLQCELEXWKbJduuT0swdc4/5WpNNHjQEEJvc72kQMCzM09
wHXc/10xJ+auS7mw/yQPYh4hci+FVsEHeEKxbQhbAzrTebAfSIJkB84AfQja4XA6UffDxJVs2ukw
3ujhmgCZvQ2CR3Sza6s6DxYTbd+WtC7xpdSUkQtZPdu5eX2IdmEvH26xOlisNeshmAYiMPQ9lHqi
2OzmmbhSpj2P6kEkTABb14Mng8LfszHzypyhZ3MJ7N4tWmIBSaQYAIFDfALKQUJsUOxhcnByHGS2
PjbzocyaSTZDPVGGWTQXwiR6a0CoWWqLxS0C7ceUJzumjxZaFanyYua/sILuINNT9IKZfUJ7SUNf
GMTUkBqVCs2aJC7DVQSVwSxccuwNeAZkq5kb+8b00cj2GANC4l4FPKKMH24LlT5w85SosUM0LzPE
D+7uiRMkygfLkCBWjEAxiBr8HkSDhhpmj0akQWx3ZIy4zzpOeofIXAH3EhElbYJxuel9GIX64m3f
jpSj3viNEo47h4I+SNQGiqUNNrSPSg/p3ZuzkQf8zrxcbkI5P8OK8TrP9rbPFIi/d+OGl4dbkW8c
G0fonHf8DOOHqKFr4+26p27aqvZKEeo4qASdXIknUKWEZQuTKKjMy5C34IP4uQmsvSXKDceyC7T2
xX6stt9oUr1RHHAepPKbFoW53dPeXZxX2rzsXdKZStGpoeVjJFcYzo/WEzX2vDdDHps+J47xNDgW
/BOJpVGb14zBDm2hdf+2Gedq43QdpYUeFu8IZBFETCm+AcwkxEBVjeQv1ytAzT26JBpIe0DSHFYk
8eYcYGAc/A3KdUVWgFmLAIx3Dn9qFXqVBiAvwE+0+2ifjzSdi+5kS+2ZGvMwwLshamQAbqF0daSP
RObxwd1hB8FRnb5UrSEW9zIt6DKetmCFeahW0EsoY5wbZwImQINp40HjwPc/DkVHfTODsJAFgA6F
YPOn9w1z6H3AsAVgTdEbmSEm3gzwpg1miFJ+Z6RDiHAXIVu+maT9tLm1y8HHeRLh+4fhfuZU9q3c
vlWFK0g3l+U4NAvnzotB01BMqh3j1rrfW4e7Y0C3eSaXgxSe37eA4SmfXeuA7s3BofZ4BSIOXKDW
vMLJqNn85vPoopTM4h4gPBTcNdMbTm6x7l5rzRkTyzh0RRRbULoYXj+dO0i9fZtf30yfhRVyZHia
U621KoX27REWvl6h0DaACeYRwKy7Z7RtmUW86772bSqWm1uLEXEfhlFW7cfRrbxs/ub8cC+7Zu3Y
QXT08GmQKj5q/TqHvWytR+eXEH477B+iTQ54weAQHXxkE70qD6xKTIgVc9+94rIIiWDIuHOnBM0L
NXHrPrwDaMFXPJj+wuyuwWy0JtimkRB+vQqDd2iotAtNsDX21i8Q7bz7lREXFRaJkxwkBT2oYo2v
t/HXBCjG/BQyuWjO2Byksgpt9RTezinEUb9bi7gUnxckw32nmGwHT6/YPE0RR7ktE3VDADsT242J
BYRU5gV/gSSIOBHCVd6i07Jz509ONKVE2Db5MdLvUwBF7vpMafeG1CEASirpTQZvNV+dW5Y9g0im
cErjq3UEDccAVSlytmduBZjivptDMoZMo8lWYA2uIBDoxDbPYCyootFqQTaStEVkwCv14BydvyFw
pBYTlBmmeXbBx5gIozpH98MbV3rUv+80zYpW92Zv+k8U4XIIFa6RMUTkjnANyCAI7j2Th3l6oGP3
ZJxABhnbDgiLwPoGD1vz00uremfvofQ08+vUYKgnwXXdAyeooka36V06J+apGrR0iwwTqZNQ8V55
hq0jpB+nIZcfv/64SVQZmFRUgfx4V2ddsrg0/yjjWhgxUqxJbvEFH4/k9nOOFgHTMAuMiWD630rh
ALYYe/kYngLkBAudIrOtyEFhMh4nDE3tinyLHsz3Tuh2GiIAv6j1ayEtpRxrqyG2mAp4bO0ruTnR
HPBHzYSmPk+2TobPSjwQVMs1nGL37Bt0gDq3kEF90yJyLF0ypqC0KvfS6DRk8EkfZmNnM18jP/5Z
1mE60T2lI3Wk3unPChKkqTeYmT1Ke2/aOnlrT+WK6iDKs+hVdffMaAHw2/AKDAmjrO0jbdq5Do+9
HUEyTFw/185BDQTH2ds5u/Fn8EKv8xMwIJpG3pdpampN3QIaywyWKDIGYT8sAEGmI7VDnzXX2TYW
rwtPwJjv2Ewl5x2n/qv1QegnuBOdAZD+NCptxIVAe3xJjsAr2M/hy7yHpwla4nPAcfRPQg014JHR
TGjydg+GhlTas36hX/eQxmG+JB720j+QApz9x98Drbp3gu7p+DY8JsAlabXFcD2nAA35h5J/QcgX
Wga+yvjYb/Dk50Y12UzOzEZgfN3ZBme9dooToM6HqgnlG9kMgGjkIzeA28MSo50oeye05dbmY1Tp
lcAhUy9noEEbqZtTiMg7/fXCEr2yFHkNq+zXAubujdfUO2DVm8iggHN6dooE/AV/N9z1kCCromRE
GOBUOSU0XFYbXyxTBP6ZN4YirrMzb6MC0INFmUGxKT6Buc262QpA5l5lhc7gqk6QdR+twxRzCVqp
EEv2oNj9tsqI2EINxU/C/fb3JesJqBwWiAdhxSpNjW6h+/DzGNzheUqXKcchf/xtIoQ4uFgHmZo2
rvn1d12QAZ6GuSlziNzX8I4eXD+fIBBWgLK4uoXMbEi0KWrucVxh2ssxMubw+yd3GAA9gje6DpcY
bgcI+jEwAjOHBjKg8tXmwjK+J+j09kDpk1PeB7w3qTh9SPS2Si+Je0GNCgnWId4meUbeLKoLzDk2
hY4cijZAbXZ/R/8UfLCUW/86AUYBuomDDKpvXB6XgAk4RLGZ7AoVUApW0w8AiUpQ7IIiA9z09i8N
WrvMXURGjynE+B7mZ6WcAnxl88QE65eL6NErhn11XNxCOn2Pv2+Ug0W5IrFMvjABqdZ4Ww/mPgPe
NvNHSKgQ7IMzwSgBRNopIX9SIYvYwFhdI8IECDalSn4ZIfsJqTBhRpGXoPfhp5grNnPrvKjbBSj3
hSYxHWRtiLsc2DtCv6i62gaAE3gWZWJIkKC8HVOpgKidPeY3kCis4QzSZScMrLnPBIiNU5vU+5ch
kSuSrLeVMajOgdKE5fHGYayqetujg1dfCIDBcBSNr+tVk4dbm1yTGtmN4ZzB/ZIdUaDSoB2G7A2f
w51X9kHRccNwyNvM0EoKyEych2vozICjEJcBTHWHYcNMsBsZybtzGlZ8qLwtApKAOkL30EuXJWho
zEkImeUKwP1tFftloF5HVuQG+SufHD2D2R5F78JA0jSEcmcxphnhrxcKosIeC9MhfBk1K6eM/OqJ
+0n/lPTV2kVnBeAUOB+D5jHMbwonAHJ9I6oE9YiJ39IgBB3s1ZPHEMA3Zfvn6Nl5DKv9dLhrl1rH
zno689mN0DTPIsFahYjGKc2DmyuC0AwZHdNAQxMVGawTeSOAwz74G/c9LvTq0aNj+Ahkt+vd4xB5
TmZ102qGZ3LrSJC32PogSwzs3bsBmYGmsw7VjaIE0UMNyRNgpN5ndNVQCO5ys0h/6esgCdRHWzk8
UaITFgohaKcWVhkCUwa9Ctiry2Cn2BjvOiXSPGh6OyukGqoihxp2bTK8Vm6uftbBvZDWXMjj0Mxo
UtMAgHJtPpvfZDYBUIjmxMv8FM3P4t3+9hkCBnJylPM5oSh+K1p4MFuesb3EA1ULPiJjUdY0KIIK
WRAHFlSgxgdeJ8wchyRZw2B/KX8jkjdgYs7o1hHIqNgB2NeYNYyoOGACR21446x6NGu8a1d4lxKk
A2BetDmHyMeiVHxJ0BZ7xUzzCs8M2Uw1nA8Hvl+gWNBEtYE5UlXEMfLdz/RLcxPIiBkVXoTl23ER
jZ97mw5uEdWib3vzR7OtQ5sW3tfd3y52cQ3B26N76Bge6QRt9CloDYvuLxW92aBMu5RwBzT303ui
kEZcSXUWyWQafYaDe9iNjO6TuvDyCAwXRg0KIdkAKB4sCs6UrcGOH7uPGHw3DgB1gRUNqymTBtoM
smIWH6xw0I3AtbCWZfeEEIWYAXnwFCcXUVEHlAHLVcOLUeT16+ARPmDHnoMifWC4UfTtMVpVfCa6
LUREAKrQMHue7BSSRLfShf6Jr4QMh5TPYbRLZn916LEwJc1NbwfmE7LQu/eINgTLqJGeUQi60Q3E
E7a2GLv2ZrgdXofIl0GJWTP1vgb4Bw/VP9rwikV5oC12aJahAfxVowo83ea2+4rXihlRhts0quNr
dKchzMB2WJnMDqcsWWvhng8MP5pF8LrIjzSHoQ45j3hw+JygOQn0g9Ivo15vq7ODrNbw2zqE+6hX
cCsB43aDNaOJ9wWb6SVfCorUMxaQt9u1QYnniQoLUQ0C0cPdNPeHkooPAAU3Z1fp5zKgUr4JV1v1
mDLbvfVz7e0S7epZDiiGyXNc/+19BlfOX6sDAL1TAHQEPEepffWALkxoqzPWlrvtkNrguCEPdQdl
5qrMLMO/B6xqioNcGP4Fy0YLHnlPMDblwenvM6RYF+WABB4XhRUM9PDVZxzDMSFaQJdr9PHJ8OrD
Y3yMKwNEFGHDrgGhetMa2lh0EGE5NutMwOgzwwaX9I7OElTcAk35SuEv/WN+b1yBjc9B4tu+JlAV
EMGECwA2gD1xesgjxqxFgYTnKCGkTVLWjMSy+20fV+fOJv50U3rp7rtd825dBJmCteQiek+LrL1d
6ZbUdL120N7t8CSN/p6KiBpN24qZRsXeO0ZI6NH9oFNMS6a7TVCz7b8bJT+dgnqM3zFZZXIUQ3Ub
1kjJ6EGj/sMEpz+EglcFWoMxNXkKCEZv84XuX+vQkWuiNjzILeoNmsTfYjPHpONbZ3/vHBjgjSRn
mcF4nftt8D2OP2DNwSsCRMrZaKUV3mYOUgFtbSQNnna93KKXiojom6lNSAicXWLklIpCY890BToY
iCNfrcoBEqszOzZmAAwYIJA2cmunCml57VS+jUvFYXTPdd2pPtqfXDOtdfbfQR4lGqOv3Jc/lrqw
ERkQmSvA9HGQkgXNdDqvmJyBoiahLIHAwS4avTzdRNADBLW053vAy2j+mJUpdNALQc8oHX9GkBZT
RA2cx9SgukVsinw1QpDWJ6rCNZ4eKeTszSKQECITAh+p3CABDB7iNgRKRdp0ijXlusgssWu0C5HC
QqScEhVjpievESz57fSSk/hkMYKZShECoe82QRneiKq7TwBukMCzk5aHt7UFpwi1hRkZkyt0zMGL
3CdEnNLLZGaPKICwI+0L7RIL3uN9jrMe8l7Xuw3j8wvQD3VdoteZXcMYOSfE7wAtNti5tRqBkTF6
03H4++xsLAVU9yc9gEmFqSZI71GVxlnjaUlAQMBAUuI0btH0ZS4XdSx/B8xg9WL6ygpdlnF98u6/
Fjf/Ptn6z6gOmxYW5d9+8h7XobxCxtoguwsTi+sDj0FaNDkbqDnPnDqNj+fgNt5ATFox5rG0qNbt
F/OxkTyJn6QE9DwM7sd8gvFheBegv52HiBfKhx8mjBBmwp8DAVOnxN2gVEExI6UO0LutoA+NjWah
v/ZmIObZA7X+BnxydYLeYUSDuW1EtSnhLdLkxcUjJqo2xmIrbixC2NYdnsX8Qz4Sbt0juTS3cDTx
+gDQuoDPSit6/2DiamiJlySURydmz4iSDJ/G+KOjwdho60vPqIQAXqlVGRywXdQmQUxad8mcIivH
HArEgvYRdtSYQ2ObQBHoVbziyvighvDo0r1Hhi6l+w4YjtZRxQfHAPvgA+UFOQG036mGs48Yi5O6
tTfzG6wt8Hw2BbVuNJjX9gMg7deqot1Rbx44SmckIVsFhqsz9MZkKtDh3HlGKojQKqHkzSRCxCnf
8IgJdMe7XPOBxB29/jSpTQ3vQo2MOVTr4DTcEpq1eP9C3SqXLB+EXqVibujC0sUOCn91ak+MGnhC
6W7sqbYjxQt87doDnFpxsKFG3aU+KDArj+VMSZQu8IIJXX8vjOmHqp/qfoCbzd5Ucx/0+7wDn5az
ZU4FKZqKrnJB9f7Z5W9K1HbqvA/Ak9UZvGmd2s3vq0ehoEFQurG5surV/gLMRKuKvRZdD9YxYgDo
X30+c8Et0bl78bkMcyGRKDrn6NNgPi5z7BhymSJ7qcvMi3njkDU9ab3eYmonMS21+JXNrjn10UrM
PlfAl0dflWrAIW51rF9VzNELsSI+SS+R2mESUOPn7v0XEqFm7wR0kRKMFgAs/kI/UORiUKLAkmAb
XG4A/Cxd4CLhJbwsUIZ3QgPqZwwSfXbTTAPXmHPN0CD0upKnUJetjklCi5Qrz1F2P5V2hTvCN+n/
iuhCU2EBphgd+BFC/Zn5YI4xZE3qsgeHs8xPw7h+FkxqabFel9jwZkEtmAVVrzh/j/Pz5/g5htXM
q6IJn8zL01fNoudPi57AVu39jxnEasNTpO0jqOnAM4eQgheAR8tzo+9s8G+oxTF+BfA4SwPE4aJf
ijbQbv4V4BIdBzFS+DOooqi1NqNQmGXBwRG74N0/tL+pvPNnMS+n7B11cvRzRTtRIe9GOHQDX8D/
UtPT+/MJHq17/guXvPABfJNeid42pSG8XFbZ6QT3UoPS14YZ58i/D2DnZjXCKG9GXpKwT6dCWAjQ
wMyhrMOvy+EJ0SHu6foOVD2AIIxp0o+nUz44Cne9g8WdcAVpI+Ks87sw9F2Xa+GaAOpa0tNXq4W0
gqoNp4O9+aJ3Sv7f0u7VZkmbVRpSUOVB9QLHh1hQAv9Oi5YXU01DCKVd2hicFi3jbwl1wVpmDRz9
OjSDzexxvcxOjwZf9gZ1c9objxdxzO6zaRBFSRKxYAJ86N2AcfECcCPQwjgBbiAYQmomeh76Fn0T
359EyyWQ9Sjx9JkCCdAMHhf1cwJn6GaKnNcibAsKtxwbkfSZbw41U4+MvgzvR4ABJ5obkuODu0/N
PwePTNtF54+yJL+um/rWDUVblL9ZAV0CvDNWQZ875ZnqASc4Jd6rtNL7cfixg/zfo4FeOTk+6VaD
gSSslVaLeT/08wt0krSeWvsaVbYD44tR/D1QDCu1caBi2iLeTvwHhKCjtc+4eNkjlzWbot4WtUIm
TDPbAs/xBlUyfrLXBYR500sXLemitM26Zb/S9OL3Gjxb/y1X3KlZcSyIzIElE64gx8gJAWKuYI3p
VXHVb54iaetKZTJUHngalJBBjFwEItGy6wdnFKOEr9Cn65b1pzKZ5osOGK/2NkJARXKg1MdoQ6N6
SR0QykDVOfpi2DCfjCIqfX9uVRBBLTNK62yD38MATjf/PXktoj4BggxN1RY4qrK9GAMEYPvrvhBN
Y8loTXKhenGIMPIns7NgGAok+Vj3+9siVObtcQcWSo6vtf0yVwvtOVl5YQx1FRsLgjTmZtEZg3kB
B6SdIYMghgIlV55+xUryDAqg/YkZAAAShq7vIm+Iqg7nL0laal5WzBGnz8XqIxXgwMbWtBwuY5qw
fbWIv/1LgYZl3doc/t9Ld6P7rvO9grKJxRmsFkHc0T1xklSRqjbJwk14bNMpt8rvtFllwSBm8rAE
5pExmXq9QAC6PejvRVy3UXIwV0HV7I1/54nrx1YyRccMruYfElk2KE6zDXQq1p3qnfWiVpPtWu1F
1pxWCYuhlxb1dyOAkyyO+GCNWMWJDsRqsVpkq45qCWsnY3UyPYg8XKOnh5zncGq5o1GXTuPSdP3R
pIZSxN5E/U+2U0+d2jtPfd+tghAZj1lpWVv9gzagPlKHOUmwrW9zCfCt6nYzzNm8K+iIXkwygO2B
2aNuMqO44MVsnhrQLK4HzXkgwCzVWgZXwDXNk7E7HT4pZaXhc6BB5Ggdki9XDkwTI89iq12tqSR5
lnr5NP15COJJtgCfirPgx8FMfLE06jvIaMgs0EDihVAKpVSNE2KNWUstjfafvofZYYsZjRZqhczL
ASz4/xKjfkaEo82jRwUBA3ukOzfMBAvLqmDhu5gCiEXQSsxTazKCYc2p2pNZ6FQsuUpCTATc5iHr
l20j5jrIwPKj4dv0w/kbsEvFnIMlwSnehl/qJFjIQS3+RgUCcZS/I2OMmOcf816BlhDez1BPBgqe
WjkU/IHn8u3ktffGtZDZUlk42fYxNwlrLzy8mbWEouva/cSv+PZXYuYUSj/GgMSJfja87BjIGYkd
X0+bxSmb8SIGnMe8slYNZygE4s8zE7NxyL3xlE2V4PXCENAbSQZQMnkO7gnfQtiDLR5fGuMpogd4
l06PvipfOs4lqiFjqAkygFOtn5yw3qjbnUzcbFfoEMkBGVSOZR70gDpBsAhwN3plf+oE8a0BX05E
/MVCS8u1/f6lg6nghh5AMOJxzurEq9Wq3cdGHM1+QKeKTSgXr/tiL/yOEvvGjGcABRHa4GALg2px
j3rhdvSw2cp4cpQBrEi/AMDgLw3T4xD8s364R09badERVorLweIo/tCkZ4lM8IX+RAphDM0rKqMH
QAcnKzpZLYJ1FkamRwYVh6v3zmB6ABQY/VjrUTsepHF1UB1gioFcsZd3JkjXYXtjBqsZhgqMI+Il
YGkwsB++MKSYE3kbsnb65bTsQEtgtqZI23w6tBubL+4VPjqB6c/AdIJOM3gJ0Wt/AFNijVmf8Y0r
wfdL5DDzvYKQIgEIwnJFhIiNH1/YunTZufTk5xKAL3BKwQbawN8sMCgQ5ib9/qRPvY3XaL4DQSEk
iijFd5MSqyrFa6HswIQwqIaTcwKmAqcAnS+qlgBXkiT5GW4FdboUr6NnKDkWORm9WHLFCIkc58YO
k6oJgFhrACqYFAasiAwEjlz7zQ1bBJ+yslp32VfdGKsVw9K2q57snJ4HWmzZB3JzuGToO7L4SbGZ
nGk1a5v+kh7ctsWpWSwWqxfY6NRb2wvwxtrmYOqQZJkqLcKG5UGbwuEhpGWzrKiK9vQgFlprGR7u
gXmiFKAJwIhI9Jo6+MOztQe0fbUGK+z7gl0ra6Qo5doiMuWkv7D2PTBjU8Wh3CMQUr0bHxN5ivwU
mJ6sMGJ363YJ2fPs5t2UQe40QuELgLXYwcAUq5B/0jYkmWJeJaO2IEeX2HM3hoPGVWBhVIY4QpBT
7d8XR5D/MsOKQE6Lo9OJg0XMQfxFYYplmK2DGMwJggCkP2zgGm1ENE8orIugewAlxHwb0FfnKMe9
KxYziAnz2aJhr+umt7c5YAy8gVOsBAVDpffP2x+6COBTMoSRAi69xroCwNJ13K++C8gOa/Xbuhh+
59GOL43sHbRt9E6YfeLkWG6HM/A7PUpmFGDR56b2nhlKRVoyllPWNIv6FQcQHvJcCZC0F7WJFID2
kiX+kb7LD3fN1vzRTmo2EGAFANKGgUrI5yuTfNvTccyBAjbNFqYzw64DtOLo60JxO9/R6WCgEAmM
OLB4AngvKI4BTesP2u1Qh1PLrJDxRCTCgUl08E90L7TUG3QtN/hSL2FPYL6a+oTkF/UIwY5FVzAn
G8f2Yb9suFCiI8X1ymwVnl/CPNn7EWGRqXJfuU+lnxekuX/58VG5PHgNZS7ESwjAbSi4bYcFQAq7
rn7d2CXg+YiVY2IYawP4Ib6O84MaClCHTgWj19p3AXNh9VW6/2UpmON/O1xLzJOCI80oVvCMvOIF
ARomOjObunYqXhZnEInK1QdcBpEXG/FnI4BrsxVkZBPOiJ6f2/WXoSIbTpGyJRmEJCHaB+NphmvT
X3ZHri97ojXVpvwlZcg4t77zHBR+ZrhqPB9HHd9CNkFJgiHxSFg3PsHHHIqMwZHNDgcGiWg0MyxE
3GzYIqnJb8ha5iJ4WjwS7Q2m0ndnQa9Of6USlIL7+D4+Q9fLhRtEPDlrIg6ssdIDatLm8Nj+9gTJ
2vHaNK69A/N1NwwuJB+sscEMaBxwPzKvx8RvXsSm9r7XXA3af39/Z3NSdY/mnwLzNUNKq5xqvbQ3
BRB+EbvzO86EGCAvSgGbRuZffj5UzIgtPlVQ/sxlXogxK1R2/q+paMm1aIQ9abY75fwIjEo2GvTC
BFP6snx40SYHhhhV+WwWJl/YjNkxy75dngOoZBvh5K6ifAJW/2LxpDzEt7NVayRyOrtAIEnark5u
KKOiIWKKx6j14nGWI9joxGxdnrvcrzoG7HX2uaAlgJAwE7ph5T0kHv+WQqtHewerQ+EONsOV3uKp
yVQLVvbVli/GYJDUDFhMkeL/qBPTKQac19gjGqSnxWPa8Vf1bIywjOfWqjcNqDYf2psIZBKp/hLh
yInI0XEX7EXsRMLVacHEV0e+nVBSpQxVHXaWX3RH8zCUQSj3FUCm7M/f/gZ4C0R2jePkpMrCKPOs
0flCuyzLOCWfoBBf+fIWRRHZwQ8nV2FZyPP42Rc6omt+OO9pQ4hCInYMrgfsI8sHhpOnBgESMoEc
+a/EcuCA/czgmGpDZo0I9OM8Q0xrjVtTO0UmV3ZzKUZFzeYAYoB/vlqbSsdVr1/4RXMdi0WoxZHV
MXxzUDlPRaLUWgOv82DjQZLOqgMJpl/zUg8cY6xylPzcntDjT6IKclN29aAIcODpFBD1qgTKTOXn
2UJ4yYM1v7dnTYjxRCisfI9mOgoNdPB4/b6RKIR/21nHjm555pShBcy1mWR50CkY7Bq/yEEJct72
pqyBhzfmfzUeVJ1WNfHP3fQjrSSLoAw/XBISWc92yBOXiZB/l5+ijj1lbEl2FuVHoAlkJ5JaUlZG
04aX0VfIAwAHb8C78ObsjZBdpIiDQydShEgYJdNNCACV0shsa6dELnRGxJHn4a+eQGSO75qKDbNx
iOkR73kj+cU24nnxDx7cPTknPdenOS8JBtut2HczxG7N2okXhgxHYYdyj9oWb7IjOSnuNwwV5aoK
DPzZ7v22Doce5icxh7I6+f2CkC1yh8qQdbtQ27JHH4VL4kQSqSgLWtG90a3xZLlZ6IVQO3UCsNGk
6TI9eDQ4E2dOMRedYEfQTQs32cRLhasKsXXkf56KkSxtsPzb1OY/8P2nkD8xzJOeyCn8xJc/2j1n
cPYk+/jKuYZSlPr51powcc1EGDySjUgEKjZ5ACQQ3EF/bsd0nCi/GnNUNd6AtQFBQBtEbmrXAkQ1
Q4YOTcmIzgwMQUYSR6pIP8jQXnFG9vYR1e/TM6WZLeUDxTegALJXGqbhOtRPkCmjaiMSh8fAUQ9E
kLefo6WE6svdf/Xv/o17KMW0S/mWd5cro/Pvc3e84Nqv+7WLBZas++3OkK8CeVXgj3TLslAMaV9S
L0X7qJJz3pQ1ZSGyOdaDkY/Ok3krH9ZLZX5VKMcxQWJWx1CgpLNFNMduVSStoJmTSXI6FXNHgad8
nh4G0ceMiijzoPuIwDp3bRTtyR31ZukV7GGn4nPHuTYYAYKnh6khuPJn6EIz4PfOryf7buXMAeGx
4jjZrF9MxkZRypDgnxRJ6DzBa3SyItWDnYL/noNT5XgJR04keOZNmVxukc2hycLdx7FC+SflSr3W
/exXNjSEO1mfBXUeap1ZYeC3Gup/iLGmsEKxkDLM8aVJKKJDry/+TAQK2Q7QBR9FtX2f3ZaWWEGC
1vWWLRIxOvtV0Vmiv4KpQ4lA2UdCcoZfPfUPaArRe7GnWMrsoJIrc86z7wGexU+GS9/33ZGy4O5o
PufcSWZL8f52oBj8MaTuEOiRoAHC1z4rjxNv+gj/kpWt4WAI+l5DROhXg8YC4VrF+AGQQWS6ASav
rBYbl31x1iAz8HgbTPMKQUWDwqTnw5nLmgDsBqXR0Lf4wqorvmX2iaogKvroX0VN0Gdk9W5uRgsM
WZnqRhbCKTPVLlJQDE3Gms9F7iKbXIahKBMsWRYOKlKXgSTm4L5/pQpZCvgfXIRMqF5yLT9KghJz
fZ/sO4TlycycjPhZopONs1TkzfRIfj03UXTnxzRDVxZFok87VqlA5YVtocdRQQON3lkjSpRhayvo
QNRluCJ+BJ592lZsqU9TCgw2gZf+nivB/B5w81pQ1/dHrspEeo2Wy6UmKuiTZfT449KHJGKhJoAh
RgTS1XUzQovfz5y1W2oxmq3UunbWvRSKHu1/ACUz5P159jz/jYN3MOdirCvGUmRVdknYu13apVhc
XCFUmvr0zPgDiFuN1E3dnbushxKDY/IM9b03lJcUsahPewb/Z90qAu2DdbgF7QMPEDDB29B/acXO
AzUAR4VnAdQLuJi+68Osl5vnR7NKPHRv7QqtzcvN03hDsZNyPCJmILIqwCHdp1qTLiD7J5bh69Ru
ziNFUPr/F8Q2niFdsGd3W3lZX3BH1DJQyKf4qiOmiFnB74OwTtGPqu2K/H+FbOaEQT1A68tUqf/n
WPRIfhtJLkUnVnZDEQqFwsbNo4I25qB1CP309vEOiqN26Y1HrMe9syFiI//EF7guww709OW6hTAr
IrlZRGlb/REGwmRx6iVg4C1F5g+6TiUaXWSCXAoXwzQTT0U3aKoKF74mPakOlqxHWolzi0JeSK7y
JiQouGUemxieShS1TU7cGu+L3SgivJkkidIVJGp51QkFFCjkHY1zV1cKB5C9vsiYqoCqX2dIacmt
HJqaLS01H2gYADiZ4Dx8j96jJ5A2DchgNjTJ5poaV9rOd25LGJXwdOQb1BLiWuUKWvTN0G7/d7wh
yTA2mzkxEZzFeXV+R0SQbu+c2fBQeQPDO0e38Ike22d4CI6MurwMvyOUIiYnrJbaBmoflKwX1S3o
puZytNdehsoVnAdXr96Br9q802S7tnb9a7fu7YDc6inoHOrCVL9PG1iH+XyemcejOYJgKot3Gape
t2s/INqSHOqRynSrjKBfdZ6LzrpJn4sGXg2QnobDZLlGdqygivZQhaPgsd3A5SOAMOsJ4wqPDIk0
UcQpI8WmHtQGldS0f2TExovQXH729xnyXdQuKRLhNTApv88kGY6p1Km0KaMyjimNrpqDoBnAY1eJ
tWrGARz3s/k3Wf0Ktwpd1SOn9/0H/Y2ucyrxSbaCks+b+38L52fwOPoIl8CWe9iIACpoVEKSSBFX
qenJjKm74rm4JlDYXJWOkWJjevtZfvu7DLUJVDAHcov7wxnNXIWjjAdj2XW+yGKwO1Gvah5pNMih
6o4ytgc/IO+nQ7EnecMjYRazdI2f5EQoYA5DVG8ZqWa64a++hSYkQjL2t/0l8sTQ/wohHJcp+Z08
RaQYRLswnIwmSurlAnS85FdUB/ztdwMJOVV+tGrMlWDraPvoqqtU5G79RKZAdQIWhf2GAabsXaCu
4iWZWT9w5PTeBP16U6UWvxAdcjeG8w5+9E5Q/U1Qjcns9ZqhfWBRyCNYetaehBz+K6tT56vk30fg
77Dh5JQsGuIU6LmWTJgdVbiv6E6AHdRuBvnBI1EwQjeFIApaE/tdB1oICPDk2aLOAPoWsxYQ7XRe
cvjyMXhNPJwaZHpair71ANRq/mXPa9I0rAmBgJZM1SWV1N7IgV0V67EhgvZfHtWFv41JTRozy+aA
tZMdkhOcO1g1gyAgilLoqIedZwOzU6iXZP4wz5sS0LBPlAFh6l5/qsErgMpCGVlVVafUylIqT+Vc
KRJV1wOJ4H9EndmWqkq3hJ/IMeybWwFRQVTE9sYhlop93z79+YJc+/wbrV2rylJIMmfOJiJmYYLt
L03uo1/rQtWD9Q/gCSQYCJZHRNurRVJmM33Pnso93oEOB6egXN8P88sDTAAgrFmyG3TNap+BjCBb
TI+dbqX5C/ezX3tL8L0GsZcHIsXwZ2aIjaHpOSHk09a/l25cm16ibKmkM60Wc00n2i2SbdfJm2gO
fQNM95ey65ZhL8JrvDmlPmo00AqZBu3ZrDMjhtNGSvOZ46w0vg0gTg3mZev2sB4PyW2hwfW5tI6M
Gy1GC51zWGL77b16RfRIJVatdNLeA84MguA0hR4cAWQGgDjFwrbB0fOCR9UdaDvE2zwy0nIn5QJx
341lw7ZsGpgbAF2kcKB6cI+85oBSQ7u9QfjCzDETDSc9lcU2wcberu8LljC5sBJNZxOsYLl1BiNd
hLQCc8iluQFtCYar1dL3fZcBkrll+VIT0BpGuJVEm6ajSqkILLLjKH+ks1Puny2CDVIzROlN1tzG
okM468T88Xgsc42j2b92EB+kQ2QFfpIWO3IM5CXpAAEE72Mftvb9RQZfPL5gc+t9efdbL1+Mbj2w
APC4awnEqR+dMbZwcJxfXv7bw+EiMuyeH3oFWfPzvA7mpkyz7OHlD2RNGRwVwG7wO6Q1y1B6yaIR
yHzrBHhvSOXAAenpVwZzWgc5xceYx401t1VDYep3fMM0Bdn1RfALIkEJMicALOvLsBBG8kBMAcer
/kHSauPC5qtCoE2bJYCrnbNCS84ZrGX6KJ89CCwiHmTX7zUiX2TtpS5y4xxp5O6fq1YmLFatMtFh
MefCHhgkhLZTpPTgcBxRYIUVNqj2jyjD1Sg3QSBsV/x8UOgthglJrIHCFflAa6IuHCxwhPV1mv//
tycQvb8XZYSFAOBy+2RFlFFDy4V8dTMHNRYNEc4Hgh2gFmw78QxqRng74DlDNAWRF1zTTplzPNdQ
cZizdQLcR2oAlXmuHpiutUcUda6bSjx+mRb/Hr3rD07JuwdUeIS035se14hGgsTwSst78N3V3ftO
FhXze3R37HoCPSh+IUCJ8EmYG5HJyMpnp5zAolAAwlQLwxXJ0Rxd1H6Q0Ziyi2lK6lLylg0gRmri
MPpYvdnMOARmD4FFyRuYyso2ncHyIGHoMfM1+ym1uz8EPe743grltCNu6z3lS4r1paIJ1iQlJvIu
gsJE4abeWlGqH/tQwEypxIDUcgDRTuSf5x2Bt6qdeQdCh8WkeK4/nC7p4eg0yNL99q+0q9NyoCwx
dFq4BIUn80nSZbQ1pS3Btj6+gdxslNE1R5GOnsQbdMrmUxPeyM6haATxXg6uLsVAc4y7QU8IJoJ3
uFo3AGdkxqZn8J+4lpMPvVVYqUiH08qldybZTeCEeezS7qNUsJ6Lw5hfnkaIczZ+fXSh6dn4nZX8
POhdlOIys8IYaOirW0mcx6HxJhFJg4uIm31A2AqbsqTWPOKk67UO80itkA+IRyQkRCrLSoD73r6h
MnukO9Bp/UBLFJtBszXwQoUgT0B+5R5lYhME6obLJxJ4QYAYIQqFqyojpKri1xVuKD0fmjytiZ1a
SDYw7jZOj8EIyM5/UoQRSQs5aTeYAFfvPtrTWZTiPfKG9HQGonKrA2K+v3EuitGhBYT5QEzaqiSY
0oM/b4HerYE9rl/wB/pHp7S8eQxSEbQ3MBcXa4SRemGDqtYD3uKSTsHgPgMYvvQwiOhNNXmtc953
jXgoQaFf+EMykAt/xR8avdaP62t8wfx3YRyhvezFMzRZ6lA+my8AiSIWCsqJ6XvDwvr4sBA+PgYP
EW8gm+ANeCQkGMFSr4FnAitbV9f8D5tzIXhQAAHnDU7NLcqiLvlGTfxNUos+Pyk0Cz0n+97O9WDd
dJEph4avtKWJaORXaN+MkScBE/nwaaDLG96dDmTZFrIkkGRQQTG5QOqAZtDRLGmQPUflot8OAmd6
/4OXQXmJx294HWXjzN9+gIgGfAsMNDDNzxVOZX6MPWaKdDPL7AxJ9C6/qHRP3W/3HtzGd4nxI+99
mWAJmog41LpzSMJXtJueXzqiy7yDfz1BRLzDAAPgiMQKL+7l+6f2e7wdkyNkyUFJLZAfQgprne8X
lhualEyLAMeXh79fwK174qfhOEdPerWXJhd0YYA6T/lReUqnJY9uUl+4gbA4kCetDuAgdpgKtFSm
DS9yQ+2TxxKVoYbHAoe61oXa3vuAcabLMEp49R1uwd0Fa+/nxoWYiojHZICiU2gcOzCfUR0EL7zv
nKNSu2BX0GGYT2qd67Cy5I/9bX+Oc3psflcbLzvbh9f6Ej+S9qyQFdGWKcGHpscYDSKRsvVIcmIg
YBfR/LhboOYcQGqbFiHUIhURFNxcm+6J3FyPbhN+tVdxr8Oik10egttiR4Pa/Wo/fNFPPAloNUuN
OzjbdDghK/0CzM8ZQ150aBfT2A5/wcUD+ELvPto54x3fvHKz4tJYrndtlCOwzfTqcG7hG1cDTYYF
LSFhD29wBN/xK3z0P0An/ugHiHgHjZxHV8nwkyGgeDoMArAJT7RDxlf72bhSafkFuRBZnJ07j/LT
y/gy/sytX/qgYTmP6hRlAUh/BL5V8jeYD5TqH2jnIeFCgPVAK4Iqq4BTv2Z0YFehR2maW1cUp5Jy
ZqJdt4Ss/7FV69QmmYC+PtFtuumVUVn8JZY/HY97S+A+NlkIFsorxhg3lCRyx0XEPdqZ9zDPhlTo
1BbfPzY4/vGBHpKt/6hBFpB+qMPerYB32dlzEnF7+4oT0N/28fgJLZF3nRWIKXAlVzlwZvF1RWSB
g1uibRSUnAdEBoit31UmzozfMHURbG9y30BHeH8CBFPuS+t9IKQdet96h16uzVzyyQI49w5xZus2
PlphCE4oxY9Az2OtaZFDJCc5lk1LoPLqcKrTdBdhXUxES1K04uXRpmBPpwcnEIEcbC/EoSBqStOY
7DR0TXk20iIU7rq8hgCNXDDIDJJtpEaIkJ8el3jo/lq1yWGanexXSBw559VrUkYzjhC8u6P7GVx2
QPnwwBJywSgu0Lb10cUzSlGcBP1pJh3CJqr05Khon1J0aMYcKKt+Dz8taANoJPuPqAEKH9Jy74zz
SfNxiOiz+ywzzoxJSrSJ9vHCCfh5vFH7/8vDEb784XDy97Vj4wlFHk/15W4L/3tkt1YJTMzNysOk
RNsKzAhllY0IbDTrhqNA7st8LeXtc1WPLG167jY8Q4ozpFOSrfPFj/7Y0Jl54IrCLWD/4RvYmBBz
ETTikWPyAjEn0AL7R0oV4VXuyK/BjmVcV77BXaWMAeIeoBlF/ENUmhyiEwmbL6aejzuGlbxNazfR
ptXwga32aJfTR412eEidn0g+YIYPMD4SB/8WdvWbbbwoPgsO8B3ZDDRlqQ6mLvQeNhCfBLHFvy+A
oy4zy+SvNvmynWQAGLMhnRfmqIH4Bdz+Eq8Lmwv/EeZLFd1SvEUaKtGDeOejiIUAm1al2ADUEvzz
+oRGQZkWThSjuB3zUXH1nJVoNa2c3LWTIDrzIpUl10DZOh1yB2owCkH6gCtNUT+ATsDX+ncku3Ek
YEYhfU2eKc0JgZnQoVyIghmlGa84NcoYkQXXPw7RBxfgQyjMMkqTKTSfUNpBe6VU4ZH4JZbHuf6j
5C4kwWU2aP4Bk0x6Xf772F5foJUzCBMQ63wEARt5wTkUETxnRDqF0VCqQuUwlQLIuq1e9bKNe4F+
G3ldKP/KwSwrDj/XRqzcO3mLI3o3JtukfA9urlZt3AUjoeU/4f/xjEqlwm+DYPmHkCabwA6uio7K
bcrSrHqU+fFYnCPuL+lyPcnRL5elzr+M88MZ0+eYKFAK7od6b7miKoxJpVyrSI+T+tGVekuofCdE
jGMlV9M0DKpJaQFEOMo0O9+KQOHwM71GsQfOedij8KhLXi0r1o1SD8lxUuKtGmQrRDjk2lX7ZWIe
Eo2DJDqPNrR/hR0hfsQmFHHEVNyIRZl9hGNAMQnL8IA2Xv6H7LXLeoG1QzpaynY1cr6sZJymvB44
muhz1yb7UIwVA9V805KZYcSpYCLzhrXJ8wd1Bb4Zu9PJMdM+v86vy0h6LX9EPCOknbbQ51HPLq7z
MMZYbwH+CxSa4Lq4LvJrrUzelAdeE4UJJOBD9B0WGbQlE/s9qqROGJJTeB/QLzmzygZ9H7ntFRYX
vuIiu+aviVx5lPimahN3VibPUYnnna+lSXb9SBzWf2Z5ii7pITCplueV5z7A8VCC9bwoQKE7Lkpq
BMh5mwcjYQgoV97tuCB5795H58UhevhcC6UhP79+H+rZNXVW/q40ufIGV9RkbhBkRJJBW4HX08tJ
J3SICJif+JW6fNmBEzg1XGKldwEV1fBTNhRIRdQhJBdV6VWn+w0+155ka0IvjivpIL5lAHgBRdg5
K2Ub6mRePPk9I1pbZteV5QkJuXoehW7ULAJen/Q+FJKX50WRcPq/x+dc51Wc+/bk8DVL/F614BhB
8PrvsSHtwzVhPUsTWi1ysXzdldCuhajY5CvhAaBcgiJGW90xIW0x0dPHBnYRPRrJIqTf8FH8OQ8+
iu/vI8iCBXJfBUaMN7gueGfuJl95MCxkaII5kWG1s/Pz/XLnK2o5im8750ir8teUfqHNzSDxuZxy
eMe4bTzIZ+xac8I+oTJlFVLXnIoE1oGsFsk9A9F4pxlr1WFz5EywhF6tmbwoGH89AQ2AsYjSYNA0
JeqxtP8Av4rroBQTRk85b4rfHHsRKcn3RkT7qJvPsZxDRBckxELzOJjGceBPBcbCprgQcus+lUzf
dTOWICSkYfE1zm7o0yll4yECoeiFLrJM0I+ngrk6kXITuCHFPS1Rsuvs+j6qaB7dR8wMdpFnqj7P
N0rl5NzMHQqt86MOjUvO0Nz+fQMoq0sQzb1QijXTVTd51GxwSKRzV4CqeCNaVMQoF8XkkU1eW2gD
BMdgn2+pcW+C3yQz+ELFECJCg/Rp1LrpaG1Cg32QfeItGt+2VFPQJuNOfd3EFw5Jx68HpB6FIaBH
PMiUUP/WMRwukEYlYUO48C9Bs4NaLzjEIz23MqIegrWouqOt7GNzR3WXUNyppbl41Qt0trhCgBuU
mcPsODHxKOHZA9Edkig2kjk8JTUNhDn1b5U6VxWdWQ1GCLBLikHSb8UQEg+vmmr76LPmnSf73BHM
pWh5gn4o5ffDVxZ7BvUz/LsPw6IdVydjSD5pDMlfa2fV3qoClkBq2s2/jNHXJb2H9s6nSzss5xte
6Tipi9V5iZkWx+y/dP5h4Cow3eSMs8ktFFBS+cP1odamkrYKD0pFK7mtrKfSO2dgMKQjccNBjelX
hrujFLbZ4LVZkvdNPX14QGfDCKICDOGBnD++LFusUg2q+gk0+RxB0wDhQPIABMKBcJcZCZoOln9Q
tXK9O80k6bNxbx7hH6fadNrcdYgaAhmfkdGnZLhJpMU5L8OnQ7yQnyiHZdLlGdaIkuZyBrQmVanR
pSs9rUtnqdbIrKsRh2pd1JC0WgFyqOuqUGP/sSL0B3oTlRyQlmQUUXDj9ZBGSOUXMZQihGEluX3y
DyZQXkwqNkEVAkdCIyC4ABInLFmVoVWShjWPD6VxUTJMd1Z+kM5BADphDJ/gxt4WUrt4BKpCGHgA
N3ME0p9XCONooLYin6a3UnZry6XpzcC1bdOiO8MAYC5QaVTF0Uj3WKWnKy+V1yJcU4b7pfIievfM
RI2x5m+ucV2ojiISGRu4pp3QvQYtCajN+bq3xoWiCDxXZgrJqNR6KqOdOnwqNptT0bgz85lPeFHk
/ywNC+RxdPzNbVOdSjw0UoCxMB5CUGqtbkMDIchNTvh37HfwX3UjRyOY+4DxvYkn70zuWJcqa1cA
wpkICCb+1EStdY8Lk9TSiOmZn8mWSDVZh4rkNYrVIhNcLFSk4eHjm23tpL6GxVy/dKCGvFkUNiA8
AZ5VdNLSAGYifDapMQ8sX1of5Ic8EBbBcetKrFilO6V88FAYbM5OHi6ViDSQjDsKBVv4csKncGv+
H60+U43b1AApt8GY6N4t/k3dm4DIWlJKfJAzo2M7DXrk0AqVRx6VOjjbI/gzuh2jHKyquDkw3Vbu
61B8kNOpQ8AKoR/wTAXFkGz93C73yBczSTXhhMGRSbjrfnGIKShOp67cLKQQIIWTwaEWMFsIjDuf
+SAYvjmIvfDJ+qnOz0w95DztTJjY5GgFziYJ5iD8RP0tBb8QhVCahf6AN433a1Y1ctGCyd1wc88I
rpjiN9HwQoZa6WWTfJ73T1Ci//ntWijpE/UfkmsxfAK276vTYcjZndGghjYz+hut11Im1zZsjB3r
hTVE2N3h77h2Rp8qrKq2ePPkXoi4MC86BUjZhOUAbm3IQd0uAEONSBrTSJsdNpHikxHMtAFb1M1q
t5ttkMs8/oGeQHFOZrqjutio1YVep3gDTKA7WQsatWmoeOjxPpyqWD26tq3g2Ty6EZgncviC4Mci
FStDojnG1fKCMHyBdlnNbUKJNDjh5wIEnSnGqkK8a+yQD9IVkq0h0kgR2KxF4aHoZkKWhIKcKT3J
8mS4f1W/hvSpwCEE6AwLQHEmHYdqqJHug1B0xLu2XHRVZsWh1L6l8aBeeax3yA1xFuAe2Q64M7rp
PzaepEvzGVaLTsMYbuEQdDUJNWV9pKZ3Jr3ChwcMqGwrnOOGOAh+MKOE+RV8S7ODEgXWSni+70Lm
+kamRAD9EwyNCpIAL7vWVS22SMf4XSvv5kltc35/MupXrz+LYFxwL3UY46h5pAqtKRXyUlocopPK
7QAVekMmTW6iLomL4fQ5E0gks/3qFySjXfe+uM6Kb5k6nePszNdPRDn2JICESm20f3qNezluEGWh
9CZFMORYpPMn0E0AHzTpQKujW6ST5KOFOGH751+xjv4RtSd4CdcA4eCIgsF7hHnOHgdFJ/m79E6Y
r2uPtvBgL2mB/HKT35g0CC9BPeH7m5WWhe8gv2udEIpXIv7jK1EwJ13w8y/b9J0BZM6RzrhF5Dr4
o2e2S3N5pJ4vmUVlgjtJSIbPmHWS6FuY7i6E5oranggpyruUyC/BCh00aSNGmHEjtV1sb3mKR7+L
8IAmv8kZpbr9okI0ViG6IDm93OxbBUBaRDLU+YgEKBycQKX572yrmutQLaxAzsKDhWJxHeHqUxcx
0c0mRBIL35Suurj+6i25RcUI57slEDd9KPsSt9XevgGSDt8WFNFM8xbDhn1h4uFH7GwISgXIDCV2
fxoB8EqK+mZhCvCmV2hnEYQElgkmUlMUlNK/wAC0lTDwNbsPQAXhH0H5YvYnz0P5x86O+WXK4WA3
mfHhuGWsRuQyNW2cVDiTt8Ot17TXvqDVx5Kh0c2mzcuZmG8HCrYyEApCmI3sR6MNUpo39+JC/JEt
Y7FBwyPzoav6ATFkafEO+v+WxmqHgT6Uo2M8CsGQNQbU7ruxqs0fTxNZU9q4bWlJGadAECh8oJF2
ghTIhJUk6cerVKeO+UQ2rLjblY+ogxWSgp5kQLR6WzP87cmspZVdbbEbss9AoMYApseKxAlbg+B/
0FyFo04RLQYkiC2gW5JsFp/HylTpXi4KN5E9EU0oWdFY6xT7zv5Ph1cZPtLz6Qim10uN7IOscppi
Ccm39PRBNIcjQQJ8cskHNbUDC8oij0j32gSCDAS5/9THpH1dbVxKC/P3/t7L1d/htS2KNJqKYNcq
oKFKeO4Gxy1v7iHOFlbc/ptA2cEzwGiTrqVtdwfHL3X+Zaa4k3/UxGiuIaJipnVx1yPbAz7PfkQt
1WND5NYdRbgQs5rewBYCqenmBXt35HHdZrBlYHW1GjADypEBZUrph9u2pjl2HykIfgiR3A9wdtqB
74YaZ2XDNKGraQlUGFjZY+393Fxab3F9emrfjVHWwxPIW3tgwfCii04s4A/No0k2ytSayjCNJth0
+GgcHy04gE+slbsjJwz5Gg7BygStUMGc3VlyB/+mHn5Auk0wg2UfNe2EQtJSY5JDOlSYh5SWnDRC
Ss/7gy6b5sAi0YlR0zz3xfjSLNZC0i0m/6Z59bHK0NTkTBnkMMMna48f2jB7E/soF636tjawyVOf
Q+Hk1NHWPNGOr/ABf0EuA+/CLGalR3gaeG1sqt1IzuhJLUD4mNVSbpCrrhDykMp1/22LjKMOUUIe
r8Yld+xyA9weLJQVd+tUlUX6twjTCgB7jUoIgsXL9dg7IOyfHYoVWhSShyeM8YQEOXNc6f1DP4Zf
iyTvMP4MrnhOt0v9F+Uimllz0GzC20KSRRaxSPtDFF5hXrTIzvOlCYbAR8WCr1KtoYtDjxxfeS1c
mDjWmq9KhQhV7o2qlgdRsdNVOGYGn/aQaYcPatTWZ3Ci+bPQzKiZkzhm8ui5QMyYRmRUAD4QoWjR
Rv+4xiN6RNrgkPhJv3zA578AddxaEoBBMp7aMYdiYwUhArNqLpRQTxh1YhZKzC7OaqObikYOaFq6
kQuXDF5rMtMkYjYwhZiFGOU+fyIfKuz1cL/NbNA91c6vZ9bRb1PHTpN0X9cE66+bwrUOaALZNnB5
g2XHn+/M4L3IWv/ncuGK4dGwrYj5D2u+PXXGCA7I/oG70TdzFhveHPNEnr2JxFoQzCHqai1q0is9
oMjTpAJkWMx6UTntRaqE+8ApxuR903Ah0rtnp8ZnktckopSg4kdQIArwAFpTXFJZSR03VZt6DrVC
Ss0aLUg+rRcegJyMj/9eqAJOMmqJnk2sKEaH3kuSMnLpa+lR5vtSoKPCUaYdykoI0BdIUIw5PS+3
gghrl7EMf1h43JN947IvjSea5HT+cEEGc+zpnCzoI7/pis9mgOWssVj3V15UDoFnvUabkpB6Wtra
z2Sxtc3otISG0LCTeUDdTxe7b+vdgZZgqmbwZFMoA1o2H0+cacYPyyreMPoGJDnEFzZboe6ItsQo
njG6AI6dBdk4vGr9UKMhuAwOt7ty2VAUCdGlQg56xHak+aYLhk46/HaODhhYrgh0A4KADX40zMQV
hr8gO8dBI9HhtZ/tiPqi9itH1jjtVkyUoYVPEZC185HUiXfQ4kagi/IkdQGLQEL3UOkB81bVlT45
xibBfacuqAiVXM+V62IgI01TIhsGFNmADvVT1xvV+EdLESf6PtYqIiaBKdrrhdpJ+aHeuYwPID9A
uGalp+QTe/31uonwmrVGq0PrUQyWDBwhZfNMgkjNE2axXGiTdyFaisVWgGiXCkTIjrC68JiUHdDG
gXWN2cWviqiEndTPxJ7R3T5iXbvoi2wa/eZoxGulkcSK5hVxxERgg5f7tHJhBGh3hxamuIiICRsv
qz13lUBTQkgfpjc3Vk1rC8QiRSBGit20wY2lSmv1qBRJbV9LlZvKSuuNOZgOqUQIRoRxxL2SH6fV
BrSNJ4yJ1qW5ofLyBKvztN+IY67YJtLLMpvHVf8gaUV8HUfq9iFCBl182Sy1gf/nXvYcn66KQbDI
g/87OIinkAUej90w1M2KTrZup26c3CkcqoyaLDFw5vqYynzq2Yrlf+ges48yWcj24RXqo3AEeuiZ
uL5fz1n6iF09GC9dSlIZspwqxDMODCL/+fO6FdClMZseoAfGSh+syElLx6J3a65cpgtA2e7eBebo
TMc9WIIaObkAnJqmnGaThpJdbqVklFaYXBPtYacBZglSifY0hYB6jf4mR51RK4TilutCgl2F6c1g
guiKYl06apPMaQPXOnDS0L95foCoghHhA8TKwXhgJq4d1fxw4zFLxnQo0pSzRMDF6cjT1DuZwrug
cSIsSz9GAye3XNfCma0Q4EwhzGZu6Kcfzm3Z63FfdKe1I7KKGAFws0f+VINjHBLZL2Ul85CeBVQX
OlgrxuSSa9Q2EXABWopvBP0eqI+Wlib5WUk2VidRevHZxb9AeSt8vIbZjfOiIy7nrjPfASIpNEFK
H1F7/56t0+CCMum1XWkWEiq3NYxDYSy/4YAcPSrXWMen+0XZ/QwPq3PvZ0Hh1mj+XfHObewWKvIW
SqF0HsBwyziluzhf30hfJ0uewJrQviVFniXBKzksWnGlz1SqB/dWTdNEWtd1eH99ljrLkT26YCuH
kYP2gXXCGOEgjkjsI6Ai1LqMxrk+gZI2Ym2Dfw6jmP27T1u8Ne4xw8v4ymRHk/69OWIlanJ1bfS/
+ISOfk99T5twPcLtxjNjMq9cPC06jbGAdo3Q9d2pszjVeVnksqwOquBiAU/YtCDwfex5RhEJN1GL
Id1qaDfPDOniIffFlWDidvft0viUumaiswjFr8qHDlUb5DFVkRzRri1vV+lXHQ8Ui+RzlNs09GrL
LOzpwfQ/eajUYyGIuWkjUJwaizbzad3rIIkXarOnI5t+lRgSZZBqsx1YrEetsx8iyPIVOTFum/Kh
OsoASEHmtDQ95cR/nQOlWtVja8hQ8WvDk9CmjXURGe3X+tLwXkDBLCJ+txR/AgoTB5xdQGUKHYjp
pt8ZpSiMOsMv+pgWsPFiXi2liZTZVbCUl3/FfPDAuutEuhOy2khIUe3n3k06s4l69sHvI8z7+byQ
PUKzB4umFaCgG2+P5K9yMeyBMZvJCI6IzFws+5C6btrbPXTICI37Hr/TIa+ezUKTBdOp/Z+px8xg
9WLG3GUPGpiD5mMDbkyx7jtBm/82mD5nCoIezd5/bgZIss61A6CoAHCI28ZVUNFD0XSA5PsZLs5r
kB+i2+99P3Vh2V7dZ//VY2Y49CGAkXpND1FW919775UXRzZ4HWrUtqOSuwnnfbrwLIvUj6qutL1U
UTIgInM3hW9nUYLpVWinLQRgMXfW5JJkkBTJnofgn3BCK+ER7wjMPl/1O5UKYpYggCGwPmdIP2DP
mNDo56Isfe2jzl6q7zZ2jjIV4JUTbVXsC7D7c6hq1YVOQT+/IS/xQ9LPoAZU8FJpwYA6lFkV8V+i
NXML4V3UzcX4LBA5KLzlhhATc/sJlxoZbiZyJCMiWnx48hEK+XQhq5MXSmQqJ2uq2/QCJO2GcsH0
a8I9bp4rBUJgO/WAX5gkDRenhLURl3jZF18JCDb31JXEu9aKP0H664WKfuVCfggdNIzsFezpT7fi
ye86OrWMXRxuEAElgnr0PjyLo1ek4wHo876QTqbKfIIlH1AWUIQrBQSFiyR9BwOYSkdK6rLm9EZD
NoUeG1gC+RqyctItw2VqKNDQjNVXFfkYH+auB+rW8D8j3BimOhemtO1bdU5sKcEMjEOpxUiSzaRu
NXa6eCpT6UG0DDaI5xfxpCYVk3g2IUs1ieN4gr1d/80g4Nnxm3g6FdKwvRtYG16qNSa/S4MWa0/D
ASJYApyd7uJCrhylBhm2VtDaFbvL2siIyATqq1CAqCQiOEicDa/KasTdrDOTOZNXmViduYt/rQ/g
bYSf6amUsLw4ZIDkTSH+7RA/u1Mfg6xPSItH/4aOvcMU12Sd3XA8HIoPnU1pkLv6cF5fXOr+igKK
2XwVNjyiny0Pj22Uj3PFEJZrdmiQmumSeqJB1UH4n6uUIORcUGYfT6fg4tmBNAq4oIiP11+OWByH
uiOnhBAgXDEZe28b32yF3wISB1CY7WJOHH/RXrB/4GqxxeB+MaDplC3adMY2efp0AAxkXomVGqRf
+QffkQzmK4Vcy3/WlGHBUF9cRhMKGHReQK+vxBRSGfLpzFEae9m42KwrQp0Jmy1LLd1GQc7yx6b0
iW/dT+ePF3OlGFRuKKesXVgThtoii9TUH7HPCOik8cWWRKJeXbC3dXpjMxaaY5gE9HBUNz+iY8Qk
IXSOuukkYUR0pfrKUlu5NcsNhkNsqe8ijhC1FEAhHx5qfq2qdQdQqt/DUpFTQazKJUTQZAD2geyP
gFIo13CWR4vvQEOMaRaIrAnp8unXDhzfH8OPbRC1cDO4Abx0S6WCm6J9VOshZWEz4072mx6ZosxU
mte+bE03aklbcUmXb05FURu2BhdBPm5PE553fXEK8vV0RbE8V5Oj0WwvkMBQGVnzXbuk+GQfePws
XDhFWuQ6ANr7mDW8QGPHmHtTOMdwebLTfxUyRbH0HM1YK/rKMfcPHu0IAnDsjEU5qsGi+gVFCiCy
WDpwLgUfk5eO9cdxJfIkU9hOV0X6MamrbV7Mzjb2Gaop4Bn4VWJnspg6h24J3XBv338X6zwqdwuw
LHWH9JAjKT3N7OrcRhy/YuVXr6TOA3JKfpVMkklxWBzmopoHsZmHRiCueV/2uxtU1OKqkCUFhNuJ
9+k9mCjtmlfyS35C/zd4W1s08qF79dSpQbxMJbdoVYZnSUMDwKj4mgsISq3DiTYmRt3h0Xv05qP3
7D3LRac/OVjbUKMtQhJzkBkcq723Eg4i8ilZf+reO7i7aF/KRkp4qELmWk+x+c99FYulxYXYEwKu
psgoJ8lobJVQoig1JA5mbqL+Kn32D0t9SpU142aHMNSKAGu7ygzXvF8LX5quK6CI02f4GeSiTK25
ZZGGl2l1hNJ1dbSBTtqjV4hxiOjl06yW4bmhkG3X6LiHM/gMi85nUEszy1JBkGttkDJa53Ow7ZtU
SFdkuFevQBPT683aekdcJWhw4MMZ4CzuPgyKgv0MyfuB3r1c6shscLwR3HiR9NGxpS/QDfWPO27J
46+4ePzpK+rnW/tMgg7QH1UJ/9oWJfrTyvmvKJl+kcFOKP/U76Dv//uK7AcPA7vlG9oAJVSdwbGT
DX40+MrjW5XmyEF0ZqCFXH7Vg+oHTQ188LHcKM3rVLhK/i4z/MJuy9vFqgVm7hC92V8iAH+CN0nz
WhoeL/q2wvzzYb1tvHsA5PcecHrpT4uLEtRPFiRPuVbl0R0aBOMokWtSi1A6JL9G11BuvPIpL6ps
8nDza5N63P0p8Um16wJcOBB6t72B+CxlkidQlE0T7TbFO8pbCgcvV4AGeqAZQdjR6UjVK0mciBly
i1RkU5nt1VIqVNlXTompJ6shfIpKOwoQcpzqZSoRPUDLt4hT5QlXD6jlj5tuXHDpYQOnwftAOiAU
TFeBpBImAv4UZ78p7bxAwEVfvCc/X67f/vgUSDXD86A4203AyVVH9KU6xrlWcVWFsgJVDiX5bz0P
7WjyqwoaDyQdbf95pv5GfeRdn++IzJVdMwVkLSctAWAcVENkOpV7v7CR/rekcrbNDVF1eNNMppum
dFnycG/uzLw3KHDGENz3TdDwD018yUrDJ2B8SP5yA0vMbqaQspLwJchMGogxTA2u2ZBvQCuSaNKg
ybsyT8q6dF5UZzhFDJQLaGcij+s3qIa5QYkmWHN6sdK4hLtDqaDx9nKdXRuhFbrkvgPm+X5QGz2G
8PFCMuBtTN0xfMfz4BBdpr+otnwGJS+JMuGv2coEBNVjUgHBZoZz30rw6igi0iy3cSKfbn07FecT
bGU0a95mtRvMe5dGhdTh6hKfg93gHG1bBxozbWmh+cL0Hfv5RtEvt95ufnVsnSrWsU8Hpe6L5hqZ
dhIe2vfGffVp0ZanV2m/xtlBZujPm7dgFz7a727WN2oWqnIIf6HkrDaOKi2z6ET/7J7exGT77htF
qLEq/qWxciGIMmALja+rgEIWUAxUFbYS6wF9gdY275nYAK+BahAyJ7Q8YYXSH5SdzcxdDb6OSbFT
a5X7FTRt1N62DCX21HlbOXIPjcLeyq5rdjK79a7tan8/endr8pjda7/a+bhVuiQxFX5DikMh0218
dp79m0vHmBYxSXeL0f4t3ja05taec3r2N/1L8BsiSjIpjN+NefyJj/3sstTcw4uuhD+31kGUYVil
K+6OLrbHFaKo4/Gyt8epk0+ouOII8uBKr+ydvGf+rYlMKAalFu/Y5JgUmquopeNroetcibJ9BC3s
TAO1uwagW3fnqpUUENxOQqOa1iWklQ47ErW/ezsDULdDWdknQLw4NcAtl+Z+8G2cO6XGe5gk9aR5
7VbcbzTv8YpfdO7QjnxTL7hHsq52qVrP0on32dr2Sfv8OpDiCiNiyiRgd22fh8VuDg+hGl3I1tDN
y6n6sA5II9fYTooOchC+dlqaIEySZYZy0GFq4MXl9oPG2QVAePnUI1WJG9B5rAzSmVS0SB/aAXdT
Ud7mNI7O8U4n5Z7Lo09Upi+lwqB7CGXjFaGlBAY1Pzr8JdPD3256mJaK1oEdQqjjTXiklqRMvw42
eAQGsGwANcJHlAcnTEBcxkDhB6D+y4YwOuR7lYeTTF+QgVEELo4OU1jHo1fv26l5b3yLtLqnkgHc
8Q3TYN7LhNXeASaHvGPjQssalvsfGI0040TSU8RgMOYUTtUUS//fAQwuU+/X82JDSORmEfrc2zeA
kje7OEtaCZj5HDvGK90n1OVAJhf639yVTgLbJuLj4u+dudBdj7YLFFXUyBN0smSXhDeTDnOh/oco
79deK76zSV8oOqZn8mCUaWrVkBKLE4vaYndGUKwSGxmO9Vp4VqI8QVQs0IHCSlI+5UDYxdVxss69
YriDLRMiA9OpDQqt3PQY1EiVrGoxloVmzSYXhOXGXpuc0IV64pP03RN6pRz6gv0OtAvpKQ9WaX4l
dIQBzDXYy/L9zLKENOPPg6/3Xj/ZhPajHG21oIWnSXe5+QpsDPSRLZ6Q8vivrCRZOAGUueE0UNU+
ifhYkPyZrUxgXIEnTeJAyQOj8f6mgl7umHovKYTOHJTe31/CUnuu6YdC+WfydrCFtG2b97ZI8kCI
CkvorHRyULHyQFpgdAe/kO+dLM7otX+Y0oZnhjYJzdDoS05Tk2Mng6xYMi7Qvnvj4ltiCovQg9/T
EFyBV3VLTi2oNHaDGm55WkkDOKEiu8kP/6fYD5JniRwmtW+zgVcotcQKaMUsUul1R/lZwYPq8crK
4LGjw7gbYJWoAppKYMLCo803KQfl5kpkRHIU4BSuXDFV8MIw1Scb7WTlFw0i40dIgUeTFGCa37Gi
Ki6ZlV/BJxFoyPTckOOhPXTeVu0Vq5BWYoUbl+tnKn4I3Kjii7GSPlqFrfpdcA90M79ZVIB/dFar
oDr3YrPP0VYTwRR6RV6R2Cmvn/RTbFCUqq5x7Lm/eRsbfokSfBHg5+RCtvatgMF6Y9HJq9C8u9ba
sTtZ1SykwfeheerRWqk6wbHDi62yooo5NJJIquGV35cZGtHS+rzsPD82gKKcjYd4obXVy93VyIXe
R9U1bUDeCQClNsyU82f4rED9JGhmzH24mpfowbgHd3o2gSBK+4icU/ZuAlDKVX2ZTCz0BNaQmty2
D3SvwYQIy8aSgjzBTq0GJpHyb/T4Tf8g7UkCPeJCgRoVH4D3hrdhMqRKB0kxVV0KBCJ44N0praNo
8LjONJ/Nc/xKsUXacmJ1+dBGqp2HsLo7Izf6YdHRxlBByTN4LH/LI+yPFGPzL7VJXkgZZDZcEgDe
zj9+af8EE4zruA/ljEHhsgSm14ebzGcq3fYg0aRUkw7tbPrgmAfnob2PeQvsXakIfM22OlTgslnV
tSCXSkZosWYtWhrz/w8sWCE3qq7e37yZ3pAGLZPbsjLYhpmQ2GshtJLggODnRnomLtlechdoc3Ye
sJJhu09zXUjI3Xf/uj4MjzG+2nATP9dleqCiR3dfHMEk0OLGvy6+pNtp/058jaQITsomuHbmzQTW
Kh4JmLxtK9uCOPGzpjUXaJzAFoh3OXT/C/8lggiKxyX3aU/HvntzCkjikqsBH0KuRqwsyWwEiwV5
isUUhwGFHRAjQo0U68LMyruC0UWWCvfq1pSLpSSRDhV60sWtdMo2HRDAwDGft1zyEWzmgYrnCJMN
aZOFPJkpoqtgaHC6W3/rXwn9RQijApfKU//ztinr7Gf3Yc4D1sLGx3N2L9nfClvHwbm/7BOiRs6Z
clKxff12rkQ1dp5cq11dKcDIOzfCQ6oqBHCYfESiDCZDqTltN0Kw6//kSOldjaCoZggTjRIyE4Kc
4z2FS5jb/GsUJgdSen7eS0h4R5Agr3Kl79c63sz2Z9EnikamxVVqjQU1INNOlkk4d00eBkSjdfNU
QdPIKzun4hgTEKwRQGNh88xTxu412E3IIrBLVQjGM3xiPt2rdFnarbRPschT1pTWX/L3ZTeRz2ak
aPbjy5BGz9PXZN8/ka5+UKNTFkZZcMRVnRUVOjmDofKTERerPBeLklWhxg6K/jPqgSHlDGXY4TqT
avgS+4rBgQtAxg70a2Pe/0GMERXxYN3HoB4ZVhmYh/VxMnbJfhF34nSRdKApRRvCDJLgDzaTDx9y
sF/NsrsN+BgS4jOQbIWG1ud/1yBV8lzKQgLScqzb9oT23U0WkFOyMiBcn3RJoZ9D6978gjc0vZme
9QkREznod33X2tjgxohzIfkJQUPzAxC0iyofzMg36MJMlgNFNFg9NbtI9QYJAoaQgVK93MM1xY25
4CPmGoK+qCVu1UFsAmwClHhszAW+DfDY4MvYJaQqn5z6h84M1IhYE6cWqRoIpkA09J7tkvtxKta2
dbX5F2b11J03SxTtXwyZwNz0AVClhOFDF9pVy4uj+5KcFL9JqMixmMjBEub8H01n1qUoEkThX+Q5
7ssrmwi4oWjpi0fLUkER9+3Xz3exZ5iurq5ShCQzMiLujRtM+gLSXS8I7zBWzR3LE+aL7sqdSol1
FlsL/8YCA9f11LbiYtCqlVwBkO+BqteCOd0iYBwHkmZ+cJa3FHphbb9d0v4s/j3sb1FKHmZE3xIg
BtiWGAl9PNKEJKmr1q+KPNln/GqHJW03LVGTSeXlnACxOxMUzQ+Woi0mFbVqmEiCXxN6CkJKTOpY
NOweQM+wTFRfIwOG4hv5xumLiyKZgi/2NNGKxBoVOMXHoFE0t7SwrlYF2IMy0aLzdgq848Sttbgf
HEeiIl5BSQDKq9x10/ilk6Dxq6ku6F3gPy07+RFXTsq8yOvqxi+PjuqBBzLOO2SKCtZMpQMtlpg8
iz13VbL+oG3ZNEvD8JH1QCTmQWKSk/eYTIxKxqi/EN+lzpWdgKfV9NR5zZj9wZ20yJA/eXvM+l9Y
pHF1Kb9P58VoZebUm1atJiWrvc2bqdZk+EcaaooweK5LwurfKWleSHS/ssN57YKmscyljptbn6mM
+SsA/1rtnJTo9JbzRym38WPU/4m+dtTXYkV9cYSEmukQSxYjlJPXxBoSPn4aHUfyl78pv/u8HClt
yIOEDQlbiK7z/ENEJnWxwthKmkoZO6h21m0gwRyCKEzwCuBW7Ek5bQQz5koYrsZG4gmtH/ohM750
TmaDE8wnUPZBXrSCsePcE0EoyOyO9jirKPoyF5twvFDCclMwyKz7eeCqSoAQAmNO7hI/GQ4Vqc8x
NnW8KuNcaGv/chBkaMWWf7ZXJGtX+oWCgTvIxPvvMsK1BzYnT8SsxAqukM6w+IGif72IvpH9Eunc
J/pJNA2UOwh9rOYq6SyOF7KEnE6vPcIukIBcTEdbpEFYlLFfyJM5OGeQzWCTwsqCFcVaKJCV0ytE
FkyJE3UBWN+V7KwwR60XjWRuk+WJqLZG5r/xK6lcyt3JNkCnoBbpnOPtV3ud4KyI6/9wUNHFxJT8
D4SQtL1CooQNnHaH3wdP7C/NyzCHDMb9uhA2MIODBR7CBXAZcs7Uho0L0oWJuCUjzsUICoFHAGAB
hE1vbX/FXeYulAcIIsaZElMtHjX2PLfl7JIYRLxIag/YNwALRZp9OaLsPBztj3VyZYoASrn1V0sk
6JLyR+Vw8VPIllQZJvDLeURUzKCsJxYHNOGE6ZM7kth5UZyuTKEKjF3p1pG/5J1yBNnOlTrWhzLv
2AruBuC5Yq6+pKNlc3Wp8kYVjAl9HGNOORvRHcZdsB1VdzwvMeQYIdo8M5IwE9gpIE/IQqXMddK6
AJsUfJMdzEyY4S3OuOcif8kWK9mQP1NGFORxXqKlmPpgIJkb6vlqqTxDyNWkQrGP+KBvisZzwQt8
CWi27C3fin9iXQaHsc+34Sqpxt1M/Rk0BCpLFDeVTAj7jnhf3wJKvf4cMl8Ay+VmiEVGdX/uhlNb
yPj/qHZE5NPy5j75vk1vosKFjSyZaVajHYRAP58hhqb0/+X/UibtyRPW+fQolK8VKq7+h7v1pfOh
SJ4B1h7MZi5Kv9a8QuDjWK8qOZcOQY5SvKo0/1Z1K9ktQo2uqcILlHjQV9VWxCGdjOn/rhrkgAMx
BgEFpFdIu0vn+gmkAIuXhoqckyHbFNB00FzSuZQcF6qAelH+ncAOSWXK6dPTlUOb8kQFr8rAUgfE
dtjgq0rGdISdlh13Lz6E0N6+LZ9VR6G36y8GFDUMsy6FMFVC7ZiNJ/+36kJ5BW59wxCJZjHY/mNv
wR0uuaBPklLVIT5C6pE7zbxylamD0Mj7j0TgDvJzkb2ZnvanUUbH5mx45rggZXIjmeo03Jb/AkQl
aZn8kHdUIlP01hc5ZUEGumPllsluUAqHFRe5RT+Q8yhpUxFl7iG5BWCQVwcREr6Qy+CEsKf2TEYS
d4IWJp/UIUFNzKzyHGAEWgOs6/R7p8OmZrFgGRE6/3dSNR+/80EMqTewgOSirstv6zalWiTnSySe
UdmjYx9KTQr4Q8X/d9o3F3I9kISU2pZHL+JO3jUzDYUEfdPjNKIOvlqYKUoBjV+kIn/PBdV1VyiQ
/6m/CcgN+iAMXqOH+ysvAdo6Jp01rGW5oz5gH+FtTdVIRVmQc5tnApsoF7k9Yxc8HP38GfG4SrDH
qI8AXCMxef2rrE5UGPbxs/sV9gT2C9i39y48tCo/rjftFGaMGGfinOXvdKRzA2+GX/R1CDss4pUD
Ip6u0NIqTePGaCKayPmRC4ZLC/a4Na8QVK7D67DRhJq2b5j3+e7nU3Orf3WO7KQEclga8w3oo5gb
Z1rnjLeJ+Rk/w+YEmYoXvBdhijTZHogUILUSeVpEHJOSnDK3DFWdzXdcZY2IE3/u0bWWYlhCiFeg
+aLYmNQgk4MKe3KBgpUOa82g6kTTS5pqWt8q61btdM55AY7Pu6+A46+wZc78wSbSGf8h9R+boOr9
1f/2RptKvhdfaGQIHYjNd+uK993qlzobdAWoWyMUN34KRhibBB6K39543kJEKNvFImnzwcv6GHOh
QrL4JGHwEqnCfmP0RG6bo2yPnZ/0ejsDRV1rtFbMIRRbbN6HxeVQaFMSo4uSiPkfpDjk7FdKIkDV
oR+AsWrAdTnRVSNhT8GychUH2C3Ug7ABFE3qVrhh8cBUaQ9UCyerQHDDboA2Ljdrr2AKXPNWdQSH
wNkr3VXLWE0xHJjXJ0XHyJlhfxsq+n8RZD0B7QSQbakhTE1i9Sae6OxXyw6vi41CrvYAaB0IfqWS
JvY/XkPhmFW1Zgd84DnxEpegTWIFqm8+nRYr4IufgfX2yEawHgfoCzk3amvlJ77o7bA1zcik92AJ
Fi0+icngttAPqxuswD0O3I6lqjyfPNtftjjzF+LsNMVS0v/YfGNH1d1vHJRx2M+dogOmYZc75B5t
YkQcWVYGgo1vp2KelukYYkMQhBQFwh2JTZjHdBUrGrBwl73lV0pUtbzflEWhveyRs4A3I6LC79/F
Lc+wz+1gJgZxhDhC1CNeuRlHlHBaKqHkOPq13mH1VbBXvNIKwa9UmpITYY2OcjnaN5mrmq70ReWG
yZOQYOGsUS+C3aTLmX3/Q2m/bjHs2jUUpA14tfrP8LnUj/fR4ScT8zdomZyCt50MaBu8h1KsdiHf
aCgeYHNAM7aK0/648ZxUqqZTcUvoVfM8ALmmNxh63KWneOMfUw/2njKsC6a90glgl7gaynhXVqL6
8rcrIS55qKIdyadXKlVbtaD9uXyOpN45lcMzkgQnS6z09L5wTs+LOlTBZCQ8bdcbqIpddlZh+QlP
bqn3IJ1vH6aqPcXh1mkzDJ6Mnqh0ZInnotmq5AEkRuxbVfAoCDmIsPXN9+IDp7botfzNfncFGcD4
HS2wDi72xLaDe81LitGjwGtgGkDGIPGF9lb+VVvSN5P7ADjUeyClbNn+dCifrzbPOpQIEl8FHx4c
T4liHYcKOn3Cir57lSyszq8t80PrUQEBJxIuX5UlnSAnlVq7X3EbWk7sa1stBXlVEThTzB81LY19
BL7IAVd27bvoQfTkUKIZn+m4bpLzXd/oNEI3DkxvUKGpO9ZVnUdo6zDJQkH430PFKFu4h7D50Q9B
aC33vL6mdus+l4+UJS/f8TSQOMRJYReWWfQpWmeDy+jEn4Ba1k4dEAXcQVnuTFW03y+oGEkGp065
kcy5WBf43GAVXzPf9FA3Io0cgAEjUsOG+6X66avkpzATVEl9GOOvm/rVwyN843xpr/km8ZzijZIn
Cb+iCjE7Zr51CED6QvkFiRnhaqIf1sSTrHukcOUs6goYFa63jlLthTVALqSlnE6bfwZog37FEMgm
Ye6Vg1JG/gdtx/tEzcpav4gnL1sVE94E4mOoIzGSqJTRL/1zdVs3j1Ldm3codG9kSsvW6+pWb6tT
q12nWU7Zq10s5HrOV+ee+fywcvPedT/N/MXbjvcdVHlvT6p0L50n5cDF7q3ZaV6cz82LT4OYN9y8
z6Vz32SH0YGIsuHCTSPFhSk5mBUaeZ3M153e80ZlfT3ZR5w7p+iXfVQNnfL0zXGab7kfdpqi0aK1
KowENhFSRRVEz8w3HBcUXskyV0xk0LgvqpVhnDypaSIncTfqbApiPt8NEIkZ41FNLXL1WbHzuJsx
YiNotHECMhz9a6WzSNm+Yuc6KsP8fTsl8uibin3qHqJTdIzcY3RetcbvsDovD1tBvZd0y+ETPmdY
m4E/+BXYNIPG+r01+GH9Yt5pmgCfEybDGgmT0qw1OLSTeUweGe5ww979pUWD/x+kEhOTV8ab4rxA
Lmm+iB7k+JMxfUoPxn1zntyCZH3uEZd7zx646vo4BvLGQWhRRI0KbOc2hp4VVDdMk9FpDe6choA+
/dsgie3bzayRq8FlirbepdavZe7+2amjpJl5r7tzf9hXwIGD+YrNGr5U2T5ASkA1lOJ6oqDEqGZO
OXP2D7vxsBLS/DXCCeTq0MoyqwHUhiKJt4VxbJpVtBARUDk7laL9Qp9Shb0XEFbrfmsaz8qoUu2n
9KKtRI2Tl2yD5rMTv7qNfb/cGJQaOHrm/dU5FYN6vVcj84Um03HauLkPSDSlTpa1W0QrRxtNvcrF
WkBKoI/r6wcIMttglveTqrctBG8qrzP/7DYZTEut4RL32TnaR7vRqVlAs+HePSBSRE7WrfQ/TgqR
Q+lOmn4GqZNN3/TXOQZV6Ah3VhkdgnDkq0M1zKoheUqhYm/vI3o6LfmX/hmQteLgfrvs9U7dPtMP
TdAbhTtYbpVBQO9QZKjeOmZi7+xd1OhU+hAEgpezD9XgiBCPAvNWJ+43BvAacGPQBqOSXtwuFHy4
VmouIaOgj0aV+w/pbRxGUM948sAaUMDkVEavwdM7uwDY3UtinKHwly808kRm2C/45V5jffXTaWl2
np6nldm7ffX2088ALSyyNuRppk/c+zr5uadTH6T2wiMkqH9MhyQ7Xn+NmYvXNsieBiKbs0XJuKVW
EYW3tzHdwgEDhKYyn63sbqRwl0c3tPNI+e3N8X1rchnolYWw2/ZEv+X+FZ8q7iZJWCWAh3bVK1Mg
CgpJTV4cVB+W9YnBrcwaoXjCEjcf7fMgHRRm19R4/dztFIhoUPXTGdONtPYQGcXwERb8NLyGzyUW
f/nunabb4fHQPZTMOq1c+2yGV0kFYxxbfNAE9e3FvDnfBY11c1WJUjaXZu+VGO9OPDtzIiTczILX
7D6XEFGcAorSl6DQz/onq4wL5yT+qQv0pgposFz5QCW+4vuRS5o9o9jnKT2ubjJulrx3zX9sw+d9
+Tz20mPvUxrdk+GpYZ8qvXg/bO67R7z3rVcgD7kziv7bjftqktIa8EdkBA6h+wtT/FvwfSjkKukv
uETEU6gjOSeBXnwcXCX5pDvHGmXyTZRRBy2qwIlk/6lNz9ShMAWVtvE0oRo8OY9EzJHr4j1vyFDi
JNSsHQQI8HSjNvsS9LdcT2I/unsESN60132TCL+YdRdS3ejWTlEa2DuUwPLnSLk6Ctst68nLdHz7
vqArhlcncZkXDi/NbozlxYgOdvIyntMa2hfzMmRQjCEJcwIYSizI4c3SKbhldYjaXQxLEN7MkhgP
4wU7FDm7kwkBgZ46t4Z3eDpH2upkNpBT1cQmtJrtCxJSZK1R9ytpc3jgVibGkdaNZOrYYyDqAlBG
n5NRWF+ps6SHxNW8kRUHbCCspedHZpZP1rNkQo6KQ6ohyIXfLbwwlEeLGMO/999xnZbbexr51d0d
MfT6AqvjYT/hJpPqJq6Y3vv8tS2YWcl8/LJen6jeoYQfC+1+rJ+T08Es3czzyWySwSNRCvGIB92g
vMK8rkooldD87O21INd0D+SRiYb6J4qCyNFPEqTyuZDMqh0DXlDvFckPHoLzNFu9/Qu27rY1gd8W
8zPhCH4vxX3LWgntDLPyhCOSjeKfIjtBlJEHWRZATBKjQg+7VXG6R/R2dA5xS5sIE9buxocJR406
E21vNojWErueWZ/EvhxNxhahDybh8A44srcyRg9xV9TwEVZp2FeqjxK7WTTvC/PyF/8cqkYVysBb
KqVnmD0jBNYBAz/IcM52Y9gqVzg9rWlhlcE17mlEaFv0tBnOff/qb/EKyVPC+EyMJ0+H1AHLkYT4
3lzw4OrmE7jgZO1u5vZpx8TtDDhDZ+zKZtI0roRZO6sSkmFCBuB6MW9XC5lYZCzLaMEGbG7l8bPV
riJYMKz3L9NP7xxceu9OgU6bl2ljCn9kXFyexvhbWXhvZ8MPDTa8fWffqSGtk4y4kAadC5Hz8rJh
tVP8qXiV7mOaRo1uzcNP8gpRlZZLdmX44I63xmJwmRLUMJbOfnhb7Sbp4ONtu+zrYXWDszvc7qku
69SD2zLFjbGS3s3bBidwu8SohRdk0Ihtr+Y9SpksLwPqV6FIdwfUJxqxcUIBslkzPpJY3If1yQlV
ChSNVwXm+Bqv8ozKVcSSiEtmDTISk79g4mW5Vf/VLVjQEGjJ6Rfb0KOCcnQb40TQRHQCNRM440ot
Ovjcwyy0q7+f4WJ8T6xLCela47aOl2C8t9ljtp9WOo1+10J2f3BYX8NilzZWw7RqdGq+mu7B6N37
ZOz29mO1jYqd0rA4uxy61Wt/MSMvCABA1TD5MwQ/u5lbAggYM3uPihPgkw0PUTK/r7YbFnPWw52v
Cy9cUdtYrJPVWYBVrbPlD7OsCA6Oxhi0p1WBFEcPz4r3nH4x9diW6wQmUQNv0sxIJVDT+ENvwGGL
1k4njJA4m1RbNyf3Xjo/I54PMdMDyFlmW5L9yPkM47LRJH29MBqI8JOVhsPytsoPu4mMfwlJpXRP
q0Q3nReg8myDxtmOX/aZRCoa/zf3OL5Bo6k79U//AiujfbYZspp56B6xh9RuGi2Xuo0gGZ+CO1Vg
L7/SuzqnKVrZeBZo3HdbvbSrcta6Ve48Z0ZzvNs8Z+9Bc8zMXATvwQ2yINHo0d+tKrBO/ebT2L5M
llw6rAG1nMbQkn8BwWkQ1s4mpyB1z91X5zBj3LGve/BTMnDm+xouiHnrPPu3VWNtgQd1b+MHcsIF
/+aUiQkPfRKvUBDSaLE+rZpMq2hRMfaYkxnz9OoYhb8mWu7MUhh7v+WmhXQ+IRBt7Tc4Mrk1wBjX
o9r6MzhT3+8e7cRm7+4e2q2g1EF0b4ryKF6QEJsmuhXvXhYh/g9/5kPKK+ne3VO37qaj7ejYPnTh
hXiVEe58hLInNN5d9wUGj7bTGGqdvw/RbgwIpPsQl3aDEzEVOpKfQWvc7BU6VbccnIbNVWtwdhkV
lzXyGXz6jdHbq9uFYNG7YFf621G2qlllqu8Ulil/Xm7X7VMbj8iqOlF5VcTV3Pl3n5DGTZlC9h1l
KSCJX8kjbY6DvXuPnj3I7s9eC4MRkxh4Us93c6Abrluds00zdL/SaXZV5bd3n90KQIggc6jyJPtu
HfqtkLeApNWmrwzKHA33Mog5E1MUbah0ePb2861XHty8indw004xaDoXu9rZ9UGFugdn0TmQoUJv
h2Z5QQuS8HF4HZxCHKrdUn0qenumVwZNOQv26x0poU1lEwMVDbOg1f30njwfTP30M72t9nt7Qf87
mHLd5jgODjtzG9TsRVCnexBFkFA/SiSXjgaZeHT5r0s9ShwYPIQdEqyffnl+CCqjYruGIN8+hITh
H6ASi8X/jq5kfelrHty47IdfF7bpXbm507rstX4+Adn4ALnLsDynRYuXTaijwwVphpmL24BDvhsU
+uwZFXR5KUVFd+LhX5DQr49qQ/hAoyvLbdUIF+M4YtZC3Z5uvUNfaVuYRWjnYutJluPoU/PHQzj2
gdX806qwrNlpsBjfpiINoqEenef3OaUOMGBFkYQDt4ute7l9gcZBR4VfRKsqP88Ncy2e4Lfs+PuN
mazic2KSVkm3MI77ycskMkSAkOwJpODhua2iT3oSd9Ppa1DrV4n3kHfwkWCH049xDq9+0U9HTafq
QFvwq3L8zcxtURZWtpuQxNBPCZ5eISjSs6HmJS6mCEcO2dn+2U+8qh/3tywfddto9o5d4t3tqtU/
94rdmm7sHR1HtEzgkkbpEOJBFxmDYOFU0alMRs1BMyj0AAcidGTC4+A5kVTbub0I4mhLbbXqi4vk
kujttX75h1Gxm3mUtw7J96My33iohOFQZt+wUCuvR89VE2cGIdjm8IXCMpw6+AcjWMWANzyxB6wm
EOEuW2I6vEat1bGPAcBMz56D689iVOi2hq3uwin2P97VqXXfg4VLiym7RGb20z74MKloynDz8bJ7
e+/arv6RWcOfZ3JIyRg8hpy8Qr1sCZjqVPpXu4aebYw+LrrqAdA4Ce+6Tf7CIpRRs4lWv9JvjVqj
h/NkZQtkBmIDCwXwn+gBPfhXYtEIKwEQheAKVAaZa3pzC0i0uHG7YTfshXsl6yzhFOhOsCVqMGUg
xOFcH6zm0cB0bucf/4WQxsKoUhTXtDJC7ocJlfi8SfAOE4zFFgEC/L5W/xBgoGAW7sFeKP3oSbz7
bC+iRZcp4NZQ9j5PtiTvIAF6n7A8O46evX2YBLUOU8At7q0DgFqVHQIhOvJpzr5bJfZavaOk30Il
NIasA8/nZSSz4vI4e89pERmWl7ufy7rmsngw+McpG02vHmyD4uj5+6FxRHHQAt+10YHp1trHSYt+
Y+fgNazhQcBEPv/hwlSuZg3UHV+OiJK88mGMiDZMN6o2hlWaX5GqoD0m3nXJoniDpP/JbFTMHSV6
abu499AB36P80gKdalas4k+z2T5TIwULbWHGyOxC2qMnM/0fpFmFyWJrfK9PhNBBA6rRg7HexDAb
f0oXMwWrepuNEzr8RrI5P43jiotEdhkOSJs+EmmnhJOwbFo4b0liFvtHWvpMt/jYCQ8KHoZ21cEO
Rxa29cUlSIdPACMdaT9C0EfJbAIs1M0tXVOhURWN88+N9Hd4mqBUDkJzMcs185lYj5LNoO3/bkWD
bnd0pGB45NgAHV9Ar1JbVu0TsDaK3aZ86HP3Nt0yz1fP6IngP/3S7l3e0IDZ3Fjtfk7jDOm7ZvcI
+qfWlvG0NnuzG25B2h4rPiqLuLA7SNuL1m7vHw0fRRFF59l/tc/OvXN06RCyEJUqaA0L3TRojuvB
i1wAMgPUu8I9WpX/moPiiHfuO9tANvvhf7x6/+Q/vJPfXMPn6sCwgooCg9h/+a0eE57FWGPTIxfe
yTos0Ah9K/EXaY7lbHtp++i37EUHOLdTg7xUHV0tElXuu7NDFcwqeenPe304uoW3VX+4tAbMHN6P
saLvEpnr15plQ0uPPR0/uzceHWUyveq6TJCzut2mu9YcZ+xKeezRrqE4uJjHG1xNFm3QWJ1Bhy9r
emu9YD5WzNrDFO54o46/d3/xvZngTLdMKuDedT6UiWg12OfZmwGjUrtM1qSNeHbjF6/u8luaFRMT
jy6rtffsgZDTho9o0auG+xUxKO45e1P46COttGlR13GBDXOPXquseyuZPJxb7OR2oDI9ji7ukU2Q
rnzv7mFU6hXmhTn7dCTyCv7dx72Njv30D75gp7Csd7ZD/j1g8RBuSXXz7Tl/lIaqqBkwce4jqTCs
WQgGI8Mh+Vp4B98GliJzAkKqvvvapmzeGe/JpA1VUjzEqyNpoJIeYYpfHQXkGYakGyiomkipTaeH
2SmVh29DYvRreKVYpCpm4Bf8n6k6XBKfzpjkibS1MsPq/oiDfHMQ8KGUWoU3FNzy62+luF7koxDg
gxsezfVQxBGRjMXSpDaYCvKCdAN+1BVUSouqlOCu5qujA/tGxGUy+CgKDd1R5NGdcSfpVYrchxte
DHUyL4cWV0OszlyUjmGQaFsuUQjlFeaOxs4WhReBnf+Zon/t38Evhcvc0BhqECOH6oTDjAEB1VhQ
Th72QXjnXZWXC4FCPYRKa8m3qGbI6K7yAUN/pM0pVv0uZNsGQyjqKa8fj5FS49Z/JAmmE2q8AEHB
pnStUrjg7BrXsGYM1yjpiZcL+ir1ACBHl49juLmyLkmHXHgXeTGopGNWbhfATnImnb+AkngytyBv
DxOZE3s6/RUAF8J/ono4hKdvqT6ZZFdGnYQGX1pPOqS2geZdRnNLY6Rx5+pRVNBlotElZpQGguvT
IV0h3eVqtTWmyF6IOUtN/KAdlnK5jRaXLHhbNyrtX7RsBlORKk/GrBfNwAUHVQO6aNBGAQkQFI2i
E5muN4KFX/liUEAufTBo2e2p59GBc4Ow5s5YtqBnLikKX3o0Rn8biDW1w5Z9cZEwqrQ5J3///mEf
gFqJ69EAU2GHDtjTIIeiQJypGoN7AkqHdwPchSsKZvvsSsyuhSiEDhEbRVIS+CTIWw9Hq2ss8JHB
CJkjtLgUDkVBPmwfsZQOg+MAjhCHRpafi+wKUA/A+uMjFMGjWY5IrUrdXsk9up0MuV0YFYbnrmtW
hugVM3iuMzDodP/hX6owQpyaivVc9wQNjfVms9k7mvlSfUCFWBIPayj3lBQxv/UoRNvToCOVpwX7
Iv6rt/OVwWSTEHIudWOO+ZQVz5T/9Zj5l2hhmqwr9UXQw9ecFrtbAi4Tn9+j44HCql6MYtOgPWDZ
fi/tLwQGBkSF94vs1AAod3C2QIT1bsByKXGyhSPKFqqM8Q5XV2i1SuOlz6Tl9P0kbkBrfKXHJWLS
77TJjK4Ayc9my1nEAKIQpBop/2l4kdj8UEpNpr+kPgZcg9KTv8x0Fkw4i+jLbSppqTmDHib/jTaY
ufVEhH8dV3ZJHScC8JZZCetWtcO2eIHuW8/V3LWT4zmlHGIjcK3sRH9sthkbL/L6+IaJU5qqcBbH
Fv3kFZ4Z2vhimUp2+dy+NHGpxUsFNAY6pij9jUSwcOsKYsmXERW2uY6P1DXEiP/+gVUKTAvgG6qM
XkXvCL/Be5ANVNdtSTOATmisSoIHg3zYoDTmvMUVTxkOJraS5w6eJaE9KR202/SVWbFyRbckheJo
rpBb1MThmb9Npp/WuwmuLsFXfw45JLeHmQEJnRic3/fHYYZZgtvCHIc20kWLAlum1Q6rRXpH0Pg7
epArrm51gmza/xtAqIbl3Q6qBiTfKeZgNn1b9MCYwn34vaPLoQPwvzAX/D8rEfNOaRp2o4G1xCN6
CD/8/X2LOGYQJJbeiGOmVRXRh9Nc5v16KyZE4pJdsXvwFjy01YoEEDORJGomL22SuRZxvNq/Wmcr
uNBCxnt4287CreLEV8f6SuhhI95h163fll2i+LJBxH3xS9AdO4dViear64sPGMb8ECdOTThbYYwE
CMwKdh2IHjCUiQsQvF0Mdv00yjnK22HiZFGMUDTEZHQZEgsibPs8F5+gCGrvaV6INaAZE8+JvZgt
Twhx0v6suKd+GQsxfHb5I4oApLnoxl5SwYIVVnuVtP47WigUtAgwwbXcEjkFQfZSebr0yXbl34NS
cZzByg8DwecxTF6116XLXfSh+GIcv9GRgkY1iyn8/LYfUZmELKGIl9+aPgJc5hchrDn3cUIaSBS3
S4nR6PA3wjVQJ+QnsG0OwnrFSLAMvefTbIQ4OdUZjTQitaHbt/m62rcvU/3sxqDGXUlkkE6OIx3Y
l/AvaBOXZOwpIcky+p7GUZ1XEw4Ql3Z4abPz8HkQ0c5h7E0aUvutsD7QA1lYJzz2Gd46QQD7QAd/
jCYNA3z3RmKKjZK2q08e2sMlX8j/FNle+fmDrUOrvTlAkKQ9qDVhiOwcsEyyJbfVBQtA9Y64jt8d
phWql/SOer9CD49fcwAHbhBHt+k+KiiLDamkR+qDKJJv4j+uphAurDJqFgknLoRQYpg1/C6vQ0TN
E4oLWyq3PAjRLqPkpjOd7iatrhaJaiO0RiRWiCIKanryEOK/Ai4CqUSGSqp5slgqC1WNgqy00aE0
GiOZEzkZzEWHToXcQH4QqK+IgGSJv5qmyPqyMeA2is8iL4kSC/bQMZJseACcUIXWsLkys43AIGuT
ayU6jngSvS2Z2xUjyodxKV1uAtETBN7YWr7bjUw9Bj6X64MxlZdnSzCerYfPtGRIvn9LJhiuNuXs
UMyo3Iz0S8l8nPpHKo9U4C1fVV+lV1Bkx+JbHE4Ezmpu7n/E2tbSnlTAkAC7OuEfPhb+nLpJ5Kxw
HBl5fYAV3KqXfzJShbTnYp3R6hegCg9GRUMdutXmMkwYRG2v3I2N0hAOYYEPxGHkg1RUhY95iFNC
C6NOljoF16Rh+M5Tu4kjCrN8z3H7Q46pL7CNn08BC/tvpMZ8vhQQwNxayZ8Uo7+HwMK7C9xF7wB2
/5MJycApGgdP353obLGzhTWqy4W8auGLSiIVw5iOtTn0mLlNQEK1FJEu8zVvRPMAWNlITEHUQRji
HjmQoOAWICFuJzenBMxBm1L0rRfmmujiZh0DVTzfyUM0oyLNQS5OEypV02wEgGt3U1XW5S74Eprs
4lipERIAkFvuvWYkNZwGwDgkHbTadSWCKvk6rtvxFBUBuzEmSbtf1e2mLdySvznh4ec10Ev1ud/i
W+oiu7hiaL4twL+GBxOAkq4KbwUC9JSLXlK9zreDugM4WVb79pHn4loOh/7VHm55Kd9NLNqxQ3Sc
/6wZTk6A6yRvmJhlhV4Zm1zO5gRUgEOmkIeAiQtWoxD207vNJQhxlRMnd00RTAO3TzVecBDwuCRm
p51SBVZyDnUeMcPTpcqfDtDBRRzVyEPQ5BCJSGRS9VRR6XMyfhDYkyzRi54bao/5iAWVmCp6A+pv
WN/y/jqZ5Wo7pgdKkTJ4/uDw9CotvtABNnhRBwil4PVTbVP4blf69HKlZJQyiqdZbBcpBXjzh0cB
Nq0Dz0iTR+7VZjNaLoeb0cGGlClPM2K7HY0UQPKLETLJI1zy/HcTnMOt5fv4uchSrYcj10bZFG29
p8E4/fBTnIP1iHhOExCnFteBUSR4weVsiJ5XNh2+ZxlBtMNjQHW8z56mIAnVQvoP8UsRoDRQGo87
EtHV4a7zZsLWAcsvlhol1SPy0KOLswVcaxecSqcY1qzGeNcGE2BW0Y3RzlZJG+2GlaXyuqQNgSLf
sA48StpEAxSwUeUwvS508jQn0VNTTT9NSNBVOprlamh0to+V3gLw85MutfwSGyEUYhu81JdddmbX
zjF8LB/Lkr0wsnVh8+xUcEO3FKbpdfqbiQh3lKagDC2gJVg6nWHzn0uptWhUXTLMRtHV0OO9zJrC
2i/86NYWal82zk6Zl2UOT4bSqfxg6scWgQa1sTNevSxbXgaOoU9wyW7RPlafssVZOgD6660yI0WD
NYO3BJRfpC34suUVLTi3CiRPRtY5gVoiUQvD9MBaurRhmqre7EM6B3KUqXvQhYx29ihCoI3XJTZf
1GdHp2BPgbqgFRotv8EOzFJPN7Kld0pPvjmdba1lb8S17wzKKfmCLAIrlv93EHlOQEmqSmSVMi2x
RDXDmhTbEwVHkI9yQYE3gasqM2gPFxK65gIMFkGRqTTCZsislVba5E3JNMSTfD2zciEli2nBKfly
tic+91aB2QAdna+tNmVtOwNj4SNvKnenaIoWGPe02ImOf8rU2fj+iAue9Z7WbMafnngRswcuJz/W
nWNp8h5GZbOrJcwCGaI1viZu83hXj1Wh809YOSXn54f8JC9hZVRAyOA7gxd9gupEZSwwIiCaquBA
JQeqm5K8cJXt7t1dlYj1KDandikv28oJodRuwqhXSe3/ld008uD21Ucj7qmaqjrUkU4gpU3Uve31
s12mYq2l1uIakP3c7cICjR7r6YZE+jUo1N3n3ju2+vUq2Eg5SGE6nTuLqtMCZHn6j9+kvDNqZ+tR
DWvN/uduZGzVxvs6qBRIccIl7VfZRyoIcTQA68o9NQXLUEGs9gpBZXBgjV39A3qe3TUi0DRuEmEF
52wAga9/NHdzTQjWAFZo7aMYIJNlvPqpr9UqIk0F044hGq4bFgWqlk81OmPNvNmxAwyHiTmUXZPA
tCzcmgJbgsgh0WRsDUejDZwxvnOHMJF88ktQscFP+VlCi59R2WIbOZlukWrLCt3oFIkmNl8i2tMt
l6ybncsSYgkS6FnRSH9gUC8VgWzWk+43oxXdmeOYSG0f68zFtHTUHmLXxm3+2t2n4e7sDb2ptJMP
GYoN/gAUok2jc3eHtQ5STa7oQw3KkLnPg4lK99YaPf0NgwbTyN51JcW5XtAPLu8JZ+Sv4pe8kObQ
NIgecZOYcnc9YUPkR7PezNuweKOUe4xebRZmZn2jZTbPjd2zIZiPNi4xd37hJCEYN+VD8hxXSqt6
pzv54afcyoKmFUpFfjOMzOabNfHlCqzJ+K0nwwlm9SvcLwUnXnqhr12xV/DPSCuNd5QMDApOPG2C
ojyNVlBwdlX4fxDIMj/za1Y6fSBfyBRyd+0HLyZqJd6oDOrhwr67mPM7/d3WjQ6RyNVnyEBv9bXV
ObR3pOKc63TrLOwj8CJEgvdK37ynOwq45UIlWJvEfnX31gXH6oI17i0QLoy8iK1vs2Z8Un5T9Q/e
uS9l3ojAc6kOhTV+9QI3ljm/EH7K2NJgHcOIpVNOq05makolLSkPGPs9/kFCgsrmi1G0ZqQvCGY3
/s9whAEFytKTd3kXr4zeBhNyyBT3FWGRwXgy7hOGcmvl9jF2NjtPbiLcsJympUtH1Ip5dmuzrXC+
G1cFxQFzT2UDFeVUOlvg42HN3LlbDPhCGotvVMxR9g4oCbbJJp4tUmuoZ5KuG3GdL2z90otIwTC9
uarN6MYHNlgc5GAZG5YdK4k9H3vJQ2bR+V3E+De8lQC/xzDuDJdlILdoQskdWQafqUcY32NoUZJF
6etG/R4pUpq9fb3/fx61UgzUYOK1k2sed6CQGfhuxJfYbJWVIGbKd2pZMZlsNowQo0Z2UMNYZkfT
iszrIzYS0uBjsbwb8qt5og1jPMQfHElHU97IijwIDgi6xFw9+4Y2X1b4aPJD/uxBgym5W/mH51m6
+WpO3pNQg4CDTMfVkG2WTeYfpM/gaBs/cv2UE6EOcuHhzcRQcRWRcKPyLLWN+Gsy4QyNtDzzhov/
8XRmTYpqSxT+RUQIougrg/M86wtRWqWIigPOv/5+C07fsNtTp6tKkb13DitXrpR/ERRLvQzy92KV
NDNEEAPPQzCPYkr9EIUuvuLVuG4wFuVqZENyBvzDSoETDFRfQ/3EPSwMC/WLv9vKcKKB1KLAAhPy
gnZBicD8cuec2Vhk/gYWoZNCJqfpNI1f6tvY4tBL6pwZBcGMOtIZOdWwgy3hsfJ+7ONPrTOie8Qk
1lE0wb37LzbH08OZabKbcPBqKWHhaSvpLYGRIz8gvNCNlr8E22RbjFvbBtLg7W2LXdci/vlR2C6l
XX1kPZjNy7NMEDcusy2/INa5wi4/htxwOwwEQ3CjdTtqAHb8qBiTH8X9ElJlH2rRiTzXtD0jziBs
X71Aq5c2GBxVVgS1arB8/hezN4OmQiJCbIi/5nt5FLtvsJSKDrRqCjEU/uuNiD9+TRSBJRBV6N2X
us2JN5ZrwdrKpm51IxX3UIZq72Axx151ciXVA6LEjimL04dW7qNdErVwOOMsvvqZ/tD4A+75B1Qw
UAfNHygBqBrgWv64B3m8VSFa40cFlYKNKQrV6mBQ/em1pkBQwZj+Ujmu5Q+rYTUK7Sddru04OPdl
FUUNJRrj2SSAfDXuz8C2VQyDcyavKpdFv6R/DI6B3Xgg1dB4YhGPwd3DbNbypFfPvIN/9hnunoV2
N4ztiTc4+ApMKXN15F7/hZU3LBrfH9+6BMMY6EJ7z91Snpt4jznM2heOgMy48Woc60Yzp65qwmcY
hCSQFYg2cfPSIdP9IhRmffiPHurbU0glMJUCGfoXt/ltvhPYBMSou/bxFQVSOVHXkbqN7EBtOAck
82BKgMaqRmBTP6CDDcKgHpUMxJaVAi6/+5qZ++adlNqpy2aP/KTaTCFpU2AA6gXsxVgg0yVhSnqH
pWSGNEtMVqNSv9HYMRU5y3q1ofILP6BVBGULAg70FP9GO4xF02i0fNE8qvqaKhb0vPHGTKGFif4i
1UbzDN65AZ+dmXhM2dHMbBJIXvmyOAfFibhI2rh5i7MaWzMpXfBm5FIoOQ/1VxmkehOtoTX89s/M
DKg/sgm+zKblcYNwPNXbXHmjK9wVg8e1XekRpaAXaDSjFoPMvMuQrdCH1jo89U/9e12PU42Epnvo
Q9rlG600IdximcePeRmu9NxYvubJlJGJU2ASmkjUSPJpv3ggh9Z8tQ9MfhZvOQou/BS+Hdv2ZNHF
MXv7dGLzeRAUAB3SuZYWQd7ypp4aPhbA+Uox8wMFDym//pNIo1fbv09US1EhSDKYLLwwcoxFLgKV
NG00v6VC90GZQCZVp5vsmDoqPmAdAdev1/wGEMCKwloBlRTAC8TvMTk4Dn7g0yM9/3n1tAm51yrL
ZYq+mm6iJj4BeHqoAT+/EN5f2giZA1HbHnm13EGeHQtmUNVTLycwTKAxNc6sDU0KuHIVucuw0SkX
gFMOPrK4RMXDWRku0rGToBqIHoVf6Cq5UOtc3nmv19XdkEQAg6/+RicPfU2Xsk7eDqhKjYZcvb3M
FAECeowMojC3rx/qwKmZjgH6G9RFzIazliDwAalEyQKrV1i6k+rJOkAEC9F/esGOVJudxl3oIdFg
NazpwegpFHqU0qh1McNWsrOoBjfVUY70HFN9gVoE3D48McOtgKq9JGJfI6ZhNRL2RtL5tPQwGi+h
XgQfL7rmBS5kSBOnAyLn1oLJV2FhBVtVibThpmcPRVZyVSEjqHUbo7pmzCpZMZqvBhb6d4bNlmvK
z9WFKmCOARWyoWrqLIP301yVNFkXL0JErHenMYu96tC385DO0oGUbp7BJDiwqCaomiEoclNVJEry
UnilpdVX+x/1QtJGadWzO1Sspbk7r+UxCQ1kRYGB1JGhBnLj8l2D08P88VCRGpw0UyckbCNTznoP
CJcUeLDxVeMz2IqUkjGKLPyGpT+2N5vBLZhnSw6PCxi+IfhdNvMMwAw+i+LKHtIxVWAqqVq1/Pyp
1iSHCdWCQySZCmNcZbKQ7pcujpIUsK/k5NUSJSVxXo8SOAg0igNM26SSux9KzD+He/U5aAxhpXeN
00g9PuXtHjEnRN7+a63T/f3W7Jt7nZXr5kLTJJUHO/1SX+O0b+SpKrSSSfqza2NPuwXrl7kRrMp4
V3OW0mOM60qqUPuERpaln8CcAtb0EkqtdcxRFOYzVOgglHCEur2zNWaZGT8J/KmdMgYNIa5s/RAP
ESPpDOazE/KpefolNTNKlIIjLzBblkt/v5T58thPLdqKbsQtQIIIG6FBUSI19CHZYTBMbly+tFoM
ofyqXmZrGPlCvLXmRD6q+CmWoqQXiHrxEEyxYntqolZ79osso5uDSCq5E7MICaXRj9s1m2mf6/Ot
/tkhqXzoaBYJfgWLYzqPcEIWUOyYdkDAlD/00VA9QfAQWe/8d/WMeZNcgaY7Eu2lKowisKMtKGNH
KnDGyOVvoX8I2ey5hddz/qb5v+h4CHulb41W0S9VeK5RU6aZB6bo6kXWwscCf/ohh/v4pPDgNmmH
GnPBR8X+1ec7AF+tKcmB+tyllKKHhDV0mPcNWVMOC4g4rUTcC0JFPvCe9dJ3Lh3ZW6UAKsIq34/J
2kmMyJbG3FNSEOFCWQCa1HAY+AnLY1BLdufoF80Ogoq8qEPzSlof5jG2JOaSz+HUXsmjYaHCLACH
RYcA++/v2+kIURcWWK3Q9/6pQYFCwhdrVIGIVhddGuPXvCuzTQIV+pG0pKpbH+nUUoPpr7N4Fi2Z
h6DozMvpXW0Qr2OT7gC7HnYr3Uz7kANEjo/wH2gKcWruEEvugxY+5lUTBr087Cx/8yPGJJhtoY2k
ADGcIrkd50FQT167UGQncAaCzxbEWRm3AlNhodwGLlebX7E1BkqACZ1ApCX6LTJQiNpAuTy/wKPp
FsxeXz8hwIRgOq+FHL0tCMhhrDc/ehqG0RbIsuVXKSZkBZSGgKAPec6Fy+RRl59UG6lCDAEI4AkA
GuzqXOx1Jv5Fvq1Y4x2Azy/5Byuc68TkGors3zUCROu1MrQ8xWWzHII1mZoiA5k9mbGUz4gpP7nZ
3PFsbpI2kHBPEbaUFLKA5TqFd21KHTP8dArdhrqTameBDjYhQ2Y6YYEgOaDwZyQuFuW70UiTFkZw
WbAAeVrNdXRJV1De8SaKd7NHY0Rl7+EzzXLAT7EnGKRAKW8EVenFntEyYCgKUuVncyELBBSJDrHi
JT7HWsdZ21ZTEkiCs9hU51BeUb8tuR89NApeafWXD6G7wvAlqBT5X+RKxvpKPXkS/NfHKGZTQxO0
1ZVtU/9G7lBhmxQk9Mjlo7S5dTtlBOOsxJn5DHedMRtS2RydqsxGcf8yAwhNoi6+jTmWbcuyZm0z
/mg/aYfu/RYiksAtFJ849pn1w6TpI2UZuqJ/3TvdLp006e/qEOo6tCTyhvniyO8q4MumR1OgpZ8J
LgkeNiKhyMqSWGj9styzXlbl5jMvQBgrrTNeUEPTlbNmJRTdbRlySRWVFtesynQAqP6yV24dwJHF
DAhJMYnMO9K3GKQrwEkZBAUQTvUlKRTJuEryS+tJnADhRJeti81sRW6GxdiTdsjTZ8K05GguHTxp
ZhIiy7VLbtgFLu7KqyoJMTRoBsxTkD4H79LldHPT/hHPhoKtdFiHkBkXCDOomJQfZH947HKYGmBc
YJ47MQx+t0MOKX5IdQvVSWDgUsOgGsWr88I66TqIRz6dIAudfkVtOtgyGxpj++DqC54kMe+d40Se
QfdF3lQpPqZZy61gT9WHf+9zAe/S32SaMJ7XWNLWLlMR82mgjWbm4VDb18aN6VglHlAnDD2g8+9v
kRooFE0MRqX3u6thGliOK7c5v5snmgWiOg3OwRCLxm4jtAAQFnSh+Z/AYfgUTqr2FQkqMRuIk4YC
ZYcdTGwwf9QGxGD/zUXJYzl2Fk5fv/X3l6uaMpSFdjVYDdAsVbmmrE7coANdX6I8QqEqdFsAli3g
ScL7f9tY8b52YNjM4gWdUD3YFFl0rm9P1hgHzEl+jZgDhTzKcnjmW/AXBp3lHCQQU3LSGYBPoJcU
dUo6HppYOEkoqVPaJ2h9wHCUP2Q4WH+tra+HmF2bgbzTCRr+A1FErJn4FxHnhn4o5RYIo5NTaCKc
TlYW/RIGc/g1DFSzAnmbNdZW55w6ZFXOWtef2wfIF5DRDuRdNhL83xFCkVnAxI1o60rzqxUdQZEW
6muZypFG4opfqN9FohBiJnIHvAqNqTz0ySS5Li7YmShedoCeHzoLNJdCohEiELLvFEpp5+NGADXz
ZJ/uhczsfzFH2tKZv8sdlLaivgLkyGJRSfBqAB0hZlYY94yJUBE9dv5jzsl5ude2zd2g/Klq+2wm
y6eAUpOdKeET6p7nCuyosxGOnghSVNcgJkrgX8074NA6RDpeKhqrQ4X+aaVGWZ0hRFIyHIl2IMhK
jxLRyocPKXmSfBS7QjLbU1Rrs38x56R1qEZAZsGunxjUcgjUDZUn27LoYr3p//PIVonsf/kdatnZ
mtUqUHz09w0dnR2ATiKDcMn70KclVYCiI5qOSEKVJm0Q+g/d72ILVdGTpxcCygyEIiPLZcVPzBgt
HLLMNWpzrMUAzSNMYT7KMIuU1IoogkhnDFu7URaqn9CHQ1kK3USbFRZIoK4ymhfqha1JC4/sjNIz
GlQYJiYb9IV1oYxTOI2q8P/PN2qvhtH8NOgea2AAM2N4bdxqhfqrZdU/LQkiXsBwHCSWBDqW6/88
6mJB6ENFw1WFi7Y7VrXq62VV385cGYt7qGktGRlRU9FA20gBk1a21NT6KU4qAqvHnZt/Dl5DmByZ
X8jmPbMEkvSC4E/qlSfnEHfEV+Iw0pwIKe7ZDpscPoRjOVkiH/03PhUyVoVHmYcDuY7TxYi9lL90
nUG7u/BvVbAOnVx5St1pekGywT1q7HkS9mI49biC7X0HFc8cX/AwwGOAXrS4erRq6ERpnp6OkKB6
hchRM+5UG6d22gp/zoF4K9J/EEak2XtaPWRr2znYI8enfVYiMAN1YJQUGSaoxa51/tMug16lXUbD
rk62xF8Vq/DRGyTA4vDLKKFkC7k5NwaSlabTgW4H2h/gm6oIZFNPwWRlj4pr1cRLzARnb8ENDSvH
u/AMmPuoGatq1+hW+nFPYtflxX6gn6QugzkcYKG42VFfNxxC2ZvBzPd1lbDh77k+/Qlr+TaKNFkl
CK/pGRXRN+NYxXEiaODc56EYlpp6MnxDMurxfkgkcihLgDT/rFjVpEYPAnqpsmI7VknXd0G7toCg
y7FxbFRqNB23n/ViQBsHH07+BqAgN9z0aUOltZqi0wrC0F4519GdY+ElM3dkflPapSPJbCSIB0jn
nj7US582aAaxiJit0ef3iGnKaHDQNveZanwHMnJwi5g75bQfdEt3de6Ys4hhaYLkp3mFhfzkRm1D
WgiSI5cOA3UO/w42KjBTaY2g4DeiQlgpqWbrcH+YCUBDd2ajJNgvBVXFW2zV6W74nsfjq/SrMC9+
eSD+n3Z47slk6WXWNOjqRQOgxJ1S+uoRLpf23Yv5FhUyrm6Jy7ZpZGgj9/T+3VHLYuQErArYEAjv
09IJdezntnz+Ui2Kf9nWX2CbX7BedqeNShKtzKPb5DY5jXY75Ag0b6mMrEzZTcvuGfXd7A+/EyMw
TO/19vj0zJPHMB6ebcxp2UUdf7/3eEZ9gR/n9y6hfhV5SmvL71jbZxS8I/9Fr+GVjr3ml6gfQJrG
bShtoxPNgjcEDD/ZP9HvImQFsQxMHO0yzFrGlfPGw2LfGpa7aQt/MYdZg3dSwbfcReSFWUQF/BhC
CiBpBIy0Rg5ReG/RpnzsHAHI/j2s4BUuDuf5cRcc0Csuu2EJ/ZDn4s7fw6y4MRfXk48dFm7mIQEE
gMYzvfH8YepR/sesul/QJprpQQ3ihgVhwHRp1eHPc3PellfPDYP2ho+Su/u4Nsqy3ZSfhaJG4P7R
FwcILX/pjnY990FBBjM0Z7jSsrhUeYwCGQ7QGewYeJN0ZbuZIQ8qfavTYRvcqMGqmEw92C/XRAky
obMr3hLvRjQcasijO0Ne+dnhMTj7KYIMgY5VEghqHB8o8gY5EPWaVw0iz1eDqn+16SDtIduexQbc
UGr0wDOy/Fu+/3FJYCnZEAHj0xk0QnQpeZBfyv/8JGUmYRt2fabcYCZHJBgri970JPXakDOEI/dw
VrnFwK9jPjULQ1iyUjtBeiUYc18A6bd/+g+1Uv6wJk9dKK4WKqB8QaVQIjAlhvwmqYoJSE+2S6xI
awFzrBtDpmvAlvXo9wHRUPFUxC/ldUJ+Uho7RS+/usNpC4Lfz4/KaCBo1MN1G1QNhhpGLqm8R1DK
fqT/tmfKOBTy6P3l2Ccm0cllQj2WNmE96D3MTrwk1HTMJFksGWW5c0FJZ2TO8lBA8Qzr08Ai8O9v
RqLLiKDumaVWcvN6Gz10+RRb+ACfn2+mlq6L0YUIpMLidCTflv+0voPcCdgpL6maBVL+JNL6Si9Q
AFkJIeCXRecDL9V9QNuOZ9V9KFfwiWXO7XrSEaT5BZrQG2EDsE/S482zcUWbAEdYRVGNFJ6vCdNp
V6nleLV+S7UR3XM9izKklYNA2+1T7Rb7dqI7FWFuhS7113pbPbqTPyMAKcjzVRKLk8ck86g2Gvw5
nlp5pHIIY7mDnuLArA/K8HHrdBKAbSvZGGUNQnJv92AJ5fnp0ZrReKoSEkijFiwgi6nzKFoqf5pC
KtCsiJTjC93dvLD3gfAEFqYLxYqiMSyF7YUK14WGOlieTS1vnpUr4RB7uIgiqCK6fICoOO8Ztyqr
ulzYGIpByTwyAFwlD3k4tTN9PZWmfyB9Scgc3TRfjQXMnqAkTuB8x51fgkftRiWWf5znqUGVnpY5
/5v6tyClC+F5c6Wn/oQrIf6I1C6/9BHvaOGis7ivnmJyH6U/qrUwVQF2W7cyIHLtosQ7lsouArzk
IYfWjWkVq9MqL7HkCYpkWrWLNQ8zlwcsU3hS5C9Hott4I6WUHjiHEI0N7qkw00ylgLMEuglNJx9A
h1KnoAOGRmQzXckiifN0mLSnQT+Jz2Q2Mv6ajIGFRLKOtfLuBcV57Sht9ud4f3JjDfX6M2mNmRYb
Zcwu2WPn07tBudh8UpdBUalVD4elB4f+MKLRBQbxsfnsVLa4KPSQcVfoZc3sKaDn6sIQbXRA/nji
y/v4SuWHcWy/1uA1ONNi+lom81Pn2LM6aecSfIEFNnyU5OQ5u3qkRWe6I5ES8jIlH9p3FcUl2lCp
ik+Yqcep7OByzmCRP+dtcXP6QcU3RZPnuUlbpzVGGDppaXk1W/ejdwdUwNpP3pPC9LyiYNojSMVN
vc/ytIgdMDcW9bdDD0+6Y2vv3eL68/edXL+e+fDKLCJNC4gml2phoZ4QnZIwpu51fvyDGe6wOyg8
pZJ6KRCow5cLfVSGzoaHes8tahxp/oV8wSdASwjUemiOIRyjQ8xMoKmxec3Aj3u0fSMTUhqDzl5w
oiYXjdWcHZm8+W0jQ8MSvE3vCAGqAYu/T+OSWZDuzLOiwaAl0zuvyrMDXeMWgeOaG0Vrs7HeSQeG
MO3ZR7ZxwDRstDsxTiznwmK2zWG22zqT4pKKPchJhQyRORnn2othaLCLXp4dezZt2rROex8HtSAP
ZaKj4V42QEzVxZmZvMv7r/XD/Hk0leHc/iA+R7J1nRFmFB/u/dqMo+mr0OJFnrXKxw//Pp/R7uzv
DsMdNuJRK7rRBLvdLi+rN68Q1y80ZpPyIel0pwfDp2GezeMgnkAn+PKAskveRu89bLeIsM7f4c+k
A3gejY/jB5qNeJj+u2+O91evhKogtv8HcegZAn2oEk2jPq9En3q8tszac10pebSAJAW3iJ7Szj3i
CwaHKXPl107bnN8Zmze9/lTHdrfQM3+vwe4SHFBGRFQp8W40mM7tYdj9Ds6B0Ue2uIyUzfuXEY/j
aPNtWrPKjC6EL1MkC/VzEDEzyKEFekALFvzv/Tb9uOeZ1KQPvXBV7SeDexORAXjM18a5bTQs8NfF
d7GbMVisCTOaYgDsQSJEZt47c2NefHpXegDW6fAyQCeNE4OM19FyObCERbs1oRCKi7eLG1tBGNej
g1ckzIv9Ks01oPbLAnuXXUC/wl8Ms3dhTZFUcxCjGkd/4ch8MFDPLxS7JrIDC178A/ljcoHVZbVu
RKp0usBApoyI4UtrdHEfCbeP/o7sD5BwK60b2t1TcC4ajnHJEbvkgoodDu2kNiYCD3SqMNQMA0B1
ai9RyJS+0E1xU0R94Bft7xRLuCASfqAHt/hMj2M7IDBF3aO08+0wQOrrabn7JPiQVqIA8MM1xVzn
10P8hu+kRhDT/H33DGKgyK1y3BjP0+X8b4qcriu6+VQHabotM3jTt5Axg0jCAMJ9UDLdGC2rD8bG
Ra+6RD599M83L70yaq9Yezk0CwXPiUFxaVwaA0mPgWt1ZlFHHSHw3dQoh30bLasBpuxp+dEyXT1G
qCjN7vDI8ZIEuo73vfpVqJIXmIqVtT0/Ra6B/qPjHqcmUDqCDzu3RDyJcvbvc+dXHEmtEct/UCQ/
j/ZtuvjGUYd5TRjWBd8q9T/smE04vVb9+/K2eS8P60PqveGpXQLnsI7PtcclCJ0aKp7v2L2uwz9i
+1+y7iKl788PvWs7sPLhja6atUl2+qW7DU3FESyWk8dmJTAvHT2yAtbRXHC4qYVzh7/9uMO9Qjn9
9zO7Tx4rbDw1tUTaWW+yZdu3ILPDVsD07dwqow0cdl1QYu/E3mVN3mudvQNzl6F58PkDJ3S/zHv9
emRGfFHqhEN0OSNiXnbSwzV/92sYpMVJsjAPtd2jVr17lRWmKNx+VqjE2O4V/v4KVdLqw3sXvSvE
JVBFMuf526kTihrQfC6tIlPQGhXHDYliCa9A20nOx/HfaV0cXOfVJnpww3havMBhZWci1/aD3D/X
gHopzJ4PynUep+xDulN1E0t5T+GImtw15YkV4rO26RvjrBnYLbTTliSwMOCJREjTqvKSpQUZGrfS
WMSDwg9WeYAhdxBqe7m3AtvcLfDm4DTrzzIe0zM4smYmE/yefexfiTO8c51j/QVFH4QJX3927ap7
Ic2ke+DhffH2sR/e+9cuP37/zKKoUwxrn13N2PXOl7aB3BHxpxaSuPb2+xxfUdp05sflM3RXId0I
u549MwnVS0jS1jlip0v7hQYT8OyjtYNrh6iN7e1Hn2F5VB085jiJ8IfPVthWZoch0G96xtl519Ub
ieEnOHuhkRaa93cb6oSNNnwxQHKKK6uf+uk43/esUQkmHO0vO/fEjWV+X+JBZHu1q2j2jaK/F4zh
83w3Nxrklb3b+NvBnoYEj9uUvLxfaDHHpLYf0isHfvg2g/e1Dlxi0mX4AgC2BvNw/O0ZPbRUysvz
n0AT6wfLYVQ47u4T6DuqVw7N0KrHUT06dkqH6es4PxWH1fLG2BO7dE7VCyuH27/MHtUxZxn9w8Lq
QLZpjcKbx+5BeBapj9ArAwCCeqytVTxhfMCR0cxSzCWUYFeiiyeDN06S/gsu0I02qxt9UXGwR3iL
+UGbCumF6X6/ZLuuDTfEcs2hubru3RdX8XaPALtFtjeagy7yLXxhr54QPWOvjAxj0d1hCH8LPzqy
YjLh/NFYAcYJKTZe/LfdOFaQ/TmtCB/iRdXyDz+PLSc7XOE6sIMPR5JBvMh+i3jjfVFaAIGkoyP2
flSqXQbga39RDcfBLnxT6MSazk0kVM6eQ58vBD14WBwZPuECjMQgeiWmT93XNCUyZzCf7V/R1YEs
vLGW9N8aRrsKrF/p8HyOGgmaUb6JLiQh7b5WgOkaNSrJml4/nEnFqp1WVW4yxX7UF1EpPDYQVArM
JUzyOUKXgxctrN1wmAwK03SaZlYnwVvToT3G22GDLiQJa6xEac01IwIzR8HQmhxnH47Dz23rTFFd
4WfO6FMyu63gHy4eI7Jv2CI8lXs51RJakOFoIi5b7TjL77hMeIexvtcMRjMBFQ4Z13ogjHL3K975
9fdYpSODnvBlKUE5z1hzUfbSOQcpVz94LctIE4+T+ei4BgZPIfombFeUHj2iFfvtJWTXrRdpXuqX
SHKqAojYPNVxcmtgf7FNHLobmfyTN1zv1s+H9CH3EP62ADn7EYnm5gKZvX8ff3qEfO8xrpjZvtBa
h895OCH44VIZ2dsrDq3NDVYAZM/l8+cw+A4vAk5t6Jzv+nH+4WiGxIL0qMY1E4FsSeo+uvGYcIoW
YO4akn7mCj2am3u0a0j32GThJCUbVGseOFIuEw2/knvdvFDQK79cPmaJphIwbDrdEF9jrBDgJJHq
5IkECwAXn5MAgDmhziLcWrMHwlTpX3HOf/+cNVLpi8PoWi+OWEB0Jk48PQjCu/uVU6D5wPsakpJJ
0QQGA4hrwJEvQL/7qw4bpdBBI88GHkWTGymkevHXoKEL235vxd8aYt3Jclf1rG00ueJzYdtdkYUa
34xaiIhXgFqUNX2uUd+9YbLq0fwJbdYehHu/gkIcsp1ElwkyOnw8d0dyRFII0klFxXTDGfaKySXs
ZQ7hvVSPUfzEQF1qpYprAPMhdBEFjFS3np3SsWOhkfMmPA3rMWqjXC3+Ah9Sooi6QPL0cq/vZ7Hl
62OktRsuoEf0FYZBAcwqCgAIUR//7L3XrEi/MTDgt27ajTc12fYBoPtWvxeDMskqMcDyi5bDq6Hp
gWhPg1h7t0otjYO0PD2uDXoUS/U9Kw+PDg/Fp9m3Sqcp7hmXjdZwWPFjYPEEnUyf/0X7s/ANPsjA
JQFbH/xzd6HlnezqXttDHix2ivfgRAi492hheiX1C0OHykAmlMURsHbat1JQYeQn/L2m8wwiBnug
p1zm3tc/h4ZBvEJ0iIyJjZprIzI5E+TWCrkTJn9f/tKoW7WDnRGAKR7mt1Ul9N70KkWI/9QOiFrv
iIwpZUSBk/ognCnSs7fgQ0fnqXG/++ikRS3LT8Cwawdy4BqCtXe0ZtfVh3+Bsxu73yWi1hFXSFpc
+TlUAzKzuMRUoqaZesaIYyIg3rh4VwKD8ZW+E5IdBtpBzr62jrsOcgHvX10q7VsoAU7QcLYAPUA+
0RK1uq9ZxZrYH862zyxSfsJZmMgmRb6xqSLtVBp9w/7XxATFozQcH4ud572VkCaaTG0exbcGn6Q4
MZqFPTEr07GLSIV++zgrIFjUpitD+x1gs95LZ2lw+KHTYRyNRnGSMpjjSpswG8sseQ9qJm8hwbt5
haE0OorlH0bBvC+NU2l8KXerJpF3HTv+eXi7X7tzGBevoKUGYvStAupJ5FgFp3MDbSB8S6oMlWiT
u9mN765zLAb2d2gjemh3ME7Iy/L5CffsQtNYMPsc604XBq985eWaDxby6lWKDIA+XQaMnHVO+pJQ
qlTD8fNFZVvc+7tvcGS+7a2L0+a3+Ocro6ro9a6ssSVVmkpDhH2xBv630jilmyQ5uyGq+rj1Y6vA
FDxg0VPtee6TNH6O8/Nl8Hn97I4t51OLnnVs0f4+YlvZSZ2E5BGYKXKTSPXzjWcaJFHwObfLjD2m
ynAPOI1XJA7Pf0dospb/ACvO1P1LRH5Og/Cf3e0YLVKUG+VvojDk9u6jw7nNah72EO/KbVz3+9X+
UpSM2UVhIG8eBl+j9kl6RMJ70nSbmQIk6I3jq/m+TOm3ei/Dqn+9DyrcurJP7m0yO9pIKcTdl5Wh
1SVWBewgbnuBIvX2Zj/9Mku44zBkMK7hnrAWDtNjUT1Mvd1aOqSlWpfErzRBDhkqRrvajzpGUjNo
HKCHPSL+C82GgR05ABr0d8GzVMezGNd69OxF6Rj85Os6BshLlzniV49dFH48Zpzih7iUq8/cxW7l
6JfhxZku/uqK/ptPhKiRuhtqP/7pb/8MHjv/3ob6smfK131T2pxGEIwQ74q907lzT9sl6CbUxwWc
Pa4eB+uITP8NxcRHxU+KmGvq2THTG77NS9+cExuS5X9goFW9z4YS0NGvsuLbI3PHX35pV/9ybZWY
csbXe7x8WRILAzVji7DE56tnfZssbsg1V+u8X9VZW9aQBODAuGKS4OePU5xdjeCxLfbPjlsZHYH5
GQXh+KfR87fUfq+dOdjS8Qzc9Pq5PkbFm395tO7fOdv9Up2yCc9JYMYUskxG1iLuBRhSvhDmltup
45PTk4QQIhtx3Xg2rpXaTT2WzqF2nuEX6Ptks1wMuLucXbwXt/LaeG/OzNaAwXHzMXuci7IX/zrh
z4OqBCg4vwO/6E1GxmROlDeD/fBh+wri4RCxJteoVp6S8RwXV5B5lNeioPqtAfPdBqxq4e1zzcVL
n3oBrdQd3pQZGU6ThlIu1rh3AcqSGLPuHRLGJdu46CRgya9hYBZRQWei7ReQYcPVP8jCAX2pMCNY
r7FQWGcE9rkCckZ65JYnAlkg2yGG2XECk17CwIK1u2cC2GQ/32HMrCaZqdGGtAbbF1rABzFA74ZQ
Kv/KgOzhFUgalgBKIGg6VIInuvWUuCm+OsRl5d7tBZZNypSYEhuOt7YP2vZmhZnAgUJKCcNpNbg5
36R5D71rXAedus8deOPQt44eqdfZcqv0clt+TKqLB16cN6+lxcQNOa5wW/6Jwhqw3PUPR4tSSlCl
cnCvfxjI/fCqq5PR/Drue/SgwlKomUODOU+0S7QOXc4WhjLt3pblmRWQpjECJigy+qLzuPlO91zy
482t86KeQwh/glkbgsEV66g+4l8QS77Mqz9vqpjEs8f+aVBYELyYRE0/9qbasgDOKTVSpN+UJ2WI
B0R7W1JMUTNiPyUwCG4X36TEUemSMZS350MT7OR0QowZE9g+rQ2IeWswzxK0CkjX1QU4wu043Ldi
mFgVt38ZvOnmLAVEKRE0mgvy5K39/AXcUZWX+bTebOOEWbak42CQx6ERB2GpVRk9ig1AyNJv4R0c
smDsEdDQQvnzyC6hMhsxKYoY7tZzGNt0DspvjyT6OQdELI5u22hrtox3kMyrIWM547gvfNGkbNm4
mrUEOxDP4isX1UQg0/oQ4/jk1Sf323vctfJlip774A0E1yutHkUid5NyzMpRPlL5e04ozlbT4AxC
RfNvy+lfEo9u6QXaIpxqVIiLretzRPBVITGv+N9mCd1esgl4swTgU7NnW96ped6EPrSpUWFbGJK/
FBmnsHibfjjE9z8HhR0BuMeGfULXRuY6ZGKWc0O10QYErwbRqBQQpt9jz6Tx6FErxwJenEcv3i+l
xFqmGxDb+myf7fZZnbuLqsFZbsfLZHJqFC1/V1AA3zpWG6WO0vtO5dG5EHSWIzwpAJtVdx4vt+z4
doEVDX9OpVqEk6THCblEIIcXg179N4M87PqVbO7lIni/f/XOsCDHzpIjiTCj81vsFz4u3rA8LXjl
afnjYWsZDG8dmpcoYBwO9aBd7Q7A+nYJMskl0ZsERroM4sWuGhDOA3Q/NA+PH7DONcPumr0P4DIF
GlTc6Cb7esnovMSo3gjLRqkTGBR35o7d/8R1CwHLtM34laRSe8X1Kke1CBVy8gSHJx/IgvYn2vKQ
cQCCls3rA5fQSarDEA5XxbUtcCb/w7LMQVpQSrqVWmSSDpPXzkNic/vvbnhAPmnBK1Yb1xt823uN
6Jdqw/UbOJb76UW3IH6ATLnHB6vVfo1Co2cTjDG+DtWfYxPTD8PgXSbKSILdD/HZfn6J68kUReyV
4ieSgtZrxC5pEdvsRIR5UcEBYTqjTR6PjVO3cB6h1sstwXxHwW3frLwI6yuckmLrScQErWHmVFxy
SRIfrEOxVbVc4zOvbM20no64DqeyLlXrn1NLEQIUHuIjOBnKJj2yJGzK0+iyYeyK/2ZeyNt3GA0z
jKv9GwEg2wOAegwAe+29puc/C915lDKCYtjFZR4/bXxn1WhRIMI1fqrjy65u0tlVbZ7D3vszZnvB
VCDUYCo9GGPYx74kaeNJugrJBd0Wzlnx7/sZ7/eceBLhcpuIVrlY2uSO3Sz3a3Uc+9e6MT+ZrshC
kyA5pXR87rPRnnHn/G28KMV+ahf0RLmg8zL51Jxq/3HvpOyjszFXOBgOitHIStr7ao9n+4QBROvr
2CL+Pqe18zcQ1k33CDEumS2bIVMaJctD8ZyZFT/RrWHCpYlZTC8iplbP+/GBfCCDYihLHdpP9sHv
MwJyoabQwzFywioriBkUnDgzNO7bxNOog38bn96zY/UomqCeToVqgij5mHOxw381zDnea/9pXL9u
4euWC02b8h2QHmJMZeaw1IiyoIacsGnc54h85/CzL3QtSlilmmgVlPpIOgPg1NP8vtmtizvf3PDb
5ZNPyJd0Hh+vaHnRX9qKnsHX9g8LAoU2BQ/zQijvvobF5TMaYDj2W3DT0oQfvi2IxVX5I/bsHftl
oxHRvsyIHPiDJLnpKwBnQxA+3C04EeQ/lDsOxeWJ9Mhxi+95ZP9F0Y/WEnGd95j1OjN5jVT20Cok
2/B+dItVVPNB+bAilCmSXfCya59vl2CUt7+WWkC5Dzh5jIU4UADonScneInTX/ARIkrGaZXr53Vh
6HD5pzG1SxC5x5ZOiNKGMlup3LgRke7r5d5l+l0lf1bX/qimgZNjk7I3Dyq3oxVOH+iFMjXCeZDL
ri08cRN+LIFE49yl/EsYULrgnb0U4lr93opOyFI7KGeXeox2OhN7XgPrj1FoEzi1w8vX3yOTcmLG
5WlqDa6t6iZeRjg4htdXyu1z7ysTwvQ6/AfIWlo/waC8s5z1XbMU7DiF8FiS0XfrdK8bw1oxAMqe
HCqNYuv0dANje7sxY8eGfUOwuip3cOxhHCRgdXe/fHEnBgA8W8KrDnEo99mViv7AHL4Gx0rNWprO
kEEL4AQMNoj7oY/Sr9mWa2F606Ed+t9S/UrMQaC1JjT4AC8yYTLZEIkffZtxCqdGurIZ8PtugAtA
wQAW+AaWxipTbQgS8TtGImvu2tSUQabwqKdpxTdGBp1ANDXX74o+GKbAySm66SyFx7aA5lGETPtc
PHcKRK2Hz8gx3h7Bx1L9cm6c/ta6Eka0A0V/A3NhdqwtxvXOpEPsGvkhWWZKfgf9wCDeui/sk18M
+0qsgXMfBOsdNgbmlgT8lATwr+5Nzg9VrOqaqK3A8TxgjevMpdll56w0PjZhR92hOBRW1bS1KkX+
59Ck6vM/ks6rS1U0C8O/iLXI4VaimLPlDcvylEQBQQT99fPQczNrus/pKgN87P3GWnagsoQdFC4j
sQRZwpPgDndAzHZBAD03GtDA9CGCOtiggS/aLFEaIfAbn3/9MOnSoOl9gXkS4RYNmlHLiddOam1b
0whOaR19AL52Y1msEUxmZsAbZVsl9VjWZqyaKmCQ3EAyptDgUaguChB00T6+R08O2yo+uUaix4yS
t5GjksyAtgYY8pFXf7x5UIuv5Xc9ptkDQi6jDS+j7E9oi+5MwRbJn/wHGaKN3m2xNCY3ahYmJYQG
On4g81dxYdnkn/nGDHhNdSOTxihNoJuY0M0Ln0a/ST+rmn3t6TTzwvKJhOaA6u5o33hWfHFDU3WA
nd1+PTyZlVoMSpk+mVUnb6jEi7ttRbSgLtLCwpF1l+R5KriP/mCiLEX9vNFJV5TJGXdYmxpzyvk2
zZdPOcwQCk4VJGgp0t+e5cumGqtEoCbzU+Jr3VkQ6j5yARb1rpzxjXXaLAWHgcfkGf3L30a5VhgE
t1m7tJyBwcslxWZvL6H3YaEQpG7YhbUCTZH04JV7+LkdRGxUMPAMgrqUF8qut2HSETz+UH0VOXq2
ymCxXTZ4O2on5rL/pQLoBbK5hw8RXZOTxdboNRt8OqyKvzre1X9JTlGX8wGGZLtYjVvWjTWa+XAD
L2U8x7dNd1J1/+J1aW4lLdWMy7BQ3ZV7radSAQ3T2wXF15Y5HkfOATfPlsKx5EDejkw4E/kSks7a
wp7lqHFr9OkQLz8IxwNaopjKXrXzO4ABRQaEoFsnjsJjIkVdKEhsms6DxxIgg8sYpFA7/DmV7TSn
QmItJa4Al9x6BVrGjOjgOcDDhMc4GouUbwgS631tK9SVpOu3v8zTL3q8h90XMK6OFg/IYF+gUvr6
5IvmW1DoGZi/IPwgWak742mRQV2igKS5F6UtEZM/4/+NTtyotfwn9TshZz47Pg1wFBQyRxEHryxT
+0TMON9zTScGO0ncQ17ukil0hOpV0doawXufi6A1t+TlQwgO5wHqwVxailvMEZn0oq9nIX9wZBZo
WwT1H4ItmV4CaZRjtCHnAB59Cq1i9nZ5Y/ZQvMx0bpUFpXR84NPjAfsqruaiHujo8T+iHzUGJUJM
utihwfyj77XHhNrP+QH0ntS+Na4TBxE+5TtJpjthBv7DADL8fBGv07iG1UAOkkv2DUlHf110OPiv
3dYOVDGLVzxh43phApzFRPyxa7/5/eZ1hGXC75kRiA1igaLGKeb5Nb7mSzLt2Lu8lqHbeRyBFmAj
lNxTnx5IeZxaaJRxRiIXpsxB5dlamT9at2A3yCr7g0KRdMR4+loIORP4gLj0N758iFmAXb6Ke8kF
dR2Vl1I8taaPlVoGCjO5iT6lPZULHVavc+9a7+uIxhsPypvPulExe6sb/dJHLqObHnK+Uz0t2flB
GyVETRuU6FbzO9BakrkStiiHD+jx3FVKgFpHUZ2MYBVw3t6V66CiwmNWhoCUwboaGXgX7p3TwP9I
Dtu9eRMQZAthhTOZagDEumT0gyP6z3l7ZimrCLgQL981C21KQPE/4ug6OWj7efpb86M6V9g/of1W
r2wu3eCOkfZ2f+9fPRwfJV/4gtgF/GOyWoDk0sQ3wt8ScDL4wqJm0NDtt+akWlARQnYxjsnMult0
o/tPqkUBHc1AFUJmorvcLFS4jjEA42unU1gzKrztdJ9duwd5c4otT94Xna2+c54eIqUS0N6JgYzX
3ayuOJuA9sF8miC+cktLNznkMP9c0gvgYKDgHIAtZP8PYUqhIzBg3mQZR+bTM6U1IHruGWtQSj5y
q/Vl1CQT+D94+th5jKDO20P2U9AorfynzGKHKM9jBNmPQi3UVJzRh8f07fVsGRP1HBTXgVBqElaX
GYjOfPyX3nMcgWyRgsLPDLBFKZ03md5OtX7+1iM0CqnLVKZOlXW9MGKmXd8w5lrYn43EbtcNdCCa
KQitE3s7Vgwq19jj6dhsoF94+E7ed21DSefgjxflcABzklvbCtOHB1ZSLL+42rzXEVR5lArvebk1
a+hESoKGWAiW4JWEKcYXqUmw410k2Q+Fn2Mx4/Od/yRIaXU+Lt3Dpxbmq8/+Zc+rfXmldaBwGRtJ
W8YJk4Np8KaBYnhxzYWX+2XD3kkLEyh5WcPXsTusE4ZuRm8CbTfPae/EBbpAWq4hulPK1sTVZ64y
v39fCwjsBq7mgAZER2Rxey3ZH3Pe4tuPb1VxiaNpRPvypNyoxAmGsN7HLPep0JmYtK8KP0ZYX5oN
Z8pMxzfxWw82p0rGAJAS80G/TtlR6Oc+ToS8/BHKaBBAAgIH3lsMp3GIvj5Qa+ZzsBv2Yy6n6gtg
mG7jgCpOlO9crmeql8aKsXKftcEv61FzZuXreKR/XBMAZfRNZgjcJVTy2xT25whTNzgUxEdHQPVf
RieIXnMDyKQY0y9K3jM3mjwWfvL7knj2nue6B/JuXizqS0c9xxzmz1SRMMr3e4UamBdaQHSRBrV5
z7n0ec0m+UzGHn68ulZbFBMYEu6iudRARt4OlCxn0BwsQ76idXqtxsX6N83/KbghOlZxVkUELZPa
ye/ygida9yYsg0EZJaEvoMuX0XS2R5lle4zGYmoaIL5tFiG0hjR0qv94RbA33CPajlmHwcOviZqL
/bheDtwE+OiT8cxgSx7YnmTBRjAxPoJZno2bxMf/imecikdRWmg67CWEdf4J2wUVy3wVX/X44AEN
/I5aubsXDGi4JrgFZ0W6lHi6VBWzJsihh/7g27t86+Iv5xLQ+R/o3CvaopMRnRRM8TE9dBCZa04u
OpewvHE3bWvsNQDDqM9QVUnITyaF2+1el1FBb392xaXIHW3PgyhN92VpO8Jcbmyt9KoUiv27iwo+
+mft8gNfFK1Kuza09jxfylsCd96G1FNbC0IZMbEx+SJAm793MBqepdqj+GBLWwk1uxnQC1VeDVQA
v3L6IntNdozb8/ol3qRkpBnmv7k+KwWP1RABM6GjU/nD6CAXjiD8i3+zNoT0AqkVdqq2o5ZErG2o
dv4uT/HI/YQyqtAzW6KttO4ip6Gcy1J9bbN8PD5ZOCsDkzddzSBqJpLNG2RUXvr6pQo6MFkepjGp
5FvwNNbzjGkPDBQSsrzFp4/ovntQVB/5AZtMsy8eHngNoZPrYs2iwoiTLx9FwEXzy+LBAyX7UbGI
ADFGCUoOgBgOi4YynxW0t4PmUaqc/KD8ohanCQyNMBoiIPh+FDDE96J1LfYu80K8EJVsYkhCS0en
llP8sFz1pcNKoubTdAtNS3dXNzeJ16tnNFkrZ1Ag5TZSry6lbTjDBaygT1x72+/e4G/TOdwsFOKR
YnABl9a+yNOnuTCVsQMpAaQMxUkwM8YkTaZPbtMrP7RLF1+LFI3uj8f8AcsJSTTJmpswH+9EINxF
Dkjyw+eNztxhSWDSwz9GQectvzOJ4zA6GKvvCqneOFnZqv+6de6zJEYGhIzbO+iLmfRcacMx8VCK
UI+MburSAefwbC3mPZUiuIDZGNUwM/49zDXaE5xNo0FI9CxsGIBzG04yLIR8F8C882HfV26FSgo9
NPdnN0/jDaxWkJB9A8C54rckKz6bZtf7cmwzZD0ofH8u03qm8rRuXYAYYHaKfdvF4zJmh1MmfQLZ
K+/GQI0BgLqK+mR894+AI1HXyYorqK2O7q/VCPdsZPvDi4Rb9bVQd5C69IucsvhsVHHgV0LCiaaZ
+VtDgo7bbex552Z562779S2Uq/nscVFktwJh5BampBvjXzqC9Z5S/fTYnKDWPEFbVbbW2JFHC7D1
oAqbgzTKHX3wXuHzrGwfZ70L0IXEvgESkXjvcoq8rVo8/sYurANndb1jxbsUM4gVeu2oJA9oMocK
R3mQXhTWlS+TTbTjMtY238KJdlkRah9EbzMoNS644oSDLxT5B5WnWIdjai2pP91+8C2YKUjhXfxP
r1eN7qU/5VVhL0CoCKjtgJQD1n1YYt0vyGbJOOO+l1aYn6G1LgzKXLl/ifstnQZZu6v4+k4+00mR
uExP1fr9dc0YCbiv3vLvGv03hxiSxfswa5dvygPNUJsD88MhVTe+xic+egZjfqNhx9N4//gRPvRJ
mqQTmev+s3zGbjl2X0mGB2vBk0cgBHNlpq4lsoQxi7yqEEebhDzatXREjNdiplyyH1m3rWsTIDQZ
TsJyi1iasYLKVldevUU70ux2Qw23a526g/H7IcntFim2a1ATVgLG3CzVS/e99wGmgL8khGcv71uq
FQo8igQ6IJ1EPErUOmylI9EFhWhWju4DJSqsTaJla0qQGVQi5rUX10A5w1gJldbeu90Zb69ud0+/
IxRs2CM6y93ve53DztSt1/dT+fFb8bmg7Q6prNORR3BG4duUEfHh2MaSwPLC8rHnc1EFj3oqxD0y
2iWmONXL4bS050wmc8xwu8p7zRTJfUHNaNAO2LiRNAAMdQRQ1KGgBO9qGmm7oZvpg4nwqajO5Lsd
dHqYH3vWGwnxCbVWCTM14BEdxBdp36UKYiHU/nye9WsUZTFsOo28TCA0tWOMQm6YAtwIbdD+WUv0
TsPva0VrCLqReNIx13iPY+STHwNyOSI9hNxd8vEXfAFr0gDsHhw0W33oHeinGtJZAFfNHt6ES81y
C3gteBqAY+LVlAL0MTzbP3f14TMdVEtcI0ilkNQoM2FLLe8xI3zy1vkygBJ2TOc9t2bJTgoeG7yS
44PieUaB2x5gkvn4ahcYT3P5EbwjA/JIRIe9Bx4x1hi/jmNmB0HlWEfI8Q9e/ySS9cS7auOehB3C
fXIRqYYc2/da/pykPaa7teo2v8+wOxr0Nw4I7E0wyojasHzgp+CAHY8ijg/0cbljXsE0QeHAU23w
KWUKoA/IFzMAhM/tyKyFxe5DhyjvhZimncbOtWAJCvVdNfp+2n2Gnfd1k+IlUqw8Oeul/zIFu1Gx
DGDEqMU1rgY4MZCznfGy+xnBUD6WZVYgj/wok0JEVkOWZDwgrzlgZm/rRz6dGTcz5R2Jxy82fyCE
XP38WiqhjOTTKY+amx74l/fyN2feAzBcpJpNl2dDEE7wXFnHCN8QqnHG0GNzsf5aTEeSuAcSzjgg
ctSDNMEcWT60UZU1SY7GQkH3U3l1OR0VvZ+5+Hbhqr7d/fXZpsruI3nFcHs+tpkcWKCgOYEZkqcV
btxQouTmuKnXPQaGw2A5KmWgKC9NJG8QQ4c4J4oEyY0mcelcuvyfSSVeuR+4QrhW3oQVX/Qn1hH0
XFMTEuANZRhCujA7wEuB9L3XI5zXcbij3sKdhHiXPPHR+QYm2YNMwSlRrETQH3P749Ds8es8l2x5
/SMQj0yVD9wyRDEyYiB0wJQIBAqDj/oVlcaxu2jnYkX63DTh3n2AlRPFSavBL9Rt7xQn1tWAKxap
5fnzcpLUg+fiafGi+JRt6+etOAKZjC42Ama+1wex7GeGS2ZBnpyNPB+BRO/my2ShoW2Ww/aU4Phn
6eNlDidONK75trdT2TP/+KoRoXJyJb8ZxRXDTHOfc0y6f8Q2zvQ1+xwYlVctERLPKJgRFhUVnO+Q
HfEVMqrAJQILJwp2hLk2xwHLlUWpax4+rujlLYgffC1kLy35YKno5FXREkxXOqOjL5jLGnMqomaC
zyJ91rwhkcRLM8hujpo49cUr9Xlv4apyEjOeA7ONAuQfFQOwj4huEMKi2UOWIUZLXq5pnKt0ALo6
aU3rWwC0ubL/zQfkDf3hlUbIHjFYwQ+P5PnH/WbCOATB8onxQq6ziaQCM8/zF9Bf5YjSnlk3BVz9
IK/B84H6HLOiKhKwIjgFXfUguecelgsJ/SajeoX7Lto+EWRms0xfM8OCdd2qevnSbrIUGgDdq/z8
PtSI9mBQD9HJOqJY52b5/OPxLW2G2uczpUlUtibvELEcVwZUL4Xe7yAqJ8nuZXjqSty9iwnr1fS9
jL0am+2bYlVt9wmMe+kzoeNg+HkfCXgmQd1as7uUhyPJWPt+I7Aw77k2fOUmbrrAuGZbCAR02t77
8mGJCRColPNqFm8tDJvxFXfbCZ4h4tjl9GE/WnVBM6//8YG1S6BGQmo24DU7NUxj7klsiNKZORqu
MviCbXQnghrQOkyLP9ZaBHlEJRFwEKPBnzCycw0ok/goLrsAhES6taR0kZUadvfnNV1q6wY1I5fx
8/eJ5guAu3aekFcaYPBSv6D+ib3m6bCB8TWoPtI11ItgDdGMD2MaH62RMqyu/YZsxDlssTbnsQFh
OvZaanPcJVs8bUf9zHiSYqpPEG3il8EJpDvCpgF4aEhS6P2IHpn6SF2OXUw1nrkwe4iFwdAcnr4+
CvBm3ayQWox2omaU/3jGiQJNvGfjhj/sSf2YQvQs2AfQvrZXloLd468kLAm1zuS5SMjcqhYUWGYO
8PKMdfiHe2nJUIIawthaGDSfk4JY95/3KxDdGkDNcnnmVslmSB1FCB+lb92iUMHubzhorWB4rVHk
B+Fn5BjxJKhHzGSojzTpKGps4EIbCip2AFCJqvFAJ7vijhGnlcKv1/CTMIaz+jXdKGX9TUfhfhlY
CYQoAtfp0/gxSWklrGU807JTjy3VL87ff8NPWq411qKn6otvguk7jyurBFzv/fizBQupwiI5ssRJ
GLsM8MwUKnk2wA+1AHTv6iqUV4tmqxzzo5dlPpLVXEVoOZX47A+t6RmcrNrgf5Spiq2cQccIjRfj
XTU1Oic0eMqiaKUbgOcwURRU3MioZP+BlheHsgf2QEY4fZR/1fPYFTtg3zdS06/N+xv1Bozz/3Fe
SeKMmVAIO2Sk/cwHX2ucqxUu4suTFZ8oKWRx7f6B2jKZiZyC5HUqZ62YmJr76rEt/2jitP4io5gr
I3J8U7LTY7T0uC+Aa+XyNVrbZC3NnBdv5B+DLvro5ApZ2UbwSb2TBfSCR3aFx45QqKebbQZO5o02
2MKAXT5GMgjhiQQEdO2bhJghjI/fcKRwfb+JEmVyjG2xdlo8bwCASHG6YJDmeOHkfJFpaxBGFUqD
qJ0SDSH4BaKDGaHO9DcXH1/HYsvgsovPO3KVgyystx0gC2zyIlskoYC1jPh9fp3A2nOVT6rkdjYY
mcj6HPBZistNcUg/E8BU5LO8b+YW8g5MEIL32OITLfWRe53EkWMV2ziaxdSWURBWzq3U7ypnSOE8
JVft1iJKwhxpuL4W8rUC85r7n6AxMjTKxCNojvVH1LPGZqXyzK/xUjy8yDqAiiZBTXcdNx+BeuJU
+U77Ds30QUXVj5UWlTASL9UFgaxx3IpUHu4NH60MmQkw2gtxJYB9Ub0K3EgMNEDtnOf+sdt9HDmo
/hFLDcj7sHtE/87gCxtOd9tEGOoVSyb6zuZ6a+fxuVr3CBxRyPim8/Heh3T13ElXU0QpZkujS4/+
uEH2lTA6m7Nhq4Sf2lGQVqOviPwILSGAkbjmWk7EAHmcGoOjLGK+4WbyPbHOjJEG4L3O2qdD+e/x
h25I2HaOAB1eXp6ym4FqJpvKMWz5Jvj14jPloZHMzFs0SzYPb7S1QkaRsg2Dlntm8P7LDv/wFG0j
On2OBX1fXAi/1Y8VAjozlkhLiKixg9mgVzef9nM5iHaWj1Zh8b28aI123pD8RwVt+V90brYlqi97
3GDd11F8Ifhh4nP5lV/0QQgz7DS7wnGY7TS6fbBtMnKZQYF157OoeaIAZxau4Lw3+Y+KpeRPSHdG
7cm0hhaOwYHkpSs1mgz0ZZ+kQy/YZahVu07E7TXhPyxCPmeimmNlm6Z+BQWZO9/LCPoRBDNARHGi
bvRyEqEB5NiIAMVuAgQXlBtAPi6IxH79o267tj93TucjjG2U7xDH4IE4cpSg0cOYWGLqB2DmGvip
nGhFWcFNYv/uoVAIwxl8ecZ5UVyzCZEbLLoo1a5PftAKZcb3IN+w+YSIMOj7Y745FFdWhbdrngw/
/dEOKily6oVG7RUoSPkD3Euwas2qAd5FUsqXxSBbUcW87Y8MW0t6haYWPEJ6TDDVOSQK7Z//h0vx
Yb7PCrhusU7symdnGTHyCSocr9hzPNFm/7HTa/KPMZhfxRESXwGEufX+o17A99hOAAjn38cIrcj+
QCaA6GKaSAd3XGWYcfx6TR+li65wnVy5T8flAr3Dm3jyzod4LdRt/ZzGTi46CZASsCYJKJjVlFW0
KdaE/k8/yInAm/0eLoCc61/59yE4LUcfeUvCxCT/IZ4Cr6dIRYgtCr6L16Gg+J6+mX3+76v47Spn
hF3E1FNweijB94e3r2dTi3FutGwmQLa2pewEUD+A+21C8ouxHqvg4a0/yBswtoClzbK9dZbOwgyd
LSpbYH44RiyStxhwYNuvs6UJc0mkO9dhKM7zc+N3J6iupdYTdSLM0O0ylRqCU08bZDffv45MELTg
0+9gVwQ0XngbnOnAVJzdMF70xsCVjRf2SYBh+eFcE9s5/JB2/tJjtiLFPGhCDOnjIPW886TUL+mp
5a4lsQ/a73kkjCdFkS6feiYW0DdAVHBeA0WMtEjpUULDY+0qkZcj/OTngTsUHHLHR/neFhyDCd99
5Mm4rEgs4PZEGxeDDEGw2M22Y+M7wWvEZyHkZnk/56grGEIxAdgiV4fsplA2AkL5WQWyX3XLSF00
6okHl7ps09Oz2b4lB0FBjFtnlHGbRCiNw0kDxS1eUE2b9VLSXD2MlRBlqPQ5RSzX9U5Dq09W/hgR
P+YGaND3IxkOloXHp9um3RxLAloko8WUjB5szQczAMcWARMRHtGw47jEHQuf0dwyHo/Y5DaaAMnF
mCkSRAeFlkDL+ijxOlwAd8uYvj/eOB4iAOzCGoJoV+Y2cMiwJwE6TF4+RF06QfFQgyyq5OMZDmvc
U1r00c5A8PftMfw9RsGj1exRgn/uPTDRZ5GoLvaFtPVqYZH9Y+6eWFPtwAkXYT/EIbwpyD1hn2ER
Q58ij+JxhOUx3Kw1VdGvuFhu1gpeGw4fPgOBmMnBkYxAL9e6tAFWMSVfeIUjeAq61i8eHV7u0feZ
Himnw6Wb4GZ4cwn3aIVPnxIpWTMpyQzbZ6huceUPz0UXL84tckDV/pgO+CYGF/2YcgLzgMzncDNE
WaGi+wZl75lXNfxHSYKDFatBS4yrd1ScjWZJ64ZT54n4GKXRdwkKjHLXvGqNL2BCG3MrfKlmXsPj
0yIt7wMtc8Z7myibnTIacEvKviQwUkewfnH6ZWdC3HBWHjXhCjaIVQvohHaLEc0eznpPsGrcu+zx
fCFyNx+mAl6y6hwTOoHfogulvQkotH3P4ZGYduAQVJ+ojL15NQj+iCefa7WMo+XFIB3gDQ14BR+O
/un71+mx4Q2DwIzDPtgvYmNTd9V+DGBAvkCAQEtyIs2YO6hY6/70KsqfYsLFdiMRu6umzQZIVVo8
9pLfBNFUpN4xtvX6IJLYI4LcLEfgEDXFoRyPRPdJjeiT8YM5sLbZ71UCbeLjcMa59oUZ/gWSRzaL
uYehH/nWjqr5Ck+IMuu3aTHjI+JbB0/f5b6878/ZUkPod35OdWSGO/0PcDE6AjWRkIBNEkHqLA0/
B+Ai0hiIeSc7gV+sXRDCXofT6Bc2yOClOyLUVty8H4LGMpazxfvMF4WwZhh8PMnaKkIFSJPTa6pB
/fJ4+SlfQfQ4kYRgxlhc3PdroWnB+20THNCPiSXTl0VJJuvsM3zvcLGQbu7lr112qM+iHD6RlWb7
NsQ9tiPIBK/sEQVGum035V7/U0Ogw68JSYGj/Xl9rfRQmKXLdluuAPB58CQsZZ8/uB7BuIPjJevk
7+txfSypoQ1p8sJAT0FtyOo0Qo7tBvkv5Izy8GBWPvfnnTemOdxda/mC8BxqbfWd4m0pvcchOloU
+H1hJY4vLE7ZQQ/BJVCTf2sX8w0BPpPvOk4wDjeEHvDvYUBLMDiO9wHsK7VrbSRrgnjBSliFoKea
3dz4Ue0x1j3ONMOYIseseCIgCga5ZVeDZ6xmcKZ70lt22jmPHG50rDuAkszXw6iixyj/x1a0U69A
xooDeIdykjl1hG4k9oufIdvjCcV0B+hoLFQS9AKEvbSX/7frglv8YBjgY9VmXDwCkkn2KLpUFrCy
qluVbOFfHK79YGNRVOAJVwMIch2adKfKlS3mRwvJGT6R3QOxDk4OLOQROxyAqDJOKVtkoO357cbw
Fq55e/+1axlfkLDIuXoOTMO3lgnAfwJtjJdf3k++MdL4BTARH6z4Ax4yeMqyOFbPqbqumA9og1oh
Y6CUNls/Nryq1z7zgflaQGUdKaXioJz+DzBlt/CTq8bZQLkrhqjl40Lq+BqQS9g+Ydd+I2/wa2wF
4HpTPh5tKZ7RTtvtz8frGDOgcbmzD4kcfu/SBveC0yUOrc8EzYBH3OB/0cYg9ZmqXFAXWkZ9Bio+
l2H3sHVcwPzK04eMR92GCBiRb+g/nhiA4fWUz/bwPJMZTVajThhK6Qy/mpsEsMaAdrboRb/DZ/Ja
Nv44YBZsDpWDoXtWuum0IvJ3WLy4hBZQ5EtKfvfWXVo0V4aPUL/VTCHOc90BFAd4jetlE/JejLBx
2znfyxcVLHLwPaArwpgPqwCike+FpYYYsNMImlRoi1rKuHiWPOxoVxpO/XEzaJ/CSZ52jpk3EAHZ
mM94xWIg30TNHQUZx94TuEts4Y/PiSuNFVbiHn7b/dw4SsfXUQePIDG5XAvoOQcvR+bopPKJz98S
8bOcS7iU+Gfk0LCaZ/6begxrP7A9ajj5+gnSui/+JlJTw4J5pwJIlqqweWJvRiFcH+Ry2yejkmki
RTPjA9I34TGoaT6mt774ba3j6H7DncdKqDx9nZvMBGD4/Csw7WUrkM+uD96crkh58/qqv38k7jh4
IlaWAGNMp4FoMyuBo5k8C2/cbCWJ9ZDPqgvJYgoTjfEHoAaMVKgchYCf5lLsim4KgDecnnFYost9
nPOLhEPcSD3TOrZ/CR+fkxmkb/B+EsHh3sRaxMihi2dTc8Znbu1hno/15YtvBTpfduuX/Z12CwDp
kV65YM7PxO0zCWSVAwQ7WWAWa8PadKSk2RFmc4tHuN4cYqI6eLJ/glh3EqA3HprWazoaoffaw8sR
ubGiVi6AN/OPsIJvXxTnZE6wPiKEMSZrQ7AhFHlhEwFAyP9WDb9TPJ+WV1F10W6bOW5Ezj/FKXZZ
Q26yTmeGeqEHhUl1kfziJDkQOiNxVKMPd5vWfpwrv1tWvvpPXY3PH53xwIWaUBPEeGRo4gyHbSJ6
zSlGK0Tm0Y2Sjm86wqmErIE/Mr8hTDp/U0XytI9r/5EG+AAGK6hqn6coILCy1noPtlegEgQRIoiB
jK+P8QaTiq4ja3VkxedPOFKhKseRgTFHv+bfCYOQlfjae/ycDGHFi+nxnD1Kpztk59YyJ1EyzZF+
wRnhR8NVeMCBxYcTMzKQT1CulbYe1fKp4fE80u+R5A+y8365Vudn1iH9rt4WuRcTbQoet6YIF+P4
n+jDb6lbxlCdtcOwGfzwDXFU4H/101O5h5z+enQVML7eYgzXCI4Zrab/gcMYjl8kpgSPveAqv/qx
+cVwEKMIhyLDU77Q50Rn6POH38eOvoOdan+GewVT4RGKJG0sn5l8T9hbwCF0Y8IiQJqXhgRvUdzx
ffEduVxQ8DJLi47preLDS4tOudHPT++BM+ztQgM6xjpacYpGE2Z2L3fePqcAik8CBeySwmSOQ17C
4GemB5UjqbPoH1r812/0AskwPZ0qifEp2QeWfMDsxeOpXRCi0wPUceOmHz9qL1DrgzS4rbHuLiRu
fjdWh+DB7/sFIzik5sD2heT7kIskQbGtgbXtxIP+Z9XnQj/GnEnFHON1X46qDwbHbICiWFUBDMny
cUwu5mJYG/1E+TfSHYmXsmcrTn/kd/vmNb28/uUM2qOP2vpVN2hYMEYE+Q79rB7yI41mMd5GjJSc
FshtiPRiTbhisDzwcOau4YZA8H8j+gi0FhTnXMEGY0C7jMzfMr6zMZcLk1hsNIkWYXTFDmDr2IbK
Wlnx5VOAXW0/d6KO3v++O2GVYAQm+OwRxBtyaP+oLKLfXJxGa5HJDJbdWJL+QkzAeKuSm9BtqShB
J9P6r/Xzr8Bs8Z3/x40qHuoNUEM32f9iIeh4dHO0a0ftPtjvX8P+/0Omcp7RY/H+1lsBVus2hG2k
e8Z3C8mt6Dh4v5z9R+QRb4mgVs6LRWZt9Nwvdq+eykdMopaXiE5dno18L3erscNe4jaKPqGaLzXB
1niZfvsnoukONOAwWLhEnH8QIcVTvsunNTfBJB3FnAj1VMavSgkCOi92UpKJwfF4F58fUfGfm+ZH
/CvkW5fsm39vY0XmAskE4O/Dv4ZcaJ4p2pRxih0IvzbcE0mf+j3pfZTNQAOE56j6JJYC/jf6+rja
+EVFeSk4AxOf86a7PEa8Ab4QgQTLMz1Cr732tiN9mX+QmZQ3GGvIG35OyYgPvtBtrFkEDI5b7sGD
iAqDIr/yJ6LJ4XtORVTb+xJGbhx6iX/ALfnBQPD12oqlZbxEexe3HLuYhGCtCxMdIoDYy2FfF3OS
iqAtGhsKhjAK5tPKVWtuPucbUXbDSlxaAfodE8mB6STCbw1sQz3YV2EB+ELVqJvBmopKSHWwimKH
p608suGprDrguXrBbkqoPdpTAsDYplV5fCh55HPwn+v/spY32mJBucv9tRaX8bbvWdt4RhnptYlq
v2Mw7BR0g0SxWLYiLARuaQ2avxPctoGj0jw2OIwgL/0UF0ENGheV9/wDX87GhLqWXSPJD1nPqicG
HIhYx4TnPspPqsJcSBABI3ZU7NiNMRdLyl07o0eyXv1El/cJwmULBCpxFcIKsXSJ2RSPhJVsk8Q9
VvW/svpR8ksn+U9rdK6zMrfcXMaTRuzJ+7vuqyXBWkDGzB3tb/SkAZHNVvisU33WkaatbtHKj/k3
uBEthKioRWdp+S/6s0SvyBAQ1FQJR3hNFsDycxIRNYfQxW2FjXVKgEkSFotDthRPKHXLsPir3MKH
bgREnI+xbhNj3XjZgS7TM9oR1nKyY1PyeN/3z7y+xOWkRuoKZI5td274jasBKD49YYOG/8mOLmxe
tsWwMtBN0c1EP3WaIwhnTremHgBXvkak/7ESfuKz+GKxJc7OK/zmhvUY6dUG48UamBifH5EFS9j3
H2P/nyuZXzyso2WyaXfJxYCxWRd/2JJ2THXNZNTKSVMxJJh9qv/hsaQ3da35VBeMszp5N3WAUAo/
HG9z1uzg4geww+/p65trnqVPmFqbDjSapRkdgDZ1HEljNMOo6dsgJOOb6LAl3RGN86Gj+SELNRtJ
W7QBZATY2mqY0t9Gd50URDzkoQcDccqigBoEi/g3oIIrADt7/SObrGCwiNavfxjimQlQys+K6WMm
UC+UjX+B45e7+1r5xgLz/LLYNQ/qtQWR0tLkB5XsmegD0gl/cUvpG6yM+aUNYNnJLH0D8NuY9Ih+
hvi+P0DVgWL+R9N5banKLVH4iRwDEBFuyUlF2nzjMDUoBoIBfPr/W73P2W47aiuwQtWsOWcVv7Dw
NcF4lWdvWL14+2MmcU6fM4LL3ofE6eXpv1/4AP0UNVdiTLZky4IMsiaF572AaDg9bNAG/o3uJ+Lk
nEMSQJ56HlFPqh0FtoVMuvuag1bU+3Yp+yhXfLYizOS+RHNEhHf4v7BCoLZQwJ3BX3Cpgt1tiBSh
OtbwWABXBJLsBPUlgn7DKAY/oRCbkWwE3bgMgMLAI/caLWcTwDSqwZeXRVgCrQ5rEjYUIawuMOHc
gi6Tm79jWIsY0h/oUs4JBR2xsykU4RUr5JfagHAVFlkSvqqYzlBbvoJ2dr/t/uPcFlQosZYqTCUV
IHYTVvv76D50huv7ARiNxdinjaS43PTwglQxzVKycfLJWRtdEe3pb/8eIfojTL9PYFgQ+kAhe8o4
JLp5RSIDa6wv3HvPQf/lch1YmkGSfsjd6oRUlwqoDyMYS38ca3DyncCWRPtJMboDdEV88hH2sFBk
Q2Rpcpy7PaDQkeDW1MkWY8znmpFa7S9oLx6+Oq1jjL0ZHlRM0d4iVwKmoS6TgD4RODQ0FnyNqxRC
Ma7N9RGCRzsj3QcV03H1oKFMtyYnqPeqmrx1F30SUkpkpR3Rw/cR3N4Tts2cHhj086C/5cM7973s
6ebr+zXu1FmO7yp2F8ShnUa9MPMaJuyDrkLkcNewN0jVKxx9EJ717ZVCXOE65J3bGHh1xLds9Pl9
LIC44UqCQ1yMgMGMBF6HFW7stEZQyg2aAQzcimQMXxtqWFhOPf02gMXNYi8SJmTYGFDkI3b2upxs
CbfJXlrhCQRq8Uaw/40VLVFpdUhyiAn74jIrzymAJ7xvfNElxBD0z6TAYSMhvYQZEWzJ6qxMi6/D
mwLdkDJXoUh/DmHHCek6roOAjyoEPBQ9Ii0r7XNBSiPHEMrudXBl8VEP0iN5XtLHN+wbs0JdloNR
W4avD8b/TonxTYFsNMICRcaHb7jrVaszMu88RW/VyCOyjusFntxicJnV15WBw08xfVbeOypZkHCy
pjj4tewPYQt62hqtzuhaB4OGNBXhNdJLmhLOLu9QhXEzsHvCeWikDawbBhJXr+ywLmA8A9ZS4eug
22VzyNxbCpwYeWdOzxhB561JEeSwalLcPvS5Ppdx5FTui25o4QWCfBvXwjt8yMw9l4gqaXPQv4yK
i1PhK1UAc0FGg1fzmbOn9yDL4D/iVi18nedRC/FwuCr2Fj88EplFH3VCz0L0BoGO1NzA5K0bZ3Aa
Xi6GdiAuV5WYwr4rTkMVlfMvo8uidYgAmI3azw2PyLk8Yv8BC/I2BzDC2ZG5qJsEZ8oO6FY2AlB0
Ek7YG9crJo4fzBBY6mPkB0P7yfoJUxWbSIv0nESMkAZ0tDmJjg1cWgy2UEnUlpq7xC2lCusXBMzh
ROgbmCjfA+V9jbIAGvgGeSvsAlh59H5rOxd5Ma4LjA364+DNJ1E7thk6guGB/E9Q/22qn08UeuiE
b8G1S2GOaD8fPVAaB+RDR0mk5LOMpeq29fM6BERhVZ8CxBogwbrV4PTM5SxUIav4wmm5jfD4w1vv
RbAphB9OsaNqUBoekSX2UGfNdt8f4iJLYdVXnBxiKKyIzB9izvl2O364PyOL6WG5FpYEr/XYQAaz
DZSr/yZwp26aI5kEzIEHAl9khHCUTUgaWnnroWoaZjbeoFwSeub2vCF5cPnzPo9zIQUU+DrRqeIR
AreEizmUtAUKb6z7gDqQT2LbRbEqPL92iN86h7IjRoxXcYagOKKrpqfRjwQF/eV8hm5FoxO8AmgT
emQfg5Qt4EJENz2zW29RtvpKoqlj1YbD9tK9F/0B9d190f/drhBvwWemAk0h4tQfhBBipc+0RT6H
lXiRDBFlEOAVIwPOU+5rmMxkXHXrsx0zphmcmpAxwjlxh5pXP6YAHS950xYpa0VtBG21vkGpZXW9
NEEvT/GoolRzRjN9dYUfEoZAaFU7R1i8UMIZOMyE/mNCmNlQxMf6s6QQNu7gTTBtZH+PfRRpyNuH
u0fK2pXzoha0BLOhmasC2Du/vHHsUk3pYVErxJ1IS57X2UCCbU2AqKy+lWFizlfe4oyaZhlpCDno
EIIt5Vd47mW9pE9QiJ/Dl/7CVZ/aaFhTc6ktzFcedSRp04p6rZGgdt7dh3NM3cg+mw37WaajOwBE
qov50CCdsuS9epI+fkCMA7RKRC4KdEnGmQZ/1wGUnhBSiXAN4IPtFatXKCBuRd1wXtD6s7TvH2bT
APakjDDYU7ZE6gzqO/rkKeGytHj0vceIyQTlifiHgIEarAxv066GMxk+C04DqEBftbu9RVsc9Cv7
O/T7zxAmS73p0mwAaWXww6rx2UEdv7DgkEWwZ2G3sE17d1va+o8nqdTZFUcHYe3253H7vIyLXzp9
VL2keaXIM9+H/GmXTVj3GMo2ij0Utyj+cXNc5YTJJDHk9YSJmAggMzhb7xa2cbPR3xOQv4u2UamF
w0i+rR+KP+xjxgD/MiypZanj+4BS7KG9jIdnr5I8o+dfzwuZoPpC1QEN1+QDi/orpjYHcl6+vv4Z
qRKUgLfTbv2Cy6+7WYeod5U3LEM3RLnm/fgZvZeGYX+aCYzPB1XrG5pY3jPqo1DFbaf7xSPqFg1L
kwbULHM32nKsKGoOhj7EnsdyiygJJ8VAR7CCFJHtWvYYR1ROPnN297ipAn190x10zBRMGlLt0R2z
PmpTlZBBEw99Mv/6k69r6h6Fa+BkLflogCndPhTwjfjBrO0d68s0Q6f4cuXSG057T6BwOcn6mJbv
WQ6bQ0MHza/91EbPH0wTkO7pkB41cEzA4SFIqzVEBqjZV6Te2CDNjaUgoL7X1TBukHPiPHyz5V6S
Q/huHB3GE7UYfbIFA3h6vAEFNj51HSiBn0Wj2n3y96EFWq3MZHLP+11YDWrZyehFfdZZ1X/Tkk62
OhiJD5fQPisxKnU1AmsK9o/KLKBVY6sjoMUawm/X9/ASoVkv7Eq61GMG1p9JdIQiPO82SN771Yhw
44t8BOisDKUszOn/QG3yoCoxSPpCcHSAqJB/Gwmeph8Tf133Dn3x6hGW8yxUABqwPp5BS17X4FAW
xOOXb0IHFw0i1RCzEIysRVm0byOzYbGsHvHtQeYNmlw5xcdP3xpyFRIDShHt7IEJ0uEjS1DDrxKg
r+xLHfXSNdH1fUaCkeM3G1Btavrr+5euXOozRqJP7oq8S7867waDkQjnAJZrR/j+byfCURxLqYWx
B7XBcL+rN49HjH/QVfIUOnD32VEo4Mak5fXNQ9hRDoJH4Sh3RH+wtCdXCO+YfOBb9EQec7HuA3zk
d2oZvVVEpgSiSrtrn9QX5gbSKcroGB487qjx0QecLcAUacQuoZOF0yGrTHKIunkKeIljHf7ZJ4IG
NsMsB4mjkES7JBSnFHf6w3BWZT8EbwpdZbecOcFCjLnm+iCR7mmr4av2JmQ2pQlHcUZ1L2N4xYbm
bntYXsHOuOboL4Iv9ir9W0AAdSTpz7Bsk+07dH3KoAMEa/Bodx8jzP+I77VmrscyFhZfy5Fx6GDR
snFHtiV3x9Icp97bAj/3HnD03VZ15eb0VgF8poLgXVioi2gBpwXD+QHTFPgpS4UWaJNPorGY33Cw
mFHh83qjxtZ/8IigJ8fLvsWtBdXNIkhze548L0Nk3D8X52YTdHEDtTdVX4pQRJqipY/sKDTvUehU
SVkD3BYmryV+2nulpRzgWWvlfi/UXTWWR6qLJhqp0/EJoxZN7eztXaYVlSNYaxhCoVfUl8+RuqUe
xO4wOWd2H5aXDVDAn1HcO/ohxf3Yz0XrvOzzTA7lsAgui75XOlkA/RFXlOCGQJdaCm4j7mUnXp69
zPnEX6dILunXKcePpAseyS35xIAqtqDDam4N7xANrrRs0Ungg1ONPkP/HCPA8N4hxQzK/pboTQ+C
HaCie2Hw8w5gmRcy9QctVn4kUM0b7QVkL5thGrq7LgqJ/NXVKvsD0dcvfZkIyqSGR83/8UYkYQDn
v9aUxV/lfIie+P02Pw/sxTxWH+DmDwJoe+/SHSY4mSczXq5JZj3RK+UWmK9V5iHeoSDFCsemfzu9
zWUfm8HDY9bERngft1f/NXvN5EVxlEft+CvolYGypwzrvsfVMY+oefrtmMpsMPx97wbhK1ZEdVJx
e6Mh7hZymKHOHYBzwZpyh8NZ9bTR4KDUqklykWnn7vs8uQ9GHwgKxCMTY1P/oqPaHgyS+WOdglid
j2Xa322jJhkuoO4xLel9Mi3DPII/fqyS4lAc5NZCC5Y3cW/erF8IAPod/bacoj/W7hhwQw9OS3Xy
aQmTB8JqvSlY6uZNsbhu1/pTxXyQtljwWtyWMJT1T2gf1dNw4KkYTPdQNjhS52As3HUB2/SHZhhg
Lbhvza7UG1Q4aTCIRhKrHgkUfoPQgvHEuyUFlqzK8QydHsENuT32chpS1BVxGkGa3PhZtF3c811Z
kzNgHYYrepzRyiOjzlSKkgsuLOiD9RLBItonIbG+XrxvQuh2nyGcfdFG+B5Up6INyInKconVa50z
WpXdQAKfTSkcZz7M7UlNTBxexhDIWRjQ9UomYUDOgAMO2p+Tt7qUtvYN8RNcZhyamVCvWIIX/4gG
DVgwJdZefOuS8hNLZ294o24Y6tRFzrA0MQ/6jFSsGAZcWwosdIXeetLdUwXnYJrhM6c9xgb9ApQm
/q5UZgDH9Rp15U/XQRe1tU2v5xKwfjSKnnDUVeuC7rmhaUl5AKiiQDHUjhVMqhZFLVW7i4aI6ird
Mah7AlBUKxpNDPS5AYOXcijWpnB44NaVjfXoLyn8szNhE6e1U/3MxvkmtoV30foaSoPrYHeVYtxI
tpi2SjcoExX9vdpjDssPP7ztXAkhSLmkulgS4pUl93fPJzz4qKKfT4GFo0ecTKhKYNLhmnF12PjI
4om7G4xX3sQk8ixDfD+TRHYDKdLXtAhrz1s+fTejFw1FYSLRQInqDM4uQ9qyfyyCQf0s7Giqm/O5
LGFSi5MjUcV4goh7FAguFF1XxWf9LCYyTtA6Tu1vPNOEY4FgGVtV5yHke0LXIs+9PqMaWz6wCDAM
ffQ9U4bwqMcMqHR+nXtvoj2iL8At6cIZ35DPL8wXZMRY4A9Wn10e5DMoaL0DRmo00WMsYQaAUoMk
z2opSYGVKXSeJjCg6PH+2ypEs0bRqBH8yzp72G/Z9yWV0RyqfiiNEat7hBV+5uYewwsmJhda8CN+
LwQSuD/0XA3/nQ9ZLiCXd/lEN0wKIC/85jFiFfntEOE/QJhpyMWmT/2VbIrqLTYwXxsuuSCm+Mbs
fsrnPYRyvcCIa1e9EZTh0dMhZIueYwK63VuKmuXL2eIRhnB63IuxbBis+7R2Vceid2jlayntkjxc
K+D0mY+9EctJ//hN+gnw8bSb5jE1oliZ4mR3CXBaGXWhYDtnEaynkRzD4qIg0eyasXIibuQa0f0S
9S3CKZR/bF8wvYWZsshlSHFrWj0LcaxbyriV222N52rCx+vA4uAvs27e66dP3KvIKZiCyN+oRtBe
uXYImMzAnQVuMCsn7ky0o5q5jenKKIEnNJj6mlwbegLPuBdOcDaDIKDjzhaTbAumUba5/OjBefT0
H4ggC4eFMCMjQtrku+gsT+UaaeToPB2Mh+kjwGb5OEzakRI/JpdwLLjK2UTxcQJgza999h+Ko6gX
kaUz6x6nekk0K6k2kS2AwmNUeaLrA69KK7+PcHdF0JWRaNPaY68lbGxtFpPI46FGgQ0AhWJ3f/n5
OHAOejQ6uYHI5rS+0aEp3Sck/ZRRkbe+Z3S4KRNpUc663XP2WpAkgfMOKGc3OMBC6DAHtGEarIAA
pOl5sW2dS/xctXTOQ0Iqo0Qb6rQTht/6gXh+QXBwhqMrn1T2J5Rvitsy3Mf9hO5CHqo4Op+qKToq
RhXDbngc0H0BWdb6M32vSGYQq6gIiHrCO1cAfzS9unsDXOsIyGaGv0V/BDFBn2djskuMn0q0IOQx
NTp8GjnCQneedAPRPVgFLYaIlTAkQOOFK9crBNjFkwXPKHr4tOi8Osvwh4E+2o70+Se8rtB+tavt
hr6z2CNcOJzMRrAEWLjBEj3fyBANsBs37A4AvSTz8tgEMHY1JsWSAjMESzysT1j8vkPjbPcwA4Ph
nntNZw9Q2b78PiiXMHcGj7AN2OgPFxIrVGmaaTRfOhY5vQCyKGu4CsEcV1B4dnNZOMJ0ay05z5S4
Hd1c9TAAwKdVDbn1z4e+RjzzyEKKELSPZ3u7wvVieyoP213rfnEAJNq1DQooWNKAnsouVjvI1zjz
gzUs7PFnSSOe4EskBbfA6jOFKQjRnodAJUbDQf+cVISZiAjG96nul9NtSmUyFp2Fy1gfs150W1pl
2Yh33uh+Lg5H9aDv69C5UbIvHUX1hhjKPhPZIygjSnxFRtyucXvwotsCsjM8pfl9gVH5mHpef/aI
yN0xW10jLsH8kg4Urd2LXpRuqFXR3VwmTyAbsDp8csHmW0bk/TET7hVuP0FzlJHHGOz7rCUo0b3S
1+znkjlBv4QlWsJAciCDu7r1IwJmSPrRxaFOyYrVww+I4jtjE6ecI2fJiCnh0/oEw3i8QuhNRDGF
wiE4hj7FZR+sEV49OQT+W4/fPoI9mNfunVLLXXj2DVdw0Oe3IJs8li11NhA2atJQBoQnXTNEtGNg
Wasn8teToAa1fi7c9N+b0ubb/Gp/gCajIcvv1VP98wHHnRIfTtgj7oMCCqDf17pwQtGuun3vAN3W
XFsJkR+EMNyZL4B3P5/MGXCw1Ko6pgLuciamZ42lHbFzYZ3qcN257L9jmqHBppjc6X9G8k2xgpgd
2RqI2Q2PDaQTMJCB4M2vp/6oZAGdTW5fYV2IE3tnk/cbFvymy/7x9EBDdQhHJjW0E6CNgfsmuc/f
pRBtovHUs0TjY+LPoJchwqp+86TAYBLyik1wX60yZjKec1fT1CdPip2YD1VAQFSNNLd/9b9yoKDQ
9lGJFGsZXjEYMeZEGQVQ7FpACW20PkBWw2vygiQCy5Y8S7Ih5meUi47bqAVMG7AK6E+4oTACYUgO
5dH1GvSRTXTzzxqCYYDzw9l+JVL8SPKoTF+zeyrZ7xRKFwE1udacNqrmLuzRUYt9XwvQ/Cj27bVC
4ZJ/58R+d4i4OdpbXGqfc1TQ3yJob7bUOFvEjGTS9/mFng/yWoE8jCu48MZeZo7606crlQeoPsim
Mi7baGVaYVPhPmmX88VggCaL7lMAbfDXhnFNn5uG3bUDLEPEeVZ9GYU99eYzNGBdjJCwnuL7ID0D
S5q18/efqdbzZbfoxJ9mHc4Z9HEvvuD5MS5Pmoy3ms3UVciODRtuHkP/tjjjZw6T8qs57yypJZrR
9j2DKKbQI4gKNfTOMt8/0aoXAEhvwm0A6SfsmGszvfVejqqDjQMgFKS/Cmvau54NGv9ddE5pKHQL
JMPCo8jbPlNqa9KOGAl2xG47ZfUGp70cX1QtZOGYSBEyjwE5BIIpahUDXAXgHxL/8RRWSCBI+LC7
124Ix5/K+g7n2SmxGNEXZAftl0dS68LjiBkL7UZj6lhDRuDOOEgLVQclEZ7s7CGvhSraD4MwamRZ
FNPfVLCs/kqXR3g444qfG8LMmT0KosIQay/oPAWVMVHqQXCAZ/5D8usmkOjCAaJB1+zF68aUcTES
w5unIm++4rEr3vdtRxTZNC42Tf8itjtd4qnJMXlBpHeXHMq4TTGxwTASGPPqUgTq8CrAWukXB0K8
/Vh07gfj9+JvnWpJ799YSXWHyr9n+BDL7eeEDm00kAYxSz83s249NttMMkmwvn3R40PpbGQz0I+3
oJi/7xXkDsQ7mBjMtowK9vrvhI1lmyJgyH6zhT5t0iJUMdqgu+SYLIuHsgO0A2swG8x4BSSCt6Uy
LpPyRxnVfz2uWe8PeHD/3lfXtF3QsQWFPgRnuDwY7yWDGVjRG+Y9UkgWj1GzU0QE3VvVyTu5HFjQ
iz2AKtcl9xTvmtQJpjUo/0+CLEpdC1tqqAIbkFVXGjHkcJHRY/LXO5Xhmk5qXDnEQX//ceJTZ9Dc
8p/HqegwnbLheFJZd3Bg+dqwlmAg4FSpOCgY8K/oTtD6SV9vV6/B57JPUdR8x7Swv1irBUucuaIg
8XcbGeZIdPkV8atY5HCbwNqK+Ig6lQWF0BswFKHgrFAxM4bt16InStKPC2Yr5R44Fn0OtncjFd1S
8iISpyUYlGzmkWQGGVasyAv8akyFdD9Ib/P+skgvST9+QOCJMD6BuFBHxZ/KeLBSpuf07ecTHb0W
pXD8lU9FCBuo9hmL9OG9uHWUu68TnCa4luppsM82r+u4OvuUl2SbHjnPtzdoAoMxSnsGNoEZbok/
t+gWdcjMYIzb581tehaO90lLw9dyYkQ0Tp9Qs+77D36xTc5hHQx9fjE2UurqCyqyy3p5nnM4ML+1
NaHdx4Lq8J1hbTH4umeaa6CLedPogRonzGbnUceS9HIycMgX2494t/fJMyxmyAG/lft50DetY789
/9Td6AspCg8QzXlCE9Vc5el8F2BuAgELislnVqeDEMmdBTw1LoLhVD9AOUxklwouJ2rgtz72FEPc
7y5RL6yO9Ri7erPnaQcoE7sqOCfgPYJTwEBx+tEg3leHduq1QDYx0hErxSwCKaA8GreWQK+b8N6h
TLQwAu6ZOCTjfILi4vF2sB3NODhXT0pBjOmQ6SLY3lr1vpgTxGvrYd/X6s2WcH+Fncf2YU+1LpCx
rh0xsdAhqHjkYctAAzWMyEQz4Pont9/Wra2s9N6CPakoOc17W0x6LXFlo0dYvZMHzFHLERd5+SeS
6Gw2OOKV4bWfhTGG2GHtrlSjk9+f358wDHeOVeD7AwZmv3ph32OfOrTmjBGIogQzoTOZ9LyWWB43
+qlEPVaZVPghLT/tarp1qYvhUik7Ojt/EX+7kvKByMjfDjyvbiJYUvr0Ne8GMp208GQxLzSomPc0
+KoSPeyFd6oIQnChfKI22uCDMIcw9IT3wnANDVfaVaH2S3SF+S95ApUL7G1ZAF5jg1a+3bxs/E8P
gywu/Yf0a6KHL6gxW29ROXJCQ5aExazn4ik3ooZyPfUwVYegS8s3F3Qe0zfAYOKZ91KOqaUTiYOc
K+l5uNPAU0c5Ve4tm+VZh2kNRB1L48EBXH5D59mgJXe+5JDJHAWqCks9ajPGKuY4WYpZXiZhTu1Q
VUWepkRYvJ/AaReP39oQRbXPsqIdHJCVjMKbdGtR9bEEsJWSSBID6IISxu2GWRmdKxGd02vli3di
QwVpWuJqft/6/cfoQtT2ibH2Pte0AHAkyBVI2dOm8y+4Uj/CbWfn6Op9nC/Ljw+zPodBPTqP8dpX
f2RccDGHwTMUOCkQAdzbz96B8XC+Br1g0H+9gn5/hF1ANccHRO+8wTeG13HFIxzvczqwozSvndfV
ewEJPxyQnP4S+QiOx1jBfyWbH2QtxMMEErtCkzyVENiCzAmqlR/wPwYMkCfsH1i7NmD0E+K30Xb2
Wj9W0oTQs5/25tkILjSD4Y94S1MCmAytDjCAIbfFz+n3BndyCKK7Ey02SzEu2cMgjxaYRqBfgs5U
RR3SBjqcwt9eD7/uo7WfwiOMIXMXbl855jmgZQScGN41dBeEXslf0n75ZoDU9YikvLb0u6PvAAiR
zPw8htadWnRL1ysXwsaL0vfieiwigKSKGth5VLEmocdBkEwkjRxyAUpX3G1q7gJmJCfzZVhi0rj9
utU7fdGUkW1qQCEOuZZit4jQaYRHY0QqUQQyN0uUUDRzSJy1evYm2L2DNQ1wQqfBK3EkPToW2Dwn
KAAWZFMyHnMxZURpTCayxA7hliIKQBUHAeu2GAZQ/Dby4Yal+2NExuchREovP+/o7mpI6CAr0+6X
9sDZxkgN2JSmgvHWXFSz4KUvwYqn2iRLzs51MhifR4aHD5n39C9Yxg/8YVQ4WfiMDBjK5tOBjpSo
tnrxaorJqpmzYKDomtN/1btJv7AEIGNQ9CuxIMcWsrQo/wM2vj6BnrHqygJtNRvRrA13H9HS5rvv
L6uptkCJ+Fo83Wzx2OGU7GfLbHke0w9z3qZK8B0rk8vvbQUmHEohMRFKq0F8Z8m/00O5Ot0nmH+5
9N6L+n5DhUxFUmAzTui6hf5LwnvQ4jrBu9I2AMb4PGfRZ6Eu3nCqe7TnkyOdgjeapr3GC9QTdV6v
8aZy5B/h40yz0yZVUQgBrMxxPKRvjAUZ+XWCLPA+21z6R/qYwveHRAVHrkpBu8ZtcI6YEhB6n8dm
2jvw2tfG5kH1TCG0/a6UfNU2s28WMTig7F6akayljeZijwk5r8UpD2UxJ66MgIHBgGHSIPigpsH/
nMZ9nvDnWZSBuONBIMM5sKGNGP0F08Bghd9h9EWzCUbg/RVK5bijjQWdUISTNS2TIO8W5DKNX119
Gk60sAboW3S2vui8iK+RBDHEqUwBrgWARVfG4gHS7gBzXUzdh1g6WBWkX3iHHwB4ZV4RUw7NyX7G
lSD983CEQ9hBQGkmySE5wZfnRsrBXQCd4iOphNN4eIaaM9GKXgk4NrbCm3Vi3d+hxoNqT/cOmj1l
+JUCifNioqVnlZIJMOFJN7CQxMuUWQXzYgtCfaftn6N8AGws4n0ZY7lyLBhwuvV8WWjLi50qOt9Y
0CVAorHqbWCM8VO+LOhsQueOmJ5mihYRkz8gyQGFL6mxNLgfAWQwzUn/ZZuZy/LwmpZ7Bc7+d99M
uWKPOTD4V8iniwjdZ0hx9GttyIJ6WHZuPXGHi5nAIf27Y9I0k90P2s06Jn9QwnugeziCDg7Dg4a7
uLgBx4bQWj5syYSaKE1fouSLrbtZBiI6fcGPQHb99ytUREStxVh2Ac5WdDaBpkg5MqzMzWTfWPtJ
zh3rSQxTcVKyKZikGE2D+cIkoj8BuK6jIHj+EOWKYHhTmfvZWZSLuDKsVbYecGVGGRj2xa6s2Z7f
78HAcNf6u6AW4By3ExmW/TbT3E49byxb8XrJP9NMzhZhm2r+uxGNmaz3JhAIUZeoArIR2VTl3RsO
PjmhENUnmDmtWYy2ds9h4ad42lpcSHP88zP9nS5YKUCVTArAdAb47cyfXPynrdrfTRQ3xQuQr/89
8c1HdPmrW2yMUAGZZCEmlUydL8Uv8JzhfjiI8Udo54m4tvDUBEG3feO12WHt9m8A320xgAWUDG/U
Sk+FlR74l4rhjSbKhzZLO6aW24nGR+bplByIRUIIO+FyyfncG+6ef+KPVHQlpSkthnqZM+OMpmmy
PCSImC0sjqYsxbwUWyh/WHX2k9FqtYiEbzUXijNPvSZe7f8wbYIc3vzZOpw2+I3YwJlmJeaheDZO
NH8HcJKYW2JmiW8JNDnb4pwCTZosjFwFPvN7fM14DGfBf5unROdxAEJnHojHJQ+6uOId53x8+1Tz
uENB4apxtS4u+cjPY/RlsccvMOIr/JgwxxvJVAGKsB89Jfs1f83vP6W4TYDXiWcv5G3iSKkyY+pU
gtTfQraE1+g+KSeD6DGluTcVYLjNRKc3RzpBpQ6RVdus+u4VRQ59T2njAF/ExgDXwnbKrsYq5qCM
Svsc0WSTVfs5udufEWAZ/iuIiNBLowxxh/6A2y3MX5TuCHeCD9v+FrQdzgOkxwSagyIye6HL6GMZ
IKzksNi29N82hm0hWLnQoBWbRgGwtPNE3ICPuTp/89A85h6YNns3EFktaOWiiyDT62ZGi8K0px8z
3M0/ZsS/xYoMdCWetjHMze/dmk6jiMeNJNLTaOpPo4LHTcU/om7vF46lxSNWkephj2CuRgSy5iTY
R6vVajPZ7DnextxTUOITe5j9NxxOTM0kTuL7kt3/cdJA1SBGmjQ0/rtQ5xBuOreX11jihmUWpwvm
CKcLA5EAj2uQI7HT4erhyzHCUe6Sg3NszF7VxuhgqnFFhT2LcHm3ZXcloSv8ODKeeyq1IIpLC8m5
pS0bUwNRiDUoQ2g7dNHM+SD+gRqiHA8y3RZ2ZTtj1Ts0O/jp4DdlQNcLM0sRz4P4kkuOIVq7FEG5
d+FiEVFJAGLzjv87MQt2eJfTuRAp+2Jx7AdD+7igI4uDpRFQ8uTf7BXT89+cv1liojAV7dmkMkeg
ATcunbhRAjJzdyamN4PObVjsrrb8N0dp98OiJ25inp2SZBmHGFq44lZ7WAeYTrzknKenr8lEzczT
2WOdEPvi10xbMz2dvMRLls8lYlSgAZz2wBJwFcBomFBoo86/SEnGEiO48Ic4WlYh9Pkpntm4m4nx
Lf+Nci6B/UiJQInyBi6tX3wCqczP1/k684klGMdw7BPuuOuNqbUV4wLZD9sQwbKKDXC1QHbFSYby
LoXFomU/wfaNE3acTnv2dLp1jqJjxXGxAINhMEN+oyz0suQAeMODEks3CHGqjozMI4VXgBIx0oc8
cMjeM+PkNaOv6VL0sgLOpp3mLlvFSAQHrH2cELHJ6InO2of9QSBWwHf0Rv/BkixWqCtLj8ZSjpDS
TE7pSazKnFf+q8DsrL7sN6eelYr1TKzjqrl8OvFfyBGirLVvBBgEfDjesHtNxO2CmI2FjDUQlTsf
b5YaiI+n51Jcl7+rNJvtJ0xH8hCxnIrj4EDEy3AV0y1/LqcR0kWs8byRAxd/vYyfpuelf6/G9YVg
GRETMKgqj+Yj2NaJ29UWY0jMr4+3V639XoREDaVs8Rk3JZeuithEUkUy95IDsedvB6hCEDETMauJ
ZIyLXyaYhfAgduCGcEP8WLWYdjFtpZiCBZNUjAvJUXmhcySWArEe/pvM+DY7aDexQNVDksXfyqwD
nsffIN/1z/45qkwa8zGqEBiusSQHPSZ4EOvIv9uWIjfnRPxDqPN3isRH5oqP9NMdkZFwE5NI3AWU
1tobxRqxP40YQzZL3s2cUEI3vVM64xjOPCh6mb+GzSo4mTEZGS38bWKMiQhGJN7ZavNvkUQxy0Vg
IM1kc0OUkvmbr73Jrc1mQ3LM2+FpY/H5AzkO+TNCOfGzzWa/YZFkBxYH2nerHW+o7xJXI0NELar+
IvNxy1kBzHVJRIyk8KLbUHx8UyLr08BXPA4XKe791Zs2MRL6HvH7vsvRsSXE0BBx9IYPgR0jasCF
eAuEb38hl/iTsHeZmt3ia7cxhrfoaMQzaJX+dxMlFVFOuY2HB04VDa8QwNEVlQb0mA8R5VkiEBSP
obNJ8DBXG3FEIiIpnNleTEtwM2YvCDGHzE6yF78RYTcBBRGBYBeI1+sscYEaR1wezROXCuq1Zdhw
r0xel3O6mTTmjC/FY0XEcWS3mkZsM2IMsLHs+d3q5fw724xCcSlZ4vgNJziQee4iGprHqG8uVpIz
YnsTe6BYKrjwqxUDhOEDEmKmvC9xdcTA2fwtu3wWv+XirJ72SnYBZDWLeSi7m43bg19JgvE3FRkl
W/vENHOYjEwyFlk3YMzsef84fAoBsKeGaPQ5Y72f/w9GsfseF2y7rGxH4N8PEeQx4g0ZJkOPN8ro
/FgMUA64EN9z0Mx7IjQyGCI0luyEQDjl1SaqxctteLtiiMIJsffinf+Lvzj7stt3xbT4d7uxEXEW
ebWjOAV7jq6gXY84M3+Dc0K8NmPhSdMNwwaZF+H8WRhROLx8ypKjc5R8JS6lbBLMFz4XFNapvWfD
16zJfqNamyz6YnABW8URw1HMO5EmaB4k1YmAsGjlaIplXizx6qghsxhMMK02F0e4Jk7lV5QbxLU+
ivCDIz+LyDTNnGC0WGyd6WIqpjOrOocnPi+oW1uLKBpFHddLRCyMSDRqXMmIP8Mf4TGdFa06Bjmo
gDlJEy+lLElML45mIs5340Sc+pEYrbOU1f8NukgCKPZkwi4eJUZXYzFzNYvHvFgr+TpnwWPl4L8Y
PyLd4YRDAeObHu/R4JX/Xn3BlkQ8wAsx3/6VL3lPK962uAz63wGJZaRhmeO8ii/pMMHC8XVFeCEf
8AFmFoh9DUobm/rv9MhTOTSeL9IxWtiHBSq7zmEF+hvpvmSGEMpEPhL2rd1uHhKxYdtpEvctGGrg
M9OIerf5y/eLxW43nq6UUAwiig9/g1CcSsn8+fnhiQuCuhWXGKWLwxK4mPq/0+hvPnS8NgJx7tQn
eB74I6u4GG5i56We/fcXZZcqRvwY1zMDDJV5Yf3UVsj/nx/Efgx+cSKizYqJ1jNdxhUrhphGjEpS
juN/RJ3VsurqEoWfiCpcbuMJCcHthgImBHd/+vONZK86O5u5pkDkl5bR3aNxrdZbq5euCFpFYJIq
KKJbnS76qEr3ZLTsyahNDhLT8uOjpNpIUdqr/UCzmKprfpJy/zWlFomaokdJfcmTQbJ332yxzHBO
9+CP+1VMT3N2tVkZDdzcqsvAaHchl9DQ3WXXZa2wgHSbup0rFmjFiaeIBt7AW5At3S43gkNGOhAy
Q6p0ytt5NNZRf28vpjkJn4LFxpG3xNk0vjLGp+grmeVjtHMfd43PkHPMUOtCegHxr/fez8KEZuIP
bfKXzrQIlDwHlrDzVIrqoKMJX/MmYDJ/2/VPFNjkenLks3dKa+SWVcIvEhRanXp2+fWaO32vA8YS
Dhle4Be8JEfRAY7kNvXCrOWr3dSfrDMyne8IlvKGEgexFSJXMoQzMd9J5HiwbTP5P9yZzT+5JCyB
TIjp0ZQqlTOxWnHo5JYe3VTqPF3NMB25+RovFjHAjos7wTqu402HTLDsYUknbGQnfS+2Thxrh+rR
8ogIyYlsBU3zJq4K/5GXwxpkvXZu5I6ytl4WS1F2BLNwJPkdkt50YWsgtLnxhlVJXIJJXoaULkfk
Nf1TERGTXUw6sOoeQEm+5i8eIoBIV2CPSZcSfqZSyhV0IrX0pkSRsh2Gm6Cur2HWwCLZKM+QwNbe
hW+VjJo6PU+oCUduaCWwA+hcwI7rl+10HWrs5K7rRbAavawNwRrUIYsGWzFnd3M2HMWwl3llY1mx
ZbyyXIV3EJyFLkbPQ12dseD/BQFMlJ6e+tHHMEMfyP/KHhGaYsa0HBSp5IW5q4ird5jQoboLoEXI
knskZGGwhd+GFyCKLkYLf3P4h+OISMZe1yNKAH9NetkZKCQNkoyD1HlKn/DKrXRxVB7NFQJmKM9V
bm3VBgLls5Kx/1aujKQZu5brag5TEfk2JfK+JtbS2ErmNEINtRK1l3Tv0yrmFbtv78mQRKNMI9kn
6dDKh0zNAMFTCAZWD4qLv7FwJEMrBgspXUE6+cfC8Y37Z9QgW5qbwDbCGMmkoXR5UyfVSuR3NSeO
nSnv44r6Nb+SwZvj7/zhZMVxwYoXW4kOCy9A9zXdOF0kS8yKTWW0Nud4zLMdzDX5IQZyGnX3p6Wj
UYmxn/iYLBiU5ZglskCWDjsMuTbwsPmH6Je3/tSGPZjNuomtpM8qzJzuEUTteIxNjKIZfoM3Skjj
lt7xeEwbN2Q2kcSA0ZbVa/HeYcRDS/be3atLZR9cSZjy9JOASoxOFs0H4BQ7l4dkacnPncogRbS9
fGr+uOcF9jxLGo47DQlYIW+ZBdNXWPPg46fWuTEuEwInIiyPAX+eN2abWwC0VLC2trx+yS9Zllqo
eo+OvH1ry5yBbQeE8mvTCHQs+ZfKQHAbYTY6gBr6cvvxzqBQkSyVXpcNLWRTAKb8moIDsArRKWYy
iDo7Dcz9OS8hxaF26HOPYZGyrlsIrzmBboBVWOSq7hPI4ONs55ICb3T6xbo5w6Hmjgn8+2OxNqfZ
dkVxMNyZQ8FzYZAxMoybv7H68Ana6IuTtdB7uzIMBShcceYEuGptEPhgVu72eNahKxBJZ/4XKoJL
mEtXJ94Cf5Wa1mrI5pbMghQcGmotjFnuLB+mnsWRoj9vY2uhicGCWNr8IcJEZf2wBdD+w2FmlrHY
tORwdboHww2XS3f18brtZaYnMa987r2L60uoZJsaYKhkHqGP8Tid1iiXpxUSWQFYkweQkNQClzqW
xotiDHb82xH74M50alvS/qOt59COZ9niqgiXkRyV26Aye3L+zCtZgMM6/oskRj3SI2eyQ4tPEoSm
y/xO4kcar79gYFl/2pnQ9LjYskgxqjnYAGNNAn/LMjO024Z/dftPaASpnZz6gm/pdTrekK1SRGzo
9HrbH/8h8jKJxSZJASBUpTVsjqUHXo4QjJIvgcgGn2JmMCx9NkAqTfRFsk2eZmYIYIK0+/p1RMAU
BwhIBocdq5RR7mOutzFA6tYKpXjEjj1jxwIDYNTfTU7Aph02151eJ7UieSzNtsS89AdZ/gBMKNfR
CLhjS+6BMGgUMWdecDtg/xj22lnZ7pK2kc7AP9cW0RxW2aK0FUyXL1aaw+OmWoiVKmua90qLMpS6
pnZo7LdX0lYxHo7PheK4hgKn4Qx/S0cgFZMINUSHtchERDY/LLnUeqibWEvpkyGI0DFkggLEb1In
Kp8KYsZnCvDmuiu/G/dj3nuzMAeaTEGn2WEF593ht4OKwS1z/1jcDBQyHZFELYw5ZVXzEV0NfcZu
5Sr8FYgGA8JZY/si2FJzAoua2ede8J9IuTFI8+b3KAc9F+fQ2tEtp+JUYg9r8Olq62o69Tf0XHPY
mZl/7DV2FMwSeEul3tPoePNgrkBDD45mvVsrmTlkdXKvDBXLAeOeJHWzg6/DhkmRxt9Cut0HAss0
yDQz8uWAW5z9iaNgY5WhmxH5iytr5WziQO9xw/RbJBNG6fQTSt4yabJWu12BYHuQ+Tq55i+DxA7s
tXQKY4kN7ilKnxnl3QUYc2VjAEhps2sg+u/hjfRZITJTTdsQ1YXf+2UW+UdPLTMTH75m/DHY6w53
Nt0baxSYvKAm79BYyaQbI4k6a/QZv+6A4BCbwcTQiHDifg6Q7595z31pmTOlUi2LReppZNKSsYvd
qjHCv+5L2shwWn3Mkcu9Li4OAgmAaNicpsu4OwrxM+KYB8ITJ9dEq1uDvZjqhnX3jDDrFvpuv8+y
iNJn5HZirhljrZWx2jBGUa8Ua0O3s4O5udoiHwzoOsKDMfy9uyK8w9oBlEU+xiuiVzjhCvncPPbR
P9i3vWQ5M7lCBYVF8IZzGgLytRh4SkCJPquwuxf2K9QqXdDYDm7SEfl2wWDlfdMAn6SARoYdlPqY
6cKSiPsTmiLsJjNSJW55vnRzMC56Zn5kUqfsE4VJFuCBNhQrtCoXhvfoAxJo6TAlzfHbtJidizV8
kzstuOjYpMPNf/FFuSl4UXor2Let68lxbyDhmJOIm8HmkcEl28REfopnpU5LAaE7dxqOvM1ZCiuQ
G2/zXt2dBKfuUMpXFqm+l6GgeaYUTtEGY9r8U0BDJhpiVL4YA8maXraXo5GihSNEquJw8JS1QHTN
KiCMAGQJcpbIltoPoauCgbQgEHjY4Qhj5J0tW+eKnyfonnQxa9vZOTKFdMi3yyQpsRbS25kKvmHt
4ArytCAeGI+drdNZ68krqHTtd4Zb4kb2k9zUiL+x6zIJgkHXpHCC0ol2w4IlOgXQMmEpVIkQtpma
gdUpGXGderQLiawzbpFWSbfPpTXe/dXLJLio/X1EIGgb6CEytaixyzwqDRjDdXXh62iWh8S2X/Fs
kvt1t5XR79Wi5gk63+KlCQxMs7mKfSlQcbohqYrGINYOX25JrR3ZpfSVp5wSVufE/dQ8Kiog7i5R
rfgIng96JVJkDCabm/9oVVXZzElZqeL9Qvoke+E5lDknX01Qp4w1QaAngtv6/cw9dksgYUATc1zj
oQzFkvMJoZz5pfoFRI+HK3j9DevgB28+RLkleB0VfCqFj6L1qMDrVh0nT+i5WGZ7/M3L8JILamQ8
igfEEiPBDxjw6F6H76DaoYBgFpHueP8qXgEfvle1by/783bJtaNuidKGE+ROSmqA3tBQOIxMLcT8
hHzsZ2K8lvt4T5rgkiytKuO1upLGNKYHWvs5ePQpUyHe9eyQiLltFVnOCJF+uUXimXhA6MxQ9/a1
JqwPGJ2P8PmLIQmnNfw5cQjck5bwWJ7t2/hXYHvhyEO6/RqQrDwjqXRY7Nb8b2K86YeOp1oxX4iH
mG7a3GkjrpJ9nNB6FtuasqtSP5lTBkJqBKeECY0+Up0SfXVg/WwsyWEiLeVHYSTrBJPmY13oddr8
hdtSB8K4PaPi5QdFJuthlylamtcDaCvXXxoxQNlOwRDhmNzoURreh+erTJMXeMdrXj+3cjQrh+Wv
FFLTc4DOAmIqCrY2NgkYlYOTPACSN+br23wmHZq3Jp1cLoIoHGoxNGWLkfsBgyl12txS7AprIk0e
IFeGzuddbcIx3YUn8Lz6zebbLjxWlGi0roeAFu1XJczdoXbHdf9U/uCBrv9iGBlpXnWrdrdUQb+t
XXldT6JSw9g3ehCGJXOuuXmPGg/z1ogganljnVIiTXHvTf9vv0pSfgaUChH4KhJ71HGg+n7PcW2d
2vfWvVUK5UHlIwpnX7eAXMRHCF9dYpMcD4JydO+0zDu6xz0EMtHtYRer5IGTVNmE6qYEtUj7Fech
l6oHF/g0rnMWwH1IXvknR5L7EXjfoKN8I95SX5hQHAXRiEUBTjWBcwXeDPNL4SmFSUYVoK/YYbfe
xhTAwbqAZR0r9LujRSD+GIx5kC1VoXNBL8DPCCqUC+kKUey+KfT7vY1NxJc6vcXqrRnHJro2Kd+F
QEwwCCT+DlkcNmRyHLBeTJMAAmxes8nGmVmvUQL0CMRKA5l3i0Lb+pW8zvBbdR6QRZFdCiqC4Q16
WjKuzXOz4T0Z0o9TBX+n/asvGPyLtdHASc8RoaRdJJSwRO1pYAuDyxMCKuqaE/Ei5bxcrnOsGdRm
qSsBtKN0WbNyVmI1LJAXKi03kEfDhI6yUYgSn4MAV4nsAeVKnFPD6YPhfyIHeJmjIKNDp1wV3pY7
34AOB7Sz0lHpySVIPVV8zg/eb4OoGxkBjnxQxc8EtAh6AVGBZ4Xkig65ks1as150wZ1xK+ka6962
g+0rgaxQ6XqFMTulsORS1JEF+/mJqHrNozhhQwpXkVD6NYK95I5fvHmCN2WZR9SZzZNfvK1i691p
2ZWDcexbwy8t9akuot6x2oUQxvuO9s7JpUysRByo7lSovoS0RUlaA0oVIKDZ0ishoa7AhnuGJPyv
nayvX4Oa15xVpuNvn0VBR5maSZCe7LsDWWMOXaNwsmt+9WLuqD2NqHnyv1AEwUuajOiiTZ0GXZ+s
SpcTvZpUZ5Q7z8VlrKpSRhuXOy5/zZLPvqoohDojk4ry2NLkOCTP8QkvDDlWjz6L8Ea+Ce62m4fK
quKQJLisjcob8zk4wnKSJ3XcLkEIRapZez+H1Z3yeBt6HAjjifraCK93i4eCmR4hU0c/0DsKk+lN
SbP5Q/lBM2KWvP0NziK7QlxhDuUPtesFa6ZyCxQaPDwVChM31nfv3ZazdY5edtYsUDk5Jg5iIDiV
zIR+L50SQDrtrcxTjwvSt+nk7l1kKznssCv2qdlI6BMt9lLGqPUOyOI8jbbUxdJ+gn6gQZXEvTH9
ilCQjM7FOLXJUatH9PdqLI/zO12BoLAfz6LP8m38huUaVRMOLefPi/yQfsz7+IZnN/kBrUQbSg2t
fBWzaucHpQGa4tt84K4NcuMaEGFwH37o4wc3oEVJ7pcQJULxiLeFmxSdaSRGPSyFFlvcg7O5h32L
QpcAuE5ZY3SsehAb624pYqGHKM853IJFwyh8IxqHw0RgshSWJ8zxccganXUud6L813l1eiFBAaLJ
Lal/Ng08TuFh9RnIwb85Wjbb4Z6DIkAw16pbWdIos38dwk5NYUML5YWhg8zqVOJTmICDJC3498NH
SIIeBTFk51XG1/mFfFZl0ZClENJ2wr2TynqkGhcjUKH/2vQNfYGZ/yv/0WmR0onPqAoltHVYFCfk
JzMilI8+CnQs32DToWi+dn59o6J0VIeW8Ty81oyEqfQbvYZTuNmX1RGa8m4ZseuQzvhd3wv25W0k
i9qy8Wlfya3soExodsx5lyi9o5tjinyakh1iFuOR6h0bIqwVi316G31Axk/ktZ8peKC3xHHjfMkI
jBCOHzQ9BtvNIbsbOsYHLUMW1Cudy6pwpUT0Q+Li0YVY8LDC+jrF7MhPA5pX8sRd5Q9H1xpM4gaT
SZXya1Fvn2Hjse9O+UIp6an5Y0e+6UdcGcE9AN94np4LcLB75EPikh0tSlrfH5tsaWyLejf/bNVb
xSkTWBhDNnVDEUPQGbDGyClnzFA45w6b+kEJZs3PlS0KSHdQ4f+oCqIOrGbXB9STbSvRa3UjyXxx
aRhUh2IklWvmbXAkVqYfmE/aHsHGtpnUSM0i1f5k070kT6oPXskTf6C5+cuN4AtojL8DCC8Gaop6
csmVPTyMSx9Crs6nX5/ySfoCTCjQJM36cbOKLVi0q33oBChYGH1bh/aWtBgIruafnFNo64FoYoWL
Op15Ip+EQJ6ONmUbG5E81fP6xdqnEA3ib4ys1YX6xzE7tUosklXLO+rR04Zo9oPFUzBKvVwJnnY4
HM2ztyN/m27hxnZEqvo2hFwBOh8EDyA/KPFWOwJ+KsrWBTsIUVlkrsm+czUJaeIwAg0Jep3efLRM
PRA8I/3IPVLZ2BViLlBSEVm2FKF+9WAjuY68pueIctXoYP7heODadmjdig9B0uMfXqH8bPIBC//g
JVfB0Ts38PAXWXqgfP4PmZSKKcgnUuwEWF8euKCgklcwYsI0OBHyW8lqWY0mI9osORAIsuuUkQgZ
ZBq5WCkZMO+fPKXc8Exyvp6RQK0KeeZHauWx4UkV0UHzUQx4KnTxn+WrVAN5L3KR5L1kAMzQAzwn
monvJPAoBeRT33L9NfYWCgOYbCh/K/sIb/sDZ8JvxdwVHFgEYv7nTwJ6CuYC7FmkQIxQyJtD6OGC
xQzKIr+LaOdeTqwgFh0K7RGdU1RoB0CbgZZ8LB1+2QiNFB4S1BsvdH8M/xF3kFvG4bNwpTe+sE75
jbpF/GZi8MIdp2PSs1PcCYSJUGM8HAJSpjcrvJAMCm5WaFwfAWBt2h/6cAhmPuKuk17MJGVBICGt
wlqFtupGhSMjp+VKK/cXyc+yI1ueEBi1uEX3qgQQIvnvjuL5ekGJ2P5NOoqBrL29NSAnLSRoN5m0
ggBp56wBn3o9sufMii+saU2rVJcURMCQjkZX+cB6Cd/hwTnNHwh1FoIUoPpI8d6awdZhbIYKnTGV
mmuCKACG5O98cPoVbyTwAcY3Rh6awwSgVlMI8sdZme+ngUkFeA24QewKFFDYDCrQ5Q8a258zjsBF
qG3itqA85wZ5hDWf7BE+JJzPuwSLpLOQt6eRglgEGPQb4W0KPSpcqmnQyTXJutldyHoA0hJOLCRY
OW6aU06X4YE45Jxz/AdYBGD5NnprSqtC5S6HBPZ7Cvro/rhE1OmA1v+xxtIgcvZbh9B9lrACIkz+
5SgckUICLPdR8DkCcaMcT5fnBEA6SAnBigriRnyxYMuymn8MG80uDIKQitZrsRH++jgRo6W99OTH
GqAcMwR+p61Eyrcu2iXDqj1qd4WR3Fn0QjyaDaxp4PAx0gMkBwCPsXlYRTfbgmwPBkgT9iXwwqm0
N0FnFDkWJlrzaz4ZgQdyjdL3gXHpWkrZEs5NfCG9mMHok1NArJSnkJjSaLAxhYjpvsBozgDj7MEc
8TjtCWL+geCMAn/gzwiTxQKMBSkGskUgLhM3wNKxJhawKJ7OSNSpAO+l4pY3KDWwTe2DvY1WSuLr
sslokEyUmB2sTLgCFOwJ2XDkBZO3rgRXLqFNS2ergEtbymvFBvoviE87OG5HhxLs/v0FqlFfi0Mo
ZQqmXzuSqtwv/3PHOZ60wRMzq2/GcufWfEVa0wADILewHi2wTHRls5kif3gwaR6LwmMaDABExhCU
DwFNX2lCdAsJLQ2ahjh+44soU5e9z+WV+iHJIymhtC1BioLjUA4MoEBY5VdpM5ITsAQcIRc2W+JZ
7HMhvUBjJb9OwEYZLtgVhKSyPT0ea0NzN5pJCUbNJaOCxcGHLGY1GrIkKP0VHK6pZuEIXCYZWbnZ
ykdOpXK6KQUPbUnR+2i362x6aXjODJmkje4+Wy8aZe0/iqH4Gi8OziL+tuhLwHXxeki4LzUvBKs0
RwjzRaZjFKCkXtOX5NTnwZssQcDNMUAdGxScHXEiTSMkcgrWzTQhHfhR+CM7FhQ/EwhpVEPTA9g3
nSKfoikTjEzQXWm0JXO0ePkssTflEzBkGeDJu/6LX2QxIwBpKomtFJgn318QpJLslMJDJFwnfBCH
nxINUpwr3SwOIpSZ2XKhdLSET8qJZFPyISV7E0ohMdVmRQScjgAlmSjcjqb6qCHp7ki2xQSRciRn
MNvPUxZUToGFL1+UINDpnej+CQTLjBNw0zRFmAScMSbyKVkiZYVyRbtNnQVItoJjcRaR+P/10M3D
Tolxvtt8S1oZJKRZ9G4oTclvUeHDTt1Ej5BQYTf/uODLkSLQkKXhPRkRXFdSgkswqvyeEBGJhMyC
AstMgt5OPEXhFIV0psylEOxsFWkN8Y4v5DBoRS1kBZWkH/QxYjtk16fSXVuFJHopIWKu/3Yij8U6
s6i8IGmZLU3hFYsouyMuiEpjhAPKZZlB1neJ7HVN1oK3LpTQwshpLeec5jCV4ziND1zNilOa3CGL
hra/Xe0+lkUcdPhrEzM3r1NVDAEJySQT4CnoeLDsaUCpfjW1MX+pIPqg/CtSzEbW0RqlfxrX4YwV
mwH4DxwTvdoY/LH8BvagZGuLkUx6WZSj7fQaV6ILBnJlEc0xNmfDzfgX8k1t+aFa8D5Impj/fmXM
5+iV3Dv0Z6o6p3Tq79rNt15N3DPKHXPLW/+7wnt70WjaAFPOQct5F4M8/E34vOSg5PDE8OauJjY6
PQB24++qRBHOCmLv+hD7+ELH5LK1i2dg4DSHMbarH8s6+oSnNk3FKfOgARpcw/fuGSb66xR3l5jp
33Z06VNwVRrlhvW22O3LAVRg7jZaFPxrMOuX3Prk12TDdze97aAwosNZdF1dB9dOA7evdjIO8QVW
/WPnFTe6dH+Gsj8WKA9hB9GDj4fgjGhs7c3IFN16dfM4pwyiufe+g7qqRlolC5oP8xFSHQBORuEi
hbaHGCJITC2y5YNtVGv+RiWPyijvHCQRHvrZhzKoexpVINAjiOUVmifoG0rtLc3ENzH4ePRc3QHB
Ts55TW3PZAvB964HsDvYu9sm2ASvcys/LDXr7WLvRolLw4Z9yTzTxfftJD5kAO1DMMPkD2iqFO4C
CFMjSBqdi3lqVWGopuHZ16GdcS2qRRSJVrpQFkZlqwH5zKGVXx7b23BjV+M87dNqdCQobw3Y+Sbn
sNp7rWlWHxydSlD6y4XXdmOaa+EITC6te/8xKIblxa117VebRVySxNqtZraMCUjJzE2kOJoSCr8U
YWWFWMGgZBdg5AEds3/21/pan/QrHOkt/QzJi5t3vk7eoaGzW16Wl19+ggPGnkGfUqTjEgWnh3Xi
/yCjLFtVqoJX37+Td5/k5hev6J+aeUqDw5p9GKHy3YY961cp7Bqd+PEANrB3yTPt5qhnGimUqAKn
nBISIX4Mwy5aFK9I8Xkd+DNbs93to0HuyBV+kf4Rk80dhZT1YZScsVe6K2AVKp900iPRGZphL8rt
ugVaY9ECCjLLl9kGrIIZ9EA082q1ywauOrDF6I1DRbSQM7ZH0Om4FGy4E/KyLmYvONg3Otgpj0hW
L0b4YC5e0At8Mh97MqPDsaVitYZbMHlio9Uqma3JySgua50qlWUF6sug2CMNk0AZUVQSB8rWcjSx
oTTVOSYXY5J3JoqjqYKOd2RvwrsjB40qCwrIPKogzRKhYj0WDRj2LgV5YZ3nYtRaGjmXZwE2s6nn
o7xi1G4/jDapZ7ZO9rT2fvgzuURrMoFfNVyhidJ456rb5vLBYL2zlROwVnUMmL6pI2/MQ6hR+WAY
ti7GYKCMgYf9djgl3T54qTCNDj1tGok4y1OzHvJTlf1QsxscObPcBnu0tB3rZOYw3QQH6ZkJE61P
na4/85MgCeBZO69eFQKuQLXBDqhsQyYqvLcgNjuHJmjUriUBlYf+xwP/BkwGTk6DiZ8FXH7UtqlU
DWOHhOzFQlpRFpjq6BSg25vL0dNp3xEOKh+UnkQzfTC8mX4e5O0IvAL5T5cBTZjA22g+x6MtldzR
MGfh6tZcqYaPel/o7GfeN/5X9qIJU3YlPWfnO47DvDw++w23tKZF5zDP1oHtMDj6Z3zUIS304HB9
WvfwGYrX9e4n5qYJebgJha5Vcp+O6GgJ+cSQ0jo6CmysE/1WTuwmHZdmEulVnFxGxcmbh78De9a6
20F18hjVJzqOq8/isyBKs4D2o7CAjuu+eq5Ki+qbLDEFxgsLOgI6sGt4xdUREXk5AZDuqdqreG+S
yDbLikdvhVqTzngc94j3UrfjUP5MpeA9KpGwxjsQ1DTX4KVPvd2jh1r5+OeAkj9K//YURVVN1bbl
bUClNUVPWMKQKKFg2NaEL1SfmGPVaqe2JwFJ2PA6waqLTrQgvkhf1/5nLqrap193dt7VebkQ1DlH
qrcO072zCS7u24Ouv5XQynFv6ZNFC64sC2Ina+ts+A7aLxPCf2Nw8OhBzUc2Qb55c0v2zmsE73Dj
gdpDeuyV7LpzTY+Lu7HpeNeDV8h9uFzJhmPKpgs8NLKDnb3j84fg7BSN7CYTTg8rYvSgVTkd1723
X5rnLZEBgz4y/ZKfNXf0dSQBkBSVdcksmUgM6+BV0u+wOUzR99LJPbiy1VQYW4DwhK54xnzQS5Np
/mCLg86mbgoxEOq0M2G+Va4rAX7lVul1JnTyUMVdWrCixDxArJZ8pZ+j6uQH/2aJel+iv++hIsFZ
mXKnNwgGyKujn1Xe5pFmuqm8k7R1Y2duRrcpYuG6kbTpfgxtppYq8oZSXvfuSADUpAQsbX2JJYld
HcV2EjXYhTlC5dRldd1Rq7X+S6z1ek3Ka9gKJfA+EsdLgq0c2RA8w6tfolpsfugW4T/Oo3UqrvRP
LchBp/v13/7XvyTGwcuHRUdDra/QQdu3LgTDfnbUgkpwD68h3TxClDEwRZB3NAO3IDFfQDxmZUg7
a9YWTR7QvzdTa2ZvbXCeJeoTi+L5VBLmafQNUwEyET5IDp0EO5CRmnOqQctW/bOEIuz3aBJNd9G5
IOtfxtYtdJdtxhdBCwEzUh2RnrhIdem3K8rrivKS55gd6DqUYYGWpKqVW8LrwVjroOXA+mHvfV0E
4Z64yHexWevrr0NEnFH8mFsfjmBeH9QJdZzO3i9giHB7gUZa+kms1jf0Dkyz4wPRTAZrB6dwShS9
M1rw83w545FyucP60/nVpH8b7cKpTbF2Z98tjDFr99isxPHrowu9e2YXs94halSljhRzynlDGqBK
uSOVvEUKhz99Wr3SYknVwNnTSl2vVlVLdQg5sAR56ILS/jlu5eBt71m8SVfLNEtgUA6qAoqw9LC0
5UFl1U/D5g14Nlv2AMK1+MUuAPPrKeFFfrRaa3yowVA5iGoVflAm/MjEg454qOiHXklLIdEPmYbQ
mxK/hOqDGObZznnE9/0yxLFlFWe4iVcEaVB1i2po65yrsrwSVlE5ivaYvOPsGrpClhKbZWKApVOJ
UA+yurXf3dtWnXtanLxv0aOltizB/YA7ATYBoVoDtEylLfjbxFi3HB1cSkFQ0l/y9TCFsnSTNA9U
sKiyOVO3bkxON44v3G5ygYXeQLrFLctbokgWZ7zhXPFHyeQkG4kUFfnxurL8bWXz6y7l8grVlBvW
6NVU+MbPsr/k8FJCopzEvhyqaQzYrAPdi6dbkJLhqzAFvXC8CAlG2NNwLujiArqVCfQZJZ0PT0Oe
lUfTP6PUBAZLEXL55cBWfE5QihDzRfrAZDfiepfprBjrtvkdUG0+erv3tO7oDs09lbIOsan0OfVB
Nc0gvZqLymE89WQd6AbSR4DHiZ2E7NF+/To/WgbLhLv6xAaN6liymAYPfC+BdxnqdRlmVprMKoJn
PvjdquvjwSPcNhZAfPvS3MMmjN3RdmnwiljQfj3iG2D3YXHiHnLFelxx937FlW0omSepR2eidGfC
t2uSHmBhZGIffuzWXIYXqgc2bGgD0XKN4Q7D4aY/6+7AjGWVIWHsgsnbW1eHTw/seckESJ4gen7m
qOKCK2eSSTdwt9KHpiueO5m8rVC26cFIcI6QORJkB2My4tNz2b0bY4CNquHQKYBWbzYn06U1cG1E
0d4k/wsTXcIiTf3KhpxNrzknosegZyUXqtQW04xARAaMKm3VpQgjEmoUk8OrpHPlbj3Sslf6hkJ7
WzXfLU0nJki6jLOkdWFjEg6lNDVAybk6B+0AsTR07IOsAlypZY0Rvi/AgFag8EIJHOAScBxhjDqf
1jWbwlmQEkDFSmZHZo5F5oMwpxLJ8GxOM1ONfhDGNR3WZfsEpfSlmVmGWkzwVSKza3QaoDw6ljzW
34r+oSlFWbagZ+NMktiaFNqauLTzsj9rhG+dj79sfC2LHgB4IIeARp3k69J42tjZeWPwNUBoyDcf
BC1Metmfg97XIzbQ67VaJyN8WiE4Nhg2W8zuku8cupNBPvX9BCl9UWrkyTKrg1Z7BSSr3qHAuvQf
PrvXATBxfHax19sq3qRyDOaG7o4Im96m2sBMsxPuNMq4uxj86HZMOYWhVMrN3m5S2wDeHBFBAedF
WMj2hh6W/OKREYahPWnZATfOEi5aAfyYJVb2qzU4W/Iy0qU/gZqEDOu2PDk+vsVF5OdsCcMdyp6g
WxkxIxzdSPE2PdTFhHILHS2eEY0KcX6Olw1fpuwKNCC9JNhjmfdWdGS7c9JR3qfgx/n+6ftMFHyd
TQuAg6RwCYuYNUJ4EISaRaJCK/51iS8GwvU0dEez3SYXUp/N/AFpWDrGG0QdjRPu43w+L9LAgitX
HX0FBUi9RZmIzJPGDgM6TY7UdtCZC01dXpi9xv3TPEZyoTapVQVPPt/Dg5Ka0HJT5Omc8BLhJeKG
tXYlkVWXyghicCjXnf8zMS2BqEox/ZQzMdrMK9aFrD/IXUFI4PJhRYp8RbIr8/Nm8qDo/8vJZvhK
jNQIwYLFOsM4zMwKPXJ6eDzwuU1kHjO5YB5amcX4tjQTH3xmJBs2WGpKFTVMrHINFnFqbKZnX99h
n7n6XSU1toROyCTVCWgBkb5XV6Oqik/fTK5qY7hjvmHss4Jak26W2r9aippAT3NDRNKa4j8nS9ar
hDoUxpxOkrcSIG6zu6FJGbc+qbn/RgQZ57Y1xlV4WrJpxmH/Wi3c4y2ogtxy1FXcXy2FLmCOIdB1
KESL1HgZI1l/2YJkoTTwI7MjZ17IcIe7AxiQEvftEacdQnmM6otX6mRGJTSyqYxI+l8aaZkFOqbh
SL7WAmPejqQM2QhoGi6zREDpDtTepNTB18TfhF0LX6SIRBHCAP2Rr99/MCrFLSNqmpkzcy7eZnHx
tuapqSjybrTVg8GLD2M/h2xb3Ya8Es3Nv5Hf2acpqVAdQANe556oNaC5kurS+mb9074a6IS2uWzO
bzrL9JYx5DXhTdl75+2/YdvWTGvutTGkCHdwE92J5+NrfJinY7/ofOnUkbcQF4NBwb62C7iK2ezr
K62QunAV8x1zx3UkDE4uzJA+Ecg5ggZ2OeM2nEjVSW0VzMlohbD6CHinjE/WQGLQjbnZRWQR5usv
CLZgj1C6r72ESBOxI3jEVruUGtkHPKCiEIKOG2Ui20pnSNP4lWYuvXOwngjVgL4OtGUr946kkXq7
4WNmF0m1aFiFI4CGWHrqpLND6saKkHzL5NMcP8eVn5hhcbrnI9uyYCZY4T8zdb1wv4q9u3Nn9irM
FE2w8b+qlqA27A++0v/B1wu6Dm/mZ6/SgifxCny9uihfwE1xKR3yEHjzAU/CPD0JpytbtGmzBUQI
MHvg4mjdSTXlUU0Nl153eFz0bmJZ3MNK0HA1sHVj15JFc/Wz6fxaifkN5S3paN0Am27mJdgZg7lW
o4SLnBakyaToTOpIHz0sZ/SLTtgCChxhbdCT92+PmkK2gf/gM3mHGPijp2FODVKQYkllWt4NhA4p
VUL+VYOv2XNrDERNkWkvsMf+k+4V6YAV/edEBFdfyMN4eK1/RpENxV4K0DuvYLRMICDFdANeg19w
OrqnBpOE+IVHx8u3YNxlICSfhPGIC0t7RrtMm/PO+QSSworL15r5bpdh8NuNbl7Fxmai2TVgz8+l
Ebwr2XtkDGQRaMNmVqG2hUZV1leVmGGWxZHD/pEnIhtIOSqkL6q49ODvfDkySsK82rNB3iXhz7s5
FRybilX4E2wgF+dtyukpu3v8hVKs0BU9tFI3KTP8VVtAvwvSJz6OCnJVICD3RYG7PI5O5qK8Cc0R
a5bHPDNrPllKJtU/aRBIfoXemrlqKiNT9IdsN1W3/hGnfqb1quK3SDMwTBX67skx1BnlzlR4RwPi
bJX2Et0+uMRQ/Ouo5tM0CCB2ZicA3IkDOUakHNQ0H4cP6F6u3o4khB2Yyc7Md9OoE2FDIku6DYU0
jzwVd4lXQxSKjAJih+x1rSKifxSr6Oah6CEbiOxYvtcLR+REPqsWmuxHuWCZ56SoriJYZDEHBToc
bEwY+5J790sRwYHA6+LyCepmbZJslc1WrCGfzov9iHQQRA903Db1kkRv6h08wPfO3yErVsnDyNPS
yaX5XN3+5qE0PyhZrBzlmrUC2TXcbGvz95mRdpm3P717hw6Km+UuJin2cQnO1AKToootgUNCqIom
rcTvEVPDQo9iPpe2lWdSDs0a+N96D4VQZ8j8j3d0l10rEIlfp7AZPqKekZwZFRv/i28ToCSWRnrE
lFgiGQovquoL96ABT1Ip55C0Vo0Ky4vqZyE76sK0ArcU0RjMcH7Oqt1SYdlejVaufMAtg87QN4VM
wqLM2yAnY3PLgpf1vki9SG5FgfYrw49tFOkjJySyJDMYRfrCKkqRJ6nXsi8btQHSQKHelu1ccMnn
glbqY/hCXFI7jrMpzK1DAXfN8rVVmPFP7j9/OE1FxpcvcSgFWUAH/QFTF0GOphaN7l+mmpIsZKzK
1pcfpLuXx7Jh0yCiPAEi/zKGnlRb6JLauZfwRcy/HtGmNn08rTBc6zH1PynQoe2mm0tvz1iooufN
i/3SE2jBC6wEpASg8OZog2nvCvwDrlCGNy6SosEVZ6GCXoWQhQXSDJg/gWSQlQuNlfK07bOLXybI
neQbebQoKGkJRWvogBycB8W9TT+TNwjRxnsmwWFB7K//WtzxDWiGFBWr9gzv7k4Iq7BBsD/wcGfh
PhIFnF4FC89d7pYkicCGBpkGAh40zHpA/UVIkB5ZMkagg7ZbgYHJhIkwDU3PFjBGSxP2xlQH6+Tg
UtpN1ouqKqUXCSfKNqeohrIrZJ9ONzEL7JguMXUFkksq11QIAZoEKGKfOowLXXgRY7gB3gHdbcHn
ZPLpyA3KfgEuwg3m6cyrtepvt2qRCbuvmHSne4IR2rT5/tKCu1CwaFpSWN4a8Y1NXnDJaVluJu/u
Oyot1NJs8J1sFrO8lSctxH0SbzZrC1JhghplQlGF+kIB6kdiHXKgFRWBqCvV39JsT8beLTPztPVc
nE6dqplPzH2VRGJclGriwyVcRWAiP1tkSqO5yLkjrWwOAXWuTleo9gE7cPkMi0TxwV4v4JjhO/yC
kZeAv/P9k/3u0W7E2Y8/7tVBdjiP6RnIvM7x9neA6E+/ETwJgjYCej/3j/3H8DE8zIsN403Z9a+9
m9/BQPgxTwumYV4VGzSsg9QXfYdtjD+nmJPMxLx3cb/G1tnSg4EkUPfilolZ2hsszH+APlUj5i64
RKfoEu2CDOSHOo0IJ5kLHg3aHDmEvcH8hgklu2OuaOYHw+VFT7lCkIuO4TE8hzWXroTukwh6J7M0
5XInf1/r3JfRTGe0FPo5+iUX823vn4YygJ4A4P+Or3P0v07FJboTbLAi2i/vPfj0izgcZVp82T/q
kBKTkBdNNxqwxLNPwQhzRo2d36AIyEJkvrE1OwWyjlB2pOzlCX2eP2b/U4m3FWu22xsPvO6rO85f
BknjpmZ0n6NRrJMFWLN/9BLpb0aVqFKjEaZ1ajR/KO3wf0Sd13Ijy65Ev4gRNKJ7pffe6oVBSqL3
VtTX37W699wzPfJk2yoUkEgkuOfXJULom+pvN1YmY0UeWl9/habv8HEsxRnbkVK2ua8nEBO/rQpP
SlQKb3q5VFPVdDGShhXRWbdStAa5GWfw3GjwVzV8uhZjXRONF6TEz/xk8KiziP/Z0HPawfBCP6a5
aZ4Xd7t23+tHtKL/ww1MDJKOHSR6EJNxv/bgBwYv+kooGNZSbW50qp3uGroY/wRwxr+7vaGjoVlq
XErCtjdPIQTPdEF1R/+KET4bYnKf7phkknGXanJ5qV6qp2q0dOJppwFaEibl2C44mZGyGfAkI+pO
/EjTRz6bPLo2o3Xjlk3pNV6VVqVN6T0mpihvSlB++XmWT07XP9kCJV24IJReBF+Ks2KyM8vfUAYw
CW9mKsylirfg9BrbhgCEA06PcTPYUjtWmLV1Hb3ibPM3/yolcZTKRmo8AT7fuNup/qq6aayqD5BK
NJ1zxDZD0rkbAgP6inVtZebaRqAvfBcG8Y7VZ3HWnrXTZR13t1chRZrS0Ddd4z5Odh2/N74G1Lz/
FdJn6gUXf0A5pm9pG4dmRJweRPHajfXzRIU7hRjpU/sSKf59HZbp2GhFE43RljqtY9UthJ1DmlPI
INMD/J/51cT/48RpyBc0s2Z8RPJZ5FdWQ7JH22DAXMeaNpYegpfdD7FSXpnbMBFsGENaskzGkXIl
Uw1ufwMLhZ7oYbrk3fH+G8En5E+W6+8tW2Qyg31DSQNLdqIWI3Z85s5UrN1YIGdHujXlM28Ue9bV
3XLboL9bLVJ5UTCTrURKp0qimqgmq5dKsnqrJ/luXQ5FufycKkrpPVFtG6lfin9thPD7l+IvwiFj
S2P67zPFt5HK7tSisiP+UYrWtlXkqyn20AvXCZh1zWt8sE5JjZIqHOXzpbgaXckKvHMJclJoD94g
KUaQ149fFuvyle42hReEKG7Zbhl/DDPpPEUO2wovm91LseoBPvCpEu/pTkvLneVJvaGSxRJlzV4X
GtipYk38m30x2gtrpHT75lD/1XbhTRMowE8iv3gvvbqnYrR8nqQ+rZA0xHgQe6jHp0YLvBmSPC5Q
AgtiLsaMDr0XgVAvQKCondWKCl0AWeiioZgdgFxh3Gxsw2LP4ipjQ95GshVCjOBY+nUsWXn1Idf9
33oYbOuALVim05CFvW/30nli4ibO83tBtVS94lnYzTPlxMSIRp/pyat8ta9/dVfLSIU+WSlcbUum
pTanWsmO26zH94nKPYNRYBnKJQmVqd3BUAg4CIaAHIWA3yp/KSWKYFI5Vh7QhilIZUt0imhXZArs
tq85cKGj+aSyqMMVSUZtCGWlgJloetKvoL1pswYuqCI4DlesQdHcsWyYw6swL9nqg35V1MQTJ0mR
vn/xEHjqUsvdCDQK2SBdHPFeTKGTIilnqpiaM35vVfg5SHIZ0/2WIv3Yl1GjaSw3nUIFfhAQYZr6
MNV+xucoxEBWS5dhQMkAvWfSAghvyoiOg1fFCW6/eFw7Wsd+FPZjUW5Nu2DTcZnAotM+4JMWCzcQ
pScrhbliCu8PuOJCnW6JShjGLxTNCxVUdU8Rh09SnnIfWPhH+SAMUyIQ3bKPJcxPhWCQ8UJYRsan
buObEigZtEpMhQzWa+HO5EziT48cuNbfPPJqn2Qb3kWoj7DUv0m1d2WInyoHxoKONM3OcvFWFvIZ
vdGCsFnn+wZdHotW87PKKm+mrLTMLGUjl3mMagF5pzqnpsBC6DhbX4SZJzAn5Jf/q4Rf4WQqxy5Q
Tn6cEBROcSClB13Uoo8tFhhbjMngR+COIKIwF+KmY0wTR3Um21hscSyjNLGoNYzvAQ8MqLcfAr8/
yCagL3OAKbVqBgsF7gauSSCp2oPSWSLyFfPa5HoqQ1Dv7qFRV+wBbPE/iYneNY1xPARe2ziHK0xE
hR+M8upPtkXI2KuOy8V5A64SWSGCKXiXgwF0UAM+MgHkE7rIl8EAh4GEqSmaN3QAcAMw7mUaPOfw
szsd7kl7sSq3avEcKXZyWfPWHOcsf/g+9u6jIKnVmNqzGbY/QFEmSLhDJ3iY2SIpU5x+lJiAna8q
p+7FIPVbJqkAueeeQ/zXHzu5aW1Jm+TKpXMlTwBiRf/jZOvx5Nx2wPLUVueyPbozM9C9cUacIf9I
qW0lLtXklnpmIsvXzACVjJV+EBgPr/i1DZqsm/EMUwWHMI0kkCPQpTcAW6RAMo++EuXQRRF7Jmkn
fkzTF/AvIo8ASg6jDq2gSC+tQjnqobwuuXqykFV+DIPd4luyCiyfLe8zT3WxcGb5cSGwgShZTNep
Iwwkuo+l9weBrHrdOxpx5U+1j58jCMsDYmM1v7T8hOQSlqnwXmzg+eHSaP7C7dnUY9rX4pV3boeX
9Krsy7NiuqAloscREha0sAdZIksPEUV8SXBBaSIVEo3OwgnrVOKDKUVzXiZvEls+ygTgUrIgokOX
rwBjCumM66ZMGL4vx6E1ITFNnWrlUdlBJcA47vProUiU72M6jyCRi4WNYJiz8qFgg81FD9kdUDXK
1I+2KEU/jcDPqCM0VP4r4LOH4Mc/XgIBOXl+F2pKw8CHLEVXEQ1GOORwLIuXI2SmJYADTl3Gskv9
WnKSwBBsh+lXbj28LCjz5vbQ8xL8intrtJLtrPAyIfsY9+gpkp674uPxBVpesbspVPgW55E8X474
ppspVpab0rICkabbRSfwmWjNbi06XaZ/a1FWC5puRfJHoI1zLT7LF27bPH0gwGWieZ4AV0gdT7xw
HfwhwHUdHDfFLKpgqVIGrhntLezFRrE/t4QL2vauVYoypu85i0GwMltXkB4HebEF4h2YKE2OxueA
5dgwygmlP0F1mBKBN/qbu47vFfQyvmIwYCF8fUm9JNkGnvUf/e4rCq2Fie/S3uv1tBbOtYDiTRmI
ljCGQBq6V45ganYWDiJuu6UO4HQ5UNQfzIpvjeUY8SvmpkUsjH3epkR49YSiP5zfUzldQPSqHFQC
+dRG3HXue2EJJulo2eXq8TIyRUhXgWWNGTI8S15Wr9AUfsnI8UWZIiEtnYlOLBN4f9RD4CACs5ai
n3/9K8vuu2sxuzVLDvB4zXXpANCKG9JKw5QXB8Wh5DOuJlUVapIEuiQAUfwE50S1QwtRxC71okMq
h9Uw1pV4M1Ch/W+BWNVOyJb7DEJIjGUDgBwXlxvk0/70sfAiDPcDHkSwqjSRuMHI+qbwrZ6S1ya9
bF/eE+vs8ToAWfE86JRJhk16nVmbQyk1PpRuQIelM2mWTaACECm86vsmiGxn1kpxb4iKGPMdzIGe
pA7PimApcHryirmJvRLHGttLcCHUZ0dXMkNXInqeU+leDih8TUOod+5ajtd3vGoN6FtBG3iLxHkW
3wlUmF5UBP7b5qq0pNPeyklzxjlLENUY1xgPhqk+3DRTTfIZmF1uxmNC7FsyRx5F38yjm+HybyYw
Jb6BT5hwNPnlL+UkHov74jZnmnJvUp7eplXy2JhxaREvCADy1f7yxel8OBxOofjS35cQj8UJIi6y
Ob+BZ2Tg+18apLaq/sKpvgVzwk4+0MUe8joy5I+jDY+PB+l5hvfLixYGx25gCygTocgHPfhZS0fx
EAUqfxCGWkJWX5JwwSUlFReEjW/24scdkmM0l7LnLPeCay9XNgWuxbsBloJF51YdCv0o7Mk3H9Lg
XmR48IIx9jwKuqrzmF0gwtGryXdTLw8YmzSEDqZGX+ht1UtSJyICKfAXbgH7YkNHB7Nohm6QQBbC
pWgXIDfjpicqSuhEshL0t+S00NS+sK3sELcvxBKZGq0YhjuwCWiox0XywfIDZ/EfGBhHaNC+ggg5
BFkCQx/nIR0JS0Y0BH80lf0oTlZk7v9aVIj8wvTatS4jryGBbQ8PQDJAYedbF4P0S03T4o9zX5w7
RLb4qEG9GqfC6SP7jqIblyd2zOnwn3ZZNAN4U0mmDlw0D+3loryvm1FU6DXeqZESN/7n6zGfMYrU
SCiRG+Ybnb/B6m4FXFD/wyqFZeQSV60QV56hdiajJtDsRAWIbLN3lHNw3wt9RpjYucFiwPXwC4oq
+MtigZvaozLaElgfFS6EhK+JIeSDiethwotcLALHLfd5poRJwt6/JwtrYuHzRcCMisZTrr1919dj
I3O5cZmyZ8k6Gl6keC59UcT+7aLnhpeIWAvOYo8T6XmZnN6/TCuOTvkZeF++1BsTw8YZlMiX0NZp
7dqHIpVSwSvKA1pF/OIXo3BMOsCQMvNf2Ckt2VcL1wvWs9ThD8GVK7sJi9+oQ/mrhN41PwHLan5Z
VSCts9LxED69UgU+7RpTxWnmO1xGznxHioPjclakHShSwtOurhEe84r4z9OiBKpLGX2B1Z3JnMaq
oVFFVeeSvrHYTgmz+BLO0AoTlCnXpoiksiZYNFwMnAZsaJ+FbPmqH5uahGy1ezCFYHkrgQD64N9a
cdy3ZWS66VNDbLgpXGrMky58Aw3zo4TXBz1OdZJ0Ur4JJRUlxrR+178Jmk7AGlboUkwrjrBU0G8y
0nkz0lKP0nBbJmSonInpiVP4ahAWrtbOYisWm4wxl3EKix1MdE4KbIQQf6JkjWCCxIUouK1hYAIy
Kl3LdBhdN5J4dcv+DP8wyUy2EvpBs2wdzBBxcs3UY4ywxlJWCNlYbosJW2lHiXwyv62TXs89qoFd
BX7u3jHlmElf4cY3cLlHh29KKuDWTYOyjk3n0SCN/S7M5dXxf95qwTcxP3shEHk0pnOWCgzonCO2
GmOckk6nOG8NeZX2dgtXIZkfDvdFXzOE0SBVwhjA08iU4o2AwRWQa+AbBific9fn5jitBmXV95Dz
5TJDtUkNZKF2pFQFgGFfzNb+iu5tyBo6rEWx6xTU9f/QORcvla58z9fcDcdpzWvDXaEIt4VM8wvO
fSIfzbGUAhENkT1vTaG3mermOrkWGe2ZXLCQSn1JshcOeuZahrIN4W91r7VnmQPn5t5YFuI8q44L
OSvKscjacww8dqSTcv3avAYSgu+LU6DPgT+gkXAABm4wIxklNn0tpBVsdE9F29gn6dN1DDgSHHVr
FoRkUHnv33BdBjowOjJUwv1vbyycphh4TIB+edIBs4k3isWarzy+eOk6t+apxSo558kbfhl9yZfh
BkA8L18aPODZf4xQ2EHEa9w18/Kgt+z4dzT9K0JqCKp8vojdJHOwdLe4D61GeVxugAbhVfAcUT0r
eX/Egsmw4H9QaYgaffh9yKeSCPEK0FtwW/DaFNSI60iCRBKiIASgIiQDOTbcfhMdH6UsBYS5+a1K
4BsOnOk0ZBKEVKRzUNakNxGyCH7zhJRfX3tIi8litMoPwTlbt8/dp/anUe5hxAY9SXOMHN2hOI9V
Nqrrf5976sV4IYZ+cu+ukBXv5XVOFYxhhlAm8O7a4Olwg/Qd9V8cEr4wyujZd7F5dF/W/uDLORRU
2NB2RPEhfKYhfOfnP2gI8dpuuRo7/33+qJPVMCH7qiJhahtrHNAnMFIMN4YPHmLXKu9bpbvGqGHr
MAhICwdjSwdqWVkXiao0mtvmNyfxna0QVBlGwmzQuoTeahrKgAfINI9IaKHTnSQtgrCSI9KoT1kd
FCnb6jRKW3fVDUjriM0ExbE4KwaMro+mOg0dvQpjDo+gN2DrF1fqMLA0NH4REofWMYIGm0hX6EP9
ElE4Ex7MK2NzsUkdNu68w1EOFeJJQY0RLi+sK31aH5nRu77uu64niV2p+VY+81cfMLAmzuZueoet
Ez5iRyqTQlo0vqvuqk7rAaJpyHPTR/aYJC8LaNGwRQv3VpzvHe/69OIFgcPIGqSqZ5pZD2Od/urP
RyEBnNru3wzdlVXBjQ1GAw+GwXHO49ri32Y7sroCr7V5bzKuwFM5K+au82w6tebtugj64AX6kzvw
EIR5qOB1tXf7g2KDgA3QtAopK4Am2T6djleTaZt6CTk7cpK+9MKt9PIH0y9UX+T3TJQv4lYt7z+m
55nyTC/bFYX6I03/vzISLLA2HsNndd0Qm1rrLxEyLCEUAUlG6VafF5E9E46LJeIKebkflW0RW06W
k9ViWyG0YD/TwCpBiGq11iAHtSJlfPqAIEVbSL/yspLlKbYKkz22mubriyvbE22MnxjyVC7RlV/G
kuXdmk8T+Q9yXzMs3xu/skrlDPNYRFvggfOqOaf33UP/eeGbHUYcXAGL7RNArz7OyoMNWKJQEjyI
IRYio5lIkEfjrHM1g8UwQtBNIRzkY8bj1T5LUnihKBctP2ojjXsi99dx8utZuumsT/7xHXT1Q3jo
31xRbyMgHYUm3rlrUxT18n1xphzScVatmw3r74VV6w5uAyqMSH06tx2sBzIgdvPDaDOK5mHonGCg
Xwi6o+d8HBeU4b+pogUXJydC3d8EDALXkzgiVFdG5NdARS9fVgfRNb6xQgqUxcM2gV9SveTxqY2v
gxoJInAAZvtlBIUNagx/4twE/h97NdB3KhtaZHW5fbAbXSS8SgIi3Ev69sC6URwfCLI04DU4d/QA
UbV01tJB61a+l9s8OjJ9XcH/X/uWTndGGc3pDBelXG3B9EC/IIKNlkvG6DbXR3ZBjQhczgp2mXGK
kkvQ5a4uEsXyj68QjFO80X1TbqWDV4NvtAx9kBm+rd2HlEk1H/XnC1YVCdL+voonGCtHKXuH6g4o
cvw6v3KXY2X/7KaKx2Q+84vM55mkW/lvEtk2kN76vaqNGW++gE9xH7b5TOsPtlQF+SqYU80kKmOT
C4o08ORhZkXok2W4QhxGBDA4lkDN9eB9NEaOBFOA8fJDLCQ4QnQRPFH1QjArRUi2QX71ObCuyHcA
+pWUxH0Rmn3iOOvE8zDkW+DD93ZNqTA/q+GPz7lM5TLUIjj0kWyBwmFMQw+wmcBFVJxEeP6nY0Ux
AQyPs1iN1VV3BlU0tvoLHvKKWlgfNkj7lrhBVjZITtDal7WXqCeglIqSM5qA09Y0dzQRChbNZYPG
S3P8Gegb6xN9MjrQkUdWBjnkMPb9DPuHjkYLr87xpbZVmg9zjv6sa71wYC+yFF2s0F75o02gdyOe
T3L3XK4sCYpMwtDdJSiElZAs5P2mXxiOa5t8CW0Jk+qeGR/SBZnvDrk6E1b3ThserD1ktLQlfeAF
BucTkOfZPHc/KufPe/mJZxEazdhPHFmkfe2KT0HNJ2930dJqnkpDa+r1QIWgXrlgdIsJk6ItrBYZ
YTnMrPw/DcwLaQBXWYVxXGtHcKteKO89SPDuGy9sxI3qMCsl5VFqJyAezdUPuTZCc6JeCHeXtMQF
elWWVV7e5aHnZ6lWbn4Xps4IsG/0unR0cT8bs1p0vkGKwrvKbfa2+yCi+e0s96I5PNboEFRrEv9A
80FTgQ8eikESYfAz1zP143glFcwFhA6DfzcJ9Mdw2+RXjY79XD6DUluA2T/KeIVDDU+FDsLo9oZi
CLtWyXfBP6eKw8Io1J2e9Y6C71Rb0t7qdYeHsyFW6A0hUP0um3MkDNMXEutBLEnR9BAZ8BK9XeR1
zFGJagCThMl6TCZnQ7SthAdWLNx8B7EyecGepD2IAE64MIp3tghtHgBWKNBhXnK9ZYJrEi3B7AEc
Lj8+iKZBoAEy6CbnjWY+sIp4SqNRAeumTVxKLgJtD0IDM6Gx/omi2n+bFFLNZAhpcSskohKA+LO4
xwixp+9REsg27LTiQuRN0iE1NJGvNum7JhIdEzynC4Q1wdou35U5MKlfTmW7JPj4vZ3imCGmgnxh
y6PfgPVJFeT6VI1Qo9zADZtPLSc1SCTYu+YJ4g6FIQHfkGqvFpXNmPDhpSQtipX3WU5R7+zvROz8
6oazRNga1NjMWalP8LNlbAeuPb4by3/o0vir1otQhwjPP16DzwgdsLYbzrEfhmxhj3upg5mtnVt4
JnphMehSU8n+rvWbAuuFfoAOkYdHiaQexj5GvIbglN/mow3qoCm/hn9D4a5btPBXTKBK8VdcV0Km
jBV5HHyeJIqd4ne6EXhzLwgzDelCdvR0jRtkAVwLp4ZD48nwV301L8nlSxeMKC/0VuUOmfITdzGS
4RzZJdcODd3jvxtQx1of1AvXiODcmffUGiyT/i+q95OBbx0ciCX2SJXWtXvE7QkL2e/5VClWvFX1
sjzmsfWAJO/Jsk/yfRbyJbimJIXrp0KsSeE7Ht8x+Av93fOnzgo/yqoGvehXNfSlzzz9K47mfKh/
jcwoiIJO2z2fqfD7XIrX42+XOAt8tjM0DrcVMG2WUnkfDHKF+Vd91X8tAG7J1GULl7FkpTS0Jd0z
1teOk16jaYRkFYWg/W3Bq0q3ey7dMTCS6+200J/TQlirOvogZHM2hEXqGt2wZTWOPks3WTDUh822
WV4b+4720oPfzm9HGTxJF2blddNkE9/poiHc6jR2RTfdpA1gpbTrslZLDyxBfeECNrDshBLKx5At
M7VDC8XswNYKH+kNWPiXXoQWFN2Ycrq+eCDK/m9DhoJdZ3HCUl2RaldSl70LR9K8aq6A68hN489h
OUPr7WsWrJxYOc/LdZ8VV9Kpy6PLX8A3D5pbhSnOELVwwdx2Pm1oKdNCZq4meMF1LK59s+8oDcJq
QrEbG0iWWtQxIMWwtFxgu3pg8XF1FxacgV2PaK9pVgdWDBIbuP4EOCHkKNMgMLZcLXeOfm4Cmx5L
Mxzjby4fwKfQO8KqzN/A0XgCdga+h61zOx1rzPRlTC/rFa2Q7omBmfp2yQhI5XAV7DO4FBeUz/tA
9SWUuQx0XyyrGwDp6wYTOeuG9/hfFEy8TOzsyqs74Rsi8D203y4NiIH5hjBfjLMcLnk+kzBONiMb
4o0hzSeMjxfcs4C/NvC5oo+MlLcDy+ytt1x00XcqduaKH6GbTfHSSw3+EHBOsURQwjLaF67cfHqt
MLxJIc/gZ3sMOjm80Bv7K9jIhQXMFUb8agXMKQQx8fp5V4G7TI6uDCyNzNeKB8Ttqhz7ZkyDzKg1
SOLOCR4SXyuOIRN7iXowNBmiPDKznjyvR1dJuUcZrpvX7qBjsL2MKfjf/CzRF2vBQPDWcq/IkCiW
6ImZ2jCFTj1FNdFZ45i7rWAE+TdBUovHXzVz7had62gH+mvdb8K7VSa/yaA6p4/nAwov12N8xovq
tt2DX0K94ox0kG54odZoh8EMPnvNF6cIyXh44aBbMDzCh8vIgE7jMd3zhtuSms4Ckl+keB8fuGn+
fsIijiBMftaj2dvYNZrYBVznv6VamBDZOO4CSCAXlkUrU/eScEg7lqX2RQcmKKfH0TMJG7IQTJi0
CaLsNgLcDmIepHo/P0lDBFkaG05yeT5UJ5luUpQ9OOAEnzx3792ZdT5T/Oglq54bd7e4R81dW2vq
c1PAY0XiO3B++6hFIOE6HueIzffFVAUpqNSNq0cp3sFlju54QQy/uOqj1v9OF7q1cqtvrCVsyl9r
NVo6tqZ+i1h9Ob2rX5ZCaf2+hl8QByTHtde1X+9aRPlI0aBFkM/8eAwUSXDgACI15hzSUUccpjfu
ACaw0uILzHAOZrliK2ZC0+3R2Pakq7AYgzEkauDFkGhn7XULfYk8qU32NxBuFBB1azyLoaIIheNK
ZsRZ8VOUA7pv+aatLAdzdR6LMd+RR5riaaB7unT92Oa7QAhFzjwFkwdgFfcjg/jIPai/F8J8wFad
4pbMhZ1I9TZWwCXbyoqfPkoIx/A/hNZBSM1fUqeoiIvL9avqgunymqn8NYdnStJY0i1KvVXfhQfV
auKq81qGWl3rddnDP2hEBA2ovcL9DXKn8cod2NNDuwqHWVUo60iUkx/vo9q3YykWPrkcgTm3Reok
C6c2X1mf93zWp4kCHwseWQQdbPzlxPuVurmSA++HT1VcVW78+edcZq/dGBEtvkbIxLnnP5AxieOj
eH/1ry4Dv0vm33gOIv/6OxbD3uFsy97eAGeR1wAM4vbEK+f8MUhB4XZyN+YMrhBDwHnNtL51SHWL
BYDC7QxP30E5DIApICm50mJDsO7JL5SveFDBvcKtalmmrr/nXQx9p3huCYmavT4ql0WyAxZW6dbX
ZaE/vGTnITNOSz6JoFEbh2KHZ12jCm2ppRDvxSrQgpI5r0HSBvkSjYXhqG1VDZQwZJbQFCaja2EU
dsvxc4i36Ku88gEtEAMSQsa3ilxM8uYwH8yFCVmRAKvrGXVfleX3iHY/kSPajGVxYnMM+kCXerqQ
qMZ7gJfkzNyVO4c5WI6WDRDUV9TwYC5D1yD0k/wcQtkpWhOIABmX+1l7Fy2foCDqOxlTad7+W/2w
nrQ25F4FRllTT3Ef1++H2xUf8Jk7tndz2puOnl/3aepzc8jNKDOez8gzJxqZaqTPCkQzgFNhP7g0
s61b7zBEKoqVa/Fq3obxUZImG7PPxyhbf1BmdkPEKVmIVEmF07EhU4NuHN9CPUyectspnONfsLP3
HC3CM0UM7XP1XL1P4t1sPftHb8wjslmd1Sn/xh+85mN3Sk9yf6vccxD5ocq9fR+kW8jg1e/j9zA+
vbYjvUQZAfwB/VEUzP8bT6UKIR4QgCcIrv7bbnAd3uXEIt1+zKN4TvErNbx4R+1Tc0ur8CiCG/Rt
2A5WrV39d4Eiwao1K9+pyBgcQeSHF/rRXEaH+X0S+UoujuND8bSkvqy+bsRbx8GsHGld+7+NW+00
+mCpy0zXHeo1EBvsqHoiXtLOLDNdjpKux77Qk2m8WkE0uiIEZWkOc5gAkHgThPiR/rm5HlzRWRq9
h5udj+eXhiPr/t94W8jeoYSuS6lqpLXvH0k+1VOdoHiVHtyk51Ar++H6OzZ7DZwwqYfV3rPS6+W+
RKDQA+pl8+VUoRMDmBKEwpzzuRdY+aD0v6f/4abWhvyhwb50gT5/K+t0KtolGTBRSJc2lXuVvp+/
8BZ40Hja8hfMXOiaP6gd45oco1T2URKWW9ivy3Vx/X3GH9LF0qH6oLLUeYzcJ6in3rtap+vCs6JE
xKp4odeTp+mHHm7oRwLjDSTyxwr4aCAhpfQEOK51QU3+0tp27nQluDd2rXuDm3poBVvv1Dt3TnDx
/FMGo/eiFs6/nMGyZuVrNVEyHqC7xCQ6guSPjM+R8Xms2lIGlaFAFvOjZi8U2x/hX09OrQ17O7R2
LabSjh82vSMDatNLT44DPx6jc/VVTE+SE5rwzK8Nu0f6edVjtPXc9gNa9ewH+8EWzU63SDvFMfw4
V2+jxASJ/8l6cBq5RfqSl+2KeW0cq15HAlFSDr9jj3EwszjtNq8NdYrAnTC7sECW+2ps8jfZzE+Z
fIwGFIzo4D8zdZ6IFW7L2NcW/Y/5Zv47Wc1pJUEHiM3oOUn3k32/z9J0ITah7Uls8li+lniuk9jX
bbkbpfsfgODd86y23eRoTHHGwELO4xCnzmX595Xuu6Fq2o93E+1YO95NNVPNR23deNRuNUoaUp8H
upBMkvH8eRL/bGaa8eaNqJDWiPdy9lJIrApA7LGV/zP0v/ot8pn/dzqJUBlxznP4RKpyz+ZemFCG
BXJUtDvDmEdLfJ7NI7dC9HM2Xy3cEDa9k1THFmHUoQEEn6MU99Lq49a+v6jCzfM5Nk120rQawSSz
MiRy7017h2rrMPHKxbbl84q2HJ/pRH+zmWYAns/HRQYiJoN8kz9gbbbFD9JGHwVaWKyiVZqfAlKj
70rvo1QzylD/jP9gCG/z1JxheSetTOoW3szgAF8iQmeO4h1c61CIErK87KKSoT8KqyVO2WT9kctE
c+TOPxPDxCg6ji5Ou3y8kR48J7+TV4vajMmBR3+pfzRW3Iv+g0K+7n2dW415Ous8tTiT9TDbOXdv
lVTz2Il0UGl2MQvhKtBz0hsK+gaZJlzHIavTZIQc1iF3RFxdxV+Eur/x22nZTft3qTZwVCKhLLsv
ILJJUKEd+GT0n/cfKz+7apHRbpAYoJavNCKb+spFQAq6iC7wDyJwbtVeRjpH8LZokF3lyEZJ/SGb
zrD5rmPeRJMOPJhjvHiYX5qRfqTx174Oub7VPN2YEVOSB9vkIjz7W+4Kc3+Vy2LE53S/4BgBwGH2
0zwHebNDYdM/1V8Y/t92BL1scIUvVpLfSbpDcWLnVU9Bei994CB10M1twfLv/004weq+tumneu/x
R/evkirHi8cGvdPgoa6ZGcnK7JOOF19/0/cCiuGbp7FuPglXGiuUYD+ClWcHCXw9yDTpS9Vufyxp
aTI8I3p1GSWqsG6S0wwdkvAsXvx8Az1Nd5hb600uaoMWFp42RNxCqptt0xQKMf10B3CGm26+kIoK
AowZMOUIW8ri8ykCQmcHViH/JlWHwAW3IPgfYvP6EG/eDiyDT1LXjdA30EeiXRQxdjaw6aGzISQT
Qj4JUJ1UC6iTwExEXMYzKuX2bRAS8U1R/iCz+8HOwC1ESEJExNAzQYn9tfEKOs1ZY0yuuhb4cSFA
bi7BLMIv8mmuGf7Z0uZ15zGKlfYDpdUztVQtPSEgz5ZoClfJKgLaSLcPSE3yx+6ZVvLbAQFT+VlN
ltbVDMh5+pT7mNNfj8J7qqticMTqV4DQL/p/MCNvvet3jCnz+UvIxEN75ngp9Zn0Gnl2sDrEPzQA
azGrEKpbJsYoOcMKTeQj1Jd8lJJmlsQ4jOq9drUVnpDtAHHbqGw+qzGM9V+edkSPHq24+FVUdB37
f1s+5pvWrrKvJiu3N9p0x8a7mRoxcB5oEk1iHSupODy/uA+2X5vPyGS1TA0Pld/xawTusEKxaJQu
3evwlj9e+TNae/R+gQpDYeBHbs0VouUFnPnIb1k0OT4R0ADNz8RXiqZSUy/059rJst4vP5ZHgppz
Yf0NuzG6fHcfo8z3x/fuN7/7vHfS9SeN5lIvqpAjk0sLatpgsGBpX0yOHS6TpwyLD105asRGDCjC
cYF5ajlwdQLY54HmmndHzM4tGKGMCwAMPBFyaIiikKUKRNjNDVH2Tu7oisTXoeeo+jzQVgid9jQD
Wv9cyAD9b8UnEL42dWpqZtVatfa/9fd8s9IiJOtxFiZ0KunHgGBQNJeAfVbdWfJ8bmfrG3qEUYda
ybYOPXuaPcoR4j4c1Uv5ibbVunTGgdv3DxVPDgJgGQQMHjWXjnI5PQ939W3j1koPUjWGw674GkUm
m/pjeP1a91OK0Y7V4wNn4gK3GVoAefgLZr//vOcSwPpc5TaPr4QOt88kmouMfxd/NwoMc+dvlg+8
4N8JHHu+fsxpcnjFSVpcFy8AuFX+HMlfaVPXO/2cfpIU0fb335fmpn5d59ILeiJeO1Tb34aXWuyL
2o3Nhx2Inm0UJRqZ6Q7B6mT5PD7h1qN6/RNHbd/q72d93U/0UJSFh1XZofZyaa7Kgpq9KpVHpJjA
DEH9YuNZI1lMcn8Sda6zvhkmWx8dxMFLWe567hdG5hFiBPx6ZuqhTH8mMoZ39LUvtQMSA81TFWUb
SEXmQGnxFYBwkC6HSgmsSx0IcuIJ0zG7AkyUrvnMpXvUdRYOTRObX1IuZC6I8+/gPcHLQMDSrzf4
06ncvH8kKRwW2M5YQfomH3wxQIJqK777N39AnAkt32Wq/SrN+hYiSuOQzOG+3A9oQ9+VJ1n9huuv
BKob1QlUNPWoXyKda0lyeNgHhbiztgW5FCcJr8IugX36ZE/Z8q16hBD3KmwGzyJki7lVxtHSvrW9
kUW5NG6US1sqfYPO9YKSfiRDESqRXVkGZcWvCqQxCY5DEEE6d19eumXpiuycc1auqyYLzLJtXRrr
1qmxq+6qm2rks5Ft7hrnN7o0dFQqx9CQ2VVDpR7ZaXO57KRfAvGsEmeAIugmeOemSjkxCt5x1m96
jGEIGpbrxcqxzxtyNOET2FSngjkhUhPqz0BKp3wvKOKrbdDF2QRVmtFOqpGiCFw1G/+aQsZYialL
gdr0pkXi/t6H84SKkyxeK4jHUTe4atxrSlZZTu5deqA55Mae+Ij1zpVf+uFWlB/7yK02yKa7F2V0
ENEZpAarcroY7WRJG2YoIbZQkax4vgN1fgyLR8JPoinYoYxVouuxAxHt5oqiNXP0qC6NoQFRipjl
NbxLgdXrf6fx8a+yvcBB0sV1NPc65zZ4xfC+MOeUOXLJ1LGHerdZdujmIGZog9uTt3UMTXdVKTig
LSHBaFVVF9CzCupbgx2EsrmWjyFS1OKDjbmJLNK7AOOU/BEDHJrPxOEoGUlNoSc7sObe099Cdiqr
V6+4kUVokbwDlHoaKKhl4DPmHJw+54kELvlBqcKXYoRJLt1KMgkLISsaZoHbrklJdivN2WQKUUuy
PbkUot67/IqpurYah1UChcEx5AdgwRrII/13RJWcShyDXnioBFgKKuNaOe2vFc8kyPAy4znPPMJ5
oaaabxmPUZOkCq+XQtf9649ZyBdTvVYZ8uXnvzMLwas4NRVo61dFN90cckqveD0chGHlpFOzPFQP
puq4sO5RfWHQaX/nMJdkkknomUR750vrIKvNmawIBKRYMnVk4kDvopV1DXo1BWYz62yLKaD7Kkkt
ZPRK7/JdIPi3I9iuxJJluGkAYGti6OUH1BQHC/qXTZedKLgUMphd8PbVM0sisAiyioDl5BtEkPDg
qXHDQMFwgrUjOzdbUGIgW6AVqW1D9QuT1UjpUnlSUlSk0Iuac2pVTcJZCaIXqZcnMcr2QUL/oEcB
KF+T6RJg3jKobbkNqKWHT8fT+g36RDfS2HMdJ9J+hVvlRMW5xdH0LmVPB3LgNLCach+KaeqKLYyl
a3L5soyXY9S/qzFlht3bII08OBm6EXhrzAJaULu5UoXuywww8HH/+whfnq6+6mh8V9H6zkv5owyu
0lf0WxWG91gmfFgPRH6Smyz+yNJavjelihxKtSFKZO+SNFoLgdT7e6vCOgalCdIvX1+/NaCM/L22
BzmafGliUOtkloZ2GpY3lpP/cpzkrJJ0D7LEWmRIUx6OAd9ChMEhT5QCAI+yHcnmNwzKUOXu1A4F
9d9EHWZcddbDexDehxj9gmOdcKiQLwAUDYlylDY2zSp4B8neBHds3Yj1j7FCFvQZbYBoWWyTCYij
yEg+YApsAPdR+O2+28lmAksZbSvOsXEu86Fhcp21FIGZi2NHUkMCqvkXN5OfpGkILKlcCF9FCgvf
T1a/qQ7H1KYEhaJi1Y+D0RETMnZNhABatog/GQjbxrbhO6xs85U8Sei16Q4Xx4fvM6AMK+DC2INC
UWs+FTK3W7n+ntsVrwh5I/l6mSBlar3ME2zKWm/xKHNyvNh4peb8ulRsQLYZR1sRmJYOS8NXjyf1
6MwgMZ0dsoIkBQdnJwsTHXRI+68CULVUfJ40JEcyEGKPf9SM3HPHyl8rWZRVusMgfe1JTcDAd3Um
a2JqQ5LAYZpkoCCNyPFc2ffNbdPk+om2HEtY9dNptmx/CNia+h8evk+mQ+pmyDl3ECqfEK+mClF2
/u0TTAfG7IVswgsRlheqfEqih5KYju8/iBOSCiBS4Ec4YI2GTTeYFHBwapOtIaY/AzIbEXpkKv6n
Uc8Ukq1ZI2jZUY0i/5LG+6OtZbAhQlJKlHWfXqX3JIljo9jNi989ghYFf2UY5MocM7lCEiyHq1Vq
lqg5lJ2gUiKCsgdPwo9fdFpCrRZ7jKig4w5dJ9J0ewRn+U928FU6odKzxbdK1hTq31aiZDHGFD9X
WLxcPF1EVygwbap/tQ0rwR2OLv7PFeKGQvySSZCFQdjZ0ruO+VWN/olpkM2fKz34QVHizyvyW1FA
zgWTSa5RGgXOz8wxt2qcscwcJusH67SrtJoHbpnCz6b8BQrEySa4J5iaF9cS+n6vEg+tyksJXm/l
j/kR6PIE6neZI72PgjmgBnyuC7valaNTWjWjlutZdXqguR10pfkiFCPnYbFY+I0q02VW8GnAcCEn
FQw2rM20xW8bZXDfTseGHfciwMwRnV2c2T0r6jE3le0jg4hfQ5NJoMnFb3UXj/jDro3WJfLHZxF3
z5/DHB4v65ShL1K1T6q/Geg+cPNcPb2R2IYb0IBy3HxFmpzdudtx+OdExSvkOnPGhpgakAutjZur
jzgFvxRdBrg4D1C4yrftdgmsVfq0tm5gPjnkQQb3+6fTaMTyXFfjbW0/10PrAixwA9iqQe+bKa4H
VxFBC8dF/BcvYaeHinARzYG+kqnCrEIGtAMjGkfjhyeIWxHQJVgGmsrm6xp9xfvqPXIdwXLh9Xsf
vTZ4ROb/hlT20CuQE5jL+dbFBuQipdVemn+VJuSIl7pD6WiYQNWFJqDj1sdZ777cGzrNc8pc+jUE
DpizudqS1df6mSn0q0yOdkCo9fg+L8eIhaiGeChUh34HspzpfKZB9qXnZE3QYeTFOzIY9fKMUsXa
m5gUsaNkzZYjt0aiRjeA8go1q0QQoCiI9VdM1xTuyijuxcJ6pAMGhCjrUjA9hUsnARcqjnISeWon
65XaGYMR5WQtQ2GW/Pa271y8v3vkL5O/VuL/eDqv7dS1JYh+kcYgC70KJYTI0X5h2NiWyCAyX39n
ae1zjw7ejoCkFbqrq6pHzaoH5LkNt/fo9aCenzMQrGj/W9vQidp97oZr3GjZsJt+ZrWwZY/WMcl2
LG6KHZ3jc0pbaazjoi3QjxOQuUOszunTSaevWJ/veNBSuD7fD+UAdOa44EmiQ91FoMf+0giF1U0C
wSZtZq6dK9nGqVNpLwOZJljT57udEmcx7ivukSrYvvV6dZwK7aPtUZ3GX4Pl2OlKL4CFhfcmmqq6
1myPijPrVQbZdx1K9LZ72fhHgq3uq/8alAbVUaOdnl3ZZ9Gem64LD3Dzf6uBE9px3pObGjgB1Ebs
telag3Vg9EyeCR5FidWnG3MPOKtgJqu/jZy2LaUlXMnD93YTOsBrvTrh+H7j0Qwmkl+oAlstOOtJ
PttPjhMrhgWIPOIalkk4VJfXkKYd2hkEIe+f+jku5X04QJRY1D4r/3iofUt86O/6yMGPrc34ONWx
n6ZD5+Tj0N+BQaSsPx3SoYdf2vTPtIU50w+G5jBjenlNaXQ+pC9x99V1OtVkKyYWUnsZ254i+tVg
JV6BeO/0m8Ntj0LYqQ31CaOJY5c8hx5mzQ/qgtbo3XGCtLMbbAaVGGeeyEoaPVDvUW3kTGq9LKmF
9HYu7KXkJ+ks8slxtI40SlSvulHH237Rvhy4CAB5TD11WO/j/gO99wQwxj8QVvm4/ithhnqLNxQu
QULViW2TNLsUPYb2mMYL40PSLcUlCAG9WvheLT+dsVpC3IMHBY4l/aQfMSjbI84D2U3Qr5qOm7VR
eVAZVfjoeBmBqFjHCtCyNo/E6liUFIGjsXkq03m2utp+NcLD/uPkbWz/PHceLafc2QZUVzdPt3Z1
b1AF4hcx3jlBbF2BN3Cf4nPXfcyrZ48CSlpf7MDOkiMz+uyd7uM9kKtXbfhPmpH7pR7U+AfEZKqf
uENR996rxrSNli8CKPqNZwOMu04VD1iqvniMatMHC3v1GF0xBbm3j3byPkRrZbaM9xSMdrU7+NsP
iiEVrwZ7y98vHlVKx25OFIvDZgk6DDnYJkwxhuzsxs2tZ9o470j248bfBpLCu3VT9RCrLT49JFW4
vl/PNXCyvdgMaj6FUNmQL6kPrpYePF4IUgTwsQWE9ei+v5/3IMeIbOs3oTcQ2EyvkV32l4Pyrlu6
R9Wy75TVqw/e0PTY9EGp6oeoWm1bo8aA3kgDa+SMnpFF0M/a0BxQWe1hEjqgG9XAsl0+jHjGC0OQ
CsP+F7MxvDuxgt52day7147DKL13njy0nmzDa6SeVnIl47XA3u5za4RL/jNasuzcI5zvOlpsTp1a
WyDHKboQIGzbVZrR1GO51NXAdMr+LjrFOp7hg+X3UTStgW3LceitB3R5K44yDcTUKmLPkrJvn1nE
WVjOyfrOB31VjUuUnvhEDzURoutYn44D/frQ7jrdCp9tk3LddfjC6hIasSeC/whxkbl3TkeZI38J
SsWm826JoopfF/shznlWqKMBX5UeaGElKnHsaUksKwcF0ArvJbxVcK7HnWbJUOoItlN8YF5YP1wK
5gRFClTksk+Vi2XNx2QWXfXW19K9C+jKwXqnOEEhPdYY/U074xCpnInSbuLY1cB/mFGAPP9EmqG0
WEfhxtYR0V8ZEml4uY1XU+JEtVBcfPHoDwPJGaSnY5wWT3DxD6xAKgyn0cs/DF5UKRosLihJ4wrp
6/JTpetT8hbP5MLrqcDiiJm1hIgsttEb2o52bIQHIZJBUuIbZQEdSljQBYAgUQyWcKBG4CRgygII
/1a4owRLr6cTgpCG0caDVeQRLUfIFGVsbHszoiHkz+xyIguCNhUggPr4YQ0GK2gbOLwnmSzccUKQ
S9c+zlAGCMbQkfPHpB51/OaOf4i7yphxX7iXl39OiOCVXtHrDjDFeJ4qPVTyCzyGUJEwlr5lEJPV
Uwue1AGG9iZSEy4r3kQ2MD+BwX6V3nyr4TrEJk5Yp81XsK9467xrb+eX08fpy2HcPpfIhi2iizXS
6xiDGUZSFsFpD9gROfZtAZl7EMx9Au5IaCIbbHU8o3sgvUgU1ZfjGwa9xNf1UBCoFdboCSbvDRhL
ZFcSMALNYD/6SC6cpk2sc+GwhuuJPVyOa/1nfI+X0TI68Ci1zxv30LnGJRIdrGk7794LysRr8O7x
msWvrJM7f1C7uetkndjdKxjnNb4EZNWjGuHjOzyvALxzXz+od/VL9EIEVK1j3VQqmlDdJmKNKyWT
pFpnfYDhLg/VJrPeIogiWTCQVMGnIzZ/+4cRf4AjqrbMK1QQLBG5pRq7ckuwF2X8Iq7te1tbXmV2
GdWDLVvfjno2M6pCbIQFIm10yp00HimpUBYngPLEPBcMdgvC8ql1sYJtkplGL1hvJiUClwu18w/l
XQ1PV2PX2XWeNmIScxw6edRo4wxPXKO0FBC2Xeor8Sqgz38/Wa1A8a4FYqbgUGbxDRSVAs2VeL2J
W+W3WeH8UxLUvFXrXFlPKp1NvIn3Y4xeadjWQHeDixZ6YoJj4DR8ZT+tu7+pe3cKqU33ChuCfnb3
4PQKTxBo8Kh6RI/o1pEh3q1zvmIB0+xtuhkf31ev0QPAYtvMeNAuU6I0K4EB2z53WC9IQvW1ldR6
4C+QRJPDxsMej28QcuyOQXVAib4xsibZ9DK/zC14+ohqp7f5bf6YH6avS+vU9K3Bup+ePGGCCgUU
EIDK3SKLkqvdfmbxvik/miODY+nlGRhCGu2AU9o3CjTLWd1y7XrLei3eVEMb8Zt1BuHH033NoQti
Mrgmcln7zbRjI9/8aixObyh9TUyy6Q9BlFpICWb16W3yxtppkS7ddXV2B87BLMtfHoc5TXa7R2qL
rBZ3t7GymV2l9rHu7+t+WveXdPQ8If4u+xSHKFzev2+PSc1ii1zTIwL+XpvbsS/BRKczaXqLG4vH
LXTe/UtSy7wzvmegss1WTWVHqhRW9xCdiFrfeevcSJhmeefKqtk/7bwHHs2wWmebkVxKHwyIGxC2
hocKNU/GkuoEZ++AHb6QDqf17tlk2tjDkTp2aXJcmUlLraKxNhoYSIBEx8J0E1SVWZIV0igJrTRn
trQDUFVayQJ8egJSEY5kYdgcZASmFuAN6RxqFQHr4n0CWagSVEbXY7Q/ojo+ABzBE4GMYEiSbatw
tQREh4cFtG9y8//6tgmgHnxoUxDvVowGRD/SVgILkZGS66En1nnr7PEKAFoWXFKYlAkH/CGpnGLJ
QArOBRDgo54cT6goUTknNqK84r0Gtq/OASffmuoiYc9HbH2kL4zgOowYweQdQurME3NaoH2NGW36
QlRHwD7+Zt6Y2L5WPMUnSonyTvNH01v+dUI+hI3cCW9M3CIUSlUGPYStbxMBHYJ/7FYCu4yVRmii
iPbmLcit1XSSWGOTnUfrkAoPgE6FOs22lUdIr3Ux1B5JZRyVbVQ1KUoy/6BJ1Yo5K2zI1dmTfg9j
yv/jDejCZpz1KfJm/ayPuxVKyTKJdx8qndqI0iCHfM8qUC39RgYJEMSCuj4xBl3AWEbT6O19SxRu
TkmplTHry0hpXtgrdt902Xl2jt11vIEPRwMpGHE1Wlhq0dV+vAvqczHmZDh7C/f+iUW4RjxzwSNd
4aCsabex6Y5Z+T3Gj/CIv/g+hlmgBpsH70XmdfDqtNI89EmfgDdQ83o3fk1w0MXVyBURDiVoH3oe
FvekZKgFNA+kh9D2rt/cDgmePut08RQKo7/k7wpe39pt6w+INlAJ8DP+0dPpozGP1K/fPZE0KrGo
+arYm6q9/DSLF9CLuE5HTyoLoguiRzQH/QIslo8vRH1q8uq5LmL+jPoByk+RIvWjRgjZBm6Hjm8J
Vvi+0B5xWMU40uc3RBfW+A0HyYaUUpVGT6wUvU2adIMJWaIf6ff0BZ0Z+hNJAZQxmGsACRRkSKV3
Afl31W4Gv6uQSc1kSwavlamXsWHFVwE5xf+/FJJ+U/wdq6OcAJ0GAQOV60g+/F8sK5l+WAKodIdf
jrCn1A14gdGoUMDYLaY9/plQMFOfl6OBIaMf2A6c/Al8BzZHqY05sQlGFumGXIAY2OiFM4wis2DZ
JnlpDDkt3nhb77s9Cv+rt/EG9AzSiOjQecF3orezFf3+YhBerBg3qpOyJFmthM3LqF7iG8mYa6yB
ItU8fNalkDCeKl8S+jqVMHQHCQW3EHgQE07H7YoABAOqxzWngQPq9ud8NH94fjX+SMAaJyMcBr7G
fz/1MIvXk0Tv5wLLU42uZEVaGF9ydjBR8W6dfEOBAKDLghFUD9YQgYN7/I50KhqFPCPRG4fahAzh
T6Mqn3UW9OnbMbv1G9QQuZE6ZZz6uDApfztS7Enk2RLEKTwsJFT9zQB4dhxaF5DSdNdDMBQmONql
MoIZPeG6aAV8cdvfmi/fT0rb/XDAqrP6tf1wlLptJOKX0J5fwjrSHFzQmeEO7eWYaMUUFDCi1rXG
ffbwc5+sozorRw4fWLaPKqMJvTTzRhquB0IXnSKGJcPc68wqoamnaJxr9H4ee5Uzw7Zwq+VW6Y29
PTrTQ3oiujMidVGr1Mag0lLXO3mA/POQ7UsmI88x6O6FHt9U8vQRBZm+3Qy7Yn4BoyrdOTNbgU6/
uai6lNwX5dbFNOkIXwb5Hy14V1CX5Ooqf+3fkcYwQt1/7q8irRX8YPXqQCFyJeasAcz2mXT8ivYJ
3WftOFq/12QO0I+1g9/j1cBuAYzCC6R14FdCCZ7RqNL3R3Ncx39CEnmQU7qlmdq7/B712WC+ErHC
NEeshyqOCL46zZoECE5XXA25fchzaV7nXzbvPiZ7HqIRWvCxsPDMtf5eqOxK25Xtg9jKYpL3YgDT
m3fEruQIcCwUlyIPZRu29f/s2ZsUdbzdEHSksDiUfFJVi0an2cnjTSfrNAI6zzrxi/4G9EVAsSE9
p1gfJt2oxqJlPOGaQdD4kl0Qb+7j3P6oxmhUKBAKi6MBQoN3NdAVh3KDOxkK6LYI22bYK0LBbBar
ASYDfCnQlu/lB3AcN2jMotJhEWGXAXzgFHXVVXdRGKWgSh74xk3WTBqpUXR+KpviofLCtvVPdvQ6
QVUy5XcvgFrmJWpkTtMDIvQ9eQzQwjGxAAsUxquovk/giRD5r+YivmDkKd1aEDDqROIyy7vohndU
F9vZstsY5lDqxnvWu1dRelaVUcmv8lqGNqO04jNDZaEmRroiCIsxqOXQKYINLdo6GpQnINgMb3Qw
V8b0hvaIioHVAxzx744Urs0X+Z8QjeV43y4tRLxB5fs1hfiik8S0orsYqk477vl/BGVDVS0V7MFY
hY4K7ZQNrCiBl+IqPtjakRqhMwZC4HM5ZG/aOQISfq8JsIGdFteyRDBINKjxKExFnBEVPhiGxuQx
nUhsg8pLqisxN3T7aauN4Hpb/Ihu7M8W5A44SBQRqAiqOmcehKUypiKfHpiSIlppv+pPYbZSiFZl
714UpMV3VQVaJW9uMRUUSczwh9si/xrS7PqTBgbBaZrfvOxTlXJcnbbBi+FAZw2GhKoWqg3qkNiI
O8s+MafvL0s4E3yiAjC4b1zurGNtOERk3CwYsawLcsMrQrDOhKV4qkWBjj0htntdWrrTckyVRSIs
FghFgOKTlf9VEpUqKy1UDeHhCWTKIsET2cgaOmTt6WDXeyIEl36rZ8eYZn1V/Rz8QFrpivuaNANq
JLl7HGz5mWyzlGyb+pYC9KIQq8Zzpu6iWWF6IWBXSvVkh46C4hobE/9f8GPsf2to5tDypXE4tc9f
kFKLQzaJ6rGlbqQV1AhkaxhU2oVPIyUtauhMdvZ5bVlaFHXdlAjoWK3MGFaGAxvK7U1jZpPKa4yc
sq+LbuZpCkKAxrzkSUaPzP/pJ34S8h+LAn4Giu+KGK8IyuCaJkr3z6Nn+3lvpR1ImVdAsTOe/K+h
wDgs7/FEk5D6gVBRfngoA3boduTv3gjXPUggXxIWXJOn14Ca24wdWhMLItNmJKMG4j5CTE3Oopda
oa0WsUqBvbIIFUIbk4an8F6P9T9A9Fq0s1MYrqCHkMeMGRok6VLpJEQlYN5P9i5mPUgusSf9U4lc
1rEk1XxmWCJ7sjI6aYhqIvJD3XsP7MRY1ucY1xtewdWTb0e9b85SwCGiTvi+7NIPQDgBgDLjKGQk
RfOhf+fDu9LupRu1L+r4WkkFbBjGoWH/mLVUakbDvBO2IWCsoKaRpIrzpaNIgAKqIsVCZgIyI0/X
Pv9f0K4B9iTukkXYrQAKpbM1h2F2CM2U2h7KCx/l22qOJd8XqUH0BrE0DIlbRGsNUtWsNUTNa6lR
lpJd5U7EYEDUIoSZhEx3rgBsVDUvgCHBvypdXyjjV0NRCpTXCWdWSakaayFV0ovhFy3WVa1XTVCd
UnpXVH/YUrF8UPxE+Yj/nBaxIvhWrMt8wI3YJMiaI2XATGxFKfp0NHiNDw2xkWQ5iuizn0YsCZFm
IAyo0QFtDXhXwlBRRV5PRDTT1z0DjOc8IPz5tOtr0Kym2W4yNJ2RhpuapKpNqhYrda990kJVUSsD
j0CZt4ErkxEdjSSaG//Aqar0SL5/duwIhxZD8NfYJaD0exQYNgAT20UlxViTLYOeH94RkpRpMff+
0F2TG4juXMP/oVdA+6fYVeSTeYRYBZk50C0rxfuZPOIOyBZLhSucphs2UpyhZOJ6czoUwRbHcI0n
AWuq/91H0Wazmxrv28YQsZtqO8DhzG7jWKPBhPqstfy8ehmeu4XOgu2t3p79DP8QZLKlmLSb/Wjn
whEQ/1C3XEl9fajVWDQAbVEmhBBNA4YB9CcFCeOp9k/xZtBU66IVJ6n2E0ce8MHNKVI249B01MRE
IqQf3SRS5AaQJ/7lXOWZxrFsOc10vqG6tydvGDo+nu3dn3pbTChMqrpilela/qfbNgwl2eJpVpto
wuHGFhjPVptTseTA/2TnsUfXyKEN5mFe+vhteJXBMuHLIrjYwV8eFCK6gQYU2Zt7gLBwlHj8Vbx7
My9FvrPhWzH3FCxoLbIn1Z9aj7IDbJ73xxs/kK7xi+GaCIHUAnZovRgyEo7qRATtmDYduk4SZCjl
FYJV5ngTCClg708kMdAOIjhJpgqGXWHQ37dHjsdiWyImIGoU/YTi1Wg5WA6yMT1Q5u/5Lqf6Bh/7
3RGG8e5U2XvG2yFSQj7uP2/T07g+z8f1DhX2jt05x7cCwhCAUfVOQcWvereRdrgKYIe8EfA0mu1H
Qp5fWHFc0bZBkQlk5yGOl5aqOiYhxENFEegKnCACjWQd/+2dGtGCUDYepA2srEW7oCG66gxiT6mb
JyJUauH1kdZR0+hHOwcBMP52VO1VlEhhoKZToUq0SAakylCSgrHgVwxCo16gWvMurZwscPq8EfPD
ybr6BGGsRWy1+pfAFSQ6LbgdH6xkGuDnySORt4x6HhGB9ZBFif8Fk4S43s2gDSqQYE07Ue+UYFqP
5Y2nloKeU3lzKmki8pFosyKDWcVYUkFFKw40Fogra3/SV7KtoXvEFeFb9nCnCDknea7YdxPaxdOs
OBmxvOELjI2ZlktWOxi/iD2Js3459+6WoiKAXk+jlbQLHhAbV6jRq+ROA4J4Q+dKoxXONy9aXBgb
cRoyhmLPa4ILflQvqPWktHjBJX9B6lqOdzPIMS+Xs9vN6kMtCSoXiLbtbOE2CZcVINmAZoIGDnUe
zXaLQyClNk41Wmx412g5Oc1tQIENpVSYCxyGZsYb1JF5aj4CVPjB2+YO/urdr365YRdIGRdvo6b0
dbrEiDW+69CQwmWjgcK0DgsWE/kcGciq7sO4igZK72rFrq2UYasaGx9NGqEpLaYX+2BsuqcQojKp
dOAD0ynjURFW+Uc7k1Zg/Q/lyDRqzMjQBamA1BR5srzjvi2UXsKZay3ybB0a7Ep8pMfSPVv73Rtz
u8gk9H3tcTYZEgoU0IXvb7O883LVQrUlQpSgtjQ6DYjmSImIjLSXsysKUPhW9g6aI2DkEKBdMVuE
3uERpxej1f3nZldEa0WEVfh8XVhQ7ODi7oESORfORp0MoYAAFAkhUEFJWRj8Ym8rIICz19fZpDhd
/YoSNM5LHhmy7UhH4B/tiv+m/Q7bKwk0sNY0/15G1U9riu6FOlPf/mz0X/3su0z5Lk/dKiHJV3Oy
md87EBba50VtDOmPakHynI43MrkgfGDKTeUlv/egTbHBsoziccGPoJH/0TuDRAsPI0wU6PUHCq+k
BZeBrqEW6qO+YxB6uRTK9UJyChEPscMojJ1ytq/L+NmdNjq8KnA8/yliIWaR1qIwUypCcROMGy7X
G67xgRCdvQ97Ktl58vJdKQxNQp23YmhgCuFlZ5BiBnXDP5PCnqFbbaiKDpXdaIIp18l9aRuuVNqV
iAjYaFJJFi9ZLKpCpaEcjzemRcemAq9DDltidkIEc4EHlV5ITqA/UjdvOt4N04G27K/iUhqfj3m4
jG6oN0QTrcbHtro4Lhe1ggxZ9nXKOmk4JZzc1P7NcRKrwBm9FrxYRUFwVM2p3SbGEuNVUKefnI5R
oOxAN9aT02w7ET/+SQqn6JAH/ed4GdXGdfzX4lslayEpghyE6d0Gm8699+zJDsScrwxDnpwOUx3g
UMcIvCMYjeYmbZtjVoLCAEhTLULU1HUzdyDHUsAFyZf8QsWNpgdJqoVdPIHuXAoAoV59RvrTu82k
92ZjItsR0CYMzmGGiGbITBcSod1q7T6mmmhMUk1IGm0ngql+R6zLmpwKRPXulDho3dM6JfjljaW0
qHmqZokqPBCgrIVZ+xst65A4aI1yWCyhIhYCGMlgtNA1xmrep6cQOEWL8j+qdXomYR5v/jUIjOQe
q0TIiOQZWuzYMGU9r4Dhgmzt3LqRZxaHVgwdZS0GJOxK27UnFTg1vG4txHpbJvVBXCEET/IYvadn
SxzIC/6xihOLXVRboaiAh8LvTSP3PzKiEVMtkxTbl5rj1mnYAMlFFMQNW8puxqbyCKxPk1WIxSKl
RglkTKzGSvFoLPKvc/t+bpUyTxzfdKBx9iAw1iHPq1sIMbB7CU+BWijkcERljyjLxR10jQc99N7c
42INF3paobShGKQBeNOou+mZ3g0UIyBALfGfn/HNfzwSSQ5uhZMPhl09+SjJftGUEgWpvz1FmITq
ZFoILwnkTth3FJhuOXhiZaVYR4CWUFszrJS7iAKjTFQPh0BdnYBKRcVEdQttLcjB6c5AEHUrNgu1
ddGzHt1AtRK9qCwT5Bpi8neRz0R5+Wc2ApLFWql1zhxaMQ2HHEmHmPgKmFXEpAAJ414qcKMEp8ef
KPB6osI65EEEp0/FkNelUG8zesKCHihSlVVSBXh58fSa7ADKQJR7mgAQVcif2g7VafFBWK8EyCp6
bv/nBQeaVood8D9xdp6rq4c3CJujuX46W64KG52ZicD0mn/ai7WRTmAEkcVephrE/+qaBIBW0W4u
65tCo74vcZIGsuqcyJSKQxNEneXghKvs+JOG1R41VI0J3Vziq/7OoyOIwm7iLTBvTQz1itAUOf++
vxW8UScrmukYYEeT3k+cMAHQlcf0ANs5o7D+7CqUFxTfDJ0it8fSQZu/TlEVLaotVLI4U2NKk5PW
ajCoTeY70HAxDGiw+JTlnbAPjJ1qGc8x64wFVUpoK5EpGisVoggK+CVqU8jzQeSVPpiliVcv0I4H
6IKAH+hIsdHs00CWW3xjjOhRDAuWeCUoatvzosOp6arD7gubAgG/sjwNrxJ2SfJgFZuZTZltQd14
paDQwGPPRmIjJ8pCBIMBeXvd10gcqvBdNNmajQHievyp0VvIRvBWIqd2vGjI3swWP+wob5STFiPX
ILJ8pQmrSaSJA0dQwImGiu6fuoZ+T6jbsN7hjcZCfW9/r8XgTsHJTC1U6x54A9TzMhfnWxNK11+j
VxmdbHicsRrTKB17IEDRREN2fEqscVFbIWI38IpuqlqU6Y/N20Qag7Oo1hl+Y3FPBDBdCyUKVhcT
vUPdYI21Ez1QxVhQHqWZz7tUemc2EPYU4uViD9HHF/Up5RDOv4blDXa42kAcQ63Vivnh28cU16aq
+amrk8Eu1QUGl1eNWANyyNVYkSt+0iPTEftJ9fY8Uomp3z33iPGYAveBaluqcskDmbnmWtgOvro3
uf5Qw4OJAgXA34yt3pWW6d6dUHz9i/xvOW6219OyMtHBCZ+t2o8FGJhDJHB8mKq84xOobZXS3oGf
EqDA5xBbqMJOqqpr5aNucyI2mzWSYrnRUEOFEs6lWDOHr9w4rgTXImx6a9R/UEKRHIbLZA+BgKgz
SrvwPgvhKPU0ZvmVl1hRGWD7QsYAkMVBESlRcgZdi5WA0gVMFl48PMLqqsN709pQ59cJzXib8QqF
sCtNj6OOTHdIF1dozdh6eLZP02xfwdSuQ/lm3b5LUQwqtjn33mlr+r64BDJN7+/9WXhf/zM7B4qH
yyQaPR07Afw3fvWOWFA2mztIhClzSIfiSOJRIiBCsYiJosBPQR/2Y1RyTPGDsqXJLGsA9LCpt1Oh
entyZBLCf9il8mlzrFRc2rfN7qxg7erXCDiMvrUy0AXDXJtNHpqf+yugQQ9ThtPLqJ5nCoE7xobY
DjC5/4UPJn96TTEzpDQoXoQqsSq2iglhYASLzmIVCAMZPgvlXtZsXahNsuAEu6/3H5Ubghzp75An
ELIax1bV4RTlnJPays6K+pUCXl0F/QBLha75E/EF338PBQkHQpDVsQ1BVQTZQuBAQZD/xY0Vm/DJ
6tQTjKm23CbY0JPSgkVLmY68dQya6DTGZfjF/f/gFoN3a04cPILDBowiJUt6aB5rzpcQCtHj6EvL
tzRpTv8dyOtClXetUMoRTZ7IjkZVWn6akFfgqhQxGPNXWGTAfqcoU4s5RlXBZEQOrNhLsebTze6D
ffi+sB18Nnfhi72LxbEOM87NK97r6za6PLHkgUhL62+Mu0YWgsdlq9ZsOavqYjs6xxgDWP6hUw7r
cWnRnFijZkK1rJrhveUu+9e/iuOmkzv1E3ga0Nxzr1xXj/Ycj3a0rsDCZ+8FrJK1jud2euqW+uu7
35hYs91feXj4e2GvET5bm2bruqETtR0+M4mcXPQRFVErUwQVSWXhDBUaZz2VDwUwvoJ0onD2EcA+
NFCEolz4xkzOO+PDQBNqz04t7KsU1BYKE1/BOUGFo3JkOZb8XqNCaZFJkcSwpMdNWtjj5qMUoqoa
q+CLMWxGckM2h/I2LPv88b6/pxfJiZby66A0r0XqWrmDgajvbD5lq3dUT7tSRLYXZ3Gpw2fYi5OA
csiaj1xpuouevfrvPcQ5zZ+q8U7R8ITtUC+zDsZgpFZ790s/R0SSaf/4lgKQnRoxK+2cBtlwi0d+
rWNysZSUaAO3Gl4vnr89pE3UBT9AaOdn77KoMbcpxoJbSPMitGtfFITM3DUBv2oZmsfWP1w87Soe
UmVCkHhRUk4uwD5k80DZQfYH27DIV6QDV0YFEHOdq8evSRUko9HcPn9e4WXbc5zYym8PeuD69znP
wVPtWuhgHsS0GDRzv9691jtry11WfdWNg/1kuSDzZVmz3VvmPqFxcz9e4yMk2H1A3r+LX/Ty07VS
ewzyXhZBeTuao6igXpEy6b1JrXiHR4iLRILngmYJCJ/2ShLFNfGfQUOLOiVXaYdgj70R7hSl9TV8
CVTMQvH/Oh1iMMIo9cLSFlzU5wS5UWFnMjL2J8ZKVhwKNVIT8KpwvEnGqMKgQ2CfTdj+FRIqd5Ld
uni1TCAqvIxL3nIBo5uypj4q7ymxKGdfggCYJ1TYd5B8axn+lEqZJQN4+7eC9r+JdpGyZmeWjypc
Lw2KY3/vqSlVjrVjAxf8J1Vf8uihRMZc2Cll/E+GDq6NGt0MIVV1C3AkYyhX5lLpWmhtLUJAdRxV
HU2JTA2kqsBtA+ULfB/SowoZ6mCJaILvKj0Bi/n7071SwJcRAc9hIGIPFTLgqSgs3RadTfRWdXBb
Fb8ZZFiadh3seJSzLkDRTAj2PMWO7Hwdfawwr/S+FUuWvs2emBWx5h2XS/llvqID/kczkgxSjFIo
xr8yGFMV470Jadc0lspVDxiaBrcQKNMMMNZoT4VCiMEu7ekDz09Zbe/82zhd/Df55Byq6vEDWaEy
WzkWFMNDLclVBFdkJYSZ8BKynebhG6hZ1gE0KGcuXsi1ikLpjtBLqG9Bktl4FyIbLfdU4qiha4Rq
FusQO08aVO2+oJjNsSSHKj2eXMrZBZSj6ECYU8bCkCNiHNbotvmv10Er7woLE4fjQPx9GdeiG2RK
mvAKZRHGYnCWnAmm9hxCXpodmsx3xWa5dxkxrUtf1qPH4Ojd+lrTqn4tqYgGgjks8RPkHRrE9Cis
L2mPZiFOLCXyO39NKFxP1cUcSIddlJ5egEhTmcyTlQ5JBIeK40kC/qY9lNS9BPIDFP5WmfVGpVTK
SYLVxDjZMNzlcl5ia9Yarl1fy71AMxYrLsalLZOUpw9aTU38v0M/2Q7koi4E4cEW0mT2vW6tY/t8
5/e3E/mcruFY8EzrIr44J0ItxPO9gLnJ31UBxpLPqq1HAv4grsBlomfORqoJaEiIFLzklZ4zsQhe
3oaZW+VVYfjyp5wBosH2/sf6kyTCghp0a0OYLqCwJ2CYwy7mIKOFBkQUovKq4B4VD4SnS3cjgZXK
yEpcGyzYctkwwZwiNIXE5udCegyURDzcRlr0bbVA2B0y4jsV3hpoR9OL9vOyqUkdWqhhIklg9p06
MwmeJ84UMueTIB8brfE9ICcv6tCqRQNYJM34ndzbTxDemn9HjlX2VKVN9wT/dapBdWpAhZqGepUE
PDVK6jU4ahiCihjXfiZv70hfSVW0VC+ialQBFtE3jMe5EJY7bIPNYA/Soq+U1Bk8TmGVUiUaEyvv
EkSgXCv3MtwD8FIjnX3R1ouK1KwcNDBsJCWsxbuJXqhMm8A0yj6uUCFA0vNJAQ/NsPAcCSR6TySJ
uRcE1oO3J1iVzaW2Nm1x0IY1O6lK4KLh/TJf6bLD3P43Ty+F97YgCUCDzye9YaTIEW7wJtgrF9cv
T/YNd3txX71b2rpBv9iGfJLn8SmP91Hz2SrRbRfDh/7mjMD1yJwmHE/HVOr28Q3QKqx+v+t4NWH9
ZMAO8q7/o4vwmxhsmqdqJ0Anps88PHzu+8xpFoAS02+jwcgaukZqdUMHcQj1XTUAuBamv2hUCWtQ
F33wQ5RY3+TeCCVw88dTuAoFXWwvDVHNudKitNhCriliLgTkc+ICOs1waYSpDOB8aa9V/WZDdpBG
R/w1l6iOFCarLwlc5+4JnOIQ2B1RnFVt4CfQZsBSuaqQvIgmduPq/DA+ohY9oOutTPd+ZXriM8S9
MH8nF/cRXobf/UnZRQP+repJGlUZRUL9dFPl3qmv9VF7tG6w0Fyb56C6UdQ7TLVjTTww4hzU3UvT
SSk2gY5CJR260VqAzV6uKAMvnAEYs0iFxCCrguFrflPIDCRyPmo4ADqAGDNJ/mFWBxZ8HYKTNUiU
BwgDMO4UqpuKK61OrGJOF8OeKYA/XCkSn4xDIjo9NNZNRV/kDv2NmQuv1vmvsJwLzkXX6CroYGMq
S8v3o9Vkd9TTnIEJhZ00Q8lr5WX6IGkpyrfQNw8fNEvoySX1OMJmcFANdoNAE/+O+LjBR33WiFXn
rcSn5JSUYrtf59ihW633q/1Nosd1VfvMV4fFYXG9RfbaL/dxyHtlrS00ybSLoRzRQvvyJYdT1OeL
Gk+o5MjMVS0MWOJVn51nBQZf687gip+48d9mOlv83RaL/ieELNXG1p2ST730+xhvViphFSA9Fz+S
E/5kAuLDPr2DYIeQX5UDBY9HxNb6vOCAicCg6cEkiNVJuhLtCUAPABRlFGioL9kCRDNDTga3vn1u
C3i2qNpsJ09UZqaooRjtPNFHFTiURaKXV77aqkfH4XmY9+1O5RfnPVaXPZt9BhYhHKc+aiCqEC1K
WtFtePpWBZeKbbgGW3i6xBYKUGU+tGa5wzFHMuRKCK1DMkRJlR0eqJdbu+SQqClFc4iu0q/FAqV0
SGmpayuQSbGrSon1wA4q/rO9H+EGuO00aRdgrS7zJRyqc0Srjf6JDSDFbBaka1yK0y9sZPGMbb5a
6Re2rU8sFV9ulU2x5aBGtxe7wRHhFlax1WDdg0Um91qee+Pa1NRGVe8OsbFVm54WD3xX7gUbouzD
g7i6td7w1fAWpV6JSAXWwc6bncnvu2rWyTmBkw+3lei5DitHlMjzpeNf6AhHCz1MgdQCsXlu5Rcv
3bW3VB+BmYnFmatPdxuvY8ykcXKu1dGyubWPq/vY4JLnXIOam4P0xuV1+4T3IV6heNbX0JGgV5+W
HnTerYP4gBPhVlLxX2c3twjMUPZG611Q3nuHXbxHPhMvFykEYio8s8vEAtEkkQHU+HqfW9uPE1L6
2XOWfvj1v/UE1uIuaNZ8myay9CyzvUbNt15kvbdba4se+9VqpH4j9ba7oJb6r9Qrv1rLs/fGr+nl
2/QMZ9kY7b4xwk5/nVKLoUHVcf4cVUfZbZZnLWfnLVcED4R7UenHgp/buqq0ThukCBASJTf7cRuU
E2U2Di9zTuwQPQgANqx1lSpCPntaAanj6nRJ7kNyfFCPe+reVsAmOSyQMtQLlN42ZgTloIqhwaM1
+t0QaD9criF/Y9uto91+W0kVWdwNMdk1fsf5qXVveFz2R/pTtt3sGPHuGeRRY7J6ACH7GXZcOOag
IMU1ik9cHLqJmbo2FTQkLuSdZE0wJydXxtGsdKax2LqTAgh+7FPASEpZ5/ANgbQyqPzU5cRyWV0W
zrQ2Pq8qEww8+M3vys/he/N9ml+BcODAfE+2Q/v71j0PK9MXRqwwSGrum1V9tpztGLDRYXAeNf9y
VkBGV7yMcSSYVKGYAdUSJsgjOo0AdPFPYtm8J5QN17jON2vBa1hun5c+HuDhDj3ym6V29vhLR9XF
ureGRHn84ixOuWc/g9OpW6ULC3Uexy03/x7ErnvfRnRGLYW1f/uJj0IOeLGnsAEfR6vGpffoNWZN
2ZF3a8fEuQfX/nNy7TtztrQMO8jtL5cYvX3p5G7+6p/3PNjZ3gFnjNtX5Rpadw8rugyXyaqbWu4e
VB+HpouXbaIMnYoVAOdwDxlMgDrZPLugkY6WB+5fvGQeMkzYejAU3sCm828HcTseFhlrlXdMxx8W
3Jdbh8dUDx60g3CmDgLCQ7jPh+dqks+aF05t1HwFz2OnaWn64E54JgaYoexigru36ePz4RCuejit
0nLxkfm1B2SVbbLc11q7xqrBDS+Xf58WtadtbFP7arZ2Hxiu4uGJmr916pz8OirgHDIXOHHn0Kn7
W9hE1fDlMMd96/c5OoI9PMJDiXGWYiHMmpkRtEWP4XuQdRt+5fM1zIHMR3kbKL7ilpPTD5tgsp7V
uiy7a6qWxA2IpklWaezw+SZw5Lnp3rK6YTFOZXb2XmwPYR0P4BteJTLMSyfrhHt3cau4pE/Oowdg
QLmdT04/y3AjRe6L7kT4Sixh8V2IhIJnVHkMH89WjjDzEdaD2yefXcdHbEoF6ViL68+rd46d76z1
+pKT/OYRXYi1O3hBP+rt62/+23wlt8vYhgMaOrhDX+bnfgaxLbrW3BO0n9ZdSNIufuPAlYXNpXtn
h2ET7DWb0XofnCvuHUuIfQvwj/WKO3ukg2AgZ7LznKb3L9cZL+H24Gyxx50bx+NH2waogx1Q8h50
1IB0Tq1z7TY72ed96Lxc6DpoxalPA5vPnOElWCaX4DkrTdar49gh6GPi/l4pRfStATjQFcyTuhrx
Fq4BPBMUfPpAj54fGMd9PjD8hgj47rIbVdnacPGt9u94c8W2V+m+yy5TqXZx0780D2xCrZefvqPS
35LSDTDmy10f/BwdE4OPWBkn+0OHYi3V40lzlMU2nf2Ijw8rQNT0qxIzOirdV1zu12EZ5h6nTMUs
a10Xu7X7P5rOq0lNMArDv8gZERC8pQt27DeOFVFUREXx1+c57iQmmy0uInzllLfktHwZAdaKrRkC
FxH4lAhHYbsF3HO334cHNg9brfCQoW3f0Joyu6ZfHepui07eNo3yuA4aBMwVcr1UdI+I9jqvt/NU
7SPv/OrWWIJ9dK21ZX616/gVM/QIAamCUNu6svKgmXGlKo4xAHKwwLpJNwLW9xshNykGIC6YjKtF
8lyi5Ku8egLluw7Ksd4xZq8JOQwQsBnSt1vRqy/6FCyIW2s9ZaTFSqgO82g1SMPGOSrINDsaN3FH
+lLQ3F9UEyVCrbzBLkptiZZf7wb3dMHPyl3+sqr1/WunTQkXWLxzCnLhddeiT4IR57ruGvE7vBxU
7z3So+TXErptXwt6PE2iAqRvz3bVSyilQaZ6kIoNU+rZ3qejkHY+ekw1pz75AldK3Prk3oMHjUMU
9ZRBE/PWJqPORnx3dO+qLU+ZqQGGEZu7r3YYFM+r3eieD8uMyBvZoKQY3G/xAw+2dy8re4nVgsTW
vqhvj/rbii1d8/CPWa8Y3A1mwNd7Ni0dV5ze7eIZ6JRTQHjaKhWdh/WBrPxyigdYBjbLK5iEd/uO
I9vHP6digkbBK4KjrQVK4p3Po1pmcURpR/CGzShX+pRMduamRL2IG4fmE7ulc9nlQ0pm3QcTNypH
9Y45r88+ExTGeVJz9iHnZ1v8OAAiTNV+UUnfvePPZPW0PuCSv3tISo/4Re5KiS6+LKhvpONqjtEL
ZHg72ze75ykRHOMLOsDF+u7LZf6xFNKfj62QW+KvOK/i69s1TtbtYV+e1v1p3eo0qazzig3Mv75t
ptlncdwbYdbL1gapuOKvXmjXsy/YKaOmWBoa+491f1kaaCTTySgTkOlaF5quH+e+KFj67jZdmhXe
3EX7hirG00/oin9c3lAFvhLIw9FKtyp9YSBDL3uFwpQJCd5lVXmXVh2jQKZo4dykhuzkR/Ysp5pX
W6WwyoOhW9a15tLNOBGMIdT+sj90g9kqmhKrtd6Iz7gGH1EgJiUrrOxjVxuDohsohMopKBtSqUQp
mi41ty8yN9lSR7qF+hzmgZqUrKFNmdaFsmZhV/EkK+z0bZ1I/tiaeElmc2WB0jlNH3N1SaOk2tEU
AV7XSfx6XN/diJ4fFmGXtHjfgyPY4/riOMvI6WIU9LhKSx00KIgA/wUXdEAjS5lSbXKpBieLBkNh
iGSe/0D/qNap4F4m1pkFm9A2Z4UU0U1cDoq3ZSBgQE/2yxSzDcBJoMkoA2/e8W3w6jSRecCHgRfr
fnvIVX2tNxknTTe0GDE64bPj7Bs25or7jrVZffbcYyGMugFiUcQSG3DwXY6WdXOwLbNjYp8pp+0/
YPU+FM+HFXi61Wa1QdsgO7NHWLfN8yQGDe9TqNCjnp4P7OdvFErYVNXFuW49F9+4AXD6qyKrbpVw
aoDGqwEFqpRkoXsH8FLYLLfZPJnegCD5L3DA9vVll/PL9EM43WtM78Aubn7TpnO/ZUHGWeI40W7O
e5aCed0HpuLmMOtvnvK2EG5gEHf0ZKL1nm8kDKxH7rZQL/0swHYPq+HNLVEbyOxolTnGi7Nx30R9
qBgACWvfp4Luaak2Et0pcmiUgRFxrw4apfI5Uu/PMe4alr5BaHuPwLc2MFA8sxBmR4I7fbsZV8W7
ZRFJywug/Yxw9rt5bhLJXsatTXP9oEN+g/pb0GGmzBS2Zo1JebRqc4lNr6qVbWmqhvrsPsli1IcC
Epl8c6Oh3/4Gef8OVxyoqi8COjRp+6/uazKGCYtpAUJqwARFuWh4XhJ35Gf7sb8koq01f+ImUW4F
95DOquC8TefP5eVs6wuFtFVjobRrJEsEhCxtkG5omwBMGKkL6gvXPeNLTA9OElk9QCBOC43weTVk
BzkOzr2MEkxTCn8gJQ7PzGO7O4FAIZzoVqOURi1QJ917ohmxNsFRtQ1K62wlTV7Du2PiUGCVBf+q
Ubc1/zEyp0jhkyU+QSa5SJy+7Dr7I1lW+wloy68h/XCRu4OCVYOZAIrgEb0CZdFy1F2NJlekj40x
K+6nadO/ewTVoGKDC0izjJbNKkTkqPuD6zRtz5Jzp6isGuDDwlWWtSkTN5uZwU2xilBZsyIdTecy
UNafr2uSHyNZeXNqh9ahlEgnHSC4ibgZKcP8UjjXb1sHXEJIgPzC6PNxCninBKKo1XT04bdXsmKx
3PXfRtCg+MY4Np1Tbr/AuN+dC5n0zVmd7FxCJtYmhizFnfLNzDE/Fn9TJGe3GZ7thDUsduAgD6dd
9XGyhUaXrOmV4zviAeQ4bEQfS+/gflSw9Tpc++bwwn1i7aVQMyJIeh1wdEFClinHNGxd7ddm1WMx
vCLevmA7eENR2LXGzMwPsSzwWwrQW/iQvef2CRrmcAX0Olp1T8vnpM76eQ1bw5zdUrfTQQNs9gh5
H7TtcU9g8TWdhxkkuaWCeyT3HBKeZm5Ns1jnaqltVP6JIs3JfpHjsNTl9mrPclJQ2Zx9B8lmBYoS
wRecLgm7UAMYleMzjAIS0aAYpNE5qm0ak6KdTi9RbawObpvWTkug69T50FMWCjFWYddQ/Hv6dfJZ
0hnOP7XzwSo8ByScaaSMq17R/6SkYgbLVF/bGxFS+wvMf2bnmKVE4VwI5liuZtmktWP5zebpyk7Y
vKBzEc6zs8kl5jxr49S5ezSEI9rrYT1Wl5+w2W9NoCeza9VbVo30jbbEqUd39LZ49zXay8mAOIO2
BE0YpKSfXulrnbJH+5pVNZbmRoWeF79Oo/HxsjUK5wQwsjPTav3gDWKXS2O9opPPwEML++ioBRtN
c1FbqqbN6+gHysV0RC94zjirOruYi8RMDVsc74ifF6gvPL9cY59uGYY3Qm5oOU2b77+i00TfNUYE
5lw4nAjzcdPPOfGmdQSuQjHs4uioGxEAkgkwl6VUdGrj45My8Jgt82Y38YCchcnicnTNee3wSCWV
SOjSNlyl1ibUqPUfiLr6DcLBC/VPUmhkqykAEff55ZyaFPteCwXdl623YBbju3aLjI4+ZinS694j
TGesEvepNkzI5hpLkf1LNq/KPq9zAH2GZHLz1ZrSlNqu99TxajKMdwECBALqQiTbiuIwfkPpxZmm
ZXmUr8fjo5NaYE3lc8IrWgZi2j4ituQhWjKABqlWo75hj8eA8bCP4He/DlqOFkEBv8wvQtuAPptY
AtgTH9U2/8P4IKHlr8i6IyIhPeQ27VQ+MsptnryH1DbyBwMoDrDpMWUYoWjh7zsdhGD9CsEun18V
h/nfsTg7aVxwZhxZUIG8LgXTqzOWoqK89kaq40tx6OyCMNzw6HfxYwVgKFmIwA/5EU4u1rzbpRlD
hYIfyQOzDUHCvSndd+f87lhAiQwxCpBzKdVW3KrfL1MwpEk+XzL4U6q2oRQm5xRy+5vuUrCxSBEg
xYDSJFyK0hMIXoQ7kSi1SZHwOlnZkWlHB+kgH6WMbdpTIIFQQwUCGyELogpdDFrV4QDVDIjeERUG
3s7vFKUxDHDFBiJpcJ7Noc6boYb8doH5akPMx3pdML8YX5BN5EixlR3FoW7Gnd0sBaGJ7C9tHJoK
vKWP1/C1rkZ7wcDltRaLkTkH/ntIOd70AXv+6B7C++BSdQUaKOV+wdvJGxeXQtCB8iVgD4stjVei
4YufCMVHqtrUs2V0CEQhcXGIk/6DoOC4fRGY9yZ+bj8A0AhpEOlQYDU84g+aDfK80e8Oc69Ro6Uv
AQwsCUdHTOCYexnZBU0zOdt5JDxBuB1cQKGs89/d5aLvIjyAxNjwEaWzP7tyfjqHyxjh7lpwO4XA
L/XZSCjxUd2Phs4hFuV16BrSWV8nNu3ewuo1MaveCTkQX8d1CCv9acc/fI1FF5i/qUcbwA4OArWK
mWy4mQdmD035OI6Hh2hHvIq8tmsIaDg8dRRvevQFl3Bzpy+b1xYGM8rwyIVE0ZBmsiiGUDYOlbjh
E1d8tsR+ocjdU0MIAp6RerwEJleYTA2HfJcH5qlkcnRw/0j1pesC70NuV7EXC9hhwGuErYraschB
APkZi/o2ytKu8MYQaqBR1/ZhwvsDdNOI1Zh3g4GoFDFfpTdL1Ir4Aj/3RwO4hCJxJJyDFk4LW0SY
/5Aq0AcG+6SL0HT0a6I1nT3HGIhKDSasmkW7iabDjP86Ai6edfhBfc4ZyEkjHPHgnKCHzE9rzrQj
LWTOv4eexQy+Zmc2s9wZ+gE4oSMmYOKcir27IOswF/m4aJhzf2CwrSdC0j1GPagmUzOqd85jDks+
yzEWvd6MS7Ed+AsUjRd+B6NzVDs0y8dMdcECNAJu6X5Dioj+Qvpi8tp0XYAnfcNOB+/VBVa0IEMW
fDUYfKzZpJCRwkfGB+l0fZzTyTjhjE6FETyJwD3iGA0K/hcdCgwNYgSQ4YD/fjQUS1FIlF7M0w4/
JMFuGEPVqcgvyaasId4E1Kb9ympElNF//mWqxfAeMpDf9q6ywng4jZbekqk/Z7Ijuso0d7rT3Pkt
K3OiyZ6OdiUHYnT/xqkdxGcPUUsZtUmfdyJnePE4UDyR8RwGsJGCwzBgcA2HzIdDtv+CQIkC4ozL
KcjbVOrsOWsoSwRu3w3/Z/nNOiVnMB5vhEzFT+asW10VmD+e0d0ayyvkZwiYKICch7JmbzYsCjxZ
/vGLslDPZTWV9U1jXarsKfEucq6yMs15gwU/ilg2eWfR05nOH+Hv51OV2b5jShxyGmAC0anQfADb
A3jmEQ2FaGu69wD2/Y71lQVW6PS0EeWVBBIgG4ac/HwezSNZxiFVdKQPK+uevBNZPGUTqShYtfjs
t5ryBmUFmTd8AXXTy+J+yOENZ7rbCQV2hycGThV8fVw+z9iEcJPlFssjdbgXMSN18m7zcb2GZM7Y
QjpmIeoQzOMECA+ueGHFncmHZ+TYwLaEcYykCcehGmOxkg2bIxUPDuDz0z+kUMDNO+zk+siSd7Kn
u6NvAIcaGu0d4LAhV8OGag//uwv77LjXB3e4s6gATlkF5R1wJ3HCfrjHHb5Rsj8WbQiAX2eZE2/L
Mk+07m2knyvrvohlcecEJrEE843GCR+5fsAl+PazLb/CvuP+tlM59B9NQK6nXDvugazH3D8M+ub8
cCobIPRp+R0GA7dGKCmIbokNHH//GCiqV5vTSe0I5uHDazR/jXEZR4QE7TFhxEi0JNp01cfoaQuK
QWgocvZpQILPNi8vIefT5aB1YEwy9n7OnRFbBMFRBAlhzujmQu5AKAnhLIgPiK4q7d305IsrBPCf
pivgsZyhxi0HP7Zyd4eTn9m18YqBJ/eZOS0Tn5vNDHMmx5+oD6tFowMMyQofyDXBXonRemzOekoq
CoN3ASUU6LphxNn+AAl/e7L4bWf7AWr5Lg7QpsVayFLWWbidxfrrsu65CO/gm/NxQRL14PT2WNiQ
MpgcgljWxDizZczIKiSAOYHI7Q47w0niOpwVePrdmreLeDM2PGdG7fQekHM4ogNLrmIdcDtmWxO7
iP+Q4kOMuk4c4ziCsTXoJouXy9zn8NOVlxEeBdmPz6AV7FbGeqjNMGYIGsF/qJeQDMWrm0MsZhyf
vinQNq6zOFFQUx4zJZBc+K3p4p+AQIqNjnyJLuTdfq71u1121+vfIi2gKLowFa5Xolrx07A4Aqi+
sO4jESnEMiEdyqOYqiBAp9ewxGi68LOuCPsmDveOv1Oy8CEpvGGn8DAPAlQQgELpXNuIiEHTwERS
aCx/1CkT2Y0WLrhULzuCczBpl9VDaZn9YRdEsVGslmn4Omz2+CWLPw7uNCDjE6/mSED4Q80jhdtr
yQ8AEMpOLl4pJ/6ZLCdUb4hzVl0q9nC/vn0hK8nP5CAt7qKEAfIQk5u/31IJhP6o9xIeygg2WHkF
kSCNPmSBO9WU8j2zAQoHqIU6YbDEexXOmhWvde1k/C/gDDn9P6CkHF2YVPIPJ1E7YvX/6QMJ8wrm
kygHCYTpD9Ah66Ucs0XWrB3uYX3/bV9cum6iziWR3X6/cvbCGASJRJcbpAAJAeCuUc2V6I/KpP9B
pZqWKi0xTIkbgu+WpwqCYPPTy2NdKAl92RcotxK6Yn/K7fmLXp9O1OxSc/WnN5fo+sJeIh/lexLw
qXHdN+3vxLy55HWkSpQ57elwygoo6+bfQsN2wMpmWEO1vdtF8xrKmiwukhawKQmtTOsJajSzuQvQ
zUYyelgSHnh6v4jJhnCQaMFkk4CZ38M4J4yDmI088e4exdnxLTpAOhWBrx6SSIs1pNSQSezDgrdD
pDkbTGLimlsbSjiR0WKBAFdHQaO3+6alRQkovcaPm9Mibt8Vt/CJBGbZpl/OPDwxDQGIYlkj9CUZ
3IwPFnsKkydLG63QnJCbKXfuz3a8BFLBCo/HpJAgzDV+jUCZlI5KVMW6TnMitYx5M0Q5enzcqR3D
M6dCJ20BSAIN8Xu0GEzyyMeSIkjyN2b9Z0tvMNJExvHHtx78iWdRcGT1BRUnF5g1XvaCPyNzieaF
RoaWFiPot+J/pfjJikp3YEqf+x7eQjwNaRn9WOoNlyzM6q9ooGgISoybZ7cEkRJCGA+p94dCnCLB
5YT4oTB/fhKpXstVODyKEFeoCfaGd+GSrgg9XchOwjJr2N3V8HSx6X4j7NFhlLNZ/J2anJ7I0Ahm
p0YnR35N+OMcQf6TTarb5YLSGWm3nIZPIQrkSERXqLHHFmWRIWiLfWNum6WTVFYJL3HRVOwUSGgN
XCgO6CQd3LPUouh1e1DbFe4u1Q1L+7A/oEJvreB/zJXM+9LNI9kDeIYEJy6cDyCi5Hi1IDkosQnC
YkO9gLveYz2jdwiWiewwpJA2vuPRSacJM2j5zrVzBkvTvDhGn4KXOQTFND2vWXNmU8BM0PlNYDLk
oMgoNdlHBuYQnfKl6d9ZqzIExLWwMby2a/3btKVYoAVYRrTld8uZAvChtvGc6/2/uSkfRQVTJiS7
v3yYS/tm2vRBhFkxwaYI0dCopBzOEijVTTYhuKB/6xxdH1q/eOzaPCkQVh9BrUvmJQZYson8gYYF
F3jElGqiAtdl1z1wTPm5zcyalD4A33Ad5r1auCZrQHyMPonVU9w1mnc9djP2NBEPF9KFJEf0SQDC
iry1Ea4XL5T+BLyL7pa4YuU9oOHrHruVbpMxEq+FzGDmIDOR5CKcZG7IPF//Aa95rTeSHGQ1woD6
yd/yGUBhBNF4ESb7aSSHrvmiL5Qjc3/leUKdF8bA6afTIbuhfHXju8pBPmOJkPO7jJ/TFticnxcO
WctgMOuJtFqPA/LGeWtQmte9wlqs2STlnYkNTgVtHiKyjYZ4+zQ6jhoIm9f8mn8KAI+FteGrrbrl
mpbhQJsng9aQ2jkvL9txMhCBN0AfgwUnDopa9M3F7Imji7MOiZ0aIod4503UhguyPoDW5H2yHbOw
LfhcuP1Ch4L0QoaYABgTGFkxTdM1Cs/vrK98grTk0iywhum9mUrrT/fm/EDVXOB0W+65tqC0uQeK
Kwg43a0jDHdtn87tehNUTB6YKgX4yKwP6YJd6SsX/pEY7cCgObEEczlgSk1EDoVBMqyDij4735P7
Xh9P0VOyuCMVvj5tNCifBE54s127PMD0izBDHRGvioINA3MiH09LeeaL4I/PyUUkMYSANaWnTWCX
YgVD5ZAFz1istmz3hbyo/B5JHmNXHhSprQJQA4VEoiPysd8K7puu6APljoTpzJy/QFqWTklM/h6k
LcTjsqGXYIjlURLRVcM7uvvFXFTSvv0mXboPILvPHpE/2vVUlxFBdY8Kx5Atu/wFPBL2CEKTeq9E
AfKQ3b2B3ucd+2iqtl4yNZelJwhrqQQHhVPJDP4pghB4HK74F4NkPtrUNM9AiXgqcVHpNYbysfRW
/HI6vbN5i5Ybb4t6V4CZQbcGlOH/t8GUWWTTLARZ5wFSg+JJY6j0m12lr3Wvc6rllX/dVrS8JeSS
KOTrCdbp2ybiQCxec1voFRugBA1PsIKnhc6/NPh2kiiNMoD1PMkEqo8E2rh/NJA1VoMKTYT6Xsd7
OWdHhPIAtFcUQgQiLkpBf9daAhy5Vr8QUWpwSdB/tot2tpOGWUcLC1CpgI5ApgqIW4NXI5BYCnVc
igYrp5Dc79go6LxH4mxZ7CCky9WWyyOEepDqkOrftqynXpM48uinGwnFxGxCtvejOyQFlfsv26uU
7NhWkTiWOy9JLtYtBGyIBvzCNjqRpL81j6TQcHa/USSRmjzq9nHwAO9Lqq5DgJeXFnMLOQERCZD/
xY/uD6srY0M4+n+YdfF0kK/luy/q2U+n6UtO/WeO8QUfD+iMfax3wufmDxf7cageSHYvBcQ/4eT+
cjOGqpRRGvyjMo2F25xDtZQ7IP8e9niDvBAsrcnJwzwmlIeK4zHcrRh+JprTLx/Aki/czIdd74qL
Er+G8u0VeVcAHto+91ozkbFuASJpRd+2Co7/yz+Y5eCbj8C670QNf4MHDF0aEWbwnPbDNgI9Ehqo
ENIE9dxik2+C5U1GCtdM4iAg4LwsIQAPToLII/fAdiMqXS2/7XtIb464iky1/ROpIWYg/JHkQWRv
+/0nsCjRIGx5WGHDTHjurgsZnI9RcyqjFwsEJKsUyAiqx8ZLSv6ntqOX1reTpe4R7GeTRu1tpIOG
ZxwWhPYt6wRkVj42Q4rJ42a47Coe9e0lUQ4mZhKhET2dA+QB/r4SXYKNEYw9+YQAmCinxzMMT15N
kn1xchMBn+dA9xSnZgmP7G+CSCioe62UIzVcjLplwuSDuvvq1fk/ibRpEj1BHv4Qu2NtnURKB0AZ
ALV88Og9etcBIJjDw3T0lKPKA2hQXvqwuEEZwz3G3HScj6tp2ckuEqvwF0Q1PwGKRIOVtwJs5mFd
NQQeBd+tffmkmjbuRKX5GBf05kG+/h03QZKcqJbAQ2HGthpOtnuOm1/7Oa7zhOvgkdqCpQSVEl6P
fvXqmA/vMspKX8cihRNh8waw29cmXG2eq3YUdqaG8/g4V7C0Te8ERYjTa/nnj2MUTvrqvLLwjWUB
TASQ1aDQzp2EuIkvtfEFbZf1/eF9n+Hr6ucI2Dc6Wiv+1sI33GbdW1HAQV/yGRZVL39HFVIZqO4G
2ghcBIiIxkhv00c9gh3LJ0rx2Boa0aVjAonJ6a57BqjpBIcCxrZKkJz1tZp9fUwuQObRSgBUXjpm
y/uiCJ072bKeeqezWysDbBruuFqd/OPN03K/BrVX84zCbcHpoRZNQveygXrSBUuBDF59wMx0xwt0
TzHf8YqsowIuwpz1BYTKNYnWYRUQLhDi7gllRaQNf6LvqDgYlfWdHkcPdMnu7X2CjgEGS3doE4Lg
IQhsf2bKBqY+fVM2Zp2WdmW6j08A77qxl5FTV8NUG5Zax0QSF8NaUBW761gLW/1GqMcKe7Y6WgF8
L9wjs7xTDT8LfUc983i3Xps3j5QIm5I/lwIXcji8aOuwJX39axpeQJRR3XDvNKc1/QlwQrdMnJfK
bqJhNiRxNZPBz4K799i1ml6jc3XzsBgqcEirYb3pv/OT98LCeXIaahsBN9atl2IDQGhQQyKkJEpg
eUYLe3J3CVHuByLmOr1OmHmEpdPG2lyXRLfAXj8vV9OdouYoD/tDFSU8JWgJoGfHJbmfIKM+jAX3
sVPbgs/NxmRtKskLRBQajbQqaZoMzJB8LKICe7Y/qGaimsrRsDqa6Mxs8hykmIA5S5O8ZHU/OeWJ
FJPyFdIHgdajM0zvnL+AqHL0EWz6qjpREQorwQucwOIEhrWX55MXprbAc1lKMYs7WY+ZOiAZ0Qh3
6rZ6tRXdpp1pDI7haZ9c2x/qZjQ9uRD7cnLpNyM68vzle6AwKsMiFlNg+j3sBkLkrCsUZACksone
HAUrZ1C94AWi6/o0enfMqJo1uumoFegLuvvcVbSAueofDbiKtdoYd+sKOwIXlu47oG0TqIvaOEHH
A+nVoeEB1xuZgMC35963kw8U1vcatWPKdaAup+X2PD2NS5qeK8nLoEhBdWaR5WqxEk6bXv7zUQ1h
Z7/GH0Df0g54xVxBMEbPRUFTeXheF+TKQ65wSlS4PwZv2hPoLogxD5INoppljpv97whgcTE1utiD
dLJpPQaE2/8O75xMp5yl3UZsLBk8Fyf9CUPfOm94t7OV90GN7LXFDReg1OLezWmQL5Oh2U5ARRU0
rgH2EVUToFjqzMTQqwaCGh7H6W01ABWfv53rg4jkyrRrvJ7oGdwP13f0rFrjxlUJjg0wr5tKR40Z
SHqOhxtpwJa+/WsOZqLVQQEheWlu/q6Cj1EbVwV548u+MjoH6bZx8V6gTU5u3mw4T0DxyQfAzMN+
sm+jQoGVr19umidhjDWx9Nbhan2ggtWc+rkVYiBTRcDVmDyMOfMio8rY0SqvDz9bJswTgGllmYcE
5P3xZ/N2dDS4oSCCvxZL9vfo8n2SWPaHb4ONIEdpsGnVDwW7z9GhSAb2xVuxqiIo0QPvWZRyk1FQ
gp8BgESBJlh51AKa4HRZ9vC/wKSYHQ6sauKW0Dhq3hXLPNUGGpEQyWUAKV1FcYDq1mnJQkcjlAOu
rFKmwiGPN7bq0RPErW4sodJx8kZlXYdF1Dg0SHYBkoPdqvcauN9Mkg2guCukBd1+qcHz5Nc+fs1w
76wibzxvHNz0TqiW42ZPCAHbfNhqpxBcX52UXJPwQJydwImTSiGv8hBKT9DY5EyECQaQbUYUgivA
RxoW8JWCavIXY01ERCDAIheAdEDiIZDlcSvaWcji1m0a1iPKfHyHkI6nkNF7EKGrA4jPAY2EQG1T
OcZjSG8bC+5bwio9u8TNCI3u1IS2C4BOQ5muOTfCBsWpBlXUZohKSJzvGxGYy9VGZV3myYpVLlXK
hcRaAGUJx0qb/O9MLEk6+fIgycP/TwjnkD9t62BfqYrhWQxAFJZtgwZei47jw5mkiDcUgWHj4q6R
8IraVo7II3wsiME6Wdz2haT5ChHJlq3ApzoGOP06LR8mInfMgMEqrGqwguS8Iqx9hNUPklt8mDDm
Zt8nY4MqjPL4sf2rWLjm5NQBC+qr/Q89KLZ//knJ9hsbA6SKgkdkcgxahH49MGjv0ASErnim5nEP
RK9cjOSqIPcz2IwUEsKrX3PM3nUEJnOFmMji5ah2A0m6yqNuwVmLkTDU7wF6lZFC0oO/UAfUDe7T
VCNQxeMEG5CiqUi42kbmFIwGii1wmn3dqY8kfL9DTyeUCFROou40PZ1yN4ws/BNX4dvN22/mEdkQ
jLk2YgHEyhuD1tm18yMIBhn8Wh2aKTuoxyBEjVkUGepX94gJJksqW3HRRkcWmWrgDKRp5rAWCM0L
0Dt5oQlBgMCQVPPSy9v6FpvLCJ7ckNA4Tqe1SI2V3QMADFsH+SBQR9RlzrRcpHma8CYocsYXip1U
ilwpgnOFEYWnPO4V3Clh30P/ZFLxPbQZmH3MQ8pcxL9sexje0SmkGYHkDHX5Zq/WRpsbFGQoN1e6
FO8AUEC36GZujNZG9MBzrY49LNJt9hsi9cedGVRrCoZGSf1B6jXCm37Qmn5Cw8aEWcMu+/MrTgAJ
dmjoOCLrDtX1zX6bQnaFp2etRZGwHkFZdVIafqUPiwBog2RXlPDbF8f0jiFeBp8JPZQgW167r6Do
Jn2Nr4guqMSp7gX7Nq2PKKMyPbevYTO4xRpahHUnxMiWMoOOs21pi16hT7va8MWsl3WPahVD3Fd/
co8lieUpaPl3hiVAlbzbag8pzOFk0qJnBOKATjXuClNKt9KcoINKxXEa7XZQ4XEWRyVtKiJeZSeH
ctnqnKlUSBorIIWsrXOPP7yfFSp1uYP2QtBCgw2+Gzkt3SgPrBaJh9QDqArw3TfLy5FqYJ00mWtB
+yrO3EeoD7B7HeiLC1jxG9ERaHPeHjqwPWPQ2IIuN3u3GWDZEKx1z9je1/rLukyJvx9RNb16jW4l
ZjzBZ46Kck/fNiqoWbIW14JszKDhNvL40FcUQmdCQqbZqlduaxDNdfSv6iQl594KrCdjJ3rb9w18
C/vcn5xC0xNRgbPzmmWhGPYlTmuhxKcx7VKSkmun8gUsNsnsy6E5OXVbgxfwjdPwsmBrThfGAizc
8jZ4b6g5wTldg6dkbYaVp3ztx5gbex1+16/ZCdc0+zJr0EEi+98RSuhIJRNEzbHNI4zuXablQNne
gdfq8OHHbGFo5OQRsshILvYJKxnVI/gL23e3gID3WKtR/kZo9bm5J3YLmNWgFO12khd4DiY5NTqo
IyU+jwjq667ZhSqBOmoHIisXfdecNiavXtm+uxpIoteBmrLi5cRSrcCkjH4Ps91dXll1CEofX4gD
dp4iUkkUi+hxpCKGfmrr89UBZGcZU+8+Lk478jZ259Y8iaAmQXdPR96VSilAyx6xx/lj5VQ/yeFo
OIwa+9uy8YbbZamAKU3rA/0Z5NGXvIozfQ7gqFwJZ/a13M0oRa6suoD2bFihAASmPFVHRfy2BlIa
SplCW9/Dsk0pe7W8khA2D5/224eaoW9f69sQYj8LOpzTfAfHDvjkaU6VoV/G5aaqWQh29VCNie/d
W6iPi21FUPGx7huF+GqYDa7ed4ayWK1bTV5DbZrPWOvC21KdJUOIf8bw2j/Fyb7cGHY2Q2c2P+RA
IbgzmvW+W++9go9WY/IcwLCmPvLEoovGCQpF8nap1d3gUPaTDaDzZFZrY4YZaHRGiEDqIypxFfDk
Yvs4GH1ILaCUX4eV/9yq8augjIZLL6WHVgwg21ODFo6M352xo5PQqwqGIqOWatst+oIyf26N+NvP
BqQeqBpfoE9X0cNNRp95Bsks7ampVZKB7I67T/wc0KCfKB3h2xQB3sm9m1/ECVyf6IPt3mUJ7ts7
9sXEjdIHxmUnrpwYyGdjXqBDl6PzYmPs651P+0G/anmDAjWB9fPAMze+789L7vV3BefgSXi4L5EG
R+cgn9W7meOdYa+paOQbJBHBZ6Oz7iygzalggEfHuAwyDstgX71lzKhRJaD0xD0HQjPicjPAEIZT
NuDb5VknCzbjsf87+9t+1UGGfMOzbsiYiuGD6VToCRJAFN5bt9LZK0xiDY2Zh20ePWNxjpP+sa0Z
1qevjtVxrfMOS+/Cze19sVYFYUURdQHf5Nq9R+Q9J2xda4LtbQ00OIwIdGL6FtcDoqiWgzqO6XGo
xyafZMPHjACLmQTiAFRxrZNN7hErE+OexGrPdtnspusmvdeusfsubpuSgmlrwG9QOzDhVxBonGdi
3/yIvn04BPE9Wq3T2WptjlDSICMlrAe8jrC0AoP+NSVAtouYjJ4iT7a9h+fevZdtqSWXkRLVJ+eI
6JjeImLp0MI276VG0WvGtPvE1frZ1iN+8xmrlLdp1wweS5TVYgwN4hPXfljrFZs6+t9q7w4ndmLM
VoD+v5EyY8Sch3ck4Zps/1ERq53VIUOg3fSvnRUr62lwvrpE+ulavHQrE/TcbZasKTaxLw8L2ADa
sNWC+Ebh6UKBDET5iSyU230lzdM7D7p5SIt9IWJOcNhSuJ6dZ9QkJGLTgS00SZetUeo332QnZC21
E3RtW8F/EzOmSbnJUYoAqnt24CNUCw0gO47KJ/+pBqqBUJRVaU5JwIRsPDvLy0mPwZNViu7EDk2z
19nVC/+DahFBCL0A1dGUQOfdtYIMDT8qqTcCpEbDvw6MKqoV3de5nR9dIQdM1HFBBu4ZHbSMBhJ9
pj2N6nhyADmveFyQakhzr/cdUKEHl0qhvH0arLD5TnpJJEqu2ID7IoQNP3B7HvWr7gNw4n0KL+Qy
aobnNcXyNovgQTZHneWkCg0swy/T16EWwPYM9Dnoo9vBmPNaDeI8VCHFlHpfo+GOqhNuTsmSWbcx
ueTy5s/AU5nGOG5OuFbPoLk4i0/lkKuPhnb09rMZPHjfpK21SCZp1xxcoZLC78bGPVotPmEe6L18
dtyk+8vEpKOOSXtrdJkwwNhhvC+j70zNjpnO4uSTvytWl1YqshQAREbvMBllnbk0QvStNkRypc1y
52ze7POqA3YjxrHQvV4Q0DU8GL+dF6IHVM1k5FNkHtJWGJ22N9ZhJSjicvBe3tFomjB2z/sVlrKY
Mw4hriSyoHdvE5Y1QlkEE2aisKoHkH910PYtmCaogKBoYJ8WdF7KARIhPW2N0IDaebZvvxrEnCpQ
V9+uJuS36rY6IEfwoCXL7ocOzadd9OHKIBQsL3KEHSNKC3yF+95DLgvjr9gk+C0mqEM/A6WXzRJf
JmjqvgGcum+/6GCV4OuUo0i3llJJv+KiqXDobPGZ6bPVQiFeeC2pqS/PwzJotOnOdT847mZX+4xI
ztdLWzYbM2VXyp1UObOLfQX3LuoFzH2vRs9C62kXK5+oi9sMwAS963YaFX14+Jt/RJ3XdqrqGoav
yDEEK6fSQewtnjjUGOwN+9Xv58U1x15EV2ZiLPCXr7zlI1GOB2z4TY9AAF2bAjP0Hu3pRL9ptG3Z
vaqJ1Z51+ZMARyq1tXlCGkdo9xwgou9pLMxo4XOdAlYTNQZwYuoeEpnsQSNF6ab/idkMsM/rn4Z4
Q3i4o7TxFuM8MXcD6JXOsbPrnebp/AW49upRLmw8G0VmEH1nt1shZX94awztQeLQCSCFYD3GP8UI
+b7WOS26KoIN6IL31q71k8Eq2bL4kvJS37MC89DgixiIddRq4qISGQCELiNYV8kRGZK7y5hMg0Pr
1IJZFCHwEl0oltMTRO0en1PaCPam+1ocVtZMpPX6TxWqXe+6QLODa8n+6UuWphzRYqu7z7jeq7fq
WABv0Jo6eJzDVbV3GpfCzw+fZHwhM98OWeWBJld79d4lvno7cq7gTZhWBSB0855RNXn77+i1XHco
fTATzuGWQuq+qSydIneTWrpXJiksgZygAkyJPHp0XovXmBnABsmGi+3nrvXsUUu5zIsI1lU71HqC
NAYVQhX3hUIFU1O44XqhkSXbdonddt9+sb2rh7L3qPVz7npMoqzF6VF36kOHRLASmhYowCJHQ68k
RNaYi0iyAMof6wJ+1J7SxqiC5QOFDhnBC/kn3+o3IE75CgdWrO6KDAenU8lcIinJTbYfBD89gRoF
Kby3Fh96w9QzEaAAcB56A8+bssfzbDraYAyBqXd6t/gR93rYg/ml8WG4m+aWSLl5FENvLAk0fsK/
EXemtSOkzMdBUqoMUAaBqeb29wXoho4NidK+c2uqAVv19YkpdOY3diqPVIre5mui2x1+Pr+gqIuc
zPU3V+HRSbDPbb0CmXn+GrkilXeaX0anOsLg8pN/0VOskEjVAZqTVx3GpNPg/M7kzGpFqpuX5V2+
f8rRnDt2eBpaiyqdlSjvPdEg/Lb61LSVfLaQj2eKCtRRHLN1iF9nRs3JZQz5xfx2o9Wpm5mLkAPR
4qjiNX/EmkuMDKlsgeJy4jhxEm8qtoI34KXbbRDD5IlJkkw9/huE3rQmEW2GQjJNuPf4J4/msYsB
MM8whCtyHluuHE43PjE4EnQY2w7FK+AakM/pehzsRyzL4Ff+L0k7wWBsMJZk3HLtQx91qBA2QngG
PY8L77V5TbCtwvxMpmBChTriPYL2ATKUfJy2iiLCj074WbIoNAZeGwRqyKhQBtnbNBgwDB9vYXlc
I6ojCq8H7QXqTYwoWXbo3dFc4Xs4jkmB0iwiZGlQjXS8mieWB6mJnealyWFugmo80PQ1t6NyNHgg
yAoV4v2Eo28sbw5VPQrLkCW87C+db9Fo4ccUJg3+95jouE3gjv0d/m7L1867GU6t5L6L7pZSZu+D
RixFtNXRRqwSPcV197yyyo0KOozJgTIDUPpGUQ6L4q4AacNO0R/2IwoJfUA7lDFy+GIW/5IMMwxw
EAJG+/AwPQOpDqnB6QqaCCx9JGF0YalqFM8F89Jl/KBAMn27BBgUgia0wXMsAQ9Vgzu/0FgZT5Gq
5sPraiS0QBOtC7oJEcETurAm+O1IYDL1sNVufrv/DMO0i3875MJvaezxirpMCClwT62YAzVc2s5a
V25tOov0QVmm8jdY8nDlVsWIi7zIZYySQ2TkqlqbruS+6A7zh2uet47C0y38EJhqskuuS+pZGjr/
1HLp0qDTxhrH8zE+wKdx9W0MRiKRtGrY15Xp5evDSVRM8mKAmFPeGdbkUGDViP5qX2vaS1alBEjB
pFEuoAI4h99dah9o4GtEys614uljwKRktRAmTiMvZeytHZln05nj389Ek+DUfSbWYuee0CPYe4RU
NTaeu3NfB5upXgyl3oD4bkjyxf0mIqB/twBFsLLSQWQhOraP/e3y2XsNwGtGJ4AUtz6Zow3+jSiP
4OwU1UfkV0kp2FBooOHO8piUh7tezTOC4uo+PLZPU2LjF1BV4If2fYouwt8Lg63XhGpMr4Lm73pw
RH3EWqpgfhqtO1w21pOzl9LVJzuOcURnHodFd9PLWoAQD8DddrFyyop3DHfEtNDc6NRjp8l5WSDe
wXXXxytwaXX1DU4IyjbOJxChifQuF0Pbe8iPywxSwua66a/hMej0abrrc6aEH9/RNNjhZaZ+P9ia
eJO/1mIx5cUEEhRiQ0JWGgfCD6qJrmstGWqa0wFDMR9NLIWmDQkNLDqYV7Y7vROZzekiShGe/XDB
c+Y4fD2lBnbR1rat6ZU73OgVp4uF2FhcfpadHVXz5xBtKQaDRj3vuqtn/H5SPSc7L9eTt9PUjkvA
xqq0eMlkWBKJ9Il+BQ3Q4GY2HNw2vxDMnjeyCYSC1Ehc8MXKqU+7QIj26KEoxcmRFzSULp3Ank4c
f/7f+Y33fX4NyAMC3tGZtiseCrbgQti/RT0UMlhnWMNVf0FZiD8XdFjzl40a+yN+/J3Imm9kN8w5
fXIJ7A2A8C40eQXf+LDb6tdUKjM1MdiTxH64gYbSFrcbwRGTECPEDiI2eQIJRc2Q5JAXm9wyQEdk
hNIFKuOEm8EXAfvgibWq6V6nZxcw9USgECRBD9GlErqCMxzvvQWjR29Uw0GHwb5GxsjV1qEtktYX
mA/tQsKlZsAx9Lj9AFluMSK+DBak5L5QsO/pZkUILlDit/1aDFpjz1NRRxmm4sgXxs8eUkp5CEHh
01oeO7f2Ba2eRnVuwuzcUC+r8OY84YBhCvfP/fuKdaC6qpDBMeDnFrpoXFexM4BaZ3QBOIsabLpp
zRL2RNbRZwKPqi9VP97dd6VmJeeL9gFgnu8ymo+TNj/UQ9RUeIMtZ4+fsv5qddaxAi2+0jr1lS7X
sNcplGa5pq6uQI7H5aRqhDECIk1fqmFgcrTlMhr4f2ms4a7l/enXAq2GZRBz/9fM3AXMEWYtuQSv
tKHiwaDb/fd0mju63HpRrb1Sp/4eaN9iW6/+mkINRiS6BPWHK19Gci1C3xZpIj1qKrBs7sR0wS0+
dbMuOeJ030djvl/fsoQvbh0wtpcW7OLKstB/le3nylrcBrXJqXXsm2wfqgASZddAtFO6+dm2n8mt
T7mKvKzYqXbQqK7Er37Wo/yiakpq11kzxxQqyII0qfOlgylEFJRverhGcnIHBHq6LET3DMMSY5k4
lx0pbfRCglzfHy9XmmDtHHS06SU8eKEYSVReuH2dsb8KewMDsSit5DonerGvKmXm6/sFS8GXJUT4
e2opANek0KLLgqEQfVCJ2wsCKUoUW2jv5Awk8qXmd6LwZEkl5tpxbVk8pPGN6xrvD/iJ3qmWMG2I
8rYtObx7FhoqqVpudMG/KzOF2V4dadklb/qBgRcGQ7ToG6VIGsgVX0KYIkRmzW2rFCGHEv40QfWW
aO1RnxOOFzBmURSY+TD3rRXTUBhfRUM6CJhyixAoPvohv7vmv0UzOIUb87WWktCuYe86l1CwXR0i
POp9AH+FaLhMfTwQxhAj6XGC6X25czAFEAj0XDxviQbODhkGsJDhFs8JmPe8OemffnWPxRGjOE6/
Cxb8H3EcHBcpT5M3gG9N24c1eWttsOXH7wDR+JW5cYzRbURncwKxYN26EzcffQmRI6JD1aXz4nSv
5IMr34SvDRSGTxfp+TY20JNkmqRzV4JZhM7Qe2CNsv62m7brvcNC+tXycgUhYt8jIR7pK3ZEiTmB
ZT0h00gSIgQk6DUO0VikoP07syt0kb+Ib5RcwZhD5G3Ao5V55gh0DbHm5I5JHxhB+kejLzifeBOU
uHhYKQKxKM+j+ypvCiSzvWK8jaR9/1ndfOA6QHbSyRYEsF+OUz5CtA/eIdx+r+oJsLsN6PzlB31T
Goc6rSIWAhXGu4KIVwzTaBhR5XaHbgv/jSvIk/CaFJsvN+0gvdSuIN4vSfS3t8NIo6ZtkkaOfQvK
DkkK3FmmYHCBuPSEjxudfdDR+wYA6k8uB62/enr0cR3Df7dl7SWOzEkOIQg8sg0w4lkzKIrlWsmo
cF6ckr9B3BbrAIATEpxGHC3XCRf+nUInI0dv98Z4sQjaW3Nh2D/ujwHwG5hIjjDXmEbjAxC8PYz6
ds5U7YtimiPp53MNSCDkmhipPbzi2M254L+IuQE1kcf7cML+zPiEMvs+qscPfx8VqUxi1B0f0eOG
B5zx0T4R+vAQMC7EIIoYX+PdsPyzQeJx/FpQQaO0dxjK0/YbTmndMoKMMCzLORuyA9Q6rygWERju
T772Bko+eaanjIrca5X6mXen4Y9enztbFvnu1Kz4VoI3R1TrztoZJkebDvKosVqwz/bB20anPtIZ
XPCTh2QU5/A9QBEOJRQkQJjFwODnVvRxM7SvZaxnMvGFHOdw5ZwgBXJp1etoYXP50yxdG/ReJ+Pm
xpbSQS9fSsFe4Qj5TUjxt2dBrubOaaSsxDFpJJXmLaU71Ie5z8sILH5KMaTHXgGMKnisQlH9VDKs
DA3AgGM55nwWMkTeTBHHmaKGRn6ZmxtgKwZgNhBQVmLEMjKRjLEMdJQ6lJxvnlAEyPweFSgcA3ZW
jURBjB6i6JEhLGWIld9r+iItgJXPDxayZT3nIxzCzUDw/g9rSc3H5ARDkh2qy7JANyIq3wM5BTyx
rXni14efDYuHlkHg+wylI0P0u5CVg4evVU/LpgaqHDAQfGK+fGxapekr/hxjKYzreDD6vw6dFybW
90D8+LvJEWiSzTMgAmihq57FjGHhYAoul7DPIVyBboNrZUAwND0oh3IW4BqWaIl/3EMHLCfYPqiL
8a6Prmx4TrZRem8cMUc0nfuvFl8dyLwcQB8cHKENpPgP5ZvZV10Ixn9GOH7TPyZXXwr0+665wKtg
CFqPBspwn8zcI0m3rHSF9Dc6WY7FqOFMajrQFIfr7qHPhEK4/sxjLaD262YNJ6ubf/rZBzswhV1K
q1sqjLWfq7/tIqKY2ayCsFEBeouFqmfH+woAxNnu9yWIX2zA+OhrMZibAC+1o0A5gcWhfem7olcb
EPvrTkdnDCaJ9ANySgf2ixLq1iZ3tSOwABBjIWg5f1geMO03TqDRLw9EbYiItiRSy39dQCal7Wu3
GpSbSGd2ToPDYA0grMflTa69fVAaXtrXIbJLlk5MyprU3ziajuV41z4niH2z9YMB2HBS9vhDHF0s
ReKi1a0Sjp0AnzZrF9usuHckKoE5gMaoNuboL14GWbgmkLtHn78qbfqKWy3RlgtRYSvf7RaSbFVo
D38HoGAjNIsKZ/tD8wMMSwZw6NNYV5PtaHtx6VzAv52FBg31wKKGbkIaiI7oUazYsxFGQDCBhRTQ
caNFPcwGcA4G5OtCKyWBH4i7rZ85+kmphgqn6OKxo9M2Sx6coa27j2SrwmItuhBUnZ8mugQlf4f2
wMOW+AKSTv5hUnYKK6iU/sxDGjZzjNb93PCNVrVptIodM3yljYwuF+Xqt5PBXgEwmaqDZVCMpg1z
zo8t3J1hPZwBGqBHE3M3+8V8y73FM2cDOfNrvJsH3IRZeb6FkLxSMfIolqP+h0BXq2wpRpuPeFnR
9j1BiJLcTYfKKIs2a0n8oaFBgVbFj9wsgkhQoToUbsJ9dAGmbZRDlJEdenLtUgIhVir/RzP/PleB
EPFkbirqVP23Lb6gEgWIuHhX42cGqtKMHsCF4OhuB6wNPT1gOtXStSDAl8YA70beYQsi1yn8URy/
eAZymDwzmZDAfIkIEiwg4Q4X08noFyGEbpcS5KTq6/1Mcf2JpiTjkkKR9gEvnNdoJhT+vuYpfBSy
mnxXaoRGHO7IQrRi5qI1aZ6aoOfNerR10MOhguw3O7kLphyY396PFrhLCJjFw4yi6kEMm8PxZhyM
7yRkKDINUMVovr16m7l4ZqjRckQb9u64onhDxW5B+fKJzBgVx/ganAP0zlrnuNypggBVmUtxPO9I
JSfSKwJzhRJ58UDWfk972lZ5QPqUSncG4mLoD/SHsHVXCPbYSzl+bpqGDzCVkEXH8hjLKhlvjyYf
50cq5eX8FwpsYX0VPUayoknwYY0xv9835KSrJVvOy9+dQF6ZBON/b64eeNhT+N1cOAcQYRH1iJgs
UPdO+MFErbmMZN5gGQ1kExS2KwQFGVdvNFu5l8Y8Qm5BjiKY9AVEJuhYfKDwg2IaEvycHFa9bSA/
mqtOJFE2z57/vC9OunjyQMsgcn351YgI5pRZmT5+g9ASce3aH6FcKBa7LEgeybsAlOvalSfJ15FE
qcM3QpecA+El6mgssluqfldRCuc3bN2Q40VqbG9DYL+56d1HOTu9SwGnx+lmUSFG9Dr+h1Dm1qi4
nH20allj6oyGGfdivyHoCkJRG6cif33qK8y08viaiG4fZU5hak3PgJy4dKCPRka3khSGqFoGp6XR
yleQ6kDfrMf3AuCJne052w0RP/OS3VEh5um3ClWGdQStM1Zo9zou5Df1qV6U1FknPTmUy5ReC8KO
lsfRoXRnm0MUW0nOqDyQkO8CCUec4VTM63/m0a3/3d7xjtbLg6ocCwPNkOecZjcCEuRzecWyTcGG
DFHG6lvio17vGgDpxDRvDWCEEmYfPWwqRKxSgaKq/Jbkg7zdpkiPVquXV4DwmoSFQuVBGeEHu3jF
Vbop5tL4RrBWDQIi8yUpThNphR8sgKxkrIFPrCBPd7fpV6vBssJ4/stYlG524dXwa3jLTBbvdrl5
qzT2f4fM5WyfkHbfO09E6bd/tWrrUHJv4OyGBbySceglPk69Bz5+VW9d9Xazxg2EF8AzFizk7Swf
dzik9S7MnRqBE7ZwEVZ8iTVcnomc5fL5OTTYiuqYXmKidCDG8V5ck4O9LBAwPldM3XjfPoM/HL5X
9N1UYdHiOvnU/es1ZF29SvREhD8WSy1waYBEfPgGd6cFum3R21M1yXCoD+gbEbmn7RdOj3qM9gIV
3zhtXAwV4dQr45LgYH+we72Z05MQGIO4zXLDWvIhXefE97iCu4gcfU39bsFlgp6tRQaDdMJYgrVV
Z2XZHTn04hm5JD6TZ55EfxSXyGJN8d7G5hIpI0WfqEdlqNCaGd7hcdIoVBLgEv429le3WqfuoMoD
ZbkJNDRqVgW0fUE0YfugFhQ4NZwj3sBS1SqQ34Z4TTI4eL+C7FSzTWP6OU4rlF0KVMUO7odz9ssL
7YJTUqDMVZ2cApOmncqJCz5kmGL58Ajq4S2+Bdf8qLhKRPKZq9m7Gaa8o1rjXSEhpJi+g7ewOZME
VIJ6cLPq9qWUNYobqqPaYXtLJFrBjEKdORRbtyvgwkshLM3s9BcQ7AyybxFQQ+3ZPFrhrtLZ3rOY
EtO2t00exTxl/OYPOJGQPeica71fXNScoarMWdKMAlNRvdmzwZHYavyiZ/n+O+IQ6aQb+95VNZM6
OxVNtUhV/FP3xAIyqQKltYT8zb90Uw1UA4ZiEuKW/EAPFO9RdNTUKxWvpGvwospEr5ALDSiGBnY7
yjPUu9hfOC+m7A9UM1K1jaRZ425Kv48Un8GryasaH5qOmK+oZK3s71sGJmzBBE5u0Xg8a6/hzEm1
SjUKpQ0PV/meBbMZ426RuYXSJd09dUw05YPs4T8K/QuRPzr83oOSyHnONOQPDiEmguyyqCP/PZe1
aWVa7N9/zN9nHlWBKrstdqsTBxqkw0P3kLtk7CCY3nNa2y0sAs1oGbS42zuYh6RvwYHSOzlslAFv
MoBUUHiP5HiKVQg6Z9cxNGi0VmV+OQtfcRqBa9lEYEhyCmJeXyP/o3SuOoDhPN9Di1iKpphOtwrF
8iuCB5fXxPRHGzckS/TWXsEFLe+o/76hKCFhL0WW2q1Vf9BubRIRvkrAnEq5dUjVq+0bhw7gc45Z
Ox0gztitt7etC4WyjOWpdQEPLc0iyE8IUMAZh58dScwKv6tHZKE2rdzuW+8ieXt7+0PzAt3qE5/w
Ja00b4SRdaSl7dkmebAy1+PhHRi6fbrE/HNXaVY+UK4S87e2SToIxrFG5BKAhDCDxduaWA+fvnOZ
qBcIVgrZMKh7l3vo1wrgxEAjuPepdbetKwY7cr5VTR+YR/5/qZ58B7PFAkmbgIiI+GxwvjNThinS
4CC83ss3aquXWeNyDe5IJM92nlmAVt2/HhwTxbWflDk7Q0/vYjhEKUTurZ9deN97XFmAlkbMfDJr
KMSyrrtT4DFwht6EbuwSN9u+M6HsyRUFU9YS5EQOGId4oBFxyyBj8oCP7qnSpywP3SuADb6v/KF8
CVSndMSq9VGdPy9sKzcgg/NXr2ixDBof/9X5JGeUGRqV98/mlBib6Lb9O33IO/y7jURq8zguIo2/
uNzBE1KXPjomYt+ZZIicO2sholH1PkrWJD21zU8xKlXa57/jaVo3PIixBrvVr5eV6fxtF7XMuUHL
wIcJHOQOrpP9FIEFZ4YKzLe6c86K7rWGztujERulRqH+gPMZ7AEe4pGdLva8g/0v4765PczgEfZr
+DQcx1e6sywnWzd9sci2s03vsunhxGkStbCYr49p8ioOb0/IxegnI+LpYXwRGe9+lk7YXPL95tOg
2ELuuuwADU9v0B7glq17GuRvj1LCJfqAIn60x5SoIMP71rQPeL5htjUltHIAUw7SRNHzNS4zJM+t
xjnzqs/G69wq1xfwJHeo06oG1/THVBHnr4Y52b8RXn+voci1srBUAzeL9JqE4BRWlo8qIm+7bjjr
b+N75wrGpYOsQD/tW/z/ObaQGLjDrpm5e+gfIAihwWWLezxrzVpUCrjtfXg1/E6eu9/aJm6LT/e+
tQ3VhMuPzoeiInGF3E839uzhGmliXCVg3r4yBF+jGuuO6YFcBCdmMaawl4EYZCBS6phklsDMP40j
rYm895tNU/cVP1jqC775U5ytwYZrRaIAE2/xkwWrOzz2tYbhQM1qRqbF5aDyruqUOiL/GqVMK7UV
Sa80xXRoKVczsNe7TC7L/blVpecIjX+5799L9q1McrMf3UhLnqTdCjJp8Q0GpY/DxklKxRJ/6ZMs
dYgZlh1qgkzy1IyIykp+3SmjN+cAvgT7u0vkEGoxQGs0b0T8sVX6GY9N5MMWDyCKu9UDPOFmVUsb
9OCBt/n8ObIxagB9d6LFv81MuCjLeRqDywa056fgGxZRNci/rf9YF9xSfV6wklfJXW867/nZAHu3
LzVfTIsriO/H4NoqtczKLd7CDPss6obRrIwf62L7DhDv5qTVkn9AxPXTKdrG8ec6K4dv30QyqGt5
iFKdV9V1mw5gqVWHBMnQRjyV2kPnaHX2QAD3oANYwPAZ6MNXcCwgJgq232yy6sPBtK8itHJsqhov
vQEVU5Tj6PiSYpTVoPalMpFkJn8L3fMO8cBiq9Z8ds+O1KzQDAVfarRhvsJCLiFIdYHls2+uw2dU
BOtT4DFVpCrKQNHqvVqn3qr8bFcsO8EFxz6hg6T3kGsFECdIBug9SgPVHgHyEXYhTL5rvJNrv4hV
hQH8Nrnu7PCJqlrB3uPRF8FFgI+f2Y+sD82IuahZTtDYWWove+XNFPb+zgkz0xI9j65h9Y8qOlZ8
UqwyUQrVuojaTV6lhIzjnclBdZN58iGsLkvIoVh+RjFefnH8iwqmws5v6KlMFzIeMcuDOmCt4hfL
NH+EYK5S1h8DuuBTrdFUwUY8OiSXUQUvDM8CS9dozn4mr7iKCll9MQvXz/mNlu62Sux7h3ZBdW0G
1ZWswTFZqGwA5jW/RxJwtD+7YN9YoZHak5qu7NIL9goPv41fg3NVfFKNQVVbILdv+YEJxkwbhPvB
+jqu7BOeBCecbAiPCw0yaz76rdNK4d2HouVYOXRHowDeExnvBv5TrbPnks3YMQXU+RZUSOaUPhHd
kS+gyRcjhPd7iU/5QQXSCKXgISmQrxIYbXSYBbScSrWAch6MKe9d6Bjxh0Q7gVvJUqFWuMo+Kvzo
RjjYSQtL9ZmI3pYPwv1dswKNJnxEH98My9QxrrE04h8xiOJkFlZgkg82Q4IcEurwiJdlRPrBqr8q
OysD53XI3I4CKVoEOhIFCaxe6jCAoQTZDXrYvvGc6ar2dvabsEBl7IH/b5oX178tXmRMqCZJZ7AC
VFDpgoJXKcGJ24RXYcmWJIaQek87lg4KqDZii2gyQSKdKaFBP5ImGSKW3hMwq7BQX8QBlWJMegKS
ElT05yRjxLmCM90cNPiBHZgUveiJ82N+wTdoxHZjRDzKvsIZ6AQ809UZVRrdu/074UV4GEKWFbpu
vBf9FaCTKTpLO/hML/8yKfQYqZULiRMbF9kFfaYXUrHwGFgy67iMS5BIIkQl+T/MsPbM5DFeQH/A
VXX0PieU2V69qkld26TKdVcl+BGt22ZYTJ1S9Cq459ZzIzX4I9S2fVSL/oydtPyoWyFH+7IRBapT
5qrTT0KStog78Gxi0qUxNFAldyTuE+bBMq3jp9xLZIlA8kZlZQGlFY3AvQ/1G68Omv0QILF8InYF
GMGEFi9Pn0dTXDu9DFXxKGjp3/LdnoVPgFXUjUimQsKBtgxLYZRSiXp7revWgxM9eNnErs4FzXLL
VUqhXJNwYmxpQ1NjRv0ptocxXgRqPq1ZkQt5MID8AgnHk8OgZaQSr6QG4Z/XiPIiy7lGtx79e++O
6j5STIg3qa8hHaSnIxVbRJ60PO2aymPMSwO52U6H/coipuO0tbY1uzSk4fCEWpuNd20zviX7qEyz
7eQMXz5nJii5al/ON3ZKqZ5wqEtQ0y+2DxQwomEJdrU1TJtpyCxbVh0V94mhDG2dajve3O3ISqjb
5Smr8gJKkD9YwNnuDyXx5oeWuRHR8o1+6kdI/4HU3jfIqpBTXJzO+EHCpeNbk9v2ToNtb9/b/EpS
q+wVm++wTrd1HV+htB5Qgz8MzIm5vP1Z02yyaabNYlhvlsjregbHbAAHINwlwtoqsZ9h863TrNRF
L1Ens4C7m5MuTx31bDJ66xrBGralyIh2IY0JT7crRExsow80Rz+0eyykq0zAAmGNauOern+GDNWF
DqHaVU/alCXfYGBkXuYpHlRJgl4IXon0CVxI9MRXBokN9Tj6VExhInhcUdiz7o3O3btFjwinhLA8
QK3AL1OUzSBSI7Oc1/NfDGH1B7CTsnVT41aNSrYpdh+mQSWS5wINvhsSAceWFT2bavh/u00mEGD6
fz+Vefa7TRtEIDLmrUAUIN/Y03C8Mne/bTNFuzpym89WAeO7k/dgpcFVg0VR2osFGMTKm9nC6Bt+
AiAsNJVE4MGPDf9AwCN0JKMXySl1jR+aBgWS16kZrntnLo/ZKfUu6OD1rJpXAK+BgwAiytVBefDp
fXrPzktOWYT/YEKnZTzAKFZCyUH3FA27rg66LSWfu3JHqSleLUBZ6p1ZR8yOfR84ITCXYmKRTatQ
APOyt+ntBzA7IAdY7TuxRK0tZShJa8s8Ui2CczNtUeIhHqlOteY+bVj3IZjkCBoQmvmbi13tPuDz
dyXh/4528qHUH1vADnAAfRkO9D85gc6StKWVPu093StFo00r9wrtm91P+9Mutt5+KSz9GueGEP4H
DmnCXiG3QvQn9FIaruaAUGMCvajorvSEahga6b2PVPuIaQhYlZNb9ruDgArRiIacdr98B6Stf6B/
ysIWpeEsmAVHUAQ6OM9OFTwBVVqoMrXWjtsmqYaUaKthNSRO1kb5+G/vUyMYLlV8SQjX48P03IdJ
B7Od2D3zdxRgvrg1DOXY1dKWFJ8whOFL5Zt9iJIhN+LzqRRNX+1ntxAbv7efx0+6SMfHyadfnmLz
NTG7tX4VIWZYV1fcba74sJSWtSXK+yPzz1pyX4d0WZmQEmejAyD1ffjy7n+b+T7M/sp+MVqHlz/4
oJix1tp1LvEHNSxtt2/3Bg/zFFmgo0l4EJvSrQh3VCC4NV4SwqRXnJpTt6uEnyBdOlJWJVsaztws
zoJ1csm9onWd1s0MukMJq9dKu9x94RRThOn6xffJXRRUFRanj74IDyZhkCv9pu8PoRhh+atoyGSs
4WCIpsPJLQQ6hH2X17xukENYdb5SnF+p17R9GWwA+iK7oMhrlsfh0Jzt78MlKwwp2EFpRaLNa0Tf
Kk6VGzLxMeZCsNhlkSopWFQlXHIRjrdw0Orj5OrLwOnQeM1HnO4POV5QNdBZJGIEEXC05YpSxWxT
W0hbL2jMcelKqba4toswprIAUVrq52b0Z0aD4tPh6trUzT+d1ilosxbYo7WCRwKTXhkjHEpw7KYb
ulM76nF+2p1R+UERoRChkz5GUV5lWlZwtk9lcF+df/XIKLfQi7vd/dMQyFvt2t8gNOO+xmViWT1S
cE/ZSwi5R3FfhUrasDM0bx7u6xZ9Fq+Iuvej5hgI0e95cJVeZQ1XoIy/ST7yBKIonVhdiItvyjDQ
hLgJBbHNVz8hIwSioNDIs6u9oNfj6Tms1syph+zyOeZQ27seF+odP/DpKsNj80v3FlD7PVsLbB1i
K4NoeUj6yB+nKzYt54wJ7i5fZIFj5KW+nTsA9ewKlbFB4geSvKp21xSWUAlUdeVGm48qTn1Ofaww
X4+zktZtD0bc1R03yffww0Bca1yDwkAX2adsEpPnCAan9/5hJuOOlAhQWwt0wKkNHnD+FGFL/Jfs
xK2SCx5GcPX6u2LIGKgbgcqqYGy/9uAHeyWV/R8QSTrYp9qGfwHVyV6HbsaMPpRKHt8cnsI9F1iF
1oedeYZP6N5bvVeEAQezSTPjjRm8bjd3x6Z6gIj3V1yW2FUVJNBCfCC58dE2O71S6RqVujcKXDMa
SOW6v2OzgyknmFJ+aDUEugF44xjgxMvbSh553KottNo4/5Le78d35JTObvUHT07e28FfnQjbtm1u
JPPCUFE/pJ+zVIRSbqzAEPZ8EHc/APaE+xGWToifil33bvacRD7Gchx4BCoa3ICHoOS9c6jg3ZFh
wjoYUnShmeE0kXrIneBoVHm4G49Uhw7inwTfUdBiTXj7Ba+cPNCFiLKo4nwga0I6b66bVXhu66aZ
nJnoyB4El7gSslbFa/QPkvxOrK49kpPqNQpYIgZGyrtR0FPw1SpVoHMH3dU6tvatGuF2LbKidXBr
mc1rtI1NtFwIu4BdvJvWX+2PoKeYR+e7wW6wGVjdzeCKH+tGsQwx4Hu5nt8nhelz8pzsR+/JcaRj
P79ghnDbBXxdd8ERXHQeLum+FKl/LYzP0yv5tWTTrCT7GDvevMrMDsU1o/rCPmW51bwzsiN1g3rQ
PkEBw28mo5r/TGqxFb9CyOId7fJIj+TUpaov31nt5/smmoboGlKJYHsVsakyOSKaI6nFK2wK1As9
3X+B1nAFAKWjdQTXV8o6UZGDjV5UKLhO3KTnjcBi3vgxWM8Naovf49suYfWhnUlbMVHGmEb7Pr4F
ya4LRV/0QhBPhEsX/w7xQLsEgNW8c3SETQSh59uHYmpm/mBL6Z3eGFI1glLW0Hgq9bR1V50KxYSz
ewenRh2A0ayhrqj22KBErOCWHgWTUeWqm0s72Cd1IhfStdfDqoAwVajECpkkeU0H/vh0rATxkZ03
rrYLSa27bhmUMA6h3MLVMdagkcZti1yMca8fYOmQzzOmvIocmvbzSKo3RUf67pQulBAqJXyCktR8
VBNOPRHpnujdCI2g40UNhoLrcnU+xMUKfTbSCmVXOoh/GQl1Rz2Im3qVdHAftDp0aqBBMT0Hg7wm
IGywGhpXlsevV/sNEqhUIKG/iALDcaHWKL6NSl4gvbWIZ7aG0MmmpAg+hadD1wHehR67Awmnv6Is
yapfwFNab0RAYu0F2RCoMO2VE4W/mlsAo6Ni4fcRW0eQOyj4VDbRh6RakSuvErTU+K5Es/Ds3UEl
qk6gxrde9wQbl5CZ1Ube6IIa1+xPT0sko49TpCuMEztYCSVMhHGI1irDUFaT+jggVZ3cxJo3Qftf
BSclp0oW3iRnRU+rM1+UnMFerO7sCA2ER3IEw1ADRnDOD80tXVrlQoC14goXD9uXyrJ2Xj6vQWFa
mDZn/fXcXL694qTGIg08D90OZnWhexsdQGftBqXoxOw+YBY/R9yYjFzPSTKIudajBI62Pt5PzQXi
uG2rYyna6mXIrqyH1V65hX92y2oekEP/hkNPShkqZ+h4UBGhJgLttAAftRKiFRVu/VpohUgqgdtF
GU41+YhczfvezkjjAKwDUIYsE6Z0iCbRNzHjfRfEG2JKAraajgHw9ePes2R9cmcTTMKKQDNMeir0
HMfvBZ0OvkCY8bW5uEguIKeAaB2SVKjI8FVd3ABjPZIyANYMZj9AOK7aqk/1/AyuQ+iOrH3q8+Zi
MH4gAc/T6vgzvPAi0NO79bg/i+vBFVVpbRvNW+vSOdE625Pi3kbX0az9kw7MZXFpgcewhmRAL7r6
aXinBElRsU/PwF1i2yMgMjDbDJB1zdbykHmXyWmyQYGbKYQuIQmAGc68qlNqKenekUBtmu8yYoo6
ysiQEdplYe3WO14wE6QN468xQ6aDO3n/MB5rFLefW+eKygGJ1mGlvEChDzam/61k9FNWin8rgQa/
mEHKAemCI/iRkAjGs7CMvgfxhxoBm+hfA0CSrVoFK1DOSpDmbyjhmlEtj7ER7e3iO2x2lYO9o9nZ
fkeb0RtcOMxUZKvtdLRtIlOuRE67oqLzanKBye5sfw0C9RJPgJgDsAupcDZoxSPNZy3Nv/Vv8hzd
5zPokqomwunI38Q5R7kawSYimc37p7ARBFZYWS4RmkJMdceFqr3YK0osWk/HnVXBbvhCOH+3W6Hu
hcLQDPlQlQWm3OtBmug+siZNMSyMiSPyaiVR0MYv9RS+Ui9CrGJGuEt/Q4VH5dqvQMAA5F24f8Q1
RPbIxSUyMQtn4U4FyTEQXhaPT5BSFexTA4nvxO52aVEibzsA3a0EUrUt0S833U1QR2W4jrbwjcT0
2lRiKvsJtEP8LdmQCQlXiYl4uiZlfBVqL3G1tU40S6V8iNldeAlOwWxeiAtxFj3uyJMYfTIYMowt
EiV79twyOfJhVOgTKqIIhMKyaGumzU7LithYaPlV9KggWZSXfxQdBcyi4OheYbaYIGLKcGssFgKU
qDQ581+7gWASdNr8c1AMi+Et0vHx01CH4b+wQz9QdEpDuniUrAhImRY1d8NOarmqBXGS6ZULAKTo
ncoGBXeoh6yyAiOxMntij1RQFtVG/d2sMxQeUXRF7ec++lJrd3NAClRcH9DnlLBrBzqGRwKHc3M3
l6axpPrEbBLT6YAEtysdex4M0045bBkDEIUVqgRLEFlP9EJA2WocbzDpEdsJaWmOtGeoknFrF9Gh
unaunXMHf3aUbe8jSt8EZn8ZVcw/FDpatXbaujbXMk5oveCTIrKGnHUZSFMNpFKYxvRWBzLDqUeb
DLikQCw60IJu0Qm2C/EiHsGQQGMLIp/vzTy7EXWoMAi8o6RB0TuGq94MbCmYvEQRvo7MMdvoDwme
d3bTZimpNvcxELFefVAfzAbnsepxOpBnZVT/j6jzWk5dXYLwE1EFIt8qoYCQRDY3lAGTc4anP19L
a9fZMl7bCZD0h5me7h7hSIpr6vy2ditt94o5ijjUSUIj83uYFv0vC7Rw5a1H+NqttN+dZ+cGPKjV
0TkTZX6DQ1uLovhuGhLoYTywESKGaSYHEN1DG3uF5L4yaI4aeDqTvtWD1XFWxFxrRyKY4l97cekU
vemfh6v+cbiGZscGgryEYjuisJ1Z+LuCjSD9RUq12M4qMKCZ5kR1f8C7G306RDvJEaZJobsbFJwN
D2w2SEtz8cHalvoJFqcyOcAC3m/GzlDJLUPq88GtxFvUV+kVNA41EfTQSSiBUvrBwuvqAVXqj6Wi
5NVnJe+QUfeJL0eKjmDlEphUYAJeWW3U34ZiB5dRlzaT/3CH7Q1cMLZCqDtBCSLNX2HXuk6uk+lo
jat88CBbesObfrde/m3RgNX+oFr8aWf8Dtp/Ax6uNxFsNP7/U1R/8M3iQacCEoXSEiy/tHzT6Rae
NGDny62mn3mtV+kVBu/0nb6SV7Id1fr70XFk/JzxeiHAm71n6INTPJboz16ndekOBA8VIo9zoghf
rszH/oNRXx5X5/ervfs9/N5ZlH+pkIEIMBMw2npB3mFboh13bnqgYL4S/BfzSxoJ+ED10MD2u4Ks
lXiQLJjCM/H6IWp2mp06R9NpadFvsHCwcXpnpbLJFSoGw+zoMRBgU/sMCW23tfYHq9VSWus1o0Y8
jRscJEZGxaF+SIh0HJbQhxXH5+F5WGpYfFTGO/b3PJmqzHW8xuvhlNXsGE7bOrRP1xZ6N1CroSte
WAalMlTUWHoh9iAAZiRlo4Qwlj7HstvW4t7AZVydV4R40lljidcHHzja8JmdEEoVn/OP2/I7l+D/
O6ePNB+7Id0NWcg/7AqbDg1ecRHYZD7i0pHfqIWxb2NkAyiC90vO0ZTn+BOHjAYuHpuO0Ld7e497
d7m90eOAO7j7xsRFJumXoB7WQ+AGbGh0bGPsZgBt17GWhYZvwMgR0XwzgNCUQT9sgey+G2Y1btdU
XL7kjRLcbTu1OahNbf5dHtEgnPqnn2f32X31IUd6omnp35f/Wnz8QrBDOrDuXgmix3eka+ff67DB
H9bm7yXef3RdYSSzUwBU0rxA5osrlq5Gu9GudrRwoWQDxcbAiVMPb1EpPBGQE8PkWzThTUu78Tsk
1nmPsKXCJ3Dr+vgvB9UGO6Axu1/lTnKZHJjAIZY9JXxR1D2nnB0rfJaemLvceVQwcNh1bkO56R/9
PUelhVtSDZ8b5fyKcKZsEkRY3EWaA7B1LAmP48fytSyPj32DdT7fr4RbyfReY1yhlTyAjv0bdsS3
IVbPAH6XjmHJu26bYI7TXSe4Pq8ThUOyH1jzqAN/7dIypyxIfUf/bKC6RLKyZrferSXXEHbvlRsn
/Eu1LbA65tGFYOTt7QZTVn2t/cUfZjlWjrOK+G+oDfirEr12fWgxVFFZpqqUpEcY7UHDkJBE2E8h
2r2s+weS0TFkugWncZ3ERynNk/qfCn+UGr9O4YjklwDQABB7IajaT8rLJsHqpgjGdaVZ8/VmHsrw
sOLV/hcpTiUxztTu7hT+4CU/EsLdo11zi4Z5weCTOgXjftO6d1ZoBuzV7hdsUyDlZ9O6HN7ma8di
B4W29iGopm9lQjXMBJZHdB5Fb6AyiK7W5OFEth1iZmaF40hGID4XyHRNvEH4iFzXVr/Zrwv5TlYl
Pj/x4WX8kapvLMdku6XsadE0kq4noxN8gkIqyenPrf3Dj02n1Urm84oP1XX+7fAWkFzyPxsraWFA
Alkm84noYjkSc2AswrP7SSsxAQIQia5gVwK8wU2NCp/5d/T90t3dul3A0gq/ZSg+r0IhXK3GX65o
DTbydnrtfoncqDLDB9YDcu8MKi8tW+EPdLtdX+quBGkCUuUitJbNyOhRvmFt5ANY8sNlzWE2eDnm
tmjWYCADUxZNnCaP1RKzC2evwWpQ7Va7RmIknBx5DflK3aoRR5SjYlyNVJBs9MpUf6a9aW/VP5Ce
lA/3HzGdT+1TuxA1ejpqHA9gRR03GHa20VM96eZWnal7GGvjqfRfySepW9N2nmTnjMZkRJrqOJ2q
02jXNvaachrjCNO1r+Hfal6j3iIWuM3xBSa1wxewDc8rpqBX66lqdwVhXI/KX50qu8SKUV3u8mvF
ZE8lRDWuPR3A+sem/abJEmXo0C0ujuH54TQ3jtgyBZo2G9G3dxwfx6WLh8tKjSFEmol5Nn5f9Raf
N9CzKIZRCcOf+YPR83V8pmIyHdRJRHFS/7utTFgV2E0lVxwiktrVwmiHj9PWusPWoGMMbnQ38zjf
Wu+HeZ0flmto1ZCUl+UddS8dtGiZYxG6Z9dCRcPOjWYTei10XfIwKQ8Qz+Bw3qTOQjvhGK4dnyob
LBGZ0g1CjAvK3Ap5ZyE5sSXvLbywIoob7S/wmx6CzxQYE+1SBvmk9Ld3SrEMXNftc9bVRKq2TEnR
E1sNlbSDAK23pHWd2+jCpMJH+fgH9S3Mf/H/LfAeEBgkHhbLAZ7DXB1G9rgzyK/oSTsazIeyakvT
u//cfzazgtv4msOLdxMTpeTjU5kZDykfavbW/TfEGkwG7cMQW8Dek/epx8XBz/wFVwJ3AHJDmIuT
T4u7dMWHhaiebDLB1qisHol83LkPP4fZaVb+uYzKUC4xcN1HQnszJp6NG44FDFNzf4tmD/i3+cNJ
1iVHHqkM1XDWoMCyMcvYMlxj2FIezRToCL4HSab1FVrSAMlGJ+Dmn24dcjB2hsM/j4q3S4Jhf382
ncMvBbVf2n+tSWG72qrZ4K92Y/+3MIRCo1cBkIbXs0636T6V4u+YVsJaiIkPTBy34qFEdGtY/64S
PKSJHj9eMwNhTjSgASTFdyosYdlcaNdwC1sPGt39wNhal1kd2/6C/wgfYd1XyxrVphBwA2tjR4j/
4BrSIo7MKCYljMEjKIPN9Rq0aQcS/wDbvPjMFOJfiI0QjqaUwcp+wS1O6E9tLk4QaApesXXlwqxh
IQkV2uJ9EL5CQUP36Bw0vC1AyzM9Os/u9sWFmHD2wqCmMPGTx2z7B2+ygD9wLZyGz86nXQ0gLoza
px/2DwHisA+CM4rwa3TEhTCjT1S8Y1DxbsTJ0/AWX+ItINSWc923ak6xtW9PI0iiGdKc+VqQdhsc
xYDuzQE+07+MG+4l1WAuW6VbTmpdmiDcPHzRuVgYT8Nk99c819pXWLamwFlhylVBNWyR6nB7j+rt
cr/KsRsdRrVOOamCqTU6hZ/1xMDk0xhtJzqM0XOAjn1SHjSH9WGn7LC6cC9x3GsVWhffcC+ok+kG
lnwdmNDus1Xxslab6FHXzq0yAGGCwGF1oGhjCJaJ8OUCdiFK+WKppwqRKuYiEO3MO+JAmihWSXJg
9oJ0l2xZe9RaRqB8t4K1lyqvql6sW2eYXyVMeHbhHSdJ5f2H4AWOAm6rLj4YBWFMIgu2Fx1yhMsI
V4fDRe40IAwrzy5/pdlh8hqodqU2OG9S3EtnSkunt89yRQ8eXDsSWNXQJ/kgVtgsj/Pv4kUqt5UJ
ch2oGhfgFyJIszF+D1c/5+4tecQ9hg2W6xz4eE+k76rN9mllvpr2uSs4kmBZk7UVuIw2cMh+NOLr
yXagMVVINr1NfI0qHk4OD9gidSgaBWjwJJXT3s7XhlUKaEKS7CD0FhlbW0bXLYZd/OjpeA9ofoqE
VUApFoHROjpRMyr509/pn/Au5h8xa1Zqr/DGhN2ZO7CJHJ+4t48+WRA9pD40ltJRgcQ3fg1JoBLa
NLav9LEKi4DNdNQBWOAWlrHZWGewtS7YNMAwKVFL+EvmuVBz6vYN8/ps6W2d88Ef0hcjFvaZ4Z+o
r7VIsFLveoXkNdoPICizPtAvAE+JDzNZRaiBAS+hQZHh1K6nD/oiUEiqkhsd+qe+qD1SEJwxv3IL
QRHfZqpQe6L4i4sEGHD3HC0/3jGiNyXzQxUv4cG5N8TJ2bKAQSZUkb5Asf4UAlSF62gbPVgDPuE6
0AMA9wVeLHeIKedUh5jbgA2T4bsQDuu0Hsngrrq/AS42srIZiPiKxYfVOZPtI7ellQogM78xwsHf
UQ1Qjy9t3smpscqfOg+vAaMVW1Tm95VNhZWAuHvXfdMMidMjo0f9urLOOBw4s5nCbZE+xBecoXEi
aczAAX0f27+sBquuWCraM/C4QQx/nkU/ybdTdKW/TztcDi69UwzhjTIm75DONkF+3ut0nW5663QX
7+IDB91NjPBN+wQsCKjmv7AFj9aBJdd6baxQCZwF9BuoEbkZh2a3Kl/awtXPNjddE3VRu2qRTVy7
QO7cJ85HJWMP63dFkIDJ2td53KnOFDkjhLbXZ1+3IL8Jahm7g+UoobqeMfczq5tFrN20kBDawB9Q
Q+IeBhq9ATJNOlzzpR4nbtSjpyqrDvB+RPVwk9M1AnqoFFQAdCOPzsl9JAZik0eiTYDGGoM7ZMQj
S+GR+oD8OnZsPsj2ccfHyAH1vL7WcbA1quG36H2pZdwT4O60lJRYjA29M1Vz9+xhTQZUk2ElLgaU
kmxwiuOMGybd67Cbu4QLUTvvhD56lhwAfMLtZE/s0/mBJYlKr/BX4YG65DdHaybdMyle6lLu6XqV
66BRyZ0iYZgAqeDFqmGJTyFglRTNyXwjwKYo7VPcH+2T0g3AtXoOji4sCGjfaJYPZggsqburg1Yc
rOAfWJJqp7cbyudKHKjyXJmoIIFVVlf9BFr7FbLJEVK7975VYBl9OgVOhE45NyrSNefK0BeevBpO
J6vf2xK/wbL1hdxTGoOPglJe+axCq5BOcWSFcX7xNSMztqcoHunPp0uFNbPJzsOnLNTLeTCdPEbU
woLwhRGg8GET41o6KvQr3d2o2v/2Sr06wPNkt3wCcjTjQrwm13225akH5OrT6Jv38h1TW8jOX583
Q92Xt7vBr5/sHZNfRG9vG2vx5NHB67hz7+3DM6luASgPYiHV6bO3LprflSlHkqeHVxNqUxVZ7sG7
O6XwMnWVrQlLEiopPrZ4oaJ+tvCHpsi9H0EO75Ay7MCa+DuwJcFMKx8enHuag7WSbyqDqYDq0e+E
IqQojYhMAMF1ABZlvC4hfhB1Bapm368gQ8Em+R+IpKI0NlcZzHWInqEokhX/HAI5wRB7Brt2Mzq0
GzH1PkGqiBL4Vm1l38bflHwJ+Fzn9uSA2YdjlbDGTXobyCwE7yTiFkLymMiFHVCxJIEfTcI1Cq7z
JqS13EKeHIZ+VVUTthzJA7lFGd1oFh/UWurLHIZl81zwm0bnZkbx5ANNWmPt6UJ5gskkHcDXrXP3
f18EkOJv6XPBkz4LhT5ikYnQkwpPBrtZvV+1BS1xmSGJ2NgFDhHWFVfCwsd0QUuHzCmuVka+YKSp
Q4iOdUsroEZ5NSO87zNxN2QxeobkUax+ooPGJ2JxBfR74L0WyC+atL+q9nFV90Qiq/fLSYUSJy2x
EhU5jc4Ur8g2GkLCukwIAeamMrFCqFqkWXN1KYQqNqyyj91C6GgzyXsgpGWRgKjz8kwtsjSoxCKe
zstZsRVRze9xlYakJiivCqQKXulmbpDCQpR5tglzoZw8kTD7ZdIh897KdrZW5cNZsALToFNrvthi
+CQ1rCHLw5hVIhwOF/TsqPrp3socYce03aQF9sKgTZL9prQQV80ll3DQM5DLDzJZvCw/sO7Z0Y5G
h/bdlftgpOiRLlOyOf5mScDA9F7U7fRlric7u3e1egPWZzrQ4irUQOXKAr933tCVMxMRGDe8QiNU
ugCAfbfYmenry3PxBIuUHnJjFYsvWaH45jUp8kytSxUjDeszIs5bO2hRqACrCrwjE8sGhTtlKdOm
rWX7ymJdJFI1WqyRwDXRBxu3d5mxdiS9qHpvw7oWbekJgUOkOJW+VTUe+ZRqx2Ih5KBXUp1tG7Ln
rTN1iBdxpSIN0tnfwm1Lg4PhIUIot1PHlY0hmzFuidteaCuEoVlfK7tkGsjHFhFhd4pSRqbMlM0Z
VUZnCCLQFM2nda+yKd3ZUETxV9Kr6pJ2EqYD/24hfXjVtV0ks6exysr+3tC3POBBfku9E/XvzbAW
XC/x4XOgn8RrcFo2cYtpFRf3xfnn0QH+EaFhFs9mqvJmdBdqoSpV5Pr9o40d4Av+q1J9JfvKwfUG
tKMUU97SXGKPt3tgd9myPDxIeOTiJXlRg6yOOXt3h8oyFB1woZhdanMq/qhGe5FZ9uVyg1BrMyrE
OxbqDVRb7Y1caqlNuCUStKqsdexPEV40WF+kKhbRVzfozlvA5Rrj5uU0khIJCQpZtlJItBMZ/H1E
5D1taUeqZWHxCjeCrKaEdySr34HyIZgvYlvKWLAuNjisX8Mrt/en0VvBA69B6BfdRqyKM8IFEWJE
gkdejw3LBuYB2Qm1QNzLUjVwVtWrCHEN3o68X2RSpJoa5hjU9fnmjoopFs/0WBa1TxwQHIwoexVo
+3IF7yqycUjlvvKhi1MSO7QLg8Lg+4uWIXnTGi2nfBWv3vdlv5e7hlerUKmrUM+APMxmUajLjns1
eNCeFAzjbirNAqOlt3LNF5wlPla+u7yIDIG7DF/HOSxiEnMkDzMgwoA0zSGGlTvawS7zFdQwCNzB
SLyTN2cvtlDuuySGS8aZoSILwQewPz8Ozm7XWU0QwGJQVfabIAhUZ6V9liEEkbMtro+qrXLjlcPA
tAXGGimWkZCFEcoIkAFM+R/KqphVX8sSRqL9E4mR5isdFNGhi+UoyjX7hlSIFDm7PmKgLmgmTkbX
EDBS9tCop7p3rwXW+jcCar06CYgndfunWevXHWQxc2jYSVLiWxu4OZJHj3Iulm6/6m+i8CApzw6d
Ojik4gFOPPNRhU+A23PcpySekQGIDqLKjxgA4mhK7Q1x7E+x3QqLXNlXqF59GYguoL/QsYE8qrfa
tP7+VPGW/qD1d0fBWLF5tzIe90sdOI8UIuFsvs1aAg8V9oBK4ZSU0Ju6YttymhLFI5oiRniGhY7I
9apr0n4FQpqiHt20LHgBldeAzJUITczoMI1ziy6cIGIJOhC2DBQO7w56lPkI/PlmI2b4cX6cTuc3
mJYp/G7X8R7nD6Qp6D15h39czArKGI073IV8qK8kOy+4ADmJC/8Ot8t7/+NUNR7PTjFmKmT8sium
rltLyPyfwiRZi0xtVCCo7PC8KFKpgyaNFBSFDewdGL8Q27OaDvZo2VFkSMENvpsXImioVURL34yx
Atsi2tEqAd4Hg0tWPnVogf9hGRUI7FQjWfZ1HFgjLwTYN4xD7z2DVpjQYsrEtfdF3psYEaktatPN
Gb6yZS9b7Gg8dYyUoBXDQ6xMRHZgdKpX1pvtWMuVvUhTPT8aa97FhWLOun/B8wP0jeABTQdFR7pd
f1FbGmnu0q5lH40csbVBHWj/Qz/XsDH89vc0tj519d178kifvSKl8c/gNaiy6NdHn7/mrMjjMfnS
2gQF759qV8wvWJbbBHNx+DKqnd6oQaJaTMqdIsyLq1dBb3f1an4ZgByiH+yWi0lVnI8D142aDKke
IqrZZrKbbDjkdE8rYmg181xSltuzZSPKMuJijLaHx7u7HlX67+67W5085seljmZ0/cCGenKI38RK
5FWSKqX33QAFJ34JGEIfyHVOk/qMMjpT6MZRBSbaARStwgY9YPL65gEK9CHNSurxNFFtq9qtJHvK
09vRt3scNTKnK6Jd8qgLckb6U9if7plwCdD9ETQ9AZ8Sc5zCJqlHOSn0RWmr/txGj5GcDGkeKivJ
8El6fundB3iWARBpF6912Hc8ev/BFAbc02Gk4jLpaXFnI2LCzRJAQQoFbYQNWrfk8YEktLW00GuS
1Gin+9Ka4kPzFRrjcWPy4h+foanL0BYiS3wbfPGPbbKOibTIbVqcw3P4pGDg3wiCWcrpiTiocwmZ
59h10wQDqccOe+96SNMeKri37rNvDI3hrXtPPp1Ph4FDH+o7zKZrfO7RHYRsAGvzQT5rlG9ME9ST
8PtJTzOqI/ZfrHeQ53G9pSgNWZ+aPYeqilKbYNfIRHknn26xW+/X6Xp0gYGkKIioSZETuCi06cGK
aK1GIF2HD72Hx7TvbyEI0EjGUSl/E0CCotsJJct9jB8vsiQ+Xn/XNS4gzVFh9EgPQOmG+ZyaT9wF
zCu9LBH5VGgvSPcNQGldcZzzbHiKhP6kurRupSdbjAj1aKjNp0HkDKzQb44PMHGu/fWPMXz23/17
ol7hl+AVoUOWE/IArigX/j16jk4YwZFqIcxfxa+RINrr4Ag/8BpU2jo2GOl3Dduwyw4kbILoj899
oTdlR7Z7AE930pUcfqJ53dW6jOsR2i2ogYUJErtMuXZqQziARssHzd/4wGN1fv19D2996ejOYNh4
lwoI6u16h9jw5G4KGN7a0B2sVXZy9NdA9KYM6YVrjUyY1FBc1vao4VkAZyeT3pXn1jY4xGfrSStB
ek46rOC18BxUEYDeHcqq6/DlH/AEabg8vKDmnYNa+Iw0Af4h0+QgND/iVFA/0sGXVRfFIzD/xTyz
YMDXpwwI9jP79Ngo/JKDPUI9eDv1ljG+DlUHfgNaG3bNwzI0fKktHuGjigqajho5W7od7uJtekKT
ebBxM0C1jrA8uO9pbLYm/TqE5DxtIYWX8MsoBTu4jDRtVzHseQBY/npSmdVGtdGtVxqAHXWrwwqD
BhYSHRnte6eE2zPLMe3QsWSbtncU597mFFCCMsoBW1vRTeWoe3AP7gW49K1aRKgz0lFEWAgm4hRa
GKQS5RHn+XJzK2EVWcZrTLQdGVkW8B5txE1sVGSnsupX00osptU3rUeK+BT5KaLiX1/sN0HMDxtV
KwHkg8amYnLvqO+jR2xBHll3JVoIaNxoGzO2GbDC2gy8kKqOSLIbhn4164WpRCjPBkVNU5Ctf/Ei
oaqU6+NYv0BbjSynLXAlaxSARBmsdYr0JEnWg1PJqpL7/pdYKQ/ABFzJQa1Fn76sHoKxUn3eyIoD
2lJ1CHeqTFQcrPdKMSG7O6QZUJvuFt0rGLaKAmxKtC599rW9qhEM1lkXwV2ZcZGqB/LGzzjg+IyI
Ys9SGB0mIp7QqKiGXbf+B4tTHgipaV8grZsem2Afi/VQJigQz0VPJX96baErT7QNuUDRSQxK99vV
XqzmEcowcrd2TRd5oIpaKqOsPDk8tokMSILQbJBhApt2Gqq5ZfmnWsSKpazZ/+q/f5+/u0VpeCbw
8V/+mzujg6qMe4j3aY2b1FJl4gzES/tXT+1e0YZhJJDSu5xjDQSaP+WDPqdAmmER9FtEaUHnQABN
+zaaOiozqg5ZNFEMiPf9WwXt1GQ+2cRLmeq1iJz66xwg4p07oPKsIXvsTgWXCPR+/l1JCCkLUc2n
hAJQUfVhi4a584iWOvJcyhdVMlyEj6TFCCs77+T9c6K7EBUYISJG04aJDCeOkql3mjW4NrSESa/z
d4IXAIOEPaQSUMUE6Do4048lwoyBljd4DOUjNZkGWcTFfYkmAslBgTLlGsxXBE0qDVU9SQEUsOgQ
b1mEKkk1tOvI50oUyw9JgkBepfDVrIil7JP2t8KM1HmTCEy+fjqLHPpVik+iz6ozhNXAj+qUsLUQ
CaoUXoRFAtAEfIJs4VYZaZkCVIBTPNjYtbWD6dDdU5R2VQs0OGjqDs295rx/jpSPM2Tg02oiFXyA
FjWiRlRLlfseOg3KXNOMMiQur9i8UkNuaau5ZacoUeRrBkh9z51L/7qxHujjqLNgfpDxHI+w0STE
kRynFLxcdRKXva5E6FUciw+JVh6Jjo0+TV0cCMujSgy5zgVm7IuzowNhlVVFVSUf3ZxZLpW1CM65
OZR0xLn7oLQF76EqjlqPLjhA4XWC4/SW4zyR1bZWIIAZRu/1Lw9/deVB0jNN42YEKAPmdfLOR0sL
k0Inpe2q+UoPQIUqq5vmZV8Vfj8UQFSSxT0oQE1/TC/xO8o20KxSk91Vnl/BVR2E4ThfLfPLrFqm
8H2oC6w9H4DGG624bgRl2jMAahjmgnCaPk3hQRMpFUQA0DjY6jOUBV6agxkrmb1iv/zcPuZiKRMV
NF8LXH4y1AvjHvx+wnQYjSf3LeQMujwOd/TuOcFubM4xGq1R3aGf7VwIU251KgxUalu9R/ScVF8r
YC1aUt+uaiZ53YR6A3B+F2XD4D5+z1e/pbkowjRYhtv3zaB2mb3IoPTQoQNIonRYzQ1kACZ0h1WR
BBSUo4CZj0kv1AJsRKhwaJJ8JDEkmnI54F/yQTw0+IS5o+BpvA74U2llpGOa/ki0c+ehQ+wwTTrV
sUQ2q1jH5EjPgtuwxLnmAxh4B0vRlVNL73Z5vhI7DeReDzHlrv4J7tr6B94+X4k5B2QA8xnxrzr3
CfUSU0OFFiSvTOBbVrnUzcpLTlp1deRuSFduVzHkdhFD6MgnZqGv3315K/qiFSA7FOysIMvf6O+y
5ZVK095phKIsUHOjUmTMPiPA1QKEBADRG5ENNs0aCYTx5hLPnGwZF4SJPXqwVk2RBftoYQrKMEqB
MJeMCVUlwzQMh9SNQMzy8ocHLG2n4QI0dhr91+tLaDHYIasRLCF2oEKcK2aa7EisaOZRTb5M6ots
dsRuJHLgcyjFYBWzG7LsiUF64kZTRSK1Ub0Rb11iGWs8VJ7Ji2ksbSlAqSaypwgl9xK90Msxlk/0
Vte29O1aehBgm98nNG1hHaILFPEBaTLdv3D1cLSh8YCI3DokMNKBKkhILvYKQuIdboL54UE7Onyx
8YnepnLCoB01Vb2iuhkAmzmloXzjBvLJEBx8pHanCp92ozs9t3eUOQuJzONf7EJCWRV6CMoXhCgw
/99d/cHei+apqhIqmN2wj+J/WLNEOMpiIm7oOciLgnp/2vTyA9KXi9gjJ0/AfaohKzFXi8uTta4x
xztkLA75tPcai4+2HTZ6yFhriFWRSuaaySbI3xiBHW0PgbC4ysDLVH2zD9w8+SByLy9vUDPWXoDQ
VFLT7E2w42uknv/Asmk5rncaa5VkLethC4bFF7s/44n9ihPVUGKzyZcoFafVyZ1fpcn5NtvHdibU
mfFiAYmGtULFFXhdmBTXIShSch4LORV7QxnmZDLBV5VWUuyuccyClJUNbf7uwThUIfQhFP9FcMEe
h48sN6zItifSSIFXlIKdzgyo1Zl7eOrE4Bp5dRY/ORZFHfQAG1Js+GBaM+R3s4ILfcp/FEOUmBpl
mtJewgYnlpdh9MxyoGo4ICOvhQatGuCpO51OJq8WyZ0ARBrkULkMWQzePIoSNe4vlOK+3nNPirxz
6k13R0n9EzwNhy46lGJRzdCVnNhR+A1oSVZzx4Ry/LQ1CYcnj7D0QKFlEH+W+Efd3C2mh1QzywSK
QlfK9pMWhAjtS3g4RXlzNjWfxQ9QdNx1X9Xd91wTTNNMU0zX/PYr/4JyCcj62j403THKotZptgJE
RCBJFN+gQ/wWCe3XOvlNaLOUd2gJ/0ETKthxZf18Hc1DSQcBYszfBzJMyZGnivKkAjgyq8grMTcm
OnmF3DaWH5YkrVE0I1lTx6Hezi1i/BxJBvkRqgDKLURkTLi1qRiQftpY1nLa9jZ8G5iIBB+zmTZT
Olg4q/7LlrMKtAr2+22XhcAqRHLu+TXcjy3ykVTSZ8rmSxrIBzsWVY1jFewwtOPmbykXAYFkdQGy
NIbYNqu0E4UBtJsnT19mvghk6nSppCyHExg7GhAx4b/wXMV6J+vcU/xelJLIOnja4/IOBZj2qL8p
9op4WOd6XvEqqKszUnZe8feNx/AT99oS9eBszQvgZVNSUKRpR3oxvL7Fzxab8WVB0xKjiWpKnffH
HIu4pmUW7o3dA8mjuE9a/2EVGygQ+LBibc3Ohwt/tHqbcdNOF7hj0c3ZrsKUE6mtqr5uhHhIUEhE
8O1EU4oViK/3SivBWYRECWx0VrNQQduYNunMZkxUb09m3a5SDIYtDUmCyp9Tu7RoAHoqmgvWAxdL
qJQO0yx89lJl0M4AOtK+g5MNwtKP2TnZZPPp4dZqftLzH2sO9vNVD3Yc4oXn72bxHG6SVXLrN4M5
eSj+0kSLbSmE60GhpXqqhh19aIrmbXEvYUlTcj4Y0rCkkT0XWeENUozelJ9/TOeXzXDRg5ThIAC2
FtfWnYFGFuIKPNjZv/fOy1/j0smA6VLT8A9JgUrIx64OX30aEhBeD1jnWZEo9jFkXoyFKZ1Yy1hh
2UbrIEuRMoTDInyGPpy88WFJQboABYP2196NFJOu84ydoTF5BVPu6/dHNSoV5KCqsQPfYDy8ic3P
9mFZiu8U04pUDZA+OI3k601/BBveHvZ9to4LXVBjNDj4+YKprSLcVWw8WBCNvMrmfvbtVjtb2lPe
Tta+gSPBxarGsKgl5MbMG7Fxk5ZTlMrvTGlXTd2woLZjL67zinBm4C7QhAwmTS040DYdftbah0HX
O1HslhCtQShY7l8gH7086fc+kE8INqGDPshPRSeSt+6dgbXpIM0zGOuopulohcCTGogBJq2xPwlT
IdhbBGGqc5FW882i5XdXIQk1DiEQSMiKbyTYarhXYkZhtMPXrxbFtxK/THVFCxl8RYQLvswKiFLt
cPHDfCDUYW3RuM8X/WW4ds4WVqJ0oSB9Es1TAqJDPSgS4s1v8THcmvMrWpsrNxG32YwZWqcJh/2C
pUOmAyvKO7GMAZQ82ruEHQmhG921LRhdL5IW64pXGYkMvS5LTnnxKtEw+PV0P5R6Y7yw1u1tip/E
yRqvLo51HdyuLRyWP6Hzu0EWsLJp7eL0qJfirvhA7EAFAWa7p80GV5R51a0jFizblUGBO0oPKrxQ
aq17u+HDFvGltBSLB8rwth2+ExjcU2e9tUs0J8Lt7upqH4kQcYATkLnCADuBWoOlBpPynTdvCrMv
0/2Glr3WvX9V/9uuiYrkBgR9X0AZIQoPJ5UG+8l11QKif4FSfKJ0gwwc1Q6qH17ZLw7QHoTRLdjR
rrjxNmEL56B1rQOQKsOIznbwGMEE+yCb1lpMFsY6r1gMp1bvRAD26qkbyQES1W7+ntxiFeC/kWE+
7sotDeA/6GdIpG1j9PFgk5yhft8FVPR0wevOcv93jAiDV3ZPS56derbNcr+JCz8vYpr1LjlG6QHi
ubUf2O8vzTb+Km8U85IQVS6hy8LWlAU54Sm23JJL3u1ppP137UPF5DyHtyD02BLg/Q242YdR/dh+
1x3j2vs5Dgo/z7/Sw6bVlG1cWnZjsCEX21oT7RuLMlF7k83KeiB830KsDmHLE5P+Xq1huvCWxP+w
Ry1sDnt2UHCHQLF/NgF51Yzs4cL2et7QJnCJQvoGcA7cUEEKeZe6CTG420/Xz1bt1Ck47iy0oXBx
IpQrOSM+UFNAwJw8/ZPTxAMjJgZXx9eVOXzXWvMJSg4a4Lk8jzuZ8DOKnEwzjRc9Q2r9Wh4XJkbq
MSky72gvEVET/VIgfdsuHXF5KeS3dsSrolSJxjYNdO2lPY7Upph3En7tLr9sug9aOBMlObQydRu8
jn7If3pCoBX+RfPBM0rKAm2larpzd0PzWpxgWSGYEwNXohCJXPjX7DZbtHlDIZJ9YdCiAHXzx/YP
nTceagcUoOjyRk+cNGc1ShC2wdYPmMarbEGA/tZVqkt3VKLnkMLOJioeLRGaVhOkV8iw663XZXAk
j22wqlHRXEWjA11CEdfqri4OozW0ExJkU76UVftIJtbdFQcbyC8b8/NGzWP2T1kb89tgN3lTP+WN
mp2vyWXnJFTryVQufJOa8IrK69bmDb1NIJhtr2Lt3eb9YDf63WuRAoY/TVS97POHLX7d50lw3/T5
P5h4GMhkpdYU9JFreYksn4hxBaeXqK5A9AWlFWIqhJg09UL4EB6EiBZQU0o6mkIrTDwsVu9RLzg+
vSqDvm5u/1Y9y/Msm4d3tCwaVfT0FeycdEv0TBAMnmAzHiaGlYXwSOZbhVjSvk9wd18dJY8klIzF
xeLdKZFNzcoURuEYLVjk9n9TMIZlGuqdEINtyWAZ2vAxUtRN3rBJ3xG7SSfnqV1JvTXhN5Fjrxc4
nZ7VC6YOM/zKzr2aG60eP1EtE3MED5tvgh5CT6B4tn6CT68XBFbPon5735kVmNSGu5+2+X/ccpoJ
TleIaIiMiKe2+clGlEDTMArZu+nv49mePS4nnHgYRXY4DmkFOdb/Mgbj7qmjVCaSEGrlcT0KZkQT
YLrHGFYcMYVuJhOL35QMiwepAY1MHuyT5159dppUcD042oUR40Bdw7qQiyNy6VVb48cl0yCexNVu
Tqkxc9Mth2o3VqT+dnYncNZpbn6jcXjWTLROzHhG7NVymcSx67d8G/UXdpAeQ+XRUrMLvR/3jy+j
uM+Dl5gxYWf0rV4T62kRUYvLF/phmmuxGBjWjDlastmrfZM1Io5oOs4iwvm59KxhpLm25jv/8bVO
k1+iTSY/8VlFdAH4Ezf24UfwQ56CyzCTRm3izvTrrEoExm6sjSlyx1Eca+77Ez+eqH8mV5neyqwC
dyi7RJMEcXjAQJh1N9gOCQvzGJRCPrXPL6r2gm1/xTqa4Z8sw6mcrsn33d7SYzwQhAakKsFvp3M1
Hcex2FOKptf5LYgRxjAJKLqQunQCx8uaSCF/WTLQPALYJS8WAEwzlgJetJeCpfATxuSSaAOZDBEv
n5kzoK+9dOf2giUvCeyiP2QABozDq8lLBJYnPhlxhuWxsJPHyrBmxetvldFykh2aWAe9I+Us7Yd7
vr+jUJuhfqNtKgRjsKEaNCn8fDwym9YjhLVlN7rVAknvinn8AjjENbnDyZENg9/D146fQBAb8nX4
UsFWOZmnIpTCOCGEbFWkaMDGgpb5UhD90drDaocVhsV3Dn0C6dvrvxJpL8nDy+QJ3bVqfeZyBSxy
C+Ek+tPOZYaSoDPtPqlPsNUN63Gt9Qc+HtdnKJR6a3EjIJ6C5RW671nrHhYwT/gpdNCUTlYB3JEI
VeVAXrqoZs24P1/bO8x2qLBbRYzuJEJluxK+J/gdm6YmA3jjlGcf9MNl+4b/EaY8vUuElSGVUe8S
nd0b/TofuJ16eNEmhCetCy9C2j26BLf0kkodUsVTrklWXEs/5Mqbzr4v0x/RekTm0f6DOSJT44it
2U5MHjUVplfwDc9wGfHMZkLDGPSSXjJLGfHdiAYILuOaCekak/3DrA82Wvu3dn/jQLDmwz8EmIiz
nEuAz4/4wr3wctnXrmlCviZhhFrNN2nfpJo22xMP/X6fOkRfrffkY54/X79s+1l1wuUqRX12bUyM
Wv6F3y8x19hutJm6Pq/f57v00JrF/KYWB5//5fmyl+ddEA/VE7HaBPe+yF+Ie6lEGNSVvovv4jgv
TlZLCQpzm8Vj60HC7q2TipLq8+LQqpRigg/FIQqiCJ8eZnrDRfDVhl5JvRkQIMPjzd7BZtznRR/B
A8wEQClwhLLVKbQkm/nYR5xoVTm4ZL2YDr7sr3O2l+ymNtCaK/gAFDmarQ+eDjKBUru+BuoOerOB
kTNUqZiqLE37ut49WlEeyLB7EPxwB7SFkMQ7t2gtT8xeCcsX2nAiUSMpPbnVAc4o9I6seFj8INI6
88vMSLrS60+kyRB68Mh43k+4ifLpaHLuIOz/I+q8thPZliX6RRoDK+C18B4BwuiFIZCE956vv3NW
7T53V6PdLYOgqlauzMiISPp2lFPvNZy/Fh2QZNRx866aaBHnVSdbexsd8f7wmNc9GDg7r2/GmdIN
k6nYIDYwF4sTUZVoGMZF04XsnwAHCh/g1P2J6iQQNAhM3RE5nP7rAiqFi6iPcpUNnFGzj99BuUPZ
C25qIq61jNBoGEqJYdS8BFjnwuH31XLoK/P5qI2IYJ84GgG8fMs5JJKqYDj3HCsYbbufXrtXEQSV
q7ynhIo3N5VLV/euNEeEEUVeUHrC+pkjJryxwjvE3k7UFTxoucwl1J4jBkPhkCfxcHSr2kv5nlpw
gpMJIpa2LTilZIsC1QPe7one1lvpMZa6LallwhuXvo/kkJ501C+xJ+0VZIgfxQTxs0SEg897htX7
j6B7AWhxtCFoX+lFVS5L/FZ6AaYd/5QevEGiTf0nirPXlhtLp1Ec6LEq74erMpo7Yq4P5U2rX6Ip
82TnnOZd2GIVfsa/iU6V8LWGy1f6Y63P79qneCxyH9zXI/gVVJNdRttgrJ44Iyg6P2tbGrp7uBCJ
xvstiDWS39sxpIjvzMD2/3tJBYq3bXSfe1+j3bk0EfG0T/O8vAXucj7ZjOahuiMgWXQnmXTtYOyA
yGwh2i6UO0wDpJFp5zj2g+MgSVNl03+baXWUG72Nbtv8lvH2yUYy9CBLQooinkPyk+qnbEFqEF0b
PCbWxag/oxUts7bY4CNyGwXH1GhmvwDelk3U8MCVglufDQ6+SDSXPuRrFnO0wl0oOi3hTHFjYFR8
GVyqajxsycqMy+BPwGeAIhrH1r4VTwTPQW70fDGyl9oaPlPkPiGHC/kf9sPSHGUf5ggqhhYU3CEV
9WJriReyr4X2a+Vk5cGcW+IidDBiPzvDgo8ZLHFi4cgw4VmdkWKghRIEwqZIiR84UcXWIH4f6A4e
aZQv8b2yTQiJO2oXKu/JgK9I/drigyS6dK0p53xyLehNFiafr7baNN1l6R2xWtUl2WXYcROuyj7D
gZtftpFotnyjUC6HYM1epuIxxb/1U2lQF9O+gBRoXGugF/KOj5/AIq+ipMsFTOm3HzSN8d6rPflK
Y6x7GyVn8dGu88B7Y16Jt3MNxNOdzWcSQAshFuIX7YHOzSSbthul4rPJ4FFNNuI3du5Madp2ABBG
Mp+aku6GVFNFSh3/t4Ma+cu9xKYnazd0pBFRD5FyTjFbFZmETPEkaaLokf7F7m9z2ks456l/8/A7
cW/nYeCUi0vAhCrMD5Rk+Iq3R8OgYgxsvBYnH0rHDaKY0IaKtAfJp/FG/ZLxJUuM96Q6pOAjmqIC
2f/AIqVpApG48AcQa51Fieh5HEjW/6/NtaCUedF2RTvJEIvehaA+s226/L4w4Yu7nleGHKaGQr+N
Op6Z0mc0k43YB26cX4fZEwkQrhHTTO+AzC9din1DhG+l4c93T+N7awtz8m2agKnwtf2af91/06CF
yeFtETA3BZLa+Yv+3IYq9dbYP7gV04A3p07s+53xb2FzbvtsHsDkxktoZJ0DfKwl2PSJQ4KJDGd7
wp6fG3qzfTHeMxmI5DGRSkWgQxknGWkl210BecIW6XvjeZP6PbbHVPJFaj7FAz4i8YBitGsRZWnR
IWiTsqot3H+hw8gujRUXh+DWdxras6iYa91V9JckX/NS2qyO2jG2ZqK9z9Uh3SEy6Iwu21sj0V1P
3xkI4koiol2DJ3qO+Z9qs39yhn9KRHeXt5m+WyaCmmV7y4X3H8tcrxxSMtySNm2IjNP1I++0wTnu
vjZ/dLBx6swSUx2/SdaPvYL5Z64Yn96RLjfT0NGmh/a2tmIiBZ5RfAe2cKuezOu9AxdhIUP4luzw
bx5WmlYMAwY2g2WVaX6O176P9DjVilH3kvNI+z49ueEu9yXxO4FE9BebRLZs0EmKHpKiiv3kR1P9
4Y4qWXtZN+JohuUBS8XhjFf3PyN2hnngkZMuhnT+Yhz12BXPizPDgfHB0AsNN7SbQ+sZiDTDFXJ0
LyVDj4w5IrOi5LF3WLbaSa7DJe2wgklhy1p/g+kdHcZb5jXw2uH1TzBlkXuLbAw1Yi2TydPZ3ME1
XP6kvzE4BMxPkBlE/oqmEbry3gs3ZqZcwvmdd6Y5n0KbyuhpsD6qZBsxvOEToD2H4fwXVGi8/H2D
csCwPvjnMhEiPgI0YmefzWuhI/NwU7ocCi8mEn1iUtQ8MZH0/ruupHHxKSU+48FxHjyZj1dcn4Ms
Q8KIHpwEZB76PMRq0tlAEnjI4JILIQtCdJtWcGm6BJvTl1Na+myGXbGSiVcZu35ZLtIfoqGCxkHi
ZQHGqQ5y+Ag+srBcw7HZIf0s3GFo4tgMjNhk8cKyHs2x8zMyy24NclBzJZ2cXGHqe13TxjjXoiua
mfXZorwjgRr2AaOeBAAgUXasZZd9dJFfxYPFOzPmg+u6cEXzXlmha6rxJcq01qOX3YPcb4BtP5PT
9PD4teu9cDyGo30450NHswnTPTHUQxGY/tCXxzvqXNKNNZc/1BU57OqQCTnSLXkgGdSOR77qRAvp
3Nw98SdrDZfW3qoUH2pXFTHp9X/EDhej/uUHDLvKFU62LgGXqltG1/4bDiWhJ1eyYn5gduBjWdfp
1/nAJ1i35+/zd2aU+nuRiiyDhP9fdXYY03aW3V3fx4aPpt9qeDjV+g5aI+pftwQunBTQCEQvVQtC
uSpyB5Eyhpfe5sYZazV8wXjg+bSmdGLhY2W5aD/q26amXLoR64nFhobdklbvOL/zghNFzAdWwa2a
HUQX2NtABccrnl/xM1jF4bmPxCM/s3PraN5DQK5Ywi7Akgi2RIVBX7js3qvZ0qOsKYOHuaJSeG0n
5NNKJVUdd/vQ/OrZf/bPnXPn1D11j50Err2w3GBmpfL7VP56C/hzZpQ5M5iewf4WHBuLFjZLjUxz
wsKb9FPj9/H2U3tijP4XQeYSnEEqX9P5lyOvLtN1KCRdkitGBxPOCAUoRNs5niWNT8+zjV9PS4zW
Q9GrAg3NAYfp8vBSS3T0hIp14jgZHxn7cS3YDU6U7ExTkiQoAA4fsjogeRTljTyKsdK6H/FIcuUE
E3wTVDN2TRNaGnvWnPXpKJQXwcVvSJUO3fdScgCDFvZslneZZbqFopRESepwmsPRLaGLLnLZA8Ey
BTmDvnoe8ep087v5vNazKPWgSjov7Un5MS/BC5pSOnRsWZnJrWmLkEsgYJS1Qzej3KPHS+YvnbYn
hUQy2O5jy8d9ew9p0wzQ/M9agfItR8WB+QB5iscV6tEO6b2csiRUybdGGoDIHjitMKgn4T3hG2aX
wM35Xg0eTD5kf8CYCIO+VeWtfIMPfWGHOTE7tKrAuMuUIiBoYG3u+eq+e6h/g0f/gkirGRJ1mOJ8
DEJdzrSCapkvBN3OG99NZgeV65cnQfr0CGbd8quVwpApx6YXRBl3mbnmWBHPluUsi50feMNdvk2I
xMjrgpEXxikMN2fQGMDkFPcphq5uggoN3FweU/rfrvbvuTznHaHPLV8WGnij+9mdB8NbwOJEHo1m
nd0Nhy1Ez/khfQMCbjkoP/Kul8YdcZ3v+MGesxwlCqjiAMuH48rfnDIWikIZcCw8fb1vGlwBa30b
UtXwcL6Ou7nXdEXpxVg/io4iVi8QyXPlOZbihfsmvwbXIJVGm/T3wAxjltwETxK6wSZeeWwLk9m9
cG4cvu+FVev0HcPQYtxKoJ/kCPC3LmKWcuMUQPF51aLOeLo270zaPD9KPKRRoR+It/OCCZinbnJw
7lw+TugAdmGBvgGNXAQ90goMz6jJGGQ5TjPXJskKe2OkfJowncjXnQMQc5ADCI5bhqwGd7EmeH/z
a/eTIOy9AX5ngo98ocll1m1sGnaMRgBH9HK+RrSSwX5utH6a0Abc90DJ0LmSrpm6HaqYmQ2Iofmm
21CM518kAiDfM1+UiriCflU4k9hjQxCadvG+zyVSk87wN5PvNoJiUO4E5SqmZfJWcC6zVoumHuX4
m9eXcpG3yQSHb1gD3dmMmMhXMvnZcDY8FdlXinjlusvq8LrMcwOz1mOla2HYKLYeeQyug3GQLzJ7
rcF/QX4YNLrlRh6JWVBtlIJiiwCQwvuMf06pFqufyVPQ4KK/Y4hGY6f/1tqU+otCi5daZVXgsAam
12aNMKWZNk6pGzAukA49uHe33OU2zuTLQZ931t3w4wG3M293WcaSTZO3PPdsmSeh+8W3NGZ8P289
gFbLr0OC5w4542L0+22BxGo/GAG0o+ub10w1wPn7qADZvBmsjpI9bFR8fTH1PvxzKzTvxRHco0sE
vIe4+6WAikzkD7042F2TMhVMg49UQZBRwuNBrx8TweK8ZS5xKdAFapA1AEehqie/t3YwqzbT19WD
XlHwXhxIeDA7P4ExeifJjLb0JO9YQKujgLrntfg4VLUrfJWQ0ahFj1xC1t/WCc+wtFYnRp6RryZJ
1pL4EpOT8KG5r4H6agQZ5k6m35ExAapHih6hTW87KQZJSvcvKGGQM1HF7+uvn2RVi2Jp7xHf/cG9
3SPq4vxBnNV/ICxlJp+L6ooMgYL7TjdBWEYYTZ7RnJ9eIQz+WTRSUOIhwLO5YF50p740HTyhzRQq
hNyoGSPZ1ciPL2gTuuUkiqLPknDx0yzQlIKoxnI6koaZSj5Cfi5aBxKzUJ3PucbOAsLEV4UNOKPt
cPB15gniUNhGUMCDURZqJ786GXCFQhYvKoxFmafGek5OdxkTuRbKsGKSy7PK9+7BW2Mw+ChQzULY
rNdHUucKCF9H9+IX650SHhx8SZiMZFcAKNya80CFK3bAFRORLB1KNHzE+hWnp5Li5ha57vz2Z9MX
BBDsN4nVpEvNPlS5YLhklVTPn/OwaL+ggKCLBIeXfSDO21F9S5eIFlIbMpJUUtgkYszR/fNFE27U
5C7etmxRfz3h2fE6bWXb9KbDZe+JBlWJl/8FUN8mSPGXV6HZntJnpoEFNj7ts3N1aVCBqi95eUyd
5/l5YXbpptM+T9b8mgdEtFzQn6rASHD/hhdKnAHSBg/mPBSa/AbDaI4fbtMr9WUy9V1UnOYaLUJ6
XixLCDBvQdfXWy11ibQQrE7cCGbmrsVLgXXyAPMh5LOUHA+hHi/imdmzOKA8eJvuMHAWYzr0xJlW
JdXjsITw1DCDZvpLnSY22lu3P+rQGiVFafs5KTjpQLUCi4PtVhcR5jaxmRk912yi7p5EuEy+4/+d
/+Q0ObXj2baaYw92y/xMEfcl4Pv5tmK3XJ6VG8s8UQlvyFaRi1qViVTtdwl+jJoy6HmjcGNUy4iH
cRr+JUGgHOTmWefLvL3Os9CtVn+5SfgmPtfx5c/Y9WcYoJT5WVPc3yjSQwVgbEqZHIEdvtuZ8avx
oS8aKrsEx0YwbuWHjXJ5yAigYaNF+6+oFL7Vqv2X6bGvUiE/yeJIglpMwGO4CN83HjbwyWxs86lZ
rjAeP0uNfHkcDBudX7aB4sE+Xo02IMMkK/l8vtfYkWLwaRTIPH9jOKaeYyNYFZLN2jD3BQOygVa5
s4Q188EkuMah2K3+8ho5O3Rc+oCRdEW9JYjw9vd/b5ngO8EZu+W75Y6XZVd5oHNnrBpvBRU4F4Uk
hlyXC9Apd9guhkNeA19ih+QKuJF1+MPWRmXMDlYsu3NUyYLYn3wBxXKbZYt4FsBMzGLJrrUqTLc0
jNhALF4cU/PfssbWjMyPbS3PPDRmjqiDdjLRPEDj3Vl+mhBK1xdABTDgGs0ak+qu/wTCRMRCD8gq
k63kBFBfueZHAmoDzD8oOwdQlgZ1PoFJ0bEC3waEDcetMi4hPwNmONFVooEESQY3JAxLBmwT0gdg
I1zzyR5kLWLjPb8fkGXgrxoMDKpXwhgWATpCKLhRfcN4BTBKbBgImHU3Hsg07kDwJUcr46so/7O2
Y/iazHMbK4eqjFtaekiEgLYd+KEN7Z4Qpwv3o7Lg39FAj/DzoarhVtFFxxv6jUBl9yYMVA4GiwE9
ZYtJCInscHCOw0lvGPfVZOVGq1umZSJ82DtKYdubBooi8rJVSzV+kRgx6plykrAYbZtsnJL5f/5s
UFtBkOfZzqHzEHJE5YnS1iHg0rdVyCWJ29oimtwM3s9n/Jy1f6gJBrg7FpXLyR7e/6U+biOH1LiR
G4kMdhIGxThO4V5uwWGfSdYsDFosXuRs86w9aeNMVBcVlUkFBv5f7nAmGaixTbLH+NNvDa8ySlyu
tzDhG1MveAlek+yHLme7/h7/vSUy69R3sqFsGEpTnZ3eaVqYCasJ2eNX5f83vQgtMYhPIznIsbXr
xMgvn0W4mW0tGzAsAQCAkd0Vr3dOtKKSt67eG3i983FSFRcCYeCKgvCB5gH+AR2gBqb0F1Re9YUs
3QlyXGcRf/DZ4rK76h/hYK+wytZJZEGzTyajssFNYYv6/0h9v2oz2ZWdxak+PPmDjjUGILCXojaE
oxrvsy3k/9YKFIXS1CIe0451J4PUKUbAwiH9UVx0V61lXx3nUfs/um8Ir5Y3BqjsG3fcv88jrWo1
eZqXV0MF2njN4o0vOGiFey1kwKkZKsGI6xBLPPBFfjVBJ0fPKChnf9JctXAzuBFbmYtwYMKWo0J0
gd9i6grUaK1rBXUj+tGPLbxq6Y+cRJfpelVgtVwZTpYu3u/gI8smivCu4z8uaFqwEMpvqIZohDFd
42+2L8fRra+qc6ZZdtJIKxKoARlMQTMjOeYO4s5r0rtByHmnM/JWwXxR78pJU50OovW+MiS0I9AH
Uagx/h2+H8voULWYOTH34MIUshv86xxIdw7aqULMtKljk8k7XAmu+R450Rv+wZdKbLymeZXE2+jn
hUlb54GdCZtrNDAox6dXMBYm4Bu3qcokUY4H8JxBQY8InsSR4AzHORWXsBqsMsfF8al1aG2xDs99
wJ7mpA07s3uJSZ5cjVsx10x+LBtahWMQj2N7hkGKS0ZyPIY+TvDSOIkYg08K3QdQpRNPwraSASg+
hSwhCULxIf22CHrWuN9DeFoUKtl40kBIKteImn35wy+dSTqY5K6EiGice05AgbaBUQN1x4FuO4sZ
F8YwgEQSCrTVZ2B/OdL/SgNCOnGZhebyMnoe+spa7Yt7xEsQi8h4KA6B6Rm6U0s0EZOhTHSlmzUZ
wi0IhB0TZbu7g/pHhiCf6/DGi/EOjQVIOAge/2CwCXZ07VSqqtIHihfW3jSj3ukSThC9aVQGdlTt
qXoY60IZADuQHTb42vaOITg0I4J9VOD7Tccp50U+MefGf0c/SK8jxFCipwuJcT8fMF7ck1JdOmid
AVTc5ntrApqbZ7fa5AfcvbTj3QttC9lru4euY25ABtVoA6DjUpwymoMkP0e5TBpI4WQdMJU2SO2I
ncELFg1pHBHDKbTaH6yL2kwAJ+/zfCCLaPczwY87qbHWp2BiGRbiqKFDWbGZZdTZ2vIdchdOBfZh
TVYFft1lV3pxUY3BHxz8pAvsxLS0Bs5yHiGKyYebMUUBxI4rvkc0Lxo/H2hs6qa6fHrwQUfet4sA
kU+zBZsB/PAXBvtydSHK1C+8xS+2FY2TSMzj4cV3rLT73Aj+zHRR+ArT8PYXOzi7tnaNedrj/FHw
igkl7AVKK5r8fKSVra0pV5/v1GTtnV1MSj0lKrSM2DNYEZANzAm4inib4LbAHIOi0cGtNlt7Fdzr
De3GBzlGyHuRcSvaTtb3H0QK9N4HwnyKw5k+59AVUXzeZOnMtv1qxAu5UKRtUmVaTiMIkwqTbqxu
iBjhvoLbXV1jHVPneUhG1S/Hx2XqrvPPFcQNjNoH8ITckPIJTQnbFH10H9eyALfi42heor2C8+ha
SmEe3T6Obkz2PRfshdgRIboCOt1Lz9kSG6kr/NrMl+i7jZrc57P9bP8brfLeiL+wCjyXlhQCZpnk
mfaBblRxQCVs/r+P7i3/bKd48huRP9e02ZS4BvQx7F4M35jZPKRjBUQxTIXNDEzNq7/miLyD+hw9
p8NMnN1kt1fDwNMUDWcePSfFCKl8yM5lGnrFtP63MyPJDbNeU1xCaDQcRqeCtY5UoaOgeLAzqXj5
X7vKla2CZPTEE23L72N2oPx7x6TV5vKDsy9i3/2FAhzijMIyYXXEGlrWXFR27+LMKrDDTE0DuB/5
IDSC/UhvIpo0YJGewUnpBpEGMyunwh8qzzG2XZIISAB92Nj2XT4gfa7aTjTw4QxRfE22H4fe9iM9
jTP49lzO1DMVukoZ2jmX3ql3hWig0YppB21EiglWt/QJakD8dcllBlGYJWKQd2j26lfxZOGmuJaz
18LxC1IcOIimA84LXH44MxB63JGz4GGTya7Lba4z/s95/PZ9Hp/HTj9KVPckHf3FcDFM9P1r1d3f
UtBRnBaA4URrJvzJxgKL7/yu86PwtQL25RpgPty6tMlYGdxPvHb5Zzbrp18Qx0cDtaAGGSMPrELC
kC15455ZruCM5X+0QbuQLrSxYQI4CdGG6wO/vUXwmIZepaE/qdi0ZlTU6rmS101wwrlaXmsrmd9/
dpbv3AYitxAMm1lmPDMLhb+7iueIU/zBHRAHpXGYjSWZMAuLqY71EH9emN6TGeSK5Ij9ZZhuQrT9
S+eC9bfkmDjen6Qe/HnBlRcFOOS3mIWsPt5WnSj7dndS66scItpuHcqr0Sst8/GkmKToIYY1J63Y
oejw4EwHE9TM+Dpcfa4+UxkyezddQy/xEsZAJdc7Tu8hB0zoIGpPmesKueIWfq1lGrnGohlJVGU/
ocKAhyRLXEcBvQVyZAAIlvFDRpRMk0JLHDwd2FylAtHjDy0M3+n1Z/qxrjumFZYUFFW1ftwrmkFx
A8EPvd4uH4NATtTlbfr1SPuxYK/4WqMlpPg4fB7KlR5tCEB1KWp3nPfl1a2+YvBbn0Pls54kf5YW
SDiQT6+JeekcC+QoqTdTdaqxprs/Z5VfpKRW7XQCitQLjwnbMw5NY2jQ2vbUufHgc3a8HcqnSy89
FzIJDBkgKFh7aKJr6UEBglDaHQSzK0Z0JspYaN5JOkk7mVHM4G1Pa7KjP3oaf/QJ01HDRxc1KhOf
s9BitV/QgAH0D0FVW/GYt7o3/AFWhJvUEdht0zArOIHKhUNXub6b8nmKOyeSsy3WFecKrFr+YsIj
tyzyLrRCin2YOflipT8IrSpNl1dPHsNd4gtTicO4Nf4lvgrPDb8Dk+drLfEVgbBCWvKs/o1p0UbJ
RSNkBx4w7U9l0WhNolZbdMoyOvqNkYVUBrMNwMfKj+mThxUlpSdOR6pfrA3nkOGujDCJmDHhnh7i
/5aFaoUH/3rOzxAxu+ITbFLimUo0tXaPPFw0LVZ5ey8uOt7qcgG1G1hWxNNssltEC5BByrUzYRpq
40E6Cc4X4SyaF1wajwX9+FcVEC0aF5gsPPrxwjksCVNQfI1gZFRs4zw8LBeMso/+um5l+RUDakS/
DDNZq8jo9cyv7JxvOaZpAL013Xa01XUXMMJESZpRhrjO82uNbvD2AI6p+F5UuUWMmC2GHHssObJ/
vgHVvwu81gQJLDo1h8kEosGjyJhNZP2/m4Al3XOOA/3Df53DfUl+4LVKKxMflsgcUiulqAecwkdJ
UqBUSc36E5qjs1Dfxvx85HhRv5QhEfZOn4fPHZ70KwzJtCUzQERBAjEZF+rK1e71WiBqAGNkBPyJ
Jspmg2TN/mmunKXpmChdG2O0md/f3zDwWzBNL/lHK9U41PawG2WORodzMxP/JXtLPDFc4jUo9a2W
0lDHJapOBsWDDKIIORKIh2OP/35ERj6g+hNptPLGX4lqep7PDWCq0vnGtVsa6qn1eIeGeu+r/bx1
Lx+aStliNXIve1AwMbY6fdqkNd4ZXLAJKD5hd9pdxaH6vXscrjFFG59A/cbpceTYPwe5I97eiWjG
QWmt+pPsSxd8rlb4qGPqRIvhgqKadC0bvJA9Aj7F83zmXYeoaZbBnqhk17P7z/3n+pMbJL+T3098
PH+24+PPAvjuez1ODtbj+dhJaWcOuo41mLuHoIXLpxPajlUH7pI64R6AlltFN2lUhovgaTtQ3hdR
KYTUbPQNyIuxhwsXsLFfaqIfrQijc0hw5Wp4JhD/lyypVFaza3A25MHKfJX9ZQng+hXs8l+ywfyc
u4ci2j/a0L0nF0O6oZ35iKMcUcFPwev72ZALnijdBrRTabH81+2mFHPbEnPyhUU92Q8xr4975c8m
jX8PaZXgBmyoyDX5TdYL/DrqRqvayOZAWGWiyBgK7griwnv7ve0M6RgFuaRyj0fxSrfvNtj3E6UN
4vcsM6Lyr/f6sr965fmD0wJtWf5gvJCm5GQqIIyYJYMFi0Vk8S28KNC1V5g+GGA0T9ISzjbY9zZY
eXlTwQXgyI3fOhVFV4vg4yMD/rkO3qnpptspDEA4mK+fGGzA02zyObowYofm03qwHuR6j9F28Cgx
V6ZkOGa7GOL8C/bmjS81nQaOmUISFSKjb9m7HbEZowlWjjOd5hrOZbsWP6zNoFTOg3Rp3T3dmMZe
fn8yGN7KSDeUdy4fJMbkKAPYIuSSaYcGHU8KPkXq9UE2jEnEIi943WfDGLhqQUiE+tmiQI/8i+yR
oXiRpi9QaWH8rwzNNrlVoFzfiCFuZrEWrUZ5rxzZT4SpfN5ftqraTPSznBhn13joW23FK6vpWkww
jDTycdEX4YbFF+7szPyDHAXjHvgyVV4PXcTJYoIlea3mavgU52rvJQ/D5CW/nl3UEZSuqMRXlXQ+
1UgQlbSLO1ZRnHNV7frROaTy967295ossHO1z3gAyyc1LYv2+1vJ/SxWPhbrbIJQn598ie6fVTn/
G4wuJaSeSfptOFGYXHEF3UivlcUnNzc6Iw2mK9zGNf77Zj4d1m5HAqzswDH/ud5pbMTR8CB0h/Di
67NUXpdS05OG3Mib/nblP25/MjX/2WPsQa2mBQoHQfWEc9KlbISENHBrmrgtkE61bCRQhXlAq2jQ
TKHLMYY0MkZ0PzbQF3eodlu5JghkdrZ4L2HrVfZMMvhxemR2MmM7TqleJtUiBVzDXcQ+O0DyHLni
QFMJURrxGhYJ+0EUl7LBZaAFQJZ7hRepdMTMcoO31XqKIB11ieL1FkL6imbo6WoK1AjxGPnYcZrq
LpjlPCGFxOmF8LvijndGDBOruG1UWqerLIdSrnJA7jB7tV+dR1ufOW4M8qUNCeYC/wjyYtUezXlv
0loSAVe1eDNb0ZrngoI5nCHCjsBOgaJ5Xdjh7aIlSgQ5CbYLsJua+hmMZHght098myopKNLssPpI
eaTwTHTfTRRWTIq4V2P9F78GRtbwiihsU0k0bq1r/6187qeQtmCT2Ex39nXQUNYi9lJ10PqPVBmr
+CeRVSX/vEVzt58eZSGpx5rX1rqyrD+bzGzFtmxfk8wupzX05oHLxey2ZTAnuTkXcthowgmNFzbV
+KV8xrkrVTzhcfu61xOoezDfBAtoMIZXQcC9uGzd4FTLqvYwAzOtelSRlj8aSWiDfYjXSaZBXsbY
so0nryBFYpUpZfq4VX7sVFQz5iHN5V3VV59n5r0hQ0CG1lwOJx9Cgh5b6kIFA/Yc5FVLXceCgdCS
QTrAYaLnw2/1G2z6oJH8mu46vijfpumcA1GiPsCzOAEQs8MbGblIYRjdiZRUp+aN4GhZ9NKkvvRl
b4BwFK0++a7KN/DMdI2vXURhzAMC86EhwhymsOFjkul5zVQ8v/cWKSdOIIrEzNps4pjpoXWDoGh+
+a9GtiCP6lD7m3Q8RY6H4bqGClQaj2c2ZpdNxzoLZERIQsSSl4RIZc1F5IVEnSJwI587Qg597pdZ
ah+jHTRoIlKQX0OOvSWyz+dvFRCgTZnvQL6K8n/1yfdPLBDV1gk2ymqOWi2CylIr1r/rT//OS+n5
xEA2t4BWbGf4yNMVBbOZzQRyePLPx/TFWI1f6/QuibDYwJGcmJO9KUyRoQqbnTi3uOuBhuTqyFGx
xAAHvDaXRTo9ELDLZ6wAdtPNVY+VunxdcFGwJKC1+gl7BgyLBx+VUenvxPy4jzX7M/snMyRjm1KK
0wOWjW0APgqjRROP9ADZRw6MPdOKkTJUE2id0KzExoJzEc8QITmH/RKStPyi9cofcZuW22ffA0La
jM4u5ws59gstnYidlz/FbYDPDzXHBf76FlNk8RoJuKGFBaVUliIy7w2s5bNDKrj3vL9HgxP7Ao79
bGZ0SfFbEyexSMexFv0G+yggq8Ikq1TqU8QEEairX4yAKmitnoHqYH96Pah+9AUXWgQCnWO78/Pn
E+qST5eQh2ADOV9Amzo6ju1PXHpU1PogTfO7FmXasFZv9vcc4eOTiG6/dzXbp/AzEQtr+R5JmFYc
q9q+p3BOjZjHBTu7CIn3l274lT/Ayz8ZSsX4CtT2rW8lD7zx676QKby3TN/oSzZ58P7pGI/oHujR
/qQNKbpiNepHmTHnb1pvuLkxpYJgwaRqopJsCkF0aRTu0+m+0pgUkpskHUZaj9B6FiSeDi2iDYnw
zX0Tejy4DVstZ4qsiX4FJihsyfVNNVF7zc5/+8H+z84owY80Y9ky/wLMxlFsTo5yAYNBQYpALYW3
CAZJP9c9xW+SWvzOCbwSnbT5AE631K0PovOYrprVWuJzdmje/vyQuZESZPD9sDESHfYGvLPQA9Zi
MSIOhuB4eaQ+T9U69mFu2bgb8s7SIXRhY1kgzTU/KdChVxJfxCwhJAKRutFJsx2Rfy/iQOjuh8vc
iibGevoax8cxZv7hSgiLSWAiV31iOXsgP9pRVyw3nzu42ydu7xRVfirIFM4TeHexG/cKox6nJ/zq
+Os7Pl/icfcaz7b7xfltwdYRn6X/a6rg0oFHmuCTwsoEI8pOzVg9UT81Q+YVZYbi/hDTITE5hY8T
Q1WD1OhEFg6Hb8Mw5MP3AauYwp5x61diV3oTlLf9XPnwHhxhccwZSGe+UoQuGvwWe1lMky4DLK9O
AX/SDFJbd/Kb7q77KipGlCqcIDU8V39wMKbe48WsHNLHGBGmeVYqH4Vahf9641oeSkmv8k/eGGVl
JGbjC63VLYHCgQ1yZSxSzWU0RD3wHv4lZ4jMxclMfRb2NnyHc6qeazVV+n4Vv7+pj/mCC/MPidHP
4APrAgKHoWPdMnxEKluhJShdhSZeBR+VfA3rgjp2UualEQEiA43o/9fK15558I4tcAfU389vwgEl
pEZ8QQBV+pMJ+zIgsnAQbJR4RKOVNvDAZ5kRWygPwRWGYjBCylXpj47oDtV1D9LwVwRsO2TkgtGr
nuxESW22SzyC5cwi+/yOFUxeGU1LeVUcW7ZOqOZb5LnXNjY5sNh1imFJgiwSl2q1DbgdXz0FNSai
TrIVIMEs/pLUHAvSlhM0k9lr9F4+DrLlf+Qpo4GYyr+Yi/KN8ZurKlY2pu2u3yjiKv7cjeSqrLAH
MwYfgNVcUAN6e8Srnx+jpeZlNTCLGFgAPHP5wWtepADoIf/JJIIxVKJISXjL23GJzdZVJTIIZUpW
mLESN/DA+lLnMmXOySJT1Hk65P8k8VtAAg//DpmXpa3+M4qfywJ23xRSnLyeiWiikCq9BilE0G+4
I6ZrOczRttVkTV1M1NeX9cro24KtCeZLhHCUkPe+idQOShUb8i8jDro2fVJ0NviILas9Dj8K4wi1
CLbIFzc/J0mHkQB+41p5lG9lXMgwptsVkrn85RVsx4kG1IUFnMunpXGqf8PUWYMkF2h3P1qjhPu6
QHHyJEW5Bz0gukRbuuj2C8wLkEeE8JvtL9oIi7aJCU2jPC+10xmWh0UgpG/GrWFAHoenDzW+nG1l
qgDqJP5LOrDZYqzLCq4wORB8Mte4wnj8xJoIv6XWBhDL6TeLYryZzlMigPAsS4nCW+3S0hds3UmV
VqRqfaLNNXSEwjp4TsnFlrnP36GbgyWVUl1AnOatfJ/m2N7u7M+bsv7Iqbp49h1X87dqllmcudB4
PtZKfWWb+A97452ciXuYTb53I93AksTQVdnZO2+4HJ0Qq6V5fT+pcIm9I3alvARuuWMYhPdx5616
BBxmNtonOMEwU8WXKkngvo3n0xMzKRpbDCFbuf4G+8rD5+UTj6Le6pNW9XuqfCNRJzIkgy2GYvNg
lxtspymq/x8+pLogJg8Y8uf8E1p2hgo90Xx0rLUbmQOd+GzrgQp1x74HCuB0n/XfglM4mncnp+A6
yAAPVaRQKSVEJVt8D63rd+PY5613ak8Gmemql+1ccMU+f9K87sXpYL2qF6a2r5BaYeuGiefs2MUN
hBuilxoAxbKXMojy1X6rbxrg3bN3xkhu+sdvxy3AKxi99ZYod/Bs7Z6qx9a6fobjsOusuzt0PUzR
XkIWwjEiFiQbuw51TWlN1hgrkiISv14NBjpgr7WARHxiJDkD5Hv3Jj5s9WtriTIfroS5POQdGRRL
7O7SUH+ecNjhaCINLy0rh+qpIfi7CacmpAurfAyxZIYs6JNlq1VQNVdJNFMfvB6OZ/5QTeDBmGsz
SRf8Ys6uPcefj/ZD4VJlkGxjv8zPSWZkDW2L+9oN8darsay8o/5EY/WzJQ9XxrT4OVTxUIOTRLuQ
1jSSZ7yL4OjPDv1U/qYSDX7Zs8hn+em3GVGfPP2dGUM75NO3qoPd10VEWshwLvVk99XNfb03tiMa
gB2mpFcwYK7N6RerALyAiJ0Lmfx9REoMTSlVSFTnlEq4vTpHh+rjq28x4+gNY8pvV0lGRDMifMw6
D9L7axeMNITQKUTmNTxwaG3DSZdAxUqo4ixk9YWjhgFpRnodBR/DGLxK5rt8txip3eiU+bohoo+V
RXsqDI/rnag6lhmQqyxTonIlAu7PNFid/6qKPDtQKndvZaD1USRZHBkJIYvBvmAL4cyRw3PB/4k9
FXBBKqNxCstmXpt/SRFalGjZQ6S18JGRIZ4PCwDbjog4OaHLazyzi21r/8FHesD0MLGVp7vIwJk9
rJqwJ8vUktq89ta6fi4ZiHQsTEqnOn3j0OuYahwOwguyIc9Wz9LlRh9TnTeTWxhJb4MN6YIaySOT
GC5fWxgQObE/+Bi0VH78299caRCeNm61DIZmEjyz4IXLRYU9Ju0nHAH6/sdtd1Ja3obHQ3OLytOa
6DK8VTL7wgnTNjLX3+0Xo1Ye0yMmYLB/GMLyxfUDOaCtASNF2iPVY6fMVB7osC2HTlnFRq7d8p+e
s6huklnQkZ/sAyqpZCn68g8WoWXpoieh6h+hz5Ebb6x6+rrb5gvwBMIIFv63VvLeOS+qB8aUTdgr
+jn6C/cSPfQ09qCkePUMgxCwkzzlM6n8HIiT253d6/duXf4+YHLNpbJgzPm8sqKlPyGvcpSoHz2Y
X03ctbSXkZ9+lHN9yoGPOt08zgRlFrm5CJ6QY33A5+ofZyI4n/+h/KJW2TWilN0JB1DSWzFyJGiT
5ON4uF06sSb8Asjyk86qtythg1OEEcDgm3h9x6rUbyZe37DlGpXe8jvSi3UBVjfU+I9nkxiLr1tY
fdgiksSSZTPZMkQhWzZPS9Q0UU7UFkzzWfSdQ2KOY5ZDjQjqK4PuXnv/QqoBeBmJ20MtQFiFQVPt
rMrJjryqCbQwG7SMdRieMDqn/Ma+yEzEYo8qri4Ta07tYpv41fHjW5+PMDt9bilGVhgRLKP4IhJg
qIn17B7/g4zi+Orbj1uEpDxEtyxYxZIuK9mZkjv/d0dAA3BVXn8Jynxnesjixv338XFgdrZDXxJF
4JsECo/Y96vaB+0ZvG75UydZyNWz68KZ1ViMzUETEvnVaD/nqvynqSQ2SYZGMMPkBt5sfYKaJF5f
9G7D5e+hyNDMYNmI1nqEr4jsRPCSXr6nfgplKzuB+NKpmviz3s+NJMHFS4dbqOG4DnAjmONQgB0v
M283wZ0061pOXRrLLsSB3Cw76U1e7QRIBt7RGXxWEv0EyhB68e2BebowFRRn+MwSH5/55XckwbEp
G7Vb6LPnP36IBGenPOI9ch5GfiReqLAzZkFR+0znvy/5XlhdiK2G0HB0Xe2s881wErwDIvSB9m5Y
9nNRbeLK5BIoA/Ywfv52pWDYOlYQPG3D9Lt2cSjejFl6bkZv3LJCcenGmTZDvHDpIyeDMeUF10bD
/XVdTKAfGxquvfaQnJBePxloLHtWuc6/VmkinwVwU5wf4nrFO3SoOD5rWEzYzbVRu6/RXWXP8SWJ
NHmAg6Hm8LD7Kh/FrrfzaNgR+Gfh3kogLoqg0QOsGi9udKGh2xHnDO5RaPZfbVyW3KzgYmcKP7bd
B0QFMH0wQqyZ6NUGUzi/9I+9qbitfAURzqd6hlbhlIUtgUuADiiL+HcZpkAJmlEO7Cv1dUagktuS
T4Ny+GvXZjxq1EHGH3TByQFF8/UtIK+ghuaK+KNsz2Hv+gDCpnVBvO4PCRe63x25MMcA3QkfImAy
YhGJFDo57snAoXvz2vSnz00EvDJLlZnIPfQETGA4/YZbHDl5CgqUav8L4NhQz+h0edM6NrAVGM5+
Z7/898b7DKsOToLrmitG3NsVjgwL03zCR7yf+k59H36OXY1fPDS4FrcVWrXINMta4CcCoAr1/Zj/
4m94Qgxca6//I+q8tlLZujX6RLSmkuSWKihyDuoNDUQJikRFfPrT+6y9/rNRN4tQYYYRv/GNdfx7
ih+u8W5+e/8D9hYrHz8IBhnnFR9juOhFY818vS+meIbwRkvvsH/XWNM84E5Z2qdYCcdZ53k/KXWJ
PgHFr94TCobTgx2QazjXolaZ8Scj4DrVFnhtsewOMQBI6TwN9rhW88Ci8tXuAqo9laaPwRsFMD2q
YH5rFJe8Jb3kN8K8GSSZ6I3YJDC2fGdwoooHHNobFTkWqLSS6QHwHfC66fSjXgDol7pnj7BiP5Z3
uH7WivgrVmtKPOJWRRlb1nIOzTd6ThKVk1NCtK1j3PJjhjf170gkpQ9SdJ3Odx1TIRvNn9GwPVT6
PBs9z28x7fjiv+hGqugMuvmuuho9bFvbQalhEv5vcs1NHl5/G4+jYpEGRvHHkfZsGeY8d4yv23Jp
XS3S6PgxPo4pSqSU4RMPmxj0G/2zvl9mJAWRNz1RasjwHJvn1r7QYKALXo5FibAIu56sAkseCzIg
4+A3FlpBSQpiyLFKXnsncH/U/nz5EtgwhjaZPk+fWZD3eNvEGeaBcmlI1Dielyg2ppkZW3pBqRal
Xi/U5Rn4N5hhRJYasxcq6QzKEZYlN8BaZ+YsrOr1Wj1s0nRCsXx7hZiyHE45GFmS/FZIqHMAD1uD
I4ajPT2BCG4u39/J9e3KMMG+L/tQ0zcnvARBH/ltqGQmS1KE0AVpZAi/TYPCfPtKhPiJ6E4fqG5/
wgscYkmslzBiPqjZIt/4qc7oDf6Dh7IhOHyDUMZGQXkCfgZ7pKYw1Gx95iedfjULPuleDbMu2Urj
pe4KH4aTWb9PE4DYXrlhIXlfXwgVPZGs9Iy0vqr6HokRExxuBbr4aiMZ5aSw9OmJQPQS2HAf0N/E
zC6XzDPCKQWj28vJ+zLXMQrKi0bCJwCIJx4R3s0JzOX9AjFnPnrkf36eKlE/+++RD+oIBJEW75JI
tGAUiCyIh5GK5n8zOuGQp+3d9x5RZdm6RSePwL+lh8lU1WbSWfv/QvtY4dIEumWhSycsneIWsPea
BS5c6iXmx4DdITKmLYKAqE156Oj7AMzEZWBxO8SGmywlcrAPLQfURqGuKWLEUIr5BfKVfFZR4rvI
GcaP/xPn5XNWzDjDDHyahPK9UpBIUIkH+9N3XnifH83RIikqD/lD/BfE9iN1Tib3/6oEm81B+4/0
QV7e6f2tztq5pND3SjJDm76k8srJY7j9n4U+V34n912ZwbPdNM1O2enrF86s4fX77hUoO5pPw5My
boxPzTxJwW+RrL5So9gqlwvxrpthXdwiyFVPcRN29CUIUGSttMsWrJooJxNSneSYEbbOrIJZzSKE
PD1hZzRpoC72yY4JdErAFDLzbpWxJV7pCk+DmymRodfhWr3j5uh+Ql6eW6jSDqqqJSPJfgopOLxq
sEKiXWYZMZEmXqhTaRXAPz50AmSCkLZWEAOTL4t12gVwHxvgJy6FVim5/i3KkVx0UtM6UF1azQj9
PvUmlTVN2iHSUVWyE3J9f5Q4fsGFYP1lBo/IX1UrEGlAqJTURneEbXrFTqgqoU5I39AurtkFZSD9
GWJvS/fWPZUn2A0NiztN01GHQkoOw4L2wgin8AyRiQnBU80H7BJA7NoC4WU87kJMQTmilBpfhCY/
6Pccpejk9JR0/Iu2mtT3WaDUoz4dHbNB21gMRKYvjRFS/vgbpQRGNO2zNnH6eiQOfqoYS+SmKxxt
gHOf+oWvnM8xGWg7iDFQnRE1bxTKdyiXbHKiNbGvF4EgW99/aFr9WWgZ0RRm7SPH4BQHAq5T0DWu
KNBehquD8vlZyMWiP74nfKgNlkYWyW4OsQebxg20EWnZ2ThG0Lol8HBmp4Gs8wPGTKHEmkz2uBlR
2e9zLcucHTh82L1achfRgdiEo0Gw2xhz/fyRBUHGL/VgOBBjb1hTTk+CHe5cMn/8D+5I1smxXAdK
TTaRL1fpHMdpFk6QzS2pdr2g21rT5I2KWkZsVLcn2Uhc4YKrosiYa03VkFam2VsNLmyLZxI2vQ5O
OYqPREiHaArZiZ7B3oTM8iAT4qp27w1oaWI4RyLD++SCcqTIk/gGfFeYqW8yEkG/Q3QFY/ajISB7
96uDFp/HdmAyTcy7gRALl4zhAnvewMxrXNbkrBhcJEpjjeGNE9m1ker+hb9Teqt+QVlsQR+f6uv2
EmzDiae7ahNEe7s4LS3yzSzwhWuS/YhuZCIbRd79IR4bEA2mjIHQN0rwUP/0drX70TXJjQvzx/np
ufC2fT33b+PL8NivwvvaOfUeNtGll22dvsv5VhZwkFScZ7oQ5CFIO/WunQt/7+Mt0L7Jx12Ue8Q1
yLaunTXGefPU+3y+zUsP8W1+7pzO8X3rOPjuHAeH3n6wXa6Xuffc+3W+ff56/hsVJseBwE7R+idK
Sh94b738nm+Xs/cVnuecP/w8vn8u8R0f34FgpMSKmafHd8iVPnYNvEry2HAtQl94xUobneef5PyO
NLna4xt0jp3D6HvyDS3jnkaZdBIiHCCInuatlW3vE9YieYs+eHz2fJSefFwnHIuWMRA5TojiDkqv
K7KLr18jwqajLw54nuznxVfs3iHWByU85h6NswVx8cV61ItigVLTsWJvlSpQt7wa+3kmRNfr/bI9
2frQPbVYavmkBLyu1LYlhbn0MwLBRAOJujnLEgFhF7ik0xm3Epb2CuGAEMBkhQmjxzo9Eno8VMAn
CIMQBJGhJfYnxdpEWOeNSiMUbZ/j6Wu2bQgKAxkL90g4yq+9UqYOLsHD2g174LdLWG+PcfJloxCM
Yzl/DuXeFNNNwWTmA4azaW9ajG7dGQ3pkE3U1LBoMJ3ZMRSrU5WCxOu0sNoBRCHp7KouYwiFfK3W
qYKlXsBg/+snLYxqrHCBWlrTnfm4Qwn5Q5rwuyuT5MO0vsXzuQgzoXE+SImTiSaXB1v1OIoaWBlR
Iz0QRxPlqgkCVmtOXHSMIy9klkwZCU3wX0M4p/3hjzdm3nFGQ4u/ihHUyq4ONhFUFVdxiuATHY/H
mcb8q+I5PXIwbWgDORwGfO6YyAAxRPL45i0pL3+mkBFwI9dr9k40Gvm6zhg7CFQuEcJ3M54Km0xi
s55w96SMOKO3+lwIqDXfyTeePzvY463KvFJxFCuVMTlVnvj979jXW2X4V6bJc4vX+Aij6FhD5V1O
eq3ERcA44+dQyx+e+JHgx3BZWPhEOxsgLxmbBuvEgWiQXo+iOWi/eWdLczGHosOA2KXwwJrDQ0jK
PZ5EDFUEo3aFlzvP3GmDHGxzPv9iNqIOTWLg1uo0gD9AmB81KhGr0fGLgMTJtCVqjcmm2J4Hn45c
6XNGkTHnABVIZ7gT6ARYCfRM4gvEaKmxhG6clzwt52Wcn11KneGwQcKv9h5zqvmYzPMz88uXOS5X
wVlSt+3AKRvcZoe8cSOAGVwoP8mYixlzVSRap9fq1Njs87P3xbztq6RXvfKGo8SNmYSmzjImWMyp
mDausMPNPlYlDyPpSeazU6MGj7Jz0rjDYVSBDKfDVmKOvsoN1jjneS4lbokGH2cqKhx6yOst3uL9
Z+4eFyxkep9dNK4oqBtghkCCtO6qnU7IeQ8bzz+VZ3LhJtfvqs9nPtrp8FGEjGVILCYWXNTiUzjG
1JEhg3psE1YAo8YGTsgVvr1BZQFTED60vvZgFqP2el3l2ZPyjCoHiHPCe1D0sL17xaieDN4ylPLj
xqlS9TBTLR5i1ERqDP2vh5oudOeN3942BG3e0nB2qUJ0GysHJz58HR0M7TlH4UHoZJ9wSFs7IJIG
yaClSpc8ZWcN58rMRgkNbCQcP3kwWsf6tTBoUbqubU+sgdoD23x0/2i0I+X+Au0/svdefYTZAGEt
B+IHr3cAQQSRgnvc/QsCjMwu/98QY7CeS/c0IQIx4OhcIw70OmYkrNHSfG6DoGNYCOE7P60OA4xf
q7XAYafmi2nFASIQK4PvcoGSEXFPxp4cK0En1KV+VvlY+Ah2RBXMOvVsDpv3ygDskOeDAkYvgzfg
2+uquSNMoAHJFofI0FHCgCaXBuIfJ77VGhJZoZsh/aaQS1IfQLVPSYC2TYuccKcTLCjGQHwZjBpc
MYE77apwWhSW5wmDjULQNA48kGQgNJkwcRhKKT65ixcwa1g49F349wjG8hkeBmKU4UWMSoy9Pyw2
lxKldvw1avjN+zyIYYsLo/sQwWmSTosM2EjjQYtNbZT0WM+QbQMi8AcxQ4brD4qqfIJEA2jbQpPy
tDFNoJjiGVp1E017z/CVoWgUdimmvwJ9iYGNCpv8L4h3NnuDTQSGdx7+Z8hXIYFAfLCrAqzeADkS
/gnsVp8W6cMmz7JR399hmn6soh/UU1zXfH7XitjNFXJw4/FXUCPPSlbG3PgSCqFEuC+fIIiJMvVQ
t0RhuGY1FmEXIiVc9HcVVR7iTmj7+Ar92lS8IdGTrwlRLZQqg4FY4UKAo809mfoqaBArPhTw6Uqs
2NaB0gEhIQwfKsle1y1r6sOoVFDEnLrYqDCqheojGj1FMbQYJrNeB7Uza+UupoqEZWNdmLJL6wXK
1M4YuT9uMC8PVJ+MkZ+kz5BroD2GwDs6fINcONrtmcvlFbuNTZ/VjDd+lTutZwBZyC0lHHz2KENv
5BonzBn6gbthouYKyGhMGRpHt2wD2c0TxPGp/DyHVZ3wG4J7zs2oO9AFrA0jexsMDM0UZJUPbSLF
jTJkF3afi1XHIVMmJq73Sa0wLsr2yRLRW/vW/qourGySZPsznnLw+wolF/TJAIHylCchrtDpUezL
XGo+tcwdVlq9V4pBkdI+PF9aOqmD9AHOCxmELNXNTWm8NQ9xDY5sjS94OULvVnxSsr+kWEI4HNJV
do/7KIS2seovwxC6j7L0fyhB6c2OQdi9mObadV4KjY/BZgAPaM0cHSmIuUKxbTjEanqScc0+a4em
MESdmoSR+EFgvigllWqEPehcF9gFtvUmbnxw8ycT0Eq8bCdUgyh+h2S0eKYH+qLoZjmgb2+5TDkP
ZJnneMMR2c3Pcr4tqVxbbr3pKxbhrjXNBtgMauQHSY4/Rx64fKJk1ELqx5ho+PQYr6AT4v1fXuCX
BrgIOsWSPqol4Ht4MzeB4sGm4h94pbv+RwM377vNKMPyEFPdG1AJaVbgDHgWMdMv1g7V/P8K3ChN
A8FS4Y+uzZEUx0InU3arh6jQ8AYLAdX1mKwGklaVYFP3vTQbahtc41bGzkvkmgqwwqiC5C+TVsAQ
jHX/d1H6LY9r4MOgkb/EBAmRSz7gZz/K7e/GXQJG7alk3Ro8ALLA4wATCD3EpRr/M+hJMnWSqWWH
EyOBRkDtnAw01mCRGUvii3fJISZkSlRxksYCm/fbuHSJh0QJjXMZt+I8O4l+iDgFhqEPzjHhu+BY
Y+hm6LEFrKvchPXbZeGwbGpmpaDNbV5otGZuyCyiqWCH5JOkQBbaMKFz296MGr07kgTpoPnavoPe
5HZuDJ7vbTqAQzoFuig7IFyLIViePPEJw3a5xm9MN1SpMR6I/vEqrHncJU9/KJ6ZBEg6Nx5GRD6k
PmPnbRWStmO2nJxrBMM4ogvbJzydsJTDsxcv9BRSGnsCDARsJ5yZp+lHi6HnL18g/jaB9QF9uiTg
JtitUGF4iOXtygAOiQFOwOhOlhPhBBydRjFrELpkF/uT5lL9y5OUWeNK5RHBVjB+FPlgeY99OVSQ
wRpRWdqekjKWIXjkoRg6Ya6r6hAJVwsVoMbM2i4BqpszBm7ZmvxI/wIeFm4RXiFYTvC8Twh42af5
DGFwB4TYJO81+14N4Cywun0CeQabuXgKoYgfSozqHXAkOydTKsY3oZPSglhBOgVnhsAdPtunupr1
c25Q1DQBxzjhwJyM+LVVZ1fKZ2rvxOhdxQbtwxBAlxLYLmLoQXwc4s3CYPNjhUg+X/a8xXhJ8HKb
9Jkgog4Iqkm+vDTW7Och2iOcvpo8JE+UT7EWzhVmilngQyzhNjsmhIQ5LdwZXDq5BO00ElZ20OK2
vak+XoLKk1TDrEL7LvClpu4pnquucQP4t1jwoGBvFhONL4mNQHABG0PIZoeoJfyjh7gxU0PpH44B
1qHx0QtzVWCwxLEGg/4LGqmjYa5PiGFPrdB0WkGnBS8wsMY9g5ilZef4DgQ6EpmJYxzES8DsYncy
M2QBdjoxQeDAAzomCfABQNvn6b/EELBVWaSsY2LILniWNBNnbQijZNbCPpMKb99MyUg+iYWnTIkW
e1AsT5rwAlRLjPjLuuemfVmYW7QlhTgP03f+vniUMOhonkWQ/91uRgpAOQTVJWL80as20enSD8Eo
HeSEC2gLfdFiizwdNmtkTkmlIkb2nbx98R6s2Sd6bVzcmyOo7SJm+vosTk0wa7NsAEKVD5BfhpwX
K/SUwiALUzZk6Ixiq+uk40IjGADkCkg4mw+3RRISP2gDTpzKMLLUi0vX5BlhR2oq1GjHiO8SyERt
cPV4Q1TANF1mJWga0Bi8xgdwI3AKwCupoVPu8YWpY374hmsUJUz+nJoist408QIygZC0bw0fCs0I
GbH2Ilgb/9Ker4Pu05KlzESB3VI/s5hLaChfIEhGIgkMP7PIkCGf24wYHwlqI4sW4yxmgyFkJySr
3UC9i5OSi2xoyM2RKFzQrkw36T4OV1JinbxwFXyZsKvu0sjLWwwG1fBv3ji6HNxdzJ4HNd4r1Vq4
XTPljCn6lAyhwzKy2iWMu99EVjKFbmVlAyInpItqn8gsXqQuWkSx69lpN8nG6vW+uO2i+bJmW9ob
R9It7f/T/Y6ATlM2JXL1CHf+xXd0IeS6bCPTyY4gYgICSUnBfPxU+UgYe2QjInppHz3kEyLmCaHH
J14miEFe4GgcBTWqRHhH4iJ6OEEuudLCksbRt4ZdH0hX0kOYvclizZqUSquwQvJPGccvG9njqd4m
E1kITM4F6f0Zxe/WibDIFXomx75QD9ZcgCeoBLGA0LXwodiDsxox9l/qhbN9lMeKrwxNMUPCKAjJ
eIIC/K7ASOdrtPSqLm6kV6ETkiaVs/+XsGV4GAUW+kCb0Y4RQgxXAy2WFDkvJB5pwiiSRAK2e6UD
zmeiqMenDPuQbkHvG0Rnite34HNIRf0aHTAkmYvE6m/oAdfvU3OB7AVkRyfThtlFNjOTwnGVZSSe
OkLDnB//mnjMxxa+oK8Mrd0YKynwfKQZKUev/85JJk+L0WgPyRKlbi40CArYmMAosdoJwGIossfY
R6x1gYtrfkW/yD9kcB7zPEDqjmQDdEP9qhVoPkxZWAlIB7DRKAGm91V+1f7U/dWEN3u0Adt5dosT
J+mKyiQ8wDYjTT56g/STlAtwRByCwTR5JR7Anhot2GLYWSo98tiPFcwORerCVAUeOXvHOqm/2uiF
rLfiP+iuJc8YNtbHMqxRZNB/LgEozVghhjXOHLM8Wf4c5DMmCdI6J6hRM8Wsrz1InKeXFyI5A0Ml
RjCU8G4lR87HQ+Wj9rJInwvLMzN6qHN7pfL3XMJrTKYRJixIrjsgXFfyla614FdAipyWP2VqZgs1
aM2HU0xGlQF1BhZBmb2fFBE1VkVcQZeknWTc2X8xt2AM3SszFRq4KNHXY4yhWk3ZEGwu1sykP6HN
DN3nWTmBVDna1/RN/Cb7FTFAj1Edt9SQL/FVBhuigUD7yBimgDtMZfqsh2w1atYcrHrDpOUp9toR
mghI98436vWpi0RzgVikqB2/QLgR6BmYPtwDuIU8tEc8SYw+0ZwQFppOiewM6gM8HYGewC5yZqUS
3B9C7YSe3gaj9oi3X5MBl94dTFkp3S6RtlNt0HtrSS5PhtCYDO00RwNiSsTqflE4ddY888mKIwT0
9gZEJuESWD4wMo1mBsTgkyIfSaSIZcBXBqPuizEnlxgijZWiVkGYu2XUdlwNuQkMlFe+0zMH+AKt
i1A6BYX+HV4pltYTLKwJd5Mrt0g9ErcDZwvSaZkhNw3HYY9GnBdaDObGJdzul2uPPgbTff9jvGr9
ELcbr0a/BNbe2BjEBLkxcLEBQKy/luQqfyPBne5ONUvIGsLpVM/G3wOpxWyjJZBQ9eciIrO4Kd/G
6WxnY0sK9U82NftfrWpYQliNbLanJsKt/aSnyhdMca7KSEnLe6yYCwunS4qY4ko2MIo/7SL8pDGD
4ndRiuwoofXM9wXHmvlKVTNfUpWiWDGLcI+RBOw/vCTAWfnqb31H3m1Xm0Fkel89g4sXPvsX/7Y+
e2dQ+KbW7ib3EHqNxFZ/d+55EyJGKufoGYUsLiTCUIQGnKBeux+BW2fz5KslOk3tSFkdSF6JaT21
/CslweP7I/UA+44prXXvoXFHVqElFF6pJkTw3DEr5pfzND+5lXO38idc1Cxd2u+tediObzua9df8
fkIZm8OvpcUbEI+/7hE9sppT/xMEMuEjcKAYzcTCO43+UqVtkEFqPOILCnR9IjwSnQfdke5LtVhG
l6p9MNSL8ZP2n3If51UFrLOjOyPLoUIALY0Dgy5ma4dVb4dHm7Oig5UcajHtEeO5II3ckjwjnhsI
mkukuF571ypbhNdFkxGyIX7NvxHprQ9yXUZqTIFTPQtBZHGRrZl9lifsEDB3OVqqUfBQ+6UmYMb4
/jI3NFQm8EfnE8o6+pnhDroJpZ5su+83PCYNCMxx7h69rgqEvEKdp5nBi+QLESnYk7yrs4gbF/WL
SEc9IkQcBp2GB0jp4Lv5HYfSj+MioOeVdrr8yj1FosZy8JiErGhdTJCEL1CSs+4V/NjcDPeLcpdX
hIcUEgxGwEuMqQJfZiAGMqihBQwA478piOLolxw7MeqswMgANkaIAFNkjxxNbv63l7YIojRe3F14
MM4KuRbGJdOyIWijdCxQ+0zCgPCNDwNEhoxS4MBHA1Jacv8bYv8pBNU2MGfKmo2bqRJXXAVn6O/H
FANwPI9rcQMryDtYjLgCZFv9voaONbrwQlMGxMPLQuv3O0GcUBJDMr0/Az4BYeSsXMKAnnwXqrvT
snDofRUG60wXZHF+PT9+0aTw6uw1KRGWc4RJgZdco/EGoMctcKzcKB/5asEngPGqsSIWyoK4tFQu
S/2csRbxYz7UgXmsKfwtNoKANwwdeJoEP//EosiCBSMPevqgsgjFaUTpt/oDwx1i2wgAxllYHHw6
NYiVPRQDSb3ug4UZr5cnpN99fBA4H6Jj8uW5nL8TUQB/yKQ/Ovvcp4n9ehHQwB7wgU116lIyEq2n
eBz+1IVNn36aa0rgQbZcIA58BZBDergCmJVoHd2XiFbS/wljy6kMhgjzwchh2vy3ag3ngJeRQdap
g59xqCrq7eqkI5JO0mJ2UVzAP1hsg92YOaZt9xU4wrl/GWammenDeP30O3wA70WAnmwqZb2kP08R
P3/U/sEjt4nv4SFkRT74cyZ7TuQRf/Lf3wOdJAHiFMrXQjn7UM5iIPWy1RMErOLRFcnUE/Fco8Yp
atIQgLAIRn2wO4oYQl/wz7PZdANo+3AgGnWWy4SPg2gCV7UrV92JWQIsqaWDrSND67vGyqQPXJDJ
pjlSRA1cuqE1s7EIGRuiwmlDPuwKPU8GxM5GEEFQx2SRjqTN7kf3ge0B8OEQo0LziEWV2OD7CFZi
svBhd+l57aPSEH1NEFEvFLvvjC/MDvskr7NP2CvsFoC0rUFIzaBtjX+DP0fNXFA9cAKzZ8H6ooUC
WYz1FAo8oBKb6HuyRVdNik/0cn1/vAKMKDTuwGfQb1XKG2MTdwDBvD4iT4YrtiAsf6oEyN6XIDsJ
4LDkMzVH9Ez8Tyxmppq/Jh+/rRsq4ALorA3YMwSsirgPiEcjMKS7TZAOh8ZCBWCya9TszSaJ4ZrR
j7YhyS7BhBdcXWIT3DsvI0WDkMQIpiYKXQKglOcMgcpeA1q3V01C0CJ1/uvyKYpJ80EKk0XqGpdE
wigBoWs0ywblgcQLdtQnvsS6+lMDWsXwy25GF0feh6r/RbMUoCcaEQuc/QEjiYLLi+ekiijtrRCh
RB2OkDS+ZbgCnbURkrH/L3FBD9DwwLql7OOv+RK0pZETTRAkJVlGbquLVXJfvrad1j96MdNkrAwm
RYcI5tbafYvUAWTtiuIQHgmLjJgIsn073EPlrUBeUXRDTiI+kmzwfCwrnPo9sYPHBC9D+U3QP012
DBbqZgbC/7ojMSRmP9jsHAqzilhgETXH1erDbpAcovUAUuFfMQRt4lvOMlgbjowp5gEeZd4gt6I1
iwn762wp+IkeMUuM+6pGSMXB1ZI7tbYj8ZU5GsyJFjN+bNhdheTGu6+m0Z5/MR+qtH7wf5S2CBBC
YTl6jhQBmv3BE4EXTMxZT3g1+Kt+dC4teE5OcN//w7PDeUCvlT1L/h/0FJ1jq400hiEynlUGyLZp
9foBNyP1Xi1D7+tHWw3BNkAF2/gFoXJFs3wEviMiDiEoemO4wn4iTBsCyqA+jWZw2H8VQ2kgISj8
78aKk+IyYmewyXCQsB/gHrMUWsdLMlHTOOoxdkMwLAwZOx94bmHFcclNModZklmcHFFnxQYrFQ17
bydulXwXHajbxa5lA3JGkqFGSTmt1khIRbh6fZiEenE6FfilcvtMPxwPSGp6Er9YbHGMXjCUvL4m
Kg1WElogzmK36AUBp9AkAMm5DDLzCZv15ZGKstLjoJH1gYZeWuBz0HAQFpooCIJaMfu0cE+wh8RN
5tiUI5JDaKsNJLYUbeDM3eyLMiCTB0iQdWgUDV8ek8MfbAmOtkBAYziCCQTEbmDhnj1Dmhb/zR00
WhAmUpxidqYmESflUOkIMFGB2S3vS1xx8PJTW0lJzHcAC9B1UFO/xDCJSNxjWilUTDKFYFz4UrgP
biUXrZqcjxADRzRzBKyXaZ20X9gjZ07rKHVVuAyffgPykNP6GKRSzKtU3qT4XVaEA3w1zo+YdZSZ
iRfk5AinEIzWyz35skWCbZ06TDpF3YDPYNAYJrQRA/dyJbDOJOmpI9tTOHcYFzJ8iBnAEoYww8q9
hUyaG5NrUkaC6dR82FaxECs7bp/d5mUs8BEXlgVyDwxftMDF4hBo24DzUPS3JxnkCvL8hRYBqGfO
TuDL0AkLEtZtr9n94bJDCt/YB8eKcu8tmCkhpIZAqlJdYBRnQewGK5sVT7uM5YSRWCw8hLE7trJx
QBQH64L0B7cp1xJ3UXkhK4TuJh+Bh7Og4Q5483roZDPKh5M/CaIhOo5s9rwLZX6IMC8WNCLCv3li
g41I8OPAuCxcfYs0dIWdO9IF5ZpG2FwAUrSotQGYJI6Hs7NLcJHh6jlNz8+79mDzkdA98a9WvKep
zbZ7Qfo/VHn3Dsso2vUp1oV0KfkkEpLgiadHYyIZabOhXSNY3QUmgkFv9VQ6U7zARukxUwslLqya
CGvcXgMIozf0QBEGFYgSoN+vI5Ol4kCVE6Lz0zJN3LFQXWr4Bd0R+jR9oNx2QU2iSAKae4eL/Z93
INe0l2UAq7+Kh/+FSid9Y5KeQuGL0kFl6Itwhd5MhqRywsoR1exGeajwPlAdtcpbwS6Ugzc+apMh
dwu06modo24MOkAf1gaHKIJt6naZdcpPCKFhGxDUDtfMPnt7O9TeuFGGhMqYyJjaAGInYRz4lhDC
nauvwMVfS4AyU13oMu8VtZ9ny1JY8ik24ZWP5oB3+quBPatuT5BLn6ur5FDbF8EIzap38OvFsCxT
4lt+7MHeTXqfzRLWCUMkLhtZOv2gne4W6cTwqoWVDhD9YdsqSDTNFYbeJVLEppxvFl470r6KbLov
HyjBsl5Ob9AwC/vaPwZOU+g3uxQ3UJOAMMhY48EDuYEvDq5jHg4NJj6DJHNqhUAI6/LvYejCK9GF
4fuuUsKDho8xPp/Ls030t4lzm2hGZ+1nO1AsrGikoQnhigxbadaYNQI1YechwsBXbsty6y5lgWJc
oOhILmhnMWOwq5T3xAzd9YqRUHvB5wgEUvCJvjEGWKBygnKN8hqVHhXa2e7P6wMxjgd4o75D4Zte
QTpmwZJEDLgL80gXl7LFFfYmu+HdsNlbdCXbsOJ109NAtlLDr5D9ofNQLVcBlP2E02aAlRJQ5Pfo
nIwW/heKahG3mmIj7py9yFJ0nvSTXcRqUMscnVyVxIzFbHdkXQV8GWD0bBR/CT0O1lhWMsSHjQWZ
vtvrIhrGmYIgDX6TDIgYagH4S6Ox1lezEM9akLNTmJDSd1mPQAcTIL30Sp7mIagZX6bheXHH5Qy8
NsQTtiq34cURuSxWAGxkO+EsGm0U+YP7AqXHfvISiJDKFQ+TCtqgy0Iov3y0Vy/fH5XVb0TDFzkF
gOCwtv5o9/K4pVZDMOCG+ydMaFnlBgyND7nc3PcqibsGiWZCTD6WZmA0jai0wRIwgi/iX4TcbGQh
RDE6QlBvW+ifMKB+QqlQgvzliIHwTd+X9eAa36jZ+5ocAXYnH3WbOe9b2YakvOAmLxRcyH5m1xgd
LnjnEKr0Op2uL80jNR9g/vuXdfnhNzrD6kAXz0xUPNQf336Gf+vm7L52e9kwacxpKzsr30rREXd2
SfPaNZYYTRSWOxqx/LLiV83Dcgsiepb80oT3Ur/btNcH9sKqmT+PDsvCX/TZ29Rwen9ah3P/NNpg
v1Ph2qOZy+j+sXabXH6i/FM23v4k696MGF/v657QHiFDqBYHH53dX+V7Qvfip3Vv9dnIzSrQqA7M
t6wbXwwm20REQ3BSEJJYGAW21WpabNkTed36bjyS6+ofIKA+xBKnFqDPlrS7gP9sEoBUDUERwyKy
0cqD5rYjA8WBMEWZKkEFfmpJ1lt7WETLEWpr4qhHpvlQNTls9wMXmzOlwFmjsNLVra0obhE+CFj6
wkahSDgwSqOEctfyacpHqJbUDzEThBnjDmGb2eoNDwSGiviDDjLanClfhUX0f1MC+nBOsHwbv83c
fXWFA74uF/Cw2n9I7eb553m76dLCr3e7tB8g2IGudTKDV6E9q36/0smsVwR9DsM3zQL+kmz7r3/H
YHLHyWlby25ru035coiyyXp+bmVomdSHimh+XG7A0Uty9F3/erknMwGIkhZP4DugKo/lDJBpyQSF
3EuWaUmherWdCNaOIcQwzkg4mPLxnzX9aXQFg9g77MTk6g7w2uemEn4e6H363QW5mTyUD43fDkEU
kYx2PIdLOH5o3c8vnRlB0LqPW+tQvoM3+Qp78n10HN3gUf7obXpbBDcRoA2cTc+tEiximSRXhdr0
o3X6q2QBfw0yyc88A+3SLf6t5EjyrNtronGt7C7mX0doU/6i4k1iYLoj/37SMU62sWJ4fG6ix6eH
qi888Fne4SvfLembsrDfPf1FspTJE3VXLSaPpLKq2ca+/o0QrgK/+IJYTPRnCeRZ2nsJeOGzYAwR
nlBfRLtnEBskl4YRWBy4TA9RLlA3WOt/W9yaX+31i56Te8FfiJVXDVBGqyjTeGh9Qbp8qx+rP4nk
U0AhGyBLGtQYHEez8hkK3NJ7FgDmqfNX2fUOnTxXMXgE60i18AHGyijaLB1MH9vOD7714BZ/AQ25
xj5KOPmF8gO39jH6GP0AvryrbnqwJwti3e0Aphde/6I9AbQilFaH+Wen8PQLUfS2w+0J0/8a5ChC
5m7nskRLRPUAjB+o5lflsWmje5jDII9bV/RMJTW4EaAm9QyvQa9UxxQ2zyzSZ39HiL4QWh18Jo/A
oirXcrHnuzYLutq02c/CyA+BPY+04VBmBIfiKLcq56FaKlb4m1muZjHUSY8rPnytfS9KfK9J9hjG
heHNUg7AOCCVb7Xw789As/0F7RS58/dhnysSOQAbFU2LQEjROKK6j5FTRNsFhBzarHH+JZmszF/v
B+bLatf3vjNnT4h36oAFKBlkv6L9qQoO+WXPOwbqe62DSAXfC9gUWMk4RwvDu3IBMttPeoBfktTJ
FS/UtRuUJIxW0mZ7xfo2qTXfBTeQhySBeG58THPt/JD+B8/x02ZOHG6Y78oS8lj+o/fFKvoZR19Y
J/EuLlRlMNv/AGj9WN5XLEE50tXhYXFJCGj1j3TrrZ8gzPpsQ5VFGwpaVvckzrpbQOEF18hPkqXs
AFK+9rZygaoL1lz+b2OJ09vuq5x9OdDp5/XEiJxgrT/0P1noD+UjY/eTfNakkud59YL7bp33rLmK
jlB8XSj/gGW2cq1f68ferPnT+azd4Ny71rMRAowzus8zCYRW9UAaXzvzzi8jt41OSCyCHJbOrDmR
7GKnBLrCeFw4VJjGjBPuqtvCBnxKCFMwvU6o1Trpr4U0B+jcBBKkq/MryoI+GO9YwvnyNksF6eb9
q3UkUsEZcQ2WLsNPGkN8L1yWkgoHkkqwwSSmTkwnuzMAvHgLakUWzfQDxd1d97eEU8Oi4QqY8gN7
w6kWCnbXTNmK1w2vJn09XQby7t2VU3kB+U9gNZZb3R0xo6fJgajVw2xwIRRc/uufdpXjJ7RumyQz
yY3ymNjxuXr9rp9qnxCMXct3eyi2irfXz+7PvlakGe0Odqm75zKN4KgYKOSjx03zyt7c0n4O2qmn
7+pX7XCLVsmqnm2bTS6Nj6XyAce4l1tq2w2MzAfDvq+JeB5rGRKEAyuslYiBhRbMbCMYqk7Nx0P5
BNljxczyIFRVzGiuueITfo5EDJaSnZR2FBR+JwvwyoZOom+YL05DD2aQVBsU+qOYdziZ4QWDycG4
9fvhSBh9hu1MruHMp+ER8GUauni7fDZ1x1KMmpEg9btJd5NAEBrUTAdRekp+2WQB2Olj+7/2uqhz
8gaYCRZiDj7efrF6/WfqIWFt8U3vaIe7cpmuMEf9gpax9By+ahkxxS20pKPepPUM5G+IxITye8u+
2JbzWHIfVEm5U3LUFCAWIBlKvuDGg5B6+ZucGrPmJzph1swHMQIptSI3OsAbbo+GH1pHiCZ03TSQ
wv//LtKYs+3oGSBfIvQRz/PfyhlWfRH0M/5amwYW3gqok9uU7Zo29trR3OunfR7+IJz+PeCwQpPH
cFl5hScEmjVlPrA10eO56hkFlT7YF1YwHADUpw8MAzadElWZikogSpn23qHRzrNye/t2pJ6onVs8
TDeI+MYNi5jipX9HTM/UGQ9VCu/DuYj+b8QelQHYGqugiIDpz1FMtrmwDkk1bYFavn96pzoiIB7Q
1KjwX4uaKMHi3sfkmSnJuNWdgRsyx3q+60hjaY/suw0v0U9ftoE9DJE+rqPTQHFaCAT1a+TTblmo
/s0zlGZlGZS7eHXApsk07loK/UYWKfyAxHuseYYPBMR7pi6NgXLJWWP404F0RtIr11mg5JS/+cZ3
C8Om2FALS155o7GYj0tlX9/XNz32V2L3iXNr21l3ssnX+0f9h1HzoBpe0OwjIWENofUO7CE86AWC
03HfyDbuqtuBR6ULYvX2dKvmk7unPJr+j6ouq5d6Z4pGv+hQSRlp/4x78xtRzkSwM1rVV5iff8kM
eWHXqjumv/6dp0T8iyLxh3oagNAzvE+4JriZktvrN/0rv6v3yX1yptEZYYyf6P7FsATihsd2ocNo
Zb5l5hv8qQ27SPfOAAfxjd702fq4lPrhVnfK9nHxzcFVpai27I1h7yIInHJAb3/e6KZS2UFPeen7
VwJ+UW2ZGHlOu5/Mkk5Bzb9t+dg81+6fz5AcPEY3ioLJGISGP1jGIsYutujWPH4g9XTfxaXHsReA
N4su+IvT/fQ4/Z7K3ZT2mKJ2xqqYUB35aNdi1D7EpCBuKC2COtf5JWfIHGvRyQfHWwyWFbN5BPx9
59WxS7lkcJMbPELn0Ez7B5PYjpUPT3YRtZfoFcvvRv1qnuX3yxZIR8gdql65Y6Wt+UV1cxW0HHkO
9HBUS9TdQpqF91GxoWVXpMzma2AHkwzSQYHgeLlMtfzcT/jubPC76q5+giWrfuPJrn5X/UM67WHe
lE74Rg8rOlh16GT1XKJ5li223OjbNhYHjNLtVdVR+hyj0rqlHmHJAqU8wBjexx0Jyy3tnQ8F/nUq
hMVbFNB3Wvj3dUBEMNWyf3+pQLTMNdugswqXZgkalTtxZxyMS/BYQdJAiwr2ElczxG+C1BinFuxc
TxT3BeDWKsbsovkK0mqfr7B2EZKPYd4+yyS0DojwWWvVliFixlWUote3UvUTyMpXjFO2/65YO0Xo
IYQfLmXrlf19GCbEA15/+9b5C0uy8ppNlLjLcNEylGM7bbveuZetZCcFLCMdB5YyX4BMOvQp27Kk
IbDuUlrMVM6m2FhhLX/En5g12SS3oZ/ipX5//7Tp0kXjhMMKq8zxsXyH2ou+vmtfrwfhcfh3mKTY
z84DA10D+4ZSsKEF6HIqWSkYGI/1zsbjz9r8sdoZnqLGmLVJgfOcyuFshbo1l49/VRU+7ih4HjeY
KW0U3J0+4AGi79i08OL+b/Ep6K72kea8MG5V/Lj7zxYNF6qTAOtdku9refMdlb6QV7jcH1R+1772
g9UHfQj+4p81FaCPlfvj6JRP7nHGqySOqJ14WiweosOhChdq/SqFEQApApMmDOg4Al5iVy7VaJ/Z
d09DT/NOlBcTqpPhL0/pbE2RxXc0AWFLLv6DD+djjsyPWZ6QSsIDGFqx5/C7Ir2ZtPnlEF5Hh/Ej
Hg8fQHEM3xnKYX9JgQVFC3yvM5/SqTBBkiavVOGDzqcwjU1OFBeUEIjN6ZTSQOLAhLAyHfgmGrmP
igSs8Q2aG0hSsGt2AFpXucRCviuxIzqoob6ptg0lbZQAUrW2QqVYsXyiFHhJ0mDZxxTF2dJI7TPZ
2/E7GGJ+qMOZcJk4pdj4zMegVP9M3knIkE7IlwER9DnN//F0XluqMlsUfiLHMILeShYwYPbG0XZQ
zGL26c83Yf9ns+1oKxRVq1aYcy7eaAzLjpvJfy4C1XpCC14xgtFfZ/bLrNexVmhX8uQP2iB1+/dq
GZu2WR1vr+7h+dvEWm1Ih73cdxv9W6saSrLwTbAh9LHKHGc+8j0mWLHTZVqCF1Ky8RRYyHrOgPLa
EktG/OGxts6kJtftDEJr2zCjx4FWvD/mT2u02D6c7gPITHtQYvKH91LbWseb1G50R5fEcOCVlBOl
OOSXA7khzU46n9ILGQ3QUsR+ALQBUmgiqFUVTBIZibzKpBkw+eF7mGxknPrPcO7ApVDjHIqXAlRv
AiqnKjtDIyD5y7zh/UygxeoSJ/0c7BlbOz4Gd51t3Hu6zaFSoCA2yd6bTqV7Y5HiuWNabu1zWEAs
UHgBzjl/4dybcco2qq+kXC0zz/3Xa/KiEnmTmSRKZXLKzdBWr8FToIDpZF13WbiatKorEY7+w6Pm
hlW5inxTEq66GqbW0C+NDbsRH1tOmhHF3YgLdzRXkbcicARO0OAHnDVRzODZ9gdkM5jsDJt66ggx
zZRjzoiowqBRIbNAv/8x3TSH+MHg4oB0onCswi+rrdEOEeLK+UDI25NMEIWc0IKAAwAouwBdWRNt
hd/fLavoiiHVV+pTNwpFSbC1iSMQTbF3wRr5tD2GcclyOkMknZc6H890nhGJOyR07H4uDxaMVtSK
wgnJPyotlPspHAvNIMy0KsXK/+GcKzghYEiElab0QpUWMUQgLXltdyRJmgIEQTjzDcxPMYDS5ECq
qdfrD3kNfpqinPaMSZxThlOcozhjBRAESIOKusq2k9sG6za65vgHBTXkkpHqWxObABZE0WVj843O
g+JRngZXPUTnp0egOq64iBQ27SpqMINSpfNAu1YCrpSAQUOdPIYo4X+fxC5/IhDiCGTsdz3fzUWP
5Rc4fle7Fe8ixGxrXoMtL3N2geTMy+6Vy0DKG0URUqEB1En2XrkB3SFDGf+EZLtg31osXNJTEHYh
4HaZI5CY0FPw6+3v74j5gLEZDDRbPQS/h5pJsiz0m3QO9qVnhEZIlpD3y/Ul2HGmHiRy2q9gNOkh
YE+npwiPM0V0BLQld9+jzIYKkkn1S3l/FgyryfqmRMDmbOI7IUSEnoBsLmuAM6P7ANIgnCxcKKbv
H86CpqVSBZg7Jixa+LAhRN/KpTSLygjaQQxxyo/AP8sPK7J+ojA/JodRk3whuiHij5NZ4/K+BDmT
58AoGXft+b0p6n60RzzAwlStnH1JzJqirqTi4ohimiJToUZyphLPwD5J4o1yjv7pO8GR4S5RnWbU
785mNDvmZV5Vp4RiqHYoCS8WwpfFCzLqGCPqRg5QWVkl/kahr/bFlWQ8wSBJFZOyL/ON5QOOQdVO
lZPBtfYTplsvJIkOmopilHAnSIQDp+DM2Cjy0r1K/Mxfgco4qUKCMS9zSoKOE4jB6IiyVWhGmuwt
WnQF8FuCrTTmyfFqL05wYv8sqDN7VGzVp4f3QeLuA8LqDQ9A/M8rp0/ZWDU7LsHE9rKr8zO+Qf6P
0+XMqN0LOJEia6QUhO4aJISJGAsgGCjlvWxWm5bNqMDXC934o52NuVlGOBIYP10Zns464ZIoeedV
cJbQr+48hRj8OqKVdXRjPvZzTSwiFwZLvxHTvoGMRF9RF+1iaXk6vTlToMJ9bdPs/xg0udZREoD0
SDzmqBFkNLvRUl/a6a8gJuivY0Z+AT4mjDKLFj7FSatXAHxdksQRlHXQn12QXP2ArKyhQ3YCo4Lk
lo1UxMX+Zg9hH/mWLAv/pwogUBIn9ZCovo7ehMod1+RxYIjMfXRr2Y0KQ7+znmv37K9BKUGfcjdg
s8PysPFxrySQHOrE7E7UntoncN6P9k8NDbD9uF/mLQjVHHJCV246IA4MFve9AthAlgqbsbOoJcp+
cW2AXLw+hWF0Ud/O6r/MiyC89TYmc1V20EXDvmrCarpy5/Pr5jZ/fzaAjkUJE9qMogbTQuka4XkX
TC7ddQ0ON2uq+TjrKTHEJXso3gq7xilJXyMH5vAK+i0YVErZuIyMN8a3s+nt6hQDVQpUYad/dn4p
3CTeFHetQHKPepo3MvNMWJSHJIXicfGJLFc0/a1T+wRlgEX6/eYfYnJOyWmwRMG4giWjxP9rVOeP
1f5DMktYp9kogNzH3iJGm8pNbcqrcHNmPBdieiBpE141B2UwtL/ca+0fQjtLnJSCKOIdCpTlI3Az
3m5EzPkP5MHVS+3A6dM3zsMLwaAqCEfzgtkJ2+ObV1xzrlKOFRyuadfJpFvr383OqtR7n4p18p6G
9SDqC7QIVyry65ChKZopLb3TV9MDRRVtQGZ9idakWj7Cou/u2UgOKWdG91/QURm+3rES940fdMqh
LTXzduzaqV4rPlIpy3tBo6y36a2d1+oVMttj7WPqn0OWkX0pT/x5BwerWckhiSD7hEpuIvNocOjz
Etyczg+cKTr/AnNVETCuOwLcSwsNVj+vyOap28wboL+PDviz3Xy2QaODS86RyVA8gDFyz/5vRIQD
Z06WsJvUw5mkJPU0vxMVDbE3AsSkwJn37LECJV4EMyGdKRiWlBfAJzPluKclppjG/RMyGdEYpODr
PdjwzQHFCWvQtpRvsdCXkLIOgjE58JaddIoUCRsLAti/zeF2MHckBIJkZNthkfdxcpRXqFFQbqn2
p6Ph3e0T5GDtoq24MSDo3AW7gBoyf7VE/4ON0mQHJYL0cTmv7tmhk1BcG6SX5NY5OBuy6O2WgfMf
vn5bL4cVshy25jcyws/27YJfUqo5l5LND6JT3EOBhzvmBE/baq+HuzalhAnFPtegzkZV7e9Crsr0
DgE+henRleTtVmnCkk2eFE1xN6ouVa3O1j+RSWuQi1Dn1F3/iwJWskRT5UOHEXUHUvng3pPK1p5m
faqO0XERP4J+1Tz+da0m36nyx5oOgkfvvqRrB5WN4B0eAIAFx3hL5B3SDgkfHv9d3qt4f8LMC1As
/DzOvTyFL9CKkg0jzT/mWx1ZfOipEIL7oHoWRSHFvpllIdP0+wsKRYaF28s6laoEyasxJWBSWLmY
EaJZCCJtbDyhB/NGkj3oriR6yJrJgqlorOe2+K2kqHMToLSDZNM4f16oGfCEVqJStBpLsc9Ec2GF
kV77RiMEN00ZlEtE14Zc4oqxokRHOcZlyhAs4BEhNNLdO4QHXRKfaHHl/Y7QoiIf0JFkXNRFEerj
zBF06naGPz8MRB5PqGqlgaEfBK/iI6RSdhFyEcucUHSIn9eZe6mF8zXHx/oL/4bdqSw+fJix3516
U8UduZ83/mLeeopk0YBBtmpMKofpPUdnZipC+1gvBrsqHAylzkKnHsSzkoS5xtO6X8hU8aXUrMjl
kqFQNA4DXiJJUSSHs4PUi8NJ/uGfKRsMQZ6s+5ikMWJmqKmcmdwdphEjlQZaJOzn/GaOj4hj2Hmi
CEc+ZEhyWO+Lv52KQ5ckqx7+IGJXisk7Ha5FY73pVme1DvI1yBpDxH/b14DLR8+nQlquaI2sJPa0
n3yjq/PFE6gyuUjv9Xu/zteQaySFwB/O+1EH/zWYfnU+SQMRDMNajH7bfTk5swZY+wWsNcREQCYK
gQWOToOGaQRLh6cm4wx+EEsl/Iq2UbwZASoXsxUOWQ9HT5yAvD4ifDjQTKGcCsxy8SctvsPjw3LK
U+WP45oby2fCeZ0Rv4mbzjPYYRX1yBDn5JgEGqrmNACcjdtmQnIX8EDYqxJ+8U0PE0NeiDlWho0v
cJySkpPGiEt5hHdy5uEkJno+dlP9KY4h6V51Avxm88dOMammjDiTRbJiZEmrm5wiXfU2gdgA2TcJ
nEa+lqExsYYNOomWIloj5Olb4UoUlwN34HtpJPN01fd01NqS3tCR5UetZw6rXooehMgFelE6N5AP
qNMNTkPIXqBDrqqQ8bjwDO+IYREoNud2igrHhl9q37uLHg4tUZpqZIiPy8XJb4BukEYfIiSvFwOL
ZLQFahYVdmEy3hdANa9I0LQ1vXBegaiK0BRtWIzg68W+kUaN9ED3Ko3h5dRzlo7ihcvXyz4DQcw9
aLZkETxUWJMDhbRP+ECP4OBkvSPUjwvdUeTzCKVyQx231D3FJzS3ZMvY7I42zhtGRsFy0IPUgoYD
wYyILDfy4RnMOqGiCqUY/eY6+bjLwYWPkldpeudAKKAKM0qEmDL9Hk4Jkp9QEYWcf8JaVJsGHeI0
rmlJZALfgknIIOLokRDT+QsYyH6KxH6O94MfDZgL1o9srlR95W4K3fzyQY0Clp+UXN3PCSxTYD+6
jQLfiSfy4qP4f7pXLIkDVJENWDvSh3cHNrM680klGqQvTFYderIcgBg+FqlDs8LWUv5b0sxIQjIS
guBmdiWZIIieHi3Y7n+HLyIOtJh5Qm9Nx3MEd/gCTR+h2AVv193mDX9C0a7NHJ0PEuoJ8w6ImSf6
D1nAfEZqqAvSM4hg1Jl1GRp0dYQE3U8Ca7ZSlKeXEZhYQaHgsEw9USGZoC2XSSqnWU07xL+QN/Kh
ZQEe1xC0UgCy9zYVYX03Bp8qZgSqx8nD151vgUinFlQkZsjNsLtBm8AZ1UMvI5+GF7NZv4j+mvTJ
RCWZgxDt5SfkN8v9jBREK2Aq5ZvjN47JNJpK9C7P48idYvPTtwjiEQNZSdBut53Olc4j2N4g0FRF
k/YAKV6dk3q9uGKLmub2XP4PyjR4JKj3h0r3k1jaMRKoPkwergo2BXegnEO7NcI5XYH1r+6W13AA
/wF0nxjaT4wBuUcka9Te/Gb1K3F5USOHYaEWFE+OymTTjIMboLjhAI8rdaFTABHVHAvDBd1UtYzD
CQltm2SXXhTZhh/15JuBQBONE/xa5424g85CLe1ImPH2utfChp4ckd1JkOkmv/Mbr1spwCiyUThv
3FWR5av8UFxxwcp5tDDSWaCQW9jaQhp5A5tIq0grX6tIt4lbJOcEhx/3AYrqzjLJqyxdrPJzjmKr
D8Q4qnjfeIO2CnX4npKKJSep+oXimj6dD6ZPZKf5iaSilYosjirAqUOgygxpovkpiOZslPDQizaM
T9oekXPCwZDw3Dcv+nSVWCpSWmwFD6DTYi+wZwCf4C81WYREPo35ijhgRCLNkYIBsPAVeLvRSlGk
mEcjAmE2pH+f+EImi0vy6kHfkLA2b8ILaIIx4WnBu+nlYX0erOlD0iKcIpaTN3YO2Y+Y89+/4rgL
zcrm1G6Tzcn/hiCW2B8uFhgLVS0LQO/dKdGTWakGyXqJjw0FUKLDDjhQnSMxjOz1J3xxaKHlHCWX
eP5X0HRhA3WSineKmEdgaMX8BWsDqKHCS04VZz0T1FsYaLpDl/AEl0SEpfyXfMaUS3+bvMLRAuPh
3HyhUzcITqLV3QCTf3XU9vbyr+uicH/vpBac6BZ5CQ9TfaQAqk9XX4cZVLZ5M9JNfKE8evFLbjpt
Ra2oTI5941FcIcXe7AoAJfmRDAordndDM2kW0hryKn4yZaejV5rTbXya0tmG5eWQkf75QRuBDHqO
MGRl0YOh6HekOk2+xgSqpo3WABMpSZJ7h6XE+tMilbrLxacxgC/i0ZmlK3y1Mmck7AeSXHjBcC0C
w48Lj0AqbIphqxhorV1t7mzm6vGqb1ic2v5V1VWGmm6GeAvK70sEC4QlxkLLXwenTvkwP4cDePC3
x4KVYYZood5AIjCRuxNPmRoIJTExSvLqVO45kG+mZLGm3V/OBswVbfL8MPht9kKW8wpjLv9AKO98
h6JFvSKUIj6RjZK1ergybPppDXBYhd4Kd8ROimiGOCbQV5gWVd908oyLrldnU2xT8hllPHZoqYPB
/w//TfIaMyGczZ0MqDbdDzqCexq7yYysVtdkQQ6RlSfmHCnsSv5cNt2VEDhyCHlRPKGAQdF90fzK
v0T13zpGleHyS83jP8PayPwxEX8Or6vTFGLmodxuIljHy4JDWao/YvnqMtQ+VRruuHD4wvDe7Dh1
Z3Ec4g/PFjc2ce2sn7CMM7XsuDhOkjNiXzXb9sJduHizuWvmutCfNb6xJN/5tGC8BbWnMYTX1M9E
kNsGbP28haDeb2aUNO8kwX2nSaSuR4N/BWFcbBail/I+0snT5mLmnDR5NpJIqoKLUgCX0ktmR57I
IPZbAnlgCZML80gwkU9kX21gYyWQSQyO2H69Xe09LHL0U0o/gLmIn7CVJJS03BVRyljI0SFzJJNG
wqhw1YrQU+FnbhJx+gSyIv2WOtgbMhHoxovlK3QTH+VG8QZCw+t7UjDKiBDCn4gqC1Pz4eQ3PBsY
Ljdbsh09MojkvppyCZm/iopWGEhQbrK4cgxkqAtPYGP35RicMJ+FjecvZaODUTtKtA5VkSBuwLCR
bivOQTHtx8fDl19L6Ksr+9ZFFxfX0wiwewmTLX8h5QVfjJvIdyjMKpfxsr5+CdOYmfrHRGW9O3nq
DVPOT5ictDZZkAFa0+1qt/cen+hNj6MDmPXTxFi8sWd1ThTWxPBabpfOWL7C6m28K42kG/3akZ4m
F3ozG87FB2w+avknv+XfOxW6SL766lNijDP35JTxN2/ugx7jeohqz2NW+S6MUmGYlD0rvGK1KV/S
SlICHGq4dO6jNZJZheyIflh0yJOwjZj7arKLqMZmBHP860gnGdkYHbAtJ2bPjIyPfe3VnMfvuurs
LpSpb7GwMOA2z/X2c5p5TTqV90u0FL2k7tWnsync96VV7TbsandrveZbK10pfIKp/gcxFBoLjkvB
gBA3/TWrDx44y/WBjm2AWtXfho83HK4by0jujLR7tDuKKKe19rIbQAS0XB922pUCJfqMvfRLLnHh
aktLTuuJsj+crmfeJ0qkea1JtCcQxC+s350OMiIA6FFN8pqrYwZ3v7GV5IVu2jX8kNbrXkKD5iGG
c3PLnrG44dsTN+a88CE9S5bD7bK9/YEsVMOZrNml6fVurzsHqp7sS4PzvX0btlYldJvudst9NUkS
Vqb1U0QrRqVq5HDwBRwT3BRZzUp4PtKaQetBSWYZ0Zqvz5reSlbTTxK9CTVwEO5QajSYSgM/TmGR
HLci8CMClDVd9Q5+bruKmII0NQWQBwNkwg7Sz1QIUo8sDZnCGsITK7/CjjxNNUMpth8Ncd0rd9Sz
Ts9WhMKu11VP6RavoBsUU2ginP1+wMRUeIuwhJ3vV5jNRdkhjMgFTLmBixVV0fyKqDFiIoaVi2cE
ta3V6uJBkUJWFE9VQbVLBb7KChto9inRoPQBxB5+wxjsnARr5LMqoTWucJulCqUr0rHupl+XPfNG
+1UZEnUZFVAxoiVrWswoWXZ1UPu3r6PPU7fepE1EyiN6Jkom4iX2Zn9brYr31sYKZ7P7xPt0Mvjc
1c7dqXwT+rE5wdDW9JQTd2MUDEjeBYNbb6c302vUFGpbG8R8tWOqwqs9Ukf6j+iO3IX4w7qprGqO
/UgzeZeIJ67s9NovzeQbZoG68ellJAlDFC9mPCIKOwe9WSJ29TxdBktly0PqOrGBuWza6/gcLqNz
eA5Tb/lz81MawsDB6qRRIzbjdfDqgMwDL9aK6z0jPwq03yWqD/eZ98TDaRBNpkPTS4NdtW1c6UDq
P5DqwaWZtMaVMxi/dfA4ODd++8Kf7PHLV+aWXm2oJ5W3/2Lyl7Aj3iu1jlvy1dMH+yE95okFCsSa
6IbfSxcjTVZIJ11SSKgx4lLZNFbNfuVAFhoeYsbypn0mC1BCJGv/1H1PSvktJfuuTVhB7WZU6pV6
tZnuWNm6Rao/bH6W5BY+KbE2DHtSCBpcqRcpicB33KvVFT+EqZDfrCI7osldLBioXTImeqhT5jUX
VNnRPFTSK2c+qqzQ9Eotlpnkj5grf/WObLRMxYOOlin5ilvQArnFTV5iyjkdZm6+5nAHimZEqpA+
8ynwdJYDGbO1rxPXUf0rPtc7d3YxxIB1ATo0cz5Rvn7Ysej2mmgCSgt36ZVq3RNkwm1XKZXGhgxK
LDXhl12Cv6U1zFff0tRUOuVCQKgpRu23FvFSms8aSvNbdoSwFuqV1BF1lFz584ZTx/7f25W++FaC
RrXoKVo8486zSI57k40HT6tw0ffRRPYUF4k0iSx3wUws2ImLFUbjzFkooaOsmLi0WAVCm1WuCbKz
LvHp7b2mpeQ0Xpb8HY3raV64aZ9e7cYq7ZgZLXzg1Y+ObgN1ZeXQqk72k4bijUuPSw/dhYa7/1n7
bxADsDj5wajMLwpVFAVjh1xLOVcl0+6jXQkBI2wfrrgOOSRFQg/phnwLKpKJKggIyfIH6cET9kvg
ZQgkONQF01OuoEyt8jyyUwypNKokxFNy5bA/5mb0X35Rkf8m2Edv7ldhwnj6Nu8D9yERuP4qMmvF
6xUz3/DU2asw42/Qp2rS9WB/1UPmXbFM4dcWe6wkpTVLNF90aOhZBrXczGgATV/ypNp+YH0Cvae3
pBxGlURlrnurd1d5IgmVKLe5IEuMDCjxEf9BNcHOC5ZjLi+q0XhM+38N2S5Jdz3cYgnVcU7U2+4Y
4Kawi68RgNx1/zOhotzqoLU4HzfWTh2+OUflkrVbmlORgQ+dClX/B7GJut2Q6RsXO2hBSQWGo9WO
4mAev+Ueu+T6toGOMv3O2B5RUJK8WKtFVGHfwRqwGihhH10kt1YHxTDFG9MUmMtlz4LiD8xf5bzC
hdbnzVDvzrnAdJCJP8V8R22yNt0PdwPt6zq2PTVNZsMrOiOCpIDDneARj8jRMtD5lG+boW6DrvK/
TWPdqUw/vpxyOeClZDMUT+BApKDP5An4Wo0pz04fiTskYVCaAHggFLaQuIIXkBMX9jUvouSVCBU0
KFEH2d1tme00F0mQk1K4J/KjK2SO8+CAMZUUVqW97GeNuPS262xZ6ITAidx5+3qviQ5H8qk46/jG
9nPLnW5lQ0jO5AepIQGWBTGoeQJ214dnWCSwybH+pBt4otx7WBAELOJAlKzzVNFCEcjo6sQlVtAg
kS+xKuTe63l6G9W79P2OvIheh7BJHj6JyESXoSdTHtd7sNcQSek8lps8HBDQDp33PjVR2plRhlF+
yqQ1y50iDYWnzOHZFE2pIdG6xpvywlwkGR2DHAtbFS+tc1wGvFOhwMh75SJV2s30azAbPLGFt9O0
IdqkXgWz5yjd0rRbVsamDJx92oT3XOmmVgZuo63KhwZOLdUU6al/qFBFgkbtwRDdJpW/N6BgtQdf
gs6AUrGE3CBGQNEvXNAjbq/aibS/G2Cl+//GX7GjQh/YED2YexBAwesbhJFU3nljUkbKqIG9UDKI
mxtXcY0Dc91udetzpaGkga/z1qDzfB4KqlKKxbwOD33UUF6AMgp0TW2Hkh5KBH1eWa8t1Mkh58qm
se6eQjpYMNxRzWytIXGFtLaK9VWRSIRcwBGrRHdSsSOvRSX7lw4ufUeNiQRtF2L2CnjSaG+/1iNB
rEReoHtW/OFyCxA4VTZqKbZoLRUgy6hlC9PMkniDKzxDrP4Su0I8xax96FP0/KTW+9HObu7LuxGz
LZarU7Nzi811cC/bh/lh3kJLlndMMvoydXf9zJzNz91d098drH0DoMxzu8je7SuqkkgB0VrrVunw
1ZZqc6mzATSeVCjg0xCM1pefII0ez6j1leG0HUlxPK01wMrxB9p7rf2iUVjNeiCJVbMa1H466ey2
aPr3TbsOIzyssj0SWawpKD6DElXJFxwOPTRDxLqhLrsFnH0BsSnEdZVS78E+D1QAL9CbVf/mFY99
pyCciKYLQYLjDKdvC1koR8adLViplmro2uXG4O/mU6a8kvjkA7ash4PHagWWSdKfpAEpAhok6l5r
rZZY5fV5fd7sY0NaXZM538pthJZwHsYrpaQwAKNrYRbZe/JilJpPU5yiZaKSGSpDrZ1Sd0mJWy+f
rQQVufm8eF8IFVHpVRtE46KwQVFrLOBCBRxFBpJRaEbNmhtALH0WuVUf09H2mnMmTsH5SzgEMV14
8uzmNIc3nq4npwerOit+1QA/kf0dopx20TnQSM3o3ZxiDeSzric0bgUmI7hbn2IyhWAZvJSVI+us
ozl8zkqLp7uZPCHrwPQPap1DUOmI9S98BmVn9zKDu5cKHpCPokwrSGCfUknOhqn2j2Hmqwq69mpX
9DsMhAGwKEAdi69I7ObInRy9Qw/os38HBhycQz3O/G0W4maTpo63Qhiv43rQYJacsXbn8Nkgyb6f
Fq/17pvWfd5w9MbCFJncv2a+iPPckFAJ+UkCwmYZFxR3LXBBdzCWGypJh5jaj8juhSWRsRNWvACc
0Dbl1+Dc1TnyYp/B0GnD0MgIGN3wTO/FvXoB9GB6c6ve0JzKrsb4Rc0AYjPAgzHruMlClz0sA/w4
5Q9xkDGb0ccxZm9ITmvKNloNTShzYkuI/aM5v0SvoVMN4V26L67JOXDODkss3Heux7aIpGRH4Ktu
QQYITS3YRO70eeLEpoBJxFkTgWLt3qdirzzJcKt+bDjVpDGSPsHnp9w926/eyTmRX4etSyb8aVUH
1QGpoBmJETpKFE1Z1e52Q+dJnDav7N07JVJIemS2ESsJTcqTSjUvgT8clsgmnZzPcPl7Jrl+47va
UAmN29q+IGfcOc6WY8pKgD74A7XKpfxFlrrAuILykK1ogsM9olSJ3pqz734mGYjp1u91mHmPu72/
2+UrKBnI1yGpr7u/S92TgDNEiqX+i2Th1Sqf7A+Y25r/5op9yO9eqe6+r07pjb1jiOdV9p3qALL8
2nn2N832hdmgPpFTMLAdZHR7qGvmCKjf55M60wbSEXDt/mZIvZB9N87CKhRuxYV3GCv9hlNj811D
VM3Cdd1epo5RtXbkXjP3Uepfa9b+Pi4Pq5X2Ds4SW/rFMoDHjpYHqzLmoryy34BIU7brEJxCeNWQ
fRiV4QVe/bl7g8LoVu3mdE8K9Dnal5J3uEWa7vdmWI0Syf909SJtDu8pNo5B6TOrsi1uyJIdN755
aTfpZzClqlOyiF2IXGL4rp+Ll4XmZXiIHxXnA4Ps6L637cfSgrtwZBGf/fqPwQq9+Wewn2ffYL1y
oQTIsAPn52nLWY/X40ZS7de6DefugsK5oiZCT0MaPLEXAue8uxFfkDr+VjFe+U957KTe0ZWS2CA/
DKiePsIsPK/qvGa5X+5tJ/vJ5us9O0WHavsUXV20D1iiKhMdxpXpffwcQ7Ud3HoNEqGNaDurjLaz
+njznfXOw2zIo1f/3X5n89tP9lOdlGbbn/vX82uXIHt57F+6dGAI6XpA+0+yZ4vW6v3LsDzHjWlt
ine7Ov0efncc2SpbnVfVeXVeDx7kjime7eJS94FiRPwIl2Q4HgxNw2k4VwyDkGwNT5b6EnwccGT5
kXVe8SN+4zANLsPHGiTTvnPCEpAnD2/iwMbHzrEjNLkO0am0Wz5tcSZlZrQ9XBjTzJEJKShKouB/
xnvn6NSjR/fSPybQjL5ApYFry/bt7cW6/S2H9Z4ZN3I7LMcu40zVFhgj24yWEReEuCggBR58pMRH
ChGBRupt2Gu9ofgbLU9QuJKX/lTde3Sv4ouaHXQvgq2/9c0O3kvPbLRhZWYT6TLcwJjvuzqOXbOz
8Q/zClcidy6lQKlz0GEEMsu0v4MGiVr2epyyQSslpP3hwiFLqycbwdprsE+eogvHppuOzpN0lI6y
CVIbSdrfJOs+flXnRPqtswtuf1VKEDrETpFHTG/j8ScEQ8kD8VYuEbUSEJPhmZQ9i1vHKaY4AXVR
jiSznrPAoQbrrBl/YF+CRkclUm2CFS/lMrwEoKTNBim50Lz7j2/8GR0phN6iLDgkUpNOw0vnHZ+H
h0Flii7+oNRt9ltdo6+j0W10qxDaH51dtMu3aXPQ7K1HpcGyt+2u+9vusreBFXuKSnEpxjlw0+DJ
7NL2Iseg7F6q7V3dOqDCUI0b3O/mrPVn3Px3DfIvzN0OvqScLTZ4wHu/UElyvEObxlBjBYQfeOLI
CA32w9r0OLyPz0Npy1bZhIafZjvjpO8sst3is1ovHtNWorvUSMrIxzCHmgC/JQx9JiY1yfkoiaTc
j0HWUiiNEzdTN27psjGT0yvFl+gUrAlWUBWqeEfiz6NXQxoVvk6iKWxSCUHu4CWL52LPdu4eWZas
PlyeIOyIM7hhC9x07hS5F2nZPi5qd7uy6x8X8H3g+qTN9gbW7KZd2iJr2npat6bTqoTNjHoAoCmQ
U82gTotwUAzbwMycD241chdgJV7tY6dK33vSri+/vqQVw3mywzt4mVaFsiZNHmr+DdwbZYoF+/ps
+3UJ1meUioAl3nbtarPNJlwOn+xfMSzwun/oleAsIvzlHnqfF7IHt0Xt6Rw7e1Z4Aw8Eija6vF/l
m9XCzPeKX3xI3ry9o2GZ8/WQ66/fug3KuifrWvf3HWw9F7iEbzTaxo+b3SLxB4WeAIT9aFqnFAk6
98T2Uwmr/c2tf4UU/my3kjVNOn/qPUxBZtrnXt0xdvaxd/UOC24RtMEbfcGucWN6HVffnknliAL+
FqAXBymOS1di7QW4aTt/jOqTe3LrnyHPBbvw1DkPr0yQyjRdsL6mB5q5jLc7a9tLB9dY6ZnbsObT
ujmuhbXwtLbu49ysIiIkgM1rCpqBz4IV55nihy/UjskmIgAdsXnWNsen2dXV9G8NNt1tV2jbAox7
hzx8YENZDu+IUuECuIWxfLEsjG8TAlDZFWG8OUMcppRL8Jh/10DEd9i+ufPVsKAbs/ELofuGwJph
Vcu4T/I5KtbnT3RbRd8GdgvX3SFU3nnZtD7f0OoAKwG0SD5hatVi+YVIlTjwkDBDbG199H8yTEl2
DB+Vlk/DAuaTom55rHioTmXxUepb0bbVjLB330tffqU074BO1/F4CJC/MYhkxzNC4sx5WDjkXZ4E
lV3KPfOqC63H4UZHNTrmHhOiQ65o4+tStO5BJYNNvqAQdCdVsEnU9nGjFoS5Qs4wIyjgPcg+kFUg
KlcNtz9C6gxKnWl9cPLXSHyRZsfxZ/4cgmAP8c5or0fCnCruUDihYOXJZ42VItjm7I56rH3oC0la
dze+hrwcPYfMb2O1s58sFXubiJAEw4j3FQuD9BUpKEH58loUH7WpKqVRHHUMibZW+dxvVI10t6vc
X6FjdTmKpZmUOStMLGvF+/qNYua6C//07W4nT/fx1wDFbeKwl11FUy9nN1LOQne/JukD69hkWpkv
SEa18Bpf4hcnYXYVk6ASEKyjPaJMcblX7jXiWqzNQmcvlwTCQyBwzINQ8jhtjt79d28dtOLmncZ+
qmoUjw8e9GTLoYH9EJ1V2LD+OylNtgzE7/K7hXgRBseSsJRSP8XQanjXsCUpe/ioywApN9Cbqbr6
uxp5hXtkzLIvjUodUnuZi6q7mhlKJDTJhChxo+M6EzyfOC+n5St+KVDs0qkqebpjEip4IlHQQIIj
o7vve/gYlEdH4vNmqMXTQLCiyvnNRSHITQaTm8iaSOoxhccHF+IwfrHQX9P14qCYS3rpKNf/7ha6
wxc4Q2rrKGinyII57odF1cojrJQzZbr/i6XKSAXolp2CXAjrRDCqQLTSSYNXvuyKcBrBmMAY4Z2d
/SNBqJjs5Z5AYHLIinnzzudPke4rkn3Q8hzEZ1iXwiFR46F8lWEdM3o3oPlOJZ99TEZKgaEW+xWY
mZKZCJtdXb26InfNScXUmkhvJpE0M7KFZB1Odo1xOjpZh3FDzrhky7lr+i/v/nPmVPG0fbl859z1
M/xKrOPDoxl+UGIMX/ErPg4e8Wl4HMgSaaoj1M5F7f8q3gvPoRUf8A+kh6EHHbplLUv88AKo81tU
ikrnEimAr+Gn0Wq1cyULOHpMTqN9sk+uo/vonFxh8qNfRC6mSRR5cj+/2pGvAbb20W50TiM9GQMD
9r7MRanf+AVE/pE/uCGfVCcShSkdlwnD1r11bxub9sZrQtxvOhJag8H8TxUKPnO5/eCvw1pQimrB
NXyibyUmRHE0Qym+nCFbErWCuPIzXrSK3JAaP2mdKddHHxflXZMlQm/Ptpgwj+nGRQ4PhyML63ku
oZJUknf/0333WLbklCOmw7Bul2GYpkgSYm+I9iHyFMcB0DDx3SHeDJf9w3jZXw8+/h3OUokkRZH1
1I3WQt1+LIbzQTpRI66RvdB1+oSOhBZeFYNXdw23hozA3sHWVX4rv+zeHWtHI8iOEdawgiEOxuDS
u/Q+8Tbc+nfII89ICm777gUdFDTk8AF3o7R/7Laglah39t5fhsvwE197JMh6r4Z96G07ZRICOt7h
Zoc24abDj/z6ats5DPFpkN8JwAZMyhFqNFHWPSafyTF5TT6Txt+ebeOvMtkzEQ1f7oWUL8QveYbF
gRaUu4VSw94sBnp/3UvzozwtT6v5Qa6NFNyOFEUu1IUx+hCZyBRphtK1dfiZohc4fqweq5QIqj7P
08sOu/sqC2WA5E8rdDQTo08B3kyyVYvI8JdMHLtQMeoyVzJcrfg9O07OB7s8K39nf9nf7e/xt8FB
XvauDF2ZCVklA1nkPsQmV+aw6n9O0hMjdcJF3rzHAm0vInPr1S01WZVVWxpfetTzDMo2H4an3wpM
jlZQp5SIcts23sanm5xFwF3buNllevfNfqu/7Gp8hrCF4jMhO2peEM9RM2BBS4hnG0o40Jxcf0gN
sFqkioSrbhnMcVI8JGuK7IaMs7gQ2hCpfZMa1t76JKsns6ecX2kgf59xfU2NNKr/nO6DtOUh+dFE
IgO5v/RFGW37c/16sDXUBo2rf/iqINV5sR4gwEjmLyWreaYU9LBrLTd9WaeT9X51br4CLvnyqlOQ
GyVAyDdhQgNVWp6/V+8CEwTLTdHoHz1MPRfUeaHoA/MkABC0X4fwPg8aoRbfn92DU/Pp/IchFTct
J8phZ+U6KRNqWuUAXVv0Rp791+AEnUVtnZSBpDbzjT8FxQSytNBRBIY8+AHfSWRmWh/CKAPJihKF
QK7QC6lXAU0BJqb6F7Wsd9wKSTXKZdju/E/W5j97MT58E/3MP5Iu1KH+ThvIpGSYLtYdz3i7aEAw
biQEYMMLwLEgMiglb6znuR/fQVQColx7u8kSzNCpOjfARlAkeKnBRpWqJx4zPb3OlFEpMILUMeKy
9+mdJpuoNTxH97dTVVROnG2EjV4V7EaVGt8WIgiQy46Om1tflL2M3Njb288y9w4kVYqiAvEJHCPM
0RMw1SkpWIxiJzS96+Q6gYvxdadi3LSMW/JiGxutk/1IDY/FwVjSmKdJ7V8RWiUHpyzjZryNVIsV
CgqkNlVHVR6rCP1XqcGeA4PnPyI5/6bbonqtIIG2MzkGWNqfTap8GakaUiHkaoXpkFjuESXmo38C
PHG92Ea0DzfT+qj0tXRbXx/vYR+jY6SS6x3kZ68ZN3rLeB81eqp2HlP0agWjemZgQ6sDgXzvHAWS
aj86sw3N9n2FmaqNF0fVWYc7sjdqJVWz3933gsIMSXrB5kpMA+U0lPHF71aFCM8bg0OaZukeZuBB
tpjv75O3wIOJTSg9EtMVaFBFpZJFAi+NFeuGKdk9ZZ91pWrhoUrxBYSc7lQGKEvwC0mO1pkbQsk9
XPOeY3FMeuXeOy1KTlznPlrGJhSKV85AoRUvBXfoi38sTP6DjT+RGzlYJtgwbjkn/tUAtq+6eJqI
baJHBfxNwUoRW5Q6+Ux3VDXqFwAKAXx0FIwZXY2qHkrlgOFk0VHFI9gwrVvnlchFKoocQjhSKwaW
/0HbWpB8oR9y3Mj/aDqv7VTVKAo/kWOIIsItYEURe/TGEU2iiBXsT3++CftsoqnbAn9ZZZaWXHz2
Ha7Na6PmNF8IK3cHdOIgY1v0zSUKratUXKlsJnxCDkmm5Q6qCrA0N6/UE6/Jxp/XGBhQlKxhOZ8B
N2pV+QdOPnxcv7Pv9yyd2Eym8HzyZcb1nj1nxxEYR4ai3KZQ9sU07Nax8fSSuxc+Xhyvf2ZCat2f
Ou8/qyVTCiFhLj2hx/T6D51VnyuC1UIBey8wN2UwLUemlGArBQt4l6M9Hp1CYxsSE/iDSuPIiifa
UZZTEsTk2HnlfuEhIn5H0VAvmoZaTPPeJBELoiSU3dQI0WqnrkLds/KOuIiriiBlyY544cYBpEty
se1te6okaqhSt6Psav6YHemSqTaldRCumVZQLizlUHMRT2/rFdzs1/r4+1lff+PlNZ+qRmAESsN1
3FGs41JcXHYyEzrYUaj4CKLZyArNsNapdarczoBCBf/U0Fa5XoeUCF7N1BdEgoGtT6v+u6tT+dns
kSPsi54kkIcmrJYokGhcEdGqoFeB5isPtXipmyCIJMRf/lp4P+GXCpDUGz6RMIHyrtPtOLJpIQMp
fDeEPDtEmgdgBR+wkB6Qw4oFUAPv1SwxmLSqVAeVYW0sKEd5mB6YXH6VRWhJC6P12lTAsApzotFL
iwIE5gVcuo5HM4ZoA7vqzVtj+vKIQk4J9CbwoFYarTiVhlaZ/QYkRq/We1JsLrPDOEE9SAfPfmGJ
o0QobiAxfxbyvcAbAXVfbNe3vWt0Hnv3HBidDJ6AxGboXFJl8FYDKWuT7lFBKmPeWzQ3kXlC4C3j
hg4WYbAi4jcl/O3g0L8H+34NMK/JhXN6b3aL+K/cqu3cTDDeQEG3pInsRiX8ROXwMzD76ddquVrG
39WvR74hbINHp8607t06r979+/5t/pl/zuYERuHhniruLne9201qDug1e2gPKzvPHlpDMI03yIic
3a7ZWi3tZfoFMPXr+vfZnOt+9rfvXLiQTDmhZ8wuVjCV7jasD2os98+uMFnJ3KbXdGSIjJK9Vx6V
R3rNpZ5uPiQNIK82x76/ChVgZUF9Up2Yy8vX5asE2OeAuxWtCy6UkEulZqlX50xY4WfxWbwWyfy1
KDV3LZIPtZ3EjdOeU+l+7t4D5IPvALk8jhxKe/lp+PQeHSq3PST12RdlJyiss2Bugiq//wRNPfR2
PbpY7RdAMOGRdK/1UXgp+UfTHGM3YNDle6d2dflf6dBQYi2c3fnabDljoIIsQdpji+El22gB3HLf
VdJhBVgKlRDUoBCyo6msFdzuxOLYBOozqMBw5vzRYjo3H+uE5sON7Uk3bcZb7mthlUOlZahReW6L
pvxaLxllkkfTWmo2XP8qrbQK6Aj+6fAzqPTLYTkUem7X0omUkGCGyRTdQhgwTi4KVaOZZ3vHINVI
PoMgvwZlaCNcnuO8TAdRfcNiQtHky1kkN7qBUj/f9cx+mZkZz+pjhRsvwGJm60D4oSCkNmDH10U6
9Q5grg4s3mBbO4L/xWzqij3kwFZrE3ZyprS9WwwpZ6wpL7y2dijmNRvBK8bqKA4vvffbjUMimSdr
kdYj4WO1FhXWcxVWNvBt/rG5mt9ayp4I3znUZ73QL6X4OkXWa2Iiv6XBZIFmjEqB2ZcVQo2jPtCm
k4RmXutP2YhS4iXFYkVEphcRh0mY0gXQsW0L4mk0ZVt3A8qc0loVka7UfrfKS5OTdPferdV32ny3
LE6KOawNLOwlLd6Vxso+OkQfPOlkz31qPqdZa60gF14kMGCRWT/NKqGCkIIa4QV07n9YGn+pfk7f
CZO+4LgMIYaYIngNO9R02EtfvQR7HGzMABoSKaaTU3QPq70rUGDMhP5pQmwp3ByaQjDe8qujJSRp
KwD7TAyO0ry2Nqj2PNa3tbVI5/XRalIbGSE42Y6B1ia9QjfpCwmlSkrlR+AiNerNyBlB26Tuq/Te
ym+ieOQ0ERVlmsn0knmCEVsd0VGAK1F5PQHakVsIhAl1E4n4Jxrk2li0MjyxhxIIcoYXC7tZpf8a
3N00xzSKiyUmY0E/OrfhC0TP4YHsDo6RZPfh69RcrZpyk9LfCtLILQcyPoQrF1AWu4sYT4GCei7z
SD25kO1fy8Ipi2FuA8LFZujpa9pbRCGfjRbO0kDD40a1+c/ARnjVKuI7g/jL4hC4BLQeBQo1w9RF
ubWJRu0fmx4sgGnqG0WN49Sm/n9qV/LToijvtNbfWsBO1J5Ub5J+UwdeNCdPzR9Bz3S2JCUjLJ84
yus8ZKSgf+3WAi1CnzYCILhNSuZfUJkSI8eKCJHD1aQ6KkdUVsITNbZyZ9VetS8EKtmX0bo0VJS6
EGMDvPkVhRbpE2i9iCTmZNojWiWlsBQCs+cGxqbPI4WfsErAo0IWQ4SCnm4q7kmwnkIVavFGw0z7
paxJ17rU3YdHIzIpiJRoPsp3AtvCr2fzMFN7tNRXYfqOqNrBHdFMZlAcM2DsAOy/KNgDvv0ftfPB
YjYZPWfJKJ2UiTbLsxtD/orprGxnX3hMWN+vzuXHwu6l2kuCMnJotPlIe1SVZrVtxXQlBWz5DEHI
gJQpLa0xqWV1uJ/dv+5f+5k5/gxPgZZiWmahMmwhCZmA8C6ACoFoJFE9kVqZjQvtMj1u3NcqTuux
9F363q3pwtdH8ZTYjs4b+QsoNxlLCkZPm3JYGWS+in+Cypf6t787rI38o0Idn6pfP+7V+QVd6Pw0
VikzU45OXJSxW6qH6mqdgtqo6Ns/F6XZ8au2rC2fm/Lm9kcLo7zR+7h/7Waf4fmrNGt9Rs/Ffq00
yOrQEzOj7AEnk47/yJ5oEsudSDyrL3hF1PYo8sWUYZ8u91uqJ1Fl9IkqoUkcQAwO7uLukU9kf6+N
vdQm9DDwzDCX5vK2uW3OfyVGJ8WMmruquVsL0oOOI8c+2mPhe+By3ZmbN/cJ4aD7mVfLxC1Y8xwi
+Ho/sD8RPgcJ2L+3CSGIuWodc2REBvGQ0RlqW6r071grd/ds73sOwj9tR6J/XghVAaIE1agMPTFy
JpWRDixARs+hjjqY8iI027cc6kQqcJY6d2g7WbDr1zrJvEbQ8hwa4+TvAMT//O9jl/rEzAcCUgFh
PtF5DmFw9/vZ+07Ny9hyTmStQHtRVs3YmomtpQ9x74ogSQT5hKUGYA6qE+xqBGTAcZtEOtf2Z7Fr
nYPiuDyJrHRoUXuPXoPnMNl5lf6HtMsk6VJwxsaE+fgN62MICGruKZzWmnZU3DoU5RL4DSgj/9Wn
4oYwbvpbbtOPpQcL8o698tSPB6d+ZeVffk+/MS1X3j+FQwLU+1xCrXnS11g1atF55d15k9vGHfYF
/c5q44izWBnA6T6yDeTf+zexMfxV5h4I1ZEcAVh97t0WJhBr4Pvtc0NBXAVCg/QqwF6DuL4TJyFx
3jeoxyG5tFrc5rc1dtp44CqEUlP6hMlNhYxOvCRKNOyMigMKW3VoOIDLBeZ2ctak0niLmBkhz85J
V5Tqnj2yEeGoMmIqYSU0IrweQvm1CMyUNldT0cREFivDhScMhYW2RwVcgbqKgEeK5MJ4AcXMVS1R
IkaAB1mWqdCNqDg3pbasAP+z0L0iLlHUNDe2RDBJaHXPoUo3ItlAf+B4tjCoZI1+tgpOEswID/l3
qnEYbEqAAykF6T6T49khdwkYJerr18BY1Hy9ARGaJRQaD9qFsQXXi7I8WtLMEGWAtY7i5niN9xTh
nWiCKtPHa9xoOnW/9LPydq0aCC2LDGNFar9tKr2/gvx6txzGaKlZ7bxQo24z+6nLMyIZhgMd1fFq
mn7Z5CCfr9JATtp4p3bQQqPICCCjTUea8tK9XwtqWFwdyfIfiGCdme4UrroA7emfSvxDA6CIb645
TYAwPK885pCDPGiW0r5IU6TsH1gWqmqIfFjwJhQG6hBtRgzpK8mI3pAOLiisAFWlqohXKMtV9K4o
X+j/3D9o9Ufbe/TuGxU/m5WI0SpDRfaUHHoSxRBXUPQrGeYaJKsia3EP7e0FT5ekEPdyQiZ5Zlsz
VUsliCI3L0Vihlv5vU2y2VoxsAJk8go/UKCoQ7GyXppC0Oogebt7QMPdJCctFmktRadxeWgMykOz
z7X40TUpt54wNohbiDn0kApGRELCwpYQjo1fxAqJhangIQQLETe8LiMvoeQsCMgeouSd3y6qMkNn
bA+1CJ+xZpcL0xWEXD147NjIdAEMsQHA1z5o7MeEAHDAiDTgv6zfhOGHTvytsmhxqw/soTNYDaml
kjGZHLfeFSqrDp0YYUpENSrqXf+fEeVZiprJQOCtHgM7Y4HIKJwqDVD2rkVMJ18WVwKiHFgHrkOw
D4NCdIaXKLQuzR2RexWjoKbQzFXU1EmihUlqSIBq0uqzCEYFcWGpIRqSHJ5qOcSfHvJNG3l1aSsX
F/dMHDqKkAUSaKT0L3aF9+FRMVUEnWCPVF/jYAWDRdTKzCOdkdMxbN4rY5UHIh4Q2YIoFky5gl/o
xbAzpMsGuQPYPP/kQ1HEb/xZR0SY9Xop3s/HR91S3CXEkAlE+dng3sI3YjKRRMVotPcpjCvuG0kG
JSqq5vn3cozH7BhAPEqQURSh7woB5FeaV4CGJCAZZaDOMIvuz1WlEuegy1dzEAOCJ1CPLzD06hzk
MrO8FV6/SpCikCjUEcmEehSMHaojBJ2TK9P5MhavRP7YoiJWUToUuSenVSkslUE5qoNGk/cwwcOZ
uXR1cam68rslDMkESeUoD8Wp0fCOUSyACzar+aSizOdSgPAJ5CdR4xTMF4RSzUYdNqVoHvLdWBbU
8NHR4xQTK6NOpou/7QvQXw8RGikstGhBhEe+tv06JNGdby2EHq7z/9QWVud45d/mybQoH++apSNd
lOLgkhUMwpTQvKCQyF9uSyIkXFslQjGLJ+fCIo258x1F6aIU6HjMSdfEpAm4h3+r3kzBTGCQBvns
4vLKpU0vTvePAMAPq2SoJ9dj6qHYpOd61XxFlEl7B0aeEkJevv63KO+E/Cy/GJj079NCX4c0AGUS
uA981qFiuu5zBg6ZoOhXx2UxNfgObXyIEvoPekbqFXofot/r8xH9QB1MvO4O8jEFd71JsVD0QwJh
voFvn387kMuy1o0T7CUd+2aet/CIjCdGpz7rJzwNBrE5dQa+DB8gPgbiWojhITyEECE2+A9wIQBT
rhAsnFaB0q6CI3758cE7Vl0agXtyKxbnQ9do1GeYDEX17vPrgi9xvUP/B84EVIjSMJskSQ+8sIGb
lNFYBRaw+BPC00/C5dff5Xt/8bZb35jaxmbffaE0WfNpwqZYKiHQu4JcVH62Tvv26S2B3YwIc+bg
PPdpgOclso8OYfwDVqBHhx1herl37OVJdW1yJ2DSs5N2KyQ8oKRr/rbWOQzRh0MFGNkgKRgvgO5I
nPV3bqYNc8CzGG+v3jKr+Gvwzlc5Ngb9OATcF3MJakr8TWtYZ0JBezCok9kbvTVMS2FyxfJaoYxC
vHFGeBKg1+CVePekISrbjgtCUt6vwYFF41OdBclwkvaJfPWLmusv14iJr6sk97kH4zdXOCBb32z7
vzmlh9daR08tyRP5HO3fNgBDOj4kgCphG9cOB8rBBSg2UJX57+vS2IEBOPbePylcda6zOnhy+HiT
+wl9oassRwpce3i3oI4oTecdVhGQULCfkz0xXzoS3gHgJm61DtN7Uei/D0XwNNh9ymj3lmcF6E1a
nNv27ie2/erd+1ATo2zdkd1mQalWECleSB3dLnVftKZpjhTT4DhkXxxTqas86TAdSFCOnQu0HjiR
C2d+7sYg1r20o0VKXsWqNQg9L0avjl0v9Y1B8qdkhB5S8cMqRYZ8hWfdK2qQosIWnFDJbKm8roeC
0twkAANZTjD/s28hFun4oMi9C/HoGL3o8Y/6AbUOMSNtGZZKt0T546dWqMZ4u2kt4i+2TczCVMjO
PUP/YDGE6AQieDiethl9fzS7IZZiFCZ1Gd1+eIQ7T1k4VGTBllIbfmIqrNi8J3QRMXAYin2qR1VH
CJGGf/XqcN+qLhyKwHpNPA6uB7zG0Kzj9t3O34U81t4Yo6Bir+3z6KK1j/Y/gpfMGYl1Y41B3VIE
V7kqIr6DMM8BVXmRXhGbv3jdMemN3Zjp+eEBc28R+zk9vRpdAJ051Y5m7Ceq/uqmvbUg98vl3EGH
xUB0wILLXXTKtugcoG4FLVaMVTUfCU5pUDEiwjKesUsGnJpG76m2PxrpzLFaW2NPiya1XpyIlcaQ
Pve1cJfmuzECChqnSbcIrRJKoNUgR2lTm8k3iLZDWyZ3Z2JjorqQgl4Wmw1Welu9okpHHT4x2/Lp
qM2DXWqt/ruQTjSJgWzRZiOu1ssiTYXUdqEikX3vIxw2IZBhl3kNqxT0Ab0FimYVY+i86DzB43Df
LZ0zWT1LI0jqF1KSuaOwoUYPHZcKPy4KcbfmTIU0qdjxefzY2HieS8/u1VTrSK063b9pEak+Kn6u
gle1iEiLPGkIFdYWUlSQ7JEaNJoB4Gm6pc1pQoHb+SemUExGvR/0lru6V8YUByZdYSZpD9BGrmHL
tcTAw2MkAeJtBag0BRWW5/5tYw6z2Rm0VS9R3mg0JX7w5rLeEGwoMpBtW5+Vj6yLmb++t+qiA+fn
VGcWRgakFj5xEBVzUI0T7Oi2ds5dZGDC0pY2oW1CZcgpuIqQhgyIXCZQ+7WKpdqi2fUmyPmSf/0w
E3B9EJG9ILXX+KzzKlVIibLp7N6aujJV94QRtfQD1Z7T36hJp8+6Shw7FotV/9Q7znBMC9VFs4dU
ZJQdUTXlbkYlhZZN/kwSoiuY0lB/6Hhrnugaq+V3V8Mvz5LEINchgUAb7rfGjOIzsA9/uUKHyvq3
ziVaddVbla6Gw8YDv54qGGHdmsxNKn8x/GnmDHNpoEm1lBqkZhsrH1KgTYLWYpUt1lv+05qED4EA
mXTrf4kQr4hRr6pI+dE4yl+hXqnqHHUJSj3deufpzmxv9kIvAA0BunOzGRr74z/Wm9mP/f+CwFtS
DZhSFJsqq22KebRez4uKbdEsVhRLosF0PTPgcj0MElHVWU90rRCAlMylDuUfau/I7I0yBm+ENg8z
kxigj3wlMncqfBdzE+FMiv7Wp7GfHL9rOGjihUSibVf7EuoRV8roXPOV+f/B8P8L1GlHPwq9Asmz
83RKUhQfKn5cIbAmmTXCzVBflUDQPNBZSyhrbqf1UAGq49UAtwrPIcL0IaAnTW3KE1/Rmb6G7wH+
QdkiQ7tXaOHYi7adOY1lf4NuHZLAhYSqRa87Fzjqklqw7asrzosglMNzVj7VKsuswKXEpABNehCo
hXKnVQdXXr6/YZy1AwSwq/05rLzNut0uNy6TR0f+vg/aK5fJc6al99Hb/RwoC6p7/EJBwurabxcZ
fnWVy15CM0iLl9RmgAKilUQfOV+sNX/zKlBeEcLjgmBoyYTWSkLCwfi7MjZNOv9YiDd/MU8fKUpV
dCxWsC6TKIYKZTXLi+8IhFjHOd9TnW0bVjYY4hFM70BYJqKfX87TKZAc4a1ruuUBiZTlzyNiMpR3
rfa4O1WGuRkRGU/QRyQ827K0IzmcNSMIxXMUhlFF9ohwW/DJtXozIyZIz5KuKUubQ3EOeyEeKZiY
fPfmmxYiglTECZk3yP3f/qzB+e4djg3bmFnbhglWDsGYu7j3ybspiKnAZmfksMVXFHpYFgCvGVF0
7vZlgLDm5zNhjgVJFSDdhGOa5j2A3czaJL3318MKPoRUy/rFA3t1fwYfEBRmI+Ga0Fb8fgCZ+6mz
OG8shav1xL3A9gxiVpZG+uzZh0WJplQ1TA/+eVPtbw3AyzksGMyv4L0adXyGGfrLoNuIuC/uNwyQ
/McWIWkM6kK6vjqqy21PlmzicOqw/New/HOoBW/YUTxaT2whgdFeQ+mYmTwYcWcX/GH30RVsA8dQ
CRdqk9XTbrYdviP0FR9VwGWcC7T5wpPzASELaRN72x4W9R2B2aINqcpv9Db8y9stfz17rzB5Nk8M
02Z69UrvBlLhrJNjkw17cDp7TnTNvErdfZ2b9aoLZvYYfH4OCO07PqWf+O1+OB+GvyJkjFuXuEWB
dfv3Tr3sSFB1RjFbTM1q2jC21LjNYR3tkVeD3u125znYHY2vBoro3e3fabP9u9I0e8vt/fSJDtR2
gSolQFPoWhfET7Ml/Sp7SNFekao2iCLI5Nltyz9UZm8q6Z/OsebGc/Ph2/3Vqncyxk7cqKDYbfhH
9GyPM1600fm8mrzytOmMnfYKfNxXZdVAumxPe12t8mQmnA4PsJQB1uUr9WeKe0UMZTNKCW6PEj+W
NElx7Dvan4IhQiezYJb6AUWzAPIouuY5VF60+SoJVHGUe3azcmsc2qW/2+zsJ1FG5H//KqHFBTSP
TrLDt10seEgP8CLejzQD4PUywkXEUndJwEzgmoVtCpmmxO6xgHv6iznTD7wiqybNMVmvSUeCn5Gb
RhZ6BFoJVUrZ0LKUViz+76yJDJu6B1eAqgy1gCrK2cqjirJKhIy0FD1t/wJrXF9ZE6VakpDTGDTB
D9U91l3+/peVdTUBlUhFosTfIsRBvQEumBBscj1V3lz0/xRYFBUDKyKCZFg6XuQwU36Rzh0RJAZw
3JAaffbTNh0kcMiPbn2YNd+DBBWmRxccPPDy/6nRsm9IaNylcCsy3waYKVqD01ebqdpylga37Gt+
N/wXzb1z1Ys7O7xf3+g0qesXdwTjR52BKDs3zZGaucgJzMl6p1ofw5uAP7GvBSxQ9b4BeghqAB2N
yZPwBQA3LagOCv8sK4c6L6xac1lNPt0PKGz6EjQAf+I+ZCi4570zq9w47ljjdEVGHrXyy7MhtcJQ
4PAXZVwc9ik0YhGlhzWCLco8uvqSmI29OVbYU9wpRp3BCAnvaHNvzrnW0SgXV98q8EYRsQBp8bim
iwMluXHUGvF4G5Qv+IBqv5iOd+5YFqB8ok+AZSnWqPgGoRuPfvwCfdmHl6/zPdJ2dMhZyjcqtokN
eW+Svkdcb3CDzdJMe68gtLixRYBh9VtoOSoXwngKj78XbH6WO7/WvGDZSF8K7M+D3TRranMNkxEq
1/4ng+6aBHK9twhwaC8kwKPnkLWqgWk3bghHVgK6bLubZ0wuacP+Pi3ICSqueevV6Ua+/G37jtsX
OKGoOjBHVcJ15DEtL0Gor3+ILhj48jpqJBn7hvONC+HRfWLBgA+w2WdsQu2/03nn6jDYWUurRzcq
wblLvZvll392rKPwLlvmgqt9yryb4R2odCN4y39U//HVBQzzYKl8UORYOCSU266DnWbctFCUiptb
0zV4SC3ovUtjHqHYzgV35/CQcafAqIBZQk338lfvm6tuaWpArOoQc5iIt83sSuuT+ZXvHSkjrLnx
sWEisTjYgw9DU6LiPz5q4BKJjZ8vD1bp/nc/+Kyz6QXsd0pX8tzdUjCGX4M0IY2rDhWN47lH4xSF
Q/rRYMSProO4Mg926NuIRi4u14ZxgaD6mD9b9yqNEIjhrH+w403i+qt/nhtjMJHtClsuZTIa2omX
UW3vOs3T4NxdMZMuzVcKNNzXfeKWCYSvMNe806AGtw36lYlOUQmO46d3ob+Dqio9NHrEKtbs2SyW
ZmO3Bc99WzVfO/eFINeOFsGt1o5xRtyx7Qg6nhCh8hDBo2tPxF8t9U9HBJetTblpeDvbPz4kCPLk
u2+LTbnlAOYbG433OAZ8gVo0ykazNI0OGSWR9uf7/JMssswHi118JJRwCKI7DrDszi2s9EDS927h
OcomNVbmkTFDBCWbZJNTmERxlKC3OtmNkskR6rF0F8qEGM0atCmBCGCvwH2pdU/fp29rc+AG9RQS
xw6HWvYWTFEdlzil7EAdHYEQT8EBpoqGnKWzXF19wA00261xZXChSzi2xvuZ+v3lDY32b9E19CRX
XL5rMLNEYimz+UiIZAcHIaELKHIL3unQPKhIMcK112Sde6fcq/QembsLSt1V7HKKxKAwmyJWXRF3
gVUDL6MSpP1kADhpYEJC/PjnBDPug9geF28/TAZ72CDQS6ePqRhC5hy2w4M0Nf8oM20TGsoQYt3t
ya3v3dVoP7VHDiKgi8qKuwemu7/Z+r4+oNj3W128oovwfJvnUJIQ0GdpVlZ8Cz4L5cjupQ9UqlUh
4MtYjHQcgBOoKZDAqavl7CMJhNSAFlxYNEH30DKBYc3QUk5HvzaAG9q99k/jlNhpeIUi9pgLLnQp
uzd4YxJ5roZ2r8y9dXEhXFao2+T31M8XNiDStRMaZDdQqB/839WCtWoKu2B9zVNsIZyAygGXM2mQ
g3uxQSFMLfrDSoK4DSUYv2si6tTU0ylCFJpDlDWBpQGBA1QS+DbLYUtCpNSGTl++Q3ISptKYB4OW
L/xLihQATaJ6Q6V8actQHf+XmUoMpsS7EaZJJEGcgwg57R5ebw5rNL2TBU6wF/faWVC6zR/hRwB1
kCIwzPMCzZjaKTQlEZRIDtmxC7UoYMRAOD5dbqTg8F9rwxp8hQxYJp9W4+1E7HFxx889ibUkJMvw
EIsjRkJh1dytCUsH8BeHGto16i6U4QaCj9DbqHp1uG2Qka4dsdmkUFL1NAnNnlhsqGfAVXtAGxL7
0GgYDSQ5OOBgw6PJqUBoU5RzJlxpmLNwUQ6Qwa8IURgcNy/T+gLcg/NzXh8BSrwBD57bWIWuBZSN
OZJ5sv4sjMV5vRrpOE1LkdhNOnKYQSAMLJ3tdQY759BCO5UGtoAY+DS1nnMa6/SnqU4fXZv7xm66
Rbab3jecppijElRgYD0omDQfrScm4XZbdszvzj44Lq4/NmxV8YlkLlPl3YnmZiHPcGaiHQfpVBSo
N8dzffjdM3t2v6XJbrqbZvP9dDs+8GKf2KHxxYlv4/FuyJzdDeNxaVGSpTCzDaHXav6BNnll69Yn
ybw60Zm4E/PyCwoqNPwnj8UDTCuAp5EOa3SdX+d7MwSbEH5MPzcjHsiMWKbNJd9heoerEZyl1Wg7
2A13rA47yrMmUjI3L/fxPsNzqgQW8ymAaa/TUFnvl+V1eZ3+PpJG/j+6EOh1orXwSF7GDNKcSSUO
ngyZdasQTldy8+Q6TsvojGBGd/mVJy4vhRcTN4/juMlZyqHLz/Y9gEbFJbJHFTZo1qDn+vRb/vin
31IET//U37nz6AOETLI6CrikLyBw66qzBdAhbyp84phFqknkkkr8RsZzRvu4RJ5FKBDkG8Al1eB3
bIHNrVRlaWbTbMquPbzk2gYV1FHm6lmJxUJpbte0YZkbXvJsE55AFHOGbKsXZlkVwZ/hKoqH7Nqj
C0x/J3P3f9sOJOg68BzWP/rKZL9cOqLZ84Yo0/y5VQbgbwEMGY1j/2kEaa1/rfcqj3aVTYX+MYKV
1LcZkpSi9i7oLiM8gmkj/elog9L9IbxD0Lz3JJpBDwrJs+4lPEbIfoVpWO6xJwKBa8MJxJVsd/Kl
v3ElhDyi7piCDnei3ZQIbGGPVuGWC3Fi6wE+B0X403AAzBUHu88dXB27Ea7vxneF3UnzFy2tgAEz
vPTT/q11gyd3y+lqakFdmScZql4MHCxXy/LQumMYfp1n3EoTGYiXJiup0MBA5A8ffSuwgkcfSROq
s7RcqUeiyMzGOE/mMXP+szBDc1TqlSbVqN6pHHOF/ho05/wDhBOYMSTUoSpUn+617GY8J3w7RouQ
OVjjWOEOqqLsqzQiZUNfHKnrpHAQdzHVi3oLwQkOpSOkHj3JbHwgbCoYENkSbnXOjDyxg1f5uZjY
kpAtj8vj0vSFyfyRv8dblDYfdBkudoP0iyqE9LakY4bmYO/KaeF9YVpNFw4WnjBZbp241nQRbzgT
LTG04G2fuzcEqEsuH6x95lYLwH39nu858ZqfhNcNXEslVSDUYwYT+9pR5llvSREsZbM1QSWAOwzM
nxU1BzQuzr41uSnXvDdXD2//d+zwljp3ynfzM8IwSB4RUBjwwM+wjk/M5BsGYBcsTvJzWqK9hhly
vkZqmTwqTEiwZ8tQcBimrdMWr+XD0pybc4tbJbgjNMWiECP4R5cjvzqgjLhYH+pDe/eVXzvBhizo
JFfg/GInmGFaco9zZ+JMMobMabpbptN0Km0q3aT4Ju9uoLDIZMZLhInQiCgwTWKHSw1o21/1JJNy
68LjXbXvi91ct8rkukFugY/qsjSjUomq8BaQKgBTMqBfRCx/ifAp2NHFb9Do/OVHdEnIhfmGBLil
BUZWtJMO9XVagiV3UAiN4mQ9rc+fvJBkGQ+3HFRMoxss1st6+7v6YRKTUxCffOhIEGbk9Ekgtm2i
mAJ3K9a7gSqGMT/YrE2SlzkNri9gIHs8a3LtuYauXNyrsgHzmSVLD4AIwjAZngbH4REFjWrwuvgS
0ECGG8y2nWshiBR09RtSgjG69ZYYt1LU++S8WyXStluMTWla1AHSGnDCC3ayGMpmU4JkNbZ0yUNc
EYiodd8xFO8McRbiZrHEdexDwmNaqvuQpelBPMCsoZLCbwwvI+glnnYpUqqgmSMjcmqCxBJUPmCM
og4IPXgd72ZVwj9EYNDRYSGYVi8emb49eNJKQtiw3P40ztgIIi1UnWU9pBArP4Cd+UsDh8NSyFfV
kXYBLAdjoOh1cGGnHA4vbFyBp6L4P1lzESlwUmexBwjIfGEzOJPOgqSPqsN6vzIgzuG+PAACm2EK
kzWr/ffA6hkhYOacvVgDkqxn2uKkEKyi0siO7Kgujcmf8sKaEC1Rq5C80BlRJ5MY5x6l4nMjYoFy
lnshNrLbzMpupXeP/T19r4t7AlYWdq9RqXsHsqzbFpWJIlG4dGH1E7/H40MfGhZQQ7bvsBSJZ/2m
DZ2vJ9zHg2Twbu9p7ZCOASuoNkmizosXkf2AXzuYE/kVZKAu4nTtlmVshFDLabAnUk1WEexbMpxq
i1eatruNSMa5hgVTuzSUSMZtJv4xeiKIBU1pDXPh1Eilx4o3UOrL3QdJ4M/4rk7tzwzp5Dvt3FnO
M4LBA6PHYxVQn3eFurB6tE+3BmYTpjN6JllQqkX3dw+iRa21Cg+/5CHFEnhemzkk+BNhjL6oTqyp
NbWnEMb+HWIZqv8n3utqeG9c4IjAsuH+lTWs4arv4G8Cs5I+ISDeY3AMzJBWdkutbgo8OR+Va9ve
/e3/KDmR1R1IVmYnjvJXemR2OIhsnNjotG+Ra7VZzcUVfyDUpR2MPawlfvi1GX9Z7Uu39mu1CRut
ttWWtINAGqrDH/Al5ACFYbkkQwjsBs/pc3oepoN3/52zxJ6tY45rXM30+YkFrqSoYOf16fD6SaMe
WGwYORhSZA0teproF+a55CuOaF5oFlO0/X5v3pv6knmUAPAWAh+sWp7H1PDD3VMI6VNbuFTbVyri
1XYtfEFhWqnSkDq+Yfno3jlDatDOqnEpNfbUkMJHd0E7rW09OwmlVXqGvxkiKAy4KXd7Yfr4nl8d
k8aKwRAcn0yh+vDzt7uGTgv69LWD/CRE9JgCVCm8gregf4I45eRe760mq8mFsvxPbYmJJ3O/Yreu
/md4zBpvuGY1FhmEqxC+gI4DJqpFQDP4LM84ZZLposVG3gpYqNz84Io5iBHcan7CdP3gYqBBavos
EIRwxG0PyngtqhhPShxoeFBss13KFAeDaqlN6cfcHI/eyWqiy1O//vAFNYrDNbSad1DW4fvWUrUw
cSlBkbQZTbAmFDYg8RGhDwgnLLRjv3ftF7iY2D2VvR1sckDcS7vSuJik2cEdikpYXwCUXbw4/3sC
Aq/eS09eikQCCMvfy4VgsHnmVd2CE1IRixuwTLt5XzONgWexPa8+Prl7bdd+TN8793p3L/XmeZCR
B5Nx7dul1nng0IT7elHtd6u/5+ZxcfEU/ygep7aoWUzlRFqoyAchFakd9kyhkXqEu5DEz5bylwrJ
ykZFPb3V3cObBv4epXX6kEoxaXx0JeO5bbG1sWi3qxDJYKB2VAaVsxQVRHqdgLRpcVOYbh8CtmYc
/eLgHibgYEZXn148Zt5vmDAdBxc2cR4E+AK/FXOtQbbTQUY0UvS8+I/+QLrZ0fWl7aC5feqdeQKa
Yj+UnX7uy8NYta0jVimD1zrrf8o5ukZgM3z+1ihQD1aLbRe2B08yp+HWZPcfCdrGNovppnYkKuOR
8v+CUldCnVWZfo7lbGn21L3dfPdXHdpZA+R5W8LIyre5KujGSkJZMFCpvAmGDEiTfEQceDnTqH9K
6wXshkCP0tnOWXs09B+3HLqnZEP6Cc9fyYEzSlFWnAotK1BpvPy0q2v9OmudmhJUeLYECi7wr4J8
Fz/Tz4/tYhERfFhHvSn24qsHFJdyOp9e8FP1wNgNEy1oLxYvUEyhFTn/HeYu/a0jbuH0+Om4tvcH
DfgE+Sha5WcqsSOTLhEGlKipfzpO2jx971+Ijwcm+iEUqFY+xURQualH3XMb3Hg6SqVtfni2vJTh
Hz3WF/KDkrvqbfv08SjvxkNndAr2e2+38/ZvVFhIivwrxZMTKoAU7k/BJ3xGT/of78FrWCHu/gxL
0wcA+/EKkMyyRomJagmqC+quFeACulWzlAofRIbrDHV58plZ2gOo8518xxzb79o4/TLGMCneWOu9
oDea/UDcRGGEKzAP2TLYC3rPnVcfV+FFvHOOhWDFAIH2HnRo7iv3GRtag8oIIArBKEQSfgHKhuNM
r2ImSlele8vJ6+IDSs1BnGhRXffw5kURKEDJ0jIwWwJu68msPg04Pvbq2N021atvLj9jGZNd2zoA
4feJq2ud4/w4h0TzWdR/bDiYPy+0+NnioAtCSGXqCB6z65QM/w2/tXcDiRD7W7r9k1rqb2PP7pZt
7/mXJe3rH6oUJkyaXHHh3aW5JxA2zBQ12/bYRz49sMiAcwBpi9IqyATINHb+wqALMBk/EdBDBEbd
G80KblrqPE806uNu3vkGGEi//O1ZQ/TpBs7g0ttNLrmwPc+ldw98HZx7q3Kgn3eqt52D94hdIDfI
lqxSatXei95vD1ZyhbgeUErN8B2rDe/31MsOvtMGZ9+qwyubVe8AbV6EsjAYxSGwoqS1MalGyuS+
YBbm5TmR41ROUI0PQDpVgUM+iankA3evo1wiXoEAWeCyoeKaMIgMvx48YXxdBteuAY5cDAzDv3Xi
9g1Ogt3dtmkO2H/P7237+X0Er4DhFuCg7FtyAuIlXUODyShIC9s8M1tVT4So8SYtQnhVC6tb9042
uHWfe9oI/jYoDVYkoOBEKmIs3Br2p3GjLvUHPfvgIqlybwGG2FLuIVgnBe3bM3NGWNRiL+b6UYRk
JB9nlRoLerhHZePePc6s/vY7e7vbP7YjWsgJifT8tG2fKC4/exkKAuoEW/0MyY2skcy24fZ7+x9N
57WcuLKF4SeiSgkk3SqSTM43FE4ogXJ8+vO15+zCM9szY3uDaHWv9a8/pIsqXY/hzD1q9GtoHKQX
d8eLK24RPRT+9o2jEUyEYEm725gnBhM7mtjtGczrfeQ/n0DO7x/AgamCfUTxp2RBYTozF/0HfrpY
7y643LxlgngmOHCi5xIULQZRfn0THEqh9K2R1Ischf8mlmI8wbT05/kB5VxnIORIvNfY7H78cU7Y
I8R5NjDSEy6jwu30j4XKqbP7N/ikwiF50foUlCRB6uOi4UwgGJZURngbCLnFf48cx4PcVaCiCSsW
k1ciZMnZDFcOHaHt8H+duPASEAikED/R9Y82Ueb15+wYm54kcLVz/2lex8CYMsL08aGCbQjTygBf
sgl2iBAbClUvCtqFBMtrdieNVWiUhBD9juA9uSio4cYwkNGloIXjI8EburcY58FuYTk0qPRphv49
hJRQqKXH0/6Huk3F4BT8n0Snn/DnSeeanO+esBxcDv6bQ91YKhsqnU2KjKr86NnZz/q52lf7Zk+T
xdmbM77K1vUHLNa1fBanVSRmatBYQ8QtFA2QDMZ2He4NjM4Ao7zn2EKRJz1nnzvTi1Qk9qxq9mnD
keHJ4oXlVC/ODXap7Ft7fJYAmLzjpWXM04SzJJy+r7Xh1I/oIBPPxTRy4tcTq+KnYI7yXLyv/U1d
EPhxv+o6FFuJGB9XmXj8fWlRxEDXe66KgzLY2TcDO55K8AWKd2VcpRqeuQvW5i4pzt1nVwIUGlfq
RwkdPfKAFdNGenDmwmJMKOba3R/BJSXjQJBhAnrhytXxYKqx9Ba9U70UMI1G1zqCUi4oAsKnV3g0
Cbv27ERNKcybBPot/vHfl4hmWvw42vOQ+VTr1KqdhPZfc0Y1OVWP2nSUL7EgBaGFPd7hA61DoaIq
zu3eGxW4Sr7uVnMSz6EFJBSeYaKPf6QOtFy8MIWF1L+2XTxJ0fQZMKHp6kb+vzBvHIVPzUn9FfaC
4z8RqJDvZm41nyyFGbDogDtqGyJshinENYG7oig4GodhN8FBLcSn9oXbXI/TGf5TQGw9nmjIdTEx
IXaJwQke7W6PsPef9Vo1H3/8OSaKTCYZFEBnICS0wdRfuGjH4HLNnMOdvVmo0oXy+B/fNQcIMf5M
cjV6SfpaCFciI1iIsk7/HU7cvHvx6BFmJpfJUcyumi/hbiB/ZX/nMqczpgAiUKhjVxX5sj1JdcIC
YnyB8AjlCFayIJdkjmghJ0j8DfgvkCMLzkaxHeBPBGdVWIo0nuCk/h3/f0ovoSp7ciQIUxpRdomn
T9SAKAvFDIpbJT6au+ocwqgTtrn6SiQSC5SH4bGxoTcREEPFWgRPolTSBNjAS2ZwJcItgONgz4Nq
7iOs1JJ1vGVerNvPyM/O2fl+ePNL+DzclyoARrKYLNXSei7fU3F7C7hFlLhCPY/fHSVoERCXogJ/
A2nd7kQdCA32GGNLGb/uxh62GpNNMdcU5snBI3i8DTs59Zfg0V56HhEuZECrKWagMS2pAFDE9/1j
VIXcPpj245TM289y0fk13mXYQYkKD5UxjktjrGzIQv8QXSskDqyaQ8xFIwO2yABG9X5oF+NSPcT6
7HgkOFkHYmT6ZyDKQJhsikUyFc6XIvMBhhoPMWIUzYxQ4TAH9zp+VMd5hzE01tAHnJRRQE/WHSM7
0cEUSLfvMwErCsnkP52LMO7hYF8+d9EhXJmcdxN0aeGq4KiXHiHGQH/WQ7vs8EcpFKpMUWmHhJo/
F+1jdKkfo6+UPcvYjvZhbrPu4NDykZIuw1FNgA/OKYF9R8MIyeWhX8QDP7ZqWS2xugAyeXo9Clth
/FKwZ7n6tUfcRGgt59ZvHtiZaj+RkdKKsLOxnilG336giR9q8kwpv07JoX5MfkVitmA7PqdrtBz0
Z4IALX7/FBzHP2I6lNUMh4LubwFP0AOKk7ByRFizeNQoBewtwM/v72+8Dr3ANVVr9IY/j7a3XCSj
6Yuu6y4w7brlpIYHBhN4cWfc60xMhzjZRYIKlgMVJPm3a/fY8ABvKaLrjTjaPvlZ5ga/+gxNBCf7
Ncd8+UvZdvCweVnoDwc3X1XgZx+C5Dks2dMxag9oVx5ybeVItOEoi8qyCBzKImFRdp8LTSXt0OKf
RlQIB0f4k6/qVUmYCUesCKG/z4VPWMqR9prXYC4yztf4YsxFHfhPaigY3q2LNCyEWS70FDVbTema
++fqn2T6n2xS3O8v6hOkXldB2v73EGsqdNWF6A5j+jdEh/Mc2SqBYQfxGSSHGVkqi/ZEON/sdsP/
5ZGQgjXe63vh9YFBDogJaoJ1DzuQFbwTEtlwl646VJGAi/hx0JJxuteIgIUjis75jOyd9VyBFYFS
kH7tjo4AIrfXZfCH1WTZb946uT3s6pGjAhLMgvOwE0ME9ntUIIFHpyZH9uQq+tz0KJ9JgZqz6TQ0
1fKn+knLTY6ZKVn5rX8SWGBVa07g6eh8R8vRigv30+0z2TJHToHf2X3Z3+pbm9PzNZ+Qhektx3Cx
AAl6Twrc6sTMCRIrMu+VgVcR4TS7txtusLbEm8mYJUxu1xgZz2lCu3lZusEqXIbUJlBke5h4ygWN
Fj8gdbJVO9NfzoS/5K9IqtEnCxGIpG9jc808TdjmKxdaVw1KGF3EYUQjaPghWoQD7tT0q7JYXJig
7jo4dHNWWAxZE80O2WkGyyQARAEcgmIc8kZKt3A3QVlCehdgGa6AuQ1AUSHAA4gf3CQ+TkabQoiC
HhJw2TXcjbAShEEC3ZG+YWJn4MCQ8TOr3CmEky2iyxCIxoXIwcjKn5S+tPcfAhNEScvlfu95K46v
o3CaIELHec0E4M4wfxkuRVAidJvbMH+fJusRjhPU5EsuNV7ZjBQxUWRXZkS5AvROv/UPUYw0bkm/
StIwk3BMXuARzU1qVGtYDbv+r/fGgWMLuSVkK+RjVpPERFq6MLqX0fdWG+F2xXO8/alDcGSLd2+U
ykpgj9Enh+AHdgqhFvdv4Ld2dr/milcyBUsO/IU+OHFnwyCrfV7YyC6P6HLXbLvDnHfCONXch5Fi
1zTz2xr0K5vj6kqQxIu2vr0ydOMKVHPsdu9gBtIV68iDwtX8LM4BPHrISeVtDPoE7IED+QAhBLeY
8/vcX+Ud1oM8s9BvaTMGS9pEGNw17vNHgoSkWYSddm+LldusQU/wqBegbT+nZUOCtTYRPuw1XmFt
o0KHCgm/rJvlKxwfXzkMHhviq/KBXwO+EHhavJiN0N9K4BkXnCtSKpm7O1LsLNjgeADacC+WL0RW
7VfBKV7Zmm4X5hqK7LrLmIo2OECAz8PAoq8xnQ7qATv5LrsMqDOf7oTEWYIWYCghvdGtaITUQ8cC
m7LuPu2u6rcGv+IaMLDrLImD3mVYsy0vum4raIzgXtN51Bafd3j8wmZpAXxQzelO8qhySkkejHhI
xDiVXsj/ZfmkH5etN86XnCN/3GyWmLADCQOHLpXuHFbQV/B2cWRusBtJFy0Akey/MGd44VUr7I1R
VYqPKTim8UmCDTQBivR9o1np2xr3voJmlOwLfr8Z9eq1jx1l+t4y4eAr0zVfNiAMMeAi5NSuU+mc
N97T9Aj+VeXFndFWxFbABBQyRv2pXrHH4D1IAzv9VUHjIFN9QVcewG0e70OyEWKsbBMuVGeArmtz
sqyyyh1Djgwc85LAUUPzl23yXbmLgLi59XVA1VlyUC/DJQqcBu+C4sIbOsk9DYoVBZ/pJBFvMdYQ
8VlDhgRYpHsN92PJ88WZ/1j5Y/Sf0Ps24wd1/Pgx4ea6i3RwfiekKyUU4/mFRnRieMZO3TDBkVt/
XGMwgr5sUdIQQ7iHjhC7I1gf7Sxp1hqWFvUC5Fk9RuF0ZC4LUL91T/cs2+q1xkcytjgpgVto5lec
JKO1RuIA1UZBVRvMntCVl6M9S7g8sZSphjn2hIniPwRLlL7CLuC9vN/KX2EZh2UDuhi0HuxTf64j
5kHQUGCPRUe4nhG8F+zXePZi2GtORQ1t/NlcjtbJIcCqpT2lu3SXbdLde8M1fW9ayiDsWyIOOOGI
JMAxUiSFJYqCnYbIDBJSQcSnjjClqBfCVIOYVnd8EjQcom/E0H8hnKbfHxQTx/FVvZL9nEIGEq53
ePICdjj2P1Neon0EQcLRpg3dVO6JwU2zpTDxq4+RI9Dzl/crNFMa3dWEq/Xc0ZqXmN2LYq1+FIdy
R6wMUThr7ViD5sgAqxUROIKwuXnROavskOIwzufxQl3WvDIBA92pU14n4bnQYa4qHiLQUQgHVU8g
TAEWTxkRNRBR2MF8RGpbobt9e+ri6YaMKI/07wIV1gXCTUoxIVVw1/DEFRld3KeOeRu2E6hiuO74
IcfyPy+hlsAReWmcmtLhgHu/PP0r2PBGy/EyhaTyaFXv/XdiI/NjhwYpWYRzuMI31WHdd8GCPTmd
s03XpptPnIw/yqVTru7ZoitJoaQTHwOMa/YTgRdI2LAs+T+C7gB1CeETkp2l8PfAm5NSKPJodxbA
9MQ/EBNiw8ilmSXtVDvVHClAWf9ktiFjAwH8SA+g7OKQHTABxbjlU8daLAPeiIU12a75q7qbP0/P
/0RdDAUR6L6/C2zWsplwtCmw0+JYVwXpWSxrjNkOjEwXeJ3d0g+Gtevu908jAh6GpO0WXLpZpNnM
L7Zq6pi1pxdwxfsr1Gqs8M8lLdmsA82vvYmy6nZPuI0S3dw7dconx7dIeq+msubr+V655imeSvHI
Lyh8Km61R23MFA+eHuyRYfeSveKcmFd52HVjH9Jy3k7vz6kMiU4+ytXqHbUYL3p33v/MvEqNOynX
VHZ3ZIadC0tP0FWdJ6ygY9az+TX+a/P1tNmZYRKJ9RIG+xqK5XhRsW3apW+MrYBZK37lIjx02WQH
xBZAjAr9Q+PH7EzIroi68O4fAIQvYBHlyIlmMBSgfPmgDYG+Y5yNESe8l8UiUiXEOq9av6oVFdxL
mY5V9tBFX65e71lwNA/w14J0reeHuDveSWfjfXAScIjfpqf25bdQ25r4gO4UN2IOEiKeG8yZRJux
BFmG4ITSk7OV2uRSGLP60SFgJvinnue0/1T01Z3NWwSeN7aU+KzMHKe0azQs+lP/yDSylXvX1OwI
6G1Ey5itq5lm2OBDqepXs1JIygDHjZfbcjZ8BUt2tYQ+/VO42abuu7aflICiwXLjVQ8wMosBr2CD
ytMcUqG8MrpHSkT3fV7uVLZRifxt+aNWtyEesvQMtaNhIjQ4AbSNz4wbAT9N6SH99MSUNG62KK+M
bXXmFzRWmU2nin05QNHbYNYvPJ1K7w21AF1gvJSlmQS2SFPvFamvTkSUdb3M7+txtSuSfT/eGfrn
ON2Y8kEeZl3rPAMS4ecvww9wm5sskFhp0PEgCYC8f0CSSbobfAerX6fy0sQ4D8aP145mFI2DBBel
HhN94Q3YGkSujOngCGUxfDVyVevIGWNkBDIUqY8snfKH2H+C0QJCocZ+29Few2MpOLxW5Y+BEKBp
T2N+AmQlSJBeGkxlBo8sUnz/tWnPaYAxwutjkAkgTZ9zudqEtrIvKcc3cmd1x1SyRq9HpyHgeWHe
DT2BcRXh4KRVjE5GjWUGEOTINVqcA0HU33YKKHm3izO59oBFsV9f5d4qBlul4X4dit/+KzpSxEfT
YjItYBeGPr2qjmgX9PtEAZMfGhal4AZQNJ61mXRJUdiC6cLVqnCpn0uJ/RX8wveZKCL+EmhGm3W7
hip6BGiIbdmXxoQBLgFGcAAipGo648TtIdccQVGiYYpYZi3ySO97SDtIV9DerdgelJc9IK/A+heJ
HF8pXe4XUklseiAw7t+75hbYl0mFpy+N1X1BlgpSjpfzgitU2xRu5Ncp+w3ADW0DoCK9NoXZoa/m
g+5ol5BeaaYBd48XWuJVQAda4FQnZfSQmX3e96O3zwjc9N8dyILXAyUDzWk2DVozsdIGhpA5f3Mk
7ei43k4fONkf+7GQ/ZyO5h57lIfvbh3qbsWwrLWoqgfJTlGH1bOkh1VJ/egR5CvDtGsZeHmYOJbZ
UY0/ICeIwWnUeK3mtJHV43gAH5kV/4aGf4IymdotaRktAXO0k/4b12XdGqUOXdJugNip2Mz3q8yh
XI/jhZls9eQjC72GdYH4DfY0S4Evb8YfxjVAmINDfckc3n6PDqgi+JbxWXraGnlLewyYTk9uSgbl
xy53+5hREJ1ZRWnSzVA/sHulKyKTlB8D4QSkdbcm3W/JNf1JPLXuLEzn3mtmvQDTHZgmfxo56VYa
5pmKqNxc3slvOo6neb4soMkNPyGQOzT3pz1UdswYYs598aREXzVYik9WsnZEtRGhGUYaQhqJtpiY
dvSVMIpjjv+kfMglAr+cT8Yo3zogWOjcSa1BBRxOEaEk6bR6z15Ew5oOx84EwVPhaFgex1NuiuaN
Yz3o2ROpnYSY1skLN0RJ7vXLcDPktNersLKDxEVoUFPl9HOzn+em18V+tGj3Rmy3OJCQ/F4v7pHX
H2JzOomPhbQuOiezXsltFM3uJS3xOa4JAMHyv1xW4WyMWiz6RUEzeR4CdEzUW9Ds4S0Kcp8gNG5i
rA/jD5BPcNMrOmhAjWphYptIgBj/JKBR4Y7IhJmJ9oita5a14RzWJYhZts1z950BIyzuuZ+TaLvJ
6W6ras0eAn4V/VATV5U/AK8kAkEb1T4f7dtt1TmVAnZjP9DVaCrDIxHbBLVNn8ecrG1IYOrnmOWj
elW7MVJbeiSH5kKmFQw3piPdVOls5Yc3rTU2d3I1cejhradSezM2ya4xwZ60nScxpA5XnyhZz4Fd
HNQZbSilSmtPcBXHAOu10tmeOdEmVqn4yLI/DfAEjg5QCYX9g+qNxDfdKRLvFU/r1ploXswUCLo+
Bh65I6EEoV/bhroTEzvObVg5Bjt2YCnYH8i2Jrt1Oq3xPEyXsrZXuy2dVc+MC1Q8dtRg3tSO2h2q
eNH084R0IYpifU57xuZHh/ZsPVIoVeo5ZE9nUkxMxas6+45vNjIn0+1bj7CzQvWUwBr/lKU/QU9L
x4+Gj3aq26gmEAW7RWbXEqNOfw5zTSYZYLKPcaoZEeiKWgbFax+v9WB6z5xB9Q2KX0g8Y2cCvVB1
DSxE82XXrAMquaEk6uyqaY+y3dT6vGrdQJTsOhLBlRwtnuOPsboaKfs6nYty5L2jOW6udzsuFrm6
bqQFoQp3xjwDLhT9lsk4YO+yX9XcRd79VwUz1TiYP8xvzB+11f2IB5xhw1thiXzIawgAlyihvq+Y
2cJEdNbpDjrA5CMQboCDFyXLycsZK04QugbCmXm4UB7R1WRU7hTfqWmHBXL08dewh/svY7j2moL/
XICnr9rPqLHQm/F75OjTipEEXa22U7YYtlq07Mw/ArFfcnbHfvnRLfE2ZTkj1WxgF9Bcc+pD3PuF
9Q++PHCpLA1E+jDQhVAFYJkxrLOZfElMv4BXcrrHM57lJF2EsK8IkqXCoPzG5B5aAwi54hjxtB1c
vVtIw7oa75wq/wjuH005b8C1bu/JVEVngwZYmnM1eut1atPTiBu8vDRfDDkDTqlLg9nRxBkfjKP6
9nKoIE5OKBKSUhmGDDQduFWY0kSr/CxI0ZhEpsnWrJwUAhvnBesgfcBOluoNjOoaaj3JDXANf6CU
V5WjguTAwIkOSbTBwN5Sr7HAb7G7zBPcp/NFcpEKqBuooQGPY5MZuYBd1S/U/wWuFLyz8ao9lQzN
Rm5DoNbYlTqnA1e+W+2pxbHmFIMfKCfTE4A6Q5TntuIoWdyFiw/MDTjU0B9wmoQShXVB57w35qen
wKtmJMBw3uZHl8lZGdZ3Gn5t281kyjvhbsAY2al/g2/iG8WWwYFyurypglEzekzVZ4AMWOeAHA0X
yFE5SN9Mynxt1UATMTdv/1SEFkSO+FdZRT8M36Flp2vum+pW7bjnEb86hBSuzW/5GyKM0jjsfxEW
DFyelW5YeuYo4LvWmPLlSA+LrKJbZNNhobjtL0ul2hR7QDt6TruZyZ+geGXsdvq8pkromlW2f58H
azN8KmyLP9B/oE7jjdRo9htSRkiVXq7SiVMmfnE1fln9LdXVKZ9vAARtGImv22vb7nBxGw4pdHjy
MwHk9ogvJ5A4YIfAEjnyXQAH2COZm35h2MFmDPwfbEafP8IXl9OXicUdm2wF50y8krhVbhmYQeWD
EZwjn8IU0yh8nNs55Y3Lof85XgwYxgOzaUz/77aOAdURv8zZgOYGCQL+qirmqr5hkx+JLjB1swt6
+QrJE6Iow6+zVUG02m9VzlgosDNeuwlF1MSSwCRWRi/8YBDGuvEbDwrlJCVQkiTiebKrgb6s8W/G
rwwflhb5tfuczOnOJbwBZwMeEa0Tj6F35Lxkk1CJGiYAolRyxEx7hMswKfS9l8q+1E/HoZMano4h
g7o3XOl230KAojBQsoUew7cpe0KGp6YK13GXjKhM3P51ppgYV24U7150OfiHngoQWANrKAbdzvNm
jHYR8/tb3tl5ZykTeAB1zpuvgtkVq8rOts81Z0mruEVnVUdzo85ql1sPtsqm/m2Y3lxHcPh3MBzS
s7F6UbPb2qJcw5UFz3vPK042we2OdvVev8aV1U85f5TcGyL4FROsapGHlMiFWL8BlR63I4KTJbzG
EhswrzAc2gPty1DgNbna3YcGmqrHu6B+LpLU5mjbA0LlAlKsFRdyZbrXFtmOEKgVzVCJBGWKrGMG
iJyNEfLoH5DDIex4bcL3epPOkwjpA5wjxwfTWzxQ62WK94o6L7hPv3J1GSbeuJ+Nfp7L4CzNTESQ
Y7uDTcMd5L+OJmUMIg2ul/3UTtngliScDjdQUY3st2LVvfdjOODJXP+lfySkd2w3nZM3dk/yWh0g
w7o3c/kFNzwsqZH80bZhqlf7Jl4LzEeJuSqX9P5mdE5696lP1TnoscHszbmzj+GLMh/7Gglk7Fmb
cNkjzJKWVO73i1DmZSuaEiYnX/SCE5pNCcHPibEFHDDQtnSf6qhoCpjrxfcQcTZCuV4LH9rRNFrW
c3VdeAn/hV0EUQjylrwmOYC5FfsORqPlvJ5L234rLHFHOPUKTmf8O6zfT5oCa9jTe/uvhUD02LRI
gAnPKhazxD+czaXguglb5uCYtfDrgHRTIYyLzUNnnvop8Dl0redvYSwL9gTTU5vZSd08IQ2hADLA
axB887pFwwRiHGbTfqFfw7WjnJ/r8jx8p3hFgFQiP8o/HxAycMM+MSo5ZQxmV50fOglzjsDDQjm5
6PVW4pC89tVGrRwZKH3OKZP89GhugWnY+3Wr3d8rCyvykVV/SpiCgeZjKgFrCAn1UlqNM3sC1XZh
zkJPhHVUJwjJjm4zA4vFJU+XNTRG7ZqQLnx3ckIWRw6qNfbdnCF7ubwLPYRGZRx9VpCbeyeIt324
0s0Fx33FlPgn3MY33aSE4qTy34aDhIJ3cWJ+VK2jfaWcXq0TsuAe2aN4GJf710AS5gpUHtIyLV9V
ehKTaSySvnsmXgx2GZqBTwxertnjeEaKMNCDNnaBpvHBaDGQwDGHjGrYfieGsIyjXx7t8ohZmOLQ
L8KkTv7Y3u2Bf2RvPEUM9yAWi+ZV/dUuGWfiNUZIfYIzbRBVjCRNnpr6H7MFSdoWSkt5ED+SAv2E
FkSlAoHBuzN/VWkWf08g2Ad+X368wbUxqEY71J4hVysgIMyabpEK7SP7gpYGakxQF3fzy5dzB08Q
VIgpPLVTEPkycoSpig+1g+KwRLzBSeNXt86PjE3PSXaMsEFmtpDPzfFZN1wKVxM2b+4122zbDVwp
B8DJNpC6JFMJ2yroNNSKK41I08lU+tTgXqLsUWwRXcg3h5do0TtcOy4RCGH9HV/afbYVPg8dh4Zd
nDpGnw+FqYv6O7nwhcmOTkGBpPMIkI8Ix8bMmidT2c4exrqZ97VFLDhS4WXCMBVSD4zdGbifL8Ib
Wx6E12F+d0R57rx3/fJ1HQ/2CF3NbAJwAvz/kIHPB6ycfyqgPbQbHXmefKoYVqvYKWoSZ/QrnC9L
E805ExlSk3vwlMlmgPGPMvujDaxWcuo98yUSMqDBkwU+Yy7D5CKF8Yv0Y7Cqa/YV4yUDyc2avFyz
dHFlQx2KvgJlMDkP2PV8N4ce6Lf1ab+Dr3oXXcyRrf3cT7IDU0yMS2tM+GF9Saces1XBdphzcMIN
1b+SQ4S8AIQWimb2DVe0ONCcw7xEcbEC7Gba398km/AaCWuxHtlF+wDZ+jaJ/04JdgI4Lqfpg6Iu
IBvX70C1+B4aIXtgNuqI+KoJsm/FHxWO8quvO+xBIe4xhnTpvAJj9nwAKfc0tViNGCt6i/fYTl8z
Q5lVhDLgrkOTk9gYlqxfnxMOXDYQ4VUMojphR94lDEvSqQRnxQqWnJkBPJYlQ2raDoNIEJW3NMFj
vYZtuBC+hE/0m9BC7Lf/NCzsLM7t+ZdhBlr/grTB0QyrcTv4v6A63GPkLbQ3PDJlkQ5ffQIG4Whj
vhBd8gcO9QhCX+vARYU8wyTgLqPZHTn3VZZbnNcRSwJAnFz6GRK9DjnCy9uLL8Ae/EafzTGe+R2r
QZviOqB8pvpHW/johv1UcV9rhRJ7j4RmSz8+QrUvY4fRrA1PmipAJlbarpA4PC8gC+2+uj1zRn2d
j7p4ysISn6K9oWYgnOBLy93wQqMoJA/EZU6j/spJP1k3gBLZjCYygaTsCsVrzE//p3x+ethUMvpJ
fGEkKc4X9ZAT66E7wuNbeAUhpXC6DU7yvvgcHxkMIdEIcbXYxfErz6c1+iXhWynMIoVyNnQgYvz/
8U9aqjgRJKQHhMM/TXjKLKm66akt7ilupHPQuDQqhvH3ZN6cAKEn/Ci5X/6utLj+Qq0qdFkinzJH
VWR4/ezYNRFDHEGAwweSkbZwEStJzXC66UGYmeMzhiWcsIX788/lsx26xvcU4NLRUHzI9oqI3n8e
RzTv1py9QPh7vu1f+ghrDrnXPwqB0mPl8k84JT299iyeDsadvniCb3vLyBAij1hQQueefaBmIQt0
uscNyu4trkXgKrhRFH60JfNzzQubms63UIJBof2XiJf81YSCSisc8nDqu8kWnpcfgpbzz2v1IEQP
EEkXsDBS3IbRVFi4WLs79fxPPsFLFToUfs2krvBUxYsnH1zc6oac3cVDH1cNMnp4RuLt4UlZc9YP
Amb0v8JfQJAhVciR/x6QMTnhLmpvUV0fhJOTIDYIp1jhaiD0/SJLmfeL7wIigLoZQ6xdV7uOOPn3
kcCDNSzMV8wo8d3OlMWAs3nOOWirkfN+oj/ysx+0v9w91KDaCirXkRCZcDX2THPWHUaV+8dbrZ6f
oEzpYJuYP4HlQPTurc70qb2J4gRShD4BJ7ZTnOYvhoemTJgMYmr1vcW9VEit/9xVW2uByzX8IXFt
MYTb8XF3msUPoLn1c/gE3mLnw9dQjDO/T0KE96vjeMCcmjtAuJia/BITEo5153bLLawUcZU8vYTP
HSLK293Hc1sELAhv93Cq/HGjQjxBRewQo09EskhDWJnCTAonYEahBOYKTv0ewHXgD0Iz82NidCF8
1oTPaLRHtWlXb+t+gh4MBbhbmh7Jfi8sv+nvwlCwvp6P0RIlOZ6ThrXQtq9Hc8FKjLmzvo8fk3m+
0o6Y22C8hUoJw9+ZsEXMQvfVOwOchaupLUFBBWrClukJBBdpADdf44pBAdU/o6plxu184ZCt3hy1
NhEyoTNGIbvniCS+94LspULqbVQ2PnPmo+odRgowN+3s3Mk0TjborCmCIS+8rZqtM2P6guX9IYMT
o41r3XCrtW6B0J95GiwnyEtT+RBOaWQnj2e7Dr7Q/8M1NsU8xdIY0hb4h4/Hc0SmuGZgVQfo60Dv
AughNJFoBdg0WBKswy2vGoxZhxRhJyNBpJGfS4U5lgfsxBjrdXJeRG6MNwG2lygKIis56vwv8Bcg
JmfJDIOKidjNowqIh/VBNHJUzEJBTB2cnlrELa0L7MmATebUZPGWzIxYL9vR4HgAHv2KeRsoExsj
rtlw1TjhzTW/QQqQSGDbj/QZIZjM/vU1dFvWdvT1wggHj8DSBh8ZIZ+TLNiw0boiXOWqPeCF06FP
6xuHdoVSNud1a0Dk8mGUOdJPeXy5DMxI8EBPKV43WH/MtGwWEmmazUxLWL2CQsJpFJTeeCrYjYLD
x0jbqr5HhiCDV3vQ/fYIrZ0PANxwW+Ns3KykIy9vyBAgJHvpyJyULwvQf0hCxqE6WTVF0PHaSc8L
xUdDLSoAWzwGNwYAYOioPJU5gbgByqrYnzWf9Y++KL4DGR8HxyS5QHNq2cPQqiccyO3O4+l7dnfL
T9QBCncgMkw2iH6n7GpOcDCjl1vB6Frlb3IOyI1TnJh+P1sb0kzVfswEIYAM/0j22+ED41320wJk
gaFouNNVeyA6nE380FIKwTQlegXi4AoCIfjeQEERAEo09bxRNhnySQeK1ivxOzDzNZrOigMUL5zu
XNGPHOBkPJNp7Ya7MWKohoGaT1rPXuqJqqG8Nped6NonQGmUep3Vm2coqVFBIAQwtYHIeNdK5IiV
p+LF2WWbJM0kMzxK93ebyOTkh1UobYGTA+4RG9y5AR+qQC6td+FIyTwzps/BVXlVhaN/hQC87dFk
sw+FYmCMlxRyGLA4FB64OtM2Q8D6IgBuVa0IUAfvIYKl/AVM5A1DicDmElwn/nNdy9bdsBR4Xicc
PRiYKUuck16fxMqEO+Yg8x4hzcSles8kezSxK2wXGfmhXVqOlu/WQlUNHlkSCXzftP1UGy9aiMpP
34jneuk2FyAnLB8GJkkv1KrHEt0l1rtoSBU3XeP78v4Jfp6EsByGTXetnk5aYHsI4Dwpd3kEm3qW
XGpUBUSAofKCh2bSYTmmTBMnfr7y24MdYkO0KhoEPlZKf4FBMBO5pXqo77aMMBMJH72NhdXCnxNj
CWkf1gNuAIdiD6IGkEQ8cCtkagxjcWiD5WNDMgBCEHvNsRgRycO0Aj5iOwEhhUNXyVZVOsqx2ufM
Bkjbe8OLgYM8bT6FONhA798R8aDaqENz0IRNYFgNdBEBA5oLcUfzQfKwCJsskz1curF5fE4/XrsB
KZ7pJ8h8oY4DXevMDVqvvtUIdgZGe5imNXvp9FoBrGkILpD/mVO2dKZzTOMmnQ27coz3TLRIkXhD
ksNKxq+wweHOqrk79jgkXNPtc8dghJ6A3gCvuj17TwU/xfCxGOIoWAHqm1BjlWm6qHVb2/a+pjFQ
FEKArV7MRmsFMaWgj0BOYEWQawfBETtL3N9F7Iq5B8hk4yXROfwq5WOyMuMpYCuzPd3HuGXHbGQs
umQmtE9lgscqMxm7HH10p0fBZHUr/wyd3R1NgDfdRuVLXUsNTPD0035tkONfEBqHEmCtm989nta2
2ZkAVSjBgAahgjL/9miH71SQ8ffzOxT+jJgtzaotcxSMhorUHmPe+kxsDXb5GfiIMkeC+OcoqUOJ
//5quW5H9Rr8KCum0EwDxy4TdMa1scpN6SssAN0Zg41TnK2aXclUHXrCU0iz13gDvW/SJ+PB0TXY
vjwy7EE5vjNmxMBZsrSOqDdgFEpOvE5iSA+/xq7Ecxel2A7MFSwG65AIo1UdyxchSUVEhAXVlLkF
CHeFWBreAUU4vmm4Uem35rcgOJqGAi222yJcH+aVMo05TM7aVTAVIDjf7RZ7GQziwQTAuShxxl7h
gpeVxTQZAO3C2Z/r4JOJv4dj7S+dPXonF/OTCUaBHzU+twvQc1JVYUTN0LNRw8Nw7888nTnd7Tl0
2j0E5DcZDOA0HlZf3G3fcG0zyIs05CPrpTKcoX6M3G6Hia5iWnfhMjeiVF3jgdb5Tw7nVVcL1ed1
JOFNEDE3wOV6xtuab3j7Bh+eZPErYEo6HpQZ7Sa//JlGonWQvoyvQDu8+Ww2ZsebosDXVPQdOCXi
mDtP/WbdbMJwyhPjhtX0JXoSLrFqOl+4h842A40O42N4Zfh9MmfjNFAWPKcOuchrFsiuEfpj1W8i
Rpr74XmRJv+j6by2FNW2MPxEjIEEhVuymHO4cZgFI6AiPP3+ZvXYx+4+vastSwlrzfnPPxx0CPUm
RA5f9fznMMXHHgLSbZDY6wdyJuT+hePHyumGqRnNHxP52/DBoHT0maheY0TOiCiRacch+wC7L16D
GuOLzjNkgI5ccJh8XKa+TQXaVc0/Y3p4/7mfS2TWHgaPL/rnH45uKNBefyeZSXHO1ICOnduA5ZDB
Edqs7YvL7cQEiXEXd3zics0WXWCvJnBxN1nhmM3twg0Io+LjJoiJX/2h3sBRJ+u+OFJ+iyv9ZC1v
Dxpb/3TV5w0Snbr3om1j/zz8jsHU0Kdhc7nPT8Zgw6hcwz2j9ewUsIlJJoDe8o4M8t2+OfUWqXs2
pSFinqBIKc8gHmDV590VuSsz5lSVl/9CViB1wWjTwPMAaLz39D7tqmuD+7wBicQ+kCUL9z96ta2O
B0syFbchwYy0IBlqlGKIzlonQJi5fNO/nofbE5htC5eiLX3qbAZ7labof8MucHz33wNgzLvE0tRJ
WoMtThl0wVSLkm32r2G2XLv7JNNLXTfaL68aN4k/tXgSpEz+/PegQOX5j5600cXuLO00bW3GVn8e
YEjWlpcHuvj7oRpAhRb9vRVJRuMhhkeU4nxY+SoVHj5A/0yQiHHY0kxjPCNSO0R1dGrye+N8ptKl
XYfsPJ50bOSh4G0C4s7f5SgIi3mzRGPQbcUQ/wHPeBmRwaX9f7K4RozFanf1cvp93MswSkqd/tnt
Y3jCkaZHpAMGGmsL8dQCY4ZIQriE5KDxJ2FhohMr4td9bIjrusnou1tfKc+cDZ4aE+DH157FsaeD
Lp4hLuFeASzHacRIidaZTz144ewMHi8sVAvrOdjL3DV/z7gy7uKe7svz6IHe4ffIFcNJEZyZKEMG
UxbBRF98NaGoS5hgvlf7M8z0hhv6XfHPyGGFBPxRTFiKMSwLQax/0I/5aSo4BT8M3OIepBEkjmLS
mP37wfL2gP0mOpNS/2bCHK8mX0BcXKOIxnnEXJvTLGj4P1Jpfv2KQ552mD+HT+/vmJ1OhxMgAAAI
D0kWkASSF974FUN1yYH4kO8HRazPxRTqh3pScO0DzwCVoDtRXTMJ+YRpjxDn9rt0W8OMux3KLw6y
yJqjpOjIZO7ww6+y/YaeumLqKzYzAu7gBk3MAYol2lx+d3Dx7yDY78yXYu4vAARkJOB48J/PuIXK
aycWCwiP/UwM8bGPSIlbvsZMTiObwe33LyZOyNDC0qXK9nryZYEGYQDE34B5skTeSwzC/ZRDVO48
Kb0OSkBZ5EpOsHjxN31M+Zt8CFqi8LzIiQeUcEFPJZ+sMXgs5UAxUVmK2L/gzBYdSRsm7Nofbci8
LjonAKyeEpgE98nrkgkY8DmnokOWF8ZDr38ecI8NKW/JWhQTwNbwE5lD5Fn8vejgszcE78Np6zyx
h2pUkbb+YjlIOZmAxAI/PUb/kC0BoTiTGNkw3LAiyRl6wrrD5/HPOlv1xIxUvI7iWX/GTUMUDzMm
kZXidRNBEQ1YYXg8DyXgZdm2At2XhejSEdOxqruVp24FjCm62OwNtaBfef0Vv7uYR2H4l7iYXi8M
koiwxXBWYiov96cWbOWnQpfiB8prPMbyY2sWQf5hu92ySug+biyzLe5h25nq9be44U8mzYXVqY+C
riF3QlNXke18nmzGo3NQRMqUzEy7myxkWCVhzi/bsdCL5kRSk0oHHwfsavld2hNRff3ovcjLxndI
LgwbLQAiEbCHhoe16jTlXcXSd0pckIhKobByseRtiU9GsoUNFXdbpFG1x8Q33Al2hRpCRRpnWN+S
BxAnBBncx/lUvpl057+XeQ3VucblCMu12v57fWuuMK/X/CZSMopxZH2Mo6QXjvRN+D680GnzQ8BA
AkRL2vbOu+lCGwTBXAFUPITdJhLpw2OVRNJ5b+ZwrYnZI2Ahfo5vB4nbQ+ZED61uX0P5RDBm4WlD
8O7AGiDzvoAgZXbRGgby3wn5HSauCUA3/x5+4kz1Hfugi/71D7x7eFPII+h1Ja5b2dnE3YjQf4dR
gwSZQHUC1CTvka57QMrNbooqP3OnUzR04J9/ysy/oAxeh2/gFzlwAFXTqRhN/EusIbIKNoxkHtw8
Yu4G/DIDnkOKokdmAgwFyTrIhOGH83GTbQLFnM1seYmVzIRu/TGs+tcOZ+bNfIFfsNKrAOHna/S4
BS+klhBImXsCcSRwMKqdOeEpkHY4+yy/VfC7jHXQtpiRU9EIoaJs6OJJpddvLvbaNnwgzJAeHpwP
ezNrVVhu7n+b3f0dFPfYQMYAF6SJ/4Of3UVOdkOLo3UZH/zOHk76WgttENx8F00z0QmgdqyhL9em
IVq+aFw5DnwBIv4SPgHYDMwRrRZxGjQo3lCuU244Ju6trMI5iyYuikRck/AqmZSEJPbKUbKDHwHu
+/QTcFRYJawuLNGSALPRl3YelyBfLL0FVNJI4fM2yGj/hrAfbjjgFj6OEcWJPY82P2GdJdRnaykL
Bc4EfBq0BurprXnwMzzGKeayKc+mMYUNw/UNij9E9YZ5R4bhcHMPfFAh32Tv5bzQOfLmm+snDs+A
PD/vOtZOWJdwr9pgPqSlIkvGrmulgVeDHVww7Encu+FXBlZZF+67nXLYnldN3cMFF6tB+6TS1lA0
tltH5Eqml67BtpGk2kRLdS7Yw7eifppjANBkofn6F/4GOWQCFvCmfTsaYPSL5g5y9cAeNSfnt6c2
nDK4nN6UDMGvbn9bngK2zGhqTS2Md1PmXrbK+rn8glnZE9gHuG28fbywmwFnZm5NEkp+thUupLnN
YYU12H+tn4QOX31joUKrA1jbXdaMcQLzlPaV8DFK7JWNdBBPgXErde/Hj9BUrS72IVbp/BhLq87H
8BRkCviq46sKGMX4YwPHVHoAON4VmrQlzVZJoZR70Awg+N4JM8ICZl4DhVCD4ZxCmvDudSqmFe6Y
ul9FkCGCrQY5AwY2jsFwfEsnLVx1gqMpc22aREbO1v53yjjGS/XsW5l3gfWyrMe3072rtsuhgm8T
pbmFDs/hIrJLT6FEUPymSfFCz9j6eWl0LmN9RnP0/blJEzgnkdH16xbbN+diQ3d0ic3zLej9QgwE
bMdmBFAW+5WWU+xoTX+ISzrMo2xihPtMrJjhFB3mH6WjeGDn/Mqdfkxkg+OLqf8e3YwA1VdchSRo
QUJCKojb7TpMK8LzimURXBlsnPK7f5awAiyU713TL0lA5mhC/57mqZvuKhN4pJ22nI/kChSBwtu0
gPg89NDzOk63VzvU+dycNgi+hA9uP+9ew/+OIEsCly2oFXOcVv9Vh1hjKIQrU9PBC35FgGXaZ5g8
I5EGtlFE0fbV7KHV5MNbvkZ5EWSmT4+ZDCGeQ981+fl0nGET92KG/DqHt0HqyR8+lf/cNL5PHrP7
QEk79koZ6s+AQ0hffiYzFQ0LBk0kLhy/iGA9Jc4GreGVztc7728x8MQteg7Pbnpl6/JyZWHc3N9I
mZt9lRFnLj18tXyKwjeZGrlX5SPe4qZocyudMc4PSqaU48ZWvGqNTobowBVCx4Q+iCoIY7a+3rZV
7x3cWDw5vAf+X//4SpcJK1z99+oJZg6kh/9/QzydlES4JU9IhEN8YMd3qkWoJa2A5zR0j39Cp5bh
BUj6SFPlZWoElnpbH/77piclLBo1gy2o+0IdOG+WxJPc2kaP4efseyzeHamXoQ+5jeM1i8sO850W
rJaBwtU0VFXHSoLUJENZGX7Ltv4RBOTmt3CUhmeBhbzzyXyDUcEiD0sFjU45ONPYhynDSTofhu3Q
X8sBFKe3MdUAfJkKYjr0WUJ2oGoCcaa9oLRpBi/LuyFbxVOPMdUFXTrG98m5o9mhBhpUB4/xqhXn
iZxyMD/Lg2uE7oZZYccO1dfAjHHzxPyO+guvkik4Azz8oOu7/eu09pWwTJxVPb9PzwcKZF4gWqyk
urNDx/dPfow5uXRaFpUgORS5Qy1Xu6vYZ4qo4WoiXiOx6mFHwmIVqIixoXiAIrbRZvfjren2qcTW
1eR+KDEDX0IKJ0NTv7h65ePMQDUHpelFqvs0f/j2A/ZSGiG6JiBb84jZACbhxaRIlSnf3w3MPcwt
8FmU3NePGTYCzKZJEeIhbo9oBcXxUVom+lTMNFVuSq4CmYiDDAEoyaT44jP+9ljCWCFkaRBHwSv9
sEqZKP+uyGtCvvzXEzfHmH/5xpgiXYSF7kGqe0n6zqUib4OxjO8LBmx8i7zLxDsxkKQIPc0mzFxZ
P8/ujFXqryOHSvtXK99BCkOsPMsFcADZYwt6AGDo6NaDzWThUHHE0T++c0ybvQ0V6trYlcWk2p0D
5IkTmBn3gY7VYXgZcdW9ezdMzId81eh8Xt753MVrAcH+b3qevJFG3gdixymdulAJ/jy66cjlgTQD
AOB0G8mIWltIkwDvdiKD1euE3wHf//7zgE59gQ7kn+U8JLwVmWyX0YG1FZ8I2On4h1UEMHPP8VD9
geFiAdZbqi7t05q5IlUaKmCPFF/+J8+ROWXLWbdQ3r+JU5RercWftG1g3qE3X87XNqNJ2KXHY7st
ia9thpKms+zsxOM1aCfOetcbrKXwXu94ycEO816AH2cn7Zq8FkgRD+ibEM9k9CnNqRGKkYv4OtEY
B/POKJovc1pVGVRL4cobkvA0djW+JLNRKVXXc+ELzE2Hr/X4SGsSg38EKk+Fiy0P+TBn+secudST
n8SnkPZzDcDm9Dqj08FbLhmqTon7IctrTf+3XBZUzNTKjMJdPhxvnn/5VzpDtl/j0BK/B2XfmBun
lIjth9+wdlWz89zWkFC5ifLIarlvLkO4csDWEvoHoQE6HYxA7xLi0Nocyzj/xomGZ+mMfjPQyaTE
MRJ8SG6sE+f4xAnk1+hw6HAeGRwFD/fWO8H5mPCuR/NDh/6zE88m/CdMT2q3elCNlEjCStHoOb+l
SDCXcjTXBPSJ74hE68nxkPi93XQ6Ho8pu+A5y6SOq2JtxTKvsxk1n/+G11TunGk5kqW/XvMN+EPy
tYZHMS89SANjMLlgCncnLi27HVpUCnz5klxFcqpVl0uMi4z26OrLE6iAA/l58p10LjxpzUlZzg+H
OWGonFYWVOdgepxSOdeSlsqfgda7gPAjTHQZYnLJHA7iYjs/8Pgf2jCd03w0Z7jOXh/LFazF8nH/
RUCitmSMKA9pUliE2kxbYG5AvNsxAO/dJtdROhHyg/iFUJWlzJKx5iEcQ3Fx+2mN/3IiyH8glozy
k0Gxq6GLQy7gEvT093tAA8SrBmJnlkpoMmMYHhLFLBHOfOHvYpIboeCe4J6hcZqOwzGZt/JvHFqO
rUjgpamr/xo78V6TvqxBsySNJfNmnsu1SaMFfCnu2I/nSkIbosno4R5Gh7ujRNTdYdrFK9N5axwO
OQMDRELoODFkRlmP5FuMuOhypSXmCMFaeNjtcv6ZN8meb8YafQL/D+eTqZaX1oHVQCs/ubVLi8aa
8e/zkFX+d8/8kRnhP6fDV4NEBAUTR3ISwpwVjLHp02tgbNO5zaD3Fa5Supc1WzRvZc0m1cI7pp9G
8DB9oRJRJiq4T0EBguLHXVOFQlZNCbi/zu88JH2MJgntupg84YG4NAdycUDf5DcDxhjdCI6uplcP
5T7zmKpkTJGIou9wKypBJaVKVMAtgd/1iW0QVG6VWG6Xd/D0maaGjLdHL+gylnvvMBjzNlsRuoOq
gjluCFtRuuxbhAI3fFip4F6bqIL7yVWJIwX5v6y2IbscH8IcCgwrcCyahza1KH9H89cXS2Z7avlF
1OBdhBBrGXdNBSxr+kBl3PATgcv+AXb/KE9FtCGxqQkgh0aIRhG3Bh//HyHXTGaN0mmwXVyC7BmT
LDBsebIJMm37mrzyE1Y+4CjgsHwIesxBo33dyfsyvcbwAjgsG5CwT+QQAp9hQJD5Pzk+tNH6oD4w
ZgV5MOO02UWhCcgwgfWhDzZblQWF4n6RMT6lTQiIrGEuvdSXmDzUK7pVptwgNkoE47/LMs+qK7mm
8liyUL/aT+AY21m2uM21EKoewbIV5/XfziAootIVdFcn/9jyidbgbTNIYiWV35RE/97zP1TzX3Iq
Hj3sUATSSXux7IFJTBnoefLqII19XEL6AErhA38l7ge0WqQ/G1zoz5PVqzAAOG+/AdJf3qH8KRsP
dB4y60aM8n8g3K6K9ZS6bo5FhjAA76X5hx5YemeU70xoUehj3c20B9vYESpv1dml+CA5GyZ3x8/x
vn7g0uA8oNsGyuKhkk5pwONbmkFzfrXAOpC+eZQGkCNP7Fgok0qoupYHVwmCx+PwbETpgQlx+0mr
FWYIFi7iswlkIMvsv53u373OUoIJyt8D0UyEcJcuSjqpqzs0vOF+MaRfuswZcwLi/zOkSxW/4IIf
GV4dD/fIZ4imODJyxvxA79iFW+BqVIQKfAnUdVh6luNH8MIOgwy4qKDE5cbbQxB9Ge4VKwnrVCDD
tu4evNBrESDHyObIupMH1jeIxcPPpn/fYqEEaXnj3KatKrhNsdtimtpWUWBgvuRjLQg4LbGGbw+h
9mRjBCoNPZJjVPuMVvtFM4BQoP0ZasnmJsi2+MFJ+jDiDpav2kvB7cRXTh6SBI7RFOupPBJWUFlJ
ZRWVsGZZ6C1Pes391V3sJaOT8E+WI2TBqPkjdbIJboXLCBF3Gvb1UMV1gO6NUsZwcGNQa2eA7xLy
DCRf+DyaAdZBMICGCn6pmC8YYF3+/Tsua1cYGEBQAgLCL/0a/q0LfqSjLcIOAP1M+1ssjXPP3sS4
pyubuKL/2aLWPGOrxBGIlQF2JzwVCzOWRbi1pxdmj3bWfp7O/eI6USJrje5ws74DfE2xbLbh/8aX
AuWg/4m1L7tnGWcm5P/fxzHBbBj7aS6sbHniWFtzKwCJY/8SVlUPiKoBnIL/CCrHZuU07BAvhqIe
QIRgyp63xdoHmyvZvtjizojSbbIMXfzNsNCANMz+K0Dpm0BhpepA3PGb4K/ol3BuAWPpFlRRGLnN
n2N5KspsNm2N+/NffQAqKVvov9qCneSvlGMo08YlY4iOJpDdS75BjDnTaQnIi58PN4QRyw0hLyNF
hzzwHeB3iXlnMT+PBTmuCbRsYv8hloUgYCWc0ykEjhLFCEYjN1dEcxVxxYibYQ3r/sZ2c9NVMaRv
+TVbGUzynaW6eiMwU58l0Hj5GnA8YELq80UNRYKTCdH4gs6tVjuYr4T1pIWUjPmViaMh4gw2DgG2
SQzFMWaSnJJTY5ASK3/Dg1si542wsSelGzNgqenYS1gYZT+RyYZ478sLYP4vDqn/7pXPnzVa+Zey
CwDKh5b6TdYHWSekpGpNWpN/hscSA02sN9T/EUeA3/ZE7iCTDfbL0ETKcuij83mLQ2kjt/u7kfCx
JgS4c2YstJJkZcyigJEFSv6LT8ZnTdxhW9h5SKiyuG1Tp+C/LeUU9DyfXJ+P2S9+bjogyadiZOr8
uldxlipnt0nSU9tiMj1sTrJ9s+sU0HKAq5StcUgX5hin+IMKLrh6LfLdfabcITWehaCize4I+vtP
7mj8O/EzA98Ux2JASrErOZ+d3muoB4P1cyyNAwA4tSzqbQBtqdNAO6nRiGE/4lvg2T72C4RmMvTA
ZMZ74tkInHK0prialqsXbsUIRTZdyV0WW0MJP2m5OtN8Wvbfh6n5+ePlD+R6uEfSRVKJGt5vkU6s
FW9Yx8gUh6Vek4CogaVEN3yHddSKqNM7bBD4MGQ9Bl9HeVtSjTJ8Z5WqWYal7rvSCuGLBTuO9y18
T3nvx3E4DI/7h+NvHAY3i2JPEO47Zgn7y82Uz9FldtPFo8JltQrlnxddElH5CvoUR+Iq8WYcN87s
ELZvDIEQ8a3BdM5aEW3WJ49tIHn0EpMs24ocLd4UEaT8F/xSzOkg6VEs27ybv9Mtp10s2O9HvEQn
UqgiFfLQgk0kbDvWCZChWJayViYPaatXY165IDgOp57P+NtFYDjR/FZ0H30nzQRlQDnWO+9BMUby
P32s9G42hv73R/lz1Pk5Yt/hP9JDNS/n2qmYw2CsZgXMKj89lOUWftYbJVMREYxZtKHjbUZ22v2h
aRpRFbjZzJhx46t4GzZFhfuh1t4yIyi32kkn0MmK0ITaS8jCCvbqn5qxBSCX88ORyjp92/lDSvSu
gn1djC9iZPev3NG7+1JdAuqkc9hBe2sAwyjWOSRk3g2T2bn9nbdGNoEn9vZhArQ7+Qsdu0t06od7
nLxOU9RqKYUmAFy7Mb6j4nceDRxp3PzlkySRYUFlYjTQ1seYwhI1wybrqUNtdT8+ewmRLPjseLc+
5gx4mSrC0YA9ibmS1k4vgXFQP7D6UzLOvzGeEhn03CJI3/AyX33oG28MOfP5ZQyIf/6Ev4tr9vLK
fyh++euYJdGUxDKGxMKAFlWcJQxir91m1qtdLeu9Xv33dfEB7tfdK2PjKuKjXdCPZ+gk5+fV03Cf
uISypJReBeBeIiV2+UHPc6gj9UDw4X2MLhMBY8A7A4zW8O7gW3EuKDs6ThCwwqBAQdVjiQIg7C40
nOlVtg+xBGj51UA7GLSx40+gda09dh413fAY1dFHQiOSmX52Wvz1AUO6tTAZjW3axPqxyjgGUU+4
2pAHOX3G3LEYP3SbA2MCs7JNVxZc8UygamBdhVIQWRlVL8MZWgiwuAMyugnDGuy1br6B4XFoaIP3
L/j8DaFaSyzJuZbdz7EuOKbevZxm2GxeR0kPmw0kyxnNc6dwFOyr2ZGbhdOxZteTMWKnR6f69RCS
p9MLcrA+10f4YUyMS8slmnzoqw5I38dS4JtEZDxHt2XV9ErMDMFiubtwRCwCentumBhPoS9ca9Wj
psPmxVx8J/AON1gwPaZseajK+fEDyjldI1rU+8r6DhuU+glaHaOk3+BHXUMBREkI/5oFMcc3B/7y
vmBvKWICrb8PYGOt38T4h+t5pEtR5+P4i1oH/wMoyrB1kEmd8FvMWgx6RLTN7Z96tTG4lMes6eqL
+umRtpqTGnvdpW9mtS42NtoKZnY5LIcmDueZx8QEbPuKCn8B/YyIEZI3yuihcJ25JXiKz5ZCemo2
KtcNlKDwemHqItCfU/w+929wAtCZysHnp3kmPHrRAGe4YcUhN+CDSbLFYsjMSb+2VSbd+Rz33fm1
f58LgZMSB9OtS88i1/4qBtm/6bVTIZ2OMD2Bscl4B5AA+k4hY1mUb6DSbFuiqKg7ORvHCB+U7JjE
2BY+CbWJrpdYSacaCF5Isi+02LaNTstrTM3gPfm1hevMhbe0B7clDRgkh50Bmn5Q1yrFFQTJzRg4
kWuCColLEqXr4H18zABkiS2xgoK3hHzy3MDosHue5wj7Q52axsZQjFmUw8rGSLtFuDwY9vA7hMgp
fLVWdFu12Bxg3xgIwiGoKf3vm2bmC2EAZW0d35pk/1000Q9cJiQTrykLIKr/DuiZVezEpyX3KOj4
2WVrUOHtjtnnbpN8kJBtbI3Q4kN6uzkUup+TBqlhm8zfy8fyIXwSbDgGObUGcrLOcwWbrZpSpE2Q
wPYSQtAYosSX0Xn4Pr6F1QQJEFAam03RKDUXVw+TAvTwJOHivYNNDdSIncmwg9lQP6eFPFM+pSGe
UaQJfQZG5wdny6DZOSoX8jO/6HR2pA1hP3lUF9eB1jF2MvpZqagSSp8xGFlr6Bc7Z9tJselqF8ww
POzf4+e78yqj8wCa/8OeE6NkD5N7r7XajLllKAn1tyeUmSFUBwjMv4F3pyqjfIOXvmsMmbeW8J81
zu2QZJ5tFZscqsv0yiY9kc6xExRjLiZEBtw1HGRCJbCNa3RJkMDgc/0EuHDeuosTMXez5GhU8ccn
8ALsAUN6JIyt6IzHVKxMq4U1JgfOm+cX+kv0gYQB4IlS0huBw+L3OW5A5LZdnc6J8wXXmLGKHdy5
s54u7eGNmM7Uu3483ktrcSdTgPYcvwxiJzfzNGg0drAZrRdu6QHNUdG/scWwpiReDezBQIWmEZlq
qNpuMeLHYdyCLyZCpVAF9Wcu2ndgLyuQ0QFaLgFubiZUUi6UhNELDrnQMgDKscezxd0Nw5nujwKX
WvFoU/3j10C1oIfazMSeF19DxzrBuD//eUCwkrJts78wGUNzf6jb3AJc+efauRwqEu8f03z4gumM
e38yPjP/CLAw7RrbB25Mtlje1xzI3OPG5xlnIMDaaZ409i475AvcRk0xaEC0iI/ZpoRV6GJPcFte
wmQHST9puAz0oCrfWIyqQGfx4RLfYNflfanW4evYVMjouHnKm/wNFq7dA9KLiWVO4hDAtTanBA7H
F7o0bh+Ibgip2ZPeNk+0adWQasWQ2Rg0sITuP/hDcJ+DIHA6CQKgcBsbcBvGOM+94M3FvHFssp38
8DNcvDezJDq3oF66WuKaTP1uAzl97u+A8IMy9LXStgOUUah5uBIikyOBpqQJB8YMQJWpjCoS81xU
FfEVx1aLn7QleNwOMzWiebwj2oLlLYcMe8EX1JY76SHeZ/yATbF/0M/ZSwt9QvAgiIB2QHUh5WRj
ndk0PyZMFzgmv09s+8bbbXH8EdApXCLc9q6Qfr87atgfTM+1/XMSqMp4da3r8WX+YrI9K2HgTOCI
biKm5VGjIFBP0kjKhmMj4mYbDPAJOOJ81fJxMG0XbopfVCHwb93XU5cSCs3RjoJ/xZXPZSnd7suI
1I97pDXZvdrm8rL6lG5jXDc9QnzpDRJi39AcY7mLVTBF8qDooZMiQ7DEx4RyUu9Cs2B/b9yQ9cSt
AWhJExTgxrTVCKuRrsD6Bdv8rWwvD87sSkgQP16qdTAA2twRCActtPjGIFuUWkRITbpM5hzgosf+
k6X7K2jj+GMO8RXjrunfLxGigSdLZGR2LhprMyjad6Ae8Si9et83MA9bPPkemJIj4tTn3x4URRbD
98wwIsjrhtK5T9j9YbDeoCRzW7pWw98kEN7KDty/lunqS0nz1Vdct2CCZ1RZHtO+J/jje6n13l5O
9Ak8GIS9bKTo2Fj7AAob0UsfPlY1jn6IZCghjNzN9xXeHmSCFawAlGzsdxbUKDb8ZPh6uq8YtZJn
9b6gJIRrgjHw41QHaRV7wGPGobs+Y4BfnQsodd+rkvkV6OLTa031lYZbKosHg3ZcmL7gBMhQ7FGR
+dmg2Zk9ttYeCkBWRRigaGu2UZuptepscDHNfKV9AW+x/PhG6dD5DBVIsK8mzsVu64u2RMBmuH9E
wpqxguKia32m7H8tr7FNjHWj24D8+cTi0cEzMN6gJZwCZ7G1rlq4agz0yXlSJ/HE+HR001M3xOzA
xYVOXXZNN1vdcUVQXYgBXlzf4zd6KlZzL5fYWdG5fJgcyz82g++6nl+xRhMqK/c+Al7GkF+E9HbQ
4sb1NtiFNUHrODjBBeI/Iww02N3NwsDhgjYUgVpU9zAU+WK3AqFz8V3O3905a2fjiQ2Ki1cq2bgg
QIcPaiCD5E//103frNjeZag9fAgO8NC+hyRZPhLf/sSViC3fQ6RfJe+TDCxjji+53v1OsE7LuJWH
CdpR3+w+x1iyGKdEQyOFdMTbgEyPCj+ZMw6Ypl09YGFF0gphg+oPziMDkpM1+y2ZDwDFKwM+RpQM
TNjF0GZS1kRS0X/d1uq+u3eAywFv7V/4XRfDfP1Cr8hWftgsEBHhTczYd3YmmLbBStLLJpyZ7n3Y
ihvzkiRauOc9YNrOd5YfW7BfdwopMw8SrozTs481050PjfVIFbBQk42iN6OPEfyjhenL19mHPZV7
OUxs26lz1kLnscxOkMIArPY2fVDRJppo/rxFVPx8uWBZhoXGHuLd6kBz75Dn0arkblJ5FebjF/cH
S/CY+AajX0SuUFmvcwOV8oDhR7teXi23meFMXVFeMoQoGWEkXXAmpYP526NtKodLum+9vUP+ix/0
PQSuk115Hrz0EPLTlc3k4zYHmeY0SAmmsoxxcMsQaUPu2Yh1WYsRPzWM2PiOEH2z804R+8dEsdy9
Tz79YlQFmya2PtLqFUz2mwHbf+3nuF+0eqhrIjYR7HjaqD+xk9/X/QYzNhKlG+1fbAzKJX6qlhWS
hkgreW43uyWajQEpmOzhh+byjoAAgCdCVkAFj4eOFWK8+sH9FZmp04QU2HmFFjcfdKVbqHrwybvf
vhWQfQhLJ3H2SBWe3S/wJqBKKHrYKwlUZ/+7s86i0iCp7ueQjVj3i4AADFcNrKVEuEK1O92tCKO+
Vx+Db38L2QL5wolP34dHI5obIprX1INQFpDgFIhS2Lp9xrvlNO8/xiri01Htu7MYdUT/vJKXjUFn
ANMlaSYmCNqPa9/f9l98EGjBfoQBMd/kYL2ftf3Zx9uuIGLorhzQh7PqQ5//lyWDibkDCxjCuQ/x
CccPgmah/ng4h47tGHt7clH7PKWLD3ibuoRvaw5wPlji3sQK2KY7wm98rjWGbgYVLmXerK/sRoDs
RtuIdkn5hdGjlx4b4j6AJqaHUwFJwfDaHaBtai5c2zrvr/cecTtBkrCImvSoyy+jPwGP+ooVSjfq
E5jTWPzWHjuEojs0LlAghWABdxx2x6G1OgcjbURH3YYNCGNngjP5b33dfw4fzJKdz6C2XXxziLhR
YfRtBlqAbogC7JRhHQjE2Wv+AkAGu+Um3Qa9M43AkMvQ2ltLzhahBO95hWW/FhQXjxaPWVpfGZVd
bETmuuU9+j//WgeX8aOfTPURZEICqH8c00+Xy67oGvs3u9lJUj410AFtoiIvdXOfwuOMHy/FHTAz
Xb5PKfpiIyugjOPmMCNWZkOsTKAjBfiFGSPSlKHM6+kl9/Hl4qoHk2Uwx8iEwgubLuo2T4PVw6um
nnqAdIoHU+o1Ey8n4MLBplbNIz7qGTnPJniCvCXOGwCiW+5tFvX55e79sLkHxWN4NcB+poL32KJ0
xlW1mGAaFeq+ilrgEpdIjTFmDqtFuSNjWgUp56RC8/c+34CTlX+gpXksqUyo8k1Upz6r6Iu3gu1L
PjkPCKjv/I6k0wcKjkwxdDLTe78CvAnvuJjtXlQ88Md7nx2Uq8WmTwNUUVMxNQUbh5qxp3LPvF5r
LzCbTPCQ+xmPDsB0a0AJ8Pv4BWpcCEAv//0MRmzHCUSRolNAoeQmcc0JZkXiLQTlJpxA11lg3aez
q4D2ELI1rFfm28sWeOCPAO0VSDwfBvzEf2k7dact+ICaWGuwG7APc9nmMP4wuA/v3YRr/DLCOX2V
KC77KzwNmsSiIX++8QmEKv+ec6f0b1esseLnFKmHyalh8UP5c4t/M6px/W9Ga3tVeD0xwGot1W02
eg2/yxT4ligrlLLAIzKNqcbCZoavP5fAmnoJh/gCyEq4VibTCJ14Aq+VL1FSLs/w5hj1LMvRr4T7
9PJIH8yuoxveihMG0AjJ4YaXvdRnrA6LyRw8JxxUoh4eSw4TbTDGXpHBqAxbvmyB6O81exEUh7MF
eQXwgAl3u/vJSet9IU/Dqe0b/QYxxi+fc54tGrjJa+PviiZI1AvSuGDqn9n9DYYSJkDY+dnPwAk3
vcuUwRFDPHpjyPP4sW1BrhcAYMlRfQY1ycq88O575UyCEFvDdHGlj/Ie6N4eEaDeb9Fk5YQbM249
Y2AZiUBpZ7AesC0xsbzb357t+4saa1B+BuTgHnXszFHS18Xk8p58Eb72buhKiPIK7CY27gzmAgqO
esqYBwdQeBZ/rUX+jkgUMQNie1BiY0HzYh0ffqtgmYylbjnUXj693yI8bKhqoAkmjLAR0VJ54WwO
O/V03v48dM/qSUZzkCw3i+JE+74nRdHEvKzyf1esA1MYsrcjo1B8vtmRG90cJOaNyMbvWH82/nMK
Gy6K85+jpUpGJReJHNTRd1/G5ir9uI192qV1PM9rxnfAJ9ixBfWqPjRW1UWGTqypbOvpEQQikTB5
lt7JCKpwnIrA+851bc7Mk1k5VRGRWRflqLzuxeg2f05JV8YxY8HiETX3CV6ErDMVROKOuonZy3+M
KU+1fCNU0tf47Vbdevbr4YEMxVNvc6WYbXgSDMh8tsz+ZoCcKQQHfDBL95KPA28bo2IcNtBUfTrg
IdbiNTOHCt47GIF19Nr5rCyd4cYVipXWXhQeA5XHGPmgHdIlXbwvc2P2b1hk+M2FF7h0yQaTJfi4
2QCqCXTFocqxQf/dvTbHoNTZLXicHlEjd81WYExfldeyfZ1dAaCO+qqNErKXNNsNRuHIXkdVeTTh
3Rrw/mwPf7HnTrsERBdQTliYigjqCUn1/Qg0Zo69CzjLnJNH0Ajmanh6etpl8eAm6UG+oCTsU7my
BKkwnUMWFp17iyG05iP8Oi/LxoL6/z68PIA5WfUCtqdL7ZdLdVgG2dRiZ8+6JYl1ZVAFm0GLnHgJ
phOtoTyybtZtha2wRrvTcH0GP2DowQcxzg0VIhodKgLqZ8eisRg1VqnrjVh1YcrCyj225jCcb21a
B2TLHF089bDOVuKGRsMyYfLwjqsGCdDsJ8DwYKAcSVeDBBHbW0YbKvtAxMb0c2ssZwh2lMgi8RNJ
/gZi4nZCJK/bJM4LwJaWmrRssD/wmWv4jr7RNSRxuH0PmwDZGL8ghVC6d6BiQS67afxn6gI3KPuS
/ec+1aFt/sfUeS2nrjVb+ImoQiAkuFVEiCQBAnNDIYJEDkrA0/9fw9qnzvayt40xKMzZcYzRC6S8
A+r+mgyHpx6cMJoNwuyEYmtGCG9MT3Z9d+aajTrFsAkgEqUSaj9xPi2njK3ZNzvGBVx7Vw2OfSWx
Vd1c7cqql7SdXLUoyaAXdx3XD3OK+9zHDo31h6NMb+dxRaxCDMLcb7Q+KT53qJMhbGbVTQpDIfAy
igUoMzAeDokI64qEcHt6O1oFrl03npSYM5BjcIuIa66GIVD7ld2k6cLNatr3wunYn9OCJDcGEIAv
PQ4vLQuD1olpjWaU3Ob4fngyUANLR/tDbruTDwGZoMtDBomut8Fkqcq4KZMC8JXLHfDyXkPDFbkl
wKgnGzJgjgEQ0s0bQR06CQsgxIu285YoQEvdzr7Ve4YXCxkx2qeTC7QDr7RbbnsDNvk+ZG3obZas
caPR5xHEl2u8XqN09egzq3kgVkcA03VP6GxQ/o+yzJkdQx5+RHrbOvY+tDH2gmYkRDePxuwb0IJY
FiCxfK6F0nY01p3eWjhroo4EvhiFa36nOZ0etQVi2hWR692oW2sW3vcjDUUs6PdRCBE9mdLehOnA
b9MQGPS3takZ9qG2Q6wcNGOYGN4UKCq7zwR6RweY/+hRUmhHo+c7ufQw2KE1be9CopbBd2o0C1l0
nW4DmsPG1Dv0CDykbzkVGSTF/00UO1ugWn8IWQFk+tstGK79ZFL3yQZ6MgflOCvm50HQTazJ1ZwE
AV11mWcYRT9I1NsUhK106MFpUrox81EssFMIWPLT1WlRCXCvo3uN4gOKZegw20eKK1/5k+vTTuMX
2WbeR1OuQcEpNxVgOxH0iANO/QNriWpaPqX8doSwefLOJA1PSwvQQ10rJ5PdQpUr2UkShY17kNKt
hq99J2gNmaCdG43ogTBSWbPU/XX6Rkf2wIiMleJcKPyCk2sNkc0JT6mlpuumrts3gDSDDwyYwcU9
vIz7lr1iU3ykilohp0BvCUwYsDP3yVySjnN3SkLCIbK/U6rHdCtQTom0gPDGz1t2ER4go6MBy1A4
JnOA0K6jL+SraEgbr1s3Re2U1ij6UEgqwFttmefvGGuWLDlDchKbftt+kHpgvDizvqH+nNwroxGg
G5/Gz1mCWg0Ej13dz3cvWMEA2/bvJ/Vd90jrAqxSlA9xzfNVuEqM1tWE5bqCDo1agt8+Bpc7Gv3d
GoEvYixmFr8GefTQu0TlhPIV5ZOGw8Attmxb6z915AZWzAim8Ekmj5yQ1Z6/IJeZ9U3Nfl4C6ELa
ncofepoW+zy3SBEKKhh9+g3Npo98N6OF6v5sNmO6ALB4KlYlidfTvbupncDThnyMXAuDdg5zKmGv
MXppIENYZgtBjlBLNuquPPL7uFA+NKiGeLB+gAgShgNJAXSpDmlwDr54evSy2k/qBm2aeVwYA5Au
dW23Dkjvu1QFnuABmRYoKkaKD/luyvBm5gaTiWGj5CEmnv1DWFHtJN+nd+Y3Q/m/AdBKCR9o79GS
xgdRipXBpNLMAy9PyiaP6+Z4swt3U3TYwQQtGYTiEuAAZ/k4i4p6D2cBpoX+KR83WzCgVEE4WpmQ
LRRRAbMgmGMu8huK4ZpLBxNlvRD+OwJigQIilNomIIFO/41UncjUXWdvgPzgrBCXSKAiCJawQLqv
9SdASfpUXcFgCgjnbG4BYsJFtz/4V6JYuZpAcrACKv2G1wYrpOCyJbGvrGF+p3pp1zO7dpb87fj1
zXjY07TlttzD4DJoePWtun1v4S81WD9b5rk6j01GKjOojwoy3DYVufvyNXhPmjMEwf9Of9flY0xZ
YVkulZkWa/5xed81YogwusJ1YC5FSpWJok9GnxMy4JKfG9wUuoH0wO9GXkkixleaukRvamawFMgN
njPO4AOPIVDguhBZIU8pZcW027RTMARplx8UG7oQvUNHGTxdxe7s5FkafOU6oEqraechwSFydNkr
0scdSOPyVn9Xyi77hnsAT2ydzpMGFoEjq3qUrcEav2mTfCSMfPho3fiHONdtAFc5sl0MQoBiET+x
H1uke+6n4YHpGX5rdkGZqQQFa2cQWXAFtR6KqjRs1519GVDrPNtPDXJ9o24dIfejdUjBF7jYZVAc
/vQ3WRB3P9k8A0SKKGBjMqRiQ7zaNtKXm3X1q0OzUL3ZzQpQHCq5tMO4bEbdx3VCIlMRSyiDd8P4
RMAXmKZ2InJrWCiBikN+vg0kgA9jYmGCfuay6iYpeod6k8fEVVQBAMbS/fFqmoW+8d3WAVGdDazC
gK5Chj9yVxP9KcGgpY3LGAVomFnLbJAsW/feB0lo5P1F/i2meQAOT6Zn3oCZqLv3h29kxFOdOW1z
UDqIhq5pS6TzVnDoayxihuIyobATnFEUK1z9tkM09h5RZ86AyBF7wRVPSWWCh/OmMUAhF2KgIeNS
Moe4oFnNgGaACKlvKqeeu+8R0Q1tdUOHU0qdwymYPz7uDJvEQYqZjkBkIFNEjAYEiCoaQ+Ru5gHl
u8rV2jaiIzTqG3717jHIZ5e5ydJD+0wHf9Gxi2Wn003QpoPayhwFeudwk4EUvRnbTvPnOFpNObn3
9tXjrBCgIcMj5i0RFJHBTNwAHeS2tvggAwQAgGFFpy5pAVc5+0PWVlnWYRW2z6ayfg4SQHjjOj37
LZsAN0EKQICoj98uJYzONawdxw8UBOs+E98eo+egznAEv6XRoMa/1JF5Zc/QjdYx82fz7aPdifgF
CKeHobGk0YijA0QUaEEuU2m8R+RXyHQynzVB685jmlUSkJRBqjyiikCe7cDyoaO/qe0TmgYgsqnu
kww1A2i1R/RjpyUywHMdKOABuPzFf/hq3SY3ecQ175iY5aA+xRM+js7lyJAi7JdwjURuMKOyRsJF
jz11IUV7wpqigD8WK/qwyTFHDxsO3kAIF2hNA7YWcPvnr9OnfG/sUQyzuTcIS1joPX3VQ6gHsilk
Y5yhLVeUjkTOBNI/nYpJT3rj0MZEppdSp3xgG23ySeRCLlY787JtDbiz1ZxlIy7Ym9AHTUYM6hPU
/n8yi/sEAtjB6u6DPYa3O4HG1utOri6PE291MdoT2KSTybplYrPwlLOzTe3RQByJ+HMvVCr5kSOh
yuPQMOn1ehMSaAdKTY+HrNyk+j/jdYLu26BQSpg6m3H8/IWodaLLEuxTG2oO9tUjyputednt0Q00
Wzg63DM3COBBlRbcG1GBxGUu3zZ5z7C1EKoLuYpVB0YJuxSE8JJGgNUBlCrgVNDeYDWFG/MfceVL
nYpp7htCAKGfYvEDoyho0ZFBQCDRnR8xn2g2Fc/7Y588hN5FiAvxnvQNcCbkexg7MSSd5WJxMRww
RoBiY8WBlhPD2vd48tKvzMVicO8XtqiCgKfvfUUneQpiCRxCmFrhw9x1CH8NeGMQipaLpbCzltCo
kq6AbaH6JF1C2OP4ZaEFDfD6ZS25AnjfxQLXyFM4MuQCboYDCYAGOcgC4cBMRTqA0+Z1Ka+Zo6Ug
geWa0JZbc/0Uh5l//J5xf0znZWapQbR8IdQuzJoffekQsLZyi5ML0IIJoh+PLEIGBAT/smJUmDDB
BAR8Qh1Bzhmg8pS/KGDIcLOE3/TjiglwfCkkNUnxACrztSS4B/HB/ZRPwZhLwP7hFIhERqXVGRW2
aFAIlliGCaoMbX6jrlLSivqAa6eOh3AxBWHQxh8HPBiwdgoDCqvkvw9B5cpnBZQXXc1OXx1uv7op
2313P2l5XD9ON4pY9ZHw5bZUxNhmwtsQRLDIkARBNwgKzv9tDjgFru+LI+Qay6XmGgW8wvcOsCim
MTeNyyIqMHK/hemgIKkiS1Eug9Dk5JOp1YpAr9GAEPLUKJYrKCwyyBEOuSRSvULrkAshX+km06lu
GVHpyK/R+ObXQs75fcj3OToezFPmuzOGJAqEyxb4vpyC5ELyanIdrl4yvEUFsGw4Ib1fwPmCifj/
Dy6zv2fEHlqO3jv8yRtdSpYrboa9AvPDnJ56nCuWhHB0dLJZe8urJwhwgUOnUyFNnIHTmae1ZF86
KtLwDeh5oWXwdgqiwIv17q0GtOGFXsLEeaRBUJQ4emdPvtZ7hHIKQ+pUbrvqHjjto/eBeE3QKemg
cBKE0iK3lY7+4IDDsds0wOWj4AoKMfOzeTnlggf58wWNPL4cqVIAF0kiuFVF1tfo7vUygE89qn79
9oCmZ2skNEmeky/yBc8DgHjYC+nrED2t5uQBqzJ3iOrNJP5Rnp4Oij6o+mi2PpUwXxSUjoQ2R/cx
L9Dxz/iqewDKdK/jsa6ARREIu6KzTO/U34tlv5u93qw3XA/XbYOQFtAfPQJ6+MCHN64LAhlaBh+S
gdO4Wq+FcSzJOnDkL5Cax2ak/L90XuSiMNIz7n70TS1enFDE0ingcEURKmhE2SwQMHRsdHkgWvyW
msDYxYqygqPv1hcCE4fNlijYCnLWwudCnOy7/JP1b4EzW5VbIR1i+ZDXPoNrl7XDKvr+mRH8UV6Y
zXAEIjZVfBek3L0FG1X+iMCRxf3jG/1WtKQDW3lX2b2UelkccqtlF/+A+my74G30ErNHSQqy538Z
BQ74R+RCDK7PWTCAhzELogxEEWWsTK4bOWkxbcILrvEJN4+qinwSguGI+EQp/E5JZUit749+oJRR
Gihn0fzjAydLHR2oHij2v/7wbziBni3OmdFDcEHwdZBMAw4+2v7OSWyaMCdli7FRZKfzRVg1hHPY
CJ0L+qEyzsNiGoRvB1aY6EBICvLr34d04CuhTfCYGNA6CpBihn7OD9KtOIVD+MLt5V6Hh8UE6lhR
2YI/gioIEQh4wmqAJMHVlxcn0PROazk2DmoZL8WI8Q/HxY9izOSYfrmg8IhLzKwcj9xzOSLBiTwx
cj72oWFjIm5hgxGvUGBrdvh7rVg4sXJA8E7MCwXKC+pT/CozUbKhuyeG5Ws08754KaieAs2HMBzL
+9+9lMIkzIMbjp7e94S6Roq6ZbN7Zjr4sImroYmjYlnabmuDTO74/sfcMsZjQjqpw0pFzvQ4IwmT
tcBdKYx9Yu0JJeTomREqrSAuj5hpggrWhWShbdieAXtzv91uNRtCrLlFW6uwI1m1ke+vTPbNjxnM
z//CkZ9bFd8vtwX/+LQWcqGEHl3bvPB0IARG4syrSNizclfk3oiXeItszc9++VgawL4y0fk1qoLr
RugswnCkhCStIbpFn78UpXfyJ6s2Ffpk277M219upDAkM9CHKxtxQEv/Ay7p8GnVxoeRfEiQl8J8
R3jBkfrGiRHBiEV9tfJkCALZx8qAeyu82/64P6f0d/FohP+xFX6FRYntsEJ/YqX+2aOhYtMyHw7X
/cLq/1GIBG7PPryaPNbvz12aHcZu3KesnkcCM+DPKE/OhlebcuR6Pfwbv0w4E7r7ADXGhmIT9SZ7
S+wXgYb4L5nJ0mDtiQ9j2qyIAn2ZykLl3nJTZJG/2VDsbXjnk32AeZOl/TZXA9lRCPEYC6lMiqOV
K8+95N78Io1vdPMLKP9vg0qV8GgJuQJ/70PzJoCSRVL7bg6WpTDqqSXgp8V8icPNuv6W/7MwKpMj
J5SQxSZkdPkkrpUQntqitQ14a3GUEj6I+aOqIYaTv9w+fL5K5y/ir8HpjrWhGj7mcot1+PxCNRWa
K/Nhpqkop1HDp9vY/BOlf1aqbn3X+NercBH5R4Iw6QWsdyuSNcLC3lIitIFX88KtsRRecFZAguVQ
xZFxDsKsTwkikAXBN3JUk0mve8Woc2xS+ZAz9AkSoihgY0iIVHPE6LZNttXDjoLJVfQfuoRNvi+X
Se2JARH/soDyeTb9AuMjNaavADuv83UxMK24DDxKT5oPucJiaQDMDIVXKlS0BiRzJJ+IYHMvJrfG
XHzDp2kspePRSAzGAEmzAXEnygMYEaJfbi1UU7mJEpMnRjglrJRS13Ipj7AqpJYmn2geEGRLiH93
4NTLYiFGXn4tVKwYcWKcbII2yRjkjcVo/ra67F3xs7ICuTbUquk146GIMQOyF3GgcuW3XEKk84T3
5RNEAg1zxVBQJvQj/2fxiUe/Nvdbp/6Z3sivU9B5Hg04yrTGxDsIGTcjKCboRcy+YTeI5zl1/j2J
5X7L+uelWepL6LqEmJwZFj6WEI7/TS/uiAu+wHSTovCHV1jDYqE4e0/UCEIuCDV8gdVTjDeuDuVi
d1QN4owLgBLBkjxLjk8+I874u/CEyU3nY5sOjm7HIps9u7LmJeT4+chUEsRusOf8Zf37tS7rRSOq
YrXL2qUYa5L1yWL8fosUQcDyoIIBU5uVK3omVCLYCBHlQVnuK/urcYIbJ1hBllMsZcfiqrPjpMQo
BG90UGQ3SlC/xaZstwmbcIvlljTmt+ZkpXE9xEPK+DmeiG5esI227FC53mJLuMCIYLCqEli/ZDmy
tAjssTvyZ2AnoRKKg9CwULx4YQbcW1lqslC+N4rUjqaxDalZMiOyN36U2/HNi2SJZwzGZbOIT68Z
C+Qb3iYLV5YZz5xORQAB2CsHwE0j1zsY1HvRe8NMifNa+JwlJ4ar4MLwKdEYbyQfCG1zh2UHsiUL
c4EiBOtad8hDuP8kqDc8L9tI9o8cXBvFNDk9yutQhgEzsFy/5lH7EhM5ZrmBQi3/tVjk6EV6Qpik
y4WvDqjWiuMXQ7dk51xcSQyn+D/RS+FwPxZcdbASnm4c1nVOOiey/65hyVShtchSlCRJgLOSl4+W
2HKyOA4JHhmBk2Q1XGextUQIPIetLCIRrN6bGe5249xwN2MIZ3JI4mcl++aNuXxeLFaBaj7fh9P4
6xJ45Cuk6XNdeCU4IXzIE+hdiSdgXL3V9IV3WePVoQVqqLRAAOK9BxDy7K+I31Rq8t+eFgR8rim3
rUlk9wsvYg7vMvDC0OOif2Md3oisPdz10amQcAkT9rKIvOJYChPN7s/USPgk5k98lwiuCN/2Q7Vr
DosEOgfckGzwS9mWvCBnhEgLL0b89F3US779nrTLBeHYQw6Dh2JZM6xQln1M2r7b5d1Qmg10fOWv
UZv5RTIfBk4zlORA9IZIHYMCqIhgNaEIWd9sX660HL00KYSsLL86yFlLM09uxW+70GuVi8gHxgjN
Eq6PrA2iIVtkR8X2yGb8MmNZtSyfLWUfrKfolxypVn1tTLClcNgOi+6eitt4NWSjs+ajHBUT/ifu
TLa95AOIdgQMgdkiXPJCpQE+sY355YT5V++JdfyXwJtiB2VNDbhQnDg7Qmi29ADRr9ltHtZus9vt
2tYujEc8z/cXbMmFz8uIHkJfNoa8GmawKQ9zUbmwMXfBDQlj5VqMYtaMfZHZzJYUjFRzye0XC0rR
xhpdumJUB9/dLltUZ7NK4Hj1pNzRIEs/e7LqxSPKqv/ZItaWDITgsOUvxFc2sDsVNg73E9EKBZSF
sRMeM+aTkuNvu1ApIFRC1If0w1kt1QDZFzbhbzf9fIvcBHlHJul+c+qvPVjUJod1bYIhYvwK+3jJ
pSB/N1tUYsQyyAflEfbslIHZg29tbDkaYDGZ28IzpC4hchGoAG1zBwMkD8lV/5o2BT/EYpVyiVTA
HiCBPjgZspBYxrTIfv++wdc+fKt3v9xATp2GECfO4YhH/95BjKPQ2YEliQ35CmiypoU5LzTrt92A
eQNhRiZ/mPdJ3vI+/p3hf0MVPcXZvQaL9AK/CVQJbII6YK6/9rhwVNVSiHSYy9wen/2XiNHYEIXp
RXTRO4CPfbBlYpEURaQ0eGHvql9VHMVqOQ+yooTARY3AyiBhKrO+xIuimTDMvZPinZtoXjCnzkN1
tW2moEnOh3WFrNpx1i7XFFM6oySnfZfKBAxwUfUes2pfixb1emUKtqLOgr3YjSXceVfZttCuhjy4
Yq7kaYSoO1Eb1EJ4jjSOGaeONMpDD+6K836a2iCZ47bo8zCiQYSwO+TbCU6I7Hv02De4b14dudtj
lxE+VYBwyYK+a0DOhWTJEYBJZjdZYWBGP5MiYn4Zih9JCJZdppqkk/fsMauFh17pdRgHxo7rVi5i
HtZl8ETBgxACCbxViM4zQkHl/Diivmk+/NQF6ONwEWcfH8gS8fHs5ScMTn9BeCAUkEFe4/NM+atN
z7uOp9LyJv/tdxbZsGlB9wielLmaG+hvSYSsx7hq+1fwUyTtJ+vUYJIGiNFRdfTpLFAQ/Ws1vSIf
NUMmsq+84jWFV/KkkR3TMIIpvXnvG3zUNiWtMDr8cN4vocjX5tM7r52F1TBdqDuyUqFEEhwzmKpt
HBiU0oYTBt7FYMoNlNjPh2mjoMqXyhz2jW7WQGutjCPuiwJGbhYvGB1Gq+2sgAHZ+aYz+syBGUC3
+vithRCqly2FafXGcfOeSf8f7QjQQKRTl+DwAjljqsBfwcKC/T7ygkbiJm7m6LOV83EvqDrSFgVR
BOT1Bkm9cvQBgG/4ID1+GLcwu6A9XgFn0ZzfNSRc6ChZmC8I8UCJ8NapeQt5f+JtYFq8JrTEowGv
KemWDE+UqXWNiPkXMMCPKwQNEv/uMZKE6U+IokLl8mubG/KM910S3jSWY7hSBhQx8j7PvsFc1Ajc
Mjsdp6j9WTVB6ZfOmblXFRMq1SF9eHX4GjF3ebqKBgfme+7yhUrSv2j0GlFK+Y5O54sBKox+aMkY
51zdMT3mygGA7z+Eb6psKJ2o7uo2Vk/dhNE0SVdJbXL398WtJVBn7uhldMAxty1mdDTaiDd9yAG3
yME0A+UpQE7mhTBIIirQVIDEw12ujHJ6gv9N5oSuz6N3vHcfL6P+MnOPO6ssgGcicntvG/VdbZ4N
s6V26Z0YVlfz1b9HZeZdHcFJ4oXLAkoRM33DN0Wuh3kDbeVmLZcu14KJww2UAWgWbRSYS73HQuuD
hdbpmULFuskgkMpZTRjeEIDgBRMNpwpBPaYiHJbVyQXP8okrRnGikQpCpxo8KdhAr2ThUFRAcxU0
YtpN0z5EPYQltHXOnrwCeDY0DrkcA6pb51NYJglYpG6Wbzule0bd6T7qLFYydQZY8ad/FcXk48pl
NpUFZbKzgI3GuBNGARe6rzIJtmY3G5T/y8QFBjp+Aeq3WszaRI+V0s0b8m1JMzZgaBq2DRFfKMAf
59nsF1hCMj/ueVBEau+lwphxMIECtUEpZdgEnQ5WFAZmR+8e1g9cI8JWMpaUfnbr71Q3mk/WUsW4
w1EWgSPbsXxZfVD7zv376E7nDlYNc7LmrNQW88cB9tRspHRehXtMbe1AC4IM4k7o2EFyllY3JcLN
Z3QYMqAqUNfQEZsLFS5F77zV1qsIbje3/OoBNx19vFP03FSD67RCXj4bNUJ0dSIAyIznzBH7XNkv
nPdb2IPH7Wr5nOiYzBtjRIT0Fz1eFnwTJJcP0Sem4Ush9CNM4SrkmFrk6QwXrM0bzD51k7qHS1B7
HPYhLCKFqc2Ds3caIjCMstgJFCPGWHs6WJCUUT32af3cMoLmY5Znp3obNYUpvd2q5Z8ZydMw3lTx
ARe/necjABB7+XRvyJ6enfJspoVZokUHCYLSKXB0ltHHu+OZnkE+RdgZmieEmhYROgol4xiuMrpL
iDNDUew3Nwwvg/D1jg6C/9DeRhYwp2it7lHtyfgrqbnD0mxOmfJE1Q6dZ46N5XBZAxFmwVR2+7pr
MxTDAOWA20GHwmvs+RHnw3qpoxqxqUi98FSMtLqYh7UyUZl9nRDrA4fe34J8XC3h5L1kNhCTsrqP
KAvLWP3TIR2iE25m4I/sHPINDe8oXehzUGCMv4H9eUHZjggrhf1oFRSTlkgF4AuYdtbibpdusk7v
jPpCuMa5QIQL75kFs7JNH/5kpUcnG2CkCSk0E+P6BAMpc3zg4DMmx3osKWgiXUVZ/mY+Qc4X8v4F
EH/w9uJEDEBkn1v3Ch6L3u3NWU31+AKr+AJ10lUAlGeMgrOvhavgDoyOd/QLK/WRJRu0nEu33ZPp
ddng1H0Ljg14x2eQbD5/FcHi/DN768YJsW/OZoE/fzzMU8NNVy5fH0y+vzBrStxPUnYPhfVev7Z4
psbfapJHgsU1SHzSCR5q9XedHJbYk8fZ1W4uUkSnNhwys3U1WqUrOkKvvpqh7GyxPPLSfOROHeHj
cbplpqnKQ332UWdxGS5b3FosNuMADUxKynQ65OOJCCqrFFj3RAgMSCejacezUuuJ4BWrDUB5aukV
Ulo2g8KF2AWBiKfxlposiJzIEZWHY/9Bz5t3SK37sQ/A+AY4lACRLY3CFjK1B5ko19rgQlqLN0In
BUwDcCP9doDSgnULV/tqyGC2yalXTh6hRjAOCMGlze8VCEedQnR33rMGMuypVSOIfQpxmCXZCMhe
mISwDIS4CRvZTOYr8uTxZVziU6fFhIk/cGXjG3Jv/deGEgD7sLl4t5EOMbEKr019SZF6qJEXg6mD
Q0GkAUGL4UWA+aFfgoM5GDfo2wrQPfMD9Jl4uWkgA15bw/Ju51ao3+2wNmQJHogC6YyviD07cY42
VbUAfAvydvU2IA6/LFD64rbW4Mkx7XCoMxuGxKneFdEtApq7pZ7sanfpXUcg/v2C8eRUV4kAr0j5
00HLC6gWt7udZaZG/8fDVaLd2aR0s79veaukhYRBkzOg5OZVS3ZJh7LaC3yhcf57/nFIxE91WVUK
zaLZ6WSfzHJlqZrJcQO4bHCGDbOlmmjFQApfMRCaycwQcXQLMusJ2WbN0udNYIQG04LSuOxdo/v6
vF6Bslg8+o3Jg4ivZWboBC3Bf/YT1TgyNh3KA8RERlLO2Y7MHW15iFUyXmxl0fx8Eccznqe4h/XZ
pVvNNMDxSNWDObGzxARdGBIKQ594dS+D8Dh6DE6DdIRLb/+dZiiaHeMMob+aUVQm07s0Ei5m4WXm
nfvNcyhkA+cFFAsY6moC1NfvgJYOsO3gwx29C6yrlX0/eg36GwAeAHcwHBhI5RfvmEG7xlv61+Ft
Cnz/FVXTVvSetP2n++xdwxtM2ctfHVQWJxc+g9fgMbruLtCK8r8FIYGluPWR0lMGxTQfPliR2fQ0
BpvcLaNP1LlYGuOcKL0g4841zKaH7WqTR+fwMU0JQ5k1QAIPP6MhvJwK6RF2C95//4pS/+gj3T78
ROWaF9SYQyPotQPvcERNmlDcO1m5/aQe0If91633a73cfAF1y6Z1TFv0Wheo1/FiUTV6rg/bcwhR
1OOXZG3hiReBMu2V0B1b+9uUw0CMWkiRf1yFsTa6TYHvgAMiaoJjSa+Af1EelVF70URuET8LOCZf
t2my5vZhXMBFenKcsFH3yfaKNs89ukfn6EkxbpGBbhy9wEof18e11jEYqHTA+jxM7gQvhaBPh9kQ
CwZPUStLmQQlU7j492EG+Gl6p9DOeyt79MG31/AZcTXW6uKzX3WYzqptCnxMybu04BI2TUawVpSS
9zyqMwP7NVDjY4/ZtYzEcCqnt5q+uq8u+ZR9cHNb76XdrGEwmCCEW4wBGHMXnkPGp9mUjmitiRaA
wsTRQ/dKveXUPSw/seKXHkj+4b2rTeobpsFXwDnte1Rbaop1jmqDY3Sg4rbRYWG/jOIOycuq/iBt
CNmgOdBRCqEOTQLYgoOgD183KNNGkw4mDsVbjQ+YJfRygDuC58UFIvhdOBrf9JvD066qZBeoNK4Z
nk0bNxHxGbUlihc8WRtvSnJpIGhocFCHmmnsYMD9DJej+EHIKyB+o5yTqlxjBJv4uZzjMiEBuLwU
1AWeSoLTqMwm0qDwtjIzhCXIAfGufL3TKVZMOQLqadSAUC7hyYZamfzmFWMwsERCn0gCjELOO+D0
EeKB2AO6ZceflLEGqcTI41p4ZE/FiCPUbsSecoRkZFS6iKuh3lTmqgZff7BCaFsX2TG+QdxFPRpo
aSjDpjtP/bpViwBOo1FGWc3H6WO05h38wK4g180e4l7JPmXWplEyFAuZHQ0RV1EIQe0MIbTPfAW/
EIwV1xxkBqkn5dbwQ46LaZuhfzbmLUk2eQeN8/8+l5e97TC8pIExZ6DMU+ewFPGwbMcrHQa8xGd+
IkFVutmgNjwsedkkwN8oOIz5ISB+KnaKf1nmY5IXJMVQnONvuGeCPOQk5A3ojMZIkVUzJW7G1Q7V
sQGx9mR6H10CpZuPZCwKcVZ9xjOz5X2E4DNiUVnQmj9HcNZHbZVNhu7KZyoOodW//x38xH+OEc0g
4ySX/PRvidNi6avmBSk8ECdNi1CT1DhzH0O8GEHGhziDIWCsRNguwP2Wddh2TNm0CdkIsEcFhJo2
MhMy8BzXR8RYYBf2EOnARL36JbFd4uYNSzt1Lw2XqKP1dggwtIt9Am8FmGc1P7/8c+E+oVSSkbTN
solUp4yn+owQH4S1uyGm0igIAa3FKAj89g2WgBbNBtY4OSMpBWwZZp4cM7uAznu2wL/qKAdDZakA
ORuPu6vCyIZYzQQrVFnjdz6uI8tXMWjWklAiMQrKWZBZVWH7MhZTS8nLzVS3D20H7drbyqL3e6Af
kg5+8ERpCuwJNMDS/JV1vw30bVLQflFU4F/tD2RN80wJES2dJkGBUdtCW3vP1XkBtq80WlExOQiX
E6rxkZIDCOjdZ6IRdhPIXCwCSEJ3Tq5FN5CgK7pvC8TVDrsaBzrLhkhwdB+D9nj1x97NORE6g2ih
VLKVmxQdZ3qITl/daFvq0SI1TkB/suNTh/XLxqbo9n2ewglDXrnKVwV1mi1ZM0RfuDtt79hmYYhm
Tc3kyZiaOkSouCH0ngYDfsASzZhnnDQc3vUVImg2PsfqtjHNQZljGIhB4pxwhCwD2w9rjBu3YZ7H
nMrMcaJVxim4LXWf3MXpmI1R0W/aHxDa+qAVXnavOYM5i5KptmK34HeolQwkzGbPSTrC/nyCZMfe
xMiwjU87XhLLgAZVF4gtFRuMDOajxa+oLFBcaUvoT7+x11AW+r2Xpd2jxvSDvtOMGWFIxaQaEAIw
UmKXw1W4DmpzEovHsgqrsBxfAt5fiS93h7chZKzvSPkvy9uyIIztbFaA2dzV+klubCM5O2PWIIrd
bHOsB9t5mcc5OItaXI6uW+o2a9J0YnN2JSnT+LHM6N3u8nj1xwlgAKmZ2hfGf6LM5SOtvUuWbfhp
0Feih6d2tXm+e9JJGKezJmNxqQYMs/gyqceHSe7eey+3mr7cm6POj2g9Xabapr5Qeml0WzAC1MOg
0RjyobXNqbrOlWEiZsnlGmp/rKxZZ3icYPkfLonXeUNc9pnet/kURaIG077bQRXW0ZCAj0M0Liuy
OX3TTYUDjQ0ZEuDSVYgbg9aEAFwZw/w8DNPxJXwMOwtAccNHj6i0nKq9cnHFbZbdMwrdpOz0g7Aq
kNuhGOBlSUC+xQzGA7VJVVLJgZN6F3NxZq4FAryJe3uwNyXjbpx6IBul8UEeT+m6yVjewiXfzo5e
7eWc0ZBCAj93z/eBovTVh5Mh/0DGiXHpvh4Lq76kouG3GyPMAiZAGdeDWzcZqoM7jVEcEX4H78wS
a5kYBoJw6lSAr0HMsNloJwYnpszh/2ro0zAL73By2vF9xlMPGWpXZgNhAjpWs3x3i2uTxEf2M4BC
/Gm4Ksaa3sFThuym47Z76XYo197xW8weglEcQ0M8tBiPowwfG93Uh89YV0wEysCl5xS5luS4z7/n
9gQTFXHyFRQ+ExFmsgpl+kYd6u2j9qyA+2N8zdOpdbgp1ISRMeylXC1CBYL5naIjGWvoW+R5OpXR
2h7AqTRRXLkHUMxV6xLzRHRJVjOVQWxTbpK2T67Wx3vF1znRAfZpRx6B2nKBo6AaD4zqMHwRg4nA
Ze6Rq9MFyP3VuNhd0Qmt3NWri2/t6k5Om5KqhTItlq8tRctpI6BWQV+cAJMqxXAgpWmKWfujl+BO
vMxm0JNZDHWqm7uHyxZEx5pyf9mvbdAkaqDmZ9HZQUu2MgdStejh2KqQ8iEu9DxR7ZP/nHxijEIe
y0Rx6hI1Mx8zDG2dMKWp7DHWu4sTAxPVMBhSxepWKFqVbumxQkEkrY+3EZLrUg79THKq6i3oQCEn
0YOXzfjjpBtrwWrwJs2w8DIMEyE6m59Wf53ta6RqzFMyZOYf47kosnCKkgV3gCTSTPU1Wj9+OkNw
d9LcFHsKbpt2QEUGQhRUKP85gPBIN6od8Bvm89yH725zrM2S9YqYhsR7nXrN0SX6jNphe5j1rn3y
7AaCys1xQiRGwJca+eK1qLBUxZoq7Hl6Widdtl0NFY0xl6+OQtd7/gQL0dxUe2qQEP9RHqZH4j9H
KEXfH1aNZ7PImtZ1nIKUK+HJIdwG4TtK/1Q77zepHIPLGrWXNfgfuln0RMz+OFAQh9MntQmjxdfn
sS4dBTiajEU2qYCsENYwquV18hhUYTFE26zJr6z7thWDCbwBQtxduonfMN8wBGhBMOH1gzRl0793
P1RTSXZ1dM9IixFS2a72nBq1uZOfYclhT/4hzuXTQIAMWQK7qGbFDLtM5F6HPISm2+a4fU0u4XtP
/buKqAygpvlYt1mVFPj2Uj3B6tW4ZCpNKQ41pOR37j/7jwFLfs0KqaSYhvABBfazeUcoNDUT9sjZ
atHyTKm10sjj8rCAQFETzwichVnfdF6lWRctBj6efRAla0rsgnkAUPGklRfVh5E85dcS9WndanT/
BSsqSCGElhG/z2x/oUxKUGSIPy+r4H5ATecQ631tBn8ufI1pVnqlI4BHEN7QwpqeOkRNZ673s542
uPar3q0rz3qN60PmGyHI1Zw8oFqcB9DLqKWx0lKQUYwxtKTFxhAi1OayHniZeSNsDLMuShP91ph1
bqEkCB/hY+NhTcgebu6UfYFHtACQg2UEaUKp1Gv07kCan95xDLUMuLoUvO/jj9eao7C0O4+OgGFu
VEBuPUq9fjmlRTAs+2VfBal69Z79tnvv66PO6H8kndmyosgWhp/ICARUuJUZRJynG8NhiyKCAiLw
9P1ldXSdPlW7bAdMMtf61z88TtzskRL1o8HySwhAMiEQFB9RwfLqudC2J3eAYEty1PAVgJ50kTQV
nGLEKl7m3NeCW3y0HvYzas8Yge0VBIjkhMKJ/TIpS3CIUDwCHu2eONgEWs7sb7gg2cB6YZ6VQAQU
VoRieE5JRwgQcUBcdDI7PfjRXHDqV6bleKCT68Dk3DFTQjj73tHi2qJ70d1jqIUSVoeMHHmaxHiQ
EiS+fpEu2o5PMT+QGI4g34JU+LB/vE5t57AYNz+wPJ0+lGA86ChDPhbkrzT8ElwgJub0jJBMsD4y
jp7wL+4jcOzcJOrcgfu2oT4gsRqI+Z//9POQUAELa2lr4GobMuYPnWvHPo1VFWRbDI8gYLQYVJSH
LEppIz7zPEyWKfz1mskbFjzQ2bBXWtPLsBd/w3at/g3O3Gylk9r8EHtNGA/JUrQy5V8Z0jQZ1fIb
Hr3nnDEJN2Gx721RzQaCEtNnOs0ICE5UeXgiVsYIA8D/yJSzWL58KluGzJ1J+w1b5+PcMc9IQctG
ATrUP9VSUdALX3fma4HY8EO6JaFEybjpv85X3K2H7yH3f44ejBguCyvwPs+GDMWPzr1tO/0uREYM
jCB1A0aYO/ZKZb9hL5FQ+DIZwS2ZP2i3ZP+KhVV3KGbKwEPiZ+3mQIfifAhW6LsPfyXv64hd6bNg
k5cEos5hyDGzkU5Yje/kU339Hmh08QWhMO1ZFJ6DalyQ6UKIQZhF9H0fWko+Qr5+rjlk40MRNIvM
RWI5oQuvz5TaGkysKOeyPn3GUPW2ingOALcec1j6ddryJBOz2e5fl9uggTJBOJmFNDjCcPrB5+Vv
QnyR/Zx65smUzGKLVRk3IVdlRryQ9s8QD/DFW7gAIuHLw/rcBI374KrSqgI0zYezo8dWZ+nWaJrZ
2G7jvSl6WbDCff+cRqpFFxq+5h//M9eYFkkhTQtjbJmls1H5PkU+LkM+G+rNhzkSRZa4np0HNj9T
b6/F0+0HH1SCbPNZRBdQhv3zbyrKyad1nHWBBA6vzYc8Il3qARbXnP7l4hkM3ARzw5/DBKrGw1M1
WiBczcQHRaREsZmD0Kt0nUTImxXozMAO42oika/r16V/LzyNLbBg6xLcDtiwFdqO/6URsEggx6qW
KD+rydB/lx4qHxXzKKbuzbi/fN70JXAtSYnX99PuHpMnkRsngGtOZEBzci4jeCCwjlpaSpLphFXg
nYkVzfdOWeYwkO9kFV0fDCngyE8JVj7HGDvS+MB4I0AUqwr2kOpjcqpTm/HSLZAnSR0qg3wdBjEx
EPSytfVCshYN8KBDVY1vE3k5yi5eHPHg5QxDiq26WOwstWWGpA3mj4PLyo0Z8q6aqpylgNW6od8Q
7HogzJRU8Ko3I5m1Y3M5RzLOSiIOg1KJU60orffOVFPzuC6D31aokwkhs7IFoCNopvkCr9qlLi3K
dhhUi/chPcgY/W2X2Xx0AmjrhGnHGHnu+2GgJARf7GAy13idXRC2UmbRIOPghk8SjfbNNectRJ7E
uKmZS7v+gxzys45QrhGPsv1gbnsplzo2YBniRuFG9rzGe14jvyZDrhb+Z6MbQddDpm8vwsA1ERHM
67dsZA3N9lg7mt8edZrzGTg5KStv68FSVc0MDCs39D9lnR74TvBeKu+UbUfKzGtzeC2Je11jIZb+
cyY64rzP3Z2YNAB9jFG2mPrWfwpPMU8bI0FTTxuGMSemDlza1iAGQIVej4IdhS1VqDzW8ChFA8oA
4Sp/aLbx4rDpuijWkqu6+d3ijVhtb2r61JRG9O6CsiIUkakYl6aJ1U8sDSU2YW205plRcVoVxncr
T7vlYAmU8jw1S0nlUOht/zUTYu+ec8uZkDEak26McbJIL8FUAyTlY+6YNMKhf6FMXEEhwEjBqPpm
g2feoYe7nIhDTlSzTghUZOTr/X/dBiPOy2fNqjF1jH6G+PBZJXv9V6RE0nXwPaIkgY4OgLHHbVBq
rBcIn8ScyahUkyfpYQv1BTgXX3RJMMPAHCUMVYT1ZzxwFCYPb6shx6I3rgD2gLowEhiS3fRBS3WG
TDVr9nBu/i/OMCVUgahn7EAl/D+wuOCcc/9AamKqAjHEYw7tMyf5HBiTcAphZ0BsIMjMoYho+MXm
B4uQY0OMAbGhNs0gDO3QJi8YzWLUWpF95g/wDe+GoKOJtGEmoRDW4IFCmuxBSLQjm0gQ4RorYFAk
0hhVVAJJBcVgCgiwMbxmgZafOCSAS3USSLgiYRn7xVYCXk2wDTWAQph5chKAojbnHmAPbzIsQASH
M3VWB6CP4IixD2uG/ICxavWZowAuipPxDAjZuHd0ZhjPiOboG+ZrqrD5zynQRFGGfdfst1EkqjBR
f+UL1qgjqMdfApvowpxynJilU61eeMZATWSV0HHuGPAOT8Ws4ZZb6Pi6jzkl+Qv1Rt6BJLzInxuS
ChjJ4tY1b6fypp4cccuEYGV/oVikJe0VprSIWjYcrzOqeZo6JtcyNftGDeOgvgLbDsV4FHT3e8Dz
phE7ERV4utI2WmeIfg1iROb0ca0ZiFk89w58i2U5pcKasApgR9QRZy7D/hND7kyZDESKLewIMVNj
Cs1J9DpwqHL5yvl3/l4yXWNzeeKGr4oDZHTJEcmIaG74MD8R3UGfEENG+G1w15qUC+b03ero98WV
IX6MeTq+cL0ABLN/IQdHcx6uiDwhOBxyHoU1HYGQmoISwOuDim+wh9hKIKZfR48ETiMB0rr4GdRZ
YoRdEBy3OQPYFH3jH2QNzp7zdtcx5g5njv3S+YU0PzYekazhLsBQBNYoV8z+l5TtkBKzbjhZwaYe
h/zvuO9Nn+A+HO2QXD4UeViezXmFRS2G+dN79FoTJTQEZ//alYVxLFkbuiXNmCk8//5NL3ge5Qy+
DUKYXpETRaDXUXeWMUhr5jyC+TcnBeXQYCLPPpOPU067ibRmQVufFSaMeEB2kOGzaBRUK3qvZPad
AhMvSo1AH7PE9gMkQ7UYpFPVs8UFeYs9LhsfpzGd6nMqWUrEUUhXwHTXHCyhFrxuoFHk9sA6pd1A
szxPvL4ntr3hmPXExtZ72nVsJUR06wL0ePbxl7Gznfw2cD9rUJorhImKQ7bEjgByPChPxmwFTyGE
M2yzA8ItwnJoavUha3j0+IV3AJol1Pi34lLtsI6AvQugste/FqlnNTfrKgH9wH/i6EIZxAINg2Ap
czOcb48MWI0c25Eh07rKmCRufVBLo27Gn6uMuX8sBoJELWfYj/AtQCTj6N9K28fTSA7Hc7vqTsrf
EG/VpzFk9GJ8z1nj00Ec6ceEAay2UBKrrt0CSl5h/DT7pdkpud2NPxiAYcugWJgp1VaiTQa/Faff
EB+fmKgwl/TauZrY39kbJ6PHKj4CtDta4b5waaKsxLkSb1sMG+nxuAE7At4QyVOFwHiBKmNjFHYH
utgxT8Qh+EM9iyAQxH2H2U25+sz64cAvzRrTUp1xZR/vJUgzE6wSp9A0FyPwXJiRNVDfuOA0n6TT
mtgbwishyOHJzJrqQAKtoWyS1TEq7bw28s7m1/A5eWPwbafD8YN2lhE80MXDKCvre33sdU2UGvKE
xNzjwPrQD+AcBKEL8WItwkIogpS1RuU4sHp+vKeEyTSssMwucwj6GD1drBu0dzhgjJxH3yJUEg9/
iS7joBw3kvtCHIqNfYrboqSP+xhZZg6RIkc6FYrH1K5+psY2SE0obx4cs9l0kPkfRF6qI38tHfUm
5A4PVRiqfuJfrWJsIQczrPV6OiDBd10Srvv17q5krk9IvkT7DZvGYXZpDCm9ElpVoQ3FKtcX4auF
IwdPcy3hk/w2MHT+2B87t+vOuakBtnpjsBxDDagEia9gV1h2LONtssaOMT10gOIVIrb0QKYLNl9P
C5fmYrRdS7T8uEyenjvl9Lvqfz8PZPW40+F8cMaS3wNTKR7jciLtsDfF+e6kXbJFNQegZq4NEShF
uKbPe/PhTjKPywGwy0bePTyuCl+2Phdz3tSVApU86nJCrorVM+iCluql3TELIDB9ghOR3XPw6R0P
nMY5QaqxB/4InZ8l2+qFkfBzpeCX25/fN6MR84WcjBX8uE8yk+KY+fpFuaULZS2GAZCSxg2xzXmk
2UNXxgZPcH4R2bgVfy9yiWHwMCXWw9rS2QMvC435bHzgoH2tGXUUZ20PiLXOlm34ckcuvUmgTJoV
FJdZb/uB4kK3OvuciHXzviF22B4noxT2WXIG7J345QmmKI2LtsGUYPLAD7Az0iswPMZXjAmH9P58
NX/x1/SOqqlxH1FMUjUVwvfud8HRpJ1xKkB/+CA8IAeGQ2fN9FuGhoa7NzTIlwKbVthmtsx+Duxq
9zXUZTQ/KLgBA3jo7gvKf1NEE2KpUFVQwdEtA47VY41lbOxfXjxr7Zz6H4M/mHBQ2Ur7CygPo4U2
mYy7h/D+6FEawjLjWCZKDi4SRFk6MM7WyWPFeF698AUfL0+mBkZzi2fJ4g0doVpAiph+VnvdaUGA
ZUxjyeewv2bKWuFtuPil4gQu03UbCq390Mpnkr2u39MUG9yHUZ0ktaKcHx0gafCmX9jLQQFQoB/0
+QK1C88KEYB/q5fBfORM3idpB5eFoSIgkT+asyK4Wf8PmOff75sUYahrjhzhMvfE1fnoDiAAs4iI
Q2zcOoAQPFHCeDIKH5PvZbiSZpWvhK9dPGGUEX7MzsGthR6rc3qnN8c/LAElzHdS1Nvg4J+dOS+L
oJ3h+EsNOumdmuC+jMPh9b0lGygT1jTJv2P4MaeQg6ECDJBuj6tsq0zlVbOQcF2SZ9J+yJvQJgS+
kfwHHWcnX3BmxKNait7BY1IqYwKcyEjqprLXn/5m/YUyHU1JCXqf+44ws+o7vZAPFXHNWOW4EPMp
nNYeRs8Jo/AIMyODQEFMnV/ewMEgLHgHqldj4ciQxWxNZn8IVH/uF2lsi4FJGd39u19NX7Y2fWz7
3n39doiddh/cV88IkdlsTXtHIOhScpcQ+iwaL2O5XLqtS3Mn8unHjNcdCJaA+++rysYPkliepJu+
gylOahYcSc7+XzHeaSHQ9vEEVDbhoJZpHvdkbIM64/EX5gHRqYGOYYyGMwKeEZc7rtscVgC2Oyj+
8pwmWr/q3mjWj96TO7Vuj/qWJJDp9wxo50GCXiqRhEkH1jPCriO4IoDh7EJ6SOdumnNlbF5dhIni
p3MhJC3d65VTdz4fmUBz8ytuFyjugPlM8EMhpyM7g8fS9IcBjyMwGZAUc4OjgaTPFaje/Q/X2vpn
dNCaIFMjt1uJ5hfoWNAcDXXE22sJ5Pn3J4AGPoAy7il0a8xxPozu+BHjCas8f8uAm5z+mXKAgdUj
Gm5xdAQa/bgUS0eY9DCW4IYkbPY/dgOVGanFp4vJgYFettV/pA2NpZH4m+Qz/gLA0J4kBr8fob4t
jTsAIIcCK1Pl0MA7uwctix83Y9yU8fTJ8BICZ2WqLX5iSJJIL9AAoShXQfcZiAB8YcvTE472slsQ
voM9XJgX/iezW2mpMA82ajKNcFqkXpO8r+Zyr5/Sxuz9zA/Twa+D0ypHDNOBaQtuQW0HCRcjxNIl
oquPvxvwwo3Z8z31f9KMGmWQAckFMt4ZOyxE603ZLmMMpDToT1hX3cPsxP5FUdPGlhpt2Q/k3Tw9
AfO0UBGmtSUzyoahXmCNRE4ZiaRNaWefK0VJw9gSO3lolJStI3PB9tcANgCB1JaEr/Uk150YWsSb
XZTtk50VCQE3FZg5bam8+UmYSiIW5yAsoDRhZdpzFLy/DD5YhbE+fVfsyMqklMePFRtZfLdULs8G
z1Re+fRjj+kOhURNoOGvANfrOcB69ujgfnafD0495yctn9JSFxNir2L88Z52pxpgGtdmknla+EsN
H+gGIYuNnCJmyAsBt9awKWPIPyTegDR5OZOi2vkyv8MBtoaTSHtmtb0o1YLute2Uefe+HbHWJgUI
ConHIXXD8jviePlwKkZHwtPwyyPko7PioaUVYau5X75KhEv+KLOw9YQY8QEMWsBUmx537d2sb6PW
4kB4er0Q0zGs37EbZA/HNWLAoNNSGF/dnsY72VWAdW8nbRa6ZFU4QtA40njAkKamONWN+biObpR0
LRF8dAqNSY5EzUlRWL2n+a7NR89pyc7kbAbVCLKCpWzdR0Z34LzJEOETdkOmBeMmOLSAYasRJF8m
2OcPeJFfOR94guvfsgjrcBhgeNG4Py2UtyWAOd3d0NBkiwPsSk0/gC3D3nPja6N5vFZzyq7jlsOz
26QAZnuOok4sgx8JH70VJBLgHdREBT5rmpiGUzvQU9Nof1Py5mxyeAmiAcYA0uhBQLt+deMDQVDH
tsEbUnin7jB11WIDz4aBLn02pblsHj8GE7g3fqnAmZywdwdg9IWdCnaWjckDmCDH/3BTJvHxAvSJ
ZraH+y1eKrUBqfg4Z+4F13nzXjEc492QGBs7EOc1zeBJeMQIB20KC2XFaEwwiYcCNqTLpgsj90l4
2gARxLsPNx71+sBC2UDd80jdZEZbXeK+LPv8d4QBydxVjCtk5zgyxegfKUsHlES1byCR+REmheFY
aiey+UMeBgLQTYU8QvMkiKyTwSX5+l/mkfoadlHJYDDSHJlDBCbjZ8Wd9+pZR+xydGfIegKM61xS
b+FBN0QN4E2PWsiBJP21oECTC8cbp4PMNI8B+08CaJRvLyr8kwpfl6VdQLjx9MLtRq6GcQ4tf+Zo
L+fJXcz1oNzCSJP7gaDwkT5GGNH0kb/RzRCMWC000CquMUY4iYvXtoxD+stiMqkVNmaoHWgBEh4c
2aBFpIaY7r8snlIDl05t2OvlMFA0J0exDFBHp/4hIgjVjAXQ/L5b5DsBW/TkyfDlVKPzCAZgnx45
z/6+ffK0BNHwAZ0GagHkjfvgogOGKfV2OJqq5axRTWztC//p5RGqUVLVeTCoIER4Hv2bQ8uCvgHO
U27KExHCfx2UX/Y6U0/m1C/l34/hzIjvytQIquL9yyar9f5cV+3yqC/l9tDJt0o/IZjQ8BzXp3dP
W8sLENRTNi/P8kG9Gy30ckBl9xuVt3JErp3BsqQU5nVLF0INdEGyW58EFpslYF1loXxJZ5n3PXHP
JKWAk4BshgAK/5LHuJB8oy26DyAF3FfnBA9ra1Rw85HXm2iuFrzX/ZlMkc1aIQZanTezmIFtfzcg
CDa5SMTQfw4gdypMv102U08UJ6x4FoI8z8/pQd9DUH9t4+iO8708T8jE7kX1TneB62eYOW6IyZs1
QRc83GRVTI4OuiEU6ef3ud4CiwUlfdhojzSPYMJuKxQYVCfbRyRPH6ds9phLYXlTbxAe9K22f/yB
COLJyvYIKPRHOyBwwHVzBvDi14OuJI3eZxQwgIgLalBo7Are503YD+nVfsRMSB6EMfmaBlTqK93X
Jq+JHA3mepiRB5Jz6njl/rcf/uOiwofkF/wKBee1YtUydQdQhl0ByghjC15ZcW4WRNJaukOTMtzR
2qmAW4BOvzEL4o5kivW3hb76wUVShfu4rC0CvSFhz94uR1T429VH6wf/RRaU2WfjoCHtkHVEfDAA
rF7uKWdoj5ndrComIr5GELVQuqBRIHMUEvmrGVfbo7ci4gIA7W4KLEz87mEt4vULzBSD/R9migJD
g28peizMHlFiXKprenky02FqisgRSH3ZH6MiZ5+07zbKUvffP8HQ07w4vNvgdUHtkqVlFiDQoDCc
loxy/yF8YriomBjuEkDNiNJABJheaO2S/QN/ixNyDj7rWQmYRfH4gS2GohxyoKMxG2Eb9iHIwtSP
OIYDbfXe1mcxxIU1CpkwlNCFdihDS0NBGwZiYcJsUeHF4anQupo6/jaMwQAEj14LF+I4GQG2ZOaP
w6F2dMZ39ES8PIAHHGgY3pwFjIHNPJ4D3zIzKwiswk7c+S1GZ0W3hyrmQCZPqwEGvL0YQAEiTVRE
3AxwZqG2E8/0ICyJCUL5MGB4DU/E4vZfIh0trQ1QXm5DtGO0lYAEqy937l5ed/C+gSI6EZRe69D1
iTA3+8U8gwCaQXPh0GLfSIFzi69/BNvTikv7RZ3YkEeMmqKmWIEXkwU/FLDyXBb6XP6bpt2+e6dP
B0QXHHuzjMKthdcv99k3kRDyfziPG3lxeSLwyCCif8l6HAZPXI/DB7UDm8ojv7HLl3CU7tAw1T91
iP8ON8lLxp/yDUVOBY6UAOjKmOBZO+a9DTkS8oE9zGfV4PKNQ0BGZL3NC20hHbOyobvnUFE5jcGM
mL6ROV3abEJK4dVNwKiQrZzDQH/acJ8UwC6EKNGDzgV9LVTMoLiMPBk5er75BVTjyPcjHaaQsk+d
cvvZQLLxaQN6QbMFyGYxt3/3NWV4CRU0RscXQ555uYjXeKXk+t6jVv9779jCPzeOFPZDTiVIqM+T
Pbr8TvqZm0ImoGEuoXRj+M3pC8Ba7wE7aR9yNlxu5dk3SOc0VQXNoAyb5rt5+D2qZBF4/d2QTjwy
PwsppCR5bsoN0q1tf/FY1/YwZK7HrLOhB2ObfeL0ygaKLukyuL62KF4yv/BLn5wjAo71S00mDt4l
ZFSinwRQRQHEqJWnqPmrmMyO36klY1m6yWsEYHjSh/BalcyXZhoFhcl4hP+oMNTaghIKDfaHswEG
n8BfpwF1EHwdVDC7+oIorkZEKdDc0V5bYIbgqydqpDx1mJyrUbL4zb6IK9eq14Y5BwF+2K+38QxU
3iQDtI1+pTfroQ64L2HrjrbqH7tcM+/mVOBwkBsx8xF0Vb7RP+TAVaSf6yt3ALdasqI8Y6EPAFIz
h6Tn0Rfpp8WB39dFBfYAyrkp+++Wzo3Dpdof1/8SF7Wwf0EwjC+gxplV7UXsEZSVAGX3X41eJJmj
v1nqUe/agyUMVIRjUTpJQNEQ9k7Yu31Ej67sYwwWfW8/H/EuDJGg8mMMS1TsBZPZM9BgozZn+Acq
Tev+MX/bjzmpS7BwMNdyvxx08B/DJCTHzztiSKLb6eScLAcuOer2ccb4GSWo4OMyqaiXLZ0g7fUA
E9bNcNHjMyE/v6YeaTQhKnZXcEKqCfYcNupit4K8Rd4lAwpyUWwo9Y6+GC3gIpBdHmVwDxB4B8ru
4RK8EqC9Wj6Z1HxxCEDeDMGfG9KBKIJ3decnwHWQC/4G+GSkk9z/hrEYySoRdEN/JNgo/yZ0+rSD
HfvCaoDUwSnefeY3eAT3mUh+e867c7os19hYBdB6GKSKeHQKqpg5CicgC/9JFGd+Oh4EHdITfCXZ
H0SmDnmp4Hq/oT/8bseDHnBQE1yrC+ohXy41dfd1fk83l/2ECTs8hYOGZXc/SmiSkLag+7OoY+7r
Ys1X+jmX24JoEuU9Ls/xuQ8xGrrAXzcwsC1j5aoESWjTNPwEGDve1LBn973ftmf2Z5iAEgbceGzq
Dq/GULNZaliYHcUn3Q9E8GDPFYblhC1Tw+T4UcJfBSWCZ4k+eHr0ixlcFoyJqV9UxNQP5+0OFs+D
OgPa4nuptvmuf/hSbBwKrDRmg+n73Ea/PWJCp9jG6+OqvzjO8nWxZU2gAcGZgo7NgtRivT0y94LO
xf5tk2+yFTyN/NTD36iz4R9nFu7G0xpWKBY/jhA5NK6yUJdkbqI23bd7ZarCe9ahwl1+F2kvebDT
STtXPFZu1zfekYSJ+TNkiQi3mccBDvb6DkOKAKyR0TysgjYwtjlxvoTBWnwdeeZAdVDY5lr3SMLm
eIDRHYRMjW0ywQQ1Cbli1+dGPlAFo50vdspOEhVxd3md+hG0TuwywlFUzj+Havnw4TktKFbsDywm
bFmDX9AGeLPBh/pNs6U+He7jdblm+4Zo9TvBQ3OE7PPjInZmrowTRESchv3eqtfBHGyivhvHJeXV
b0fKpc8WzpJ7bsh6NrGHcO/QmR5zPIo9xZGW+a7CgfH22R1nR2I8h4B3BZZB0FDoaWpCOTEhorlk
fAY9kuKKO3UgIe9BpzSmM/ig4I4h0yBdNPRDG0Hn7oQzBE1Uu/ks+KLU+fdGVCpmJD6UnMlrMbp8
+cJwA54LIRLqsJd3vKRTdafc7ovajyccE9Q7G9REj3F1ahlWkoSqExbJbart2Spf6zcE+qd/X1J7
MavEFIHzLIznD4IjoKf9MNjW9siWhhCSqi3fMjFNQ7IWqMUUC0kyhuh0F8aLIupfv5wxy6mNB4yt
2B5BbPJU6dACNaU+yUl16VVklyuT72hHPZlQlQwXH5zPP2ED4e8uwpOyu1Xqy+NBPmQXzepN5CM5
T+KIVRcxEBym+EgpCCgG+2bq7BdeK4J221uPaMUZZiZ2vUKfZL+XXN6ne3Q4pr8M8O/Lp9MfIz/G
2Ibln6KOTWxWKIQ9Tp8vZZmgdmVLxePgJ6CWeKGX8D9dAns47RlZKRajxLjiCkVnbZIJAaaIr4wF
pcNSlmAingyLUHYwWMMHGOYJ6hzV0ZzUe0NLkKGPMCTNgxbaD74yI5jVWKxbaDnwSyq8N/Y8wvVJ
dTCKjPIp5h02huz2EMUuo3TMSCAdWogWptB2vGRFKJqvuyluIsolnnKIwrOWHUislob3MFM6nIoQ
5TPs/ZfeLqbdF0yOEOSxUCxyHqmnCWeHdVGeUrxciPHAkYyYL977a0rI/Opj8V750LgPxVxG8T/2
BWyAOvY1AouikaufiXkI6wAkzkUMacFs8+7mPepZOVzAzox+bH8jcR3wmVnl8N1yHDU/645ynV4/
osm1AMJC4eae2FTbAXNP7JQy40Z2sdMzC/ItUv9pZ3BnX1EbPEzY9xyDEuizMEkTNkJvMz//XGj1
IelWLFpQYKwjx2L8dhVOQolzpSEgrUHwzWCiMsgWFtp9Xgn0FOcQ0ULAfTQ+DtwL3hEph4bwjCLp
2E05r/56UzD9YIRDfYisUPAl2acF1x5HWdoWYXbGB6ZP4QlX4rlTOJCEcI67RUee5N0WnE8iR0KM
6m3FjfqYeDB+wl6dypAOBvcCiJjgTHhsCP8yGacNwU8ABvCEpW9h4jUHCj2mjTFexooIDGFf1lri
3wSPC5+lf6w/TSw3O4HxO7Kf7JxxNJo1ETwJjuhyAxm7o3UrVvmceyJuBGelnsEa/SNEbbCgYxyh
fczs4779AQob8SG7tht9l5LbQGUEtMM4ZymH8oKRwOucTTJOmC73n2sMFMT1XIhGn93YwT4pkKb5
+X2hW2ghcdMigwTdhnxjYPQVZo04i57YgcuwW5Xr/O+9fMB6cHhT/DDZlYh/0lk+14P7nrDqdA8Y
cHotoB3Y8XBM9N3+ucW8zsVfBnYnSsS/3x+lD/U02ypZAdAdOF/g62LjD2EUxtECluoBVg0sCEGV
4YNlswqVz3HKVGMSuywBbmrotYG+60WQSwm1x+yeHYPZB07NF7wVSj72jR9B1sJTgp9mFwoHrIbe
IjsDr5QpxdlaDku/i4YwxeW55PT3OgqM4xweagg40Jvqh3gSixTI+J9mkckEkVwh80c/WeZ/D0xw
+vN4lZI/n84/s2JzJLLjol44gmJWC2alkMWoH2PrhQXLkWgmm0z2CmanJvx8SiR52A0AlvHVdl7t
VfYnEHsLFy54CSbKOl+DZzRjea0H4HRMSeAkoaVCC/qhsBJKLQZiD+7JYsZJ6tByPhfyrZtUq5Fw
ENh8aVwwfYA0mc3YcXxQCsGBaU+Pabdj110eZ+qa7WYvyU5z/ddL9yHSEZcwSdWNqLd1p4qdVwmY
aN1h0PcE2qhhOxbb2u2OgwtLL2f5g6iOoOtt+Mo469BUHsfxvx8Vq+Q6wuSFZo/sYwiTNR23eCwy
BzBSdE1AdLj1INxhtSiw7Z8uoCEAInBrkayxX6Abw0MKjvcKlivRV42tPrzP0wWkJAEeCI0Wl+a9
Rc/QCb4RocZ4rvxu6jwXVP4/ZhT+zx2sJP81BRJBXxNv5KkwrP253Q2rU4BR1Gg3ze/t6OyYO7uw
pWYJFKs8rGZQw53nFLwDdakhzRu26vcWZJS2BijMUrCMr9lbCFGcDMB6bcTE1GdUrRN69Olw8dqC
yIT0UOgFqNO6gO4uetudh8/e6nN6Lt6rZMapiGsJcX0R+pg580Jci2vvtcjZ8IlAi+BIgnxSVVCX
C9qVbr982EvwnKoIKtWtf2mZ1SUTKndXMNrxzQ8qoZuhhoSSjS8NN+j4wft9YjsBW5wyVJrVrpDH
Dibfabt5Ro2j8Wl+DM1wIZ88A8AyyuFN5XHjb9E6KgEHDbT+GWBJbycx2z0ukTMWtyfOEpRB7FO0
vu24jYozlLsyrAJYJSnBIpfmvakqzJlIMaPVtF7EudPOvYzhkhE5Qw78ppgmAN1a0E76jG96Pg9j
MNQyIGgWj89hRM2O22LjlFWESo8ZeryPV8kWJiBUmMokUgrE7OmojP1wrUigRMf+oJ00Lzho0MKD
apIzQ+1Pu/mDChHMBLNuyETo5EeepliJ7FaZP5A97ei2j9md/jOblJAsz8fzYMOoDP4MdU257S7J
/g7K1rKbk/zdGw9mtKAIyKQFuR7qskX1wjIAn0fTXxmZZo1y+10LCmcPcTjWQkSAfJ1xxSgF8GfW
1mGJWhiaH+AquL1ZbBoIA3bvYUjyWKosfg02OdmN0IAxsTh3y3ReeuQKbmSz+4OrW6Pz6Rvq2xr8
xkxEE+SdfTJHCBLKBf+LO4eqFCwWDAUqIcAvJmAQGRQmdQZKonSf7d/XHqqzPX13b/c9McRQJuhd
sAbZxEAt8IuyMftxOZWtnqhy2VTLdvzcSuAjt9dg/Nhml3o/Wg3n8NtYpTFnC2yN2hTIzfJF5Xq+
h5Ibr7juBZSMQ1EyvWKMttLnyYlSkweTcT3+bn99Q8xkz0/+6c06BklQUhCRPbZNFG9+TGKZcI/G
YB36FdQD5hnDYq/npQcoTTzlvuAGnv/64/tZGhhdDq9DwBsfFCmU+1PAGJLxcO2AevOqDcaS6k6M
xRZwm1qvXWkuLxcjtYYTj3JFX0rThEJSnQtLPCz+hIcdiEDcmDh0vdBQvTcQJrXUBEN7BbxzZr6Z
/4I3wICbAKj76XE8NSTithbMp9zTItZ0xRSVxoSEaLLJ+46CXmqwSE4KLCAwf4r3OISJOP+heBnZ
79bs51a36EtWXRgjo3yg6zR+jS3VweDlZkF/CpTzgJuIwm0h4xqLTYFGVn26AyAdhAMSWA8AodKf
9FcsW9DfPlxezBIE2rI9bjTGs4Cyd47xcvqFv4lA7QosWU7t91VIVttpZubTzsbpLHqdqKJ8ZTe4
DC7Srb97e2FNvvsQxJmdOHaHlLY/HIR7QCej6EhxO5xDU6ebRXiGuBMpvkkJbQkb0iNKJiHA+lg7
GH4E5o6lxBqqs0fs87VpV8i9+hRovkI/WpndCIWCOUBOim1s7AGZqH/oVdZ07Sc+jvrXLD93r6K3
YZPQhVCtNH6HZ2q+5Sly2/deOmV7heH4XmRj4L9nf6bZjGnIz/kwPminTE2yPRsbCpfsyg0gxnMd
+x9JIMJuDthW21QRkDZAMumS6BdIRqPywAyQghDaFL8qI+emJicMOGXo6KDoBzrUQ3UkJrf84yzh
LjrQa/+oZv8phvgN/ObnGvcJ1UvPKMxh2q0fKz3xGJwP2bBfBrtkcYI2pPzM4a5cVYy6yRE3h3BQ
4Rg93QrbMkymME3rCR+Xl0ec6jFQGiK9yP3KrfZlM7bWWYvYFQ7p5l3ay3tjMjbPSGsSSUpMWaUd
4VADhLGP8Tuef64MQo4BFLZ8XzuPnaqNP184WFjloCQZVyir7z4T3e/yuNU1iz0opvgis50tai2b
4Gy831Of8SaRrNfmVFmNLy9rX7swbJ9q5xSuCJtXyzRksHn7v+UPhxXisdZVSMKs/57qvrIuDjAK
pp1IzZuqvGX3O+tCojKh6DFWtrQxNoR+jjij8HGGcXF5iQRmA6/TLnF+6cKStkS1xcjm7iKHiJR1
u3rue06xSacY9k2QQbBMJulJxmmcjrnxexvCGq8joNEBTCoNmMdgk9FFxkutjPvraqPuoCsdl/kK
V5Y+wBwtJfZP05oNdinNhl4SfUPAhglLBsGjxoUFE7ghFz9914yJGs1+k8MUGwh+PdYZiw191H8s
ndl2otoWhp/IMQBB4Ja+E8Vebxx2AbFDUBSf/nyr9tk7lUolJlGateb8599srivKUmgm91M+qrky
P3MESQCj1ykzhZDPLHtohW8YAqghfKyhNNbn3UifqzNtyG72XnUHCAYc0ieZg+9YD6kyfcFvHMQk
sU+MmDUGYbbz2+U0DgNL8CkgOIAxA9MwpENWA2FxqI7YDiFVXBcMqnLNhYgx6Lxe574Vq57AP4WE
gUcP73MWmw7tq2eY+IYKsxrOpGFvV1y2TBY0bOWpA6jzMM1qrPpHrqX1Snt/fEQeFhTJgpEPle+p
nN83VVZDN1puEWhtzojbVn2TkYtTSW4KQYFnSZqtxLz4SAXxEgIHrpPsAkTM3sWzoXBsbZ4Ei/kN
mxj2w6/F4y4HXqhOscoc3wxNEn1Zw+Qhe6vCfNy/aS43l+C5wWsxVgPy+hRe9LGbtZQuW+s1sEpE
cGKMI9h7lzXZjxUXNJFrTC8MJjjiF4rs0i/nfiUlD/o3CoAAWw1ZLBkUOYKGJLTzpdNxcpA3ZJ/R
b/FBMFoMe2tl2T99js9jnd7wKuiWaGnYwHUMuEKzdGAL0Xupy9dcaZDKsKtbr2Ef4TbBgXeA4Q5b
G1LYKlE2QLcxcBiPd5yT86yHlaDp33fyb/TFGiNRVfFKVa6QM3QBuKDfaItJCOI57AnSbcAyw0k1
kNkAC3TuZcY5hJVgrTl8cD2RatvifxjGfFr8/7WL9OPBgrPgdNjdatClus8Ot0yW13/hMe7yA3FO
5Mv8ouXy7Y3587UPAyuB9bNM/DFrG7QgRmOk6iVJI77Id0K0u1pjPrpbh7X4BCuNRSNikaBGsYna
hW8R+TUit0Y8HZy5QoOP17RTTsrfCTEqPPG3Ix4BU9Owfu46Idom2s3nBNpEpOGQSsvVbE3LAGqA
RdbDlCv1v0yxDAIeOQ+dFUDMuzhT5sW2yCIjB3eacl35c4XAGbwVBHNvHUXpXDCT7ZSUz3k6363T
9daKSvE2FRky/FIyLVx7Ha2J0olS/tuta0skvrg7F08Hd83HUSXyd8QT5r50XE6ozQ+wie7hi+nP
7Ry+vPu56Y4HpgTsptHWwjmqshLTN/01xyfZ7SKeSQX9eRr8/fECsiybZtO7Df0Oz+pPzD+yDHae
ePfHmRfJEX/8mWbklmDkQrYM/8ru9jQjno2//v7OaHfBdvghf/O/v2nFD+KAuRKJNO6UHCiCrgo3
iMTB49dOeUA05VAGNFQiZC7CYgoHEXs35YM5bbPH4RQHk1Cim8MRlawpL4fwNz7Fvcw3uOs5ut/d
wEvfIY5TkLW21t2NduLAjnedswOy5mXDNeLcuhya3Zp0uvW6g3+ZcIN5669L0MfX5SoQD/s4a/ff
P5KEvzh6PI1dNJ9yygpxtKZTwQXnWewY4tqcUrh4RfKsgk/p9cibzYGtFDV4Ki5yKhWWnq+zXPJy
WXRqh6X/B4YLmQ75W+P3Kl+T3Qp/4bMnq34JJRBtF3bYalg/4MBY/Y1gA9P+4I7DJBg/wtx7t7hV
oBPD585q9oJzqJE36+agFZxMREO0w3B30ObQVvtwa2Jl8kWr/dBG555t4PNM9IqCaCuqKY7yMKeP
Md0vHI/WgbIOy1lFOwVzlwM8ZOPuYfMEDoXNGN0LGrsn44rbmDktZEKz9nT43uCl/NJv/L4kNzhc
zN2o5S0EB3+1W9zcDwGLGB85WtY7aYzwNhe/oOokBHp77LPCcccF4HJCjToyUM+tPrv77JwaiybD
vruPl8sWSh8Gm0gM6djeIPONzxz9rFstOzqsfNA4bHEQvPwb34P9MV392u8HDrTZD5jvuzgXgfld
XJ8utoMvJjOyPQADQ+3BCmGIzfXTuu9eYIoIe+z7bNji39bLL86Xipkq751KO/oeuh/M77xt9kqK
8QBgQyhT6ZdgUTFf1A7VjB2ccrCkfBy3oTRUMNktvYJpueLoTcgIqpGCZy8lMgi5032G8SQPV3Zn
XIZpg2ZNquMGMj8H9bTJ9L0GS2QOTwQZMWUf1gYZoyaKY335GPbcwVi/Bz1UU4WdSKMzO07p4INS
9GyTDmeKRmdaw0LCYwsyKXSOKZI9jfEcBrlGBPqhF6j/om/tQE2T9eBRjc87hqDt2+Y9PUqHpHj7
J80Hi+IIg4gJG6+/D9P9aFJjgr1iDoQW/Z+YSqYDKzFicHgyuhyh+In7b++HJgDhDk6gj4BpLoc3
N5LHQDDyOS98ABaJ9yhq9Ev8VVwVqh/Glg2qJyoly2DBhu+JMy6Qyap8+60etHXQR4IOIkptC8SD
kJI7rnVgO2BmiwUn7LjqeHc04NsqvIcqc5QPLhtKJ5TLUONQoOBYtIGSgIQPI1iZstP7sH2xIX4c
PrjPdA+QCsYHxJZ+sO2J7OyfZDGgwcQV5X437CcVqFltX0EVabC2CFLsH5XBcYOx6PdYgQX23Puy
EyHPJb0IneTWgWDVPoIzQa5koX6CxnAZZpP0Da4JIad6usonVBmIoGKrArKiDYJ44aN87Yo+k9uC
oflKIICYqtELINLkMtjaFwNRlDD4fsBgMVxGHD9+AE0DPBMQDgNiIFwMW4XMPt+uuTVi9fRDnSS8
yJpGkCHvR/AvaUH1+YOYSKEMS2OF4HCkuG0shdtgG0AcvUNfYABDbAW8S7CKzQ9jG4zKRO0PicPS
TmiIqbMY5cindli9HUO25Xn/dEOaRYmC+OOf2U+vdZ/Mbaj+a//7Hj0I+NGcxoAga/dCdK0yVTV1
7KqhazKIzbUQOi36F4iMNBeojT84t/9ExmqVKcvnFLREvvisaj3Fky52V/t9KgB0RvA1k4+yby+w
XyJKu/MW9YXdSU7zsj9Aip0jtXad6hH8WXiz3dnlPVaPreE8IS4CF1qKEVCkXlMkT60Lw7f/C6/A
0rmjznpqDHqFGEK3ac63XgFVkjIHQPEVNNtQ60e1HhfNQe+NlSY08aqFEqHiwfW4j2oM+ol7Npwc
k1xEi9N7PqS+Kj6OQoNtjcd40VqHwxZjr3FrLQ8H0z6cBg6+oPaJ6tjV3DF/0ys4hlMwUbjZ/oXQ
7cPkFRtOKChaDGdgUVu8hZPZxLPMCdg0gw7gbXIxvswk5GDCz7j8m0hwZfK52xzvBLwBYHp94XmJ
OY/4W4w9+JEB1Tc0qFmeMXqbDMZ39BjncKmMlJGOqifP2lgZ9yMpMfaPEWT3Yp5L2PILfn/2Zwd/
kSiIMDsBFbdr9mI8TyhqtlbKe/GHXTXKKoqFP1FOgdJTXgDxsvmz57LLTqkZals8YD6n0qDAoNQq
XZJZoY7Q2vFNZw9Gii90R6K8CP5F4f0d8S3hX2zExrLB8uWfIuc8Nn3qVtoQPDPhuUuHpEhtNSgn
tRSymcGddau4WCgIRhi7Fkh/LuIOu26BuZnz8K3hK77Zp5574ihy9DmU/87BDZmpOJyTyWkyHo/F
qfvvMS2fMpzxxa75PtZO/2QKGf2Fp1DdueM8lsgQVl/V2Fjpvpn6MFCmWKXDk6ZVMduC2PgvrLZx
cWlC5IB55XBj1Wkr7jNX2T+5N59eWdlI7VCQmIc7eIwMGqvyM268zqrDz+85zK/JHbXX15VuPo72
ueoVbdhzBvewvYzfyN0YjiEq7flPFGPl8E66s+r0zo7KtJQ0Sxlqlpvfg1s3ufan1zwyAcTsx9P/
tUNU+WdteANH2E4YTZERVUVwt6FevfBWuAcmjrM0AI/A2NoSIQnUGrmgIr0+RGAi3I/hYnDG98jW
gEMHfv4mJDnkx1VxftsouW9sR+02PWtuCSx4ngzK5FYQFZGZ4OaKr0A1CEW3RftBU6uhZKPBuaMW
vobva3Il7Kf1expwMeIrJBDc48+QML4E2OIH63t9P5kzCLTCXvHtK5cA7llrRvXdrqmE9MQwvC9N
omxfPAQYlebkKyHX2z2Pn6lgt4gXbQRfG1uDi+Ro3DZmcM+9Z+FLioW2Ew1j0pgBC8/25klYCnIj
Y3ubjXuc6phbxjMcsiuWYAIfwRoD2LkNqQfBIIHInz0srvNhxWySiwNyA9aHlD9LFFXDAiOHRiDZ
X5ghEiwWyf7Vtmm6F2aIL+fKl9HIL7cAetz9x0d01fxXxIIOMZRJ4PPEZYJo+z2XeD6BQjYJAcSK
R+0B7tdD8obB4bFem4RFsFf9Q/irKcMbIK2shcQ2qhF0mWSODGhB2cyE4zG75oN0uK/PD2ZnYovC
tkXmOo8oRz6sKt9/8eBj+ed0Cy0WnFZmiBEchV587Tmt5LTkgIP4/aNjSg+/+zrdXyUIciZUF8qa
CjrTcym9Rkwo899KbhfPPFC2k5uedGitanxirHKhziBeMFIbyM4HzQe2DreQOurzmISv60zbZt/H
plX3V/I9Bie957yMWdEd4Mp2qnORVuCHVJEEYsCIwMrKeWYAgx9hxPXEX+IV5FB8xgLKvN88SpWB
MDfkKXcXYWzdJwKj869nz4Ryp3J15iQtdGyo11uoYKWEfzam3EiccaBiJEYI9xiMGjyABVTRht3y
17oZidfEbPOeobdY2KjxWfYIHJ3+0QhNS6Bj1sYojeZpFAVIXunqRIir5CB8/df98TWx0tIl8p72
KRFNpWH9/41qyaL3oQuiHUpByFAQ0yauk9Zt//2EtZugyns74kv/3lLRO/9smvzka4tP8U8eT7Wv
v5IrnpRY13FwyAtyzFMX9nft0FzkK7nvXTDTYJG6BdolREN0VTL9R6LEsHshCrdMpB2rx7rGkw9o
oXDfb3yj9YXYLEXn2nv4gyYEhQIGArkEMXozimEnR02TaKeXDw4/62+QJOLMAsxzWXfTQfgYQv7G
KAJgH3PO26bkUj8BD7PebhH5UnI+bGWn443FSBgGr/rX7IoZLmwlA7piyvo9RIh4YJf4TbDDJS3+
7BlMeLhY53l2H0s2uQu6g+03U8KX92LKNbo7vQlC7wO92w/A6x8cC3j/OaD4XPV9PKK4DfR9PZIg
WuKQ/wgkml7sa/CC896pktUrGIX4ZNwyXBsAXbQJ1JzoHObzH24BjIKdmmnvK+G3KgNmMT20aBTU
6PDj5wf9FnonWxEFHXKNG8okJMA3EluRfXwE85m1gwihTl0OylhW5rcuMvIA4s+N+zS3zp9Qgy1B
IQWPpikiquArvJKvh1XDDgcQnPhXqJ7oSOvh7Zkqnx3ShcdEY2aNTOhscxzLo7A/OduDOfyVkHSg
aTurjjfT1kABYaGiG4D8kKlMupkUKQ4GLVTznRRQi6sA86xFeCvxcpDscckA6LwxsnewkT9DB+mc
q+loA6dfBmB2uMQ6D9Oir4ShDKiFBzgFqYHsmo0KR1Gsy37ub9EHwlsJPROpbzgSyXjSWy0r7N1G
LNqWrEcR0FZv0bycas+6eI0rCCUvR4C6QS27JTgsMVt7Vl9OSAuXHjSa2FaeIRTcfbuHvljDXsKJ
5B+B8UkVtjnPv7CdBVMTXP8HbRPqfdw4j1CLkM0OC5y+KaXlyj8PiU7x1PFzTo+LsggJEiKirudy
WD41ZgDIROyWRgpPFZ1pgXfnaANAwbHBppNC6RP1mVlJVvPGgpFbAud8R4GTQp4AvftcXecnxXsN
i7k+Uyd4G+yuq990e2KszZgPOYr59QjmyO9+/8VtKfxzkfVcm+ApPB6hsmPghQYaB4ev1WcLwGll
12ElhswSzonfv8Fxhgi2oHsiGFeCWCbPylVfcc6mLbRSRzW3u40y8AbPVDNDfiB9b3HUV+SEuLJl
RDFY87AcwQ0pSFMp1voKzoHqf2imXz6pPq8cRxuCMaD4mt4HZFMWvPZn43FNQ1x5M0w7+9jnfPbo
NctrTOwnKYvcBaQEgxewXnFTjGrwKDST8lB++BqBMaIKTatLCMLypdxAmbm8zrUWYY3Vvcc452Bq
mm7hlKLIxt0Lehd33DOVZ8LulGlatIchaJPlQjyT029w52jgDxbDLxLiboOm6sNksAMp19vl5xZj
LlVc3D5CW3UI1eZWExr0uttfrsQPWMvWWvDLSFLdopDtWYvr3I5sdL1O5ogkb710Ua+iHuINHSbu
XQxVscqqckeeCgejfAiDQb3HEjoXRpwmTbwFT0LdwH9GwATzjlMnABRgkaWWYCdGtgGmBHTjlInz
yrDYjI0STZXbK7yBhtgJzET4Dz9mEqMnAIg9VT0cWYk2HswdIMrBIDdVRri1g3Jt5OwaG4m0roN8
3u7xYgmg+5wkGo4Gt0/F3nsbYQPELO2EX2FANXJnRL3BRAhxv0PL7wkrOYobiFCqC/HB2vd5/EhE
fsIlQ5gZ7DG6s79CUAKTjC1ZDjpUtPRGG2zdsEsjPCthgTwK30X0Ec5njtEOxuPUJWAmUTHqL+U9
MVXZT4Q/O21g4jqSwVDD7+8V0Gk1Povvz9NWxRgBiTuIHjsBIwget45bMTfkY4F/J5Q8bAjVbJDp
BHv/GWzJ2JsKS6f7ypj3rc7/ZN1Em5lAtAA0eJws8cNWJ4iDx8YNEXMNm69yfutH0E3Ix0lp/GcP
JEvlqch6YT2shgaj/r0U3+doquf3+WWKFe70vpHQ/vybaFwYnwF/MfxdKlDV5XAw/I3MoJcUhLSC
2XYWIuoj94pNBh8K8YD8XdFRgTTbUyJxdUeMqQADPcBfoFjQR5eoBLfyP5Bq++HbRcUSN0ExFFrw
7QS1NfT0N9LnoFmKJHOieu0PZpi9+Nj54pKUp02U74WKHE3DcJASiAPBXfJ16LdNYDDU4Wons+uf
bkGb9WYydG55BSXSYhmIubP9ZwQ7ZdpO5dl3SqokOB6TlRO+RRkkTgREohNDAT0UnSmzMUA8Vl3e
zkOc+eBrajYAGOvRa9mDFAg+VQiCOFcHX14Spuh9hqrbzh6TbvFICQBLr2OQRgorV16xeV8WZcii
0x8pGdLHEXYiY21sTDQ43ZwOnIiPvZk545XwMoE9UugLXKwMc67ub1oTypUO5tudfLzsaRr0mTbT
js9lubnPb4wb/q1NG5j+9OwsonNlb67VXIxsLqPnqIgHnuEpHGqTY4uZOWjfoonMWf+oEbq0RtHB
gx97IiQ3ykRmxTh9sGJv7BetAdAKr5IpMvO/lbHRVrAsWGJy9BQ3Mux6s8t+MOfzcNvgx7Cqitwi
9u0PZLvkFkHUtmCnzanNNWoJoXprTmcrpPRVrdkDJqeogofnIMf//pv0VpcJN8AfDo/Yp1o6dmrK
8Lz8rfM9jn8udE1x6SHPSczkN669R4BFfHbebYdcJGqFmu+FoSnfmwwNP190Wc+7znHBsMsR1YaB
JF9kirFD0wlxUlFJLWmosWU6GSGUuJ57IcmPHCM/d8OtQ4AwwWmwOm9+4ehPH11TQSiHf8kFDgwH
qmcL+iB7C+qxN/ySmE2bFr+Afyst+vDetKA+AtdAcdxfx9cxjEiodT24VPtyjTcuE80Flv4ocO5r
dffx1TlX6PhMUB2S4NkrPNOo/6N938PiOIieKTF/0NG7tBppAS7P3iV+T7qNHssxTDzsRS90YCFh
qZX9m70n13W3MxbP7AzJ6+MTGBejvfGadR+DjG9FJoUFNNQ9HX3glLhi4SL1V0Jgp/v7BwEJUGfr
YIcJxhFy0ffwAuK2mRMFK0gDb+h7bMiGBZGAwoqnDFCJgyw7NT5wEXkFNpxCyhWTGTOrYI8i8nrY
f9DvITU5qNgIg2TPivVlcg+FR95lB1+H7ocJYUR5o47x4YCKMwV+ZqzcQUGDL4MICH0pHi2g/kgQ
p6JCQ1IwbdbvtYl9IMWa/cancT0Y0+oaM2NMdSWFN0STfZ+UsTUSS2YG5g5WyqAQ35v7fBdvHQIC
XSD3H9zf8D/42pxYilr6VN5jsSqqg0PFAmLsahZwVl4IwSLfN16wTK0o6QgxreBymxCSoaXHr+V7
+MTRUwfgAicLb3M8OKcljLE8++GI3PgaEprGJwwU0i9+LUA9DaN/Qig9bJfBA7a4PNZogbZc89hG
MWiDio3xk6MGLNUaQIfpvhu/uDofyAQYJml/grJljPKZcmB/vS/u8demfu1HZlak5eRLck0vKyfP
ENt1gnBaBsBfF68juAu9P0hI8uK3kxfa33X3WpgRQm5nO6r4geYQLumoXJhcQahGNoNRFYC8+GX8
CYE6vfP6ecS+ifl3NWmZraOlf8yq9DI+zzocgKj8QsbAzNLeSb1oEjOSvHdyI8Sm3l3TckciDcdA
/BPjGZyeHhUCSft2PB9/A2Ep9d1hTDV77QYrjGSCRsAxVSrmUCTebEc5CGEvaxe3GUgbSTS9rOZ1
FZMXGTf96EfRA7HrH9vJHN6SNlJGW5RL2LWE0lQKW1qkZe8kbz4kcie5GHhgQmW1kQoIWSwuSUdv
VbnS9EWkZBvJ/oe0SfQy9NvlQh/qQ0h8dj/ThtxXzJI2BEN5T7CEmw/7Tppym+UIditXgXMi+7J/
S8wh2ooihZZljIzpZ1X/6cPB6OPBAnw7vhhc3y3xfmAt3T6P/0WD0S/KZ0V6Dr/RYFoubomMABjP
o/7wGrd2FaDxx9pGc+VUhXFuzOqYNpJ2LERR4bcBuUyIeDGwwjLcngDLBhMuNgBeul4vzx4+Zx6W
ONgPEgnRdzCl+ArrugdGI1PgHyJ3N+x3kC/j84ZC5+KwFuh475MVc7H1+AZKcwED1gNMlhyN7kye
1eOa6NBf0oaMRraW8A6+jgl/3gz73krcJsKRiZGbYKfzZ0QdiZ2tEbLlCs4ZH5nphUThfH7S00nO
y91690B1DlzSGUaT/tfW3NqVfSaH7i3ELsyHT8P0vAvK6OxJwXn08u9R61ckDTHIxWHU6xEp9ElA
IYEhbuEzwQYDBQ5WQiOM3Li6356W9f3GKVLNl7lIAQYQtv6zr7qMe74MMnoh4qlznrMiQA2DIwir
uNc5DVe2zFWnRyqMn/OY6xEOD+cuA5aJtzNpLUj6IHHpDY0MKqrgtmlO1QgfIVuwF144b2I9h4P9
PyE3wBotHx0q4xYqSeET+U+gd9l0J2pZIbKyyuXFPiP07djsnqkuMpDWJPD6cgjxDo79wL/iethi
iovoAEI2ImIfz4jMQBlShphIppf0nEqMHRXIhBgZYD/Nzu1/0bxLLka+UTPBe7maPXaXVPmTouZP
ATPcifLl4Z4teBuuwc/XibT9zVoKZEh1Qmey4vvhquVBFZI2gUEQAC8GguAO/gOjLSTv3m3Yz7rV
OdGGkNZBIQ9aqs/liTrW0yqu9jqZ2bpLp05PTFYH2+tXSEKRM3dsCU9BGuRjpmQKidsGgFpQwIUp
nAvCk8MPoIn9nb41t8q56rXp1y8jmACejsGx7AklDj4NeHsTxBjhryoqdl57N9diKvhrjPXyG4VB
Bp3Wo2lknJO0FfKW0tPpTjz2DDScBcwBpmRWjXjvEQ8mxiTHTvcyUveP6ZdEEqYHucg5bSpHYWLP
zYfuB0+RdLsrQDLOwmT4OruOewQL4NUyRmRBZARTXgbS6gLAQocNjJvJ7jzpTY0NjNPlG0nNx0KH
fVKBXi8OVLcLqQdnp/zEdzL9avcFM4WIwqtfykm/dn8j4jWULtS+Xu8pZpvgnEOMQgBUCI2QDFjO
YlCHnpxf1gfLH4MRML/F71YvUGPBx0La4ODNcB7Ezda9qy4pP2dQT8IRtoGkxiWn8DYqoO923pOj
RaWPeuInkjIf1+ACawdWULFecV1FmlfFEkIrNBTXoGs8YBoTn3Sq9iZiLh8PTuWB4Wx7HKAdMTJJ
9pH+El+KjQgfQEqn71d+hM8IgXyrODVuZS+XK+C5I8aoIiMPwiJOLCjsbuI9NP+BLhx8mdxquHzw
xPDs7Twdw78yBJbQel67jZ5N8roASuPoZOPhsKwxXGL2CvXp5fSwl7zBQvOuRfRUg/pBo9+baRU1
jF0g5KZnoZki7291/uNqkw9Mi/VD70DF/9nBXRbPWRAysSxoHsllYOcXFzSM+Ww5VeFaKxi8o7Fk
YovoEfLe9D18D4ES+7dsix0uU3XuZUAxu15WS1YGEQD22IAWcn0+IgVR0bA8COR4Q6FVHLhR6EeA
h7/LjrR56gr0OltqHz27LnRGuXuI0+qCFgX6FMgjGJGHwQCHpcp9jjcoRM3clSKLy7NwNcN/y77Z
87rHeNAkcpeSoPq8RJXqyhyxp2BUN7ARZdGHfj9CDG8m/ZAD8aJL1JHmOwPT4VANJBEvihFxnz7t
6391F/csA0YoLBA9eYGiApHhg8WwgVYLRRPFIsZX1NdPF+6ZrjqAFJwUTJP7/JrlU7I+8NHgsfwj
t2mlK/XDARnZH+uLUxmvEdMDnlLf6iXS5LKnMSaiFtP/z77MiFLgm2lvzxxGAFsxFHwNGRzz85gT
XeiVn9MiQymxOS/RtvOAgEEzZGqJmcTXvuP5QJC1LKyziPHzL6PPv5EyOM9D7IbW+/hbvBaPmcCX
Y4y7P0eZSjJ7MEmDcGs/aISO0uae3P7IkuLtP476dvdba1PytaBrgL/1TOFqL/0N/rQDvrk0WBJ1
St9uuP8KG02RpOPXZT9FHS+sxzk0OZolZnKEq2LpZYMKAKOxIBLpejUFvMd3f+Fbk3/FQE1YoYJ8
EQzaMW/n7oc+/Pedsd7rJkMy0cghnwEFE+J/UBNI9vB5UefQfXGVwYiAbl9bcYGY6KhKWFrDvcAq
DoKsTw4D0S3EVJSJMul5DzzYTNCAis7dcAcQnh7ea/1aXf7OOy63pyEykrljfqvbjmI968VnFtbl
dlfSKq3Py8ceQGDZS8jpIw7CSAcELZSChkj3GwOEGUszKjeDPSfgB8bDzAEXNI4C5ISSSIaS/E2o
CidON7fsjbKF2xcx2fK2h+XKxZrvcUkg0CzGtWF/92FOrgcpQjG8VEpHSs3gsRS6ba7C18OW9i9S
5zGMxc77GxmvVGuD38PTZI80ehmaDBbRXPz19K45yrJ+j94malYbTEVGXw6PxKJrz66b26j1jeVg
+ZiqcTPiVcC6KiLFq9IXhGPmsOvbGPHrqlv1svz4HH/TZvQZEXgzL4ZFgnF9PoH0bQo4k3TqcW8k
QIadkZ0XAr1DXbLCCvy54LMsQgJgPJzTR6ofnn98Sl5tUZa9nCZCbBeQG3Jbqmkfudl39FwAU/AQ
8ChO55R2/x09Yz3BQeeSVrN6hkoXcwp9/8hoi66GaAJBgYd9UaBNMA5a3k7gJ0+MupsJKuDJLaVX
8r4IjIgNnSPRDwjNw+z4Fz/m32W9R1DsDMIrreQ+nxdLIHIixhlY5ps+uFoef9wK0z/hhEBOrf9c
SBF75qgYV1DeMQylIJkUbKLNDl1A8iLl5Jl+w0/apOW4nKGxCvvOG6VpPqRARgL0jT5e7o9/wnYx
lUjYgj0k7+G+gFg2BF5/JvWMn0uhQy4290FxFHZWf89hN+6n5/lgfI0bj7guPAtw4AkI7JrQFbhV
8J38Jg0Lzu76h6oE1V1xBSB/rD7Qo7+ZTHlj7rTJK/plxV9zeCQ12NCKwN/Ns2/1YT4IuD9GK38+
nU+Mb1KOypoAsmO7r5dMT9p9u0cfP78NDaemNH4MEezHZ58u90bdX/7dAyMZTBUxUap2BbjoiszN
rFnR5eq4LSTahB+OExHjN1nEzZ65KHMbagAjGya5ypEHqrPBuI0F8U1hN3dAbajv3yfGSQL0+qGC
QzUnuuz+pviTxheKMy6L5DvJ5689oicOIxuODq+Dymv5XLWCAnyewegZ0LLPcJy7MmJlFJTIvujo
b9QN8NaBuRBJQa2dPcbbJfYidjft0dHBj8G3FIpzXjsyCbG4bHUjNSfax/mR3AHKURE3a5lM9VBb
lXFJPIASf89e/8f+j+7CeQ4fGIBcmLLYJKSAUWOUc+VWpN24Ozekgv2EuQCzAeEHNLDxg2f/5v+L
tRCq5osFzBl39sPazBSU9OATFsJd6xUaoM6w5wLcCBGKwp9ktWsdTFpQbW+HLNhqRpQEKh0wMezE
3rozIABcdVnEHQX4FuMZ9ijKVGA+3n7Miqg2j9y7W25hjD0Qr63kg74yULh8drfc6sfcb8WK63Ms
kZ+iuJ8UmZTOwJjEDsh0O5CkFtUj1LWVqlnG5pZKf2gcycVj99l343uM4QCOgKAiCiugLuRsXBIA
Is3HanEtwbOYMBPUtCeut0HIOaTi4JRLcDYZWXCfsDqP7wIAlblOI3kpGkRw9dMHZEM6vcb1kWoS
mRb4O6Ws4BfYRrZiVsAycl29mXOByfx72Tm7qyiYjvWhP2L8Ih/UjGqXuqPZ9QP6v3sIla81LHPf
X3Ybpt+kfK4lzgGtkB68wc7RK1RjUdphUDDjNyl/yIT6yS/JMclYUkqi5G2n32k3/2zUHVX1d6ZC
9+SA/WOn8ahmosclzg6P7FvajcBbPWIptztpUgyr+W2kBi+7ztDJgvD921ieozecnK9l7AfcS3tI
YZh91ydqQcosUCVHD5GfD0VW0D+g25bZSZq4v2ajafYox3Su1lIkI2AAirlJhVwbwsH8fnGVF5J5
dOibl08sR6wELZsY7IoKONZI0Z8JU1F9jYFnt69O1DB8w2APKe6+YQRF9fI7tUL2G9lbmhCIJNc5
xQB+2OtHrI/Z9dgymQbdlqghHErY8RMuBj0R9fawnn/22vjhKdZ7X57kMXBwOewyyL3gw7AGYj7B
E9HX1F3S5LemrmqibfbG3KeZyLGGWRiyYFyFTldPPV2noOtECnDDXXSclKE1IMMGLoWtC+ImDEvF
7JKrbEkh+9hwOTFq6SqP91pyXxt/tEIiYfxtk7GRc7mM89IuZIElPjIWJ6zKKJFFQhkf3U75iU6Z
0Tl3PNZiABayjBmiYFSiJDtckROSxzPr5resXT7mZPeIlcoA24ZbiDXJSY+98qDMX8dKeNMrOybQ
8gwWJ1jsrEMRLgJzXksuuwakVTpdD3h4JO2s8cF/UhD3CJc4NmEQHdCIb6ygH/kWk+djbPyGD5EK
lwKnY1iUmkcVqH3Sn5XJwP8id4w/PCnGuo/5079EZ3ABbig2qbgmZeA8hC4WAskAu3C4zmJXPcO9
5CrBNMqpdYFfypveXJk9KDj6Yg2E36WlJTYALK34AqcfeHwYkQlLOZrV6S/7vT3m3RWAiOl99+/5
e/hT3F/QfYPqHYDLakkPZwBaqsGNeFLB46yPJY00OR6APxilcMR4jnQrYnjOaAxrguGLuVvyWF/4
HwNOyNxIUQZM8cFirRKLzABrLp42rQuhp73Ja18tJ+qxtzA3Z5Ja/hlLSyRXIkHEKWBYC/4K0Zh9
p5/WwRab8W79A/SHWH23sWK0STV+yDF4ickEGjHZDhAXGFgHGzh2I3lyj9/46jPJl9wtjtTEg5Hq
AiaFsSiH/6geMZ/RGBcB/uNmwWiIFAr2IUcbbU/tm0E+GoQbrnJwU0CkMGKiL2ZYleTccF/si5Xg
+naaWDg0LRDdUSUTFLnnLKkP3C2wLxl4NPIMdl8HDXSaTnB4X7CPaYKTw9OFq2wykaBbgMgAtYAK
/W3/DtxjOigdcSdwc9l42Uz6e9ZZdmDt7OlLZQ7vgpYZQ8k3Xfsm/xvMEWLrXASoC2Crg0aYTjt5
o157jnFqzdqMvqMZ//BwN0ZvDOnV9Lz4gSVUhwalY04NiQsSdxmLs0gOpQ+RDwwczOllgVkNRWC7
ev/xEb45EVbNM8yDMRkhhJAH31iB6wSuDRAPpqMjvDlRIbdOccOHxaFd4I29r/pnjUS5qnQupICW
GVItnJ4HQ6aTYxwKKD0Hrhyy3fbD31pNe0nJiBKP+clzXw6vuFYN0oKatwsKgiZE7hvM4w2jsLE2
Y7iZW12AkyeHlLHYWpWFk/p9fj9Vp/OI4WVoclXb2GotWQOn0n6bXudFZq7N8XPJukxti8llVK96
AaYMZD2NevA+Evg8TLy+NB/yWtpL+xwWHs7PYC90lwM2UIohtj0KX91q6OYg/M/EQJPF+QrRgEkc
zUk1763hW/F1PgF57cS6UCEt2zfTvqvGj+mL2Ws1N9e3KUrBtb4+T2kWOHVdKM3edAVXLGR4H3H7
O9xiZtQxvWVAumYjeO8voovEZzuWMTnimbGhoOLixW/qTD7lB3MBDO/LSHuRPF4ntG//o+m8thRV
ojD8RK4lICK3kkXErO2NS21FETNKePrzbXvOON1tFqGo2uEPwX38gNdIq3d0j+gN4o00yUfwFBfg
plnf8n2tCgKRpU2heLejtvG9vwRRN1E5J8E9KVh60LWj40IBanWCZLm4RnBSWEEWypDMllWwQlS6
bR3ydPcO0Q+7oXgG7rIcyJpFnOk/V4gXG4hzcsL2DWLNnw9mnvHnbderj9ZVNmY/pxBOZcGTahf9
xdeiOUBEH7mbq1iafdXhPhPMzNQui0SJoVzHMt5kjk3rjd30iIJEfnXVQ0GAV9sIVw9qmwIo3UkU
OsiIqT2wXjOhgsM4LdC1ovcg4khKWAGAN11Rg8rcow1rNx1AmCUOvsats50+HZ1TXO+nOKq4Gval
jcEnbNt3B/4bJXRQI5ThnxLFf/ycfhwClYsLFVtjkU/ySYn0QRKC9Pt5UhGn4uh1+gVdrgp/IOOC
OijTKo01/te01PbK1AybhIbTEv2Hy6Bwzpxo6VTpG6gQgWhE+Aajb7qNLbvsPWzM6fsGMvKdIQV6
0EGrM04571k103waWR2+2O/15znMsBrX+or9+S3GmJSDxTdc6hjhuQcf2j8LjOszzHEGFdk+JH+X
jw0F4G/QeUEGQfCcJ0DdgLUmBC90GJhrFYcZvmU4bZZjeulHVnj7gpzFxz2qyPRUN+sOB55NnFVI
GVOjfg5FG06qrSjlhhr2cCW+dQkr0ccX8+MT3TMhryrYCdKaZy/SZ1SJ6G1lisv55DJ6YzmIzijM
gyYw4hsyPCnyNZeIoJGNpItHJ38EtBpIprZ4zQrvPgno4d0ZP+fVZXQOm/P1gTi1daBYB05W7cJD
USlIxipJ+kDpv7wzhXKgN/tzRCe295qhcTepRfdKHyT755ZGMkKGLLo0DtkPrIewOfg4VkhzS3Ga
7DdkqWR5h2R93uMT2AHdBLCphUineHtDFX1TbnNButaaDwD3wk0aDGBlkHn/OB0Q+XcH/F+Tr4AE
aim75hyeKw8502yCw08rAJqXEmYxbmZFdF7RnQxZiDgCHAriqjYeyHsysppAjyCxlFhCo4OdCSCK
YfzTWL46dvqbDY+/GIFi7Wl2V+jeSBoUcaW0o1t3idCIFVVOx+Oe1aPLcBGozWobt6zVdsVNF/Hu
1g8Fxy4vw5y0a3SXUdQEdhN934M3iQx8uO1oyb2o88kTxB5ateQhHpPUKVquoiUMd+fCVaR/4tOg
7aVTCgA8QV4i2xIh3sPvj811ufL3l99kX/L8LJBsjecu7cJZ2it5UhMBJ8BO4TLC6Ct2bXeFP1gc
uG4QTbEGc4V9gGXzHue34Hm2zI57nOTm9FT4RZRNkl7SazPOiZWOqpVNAOwqU3EfU1H23lKHJRsL
hcUluRaLp1TO7lBcD/S1hxnUgN9q8/zdIjUbgirqwm5iLJ9mxx3ubiWch0RiKm2sTts0iWlWkykb
75nSGYAMNDf0vEugnqz81Ock62jA/3aqxMOjiG5qsiuoTaGWMuv4VfCYls59/g4ewXV8Zh1Jw/f0
OG6M8kNOW4yROkl9woTFe3L0PwP9kPw2QJieAx1vGnpYDEh64IBUDkQrlBHetmqCdAZ8hXLwCHG7
iOCaEPu0Qm4rt5pI/FP+kThwyiBkaNeS9WPHMb0OskE7VgGd0Ga79XXvNGRYi8qZgajInPYgjXOR
FTJDfCc3xpJcDowZgiAUq27zdi9HmGGPfhO9iFIVm0bt1Wt5bVxDEDxrjZs4v3asOzooKOOt75YR
1zhat4NX6aqkbD5FAd0Mh8q43W8CL1xWv6egZbe6RoRwpnukmlvC8yJJo62eW+aswP1hy9a3cOQL
1gEkuynFA/LmYn8OEZpHABfZDWiJMYprPwIYwjAofIb1ID1Auuz0W6mkE8bCxAONcfEmMhXRBqYV
3KWbqCc2hskYZTWdQnsI+8w0YWTZa3CzuQtOlX4GPo6KiX822G+DNY2A9FssoEprEAlr3bR3HeCS
GJ6WCogZEN4gnrtEi5g+6PhSYMnX6rYNjK4+SDUjJ/VeGHOkCigk0l6B4XXGNqG1RNgAvAn4jCWh
CAs1qokK2ixFV0MTEd5ge87SwVokwP1VYf4cR899E6Oi577aEtWQFoCHsA0wz/hd3IGBEpdIfAXP
fH1zTMgQWLebfSRTCHtmSFrdbAE6FT7YcmyzITOIRYUeYIUdn4D9Fpt4G//VVNDuCWS24OD3M5Eb
A+o9lMKKSZmFpzBvyIn8dyEvRcBNB4KxjkgfuabgPowyUdRA+VNKN7iacPkCJyyUIG2IQ+7X7wM4
nDh+vEKsoLDZAozrvXvyM2+uKHZaL2dudEu3AtgxZ/GYat+ihXVa8K7YiSAKR1DiZhBgqWgDrz7b
F7vtC4u3NwN4CelIsHByeUIR4rjATMKUiR90ArsbBkp3gipbiNHIfK535xVagDBzGVtvh+M3qCwg
a/jOMZSRQxN3NX58wTppgfb78OWiB8b3ApElQDuRy3XWCCpfpesNL5mwEnMXEKIYuNw9kJzYTd0g
SKfOLQajSv8SUx3QK5sE0Ccx+hxlTs1KEd+j1wc+koLKgdTs1gdcfkJOia81R5omAHPS2eKUaf4Q
5mk/z+i4SmJIdmTR4eE0kQr2Sg0TCHVjglCUAU7v7rq2ARMSNNIbqYg366iO7qP3lriYwZeJCPJ1
9to+Z+TGxPAXxNSP/VI6ISRU43xXjY1+qUiZvr06b6iPkUU8Duf5eraekcNMbvT5k4keqx6t3qi9
IpPJwIgPWqMXTEPqSYCHsWHPSWa/4msaXesRbYMF78+s8+mL0MwbTvBn+hinS+RHqeNAxJoXGCi/
9wSb+pZlgAQMFfVH4VDbYO0l/8XqgpIAa2tw8YtVOamnMFdoxv2UvywXL8N6MpHTjCNvtjB2RJRx
lcdvDxYq8LA37sgaumLdJigqAqAXn/CYnYARMhNQnASgCngVfUFyebl8T4y5YFxRJ/UvXABY2NK4
R1nZqUQGFjlJKNjd7d3dopqGql/TIQFGoxTlGyQeEapzddEpdRVKZApNxccAjzWb7fpuC8YsEkJx
eXiyRZeeIGlpTtlHFBkVWwUawNeiVHq1jRCGKNtQBnI5+Se5Nm1TRK0RbJRiKtiv7w9kUq5lbPfF
EaU/1eEHzUE4N/xIvCBrP5ZS0ACMmM6XjH4AkoToLwc1kpdjTsh3eVTCBYNZQGYEXjko7TtO4Ci7
YYTJpJDhUfQ3RZjfJ31o16MRym/5K1EFbkPMMLI73pu1p7kNlBMBvrP7/t9kZMz81h5xyrDKnNbs
E39iTBpgzNJqpZSEYCkSR2hfvlcFSz73sYDBqaZyLGubiUYidWICpO2KmooNc8HNkR1sgpF4Ui8W
Ms9tQFUhBQlI9siL5MHm/INEibvdgoEEPZHwu2W9x0zEthxGijFS4BSVxhv9m3T46Z/GsgcKqQJ8
uKK4Mk3KNzyNC2clZWnNxXeEDZPjIEfjOZS3ElFPqCCBlK2RaWMAyDCjvOZ+f6ztFQxrMWN1GwE7
Bxmd2dPxeOwNvbvQgCobnYSLPUHb4UPBB4Uq+BzWbahbujWRWQ21g58fuAgODTirjTWMPiL7RGWK
KKJwgdiAowHb0gUrzk9tIRUkf3sLbA2BOhkj0fnIut44745P1vjjk4B3+0ORVGjaAwQYBpsZHgps
hgaSvbLvA+S5vvILIsEg7wxfqM1FlDt2u/2nu0dVM5hOp6wwcplOk25QdsdnH6VSCixNbz6HqfG9
gDEc3L5HUI4iBQ4pg3FkYWz7Il5K6YOdSakHuShOGEfz36j4Et+LJKy+ze+kp3IaA3n8km+Q61xk
IolNrPyMHyOwL/BuyB0JJ+gifw+LHBpwUPFK7MwLdETRoAVEWgZIZZMoEhnxBATKvvPBlE41mNME
vifHxIPOu5BLaS1+tNVrp61uy9uyBl72Ap32cl+ujs5jt0QU/fVz99VALvU4wXsPXVGQSEf7AyCs
AcLzyAVUIR4XsOwmzEMogWauSpgLNvHFVLWVcF9+yIcjHEtt3GZJwNSZzB1gxRGt0tFfzXgHeQ9U
Cb4X3FVAzyINDAsRQwYqvmjwmWNgUE7H3ifRvh3sBYoGQTHpyqHht9wU/dM1x4mMhy8sF97VhWDI
l0++T9/DfAK8e7KSCCIsQAA754Dv0GtRPPoP30HwsvuLgTWDzTb5/R0d/O8QpQHb603QP4F7ZkZl
T1RcaHDZC1FqwakqhgVvl7zjbjquuwHwCfDLSpfqHjMYrkTOdtvgFCc7Wslk85e30Kj3JGfaxq/Z
en4/ei1UhrTlafAkZgVY7ah4kYBdGLIA6TsUH0qSCQTpNyrDoM+y1/gp43r3HpNNzNodCz6FPjkG
NGBhEIxZwZRlvWNN0ygIUlTE3qZyjo1IOh6U2KBYCcujQtFxDAYF9yWoOZB1aCvsGmE1ui1U1upC
OkywfRrTl5+nXm04UC1MuwNq6bUlciQ08yWYyDxzCMIFtRU6dy7cwDQFfqoFgL0BXr+Bo4jLWmuA
uhLvBQ8TL2lRdRF1FpFkEcq0XE5uwy78hPdBKfN7+ZWSToeQi2ry6On+Yvc1A/Hho+VsfX7kweLf
5ftMciuXPkW/MATQACyjM6Z5v+YDobFYRcurf1Lv6L3EqI07xWWBbQ9GsLOrUCiN58nZlYjngq0m
zufOzX3FhGTWBE43IY/FEy8uAZEL96iLkJd/DD+DAmMNPwUrmPoSrlVTZb/evlnBv//l+Sli7Gf3
9L1Uiwq4wNUr/FMHD1X43HhU4jpO+HWaVItkwn4kNCPYy6z22PwFqjVsj/UhPnLUa/0H3m9ss32Q
3X3sIdbGX/l2a3YJ1QLL9DvwHLC9Da7A8PsdC6wGceq7V/SooOJzSnyYBoRElJmlJOzR+6Ppxv8L
bGXU6FU06hyshzAMN2OYcU1MlUH7oFpKMx6G1gAg0wvB6Ua4ruwOpVYNzdytriNB/XE0FI6H6CXO
26NjlI0BF99n6B2etimcudR5INNJz/42To8+Zb2sDPLVzOTcWWWlo5x8qnvcYse1KQoCG6cotKjQ
u6agc/JV3U/IOTZQ1I+Kj76V6j2AQn48sk81X9bAX6ru5UeMEo49hWUBWCvAaMU7DurDC64fMya9
fwCihC2ACdEFK+Eh2cBuSZUhRp6YIYCE0cegJYshFk0v3AuRSMxQEMMDzRzpRyvD/Yo5Hz/lpIei
SO+BfWs2oCGRD5Ll7bdDGHnvYvALF1ShWd/opRds8LoZ6AzlgiyDo3SsvMME0jK7/BVmHBrXT9cE
qMNBgYR9QrqlIVDdmTISIhOmjnwbv6CHYNzddNVyO9vLtEBZk5rBGEmJy0T8GC8Lk/MUtk3QdhoM
AAn/m5B6HtS/wQ42R2sSE0rodYxJ8ve0MmywYsfoFSY1/XxOizcCnAw2GW7GkDPLl7ML0V+bs0vO
LeqfnM6E5yRCjDfIYSeArkkroDeJqVSxAPbG3LDQh8qQ+QsqPb4WmFQ8KEpQHifePrlr6BeEhawh
VIzp3UGtHOWjqoP9GmVdpPUWsNO75t4QoTcUNhhCKgbcjGIcuinGVuLqpz1BqefU3hDkoIU2P86L
JVcMGn08VVJXqK561JjpIxooHFr8aWEA7FpL5ZAQ/SHxhibbZo30G3Mfi/8OPztTR8LXRuqA2smH
2QCBXz7ljGnhjiOecw8tCsXOOtYD4SEm8If93l0POWv0AdHVyRnKbiJ9qJKBgaUydYfN6Tf5qTdg
usB8RQi+QSy+U2t/kliHnbud7FT8gCieDjp+Gj57qv+aNKfarPTew3zwcGn+nienuNiSLb1Jd9IR
6E1aAeiN9KrpEzG2a08N7xESa7g9kT0z/Xx/fziL4ptbevkA+n/G+uheR0r0hK5JqDsVXPx52HQL
9AcuIJSZtya3hf775DiyLKQW5zhzf2ewvtkkaNmqs6joOP5om3IDFHqarz6jCpmSdZeS/HOUOe+Y
gr+JmS+EqBWJ5DbfZxGZ2RmiEbUBZiK0NlyGhz4/iVQYiLPpO2jaVDhcC8n7nuYA1LVVXzxHXz59
SbLt+udEkgi0gMonxjbrWXKgnab/AgY4AwMEkwI9FlGBRBI98Hug2aBBgZzlFrAGBi/p6hAhiKvR
f92dgrICpDdqEFi2sAkrUK4M5nlCk6sR0IZJyChU8p8P586D0Ljw8LchVH72z3Nyf4jOVG2spRHf
bTbQsi37YPvwIW1OioNl+z73jCga+lz1R2GBqSgPyr+5bVNxcO3IjqLIdqMo5LpcCV3u/94KXV3q
jzzRtkP+ySv9Oe/BikvVgesjO+TTOPF45Bcm5oh39+Uurvtw6vh8tucw4pUjPpAPncvfX0texxrB
7OONluRDW7j9Ll6idngNwKnEBfqzIhHPJ8um2BRIqYXakFMu3WW4ZKPCKAxtG1RLaHPRurIt9DK5
zw/DJddlu/n197jt8lT+L+Vum5dTwV3aS5ffUoyVTVhK8ZU9sOTrGl17WVny4dxc8uF8LFvBu0Rh
xEfLA9wvBWJepPZ4UmXJvgyhTtkE47JRqvf9lrKnwxElmBGfLaGDH4o5a2Zxpz3jqF8Wx1kBtiGl
KfZeIPE/uc5qB1o1JZkOqIu3bwQwCnuEUr16mbuMH+YToiWKsMi9O3LgDQ5JguS6wSvWA5QtA6P0
jqprDpMYdESx4E2tgwBFSfthsZPnEOBT6l/d4nN8sk8oXBH0YEFJCYpoibOhFZbnMHFhbUsbl4ot
ht7+02tSieFeRxgJSGH6d3gJmlOTwdx7Bri/W/Dqv23TA3gVlOjxNV3kS+EFlLj/LhQL4VGkgxaY
B/noNIjmaSfMPZO6tF9G1HLSUPIx5EchJEhGtibB+jgvewf/zsUAreizIuK0AyvJP1vkAaDru8WX
G3hxZ8So0XyEsI6NmVKQa9070NUNXknkQlJUwJWJiAQnWHZtQuwDnZvlhK5+9xY/0By52VdHTE5L
L/M1p9lXoiKgkdmv58i7Nu0Sn27AkYjiVS59aIcnOrnTdLnXwi4OJkdr8nJ3u3a8nnQU3udtf5B2
RMHW1mCOQhuGwCFe6ip2xbeJ7Ma7d+xls/Wg2h5XRfiIsxEqrIDASDyfhGQRACgHRQi/+uoSvsF1
LOFrBHn0HNc9cGRjSl8famajZljEzX4x1ebP8TFUiSpUZNq6LFTPDSFPaAxghbVtITHhrg3JWv+p
8HNveK0laxMcq+ecVQw5pzb8KOVuPXbXsGXXvbt/3yIGR4NmDRsWqsECW7qh+JOXC3zk0b7SR6fp
EX0YaE3vfsXCGOtwR8pBAnucphqUhauHljReDCD6BxBde2oEvr9kPv8lAMixhSGIy5bV6G6neAmB
0ClCgs7hlf2U9ZjlJe4V6/mMY00/v7sATs9ebXhGrwan370MhUtFF+Gn6Bf9BBt2cYARSgy6apv1
JJujpxnzNQVqN4A95xJOMTBjLKjhyhTL6yYddGKeohEFQTDi22k+SyufdSIJPc61VUnwA+bBMseX
WRkqC2WBfcH+s9XG2jjbdqbXbfNHHR63TUyvq7gmZ8ThiWw+CZ7+E2tt7LKXGT3Wt5v31v21DWOR
dmeCYdRridlcm42EmxbXI8WjznAxfIKGutfhbkiO4ycJIzh6fLONkdQwm/1zXNMrURxa6VsDFACL
bLavEMvgrL5Ggj5ow78+zT87cNHE1g1KbofHgRsamt8X6MvHQI+PAAtuWFwDoCWZaY6qEVTkFIn1
LsstuCsjOAPCT20DfP2QxIXsaF8gREZjj47dCrHZGeok/gaRI8CjdJYFfwJ6+jYxNpxkLi1zPJ/O
k3R1mYANvsVSaYXkEVXhZdJafAgq3pOsd0ds+DN4D1uu6YG56jZ61J19JQLfQ4RIWwARHgQivqHA
eVsTy0lMl0bH0R0dlyTQ0P44BbV3wcY3EUE28J9g/+pQRqs0YfWwOUMscS/kxc70xNHHgF2drCcQ
5OCkea/lyyWaJuvugHzJG2gWHONm/CBiMkafA3H3dX6aqsvztOXio+qfhw8MGURXkPj7c6jRcomz
DWVmSG0bJIyxWwXTOGrHrUl50HvoMQ+ycRHgoTOD7uLW+xazDbMU9pUmTYnOoog/UHBW7cVbrnyA
M5yHGfXqLCRQvrmbBnBITwWuY0yv+2qKhhiMTlrYjBxKCG3LelGhgcm/z0YyiZ1+6nk67rjMD1Th
oG4IK9HwOnSyCBr661VrVU+S7XnS3uYROIeZ5DUogx2jU/ycZaSTIFIZFy3WEvb8HzikqG2Y2Rx7
bhZbFhAxnJEQj5MYRbvUB5YxeE1R3TfP3RY1iZdFN5j/gNSAaj0/LseEpgz/20PwU6GJwpPZa7tn
O+vpQ5QOgs+mnN/HfDGjhaSUpdU9hBVK+le/7BVlr7W6KqgtcPkUBgkCCaR3RVwhl/dznHvr4EZN
HyIOQRxcPlYkknxmUhB5e8QvNkfqrmv3cnWb1DopsFE2rh0U7Tq0CPHKgC706XY+3Rf+s8g6USVb
Fqp1bNtsS5ngndZtZW6ncu8oyogoMLKgs0dIcErwh8ULJIanYr+ebo6ACBUGSinAfnEa4hXr6AZH
MB8XpLSkvwdcXpGAwNIbLK1i3zJUWEDleMSM6gBAbdMCEAM49SpiYqrh3p7h4+heWt7pQfZEj8j9
EMs8yeyJ09m33AZx9fEVAkNA/XrvCpTiKyPAEtiAEglbwrAeOtjw7pPqsWJr9GWIZk3xFfiHj0WF
qY1IvH8qnCcdn7oP/QbpSV11rsXwWkszoLGlaVw3bdQ60ci4ae7x6bC/Uzy7aBM03WbudtpQkbwz
xehT9MbO5Oq8O/YHW2go4K1e8x5WahSfOyHyE+gAnZzcGCtTak3GM9KqsK1EiETRV3zmznWaHdkH
sKEurrHGyAKNj1/d1ZGmU70TifbXTEs/0s8vEEzGxvnw7KdrqNWcBtTzzihmZQQLVJzy5x2n+bkU
mrX5tbHRtDlEq7aXB+t2qF04wRAiujadQh2dmYx4S0i72Ctn5367GZ2yHrgcBHsSFqOzr+Q9XZs3
gL40AxUfg9P4ikRo3oMvhuVwS52+MGg+ji/a1KQEn/bX60Uzgz1Lf+gxTYBIlRMj7WvI0rA9LxS+
j+P1bfjpBFdz1q4DKmKd27CpTpuPHc7Fa4hO93qQafNM6+ePqFkBT3O03R0I5fkOzqNdWKaK57Jz
18ev8yJ7oIhXNYjtxm8sBO/zdrrQOrPb9XAjFqpBsDfWdKGTTeM+VT+z6uIVVDynlOsaHe9JCXRO
57oC5V1Z67YohyJ2g7ho3XLwgzYSh5wc6NAT2h2HzIfx13BbF4fF5SbRO2gykhaSbpar4YOSL01s
hUY/8YWlUgFF9qNJ9i37myOFYilAG0D4dJd/X+PWQTA7vwUcD/RVsap5ovAN8gs7DXxAreOwcJDd
YcDiEpqEGgU1SrvgCuNy2fQ64yxASQGRb+s+wQx0RRsb68iIuem4Py0A/+nLNK5RZqAvgLFte4Qt
w4aefD5F3qBfzK60NsA8rtZBe3imTnFyYNeJUAc2Ym+8jZHtGuVQf7TY2HU8A4zRmtW1jiViwYdi
xnAr9sBmcvzz2mwOZLMFqGa6l88l/SAdtO2l95waW6glASXnOCnBRWrgcJjYFrCR8crcvwWp5N8n
2raKsqFuI4SDxcOtl0/vAUUFRBegBfqAX26r955viOul0zqgIbJK+x9Ed5u9lM5Q6mJIFWpbY4sz
LOyAxL9CHjn7rwEsFFxnAKFfBuAjq0Pz0KoE8dupaOChYQQ8/zE+kpFCA2g7Dybgln+5uw2ofW8m
K7t1d02gruPTDal3F4reO7ULzCYpXuNBQdHCFGprZ3PDUJIlm6QYZICDweG7wvbbutH0xl6P6RvU
BPp5TNILZuo2Oui0hc4OsNoj3FSAajjvIuo/BGmENNkLVLluA5VWwFZV1hnmDZ2TuYbOCwLNxAWE
92D7dPuMJSidFGZY3YZchUUoPTRpISkU+799CxfMlfQvKMNz8cH3xyCX43t8hjv+tWbzTs63TWDH
9DIG0ixBI4uu59Wlv+SxqkF3BJItz0ZbEQRFyu8H/YVvjyEBRq35mNVF6Abx2rqfDtEsnuMtekEZ
2lLa4xaI5CdlLvuxYcZS+aPBcsIXgFWERhJVl7U42fNfW2qa9Zg3YiD/JyG2NSkg0lO9UpcE8KUe
uJeHJ6jt3IQgRYldRY3nsqmfNnyCdAo9eioEKY71vU/nWO1hec/EKm220+DaTwZU2EWjBNGRkRbf
ixDCFTI96Bu3ySQxFCEGpnzPyYNw0izdrTmTg1sPM9RRUjpmCGziIVp/rb1CaZRyBe2l4QnXImgC
mXPc3TC9ZEHIUJXz0JjwSld6maUrHO48OA4NQLiQnmJl+ZgXh+JAdi2IKJqg4KBFM4TOAM3RaYdK
GU6xp7G+ZK3rv+fSR5auawejP2b9ae2eBgYaOaWbBfRYexWWsx+Sdtayfhawb45TSdVhE1IRkzqK
k7EXaJZRoqH3CDcrIMLtvubG7jVvWsC3ajZVDKfuYIOZFF3m/4xzUAAVzV4bmxW4hkYc5ZQBhBvO
lHXesNSsR0ZX2zWpzPdhO4+OU20nVYIWM8aTwwwlmpeW1DHeDosFZe+KvJ70hwp4n6NGTRPKDhbu
sGlI7CvyU7q2Tu7OdcjyLwdfl6X+rTosl7LZsg9WZhc8G/1aOu1Hi5ZXTbdwTINtbY+7+zHyti4Y
MZr34MVWq0ihi4woH41ovg0+fF9M23K5jpINkITWxXtqIDmOzIw2aYMRCzjlRZ8RGAn/K5AcOHlb
YTgvrPlTaiER6LRViZUuNRFpAtAxoW7VsA8+KrNUgsDAyS4gqAH12Xp2peKSBtIcP88pNS2Bw1Hw
JwcNpGUZRa67imNp+PJ3tcIrx1GtNcNHwa/3C+STZvuSGb12j9iPRbW7bHu8EcDSjXyUIF74GLUn
A2J5nP7ZTIK9k0aXlM7aPdlfqyataUHkdHp84jaOqThb2PNCsghu43xa99c9cUxXnajR5cGVhhuM
zW6mVobXJQQ9ZF46nsI2y3j6DkPZp1TAoUUIhRF+NuMYNv9pULoM5nrJAKGe16NYtLwGqK46yYBt
v/ZDgQ+i3mK3OEVk+z8uSQ+7XO6LqDPJf1TWqYiBqOFMNmIyjh4fwfu9HYEOXANI9a4ZXwO6bWhv
nQZqb8WT2SN0VRxo6PRo0e0SeleHU5zwh80fsTFvJ1qyD+UeFirBJS2XnKXLSNtB7/iOkzunGCcm
Z4Z8rLz9kn8yMhDslHoaNcSVDcYjkpai7AOOMaZOsb5DTmjwYaRWuCLK9ulohMlRkrOTE85ZR5VF
fUbGvtENKcvJWboq2Cb+sRVHiON6TLWTBU4uc/YDX0vAUsxLCNXbGJ8olNJbyBd8P1h+yymBiWR3
xbtT0OKUXX8rfbJ5gligy3m0tiupCK0iwfMxHjjSLzm4tERNNk8mnOW9X69n8FPPECr0xuqvr5VQ
a0WZgot8+9y+9kXZ5q/bBaSd+xDs/d6GDECDAxEwFBoaaDzJoeLRnjyjE+EBSfF2zWMv7hcoiWxJ
4Wgx6FpWoSISqDgs0S4YCnh+mYdCAs8WSARsP5xOE/tsX+m4SeJNWoarEvaeTBOSJNS85si2IGYI
n+LJNmM17+ixDj4L/z8+r+bypoTMRMS7sfbSPAeOQQP09H1VQiov76oz2IDe2HG5kB679NzRkrLw
WwcV80cYLEG3yaYLxkfuWX/fRDZXdpCMuUYXKCSPCcQEGiedbnDyX9+TM1+HV6zEMlamlr+dKjvt
bxfLX7TkeO3fO9z7KFiw4/iy7MicL0Znt/v3StkFRa/cSZZLm+nJ90b5we6MZM/X8u2IiI4Ad4rv
X4A+dhkIyEg2rzlDPPgLVHjA9RXgkWolY4H5qCzlLM/sJ7SRgAcwO3MNkOP3SHwCxGAwvmWN4mWu
7Ae+p7terQmJZT5k2NDuJX7+bgypTE9QBn9IhQTgOy1ODmbBJv7BfCrquWv0FOH/s2f07Dtu5CHB
AP3BjOQEl9vyjT5mlxY1ziAcN9ltBWgbgS3JGJFjDAWf93JMhhXnG7uiJFT8+ywZCm8HV7Yp0w4z
ZE/2k9zRhlX9dhTp2sneNfsGBVMGEt1bkyKx3DKG5hAULw16xp80zEV/HAcAHkIzjy9gsDUGDm5v
RiWNCj5IPo6pkPcXr9/8e3TkMaLx7zeRXSBHSVBOMpignbIr5ViQiH/3vMRbwDIYgHI5grVPXQE1
CJ5JRrHCkVQ4LmTi7APIHaBU5GxRnfS3JUYUlXfd1+jn21rAsFzyGqrJCTN909KhPVLl8lLP/EXR
nnHTYm/yDLSGjrYSyFnf+p4naHJwblHzpJoM74jLEQAK1g/MhzLZNXmWnOMsWoA+AL7EWPTZFc+S
ueMDxkYGsAznlOcg/cLeenKyyN8TEAST68g+8P1kXpFXMhJh0snpx3Jikft9t0OoHbIvRM9exB5p
jfOjoNQWN6wtiI81GyojE2cF2V2EqxTvGFUKZiApY1bEjpDw5Q1hPFuiqw/lg7dO7Qcf9j+q5hI1
BjKZYIpiI4bO1II4BYKUeSBfQQ5OCRJapiWBGsk6+nfSfADiy+NyW86Qv8sTu4m/WYNtGoFt/M4P
ApTHABB6iMRsMhC+g8HVdjJQ5Ed+J/BnNFYQuf43UGVQmbERd/6N6GRQHACgCgiVe//mHrlecT7J
J8kr/z95vkGOvLGcGH8f8vdBch1YbryOKHQS48kUVO4E0/f37M9O/srMIhcZs7JTZUwwAvmtoAiM
9CxH/+/33y2BEAqOSoyVRS5KdqjM/DJm5DP+vpD8lQtnDRMizhyMmL9P+fvdYXu+X+P7PNnOgq8m
98lMLtPgm8hRFs2/nSTbyeLJ43dwyXKLM4rnyNSMgypbkFBzkk9h3QhgqPbTDqLIfmM9fL8co44y
c1KYm3VrfAUm8BR14AZiYnTZW6TiBOu0EwjfWEQyqwTocbGVNLgdnbLhgPC/A2/faL3kl0AeeMp1
oBw6uwuxNPMIOnQHPXMMXLhvNrQb6EbmikLnDScYAuiT1OP4jNsvesV6Yj0PDk321u641UhDRpWH
I0aRSLl2epndycF51w8dDtxvNaglKIzQqQLFDBDWwgMGpAn02hDRkZhWLLCOxLsUPSST27bSbzOc
eBpaPF0dE5t0lKROI0dmr2MrwIuu7gelLLr+nipNe9Rw6KwgIDFG6H+UV/6jV1ZnV0sL96XheF1D
JHoyX1HogNKS6ehF0GABzQF5ieYUrDHR27GeeoA6K80JoPflOU6vEeW1I8gqsQsnxXv0iuiCut5t
xf0dGr8NG28fUw/Sezdq7C4DOPUcBUBymX9iomObNg81EA6HDuq57upq9/6xqPdgZaJu3uBkHwPS
TFJL5Jmq+ScQUrBGARejhLUcgcpwoHmS3EPpJn5b97T+dVovn8tWdEMG+VCykkzyBnu+W/6kHxDd
xqRDowG4tuusd+vddXwda5tn7/zzrOHby/jA8C2H3F5128yUy4okaPPcNA4P9H13FHczX+H24wP7
EPIGkg9Q/a6QP+uo3FOUvu8pKD3w3LTor+uBOa3G+U8drzctpIARYwmkc3XIcQUkXkI9/HpQVrAm
brsOsPEdyAne7vELYAJA54oacnv7mVETAn6gga9b1LMyMvdPK+0dV8DHGr/ForlF0mR23yNI022D
eVcBKlRIr9+LyZNVbpbA3uvB3u02ApNlD3v2kkZl88pCUA8fEzRUTGBLbVJluF2fowO79ZwPWppu
XbVzlC1pf3l3ml21CJbe9/UdxJEo8cB+stogFJDjZvY1uhmOydDZqNiqzq0cPc7zz40Cd/gxVtkd
kjjM3OkVlb+zk5uIfQ2vnZ5hjnJGRzEE37NKeDk29bQzIeAnFkXxpG2/8a/Gkb1tI7zw6NcpSFn4
bK0SwgQ0jUiZkrZTuYEiNAFLAUkS5tmD+rWrFIN6zfkjUtebBv6lLcT6GNHOo4dDKSbYZMq/rX17
2IxLZDpR+Q7UHkFo/zPhPcAIqWMThVk2nMwTnaKJEANgwTMHsAgWrnoO2e7nZdQqgmsbR5gr/HB7
jYpp6t3XNsSy9Oa3UOBLd82WrdBvY8H5+Gev+QnQmNPywc2cP2kyokmcQlQfvPVh6+O/Ev/IiV2U
vaYSltTsjH4LuGTy20r8quF/Oq7JhHXPojNOHSCFWLJfbAj5+E+H6VFHhxbAxmPyYDow3OQz6mQb
5CL10UMFRpk46q+57idBh2mzBKBzRsNojnCZiqRndMw9tVi90AwxsCfurmfIMjyQwY7NdmDS7Gj2
gFh6Jz3sIDLXRcQOTDPUdXIPV1uS26CO4zdgEpv95BnmP+o41a1kcVlbWIPPNEI8Gu64WaP2TLse
UBQqyQ9QAGCYUGYgkn94ycetHh5ogGEBjE7FzLO2U5FCBvXCA9pQibFjnpuT67IxfW+1j6+VXvPu
oF+Fs8IXr+ho6IPSkitF2gqRiBe52nnQCG+AFjpkqKRSBD5rWy9xRrFAbfHyM2jIVoysLwhuIJXf
x/OG39ECxZBNAA15uMwNkA/b3Ms9I0BXwOxd0RnsE+zkvA2lY60WHaZnCzst3UtOtvKOGkfbKJpe
44KPmf0ihDAcvvqHFAtR4wLPA/i+uGKNVKr9MuX8mrX1QCSONuYcdupU4axPtqSLTzK8+VnDFNOc
A3VKYZwxw9ejau0mmUXzh9XhRfuVwUn/PfyPpPPaUhWLougXOQZR4FWimLPWC0OrlKSAigS/vue5
PW7s2xUMB84+e681l4o2bUOgKp6TxmcGHd5DvM4GAjLSoOAvZbv7rD0w9Jx0S3mj4QivWdz0pG2Y
1idUQPWp+s1v8kKi90i8OXnvauxDcCemnS9VXa1B2OveMx9X0rxXt1/r8vhMrXzaZGvtcynxEhHM
xd0TWTnOEuxdYpRBA4SDKfas8YPEFFplgN5pfml2HS8lbSXX41pn7XXjiMYISNPn3Y1iu2D+DgmN
kpJjMO5ack5a1iZ7F7v4wTBX/Ht5n3yQZLj4TOmuAiz4SrYGrBFXOGctqMs7qR3h9nwRiEz5WK9a
xsigBtWJvCW6t7+l0OpA2zwDLG2fG7EhYuY3L6RVV++A2n4Q+5B4jnvwG+aTAXo8c/tVx29YvEpQ
iVQ1HujgvqDU/Hp3ithum/Em3iUS2ijCtc8SLrjqmLeSLWPgdaSy0qbRSS6xoTsYX5qnkiN1NreL
iDgEPgPMOQTX+6/+4MJyFRzPA6x+P3lCYaGNteEyQebwmJXZXocGb54K7adpf4tvTbYgdHeuWkAe
hy99xP5+lp44a5kfSlHldkNSmBl4srNHn6BsR8OTOvvqYe7jwpMkyDuz9jT8q1EeIvIajIwXNIZ0
2dRz88EAdBitYT2Sl0pYguXGV7ZfeZI9/UfmpqWX9UIUzhey5jRW+0VH6iEvWu4PB8Grn75ravZd
c4lOHb8eV8JlzFN9GZ4gpl6ry3AJ72EEtoJ5+u7hPJD7inl86amu6QEQ9VXI9EOAuLBbF9YKOSLs
VjE8x5GJzj72Yx/lAkZmoYJ/70qfwQFN7y7ogmbS8IvJOkXVv0b6iGY4NnChk4/Hb5IaFOCt1SSd
GYBPTZyImCCCbiJ+fCdx+IS++py9ZyAh8hBToc+AyYlopUW+OMMVOMIR+4wJ/UGRSHIUPGu+tukM
5gOoo+LHYC1+xCuA0fTl2W88YXBImH2FBDVBaiPVyKvpKjWcNsWpmWyVwPI0Dhf0ZzHdvaBdPifJ
zJwbS6AIyzuKhJePgBVZBqI//G456iA0eP4dVjt7AmT3bIZnMJsJxoFxSnaAzoHyDSbYvDw8QZPn
DufT6nmVL8/r91JecS/D5OJnny1zlCL1RV5/Te/LCyFDVG6WMKLp4NNiOiJsvoN7NWA2wLHyoZ8c
mah2xQyNPT57Ar6LBTjnfxcszvA+m+C7rg8w+GxrrjABvjx2L4wnOiG0+ii7VNGErMHH84fQTJaW
2nM2HQxXZbNSMhdf+WemH14XU1sOnQcIkkCodj5on51YcZJ98eLWYCdg4wVJSWZcQepSSYRkgCRb
4wx7Q4O/5FzPdTBB2QgUqPG+m/ct28JaYUYVvE9vInClibgIYKR365K2/R1rP6nrxUEpvfgKkgka
N6unCIdjTgFKJ9MTQvj8nQ8JUhl3D/8tO1bt1ehkKr94jIvJt3e0x/k6sDHEiMM/NRMeCxH15h+W
uCY+nr+Uxr9cM/hKpDEHCJYhu0FHS3TGn9m/q6m4gDaIthWzUr8OsL/zE41T8LpUF/AuZG965rSx
iz3yncyG5ZCS94Sk9MUJat1ZdjdHJ9xW4/wYHcygCLXpy0BozVSmG5X06+m5Mvd7UejScAaIy1y5
BJli8tIJKUOzajemtEk5hm5foYIDaMrouV49PHn21ncojVHhJlOFtLuV9PNCvAA15cReM2S7RRZT
kHvqymK/N5wguh+H0YRQpBbS4IWki2KpT8uQaUw9aYtzybMhAZMnRAgdC184dlJgEvHE+mV+wdBn
TBOSIyTsiOt7x5TtuaqWFt7vBSlTKIw56TAFaQ9JaBCP8iiCjabjszWnWRvUJTrHiptX9L1MkiRD
nrsHlpH5fTDh4d75MyI2/tRftMHkCyEUyztRlp/JPaQer5wXZCogHjZbWrtEQjBcED1yx4PnRwcN
7R2wHr2m0SDS4OuNleDmnNEa6bZs47Uyuccby9prHbRgKP/efWgXM4R2eHxJgtO8wSo/ZhTPKB3B
C9ICv2FOgdxB0lT2m/Q+fTkNmq0Q3wL0CPhb05w6vM6dejBNRquMbD6zx+GFR1LXlt/3w6O7UwQY
STgdtaG8hPmaXbooAFA53OVoHLq1RceO3UAaGySD6GHHvIHLoz49O7/jimDb1GkNPQ8tAw/4RVzE
1QUcXd1ciebq8pWKmk9lJqeoDNKaWR0A81fwp9cUZLRU2/1dQ3xHVxeHt63PADj8xD98leYic7//
/OoCDaSoo5E479LLuZB/yf/eloqXMsjEeiWOGaNqU1yicQv/gIIOFdtgX10kVNP4UBFp525P7Gjv
syc2HAxZt4wvo7C9lrPX4vX3WWs7CyfPUB/x80WIySvIaN8LuIsQCciHez9SoiHhJjkjQgUtz4Ek
zhoZKO42I5QR7R0aLYgUr+M4kI/gB/RXcBYQjLEZyPR9aNO9ttKNN6Nc00F6OKglRAIrI86Lhqov
KVzt7SbrbN47gLAnGpMMFIRzefXxlC015q4E+QwYzcIkel8yefLFlIWosXFr37daKLO8MZxCTmRr
e9lcMj8N94ZL8acfcqAaT/CPBkI/PQC5MoJqeGKDXWGg3fFh2imtphRGjDtd7JNzIPvlOu1pvIvW
Ow53RllTyUKw5b1n6VU2RtGfQgQx2giuP1MY7N9X0F2a5vBvImerdsBiRKdypzEQ2Bb6jDvk643N
5edFQhrqo8DSFlqx7qqQ5QSJ4IP8QJ4I/xmD1md6Uqvwkfv8/ga7xLy+DPiLgeKVcAVQCzg0Lyr4
zoDH/xanvzcclBcH5rUsOQW988amsGwedskdK3GqvwoE15xxMnql+tecpfv03I3Vg3xpMZZpI24v
3wvlWvnz+KmfITIlGIuSk2G8XMOyjgzMgXeSIJDfsNBfW+4N1YlPlWZU+DMEn4GBg2ZgG/gcOwFf
YJiPUbfYPEL6EeBoODYerU3F+797dFvaE5HmPFGEwakLya1g2xuOh6dLN4E4TK4U4+Z4pXOT/1FE
YJ9t/rEncn5rLirgWus0sLuJCk8sY8n3Ikn4XU7k34gObu+J1dV79TGZlYdXWGYiHytevC+a4K32
ATiiopk9X/BvcURR4VOr3VCoSvlBUXbpYPYog/sYkhFsaTBRiFfi+RA27EhlXGb8inEK22P7DyjU
Ev5n2dIk26GkpIT9VZcqrhYpMEX+9KmYqTQuFs9N6SCenmgIMp/0v+nr+sTrBsZ3TmBSth0SfjHP
YZA23v38SKmzaemuoKKcUMRi2T8wbZ5FPyTrcC9ZPv8ZCyAq0dHZ0UpB5k174U1rXPfbD1aHFzee
zHmVHqfGHDXKWf7V+cTTgIgbRkt+PykJrOH5vewW1cb1zSAVS/93NJgMH5OBFb7aSSSHiDIMzCdA
ACCQ4ITD8g2ng3n2oVt0zEXCOPU1lgPRd+MMtjoircECJRDrgwMNOoKGNJnPjdjMl+GqqNaHVPG4
ecCCJZZQ2DWnHDLTq+U5dUgpASG86dgXtvz8AdrwNkbDedx/7VQaUaLJS/lv2NJDRLIcwJMEd2A3
DG3WL4+YnXZ6T1EpuN+TwsmJI23vp91UYiZJjFjnI37lWPm/Y0MQqYx/lGx+B134V6KMXQIo5tXi
W4mFgM6kdAZ/7MEr3heGRC1Ce2wuxhh/XHIdGG52BdR1Yjll17LxCPfk7YdyMMHNQ4ahcqDSjIk6
9TnoAomOa5u7v3YY6M7uPtxoWvDOF1Y2yV/EDpVcAfG00EYWgArd/rI9/rOVILgyxpz/yY6bsN72
Sbyp4ItRvyEPI6CTu5HSTTmh0xjQkF8WHMWnT8ZdNVpa/kEds4sRqoNcHvgjS1RoEWnwETmhcl5H
tfXhvDt9R5On5ltR8MlYnca27ykQR+rQfWABLaa55uvW+jMkDgxhYO5ppTsYTnO8O8i/isJVOcWV
Js0udLNypGKR+4LdGD2zMGbPeGYbVDgsZAQ5BppT7gR6ICY4JKtPvmOD+ayB9T9GeBXhQYddCN9f
QAEK4qcYu/FDVPtiSMzZ1ZMXH7s6ivmf6O2L/nhPx/x/bz2FN+MKoQtiBIwakrEfR3N0Pg8Xrjnf
XyCviMASpxVmqwRCIGPm4hQ1PTqk51VkSWSbO/E1oqHPcuB3ofcRXAAxFzGBf4gfpo/UhR///y7+
NFEyCJCwGC8243TCTZkoAY7OgKK+/OoO3aGUkd6oNI4Fol43xlk+/YrWVHUiffrx+ZX2nxrh75vS
UATOZRU6RrrykjGrUGPqC4UbbhmPS+Yrby+WfyKLLXA48HM5C3u1G1eqrbzv29xiqzV2RcPx4qg3
WZB/366EuqVb1/jussJc6B3Nj0c+08gC6ozg1SBjHPz9sYZrFDCvnn4JtSD187e6qhz9y4H7+ZIy
R0+h10hOo9w10Qta5EqcpL9vJVrB9zWy7WN5UzeJz5jgXE67MF9mE2MvKVjiP7Bf1f1X9watk60N
NAurIW7C8tSqU/2WSAvpt0Sn2xG1ir1kaF5e6vZDO6DIuVKStfUdm7hs0L69O7/VXAuZ9sDcqAwS
UbdSJQAOiVex9ZvHkw8v6hPUN/6XHD46aPM3sQOIKe2iooOZ/714gSiHuOZJ/4WQJGMIo0Qr6KSM
jKWcjL8fUrKXEjcyKtDKNvrwhfydyRrFV2zraCHZ4g6bwXA+KC/J00PgHhPm6xdA8Z5BhRACGBgB
XgwwK99gsIclk7EfyKmv/XiTcO4+Hj+P7X1eDEfpH7ORZv8h62Pwk0/ps/mfHT0Y6A5r5VYswTrs
0uubaVBM/os6G27wkL5QzUKjRCzBmfbcgc9DgkQejLwq9nr4Xqpfv1O9ocOjwes46Ox6Vf/QQiOq
j66wiojymE7uWyG0UVZc5R3kR8VuiJ2AIYesmKNi7BqcEaHYMXzXvZYpFw06JLyoqvHNxQvcu2cu
dLK/I7bWakSBXJ+rtbF/L19rrHfDf/7UnPvrLcNiRLIssSP4VhSa90+7nxKbgzz7GY2wyhJE+DKd
wnTehAk0Nn1BK1TzcXqf6khD37SpnY4N0xqnuE4LNyHQBvDU/sS3RSVuEEuHE9Vwytr9oA94BwM0
gG7F7YCYB0ThDzhmNhMDhlXTluZaP6qHI4tr8CYpDiVmwlCZROxtNxv8YfY+lB73A3gQicPjzafK
HzcJuMIr68bDxTJksfbJ/fkVIHSDr4Ha1WYMwt34sSUdUBc1s8c/8EWtFU1wByEwun2cogzADCz0
PeI+j3a0eiPOVUGNF/tYbGsCHem8uFiUHAUxEMMcxSEQCXNS51e+6nKNDY/qDaU6buCpxBdOMVxl
BLxIXjp9HuVV6zTYSIiC4SASUvJoHsbW6j26k7Bs2b0muqbs11hHjv32vdF1oFjv0S65TwiUb6ug
hx+8ywdOhXa/41Lxh/ShOVmssMSSCP+cvqcw/sf01v3M3qMscIXeb7Ag8QV7ezvJQhLIHC6Z+GiR
U5W7RT7vsrmi/yjEH2iOpS2jdpoiSoSi9/IG8jSip05yh1BQpV/iRJTerjUXdwSaxdh0TGbqf/qR
NSmhP4TqhSrBJJlSkE+/zMES+DRxFwyHzC8UVtHDvjcQCdLOocQgv9s8ER/0Ix9onF/73q+N8N1t
+3gjo5gZkqqwqT6TBxopDmb9Vh1sO+rdZtImh8ZcF8N9pdJwp9vz9bLU/XCLZ5YtjxtmzpASB/MC
8TArgveAUewnNKJdbiJcmqiDc8xoyjSOTbT7/usHd9ptgMNhqHuR7H8k9LzNO5CgNCUz2drpIqlv
p5FmWC70bKc/t0p+0Ouwr9ffOqw/PtptXknRqBy1t9ebjPKxhJokctF3C0E6aVJohPYNgiQuYuIP
8KiT34RW+5/WG5HlnP+AfkoDonHYWsVr56BeK/cZ1wA182vMK/fkfPs7MHd5Pc0QnitkjO/v0fkj
QkyxTWwLDHp1KBHJsGWyz/tdLkoAv/W0B87fe0iCs5jjWJdNB8VCytl6FgjlH3CK2SCjcBCfn0T7
fMe4J94MIllNJnO7n0S9Rc0OseWbjUiLDjJKpigETCbzqLrJC19MPEsMjPkTq58P2o1kbYAYdwic
+d5xHujZ1JRXyLnYWt1h5Jp52ClCG0tMSP7c1+WC73V/zhRiQsulVSxMOeybXf0+8pAePMj3VPEf
eYiyHgtH/3B5Zdl7lW+gcaiKz3zXvP8ZKNeCJ4yDQJl+lWtuOO9+kWQ7EycUPpKvcane7Vavue3X
YVyvjXj9shY8UR7bvduQk/RcJcblblz09vBtN7wuUb754Dx6+E0d5s1OEm6qal9HMx5srITvYlKY
u+izI+WEF4VQY4JOle+Y/5vL/ptUtGr11X4ba3FnpK7w2SZx5iD08rDh2K79VsYlHh7Tav8g2Ukm
5OOkRMuE1y2mFjJ3z2b3qrbRd5Y9V/xLYQT6OzSeY7P7Gd7JNQ9qEpqORSZeu85aDOFpt4fhM3Ua
xqoa+pX3tLIWarXKlKmMO7ya3UGlfpe8sFJ2iAnIKueJtciqbVWcsnSXvi/dlyJ9Hz9uORjRKt1p
5kbjcev1k1nxxmLriZjlKI+rlgUyTnedXwmHa+JdWK6UnEPN0zuPTStmToA+QfNS3UO3zjqmiynR
T5QdTA4vVOIRYncHUgnPRWEbx7aA1t3WkA4SxCTQrCNUsTm4nNihrv2wbgybr81KTZ6zygjk2CEA
pSamGX16K1xAfFZNnvrwQsJMgfLu4aZIHuCRRO7xwQkITTlqDRb7wIvScYQ2up8bfKhqk3D0IltD
cyHnkX2R3T39M0r3tFb4WD4pM4Lk7kkPX47dD4ViLH7yF1KK+fnmAIKJc1WyvLPgBbTa9OvhJf4G
1SuQsiBR/z7yto3c/39KOOP0CZcLP50sm34tpAcDJEHf2q4GudN/KqePoRqpAjKBfCgBeTvGF8Jf
eJa8GEnv0SZQ5X3/OevVKm12Zrbh7XpW3BSFWP9zvyUK1i2cxMnHMe4NbOOho/JNnoj005pCXHzh
hpYVxq+ywJZ/v33yCCRroFSpM2wjL+czsrYgUZoCt06cxwB0tYw+IL6/6ZfaBQOwwTCIs4MoSiRe
7lGceFa5igiC6ZHsnT/vaYxeVJ7ePsWytw4JEVBZeB+wd3g09L4M/dCi86K3B5xcVTot1N/Bl6rr
4d8rKAVj7FMy4+fVswek4b6ZbUP4vlYQRATkGkgMLD2B5hNSP9P935ItlJQEhDstoaXiF/MEDHbp
Qpq8ZhoBd0L/yYCVjGOs2flfQ1xqfk4xIUrsv466B+0IQ0KCOCeD5oey8lkwsmIMqQmfjZBr7/XS
44zKDczcgT/MYEbRwgM6J5I71LMmKPU2Bzxu2f2ZD9RPwhLKi0SLol1LpDH3o/c8n6H8fZzTuQxQ
j6UPe5SdH3lNLQogBWNiMSPNEAYTWK4LcnU2GIPvzro40vJvz+T70IkaOC8aoBzTe4NTMifnfw8o
I2b0XLHJP22JmRoNcNHVNeyWkFgSOLlU8Sf+SzMgTPtLgT56nUDQGScyCl7XbPlG5zLgVQiLH9rj
GzQoMY4b4uGWOIancAKuAjE0L1Ov38Ci+ASoSp5bBspw9Krl56yskp0wJO2kQ7VvVtRwrzOUUc63
y+e6mOLFZDiKF0P5QS9EkByqavyr32v+2/18tulxgJsKY761fFxIIya4RpmJLJhkWm0xI/0vGzPd
8jAkFsLLAR072ala8izwEVmX51o6qxvC5IxRtgCp2u+f6LaFSk1dYsPPOmGupKvAe0TXgd5DciXO
+Pp/x0h39oNtf+iW9/FjEu2EfJFxRQmsC9XO0MZhMONN15Gd5AsJdT2tji8te+E/0PbZMZ/zNmJP
MqFu8gpAcNl8EqRfKdmi5+j6WIAb4P7GqUvEnXaEVEwGv5ofEYKwfkMd6Ha8+59p9xZ8jsX3/KVL
CeYJAgg4nMgB/3EVbI79HXUir2EpXOKPH+Nghkxx6f9kV1LFRLrPAW1FcanxxQFLRJzAtSZWvDrO
UGuO83Xk87B7PMhf1QYk9/dk4IxKBm4ejp+9NjfngsYyAb8NVJ56rVq+tqWOULP7JReYE8+RuzY2
ekrjrxszQ2LR8rHQU8+0iGr0qxvYpyKe1RhTqVfzxKV1AmSKuwNn5c/+tfv+pAuW+PuSLZG33NoA
y7rPvMXgYB0WK1QOtdsuYSfU1+Ghh5N9rUFKP83RE/3U6rklPH3dHJZQ44SbNf6V7Xo/uFUQYEf6
Nt4zuye8ELIC28KYiUY9rv4e83yNVIgHYExYGeqFloiY1iV4F0j+BR2JJg+IAMILHsfWnGF/68+i
4iK+zR8s+1uyjFbVD/MPGWWZX80/Wy74BJv0Lye04a6kA7zRwbIYf5nm9jeLO9ENvQSe3UgClcKH
tEN6rJxa0KUZ5NuG5qklbePy7gGRpnRDIN91To1bk6PbT6NghuKtHI57+qy/7RSVh1NUTiMTTEwQ
Qbeu6PgxCkf1wQjhNESAcxogcFyWYM+ZkZrIBpzo1uhuPfAAfnHlKTOEjvSbIF1PIO/i8hA9U74A
lIXdTeB92uDuP+lACgk74ItJguwdqa5j4iigNejHQeri8yQYtPD2qOoZRnIDd35eDGy+5NKZDvp9
PoLu41hZksKGXhwwFYhoRN0zwYnkPO4xlL2oAYHSmHPxCxCECJB/yg07xNPF63iJ1vfZYEwnNfhM
JFo6IAw9w+lmmvcJBDcDmxFz59rTZhmeGkwEGT4OnCJDdgTtwFTZU8PGhSXDEXEEDH+FicagLzUT
+thkPCndNmDp+FyQ9sDZ9V6/aEYfbyriTIzxwEv8miekbu7jJzOJOCCCHcUmvDUUpA0KT7SMM8KH
sawJ6B4ceCRYxghc3GfxgBzWw0YDiQGMbOia82omtACY63OvnqE4nll/1LFzBIljjbmiwDQg6nI5
e5BO0gSV9x2/GUcJBXJDK93kxSMNcypgm/qSa50UTsOTrgz4Gckmzj9MHh6+w8BGguSjYdqmhwta
aNpkDP4R2iF+WDNQwo9vK2OS2aDSyfTFMGkd9sganXQSryFhT4C8O585HDqPK+VJChZJ8wzna0bz
rZ2uqUdZQoFyIA7B72kzA0lB3k9pCNCvJpWSo2Lx1/hmUJKLsCn81zVeUNqGFXJjA1bicCa0Agza
Qw5sa1Tg2OPyNebcoJsiMeFfK7xI5cxkgl4F33nlxsyWQT3WIjjXiaYnA3PdaHkHYgocNMw83e3s
6Peq4BmkLjw0Y+64PyxIT6fHB4MPF2E5Q+GHdOcNwByVJmz0LyD91O0ulosGFhlCCwg+DcoZWSr5
6CpiZNMZg470+iHvhW4jCVsB1PS5uiY+1Vd/FSCXhQeCzLHWd2/BJSR8ZJVDAiJyfMx0LFCOnZtJ
BNyYaTQoXoRcT7qVrc0UggVGUwTCkIEsXmMXrMfC7tB5x2ewF7a3o+I+wmi5FT5Ihk4gI7GvQi5k
BJn78U4Z90su7yXR6nZ6eaHtf4aJYxGBOrAzD80+rw2D+slV2TQTGt2wHDWwDS+4f3+gSSAgGq4y
fhJAwEYI4LFbGaTkxrPG/fqDtezn084GBPbzJYhW96ftv+Ad/UKrCXdMPMWD3kRkdoal6mc09Xfq
18OVCIeJjxCuSdT55UTpTIY7MR2+jfxbHdk2iiN1Ey6yk1TNiTEnMuNhRzQbYpejLH5r+loU7W0e
llimywW+4yqbxtUfpmfq9Pj5q8mriF3mLqpPokkR9XGzW30BtfHC43JEK0eMEnMIX1R9AP3KwGQ0
z4y647bGyECavw/9tupsyIDMTxiiMmcx8UWRTo8mA0LMkeJb57T2HSV+iywhChq3XUDlsKZDRLNY
eWWbqk25Gcd+j2XxyLgONy9UimVMMXjiWiCJEOOFNJI5xRw5HD5JUvqgbHQazvZcTUzOkWDT+4HY
C8gD5/OUlJAW7o9fQMNVLZ8IQyBtnOZRM34uVKc0PFUa0pQguZsOHHgDL85SFHit84GoxT0Y6RGd
/Z/3uXb2n38+RRr1G22D/ovhnPwYaZD9DfQ/RoAHZ8S7HdabCp8Ek50p1sN5swTU4NYI7yGRnFLP
tKUQFs5FmQDJAloCSEF3Itx/JA+chuCpyat2zjGQxr9b7Qtgdgqwh9rc7kc3pjp4cCqfkyetf1w1
Yx3FEIUvlZGKU5nJc+dpIZEw8KgTvKDYZKePOV3s8LEcQqEhuppAyO6abrrT4/waP87mTF5YwcDp
t0PQjOmvesIAupRWyTRZKjvEULt8hrBsmc9JWIK/N2Whi62TcXfdUAR8Ga8e2AOBkysCFcZqIa7j
syKPzIGp6Ws/vDdskH1FXO0ow7F6xUEE6ApYAqq/Jrhf0SDyD89gRgrHgvkIoD0kD4R9nlH+TLEG
H7NtButuTRIG6LG3beg2b482u7vf8MTh2XS2qava6DAubwpc4N+BAQYSrckkXtBAQyv2cMR2Vp0o
Ok8TzQWq+oclz8v8p5MAf4KNMAEUsqHQtITrUl8yW7S2qF+0M7xfiL0X7naIuYyJAqbl6SWb19IM
U3jrR7zt84JjkRNRP7i1Tf7KHbXAlCvQq/xWzM8IFh5TZOuAoP5VCxyKZKrVZkoWJvaLXyQoaCO6
QzHtfpnpjssAycfRCtSF7NFdc1qCOu+z4QUiI6na2sIEboWj/9gdNZd6N1viL438dIIJn51C2jGL
Tlc4uX8yrF70ERHOjvDrsUtQsUXh6481zlt1hoARQ9TQRAZCp9jtx8t2XHMfdOhC2SHyO61tROjp
59/ljuEo4tbMut9RykUznhKFNOkKXTRi8oB6uGZyJDnkpSo/6pI6+wEij14cvHOUidQ0dqY7/QGy
wtok6dIKsmk2pTjrRZoAG/UQkL8cPKljqGk4UR2ajQj0RTnEwBSxM/h+BiTQ1pKf1wcinMQAGLDP
OD3Tt9W4R3LpvkefH8QK1vx1yf4UbhsG9TzglhFlm8XdgxPqmeufYyGaGQ511hh1L2PBmDMmZT7y
Bswq2mjFeZiJCYxF5sAaNAAOYbS0fh7/otK4OTB4vaCslGYD5smM/yPnTmwBB0qmUsxP8a213hMA
jekxwek5X4NBG44KtC18gOHIhs8RvMMepdsdY+Yty4yEg2TGpUB/IcOxSHMHJKdI6XpSpzJhGIgk
WgRmFQKTXwZ43BQ5CEn7asv3fS7yDVPU9iK4LTam3vJc/ZVX5A/SP9ErQ1XBT6LUvPDmJRRl9DlG
z8tggST6fVN2Cfxhgt0cc2kYaG6eJvMvKs505DEz6kb8RLRDtksFD2cbs+Fy/KLy2lPRoMdJrxKo
FmbJSG0Z9xA7Sc/aEvCEwhpV7GKyM8RbpzhyQlAQ9Oy6Gvem2+dYsYzgQu3+ZXKdeB0iCPpAvI70
7OzoCEmJcpc3VAjackQkqSfUISwjWiesErydyP4JYjsrkLkYgX6mRe2yAz73KfI7ZfSDScSUgoY2
OZqQsXospCUdLnLQdXy8Gt528cvaiD/ppzLl/7aM0i2aD2TEBhzTjJcr6lJr8/I0GlIo2u9Ts3M5
oPAuxQ9fk86IhGVpUujEFs6ljN20G1X1IkKB+rIhkRRoNlGYlRwvK/iH+b7iHmp+FgVY6r5DdCkP
qOE/PhPjCYEwIDbM3GnXLw5/jAtA3J2TP1UMBThDUmGemPaH6RlVuUg8QRUTOWhELhQg0xQx6/Tu
FY8tfgUN5Y9MaB60CWDqhv15MT8FxYnHn9MXWsoFLWg6E5xREQo2vgVvxkmpRNnIUQ8c0PSzMsli
pJTn8WlXBfEBw6cJ96v8Pr6f2v3nQSECnEfIH1i+j4C34Ithxkf158c0127D8DmXt92BDeO5i5a8
berkOee0mA2vsMDsC6vhteVjFEf6srOYtnyknfzAo/9ggyccnqtPm+dQoERkpYZjyqLv82NtergD
LO9uysN5hB8wKnjSXnAyF8Y6u0XTJkhXytVokMShRI0DtjAeP2CVhPk77woTBFjt0ycBkqwVPFoO
ZRqLiehKbK8Vlrnvprw95tWfnroV9xCvu+RXjXm3tBexPlidRKpPAkucW+iLBLA5KvPXwdxq2/tl
OI2m6Y4IG0FNm709axZ5HWaaLqBm3A5WBrsMMkZox8wtgBjtyWdfxB6tdZfZIY84tTMpeHNqysCB
ITtZymsjbCORzJqDlZkbWBVGUguI8LmAg1sz4YVOxcT2R7ZsiiCGafiWZMLEGZFNE+Zio4dmF4bT
Jo5KhDVSr18T4h+XZ+swq3uqpF+6NAoqqjZ293JfITUwbOvc0+BHAIXdngF8MZI2b45j3FDX0p+F
LUAPiXxtMZAf7hf04U1mS5z4aWdktmgFEFNCshc4r7dtcrrnPCVDQXULtAjIaQ+gbmCmICe+IErj
/A4J6IHeq3Q67Bgmx+sgrrwoDtPOxnJWDdDWCf1flds5rJmh3bbjB2ZzlNiSJpZge0UZTBYExHTQ
70j/WMofznN8CpUcsVFCW45QcCNt9BWGmj95bW6lRcPwaBRxyUfuhyO1NUooWG8aYH1KQaZKzGxB
ZT3/GP7qYC3ZaHh5Gb5iQjMCk2REunWEKnrVZPhHfq8OAxJw7F9D+YkziKY6oynDfn/shiy7Bfk3
Kpnq+D2cnYDfwmX7+okkNLzSaQiiuLpZq3L7XIJu3PyDA37iiXgLUwjGbjNwe2npykoIC7nmIgi1
FvoZp9No1nGNtJ+gHwZDAyzE21FOnxP9DO6rPbJvpMGjmquX2gjTmnifgSLzhA0cPcwZssAg2gSt
SeJIPEDsGVtXD4cLFAfvI5rsB7YGeiUTZYu/kByiDpQCjV9AHDNl2z3G8T/l292hfTO3Zu/f+F/U
DUoahr9YEJp5h6b19PlVZyg8C44OqzSbJxwSSSTCPMnw3PCqYEiHhCmv5GGoTDN3nbID1k6MuMty
BsAUaXVnTvQ4G+nWVOaqHg5UXwJMyfOyB5Jblp4Prk1F+8Czt1bQfRCTflcmqmbEAfN0hz5OoZZt
XFZxxa2QbBp91IXD2MX6eMRrU47gHBp4Ch5TM3Y40dFePuJvjNLpl/orHiP0qW7AkT0T8ysHz8rX
ZI6UAsXx2mYnljork/Kccm/5CpL65lejeTK6KTT34u8aiHkRYsBMT/z3c1tVbpsB4RcNHkCNQkwh
loL5h3o92hrzWojt/aHDEbo46GuyENximZwenJobO/ljMACCYOBz0TPrzzhjoTZa2nQub7wBrDze
OemYrBXAmnyMojjCfMRkgsoWUl0yEe1gqoD6OhgzHp4wGgTQp58QEL7t/tJggELLv+Wgpy6pxwbb
wR91X7owLwi9mtXnLz4CmRPt2dcKfPIGaUT5h/AA82R6MsJiTbPaCLu9fiu3gC3/+L5cN7KY93ON
FfNiXs1dJIl8CsZKfLPllgKgOCfw5UbmBoQkT0PEgxu25rUb2UVcU+Gv3LOwVNrvL+bhO2ksLXn7
wdu8OXJ/5zH1wnD8dtppOcXJsUinj/Hv25M2sSuyomLS/qqLNsZ6eMz2ygbyGSqfkEH1JAr6Y44R
Pp69Js2/WHTiun1GilNlIy1g/Z3leYUaHa3EvJ/R3dihJMOs24Wv4OnkS3jlW9WwDd4dbgFLczv8
61saxyblFmJtioSWr87yJEGVfgg+DlSNEzx+ORkM9SFuV4Ts8SRouQrXhSPKMZIa7rr/4uyDf5S7
Ip1GdVchPnjSIqFOWtLIoJkOzPNn/AibsXZGV8ieZbQe+jOTkJyI1Dz5UIr8uZRe1qnApDaRxqqQ
HzrZrf1lRPOYFvP0JAtMY3eTIazGU8wGFWmC2WQAwrcdK33YQ/u8JPRQNYyHiGfloKEDo7D74Cx0
gJ+RRbNS0AwJhTY35OcPZTeST84XIAXoKiVh29n/MXVeS6pqWxh+IqsQAfWWDCrm1DeWESMCBsSn
P9/AtavOZmn3VlsFJnOO8If2hud5cb/Y013g0I8fQ4XRRJkKj5chqmSOZmY2XcOOebM4MA2flwBe
wttvTJBZfsx+iYAVF0r3MsoHH8Jhekk4/GxAS7m1TRZd/IZ97V+m9FyDa+dDspj4gMF9klrrAwQK
KI4LeoVSGPYcaNnTCCPbDu5In+p/KatE0tFHUq4CIo18kUWMGoeNDWs9RxoeSw3EKsrFdApgSnPC
AMWgy5n9vVNanBarEQ2FyzFI7Pam3cn+UC5j/3Y4YPda+7z/ZCPAew3vw3bns2uh5gMFKNRJ9wgF
M+x98Se62BBv3huJO/giBI0srmDxIWIpO+NpfShlvIAPAZa3CAs4g/CI6QzkQ2NE6QGlCyNqD0oC
C2WOmnmYLUEQnUen3X0FzryMATh5aXt+pcnxBuSGBXWY7jNivTG6t9uYJQ0lBA54BtaRYozYrL5Y
pMU79buu748d+mDNQzJ6RtngzhRL5WVB98GAdwAqNHxGl2W8Q/tzhLb/NQLjc/yyKJsJZnfNYQab
IWNFui24wAuEmhxASh5meVEB1gfNYQfOlyMaLhIR3bCPEFxd26Magmou97C3PaWj+NfeFdcJWtcd
bBumWHz9QQ2Nyo5Urpv41dIS7/Do8AqYlSoj7S3alYFUEum6uZSIHbIJr+0L3TFBmq6Fi8Z3gBAO
CciHjz5Tm7h1hM3C6kdZOxuLMi1VqJAow34gqcPsC3cd0oZYlD+Cc4RoLwuF0T1Gj+73kFPSoW/L
xJCEaNvSz7FfIda7Z/Gmp9qrhucBVZsIpb+u4bD6hvrkO3h0YO6LQMzDWo1e83h8Gp+HtSC20R+A
4IUubf85/aAb/0nsVgs9NXrA5I9lB3n/55qC8nefjcecTViv8EWkEMZqTeaKe9skH2WTEywH+KVE
jIiEgkjYN9nfaXN5KtBnsx67y+IxwIvza94RgwjVeTs8TSD+1Wewh46xedvV4BFTa0GfmQ8nArnG
oQJ7FYc7eHAjBt68ubxOmaHyj1nfabkFFPRxpN2QlXgbDs/3btZYN979pm4Tx5ZkMacw1UJWiy+I
q5Zzi7sgoITEYiXOukWonE/U+kChno9sX21cHrHZm9RJEBcEQqpqPrrnGWve2XkUIRGENrijPzWS
0Gf3uZ/s2v58IOy51A8qlfc9IQiTfZenV90Hdisi5HCmJsA0ipcqdJXdAyZ/VxvijuwRVlEhaKGf
QOI/bkD7pyG7Mhtv/llMPlcIQaqFaFx9AokUSkhxsQ3YQjDVSeuYjOGYAsl1sczd4lDmkUqRltUx
MARmTENrfRuRV2FHNamDOCPcvFkFCDYa0ftzYaaYxT53J/paWsDXfhs29xLP9G6MXLwjzjhynHAp
nAG0UxaEtbhXvv5ufrqj6/VlRV1TpqltTmEDwmvZ/cxT1VnNroN4BCwKjUZZI1D3Cwx2+xmQzNWz
/jPGlpV8ukjAF/k4tFLtxbbpFBbQsagw8W3aEXWrZ0ddUj5WLi6xbQ1QCflnxB1+EKghtEtKSx6g
vzPrYezeaL2FjfXpGdRUrzljDDZnOgC/ByYIBbD6kOuJQhrxRND4OmD3zjCpdOBthAeBQeBAaTdg
eMb05Wcw1CA7P//ow2q+bpC8I0yK3OOlThlKKL+UPq5ExmQkaKNQ3W25r7r7aCLW4QMmTpgh2gIl
xek87tZSDChdJiIDlUDi/6/1ovxHsQa0raDL8EyOF593TaQu4TixppJvgpr+o8gyX7kZ3pow2lBl
gyJstgbx2UuIM3BM76R+c6RHrYDbgNHVHikf7/x2ocngUZ4VwYtrB+pMQieu7lBjabkkO8iCtiPw
emjeEPBQ8UxN/c84Qfs1myNtwMkn4wTTXYsgQmRkoy3qrLtiQJH1UPbJ0K5z6jd0OCGTVGIgVgHx
HtwfijAVnYrAQ/g6qMtTehzdtxwK+FY8ykOktZzYq+rwHa8wKP07gUtBtinO9isSN4o8rD7WoxWk
1/BD0+gb3AnD0CRVx/mnmz4Has071d2k9O84S+bDZq0LR/J7B3JClkSsjSK+gpADdkvn/Q0SPXhM
C7xg5S5+7KHLxFxdIoF/JylOgKQUvuqjbxHC4oT1dnQSawz/zsT/7OOAoM5Qln8JVbjm1bw2Gv7E
MCJczlAa3BDz/1QC9/dAjM50jy4mAfxa9x7dN72e4MZ2Cd6OsX06b0duL7vuvSl7oMSyXIE2TR1e
1UWkBLlzgN6BNhaaVkGfrNkjmzof3dr+hK/bQBdu6LWTQ3PUJfH7fhwOf0xJLgffA4HAvaHqRG21
ab1DskZcqtEuwraV+AETQ3SLMpsshKRjMOCGqCibGA8M9m1rPwfV68DOgeD8Dpmx7ovmlAWUrwHp
31MD0Dh+LmTRpz/QBnFPG5zouhE+Rm28sZ+gGU2CyMuesOImNABhMqN4KcVtfL/+0KHqnypiM9iM
zWtPUxkbRPIzp+5fkAQt91zbbjmFUy9SVVKnBU2GDTTesS7tTRsLO6pSgEdW4U9SifYbrQoRExMx
yp/qV238oCn3EZbDQlyTpBKf2zjARScgxR1ZjyEf4e5JeI8XVdYRX1AcuUX07tMVjSJK0HRhJxS7
xOFMdJ5Qe+JaZBMOA3mHmXl0YxGT0rGGk8dIQClhUhEgnJRjLUeco30zt21OcttRB21LmMQtkimg
CpBuIYm5JEWSVFrNqGYBieYZrN4YGOJqJrZ6cnIoStL6k7/5bajrs7V4J2Mg9+rgZo2E6Ctf62Ru
mPmr7yHKczVucY/+snnz9h9z/za3oDdcsHPOHPkV3l8+ByyU/bApZMk3rj6lzf3vc+RdWmhcNSMu
VN4QNl17dOq1aEnjIIx1GwkbL/ltcY9YmijU/2BY103N5Xz+Zo+Ee4zqAI96URSGa6ZPxwBuLeGX
BGA1bnBWiT3EW4xG+74U6g+xEFJfzkEsx+RSpTRqrlOTROv3tcU5orDrVjw4jgp+g/cMdaDusBzZ
UIDZ0irIAlmFI2vDKkmegIPjl6ET4T0tmjbYJRC6wWK/sV1pmF+dq1On8yPPPQn2pONCFmk9IwM5
AMM9+pp7G9wGVyyXr6MskIjyt1Gm8u5c54WbO7nz4hgX2+Zf86/YpocLVz8qDqjvX7qX7sqnkNp9
6iYcQY9KIrW+AwWr3ISDQvmExXXl1tZMg2zp1abAE3fjLkRWtoaXHF5u3WOF6ooUmZy2D6JPXMfh
x0J+mLiWskKgICpHznGMYrjqNUeUC85RPIgHV4mCaZ67bQ9CH3ORvIOc7JsnG4YMjmaXg6YjsgbU
3A3ku7nan34LpQG5QbZsy9VN2uCvlnEIljQO3x16wminyVAw7KaDWg4zjAwzYyxT2sNmCu5+w3qo
ezof3OQeL5CwETY9AtgZwfgsnZUu1kDUscmRyJKsAvss1lhebGybzKnp+h4objyRbSW0DUSh2IX2
cNVv0rvuM93SBMPegL1kX4uj0zh8HNVVwfOD+ec4yRB/4yIhZ4jM1ZO5Ws4NnfPwzbbyyavZygET
XQfNC+D9QRvNwE7TwRDBY2WnFNVkFw376afzE016qnsDZWB0KR5Uu4xnB2fld/udj7fjnCO+gHPB
sVvHeOzVlSGDe9OOtcQraMDWhmQCQeMgp0bBHUZxZZcb4o9wCz7UrDlSd47fl3sGUdD+Ex8VOZK3
AGQpmwy53KG7iyHkb75+uJRUmbgRqvjdZA9PtNzZzWyL/lb1Oh13AZ1T3pxqdvWTfPXkFUvQA1rw
oS9SzTRoS0xXzDVbzR6AE2I+yedPqhfgFECn/PQmjpXAnkgPQqgP8ZOr1PMgIVgUW+w+jRdzNNp7
8/lyuaQuZq75j7Ivv8m2LN1lS+xGzCUrJLU859EtMIcpbHl2BcBOdR9dHe8cYMp+pOARyutLXi9j
pzYkNh99rQdsmMMTzo6MHPnjN+VpOfTx4MOqi1wPcxHeNPKCFrOf7olPKTgV0A8GcW/nrARQQRYt
U8am3KOqjkOJ+NjIUeYiC59UL8KGlx5OZPLVpBlyHXJN/jbx2JBn5Aam3IVv/pfZ/ILiR6UaIlUC
LdgCqWaEYQPPVYdIhScLaRMAy4W5lWLKHU14qDZMsNyJJMjdw5seHce7BwcaiZH7VHQdfwsUvhWh
KBv+FqrYEaVDBIWY/mX6lslc1BBlev9Yl65M9g926Ewu9lzOu90lF1oXLwEqtqa3ZYX4bTCdmePh
WrIIZvv7Xt5dljrR7vutkl/ASPAD3TQQiWnE4b0kMCAsUCQDenqakcPARnc1IB6i2XsNlFAJH8h4
iHS14b0OlF2jq2Bp1hoqT2hhbb9u2gVRRk0uAk/S7H/c9hh2QkVc/FEXhT8uN5Fclfv6GJEkqszY
a7a4F0yxOE/WEOMkEAUpwTZo2+J8J4/Is7KJoibIYqAOdfg2Eh/QT6heIaqSFPot3SR45XHk09kA
1WHSJ3/Z2KFSQwsdzSeCBtAF/JwNZ7jttaIdLwEqpZNki0i1aBMTV/yh1YzfngQOQ/Cf/tePh1VE
5NDvBd9Ba6INAX4gZ5TiHJuU0QiUzmNUxHkj+vWZw/3pDyBhfVPf3D4mgic4N+tERhId3XwyPaw8
pJFUN1uaWU7zcTEtp8VUBRakWukTwXr5ha5qW3W4/2DEC938YxZfjz/I+9VdiX4Bj2GL3CPdbPog
T4LfRiWsU0SN7ivKB+dludZVu1zTc5S24+73M9mtDuV6dVhh+OaCEJ21SftEhB0AM2jobFZfvDiA
i3a/95hls9XwPrtjOXlDXYv+Z9M3hjT9MfzGSabi1dOC5l9OZeddwT3Tbo7SuBbydjLSYO2A91OI
8BhgQ+G1ql4GurBIhYzwpWHe1XqP8NtXe0r06WOBOXkvv+PWNF0UISyM7gvq/uK9QDUOfyV1+GwD
6GziL964WqL1fsby59ht+8duYxzP9PG1gW6ugLJD4y9fpItPvXuBa0LNBDjjc7H6w60EyYXgs5Xn
FdqFmN9pTYu7XomCYh+q7cL4a/2li9PhigqrTz1jrHiPsO0DX6oHVMkQEWQAAUpzTofT4XKo+dof
iGD259o2M0friS+kxK+fZQ5OMd3GcxmwAuURQVnR0ZVwCSSLKV6sFBwY1kiH2Ttkz1y5JdPrFAVa
IEGlr2BUpm7UuRjHw6ugnHoEHG2BxwCQNcQVJ1ohEkHXmY4A9tUOzVd4A/zvIxJH8hyvaWr3LhAA
JgXE3nwqCsinQBjoiCj4cxL7T3pfTK/IjYEx+Fog4tE3OLQOH4iKXaDsgMHp8QL9vUdUEnjOK9YN
RI5WXhrUti1+IiJebYVDV/nrGnTcmWiSoDzIIECtn5+XtdCbRS9c4CGAx0H3kRO0vJ+/82az6f91
ZmevunblgNEdg/WsAayt94X//B8rGnKvh3o7o8qYPl2mljdcCVCTMDxGBmMLGhPjDsI4/NkU4ObD
gStQTU8yE4iTNEpDJCsCQXwHL3KG6LmjHw2CRacsCudYsU4wtfn/b6DhPM7NERfomHk+uHR0tPeA
fdAHHsCzoPn7HCO+6zy8ckr7hkdExUm2uNMm1fAv/neS0ssC4RDArQOl46v4vufYM+Nl/Q7QNu5y
3ugd4TI0iDvvgAwBJAy1b9AXDr3EzsO6V+7vMNoge8f4vQNldrElh6stAsmShaHRR76j8XryHyLW
bWJf+B+0KHggseVlYh6PAYglFvDV1pd7WqesTKSoDjcSKnJ7uzYve5UWMXVoXg6BNqb721d6N47E
jV2S/bv4GmxzUcmQt1cdGWvyTQyrxDdCskO5lyP0Gjb4qfTO20S+iyhYidzVyRx5V7O7XNYdiK2k
B6QJqJ9GEhVI4Fhwk5BTAjAMZdGTAKWMdRUgICRTqMzYqv3qi1HUCtNR0opvj+4ID78JP+6ykTIg
Q0GlH2RMe0KZu+W0J2euOnx+h+OjGRLiSBQicaBE5upCPk0yFWBFhCESBt+IQQv3OpNYPAPuiSgY
YcKXyAKaNRnOh0hmZRZd0DzUGCQaftJqkFguIUKXRJCw22G1l/ggPIVf/wpYW0y95fyIsvM9TCry
fuXxfrYlEJNYXXJHSRslKWfZse+sBRYYSaSI/+iwsfSjXk6k7yFN5Z/HsnpNfjmhwQfqI/JPRKxQ
hKq+hgQZuI0TPKcE1ym7UptqY0EbKn0pKfwSFKBgbBJ7gVMmFfq3neh25of0ABunjTp2FT/xbfpA
Bco+iRJ0dpqib4zg3iGqVQSw5Eg+TE50cqwnB6K2/y+mpbniNSniY9nnom9HHVuMBQnh8WQs/XRP
dWcJrdLJSf8kEVQ40XI6TgSIvwhdhoIc7LekyBRECHhvxFMSU1EKEJxuJaolh+dtDqhUVPu0Bjnx
b5NhcTRvNtxLX+5D/KflP4lEjj3/2APLx5zMPO0dDjw9XUfLaA5qVRJseoJm0Bg1oqazv5oEynTf
CJKtKI/Aa3Po4C+TBBM5h5ibDxNrCHCT65Ett8bTaMk31swBQRzJfsqbDebLCMDnejqllhXxl1mw
Xi67tBQICAkK+czRiCy+LpWDzSYz67bq9PsTkvXBfj8KJpOAQsjkavN0FcR7Hju9pGxexeV8kTWa
Fc6UaiGbZN25hR2sCeeN7wSdja7Kg2yuwThGJNGSKDMxtxI6nyzPG+G9wadP/sD4L0QAm0UOUDWl
GMF+b6rvlNgEBVVwK6eB7IMalvy1nJgn+qp7omePEghWHjevhlpR5g1nw84Oj9jFTGZlw1PQiIZt
UHeBHPLOOBuwT3wsjCc2VAW5KPjfyWRBrBc8OldPFlH2xftVEnIqCVMKF9NoZUaphW1rBwwauHER
ywAfAgi34dbBq6uOrIVipyPuCnJBSVj8K0wplg0gqf+wNoa1kRdJ9Dij/D6l8OljLk4nZgil5ueu
Lg0fMNCsxVM+m+KqFa45rsOLiesDsIB1GnxYfGUDamZeB23w/3L1fu2TDz+R2RgrJ4W1ANQkAv6Q
UX1mbpyTXClavZgj6nOZIxrE7ypdIvFFOlYR1TkQ9wqBTwER8yTNWwUUgaj9UP0BhS7JTN2Ti1w2
jUSKvp/59uRcNzC0lNlNUiba466YHsqEIBtK1w7YDqfcgfFgpgukoCQzyQn0AbKOJNgxaH6qYSXF
rWYkTeyBTG4a4k+9J8lmjTJj7MjGRIYQl0l8TFJEwOwk4xP4/qvLisJgxnNHbpQX8TdEGajDzNiJ
qxs1q3BVyS3ePHrj1KU6996XVmuPfZ3/4u86s6g+B0BXHSkoCHyE1CphyNf9ut/gaSlVpnxm82ny
rw0MqNfgCTmysqxj8XRjZUcthXbMjTBaR+krGV9EO4WapqzuN6dFx3P4HksIIA+9RqpDGKCyxqk8
oEMg+VsscJYJF32GauDtvdFoxG+A6BxZq+UkywIMfsaj9sHKefHjznmJJiBz6q6m2g1mqUBZK+v7
KNk9Ihl1aHoxWFdew80DtCQPOez5FvfFLA9UPFv+q6eKDwE1VGqneA/05F5YNIhfmaKRLv4w8BwJ
9/r82wCy5JIS6goXEZk+/1hcgKRRDjT3rBKdPQ+fzP5mwuuql3zYoVF3ZS7pnVtLPwwjKgNd8tE4
iEmepZxyhduDZqFMjCcufCkvyVxc3bwbBgWMDXAYA3hnQFkYoe2RjNKqSumwWDmGjdzb09xSRA2l
kCqqHpL9vrZS90oPtIT+JDMeNK3tgBLtfjll3R4fhoW5O7x8mQTGU4yGcc/WZw0rFM9dmdNU5rbp
eHzwD4fh1WKxn1LXZAeibnd+sub0K22Kn1dzO2AaZpRio8VeywGaMMue/I3EWnLuQLuC9JCassjf
NxiFFhBlSiYvTig00GqCBo8wiCnXfD2p51CbRyImvOZgMRX8PKWQ89u4vvzYA5Dl03Ws7qris0Vn
qFqat8p3grKQCuur5h9RNRTXF5r91e3nByODAddvLIDqbm2Lj1X1bJPsC7sVBPCfNo5ESIPOdBKM
w47DU60+0+maFbDFkhAdR3V8fo+j4whJYY8izTIa7nYAfmzINoR5VQQtdXmQZQsNTy0FeLYSUjM4
yAx0DdLK2ABFD+J3FOkCRMJPlHZYNrp4VuVAcF68EgEM8nejB1KY+B0PHEmw2YhkfkOE4JgtxQCZ
oeHLgZTnCWIYhJhA/bWZfkuL92RVkN8ZllLAp4Tvt0eXqfwOXZNYVhIb2IJVj0FUkqqUCr5a2379
Yyy/sJ9Gsct7+LKTHBmBBrC4OB/QIBRIa5EM1CdzizhTSAQh5TE54XU+YcPSu9nIPC6LBspNXJnJ
/gTKZJBYaHNRFz8TMxA1iD+KC797XlXGrTPSX/ryBak68eie+SCeqgUYqqxLY46BejYPQwAE1Rkj
/+BLwTmGjUsvjBRIkiApeZAUVjkjgz1luZFFhzWcdTxxwGRBdKF1bekBnh+EtlRmCF9iEs1CDFVO
WJpww4QYO0xHViy65lVdv0RRW/LRNi8siIyxGYWP+Cu/1CABSoqleN++xtSCL5hocjlSVJG6iViE
sIUyAck0hOqZYwylWiSOZT8yHyQiJx6JS0bp0FusqAf36IQ0y6TEGUVuqJ+Tylx8SUgLT87ib2mQ
Y12fZKFMxM9+YpckHkTKVd7GK6C+KE65zqKaEMDF4SztpmjyIY4YtnorhPEZiEmQssW+7gIf4B0k
OWoQOumgf8HqMW5B+ZK8StaMeSKKXJImA4/Dql5mTWaAvkyD+/1WI9BCE5jRuflbSA6J3ZW+bTI6
kdeszhmEA35mJnUk/ogx/DFHt6EU/1Z4k6CyyGSGKhEJglSQm6DJJMF52BSznbZz8dAnxpDnDF4J
UUWZjZiINhIKyaV/Mzu73XAno+Mn/CW69D/jM7zFJv1A5nOmscG8zdwq14VkcpsNMZq4SMmok4gl
YXBIvUGGiJxD2V7m7soQlhcwU0gDZzqdUrklriW4pgkl8fXV9LynydQ2YPYIp0y/Z95ChqdseDki
FcFlJzNVik+d+NbJiP5VNmQo/rZkmiCmKoUMadtA3unRIO2AsKUOAl+Y1wvvRf6Om5CAQPWMl3KU
NNuYSHDCdH0150sK1C3CbrmCaJxX7y5XSNGRHaFoIvH2OlxH0/HwMBzuWtZwhkQpm4SK63Xd4s+B
OxDnSottLnspKRzzbvWOXF49sQECg0K3GRxBKH8nV+uxY7jZQNpXqAOxB+LmfXElDoQ8RnWnGehB
AwH1rPMGQ7N8dFrRuacDKZJBIqFmFQFWsYTO2JcLQ9byNMi7GlzpK1UyrMAgNGLRSV1TCkkd1PeC
ajhTV5MoFWGM/7MTIoJisoIXITMYhD9yfknAEYMjZpR3FaX2eCRlmZenXkAqi1QBNHWuG8QUVOYj
Dj+dmjfgZ+gZQhDh3wWmCjgu0JeU/4G4II4Ay6ScoRDaET8P8Zq8DUuql7AUZeEEcF1MURbdv/bF
Xt+8eq8eaDf+aSTWvbT/ZuWp/iZDvJ1f4HlW5YkLQSzkYsL/l9iiSmXg1DFmIoMtta0GFiJSH6Gj
3P1WvwOpg+FjvUaiPCeNZnlKdx8hkJqAqArMnzYRPTv5w15T/OY6s1+VV04Btd5+W66sMjLsv5qL
cp3zB6cCdbA5Su03tN8xMgUaS3WHcdhJOpmn9LDyFVuDN/weuKWXUZ1y3sVn6sJZA1JxBmkCSRMb
NcgH0h01URJ5lOSNoUNkMuWCGZJbDscn22fu5QpjeE7X0xBwE1pUTONhFEXr0GewDhm8YwIcZuo+
P272uBqCYyucWuOxzNNnT67i3yZXdA2VyYI4CGqmixCjXMRQs8N3j4yI6b408x65HouA3IvRBy1d
3K2YBDqyRqDIhM+VACxghgOsOMFZA2k3l8avLBy/7ErWmcyVHEvetRHoO31379yxX691j72jaIoH
xxCg4ZFV7hgqvtIRaciiAzavx3XpQ60SAjy8r1Fz0OI+m2fzxjKn80jRvoF843egRs1uOfr0n1wC
sqmerISXGRENFkb52Ynr1jkZ6Y/+6ojgZ/jF/WCszC9jJEGnp3EyLeYvYLN9iKdxP4apKqzVC/fo
VclXYvmVSZCJgmlPZi6Zxa6WpOjj1OPscJ7wezx0OgusDf8YKszncJ7/VIcGAdADeMiVXeULLBKL
F2VCbD/PAzwvRrfRdXAbJRMRf29RF2VNwmjp7Z5m0leRIOl9oiga082iEXOJMF68Ax8uWBgV6xKh
+4EGCTzNaqEk+SXkmExG+4FHNmftt3vBBqwEIS4uWRKlgpH7l1vK2imRCXp2wLwKbKfEZE4s6qT3
o1ktVCbxKWUuOEUp6+I5+Ie4cAmFYlty8MI6Bwsy8mHoREtGJNTJ3Yw1ZwYuF8OXM2qnWLYzuUmM
kflip5a7BnXYnNN0xqr011uCTQqNT9wWpQEkMxhqz4yhC6NI4hWFss19Ii3VdA0bQA9f9AuboYAC
EDVaKt0HxahuHt1BAUg1RLHBk6E513LPfkwhSLcIYaVMIffSmYym1bVDQ3IpGe1loNiPgGJfVdOI
KSwhesBnX2zAr7i7SdTEpM5vR4d7qKEpqgFyTciS9DqauL87xlwhyBIphKKq2Qu4QaIvuSFuzxA6
yCiSS1GuIlm6WKpYVjNfFAQI5jDUaaIELkX9zJflVl5bFQ+sVvQL5f67uuS7yKb5cp3J9bVeSwFO
tjO1ICnhGC6VeX9NdUnyGqngjLnG+d79BPirHF+ZBmRMv/wGy88LSDRfQ+K5X2RZVqdcgl5pmP22
3/O//hfkYHTaTLxTJdQoMMeUNUfiu1eo0K5hFDRM0LQA8zgKcjwOpVSPnNzjULBr3B7+i92XyEIO
Rc09W7sdI2snM6/m4dOCXZC8o6hfyD2Nbx7HXIjHHqFYGZwDCcx/MYnEJUeCdVDuPfnUlXXbyDvL
IeaZqTwmu/qBQT+XxgoISPwtPOPFCSI8YeY8HOj3SUR9N/n+0jvcnT2Je/g8mokrC9gwYFnEWsph
PNcuZg0yqnKzEZxrIF7FvPoy67DsUIrrXw6NbRbp3TwxP+N0d93d1vEMmZp1bcHqCZO6c5z0kDF6
wqqZYiw6QiNlBJQa+iQF+A2O5THQUaLXrZiXI0rdyaf6Ml3UFjRV9PEN/iUND9jQKBjjq0d3kFYp
NPHwExQRaSZci+gMOJNcpNekXHJmpYKdZfsnyNxHopCUCuovNYih5x8vJv2idWOtdO5jtaPOH310
d91aCG8pXPWBeIRnR4WPi0MgYRPMF/cxu8yKoY4bQs3/EBs/1jlLvtHJkJhAOaPmqsOElePoNl7B
O3Gf1DjlKzfsB416tCHioP2yocti1UOH7MWKPqUllpMk44PGeaDTvoDgqhom7jdQBNWTlT3dl+DI
0peZUDalg4iu5EFrQi9JtqsSpLLTQO2F4JUF7eHfLkFsuNe3hySM0ADJfbbFt/viGudSAT2Kyup9
dwbkTFccUf5vYR4JGwm6Jvqgtkynzx5w9QhaGWLFH81Wm3BnHOSCc3zCaepdncaYDuUQMlF4jV5d
o3TzQwEZfEwaD5528ei+gnykIXlFfboXj0FSqxEHxXh0EUYDcaoChUEZ/W5Bw0NgJ0M6CaydWRLY
H+1iATIfcqYx5idz38tuEoCta6jd3Lb1KRqwQcHRApLVMhGjXj8mVjbIo4Qg+d4vSSCzjopDmdb7
9O+HVu9GruHfO/GcBjkhXu49L2g8mBcGaC/xLsv64SgEQIyuxLvsjsfzQaExiAIXZwWKI9wiiASp
+YCFxaCFWFaYvGeCAir1M4odfY3Ikmlh+qCS1Vvt820M7ZBgYit92oJ1KKJEz0g6Rs9ZY5b+JdNj
783kNNJgMW0KAgBiAdjUKTmIqCwgHqMTQO9XI8zCmBBRDBDZM/S+2osnp4ysjjScuXqYLBkpSMCp
IFOorIEFITdhqsYS6IEAHshnvNWlW/ceX7eMqGKPnEeX7jAzHPBBFDVN6L/Yjz+7CgJKUE2gO2M0
CXSP8rZfOzo1Vlf4g6ewvYF78kdP6jEsvDoKLeUamfdJvGaxfq1LkFhUJXbnRfZHSDuFy3JFEdMC
aLviYgWWr1u10YqOEbnIwmBfd/kLvHbDPjIbhbJK1+bghBO3XzOBF/wW7qqMD4kc73W9kwqH5UjL
H3biE3UP66J1YsT7mKa8Rs3+ksNjdLd9vpwjkd8ZouqV6WN9hK470RdKEyGkopBWPERZNBSpEiMs
g/+hYqECkziEykhgYnZWoqvxRaB2/Zrhh2H0kDhAA1MH8xXd19DCn4vbOp18J+9xv05PgOh5SlN5
pIOso7TYFIOXfPmZ8BZkD1moTilhR0g9HqohwXlH2KPZfS/x+0JWrdHyevHJSjjS2LGhDgtdi0tc
s+K27eoUfwa3iJ5RqCEgplq5wSt6yR9sAQbK00tir92wtNPT0c81riHFL4hUWX6gRw6O1JUbVmvl
5Bz7R7/2dtoEL9TvqNPW0HLVOk1RJX//oR93R4sB353dfVcGavfjCSAQJSucsffxonWztKeTf83n
yWoeriMs/x4u1pA12n6EnaXQcnUKeHDJSRLd28tpzhAaQpjrORJI+m2pr+OPW24YzGeE2asgdY8A
BmLqBLu44N3ogxBePHHw0Nf5yaqFkC5WJkByDbLLGnYnhwUEDQshU9pJAOew32BUIHOsEd+Q7v8x
bcyKBSAzZosnADQUhFeLon/rIxIzNuaNQInNM+vYy8LL7EoZuu2j6B+1l8n+tUFGP9s0mAen6qi+
bE6yDhH4qf9O3QKz4m6dQvO2aJlf3OZQZW60BOkOb0d52OXR0+k/qV4tbN7s1VZj0v7gzuXWW9Yb
Z0wg06qdXd3Wd3B8r0/q4fPpl0gqn3wVvaLwfuoC934peNhh7xRer+i1jdTF59CmN0/ZKnrtCi7+
xX2sbPIpAPDpKkJEDk4hcwaFNaapTY1cHqzyX4p21hwGYr5XqJrRw5rSyo03F4rrfYYaGBGkdKHI
Hv3H5LXTUpvzi+YeSncIKWTzM1LC+rQ+uyy/vfeU+bE9IFsAfNPh6KT7I/I/A+aldM9p4x/cFS1S
IuwNowt6+4e2+2YJfu4haMypIc6vPUAdDXSHvtvbzEDbLN/ezn6yOBK+E1JhzPh349JK7Jpifwaf
fs1tI/syqA00BMBwnaWSDQkQ+6H1F331uvUGYH13FWAmxLeMHZVlQeRz3mhuMv7E36NP7iW1N+0P
qzQyci5kJH+w+vUbNLj23+nFxaZGGb2XTN3lqByi5yKTwa2vudlEYw6Cu9rVYIxSfyKJQSoBpjpf
ZPjYZUIEqxM5IBcN3hdOZNFpnn2DsDXxi1dPT+eaDnDda0E+i9SzA4+RtbaASb6AAwBv9kPvHJYE
bpsQYpCIztfPaLXJAErTuKLvsnsZNgJ4dUofgvE3Yxb8j8WlqtRQJLJy/vJpGiw00XNZ52tD8PtL
qeUCAFh1iCZO2P9BTyBo1LBesi45gpjIF9nYK7zoXd/tL9BfAlVqRyuL0IrJQTNsAD9N1UJ44lFa
yDi031hHIqiCJuRpRo2D2AZl2VXvcUA+ow79/mIyhaoHih1Y7Cj0XbuPNfKqDeiAl7D1lyyIEHjz
J2odlD8xPf6K1I1GhViCNqTkcWBI4TZdevxyx2uD+rEH4QonoxMH6GhlBWqUTkKDurlp1u17Zn2Z
V1nAa07G2W4Hq3PQ+vZfiWdwGfI10Ij1ri3vdvMy0VFwLzjx0D17D/GECJoTGarjEmQ3zg4W0kny
mQUuQbaemkQ2XCJv3OkmGVIqZ7BIn8rHokGuIKdEZfVm+U2RRpHheDoQsoGUIQ4cNLur9f2AAjrK
i6jdkm5wdSHWXxNgD3igN+w4BC9AueCISuWXWQnmIYALBDVAMzasGP8opMNgIqGzycDaIg7KFXqC
QINeMwO4x6FsWd8xMjNnIiPkI6jeoyBBJk5Si/xh07G/u1tpvrfPrb4rQXcwteJRxgWtA0Thn8v3
Zh/i+Wn+HbeXClJTH/RRUEYxv220c0VoRGOmKRHnyUY6HeTN6lBkFmEGTTf2or1IUhPRiFrLZFkF
9MPDj8R+TVFjpsFDEQvw3stUNVPdv6YNkC0ru9ir+7LXAGQE5+iPCCXfpYmIGzykyXUa5juIQQ+z
gbP2FuExFjncxexmS/wG9e1lppXiVouMZi+d3GcAKenbwL9fxA8zD9KJAcrcUg4U3WrbnK7siIAI
Nhh6KRLI0CJk4chthZ2gNuXNNAoPKRa5qP2wICcBJTs+4H6zqaG90Ca42VTwqPJRqeCRem4fqYED
iPhabeiXO1RoWJBZou+0bcCmImOENgpjapLvWhTtgUeg4hUe+9QVvTxEY6Kn7FczndLfiI7odal3
0WQ+eonWbRmoW+7R2nzPThRyEGW59Y4s2kDgUHoAqPRFj1cUKHEqwQkTxa+iUnJFK/ReLcaP8RmM
+TP6khJl8+RurXCJgrHYYjbsrDbtXmtxhACNdXDTzKck6TrVrpTyiVXC49kcDTRXkJqw8Qd5a3Zr
1KDPrdmo6uDqgctoncb02crp4YOChQRGMqk4V4w8FOuJMQUZ7UE/ijKlgXrREx0AiwuauJQB3pjE
GxYRDWxeST0KeCAQ8q3BIrmIdyvc2bAw8ZsUpXF78FHi6wpaD+kFP++p9m0An2CyyuwWsaCIaHff
t/2rQSdxBF3oBgz2ismnMPPPqKUxUzWsZ+ncOQ0kfxfBMLf6Bkvq1VYWtWHG1aTaCH4iZDrRDyCp
p/np3WHpXjCVs4g3kB6uw2wUeKC2SaZ3lzVTQx0TGSv70qIYbTjZ8OaXPZ1TUem7GEDCthATvw8E
Cl+jIwW8nD4JVMYwQRAL2wmgihSQiJthwhDMs+pA+DIf6FvF+5uyAe74XOI7AWujNjQWQLRL1B6p
wjKdB0gWGZMckiJ+BUKs59liUl8b8zZAPsJPvd8eU3CATrG8KCxvjaU+Mf7OAUp1KBy1EdB+UT4j
DUjU7hEoMA1PJmrwfDxMFT22EcRO+QJAO6eYt9QLWb7ZeUZg+bUT3ZbFBiYzsf9+5TBdsMjc5yDA
ap3MOfIOQBoSH449DvFACOfG0iB7gURJHTvftc03q1nTvq6oH6yYjyEeb08joouGSdp07TER8Xm8
rbxzhDDplK7XEFFRyIHXPhNOYTZHj//RdF5LqnJbFH4iqwRU4JasiDm1N5baLaAYUJI+/fmm+z+1
bbcBCYsVZhhzDGIjuqWNtNEHBa7sB349gJZPs08OTC99BncXcZeuy5yPjY2ZrrXGtx/GaaaK0Z2o
Tn11VMhZyPySAL1L2OTSzDK8Qtwe3D3VvmOMEAk32ZP7nhopxRAU4hMy+K3aoXENymf4qRYMuZK8
4i+zvbGFmYep75fhhEXNs0F0hsDPgVmVlyzQd4ywaW/9iO14/jpQwIv6VD2Fpa01EQOC8b80lsWw
Xr1XrWN3czb68WP02EUYoC3UcgjmnQeXjod4DkTqKj2v2kOqfdN+28riAS8nkhvX8a490O/TqgpV
kii9oF05SeHcqbI5uyzvKjQyXTuppu1nyKp2Vdw8ZCgqrF/3tV5bnypCvIXJAkc7ribdSVNFLbSu
CGXlbuvsF3VgIEN08SHzSgYGUYl7UNVubop8n1K7vFYengkaECCHgVHqQLfz2llXOHaBBrXEQuFC
6fj1HHo7VnzWoTu8XfDpwByMaI1t/tx7gzowd7O4Fe4QOyUU00WBSriFWVuR1exnCBxRgNpY3WXC
h3+vSXeZe0xhuRen/qtkTGMnQdiDLHw7FG34aId2lXedFz4kCSSpcgSfbYVqxDXr3I6wYk41Ve52
tRERpXuIy597CD+BhAa2T0/UIeN77mY5QsvYPemqt4WG2wzysD6oQSOQPuKwUS9C+e1NhNqYanPY
lWetsAIszaLbm2EW91wF5O4OKoLkl4gAplMZJNPzllnzTrgL5311n0JjMFUhgdtnC4w7iPAuJwII
rdRnaaxxozxGxd5ckP/FB6VA6dhdQh3Q2qGkwAxN33qvsaJooZwiEUxAM7yus+1K3ZqOOkNRx1Yx
GUAMhCxRDP7qyOrOyICGGYQsLQhccW0q1OQBpHiG1whqZPzCB2TSTBwAEqjuJeABkBaFWyIvEL6h
rIIhuo8R0hRau+rHOMGyyU2GuGShw57GNFnSF7bxrNd1bhije0ptJ69TvU33DMt1PemxdF9nGjoj
AKqKkDluBwPYlDpKDS4IqNFA0X2sJwQNABOmGM1U+yptF5acEk8WAzUDLaoemymqiVfKXLbN22bu
h3kEWnnQMsrOUYCS3GyDAAWiE9TXzNFaU6RqPcfUXN+xtfGwHugownHmtmbl3gyTU2+sYU7hKFNW
eqU+iN33AIF1HJQ/mYPzwnkSY2Q2wkyE3+ltP9DK2kJgc2p4C7l2bTVQ7UTMX52Ok1HaTGd++vAq
ZQ9HJ4NNaJZ0JZ3+45RUxlLIRYEylwLnFHFmqhYYMUSxS+dZeynz0MPjRVYQhfGIYRRky2FZtWgf
q0cx3A+5P5DssTHZpQMed3V8QX0BL/6+1cp5cx2mvUX3tn3VswosEKWnQSf24ocPo/qD8UrAw6l7
Xv2xVAETx7QU0zFrLrq+HbuBRzm22oZTP0Jj1fVKXxd5Lcgl22soICfc/52VAlke7C59opDAsQHf
cEoBBO0Q91nXGczWTR/se7gb0NuuXgs6DaZsj60ereWZouQGjQWIZ2zMKACFqB/Psl94Kn/bKz6k
v/N5N3GMbJApk2ySJH7vcUI0Jc1HGFt5z9KAYMwIZsUxIRj4+gRmn8OEGRKyUS5E3aZkGRMXje3P
ZgcEJ1lcsgE8ZrESsCnaKfwaVQrKvFICKfDZXbNBrkStV5/PWljmqzac9sUAu4/wCjYkK83nPWec
vsFgvaG/Y5Be4T15BZ3nkXgZZmC3PUlnJIIxHa/1XtdsrrLi0jRkM4tWJIYiSwPiSIkOeSTWNeyr
8Ejew069JGaOcZmvmszTx6+ux6p2ZxY8P8aYo6yeEM11M08+Mi7r1wtWPOYJDWj/5vJBKG66mxJt
JqxzhgyYvpzC6TDA2XjhH4AGB/wPlohoFzJQ7QnPXRAn38cOCN/bPdNSfJW4vau8xhuB/5ZnecjH
MWauYee9EGJ26G/TW2xhR+CUMCnwgq9xzZ5PBwOaBy9wSnRsxO8zr423rSPX9kZPVLZPWgN+yGsY
5PDUewzit2zTeYouR+/7XKDJ+JRHoa54RsYECRa2QcFtUzg4KXfaH88KSx2ccya7iknlA5mGAwSd
K0yCbwy8G7saAYr6vL6pqyZdEuIkXqeX3UCf14nNA7sIYxXYVQdq2DuapS6rMPocT+yuRB3qMd2Q
6czmgU/370Wx6ZKg2sL9/oaZ0cJb4pnXOHRnDF9KqYhO46HgEzL3PgOed8bo3zYwU6P8gafFsXeU
ysg/ymii3hT5qjG8vav2NOZPm19PFWRLx+eRUC+P3d/nl8UkD1vD/KtFbfbRkwBOS42LLfkvkaW/
ewLcP4caGWfBU7/6kuiTvBeRbT6DCZP0nIA9WoCaKuDiN1hyIZ2w5V9th6vNZoPiD2yvUePwelPa
4b+8kuSixmNgMRGmj7tpS4p3AzpkJSmpjaBrBMODvhD/73yBOksiVZKrAgvCt3MEGSkoIMGqVZb3
Jygd+KpB6+S+QALB7BxAry0wSoCq/X0xOX/H46QRUKGgm6Q2D9+fvzvPEHV5AjyUd7nNDwFvIEPK
XjruQSA892+xtjWZHP2ZAHrIR5NsoVznDZIYcwboU8fWj8z6SLZIuqtcEdrgOEQyLqMujmjHB6wH
Lgcc4YD4iQB09LE+7k13EXfzhSbYGCknj3W9A9wv/wfwGxpUSxGlqget4N9fd05vU4D06XMMCh7E
NP7d9+fm1bXwv3l8kGKVjL0+FhRi1lc2kBFTWfgP0FJ4ZoDvn8D4KsWGUoVIAEC2gFJqkKRgtviH
8QB2ghWJe094K7HuFFK9Z/EaqeMvHA1G4e+/jMIijGKQI19YtKS1X67+JRYQ9JkUFxHAoPhMirXQ
gYNwoEfmXRLuLSsNwICPcuQv3q5UMUnWHsDMQgNd869y6cwNFtZxdfD81rNhguNoSxK9GIKG6Q0+
pPuGzIDZRHaTj1Bjca+zNzYxVvEGvO7g358ABBpHQJsFfxRboZhQ8HrnA+M8yvM/9cedbx6lSvPf
H9gdPhd0nKDFpTZIQP8qMHGWwv2FuiHZx78jnImmS0Q9mdwWwvpOkOCjgjYXYELbfSwES1yibE8g
krwK1t5zwQkKmAfOTbbj6dWT7QGCk9Ekp7mCfStIvzU+j4VxYqZuu0x/p9tv3Tg38p+7U/Z7/k1+
yUTw19pAPb5qc9lvQELmRhwDhC1mH0hYlf5zIf+Qy5H/doPbK+pJ8OPZl/MEoiDIfIHeaUB+8Cx/
uryXUja5M3JvpEm+AGgaFOglo/yrminqmTvUM+OgpBhNvkqD7Ff47muQ1KziZWpztlLHZpyySY34
M2v0BHknSq5SbMbJc1JTJ1lwTsaARRmifI/St+/ijwPJrgga7c3ErcFCsYZLA7AO9o38eyXSfCzr
FMbJ+cjdfvNF/02DX2dipYoWLKm3Ub1iwNYrfYM9AMRD0jC0eN44rOPodlxnD06sXr32r33rqJ7y
fZsFGs4gsIJkCglMUZHH2k0kHi8YG+fS11qDcmWIQJpgSARRct3rx+v+vjePJGrIYPNjnvFbk4/3
/MK3yg/xZxwqeSYSZ7C8fB8aC9Gl38o8HjsfrlNKRnHjLHq9oG45MJhIwxesJhWqoM8p+bOIpbVP
FBgPsCs4voq5P2bz3tE8cs7w+rKQTToQgOC+Yr4z97jgClwdBM2bGTWG5Ji3ZLVvPLF6L4jJNrBg
DrrCos7EDZQl9t83X397XOJbcJkGTELWbioxK0Gq8XEF0RbHJ4N0fkaYEpWJGT0gu0P41+8pX2Dm
I9mD0+S85IBV74jDvEeoYrCFuum7n5s2TAo33IzNcTzj0IB6ePN90q0QwyUEN0f8zMOb4L+8TX/k
kkK2NADvEbRxjOn7hMXVxH5NbTrBuI8E3yglYaemFUbjynE2nk5QlcLYcx+7Rf8eZott8t+3Y/AG
t2HxhIB5yN75pbaLDKoPgOSlTERjXnBFvUELKD9NoFFHW8ywqXYIWmTgFFw4c7H7qFgQuF4XCg2c
IdZpa6ybFnk4mjA07z/oX9ZAi9/M9Cvl7aX3P+wYHZ46Kd/lc0KITO2tiQmt126cr5j1OEN2oREW
f3o0Iqx/+NfDy83/FFAQb70rYhRDDqwQB07cNouG7AYr8kUV+SLkbCCYMilDI4dl+Jd6KW1cw/fl
ZB9WKCbZz4ZfZYnolhEg5tDsBwppZuAc5B1E0ZAywVjcHvAVxluFZCraD173SNPQfc79G/aaj2LA
1x57ZXOVkkwMgMIRg43XzNQEUIjl7zkEn3E2X5MZPArvsQ0Isly5KU9nW4OhQnos3XNDOFF+9AEc
xUnyMy7regmAxlBryE3Rg0fpG/z6w5Y4lGMi5IRbuZCuZF+wMBAUkm+xTK97bcNYQKKoZmPEPYDE
n/vPDQmG79Vx3bUtCzUnN6fO6uVS9c6Bv59TPsvn+vgDxragAJ/Lbg9KLhETU77BVCQ7gQ++anhf
EYKwMFnJLDDmTmeyHXTbr3HMa1iNCeqXtD8O9gPM5YogPU1AkJS03oaWrE8YpiIjUG1i2AhZ91F/
WL0pRCCqTWLb18dyDWJTYMSyoNqYszwYCrfWIC2GHE7s5rF0Fixs/OORPmbHyYJUgfwUyTGTp8IJ
SzcUWwE6IJIkLNhm4QsqCHrnDrCjhr3uIiBCboid8uB+ypFq4KJcBTeh+6QaXY4iZ/NtKXnBykJv
kN0TkOJ984Xg6XNtTCyxMy1BsH9xR29LOXJ/aJlmc1VBIHE9fcGwVx7WuDHlRPhDqkp2QS5lLgfm
PBqvxExGdw5jiBPlILylnpmZ8khyyaGr0fMxqJWjsb1fXZqb/WWZh3dxkrYD5iJ7pgsJDRKNjVrd
kYwexSRcHLxbrPTfYc+dwZvAtwAIgyqFDvExM2YoKSvFwVAC5QOFgfyWmwmEhyuSdhVahwtdgprn
b9sRGJIx31BQb8acAydNDydKtyNmcpU2ISoOqNim33Cz9nCTRtWGunyCDEciJpwjeQtCoNTrbxQ9
YGiirf6tEilRl+gQcpzjy9M59DGjRNkAKFDBQPZ8SrwFUfzejZi87/v3QDneV4afTDQvmXwItgF0
p1uUvfCBSWgiC76ii94YBoLbOpf+dYV4HaDmfIFHSd/n247PB/g6vMTPPG1oaJqXDyrUWgR9kMgk
8s8dk4+aTdr1uDIiIFweKpmQg84ZHmwB5E1GKu4T+B2cHR7xnuPm03RfMFvTw7kpshGbcWFHld6z
qhyOQledYzbTrISw56V7pvZAl14L9olhJ2ay9HvZBbclYp7Ht2MhGjcbOtKABqb1uYVEtehbfEc3
YrqU+O638wMCc0x6h2z8HSwMNQbgPsHo/dcXP9wC2WfsMnsx9tpUMMb7jPJAo+NJRy48bnvK9WBP
pyt+uHNlD4TiHYYP31NVi9Sl3HuLu9yBoqHZlKfaVuEFdzkLXMHOFOeR/rGRdmHOwesggP0dXo3H
WGTwvan8oMFpKEiDSZw6GO10cqL7wJ9kqqMvM0FpNFLlURhALbhoO5psg8YshJ4C+6Il6Nv6t0fX
50Bc0+gJ2EAPWnP2DB2GoNRooUYOyZTHKoUP0tAGz5LLuJ/wX+dwacLm+SKR0chE9jlyg5lgydVv
GBjMr/hue/m9PobImkwk/ZrYmMvRSSfw5vK29IbJTgYObWEIgOXrqjNhT5U8eB5FEmAMGwWpqSFr
iTlXxgRNtSNQYqD7xNTQE2Cg3oacPYfuoa2RwOXsUMtDNGEQr3DBclqAhDO7+jcf7AAhcjFs0CXH
sSGKstHH+FbA0H8VAHml8GDIJZnkJCG9AKrz9fTcFe0tqBNMCvm1oDbpsYg1Hb/d9t9ywBcS3WBR
bVnoWCc2+3i/mR3gRmGelyFDV/7KM7CW1QM8xXkyJNaK96VOm2MtuM2dKz8cMvXxC1gbuUpyMOyG
PFm14RJZO016vjLu5k6xobOyXsw5NPsnaAMkk4bEJqH96RYqs58G+VbmGFuUiKVWBOwEY1DWxIqZ
jooxujKZ2k11RBmEJUtnkqwcOjuza8kaDL/EFvKO99R8+fWAcyk8hjH/U7Umw7UUUe+Gdmc40zq0
B9Ec5numjswhEmGcB8WRzXO4KunOyJZ2fPp7bYwKEqlkj6exzucv4jZTrv6uLNrdcCU7y/EqjahN
BBUDFD6R9NPnkqpjL1KB5jU/Sr+U8+GYQ+asTdLvRDHg1AEtxR2vjjSX20L2B/6ZENgGYiZnK5te
50gL+6RybFLSGg1Nh0IDhLCGhpRZa/7Z9KIonONgA4DowB+31n67Tmuh/Wh9cKXpm/g6Ky9Ubguh
i9CDWrST7yvmjkLgF93bD6KYxGjEe86/SEdekTXo+AZzUcbaiqAwygogaqBBgRVI8HS+rL6tOWN+
KgaBNk5X9eB6ak+vJ6SkAWZOtZInGrmzvRX+9YQaVQo9CrOK951SZJ/yay5sIAViGjhWmdqIEUFO
/NLFIDKmPS5cVn/N6k0BRUzbzJ60G+LtcoYN1TD/5kuZM4EfcC63IV1kh4m0i4RYRp2iV48MTxde
mKRPmu+0g4Ol4AbKT+Uy6kFDNUHpMgA3yhhdh3EzSQ/FT/ND0oQgA/AddKFGUllu2PrksgYVQOxR
vmqF+gSVGLBH4OLc3boHK9K48kvNNcIMTdSH/24D6E1hcSL5XFolUJwHV0gTyB3A/r0m0X3UOGPK
B2ZNPx+UPuXQTgfK0uUDWUHYba3nPN9CaP0kYA7d4cdv/1Evk8MLXY/IGcZEK64jEXFDEY3d7AaE
6BwljLcf0gsUFlP3DG9H6hJbknJxIkWPCaoseCFv8R+wi2Ga35tjtCoWWIg4e/P6hMmHA87yQwyJ
pmF2JvACRaO8QcGQ+R2Qghjv2FJiBck3Gahw6RTfpY22ZsGDOAYWYyTXxpAfcXdBS3M3ydzyCSDp
PmWs/HrArMCdkTmyFUj/aI4FY0vujfwcGpcxt507A8cUXVSj3kM+08ZS3GzQLVguh3I/e9NWIERA
70E9SFet4LJKhqRYx62AxCYdhojPRvZUeFQjfo/wlWyBo4ed9qZMpn3ZufQl6VttTiBeZcNexFl+
Y14fViYG63tKECoRrV2IhQBRdLw7pj7pvz7ha/oMPQWK3wCF3BF1pVAj0mtIj/TbPdS90DvjJfjo
yR1ZqMS/nIiRM58S0wIOPdKhmN3rn7DuhGWK5rOdb7V1c/ZAkHYo3iN3AZvU/NW45+O2kwbdMJvf
ozvKsxAk3wNQjod4yq1rQ82ik8wnSqjA8Dc+eyW0K1ekqe32H3S+UZd+A4EwKTS21Ii/EuUpoYiv
4SMY6dABmm6p4UBZwhdwwRoZwKW3hA8QXKIlxcGfk45sJL4QsEcoBBpb+N3yIXFAqxV9kX7IpZTH
9ljfwjjrkNb6I/HVoQwB3ca96RagIy5+h0p+eHAdLPbZbthLnfJGjfgR/ySChVTdL1AyW5KHQ8CF
uAEmqZ9hgHQj1FUQVIbZ/q8K4r8EeRFUDsDNXqCWnwin5rGhMeLBAnKUbpADlqe0nsDOoljAnNxe
nr0FWfgb1PzmUtlCQmi1U2upeq/F/fdKDNXyXYDYxQpPlEAMqdFjd1oy/Mp+TmxjoruAA87lCD0Z
z6CGvcX/qAJAs2DOYgPxp9cfZ5gabkV47gDIBtHYi3s24bZAjnNcLkFZ1NGHquUptweE8Ssn7Cs0
HoTAwSHndh9V2Onhun2CyZ5fe6IfxfC/AVxrOZ0ONPfNXFlQdTaMVf8z1IOG32XomQT1FuIqYWDF
VbDvEEARPavwtqlhtV6zYm78dYOXz8zwl07zjrWo1mgWAhSdK+FnnbQQ2YpjO3UhtW/6rxHBsHqm
LCpYLMHtoNf0kyKVA0FUUI6ErgeudQ4ZpYOYPLWFggjiL5HQ95CeJZtHUHLIJJNRYDCHosLdduCK
lfmITCb38hOO4RucPuf07gzaA5QOrXRWM8LghRLX9tbX5hpyvRIgYMIkbB1w58yHSzKS9v6RthKO
iISbz9S5MVaX2NpCpWS3GSwDBTZbGjjxrBktS1r/8DlobaLyb84RJqfy7ioVyFa7zYQYe9JajUOY
9/wSwNM1cx6aBaY6n+mSXLZRPHakLJmoitZjUWp5rWHIFAgR2l5dMVubIZRs5zlkE0SRO7qzIfP1
SGeEWm2pyn9A3DsjYFqS9bbzaPFXwQv716EK+JF4lOjuJgDXyS0bDakfEF7O4wdt8BxiLlEPZojg
AKVugyxBRV1jtcDog38XJtsRRYldALd28kNc9GQSwb1N4IIhukfA9Pz7hkBccYqrB983ILgfQtkr
qf36DIlOE2R7vqL2ip3SDCSvs4mQexN7pYiMUMuvbC3ZRWYMMkhQTLDMENrMkZYj7TxETCVxkRsc
MvTcg4QvRzfYcDowkwDvRz6bXCFYtX8QSiKT//ZiWkBaGofYyEbrUmRNzJk/jZSFAeWJHSG9tFdP
vZOUOb8MtkP3GSUoq3fqbvJsALJkka8wfT0ya0hkXzGP6Df/WlrO/AKh/MtBUnXGqROmJrhPy/87
9hNB1pN+7B7JUFIjgdf0b0X7bL79jKlYoiOF0/OxE2BFIUpG+Qn5FNlQHEdEIylI0mEe7EyBGim/
OxdTluT8IVO9Limhqr8bvQZlIOVwFdTn4uxgQWPzggL2QxJJFL14zL/NUMhFakJt1mUJIYqIiqQM
L8ikC+u8JowGfdN9qnj3PeKtEIDcGXwgF4mWUqd+++0j5rK8LNXFfalQ7ByKRcCQ5X4Qrr5NYjSj
gvJjzYhXzXqNk5oh/Gp/L/wH8NOSq7oshT6njNrLiKA0kP55gtWsjmrhakhHxOokxZCPyHuF1Eqg
RmaVf9CttEa7RefnCC6KcW/az6CF5rX9QA2kb9oalTSBz1yyFqRXP/YvUSqkZd0A6fGo8eboCIFF
xBIgiJgG0CYw9dF/IKZD2OpB/P8zVIY3kFbSzRNgdoTZIVMKuKg2tiWBLClFyvraEUvE302bIdip
D4nqEfwprE+A21GVQfyyjSDXZ/gkFAyzwATulJWJSDydD0zKTRLszBfZD7tF9JCUZsrwgH/Fa5g9
n0yZ7RXzMq1O5zMtYJbPvjYkMvH8vV2HNSDMJ6BjAvuqK2dqCoCL3kaYm343IhDeIweheHpF3ccH
8AhcjRF02TCrfpnbDphkEVb79L4UegNEU7wxk9bF1VFpHktvZllNWBF9Ro3mEWilE/dOQAT2ZA/Q
WqBoG0CDdX2MiCF38wVRYOLvFDXKCRg4sNBDEypnATD6OZkCQmxc5egywinb9Kgspf85pFEEV0rk
fUY+0LlQN4DvF8ZzUJFH7OfoFZjDDYY1DgYumJT6oOjS785JRZP2xOjD+CEMiMs9Nka7Pxj43hbp
tGJcLz/WY/5hUYN/jGDUoShH0HpEM/W+T917h76nu/AgPw++C6+vpY4pcWFR79eNb0yqNR3YqebJ
xau3z8ldIBY9wykW6l6jbAU6K2rAG+L+zBgggtpMQAAPfAY6YSShrXRiwymhWeqcyhXWLlfvMAok
DwI3ilXvdzTWeXLoUGAy7FACg4dEmFyC0yss4asToxY7uSFtTMKBiacjgFhrNyhHGGHky2hk5Bgg
Q9ZoTOL+EGISF85eAT9WmFIk+ZghPnnZs1ycF207WXSPohLSJoC1eB12bnJxTxdrOT85ZWDMgoEg
7tycYW/DXwl8O9w4wYuYBMQ7b2slDAECyoT3U6GXYMVRr8CEBhMn4937rBlxM/jN6hnsQFOYKSft
WXsGTQIB25KMOvQJow7fAoiD5wiJOm4JYmgswOa6XHbX9+mu6+RTdCdKP/9DsVIo0oThieE86vXR
6IO6R2uhoUU+G/PBBgZNwolCsrBkKRjfIHjCCAHwuT3DmqeGryieXi+CWYq3V3S//4yza8AZ1SWM
ub6isJT6ptuCvPgB4+/T7v7lcL2N3xZktv6gHhoEDRxzqh6fiPlayf5DlMFKdNh/6OUR2LuN5icr
SJUxm+DSA4eH4AUEO8A/sFkvzD5Cdv8IDNiqdgskudSjqgGygqV4v9tQ78hMEwsTm4JKSa1AVRdj
mEAmDSNd2HO6M84TBmljUVHLN+n1jyrIQtjxQn3WYYL+K9axGrbAINktxbVmHjgvcnYRlt6LqW4O
5gvrKsVNI544MDiM10FTN/tpChv7u/wTg/YTagexhC4E7xkNHPHiY4tdoy68WMAB1kLGmJPcCDH4
n+PbvMF4MuIBx5JZn8GiBGdHp/JdyGhC7ij74ewKOLfguEThp3IBjz04BLdSp0/NMogAAO0WAk1o
yxlfHEQ/IBNwO3/ay7kG7Ea4bXAQ6GCsySytVJigcWO4uOemtXm7vQEEZV6BSc1MJhhZ2AMAgTGB
w0ABoKJPzRGoWPBx8MXMXjDDJP4vdhKpuwYuw7IDLVmcBOgxUdyCJfc8GD8U1OC8xXZzSC9ur0YH
A3PKZWZyNS0QChQTxUu7OBwvPryJI+oMJlB/BVxyTj9rjXo/MKVE58MTDSewxSKX9UPII9BGxbrj
fNZgf8ZgeXt3r3deXabMmluEpqjwgq/RaeYk+GHODlgNPotymg8wsbUAqaWotc4HVBQ2lOGRO3z0
a9OlFhF/PDmmFCCyjLD8VVaqe9ThMdNfAqwuculYZDgaZyJpbvV0259lgSbbk3x7C5GxkDUkrWUl
wdTL1BG2tf4Afh13rZfm6yC/cId/d4hnmWTzyfSnJPNs1m91xZIFuOz22zF4U4/qUTU2D9V8l0xr
w2mDSiG5TYURaftR1X/fnOckF1dg92JNIxPgCBQBgUuHguN+B1OPs60WJYFL4OjMMBUQub6xOm8e
VDg7zx9wd5cgl5T519hkrWaQBEyE7Q+CWJZyJTfhmth8FP4AH0uFD+HRx5JwVAwNegk5OfL4QskD
2NZ+r4p+GiD6G2QTsv5vRPEAtfc7A+YmQs2LgwlcgD1yLhi72e/2xnDHmuaSdwCbESymSAHL8zKr
hsWQrcEQMDFuwAz8/4Lus9qlbGIhZ9E4h8YRQp+X1V6xOHdWoLfxiVmsNRVD9DIT4zydiVXMnoUm
quoDshPzikIcsWOBBC4w1ycVdEGHt4ulgKg43WDFNWJYUoDEkXkl0sqrOGBdOv9S1CHnU8HFRmVF
RfEoUze570kt+EENMiHoZUl0UEwRyPoEPHPy7AtUAziIKnl9QIBiP2skMgpY63xsYJlAbBl3cpZv
LpFzGp47rOfAWfYq2m80OvF0MAWCTxIOCtmFWOjSFAn+AJYzSwV0g5uWLF9QANMWWDffZpL2kyU0
neGLTTrk8qX9ZEmthreFtClYQaGOezwBaciL1pH2YFf1KieEhQ4gB3v0MevPEwo3aa/7KJ4Ba+Jj
Uh3AYnAI9pcR56zaWwGkgCAoX6Cd7RzEoIsjq280L/pAiANQw01+WZHl3nAJiKrCZLxXiNJLuwJc
TChilZOS07xiE8PeMgIm8X1fAPy4LVKQNYxHlm3OjtYReq4zwBdi3XssutFtAXriC2TgGuWAd5g2
NA8b+AO5ALYktPlUXd5ofPPI+i+aJTgWUHQQAGsRnR0WRK5xfwxYogy/BSwMKAM21XXUwLIhHR+t
G0Afgo4QLBZW+Un2QsNY6gmiZBg4pB3lf6gtkd01BenA/SBhYoO0eLvVMCOYYqdKBJqBRQT/5fVt
5X/nItSVXOMXTcHCxhBTMYbk5mseeACuSziEsP+oDuLL1pHaHswUSMsDKChvPpYJCMq4HdBTMsCI
XwPoIZJVxA5utCyafFya0AXJTl9S+kweQtoS7KfXQUATEtdCEgNPLoTcC0AVOQnoRGbymw+XLifE
4Ib4QHfe7QjIagbvpuQisRl7SxIbkqisNkyV0IjotVX9FLVN2QZVQFckcxGqy6FIcvTh2X7PyO4w
fczGzDozoi9Cw18TClAJEPePEgEyajge77bGGMHy5zSpkXiBTh1hCuuY6FNSGQDPcG05HrBwEhoT
CV1SLAIBQwe84gZvT5AgCqCjrqxSmKo3zG/EEJlnSV8VkB3YxPu03zfKcJIRMiKcSSqPZGpxKNp7
jcb5sjXL/YZzQNtvqh0K4gZ2DFFZHMKS3Lh5hDInudEBa3E7qkf3kfia+EMUt7tobRGfjbD3QCJR
jTIghjJOJJGAMnob6xJ+a/czUWgp0hofL4cBmoVIP1y2lQgyWpe/XCUilaByaY56zHS2OfNhDX5Y
R5DHNUHBu4+wYo0X67WxS94n3FPmoUUyIWLzn0PzArzW9S6oBcoQwPG1rwcHz+vjXV18QbkUELQw
SbFk0P/z1QPbEiXc4DxmGvTuA5lJN4R7V8aKyQGDEgtUgeBmRe51QoUiIXt1QIAFbDWRVYo+YNKI
tyZ+JJhQogckwwjvGtH7ZFqAIaHbN0eXv8U7wvjYgBAgzLvWF/pvSUQeMzkP8nXshFjWPj2GkL21
vecEmwp0I7NFNlTG6VqZmIt7uAm6cwbCplkQZcEFQ6I8tuOusyO+24jhdkHtCJMKfi9c1OBFPT7x
OLSO5NNszn0DxqkSufnBm/OInUlIi9hds5Y11vRMeAzbGCi3eTeIhDEObleXmJ90zh1EmBwPqQi4
39bpctKy/0DXuxqGhAuPT2diut1Ru7ZKuLsIxE6wCXfO8bkGJR9lawXmKTSBWqPL9qDuQYmOTXbX
gatV9yGjcKkFnAprK2UTzsXvjiAG+vcf7EBiTiE4jdU21FGd7sLiC9EZyk/VmjPLxLPAJCU8eAGH
Qd9Pa5dCCk8ziXWQBaKIk1si/aP5lWghMhe9Hwwui7Bn234cSvKoa1RnmlI0eB/rHlSeRAn6MfYy
pS5od9Cwi2SGLIBzHqGjW4pMifHTDdv24hCH2aRaiFOKM+109ungGj2lZhxuCf8eZXOGz/bvWNFR
PZz9gflEKQx7/gHx5rY92S3wADj/oDs0VkLhN375Ba4nbGLIosYU/o/8lksjFJZCiSiBvfA+9H8I
9SpPi4Dz7Ob9u7n3PxT+NAL0CKJTlsyy6l5/n5RmYaCQPxw1a+KgaQA4EeO3QTrn2waUzQbK9Bbc
h2/Phz2X8JY8Ln0fU5Hgu4TZMtC7xPrcdFHgUhjDJ9G+tdwVgxsNtyQDtpFSakz3URU8QcKSz3dV
ls9Rn8h+0MIjS6OaMAjxROo7dprVshnsnT5950hEZtIwa+Ea6JRoo+qqLusRter4mx6xPo8SqaPq
4+O+pr62Jm1pQzB8evmEHaHtvSwhchdrPwazAuhiN1WxcT5076tvQtZsOPGy90P97O/O+TEmjwBZ
ksWl/9eECXw4B5g7GRgL4cvk2JViX0ouiviKyKAkc756TXWv3rcJ3+API2A4giAmunRw1j6+gsaQ
iKqJfnja17d6xdvKXve4Gucz+9NnOzIItxCRIwoxqRyAC1Hu9cv/BPhJYUbG6wYpp75WAmpU62Xy
8nGUcW+ml0E+VYKi7dTL0q+X7SWegNMmGfLy9bD9py5jeJbefcaxZMvuuZccCbQnG74ihDztmK66
fJLKJPw4oaIkbduZZsVqX8KvGNAgvUm4EdQDmBK+oUYC/4v5iR9E3vrDqkE672XjEbdufeav9C8Z
Q/0QiNhSWjqfsB1R+UDn1oKFFtwjnbzijpvcwGIOcUaNLcDEB0NJvD1IJEVE+SBxlJ+bqI71EB05
cvOfAVLAOD2++lN3bWOh/qo/OeQOznMtblR3pMzIW8TLi6/RaxzGYekck1Nlx32YdedkavofVAjV
H6af/k3E6nFHKMySSqBb+P6pmaOFErF0rsiWipDVMVsloxRpnfuxRuSbSYDEPiW2TKHwnt+djMdB
YSS8x7fwg6huio45qkMvzFJqiWetOwV3s/ck71Kf7lIFN0LRujdhdZLrugJewZ3/N1Gas/jvcWAE
wwdLBhtKJ+dPxkq1vsH8jmgZY4M57Kt51HOuJPr72mhoxVEPDuLvmX6AZtk/qAJQgsJViCobCNqx
vvzMbmH7h/on5o4YL/PAICO6I/6sg3IyK0CXhCzLwAMqDOuChA9BPwKl2fjmfQL5g7+ZnveY406H
JdSHL6hEM/hcXtF7KYSFYKqxTjvkPsQuEnNRbPfMm01it8R0UX/jBQkmxIlsZRpHf1hzcAaMGDRN
QchMIxCQDuQgJFXwS81DrNui/Yvgws0jO5wd823pg3SI4kHmIB/gZOQfJC8iKk5MVFMGcXAjDSZn
LczXhIxvou3g1UtOlw05YV7f7UVDSez27l9dBWGaK6w3ZUQMztPX9fYxh2V1iogzZQjy2cfqhu/l
daCHDJZmLmOLc1JaDpNIS0jK4So3oDa+ODdBc7hdMGPU4cP6OM0zka9JNoxPNmZZJIDJ2sv12q2W
pCL10CSA5CfJlgKcwv4Udi/23plrflFhr9uAx6VY5lpk9JjaqL57kJdqp9NY9yrNOT/HLyksbOEk
AFW1HwoqrAOcjtXjhzxOZ99ZKUPSOxTgk3LpSbBYwYpjAd+xGzxnfkuWkNAxmRa8Rd4Ks2XbLdkn
/u6uf/shHl3OxBcEKmRIrohNexjWFVaw7qGrgzhqHL73vIczhZfyR8ckTqwMxYXfE6W+Sc1vHN5+
lWHyQ/J/9PyNn3bOco5BxUbylQTHxX2MQ2yfj5cAmsHOQaxwQehBG5KzeU44xzh8jUCohc8FcQiI
5QvypmIBC88l2iRYhh5bdVZv9zPM/uHnaZEHwU3DN3DmMNcmhDIIDHcIWbdJDVHdwv/iDspfTzzU
xWNCtPsmjfi4ecY+DbCv4R4nbBJ0Bh0VR4mAbEdCFN84BafJBeJ24vAW4PuJw/dVAvni0qsMhxce
E0lod3udSUyAnMmJBBI5wE1MyCHa/mPdJekzk5g9iiA4or+AdcUHkQvlQlbE7FcSBX27BwGfA9Un
AQb2Xy5NvFe5YNmaxMnXXTR87pr48gV3Svxj/M6gudpvtyDOQuSUBCDRzF9JROV7caf/BTD++cL/
/H5pLniU2KdsRVQIr7leMbCpceMLEMKBVAZBB6p4B3G/5E+OIy0uhsP/SDqzJkW1IAj/IiJQZPGV
HXFF2+3F0LYFFVwQFfn185UTPbdvz7QLwqFOVVZmFmW3fPLrsIxoLICRrLAZbrycq82TyP7pUt/p
dvx/3ohXuYG1CRQNvs0JkJYMpjtchqiDdeAnlo9+NDgYwXRoFIoUEbY5rT7+RQ5WVoIgD7yzwAdS
qWfQ/T2ACyA+CjU6IkMNeVA6yWc3i7GsnD3Rpkjt3AXyY3CwvMiBCh9xCJ8URIdUXo5I/jPBWLiT
WSsgKOCAV4GaPR4mf0VM8ADdxz4PTZ3l8lcQjs3HftE21H2zGRrt3lGbPDCIxM5e9yirCyY9+nUX
jQcKD2oSjhxoIBt3l2gVaH28HiEkfeNrWUsJSlnbmLjngbrkoAz5jEL8HJmY02Uur68jdfyWz081
yp49WiGw7Y8oYu/zu+KpRtyF8LFMtVkGsMxoC0j9uDYgDq12+YwWbjaDdW6OijlkRvF0zvv8AOP7
vOXbFV4CrVm8/GnVQCl98EjafHBBhXL3JVlBbIRiykxHOoDCzpbWIRwyEoTyM4RjYgnxrsYXE9Wi
0NHxS7doD+IvQJ+B7tdn2IDD0TzhCgrSUUZPwDDyyy1DuAqk3nE6F4UWbJnMWQMlcP7bDhUkzIef
cooTCMU4UAIojsEVXEuTnXVBlNpMOCbSFypPNJhgO30lzHFvYlF20cAJpiHzBpDISEzpbO+AeT+Y
o6Dg4ChowCSyDVE37nGvkU0kYHgN6R/8xUHxQ1Ludr3OXoWCja0FLw+MN/qV0YPq3zU4/d+LEfR1
fBSMoNKxAYWIqcd0ya6B5HVfiPbiqoyT+cMsDeA8u06O5FaEW1o6j0nrFXy2n+1NcDASm/JOy0dZ
vrfZChHS0T2tQOvkAW++TsiSnluUr3x18E6HxXfgLLYPJKR02/gD8MJNAFYEWqfAe0VLuQTekUEf
QuYxvBAeczPGvB6eM5ThOScTyc89eZAhj5toB2zcCqX2rc9gy9LpgxuzcZsd4+D+rJV6Y4jiKPMZ
c3B2PrSex2R4OHv7lOMp05g6nHgFtAIzEm6fHZXrvnF9tsyAfVqyv0mzsMbdoV7YVkR+gwpyQaUi
iYtxCmb5SD/64jHhyqyGOxZyxZqzuKCEGuFHo9E8IFW27Osn4KmYgvyAyHrtLWOt2Hb1EMNFneRa
quD735NjIU/h0wU7GX9gcn2mJBzt1HlOalgpIzb0GqZb6hfHiVKFdRa3oaPE7IkXpnUTfdhQRYsG
AH0FMomF4cbGFGUa0ZHNYU06HN7GbGSEdFjYD9fqMUGDy+3RCm74hkwrHxOwZRfUMeixBVuXDaQC
VsPyj5C9FqtnsJk5wDUb3v+lL5NUQMCkDSo/CA9G/hOk8w4+KjmYPLyGHSbiuSJp+gJgaL5otGmd
9vL9q48Px/c2OmDNRdpGqPyP3UpkkxgnbAXZubows6WLzbKRB4DcMYlDQjHljkf8/3jCOhCWHkF3
Dz42B+OlO/uZ842kHDCYmwuNGiC7RG3JF4m/3whN0ASkJBQShN8oYSPu31+AS7sAsxWUj5VMail4
Lij4LSJkmBB4LJd1fZkh27IAnwjWhWxtKGAlJPOuBF/ll16wkFmeWw4Hs2H+Rql7/B7CifGSlddK
A0Pn4oo50BEEGUf8dq/GHffcz7sEZrzUfhVuakBq8KERMtMWOjGYLcha5pXu4fikWg4ynhxTJtoc
uLIMeBtw3pza04S5TP6lDp4QLl1LHUDgOKCfpglNkx9VL9Uy3UEaZ5CDcWVlzICxfB8QuvBLtDko
epAgMG0SEucLn2HY5D18nt4U4o7QZWXgwj2Egdc/BTiDnBfZ4LxTfE3CHfarboHZjEbAuzHi4OrR
b4GB3kAfJS+w/u4TboTWglmPUs0WbTyOXoyioH1JuVG3gIPUsR28enIfNVT4OlO0sXigUMhg0Bq9
zwlO2yYCOAQqukw3N58s9PIkGfm/p0tOwNLgEt7YZNk7VqeV1odOcJtxDi8W8Cw3JowEWeSyhQsK
/7DBYaX7xl0TkWGxcBjoAk4Olp/DLP76s6OmoCO9ke9zLuhD5fOU7I3g2OxoAMF4NmZgALcPVG7c
hLAQg22l4ORBmam496er4aiMIfs0xSKpM+moa6uYEgmPWq+teLQ5wO9z3XvS6TCNhJ3XsLqhovSs
DdZNSEsYb6sd0txgj9hsGGluWhh8ASkg2Dv9aKeN01HGuXZgRbA2Bw98P2BI3VuwrYFuKJ0/6KSM
JkTe0dmf25OuhiT/GvPwN1AIB4ybmY7GER99UqJu8DmjWZD2vlRwTeqpBYZiSY73lOJ9iulL2Cko
8vOeAUcXyaACXoHIMXhhd3G2lu8XRgnd6N4OtM/ibC5P+DngXUx1UBfhnU9xhaizGTSnn2feswoU
p1kp507NBp3H7wOWzgvcD0+WT0xec7lecbZBh3jxdT15qnTnMUJnFB93u4FGcDN6cNo6/Hum7zvG
Es997pCLsj02nipeHtrhevG43RRSoWZUdXG8Y0b2dZSRrVjdoSWIUmvQaZ72vK1+wiqFUZxJGCZL
bcB2nm+7OkN3Gb2vf3DhnxA2uh9brXYbpHLq+G45KcdxKtF3vN2KzAhhXjc4nX5aL5q3PNRtpADD
g/JaERwrUEy6nSzJul7MDSQZp+vqqndDtAToDj/r+xHA9Nx4r81WGakyuPFRolW4MlgXAl6p9D7t
lX5lF/xYfWQRR9qokCDuZFfd4cesYcTijYelYwmN1ADNBsq4IMDhlR6bqYngUx13c6izwNy5sr0/
+w9lqm7UdaFWST5r6CA2nvWiO8C8vx6qANYOxhjYWXSqnX7ud+7zjA6r2Z43VlAZsDSJHQhizrdx
g5hynt7GBiHHbMamuUPykKpRG0UQOTStEDSOj50JmwH14+unDY5EOOBYN5sxb8fVJtQVBgi4+Xu5
jXBSQ4vVIsXtWj+dyyHXkxOwOj1E1rTe7ld42TY4Eh6xa6untQVMO1KBAl7b+k0yhwiEPuO590FH
gPsHzl7d9wKkvT0v77MLZycl9zE7kCrNm02iBn35MzIoKvDY+IzOrQDppRron2GtIPanYBbrxOsi
g2MJX2xleRk2Xb3N02/GGzx6C7hqE3Nc+sTA0eZPQY+AeE1lAqpnwGbOp3d0WfzTqjvGWyUDwYcq
rLun3wbuPP7jU5U4cE6onu9Fj/IX/K8Vdn6OPQN3mhh62PEn/SuLQQWU5N12IJog41QWvC1w5cnF
g4bMx9hfUcfZGDCDkZb2fc9qTP1q2zLx8fVut8CkgnSNvjU2sLSlucz7nf86y84nPlGjg1Fjf4X7
4Htr3uZXsn2EaADg/dcnbMFrP8A8YYdBVGJ4F8tXT/HzhbWdWxald6Qv+OqusjIwO9Hj79bCSTQN
W+xA9SEvJvcuJqVOSrMJ4nH1Gm7EEykDvCiQlQDvXwbPgioIxMQt8MdMP4NazWxORPnq5dWgZq7d
B9ctzNNUD55pp/zLyYNs0sTu44Z3tl/PtLvkps0McqPm1ui9lW7UPCaQUl87mItN5m3eJrhi2Uzf
1wDLGEX3aFqXWVDzEp9WVNMZJug9aJlcvQ/jbn7JjngdrFSICczuTEk5X7QFGciK57Dpmwq2US6v
DcmuwddOWn752iB5KcvJ6ROr56gDlUmb1MrgUk4I7W0zRgxOeo8HZXtCOnHZ/DyhPzXKICVwZ5uf
Fm364tk/D5vOX94scLH5PLDOilBvZ+oQOqXOXmMQc9BSX/MFlXaq9VJq3cpyWp9pgQ1xoiEz3wxf
2ZY68AJ1kC2sxUx3Nl6LdYdtU5r3ECRsGDALB28k5am5VJ8Snry3sqj0fcUMuJzdf3ixdoNrCScR
HxY6PYxgpkw4Y6BNYk5u1U7dLjE1+0xp8WoEm+aJdIwBIYVrwXa03Bc2T5TUFWfn3Yxa7glZlFi9
yYYZHU8EO8Jh53Wk+gBGZ5CeCM1fBYyt4uFUeJOR4hB3+JhyaVp1bJXydrqr0VVFef4WNdp9m+8v
1M+QT+n5lo8QhrS0ptnA6YWf5wyE6MMYFX08vX2Z20buxKf1C6yOZejGx85h6j0wvwgpFch2FP8R
Yow1KDCftZy99rX+GDHuI5OZPbjd43K/fzqTfTjthVPmeRG1KK0plbmt7Zf9y5C3GXOJoqDft+1o
tBvNoiiIggWXALRUkN9+128iECk6fJKOxrgID4j0NOdaI3kXRpMcYO24E35gxwnFaL+3Guf2os/8
EXH/59Ff6ZNuzznGQqZlkDbay5jpRTG1gHwhKY/3cUyFavqjydsOyWxlFI70iMX3f7+UUdxHlOtk
cRrldEwLBuQ5tWdLaGW+GxVOEMEwlTlMALlA5Tz3zsiwwF127ZE/mR6mE3iAyH9BFwnozEY8O/2L
vVqJi8qMMX391XDlRZyBWbDoy8RI1b3ZtulEdZh04aCVngniTNOl5h1mHLOwTYqhTNF4021f46D8
TScZOITbk51OU3fyhgqIr4wDOGAPOs4SJaRmu8xt6U2nS9xIe7EzHU6dWLStWAvwNKkf7MJm/sjR
ZZbzUmTkm54M/5jRVDLs3z+6E1jDSOUkdiko5Ozp94ofYrKD5TJiyPz3tzVql3USjJPIH3TtQTKu
uOJ/UOSjxGNiX39Gk8zt+wbaAWgyjNwRseD+5JhYL2d/Lv44qnNajWhu2uOESaIiMqJYoun6BDug
fuX4ZIDMdmXZqx8ZqTfdthyZEvtz4GXO9vx7cTnhqOMchuM4hx5TpHqM4KxcuYoTM5poyIuQm3oy
c+U7QoMFQgsXkMn8Xnh5s7PNWWhot8iMCCWMZ3LdqQmZGw15w07GQRKsGdnl7JIx865S298xcCv5
+x0nrBhOXNIfL5LZd3aWLDZZfYz7mcl1FLIj1z4a3aUs3UWw8P6i2W4tgxt/qXzpPdR0AMSY528h
y2WcyM+pnXzXTj+hzuertmlhXezF4vvb2rb7262M1hz3zaAfpR5M6UgUHq3wOdit2+CFGA1ymQt7
b7qm65a//9cIVmRc/k6wXoPtcoWxI5L7NA0if70crLkHiF12EoBkuaK9YfaVXNXa3kk5DNOAH2kl
8CnkA+1GCQ/4TWY7+dhHuw+fga/VEOKgTcnCrUtTErIA5mE0q95rQGwOSZbshipPYkQBAkxr8Z0U
TKjUWSwzGuOQQKn27CMZ9c5cpom068mWmF509g/Ym/BF/38ic7ZAqTjXy6XcfzHLXCCV5Zw7fMLV
Jl4QPyaM1okZhDSdTiDIy1c8+WGeSW/JbNnBfMLQme9C4kPIs+XV14lMqJQrN8ucWfJH/xzkw+Oq
BEE/sL/jb7kCN9sL+LfUtp2h0/MY2obnkr8erAczfkpmAKejRFbAy8bWwR6w1uXSNvaI2iPe8a6M
+GFs6/zpzBn/I5cLCIr3H/lJMosGaz5LHMtU2f+/IrzMXrwuQQZmbmQHke3zZj4rjVYV10nOvnx5
kcTZ/yF2wcIIxot+MJrpwZbPwWkHIqdJjtJEt30JWgX4Bj1kyjB79P8c7P5jTKJCusVyKkynsvuU
Q0FAs98hAgpfATqGvE6N5jSAK0Gt+2GoD/gTgNZkkrGZfD8Nn1txzj/u2o8YVOpzp8mFWkcRp5mz
9//UHicyQblwxh17EYBC+8wu5Yz3LbsfRMwbngWeYVMSy/mTJUqE8WYj5tDJ1OFFn0eMkuS3I+sx
c+2gv/KCsZztq5MsZIIop4HIaxN35ccrM0bPoX8a4d5nH51FReuS1U5i2ImgDsgjCHIqpgDHuaxX
bpSHHSVgNc4ANafEW9/kntFmZ3u9ZG5SUtn8LpE9YjkYRTITmls8CT5+P+Gm5W5nz/oleMio7cBe
ecP+N9JyBvrDodcf/2FcRMRjm8Mot2T4nQWG4xFEcVzk7bG1gtuEeErilLdkrozpLt11y12zbvgz
IT5OZO0K5h46vakDv2s9iBmdI1sHbGKb2289YNLqaMZSiUYjBilzZZK/PxbFUbao2W9N45XJdzaH
Jl9Bbwhz1mu/g9ZOp1mZIYZiAG1YeLwWw55QZ86N4SR+2662ckP2UdIeewT3+6+kljO5NYl0Mz+x
H24gEZL3ICugS8oRJGkv8rhxPC+Y8U9BNPOXcLUwwLFHs2sAMvi9Gx/fWVkT0UPx6/l8Lrf9XHwA
4lh+jPnwcUyOcDi4o8Fyzsydt410NiT2Y+FiT5xpz3FifrOMTXe/XK/53D43MjfPaBRJBGbWtUy2
hvdrJ0cvSdifWXMsuYggDGRh9+UEkcdw5fq101+Mf/+4kgl/EmaorTz5XDPu9CM3CSkNu29mhxs7
+DW9YckHlGDyw4hirqVsCZVseOLMxsDnqAiCxWLF1R/NkoiXlIDza4+fXIVLuOh77HmMrqKvrAcw
XWxmbxMW0BE5AyNYGyxSWtYBY975HcwcrPx6q26QsgAmJ4f19INWw1nw2di5jk5/pbpD7qjoFifw
ln2qIN7n7i5syHbOG800f8Zd8hB0NVVc/AC3D+odvVvQ2Z8HjNAfAXxRgf4JhAsuxbK4TO/cQ965
B5TbisVO7j6BOMHP2NOJQhjZoeFABPfwW6CRrLF+dFjJdsZ986bDnMOUMp16459+WzKJ9t7T+u/g
pfp6PwVJRXdMkzPmZL3GzEtJ3ohmCiodup9bGpp0tCMGG/Z1oFe6d189JgzylcLsioSmlaCwDNZE
+4ZBPd1QFdieh/bVeU3P8j5EfiPSoLHGVAJozfKQfA9yiMCRTuD2OjQO0Gn3VXQZk03vRQgtfOs0
XF/oVjC6GwzZF5URkOgQEy9xGqFDML5CIfYG/mVcRcBc7J+k59ZBGiDQWmf0CYl2xM8h+TouZd+2
moXZ12uWhmV0TrLVY1jOWriMVZGytA7ZSllexo+hsnxseV6Jf1yb3j6Ve6/lg9f6A3ln6MgH0G6Q
k0jS6RuGbtbhDkpt0fOSF9b8ywwhHs9GEh9ck1f/1S+SNJZ/x/4NSzFh+cpot2JI0YdZGC1MdG0O
9ZeojwQwJMGAxjljgtJZcrYHtFeA5WIodGFQ8LY9euDRRn6No3SP6kc0NNIQcTa0PB5b6YkWQxCN
gtOFQoZE83DkQMQMDQESO85McPB87MJTlm4qrKueHBUcW3zeAI7pGwJ/M2c1NkCpn0Drafiey4mA
jgWO/RQIvNPjkxn8/QYF2ugZH7iG4JfAln2jh5CnRyOC9qKk8bQXpMOIyx6n2zgYvQLKLszYuyG8
4GJo8hoVz/oSaNNEX5bIr0CZz0MZuidRl7IfDNT8heYIpYD0Bi4j7MYOBBGcv3hvaOsWvnvCnD0m
7CZExssM9zMh0wpZ90NTdy0966HwmuWg8hkkcswVs/G6+wsS2aQ0wuV8U8/Bn8NtsO2M8GcD+V3K
s4RJy9tDHvj+hfVOlUf3qoQO2efIOwcEWQDxoKJcMM4fPC2GLjpl/5jIcr/MuFiJ4BeoN3MuwQbh
ApvEgA8IEowLGKeldgf0OJi1iqWo2/3FPy9pQQkWAQZ7lAw0o0FJZ7nDtdCXmIUV4uelAZz1AKXm
tG25AG9pxVoBx8QRGW8XESe8rDmlMuxublgkZVwaQyw+2r3T7ML+K16DXJDaBejn2sJpiNacB8BE
ptB8Bz/A+Jb1XgxV6bvRsuDeoacDDL426P8Dex8uEcj1BVXAjdug6p90z/ylO8d8E/C9hzwJRim2
YDOOTF/qSxlumNE3ToOHTPCwgmPCMoZUjkp/zGPec87Wpe2eHz6NO0ywSvdz4OgZqIOtGGV4LvMg
KMSzsTIS70jeJpsdmcMItZttGgb0VXqDnL8ev6KpzO/AQpEQ0P5gxWEFxxHzCDm7bWa83SJ5W/IU
aM+bCcyvrTUxfxs++WlW4Z7HGMZD3Qzvczn/kG5p2yz59pjzQbneXVE5wpF7zJHA9ta4zIFQpAZC
Y/1X+y375i9/qf3nAVQAl8wM5+nn4ekNsCD52Mx+m6CiKm1m8b3Zgaj/BvPwwExarNudSTyYY5CB
7waiNVTctOyhHDuDPZu2TOfDiSrEEAHThriZMpXDw9zCL/wPLyRZL3v4QdxYb87hm6TLv07J6adr
oStI3SBFvgzr2+OdSj4s6fJyThokYIHUcIVNJusOZJKvDOaDoyv59cCNJ27skiUDYlgcx4m3ombD
j5W8250InBAu5ZGSlO7ne4ogqiAybME20DWseSgHB84hjxqtB6FAEJMlTTGMXB8epeM3IcOq7YtD
vHxJSMgyxFNwDdFB0i4JqGQdO2ndUiYOrEDSohm59pLnD2SUMtnPaEA2L0/mnwixlzFPXy/XjT+g
3OSd4+WAFJpujZTSMvkYFpWk5pDs8DaUM7bcwb9CBJqSZhC3QgBhYiSUfJGz228CElnTE3CDM89F
CwRBsG+DrJf6OP/T3MqjHZQIzNsnoTMJ9/vJPHbBdviifmJQLCAK7yLZ+/dsfPNHWIIxoVBIsJKd
R5G/I1+PEn9GKXqUuqLr2DuRO4KYj24RnzpmFOJ+f3OXu5E/4oN8AqgLXMOw9AfzfTwnhlDeD7A0
C8EAMNvNsdj9X8MxXtf3OaZpmGLbKCeZtNP1hQK7+yZGyzVn81u68VcpPwYAKvCLhyTlnDxKPkAq
qHZCL5ArIOet4Rdcpu9HO5AwE/CoiAxMQZgbQWgCYWESfAQ7UOojCX2DEUtEt0NctgwO/hAe5lyP
NQ52lDxvb3ChoQY3F3dLG2sQMA0N6w7dbUZLGVSNF5K9b3yZb84sBucgfcIOuxpnFoGbO3m5k8PZ
nXRDnrtO2ajwExZVczugPQXNYz8n1MrtdaRVqzooVsGRJfk2bc64BBeYUZxXIZDQiiy2wBHk/V+E
IIYyEGTTYpB6yeZEIeenPXSv/BUo3QcLmKReARn0ryYv/qu4eOTmgPyu8BvH/d4Fsuajry4XH1+F
XLjtHZ62/WPZpc0PDO2+OfPDtiLppCdABd57ecmislfba5SFzPHov7zFk2c+3WRGXQOnCV5ZRKnD
G/UXiEIhVHKgWoAO2VEGfTRpPBnqBwXazesv6CPeHO/pk7NiBsCxWDzg7TIuzdah+y4kPdeEKM0E
b/mqDgupWpkABRKxaIbUaYabBonuBck5QNvRGm7CCpqwGm18XENmQi63IgUfkUSqX+oU2hRCP5Zc
WUvMIYwEFjrZPmJDJNaZaJBp/oHIQc4HKyJhZv0pQwSIUE5Zi3/F3/UPbeuCU9tTnA3QrFDth4lF
GL3bUTo5MvXm+gf1vxXPcKDzTssjxDvT18lnRpAYELo4RB90TiiYRFQmAgj5Lqa/qGHcNymQ3F9P
XHAxa4Zgmnp/4+v9B5HBkySAWpp3xoJy1B6dDl14tmnH03ElhGGI9ct4w//B3VWA6fjRBG8OyGTa
ZnBFzoRGM4SCYv3hdSJWHyiugPQu7loPO6QhZMKi+cCqAwTXhQ9IXfzAOKgSk4hj6OtAUjeZsB2K
coi+P+/Hqh0AqB0YjeASFE+ojM+9giZPC52c4SD6u+wzwyvocGQopCD/qlE923Rm3SUvZPgGzdg2
HQhmFcHxRL5m+HjmdoDjV2Txl83umNofdaRA8dDg7uAAUr6CzEJO+EpIZjWIF5oVdro36pJuG+lw
Z26mYHzpBHuJ941Wv+VANFDPIV2rNszjzycsSr8hoaOJWHw5X/cbXs5XNcynOgMWFhBzTs+oS5uj
R0+lHK+hKpH0CxIIKYUvEE5AXQlJO4ptkBP+KGxFgn9K+Gc74F8AjwUjYX2BEslOFPEDcCNkSftb
Pyd/Y8p16s0dYS7h1kxmlK7CePpNuPDcOmNQQnkEIDsNUMi+KtRv17K8qgyUIx3ouAkZaOhCkS+o
7tgruOMzFroskBeagOPAHNbC/hEhdQX5++Qfka0cf3iG/ph2shA+UZdBkdzOg4a7AYCL73RbxGB8
cQRA/sHyhfqQv4bHXhM+Iff2jj1IQvCYNfjM8BZ89eoj4mADn967DCRjHCACpmcebYpFVYUsIwXi
7ywt0BzIBb5i335l1hMGA3fGMHSY8PKdRtAG56N1PT9nFdh2lveLoofU0jhUY0XZGpixTrnIJSIB
gyGloqpslC0Xl+7pIzy3ohO2HJ+XRt3dUSO6TjiD0aXRW2ND8a7phAyexQAXUY0KQhVsBcZcnu/9
e/2TbTA6hh9BnUBHTaO5f2LWX4aJHbQF5PP0XMSfMITjkp+4bcoOjR+GalS3FS0rjqwZmW9sL+il
NVSxPFgZ7fBc3jHl973dXa/IeC2HDv2u2wwztjSYENIHZq7VlV4s9LkH1P+x8vF3DHZT6RxZ8CEg
fpBwfqa7lNfdbUxdbHk/hbsj3d2h8ru8uDIXz8inEG8yBwNoavK2Fp+vBwg7tNDgdVL5PiL6d8p1
RItox/9OT/gttzrsVrjM0ZdSjix6rF0z7pN9+6V5Gwv4A+vqqreDG7KDSNldtnjS+xJkkEHR5j2a
9Y5Xu9Eay2rTTa8HBeVnsXk4u+otU/62kHb07k+3a6eGT6ftse3c9p8nED4fvGEmHGIgqz1hQvuv
pbK/qFHJynsGn4qEWOOOP0Wb7rCNspppSm23Y7pMkWudxCj4cdtDFLm0xkxAunW4v+nbdfIpCftV
huFxbTKEXgO9ZTiDDIHVUm0FFH98PMYuwGSgg/g+M2MKWwy3JltgvbzuMzx9PxwIPZf2nJ65ERxh
jbeAxRhNZMIF2qCZ3zhEkauyoOHPjFFsQ0/mzkAHj2hAd0xCw9XddAasH7xEWk/GvzRvGcb87qkH
XENOb1p3TNqYPHQqEUafULykcyYQvhjwhYMnjjLJhUHWMXq0E9PId/TJMzb//PeNrxzkMlwD9DFB
4AkZLKlOTo1PSNvXQl6sPDtQHzfGuKIn0PxC0qG3TPy7b5Fh03PCfGUFT5QJcNRcIBgDruPmoMe0
2XUUlOELvHnfhUjE/N/9A6W8U3b6sqY+SLtUwk0Os9+YF9gbjoqD8gASwYNIg88WAm2ilTrjPNIM
WuuP7qCkv4TddGVd/XzKBUyuJP2CAP8ZDLadFpPLCdMueITPdvw+u/fa08J3km38/O2rP51zDHng
Pvnkw4q5oY3E7s8BCkMJ5ATNdq/BKm38m8ZovW4V6316w8ti3tWg1ZZgQJs5/hT5sHi6xjgNTofN
9AOOmrmKbj8rt4vq7MWEj5V6TZJ7xoRt/+JagAdwgB9MJiUx+Ozbz0GLyV7vsJ2F1z+YXApTeUKL
9MTq548gp8FKgoK0CMuJFdKG8xn6wmd/WUg3evtocJ/fzFutBC8HtHOkZXd8Cp3N/A0MB1HM28wh
BSC23BGhurQ/WLHjU8u+Mlb5HV7rCW9zsuw7WB7KGXSvnVDv+ifVbT0wAERu3uESypwRcXE4LTS2
Hvr250G3DamSeXKtn43ptU/j/H2AXXGvHQ5rM96MW+TK2H5zd1/md0BQTIXIlCjF84QkgKFC59Vm
XiLOjMzFPQ+sOlT1SVHtb8WPqU4786d4gfV429dMyQII/GeN1rl3jMHwLnsd4j5OBk3ha67ReCd9
XqdDhuMQUfFAgKT5//sTix2GjWlup1hkNK3HRVhWIRETXZ/yA16WTc6Vf9aw+XdZtVk3PN9gQ4nG
4kHGXCwU4hqzpOBunUUo0G2711vM96YDw+LnofU60MLxygq6MpOGPvrtFcBJ05lED82ygcl6zkMh
JJxK3BlFNw+oRWEuTvowhPVy8AGfqZ+9Jw9QygGxCsAE4lfTJ0bS6L8erndR4AM/1bpnaTPoXQG3
Ci9zRTkEjnc6JSBN6sUjhN+Hz3nn4XeuLPWoua1eSB+SAu4lXiBgReh8LTqqCvsNdDRd67cYV3L+
acHhIN334aBtUqpTXLlgkNb8Thnkhd/4LWjv0AJmp+P2qvXY1HKDJk83IioeAXiBVkDmPtmAiT7l
Z/HIBrxNqxC3VOJE2KYI0/pll0FmALIG25n5CDlPFVueVsevOtZhA+bdSNHmx1vchhEvnv9Q6tpI
8U2cKZYwz2io5BiYxbAbrB50jqJij9f3LyFzNNfgrE265z4TXnJE+R3Fe3BaX92ASFMzdLlzykOj
GTHb8TaqjV8d9hLUB20zKrQJIMel87frnn6O5a/5Ihp2g2dbFctx3F3f5LbcSDCDBuek/cMM3dmF
orBnLYnAD+wMKQqQqYBsMVkhuOxrmMQ3V1tYzHpTXSDu498DQmZc4bdoX9vBmaHwXVEKYFWMg8AE
t9MOfLuTfRl1fbZ7eKVcTZ0Aae1RcrAUxTxTpDPwHPMV73KfP2GoRTrTRU+4P7N3Oewp6voytXQn
J3AzEfTQUZl2zyRltDQVXHX8+fDqJ9cCK8InTMXkUz4W29mXmSKDc9QfQs9r8TykHRkXjtlJVLWQ
myIQ+/yRCHZAJ2lAgdf+Fj1MIckGOSlB5mcI6eiA0L5QmbQgMlZgWNAS0H2Zj8yA+fIA84SC0VpZ
Eep5aH0BHFQ0oXR7jxkONyeyJm7wMQydmB05XTXzIvOuYMdWtEld5UelPKCJfAmh5B9xc2Ry2yWs
O6O02HHUzzZKtwyV7+PKR2wXOxUZIw3ECgPLfNiKibhNPX7UYndlMq6O0wdJPI9Kg2oivcc1NeWg
3ovZ0GbZyvoQMC2Kh+NxeW1H9YumOtRw2GRlGyAxakH1KkYnLko3KN/IIcFU4QcDB1jcMxNkZeWe
AMSYLvTyDUZ2M046vr0nYEBICeD/2ZSnQVOsOWEJHOpqeWIfY+22e5QY+YZ0kbByxKGXaHAbIwXB
oj3DTxyEmREB1Gg4Y/Jpg8+wHClHPz271SNWVAdBZZ2UTEbTHWN6+6zrIniPdVjTSHEc9T3IfOMd
VR3ST5R7CkSzasE+Q768YJd5MNH0FbyTUl28QPk/w1Zr2KacOnq3p7e5xU10/sD+6omxFQoDgOgW
YWXPDDB8uy5TgqpO5UyHtRtZz2RDCs9GzFgtQGYCTZtp9a8+Yq1y9eH+aVECN2ZPe/lah5WT9tM6
gpJ85lKRuDyt2NwwsikkIcfOQygWjLd+nRDnxDg0P+88Fz6dy9ZtgJJq0auMDbTE2NLUvXrXbsXV
xinp4J88TkXRgZM4UY6RVTnHY/9IcppcnyOlHebl9GWsyzbuPgOWx6cGFfn8vXRIkpR3R5DVIapd
jgnhQv/oGbVTAJr8tI89EoL0Br0KOW43g5JH5lvNL+O3FtAQovi8PZ7imNN9uLcxe1h2su9tnJY+
V6+acbMj7bNuO1pRmzmPxxPHYk77q1eucs3dpDOKYFHjvS8IL0ABwlcWkIiWR6D+qopOGE34WsW+
gw0+Bq9Fj5P9yCZQL3M2kWePWNE2XHYEqpcHwdS0wqpYZ3ui8dGu8j4hheVrqSHSp243UBmfeKcd
8U5fgkSTxhkd5uuRbtB3uOJfgk5bHZ6vdL6ueAcjDSUfUClinKxY84jafd1XOf0sRNRV+DQY2B2x
OYiw68kyafpFva1b4+q4ZfcvBwr9J9D1Emq110WivKhqv7XSVZ/q55PJ+Alyb+H3U91D37r1rmts
Rek/ZNsuLuMkQ2Y97U6Zma3X/ltaMyeSlO0ZH2jEv/DguM/pWlMnblbIlNjJ7dYO1481o1qbfnX3
CA2SHOPIATuR4KvUU+ir+Oe2M/imBGRETMPPkOHKR/o7rNgC/ZXPQrodynTwaqLWZPNwMQqoros3
6h46z9S+EjeJjvnt4lwnz1tjG09XYQRmlkoHc308Mg7gt+jGDURKzUUfqqScr02Uj29txvU0j0E+
TlXPTHcGNWorIvlBLdLRegg8N/iEq6P8FTxg5VLCigCwrFK+w4UvoZ8rpH5tdr7bQe/cPB7e3TCo
DTzhviKDM26HY/4mPYErzlr9bJCcmOc+4sdHKnRlTFSMPY6Z/GgySR4THaKPMr1i5O2zX7EfAcEW
Lle7aVNz9BRcdym/zLhUPja5xl3F3Rznzlc5OO1fRrK5DTn4wm3IEpg11O6h2dDyNehLzQYBBMOh
TVSEWoj3qmNwvL6D431fvfB502YPLg9VgzydLmfCI5/bc7qktJP+zQVbnDP1Is4pEDQNY1lBM3y7
bUvEce+GAZWLe4XPJu+jk+UYT5yhPuTZHy+7jR6boUoslqym8tpQJrts3daTQ8wypxFmuzarP7ge
GAlk9fx+Ygg6i1D/4yA2n5vbqfqKzvbJBE0oxB9akSd8W+/44J1pzEiX5NpJe8K91J6BivHy++fO
XMknNP+bro3yI4Ue73QhH9TMiJm0yzeZPU7BdOKe3rHllXA/gKeg82MEDLNzdzUB1xjITr8WQ28n
Y37XX5tW+d+dmMKFALfgJEFJnr+I8QyUKobtSWfdnhxjbJgXl8OVPA2MYNjgUEo0YjpjNsWtAMTu
RaMmMqftgb4yEmX/PpzFtsakmakSN8QnG95C7tS/OMaj1Ve27CLNrlmagHLo6OhKYKUICrcgN9DY
FzB44YjXD5CHn/TwMNymv4m0hIoYi+U98N3oH1Pn2aSqtq3hX0QVOXyVJIhi1vaLpXYLKioiQfz1
55lrV926tTye3h1MwJxjvOMN0kgff3/VnUaUMrYq1KEM7D6DDr+FK+cov9WEepyj9xP2NxecSl4r
c2ovPzOHEIPPiTEbZSorb6n69jUs4XJ/vbvhvT9uz7FzhLUZGB57U8vS80jrnyszYwgDIoqZsZiO
mfWhX9NubYopWbOgifVgP+eX0I+wKIsCAQ3Vr3J0+NGfeWZczIQZVwowbKoYUFI5wDYTDzd7iFsq
KIIixTmLKzVc78Fkt3vSPERkj2JHeT2kOyEntFbmWvLATQNAxL2e6IvvqB9zUcrlP6glx1ZNNp06
AwbA7IxgeqFjlRUcZggBYAhYE1fPWuq8vCvwhh10s9uB+fl7YryFXw7m2wYieWgUkDYhbl8Ij2Y5
lHEKxZ9N5xwRIhoVQc3TQ8ePLzd+YmtNFcEuSoWfms4uIYb/h287QRcSO5hOxNJvdnMrOK8/CvtQ
rG3p+uFugBXcRuwHnw/OKNct8N+AOu9ObjHkTJME0+U9qku2ZGn6vW0sgopUt1o3W+q36bsblYyK
1tK6pBfq3Q8KgWss3YBSBh9m2IRcPhEtQL6/YRxEltZATfLZe3N78igefafWR4XjXVmBiMK2hPn0
tMKJnjOhmdoXLKmeSXUJCgsPvPvR1j2Um09nvceNkMmnVYz3U6NP3pzWn30zaKkXnmwTTfrhIrTN
6fvmfTPSJ5mbf366YvTt/wCIJdWnhu/Jb1d9S7Wir4leoGno57imMZ7vwocxfOoAUc83AsSGK3fS
0M1+fU7ul8BBLtYGZcK9nRtFcnO8Bo+XcG9NP7mAx+VuLnERZdq4hZ+vj950OfehcfGb7yozZnst
Fhpq/I/VySdHe7BpsuCFCQz7Ej4FmZtX8e0OQoyfLn1sf7ApF0oqbdruclRqXkdrItSm4ElikAgC
LixihGctZ7G4Ard0ujQbFBs8DlVMTl3DA87lAz+9/tKz6Gu040tQca4rSBX8Hcmx9CT/3h6/hPko
qb4VJCNWtbtr8xrEvsojwqLhiqxpr37Zdoi5Az9tUT4ICb7yr1zgUUUMbbvkMnNIocc4Mwtayn6W
RQEoYn3qGoZPNyna74dfY5/MQ2seGluIMoBvrJ4UHLi6MR+lRi8i3i4v4C5NPvzizwe5535AUy30
68Wvvm4FU390n1tBtain5tkAB8W3CJsWqho6DyStUANA8knjw4cBYQuUHR4JR1chqhaq8Rru2ju4
m4F4HiJ9D18QXU9oRF/oMtA4qjb0ybvLR4I44kr2gr5E+dV8/TuzB5naylTG9LloG+DAINlEeX7m
WUXcHytOc+DJgBC4fVUP7gdQAVgH11w1rmuf1YD9B50az5brItGR940cYE/zz3mMXIEKi+A4sFPo
JYSEQ6L9oQsuhVYVZRf1Mh82zwMIAbWf9YX1puAt3Yls8iC9XHjntyEsC3gJMrs87BSYD2Bb7yEa
Iz4OzhgKSN4pXsDkyKmwNv2WOCL7iDygdkIe7/lyS9pyKInny35Rqh4hvmgvkFC8H2IIw2kFfK4z
LTH5zT1tkouGjI6dEpJdHgSEQ8Y7JVcQFT7gO0+LMBpz4W9aOiEfQP/d8TEhCcrBFBDWQ7SgkeJb
INjI6z9ago6DR7h8fcBcm6gIOigH5VEMuQJLAbRSvDls0eBgUHdZI12dgTeXABM5mzSuWB6Oc1Ae
Xucmhmvg5USbXNEmGmTAisEoFxFjszIEdfSvrhqSVkJpgrO52w+hNaCR+MA9gUENd6NOYIRy6eUc
AkSDLnCpt8r44ijMStG0wwQ9aiO8uRi5YMisbAQFm6AxSJJk5k3Ic8d4Tp/o4/eZvYbgJ154pSUZ
H5iofw3U4+959YMN1hTuCiQxOqk4X7z+nrtymk/BUka4pfyxCTFyGtqRDV0W3TFsnDcNPPAN9Poy
zGcFr4oUnKMUtX9FXP4509vCmjrJO36uqyXX+aQ7ZDt8luIywCIxydGJQmpjmFoN6+ELByAR+Im1
EVRV/NgCBVvUy/iyIir8/mdCIrRmX7/3gMOCvf8I+xEnTPwOsKlyM+AgnPHz9IXD6SW2VhRfDC3D
PdVA6T+hjqnE8CTtSL946Kceo+qIqmcuHeXMtW5sdAN6VXb/ZgcOKgZ5uKaC5S8yuFkYhrOrpDa5
1IhnhsBRZIZ02KehAgxuGPNimMXY2vZ0aGY0Woz4ZaiHJlNbTD+Z5NooF441mlwgdHCREqT5yRSW
lxqioRK5efsZhWUbZEybV81ISz/4RY9JK1PPpI1C/NOGDiOqNnoKR3XM2UDBsbpjapNHRlou5TEN
NBPhz0b4XhWb/S8jYPvnwUcIgrTD24rJtzQ2Zt85Hm1xF95nuPwiHGP6akb2IHM3l9lnI83r4SWS
oy6QZte1jknf64++A0Lxc2KfnZOzfeCJ8YjsMYDjujmw1WwUjG2w2lfPLA6Y6fhqSoscZskzapk3
M0izdsbYGr+TfGjBx2ceENQQAa4LhtnHy65b3eImsDiK+gLEDTje/keMzeFVKBvrCMy8v/lAK9fK
p/EnCuKHw8MFD6RS/ra//b8yEF9fdSUDHq36ib7ie2xC7CDvmf2no5ZihWNt5hP5uqz5l4mxJGsq
7eLH6XUGFmeLeWNmc2cmv8eDACLlZXBfW4NsQmUNlv+aXH8wmjk4AWxkjLlus+9Q/YGLEBVHeTpQ
mHDXUwaTzYRGE1XFy8/hMMY3zAHuM8wWEdy1Nlj79Rc2XPo+7v+qUx3RsKXw5aCh2pE1aRdLjcP2
/nkAykKGlk/37eVvoIkP4AMgKC6JOu632hivCf8+1U/6Yp8wH0aZ2D1d4EIcKnQMECB8f1h+XIXZ
gADkQwsn80xAbJwKgOXBfaX/OIcbhemOovnz9DBV7vGGcnwMe58FQZcuQAOstPmDy1zyW+Io6Iag
/fbukTYCrgogC1wTDHGxeDviqOFx6UA9YdWA//OAyNisHxFo2KaIKCLZEdgIMSHetYt+pSU60chM
6vFqZUz/FQRa0mmaCT01Q6FyQUBMs8tP4uq/+QZCBq6qWOg/hIsCNTQ+eIKDQO8K+4B9NaRVpuIl
NIFVyERyA/0QNQF2A5yPcBP9G3gRM85bSO8OqDyASwzaWFsxvoPZqpU5gHsslAfm8os5GM0eZiLj
PrV/9FSbqYg7wehkxnTYQTtun7yml9AAQMSB7+Pyu3uGY2CTi9sSA795lrRjePzwmTbAqYwGW9/c
ZG452v/WMkLYgT3NVihG+Yn9q8Sf0Io/NEc0/0CspR5d9Qg/sUvrZ/Qgcb1SmafboPODD+fBbfrS
Iwc3C+BUJuBGlMHKc3yHD/gVWFTmPdb44WvvNVyU+GMw3o6+RSyZI5mkRskv5OhRHyuQiU5D33bd
3ezV00K0ZGyzJ1jUc/kyh/z3TQqf2ekJO7Hl9FLqvydYrXFBFo7F6NUO7gBkCnkxE7td3nWS79TD
/Zl8aeQSiRhVY/TefY7aBBuwqPSz6XW3n9ujDGMn/7q+Y8lguW9cUbB2iavS42Mph8xe8RgjnWRY
TtqDvCWNJlKpG0yk9JzcA21WoZ7qvQJr88XNB2E5aFjN1UN12o6+Ixy0fSm0hO0IDupmqvjt+Jke
2qE9Fa6EuDZ4zvhNKsk95voPP/E7eZHKc/UJhsEcYE9IMgcNzr7pWmUsjjYO4s6Snz6suLH9SxbV
n/X1PuuNjSWiHPs9VY4P88aZf9+A0DG/l8X4xTzp0+rje6Uxsc8mrM8uBaV3cT9SktPUSkYdwJ6A
Lc9ah5HgHCCbi5h+ms31KrlfI9TK+HtkkQ8qK+67iCtYvU2e4Bf9bcQs1rkEjhEaRniHiXsJXqa4
5K9k2vm8EI1FHac3dF1fD9eZJo87bPA7dLeR6EHM8Ssf8hhM5zo1iNRbSGvXYXGP7sPCbcHXEVe/
/Kc2Ak6VuyHGKtjda5JrA+hBzIepzQcJhgfsgy0/EKfjP7qAJYoIn2c/y5WBWQaPxxhxcSF5IFj3
WTN+g8v9ZYUvHgdUk23f3l17SncQAEVfXfuzXq0UC1Bls1e2rb2r7ssChPk1V0wE5TO7TcvbT69u
kSZXKrEwj5mk0KNYgHAlQ4xAxldzn3Rdar9XADYQ+vXPuP8MAe8feyBSDrk1uJAv9fLY6rWWQXgo
s0f0+Lb4FpvbPyM22iGJY0Dw28Vzbq5+8/KTcBvHGS7KrnH3nYG+YqZ4R62wK1sTy6eP64wqdW4z
IG25fNiFzDcrzxNDUUWd7pVde1+RGvSeA5R25/1OSZ/rGqjwXKAWUI5Y2A2x78ClBUwCTO2RtsLZ
aPbC9lmQqeMq/XJy27FywrtsRLEwtYaQvlbIoZmM3kMtpMELvxMmsIGN7aES0xrXcTF6o2RToLXB
nQ7lRA9O8MkQXviKT1OCxR90Muw98rQL8Vg82vgsngz34X98LPzuY1axlSCyWWNpV/qWnwurHXZX
NrFKPj2/IQ7z0r8Zrw72YotP9yF0FIGabapuYpubhsOx04iLAiN/BOa6tuc9c9IHuTqDfePt1xq+
L5dF+SLl/T68Da0t/QcpPwHF+Jh3OtY2VhdQkZmZq9a/tbK5Khu1iF7VRGUhLukhbH3G0bEw6sBn
meC6Qg5e92HDUTb929Nn5mvB+YepgnnrL2Uu6axr+k7maCMaGFD1OS9rSUr6pJi+SXUSpdl1SRL8
nFynM41MibBDmGsLxC8Bgwzvc/6+YUJK+0Gn6mCisPqy6a4wR4wpviED6oPvpkDYlYV3pKqgxuSu
sINxdPAxvENZ24cahT42wyubZ8WqxgeB/m6xgcM2uMG3jGnZ2kAYcTk0cZGovdtu1XM5pW01D/Xv
nX2MDerMLGtIxD3RjEzVxldhizwhO4Jhdi7UzMd8YczviTWjV/z5Hlmm7iuuQsQur1kXlj+c/PJB
CXBhQZnNLgz1U1jaoyFJnnO6aPWcT82QPQ7su4okSPX8ARx/xRPqDCPBODFmih7kAYU1IqVy8IOM
6m9JRhlqTXK8vT/BN2aiTX9SwLMbYpMWSq5gLzr+aYpe13ERDvkEWXkXjDfZrWuSF7B/xMZax0Zc
5NV8CdXLkwb+PPAvRqLQi2fA+ijm+OsL3NDOa5KfwwEN2wYR2ylCWgZBLWLHRCPqpuimN5tN8sO/
EHYozyyYwlR4sbiqBCcMyVB8o7bWcAi+QyKkF+hQmfEW+UxAYal6gNKgD0OW4aPAa4qhGRZSlPV0
85TFH/Iacm8p+Lh5xEAOEaIgOovPjakBto93/42TJSwMWpGrIHMGQBwouu9UTu0ItS8FU4ForR1s
6Bi5ABtPSNOxjT3DKAhq/vvjy/SPvYdEgX+MbAf1QTt3wFBn9STtrJ2z4tOL9SXOn5vH5s3rYiL2
b5wqQ7GWBbQq0FXEA/+mqMxbuUHZwB+a4lQEijGXgtT0xJSId2XUjKvoLiDpUMyC8Lf8QY0Lkdut
ujElZm2GKu0ShqvsUjhZMqn+d8+nR4UOw6TBg/ADyurKTsI9Yy8WCW61ggcWtglMJUCDBvXiPavT
96xNe8YlGQXllNHiNs+8fNvvMNnsd9WPRbPbR5g3l9qApXiP42WJr1A1pZecaEk9bVN53E9k4vPc
dtrNP6b/hhcKExpZLyU8Og7H5QZ7quW6ss615nGDnr4QKXDf5ZEFAvjLgjNK98ey2bogZLdHzBeM
Ti5qxK00khpRuONyz3SXL/hOtY+kNuQGSsUfcg/6xX1Fr/70ZX3GFzQdDGVYj24wWfehiZYGkk0+
4h7bXXoTCCI1UhxVDJbhn3D/340fUWdwg4rFPc3MHbeEOhDQVqDcAwio+HAqMEq/C2xEcMHIgets
D3CLLyCz3JT0ap5vNvlt0DhcWh/u/7v1DJb/3w1wjZuAZf7dsgpiKmWXZ4BBUaQIRC2wsQVC+PYN
DFAV7Ggw1GNKD5x2F68OVzReJi/jy2xbTyBFKtUYhsheHnIr62HBmse7BBHxgcX4f8ZL3H8N//9u
HfjW3AIRqMb2HRKCD3uSHwJ7wYaERSK/A+5LjELMZq7jfDUHnRL4Il7a2K2hg8JoCfE4bmC4gsH/
htnCUAumWhFzz+0KRidBsKykFDwIFgr3AEagRXzBDSAN3xrzzDekk4hqex2kE80/rAoe+7+nes5r
cIznvMTB8UJ5d5kgsDk1B3ndHRDJtSFDNkBAIVj/sI4w2sRy9E4+1QfKBbgLy6doaBgX8dNuLazc
RLQbHgUo04zgMgQvDpjPiV+BIYl0sbxI0cVqorzyUB2RbfZvSWK5puMhW5p/CsGjMoLnwkX7mQ9W
K/soLdVhCyfmnyMrCSw0wCLeulk/kephHzo0d9kMbp5CYi2Uvw86OPjde8prCLRim/jDwu+fmuPu
/iHfPG2EUfKXQMyW1cgJPwhvFnE+iA03Pvib6QljdsrZasQcfcoaS6Ut/uXgAXjJB0zTtI22KQI+
bkUIwqQjuk0z2ZxOp7/BnFWR31soI23EKsz/NIza5T/8d/+5Dxt8KELNgjMY6QtFRAgF6oujMszi
zxAuPNtKAalX9y1B7cUGG+M1IBjRML4BZkikpsogOpKqrBYyQwyn1v1ZSPXgfcbllOCdn8+6OvtJ
sgmnzJT+PaSQegvlLb/t38g4oNbAFMCCkX4ZiUN4FDZ72Jy5XybkiOqHxCNSRkBOCkTq21H4WhxR
hggqNLqsSJrZ6WduPlxavRd4lsvwY1akECne4zKt0n7cjzuwK42UKWbRxnfkKK599VheuSKpW0tM
O5CdvEPoBrwleVyn2ICTpjp7zQzWalbThtBVTLKEWSX3+3W/63fX7fXEjAdfgy3HWFhfcaOEqnzu
+UG3u56up2734W92BPEizgmMUZ1TyVwXl12xILJphQD34z4WReoAjqTG5r6jrQC7KRdl+pw9Z9Af
dqz6GrUP7ahgF2x04gjyiG1G/7gtwm5UeMXotU9grTY04I/BK0tp+ckBhQ1TaD6RQkU7Ess0O4bO
4jb91K5O0A/2Qy+PqsfkGp6yJlFCmix40oK1GAuiPp+1DFIwSf5ugGqJj9S/od1FdwJS0e02ayZ4
HPJ6f/xiAsmcGVD9jfky+cjQapsQFJoUI6TrCktGTEPzosTHuodNsNo4cyiXvOKHFWL2y6jjWOEj
D68U9OY1hmNO4SIAeXWkyMkr29wui69yUkiHwsfyh+q4Xxn4DU37LDWIh/jOCm3ayot9v4JqfnO2
mfHjGGvp9bMHk6lBeKj28u1VnaavOWdUxoiVeLaDQUYjyIWxvhjL2lib0gKWRV5HJMjdEBKcb3Ng
rb7B0hEw/OscO2C9pp3DM2RMX+cQLfnYbqvyDltpwqThchmzNpo01UTRZCGutZbxh0mciNYD32cK
tccsyAUCN88frNqkVM3HgNxMBfaInOdFmTIpqLW1DG/tOc2apLexGYTRSr3KyvT21wjX0MUvhvF1
cFAHqAsRNsVot5Bq7nZCQPBBZPAc4N+DtgvdlXCWReiEFgGbEuo3mEiskOkOD5/5z2QyiScTUWeG
84grC21citxA/JuLR0Ifj0KBv5xONyx5A2TyyV/Ij+ZL1jKqPobueWy9R6DBXRlAlL2+N0Y9qq0x
dUhmevkTX90JLt8QbjhfH1Uof0MdmDrfaQiAb97lcapfw6cGmYerBqan6T+LqKkmjUmb0D0WbLSC
tvxK9w+fEkiYs/bMnCyUA36D8+t7+OSShB3MXLc3xfbNwK2SA+6ze5RyRls9LmNDpw31LGAHxBE8
U6IHPJssyGBPG8mbjG0TV+Xw8ojlIlQxiTR9Nt33fcg06fUMGe5pbD/26OEMYVEZ9pDCo4EGloc9
vMhydBuyK5rvQEzAemB73rxRpOpzJGhjF8A0dnEFimnlUs/YqFjYfw+UbFx99plNRGPW+EEtRn4e
RdCBAEpwVcEeB5HXZ0VBci+By/3BMsgZgvkl2EH5gykocZlK9G6PvCqrWr46coivcy7Erw2rNyNL
eGrhv6X/SJfDt9nCGKYJYXDXP/w3dKGe09kuJ02DRCG1saPK4eD8YD3YlmlWjjp5x/MwFurlCOIE
o66XFmv9QmFsfjm8io0uD79QY6F8QBCE4Dvv1s4JdQXCVZyzMeNoo8trouk49RF0iHKFQh++UIJc
FYnBZ9swPPXN17oUxYPhdzIM+HzMUIi1g3tgMkBk5vhWhYgpRkbL7LBsYqissJr4zawYdpBIPjoJ
SSpnBlwX7BapPJhqXQ6XbMulBZe0aeaqGksyRKL94oOkG2FvHZsgt/uZCRODXDLImxQkeyEzRn2s
oZGoZtIJN7AXgUcMx2u/6Dc1GjIivyVMyQbQeXuhc8YYTTuV4LLatljS9Rn0tF9UEm4jAHDjdGM4
u4X2kE+zQz5VttBI0THAJEGioZ+pjNBQubiH5VOow2cJiZ/4Btoy9kfIm2QV4Fc2/mye4++I4mFG
m3CVPNCiO8MOO9CV0d325SbN0WTlw/w+U5zZ873CZa6q0uK+6hg8kwyny2gvZKjixfBGahwEkza0
IP5e4GaNq+xoWEx/qy8JxKRBYpxSxNxkqkxqDixaiyHMigbGVTbpgalqhUS2EMIUR7fXfrov6DUP
I09kNcRIU7olDPwyjqauxoKNtF9pbHpTCkYOJr/GMBJOpt4dOFwctw96jLuNDiDWqllrnfgNTDhJ
s6IariOTwAD6sCnzTHK0Xs8RnCGGRxJ09isc6O8EU7ZM8rGg4zGL/Qqm0ecyN2BmtNr6/gjF9DCB
nMa1AWEKiKKCF/py+5hzlFmrOMMiwVXOsVgzKISX0D1IgmIeanvw5CCDM+xGQav5mXsLyjHU2Uvq
wEohKPO1KWdFaE6koAaBqL3Za2Oisjq+jtKvtuyZa9XJ7ZyPrV9lqk3tSTcyblhsXRl4q+tX3FE0
4n1xoP78bMFBQnspL6yd/KtNRAmAnAfHbGOkrtQVthmjPUTGB/uU/2ZT8ntq4wfOBq+JktAHA5oT
jesiakSJUW3uf3SNKeKM/cc1D1Qz1hF0GojnP3akzeo2N1q3qwPDmjPyQXW4pFl5/NAR3kZcpYTL
U3gxk6U3o1lhZPEvs7DOQ7ZEim8KTvgAwA9iixR9wB3fB2p5migvb3GQ5wAgOqGn6daZsDHGi6Ia
I67HMYDLDRgIJ/1b1ECXnwhV7n1U/9y9C7NVGDFeS573iq3eRQmBC/6H/Q9/0qkDykAFoPvYMVAE
G6M8umFvgZ+lj6tA9I51ZrkfoKGbzy8H13FF7d+m1obUzEDwEMbAf7zlxYNZIYoYViqJWoTRRvII
Ln51xOT8aDZoP2tPSeBPM0HtAm3uBA1RkhBCg30gudbG2d2TLHI24ATIW+sh9pSPamAnCC9Jl1/p
9FKkvkJ+cd9noftfSik7CR8UUxtoDRAUKAQYubOecdLuPwe6UsqH4pfIPYlayeW7jpSyWXQfQUGV
tRnUeb053rWYg49IggrkjfVHIw9lOYLXSdnGaJWVn3YP6j+4KH/QYr2MJmBJmhq4m3NijaXSYNWE
PAhBg4PS5aDIUKkF8YBLgzVNMLkiqBjvJnnoYliPYUGD6Qt9HFN/zPYrlAosFgS08VAMg/A3PXP8
2S+cE1I2nA5fb64W4SvMqcqrk58jpv3yflHRtH+hBVLSIOWSxy8Uuag5+VBpGZsQHRcLfX4XjEHj
xKAfgPBR+5wqKLlwHQZqnrCcMvuHAQC/QniVMNlkubaGvEOAfJgROFr25qhYcgry59r2diiFtYaU
zzkOzIMRjj3X94NxksWBMawhRg+W7tf7lNd4YVjaHsSSrXjkKGNVvd8VSIKwFLRxvYDPCFMPr1zs
q8smNL+ROoAMNYdXjf8Gvpfju2dOnBMrQggoG3CAPNPfE4+aezztHIl4nRSRg4s4FDPm7QWshQx8
sE72LgUFMFp3luNuqAfZAoSMcxkK2GA/YSSUyrN8LA9hZv+0ZysiAzeCvYEtApwm+Af7sRK1DPCK
wARHMwjAU6b5nxLbcy3qkuvMGGTea9iMrrAlCh+R8Pia3Dekn/nP4D1CdwC0QmN3DUxfIuQuO9wC
Y/pNjUXHJE1aSIGzrN1nakTPzYPGGopk0mDUcvHy+Brilj5EQhhpI5GvXSVQCJJt8UPzKWJkwD4Q
my8tljK1gx13m2fmYHsVEQffhJG3X7NzPg9WitVJpGyfB2UL5cN/LDkDIHD47JUVkpCAwRZfLZ/k
S3QHNeRcZsdGrUkF4UtUPMP6eF1X7N/ooN0Kt1koP5ytPaiIe6PeiqxYPWWJNP6e91tjrPhOWHBU
lxfX8C8grB384tBMhexWC+H0BQ7KRPcW9QmTzPIMNa34JXQ81D0kXyTH4r0TG9Aoc5lt2kSajz/e
j7qUVowN6KR+iSqyVgbmY8iVyXErw+qI8xL+AZhIZssH0XWDdyqdy0lOF3uyf7SjtIBIsqZMZuqW
p3ZCdhJusiLbrdh0Pxc0Lz9s6KgsjgJnpqn9iB4KDoX7krHAZd0meFpHuM0CDcQkpThN180WU3co
R5B9RBmyRzKRuk3p5avS+/xk9gCPCyhh18HljGqmOrWhE32CKniOpOVn1VGgKuTE4fMdZQgPYdEQ
aA+XtvaM3y/z3PR79YsEEjMuuF4WlDEL9456qp7dz5+xDXSQzR1P5TzB0mP9wP/AHm718MJHurIW
+fgxq4Ju9OJxZ3n0Tc1dF/O/YYnf+CegK5r1MV7FARg6vBQ+UbZBAWNj4xLYvgm7V9+xu6BOX+Mu
41fbz5b+CW5t+OCI6zPMz2c9jX0hslxAE+FY4LTs92tL0Pe1UY5sL8TDbAbQ4EP+KAIGlBJg7RN2
DICCwsRGcBEcGALV1XXG+rYkLYTybWzMn0tWadD3Z/TYNME7ELwMg8Pp9ewlDroI15jAkvIsvxyJ
6GprBjdnCR3Fz4fl/DqXUOIsHKacSdlOLiGTv3oIkYNth+38ubKjaqNG13SfaFB3biuAH0FK4HwD
ZjYmzMaLwV8XEKNHdoa2yQ/GXJ/WcHyUkDXNV6Pb6gq89PZeBHVVIzKf5kyKwbHRg8vTE/EIbjGi
0xBugPP2iJTsn/GC4Qv+zS38hlKF/8GecEIFCQlTYgbzmQvr8rUTKMOOl6/gdYZNSyw/kTFSZBCd
xrSPcWoR6QcgaBYadFB/PRA3Uh/MuedmVE/f87YQS+zXIRSJDG4fOyu22Pfs/ZfDKpiRb1FLgOdD
WgbEqE8LWVtkyOwHtHApZEhwG5APcF7w0Z5tHKEfhEDymhjC/cNoyezVE12mmQ7p9REbtss3Igcq
Pyo6YMfnHJwUihvN+hUlCOw09MzrthVopXoWLlCHjoEfO0Zc76RICnJA/hUM1X5Y4rByWeOKmAvf
mXUF4DkGoEkgJHFWvid5cAn3wyN2YpDPbP921DDBug/fTIc+DIZA3IbW/CrWUMh0HA+Ekqf96tkE
bfSCvXXDNpeLFzYJzh7zfJnNYVc7aTWHtWR5BHAP37G2IK8yxfkoAKIFTkTy/wdEH9wZNEyo9xFi
NWOEwY8NZ4k0eI77U197tz/Sc35JPmPPPn9WVYxbQvBK4Ai58q+AF/dMtK4wOVakylErAkDtSk40
ht/1gCMJyNXNVWo95AoaINOgeLhwaQnSMlhpf/mcIaM8Cbta27P6hM7lmxLb8EuuTMJUfiSmo4Jp
pxNx/kjYKtfKVjlReFNDsCo9EnX3SUu0HGPntxtBCkyq4LUxIhjiSb6Ct4edzX6SOUEVVuED56RH
9NzxpJ+AKM4YwwLiZI6XEVr6f1zI4D7bR3ZEVObE8SF9w875HD/Ht4fZx4ZV+L5Sp+B8IcLaPCUQ
nC7yyBiHUdjoygXi6tENj46FMalIhqcJSsRFBLHNhenJdqEvsqQ4y4vux07oQMYSU3hXDSh5SCjE
Znzu7EjEiNB9ce1kIrFzQtAd88L3X7PSjj1qvUxww51NlSKdTDUPEXtQpUxRh5e5ldI4pqVnQAhj
fk1lcGHIWQY7McZkyYP6IEyByKeMnBGoE+eUCf/iPjanmHGE6vLCqgSICyODRG4+8mwopmbw4D2i
KUCFO84YHCNm7VGn0L26kT2F2sepB04vbTktaQdaIbblupkj8X38AjuMIe1S+dHaVRA4xAiFe4xB
5uIocAR/5fUOBAHC2rk5k4ME8A8nE50/YQMJUKRfum/ya31t01OjXMF4sYEb1lP2rPPL/eumMLzc
S1THzs6kT4Fs2I+BdkRGYyht2t9mIq8bKs9zc/gkXLk4N4DgUNSD5lE0rrmuzTPjbmkLbEJXT9co
Jhn8AlIZpIITfChcKBNcZSQi+s7A2UJrmcM3/OEj31LR0tTASgaZKQbPoTbV6FlgOg21IZOmEU5D
Y+wbuDi/VAtLEdKpno2t4qFsFx5s8IL5dOh6WKD02DrBzqU+P1hYvDWIWEKsy0Ew6D8IXsHYLNcR
p9DH0giQnyKEOBS5mkskC+RjnBKQLUOWNW0XsKSxhQWA3v0XQgSqSP1Mv0V4CkgHBGH5X636pAPD
MZyGB+cI6Kz4QqBzIKoDBQdLHQlMh24NcCLaWQpXsDIKD5jlP/c545QAGDgkYIokXDH9KBiviMyQ
VoP8RURXWHnbT6Ku4Yq50PHYz75DCXdTHF4iaEOuRfGqT5+r54p4UNcG1RezV4e9ZIptATUg2aDU
xP6eTJ/rQMlG1++IKQquhl/sBuphK6Vo1PjMlDIF3AOqpnEhdI0XiuZfSoGVOTSgbOqZd/IR47kA
Y3T6HNTXiBixqqcfGNMo0bzzA0HyZtHg/jl4ZzO42g2451o/8+C02yy+jMSAK2CIc9SAcSkusZNQ
ToBONA5NjKMBjpwbLepn5s6c38/WAq3OQTCofwXdnuR7Uvue7msszb8stIy6uWwWqFtGbZwleqr/
7If5+n0i23YqKD8LtecavZ6YdpAlDEIIRFOSJOCS6wV4yEFPmgk6TDY3+uby1yZEYgAGgYqeT+7N
RQSJEw6ja9Q+JhmPIuloGh3hAcBb5liKmaVos5G/0rM9lbEY2WGFRxdF+cegj6k5DwcZnqkivAmc
HNmCGJl/IWHjv+CBWnFWguCRbjEHIhFaeATO9Bn43sFQ/0dmxyKBnpJ1Hpq2wC2QqDPXYUgJFIDS
B6jz61KTc+yu5BAU2Ne917wQnoqtl7UeLjrtJCCboJGLpDdAbrxQeBCuUSp6/oon4mLgifAyNM0R
uwMhMgCQSuWhsb2Vf1w2gJGd5NMv0mYSaFPnXhfnS5pHLh2OEVePuNg49gcuKufUnfHPgxDCJJIO
8syXZJ/wamggeQCeEztDbCWetutQEdLuUkkgUeBiXfKobNMIBBhb8j0aab7NIwsLQQ5H7oLsUwVg
gWL92oE8wm1p8zwqEbv07Lt4jUDdzIqjhP8DosmBRKWylH7tiRaBC02v9F+xPJPn9012eMcfNF/I
LYmHhaaded+tk4KWcKDLab3cU1ObKyctkm9KoV7gEIYi87OlDMc4IWCGcnyMmtP1LK1reBPr60E+
fScQL+XpLWljiGDyAC7TvLIGaLLvYziW7O5oV9B8x9RR7OY0Fu9ZcXrNGjLvbwLDUQ+Qc6Stfqb5
BvMhaGaQpfX2zfCTwGBt81zd1jSMxwsxd+uO+S1so9SCedCM98u9NtAm7LvRhWZGrd3XyU7qjQQM
QFo2/l1kEP6pWFtUP6+Js3W2PB8VGJYzqPDD1hDxNigU2FSkLacY62injIH/Lv9OMeKdOFJO4UK9
Z4XsMCdQBv1ctLzMXfU5K8qPti1TfEg3oFQ75YgmjoT2mbwyDxR8nOZgCZjFcL6AKHC+8R3kETwp
4DMoBSl/tBLgCpwZ1IQGKrA+yOGWUOtpLrMiLgV5zCmJBQwnDEs0AEPHBgSMjYvLRoWPOMlX9+Nt
89g+EjJnPoVLjzOpQOgYGZYDZXtdOcNrwhnWbjv4SeW0P7CP8bTIAl/rLH2NqpPKqnz962bNMU86
FGCgr9NySpKHtDWGFgSebCX/FMfvpB3ZSX7QhpiAjJ9bbSaNyw0Epa0aVccPESgx1V890sZyKnxa
SFFJ2Ghf3h8RkL5oUzhVrH80XZTXUJu/G4aTfGKXXQ0p1vYpWTpo5yM40VT57J20uTB1zYH5J3wS
sLmjWI8vI/Ov+kdIAamCk8JEhiwTdLUmyvL9P1oBIwz4WpDz2brgSMz2u1tKGxibPhhvxFJLfaik
2GL7eVj/fLZi7vudftEG7mdc9xM4vuQ7U1bCq07kwJrd6KzAlJNik2/Q/6o/BFwz1cKyZe9qr9CZ
0zFp/2PpvpYTS5YogH4REXjzivdOGIkXAiQ13nu+/q7S3IiZnh4ZzOFUVebObabFNdrNpqhvsfvi
TT5+ESzXhqGBg0SpiHGffRauP0m85qSJdHJ0/HnM0v9Q1NvPH2tsOtJhOFGTm5pclmPX7orWhZ0x
2Bhf/2G6bVu0g8DWTe5wCywUrsX4tj/xJxvhU0+txCxYH+h+cfPNQpXACiPB5DMXVKcgsucg8glQ
cxuoNQz2bZ02UKfUn5MpvNr+EyApaOlsF3qYEEToRLwNYyzXbsbe4hx8VL9oRHqyqYmBdUHt/JsM
eYwvn8qPPf84cPgL7rr1X+0Etiol/fUjA//2qQBYRhuCCmqw649zl77Ln8ZXCCwH8KGUvrauiaxR
8eWxvPBwzGiyAHa2/ljoeIyv37y+HGXOHFMwDBtlood1PW3Cji3Ey1cj8WpMT6FYc0Osu4ib34aK
M9VjpJx9OohX5QuBD4mPrj5/KP6ke7ezdiFSVqYXj814BZRQWOdz18K7eyrfGseg81zWp4X05AWN
WNenpWzpWMSH/jzWtxAz9o/luMPi9o8A9U8jFP/n/j1VXoGSVgoJyerp2kJSBnOv4qqVbu5paFL9
fedQjwkij7ApfpcdFLjf8DZV3jCDVpf4fBXSlfmmdJImfS3GKxmNG2VpeQeelsbqx+ewW6ce7pQM
cBRFJLWVUutSio5gSJytqpES0l5wSn/nv8Uk6d6n1V98iNDf6EBE9ZWnP9HaIdzZ2zFxEsy6CvNu
HKtxLzneeVaTNWTgbrR5bu8+L5+BD0geV9zUvl9lVLGQoD45c1u0frfKt009XVQVSD9uHz80jr1T
8VK2682S+fkRKs6ELmMfQ1LkgIBgp6UoPQvjXYU1Y8P2ACNg7AyLr2T6+6pE1FK0+Ko9SwfJAthh
WpALPOTOunHV9GZYKIig5J+8YliXRG7Bz6yhZ2lkLy7bs2+VjnhajFPkMYIvy5FKjJ24+Xl5yeWc
zpdJA+r7q5yrx0aXjrC2sJceZ8+KeIs696jG7StFaD5P/0RJlVDPcR7oETYVOd0giN0kwRwAQaNk
YK2/5YKeIx3dQBfa5tcxyNi5tLgX38FZ9CkLlWUTdyoRrYcSPgRmRRz4RhyTRQEspy1jKtDuO+gJ
hR5Z6oAmBRZKlVXJo1QtGYAFQY+3enZ0hpiKRV7h3hP4/Whnbu0cMuP+KEHObJcXQeFAznGbOBbv
H0iT1O2/106cCAZVJOy3gYJHgKn5tl2ZXbLXwHlL5aeqGSabRVuU3ccrjM+mF5xrQ4E8Ttlfxul5
4BkVWVKjy0onCGYWahv71GU0mZ1gC70/97WtO5ZDKm3IvnwIjEqxgucPZBwmqbHmsnzWKK5Iv5Zl
RPRzVxWrkl+HhGo7ij3xiXG3KrQUjmHnuxSze0SRkuvyYPbzz/YQ//cOVtA4XvH87Fow6S1hjdRX
qu1LA5hnuQ6jDciftbqCKvJda76/Mh2vnEpQ3fyRrMPfu3i6v5vSrb/T7maIMKSux6pT+iiUl46R
BIoRYd21AeH4csUxj9WUEmo8aukwUfaksvl7x8fMuj4QdoAofziHXZLCqHqZBWPuYtR8P1rQayoT
iTuV4cGn40dy4wiUoTquH362JXmI5GXHSroUgpc4QwMo4Ot8o9EVyaAUe060kNH042oWN3ovF/kx
uzYvtrMf9jMAJ+FYPAuqy68bmRsdE9zzWD60fHr4MZwUYYIItRX8yBJBgrWOeis3shesUJlQqXuK
V5ZxpXj5yGKRLMTAq5J6iWi9V6//3gxqPtNdtI3e3T23G2JDVciizmOyHeDnZXiYvIbXH+xNJOh7
Y/1x3isHD32g9bPqtnd0ZHx617IWDnVh/+VQiCVDH+KOR5jQvex/jNy+3YjUjgG4WrUXM7M7c5JF
Mdm+1LP0TvX3V6Bvx764hvXNK35SnVMAB0zwrApuSJ88y2eIVT4mvMZgdlLf9XIfT472jjTQwaZk
+0LILN/aaApMzTY1eXD5L/074vB+zpmwddKhLvhdHks35Lq7u3dRujYoC6urCQaEDeuZn7i69hfe
NPVTM/uR6XO0m6Xqmqoir9rRu7EzAHBvI8g8bsqlSOXxMXs0r7OkzzWf/jyOFoPH9/tV2P57LKTP
LcdJ1pWPwjvGWjMrjwnQtCnVMrESyOlJVCLK+PT7nlOWJHDU0d/Ky84GiQxQiMQSsatrxIwuOvFH
CUGNPCSoJ47FODXf+1jlH0cLoUg51DmT7hKtRHW9nAQZ+4v6ONQnMA+GTevWzTxJ+xjFenQ+A0QW
VxzPYI/GN0ktglNz59CmH1Ob/VFSfRHtKbpqgVeAGDPqdgXcIxbskpTAvBqpwI8NvBztKXQIpcXA
fJWfqIUz32E7u1cULKasq1htyVv41QhN66UHnLEBWrtslCRFm4Bi+WoPJTLSssI+XsyU2vwrQSHp
EbRChRW/NVl5KIEQWTx0aHPsPuegCgYZbpvWkEX44hphurFQlM32zdSiGDUusONmvtVPNymWxUC3
BrpN0nR4C8oW5AEGXlVtrUm0HgPKwM0kcebnU0g86LD+PNCgClN+mT/TCqoIZOHKBEuvq2TxKvST
ukHRCRHTVel03AOwnB1Q0apmOOhbKeHa3Hwup+5yGhTSwu68SmzbaQC0Qx6vrdEbCwAViQg8fP/l
InsYlyqURuxlWPd7KE0PWov5zaIRM0vFa9wForDkdy8URcU1UCBqef1JSjuVb+FSe4/GoP4/vJtN
09OY7mqefICuizGvWg3piGFLP8ovZDptn14q/xOP/FRBBGnIo9Os504Y1anSYlM7J5o7RqqYZvd+
+jxSsKbvq8I9MuNEE5l2zudLMZXuM1zR+C+XkgD6a2joMXTGntlmAZ63wW6hepOc5k8lXc1Ev7PL
KrLGVY16vtSYVwDsH7f+KoXHGQhyh3gr/Q90sTsL6VuLTvGy5Ay/zt+LfsIR7hM5Xec6ff5ysIBE
zNg00wiYgXezt2VnzBjYtq7u88SdzA5SgWcUhYtAgszNGeeoLBP0RrmKBNzlqwEZM2B/WEHxh/ly
rpI6tWLbdUE2aibC2Y8dcOGwrsZXtSeUYBwDvWfzp86WcbeUgo9VZ1m/cD27l98fQe1ECxJ3Hj1r
MPATFoc7MGhfGEmsqvI7Qg8KbXKJFawq3hX1wyNbuvRWEG0zo+qGSTHU9izPEAuqyLCyPdy5DT8i
s6x2ytUwi0ECVcTkSmub/Stof5g33kIUfPGKQL8r4wAgY74EvJYEu77W1eiW6QiiT96u3np+v+ER
kITakeda7NuQHwobKU7flRCKZ2fZktZbo3wP/mXfNWAkBkF8xic61FCYbqU5hdx1fiT8nFPqqGBT
tY19eodwq7dKMxE29QVO5wLA49bmQHV9fQRkjuVDvGL1H63DRzBKMMZVrICRTO9xB1CDcMuiuKpy
n+OrB+XgcEpBEgnuUlebwT34KiBpvaz5kW59dfi3Ip/X2ySCzcdrBnxiNEZHV4RwxQZGGJFD9SmU
oBRLV16IU7/RRNk7IdXbZiaUF05+jHwLxWIkhZgkzpVN41WCgoKMaou+Gv1myWL1ueV3vPQYtGgM
qdUihl/5WPteHZuZIEYwDi5gTONdvxrnH9bKj5X2woHpk3kI84wWr9fCZRJ9VY4f569H6QI9QCM7
9cnohJWrC3HjbEQ7prtbxaetKJA5AriHMPHK23eOP2imLi35UgZYV13oe76fP8qtVJU6zlhMb2qL
8o5cWZuT/dZyCar4STneyw6Z1v5DaHipdMiEv/dkQenWdRxnSUXfS5LUndbU6K1LBFoUDUOS/fhg
yMnN7LIo3Xk30V9Wdh/xhrXTkne7Kx+KgeeRj68qN5/X2DR1neq8HoPIsaTS3mzbZ1m8mQnragKW
8xnjetVboRWjR+Zvj06ukNH2YmWON5OFbNqHK0ERtzmVn5zLwcmp6jaD1n1fl0nXI4tuJNuPLCZv
9t+rUsRwWTWf729jH5fppxqdQIKcxJAvYVCRK+fGjFcj802DvkVdmazHFyypi0uhk/yiLsrFQ+nh
zD0cSmr7VaqHjRrd6HCu3y69+2oaqz5wn57F6+C0ZH1Vi26ra0CW24IZxjy1qJwRMbfRwv49Ju6I
b6vRSPvxzNAnVzbJgS6vmNyzo8JV3W+HCkvIiHbb3owpN/3HD8ydn+aGFbvl3+jF09u2gPUDLFjk
mD6LX2ZEvKmlzoJg6DacvvYyawooydDge5Hs8Qedb27NzOdGYfScedmPc8BfBS8/ph+MlM+b5ibT
OBEv4yUZMSvWoJgmdpEmj4nS7aO5iPKay2+HCQK/7gIan49PYF9OWVHuh7bOA5/9FPAemSBG7rl9
AVY2ynQlgWgBIMMjeIEeZTXB9t5eW9wLvUO736aXaoIW/hAygueVlmK4/002dq7gIp/6OSTLK6J/
CfT5xYhFCbh8SjATwlmigl5vFZg183BYhrbkVSefcsttuvfnyOgHYquXjpYpB50ycx2cZug2O2W0
fDrYLdb9/FpbDn4i1UzTI9IMQqaG0y+SruuuZkflz3PjM9V5q9pRjXfPAuNCZbRGIReMZou5MVUx
u84tsbpWOctalQ6YpKCZPJanj9Y7VcNq6i/68cq/TP7fdLhvKm+B0BNMP8a9KSEN+/lpGCnshkv9
d6SA2seljDblew56N98awUoe/YV2Ll14xY04AkmhnAJ/CJ9nEGCvAiNzPtJZwxeuPQxSaaGIKcjN
7rVrOZb9kWOd1jgm0CNtPhq4VenBsSmrx63Sh0ar0Otb/cTm5ao8W7RVOW6U7c+qr0JSgFwH/DLD
rAXEH3Olzq3k8Z+vM3w9x2FosRY2yQ1Lx8QJmSvahouD+uNbsRrRSu9UWs2TfU67pDF1VF63X3Sk
9Q5bcgm0KQWAGRwOUuLTi7u02VGDkSJz7Y7RfH3sc4dvIZFkYiNiB9klNaO40nNTxEXJ1EC8oN5v
v/KAPnYjo8XvYsJB1/aWj/ZE3Q4znQPYbJLeIl/lvmPmUKYcQAz+W/TWP8jeOTyYRflQ91e6HWQZ
e/klGLZZWn+FZXRoO49/ZPPvXvLnbJCDKPN1+351tyooYkS0m/p0EGkn+lwM7ABWA2fD3XClBg6e
qbth9/S7ZDzfmB8v49sxWDmfj/VsTBRaqDjKO+yK+AFJrbGN/mj219fW/hqYdUoZEDe+23RCasv2
GU0nWvm7lvxkOGWs6ovJ7pfUb70q3xunePkczafausLmrmLr3Y+XZdYUhCaxCDKxrOAaLNuKNAZ1
2OIld7LHwv6B8OMZ+E+55kzUGhtZje1LMZ7Lpz8On95drLgdHWoGWbX2Iv8VKbAC6XqzwWpMV+Eq
8Rgvczldfl5/cjRI3lfwOUn0GB3cSxiL9gwPnKqszxX3LYVLjGpdek2YFzPVPxltqTJMT7fF2HUg
682JmnAtp/d+7FotE91F8Yt3lMPbrjMMrYnv9RepqCPCBrp2oXWjKy4WT9bDu+rUv5lycraqHs0T
dC6MwIwZOXLiiWSFaHh8BnPVVaxKaYBBwgmvjk8km6pMr/Szjo6X3C59aX2vT+vXW+n4w2WVxo5R
ZxagfGaGrmlCJF50drGasahBBN62NDqlo136TZ5exK8/WIah5am4SjEhY/5zaN/Vrxwn20vk2Dt7
yf21h7qqMpdZ9fo4tXVO6eDWaDm8/Q41GW7Jtm5D3XY37dO7JDmbgBmm4lUyzAxMCr2GLVKRTSwQ
pAX14MTy9wzTf/Hk4O93c9YVONlR/bY5VpZdER9N3+HkpVTY5uQy5Hjl5ebn9CoYbaESSA2uWxL7
df/Z9F/Hi5fnU5ChpvrJVrcDM7fcoeOJJWkr1XBZt93ADG174JOkNW9jUckerEp+dF1XZd3FgMU4
ZW6JYBb+CBetQm+w7T7T/e3geqnpF8NwfKZ0XlPTeahpmLjXlt3w9H9fuKSQqwx9m1ZK5Bov8Y1G
wdcBaVhSMtOS70n8NDLNi+RC61dMlO8itZE8rw5LvE00fpzWZAbn8HpuRQMZZUAcsF/11zLcuGZO
SxHkv3R1DbQZHAtizExhYlqS8bm8asdq9q9apnkorbub2T3njuTZU3JeVVlt9W+8lZa8zBkOdKP1
zfhWGhE2Nhd9Uxqf+VynV7795sqLyap+QP9Gs20fJu972aHKiN2oalHd9Xe0FcH2dNE+NhFiBxZt
gbfUsuL2Ao3IZ6g9Wnw11mPb0Kp0NxdGlS5dA3VxM3zDfb54ZJDChr3E/svB+OLuKvlszz+XiRJ9
nh4lS2VI3LlJsleJAS0qvF+dzKeS/SCYCS6/pj2ehKmGuBtA379gaqufS3ymPnLSh7A+Sw71RDHV
DvvRs/rqpuauqs64cqjGuo/xs4MTD7u54qycf+yvncUQMRlHVCHbizToz9vP8T0UfOvOY4QX0GEI
cXUudLbjXW2H+IrjEiFXyXMI+zolPpY7HWvqe7HJ77ubOmgxV9s0FEKlQwuP1xbaEXNSMm2vnTzT
u71up/pZZO5lIVbaDI7t4X7iZm3tutkqvuOOmIilqJKYdO2Mp1PaAWyd77MdD02jp/HlKzKbRirb
Wzd24iW0Zf8SqbI0WUz+fIrnjuRUsnZH2D+iol/g2l5tg6UDttQF63ff2eWaiSKlnw6X2PI3ixvE
XOo+iA2CKeQznxLnFROCk+cQxLTiVJ4/lzgf3ch4daxkR88PmgvyyoHtalXlIEkg5Ie3Wr1tcf8V
Sn9BS2gZpeWm/1q3yJb8AoiODRDTHkt5tv3af+WYaVUvCZZtAIuCDz5T3n9F7joRHMjQKAwQehro
A3Lbm1ssSZuMAx3OQgbFRr7/rL22Vb+6qKIpnO+fLLS1Uwgq4etGhfticE6gMrZ/NFA6EIN9yXAP
qLEvmnTiuNh3bYmLKtjoYqDZON3nxj5hH3SQA1eLftkmn0RddArsyoRV4Zsc7/6s1m26m2qC0W0Y
RHFx4AJW1yiGTSm1CXuiI16hr6X+b++kWgrTOYXzgc3b5RnigYpoMOcu1bSFgIBgsfXBWup0p00q
0knXIdg6q3dTAQInt2NFPu6Q6qhpD6LFZbYdnDjavcceVi3+/NveRbxctxPb1p9JoJxBVIUyiOdy
CzE9MkMKsJ/1QQ1yraMnZLLOQlu0xYkoVT+9CgstcZMZdnFd2pQjxXXlVVk2E51QOlIpiO5cVGF4
pcD/ionRvIw22OuxT/uQf5KvoME0cIZPKBHACdgWI7SlwY6gWlNHNd8NGaW21Oy/7Y9xHHrb//+B
EnxFPr2z22yx7B14ujhAjPZApWCugkGUCYOsjX7MDP7Q2DlHQ7JKId3JHVDY52ko7tgRv5zqhZll
NZ+cReESxde9lErX0RF9M3Ys5e7/aGwRlzlmZA23rpHG9lA7mimT1Q4Vcas62swRPFOLzA/vevBE
nRb3EF5e8W/CE0Vhmh3Pk99AM4sivq3EBks6Y7hwdGcn6xxj+RUeM4MrihGOAcfPFEcDM5D/SoHo
tJkcMf30Y9NRON8XksnFi8aqy0fdoonP1tcaFSAHAvEcGFPRcthAp3XFBWW/JdwNtzfefh9iyjRu
aeinkPEo6VMXhTNtbTTcqPdAg1ycAwvMbXoeUMqGA/314Vbfqdr5xAc7Zg7PV9uJW8a41H1PlEcv
U3YQXjgMNOhtlDTQv/6JzXkRaeVZdIIS//39tsKi6eBVyYQF5yXaHewKnvYxEaPBRkO4bjXsC4YY
/egoqsQ9Se/671h2WMuKbUIWt1+xgRHx6TenPyUQMhY32Fdb1cI6to9QNP1dhR0lwtrSZaCgkzhI
lp3WLdLwTeu55J2SiYWXFv6F7EYuNSik/2UmUF2x4yMiIbRqwmas8GjpT2m0aGD0YBg6hY3OOFQj
5nB/3rJF3PvXwlQVwEnvoQAB9alJLGUrjyRRJSuMwlJdfvFb8CHQHtvKwh7Bg7sLQvZ8tzZ+T6ST
+XSqZRJUeKdRmhIMVSdqnDQlMbgXTW0VqVU5joOQbNVtMr7FxdgbohV0Z5dlDRdAx/9EO992457f
yNy752ihOv3vAoTOQ1UIFI+9I8JxfbYCpFCGFvO0a/7fdfcy0/9sevsPptmyQ0Mp5X2BclZkOum+
WgzW5hSrT4OZjkcJ1OACkPr9eElvDaaiPkTVUuIzlvx3by67r9GmDUVb9I0dk6lympxRq5msE0YA
eaYsriMljC57A0f2Z3d3KWxbCSOKbOlxqL9S9fejctqVhMM0tYR19Z5Q4mvNgd7Yf7zHi8l9vGtl
u7n2gu0aFLhmkBnCu3g9hfvehTjXuJXbeDHzRbbmHwRQrbf/urqrfu7zOiDv4NS4wYXb4GoAsSrs
m5p39mRipYrpSQKthrIDni56V6dtnnOln8tLxsDfsBh0d9h0+Wn592qsp3wmwCzwEdTKDTKlE9YK
AOnjVj6WLv71IivBGnJVSfSzxWQIwOPBcnNe4oGXF1sjL7OVZK55m2SfLSvGve7jPV9bp9RgSxYf
LgCs6G+tu4ccYOF4seWvI61MtvaIVV71aY+jeeFYvBXOxdTHpfQMJnvWybOmiqYSS+jX/zNQoPOo
XKvqETpRAQIrATc1CF0kkH/fDUkYqT8jptvEjYZz0EpkXd2MWOTAr4Urhchec9tU2b7yrOk03Pv/
3RWAEB9sSkIL+DncGWez1kCD9aE44l5tW2sUFM1jNGwFr8JtI83uOuY6ZjuNcPm5siSwVfJAj6Qn
60UzWK5B6aqp+ek3+osLlWehzbsHWK1OXXaSQXp9zc/342xNMBVbBpgbt6JsF/jcXRfj3dMw3UQi
/JXkhl/ithRx9xZcU192rQxrh2XHqvqY2eQWDcfxdSCuI/R7NzejdKda4oIb7/2dnKc+hjzEeXPq
3kaRTwYfi6rFHitfB9mgPjzGulkyw9xQbfva/xlN4jJmipd/sLppKdpY3fIjAx+3VO2CfzJclw4N
mj80hWQxI/ykH62ISYF7IV02oiM3r5jgwOJsoqYZAd9K6d83pvjlV1W5hb9kWdAEk0qpK3eiidXk
3GDgzt3UhhH2jfc/bVx7Wo6ZYtbuHCLy5s2A9HGmdH8XEQ8uTBHyjK02/578Z+l7Oi9cJx8Zui9B
T0e3joJCpCFSIdV4jbiXDsnfUchfv5HOG98jreZf9VzG+fHryuV0+pPxkV4q7+r0C92U/eG7fTf6
CuKRBtgw/L3NEuIT9eKH2W5+Oc4ODpXfaLK9Ge7TLb85NzxwN2x6bl3Y9cBLDPXmLEBzbfeRMlcS
02j+FMXtKWdv8cuW5mequRwkytcfSQ3Vu9TSdVdmYHM6md/gArzBEGVY8NePX3s+aOmgJVi13L6f
lAUFxMP457R8zZYf3QMNzZ6LTR6xxu0zbbLYs60Evww47VlUmPzHWyunuJZs2ThQ13TmyR6AjT2q
brDOk70s8NPVSpGarzvLDiJhz3E9wPESCtG55pla5BrRFvuLZAkvacCQcKUpnJzuTfWhg97C+v9J
LizaUN8OoFi0d93t+R7YaVtzPi8ayy46tlOiHcqAcPIhs4W/hHrCgamvtQmA2fAD/oy8w4fb5e3j
iARPCm+Gw3VNWHPHL6eTzIbl12bVQlUGQxd4vD47iexwDeliJkMYEM93OeN3n1Xu7sjVw9iE8GdV
QVVBvXuYve+XFenlXlspdezIlcaART1rmtJ5NY5eTxImdhxekPhVLSd8btZAfs7UwJLDaT/+2/WP
98DeFcP4jrQsu3uiiQIRtiyFZtv4JfN5tZ0vqjhS6hxmBfTnHY30bXRuYukqTpA4swXsd0PaKLYB
xxlLI0RJl3JFLJj8ED9z6r3v5v7+yONSf7yqEQuoDDIe77+TlW1XP12LjljVDIJ3H2CFbdx1kHAU
BWFDtLC95akpKscoRZJtG62Da+h3VGRysAuEHfInHt5y+VX9PJ4miDSix/wq4bAemt6OwCMNqZjD
l4U+itZWlfUsPngWnm3mnqDNfKoPA4aFNwB36wOFel5yj+L06XQr577TBQY7XcXix37Xs2b4LJdo
bFaDaTkx31SOohm9IlaT9l2bezrRyJXTma6kJ6yqLgZkIdKATeY+joP4P6KgINA79Y7Ny+whXpMn
vDXSDKHvuH2Z8aMveyEiL4kdKcHGqp4dLDtrXVF+031S4OVTJZg0RZeMqLHko+2bOWRwdie+fv0D
1JsdZJpk6Bp6RqKtSCMQU3LVaT8+AWxn2zepBumW1nyH0YfO5xPJttbDd+d+I716CCveV87lSDPi
tiwYY2fy2cW+kHBHCiewVX3DADqZNrL/vmoLdCpTnJYMdfdGeXPXpLdpZSYuiO8yjuj9sY45GI33
1WRQS6Y70x/n9IBqRo7aV7R2HGvpkx/x7qL35KYstNjncB0DrOonqjeHTpfuhsyS3tJbd4e0Xt0T
ClzBBRqwfr029syzYffyp/6GRzyY1+Pb8MoALv2FxMQeCjLTUl5rqptWfXTrsL9PKzpZZstAOBN4
tRaCWt0kfv0AtSThATwUQ0H/90OoW7ky/kXzIDT0J9grxme5k52OMsMgJxhQScAJHbDaAYLNkYQb
ba7mbu2vUaS6VqpumPTBAbgLrUWoowJ2eVYuq/jDdqN9nrHnZ0HCZU2ZM2Ohk2yqsLddxNJ1V72V
mQ4VzMdLz8FCV7hsaTMcrWxozqb7nquQLe3mkQY782aGiGjzL9vGiRxuB+nhqxoWWqKbCdo75l6i
PyA2F68kJWmeIafBR/HV1lh6omONh2XnNhKlOIuHqeGRR8X7W7I9phLXp01blm6dQ/rtXyC9Ovwv
lUX/0F/1jgMqvDluISkgFFF5IIka/hGG9K5b+mvuzpCNlUeDYRE8rWZ5WyMfL7pm4Z1XLYRJw4Fw
+USNIb3xYaAlXq7KqDU+9tK9ms40d0Mo2gZyLJGlnDsJliv+zaV2y5rpVEYdFsppsSA1bk4DQ+9n
8MlTXP+1LjcyMc3Fum8urUms4Sc/AwTBlY2sg5LvPPB/y69FlVeKSeyqbVOM/8t870gEJJlfe0aK
xKWJ7rpkdS/yQ9cdbaxF/D0eIiBgbhVxHU107t2wq19e+c5LYADfpNZO2nrl8r0tk3SWk51VbdOa
VserptIWpY1uBJ43rf2eARi0wAfgIz8/quOa4MCaAsg+jVk1f3wYRdU9VzA6l2HzqkMWmRmwFwiD
OOFAhzrzofD33rZLL2ZgA9e+D564S91A50xUT0Od6a8rRTxX2YR65zzOFNbtd39ZjplC8+J+FA/N
ZPHceEXyY1MMdETXuxzKynNhheRhFFJlV5HAeE7PoqgzI1GOu6pN7jUDGtEVBRsvYTOc8mrMRc7I
0wGpPhPQ6KQNn+IlrZ2G1Q4TeP4YEehxdrL08CDtlj1zfl26uuzb4aXKiie/FunbZ4wdgmBw6kxV
pz02WzytbcSNKLVcdGbCpxBAnzBCIn0CNtqC4TqIfyrXErJzLVuJhignTImV0GpCwM8RgaYGwAhx
2oOIDdbd17/0b2g0geDVwyxVjpDqHQfJ3pzDT/M+oFM/YsSbzNE6CfTZ1STkdd+/T4uVkGrwy27v
VuhmQv1VToUbPj7UlbdOLapwG5cvnPlYlY7dXcmR9mzMLz40f8vO3JgADZqK38uvdl4RNTn1fefc
eFfOc9l8Zg/IJ91TbVOGb37smZdjopw6pxoX/7GGfXAeMaR4fRM8FpIfKaLlUfrr9eMzFutmFld0
mNx3TBflnBTW7rxpLc7lKVc0ckLgy7kunTR+0J71cra77OTax2P9LhJgYvP1oMPNEAt5NzS9D99e
QUHVKoc/g2PmG53n+Aigz0p1Y5+caJCtH8vXTgCzQFV88LqBhV4zzLNhJj4li45WEmawP+zr62JX
XAn2ehGHr7cd0zTWU20DAb7TQeaaLDlv+aE5Pgu5+Zo/qDvsNDt/sKJhPi5AgxY/+FUXQL6InvVH
5yxGaGzN/MqH89U9ae/TsLp6+lip+fIRz+diDPgiLbr3yfqS7z11kqePRy1FOzOOx/LxToauRsRH
bVW7i8gZvQ3A2ELYwxJL8Pa0nOlnpHyRjW60rLvhMcacgk1QQVTC5TF4jtcS5x8uJ4Pp6ZWLDIPp
SP+ioerExmuO5eM3h+jCYXhqSYloRbPNS+vvap8P+rG/DXZyaU1rR9K7lJ4OfzmdLYkvcuFdfnU0
J9hrg+NomBIfajC30zD5qu+zVK5CB4Z32tlHWcCfOsUFbaw7GiCI/XOgOdxMLpX1qa72fh6Lr2MZ
IrTl2nAZysbOVFPx0qp3vbc1zqEplMnjMeK/DGsRaz8ClGde3rhHi5nq+cFPmUbw1AybMGVcERFg
36HkPNjSuRD60UQ1o8GMzDnApfW/qerCNq9eD9+7pyF7OOjz8BLd+WmTxXF85jaBX4YTE/O0hq67
5ASzqUL1liDpRBUo7ikcnMQ30oRtrcNjGZyHQilx/Dv5u6kzSxUu6S2wwUkObxX2fKsirHx5CucF
kYiNK9F4CAoRZXSrmsNzm3vm/deDZKqPCrKz8kGGeSq/iwfM0Kbn4IiEB7nXsmkBRC12NOFQ2U3Z
D2eCOTMvDGEEAoFDlL0dxwnkNT5rb+1IdhR8VGcaA4jflElMFVoujwj6pgB4zMgWMZF51mBeSbTR
NWdnj4k6gd6KjATL2/Q1NfIbbH50JNXLvnj98ZqA9WkwZvBmVGuE8uIPzyQbyt6avs+w0W2/C4g7
QN7L31T3X54yvqD4gQ3sxDNkR5BMGlNnTtI01vjGrk71FSjdgIeoSTUaIcnme93Peoal7J92i7Jy
mug5qVBLt0MwpOPq3MpNh3orTw+714RgxER1nWvJhczdHFP7S5i8L1mqMbSJ90wxu8gsJnVCeJ0M
snkgps9c7ZSl2AzjZy/F6wLcwxun+8pthpTT9kT3WiRbxchZPId/g0VoBHEjep23dBvt2olbKgwG
TCAZwIQHyuwmz5rCQBn4inWcnglSkWvJk5pwrW6InAXWYhHYCVC7n0D5ClfuD18NlxWmeb5TV+kU
z4NcFjdQ+HBndQLykZ4RhS79nhf+jLZNSPduYcdWjryka4gghfi16OkJN4fKPhGuQIB2B665ga2G
ztiupSpDcKNAWw+2EBBg6LQiKWLwWrZWNNGJzfT/qT6K3M6hb+gHHYTI7is207SBygpByGgnjFcE
6zDKkm62Gfu5SKRlam2CjPHmN1xx4SDlJ84Hox8f8GP3kTx/U04Do02O0o33p006jZbI88AbPkjH
fOb4xxa2z1xQNcuYXyUH4ut9KSmCZFv1UynRLo70v+8+L9Ug/+ycj1+7tlPfL395cRgKCCSHGT8j
HzRr7E83z6Jqqg3ziU704lU+kU1oePI59K6iI9MXzNn9h1tOIfffzbNoBK6XBQ1WdrXc8bvixPhV
b+JL/7XqwvlgrSA4aLVviygKXKhIyx3h1frKOfP9N8pxq2D3Dna3Jv4uEHC7GfrTi0/kgqfinzmW
TxeoHSbc61cD5OXjM/tCKWcLQhwU2ABRVKzzyCArUY/x/AlixmCZFinBaRf3RN61EqIuoHWND3Js
73zpkvgyNlp2/eFVJYKBy+U94bF3Gl1mhtVxGzP3rGUXbXb1nC36BjdYdfFAodQXcIMyDBc35f64
7TdFP+oOvmSsf6sCzUWJNd3Uzcyzj+EU5hHHsDiixL877l63qBLRpC4rNa6dEwB9lBRtBAYeaEaX
/vBsdytuM45OiZl2bk4v2x0tQ9huIYl62vb24odf9uuG8G+yI2nVUqLrK7HRrmnXynWxXMr0sR19
d7YDd2Auw+An9/F+NoLhlGgos+gRrikm8zo7394eQXBLAtI8jQ6j5WDlVeT+fJtOo5zg0s9Ff7Gt
xz4jkgCOU5FCbzPz9HdyV4pg4h/azAb1DYrhxABv4TZ6pU0oPrOvklfhfYZFl+5HI91XvP6I1qRs
gTimbw4yu1m2R6tyOvwarhnxb9o+jiXCgv34/L0+D6a3vhWP/4wpe7MBoWdTWxGV3OrrLpctrJRE
3dHlmu6eQD17lvDwE0u9c2vRD8PAdwl13vhjf6nxx4vHKsnewlLtZXvr2hKmoXq22aNOlXPLfKSq
6SjjoWW7Gmu2wwNcrAS/ts9HfdVe/RmWGtwFnNTKKu07zwY0qQ3M/EpfC08Jf737oZsU0qru2vDg
1o9XICVoSwf9nuJfxaK3agVZKd4ZJ/PXhqWYOnWuRph21RKESKhuGqrtuvz2IoZqGv35EkdI4FDl
Hfx1cVdLflGS3/CUaES3wp776tnH5KrEDL2CQ3An1KuR1iFAhvtZ6RohB4n0Rbu1gC8C6NwmDj6L
OXA7Ip+BIOc6at508cF6/Cx6dVPE1LtRbGyK204FcvRLb9xftXf9+ExajnOuGd1LAN8NU7TI8SGU
PFtB5Kfz5cZgkv0Y4jhgULUMt+rbL+3tYnT5EwZsfxJFpv/H4jujfn9my9hM6S/V8vQn0mfcvuoJ
JMKeus6BIZBGm2x89IZ7qNPTX4ne+p+mKRYIWfO7RJVbOdfKdrKOneBDT7pay7XebZncQJRlJ9Mn
qbrlA6TEgm63nKUmiUlwtYckbFsRKLpUzNp3nNSW/XL3sa7EmR4P9cSZbHnBOoZIaHxkRaV8PqcU
+7sHvXQ+M/Rr5Uw7GcmvP5AOi4tGcN1PlDPsDFLBbysYXtIl/OfEf+K9i3OTv+6rq0P5l0d1l+IE
op2rz+JNt4+Il3V744Y7s8N7FprdcaULdGGJT3pk4LLvsFNSfl7NAh/lc6S4ff+c3pVl0JApz05Z
QQqIv0nZPWWW9O8Ejn5BOZXLQHqTQ2K7i5SiBGni8tOElxULE84w1c2lqsyVjW78HdcJKyKwo93i
jKjmitNjJTlTtinXHKQ0dkeHS0qQDYAnoswZIY4iLi+Qw+A86O7J2QV3JDvLeLMwtGXu2yv+OYkf
n1awCbDeHRoG6PuvwBNTQVrDg/1PBriocTr/GKkbt/JmFd7O7shk2NQGeKA+wX5Aqp056s8gHWB4
dfs+gY/wveIVJ2L8f0SdV5eqTLeFf5FjmDDckkHFHG8chjZgFhX1159n4rvPt2nd3YpYFEXVCnPN
uUA3kaDProRYTo9TGGiUV3c/NJuAXGQ7ma9xjwlwgjFSqqIMk2KB2DUOFOYYhb/TD/RamJOowm5h
wIKymQpuPMavne1vuIoLwRNBbBA6YecDWpEPJxFlM+jzQNkOUiFDdVDmNgC1xp3FPPUg/CSFw72P
UZXAr86ihs41tslDNhpWESrYmshV6gd4AHlf3HmPLBUxI+wpeKSYrfDB9eCz7AXdElCPAaHmx3wI
zI1KIwgI4UD634P3bj1YXGmS2L70adpSn+ymKsq4r0mJiWPWA5qh8yJmmgd5wuGz3tBxkNbk41C/
Z/9DyWSD4eBYozyrLqowLjVqlZC6eazSQeEJmwlU8e8hByT9iwlPkYNF0KbD5aFGib20A2noOdnW
FDkYInw0Dm5GiHKfacn8lAeVENOD2BdCkphyfBC7Fr5dJQ4Lyu9/mxyG/zFqQfZh7zBqn+Gc4GKW
1X6OYmQBWfSVDaazX6ppAk/I7lo/sByzEqjk60C6ixwXeL2NxMMlt2tVGZyqyrDQPp4AQiEWCHAc
uApwBMZdDBsP7ahAzQqKt65UBOsPLEDw9ZJcCzEDdh2UxpGIBhyIsZJjAYPRhxokWhjSBCI124YW
K+DaSUDwn19u0T3g4xDPnABNkgfNR+xRfGGnYogCUowAwBQB0aKZDUPg4qXqROzYM8FCuvIhJWrC
hlBF3m2omGkEqXzmYaxtOoLyKpvqcmRR8Aau7XOlog9jMGHCYR3n2qAMsSUBCCg+3Mw6mIU7T5qD
Cd3G3CG5SK0kvbkj78Uc9OTe3is4RovTJzjve+vOFHtkAr2XC/bjQDKQl29gzIEfbufw4J+edhon
JfN7JgJaK1J9tusd2ffCYb73fK8K6LAIExeFxwAuDFdFKECkqcAniES+ZdMi4nS3mVGx4WkZP1xA
nnllToocKDvKheDNwK8R7eQYVHvBIFLUD1yV/A7hMAfLb4obTH26kwuPgQDnAyMJbc3FcwSoAWA/
+RbSRjub37fcEow6Jgkg2TADAZNQrQ1GFIfg58FdCz31w+HbODZlM1w9fmSLU+mFHDySwEhHrGTc
gaWo6BM88+06RlZTxh3AnxyVM/mdDIR+jHZyrtnpQF1EjBTa3isICgzqBf9zrjzzw5cSfyP9sSFd
U51goFYn58FtUZ3wzdKDYETkVlAuRyRy0erRiwYL1HlQxeVIWffzmxiBnWuEuM5iC23RV8Efyhqg
NYUNaUN/4n/8WpLf5DeQJOi/mtItixKMSDDNTeis6mQHeyqh9B3JZfzNjszNUXWF5VVfAQ3lB5Pc
yDPIHEoDL4vLgkwYhdQZv/Ovv5IR43LfIx6oI/IzJ+8F6TNPBoc/Dtht3+MctIfOQ+dKkow4Mp1A
V/x+uBa08ndFAGJzzAMGGcT3GeF0/tqpr4qQzlDyo6UadlV1CiNZRXD4gw8djE9DsJgAAzHQM+Ik
cyt5YwPQIiQ2d5wztq46nm7nh6uHx8N3YOT+vkzfyslkzykd+G3nVki67mBrZGQkozpMqfkNNiZ0
nCLgSW2uLS3BaOaZHyz6XHtOddaeaUBkO0eX/sVyZ1TdRG0MzQPPDA3GEyOBi0aUBG8LF5xKSTnP
Jt4HfUMjXex/DniIAO1wM2AL8wuVoGTiOFPuslxdH6S3fs+cJDr3NJThSu4hXRy40/Q9eNbZGNa3
wML/CEs1JIgdnB6dzhG/jFh+fcWFYPTwrE4Do5q5SvyCNc5Bed5Re0C1BMWX2bjn0PgqfD2/0Gdw
xvDngVAFrGzcuKAVqZMdMYD2PaY1OpYGcs4cETDS//8AgOE8iCnzzFdyZr8JAeJcugljlWcOxOuM
D4oB+IU9H4nP2XBmfBPvclieixuuJEECPsqVEnFNzSMRWzi6ENvwHBsOg3RP/pmW0GjdramN7h0J
efqOe3ve5qhMJIcdVP0E6vTDEWBU+v3CNPMFkX63+SWGyp1piggAzb7kg3uzemlTkHTc9+61JS9v
ESo/9mk1ny1NgF3xDWrTXc3lWcNR7uwou0E/uks/m9tI2wVCwP3CKNjPzYHCvXJYDrN2c2ODnwH5
fFhAefIV8DHdfDZVIowMMD54WJRWh8V+cViU7yaUTCcyiNQGb9INhL0FiuW6hIhwHMuAnCSAFXdS
6Dj0QIgZgSm4mCpsxnR9Wd78cg8U4uA2Lk3L0ZcEHjWYsVWOikSXG4lvYK9RKw8FNWlBuwp7LVke
jvm1Ybv2DMBSj0Z5WoGToRQUzj5oB5aq0s4lL7q+36DI2Leg2yPVFWMrU2vIjkTc1vcn6ZE34c3d
6pTz5iWnVmjua9RtDFG5xDnYI912G1znEQJ+I8SBelycr0CXrznlpk6p3Dov8QZLpG7HoJfzB7d6
ZVhZudl+oLsl2hLOWuDZoyWOVoiVJ8FbErMUZatE0XysHqyJS2fHJNG/LYEVxZT3ed+LdbWAuqHt
bCFh+a2b17NTA569g691VXGhG3eKe/fkVkdpcO8e6SPg6AQKWbConw+N8NQp3dfG6GNf7M8jKDcv
pEYHp0F5UrW+uCn7JqYpaceoCLJBEus9vE2qJJ6DbYskn2gMYygDU5PMn4kzmj8vvkYLXg86NseE
E1QMq7wuHfRSzaZ+y7h5cBmgv/u+gGjEpbWIVkv6dj649uamdekYobFB8dhBaZTqMdJfkHv8FQUY
35bNg2Gjh5zjkkeVl094/nsFnYdOw1/5Dn4NVb3BlroAG1FR98Ni2iz1uJC0DY7eL9VEWPhg+RPq
xszrx44Lw93Z71FoXm/EcwdwUBnZ7uGOhXoAYcGn/fr6Sdy8sABX7NOkikgZ3UNeq1Ol1PDpvJ6j
7ZaceY10OTgycLv2/AFIDk9uXh89xqWzT2Um3zWHdIKlbPPu7ksWZdCVZrWVuKn7QQUNjq9ZDUp+
sxTOIbHJe29rxwprntLGK2neKQ2Yfsp2iqJnTB4PHxyyoOLfkbABfXq8OR/K+4tXxjqeEzkFbPcP
kJJTNKP2AXRJYw8L9dNBWKQ9o7szN3IpiR/5kTzQ5CDZSOqJMurzwyNwNSs3ut173EyoyEqROr50
zncfQlHnYHZtKOasJxQQkAVbN+fmVFoAmOHVkQicAaoEeL4Lq1JDv6Xo+JWJlRybnzDGU4PppE0V
baFd7FJWPJsPT4f+gRBSBJ5pC4PiDNHh25Uavw3MahyMxRP8yANSkwlnYs0SajfSxrsa1ipXc4PI
CpfVHI1Gh7f7KIIx+TbS3eC7XeYReXPyWIHAASlmgL0m3xW/kECBsbUfAzkz4P1e3/wGbPboKKII
66Xki5/mmloxT4ddPynnoHKQjVpT+xzkmpUIqLV3GOMrODf/iHhlAJyfUeoVOsUIZjIbflS+RO9T
xaMqCoiNao5BInqd+Dc28qSWeoZM+gj1d37Xl86tm49+D4zhVLKzB+x9PixJ3VHsNeyRYTa6m8PO
exVcYd17c2JkY+KERnArWycgN6zXbypBP5PCvlNz5k7szZ2nP4dSeT2PUDW2S0C6bOCl1aDEYJsa
0+o0Gc97FWr1OnXMfCB5BAHgbK3bObtu7xhF/HkcPsepny7pD5/DWVDhteZR3Nq1UnOtrtQA6Pb9
Yb+/dvZr2/ftEYISUdcI1jVYnGxqDUc3fy1qqO6IgbPmr1HNWvsjPt5tECC31oyTrjqFq8/xKs4o
0x5E/yYJr/bovDpOcH88DT2ukJVzD2ZjPTpba/5GFCuCBZsxeKCm8eHeJ9Qz26W+YU4mjJg3GUfu
UJ652tA53ScgbfxdsAtOm11wbO4Bl/HfewupOYjGyXtV7b8mTA6U+nrARhnTjbu5GPY3/c3Z8jdH
a7M+Wuv1erRukNCfTKTaQ/GYW+VR84gC9urcXHWcVWDizdnsCxTvDVXOw7a3BvJDVj4E6gttYLUN
RGEb5UM9FMuKSisqyze5/m5ArcDcwFcDweVWV18OzJqt1bHefjq7v9H6ZDa4E8AaEB5gkbm0sG3h
jAV+u4ZZenwYbgk2DJmKQChUwadkvyg4CIs1aVkq3WByAowIH3icaTjnWBZrMVFg85ayqti9QW8w
GLTbJ3i2KA2x7v2STx6RvFuoGYMcJc+DvamdZjezTRUQno+CU+1Ze4dSikmkxmon5tIAjFOw27Mc
mkUsW0r70uotn+TNhPmo3QaLFb7tGcfR1l4O2hyWUgHzRIU8BFBImj36gJf8wbJgLql3JwQgNx+g
HBNCDVyehLC1iYkfol1CLXq09UI779CMdnsQDJDrzL48BsNM2zkNWvn7noES1FStoFo2c5ecF2dH
FIA9JHvJ52fLGSfJbEoreV+f1SYk8VK/ELm3BstlbAOAAQQDM4+Fc6EzVBSPIkGekX86mZPGhIMQ
y2irF8hZqi/aiUXnwGoMwp0TnNAbdER7SdfMyAuSwVPvzGbMgJPZZElSmB2/En/Sph1nM/imnEvW
PHbldndnn1GdX3Sk7ISo38na/URJ9Nf+9jL1lvQOdGXwXeGz6gR5Il0JBfTNLFt8ZdFq1c0XJ5CH
foIADP8Xww+YMzR5bb0KCCcAZuFWSRO/+sbcI4G5IF4ILKA6hvuCTnegl6BY5af9CWbBbKPxpw75
gs7PsWSBQudY6JwTwuN0RzplNQWdudnebAeDAQwD6q63+fe3OptOlPOg3A/ytrStdw0SUNG1t/O5
V/N2zH8FJ4wQXbegQp9PuWRly10SSecqwbxHA/SAfohLdIS+SBJ3YvmBNrcFo+cYoLdX4BLynSG8
fASsY26CY/sDvQnXhKuqrlTfow/4BlVIqitA0tpECHC1uvHIWYD7qc6Bb8IH6jvee0av1MuBNn6Y
KxRZoybFVmxb0CFg2E2AA9bHPnU+KJ2aRfcWgM8Q9xFAZmIzPO6A6BEsgxFOQPrjJjes9PPtfLvS
rDTJuDhV584XzQfSeKWcELXV2D33k+Gpe3BKPsBmL5kBEvBUooQYIPwLuoJ5qjEvi5qHh7Cqoomk
qyuhRjTKCho5ukZ1FiptB0SaJyNmPAaxrv85gLvF/MCHQSVBhJ5Ed9uD7Tc4B1VTKoWwAW9IiL7t
lEtJ4IOBojuWoS992GWBQUf4mOYUnSUkUaQZJFXIOzNMlMl600fO8ejEPIbwwbAV/asFRWv2DJdg
GId3D7fTpCwSK5/12k/NxtE6stQQn6eZzM+anXVfiAd67hXwJGQQVZHBUDQKaudegVKU3IqwN+UV
BfcUFQkvvpqXn+WkXeV8tCYTyKL5r85xWtyFDZaWKjClD4x70C9jn2yjB6TLEml8cZMI7VUaJcf+
NqrxtXjMbE8owp/UIqBCgXpl2TNMJBYWbxephHAH+IwlpcHCNctm1SpfW0asSJssILi3MCu+7ZJ5
nGC7FDrf9bZqf1LbaD+hZelW3hQgoB5gnvOtzng8bkqwctvhrfbLAdPlvJEyEff5G2JAAGNUfPxG
1yu8OmlHRRp8ajymOgdBHQTAzc44sVEqM6E3dEm88T9FGvzNMAeBbK5WYwYifxOXYKNUmxfJRIyn
U3FxhTv4rqb3u/XpH7BvgqOfzAM0ygug0WxoSOzKHKoZ2ijJX7Sj3Y9Lxto9U5T+tKekW4fxH3X1
dJoW73r/SWTC3C6ezg1J11YpqEXVzrkFcYIHnYlLpIATezlY+y6cNdCJqdoEl6IJO8rA6FV7yN01
Dvh9PHMv6ib50+jWgKiyTtIIdZIDRApsK7UEtk5Hm+p13xY6NzbVMNyoVNuZGNuwcGiLHQ1OwiAM
wr19tUB+UY1MmMNChMEqWbhWVgWb13oGi8WCkQyzlXX2EAfzwIJESG9gFFUxMDEtHcwfTNmLM+JM
Te9vb3WA1F4bxU4lWGma6f0x6zP7aDRDjuPqBtUdpVVG0FaJD2q0UHpLpeIZ1ZjYuXoAMsHjHTEI
M0MUo+3BTkZrf3PmD9O4urW9e601cSf3LgXOnISYOocLzUyLWqbfSV0UF/q3jaNoEQ4hAHIfw4N7
+q8fdN6a0BbTacGSYmEU9o9W0tjanC6bDgtchb5BPAAbuoSTB3jBNpi/yYw6Zydtv7239+KBAqX9
4ATUfzX6HnSiOf2Y3OGN1MwhrwB/lbMX5yCsg1v0BlDMaf2+BnIUJoAj/ahth0m7m6mvAXJhFP8M
8uoAc9yuOVvqOO+olYgO55FdLoPmwcDt5/1ckPoHew4F6QNKlZZ2OSMVAticdCoEN91ywyhMdvUm
RtNxuNaXayoCEGoWGCuQXNLqJ2PmaRdCPRLiIya1l5wQIA5O+ZJt1NR5D+8JknEJwob+gR2REzyg
S3QBDRYCFcz7cXi1sld5B+6+sOIfnTxCtyCR+LYCvv+dEUe0lJEIkIC+ztE1mw9jjTl0x57RMPrY
UQRKwOoXxx9zE/aHRGECqD/cnZ/zuGDNu9PUnRsxSi82Y3Vx5frzwsuZ1llsayYvLBYGC9al0+/3
wzAcIj5O7IU5WtLct0Dt0AaBR3OowcAo0v0BIygThe5tRhEUo+NpM7UdER9mY2mnVm72dtqgvVHB
ivImmpibaufpxx4uWCXqzmYXzByxXGItbVmeZgkD/oaRP2E2/rqzFgU7Nju9bAKL3NBaoH5zPTI2
rFn3JrEm5pFK99w844kCmBc8GlfB1IMJilVjDa0XLhPFcWzdTZjaDHQtQ+pJmDztTS7YtuVz1llu
1l0YtXFFsuXwt8pMJo3GpIF7Mxo1PlYLD5rT8s/WpjJ+DYt+BRA0pW3MqED2GEf4PHiBCOThDZ7N
zzI3/SxTnrf9XGfbr3fmvWPr2DJStKV2w3iIvgZb+gX8W21+5genhp6uX7/NDomV+GXWBFy8qjnH
2yZy1aoGR+91QQBqh+wLEg+pD/jF/jT6e3uz6XKCPDInF4ftZGaGXTVb7lqoi2J0UahGeYNMLuIT
5l8P4Yc/DzQAIMwLtcCgIe1dm/o/ZNxRecO4q/f03tuXncY6cF6usI3IKZhE+sz98DHOi2uKmdd8
dN5UPWOmkosjWIwZKOvgLQ+/RS0oV/HNOvrTikaAxkaNws1NNNthMA6geqXq5LPAulVykPX6nzGD
1AyVTXqQYyXZKF1paVFfKRb8YofIKIHNt4eE64BMgPvbs8pv16A0qXkycEEKYAPos5eeyokB3dM9
mfgyrQIk3dG4UoxFAxBrRiNRnoQ0Pw5ROTxEL/ReU/ijCjThSxnSiQph4oDUGFHbhhH0+zhIcBqu
1WeCPTVp4AJf/BFTP3bXconJDlOk/JSfOwMwCr9s73x9lgC5JP9wABCoIi4Tty8t2ahkXPgCiviz
XqPenzRziUztb0OWEMtGPS1rCFCvp+cqlO4FV8o7twUVdgtCuQTTk5Gir2eK6iskZ+TbQlcUgmfU
hYESlc48LCpQ3/xcYHKCoMWBt4weTV08SX6rg2uf/2JRPztQd6Y+0uBHsSLG3uhgItSDwXRQvKWG
ThisfWYhUFdk3ga26gvR4Re1D5iQDIN7oAHxXzfJTVvisXDDy8Bs03MX8KjVhoz7zIXCBZypP7HY
kcAgIs7j14f/WaPyQbQDnd1jzGervnb7BcjkmKlbZaHWRt/gDJxBDuaSch68ALwD++fuUq+1KOCJ
UpSC+4Ljm41BncLvMVNIro5Dpe23cGskyBa/4+TlVvKn7sAd1dXqTwqsyGrDQsDFFHmxPq++lef1
z+GV86ueJl3GO6nTIJjS0N19yCIg9DNzUoOO7ebsdYPJSpcrdSazViLv/WI2ZCRnZ//0+O9mDQa9
txn8NZu4hTimFAfjVRd4hmU8oGwcTIqcMym1C5+ivH06wuvzKqTO7PKGTBamSQESXbzFFRmRL+OP
mnKm0AHjqvIhVqA7g6EHhTrMBn4pk/MssBuha/SSwG9KMow7iWOotXpR3wCw/z9rhygA3aaLTj0W
ouhvHirxnXv5ETI6C0pRs/ENDpPTCEhJaTSr8zSMPtzXzCojw8XNoYKA3oTrkUProEw+CjRqlMrC
R/eq9bPCf1FIdb++V6Q0eVIkpDz5W0clMm5OHjYaz4r/1Pk9swTvGWkEhhhreGYJ9ffuZrPJPBbz
n6VSMutNrtx6s94gVapo5xUxzQ9iLx/uEnkUP5dbngwDf7bkH0NQPj0cosQbdBsMZoQ8iGLMCIUz
eGHP93O40ERUuCesOeWpvOgB7GCEl03AsVgoU0iJZedp3eZpOh2vxuMflEiG7tNujsffSJZfmcfB
ClgCcprmsw2z3yl2qg4Ex54eUr3XYoCMFBGlC/uxcpAekDsMFBLSCoVg1Fp9nvg/7dItpLjQzfsX
oVgqhiP/+ubp5jtqXmOT1y6/neILUaLD5cJLVf9BBAPi9XBZ8jVZHu0lnr5CJNzNhJJ49+QMtCvu
LzvqGFXUCfS/XiVWRarbZaSj38ZroHuycb73f1b1joiB4k0KkPyCJESUNFZA0jAcq9zm+KxPWpoz
WzPUvRWqaS+1SMjVXHKpBufpfYreqvVVFRr30m9t0W+/2/i3iulWVqvKrJDMItzueqUKRKYILojZ
BA0j3XV6j1BVpPUJ7Is2ZpyCTdkOAaxs5eLaF1ziTEutEkueFYX6NehnH6l5WifIURBw0SKkACmV
xeZo/WwQ3zRwNjUPM41oktJ9p71wW7salcio8Ip44HRGapHWYE3h/CgE+7tl5MRqymlhUMgs6ClU
cmA46NL/hgORtuWgTgHCLTzRk2qwLp6sj4v19wcvfdMr8F15h2HPrP8I6FKCbYSmuN0uJt3h5q31
aDSh3xUR1ZjCuz+ZiaM7mPnHXuodDQjN6Bp5vYfp9Qaa9jjoRCtQ3QwKDEvqueFNO8HXR7t6Xtkc
e9kSvOx1PHnAb26aimkyALSeAURhmiPxDDmD5gzMl5mClz2EzigJa08SRyFiWjlrazxzTP7UYvdv
450Z5hbvsty3l7oUMnPU1jMvapnSBz2v43nT8dVsNldeD05XixDiwFXsVUdQTIpmChDI93LX6Y5S
YFWxxoqV7aVQhtpCkxil3AqKVH45a76Cq6P/9E1/nbc5uKHQq6vbpqPbg5tHhJEocke2nEy8HfFh
ncyvfdhrHFYTMedJ4RbtwT6xlr+VTRPphKAGZjoh1KrZja2GYTfYtWgtSQe51PzJhOkR9CHYnzhK
T3GMpRby9tEeTLp1m+WLBaxBbJ88SAPxO3JCyjspKDWqOYw5Xs0a9vcHyIlYhVJxq7/eHyekkaSW
0kFL/ulXvfRHIPFm42KPven07UxfOCRT76+XBWTrVq/n9VZ/B69mw3BATO2E2sQO1bYXxO4qbfzN
eFSMQWSRzXzBCZ7+t0+Fts+0NYPVPNRvZ7dgpr1bqMA0AF0Yp3RNCwwyrjABSIUkz/anRX0ejPnU
+aCw0P3gwLPgwvVKiIxIKhPAawDDlA3rO+vVlvAA5akn2GOg0mOjcqf/6DNzsDprCOEIaZtMRqmF
FfVv04XSMCD4L2tLFkIWVxZXu2zLG7cx+icDzVuK6OqWr7P8ZgFreP+YEd+BZkLoKfge2ZEyU36H
rSv0vyRIrkWWVKLWrFo3i4R1u1tbd2eb+FYXE2TApeX2nbSw/HVhBnlr0sZnwOxo63C6kZhMZaAo
qiGzTsNVdpuGHwsMJZmE2bF7wVfaxphKymx1UINVG6hbKJ/ZYpp11cFaMjAIAVrDFIi99m81+Q1S
zV20625Dd6Y4ugwxUBgZivnSO9DPqUdplU/0GM3PLFocFvx99qgCUrvSebGLTCGDREMA+ng2uBZ5
hvkhwCcKt+EAcngG/MWbT7VLYcz6xt5Mc5qy8J+iWmdeMvetLbBc4lSVQKNYXCl1olUaeNRqe8CO
+VubBqUG44kBiMC1g4QZSUYw5PWo3qPor7frn4ZfiscgyAdRMX5Ca/iGQ8C6DeP+hVS6tCHAndNA
bfUIQSJ9NgL7wA9FclQIQG6A5iRvsyPbHL1gfVBC94UGPdA4hQiL/hl+2tqR8ymYZcNGdxRKeEim
1UMJKRJi69Qoa4VVbJ16rtYthCsAgttupcy4/xB1L0ESCw5daOIrS14CQQQLXgi433q2LmF9CbfJ
1fAr5P5Dw4dSaqjPSZXjhYwVYxJ9YdIAbfFI1BsGheF1Fw4HamANqBOhcwu0yl4wpmFbgmSC+lMM
P2WM6m6Osnz/2QN/fKXAGHoXNEfYDKrVEo88DssvVKQ6Wol4PAvxLqWC9d4RWe6diizdh7dQSxji
oOwFd4iP/jTJDGjoGlcoKZ5RGqEhQvwCVmO5BntwsTw3qHtmKg32jUNDj69AyKsq9W0YFgvK0nA1
8lSh/uzvzLtg7f84cITLJ2acM/WXUKzhLHbZgzIEjlSGqU9zxLeJ5vpIaF0oNXjlRcvUGymo6zIT
ys+SkK/885fVNIjC13VXfZrAja2sFPxgTGVMD9nUBd0gruw90FGPayM7NkypHFet1gZ5J0Y9Fv+P
Fg160yn0MkkE0w12kKwVxAmboD6TSD0RT4vOO4BDck+LYdIJdFT13QG+kBeMExR73QcPrguUHZDi
gTiV0Bq+PfEkGALUmH/MSPoYleLrMsZ9lWaCqtYvRbDFexja5CHcEAyRTyzraR4SU2jKwvptRFUR
gJKFVrCz62u47rmjvvnFFGohX7cVWhomExJMTeDP1MmklEOveWUK2nsBQzRQsVCJyZ83p0NrNGsG
18BTp+uQyCw44h0p0tYStTw+GPlmAimntiRKF0cJeoKsvuMoYe2NwGfjtECoH4kr7Nzh11MvXTxI
XshYxBViU3hEoZOtX9vAjLKn9I94CXVwoLVVYQgSnApphQiKlFurbbrouozqSfUl1J5g4HWR4ynI
bhhktEEuySvz8ODfOVVdAA536YF/RG2ql4Aqhu8RCyr6ZNyivbO4EKj7ooTwW/lL71EO2cPOFzTX
EcB5bKF1eMcyvk7hUiDiQF3URqoTdCbxXkCZ0IIBNsUSQqQL1DmL3q0H2hrMdUUw0vKGUECUXyTM
z1SfbTJR0RSU46QETBic4JqrgOLNl7I54MkgCCFLhDhhysBBC4j7GDbuBSB4kKn1AEJvQODsC64e
ujPKzlDRo3dJ7BGZPvroOsAWCIcX3wAGVgzXIJnO3oNALtpj4JuB7D1HxyawtKCAK/qx8DnnLVSt
PeAHYKMVDgI6To7x6ZXDl70LKIQht3ENnuHT3wPPikNQX/4N5/lFSPLm3LUYc5F0gxAGcCj6kzng
gSjkQtUtZc6oYSGoGuM3vEC4Pdh/h/ptgdRD3VvVqGWANQKJJgjoM57OEvnWlN0w4fFezi7VG0wG
28Z5nYBQPwYxWN8b8ENyuO/mLlhTg01KrEINyAmDMMVxnofY50hifZsHpKFqXeWu3u4Oya+Ss8aH
0C1KduLDjF/1n4SH7oBsYmtz9A3cWWGRRHtnZPiYy3idC/ZuLdrkSd0BzPTnjRyuPLwsyJke3Dmm
DG3sQnEMOqOiEEOI0qINcyzhByikIeHScoLDb1Wpar4H6DczraG+zRn37sydFHziIMBj/PdiLrvg
itYtuDIdSBpcaGaZ5G9dY0mBI+vsISQbIjKz/hEl5AIl0CfEUmO6cNcnENo4eYdhuQPkrVELmPgB
JVz7Xx8iNjdp9Uj2RgeWY8pa+ECJ9WsPF9EzOoWP/r5Ro6Kh7HCP9GKUd+bdXUdgSUKd/SKh6IqX
IxURhx//2rp7uaCGMwd9UfdIBhd53Q3gpEbaULqzTmBA4VCWLcYnl0ZaSagLjqu+1tdb682CdWVR
X50xj/D4WaYRzzGXskZYj1HvIlrLEHjZZ5SbwRMBdtlHMFhiq7x9Chm4bpCMAPsAAoz1wsVy8L0z
+fWK+L+IE96huwWpbYYHJJSgyuftlIggaySxMwVzcZcB+o8AMGYeLmRj1gw2A5dUCSOp5gVHcqcb
6hLgsYOjx7s67zAPEA6sIAbDiTQcbCMYHE+EcxAVJvPrPGjhnjX1Dpm16rfuUOtdqZlGZCgsEXSi
dFAFNBS4QM2pDLBBdJ9cducUJpirFyoi9j60mRiHcPdy41BW2t1H9f4ZYBgJImfXBILVzWOB4BSv
4BPhtts7OUXAKYBHUYtbkoodLfKMtROpujsONgsizumBeV3JBcqmMDVJauO0xouSd26UOwyY8PS3
DfPQkyMOhUlEeRnGIoW/Cp8HIBcBKCp7k2sldbM8SAj3U3u3xAisTV9LqM52bRSpt+QL2kfQZTDQ
VhsH5AOT4bV/mEFPARlXW9bptX3vJ8hmYpfNIDcaA52htmJrUYC/m5SH3MUd1ThhbFDUX0DkBBnr
RtqjYMkrNd+DIsWKi/hspd4nkszgHBuaEq4uvBkoUZcdmTeXUCbJC7wHqDNekY9QhQ+41CzBGVho
YnaNID7TCgweBAOEAMOWy2bQ91eMaHqxqUX+SfDiGZVgGWRZajw6Wv/lziQR0zzWC7VEzE9a7XOs
Ga9BeaQww8FnVeNNzBqbCmrFHTQmcngk2vEXF9ES+Ius/KIr+cUXl0mrqkAml947N0RmI2GYu0z0
mGGqx4eVAkRzxIquVTH5L8yCIxEp8EGNFXxavNfkqcwSCls0YVrJINZZ6G9kMvJZ6AJvgqGgFigu
g4YzQFEMHQJHaCjzjvyYNPoGhOmy3ZoYGyz5lFSFhDegLFOeQJv8LoURZd4RDeC8k0inKxNPp/tr
FWVTMA+xqBXpB6j2mmA1CyQ7dFU0VrPaKUa/DEZqKGV03AdHJJg7pGAUcdbRe1whrojshV9ASB0K
XtWOKaijGHEqY06vwO5gLuWNsb7qdiOhsphxz7Gm85tmpUtPwSftksWzOWWQhtgVao8sCBZdTA3a
KgCKNnxC1Kupysthf2d/KGZZQ9IO8j8VTQ1+4W0KlrDBmPLIFlHcBZQWg6aNhYmho4s0D48dytt0
znJNOXvEDtUiRc0NN79A8dTszgjTDiBDyPbRu7degXfRz2MvXcA6JrT6RKRKCpDJlf5dBdlUmFy8
kuOCaw7Rhn5OE1sCCwEEEzkENUYDghUK+J8GR4kQudojK0tDVJuwcpQJZP0vR/MXSK4znStEl9lv
G50JRh9HlEuvRw4zTubqYyA2YCw+uoawOq/JvCM0P/hf674njExK8Yhy10JCZinhcIWn447aJ7P9
F+L8tfc6UH0tODo16T64lcJnKUQZUMoW4DIWUoznTqlS5NTE4IQ2AlsVAxjziJo0fihGSsgNUWwy
glb2AqHQ2XlSlNS8RZSOMd4OVHuhJMbAK6uGjD0wmfWME8MVRWl1Ab0MtOUUDD2wg49SGKeaiUZg
WFGveO5gvM0/ErX/Mo6pz4FCC3EwEgw7ybnDvEq1XRECKiteUwBFtQcf/IxoJdYMVTIpahmg3SEJ
Fs/sHcus+3KNTr5xbZ2HMViN9r4PuGB8BFRU75Q6Rufm3xE0BCYUVpeMIxCjyjrBeYPrgKApoBPI
1hg7RRypL6XDLx+ROO61qg0woY0iB/ccEpwsxxLQ3GmdI/2EWh/BB1BAFrVpbi4AgUFgQUGFbdiD
PZLLYyC8QV29RRAcgluuGqPNgQzbgxSTrBOxGUdIVhDULM1oa7Mavc0lIR7WaeZNIhtHt7vn2CVW
wK6wHOh0m7MzYLQD63PCt1eJtJW4w7dE/xj4J7bYhjXEg8zBY9R9uG+FVJITxujjLGB41yzBrZkA
qaDYFhPhSDQ/wayAd493U/C7uneo+2KsVkEQk9DH+HojlrwWHIGCcZaES/c0fAMUEXBma0UYGWEJ
C0U+NukkJ++Jix6LlHX4iPkLRNaOIMNhzmAJdsnMq9NJwSkerqwSRblEyLme4H8xuv0YgxATAof9
59OlVJpTVYopgGFABh8OZRIUxNgIxMg0IGQBKvRlrRK7w2IHoQ2QU5pEgYT/dzZLGEWacUvus8X8
xVfBKIelunfrMoGY0tdU7XnkhwOoUqFaPTSQ5DRjDDUA2cTlNEmcGDYYF8xnH9blY7sAdw2AY3CH
J3AV9RFiTKRWKK90Ts0kKDgCkKA3DxIhKnmfVf5opROY+kCbror9QhdCCnY3vJSGczOE20FlkpBI
7+56c6AZn+ZrUSN9S4qHyfKjAvDX5sbAmV0o8uqWH96FsOvm2/12AUih0Hz274SshHv6+vkAVhdE
aA9YMAnBp1c4N0vQ+MXLQlQZwOzp7JYQF4/rDjGlFvYNgaEtZjPspeCiNBIP4Ba/4Z1xWRmwD/SI
SJp30V+Knu4JFWjEAYJbEDvIDoLuuHo78NgXPx0USbtyq6JBena+N6u4s4sUa8L6wK0D1grHF116
SrJX5dXrY9bJIpMQI0qHXiTKynczxk17mVDyme9FwdltQZzVP+YXJCgS6AQlDWqhHArLD2jd49WQ
TK+ae8hQkHpf8NchFbVCvnOJzSTn1dYXJInBHKZmMUZzwKxiUMbWa5nHx08s6uipd/kSqOzU9t4X
sAV4jvEcY5QBZJ3BuOBCNd8lSHi/wROn4NZMmrBcdYtgVhn7Y7rHS5r30dN1KoPP9IORc3IP8CiW
7Ws6F3FAnsBfCsGTo5IZLFnCzAen/PZKF/teYMYVeXsRflFQoxQWXeDNAbPeeRgteN23T/sYt2Pk
zZ527R3mnLgcGITegPiVgwOqEVTQQD6IOU98p0xlis3vMexuzhzbmcJscjcQbZLYvjItxdCgwd7J
OmN4r2uYfLztzt8SR0S++G3dCBDlrAvLdneHLlnOgk6eAp/LH1qZlKXA/JfgDZAtSeCvS7b2Lm8+
/+oPMyVGB4+UAkwKzRIqJZB7A8LAvsSEffRloMeCn2GP0B9uwYHUFLBYiLJaUJZBOIVV3ygs91vF
MyG/2HcNfKRP+Hg08pVOEQzGqbU7dXMEP3GtjShXDigZiavE5Q1AXUVo4P3debJ9tcuHqGp4t4OH
8CfSah+aa9gJpvxbcd1r0VHpEfjbsm8kb5A3s50RfEA3XIJn2ioa4/ocLB3kNk7weaIxZfOh80Hq
QVfYv1q0s55YaJtISApUNZx8IoREWuQODT4J4dg9pm76tC8G6nHWFeK+GkJ5tnFDW0g7wNx8hrDj
YEkEGTJGAMVA8vJ2HvpixJ5xxUlA8dmnHT9gnHUhbORFiPlLfg6fHmp+2Lru3rdaolYJ8g1vv0cS
Jqg97RsZAAzCnP0GqL0sQAwGFtAuHcTnBrPYg9XiYXIFuExGTZHdGH3yt5UH18gpPiwIxTjK/Nqk
iZCRHXM271ZSp/jHmxXKDMCQlsXsy4Fp2/fuQc5VxookwoFylPs52EZOwvUFI6hAzI36BpURb5RG
rEMVsDWnWiHU/rLveftLe3J2jaRkzt6/7BqJOHSOwLpdg2MJ8RQPmTmOVKScZO6eE48DuK+czfej
Rha7NWLeJXdX4g5CmNl6E4RnBgN0R48/rCoHL1qnly1mMorlzhYCoMSZc0BL38FtF0AB/kIn5B5W
UzdBkL7kxu9O6dmg1U8CB29Eob3dzS8eG4/E+xr+/u0gWJjuAujL6qn7NlAydb5zNz16RcgWXLQK
Z8nLLpbcMq5gzvvuxa9xfDp54IywXsVWnVPucG0tUp0meXuqT1MnJWAEzOrcyHdSauh6n4KbZ+ZI
LCRsr8gCGJBK30CwX7pU5cNNGFMQBwEuDHwxQ4burelaJjCkLYt/L/hhuqUlvmHS5dry5wX3nKWL
dBVk+tQkMfBQyyKtAJi6ZsYrklKczxuGx//j6by2U1XXMHxFjiEWwFOpYq8xOXGYWLALiopXv58X
19wLdWWmWOAvX3kLQiDso/PHYnhm2PBt2PJ0NqAfrTCS3P/Za4r5JnkLK+Q7wEPFsptbOE91/SYX
uV4CQsP5WCCBnTo2q8OKlIJ8+OjcgdKQ7MLlfKH4iL8lNf180aHeXllfTk29LuSsqhwgazPG1vPn
OYrn1c5xzxtKv+M5z2GYXh2Ly5h3guMiaSwXlTH4/EHMhB/sX35Kn5h3habyVdaXL5P0yM3RLvHt
JUqRB3qQpKGoyjEg0bxFkZDceOtw43Me/7AZxwnotVpgY8jW/Qz4AS+DZA7nilfgiZ8jPk8O9AD2
6Oy1ssC2U3QfLVA4ewpKMFvELf42JUFMHZ6M5sYudxqKb12+by4fq+vZ31d6vBEaBEeAe4AiAPdR
aAQAxZ/Rhzs76fcCGg9KbSWXtBvrK7YzJLX+qKXzvHxpo1pnuzUmzJu1ATZGnA3vh9Gu0Ta3/WTR
Odc77523oKBOaZAvzmPrMIqtPm+vyq/lkJanFSRi7baZT+3t5Hif3Lezw6Jj7qi7cFqSFJMUVJlm
iN9VKt03SnJGb1HqGdsB+rw3y9nW2tWk/6wNL7fZkXpR8v3Mp+fy2Kggez/Id8MSrMzrYVkvTetl
UN7TpxFm8dDYjyqnr8zo1zG3TNq8zBYE+As0N8kgHxuLBs7LdbVNsWH8aaC0R/0tHcQmFs/9oz2q
ZnOjPjvVJ+V4XsYP6tTZpb1Tsrnfhw9rtOfF7D/0Utgx8XOTlZiT2W5e/rlC3CuHqFjgjUMzE9Od
eytDB3g7BN6EHjeSGwv8kk0kvcLYbO13GJS234tWcgoP+25128MvrFtOV6datGCxuXh4yt6ovB1b
qL+QwWb6Y/x6JF3YyNunY2tR7h+qgUXp+CZFfbj6DMEbCsCmZx5aL8wxGyHvqv72eYY95nM8lY04
0KIcNh7IFrHi19skaBTMzZKHfiEigTbpF8HSG5Fv7z7Yg9tCyAYDBATrK91DvsSRPrv7fHKjMB9E
x6YEQYHnPkU5/VsaCej+mT76Tr8Y7yCYYwNEIrED7YSKJbRmacTsSeAOtaH5hhAL9ECmTHWvChpr
P7pBTLn59qZhjt4I8cCur3uorC1s/TGOF9vlvu5kUdw5jBZDUjYcJ/eDpG0N6q33Ci5jNqPIQDb4
GF82MaKsLTStXuFjsKCUzVKwrCUOYq6G4STDd8f6Zeuul6msIPm6Jt44ME+Bpx5wASZSbiwfhIAs
TsxfN6VqR2KFkBNEx5KT0pg59E9mr9QY3ugJWYMn8pjAnvAZr8wvxNwna5xdCZyvwLfaKENCek9v
zhOGwXf5Mq4ZfdoIyE9fUBtir/tNDyOMFVbpwNqiVtYlE8fXrpY3r3N4Gwg9H3r3cRUWh2il+dAc
vfq3Xvp7m5pdq0PWF2CIRx6edLM1LBR4gypn01v8SagogNQq4xu46L9gal83D4b/l0Wds3cdvpEf
fxD2XsK6Qf/Cv/ZLQ1ohdIDNh2fXIDCxUE5prnXYjrwqyISiCUu5qP3yjr3H7DGCVgTR+967TGqr
bR5gmVV7TS70VhEs9fE2PzQ8ttH6LcCfMXtRRcmnOLSy7zei+n1ySwfmlkIL9UO6c/sMtdNeXhhU
sTIjnVlSZHNbnW5x87VoleuTV7p3tueI2XG/uUk1wMuvsQgOKejJ6pZk/lyTzGbtlTovy3Ae1iql
T3NeMOyCOz9/4OGbIABPlcigqEGTlUqDDbCiNC2zLqQ7r9H43ZIH7Z4jhvbeWjM2EfvencLHG6yu
ud4n/UtjbjL5IB6Vpb54pYl/GOHnUKaPcZsYjdaVRaw8tplmdypwxWp+XlWxEGBuYMZXO30doIkZ
IfORCX6rRi9Uo7Fvo4e0X+ac01LPug1ftFNeyBz5Ffzx7DZ1k/1Kfl6AddB2eLpXVuyHY0yu1Sbd
cPaHW8OhZSX1SkQcTs3SL5N8/N7kYCSOCLVl0xxEC/7FX+l31gX38qt+8S6yvHLZT9xqxBWZPWaD
RcceXC7+6Tq91oLGvnvfD8kxMsvbNmal969hIHoMH73ef4GQrrWM/M+oLp8JwjuLSYOmVcV/bDuE
ygjdKyqnEQUsl56//KPb1a/Tj5EGBLRn2iBZN+viQQdMMAaJV6XeS1/mh5K0X+Ursc/opGM1DaC0
e+sSleof9S9k9KeEpNZX8pNPeRwmQ2LEAhLw7IKFufaz7gG1e9TKbjwLYrRfwv0RT5Gmgx6IiPOe
8hlGL7YPIL68Jp4p/VqgfxmZghfouHA/RSboB1AE5XXpq/Rb+hJQ4N4vk7Dr5L1adBUOIY3iI/VO
1bopVeiVODJeoP6LKC33KnAHfbo6r038aLWFQcAlhMfb8NHX/dEnZOFy0GIDvNLwcLZdzB74gvy8
FqAbzonL7fh3w16YZtPsfefK8/Aaf47nCKe5GVJqPNAQ30c8vifPEfAGY3Iv+68qM7HNYsNMY4t/
TzA7fqxMNL3BBt1crJLr9DlRXwYvg3cECClID0sKw7gl15ZMNCT0l1TXAQhMjt+lbS9dVZaV5bV4
PH7XcLBmnWLvoB5EWnxBmFETo4ZSrbbbeyEPNkkozz6pV9OAxCSbQl/1NuTnGGwxUe4TStJUji4U
OXOa0+oaqXWsHroQQ6eeIL52lHvTKG6Ox5vxULjY4RDMslCIaqVo7RN2yKS2UqFbqkPo+6I8Tndc
RdHYITjGbg2Jb74QvrPokTYBQwBaA47Ef/PMmwt8KJwZBRfhb4QAXAcD+G3rte2usVR1/gRLFImN
bQ1c7GWO0H+YuAvqIWBekWKgk02eSRJKPsg6zERQzomy4LbFI24HF1uzg/X098QvQYYiNF0zUXY/
uMCSKf+wgSHJmD9DCTMWiznPwxPyOxldGmLgiocnIcnPvt5K0dcgZWGG08HJ+W2akC/kv/UoVVEm
GUyke/u5bd3Wp58L3+V9P3qvxCOKf655KAPwJd4v6zFpdEj2UnQ0oBjwh8Vv8Q4vTA1amLytKWnT
fcyKCeqVqXgHTZaOWeAjHbwtwkJQVONsqomedZ9MdjWS0EZuMX0odFp0m6ptTe5iZjNFnkx/zT25
Ko4/EzEZ0qj6qn+R2YLZ+mEyklr/5Ovkx/pNfnhhptG9mEyXYYWctnvnD2/MXlIUSn/dDPhhxAoj
GvoOLFU2rQL7E5hLoDTVHX9B+FCEPEPCqTOShBcUnhC0oXClYgA0R4/m6O9Kj7jWLPcb0zM0KL9C
0gO6CM6gjoxFtDTFBKd/xb0q8zO/GlAIdIJGV/DPzEXSCbaijtJQfErd317uDgbrARzfRu/kACMc
bb3JHhymUM1AD8Fh+Brdp+bdF3K1/fND/XXESDw2/8TupSpEqaxrG0Qqolq+nD9+UvwwcVNvP8vm
z3m8zOf7Ze3vuKzMz8vr0pxvV/flYr79jsOstWdLcuL2sxW3j+ErMMMy221wvjrZ+EZN+g6fLodg
fO4twBbwhnWIineH/YakrhMXNEYx7UQMAgt8RA0iB5xAdSn4UOoEG9SprTcz9v5oh4xluXnvHsru
qf8mF2EcJrrBXnvwGUiwqaO8nLwdQ2Lb/2Ajh6TtEW+G8r5t7owOFLvr8xDmwoq8aLwQM1/DCxOq
uJ0ZsHEz+Xd7rMfP5qyA/XJJP5wrwQWFQPwgmAV1rMOhBIW8Wm1gavGf+Fvw3XpRz/vuvKnPdbCX
/+l8l32+CAYFXSkYDDrcelEyvsEEJcXCPIKaE0j4r9vY/npP31PRPe32dejAfgvHJRcymH8Oer1z
U4h5wPNPznINfl8XipaB0jpSo+v63d+sZnp7cOt/QBt/IJha4wrKy4z3SR3P2WxEMoubU8S2IdCl
zThEvxR6n93kyeHl/sG4hW2+BmkwYi1oBp1Or9d4dA5kgalTeTjX1HlAUaQ5Bk4XqcsFLrkIZOBc
78RQE2hLs3XggId86s4rQ1bBsfPtRNcGTRb3jdcXlFfbrZgsXr0Xtp4vl1sVebJqZDHLOHE0L8lP
ilsp7hJccTuCpt/cEZgm7zi53Bha3I6kEIhJoh4E2/Tt2IiXLqjNo7rL3lLDRWdzij28DnLYe/T7
TTi2Ygeem0gyB6dVKagQp+pe9nGzhw1/aVmUUXXEOMZm9KP4diOoR1nHitA5nn9GcpUzJ/5/pTnN
OasaxrBfBEpvb4YFabHn9b47HZDdA1yaBnfO43ckBvFzfOHxxGF+HXwRKaWDM55GOyilpQ6YgkCi
MIuCX56AYX7UC8ESiZa0ZxBTgSlwUPv04T5+fzO2BBg/Yroj9gTAJbovdgFbjTHEevx+FBHk+tCK
feDGAaOPaehfAxFQGfMM/hcDscucSrv39X39WO8jpsP55zgU8ZbyVwT60N1EQ8RJjAF6NRY9l80m
ZMg7vc5XMFqz2rEYlZxgOT3zy+z74TPmszFn+XR6yxptGm8ojjURtaJunqMfm3cMwviQYMyvzkyc
K4yZ7nmn6jyLE25x4pPWsXfr1NEOa5rzF91ZLof9R3Hx7zApDXeTCvIw7sPbxt7zju4sdjZOGQuL
45gORIYfIWH+pgpCJ6rVRi9s/whGoRNvu9fNrlUNTiRfxe04W4xtEDLdcs0z+3vk7PATaNW4KhTy
czoh1aD0Y0TxsvxX/iux0zr13LHHOqq5s5/Z4/pwMTb7Zj+undosPCzKT6wG40mMIh8p+cJ7/D0X
HtIvR+clTzbHSlq18wCtoscfHoj2z+Mvneuezs2f8rA8PMVOefhErKbKalMSUwSY1S5gH3n37JjY
CF9437wH1tAA9HSL4tkuDfM7qRBAGcTtqLjlQTk4d66dhgVVCYFKADg7RDdBImUIP7w5czfQ6ef8
F8yoGkj0/+Pv/Yr+J4ym+65ZZpDHzny+Z5An6Jourt6il4SNMMZ0sI/0NpA8ug9doL4IFwMOvNPC
nQozDbjKu3CSWMm37smmogWttDSpjKihrvJRPkQ/5z7fzahldLa9w9L6uyyRs1yi0TpLRtVOH0uV
PlE98fTZ74PQRP4BdSdATPVJ6utTVVCFs+aC3OAMFxByEDLIKqndvWPHjt5C/0iDfdHFlDtqhJc2
YGO3PohRFtr2D/1y+/XTYO6QzSG6Uf0up+5+RB+IEfakzAF5b9GjS2Q3AmP23mndqxN2Ujhvpmx5
Ntl5czFdte++2dWB7NPR4YJVaEn9XOdnrgYwQDpkEIDn9zmaU485KqLcjoS6bEGUH9gC8yZSoucs
MFO/wqmmiwbmsFCue/ELoO5Qy+rvJ6KSImm4FA2EoL1gtincBaYQgvIAOmvjZFZBHZpNnOmmvRRS
Osz35dtjfXYN59gDsIdepHODFr3v7RAHRnMiOC610WvDz+e72D3O8vkhdnOCADtrEopEj4gWHSGr
wtb1gD4ZgdC1gHICKqUvCqgfmBEIcafWogzbefAXdtx8B+/gEZljdK+ZWMdZ3Evwq2jGvXPxT33L
BH3WQRuUDlz0it6QTyij0D4+aCiCmtsR8QlVjUkowpZtdfpfEEsxWx/RkyDpHiG7yXVGcH9wm9UL
Tc6bBC6RQORRBNP5PXb1IyUFVf8hS9kC68FT8ZxvvFzLs3wGYKCSOCiqHkankRDPMnZg5ATspb+I
+uDcA4sczWZnwN6IkyJANbMFVwc1bJHYvkVJ1/q24B8SxABkxbyiCIL53NONR5J1oIvlAv/s7Aj+
P/dFOCAay30rsAJkWIqlzopiKjxscRFGKhxPJAgGu0FZ/9PekxNRsX0h1/An+QxpRlBznNzJxBPa
7i0aqbyLSvMYIj8NMVD/oqjlUKnj+mmuoxbMO9l1JDiht5+jZCH+Hb1KN4M2gkxk0SITG05cFmoK
Hq58ACYF6GQ9uLKcYBXfQ+z20Nv10JAy5iDeNrXNfmVzNwThABIDbo5+OnfLTwflbh3YltDpwmef
B9eBUMwf4O8Vh2pEXVGCXMarbGlAk2781RCwx4uAexWzXnwPirtYv/U5UItkibwpKNKllYG0rvPj
7Wg/2U9uM/0xFl6tSlSOxMEvRw+SvL7V3y5LKDksOXrxg09x7jygKUnwRDgC/F18tMroRQVWy2rd
wluo6plZ6KEI8yqoguhmWo9xS9BRyJ9Vv/dBvFab+dI2WpfwFpXCJ0IrGO108DGMji0d59aH3yz9
Lg3FTOBnrNZlt55O7OjSA4lywSAYpArY4+uEIjAPs9PownHlfAm33+CeRM8ejYq07AsOV8WYUlA3
HUYnZdiRL4OSAzWApx3S0mKLi0RWZ90Qd7dAeomKNVG/R5ONshPHn1IVJR6EYrqDD0BqGoyAAiPz
7735jNJGwJ7l1/zXMg7RFmTLNn2kNTp3VkcKDW3gt60Ks0H7vAQ1JI+otePDJikVYNGka5DDieGC
FRmj7djXWPsVVVArm+HfZviOgGyBcbzjWx8UvdgUsWPPQJ+AuCVIDD7MyQ94TQAnel1Ooq3WRhec
K0dvq13qUNVvV1uNCd1TDvbSsXTfiBLR1EO7oysVPAn5cILYK8U51O9BS0Rk74LNwnV+R/mtHOhe
CSSjYwZ34Mb8z4b8K6h/vAI9pHVDfGxRLj4MShUuBKABRgu7QlwVxLQghA1AIHCKj4hl6DA42fq3
TvyLGS2xG0VzVfiwEsjRhdFJ1E//09LhhGqhFAd2C5gW5QQ2XH0lmrg4X8qF4cewfZIf06gE8Er9
kD4KYNvDj6g1ePaGdIWpa0yUWQMuhXsBZRaQxjYSE+ewXrjANXhaJb9+Aozl7F/Hkq/CuJAPJWyh
sF31+R6xApj2bbj2F6iI3d8fEWmhS3GRRYiStpoqazrOIG4uIDyB60L/Ix7hyRUqkXQzEhVH6tPo
EIXq8/dHwMfk3xwfrphNgUfgYt0lDptz6UVkRisARrfgXZ36HC4SYkgmuq5mcEZymEtnIrZX4SLi
ejS9RZrE3D2hxPccWWgV+hUUTxByiZG0ib2D/5FuObnKazXE647hlYLHsuYrpX3x/2VEV5AgV9o8
qjDROWRAfVitymBB8vyXOoryJdA6Zmdg0l54GYvFZgGql7QTeDGtsKomKPlFlBWlBlxfgIhphOqw
PY1WSRhWqTo8Ha1L/NmHti0SKo2/gbyiK878R688R/lgxf3oiLEvOq14sm8wxSSJFK8mrAMsBMie
TSaxA0NUkEwBCcVe1uoCDYJZR8OQC84lh/csFpwGGziO4hFsNJeqvOZSDtWydytr1WTzrriIRwhZ
F2mDMeETR8UmskodKHesB+sGIqjkmqDWhoch8Auqnrpf+Zsn5R9KnmvVQ+kMFgdVUSqlqpiCl6N2
+qElNiiP4u2XRCIzioMnKcE3JRssZTgEgiVGdY+rVyFvQPBcDDbaSww2uZaeHEo28CSJjkHVBzgV
QYIQrU6CFyL/aRRiBsIHxeoWki9vUqyzd6jk6nPsAcKDe6cb7d2mtBKon68hZqKnM6SmldpNSmxV
ceOetoeuatLFoZ3bpXs6tC94OfNCY+Gv4Xa+eNoHcifCXdGn5p1phvAy0BFBirMmSN5NKwMLdlQD
D3Ut8HkJIYeOu1fqSknJZOOXjhS0e9J9EtXNkAyVuga9XgH8ONqklDCxi5GF0683G8bNZaVQRHqz
AVSw3lR4QnI12GEr1FO6dZ7psMe1fqVfA2LRNcf1q3NiU5x/jtKUFsLwOXiPnoNtJ2Xyen/v3pnu
WLVpP5zKJP6qTd6j9yjnV4wRPTPQSg/EiIsvaNgExDW/+9/jb32kYzvdTtP2DlGt7doGbggvAuv3
UWl0msbjeIy10K/xe1sffg4MosPwNATQ3/5/CZ3coDaFFDHEnZJ8YpiN3pM3SG9zdh0kI/Cso2Qk
Mpk9E+b8Q13DU45xXGXs/grffu0X/DQWV2nQ3NuF9ABDYzsUzVISeFpdP0cxSIBhkkcwuhreCA0w
Lht3peMwKacApE4wIrW0LgalnnQLtXp/uLFvKBTJGjjMm/GVgDGEGMiSqSEpdiOccR4ffb097Spa
ZMXrlNTCWqOiM1CoZ0LgRhmLdWmaOkmfck/cREip1/O+Hg7iUJ/dxiAXyBE0U+BKLWHKCJGo09ZF
h5VF7HNsdv5/FaPpsrf8/rp7X+dZnXC1UdytSMetZUWnY6eKhtTdj9vZRCkIOCEKTWgtbShiPUNE
XgPpwUog698ypm1YWqupKx4FeFOCJVHqdReLQ0c81SOBG6oWJTeSyBQAhCZRcsWv8C5engKUA4xd
XDap2ehQrlEaHiZ8tzQEZdyhBEQ9fEf2EfcW/R397OjUMiIjOvCosuuudfMX/s1/Bzc/md/4qsaw
xcmDfRh962P7ja0oP83RQnwPy4Dsti2DvzpvGP/9Wr/RrfUPnV3nmjZ3ndK0Ni5N38PX8Ng+tiut
tY2duTEyXToylCG0x9OqxLWHznA4qFCf+NVF1IwX/ZgkvztQLfYVocXuP5iIQIr+TMTryC14u5mv
uOrEheyYYx5qTZKuXSfoNH70PhrdA5LPBF0dJRyE+93a+Ehtr9NbZoa73galu78FKKgaJSJ9kBub
KZiZzgNy04/xA26xSgAaAldUPrlHvMs9tnUy8gEQY9xp/bqHCP+oMjmhw+1xwoqXSZHcKuQjgxyS
jVQ9rKA2V2VxwaH8SDWg0/f9zeAA/9Q8e9HFnUbe9HsJM/6JmhkcFR7LxXWtEGTeWrfWe4l+WO9G
DtsxSGfvvbqKRV7V+8i5XRAAbdZZUKmqXXxVT9+sqr4xTYdnCqmSP0MfxX31UFZD/Y1hrnhVZXTd
NXyuy/uMhlchXPj22NY9Q8+OjHEa4bY8pGLnXvwjfwz+kWKVNnuNbEAuOrwxC+tmlYUb2ktD6Z1J
aJPqb+drAE1LnNY3y7f0PbnI4YuCfXPQAzrgpiPJn9GbKgrIW7fRUvSgKEJPXW5iwsEkQtO8g6WF
W19uHdhtrM5UyDgR76IX8PbS3mVQpqFeIkWG0Ogkq2S1Dw0vHemDxOHyMgCRMrBoLU3o1W9wwmW+
/xOGOzLxyBL1Ujr0xDVOf8XX0qCL8XRPrbqwvIcWBk+YBbx7ddLVnJ1BRyM4nXCfcfPUbfDJe4um
tPZkDXUfbZ0lV4ogSfJ6Kj3c8IqSSGTmqpimkVwPbGQjM15Fr8c4J1s1vLrD+9M7xGAEtTq7XQuJ
rqLr8IiI3hNoFf93zxGyg/xc5wiKABpzUvZbPIJp3eldYoo7pCH8RElw3N46z1Yp0tMXpVvOL5dt
vFmtUOhzZiiojaOKO2WZNENWS13e8ac3oV4h8m8SMIiRJiAUIg0RY4I6u2RqURoKVJLBVoxATkFm
Y/yClrlb5rgR40g/RAlDMVf71BxSgm+0hqDv/BWyblKe0lqXfGKxtCU1iqOv8B35xf587rrhOPbS
YCwKpz7LOGKsLYrYrxTWm9VxIa9AD0pP9PalO1cLTpvTJo9Om9rwDQjZ3c1E8dQd8Z8wdaGBEjiC
O25JGVRxM6VCCKJKbfU+aRegn+BSyiZyLEYmGnSr9/frW4Fn/YoEealjO+9C/hukrXdCaIhNIlTY
THXTXXh1iA1xt+HewtNvHKBG/iWhcOl8axs4C47tSWLQ/oKNWgx0BddI+HlMAtfsNdB91126i1r0
LwBk2ZhwkaNsnvT5I2a2FCHNUGdFU1XLgcQ5NdikP6rpDNePteQB8+2hTtr8yL4FOu0vh5zC+KsG
tb7VtbqHqlOaptTzAbF3691tp96tdqV3W666z0F1MX/31KE9h3XaqGEKfBv0Oh3b6B4tQqv7adtp
QDeuTuVIRTiJR9t37wSmoXNGan3/dZtXjE0lcS3A3cmB1fMJyYusYHAg2d02nwzkPmKgRAjEEoSb
knRWuiNhZgaHGEJi8Egc7Uf22Z82pGIS1cjUatb2oag2du2W1hw1Aw9e1tXzqF4H6egLj7uM/iDE
vmwHjRMjtflxw07zwESaNWnyi5wHCnEPCl/o8koX5ezzt0iEqLFIxN8cjS77NlInnnn/XuxRxESM
BEFwFrtv2lGsR4b36OkqfI7czToZkPRqtO9RUa2y5eoCZBwp/c9FCIaW+yJE95U3GhhBtXtsmx2j
d7WaRq+MufNiglXDV/prft+/Xr+XNabHxHmgTulNc8vXNKGBoabFQTsZpIWauZBl+8mLcnC9XUFh
BJwGGUjBqqhSMZXVh7L3h89nJcEnZGlRln1GZYwwUj+h7pNAHbZwCYJiYXu1ESBzssMicmHmaK4U
pSB+ueTn+iNYGtV+6sLujBbruFMO7n8yAyiFu00Nz7qu0Te7leFh1hifZqfZa75v3d0aho7nzgWl
O0pUlcgOzpD94JIWFQX8c2F+3eECfXjzsjHXIZmmf5edlCOSWMapi2DGYAFhb1wkCQPFxqWRCdcg
vP/arXuogPkN3BeiaatB9FnU+kne2JQYQMqzhY+XSozSJeXYFec5gwXNV1rrxLBTKmU6sDTbpFdo
KIkcQ22+GITn8Se/V/bECT/7lB4Uov4TdPtoEQiU8cnbP0U0cEjdUlvnTjAMZPB51Jm44VAUveZb
nDGWUnqWsrEd5OgZ6H5ciXjJJCiSUanJEDMhi7WlVElnXmRGrcTKb+CkvZvrEcCLbUB56yMtrIDn
BD4tp/3RQPv4Dw3gJcsDR+pJAvvcLqpVTpWAreHsvz4lsgERtuqlRDWRxEp1ZFR1tY4oXLx620Ie
G8tBFw8eQkGru2MpSdk1usYQNu5P5h/zZuIqWdMz265NXvDsUvc7LctRHphIwFFOpV1x2JwnZ//A
CSfYaZE5nsLz4OXvKShhtTB5UGBtXVdAdRczUJiLCFe0DIAWqC2zWcPXiMYDdpZcOxLKq2cwmmnD
QRnrVSvIi4A1Pk1N+bg3sH28zeIMXmNO7Otn1FNU5kws90U+xzWpBYvu+097gw6sWzuLrmSiG+M8
eszpZOC2QY2zMW6MSxyn2bFVzuGxmQFbYK80pocBwAaVUhhVlB8unjYhyaA+hxidhK/Ba3A7Naur
kv/cNk/tC0epI0HWeJ2FcfdG7e7WpkbXtlpZW4f1rT1k62u3yblLd1i7ibR6aTu2UzYKwFk0U8dv
iHb+40IPrNpeMDfMFoDvgrsamwgdPYHblnoL+Jn+sRadtrNz2SvhjPxTIZ9DPzUBQeBm+Qzx4u1f
4meTIz5Uvm246Saf17JmfUgAqehDx8XdPpu2j6eNq3AN+drRJ0zzFA0ajhUBgBwp6HzzneUUVdto
TC9+yOb6CTRIzRsd7awWK49SJFWYFZ2oEqmDxYWzWMHhZA8zPkN9Gc1aZCxrSOBg5rFdSh1dBx6A
/XiAsFA8oAXyJL2glG2Ht5lUBFUgu+N2jNwCDkgSNBFCSkVMiV3WmOJaBBi0oOI++fT5GkIQqX6V
kTn4yqblWhPcf//ar9TAyqhGkxYYt0Y7AcvSFUFbLGjsrnEPBKI2uk6OA4bz5EqxZQJrUgVevcUK
ra/J/FJomR39apuaCmoIB7LeYz+lAjC+J54hHlsbwg65NtSfPjybQvCqUDtieVufICOoavj3r5eR
AL1QxgFXgPCv3Fya/V3L7jScm39hOlpdJnrLmKILwo6V9pZqOyeDRmlc9lV3BREFBTbMupCwG+He
6NWxvnwwmTCppJyJF8yx/y4jXwlSKAOtH12RRCEGPHzJXuWDWZlbIIFm8/YKXV7y7hAsyVy7hMrL
pbDMvhC3Hn/HjjwFif42ix9NoTN7LD0DhWpGPx9e5xfvPC8H17/UNxMfMGnKRrXd6GlKYXVMnRtX
l09XIkM/tSv1+Nn80KTMZzLLSKxJRHrTpSAGTAlCK1UlP6VDYOG8oloj/wqk+YZ2Y0pj51MmfbE1
3lH6QPyC1mbcaYQ18nE+xSUsIeegeqlEjPFvmRKoUUFFa41Tqqp59IyqoKiiA84n2lAfV06Mauds
imy0MkDZzqRWsu88oz0b5jN6+HU+j2iZl1B4GuaF4nZF7gIPXLmMJ4oYeTMc44qiahXwoBT7924N
+eECFURNlsaJdNLq5nfNheBGu+7qlaafaENq7dJsR/JhrI6c8g2NkeJAAgQoM1rpOhpuY/BxoVFJ
mPUnrLa2v8ACfNVhU9+Ke9XJ7cE77Fmdcu8W6a64Wh+RZIrLw8RksbOJlhXCgh+gcpE3YVqqNGxx
jnQeEiq3O3TTtC7SSSfs7lL+9S8EGVMQUSrvMiJqw9pQa6s5REu6pWFSia70vTXVP9Nc1oWiLNMC
vfQueLqmE4Eg1Yj4HKxXK/WCFE08wBRr+oOAmDSaFMWrRJWbhGqpLj6LhZYPfKN7jT4djhT4xMbG
eLo0tvrm0Bwa4LR4M1t+rDud6qK2jgzNtcVxQqoUTQswo4M3KSV92h1da93vyLjzjtXSyzwsTR/q
e3PLitsNwsU3M6GehUj2N4LtqHL4shlh77B2XjXAWLfqZnieX60W5G3GKd53Gc0A51xv1WCiPlun
OLRKnQrl9Ub/NbAerZRtnO720YKW0ixFB3P9Np00aVLZWpdWya8xOIDQz1hjVRpnEd6OL2lg42nT
wSarGvwNdi1QIXuARX3CeqxjX16tZbbkC/3+Iv4kEvq6UeuFhmc/mzXW/rODnobl3aGMQ7vuvb7O
ffCLNOIIX8D9AeiZVzYgYmXZzcte3RMq7r9ZDdPV5omfbr0nhGiYcVlv+2Ou1Nyt7rHkbEL9wiYI
8XCsmlFIgRZ7nD34tC9KKhX3ce+8y10j2q3gvh3cS8mpfx+Su7ezm0mtVR28XsHtsUoYVoDpWZEJ
us69J6U2qqHPdrpoqjPa6Nv0G8B7/CWs/PvOERwALyjqMW12BLdQCFa/QnJg/J/FveL0a7NCk6In
1QtpgSExhi7ZE12YEjqlpS9BsgWhvHVBjW7RtquL7CehEBh0F934Oh1fhvuC80cFn5t1DSvk6jhy
izoFk6ph4yTdhNMFJerWBJB8Rcrp+l0DTJwyNpqfG4wX6RU8l6V5vFLDUL6gSItTYw/MIuLCEdwt
D6RyV0EsxaSQjkMDBVNgkWAuB4SHf+qDlgjLSoTJn3Ts1FXZFgUm1xrZJDoBUkf8wkd+VmVbVXWU
r32K9GRs6lAV+lgkNEUbExD/yf0x0UIgvSwwx9I1zSMM3U+D+qlTZzX7HIJ8fUqdhyNKhkJCKh22
WnXa0XUOwrgWzUx4zFXazALC5EFWRUEa2U8wCjsaKqOaO/J9FDUFXP5RuC30otpk9CdJXHSsrBau
XY65BWTGCkef2/Y+jgVJaHrlkY0fVt3VLnP/k4nVkfYJ+lFz7Twv3tMm7iQoCyCahcWYdjwVSASP
RJS0+zshTQQKFgSB5QxqwN6+zCYs78EWbMifLD6EVVO/+eYXeDWgCKlX7iduzt060OYM+NVhwhL+
93du42PM6VYTUnfp2hgkKhCFC1FASu4EDBA34RIC/3lDZZxeGITm2mrDCXgEan9fiQ9ADeRLZPGS
JvhjmMSLh2clFDb3oi8yx+Acwd879Mj4Ue44eCOGBSVTdCmKXFa1hX34xFxEeNdHcBtn0BZn1YVX
7T6l7klSIXBLiWo8qb2gdHZYxm6y2bh1Kv0Tas/Oi7kEoDC4IEVydKmwPqLmor8Yl9Cw6uUs9fMK
iC0GdELB6wmY5ovXuKxem7R5wgi4SfKM6SDCh+7t73Hy8nvAc4D0jlh2SBPer7/HxS2DCzC8/ens
lMnYVuULAkd3oJ79d+acWyzwht8fBXwy6t5p830jKWrbk/dVULbM306s22i3DfYk5ItmQvGcsjkG
jzRm3hnb5VFrogGxNcXE2d8FVRQ0URGDe2h6x4VT9y5Zy/JKSHVXm2UE656OQYRcalVeV1K0bRHf
vSh9Izfg71qvr8OhV95G9VPzZftxPTAubsNL29n38fdN9l77ZuVzG7XgZQ1fZ/j/hyAFZ95mvb2Y
Az4p5DL0EAzncmAm2t+N0WPhVPbewvIWV2DWiBghd9A9bFuPL2MBgb27R8o1c0vVcD+GP165+Cn0
7sW5WTd/bjUK6syTSwjK/tG+0WghaESsilgvXr9qLf72eG8/nhusnm73Plx4WOo7unVA9S+gK0gm
WeyYWLyvn9dz86TZ3jhfXEhizzi6gw8DCjikP1h9+IcotzvxtrONblN6gOfxdgiNmiSYViDIgzGU
c/o/jQttxuHlEIDdj8dVw2kYpGyn4YUmOlj5W4BNFPj8PZyVJ4qOJUBZ1Y65SZ6hudoGXP8YRc6j
z8COLbj1icD7LJ/U3UEljHkF5pVziMDssTJbO9TFUmByc7SC6H3uUZei3wairNK/gALxq12CbC4V
3HsyTcNJ1lcbNr6FiNCpm4oFc0AeJjaD6/jBqbp9vS+ts0/iQPhOJ2yLKCfb4ZeReDUKBH1z/3RO
DQ+KdGJsGGl7G2YxCkl7Rtgdmbjb0y2x5N7RnyuQIyzIVC96WpgbHsapgdZ1y7MnyqJppnj6XQR0
WZ0lj/YIH6GapSVvxLfQmlDH7c43H8ir0YaTqUTRUVXnDdtefz/WCtOy4Cch8A3lPlkfwJgdwafE
j0ECKeMn7htgMsJ3O8+DZHqsAaeguVs+DPbjPcEpfHqKTFhvcIK65WTaUNMXNsexfy059CMXLiF8
DS4liIuYPnPZBvxgtH/hP6G8RcOEvB/Ra3Tarp0yFlHaRUgz+HDijKire2odKKAdZ4KSEZEIhfdu
E225XNMseNYISuDnQ4Dnsm4h8vdNdLcQCBj/xv6EvIsNL8pjlkwwsGgPME4P0aUL8YIWsa9C2g7R
vf3Tp19t/Z5+/sfSeS05imxR9IuIQMK/Cidvq1QlvRClMlgBwsPX35U9N2JMT0+1DCSZx+y9TsO4
VX4KRoHyj5LA7ooL+MWedplE9gISDbnIuvrLr8bJOFFVOWnATkRVCrzwprhrD9wlZHLGA76cm19Y
iNgMKcsRp/0LBIijCsguXAT+wjRCRgnFxuaN2B1LgLtcwZKMb/yN1wQN2BX97DIXxfAYYIz47iU6
JgGIAeaaMyzd7ySANof2t0Btg+dQsg1BKMBY3e/o7V+Updw6FtsyqRuwhIr/T+3gjOpvz6z75Ahi
KCdbhfE0bM01PC6wLgD4lulKyL/jo+pJvvVPCm6smSRK31GlS6WtDT9jGG+/ZVrcPj1Kvo6bLY4W
COFSC6bkc6lVbwhY6ShrbOWcxpwT5+zlTLp/AT5Q3MWVD1DUsXZYMVjKgQbcKHx+KGeFQuhs36wh
uOFWX4ctPLfBEEQRX3+Tvjr8RaFfLvXtcKJIvVFpU2IFc6grU0VVKA0nPhgOBnfgHP8IT4c+WubN
Bp1qsWWYB/gNUBtNsYq4nRLitd0bewofRj8WJzYc8cGmTXWISjYj9m4azpSXrYeHV3jBXbQE+Y2N
CNzHKZF5DejEJ/J4NBKl95uSAv7yeg+ipIEi9Mt/KITNdIzYFHbIO9eQFJzW18Sa5edkgG9u+156
Z4NdVfwB5EUdjZd2B/TH556CCKvvM3r62gdhI1QJlGMsC7ECMAs67bsm2ZnscODyNMxAysGwEEoO
6SPDlsJmhL5liYEwJh7ddceE4jf5rHarkHU9Jh5NqiHgADNtZYWLFsl153JUtFiUxCed/1aXjtqS
B/EBSDWrkxldyLIh2rgTzj73HmFvhQcCT4Qpvw3NIlyGsBVd9uKV9YGv6sHmzQHQXfDOsp1wxajo
U9Qdf0eYiVCBTvw33AIhxn6eugs0DZWGEFVViBgDMdCLU8fyXjaymO6Yrq0SezwyrNB9VNGiO/7y
hhb9QxsXLc8TGobGPuhcHqJorhjd5Y8XFyJxrI2qsSBhLZSe9YDEwNfha+UuqIo7GyR9S0ZqLmW0
E+UFzpGJj6unBemNO0GQ4rlcZQ7vzityZdLN88TCxtPCHTQZ6GKzH/F+8jttBw+KhuoKY78NIYCy
8U4e+AyYq6nLc9nW/0X7syX7S0zBGy8Z3X2iMuGRhgZ44sPw9uJJ3zFe8MDT++8GYBL+baFhXMDB
Er2xa0x85hBe754PzFJB0+uJXUcsJALgX7I2wEoUs6sLoqF3i34Jb518vrhRaebfa5aeWEYYxn4l
+gawJj/K8M668g1R057zqnwDKssf3JQ1L37n2/CHgDVu5F/QgWtIFpGgfez13/k7TwWygSspIf93
hiRKvPiMRpJAf4gLdhDEBM5OgwOX2/DvYZApaIuNlqr7rFxS++XDMWaGfRNxAtJ0yLis5VE0fMR9
VN3ly+IUw2zO8fndHTmiVgWvjTWdQ1e89hn/quHxTen58GLR96ij2Ud0x9/Gpr9bH/OUDxG7/30E
0mcAd0hQ/v08H9igqQJMZCe+/oPKuw/jjZ1c0BpBeZi/4vsVMW9LAod4mVlR0Ks4uTYiZUugzitL
jpDa7w60G5ZG6UgPBGbsra0/54BhqJb8i+kQRyMX8oX+i8955wMg++JDwZBenPkhnFqZb+L6YpaA
hcT5lyoGDw5uX4/JG8KFS8YI6APQ1y12gXaIdW49BPuzOsxkhyXEn46XK7CsYLXhHHF/2MsAfSEe
Y3EZnsH2wAByTvN964vnGVrLAImQpTrep3xxl981uvlicXVITW3uMF+OhzIGQCW+EOvAQxyO9gz8
5QJsCa1cIK7qb/TN9eHxxPwi1BC4rxEWgecSLy1+HJgqECJmWgHx5xHtjuMOnhji7IHPkvEFgYPB
+eI/+TkW6VKReUMhKrUefG2cJmfupdfeyZ55hN4hWbfYCigXkG40dn3OWCgAUbD58s2wpwpxk7j/
7JA6sFMkfZ8WzUEm8Z6iTyLMQWGdcHeGn/kEUSTNHL5N71c3cQ21BRidWHdwF8Oqf3mkX8BI2nPu
AUqnXEL0ceB4SyrEuA4f743ScCGzCUn/7kHyjUzRMaYNW13vYyludtBtqMyzhjmiXfV5xc7Jq1Bk
ZdvKWWs8VqBVSOdLstMZkyPmrH/ZAY0yDcckOsbNu3nVIMVwtyiccOj3Z5IkBCAyqwxuyfQ2Q/7O
WSWAL+wtQE4AqU2LCDER3uXOPIMxKW96X7tWwywGVGvGT/dCJDc/SOZ5UK39HId615GtPtGRhmRi
unkbOt2GcmEWWNriU2YkkEbBApqoLRCqM0hgOe4BpihbqpPo5Vu5Y/JY77PYgM8aHfBe3Ao0r2KU
fMY9yNv9lF7k+L2tP0P1NyGzbCjbxi2GO+YcdGv0GhkQDBnJAd5FT6rfG3wpEUBrZwDrR1H7h+pr
HNsK6ocb1t7OHnd813HHk5F7uiX+c4Sw/kRvJ54+Bi+HbAJcifk7/1lB2lECAZ41UaZyYQZUuYIg
zImq2N13wgG0fG46ipYqz071Hs4+XrDPg30tI/X7fsleEmynYdUUDyVEkMGHlKXBqSY3RlBGHqhQ
rawoj7pFMHM6DhQEBOHBWIXN4sXSAVHyBeEBQzh2fGHiWHUNWwND5dFwlU8/m/Vg2lraM69lMPxG
VCvCbb4r555GeRFPz+xcFDTSww9YbFp2neu1rVGmIVgdKeYp81N8+4rLxC4s0lPcbdYSnkNPUZEx
0CXGjYI8e1Hcun2CrtLmOLxXPjc5xi8U7Msd9z3YoEF5UTzy5Ue+a2d2yF4JWsvDUjo+9OQw1qJd
hYSN2JfIXfNjqhysyh1Et4mW7LDRb0zE1m+Temge6W/zIKqLC1v8mpRdBcFoCKgSGm3yTCb67mFX
ODqXnrL4Tze5cxxELC9w1gHF0EXdLuaoJBTADDgiXal3dWTPyqaD2of4K9y+cIhzmCc/WfwbD39R
xF5zMBh2w5qqFwW9Eo6K7+fXEANNWveuQRfiK1+Nuf+qvk1a5Zpiz167fKV806jG9bZTDup9dgkf
xltLle0m3zVqoveBT7lxXyvFxf3HUp0vq9guJK9W3Rv5yqtZZ6jA9nujf8IINI1lzPjw1s7mfvCZ
/kh/2KzW9Ot6aDLn53f4corGjis3eJT3ntYCwQZh4U91LlPnSYWEAer8AjfMcUYWtomsD+mXIBTr
uyZDrMk8uGzkZeldoCVgdL3XLY1usnWCUCKdS4GZ+Z2Ym5+O75kn60fIXAR8fkV2T+YZbuV24XdP
n1JryQjCiqop/aMniOURAR4WcaAWM6f/M//06iGZX9SmqVDfab1BvVuBJCHM41KnykKgY5AH5eid
I9KPyhkjN+l5JGnecTZqUOj/lNc14DJOutc24D6QInW+hqdouAb0SbRfjdw/XgMT6y2GUYBroZjc
8CoLsMHqGkMMA8wMUXcsjyC76On952OCuoGMYHQFWOEfW5TNqVxBzGdLEqQgpNHYE4haUpc4cYdC
n24+TThnYqCG+LfyQSApvBrs9Ts29HQjPdip86N5nX/xC8a01cCsPTr3EWskNaFNAsY10UVlnG8w
GiZoGf2eLVv6GH9xCJ/obBOL8XhwvtNt/M4P4XOvALYkG6eYmiv8bnEK0fNTWEL9Ou5W08aMEHw/
T3RpHxVEAKFHR4ZFLdCpfp77IF0Wv0rE15b/xKhBk21m+w8MDdeKjVhfpIFsS4eqPCifGsKslqlR
xUo6wHnt3XYJdwmqGjV/MLNfUuTqyPCutBkcVWa2V7Fuf7NLgvNDmCo45ZhQMG07GBpEC7De5lhU
BbCOmJ47rny8SBcuVBDOLVQGqkR4pBbfoqZPGota0nCNvY7KzBS0BuPDelgPKiPVQSIoqI7khscA
cwmQO1vZwj+4mL/RJ4cW5ixOttlHfoHMqBPpzpCJp2vij3XgUACNvPadUkvZe2Dy4jUIxwrujf0i
D7CoPg0LEmoAEDXOf7ID7Lk8BXwg4MGMY5lTdk235mHugZBBSHVbRFfDz78YfU6FmnINiuBS6POo
dqbgF496b/MFJOQXu/zwmRDHpyftgzDOetSnlUCnmlduCnBgMflbWENoEfrIvjwTqWaGvwLWHnim
4hrGNioIbD50zJaxI8gA8DjsA7U2UV+HOevzjNbhat4vG3pEdNQSr7qoFECm7TxakpbGJ4pR/KGe
PskCbt2MXRNoqN+C+f5JUo+bhq0Q5QVp5Yuzgq/PjUznOEw5GWW8vRQMqKBx2XKIp4DyDn3mepyL
LU4bIvKrIDCRl9HVeE2wTvLjeAdKLLy2xE0ipMlutHd6chERIUIkOE4wSUhuiSuoli55w3v53AII
mTYAppKDAWYpIQ58+YGyKGeuUThm4Y39jnLgzNZN18pPM+skU6t5fs8Hm7CLxCSwtnXG8BlShGb+
7+ss0nU0HElPaKawhlU0POqC+rhI6Fz+RHtKnP78phM6M+ur+6ESkhBrNvBvlyJSjLjauCwB64FD
prOjw3Huz/ESBoz0acIig5mk2PNreyK4JECgwlc6PSVmsuXQ0fEPXhP69dvqh29uohr+I3c2Pokc
CupPnDBH07xY1CH1VlwE2nSy2PIgeDEV90AhkQI2/OUD7kHO+zeQMknsVN26Db1ndBrUrX5N+s8s
vD4Nr2yXz+dGGY5A/QgQg/Y+yT9lelNTQn32JpaEKPMU4xvFnYLO9/oJi5InhPqDOE2J8y8z4u6U
B4acfkeWSlmpZxQbB0d5yVAPvsfZvkHsYxzk8a0DNzRczS/WiEiduMiCdNkh3tV9CJHKg0oLyn/y
WW1DFTTB9L4uOMzdpKTkQaiZ3mknkMNy4DEjg2Txv795WAOqFZH34gP7Ym4ShSp1xZRbE/z0chix
8l34bfihlrqSuZV8LR4BgfSEwwJBlISwPj0LtuWWIvRwVIcdwMABqg57GGC2ZjWFUMQltzY7eC8M
YxCCjBUsNYK+Kwi3sd0Gz0sjHVrpwqCRqXGN5JxwL+zsligL/vonFUrAWJGPA5kOHB0hZeNECHOJ
fjObhgURqhr6OoKjc1Sug5a2B+AiBCYIMXVgfl78Vo4LZbY2rYVuPLKrkXzwmJqN3SqgrtwYedmq
qbyn/DfzJYZ50bieo+b/moPAz21aCPlGl1bNdE56JtSiKyWUcQN2I0reIClnG9STrUQMo9mv0OEV
Ji5n45rx2dSumWhFOCpGuYf6QrWIjCBmXJJ8ntUHqfaLcVvDiAGavy8dFZbyY7JoRDEGUTvMy+V0
T9AkHZvcIUIcAArVKIvSY4otGPDgLoWwTd+m1Q8WzyaYpJ/aWj5vxW2gMUFZ0nRirO3nIdq93sbq
xJWSm3UI8ogmXwGmmAv4JOxsvxJ9U04rKVnOk611kqwLWYc2Uiffobcm0iDuIOSYrH3PXIunP1Ue
xT8V0NsmZN47z6x0DDxwMbbQeAPrlv0xdOJg/S1lblA7sznIQD+haXmTzmr/FuBgK9bJI28Wxad8
03AVY4wfORABRIzlfWr558Jc8Sbsv5RlJSKkWhSZ+TmkFWiQNIJuZ1C9kbCcTIR5Ep/5eRrf5+WB
ZODFoANrRZiazVZD4Zfhm0xyKJ1KdZ3Xx5AwlZpV/tlvqPkbgDSDSeQB2njiRg0d2qlkvure40te
HdXImUfuXHO50BVy67k/o5HiDFR+90IIDgBF3avNYnpPks+4dblFcezU+NuKTRTs8xR44iJnB27w
RzSIXzisQQQygDS6WmjGycPYrJVFTDxwVGEWiMW01GPfYPyu6cfNusP5xx4Plxgms35MUeegg3o3
eBDRubPQmIDWPPipDhE8Wg/ydVrs8VKO11CrWNu1Xx2fd65hyzH70VI9Krfs/KG1lecb9qMIMCDo
QRr/EHtRG607zW+WerIp/KHz2qdGML/QZ6DPAQV0xlIlrnmrblTemh8FRwv18u3MXE6aG4yvZQ3K
mi4EY27Qn3QU2DSk4SNURyfolxwLFDTYOMLBTi74kDr9DiSZbUaauUCg6+5UNQv5RmTCE0a/HMXU
WUGvmO2gMsOyGN/hAZer9Ou1735CLIKXkFERW/0+Oz6RW3kl83PpeySumu0kogOoUtguCk/Dltoe
uIjzTS8vlgphOJj4gcCM+P0yn9lSssgYABiTcS/0ct29J6mfob57MVfXLykR6+voN4Q8f9ehwFOs
Mx3t22rtF5U9znQo7qiRUdLm7itb08bq5P2r5z5Il3K2f2LvsZzXE8ie1+EjmRCF2EaDvGD+FqYr
cREvxgisXJsv9ddSNn2yyilzZuviuwO/MLgpsDysLi06T0IL+TLH6wgwW1l0cLQYosAuRUv8zoSq
6K37LB4ZxrwEOB+JuFdr68Bya9ULccWFTkcNliww9Qxt++SgokZPHMju+ltCx9btOZUzfTljb4kh
jqnIWFVfCTktai63KOg0dv/RzDYtouIVmkmToHpJIjGO9kYG7scWwb7ykT5mN4SUVJhvCgjKZTu3
lukz26G4AY5QZlDGM1wyfe7nsAeaH9MkdYHMGFDQRyjZZKhtnn7BDh9HHbxCeUlElHZMuCJcruR9
PDsEUu3Ic7/WTR9dZZDylPQCBt2broxnHdL15MS0VANnnvivzlUTUI07fod+rWV6AcOZZzDY/TFx
5FuC0CsXxPOgPiT1RpZW5SNg2sGTzjYNF3Kmrhpck1FH84+ONBWcYNyf6BjrCh3pbymdOxZq16Fy
EarNR9QT1lKTN1r+/kSUpdktITud5Ozc6idTPzG8HiCJTrWeAdJUC7plnS/zbqlT2ONmAuUx3Sn1
62YzlzZpt6+RwXXHKVyxV7F6I8XLdCdEawxmjxkYC70GjLJsmGAwrXO0udGqpK5RuTCxJPg5ujMJ
1qIrB35fM/eZ0UEqHqrcHZjr8HRmDLKIyTOcJnNbRGj4b5DDgdfGJk/nOXsMNPPDhfbDUpmflRuA
lym3U8JyY1Fvgt/wIJ87GiPpbjjwXfX34vFyLRhM7vwcoCnbxH8mYDasky/nxWGycGh30D6N78Uf
1SJEZSeUvC2TxUqsTdEXlZ42J++1YV7SQHvRzsi84KZti18CC2puOvz8p6egnJbWRbEpzRVsrWTy
utghBOaWlIE7wGxLlnGwC5mwNGwM5i6YS+npWilkR7C2fih5imEvdkG97apV9tpVlAdUu9JcmTfX
zvPimJNpI1LqN1211FVvYqnOfIOhsf1GosISgOQWTOIMuVP6IZnvjIRrOvs18Gh6Jn1/2CtA2ZNL
368C0t9g7pFDlAnnm1ep7zPrLWhsyYAF5BEppPpKxpDN8MvBm17ee9545pzjhBAart02MFdZuc9n
/rTXn26DIAQfR+4PGOMmu2LkBykjfKoY6jgFP8FTxrBHK42rxYnJlBMmSiCSq9wZpRrmcUYraN1h
ZRehgC3KhIFIAmOvnXnWywsUV9OdHlUhiAZSbeqVwNOAnhJ98zuh4O6BzW/BAFSOgdwQkgrPTudY
2CRRanNMBw6xTUX1Y2/ON2SE5Qyly/xuUPA1fK5PRyOKZGFYGoh/Z5B37z2sPZ1A2eXjCRQggAdE
RjhbaDfBmRlcat58Pwt3suYyK5FCa6UR+3lq4vPJQ7elhFW6I2MHOMUZlcF5Ra2DggnuAzozDE8f
Kel6FsYdxOw03nDCsyB4YQOUsBgIoKuiAJMDiw8W3Vu9p7hf2xyMogNNLkhIj/2iWISfYSccxzPs
PwgoT1yimjupLt5NCd27TempsWxtYESoE6I7rz3FtAfJJR6o+VOjSy0t1dA+zt4MnXEFrhm4z3RV
4I/TXGCUFMrpYYGtz0juuHcVUzwM25q79C4GTmoKT/Q6uaHBAtQ43Z52vrIaEm9121dXSUdlj7jX
rLyMEtdsrUERYO4TcRtaH5aJyWVakJB0DEXD1zu4EZZQJiSEa6VcJD/qOz07he+KOQs3HW14BuYw
ad1Pg0VJtyi2E/b7z8ZcN9ItGaNFI5/jxJdaSnDFdpI2KLbBYYs0F9lJczCNgxYdXglLVkw+bOpt
GEv+kzO0QOEuwWmZPLoSde7ysYLJ1RFP0Xa5hjDuPG45ONt9/iYRA//UJ/Jo0amZtRsJFPIdXZ/l
kdE9l/V7Hm1paIMFCFesBcoABY0k2lc0didyJtLvRSla+8ylRTndnyAW8W944B53XspXGolfsxge
VFsw7SDQY9wFVwEoSEcXvk18jpLipLPR3TBTUVMMj7C9oOO8JZSp8WYi7d5iTabrjmP0FbmKzbEQ
GKsJNtOMEsNzhQirRTZHKJbMfB4m1VpLlLvRANXlLq4+g3aZHHTuQ+zx7vNfqJvDD6O9EEGCaLzG
SFWcHokkEa/sT/1lcCxrZ0CvYaIT3hBMeC8v/gj2wyEw7AqC0IlRlYhp20+hsKUeRrQ+eNH8o3o5
SozYuojskRX0GaPz/3xCnhptqyWSIlvrHZEh2+YpJeKrlrPD7MB+RmQg62+1bLhh2voMUa96O/TU
dCefVexKMF3oXl3G7fyT7CqbbCuZL0xaP38WqCA0Dut+o56nC25rKNUIeJMt5yVeghorYXSs6d06
RJ0axiis2FgYc7sJ1+0yDUG+H5UFgVrqJUDD9F1jlzuD4W+E1B5RSQl9sVm8Z3i7l6DakKHG8N3+
VDp6bKTRJ8Bigi8GXCo8YlhzQ7+gQcM8PzpmlMMGv8HSgTKkdytOTLaswjMoFaqeHLgju37tzsyV
Qvxr0NJ2KWaAOmWMQzgKrj1NupoWk+5oNPt0t4dFbyBscCUmW6Ho5igsnMmg7rAcWUNMGOEqPkmI
7a6156PLrqmErpZRbPZGLJ7UEXwiJQSwBtbzpzNRFmA3R/9wbB9miVgENNu6nnspD6iUTAHH2Koo
km3TyeBpWd7x0GIxooliNNBnZgupfqpOYgEbUYHGZ3ST9edvolhQEHnyDWXcypKxDmcW41a4hzQ+
ElqrfTcw/Jc1Ub9GRLls7xm9pXr+FY3JupLUtW4AKIvSt4SUtzevSaNzkUO3MYxtmJfbohy9Suym
F7WRVxkH28zK3nNFfgwz+pyVSkmojVZ6B5oaRcz3fBoWdNxHbRlm6LEkeB2yaaeip201R6sJ3Lq5
5ZG1CKNzM60mJcSQRI9QvtPLyfM/Teb0z5FlzahFK5SxgsyPpzUjWxjs0sJZoZ+HcQFFLg8LIzoQ
aaCwvnKYgZiVB0oPRJLUUIJxLZpmDCvsxEnHfACqjPya2XWstviPm049LIfhTZyDZiZcjByz9Lbe
GfcAL+EFhJJG5Dm+S8aC4j+ilH+CDXCEtD4NRtLTvvSl5+Jb5Dm5ALjTEgn4BT0tl6EpE98UKVWI
CJIeFj0SaT2U9jGFiIIsg9XAs8q5gz6c5DfGj8OCNsXsIJJ6MgedJ0qcS/mX7ICgDARQDjwgFhGK
pT3bE2F28WkeamuRSujsTEZAYfWAJAvOJfIMaFSc9SVO0+bRKMi+YliBdnqiStCgX+k+BoZmq+2y
mbmvDvbJu4zKu8ddzifu6R4995G640MM2d80HhLpOPPnGeNfiNLvlLmydZOuntOlu6a3kSGFQMef
dv2mfCVr3mjcgmRcAHbHoh7tjT8TuDy1dvbtDWJ7ZuthBrrqOS0NVBmbV3qudCc/N3syHOPcr3oa
kV7APJRsbchL0LFA0HSvpnN1y9IVm/Sw0f7U4gAercCgZlMwf9nfSu98t9tmoRNTKzYcTmOZjW43
HiTrA9YAQDxrV6PLVM4tz4UETdlaWCr1QUd/wVrL9rAgv5srTRkEQfVnTO0kgCbtSRyCvrwiKn/6
VvTRtszlcbSM4Qvek1IJvbNuuWDCSbAy04c6+HwUCuYkzWQo32m/4luT+7HC+ce/X1HcQ7b29B+k
DND9+W0qbOJ8g2YeDX9CmczEmSc93Tq6UF2k3coJfxvqSzP+8BnUFbVzUUIEJ09+xLUM3ugRSDRa
8GnZ+QcjjNAd7PKMzpot9zvpgagtma6o6PTV09rM4OuR83e29Enh1MzdlLGvkbIISwrZR6t2gtR/
hba0p2DTAS9h7lLsZ9qfPDtFvKC6jKW39LWWiTZxF3sZ6iQQIKIXg3BowsTsJafZYLfskMvupKQb
ylVoT5a5+MeABnqXhyuOSTeeQ1OAV8rfr8pXhpPC+TXDZn8zNT8lKpBZGeJ/i529/UCYu0/c5J1/
A/wmMyRa2VMYSJALSqspJtPf908CJ7uMj219ZF+JB0xiwpoLUzHIj43pm8l6yA/yjIYGaTsbY7lN
0UAZqzk6Kj9EFQkrMdgFwcdzz3lGqIwPBfRvjapAg1nArgTwjxlH3ao2FviQ/qQLw1atQ4vc9eXM
FPIFkHu2tMmYgaigw/Gzz4lgw8AKEYxuNHkVAdyJjegT9iFV0ycBvJBz6MgSgROTRACAD+1iLSSd
LYoxprKgKtTRICq+zFBEZhGVDlUXJf9Mh51JDZz8SHMQ/aF5IPB5Qndhgdl18sMamDF3gjaB7ssT
bQQJ+T2yGyrJ3RLFFfL7DVtqEHqKusUIwHSUe3ESyFd0gG/4haDf4RU6VxC0EZmw95znTAF/1gua
YzD0ON9KHn90LH/T93iavsU59zdrqUtuKuVakzsMnxGRITPMcWe5EZwXbgbGMpULyKjKitPKhZuP
mk5NhQP5/48EFyVaIjd1pwJx0vZFWav0tNhjYu0vjxLfD4WFOyl0H3tX7W5ocYA6rquP4tcI7Po3
vBMdv0Shm9lXdMQCpJroJwLm4fDRxQgtTBjso6JupeDHpRIYeAjAUPWsIzLkB/1zLLMruhghQE4G
juGiQS9XYvO05fE0Qj/dcdNeYoC6iMXB7PIE8zB4TAKAPD48tA9M1TQcGYHBpks0nFP/oOzILXf0
mR8wpfkc7hlAi/gBJ5Ftpdv5JE4iFWMcikFmbs0WCriJ8WrwRP9SzmD66Hr+nh+JV+o7pl7eMr/w
7shECL/bHUIx3KvMoK5phM0zMaIFLy3LNrdWCpYppgczHrzZ0in9F7JBXuNYMJYszvoLzsQisfz5
lWwTIQjqoMf8Eez1h7lJzsq1ea++K+E4jCIxozXc8L4AhvoD/8awiSAKyS0z640Nw2SZPx5MzECG
NwilgN7VCHh/8VJpxXF2iiR1R6UNKRAT4EKnp3H0uod4ATGcZ2/VhTaNBDSeMH5wImkXi5nqCPJl
gvoGNRMG5Rp0G+aUH0ldShgpsjcuVAfTRXPrnLYPnZpeDKZbl2y7NNKQN1xpWaFbNzbVGw8UwJpb
SN/ljRY8l057BDfyxOiSX7q3Prb5i8unxecgAmdABEPCzj+xsWEwwnRJp5VJqzfuUUEXkjIhiF8n
As4TMbG+QrRX/pjy56h9sy6wAPR/kVcttXEVxuSZlPZ+ymDHXtf8lgygZRwE2ze7ifCwBolLpMFF
Yq4GlNh+8T2Xlt/P30i0kAXCiSEpjFFyeQiemCbJvR2SKZanBOnig6v9xLEh/mtBcJN841jJb4zC
Uj6IU3hVDh/W+hv6OgrXpEr6Sol8tnzRBpoWO7T4PCVg41HOKp8KqMaaA9XWHgQ3UedRZtaodZu0
Hr87uDwODRR6VLM3qhfali+GxUqFgPOFUm4EcMpzTQH/UqDFfOckY9lS4KwpRvtiBZEtMg3SRHI5
cAraaenLzHKIPvLaqSgGqwj4CXsvXPrkyJaCJUvZhu02Lnzs64X6Nv/TKucRi1Zbww6I3yagfOek
uU/0jKABy3i40yTPAIywVU8cBShVpeWT+ZHmVdoo3+UnCU+Ixn+jR/RG6fBSdeKSa/2eXJXaAREP
dVxLTIglxqoMAiAnQRvC2PE7qgJ2Qc6rYBGxfGFcmJTvFzkzOBSbeSllzFr+59k6KN8amkkc7TnU
UesiQ7a842CUyl2jolO2JVpY+DwYFMplx78RnHYZkiMyXERKC6La5sJINbpndFM43Ak99cSn0EEi
O+cw5IZgxWeW2Nls3Oqj4YnDP7gubpQ4cnRcIzHrUB7RiRXFoVs/4Z5/qzg3Txlw4BhvG34bdWU0
f6l1ZZXQ3SFpxiQl7Vm9TNN5GV5+o3ueCgEMF0b/ZTtl92FWhEcBontRCXAo1b7ReH6NKEyp8JTr
/pdJjWO4Gn9pPzPKLEU6QXfQWnH/nl9tusKnKR10uG/NVtY8aiyIFL8oEyfNJ5qz6oI2nMtL/5Yu
LjVh0fbwJPRR+FJnKEiol8GQFOBJnAH4TZiZgbdL4CcBijB8cmPtjbMGxQnVN5156XOW2EPkSR8R
xaCR+7DWw/ey9WZ+0duxBI+lYHtqwTKjkkCpOe0pLufL8bOG4PUXXSsO6QBBGYaujrKMhS3JJxhU
y7uK54uoFNXRJz6rlNAKLqMhLQztihkGeOCWHiqFHoZkRSQIOMXsMPQqRoy1gOGG9EYdyBIVRZ7p
8JduKU9oxFHHvvUvpVAp2DtMXKBRkrkamOQvRVlFf0XklBumn+TMAdEdboTpcKzRLGJcB/tRseR8
Y7qU+cVvRJd2sOch8+gZIB4x1rzYyF/MxaHiR3lGtuOCSqpnoNdjFC50R84VWg+mQ7KkMY1zGd55
JQyZFIyJh2yVbsOjp2dKdMrEawJRjySLpImdZ9wF/vQ985go9oncgAN8QQ45+wljJHXu+GS8FmM8
Bsaz8BwJVjX8b1f7lL/YRmNkPWKf2r92xRpnKR+i9aMLlrd3C3XIO4d31YjO0jd7DY/B656IZRCu
y8eMzZVG4oEGGxL6GQYJbJSbb9wJ2gdDCfnxSxcfYlred24wzbIIeJ2BaotpYSmnjCK6OjqCp2DH
TgLIeVYxBlyUtKXDK1vKYDHWI8AvkCJUBCcRwyQMyCap3FiXHXIhxsnQZKLt6iFPRN65SN4ItpDz
2BElGKyP2mKYLZ4flmbn38Yhkg7sFpydUbWuIRzImU/YjUAIE+tryQrAxydv2YwI5eFFdkcu/EDA
ezVx1J3mnfOE1YS/g44lQl13Sg6sJos5sywIpnWJ6dHM2dmwS9SLbO5Uq05xSJX5SoS92Ypv0P+N
V2y7ppjf1DfeUO8oOSPnasoDA4xRW9K1jnZGu+ZOciowOUyCM64TaDshw71OVN74mUXp6H/9y0tu
0vdzKU5ed1oFqCINyqz+uC9f1GPP5aoK/Pg8M86BT8GE5zrmFMBigJ2U+RXKV/1O0UIY2HzsTdXH
/GdkcgimmWN5GnXfipFSkYzszUOOvHOyFbIxnEiOdY2WEeTNHwvrJCDyemvF1sLIerv7k9uTJdsE
DHMGR7zorbJfmJeI7ghg9r1a7Aoh29TsJ2vV5wE2Dbz8bOno6oMfqqSziYX74Bf8zkv6pphPK7yr
5ovA8hEwqNyAIUReQ1PrNhDUMQbC7bJklaiehdMs86UU3+NVrZi2hKaNb0CUJaII6rN8eFi9P2wK
BQCe8eVEj4LoLbg1a2mkV+8MZ+ssXbOHtNc+ugvV3Hi+FFsvqkHuHiJ+k6nhTFwL0X6DvVYkqK0J
Sw8F+fOEUnVlfXKrqxVyt+VzT+lRXfPA8ablT3REa78DU9nRFMGQjVvQQGtP5eSMaOGv2PdnHhdp
T/bPPGTBCbTOAFOf9suPPl+Ty8lVk3RvVZejEKUeVr4BHzDjcFiaTI5cqUc2MvaL4CZsPGSS9Sn6
eVJ4FMQRAirO69RweMpII0RNGO9cZyvfhQWNd1qVsUeNQ5haOgjeM6awz316HiVJU+5z9bsRH4F+
k/AbnLLao+YO/YQcAluWy2Ode7Sm8X8xpZpI32GHwtoq+oXn7A/MpNPB8MGR/VzKf/3X7C0315qx
br+4WEiXAVH9iHD6wf5PbtTfSTZYdkQIj9nDsqePlmYioJbhtAopAB++6YAXgPAJfGiNyTYJxDPl
enOJutAPDA4idsDiigU+mju5tehpV9g0XKdvRshdGRBJ/YpJ5TQAOY+/K6aQ89gjhXnjCamvL8zm
HNrnnlFOYo9vlEd1ieNfTkZ082h/yMBRe37ojIxNvOCfsqI8PHd8c9GON72M1gMleTf5QKfBbnXo
mxXDUeC6LP9H05ktp6ptYfiJqBJRmlt6BOyb6I2V2CCoSKeAT3++uXadk7OzEmMvzDnGP/6mdwm4
+FpsaeAgOdXSqozgu6HZ6tbwBF+bl0H3az/XxFWjWzZ+jSVaVJCuuzNE93EkxdesL7kOZ0/LA5we
Oe9q8tZhgahi2o3lpXIAktLZHJB4H5Aej2N9Vv3Ki4YlnH2C/9M38X2P/pel+I21Bt7fuQUEZWyQ
jDasvRtFtdl5+/0gc1Q4qYxWadVmaUzl6Igc+CfuqV+YDshA8Qp443OubiuczkdY7gonX5EZX81a
JrG4BwvTYZoREf72Wb+3FGoNbFfWQ9719YBoAOZij9Pt1MwLqP5IgJDAQg5FJLPvZf+xHzBhJM/M
TDaDfd+Sj017UcBpZTQtmcRGU6yxgWHYKCi77DS8V5ApiiCdjn+aQNpRymU/9XKwHU4+s88cuR6L
N/R4nhHrMsfCllJSUObX/TSfCz8CQCy2wTNaDgONFX3M49xvxfSagLNBDBdDekLhD9ZgmGhwIYEb
zwDt9jPxPtgQLN5Ri7Eju2gwXqiz+7qZtoHIUBKuJRCyned6+FOIvKbTYK+vlZgYck6Qbjv+reej
kCCW6Y0BMnWHyfiZ8Tlsam4GrKcIPyKPeRldKgpittWdsr95VT8hPYcBQkoONF7jm4bZgF9YgqyZ
+Y/l8/xcV9vjz5HAhq0Yw3GaIl0heoDDkkILS1hs54gCgr80uS2FmWYXE3oDWz8qVLcPnjMpQqPA
LFvb92buKdYO/hImQfPOqzaIxxkomK/oQe1uPokXxXhuzgS0hcY5NNsnn7eFVrimdGKtoqeHVww9
KX4G8K3S9QfjjmTNHSoVUnamXPPeFQ5fHCesPduGZh83DjJ5qc0h4V4bAg0Jl/AFOIo0oKP830q/
TAmwMjGlizyRPFxFmc7bGqQrhCDkcVhN644p8xnE4yqUh0dunQQpKCZhkXwHQ7OQdHnikv++xKVI
66Oe4p3h8Zi+Wzxr1ZQYEwD5jpmLMB4w4T7or82Xo6nwCV23s6/HuJQzEohF8Y8BRyrL4fhPpCoX
Zwp3DGmIIbNYbrO/4VrrAxW+fLE+plHF4fGwhwlVlFuMUOe42ERjSzgf5mMONOv1wOINqIGJBOyf
ZDLSHILdSW3vO4/lIQX5Zoz7cUiEh5MqHcF3rDEeVn+k7glnIOHhc3+SzQn49AHOmSEOu5QbZYcb
24SZN7bdwvZU+MXDRUXjJEIgsH2yyZ/Bad8ewvbkzI2QCvXkssmSlePjLC3heR+4ufEHioNHSPtv
f4IUe34QTAlRqz7BgHu/qQ4+WyQQHGyCKbcYo24Dzi98NOERn+zwVEYZAVXPO435Buy40GxMXF6V
nZFTcmNqHqUAcEOokNPntAryNWRr/PZqgDIuwyfnMVfhUWHa3NrGD9XkLXX+GjrAxK+i8rd92uzG
ZJAg0V4D2Rhhu0k1K58TLsbrqqf/XoXgyw0EcPzc0LlD/qeg/4a4nAvlflwiM/0TgZDMT0NjhyoJ
eGSg7uTxL919uciOX4Y7BqHU6SohgLElya4LPqyWECsBCo8TyOLjoMaRmAxZ8DWQ3KP4vwz32wZd
ww3HK9uJBpmMeE9YzD+8BcnNZkBRs3cksSTUm1ZvEGxSMEMSh2KRT5WPLXujfDnIzOoPVm+zyt8r
XFcgPxO5ywyPt+Fa6T6oYAtCZaxy7ArHrmBod2OcsZYSgzamGA/6UrILMyA84xgmNDFsuePxgUlv
ckiKKBm/fwiWH49/394ou4zeB46lexfgE3+hyKOnGmnz7L5+4It+3Ac1R20xZ9uE3k3hulmwYQcc
fO45I8zq5g/+evsTbz8RqLWT74nqZAv5YvqPsxL2hdbfODx6fxnZ8figPjwFPT9Hrv1YdXQ8mUu3
TnHvlVwXjtkc0JyTq+c13YVXATj37DkROtehIPHd2Ig+5prYbNulZY4hKTlLZlMW7jDETLNz4cNp
PWMNDrjigkTeZtKUs/SEj/xOJCJ0u4xPaI0K2iflBvMBjXuk/cMfpnPzNerjGR1RKOT3paeJBAAH
gRuyFJKBPGjZfgeo/cJ5M3NxtbNscbOCkXs+AIqkKBOKcw4xDmiLogbbejR4W0AC7qU2k6kyk2bG
SXJpOOhlwcV5S8VrreyGeTD6AqEzODDGZe9VF1hK4d4HIRwLqQwAHW8A/2N/osyF54K3EUAD1/tE
iEM/HM5KSISBg4GF27KpN8Ftjr7fXWO8gMIcbIF3h3PV+eAZlUcsCQgu6fFcfSHzToBF2QQduUVI
I0E0i7Yme4YXK0ZhDGgCxpHmewIS8Ud8KMvsGygCYmPm5QiDlajD5/J+AFdFHomKfo/1DpsbpTG0
aPPU/cG2w1zILOlXmXN7X7sc4tyFSS+V+cKYifquCPA9+2mv2g1u43A6PKTbyn3toM3gzVXuOIm9
fvHaEvRNMELH20GtIJ2oO97bJNRLSvZaqDWneMVNkXnDhd+gshIKlX01w0jun6ATwQvO88WsNRAJ
EbraQQXHC5aPQ3gE4M8r4PYFPCQP/jYTKcjG2FnWxJmIjhxBJM1ks4aR/tjnrgDdLe2U+HL05U0i
bTYi2hRcRbEB+TERZWMiHohj8csHMdqil0F1CsiEtxtuvWaGieBeiQDP8AE+zh9oYfOQPdYaTIQm
VqcI44xy89nTS8FuNOz3juTsirSpF9cRB8S/lT2E7SoksijYCWdQt9quWcFWfxDni0Iy+O5khq/s
kji4QP/es7jfoO1yvEGxFq08JZgM/oGQieN9xbnPmYvSV1BarO8fkBYQyXBkPznmELLfoSeaDe1n
weTXvuMSD2a0GxRmweg+Y5pMvKPQtbTAjkEaQqvk2NJNo0Xt6gw2j9pPhliUDtgbbixjgrH8jXtF
I4P21IMdp8hCpfGJVj0uxsTyvYpdIjuMp8ZB+sWS6eaVOBrfcHMBQ8jA8mJ1OVpC8ilhlirWY/76
rQxTfXos4bAsgBKfEO7p+n5vp5ohyfm4QDOCZz3V+w90Puk80F1l/52PYlhtePCxIJ3+KD8tpJO2
cgIyFQr79DBgtWp29YayGOCcWfoBqKjU5hJqAp6NvBzvhgigZ9of6585uiWgYafXGFZtShg0k6xi
JFOi3xXIWq3X9ikrUKUstLzmkyjTS6v3qfc05NORt/Yx/lAaJomna61rdK99ng8iiA3Tb/bw61RK
rb5UW3Ly6I7fH/YgvzLvCRbtN1+aQGHUOTYYmzL6BZCpXYlcLHKw6dB0IgXLlcKCSjJ594OX33CM
EeJNRoSGZW83w6OMt6AgwyndKskGsWX3PihdkJ5WWKiGz7GfIqU2UnitS6XBWU+b5Zk+qV6oK6gu
B8UqHQU1xkeDoMZelmWxssc09wVqFuZ1Oe6mGpMFuUfUBGDS4hfLpl7OUVUmJFMOmmNoQLeWCQYr
VZUjk/eBHjPYw0E1p/vWdkj5HLgDlzhKrzAjimq3t/f7/Tva1xGVE96LHG4eLTZU8yW9LBeI7yJz
AS2HyabNdzqoqNrm5pQUR5B0izrT2u9FKJe4NsGhIkj0yw2Os3263n+cffvzRk/a2uKvx5mwMrxN
haF6ixWtsKSF8APrgJvg7i+s1cXNhSXmmxqWWrh3Syxbf3I8ZKClecIUUVuMTskaMpoDd4TfRU6m
+O+4Eg65/Q88C4pVkStyD8pirUpumf+VDfTmEVKVyZsVVSdcjqFOPqSR/TqD0/ENHwvbVuzKsg+A
WsS7r3DmfmT4lOoXEF7aQEiCHkSa3Py+NjCZNzwZCinZDXCWxhh+UFgP4lyNu+H+/Tg0HEoSVIUP
HcCrwe1WRW7VHSp4tuioP0QqiAiHwQk+mDwZ6d4Q+QfeWvoKltfsNk0DlYyG0ezIRIJEOzy/iZ1T
Z/yMChoV8sM8+tyRf49E/oPssbgkHo7VDLyoeHwNDpyJ5KVCtKAg6IJ11E5V7r0SyK7sGRifzkAm
VuPD+9Sevh4cx43OJ9yR7/x2h28qV9phYRQGfYP6X2S3CDdibMJsxaMXMU9YpZ1OJU4JLvzDLNkD
dn2R70JrJldlxFUQe1IhjLcqbK4s/TkCmOBQHFR/wvGInJExpkgAV9gjGQ5DaFvF6Vn8JwyS6ML9
YjfcCxF9BmQn63uW3IY+/sUqXClj6l3wl6ev6PYS9Jinw4ahYQlWXJXFeJpMbrPP7rMzlqN5E9JL
E3tCvmus2yW2Sy+v3LwvFPU5NJcXlMiEAJvjv5wU4bAnTW88hRPNPk5GdMwUNk8MaoTXHhmtQBLW
PabUdoU28oYiZDqa6+cKsH5HOqwVZX8zJNdBKcyejuvHLudLXibeePq4ph9fe7pH9PQv54tzGCDP
MzgBkAND/MuTef4D9xEajILCF19DOL4ATqYzPM9Q+Hj86QjigcOS5gh5pggkYlsGAMLLUThMUa1Y
ha85/Rz5JmykgCNjZA/xOct2MJOsC7wc62HS9qXWbSf9wtNcNr7idcgpp4MAoRNDlNMDL0+oLXsc
5Sp8nHCkNckO4Y3+WpySnJ/HGR7pBAfK1w9cPckzvF/OR9YLB6Y8dBzR8gNdWSLvgEXWFoGqul+Y
KxLMzMnXWvlVjALDe7qLm7m5VkjXh/5j8omv11Vh3ZwJBb6VTbhKDPRtioCJ66oihAOuiquGqzwG
1/8XAcMfRPjEfTYMGX/b1YIT2/xc0rGPqRFhsPzJbbzMATuZfDzue8ID4cdfmYvM1MDVCMpIThmD
p9mn8znhb2ZLRgozchiawwhNtFcdMm1tjPFe2TbxaiP8XXkRN7I1GuvB8wdFsbMQzIGLxSvJnMK6
9iZEPlpraHqYE5jgjZDlmODyVbr4DNiqL64P9cIGIOHlc1NerkUIzgvd1kaO+XmzaqwJjzQQD8e3
1fOkOFwVeWN0DFebzWcx+dX9ieq2wdB+C7ht8y8UYkKu7ZB75Xn+Hnci1hYjp+jlwm/hIwknmwFy
7feMR4TwgssciRoiLeRufzyRgMvrcaoFT63icaerhfhIikVyQlU4IwmBPASfe2Ab9bnc6nkdA3/k
rwqMrskEAYUJyUzg76vcQt/iQZDk4xVXvbt8DhZ3san4LFargfj0er7u9mp1Te07xrbDHcMb2DA8
9C/EGzfFD5j3PBQPhHaqizGjRhYign/MK77Z4jPmK0xc8XrBaei68CsJDOIYoEO6N9PH28DGjte2
bH91c3ooQOereDqAARwKfOeuiYqOi3gQOv5EmHNzhNrigKvtSequGJdzMGYOb6r4oJAd8C8536fG
ws/CUrYvHlx89uIm//1d52iklOCyjUhce/i/U9jSfN3Ccj9yuQiLQv7jGqaINZKd394WQJnCBUjw
+Jkb4HpI5Ta+vklJ/ulMZ//479KBy+7NccM5STqfI9kyYzux9YpUvjJiKWeDBVxjxx1Pqi0oDnOI
az97u5v5x3Q9B7aeu38GlcM2zXqwd6gM9ntOYWpi7zdnbxdZWk8Spo+zSPw4cFXiudSTsHUTW3dr
F2wIr0hsyohE8NyD18aOjVibvAqx/QIo4WGs4Vc6ZhxlNQ7cfK9y3sA7JBkvZH7+TkRqfMfzHqJ5
1gJ9ReIxC82V20dHFgF/7PGScIBEnGKeKFV+NyBXzudqeOoPK1HFxgStg5wWzC9fprO7TXk4b7xI
g6i2X9F8DybPPexodnln/ksmxN2T6aFfn9jGdoMgiSDLs5yO0F8rU2UqJyyaw73GOlv52hRNethh
ZpY5bwTAqWuoE2CB4YodBMSGTBndBdKm69vr7BEGCVlIHV4eIyY8xmzdROb+f+/VIfIkKnTEhlD8
wGHZKtb29kO3DGVK9k8D5pqzVx8/iXFU/kY9iiHwv8rWVy+o9ir0js6HMEguIliVLAxrQxr7doNl
GF2quIi8O/TDDxS92LvYNeX3F8E229/kOP8SvcA+zLzDYwS7HK2hXlq5D9WUGoJ421nFR2lQzNhl
kC37iONx6BpX1f0tTEpEwsPFMSvHjCH2L+eDHAQbl3a2QckJXYzq/d/6102H/q/VxZTbK2s6QerI
4oIA2foXAC9NGm70Pm8Ua104I4bF3gHp8c2Uf/VQ3w2BUpyicwoyrBcsS1AHrPtpjK+A6maF1YG2
dYgLzKFu1nPoLa+9zntt1/Rdfh9tgGVZHVm/frTtN4bzY4lHg9MJSZR9KYomE5jLBOlYUwws0v07
wJMnNCa/+fKxLNflGX8eDmxKZc7IKLHyCSlGIiFIcfJlRI4Cxkr8NnKr5VEs+PSl0Z0Z3YzgW/tX
ZAIN3cLc5FMScE9DwtfZL6l0aWGwEcmnOqeHcEYUhyyVCHVVdPp3cD6uKnvzCVaRhSKMNYeBgC0s
wdMIwbfNiYDhBpjhP4OWvYo5y926zKnSKFzZyv+rA+6xMm38E0evhBjyzg3GDiIv6jZOH1qbwjJ2
mKRbZRbCTyQLJT8PqgPiEOM9FUTi3hICJC1kto+mWrhZTWCXkVCX8pWt0ADFUHpwieHtaeQ/uQE2
Ake3qBCpvoQfJcQwnotMv4djyeZ+wCsyxf5N0CTg+kKYGEzgMn4nEHmkUQD3hNe06J4xvk4/9YUP
mZXYkB3CnP8FceKkQJSiMJVk6vcJiS/MTdJBPujhGYvcXMVHvcT5UHF3+DskB7r0uzeYQ+rZakus
eCHoUlCvEjqjJ+lkiE14XTJthOIhX5nsd4z4Vaq1WXV9RcQ6H1dvDMezQIajeXQG3dh/aoUnT6pc
NCMUREcA9bs/+HlITgWOFGhESzHIrSNuzkopFslSPXWvsBn4BnaLoL4FdBWpiT7Qi8ut/gYSYWKf
agDoW3kQvNXlmOR2Ka50ZuxCK0Sbkek/PQrZQdBDCQj0N6eMCrmGEu9tr1Lc2cX+lLrwGjfCAB77
oV1arVplpr2dMTE1INpYLdtyoFvDpRiDiigL4X1sRDcP5g6G7jr23sq6XbSL3gObdDvSYFRHBDbc
zRAXeceItq0FpRKV8yFEIGfXMBZTv8rdyt1igg+iSUaAfacDFrupbqHRe/n4LICDoBEFtap4kOMv
OeaOCK25rVvLVkT9h3u8nexEWu1WdeoJKlwbBYndM+J/owmdjrx/KVFESJhc4UeLGlc8d93aFnao
xhppNYNpeL4FKCnnkOGcbc9jimcRns8AZdZ2u2jcNzb2Oi+HJ2mKdJwxSKIwvRcpFFdKh7trP01y
dhUyS3vIFGSTTkQigHi2uiUHoAGW6pzl+f2Pe+Sv+N9rK3T811vQXokAIY1XuF/rU2YxVulrZw4Y
/M/Do2VEeOq6zJepAFsM9AH1rAWf81yKbjHZfNZ5NK1J5+GTsxdSQLyWLZJCFlwyP1rnsz6lIPIh
hs2pnnDkvwpT/tbvcRrJLv3OCOrdqjVFbNXbvybu9b27avbiaL39s8FH/i8YOuA+0bkkswVHyBwf
fKqheteSGS2eFRzpa72TbD6NPMaFwM6hgEmBFJxTe2XMMaWZ8pBUwuns6CSuiAUgYpani8idyLe3
L9mi1ONsozijoEp5neK7qNWk4I5DxGh3d8UfqehmCHAofMX3G6UWl1OVA0OKMlIo46yb4TwWIhnl
San2DrMN8Q+LFexRIQxaffDfZERHeuINuIZRgCivKLUnEkEOdfjdN5cbKxvaOSxCXg5Us0r2Ezwy
IdjAuJAmX2k+RMw03H/JDXkgSbRlOnlEx+3q3oboQ8lzEiMx7+h/SMhCQs93Rv10VaL/7SzZk+my
j0TmiN5Jt+mjHubF27NbmmksfkFYTL7W13v95NzySJ8mUqovj8y/M8LHbYcpFCE/g0nV+9l1uP5O
X6l362YSNi4wcfDxwaimgZO4MDYyK8TDkkGXJ2/duzP7Y9CwTuddjc3Sj378pWlVjqSZ3lLrzXj/
h/Eom/+ZoPWtNAgqZZKVF/keMEVVpdmRK29VguITe4B4Ho7yDsWPsX6+cFxAi2Uixyqb+aNhpucO
MZsfhT0az/DDXrdXnW4mBzWZb6Hq3DgPm9YccjAoQZec840yV+gmXvaRfgXj+yRQdKcE+2GHoYer
2IpFxCG8S3IAG6t0MUmCyzKasDwaNfRqtONWM/3CDwCfxlxT/VG/84zhr6eRPSQSLlvDLAgNYVdk
khg3k7d7+le3ueNYAB/K4SOi4ZvuL88mStwUqx6Pg/Nora+fkilBkqTuwvgSPXDACHMwL39kpM2o
3oBUINx8oC1TGNMBHsmn5+HaSUIgB9Q0p+qDO2WXsA9gvCCML4RJc/P3DTOggovB8AChMfZPTOHJ
o5q9mGyigwJjFqHZyQH4f/6MdTbZjy9N0/iOR4IeMHEg/+plwaQevdzO/Ixmz01Lr2PwoR7nYx5O
M/YyFJcQxirwqciPYUxw1s+GFcx4HXzxmij/Lsu1yNUSmyOGszANEpGLtcIHe/OylmUM7E1gK1+E
8AprrA7rSMpahnnCCglfSyYNuLmIWG3yY5YM+0QsNxxyBjN4n7OvMkS94aCpL9h8v6nb+WvGgSCz
cC+/IebSYYDhJPb5IrUAjonJj+JBuAMuEu9C8O8SAiQ/XADzhj8uxZMQ75H4Lq5FWfDv53XHP9xL
yI0X4sb8maJC3Ib/YjFUEZcBB1Fk3OwLiWCMocVzoqDNcKRNyo2uRViEu/NkoXdeB6FQOBQ1fqBh
HBEy08QsnfkSY3i0YLZwLU6HOCfd49dlyRWxMpKwDyMuFFq4yO/BUQ3OBwz/JRsvNdXUcDzzklrm
3PEAncxl4FHAdeZct01AJh7EF6+IQ6Ez10uGPx1u98Jdoz1pJJoy+uXUfgBJrJnMiz5NoKaOQ3Sl
jjd/beDJ/J0AR+WUgnuWqDq4zxlwAg44R/O3BHzf0tDBMTAmI4g+Y8f7Tc/bh+o+55zlz/mv7LwQ
KYFYLaF9n1/nG8CxU0ewG2BzAQrH39SfZIxNX4DOQTnvDihwBZShPllRh1PsAIpDvUryuMK2ifOX
Dj0/dHe7BRamkkJ+o3qPRSlI8DZUiwRTVbQqMCBQOwMRBsw2GYOHtY4wH8G4qbUBgksqlt6sGbcA
lDjvcLBDMvnoaLa/utOhP0LkTtM5ke5OL1ET96vkNL4MmoCGImwuT3uznxLYR3vnPB5BtRzqJ0qk
+151MVgBXsXLZ8CWOLImHTydqXapoFLNisNN232pdOgWFoi/qvjOyvQ084vWW3fGWj6Aw8PzV5sp
T4vWHihh4S98UocnlFT+AvCB+goHMq+LFWI8BahAhhYJMsiobUZIUDfDm7N5sj3T8W+ahUjlIZE9
xwmOUQeWv187Z3MgP4Qlgg30kBruRsApAgOgKQKicTbsVrzP4GOQcfc9PhaehAE/BDxYQMSP7ZsF
XVcb3HBF+HgI81jxUwJMbMOjQH1coTdd86uWBnJvZddmxKr5KahxNet0YeQPbwkYMvoY9vDc7KoQ
KArOATAR0W5/mIIMzlnhjKdGPqEeTVjMcmuu3z1tACd1JkNHbkVcQIuXnrBpk54mVGyM4Wv001iP
MXNX37PGWIwRuc6FwnzymM0YmJI6igGEJb67f3dyz/9mM7hSzLqxlOEc0Rd9ifLRLjdrwZES7QFL
Dgsbl6Wtv0wYdofNX844C4bS53NNWBmqFa03CLDGmlW45CJ8Q7Q3FU3IqqC76YlQwkNM9Oqszlw8
5K7ZhovdiBE+hy7pCRhhyoi/Gd5YNdtea2U7aQqimsayIBDokqcU2EiInqqrrDepndo/+aNsdwt2
8RpbDsZsGwmtMXz2L63migPE+U4fu0SCaS6Y8ZBt9NUgYJ9JqFKuLWNHzkb3dk1gd12RBGZUzO/1
6wSnOzHil7FUpUUSZ4zzKqfv52+mINZty1JxF4InU4PWxxCIWSlciD5UcGVC617bdANY1RR4KAUY
CFAkjcbb135wxPQBmU2A0PE21WsbMWQHH6iajiIcoeRt/vKGeF5+FtI1q7bdwKdDEdURXgPoAhlh
DWIKJN2IjYH3xnSAsfODBhbj+ZLIFHzjaxLo8G4F5kJ33LnSBiJAQt6NlXcziDuJbGeZ1RjzDsFv
748PtKbfPRGFn91XxYjAfpC0C4aN7JUKTLFUpjY1ZhnwQ67lA79Xc0hy3JeJr6hqPg9fdWn9dNu4
wMhVSZp+m2AFDX7egEyv5Q2YkJ0iR6ZrvmZspMM/rJlqcp5zMiLu26crE1FmcXY9YMiRfTTC9MS0
6lk7/hWoLxQTWDvu4OkaE96J/B50LMbDCUyxlpfem12Pc0RQoAv+1jiSNjCYpIPSHDEuW1HBSM+/
YYFtBSQubV5jWQV2hGKT5A6o0TDGw+/LxSFHhdZLoJmMkGqnzG8wmUGWNt/CLffPZp0OCPaAAIzJ
odlQ0Anp6u03y1Es2q+PuUvroINfDSeMidd3pldBhtVXuX1mbGfK9j6Y9sT6Db0OAP5nQ6jThJWR
BRFn1esYeAFhPEIDdSsR5U09w4G7eeexzDTAbj9TmaINm0hhZo+tBPNWs8bxGf0vp9A46Aq3D1nc
a/o53EcHS/6eQyRLVs969X7+SDh1YcND1AJV4td+lZ7UTkoJ+xRLcp/yH26nDZka9/ntoPReKsFR
taSWwZzNelxgTvkEE0HsYlVYyjHqfzNjQ18TsPYuusu3WNIcUHPgFEbpGDICrgj9vnwBRWbpiXPg
g4z3hZ0BWgqvr4LbLycO9Km8nxmofOV1jew55qxtj/4jrJw7VkxDU4s59wdU5lPCQiiBneFMWSge
7kqbmlaFHh+D5cwa7B/MlijV8F8HLqdxSkyYCLhNjZcaiPIFJ1xMgC8MW+EDa5BTuwX5FdjmUwm2
fpkE+SpfFbrwoxswPIML3pgQudBTSiDyjNvA1PI/yLQvOCsiXuNL/FSFX0fh42IFg62SLEy3uCP4
BEJtwTup/Co5xl7LR31QMnp7nsi7Xg3HX3xJiMjClfdua33r3G5UczwZcicynPrsp0yCgq1m1p0t
ltwZXiGZS8S3ol8dWwY86tItGk97wzXvYCDgoPPu9rcSPh0ikGGveyPcFEf4ktQdkyuZFMGcsDyF
pyTR0etPb5y5avX75ROvh8Aqb15o7bf5YKVy/g51zXn2Go5Jv+M+uh33xujwwFOmaVS8SVB35j9l
GQFsIhutpXk3OssjTgMJElYvzFdhdjy/sZLvS0CUZJFLC1naf5pV3wGalGNXfQI/qKt3LVq+6RhG
b7nN+aQK7qXrGUTSWSLxqnJopE3hpAVNJL5KOkZqHbyTply/qq2Muami3ywNexUNUuugcXsZshMy
xBd+LAVtHsQ2UykWSudWyVK4YuGlQqLU9YlQCACbDfgBW5K43hEJ0NBaWrusI01Cam6LQtrmz2rm
4/yEmTOTgAsJFgjHFrgB3sVeQ9KdZn+Huzdz/jFRfYszTxz4Qna/EICtUrYKsG9Wt4dFG9fDeqaw
Q3msqQj5dlVmfudGpGFhHpel1+KQlrpqHtRhTnAfDWLn4W+m8kBkUmGzmy8N5hKwiGBWYzHD+c5R
ARkAgjTCrKUm87byDgKEQDQ5buVyg9PUDecfXDRC3NH4947jFCdJG0DKfRaBcfMnm+MfBczNQZSd
YWeJGit+2qM/TPSyx/z5GNvKgF30g/AwGLPpTss8EK5WBRpUzA1Lv5MBgzsWf/dOZja8S7KRsPLG
dnltF+Rbo0Q2FaBmZsxgXi6nUhlrf8Vnmi7y47q8Y+WD5CrSPm7XQtbxiMsRkTlCXVSSiwFVulg1
0OvKu0fm0fNA2As0KQOkMsHsUvPzFUrbGtWhjRUj1Kb+UMNTS0IUozBgUfOXF8GIenvvKdxI6/07
8oZETpB2N/vY6Jtm6jV1RtZ7mweoZ6NuXa1vVgcb8zHHvysqzvdlk9pHVMEo/dKnOXxOVNi1tHY8
W6Iz3Nye9U9f/XoYLhkhMRr9hmqsnGTH9XcAidhmreDJ15v3f9EZjzVCQShknDx/bbuvofORHzny
h20wyPA49ZD1fTPXoJ5fvRipD/HOH21hdz/7vWG45HgQXO4PftkxAiGJPunXJMQ1KYEGyih5aD4p
MO7LPEV78ziPI3w5+24j1b6Gpq6KUx765WEoHx9seGdk6T5tdvieknpg3bB3t7I5AmwUztND7zx/
iXaLYdHxaD/DCcei2URHplzue/vG63oDArYIr9tr6F8Xq2trLvhtbP8o5k9rLeJtCGpnE3Af//yE
Ye2EfH+Z/B7+3LnqapFb4YryfRuKi/jfViT6Nnb4w+1K8AwVkhqGdjckWjBTFMBOv2dZb+zvvrUg
PhBQ2+F1swfFxOTKNtYkCHovOvL9cMrauNgueErnsy1FKWWDScPThi27APQdTH1vIhqRla/mbvUl
5X+yyjcpq8on5pR+/2mkdMy1fygKE7Z//ypZWO4qfOWtQncWI90tFV/7+IMCJYTUsHxgGmiNyh3B
dyGuM+9Qm2tBu6v/jHl2URjD7VIwVoJ9biFdiqM4HcNuyqE2vC36MKG1itPZDVP4O7nDOLD7j/ho
PS4ijRhg2h6E9C0r7BI2Nyxp4ZoOKAtAH8MHQ16IrVwl3/CF6OSPlyd+xnnIfXjibvOYNxEEc8Y2
A7GMUkzbHxlX3v8gKklrbT7UQELrUJ0KdHK8H8PjDnhK4thozfCnfoY0T9wXj5XMHjF2dtQRhF5y
beBIdtxAZJuKQW86E2uVB0aaOVpwLulHxe9GgJ0asacKJb0PVb/meSN8og8TMcxjAiUF0e21qyff
+Sv8zlUi4DT8U0fT4VQK+6UWSWFNJb4r8fJHmwdUe4uUGRD6KG5clcBWKcSUp7m7LNLuG+q5ha3R
RFkdNzeWphkuSvzbofhefE7Nz2AxXOixCKt9O9VpsOhOKLGU1ZjMyjFfQyLUUfxdUebi9fAISLlD
hDqVXUHqbrfS6bH+0hEGh29UklNJDhMZLOpFc4WX+X3SxkRW/b06xiLvGMa5vk8uoz02VKhbBnvK
cNqYOT1LCznYQJ04CNo5Q09slpgzoyZmeg5FRlCjhvPES2I9wv8eMPLLzaD1y9PhHCGr9fwpfMi+
jnojEY4QymFwjIbz0fwYDeZMVZABMribI5vsPKYtdDfJxHiaGkoMYtusBLbRohy6YGKeEIeR5ODV
Cy0cu7I92mDmbeFlTYgVDPapAS9UIwWuVjy5tuWoCcbu6LdD9mG3noLcli543gS4p0PUwdSQdObb
By8R4QfApaPrY44XGJYIa5ziifccMvBGnv2EkSXU0YqrTpoIORRDHe556GAnlqYVphsPfM/MUR0h
u1TBW8moJT0AdsEkWRYRblnJtJ+MZ2jmMcDKe8pfmMVF9MB9vYgybOgX5Wv+qkw88a4I9axyx8Fu
F/bH7Ukp5gvfuICcDzYW6movI4R85OGTpYDJbw1fRa3obZklM21oXMIEmNCgmYu/Z5Ya0ioY/tpK
QANmZhEHGDixP4rbyX9p5iLiMgseEceen0VDryHmEldLRyE3fPKdAdKieGBcgwMG2kbSmRtXYbiD
EZx73HA09p5+eF7FLWP90E4aw1RmBPaSmk6ucyQind+VyXNVF6PFc8uRmmEBjC0HnfMECZH4MGwJ
Z27owsTHlIf2UqzaC9RmUtT6S+6OQxKm+I08eIZ3aJ+ocsdcUscPd/yHWz+OJMwWhYj6YXMj/iSG
2WLa+J99v7jbClUxV0HbAdF7vGPyB4RJ8y+GmiTaArPJqAofM463bFZubqsuhPNFhbGS0J+tHrOO
PhtFbjIRUCU53O6LHFwk7RMVVwu27xXZfHwlkAOCJmyRvs8rP/G0KT+qjMsgjtUgvZGy5AghpgzQ
mE7a1Od374LoF3RfjeDQk/opZgTSFoIVXKyjf/sbxwgSzPepYY4Lan0Q35eWufScKRAngJ9lnRzT
NA/LueZ488b0IvAt8MSRMNzHBsKh42A+jOcsM+AE9Lt2R/QoIpNjBBKONJi5BIYp/Ct7jrOZ9D+n
3UXAoZW/ozsz9+JO4ANGH0YXp0gjwPIA95iUYJ71jZUA9AemGoB5hmOF156UMVb0IENobFSblLep
AT9wGNT7o5vGhb8R4+VTQfysp4knF4Cq+GI8UoGD8OJ/L2KSfYcBQSXom8coiZ/8Ki5Q5+r5tARH
8P4x+wSD7g64LHByoB6w8TS+iJk2ZAh4Z9//sXRmS4piWxh+IiKYZLgVEJxnTb0xNDUBBUFmfPrz
7eoTXd1dlWWaILD3Wv/6B/8dIPSAQM7iCJcxcYvt4IaxbbABNgLjnYRn4vrAhTPYDgLf4e2cKtAJ
TMRtZgrAtcG+7/GEfSH+/gnELsIMuIeXL6jfN2HNz03nLc/jEbcQbi0yfvJoXFflQZlRWV3oNwL9
WuxYYyCz/yFgXInbHSr8WHeW0JKh9H+GZ6JqWc34vZiAi69AX+b1ky9fxGGBerFfoHxkqWP8AC1w
BP9l1LjEnocbnOsW0OSVMdXaobwqUKU3BvRjR4TaF8Sza6Peq6+qh4ezW81UZySji+AIKC4jXoRU
dRbdFSECEVIREZn7xeubBZJGJjOJFeEJ7b3OTRfVLN6k8Ie/I1yG1p0r/6H5dOF6a7Pw6/GrokMT
8X7w9ePF9+eLj9+L79LkVWYgK8fACHuhP+a5WEvAt3QMmM8M4cCJQBaZVYPV8L3fRfzhKx/3c8Bj
9aMC7sAL8ZSf5w7htS5E7Xgg968AijmI1i82Nq1HivNwWos3/VIHxgvoywRyQGW/It1wX1fW4WHj
HliMzWXZgrhW1IDKkomuo6ErwfN0RC4QJg5VP5rqLIDE7ngwhp2CWe57VqMXsJegokxyxVqIUxLo
rZgE14zBuxUABDPcmpWd7Fe++z1jVU7sOZt9FlSnBqDxroOx3eiLEp9w41t7pNR6OTIzBmaWeFDj
AYsusJxmgAPJ/ANpjdWEnwICwyJiw0dCUXY54Mee5ag+lnJNPxNRVZKYS8ub6UHT+6keWLR1AFk1
ZKqbvojRAPcIF9wQijwD5XSoMx+KhtY5enImZKSgBbnMkTe7yuprjREwbOo/+S+3SRh5YRSL/9HC
mmhuccG661DCG4pLHMX8BktAVoTBNUX4UVVjWZSv8/y1KRcMdY7ad4EAv+32aKZLhLKxtkswfKy/
Y9xKlWhvklsjuya6GzrRbCatALqxPWzNs6XjYMd5Yw5CgQmlb8v4b/sHH9MTI2AQAoQmDA7S5d8E
Lua8T5YqeZrb5z+GYuJd5WGAOMQrfB1ODbxhbilcFbGQcLPd6+f1C5KmBoUfcv/zjtlSTC3eZ+Lh
pmrQ7PVAkAuNqR58thPj+I+MCcWv2+v/fq9O3+tkQt9Kxh9TjqCZs/24gksoGIkZtNHnGlombIrI
w6pacqMz1Irg7VO6Y2zhtgHlITUm9evYZORsuumRjyA9YrsKZaJdwy1gdyXlg4m9q2yjGW6YjuwD
jrAzR2N6fYC1Oc6mTBt93c9xtaNCzFo3hhY1oUulKSSGi8k2bA/PBrD61X20F+9xjaZJhZjomtzW
eMRDrNAnL8i3QK//ShYLH9sh1IZ4ITvMnQBPJxAOfoEwsFr09QkpOwfeQGzcl7V40BuETYh8mbzv
DMpkc0rGFy8geGZj/XtMlylF1kKB/46uhjoLUfO/lEKvXxQw0aYRhbugUq8VEuToRpMlYD1GMXgz
+drxe2NgOQVFAQmLJ4PuTpixSUPxWvG4NDyxAFoXlEPxcBlBBEEdxd5PBuYxX77WrOt7FTVjiF83
86xP5Q/wvuD7aEnVA27pOFp9d6h1TFZxxNJHec+jQqgcpFWgVnYL9G/ersYOS5t2uUuZEa/T8+YD
hykZvc548y6JVoLUtXy7A5yaHhxAeUacpOrCBAVG02WiYdxvljNe9aGFAuqotnG/1o5aAmCL+owV
63l+zz4YNcjEULVBs2KoAcUoGscHfN1rJhWbQen24RL3FZyWG/TEyNGIj2OINqFaHfwUpFYNnwAC
CGlSOk50MBgxgSfK7CXlqISmsL5gZfpr+M0IRAbUqXeyq6yekjF4iI6gS/UTaDApVw65DeJcSCja
eADhxfLEAhntAOvRguMwgv+GddaF/Ef8VNWHt0eFiI0GZB/gI1bA5yz/6Zb4is5rR9CABDMHc5GJ
MeetRG0qSkj+mjs684y5Oi+h9ogbngUXojq6Vcg8uGzwOHxXn4DHw1hkxwswFdSgMoh8ekF1Iw5O
mkFgDHSgNwkfBhgsGvJzMKOFBNeWAovmC7UTh4jTNqWvCrQbANTpWPmBVGr5WY2QzeB/TKbF1LYf
ZUUvPTFzA4YEOmS1mHbZ9+duo7PVYvzVYRZQV2f2VFUR8Mcs06h/yigfZ0D1PIBord856itsdkyF
xXasYCeZyn3QG9zrsHuhkLDbPb30C21dQ1W1YIGVyGOKN2KbjFbFzJg08KzH+VifPFcF9MXFpyxB
zA2IipDI7J0CiaHA6Rrn2miQky9XzpvSy0xXaSI8UshnyGO8kJnKDl/yPByM6hqCHatD9ojBqt/2
d4nFihXqtJsKixC4pNqHXkPb19YIdiMycPQrLmiG5daZp9TEDdYL45+rTFNStWDuwFmAxzBL61Ih
8juD7PANZomjllsrY63Y6fUmKnaW4nfRtUYTRnSQa+ISB/9ImaPkfk0N7Em508PAHMwTLCfpot+f
c1L9GIOfFpkqilv8DDG3UcmW+CGt5DJXES5+fsNr9DrH0MCpl7XJ6zXGZ6s0pgNsDzHTRrhhb5/2
FzAlYpDsl4z/q4nxCgY4N4f+/I3lBx6eoHKgWPHaXHRrzNmPz20RxDO2KXJ9NOZPk2bK/7IHQu5o
aS/eQQVu4sNcqIi7I8wbKjJN7WfTbNOguKvR2rqGBQ+n80JBcY0ZzEfTF+5QqPAApZVhjPTRILg2
nL2Safb1Daa6BgHtEPFmKuIje/TRyTcMVNNrNOakQwszCcAzKVCeu+fgLP2Tq0s9kwgxonKZ9ikQ
ng0+z1c5A6KDTcn4NPTgFVrPKVYU+FBgqqYS8gjziqd8WfVeDgugkoHBR8YvQmjuYtL+isuyfgx6
VN4FE25GlaqwgOAM+Klobn5LjctUubZ1MiJA0w9CjORFegtmyhWo8yt4vTeX/qeX7l3991HZtcJT
cyEqftZ95y2mSaM2+2xt2GxDK0JSUlGY1Sg7nijH+HGER0TyxkbEi/PhiVFqY47KdoJdMKYAUS/c
ChICd1Yq8MyRGWlvzqLaRAk0ra0VUesa8M+DRReOqc4q22HPhOgaL9tWH8Iksu80ouBmT7ZD54kq
TXeLpwO+YKCMBSvCdZSlm9YHCBs0iRrxbCNPRnqs4AHKcDyotCDSgSSdcMBDHqQWHtFwXv2I9q92
SW9A46mUUwnVJ+JMpN8Ko61/blTZCFtyTFcYDSVIMRThBG5BE8qgu45eiqfn4OcTmaDTePp6j5tw
8pKmzx79+fjC8gvwRsEAbEx9CovpAhANj8rTYburoy8b/cDHaAtDsIo8MUj31ijR/UHvKvjZEDqB
K3TuMKzuGmgVwlzeGkMqGXaZqyVIAuGLYekNxJ/pi5e0yfJVfGBNb5S/+CAFGI2a3SKaDRrUz5Hl
8+DGi2JGmS4UpaKjiPHmwTdvxG4DPPumqRGBdB9f4f8x0muSxPB05MG+gUSjx4U0BM1INF84lvB7
4XnGPxO2/eFoN94RzQXnB5eTkXIsLF6SLLVbuU/YyQnhhsz+8virCjrPPyrP/HuDajSFsUSefTON
fWs2WCAIO6X7VJCVxl8ipBGIM9anoqBzo3fHZQUmlOBA8T5gDb4t8sDgv2YHwjCIdh7QYJwQD4y5
i2EEoSaL4VnxlMw7fvDw8YBiNVwdKR1QJNSjhvZzJbSByfAX5o4Tj+25vhRKPAh+KBgQ0hFaLoRe
xlhoAYQgjSAjgav1p+SIDKsIJOe1fyR0/pAGZ5/fdyCvwn28ZzQY75HPihPyIQWuXvuCxG+Hv1nk
NwO0THz39LLTNliBulC2aYPDCa/9h1BgD4XvruhTUchvcZxhiTlm+3ANVUukykWwnrJ9vM7mnwe8
MNDiJUF43fTDn2H7TRMQDjhj4r34CC3mHdiWoeMWKAi1DL+j4VhmpBd89vhN00PotJcX35iYP+0h
WfWHbEOhp3vV6gMk01JBkTaGpFCZ8h7bCJqajUeUvSDmYqUBAqo42Bn8IPGjaLcdlvQ52W/8SiCa
IODAdkTfv77sVTtpcG27sWKRPjKLo3GZLNr5JWSoMv1awzTeQrN+/rZxgBOZSSEH+b+Y6GBtKPWe
8y/3x3vS7erv8NVjnLaiuGJcgkdtH/8UaH7rIKrhWU++6ez9Cb4MN5St2o1DvNVa6Mo/ShLOWwP6
X2N1tISF9qNAb4lYpa1dYe3s7ldLfp7aVU1uYfTQbBhlp89ell/z3iZc0MYc9BIjyDgX+NaaGhZF
IZw6TCyRQvY2Xms8vYoZ9JAtLnRBhX6tiL8oTrTnMew8VELxMIeBmXYSQzS4jAzYdW5n9upSPn3f
Gk0bKxNLvR0uZINp+0RV7dXnC/Z/iRcNRaJyyDeyhbONydQiQEc8+R4IxdlQjqx6NxubE4vc5gMS
IkdDr4tgcCb9vVaKly+ScnhShC8j9oGziNuOb8gXQqgQbS6/379kIY8YRDvpDBdtoEbvXc8Gk8Ef
E7o1k8Atl9GHSzofzNGIrHXSs1EkkXhFs6ZOIT8lsHSJT6JvwxAfORXCMQRN4l9sfxbmRB21KqN7
ffQZQ1MT4iaPg/QQc6RQo1DQYQR8VWfR9DnF3gLrJ40JhhW81FvhQ8RUZOhvXXNrpBlWzjodojHv
pzHjRcO1MSChpAuKA4Z5iJZoR7GDbr0S10YgR8w6omCA0Ed2pZffdGPVJqZm8ozG5gBzLK8LxwXl
7cU1yAQhAy6cMO9kOtmhtoqnFYMBOM3o9zDPYGYsEQvmwFOznsQkOAzWldAx8Rhhg6AXBRikHDJp
+l0muVITaMCJ7geBdA0eLqBoEo7VPyI/qRCFKYgJtbsennfdMfbAQZbcAN6b55FBWLihIRM2hmBb
C77tO9Lp4Cy2CLxlp0wMyMVQkDoTfzso8aan8hhSPnY/deS0txRcQ/C8mZ9Q5semW52AJFI8O0Bn
mGj980XD+xLYJUSb8p5yg5qwbAEPGzwFhMWoSa28JWC3wli0Zyg5737jQ9h7auLKg+EbJTqG5kE9
vHOpn8NtsE6Hc/xqkfi/3RGzvdEORwonf/mpSjyJM2C5jtAxI+Z5Nx6TXsuGhjPPjEmvYLIWsG0S
nXBRPEKlQpgRyijqfWIbAFkYOvEeKf0HsGY3JMYa7s/lJku7Bs0yvl4Ldvg/zj/rIfTgo1EkIx0Q
BMk9zYbiklBxwAsQMDHy4Db3vkmCBqI8i+jLSMPVsyRBBjrUAcxE+inMDf6xuC62X36mA6vBVoav
wnnRgLFYpfhKMApv/8LYiRmIEujSUToNydOKSbzsHMK789qLC+pRnNactnP/RW1rTCNYLL7eNx0R
Jl95oeb31zrmq/MXu1IamBS/1wzdtOU+lQVuhpgV2wPYWL5GoC7fLi8yda7Xs1Ba6NK2bjatMUye
11RZxpqfnHRj1BAh1k/NfPlOzwmwVYijnUw+okgbjnbyvtGQWrnMmOlCcwDEwRgSioLXBfYs9qiN
Js/ugE8y8/CBtjdfS1726mGwjO73bsX0dT6Ggsheil90mvjKxX9fxhozXbxz8VMbGfk0ivwvqXlv
CKhHlr4zSCKDKDxCfs78A32aIa3QPoAfMGB8O/fpnNs/iCyofsUyW/TxhMqww2cIBx701mwsKEw4
7XSS3DUi9PCUtv1n7HW4dsGxl+cD8AkNy6tF2szB6qnEE31c61voOHVLmNYmtWfExkrSrtPcUp7o
5PHBFYVmRd+HR9RCosb8eLlKYB3Osv6nY2ts9PGlmyj6GIMK6vw31CUIdMLBpE8XmFYi2W5pojeq
SibRiVyhJKf2cmVmMaTWd9hdEhPgtcn4TdmCnenFJeFdYfj+mUSFB22hbdwipqgmsxobSPeiDe1F
+iTacYK1EdEuPbmzGH03w0sR2G9fxhQZk3MYtiYSebvz9da39N8v+DCSmegcftZ6oH+3sHDNJ8W2
fvvACIpD36gmKkYYWPDgyZwEceSjWXpzjW1lN8CdQKXChQaLflJn3BVCBDIBWVHdYY+wjXR7VWmt
q4Jp4aet6queWVREmJxrm6cc2jA9hJrPJEzJjpunjurgSv2aE4wHQeEKuRLrvDIMvlPYFm9z2OSO
xtJY06g1HlkbXK7mQvflJ6BkuGb2kIyGUAcTRC0YX1FQUM+Dy55SWhnGHk+XDusJt4B9kxsIaOpf
AmTZkLJDEUE+rIhWKnWqe/+CEJjJPiYz/xwIMsHEcxLk+WApmUMLIczMkCQonhz7ZT1/R6MBjwpo
Hva0M32sbF5MmDGgIk7y6Uk3Gl2OpoaYBp/B9GjpbBAjGk+kR7AeSydBDvp2VGZi5rqwSUMb1xw9
hyyNQZlsEZkxJKCPY6dtzkxa3jnH2/L2oQNhFAtCzj95B6Sy5KrwNOWQM8r3B0Q0Gv0YlADYF/Cl
9GBdJczKwfqtAHNEqWFrceRkZOqgBoStUJFgo+gx5oVlit1uTS2IYEKEcI0FvZcd7ek0zAs1hyT2
cMb1zCHt9X5uzGM0MIIEOAQ9IYkFU+s1Iaq4wLwW1HNI8KA3TGh6zeLYxPjhnJ6fifGEpsU1oe0D
qvs31RtMP+diWTEeFAWeqGUH5vm1Ln3ziFEUUgSsTtQfvMGeqF4GY5Wkiw8I+DDpVgpPCiDzZWiO
LMyDjbGS4p0dWN8gsZi8fta4W+U7kk+BpNieVrR49HTc0jyoOHXIPPc0LFRCmsAt2MbYRbFMQuEC
moplNqhHuimYVI+e92apNVRmLiup2Y4UULbl97dinMEyPxixBmNdX36d+nzpWLtxdCWJYhgxVbYg
t/r5l0pwFlPF/FRsHYXLytzgCKLAkCEJALMxNh1QRenjUQLLtDqkYBPpWDwqetEnckJJx3hrbINq
xiBhiXUo1LuJy4iM4431XFZtPZFV8xDSZbz9AYtQ1fjy55Djv3i5viLWmooUpQaWMmykL+mSJvBe
em4txt9SSSKLT0puyj3KYKgp1xfoWR3AMFDcoD9ezJ9GWg5ee6ve6FxhrN+w0GdhTbXJ1/Y15mr9
sUWK0MwsVtOSpFu881b5zp6WZ24GbpIPcCr26ekk1w/l4KTMWrz2JUAn3Jg/JA+nLggUg/js7VGl
WKaLy1Ckiz/ywnwWnc0D6qwaH6NTu1U3KqQ7IXoCfYHpBTGJvJGhGRAQDalpx65Du8DbNmDBwBh3
nQkKpcmGfV1/TYxsBWT0MaaATAm+iCCiFKa1A2gHugfZx+BmRheHOV7oMY3KwJxJg4NSsImYj4V0
waBuOKmmVB9uKocu6BwIHPtEtMNC+pIdssbgMZoMdJKctGyepxjpVhIAOka8209/zqEaZhAOJJJj
snbUGdTqY05Hks6SilOFsrakFdjuJZua5U8tzP0Yu4ewWkOXnyDRTgLRwUbmU+QQXgFlzDsZSfDR
sCxD8L5DCTvvlwWlIa4F99cDVtprImVpwI/oTOiynE9FJrY81HSg1c8NcmKR4F+6v4DSthcHAmEp
wua8u36L5lA8BTugDwhXzNxFNZy8fQWbKEaNoPMfZ46VtzeTg95fmmMIUpbzo9w/R9Y5v72xtk/1
texr41s4sjxpCClLXZBTAyJQ/ETM3gZb/Rz+DXZkYB/gx1hUStzYaNDOdpBgrGN6uknYnBfhtIhx
Aeo3+FQIa3sQuF8crJVfUflit8KlIjNQc4BiQywq/kUjkGVBKdth8235BRIrYLWSBWuiSAI7D41p
QsCRvQyzhVrOBkUAJkn6oiLY7K7KMmmCM5H441Yg8K0PRs/NL0uYqnpNhC2LG3dE5nh1OfrIQdm5
bP+MLTAhB+0XtFwAadNDBP0MZ9Jr/oL3lOE9pSh7VVugh4guO7JucQUcfdVrgR8x7oQmZHlR6UDr
wI2SSZY1oz//TjkaltVPS5gtq5pXtkFmkazttCuI8CVv+tnqzbikJGZ4QggleQxwbswZuR8YDOJ7
meByi/+q80JoQu2sLweipmYBcir8eljlC1fmnU76nUOE0pwS7cjgBT50y+62Kk1P3eGl+EIt+8Cd
lJ3qEvEou+8LBTPY+4jiQEp9jdFVCFbm8FcQYovUy+kHGNTAGuAFTNlhyIJFLdg37avJNlILEWNc
uCWXLnKr1m3pG7inYf+S5OKAiRsQKbHG/Pd7NAbseC3YFVn2cAywzNNIR3CSI5uulI4vkq9EI10a
f9hx2WLT4IWfDS3DxU2lzRPmFLazzwXMOeixH0KmaqIL3Rg9r+I2octkukUEkHkFzxmjlNY1ipEt
jeZt6isd2wfho57VB81rxFNTYg9o7l/pQ4UsSlOW3ppupjLHDU+guog/GnOo0D/rPsdcM7Zj1k6X
oLuXO1s4OhSBjtejNgx6HKmJfqFuoONjj1cEZBnSKDOsEJBpMy+aVcPnXlMcyKiakuZQNJaTbpNH
eeuP1bx42CeNS+WiGShwCiTaka0S24Vt9ZBvOdURyCoOk7LTSL6YkVAzU3ZDv4TLhjqVZyscGmfj
nDzyvSkMkOHkQu0xMemlNkGb9gSgpa4ZWgWTD4a+AUy6C9FBrkFqAVY1pshh7fCSskXrxxKlwlcG
MSQ9DLgrdPOSRBLRcllwY2FGMXFX3QLIGKonm5flsgmwgWaZB1hiY/ZBGwJzDb0oIilrYkCRUb0K
lwrVS4idpxPRA+p44HvKOenxsYcg8eUDuPfDgJNn7TdZREe24z9rX8JThb7aP9iTALreS+2oPkDq
dWw04XrCoKB1JMi6dnXcqp+ivIalhnqIuESeO6YDWHf0q3F1BHLECgBa3fpJPhGuyjBmmS+TCczA
smZBHlJQUh6RBkfmNeKjFCuRD3FLQwAnhWyF1YUBIFRx0srgf8DWJxy3cjgvGRwCtciFsf+wxJHj
coqxc6ZvBKEE1cRzNKcTO8brFm0UJbnoGRAIkUHs0lck9imXh5nEfT26sOpQ8aCBIZcD97szogBz
cQmetE23z7yWyMsAJ39uSwzLi2N4jh/A9dTC6Vy7cYKcBB/Gi3E8hW4OU4dSXzGHTwh5lZtJ+KVS
sL3x/vzMcdplgaAyDffGiptXsl1S1jUWzt3z2N/bFSoe1hHGFBV8ju88+jgzvMXwZ/0ooiRFY4eF
miUeaVY9DAjZQXB/1evfZjcYHGRgCUoptlt2SMXNUhLOmLeKMu0FnYrSCQkkZjoYEzClYl7AkVnw
Klwu7AeEhqhNTEM7fDVtdBSMFPAUglDQ+3APMbDFDkLnOZuLqQw8Mg0CLaIOHMs3X3RSMuHJQKJc
/xC66tOhIKMRhDuWZhtCPRn78iEy22Bd/TJSIBYDAgkKPKBKSEsDJ3xg+kUjgMgjwfgkCKH2SBTq
zoBixhaHXjJS4gQG1P4BcfGcgJWJ3pC3Zi+hZG5Exl++ZeZcw9WWhKQOFOF5AzdfF6tmB6yJErhg
DSXXgUnoyYpFapfGzVUPszUTdZyVOcuMAQTHBO8iwzDJCaGNARbCzr4/jwjHq79YFKfD9keQNqUr
LiLQ2BhUcb4pxE1/h/sodzDSQ253wjY2+am5g9Vwa5qbWsSqM2vJ8F/+4Xoji+UEFOBF4Gf9DZYX
77PBNAX46W8XWAl2S1Ni0H286dpzI+i0QNLGNk2fns02xS1Bt8JIpZkb1dJskWUMeQXc0b7zEdnQ
mwigHS9gIK3YJJNiKhG0K0/Yo1g4Y0ZC0aQHsul3z/Bsd9AUsFckyoQn4TVVn4vQnKmETmATNPjJ
sULKWIxte/LOnAFTL53ZqJuCscJdYFsAGGGco/sK6dO5gJ3YN75sszyD5DaRiMaQnFFeGCThBOyP
NM43zwMsLDQ5OD1Vbv70GtaUd/DJBYgFbbvpJqykT6JyFkUzRhZvSj5vWbEfwDekSuIoGshgXoQ5
G12jPvx8XRhCIJCagcdNaLOEOuR1KwzlTXZ/pxix7hq05Bp3K/cgnAyWW2j9mOu5TEj1wYgniXj0
i8VwcjTAKXjgqWDOFLBnDfodRlsYdjHGoaD5hyQxAeZWVElvAw0sh9Sxjgz5kvlqOjLhN8Yu2cBx
7hd8BWdFvODQwnNjGS7DT9gNTBpJGE4NkbJdktbDwsrmkHuFNYoYtbJGN8B4lLCeQAPQGsG15zGS
nW6NTJ9oD2bOw2rS9a4J4JCKcSHNPKWJzUwIcguvzbic3hulNqAKv1hkNWsU9/44jiYs2GhA9TDA
RBbRdwffhNW4h4X3m9Djqs5HoPwUH65qoOJjlRuhssJ/xcAkj1CM0CFcsKumDXvCy39DyqIO1IYc
C3swmASzQcLgqdI4N86wMCgvGVU7b8kpsKqDvEAIXDNCdmrClGdnzMhGn1SsHpjgoHpkMfpyDcZI
QzrwP/FZ8+nRvHFEHebSYL5AfCmcLpFjV2FyaztkcPcM7m2RX0I4omqM5vkOTqD6FgUpVy6hCbZ9
qR9Vod8iBkWgYgYvauVXAABm4I4HqUsVl55uiLr18yawnijxcYMtFxgkHRdmdpU3Mgm3qcgMGZF9
rhej8jlGtEXNDO/N6Dz5MzJwR8m9qg5KtG/RkFbawW4O+hgtEwqWZcyOBdEd142/LwAvYXfHLw0m
vT9mpZoDLsqhNEzX8EbBxf87In5rDpgq84vymsUd/8W3J2MVR37K0oSoBz9GR47NdoC9+VCAqMA1
PH6+BNiTiwQqjbgssUa5+UmgsKAWmHfAs6Opx7qFYSQjdoATOB0QjpgPaw5lSk/8QwXNaiRsDJEh
20JuwsdpfZCSiezVdqOxWJE6M60XKIoU3HUIO1jSCFNitCc8GxEYYYgO2g+tiJEuSz7KOmw7ETIw
aqS8krbwtRQ0GPaJ1gq2H0y9gjqPMV8HO01psZumqXuqBDkNcxGqCLbOr3SjHkSzPqKrhakSmyDd
brWVbiiLmvuLNxEjLCA8TCdEWrh+utx11A2ImMjBEi0TY0+HI5OJRUJ9QmuF7RhZIlBWBqgwHD4g
lHrsF0DHXBAI87TfJL8/EUn2nt645OFWFOepO6eHQswLfkGimqQCDonvgXGRU+9B4MV2Rxc6ak6a
/S8WDXydqkPQbqDAUCLvYBtvQFWiX/3B9P7zQJAkPNhZHIQInjk3WtHhjk+OoDvak5J8d0grLsuI
CnVDff/mzTQDkLHXEgZbWGkkr0MeDis01Kj/1aHEvcWC4XSLglXshIvoMf1FV4bEn9tPh37GHcPm
y/7fkTYQ6IrzHHBXoTkTL8BgIKW+CvFWGTJ++HaOgViMg2K6yhAHHwoGHoH90ATGMVQbfk69bHOM
EFU5qM4pPT2jfD4IWhX8DYj3YIbJo87w6dvn3jvBCayFEilymqCrpKpP11r+9VwAankkFCAR3CiY
ABKvRyLX34C63wCMcywAB2bbEbOIfyVPRHDzKCKe6b+L9UWf6ZKQB1eHIqioxqKwAJPCEwxXqY8D
+ZMdgSsIOFSBY8G8RiwuuikW6iEzIsCUXOjFKcOGmYJyDEzP6XnKgQfYyKBZ5EPUdiqLFncdvEFi
vFlBBT8c8qeoxZ5wT40nDQYsmd/0iSRpeum81HQh5OYWM7Rf5kdPvTk0KYhkFyK1HNxfC6nMljaN
Yi+Ri2c/929lMWAwQk9AE58Q3AveBjITITJ01T+OHUier3XEZQgfXQ/uEaA64A/n2h8Ar9ifoC6R
LXoZ8u21wTrhkFEOwQKAqUiJEBAgAR9zfreu/eJ14V6gdU9ZS5hRKPregpg21fBCO5p4kqVn7SYx
EF2+lwX/lnPkudBPyEIMCnKn35RX7bzYskSU62pbz6k47RvFGJrD6IdY6n29hrXSbOt19NtulN37
dDl8d82qWIlsod2HsGP+ZB0YLxksluw3PJdoW6xiQbxYteL5zk/l2jhos2acr0S8abXqF5fDYPY+
gW0Rx8MnYv2xUDS7BCD39fWSfjqI/CidmUo4qt9Mr0BjUegzExh/V9HsAvCJJczT+dCysWIBCAhx
C4nh7M3Dzy2FWKzPgbnKi6ewPu5Yfthq3ivoNXoiJmBU3anl6uGaz5EP/EMNy1wRlgO0D+5IXFUZ
PpI2BpJF1jLmXukkQjKZCVhOEAz/8hW5Nhw4sCf3GvOf14IpJvXiZ023NXuenifWCf0wwIo39i/3
6CD/5gtp3kzqk7yt31REeJbBkWXh/uXWMlgFBZ2Mm407gruHB4NfZDKVi2ZrXCleQIdEVr0gwcfA
To1YwIBTL3+sX5dJvuLeyVchve0/bWUC1dJLg4xqatluPuf6YV1t7Iwpmc8IQ7vGUbFT2sjX96nY
vVc516TdI0cGmRbNJVIB5r2MN27Vtk28dqFfL9zJjExxnAKgGgnFNNpcMJ1yZDhQptJ1yUQCVw2g
Mf6LXwJzr446cxidMLC/ETAyIMZCOD0mv8/Lr8Fos3qfrc+CU+LY6YLQUfJQcHI8F0+GbOCLVsAS
EtoOV7BefPGYgbIIrcuzDeRC2VQ/K7+vA5sev9p+WP+l1+bn4+0PByzVpvybDg/T6XraQpI/QEye
Hg5IfgZYA+L2FOOcv9FhQp2ke3rLUCXap3grf3zQhfLiyAtpZ3Gb9TMFDeGapRCqNOojeyuNjWN1
7uZ4nuDxgkyPfoBNgZb6ATxRgUbSeZ6qH7TPAvGMxH/5PRojiMoA7lxqEHOJO5POD3yd3JpDDN7L
dgm1mcBoyWPA3f+ZwwlqdDc7dK49jEXCAyxWe5y6dz5jT4ewKkSZ68HyXQuoryIvsiYGzgae31By
dXgwZ0v5r4flbiGHHr74AXt27QFjDhCicKiKMdUwJw+NipsYPQwR7X/yvhVBetiySSdODk5ABZSK
qGIb/0Fl5ND4tAfsH8C3x/T4uoWl810h9sIe9aSR4EqF25MPOrQZ2dtLfRLt0LCLSKZttslXzTI+
kxZ4s3A6OSpH+6jM1ANW4svn0lrBAT3Xc/nBhKPfywLn0G7djY3yS8dEOzmlKyOiqt7T3PNnMIR8
Sb6xKKce9Zl/1qxdFsFkXLiNLrZ2btgB9JxTs+K2l26AK/VZ37ebStBmmYl8CUpBeI8cxhSBzcW0
uaUwHf9lvAJWxOvmaKEENHbRofzVl+o9uTEMwxYhv4VznK4x1+KjEZSp78KYydtkisKQR/+uUlbc
4LnJjScGr7Di930UhGtcZVJzhTaE9bndfzjx+mGK45JupD2eql2zM/7eJ/2QsnaIpvdhMMbCkZ56
8SFGViCpVPYYL7CO670fya4B6wNjFsjh+2gJl42Ec8GTZYhL9G+LtPPBP9QJex7xNTjPf7/Egl6c
2rO6r7afMwXgiwpCkNd5ls3vbAAVhhzHbhR2Xpz4BZQK1Su2TKyko8q9bkAEhT0jpOn8OMJoLYSQ
6JrZUrDo1J1nS6ns9hlx4izRI+vA2iTRXsgea1PyHgFyWFcODk8M6+Xq6pxFoGPDrz1AvxMvjpy8
9Uvgx9glsbSvRiw8fBNLWoYPyPVNoKUpoJIXfgQBF5df/ZlgRNBoSkv9QV1JXWhD4DnVCz4L/SE/
WM3O9jHPRfVtQIiDwqA6MpU9fq4d3FkRDybeh0/iTTZIveF0OanoNeIm4jQ58bIbf8fdjlIFfpRq
e9+ddOS8qG7lB1Lzt8zTp1jDLwAN1we4jwZtTyv0Rb2XeAqZwtPiRAW55x25BD61Jx8eiRRncA79
SoAUsTiswku1Gyq7f1FF4CM2BmmRw9f763tkTvkmDqs96wfCphD4jIzrrdz05zee3XyZbG1XhZrU
irWYv+eDtp1I0MdShCekU+8h64NJWg/jQddbNwTMj5ptBfWObZ+A4R3kAbFvXw48tiu2M6gvP+qe
3YGLV77detPcIXqoB05b2bXn79ictuzqPHfPdEZOMR/SzjpY1ApcYmWHvP/wFjEmG9aq5s4YDluP
YbHi4/3yl+KvKuoZQOcVuyd946bedFvq8+TXOvBKTokf5Ca/n43Yh3BHvHIgplDwNyzB/7JMOTXj
Cjd3kwbthsvDC6xDTE1AwEjyS6Tt/rszru2iWcnzdlGu68VgVtwVvlafq3u3tZAL3fOTvo948fOX
Y7mTq8yGDx4LusxTfhlzC1zEe1oHZadejStHxR3DTQjlhZ4E/wOGGI1oRkDEoJyL7+Wy8B3NLpy2
G/E5avxevUrHioi5gnJKv4o989Ce+a4B9gnWgfNSZnw3H26/aJb86H5R3dsNZ0QJ0yyrO79j+cpP
7Yb9e9usqi23ykK9UlJ/1vL1MikX+Sq/F2zs9pQT3BT34oRadccBUDewSF4OnBRGzNPBlDP4/4Ua
8FrW0uQ3xcmAIWe1araM4qDPnvKVKDaIqwB3PhncFpxHuVAPAwaw9waOHizUjXqtdrxMCJRbX77y
Y/QDD9uLXFJqrOyKWLkW+Xra6j17LdpDu6EQDjcZmMC8FXmR/GnxRQRwl1kZ0V9vkz8MEtEraMza
ePCR4J2/i2aqLL7r6H80ndeSsloQhZ+IKhQk3CpZRUTGMDeWWcwBEXn687Xzn5rkKGx23h1Wr56c
uu/Zftlc7wlC3YU6CR+ag9ZQ+TltXysDpbaZFBOMvs1BEd26rzeabTOxOXm0E6BCw7t1hb74DaO1
cCCDBoFBqOl9HC2COsQVJnHs+OGzZ6LcLBjOttF+Ocju0G3Lb80Xdt0nQaqEs7oPtyJ81Ri9PGP0
9B5uwwfMBaqNqFiEO1fgtgK4RWt0ys5KAlslrBXFyseAaZIKWeJq8w4uQMeEo/o5W5HhmxwS2KFA
z8KuRSwqlibCYksiTTFhOCgvfCYUxJQTEt3+TShBUiK3meS+xIi2Yqw02M9/9ISEVWjQKHhgPoAV
gB/mHDKYrKCtU5DzXP2YAE+CPZF4v2+paP2wC0qmiHxjzS4Q50E4JXyC2CYxV3D8ApWW7FVeBhMj
0dFkl/PJJoVTlKRZoKvJpc1fsCGgquX/DNEN6Cxc3VwCG5pfLOUCAUjj1ewAiI7K5dwh4tk/9yvC
kGENGHEY/x2fkorqSVokAWwsw5WfrDZ4BwiZ3rkEO4DVIneD5OzYJDDcEQrlvL1mhmFDmNFQKcWe
i6UFOQIrN8cp9jTCO27yvrx5HLKMkEhxgoBXxaAxuvvPDcgU3CjYzbEQIxzkv4Tlnvty/se7Hyzv
GOiwz6NSlSBBid/Dh3EDQYl5sU1/4fQABI3rAasyjrDKbLdATb5cq3TJEQa985Wx2oNjnofCTn31
n7501Ll/GIF8JmQYrud+AwnoCQ/Cjs5ls4F6U+u+fpQCwafVLUac2btA62JnAGlCB4y0ZWOJFMiA
ENlACHpOnDmtYgxI3sSP/xpeGBENZLocJBIf/Pq5D4lSH71+UAPNCd3w6cMlCjp9YHRePkMXHbv2
8j5ESNFI/dWAqEEqiuX8cHM8SIlAi9FTgD34hcJYgTYSw6ScpNhn8oCTEHQIp6K+yXA48QLsGzzU
UC1izoFHYMBO+1uNmsgn+6lsyGq/uSFkjtOM39bmQXkjOdrSz6ZIEECA6ch5PDA21mY/PUytTSM7
rA4rg79sO59Y/0EwqbJqzZnBWbBCAGB/5QDjtG8u2EY5GcnzDizJxIfEyZvBG3Ff3bDDoUwe5NuO
80/2seFOgEwNtUpdoIbsZ9f4tUCBhMBii+iOXw4D3anNO8cFOuBzcV9oU2WFeN9a6ZHlK1M0THRL
Doli/fpF2yZj8Tu9rQ+PQesxu37K6H1ZoQ4XV+CquPDX6mG7P82ap7X+xUju7t3i5Zqlb7yX+9kx
QB4CyINcg9GRdOetYmjuulrumur6A80k4obeDmEbQIkjQbxCmCiSwHwI+eknw4mEew8DnA6l4cmt
dz0ASQiOe6JqT7iT+o1L/611WcPBa/i2e4UyhE+ngiLknZi3EJmwse9CzVPvxqwTG+Uk50anQOix
k7KZPlHmyqf/BA6wwyBALC9CO2hEmww9ZNY+OrtmYO99j9Cj2wuQHlJIBdEHJ/Z+AklQwxg3i7Xa
CFq9vUKmbfeU+4wm4lxtuA/IPtOXijzo0njM92BGkQDtCS5Jk6jlexMKx9/7HnWWkX43gjnhp4XX
gMESEMyxGZ4052V4HP+az0GmYbjNHa0IjqC8X49N85wwPoanlFBNYhckjajPGYwAugf32LsWHpFs
+Bxt8dMhnWSIBo9nf9cMNUB2Ij+1xk+ouzW/2EMTRGwZGc47GKkwJHDqvjbYFlvLKsBRoU1IzDpA
uzCXBDFg4BIKhl3UXN+WJ8wz+CJEz1kBHOJzEBVM9BYeXJUArH6xBG14PrrGMVbxa2CpQ0w0Bpdd
D+xMrIf5Jn932IVwFABFCxglZBBATXjNGhPyT9L4+y+qutb9xBo2PKj5F8duSYY70zWr3mWisygk
vVnumUvY1WochR0SAyIja90zyA3OE5xjSKwEIdpdhm9PdCP/sGofWEgxTbeRQqwH8jGEKIRyFiJp
KI+ZiRrMUsxt51h4Vw1zmUNfIOwR29FuaqLjmHHdfUwIbNubxN1gLB6KBwA6OkS5c1vFm5vMJfzc
HO0mR2gGsLqfvWcztEh31gyVHXvufSCAuglS7d2atHbxZd/9tIaNp0Bpc2ZnYa9w+HzE7dp7niMG
8a0PKQWnNr9F0i7c172bw/atuoQDN7H6QTOWPeNnjISH7IsawrxQIXBAtDDEZqQuEKGYyxooaNKv
EOeGNelrLhF/FJAKOpnnsJpJpv4QpB5iojzZ6lIAFg6EKEo4w5hEnI8hV96vrthoLuJcQP6jTLwB
5Kkmz7zgehETAPmcYVtAOGPG3gz3lrv0PlIZhjncBlSLbp8LZWMHeZx3WuhkVI3aM39RvioHCR5g
Lr9ZJrna0cen2bv+NmTeZjUWJIZlTepyA88F6tsA6IedEoIN1VFJEkcCrp13AzBLLAUk5ppzqbus
dqw5yFfAxslMmAMHoPvMud8o/WLuF08CQTH1u5BsSbeXTCSXf7E3MZPnQyOCbQFeG1bNbY2rAhsh
/XLEFfnAWQgxs1PpHZ7E+qdgXqMusY5PEM5yYvEp2iJWUtVT2riCyNVVEWVwkc6khsxNbgLFzVHR
EDuorEliihWvkahRjRFpQe/Nt7WkqqZf8A6wW3GvDDLZZPHdMIisZ6xv8PBVDuNCV+6Y5dAIsdvl
HVEYOG6/o8wFWAuZa5TAsFIB+RSoM7Q9dAOiW8tV7Q6NAAHOolG+ygH7Eh6AdrlEB8js9nN8X9hT
Nnp1zJP5y4WHGccHihjzBHQWjgp4gzTw2zIcVPWGrsDA8qpi7eJTz4noxYDYYfyYL8wRaiwbKPne
IfVgLhDI+p15bIovIloJ3mDiIIyr4lGl3vQ87cS59wKFCVqEAYQODjIOr+hdMqyIax5wWePCB77G
KSlLY0zngDikqlj2qc754mCCZZ1/5zJXMEluT4G9FzqnAdRInJK0ipqgMy3gL1qAUWTDoAZrtDq0
I/J7UVPEKllzVUYZHOSPBIDrjAXGvygi7wVvEN6x1sdYoJsdokqBGNTZaS09jFSastT4xvycquO6
Z3pvZiq1kdlGX9CRt3X5HXJxV6HWLz58MWYYSzDQ8IJdjfdlHCix2Ua7Y5ailPIOvcoucLfBKhND
276jk1Em5lvMFZiauIJCHxmjTg4SJALmJJNXc6gdbB+srQVF0U6uYlzRl8RBRVoBVABM581OnzCv
CF8pmwZVaEAid8mO8RpsdHDttkJyTQZgEJxPW/x2B8ksgTWk4xw6MMvBBAIro4trPpMEE7hPYFhp
YDyoHUAgxA/ihRPh3cMWxDnEWLb3fSjIOl34XpbVRIkPIztGiWAlOAMoUlz8h6fknh6SzwLeTbgv
SL/aIeqeAEvdtb3b7LWRpHTK8u2u8Q2x1tQfYNDBswPHZdQYEXmePtm020bf8nEfKHBL1fBOR6aj
0QIEaaLzgaa4kpBDyFqwUHq7gON9Tl6UHFPf1xRXLef+wd8577aGBi06BWGVUMIQUkomB9rcsZ1X
ALDE539oKu6QBsA0QWJUQE4uUkF8bm/Hv59OYbgYVqCdaOHMRLNBnajaSyZT20J12QDpdSYxGnjn
h3QCfvGBSbnuqgMLORcdg7zAlwDN6LL8JBzwodYjmUv/473JQ34fkoYZOiCQvcSNFf1FEYjsb6HX
3bpoIzAGmek7UUSH5GGc332soahYXTgdhi9/Cb0UhYC0C15YsOqsDllK+qbM8u4jwahB9lpiSWIL
x8que8TNe09PKwMjYqNXYgWYjw+zOyYVVgKMjEK1xqb+jK9pyclGPgQMAVgc00Z2Ta9p1RPvTAFV
GRtecMKMgB8fb4exZULuxoQrrY305rQGv8fxZ1xNIedwzmOgOl3j9z7Z9+AnPhH4TUR5B8MQpqzr
D2pJgQlf6UIe4Ox/CjgXsC2TfwWWEfza8b7z6NWOFV3J+a2Sq/wewVdP9GhcXAMgXY9JDtE+sSII
Cbsfk4R95Iw1wnx47BsQGcDuVKEVzUMj0WcAw+YD3dNiIu8hfwazhBbPb19Hf+hWxMEjZ8O82H4S
D1j0zegMrCtCso1gcx2/1sc1jPQf/Iswn8aAbqN62yCb4bNnjW7uaybAxi4IHRgszihrmGH7IG8Y
do4v9DtEprfPyWIkaogrL4PGFkfGcXjuCS+XOjpKdPGtC0w0KaNWao2KPhEWfSW8kMvo0iVZXW+3
3q3NulP8NjGXnDvlojl9kSJ8exiXD/y6HYGi6aPbR2JAED2JN5mvUeXzzX1lgaFag85kkQ3VEZ8g
gt9wyk+0VMWP33uGz3C+2q0PC5NlutovmgThoO+sinvnii8L1HHTqcGOI6LknQYTHEel7t7Gb9Dj
SYkWMz2u1R45YjVJ4zafEhlBivfo1bvDII1LzM+zG1Q/IOGAVWGl6BmDYtFY1ItbDtNzOc4L16Lt
r2hut682bAYeeCvi518FKTAJWTunlhKiiaGwY2N/TD4HDvAOncq2o6TAA0rLu+HIJd0FJB/+PGrR
M5AH4nnr4JibaT6hoThnHxHx/1V6ZlvCFkfICS5gYr8bLoAbcAYqBMFND8O6zalyE8AVhWJnmM8A
mGFysInhWdopjwGdbKeQcxGcffQ1/5TeFiWoCvzvNcFWZC0hgTzsXMjDyPVYAUj2MjyMsCiApNOW
4NZeIDx+tSdhFN5phNX+teHi5ifCnlCDQfvBhE8MuRjdsfBrE7ZUVDh+p9oShRzoESjan5sCFBnW
TiLVn31tiVKV4d6LiBGkPEzgv7wP5QzNGNw3ULziLtiwVChpR5IMMqONTHJcY5W2IYYBtQA0AVUQ
Zy8s8ySmIdMmgI+bBzbPJG5fbPKo75hBQJ58NuazA5oBTb3CzF1xRHsoBcbRfUHjD9YItNdl+Pzl
amJ5DqBBcTPSwy0H1w6rnJ5AdyBnIbaF5fUXFRVbgb28DOzl89dc2uBgsdbgcZ60wNsQXbv6Wt0B
pd7rDK39/KtM9lPEQwwBfFMYsNUjTgjByf7eh9QLHIhYCb4m/UocPNgPfpob7AXmpBjQGIwPl4He
erdPmRWpnUuCEEDQ96uPcRp7BL0ttoTnLxjd1+91iO0fbCub66C5aW6wh+DmwF5MRYpROboNBmp/
P7WXzZ/rLw6Fn9byMCondx//JvSLc1LA1z1iwUKgjQMIe9GVhIKW7ZE8tRyNkB7AutYicwLQO9C3
mAR52M1D9NaBcZA+fEicOJ5Xnosr1iGxaxdDgzmtnLxrjZ9m52yCw0SZNmyiTcX/wU6/D3c2KF33
cIcIxuGZV7DbFl4NgdsggnIbIUpfZxiSyueXKiFL42bBmcJjFZKYXnCWkKrMuRR9tERKRLis3x6y
N/J90+7kJkuPUDSx9WKQAauKb0NkYtKs9+oe3gaERSRFbOEIaLAX4QVCqqGKJo7izNogbxItvi7X
qIHSeM4t9ClUC2QeNHlqjHx8ND3kK7sI6Q+85AhnKEvYuxGHkN7KNYNTrBGtMLD/YvJH8Ea0EiEX
Rg1kWJzTCFj43tgQkR138prjkYeKxR4vHwIaisKUTkCdQ2e4zBC70LiQ/rh5n/s1cObTjNMVSa8G
8ICvh3g5MCxCryP6/2WGKI04ivcDnYxHzVCeEPp5aSzs7mNtVEiZWq/RIxdEl3uo7SvVYKB4pcWa
dEy9a0rHU2ekebx9Cx1PgoA59lKrTyMgcpa7MFxFCLLHAKGRdtQ9QoVUT6s9NDI+VprOmVwIaGTJ
Y42Er8JndPm6fCqx71Php+aLiYgxGWN8EvUTyx8h8ZDm6B2xtqAQ0hU4jzEHAFWB/xUTv0UMrXNQ
vetJIl5FqRIjjQOAQq9dWo84jiDLC1qFeoncjxz7SCpSrmOvJMgfdFvZQXOgGK7604AZeRyxdCg3
7WdF2MioHyo0n6IGPTIKRRNEgSEmDnH3YKDKuagSzKPPXXB16F1oi7d5G7VTtBIb6nfnrEcXdDlU
U1wv47cvalALceeypi/n4TW2PRvCXPAeVxdNwxjnuwwtTXkOb3W3chjCO9RQZQd/S3N8gE+Yh3io
H/02fKxCMYTfkZElXTDWadjvXmTHbutbQuvxxeJXOp6Dc4pGVEIct8DahJSE75Nm1SEqJzG+mF7u
ekSzrO0heQEH4AGYl/AZGJ61hYEEf10p9iRNRVEgOAdFWCfSltRXjMExZQAMKIQ4ydj1n0PajqLY
gjoa/QcZopzW9QhloC59BQOY/eneQsapDjHpyNz39rnDyO8IZIfdMHrUI+KqBSUEjACqCzsEuIIu
1wDWMAc2NfjEDRKYsubQvTNqXfZY++XeJyb5HhtjRor60VgVoD/wQfgqeMTLxcx1sAPml3rCk0cw
p4V4uS+jc2pAjk1+VrTcuo1GeT8FrAiSmxEtR0QDkwdZm2BwmUTsBy0CKdaPwm2yoxrjNyhRboll
USo/B3J5NvuPtdJI8Fs+sgc4CAwrF0KTEXhPorJax3Cn0usyAQHzUtmPc2bjAwkRapN3H1dkJTOB
5QSICkcVgVDsNNb2DGq0Zh94E+AH9IMwdBYDur2KdcK/4LC2CZhkZui37vu+Fx3T2L7GBHlYD6Si
Zr8POEshNQFODYgewfJt2fv0MhX9FpWfkoCJElwIu2n3klEUYA0xYgA6RnjBRgirIyydHOd0zYeM
R4Q7eNgXgAmZ3jHF6lNREjwveH66p+eQstgSS/w/kK7Pt8+0pWL8wBTbf481B6DxGp5NNlLVpQ8Z
6Fq04VPClKBcffweY3/j7trbQ7aA/IrRgkUfGNBRsB/1eBjaPQVw33MBbgJLR8yo3zJ9DJgSJ3RH
WaF/HqFM0ZwipPWsS8aRMQBajZ1KHTOPUGIZPzau+ZYnFwiXOTOTHRMK0FqeT2cxEQDDMmCP0s8J
D5XFB+kdBqktGwUgrL06Ue/JvdlnO5+fAtjdeQYHy1TuIf6gi0UPKBQ7gh6pWkS3gCLAHZo1iJVv
JHtSh6Pp72IOi11joKAWZuwYBQsQLyVWIarZQ4gPwA2hFkEbU/plrw7fC1oERrTImgJkbI6pEgYG
PL7cBkkqVpPb+rSmtnSOPuZdjqZdV11gE8FBJZYR1b2FNdaRR4iP1FPdJl8E/wWfBdTzsFqy9TM/
HtCfEn4bYboQvuaW18KU8RBoShHOo6o3h2E1D65pET7jPJizDOU9xIyw5PN7zJ2BXFnzbhHWYOzo
YLmRAjHDIB57dY88gTwYIwkAne99cq387ALlCrAICBaT5HuZOI7lOawRKaXuWRHFSMlMBoFiUVQl
4nZM/eWxSDqMcDTfVj10Q2kUJc8jur8F+4M8pISJehcQlwYn9T0uQh45j6RKZchjd11ptXSM3Njy
yBCA9PR3bw0/NsSekIVb1EXaICVB5LnA30FaKqHEbvFbyGrzYBfI8+RznkBQZ3Bb53J0fusvFeHt
R6ishBmbZcXVKk/WZVgSBYq44BY24M9mVRqUon1rMo/kymMgdUR+DsnY6knnF5wtc99iID4L+U+6
Uur/fdYusAhUxQlOl0kVOav+2vZ/50tl/r6k77lKKq9BF96EOFEobrGiuA2vwppSO8hWDqaWMWl2
mBwyd+TvaV1AcqXyrjzYimD9gJJPukCmEQED30ccZnIt82urY5GpSHpA2iGqSbXdc/zgHplNc6kt
i5rOw3grnTjfkv0hkC6HY5eSZHCgFGcu0+yowfDsvnzkf8+R60RwoFgMB5LkQRpahlIWpOfUqOLO
76SknO8gdWXI5MlST+mvvwFmVsXntO4xl5h48nSZMmUP1nNm4DxibZ8SIR1mMGXS8UWPy9V/87/q
UY8i5L2Slkk5LOYmYEcGw2K13GMsjDJrZeFIkSyWMjzMvtYrmeEck1yJmyJmhX8//pu3nE/3VFpb
956U8lnIxJdJd1nLXN7Rnkdo8Iy//pIesP617dvCrkw3mTr/rkobDoEmfLHAMDIxn1t8qLrfhSd9
QxOkwzDffvv28rcjyFN2/Fg8U66SVsoI8jwOCFSbkgbLx7JyvquVJYVWHLERS43Y9Ngv5/6vLOLv
B7IgpYZ/bVDdb+dhpA9lmslKEQORvJIvWXFSNjsiPUlbqDuxjKHIp8HvZ0xV6QKZVDJ8sj6usUwj
Trl7LKAUGftn/Nd3MmK77jyS5SWv/r5kYOaRAZErI0dfy7Xf8ZALpVUyHYjS9/G4Ss2lFNlYZC88
PJ1HVvWu8Sl5hOf0nP5tluRg4ZUUJtNbBkLqKQuJ27bSeVyfPbJbdkroSMhz+PPgnwtf8sEHvrBz
+sbSpQMVjgUsK8cJNb4yVx/Z9ftWowfKCF4xqPkTdXxJmgSBjOn390JKufFzTe/Y1uSnwAgnxZBb
DCEJ21t6pLpILnGjV4GSxoGZcgqLKa7Am3lOIevJoHLIKI+TaHDeeSDBiZV51m5F4IuTa5G9FxGd
+Y9Md40FQzZ+JJDUsMeybAAp8y0H6tcDAt83mNkEtesKFTfsqyBcknvMWYlQhrIIWKrzptm2VyR0
P9bV8ACIE4LsLWD+Y4MzDQo9zMA9E45rzhWbbI4z1gyHPqN9K30ieviGeYi64kJDRESOFK0FzyIX
6B2A1cRwnWZMw+/TkRgoUB2/Y/R4KPHJMcWC4BHT99bAEocv/bDmYr6P4GHZyxMk1Nfiqs/E67Ig
9oCHsCLxLiAEnhcwlMLLABh6qm6Z+HgdKghMNZDy6I9nJUbAkdV4QyAYAiq2tsxpHA72tHkMPws0
CuR/QoqgSJI1AzRZhh/BEVN8ASuv1runTbOLm4p9A2KhLpw9CG/mM7yt+4xTmaGaKdPL2UPoP6zz
7gGDtWhxBnNuFxzYx0qEslv4HFOJhM0GdWrfB7xbohlZhLnxJKI3iGBEFrEafUaOYClkZKSpS4JG
Cnv5Pnm7BJt5eaqsIFF6o2GgK6Az4saYwaAhoyxxOBEHM/dr355HIMXUi0eixtDvH2NzhQCMaGQc
w/wcqYtn3tGOPxwIlcNcUmyfyXROCVGg5a1XJIh4dgimpy3wAzqggDt+ahJYwsyrSa7WxhYk5CMM
6QmSOIDHqbF9Gp7ZcvfE6m7rlgvUm8d9uxTxk2ccDQ/hlLw6rLItPUaxJcIplWB1t6YWg18rgyu+
UTxRXzmTyUyTiQSjNi0rkAqltOo3VJ4hQ1I1HUaEVXsKlCmls1qEUoRMewUgTO5DD23A9w23OCQL
FsET7f2amBMFEqEt8/Oi4zZ1mQAQZJ2E60meRmTA3ZKwFH7TmeDUueYzfi3oAlJwSAwb2zny8ZT4
Q/SrqxLDYMJQzhWXVjOLuB6hk56iqkjZ8CMfSskltNt5dMTZkNlScLoCqHuGNAv1Cc0VzprxDhJ9
/KISfnB2mLAcbHQhxCM0xSa+RJHObiruiyGoHI9WEebi6oKX4oD9dwbmKbexYWX0Lx14Sl4LpD+G
95zKNsfWd+4gYrPyZSbd2HTs6Tm9ZVCuM+xr2RhRDufRK+bsQXa99LBMGZE9lQ2MzQyrF1H7HFIO
ePN9sk8u7KvK9JQo06r3Gd+yX9lZb+ypIFxDoi9sPnst5Hl0GzX6FYed7MDiYp3eY946rNnVkPyJ
26FwCHGyAymlmlRSiv7gt8FxIT8wEuFSZauUzfLfu+ix3wuhwTqVTK596b8ZL3u6pwxKSg7rD241
HmNP6VqpGdyQmJN5PveAt6XgFwkSqC+lShOIzUleYz0CtE8JJ4lpIZkzBZpTE6Lk5wKHKLm7YFoB
Prh4jVvTY7xL81iG8ACL9ccnV5JLwu4kuE/II9rPV/ewdiOwyCQZsiCffjgQZJGGaY9X67x9eHvu
aoRwu0DnH967DTL72JnSI2QhcD7Rib1Z998Epg/y+BzfOMxPHqmX94C9SkeHFh2TU4CRNRNJkjx2
OAJd4kQ613blLIWgVMgvG/CPnn8sWEBBxMRNnxQFgRac+2WApfkNBT90tCF8o30oofrn8O29vR5e
TrjW89geXHr2yIKn2x5cx+SVEdXyllj9cprjz9HFq4OQZHsmbsGXXwUkaoX9FMkeOukWOLQqKINQ
mbSCM3mY+Qg+VU8SS5AarBE8+3vPJr/HEVQbsgja35fdFeW3//SJ3Y9ShU9V0meDpfRr6p/aLpRA
fcVtAK37cpweKffmar5/QG8A01h2QDgJ+egu0qE8TXWniirYST3CuZFgmm5Gb/QLPBLgco4RVvX+
uW+7ZAIBWecc/dcK5Vs0FRE8UGQA20kKkl1I3JprIFOg4jkZBK6kwiafySMw4X69dfUwh/vVAOxH
3hHcrxX8gXi9nFvw8upI9fYxQU/9OpqPrr3TGBbKoTXYZebwNJa/515zUOMuzP0HJZGjiB/AWZFJ
o+fewXSuvXOPVN/DY9hhW4z0rt69jy7Rc2B5r3AfvGG6vPYa0USLGq58DHNMcEn33WfyHFyGj/5+
mA/4cvTgEhUdUof6GGndS3TgOuGsbPYugEaDA+SVeo/kvfG+e0+KmJC7RO090luKqp4soCbhAr7I
h0gS5kbfUh08dFy82HfJacm19+TTu2fn5Jldk4Udqb1Leknr8S3W6JXFNWFr7z3iRwyF5vSaodQn
p/SJLLyYvzqX2Ji+e+fkmJyTQ3rO8oRPyvExqfjZra/ZNas4qNNTes0obiHX5etbvCs7cTk+pNX4
HtoWJpbOsfSPyeKeASqa5gl5SFNtu09zApFW9hDnydgcqtPL+DOdj/aL+Why4mVzdRpP5qPT+D09
jVX+wSDAfx9cabfte0oO9Z7y+169p8ZoPz6MJ4CBnYer/DSG+qgentqNYXOg/Lzp2bExUn604UQf
aUOzv3qucNCpAO+GeqPd6is/JHJfmX3eMfsvb1PjGG7154ExykFF6yPSkw2YKcO8B4lyPey94PXg
Nq1/wh/dHLQ/YJ7tH8hqtH5Sx1q/GjZiPdzg8xHkcQ7GWCCzl24zAwEbSMKbGwjkS9dw8k5y6sKT
E/rEcScFIOOcT9U1gRXc04jxVTiXwOqZnddMgMn4ItxGbDiSGUhZCDAZNgUgyaZbp5g7O7YrV0iR
8j9ZtjIo4YA188qxMvmrk/mHp/gFk4u35HJBNhsZD3Phv/vexRsmK0zeFjB0DhzayE74NXNfSwUM
rSZzSlapk8b6l/IUTHEZnvVOgweXhN26WgxwCh5fmxpIzTCP8RtSW642qAV1lbRA3C3v//2Wa+RT
+f29jyvwhnPPv2tcmCJzKvT3oc3HRy4Qj74U+3fZI0D68/Fw4lXI5hkcTVwut1hsJn+/i8B2L8tW
epvQl6RdstbNWcFab6UAwXH1zwTfrbgwAIHLltJvE4VmEOTNBiKF/L1uzuQ/+ZTfnQfXwM/E1QU8
VOQiou9+vhd/22o5UsTu5+8Wm8JvRVtKBB9eUkfi0uUBIXStPwqFCLj8W/gS8AL3Qiqgcr1cWkws
jgdSsNBiuYwA+FlqxzjufwDYClf0nNh5Pjj7jyUpjGbkQvqWCe/ABGPgGv4RaGtBRUh5ZTB35LWd
HrlTfuTruBGcNBkuPWsm1aI5s4Irjdnek4LhnQnOHC8QnvhIArQDNDnlSVk8Fk8tIOu/OkghXPRT
BtUX9H6Gnlpu/vsSyDsMDfwvYHR5fx5WEyrEUSPXSwXONPmvohaHrVRaKiD382A+LYGyy9PkPTmM
y+Vxw738t/eAk+89+VD+/f9LWkCGO8IGuOKvJK7kTmk+Gb8Ahu7odZBiX5C+kkoLqoCaSenA86VB
NAPkOAVIw/6+pJD5jAuutIJECv9/0JW7ofuA2V7eauBd4rDb/V79alIFB+6ScqR4OOnlOfOZvHEF
vyM/cpOURcAA7ZeyyFrGTRQRwQXG+S6pqMh9RU9SRChFCe/5HoQrF+89+ViK+xYhfncZgf/fkkZI
GSQy48yGt4Xf8kOiK2JXErl098sj4f8mURqFf9sQUMdqAnZJUqzXRCccwL9LdaU1u0gKxXnNJ3cp
/K+aXCMt3f3+1eWbmv1b8R2E4H/N/bv+/xKlYjj7IWyvvs8hCgGKeMEcXf07gCEKk76Q9oM4WNbw
Bu7w9YP4lxb/ObvhegczDH25FNpYIuRAjC45ZYTSHHwUuFtqD+Kff2HL4Q9V3nGF/EiJsMZHwk7/
7ZcNmR+C54ZKURiPv9NOaSE3Sdp4HiY4AAnOOP5KV8KiTgE5/SEPlRgBKsqd0lfy3B0p6qvvQ4jH
5Iq/wXjiqJb6URP5/fdKRkVuBZPw/UvBy4NHiyZSHLAGeRtRi16XqspNDVzl8p68K+/J629wBRX7
fiDV/1beJ85RXpJ7x5Nr+XgifwGYC94DXn5AwoSdSAxIjrDHsQ8rPxlleRxICSDw3wcKGqIvL2GC
B2pAg99//Qv/0OZN58l9GW8Bf8s+++hJqORVmJBgy9XMqKo2YDgE4XEjIa5zHWpLiUaFJgUv/dwx
2VZx2xM+CaRuU0yAjsC0ArsWFF4gSQiZAbzB0OxtrwXQ7g0U1fsQZvSJFD38WD0gHgAfbD0szciw
euUVcv/AegeHFkzOw0sLNsLQACZVdO1zP7/3CCLV90FxjwCOWOSQ2/WAb1gEaDz8+hZcbvBjRdAK
71/dGuuU2TfYVQ2fyC4Y+E9QRnaBfNDpcI/dyRkcH+89uxVu5kf/UJCWELBDk4zFNwcXZ+vgXQBK
GaP5KTm8Y6AAYBW86y/EvsRsVIjSSgeuEoIs+Rdch4kYbLvgSc7Y2KzoeHJ3ZkchCT049Tm0cHCT
OW8o8WEEBrHPvcQg1H4LmZoodcUxXo7gRght7TfOmVB6cG7ZLiGCxEfWBw/AA/CJOTQ8pUNFGooD
SAPXnw1l2dstqR2RDXfnAYfArZMbYONHGpSVJ2wLwLScFqgISDMgt84jXmgH+PLdA4FatOPg3R4u
0SgvG3I3FxRF/ugBstBIKzxna4Wsz+VxtBt0RaU4UPbDQ0mSLo3010IVRE+dHnLr8+7xnMZp8ELo
BDUEQ5rp36x+QR5IMpKmAB8kOhaGLKLILoL3AAGC/1fgFASfElENuTl8PDTsQFhSBwcyjadVEBiV
MLyI/YPw4Q5UR7TcPHhvRJaD9yDTO2S4qsNvk36BMhBgtOo8SzDa8Lu1veIb8IIrX0iSoE0BvlRg
kuuBdbijh+B1OJLDqQPBymOkWRKAyoDCBwDPGMCeBicDYGlhi+owoe3UBFfBe7rThCDNyKoUrq35
QBnOB1qflzbBNisIg+COPEyIe4J2jW+iohAFYBOCaAsiMkiEAVdp5IohSQjs04VDovJm5Qs3ILkA
yGEC2gvCDts5QB5Kzu8f23a1T0Dh++1tD48IPIIdEF7IjU8AsPgdZ/UnBPQGAdNO8Q7zDs/P55G+
cxq/8K8QknB8wzhH+L98n7a3VrslLry2tebuTwu8vfA227DMmu58DQXNE0Zk3NMHyckC19gTHOpH
eOR0Og8PO2jiqQlF4OCyVZH5lf4ueZGI976FlfeKW7R3Hufjd6STH8pKn8G+f+gr5DUELePcSGlK
Z5KWTRtf4nu4m5lRkV6ds3fwzRWAyPWjp2OaNYZXUgNLgOJ8+g6VUPR5WFo7n+iN4U8SXXXhMQ1z
9P5HSOYlrMGgkx0ITCITWJ7qVS6o+agG4KgPCOkeUunr9LUilJLUW9P94hAD3wt1kkmQo8qx6GcJ
yG6r8XyjxtCmnCH5Init0T692zDpPIQNo52DRWFGgdQmrcH0sqpHvNASHVBM3Ew10mIpmZ3AmvQB
pbhqEb9DlDOHYKKndiKpmFXy261eJP1EGgBhBNK83cI6jLsOK8eyCZsY1EKz/c+pbyZKAs//CA4c
nO8qEDu2VmL5lkZM0sLTdL6hYkcM2NMKwvF1hZ0XhNIacpZlY1YT/47RNVkbsU6tARWGsPmQdn3d
Glk/dgY5DFRlDYVwISJb2jVckDDCMlVb7P9QKAJVIJtgp3p3TLhvIM8D+qC0dTIfQIXV7NqQYELR
QMIsYh37ZmaQLXR59CqC4cgWurltbvf2hWRrn+jwmw9U9PGvIrAyloXZ+YR1n8nmNMIqrn7NRUG0
7BLafwNaLRgIiFLMg8bms0eH/mSP+GTDrEUQRzsnLA64nN6e8wyCqzeXSNm2tjYrotm2dg7o0Ofs
tO80RwQ2oR2emdTIJ5MPiuB+8fIUklsclkpck92RBK+7n2aiJp/ZYXkXSu8vnQHtQ1hnj4U+Z/L6
0iGgGKAUADPdkzGBxYMryUU1AaEM28pPtSSGFIzWDHLyHFQh2WhALpptC0Ru3ucuuBXLB6H5ndYh
3AGgAC4B0BSYNxR1H+Ig2uBBj2AS9oTKdc7YbqGPIK6f7JHkcW9b08a23u4SyFSVYQVZDDZg+HA6
5m8zfIDTnM/2I1KpYiERtLXlMU+K9ntJ5vDktDkNmy1fmTGSpw0kHQ9yIrU/Vns+MTdVbI7N7W2h
TpWfZqZPz7M38DAs2oBmmOe50yw7r+QK1wWhocPqt9zo8AwDbnZeKox67TMpQABvb2yQ/vQM7pPs
vr6kOuMAr822NSblR4vgH7RTfJA40vHEsHOmZCl5Np07kFkAIHiy+HYJXY4g9XbO61PciBrRO8QO
Mq23FSg0rCLjY0+SDQEWH5Nzxi18AiYwFF5H13U+e4Wv5JXVPzvn8GMsD93WuMB2oo1fA3356F8A
8cN0DDHqyOjl/QLJ7hGo8Ea3a6DBMWaPT7uxfeb0rT00hx+v2j4wm5wwMZzGdcROQQUvAHY+Xo7F
W+s8yUREYo1PW8WhQBwUkEHQANf2Hi8DxC8XImIdWltjSCb+CVQcbEQGCLnIYj4RTAs6baOCc43O
iqNbBB+2mf9cTAjU7LyuEbampEsxx/aGm81NOTQmd+wzdJ2F0R1/FL0FH+P4kz0Ty1NJRq3NXpN8
ZExUnxSUmeWTb3B4X4vNCZtVes9K4grbtDLahU1A571DYE2Oq0f0iPPQHDais7MfvpcntptPUMaH
/1g6s2VVsSQMPxERiCh4yzyIOA/7xnAEQUQREXz6+tbpjq6oOn2mvWVYmfnnP8w/4/f45RP2YocU
Dx7yS4uZw5FUTewRja/3Dvdz+O3Z5b7as46BFPt0sqg4akt5gvX9qp50p3+A3t9jpW+ygwqiNAx5
BHGgElHsBQmutU8AiM0BSdomX7jKwo/qf4Fj5shNByDQGGrSXeHV+HefNbhTwKzKTaJV4R4/YRii
nfsXovrGVTXC4yVMYArvMYJ0tNqSezixk8FnYcwolwFHV35zfknwbAkMEPY2/PNDksJSaFlTGhE0
FHEWdN5NbCCSubTA5EWf4UeETfyJGNqg7IznVgq/Gw6vC7ewh8cXm0J0TKzA1jwJr2Vmj6a3GAfK
ZHFbKGEL+x7COVKIgx6/Haq4PKWTQXCPqHlGDBWICtR4X3HkMfee000/KvBZE3T65n7z+/uShlrE
8uYTaryNxw4LxMxSn1DUzJdkljqpS/bj6XQYE5qYBFe5nZO0ruAPiYu8UAxKyx6BAzC4ET/yaqOH
5ad0XEMwNUtITTNK4A5UVzMCU7cau1MWDV63/Nlv0oFGrsS7MAjyKcks7s2pMMK53AM+ersiEWK/
edHA/axiAVxq88Tn5wqWHVSK1HoTtA4uiDksrs/oiUmjJlpom9Av7BSoNcvhWF2USEPhzrv5+IFP
ylQ5Y04w/4XPmOR5YUerPxz5PLzZat+meVGZceFrC0n33n9ucDi1GXPXfckeBCQjHRrajYl05cAp
TsUCS0sykziEPsuX81784G5HWJJdU5qWr4GjHAcgFm+/S0u7TYuXGtVwcpOJe30C10JqM7PhhEKE
c5y6kTdKqIejdSbbBarAyWS1qoxq0o1bSHcsRPFrRqS4C5LpPuZsh3cudbb1KKx9+DjdJ5+xwikn
kEAHoBYXhNt0YF5703Yq0zM0M44RI+CvKqBwh2009O6kGvv9A2hwkB4SH2tJ66OayY7rEPMa8x5w
d+WwwXdqldlpSIrTjdIRqBbKUdrSsnQG82yD6ZKf+8/1HYD6blMQ6oj1nluyQeUw1vz+7Am+z1Hi
/CLdwfrWeYggcW2CjNbSESOV65s5mJ82L7932BO32xAjfNlvRheuYj59kQ7D8XfQgg4Ue2By8M2k
HYZQOkcu1VndfLAkjRUSUTg2cOBTWG/6OnKQzX2W/j1dVNmuMOufNHixkqV3GfXCT6hspF3tPszh
HPtNuzOaSOad27NrNn7UZ5WwHK8tnUdEKaNj0OUxxnLdRLo5aKGaF7BoE3SOFrz9VtBGjdotFspx
eFQ3Xfi4PN3Axi9CEcP03yuSQE95jhakkEWDMXv0DHpAgUT6HtdH8DqskHlcU8ZdpTYrDYnTGMNT
xD4X2vZiBScT3LOI0GtjNQeodY+JVfBQMriF/XafOxzoBGhQuC4uiINAB4DEglM29gPzizP7tDF3
cL43XDMDaUsd9OY16TJCbJxSHjbEKZhsf0z22sRhwN8ge+Av3WKk4zI/JWy8Qmbr99MpZkNUf8Iw
6Xe8AYGR7kdm5usv2zLoIG/H4Np9r3HkS9l5LuGOpGdCwO0HeiKM2aMSyzW/M9nRcD4wobmvVTlj
VJNFUBKLbGhCfBMTH2I7tET4xPqVBWx6ZvdJpCebcS1FQ4am/99yCl4Okb8ErSz6FnwXNkYZVwwD
4yOoOjMcNptP87N9orL5mHXupZCONK8n2Rohzm+HLGB9OwrEeoT3ev58WMEoUDk5xvL2BRMBZ38u
LqG1oirL8jST7HHfzTzq72cpBen849dzhSZIHivOxypPPfc11jG8n0md+SDyj9zjiGbx8Xb0EeJU
w8zZsaJfJGfF+e4jfO37s5Y8KbLX4/2C71WJq+tgb9cVqwMOs+90RHKeUVOeUE9c6TRZtUUyB5+o
rIk59Ib/nCMhxB8IZGnXz/m3b1czssNa3qPepQr2MIh2hcM7iS9ludizXxq5SK0ISYTmWhu7blqF
2P3jn5y4qsUQevsDXYz7cw3zlX6g3Fh5m+lBXchn7CuVXb5KsVfHUYgveuqLRObyUlzA2NKh+1wg
GfjMFCh1T8gmLhxJFnogSNiJY+JSNGgMOJ9QgdHpkF8xe0y4lncyqIzq+rgqC401TTpB+TPprGcE
JZjC8jN7EV0Jz63bcYbgiOwPaUJfZDvXCxWmlPBWfS7YKGPkjR4P04g1eSTcOR4+eIFQ1KDHmBCV
b601OhEG//yYxYHtLGY/69GpTywDZyYtLhV4BEpg3iCXpEZ5TVgmQ1GBekGGk5VMyms/vvuC2fI0
kqXObkg+J1F1RNykijv1GBjaX0b8suR8YM3o5hMlK08OLwNraybgwt7HmXefN9dh/MK8FP2yMDR/
kCFDbq86bwbGl0wMZ4yoUXM59pJzBYVkfJX8FKqO9YnJC2Vk9otltS7GdSDC1zXgeQHUIYsg2hwV
vYhQQx+DuMP87jAp6FwBgv9T/rwu74usGt9Vj6mEmFuzQAxXnEmJDfu4Wt5DesYOsSmx8E+nxRgb
lRJD2wfVhvN+iEYeYw6zW4zwrsTOOGJkejmvoduuOlJ3jI/PLaNDG9lUun5ut0NT54CAY0QDl1uM
aZF+lPzvJgtgzPxlwf0vu+BPETzd7+bNoEDTChyC7wHIFspGJOM7+hEmQCbWBiVpMFjkxjpzJf8+
e8UD/EUQjGLW4JXn3rpna4cqyh1cAeNiLK14wrEcnKTx4Ph1OWP6QN5D/40WkvVf3xouejPQwHlx
QRA6YXgyobJf32NUNWYZd3izxqPSSRbpRZ/0pve9R/OmnRlIJXwUCP9inm05I/AbwLnaoZsc7Epk
WEKPSa+nnWmGioGL9JJvn/6H5lVjeiXbldryBW4yuwIlAOnGjDd4PFvvI61j3ZBIh4utxWSM018A
bOQUmwaTyDsmMFY2IjL7F2NxSN5k3AWlnTgM6dWFKPlzRbvM/p5Oj0XfJEcbNtHOZ9QKCu3Y0x4t
K2Z55n90vQ+/yuiHrc6NeP/8LvjY7zXpFApRd8BazuvKmE8KApZ702Tzi9GkhZpf2spf/5+pKzl9
KvmtcREm96gh0hvqVMKkZo7GtIHKnO4PpIHPmNTCPfTHwuk4g6i7wqwRnGDGlO7rMwwTxWr+3Hn6
5PyMSucl8iYd8El75O0jXBobZ2iXm2xFO58vGNWff9hUmuk89z/MRiSDn4bbHVOrhuDH6zY0p+VC
xu8m+tnZhFf0xKJ/vptSJlkIcYeifDlyPw6xsCjYkKxn7Cn3HqZXMuFc+lIFztCYtgG2+NmrfB79
hK9QJhNmgcy0lfk16SL7fbIjsbLhs+Fsag/jxmZGi8BqWYOKQIbaY2VrqVtQArJKOObv4RuThOVt
TO0VlSURgQa94D5p10xvlJCwXZWYJu6ErW1IljL4ieYT6e2gpO2vxSB2okr0r/htr7/8xgTCkwif
xBiToWwK4qJOegKRebEl9DMsMzPDHKLfmvSIilw382LXHLp/I123HHoDxJKKmSIEwxvFKByG7obh
NVM5ZNq/wuk8gi8h2433Yd0KMIgrK286L1kw6lzvwQjI2uXhnvFhIFW/gPXux+EOJILqS13/bR6o
9YRXEPZEgJ0gzwpmK8eW0Os/agXLRsnDdMx/YwEG68vjW0GNu3vjM3OuJs28v1IxoKalev6BgNB/
ff1uc8NocTM4X8UUQClylC1JhZwAUA1GgRR0PieBrUwkYOFpiQuX0bn5oUotHMXHyMmOafCK8+3D
3UMJAq+BEdKME5xAJsPgbYPC2XJYM0ipTr3Ol6/lc975aOlHcT4ZbTsOn9H4ay6Cl/WbsOvRzXQC
cYqeA13DDn7V5w7dq55i2ICpGGC3efea+e/Au+2yTPdptsgAxBZYLCNPGdQKQp9mXaz4XD6MwRCn
4P0ionttdELGhQN9DLmw8QvWjMT++vmAlr5z3v7GJ8SZ60yCXVc61ZGVviFa5OXXJxX6wqCkeG8m
TAIbXMVXrSGpqqLj9zI8VpxsQjdi5avfpg80SmAQne0OlAHdQN9pWJJeXomtLJOIPHTGZJwwWbBw
y9rNaDLCeY06BuWSjdpz0a0QkQKjC2UoRpKoTCAVa+wzTNjd6FPg0FF6f3fnsy7n7GQ8dkK0pOx3
XmbsI64HJNwg7gahBvNmW1nR/YKOVfz1SLMQqoOcfi397xO8wjfwwOJPdp9w4aD2XG4XZVeelFhf
NMBK4CHiGNBwHOf0p5/4wYVEtkPyV1D4fX6e8tsJeKfHHIxDy/VF3Ln4MzLAFyoGBNW4F5yKaXLD
7cXivh16a0AknLobWAu8wvAQYT+dv5X1ZA449en7OxFswOkGyzDcp5YY+fjtM14WSpw78uqTEslz
YMzb5ry+bWgqfnHn4sbkNNF3oTjPQ3vNlwowHD3upLX7Zuk0Fw4NyKTQUD7uC+Ad89rrcPG8ckRN
RpOWCExmgCchMNR7ALJTFWtHoUVCaSQJqpnZCj037cjo8MZcL/VkVkBsYVbUVUb3G+9V4/Q6l36w
WXEQ1Cji01XBxo+glsx6RDX/e0TM6xzlHCykqNJ88H/JvOSsuA5iADfMm//vDf6rfAT5FCR8/YLk
SiVIdKfOrDOIMiIfmzAgSlBvWpA+PFrgVTsgOd6XvMGSMBrnDg7y2twcsZpg7sSPENBmON9Pipgs
VywoEBKbtFNe7igWun2bGrAh/kE0p7u+qYa4QzyNkrSx7DKYEmxhoJ9dcA5/doO/b2LvFzT/NN/3
dc9tcMG9uZueW1+B2NLWyubvpTrOEeOCCh5AB/WYZQ1Lg9l3yyOkx7+gHwyhDPaJIv54RThCFnbk
kgz3GGKPP2SHsJzObSV8Bn2MZg45TFZr8eUu44Kv//WNtebfHGSCoBxfi3PU4guLaYD4LJp4iEMS
FiSTl0U7rM3AFfgeCgQkO3YrdjZj7vxsCjWuBXXAfnCa0YJxQ6YJ8x8BnzCTd1fu/DdoY1oaAu8I
1sLCY4+gDHdK9ijhF8LMAnhGw90Dpwtfi1SoPHnpKDt8NIbnWsM/l7OHUakYV9fXttwCZf+bMXhX
GODTCTQ3DCGofekCjHnH2tGW/jgFlG27BsjZh5K/nxCAs2MbsYMub37jwbpvaleNm3GSXIhvtuxJ
U9YNt4V61JDBgeVCFaJ7Cjvvg5dKC81SeIeIN2O4af/KBdXe7WEsDkSXx3VEFcy8ychPFDsFkqXZ
DKugYRfMpiLWPTzRuPK8QzQGtHFhueoB7gyFnrwHbUG1BjMwV172Zs28oViJNbB63Cfgf5OHAPcd
7HkC/EGOT9ERlu5aPLLIJHm07BHuLvCi2RGZb+MCirWaEnaH57dqp2dMFAAOcIg5NNuh/eZaqJvf
qn+povuKjRPk1M8aajj5hlBE35G2EWtQQZoY0vDdcKv8YiBZROWK5SCkwjJxORF8WNvUU3hFq0T4
GTBAvXVb63ukSUXdFEAScTaJyHGMMP9uQbIEPUj4fhjbEXXFYr+OXVrAFpDRBO0+Nw3KSlAmpE0K
p68Vi1TGhWqRU8BJNyBRCO07PZFmtzOZ0jjXEayS/EikEVlRuDFycpfBY4eCMBp2AV4CIRZkKijN
FK9Vt/xji4+HGZ0T7MgtuAYTeoztwfvyxngQ84IvFgbCHu1hcXr0Hey4K+YwSMa4cY7Yg1lNZ9Fj
sahM7zMV22UoAcj/Cb9a594cEG1bLFNvhEx5mZ8bfDedevKCtB6wlmEwYViQ/OdqsNR8JgerdHQH
rIl1AF6gI64GNZRSTUFQt6rTNpYeZoF8vNulA+RDWmHUGXeagz1ej8wJ1O6vo/PMFwAleGzssTRh
IqIO09XgMVGKPBppDgJkEqSqLsnWgRFosq5IMIn7B/c9h+adDzcUx0N7+Z61l5mM4KYD7Zg6aOqd
iAcyNozeqmYtzw7ZqP+YzBk/vpYUgS6f+whfWJGysTcGa4A/JeyOzCPsVORwJsYO1ng7Dde842O1
eMVVazScRI2jklKAYUjuvqDHYrZY4yVh98BrsfYNR4S4hYXTX1VuhoNEUAXqmDbJG1CieB7gUFAg
YgLijM8C0JcJUD6muZjFAOI3zDKVCdTssChhGfGcJ7vfmiNCJqjOBPcLR3DZLh347eVhiwPRHYZA
iAqAH44cmEeYO96xDWgB0TmpB3SgCCtT9N1ecZFAmlhh5bqdr6ojPST9ebY41Ud8X8hVu8EggFoz
IDDNonFpjtqcgjhjs8KQDa4z3LIYAQAfboEK93czW7Ocu/UslVCh3IHa+MBUCUbQx8WqgYF0NZqn
Mf3MjCUbt1h/WSmBR6qd7e0qC8qWtcs4qbyiB60BeoRx4SGigrCRn9U68RtG1lrDrSgiBxnXFmKS
6IN/znOisM14rjtrNbI0zKLQlTicfn7m5sb3SpoNUOTjQgbihGAFKLY2uMOSecd/RINpz3/4tGHW
JyKD2nlSWHHwVI1rnzCGQKoZNozREgEFuLLsEE/kFYwCXCbWvaj0Jgt1LAYLkfGk7SjliSPeC46x
KTlCAvWcajvGUB6CFxYs1sv5xBzCI/YdminQ4OeMR1OmeybNaCXhILmt/5jw6R0ZNuoZomWkvuZC
n+wn2tcoj3n83Xw8nhqO9pHPUpe/dp86supKy+zSefvjzQKUHxM2HL43Ax9ne9qDzGU/exTfx8N8
bb4bxrosenvvgEGL5dzeg3YdcQSoUw3/A5bCq8TtsPPBKWgMSyRgwtqIphe0VHxhrGHtsrIwqrGG
MLvZqKzyS/WycfKg3p1eMC7pZAK0Oc7t3PlAwUEzk63JGGG/eEPd+0lZFUFOjCo+5XBBv7wju5HY
Ezw8ulHC3FjXQ4tqQn3Jc9TFYHG530NpvAVObHhlHEjUsAEOfZrK+5x2m42qm6JtkoLb9DHXqYnF
Qpru59RjHHBWnQdyoBy/QFo0VKfiTPfKn9k1NsG1vFXmEIETgt2RcaBk0RJY3Cx0CHezcklbB6DE
IsMBCjL34e9QHxp72sUDW43TyXf82hv5kGxXS8IWkWuG0dnit2pYb0HKXGR/RLLOe2zoOveLj3+2
JdjEw/ZxiMG8/cPAj/llDtp692vnN+0hN+g5gzHoSR4+pijfEFIK3Bj4139DkZngm4g6lvZvglNC
7X/geoOaPZf1EkcsO//Hhwto7V16++YoFYYLNrKuQfiYaN3GZmhy+Thv/8UHUqwOo0Gb3ogaCVGt
8eLnWDFVe8+q8bVG4MH1ofJ1FNLUmrLTadatyQ6n5z0WvNxVviyiis3dKocdiJHw5QZuusAMjCo4
5K+n+X8eBhD5H+F+SfLduByTdnLgILLecetKLstuXucc9AiXKvOQzqdQ5tkhA97WyH6MOTaRNIEe
3Zc1HJcAK3ZH/0X3jQc4FyTx0KtguUaA7gQJI5oNlnoAjMxDYNnMMkJIi/b57usk0z5ChDtn5E3a
dj8DMa0Qc/IRh2uYNMGPS1zM5BWbrUCK8/UbmXsfrQYErK0Wf5C4tOwLf6dq2zJgoXxC8NcNkSBt
l30aSls5tD5xXgEphED1xnh6GTY271UV5u4PdAmTajLUIpE9djkW8BCJlpzDpedkhdjtDiII6WRS
iJxk4lhhVeOTNu5NevNuCkLlq7t6A9MQq2YuSzKlHnyhpdfhU9zkHybGnxkRrkGChwK3J7NY9Syz
IyTm5NIADTEqrUaUWY08d9bFNAM0i7cpt8h+GO1MXwSD/7XljGUMRB43l9UFsDUl6BZnbOULKwjY
VthVSFvtEKbIf8s/dyKP36Qg+vKp7uwMBVXMfPVYIzEQzKwG6s7DT/tmJdatvS3dGza3MRHINJMI
Vphdsynhvc62s3/OdkgLMafBNvtTor+Q6QkPsgdtCUhyLHlnVswunspOeUipOrOPjSkRaiys5iWs
pN/owhIDTi1yVVpyAwzcLJYacAArlSlIH7/G4uLKY4Q9a7Vrsa3wQLpAn8wna1DYJcBy+mw/CWgE
vmxvv04/eJoL4ZknxXxzKCtxJoKT9kgsSoagmWSKXQ4s/hlB9wbWkS0KHk4R6EVJdos6Aj6M+wLI
vOY3ilTPV6Qd6eRK8/QaT3nBAS7APkF9WhFr8bC2ZK8qs2rL2EaRT22+w/uS+MIz4N19qtrlDGU/
urKPeN5vxqUYJ0vJrSc/ZKdsusGceDKUrYpk0YcRJa1eW95QcpJ6xxtmE3YeQYQ2mXI6rNZefYw0
jdqbQ2XGPXyP1oGUwzU4eVJZffe7BViHv8Lr6Gpu6dP+coepL9ufmwE/bL2Xlfgb+jIXC8W48e5H
FY2FjmiA8s3j3ITFJZmVl3f0BV8RKlpTPSj2+yDj/VmPe9vBSY+GfyqNhU2KTQ1swt2HnCpy6vLu
H7KrrX+7PXpeT8ExQbFbH816jkLz7iW6NYC2sRa+GTiwMz1wXCJh5C4FQPs2xn7Ja/I+kJpGALQO
MPSZk1KT4WzxtbQter8vFia1h5h4iBEv2kX0cMLTVT6Q7cY8htWRzioda8N/mfOt/xUxUt2FDHiq
3YxfuyGm4jg9tWYApQpc8jMejrjyq29wIzE7mT/MNxMTSCvoRyqyVEE/qD+Kkzi9LXF70A/sr7EC
vIKvdmeHYZRjIomZ8eO7PTgM1tqa2sSwRWQz3QdHXLiSeUUz++nSli4g2/isy4rxaNW9ANnVuAn2
XreT/c+JNYTV3+Qz9k77KYoWBjbWYQQAoEMZmWCnEA620GQmnLUwZcS+dwSzbpCK/d2Nig3x0AYd
2v9T/5NkQ68SJoT37k1grM8Ky65JTdzB8YbITnPi9ExS8h/xZ0haupi/IEBtBAmvc2gO0/U/nc2x
XMXdXHJm9zPPObpQbE3BA/HfCx7bwWJ/USc0THTb9DmST/xK1Di6O2K+lI4wOamMQuzOs/q+tNBJ
6cour7/e8fQ8oIMM6xDevKkHaGm5+YSTVazEiOSijhFjwUPJxyeC4m295xixBJqHs7xyeZnIh2iy
Feju5on+41TZiLbBIWgYqPk2CePs1MroHeHr88Aphi/detOHaCMKRmD0LICwMsd7HWJqA3Fqpt5N
0UoskyXD8AlGp9LHlAdgIpkCZDkPclzb+b8dHW8qc/0HhReR3IF7xPrpn7cK/mDSFuu7eOi+rrUD
KOd9PYmwJB3gwor+RoDdhs6TawxBB4JBTEUbnG4TugmhgHzbmhFz5wu7RY1HQiav1SdgX8sHwCrI
FFpLbTxAMUme5iTFavYm3DVhMOGn8VoLpeYjkgXZrC8Z2rQLYf9F7Arm7ZcOt3/mlUzdynmMtbg5
PbbtFKKjOoe/+Gr4ah8znfZSi/OeRL0n+swvS+4CyimTMvBZbX1N6IrC8RpOtlGxGe6wDmRE3bvl
uji81/R75rszrIanRMCMXjpVUSCv9+sX2cts50T8nbTkmgQfYmzedvUv6UkDewLE48SGdUdeJHO0
Ta7VQu7MUdzDuEVQj7H5qMfqwGA5BF+CFqHFvl6UowQbDqyacN74mKM3Sgar+FrltbdoXl6xt0fC
2N+4rWX6CRaIUGqQHKOfB5KwnqlV4SSi2l8+CFoxLOjjXoy+dWA8OUNn6LFn/e2bfTyUOZoKbYvz
AEAG93Jk1Nv+iVcgX2uLG+2cPsumaLh57Q9k4fHFJIWrhZuhCywBQWSmxQxfcJkevN8966NZ3dci
Wg1IHFpTBQB85TrsK4YqS8Z/o4dgzC5/NCAABuRwWbwPykHhFMKvEFCGA9kF47Dyq/w0H+PB6Qf9
7kD4IH/m8fbw+bIbLGf2boshGHn0YPPYyS5IxcR8ELha9CWIvwUBGuqkrS60mXpi+6wLDIhXBMKu
eBXUPr6exrBnMUWOor4+qa/qSeUxhrPJKiUxaCkRpiyAqDle9sjuYGaDNySL5Gv/junLJlRc6tmj
iULU60Sb36ECZHYF1RoDKLZ7FaPmMyrYP4DEGLL1s9FVspOBZWNB+cPa3OCQjqIcaTg841mOYyXv
f48tFpJQFu3WqLHlo+B3gefBuOy20iz1Wpf1KjgTQukV6Jg7wE1UcB71BlUMa4mXNfCIM0bwgbrf
KliqJSw8xht2u6uPm884FTYaiyF43vKThnyT/qz98r3rR4nmFbQZYA6wq6pDV8Y/KKDOfvtecsWA
N2HbLZ6zUphW2vBmoYyFtVlM8eOf8qVxZ20JEabRr0gfHiB0RIwwFVkdqFshqkZ1cBtrs4EGWU0Z
P7GSGvdM0JBwH98nd+PCmtMdbRoQlBUAwGj+2FThb14y5C26KYF+p+x6Q5iBIIVcITwlyU30+apw
s6WwGj8xR4h/tGivFXfpS7IZaVX3c3amR7ncCNRCW0JxXL1VI63R77DtG9LKjiJ5ka2ZEE+keYYb
2dfm0sfhDg7wNDcgm1vA8syXg3+aY1gWtLgqzDJnGMN7cpMVJHZi91BrDtxsAn/jD+p7F7M+EbbJ
Cf03c0xrGLikmUzbTSAoMkqQHFQS5Po0/Wf12t9yat6XsJDocqPSy9xOphiBPJohKXv3sZTYcsf5
sH2MM+Lj4C9HPO1BbR0/xA5YGCxvYdvYdHi0rXIwXCXr5DCcdUjf3zgZswraDT4+C2DoAS+PXWkI
rpBvZS9xgIZls7f4BOyPFeY87upGCgcwHR74y/xwULzNG93/QkzFI/6QqmwrTIqwXrFC+9AAA2oY
6OKDh88iGLdhziV4v3szBdv4bLLSZLuLvzS0dtqfA6sCjcoTf8WR7zFcIEl5IIFmBiXEdVNEKJE0
6NZAZSOHNvSWI93jHfZ1H+9PrkVMb4sDq644PWhuM+xKfSzy5FWCY+8o/Bkb0LubVc1/NrK9bFHM
Rsd6QZp4kPed9x+mJZKxvrsgB1Dgy02T2d8Q28UwKwyI/wvzLRsYFn6gcxFexfSF5C2JpAOkQARI
EJSE2esws8FWGWQIP0AMOOw5+91dEjHxJOf2j7Qj+Enr/tNTF23Qn5OXsAJwNUeujHGXhWSA5v4e
DFbMuxaqUAGeQu0OwEc/M+K8oLE8qgDRSj1lPkd6T3teLaRjun3Pmri/eUV0CQUxoSzQOJJaZmEm
Zi7uvxkQ65PCe6+rJQ6c3msG2QxPzMnNIMuaJNUpNxGCh1NgBjTYwNmSL4T7XTHVwx0DG4bRifxY
m27fpvYwywzoQdelISxh8NLxfyIuA3fdltsTw7X5Z0lJqtgCxaJZzrrLTTMeZ2YN+pLvpKWwv+0+
gUofV2OTKk+Fs1OfyrTsI64k1FW4XuBhx/EPT+aQnslUNPClIunoHgvLR9aJlIoWfdnHHb7HaWVR
XP8RE3Q7sZTwETzMEH8hODm/bbGmUnYBIg33vhrtMve+7S3ekAva2mInUnaW+lccKcXj+w5AMman
AcrNB2qGEQ/b6OZom7fJRw8p5rHGZgVrvzC3hVXC4Pij6BgnXT0lrCFY15Tj21I5tTZ8hNmXv1WP
wvTvbr+nCmOFOf5+3fYLRWe/AOdH2s65oXCSFoYNB4qzZNq7qluWwB28cIDpLI3Y93VbunHaO7/0
+bk8cWnRJwd7MAM2iqcv3VU4B3qWGKP+bjhIMMkxtzIXe1VsyE52/XU44mMAaqgxf8H9cMPICJIZ
LIR2b2f00bQjnVExytIVLHQe5THt4FZaa9zAUDc7zWF9/tzKBR7eQDkSWCnP+DEq2ZSqjpRYjSUt
lCBi2WLlqvWDcCKMSPEW9QhiZH6MXyATb06z8Rc/NTRb7n4Z3+YkqXQmM02xYZnIwjHY2zqA0a6/
UKI0g6psFDe/okeFWI9bBuSHb9hSivf2Q1n3Ffb3hPzaYIos6mmi7v6X09nEMWKVrPrz7Hg/0sHa
wtXh5lKBwBlQFpPABZ8XJiCfvK+ZKScOUJxmIze6Y21GQNVR7FaiMtpbDhcTvwt8hghswIJOOLdB
7ma8N2tg+Z5NX7LCeWf9WrwAIRgG6BhF5/nb5dhmP+0hLkdb0j759lOaHqelYeyLEZzRjCeNzrcJ
tXlvwtJPTCNUXhoFUYPoLv7wr551/5z+CovN+S3ExvPNAtP8svDE/x3YhA3ERBYA+rLY0PJ+wnSm
hIqXxKNpHr+h4WXOouaqsCqjWYHNUHpq9ILnOjCokXj8WHDA9jusr9uR872Mjgku/iD2eelTbG44
9fdM+QjjHbCWDoR3g5XGDvr8LBt/WfqznoPWvx2AjMi4tPTZ43wQKhgNPR9AHCrwGM4nJi4TgAHp
9FrDSQlKLFpKEFFcevizn6u0wH0P07L0zK9QBsDWD/xrn+IquY+0Hs0iftYGjPh35oveGR9jhgka
ZyHeQ4knGtRe7f5rn9Nle1LzxQejzD+CqVNI6gAQe1/nMbSLLbsbDtfW4/pVCiYhhMxMID75r0N1
Bgoqg96Gc/QGS1fYLADKGOgCsSx7juEe0S3DBKTZtwreF0aC56kj//VzlTs7AWVLI0XHO/O+rMbQ
kMxvuMfWuzZZ1DRz6MBQ9tl+eHV0iyEky+HDFnMxk/gIgskveroJoIz3gTpP0YPKEROnFKN/mT5b
q1gOYGLqY0R5+YrHBgc7LGQtyYTNxCaa8W8fv8b0kaaO4/disEIJ0otuzmiq222sLQbxIMaiyyfH
D8otUX4pCbs9EIwQYYoOpYFWk4qPAlVye32r12PW8VM4mRAocvxRWWHhWSy2mvxbqceDu0OwNvZa
NwZAgMgemVtvQBOWc/D7SqIghY9cfpAW5TqHikJiHzA+Fk5aiA8VlmSAI0lI3EgP2JrPA2hFBBAp
oyQTvUdYJktQ1Q7pFpHoD37yhZCPf3GP2Ko1jPYGbslQS4bwFd71iRIFTIJzJw0xTS9W9CPhaYsh
U4/Nlqdc8K/mdxPVEH9WtUaYpYn5DImiZAX8vCbkYGDP2DAd0+rQDsVkD+Dn8t570FpvbjtPIiB/
XIGt3AfodVtQxYE9iMie4nmeqlMuicgRxn1vfATxWuWrpbLWqIAkP5PtdvtDl/3P0x0F/aq/eQja
i8UiOluUEdRspMq3Fl2oxcoVLgwrWWmeR4g1OY2kyWd1i+5xxn6Hh5kIOMgKnYOzP+gpoXwbYc9e
sdYiSIfWkP11a3Dtvj8X4Kdjy1qaimpwXPMhlfOzAxtEH4AaSKgfkvPtjJRM3QL8DPuIDgzGn5Ts
AwQ5UB5h8dCbgD2PoXRBNSvQkmBcBaINUAni1uhm/98ygmrGD2q21NokW9+W7brAEXGtnsRS8AAu
hD4FbjLCM7448oK++Po1Y/dH/ICf5KuxohsEYPHST8YDy/79DJWOoTFr0lYYhaFwkMlSWUNahuvQ
ey3K+Pk0XzELk1HnqrxMWfhyUriPxfH+r5WqIwVWPppv1sI50VCQOB/eCXddIor4MoBrgIuKxU6S
T98cpGs9Vx3ta0EF17d8Tr7tcqzGw3FPcNrAkw+s95AvgTM+51jiQDxBQXnqyIoXNK3cB1/m9UAA
8OygvIFaMTZyDYcMY09zGLe55/76Vvf3Y49h084wnjfoTIi1hR1kKKhst0NhRYs5HXz3qzqrHeAK
GTdBk7DnTjOV2d1P6EPBHgiT1uB/8q1bapDM0/N92ds2laXP8jUz/wMPaiwcnee45i7PW2GFKuwc
BfUABBEPcHzuRSYvDfJ7Uni0mt+I8w/n8hps+ueSJfBGC9maxSwXi/ySCPPEnuLZ7HLZe6s+q9c/
gBd582B+zc9PccCVZy1QtkPVbjOfDay4djU0E+zNPw5pjBkJnw+fJnk/RvcrbJgYvhL7VAjWVXOV
cN0Z/WH1E2tBo5k/StTdVE7fDms28v1WNDh1gEuNreROWbvSup0hqGeYfeMnRTIoiy6kXJ05wLF8
1f9TGRynIF7wNnUw/r3JD3rzdgZlTp4WyFtZtRDhxHdJg7Utx3oMbEyaxjCeDH4nnb7g98bauIcl
bR4/KuXfs3U3+37/jIxy9yJEZ16GkFobyvUq80EiCHayZO+s27I7dIFd1OC17rGdIU0F3jUrzUl1
gNoYXN4ECLyCUSgc8fkvNBrctuB8n0APGEWYjfF8GSEAA02m8WGNMHD+I+nMllRFoij6RUTIKLwy
KyKDWg4vhiPOoqCAX98rb0d03L5dbVUpkJnn7LOH1y18UypTf+J5+3PVUbMhYMdjyoMVaT09LVsQ
IdYqyinGcW3E2BvI+jQwV8Xm+tccAYBebMrU2NVGG+Lph+hzJo204M4qpjzcgPPyns3ZbVENr8fv
QuZ0XZQLkCpyYUUVTsai9R4YAUe+AVJ1c6wCvjD2fAjt6Rfjjn6mJG9QEI3kPeUemNKH8pF1HleE
QjQ04HQm02KsT9WpPCkYBsIhadJmqQwKBAOfWIM4eQ/P4WUEpkVryFlrLT4gbc1cX5auOpg8YWfV
jrI9Awhsjew3aoJb/NxC5nTVSI2AqXw1eaSEpVKRPkSE105akDx8sNgr6Y1AghgGghcItB9WEDLu
XF7JmY7LV9m43Q5QAf0EJLqTfWVqLEKA2JLRj0D0ZfAMF4I2i89BrgV1mNjE0/URh3bmxi7bsxgm
GE5FDBTD1OxJlllDIkX3h6NBLux51kvU3EyHcL4f4GqOhw/sIsoNzMqYGzQ0MLeAazZEteAJAxQC
kf55paL+Yep5GskJ5efuc6R1meHpkkreM35mj1QXGOLogv+qjuFvkb99JeY0pUbAnQRIQqjbrnCK
hFi4mtGc0pBjdAErQAzpL1N9TorJkBQNn4/uaNmZyvcVq5HOyZHgYUwO1Ccq/BozxM/4hLgh+Lvx
MXtZPZIgnb99+AjL86bnfcZX75E8M/ZpYGDgA9gczBFp1rEdmsiQdHvk83JpM5kQVYZE+2qj74q/
V6SNzTFoK3S11+SSlfRr/WUfLTuBihkXC+8/FHCMTQKdCfTHkwZQdEJM+4jIwq7PwcDAh9Ewa0Cg
LWwrC2DfBBQeekc36zBdvEwZDPofcuadklL94gpqAgc4Eyncd/AhR5bYwLrHk8JTgD9h3gNA0GSg
iMSa9BxaijDb/Bzr3TOiJv10UH1sIFFQD7i+7xF9Mb6FD5QHcE86IEuxdFmTNL1T4HIfk/P0toRd
TG8rj1Aaere7yO2gP1ZEHI0rKV4f0J7ZNEA+e28DmuuQQNln55zXkbLUlh2bqvSnxhYw0ogEZhel
DOROaOeH5+wMS8aEGU2AJAD1GA24wMqtrTbj/ZUD44iz8N9tJ41h6iZF3vC8feIOu3QgBuY2dIim
MMXH4rTj+eJPMlegk63xfVyedpxbPsFWYyvCGoT/YBhYvwOFdPseMZQ7fkJ/2++RNWf35+qITMrz
LxBsO8nhxSWsFQSbMwA481BcRETtTSGvUdDADSqfW/QdwatZgfa2VMDQmIEa6AqhUcww9+iakO+Q
tiTnUB6pXBWeLbjKTA1xFUGmwqCa9g596oXT1jOEZdJ3qyNZ5dZOS55RzpBWWMPgKvN4B9YrMKbg
ibzLy4RuiyOiP+zNSxKtvvRVkNgwAKClhKOOiAszlBnhUCmd2Q1uSV4tXgvSsYB7eLe8EKgpRs04
wjjsQE9G2QbXAHKDVdh8y5kMapKMYLn8440oqT42pz9he8Fv7RBoNCKlmD91OAWsLL5jyJ7zUXwm
6aRmCC59kQkqgwmCefWqFS4t1HhcWLYynHAupm1C1gJeSut/u5R5cfGV4tN3X3PUooW+o0g9++3Z
h0pVmJ52EX4fOtFudOv0xIR58Re8kmBREVf70SjYnbZyhL/Az71YcKUGFf/AsHsRSCJY5gySIGHB
0ibZ1JI9rvxlQsXKpyeJmZ9BEhNcrhorHnbbwoFwUMIvgrxkeny9KpwvqkccT3CTYPIfFrFMgbA9
0VfRaI+hVAG9zQgl29HwyX6Dlum9lbPLX31k2mvBBbhs3hs4vnMomUzj9l10WyF8eMzkAcuxGEsT
a3Ia6Gzi8/v8kvWmJjsai5QRQtbO4IiCdX5n1hXB0muizevYjJpE0J1Urifag1xdAVC38OUYJVId
ETLFxgiqUoibxS0lwZqbDOy75FZ+YeBitgKFRiXXDEAGKYDVdxtqAESGZJiS/jK60CqtqGXex35G
7Ql4Di+nG9yG6H+vkytK6/rwTNQ/JqXV8oLbxaTdyLNyBmHrxa4Aic7WM+psalMhyF304ArB6mud
S+vAO35ignG4xOC62F60oINMYyB/I7yFN8kKISgKEqhkazAL9ha/Es95ZhzQjo8yhRY2kqD5G+pF
JTbyXyyuhgme0GwJgUBu09vW/y4wUwyIblyRVF9BUb7Re1GiHBXJv8Kwh1w04NdLKdsfW7WPhmwp
TeGo3SPKgzteQRETOIV4LlEaS6u15CMe5pNxQZg4rxft8UXBceyfIBoLD4qWH9TZzQ7WPoy+5x4u
Jm4AwJPQGMbPtGauiV7kj8IN1IzJzT+Yi2FxXCT6xbvMbrAc0QDCapmbdyEdT2CLplImZ8+FtLkv
1qOT+I1mAo8F5sbSTEFnHopTrcy0jdo9B8hUjdYp1neH84plSOFcCUmqiiCBjpk7COtRZ9AWfLdt
LipPEgn3jIfYBVj/YuKE3CNkbfA8ieWxEsitTAAmz+lt+vt3SKyDa47xs76gqbYW77uQSfT+MIZm
fiFztfiUGxKSNJF0yzuoBbHpOTMGl3kZciJM6V17S7lv13MtxYYyuKdWoB9bRldntnPsjhlaED85
06HrNHDyuH5BmXIe0Bhwov0YhPJvfjj9M9NunosCsIJvMh10kHiX9zjRGJ0wUMeI4XDbPZY0Klgm
wzfh2KBz0KNv+A5lOesEbf256JLT5vkVzCrE6nhPdvvejr8quHn+sjajYcJoiLdSzAzVRuvMxS+3
OWTrLc8We2URG/fRVfL7fQdo7NG40s3tQCzftiYTgWuTmXdEJnkiXobx9siYYEaE01BBAc9J9scf
r4Uaw/8QSCuB67yIh2ylrm5HayPxpFVLPTBleaRSA8EN3z5nmhhOqasrBJ0PsmXh3ELP0Kj2g48A
NDqFFvqVXsnDciVqqGt8jZUPPTSgqp4JtQYM2R2C7d7+jSDwcDu+dm/Un7Mnox9mQ5CR52wdfDZm
WxfG8OeMYpSTm/+w+IacTQUBC+eBKm6ZkvDO7zV+D+fddVFpo7YdsFGstfA86ZgwII5ZIZ6clZz+
s2d6wmOmEIThFdARUwz4CeyM8lJdXtmVeA6Xv/RHGhhvgEm5JEC+AkrPpIHEAE+KzbAZnDyIwvXB
kLHwAnaz5phfmfQTrGsmssj5PqKAv5J15TMv+0XwxMWBgXQHEvnwq8LGHTJFe8ZtDvdwVXDlN/Uf
K7v+azfke284F8Wort6eD/+feBoXlwuAbJLnOdaOZLhvfoPH/oLggd3SEmXU72m//mhw92huS80B
3sG5G3oBQihwJP6iAqMZomj58Qjjnk4L1fklrQy6OnXZY+0YPXKqHk6svP6+71C/MJD2G9DYM/VJ
iLQeUPY2hOMHqduAnkvxASX8m9dXVy+GcjtUykDpQq0bFB2j81jr+4rplxc8wdzHJerTAUgOuwv3
pCBaE+dmxnlrihNshDz2XV0FX3LQv5hwAkFoekQq/Y8H9xNjCHSFYzhlIn1VS1VJMWuM5ckPhi0I
KPww2aaXQn98Z4nIpJLQzWuQWmAiSHACT0KarHIdG6AStnF+j83MXqoxMMI+wCkBTAUsK1gBwHrI
VW4L6402ZYMYhAflguwPwsNWZfjF9z+FP1ML+MlAFLkivxKTvxMhWVRpNshuXYU3jAHQTLFT0VyA
FCnut41g72usRQjPIHlQRUkcICsLlge478dhNwEa5Sswl2SWyxknfjYcvM6hPWkB5XxHB7oGGqLt
3uk7QEaNIQgvS/oj0N3v7g5Q8fdNqSfR7uYsImyTQPX2p0nf79ADVDEFJR2F/00orGeN8BoUk4B2
e0meh8+YjbQBnsOZb2EcFBEdhy5x1c6vw3rySB4YiZ+jOu1jztObNat6/y/uWV2cRUZP6Ys2xto1
f68/DahCBFW/co3fSsbDEtECQ4kfw+GrNG5m5wi+ERkC4I0wD9Y2FB8eZRxIMhrqM33ge3Sl4eH9
dMRVQSERbFGoF05HyUjFOWmQyNPm8Ehrx3LZg2mP0SUnEJuvGiVEIKZM2Nh32aTbxevY3xHHRIMB
rIOKinEfA7resXc8La88bZPHxNy8lxoudrvPyvyDXtROOcAwoQORNA5MSTvqGjidSO7ARx8+jngU
xSBEeHqgo5yyz69JA2h8FhjhYcwjGaRT7qEiAVUsAdH/DRxBSn9gpAgFHbYAqabxgEXmdKKL7VdO
A7J5FdHr/BRCKruXfcPRo3IYy1DvGhDDPjAUsIeiDGG030CFwlYQWJRSR9A/KMF6G2XY0GltdPpk
psr4hfXFBKM36wMdju4ZEC8N08d+7KzRmdfnvdVj0WUsg3pnTcA/4GOykjqsPRhoK7hsnfxS4uXn
/D7ktF7vb8i2wWZofKDtbMCHOAL6dOc00JRJ7H6yfbkPSg4Fvs6kCjyALpKGPqes64FtzvSVlX8O
8pzzmdr4AU5DhUy46hr2C/uMzRjYrBFU0hzQqXR1wqu0JXvgDVpj7apjXq/2mW+wyfntO/pqQSf7
fNATg5glw6GWXhHqGUXexUG2jjEeA7tH51wat8V3UfLVp1eLJC3ySGz55hoFgk78FX0l+Sw+PvY/
5d0rdfuqOh82DabhCC1huePZtT/RLoEjUL+6VAsnHsw6AIbrr/oxdgQVqDMXF1f92+ipjqybi0Ci
YgjwB4wLGqxYdguqvHvBe6E84ohVhQEZhxBuMDBfuFpcKqMUOz46s18uzYj2xQ0hf2clTvREPhAX
gEJS2pu5mbM19THeZzdjTKvkiCEyc17tq71+7JJ73G7ruT7mI7fRhTGqMWi9MitnRm6OmWh8tkZe
Ffa/W4+mgq+s82di4PD+CMuwAOwr8fGyNnKmrqAAshj4B8cNVgO8ImjIaiSs7XFfO/CQ32ccWtRy
xlLnoeG0vjj3g8l0MruSr9Phn2DlZOTyFexaQ0o3faEEH9IA64QVDSk+u42lTgDY1/2TST/K5EuJ
cYoLN5JxoZwqW6G8iV9YaT1mPXgAB+PivGP58Jx8saqpom98nrx92HKj+1YEjTOOdQz/MX4wzBXk
RbzTplRbFeEasbQ0Cy7Yb9JxwTl2GvtNITNaZ9qfMlNmvUM5eeyB9yZcne/ieWzuXn/y4nRHk/Fh
EjPpHpQWn1Cnp8IkxP3Gl1V5YARpCGItzUmJ9yuLibBi3IYMu1roKw27dapo0HBCwMefHfUmdWD5
9/ij0P8eK1S3ULRU4kJt6xao19H67xOzRuipDCANZMFJAeWm21MWkCOy6Y7sbt8pGbyIylkqlDQc
evCz/mXHNzwlYGcMusgEnkNb7gCosaX8F34L4AFpjIxUhcol0mbtHjY0RrGiYj4gOuC0sCbrlXL8
jLUNJYV25EyqYOvSwnG2krbNPsLxQGHB1kc9zG9G0rDhIGPjZ1e+LNkrC3Ajr8r5f6cSnBe5eMD4
64//w88x/7Q/tjptw/nGXo0Igp/EwIsnfC1CYbDNcsHZCH9aFKRbUHBLTETWKM9hLZy9dsK2vzGH
+LnSsQyqnMTTEVOwLr4TC0Vl5MnipY5EKjnDypM/x1ZpJH2ibv3HGoS3SKA9LJiqZY6kVwTPYkua
M2T74FwN63kEIINsEIh4dg3kXKhnyE/AkHg9MFzJ234ZUvf9xX7t9F3EDMiETiNqDYwh3j5OJCF4
vgM5Z3s7UDM8oPtVkT5FAe3KEK9UqK1TwGvG7NPCxlfZuzrmgNMKbgBAMaJ3Jiku3G6sgteuSI3W
XKxnVgeGiCvJThkdIqui9nMEUwuXcvjegjBQRpKXolPZYe/FaTplOOE2fsLVsH/jMuSKYJ6PbUYg
3ISpQkbXIct0B67iYlkC0ostkY2Y3qsjKNYpXVmuY1zqfKM12DwibnhoTA1Bf5yTg/sbJuOJiY+S
BVOwdWgj0LsaA3LP03ckgqfB6BxkXonF/zMTSHPUjYMmlYdjNbuOsGH1P0vBbCPHxIe3XkZiy/ZY
OriNYS2mchGZ6bAN4qgJwMeTJtmm6lYF9rGMXKnZXGujAHyBLaVFpsZ8XMabdAe4iTAqitlOsUzt
ex2IMUz40X3xjvCoHEor0FWHmw1pevmD9jgVQWBAZSOaDDHDtIa1I9iQ2ArAjPGmX3LPaR05+HBe
olP9hmoO0yNlH8fJgGGEsOIncXcGuMZ12T4dWmq6QNdnjMDEg/wWyk2PrzOvC/ABQrhxdjE8zbng
AXnMzHg02yucDvLFPdwxnfI2B56Rk7PY5l9njJkrLBrV3eK5witr8cQwR3i6jm3zvTYraXCNmQe7
uyVo9Jz+6EODs6mH6rhacjsoIAZPIZ2woBpyilPONnnPjFCZ4c1KYOpY8uvleV4uMEHVB1ZYHNn7
rn/EU9qNyI7h/uO3EGKglKMDvsTWgCxXF2VHoCat2+fRRmeXQyagEqY529CuE/Wyzr4jeNrbZ3z1
KEagSFG1BTojGilkDrfpL2SkHNeIzBnnPcDG1IZwya5iM82VGfm0rmDDyAjJiOqF+QYJGnaWMGLv
4sKrQznQM8oLBkJYP9zsVGh8taE5rBxUaFRn9M/cwy/+3dvGqYam9zetMbnq/JochbuTNM4fQYYQ
DStne8Pnu/QPz2fea+LbNXnrIUUfUsjAchfUGx5EaXQ3BwB+hsNhO+dtRVxyKgxCXH68suHTXXxm
FrSpv/l7i5Qwu8fmso3yQY6VxQA8ZPB0pj1nwWbHtFwaK5PnQo+BR6ICdkairqg7egiZSbZQvVEx
YjBByfEdKgOqAlTnzN5N9ouGyi+QjcAqw3IU6cAd7mX6mApEnQhIGoRBgQ+28KvH18TJQXEv2zKU
/iwnqY6ikmbptu4tlf03H0baaUHP0XfPsHMWNVM1JpfT6xiCA/F1HwKoFDxycfNkgdxBkJJ1bAbQ
4sgsWLNJM+TGTxZh+Pnv+Qd1GTLZ1+dBIHI4Wxv/eD0Dhrf/GusqXI/1h9+tPWJ35BjpT0eB5XX/
6CF0qvg67fgRwCpa9hDcSSmp/mij9IWIJGswmMA7nYmXuoM+81vIO34Z7UbvSD91SkmaIxyTs8oU
mAzIpHg5QVVa5ddow49U/sYdC77gknY/gR+dUg6WlqVJV8DGxyFEgnkO0Y5XqlB+2VnfQn1wZ/uH
AALeQyN38i57UrfIPGOMtBePigOCpcDROlCmzvvcHZQ4lEEIugCzTn5nIuiSox7t4q4fEg5sbGB1
XBZNrsywwxZe4Fk/YtzMtYzw6Y5ABUyGWtPTn+ywJXI9TuwMYZt+fUaNnPp/oJEEpQ8w4YveMIFr
LFHg1A1r5s6GW0I2hLn0IOKI/CuXYbUjr05H4Bq6B4y3ol9g4bJbUig0zm3e24tSfWZOalKYU8vD
S7qH7Ry8CmFdDQ4kIkoAbXl+qJvnNS4SY8pqnGjMVKzl7whmaL0oNmYAU1Q4tKe9GdQpDiGW/fDk
csK8ObVimTSK9f4bvVANMX2xZ0gyceWCJgRIyLlHHWO7NYZSqCyqEQbrQsXxjXBzy7dg96wY+nCf
SgULLmOEl4yHRUSs+cBLUz18xajycednGglXOYAe+8rkuUqek4x0Gt+A9aDvpTqKVNpe+t/c9PQU
aIfx/AzLKfs+/kPLXR/6QFHzgjoJw1bUDwMU6Ri/ILyC2lZRFRicv9QmsElp785DdjfabczzRQ8K
cZ4ThlkeLv/Ibc/ZdXaZrAET2bjOyCZA+UVSwPkgWuvWnm9MG84V18w10wuzLnG4OcafNRdHDOd0
jMisb+9kvH4A1atCDEf9d1gRtoLhB9V1fNuSN4MIkNInhBaAMnNn0S2tRyi5HIr84MTHcZABsH/B
qR6AJr3RW3nSI7zP1gPwgTPFxfIp++ZIG3zIiIAR591w6+aooRxxVoyU2biR9vARNfdDf4Baq4Dl
XfmGnaPVAxOAjAW7G1yuGOJPD13v4m5JQ5tjxMgZ9k+2SN2BRl91CBfP+9vXQeAAVK40yji2F1dB
defvhsegYI5hACeL2NMJcfHv3gtCF1sYjg+BKuIpWFVW/mWpVEFDC4KwaQB6HNXJxaegEmd2YW/v
q/5WDyHwAaQ7zIRiYiYyDHkqQWQXAxoh+qKUmsJj4zd8IyF2pSYTCVp88h5UzTcMAbwjqVZH79Dk
ouKzQHoBnGNqLT0HAeJPsjPI8Vq7kCbOM1ZagCfIa1GMoInCuaBieVBbEb/iEIxF7AoEbkZVtPPK
7sADT915noHsoSn9zlGLRua+8KSxNE4Vf8cBRpV6GD28cc5TBHXenYL3OZi9R8qA71rD7XIWuk2V
SwXgovN+k1VUeISJjXgAefZB6Xm3yFUPZtpLHxG6PT4ktNLtObNyiit53Cx7MFBZ4CJijD0R70w8
L4QUkIglweRqt/Crsgdeof9GUr+wnGBxxOCdsDVG4N/QUyh4R4/wsMWzkocd6ld+xY+JfRoIQXly
dNz9EsocmNpZ+AcqSGGKcX12WyT8d0eG1DfUkSGA5grW8PpfXJllfzyiGWBzhP306Umw+09xLzNj
8Iv+ZNF38dSCnBEXSD3fYssWEjcaIBoWmopzTlvx4yjOY6bRPlOu9ROa33sBnZkIFzQe2kCALzNm
vXyKfWGIeMP3mTknLpvURDp2asW2FxTHJ8S/4edIv+ro6S1+ob2cK6virwtU1TZyja7I/U208dtH
qePeIDbyjgewJ9FrIVbYSEkfBsSXkLwn1voP9AEcPYhlEf+NUCEnMx2J4lJxx01CX0v1hHWXF60E
zcAc/0FmskXYHjEbAT2tex6/vL7bJkWIbI5dtGJC/fYNAELw96B1e1A6tOzpYRNEo7MtKG+itXN8
BHuGWLvOa6dy2LIJAGfQr0PzR/H3Hak78b7ZGLH2HEZKzBRSRBrC6SS14eWuV2b2CSV3WOJ9sUdh
7mZdJC1v8QKeIxPFC2rPm8MAmr4DVIIogaG11JfCSufpMd6iHI06ewkH1Zl8bCVYPD3YCWJPtzv7
F59poswAUxr7mwhuRcF/k+8bcvnbpMnaVJ7AysXU8uIBS/VRixXHr7+e3SNjrELftGSs15R5L3oH
t6ES4hHtSilRHiFyhbPbTw0GCiznHQGF2CIhFxhCyQhblJvVsReoacmjBWKHnIf6H/02T6gwXNA6
t8lKRh4NlhN3tCxCQYhPRHKfnKF7XP3S6Q84MxxcGXpbayDSEpgYUOlQkKLQ8PtLa1AOUSTPMdxd
3mbA6v2UjnDt3WKS7BiEegDMLj/GvUdM5fk2Jg94Fba+MKPMzi4JJW4kQ7DGLJIRLzwGDcgvZhzA
bEEU5Gt3a6Lres7MpRyxGFMROASFaPsKtoJYhbcrvjkUp50njF7RnR6txdOOHgGNMw+QOKiFK0+Z
Liy3IlsQBMUlw9GD7yQ2YE4Pk/vR2XuFqtIM/riRIQbgNICQ/4Itim5/gaYwRm/vMOt0AEQdZpI8
IFyYvfgl4GT/vBg+ISA/V8fC3EnJMzytA0pbtzuegr3uA2znH/YRKArePdqvA9W9uJBxK4pSFAqj
aySCxzW00y0thTmU/Yzdy4OXakOtXpyGhb8A4gwqx9yIw1cwOCAvYYnDxnmOr7DzgFKuKyBYDhrm
+cUKJgDHHfAr+UHYBZ9nwFNvrihEILCe+S8w7B32WkMcfDHEyduIjhtR9tfZKYuWWQrW7BzNw95e
XtUhCBwx1T3GMKc9vuYDK0KQJabhW5Bc8Rt5wJjww5CGPDGU8jfkWkqWdq5G3FW6HV7W37Y0ULpA
l4mKYbu9Uefy1cr5rNToNunGVU6Fi1Qr6PPBX/bnoG5V/kYYUMvaqSfYNUXgKoApxDOTsiI8iXls
HKo1iH7M2MTwTYWjte84migu18L4F/tf3qE4vDG4Cx+JuFDsNnAMRheuMiRAMaTl3IeaJNju6NbY
02mgiHgafgKAYaKrHHHInfxzBsbtyBSfmrMyyArt41cinhU0QeQmcTj87G0V81z6VyAVcpM4466c
8xgNzXblhAhSYu5p+xYd9OjaPaEHsb8oNplUd3jhfEafAWw/sMDTBlY4NsIKgRYXey86GRw8BpiM
Yv8FSf8ZnogybcIJpGQ8h2gPx9RnKF8/Q6y/eFxJH4UUNCNtKafGw5Nb3PX1QI0oPXDvwKjKR/Q+
ewbkRfAk3pyF6uKg6yQKPTs4LpHlNxcND88coWYOawEPQyBlKlXCfWhYkany9zerTjCv1IHp9Jzt
iYKAZL3KH15ddBcF3sjLzkY/9YhndzBaxnbxHG7wUPHvX9SPL38tO6rXub8hKTajX8SsB4r+fWAN
n+A7+NWPGe2fpxUhnT9BuAN5aA4PLBNfw2vY9287jSYS0PEhniSxdZCnSmKaTRpPO3mkKggmxNTx
GduY2pFJ/ibiGdEyQ8JTqgxPg2f4SxhAEUWNCqwdoWv60yuvIEeW4Bks0kz+PKVcs/AexsIxTU6y
4XdT55/k5HEbvJZ82fcIUwb+65N88W4CuPe6Bf4GnHV7VETIY057A8wmeR7PGv51VlihsROPHmRE
9g/oEV0g7u4J8yk6IJYhChWe/LmxhcVR9FxmugUXGZKDneeob7gW+RUvjU/MmOU+7HC/vhNOdxFo
g7eA3MoZQ/EegsfZDc3OBNbCgUgwJsSDBZUJnJcSf9hn2J/2wYCEFQWHE5soFbHY1WAvH77snoNr
yJiM3SEYsTlTEeGXRxFGZaxHsAjnEIdQJpMNHyK/JK4oQaHFIK7hlXgtuFsjWKnhdYWMLaIFzSUq
KoA7TpLb4l+4/R4q6+BSwmelkwEGaXEzoSBxttQ2NkciJQADHjZpLBAczMfp4zlYV/q8HypeQV4t
m0ODcLJHVYiekwknXxdlAkRStsc1j7B4nVDmv+IeFM3kgagbzqdbROLE0HiucTERVpdWVKHE1AfI
+0asXzikogRhPEikj69lK9kG4Rd2A7Rhr+Hd/tuCEdLRnZwDPTJhvdrBwn0dX0hQzW1H1X1KbpSr
yuDhswdzs26+xsHzFNJ2tpMKUn/y5VewyWRik9iugRvZXEFZqqCPGI+9nNe0ETBpTBJv9Bw+h93h
vpKnOK2tYADx+TF8pDPz6OFmpFEF3VgdydNm/E2BhugdKvQZ0DHOa7tY5kR2TmovVXn78vyZXXyD
REE00QNmYMA7veELEArXiDlt9XL6jXi/XCgzkCB3cM/SHrDnDf6nGZzHYTN5BxxOTODXjAbWzK/E
vJ3p5oAlRuadSdeiRpcJCZRU5ddYH1ubZ2PnKz2pUYFBbebGNaS4JdgUKPz4CXiWTlOjzJ7ZN+1E
vdsD7YsbstScGK8SVgDPD9dFcSByUlVSqAH+hlvdXuCkNnz4EjsR53GgD9TROy0nApoTF5okPNSN
0J2WwupuBRcNa25BliHDkNbuPS/YBtd+zR3Vc0H1+YV0prwWb0iQSWpFRMFTsd/hlol/XHqa1HPJ
S0SVR7eT0s4cLhPmoGLYDEWIrg6hB9YruBTYfJUuunI4C5IfetDZa8UiATR5uHS43L7oihyamRMf
MXySCQCxmuqZWv+xrPIvv5bzTvnrNhbAAUfV9M6GtPhkBYv7IW71/ga9PRHzAfiN6H94uDh9Dxyw
vzlFAHUwtj5fPiUOWssnHq8Ms/i6saTrBE+Q/n3SdXoFeQVBHYNTW3xQMf1kWoMDJ1amQtcwFnry
BX/TFtC1rtMrgcBU+pCXzxk9jdf4Pf8zEjHHH//sASFCo5oghXFIr518h3pswFFxa3yvceRlZkLj
TTvch7dk7pka8aYaLIQwgpbsiu32QkSI/WFyiguoWAjfuXQXHGyBCcg5mUNpvTVScRsQtnC2aUt+
Aq270GiDP0Kx4txe4QGUfYgCeAZcaYONAjARMh1NBo3ZtJxcdh2pvh9/UDF3cr/ZdVftW88KrhFJ
6sPXsE4sUJZ30jv0mXXTXx/YSErkMM477Sd1jVjEhlVXPpzfDWRHuLZgMn+qIfbCLuB3NuP+HLuQ
Y5WzUqnHfgNuLCFkA0oSdppUCd57gxmacBhpLAciFQNy4Dg4N5gxKljwANYxPQM5geLyZ5wdjikg
BtpAqqCJTkkUmgz8wbWZeD+d14aQ1EW3+eJ0ySl4KdhY7+Fl0e4vu+/+m3wnJPhV9mclbYnX+/Lx
PnEDNEG9ANmbaeVnZs3rhJt32TV5lelbghyyetLEQr39gAUOuulr4S+uSdB4BOgFMQG/4YjRjMsE
Eqj/CWi8MA4We0cPJJsqiPFNHV1jyacdSaTkE9wS8i+Dg4mIScSu9p13qAbcrwxKVKJHVIgNN62c
fGI54tTKBB0fPyb4HZfsHbyRypWzR9xti6SJPuHakSKaTTY2fQ4cAhX4NQMDKZjaw6rGaZz0heVj
9jicQY0AsxBQMuSH7jLtcuak+5aJiuqsSwe+iTChFFQK84i+7uyVIQTgGaztfZkqm6rvPGApMOCg
szu8DmBt0HBZdiZFMF7C4C53CLv1ZKcP7/sPSoupvIGVVaCp/HvtIXwa0C9Y55svvQnDRKaHefkl
q50KRjk7r/yRkvW4EImu56hM7yz/9c95C+00jwV/CqYDtBnioisXnNFyeE54Qnqm2/An5g1Yy4hl
DfyDGz+dOTbNnHzXjMcNtoU0BhPTDZwEy6SPYJVxNwjoD3eibtNt2IE4P0IwJPDvyXnFtWQI7pXc
MKJRsvsQeyaQQdbl5Xg6efQu2x77S6rRaURG+EyUCKEpUUqz0wrO6mnF/xqribW75riVLaAE9TbG
5knzueB5fS/53UDF0uIK+ryh8GIMunuk0gLLKmTyCm0QJwWGFa/Zb0vF/oKe9L0q7JGM+wIs7Hwm
RaJLIlydn4ByxABppZ2k24bMz2FFXzhk68PphQqVY0vztnQkc8ph18IqirRMKy18nIQZuV6HGEqu
nz7bJkQcLhfsY8T2kK4TJspEMdKrQI1hUTLg5Z0zJOYJMX6g0P0Fo9+bfUv1BdbW5/w17+NwY2ZE
nkz6CeIZ0AaU+HU3UY68DnKQygz44fG5SfUVPCjhUAPPCDyeMhFxAFRQOpzL2RXOe6xWQ+wBj2UH
PAx6DhsnIZBjDnZ32SJcZBhG70MHpCXSEENGuj+ck2BCansNEkX+Bu28L8pNdXde02rEC3tH5cjW
Ue4NBx3AB9akoGZrmgu5gb30UYGyymPmaianChsb84czgQZBhe+0sFut55e5urJWeNWPH0isqMzh
hLE/i3varXj8pOn9T5rUO3Wvxb/deYNhWSYmSIWXXwe/IeibgytQ8PPXSHjI/Bv2hniqb9ZCCYeo
AjW3Ems80rm1/y0r75pBkvzN8cc9vLJnZhwA1pSNcXxM+4uT4sF3fxJX8vLO8L/IhHrCnoEYAkjt
XI7yFPMkGNEcExhvtg7SX0jo6+V6WZ99OPKPufGPhk/nyD8dzViNpZdjKs714xgw5mgeURBzSjQQ
GCRoeN7pSFxEzaHT8/twW6UNanpx/kCdQa2OFSh2p6XLhCi+QvvIBJpmxGvkWI9RDcbF6IfzgYqJ
nuoZKBKuRGFLwMTt0PaDDod/OEGwPpCWwRjrwOxI4XDulEf4/k+fc4vTE3Oqmnc3VpfsvwA/M5Vj
c36baVtCKkr0zSwwBuhoNwrh9klsGX93WJ4vBioahq81W5ZPvtQlg1TKkCo09Pi2Ok+sQT8FJTqR
Whveyun3PZBk98opWwQVDmW0nqbYUOUKs1q/IoYQVIzyHDjw7ZLGw7wKPRgvgLVp7VgOTJLK6WfD
EkDSfadOQ0DKVAAWCaU933tyvrz4I3yVoBMqJ2T5LjTDEkQLczmodX3ydona7At3JIwNR5Is5nQ8
I7Aan7SWVE7/j+Wwl+bnITY7Vsfn8TRVF20ZM9zjOhUv8fN5Nw+NPQMYDLzouKbRwN0D2d3b/cH5
fTkl3EsT5qaHao0m8M0wVg5+4EZU83cXdWXx8GAyIkzvhb0IVWCMlcRR3QkGIFzpzu5/bH0pY4kp
YtvQxC76u/tfm76Ol2l35K09/9YZE7neUTsybxNV3vFNwAhP1/A7lfGSzuvB8+8pGCGwVARyy7HS
6pjUuZDC3mqYmyoCTYfQnTsmQJjoMX0CUmMX/UDJFamtFmPca0yNReQjw671GbYB0XMgMDCOgLuw
hkDOVDoEh/QIpACdY5cT3aajsIHQamFy8nCYc991wRTWxr1VL+eLKiin7PE0NqJV5I641z8tKlFR
bu8TMMUu124eLNM7fhKF/abF4lf+rymAPIENyxE9Z/yg+xlxsa2EB4IKH8VUH/+zVMiK2sE5UmaP
qSrk5lyTFXXtBbImxUcOWLukKRJkdc4pFOtDNk8G2MYRQJxDpIXLCPqyeO8/P8QwB042nYA+zBKB
C5A//DMvxIdNwnZ49pmtQ2XAxJITA6BAcjokRFgQMLSG3x5cZME3KvBkNoRIBZUR9KKv5EBbfMJu
QXyI1zPSC8oMVPwcs4iRrm6FGMbiUoLSF5QMleVxbODgyDvjH2l72WkHAxYZs29j/DJwqOduFwSS
FsELWbmMbSDeEiPcEu5YxzF58j+rN2VXbybN38k7aVa9mLIDcrQLC7M/p0pK2u0pWQ/Ej5CcOoRi
4PGArUwM0IDa8QKCFZtVl+OjB7AjSAbr43sK9Wtap81qzRm/kLZNjMaoCNQx0rzAci5TM17HRobT
11GhRkE3Z/5Rof49MUr4j6Tz2m0cCaLoFxFgDq8Sg3IOll8IJZOiApMYv35Pz2IHg1mbliWG7qpb
NyCkPevn6DGCd7ZQl9qMiwSO0u8qsFp0XzRHVximR+WobKRDD7HIvFa0n5tIuPW16E9pHqpBBb8F
5T2PvDYskMlQOK17L5t8gy8Ad+6j4ibD7LN9kGHkeHiHH0o22mWHoQ2owO3zW5HIYZLnh3pG+tOn
XxAK/7lXNuFVMQfUXUgmBD+0FKx1tmlq5u5e7unHNhQOH4XHL74hscBi1Q6guHIn8U+aLI6FpFWH
grUbndsf8y8U/8EGgxmF2Ypv/3E4XS4+MDMAdMRuKyhdlj3mYdbgQOJtixzzDK83RF0uDMr4J5oO
ZOBw0q9itmW78RHSEEJcOMNhUFF0c0FB4C1pAOPEh4kQHbRbhZ8rgu82nzufZe4sHp+AlfXZD/Hj
BeYRrvPwqUXlsMMKh/XHnkBOw+8JWhyL888DiRBr7YLV6hu7738sg2XOSJ9T7n47v5jFO5YZljyV
Ppd1Feq1csU0gyo4skXGBssXP2ks3+fG44OBLAqW+dBYsoCzJOJL9XaT8fstcrJI8+hlWMkeu8KX
wjAfcjCebhlPq+SxzFmdzzvBr44Ykgn7nnwWEMSTjGNjZVBfsNzZGByf+irAE6SUPPHme7LP0a5T
LtH2fnBXy5xxNLU/AY88u0rHRzwAPxC3/GFaNuCK4nQ1VP8gXPOC2Qw2NL+dexR6BAqXBFbM1So9
ew7NwAxqxWUxehzYfTLXobFgZRpDteAETuVcnn0YSbKBJiODReQdsFUxKSr/2O6kwmPHScYvziTD
2BH+czVudkO2KQ035isju702ZtKuzsVZ9blhlCsLMEOa3r9glgVuyNazNr1H6FZELeO9yZZEbO5M
nqh/xCrOHofn0VCQPdQCFSFShWnZYykUBhUGXwrS7GHKVgTrrTlDDjHXCU3BGRkWWGCNTJTel1ny
ikvVBS9McV9z3F8P8OevBj0bgYgOvOQBf43RYJu8vfAXHwGcGCbsuKYwH3iCe565kFz+B6ZM72iA
S5T/DpSFxFthdYoW7HccCpGqPzXrEK/TP7ZNyoRsh0IXfX62g3ACGb2owZpXNCfQ+ARHE3eBL3KJ
7D1QGCOmY5Wh8T4mQuqCFYaFVmpaoWkNvks4B8aU8alCAvwvvS3/z3rd2lhJolIU1VyFgzUj32MH
VJP4GfFCFfjG864+Angqia/4ETSRjQ1ql7rpRYZOEqCgYP2eVdPkV0H18sRmvWY+zem4yRvSTYxb
8UNtwm7Pnk4OK36A6kBAwegM2SHnKq2M8R6GfxgqB7D2vUOD7TMrr8NgLqYXDPmNyd1cVDysTCRv
eMP8AwZyCnBhlT2rx2wu8l69S5eXSGsAVWfowZXx+UggMlCJNcJauDg6pbVr3iDJG4tmlc9oR9dN
I9jT5sN93FlvmO3jIaJ7QBTsHhqJDfpQn5N4cMq38pGQJrI62Z3TKTO/XA/6W4xhzrGvGIEMGwrY
DWiZ5UlTZ9nw8HsvpKp7nobwbOzsDRoQZfs+o8R47VQByD3PqIqYdsDwIDJ0wHYlONuOg3P4IP8E
5oStOduhFCJW8cRnmn9uzGuQ/Ib9BI/+73NY3W1pgFpfmrW+jTtcHDg7CiZQuglx4QxXFyXMGo/7
GdEZfTiCZIFWvK6Oj070/5uAaZCgo4zoyLoDdaaBm7Ng8DLqZRbX8rzA2+bewRnk0m4faynzEAxj
Y/Fb7l8nUjJu7FrhRAZQoW6ZM8ZKJxmP0pwOWfMhrbMVJKwqgzcT+ks3rbj4Wx4TzQUwNrBn4i71
6BaTbWTPsDiAye1pzY5REEgIstqMySd1+ki3fSTtrF3XaGOy0Qk5L+JYXgbdnDlA+scE6w1GDAry
L7wTqHoPod88hTuBXqm+fqqkAcM42NGBoQci3AgKvgSnaow6knatYfxXYEu7hDzimhZjn3iJyGr8
GNor0x08Z6BdM3uk+sImi4HDOZqZq3DU0xPqTQANSr0BmFns9De6SSQYJmwNIA725AzvZzawKzx/
Sw6Q1ln4hfCUDvJqiCKq9GjSWf1XHRYxpUuGYTrO19ClywAaU+P2pf88yTBCbxpWwMbkO+ru9eg5
1ivGNiS3j5VjK/ziYmOYpx5nlwihM3uYdEz3wHzZ1Fyq5MRQ3WNgMgu3xQEN6MOj3dUWlnN8EsMg
7NnoCegsJK/mYq5MtvEftL6fwb6F+9Iw6HG7mZ5CncRlnfSdpcXDiFehPWKDYN9ifUMJO3wArNiE
gbsAMjDbu4KAQ/wtkJENSm5ffuBKJC+RGSjj2rkCUkno1uB97dBK8RvBAAhMnqZcd2mSxh6GeQde
H1exE98gDZSZz1nufeVQ2K7u636oomYcAAbi009aBE07yC2FKrEQxpqWmzRMnrVVQUWTbaLbG6tA
NfY+k2z/bbEeUW643Hpvmp2bEVwruKLGwpq/DnD3VSE53ueQyw695dZ0WeizwGihGVEVBXx8m+Ib
E7cxXSrI0iRm5Zw/VrrLDZdN0x+0yawDy9pyAXc1FCDskWNOHVUa5xClIyqJz4H7A+ElTj4MkHlj
h9K1f+wlYhlHgOsmoUHRODk31+ZqweDa4rJi/nTXCB7w1i48c6bVbrtRNk/ey15rPWX9MIbS3eKr
6wgbokVd7Ytpfk1gxG5iZdKu6bWRuArJC7RqJfWYTis+7L1riJsaQKjjIjCxmX8kAjzmUP7Bc0Nj
9DrG73Gt+8ZvSSof/TTVASAcvI6OcYii++r21Xk16KZvQVdkxdkq3RBh8wN3nmLQvoOIoT+APoUk
eSD5UN8Wf1/UaszCEEFQpxS4qVLf8iMoYOJFhfWji1o5J3h4RIKpQuQxdPQOHBb7iIGsY408tN7e
CmXEC2Oj1+CqQ2WCl1qMOcvI8yBjoNLhWyJTRBzAw1YPkTe3/UiDsln4HMebFuPDqBbXxZLneDpF
u+QTiAP6UXgVF2zyGCc8WGTG+qQ26T8l5NCDzsW45gyZ7YA7g1/DvVZCaYo9uJj8NC8k6nS0IPbY
xl9PmTflCO1H/Bp1vg1FmiHlu3IRTBbnugdxobARvtQKgdNRIM/4WvIeFQuq8773VJFS/d0U1NjV
RlUHncoS4/Jgqa6FXBDbJ8j3E+Qmfrhr/zTYoKWfQuzQD3zvw8vXuFL5RbuX8VAHGQCJ2hgw0qjd
3vIC3K8yNxGkASxYo7UZBe+vF9PGMET7gPE9TryWCrec3DbCCFQhjZMmij187l7x/Gv4jWvQiPJ5
37HnYHWmBMrzyOUwmKzhVs2joB4IEpHpiQoy02YPoAuq2M5bcd/HaIigZGi3RnEN3dekGRrlAuGy
HVjKmuMSc/qBisJK/Z00/KQ2M56jTF2bDkJWUJy+1vZqid29msTrp7WuP0itR+jkOzBjlFklKauD
uBg/DD+O3Zc9NrhR+pEC27FfJiRghh6gShEF1dt1rJEFpGe126LdSp+TrvuffoU3o2kvvn4r+RS8
NRUsNBwJy8v61JNvvnkwUKm9FG8XIumPkL8QqUaI1r7D6j0VNkBUul3rUUXZ71UY/sjWQnLm3XPS
fydti9Wnh0a9x12drgmhLeik+fF0HLucMYC0Xc2+kEvYlUBkNTdnyqiMYcvJw/A1Spi4AD4jV9kV
caARPBwO9HxRwUae0gnj8sYaqAV4xtVEiGBSjG/xY/4G2FTnYMZpUNP1bdhDH9m0dwKc9p0rNT7G
dET6PsjLGtjpNI/n1SfomDUPMmlu4b7dL8oP7h9rzS+W0Z4BExAK7pc8+BZGjFBTrH+K2YfQjrEr
vSCPAXoYP860WJmU8/9QDT49PO2s8xOupDNXlpq9NApmOmMTngy41FnYnzKVx7HgQP0vXdIzGD3y
1Vu+YMQQiQoJPJwGjnyH5tzvujNmCvCZ0RlRXKGTeI3/mQsUBfByD1DyYbgOsv/8Bfqgcqeufw/7
Wch5HUTsNFj/f/3XKbmZ6G15fPcoihR4iQ8xGEiFdZPNNsVOAI78Ra/NYoZXhW8KIWz1cXHQ45uR
g5mCD0HiUc0oJiCASHONOthF9KviOmf4mrOkX1ONQcJWa2PCIqyfnNzF911eh5rfZIGZK+OwnALW
p3Q1zILgtRxgp6HiRnsZCjdj+S3+tpYKGkTsLEpPndBJpP/0v3yXTYq7NPJiPrawKofXDqMe2JS4
PuEu6cnoCXlGX0Mj8uDY06vIbOKMoZEWsUYwhmYHd1CRCnRPPDOsiWDIUPCx/2Fn34Lg8Uo01XTt
eKnbuAvoHp0njxIsfYfahhSfznv+60vpX8MOaGsIhp+MmwlBfpIfnVmBlCt6VNjqjzPvIh7zy3KK
hi0/nNlkCh/Nz60sN00/V6XZp1tERLvQFL3dqvO4zdTA+IHcYIPmDcI7cAB3HKcFaFQPpC1dOU0w
tzdDngf+uchOCmSzQ5OKaIG2YUcxWUFqgT1yrrcAXJ9s0meeGIJu8CD+jCju3j/4vpKuWnoGDlcl
1gjXVbhk2MoCBB/2Es4AhzDz+FP4GMLMgx2t4P+FttiLDxqCqm3PBo6xe6DNH/cUmckp64aVCrAw
1T++uYuh/QLTQZVnySLAkWGA4umrNvZff6CUz8ChI+I9Evp0gsBvdEOZ4phOE/9tmueVLfl25MnX
jyXyDvWnTy2QMoY2RqzLXLdMZXLTL7UroceOsJqgC4EYCmeN6gXuwbJB00Z/SX4ZMAMd/xlJBN2q
BI0JpMAjvPQc9zCuCN3hNEM2gVbQj+ibaHfDX3pYG7hXwCAVCecYWK9toH9x+7mMybhJW99MJlgn
oV3GIPXHCN0PjTiD3efkFTyP0bKdhx6eZ5kxjC69NmiXLN5PmGTMFGo3mdl7O/ftX7Mbfa+l7rOe
GoVXXzNiKKmnWVr/DM0jQ7Ph5IjIZPXlwchERqLdAHaYi18ex6byNQY5OxnnFu6DS8ooA1mChQP8
Hsah5QEemVx7G5B3QsPXpbDgB2/HhzaUqnhZYUXlEyX89HHJWfOWmwEPKOanTLIqX7qVzNBgwKGQ
QWqZjpgKPIjL0xmv5lNAhwYbOuJyAvwdfl93bGakU0Z9PcrgjMiDvhkxS3itszvvooJXkI6e9Hlw
i0CcW/ic+kiqPenEodjRKAyY0ErBXL04twhKHfaUdMsp9+/dooAmJgjpNR672NZwUuhlLsqKM4Xk
eKIJkwQ4QtgHMdSvj2/5x9LOGk4w3+dSfa6MEsSzOBUrRCcCJQAQ9pkAw5BKmW9x4fwcjUUmuuwQ
BwvSnoevpUzqFjT9iw+DjGURBy47x27PZSjeokXC0+0EyRPxB9uT8/M+s/B9fnj/HxzkRry/DFCj
3qJwr1WPyfOXHo72VLhGMT7tL8jhLbqsBkcqllfS5qkxgMmGmJVz3N3oXTpCPJawGYbbmfnAHZ/G
h/yIyB3wGUNzuJBKEQBBtxhXPRlZeLwwEPT7F+jDOtLvgrjfMyIOI7wafD64itnPlncF4+EJw4nP
0zb+nC5ck1w+a7XAaazZPElN4cnlbC9fP+8F0ztOBZZeP9k2X9N8dwtG8ZhiK1/SPVImMmNhd8MS
RSnIwGqYjetZsur9aKrQdeBd4xeS6wwwd9K4i8yhRiOnzOjMn1MpxXOcpxcNJWRyl3eCgcxK+WHg
Y0WEOOTssxqXh7MIksg15+P/08lHv4gnHCMAZWe/l9yfWEbsKECkn0IaOmRNMauljeQ3guzjJ4ad
O56n2hTqwwu6H7PjAU6WLJUJxA/ZBejXLgK+h8f47wapUHSwo0PAp0i7MzpwBkD7wP+IqZYWFMn0
V5KGUM4scQ3ZSg0UF/B3GAoI98YUhijX5Lm30J+Uh2aDho2EtaukD3nBB/YQKk5dwpeimUMnqk6Y
1BiLl1/AfdYYbkDgg9EzA4mwpmKuMo5vDio8K9Bj16ERhQTi8exMZN7dlRZcgVH0uTXoBNnNH9oE
k9uKbZ+UUAKrYrRs+SYbM2QVSlciTdjatCsjUj9BlwTJdWz0/qPEX2aXXJ+9RyJZJsbL5Jn8xeE+
uRFhdtO7PSNVXIzLfkjJZL+2Rb9gPgnDjnkkJRlMNAKhkhmu5rELwE9FHvnlqj7wTAy/P+r0u5Ch
+RDZ2/pAsKC9Kvshes3Y24lxNrgY9iIMm3DqI5iCSzO0tjqaXHxDdjwreEWcmWBzpb5AgqHLFPq9
+KCX6DDeZldXXKY0pM8tdIBLTC7BSEnhEPxnL21H5rnKfSSboydsD+H6ycy2Rg5EPAZtkGcc2x1x
XOTH7BwZxV91do7MjK1MsAd5QBBdeBD3fGVT1uMXDFuElJhrbWS6iat60JE79CtoXz8JRGgwnJfv
kFQwinDoh1GkH74ypLp29AT4s15+dy5WpLZEfjPHEY8V7Yj6GR6z4Fp/Mupkn8Lv5XF7KO+1ATcM
8gq3SrZhLSj7Cbggln6tJ7Z/F59iye2hMsdcK/gxtvcqt6wlIgkRw/rs0l5KWlUYiOnvw1hA/+in
MAGaeMIQirOGqXUWdKbPJzEaSDolUzHIDZAluAfEgC7TPfy0mcQifGcDnX/VYXGqIAhOWRYLYllb
QaDs7l02U8i+utiVy0JaBnDeIJWfJGMSJZ58gkO5gU5NxGuUDZtFmAZMYSBmTOsj2A3xcOxdsG+m
1aHcsBBYU5v4znvT4LAnEOL4mrgNzLnMZwhDW/Om5kQeyTitE3MV2I0omUlrxWBvHYMFfUftjfXO
uRTLbMX2wFLy/GcNTaPwnNYkdPgU2RYD2h3UjoGfYy+kstGCxL3cZEkrCJnNvD7/9fjli/gY1O/E
7DkI7wm2DSCdcTE4XPVCkGbWptHXorYoIKN3Cz4XK8X9O20Hu/GyHvubQWAOgg0MDrirzuAyHgy8
xQpGFGRr0smGQBIBULd2ZGVCbE0U3iTyhIo5D94jQHVIqWimPGg3lPvZ9nLRsENdkqbnaiMavClm
moPxeBDcYQ6hOApeZWBqPq7lU/z2WJTyNXzKi2PBRIR8t1bcHjxTa0jveMEvuLC3WiupDbpjzZb9
W+zLY8J6YbdQJJmR0UzDXhA2T5DM8o0x47HFC2f57GIgUVXdaxnAl0W6EjPHZp9Jm2qaTzUE1Q2k
84gSvZjVOJDiX1MDVD3jZfdtaB6mdXMDHgwZ2vfMse1qTg4dk8wy+O7eC1bKSvZYlR+wrUmQgXbz
WFf4n0NfQ3IGMhrN8Jkk7Ri5Xc2Ej8mB8xnD+TDJULlwF9cX3FHiVPJxFkmVaV/fwmqXomTWkMpP
j7bshzm0h3aTZNsKF+0ShLfAA12CTM/JwUSkefxi7F2DobZ+1lL7IarXKaHGbzKdSIfD0DQfh6aX
X9Offo0IDosLB6e/hJbmVuOUepWBRg04PrA4hsBbRMamj4CIAZnRUkzol3T4MFOH2plg5jwQ4B1l
IBO+DRiVRcvnQuGBDYn2FKyLL6DpzyM3o9PLXemOCwCmlrHQ2wGJqgocCuLPKDrFn2jGP1tZ5A5D
2qRa58ctuPlUW7gM0P41LPnARsNH4lVMD1DmgCqzrjS0GKRkuyKqoXNTyKxkb+Kp+HVf4bCHFW/x
BnlPoPNIFQBlj6XiY9tGlW+OTYOIFk4j83DGFLbgse5LaUSPmmMxA5H0eYezU84zMPHabcBy8+AR
2LcWQp7gtwwseWiGo/BD7DigtwKZCdoJvAWc2AUp54kpAOStcIizwrMeO9TASI6R+DTCyjyjxoD1
D2nJEP46X+wPqe10Gs5hQxhm5gpj9I7FCNm9kKSwS7cXlmDkA0xYuKlgeD1/c3DNQLh7Msh/Bims
vhyATlRB1Z3FLWl86oulYAX8s2f93jrMT3mskNU0Ik/o8ZtsyzvMy5yRQzlnyPzbbkmIgWgA1Shi
3XB5gdeWlRzyaLV/Lfmh/J4wcbhDQ4JN14zxgFMuHEAhR8HHn2Ir38tfVjQYtSy4c4sp/nuUwX8s
tgw2ED40G/jdv3Hol2uLGoOCd9rvYAnS+Qge/AQvrBGD/bV1gey2lff1lp9hoPbdCh3pv5/flr/G
DHYFxdH6S6B2K0Z80Mr39YrlHi/nX1ERwUFGMdGdq4XDIqO5kCAPj013kD1BVMwXBbZZ1ZkHfvad
5ecXPFX8b4pdsYPGAqOjPJP+NSuIDyxcIYLynR9hiR3vsLX+kbblwaICem1hbQZYGC9LLJCfG8fX
V+qK+xd3/UW4w5lCRZga+9qiW5nb56zfyIg9k6N+Mza9PMSWFYXS65Jdwlt0D2/Ql5mQWQhq506K
GNI84ci8lxZ4+CDLxWRm1YmUe1n89bnIlL8etSbVwp6ddM4vXnBrjz/4KPK76Y9YQmzf2rCrC4Hr
8/69wJ2uSWFHTmzQrQiPnUFJF0bFddJXb2jOBu+wX8RnwFQ63X84+iBFOMHAAUBhW6/7uzltF49T
Iaw+2XqgRphL2nPr96m4LCkKJoyfoUQ5jhK+9Lqr8wvzzjOXBo4Qzvw5s+aYPOKXI4/Lk4ReBZhf
LBth6WLxqPtAuDbKc+Su1JRAn8oZSx9z+tx+EXUMoiV7wC6b/5lYj8BYYSeAi0xPxEPLR+GLNFg8
inf+qYdDo/aYgyWYOiPx5+niSUe6pYsp2ef+3NpHOR4Yd+tggiyN1BsMwuKirtqJ6SMJPIWb7kid
gvrrrDf+99ee6rMQYhNuBLDYoNjexBtMb90uXzEu2VU7QZGdv+bdGtNnEHJ2Z/KQj+mxWebiewmk
ySssdPOKj03PkpThADvkt8orI0DACQPutSZMYxFD0CqPMQ6Jr7U6csDC5ZWy6H4eK3nWHqzJY/cY
G3N5/Bh/NuWqnxvnz0aeRaeQ6vavHH/O/Z8D5YLyFWCfqigdNOPv3Nmpi5xIQnWumN3AQXhGs4Ug
958TUmKKS4kymAJNyPx/WI7rzv1aA21j32AZcjNDODThEFaCVMRSA7OZujNESNQFMR2oDvPNt/b9
mhFL8fcmNgGgWyV7AIxavjKQYJbSICLhDcFLwHFJnEIw+OiEk9b38D2nu+9CmQNQxIaLcWvPkgJC
hgktGFhGfwQ2PgLgqYG52LZod/g6o+Ar/wT6YTrCH8Z84KF4OAGMMu4n4457k4XryufBCO2rEyrU
3bjn2NLYC9mc6GtSph7QC68cCPWULyf0jIYgp2q/HMH32LkKtkiDZXsoEeTHJ0GWxDzzkF45OP3R
3lPueA4IR/WEjTMGTcNvkqaSfZToHM3jldl32VBTSETQ1sGpQcghDVrUeOPH+1zIO7VKRiZ01gSp
6IZdtd9o6pK8dwOhaEFj7kkHsdcyI7rpIFtw7c/qx+f5zRlCMTuo/LSZvI6CUCvf3thzYfQG+Zqe
Ch4lfxjTIedvBiuLUhom+r/tOsK0pBYWFHxkDuKIDM+2izgS2et5ULGOEFv3IKeJqwdcwygTj0LG
UGRxjpr4YIZ+BGnJQqCvHjttFUM9VtD1vW+NushiAlM1a2HPbFhw+8f3VDJtfuH/Xq3hoBoE7T2m
OWSizdcBecKrlVMFdHptXHqvPOBNccFB/SRALkK5F8w3qiqgN2JMlJzfoKoUBboLCnMpr72YNfEi
5QzTLkC2N6MLhhcDNmIpnZCwJHZ7iOWueb/QqUHA2wncE+nzQdkRqfaLxp5I+xR5ZaTAkh6WYbCI
0bXNpRtsQ0iCFWjfJ3DplaMen2mPSUdVbuJZwt5bCB9MgdIdoDnp+88SSm82KlskLAlCkHDzNmha
HmD+rgNtPvOqxOtA37igUCELYirIJnHtalfRv4fTj0YwpTXgaLPACkppBhQgOrfnKz++dZfCMSnh
vEhjpZ1lNnlfO7Oat/VNev50sJD7dII/4euiniprplASsTBSHvSfkTCpiCAlK15t+8K2TJl2umvf
Orp4+YKWxajvdbV67DtrlsV4zFDA4VSHzhAt0MPHzV2Q1OUEJdI6LZ8jh0h4Clx9rHFg7fV8nr7Y
GraPI6DNPReN+AcinYzACgIf8mMKP4lNiD8WuKiVHbUs+HZ4cV4SPAdl0lvfEERzN299QFwSDZUB
7n8vkt2ROqdLhA52iI3VJ1JHBIsTUP4nn7/LpkUoOVCmX1JUK3LQRjhmWb+ONM3R+nGHQIVWX5dC
4UHR9tCqKay075TQXbRNFDdYHIAKQgiXbF9BmW6BBkbMo8ZNht5Jh6OrcLX2Se2rq3fAyvhWtgb2
i8npSWj310uqmdYNdNWNrmCC8WNkEQVFTesycn+sDDohH8OnWf7DUtj9ZOFCX95Zt9Lxd92R4GmK
sCXzx5lLh+8F4mcNhoDvnJgcC9Mz0BMibMb5Bp0NsNhz8r6/LtKCijZQWSg3taeg1P7BZWJXjjt2
04BZcDl7u9hzD6pj6mqTthCrETQpY/lYsCYAdLktA7Bs1kBLDUDVoDH8gNtiRtlBSaGvaUAPe/81
67cGZH1geXuQbx08xqbax2vw8tMXOAqllwoHFk65p/9CoPKL03eLHodSlT2CJudJJESJ5xRmfvIa
BjmSIXgkjwUgNfBxQW7WVlomJ7TZF+iooumngGUlQtYPnp/RnMWFqzBl+HpkI5DWQ6Dqb7WhuxPK
13hHTMmazjyjmc3BI5Fy22s2pfJe5nspHMYCKkdfmsmuop0zSmk8QLX3TwWBijKIe/q1qx0fQ37k
2/aaJQNEJtAQu1Jrx6NSYuti5dAwQqc6NoK6XnB9FGWICIuMjP1Oav66eETeHiBMc390EEqfywZi
LSinPgLcVDO/gQ9rz2Im+3qFTqjlsi/5jcUWDHdhIxHZg/EGwIP5HpyUJlPF6ONx+pDrRwrTJAEk
Bev9QH1Wp5oRhO7SqRaghR0PjL6IKIOox/WRbq6g93ysCUKxKNpyLliMHTwuGJFi/gM9y8BERd0J
/itMNC/nzXSz/mg7B0BdOg3m2EmMWJjsbwWEXU5n2iJH6F2uaLtqEHVnorMmF/aCwgBF7XumyJPk
jygmh5kLe+5fygZcpFdjnfsEYdydkVUNHFLITUGRT5EKf4VTFK5hcw44F4sHz+wNxI9mkLPzmY7x
3AoUxv3fjqaU8pISQG62OHvCZYCdkByseXd9joHZ6Dkm7zEbN3OP5yBtF/WIhEIFVm78Zw1Z5tjJ
9BadNtfBp/DAr0l8F6Io2qPxFwogVrcYiK2hdlBZGAxdeBJIHDn1Fr5KxZEBEYWPfJJx0UUxh4E7
piKMOjFgYNhB0WEwvxcjIvnGl8XejC0KPhKYzfKAXelR21Fv+fqt+/h8ffGlFaQ9KDwHMjuyeJfS
VzU9elza00YINALKdllzaQTiC39hmOqQHI3vU+rSf9Pi0sEC9Oku7wvzgHbEO4ov6F8oGzQkbg19
p8tNXygYEUGtBpBm1bapDz4j/HOQwI4Zc8U8r5BSALQWDSs7NmMwwN5j3oGljmjyaV85dVwOuhc+
VYg7DBxC2aemiC/JX4uBGJvXoLQ8fr1FKF1qDF9sYQ6R59wkNtTuAn2pYKzQwbc+PcH3MS7p8iFj
0ZkPGew53VxGg/caKhOcojFDQkIEOsAq0BFRmGDBkw9XXQ6OiyJjwd9VOA8Vt4BMzjA8GcvQsCH9
4EvIgeyluNoEVK8d3zTRiDBgs3F2I/bpO2tB46Q5wV6qMzZgw5n+Xw6SQTS3EGZ6UKHSm+wLisdA
5g+8UHTkQBbTCqbT/iPYlqUErSho060G8megt3QONSug/VPOoLyk4zYwaM4zv6Ld9C1zZX4H9Eo9
w6gsiB0vpUg1Dp8C++kl7yA/oUJc59Lu1XqfD3f65pUePmAM0RDskem23QfNLyAjGAXLQdQHTzxR
2oECeZ5Vg6HyOn8dchJ40NWwzAa04FE0xufKlEbxcvVFwsUmESjF0UApj+9DN9NoMRBHAhhYBNo8
MbYeUQqxl9RCJvZuvR58GVg6sYJ6BZqG0wccOAgYboH8zTO19XcXr/oZMHyhDxtlzkj3vbDKkfDn
KaCOIHsNaKTRyBjqTG1cBec+IsrP6V/Bo4eHbcN0ftNA/s53DEc17SC+3S/lIeSHLGZtx9JNhYvz
3UDfdfrV4Qt/JTug4lGdLVN1E49G6CIYMT19UX2BmeIjtauCPChf+UwCK/1UEJ0oNLCniJRhhwod
xxd11AI7QwZUBjVm4P0cSoptTCn74PdG3E+TovMtRhAE4OFsVayxvpPijaN7crpoUOpzZwYldSdc
tM9UkAfKGcqmJJx0hEkpIk6ypYXYK4w58OSZO6MqG4bw3MDtOSAX40RGqe8pKgvGATHPOdCXuY4+
I4VZSoqOr2A9ZlAJSx0e6DGffsGGzuz8qHM/Is7n9V1W+HVVozIZdtgckHkCSziwN9aOkSoH5CNn
56w6qjOq+iegOLtQFbrltH8EVK6QZzJsJlmuPhNIC4zDeHS1AXguT3QQ3jN980GaYEEIcLBQRoOl
JhOTRTMZOxQQtuUjpnmMo457XMhwKthnGHa2eDCDdAG+S2P44PS7se7BR88f48eWDtwRIh8Pqs6B
5pK5as8wHJUldrKDZC7rQd0MLTSQj1UCJGGwTE06tMz0GGRFzHvd/YL2oQQqhnrBSR864Gag/p56
RA+r9m4BVZYSt2G/2d2wjc+7sZptrUcQanM9mRcUVMQrQeMwQt8Ag7EXb3votP7HOTMzyLNrBLAT
Tuy1BEXK/Hlni2e07kofeeTzNcLfvPQFDDrvRenVqYH6mrwp+FYKOZCvmBls+TkXqu3FKjO82MAu
AOVSENu7XBpFJLNUK/bxNojZVTB0eWD9KxJYTKpflQMqt0C4hvcUmsXaKyPK9YXxXZTR6INLjthv
WPMhbHphuYweqKd0Bp2ItreVQDWXUn2ztaNYqTGBQ57BFH/+es2jeSRtonud7F6fcW6sND0ok4Vc
MxDekGNTg8NW3yUIZKXjL5QzmmoDmaWtShYVdb1Fda4vKmkD9t02N1tCRsRcsolGjzvvTK9HMUBC
siqcU6kvuvokvdDmA3hreB4x1ScDKyUo3PPtJPjyPwZ09hFDKgYrVF2PLniofn157wuupi3KC5at
lC/pY6v+i5pxiiQGFDQdmensqU55lejJ/HTaXpiEp08vIYcFoheCTOr7BgdIAnU9ir135hPzQ1EW
nhicC/EwIwbqJ4fN03s5Po66GhR1gKDnENo0Iks0lwQIPRmq926LU6+D/SWsSTgCqUgWInV1if0Q
LDPV0ziOV3nPcxtSzyTuWy+2B3D+UxQmEUN8xy/jkR4e6Bk0WAisssCntkdV2aoe83tRW4Gp2h7y
Sosxsio8TRFjY1yAxxrZ75nfF4Hy+SFSuYGJ5VfIG5mI8xaLQFM9hQnb3BGORYwYGLox6mBaDq5p
D6zc+z8rE2mBwfEYmMlcUxovryQMEfGU7OqZz+TowbyOZ4SpO85YNrlU3isRDSrjsBRfeTwQ2a44
97QHKFJxNGNA/RXiU64JkC/9AspQ9A/sGtIF6RiFLUAx02j7LuYu7N2K4GY5FzGgo/w0EaAJNAUS
qUnBV7p5HBSIRqk/Y/eB0TESS4+xA80tvGWNBE74RXBkdug9FWNImENhuMUzMHGEA67fNEvzCkjV
IsOEu/rPw+F5U0WjO2zWcJqYyYtd4ZSDA/50s3qdTN5TPPdF2gOjNZ47oakTDwls44Hyl88w60Pj
tu130TRnnkUqEME9RG/Msr/kiAsTn72Ca3FAG4B1HSychNaT+dXtszOu9h8mfk+3huTAKYIDTfWL
LIFRxN3YkIKIApEKCXElLHuET28XVDNaVciYnhNmNVSCjMYSpAD4KnvgJcjKOCkhKFIukkMj2HU1
K6Jo5ggwrbA04YN0grKaCn4qGc1kgjEJYvHwEckmqIyYXKGNo6c8SX8xzLkBvGQq0uItgB0rI5nK
45PzJ9QEt9RGfIWAc+D8QTRnmPiKsFB3Ts4NlPB9yJmiYwXBqHpZTnSiy7FqGCpn7cDFhPr6/aOP
jY8FlhgJLP4BFNeCyc2J7lCdAXUaazhXoeWVoIgi4LHaIHpEqob+CduVeIwkFeoD4AMt7JbtjxGp
+Vcx0RNDCXP3Jt1GfFBQwvgQHwVI/b1oF33PSyi0sDBxUY1xOcYVmBFVgcbcefjEeZT+bdJvSwsP
EBcp1OdHIDw/HRQH5cLEIiafDvxy3zs+6fbQKhiOMlAlXO5GIinCTWoKFOxQcHgogD1MJk/XT4cD
xhAMQlsLJLFn8ydYxHEp9IH5ADZJJMfn+mbennvYEkyKM1xaG7FwMNDhUYTdYdPQNcz5RA5F9BCO
EEL0iYhGROkoIgyNW4nVKRahbmLsgv+oQsKwR3PHXfgfSee1pSgWheEnYi0BEbwlB8Ecb1hllwJi
QFABn36+U7O6p2q6SpG4zw5/eB96auWZcR5sBlj6VdNRMAieu+oMyZteHXY/4MjTX6ZLhLoHYRGG
Uu3x3N4U98V4FT9dWN7W44TKCgMScJyMaIr5I6ZAf7taCG6SfOo3/4os+PFyug1QZxDTtN4gG1yU
GEYEAikFsdXDUkHSQcT5RecZ73nFFILbHnQx9zJJIQKKYLep3sinGB6gUb0m/X2PxfQPFjrCorz6
iombeQFqxhtgy3f4zgoSuz5wqt6+9E6LExmTyD2P/nPL0wtwib59dbqw48SOfTM1jpDC+5V2viRY
Bq9ood1JQZjOJRBDqFHZg8Hq4neMseYy6uOsQCD9pt36Nmsm5Yr2NPWJaJnSynJqYp+BxKWIgKwP
XAI5AWBIdccAMWVOo9Nt5gH+WN2ZIJT9Xj19Ar54vGL48IoHdNPNzwHFDJ4OzIbrTTp0hnR6uU1w
Hpjz4bQ6gI6kEfoz/ji5RpR+9M/pk7xmlxnYSMC3ICfh5UFPJNSQVQ82rxkSHkRDLmoiure7C0vn
fUr1Xv5UWNXgiVutiEi8axRrv8XxBQz4hzyXrFHdg6fL3CoG0VJxbmWrpa1Cpi9bpFW0fCr7s4PZ
x0cjeoKK3ZjKcsH9Qyf/OVfWPAfXX2mZ/fSLDzJuxbE8ArUGLziY47EZNcjgPg5D5Dcu+3YhHaFv
qX/zLrhOJ5ngghAbvVIcGiRUBXkQC3rogOeYc6eW3FrVwcgS7jaYL/qpOiiov8lLdr+pXUCM/AUL
DfO9Itw2PqG9hIdLa/qP731BQbFHgMCG+f7BOOLmgjaV/vU8pdx7CpMLF5IoGJdZDQOEbVhXbAl6
HJqI5TCG/rq07zPdWgSaSFeN9Ru079FYkFRrv1/EFbmj0XZiqkHGjkzZn7F5enwsKfYn1AeEeuRu
cGKBTWW4ZOkXEHMkqinlmw168UqeEGkP94Jm/d+dx10MEYDtQWujkzYThlco8TB+xlGhZEZlf1lt
GZsBXRlYQ8kmtJdAMmEDgAPuLH4+wraXCXxv03EzcBTrBTKYGoXK6a2EBYzp0idthhUre0rtZnev
Gk8pKtJYyCAk438EdG28lnEdYf0Agh2AOmPthys+7ABa0198PC0qB31FHl+ev4xSaI8w90Naf9Wj
sk7vRaXZYTV3XGHAq7iodcsuWN9cc+5dBKwbzJzETZ4da3zvqR6+QTt0n6kD7Lh7wQOekPred9Qs
vgIgFHgssFyZ5dnNMGfsrIZkSA+f0EeXX1BfyEBlIK6E8INCHpbRvLHUk7YZTsadhcMVNiS86X4Y
7zPE39+iWzhA24QRzkY6Dk9UtQBWeiB7hJ3Tl5Rw168vO+0IEojdyMGpoBsESfNLKLIfJZmqSOu6
LzE7BBB5rWztMuUZBaQl5ftUwiOO4AZIf1WWYCCFXA/pYmk4l6GP/grJIemiumVjQFpQ9cAgh9SJ
pJUUlfSSpiL/VAFIvWFE0H63yItpTCqSeUH5A1RmzBoQ1PuKrhPJ4enDePJIvV4Dn6xsHTE1ZG0E
AsjhKzt7K71eYfyDhbyAnLWndE8ewtK2ZczxegRSFcJW492dHtIfLUgPChcVnIi360QBWhU0JhWR
AH+eTsXJH6GAEJDXAlHEMbMpo3dOkcco9hFwlvjFaxTTukS/e8sKxfEDLQb6BRQBEWzEe/kUdoRD
fGnTcg7ekRwR9mRFBssKZzisiv+bapIivipucvsJhA14Mpnxn1gBMB72hlXrjaIrDdnW4fSNH/6g
93gxjUyyVs4zp+CR+3xtTuTEfB6f0x1ZJcdfm08i++bNJGQcOx/JkbEH5ONYgFIncHDV2G1pEJeO
6NjSfPX40EHrU8px8XjhhZfzEZrdv21OFtcAqEXO5eAs82gzAgVGkUME8bkAnIbnSfaFzyt0+zIh
pcKrQInoyLKF65Jd4VhvvJ2zSaMYAG0u2WK/WL5AZ7O/ms0PSUfy1h1mAWgoagY0H0gv2VkB6/gD
ZFBOUDmIn7xtLjnqc+wVC7v0mYlXVgKxwd3AVzo+QlGLe0WzOyqIV6QeBY6k9ngrv2dNAXHCzcKH
c9kUjPHQHn/4VDGcBh0+pMdJgwRLdjIFcspfnTYt4Dju0pN6ZLepP/Lldar6vIaaDZxzO2P732ZL
q/MEGAS38xyV+RvygcWcgoWPqqeSulafcOTNYTVh5qJtgQz3sXrUrqvrlGAkH4Ef377hBUyt1mxL
lklALyqGWyRJR77wVoAyyEuwopU0HBz0v/6HHYNAVhwqoPtrGZSjpOo3dz1uKyr4Zo2rzDsaxBfj
D1Lokgkh29gh4xBxZCgn5jJDiSWJ2ZCcSCDWULUFMLCo0bYlFjoocjB3eRfILdJdmj7iJgb0tgXs
zDlhvETjDZmnbE51pCMk3x5uIXGDIhMwYxHrzpYMXp0zPy0nZPH3jbS+7VCi2pYAIIH3KuYzEevS
HcYMwMcTRfc39foNG1ZMoMHgVi4rkRmAapl9RY0sKOXWbW78QA25kOGDcZcm2bRe37kWkjXKAE4z
17PSYprHSDLPywW+PLQ+mR4iVXkLdXQjYeZQy1Fb6pUPcBjJyqtTL6km+5jRB3OYPLOfzZrRyLQi
hFI41g6E7BAqB3oQ70NmHoaUlcWyoz02fx6Gp/bqcN4Q6IBg0QEAYqAS4YNcUHocX2hKjl3UNOc0
LRl+IJ8EF4FU5FYh3Viz8h8UOqwgR0GUXWJUUPFqVif4wAGW9BXQ8yy+d5tSU2fciMBj4wlBuQ8L
g13eGN9hsd0HWeVd/pHf5nf47YYREdpmqRw8dLea8UQ/HKQGcu+9IP+9+RBUhAtoYU5vvop8wnWi
KPGYAe7Ph/xq1ic1eqefyef3JQs4aI1eJyMxeDFqDIKR4phnCpD7bd0OCjogY/DmLgsZH/EPSk77
g7ZXQsd6T1W/p+4ZbOqgmqBQkR5oPPVnPJXsBnlzRPvzJRH/UkKxr6cAKgGd+OM0xjnkrDhPMuQE
rwzIUpRQmI4vAJHq/y4Z2q/PCuO/hg9qvC+pIWQ3T/VRUM5R/mh/hBg8zy2oU+SEnVJUEPclQEzW
sEO1pJup2fS3wG1exCzqG4gmChBi1Ue8Y3tFKie3nwcCweUfMYg+6UmsUKRsDMpQVKXXwBdyiz8S
OFDfnHXLBR+PiLsLMMw2TmiYrvVttyQ89UToJcKakFDIBRfGuQEi8Ca8GCch2ttN+E9g/Il8GLy4
rB0ENw3nFxoWHB423VZeBXgx/MVN/Yj/NqiuJRBqmONo/AN4SsqHUy6GG+IrcmpMlvEPwcA+Yar2
9cFoC8aBCB5YJ/jyKzrWcBJOz5iI+3rjIYVKDrcYX1f9iUkVu7IdxNhVznPMBcgLWFHEdYGoMYXi
AAiUK2KqrlLMFeszNTZZZOQB/rsCW0wxMFNBnHK6DMH90XZXwO9jUs2wmo022sd6zAEoc7Khv/nK
uaXMdu+/heJxjGRdaBQZdr1iNSTLh3aPnCugdNheo7OMcmtn9wOfW7f0xQM9HawZSItyqwhe0NWZ
0oBAm0NqxMqKnmMnwNtLgjwIOoIaeFzJZg91n4l5AX/NZ49B/Qly0lMoCn0otDVoASmNoQ48Lv0N
qliC5sXtWU8Iwn8Q9/eXhfPP6IEH01GjsQvIG5oDIhXfgLiakcNDxbRWGB3QkgMzyECUvlFTsvLS
EotZAHiGMLpcgJ3R0mm14jRwVIOYfhpA99Ytonw3HDvXDhYwHP03orO1NSULvc5K4VZ3hZyFoiCN
fBZFzAA82kslkGOGp1wIRilEUvi7E/RuGWHU3D7wTIDRgr8msqJV19LkGAcPYUpAvfOFdri/jmCq
Osg6UazR+NrTk+jXZADkkpByHhYgEXmnDDlkfmKcOB0sdqzCJDa3QyPupv6Eq4w+axc4KxNXWZbA
UZK0B3SfQleOwFd5jJw8APwhkCYbWyWQ00LU9+riMyOUav3rMiPW4ojgFvEjxqOIwYS9okqx3AUg
Dv58fBJtc0EiHwFJQ56OavskNv307kvuX6QS39g75S7VMhvPUZHNsQaDbuxTZponUOY833wbo/sL
09nkFgyfk5G53afmev2znvxDhtJi3fWgTJmQvUvL+5in2YwZDw4cJ/o+uQuXxYHmx8uoBaza1EJy
dCuzkrv5bxsiEu1skSssE9hz1ngaD/nW2TQiEtCH3L5MZs0hkZrMDTKQ6h4w4fCf5vFpBdN4d8Wx
AV0eV/F6pG429EEsfcJXU8KPgZEOtI3MzZ3WXyu24t9sPv/qfLzKk7CJePpw6kLmKwEoEgQVs0hA
OwHVB8MNXhfQY47918l/afJz2w1GrP0ASb4vOH4Otqxjuhn26+WMNZAdDquZuJj4klg8OTwV3J/q
BO2ePiE+faPbKX8njRwpXUjH5kESCByCOeoxRz0WlRIGowMTlgYwHaIr98Rg0a7JnN7x9xUNUI1y
UOQC9sDmf9ofnXqcCE0wQqSBYEZ2RcXPHJDvIT3sckgz3WFLuAAfn6fPkV4RKlq0j3KTTP52As/M
XsB6FEmlwoOxpq18Qzc5eBygmeJxf0WABTaJp0VZ58CKENnhlieN5VlZf4Nv6+rbq4pKt0FZNicu
ok6JjQlT01BewQiDWwFguLmHNWIyX4G3xb9JA2GDUZx4JuEYf4R3brf7LnOvCbVpvrprsN89xLnH
jAjdJtFFP/A7USc6pQBTp8ya0t4m2nCc9yNH+GGFpaJKaB0Z5AdjcyZcz8fJLaZXA2QJwCpkK3SM
YDNsHwew437hj85CixpgywIW8G8aMs01T5xxa+wJBYsmkDwG4H5qhnKi7Fm3b+jQc7uwahDfkHpB
coCqhfQlef0Kh13CFGYy4WWaI8Dv8eqm95SWugpR69yKQBCjNa4Crq6pJx/rj09BpwRgGCBHYHGA
/lY2qRw5hNjt4Obzi+TFQko4tifaXsR2MxD+fOjqBAyGg8uiTrr4RZos3NWmt8MTCPUovCUsMpNb
MuLpM/bot9C5KxzJ6SJqzjIkoOBeyHdkt8GMIMMtR6jOQqQgAWU5hW0EY/CCMlmN1C3ZPTL0QqOt
jfN/d7dNhs4H/XK8nz3FoV4lWwBVg2pcSHcQfju2NnifBaqngswANEHfns4Zt6/d7hrsb0BlYl8z
nIE3IJiUHvoLwmHIxYgtKtgcuQL+DThIWRBJMFK8YUCOfeGMNnmQ45yEIbmHmjkT62z94q7WkwI0
Mu4Q/JzX2SxWCXJcPoNrv1yPnXvEnBWHG8BhFgZujMkyTzgria1/fDRSCWdjIcLGv/XFmAgOgDYF
B4CPhPht44K+jfRk7AxmqZv6HRdH9ZrJQl3c8Kb/6HNhslB9GVjbRZyVjoGVKHUvXQgSmzGLNs0B
nkr+l4JKMSZPHndmeG9b4/dTSlUKr4EmYgPVz2fK2gloFotmnHoMsy6n/DSE25c5xJFhF1PVXG4x
ODRWrafq5hgnwIvgHH+c/sI0Cvdsp2oiaAT0U0XMp4ebCM8G0bLLHF5irihBxXeaJ6RojJN9HgKT
Bb8MUUWnzYvEvlgwpvx1KVHPmY98LsLKPNpbjiYF4CF6zRHYc9rW6hEc0ef4QY6Poc8HSzyucYSi
V4s+j3LBOPmvdUDTVvCosta/g4sbcknG7/O1cDsZJKA/vDgZNaTf1RYKdtfd9csjO+o8mA/AT26Y
U1C8GeJxZzvM/Bq8HuDUPchHCQSI5NyX+KTSp6Ywv1HYkFUx7WLdOJAPUpqLqn7dJjjCsaIAhqDl
zWos2WQORHxh5AE/8hUU5mtlnDjdrNJYT61asK4w74B+2CCzYLFSDj9Pz9GMSl5lcLSshPY2Tw4X
ARifS6Lk8SQ6MvKD4NIoaRrT1RCyvxFtYLTirdSjm+GAf1YlrjEQR4fcKVPd+0CAC9v1LcTuwEOP
l0yXpgXWohceSUSFTuL+RwPI/3BRSeIQ4ddZbAneq57yhzuX+cOoXQ3glr3sp/FcZxMwVs238lp6
vJUHWNKpTi9CGuo5F0c5Ziuw9O+5Rgdo2lCHwqrypWQYUD+MjhK6xvl6QJ2x0FRP+mF6jPcUXFAI
pwCX4LgYS1A/oxXh9vGrnUbb8QbtZ+Hs0XmPPWIDcPYMtKM3zPWk1EGbygVqmk3pdFFxoG+A8IYs
ox9XgqmXnBrqdfhGbU5zGdgpPZN3rHiCapMv9FDRFs8J0nbwAQgsVMlSQgsa2o37QYkfgkXyNKdC
tP6SpP+QbmfAdA0ZU4Hp0QFaNj7yKhI63lRtho9gi06fEmW9VQ2sN0OlZfheyfW5LegKvNCXBNir
XEhfDR676X1OJ/wqSGSa6NCCXEzo6/hGYz2XOjpA/ncDicRnoiYFm/sKgLDP6ir+OCGAun3qGJG8
0TdDWgZusTJMEloXY6rlbXoP31O61CZWgvypKK+4NBczFF9elvhZHv2sxfd1zSXj+0/NF2wLSV/W
d4ef1vyLH/7wvz+yk0KIxp2Rrdx+YVC59Jytnx/VSZgM4qRMEjtVKptWqRzf5wO7WdKqghc2bVfh
Mmcc70i0dWGWm7fUe8LpTDqnVGba0zJcpY+eQfdDHY60CWMEZv0c462wUfnOa6sJxLnEqqlgZo0+
OHa57RZCfkFPYk1efbzjuzDN6QwB+zJ1b+zdGdMhZmsaPpNFGocMh/27hVORO3I7XAMd9RY2wXAi
nZ/BI2hsZWf4Ax8rlR3N9qH78pRt7TG5dfAFi4aUzJMvC7HZkPJ5KqDUENApyhyj+7qbPH40xR4z
yS3seoqAIou2T6xgBH2vaSC1A4e1jYkS8Nhfg/wcGVwHhdMXYGKg9eRL+xt4rDsPCynJ6IdOgrz6
BPJqYLVg+cgUb7S6hoxjgXCiH4rc2Zcqm6hCjgmUdFVcPRpS+U6jC0grCmE0i35UdqCsBJmPvAB+
805RhJSfK9iOFE208dhBGY8JDc0eMe8jAdBRqCwW2oRCnb4lleX7MKY7jP4x3cgJXTMODMCGTGt1
lDo1A+Iun2gwgwZ7Uiw0TGZQYRTfoPz4V2s44SCEk1bobY8WFwYfzVwikR0/L9DxkuEGOcNwcIb3
xPIuqgKWzjejcmErTG0z/B0nAAmxZwgykLIWcCl6ToCiDCTdf1DXsR8nAIj/kA/8yUBKk7PiW7TI
cbyR7Khzh+F1pk6YJCAFgtYPzSkVDB7SWze33QzO0hvvLgEu/ggLaYTyVkL3mLzfBJejjRE3ZhaM
7vHn76eX3NH/XQ0fRD2qkhiEMkh3EGBhWIwvLVOrc43e2xOTlcfNm4PNBz5VvdmYzDz28KCfMMtQ
JLmSryEvyRQD+dc99OsDeTdrq676H9m5tr/v8Qb89pHImxCDEd8eZSECByJ3OAnnJMpZc3qImCZ4
NqULsR8rS3O3mdNiwlSrtvz3UdszVgPwJP2m+KqhE3FZA5PRwRxY8qyipAHNzfzubwTZp3aNVOba
2IKfjkAvfHP/j4tUJ+q6mo98dfOZF4QKBythR/aEtxk3hjm2zyBOV1Ko/9xxKUuth3+d3PEvkAit
mxs+ezjSSIXbrrljJGYmTr1qNvkKTeLKHs4ZsFezAU4vrCvUMNJ2XHtD+jIMhqnzgCge6NjbMgkE
dxtWg8KNmhFf/KCJ9DnSRvhw35IO4lMsHDeAmTIXKRFIehAPXEDzZLT8pRXaUVMgmG0OslO3xc4S
LA2nFb+TLxQEVot5OhtiJMHJaBE/QFzMJdcAphNcmmW3JaDQYP1iwEIiAwdSthing6YA0EP6TSeL
feCNiKUD9MEGpQq77Rd0cyZMdRG0RVQO5CmOJCvhcsN+G1A7IYi1FCfY/QHOvuAIjdgbO8BOkvd8
gSdIo5CJDQlVmPUeIx32K70Iw1byK9LiGRnOOHltIUewasMG7WdM3AHlwsOBynMd28MVKK8USAnJ
wegXyDQw2hdizepiAIjfH/7C/duPrZyCZXWHT5P6l/Mn/ICdxnRkMphqDoUmXYrg7n8TYPzBPzbA
kD3GkhJz83QCcHi4etqQ54L3HlAufqYL6j+OjNYWsRoMgF9XSNiR3CJ04349df4Nh3iP0jVmw0v8
EZF2o4fv9pSVAZNskCdIrZUTGSXH4LGDyTRe95gdf7GUafb3gXc5N/vhEvTuYKrTJ8i3GqIP829y
9/tpYW31saUeKBn3xCGrnw1XHAL4xN8UV3SOBxCIAwx71c0Zo8vJIEBabwPLnbiverSSJxl+nSKV
z7wXLiuXjTJFL9HVnBqYI9QjLIAssSfwQfR1N6+djvMFwJuVgoNBbILDAUYz19FgA0mFZbmOFXpj
c1yASaYzh3dY+fnvyggncMw6nGKC3gc8xGKCShA7gfaMNZwOICl9Q9UbTYGBi5Om/EOfB6xDIsUI
OIIQBzT0gYjXumWAdlZimA2VWj+pk1eCLpx/D9HscHqe1M5pJ63dBM+V5P087No6L1XTJ/d0XvbH
BdAagn/Ht0Favp3xtJo055e9G1gEXa80X/vUEno1MKQs8ZYOsdpuB1A1S4ia0CQgq20+NrN1ece0
c+RJ9OWZwd5XBFkYpcGudjN7bDeRYanBRrMZIbvgHQNUk8jQgMLHEBxWd5zc+EkIjt814oczWESF
HYZjzzBZB2jSWUOE90bmz8+StoqLTsQagZS9HrDaTOR9ZQMO2+QgQ7//5OnTkYPWUub17um0Fvm5
heamhzvgJWD/pmVyXWkcIC/x3o6O81COiyGsKav3YGsHRbKb5yIV0sMfUiNzPYGxhUQSklcmpgWB
MClezn+xugiFjeeFqK7bKeuePnk6OsaFT0fxmvPIq/FmepOAHpB1c5GiR8pUfBJelzSKyL7Cwm7N
0ow+tozBpHgRE4idjpDLVCiPs1SI7UsT3UZEnmOGL2cv6S8CsyVHtMfBNUb9MKDhNG8jroNvOGMb
VEruSe548guz4c7eXFGHTedwipkwISjwQ4/DGtjr5fn39zrZnM+l+/vbWnfcOSFuiGsd9/55s+Ee
qCAbv1xtqpOfFOZ9kv18WU9ZSDt2GDlij7F968iuYh2kaT1pNlfOb+M8nRGAYzkQYF59Ziye22bb
RKlzt3IWpzmq75AGdzA7pbixX+cxX8sANFrvUrIu8+RzfsO0M+8bgbCnUS1YRDwmwct5ciXaHRzM
G11FCEXAq7j/0VDVvNaV4tFUit+726R2YJSZSJ27XSjFwugWM+IzurJY6REjU1qEEo2KRwyKyM2n
QF58hkuk/DxqtfPeARWmurD+PiRFG711oW8CUo/hFAeDHdxQZDr7fyKYjXgg3xNwrGSDz+CaiLvk
MelA5oQyv+yIetAsa9JpPh+VEnu0Ij4CtBnwDnQtwBndLRQ374zrYFCAwcDPmbaZaBloi+FK8LYB
xq9B6tJiKBG8Kb3az4+CV02rKIaxjdvwd9G8fRRDCgKQ+BhCB/dqyt2KxI8vJ8y5mEXCryHKmovM
S5dFwMT/R8hWJlCYekqaWwCSSoJDuRFt0/1adb4/z38M5vwjebN5UugHNf+e/9BSkPgH6pdblpEB
PuZgm3p6fygQsFMYHzOVY319RdIiZ8qUL2lcINpGJwW/nJevJqwOoLoD/YBOTTA09z8kP6ExzTl5
j0nvIo8W7uVQnGWmV3HHq24WC2HCWOptownzTw0bfKonyr9sdf2pNmTsFGNI0Pa24qKbbj2Ce1Il
wHjgOZlrJu/WGb1aAUjf4HFFy4cklOYwYxDvR7Pes08iOzRiUCRCoYpOxMMi1SJ1SC2MrplQCvaJ
2fgbrhqNYerlqAsQYrn/5vtugj7igkcAuZ8VzzD0ZjQLYbNJ0wq1W91GL030HO3mR7STxVSMGI57
WQdRJjNX8TSO5ufz27+isFbYdh0vxwSFSCOf68TjaqaYvRjzv2j7HToQDoRtL8oY5lT0VYDP4b/M
8m9dI0g3QbWiy5PIS9rS5sMUxgSvUx9VcR9lbpqkzoiiUknA5QbEiRtwx5XBmRGu3ytSSvxZRQgB
lHb1yBztt7BDeUfAYhA+T+12C1mF0hQ68FqfsQFCHlvSEVA0LDuzfPJJfy4HaLUNiAP6lLxYCTvS
4XZjeE/+a9BVF5aETLDxYmWZQNqHl+xkF4kDc7XIzK14SIHgjsgRtDlLHIbzn/AEqJCMlw05h8r3
ZoHJGgL4lYD72tU2WnlPHyEi6m5PmV9AcjaOOoX2YNK9x86GBEzowHy3dCg5yhifWH4skjHSSXLp
gxvPWx/Y3NuMhN/88epKzNGe5m7emqw1Mdh0onppzntzzZTP2m9rxwlB81EJYkk8vczPMJ0YBchT
uGVDHHhFIDRiFHEWF7TobtEm+xGL0ciDXcopUM1IrIpvSpXW0vhRNdl97INrLgbYio/sbctjLeYp
HqYUtO3fOBocC29I/7Ag1ysZoxm2aIGqsTGpWHRUgGFWv4cp9kvqRWoClo8hiIFraOqjjkJcSIkE
/C51FRq+dVQJgcEqwp88EZEFxX8mdqAK/PrvD4hBmpnIa3odOSwaQRaYI0unqjZstCRxjRuuxK6Q
vCQ6ruMr+mnHbA37it019vUR3CP+KfdtQcB6A7xdGavr1liVF08azaG05aNwNJrQ7zHePkGQv/ST
BvvrVquR6hXtuAthTtHY/kfnCaRhN1q976i9UU6hzwNTDO2T+1b8qXxS3WGgzPQ64g8BkgTOvx8h
qD3oZF0sOgIvzJNQxi08NCiKh/v4ONqiEXpiDjDB4Yx3B8Og8GBuqzSSKwTdHLbPCUX8mxAnAYJD
+OViUSbD0SUpmV0GrByF99rmpOnejDXrH03npNqi8xIUMaYxvFbvMTnz6S9e4bbhwmmlv3pSHUXO
ri30xSsazbJYfMXVjZ8gu0F/9+VnMV3hRUFnmc/G9eNE6wqWM1Du+5EJhNizOP3FB84ZQDbBjjBd
QWkPWuwYVRMNfdCWSAowvplxHTArpLFt2KKJjVsAXSdTXQxnukPf2a4dantrP/bAgdMksrtBzKlf
IqdE1UL/1hdTPv53vEAKCSHdKVE9EC1wKaHwoulNcT8TZwDovo9NqHChYxrEx908dkAXNmnpLx9Z
xMbsESMjQ/Qdmc4PsEzzGmIRZu952EWjXPljWr64gOkq/UUc5+/9nDhuJKiErwirSYdHAQ6iIbTW
lZbTDaY9W6e/XDe66wveMV78fdgrGi8+EeDqTwR2Fl/SLRdNXXCDIqfjVcfS452fqKB0XlMOeryE
FgX3P5REYYcoWTXPQ5xCQPHGCw6Q/of98oWfHG3/PeaENrXX3+dX2/FiFACZ47RnJ/1NgvGJ8Imm
fbo1Zhyxk52yU3V8besjxPPsNJqVsU4LZ1accKdb84mluqSvzibqrY658AsOBhqpjLaDjOx3IdZT
GPsZowCZZWnPncRf9p2tZLSf1wbWD+arelkv5GcVhnWXf/Ln1FNqpfY4jb7fxUjGYup4++yfwyQF
9PqByuJI3UTMEnikSD0Y2dFt/MStIc2uxhw2vtT+vurlLZY+py/sG1jkDSVoFw4um8xw+IyunzBm
fMuZNarWLSXJBVbcELm66Hqdd59zGgiquEFLGYFjD/RRDPL70p6+ET8D7nsEen3hA/j37OtTWQtO
zWlBuZvOgOrIDBJyFzJh8dt4IB4gBUOTZ/UEJLbkdDEKOvKlHgZ8zQ7fI5j1y2CBxzktgLnxmKA1
vvxGoi3QA0f5ViFwSoAc2ghKGga33KxU5qXAHjJV+4OagX1nBnCdgqcDinfDLi/LLOr6IgSqCLJQ
1sSO3JkXZeAGkkZLAPuN0S4DHR7RF3iXUXZAGelWOsxHL7jbCvyLw47xENERRYILNC45iM93kGSP
MmJ7Kve6Hl5dBg+FQqOB7gI6eLcdCJE402wmikUbcOi0MWgUlSemjWOZDBZG7V8noIs4V5CcmIAz
eR3A3Bpy991O99SuhgHiNbam+q9IqxxNkGL3xGig/CRrDETYBvcOWj0ds64s/GqH23q4H3bei0kM
3QpyN4ZOQ2w2OblYC3G4CZ05ZgtSiek1U88O42I8P8iPHhMEpIZEjYjnmfY57QxaHGIYQ/EBKNKj
n85LdQOldNDuYBmlM2MWJjy3E/txcWFhvThmTgzaGLoWD0nhCeIx14RtlfMxgg40SuhB/sljMZxR
INLDQtrmSz1J4SyjsLJ+vKa5iKPfh80M4d5EDJ8hnD09Q+LpZwdeyPEgabgddCHNFxx2QeviLkNL
hGeZlfBDZ2FBlMhdMuu2MvPz4JcxRM1fSuqeFVJFWwPxYVfL0SCBLHylt3wdvuZlDdemz/+9sRAZ
bZjECNwQcLJm3Zx4UpGh4LNeW62bENX/mj08CVOeQ44cRvTj4WZxgcaStNAQFVvBxhvxep+nfhRw
hjgJPM5caR5nhLo6lO8uhECPOT5L5cNjTe8vXr5k07CsX1v8Xu8IBETcQbyb3xILiTLcCNjjJnSh
hvfFsDV5WlON28Bi+syLeKu4Sojvrjlde3YCeiBxj+CaWjeYjDO1cgiI3FT8C3Zk5jMPunldE2ka
xuHIZk+50oxWeN5uSLdBdj3yqDFI+2x5CrjxuFNp2IlfM68aJiA73wkfTscMBUZsCMlGeMiR8qLh
JyUVjEiER6AmVgJuQLMOwDO7yFa+W+R3LG4KmqRXdU1curU+cNnbmicFcl4HkCpfoqCARTcwxd4j
xDBN9CUmXnKBCnnElt8nAoTMlLCHPJ1DjQuAT/dIxOA5n+7Lg9ihylWPtP+Yuc/553MN04+5O9CJ
nIfcEEyNToowV4RJ8JkBuLgdHqA9fKJIkYcVdqmH96npw1tGuQVGdwn6GchkzvyIcIbmwb323gJa
DvSOydCzD5/tngEjwGwg4UQW0LvqdU7TvXDZIEN2aMYo2cLsYfKLkCQWg/aHPrZgNhK8OBKCEBDQ
J9neEjd6QLZ0RhifujL4yz371b1ExDK4/pxKfo8j21JDxIUaCaCnQFkdGUSyhIJRk5qI0PcGh3Z/
BGVI859z0baikfleM3VBJFEgzDGcEdgq+ciJfuYhQZLLzWHyJk4aqCJshAEHhemsYVBr0dQk9EGi
dMGti8oI5iXYY8GQdDkDUkJnHAYScPWUG3iw4wrCvrwuOcTrlLPAAb5Pd9bGG4NVtpuHmRJxo/O4
kMY2EbnHdZtOYKOe9KTf53DoxDO8B56p4ycAKlQ+Ikl4wkJFhCBMnjmuLczR+si9LR+5ibl5jT1T
Z6MLaRXzLyzY0T8ry0RKiOaEVzrAN2MCi2uNKkGMutmxUSIsxtGEnQtlDBTzQOdV4d+9cQPgoB+e
aJbab5K+R4BleR8iwcEFY4LNJUpn0hDg4+R24pKUIasIyxM9aLH6MM1ttS14QfiZebr6bvsS0r19
abbpDLgZYOxsLi1UYjzL7JT7BuNlNJHFIAffT6OMRPwghBLSHUSqJrXLiNUDPsmqi9bft+XZt1sk
g2VuVxDlz/XnFgMqB7gPhBxHYRAWbQDQXNyhtEQigUrRtpLMLIJzPZTof/49ZGzjuwVaJ4/ivJx+
ULgCBQQo5vg+oUPCXByg/xvCQCeoqkj7ca/JaBZIloaR93heXBNkcPgVCBjIp90QTt5Ft2ua/X/S
ON19l79eYlTP7lIC9/M0WwKGKufZc8J2W68IUR3her2QwpzxkahSoWrMlOz4eobwAsYuNJPHN1RO
2JJXPot4d2R6X7HFyh9xb8a8m9usHvpcdnEb0mSkz39h50NwGglr0P/QfZAMmxG9SaAfSVEmPPni
DRihP25LZfTZ16jXYD73kNVplcXNEwHAYvuu62B0Vnfyrtyk63fPBwcoEjzxYtW7aHgJ7lhyIiwg
wwPvHbligo5yTuNCJ0EiuknAND3jurFJZ+8Cj6wk+SRFdosJSW3e/w3m9P7gn3+QsmGmY7ij3kJ4
v345Q8BuABFUWPENBFwf6kylCAHCn7s8U2j2K7YMX2mVweCHVGhT/MSUXNQtLtqBcE5hXUrUPVQB
zG/XZRtcGPapy5o7s13BkX4rkRhxoMNDAcUI6jGpBsiuueh/ZM7tPQUvUrgEdvjnr/GKIEIiRigE
fgjQ3HCAKwlSNGVDfRhdjx1UWyDwxHMiCDI7d5wKYDs8Tk3LOmMW83a45PmR0ei6Y2KsvveV0QrF
8QdAvoIesXbzqp6516d43/w3ZI33AAdG2FzX+kUD7hG+uTOzS57kxvJ7xxG5bjCDuzaru9zBTS1X
8iANXuN53/dfDBoG3r0D83RDCevyxKFzmIOgZVqh3hiHKwool/fLysby+pVSobZtJGlPBtnyouz2
eQ9aWv4iCCZpDLvvWtCNps/bt4weD9auCkBQ8w5eOm3h57kdwuDLDEariqdmNz/F0uZxZSBaEebu
vde2X6RKlfjRFPRoPnj7NOD2BtrDuvaPcHRpktdT90YcaPfhGe1+hNcJ527ErYZEm3q97CrmbTKd
e2XI2L762Gq1LOhCZiraznBaZYDoZTwo8rgutz18ln7wccXe1Q2g3JR8C4zdXUIkcf1tha9J7487
edlp/rOQQiULa1n/j6Qz204VXaPoEzEGPXKrIIq9sUm8YUST0CN99/Q12TVOnapzdmVnR4Wfr1lr
rlWKpW36PQnBngJnhkAjDj1VrdkDNtHawHcIyngW7bP40oQIh6KvNtbdBuRKGrEz87cRoESdfjeH
f/822aXExbpIQLS1GM+E5iqYXIiilP2kuH39ul/rA+2nl68aDULWDLlAJkHiKOG0FBg2U1cQ2eeW
m5gHay34a1klCRJkUCxgh6zdhNUpAkP8QUjJZjILqfqYN9sp7saIa4J28IgPCPkjxIOtIyamLefC
KtIgipbYDQ3caeVBJ7nxnbMl75ERlF8GysaUizoWnw1uiz6rl12Oqzs+GXG6yJodyIkKz0WjXWXv
W74UaeJE/bnKxWVeh3SF11GNv00BeLjn43lrgocvZhepwX/NMkytGUHBjonFZfL+698br+jdTr2H
1QypC68lRPoY4GNkgSzSOKryqhpOatVZeX/jA/QliNwFS+u9ViDSSNCeGtKfUAlr38i/Z1RU0FVE
4VbRkHg6aYLet6JwF+IL0nRXAR2Ka7LkvAp4bITDGTul35yF1g142rQjoI2W50shbgZ/1TBsLrGA
xN4uGc11qYAdVsWPgmiaEnC5oKfrPkQFlsGParmFyQkpx/wuaqGjSxxDM3EfN8ipm3+qC0VA24dH
p+g2sWEyurBFlLmKG3LZv2GLaCWbUHRBBMus9KjA6gYEplQ3Bk3DLF3q7XyoT9VPSxFVhi9DX5uI
GaLBzeF404L8xfmrLwm/iJlUiD78SCQmhjuSjUGpDKTIj7CH1KQGsd7zH0Iz+ZWIDunhnXtI602V
Aaw34gAIk8+ScIcxYHvnA0D0E+LeZ69ZgS+9CZR7DAq0iTZ6xnESCqsyyh0TfVSpbtNmH7SPonGz
ZivMcjcqbxy4U7ch9AF61ItCmd4R/0mbGwHlE/ejrNlv31jGjeiYM3H7Nmyc0BAcRbiPUfFqHIwz
Sg6aYi8Cnj/jecBCiWeFigzXs7YhV7fzlyIT85AgSg24BulLC7gmxbA1eP4xwWMizLm9U3ApsTYo
aqiKK+7Pym2wSPN/63rN6FlQbP0kt5bHOHvGT2D3gWV1zIzDc1PN+QNIweGXfH1JHgt/WNs6VfbB
34vM9v4hwWplwZ9hYp+JeawlgqVQSsk5VQr4MYPKEj1LFn5MB2MoFR8dC+OwmRhC44cagiaoxmHd
1BPRmaN3CFHvqyPzqVVm8BBLKoRzGsV76y/D9iGonXumHR9VeHzcU0Iprxs0Rph7hEMg7kXFNVYJ
Jnm0o+92IXHBl+KRG4wDMJYOIsdVXiFYKlyRYWFiOr7qvtMXe3y0kowTxNqKyIvAJjvVfh2BWc6o
OX5/SdqWRNhjQfpbDpEVZdh6LJ9G9OlFW5HzuUTSMsCKeNOh1jv93dhVBGhaWOkUzUrAJgnrMV6K
5jhSJNBjvQ3v2kczHHcfAX5D6coxGtajbRoPfppxJZgXvqoTkcWz/g2sVj0pBlcq+0mscAiTmj2X
2rzzUDcuNQJ55ZYhX8vdmxvLGfeUHCDql9jyBxTTs3YbEBeSIwotonppcn03wndjeOvqvUvEqS/h
DSUqQdeB6cyh3m0EObOimUZpN2AAU9Z69Cnm+14k5wTnR47huKRbTKDraBIjG9LQCQcnc6oXwdb1
TqywWHjT9+tPXk+Ni6yJxFM+26tFdpeYSqgtZ28YklNIglaU3s3gTyCNJCvRbL9PfCe+VmnfrxQV
ffLmEUTTJK5C/ScIiwVIohBLUb9vSqAUSo95cq5oU/mKRqVlF1Xv1NpNs4OSw9Gbri17QBlVKTeF
NQmIcc6oVEI7JOw01g5FSaUExDx0ZgalBdeu2sIHkeRFlLXHNGaZilzKq26ijxbaYIHF9R8wTIiY
O0UDJwoXDKBWAYwUD2J+ckmB7cDsL8MrP8OkHySfjdzQvlK9SLtA2RshBLRhn3fRikewObsmBVmp
GEMlUCUphUTaz7bSNEDkZOlYCcjVlQoh6DaDjPpKpqWdsYYyPop4l/njqe4mNAAth5o5HqmcZiCi
fCkXfGZmepjpxrxO0pesY1UzT7FHDC/fxvAkpwrjXc9B6JvZsdH7u+eVrhSg2JVTgXAm8kqE7iwH
KZGf1Txk7KiadBDym2Vcm6yHVNpIxGuWTufjodYx+3v44ceZdBwNczdjLqN62rom+kKURGeUrgOI
ExAtEulZMb95SPRtYXBgkLuSDEg+DC7D1MTLw0AvVxHdJ1jtpoY8rL4L4ZwUCl+HdYQtsZlx8w0g
FfFKKQXQhKwnQPbg1RcDGUabuQlc4DC/pFgWfBJEZsSDyzATpNmmbqng4gTsDTQUIAuVR5IMNYdE
fRLiCgtt754uOXlsjQJcrnZR+gxGhXqdQ9VbK1z6Y43iHcmryIq2MmVLfP+MOVcjCK8q3Gg/BZv6
HjVO0J1qGBczTeN6hzHH1dik7FL4FEhQC6wu/QmjVT0gyeV+jLrQKXKqqtm65BLP4Q9Delr4XIsN
ukqvI0aYOqKA9FTQKvSmUzNzDGezRaN+JOU9ooBU8w+B1QGc/lYls7Vc5JwhUfzThXaKvsb0GCD1
yY3HZC0uZgqp0rjGXX8M3L74qcV2EzWaq5NPVUY/6YcJo8vkWpCKTx3kSxd+jB7SemMbJt+1LGBs
dgPzXs1KV9NPY0dioogrdUZbp54KSSNAJsHQSP0qjr9vFi5jL7GtNQwM8Lw7PFRLSbQFVbuH4Yjj
yxv2oZg6ZSvDI94YZaEAmwC8nlZfBkOKTkMhJRBuRSIPIBz++Y+bwAw1YPCIeCi+6eK5F8fPjqBB
My4t1LYM+4jUIDdvnDm97A4YSnyaKP8NloxPsFNA/RFYODQSpcCG82oWGyulwahHnojAW92Eraup
6XqmPyOz4SUjrpv+4R+8sLCGhI16/9m0tBbyTmvYwsP4Ha+KqkBiE+YFrIF8SsKtD2H0DcXaeKdr
XcEr+PattIfl/Xa1q047F44ZnHvmr0lte+NZCJg2TLYjjqkYNAHL5QDhuf8Zmuu8+DaAnRrdtzZD
eEO9Xf1KNXIhw+oH+/ctUo6/aXpIqBYJrSj7VUKUVdCzU+n6m5aTeNb9zsJhORhE6MEeiFPPbWt0
bBloJa5/3OaSnbEBpFaH2eAp6r+yvKxPJRfeEFMZduo6QM4Zmuzie+QDlOsVV2OQMKgDyq4Tg9js
46KDr8hrIqAl3quMqmSSJQWQDUp8ITgpeTUZTUVMXklNkDp9ZcV2h37E4NkiM2yKM5ROgmgXaUGu
b2E8NaeoDgw4hdbDgTssZJ31CEprBgAS4LPmmU/oSB7dTDNEvYT+XCyFMjxmhVsa55wyuuwgcZu8
bTxxhvg1KOStMJIwaUIT6aoLL7mFdoDzYDrH81602piII5R7b/29HGt6fOoDyRO3oqY5usz2gI/a
mxxfn6XO+oInhoj5NjL7dZH1TtWjPY15lqbDcow/W3S6BpPvHAFB8TfipepMZga1vjTed+rQeRjw
aQ2KXfYHM7F1epmCJ3cszFZxE34Vcey+u7XfJ9ZUQLUCNBCoi1NJSyM7UASXOuE8FQYRt/XwMhWD
3U/+6AGTA3Z0M+EJmRKoXvgF8Mu3CyweJcT0ZUFqHt9MART0+ZJCsAXo2LxbxJX86LmQdeM0RuGv
6Vdu1qmu37E3YnCQqVdDBy7CLZHH/i/JORFvnZb6hzqSV13LMMp7eNy8QvtSITRnBqhFDt68eh9r
0AaqCrFbie2RB79v0HiYL5Or3uBwzJryMtMGWy0wkIBOZAND+ZYXl1Ebll56COvGVvryZNTCjGVQ
xfaWAxLOffGpAosyXgX3gMa+JJTG05hgylD4tJkYGiFXI17hPl98dH5mD4O0Fg1vZYJkbYxuofj1
6k1u4hiBPlGztQ7TamoLBEX4FHjU44ZC2BDF0IysMNKOAYF0PL4/swo7b7hWxduohG+eNfJXm8My
TthzMrWuQaA37J4bkigSI3AyRstKVfHsymNg57je6Sl9IJTEjQgBWb3roPJfdAp5gGdLX04TLoAr
BS4UM1KXon7s85KlHLghmisV2rXIoB67kIQ2ndGixtJLFOy4yW7iu1op4AYHAbp4fgKx6OVccUqw
bsMSjaFSrLXom3YzKu9C0V3e8FOVdcvsnWd4tRv7k4LJNaXP5FZPB6YhGbm3QEkgCNA8ZiJ6CDWA
dq9gxKb/eeOFVelnW9akYuBKeroRNSIUxuZhjMyf20i8m4KJd1XzdqqEVXXhZ68oFu9l4VAlztnO
ytpRLR9DtH8DJxy2MwjQKjxzFiQBVT6rLJZd73bXCL+NsGKkqrN95rGBIoTMpYFxwjyCswsBFI8Q
EZHGKd2xtu0dIzy8JBYjwoovf82+ZiAYpc2EKkREOSL12rDhrZDcSYtp+8lghFLuMCOK2Uqes+NZ
GSwzPCBfZvFmLEZl0mkQRqWc4ZYo1YYkyNkUdMJyRSS3GVPCWg03VKk0fNaLb63ZjCapHw/JxnQQ
623erk97xJZJmfAZBvsFNLNTbBPGNxyrG3hrxyuattEan7htuPzUnxHdBucE2h3Ew1a6dTBYtXdU
D/TSN26DcMFoeAVo44k4xSKM88C77j9Mu8cxKi0PxQ6xsOQeJzs5+xYk6x1SG6a4gKIVyz9lRx4M
KHNh+u9GFuPBs0fnx13lAH25RMhceASKS3ZnoYWhZJg9287ShC3iPw9bR2KBwjK43E1SbOfFy6+m
2GkeMgQT8D35Kb1t8vcmNW03iTYNNCh8GMa+JBWL7Cxg9iRFzfhBlH3AnhmALFKJbZws94N1ZJ3I
s/6DqCiygi0y5sKlun7/eisZt8i5fSK2od931KPPEY1H+uGT+WtPZvWU3Q/S8C1/Fi/fY4mLOW1+
zX9JZwRvg2N2RYyAgckhPkkIT2DmrJlP0GZf0Wxz5XXTjnDaN35om/HOchaBH1fKLd+ARQIgYHE9
ea5wHkn2RJviu+kK9SCseyQGj+lLzr7LNH9nbjg5bG/J4yLFJv1Ar7HqWa/Ua3712HyljrdCeO4x
FSGSAkshLyOT50/2yGCK2X1hEWaDjB4G8bnvozSX11wB9VOgd97UtvyFpws2ly1/EhoR3do/8ci5
YIfpQiIZfV7/DcgRDKutnwmLFpwMyPMuHXkJ3rL50SZz4bzsbYVEkeLAYHjxLl2ZepixFGrA8bvx
1t0HXS9TK4KiDrW/+GIqRz5I29vfvSNdJ29TCy0wtc0PhRbIXImIqrKFzIFsZxy3B5BpkJOXb8/J
QQY7MkIE6MWOKp3La88anUTM0K7hg0J2Qr+3KIgMkzFXjV/Cmma4xiAJ2IG/O4jF6Pq+KWcXFA0g
HTfKr7BOb+aLSx79kxVssj1x8BiaNMCkK+yJVrn8Ge4zngUZWuwRy3O79Nu9iq7f8FfGVxbbKVrG
X4QA9R3h5yI6dRRQDfXoHJfFtSFhE17alBfzgXKGA+/WLFRQ8gwRLYYdeE2CuUKYU7RUWXK4Ce/o
XEB/t+FrJx8GYjbzJ1plvzokhS95k+xSrK7roJ9Xz2DDpOF9VtbBAyKYBGWFOrlb+Hy+X/2yTaaZ
DP5nxJMhNiRzHi4hoiEOC6zq1RGFvPiOD76MqyQ+zMSnfOZlSmt8dYt8l6G7OLQ7pGgOxGKX/x6F
3sFfYn6kG5Vz7CAjdayXP/mvEjEPnHfZWhYXIbXdfTzOTt6emJgDq2H72q1aZR48mKm6xnY2W2rt
uocGywS9d4oVUqRjiJxrD6d9x/cB7I6tC7/b35NMglvAAbBgP7TTV9Gj2BC6I2xxRhIJMUUdR83C
5xUyDBywzNCuPnJ2NNg1CD/ZC3/lYv9eBs0Bz8Va5i3MP/n5JHz77LSI7Vjj6ME/s6pEQnuMi/+n
8Naz5egv1Yq+rGAvxL+5Tma15DfKbCabv+83K7Q58DVtDapNfXasvq+cc/1qZvChiU7NvU/rDdgI
uQ933iEAIrLFCCisvIe89/bGtrLzdbbtvD0Tn/anlC0wd8wINxQP1A7tB/s2jmHEblQDQA1kdGrs
lGga99S62cs/j6+YlL3+qeFJbxaCOnl9vrNv8QNCeQ6t8RR8a27/7X+ib1hGp35fbVH0wGhbRNer
AqKO9wO5qMeNZryABnGBzD71A4IzYbKUxOT8kFfJ5NsiQnafYDZYd59I/GziiFCKM9n8and/jDGk
o/klLL1zoa6FbJvzii/ZomW9Tf72IXskmsXlC5juKm5EHjmb4MQi55iz57i/7fCDWa7TvjzQDkvx
m2i+7w7/PUz6M9NWZcMGD+lI9VsBQRCv03IUFcuZ5r98AjfDJPJePAdiWBme8CagUm/BmgwZ8X8W
0naGeoY5JyJgHd5nMLPzhXSA3VADvNEZ4Cy8U+OG+/dAMOwcUT+idh74f949WvnLaVoFlwR+9gT0
e9/EW/VghYvOBFobLyP8qBcQ6z+kX44jtv4LeY2mOaxsdT3ESyOxpWHVgInZ6bg7mXp+w5gkPzK0
aocLkCw5C2jAjSNr7r9a9uR2iMQEv9yC7EGQxZbhMtBOAQtbTL1Kq7lw6HbtorNANnECZqDU5gSO
z0WCEXe8tr28+3froje7VEx2zjSNB6IaL+VPn4JlyT/AOu4qeoR5vPKGeb/u78/iFq0F6puF8sPb
FdGAsiP9VPEo7GS6XF76DzJ64dRcBGu2iA/8CF/UJci63OAgfiQjmvRhM9osPshXYfXyw8EUTZDK
kaOPm98/dp/vwGbhSTUwGV5IraVLAB5n3rgDTQVrKJdzB8ecbME922hjjQWGgxVpgt15X+axXMop
n7B8wxViNccJUwtghCvB546UYBlvhsVtWOnLmpUjokCJYEdeBiHJ4RKvorxXdzAbMy78PyUON1mw
8zb1ldaZP+xZc5E8VJaU9AqM26fEceOrXOIszK0VoV+6w3IbhzBI4/17Ky5dLm3uEGxsPxgpWotZ
y9/sD3qCY67VR+twe7zea87Ni2rOjV261m7DJgAEMZ5Jrrl+IVJ49mccxihZzoRB45fiOMWKhKFZ
sXMH1OR3exJX2s10WHVY040Jst6c60usxBHmH3kKi1a+6F+mqzXj3wtLCPHaxZg/Qda0lrGW7Ppx
Zagd5vNreFCocbnZ2Leb8xtP2tnkdOUNQZn/XT+4Jc1LanVWtkItMVB1cCzv8VjVi2BvODB88QUf
gErS5UdXjtjgwnljl0thDRPuluHqURzDudKEf7G4/rxmzkjq7ia6yg/zIO69M4HJ8+HCG4ueHlTI
TVsDAkZ7dEwvdOm/PLHSjXduHY6ShMKXGYYlHPvjyV++j9wxartD45BLC/1nAGA0r7bhJ7t//olD
NaDorBHOTNDh8MictX87VBvTyPkhHCVbw3U3T0WLv+oHjIVHhoo7xGZ97TaZ6xM9U2NskVBNFGdx
0eAtcs158uoBCCOjIkWI/I2F9KO8vG+a7RpFOlU/I0W3525BLI7bjm/a8ZgD7uLZ3ndy4Tpfzj7d
fHct8Cxg+UkWAoYWukdAIwiVcT7VjFhtD3dK8qRZR1RNyiYZ8XSjTBd33qE4Xgea5SUnfYmTIL1n
tID64uT/mdsQQz5cWpIt0HP9+XjYVmSy0n/j50OJzxMVjiEafvNjcKIrFYgTn4GA8LQpVvFHwcFG
H46zfxL2LczVkB03eXf5dyJNAqlJxYOMrMEtSP1ebVE6nwqY8itwrwdOKYxt/KwaBns21ylOO++A
HRtsPy3EUviSdgrcv5+a0RCp6ZiaMIgJq1yYM2Pik2XnB8sUIyFlNG54W0NbtjE+mBtgZFXWxkdm
7gb7yRXK19FpWy6fcmjpfK6f7H9xdC1SxOvwg/Rzxv+BzDb3wRm82tIKfjAwusMZzCLPxjBawAkY
zfnwJ56au7mKAiYydDMATPvtCB+Lm438pOrAgy+xiU2IVjk9PNmfFyw1L5moBMzg3p2SdsnN4Qpc
EMGWG/99uw322+6/GNa8FG487EF7lOIM0QQLxSd65G7uz+jXEbjOWbtrV5OvDDbRnilOfEn+oC/g
LV0ENoJYkFgfDYQVIPN45K7DcvoQbDRg9TMGBPTon9Gd7Ccmvn8JXovKZYAmLtvT7K79lb8RxG9E
BNSe3KQIXHasK+YZdxCj1IvOkGue/1a0pNpOOvr+xo827JnABEryJZcdHiit4hb6rUfUwoL3HTL0
3kEGbBJH0x3YFTxv0UP6GF0w8rJI/Sgpa/8oiV7tPjmHgaXSDiI5KHnU1DQLUJYkDE4wmLadg0IH
XVlAL/JU5Q2NZ3xD7KaEX6hJYMdwgaD9prbMtpJxUaX5bBt8oDqi9uDyq7HGUKP98XHDgJ6La2rI
lAV0Ln6q+oPrH68l+mF0gzBUS26KZw3OKjkNSECbJV1U+umTwhQtsDc3X92ScRcvsgWmuJJfHUcG
NjM0n9s/HjWAiigh+YFlx2+mK7lGcnKKD+z1VsTo8SLTXUgt+d0+mjXQ42J9ZSxlcJNlV+4NoO7a
rrswVqwfPImt4iatoftmxVayqy0UujOD8rlqLBVW2Cw87HH/vjLp5IRtE07X+CAd40MPE6BaiRcV
Te6iWyINZj4OYm0fTix68CjL6m0D+JQu1PPEilSP2QWBHBnuU4xBu/JJ8CCiAQXWhtWrHa3e61nl
5vGKHy85J6I9PZUthn7sNe1sH6ibxnNhk/IpDT+aOA8RQKtWdAxVYqXLH68j2ckeoFS9yi1aPHjH
K9UZl+PmCVurwI+pwZMW1+XFIPKEucQFIggjC1Lq19V3ukKfQo4hewGqDRKhJi4XSzRYwvgMXwiE
sq/k0s2Y+8LgS3/J/tvrt+pbuHOtpavUIRYx+IYCAK7qfatb4gDtcVsARtiQjwbM3R6PIi/WSl7R
EcnizaRg4I5CP0oOI4JFAwH3k68YOCiJF3He5xhHJD5Xt7j6OglcUGxBdBIPojFMGO8JN5mWOR2G
TPqMqYVH5MtUCnxXarHlKUEzoZVDsHSAMQmA97c2XOidk9rJ0RwBnNFNuzNOfU4nbbwpn+NdP6Ic
S903u/YFtuCLeuG6Y9YNegWKsWO45sn/IZRxw0SEoW6++Jroz2m0ZAbzgUwGjs1nzUh53m3e9/44
UO3VzB+0E3wNeoecvaIzrCXOJ59Flw6Sdr4tYnpmVi/0gKG3pMOWAc/K5DqdqQ+Z3jhYMF+AMoCI
jXu2h9f4zI0ZTRnZdY6wXf1irEHMDhBmSPU/cPNA+bdw823vdY1Lm/5Tms5s1DBZMb+2UBWscFsc
p3OgOwN2hdBZsqvh7jIPMPNnQOE+q92kKsfzihdq7R+19mwoB4TCHrlaDKXVxXOa8VEGxafhixL5
CorxC51oy8UBJtBcpszI0eqjH8Tr+WSlTXxPu+TjCZmooWdl6C+TsTEPmlWIXeqHFY/NAU7xcFRf
Iz3lSn3hSthjK+U9Lf/iY3ILj8iC3+z+ifOW7jQJGzzLK4m75FpClUWQwSdd/Ka/IZOcKQEahLOj
fKbc3NUKIM082wU8YMkBWs6WA1Z/65vUIPpQVXahllNBT5ic6VI5GSbTenCuFN3dHjhQ9YuqythA
cCUm81O/cUFy8s6R3WsWQBE28gETHjpG34LU1Oo20qTuDHwQO0vVLxWHaMocTUX5IIcOU781w+oz
2LJwzLfGR3XrKRFB2yFhY1m1irCi2JEBJoREhI2+FwHsoHHZoD0UzDWUJjd2IafO1T+oinjBlghb
307yKhQnro5LhQIfJWJrTRAjkDCcwLiI+M8T8lc6cf5DQFjAj7jzWIjtu1/4h1AiuDMQ+UJRRhRc
rpI/8aWqNkhHwKXc4wdQPtztlH79GvgzBwIs6MHtMAX8YyQzciPV+JOJLwoNpjkuqtx8U+y8LxRt
drdD8lrPz0xV+SVqhVW0JzfXQF+XOcFDfVXJAp1qENjaB+UBeC67Ow+/1SnRHZ/3qP2V9h2t+AUC
V7YiFm9SgtovjhYccXeMVGCC4Jkc1XaFXQ047AV7BqNOg2MB7Cgu7Dvieb4TQ15+OWA9zoDmqlFW
UxvpcyPDNDVlE1Q/yf7Y/xlwNbGch7RO7wWGV6+0WvxXlnIjC0zcfjDcWgoFY4pyZo0PkWfkv2iK
g+aGHeOWCXQzfqMxbFA4FQeGPO22gC0VEUlDiKDl/1EeIAdfjDbyvXkDXvnjysuHeAZCzGl3TL84
HEpH5+HU7kueiB6ovSU9eQqTtLHwij3GKeBmWT0TppmgQAgrw5G5yr7V1ftYHYbcupKFHI9bKl4m
PIyxKMi/XunFozp6A2TAok1tyRwOtvwpfn0lbgmhY3kVnwUgN7yL1JAS8TwUJb/SuiAzzrTedkk1
R5um3fwPTEzCqlmV2Vb4ERc3WXOZxLxt6fNt+0sq86lwLLbUCdk3jbuVbPwLM4ZfLh6HfC7gK2G+
zVbts1qa7Eg2iH0jkkquscv4WBYYf3dHJr6GPfLnPJGyznDMzag6aAOl3/pG9Wo1rndG0IcdHbTo
cvS29Tfsln4HH+1X3nUrwrPabp7eBAZw0heSktCh5T/Gv/xJPMr7cQEYSng7FZ3hDbB+Bw59VdAp
LP5kq71NlSJmURcVr+ImEC2sGdvD+VBZAUQiwSVDaWs4eW/xTuLluWfnGer+7360ma96nz3DbWYZ
U9nIQ3wa4I1OtK9+OOZMKo6f91f4RRzcVV+JHkqStXRTQZhPsP8KobQ9zI2bd48PfIzTRM7sF7Nw
Sbu5OLKfmTOFiGjpAm4f0DBMqpBR0TMij+GCtkvJIrNsoKYWJmbAPDqykdgKdEBPDsvApIWyZbS/
l2np4mQrrbuGawEBrJNkjkl4vFW6PNFSVFu5y4jzne5IaCF05J694FIc3pfiYDiaXYN6crJ9y15q
I+CCVM/Vb5DugNAi3yYAtlbWETmE+0gHH3ULqiPz4Jo+sZoGwhHlL8x7eAjvT8YCKS8DuQO4HgQP
6YL/Uf8GMRIdglCXFMueuuNRFgo7ak5MKiQMlhTYnyZMFMrZv/ZWtFjv9m16FLD+74bwOcNnoNJj
ij12M2cG90aGbRuTn4t7BSsDwD5RYToJAmDFczDsbdx7CbsE+ASwhRb9avgSGe+RrMg+FlwYciUa
mmvsRB8c4WzumCjh+IZ5g1jIZYmBfpyiBWMH1GAFQTCmF4a/JjGt8j+cZ+ga2Db+uTJil+eGNjHs
/yeGFu2B3+fHR5wy0qpPd0B7KEXs5E+D7Ec4MrM2Qpgo2ViGmbpbgGmgYMZb8KtOWQPbyN+aOdoO
VHlTUT8+IQz23C3x0acrgHaITi0gwwF4K0UtWRm4VJYUfijDjs0euw//hod8hSEIywRt6aH4pbUk
R3qoDqBztZ8Zj7+D8uplqzqHECeYhqMIAA6F5bi68jBvHsEBAxii3AXTKUS/fF8cy1BVX8KB5cXk
cmns2w8yRpoGF0aJn1nKNhmZ38zf383+fStwoYcb/Ntg84GgZzZz558nqj32/TArhcnHHxwxLdyY
ugIpZZNIAHWr8cumOttqDGezZf8qorXs2XH7HVZLACmY03eofnG+uvQ+aETib6bQIV5NR3iRY8Wi
g0hTRK3EOBB/uRB3SbXTg10VLnL2f2V+GEpGxAy52XvUCxUdO2FA/Dj4bwtXGLZ5dUcu0L0XPp6G
+EjcFfYbQhZxb6UnD4MF1XDzaKprIt4F1PzoV4lT21PGGZzAOrRRcqFmc7MHzTnygKKAsRFKU9PM
SQXaCqvZvlvUhMvirKIrvjUPSWH0ASnT2wsvSPbScZAnlGpBBIUVDusxvaScBorT1Tcz+grkM498
GSoptF/HfBY7FpBxec31HW4QUhIghE+3Qw8ZnTggu+K2QWahWH13bAy+97I8dDx2EaclBzbUs/hm
3ovgT6FvCuaJRtqBTXzIBErFGsPNOuBTJOQ5PspfAfYUM1uXdyZDk2QSyDm6qehQMUNOKfRp5b60
kvsJG6g2OT/D3TFaGi1jR9jNh768Kxs6J5IsC9bL8ARYstfgrIgIHDkqOQm7r1H5NqpNiNJotsUc
iuZzoXJMssdHNCURYCtMcFxuHlb7uFMJJutOCY3os+XBAliWin9w9GgfZSA/8Pymho1A78WfwaqY
b8aGlGv9nyURNzTHnr5Vv6InXi1Tc0XSF8GKUFX846cF1iuwSPp7UZags2mfuO2X7aEm9BFzZIKK
nxkIvno20yybB55xb2yiB3777ILwlYEuy16S57Fk46GSnog2cvzqfDzxL9bAKQyQ8tUxgQYAa97n
2MmwxjNVLu8gqbBl8zRlWfQroQ7fTyBwDKlUad37m5tlMqoSEkGqGVZg2i4qdIoXmP4GZVVhq9px
RlfWUsT4iBRzLF42nX8WMTdhjpTkCC3nAh9WXzSOSKFik5BMsYVA5x/mVOp/UOY8p+i9Dc9sXtlU
GXIHGdTjuJbwbZGywZcYRKqUDhde+Ggmu88/t9RVjYn6WyN11HCbd5MjueAZsIh/OcGvARkiU1gg
xhO849Bb+bYwW+uN90ULwh6OUiWYF3iGxztbB5Kt1sgFzPPLtKEgbMR1sik+Y3BYALba+eXKOISk
WJFKGprgVXIYGzgIJlfERgM3IzaVT5SN7JlGZx/+TrwX1AIyI5wrjvCvf8ZwzKZbCBAr+ZhvkLxp
e+k87sVD7/qwreRp4//Huxjeg1vD6dphvAwKK0K4Ma9OPAYiC1NEtDzQzucf1bWBlMF9+O6BlfE3
FZ/XIz80v7xLeIvlTVnYB9TrG7qv4CVtTHpXnia/UNa7KaCBQ3/4bXbDjuOscDlQYd1fEwueO95u
Vnyadei4sl18VFjYpBZswAFrNArMRfg44Hqr8i1xHfxacxX7C7axcA66M8ZNOX+fyHKzDYT62ZwE
4G9CEBEzjDCskVEgAuaiFedHYV+uMN1j4sXLMKkbyg1Z831xj/ltnrHFeiSohylWMN8GS0xffJvq
asBWn8Rwa/pNjGglU/YO0wsP4HHFq9fDH8T9VGb5ln2t1i6f3eAe+PeTxudOAAloxQpsq81BdOB7
cp8clIle79sEgsPq53mAswxp9ZV3r5sQ9yS68eS4c2YVV3QGqZ198OYVDg/zVj+IAF1CV1pxq32Y
T4XF7f2A1DcnsY0PP3GIEo5tPpwakswSOjRnEd8ufWTcTy5gfK/7os4odhiAibf511w9MbsiUDjw
WfMXb7jZHnWoOvn6Hy6WCf49PkH+twVmvR+ACEGNitb0HtAQBLzzuMyWyUfjGGwp6SuLB90TXsSP
9DEjKueOdPkDw/Ydrc4ytA9QVfipV4QZnIw7EsKGKe9VWekk12AwQMiMBAX9a8IfT2zZBqR01M3P
hweDmn7+MJ8moJRgTZu74xkLR9EgzuPtbeN0f37QD4dIUtxdBKdtDj+zcNFFXXi7553T7B7+fHfh
fQZcPEgQY3TN6UUS5TFfWUM/W7717JYY7bUUm40plXNTLu455fjY6+ckqjeYAprE7lUugkc+1mf9
Lg+iVWya6qSvm+UAK+FEQDTV6aStaLEeM7RonKS3MnEVAK/5YwASmmRnOm9L0TdVcE7NQ8X46VMV
0eK+f/4j6bx2FEeiMPxESM7h1jmQY8ON1YQmGBNs48DT71ez0mq0O9sBsF116o/leYi4iwgTMMtL
XHwXrQjfRHEk4N+32COIeWImKEY2A1hlTNmXsD7Uiissm1BxMbAzlBUHYyrTVwYxts6k3nPQjoHZ
3NtS49baX5Zo0/M7wWpd4+Z1wNH7cnhNb2g9br9MFW8CrQhNwunu6aMSvCSikTnpJy8HMQFA+dQc
a/CGq8+mja8LIaU4D7HgzdRR6zGbjbArcRRg8I3JV9U5XYC1Hr4ATs3q5Z+22lDZ3KPnsliewVA/
rrwD3iZOkAOQq/mtvwfNOZrgjlJURX10j+wRhvdRFZyedD7z6LRjapgRNCGUHQHEoloZMSjrOOYc
LrfMNnMbH5qIbW5wXRrn46tZo4IFXLh5rHCVW4LG625BcCd13Z1nEn/yDRXoZDAzMp5i8iXRa72H
zPKJMqV3ENxNWZwJQrWiepzHSN4BBfogVOe0puuo5KX0QdibyOIpeb8430ke/32RXJFzg5NYsdWm
FSSEHgIRmkSjaMSZIYACinCAmtmgc1r9xCP15nxJvxoHlJoKkiYGYN0apwFIkGtoMMjCQ4sGx55n
SIFvfk+L8459meUMq3p7XuSkuncxnoPnSKYrCaoTyvkZ8Ue1vv3Q10Jb1+j5DV9EFXbkJcxVwEAt
oU2Ir57eD20hjGTOi8JGlfQJhFnXUWnY3Ec1iSNzC0ceivmysda3cyBT+HpXX+Ne690aMSUStul9
cPZuNL8PQTGyT/zRpu2HIMOO29tc2CvpkFU/T9D918ZE+igP3svb+RHnNRdW3oswbtCuT0+L0Bn+
G26aNdeWhowL2XVdXpfv1+yuLOvivLE/2p5m9apLjefkyaVrv+dtza/RRCAGAjlpMM+yiOxn9nBb
8s3uIBzumNpRVbHV0EFBWsQeGVYFNEAF3A/yuQZHzxrMZoxynbhEaJhciNVfv0ZJAc1cO2pm9C0D
uknfwVM9wczkywemnO5LzuV1h8U15lCMk0eA55yNyPOHPh2snita5/yL5pTJcyjGATDyODuACh0G
vrLW58CTgAbxIO0xPnJkIzjDg6gviNslgwIjVVMG1ZkAnSsZluglkFbV35hFAUMXntzXuA51ckmH
7N/MggRdMrI9qHcely/0fe8sOXfp+zzDQ8ZgS/8suAR8vA8WzyN+xT6JhIgjEoZH6ASDpShhMByT
tNRFalD+PFhXkI7hNoCnHV5Wd9Q7+uEiakOtZc0Y+Yi7SZ5aW3UIDn45sEZpCab+CWs5qo+E5SgR
koMp2cLK7x1WQCMvXPwuOHVYcoAjuIlyjbgPS2d8+9WxGvDerr7yR3Lcc6snSE2oQPUy4E+kgCi5
Vp8leA2fjpo8yDRAchmaI64sTna0LOfkMn6vOOwPxtWh2WuPgDSVIn4T1d9cRPKeBP2S8I4X19WV
LFBra/r5iK0S18euI5IZSHGsHc6UBzGhLhFjgUosbNtTkzzA9qYERPAh98anHhJWovtGrD4iPnui
PkOsUT7LEFh9TVBB45DegaSOzhnCM3A6hKQGTI2j2pAHOhhT95JNb39k5Ot8xuQE6XtB6JC7QgrM
ikt/A1wd86m7ZDpIxObK+4Ev73BZJ/ioG/HcGPGbTWFf+NZUdBjz2QP4LjhSPoKew2zrMuJUBB+H
+hjv7YSj2PPUIbAVsYJE1kEZzvnphgsovjD3yi9xnWdOZn61aPcExqm8Dnm5JLyAYAOOmLxLi3ga
thdx2iXxb8axUfvTcGiLK8LlDW581Yga5CmrGfVLSIdHeUo/Y5HUezNs+cDz0//fXp0Y3O/My+Dv
WsIj8gSUOSi+FRJxaUYf9IdSzEcH2wNSKfSiq3zZcXzcDcbKr5bwvA155eP3Dt/6lCRl0rQhDXiW
kbk3AXMFljtYL1g/dBycEklp3zGKYbrlbX5caQ8PCjJN4DDhzZnfIULl2vGMZWK1gCAzOIHc84nm
99MuYvDQjsoaCe2GW8xVf/jgSZwwwk4P+ekVH7AAn1jB0e4qv9yPdlDvP3NezWXRU6DAup1eT0At
BDcDZbDHIkcJuWVhC1xYTDOC9y0nLGBfib4N/OWZ6ddmnSEPVGcdZ6/vCOkGSEP35KA0NImFuAAv
lR1F3820H2RLVZmR/G2SGXQXdZsXY8RW2RQEmuiIuOG2XgM0axgfgydiauetStu8JEW2bWaXWlnh
wGOvoWd1/40J7Hk8OW5YoVBbVIn6g9qZ1YJoijNUF3oGmA1Mg6w7FsZDUj7GLy0q0Rlyd9yWVenK
JRMgQnbuT0YobPwO6QrUKMLAyMsBRUzcmJrPnE1pMFQj214B0Q4VG8ENLfMI7FXiludQeuAKdPBh
t+nloLxdja1qzCOCJ/lLmLOvH2pOOYjAoaguXgZGAZaFAHmhJYP0s7dm3IeQJoSjuPYBuNGaiYAD
xM0s/yuWI0pjfkBkPl/Hyha55Ld/FktSTAS/Be4Y3FnHyJq9uPp9V7BOoTweWzM1AAkhlz3AoypP
IEPef/VCiCRlAsMHqcwFXJQ/1JdO6viDqDCUl8SX/KIfozmnTvqxdiT3hKEJkt397PvFfaWfWtLJ
+Tv10AJNutYWJI47CWhl9E90ylNC1AnJ12oZv1PtS6XW+/dWJ+ZBrjCLi10/zca17ZAQxg5Wkf/l
YcegFTV7Tqnlyv9IXI0BxMubz6d3Xj8olcp/VXSUpOFxS8vkD4EZXPxrirfoM+ckzfNOxAJHKbT3
GTALrjlqNnh7zxX1FmLZC85Ji+7SI9smeWy4ziTXikZGQt6nT6pj8M2QEUfGHt9Heiff/w1k8C1W
HIW47StddgERZml3VCZ4NgyPE7+Cgs5ODfL4SLNjZ5B+mj2+Oo7qq8JnNxMnOXKUBu/wSQ2NmWgd
9REXF1or4LDAwDamtMFp9uXChki13UeTIJUc0QUBp1gRSAwXTh8onc7v0esorl7a+ucUfWS1Bl5r
jjc4noQeY9AndgsuarO31p32y6Gb+42+IvZ91pGOfprG3qmURP80r4g8qUcNKnBJdJ4MBIqybwEF
1YDj2tEUMXhNt6Y+k3ZEjbPTa2+3BJ/iMyCGSbS3GEDJbmkFB7SnRKSmJh/ik6yT2541Wpvq9xFg
yccYMh+1KI6+UvQ0ObISuvSM+V7MTWSRMOaQ2BW/24icRvTcRIhpCxa2N4pIluyEcrtlB4kPjD42
HqLF2fqlE+r3PeLjKIP3muOdWN8QBRCnmFaE9v3Ke+nKEvA+B+evy/mN00za7LGqbiyEdUCpwNLE
O0+ZUHWOqIbm0SJQtLFE8o7h34vw3S8uCsYfBDBKBIQ+Jl5vlKPYAbcM+iF+DoSORQzAT/Xngi0e
4b9QYiYIRX6FBCpp1/WCG0L55Ql4KusbidY8y3eW3S8UiqMsy4EPCaIFGecsrjibuzKtqohfC2yo
+vlkQDIZFNJEnuejQubU+RldJq/oG8phhxylTFRkGioJtSLXFpX8+LqFXEFgVaYqxCrngm79HhIw
TqOfxjY1WJiHMq7jBvm3W3uXoeGr07XB8XGBkMv7UScsIaZCKtrwWWBOeDkVvjUx27CBs/+wX6IS
4eVZYKuHs0roN+9NYa9Xg/YEZ1kSlzUvwi9dfo8JOzYAXg6ukw/xcTOkSQiXS1gRc92MVB+G3ZcO
Mmo8ClcaVK3vZUPuL56IB7Tp4/dXCkSCrjQxJt0fqNkgdMfV0gzDE3ALUtnH8k67RzA4QLmj+Ik5
OyeyEzA/O2RIkQY7OExYJyNi3AIlYRknyXmiJXLQeNx5yd5A86ZOrhEDJFWBld/PJHwZofRrWGm5
rcKC0apy4xjqjZkEqBAdabkgt49UfLAh2smQtmlTgf0Q8OxZ/hpxGUAUMFKOZ9Y9Icf2sgMiU//i
UwQSuQSvDkaoW1143Nvi4q4JIp+TCUeUj5I7u8m/6F0aXl/x5ec1bX2PNmfIIuaCs892RhfWN0C+
hvg7/yVp2zN/BmwZJf17D49RnQTJWI6oMV510XUFkXxsKBsEY60j3e/YaMX90Ixp6VhRvZ2lvXfW
YNudCwjAL6rQ2t0iMATvY4biDbOOTr8piBiPFMm63hexGWb6obQmlGj7CuSIJFreL1j03HTP0Htr
QlKFYiCch3hH4izSJjhCf97Laop2VRs+p6BgR4Ra3POTFURxh+fKQQCS9sE9HawgLT6h7QRXfvkc
HGhjT25D1JTr15YnvROzVUq0qDVs/u4pqyafvAmnPj5HMBst7VsYzBejB0Vc5v7hjUQ2wy9DaNRF
Jj+ZrSsCIkHYNBFFQNxId+bzeDAi5PoHezzR11yas78UkWwM7jnKcM0f7PQQUZxLFyyThkcPXubD
cyXgN2hmtICFLbit8f2gym7c5grRiYB0lU2qWB79QjjO7ITJJZvkQ4Kdf/ugSd9c8TMjvEVXQBS/
kwu0IhEwzj1Gzp9+Nj1B70rC9odMZPCDMURzkeGQONYtRUM78gngsEvwivrJHGVPKPJIlfjyp00e
BerqD1Cs6vKrzRkv64mwE9ORnw+ceabi4iUq2EDevcki6E+L7NRraM/Ps2L33eSjm6hlY0E8PTHo
E+9LZxZ9Pu/o8nbS1rEgehgrmuCJcyDzTc+aYyxl6ti9cZ9zN89wPyeFxjHsuk4Hi/IwIL5gZY1g
qzJcqKF8/CSyGRe/r2Ez/PjdTx18fyw6l1xuLrZoDm/Lt4kqaveeV7PrjMQlcThfSnF7aMFyQuDc
ab1xOuRHPEXTek9GGlapJt2bjib59xN80ugekpQVHt9pGfSzfK2FxugJbLd74tBHNZyPyxgdyOi9
qpj84Iii50Z1UDI4+89pwlYf9+5nbiT7x/IbqxF3AwdMdiOAkNtf7sb/RF2cNsu0nyqEuHJSI4+n
cIDuDuqOrpc5ZWc3ZypeJF2eLFwzM0mooINtHoC6aYvWQxrrUQ0TGic6J/cVzqvv4hV/xpQHUDBG
p2NAihukJMMDiVLs4SR/yr7t03HCja/P7XFIRiWb5espdGRpBVaD5miCcsPHUBKU6dkPkJolfN+x
3dxm/b7BBUSComMe0aWWHGahG0L+VV1yUoyVWds78uQek+TgSSfCL6F+3OtYnj5GFfTn5u6mIgr6
bzC9nZ57hKBUWWEweJ3yQNccg0PC5I40KN+gMQYMK73eRc8aSByrqUWDM17ZyII7ZK1/VUIgjh40
x9ZvAkKC/M+CyQN5WATFhUrZjgcDrtn7Txt1288eGQeKYH0Ly33ZIb+yYFO3vGZHctN8LvwLdnwD
7+q9u29PvT912e554rSomWXIiTlXU1TQOy6WGAVM5T7K5lV6CYsnlao8ykqYzSSmzD68xzekRMpM
Svo/RBx/RojLFWHHe4Fi2rXpdSRHvNhL85dnhKNJNnD2VE44Bq9neCeTc6L/aH/tX/YHYd6GF86Z
zfE6x2vGz876FIP/IM7YnogeQXM0fVQijBSj4966rBkXQAJCo4mlI0c+ltEuahaXJ/WB2hhRS0hs
1RNh5bq5iXzVAZoyoBACTVQvjx6toxISgVObfRB5wfSRh+ayaSO+lQRgVA0lWOd50wLrp4/Ra/VP
yVY+MSfi8wi6H7zkN6RxKDGIEkPCsLgPEivz0ddXpvdiVa1DY8UZVF5+ZHC0od1T2TJj4j7j1LTw
j4lUChFH930yws+Iq0a7rvuAqRdEPNLHM6W9tbRu6xuSVAYgKUf/L0SEK1maa/p4cKZ66V1Awo3l
SENBiAW+iT9d+P5+Vfo3esJfj8gtC7TUCPU4m5MscXYnCKc+F3Y8dT8RezXKIJaGwu9E725/6keP
7W0rI/ZYKuzR70AdnlkQ76m5UelhJp+x2Rhek7KUnJFFxfCELpxadT1esm39GVtycLsGZMoStepc
T6wByKOwrUUigJ+jdJjFzikX/4YamQP39IzwjgjZs1ODY748mDTBl5zA8c0Uj+MwsJ1JMUY6kiFs
k07wQNcZcjiecIyZt+ncGpxMDv0U/tEFtKLk/EZOL2TPPKzOyRR+FPy0QXvVObxNeS5tewZOW3Cr
dVpoXjhghUOdoE50M9CmFrUdcKPzkwlp6RRTaQlTuMaEgO/jRUILbG7paIf2Z8rA/29fXLwxqk0o
rA3lBCjnMlaRzBaxUL/T0BBfoSiRl7sgAtm2Sdm+59svFpyFnTzpafC/O4OZgjhOmjEpathwBXYK
IhKe/xER1W7/N6C+mBqNdEa4Moo/j+PLYIilQwGKmqAOQ4X0dNb0mRCH51zoHugxd3AWckrs+j51
2hyRCLhmzMyG5Gm1iUlRFBL7T8TbBwkkpRWESGS8h+EA6xiTYE5YIRyitZCQe/3ViAFOVxBXItgJ
2lBioIjHJbBXle3QktGQi+TaM/CeV2xTd7XmtBHx4wBDJozhoXb4QI3YfcRUPsymKpm/zq1x6UFc
gyYwWb9nbOwCpuVMI6n0Y1Y/tY+g/iWEepbDsNVR1IcqTryRR3od2iN0QnqYDzNo/+GAYUEb5kFN
CGTQjNuhTjT9YA4PDMGuJHdCOVCKOD/YRD16CJ/+hKV82CdXvAjuJabRBt+GEgIekHHCapECICzu
UCmkBoZ3/Mw8kRyAaaz5JDR4dZMvjodjh9oDp8weSyZi7hMSthn9gyi9UfyVnoVuGE3/zpipjn4Y
BH8e/tEx2Y4/hm+Tp/h1FELA0cpHPc0JHal8Rz3OiS71mi3TGXzafAquV6xuQC03j047Vr1MXeSj
q+VbZwIbJuggUSTsobjp2gQU4fif+4M9IBVZpDO4SajenT3n6ZiJ2Y1bc8vHVR2AGLkTljxPATdj
ilSTpZGRFL66gLJmsMMcg/y1Dz7DwmPudWlVwgY6w6lDlh36dfAaVKh05hFq7dLuS1OgK3yidKiM
7bWBgE+kOs+Y0BfK6RlOLafY1rN6VK6UCBQMzMR9sSu9keqnTWgEFUJfc60MOVLPbpPbpp9wwzAY
7MhRW3wxGV+xfMJseR8hRHiG2daMqrnkdzE5uJ37CV+0AdKpPdKZzaMbG6vfTUkNSjScu+s7ZKKT
nWAp1k8cbJKrB4LdtbnN0WWKHFLkJfPzuISbxIyrbdpN1QTHtbzouaGLdS+HffgBqO5dkAPnO7GH
PIwmqQZ0aJy5Kb03/DfvCxgSgw5FEFa404eQpBvYuy9OEWfPskvcksCM+XUsXvwPmB+oC0jO5+wd
MqZa1PUxmkP+EoXOxK8Q1MuiOG2qlNRm7oWQfDmxUqILaRyy3Q9PLkeImCqLiVisN3iz5spRWhD4
cPj6XEMu3PiBk7OgKef7jaawFQ+4vEvnZT+rre6afzqyQhK6MoSVU2QVvuKxijslzxz9KQEPn/xb
/37ijFKCdzwwIf++VcC9wKSshxUiJmCW0Y0SBMZLRh91Y0bG2k7Fec+ikqGfmDTzFHG9thB+AuFy
QFH+5B9UyEXPcVOdDrZS5hG0sCC88rKjyNLvJi1OAwe8gUVN/2C+RF792LY7drZZQSYBYmvKIYkE
wU70dS9HGoW3k9eVXiJp3SJrHZrUOCO8DZnI3EmHw/MVd8PBwTzwlHsXqrLINPHeDI0SNUPOS6WY
BTlKduTDJmfb05b3fxqZRz9kSyEOpotsjnqsAXme8oV1xOh8u7lQk5y5YULli2ssPt70gQYh829z
U4khIN8j/Tt/njhZFnuUZ+ZtQnA7rQm4/dCnaBOiuqf8XGMbcspq9pg13mhTVihM2E0eXOyAQAr0
wi9qBBq+rCaEmyqJzGMTC+dTss0RdAzGphoDzrVdYnEbTMkXh2e77FnqlZdDBUVLRgavFkp0r46J
2wvvvPAxRPaLTXtF2B8mD4NAdMI6nbdMppbTD790kFEJ53Fk8dTJeQzON0Qy68sbc0+MeszbF4dd
5HxVSGvyll/AJp8dSUMGThEaVY+5/U39L+w8efgoaJhYCofNhi99pRAj488nskRzmmB3J+ofFtAW
oI3VJAcCyNZo2cwNbfQsZZTSopm9ji4E8cg+x9FzTFGT12KbZE5txvVORWdNPoADQwT6U6AdzjyG
v8fMSttlMUVobUPd6oGNer5ZqCmiD/r0yPMkqpCzgpqCsKNz4GQMlk+R0ECcSYhXufGhWa1zMXZq
f1BlxoFAIowfqVY7uxQ/iBaLPtE/UyoGqGM2MAwuOPXgxbGbP0751yPmyAO5A+prdGuI3v14iFXu
NPCK9OurT9s62oqvGLqIXgS6iqBS+hO40AUcIfcaGRHfbXurAOn0W/pRmB+uuYXv9OW+EJZZOiHL
FLuceazvus5551MiM3dvShZdrORpQSINlPQptfgVusNHfZJ9xmaUs1yWKl/6qYP8jvHUuBvrOvp8
atN9W5cFirl9BUB7Iyy9JHC4sMMyexyvJdnIhJdXCKYvz9eoA7izSFkpvwabStkA9WBSJCNpgN/a
qNly2yt0xt38Kx8gz7SIEQF6N+jI6XI9zfV3nKtrGwDBah+uKVsbwL1HRsvS4J8w/v19zPQbthJo
pIflNbcH+O9jOWiQsmTXiYQi5N3YVShxompLlRznatJQ43B7fTzKyr9dpEdSwfW1B37VgJf3z9P7
CYh5P/Rg4h9L8cqnyYvKi7lNih1+oIdGBBMgLRpHkzgA4/RsdjI5wiTzEl5cjoz3y6VpqxDgXZwV
ZSwNrB+CMOQmzpZl8Y2eOmNPo3u1kc3rc4PBHY7bbM2ldF21PWMG4VV7fDx9QwYFb0KzCOl5WEF+
/mROXrwWdUn/EXIQ/SvF1wvpTNrx3UkUuXfo0XJLn3ysHCCzFTHCGwsNz+BJDuy5VE2wDdEYcmWv
VCrZK975smq75e1BVuHLqCxcABnXSqkdEc3VlMYvb5qDXT0sP+2mZLiuylt4a6RIPvY5C8G7+7Ob
cpyfkbpdVjgt74zQra1Gd/0x/jwGKHftNK8f4hxZ0c14lVN9wLG+Q9WmNwDKJGFdTDUpvwHY6Tnl
OAuploUWda8ySwQHZkoCaS3jqhv+a9osWcyvKf+JKac5ynS//75Zv8ZkDRq/WMteJP3WHJrdeqpd
ibnzNJgNzqu/BsVPLpYusK8tIa3YzwitUof8IYO7xe+x7dyOj0vIMAxhWsbt/Dnn35shcP2Z/C6P
kEtu88HP5fhiXk4qAmvB3N0HKXgor0IINg5SzLWmMsQPymUs4MkIWMNY2YxwMJ3IE2JYUhY4ImL1
tz3iRAYoHvcx1xcPHW73GBfyWiXeq3DJlBW+jz9p+FkCfYFZI8aPrQkOCgT+gFA/L8aQM0ySsZNj
fIN7RF/+a0jaSKPQ7o7oGKUhQUacuFwDCeEa5hDiXiGfm4pi/u6MwwiqhzO7c47KYRPwWQcVFcLn
tJqLP+9Hit0Ft1MztB3wuwEsffz78F8Ew0pEmPQ+EM9ksFH3/UrH5OVjL0Vbi4qvPV2KGesyHA0r
HdpBctgpS+DQhlDwDS74pW/uDh2TVCsy7fnKBnbFF6XtlnBk3dhqRogBGsyeC5pWWRXRI9OWwFAU
29Qz7Tr+j+LjzkS2y6xbQGRDZct+h1wTxA6DCrsEFQtvp9FD0ULBxtzGCDVFdqLQeVtbmszFYfjL
qWbFK4NqR/zH6RLkh6bWjK0TGhYghzFn1u1RESLfxeFHuvuZsDY6Y58R0wz76sVMmLW/TcDGbC+7
DegB/w932j+RJ6GWNwAHGkqYlagp4JhLiwUHajq6qFiDC2SS65PnKtui1eU/+KENuRcZ2VUcrNkq
nCd82iWC+WIyJIOLF4EGAN0Af0+lA7+ID4f1pljNkf8Ar+JRWFEoREUpenmUH5zp2TyeOyANUozS
D9vYroPQIAHvsDnH7RiVPWKmxkOA/RGlBGCgzJ4yOQUzoocTXsX7VD3ZNBigaalB8Ufof+7a9rI9
ozTIDw8tMu1l3WFtWTPHFBQ7tP6zW9Y6B7U27qsdd0B1XlSGy+7wJjQaJqwi+84aKvwEtn/MVXy7
Kq6aZxT7J6VhSHsJ6kfd1gQiEJcNEbtAMUJfKX8PDb0BNgAfGEjfRuK244UTK2ZSK0TdamkjxIve
tDCIgH7+H7p2XmnnIhUeUFH1HeowU2duBmPEP+05hvtHK8/br9gf2gB940XZg7n0OZIZV03z5OoL
WxtlFov7ouTGeXMXeB2Gh1meCKp6355KwqQQduYeAmHQfXwXsIvnZsIP7C8YkRyeE+0coxEKuwFW
VZ/pHqdBym6PShLIhS950UGKM5DAOgyGDALigxTfh4g262b9SrJ82EQeKiRe/AJeQAF7CiijORL/
nOBPYNWR/j+MULUDQacovmb5NaFmGzSbCEoUNAbENhGCqkLJuT25NcDjq370muQdIW6OqUW8vs8K
Cf7rFiAxFdXLKrJEnmAtwpxCyCfRDifGO4SHaEs5WTb8idLPnuEsYTiRUba35JpSY8mYhpcEAszX
nkLAhqiU3920wC4IEH0aGRhq+CFXHFdqgOYT4THyUAhvtKwlQnukvJjT0E1JfC6RRmSK4pcTvpBw
ZhihpGlFWcMZ8glC/JNq9FMQIey3Itfeqbq42vEVjypECWGiJme5xScD8/vC7Wu/PGC2wpryXYQh
ljjuGzZJp7iTFJPwAqByL5+USnR0d0TJUXUCBw5/i9T3y/UHQxIVY/q4NB06fyn1rIAWCLnaZTDZ
6GD0Vf+Ap17na4hA/cDKXHHSJIyMYdzC4cHB1ctYoiF7t7h0YKtockesjrAZUhvBMWQIJb1YuMmf
7MggImDCJ6j4JSPeCKyTBhSEwgkD0PmxvhAZTgg6EQkePwC7ZwEIUyb85+2AFwiMTr36neE/2lB7
htjq7/KYLQB9zbcm9CysDITtfoPMpAjYYzuvWj+GDdWD5zHCj9/n+DPuYh62EXZNpxppPrEYXr0F
6UdZangRLGy7QTqobnvAMHRFdNHAKhFqyyC8eMyKQEmvlpONjxyMDeAl8mpde9pvREDV7DuS0tep
35zZLvZPLfqzp/ZUSrXUiIhCJbnEBJKhDTEG1kL+6r6Gt7hNrJCx8oR0CNAQa6zk8DRx6c39Z/cQ
JusqJJgmxksAiWnFXe0AEqEsfwU15qhROcX4hEaB+QFy8Eb/Ln2/S1HjaYUCC3qPxPlMTktg0Cu6
MdJdxpQMiAJF2p/6LbSXNPnSrq1Ms+UH0+Rfhu6r4dSHnUMSwTQwUfxS2lpcecMq1rKf0ZRMO7Ud
PdmGRxm3q5WgU9Gw7xJpj26cYg04EVhCjLvKXOiYibS/Jpi3Htv6HfV3/7vkjPuC5fK6QF4QF9LP
dtTKZTjMFqgm6ESDZfVVDK7CLE9Nh/uYNnG9fI8thCNXn31QjqQTePh7pKbflAQyv46BftGai3Uq
qsZCD/7YIx2rE3lm+ijkRm1LYSDvhSZbmuTwitfk6zx880/7QcVMgOQ0WxxQww3v42KKIlIUTav0
rerhZoonFlFfHAB8CFauEwkMiU1luxlgs4JrgNP96zhQUsYZvhDDhniGJ1QVejW0n3FQnD4g23LY
e1T75lCvpK+bvhILRXV/BEVeoqSKsN6HxRDMFWLcdAYnIEDwx/aHs4wQBhxEzzYcL8x5w/Zw9768
53uApMfhK9AWAOc+DGTNmC+LeDjERzC3UPQg6LNp6hb2GEw9QGmg2NSQoeHdaltO0ShiB/OaYvA2
MEfcHHzFA9S8CHFjwGOPFGJohRgV1OuBk/PhnHCwkWS3lxHemwg9jCmiX+4uBPviMF9vzrMLl1HY
KOnmJmDx5dM5tWAI5HV9fQMf1XIDwXlOEV9MIcKAGophMdSc/Xl+HZONI99d5Ac80g4U8pUTs4ym
jfV3y4QQk05MZAQ3Aa1e/EnpG8iyJSzz1vZ6OmvC3IM6hwDAx18mO/2kA9yUg2KdjVQeEaK6eL/G
dDBncqLYipu82d/3SCfZZxDCsU2AMLAMQRKFt/13ru7aw83TuqWx3rfjcvpdmhErGcxGqbA9kAGZ
PHfsIDVoA/7AnZAFYEdBVuRg1isQlHjaybSc24GnopUoz3BfW8AdYJ+O6gMS0QHDuUP+NMg/TgtL
tEysCEy29gIW1V6UHLJIPpr2Y6BssgGw/X855JEn6uL+p16KMRC0mDGWX4uskVWYv5Y8fQN5hHER
Xezqc3rS2MdSy0bGxdJFlaYuud+xiUeQaonniMfvTb7NptqS/HKx3PFfwkMUr7hzFvfCe2Os13za
nz8s8cQjv4xU/XQMZEEL0QVe/Aj0q4eP730j+9XpdFduk4uMxZ58/d6EZ3ev+8p0FIhbRLBguWD0
AV6zeHYNbHqM74ghMMpfA22uzZuBMzjqqOEA6yD54vPkSdYCpudR60DYPQP2IEcLBRPID2TVbQJb
d3V+0x5pD6EViCraTcv0Dka/fzI+/Uufu72GL2atCbP3qZydKSxGYgGsePNofZBFAl/4wSmNooby
K67lQtrQCynnPlwnTmECTvCmEakPoi2hVifW6eopeL87tPTCOSBs5k67v2Es0KoUh7AetzPkxMO6
Dksj0sE9EmMFf2ataiCdLYh8cziv286nkniZzfsI5mZbt9Qh+L0asw9RYeWLZR2F+6EmMhQHw7on
4eYyf8cY28hDemKgcKnF2+nbgek/INViPorvzf+2/HW3vZG4VPpq6fd33iWjH7i9iAKpiT3kxE5O
6DpHTgPui64/T4qvyz8oOtAAZjOyxmQb3gr1ttdRpUxEUM/PijHx0mSCwA5T50tBKuK2VDhxKLzi
ivcJ4a4IvjZpfhB6xjMWac39oEzEtM9Ocg75G2Pgv2kZfbsIGrDQoxPkV3ov1nuNOCb/Ome3JHjR
jCv/HjcXn78b/HTDy7FdGyaji2NTVPIWOym/jceH/6+zw9oHxpPPb/bXrp8VIqD6QnSzW/OCHj6V
7vxLWwUcg/kqTptoHs1/VM3t2OiIT8UXkgiPt5afCxTV8Uv/KRA6r5hLUFUP/z4FS6EdgiQwPjXk
bR+qPUg3JoEbPnuRX0bfH+of9Z+C0utfqKvXPSgpo1g/CKRPLKID+706EDdJ51z8Dz09s557c/VY
Gb62U3aDhRSeScvFy+aorZD5ND5oCHlVHM0Q95yjDlxhfUa+VXm6ImKcdFou4CptUkZCrtq9cFFP
7DhqBJqQMnt6wArDYfqpAHQxHEa5EVDpZBEF8sVA42j3BJZpzPs585b5QJfmT00y15q3VxLb8HX5
xPkUFT3o/yQ3J88BzEkPAuhDjMXcOjLJmdh7oAJAa3of8keHuecDmFT7bE7EHSmxE3NKwjZPa7t/
rSqea/bBjYbIf1Rt8NR7aAQd0g5Slgg3+7PW+v6bMiKHsFOgh6sBWXa5K/F4hcwfF2PFxEHUiYw9
Jqjm/ZXvaRQkqxKJmpehOrkt1yBbLn17Y6zpuIWCP7ZTh2NXVPjaGrjmtQSDAZZM29GLSFr8qkS+
sKvCWZTbPM1AIt0b4kLuEcWzEuixSYUm9Dv8Lknm9uFpHMah34uLpzbVODfNrgDdmovwKhlBnpMO
l6+/JJKxUrhk5YbiXRohp1U0JTyb5JNB53vZqPG+wWCBQJm/g3SDDZXGUDGrP476IYolEVimpiTw
IPS7JvfFYG6h3OGmA+xRI45wOA625BVQT4icimHoM6YRpjw2R7D/dm79IouFT7hDBHzJW/UadjLJ
r5f0ZsR3CMMryy9TOrxdE5ZHPXMsYf8Ge6rpHvhV1uiuuCtU8kN+qt/zvBhff+ug8mnvZkKVxfgF
mc8m534F9xQRX5TqSP0YI4Kl4WC1WNl7fkETP8cdXDfqtggnNJdZ5uAG4IZ/AEdlLHskCg2RsqEo
/PiyZyTXOYg52MA/oByjkdM4B0Ax4iUdSTgjpBGXcoUACvr0NbfXYPz8ZfRyJY/5ZNbhd0KpCmbf
eygmZuRSBVuR0na6BdwF9Lc42rZFoTFvIp6fE+AHy9oI+o3GZ5HIEwsJ1fN0YZBGXoFeF46AswPY
t3sXbk+UaMxJOx4/Dpyjz+i9kyPwPU5waL9RnUbtqEYem+MfrBcyOatMBoi44fSSfmcH2kpbFRzj
GwBARsf0Krmclq5Ykabc0TiQC/Gx6hKfLBrkLZy5CfdtAEQt7lukSvRDoV1Zv45vuq5F7oPT/6Ix
Mdb/MXVmTapyzRL+RUQwKMKtEzMizt4Y2trigCIqgr/+PLX7eyNO9O7e3YqIsFirKiszCxFMs92Y
XfCyFqdjCq9GSGSTVoxT75A8E8n+CU4Z68sDuVrZB0H8kYzjPMEwd9AMOOkRwBMExGev3d1lwx1m
hQwthfuaSxwWHmmkKxwTuWiQftkh7ecRm7Mol2Btb5QM7RDRch9XqG67e5m/vCz50Ece0yX3zlxm
cmt/YTK+3QJOEOo+mPDFhKDQJzyTqrHbMN+9x5xsuvpAdcKN4uuoK9xt5moD536giRgRh3Op7SkO
nNv5d35PqhhDuDlSFwR8aOUWR2wq7TGNpbZHT00MqIHfbrEDrUopEjWVizYBXAsHKBp7A22d2n1j
d+NQwEbWgBfgJ6/Sua/JK7Tg2odSzIPk4jV8pMdAWYwqigHEYWOG4ycuVl9KnsR9a4Am0Dl2pfQB
COjNmBkDLj9p+8cefPnzg8U9zZ/6tKk6FY5W9Z7fbf/xCB7cS/N7jKqS/BRf9a2OSeX2lujwnR/d
5RXsFtQjIuM/IUpCyidn3c/HYBCbOa5qzBUYWzuFiyBFOfDpERHSMtuvgsKlxu61o2vQXiMre/Qh
Ly9VOXvY8p3T0/6Wfgf1L7RavxwQYbhnFxGo2j8mWaqHkh0WRAPO+03uA1MSxz8FLnFi+yqtSwCC
mSIg79IzMcA+9Cw+Xq9tRqONvP9M6sET+Hf0xXYFzVXWRyJe54ONewpx8vt9L48eBZ/jdVj8kuRg
VY43r4o5w6P3WV4YV6yiFOugCk4qmP+S3mD924XIRPjfJ3qBPgjRGh3D4NPFyLJP5Y5EGIdXIhfY
y+Nb+CZdB4xwsgDcuk/WZfTgP9bf6L1E6/agghQZzjf9rLQG8Wq3U9AEQwp6lhneiSoJR3W30YbH
mZFmG5gcA3CTcmeuLjPJJCDvzpDRA3QBwOKok0LJc9vRK++WGJ/BFUBHidJKcTSY2dWcOxrKR9X2
7s0YOglKAsrizI3EWFIUhsGfXpkCSDREjf6h0CuFSoJAGKLkJ6CUSNyxGEIjvqhd0Ey03qiKAFcZ
yqDW/FoJMs0wXB/HbAbGCPADeAsKCzAJ6g29mApYP1MEcwYoJbidXNbvA5anKijnxXkeHsJFaCOd
5hvMibyIhJu7HSyL6Q6TjsMbnhUtcRZIy9XPoMVHg8tCz49viGoczzy0diJhMWiCClesK9FfF+yS
guD5PCSB+QoLrU/eBCSVj7G3MIEeF18LMpbzUJk1uXU06M3vNX51BvZqrHmo5qse6Sitco49i4Qn
pTC4APSaApI+4s6CK8GHIetFvkajxPjtC0HFHNOIloL4KeBMOUfm7NNg+sYKrZ6xcFJ/Vt3JfQj2
3oOj1m3FMLWcc6RQ/dEdHLm98xpNYfqe2ohYhkXP7itDjCMGJgF53lf62cHAfeBwGl3XCnpyDsA3
BsrvjeSQ+5ECNakWKyQGNrQi3DeM/m2FluzlvqBV9RBeOHfv7OLtuLhiyno+kOoImQZn9DlLLwOZ
8CtPqSgRd2rZoEN+fRJZyhynZ/QycSeZw90GLUY6BFD46GI1/94XaQunpW07798TPFPhKj9J+rx7
1Tvu8SHDQ4R8pB5e+fiYy7FuEefkfUK/k2sRi+/xjSHoNQgp99eVQnTFIo4K4mcD4hCeDMeab8h8
1hVGfIdTh4sq4Q/9oVHOjRrsVOthM3imR+6oro4xOlJLEW30a4B+Ssp98GVWSeBNJlAuOkBfNfpQ
3eLagSNdRf50oxSOigM48Id5806rMYRFVEk33c3cBARC1d+hyc6MYO1xHKF5Oht9uDKATbKqmt1X
hWyaltwDCknNluPHCZuPSCxD+vDS6ZAEoZMmtETGw+ygd+CTShqIOz9LI57U69O88V/MDihXj/0X
2gSjhxzgtLWc9k9BCQqRBHU1/sNjjp6Fl5RgiZD81Vdha/O64blv9yCt132dP9FUEd5sfJvIE340
ZQEWY1rMHhi/d+DgLzc3S/WLyJScafQGHwZyu4wV/P0wNMi6GK0p8fFgE/3ZW8N59stfZB3ubUFT
NP86pzL6XGbzCmZ302Pi1PwLycLSwH2DDupPevyAdh5Ym6gmUf3+R/ngAQB5ilvUTLht26D8uM3Q
mrhFN7Luc83CAs78XOsshmN7xyLG5W9qED/cB4E1AMHoe8WG5dORSxfQSBAHxiOqySbCkMNQaXDT
rSc4esbY3wATE44eSwJTtGODel8kl+ATA+cSaKsgIS/WPQSAVFL6jPtjeqGYTWYC/jwhM/OO3SXt
4lOFFhQDY6rgwEZnNfi7O7Wru0elB/c8fQ2r8JogyHVBNgZQg4k0ag/bu5iWkn0ynvdW5BDKAJKX
/wfwvyHmUkyc3GfYROw4D9oOzucmATb1rlgSw98jGe/XxABfF3AALc3XeQ0w9B7KDJCPzuPZNT4/
oPEdAS3VWT6mvvXd/ZtYc9QJBQGntrjRsx3LxoGxOJcObdnh71Etg3QDrReDnhMyACM9sUjYTvEx
PLBCbjUfXZJ7STY/1vLcCWw8Ce1dTsYdQm1B9o7r47pePyeq3tNJHZ50kCiYoah5dZsdJCg/huaW
0A0ZDH1ZVqzGrbBIs/Qd2o495vhLcCoU123kFRjO7g2yqk73tlBB28oAUQAImw6TGphwQwNxum9n
eZQfgMg61pBCo5mUu3KH6R19N0CUa38zyW4DG7Z8f/EoXQvhufjTee2x6qHRwVzJ/Zrrb0DlUPaZ
d69qynqFydYjx1YrfdMAGBkmhiQQzMWjqCCjAWLPCKfuDhgXOjtWo/KfsxLZEKA5dwsqNAk/3wcW
OipTYMesnHh5COXuPWMlA1OPjIWGFPQH+tMAJuFCQTZrDyEVdnYsQixeFKRsKRS+a4KRAVUw6jgU
mXIoWPBNMRzo3gh9mV0vUtLRCLKAPGGH9Cjh2AvKVZRo6JEJFAaIOhoZrrJrKDrsCGjHdnBegVO0
fMihuYu92f49w9zkHhFJYDVDRWew8Y7jckcgqmCbn/UNFy8E8Dzn7RgUYT/IMBpMbBTiWghMvubD
VNlMzB+IuFN25HWc9/CTfJ3N8IbdUUpJmhmDoIDeOmIxRYA648xQXiCEJeslQvWkRWB8gUrCs8+I
oi6L1FzrorST5d9RvazpGvEpeu2YMZg3nhGuFJ/lB2acp4NmMcQSdXSeZwtz/8SxcWftwbSlc0o2
+AxVDzEK1f4gazsIu8/dTgcF5xDPL4Y+BWVw/N235VKNuo1I6pkEL/6/XK672ZnBJmC56RV0JflM
CKvSK50f6MRAnIT9G66EvYsU4rse8yTVBm4E6krgGOOK5fhHJ7dqZlTcPl+fT4qVRKVKMGIAFIMv
zKkOkTbCI/WZs5p1G81pm/S/HGXLjY+/3+ST0voT6jj154gyVrWHhQDBowDf6hb7Zl5NKeP3ERGp
ffNQwmv+qzvZfWJ6cInHmHGjHuxg908zhUtgi6xqB3CEr0kGG+oStKjTfClISY5rbmHKsqadaG+h
sKn8hBbFEcjjn1geYxR9vc4QtTIKrIYdkpB1iBxbbMMA43+0Bfwu36iOEaT893ftKTzyTJ/sc01d
l//kDf42/XtxhyT87295+d9uS0odsi1vzrdGtvfoyk4QOMiL5euVyG/8ie0OsgfP4LSiGofmyUby
6+idav3hTo7FrtivPrgw9i+uDkzBZimtVvC7a80ls4XuenIZkTeSW61PPuxqYeVVXmtb7m+rEx+J
IqtL5zBiZ36FcwPX4xhcXNmoRrwDZr7/8hJ0Jceg8vRtsWd3Onkym2QGYY26/Xv7jqik8Q6hkqaf
if8gkIBrDmm+hvIWeQpt0o0hDYXcl9cetv/91sauQP5GORge3Y3/8nCMJseB3l2HL++63/iIdrcv
TGTlW5g6XLktnDCeAW5hR5Dr/j1X8fwGpFXAGOAhDrEXyTYb/w5/hQEGVJLSmzNbgdrJ+25+y39v
8g0tX96MDZE1sq86rENe/3cQj5hnfusQRcSXqlTIHurwEdch5nVHlkLReD5inkX9/fKIxXQC5muS
p49Yvm5JHd6SO39tnsOaBRSw8BGX03vMEbGLv+2+Yf0dylE8TDaS/Vu+5fN+V17K1CaPINVNrnva
4YLys+W/fXnXBE9XNpZvyKnUsn7/bQ5Vh8+PYJOfYDHd9bO7hhkGqwllEov3A8+k7i3hPYApHjFL
ZV/lUnGu+alDiv72G+Asfg7yFCNdfjM40/IszWsHt6ScllPZnlfgVQ/b5d/z8jcFbPlPQFV5yd9G
KmVdHpatjGE5lRMnv/09zSlFCsqZPLr//zXKknEDdWpZtiSK8Dac79I77+Vlb3TpdwIIrhb2nAh3
uKbmL7vmVyT1Wyhj/saRPb631m+2Z2j8+6v05LEzf8shyM+j+4ipHXMV5fu8v/KcbCPfXM3heW+h
+rR+5fn/PaYzNOTJNpdMNifIp1w76P8dizwju70jlZRx+reNDA3ZyX+vk91ZDHc53H97aOvdzW8z
l0FnsN8PY15Gt+wYmxa3Ycz/jXbGwV6l0ZjcLKQQfP3dRHKnyOWWPbJPILAQB0fW8IR7QoagfDMQ
U4r5z5gfL2pixIbgWZSN0QASx8nTwqp7xg9G7DPOgEdS9sKTsHkZzFpos9qCUPAo9z5bUvXnJVpY
8l0k19X7iUNxD/Vk2JoXSZk80jIxSSRSJtd3/GE/n5hpQgvBcC/u7m/ipAMcs7IR6jDILkBgAJsa
ZWAq0MnJbTG7QVhhWjZAbVlXQ/kd4hDzHNobtukIXYl8PnklFX8IWgvrP5UvZmjSKhJba35xzd53
KvuyRSqHdwPeSyyfTP7/fm/R5tvo5y4Q2hSsivkULHFwIWHhzQEWAeda7BemhdH/pPqzK+/1SWvm
Z8tkfrXmOF3ymS4u2iz2IDvmuKpEXt8aYHpRT/gh+yJE6p+XOccGRgGS7WBmZtb8L1+8EjQdie3w
72/S9NYMNsfXA7XEuZ7d5xzJ12vWeKF6/z1iYYkvj/89jzBXFvNAJmO25/3rCasiz34c2U4OTs7T
Zm7zQS+utWV9RHXKnyDYoNjy239f+EXIUddT/NBl/ZHFUz72B0cduRJ4m47loxCXfUNZ8GwWPnJI
E4jVhJdJSz+ujjqsJ3IFDU6ovA5ZTULOyTGhB+VEslTJ+ZHXItULeeo95gdXiQOV66VNQXL/LsW/
y8EH+E7lkny4zDImADH+hoQMmQ4fRK6PrIAymGSB5GDn8hueH641r1j4SWfL/YUTIsurLLIcHcuZ
7I3N+I2RsKKPJQ3/GJOMHnl/GaKcMnZlzuVKY0szl53LuZOt/9Zi+R/rcRZR7KP2+Eew4kJt4BFZ
aCvvtv/7jUa3/C03MS2peByX+XLPbYY8cdthMZb1WZ6RvV5X11W5/1vv5ehY2P73uByVHI98KFZp
ydZP7o3ef/JSldlEHpRvDmRQrPSt/r9Vm3sOtFvCEY2rdOJE/H3L67Aw0RnVcgQSzNVTOQqJsuVJ
VKX/Pofcx3IcbMHx/r2dnGIZVnKejFAe/S9G+TtLcpQywiT+MSjAYRc/+szeeKqVq85GACluGzzn
9tiTtLbWXJvq2828tT0z5+xb8+sP4QobMb2RQYJggZKU+8+tr1B4M3nFJ8aK7Idv2BZzAru4GhWr
D3Z9TDzMPtaByIp9krPTA257hz50HCIgxQJ8RYAWv1MhJtyo30y5vtROaU/Dbgi2MOcYi5zWmvMY
P1ZcWjZ47T8gi++yx+EwVk0OliOEl1CsmrUcbz2BbFxPqz35OvU9IP2txr4rek69mLa4BTiiDP4n
fYu25x/JI2D+QbXZF3tmNaRGFhtWiR0wojkhz5QOEFxFHsVWgXtE3VqHek+lQg75DWj+4GQS3BHL
EV9ziXkXJsL5a88hYggERpLwGs6puW3NGSi/75QRhZpli4Rz3ppzMKwO5b5FwPdMgeETfdYJ6gmT
QbZszc4/6qyeKAvgCxEfRpyW4DO7jL8L1NQLan5qfNPU54QGAc+FnWzSywQwrZht0van+wUQQhxN
Xa49vW96WoLtjL3vJDWXKzUmiJZHD1R+diAa0nG1KAI7/dL0U0NMmo9fEzqXh9pPe/KdZNOcdQvr
ZZ9CUrTB2hRqyvi+zJf65Ba0083+NmpmncVn/eL/75Sr9kmR1o65ltcfPiOgCeTHA2ZBTAWcPmJm
rjurGFRwwBPG1rHsyYIFOoZfFcsdMx1pzvSStsZNStObnYbyuDMCMVeC064TAjPy+EhbfhMlNFPE
1AHipHFrvPHLpJgAUHE/jDqjI/c6tCrcT4FVHMo0YEEIG2m4MH8GFaZ1kDAReyMaBzH7xZyi90Lq
f5zXyXdiJJ3pfZEvsvCcEBayzt6pTrCMggDWAe6EhG1EpaiqihGqPuQq2JRe1pB4tNic6AneAzMr
hFKZUoAZlcAS5I/6XtnWGJwgt1m0U4yZJvXiNJYaHEmfD4+Qelv4RGtniUxfTWhgO+347bES2WvV
w1g+eizxOl8qM858fKeOeArOP4+xNiUhBAZ6zyj8COVOSTHN8HP/G5zGncDyIbcTpOc+q8jYwvQq
S7KV9Us02zAI2iL+jC2xUbjgmFeOnuMHnwhEOjodrD0MA7b7UX+UiIR9ifvb1ERfOjpNq3k+pRdJ
Z2xCxzMiLFIM5xbcdlp6W5DLC/33QPeNGSk0aD7pLnjGBzIR/0hgWOX+wRuzzo4cGICOn2cYlpSs
qBBAqaXYvqpxM9Vn5yX3M09XI23KhGNuTSiXiNq4XylRZkvz8E5ViLNvwVepQzLkuP0+8fUHGBbf
tUk9sbYmeMK6DXMh0aa3FQstb8CsQIBikyPjhf9TTXgbZjAeYuJiFmELtmOjDO8dXMX+nmAVB1Wk
UMmL+MkER8MPZhJ2Q5KOOoKhrs4ugdwAmDBPtSlzDnt+7a3t395Z7BS8GEnhY26If/fMCYYBpEpo
RqyRRD57AhZWW2bny31QsZKzOHK8gNJUbSCeggCznGLzdZLWNvqWj8+uritesMtvvkk7Mib2mXrA
Qp6SurJTdsRVPMYSgjDJwHETDE8Og/uRyJE1gX3CgmUv7XzIvM/hcLScBevw2lfTcsXSwLZ8emrt
MsXtr1yRPfcyj3JVEPBKsvpvnmX/LI9sx+Gw50qmTXZWM9dZc1PKvUwTbFTteS1vcVIHPMZr2Q8H
Q8TM2/A7H5AzDPLK5/l7+781CTUJJ5mD4MxSTUaBUleEq0Zovn7y05jSpEXNyf6xBRu6pB+cORjE
hbJ7VCGTTLHxlPP2UoUwci38IdVhc/WaW/9ThbeH2r0CbJUHDdIjeA2NyluP3/Y11KTi1jn27deA
i3lD2TjVNe9lHjpQ/zj6ChcGDHlyEcNc7MDeUWAwCXxwszFobRepV/dhBZ2XSzZmZWM+lNQmIGVB
O6HbXdU7A1NtHLO9un2DUl2QQBhwDpstR6i1wtYjKdThWaHDlXyeNy4OI92jOxMRGg32rB6Snsp2
bsfgC2f05XWengUefbya9OgakLM+JLfPomO6wbPGEOZP76KvFGt2eQyywxcFO2vEJ6DtGsVgmG9a
b0NQbzjGCg5ZDtvxjKNu71LvbzMN4jaeDfFph1b7klEBfIXv+InLUlK0B1zSzdy69xqMIhAM4uwM
3RVY7Ypt6rAN+bIFxyCr4lo0lUhq0X7cdkd4MesLyu4UFC95REwANKOmblHtBdYWyiIaFgS1cu4h
bN5WyggcA3JNPiYKpNeftO2ycQt8HzR5KQJkbB+Z8tm9AUQwYcDcwU6OGDdNIQ1RsTQjhWL2Fc0R
QTqaYx/Dv4FOIeiRkjMw0vDQbBUBXKvLtkVdH40lbje49P1aVIhsYYVBOvvgLG9gRXH1Wl+U6gaT
0KA11rg8Kg4XVHXoOU1dRd1ihUbvEMhIGuZ3nh22Fo2D9TkBQVr/CO1tTatjlN4udDQr6uzPaEOu
Xem420nKwwbfhb6BsBc/m2yo7jcC8fy0xSP7X3cedOQ2Q6iXDR9YsdEGzOwfpyfvm5bfUYHvBfTe
g/j52Id3SO9q7BUnetnXH7Rm6EJyBk1XupsietdDsHPENiV2LG4FvYjmMbfdRpRAro0uGCZZPn1h
sqhuQkPZGdyf5yyovsH7HD2YqsgQaOb3gq2NhweY0G2dQVm4nZCdgnkfqTbTgKA+511xAayeffOR
ceuw6utUWaz+m6ranXOYUx+cm83Mtn5qi7ZD4471wyyh6ghiuV6Yf11nL9vFWe6CUJoGfRucc/2S
+73Cfkbplx8HanX0xAmLifqIW4b5e0ZH1qbnSXv/CU5QbAOqn6+hdRod6Q13RWvf05Z2Nsie7lmN
31YPDuIbyXMHT+6uTiHoiHHx4KkOCDTbUD0wPLOQfPY2iDaBmrA97eCSjElEr5npLSo04NiPSOYp
bkH/ldQboaE3eFD22wE+AMfcox0DAR3KAeZGwMYnMmFa1/TthZDC9kXLEP1YYw4zsgugxnJPCVBq
gd/eJe+376Pq3TfvHq0kf5/Bddkqu/TNZVFyjIl+73MHK/u70AtLeFdZn0PNCBATGJGU/S4pZ03i
7ar7mBtYQg9LpXtbPoObACSejpIeG2IExIcqvDtnivRKqlshODxiG9YJrnLuIzB50ZmECYiUl1kC
F1F5nr/ugEbEEP8WM16DVEaK9kcPAQ+aeWt6/ykDgiWkV/obwqJ3rELYkeaxVx8dTiWvo6rAhEfG
YF2R4HpUPm8hxNriQ3dYrCJ70IJQNGGwiVOrwNyqRTaOVhvucu+sYPmTUoC914PPzDYjWk+p2DZc
nHLCzMKK81w3F0ftCGNSZnm7p523LFnMQJRdj+cIsAASUhkWXOsNLksQpNFTZ3GZ88cN/vqS9Sgj
dp1f4iuiACoS0D7mx498jAe01BWxd/0Dj9Rqs+zS3pBR3melOCEQIJXkHiVAS9EvlkxEs+bTP3Lm
caQiYIEPi4b83f1S3iMqWzZYiFB5SM4Y2yGYzry2V/+0fGABVj9YitxStCdOoHCUI+RUTGVMASgt
8P5EUe7RaPc0fFuD52eAy+03hhETcIJohKHj1A4DMC08Y/oO7oGoLwyUgIQrs+z3uzN2qBt/sczD
hwuGjOmgW5JiqXu5Ly5HjOp2L0psne8EVPXz+rmdBnAvN6jGzeOyEaHV/UwjyRHDI/sOVZPBtmxT
pgFEK4NKcZ5Fj4GoOgw8ltcfKtQdfB9+rUETlOvrAWNO/wIqS2hj0gIHSvc5zX/K+Ei/qnbMiNSn
ovEPM6oflPU2z/6tQGkhVBQH7aiPtgAfld1xbDFhAubgaEuZGj0uhTQkQQc6YgCS59vH72aMoQ39
zV4YyjVDM9RES0K/96x7jKCp16lSD2Ccn7KBEX2pAaNPhgvRo7sSjnT6dYgLMazGObaLBz3RRyr+
SlsWtAJGN5QAmCfM8UXET0xfSDNm5QJtwQCHxzw6hiXylXL3RbtOHzPWHkj0XBbYO/sPHn/XflO6
CroxpDgRttQFbfPWOQ2MOXZckVqj47ptEjsWQ/q03FbmdSEZlCmhQw3qSmuiB8INQ/M3SNM7NHUy
ne938IQHTCvWn49GTnLb0R4kR9K3hvYlnBcqcEoPU1jwBW5BSpDczvFljEluSTkYE2OcZDYh0prx
d8cQlBhsnaGh1MTUAHU9vT0+1cDc35mMFx+nmaM82IHuPOGvFIuc2+3nCyhRhyS5k5dbp1B8qNZ+
z707skqPFkbSUQPFzsWpHgPjIfrH1oqC3riEfHTEsO/hnqlVlgMlE35QcN1Q5bSSD8w6BTs7aMMp
nS2ZndtaH563VgcMQQDbDwRgOtLiXPsaamSI+OIs3k5jh0SjFDWYRPAitWbZFNQE3mQTQZPG44QM
4zzqNP2n82DFp1G0uf1ExzF3cWpuaRKBkBB5Gyii3u7TP6JFi1sYCYN7eD71cu80qPaovV4wlEn4
sVZMmI0HLSjjdq8zbwAtXggqB5drALcIUqx6Dzux6rG+72y6lpSLfGk7xyU+dHP1pyp6+hQRKoMQ
0Q6uNE23ZMizRFndS9R5xZC/GBq0mb2XfTyp8ez5we98elypFGZoLI/HEA5QNyxysWM8jxaWS/8b
Kpkw5u6jq0sT2j3sPPzXxXfiXPaMX70ZZjfnibWI38J3FjHbc6+/BubS0JzjeZbDZsydm+rkL0q2
Qwqnr0uknhyM6ctiYNz9Jtu/z4GFgTOODLXpYxD1chHSns2oJeoculpRJkdkoy3zVse/XqgTN1P8
fbA6JgC1ww8tNooGTfSTq1kOnq0A83yTSlq1blD/pzlCCEQlD0rtNB16vXraZqief6tJDpLYcU+U
2p7jr0cd0AeiAHp6j6sJgNWkHVYjkGB5FryCNY38Mqwm5yX8zWnuNlE1sRd87awt6NJOn72or1qS
vTS8cyPO2ki3X8knffib+XPcAYl74htLiIwTDshkQkrI28XE5B78VpgcFPhGr0SfP0Aq3qhyyIGE
NltCO62nKma4b35/AqtX09u+WK0hMm8lZ7qu7tBs99oUfjMZ1BwoNgQv9gRS+gDjUFUogOFJfQPK
DN6TgUkJk6SNYsME3nR0CuQFGO/w1cSvfb1/AXs9SZn0OcWx6XWlglIN2Z9Ui98psPuEqJhZZPrg
Me5xRu9rT4p2XX05OZBSYMBwBhNo0xQvDRIAOWri9xWHImhWO2Rv5KHpbfVMN3NmpAs9O6hDJy1A
3SZWIzKlY8DOXR2MjLf9TgUVrDg/TSxwv4Blc+JEckx9LifvOyUq17fAbFsUIAG3tIB2uDRTx7YD
cuQqgXBXgsPJ8YAUB1ydGBCKnVMgAeoACaSkvPGLBCA9Jd8A3JIT/I4FSy5WSDBbc04y/HH6D6zk
c9TTJydDyiLkHriucSYp2SYUlYaC0nMh02okez8FMrbK/Yl34EQhY6baI8jwNanRfLcAi7i0FGje
Yz4wb0lWPeUzGmHDVbG4SrK5vB0fmBzkH1K5IgS4rm57XvErdc0z8DcdHIG08UuYisnAsKAGVEsC
FutzjetJcTktgaNzeg9Crkbt+ppmq1ryRM4Yjb/odxxj7G4vi+l7+097AtcaAt1jq//CUdj4UDZT
ZfmJsSieNxGisDEsyxnI0urk0+5gjTQbRv9jhitxHwddTxvpUStqT9oTfYyGYHKadwAO26MNngI9
aGeROUAaTSEDeL9XedyExNccVbN9plxRRrfwh5VlM39s2yMlwPRt2Q6+C5jsbhVAT3ctx4qgX9OQ
pwrsAY6O4Nri2YpbwTqfvRatVYcGTBcf0006wlpYIW6i9iifnyFw51vcxrxTep2a/pFStR2ApSIw
fUQAKWgT6oDufQrA2Slivd8J0I4DO5MHyKhreVj+BBk9ehCEwvFXhp3wHrS9fPdN3r5FD0SaKLpq
2iGsdDthe9Qe4aPoq2BuuHh4T/w58ewcQJEOVOeOVIB4kH7zoepkzmlSRifsljM/8yHq0nvz7Gie
7bIhmz8hSY82cRZp9KdQ/VN8o3PMg7uA4jiTefLyLmlO4VC4HmgJR1qAf2pkDzArdO6hMb7Bsn04
Dwe9dsDg4Lcndt7obQYQ0UPhnr+HFv2tOphG1bB82/4bUqkIV6Xm38wvVKOx+htfaUOFgwNxyayV
4EDnANd7ql9QYM1dZOmx6WGCTosCaGbe01ex2dTHZ08oDZcABzV6k9HNgrrO20GI6p/90hHf0orS
t2wBqp12FkKDhbq3uM+qhUUSzJ2/Os3ot1aitdnd4CNXAah3aODm9/3tRGQPDpJv556c01t6Wh1X
94S/wKfiBm1U3BIxxD++A3cr/qg3aE3UnENckyhVQauL2lxUbAEYQazWrPEj6GFOJ/539jgzeQ8O
qSvTuNQlkcTCQrfHl1BBOENBhZ0WTH32EDUeMKvlvTjE44ywcWhHJS2rPXGOfkedgGmAQgHtttBV
PBy8VFzy4Bs3z2XWwo4JSzVMnenARR+PfEBPR+mDfWTnl5QCOJbBWdg4T19ceovwEl9iEbF8R3nA
mu+0gf0z/IBo6AlRh5hqWA/FYYtYhg7iNIwZ0AmWdt06d0wunYf7nJwPanmkOJycO9E1xtEjKcpl
I8aHcxtuYD91xjgmhC1PCzQEPBAdo1xOuH9xz6iEKsreSGAx4HtHGgIkiFDlIkN5wCi0F5xoAO/2
AjR6XYd3/Lwe2zv6G3ukTMzxeWo1KI9xdQtPsTkG6dCWkIGB9uG8K5PGPQ2v/n1kFoN8RFpbHfAi
D56+kOV/78gML8PayZhNrujQ87iefGIsnOHEcWmHFiCMMm3v9bSzP0Elm14WIsp8uBWsacQGDh/W
afffgereIiu+Bw1n9OZREBBaAIqClK7ocAq+bifeeBUKH+mGQegNw030wS1iMoN7onGMhPvThUGH
m/Q32DBCWj7OZ/1j/xo9XcOzUps5oRo2PtOPZw2O/c1Aj61U2T8Wzx01i0gG4ntARxu2AuTB9gUT
PdqDRV9O+cbLIyUFN6eHHYkYRoCDB2daSta0PsSqV/dMrx0XHFEdMD2mZ4zq5Z0+/i1sROShBeR7
1aJePGePmQh3vkM6D+AOajjQbuGI1H2be/+JvDtDq6yBF2ZDhZkDbYOn+RZm7agnUJgrjuKX6Xde
pAZHGV7CK4aY+Acw7G8jugf4NUoa8LvhycfjY4QlBDwQyqGQRrWd3F0n/zS+TYrRl3XylRQjY/E+
0Ch7dlzDYU11D3gtviCVwh4Zc+bRdfJdbJLrREWyhlAl7CS2RyDr3DzMfvUYBGCIQxg0dntk+e8e
pGPpOj8mGeYLEibnzwgIzbEyp1kWspFP0o4uIbbrk/NciZRxEXfguGNBFoJlUlLRxhcHOyruVbEb
oaaaUjNm2NJhiDIUkRXcJyYymCEsGF+mMx2Nl4ZtJ1TwmGY0w6d3Tc+xiSP2B8+u8LNs++rymLzm
mxEEUtT98CHd+zgfF5MCJ4wDLRTGz4giOMR+rc8iGpHUX6JXUDCB0CwIlYRfMmXeowqDHRMjN8Zd
iFuK8/39hGe3jV4FCaiH3AHFOZ7djyHSVZcur+5rfN/noeacPHXkmKEZPqkWFbFKt72e2IYqsyJo
O5m7WepMkaktjMy+FjdJtrtR0rKmeCvsjPi6gD/rnaJvp0t3COokRCgp8yQzSZsKmASzzGksJi2G
peFSC3kzcEXqJ1M+hHDnPWsjwxLaiAb1K0voD0OoldOknIEd23G5sFPsnZHzW8nN/frHPUoaUYdQ
UYdH4dmwKq6TToAp/AgspQrzlFreFNQM4d3F/bcCekZQTKoAI5a4DGTqxnQvVhOVSfiEjGvjRDdE
uHL3Yvk5FC0/zGG/Zw7PQeY+6dEM+hZ+ftoRKRQZl//21FANr+7HK+M7LrFYWw/PbsaXTWs5+ksl
DVbURqyvzKmRvldqgiIpeoRlnE9OE4ykZ61YTdU4Czex7dEaglkxekXWEM89rFD15W1ujq7bzrjD
qnWNszTb2tEGK9dsfgnN0XupjR+UVM+/2UI5fFMthdWMZVtp0/fG2r8ojVAy5FLo2B+0EnN1PHRi
yzvRXMj07JjiYktMKEtprcG4T2m7pq/a6XF2XdCPa2+uysVrJ4vriXUn52uzOnHDoSDV3NuoE1Sh
6ZxilbjFHIsAQutTmnSQXuFwoPlKdJ2bk2N0h8z7JPVlLQ4KJh6De8sYHxM45OmVL81/+SDN9ViZ
YcowoLNEjDhldp88Jparh1lwo4FQUmNhkQVyui0XWrdL45qoWVjpJn4srPg4wuI7yg7ZTFmdD+eZ
uvi4VfQY0Vwx/W6LuEjvZH9Y6qHiqrbaNk+wx1zlieFfpsi0lKg9bkbKgeZFvdZUTaz9CWNUgw9Q
0LXilKCk5I7Nk9bQdBFqJ2ps7+2plthT6PlBgWRq+vt2jxM7oc35ZbJJb/oQccV7p6wwVXnsmIeu
B1TOtwM6FJyUcFXh8c8CZ73r7LOwV7fZcVREaOrHcv3N4N5/jjBkCivn7VECGn5GWVDGJXbEJlq1
Wyp+umdX72dB7Vz9c/DxFIZbi15G8+e0ROx2TZvwmn4Yo6e97V9hwB+TC34SNLAPSsx7270q0l3V
vY6b4MYhnCbHkZIoSScpZpdJNs4nOZ/mMpLfX7Miwo83n5jB1b9MTqMmUHclD57HhdMEDTu5TAof
/9co8+X4eca/OWpge1Z8nnVW70UWdZJbbxNvUis9jt4LJeFEfAIrfu/sVTuh40/cxg7AjJWpQZXj
gySFKnoWWmPlh+9Ja2yM1DE19qROdNbnTsJeaZxjpVaMMq6V2nvO8XPH4Ufq/7F0XsuNaksYfiKq
yOHWkkACoWjJHt9QjuScefrzsevUvtvj8dhisbr77z9gwG5dskd8FrQNovJ/9Vf9VX5J/9SbdtFP
5sk4yCGOpdmBTPNTDWaNGbpf74ujtZdPq3Cd7NpTfG+99c/VG6jsRT7h73JkC3Ce3s2rfq2OLVNH
dSCkHkcdV75ae7Ltabe0c3EMTxlWsyYyrOS4/t/EV2B7HoJbuC33vVvu/gsP2OA4/rLmEizXYN/s
FIc4mUPwj9Aujzq0W/1RBjensEruynePbotLdAjZ0Haxx56avBBgHw+jKDc5md9pQIvWH1Xb4hzU
NvLEXeApu8mZyBnJ7YLnIr9FPOzkEX2sBvDaRWFCwOr9ljz0G9qod5xIMACkOVQdJHU+j3bPrkP3
KhfVPqsP0WOnN/2u99uaN1/zX+cQ/LaR4crHLht6SG705QDqnuWt3JPewR3yyp3AFW7SIg4bknmw
/KTs2SV9gYE294Cb8Um4jtvRhqBIH1X7EzUzQvrdeQMZuhke4VQ6/cKGkg/mFlwaag1xGTsW9ttl
Q121Uzc44OB2yX9TfIrxneOqWVUrgH1+ecQIAaI+WkrJsfyUuIvFFdcifBlfO6y0b+OrfKwv3Wkh
sg5PCd/YhQ6yO3BkhhXSJYZ9i+IjdkaYNmtb3nKhrVUo9LUbqbDeclN5jMSL7POjjKR05V7UR/Nc
PBG3uAI1oeYB6qS4zJRdagIuEtx61jV+Dc7ha3rR30km5JpJL/kFB8FLfWkowOsb3R6mZwWgtddh
hp7qQ3HKTpYDrOdSdM7m3nDb1+hm2uBpLksGvr3iyHZ5aW4Rhouvw62+tK/L02JLRTtmud2t5NEN
/uI3rnxUj9jMYa7aXFVumhbhDIE+drYnsI+cmfoifU6YByUsT2/DSXmm/9pL+G98jf91J+lTt0Xq
mMJlOvFn5UU+zgedf5oVMhdWwlXdcGVPDqtAW93PXFCYpL8K7vrrBR5/ZweyeYwZxXoudcutf0rQ
RJ1aytXGzZXs1WN/DjyshLgC8f92kNq6o9fuR/4T9/lWpwbXx9lW6AV6ikP+LflsiJ3uVF74CE7t
YTxWp/JVRhh2xMb9IrNleQ3eJ3gBnuCOWxBVhlXLg9SFOxlxVLgLrgPN6OO84HRMi+RDHSRH38qX
1p5tAy9cfCewrFVcUk/IFNLeFLhCmE856RWhDvg66sb13p2369277Ep7PIz4Ly1c6typZ9kTPW5U
SlPC6/lf5srMz4aT8V7nFieb5iS46UXkl072g1O46xXdOOu7K3qdTx6AnbhttW38/J59TL75pu8n
f4C4ApRA8SF0CBkr7fKHROVGeJKglqUfY8/DohHr4a+BUGXG5UvjFV7ylXnmUfD7I8poLAQG5oTF
bZ5UvNfsxGh87GBA8BMl+zER7oLkd6a4U1FoShAmlnJvhbFNGvVLY14WzW1TXgNpPkiZsS1T9Lck
kxcx0kNgeAkm68JbLjBWcVfB7anl/FXg+1sRtaAM76Z2Y5tRmtto3VPiFxPWYMxF7g5huJtKJ6a9
tp5xDrS8/OpVao+xFxg1VmFIPsDADTZ0gmYAOYBZqUxARkGqeCrvaotxgxWxCgmxM1kvdwrKSvbd
jZ8gVqQV7Vi2y5AF9B4fXHz3A/bgwWech/9M6Xuawtdpukog9iVrgmqgxcXnNmXiwmw2UU5iY25F
a8KqqHxrBd+YMO0NVbvqSwIlGPhiPmoDP2IYSeOrCeVeZ5+Asd/UbIzwY4J/EUi7fEBHhkwCCak+
jAcVui5OW6jTxeMobheICQjZsmcOjJddY3T6JHYHOP7j6ed1uMPiiGWgjyN3Uyvt3sNcKEu8Jbgp
xdEwcHv0iWEZqXT6ghSfpSnMOgvGCv+EnQV+AXve3JviR/2C/TbCRAs3j9BOA3MlNgGSkxcP6YDV
8K5/Yjo3qy50GrhG+DHIOIvBL7oquFI9J7TaQDJ3EZuufCcouzDazE7Zr4viCWcqzbFKW6x2InxF
yZtpjhq7HLes0TOMfQqnGbfRcu6/RyxihQMy9Kl2cBvVuhNBYiwtVVYFuM7vgPUxSfgThF2OnVz2
WWtHGdu0eNvCwGntLKQ6kaeHpQvC52VnRduGr/uPimrYpMtsF3Y8/Z2VRXiOfEvZjfjU4VkesmJ4
YWxF0p/+YLNxb1mDErTTbTGN0iGJhH6BCuBzQGiMSRBnkQP8wGIYUoT4rb6ryNDybcKDZMePFwUr
CsBrLDdAnT9BteBqKS9Uslm0F3wqdxg/sRl3wmP2tgzb5k4ySI/b6z82hoGdOqsUlvhveQ0l0tMn
Zpup7M0mUQcoLlnBoDQ/tBe0kPOWz4ai1WxxCqFgwNvHORic14S5PpjX0AkkRqX8BG78QOOOCnFd
yYPo17ixwmwl6Jq/tZcMP7E+FpY5PxDhHiOGLZ7iGsjbIHdpxD3pPwJIp3joq3NI8A3fg/U53OX+
LAG1wtZFwaf6PKlIYbUMSNbe1XchwxNk07Q2zgmNG+2wGaTQboiakJ7Wb3sf7eiucRlnl5FcHQ9P
voPQ3SZ2G2CPH7L5YO/YbNvQiXs3QbGAOAL1BINy/9L4FgQCbiCyJmVPzfxawVEtvUaDbxKlZu6E
rYr4GiK5dhCI7MJ1vGZhJa8u4xVjvOhgCqowpKExWx79B3nsHOzOk1MUAJzclKPqsEfuLkHsFQEB
1KTPrDrDqPD71TRwyfc6OD3S4Wg/AFe/hRjpyZ4wcb+8s6UDG/K6L/2IfcJGd6w9fSowkKO6M9sJ
GE/JudhHTwii25o9eAxYrR7kV7ZTJ/yYoBRVMIdZYv53hRMbBXYP4wNZinQmQ8vlVPbEenRH7MqK
EWv2P/mOnUTzrK4iTvEkALvmS61gJYia4qwy+0ECr4EjE1s6WcYmD/zwIvm8N0Qr3rvr/Nofs88F
MCZbH8p0G99RuBaK2w9bpPg5wkEVN5t5X7CDqP6kvwLGIAMNNNsri/4ePQv7pjWye9pDp4QNehij
bU9TcFZybzLf5o5Zq0Q9wIbC5CBtMmurXZF3zoD8YPVsUCCcP3CobrttS+tFcDZLxU92hDmCguqM
ZYXKTnDdj7NcZoZdt9p8DyhWRIJLhJiwY+QS7/hiGG1w3WBGRRtjvE+WTzR14uHL0AOK8oBXX1qU
swjBsQLucaL/tSAUkA4rw4YOT3iANaGDtuloGX6A1YH522dkdu+1L5xOM+0jTn+MhiOmwN3oVrCb
qmRM07bPZrsQViaLJEN8w2kLR9co3jUITrqT1rIkx+ZQxUC+Bh4N4IFg0r+6k+/G4LsNuPuTg0Id
ssgxwhP6lkHzNfgWfE3L4l6wXIveBYse8WPiTWgJHpRJWYTGoyTDh4IJ87lJT0yZIzF85mqBds1+
xQ8VuuQTE7LooJ4oXVHIH1Ir8Kg9tt/iO10L0lhks/sCqw58ca9a5yyQoYLdQLJyQUyU/sdFpv/W
5MlNl0G3+9WmYtM4ITauZ95q7UH0I9Y/uxaynJ++NrvgSPXoViKd8kbGcuZZzBXtGypygGVK7wPA
fje/0xN0xa7G/Cx74RLu9O2s7hi+jXdpfcGD08K3IjvmF6IhXmE8/G4v4sIBmxEtiyc5OOcnhKGZ
m5l/6zgKW23c5QZs0Y6ntMHMLmFckuAXHvtgu8BTIKZUeQlYe/f/8PGbkl1MERYdbo+0uFg9SWzT
AUrR6EuvmvyiaNsh9eabMnhyzd8zCJL9DSEFaEQUvImkBckvWJLDUnniSsKVwbMvr7jswG3Gd/gi
okyZscELrJViRVPS+eObhvXFbcDOBfLfchj/xM/4xqiozueCIKyZAnLqy1+MU2/tAz1xiYUsu6Sj
yF4EpIboQaK4nb78K3XUl6SzYlEpfpfdu2y9lO8QKqg2UHom+uYfJMF4TPPwAnND+2G+mfLLBHl1
urT35Gpcwr/lGzQ90X4q7Yc3hnVfE+3A3dfdJjZzuB3qf1g83GF/YG3TgajhN2fhHncMHpG5FxCY
aa8ZnVe9EHdOaRJEKOPTn4zCKA2Nzch6S5MO9EdqG5yMLt9GVMmQ9KSOF0bQaTsVViITIDkVRU0q
3zCdLLu1k3FKZu4drJDzdKKoRY6Viptc5mgXiOHyGbPiq8raGHbCgNTNxKFNeQRwcDqcB7UQ2btM
kE5bhttxxvedjqrMYHn2exn75oG0WUvF0Ad6S9RgLxhDia3jvT5g4WaYbykl3NC4GowPbXnw4ydY
A8tFuIHckMNtUCNPqZ8DznFC+hQHB/4KYbi1dI+1nSVi+q2BDQbtwRrg9E1IojMntmgu8AxQPpNQ
3uQWqPDsZiqE4vaqYrSr0wMKy82UP/Kqo5V8VOJXlrwL1ZP+E49o/B6DW54+G7h75lqmMHIiNqzU
ttaIuWZlB08x33eCD59xzN4qSK/FPc7vU8B2QnVjI7WrLD7kbf8S6l4rQcQTqctFxU3bk1dDd4Bv
Y9mhCZnsoMDeMHlX3rP0GDa4tToS2z3u+yW2rf4yxt8ZV1lc3mQG7EWLnLLQ7F77khMsBaJ/QwTt
H7Kw2mubsWqIExO25meF1EdF6cmb3MJmI3vgJUSAIrFmB9sCoI+34oJ/HWd4mN9wd84VcR8LLVQO
R6rqi8EHaSLgCE5D3VH9rgolDsmK9jN0yS5bUMOG2V5LoNohNizLZ0Ji6JhC5hI4CC3QBRdXU0pb
E+PKEmVCiwNiYkkObZHUR4Aa1X1JLbfqoRkskHP+zTKJqjywsXBnigx/HmG+PdiyMG8GHX9P4pjW
bz7Ak06VUyr9RjNvhN2LpWPFHCHBMZXh0Gps5CgrUYiHyszBdoPcq4Zd3Z16mDFwzeRV/8h7GhaP
xtD4+WH10XstsyOm0OBWMj/3IL37aF7HftqtsXvKRSNaqmuwsZM+VAXvghzTIb3ZphIxvlg8Vsup
y43Vp3vG6zOhUNdRto+ZswqZlztYu1b1KVf3ouRlL1muKa0vNZY78xTzhOQ+SkZ9a+EPpVy9Ej9J
K2vH9VNcX/lRdse+tycZ/mVL4CPXZjmzpUxs8aWBUDSE5TWq/iLSGYKK3jbVDzkss4RrgZ+MT5e6
GOz0Cf/VgeVCyhgbHqNxwaF0Zv7w5IpvSKk2k/c6fav4jusot5gm+pDFDnDo7OXwOGquNg4vXc0k
AJdXdiS5dKKch5nnu2w0X5TehEAMVlSy8WoLe0AOpjxNfgFmOY33X6USV9WzWr4MxW+XYy5+1UXk
ppqj64S7aZHdz+Jp0Cw+YUpu3/nKLMMA03bNAPOoc5r5qkjiXpRntx+paBJ2QQx1wkI2Y4Y+KUxK
hBbfZiodRr1nMO76s2A2+ynvGeWMr1FBvxCr7Ggg0Zi6iXs5m2y936bkGS7NuTOg46e/g/Jn0p4Z
/LhSERKPFIr7lV2tYcGX1Vh4XTRjLyno6jGD1MKtEiB+8fBFrMPEEQqA+TVzJtYfHaBMFtkF6eVo
fWJ1a9RvC7TEYLZwSLS5gVop3074xhrUhEZd7Ez9S4ePrsNVrrjyl5p2fMlIGxux0THgJ3Nx8I4G
9Cph+xcIyzXDP6eBGl6ZkpP3Ep5/eF+l4CXK2zTLGPu6eWIdhAxLxfa3oRysv3JTuEUT7xPehzBE
H7IODwKNTiZzakXPJBEXZdAEsMu8WIi0hCG/fU4UazM8etzYzYTyGLF56JnTeF+iaeJA4dpaypgA
9vVlFE0ngDI+5doml8xrPrfCRlOTXaiaThHBAlATN8X+J1HLrWJ+SAYc2QETEpV3mZZPzzCYbozD
AI5glp+aNJAVKR4yK+NWIBUFjUB+nmBr6IhFuRciut+kyA5B9NfQek2NV8nmXRu/cz4qM/ZbsnZD
kkrMABEWSoSeLGYe7dzHu4i2rpnB5LAp4r7axRoBg9R+NVjsmt1NPdLhabhHcQIs/npQymSM76GG
lrwpinAZmdL0zl2vp3DyF3y9VLxTOZj2eltV/JKGDMSQwMYkQRVWzZAHyB/2YwzWagWPLrYOVR7r
dlMpTjyCu+D+pC7PvF2YyUhr5KOrscfKsYSRMfyHla50P7NYbqU8YDQA3KK4LdVnDkGaNUT2YcqX
aSBzqPhoSozTZotn+WdNkBJqvsh4EdOPWkZBDJUHnKTKtjFE63Q3CO1pSvxwdMPpjzMSVoYz1n7F
ok4eNmNh4HKHWX2HS2uKS3EJ77bflcSXkp+MzV6knDTrCb05Uvn1fDnbIA3RSldVkQ5le15ejXLQ
IYuHr9ff41je02PrMMaVhZSKoNrXU3Yw9a9A4KVgOJ2ecl3YJsdIUedDDY0y45ZalE/LgIQXEsLK
3SJFZ1m5SR0zBlaXNDHNT80UV7SVkwWPJIL+P2ebqjmL9U8idfdwpDM3Cm9eTXoYtITwPFvzNWzc
FSzLE69S3IjpyYrfVEaOZCTH4dRahz73DS45gZsr2Cv9zYQ6bkKSDdfSeE7SnxhUu8IA4gXDULil
fOJrxQsoTtO0gMQr9aYU8Qbqv7uCgNaSnuVbNKyvCAHDf1lNqwOoLtohQQDJ3sBxup2im0UmrEhe
c0tFbrRNKHM5JyeGp0KZthYvr0iDG8jhttbf1UXeprFf1W7F6n060RNYCQGdaAngCk7IO8uRxlpx
SX2gwopMEpH1xuulRGdNcpWA3kh91KjOkoepQ5TuvwZMesvbTCnILHbvaLP4YUIKP9/UHDZ8XCLw
TPmdcQ0Py1fNssigTx+VpwESOCdrl5mYePTTjWO9LAbvKSlUFBqqc7A8FEAoM7srMtVaPrYWuKAJ
kLcdRQAXwc1BZTn8ZoG/TjTzyQ67NllcfJGaOLdbMuYlqHvZdaSBVMmEleO/KUI3z9Us1fuKxQFv
lcgPL4k/UapfqBtTzeRryieFvjVOVLg3n8rEgpGBSuUHNEUk6OZV1VrM1ZFK4SoKVDa16U7SeJDa
tYv8UoXyK11zPdinmGJNIM0EPpR5vh0p5z1sgaFFBZoj76Lj0qNty7umAs6uPdcEA7pbRU4oFdj7
pNptrb6yeZDAASrR70MAuu9I2ykrwhp+qAGeeQHK4bPCl2s1Nk7FVqzhX4T/2gEPATVwBVYOq9eu
U+g3KfpKFLYuyy2DP6j3mVPQP4L98lu1hduVZwuD8rXHEeVrLXFvmH5GNhu2pb15NcOPVKbji921
RzIBJdKy2VeTq4Q/sfwZf/YatstG8D1JqFl+JnvU/2l4xMYLMB0nVVdRKrQrQp25LSAhZ01ADQTT
oKrvUeuUdX7Qkk9BEt6tjOzf7Cviz8d6n5c3UwPUMGCtEhAnIXBt8MTxFBULQUrapHwqA35vub+t
CIIohei8kI/WqQYxq3ZKf8+1O8yJl0Pbruv2YjLLUJcrWqgl7LAJvwOr45PnaIbDZd4tg2OayouA
vkbR/H5tcxWMBqnoeqX8VS1Py8STDK4serdSWl+qVn9NK0/EGHOU8DMjbkhe8l2ts52azH1K+Fhq
2GgJ9PAsRR6zmYmUWVNg1rUkO3YjYGRzziMavClcgVHatRXZ4PxbYBmzOw9vQ5tt4vDWjZ+WM8TC
plg+NDSHPRgwJ0Uzk4PZ5Rs5q44iMZktv1w4vVk6nnmCu/Zpij7spe4ZGhYIXuMoQb5bZ0ULQ8OZ
PNb92t+uJdoQwt1AKHqeYaMV5dwJ8ybOFEfgDlqh+xRT3ERI7nrCgxi/LZYMwTGenCqS9z37eDnj
txDpnYvl1lniT9NZBw3GA42HwLIkUUJXS/Cvxi00bt6T7C19j6abJUQ7mjqTg0KgnQjKVhYierrW
DpZPDYlKDMl34SVJ8MlPI21jEg7NV1JpBNLdB/2fRLrKKDcU2Dc9CbyIBmbM+XEQMqTWPuvsxpw9
qeITniBnkE5HHKc1srNTahTeiIcL8Htg5ia7UPJ645dLORCfWbsiVLuatj7fWijmKIt6cNAjL0S/
XEp3MfCTxFW4MAUAC+21jG8cTjPBpOhPwPOGIVmG1sGZs4x2F/fXDDAZjLnL7JFlak1s1nCOxM9A
o359LsJJ0O5BmyKV5EaDY22RrpNBGWrtBWXTDAdb67Aa655SmxzaCeAPWGrIieHhhmktMsp0nw/g
JRC5JGDCCT2ujGDfGuE4JN5p0ymifoTj9zTzC1agdparh4AumlOYBFMyyBWIjJRPWYG7RJnry3Zt
Auq4PDNnx1wZQZMcVuisiK7rT52UHq9RC9ml4N8Eslc4hFH+pbPfRXMDiBZq7owwIsXOVHqqARo3
Kq01U4huZdx5DLlMTx2Hi9WPjmdwLdANcsmtVXYBZ62Vdsu1YRY+nfKura/r+DN3H+sj0Cc/qu66
9bRA6FJosfDhJFg4WrADMljfgzEXUXu5wgTi6ehm/yJU72vztPboMTtn1g6UeAVWWHNLOPWT7PYm
5OARpIc5v5yeZfUU1slW/aX70doMC0uZPcVtWiEaAfLBaO1TAZwpeZdRFE1wAcrPHAQ8sf5CtA60
TcAuTKpsvqh9Jkg431URUc4Qfqxw6TCF0kQT6niiiiGQxouY86/zgsdQ90R5xSlmFl0Drck4IUwF
d08pcNVvE9/llwadlhLjmcy43ESHung2BZ7p9EBG9Ec+HkU/aZ2Jq0yp7u2ETwx/odax5mqBP2Br
Gmg6rJ+C0VAiEBiOuBZuRuOX4rPEnIYMB3k+mSQ4zGwEpeG3iv4F0GAr4Eah2JWgOaDzuiTsEzaU
Q/Rq0aj3wXfdzCiydvEcbWeGCIVktaC8pvKPyofIwx5FYL9y2qZy+NJwjlM2b3L74MpX6f2iHPIa
E9DEGrmp8u2gUuBP65tdThYo8ymOJlcmnZOjeu/Iegg6qGhUU6MBFUQjnsztPkS/Tcu5wHSH6qSK
P/lcnOVcA2dDDIYXuVVvBWydNEh5w05cckeP7Mk4COZ55FcKPAmxUMjGSZVM2yLacVJj7mPgPFDL
dTS2utdMAHth5VFCNPpvBVrdOb52HrK1KaqvOXeVsTvI+nnto+bQG9mOhWH/rukDKqi3KsMPCGl4
EJFA8xMkEtFV/oggJsv3UdI7cpUdCqU6lo2vWAvQ8kKILc6lcsTieuJOOTFjWizadGpWxkaS6V6x
yFuAJsWx413mEAmXEmfJBqNebDNZ6NG/FlQAAjVmV5b9ApNO2hk0sGhyI26pot7oKOEtFBn9ruPZ
RGL/4FkanMl0SH2d33kBRgHG5+LhD0ZjOMrRdzQQZcY5kmvCAJJDALVXyypnVIg6LkRUcPh4az0W
ssEHQ8WmY3FojJ8qGHEhkQ+vwSvVgGj68Kir3UuHYUVGVDzV6xiMuNJrRNt03kjaZRn+k6VHDIqy
3kUNGCOZrXjUA0DTe0ryNSV1KZWdirMdyer7LC+eGtbseAOMRNYbEbMcPpcguQYgjZmq+RL1q/8q
gQeS5aqxZl0BD155c/5KpZ0pJ8cQwm/yZtF1DlAXlpKaUJ66yvoJxVuIy3+guybfV4If3yjXpka1
BfTRaxO7dpWs1HArobFaLOGt7fUXof7S2/JWdAiElWej++ijJYngyOFtyed9NKvevIIZ4A6ZI6jt
LhAeZu53wlOEDI9wbW3FgDXbHBY2wRiJGflxl5SsOup/OXtfmbmWuVcp2NlWOK6C7/B6KRZBtQK7
Ie2rWidicTdI4Yp7lshew+yQTZdZPbXys595QMUpLZoDJuZF4QlKSd4V0GD+jHllpzxypDk/hMvv
wlVYj8WHaDbOSgfQ05SB9UcHGeAwC6Bhh6QdNx0p4KgF67jeFv1oT9prGJ1y61pq1W6ESdDn6nPS
s7MwSTcjPUjKXkFJrPAYu0TbVoJ1j2kkmpI1/oAjGClIZd7bUd155qxSfwhlMmVXrEXiEG9qCilt
cQyToR5Hspj1kcg+Kma/0azo/GelhW7Esww689S0mafn0K6pOdr/r9H4k9+MEeMUtSufYatQeSsg
CyAQd4rR5XXqJpbwUcWVXJzBAbFgoIxtX1OazxXxUUk7jTjxeq05ARYHqfwxQBVh1boCefR2Rc/g
joNd+tthCysXV6Bmq5iBp7BMEb+oZz1iVq5vBhuzPIlBuy+JWVW5oBmgeWlacLpMU0Apj53+J+Kb
bkxvNBpib+2bxlezCo5C7wYm4rg6dqsKc8Iycojk5JBlOhEKEug4598wsD6X3Awnj7jo7RUJyUgG
bXUctH0px2EieJRotQewDk7qG8b2Ie4QwxrgjUxdBXmH0CwOm4ymx0BtzkQ8pDdhqLfT3J6tip0T
d/ncy299Ul6CuiIliP6EY2Sqfyzf+kLjXHxGWNFUCbgCiOn0mVAyBSohQ2JAFSyH3la7n1x2hoBA
dPyyeO14YKpBDEJqEQ4EhFUrbsdVJvMJ53Snk3r6r2vidaZkrzd3CNikTn8Gy8AS1ZA5OkM28x7o
mVtLDxHAUY2Yk1I+lPBEszCmGFqtNIz+Ixe+WZDwoLwC7LpT6fWmF32GjwFbnUMuiMNbw4FjYnwd
Ummr8Y61avWx/rqKBkIo82HpA4SxRYCKUB6tTrdhlM+8aY3CfsPsm0MpYEzYKt+R4Vesm9KuIvCO
G6SJt3XB/zIArHLdS/hd13uxgfwShZVrmOFJbZqdhWdmVKLyT3b13LjdBNtJJPal0LdqbZ0KkdmY
iXktyDzQZ8K4q85cDh1KzwFfgfaVz15JAE52Mr5b7XxNstcQeFShj5RQ6pYhtB/BhiHQd+9lxu6q
vcnSkcWGWXzKuBtpLlvLmrk5aI8S1whUsJJMIFHbRI3or6eoLlyK/JhrXAFITj+BagBoDNr/knMj
p8PJmqFakXsRZs/IEmx5FXYvX5r6UBK0yPh9M0BXZr+xDBoqUXtoMThpKBW+AheVm0bLu0uGiFxA
aB6BdVedRZG+gQNE4kkrRw4ZiTTjXxLZLcukQUXvKbXoES+aZb5qmfCdy8peDGYMGLwoJ/y4o0cZ
xpdh7Yd14RGwGwhQO1r4/AMxxsnJQu4qiIW9vvHN9Ew5X2FE4kSEDle/iPQVKwjSZ1+c9orZlrrZ
gCKuoOY6u5nj+8ACpFVowkhSk+4dsdTYIHBn1hMDLv1oYF0DpIoA1k7MQRr2EwsQLiGz/xxanhZa
A8gkjNFrQ8e3VEP049ijh+M5UXYGniFRTK7l3SLBcjNGN0CDBPqaAUKvTmuSr6Ds+8nlX6wm4l0M
HDxYubT864MEIRIlfaISq2zUON/T2Vvh0QJYLGWSKAQ0oM2dHHWSiFVbXUCjc8PvACdN3jyj8GMQ
Ps4Sq5wO9oCC6T7r2jLSt4kwn/OE9VffnaX0XU6gLwMvNGF8zeK3FYpalpHQHRo5MSvtIn5NiU2A
mZ9Fh3WE5SCMo2hD8qoJdTezS6vDncIYKNKOc/DMTWSrIv6qobFVKzRjHA6JbVk14Coss8BZqYck
zKRsdSYGmCmBTqv9xcCWgImC/AAKBT7EAqK/RgAa3AJS67es1VsiSQMcGmecKITmyp3aDgW/Ln52
ZHq2BZTOXHnkwNkzDAZ+PrPm7ZE1gaDtt6a7FJrkRCHU/bDZWySsaYTKz8Ut6k9py5Wae1qD98dA
9kBnvcTxzkD90ihuXCW7wjA2BlBk3OsEKzN5gRY0jdOExA/WxXntsuZaO0067/zrQPfGnM/yB2t/
/Ccwj1GvIi3QXBquYKZQ0bLy0JuFY9JJZbKjA7czbyXWaf6ODz2JfeOalbK8jwv4LTnaQ+cOE5mT
Ixca4J8CNjOgg4vaf4O1eIYFnUR5W5EE5uBHIzeYh9Uo3TkvvEw51vgJU23VuYEe3fWDlH4QnS7p
YEDBpmYq60zou3PPi0kcFO5PsXKvvtZJoKSJ0vl8MwFfVxat0MXwGLTUv3D5TJo3RYSdtVu7Fmv+
GtgVTdNztXToZls2dD+oIsdsW6ioAaF5qkAv1m2iUHss4A2pbPlTtnyElBIWOCZQuta5PHOBjU2r
aS9i8pyj+ceo44s24IKzAiQy3PHgsOi3RHNqiHcA/ZtR+MvDmmA8rDwFosQaIFATzDK9C2Zls5wT
JzSPCEbYR6TMuTS8OtY168a4/uuGv9HQfmnIJ3n5x9XSTa2DV4JlGsesayHEfU+9t25Guh7iLBhG
U3VeXwzvk6DzssLthMW2sJrsS6/r/PWS79lMRDHaBZYGJWtWre78XGKIim9CRu4YoOxRr3z6FVqk
+NjSt1Rlud5r68mKJGxfNHNr6K/ZNO47tq3Jes+B0YVAJglvRNkR0JGSZ3/jVWTQsviOangzmFNh
2kDIY6Tnh3gBEgI0xK6ZrnX9fwneK5HwUOiBFANJ44QTRNnuepavvCzrq73OpmC1vYkpKkC2mg6M
k9AwpM7ujJ5kLUV0DF2F18Niv1DijxGqh2bEN7HVDylqhizeapAYA0x0llCEISS9lMlfiq9Qw0ZV
D34WS3lUXMKdgl5RYJAJ0TFZezquQv2QFlgJzT9RzPyh2Q35u95mTjbqh5quJussGGhs/Rml041K
1iOoWVjj9SX1XjYGBxkjL7UADcRmvP1KaazyVbZsPU0CV6XWhBePBwUuLCpzUJ3gSSu+D9LkiFUI
CZcFFj2DKgFAFNXZ7EX89j09yj6shLBDSsoQPhf4ZFRDVWGapcllOM0C7oTBelE1/avXiH0JOPbp
hz4RbzuQikyzl8uw9oE/xvmZoZbFyYppRNW/swL3LOEMkhIojSsZCIWZwXVmsa5vbM3UvKy/JDX6
rrLBTmiH9VTZOSr3TwKefujwTDAO0rzrEjarItKUUd/CSgZj3hdwVUc6cGbSCmIc3NoWX6BS/eNF
fJGkfCcLGFh0sQN3gJUfedhF65US4tdpnPdiN/60sXIVMLkGsDcSrGJLho96zQk2QexSYJWYVGt5
cksgWbHTDrJEaiPTTP9aQJoU2+vMh2HR0woTR1m96v/j6LyWGzeCKPpFqEIOrwxgpkhKFCW9oESt
NMg5ztf7wA/2lr27YgDQ0337hql+juEHg/corpkMfRPzviyDM5JdAjTFAbEdwNuKka7iVp4isukj
CYGImJoW21SIGtGgbB3Qy+ReskpOyUmztXxtNYyj+Vqm40JJOt8rKdPTHpSSH9oTTgMEX/4Vyt2L
kVBA5RB8xRp1efCgahnfQemt6ozaEX70wxx4xazQY06MCFdH2anx05zmWL0OggULSYtJg1EOHO7J
zJcsp4wOlYHdoccO/+C2DPQXJoI37xr3xVJgZWlPJDnBC1aj+lKHDtdNYOdKmooHQ/Iam6SpM+iO
qrWJg+TQWEd7iI295dCHOZBV8jh6S5mXlDlxkijNGsMpSeqTUgEKVfG+ymM/BrvuR5fFwlRsbZ7f
MPn16FRN59RRkEy+1XSmIOMDKJjdgWZU3fxkbmaz0I/B0s26Y2Hh+pt7W3UI9yNzlYCcCZYMU/tc
WgTkHNLqaMbBpYMnkWN/jkeUSXGTGJA0MdSrkRy0IlbfLCzlXI47j4IzAflAO1D6aWWwExCIINKI
kJNrG895YQI3RHj4/O/G+BZUkxkbHmKXB5sSCQIxPcJkFZXhPQPpsYpjSu5TTdeSKjezUk804DQD
ysphnDeTcym1PQ3AsoeaU9WwEL2rFbY/+vjXWfcmJ70O45OGt2+MmFE1Z4aORc4WMy/7bWihi68U
BTO54B0ikAucjl/T2Yvf6Ug9ok+aQw19pdyXFRu3/J7Tf3WEHNmS5EOMjzIHXrg5c2v1h+S7Nj3f
shSqT3xqvPygURQDHH/iq90kOzoefjmOHBR6b+4sniyNzJ/sKy1u7Uh4UKesi+m37KACRi1OmHzu
CCatORgX3BZhnAe0P+qhZmPHPlvMAd3TXg2JjWEFqoaQfJXPgfthfguGB948hMvtLEiwErJkIP2V
+sPzvjn/5mYWhlSP5hFCiUEE7jJmuk5Q2wt3r5jqqrTdg1oox06M0NoLKDxXN+P+a4hdVTdJ2LAa
1Ndy/JgJLxqsOr17xQWxGH/Tsd60obOJgacqRtSSLdsAx54WjvfCeLeV/O3OxV2+bB+siHbpwLdR
HazqJ/L+iOf7f+uWn+y0fZHhm2u8Z85X27NlhiEXioWH/h2MNVJ3Q++ueoGCVMSrlgwyxiyVOD6c
uBkTHIx+EwD4rp7NcnTeR0ssTwVlyUVhRLY2w25GY9d69abCSUeD3RGlrLftjQM3VDrVsUFgZM0m
S8lE/lNusbrHgF6wa4Kq0tXIFmN/5nZN3LV5dzD0SzJFhwHDK4WU7AqssydmTXS8MM9GVXo4nqmo
jEwSGwvc4IwBGnttpBaLg/Zbb7HBx8DViyxstD4zh3l+hHtu8y4cNeKDh9hEje8yJYiqBFdEBkcE
I0l8uWUtY+9h4JMUu8yQHrshy09BnGRNiA86iGDI/EwbVl1Rb3IJDXtYRxzxrNZ2Ua9uIJeMeXSJ
qplXaA2vlfFqBfExxl+rRDeg5Y29HPoTIOwxqr9tnt1ctb8dExfJXCVWQgZLPRtvcnyPhq1NByvB
wXq9/OxKfGAA0kFnxrp6153LcFLHqzvtKxsqo2wJn4B6pVgk2bU8xbjCpbh7QIfkw1dQJrpXz8OL
XT+I5CKTgSG13dCXrsHahjrb85sTeJhHA6wAJgKUDzuMwiBErlCLT8w2EtIU7juG7k+x+AgZSVIL
W84xOrtgPvp892riqEzt2aRhGrUe3jt+NQbZMs2rmoHKqGRd2+qhaUbfGPJsl6vsV3W7R/bzMYQF
hKKiRrAOKDPVxu9kY2Da6BlDKTjWwKZjTJKjl0vQVxZdNqFvTY3rzX3E2LRWLkH6mGxaMVK0FSw2
DeKfalKUORYzyUrWg8zUK1stZzebBYBA66HF8i4H04nCl660MZHVmKn09ODkxLYV2GaFt4RDL4tI
h9MkJzxEdJedTjLAPWDnPNYj9HKAe4O2u5rR3BxPUrSPNEvBSDrJgDlda7I3Gz8Kiricud0jKW+A
A1KbDgbnppJC9MIvK1Oqq8HeU4yUCZniOpV8KYVcS4zSTGl+Tdg/Y4LsfnXdxGal+epEsIrq4q7n
HetCFCioA9KUNDveZaJ1QIgQY1m3j6SbOZO3VeyPzBOvDIvDvSrktZjUvWsrJ4BWD2IdQcqD8h6R
gmXQ3UPE9G0aNi/UzmqC6FewZowgH8UprkhVMXfi4mo4+svcWFtpB0KFyCGr3ru7A6205qDPeJZr
iG8JEDNJjzGUVit25VZJpNwTyvorimEbWKCUGTJ7hHrqrgd0dviUUAEjdjJGuVOA5cm9skBNBdSQ
ocy+AhoU1X4oUf8+AFWEoj1MefweEOhk2LSuyPFr4wnatJusnMNgeBugtKP3xZaAo45CkkV/prXK
B4zl6u+xRjUq2JVquFx4uLFY0U2aGkhXaL1EFrCDRAyBObt1Nb33tgvAQUkAabqdDICNKGUoRnpe
yIS0Y+XqPbW9uzU3X2R8Gso+wl6z4H0Nf0b9sCTmfDD2rfwnZCqxCRcJRz+M1U9G+F1iGuDwykpk
zbWmchZjcY+SP5eTvqSAWGOzk4SvQUIaoCrVLub6ozi0Jj8Fe9Cw2ysOylXkRXNhUCOIB/jDIi7w
+uEgGo4iDOTiMKRXg3aqTN9c6MpNjxGwS3VV3O4edoqftssI0BXcxdPOI6U6IoS9WBJ1F9rQC7ke
NUyvWIe2lb6pnQ0pafSh6Dq1ug5bj6DMcdnGWEaB9Fpy4o0QahiInd6WB+GlTPZEsSaQeoruBDa6
DF1GvITEmjjypSP34eiAwIZ7h+6otI4h/HNTtn6mwumFMT1/lwGbdwrISw/xMg4x/JermnBRY9cI
2CN7/h2WWLvt43KflnsvQ3Xl9p/jYYRtBwQ1Fc2+hwY2l2+3uDVYgjYo4AD3kv41t/cOS5uMk7+a
EEZH+CGuWmg2JW2cNTIF8jpqVPpZGO5hoVQe8wHycOj6LnHl9Ub9Q5lTWzfe90i3bGQwli3We/KW
Y15BOykiTJSo8/NruhkUJBHcbCyb6nE4tDwvGl5jxV7jloN/Z/Zf3POLeHzATR48Whf3K9Xxj5Hy
ptI7hhU8biNdc1so6ckdz/poUEYfM8KchX9t9mZjo9PDqoS1W6bnnpQmHUULtpArQKMk+4dBjoNz
MxtcQNcJZvrkNsfAGom6v6pxgVrHm3ZhRHIEL9lP9sHoAfobw/rOVfrtDHdCT/DDW8f5p7CeHfEX
zQCardTaS1m9GUhN7LNmEO0cv2cGLkGb2mFNXeOmhMkfkXUSK464O0DAPtbA0EH9q8EWx5bVqbNV
rTpoXpaZizhtKvzAi/aaZ5C1yGkd8Rucs7IikhCLYU4hFRE7nAk1FpsuePbptq8u6jxTwhWP/3KB
O5KA+wkemcrXoboo7FV0TGaHq4DwWiTvCSdi6LJxSQ4wEXpm5gYnxC5OPtMi3/U15ljcx1kvl4aG
YX/lXdQSU77Y2MIE/y6cVwNwQc1ZAfKSKmunvCxOnQWHXMV4HivUqZ6OKHXSEu8ZWDsWWp2OV2F/
uJXjvfK+2irxGwLSggDRaOVbqliBkkXwSyULzfHR6vgKYyIA/B0SWRtBSxBwSXm3dQjRDvdFTVas
h/DenavCgC5lDM5qeqkKEj50XzEJqRkJNvYAoVmUx0jmLcX2g+GlxeyE2XkePTqOuNGzVqLFP/4f
iz/YCfChZQxbt/xNFXjbHsliOoYEZvKis6Gq3hNOj749qWg40iy65KSmm1icy4qemLflZmIlvJtB
mbTrz5bWOCIToCC5gzUxrV/i81Pr8a3Amx16SkNswtRtlKyADQ0T0GS7yYNg57AHn/DkQ/MOLlFS
ysr2qkOQGSH59qv8R6/8APSwJr0Q+kQFJCPyQx/cpb0zs3MMb8Q0PhL4nKqF5yZf8QShm5sWrdXs
T6607kIqGCYD6uE+T8syQq1VB8QkGMyZxjIfNwOVOC+nvbR0X5/EseTs14tprbA87YlvVB2oNdBp
coTLZv2d8YWGzGQw1uYHK4/MF117EZG2bOARADaF15j1NR1YvA7cmGEW3HQfE8wBcd0agbz7l85x
9k5BlbHUu03724p7h/G6ybYjGs0DjDJX/1FRe9ixso4nu1gutGtvK+Av95SZlULmpDDAUUxZGVUs
3sPfWofEWyNj0c3D/HFV5ww6xYIGzhOAjAq5t9NPHdDDMuxfAwfG4dVgez6iNjPpZ2wnubWQhThX
tgr2uEwkAd6wLY83FuvwZ/MfE2o6bOJOR7JLyn3xM4LPTfphcNdsOma2z3xsNj2QkXGfeXwoHDrj
qll/8yVFKTXtG8prwptUIzyguNs7bt4JTUzzm8ABHhiFgxp9ndtuBQN6kbvg4mdWG637aMaDgjqS
a21V4Q6Rz1JQaO2QXANAsblZiigrTPqz5KE/NPnWi59hoq9gz9dMNfr/oiTVU186y4ODQwjDI9Bf
tZn9zeNTeC6V9N2s8TSb9ln9m+dwCCs/7FI/yB698uIAwOiWePTiEmuArVxJ1Ivs5mCZzDilxpep
2IdENDsDLVj+J+DwIg84GfhR24pY1tyuAjZqORLeKFXi7d718TR/UMRP59DKDw1QUumE2PizSem4
gmjLNCKjx/KNS7soiprkJWQN1YcGwJQAIBh681a4DpXWwMwd194OiWRZ6BeltxZ5gQG5U/tY/B9M
1/EddPvWeDF4px3Ln3k4Kgl3zAEaWObwENf105jG3Wjj1uOcjfS16GEzAMfVol6UxT/VAKnkSDTQ
6LfTqe007JwxTCKOtJU4uDfbHsU9uqHmWL/r/abGrgHj5SHwxfRMe46k88DPjjEzaDH0s07ByATH
gUPznLNqrDQQg6mFHglWCHrEysvpsB5kg12eRL3qPqroxiaiwDc+zp6dQ2iN6QAMn6coxAf2CU0J
AArQBXy8vjZkRjstXvDgw+Gtnu51m60n6Fim9j5DfmOdvbq6uXHME0yNZVV9N6m3RcfFE8sagkZ5
2SmNj32QEgCJTMqPIXZ9qZ8KakvUnKJZssU6BdzFnLWu1tMpERpDMTI8lk3erlGuXV6s8vTMkKMg
WyNIYUZ7e+segdRZlgN8KKZ1JMtV1YIT17/z/YaQbkVcLm8fFn3bPWccacRq2UqEXwZcMfR7Pcs5
IcGlAY2HZtz0So+0bN9yp0+RuY1mliFfrDreOXFctLoufKPO6P2y93W3+4Iymf1/7EKYLlBisPrN
Z0vsdWfjhaQM27rB5x/EVGSQN4wQAsRFGq8K4sTIhBLhKEcXHmWTrvVoX1XDdW4nLAR9FU1q1X2p
KctDVJCuQRdk1WRff0GCpbfbkGKf5ZsC/zj4DfCv6FN1PCXWHeSfJHtWOLRBJbd3eXueC4wpu0OJ
JpWDHACgo5bLQyPdfylX1WG74gBRSyzu3ZELqwzY+3UbjaVsJeNHkLPlzv8KQp48jHQgY1TpTQQS
WhRakrjYi4K9eLKxNWcnnY/Y5mQeshU36zTxBia61khHzcRpmY4bgNU4DY4ZNUWguBrDr3kLJ/Kf
CMd8sAeNd6saP4WOd7XNcgr7GjIInOaNf0fdLYBebmjzkpgalb1w7gvonM1pzKFjc+eZS7X5VTgD
XWzfkEcLEa3bCDJWhT8pwaDFu6v/zkoHkHo2+xzhrPGy+FlweAEU9domsX/j5Nchk5n/TorvedHR
QlOx4VGzr6KBsa8QOXK847mBKw64gn3HWIHFEVhv7yfnHQEk5WOeABcN5j1sUmgIF4r7rVRIffJz
acZbJZcXtyxwMRQx22YPI/oI8AK1ak84O5qIro/WLlOssKd17SD3Ul6kvMjo7s6nFmy3WJCko9z5
a4IDIDf/eCCkZaysHoz0rsA69ivynoK0e4bDvu//XL1eu6h2Wbsa8KeEHm8DaT81eTJ6TFARzKre
u810GjdPQ8uQM68ny9vPZ2anlxvTclZeYh5dFBGxw4igstsBxOh4eHhMC5DC+VZzOAdq+IHpg/Ho
MEFKKqAMJ8lfSJ/VtajqcK2GAby0UNrpKealWbkiqITvuJkQZ+MYDYbuwO75DNryJQ3Uc7FkJFil
c8tkfVrBN3804+hydCgujOEeviHDQ02eFswwLpoCc9atrxXr1N7DkUNye/ZfUGV5HLElxrTk/8qi
v2uq609QzSoYYvCj9j2OocsqdclIaqJtFqJEDr8T1BA02/uGUXR+2NPhW0vXEIBFAojEsxRkW7c0
N2OQsFRjmKrZeSKBm/lTIOfAOqfYvsBRpXRN/ansgxcTZxVMXSwteNbVw5ETMgUP1j+9Ebd2Wb6H
keYX8XNT9SrlHBWSfg2gVeRMjsiw2BPNvGi0Xh5bb8giOTk6afFD8hQb6tltnDPdtWbyUeenarIS
+O667H5NOv2ctXrOhW2/tOLLSlXqy3aGe7lqVdAd+GqDmbDEyhM3eq6EZQL1QflMS0aTiH5j1yd4
8bjsBVPzm+62Az5Fg7xXoPFbkA2dMdopxypW/KnDQMizD2oj1gG2BnyoTAxLmk2VzwNk6OXdppXY
QWyi+a4j7ZyBg7s4xBsUim0KsjmQcYWLR9exN6bb6Fj61h0OgVFzjBv1BQxCHdID8rlXB/1ArVV+
rkZ/hfwOSUoyoDMP8lahiLrixZWDNBIVSCYGuX2P4J79NcEScQitLs2Mqm10SBpQcroNTjO0oVvk
/whVlPZtRAeCxWK1CZNDEX5G5qkZXxoNNxrC3gEqYSd4eJBhj0UeLpSjGelxaLJIe6KW6mV5sTLY
yQywvCB5hOGydt/z4tvrP8uuW6OI0ZKDJIgAchC5XKfxNyAFZPBjBBrKssBAUjvANoDUGW+qyI8R
VYojG4TcfA08v9X9FqcysWfv4OFznXzk2G/L4jvBFG7cZTBCEVGCnOKgBzsPEzx4XqBM0MwnsKtl
4KyY/7in2KALbW+D+pdwXEyItzOmOBP1BRpD4CLu7fXcJYamuSsmBFFQ5BTtar46KsSHRdesW3eO
PMCZBAp51+7U9NjFN8t8K1touJsh4iDlDsjUP8eGi+LQy/GiLhNXX/ywlfBbpm/DlWcZnwAwinYJ
ZTsoPuMKeyQl3JlqBk5Nt8pQ0ND6gJNsEnb4appAEDsj211qgvfCioZZoDIz0EexsmHczV1gB4PD
KKXfpqcc0wB+NOwImI1z0PhSTV/oRmCJzOMaqzgTuYrh0CYeauQDRvP06punPj2iMQQ4cGV85EQW
e3i+mreRzd9HMrB9cVZNh79B/VtzA8+lmUhCTL7sEo4UjRYtVUjZ6AnNiG8KPgY2KVt9Tgob1D5M
cm7FtO0qjb0rdn9kUEIjxh7pPu+uKGFzJSvZVEMZWDaQzjuvQEXg3XgHNsFMFa1WoJKo521D9oQm
HEML8KOFIt0pYB2cuC+BiZ8RBQ0gJrcv9+Apfzt3UXLkLdqv6dUlKJCz8zBs2UT75cyKmH1eMYDy
1X3rw5pk/kCgEZzSnSze0jLfhNQQIPN2MNk7brph3dvjmim3nmDiTTD0DSIJ2njV29pMq1kP1N+0
w/CCc01apxgnN1Kme4lSx8YvWYU2aqzd4g2UkXS5Q17PW1HrNYLlnmR8DU58/lLplwM4kyV0UWh2
9T5KT9E5TI5RcZ7g9ILyT3a/mSWgyTBTLVjS4oxlcO0U6OUZh/uMB+ntKe29pdY8ElMszVgeE5pE
3GwqSN952Po4SOTc7iSsqB34FVK3YVMTnVCT5RJjYMNqXDNBiAltsEpMeSCE9VXzMctzwp/oKasP
KGrZS09JsMClZiQoRTPVcawbbrvzplmw3vkVn6Y+l8CXTIUGzqc1i2EeJ4D7rMs5tYwVrfk+MYOj
CtGnyajOueMrMD4D1PwuG9N8D2XFFD/Mjlysydw0TnEsBmwmi+fASnFkzeIZdDtOvApxP0SKC9es
3erNSglP+Pi16i6W6gkjikb5K10MLslMMrxHGVuHsuVbNZiMZuKDQcRKGOAJmqIXjjFA+5w5k/Au
5w2LzX7WgVLHLKz3w1qvE2aoi0pT6tgjailzIEQAT4sVDIWJh8aIHzAIIrhFCM69ngIPKUF1JsyF
MusQNfq6TryNkbwOH2FFuDaZQnJI1jktFc8Dh7zg7h3gIahZvGo4KXUKpwAoYQIA4rnnfI02dQrW
ZbGTiEQ0Rs0Rgh4juIAA1m1cePR2uZ0xV/WWja+VPCjIwWOMBtxyqfDolzBMlX1aHAoPgQw3MVKM
mZIqEfEFr6ywmTSxAA+/bfsWBio78wow4IOa4xCSk+/7dB9C6EvBrzoolaGN0UJH68bpVoPF9BJ6
N670VFzH/s0zwpEI2ywQNLtMv+abE+LSVMbLr6QFnY7RtXAGqln35JrTlM4YnwTRgX8M3cY1/Gr8
sId+aZCIE8OAlYrY1NlfqL+EGlyOGL2TdFY6we015IR+vHc2vhDTP2XgO2dVk7clmzDD703sZQt9
F6QbjcuTcHC7IG+Bwn0QQYyOlwMV0g7W0TcdGX24xu3hXv/vzxnj8uzL4cLBIY551r342wToH8GY
Q751G1VM8bB58o13ir0PasgCo1lrZBcNJSueaVjo6ld4KXcweWoW25MJUjf5Bs5qjOO2YZ/1FzP6
s7Cann7nSCXv2PQvIj209mbEMSFmpn+y2AjyJ7uT8hVrrnCiLdgbAk++lyg7ZykG7JBQXxHrVqSv
snahOA/3dvCbr1RdNV/kxuAeT44WnHXMvXQ/BeGd3tkRmGRaITZgPB5hsaFY+j9rc1MSjCOW9GDs
Zvj9BD96umRSuDBk4Pq7qBCYaZZKsdXD3x5zYLz1+PHMxzAAwIh1P0nWOmLPh/05FXdurGmmRmhr
ZoVHDPYU6ZiB29ZTM4Z5FYx81CmJzaEXDydg6Ydg/o70cgsVIyVKTTm0BjAKeHGLgC5KdnM/xMJD
g0LYP0Lo7tiMFcuI9iI+pMQuDEelQyGxpe44NHL0owq+UQ3Ip4fUcfSYEfkVXVfjvZFO2CYbqwDr
IjtqetTVL2Rfa7g19SeeXhVgs3gLm0ucnSvlczJ24nXiWcJaGD2s+dCf/EJ1uvMe8l8GKa9clD8k
pzWkbJY8AmybMJOB4DRnxE3UfWMp+u9mncTIKrBcAvAyenupj8VFGXlWqpBaXm50l7ZLZDp+WLAv
gXyTeDdkRLGtJ3wxuQyRbW9UBwZUCW2JRf2yxLrLtbHx69EEqjMkmWMZWWzhAbAMh4cDX4ROAFbb
n5h2TXaWQbbKgu7bInUOjfJ6huFKTAVKrjCKaJSeCqYkM1vQ3NAilwZf2/COvs1l2y7hxwV0Z6Lj
KLcBjAaWgc49yygqwl4r0XZwdjC/mWMc0g8hLJEyDXXXoC9qXMxf0JvZtUlRulaAg0VzyeUwrwio
zdylIvzpcGAiWa7Ngu3sq2qGYlW6+IIOmDIsokzd6hmJ5iWu+Vjw1KavML0jXJ2S6VPxzJONJ2KY
4csKeNw6P57drkWElSXpieJncPsNzUaKNRbXSUZYJWabgpUIZJJlCkihq9WjqOuXSAbrAQqBBj3X
2Haka5rGxiZQGj65h9SdkUexn9WsBgDLq/N4BeE/5vKPA33xIwK7qNx3fS7uHUMo6yfgV2kKGBg7
PQby5AStEji+8tkh+HZeW4bQkGqT23fbAZwhQEC8uf2qbDc54rCUE7/t3YVbPMz8UJCbGvDlz+2V
cKBBzduJ5OKV7aplQ1hzhxeu8jE7wFlg2GzIxGx9EuVLz02WBWdCyhaC4fezjsOfqup/mwKkP6Qz
8FRjabZPr5thY5Q6k0zfWhOREjE8pMPov96gPgpmQ9271UFzSmuIZgOLE30Xw/4ZG86vZKRtQttz
MwtjUTXfc1uh6c4vaq1WilWPZUENh67ujq1OPgw2q43P0Ra163i8q6jwyesJ19G/rN8AcOr6iuUM
yHM+vegRWNLCtX+A8RDHTot+XJjFLmg3mN71I75w2rj8QcWD4S/laqkvSnXrCJ3jlVOBW0+Lj67N
48n1YU5rYvViT5AtmggXQ4mFvSU/8i47u8iWikpfadXetmGyVd1GRQ4IKs26dp9awUsmNFbG8nUG
mUT14cKaaRQfQ8j2T6XI5X8KWKRSmcdaOYRU2nJ7wUMWSvICnp2fHQWOlNpVQpejmTAJlgVFFNhi
KNRn0B75hbPBjJihckBAzmmPeNStHgojmHn3olNbXgiRYz1oVa+BetKkn6UHRYRrLbhGqL+5dCAR
Kbz6WovO+YjNdpRdtceo5XvNbBdRGrCVhmNQTo/IxmGJHXyj0uXLaJOSCS5o61hVQmBYFpi19XfX
uXe+2DUrIgQkQk6xBglr7PtoIGkZkezHw0HtPgX3VfCJKOc6vHfDZ9kf+ojDAIWPtSyVctXQrqCM
XKcKHFXWCOafUh8ziT+yReownXi89vDsN479bOXgbJCyxEBlea2wsUj2IKwFtYP84O6VTXYMwRu2
MbKQMoP2w456wNvHnA2TDm4Iz3x0PIzfq3VXWid4W8Zm1CIWOwuXnUoauRXKUXbIFqAz0se4LHdl
FJzqglKHJJ/EAq3CSegzeeupUboTrkIrWGHBGUbiwIg1MSfO252HzREZxceIEU6x1OVAIFKX4rdG
9aXBO9ZYI4wh0Bqem5Wb+Ch7XtV8rQT1Vu+OuXrsPdR+ZYNIG8kPa2myozEFMYkHh265ygNCl4tP
6W2s5BbydEhsv9MXQoXt/DX9SQD4LOOezzqV6JpMzAw8u5f45B3NKyJPA8xHR8M9n0v9Z/VkTwAp
c3jSsCEVgwEF1yP/Idrk1pUA4wvacY/F9w/U3k/+DIYKLuufX+9zxrvpA+hIH+VXfaKM4PWKhz31
7hnfrU/9bH7hmpYyFDybh3rlVdU//Q9b8Js8FF/1xSYYbiF4uoD6l5LZFjosqslPOp7qiw/r4LsX
tRzetXLSk5+mR+5UYIcC+4mVcphbK5UjyAvJBjDnlhmrB+ctnv2H+ae694groazh9kdDg0Cm0hiv
xjNUUyV/obMcFBalrDxyBsC42/tGOidZW+e2emsG+2QNENG8YTWGP0Hm3KSurm0oPohzxYsbDYtr
p7xJuE0900AGtXCcVPaKW4p+j3ARYANeJGkv83hVrVAf6IQjsdLlZsNkdKCEA9WvsIQaYd/HW2Dz
yON3X4J4D0MoyRDfYWf2UYubaI8dlF9n24FOdGhaOd9geq9rb1c5H0zEjQtxWbCQEO2pxa3L/PAI
6hXgPJLwRNieNk9zlfymbbGlTb9GkGyc4ooZXEz5JVtO0f08JFt5dg8bcCibaaM5TF+dLVj1GCAZ
GYZ10ZgUBi15ycvB11uBYKvEQi+/1HaDn5j5/3+D77rOtYkJRggSYhnZ0RVKiUvHYX6BsSN95Tnh
O2edbbSK+KbiYVuABijw6tjfsA6d94u8DpwSnCmBflntvblgOsuWlGWD0RyZz6L7BYDmU6PO9OjC
/tUk22JUQhYERShfZ+6KcO3gHdivOREaK2knUR2vFLh2woGFV4IkxWQcVYrfGhfgRlM/zI98Y2H7
JVEFgrTUrokuBiURxpqEIAw7ZItTayx75A4pnrQ1YgMHlR3Wyal721gSSA+yYN6ws7KHZjsBLHLI
8MAFb/m8XWaINOCZ9qZ3UA1fIxzR5aM4xp2egKpC4RsxcMMhQaH2VndkQaKElGlCf1mqPHlV/OXS
RSrFe1SmAGVyRRJEv7DuAb5ebwUuZx6IkjzOG/7m5ko40ayKZJ+svOAtFXjx2T80eTC66GsBQ7Vv
XjKJIBrmBDkgc2kyoEDcDUxzYWAEnNY/2ArmYbmJDfOtcYivBr4EN1swvlWDuu1dohBmppWXiIPO
iLcMsgBb5nxJKB5O3Z10FgkQTKFnu5T1uOjx7J62nv4bin8lX5HUjsW0s1zjZFoIfci6TNDJ2OkI
nGSui/bb9TxsLoBT6O3ylF4d27qRVq1CpFgxocNqjeMYdsFuqk9WSlR42/oOK/DSoTPA1gqynG/E
6baVny1swPHLjLuLbeQX1flLQjIImAdVj0BYBi6z3ArAFjgEU4/Iub7D/lGd44jxwTjh1Y8SVZfk
z3nIKmPC5vpHn2QYa7aXXgO7rjkwhxkm8K38a7KuPQuEPDFAUX7zyP2uwKy4NcecM8CdL5m7zVAY
IR8kngcFES1jli4YyLchfL/MehsB/mq9OpsZN6/Kel3/SQXHYWvubGsJN80Z/J5XjuhIYLB5xDXF
+UeIebieYHU2+FP4V6BKw7F7Ok8YJrcjywNYN3ben5FTYNBr0qqmN4fMsM4+qy0LWvwh7JjkAszQ
zSy5TbXHaYzRhYf1QrcmFzFYj+NLwTfbATip2VM14n2ERTJ8OM8ZAKRhZ1k62Mx0raYcwwrE7lp8
MkCtxrP2JnF9xsJS03GhZ1GYtBt8lhalwjvpvVXR2X5jtRe1OUs400K/YyWge6yxFt20mMav4D0N
fJzVtra8arShZnV2NXkO1ZCAYrpT51PFNnCYkEKTJR7p9Zm99ivGzRV2u0QJI+UcOaXY8j668erN
1JGhYbt+jatoXQ39JpocP0Vt4AGMBH4HZzTFRIofiIASGYhXrJ1yI1DvuuErIdSYZq6Hwtuag4mf
G7ZoG71ZK++xyYKQQ58/yIV0yX3NGJ75s3o2W0AvM2BFNfbuBciDke84rUO4YWNS+TC2V2pfHue6
odYeFLxl1P708qE5/7IUevqLjjumI7AZcpZTtLflmyW+eghW9GFgZAzqGAuBjMeAHGLcYT4q7oBg
oI3MTsYqN3ayRRSJO/TKrAEsIZjgJoEQ99LQP5JC1i2VeAukUnMOvEN+89j7YVodoORZpE/3H9pA
/lb/N76LDibdqoV7h3Hf3EsvsS7kfoywkoQJSu+2YOHswZhBMT8eJ4ByzcdyDNtsEe4xZc0JL+nP
VXJICVa4o8AFFBwGWB4Hljy956u0SjDUWYM71I7VYPgAaWAQk7lSJr6Lkx1dMrLOhn1s7aGGWqdM
3KbxbIYXk7AMfIFpYHjv9h49GkaoeeDjihrh3opiUFtrzqL6kRheAtM+2xJLd97+utF8eFi4Tavk
4v25TFQEhgQvtuJHhHPl/n8kndeOo1gURb8IiRxeTTDO2WXXC6rgIhmTMfD1s+iRRqXpmS4HuNx7
zj47vLSNGfrMN/tkB91LvlBe61ewlvIh3rVNjw7pnnLzqLJo6SHmwN744yQoR3SAs9e9xKJsyTAS
l2dzgWKS7Kh4L4NkvmfYK18x7g88iZAVmMyMAyGG0lpqy6p7SNFd55A3O5/GScldZC6MO8jsE+dU
3wzpLY2jkA3yNQXmkJhJRnPuZr2rPn/JHpCx1rI+K/ZodfasloDSpeHF8iKSt0q3FK0bIslX62vd
Mje2kFE6bJLJkZhjzYaYYwaMFo9L7oWi2oLs7J5rSrtD6Yvk3SD2LTO/q8+pvClCRFK+ol6xPqnL
bQMCFztRu8DIuw/wdok++uyM0nJSnWHYXMB/9tL8TJEC5NcjLmMsydyy/KGREnH931uZq5/Mc2Wd
Y+CrdF+Fa9hS+mOEqtmXuAjjvcdwa24ZG9WihFmpjALrU54f9Xyd5H5lehT+ljjXmKVwZK/B+EWi
8qgm8L+mrwacRCDbe1niknhVxB4EQsh7MUxlegh1oWKYVq+wsRRiT6jZi6jx5yyXV+FwLwykKUiJ
I6zTr9VTXw2xRQr2mNNVUEzacBAk9JDYOrEjwI8FtEeek64TivfIBQMbexa7/1LWscCwafFK1hr6
1TnNjAkskOF2Df2Ta2O3OBHpGCsx2aUkdSCA98VueM0H2Cs8jyVKQSf4xKh3lWoiY7oNvJCu8YXE
a3ObjxvlOL7iI85My6K78tTaU4pd3h0x3aBUo/4MGw/yd5zPyy28g0xZ6vJSSNcvSpKku+HBYdXY
a3tx910Mq1SBzzJHtcPCGC5crGQXr/QXnjUYFHnhldd6M5yaugeBZgjaMwM0WIxo8POtgUwPn1EN
bb8bhQtkghrNCi3HFVGzcqZ8owrU0efB6CY3C34H0oRh3rS0t/O3tk+eB6SR7N4DGdDQQhQnN7AR
dSI2ootC5CKewbUDQRfaCmcs7EU1m6MNY2JfflqxV+HIV8+jH0CN9IB8EsaG8C8+FCCdMJN/nuM6
KNCbVAobDgCLBq4APD5miuouE446NgbCTL/PMJxn7IaUwDjQmfUtxbqPt5HVcBuvyQj8OSs7Zple
toP2dKT9shRMYCFa2lPIbUKyeoGCyIE/ZJDSOu4s+YD5pJGR8eGgcB1E5uigN+iCptGpCm2Hsde0
ldsTt0Nm2QD7uBX2T08e2aXcTLOQd+jgVR1hBKqwBZFFVNDgSZyW7NZMimaQUVrDZSiSXnpj1n1j
n8GpMiUBY4rcIB+lEBnt9outQvqGA9J8c5k2RNxj474afiNsMQ34FjOrn96cYWn2trkemmHLBsuS
DHbClUzk8VdsPQmhizDfRg7KbfgFCowJLcNLcx99RCcqRGji81R18tyru0WUYlC+anXbCEgx93rG
D3SZKX2vje8KThBDMq8gtdF37mgHAUDZ1IliCXuf8yMlgSF3pmHnVX4Al+v6vjKWYkpug6OGC4+i
UF/AIYNGMmLxi4Z43jBHsTyOGR55aiadYpbuOgDPsqf5J+A4pFMQf96f4c2Ohc4SRO1g/mo4Ut84
cdnVC6wCP9kYOD7ehsuUlaOPSA6ghG/BAFxbWMaMfpajS9QZhTA4wBbQY7UmPyKX2J+Qzk/LrVYk
RJILi8/70fCB4SeEz3QjJBZ4bnIp4Dv4xNRvIH+y6an9hoVrgpNJyhpTA2ySXij2kGcORIRxus3q
PsOLgikUfjxxeCvBzvLslL5+G/2rgD4gv21FRhfdjgvuoC7X35oVoM0V5olIzYBmuNHPGRrYfor4
uAAcVlNrnvy8L8VUlBISOvpKM/0bX4YdLzxQ9BLzQWACu2g1kuQyC/bcwjFwoGXVrVM+gjt/FsFP
9q8P8ZTfjMt+xuJJsf5vVkAv7xCT0+lFWHgv2aWshUuKrjZhm2ewAdZIDAa2Mtfm11pJH91H4ycf
z9Ownb5JRU8GBmvD4zFkinI+hp1gt/acxUdOYKwOzD9Rh8wwY8AcVjY9haauSxNwm79nh8z6lkrk
sj/24dyqXeIRXlzD1vaKs/z3RF6KgQUuV0jjKDllXrU/T4QqnK8z+/1FcDkU0l09SIdI+zVO6Vd+
NFbcceW7vXSn5J6chVP/EyPARIR6jo+vfQh3jsDTgrg580hvJbE8rlRh4xJPAmszYii8g1owH3y2
+BUaabzLc9MuTaZubJs0/w4nPRMnRNuvO4fDk36VsTcT686O9s/fDhNslvSNmB+OYnZi/sTvBdFm
JIQCA2m/lXHHcjgWXmjMULpCLM9swEAwBhGmo+ByxWBhqV8MKZ61k2NgkuOH4DM44G1Y/81vwNKG
FRWC4Rc2rvQb62Q9beRWORsBPE6Ykl840I7IxLHqrhzSp8FA1MOAivgG1007SYv2IzlYJDNTUUp/
zZEx41w5dfAnSBaowRMgLfjSja8jggdgqmg4gjXd2U6eGbeSBqmbbkp6BAGPCSk551v+C8y9FEyA
W99Chpn1eElg3Laor+ofuxxJxjB8v4DLb8rTE1o72eumHTVuli7aL6lylJDIC1/8q9Gjwa5XlmW7
BnhjibRXodxwQuJQkaZYD1LguWzv76vKJzkTjV5Iey5Q2Dv8P8JuwbZaO6Be/gdVxO26jfBTcPiQ
uP8GAOs22APPqxS5rEKah4TKfvrIhMgymoWuxKxj5LKxcBheceO2gFbM77a4rvURg0S6QAZYoBEQ
UGYgh7x7knm8HmUG/6VEP8zoWGFfmxY0Fvc5X5K7wX6Tkj9NXvVi+AlIHWIxgaVBv7Kra0lxzPUj
xI0wAid8OSHVzr8vQmbKi0fT5lngJ09eTXryFxaenPEihRA+fzwfPM+Tzt4RbpXKlRavgeZxZeiE
31802l8QxJLf4UnYFONlGiziEGywdNlYYQmEew43P+qm9VZlHvkSBsIgFrfuBkzRYhsiBMWCltk1
8qjSMRikEbRj4kc9ix/KB2NGDgHTrXtfDzfdjc/E8yvcortxy74GmhzZqb+eoAcZpxKT7pkJd+jI
Z2LABqYEUSIeXX6F25EexWv9pYBhojn8412LM1SeZbeAOcoOIH5RskCd7/aKD51GqpYk/zKgAktF
xc95ukVL7GvHKQhk29f4xS6eGtL8DiGw81Kv7XNRab4m3KN9HS2g66njPBhxpcUW2pN0N42xY0EJ
vTAgtE8xUHPJ8kaVTOMlcBwotqK5DRo7GSUxilH8tWkbNmm0fBrLihju56ZSfYsQeIZ8G5lUvQbv
2TmRDe2kbXVyXJH957BOC6rCZRktsQVReF3V54y0+rUWrAZUV9MfN6q6VbHVaPeDcBTMc6ie5PcZ
sxYauYLfTVZGvpyUuSbdb7qSaeJ0iE17xBjoAtCCtPkxyjb89/a9UVGSBz2Mzw3yh7S/Kykl6c7q
9uFz25Jnx1TqR44WmbIxmkVHDZItYWN39QFXulrYZt0xaNeZvHnHm77c0ch0FTqaJbq7jmxMzYbu
VDfzhOBb1ZtaK4o67Q1j4lyB4Ndodzk05OT6fnNAmq5mHLIOojNbDQTiDtnWJXs7BdeMqt3k2Uot
G5HxDAoZWs24xxz451lOvmQzAz9FhSg+DKno81CA0/kRMBjJp1hZDJFXKwp7KH5RnG11RA6lAEFo
WMbvv6JYv6i+qufPmxa51fx6FBjQeqk5DWlJCtkYCTsLaAi1UmCPuYedYtxtxXKZMqAIbQFpM1Ks
91xFA9K/1jmVl0HUib62EOkke5lfQvOiYj9jrK3Ab2PQXkQIm4KIqhSomg0Fhy1gBZreDnPbWfZT
TNxCcPJjLuKoYfN2U56VTiwFeD7VpXTLCLMVbFSlPCO0beGpeG3ICaiXguQZqRs9nVG4Muh415uK
HewzGB0UuhUFfwJtw1ZLD3K6yKygJCdhTmxbva/r+STTV3e5eU77NVa0cQtOCp1jXyBTLOe9uoUc
WPK2/RmNKcOoP16ThDslcTVxFdivZG5Un1161YQH7uX44WwyWjNcDeHPvubygC014LO4IOsiAAzC
+S/fKnwpMXx5ErZveUNfzAHU9x8Vw+rdkCyK6KgIn0PxEzTMhbrfXwGiT5tNpkTMQYvTO/eR1kTi
sot/masaBfMcygwDGP9ciTfEeMV7A5uxju4T8tQ9MXB3LUb5VTA3oq9IWRfBl6T+BgxmXspVUq5D
sx5aRqbFdiivHCDYs1fn/oDrFR72E/KD7+cybrCgsQOC6dGR8YxSpOGMwmxA3OfPJcSllmL3+FyP
gccJZrzuHYaJrOQBKYpWUf0uIoxIR7fBUe2JuSxhO0QrEDIzcryzm1vhNiXeD5wzMl0JKWuxelpo
luZRtG5fMkjtIbWojxYvY5Mb+4Qc13Euvl08ivIUF6IUo6dNqHiisqogdz/XVrErzQ91WKosNZM8
KuFcxo+6/OrTHYaTRe4H/VJKzwPZiOIxlW5vNhbGMygRVGgbCcMgFcqGima+5Pg3ApQxCFJXXbZ5
8k7kAZQMxGYZagrEe2BJbq3+mu8P1doFxhzTFL0GxflF2vwMyOhiO/AQVZYRLTIzJA9xJ7Nu8i3e
6CcMP59lwxnNU/xy2p7G2U7fOz3J0desxOecTXh8Tl0Vrtraqi/8t8AgzG526NJE0VZIcAv9DAhx
dAQ0lCh+cQMZGBUh/wIgs9U/jB1KeFlEL1az3nANkGrXYbAm7PWfYPeBQ9FUErFpDKew3zdPyMoP
EWI55Ve0RWbTDZgBMUqyWVJ1sA/g4lDFpyraNuIKSGx7LbkoBbbYRylfBxXmzSpUKUcj56j0RPJl
MV+K90XIFAanNdI11In5rfe7Zthi+bO2SAzsf8qOejES5rp8qQDNwmWnnCL4HmXhmoTJMM34YbT8
HPCCgIrbrt7vbRIhn8Xehm5sMRKZTtTUpOplKoZqcFVBL2TOo0DQs4uP4VdWbPIbw+LS1yumFKP9
Av0bj3q0y6xzYJ3z/pcEPR6qvDmpw28XYmZwCpq93q/j+mSKx/Yt4x96ErVdNhV3mpNCgELDnn3i
1CsbR620+W0j9tsnk6s1gdW5g4+uTmBDONesb0veY5c2wTuJRyHNaZwVW8uEmguDnKF0OgtYp5iv
UpYAOPwMoKaBgztSpyISgvP/qnYm+fPJo0MyDUmq0OdabBL/ydDPC5JtlFCuAc3JgAch9RslgTKZ
RjO3hWQIpaAPKHpWeYx9OZAxRNXgokFwioLPrLmCEuGADydwJb53ZQkT0ARsIEI73DPkr8FXSTgi
gllwmMghf5Xgf7MPFp4o2Wq8e4vskqjUd3p4qJJLKs0Nqhu2eALg2m0VnkYuGOI6guhZ3ArmHoFE
MdquqhwnqnMt2Xm8yMCX5DWX5TNMkHQ7jGPx8VMg/kNCfqKBjeU7+UtWzfX86k38umcroB8Z5r7k
MlCEew9Drj4NzPkbTFA9sgeGGp63MwmHABMk79WCdgBmkPPmJ5x9+LEWootuM4k5MYZFnG+0mNNN
vqExyctdLH3gaaHCRYoZ0QkMmZLxEjzXr+hMztAgrHqRuNM/ARHDkJwYIqriRVX8/P3XmxjmrvE+
ZdLNP6hKIOSN8p4a65lemmH1LolgQsm4GAz4t2vmOgqNeQAose/HtVT4wviACY0dCca3TyScBwvt
QjZ8hdHhKa4noPq5pHKV0W0BwgcGPAwoPZ7K/HP6LvYLFrUHXeepE4WDyaGL+TijE2J8sYyFHM9n
5mTDrQ+dEl8MO+SKDe0ycm6aQFesIKoMdHMDB6prvNmDsYhy48YfR5Bq6g7gBRHVnXLvij+dFHOw
Zg6ibBJcjzdLJ61mDv1Cll14kRoH7rBClqe3+Je6EJHT2lXSJfM4uNWhRo7SVShWFj1JYaI/3FKx
yNpn/vKHCfmvPE3dN80uy259ulf1eQhYabNtMX1JZua9xjCqcmSSdfgI/3bY1tpY2RzTFXTzYBSY
WFjdNn27WveXSSGU6ks63PTiXBq/EVcZpzlt8dK2abeHTl8RBwmpU9QXSAX522wuMKewhpSWI0cW
qJm4yCe9o1N2fjICDbuwcXBrwzYWVQg5DZtAmvftUn1E2PcZ1gnnlaK/KIgx22Uo/+jiD2opXbAr
BkYtwxjhbRIw6ynxbwmaINzb90NIFY4QZiZP4jN4WsrnIcMWAHYmVDXaK7LyIO/08KDQAa0xyMMc
qGCTEm3YdODBqiuYc92AyG5TiqVvIGHIly5UACTfRg/JzqHUAxosSdydGY8UAT6++xEzGz8jh5ER
0r/9SMZLNiNHt18bEXbDNu83Mg/DmydAd+CEBZ7NzHY3GgkfZHlj5wcuTGolmqGRvDvEPo5Ueabi
WvYTDm8DbSTeKeBzkLAI22yn5vcNqkjEB7cQQRwfInRDcT8MOO0eVXZ1fOLkI1kB3fMqZN9PYJwO
a5hnhKJrj4YStVsle3CwVHJjxGUqOIWxhV4oxOikcSrzw+daa44IsHS6YswcMLspaY3oZOERuzq6
CSIK6EQoU6BSYkWVbaSc1GikQMRtrBnfZ+m6UQ4D1cxAlwjrcRFYjiH8teadAui1VCDVTdWZbT0i
zDKCeb3jzwCq0JZL/LOJ3Qn9tPNKlKUojNBnq3NIFgo6AzLZmDsa5E3ZiIagmkHro7JRj0I9R0Gt
nXSSwI+d5KgqZn7uWGxMww6+oH5xZxGGETYFdgRhoYTb869lBolii+9u9Ye8xaHf1pcM6XxjpXx0
v+z4dfXRfgOG/yUAmsmODTlf4e2F37XhMuzElQlWk2x4TF70z9ovwWBrO1fnMQw3yMp2bczIu+No
zieo1B9ML5SR0OInBRaOq9+ELXE9QpDgCV2zU2IHYlu7klqGs6qBEY6wecFKG2aGyvBtPmpeA/5F
tjsvz0wJR0iZPvsBnxu2rZTQOrjs8DQQHWDfF4kYoAXVcgRmGV0oUfXvAIH3vTcl2lePvsvqyXzh
shOtiDe/8zpEg6N+pExUIMZYDGZdngCekxcgPJa+vM6ZcZN4kbopCLZMCRFwJYy9ENqFdtLYgblO
J5vHaaYKAgAMgRoJ061Icoo1jYlxxmGUaPQerwLqD7eAP8Jpcc4Ils93fAF12206jMudF1YuIN4t
bi4uNvQEICWT9AYVkAPbiuwijZb6kwRyaL7QDFQ/xD0aKj7Z1vVgq5/auZ3mnLb1w5NOddqdU9An
W9Z5AJDdO/qfdtP9iaN5z36aT85Xx1i/YV38m+t8c3EFSj1x9vqUHuk9wZ8hdjLk8DeqNiLsy+m+
dRd+CMtxI4K9IpEHotBn8lr3m61+AwLE8moyMFuSqMH1T88A9OoPpBZdmVUfkOYSUjiPQPFTNcPu
zZxj/kSnvXifZWgm8B7Qgcxq3nqwxS2EF3o39hw88NkJ+B/fuLYJdzDndTOhQiRkYZ5HuhMOTHb4
k97GzVQ9AHngKUk2bW2rK7i3cA6kBz0QOx3HhEGPkjZ/EiYSBDr9I5wZzIhI0qMoov1g36RrqREl
4i81w8gZ9+pV+XSGjFygeQIMxoaInQ2EPwyGkZQz7KbO3zLtAXQpKJqg803LF/HatKeC6wD9WdSF
jBK5WCBljN9gkCIVuI23mJksSDB+OgcobmkOWmk/YUCMzMbn2Nu0H4TFBrkjEk5yy0/UtCzlmAmh
yenlxBX4iCtqHqAU01IQc1wymFqylIgIJxoC5K20C5xaMUneND8jdSCwNzXHe55comV1yFs/wkd7
EhS45Ye0Y9FHvyCtUDaYvVJ6js2ECiZngn2Zpgm+fnwJE/0u6zx2IDIzKoJ30jUsnRsJdDpadif8
w2ZnV/XYE3lEJ5WdxwCArUT+tt5TmaHhW+klJLOAOkFKnoU/T5IVT+wRaGdaTNjQiVHpN44GRfZE
pUUY5Cc1PsowLFUznJcZ1cl29xnRDd/LXX2WNgO2IniTz9oTewEki3qvr0yG0VC5jtbf61gwF2TT
qbkkCwpO3kV6QGAVBH+QbLp/U9+gv0Spxd/qe1tHrl7bXHQCRbQLpGm5ZFv2aSwI3wOL0Qhbx5h0
Yh+2JQx6D/J+icwI3Tc3D2n9Iy+nPAm6cV4H9KQyXLSP3HTA1478S5K031g8w6hCt+7rCOkfcNIZ
BkIbJGQMCLG2p7XIwhhg6U04JIZznzGuszN030TbtzindI7ARA6VIx7l/2gd1R2MNWPrUzASZ0yF
ZhyJjGNi9oe9yjgNlABQwZ8ZSvCc9dCt58I6xZKcApu3WOSkPlBTzUCbOT+6HzR3rB34Tt0/3Pf9
B1KOfCDPYEQ4CY2uAONwJv2iJ8i+8ikhHIydEKIIBDzDIdEuftiz+SvyZsid7s7GrW75YUJFVBZa
e9BiMAce8RzjgKy0NZNRqC8Onzw64mvORGAgZRiMlc8Or4BxiDjHaFW544bNps/lkFdVbyf0EBRA
sVdWgDHMZ7T3PGoDiOMX+FVIVgXgaOid9U+Wn4J0z4gKBXE+AbUVpsRQrsizJk0OFTBbFd92cvGz
X6d2C3ROs5lN8Opko0J9i6PTV4O/NjwT5n2o/E7Fnf9lmRdr3PKgK2ysAOqs12O4fv3JL6+9v+hi
TBfL5p4nlLulalumcZAsonBdAaQVHiRCJI00dRAfWgtUgfvDFHMavWH3WTWnFmYrSIHiM/vHU0di
ceC8eaCta4clg0iQBE6iCuf+cFHKHvNGWQafAEyYlZtg/3SCZK+YHk5eeALEoNM9xlGMQOx+RBPn
SB/MCUesrJJzR+Zmd1XVfajONMwC2XnvkL/hzTBOK/A3SuaK6GI4pGFad4DSE7RujRyxYY6LQxrf
NdP3fCjmmeY9CE/VcC2HA+M5jFpA2IvYnWhG4jHp9rK2l1/HLtl1r0WCa8eU1ObQkCMDxE1dY+Oc
uCvjQdliiIz/cWEjVvlA+wVxjKmfvs8v7dvGQR8paPFdAoqitexot+1moOebiT8kwELBDDFmhY+r
rDyT2EFMwGfZsfPEK/PELph4Q4A3Iu7QL/QJSHTs5k8/tbdgDYpfEKcXLTN1JUPBHxnHxuppqD4b
JP8AEwNr3Ouejvlecill1Mean42HCJllspsz0oRCwzT4/V6I3LG8InpQ26JwYoBk6JiJbQTs2yQ/
zpbVeCq0v01ZXUceQ1xW0SXm4JZkMsq9jHfIOil2oXIm0AQVxgSiyD5qY8qVRFy9JBRd+1heDi3V
Glrxs1aLdld8lga8bhy7IEI1u6r1uzdu7URAotSJmBPWu+Z1AQslziEpD0bs8OgjUxF6StpFGTz6
fMmc1OjXJcp9RE7GornL5FwKe/PKrJrRPeRxs9yw2EVMeDDx5gTdm/EGxgaCrUT1e/1zhAstWPdS
6ezz+0kqz1fB6fCnpz9Df4CEJSb/2Fuj/pmm+yamd/YHw41J2yZPPAd49dTsbnROPylg5kKzldU9
jKo39SVdNUxFHQ6d3Yy+NfpNuNHMAgkGb4d2sf9Iea/aK0k5iNxodAdrXi7ybpooleF8QHZj4qu6
hpbzfJHQsq/Nb5ChZ+Jr7YNVpJuAMiwnggrnqrjqu4dG+ahpsJ98rEjN9PpkJs/fUxzWiXSOTJ95
PBOFJF9U6S4tjmn9iR4taSTHUvGwRaxjeRlbd8SMa02gJwR5RKQ6lraMLFSUO9/tBDWK31W/lgPf
UPyk2761jyBZBaFfUHga9BUyTpwKzStRm4HAEcMpReTHCP07X0BJ4qecc8+ASEbnHZ4wAcg5CnV8
wpOd+F4gPOdz65PPH+6A8Kjje4dLBIvbgo0W4gYHI0Ea1uwjuG/HFE81cb/1yorPJWhh0167xAdu
lSEAm2zSzj8OyBybwxdZhCxyOTq9VbwUtXujw9DonLH56F+bl7kRwq0KlBadoN2qEXQ5rIx8Ud6Y
LTDylbTUQfgbkj2W2Wuz2ynNh1yuVPVM3aQp6xcGHQy2Telc67cX/UoZ3tLolkB/ZGAI4kS1ZwD1
Iy6tN0m27rTF8PaJ75MYFRsrnAOsekUep6H5YspoJGToFdkEIug9qZrbRDhH8hECFxGET+EsmqjH
7hyEEB20rQipWSYNLdlK2FJFENMQZwmLJjmomPNK87hegGSycZV3gBOZI5R5qzlHZ4lEBiV6DUWa
SeYfqZspvONsHrSwyCHyUN28FiENpYtdozD4au0+RT9FbxQisZux1T5fi4rWlFBLxmMRBDlvAppJ
28SWWYB7MleDTcsgt9xlwVyAa6UdXo3XfT11j3B6KBfFVkcmO3KkI+V1mOVG1RkBL52qsiSAtf4V
KZzrltQOM6S3I+xi3iZrkiQrBY4+FO8NPCWZbUoimeZQWPOWRyralG9HouCNltGSmEF6QL64iM7v
8YQkB9/+R8YfJiGaAv9N71UvmLo/b9peDJxuOGeETHUHQf55M3V4M5wkhgwGIV7XmbbR1VXYXknM
CCoSyxc18cwamwhgWwpjn8Uw4ONvkICwwPAANFuiitSQ8nmvweXzK9aEE1YBEUxwUu0xXJnPXx4z
vGPeLQNxxOB2VNuYJKB4M6fRGRKxGYannJuaM0pQVtB1w6FHdT6VBhaaIx2Cq7NQYuxViZqedYKN
Ui4kNm7aMCGfBprN+QPXlBdrH5TNkNU9yBIMecQtffsbJijrIvYwZ0n6Ga3eks6+oc6miqXf+adr
kXA6IHgIDsEww6kIooXS2oz14TzwvBNbxX2oebtHtwNUpcN0KdCGw7inWqbUluENJ7RKsGpt64XD
hk3SvT5hwHa/t07lETJkTwgZg+aevRp7xl09IiB2cAoK0wWaY97if34FKHSF18aVFpLhCT0w3LwR
4iXMDXgqd8Oc+HoRLC6eD4QjlY1fGHTxgmkyX6CwoWMgd6+hzU5W/Q5yIvQupoamgkAWd6IO43+M
vwvdDcJYUpUIpGixXp5RyCKlAS0TApS/xF/PXlhZcbJTQun4itsYCsC7QxcMcE3oOBRj2C1gYsMa
PQKqRPOOYFRNmBC6VQClFoDAg9GDAQ6j+IAuLEdHhqmhq6MNxr4bcRD+uZQHPZR2yBEekvgnWbcm
/AneFSaODWG37g/UVgbTlMJ9juhl+Bq0nogtcBMhFtTunw7hT6iE4cu0lPcMWmj02NAnxsqs+0KZ
lcnMZmc0xyMMD6AFFsdJJGOD44i8SLjkmR3fFZw+uHDgDSi9DKwAsd52KsUbIYomtkLxx/DxbTMe
ZdLQM4DhIq56Nj2UX4D3t3IxfLO+mkfx2R1JAtF45rExjrF6ZyA7g+duEGvdz/oHBv6CnaVT25SG
zKZ4r1l3kC4cUtpXAOD2A8Of5ho9LeSoB6cCI8cWcAHb4nm+iw40K29MQ2cFfsPAOfdJmvCazfPT
JPhQoSrP+JaArFAYedRkGroln6NCkPVN3dx/ZA9K2KBxSN0h5QqBq/SJMhh/cChcqMcR50X4Guh2
7GafnKm4fWXiDiQQOyEaT4UJm+7B/2TBsfJYZDQ4hE4xg2mgsEMSWU3rZI5Qj7MZghjPjsmygGH7
zWBbP3P38DgwmVPTMECJByC+sw5aFJw9FRF2rOR+zxoc2PAE4de508wMExiGbvNNmCYFX5UzWnIJ
cSkGhAkT9Y/vIr4mj5WeOx24KhE1tM8Qcq4vYdqCdZBG6lu6Ch2bKwjUNmUkdG8DfvQ9exyfXoYb
JA0MwogZRkd4pd0pj3dQaXgIlcxj3yaCCsoHpCPmOuUVuhCJ5h3AEYAIW/Nk+8C02ZF1z4pcDlgj
mwhoBYsD2TXbJY/47bWR/YmGANwNLMN9p9BtHbzTpk0DFCi6wIRAQ55MmCR9MP8OsJezZyZY5k5K
qEqh0WSxUzjNku/xkM15donPJHEEPi4LjUYR+iIsUzhMfGk00Rb4MeYtcAlnQCSwhKiVwFLyY8us
kTxTek2elLV8JKkdaBE0pAVJZeaSeu3gmoNbRO7bhYOjCu6rwTgexq3fP71/kisn45oz5sU4Apkt
ezQNOENAOptvOrtJo2XOEEcJAK3cXfLQNtKHISEDB8mF5WBTKEjA9bVNnV4EjmHMcNN1CJriNjMD
5hGIIIrQyO7bOe2fQkJdOhG/C+ZeBT7kDr9dtORwejQSKHhZ5jW7FvGen+UPFPyB5Tp4gwQO4cDj
52loQc6xw+OSM/2j+cmX/DJsY3ZAJsMpkhFGef9emm2RIZAZY2KLgQZfY8bP7i/94UHD/NwY3QBc
ETfn2iVJ560g3HXe5vyNlUHlQ8JtJZoqAF2yOJ0s9wrw3GCiyKZ8JhyKSI3dKdiP4G4XXqh0Yb7y
Rm8ebKAwypVk6sp4MT10sYwAqM3bJeqX7fCYeEZgjFix8VT9SX9Uj8YmWCNlXaE4PKq/DGkJlFEm
aBc9AhU1zM8TD38CoxTeCNLsFVyuZs+z2XzTTtBvSt+UceBPUJ+qs/WhfmUXpuAiED43FZALSCd2
YLcFZPD9slJSROUqLv928JhE0lyhYAnFL2EzRdHHcCS2xS/1wTtwckDkZXNBI0JZj2pyxCwFzRxc
CZzhpk4XESCnj/mb4J+EvfGtvLFp48fFT8Y7eMhO9gUYULDp8nj2YHWwr3lMbJi19OwKZ7s8HU+M
5zGlhDMs/0LyL5UZ7IpJIoke3a5qAhzQ0zkIlaM/Ao3ZjaKAvY7gpGmvpCZhB5AKh2QtJkm9DZue
j6mzD9PZMNuB0YabA6jla/oUXF+H4vmM/8oiXWc36D2UNPoe1nPxPXCUcrd5AYgDCKHpd9gC6fSP
jDC6l89R8G9tg0mAA7D0MZJmnfMLpkC1gIWPm21wfd+Rmr2lGL/nD75s+hDfPPR6McOT7pQd4OTC
2XuUl+wQnbAgp65ppg+RXgAVgKsY+5BfCCt5ILqB5+L+XCXf1tE68jzVG2jDk93mtdziT3JOvKeH
OOIIwWovcxZ+0Xwes6Nwy4761frudtnB+Mj8/mR9Vx/CEXHQdB+/mxM2Imi1wTQ6kBV2sH9PK/cW
4gHYCdxf6jQugfaN3AvAnu2AzZ7Hv72wGKE6s9/yN3JOASjd4Nsf4wLHQbBQWKfb9gDfJwLqnfW/
0V38iu6wdyMqgCs4G5/++Vse80O7Lb/KYZb+9RRfkwaGWFqSLcC1Ex1zYg5l8VtY6xf5EH5Br3nu
xT9IxGc4iIFDJfT0jGbmQJzKdwqshQncH/jnCLCfXeu/F40pgLLoF3ft9gZ8yOzoPjEG4UD8Ixhn
X6Bz4144yyvU7lQVx8Gr99m9PWtLSmedRfPzvvVXef0+5TtMJU/6Nrm8LiS7c5ashGW9q3fdRXas
fXfBgwJQXsM3Jpt+Jhhyf79XyFhfn8XBgmrP0SCgEJspa2mNgxtE4sbJ3VW9em6eF+uOJBoPwFNx
GC8gmt2hv7zPwA0X67e/N3eGUIyoAAqZPzzXFPGA1BWCdxj93Hxo+lQ+rc3X4aCIGbGDUX1b53aF
nwhJGS0Veg4GPnNCZzqyMO6a9OPCIvpUV9Hg9+956Uqe7MpX8VpqeGpARQag5B3irfin/OCXuOAG
+fXu/RusymIm/PXbAjycGapAWvFP9lPuB7YjL+Ztw11yeB3kg+A859Ec9BhR8m5cdYOXrKHNXIRd
fSFcZKZ4oAKeuUYvu5fW5bz71u9MaPsP/NK9ca3/tdfwC9QTFH6HGmhRfzO7AL1HNAA9mUrb/AKK
xK8A1j3oBTsdIyX4sQW8VUxOhn8kb1xL2FA+rPPwnZ9en+pHfGo/WGdE034zpZE/0h3XA6OmByA3
d7AEUqT0zT3GOwzyMsa3xgxikCQg/J3xR1oQYg/M5zQtTGpI6xPguWNtD5/Q3JlZ4+czmRxRMrIe
OBrY77AZ/QZYjLBZu73ueM1SglNCTejk5FMBc2I6EbRtcE8/eTyLE49YfkCu+tH7hv/am590Rs1N
PqRfDNSgBssPiCP+G6f/WXCPL9pG+4TbsC+Z5KNKtKMf1A17HP139XE8czJkX8ZNIgWQBzD2xeVr
LR5glqK6heZ9NBiaTI86O3Nx4pHVoL5Ay+JaUtme5SNzs57NCfka/MYVNXSNt9CP8sBfq3s0j+4R
/9jMnmqUjtOcNt2pnAZ47FA0VHP1m3KIaQbPNTdSv7CMKWOKX2Bmtov2gR1k/UmncGPsitImhMvG
5M+h6iJqAyIxSrbwj2ku/WCd03tPM1MYVAP6GTaX0HmmICI2zR9qKSWcZsAFE/0STs40lLG+pYlw
4E4qKGo39t1mDQjJAQ94MHkO/EfSeS2pbm1R9ItUpRxeUSLn0M2Lik4SCqCIJL7eYx/Xtdvn2tAI
hb3XmmsGJqAfbCrI6H15230KxeDP+Ck2gF8a4Laad9KUehWJzCT9o/ygf2HJZEDHVWMzobksRZuG
WtQpQ0sOq3KD0yD1anqDXEAYvR5jREdRB72IwxXLOc56qVCXuMbo9fBHlYDui02yOKmfXPx4ThQQ
+ionQEXx7taShaMr0/TQyHeSgp9WvmulhcOjZQSInCV5ZRNLh8LhW7KRFLiMGEndxgYR/0FqHIRu
NBGUFM5f9M3Q/zR+4EFtXZMvdk9klTrjqR5Pkgl1G4VGT19PNgJmZLRKqEAmqHC/0x67LNFC0gIy
xOUGgz+jDyj0KaxcoumpMzDxoc54xvgs48sLcIjBHLZDAVhAxR5BeyC2SY9wTgqBpz9eAZU1eBJf
5u+r8w2b6CMxeuFyQdLEOpPQC/Tx3CJ0KYSSI2sgT4cuu3r698WATSX6Cbr8JEQEAq9cY4zJzIpp
DwfNztQGIBDVfaom0yNfhUqAy8Y1o3LlqDFOKmoylhh8kdrC7SIqiIFehsup579E1m3I35pn1/aB
ZaXC46HggsxKgFfI/WgwT9DHxStfdCPSKyyo7eqBehV7gPKjTvnc9iiTvkUwgumcrG4PHxeLLDo/
lsuYWTqjcKSzNVfQgw1sU99w1m1GbIJIgcEMDgQ365wpE/pOEQj1+/yKhINHd3h+dksKzzvki4/4
RzvRmzaSy8oFpBldeq4N2TXahP6YULrWnOR7Y5zgRlDDIKHcxfDUr1kmgdUZhIFC/5E5lf5re912
NazyHVsXH0VoTkQiEI8xWYummBLAFmJTIgXvBaGTjZF4SJTI8DTYKkqUY7Om271SN9V5Dlr/Lu1J
a37bARW+dd9IzTqDBEp/YDSLKnwE49rkLk3WPPL2fqDlfpAuXAYqOC3Cest/CuXxJEFW0ns9hKTc
FW0xHOSf1xflnBaOH+0cWhEwIDOIJAmwlKcu+7ROEplJk3jbJq6yH/YNuTcMXeiqceAG+ZkNN3uD
QCQc5uaEzX5puLhVsNw8J/hJNn4dNAvWGk0A6d7d/VyzYOheN80OzaH7KZl4ruTwvm6X+TH/ucPV
BU4Cq2JtM6fGnO4a9RknFM4uijeGiKA1X6SGdd7zC1h2L4ewY5rWx9MIl720Re9pw3tcgkFqd0h+
XElmXvWnQlMXn8rB85MHmvuj3qww+CjKjYYDJJRyGsdpo7qP4tugd4KiBk70hgQ4np/Q0IZzzZZI
l48lyjNFN6SwDv3qzcLoV8nL0yQuiaujZlkC3TvNGjDfUgl/WahHtq4oO1tGiLYAs+HpKM/w8GQK
ivGCc1KQqLZz/bWgIs8WMOvrEeuiWUxHj8pZc4cv50bPIFshQigrhLpPWZvloT5vMyhOvhxtqykr
dbrtTqBOLI/KDhufsAE7Xz02KM8EiXBhHqMpBgbr97n5ZLDUTMFG8tv4Q5dUhNljCQDWygKpYF2x
xqXUrF5m7cUr63VyYLgpIeHXwNTWnnFCXJ9qKw/uT/Qcj98mxbdEH0kUZwBA0EErH+tCFEOwbiFT
RdCukFywTiSU4WdM9WtlKn9N4dsAd4kx8yRaq5MCxzPMb3wi1SNmEwA+4RP1AoyJFSrIxxT5iJQg
e2RBAcueyXCeL9boQ03Tj/VB0mFN+/XGgbfHoksTycw6BJN9HZtoiesCcw8evCjD65OuRHp4yc0i
SgslqB7U4wxLi9eqVZHxAoIARbUkaVQQ0Hd3xtQOD8tonh8wt9zM/Q5Dc7JUXP9GvDM3jvhJ3+ge
1MnhlC5UL53cNGyztjmcFRM11V9PnjT4aknxa9xiegG/Hrz3Lf7Qv5BXQLUe7AUpTsOIRBj+BoTp
BdJ2k9VY9+/NVLMxr3aHfQc3RVsTOBJF05KcKfU0UK68vRaANjVXaMgdSD1XeKYNoHQe5LeIKPO1
9Fybz03foH2ZxpgScwBajgTmPMrLe+xBNGuvPMsCEtKBNQIDa8bKxRqhnDatp4vB26aCO8DmfV/Y
8ak1CKJneLlzWAPV8HX/gG8oMQ1egrJwg7jjY8kkrC6wBRb0neeSQCxAXKCSCGn34fG+1n+P+yyu
Z0SXNamPPKXhvEGUjxZqN6MPvVuEUU1pHWnwCEmCeNJPgcLU+8oIGhDG4YbhBakrcjFVy72Dr98F
YQfp0iTx6T5p9q/XHKE5oSMPJiFnQCeWVF+aQW5BAy1RoSMvrWevamdnB8rxgYucIGGW9aPGBtop
sydgGCYcA+soSHUZoC0C133Y1ycaJwb0Zo+SH3uMFhU5jlHB0K8Z1JRAZg5lSfHB4BveQ4b84Inh
lDTXRaYHH51zqn+cEaPtMYxo0sbSwvFjPfLYP+qZ06NSYQhM7tx0gJ9yXzQmpCMofZmM0RdNRomN
JmlyaJrK+V3VFjHb5IBMjFizBnBO7RIivBJcoX/VaoaLLb5czETr7kw+5DxVLhWiFRLPLFgofbR6
VouI4IqRMDlaT6udNypTM7ycTPb74t37TymZOln1hQlMpMRh1+K4gGV/A3ckDrOBxjhX+F4Rqwxm
37E1dVBh3DsiGNP8bwRJNjogFnWevxhi3MdfhVot0e43cRhYU9ytLNS5exL5yOY+jNblZXWelQK/
Rtmybo2PVtrC5yKu4o3+w6l/R2Qw1eBM3oqykXozLJJF9dxJbyLGu4bCoWJK23h9UEX9xbRnpqyR
c8s4NM9CoIaGYZf9OMo9Tx2g9NDu3pAknjp2kiLSbElOB2bC2i5yykv3YH+T09PzaWxyk2GPhO/I
q6rWuOFQYmZvybfu6s6h3bg2YFeNOnsn7VrpsXpM4Aymw058kfZJ6W+R33IXBMigqGgjNYhGVRPY
GASNjby6D878GR3HpkTxiI1uFFgoHDM6Q8ieJqTQxPrUIJGnmGbaTMsgPnSLwbSWECb0gbkqtdb7
9aUx4KyEHXhyiQeejXHX1vIK1QtTvo4+FdBfxe4Pu+1g6Ni+nZjVAdt+/en3DyWMZTnQIOsLn+WX
UNu+tOWIkcEop+FbAY2OmnnZzSulZNj2TH7TWvY7XKkH0IAYF0e9B1glPCLmNomlQ44Gq0hAPMqU
0wqwYyZhs82Zldt3xy8JKtSa7xfhhM+EfkGq6LWlGYkU66bWMDsIHwWZFLCmDQYwhBhaCCs5IQia
yMgmtM7NTLhAxEaTeZSdcvAxWCeDelAh04yLklIZdK17r/MO3S0nRcIu/CkTsQfW/n6RrmlT2Ym9
4dxl8qyke26BtGDAWWK6oBkk8Tpb8oNhQsbNrnJmcLXxpsqVYVM7nzYJUyhuOMzu0a9IaGNQW4av
Id2imVo7XFcbRv975Bkl/TSdifMOPaQo1uVzBhjbaWv8yj0dPFK8uGIDHW9tc6xyaiYJ88W3NpMg
iN2BxZ5M0ZtbBumE0Mj1KL7ng3RJtZmmynfyqqcQXF4P/VsZMVcYoZt92NT8ScSwqLeCl7Sw72ww
tKg43XJeAsg44k5+vL/vQ7Qc8z60KX3tPls9y9N95OEpxiWmfb38KzfXNFW39XNnWhhHc2EJ7urY
ELAwq8ovo4QcQ5H2yDfSy5nHjoyU3/F0IrLt3PIHCAaRddCGtQnaXjLNtTgZWoH0HlzUxreNertg
JZK1D1O3sD4cJ5SjheqLbBY+tIVMUT6xRe8+xG+wzL8RexTh5+fAPk3kcmXB3E1YQ572hwVV8lV3
riqx+sGQLpIfWVkI8y+xchQ27IfuUzIcnqC1xQEQVYVy1Pa4LOJLJ3of5p0Fz7XdWkbuNSjE8KdX
eSAk/F4MGg0Ly4N4lj5q8DG84m0k3M7eYAIGWHlnGPE8OyxINiSE95C7Zg2QIunuWEBV6uQwTzcd
PVXG/CphqBtFP5kdlpq2fqENNOGR1l+v/KN9qDvueM8ZzOCBIDruadZoA9/9KaE0hRD2so8prFwr
KrEeIF+GEiyxcTXnd97bDk5NOEZrHg3OtUWbCtREr3fr9+oJ/NYGKgRR6SfF73ABRynpNG/9Vth2
4B98Hreke77pFybVD1M84w/+LdkjMG5FAzcpFpWFBRNUVvw4th34wAAPXYuhUYlAZFXBGkeJ90nV
hZpZYUYm7zF3rCl7agMGHZo0HSqo0eRIA/COIKyrlwT5oyaDfK7bxkwiqEUzZ/KAK57+UxU98uHA
lgJdCuR6yvoDik9ik2V5GMy+VT4lgFFpUHZHtFdMLTG1TR04ODgrh43KXRg4NLgZFA8P+zgawCaC
EsyEHAdzD/INw0gLfaSHgR9fcYC/yDU+YTelwtI70PGRscUk1KkmnASVxvvaI26DskaH+5OwNh54
W6a6CrOc2K0a7N49E17DAgO6BF/er4FuhUSfIJ/D0SSZlxDvsnTvCqKYEIlnilJQ9sjGrWTGS14W
XV8P/05oshnASzZtSmqvh8MzEEOxjuM1HpcxChUINagcsmkZBxUd46/5NU66ZH0/NMvueP+gRYKu
K+kexESslI3fApgAyp/BzoPYJqgzsj5mHKqN9dr3CxhBANMk27j8BdKEgIqyvEIWg/j1js1YmFOS
UP1k/h27XdMtB7e9IvLiL073TaHpZLb+Sw9OQqiJ1gEAG9z2UnyLcbCBzMNVbvdmR30ScNaFEu3W
WCGbysCH08Jz/1IvEb4Wzx74p71WfGY7zsdXkJYkiJPUzOg4sKGXxt590zWHkjR7469mTK6wGGbN
3Ytt6s5iY+MfYBvaSrW4iM4RIsfBQP8wAkSQmDKraojeZjHT2YZb9UMsBD3xczTXE7wq8AFJuA7C
HRfk6oHGOfkw40XftisX8iOKIoXBs/VoSldtIRZHycl8DkdZ/cNxJn2wMcbth1xCxmgUaZNQFpUE
o9vojfRWc5+qSqZgMzWTc9KYgSpHpwg5JAvRTMMtAFfT+ctCq5wxlEhwdu/pifAkwjvtLuWQCAay
1Iy1Rpxwyvy0q3vWSlg2xBXTjUNKGxCf2tWx65pTVsEk0+SZkbPNSoZvtvTUoC/i91m2tKagyEpM
oiSGgFg4asgLUy4xZ9+Gy2pbG7XAxxaDXw69dsS6c3hLmi9DD3kwpDKqOGjhp0Y6kKTJvv1scjA4
QT8hY0PKu6WEpoZFeps/+l+xaEetuSS+Qh4/Yf50aTGXyOge4yjQe5KM6isL4eQhgzW0n446LZ5L
1exPLXhLRKR1P/ReLQhvfeuZVOp195uoJxvWtDzCZiaWwn7HKInZ/4p0Xn/mD4j4LPoPjaEZi+xT
mto0UEmvr0gAL1gQJQ7exEAvY5jSFscMQn0E51BK3kwlcQE/3QGf89fvG7xN7+SplhCcLVsshAQz
x5WzejEPjkBmH2CNr6POHNPGMK+P4QkBemoWxG96sTuHl+NOPEqU5JVJBy4aHm2FDzdw7Ms3SkwY
2ibs7jrECNDcBkPvdydcUgH0yaJNmSr2rfRLnPA2tmMsGB0Q1udKh4+h9BdRvEJVfpIIqMTJSgag
1IyLnnyW9FyPpTZCUMRerVo3T+JnlQyzbgxsZWcyart04CFl84tAVxMusdJJMM2ByHAZMMtn+KwC
CwLhB7LpFLOKOMBA8m4FyrLUEJxZmIOR6Afp26AvTJ87x/qJS4hjPRwHUH1Iscv4x/orz/UfzxMs
NxsEv56kF/gqgLKwdB91CEitU8L+6ud8K33ReMHcFa3n1ljqp+YaiUkZ40HgZEH/GD+zE7M+cJUG
GgBtBvSM7uJ8R3+Ipg/GZTxVa/k6/lU78HoeYGYecX9kysggUHAnlmLqysSNOV04LrUTXb51bo4q
ZeQfPfrmha3L5LGvtsNViY9oYeLP/sg+/GYTbZnCxLAXzvWtm7GPvFfVIZ3jtUxXP0nwyQQmFMA8
eQjUjNJVgbAtFTVQqeXLigKtBlQDzqIJof417P83XVC4UfKb47yPOcygAkJAB4wj44HQCBdMzpgg
+mqLDPwVSeyCwNTDHZZwShNlPfrbo/vRKcG6GBFdPbHbAdF9ijYPFr1CHWBGe2o4bK/SG9JJSpfC
RIgNvF8DebcRVX+7qd4fpcLsOYXxZeWzXMJBpMSuIcLToZHPKdMmg5GD/TmiBlczmqFZQnTFqe6v
VQOyWznKQTW+EyugcWlpHgv48SO+DXfkaTagq4P0hVJzrDeSBX1HBSpOiFLlQbsn41y6y5dSZ9zM
VbfyY8ZyWJo4rzhrYoyxon0jNUwQpz7eX6/R/hNtAjUXpCZk6+8IZZQ+/JgvK3gQRgXcOSAjH/Yj
DrgvsOFCjLBEEpVShx1p6Ig8nsd3HB/UnKFVhrKyMpd1yq34Lplxj6y3fYqDQK9CzuvJS+KkvBPY
FQB+wvRSdlYN4CRrXzkyiG/pKGIW0MyIjhFUquyhzJVC25vmKXn1f11becqdWaQU7fKhYC8zsAE2
S0o2ZjSKLQKXIjgJ3BQGS5GEYxSYgg04+4I+MzpBRTNSMNjMgcVfEd2qLJt+wjqmQARwuIyEcEzN
embDELBeV1PHNYdpcCFu3Gj6qrBhRYH3si82Y5ceoQIX3ArLeOW0+ycmUxXDWvPSI1HEH3Cwdk0/
74tNbG/eJobb97CeyiDGT7fQJ721NBwcXbGsO8lYaZioFl22zCcDFsRsDJiZ312SPyGewJRJQsXk
WT6Pe4Q/jTlTdmzGvXUznr7ibN9ySFJS/zh1aP9E9HPYJmAEQ5gV+7e5qw2sLwW9pEdTRybtnScj
jFd8Wo48juwDtj2Or8eBYsYi8LADuFAiox7KAmPBXiH3N5Qc7/0gCJlWbD3kH90wfxhh/AvhTslr
Xyl9PV0DovAbTTLkkbGBNH0yGguTL2jyGvGU4FdQITeEToDn3O0pP7V59tMtSbBn5GTf/Xe6g3Jn
LrUQzpyzi6tdBOLyWMCwScr1Q2AxPGmQ1dZaIcDc+AlzMcQxmHqYJRhn0fFDOg3UIvAmTnFAEp9C
kzN7rKILNth+7MHwZSOBk2FomBHsHcSwCaHvRraDtqPUCfLiqYGpyhA6owfJH16IMbJLYiNdzQum
XAIWDWER3TPSHRA/YcowQNv3GYoyoaJfYhJxsdbyJp7RjflpfbG+mehTK2nG5viMzoywHHKKdIT9
DCslqMsfUb/DzMbuNpIN5fgMX0naf6X/OIlwRAjKhuj2Mja9flC0W2uuUtVHQTsUq6g/dhkYeQDn
G/BqxI2I6Yqkonl/f1dY4g+/TXmrsrDhlsy456HIScXHg2UBPja/SYs+9X7ahyNFJDnRO75APbUP
8RLgzshXvbqAOALXhUsqP5bFHacacVs0i/biOB4gI+Y3K/PI1aUG/LYPUObGovkmFgo32fy9VMc5
PEu2IHPOLQV4nQ/LGhYQvpGkCQpCbbR1SDlADAjxJosPZgWKjKGqfoDiJbXErPkNrG7wCmmaD2eG
ZoUyMQuEP7g/lLc4O6sxBXbmD9MaGTtmt+VU8E9fa/g7XQaqs9aag/XaRv1KHE/mQ+ExsC06lAME
sN+3jrffZzv8QirTEEOhZYlBcSnywd2/IrSy92m50fuZ0ASMgjsOGeX9WoNaysTSCwXOeIpK1jyY
72zygWYKsD81cHFdZRhH0uYwg3zPCa9ATMrEjyFvt7AIxUyWcrmneDCdpZEGGQa8sEHj66OkFi0w
BllZ0rFNgH0xJDUYdNts3blPJcq8URv/kC68jFuZfSbD9gk/4coOAZWK8SQusNxxlJrPBoHJ5FUC
IomOfwHzgCRjTZh4QZ6jEzIYOs6qHZREon0x/xBUecUgUW2dWpt3E8bRMm9CTToCwNn3P8i/VnuJ
mBBVe6av2cDAlRvbYBBKls+iNw+vKHCeH3y1FrOCJ9PL4rsfpuAalXCA9yvkAqX3nj7MDbvWWC0g
B6DsIywPj1VRleCvyblHwHR3e2/Ml4jJn58Qvbzxs/ZNXuJmx5ywv7wt2Bon5dFYIk10EfauIJsx
6j6zic1ghBib7oxHp6Z6EhnvHXrU4HFE4InaDlfUdPvAzuw7BdqYl9KqUUMjiML8p6Glh1dwoOsw
/1BzsE3f4l11VZb2HEcB9G97ecUgHcrP6FO7EccI6XZR2yuYkc+J9k3vhCb2GlGV4dwo/BWovLKp
+QsPMg2cPdSlxq1OMdfxH0kallQ1huUBJ10wcMzCCoYVMK4hWS4V3aPrTMcwnVOox/qM/xf5hPDe
iqc3uuzIjV+RifqeNati9d5jF1NP410ZtMfGd2bAKXvdz36r/+mN8GY4bhBooPg9fEuEoP+OUHBP
PO0Au1b5UDrGqYCS/vuDyh0inoq18I6oWFhixbRg5Z9h3MyUfMXVh8Oic5WudGYalEQPByv5LExN
QnJrsAnFjWhb7YGJporkPjbJBsI44V6TNFmCo3F6nlDShcWeEZjolo7V3r5FatAJU8coaNo5BNrk
5oTW2ZrDgSQe/Kkd3mhT8S5Y8UWvhB/gUPernyCa0mzU3URMag/1ptpXu4wVFRUmtrbMXN14gSVI
UG7LGSAtLEUeSurPGVGv+YadC7QV10MAJry3F86P6b83xjdkY+ugbNE2ajNKyOwtAueaPSQDKKKe
9fHawGn57vbEGN4XxR5p4vjHfXBUjtLXV7KBpCKDk83aZf+nu+C/GDP/8nwqS7gstQeTawestKBj
EE24vSpnzH/O9QFEPmBkOnnesLrBtczr95yrxwxvW17z3qB+pEyZ8hV6qNgL6xtIJJRXRSieAryu
1sX0vut2yM9nT9e8jWQMuHZYTEnoBK4ILAyG0WRM9DkGzaAEUzgO7ynyHJiyfL42rU5J7YOZTfor
qw380FPs1wsnQN2q++8Lfe8nPOHteEo/evxGf5FAadPXdvCEsFNcxhAcdioICnzyqt9Gs371nvVn
euAwCQA8lo9Zi/WBfkA2vI08KNIf+p/2pUwiHkKiz7f5RVihusOCmhYHazdmhR1+lGW61bxqpQX6
rrnxDYwPXJkWFsrdCabgfruhYLK3wxd/RDgG6Y9WZSIGKhPrgqZmwQnDiXZjfDAyWKEd9Al7YDHw
WIBeh+eKUeGXtVeObKbRZ21PCp/WxljANsG/1Vjo2yYsbmxGhOl5rFBuowZYOBOABwXhy7qanwxm
90NYhlgJhi8XMVzQnvLaBdwwfHwdV5QTM3PKnQxLKICUt853T6Zlk6al/oasQ1m/xNM+hF3eWgE0
K4ynKKMEo2dqUSmyW4F246PiJigo2HAN+MvglhSyXt1tiXSC/9wROoeLa3dWvFwUccK4C/9a4R+F
OIo/wIzR8p2MwVMAK57vTs4QcQyy/2bfCJtJUwY8oxiM5EDouCUy7F2W2xR1n4ct25zoNZhh7y82
6U0DQW9iCd5t+oU0xWuXz7m0bufDFJA1caPt1nSlb+WI/2jQrPVfuKYIQAS/5Xm1FvEU8+VvjoiR
z0pb/3PchYjmBPlRZ7LP759xPWfjNr7mwfBlCGlGgreX9/xlqo4zrFcvm12ykbftAm44FAisqyBK
gDrMBKXfa5AgCIGJE8Tz7fsiWBKApd7bLRfleZjeXSAOjwfCh1Wbn6Hyjt+2R9I3z4TzbSzfU6hO
4o5KDtzXzoU8s/cCci8vhIekHjCTmhKwSEwDbCPBQEuPxYgGa5JsyQGZ5wt2LpSBu/uMQYT6yX2E
QK0WADHlGA8Of3O9PYiEXLp8j80OrDPKoWURfldLMlKO9ufMXOIeMcWUYkalxK5oYSKnTkzeVWKW
SLmOE6VxGb50Ys5F5WlvHVI7b+K6+HAUYhaNJSP/n/jnhbv1xAzkZUOwFlqaeXsxajfkTtX+2CDd
8sJ0d/dYjyCQGMxtQOSJ8M6E8NVnPs6Gt2R/4VvcdY+3roUd24QOfWofG0+Djfp9v1atd1/WCwwf
l/EV8QdXmp/DRbk0sPGC4qjN1YOIpYIPIAbDW8iF3A9LKnr1OHBFX1MYMy8IAdWJu/5SLGncLlB1
cA7x5SAmgBKLCu7IhZkFsNVHT/naIgzzWx/Tn1t84rfhiXLgCRoD8cJs5dxKX8ab2NNW8Zbr8MHt
H0KbaKfZMjqqsf9MMWZkT5pg0XK2VuXU3BjXYS5veYRvzefjDLo2ey5dGLbDzvxWdtlR3wh5D6TW
mzaHbgQXLwDph0JSMb0IX9OKQTLs72Ge4uuaBcbgcySkIR+5RngNndSZYbkYluvc+Moe8zLenS3h
pQxFuOdsi1Og9EvByiAk/QY+3bpP+N+YmqF00n9g91srXQ5UolAgOLoYOs6z3+8CvoWxr777j5i7
5uV2S/VbQb/qveZgWMMXzy0gFy4zcCVIlCUfc81iNniB7kOiHr60PakI6aEEsZ0h4xMMZ3GLM0qa
WWuwPbov6AzR8nGGJGge+Y7qDxpugOcORx4XMuxf+SfbBJuQXOHJYxAdxONtzvQDo1wSNgkCgHy0
7LCgUzeR7KUX/cC2PS3ZqeZw+rWAqGfgymUS8AhuCBzecJTaMtvhRSQUXoVPvMGkpAYpv4qltgeG
Avq7i6LQvV8dgE3PWCYb0wVx/HjMeMiu/fW1GObSitUhmejHB27405GZ9bLaKGQAe13wmHL9Odc4
jb1Lf4BR9ZgmCAoit71kO1gyH/Sst46MNH495kkfSHuyI/72a8hJ/n2mbnnaHpssxKR9zcOShWgQ
U99mOImM99p8g1fQzVdhF+YHFtlE4mbAUeuXmZYG6QUCEXZZGwUP+XXNzuySfO7R68s/2CcAzclb
Bf7oPoYHBv0YLpk9e19olYifuYl50jm/seSJ5X/9bc+MsCKOztT8++m9179TnuoxEHcBs3wCA3dA
uqCv6eT79WWs7QNOCNJaOreL+9w5vWq86LXRZYbEWLs9w2VS5uLi81j1J/n8pBpBiwkRNj1Aq4LF
Zm+htH2CjSyT85uI5sn4QfsOkxOuKnd+syy+k7X6A/EZqi3DgtWbVJNXEHMqH1N8iN6Y6TI+TgO4
gR1NBOKKM1RQjOchXFnI6KF5Iplzm4uEuOkCzocFiAz06zq0tIf3FUog6v0l9Ggmjgd2W9uer+tr
AyX5oC/B8SrAF/QAPiJVEmyuBBz6dA1z84Pcmku3eWMFRcLy5AT33bX9P3TNk9RlEDCx3R9AQf5o
Y4EUSFsyjOd3D1WpN07SXeliwRyKn8z73L+/v3MyWd80uIuoAnK/PzJDZcCUSZ7GrAUFuWAvQf6Z
AN9MbrfSPf8RsR7SEU4Y2PHZI79G/I2Khs9cnA+PyeXzVk4uly3sv4k2+Tl3k5+fZHIQr8H9gH+J
1mGSzFGBQAzsppbX84IfflAPeTUHJ17HDMeTZv+/Bn63+/9nQXvgQDmOeRvWrsw5BG+egKJNThBz
IF8xi+HnOKFM4Z8yH1fw3VGxTJBvUbzEfFPDFf+FwZt356PRLXniAxhUiffyWooVjzPCK8WrH3Qc
nurMtLMgYZFU59dz59xFGG+5FRRkspYGT/tjTkckupQfaPzSZEU1NKKnBaSaEKyy1FzDpWblfxHn
kpV/8omF1GT07AlQMP9U+Vy+9hShRsAnY9EljhG/CDf3GcbNs39XUPw78U3Shfh16kThvc4ckakZ
SLv8r2UOCGuMSNXB40n35A+WYGTPxZzZ3GsnaCdogRjsESCxKK8oLcEyMOYgT3mD9C9hSEJy2l9e
YCjtNstsXOBKYMxbbDaEmCtnZz2/AF0/8TOChYlmuiOwHuRTm9jkcjOrXOlf/QbKGe87YBQK1w0i
TUj0w9PwAcYSbFsQ9q61ZMWU04BfNiFNvjP2uOFhRezsXlz4xLOZSXThY2030+es+HmsW8d1zrJQ
frjyxboxH9Hf0Ngm+tIgB/tk0smfweFJqWjPwlMBJtIy5wlZv8KcrvKqncElmh9OBV1CgymBT1s6
xyYgRfS6RvyWdEE9hSpIh0RZFebX9+l5YEmz92i3NEZfn3evO1T0nYDvDFFwvM/nbbcfzs+tKnn6
EvMpHdMdQsC9bANPP9tA9J1md58ErnKPBWF3fO2efQDJMccgm5Fz4tvOyfiT4VSzS3zqz0k3c35N
ollQOzGM6CfNpQUJMXCydrtLvXNOTDyYyUcbggh0Ycml42DLDRNtoJvTE/DHbT6tNvnVQS4GBx6W
LPDOpPgSMuzILTHIdrAPAIKfNIcMlpZvXnDJ5HBfnWeW88j5dNjoeBuymP5sD8unvmnTtUSvH3Av
13N5AYkHUftj2olB9GpkW5gz4I2ZUry2sXYzsVyGh8qEYasXASkeBuXyc9nbR6WbPfvzWF1s4uYY
POx6eL0Jt9H9fR6pTOj/7GtL+ya3i4bW3ESeYfawhYBiPlUG5i3OTzZu+Mh0iobadSPx6TrgVKNG
2Jlzc8dnqzgQb17dvcKYVeaO6TSmjabqt/FcledJv6jQjaQz25nlxODUGHUvHWeZDmEfCV8kXlzA
Q3NWUbV72R+difKD5T+OMZ94s5Dn+3e+rgxQ9q0l7XtpoZrz9FQxDzW3GYa/xfHer2NzVoKaaZQ5
HyPmrcYhxo63OqWP98O3TBDU/oeIK8iQ24RbmymF1GxLVA3tXMK/SJ9C9y/bdQ6fWyZQ5tLc1yq+
7nVJugWjeLogH+YH6TxoINluTaLUMXNIcHt2sSlsLBKMBNpObUqSN2MjI/IfNmi4f38HsEuxAS4M
3/5W/thAHqSSYMMJ34C1Cdzdg35tILuF0prCgMcwCT/uCEFmQMuMipBcIYkWhbWKoQ5v4TK9cB+j
QfEL9I4Exvwasg+nCdnHA/sb2gLqOQ0kevVev3DKwVTYESxPSkHEgrzQeDHb9JEqw3OPOF5WfSsQ
81loHYx7ICtxTu7wvcir8VJQnTsyJBeLWHSbPO/stzJEaUHqxpM1wFAG9SUasLeDKpI4owk+VVRo
MuNctA6Ek+PjxUYPZq+HGRHdeB0yDyzxhAxYzlQgY11oasxFe2O0SFFF9dXiV4LJICFzgvfvvjln
AC4UpZDm/4HslDRN4yM9GoWyHD0Kx18zdIBXxTaZi4sGjZORRD+EmgOdhyEkm4QozTkPNB81+ALY
PAgEfoZEtdBDWJNv/CtbTBIcQtNAFRXW6wntSEVzR9gorXJHaLkrf9o4lt1lxoc1QZmY7exMeYED
iOn8aCMelQuj6qk1w9JiMPMnOcitA1rxDvJPNH0PlJ1MxphIP9WFaW5xNEhbjE9X+cChUGmGdNoN
xkZfiIstquuL/Gl+Dl/N7nliEWOkRJ4WUrT4HnQXRP47yFoa9QON7qldGYgw4F+H8h8YGQtHAE0i
GKG5s0F7+qK/CK99nBuAVlZYo+OO9z49VtUUufg3KGDr9hdaU6Bs6mlRQeEin59UBlh4IrCzfr8o
iD5RM9TckBdG7dg84XFPsU41DgUK3BDv2gmDaxZwPfg2P6v4L9enzW8PsABmu3gdmvqfWdmKWGaY
ViLn/fd9UWfwUSBGkwqA5ymJMBeqLuFnDiW+A2EBk/YVymja/r7cc/LGE7gNSxBPSa6IfpfJg+UX
M7IhSFCPhackBnGlQRiR11S+agsHQeXEHEhAG1VItqSsBpL/8vWLQc9UedHx/ZW/1h1GsAjkAJUq
nw7cnFHNl0j0MDsmroLhN1DjDC+Jv+imj98DGOtrk6pnHN/xPMtMeSbZxuAlKBQessjV7SuCP8DE
0qkDikB4OhMoukiLUS1fRUhOAB3FaD5hcoevDWbwuCEgyBfpSci5xp/WRIjlt6PLuwfLpUTn3hvl
oDTmsv3HJA9J+H8kndmSokoQhp/ICGUTbtkRUVwQ9cZobBsREUUW8enPx5zoE31mpmnFoiorK/Nf
6jEZPu0qvX2H4idh1Z8mMV3EwUocOSvAK5XoSfWhB8Ixci5gcVP2OAQk4CxjwYm+g8g7Swwe1R/a
+0BYDXS+HgkUcGYzXSgM7Ig84vWAeSt8dKrTUgeTeHF/WdMWJUU9U+dised8SEO2eK0he90yi5Lx
5Fz+PLZTMj1S4PegXEA1maJf11ldoF6olvsImLFU6c1Qsbu6jw3NJclUUdIh1goEScB/Jw/1tet2
kIGoIXCDuL0HKnGFqiTiHGiGI5ekbXMp1gie6UVA4VN2OKU9q400nY9xU+DXcSftVmq9fINv5afZ
MuP1EPGUBoY/eAb+zAmNvmtLiRxxiHr5kQEXBwiUpdCn3JasRJ6gvWSP6yUmguI9ECa+tsgvtXag
OPxskbmxnz7fJtXmgUIPpopy8J1YNeP2XTOMsugqcvjkCCzRkgdK4VOfK287Xjqnl2f1dHlbBCie
ulD+1PdghEoDmAV1xTFqNNbQA4nEssEv2igud3XVa6BwpLhHlqgokmm3u50OlL5wxxge1sg/1ctT
q5LizTR0U9C0KWn6IbGCNL5RF/svzbQ3NhhmiSuYtKlUPHnnAhvU4F5ck23maAM35hi/pNyh+zCi
0v1CcOSzG9O3qIugfscslXcPzJDJ6t9o4otFAGgeTxqkSl5RNg2l+/nRhdLn8EWoBlgs1e4cXUx7
msCxG3843c3oqKHCoHBSyy7Nc43nJr5Ug+kHudvvG7el16wPpj41bP+6H0cgxvzP5rPJfWWX+5k/
DrpFzVpa9LCh2OHmUHp8quyoBUG7o681/MuDYMJrvI/l8R29I2hH8SRpk0+CCXFcojnCaRV7seix
FGA6XbhNSI8bKHObclWs8InevI7TpFoiJbYE6tGnWBgY1aaL+MHqtSLa9gEMv2rZBTQtaNB1QRdM
EzluoscG+ehVEUF4WuYr+g4bLeYrGcWjuN5gYjDU0rmRaLSGzW1/YyWUvHGYRlS95ykdGzF+Lhsn
s+AoPjZijCRhRKmD/983t803JsWOXtEkzo8Ux2MSGAcnhD6oluVquP8mkpP8mPH1SYBzf+PsOEkm
CZUs6plVIrC/qHwphzqergEtLcbh3b/7pwkwx6dc79FbdN4/mP3dthC15aW80bZXhyi4FJfj2evn
+lttm8UznO7fu/JHOwt/2ZoKfEbP5fqr/EFbfWxpI68fW1Tkb78d7juBsGu3ddgu5bk87/AZq8Jm
UYdvbKyg89ZhzV+rsN229HqGL4nLIXu8uK6iVfRaD5xuOJTjHQtrez0Iu/5HGP4s4X71rN3+Z2Dn
SzuJf5dBlP90/LXalmttD/dM26M+t52QBw6tm9eP9Kcgj4GtjoYlz+nv/ksvkP9uv83PYNKjvIxi
rf7xgXCv2vegpT7zwn18yCTWkP3XT+6pCiGLrDs4NHq9rbbKn2CNd+oLbv7j970YRue9aLf3Q82V
0q5ZPA4N/cEuanh0clJtprZmPxBR+Pos7U/SxnlExg0ugI1prq3VsI3vSx5kXDF7quU4Qux6mft9
MI7KFdjmb375lsgiwnIo0fS8zm8eYlAb+VxR+DmTDvxAb7E1X6ZEX6yn+5Kk9Kc23auu2rn9+7G7
XbF+MpIdQ/Xk/pHogKYcPkIox89Q2clgfFGM2nUO783zefMoQOiMg3GA7Lq7T81iCdt/0ywV/8/8
mm+eX794r7rh41EzYd0AgGQlDV/lqmJVQbotkXHooteKPVzzAZwN63wM9kxLoOaiLMIf+mgcsdK4
Lhh+rd70kZZoSQZUf6X9W49d0LOwCHPjSxc0QX8Z3qq/NKy+MeAqWOCr7lLQ53uwGFjn3Muw2Cn5
yebwHkMaEXCP/eXBHTb40fAbKP8lxb/f+Hc56VgsEyrkhOQDKpLIisoJJTSMuMc7+nrc4fDFeudl
CEJJeXzxxSXJFOTA8bHhN4deI29NHLnqNzQ+L3IyXCQn3YWftgSNS3fh/f/dQj00Q7sLw8TVhF2I
zFw0tM4SHF95FcJWFxVH4lUXDdFsQrRhG82OYtwEfJKItvwAYFslL4NPFAENLI/DZ+A7H608lqs3
sUVkUlGWpD3Lj4lYfIlJtiour0vBzY0jwOt+c5nwkZtLw+gOket9HELhMGT5MLLs5znNUdxnCSvp
8aOHiJdY7eJHJ1W/DIFJTkgA89WNmJUN39l5hmsp1qb8FaQTPZhWomJZELQG5uQr0taP+OnGh5ng
Hs45SgBY88VtoiGwlGSRAiCRyj/bGkE8B1Hf+giqruvZw0c5INCVpYTNjqFuRsF9cV+/POU83tO4
2Kkb0cm2pyWOTSFMwXr602qf3eTrw7hZdHwNy2Tqfr12M4FPv3scpJ/noTqcdp9Nd7yepQtoSZ4h
D2mYBtnRlqlxwhIYFAd4NsTixyZfvSL6mcPmoLLjsUiGLwIy4fh9GZ7W8LsP9o+OvQj4CvoJXL5k
7sdoiETDgmEkACgTrF+XYWgJFvmKQcwY8GnCtGi4lu1ouIbIEY+MuKdgRIF1RQ7CCGVRFVcMGFaH
B0QX6P58EyYRjxVYXayGo/XwJG6bf7c9bAuDVRnfJ4NW1psN5ROTTKCExnP6JhK1kYDTWQk+76Kt
R+unMhtzQh5Mfcn53dRWrcnyFEy86baZQc3aqKviRz7DCFGC7Ge6ee7TXbZQV4Nu8O4aovgHZ3Z3
2962MATFs3j+nq+eFNy80ZIW+vivZx8p1vX2GZbrcj0p8NRrdo8tTnOzzD85ivPZ91a/k3VzdnML
KjH32ciD7je/ASYy0t3kTL94hjfatg3z2Z2BH0FKIoZOwR8OAi/d5Y5mhkif5n1k9/zgsfubf1zg
L9138NBQ0J4UYcWABrz7MH9IjpvClR5mUeyobrPHv7FQkrF6CCclAnTOBz0o5LodqVlyuis6S44n
zUIYgawblEqF1hs1NjhkLCAqDlN/17bfFMhEfWiN2MIRRAWeJpMne8b9UCKlAA9KWAuQbaoZOGU4
ghXOS8NN4NYH2QeMytMVmuNJWVw5YE0fQYqei+SjQPCc4roDHEt/YJcOGHMKWSSolSXwsCvAmRwQ
2pYDJnAkWAMEyTvZoqmRUcj0Tif6SEaghNoAjNJBOOODNrJxBYHe4/GMQs0YoAcs/+V3GmCHCXDy
McKhIvzcl3A1Xw4aSK/vDN57tcEZl7lNdjgc93hj2RRPK/5Rgu+BSO7d0p6zj+JoJxM3ZcikqD5p
8c3+pHPkSVE/4jBAaW5iAIO5UcojzhA2yR8zZdEKFoLLU5JHiCleSX6JhrZCiwm0s4QQ080G2sWb
Z5QDXxYnDE1evjuLjhboIYBFYxNmDylogzKoGOE19/jOQcESoIHIoeQEZ6nXsB5BKtqX2uX/h1U+
CVeCWMOosBo4PdDK8xGHCcHK899X8ApofHLCZExBj9XxLTmFnOb76wx8tSZYE8hAbEhDf2S0FlHb
g6Ng8zJ8AjFhWXLXFZKBLwfxQbrAajiA7ySn8MorkKzHlSK0EqaPD15ulzHO3tWdLgs8ZKGyRiiQ
q9VFogZQgOeTIQAjaV738NzozHFC0FimV/L0lBpJMfJH6hsjvxyQ17I+EW4F9M6+59PttPigFnBr
KZtnr/2A/n/WCuKCdTC6IRSYdh3QyKQWD1X2ieorpfM2p/MkH3Gm47lTMWoXGRjplmKQcFfduppP
0HiBRNFzeDodFNzsQLUw3+zb5BdA7ASjK4vz2Ud2kI5CASA34J1LnEuWRXSmBcuZnLlPgGSgYGoh
iIemNpMJNQAeBi2efo7kNDhavrMN4WMvorDZzxB5oByvWufHUD/zSyx8IwJamg+07bESYq6Dahvx
k1fXXjMkNJhf6Pqy8b4/Ho7VSECY/dUtVcpnFqBdDrdrakj9gc7rKbyBRhqcZYf2K4KnAI2XJNT4
r1/uOAzANlZ1WNPA9shuYIo/zX2PleBkjwohUZjvFdBlSM165wBwuXA5CJuPfn4uqMij5uA7TzQY
iy3oFKt4IQgDPufcmRE2Gw7AvnJqsNfTlEC4yBLd6wClRCFm6KiBNqB2z7kR/USeeWWpF9BMQ7WD
QtAZRpwMddwgri84V88IFwCkgIh6o8r5JLVeOriiqACkHv5HR5QaYDtUIzuNJvr2bovsjhjskEC+
beYCtGrNLHz4D8X+igIJqAj6r4AUFhVr+fKNRgf8NiiwNyjbHGuKdmjMQL5Amal0J72jxCokv/aA
kDVOuVw2namYjuQO5oBfEOm1bNbOEzX+7DDFa4+yPwOXO/cVr5ef01/6KAbdOFk0Xope/VJJxhoT
S3brhishsTJQO4w39UH1hHFkB3jLwGAPo2Yhjyl1pbTqOBMDcxm81KF7GSdQdsgiPN229CRhcLAk
GDxMToYmMQDsK+WcTDa7fjaMMP3ku/VQHMBoKNtQ62KyehLNYB+1V4dcimfhAyuhZ1nrOJDqn4DS
2oNUi4Qh4OGYRBvELgmPYN87j0b+4OiOKpWTH6v+FyTvCIV4zMvvQjKmmKUsvhJAq05ZsFIItOzn
nwC9NMJ0gATnE1NFnhnxRaAXy9xd8dJYInOXiO9Mc0MpHYI6cIaPh7Amu9dUnRH+v/3f5wl6bdgK
ULco2QYh87JSeCgbZsgbFRsO/mG1eR/ZWUj9myNHngG1KgGp9U7gC1CVMdtftpscaBn3z3m+2Cmd
NWZfMijpA4AN7ofBs+p+eDuQGpcVIRNQImI1xEPOacBuYHNSOZizkJCw42nshnFEtPnLZzzTUP8B
zxVTNKHs+nPdF8fapUODECtlZAByvhBVS/af7+Dfh2pnRhwasiuqeOPLs4L4RHEkUmfvY0OQ/rkv
1/XvbYuqLbgggCbUGn7RsFX+2N7hSVNM+BIRsNtSGTH4/k+0MRQTCR85s2HfsHY5+1OeAbFJjIoo
fDD6YszUQ8H/LhhApgKkCknZWUO0bkSrO/ITPtJ3xkxiajJXmXivLhjEC2Bt5QcuzXtv6j7JId/V
D14c+GhSXk2o4ikA+dpF1V/YnBD6Lz+gSZFScF6axU09N2JSBninDqgm9FEwIrXRqxUTrI4ot3ce
Wx3wbQV7owjsrBYz5PUgrzWhj9gBXuZKk805W+HxmiGSVG0Qbu7CDj1p77kBjupoXUg/4maPL2gQ
9UdVodhwkk2EWil2MqRjKrgRq4PU1gQkNijuE1YBM0zH+pI1wlCROcCYH+onVLlpJYCMA8ANJp0K
+9PuosyS3Xz2ctgO9SS1kjvIKNq4B/g4AOYpe6OJ+WEboAN2h8c9SKpnwwpH1enuc6RDdTHZtl+M
0U7DbkLOQgrBgYmlCo4tgYsaLNmoOEylc9INfnNIRBbcPzWnGDMIYj0Y+wxPieQc3yz6UUJ3qQY3
X/dPSogZg1EHLXhSHL3W1+wfsj+8EOG4i2CXg9xMvv4kuW6cw0xN0O4I0OC3QT9whGeskieNLx4P
TdSTySNClOtrCr0TNJyEsQkGJ0lZm9EBmW2ydRBrooyOss4p7uOSujKC7HRcNk1SnXxrOdiSb5iS
yW34I5ufQJ0NPc6JsXwZy1RPONp9XfCO+CZbPIJ8tQSq+XRJ8xvFSD46vHTO27x1aTBNpmwbX5Os
C9qzPfEJnOR3j2VSOgmS2ewEQ3UOnbaOmBd0wJrj9wWFHCgFgs/OJpbs+Q5zihmaAKurxmvq9qwV
MR5JnugSvEiSMeSh3egRqB7mULRi30bixCGMNQ5g3+i+mcT2V1++Ao5WjFUj+C/QGYKdr76JveS+
4Zz1TnLD+dR4vqwl916TFEAjQCEoYB1+EzVEvJ4CJROnCIocFUBTYtuPRwsEB8nec4eqp1jFUzkQ
b8tTeqGRwLmnhQ2CXg6/YZ7KNVOafAOKG7I/Ft9YcUST7OhMDRJoqixQytHp+8fEUehcr8m+x/pE
dGFNsVRY9SeEvyrnTf0U81DGKwEjzaKTXGbl8k49EcooDvbJ1WZWTmLOhfd3TDk1tYYLN0+0c9QV
KnoR0L42BtmFBD3v2oIGzAFsYK0DBImMCf2/UDLpISCCdjIVb7TGJoRVxNktJHUhnSjn4qrYv1v/
WaNXRv0ev0+9oOYO/CRO9QGRBJ/tMyscjnyff9D6H85M3p+68N/xVR95KCMc3mgrhT2btGzeA3Gk
7+7GCGCAni7e7jN689Lxk76MJdggfMFWRZQh1F9t8VhK25P3uiB8Fk41a3K1gZAxcPKiZPebcU//
FFVlMEaICpzXyBuBBhzpLSUxjn7qEdpVezhFK06OmF0Vu5HLHTj0FbZoHMeCQ2t3KRiI1GCQk61A
gKOBvJ4G2qqxL5z5jTy6JQhMYNmGAc/MmwNd6zrdeiHpgaFSbjEPvv+0UwEVKyOXPiu1+/wyTfUQ
K7oPvVQQTiY1BginIhrXxhmAZ1gEVVxEHI8F2aBxAY6ZthiJsh7mQciBjwourwU283yFu0kSp/7S
xj25dIDERTO11O3oh6bjyQyvptP6oMSsM/OwG2hYb1vR9QtNKz1z7gmqeq2fBuPWdRApAHxT647q
wbOgreNxkZN5U+sZD72OjXJg9tWAV+do6eCPfU2wXGbg+cUBO0evAsYG8CDEqVyoraD/EJ2ifRde
nDxK1TnWOIjTHvsD8yJ8n0meSmTEAZuOFujfBIc5EuZC4+DFS+aOihyembp0dZ6rfIlnIyCCFaf6
HeXHSeXuWnOK4syxsverymSiYOhyTgurXwsYyD33K3zRGn3/AR5n7KaH3SupOhBCqoXuGMqbpvp0
+NMOZTHAQxiUXQ+9vuoQer+MT0ZLlxZFB84CBUKhONBAwPNzKhKEYn6dPGFRH76HHJHSkMY3Cbe1
Oy0gdP3enZf/Dac6/hdBZspRr88UML4WEI4GdB+UrWjXEI/oHOloWYYFGbNxnbd7YAHc7aFMBCAD
yEjiQGc+W5dGt2ZGAtIRAzxudY+JA21pfvtB5PcZ0zADtkvbPsc0YUC53iDkmenAsMsMxVPDsIhY
jmwmnBCt0YKVUcVicPjOJsasd7+hP8CTpisR2Mt7yT3djpCw8exSCp36a6AuRnOG6USDVfOVp3MN
3qCX1g1EEHLup5kuOhrlOpVhe4UYrVOWQMGe5/owbmy8z0bmjhcaeX7jytAIjCJ+dKsvijWIheKf
6hWb1H7HuwceeKCPmhg27Hngnb91QC13B0m/6cSWQ3Awvd74g35tuuF28qQBeYaIo4FF47zTfYKF
e9+efroVth+7aSTpZE3g0xaNnTssAQGnHFruCVsF6piX6zKL2PWHaDzIJzakwAbFyNPApyH04R4v
o8gHBp5m7cGp47CdEB8d2oKpFX50VEcoxq7r+K0YwOsLB8i6ThISqj4ZOKJ2ylRvP7NdO/Gx6PBb
Qsp0zt1gesK7Ewxa/Fh9yMqgnBrz/j6CUAHQBySxj1sOM5EheuDtmURXlnM32zPtUDgo4pujTJht
t/l79pzYMMl5o286Kzl4/yLEqgKwG2Fyr1+Dmt62hFkkKnIopega/qpYm1kSRfQR/nb9PN2+zwjx
uWWYmYqFUGdvYrhsUSAyBSDPJk+X7ASF53LOs+EPPeqsczAMa8H52IIBSh58Ove1q7d3rwkfax5l
ZV6Z9K2DT5p222UCSkBM8Wajoeo7IBcNJO4WkFaJ9YrV6SamQUynNw6dXh0g/T/neGF+gll+qI+w
8WF1rw/hAbK5yUbhAGvCf26lLgHpeBsLjamjdG4LHRq012wll5OHA6Cgs501uYv9gbd1YFqBIBaW
6zQcOYbsANEe4PMflh+OgZO1RqYISAYv3BVHX6fV0RbSDWgU5oEjx/LqfiyFLeu68fCQhyo+S8Ns
fggfP4feQzUrZPh+vyDEz709G7uj8HZ5GovMZDfrZ6vZ9+8HgPAFhAWB7bS5AbF1mW7mebQC1t7b
xlW3Mvvt/o3tSXCzCA2df50B/zVi0L7ghMF7uiWMjtJuETDQZa8CfR1CKp0c/maCfXeH6XIU9Hnq
qdueDrzD/drNXIIgQOAe2zyimQYqt3ORgr1aL+8NBvLlScvORK49uFunPbhG1Ye6ZPxwnolPVA5J
Yy2OH/rYnXassZLzDU/nhbOkalMt4iPAvFyDawAO+sJo0yyXeMZY+84/JUhuyDcHG3EAd5wk7QJ+
CSGMxNHEDpNCkc59vC0MF7PNy71F2vxBnzkpKFabJ+tKF914pL+P1mpcXwzvg4Gyuubn0vItoYhK
MByPDdgS3GaYLTljGi1UCpLmoI/Fm8OBYQiMSGTN5JlgboAih9kAcDWAOOH77C5GoM0d0WjCA4ab
RrNND8jM+bmd2t9o0fiqkS4zG+HqVt+MTIBtiu5eP7z87O2leDPubhRpMbLiP9mkcsCpu6O1fMw3
UU8gg/KJ88OaCY+pEaBWhtK5OcJiwMqQxlAHBuqH+qq5ul2uEZ91hhqsMbZz7zx1cptpUg5jFP0B
kQ3q4ISUXOQ/LsicG+waHBsQjOu4bd+/Ob1LdAZ0ClXGhV3paaYSX2fRZsYx0fhEVcDbaOIGpRcq
HuixR5L7IMvnVLEBQnj7BE/Dml7GbgRExmqjJ+vdBp8zoAcHIXjLJ7CyT/Jmu2tURw3blckD9gr6
BtxCa+8y87eP1SQz2UoiFv0TMm+y6+JR6+LirJm7P/YLMpxtau+E0vSHvUO1b5FPbKpxTgE/jcaR
+YvsPrbGibht+dgXs0w0LzujwGXsgAzyvjviJu8HDGNTXVDpvD0HLggCqLrmqO7nwj8yn8xmmcFs
Gy8+aH2GE2//ZpOghqwzz0CFfnRscrpYM0eh32U2mFIwutSoTECc6+tx7KsJFxAsB/VSMs0KjzyA
HL4gezksjy8VaYTgRwZ4VKbTbXWK/1T3gH19/XXa1jwAZdvf6FigvO3fgQJRQ3Ou5vlqOw998Zh1
3h3zGpDE2+g2K1HAvc4Fc9FtKDlJiHvJugrC0XkdhHm1ehx5ZKpPMra6rsCMu58ACGW7A5d1Wpbb
j8MtUlu2UuDZY1sE5GTk5y5+2UBjLoTLLfB1de8KzGOmhJ4dVP81YhFoH8N6RiXJfZgidjHy2HM5
T/czkb9PLzUjPlkiEBlktuLnGzl0OURfemjhYOpWmkcnAAClKS9fLsn9Bf1fJor/Wbw2iCqcfObC
yWDwLur6pdnYJuKCoTNtgYTlS5TTbsdGT5esGPg0JADc2Cbf8whw2YwZkTp4RgzFCAvGF9CbGacA
+aNH+KE4I2/k8KkNFsfwIKX5sBcMHztbSvNPhANERODirfE91CMk05hWNqT58fY9L03Ne8/uHopJ
RrpFASpjmgPMsauVZKMPku6JWfcZ8B8YBB4Ch0X4/WNvFPS/B2M8JiW0Kpp9053kj0x0A2bID6/A
UgG51p8RcJfv39T5XsZmHo7nFY0PE/1gagXPBSKjCD94gn0lmdQ3WunUKzoslYFq0ze6I8ZpoUU1
/VPPzxUPGFGpADC3Ka7q3cTq4MhaI1NxQVtPwEEfLc2prNITB9gigsWLApbZHJaFzmCyeazBRl6q
2XON8CaemuZ1dZ24sKwXlM8/i2ZLQT0AhCmwjWD/aX2tly12MHV6szxoF/S0XnalMBqYbaBc/AaV
Ts5JV8UXDRDowGrs1KiDwabdUAf6UX4QZ/c/zWFuGtPZdXfAvofyqmqMnM5u16c9j6KBU4gq0Fbd
l5mJuv/QGTPlnzuB3nvu6tnAJZtw+fOnNIvfkSOgqYR6RW+PjsVWK6zutbp9jWnu0pbobfpm6W+K
JBfjDrARnwPqfxK1AAM1TkLx7gPTQn6FaJO/zQ/a5Xr9I+5gBKG3N0dOib0sAjkr7GUqcSd9DNDu
pBdz4JuoqD2gzL3sO4WWuzWFMnlaisfOTkOmYoU2ZNCH4uyzevbW65+R57gH0oK0B+hiYa+tETM8
K9h4vUv9jPAsqilod8zILCCKrRlPeFbfBT06DjzF/LZQTfRzGgYQeqaDXjBI313t4vqxqP9kBaUN
UKOI4VsIULpERobfrymk6AgU2tgg9+bs5IOx009ec5DQYNHfe6VBGBwfCUM+oueGyBO0QKMPBcXt
TGGp4qVzslSQkmbmXf++dHhMhHIhuVZ/zcghV5Znffi2n7sskM4Dt0ad93ZrpISwzwq/xIEz9nDv
P5gpIRX7Os36yoKotp8eoef+ACAs9yq2ZBRTEbJAbA+Mq0bmddoCS0xFFE7Mu2TXkFzBWHwWD1c7
7TuArzgaYQTa4HRrvvZVIuJ1FSN2GQIlzI50Pq5NCITxrtrgDuepM13c/en6CtapDFqJSkDxYP9v
LXigqBPyfhQFYVulvcOR3R/qkcNB0lAPWTDxC7J36iiQVZvFhwYRPdDJ8Pbog5SQ0K/2DdNyssNG
b/1zNhQS9SkJbnibWGOkoxFPE6A6Kb+0gIA5ckEdS96tCTnno9nBYR4yIihpBOzRDyakIHImORq5
IwflHdYDrQknq+FgN8CsQbYKEBR/OVJjJ4YlXDiQEKFD8fTSC+8LnlJTtjAufgQvpwpt3HdV4eP/
lOPKvsUlp7RufzUgz93U0NY1W+lS2HDa5rlzBK/vJpMP9PbE6W0IWSxl4ZfRnX6s6XEKjXBcLcUA
5uJeA7XHOJvgnq8Jn2sgffIaY26OjgVMN+kXvp83+sAX+67z2imKw02ykXqhP6i0vlYDTDSqm4v1
Gb9cIxJewehkJqQRjgGLkz0Q1xDVrX9k0O+8y67/FQ44W+0+q5x8HebnguW6i5U51abyIvAQKaJQ
EkB8bcXE7YkaN7z29DoRfqcr2ap9PLHnlM0heKshh7A6+S66Pcv+ivLJ+IwCHF1vRL/mLElUNgkh
jXcvfqlywVZm7q2G4RoNyHBwsxKt6R/SiaePc4D1fTnfRT5DUHWWjdzPg10bXENKugfHNga+BDT0
wMTE4aBF112B/Vkjcv0Hp6RrjcJ7+NxrGYFHxdL3+ouaBXv29mqfOXmPQy1SfoXWgqbGkn/8fVbM
Paini2wuIBO1ZxlOKcWObCLGdQ0GPgI3+3RGYnBL5gxA33jo2f9yK7UurgWPrCbB3cVn9ZQp7GaO
AE4+xdrOvHHQBIN8s4CI9wflYVOToTZDkMgR0jRgFygwVbAPNJQQXPy38ECUP2GUs4sSJ/9ZhKKQ
kh5H6/SSRpm4UHE5eQ6wXib4U6P2op+V5eOH/ZJt7Z1RcJDgSBUkbMIZTUejnCMrKgfploby01Ah
xQdwdmltUjtt3e5QRDSRgL0sUlgK28IqonXrn7ZtTGEVket5Z05Jmr3s8nXBiXHadcsZ9XnKptQo
kf2RPOVwjbmfdM6N5pe0ddU5TKfgs1YP40PhKHy+zFcCrMEec3wyXCDYF8KYw8IfuObyP7sRGqE8
2zVlZ1YWlUDBoUcc5rvrVrYBkCEdjv3KiggrzuRj65Yw5iPgWRB+YPiOl+yEzGoJ6JHx0Z8J8Qxa
6o+0uaG+jT/LGJMOAjlY6Ietmunq6+CMBaUuNdk6QGLnOHVijIBSR+5lrZNKCDGilYUVChssvNE5
u/yEnQRzX5OJxLurg2QJuwEJ+ATgs51FqWADvKSXB9M8dUYW5QSudCBCsZpTGcw4JcHbH/W55kC8
KM/ZNqUdkq0AH/emlc9bzURn6EaMP0LdoqNdzAVt2LEeLirxT7dmC0JDlgUdEv8pea0HTivilHBf
Odbq9d8XyWd4sM35+pd539mYyttAoTQbXja+8eMCqS6NDXGgPeUCQu2wPWs49QaXMumxOHzf5vkW
QXGMOu5Q1yLl3M8xud2GFKzpEqWAFq9rlGYrIilysR+XQvWgd3/Cr6syH9bb620ONRSMhmxlKjji
F5IN2HX4glioQfLLJvP8hGFI8oUSPVc01N8G7l/rUBS5sUwDSpNXG4eETW+X4eiAQM+UqcORsvNG
uMRVQ0TVJlQAMLKZTSxO9tXUlImNH/dpnzx4ydikfeBYniGdtQtkMckwmt6GRriTyifT6OMKIMZG
6ITqlNwWtzGyy2YWtO3AzKFh0y6ZcjHtDiFkYxs3qLqb9R8zJO0aF/bHD2L6Lbw1lItRTBNvG8QK
X1jFynpagTmAMK+jCQariIg/6Sn7SYPKKjkBovgY66ZPBK3MU78oK69KA7Tb+86vyMSEg1zp0z8Z
TZfKHG+UX1rtOL5lrDYOFLIxdZBVg+afbnGMWdZBsT3rrdXN28XkMgmeOl4rMT2dJU7JluhcXRHe
HmYkM2EuU1BjeJBtW4mMCS4g7WLWSl+yAEgRi2/SQD0bDzP1iiyrTXjQ6LlTtMTT6xFTwR5EP1P8
95anQ7kv5yMeb0ifAn0MGKK0lOxq+xH0++1fR5OcHn6zHGcUvXIfcPTlddppxZ5WJyCbf224QEwE
XGjABMgDSuOGDpSl0J1/oVNBJokKOawfG7RGEaEF3V/ga2DFAbaDXhP40Rw5V5SD6AakxzpWtn3j
sllq94G6ffevEMWvtK/NzrytH+PVhJJoOVBZhLEN3TsFOZLpD8lGIgAJByh6bECqof28qfOHdSKu
xVsAtayyWU7/51Gkl6iRLSAWdqa0fKneubXOPSoemzuKmKsz7m7N7o46GAvWBshxHsNtmp3FSi9q
+GHDLHubvc2cAZrGGrXO159BDH3IT7kXhZI8jHKI9P2+O8eTiaNNHBY9S7veiavvbCitaB51l3/F
2CirIVbicCQCi4D+jjOD19nvA6GWePxdvc3BDxTjufuEk+T2ZvYikHwVeBe7FMAYyYMAQks8R+8L
KKSlHb+wYRvvuiPqEHOghfQhRqwx+wBKCqV3Fp1hh/TTqXFddiyhNTVlEiyrgcvlvDE/FmmiPzYg
cGDCT9jDlafeifwlo80JF5dKGaVrT/vJ54wa2hBQqAKN84NNk5DHLfzmwYed4cthbseuAEkyGmQP
Af4Tb2tXHvPGsA/N2w4FoGCU0N4aWeMlXVYUM/CeQ+UEfsd00AJgkwe8I4WkdvgtjgR3hANPUMfq
4RFPpzbKnOi0Vz46QnBL3kvS3xNFh8bD+yG9URIJ3q3bPwwJyQmBGgyqdIX3JrfNA4n+gxjzxK/J
WHFzeHNiQOET5Vc4hCf3ITlC8fMBEkDq9Tq/GtiHSP7qYmten1b1cFMK0bdAGPt4TLD1I+UgTZ2U
iJnPr7nb3G0BQDswnu5rvyiljnqesF5y2HPbR56hUj84BdF270vr9V01oi1P1hmP1lXY0DQLOK75
3VHtG5nsL4N2GXG41dODtNeQu6fuWb69cFuSnBaGsJvYTYYzI0we83TG5+VjvcPu7aLoDr1iTSr0
tuAP14+FstVIHx+lr1RWGqhhd9MPHEZd6TlDocAV0e9LEYA+gNeVOPxyCgaMjFQ93EjztZoicuEU
wf1qt/lfw5LZ3icWvn5j9jnwTATNUeZVO0ISahrqUpuanz/UO55Gt09Rni6X3wVuJdKvdJBBR8Fz
ZEAhfOZ2NyW4mjDV2LZSDgKT+Zd9UAqxFoaq9TRE5GvYNykBw2aaE5Nz7CjwCJDgdREJ/EGkoLFY
sV+DZI28i6PD+DTIPoB8zWpnsur3UwfVindYnCmIZIKhdV6NQjNUOGVZmJndpciWmNTtxnBqvtQu
qJcL8LNdmZKKeqH/vHhTkl8JhUEJgNXabG8ARu2P9R9ZZ9aUOLit4V9EVebhVkgIBBBQULlJqa2Z
5zm//jxf9961L051td0iQsj0rfWud7CR+tEXHqTWkw6jQqTFU8yO0p1B3pbBs667vWCMOqydTRUc
aIwrnzwhFb/Ng4N055UdhM0EjljStvi1DJGYOz0we+UmzJIFThE8wXZZWfuU5tqucZzeaoBDy75B
loe5LLHAf0JUSuEOpdQ4ONz7uGciEC1xx7UCSApYY4+u9knac3AYyU+PPPMvqa5YYZgW7cmlIEoK
hdhTxQUP93DlQYXE0Izzn3MU1rcZfcAk1rdKwnif+J69AruHTJTKgzuTE1VQeT2LVP0Gj05+JVEp
zn3UHieYMFG2Dtr7YuBkL9LQYpobFwvOKnfb32ZruJT1LUhFjQTSJ1qvs7dsFDk2er62pIeKzery
kLDGoTp59IRMPTTf3kc+2LG2lu/quWxcNCJKBk8owrN9wOT6PL33+yjinHLhMxWEMz/DVtQ5APG8
X+CmpE4DN7SG2wWBglFQTAg1rX9xJQkA3Rjt59yBN44XkqoS+nU7fm6plDGKRBAmTVtjgA1FGu7q
NwTNTNje/iQnz6os/K1I5t0I7S84foOumnpU41JBXI67fUruZnBXZYx18OUKbYSjg74Vc+yS/HRC
sVIaAlw4nYhhLXZUAa06s+6AMn9f2a9T7Bbtiy19LVyveGLhkEcmfOR1MfyJSw7hVMq/yvFjwVq1
RNFLlilvOB51Mqk4rgZEvd46RPYFMsEKSg2sVigxOAdzn0irz2A4Bsje9GNB4mfScqkh7aW+OpgX
HHIWpDpQSbgymDsO6wT+N7StdqsAEka43hPecejjPTIKKDs52LjlcJZEDR2pdUiSGl7azwqShQ4/
QuY220rpCX84xkrKV8r6WSwNqnr4zflxNZxCrBXTBQIARqp5O+zL+DeGVgNttlv+UGnUNgV0doKM
vEKrArVbEWo12MZkX0BpQwKLKaVquYbsdvU2JBEE1w6KBxr5xqV9BcLTf4gomLneVkimwhd4OOV8
Ub082gfzBTJ31jtWdByY2C+O3O0HGBuBbwF+Ev8UnmzTRymegEViSMWZdCZPgMyqlq4Gbysw5Hij
ZKcK98jRQwMJfxb+W3zVqlMLPkA6PY7Bp2XgQsDHm+O01iismd76AakGw5pAO8J5QsmhZJTw54mP
q9wNh+9gIhriSVKOM4fmtkI+Qa4wM0iMwnbmrfMgdHFPI/OQXgx0X9w3jqhGR0I0UFzP0FH27R2x
10LM1XmwPOleSTgv+RVyT+4umEfsYQSvXiIRU3OQ6E2IJgu3ZeuS/LICdvVIAjUuNXlaPhmf+c6C
JcFA+myHHtMRQ6guURiLOWX0YPiUHCPYoycd1exT+Za/CZmatobwfyQER8p3dblhcX1hFgnbdPWU
M52ApvNlQ1h8MwEvAIgZsTDU0C45l8um2cHrgskKUw5gLnpqvQWazY4Jq3RtzF3Vr429id8SPWKK
2f0muHzBq2wAlxnD/ia7icH05MOgDD5GCNfn8IIwaj+9od8UCJUGSGXuceJD/Y3qsWn2c7yHXeoV
BElL+FDQ61cgZTj3ca9Msg+d/Qh5f1jv0L9x7HtMEJ3+NwGqe5gwCkFcXMNBU29uCjgLFBrP0zt6
tuZgu/1tYpaEPBEGbAThlwJqhVk5tKR2/UWxRMEiQ7rBPhYCPHcwYXLsY8RxZW51xA6VoHd8/eFc
u1i1XSENtCfOZI9K/tQ+Yha4N+AZj/OB/p45JmC9g3ipqbBcau9QQrPzeJWBiv9Ag4WpDN3LmS/Z
a/2AtAZ2flu21Rd3MvkkvWtnOoBB2mMSjFMlVmBAEyXy4T8ISGG+Wgzfn+EF5nvZ576SuHBi8Mvl
sjiMt2GnbLnUYQ7SL9T77MNCCoBRp+JQhvq6j1Ryhz/i0QAnSNc/sq+7GAMK+TBWRT8U9TDKRK9N
WQleQhk6XaXvBZ/JNWSP1wGLPtw1kNxsEWirJ1g/yHMHRLmqR98RJR/J8qcwszWc3Lm6KoxHe7+M
97inRS8lqS5ISJJ3iwyGG0Vcd4BLEd71d6y+hD9kfZ++rXxjbZUteCu2ksODKzDtXFXauKxw9tpA
jzpjwaUJ12WxZtouPDpojGClqJ2ExGiGJAybV/ssziGLzVUZN+pzuFEuCI/d1bMBjehzeGbFt59M
wRyUajB7L8ZUD45sgosWczP6JEFAKX8y+NjU+xwNpvHCngpgGaj3JvzcFf+LLJFnSJLVR+Ku3ipU
kVfBs35ZDtA1f0KCDjDeZBNMV/cD9jp6ShReWG6+oc9QIUA8wQSjNvki06/cy57pj073jeEms0Ed
m7j61sCm3cPZTVk0AYVh9WExZG361q2vMvQpSnssBnuuo0NzEFT73OugDIJMYVHLxAgy4ywc2/S3
ssfMyem56LfaH5kg6jc03t+QzYCSwxECYrHyh68Fc9R+eQ+Pg8/n5mzoAj9OfHP8lnFXVPAm3IA1
I9Fm3Vz0bdNsuYCw8L23zIugGCCMdFHGPsl+c9a/Qao4TNUXnIX5BrXOUy9MbL4gTX9xovogp6AV
kehm4djusXn2exeiLbwGYh/fCmRacEIhBML2VaYn+wv+5rO07gABnRCQAUwK4snNfmCFgRcXHo8N
7DR6GsEMjtbyt+5PG9ZIqrWNwP8psK8T/mEwAKkAgMxU4ZC8Rjaq3VCgYAZ/Ko+6L78jq1xPXL9I
c7AsJSsVZ/41fK59g3uaMAPe2Ae2FptAPgCM3mCXbZQ9/464Qm8BjbYwSURuOLQTTifCZ1wcvc+5
l6DaVmnsMWEn32Q9bqHqPCMsufUOdeyFhg7MT5AxOP5AqL/1LnA7HxQbWP8ckJ1NKxNil7xgnUht
WsB5EaOC1JHfxoe6EbdBI1rDz+QIfEEYd2h1LBxqY6GzgPG0sb9gqrpABRhAJ8/KqyasEb9zqHPf
9TrYAmyeKfXxESzXD4in1ygQTmX6dj96TASgBKzF5bBjprOT8Z1kfudqkDOibfoKh+FGyRNtRzEa
VbkMMbl/i59rHFGQ9IO4Ul578icNi/aN356AtsgT2WilF0qbAeY2dguinid7FH4GvDtX71iuFKR3
DxlGDv5T5ocMgeQgIp0bXKxXphNAcmQGrG8M4q6heFruEno4TI2kxK9eQ3xlCuwjniJipY2nXxnf
ISChG1PO/EV6U3xyokkgAFnFVzpzeC48o+yy1K5BU2ExqG3S7zh9xQfElfFe2aVi+e09nsXUmuH3
WWaJG7b6yqE9Ink1t7z2vceKKvJ7gjFfOie6wu6xYc8w1CRzEs9SV/Ki8eNCNUv+36o6dD/EepYI
GrgVCF1Irt7M1ROu0f7fd0stF/6YZbnzF/tJZc7LnG3Zl8/6re6YbG8agHEolATp0L3Ex5eArih0
9cKJVhgAWF7+R8UWF7YIYaTNq0oix/LoPvvI6ZR9gCWssp8IuA5eVOUVjCGEnDAw0dCvcrqflNec
yCkCPaC+z2435gyRME2CSvD2zbAzAxdnEgBoYn33ZAEAHsJtxmOL2T8RiwbjrE8iO00dWKzcGX5z
BTFeEFYw7WGSaUIcylKvuWfQujnnPugWp3uLyvuV6fitu8c72RCenVO6p4XqrvJWereeSsOJ/+AY
Fn1S60efoJQaiDCMoNfqNlMIQhXDaIMmlRONvT6dFFhtvrnXDiWtyWa6Df2GGiF5SGgBtj23NAb9
2FmifHlKzQdEJQN1mzsBrJOP5FU/NbP/i+EmwNBDjdRwzWh4wh7bYop21yEMImr/zBYnOYGMqhfJ
bU7Mz8FnLewD6XdbiJTN5EV+sjzJhtueTTgAUKYf6UeurU8VfjhbxGjVvgnXLeO7O96BcOoD6Apb
Jl/zM6Y1wZN2y96Im2olqoN4WwBRK0i8Ga6mGWPh5647hFA1GV01l5rbpYHkG5qRHbyE5h+dzjK1
CWU8jbEDhwDdINx+0CTpueXuagUEkaw+iaASn+w2H2KKvZySrWSL2IVNcFJ/cezEx4jchPg646s4
biQguvepyc4MuLFz4kCDwBqQAosNBX9aPWH3dgo/6GayO4dc/tRvQAAayQws3CfG7TFg10upH+KI
czl1VWIVgucAv2Wiqnn/dyncDsWWbr5h/ey2kXLJVqQKvbBbydYesdJNCOZ7GOE1tG5j+Dkkb2P1
alm7QL/m0rnKX9rsIfXbUMe7ZK0rex4MgIztUzY8YvmlqVng+q95fhu1uzx9ziZZStNNkU95epX0
Q0dmrK5/hNk1KC4j9tfLAbJJBMvHSu4YFUVYTusADQsSdP0WV1/26kuBeWiiqkz+LNRmEPUaiHwF
hO3la86vSfy6KqDPuGF8nnQMw+HGdGfNABh2QxOsyx/gxzLPZAhM8Y5nXbcBD2wbT2Vmiein8fTa
XeIdQHhLd6AcpHqHYU5i+CaIZLUmTmxQtsvCfd1fkiNdre0U5R7kJ7M3MpoE7KpU6zDZgJHGRmfu
TzyGTYuIsvYpI9WIuz81Z3RSS2Tg2/ajCdYwctmMiDxnXqV3mSvP36DGi7SGrg7m07D6YfHFahRv
+YrZVCU7vCLOPLwiEew2UpzcSYM96FIf3cMHRRBmkhh3Y121jZWnBdqkvK1XezU8ygUSwzVmfAxd
ktlZSsgWawtDEDZLXZszBNUnUnZBgfRfBstAnqCGofVrZlvmejOrL4Gxw2aVbSKUeDIo0wagt2Ly
kHgrzWd724nsO/y3fPpT4XplupXmgmeFCXcmeLeb2bozVwfBFp/p7/6JsEd9DVMRlr4oXiLoDRhG
4zhEsuyE4RWUnxAvPjen9Y19oAsshGRcS1cehN0RQ5ze1SbCljeDSmywywKuyf6M/V/k8TpSsqEY
q1e/qnLL7TumPAmKhOahja/WiCbZt5JzaZyr6S78ZcazMl1I1wXXt3a8VTjvJ+uSaJ+NccQ/hzLh
qlPFQWyGygc3QD10cNEMTNs3leL0RzR8aPNtt2oQQtzr0ZneKIT4cEJyQk0tM5vDbVpx6h/0d9Vq
M71IP6CQfnjpGT3yBB/lUoYPDIWb+XUMqd64cMS8cfhCLZLfmMy9NT4mYo0vyW6w2gELFz6p4FP2
WnZu6vfb8kHqpchSrn/6x3hUjSNNZHj5Cfe4ivsYGxDxuWzAjuTsYjBd6fyeMVaxQ0cFwDA9/UzY
QTOfSLehqPyp8c7K6gkMle6/8SlqrD8RAoAW1IbH7dP3QJ7xmu6MmhTMu/G5g9bUlNK6IMv3Q583
DUS/T4tREYJciC47PKiG/bAPu622Q3zKQgebOr9S/8CnFboE9WqBBjQKMgQAFg1nrnpHeh9z7XBn
HxlBmA+q2y+ud4btyq43TtN4bkkhnMLezXBwjIzkMXUT7FrNeBbaW2zAy218LEJOFXIx5cK3LwQJ
FiCNNfRExgZHZHK3v5K0cWeNwLzCCYp2hVBViKMONFnEnCpzfLl79NLV1lG7t08fzDax7mYt5afZ
ARtubFvN8umUdpAVAg6e7EROvzsjt73buyCfYYzpV3P1kk776fDHyp52ofd4vU5MkRgHhTI2REzV
sSRnZiNrH1AHuPYC6jF9xVWLftbEGH06VE1/DINfk+jHFL9Qhh+r/aQ7bf9lwa3ZFq816wS1Kgr/
mOhH8t7eVXbMWDg5NLlheMqAEJDZPzNVwwReQSc4hO8W+j91z8qpcFx4Osg/VMHC6RFP9gezOn1a
GnNCA4cAi3r13SCJmADGZq1C8yG8mXyIDGcEVs4VC2wlqpEApeAriGY5iTZCMGcuaQ/P7BHj/MS2
4cBjwyHEYoqIl98MhIMcAp5P20kLhecgY06d0RXTtp7JIgpaouN35suICaUIgF+TGK2caag1Ym+Z
UX6grLFhYtAMId19oy2LZRcyB++sHxn86Fvm2dglahY0aEhZZyggrrxPfhmoMXMtcGt7Ld+zO1WQ
RKbXDgCcamSq1xgsvtGtF4Sqx2f4eQUzV4h9nAQhZD3cZM/lgVLq3kD9eglwTADK/dN44lqxDg0E
HmOHmNNnVsP99cQlDAFoE2NXjq+fZ+w60mcOP0T2TFtt+PgBlzoCVdAiRS/hli1ncLyxjjg9nrNt
xr4hpmPNCEooy5qVD+SDWG5jY9G4/i7XXENnmEnDV43VPRQpJgJvDC1p7QTcMj1lGwy6sg1X7A8G
G6pGFqBwEEDCT3r7iK4ODTINKFNT2APYZUFZRfa5hW1QXlV/EXcp9LfAl+gd+2PmVs+yJ/spqEnM
XwwH9oiq+EPMWbpHnfifH4kHxf//+6/sAVNCa9mqzMmxzvdktJj//W3ZF68pvopHxNf//S/dq0Ly
+/fxfiteBqU4vy374nHVI4hCfIM2lV8TD6SgNv9emnKNM5MijZcTvypeCvMdKMqID8UriT/iR/9+
Bf2ieEC8xn8fns1zFsRrVfla8MxBt/9v+1viBCgq+csLuvOtx1kbJIke1X5TN+I7frIRLyPdmESx
Wv3n6fab+BGo0uO/j/z/lxQ/+fccsWn//l/wkTWn3RKCLt50I/5lLQYMy/mfRg6MeFvN0RwCJ3kc
4JhHc6dAhMWPxDfDi+aAIRZ0rmLzGWhuyQE7cOGRJMJzkH3cyEP/+ynEW/z7+7/vlVvx9yU1LAHE
K4qfi00Vby6+9tvhhVEbb/pvk8XzxM/EBv772X83v738+y3xISp3PomtE+8vXvc/T895oN/+e0ux
L8RmiLf4t5nicw7n/vLv0/77Kn7+71niA0u38So2ks8/vPBFPCcHZxD7TGzW3z0jXu7fbhK/GjOG
/7sbxI5ghecj/dvPBuQDh+rGRTnDH/3v1i6vioOD/VU8SXyK4Sz+is+uOWPJ0/6+6b/n/vt84lni
2WJDxfuhFxCbJ57CJwPd+ncYTL5XnJht5DO+iu84wU7//lUJYhG/TrIkR1CcHZzL4oT/d+L/O3XF
E0jaZuDIw4OHVsypHPoK+Hfk1G2Q8vEH13i+onD3rJ34Q8DQEXzxmJCRkx+tHfOMU/Js7RpP+UiP
g0dRzV/jlddQvQFLL+Os6luCOvoReeNGCT0wPipCfEopBMduCz+x0VwyJt9MiLTjuXcpebeQDRpR
de8SzgpnLFwm0/jdMr6hwsnhbq3+FMs1UW7ZSK+TwnTFM/Gn88Vm/tvYeBv8ERtuOtYuRpeY8jFC
vrfZQOv1fx9OfECCCiCSsuEYeDaejH+92BbxuPgT8j/9RByIjYDDbs/SuFfiLwWWpO3X/Q73YK15
Tthq6gYrOiftScb/rFGeR6gK0A4Y0cGlFX3gOiggLW0XsgZFHGb9btW7+nslk669q8DQnf7cvtLp
HajvR3ib8oYIB8El01BOQv/hWFkYL0Pr+pC5XcPaU603UHsaBRg3+OoJI8cngOWLtZ/89hsTWox2
qc4TiuhP6TDgcF0dGXo+w77Hfir5pGkGIiDfAAJm+w6woOHNSvTe63BcIUpB6xKsjS96yIpwGBkU
htLfUwVlK7RRrG5X9OTqhgYCB1yVIAlIXOEGLlguIhfoKILsI9fXOhxpOBFENNyh7EAFsSkFGahD
2oOihdt6uaVhhAsOo1z/jb+N90iiB7lGzRZ9tZE4pGfQWrSQoy7LyqHHl3BYZ/1a2LVrWJX4FesS
pYVntoc6eDbLE4x0dDdqvZGBt8vN2G4kCpuGNLW1iYOpvCfPsYf2gE8mTsCLsBfBIIyYocGLR5pe
jCdE0kTJHmfUeTH19fIAV2pg6CEk7NzGxPDWkQcNbxyL8ABUZaxq6Ht3gQ9yJa6dH/i4gDJ/Mt/C
xjTeCq/I6k/uRQz07/qb6n33LrYkPi9M57/bY1vzw4wquGMKgfbRg6SH5SZrc/6DlhZyfI/MoH+V
MGNTt8NJv03Y089Cz+Bbb5jwFCfzhBQdZQVkdVg8KP0eNdCquoW0/j67QJzGS3zQnntSmMfdeEh3
WBMBsXNMKJmlnbajkaSgDw71sb3YrrbXLuG1hd1tvMILTnfcHA6KK1593HTixrCfmT5AqWgx68ci
4jEycjJesztKBhiqKURMwZkTegDCO2p4BAj6ZXUNRbeqpt+SqiY+Lel7aEKwq9ckm3Y4IQNo7kYu
8eGScnOBdG2Xe+WVfyGyDpY7JqfxI5OxpaULmbgEAiGBx4qNQtJ8QreZZUdsTqHC9Ega5w1pgJjN
f+Q/zcvkWyotDJ8X1J6LRUa/SH/KG3JCyqSEzvoabtDwFjNV+/qruu6+eCodDGRUzi5T9DMo7Hls
gKizM6/EL31FL/ExveU/ROWMmPJ0Ps+jZf2C6cMTYQ7TUSWUTbynR6vEiYG41EehHXzwTIZz9FTa
GbamzcvRY4t2CpoDHDb2Bc0WbOZlg5HAjUYMahmtIg4ZebrF3Qs7ifIoePk0UuJkijiTpl0BKt+P
gvPDro+Vjf1okw2+BcTmpmCfKw+7aEYxPY5COGEUay4+UL8FSCCD/c20mjTqVjsP9QvDCLk7K/Ed
yhHBn7PV4EXyVVFaMcmsIpef840Un+Jhl3fPse0Zpnm2wHc77RnXkY/GwFxrrxc79LHG6ilQn6Ji
p+jhCc6SRiFrlS4VLR25FHo4gxLgaddIaON5CzuQdZ6rDx+DCOsQWoLKwfAfRpXl1uUnM8CyfWDU
rYUeKA60hZyMDG2H21K1IIL4w0sXGtgwtzJOOO6aOPT+OyTmaboW6XtqHjovQGdIf/8sQWmYSKJ4
4ThAemKnr4Cb+1N4sU9Qk1eSg8+3fJqTb3S9mESKozWB3hmbObxa09kGpiqH13ZhGJR+pR0h5dhS
EEzJJ7pqOzJqYY7D6AEEUYhEVLnjbazuY8w/IQWRRfDdQXcvmV7vpOce4dNOoheBX9FsUIKyPhPp
y80EAvle63dt8gX/B43JMYbWxCxo3kB+DGKYs26mPoMgQeeOECIoAIAqwfH7qtixMQKKSY9jcUD/
YL2ajT9pR0hvgk8JqQM7sCtfkENI1Y0h1SDOYIKJldKVlZuO8yUDE2Nf3kpa4cl+pcvQuEdOUeJg
lQa4UOXHQbpivmGWfykz0lPdb6riHVOhlCUPX16sz5puegpzE8hxn2d3nGewvuKr4EPInY8f6Q/u
MIKlr3lKdaDUxgXEzC7yF184tqV1EC6O0+tMOjB0CNw4xHXHYHTccRqkNw2nZdop7Y1gURa2aTyM
Y7aLNbSKeS1tIo3wXWyXmozLPkXwGnwEJY5n60B5qbJjaDvcEGPBA4SxhwUap0DGdjO5wVpAttwM
uBDzixQOjeD/sjLKTFY3hNUirkeRAAQkwSiEhhgIAp8ubkkOPWS3x0KbEFmwtJKlwiJd26h29eDk
wbUPhDU3SyTs2hEeGZcjmiRSPurNovtFcWoU1N3j7PRmcdFn0yPcukWQi3l59GEPFEebqXmRO3hN
leENOW5bFQd4LPFoi1/gi620Z0ZZg1bhSS7B8kkIMLkOixfCwRhL7PLU7DFbAEeAeW25HOw4BTd5
IjZO0crmSUmJF45iZ0rqy5gkez1m6P1QTIQkDPrblNHQHDwpYYgeYW1z+7JTQWdj+Mg101j11cAV
0E1iDGaHE9Z5lYL/G1h/eu/wtcTjKoG32+PrH1oIahuYtQE4b8G7ZCVsjuq0MM7Qb1F5bmW27zCy
tMf7jgFUUSSujg1SWREioGMiQcc7/60QK/hMs7ci7gn+Yq/0cMPQUtdcje0nY/4g+BZCHRQ18b2d
S+TGFAdDsx1tyK7IizMVk16K24TT0iLTY4LLEWPJ1vQRXbDipfpLXzExS/y8vKLJ6XLyFqVsVxDx
MFXb2Lx3JHLIxEZC1cgllFXT+9ia+zwqnWzlS0XrmHPg1WXtLHFz5awC8jTPGAbVXCnBMnNl9xsr
fImCzutjZtBYzRX9udHviXQoSWEdtFdrbu86pDibAXzEBqCtktRjrZfXXrbQaTf1iy5pp0ZSSQkq
vrQeZUWqXQI+qjFDqRhTxpLqVzMwVof4Iy2fAbeeBUsgDqeJl1KCSq10CozpClp2NOFJP8FU5+YX
Ts2mBM/XQzhiggU1nPI5fJXx4Gh1FF8tqY2S8hElZO4OlDtMPgiPb6rer7QE7iNXkVFnXl4Om97M
D/W1682zDZVUKalY2/aNk6mBG6SWEqYWh4TiZQQbiqSXMiy9MaRzr36LAXFzRKxojE7IUrYxkJ3p
6w1QcXwMcIPL1dSZ68pfSENdVUW4scPpS5Pti63qr5mEj6PxlENwyjrmnsFnV68kfxWkz1I0ktAr
EbgSfGkxJk02rmlj6tdD8+jMnEPQn4Ku78ia050u2kqRsJNL/VQrtyqM7Vk7y9VJHbjLzfN6kI2N
LedON1JvLRMkLAhngQRESRqMZD83C3wJ6NYjYyQFehTqEGVkvjrcY5maW0g9W1hIMvxaOzhHleQc
c1iRNXogPAhKVPVp74555yX5I2u4iuOQNV0UtfZtWRWvCd5FGigelYXS7SRp3lslNLUHF52kYYHC
8hbZzU1dMZWKzN3KBG671w29Uql89Ymotq0zhXhe0hvPsJZsLHdHtHJjBx+box6VTIt7ujaFKQDs
7vk3jF4wfOohYy4WmTho14w43hij+hWFmwbwH+Ya6pfRYqTcPKWEhkPVqD8tvX/kBgvTQBwwdxeL
3ITwO5uibZzNe8PWtxZ+WiXoEvNT/c2QGycvlF1txkC+w3HJ/sKY8XmFg0aqlldNebNSgj9C3Unz
yC3lQwCHNlzqmnBu+xATRiTPbeBIWUPdmLzb8epPAzt3nIeDZOQf0zTAQR89W1/h+mCIY2RxPHvO
xjks/QlV+JTrfqfYXrLI57QD2Eu5srV9l0a7slBZJimpp9IP4a1ktE8dZP4M5miDvqlFeRlCeG8g
DkgG3CriFnCaDd91E2MtnP7i6RgY/W82kHh6nCo8K0KIrIykAzJdRmyrbNVZWcw/B2xOMYLp8ZQw
lqdJxS9eX9xCH52q3rN3n0rYImX4gsvmk+qu2va5x1M3tBD9QHqbJ7qaGSXeHyosFc+QILK9HuPB
ftjNNrrH5PqsFWj9ZG0foo/M68gZMTtBVJLI+6a7GPCK4dGZZrTrVsd0udjmI+tGX2p/pKrw5OyZ
o55n/gTtSZ7RqKqAAVK1XoUZJdnqPuasmKRqrZrQh5Bbh0RvBZAKFnnDG5iE1oYxZyGvViibVYxD
gzLA/+z74lsdiD0fvYDTYmjpB8TIi+rW6NW9uM1NVnLIKKm13NglOLOrx8x8FFJ/HyL1KmFbWRqf
mYpxTBNgh6FI20WqPiZvjOLNXOsPY7npCNgKPk4hbjRqxd5gHt7IsJAmuO7L8Jua/TnsRjepso0K
S7DuRdeVmWvxEbhDltzJCmhQ3TgRqwHXr5w9XtCK9QdTPb04StVnOgxbdbyPanaYhnwz1Ct3Mhmy
L1+FOVLgBK4C4pqPnVvDZ6jwU5mOMiSNhfJC126KoT9V5cotIL+G81vIlUG6AiukdBXvqkt/Rtrt
tFnWAe6siFOzS5Dx6acWaQMEtGT4mc3VLsNkIY6XUwsHJWaJTUdrW3PyiH9tVvKevW+JkwlbwaWa
3k3KqM7cF5OEQVriVLFKAi3WWW3hZviiM0KVwJc7OLRTgq0QfOU/qoUtUYdrwkKHAD5PRLmVx2tF
y3DCgLssQJWLraDMLuZXcVs36mQ/jYALmDGgKSurwyoiA6m/LuaPjnlvNP3KqIWB/NOhPMla/WVy
hcUYsuVGdq7tQ5N8jlW6sabPldBAEWC0SI+olk9xOeP+IkM/GNvqq1ceK0P3ZAkCB0xHrWl9PZFG
z4whzlU41zaX0jROJvR0RKFSam/H4gRFH0cDjrGshKrby9D9Bn236BMpo/QDa9nC4LzFU1BpN3bG
8oc+HXFTJ8GFTLeatLVI1TLr1XkpmFpYyRUOm1vq0InbHNVa1++NbB8MHIEWI59+H6r7EY5BoOw5
9UZsT5WM+N7ICZVjQ6XeHYz5MZBRuannHTInFj03v0O97RICW+/Y0XKsQTewWtO6u2ZvekukJtVr
e2Ia8J5V1s62su+2AglvzFaDo14z4PAs1cLBZFdzmeCzm7csDza+CFwY2XQKsn06UwtzLkyrW9Rd
KqCIEvVKRaCcAS+Oc13tPxsEyJGsoTzzsgp3cpORZ5KcJEyCYChVGm82D55EUvmg39tVd7dUnG2b
cwep0LAxn9AwhO33S3bT5NqzYlyfXb5KCylJXFwTS1w2a3fqRVcPGQ9nDLeHxrG5S5rDe59yUb1a
cbo3uwqS9jWO5R1Xhnj1THV67I2Y2UovaoQd5kSfPT6skSbelFGU4YzYQArNzUM9QXlaam+R8I/D
doCaDbax3TZ7yhQnIV+stDA7rgBrE5paTcLODbAr/7W70J0TRvca65SiHBI7RHrKvTlIGgwl0XOZ
xTa3JGcwEr9VdD8i7Zm9OrQcPFN2hKOySqPRwBfA2FB8G3Ur1sZLo8pvVYU1tYScHiqXkmeeRT8/
CJKNXOxTPcMiFylQqh0t1i6bHa9lHw3We6kN9/MjJrM5kAeoNdBl0PAEwIy2/Wyq5fwU91dUC/rA
tG6AKLXg6mTvVjYnJvO3Ah1wF7lhf4hbdwSyYeMZj5W/zbK6rCaEqep0WMrGi5vpuRXFIwUXgvq2
hCipMkW0OZnN2zCuXuxs/GggfFWM/hrrOCQBFrkjRLtsPDIMjamvU2C6SU+OxsqpZVwsdOk+yTUh
qyX1Q6+Eu3AVYeXdssgXAb1DLfkyxP8huFka2Q7cIZb4mkFK6vCbYq3LWhBVlOpZjrMqr4WGp0x+
qb39FsUxaI80Sms7tmB2Al3pzKDRi8uwZKYBoZaE3y539IwmDj6Wxr1ZnPVqWm+rcoDAyI3LjFZu
a36K/S8ty2XuXrS03kgQrfqi+VYalF2UNDFVSIXdTA82UfQTXfOx1AkLn7nFa68PiVPJas9BRbph
imiaW02sY0LFGhGg8JHEDTyFzRGmxfc858x7/QAuXJe9Z212txJo/U0R+kV+mdRPm8axozDKJA3Z
R5FCYIRZGk4da03gzSns24s5RTtx2oRLy4mdltjYDoBOSF+5dhLt1hbhe161ICzyrkf2odKYcoFP
WkvgkYlJwnVU3inWuTEypJ1AVC9W1m7rFtU8RJIw/ZQJx3UsOohBgxbJTDGVun2s3fqCG1Pd4tPw
QTpxVyweIo0wklDPgYwYsYMFwVL8qarvbDagxgxP82SC7uJabGN+l59jTDOTVeuvGIk38LMQ5QYv
Y3OMqAlngozN7kmRRyqCGafvtV0gJ9O9livZtKwnZcWIHh6VTnWKAgKCJU6lsow1So3Dg9PHW2Xp
XANZdYdVZXdkydgNVuJFC7BLdKywFRmw7+28EXwnQjc95BeyVFV3iOnFf7UZwjBc5QyGSPiwLMem
BGQY37bfprni1qesE5l30sAWNIWTCH5H87ukmxX4SQbnvbdwF6IHhEsQnwMm4VkDcxLMXoOf/12y
awdkW1Nb+0Y3kw/wrY2Vb4dXrSVmVnk0WUPkI5SG/KKjpshC38xmRxRWMrFCECChc/boIZJGpRR9
5LcCOQ8rn2SUYNwEG9LWV6/d9GZ08o6zhrGCl+BwZ8BahzQK4fl1TGTS7z6JRLARxq/2ZjH5qzTy
87jzogTgFOZTUDnW/7F0XkuOossWfiIihIdbSSDvfd0Qqi4J7z1Pvz/mnNgxe6a7q6skBPlnrlwm
QgMKtYgoVh4SH9+orkGRzosSq+TGzOIO3TERbk1QW0XKTt8z50ZKrW8XoATTvEzmAUVQmbBPHZXK
vgZTCoVBVW9Tp0e+g/suqTyVAUikc8BI7zR1t2Jgbk2vsl2XoPsccqpaMOfiRdDCnhomeD/KrWTL
HhgTK4oC6XJ0L1v9Ebghmx0uLp0qMbDsRTG+GwrAOZ2tHLqsEu22Vns0JnjRZWxOstD8tg76ecFt
p1q3qDnrU+7kjt2RJuCI1bzyG8CZXKKhHG2/fRHqzsPx0xMtTk+L01fooiSToKAJ/D4nm6zEFLSY
TU02CUVGwfbkG8TNqIOFRq5vGdNT0FBx1QCEehgPkRmIPbMQZZZbyou+jjZ+LK+cPv/Rul0T4Qbp
m3NynHJzsky9L6tFfVLbeowAvQfYlZkCuZKd1MClADTKi2sft0dWbw0mGTIOG+VA7DbKfke7e1wD
+rJVXU9OUZRveJhtQ/attlfXZe3gEworwcHhDrJF2Uigx7Ky1T16IMI0Bf3HBZFDqJXzA4nXUkCT
CXLXMqqgxEk8afEfi285JZUiw1nd1ltVBfd1UP+UoxFAO88ACTwhxkRpqiQsbuZVi5j/08G0p/WK
TLeayvgzF3xfx/uO7zCpSttB2SFBemyZF7jN5mMHXYY0X8UtRzYhsyfQ3Z/xWkgybDpoq5NoXnBJ
TRENn0Y5pvh5qAPS7KZyg4ShOw/zZF6NlmypBmJDkHl8agXFqhR0ShOAVclOpd7izupGpwHU4bHq
rDX6aaIuSiVaeU68CJMYL01UEuQV8p99t5J7KM89ycEuMgsCXIXOjpJ6MeEgjKOahLp0B2dMYZJF
QYmXTn9UibJw2pPnAdJU/2V0XHuAx0n1o47GUIWzFNNhnvWfcXLoTpKaPtIM7qAnHDzaJx6+0ITL
4RuFXVPBILiLLAXbJ7yu6UTHROQlTczT2LmgOiq8BQeuxSE7xLrtgdZ4gXfhijiQ+UKelkkMrs8m
8ShBrU203cRNFyvezPiB+GwzBRVyExpgjn6PPRFspDM5YXQnCzVF8ktc0gRGHPO9M1kmPhIpP3qY
xGakPiFaDe0vwk7ssRgn/ipnSk2NY4oafeZ/lsgQu/F2xgeHB27GggC1JOPIgFrTXPZ30+as8F4x
uJX7G1RLN9+3cK2QcEVTQl64pXRjGQqX9O38NDhLXMsp8giQkHqhRaOqTJcIMFskZLBSc1IUcyii
92KEwNXBPo3eSQy3cX4MowfDJ426lH7JVpFx9NTBehq+SBYEW1FUdsXMVQjyylVVLpPi6mJRl0dr
nlH2EBClqIwGFLk4o2rgQVfspD62CsLph0OZHWN4gL+tc/H58jpZMDRhHfVVhp+N+A+KOGah4cK7
QR8sliBJwJvaDf1WHs+57QttmaVTqbCH0hoO7l43KL5bRbF5WjMWAAZbXs/ihzYYAGCHxXHKv5BH
JuKjj5cdvQFrNFwBcPlaoVsfmA+t4q8UD8E/Bg9s/IdlKuAwFbxcHGFbm5C9wG7HiRoVcHNBylh+
umGbf4iTqP6kbkZtLb1LgglcfQBF6uAtYwkOE5JXE4P6I1aj5lFD0mXIEoFT0llEc5VDG6YDRSJd
CH49RYSblfOkPEnKlZ6+xnkCzQD2BbkrwMdcHZjzCrPlyHi1w6xMv1qvITneJGwtYwRV0/HmEtYF
tNahXNbytaqe4rCPWVeU2T7H/6S0Wm1T+6xV002eWEQrjz64QmA5n34BsJaTQ4Tv3NI84P5eH7Ez
y6H/cfgt1GuwMv/G7syliE+TXWxXzVz7rfH2bqfeyn0HR2j9x4CbmyDZOT+ywnyYfwcfWucLIHWP
DiDj/UxFE+hrrmNAr9glnA4kw/PBbocl1ZNWQsRBgVYcGQ90zBkuQ64xZyTUMmizM/XB2FLNtHap
eZ+8XalEPILvkDOE/rhZoC9CtFZcGJGEQ0Y2e23R6HioDuCjMltLzNXhfNgSgmNTGz7K11hoBRYe
G1YC5nVo2TbAxsbRtz1VrxIDdKpsadPSI11DczstzNMkOErKg58qfWLAkll+wsEHUHwybuz0AfdM
G50V8JVzT89Bs+CLVLxV9AVrIZd0axb40FJPLW9kPqzGbTkuL2xCMTTA2PdfAw6Cy5KB11z3hV4g
7jxIgUsduhsaU2hYwHmsCTC38uw6sDgd0VyxA2bPqqNJKB5mvSe4ggVVpa767lTFJ0RSGg7LaDfp
+XFmD+wcRszNwDnylLxYsSBCQ6s7Gol5S+MdNDPpBt1t6/5QA34hWkxe4c05Ap+iLCHS+QRDGfm0
8QcDGkYttN8duwdkEkjiTFS99E6YlCGOLD0QVcv/gPjznuNFsWRJzUUqFnjesL3CNJ6LgDt+xlOJ
5zfXjRBHdonr3F3pv6zSUlxQRqU8VwxLQ4uc10W51/Eywl/hZLLpZ48w/zc8lPGzoINytTlUQH4s
Ap4dS8iHafMDWTQ8/P9yQm+sSRGlYXPxb5TWmTNFJSz11j1E9tadsPkXXODS7jDKZ0lmcedkBlcs
Yu5V98MSptz4++x+UTuasyRYKod3YZXFM5u+YBeszNPA2pORF/GDON4MySPBOSpwXxANAPVWbNX/
YQnFCMiCGyetB7sWlvsPzkbs9Azb+4WOntFnYiSBNLezh73JkSRPSSdCSAWJZj8pdxU78bmkLsID
oNdblZ4tEX984IQm4dFAgsewdR7/Waei2iRkA/NfIiNCKxk76ZXhzIsfSPSTed1ALNkxzrB7KdJN
8AZ065w9pNH+Vf9TnuK9OdEGFudusgoBPBjx5/ICz0D3OCjXytm3wVnHcGFM956y6wJk8Ob91uvn
RrNY64tq3CcL2OlU1AGi45WDeR722tN9+cFUe9I75qtuL7g7OpiM4EzkI3CcOZiIzjnDx0kwwQA4
Pnfgzmgz+1kO9Ye9P1I0ZlvKGK/8yW8Ud6TTrMAQGG9UDBgBG7IF43iWrGMR8i4sDMSZCEowVPSW
0tNQLXyokMJ0GKo83YY7ctpvYXWXUOFhfeGKtZD+dJxgBFb2MwhNFgNL/QyV4+hxE9niSV9gyWFc
gKfhKHBTsTfGNw/7u83YCrSWibPtL+2bs8bjSGoXbKxZTMvaulf29Gp0zCy8ESYwOvJE4woVXnFg
mrDFilbh8YaHJysRFLTCo2vfxr8ap01tw5SVdxfx7I1p4qN9ZfDwdxS84eHNylHLgfse9cNzLIRZ
bAXSZ4HG/GtCvYdy+3VfUWrRIdbgGevqDeEl2YtvQVwU5gwHnQHx0cj75dT2r57B9pDh0caqy9t7
b3hpOPBOxt29OeEWQNfHbIAc5pMfWfkn5+EnX4UryT2H6CKzXQeXepL10Jf2KiY33qYpj/0R/gGi
Ezb/RGzF7PAh/j6gCEBo4fpg1uaDvsYrCe957yAJK1/caPIez0IlsKAlyGf2MNqcLO3YxTNPXiGW
qNhWsC4uZiK8KmEacKbVFrONcxyl+OEhBq+DLwVQcYqO9DR5fnTROEcYILG1Pai+JWF/Uc7p1UEf
B7i0zk4jD089IjtcBtfmX7adYFCA6oC8BAhv3DQrNV2R00EGOdUhRAYOD4f2ZkH9qZAaZhDAKDlt
ARN5Cn0kngmcZvGM8U0s5+G40qRCmU8fPW95i9kum6CduNnYTrOC3NwydrPr5/Ul2ZJ6Q5fvKLBb
PTtCgcvBgvsMzmhod9Gf4u0e/0AWVxHcK8uUnROdVLjHNM0QbZgpItJrBKTQq0l3gh6trOBMM2tA
xdE38Zr9BkW3D+bom/HcMObsBlm8h3C8j+IWSLac1jv4JOrMmKe3+ARz0ePDEg8UZoWUUbWB4yrg
N7LjzcNfwVUBUgZHXAFnIiQvzc7HGNH/Ar/Abun6YFNmm+yLpS2PMTz4mM2NOirTeEwLSJw5Ngv2
PoS6gCKF8GaMkg6xxChqm8K2wke+X6oMFpgpLGEbYHGD0xQ+RNg4xawJ6JRX+Ad5zc3o9j7KLmmO
E6oJUU9caZh3QiGUX7jGlN5e54u/MstxDMJi+HYWtPoMtJMp+BquOktYDwvE9nZ+QUQW2SgCAJ5R
EfSrMUbA0j/psQXMoiJdwq2OpaJHaAYTA33pGs59iOMSVCC+GrMsnFvb4egeA0YMc1n6FoM3L80Z
aTOcEiz8QWEwL8RNbYjm0C0xv1qMMlqeew+KYf+fIMGc6Xdt2a/MBSo8HTDmgFW1BKXwM+z0O/Nd
so+WASlHdrcf3iGCT/ocg/vU7qkOn+GtEqCA55O4a8RdLeH1s8V4K1W2SmUBGOJ9xq8imzKO9paS
XD67L5MfDM932cwEBiZLRvafjgZ8xrZ8IoyQmIB+kg9yoiNGsjBIQBDINGtxNwFGwhQxsovoW4in
slxn/aGkfMCfxTAIsO9fBZ2RXShuELBpNygHVQyv2RM0o3strrf5ETO2GjxaoJ4S0iCPjxf3EjHe
IA8vIDbp0v7jI+QoGK/c2P7P+gN1MbtLNJn/hngh/FQM4bNu3f5TLnhlYsxX4K8w9Q4y2j6wvQdU
JOlSivOz9K+kS4XHAhwXWyu4pYm7Q36KdBN1PqyI9pyf4Cfpj3LPAT6xvKcwGhOab+0pv0E69E+1
xwRl1d8Cd66O2a3Zo2SGnmqQpnEDLumdOEKPkORoU2biWM7q52ryL1Ws/l8L+zmdGgw8yEkKmxur
KLkbpkNpq1/PtZ1nj1sqvmW6YIV/w2DFf8ZgV+fmR/5UP9oyR1PyRu3SDDPUaOlgD3dchFH+9lfs
skkqbNqpfE2h/V7NP5S/PkYX01CYM3mUS4U+d8lPrRbFDUv74SbeIihae/46LQYK2Wmeje1ZsYw/
wRwPv3OL2xWJReI41MQ77wCdLSxXo1HorMRVF/NIRFxo6qVF7CzGz5RDnFeOSlgtoSi8Jc8K+400
h3cCkjfVbPOWwqKccvwn6+o8aWbFvnkjSx7fRIUmNuOl3Ntr7c9BSt56R1/AOR6+UocNF6pRa7hj
/tRfUPjSqFTGXLx36WJ4C0wvd416ck/lOX1Hg1bor6xWLbXnlU1w7psw3aGnOGT5Fv0fBl8tZ8o0
ZAT/lIGNCQrdE9cKPAT4qwc6/7nQFSlxvigUpN2pNbEw3uAchsVOeHbAojeyIN3j95JRvhYGEmQy
i0wiVLEn2bAmwclyxwNyj5N5fUox0fXxafDDVX4XFSt9i1twBsi+SrQsaEyvGpbUdLHvnLIH9kDo
IEaasHwv+AlZ3aG3UMKw530GuNubU8VEMqRZElZDRbMWAtSfv9Ux+keH7JnfCYVQEBaFg3pO/AsT
vE+3MB3EL+BarlqoPMt2iXF2314S6iJkuxGuhBVf0fHjLvChX4Xd2ea3lNg5BoLyApGOowUFU0mo
HhI6/iCToZfWmD5GY3/CsTT23Rtoo6I7xYs2grlLqG2IgtXC02kU97hfgWzc0SCg3vMN8WyDXwRi
+9vuWP0Av2NhyLhyITJWNW1oeXgk/0f8dU5gQ0cDgly5dAgveI554n/tjrOZi8OHR+zDTfjl0I3X
Sr9GkaVK1uQj4IKYAaUTdC8Qh/mLV1X9g5OGeJVxe7tqb2SR5rIlIp3Dt7sUFJu3596HK55Z7bve
g5/QmGEn8x04VyjQT/Xgo8wYY4sVIjkIOzOWfG7f7K/+meyKv+aPz7DdRYfJTnsj+tIRptFoY6R6
xyruD8yk2fh7QbNQhZFJOMu2cFfDs7mhRC6UL2BH1ECAWnrN9DnoS8GuXrQ85Nua0/T7l3N+LExA
hHR6YZal89BNOjmrm4OFyUBhJRYtl+SJNJ4h7XDn9WlY452JhwHHINX4gy7NtLikf7AnxyLLu04p
CUyYM/8XKbIvzGD8r7JnsAYYYJ+qvmAOnskL6tcNpwZAIah6zK2hg+3Tns0TDXB2VkEOZCXGoy8c
E/TVvZWMc8KsvAd/9Eb1l+ka+eo5gXCu0dmBjlkujAMUBeSiKFN1Q6I25NUpcW2bSHghBz03JCos
2yel9ljrcGzh5jY5+glst/i63/6A6dz1DJupfcHbykCzMZ/77+zIHgbtOLIJwrN3XHO4f7Rc6oPx
2WQ8GWd1HIv/0UX5O/p0QhNxuYMzSYXCMt15VhfuS9bN/AHmyfA2XXKL+V7emhvT5WBscCAp4SvN
2dzrmFzQIRYL4VgaJ7CS9CGbZ/CTEuMSMjkgRLTLdFMgZ9bnOD1SfhmnsicQa36fCEdYcENhNcRA
yYxrs/zXbJYJe2gc5Fb5UlmXe6WfiR+Th+MnO9ETJyj28fI69I9gN1nIz2Sws5dX8ARQ6v0T8fQO
6CcJbagFFqyfoFmCZZggipArJgY2FHhaplsWT8HerL+jzTBnpTliLlOuDZ5zCqf8WbkYDpTsEtwB
41Cet7h5eTC+AwtCK90pw49xTXhmbLEHAWtxz+EiyyY0WJa5wVGVeRPaLifv2V0phECJv/EH+TFD
FPnDbJmJqBX5cz58BjY7/qBfplOlrfdYImk75M4Y3yWgDBaKCrn9jFJ6LCsn2C9F8WkyecY3Tdkr
xBsfGqRRrNSx+wDTunkXFnjY7hATSVFhh6Ms8UJ1scj8mObVoQEiks/FLk079h8+ZpryGiPJT77D
Zq/DzaU+AKWkaHL96CiFuAWsomEb91cgcGqU1i/0B783bs4mc2z9dOc6KDePlQcUFBZnBEEOy6K1
AeJ5VXG3ctGnj8RVXN9qODQ4mmDgV+dnJDPEif5lIjc+2jY22qAm+EWBqIPoTAjPAb2Idvz/BLNR
BVXULN2JpAgSoJAuexrZCcwHpI7Zm6hG4q6P+i/LXsAxFLo9Oy9YOduRsoEfh0HJHxUkpv9iYmo4
99h/nIOjc6o6u9iq+9KG7z2Curf0JF45fDCaNyzUlumNgLfhVzA4i/Cz37tjQp5MKJE2wxEH8aV0
xIOZHkm7gmNCuCId5YBqd8wkoqmV5G3MSEanY9GAwXxlqILvNcIBhBjc5Y+IkY+7hbkfPvutcDKO
zqtaI9WXjhhLeeVem4ym3tjRjBb8gEfD1TG3bVZj3M58wdotxDQl6u51eJe6q6Tg97CXH+i7BII/
kLn1C+6pGnCQWSqzOY/GgEmGO4JQXjI0e0gGJDCQOkV+Gw0m67qYnSYWHnRuzCBEH7B24C89pfgX
pAvKHCecfOMKML2RbWvCadhEbPCs+lN/BiTzECWxECJkuEUjd5HapfrL9edSGqzzlioMchsRKOow
ym+OzBTl26xchJzwLKUXAY5BIj8R36rpKrKvmJ7N+TXe2MR7W9dhyu/4zJ6kXvI3ZGR0iFQ2ESG9
InPc+HsYTfNdRtkoSnHaRH/GBnzhtszXcxoTz9uWu/LD3iFU98VreFyvZHNyFqAhyH4Z38XTFEXw
9IHHNKX9Lm21zVuerSFkThn4mYvGfxTsXdg0zfGTJFiksXCv5XqhOvdXez7iPUbPs3wlzyzMEvlC
6GgzgnHIDVG2aIXW3R7/eIx4wZ7R4/hH/AbQ4Uzm//1vylfMmt1ovNJuEDiNuNG7/NMJmDlgOTZM
1pG6FtCzQROR84uHhmQOyx3KFjCCvlXPpryq25OqratHzKAMYRm77RLEiFjmT+a8mMbLG/6MYbtT
wuOAjxV5qc68c15oVTSyL8fT5IylWJJbnbI0+sWVWhWEB7jPPF/4Qy1hY075zKkUPBDYtVoEYkO6
5CajUkfXapzDb8VF1ddUCejllAv5AUwPgxI6lhPi1MlHjoFTq0KG/6FYZOmThNFQu/QsM9SLm814
545NJSO2vW0PA2if+5D85bifukn+RVeXHWMmBzWtIqPSUkr+6QA6EbrOMgU+RbOlf83mmcnzgaI3
77HFsw4arcMuv2WvFBONTf3pCOklSHaUJk27bI1uCXk/hvraFf/X6Jczoa6JQB8jMd1wMTwqNEJQ
j+RLk6yKjbB3tsIeF2F+W1qxpltF73iwjd7u7vK9oi9H7oMdczTZmf4KN3+OXVSD4Y17jwCd5Mzj
p8gXmdOLpgTziwLtg8Bu5TTiC17x4PjhCO7ov9Zt8yowDeK82GMCg9Iv+Aqf4MwRQp7WQv3x9kwU
S84TGLwNJ3G/KL0/h6G5cubYYRhNtOj9v3jmgM+tBvmNtgelDVUsv4Fpi7R3mLlxzCjNDiZqSaLL
zEVDh703Etq6m9cTct+vLHyoei1iPxS72MIGd1WjCyGt01vL3R29jgxDbSO9maXwvQCj7ke3io5x
4+aQr9BYxssY3Yxx9MQH9GmEHLzOqwPcZcUAQoMwpmCT8Jvn2Dxwjrcf2uas22rtc4Jtj4MdmeWq
8+DSqIsYJa2Mcc4GZ0AWusS/8zngFpM9xtJYIGt119KLt0xKCZg6ToRMWdRzGDLLAhwb23UGUhmp
Wgrr+Uh4JgN+H2yICtFexjVD7WTiqzWFfIkOEDz1nIHzW5MjwPzkmEDTtx11RqXGOEVwbcW91cIq
k8H3DpP0LWRWuDN8MtuZhYRPC8H6EbtLFXCQVQg+/4gNgIzxs4sPYncIsY1zzz40vQeqHkB0YiwA
ffhJ48bPzn65VwJEdryl5hWkq4B3uzH+3AUqF9f/E/bYdg/1kdunVC6xYcXuB9B9ZqhHgXA3FLe0
cwqJLc2pKYlV7JHOc29m+CjoxgPeKykyLX15YLkjvIc1t7/lO9K8YK/Cpk/p6ELd1Uh55s7i4PhJ
T1T14iImzwr7D7bnCh09w8uvRB0uH2q1QQbCNAJVVNv1UMlb4qshETCVKN7XgGoFJXkG5SDulqJp
jxIUiee5xwBKYyeH4a9Xb8qP1r083EHwXGU/jZpFry5NtkKv520L/BjoOsgNZIcp23TUqC3vzKb0
Im40F8iZwM6C5MJuReI4T3j/mXhrsjb6tUukXkh+Ma9voOU6ZBUGgT/4p0YqYQEf/oNcbnHYNhjM
9ycKlCrMuksXb90GGiEzts1oSAYtBwvcEYn0EUAFYc5Z0oi/Vfv13Yv+aAcoDNBokCbSvcvKOOj5
7aifIhQet1wFl6wRpkV41T1Q5DF2VpLlmlsWqgWSe7Y0dHLsUzewI2zJW9KIw7zDPm+cMf+Nsh46
HCqRxESOqNKZ8bN46bFM1NKoLRttJ7j5CxyGCZnDLN4n6xjfFJo1WJXkFY/60fTTJU+E/0CwgT1s
iLpnvjaiPVMo7hG4TphsdccMYjSosAIhlr9AXAXjJeAEx8TXHJILXwitHj8ZBhlGZUZc/kNrLOk6
ebIQwf2GA+YX60paEfNlYBMKMZUua0SbqKiYMpKbRQti3nmhcgz5ew6Mm7qrXKXrXoiZ9S/cFSz1
2Us5G7rehL/zTwxPeUDV36j8Kum39NMUEqlbQW6gGyYQRJ85LJRogUJCWJCZ9duUXIEPJVLAzckY
t4LIHG6RsqQBJfMFmoG+pAdXslsznIGRixrnwpaPjcMd09ur0G0nyr5m08H1rbHiGajwUQ/O74OR
s0/jE4A4wSdGkJxDdvN8OCRXxB2x8QgjS1CWOhd5Etk5bk1YOhBKXawl+Pmw5/xZtQ0f3hGT5bV0
q355HNkLoNEU9akuEchLsJOA70P5EmbtC1jQfKNqK36xTupQw/3oYwFFz48ljZoscvOXDoazCfcr
7oEMICt+MmfAD1do4OlMAmIS5tjAc6cnUAN4xAC6R0nQE8mIR9SksvGzRRmvXWXdswVipsfn8ocb
Bb8Sjpi+QSdGG7HS9SkHGtpTVEg8VPhvgkGMbKeHx+2w1Q8tIOs0ueqDTRRMSiDOQ+TSyQmb/5FH
ngPK0FLyecA3mKWX9CLUByfkNuWPrX/cZ7H3abo7G0ZSArAfBYIJj/+vDxP7P2jukGdI924XdCs5
0zhPP94PjAe8HuMqL/IVUVjrpHywIJ9g8Ivjw7DlLwjJ04uvPvAhziLwXhC/CTArfTswENvgtzoy
iybssAxiIVMNHMxEoKJC8r39NhpPaYbN27eIb/D4cjLO0vYUwmwEclWXIzGfpsuMNcBn8ztSfdJP
STvjkX86jhUbqQ+vArVTjE+Q/jAcTodrl+RHFi+jI7cckl7kcBqahK4WQIYhMtWhOXpGNVMMQDbT
O1cIU8xcsJSPl8CeAFxshXPv/SljUw/o54KVhBSxFDmNYFpuLM/MiuzNuOACwdrz3XleCgCK90jJ
dkkHiFv725FEVjr09njReXh55e5iyAH7JoeG+B0W1R9119w1AhEDWDJsrtOghrXHuWoiB3dgYBY9
cR3g1WGFvPTdJu+u/D8+FJ4RenWUsUGH3ZDDpNQ5qn0UBx201ga2WO2wymsxeP5RY+z0y7+mv+uF
NvPYLSBem9e5t6vjPbzYmZ5pVg2s1/3J7r0dP04RUfUibZkB+Cvz0Ipjy+mXosIW5Oo4lz5qrGqQ
VqXEtrwvNxMZATS8EHiGJnxTWZpe+wSmgkXKpRSvIWhBenQMd1Xqhe1NnK9crrqu3w5SgW1+bmfJ
ZNGgnOaAc1tYTAGOblhh1jq3vXJDnUWzpNEA7oifc78NTIuREpbqPLBDcsz+UkXeilfI68DZgELe
cG2HWz3czCTfBwMrf2+lM66cDZGBtGKl7GqHLIGyBmbs1Xild/UjD+RdKPO6pXWMkWKUqasoGL4J
wcESO528wWKHU0VTg3UTCkcfcpKLYb9hxOveRazXyKdY085toZ0j07TR9HHCL3vlqQsKc3mLfMlx
8DBwSdN2pdwSWJ8k+g3q2zRQ2ScMCcJqd9UIEEzK7kcylEPvck/715rnRoLwViD1iIrioIfnbGLD
IfyaIXeSg4yAnNAE2ja3bUE7wX1cjypfDhtIQ+Urkfg+zcgBH3tzzfnxdLDsuyZ8SvOriN5SoN8D
AS2qYBkn5F857XJCO+A6JBGWNxP5aamjrDXWpTKCDgT95mvPoUc38WFpYfXioA+gNzicE40VSNCD
+nzdsbyqnW5adKwLB7JDlXKlOelchqbY9Z+mr0B2ApwGtb3CKr4J4nsiC3MxhwsKebFTSUYgtwf1
ecSKsk0Wrk+eMWLEtvHRqGJqZcaHkIofoxaMaqRfIXQhNJpIjwpBevsRPzyqyoVBA5iKCVoK4HYH
JCn3D+1PbLLg6WwESiop2kFB7rS4VaHw+gKxFR6q6kxgym+QzWI5WyGPlVEkii0DJMF+I02+xJsw
rtq97NDCPhMV439Qb2RNeIhqA8l7mIAok59RIVDEit0ATpG9AlDfmwczuafueixm4+Uq+9N444+8
fSQNsazuBLGzKnbwJdaR5oB5adsfTCGA4fjjZgWW3a3mzjoZqxCoR+OHn6odXaLllD+YWhVabjvi
AbKkEr91XOE8wLdavrQBDrnajys3iz6QrQlqm6oIV32GayBxUw4Esyyw3YowYx/Ls/IkEuKRM+CW
xU5IEPy0eEb4/ZEvpnzvEGvpJBHpEinD0GAn9xaYUoAjeuyFe0RyJfJGDOvkk+iHSMPoEZnC2cK6
rOAqEskATnu13kBBXUQ9tSiul+h7AVi7qZwINs+6ijJ4IraWXPGxtvm6ZDVk8gI4p7r247VoMgzq
KQdZ8Ekydh9I4/yYxodJK/GkhcyOgVs9E1lnhgn6PyoKgWEj469dm7kzlxg74hy+JAWmrFmU8ifJ
ZJU57r3kedFEPLfVbSAsKlO+iQi3A2p633Lmw3MQVbBszd+7SrY0fSxi+PAyn5N66BjX6XbinkB1
MA75FlJCTSJ9+uHM7Wk6/ncYHLLPY1uuIyoOY14lLnS/2JvA0BRXIvr82O7GgVnRFfxY+6fSbE19
6RPP08/dDFfpqf/Gy/4xOTFU6PEMhmJYIp37mNmhM1hybIrYhv1ppLAVVubY28c4lBtQbudddChw
bTNIfliYEYJrWOhzBn+aNk1cDaxT/L+QNVYdbnRcSoxt7h81/d6j5iCWRz7XRJOlV70/4PLpm59k
DN0hk8odWQd2ScIZ/riGjY8B4C3YSNrsNLaJyg5UtsaqBDNR2rsmOZGYhxGl4y5DGPfJSa7IcslR
xICKFxWP4p7yDMlRajGU2GeZQzYVXj7Shl9NKHBGNZnnIyoTYNxD+ISHTUrD2qHDcU6G4VWCT6QY
0UbYPi6RlYnLJMdU2EAMuxCrVTeueZunB8NMFmWsGnzE9viyUPSTlDgu3HGSSWS1OD4RlltvTFRa
CvMjJCV2ipPggpzSoy9l7uvbmxQiVoWYa5x72uYE4y9IMLjOS/BmRlaw3mhouAzcXKCKufvOuTFy
d9GjI/dk+KSfSsGF2gzg6Gt2yC6WO0dQvmNhSKsf4B8Pq0QK5WRYtAR9ORMeCzYDtbxDwNm5k7XA
8wTvWcVuvU6rqcD9r4cCSI/y7pqjMPHP4xMnUYeKIvp1Y0qyQVKvoSzrWAfeZa/gybQiGzcMT5UW
LTMOjvEQShq2TcHIqO3pNeAtIbgUKYYAoZ2iXiCiBDkrc46u8cX60BRcPBTblhS0sgBrocx4HhJB
Wwm+AZTEzERitcq9rz5sculgasnK07iBZQom8PZ4yIvcCBqc2k62JFnhq3pL01lMg6yELNKougOK
o8E7t4J+zdk2sF8iTL2DrIP3MfdtOVPO0VU+pL/+Id00Efb26UmaoTw8E/wcgLnoU9bFsJlJPaKv
eepHwU7fVAYsHgZ4hDv/p8Lcdgsiu5e4i1KLAJz0PPm0N9pR9Rf7UxR0bDFwuAYKgijw6L8KcPPC
28pH+ep+owUbG0K3UQostB/pXMEt06fufMC7hY0ONHMckzlScHdcFILN0TM59wAsS/cyvLJP8caZ
AcfpT2FrhA7of3I7NVn/NE/Bzn+FV/JkRXv2TvgybbJ19JM/IhjDq+wWzL6sgh71dIP27oCX56Oa
65Cwp6jfQAIggXaYa9HlWbDoCRRxN9khuLbrZ7EqF9j4TJ+/uONjR+f+aLMfdXNUwcTGSEW6xxlP
4bUl9uwaHWFnXKVTf07H7eG/9B6CGRYvnw/CmOnPaCURBaasnCNgOecOzlbcbzyZY3QNaxBWtB8+
TeZnB9B9DrcKavIP179HrrOND/4h3iRb81kdRivQVXjGxtoq38PTOKn/un/h2/vDGWeMOhwDDNwV
Q/MsOepPDx7PReDNss/G9xjjx2TeQRzGwn9p2sqMrJUFlKYla3Oom7ARlrxbdcPkOycgaFoCycB6
Xacnmg1b33Cfzq5UN9piavkuPvmn/Ef9HR1t42mpnU1MLZ7VG/ZG+w/w+Og75zw9Q2DyIeZiY7kh
uA10KyUAg81c+5+rSj2ljvIoMgIMm+gR7/RNuPEuAXgE5M8XCBV8SBJoaEoAChkHqSrxTScFAB8s
aM3STbkr2P5INrTg9qZjy3piht/Fay51dsGYXwfImMMBUN7+edgWx/KHpztEmOQ6BHtBytI7YxbX
hNMQQ+7USLs4HUc9lYK6Vid+Tt7AoBe2GK9M0zdd9Awo4isfepaF0Yo1RT/tOchm7W+7QTuGhzrk
yflkH22bV9rzcUGwsbKjtxJslvsbjHx/wTa4HkQTH7x7ux1OAaJ2BnJog4/CAk4Ecq2mAENwd/+c
F9sM3DThzJHvw0FKKEFyFIsKDamzdgMalCENV6n3aJTfsFTtGAVoyjPPeK7J/KD67viYbkHpF5LO
UkTFdlGpBoGy9PDB9/rJPAD6lzgFWvbcgwozTzuqzOPk1pp20PnXflBnDEEq9MDxyB8rZC/Ave2V
RcZwG5c/Yz2iho1SYMcl1ZRvaGKyK9xMvDyYMTntKo4gYx/dhGY2YddfbVVjFXgLWbs31YVnInWh
q1UY5Ur/4+i8lhtHliD6RYiAN6+iBz1FihJfEBSHgvdouK/fg424u6uYq5FIAuiurso8SfEv/pUH
U0JBG077nlXtp38j1BlyH9YTOtEkWFPw9xtVPcettix7wjYaPNLkQiq/HPyDCJptyxmdD9XC1eMR
pjcp3/kAK4jjk3L7zuBOsId9cO5FjM6k78RYg2lj90TVylGYMU9zpAFUr1RSPvQPxII0AZhiiHZe
oJRtPvNkWwNeJZLEdklfoiNYW4d4+EnTtcgxFM6otOne0G3gTtUIGiN9L9uH6Zdq3UP5avSn0dto
43ZgG2uPHtDpZuvUW6Xe2i0tYOoxUZwVeRV5p5HVEVQycwRiJtR+ilFDnd7d0B/GyUZ8qeG+r/f5
hYKvJ9tnk7soA4Kf4c/8q5MV3USguG1I0BMNoEkWZv+TiwvDVDslCFOlcebMRxtYjrT2MPBqCBqN
7pU38nIUHmifYk2N9S+ldvXDVTLiJCoGOOGMTStg6ZgUVItU8GH4KCW6DNxiEpgT8FS0PiZRkE+H
ijb1tRVEjK7xQJdi6YE1x0PKlCpYUr/1gF+0WWFwEdfO9LAfGmnL8GdoMCENwWNEpuOz2vb+Rmmv
horsAHCvpfdsiqgEe2kperFQPBJM9HBtdv5SqHtNDhZh1rLIDLb1MWA4V+d9uR84kZi6m6YUuumw
yVXyy5gfVDF+SRAFVRcsRqdeVj3/7UqM9KDvcL9E1qtSo6UjgqWGLTNz8Kiosw5QkyQzNMTsZxW5
69vw4Ex0JwGVvf62GM/2Ka0o/Ew+wpqAb+35p2q+4RkJxZXHNfZd1dsF+U01vpWeN0KYpBuj5AZh
CRmeM36w9y9N/e1rV9n6HqWn7O+DeiGRFkDYVrCyxyM/rzJ20200ump5GYGqyeF+CPb8fxyTsegQ
m8YTXAIpyy/qxL94d+kvLVmjdEPv24pAbVbM09ARkhA0El8AUDofaDgEK354LR/H+CaLC6/LVl1e
oNUA/XpOr8d7Ki0ETPEdodDRpGMafrc1aOk187bJG1QeeQOGtOQNt3RCmNILGiQrw7vqqKDVNSMB
k5xwfQmthq/HEm8hFBLQPOqsT/cEyDGGtAyX8pvRQTKn3PNHl1LPZ2IC48xaYkei569REBvGc6qn
i9IFS8ePrOQzODGTSXOBkpt60Ck2tGXL8Fuy11F5TKu3SScyK+Cw0aVWyYDQcq5eiMclfYinToKT
9Kyb39pc8gHUKs2BjBFUQge5rYhACL1ZnHsffrDXJrsnI6yYfwp2jj5kYnBU5GIRdDC0eFuJ96S/
vpBxDHMXodAEhWD28+mXhbgFxlKbpdJdVNW8CYOtiUhP4XyoGuB/SkysDPoaSpaKSZOqfzfMdvpd
yWAMwkO2iMcl8KRWHFvmIDBfZdfDk6+6GryajHbFMq0uBSdJkAf1AuPtFHXg4hsqEdgn3ybqE3iM
GCbKhWHuMqLetDXfzvfaxA4gqVHfpVMRmnEOmBKUNGKma4dwdXij9G3uYFRwhg/Rns+UOD2+4FvT
4JtbgGtV24BDx7fXHgXSA9Ed4bkAuJouszh2zdGgLjfWRUVI4HK0z4O1gwUCwVIcufLTv7mEBlvG
dDvxlwKWYk5wxRJJXbzi+rK2FBLLCxu3yx4YQj6zp9uU386dwN/mCx4MXhgvL24vprnUfDL/llxV
btXCfvPbgmrB4xBCi2e0xTCY5kF0xNjIHsdb4IfzJ/xa7l+/PXa9yx1ZhUfmNXl/hY+NxiD57uDm
yPBG/8X5kfEI2tSGdDN9+p8fPO16TSNjBOGjsYSdI2Xt1TTr1jHUC2UtQ9Ou3pKE22FXGrtKY23g
zj4m3k4pLk70poetk37K2bc71iUQh55hCbEiNIh9VsdqkZE6BaRNX0RkqnBqA3mXDB9oj8JLSBwa
6pyWW01Wi0U0WRcSD38v3QHur6R5qzVBmkdPAtPuxq1r+5exwXMcfJjaP35AJK+9ch1mN37wchi1
meiII2mxDHj5YqALItvxLOYW1U3GPJgtFGr6tgF/HFQbM92FvVtx/QiEQHue3/iFFaZyOt/p2H1Z
uN5H35rrYAh0EyIDYRwGaei6iiWaTklgU2G+Za4jN5+gHuM6eMDkekl8pCOPrQUOg/YP5QPuRQ6L
fD3daZmK0moyjxUmOasRxPVvL/utb3XBzTSypT89atccvwThjmIoQGoxlKTZ2vMLje57WkqM+BIw
z26nEJ38wu3U8xqqycXqv1mdpnW0vOn5s6CT6l215JzgciB+TGfgrXxr+CDU6jm9AR4VXC3hus+/
iX3sw18Bj4GWv9BUenzajLuWlZNDpikd1PA7rP6Y4lf+rW54EXQcgzWOPGvHwsjxi21jukft85gA
huE3zzg+GtI19Xbt+NadnahvXviebmUkjLobhL/sByLmqNV+l+NtWuSmxU61OYggH5+EtiPOH3xC
QN/ttxPgPVDXIyu6EU9PdMekV1kH3tmrbzKs5E/fOjA262hJ57SK9PGbh5iQjQz6df+VC2zpK2WE
FrK3alLEzX1MWz6AnmWkSzE8Ldo55XBzfPrlmASo/3uFIApCSlT6mI7g/kLVrZrSI+vr1QA7w8ar
W0yWEnqgvcf2rEMT0gxKM6TfMFkC/myCakQ+GTcEcmckT2jxzsfQE2IBlxAkOtYlZdWzLW/Jop6h
AEsHwFxVTe3CBsYPDPRiMW16gnSPgPNrKLadbm+nn4vBGrkd0QCA41ptOt2XypmgGmI876nYybwE
NTapetGR84SFQ7iIEZTkQb9oCZDoeHR9nr6BvCTSKRZtxEbGTmEBUIikZzIB/libU7JLqCpqjKqd
5i0tahHLVMg89T46kyvDvuKXfNzQfDvKCRtlOMWGwR9rAikv/5UJ9wlwKAYX3iO7tY/3i+GVBwWS
s1u9yS1wh4o7fWRTIaIbLbN53Bf5NmlpX9A1VqmKtQ6sI//kk/qij3kr2JtgwfXhAFKxYwbNis7a
U1KStzqluXRn4Q20nZl8orUNkIuKkzleUniI25ACgLljzdyeeCmm4vZKkl89jeQEVtTQL3ymodmK
5yBrVj2Mk/YgOWuoFFZ7MpPXUO6CiLQQY62R7jMkpzpGRrJJKCjbU16fDHGgDZ/JlyTYQZWVmfPi
ET80xiwx5g0WJyx2PrYsdpJdWhwq+RDI96A/5ckhhaPFm9YWDVAoj6bEnJ+ExSlP3RilBg1h5kjM
NEn1odL2l9OvTZdMAmkt+xEMyOnPmWYW3q/obzEhy8RGVneZ8gRdrXAY1C341l66mtWNqWZ8ZjOq
JlOpfmcCm1mQ+xhA7hB7MFW1elKVaObvTW+dpJyuEE7sPIMo+Xnq7QtxiaqToZIP4XbWb9JcSmlv
jA/P2xvy3jQuWeomvL5yBw9Yppzwl52x0DLwZb+xXgN2Qh8+IiNOnl6N/B3+to1dGJ9VV9MDCQGM
0WIOTklzcNS1Mlz88BSqdy0/5aSC61esQAOEbn0xKlcjmXcvY8IKzThVSjyNMtxjTkFH0bpEnpGL
ETCjHXS6DxoyCe0NjVTK79admp5hea50EFxAbLJ5spwdhnjp2UebF4pocIL1oUD5CIqX1v+mhLD2
tBlbckXFiXk1H5HU7dDSSM6W19cG7EPjhUbeEuAcPbdHVd1z/483kxpzPnwdewPBYYh9gX0RtuEz
LGNynkbTnD3EYr0THTo+o6FzdrfkVyoeoUmDraESg+31cPgF0zdKv8y1g+yWpq8edqk1vCLQ0Az4
60lypK7FsJLKe8pggF8qDTsA1nbn1tFL8P/XAGdl8eBG4I7w24eUu4Q5i/CAOElOENVteFlRuZo0
Rcif0ouIp5sT4OtMkLymFCuyXlDakifvs2UJprFlvtMtjj9YDKJXrvAi67vU8Yb0u51eiuHCe2XY
VeCtn8YD3tWMT3L9ULoTTxIfED+wVddccBn343gwYE+KlWStpzs6PVkKHtZdA71PRH8B6e7xQdbu
RnHPy0eoH9B4F+1fHZ+cdCVrUBGmF8xlmBRew7w9ca9z8hmCDRebj1EZoeDsxeBC4E6ZTLQ8+1H3
h4hliOkNHpxyx5iTG77F0gDeEnkj4QxxtDYKhBZRtK75EEKmUTnZ5uY9s/c86HxiggBTxi6dqyor
1EIty8RgsfdzQcUAaJsikUVeK9iDlaXavHjw+/gZCWLSgu+uOiUMWCS/weodrR2z2o3+llHopmOe
lvr6RpPJXIUDBy91MO2tif2UxY1FKtfWbEW4nDkvsrvyhRy/ZJr92mK0rrQoECk3GUUULsXqznVN
jTfzY3z4AdJbZoXJTgz3Ujp2dYHm5qLHjwi/Qa8whA9RyIYHjCXNlwPBNVM5mkBrcPZxcHOak02d
hjWD8DGhffkedxoY+ZMJM0gDp3OKuhe9ncSat5EbFo+qvhQ8rhl324pmJPQongs/23ntGd+enO74
oapzzLMLtwM/2onuUf3Hn8Qa+/2cJ1/6f52BwDQ9etzSPN31KkehjyuyfLEWZeqPhiImD3c8uS3g
JVWZ8165mPwlrjcgajC9vKUmVFhi0J+FL1aoFvM7hl60TCjiW/oVoSuCl1CZKjrvpDr08tqoGW2w
wj+4/4gynh5t3Mk+j1OBEjeVGKEpWCGa0/Q+rF+HTzC2j6wo3IsGFVrOs9G2GOisRcA3hbsiReuL
xb3+K7236FxehiClOj7ROi/612D8+rUbCMaRGQGM6VVuGKei0wVS1Iub4W0EtE6a7Tq9abBAkh/A
6cDsTBtmiDmPQoXIGW2i5ME6VneffnXpgP0Hh6j81Ia9ZIIjDyd8CeQR9lQedhtuIGPtJS+xdFy8
gDlmmpjWMuqaGOeAE84TzjiyqDZGsu+BPKnhv6wal0zZ6Nip80ERGBC01RhecwxxUi8+gp5O7BId
+GHglCFG11GdmaCwHAI6/bi9Rrr6Ni42wfwg41lILAyAoPc1UiCm3k+nKTSMYOQQbmA598a5VwXn
4SmYy/oayWcvtkN4izvSFfFir1WJRcf5FwyTajlhuH+stO57sLZJebcSWgLpu9E0WmG3jhrF8x5N
J3EVGeftogzPO2Gvw4tZX4JbS25+tBZvCk0bbSTriO+U4nEeOuRcQH7p2QlksdbyQ5gSuUdvcJs4
lEswhiorA5Vi8DUObihbcvXneL9l/9OBl+lYUUqMwC2T0T75rqeueP+bD9caA4NOD3okSZi3MUS/
mfFgNI7x9S+VaOtaDtp8EL0t2Q10jTN+uY12+lnjAErArfTvIuJXsJJgUO7LY679dMlJL7dleRHG
p0GFXi9KfZU4+9D6djjWWz+9+NHzryHc69VJJuG4+c3bix2AlTy2HTmcwAL9t66gVTKP48REyBnO
aQBz6cHl+EqnleJPN2jRe0edN6ChbFIFybUghaedtbWuVnvzucI5oWxoptnBTPuLwwC6UlB9jrPN
gTwzKJrQeuwAWnTnbg0xs9MpbZdkK2jGucZ4QzBLe62sn0qjVD9KnH7lrY8Z3HCT+Cr7f/5wtrqv
GHkQ+zX8uplQtyDiwx7PNj1Tg5pfCn687AkcP9YOCUVGOjlu9gkOaO3OogAdP4nPpnbnV5NAKAXY
MheW4nLYL5gls+l3h4DYpZ6xoS3mAqJngEgj8vHdEPcZ/3WdvYwJ1aiU+9hc6Y32yEE7OnhLvp1e
9SR9RAc2zhXph5G+CuKwZ+o0l8xVHO2H/3mrUr4Z14ntcv4nUFwT26Q/xeqxtY55+9KSet2oxJ/x
4LM09xxAZxkycgwo99xtSGHXvtUcjeSqbTZFOAGq5HBmfUYvJhPg/OyRdNktKX3+VHFti1MUzvke
+k8hKgOANfghxmWk7wp958S3ofoyvJvib0P/aAbIYObo6uDlGJPKdd2Nq8qA+3JsxKdk7eVyF5c7
KaLr+YHYvjybfOgLDv10ukc+JXMFF2SIT0p7KIONYWyKYNcgLCVPIp7xWYG7AwNAFtnkZcthSiGB
WhR/wyvbQv/FQIhbnmMGQxiDIQHRF5RtEt8PL8tVCVxHAEY80ZOMbCTNLW8LoaJ8q2/SAclxdCS6
Ib3Rq5ZIMUpgcM5GBmBLnOwRZJbv/zv64Bs+moPYqUeyZNR/4eb/CZL0LkHqE+sobZnPMRY626+e
RQobRL6pbC7/B0xRn0m/P4/+4DLQPkundtkkwCaR0/EWjrYiY5NQhMxBgrBscHIILsRCeWruwEWT
EG9v9asuY9ye6Aqy8mmk/xIdfT8XLHY+rHJc6hb8J8o+JMCWqJj4T5YIDBlZugygWdpRh/yHVkAH
QoHAg46HsSL+UOfKqio4fOi1UrGJi5skvpQaCmqEJwLZ1XAWNKAraOU22Z6Mp0KKzoIfjiYrCFcj
VSWQbLwlufkpc0ZpF5vhX4ByqpV/E4tZas4pYt9o1cwR7wFTQQhdpffPGbN3JlXBl5a/K7yUxd6E
BZSQUqepi7F/O+NeNjqo1mfaMDWM53IOz21R27cY7X+2cuCOyNGjq/d9cM4St09cYIsLvbOWUhic
LDC7CdB7lQGlErgJz5AfnnNa9Hr47mOuy4t9rZEwKjQXSFwuYEUogR9jf+krKuYI1O1Mdd7tiKWO
Awi0bKmiqOvOtc7gEydx2q94A8hpOsI68QSietpbVHi6B1eR+QBMC353JhsnjS1pMljkT6yEdf8T
T+Je2aI3MI8ZKpfVPsYzGSJXbH2TvBnDeHC2lTBPmOkzjOWFMfw4tg06Ob0GUXnQEbigP5iwbNSZ
FF+hicynnvY4W3pbxALJMtZTqlvkzoW0dXTXySFsh385MQjWiOKsxnjNiqfzO2Xc+Iy9Muzo9IOx
p6PakyBhhl8SxUMxcA2qahEaBJP6yUtukRhr9U8A0iF1LFju6tnnZG0N/7ify9pVLUxqbqAwnvQJ
GOlPAwZaz7qjb7EEIogFyxpfMMVAME7uArMuElEJosrpfPM5q/Os2qS0sNmiv8C2aPUh198UvXa/
5N+9yV49PTTCXBPzxAcuM79sOO6uYjbu1FVhHwgkbR/KX4Z2rpqIKfTXdEJqkaTXR3wHNAR8bvAv
EqkUsMDJ0uEPyNP8Mb+B1eoOu9RaqzDR8ZSjye7tH92QGCAlq55SrU2gAWT4S3FbPmIOvAIlX5zM
B47FUWZTyp57E8gZS15S0QCuzzG/ME6frTYeymIvMvnH1pIFt1IL0KYJyj+rc2Y2NaJq3dLsoYF8
LKf1qcbVKs7wOfReWiQxtlPEKAHhY8bI1FZTFj5sG4s/L9K/iBdscpa1nT+r3qcakbu5g+DjYUTd
NqCUbahNjAZWToX9RFllEsoPEfyNqv6DRiVTe7A26dYEUTEh/yYpi55RESkxnBfMTTeUWWuditJi
T4mCB6Jfn+6mgeYHAB7oU2BZHEVHFnQve3hTnwWjVwoXdeVY57zbOBjMatlFjon/SjvT8MGfgPIY
OQUonq+A6jrGIYBlfA56iizdEtN+MyOszS8uprOrKVXiVSuoB2Z5eyxx7DK/T3c1baZ+svoG0iJi
X/CwSRLrtoEcQ+3Y6ksJFSY9gHZjoagsFuSpyZ+M3KnqJgX/DTqLc8l+1R8UDsC0+GtIpxkBo55u
7symSqBmw0cKq4Pu3NXnKPEhaYAQ2bB3ZKwN0XQQjJSF4EgVuHaxS8IfyIJYAqZ5Ef60noTgpYa2
XDuqxPpgC8wa2PdL6DWIAfAUTIpY6gAEZBzdZthkSGohfYooJtXaYctlNkneGzNEFaOfBelzwVg+
jXBiUfLO4PbQb9X1OS78jXXzTFJz995kZJpyR8nUGCgRseonk0qG2JRlIE3wtdq1ig1FbM0Kv+o0
dHufaoBDqyNdG+IJmBj0IAhvgs3QrTtQ6CaNfU+BOnuVk22VIRMy3zUsTI1KoqlOLVgnmUacwcSX
KIve7GCyYIYqsUTP42AteKxadMt0MOk+UCoE9q/kHTs0qqZ+NukTt+gIfCyxYDSbaMeHmqmIugCs
dCxQvU61vG3DDDMB+CygMTlozTLZyH7pRkbDnH/Ykr7woQ7doU2trZlBBJHWzRidms74okr3Z4V2
QTAmRyTCzhAXAfQ3z4icdQfxEdHPW1NeM8Us0XQyDa/nk5IIf021n0ZpYfHnmK/WX9nmFq0RaYvF
HdpsjV81I5pix5bqcLdODX2kIyQe1o/8jR3EQ3jLkoZTGkUYPiGyTKGDnhJAX4j84jXi8STlbDn9
JRUneIHfZW0XJ0G2M9ZA6hhtA76bECcHJoEC9+AG5gcLEBO2f9MMAjmKSV/iQ38PHVEA0N95cBcj
zi51VWtbikS8GHZD02ou+5ukPandNaQvIxvEA3M2lSV5FQpGvwAByim3Gq8v4EAKYR4lvI0kjRNH
3I8C4kxKANzcGPexvfaZkUlztq4irbcOga0+pgx18lnF9cr0wrNewos1ScMCM9yAOzVvvbZnP7PQ
q/s1JSaNDwyatViBYC7p8SvKs4t2Jcg+YuuFzQIyWPPG1FZUClM3o88Xhb8fWLFtTP6BfQihVDlW
tDNqBEs44wLX7NjKMqItecDSs+Ajt+lu+OyCMZtQ0G6d7MEdLaNDjmFT1l9qu6v9q00vsDp0zVeZ
rPPxqKWzjGZvcszHH7VrYAaihcY8macHxSNl5xyyJMr3iQePaETei+KrTtfawJwwQxkNq8zYy4x8
quZM8W7C6efNhMok6I9YT4/YY5RqXQXqvfSABc0T5dMKr714JqDkwkPlXHvzmCPx0Ei9Hb9KDi4w
EAT696FPN5WnuaZJydvYL4jVuzI1336asMSuRXdJptkBTmNOIz0iyDrrTzUfnslF4JeDBMjU306f
pwFemFfBVC6U3U5zLeb+wHIL4ynNNHofav0o+y2ug6Z9UQgME6arRgRHMzFnBuPXR/SJNpJWIOZG
v6NLV8Rnx3CdALYV3jqNPliUv0Zp1/kLvT9U8Zqpr9UCuOdc1ZLVEeLOiYln7KXfwTtYzibxyY9a
EQlho9CXyCDWUSgxgfGBlpizrlQXufdQgmAu1RKfpLKV/Ul6NbEr2JOVdOWEZw/Nn9K+aolI9/Zn
8gYZO9EzIvhfgXgeM6z74z5/U7QNTMJqQFLDR6esvPrh1zfVJwhT/au7vZpRGlYr9LZ5+Jl66iYY
BPoSZ2uLPQLPEfkIcsfEf9ScqyeVqDG20zAdrgyEN6Inp765RfUsY1m3320IVgdMgBMN2CXfGi24
Hgc31WFnDUBW+rnfn6fdE9WzXj54AQP00dLAgRZM00HwAX+TlJMUah39kqmTc4w+QKNDEIfIx/Nh
XhDqNf0FwYiqjIEYYqu8xXn7I4fap1ES9oFcr3WKs94RDaWwSUR3GeVEq/Xs0m6Hf1DAuyOMZm6V
/Untx02gakAJYSCAiWmZvxn4InvouvHYbByEJunYL5WEDjHsAFNfCuPPzzDF0CazY4bd7Gvg0KKe
FmbMloA82Eqp9xhvMVoySaUXdT33sNFQWSujmNlT6oSpzmtvBIn2J/lXlQakwSjNQ5pgh0iiStio
9I1kVJ3Bs4TsTdgBzr9kboVkE/Mj80lax7cM2hdJNDPFipcRIzKZNleoYY3KeH5H5lF0JyptX9v7
hkhGNdzRHcyNBkqZf/Sj0FWbFWo0f8Opr+viWf2mNCBWqvf3ELboHlCojIdkylP47lNlpZFFkPkI
IJV4WXvyXteB7VcLM5ubFDAhen9fRoqCHIJ6SqJl1KRM9PmA5BGJroifdSqhEM9OUyyFbxf0QQZS
QOFAMrUa9H9RgZrnHCRrv14rxUGMW8c56OrbK/ZKMzU9jXo3HRwcb5cHN69yCHkDJhBxdnXA8k+H
PotR0862vzxxNcE+cMjqtz3DQm8pQzrkaKB9RNIptX4l52A661Cse865uJ/NFgypumqsuSGeUv4P
mVcePYTSzBQ+lM5Gc6BeCQn5UEr8dzx+FV29Pj/4SFbQ80IlnXHz+Rzc1fmo/nTqV6ushv4zkTdg
sjm2YUpi9TY+49FFgJZjzQLTx8fQ4KezqC6KVzMci+q3p6mEPJ/rwih+CjNzTg7arMb6Cewl/rhq
ausvS/0ENzUdT+CuIlyGdOwHWiG/0wnUA7lHnse2UVZysw5/ynotlxuz+bGpk5QOBKbtzH0zQCdR
U9PmYCl9hH4RD30yj9F5Gt2/tvrUyjs28bIhsGgV1bvYAGy4reFAdDebOl9pLnm6rMpoF+Oiq4k3
OigsYQOzq9ZG++cDhETsaE13RpfOWOyFtJa6L+JAmG7XH5uWw2InUchIK6R13gTX0qz1iKWQfuij
ciAaW/LChknBph9E1lwtnhUiSEUHwU6NrUXBIqdOV/AstelebY8mymxSWoR+73z5EQbhEbTLl+Z9
6yrjENV2/QQrbscgmFNokntnM3rRPTEN/TidD6eWHEqKTZocKvuhm9a28HXmj6Hb0nhNnIOhYKs9
YYeYoKlOxLwjXOlazFrFp8xDPoJ7DpCn9iVO6Qd5PAoozNA4wMyUAWYb1ZbN3IOJ5iguu3ss8YOh
pv/QheWCOzTC6+5ul+daOmb6FvHIAOpG+9LHAxhMUGMT41h5+ja050tZ3gvEh9ayxalduWOFKq05
q+rJHAijWDUDCV+INReqdVSCjUelDC1BdvN62+o05eZS50YN9+WhoU+H3FYPVhaSfZzhQDsFNqlN
ly5JntLKrckXPK4hnd6EOoNm5xguGpmumv8b+gcIGQ7uCDcRxyoEun01iF7S9LuR3yp1K4+7tjuq
HvoMba8Y4Jl1nvfJLUnGxW+UuoBDLc0t1I3qcNbf9BwJ42cpf/bolnBMkViBHbaed5ZbIrTxj0my
aUlt/Mukg2MjUHT1cRtiBSuJbnO+0dR4NSazbSkWsknF++tZLx3PhdB34gQozeR4weGWYwgbeL0f
81VOW0898Usz8XL6ZzFyMTjYHtT0qsibhOZi3Jeov/rFyJTfT25a8yuUUyjtC+XRmRfbuR0spOvD
Z88SbNrrQDtrhs7fUsibOyTPZjpg7JzEzY23Qca9dlXHzwL1b5B0MxVO77BNqleUQyIcyr00mnPO
rPjqQ9cTI7jScm1ANDL8T037nOyYib7vlX0kWT9w9UocA9RIA+1b5RpGpJBQywwbSXOYQsWwN951
V32VSJh1NmbN0diWBjS2ys7knGcwm8ypj+XIWEZN5Jr2yN1kXIvc4fIyyVBhmTV61LA2ojbIOS+k
nM05XpJ6hIqu1xMOCuWE/JMRS6gUaqGrhdVj4JJNW2POfe4whEg8dZ+q8UaJzYc+bXES5tRsoP2f
QISNKUSnkhEZlc6lbAjI/fKMW4983uOk6NlPPanJYZoNjdsSi5RlISqGfkkc3jUgjqcOb1MMmd3C
JlSUw2hs9W4Lcn+OBwqTYRBdw5QBX5t3jO20TyUv35YI9y2DJk/Y60HT2fBoTiNRidNs74/Gn9Sy
ynBakUdtrSjKRitxymbxKiuyXS1p81KikZWi6MT3LqswaFCDFMGxzQhNHjhyM1j3cMP1UNPrDiMF
YmWmonIeLBrW/jITxNvWO5aFXW44rOed+E6ASnay1jKCPwQRkiMEu/5cbhF6QJZ+D9KmDX5iZlEm
M4WMqSGHGsYkbc69Uf8ZNSMs/cBESpMvafLLC6T6Jm4No4uVOBB+9fmo3EL0fiPHrJx8ZNHNe3Uy
mLwIR0IlAak1h1xgsIPTgyLh1GNCHjTm/ytjFlVr5JhHo7YPppfh8a/uZAIxnWK6O7dTVENJULcg
FtGV4RvRKdzy0biMTgEFNOuPY9h/GhVzG7VVXPJfr874QgBIr3be0VswjlX0U5XrpqWl690H3EdK
feuH6hiG/mZMdQ3xvP3K7GolLLyXwVh/SKJ9tcOfcJRbyrGDjLjJ/uY8G3JJ9M5B70owOw1IkF3+
sSufYb/GgqQQDZEg7hIjuul31AB+1n0KTWh9SX0oab57cchgeRPh0pC8ayrTmQiR7b1rDr9ll36i
fgETmxP2TjAe0STgrFQdaxjzSWnFH6BcbAOmup/5gG61jr5sQUkfAX/+l6bBfsTpXEn2VQX2nsjt
bxFMBNPwz9DYLxwSJz9KPXqmJMcYQQN/37cuaoAF3Ea61WswKOsVMw3bMx8hCjPY+5J/QOeSh0Az
iVx3jHEGf4tFOryUvNjuArcdfYNG64pWZALecI0gB3l8KxwWJZO+OCaNtlh6qvzZstH7UY9N/VmR
aULS0zIgdcegSZuQ8GAY+5Tzemb/mwZJwQh0dkBuK0mLNsVsF/5dk8yisUVHkkuoD/634hzSdm+g
mijknVnRI8CHmO09pLRj+ePQzM86tGzsMwXN4ITLKsNxJiLwt+bwY9JVGr/r/gx2Icr2k9DPL+VN
MMp7r4NiNWZIe/LIrQmzSAuBoIAp5eTS6sAHWdbGruB0jdOazzJv3mnOrQcAzREKjJr7v7Zl6H0O
iq58XDfIUwU69Y+xe6d9JE80SM/CayusnrGiAi2opo0hmEFGtvHCpj/vOkprIHsWDpwmlYBDkLUY
AREJ2ZgKxoo91psBeE/Vrj0biSbheZUs7+28WurIj2jJpFXM0Ly3D4WafTtcHT1q99X4D5tkNhle
umkWTyE09CeLuLCU8y/DRRLl4NTm+3pchZFNQYSpvkcD5p2LKFr0abkhcGpm2emKJKZlqMd75R40
461twbokGgcTqKixILcxBP2tiWVLg7Ph2JvCcm7wuKeVAWFfOxRDS1Pg2UsS0TNauFGGVyzsVdL1
uyKi4h8OONiJboHBDDb6rsA0gAmUdcuAc4uFVpjctxrq6PQB4+5jqpsss0Kce7Y7q5jm6+gAMRYR
iCGHnxhtNXQp5jGGWmWSWSQvG8XZRrygEruBOgxzxYf7SniLNUKLG5qjR+hyzp1iQVvxQ2+eluo8
RQw6a46+iYVmUM5RBa4NcB1MDugcWAd8WoWFLN88IEvtuGlb8+4Z+OMdc99XxVpGshsVYh6qaFyL
flGk6VLGWU4SQYdwVDBxI6O6DEC8OLKrt8U2YS6SWki7vHJvaTbHGVCCRtS7OsFX2LFd3C2ODKa+
UOcRpWLArM+ssmWofQfJNQD5ig87F+aipM4ycDv1S6ELzjPbyk9BCOF+vLYk5ji6RkICej4EdqhR
24SBFwnySfcfSWe2nDqSRdEvUoTm4dUgZjAYg21eFLYv1jyPqa/vldUR3RFVLg8gpMyT5+y9NkOh
eTWG1o/KEIf3jzhKHTDsBd9qPl4dhfHLJJKz0VMrovFgVsuMrwv29cQaa717lLEtAsvagaPXOycd
+44xIuwwdobO1pzMxV7rXfAskhLPHNiadu7kEhDV+lNjrmaPzo9SuS86o1MnU5ArxUutyhH6fNpM
G22i7GkNeso2nb4s+7tJJ9gVVvNPZOOuMgglyce7EbUbN5wJm6AmjcriUlRuvMK9EJXKubOeoZJ+
z2kPb5HwzBlRSjXulLAVCzW+pJgRWx6JzIVuAYlKRHTJbNBlNoLAimpGTP1y3cbVzuIR9Aaw6JH6
YgAZrA4t6XKd/cjbBkU42502ge1gxjSMn0PnrHPGL0NLnApEV3ADvohPHHBME4MrEkaEIX0oWCOn
ZV2m73YIdmpur62n+wXHnFFLwDRcpt5eubm2tyydkbrYpYl5lub2nGl5xSMD7nYjih+79P4V1a4Z
/pnVxDhbf58ZvXUyM0XkyzmcyUMf94VmUCzp5kGLDjgl8Bd1H7XAFtUwkZlA8PF9aoSfMnU+a8F5
zILeUffztQtbZpTuYYwvlWD3ikDuqcEJCxkC0fmWkNPdF9aPnZiIUFv6QmDtqnjvkj5cNShbaeO5
UIA1YVxsDFouQ8aYmIPB4eRNO1gFmCCV2pU934t2RodDHEqcXgZari5mZGVwfXppu45GEspd3r6m
7mxkc6X9FTKMoGdLC7TSbqm0DSBKIFnZQzbCpNFPmunKXb22iGqs6/JeTJ0/FiCRwpVarIP42Okw
g2zQw9M6KemsexjzzC/5MVYmHV9ut7G9h+ySrB6aZTFKfCfktRg/PWPa1dYXdgQb3ST5eOsJ5LNH
pjaKmRRyjSM4LhvEsvwo3fgq8Etb07UnGtfFZFIYjFIx6ND0M+lto4snXob7HfWs9Z50l3xDbxxu
llteg/q7QzwLbEtb4qkh6GQAx2AcBaAPlbmAvSu1YwEviNsML2K4+k+L4Ot/JJNi1gaUEvU+oTAh
rTcGoFxnHBn8thHD2tKqfPBKQNN0agvCNj9gljoSPvySuUdievVpbUy/cfI3yQBbbnJPyfejUX4l
bbCXXBEPi1HTeuaLjZPOK0BKIwBv0UEC9TBTn7aZdW6sh4Hb3Fr303aMrjVZxWhDiF0bpQo3VXcU
7Jy+0QmaENbHtzBy0Ug4e9nkm0DiRW9xsDGCMzK8DNWYNx08Y/YtaqdeYwSIbKE5WTNBijh8FWdd
IBt3R2uva+pTqeZHrKKwZhpvouCoow8Uanl9gMMWW/1RMdZ2Q9kJoJsm0BTB4TEtFNf1qmkJDeqU
VToPm0jFAWFgVjZoFLcDJ26QYzPgq1bJ9o4xrWzRfLajtasH9apO1TNPUEInENQ6d/xnz4Rw0aWk
mkeLO24bhvXKATkYWwtyEejApraNQSWhSphR5V4ZYkl1VObInUnaxv4JmrBV00Bdre6BQsZRMV9U
oidHppIZIZrrLHglTH1QXuE2J/ZrltySbJWzklcrPH6kWaTx2xD4WXceeX+a905aEBxUoNRli/ts
VUECUfi0EZLz3Eh63oSyWZxcZ8uZQpDkUWzgVSMhZzaPUhL+GEMrEKSqBT0UdciXUZ1DbzPAa/C4
67rgg/37jeWdXaDsaVazi4LQ88OnY1COLbE5uDBfAQdMNGjf2uFYajwuLAakdJV3CbdKVyhOjew5
1A5D5acG1pDfCNc6yIlD3TnIPm0UV7AY61NuLCdtXyhkPOL4WuslHtk9wULfHu5yZ2F0B6++KxoK
eKNbcKGNjoEaLYR4UXyHI7MzLuEktSwuZayGFLpGv4ZIhYgh/ZcCKavuXITkTz3Dtf2D5xrlxMfR
QMOcxuxrS9cTFi0lqqW9hyYJAoW2SVuPiDfYG0zzWZWbdfMXlCvOnEAG/qN6c3AT4Fq1AyIsN3iY
4TI8K+XC+QOp0n2Mb4gUQDZftW/v6LyNNxXRwdF6VH8TgKR38WmfK2IOXpU7zUo4JhqJPPaig46B
OYCuxt+YrYJDtkJIq637lbLr7sq9m+kA+OknuQS49nGnuacZd+Nbz+DsHYMK7+EnZOC/iwlye/R8
FpAilE1mrlyU/tjaQ1IDoFxGd5U4MBoGlQ+zpX6UxmlE81Xp47ooOsaR80sCImswNR9NcI0MgwZQ
8MmKLpBSgYmcBwp4tDGxuAi+F30UiqRLBHJ+8mlHm9gm8YcnBuPGXy8/AgOTQ1ewfdnXePTetEdx
Mv7EKxN0DNgu32dNzxk0KS7ryYebB7S3VHbxV/Zds9ofBDfEs0zWBLRMua+1UljPPc9MmM8S0hJy
IR7D8r2Xqkfjn0aXNkVcptqyPXpUVz0GzhL2hT+R9oMHhY/fuBB6A8sjW6Cj4PWOA3n3t44ivVuP
5j/7nSwGPk3UsOiPVp5LFtfHqBY+7cAJQchAbIeYIJ4kb3n5WlKQjp+x9AOXwcEs3I0n4wcqd19q
FqkeGD3wJPYYcgVNyVD0O238KZ1X2BDChYFmOIw3mE6eUyd6iejCiWjZd5yBpNqJm837hURET31b
4rOqodikOHZHXLMDBwC+NIb7pDU3FX5vAWHA0eNlkBI7NL/914VlopfVFW1Ew8/r6tSNcM0ZwZeq
7F56gCOtpR31NHpc7JNrN9QPqQL/Qp1BzDmO7+QpbUJeP53jYaMp7nJMcRz07EvDOeA4VmPurwl7
KOzLQLZaTHwpgHYH7x/LUUc0UvMmIPGnFdqUVdy+6sgCAou2TPdqkOgDB8XrYYx+5OK7RETHwSkj
rWtZfCsO0tetBms0+mfHmIWbW4jTO8RlR5lXD0ycG++caeCigQ9DrrHVYGmCVAlAPrTNjUE82hCD
DF0Ezzi1NbRN86EtfClQVslLy35RJuj1WWeg7gJgbBAYlHhznNR7lImx6osPNbu3QDgTAB0IdRMd
kxBbKYKqX4XOEqU116je2aF4l7CTBld5G3qMH0wyJOy1KVxc1dFZEwK78clhsqKfZ+0ky+ycwKBc
+lp4uGy6rDMjc4IYHbiWOgckgEJF8VjFzKYjO8GrdayYQBXh5Lww4zhmHAoMEFSTiXWbOVJHi7md
HwnuKyuMXkETwZER2A/T5cpjyW5iz8+5YkMIxcBlLobKMod6qK9sWNWeg1ib2IUeXb8BIGaV1cqW
LMJWkFaiD/vMsv2mwYnDeVB/z2hItuaXkqPlq5Ir8ZXXmVg99Psm6ik/qKP3XqYcRsUpRkA1IMkw
3gcLlhcvoNCYE3rLCVNIW7kQoxppWuGg6aGyEkazUTg99WEK5emNHkftOB+D7WxHK9k61XxelQHU
8br57QflyQPPXBEH1ViM5CWYEcf3oD5lLZLdWPDQUqiV/AEBGdI8hmwPhv7vr1f2IVgXqFMAq/qT
GH5GfrqE+az3G3W2di2SqhQHz/hkfzLyPRv4y6iXS3Rfr0rh7qNk5vHp7A0fITrDlUqFxbQZ+nW+
GbOZqRhuupwOFMBRzQCZaAXMRsAdM8TpKeEgBH9531KhFi9h/iMsQib9L7sH5P98IxZIyf45jwyI
LxQDG/GT7Fx8SC8A8pE1WXSMaYFcGikd9fBSLrFVfZWfPKG0y1rvRfD0/Kmfyfe45J6I+R8pKcYC
+ZT3ABfAH9GjJelEJLUhQKkBs+gLuLUJmoz4bMHWHHxUZY7nuzEDcW3lpBoBZxyEayrsyvWdU+fo
O5uN0I7pleMwaQJ0HnV/cEjYYOF5NEZ8rFKYydR8fYbNOf6dhYaMwVrRl1uX+BHcBs8BWQ8E7b7w
gUoSEWa697kKXyXystyZ4X0gQtFAcqVNDybgXTRhvXvWNdhShnvwDIIggs6QbStgGZ6KtKmCBx2F
JEMCay3rRUJdUXICLQxSYhYKN72BUDDxzKWaDVRMnx4LZo+zthuxOqGJUVtaFXwsMeOqNvslEk31
OKGUn5rF6PSETqk3Qm5eiM7Qy2Aj5zXseVrsPSf8cSKUu8OaPR+Y3PqtnMiSL5e8ClAP4bgHZbAw
TvPkUyDq5cOomPujEdfwO7U0O9tew4v4rXrt0oJlGbHMFh1eFnWvBpu8bxcF6MIR1rpFB7VS7sps
bRNCXtDm2WGI0U9fY+AQ+VedvdkodlMkFhkz5jgraHH6KThHxf7nGPVq6OOdo5D5UAxwAI79LHya
fQBbtQr9Il9EV6ejX9H0m2O/T6W+Djxyo91HDL/Qta+5bi9tzQZsh0Asg7GSiG3HPFJB1ReXE1s0
nBarOJB5O3SI10bSzsmoRn5gIzOFDhikUFboGoiene7bRQG2auzGh8uoxxeJN5Gou9pB2WDi02Ru
0xY7FAyzKjBXVnQE33XchDqFaac5S9oQrOHxRSYI50mz8sh+qadhFXc6U6W7k3DQgzgFHU/1wh3v
DdFtzpCyxew4GQRYFDfPaGCTLJtJ20YMKJElOv2tD4Zl3m+dQo6sy0UH5CpQWkK5KK0RQ0hxhAQa
igGj9mVKdw5wxUBabDUb8Q1ogGsY6eRUoE4tIIqAMKPMQ/pbMHGMABjCoGyjDyaYGeKH2oVOiY6j
QzQoh5qgknV8kxbVAYckM6UBCZKuQGJhUkhqPLEpM1fXZSvrL4mS+6xVOCYdIPvIQOZpWCZ9h1HM
2TNB4GIABO855sH+4xOXagvOElQ0iMZKJPliWXj2sp9dLgYpvBxH+XVSz2EFXzijl8uVEhHuRe2N
RS0TtKjxEnZ4gZP2TzPw5O+9EqIJWgmnOUMzw7/fb3sG3H3wzGN+c/CkQo45mrKoRQ2OE9AJXvo3
5QQu40jokksYmD7dMaxRURktOvMR2ZhBE3xrmbHRS/aJ4ZYwlqtSQpvaR94fqcCYkFY2mkG6igP1
YOjc+DR46aOp8sgc7fjmKGdOhYgqXrC/w82jYgC3qNpXoN0qjVYLfWAePGoz3ba08r35Wyue2tye
UAcT04Bb3ZlQNbUrQcVcjlj7p0emnK3qXPOwdEDyWsQucLgNqGZBliwMg8Jl+DfZDyVBaR/vSpGt
vWFmq5gWrdHztGDesMVREhJnSExd8GsQZdkVHFxxAZgIZSZa40cvwkIjbqNFwDG0pmBXZ7j91HiT
VrI3azO8zYF2kOo2qte2vRt2vY8FCu2ePQBxasfAuld9I+XBTKG8yu/kUTrGxFzViIeYzK3jERoL
gjBXf096+GqEovKLKxKZ8HpZqI+99hyW316ovZTokFgQygEgNmravD1TVbpkW0bj51h8DKwrcU0j
AGnWsbVjUmmZAUbTYp4/bLNbS1BlpIyLoxGiWJEzXtYtWZ907s1VzSXSNSTFvAhSWquCFCYkRlLy
Vl3YQvi7I+ylkdlINMe7jtVhuXJtYM4u83DCPUufhum2QomA1Ej+aD5/qZIKF4wHu1RPxehcKBX2
7UiKUovsNPMYFJsvxyIBbIWbLL3j7UrSy6ovb5hrBCav9CNFR4OQ25s3iv4ozAY9D6BpTlXTB88u
GA2DF5Kx+uOmX1jpxcFEeavFZ1cuca/NMLO5C3jgYVZj8QE+DEhQwqvR3kTVt6v+9swjhvI26mQn
0rYn1w2fMhvOKI6yivACe6XlnPdGWhJoQhtp/UgGkLLT+OhDbWta5b88IDESgaJH2WBxgowl6ycc
N4K33WrtqQ+wKaIebWxcSt23YPSnDuwyHPw2Bv+CUmyybvJuYQp56BAOhkb2nlMpibbdj0m2iZtw
pfx2UAE0VDt6obG1PUMABq6sJkcHizMJXuhwhletvdCxrR1lDWL2FlfilktTE3uNUPuPXGl3Y/jZ
DMV/10MzKawXMKNJasDK29l3ejYsupvOMY/jWP+5pXJScnVDLbhwwZ418c5MQOqYGclqDZBi/P4K
zUEOS7bsqtARmXpgN4ZBpzXfRynEJr1Eoxeiv6b42Kac6rVNnG3d+hnTuoSptNdAtjjdiLgtBPhh
AQ7XUnbAoKJZVl5GwtZb8WvSSIg55dYJRKNx0+P5LM10MaTqBanA3ekvTSV8K6RDWvgd696Ahjlm
9bDqBx4rukctW5C0l0QhQiSiGjl30stUUuCl4nNOHrSF94X9luDKDonNGO6a+KcYhQ8sOeSkRCN1
0Yln430psUe4X7Q0SNRJsB5ShrG37UVZ7XASrkbKIbg4WzXAQ6KR0SLQk+vEFKTfTWkSJ8IYjgau
eY1qw6+7r9EUvj032zH4TZ2USUPBROM7HdxFCb7d1dX32g6uemWdMrsHF7WwEuekDGgMJvFIRgGk
bCBhzni3ECo5t4JUn0S0wMZ8T2XqCKA85aBWl3sb1laQ1BunVQ49vJzJ1nyjP5egCGvZmSjpzHRU
4E2xEM2j1q/YIKkN/TJ9RmyvhGdl/1zk1EF8L8anO9JeYoiXjvUnktcCMWKItzxO83cjJJlu+hJ9
esyUT6bmvE3iWVP9aLeOPzacs6dnyRRQlmUs3r6SQ+JCTIK0z6ODlwRIz1nLp37PH5rp4hn6zZWb
7NlQH2aErrceEfb/JWzXjpmvqVXL+D5pX3VCCviwHhyU1cZDIyQdhGrqngvH2+uMg8mHyCOk6yX7
KHnwUfeHmyTnGJ+2Kcs21DvRvo5B8hna4qH1pK1AQdCx5XiVR0yE554Fkiubk6QLITKIyOcpdw1/
hlWMPD5WmHC+GPK0AyuvgKuqdvFHGkZ7tY5WPXqC3hzoIaZ+Y0lmKnNNt4UcSi56F9LbDEZ/UJCh
zOa5smyimOPTVDIvtjRwshNCo3GpYk2rUUJNGW0AKdYpEVlmCl324KmzCpAZ6k4se0n8XrT7KSSv
gRm8XtLDmUaGmV+IP936keFDzY8qHpu4uqgsIrhRG8rZMgnfE56aMsLfYYdrT3ZZcfcGy6rGwTJx
XMhDehbGMeDzs6s/h/hMTWJxCbWPkCqZ6mFK8mNIOKHl7XvlN0HV2mCOchV5SHtE1dPRH4kF+47w
OO8rUIFSc7JRsNBZ8XPW8D3a5xSKCOrvQfueInNll9M2lsXtUzagc1JmzHbdyOVURDZak501gN4G
fcP7HxibxuN7RJQ1NIVcYC9HruugaByPkQj3nRO8TjVRP9mFkTOybfCktO5R+40MZe3wrjjVYZLe
DI1GZv4WayCPG2qkoNlhcAj6o544PJmDfLJMwp6pJX1HIceWfpzAO9cRaa+WyroEfsg6wonDhcsK
rTbVHx5SRdcW0tnVtRGWAvK/likY5QJZfp+VJx4t+ajQKu6Rk2ev3bUQISp+REEGarAZcJi1bZzg
UuPv0IdjICL0guux9NmpcD0q25DSzmsuNn29pqUEawEKQUVwsMRDjOweKS8m1lBVFMc5cuB1hGvm
HtgHWtp6vYGaKX5BJbu2409IctcgKTf8x7jwNUT/ZRUewhrHMwdVlzKDg4QLm5BvaCaaK9Q3msoD
UzgMUZG0j91ej/NXPcNqXS3DYSS/3jccdoFyZ+ccDr1bCpLFNV1KAihJZfoaoQYRhbnMoBVx74YV
+cp14TfKu0KPyInrY53Ee4ujc4bCiNNQUN3y8QZcxhxfvfhObuVLK2fvAhuExwUWCgqOtgkPOpoR
cdI9mjL5pPmKLfDJj8gE423Cr0vqaOnGOy7dxBDOLtYzjXA7QSquRe0S5e0LKz8XrVTQ6xSrWjvK
t4wCn3WxSYIblxbdlyzaRp4zD9m6XBFHmx4/JL+25RxXH7hrEEi6KS3D0N2lPAQlJqYSk0vDcCdo
/pqIPlR7Y+6QN/8KXqKJZDwUNa0RVunIrd8CtBZUhwtEloXI1wbDd1ffAxV/6Zn8dhzl7YypDwcz
zcPqQW8rd6INBOsFIpeNnoHtr24sp9wyo5r7Ntma3wVP9MT7V5sZGqTqV/xht+afp+bCJbYYMpRt
SX08vkQmrAXtYY7qYSZ4NvKco6MeUJuzBukbJR4OBhiJsCmnJYdO1zg5HbUzt6Z+k7dbH9cu5r/+
jVvmv+tk8jW6wYkO1qW9CyME4yfuKqXNMFNDChvGMvf3wDPuGjtl2E3huVJ+jDHYu2V1DCHA0CzK
6Mo5U76JewuCinMwmdluPfiesCw+5+0Mfc4E1e+YzyaSVFWdAjwviEIRhruvjQ6d0evc4YVpHIJy
eG343lxo4+Nr5CUrg1gNTV3n8b5RyaKQPPGOWwSOTtIPZ60OTy7DMZ710KQalWuB7B5MUbtO2S3l
zVW1eEb5wTF5dtPkJ2nCkYGylxEtO9VssmTHP6Mdb10GsImGPNNDqYwXKeO0lLfmThGgURRiHmNM
p4S3iLjYDIV9dtGW1/Cm3AbGBkMqpebgpvtgKbeVhk86AC9KwDdHZI3YusZYOQjMOYl5+bNSDsLL
/ADDbJ5/h56+NbAEpVZ24OzhRmIzdo7f0E91wISzwWoSfpfCpYItWcTtOtGeVvZo65XOFD+mfqmm
+SzGfJvmZw2Es9cpxxFmzLBRcb8L7aC7W8RFQBLomdCu4exOs95BOZar5MmFN/oXkAl5VgQBfuqj
sxoO+MS7cjPO3EGxToIMBz3GhljVThjl4+DQmOVnr2Jfdup9Ba/N0gpivRAxVojT5e+1yn4f41Vs
ezl+wzw6wjqCoWl2HvGy+m/kPtVROw8GHxhPQJHkHzFMtGk6W8J+HWCgZAEGP9WXi1odE8xe/7GD
RuERSgIrLwvrCHiFc5IRHnmHrDg1jA7CmjlyxA7eiWwn/9ZQORx9aYtB3su+I+6PcHZX8uNVLDoy
RgIA/UjvbtFQfTnUx176ZTNmy3KyHHBHcS4ccNnrdnPlGz1+riQ1Q64e8nok6r8G0nzjYWyhHEjm
O9Y+FVVh+1AZmxssijyAQiGSlLtQPrj/bYFcVYXzH1tKHXKmfOlwyQj1TKVVBNbO8GjDZXN8dgSt
U3KyXLSE7aUZxwVnnORzQmfUwRnFq2LNdPgcTv8s8YNzVRjhUI/zioSK6NqitN7P4qFSKuTc1OCK
ZsJXyo1Vrzu8rrQPWL6IUSMEkaBsRJ1kO1H1GNUm4vbAG2wCuKFWgi8uRWYLvMUTcc/ISZqjzhwp
eMlkWowkb6fVW2ZvQeKV+io0rzAUjfyIZoispl4iiRf8DTKD1WmN/2/eq4ggbHwY0YaJGkglAM4E
bPWUzgSoWRtzeKNxLqEE7dbMoEguqcg9R073aXEPw2cXvAAL5xULQt9RO968EzEjAiLqtdBOPLia
IS2TTBlBvw6LIvLNu5RrEfkH0ERQn/1ELpawF4YNjOGGH/M5KzdRn2viH0K698u8O0Amc7QlC1Nk
kEO65NRB4mQcb9DUWxe9IkCUWB68uSBfWT03wwcAgv7GU4zUWjEAJMhuDSiLmBkT30euusBYvqEa
VeHXRVd9XmPVzJtFDryUSpAvwMeuZ3jAGGC7gilvqhxM0R56SqS4N5ZRxPwgKzYFByCQhC6lhWuC
FeeQoRACFtrdOw/bYZopqCfqOkxGRhR8ROjNMvT0iX23G5K5aF9rLYrgm2Z82Za1jCDvyjgoAiRd
96fKr/WAi5nwEEuZbjku3tyCWsZqxMEqx+NDGw6yTjAfTIKi63o9jATGAH2oLuwfwE/HHIkI1RgN
Rlt/MVEOd1XDkeekxnd6Gky+l53l8hZ8x7X2tGfxLkfbDgeFrYHhXTDFwbeDM6GMKI+PA9ezoTnz
fzOXYvc3zxTYEcuTNj4HHcdbxuDHRrvqGL7rUnmL+iOkeeXaCBZXlnZROMD0aBK8TVmBzxiIPerX
8QSYFtKGt4kUepro3dUEm6aJdA0NhCD62GD8CrbV0HBgN+9KP0MhpZjewplWSQYg7Qr77TzkvhQE
qCr0wg3tiYIjgrxMOprTfCBMg2ELaF3WXhJBnCjz58QEid8TBct5hhWM1kFVT5sgQ6DSF1eTVp/n
3aaOpf4zf60dOm0NVi2bCOeYCHNPsHvUZ1ymdJpRtd5kuzhBggPDyaIt6Ap1k/U3WqLSHOwqp6Sb
N/IWmEs4oMTnhlN81IpmT68FQBrac7GBttg0NOWYupYaIRAVRlearg2W8DrG/hkRvL6RPjh5y812
cZiK9Fo51WnSgAkZ7fCfR02OA6J4frXLg14BcK8ZdiJfsvsI6StzhgYHbtE8CzbLTP/EflEhnFaC
zJ+YXrTGxtGpgaJn0z1LzsUtpwoyjbYFCK44vikjDmyKMbHXLYNlYGcanAyp8NmWsUO9KDgHiJhA
Pj6oYN9KmB0hmX8Oo4+ZpXpg+sC1ivmSlgzfUDN8093GpWDmzq1K6N4IU7z0B6rLxPtt2HrKbCe7
7zafPhoqj1U0C+jJBr7GIEvDY2a6SEsXeQyyVr3x8Riwlgsw48pBFv3c9wCt+0XlXjTvyyTmw2GU
M6lsI/qtm1G1WseMny0fcXaaw4kcEg1W/A1Z/CPRttyhCn08lX52bqN4TM5OjkUIUzS4kJ5eec2+
5FLrSl6G0hsINo+CBjgNZXl4xwJSYvbI02fLoEZ27RkjuIjm6HrpyaOZuUlJOuBxzDtGHyVcFLp2
3I1i2glmQDFt6uqkAsczFx0PuMcGxm9QesyTF5BQL3pzkk1M+ZTW99HexO53SUtRzW7IJrPEe3Vx
PehLX5TlAXmYn2YPlSciSpMr/ewgUtd20S8n1h2luUmgh0IYHpTwgF/i0fYS+WpwlzXyNDPi/yHN
NgXCV5VsdXrS2C98h7JeTE+cfLuOBXL+G1BaNTls5vYQgiDWqb9kb1w+w06Br7teTWSc+24omqVr
oBCNvWrtsy2qEesrQPc5iqBEpGvgXxhaJDiQGidIbzndXByRPQZ1RqJt9cjsmekeY8x4Q1c8Fg2e
OoPl+qMNR0gzX0irsEQSXcgpJt97ylmny8ixvkY/Zg8kBShnmy6wYb2PEL/ZjFcFNpiZOnvwW2Un
zZFesW5h4QTcnbyCMujlD69K5vpA1gwaD2H4Lbp5627agaY1TmyLVp4yjocKw1qAnVjb9nWydmj1
13HzSceV7JcaiH2+9JRhaVAF5iXJGOMMNpq5DUyZlqbIoHxFbJ3Zbq5wgdlscxW99mEZ8EgOaPiZ
R0B1wdGFCn2hw1kD9Jv22PFKX+NwY/NIahYTtlMaEJ2jnk3J7vF+LD7AyKYFrGd7hGBnUsb4Z8v3
THMlB2+GuyWCJbDYnrh2YSklXzuZkNK7B1qby1ym/d1G1GriNLOb6LgnPN504T6x0i3diqWH9Jtw
sJeN0lNLA4+IN5pb7D0ai0VzYYmrOAP0QC1d+BEKGk5DxDuSFhigobTPkM7By4iso+y8W/7cHGcK
mG46R+lV7/8/8Ep8jnCs5niIHW3weRrClByk+FODZILRK1LUHW1vK5qgStN+JCaGPVhumLPB8Zt8
WZlxJ7SjmwawhdZJRmOGXq1a7CkvA3oxcrbmsXYVGY62bKfN5GjA6K4DmqjRRe+KPWSFl7C4tfal
5C5wSGlpVLTB82UqXsPyrNQkmd0V79B5DvzWEbbyGx0dJpI65d2sBH6soG7RNRykJuc6WtBxWe3l
ZLQlRq3h9Oa0a4v+DK05fqurnIO0v03ORh6M0iLbjDUB88GWuGZgC8VdrojpfAt7DYxauu5TniE5
5zIq4HxS4PeoOR1XbbXoACDlCp9Kewnjp8xk0qebvGwMe0yU6fASMuHRs7DWDhE2+kDqjofcQkt2
jEfk1ckRN5PuTnhok98idIVgWiguwkWsO/hGIkhb8HMxtoQZgDbm1eort6Fk+RRyjJ5cwAkw72OS
+AAa5KAoo4kxww/kik8p1Nr8piJSM8OjERfrNGLWT0THrBswxdlm1GyTQj9OO7Y5NKdRfVZ7dVNP
nj86CEcp/cRYAXXpl6ZGH5Vwc8Vj+LjVs25F289l+2q4FnJ6oBMmh3qpHoiAZoQ3sEwfPXqNkZQd
FvjhKUci0FYEO5YzsK8NTCEKIOFpx5ptgePsJjU5Ohi3hDvM4+WAPuHX9NWj63/6Cn4/kzPWUqOm
7UW2MD3OakbM+DaASKSrZ8C8FeglNOLOMTu8FHQcOX4SkroJsf6hp88hl6VIjkuWS216G2GBJN9W
cwzuzpv5K96D/rOhFWrRZCVRgmM1n0VB5IKRsguxDmvh/Bo4yUc05ien5LwRvk/qleFN5NnnmuaL
Gj6t/yaeZPIMT8S2bQzDUn/XEx5iNAKc9mrOiCisZ5pJOpeidpmnhBLc2SIewTKeP0caJDwzY8PU
3nw0Wc+szuMYQ4fqaHAH4SWkgUN8FFXk/7cZX5PNHQqiEJcmfbiGVLtALd41Rb3AEl5oA/JhFOST
YuF9kXOxGppMtgvj8ptc6qThR4005/DGgEqtmUeHvpX+maGmvFjMoytt+O7hC/e4/WyKW4VlZ0bp
YoRkAQR0zT3I4YzPZT0FOqPVjb1rTxiEQjSbHIip8RLjcyTuVyH9GOlKep1yasCyWrmw4DXzDLXd
y04BDkQx/3I07ZR7Ch2FUK2c/7Dti0vffXTGKq03QURHdO9MOJqubr9uex9VTBpA8gClt+uak5fh
DLho6ivkdY/08O1U7Y3xliuviX6c42PpAFY7dP1bb/+60z7Fup5z1sUF6pAt4kZcb6DubbdVKHmc
jZJfU/PQ6UdGUfa8qj0yqm66hV3vV6v2rVRLhqdYO03FVR0+sYKm+pnqT3jMm0Nkwm+0UljpPqvq
DTdtGlwKddcbB+E8K/onRHy+FNZFsYZ9FCu07DZN5quIt9vgx1JfG+q0NoK9TVSG7ZJ80zC5RbjI
6HE232t0SqdAQI99n/K1fNWJ+ZWZl8L80gIA9aBS1CMSPEAWtBZiEleA/Mxnp4SozP5vEHvKZI6D
ZOC+QMl3oDHzzGW6vgi4+1V30zFklsQDmq8wElh56dGGJRlGOGPpJ/sDo0WPTJYJv9cketb5c6qs
YwD9UL482NOoNghQZGcsEg77FJwRMnmkl4uUcAs1+gZUUMHfUI82FhfCcykwrdWgbuBomdNHWh9x
46hom3oKVBNvBAAFpr0Qg79pJY79TsdsEwG7cP5a4jn5wMoZAhTF3LR2QOyEIyml5V9fX8Dsq6DL
yaChqqHIyxe1eUj58FT1g4NVWG/Dyn2ZtE3VML2NzbWDPXompbIotBXEHtrTrxFDgxlpcOCOTBhw
GiCXHRChqu7Wu+XoTDIMDpeoXM/pDo4/2eoWHCeAWsoRDAL2SpUjFiYpvLYZvL7XSD2Cmi3BHSAi
+SGMonR/sN6+5BQyvYq3PjiSY+67Hi7fZZVu6/nsfaBT1dWVBL0PJF+/GAPg0Q2l9Rh/l2RqiI9U
9CcuaDJ+5wm6lCV8gfyfCczvfyyd127rShZEv4gAc3i1ApUt2ZbTC+HjQLIZmplsfv0sXgwwGGDm
Xp9jSVSH2lWrtEOJup2lX7NT7vrBwBXHS6BmYOWf4pvxsmhpvzT6nK2/8QVcgoYnNXia219jurXy
prXZ66aEVaew7czOR8YjsjDISDmP6+UWomRYcpOjOG2bFCzddFZoxavxJhM6fqh5xW2As/Ih79Xe
oMJgCC5o4pai+rvFMrx2JK5UevXUQDHtfNGrW+w86UgWcXkCmRlZ1wTpMg2jeJ1SrXX0gWLoNAcG
xLPABdVFQLc6feGKTpiqQuz55+ZPlr9lgbNqdIzgKZL9YmDSqrdKpzJPAEfDkOaR9zCHva/9tFlI
gQXDAo3RbLIFWDDEN326DBXWfYdUq/NewFMU5U8i9sycIUnArsvxTGPmrbbgDCPcqsGJ9vQoek2s
ew2isMCESADd/GnjL8sOS6ImkXMd6pAvu+SjOACrKUrgA+8WCcQpgF6LrzQFx5fup+DZyp8bM+SF
PQBJu9jeDI61PgryZs1m1kMYwIl77MuPfGaMw+M9OIg5Wb9ZwtWje9fSfWUFzGA2CbdKSxo+F2t6
iU0wh3dsB2BwcOLVer5cuNnDOxobDAp826OyY1Di86WDBkwYdTDWTKtJb2DaHwwOk/wiWLVqE09u
75OKaE+QD7P4s8y4Pzlshe740qQISNK8Kh6VUt1qg64mzb3I0rzYsBkJJ+8zOr+FbZ66+JlfYtvi
nOmHX7dp8bk1TxMFCUGhjozS/mTqPrcK1mpST3vO0asB0aisYfoy9nguzfK79+ApzfjUgUgC7Ue2
osrXCkjO66Vx4jb4WFZEyZJfDuL1MhbyI+8B3WeCPYLc6qMANvpeL/DqFOMGRhioAw4muOqXX42Q
FyMr9zhJeJ5l6ErCG8khwAmUEbwsDw17dg5QZ/auHOr4VgKeqa1fO6HNF1ou+VX+LBtvc4+z15oN
mgIaTKBxicrXd9rOmdOdKriJddql6r6dIVg0LhE6HD0NFgBrZlDv9jRMduvlcmSl1A60O0V6jijO
bmEkLppIswm6Ly0/LM4u7m00J+wje1/XmyxCuWLTnuCmLjAbM77rAJlzKyGmgUriAxsx/I1qGccl
dcGcEIFpEDhzSOodfKpREpBgsd/tS057tmnPa+bT+6GzXh0QfCpz8OTBBde0R0bLj3bqQWqe3ozS
OzV1zFjH+fCihPcojyijGnl02W1nstqScK8kLMbg5xrnp0DqX7UGIyDOXMR6oXA0BmrrG123FfSP
4WVxgId738Nc0APWV/cSMixYHfnsQ5yleABJS0qHHDpgH4o84jBWd2o3YvXZGL9zhN3N5GwV6VD7
3Z1vbYZs/k/fWhzHs5UeoTqcNVSCvDYPWQW3oCHmVY3BvGIyEJZTg5OhvUX2+IIY9SsHRoi17WzH
IvlYbq62ny7yYwG/q91VujLCOuLX0tKJZICJgtcOVvdAxK2ilBXjVevg7NQL0Hgx21JhF8kDFC0A
xOW/efiMuZt6NE7a+XhXNvFrqCx6y3mUDUiOw02DPzggOTHcY8yFV4YbB9wrO7KOLRDKYU5xAykC
bRBV1hljZkkYCp+zxsmZWMSAXO2l2W+Xm08CWMGYImFkyUtKbZLpadBjamCPCzq02GKjoK41qv8C
CK3ZgKQhhQKkEEAdjnAoDQ54uqr6tDTgHnVwTXXajX0tQHXoyakoSIuthx5uWfbaTPDI+8HN0r1k
41CHsAyyQS4N1vgphuifm/wjKMrTMjs/GSpc0ekvFbklG9xZCm8cL2rxHAcvkbed5Yfm8+XjTlAa
9tkf0pWCqzkR6seovAqg+gnGsOlitqryrWMNpwwzOF6t0d0iiWBv4rjukBq3J7S/3IVVQlMmEhvf
vJ7EOjjnTh0k/BIPDYEewalYGd3nmN/GCJc9h/exrK8zZ/wCS2WHUoY/kF8nu7gNuGAd0xBTl4wL
oFPGh9zhIOCofRtso75Yq/9uLVgNnE/lp8i4/m7iqkRgw32hvXW9qJgL3getAC0r12yGy0cPAG3t
7XFWugEUIP61xQiAYWGxpTZdsU6ZlBGcXJxKBRU4C7DVR39JFmIPUzckRL9jfRyqXTq8CO8Y+8QB
tWc92GfAqbiX95V1awUHUPnbI+g4+fw2Q0HxEuhElGqX8r+9WlfjS/zj4260impvs+RWKPHWh7Ho
HymHYcg7HJh6ZSIJSeJcP7Bb/+qhuFXMKWqfv5vFvPDCpO5Qg0iyTUwXBa0oTH0cYjediPdGegOD
ERbbgv3D9jKkrv5q5DjyE44VqchoLwk2GQKJ3YHYCSOn2ajefgKZkgKlor8saZlXxqhFDfwEd1NV
KVH/7HXu6IfV+MZIWKjSc++yCPuac2RVi5dhiRykHKEMp912JIf4+BS+66Wrheu+qz567pb8PQ/u
uGKx+282gedsZY7jxnFuGd+pJoTiu/W/NbhputD3kXtdbsuRrjYZL9IOTugo3fjnNgx1kuxRr+/I
mxIStAKVM/dvLs+LAG8h7LtDHZs9v/AmnVLSUyX2j3y/kFwWoESB/8DgLMMpG2xdzyH5bjN4Fdiv
CzI2VulgL4nggtsaoNtGAItyN67e/5uSi19wgUv17UTetvNd9KvguNSqzajVlUXokFqPKBYH3Qg2
i7ob0P9SkF21UJrn5MRVmNcJMP80N+jqIqz6S0FwUj5p+U10RPaRcCcu34ZrbDu/3Qe+weuBpsuD
7yKXU/NQ1gdC0kwP02mv0aHp7Aw3pGzM7l4j4mzQ6xpt2WHM81JqzmCAe6aZAPUSSwLiIBOXhjxG
03q/4dSZAx9LnFcbzdzxUNpj5sSVxlwuOmozIl7OcYKTS/NdC/chwv5WOBkjrW1He9u8pysw6IGI
76w0TI2XLLhIPv8BNu8WxSqPr4KRaT0pevKMVyP/1XgYhsylvwEXE/2bKbQXTmyIqLqFy7hs8Pqq
S8XhWZBEDVDaGUAAbeDOT2ql3cSBe2DauUc/42RYpweRzi9aOmK/71mCi8+o3VnVX4wBMsj6mn71
7nUMCCpi9824lwQTmDZTVFhbz5jt9BirC9cgYNxOPYZxM3ABQjFOiOH0waXJzYOMxp9IYlRjF0JK
jTCC6jWOpLHQnpOl5dqVsnuC+BWVjD/z7lsm3AodqcNSB3SA8UZjBjhEQGZEkp4hH+SEVyhJ2Wkw
95Kuupo4N8F1vAXTeMkMzvQmz0oVaGEzEtgNoI94HCEyBEEXNEtmk80bNbtFtQHvZOFD1krmCj2H
KbW2l7PjULwLnJws3ehJihKt/NNtww7OJl4L0MgK5hS0Bxcnj+TQ4L+LhoeaBztCi3OQXzMoxlW3
qPVBcZCN/z7O5RUOH5ETi7p5DuwFjobiUW8Owqp+gyLgWtcXnPwgw3UWmgBnGwSOmfrurs7WTKB/
qJF5SQeE0Mo8RCbjQYcJhFYdyhYwinLIYyoEsbgQHfPwwt7h6AMM0WenipKHco43qcnMykQQfUh5
mDZTbvsbo3nNK7Qh3/ettUZ3juWRMBx7KjlyG0sDtmGt+lU9+cfImPex4tbTy62Ox4hA/ankA5lc
HbdnMT4Fido3jGaKurkSOiFC0ly8pakCS5WqsXFzVerOXRYfBmoRKsEip1usT3a/LfKeKjyZvjge
1xD8Ipr1mzbdVeC56rP8XCw7SLCai/m9qhn8U22XZRtNu7MP7BLqV3wZv80ifbXs4KXOnOPcJqdZ
qJPCtOsapOr5zo6RG3pEDaUDFkMjYjGjz0VRs00xHnFlWT6fhmxKjz68cCXhpiuyXubcPAes8Un/
HmjnAZ+0bMxH7ClLuXnEr7EI301PmMXkxVfxP7hHudwG7aPm3v+TgcWtTvJdl39lWrFHzlWoodqv
NvJr9GePYbKPj7CWjMeSn/GhJlfc0cntpjDasQpAFPRliVTztxz3a+x3Bh7FmXwq7JJEex0x+aXY
vCTW9yninMLJvFrCjhPQER7QpNxMpWKwF76OdJKH+qIKE042fWqXIMcG5xlDRD83oKtY1ER/Vdwz
//swmHWPDrfJAfJL9I/z8gya4gBafV1kdwEIHr51qTHU7s9oFnA9NnQPP7jOZ7QkVxFyqSKfmmsV
ECdo1tCsjDduPJ76MKqJeeFmOZ9oGUobYzoxP+rDdCoDeSgr+eTnVWgw+C74nYxunYI3Zf50jQlS
Cmyh2GptJOHF+diC9fbWHumPtiz2LT7OJh6vZRjPxj4I1NcUula8M5hlSRZCkz6hRdin+RhfhrEf
spJIKsQM4v6LCqlvYkSQisFcmetPDnfpZELuhp8guW2PfDaMmaHVAIqsvL3NAcevw54Z41R+tcR7
KsW7z083lU+EYGM3RHrZNTwWzJhys/ZQxhuNCi4mDhKufD6Cbsn+/M4OreZQ9mGl9HvPNVZDheGP
cjrG7O7a8ZsDAxqj4wqDi5Ph/4/b9duBbism4UCghuR1bta2Y6+akc82wgvRx2dZt78tvjgV0fY5
rjIiOXBgOB/z3k2OhzVpu68ytBuyBxy+am4TniILmYObqZhy8mTCHi0KhntTsm35RHMl9pq+pGFg
/50zBqr/TR0fvXLNULSlIMl5sIODw/tSePOTJLJjRtt8traxaW9TP34s6CiSyFKR3RK6O5sM0JuZ
feRqggEr32RaPgW8W0szgevsvdGHgvBcOuqc9SicuAYroK5jke2t9JeaJwj1xOgGitJQ4CCCI/ea
Rn7swmYdUBljcITdDhBe8BicYTpERJYvLQlNQoopETMHEijG5hL7SPnY2Jt8uhRQ48W1Bzy+6KMr
jjwxrX/mihFfTqnbKp3XDfNQBn4VbxO9Pesj4hZ/MJDEiVpBH8rKoUl/u5Cf4+ORWywrP6uHzeqy
Wq12q90uHn7Xx/OZ0bMgm0NCmesVPaqP06JqcX3HmFM8WKBNHqyP+QrPhLNsk10zTjYJ1SHBRhLR
n0MmotYmulCJKx7m5+wN/ZW/65AgcYKwY2DGk7FiTSP9xRlwVU6hdmWl45EutDXMg/zs/CTRzmYQ
/Mx+LK1DTfubv++DAsLi8qb2fs95flsunuaa2W2bZmfsh2FkYEhoh2PNmY2KAsy/hLkalB0Hrha3
qoAh4qTwODDRKg8aK5CNJYwkTAMZQEHF0qNBe1AFvyX7WG3s2ukMwXBWJ+I8OgwvV2EtA82WXRZ4
lb0T1UFJgClnx0Mud26jqXlMygVTDhDODGU1Kqu4ufKfKvlLSpiaXI/kBCmc4DLY3CCsh2NEN2T/
DevLEfYlK2J8TbhPI+filny4ELZM7uMHLJSnfsYPlXEoipI8nGv1JLlS4Abwvaeq5K5s2j43K8UT
YjD6y/wRbkC6q7rqSOEI1b3Vc8TQdOSLU0s9ZIPgYkCauD1rhBygEj1kozx52nOs4TNzPAhqk2e4
eLuzNQBf448c20tGnSVq8NVIvB1XJoBLENrScyycu8350rQg0mB5DkYMYrQ/8F4LgYnRq6mTehWN
EY5Vc7Xrs6FdSRi2bAVddGX5rgqE1mric8dy2Kn4YVw7MBN6Ro3D+NmSXNStpc863zkxEUo+rTJq
rz2BC3eGdEWZQAa4wve56ERNc5/5rGdWjAmgVz59crPj72jVvM/LZ5cmTm/Wfw2NTwM2LfgCcS4m
ug4muHnuvFuEJs3UTwPUjRlFx6KfzOE86eTZvhH1lnCcZtAzREPtJJjGM9I3Y+5hEfPD6cEem1ff
xHQtGusFQBRnUNldq+rX6ZAOiZMhAET4ztRMes4mTnl2jV/h6mGZ0eRtsa6iIWKWb8SqEybtGLUO
jiGFG1luhoF3Zu69uxjL5xoQVgvWLtlbyaFvwqwej30WPWe+ONoQyGulnUQF84Z7aIduhNyxQfCo
AF7WtMg3WD0CKe4asG9z4kGwl7M6+D8gmSxSomD2hbEPtLZAlMvgqZo0ZqNPPMC/MplQ18An1GvW
FN9KAlTL+m3rQzOS5zIC007aZSgJeQKS4eLKHt8MnDnN30qA00Afgw/GRt7NhJ2ZT43GtKE/OYv/
QWPCNRRYx6zBjoOtN1Ae3Qsd7c3nhp21gLATI2aM+ha+0lb40DbriJrDHCex0DkcDXc10+clK+iy
pMLd7SKdEOo+dllxcGV0dVosftGHOiLrhC5Z0UXm4NPsfLrHUfEm2qfYKmw7PWv0WEoW/omV1MTF
GTH0Cxx9N6kwGajamINkFyiSgKN+GwjT1fCzMmiu2TRdNPeNbQUGz7z1HZazOYx9kI0u05pF1pUB
HUK18V6WCHyKL4LdQfMeJYuek46H2iYLrrzypXLwFA8kx0bqcrla9z7PuYKLZCbjqwuIhHZZ7jfj
OnApRiIss1A5hM68k/th9pIjonya6K9lVm676tWh10hj9zMHalaD9tLKpUK+f1l2QrITV+X+qMg0
KZ0CaiWMj3mssIhXxDpK5nbNSTUTyXDafOEi5lwuTC4BGXk4F8hDPzuATJOrZFJWq/HbNWyPJMSI
zANb0uPe4oVaxTVGsFoFM6FrTtLOYFiriqqEYhX7SEHMxzSuqIaNJazez3DBbRDj6X8OVHRGYsic
ADTdfp5l8x51kJAYEWoZ8xNj5n4KyeFiDpBZgoiYVvvr+N0rk4IX6U5fy4JbzKg2rQEqToYx3Eae
JTUzl8u4VIzYFLRAsN14PoUa07leWgDJCRTh6FJwkyG+LFnPsJYobiDeInoz/Tk69r791AlLhHGC
v8SEvSCs/tHUprMoKccD8d202DT6Yb5FUWfgyJ3/bIOA3MwtSWfcjgEpIXkwYSvkhws7+mtiQ9+4
5gxT1qzWmYmMM9jMESvPPduz9+9ulRHfTgO0kHCT64x/uZCMeGQ0nTkyHwXfmkH+ZRanswlPhq7p
d6sVjzMQXs/FU1El1bbJxN4qriMtKlwVPpbVAm2GOCQJcJLJCGepf8voeIwom7ZVQojkscY1xCaJ
z1jteUFwACcOYwB5aHRsO8CHwavnizdl/FsIRvRavdbDNeha2jZa68/J02DbKEqETBRjWlpjpsuI
v6FvVecCs/88tbtyplnuztK7iUfvXNAvBsZwj0px0MRRgdpto4opONVmU3P0ehINHLlmhq4SEbMd
81eXsMbct98lhaBlTNGhO2zduf/o0/Smp/WtdxMse+85qKhUlafRnI9G9j1RURkZNRqMjg+I5g/d
4lfRt4DkNrNh7XKFH5sO8IT6jaKtwrzSUNX9zQxGicNPCyVAUqpUeKjK8GwiBi86NI9RwfqIX+10
44wk8vIrUa0UfmENlZFpG5XNlxRnUYKfXhPdJRoO0Hg3HtU1FvzRwCBpgbo1MSVVMNg7zcWZTR4l
QjYxAnLu6GAExxreY6Q4n8jSYc5fO0DkupUSqwQsQMEWp5/uoRmnJxEXj7Mt90Ojw2gjil8yv6wd
z9p1wuCJrhNS/ria267uNrUerD2zRpPrUe2dl8x037JKe4a2du67ornkcM0q3bso+eKCEgXXzjl3
s/jkGjE+D8jdK9v5LZAPZL7rxcitBo4vay043Qd3SEOj0ejH4lY4Ym1UnGsaqetMPUaSEhQbOIxY
seGnSmDTG8BhmUMAHDkKa09AEoP5NQXNs6PnVyswqKBBe2dAPIFHZtJfcFGra3dtNY4CqcYnQmhZ
a+LD6GPgfsRQihHMEXeK1DBhK865E9MSVXnvkffpsNQaSKvEUinEYZcgkdG9iIZUGTV3gUVHxODa
7CnJpYlrPIbAuQxcIRKmhuO6YbDwIlsgEkZQP84IVGxk+i1tSaKN9QKU93BAZYeUhY1R4W7S3b/E
sY+emAcoXXTuZp1gUtjQzUePXZ/yXRyHAarWq1N/adrbcpTzs3uliXVfuweBXsYXOkZTrI2REodP
ajZpFV8IXC6e7O4p+NUt503S3XUMfFofPUZKXXTpvcUY4TGaqNgds4EOAJPxexo0/GT6XddcvSIX
sb8a4H9ZucaNFu5eymuYvbcJeOYIBN0o/xUg7xhEBQ9ZTnGbq/aJzOj79UBGCOxoGxFUu4HwaMQ/
KnQ7FOgGvXguo9dU3vL2q/b7LYmjYmvFYj9ZwSmpx6sB66xxNNBnUcdAIT5WvQPas3F/hlTD+mGH
bWI9FpO7RbvwwcTGOP/qiaND1WVblxXL7rVVTyNOG5mfPkH6CCXXlfuacGaJBIySzIedk+zQzyS3
jQ5rNEAvVr+iH3bmvU7/ypmgeTyeFqF1jl6W6q3KgePC133kc2rP7YT+TUd5AFTD0hXSoXn2IAK6
891lAKnUU86JSKX2WV9ONcz3iGfV/81KzaF4w1u5i+Q+QfblrJQcpPP//+Z3ZJgXkWRFbA6WtAkz
t/oQjN5GGNQEcsbBNwe61Fvc/PiWuGHRXkFdGNvN19T0TwvsS5Lmil1WHgfMQo+0VpbrvJ2uy7m1
PoFaxFIuUPCQKsocWCwJDLEw/59RtCnGA2Xp8qejvw14Tl49x37oK42dCU1xvufpOQH7MBUUUox3
LWe6RP6RLpMCktKIzX8q1wHArKTrvlO17dOn1P7rsXy5BH/9XN8lDHpdl+Cw5HBaYOzvNhEGYisP
pTpF/SXBMIGzHB4jfKZgFUGCgfwLaQe3jCDY0EZhz5KSWmJXcisr5FzSsfSl5olvECCxxPMOoBbe
p6HdtLr33aE9KVj6XfuSm+deqy+j7iDstv8i/JgS1RzkbjJ5r5L4z8NgcqZDqEG6QluUyaJuQ1HN
CyRaWV6nuoVlk+1NQ3vs+3evvm7SSCJHEMSiUutoBawndCz5ZXpK9HbDOLS1iJKk71X2GmPxDGDb
J6zDFUNHC1HZbIilpvwAiYroylHwJUBjaJXgfFrSumyoS/YOUha9xyZ87ad+2AhAJabD8aCKqIvt
9mBy+HY35l9FgCAV+H6hbPbDys4/+5eGs4TVOtypK3ZgntehyHyuLhB1rArc7EwRZFPioXLjHnO/
v/YXAoMUN1Nxr4Y4gyjxa+DZjyqQ8BYlkU6z1djol+AHR3kNJpOFF1b3TGwtYwzUQj4u7LWxZ+1N
F5Ss3zN5Ssp1S2lbNHC+mgOdCpN0BEo5LYlOlm2dTcTxaHRkoPAkJ8LUBRf45PifI4uuG1fOV6m5
jMaAGNSuzaS1fxwH/Yg8dnGYyY4NdDbr3ibedbZe/AT3/EwXup7yYGLZdxz7GVFVYe+h09Sgwjdy
IITLqCbZnLxLuF8SyX0yiQwNwqfXaq6uE6EYXufi/ahcd9PW3DyccoQytjUbz3nYGK4DANA6205I
kx2+Vh83Mum4BBcrXwkX+T02L2o+9kgMBHSc1Ng3BfkMRrw230DJ9tdZ1tYIXEbjnBu5pWswnNtI
PME4+NMKE6IGncY6+eR6UzXje5vzI3zOrk8pRpGHDqXJjgwRQ+H9flpptZVJtnNTCiJdPUAhYMyn
NgLhuohxnZK4mEdulxpiXPMvoe207AgtR3znkGxoeFmlw3WZdRrtt4YnrOzATvnAIzYRHxFxb+w/
U2Kuc34qKeqnvoChV+j0kVmeYHJUMN2XSbvHhOiNNlYjm1ttYyD1lgQ1Yn81RyDBMZEW62FIt3Hq
bWM8cZEXrNtarQH8AI/zPpTBlYdhs4FXamrxkHkMjTASY84aJuL1SKunvJnuI5RbcWpltir6t0GS
LEuAuebXCT06p++KOeOrx8lieYHL8Xe5DCYIW6P7aXMBRjsW0wdMFs1sT5YXnKS2HhllECmQ42U5
RH1BpgFLAyIJEWYwbx1afQFOKNZ/yphhTgORfVe3YZ795t42sYJ3yhWdAkaohEOA/D1mzx3nvVj9
DWWxWXZsfG6brpzpf4FID4jABUSol4cRk1LEZUcv8Viw9Mc7q2m2yzWZF5mrQ57yAGSvBR7D5ftm
QebvrAJ1MHqw23NDB1nsQ9PjvstEGKQ9hpZ/U33Xkr97ysQ5JeENQLrXfwGxs6vpNIOgfeCHJuUc
sfJVibFKKMLi2EwvdElliJPCGIx775+uedBIU066kMawsnENg0pAV/ns8lhjaJYDsmzq462j6gwa
CX7AguF03dL1Y2jYZyEt46ArqYNmCYEz3O1ag09aL60njrrbyi0emyoIJy+7j1Xw6eMKSUB0dbwD
NuCIjkWZ31yAuajmgwdQljlYr36g9mEuwGK5fJaSqkUoMkr1N/jcUT1sFWyiaCb1a42b5bsYTQwb
LaE9KcgnlfNiBvbZDMRueT+bgcm8dc8gcGFgYU56dt3fZbQPRsHKYGu39+WGpJgwDjb3YUdsJS/B
8PKXWTefBgtSHomr1kTX56KJKKIPh8SjVxK+YIBXhC20g+WTzNaHkzHqKnJxaxYcVNfO37LjFKaD
MWoGI1w+PS3oXs0gdOof/v6OSuiyYqxH7p8WwkxB7uNAJ/H7ddg+6ABibb0F4y3VQx6Rjsd+ZAe3
GOyX5s2fQhLnJKAycTFJcHvtxSDflwTXmDpBCpyRDqzo3AxnXCrh6BtoHCtB1TuG9k8eLdw2Dpoc
fjDiJ2+Ym0GgMiYtDK9i1BRTtmGSxaPRreLZGEvm9To5yaVLYZMt3ZoIU3rOSUFyGievysdPQoFj
MtGzB97xBgLy4pbqBvK8Rc6BOeTx4e//rgS4dI4wmnGjxAMfIlBVPgmPnJTHtXVG1CrD5aUUJBg6
jKlMyTBigIu68cXWSxuvinrOMI3mdNEE1o0kU+r+lmyfqVdumzamGYf7FhhdW2u3Ez9OOFKA/pH1
OhjvJgIphyEEZZiRAqv3dqzFNrexVXdUQFA7jScYHzUFAt8lPGydbWMR+XTse9jONonHWAI8R+cc
ekV/TfFHUXKgLIhA6kOThES14ZmPt4Ll2hdIYummjzDiidsyt/VATpj0mKlP1bFsLjsz3mELmq88
pwHf65tiXmaZ2uc0YvdS3kPZbY2Wjm0CDxyHG/yYZYRhjvY2hhgkiDRYzH1QHzkXWIn21JTPXE7W
RX7yUAxKtVek5iEum/5fCwBgmDn/ONN7pgeX3BAYTpuVaZTXKq8NXA0QFKvg2hK2XfZ5czCp2GVu
brrmV1sGnyP5G89Vu4ZFXvlIKvonr3TW+7fJ+09qRrZBslMQdqK8o9pLet9pRtcr6k5rMuQvKdwW
4F1BYI+XXtFoZ1VvRUBtRxdiACA06+bfo/PTTybN4qxFkosoGZveP/T+iHBML22emnLbs9Y91Biq
GEOqDwA9ZLkT/WS3ydarjkzJmcKkzT6ByFvBGpPzZgSRb2zs+jGpIpxQtySDm8xEfdljkwh/CaIJ
rWtQtKf+UADgkBUjl/y7yosn+Bv0Ds3nXC/eLVW8gzg8cgq94TwYBgq/2sg+d71DPYi2Lr5LO3jU
eURj+WfkB8svDhknZY9rIbssk4U4XqzdA0i2kXRyBYeMwk4ePZoSCBhwXhP6JclZcBUAqWl0w3mi
a8vBoVIVe9Mhzp3wfrp+ttcaoL7vyZBcFVMlP2luJlSdpMNsYzEkfA2galpQspTHLT0AbZC2tKnI
rVGiS3Ura/4sVEIwLOXVJ4QmgUxCBi7PJS225lKOqsA8U/HAcExrLkjvuY457yPP8jfPWvBsCY3z
cUjDC1Q9mTy6afZJ0BaZQxfT25gkWDkFsTKtH99JszEowx9iAEM3voohC00up4slAs+tUWM68pkG
NL8uizX+NjBynB6aKixc4h3soEhyJCYyeZZE223+Bda6BVLULjh2LNnGU8uu2TZIHDQHq9xYZcU7
m1/97AGgqSUbMESjKUwdoMp0qRACYoBy8xEq+UMxqMZ6gxdvj5QHrXnGfJJjK+24fk/8QyEwO/de
c289NHiDxkQR0E8r4GouHt4MOnjGQJovIvJW2SefJfDaTLtrrEMZRb3VYNz0Lj805nweSw5m/Mqj
g50Bdz1n0BBG18bCr6k5EsY9GoeerYT1knF5bBpYHuyDwxjcYkgyEslguST6Y7cqKqgF2Xha3oFA
zJuoOw9qD1d10h+r/hPzG3RS6DvccwO22yUI5FYfiYIp2agnl//ppc85bTaa+uoIPTPJfQk42OG0
3C2pyHsVJE/9M8ujSVtDzK0oUr9W99qOockyg3lnldSgjaNz5px0h74SfFRP5bQcQnwCPMQvwHa5
+bJO8H9ZE31Q9MpL/NPcwsGJkOLD0BOmEAppspgKlJidqd0z987nznlggjzQdfcg+eNSO6ZY3zy4
Bnj9zxzFk4VYcm3ngL3goHOsR9LFIpHAUKLCjt1+yRnrjN+s8s+yQj15irmRsJsEDuOg4VPF/5iT
DTZIcPee8ZDZLv1xuQOFaZ9ovxZYqkm8lt4X1AeSMUvVF650kLRWZzJewK867uZl31ZH/lA26eWq
7NJizD5os6+xlAp8P//66kCCD5TWsleY2sFytiBsCRbWu1LDHIxLe+KgJF12aY+Y9MC+yAuWX5Zo
T0EP/XmHjyXqgHZsNOu9I1dCVH5bcZTNdc9eJajGy9lFkXBk3jF+C+azOvPK5fvTudeh/RwSRkbe
m2mZG2Xg6+V77NYujgm+xp0V8CEo7SZGH3qTTYTItbZdDaEoohNjDriuuwPu01mAWeIFud95HZtQ
t/hK2HgQa3qUOpxDzCADAQsQWlI6zU9WVT2RDE089w9Rcm2zxaRtzDx57n68z0XmFO2X27zrgttp
oqeP1IZwdOXhd5svk5XYIMzIkwlWOXatR90Y/zFpvI0xMY5Sf7ZtjzaRsrpnBlf4Hwf6+QxyJ4qP
nn8JoMroNGxx8kL7OptpvHajPzCajhuD8lkoRpyyd70X5gAiKv2peoPGW+Xr3rr68dOycg507BQD
QjQ8JACIFj5cOQLYo/KBO79LzYWgWEh5S8OueQ/mZmvlHcldbIiYljgRJ1g0Z3y3/gimwhanwn90
mpPrfen+hJZNhG/laRVVuXTGOGdtqUA1+f3rA8eIc2ZavJ87XeuOMuGSxlj81DLzMzTF/BkYS7/L
+Gu4XBPjAcUII7RLabFY3hMtvnGx51EruOobUmt5y3epZ8MDUjOvxmc2Z0zawccEooP6E4lNwhrC
FjcfWwQbmKbFSRhBmJKztGTWPsD4XdBzeEaqJVvZYlSr5/IpbTAzCG2HnB62maAxt340hL2bpyVd
97i8ztHm/aGGdJjcc1cJaFHRaTBAAlQmq6Ahz4oQrS+E9T+Szmu5cSSJol+ECKBgCngVvRcpiVLr
BSFHeO/x9Xtq9mF7Z3paahEok3nzmpUde5iu4aFjhic5eD9a+Z2jCUkwiYPAg24uuTXOkeGumFoC
b8VCR1uExeVHCqsitVGbYDP6hLeT0VBAwmUb7mH3leBQPMV3E0flxN20KgvZOehu/S5Rwthy2nc0
Rq1jL3JdZQJ1w66cM+zfUUwl+YuNV9UqxLxTyOgqGso6R8ckb2AUmAKDQfYjvw3trEWxbIVfXR8S
XgpE1IBCN+O7HbWrIsbahI8WhhR0znUmhYKNIOsGcR+hcfGLkSGa8L0DuMNnEo7bau6u2D1my5QX
xgCzmkjslV9xTv5EvPIE9qIDzCaIGAAC27BWIfF8WvwXE//Gi3pSmX6p9t64/lY35mWJtCuLOxgC
GL7q9bJp4SGw/2sc/IywxfGaVt25h56+Vr/dk7OhtHAt9mb5HG7iztyZuUmyCH61pYoNLydmEJF3
pRp7j1BOFzwXwVcafkc8iRoHkh5Rlumr0Qc7e/KwqVOm/tWiNz45lCFlrXw3vYSNdZQlUmVUmxqB
UzXO91i5FEfI+hTtHLehvOqeePn/hx+zeEcJvIT/vR8+OEjreVo7xqPsvtSHNrsvvrfa56MUqI0n
PLeG56TDXZ0IEjhqsdiqjyj5S7ycMY68OoPKQ9T3HoRFEX6ZxNjNKZTXAlmeXcP7C25tYDxpTQyK
meC6GzyNQ4zgcdECxDQEL7EI1M+p8UDA+rzGgi/iPzE3uaoHHdjhzma2t7H8ZJ+5cPJx2GRwuR4S
+5/6y9XfNjiogCwm1FBMrRMjQ4KQwMiD25QlJ8YFqMTp04hfpeMLmhTF9MMyMdgiDsOZyUugjqQ2
Y+S+DDk8uOX4cz2XULuGvWsbA1rSRxedTb9cNt7DsE+DHZx0f7hgyz5WG9chBJkYCkaLPuSoUuOI
iM7S1c+RjiC5nzrmU86zzKu3QsuHbTlM2VPco7bICYkbK3xhAxw6ZuRaShg/leYpGE+je+27ewYj
jVOGyvgppBUbTG839Lh955944ELtTQ8lPAgDYx0dUHmiN0LPgzhAEnvOk7KiswWQCtmdPmBZG198
zrJ/ixC1GN9T9F0a3ZvjsCUpGy0kqQzWJuj+7SmI5iNTi70R5uEurza6hiXyZJIvg90jg5ZsxPvN
RWWcvbVcZ41bb50PVVFx2acaU6FBsSz2Q3WN9eItHbxni5hx1jf241G9qElE06nhJ7NYqWQcZWBu
ig0WBsCxewxzArwGIbXtvZgWCNSoMMRRUs3SSTnCubeEDFSufE6abK22Uuj6HGfWi0YpxICnzpkU
lDMgRMmF0nBaf8PCKV454SvUIsquuYe+RCWbG9cu1OFR3CbzIWgYWr4K82uKlDbhi3WajfazT157
r8PWYA12hzfff+g6gytt0XpEk+Ypw09sDwekDZW/ERXmCHW7c5LuPHinurGwyIVMl/dfhpVtu/Z3
bKAnauOh4mQ0Km2RImcT4FrmpuffvKSgXUZEZlEyjaG2bBJzF8FxZ3Fk1CBSfHWowMlx5wtoUQIf
eAEr1OGUQR1ST7klELPGLDrpGcOdKzhMc/+Y55IGPVr3OcNEHrh0ADPBrctuvgWdi3XVSKIdjGOs
zuurTqZLHr6DOPBsBuLu8rMOG2tsD/r8NfbOU0xHo44KIe8xuEhmi53X3zkEax2eOe6zyp9JXiVl
0BTsI3VOxHi10ppr6PnZTjU/5ESAAIbmuzQEImP/xRrc7Lb59joAbc6NIvjiGnriQ6r/GxMybeY3
BR+kioHnmE+veFsE0UObQd8gvpfWbk6QMw2PEf/cesbIL/odSHPLCpJ8g5IweU4T/P05+3Sss4os
WVvZDeuQpfRK7JgonGqJoONlduS2e4OjxKVvn2qTOoYHG2VfuxH/hMb3t512RwDnzdFNdwlLAvCJ
dYg/c7FLZkZ1EPtyPAyzK6yApx6Y24T62DGEl59dA0MyfMBqZRl7DAI0eGgq01IrAuY2XxDmlmzU
xn3zXW1pDPdOjNs0STbJxmoc1LzdOu/vM8zOwXN3uo49XgTPEP8Sw8TvgDvSfPOVRxUVNlq/jFhF
dN0RnS8oUTJfCeEgxTS3MdOdphPwPL+rj68N0u6nxhBnN4IdGVSYlilphoJqMU+4VgPu4QA2z7Me
bjQLzyS8DAh9bhYd3F0Qzw3efL1OdAqsw6HVUZatLM6Wbjo5c3JrNYEu2Bvf65b0tl77KFLvw5nd
/gkgfHK1l5IbqOrGdQEvHtG0AKiLKvs+gpop6WGHE5+Wl2e7bRnEk1+nUC/9s6OeU/JLSsnGxOgB
7NTn5JlWJteNpHBKfYfFi+VYbZAqw4AIF2SXU4epnBdkv3pef5SKlx/0qyi4AEhm6Iuga+tt82aI
DJ9FIeDVZto68sESJEGs8QisRaxTjgJkknRhGThJJN7DqvszDZqzrkn/ZXr1A9YKc6lMd7KyL03/
7nHAop2blQ8aUOsyHI2/ukz+hWVJJkDUgDqKhaqZGQhH8tu1rWU7EENIpgbqRqJJvH0qqC8n+dLG
NXZewcd/W5B6dgxBd2EOcHpI5ikNtsQoIQsMqtIwNlZZiD5q8psN4XJdPu0j5zmAuFWtqP4OAWEb
jBa5nq3sVaUUmLH97tfNT+boq6jMf/AwcsFZlVU1eQ06fTMMZbXZ0Bf1st07cAHKst6Whr/tAzrp
b9UcmboDNRU89Xf68uUBZ9OqOybFu+vfGd8m4qFAixBdk8pphn32Bh8Jv5jIXNs9ix+k2wjfNRv7
O5rrRNSHqkoAPPFNdHXvmOBM1cu9rvfcEASGjO9M0fL5mDtv6qxk4LIquEvs1F04yV+N2jXEH3F8
BHCi8ViqxhcEcQnODPPWARhC3VVR/vLV6oknHn345ECM/rWA2qqZfld+qj/HzQyF0nW3zvzO8ZvT
8QbzP1RProRQjrc33z7kHuww7a7AfRVNa0AxWKLMb1xOkjZASWF3yxH2I1oMpiHSAaxoZ3HFV2St
QndBPBufhqM2zq7TLdPIxQcLCoMJjpKTCjGchmnDCQY5x/MO2AzWOq1LdvXh9pAslOUP13i1IEd1
LzVG2sJWtyu+1kxvZ/vNROo8+bDnuBYcWMzTzZxCNBNvVpHTI4+3rptpEXLShOSXxUwoIVGSSck5
/kiDsx9nt5T9Xzy1wEQjA+fEunLtrix0qP5yjPM/dKZ7NQAx53HNLAskJOP5goboDNR13HPwDIFh
jEvEHqwKuIN9+KRcdQSQNQ5kKbQ+MgM8pOQBV87Un8pCW9v+AZNSPEkwGyYtCspyjEH6arShC7rm
FTCaGOSqJUIFq47RxTTZyb96LX3vPXq7As40c7NVOCZLq37T2W+N9uhZv6XE0wLPo9VoEKgEkKLk
Z/yqlUzLLzVlAqaMFkdaN+KOMnkH9Trmlt1HZ0yLlDDno7a/oqEnBtS04KpO1k7vSfZgPJaTG8mO
x5yXseKTGRnKxpnV3F2sIkNFVL71802d93UeHCZR3KRBK2sZ7kUkiGSGr8FlxBlgQupdEwG7W5Uu
7YmaBIrkfRbffVeDuaKaHtNT1PqMtMWKmV7lrajQK8iI1V35AeVQH9QVVZGWPPomdWwHJ74ZVqNn
772ufx3IZHdwx5KGOEgUKo1vLKYeQy+IhCFKlymQiyq90RTsDR92n+adR9guLXpd6Jdn6oS6uHd0
/RaBhI92ql4zI76WrbGOdG2V+izp+tytrSpcOXDDQ5IDo8LfzPppgu4ExNDXC8qMjvnfjAYbxoUy
8Cy+bSry2sPk2Yz2pJdR/GxlU2MiInGjxZ2z8IaLbLMDMeBRde+1axRGr22zt1hj6pGXRUg9GdBz
VUSNwO9Siofy3UtiyDwaXWKEHUChr7Oy3nEETVzummYsbe+NoRIaOTITaupbOvzMd1fNeFAj7BFa
kPr0Dt4rDEJUbRLwsruSWFPS5olynwKKGws1MXN3rjHrUNncnSbi0ilFfBQZh6Eg2bKItHsKmlID
1LvQDeuR0XTiRxuCn+yN02BR7OsETWZ5nG+j2ALvGXLUyQl5ZmUGRtd6ICjYRIiDiUQRZvZ/4RoO
sgkw4nIaCKOzmFJgb4f9PVN2EKQEYCdZ+rBC1EeAX0s7ymhepqfBD18yB7+owLkOE9jCpvJ4RRWk
kyA2bn0bk3NswJRIyYi0Gkz/w+IZp2bWM3k2ATgS54tklcfbuQIbd7TfJLonZfuqnsKErQnx0HVX
MFBJwP4wQ9GTExM2FjQmz5+lO6w7G+KmT7ypRHKFimDrUBko9MX3u30I3BtuLZaeS3itnE/kr6x6
psCZ2W18WnXOApzPVEiQbnC1eNjKC0g3fLd8lSAIlKjMKuScsL1gfaUfPiEIT4ZWrarwOW9w0U63
RLcfO+8hpnplCMzXXaxdXfEbWbIgvtH6nrKbYW3Qr8/1rc+qbfYKBGBnqxmB2uyQvyi7meUefpY4
TYCF61tZZK9WRX5v8KOmapH15mhvlfMWwo+aiTl0hj35itin7aOZct2Ywe7uxkLu8V05cvquo3Vq
2HjItagtW+ygP6LXxN8xKc2R6XUjEy3uGdR/i6BDDsvRQYYDSACcRfZGY4u18MVOPbXRrXGXu+Kf
rBos0FMSQ4m9H1ugRmOpLGBGHZQG/xvPvkp3CFeVwBHHalBAo5ieTwHUJLNw15jbRv2/cca/JALr
9AOMe3ibLq6ijK8McJaTRdulPChi4pRpRzZ9YSzqsVt7FrqFLnyv0EGdVcjFlFpy7ZLKgZ9wZsLB
hJgo2ivTaIp26hXu03RmhNhipPRA0fHMjK8aHul4C1Pvycfuk4xlIsGOjbKJIiYer6SA7qHdyGc5
Ye2s52vlcIns3e4ftlzw/fcjZkUwly9+ENIarTVoGhWivTF9uE6+Ew2pMqTYSW0ZjY/e+Veh/eg0
3KPZYGrK2ofbgiqoNE5qfulrwyH0y4XePzCcb8Vn0RIDoGNjdlNLWvUNKa1r70OhnO6EdmAwaSEg
VN0G8uv+txma/5CRPp7XYUkfSD6YRnMZu8lKF8Y/jM5Kv3qNHe/ZL77cDnEYnkr6GGwmpJizDNaJ
Ifelumpa6FixJG7wUKjZJdUfbZo9/DRTdwip28k+gW+OhQum1HBdo82Ytau0e1S5V22t2fzq0Cc0
wzbI0PNUPm1m3ihXkII4F0BFHePliSmLSznF4EME2BkBlPbuEzB+iUiOIVk4f9UdAvfCvUZ45oYJ
1kEmgH+qIenr4vmck6/RkkPH/2TYXwbDu7n8pBZv2hGLWX9FYZTaG6un0sZwSZ4wHIxk+CN8+v8Y
7HgEAkGfepFx8pLpH5Xvwp9COt4V7et4yBjJGyuvVFmjrW1thzL9EBnhlKi45nzt9wVvZ0RZSYQm
ti/kJFMZw3DC0yXtzVuVlntvvJeQTrLwFEuEjZGKexE9P98fkgVqPmqjAut0DLFjGFXA3LnxBKIO
YRKih1z3XfLDWdUlr44/HhwjPWqWeZql/azdksq5F14AymYyuDGWmEiXaCn2ZYnfJLBQtQqKG4VE
gcdHDPdbQoLEogpfEOLg0BnIfdeR9i6hUOy7yHk0sbZJgPMJvMEAonoviCu3QQT1xt3M0tpa+Ax0
vYbKjI2AQTODxYIy0Z/0R9OWD73gefYsf/7MFXVY6L3qQ7AaFHiiF0ujx1ztYZvpG/EPzxUSlZG4
HMu3j2mQHA08s6o2eEY+yKJKyP8qC0Imxih7F02Cmhx1XYwjecbhENjQuuwwFoRVwi4bt4MFMbmD
05jWZgfMAbFPz/Fec1NydRhqRf8K3Nk3STneKhngdZtC0cq+VYGgETM94evlf6RFcDHcmrLFpIee
4+RY6OluCkMLOzh4pB6jJsDLiaE16aZ5QxecwDwbGRh1Dd4+SfOvYXv2YqU5VbGVEyhrGdtbZB6n
IUJCgM9+FKxVfa3M7JAlveqAMX7tf5pADYb+DdIUFiqiO8WEuOnIW4/fLPNdZGjKkhFBTYtnkg3e
o2ixlvIsdJBQG2V2yuJoYVfzP0O+Gm5zYK7im3/T+Od18SOx6+VocYvP15BCpmNZWPlXGkUwovPy
Jx4bWOuIDvB5ZhhUYzjVW5tWyz5rBYjrlFqaPy7+3JZjpjadj/o//VZrLAa/oeoM4/TA+YnYGRyY
zEg74N1NDUvS6a6canB6ml6eqqJ/zwfSdABtCu/kJS2Gn82qoPTqdA4c2M2hymU600AfUdAj1GQ/
A99CspqAOjL60z4O1iGGrob2CmAlqAPI3cJgmkM0CndlmuxDozzrRrwU1OLgpp10d/DWtm2b3WRt
/3CozJH16nPjGwwAYW5llKgzWZat99DKcW2XaE97cWmcE544HuMCQGyp/dnEJXFMgAQHI0zEjPo6
RF9+6jU8Y8fhVOv/EmRRFUqbVkDoQo7+rOe3AL33GBBy0+XrLDqHSu6sLTK3OyV1s3XMFOt0Ca2y
Ie9qFU9YXPKqnPIWU1zJaG1al54wx9qHISh3FdByxJgPRpg8VoL2MT0IxJMhsvrEzMlW8PinEFXs
IoZ8XnbPOvd1neo/hk5a3SMGo6trBGnsqScotBcP9q8I+m2VobODxf5WJOJL0s/aShfMxI2rMWN8
qotL16LT/MPrTtnCtb9R1q1KSeJ08k767UZqxGQmcbMPBm5mIeDO1859Lmm0NBtnEaoI0RhL5lwg
ISa2SERLpNX3aG7s+NmmmPCTGpJwddXI8Y7KCNUfmkcVnoz2X7przovFDIXCgVsnwTGrwduVw4lX
05nwWyigewjuQjs9ZbSmM2w+30a5iOZMEc+jGR3vSkNLn6Obstt7nexIoiRBJ45Tjo1rILlrxRNk
pPCO16EeIQJDfIZdigGFIAMGr/ClwFMlkCRlE/NYFc52BFUMAl6cQ0OtmjOad7hfvXcIc77rmyeR
0+KZP7NdS/5ui7mChtZ+Tt1zSB3tWPlfLcJNCHLZB5CTqiY6BmFzrU012GHY09t0MaZkpsIphE6h
T2kQcPVR657aKnAwKABM17dE6G0QgCwq+iCPebzJRk0HQuZGeerLr/gzc6ADMHxfMkEgzY/QB5xd
HbSRFUdmQIGv7IozBuelkDB0MrFEpfqeDBb6UY4u4Pep5vg1U8THBhYlgRBMzKpNMk834KonQ6E4
YwFRw52f4Mxwx7vgO+3GwbStJTXeSPSfyE9fpL6oQg7koDDeKMQmviRRlWucY1gPx7T05l1NIQHR
6kVWORDfm9LsdfWplUALAxkT9kDSRXaw2mgn3F3qBUtVGcqc6FktW0VevMq0/poZByPw9gmLxfHc
re0z1daslTrd85w7bFfmO9vcWYX++I9YH+P1KzEcS2xtWZgN37O3lrkvF8Rg/SKV3Dpjfh/Z6JnO
wMKI+l8ByE6DIDBhsu3nUMtf4h5ouL5CbXVMB13id+5nO9CZkxP+lGNwzPk2UU6xTJv5Lwj2ECB7
oA+8ctdabN1tv7yGFXblrWifqPfJEgd0DwaUiCWyTtNtr8r/u4h7zPeUfRAqd64bVbF540/bjcc6
32Gq3munbO5yRtgwwia90LD6UP1ZtcEb5mGX+nsI9O3DsLCwuYnamcly+S/qCSI7NaaieO6DqXjX
/WrJTAMtjJdEL9mLTXhiTGUYQ8NOQCIlgwUXtuzY+VdtXNmfqcQMlp6xOpYTUbM8mJSmpRs2DYnE
GDfSTaKQBexi/r/UEAxk7NHOeBC9iq56kY3mVmE2sQphq+7K6NhhA9P5LMweCoDLXMmAwcPzLt11
AZTFjCKnXxrB5TwC5UacXewdED6mCctYNeMVCI3FEsEMqWVUWl3KAWa1gM8Y9OkexhRbjDxRhYXC
+2NfO163nIN+Z4ln1QYVTUK/wI4DTuA5qHkjBE91kKgfgzs2OfohVBj/5ELli2vGOw0cKXwRwvjQ
VZJZnA+m/5W3dF2h/sJH26ngLmECT7VolNJlmgCXMbd2GTN4l1JlHTl/0Jw0SZwhQbIhhULvYlAJ
T69ND4okDQMVepvkwuePstg8spuHkvk/ZmxFna7dWfsyzeBsY0xdaRZgeoyLM4FI3b1Nna1Tkt3s
MZsS74gbkZQrbksNZeZPic5h1IYjjQi2Rmgt8OQlzJVKFLqr467JmFvAW+w7nhY3KMagAUmdnf6H
ACNNxJPgqSjEVz0ht2vI5341mOYwIR3CmAu8fssk+rCCYVyjnCT1pWpneh0wk5nhRPRaAidccXYG
SL8drSNWQzjxTIAE4SEv/3Eiu3xutaunKtjQYQlXPFuCO6C75zStIjIuVfydIy22Me5zemTA2J17
O17K7L8Ldc9BI/SmF7LSoFUxQdRqkI83br2t6pbVcgUGcecUI9U8WzcFAawRRJMo3sPPVKc/rN0r
R/IG1m1KJWQxtlIwgEGhBiXlL2DKUlp/akATinpbj8RQRzoEdOQXzV8Ku3n89inO1ZPxLO6HGJNL
Q256c2aM8pUSuYeZV34BakDm1W2yHiMDGCWqn0NLW4f1th+rfdHhVDLES3f6wLd3JbAfcnzEaV/E
+Rw9TV8GOXWoaL9nLVvbcOjwA3kXAfrlUZm5wHNzZb1sK4iLo7WwIVYDVPiCboafKWMrq9eSMeIM
0kEtdRiycIabPt9MvJ8oRUMFQgPUHwVEzqBK8TxzY1b0s6qvNyiBpgQb7vSRkH49+sYZEfDOQIOl
SfE8AF0kEwY9nvgypLWGuP7M37tKeQvSNFa57UNjno5ky58tfMCw2WOPq4mP2MaIIIcwv44xR3ra
gydawXOtMV73L9Yof8FrNFK0zFhlgTLIG7lim3PCZRmNGMBWrvqgo0pvgOnrcDTJ8a+Gz0PcAnIY
hj7Y7+Qabjb1ecCJwsYtdMZ/w5yA9jmc1SKhhFALFQPNQ6XzJiHdMQgS0YPe0mFtqgC91FFADDbx
KXxGr6bFJ/Cb0tfSP9Wi9x3aT0BQYHPcHb357GvvRItssEN60mEhG12xd0l0CIqBTZF+5GWzKQy4
AzBQgNjU+dMGNXRrQgFNbEKGYlm0lMM8kCxaNNTLI5HtCeCth7EdI8z+vQ4w+MrNg1WCW4GEYwM7
2VdmsIIk9A7AUcIootHQJDUPX2ig6FMFTMsiVzt/GNA20btwTfQO/8j4qW+itZ9CCcIYVi14nfea
QxZEByOQruF8V0XucqaW0bj7APnQ79hiU7VfTfFgG5VgG34YXYjKAIvAaRBz/Jy/ys2or+rkZ8Ap
txGHHv/lBXwOLli4qVigiHDdWsbZ4BztYRkGIH+92bwMaESzKVs0widu75owYpN51zI/bJhktSCd
MGmylc/o2M+bTeRHz5zZRkMtGKaXuaRrEWQ1+O+zKWFAbnJgThVPbHGxE/a6lvlJDarbgZkJB1pq
mruU3dJv0ybHHavHw/yZIscqLWThZ2U47z9n2rgtyIhi0emJfe0WEdGZgd1umd1Av+MS7ZoMRll6
thKcZJjVjS5i4/nmetluGgdoDO42Fo8QdixRTDESht51Fh7hW72dLMtRv9Vc2gIPsEYiD3Z4uVgw
D9Mi4eUIcc3glsUTfhchBjDQse1QHF0860XrKJ71EzkSkRJMdS6e8VDU0nmf3AiO/dZTHMVvQF1E
00BebcSvypnIe2/deFwLNt1KUil7lOjKSu97AqEYuq0MohI8yvnaz1/S/DnGJK/jQO0Ynj9UpcYJ
G6qg4OzhJel6bselqrVd0s+MEvtpG0Xd9GpzbyNIiCXJfikM9WrRhhkS1zeMOxCjX1Rv7BKhDluI
Y9r6UMVDyAx0LIe7z8yPmqBp9m3LLpd31QdgHhL0n36HohgWRlDnyxJv0spd2qfXhgG2k33lVBqd
MW5IZnVIqyjgiGf+W1rFGxOTqMaifaDaUB+mc7NtO2EzETn7Cm6yiZW/zZkRFPky4cxRjpjc+QsJ
WSyhv7X4DCFTYKxu1bnx37dC31di2utm+orLb9kxVA5t92D23jX6zbXRXQ4Vk3Bh1VvlXaLUB7hR
rgMKJRd/jGKVMu2KcNOwoZQzie+CkUxkH/NY7ynYS1Y7E/8M4wWpEYzacB7wXTIjxLLky9b7LeRE
3Bb3ERakCThvAyGW0yYut1WHK34NhABwl3k2Q0J4kYok5G8R8GM5Dq/N6L1dP2II8TOWd7Sq2tyR
2vAq/4OOeTH6u+mbGoze/gRJXRmShP6HRfBmalP6zV9mQ8LTd0gCeiycndC9ywDiYuntkRdXWOEq
s5gVo7JqNrifLrsAbjZvu5/sJ5vcA39cq1fBlgotQUMxn6UPOKtnOoGQ+ClRRZIPomVX1Nak890s
rj2r4ToBsa9D7LjcjamaV+O0GqvnOkARhrPFbTQvtnmJIAN7zFmdelo6BgAnweoXQeQYC36djZiT
6gZm2mZt3vCYaYtHNaMErN90j8RUihN1nytUVR2ZtUcAllt+AK/Fcl8hL/vv1/w/KG4ClGv++y1+
bfgX5debDUzfTOrioT8X1sug1krt6kfHaGDFwxJV6mjbPgUTp3Xr40A+MAGs4OB3hw4/ODxxmMNi
FN3j/qSEejCdJX2EnoC4tfBNsxh5VWJA462LbU/qbQq+WJkvEvfa2S1PTZCjHowvk+gO+Dhdy54F
IIJqpU9QRpybUf+UxrXi+mq582ZEytAje6Vrh/hv7VV5Nruveu9ePBhuWojx5zTrq0rax6BJbm7B
y8WooWhhO3TV2quUs+M9JQXBb0rQJqPjhfAujXUjBYUBxg2RsyPt+2iPE3MW+jfiFvwdE0BsuDD2
Z7A2/EdvCqE+NQB5A66DOe6fDCRgCgEseYsh2LTiFNqQhp01bLFxghYAV33snE3Z1Eu9bJYecpAe
sdQIhNqRTeIhlS9eYmi2c8Q0hGJUGy6kle2ra5MeguI7aJjYA5YxJIeBRpXL1QzQP0DX9PCEK/Ca
IIoPsBoBKqG2OmQzTApmisgomcwnw4IMBGqpU6rCLPPOpRw2uYe3sJVe09F+wRRlPVjFq4XvtTio
klGAm2nY8xWEJoZuSYTKrnKyle5pWyYjOZ5HhMTiLNFEnwbcDdu/kOTTogyQNbfLuXUwRxgE0vpy
enf69IPG/t1ou+OoRbfGNV9wVpL/lQF1kO/GmUg0nfZJdAjdNQxKrOZuOTT44XAuk3w4N0m0FLm3
y1W9rzXV2UB83hHLocK/JKqRojM5Z6DUwt0pg7uAWeLUHmbvxXtl5CdvUjiHDgE+PsQwA1vYAk62
DVHxdENxaLzyOGG+qfLmAF5757PFFsf68w2o9B8BwwmzyZYQ4ldwUJZtI7ey9L51561nBucBWwk5
7ybtU61TjUgSoqAoNyhlGzIa5nxvwWBwee8eHv81FDTfBTBZeNo/R/sLdfuZSX2D/Z4OlpybX9ht
YVDvZ79zQGx7l7cX156+KnEQrnwpBucsBvfS0F9VQ3LqZrDU7GvqoLeOR+QYwa/IpiVZ4LiaURFg
aJWuiMhRS03765mWxEwoLTpsDvaZ6Qh4JSUi3ZlV7hJn+JfDSrRPXEXD7NeEtbZcME65G+KCb6Nf
DBDeuM0vxVATm+OOAFFSrlyLoTe3WUcZW0b5QdUujX73OQlNKrCUvnqEw4akGTZmfK8JrPQxMfDx
ZsKsfScR++lKenHxKw0pXmfs0sx8OBVS5NjZqnarCqJFbtYbbxjx5ABnmHZ6W+wIC2ORMznipZwK
w940pBClIDQzA8rWuNeCSHcHQT+OLjW6tsJm8NOy+52cm7PQyg/G0GlFbl4p4lWT8ZswrAtjBGwG
+ipZKp7A29hZs78zLobceMtiKEWOIp3pTvfSYRso26eq+nKQ5HaFxiTge2wfBYc6g/xzjp1qZaUX
9XljsquH/LsKiqvI+lPB7TBV0TeK2VuZxdsOrEVSrxXDa1Z+YZQfUXW0ZNh9VMnPHIE6xP3PQN6c
Zz+nZO1hOHo0vEEcdH7PANxq4xBvgvKS1vBs7eFfVhHSkbbM6EdqiNGNj11IdozPENEAmE3BBme9
PMW4cKU5L7oN5RKQhXCgcJ3jKRrgt6nFnotm/lUTE3nY7fwRjlCKNZzwdVIw/GSClZRzgzLwCbxf
qqLDCCJMlM6KYdk7vgdnb7owDV+0WbMuMw/NAsOGkMIz1snEfWvz/mIINYiZUDcoLVY4HBMKj4ZR
lw/E2CDeLKIjyjNUCmh15s3EXuq50YjIO+v6rqFrYBpfJuPL7P0HWI2WsWqIsOQl5tsiml/a1tph
pvBepSNseTibmUvl9WdGxHla1dHy3V0ZWIcCKVXEHZuV5iYGeNI4NqhgyA+1dpKTZxrMrWqmW5q3
umMoDJDT+cVe5PIdXcHVxfBrmECQSBXFrTJw4cxXpKUNbzbXNFBPyU2oAwy59fAapNMRpDqQuPZz
jg8EYzFtLEJO8HyARDCToezsGkn72+C3KPMAoNyBJYBlA8PoVv8rAOZVApwqWmOC0wV8OxOp+SiD
B1NVBdVDDhp4ZzEASkpwfKd3B9gZt9ggmr7iP47Vn5Uo1j9eTn3+MEL5Zyh6cGMxVA7Bf82dJ6OF
cJ6rYDiq3aNz9ZN4q7uncvqtBdQSqN8JzYYBBhg32XOQ9fu6nUhJwihWzy+NJVYeFrxMrsTToNVX
yXILevsW47zMPObgJ85Zr2CYtetAJ9w9a09Caw6MWd3B2ilvW0FFG1NHVNZCcVRjhvvYRuXVvJlZ
3DUPVSIoQGyP0xtsNrv7mKf2LCqToOzonx7+NZDOe+hNmp29DsyxTJIbn7hwLVZDvHIs460AeU7N
/tdNg2tTm5vJnj+atx5yocZnUtdO44VrandIQ37FoNeH1V6COmL/c0cS3wFC8yN6OjZblAdJ4NOM
rhU+mLn6RsdKIgmwgKcSx5uSY1lhqvixYrj3VowCTQnC+8BmB69H7Dw0qkIy77xRPyXRQ529NT5A
A7opC5JcOqzp7V2ve4X0vNKNYZWVxdnOYjwsY1J83Zvb/WQFPnIYsvvTgKth0XrQfKKXUCNFDGTP
vgWZ9gQyFmEUQGoU5k5L22Ksq70o3ElRr6rCXlUEbpjdeIBh2rXJ0lW7DtK44VjridN8rKcrHvrM
EfqlLMZWpWdwCo2uvXQLc9ea9O09Aiib6KPQr34ykW6Z2SItQljALjC3A2WUWTK2LsJTF4A15krM
SNIeiGognGM/5I8Mq7MqAeCZr//j6Lx2I0eyIPpFBMikf1VVsbyTl14ISS3Re5Mkv35OzsNid4Dt
aamKTBM34kQkmr8hr/ciJNLnmJfOIWESOYHEDZuExWFCwl6s9HPp7upeh8XTV+glOA2aar3AXlKU
mxiZQsDVyBmxpC0lyNw5TP3P5bo1AhQxUY6GNmfPqpjwmMDuywhajW2ctMwfDyHvn2Aj95ORLlOU
tx6WmJcTSjcZtHcVbBA6ATykB64lko+3Aeyi1IohJZMPwHFSWVTMKBOztkYNAsZ7yVPbGPdiNnbG
LILFLI9Ys60BGhSjQ6Rw7C/9Jc02qGYY99CB6FNJL0iHD6MFhiB+NfR2Z5hU3ljOE8dsgOEgzzH8
tXyvSvowBdsn26jl/SkGPahTV/PPailqIGspodCjVayOxe80xntl8dFb0K76mgJM7cvlNtTg2kzo
22mTl2qI6KQib5jV0maqDdLf57GW+T99kNiLh/U4WN2Wn/8Wh9vcSs+TZh7/F5RQ2lxt1Nm/0xvH
oc+m646lmSCtS3tny0NMzEG6/3aTnSJtSlqQC6zDf0oaSaN8rxFqU1dc9TBWOCck/JB5zCj4uSfa
W6xkuf8PPTl7CVtCg/Tfe2KHKy+sAIZo7aPmFi8TfPy894NI+d9w3wwVRqJuT9/WT65NTwOuTMQn
S3RMYYl5D8Y5UYSkOrwZ+rIT8auTXDTuQmISoEkBCHwhg4R7Sl0P/lG7WndxTnICryih0wWTMjLO
fvT/KDKHE/9V5PKpcquHdj/14bHpxbEC8Z9ztoA0eKAt5qErYJPwUKrfMi3hMJje7jvB0Vry6JiJ
qqnSAdy+1Atf1ciDQqYbO6rFNQOVeeaqnskUFkB33AH6Xoxm33wtDjMH0JKQacjdtAcHOJpmQ+XT
N4ptzKzmobdzuHXR18gKj27WpJxU4XAosLvNJG4AGNHP8WnQuUJOD47zmWpgcfN2P+Ao0fTwbVyq
z3CEA121kCSsKCBFvcJT3FBO1HpMX3/zsCJPQjC1bINS3mkAZSAtLxPkb4/rT2OBHmbTtGBjmPxB
x3rqzOyxhaIjMo/OL27c/XhBggzGrh04u+cXL7zonnhNi/iqyfbHRfwm7ggWqHrPu+RlxmQlLfFi
jSS1HXkaa1AiESzdwSLVQ/eW2zxnF8dzn/upfhIJX5pslpWfUtvaMfpwg9T0LlpL6Q/iDA96OlKE
6bgdJ21jn4KJn7iCWF2BXlHeF925OvQ7JBPV5oBrtY4QYEO8hqPSgPrYoWgmDtkBLemPE9zlRgP0
nZ0bbPqt5a3UBcSd4r1eLY+hDrkghRvt01iQ+F+SOjb9GC0xLrBubbsV0y3IHdxuPZKNHpz0USGY
7ZQV8Efgu+k24A8/rZBEUzSsX8s2DoY5/cB0rLtmt0n6b8P6x4H1oPXWo+EhV118FOo011drhW4v
1Ssj41MTmhdb2LsB1IfLPjVHQD2AelbQx4xqmyDl6SXuv7z/gFfCPXDSj/W4csOXtHsW2ltbmoTV
/8llU5dnFLKH6QQhFcrPMXpyXBOK7Evf3IwOA6VJJ5VzhA77IPfAqk6USK2dYkGzC1c567OG65WG
ha3uEY/tHTxqy1rHEtg0u96mnGb0SroAELQN46bn+Q5Lw6nt3/0ibvnUKqWpWT+p7XBmfWlrrk6D
o5G7h4tW/rNhtBcd1/JEPPc9FC6/+o0ZacbpcpqRANqM0sKQwI6C1qoTCQPnhMbyUi/3ToeDmRez
mYqncXH3iy8phuaMMVEmkk6YcgyK3qyjNY1BwzUS11QyyrVgHr6AU5mxzIT5axHv3aeJk/6rcpqT
/N2oxWv2zC2nJos0iwCzXToYZDvsh0dMbOQYc65FzPqjNsTKoEqXNMNFYYBUNEBfp+hQSWp2AlvF
+4iYUEX1U248KQVTZa9aBRoiyrtqk3fOYGoKR34A781LjRXU8WhynxCU2Vk5GPao9bxOQh3iW6yZ
pRc45fLDezBqGOdKH8sZb24OY1a9ogbbWP089Ok/9U/qGKQWNCw048qPuChHlB1pPba5pv5OGzp6
Ve9SN3105cR9wthxE8dS/VJgZyuwzRQ1eC+6xZbtGAbA59votSYv4zaML1mxU8oDED3UCM9TWm2C
xFnJ9EMU+K31jXWAGEbACFE0hc4ezfxfXJafJI1eKjXEYR1FmscGSMQtZW5n/HLIDdd99Ae5eRrv
VWYAI9laC5Grd/UnddQ3WcEKrLtjxTS1EJ8jE0m1VGoeJrkKtrbXBd2cP2uUEZWO2OnNbwi4LaMX
549+G648BgEfemBz4tXcPfPVGTnmWfezO97TZFN3u25+cRBn5+mOzoi0bGXDI3+TW6PzTMZR5JwW
8Qjt7agBiaffUJuX/En54Chreu0G2n2XUmeqa+4l7c5+g5JdLGjvm5lHk2wLDo0Gxwcjkmb5tPRt
13KjG7YuPnvD9E58dkRGXqIEb3JPionfrmQTLhLkhCoA2nZqPGxL3vLBL4+5eNuU1XlqCDzoeDwY
8OYI3D2PZMwC3XB/EFEGXz/9Gaa9TygEi+q6sCBpwqtQr4LIUOej18kBj2zSEszo/NDKmHI41O5K
IGtjpKc2Tv2YaubEV89BWZ2oNZvfaTF2av7v5Gr/UzfEcsSD1YxQ/rXtnBSbtnaPHNJ+Wl8LLMfd
aOhnaiLQJ+J7GYcLPYgeFu1yM7CNFnwwggOWg4qcAlwGxtNHccp1eOen7DdVdcgsIESOk935IkCi
QzfjEl9GBNAcICr5k0fjHaH4B1yAkV2vG8RkwS6VB/HyC22GBQY8R0rw+7MjLDhuDd/ktE5zKNRv
+96W5VNdy9Uk9lpd7Sj9BTYbfYmpZi4RByP+K+im57JLHqvhGmU/HUjE9Eq1Vh1Rl43e1ZWUP98i
hjS2/aFAVAlb+sgrXpkMEIfbqNEnUEY35DgaexQCmcWD5bfSGcvSlETkDzJz0HFo7BMc/MKH9sZD
m8pNMoJ/QS6nggZzuAfugvlosM74HwMvQluiITFrYE/Ej5msZpZdx/O1B/q2a8q5Mv+ec5+VWoZf
hlp57VM0zy60+QVkJxi1IkQTmvfjbBwV97Lbm5l/W7VQ6xuzfOwdtKElDQbZP/Vi3A0sfxiJMHsw
+0xWA5e1pL5PMcfSFvVzp7x14LvJtynwD4qQzdxiaaJgKcPzPC77Lv+Ucn5v0+ZZCFqlug1MRYm9
rafheTMBaY7hbnuMB02Jv73ptgoXXyYEGrri2nMr6EssjTHpuO5xGdqgk8zJOZ921sTFyTn0uku3
zsbKOopSX2qWEwbdaftaMTnpOO5XSrIi17iYFP969T00nQ8SvTS+1imuZY4vHHyj0XyKSby3IOPZ
/zwN8WHgM/a1fwQDXmb4KAnI26njZCgG6ND0t/oB7G6aso6+g9myoTeAid5n5sxbLE1PUZ3TwZzI
VWxmV8lkRqvCI1f0XcWeXg4a18KNkYq9HToBaNuHKkM2n91DAUhjnMYXtVWldOrGFSu40wUI4hRd
JehWA7bbUA0IJn/lxMVm1nCKLDhBmXF79huPd8SxyA33/4u44V7VdLvVIVdUcZZoQUVgNELgYkYd
j6jonF4FaJwcFd0w5iPaMzxQWkMNQ/nUDy7UqQrgtKk/gtqfaIYy7bNdFW9NbQdArzZaah7L0cGe
56w6YluYUNQIObZPmXVwCiRQbg3sc5TTMd2I/KAArqs77TGmbjJ1z8P04cKiL6mdqOlQJwgPXQIT
Gut1B12hv2T+v6IJ+SDr40yAUScxIoowMNlGM5YYG8TIPH/0hAO6+sQ5eZXYY0CfzckLeR88zBcC
Rje1LjPtwrZaAdVqUItvh7NuXaByVcW6s2DbET3S+aqJiqwTEZ/D4i/RPw04e46+S2fkcdNb+fUZ
sxKe4u3sgC6c9C2ztI3FHIIZM4BC1Mkayw0kJOO8ZJwodUF4kzvV8OpkJsGGgT2Lm4AP+BR/JmNQ
m4tkj5DK7pWoEQTFQNocnRvcLWPDtslwNSqTjQV9LwbjwNalzMdjNLEJVvvadvDOvw1Avg3ea5O/
o88MjAEo5cxbkvsAM8Dk5xGqKAdnwGIRCQQEw92Tjd1ImEOWGGS/zYXwEDV2C8xz1Zemto/KwjHF
vqHYy3n2wUBio75y02tOpYW7BKhXRNND6U7rykFBUlkMW1Vw4vCjnqyMt9wzepMDZP46gh5XvSIF
re71eFZGBbWxx+ULkcGUAZBSZ5r2JRcM9v21rg20iHPmKj//91rzIOXkZno+1rqwX52oDPLI/KWG
R5v0j4ZhbZ5DeWZNVazy+1R6q9AaVFJp0ynYC9cGKXEBpgwSEc3VRYRPMdETpnq/zIFXNutAaerb
itA0dDDLkAezi9c2D49qcirxr8GDehAYw6viDoeXA/Gq7D6pX6B2UdMQywDZ5s15nHw8IRq1XwXK
AQ3kWXhUB04OBtYAaGsqA35qG89TiavP6UlKZ/G1E3CvOC1Fklg/n7EaErcQTghKMVTEidDqxsPw
COCVfZ9RgGtedctk/2IqKmklmGGKgNlIWKA1ju0LMFN+v5z92RiNo8XBNG8fEd874I2MKhyBdZeO
hEJ+icSjVBvvx4TNG7RG/dWSNlSvlrIU6IVZUB1rb5M+WhOG9gBQNZodtGwm/7/dtLKnEVcRF17G
Ip5GXWxt66vDVqNFn60JhwmKsEHZ5cQl9Duj93ZkSiNJCJofevVJUlNhtB9sGtzYPBW5L03fVLdR
NOBxC43HcqTCg2ER7R/ccWfxSzDBMCZWpYSdxz6Jq5+R8Jg6xvTc0VOUMU07hdCOwogjHn89cd9D
rYkjgeX/13Gi7fzQQL9MFDfBmdhmYVysDQsHV0gKLOeXmTxxkes3mW+1Uj2eT3oEM7ZHpc4/Ugw7
iXUZw2Fv5samlwCcUej8/E+62k2QkrKTZ5m9ooeuNE0GUWxfJ/MF7zmh6pREClm9DKuB04/M4n5D
W6769iTdk0x8Ilh2wLsIjdDZ6FoMRwUoSzFvhakHbWMFuj4/UjWZstAkR5wHN1ve+uJUjF+dSPfe
lF/mWr4nPjJeKQ4uB99Ulb8A3gDweeH45otNSmKyS9b1KSF+UdRMA78Mfn9Eqk1c1+QvnwwnDcpS
Y2jSgykwqAo8NSkmAmtbcKpoS5gUkbeb6P3tTB2mK2RByNWc1skhI5zkUzoFXrRsUlG8KGvLAj5l
pnfGOiSYP0N4tRlBorGw1l00kR8mMd5Nj5nmcaMhO1b7e1TaVaehjGYePlSJKhEdDT5I3Ioe6zvJ
XfwVK2LLMH/dTZ5FVET9o/2Ey+il06fNAkVTQ+aLN0tg3jLuxsggVvslm38aTbomTQ1hRPKJ7Wqy
gT/qfqBp31ETpDW9JPPyxsFg28IMzfJdPlob3CIhRItpH5JlKaC7yGH57vwNHiTicGLRHoSsgxQ3
k4F3mjBVoKtGsT9SRmCgnqlaRmxHmm8eXflnpGigMaoq6huSMi84F5j5qFfmGfmJrNyiIP7beqTI
45uivJHadD/1oAD2pwGCGa2jorCPfrKwPmD1V/YqIzm2kLrAHGHbaomM9mCP4xdVqlgUQImmPxof
6IGST2ZycdBYvXg4mfm0T7PsTivZPh06bOWrtFV573VvQy/i8q8ZVxdvQ8LVKJ7aM7Ln2eutU0sz
fD9CTwsJrTVf2rg3Qm1f8DezoMmmJK4WrbtO7Mzsll0rhldsbowdPhL/08Arb5FcUHmEK31TQFq4
AnARdVOQXxYfSUStDUHEviYClCySTYsHhUvmNIK8dMqdBsE2zmBy9PfF/om8C97YUX8vU2OXtfYb
hm7KqauzO+wXh5Y20K35Mm0VUycu9V3LSbSD4CdoVNAYoUYMqEol1WtXz+tf2pHkP4j0ioeJ7wpM
1qYYa171+Ck2aSLpnvv0S8PKqVfi4Gjje48SSUyigVw8KHViLC6y9N/HDgoHwA1M4Ev2jMWzoGjF
xCUzrHgHFZqW8+RCtH9s4quETcnin7AN4padjDcsMrN5SOMsmDHnKwEF9+DIVJlrfXbB30VB2hQY
ORGq3j95SFoW+z71OvQ5P0khHkWysznoTPOrAaEiunUEAHIYRXpqviE2MTkh0TyPjOqIzdK2mSXR
ppAGpHaGfwZWUP3oTWwClbwaTXUww5caiomez9fZBUeKQ9HX8o+JvG+FJUW3g9qyP5b50hG94Ql5
ijzs+fg0TL6/fgk3khyvdMpLWLqsModmoc6CFvnIubjVfoq/SheAm0a+YJA8IRqps8Kh2LpfR8b4
vuSP+QhD0y13bf1sJ9/4nZr2LnzcvNEIkKiABdwRZiNyMNEgnXTptzfre2iRDxxzyiykJ1sEYf1q
FS4TRjab4gQmEDLDsgXEwdN5r+YfN/pJwUsYaLUUZuK+UY9rFWpcg9/cuKCrfIQqC/1b1bB1uBk4
otsczkSKu6OtgPDiqHwo45yU7XTyMge5Wbtjs1C1Hmlf4KUojLuNoaEYtk6NOZJq5ioh3ZseAU+G
cI59k9ZitqUZYzY5SG/ghBNLBpcG56tLSvM44vXaMpn/MAtv8AiVhffNUo3fa+NLfxNF0VPDN6X1
dCF7qCmtjs17C9cQ3s7nwodTVgmLc7pWn6jeQvmrcdxVkpKTGTLW2e0wRFuotZXDI852SBiZciWG
k8WjnYVrQ9e3bcnQgokSZUYTi4/0P5oRqBywXUofSbla+BkmUORJcffZvFgXdO0cyh+MloSCdmH8
1dWEoM21aKJ9NGuIbM5mpnrSYjmgzRwmFEktoHaua+3q6WeeUNIRxeh/tHXqDoiEiYRbSVPQwGuT
zeko5gqfupkCwpwrGMuwnt2Q5/eiPtHl+GCz3TttffeW+DYu9qXv0PL0fmsbxreB5c7uQtwNt5Ko
kcRAHLnXNH0V4SlDlM8Jz1rLb8fZuqjoxgDmasn0oaefaaqZ03qkROKPjIVWlv1m4EhQNtbGaWXg
V/UOiDPfEUYss3jNo2RvOfm+SeMzl/uc9OpUfKcjYgiMqWJK1uMY8zc3W0O4V1SYkhpTY/zIOtRD
gWEMJZEeg001gQvhJtMCUvKr+xJ92ejG/fTejDwq3yOmNwiBxfI74CPvF1CcuCc0qiTnGzUvuEFo
AGAE3a5L0RxGyEl+6LxXjDwdr9lknVgbLeXTRA9H11g3LLZOZdyWKXnp0G8iOz8SjOYjfbLFk15z
5R52bRStaajNTZW3JOe5sMCJTQuJL+F2EFcVLHJAegl+RPi+sUHdOND9vGaTZ+AnPmri48bw99vN
+sYd+oOgabuNfGB52Vse3hJtB6W8D+99+9yzEczWuBvzjI4dc63rGgMe5od8QJwYuD6KtZX02xin
UlqcbAcmxsztsmQ+VTPMBm5ol2GQ4tTruVMl867lAI/hxCLJxVRYXbjXQ/Ev1Dn7mAacbQZS4VXD
ARjFy2ruuYczmMZIkIfZtfF0IEX+drKHnea653qi5i56D5evEbsf3KsjybkntVCE1buOC6DxPiUH
jpzeIVeNu/DnzuGp7odVf2Bs4HU4FbGnM0HmHlHW5oMct90pDK8ZFyQ6leFlJlvuuduYtaCK0/Uy
6zB6/oaI2xLh88QY9qB091ZuYjTiMGyKQPehRxbO1pbH2t1VHUFGPjv3K2OC2uKWqgG45O6TzyYZ
+thNbcFrzNIRzXfJAX/BRYE7O64u7GENum87DnSUWiu/xyOZ47ykbKXKZ6iAHmMwZtGmjfjmB+zP
c/GM2+hmMpdlRMkq6OMDp6RTAMfJjtaiM12lOZSbfcEoTytJDPOgJpj5WnnUslPM9dilALCBw2lq
zT2Pbjqe9HDWNjCRr542BhqtOZLjg8EDneY8t8BgyFgTZnSpuaFSvfAFik+xTx1SPtrIK/SejT5Y
XLRcevIWY2U4ywYYQmn0Bzs1wOerGbu1JyhQlxqa++eyUDMysF75TiBMe48mFJQdMQ41nf6/XOuh
0Q/U3N3C5M3UQJmOeFS7h6knvWw48OiaFYM5LAlBH8PcR/F3ppMTculAPmgl/ka2FNs8LEURWP3J
hDGmmszDLj2lLgzCcFXsoj7he7JfKrjGzBi5Llc/RU7sAttim3HIsVAzaFw2e/3YT0hGfAhNhWFw
YXWOMwKrgwaOetyzu6yJqPfZJWY1kj62FbT/zM4OEEH2OSQJSy6Hpr/U+BlyjBLOQiST87Ysgf88
W/1Ta9+iJGB4ZHUnUx4HugbQwg0y/Lf+vbR+qDVncjM2O0CP7PN4lzCE1vuGeL2Tv9cT0cNvV/x4
TM9LuI9ir5ZOm4ULDzZmVzQQAsAZ3QaRsxWLzlJRPflSu8TiWszSWFfs5pVjnRcqX5qUR3qrCiz4
CSO0YPY4feg3pnIasJ9xjSG8bUhIH/WpdSJE9oHlx97Yc7SvW36+5NLtF7GlHBv1Db8HG+5ow96s
njt0QHde+7+t5+PpeNU9LOdZ/TccXZTFJHShuRX7L1odmN7g3hou3J5wYeQ08uIyzkdO/9g86alT
os9ngn8d0V+btz0nfeboVbLOUD2nCGRzH6+7KQWI4T5Iujj7hksGvRqp+aOa1sKEiC4S68SxtMeT
3Or6il4HKz9hNNx6vDzW0AIbu9sGcNjlxY7rx0XZnhaGqJkZ6G7yYLzKJFyNvUGz/HAZaOtLfHsX
yVtlONdam7Gg4R4eVDm0vWocpV6TwEGkHfCKTPg5eoBy+7FP1vb8viSr6rZkf4wQZnM5mnn9XHHg
NBieCRYNgI9MIazhQPveBi8a2JVVJcNrC7WxLRTuhcOszdzMd+AIiKPsBbPk6r133guKMjhG6A+5
3UFW6p8YEr6FGpC/1DtU4/NcRu+EtLeF8T7aQA2cbQLkgwqDbZFm58gvzr7WEGF1Tnq7j3hj7cGG
CYphdzjM+Hfnio5kjggaX0XnXnVcXq1HxyorqAEisLXms5mEjwPXIW+L8BZ0nQp8J1+CUoaS7UbL
cMbQOQgg3KS/bjLoMK5JXvo9l40Jw3GCMxVMeFs8VV7IUWAEl0QLnqHM58atnZiwxdj1AQtMn61j
kgh7MehlMcZvPaPwqf31mgFKz0nF2Di7p6Jf5VK7eQUK5bnHpi/zd5ZxQb4/5DMadVN/WGb5PGWf
Bupy5FBunVIiXVbxkz7HNzcqqA9h+MPqkGcp971qw8U6JX1d2Ds2fQt5ONuVxPRs+jR4rGdDPEJy
W7mUnqTmKw/p3nS4KOlUnkyDxIvoP89DvwsppUVLi3ej4/3OeC462Hn1mFIj5T067rSHVXta3n3X
Dteog1dsfB9zk+5ZmwWuXc0cN3ggt42HI1XytPYaJ2vqIbMT2OC1JcMTePqgt5egchtSvPQ1/yXL
r2HdHR4yC8lYRPUG3OOqnWdIUd0mrastTYAbbFN/ZtHtnYl166y1gO/52A4G2VmeUpZNiZO8mZPt
XLprjXpLEVNQXX7RfCJHMPIMoyc2epiObLMflv5ilf+6BZKMZIjXvbsJjG55pN0S6DVtXvTaqzlu
U7968scqb6GhkS/Ubrb1i13/RAMtEv7MnXg+Opm1rSc8dQbPwWQ8EY8PGPTuDVO7A4i9xXxyvTjM
S/Fp2umjVo0nJSpYFI/E/HdSY71lk0wRy3h7yMwHuLcMZX7itUL4rakh3+puvcsdFFoeSI9jdw2H
Opm+OaTZ8lQu2VOC8XU1TF+FZQw4nigKw4KMN0EFsDN3bTMPdNF8/KLYhRmujehROtqDOiv52dFE
zdK5GBV2AaiaP8bJqKP7jKJLy7HwDTCOLk8wzHAS/TSJubYbEuVoFQaeSDs7OoBenV3GfZ5/74RK
o1V0xssiSB2qHRLrM7SSoz6eim7Z6FZMRopWnpw3b24PYx/vNGpXpYIt+Mu6ISlaUBrTju6dM2sZ
Xm32Oz/68r3XsdSxD4bbieFxhYTO6XM9EMcyPXT5sj5Ch1lH9BwNMWLALJ4dpFSA+CxTNU9UdFlC
40S/3luSpleHhXXJry0eEeNEPHOtu68e62lkT1yKaMTR6Dh6R/ujlWOTegnhP/4nY/1x2Vg2zNfk
Zw77BxH+LuXRptlEkm9yvIJqS6b4HLg5GCD3MUufogfAisd+EO8JrTwcVsD3VNottgbcF83KoXo6
p4MLEwvoIWiEoBY4N/rkqyOkyekcYusVTbrBjPmggBuUbP9CPF0ZBTgNeff6Z5MDp8P9h7Uc3Ce2
i39Rgq2XIsKS16G2+Da4FLbFoR+nY+/ALit/QnK1KNHlZ1m+V0v8xFFprfvVSTAskm24rXSQYnyw
TfLhT5eagikJz/hcYEeh6QOtRa60pUPrrQmp7wc73vgWB8YO3nS0hmplGQa4pvBgUp7hInlo+Yw+
e2lIA+Jj0kN7u6DczjR9yvav0QFDdCcDh/WQHGeyUBmFwKyUhA3IE0usbDwq07TqLCpE9J5xhYc4
MLM4RevW9WiwEByQpzMOEo0ZeYaz0IdylSL/6D7K0IQijM2nrNtXFyh3BKbMqbUfiDAbo3weU6ii
7aGAGRYCNXItoskxt44myXg2MLhXp6npr1baBX31ZVAUGQ0XK3lOrUeIq1StPCTjgkKV8lLWgatd
s15eSohwKHNZdFYXZa+7zVRjlrRVzJCwTQ4gazyDovOOjuCoW331+Wsz1dua/SaevhMgeWn+Kgs6
KQga99eiem/dfRu+NMWfYzz73u/IwSt/b21JNAK5YMKzW+JEuSXOez+8lwqz3ND5E77EVGfG+GdA
Q9YYh0IRHYpwocg2Zgq1mTlpC/ltwVPXQvqfuKRMKZOsPecHemKyQKQXPd4l/inCp2khqfjWH/66
dUbAsrstAuYQpwKADihh2BzgsB6j8SaBxFsesKgTpoAH2+qZAncrV/dONq9xMdkbh/Cfa8awXx8T
7W7g5Qy53FcmJKepo4QhAJwfUHW9CnljCt55n21WLL/mPOAhZ5zDmarsHqXxVPt3uFgNubAlXc52
C/eRcW3GyQDYLfUVZwPSX2h/OkQgo39Fxcmb8YkwkA3RRmZ95XcfXg46ARnC9yn/ZBHsas6LxHO4
oPbuKiOgW2rXCZFsJOXIyEl/k86+ZyMAxsEtIgZY9jY5hwwLbZn/FfGXS65rQV9myYaWY+Z7fZLU
DLIy8atMLCU23gnTBLiOlDt7h4lSRjFREIVxbJkkW74WZKZxBZsPNmNYM241yjfsPnX4GzMzSJIP
w7guMKP0eeHUgNyU/BQMfSDPLfwrDWbxCxDPDmM364nFGiGdQ1U+z0z+xr+6fq/nH+lTEAzlD/nH
4wxcDPhc5Ksx73GiLxn/6ZZdJs9RwTepp7CIHkX819byynmVGKvlcJDghtFZ7zUPB5t6Npy6meV5
oIGAxLqsLlV7mbPdQrPOyIhh5LkuR37WCK2MK+JHOh5855xoP0xVRJIeI86mTcaG3g7XpmZyA/rS
RR3QZ/oiCCdopbZ3DTRp8YMSAGepwZIdrSthbDXHvRmy20UWI958O5LKo09oTVqcgN0v1c3q6Iwv
IeCfsvBasHTInZt1h5iGpEj8OJG3jepn7GOGCYql5xDAsURUyWdMv3IbqyQnC19FnRSBpuq50c6U
fENZYBxAc3bX7V1xkCRXQdMeYbrtw4SwXXQp50uDWKCVxQ7IGqmsesMHvtaKR3M4aVBfdKI6Esi1
D4y/haGS3fRlHSuTqcut13qXOuKJGvY7ZKtwfWbRu2NjcG5ho/h5oBzIObaCfynPLVXJcQ3UnHeu
nLZOJ9edxgBh/o0MwjI0HgjUEUkQwK/B5TAJYnTDE6a27SJD3OJ6F3pHu/uLeGfyOQki8HkOWpWV
rF2If4TswJXSBzxB6t8kwgFIlb/6LA9Dw10F1prO8aEpokM2nkzy7FyrgTtVxoNNL9fMuzejlnR0
QfenFOnBLd51Q+kJ3XaJwIq8VeWRrRAEXo6iosUwEbLXEmnS/DDqk7tApcXOKF7dkR0uGg8uty3H
/sdUdaESgC4LG+i1h+928Nn6WJhwLK5t0lYkELaWM+JK8xRLg6sQfX8mVTDeb4r2z4tpzgCpNU50
4iyQd3mUk/wS+r9C+QMtROHMZvwCgZhXmmvwStexyZUa7ae/GZ6mZcGNCav0xcTiGv3r633BTX+y
jz0vhF3/xHyCWj6QwmA0md1njPUjfQEDKZ4xfjbq1xaUCn/CSCjUo/KhbglNJxQXatDXXp3u3vYn
Gf1kJWYNmZzkDKyfBavmK+Vi2xtogcAvrXHF9oHkhxMVdbg7d0W4HUfjt82RHiig0LruL5yLp57b
Ijon4UyGM2a8kY1+sc0/F4N/pOGgZng9WyAJEN3pzCxinyMCZy6LWKF/UyLUXF/cET2ON9p2zmSl
Q4KO1BFj86GccsE7V3wahEbEW49iXobiHFoatuRqZSGvuMOrp0vmDYLpFiyzCAOpHYFlQqNxqOKS
PYL2hDxqLIFVDDD3LzJp3tXe1PNHG/wA04FpLflbM8F6KwgSWImJIZgsg3eHsr9vkkvW46tjAivy
x5Dr15J/CD9gXFRryvv8OYWUjPc3MogFsV37bFT8a015KCc2/fquTSjD3AX76kfAurXzc+n2OwvK
R03vGqFL+hsyB6fAq8VwOWOWqYN7ejCeTQmiK3GuWbRw3oK5wTVDOvZqcAc6itYMjBGEDJJTgYUb
ua0+i5E9C/1k4kxkRrTIxn8LrUndXAc6OlyTeJsagCPmho3ozIMXprcEaGKWTS++eR0sBqhMTVJ8
UmbNKZ+yzBLoGNOgPEh6c0uuL/NFEHvseqDrZGSsxa5e6AV2zqCuHrINPCAyF9YK4+GDcx9oDynI
4jG/h+9bRxs9zk5jNIM8xeQHKLadDh5Z9QSUJmRPQYOJdMB78GXHz5XpsuOwz4Efo0htYXFlrEWz
EhHGnSSVZ0swN4gTYczN3pDDPrOdYOo43Zn+WwjpmgKNPiaTXzx64XhwmC4XNdeF/NFnPuBDV/HF
T+hNt454QqZAq+LFd57USJTiWkdjdFamhCmRXK3fmneakEOBdgcP9qGdv6nnIbj5V/m/pYK1oYow
w37gl9jojJz0bLpnhNYtbBcm6bO0eyO+oFTAYoFebPzEEvUqj45OOR7Ud1NjBGzh9QEevqvmi2L4
yblu/kfSee02jmVR9IsIMIdXiRKVc/QL4ZJt5pz59bPYAwymMT3dVS6JvPeEvddu/Btv9uTXsxVS
wxuUclPh47KG62CL6EIGkOSl6e069HhGpIPhLSRrdPBL0wR+qRgRVFb9/n3s0Y/1MotkicF5d1Ab
JzNQibNbgh9X/Xj1TWNwarFWlfjgXOyng/CKKMQ0ijfXfzb1ydcLmEoSQqaeF+w5XWe5cRW1L1o8
guBUsWOU7aG8IyPef+QluIAIlF5l6026IdmZAwJoNAOKDs5VzyhgGWPl8e8aN0aooDwGT2Jhz8f1
bpv1YqpWbE9O9jraa0YhnuwiqXHJ5CK3x2LUJj8U6UbkWjY+u0iwVcCMHnvihJo5Hr/CFiMRkjaJ
D5alYA6CuEDNudXCB6JSrMSA43qF1GF0VxpTfjZzKlHNOh5Zl6oGoLIMOa6jcTN5vIU9pbHVskyS
j2NEOiI6CcblHqexySkW42NhfESxuwiRW8fjq5hid1J9lcDWYghZGY6FF5Cbx4U0mGcXk2hzr/8l
K9YJBcez0rlCTqyKlw5Hx9wYaqKjHFaiS1GoHCFJvrvq2+M+kYmQrmgdA8JKW1daDqNy01radFEa
3pEFrSdu0u9AIosmpHplkFO5+XOszX08FGucsujk6pXMd9x7J27k2VA2a/QBAUWekl6nvW/j041U
kAnG4CUEa6N1Qd4SATWFUa+SVoRuRXL5ZChXiDoK0RyVFJmRsjAfpcG5BHWuC7Hg85OpASiunIE6
ffPYbwqPZNKWhtr9yQvas4hpQKNxshLrCEin9E8Vb5cbEjIIV84H7WZ24rrP/l0bi/KLwk0eBNRR
fFUF3mjlyHHEoIytvuoTO9g9PM6moEZlFWuL0rxPW7cyPAz8gpkICopFiMkhLvnNXqPOYkPejQSL
ENesST9N+6CDppCH1YYWx4OWJFYEEVU7uWdW2SC2qC7YUBcRk1VXRfDUEBa6C/vXgKo3z95N85dm
byXcyZQAwDZx4ZJQTFiqiDU8f6R8cpjY50PzqWnpI9RhcfRKpuFtPjPwz4HwTBCoUvj7DWKM5KhZ
J8vkLbLMZWGhJy0peaixIY+znf5T9C9UtCi1LF4FAhJ881k1n9wEfpX/JcPUkof/JQ2o+GMOBq/5
gFYFhZk37WooW/UvTxneTZHfJSaajdFue0jx0Hs4XwyGS7jfGkRcSgfBr882OTUocDBdgmsBiagA
Kw5Hyv03FZAySxWpoXyVDFbZXlPv3D4IGBGzyMWelhvYilr3mNfMxEo0EGXUMh1idCYqLC5NU9rA
f7FTCq4gR3+eXyMkYUOAItDaye2vi7woZxzTkvoEsoqHHAyy6r39+oXUo63ZucNSb0PALP4Zpj7m
ci6v0lyM40NgwWAQ1V1+JP2LJS08bWvYMYGfyjfFouJl3a0g5QXKML1GAp2bC4lgZLGB53bayBUt
CAaVtCIumW7nNwfaF7HFVTliDjSbk9DTWVv0dxWS03GdaOW/hnADRsyliljGA6dYZI5bllsPwVmu
e7shGlb5ZHZlEWQkieOP3XICm9AwCN6xpVec9JpBhgIJFV1bXUmPhVJ2F/V4k6Ne7BJMTN4+TEiV
yX+DonsbmXwD097hAERRtiUbq4+8e2ANM/Ooqwte6YoliWLivG4Xasu+JFoir0Mztx7opMJwWHkR
YsfunDKaFg4di2K/QQrRWbyIbER4lHwkzwHOBKbBdgenqsRsJjGoMn/wPQvSvc54Wtuw+tPAZaGr
hb3GpkBCsQU0DzX7pCbUx6OOny/1LiWoAHec+4jUoxRZN1AKc0hZ8pj+0ZC0tYshqW8c041tqTq3
qcEyn5Ghz+yOK4CDcLhk6mDLdKuawNhdc28MtBwxSPZGdtbKhY8a30iDdeMhw8HQibDZjTScpXwm
EG4wIxsNfM6NbAbY98uOIHSLZ7Bn6E6KQTocOw3Z37J10cdhSFaSzeStBPmWpua6eFRifMN7uY1D
cSlnCEayiM3NuJkscrI33ihX7JHiVLYOvHi8cLnfIreXZm35CQb0cmMyq+udkOKv783VACBLrXH6
WLDcJxgEHLDWCZqvVttP0Suvsj4UKLiAONkxGub0npS4M1GqYCiLRRQKvAnU1kN1UZu/gb1QhfWu
jBxWbhzJM/oiDc0Bm5doFzR/3FgSf9Say4iJNro4L8Sg337HwysyXlF4Y/4x9WEqRRcQ7ZI/Raj8
S8pmoaUlt+rN4LTVPabcEZxPH2odZC2SPBUSHYB3DHRz+APg6iyE7hA05VpDjESSxZQyY+uGtRbQ
FrIg24wZrJPk3sHJiMkQCoJu4RkhcgUAZAwZu2nESudQxodce+QEACV1TRHEikPaDbqIlvO7lX8Z
xke0ECU6EqQF6HT+WvUX4MqNiZLkbYF2EClg7AzIir0g/+Z1948KLw37rUVVnSFJ488iANgT1YlV
Ym4SApL0WtiIY9uBx7qKDZk0obmEaU5Zk22JDdnnlKA6IACTvtRN24sgWLO7ycBoqI1/GiqjWNcP
wRickG/fKibvusa7OyQ+IPzAUfpmXqKEzElzVNzdyCVimcnSVNKDTOyvlK7wFU4dWVeva6ZstClI
IHlkIOgy4hK9Q8E+IxAMBKkq8wscw1FVbtQgX4kB97r2a1FST4KfET+5xhhMpieEPNQ2EIWqcZnw
k3bUbVay8Jv24OFZnExy+NKz8SGDdOVrkPWjbH58ahqDgSszSDsXfsf8wdiDURIaE4Z/9BtfirkQ
leOQ0wVwYKIg5aCcvkIJupJrIVjFXFVauKVqASdXir1Mgk7P7AvXV6lDgZPl+m6nQXj2crKt00G/
ep1HzjkgL/CG6iWS0FPmqAnTZi+izZdZeehAEHN2k4k27sHsNMjLI1j+/+pcx/6gdTSF6NSGmP1A
CXsPIIUHITYyysAZ/RarEU24waRCmM71YMFx/i5F+TtSclI+ax8ZgYQqhHGVlUyMHpYiIwYyoxSO
GvV13AC4SPO1a6JVnVLjiOFY85MCSakLuy5guw5Xcun3IX5MrE7UEG60E4hZVSEHFjIwKuumCE/y
SYXknfWfHtOverDqFZCSOa4eU3izNZJxOYBUdp1QVbatnGNsx+2mM5XYUfeEBTong4ejDvBWbSWc
CPrZani50b4U6bZgqdtbq5A3SbY8bMS7gUIcvRmSxeo2jqTCYloVuUciNTg2WW+PMlqX0glCALP1
Z9L/q79S8h37K8/9ks1zKYRLjUOslh3YX7Opru7gaMjhM05e1JQ9PMxa4v8IBCZE4VVr3I5PhtqX
vWEM8UURNSdEzOWzeNEZb8ZMdAy6FMYeeMCZWEIexiI3rnxcKMaAhmpoZnFwUPxTLp6stpvVJddX
+lQKx0vebrmpEuhjPTNQQuSDoceADmhPXEoMIFAHMOWdyOwzk51I41l2nDd4/ddxe8EHfTX9bOkR
VwYZgcVuTwbIXkjJTSI7vLlnVkjJld9klY4Q3b+iYH9K8uozUCDCIYxnCX8gbh07YSdTMt7KZdtj
B2E260AlIgTPgiUdq+HXV7y5OH6EahdFD2psXhlZGZcNBt6x9xZVuxmRP46K/xLQv+sFhoEKD7cH
aGcqT4KV6t7NwJzJZE+GrDDYw8xh0zzyBOKKPl6TfJ+nyIx+LBXBZFpjma62ISHUNWtVxWpq9nrh
osMQVwnBseyrW5wJ1zgHrqDwmpDSEbR3ZIq2vy7i+KbhaA68fZlNG1VhN5qfMDP3tDORiXIOBy8M
Hdonw8YXvUSnyboVgB52GU3YhM2Ge6TXfmjjX1VBiAIb/MfQgFoF5iGj2olc9iwuDEorsg1Gzp3M
3IKrwaxP05EKl7MePRyeOchBWMHeAsWpl6CZFO6mgFrB9GkClRmnW5mj/MbGn2WcGRWwwfwPsbaX
wBTE0Bk+WwQ3xGtHHOaBceiqwmkyvv282em/LkOOXv2Sp9Duiiw0LOrAsW/qJGclp7oVTyCUpj2b
6iG3DhwLMmJHnStj74GIuu1IdtL8nqsJkz3jJeWJwNgXwZsAnA43JWuYyLiW/kVR7+OAlJ/gNPQE
KYV40N4Kd59Iv5XJKtZr6C5auwt/fKJ0VFJc0ddo8hswSCI9tWidiE/oWgy87PhvFOtLxJ8jonUe
tOxi+dqqIiXMajauuNLA0kVvtsNaUuGpi1YqqXqlBwELEQ8qMes7zVcaDfqEAYDeBi0DysJvh2I1
45sVjEfqOU2zU8s70Wuipc4bGU0fkddwk/GWffr5SXFOn1M/c8oFEQ6zz+cpzE+BEziOabcz0778
8orM8Y/NLtbcmDuM6OfJ/OLNlmtphpdttr44H2OuzmZfv/hK7V06c/r5bLdBFvXoF7sPNaL9VBz1
JFwAMM4+lY19kUW9Pc6jNXEus2fPL067NHtu5ihNZrPbL7+8Mf+081M6e9ezfvb7u1Nnh+/vzYF/
4jC7zda39ekSzZ9OMb/NFtfF+jNbLPTZ5na7OM7Cn613+ux7s9kcNsOM/6zOq83ffLBZufEjWntA
SPzEJB5xc/Jb/3IwLfJVuapX+N0WSM/tfnZZO/zXZzc7yLNv97/fnZ2Lukif3Zt92JSqFS4A1nbt
oggfuf/m2TW0fZBdCnM3sqkVGT4GKA0LCQEYVzadybqr9XvRY0DyMMURCNVVu47LWI+DhUa7MxCv
qPK9xOzhh/GVpz+dblHUTZFN2GNi2q9wLBhZokTSDYMYsYVe4JBR4Xmg0gGy+T2pZ/Xh2vWHIGKO
PdVLHJ+yR/KG/+rqbubTzYYFuzxyP/pDW7qsCNUbCc3M9DQR1WnhsKMGzYWsrDCB9HMx1+FdKfRt
Br6VvW6NaiQW5Q1H0NzH5JCNnJZDth0z5Uvy2FarJQbgFC1D2H6CehOyF2Tbzmjgo3icZ7IBmT90
W7Rp6BKMdxA1635yMUh0C6Iz7bzMrjmYsXip6p70G+4+S+8WZRy8VHW0+Q4RRri4OKZxKSrkruVb
hJAwSseyvtQck70Q221e09wleKUfg3+P/9r+K5beVfjl02wFIJWtJ2SgZ5O+C+s7St9WNPl6zoXF
+TL7GMZVbq9ddu6KFX93kK4m/n/jxuBCFj6i/zDTu+4/AoYk+dOt3/SbkWqH5rsovhA9DM2ezy/m
a5a+S/Md1ocyvCbN2UXyXHm/UQj554fVMUF7UrDv4FSoP5V08miG/N9g+JGMk15j9Zanyx16Cd4y
suN1926oZzdZpipuK+Tb019HrHOK6fAcVKhusj9I/aZhN6jdkIoExclk2R55t5BmX0VWoAzLiu95
UBbpy9ewId37ez/umSzxBK6tYmF8WU/ylZZwjdfe7egnc+1KRvgY7GjpxhG15ypOb6Z+85s3LvWq
dDpS1vr5VGlfae5Z4EKG2BJlunhL5vway7OK9mqYj0dh6cGpszvM5e1E3SNczFo3wgWytKb9WNyN
sfoTFB8z+2Q3UE/s8gusA48wdEBFCP1b7X+G/qclXprLQd/o4wc0StzNOuVc91fUNZbP2P1HEv4q
6R8es9Q4kcfVTJrud05xUpCAK861I0ujT7Di1foIzXykm50ll56/l3xr8dy7SGxKl/mO5YC0zhbV
Vv4nr7p/7JTu2pGQhuSabI0fHRsSTdcs2z6QBtCq8WertpTq4pPfmQkmsx2gPsa7pcoQCI/aaX9M
88lSZ9CDZhVazCw4Gtlc3AK1o2tj+wcitlxUOC6aGYQSnSxKxLnIlA76Sk4Qd1xjoApr9gXk6jld
sxR++ugjx+c2+Im/hqnNOfG76lrCMu1H1L+M7tyyCZwqtlPXH8N8TwWYGWfDveTofCgym3ebfaOn
xNJsfnnjzgpPPmB/9kdcn8YhXkjwoVE8A3gRdw1APmHf93afUIq902wr/YUJTo15hJDXf8nhJdAe
NMSD/unLjxjeDWxrxbnwviMffNqKDbJJVNMTb1NofbMWR5jlrQTlIm4kjgroXb+e/I1wG1yMaM4n
u0xu9/I/gCYl4V6ksCqP1Lrr+ms0ViN8cXid1Y1+M0Q83uJDpBBhtrGgS7IGR0ViZeICoe15Nj7I
KErb76H6h1esKQ65v1C6pzju6WkkeJV/3bb9c5VV3Ow7fNp8tcdhioO8DtZTZxn7RFC0zKp56lTX
2KkWQgzlF9rDvP3kTABm2WNfJ3Nc1nw/Jv8znuUvVg99txl4byguWHt0s8lBfexf0keTwQLYA8Db
fpszXo3XsH9HDQ2ZtzBhSWsxM8MlrLXwkLizfFP+Vtv+N0dY2nN07UTqJ6bTEgz/OVL07xrZzR++
tzhzMPK6+B9mOQj9ygZIVWMqsKVvkkCtPyPbNicAjUFKQ1GjVjc2lbEZh+k/QfKiOKACe/XMqsbS
olYHfmU9I2KjhAluBi95WiZukeTbmYQ26RAYf8PwSdL+QBAfuur76KNz5sSH/70dkB/qLiN9mNQ6
c5Syw5kYJ+ERdIMwQRiS2TppbuKgIeQ/oJ/JIbn2nE6axgCZNHSIyV+h2i1dCGCUDUF+U1j5J4EA
sp8vGmRn2mFd1tNjnVmbOMf4LP7HwulkCE4eHAs7Rr5Y6U7NoJ0bYdWOrEQU9oUS5EVap+7eTrw7
oE3QNVWmYAijiObV1SlwhJWMJf2UEfpCw9sr4qTizjBWuXZAUKBAM+tzHUUP0f0dMESB2wFhs5y6
+2eZfxBdzIwInbxily3ZHFOcE8R4ybyaenUriJcxQfae2u47r9RV3x2Nbh0INCHZUau2ea86RnbQ
8S+q+lEsvtzBUQa+Zb/YWwVDsSbauKi/kknU+zRC1EnSJlGuLSYHI+8PWtaBPaqAyx1ixuguzRY7
SSkYQJ1sM82iU3PlWS9lVz+Q/ilEr2Bx7Hlx5IZ04moKbEEnDe1u3DT5YE8E1contatfm+QeTog/
4tqGHvs+sl5ZpbBgEYGTbfBr4kPx9XmCvJimRJq7Yx9rhO+QbD6L91mx5A1T42UcNqeIe5YQJS9U
bSbV14Y3SsHyULMzki1qW+HfoG6mH0Uls8ZK9W0Y9Uu9OA3yC+kMdj96Rw+H0chiLQCxWr2Cr1aF
YpgT9Q0vqKp4KruOImBKPOHOMrpVXCbfObs1/qwl2zcQVSbjaQHhpRuvUnfKJ8f6inZ6LEO7NTFw
/gb1Ja5ervKlyLueTSpJI/OWtaxLXlYX6I4et5jLF31O/o6muow3Z0VHHBrF3yte4p2zbqVR0rPb
6MLq/ilbBWWabq1w4WGuIj7jZeg4XJTwLo/mrEJQVZmLNExA5xO4/WiR/+rMxFMTmRn+4zb/aYqb
WCMWA3fgO7xfPrwNBAWlRBmPMLBUADELDGmh3grewEb7MEwcGWpVi6GlNRl+e3EZDj9xwWQvLemh
GNU1woMx8cXtyEZpksMgGEujFZZZpsxK0Au9uorqaNqVnBgDINPo67Wuj68oQSIjht8Bp56aGfT5
f0KrwNiWdPCeElHn3SzGM0AFHZV2mcmrVGfbTzmpMVQatWvDjFSWmHPQoOX5tVUiBDkstYZL3oOu
xaLBpPRLyZC/VC9JPhomnJxkRVwMu1+OZYzoKdkARaOwXdW3aTD3JRVX3qEcHLeZqPjce+kebCxT
EJJ2l0OIxZVVAkw4/ei57WJQ2KhEXyr6IZ021fQcPIEDXqImR5oGtMESPoGIu6H6UDrLgPJlr7IH
NOOQQMKSC5GH6Om6e0vZMMxLkUPpXz7lHjqKyRyRCykEFXJi01tKYsUE5AHK6v8ruM6Uu1g4CvCV
hpxvHwypJMOcprLueK0kogJ3nuCSbb40xIUHFchIO0R9R43lEIMOW/f4XL1sXlREARPfY5QOnqTd
gCVZHLZYejSO/miaBP8rTYYV4cr3cP5LCpKHlnf0PbAal3gM4UM4A/uzQCT2BKnkyO8V+GS5pe0B
cRRgeDPimfXJLEN3DPNYkdp1RQKWz7JTpzJF1CJPrXzkNElHEhKEIuiqAdv+KuZY4tCI1E0vI0eN
HmPG1qzrnX6klmX6JP+4xqbEC4190N2LqJ1ixvCgKTZNN6BweJnep5gM0HZEnOTA2JIOvHB8A+g3
QIyK0Hht46MPj4Ib/p61p9+EEAEPGhLdXY5Ct1BQ0o3xTU7gj8K6B68645iv49eArdIwyJJiFQ6t
iBS8WYsWhl/R31vqNdd4nZcjRsOS1A3rIfYu5yB/PuFtIpYY9Lk4jfhReQzxv6LYuURlG+kG1cxa
M2pKhGIZAPmXy2orGfqJYHEWZeNcZE4ycH11ECM8EuObhNy6dmn6mP0TAhnaI9u0nY+eOmRVX8Iz
gt1e+o94rckkMp56RKDdeK7BfVT32KrWWWytB2TmbVLwigpcYPtU+1hYndPo4vI6FfEqiLGKApTr
923nHcuQ6yUVCR1oCEezDgJdJFfDKYiklWGyuigp7EvpNyDggyLJTqaJMPQuMdSJOWBgM2VBoTDO
8d+G/VUu4rkRq5fCPbWZj7Ru2FUF9mgsN92EP2MalKLUSBnSwdAnEmolqrSJUFYrrwK7E2211CMb
QMgOloYDMrUQBLswtb8s+Tdl7DwAUhDvZo9Xi3VmpBeLFH02bsmFr7DZp72pWHS4ODMnQ0GQqESH
+054mpTlvuDkBAbFmgal5TbRYKcgzzGjCWs4XTNjoYeD0wfFuuxeVoS0AGhLDF9TQf1Lm+BncQt5
EIIRtB3pXPYBU19QdRzAMJNpWFOTgdWay00sz6CvXNwdGjP1K6F/i9zFRbW/unzdjHmrbM2BEvcH
hsVtslH7F9QNMy6/DU2w5QovCEnobFlmDRo1V/wG4QIfBDsHf+2seCWiS7EUZTfg+lAZZkpmuzJx
x8AG3WIjOpdsh/jc2wYdn/YSxPqem9m9hrqk5YwjW5w1tMtd3NutfG/qfBFA+jdkDabXhasNC8wI
skBFGIpeubfskpd3OktD8dApFeOxrzJX9hUGxKZs7PQeRicXZnZlnnu85hgnqcbIzavvopGcpYAl
nX8QWF/JME5rE0sE4+v0o9PVltYyUIj1RoOlT47chpqkEjUKC44MbKcVG89cTlct1PpuiOY5J3Db
j7y/bIe8fF0yElHEfUc+QFbyg6b6sW0f+B3ttEKXCec4QvGo0ofK6O+tIHJKXFsRPEYl20YlnaP0
U5msaAhSLTr6uAoA8KAnc4o2AfYieIEPxTBxZXeibyqghcIgbNuog+eHQU18eu3vhLQbSj5LGsBg
WsbD3EA/r9+pUAPWypa+EDa6SPBYcVQpjGpT2jYKOz1wN24LafuShDsx2Q0s86FdomCnGG7kuw8p
oWz/DcNTCNQV8VVrPQD+U6wF5Kq5QpnVVzhA1HlB9xHEPPf9Kc6iuaqxvUcj03r7CFRUwtOdjoyb
t1X9NY29GxaFHnXM+KWL4pY802zWJ949SWPceK9sEvQB+Anki0ANkRPcVCRvAycDCaL9CNAM46D6
ldFo9QCWcMGcJ6vDaICT4LBrAl6czj+pkvo31ds4rPDXEXsNy6TZoBYC68m3kjQMA30WuhNxzHuM
xJxL/dFNLrFIZGS+MCI6IhtgEOt+P7vlwn5awCmlbINMz+eTokTAgHLqJ/JF+R6i3divu+5RWSu/
xW1b/nmY64PsNs2DVcxjHtDIYvI9NgTufDOk0Xh6pxe/NgOsy8LM624dW0W3UxekJs5pgiz/ZLGd
VZG2pTlWX8vg0WRWcJAtJ5fhuD4999yj/Wxka87XbYbJUpE3VYyl0iTMj4BHmVRiGRMNXxSijWq4
NQwhcJUROhcsZe0YoLKdtoACs0KLDBi4vbVGTe+Ps8bq7S4CI0lOQHtsgkcN1Jj4rqMsPSZPP5pF
Q74OUE7jAaKAbyNb2dcgkcBULKc1YcQXafowHEfUIAKzrz2Fleehwz8gspECFQY0E/94O6j9Mm8u
rnoRlQU2HMvNtqJQbLiFR+mLuxNlIxRx71/jXWJqNo26ibu4LJ+e/nTLX3XAe9YwA2gCO4kfocEU
bta6C5e2bpLFKt4ZIsFMNS8Sms9CX2QpniwsJfRTsYzvUUAvymPZh8sQNUoysG7DchuaJu0CgUnn
2hxxsv2zhm7T+H+43WSynjxyffArwZuV51GM6BkZZToIGxV5jsQpF5TA2spfrQ1JD+PCVX9KeD6E
jxWydQsG8xIGr8JTl1ouIM4nZ5FFlSVh941GcYMr6AinGJ7dOe0xqjQEv7FVxBIiR+JKGWU7YMfC
1nGav9oj1TJjHQk93UiIeGwspZrznk9hKNJHEJXQ2b5SjsWkHQ4p47gSQl2DscswxGnxl7ANKPt1
yaMUYlyXk3VipDhcjrpybYJdxZaSvhCe4rhK0vQfYWwLL+3WkGdmFiUSynu+3EC4l90/CkREaxV3
nNogM2UEnIX5YjIBgyaZmXw2DJ5IIYGBXdAplOxvPXM/gJ9RtBw/eAA4h31B5ziTOllOGnSDa6q6
nm183Xx7xqURztiKubWqqXeiBiBCLtjgbKZp3xTuBhvtqN/i3mB08xdDMHR1BQcWeZhEn4nmN0Xq
RiMXJNAnOiNGCncRagxV0U6PRrfMsEq1JE3DfQUlCJa2RZ5QaFuF7zAc7hbY8EKhR47y9wTDKA0D
aShkWXAzqLXrDHk4z07JL0xuw0RH/EAKIxAnCb6jdlMcRQVmNz+ixql2cRs0/oUtUNw00c30XJoJ
LuLshbiEXToL5uJJ606XsI3kjyHu0xrFpng2rX/B8FcRT4mwWKc6tMbX/03gGGtXhfxNZotkfCvB
A0PpImQE41nEB3PvIrUbSn1Zhwuf0TzKEGyy6ZrDcqazGy8GqAay4UjozrBZKWyDa2/8G6dzNlmr
AM3DP8vn0WCa8kolO65WxngNce12AZO0CGyLBuabOyBJo/UCYajsu89M951cPfDOGFCU4H1dClIx
Jg5BjwKo8kn/M3jv1yk68w5DrJgh1MJ7JF3Vcd+5pyKi7Zr8iC6/peZjsosSd8cQeV516MKl4SMI
bOg8oB4d0u+wQmQHfi3v1tC+0HaChv4nYUmpUAZOZSDF6LRsz4eTzlNVRGeFk0onUCXqkSILzNYa
/KIMfJHx7qS12bKdd6UEnazFEHdtGpuBRMR4hFOFDaFqWcbwcADGtSeE9fA98SOSigB54FV80eRP
Zv1O7DA5abT4MlgGhNe5P88hmE9QjyzInZZWRS+vhXH1xvHtG/3W4z0gZa72f1xtESrDvq8GMv0a
RmFZOSIj5j6iEOmbfNc02rPEIIuBwgOb1tAbivnTcKcAFXwmUZc/Ye5uE8F/dKLoL3Uu6ChOVkZR
cwYk477EhiZWi7IqURgKLJbkhdf1dsR6W4uzbVZEGP3+Qy9e/JRp051OOXK/jOzk58bOHX9r4iwi
3ndNZBxV3ZqihReVbhP4cqRfmij7KgVfJMRiw4BJJuGFZUTpJspcYnGRYZKa5BSaXjgtW0SBGAVO
KbBFWBvmzfAkX9ML7jTgUJbmkQFgi8mY5KIBTFaTbt2yNg2e+KkhB/MYmlj4H5jz0fSsqQnmZDxQ
mwQs5JnhoFcrpPJfXFlOp8MGCcr3f4CcRiET+rcL+q3c4H2PyLMybBnRJ+AhvruSkmtKSUvGZzJR
D1rGnl6C3+s7bHax6C5dSMFjUdp692pERnn8A1I3yQYPGhVMiX1fO3fsA8Zshwxj4pug+eOxjVEj
jF9MBdywhqmBGrKPGOh37PbyQxUY27bTL7WBaVCPGP4i1ZaF4Fy14alAkKbX0jNB20UVdfEnkUas
uhevporqjn2FKZ8PEMm1nTCUENGBqAxMXJn1Z7Nu4pEQMxQD0DFLhcJeSWxJJb+eTsuV4WkpeGzr
1P+qBQSlrBz10t0AJQO4w57JWnvgkb0MxgCYPuZo6b4kGSAVC9IPUCXx2RSyiyiopTDgvGbykKEl
Gz13L9XWuouFVSMSVw0a39PsSCoOooFfZjB/c0rZusocqPvrOrxNaJc6P4lMWCR67Cx0PMxx5vgS
qm8iC1k/cZ8xO6i7bJGLgPqosT1Lc0xqqkxeYjFnZDJZNnYKAc0xsbxozqfZgVGFS2/aaqjpVjHJ
rMYCWakUSoF4G/Vg3zfj22AdMyZ7WqnSejbiQdcvFRPSUm0WFL30xtrcxy7jM4otzJDKKt9G0q8u
9vxIXHc9AyzY3ZwSKp6PmhiIRi4OHoLjsniMkNfCm4gzW/6pqz9/zOakj0RnRgum4q9MQWZx0uIi
7U4i/4YPjpS2YQKyJKMFKzQEY1fsPLhDYo1SNSCdzHAxqXsbhYQ6eOaLaZItukxWyUyTE+8UBjeS
7tj9ZACnDN4uvYbG0wIsBofVti9o0m5i0KWzq8HeCwvJF56WwnROfKA1cEzkKxQYE44rYRvopyeR
+aNKaai+Jo9hq70NvhtZu8t8GG0uLTDpRFMmbc7HNE6jMyG5psqSM2Ku8pwlSniIL76l/hQIxrsM
OZsXxs5ALMU0OjS0VZg2FKXfiWgHcLUGKb66FCuiBetus4EVN1/LjCXDrF4Jyfhp/T0+QEf6z4hP
PkB2FQjd5AVKZumwiwilykfSKFAbW3cBDFnYxExy+denYHHIPZW58gUeLq05iFx7iXVWrezSS8JO
GkFquoZD9NaYywfQP+uemYPZxueUbyOh+5G7BGoZJnSvOw+6b3P8dXxHZegMxg77MHa2AtP7aKfc
OhnyHBTXCFqdmun46MpbnzlKjZU6GdqN3IMo+KF7ZTpboobibRzdZU/N52mvCpST5ZoLa+hJygzn
AzdSxlZGV1jPU4R4DNKnfwvmskC6GZdbI3NXAtPTk54ATe4o2UAnlHDAr7Th0oUkkLJxJM0pw/+l
UQObLrR0a8oooJ3DF5wg0dURjIQiT3//T5/0MZQi+pCe6erp5BU8gmyg8Z3nxXBMi+6qC1BTBn9p
pf05DpO9mQK8XEHWaX3z6Jvn1hMp/qlEUpSBwHgihm9qwgEW3YOSJwemLe4NjILWwRrLVQIWAsHk
dvBZhjQ03a60KHOuSdlbeFqxkILvoBN+TYZ6vvI/ks5sqXUki6JflBGaU3rF84AxNsaGFwVwQfM8
6+t7ZfVTV0TXvQW2lHmGvdcmiauTJ1rSLRIA7r/qkgw3KDIBc4TcJ8jFJ+BVoLkI1PXCftND9cgc
g9Q2BMH3kNk7Poml30/vpU5FXY09d/w6RvI1o4RRmjfdb1EpcdeiYx6rpe71t9T6M6kxIWevGvfU
1EfvajY31ZEHyT0uEReoMFfXxEbxSDkPxfyu1ySREQdjM5zEbl+oNox8JMNMX7AsBQulBbNR+Oi4
NF96yfbWOrnBZWAOQxW5U+a2Hi1ePXpsBme8mnQ7bCgTnru1MyBNioKz63NlYK8wpCS4B4394D4l
LWXNusQJX7/V9rhlzVfRlqG/bIJniWEwW0UsN2x+VLzEW8MesPsu1BzVid9xUHvqKkKQrKiTaceu
xe+xzZdPZvnBUGMdgWWUOGX/EAOJ9pSz+aXkCLJ6YwH2j5kbOvGfzQ+eY0bNwgDDKRR4nTfQQ02R
n5zxfdYQybiQpRANFxpofLR0bbevMHIgCObP1+SEsnpKOG82bv09+Fc+l8D9o01+c3mcA7XWSDr2
tkBLH6JqaXGQEqU1JiCwP3Tngyt3jRvt575hzHtMCnoIYdONTzSCKA05rifvWeHKc8RMgwv/15vX
VRksjIqxsV3SWlM25fwGUFukoElql/irzkZ81qw7tg2AiukmVe7oTN1FoCwspOcSzwfJvE651Yv2
PCIjt35AHOMNx8XdDZe6L8+ykMfaqlYjy7BOArEkXIEKtMU8b0bduuMWxbULbaHVxM0vOSxHBu79
G6QY9PH5NohGgmrIhLemTelNEOt/Ci8kZXOd4zy3HlMitrmXLdpqXE3Y0CK6jPY+tR9aF5w1Gzo/
agojPZq+d5+9khlJvSzXc68DmtqH5tGpecAS5vwo5AbojEmyCivt2a5IUiasZjmVqUWngZkxgJlC
C52Tn5uwJHSLbq0P5mPGBFvFx2j0j0HbwFzWtnKoliTOX+xMnKOOBz9ckmGxSLENpwW7CU6LItee
xUhqAFTLtGd6Gpw9gIGVwyq8WWtRgu8czHIyHpQdu0mypUktpE1bPwrWmAOXBbjcxDCfsnjvjWcX
twhNUkUYeeBg9Yn5oWBMwR19HWSyriK02j1zsCMq2gkjC+xauqRIf0mcGTzhx/QbO4ycEjLIMV8n
48rMAmKMq8uA/Xq2tD1BLOosiL7myrrkRQzdZtqm/3U+3ZI0atZxZztgW8LN3xKra/+O7Kj68NbR
diaoRkvmkJOdL+udwcWUjEpL8GhRJzjJH+ZNQLLTGoPGonHBAsQS1BiDmLCHSUNgS6q/mY3N0Zo/
KeK3NFD81WyYcRL27reSnmcF9he8eY04WZJM3hvOLuheiJjtNUMSDYOVMugorz6BLLi5faRTgzmv
mIkNX3DjucQT5wEm6JDq5HpyhBn4PgH8RUN5VkCFMGDQG46oovVnmYVLwxD73PmZeOl1oNAC5ToM
1DB8FVw/Sho4hJeoI5me9GLlZaouObe8Qi/lbCDUcrkQuKjqTWAhapwZZTC8T9o100SfeA/+dNnN
i5YPKjenpe5AZyAftfMK3jdjPVrQKNhg4M+UkKod5g0UZtOa4Iot00xW0wyakZTalsUXXmwMZKSF
eyuzqzMebOKsGknWjXeSfLwx2hueMoTrEGKm/GiyIa5HnR07i9N3OT26ft/4rxUlJD49/qlUCyPS
B/zopndY3RR+NXqkxtoC626nMJJMBXpj9eq82LFD9iQ/tHaNMEx5/NEa6wuE8lkirJ6ujvkrEt5B
3dzn5bDW90aPsqwQC6iAC7/d5M33WKbbjASgQBGfIjaXwr+bZLGkIPdHSlE+BwyZwnktKhqBTg0z
1nT8utkTFvJhjJgL+1/YLYRLIoSGe2eKK+k7mxDSuz1B+LqV1W8hWqqEHQ8L2s8ofO/mfbaIfayc
fCjgirmy6ENzqIekUD2NIYG2c7nOoYNqfblOwrd8em8sc6FiinL94k/M//DmyxzxoAc/cpbAwVTk
PesnWCFcXLH24uEnU3N0b6L/ztChs82y0rNDsSjrt5xPUtDq8+U2JtbGRBlmpgLQKxBs66Rb1P5k
/kZMWSskVi5RX4b2ww1O9WQsC25HDDwWQwzBWTJhAVU0YCybc1Yh1y9//ChBg3T0y2MF6FSQCN60
R/6VsebZg9obrww+QjKNmLHZ1Bu7kQ+UPdcAPmZAQaxN3dJurE3N0Y+/jUt5m5CDQ2eOIobVIOpF
N33zVIoEC/gSU5JHuIIi++gBgvqOpj9A/UCQglu8oKZE2y8q1lhDsG45JCzoqAWWYQbw5EXZFmGC
893HSemO+cZJAowrumo5AQ9Fs3gteDHTTvHfVUXvYp39rvCyOJHEONctfNgoDIndlmFG8KdlfJ7m
Zez+PAQcFe8yI1VGpH+SH9yt9L3wmQzEhDOtqhmJgk7kC4967H3iO0iLYj3YDL7KA4HWPXWX8iRH
SIr1jO8zwzmLGxgEuskIR4W5AHGTawX1oYBHC18RKvHpx8Plg7xS9tPdTkDZSfAw5BXEThxuAulm
NKs9+jGk1BMGwjN3b1OGu67Aw/CZTfeCE9VMT7bO5cdgERPnFpLIjnOvRpKgUqHsY85vXCEp0a1b
6u6lCxHC+9Zs5lHEHwLO4WKgioAawZNIl6nd1XPukzrHSE65esn5MLJPpnbNyBRAcUrIorDgKjW1
jjWNF3nGOdWXP+4EsvOohECa8YBsYCNmHFalktc2w5NLgY+CaB4orpBWQdf18l+VWabpAomDt20U
BsP85b0NymNYoSqywerilguJS/Gmfw5HUXNRo01W744qu4CFm5QVA6cH+/0GbEU66OztKMA1hnZw
NLpVx6FOg8RKcBQ8zv+9HjpBci4lGr8sdS+T8S5DUcZQkYE4tGtL+eN07WkEAhww4apiCrd+Y0X9
WbdfQZbSU4EQn8PjgNu00uP1YP30KEIHY12PlGIFEPBoa5j4R0agbOA48Q2G0bhyW2RyZXCHBYaU
jYW1rF/KIrrG3AJF+mFSl/hw3Gy+GdRGjHfsc+9OBM5DaJEqHdV8B/OjtZWDjcRYmsD1TPtVN9XB
x4nAbA1g81H2BnT6pxYqotldfbyGAIkYfggAyvVhrNzlpIfI1g0ej3aTFE38ZJHynDvZi/CNm95U
wzKX09b1NilFVBzQ/+QU5GhZnktAkGl6nyde/0g4hzQk8cBrq63JjGTw85PI+iPWw3WVLyv7Q3fJ
gfSzhaLj2wDdbTZ2vj0tWY/iHUD6zJ4R+XO+qKxXD1NMJ9BTpxeQgK8aTWWDVhUDKSl5g/HaDjTf
DlSDNk025JlvMrsA5bbS8ubY+SGQaBifE+VU9zvqHmDbZhUkrLkVhamDXsGXT/NOirCcwU/ke0eX
e+RGOxDcWw1fi2TpT8Dqv7Th5fPSdNVkCAVJk8K74hNZERNz6xXdax9aqxlbaFgmV7y0Wy8ia0E6
i3XO9iKT6YvQ7pFhLEX8lSEptNktaZHE4xYs+yujQO5xrgJ371LJudOtc+2XrEzZ/ZxYxeO2vhVJ
sJYsC4oCmyX+nw7EINl9CCFC8Zu1vyOHZ+9/UmOptujJHJieWFV71PFMqc2/aXwZend3MsTOJWIU
IIQIT5Wf8cu1H0MsTtjd17WY11PZLqeZnEgneZkgD0g/XUvP/5gD3ArVr8D90hTIN6HCBREskOkt
NiB05YuOWh1Do0BCIDaieRisCjy7PurFI6bDC4j/0aplFVkbzNng99pnZaXyq2tMlCxFAZXjTmPJ
Oeflo7FeS3FTAwiJ28nPDp04pk2377lqs2g4mRmHsy8ROB6wu83akeikNTgcAIkvPd2q76DF5/PW
dWsle4t9LyQC0OdODUkEImIgsv8y43xu4uecJYWGl23uDfZ4d/YzSOSIVuXFxNfZVDoXy3dmvYYp
Ia3VdmqPdvGhuBQVokPlcuvlt8/NyfDeIpyik7zbtPnxKhHQvcgIUWJBblyfdXdT/rFsHJofVn5L
W4i14d0LVCO1HgE+m1dB5K90gETCu3VMOywmHc+BgdSOB9bXmLaav5PzAOcC7/tYmRKPfnoJKmOf
DKwSqKfJh6Z5ZVYy0j2B7f9PDjLLFygJ6PPAjaxKg7MwXsvxrx+Ouv0pdcDN5W3X2uQfW3LRKy1T
+FDmuzqyb62c1wJ2esEr19kYzy0E3REvc7o0OUdnWEEpAS2mzxrffdVGwekB1B+8BWsUCoNCL/ca
6H2LoJQCvo9LsBvYcot861F/+Nrdslh6KImLa1Nyra2G+rASC30CB8LoZaa4S7X4MxDuptas9Yhg
TyGWNdO6Il/RAolyuzm4Kb1LpmVgWdCadOnJ441oGAWN4lOfOubmTEX4rVweSgJvE2UZiVF/O8uQ
HqlGbjNnf5m7jQluI9mjCbCvoFRTFIchI+0DS7tTYgsOhx6FlL71tO43precXd728duaq4VLAIiJ
K4cxAZtdMQGXrh+Y6lYgzYhNybnd2T1+5ILOE81gwWDI4peMGXzpon0ztYi1WYKJT9F3mnZCSzIQ
88kk1s++28x7cf1kaSMbQJhVEUXEhgWRznbIYqQZ7qJz2+cuyk9M71/8EYc+GW8GP3pIzr1eDOu5
OOudf1RqusjpjoBz6EW0+DGNchOFP8BGNm1L4TuA9B3Lt06KnUOlRtbTOhGfhSw3nAQjfjKF1dVE
hq8NAzfFYF+Y5A0Ty6W75dug1ZcYJi8vI/ZBNUi8qg8l7YY/oKUG7jI0ZD0B16weDT1dZ7G9m3vw
9ea4k5oG9DP8mvmdc6XIIJFDkwmJLsW6FPHeaeQ3B/Gqw/5scxXq9ooEoIpP/OzzqCdWtixFsu2i
fj0aCHWo+u1sOOmjAe6tPNSVs8HNPX3EfvnW5mfZ6ttsTldmbr6p34mCaNGBKKBtxDGYGDeH5XTx
PuG8Y3ztJ2sTY4jFkCJwnXOaFR+tBFuCtiCTp7jik/WTnV/U+3hAuIQYpifectLCH70dKWHnG9Zo
pKYn5a3JOe/gK2H6zKlxb3wnXCfynJnRmlJ+0LbWn18BOCvIv7FfFUbHyx50wYAX5pqMR3InC+de
mKwtKa0G9tr6DAQH6FCLMLt02ScLxlOwlcfPoJvgtY7LrE93XWNvtXFfWCwj8BEm73rDUBxqI8Mr
jzEzSoyU0rAtQR9gMuYxdgWWlJ6t0HGuz7VEHkKrnGcaHtx8PYUDGbJ8Vtwb7GRgmiwcjap3umWT
QJrL24qexQebi3E/Znc2M8AXw83xbmoLEykAj2ahiFZY/cm/tBAi1cLdmH1UFkDOTf3kWQwkuGFi
vfwyqaQcj4kdXhdIwEr6IiofFRK7caO9TFayKfgSEyxeGONBLCJeCZueEiI/Z9x6kak/6xlCcv+3
DhI8gOTL7KRygAYz9TYXq0+RVDsjQzZmxeabdOtVkY2vGusytfXxaVN7xjKAbGPGzspk7dMYEaYg
ejT7r1CaiTSTiLnLZfRlcYJ3bFEbBjodCWwXge+xT+dnh2kzss+tEj4VfDVVQuHWTlsSpxC/bwYE
Gg6FZdrx7ZMjg2WIEUGBv0L566uPQmRnLWIXTUB1nfdvQXK251+HmSn8kY3mekQW0CYRcoIDSavB
S73J5D6gACEgmpSEo2VdRlZ9JaYTG2KkwQk8jTYEGtx3FgN+Zu+ke8SYZPhKCYxXumh04xkT4j49
DR3diEUqKwLCrP7Wcv2eICaYGsnYDhdJSpoUMLGvIppOTqS/RQPZO2mwzj3424NgBjGRwPgCzGhR
Wq8NceAT8WqqngB2XhfrCllaFTKv4a7Ok43YdV6qNEuH0I9fc+NhRDC96ntTvwStdbH4yBtiACP+
w0Cwpc9Y/a+gDPVp5fI6IwS3+OxYQlY6/C0DEWO30wJzRwoOJvrhaWzOdU4mQ4CxqzbXWRP8yzuu
+/ci+u5LNJ/qZGGGItWwqg12MYoMy2GkPofPY+kuh6zYWR6YwrRF39it+gBgGTWvCSUvaZlvxrRt
gLSauD/nbkO/4pxYo+073jOHwHZnTglhcFY+U2fltystvH2srSPefbf2wf8OPhmp7lrvnLckyD/t
HO+S178EmFrUHxgQipNBb2X6FgA12fbSwhRV9VszHj+KnE7k3vbaukHjI5P3JAfG4wzPs4Aa0n9k
TLLnUfwlTfkh2XsnmvYvqJE71PfZvFZhvLUkpb3F3w88MiUjo0A5k2cfY6YdKh/yEnJFOIwL8WMh
Eq14Rzpiak3ER1P2l/fFS5xl37KikFVnzKhdNPKDBECCxsekPu1mkKPApBgDOMWrqyGgk+1zQ+JF
CuPA2fYVx9T4sBoc9EAGKXesW8nrjhcKnZ4uWAQB0qBNweLKTHJdjdBKzFY81Dfu184bAIxiOof4
wtr5V6F+dWIcIPNGv7KgFtCAvEb0dS2SDN2UqOMQzOSIm/AAoNoa5kc7jAiJQwI7buCHlH6Kn0fG
b5Jka6N9tCU8W1JWiJ004XQT4bMYzJ+ciA6KLedNSYhieAla9Qi4eIEBLCs0zqhXWQ5THMonbCiY
cGCWUdcMwT8oXdawn+v+0D0a/oTTVYeIJAJNwxdm0TqP7ioQv5OLiNwFhhtf2RT7IStt/h5p73r7
bxz/SK1jDB7pw3+CKfVX5zzjA6I1lsAUqq8O/MPcPdAFZwPvj+m/Sx4MxwW/wiq261dujaxQDE/z
jIdABIzbRlROrBoGMu/YjU75o9E9jh8MCxz7MMVYRlkcCRZnokcPDCnxycE+BsSaYwUgrgZXNAbc
OFAgt0XP4rB5B9WhngWUa6rUYyu/ggBt0KGzJkwA01d7UX7WwZ/v0gLkEQJCxrEefDMmf57TP82S
MO7pFsjPIQfGKdHHMYRjFTwsgvli0gF6v+pv5iAGIb4xu4estq55E4gwYvtkav+9D3Z2Igrlqcu7
41Abr0WTrk2KQ5shF5SojQhr4ktMBj2IXeu70qj3wt3pc3yL2vruwyp98vthpbMwjH2P9APqav11
dvXXjmKWQseW/zDPDVq2KNC/kaTK6E9czTq62CNX2qiV7AeUa4yQFT1/gFXTGA2bPsdRWR+8tIdE
8B1lUIFxWzQO4d6A//wp+p6ZuvWZts6Ax7HSXnocQrYSsW7NIlWbEJvxvTn+Rh7Tu+noG58ugC1O
QB5A9Woxm3QkhOw9beqkt4uQAXO3C1/y2CaQ6rVkE9PYK1UyWtW2zn8UCsVv211N3mMJabCr8FFn
+8p795xnzb3x4pnD0cvnLeMdTII8Q8lfn7RLvTxppE771LuFO7P4gh9IZweOtG2oI+yG6TeLVy86
2jxsvguAPbR3KV9qhGoDsG/QOne9jAjxwcCWLn883Ce5hBAGdt5j/F5C80iN8hUSwjrLUNAgDYi/
JhggkH+XVooJRSkW0pEBzTt+rib/ND1iD5C38JAWtI98pv86t+RHTiditRHqpf1LaZe0VWI3xy/Z
kLwFQw9bZ4j/4gIQkIqfHAto5T6W8SSI96LTv8rQeu7wZpcWvxd696Q6E3mB5o0Tpo6Vb6jERpMp
10z+03Q8/BBPcXKJgjk/invmx+JXqa/TaN1YDITTg87/pZxi/AnqOny6zNZobdjUpwh8wjB6K+R4
H7W9Gd714LMsdrATlMok9z9MA9c1pctxgFvUW+VJ3VEGRvC+5NPInc3kAfELLn26x6UQUJtij285
5eYu/qYsIgWBWZ0XbMN5a4lxpfvpSUGZLFL7NHmIuJRkYGB0zsDUPdxaW1aMeXRzQEE0LDWE+Lb8
KMVZPS0JEVGM8hjuT2qqEYU7awSV5YiNQ4zRlH8I+eFoj5R+ISZJoBHWjnydvfQ+c/BbKpSq3Jj6
lxq6uCPDm956GbDISiWdrOqVWWtbPRz3XXSN0Da3SI0s33oEWbYspoiUH5Zltn7NIgRT5MFr0tzB
PV7Z/EiWb1+KsXqwTeTW+GrbazZYD2+YD0MYXGT+njGk0nSyXLn9Wr96wWXIoJMA0G1odwlRMDZm
U8rt0N03CCwt/wWdr914O9Nl7WOQ2JtDuym04Bxk5fJNcuNR22l3KgFs+Y88BdzFTGk2bqDsl0FY
vsXgQ0uN7Yx3TJzFuJ2sVYENaQ4wEcZvqveyaPPV3mQaqid13aU1pR4ywKrCJ7xBxxQ6CJr5oVvJ
vDPhQ0b761RsAfE9sOmesK8iTMAs1A0vHhap8H0Mk62tq0A6fPHQvlU9G6HDa/gjIzHNqTQJuEEC
moDeMxemRpSeszJn9ODOCiUIXjZjF+n12gqNvYsTnoaF2fXCzEE5lPlCN8SlHT3+l+sad7c0Sxrl
H2/sl8pLYT+3NjE9EWsDU7DHYLCuTUtq4JyBJYkLq37C3vpJR0qXumpArBkMdjyNNXIxP8fcyCEF
k2du9Ch9tjl4CxBzQO1pjeJjI252jzxTJNdaxdz6HTnmqKCRWLqdSigBoKUP1znOj0X/rLvGorPN
hRv9MptsEwQkQEQ6MghcNbMcU1JxVsCXAy4a5FVlp3pumv9i3s/aNkGnMMgfQjBdQ7xoLKogO5kg
3x1FpQ/CXycGYKg1xipSq4Co3phUTWXYvkqdc7Av0nM+MXJ3dX1h1gwyFE95GKj3LZ7Pcc2rU+F9
ddPN3FwKbLD9UJcb6dDwXybc4pVPkzewjRZeLzEQdVtnZiksLecYFv+aljcmDLu3uGH77gieWzvE
+cTgEMHuTaurdcjiqQ7Jy+oNDsSOCeBCfrrUUiEJb0cXOXhg3/mP5cwsvMBaQAPnkr2TK7OgEQQS
/CKaM4qWXjcxacLBFPvaeOm50svbWJesfjc2T2/LHIsxM6cE5U2vxKx9tiE1m49GHPx53/rWVt1n
vb3PRMGrW7KMy21ws3yg3rkZmosEDEXg9CLRxLnz/RWT0nMIbsHl4huqY5iNR0R8D8rsoxbCRiuK
rYxfO19lY5vPkYVolwDVyQEkidPPAwbgI0OdWAfFlXmZ9PmM3DRctWQ1UpvrS/RhZXMUvql+Adkq
l0fdZWc9nj+mGqOm2OrDsI1sZv9GW11lR0J3K++29T5hqApxETPThkCKD8yA10Gl39+NEpxYkI/L
2tqFlU4gC/rTsRofpMzv+OYD/96NS+19BJ4PvScCE9KhDHAqlVxKD5v+kDxLbKa7QqtGsuUqNa1N
5+cLrDoJU6wybJ7Zqf8g69Zs9gjoP2wj+hniYde5ycHr1pYct4FZXCTU3hZzokHTgZ6zIuPAxCdb
P+ry5hXFa9ShUYiWJvoMRYXtqx9J2QcbatSCB9DsVb4f0KtCSsgZOAr0CdlVA86uZULpov6MAPmG
vSsJWcDjR+XSWb9RSG1UbVP+MKZHrduqaQvJilaHey1eG0wKwi57QQa+CdjRJLA9xta+Uo2LpuOJ
RNFY/LXjdhjWNkdgRDoKOyX62KA2dh1VhmVcXDBYc2LRUBLY9NvA7IbrqZFwlmQoHkhL4BDb9hFr
TufHjneJ/+1WEVvpdjk6zUmDo+8H+euomSe27NfRnZaJGb0l1rwzsDVYbfbPHOQNXh/4LwiUDRgu
q00Okf2X7bgloHWxlxk1YlJZbkx1/DrH0VZzpl3NMneC3NZi//YobOzcWBidua/BE6Q9J7wI4TLo
0/Pc3I34FOY7LX03is0Q8KOI3yrcZcPSwbdvTNYhdstnZ3yV6KNHciTScitF9OxNBACb+WoejGvV
ziCA9PbDKgkYLI19aJMhPg86dQQD9wYU8dwgeimXBkLUhN1WMU3vfBv/goHMOO9aaS+AlQON8pQr
MQe5pER93436tRARMQ13J8ZyHkJOyaa0OkXVocO8LRgGdXI5UCurfMO29ND9Jv8E6Zg95o68vYvh
PasYEQ3ZUtrvBtbC2N+Fxa7oe5pFgxWTx5SCOTG2cH1oXloaKASbhJY8ZPJiC5CeaLbmoxMdmg4z
R9NsCoTAYYaHE3ThaSb9wUBNaNVoUom8CM+zzSGa+/a5xRRtDc8qzBUMG/MkRGQwLFzxib9kiYCO
bHkI4/ZrgsPbWvSas07xA6Se+AoDcJyzvE086myU9igOFiHyTQTNfC05V0Ty0WQh4b50veM2sRiA
ZUgHoCW4ULxNgnUYq8ZeTYfnHgz/rg0/eOC7pjrWSJ36HtLUyAByIATLQS02oh4VrOHJ4zt3ZfRB
PN8zvMLjXGRnG3s+YF1maZ7zAOrhJ/FGZ+2lu+3WKLGlDs1n5f86HvP5mm0hc6o23Qb8PwjTF2l3
GAB5SUR4wUzYYpqCdBsOc2vtTIrucPwZPBafgln/jN4Xi7vfLEa+S+FcCf1iwQtJijiLUf/0WAJF
BF+mPoYHG6kangc8Nn4PfJ9yyCraXWpwnGZrsOq4gBjGTsE/SQaH1Dcu6XZYdjx0BBETLTfYRkRv
a4ON2cd7r414J5gyNAzcmR0+yXhnElxRwrwzmfajQ0eMaP4LKprIVv2zXMdsBFQL7PXfAzN3D+R9
+OIfTxo0yEAeCgSUOPN6fByyfGh4tHm2R+fJRiDjMLBiqK8y7phsOiQJvNiFc9DFc5X8zH2x1okf
4MqIXX3J4VHa43MmtacwDg9TS/HloFGIjyIwtw6sGcFJ1pvfKZOdCKcVH8zsYeCis3DZzM4LE+hB
bfxFOGwRI/bjJXcehfUvCRQ7rrpkJrDvPNRPJZVsqoX7ZJ8SkttgKtNhBNMfP3WQ6acWhVa7Yge9
cJr+NHZEtPm/kN45g57CCqGB6jbKa3y30WfN9nORtF8TuQ1dYJ1j0gv1yjoqEkVdEElhbEeu8JaG
qenYWzYr14gvBs9pP2L6C60cVvuaCroW99xpzj17QW4Eu/9E+kxb+v8JMB4FvqFsBT7y6JBih97Y
8p9zFo4x6nqGBYwRMFmGB90OlsB8eVCgyd/NXjELeKr0wxymryILnlb9pgqP9VfTU4r3exuXXxSL
XRLmz6Mb/fPwWfLlBTud3NNi48IJ6tKRMC10Lpz5icyW4wR1DlXTQNIn61ImPYzQjH8R3+nQ10d2
PJvOkV+4varqOe/Xg/BX6tknG42xsaHTZIfktm09Pu4wzDZzcciAK6pIBSX4lIgFKYoAuh6i6AHC
gkH6Y0aDPRXGogWaniA1ldMnIaCcfNfKt/lJ1pX9jxFoEOwFOHUkAyXmq3Kp+ZfC35PpvmqUcdbG
N7m2XTTYiuL/XSxnE3t2am17i22my7Rt2JfjT2u/oJELaFSYqhtppJYGHRb8TG4k2268GeXgLcOS
g5W5l/3SqghcMhVg5IYf/fTtdqQLo+B0fvp5L+yrTSWMJKtm4N71FHvjcoL16cETDWou1f6ntTKE
7iYaKNSz5mrOvSd7Rki1dAXjbHTbBQW4oPrnjGR8+CnzCyza3G92eM9eynoGngl9xfAuaWySEmDs
hVVvSoKCibGkTdHWIbtEnAiS8XgHtomvc0GC7Baxi25z6jLfyUPov38W+Se4B1AHW/J7k2PS7nOc
nHotvksn569LnljzDNM+mFCEhlenJVcs6/9z8fomym0wEjKCZ2SS1knLt8r1f8WtKS9NeqZrT1ae
Pa9Qn1TFFaYjO2hK8qWBE88z3lXMrvVnZ+s+PCvDfRY4qETwVfLWzeNh5gyAvRJkybLEr4xkm93T
p5iuhGdV8622CP1qD1YG6vZGgGCCkTNFMxUH/jtyXpw9A5ZddpO6szDDjjIW6ui8rWvSkLhCp/IS
mMNZh/NGPzn8wyEkgDRqzLzsqEFCfQwTtKbVHYKDxWXnmM8xZntcoHcims0YTBlnrSGuOhWHM9IH
aPHGgKCbMtrF9SvEvkTQXfL8QMd3881kHjz961eS1WB1363zz0fW1LdMCZA74m5oNGMp2QFlCaIK
39tpakZayB/moZQ78YaAdnRko3JpbTQ2OxVjMPCrSXnK9ZPJz4IK3XFPMDSreGkCsh/Y0vTe/Fog
lIj+y8gyuclBb0cfY31CY2jX3b4DN5aBKKZDSpBHNQNYPZjAfk4XiPS702Ew6Cr2FvZslO3z/+xs
wS5DVoKa56/q+s9IK0kpZXyJs9Ny6eKR8BQvocn+voN+HCYeEnUEJoVBBuw18m9+LUCkukvKvtZL
tlmCrB4GdIvpZzDQXPkKVNCuS2bH+clkS6p6pGlAQO6CsyP4rEAYZZDgAG0q1FH3a/1rCbmgLbgf
rDBmUaCtW/DDJjoxMctdVUZXLa9wYAUg5oxbycSzKo4e2z680La3D8wWUr2xbX3jzXWBRbnFyoIY
YqRfwQAfu7R2QWXtjdp5L4IJz+IfVrE+WfkEUvjulw5CaaQwajmwG8e/ZubRTq+h1rN/6XZz1X6M
xJJWFiK4SiNW2byFWsfCh3klWfIe2fQT+2BRFT+VB6bCZa5slXmwMuP7RMRdrHnf0iveIbT/xakJ
PQwHP4rR3MHt5WOtniFHOAZyRy7Dqt23eUzoGnabKCCmS4NfGv24Jtq1QYHY0H+RydEA1TVj3up8
peA9EUjQBkM7MhOdW7gF9jMEycZrm20YSYSLuDLoFCv9CxoIyzSmA5eWbsnQaWTdbnHoUK/b8Nbj
xl2DCOFHwnVo2yjITeYmxlQfbSt55THXA+1oGd+ULBr5UhXRtvWcontmg6yhtuRfzoyewQhjtkGC
zdiRNC85rTU5LFg3rGROFHsTLgde4qnt2E/9xt5VNqfIKfY1JK66uANrVvL8rtvUHqufUpqnOrM2
Fk2pjbur6jC/RqodRndi/kszKm9mRPFwa1J/U5Hg2yBU5PQUsYWS5lOzV1roY8Am6GbHGK5nhZRE
OHq6fsNAtcBpx+V1apNbGBKSFTFJh0cd9u5WJB04qIYbVCwAOFmhwhWh+1HxqQqgK5BuRm8idr5C
89PGvarnLR/+EbPX07FqicoNEIpp3UWr05Xo87XqzWURH9wy3YxNhyg3R35HJaX/ZiNtYPTnkyHp
tAMasXhfsKhGKkWNGeGi9Rcla/bw1Dp4g4ASxckAS4xJSYjzqmOn76wlk52R4qzuTjZK254WgFKF
/rmHvKEN5sJmq6ry7HjqFpkiFEVflbjNubssecJvXv2HMQcPUfmQ86dm9h/2JBdBT/sZZDBxELMU
w4W56nOI4LOr91IU70HR7YMMvcL/ODqv3caRLYp+EQHm8KpEZcmWJav9Qjgyx2L++lk1wH1ozOB6
3BJZdcLea6PgFQrDMIYwieQFRcj18wAiXruM82+NNryIN57NXsr4bWsGNFW+iywPvU2KeUMmDktQ
t7HLGCV1E8Fu6OorBQXTomEBHTSPLPgy9UO4L6d9BcSBaZdT7RkMlePadA89MMWMSNk1/20wSFpz
AiBg98aG8Mk0OycxAdEOmI/mLi9dC9hFrO9mlkveqGyS6MslYK+CMGOtMTIgaI2z96n6KcqLNhyI
b2fuAIvuGOp+dE34fXQV0isKZEn2SKw/EAUeY4BCCgL0Pdw5QeuHSsFgqOnZd4eleAHN2mHNXx0t
kqhHgBYiX2jtte3vo3WSmCw9eh91MooQKs/5dOOtVfBIS0KOorLzVLli5uKZqx8sv8OIVDjuNasH
g1EdlPY9JNJRxmzIP2LiUxTnqLQB6BmFiIR+ZbCMjv4UvJXpCHibfyJ37EbUAFYyGUdIPJ+BAqe4
BWlMt+27+ppthWHDB1RPZXkp8FSMUkESZwjBkf5xtIPrs9ul6bJjQ7qx6YnkmjlPxpnhuCvh18eW
YZ7c/Om4pXI7frcKeycHmzo2m0XBFLFXeTBYkNtxzvfJoSrA3OOFsdb/in0h7gxl+V82fhgtMXKs
EXttP/Iz+sOQHnrBPsBgfeU6MRk0D5MCX7Vvg+pgiCKJmG864NK1YlbuJC15U+4niNJKckQ4/vJU
X9IfV+YpY+vfmB91xzp2uhk609LiEte6rwfDwXRyUm2GhXfXKAkddFHzPmv/5LIwpl2oUqQUZQSL
KmR4PqEpmdFXeURHR2x6ScVLGvvaMTLIIp+dTWCjn7Lv0JSR/5p7JBnLRuEoHdhmApBuMD8CSdcR
SKR2v6l/XYfky6L9mlVnJVD48c5tCzyoPL0myTWMHDuyDoLiLZWjc6RO9aIS4brilOvz+R7wMaNR
3mMzCyKAAy9GcC7NR13oG9Eg1W1ga10Myk136PZF1pIlnq8NrbqmPBUt3QYaJIYExCMa+Z8HMd+q
BPuQQ9pP635M1w15Yxi78u5Pa01mDEBKI2MtWixvEw+7Fu1Nxsd5om5ZKNIwMbBuX/FjMzDrnHnX
sldDC7dhC4iWcFyODG0Roer7UjMPTWn9L7jXSA1jzoHMgnMR7iJLITQ/1gmFUmn8aBIhqflYxXU0
ugiRQ+M9xeVRK7uyjO/JRHh9fhk9YkQDTr9vUe90nD8MN4a5WdcWasI3lxKF7BqMCuXJgnjS4d0Q
2RcB3keT+y0mudcY8mszFHu1OxkGs0xoCgVzvCRJTuiePiauvrkpdrGdr/MOVdFPRKRS1LFm876B
tVj6b5NX2xhaAdRCOekBdZIJaj3WfRYVOSQxo8ZbxCaqrB4htVJDE0v3o+DSrBlYMqBOHZT1zEIx
WK/DmpkM9b1EHfRW+6fZFNRJsKa8ddl0zZybMOzWEkfQhlu8C7QIbPKIxWNV1GXVq6ppe57Qtuee
ZWw1j85Jsxp6uuGUgmcEHxT2od+42TnOCfjByKPix3Nm8JM8U3pfy3yIhRxABsL8U1F5FlXKfRLd
AU0H9p0jUXYz7F7LDMqhsqi8G3vvSW5EDaQ33y5PdK14+9IgJNY6RzDYIyPxCwDsOkdbUCSkqRM5
poUvAdX/hEXPnTZl9qnMl8qsjuDRDt5YQiWOTp0DAqNoz7kWLIzpwwKKOFnSsQwBWAVoZCjEubqy
1hUmlCWnI9qs5X6ub6lNkzfY806uIBvA2EElUH3jzeQoe3GG8DNPlWkRyWHPhMckwRSQm/TspmLd
Q85J0NbnFCD7rM8w6R3ls5IDS6P3JzQgoRxeE9wTnmrkEY4HJKM5NY35Rsfpa+E5x5Rht+1lGtO3
CK5cDPjF4HKz0wRPQrVhVpm2M5aTbNl3f3Eu9pOqI2XUzwqRyA43RWJqG7NOr3Pbf8k3BE9HjWy6
jb+0lIatMScirbgMUQRIaa5j1huzUA4i/86S16THhNmRZV/7cd76o/0QNQqG8CMjCWTkp02i2QGa
OjqBh6AV0UkuIY31y0zoX+dg/sa6oD/ZpeWoH3FJxtOwIn2UCf2Eg0HY0CItVOh8E0lPSoarcKWh
PoknPnzDuKWlsyz6AH8iMffwaG0GWhP3AhrbrrzOveNXkifIRRgjOoJ3DA0sIVqrCGtfZtKoGU5Y
2yJLVN+kRKR5yCWycZJArHVdvrGZxNdOXPO1rtnOD3Brym8PYkDbXQ3xXmffQ+W+mLN2H7H59B41
dvzg6Z1ZUmYqcbfTr6Wa/mxMu3G4jtTEnp4fSBWBZ5jtyJMscyKc1G7jAlZQm4nxIF4Uuiu/JvbQ
jT9anElWwQqLnTOTh3J6KVAzVhL5TVmm9y+piwGJ1lDnrQ5r71SVSEcm8qz6bcgS3WFUgqZNjNJr
/oYCGqImprOlSlSYFeI7rhwoV7ySTCXZWCkO9pfU9tP07OakmP4C5FxoqdhEQcUC5KsdfrkdhRxl
9o9XO0EhnaRrRvhIP+MD4XCLXj2ND90Gstu/1/F3j8m2/ypRX5uesrLh+lj6RqHJh4LM4xM66GCD
gZg+rNAK59DWA1vZBYz7xJsU3FlQme2OaeH8ZrrdTWSWDKUefERCjQzAxRlNn7qNRLGMe3NhDUcm
z9O7iv4zR6ASBTl1JNUpI//CeWPORWn5YtvqNkTsl3fFSj5vGclRkZ2uAlhacvPL3cxnpka0mNML
EDviD1BoaFuVx38qCopZOQcmMxURVqk+WRqfJ8DJGC4rvybZaZomrPEwEqNpRSldGmeAR0zXj9o0
rlM6rzh6S9pb5/1JEkIFL65lOasPLNOkTfaEZx4jS+wr4LW8Gneq2vlD6752woU2gK7RfK/ki6sS
KkKiYUjcL0SMmNlSSLORCo8h+MNOkHiWBECXxwpfnODOkKvvon+02AAc+YyzRNEQvYi89gOawIKk
pw7AsQnCjxMRisXO/J4Qs8tmCtAji4avZmq2Azp2jBCz2R3qrFlTwiwTnf8u01fSMLtkvrg2/7oj
wLN21xq8sgpFRFzK0Dy8ECxCxpPpOdsJ0aPzZFk22euqrd6awd7O/AQ3Fpseh8qkhZs5oAZ3w6OG
uocYXdxSYmPNYunlsAQdAIa3xlkrwQ2sABLk1eTeG07WMjgJLMIjhcec/mL9cnIDmJnH7AMeTmUB
WG7vRX5giR4Pv5N1D9y7vFKqCjAGpB7GzUVZEhWJIV4NCC8hzIV8L48LPkiRB4zDcdKJlQCpBYPQ
qOafWjsObJGtqgFf31zkx1tEziohWbJrqE+5pdkExPpbNKD0IcVJllUTVv6EezqennUnsGi+yc3d
lLwa+bbK3uTx6U3hZ+NwFuHN1/HQTpqy70kEGr115CEQxSZSwk00yAdw6MWlS03hY4p1xivuetTu
ifo9hK+j4W1d6uMciVDaWOy9EVPoxrtNPFrRt999wNB+rNex65uSPxo+4VNnxadmvaeMqjOWSDPv
rc4l/zSwZmbxX0ZqShEzKUdToDCEVkaqNu06RjVcYTT0OvX1lP9q4QTZBd+ThTlS0yd+PsRkoHtq
G+w1u01WpvobglcP47OJQScdQMGdpONc4YUs/0GKWQygr0zMNJRxD2vGfCke5JNu4b57hr2LB0Lk
1XXgfbv2K5ANxEey5zcr5pw3SbuNJ5Z+5yztd2HZXCtbkNQ0nlJW67iaRWjtCjIaaSR3Re4S5F7A
K7rgVAobn+zhZUTVXdBAa8AyDNp8F6d12YxbCNDrCtBTNQM2CJaodaO1VnzRf2HZwgDTM23NIITQ
I4nQ3fGtrFQ1pCFm5GfH2zEwV65mVwvVhOs46vfQvrUuo5pXywGdddSEsxV2wznFz+IrEewOB86B
cnZo+NxHZn7oU7/p4gRNUn6uTDRZuVkAcRux0BQyVQFFGklqayG8U0ykx6YSJIxJzA3h0Gv0hA9D
7S9BA5av4IryktfAvjHnc7VsPedvAvNr1O+Tstq2XXRBX/iT5uh9FPw6BtuLaqfeOyJ3WlDNOaM/
bXqlgKEJd4+5H9ggtjKHv10n5/BG8xIYzZ6dNM6MYceByAHy8n+sLYCqbH715EGhaE/IUxtv1j9U
1NhDp+1NtQNeN7y42IddQuDlP9fMz9GOEWqY+UFB1cd120Xhyswl4xCS+khYur7r8ajYILzVANyd
wFia1ptM/VH0ez7sXBRFqfGsTLxoXPiAQebpr9GCi9rYf3E6QzEt3wNF96shPxiTcQ4NwNzA0gUY
5ohP0WFuadPhfjGBqj0KSBDsKuQz75CbV+TIGu8xEnfOcKQYnDkOH5KCvAxPAtlj9dTsagUrNAGg
2tyuGqX4HhFG2QpQ2bXKDidMUFz16lUk4yqAwNjAD3Pse6sGbwqLAJ2j1NkpXHIJx1xN5V/r2xTY
qo5Yh6zh5JFG24r9lY7+pWidk2F1HJ+EECBoGriZ8lgjDpB+GctASUjmRNhsp57M6GTGN6Cyp6hx
TmN+qhCVu8FrTWnGBAPKclX9lgy50A0PtkbV92jUf8BrCOm7lRbkNPG09JHRuHdVi+BQMtU3M8Es
3sCm8hPzt8CC8kYrf6ZkbF2k4e46wnEakNRhBL+lxXMFiCLxMSQviT3c4hKH/ksL3PqPJHw1XFIX
AiYN4dpm4Aq5mQxkmudmnaBx6dJh22eotDtcW/Ri51gN9nbJhnw+DuhoA2veDmG/VYi7N7HMDSqA
32g9UUlNc+V3aYo2TfNzmppKZ8xI/BJxouyybNQ1uENJgCNfOIhLsMeXmZHlgAoFVgnxWYTQomTQ
cUcLJD5ZTk2Idnn+mjMu9ZgXnIrNjR/JAPaMVxHJwmz7HcJfHnCLZbeU92UV2WRoWQrnZGPcDgri
oBku6hpnFhkh1d+oHCCQXcPZXtq1dtCZ7RBxz2WnmLjrLXDQBZb6eqsDFhm56x1Ungw2uRu6ILwZ
IYGRV02Jb5YWQ+4mAGlEkfjL8w3BW/dL7LVB8mkQSDlOLptIGDMUlRbvFVsfPnJvV0e4MItm2+nL
0PzKtPZoErbD328TMulkJck0K3nNRL6rgCgX3nCleRv5QYPHipg/65jwSbyRh7nePPPsiDQJfww4
UXIVjF/doSI30hWE095HPsLJQfQ6dPbURRLKWiJBpaCOvoqX2TAwKzruSzIkuwzndsX4UmywPquJ
cY1x/lieBfAB10K2pXdZCocsdItNjkhJvPty2UOxIWfuRfCaSceAJBQhJcXnXK0HYKdmLS4WwsdB
rKLwmXj2UWWFGqBsZY9LrcR4+bvOOZawEuZ2vx2nd9vY29HfIPOFvxU6Gq75ENkLQ/W+fauH71gr
fWtCMMLmsiekqcy3CVZqm8iuDP5rdmC1XAGATpo95ivNuZm16+f2sfbEviE3o01oFnuHyUpyU9cE
pa06O8BWRPCGUmc3AONOrf0L9WpZaN5BDj1yHZFjeI8BknkZBeuQ7QfayA6OUGV+mo6FPjE8RkSi
jPOwj0vZR4pjKu5VOqzG2WYJw0EchGcN+1VGvZior23ZHjoNb009rauhPZkhmYkoXLR8WrriJwiJ
p780/dP2mrMoy1PKmpDtrJUTa/05Vvm7nelvauf6pD++ABkJOqTc1vtU12t8Bk2m7sP6MJY0fBVu
VRAuvCWRaa5zIBwuFh6O3Hn6YK9O8KrBy+FaFWS014B8+Kxjj0fM2VvJ2/3TcQzkBn1T9yHaa1Pf
sZu2OWEH8XlWn1qEHLD9l/UvGsOcNqanM0uGQLfBuhvtxRbXYIZ3qEZfmWDkabOdwE3za8NkiZV5
6w7myXUUpgDTag4oTps3t6MXYXnAeZa7EfPxA1zpBQtKYyBMhHwcwD8N6EPli+b6Llm4TBlOYYqZ
t2QcxRQQ7cVa0g9NdtBFXOwMalnCgB3oRl3oQG052WGwSduPuDnaHniF8Jeo8K2LFI2SzUQSo7Ai
oWfbJ6HH6DHCNJyhXpi3RCxo5SkWJIg73JPWCfs05od9kTMCiXF4UhzPWL+plcYm2AhyE+qLh5Qn
wpXEJduG5daC9x/9YihYehD0ci7OAo2+DjuvEuWLrAVL3T0GosLEXJ5Qmdr2rnTJDibZDMortxx0
L6pryFYGeHJ7hmSXnaLS2/wvWUi75TAfO/TTFjNP9N40p3LLeBHdbcQgQwVfQwOiI4c1tmj4iATN
pU7UUszZ3+BH6zimMgZUs/YEgsYshj1NxkEAAr4CFjTA/GZtG4wkIg2omJ74OFqEb5lxMhTMxOZH
5+h7Acm61/sclf5RUaq3OlEXqfdHOItubdMI6L5KRO6CilIjJTpmNikVgFVRrU1gpfh1NnJoEGfe
NiyZnsQW1XF7zTUg4nqyUhhul9TyM2Ap3KtbJ6x3tQeJVkz+2EHa17aDwcaOtAh9wK2UPuQR6MEi
sciJkd3jPVa8bSNDemAlxjUtPoxb4yeCL2wqOyW5yMFAloeXjBwnfIhuiFBJCpP5DePpcw6P/B8E
oFzNMXwn4ypRu6dF7pWdDEcpYQqYAVek/dje0+gd2rqY1WW+DqJfaece0J9Ftgeg6s0seWbIcDZZ
o9pvshkukrdxRB4BJ0TUK8Q5+8wz1uUAQoIhTtZv+8k76APX6kxQGJV2x5xdSe/9zIDhYmc+gy0I
G0tM8MDQIdzRL8KeNeBSJHhXpHS5gm6kdmgYYqSCIHspzEw79hvA3VjwK4SwIYAtBWGF1vH6EWtv
8bHVzV87/+hKcZoqxm8kDhy8AH6AcwrJLwHg4XEts51iicJUwWGP3KMIqeyJ/UoIXqh8a3nObAae
SHdpSv+1Dfy53zgoTlluI8FEutF2BxNdqN6bm6DU3hVhLtPi7s7YE2osKbV3mOcG9JfyaYKYrljy
IrGWtpoZ3rDzYrrs3kZ87XN1yrTPIfIj+vq5YZQwhfhNpUroN2cWMsf2yrPiDYSCTX1I0VfASXhx
01dXnTnaLZRicBXxjIXQRfLh4QSXRNkM9JdwhVVxRiuHb5Py9GY4wlft6twNkiWDAb83trXKrttT
iGfgW5U3sOXH6jfGL380tH09oLDrPAJuCiAwI/qtekOXNTtcjp8NHlKiiAEzMb1gS4dGudc4pHAk
ei0GGoRApADt4vFXjSxEZRApGRskqrpBRNJlv3r0rw7TCz8sUN8gpdW4gM1m2o7zE5g8GpmCI1vj
vZ80e0P6wzss/b2nykTr9JYkrFi7T9kmTeGV2L0WV2ylQLCt2+1MibKMFHvbFg+eBoeYI/seNaRn
Mc+VNbEs5oDcz+O24SVWa7KzE/itHHFOt+vNkX9JfcwI1XFWFZ4CDyl/Ux778R8AsZjMQ5hI/gDp
FoeQpYiVK+HnDEFG9JFWn29CREbw0JK5OajwX/jyN1ZhXRMEcl1anCJ3LfdlIaNPHXzEJkSOqpC1
gSRPEc4649sOhLtz4DBEJaI4KgyeWhrfFqajI494m55Xm9q7YxrnOa9Ayhr/kjHeiuBulmhkh47s
l0+FpyitEHUW8gfxzYbtPgQHh3pcH2WEEG44td2pZfcm8NgnNZuOGX08M5GKpblARTRhijVw5ybt
sJ4Qg2XGa44wMcurI+NNKEXJOlbHNZAKxJA2f4i3gKLsg0LQAtTmFZAyk3vYkWyZKsF5iegqwGxn
Hkp75yaXWBwsN1p3YKg82Bhmc0jhxWnMnOTdAWgkGy5dyn1axssO/IQGbXae+kPP8CqBPqex7y4o
y5pWu8LzXJTK27Ks9auNfy4fa52i3DirMaYIpyNqZXz17HZrNgSsBw3OWsgw2JgxXEttFBNprf0L
YDIzRXFH6WXCNc56P76aMPADk/0LfSjgMJQEcO0XdR37VBvEgnHJaD1NJ+wqYVc+DFYGq/mrrp7r
8pRF705n8PSH64bRXGP4bv5MgUhYE3lHpEnFuMlV0zvcSrbwOSpeFbRZUOws4+wCukRLqLi/MGpb
Vv9NTJAw+fO55ZMov0k1HBItkNu2eCF1/k10VwXTt1s+VHiJNbvcilYjBpU5dX+W+I6ilm4/YjKW
vGvRjcyJnp0LhgZ0aOvqa1aeVv5bzvUuMcgLpU5JxnDVONhkGemk1kKLAefjYUK9jwYFJU/OCCkq
z6lx64t23eXluhmQ6Sf6VlerCxvFVTYcG5zMmY2w/KN3w7ODsoj5XRd+2LxqTg3Puite+t4l6B2X
kFxJN+KAkoEXZp9PG6p6lnIrO9IB+D3b6J/IdIC83KgRCxAqvIS3IwLGYdj7Or+19qtLrV5WKHR5
jaWaVYGI8wkIDfsRKMdyp/D+9w7SRJIquZ+QiOkEA5rS41NCLSyq0a/RyvbAq6VzNPppuYrCQZ6F
5kIh8CplQ9GavhrIBE3bSLZeVpKJ7V57vVkmfJ1a/7SUGgcc/g2rPRTAISLG5YTyEDhAtGfHNxDj
nsXwmJk+hEniJcuNS9RB454aYGY6PB1nAOBSwImDE882GjUsN7LTwVbXTxWVjvz9aB66wFrqM10A
md5TO74Ear5W64MFIyDi99amm8PDBsKd5wFLG3ZtJSCqkgm43BOICnAVM2kcS2P+HDoEqwSqoYfC
YIHRwoQqnj+DBAwIywJTxY8+ZKjX4g3rggquoGBlMOmYrlEzs9AC+QIan2UUkwo5gI6rciM3/x7c
GIiGLfxZlydc4DqwJYCEVdkUinfssbOCDpBP25ovsfIZVrQbDNZFSO8CcKJuypULAUpY1J9qhQxJ
fbgRHhwsf3KAl4g9Lc+qZs3Kq7m0OCWbub0WIeEF/VbLeR71Q4d1L49LZp/Isk6Ybroo8c04oA4j
NNbaCa33Vc/9P2vALo2dYTkgnE+Z+BPMKlkXw6/aNphQwx4U4muQkjNEPl39YkYfLrjOgjvFulvs
ZxyWF8kZJp6O/otsysZHVTM8WJotRj1by1mY1d2S2Vya4ptEu4EOMw4+BV4fhywCzHV740sfoWYm
awtinK6dhoGxKIsD2xtWXsK7QAfETGMZUULnxX7MA5pesVbTbdh+6uwSZnIYpJ0gHL5n0nW6ng3P
edDJ3OKpsOcOE4xOb/CXodaPGg9bC0P4fOuG4Rr9zyUhlmSmZIVtJniC6E5wQI1IvHVnTebXIr02
CUxSjYnrzMnedEtNeQZsglOGlLl7jLBMTPFNm/8pYkRO4pz0ptgE/WskZ5teyxBhyZauCoEIPUdg
dYC+iAj+pO8IxcPg57odFoPy3EQfgwYphDd6EHwNkOonScPGaUfwLDuFYITDaP2iLgSOzIyez3/E
ORYgawgmstXRsgbOewJdDxn60gSlg4SJJ9PYTTWqTyy7BqewXN/kGL9nf66dnZc9e9oGbuaWZ73B
QFT/mmznuGWhbx+z9rulTzQr5cUs3SXwmaWlnwxKMZ1xgcJ7TPb51rCTpZoyRoCi2J1TpOUcR+uI
lJJp4/X9IdB/hkkB525gxYIHi9EsH1W/xKkyM+Xt2wMS+ptRTIx43YVhAv3hy25wxrHyj1nihln5
kgcNKGD2oqyyR+e3IbjQMPqVGRE94H5X3iWuHtVUHExtP4xHpT7FResDYeBg4hCmwpQ1L15jaU9z
6gOyBlIMWDqOR+mHRKnGpIaRMfxOY5GK5tD1TF+G+c6wUDOODU9sUBNH/xiaazd+2NwbGcr2hgSz
OGqXBvDcbDwZ8HImpj3WLea8aNoz38TaimkEkKtC8aLsj1UBoYAckuor5L2oyq9AnC272UiepZl+
zOmtDgVwOfiFB9Kc6u+pRj0SYq19j6KXJr5WqT8xPydC/hIa80ZFzNNsJy6H2boFzq3luZQxN1n4
01jvIeknNXWuon0MqnuEe72c8NlAm5SDIRylASxJrNvMSY3uPBa/asZSUX0KFOtzD+bXxSDHZlDT
qFItGxZD62tgx9gfDOz8oplq+KSJs40SaMKbHDJH9ZyDN2HZyYCzD/uGREQbg1A/dr7ulhtx4vAF
CYRZcp+3KQFkHLjxraZmMNtNOpqHIkVMlMQXVtJweatNVpOvJjGtVr0VdEYFu7CWJlDvux05S6xw
qU8reOeRn5OBCD1vUebkE9nDXgoGAuxUtXVuwB0ibGWYnZyc6b1nTzziikeA54RcG0jCMbwmSD2k
7Bcq5lWKbpoh22rEVuihYEP1PUqNN71a1R3/oSi03OsM3odqOMHwlCKgHzu2je38RNbt1qewFK/C
AEw6IrqxycQ5TygXmpF0rnwi5I4ywNLfe9P9Kq0PGfE2IknqtfiryoJt0n1bKuoMZfgW2sDqLt2w
MlQQgVckJhs/yJtgc+HzUX0YkozekEw4eyboDT5Q0CspdX4MPcMGhwRFfWkS5N0Uh4zBZUR/Nmh/
PXu9wUCMNmDUJag+xatv2J9wHJj1gRMa/qXjFwbrpUE/kLBftziz5ZLOQxvl3ioyMrEv4H+knCAe
EntNxg5cpakPCJ40EZeD1VIHSXBZCg3rBPe96jfVyZqeSlJsJ8IRXZEuIxQGap9iI/HWMqjJGAHM
84FE2sGmla4d/YLC/W61PF4UHbgtyAkx90UdYkBEIDDf4mTTttXSNCE0aE9KzyCglGyMlyRvXwYY
3npC3mGfvWrTjnK4Ylfc0Bp2ADOhmqB8GCyaYkY3M6ayklc3J68hErdsiIlH6hk4VUs7e7NadTOM
j0SGKaStz8RsZdjecQrExiS/D29d2m49+k7HKWjxmTaJ9YxtoubTdKgFXRY9LuSH3mXaZ4E+RJxm
shMeOygeTIqq/tf5sKHhJchyrDRfz2oPmvsND2nsIfbAtYE1aF6rmfMSRSwFmQ1bZrXsdFrvvGfx
0KOY9EXf+yKMifMpKWqxbMkxNuoZg2X7yCTx7CjkEbOcmNhuQu3cye924NWMTYoz7lqRY531NpW9
UzucSeqLN3zr3KLgExTrY2AKNLUXMIWqR0xXShbGUR9IiO9g03EmEAgHJwMago2mPZSKPIenXgWH
BncdLQrql+LTRt/F2G/fVuk+Mqm68dGVOcTfTMEvW21g/QEPwD63c8AZq+S8Wtk9tZ+C29MkOdPU
dk7XI6oZFnWXL7ms2ejCNtVraUcnw8M8i2EniIoXabDqjEOvvjvZkYoEX0O4AXiGRp2PhaW4gZ1E
V8TrMDkbS7hrJBYb/DcrjeTj1kZ1ZfyIDisJduBsZjE5kpGxKZvzbEudDNUtUyg6MHQmwR7QExwo
LkLew4E0IQ1KHl0sq3rOBTDQYkRpysdGYDL9+YhMaMr2VYK5D0pVySIABQTLYJIW+1XL08LLu2BA
xXLHRfT+3rg4ourg5NR4ANh0obUWQbUCaZ+H5Q6aZIyWF4TRYuI4Tg0mpSCwa1BkQbJyxXAY7ZtF
xlPDLzFqTBEcFxRH7ZeehTyDUGVwlWaR7Psxeu+YHJQVIRgI1iNcBul0a2ZiL2Ez6XT+RBiSwMtJ
O+QPjXXMzDyezmEwSFan2gCouNE7l0rjKUFiU/xhS34f2hcPBjTgtIMxdsyww1VihAzSH9bwYU0U
tt4dCA1GQXLRQ+PF0uiLiHst2aL1aJvK94bvX7D16oFkyyUt4x/4NDEl06fZke6dbwUZhB6fpkID
PxvtPq6wQ0yQw9FpVdFIfs0d+BHytxlyArtm1fFhMTBRPNRautdA3wjXodplfAD/BlyfIA0TKB6g
gNcm7bkmObZRGDbMc0f93cWn6kaY7tEe9QP5E7mOFy94y+vxVhB7kRNtYqbPegz/rCa8usVTUkIs
wBOdgYs8MzacWJX5rjkxrS5Z5Am3dOrtB6JJo+o15gEIiXQOi71BNZorH2pwyr1kO1P6a2qIGmXc
wx77/4jKm5NcmHUYeMfF00wfU1ezADQYgDNH/4UO6KPkmjVa0CY5MZaiGLdAxfOtE85mNnfMcsSN
k1CVvlUhw+aEFXPNMBIh9kYpG8KpDmn2mGIC17QnsoqCcZSJpHJiOBxGj3qoD2aj+4MZPSKkyhpg
MZtzr2d2y7wITOliHuQWkzkvOQnpPGw9J9rEgo8wruVMSRI7NlrnXQ3PugTIW+eF0PJHyVA75q3k
UOgGhqj5qmnCraqRa9ltPB5OhG6DyQzH/BixvefhrZDN6t4lszfYQP4eD2oSU1RhFsIuYpCqZZAY
3xPh7PDqCvaSvNB99gigNfZTvKudj8K5Tc10toL+VEOu6xADGkIjowF8XvxUxsCnOi2xJRaUSvUA
PJ5xc6kA9evI2H4rMD0gz86gPRS2epaZy+ZYyvwMjAjTz6DVe6v8rI0L6UdOh5KfFVjt7dvYXIcm
KwT8JA6pDR8ZvJZC4k4ZX3L8cFfYdypkQU0WqMajy38qNB+lFTC9FFItB5NNAigmuk+ueRbr4I/w
5KFXCtG/ImKPFO+vIpYoD+jjrp4y7m0IQZ3Tbnqt2GlT5c9gI9O/1M5WTmIBoN/MnollJX3voA0X
WLIY5zCKKE4ht3sF567BeTGSapDM1hlXEMAnBZ1XxDFw8roTqSOMAGH0cTkQvsIe4DpCI4iwYimo
Eyfcf31sAKx7yU02KfYJQeSij6lReIUNos7cnpMY5ZeKFHTk4UNC9s+IylMXpbsM6rGVOIsZXAdW
T9V+aZURO8G+b8R6WqgQv0LFXlmmvsbicoENt2xhHTi9t1bCRxjNa8euVxX7t4kjxWA6FshflW20
NxlMJXFS8+17A+ZCCIe90u777O5Er8z1e6/5F9b5G65KMm22hUVbXbGzQVGzH9iXoXHDHqiUXLg9
hHpBq9C8DJhDVTP1exvgYWyNq2QEoQmmVpyKCthJ08Cd/+i5LfUIvJp+sqmGnflF57coyTgKyOEN
mZro8pSn389ZFxnRTw/ArGAQyk6JQvswle2aJKOFlv9DHqnxLbER1ZGYVuVz8I5meRuonEwFIwLp
YeTaZX3gEx22zGokoxolCtA+eOua/R4lB6fs6RY/GGyj47noyfugGO8Obu6SQDvc7AMDlzRRTzZ1
TRTHjCj+jUGyHogly5ilj4TsahZzcmfEhOodh3haGTPTHEPdk28puT2TRfCyh0KPLsCpv+lfEHKO
iAjkE9wvh5YlLaOaqviWw8fsLNWy8+/A2ZKCbO7QowyufggqlyhtfRPbHjM61gPlI0eqYHjZK3oW
dnJLNdFOQpXiP4BVc3foUezMJgaE/Nz0bPEBwujjuxm5oHMQlQhlFTE27kxaVFY1WqxtBqr8GZKV
3HRO1SVWf60Stnabr1qqyb7FCN2fbIsnvX9peJP/I+m8lhtHkij6RYiAN68wBAkakZIotfSCkKHg
vcfX78FsaLZ3t6dbIgmgKivz3nORCn2hZwRqRntXpeBp0C7UcEQYkZDeVfbUuihmJpbYEKiAVh07
GXYPFkZsvR84S+yxt+5oSIakhcJGuRIikilxY0l+rr1X0x/BHjGibonufdNTaca0Qtvipw+nK02v
eVDszsI2J/AcpezpnFhn8kO0DlSY0TptRiwhIxRmS4ycOPptwdg1Pqz2eTXPoQhaMrta8Q/gFIpy
5fVtGnE6KOk2kbInfBJZWxwalJoKHm4kTLamej3GTbFJD7MyUVNoMKoJATTeIjoV8lzTD/hYCFTA
4zhKBcZvyv9k2FcfY/xXKsOxnJHEMLWtTM58XOZhpBnJ1ieB1n6iI9Ey06rwYWY9M1ZuW4GOzX8S
w/zEcXLKblliBW1kuqK1T0cgJWnLOYWydbwWvPlQ/yrrI+uVWb+WSN2qCPam+dxLX7L5SFEv58Vf
L+8Xg7yx1AeZspsk+WINb30cQyN73lwhSG4xSHHYUPVL1/EQyqoDEmN8Kpjv5V1+1OFQySkSqckr
QyqWmqFtwXw5kvpAFr/Iz9EqJHnF+iHO2UeUA0/kIWGEOsrn9mxQB2i1dKxxe4RtdqpWxC41Glam
aWXELeC1A0ff9JWdqrN2VrsEUrtCcWteJtlgK0RauGrSKyaIYG3w88FtXpgSoB2AxcAuld1o9eR4
hIXJn9FzaeqvlXwTUqZhq1aE6UnMeGzwKRNqWGThNUa0PxlcEtwkcbUvol024qCutECnF7epNNad
XLNUqnhQmRBA/l41YEx6UHGBE4vSpvi3dbVpcza80lopsRK58VYzzZcJKZFiMaAbd9JUbUY7/NHI
r5Ge6rLgt0PtrDHpWVzukCWN41m8DB76O78Qb/r4K2PGBXIJX/Vr0D+RKsYqSDojd1fTJJX3MHA0
1iK6pfL0GtaXHK2jBlh3OsgYRFXinP/DOO+TZTi0XLOp9AFJy4xc+vyxhsdI50+A+cHsj4IJxnse
FNv4+BInzNNV6zDUxxL3Tc6GKPK8lOLV4BRCiAY+TlZc+GdT+51vCMn/lJsDPsToUWK7sfIhKKj4
k+IB2LwtyIfusT4hdKBIqXLaEeUXuT4arlCcMdL0aHDOG+r0LauwuyMsUhVeKJwmy5MUBladv4AA
gqvFYYSonUtCU4I+vxaRv8q+Wl9q5QqffKZDb3H0SnHfSXV6lUCFq/mjKPBw0opMs0u0HnSCdMlE
M7nodfUR699iynfaJCOfRfc8az+x2u6lngH6jzW/WwumSPNkcHhKX1IcqYbYkWqNuA5khzQTZMeY
Jkotp6WiTtRbrkwfRXdaDJJd5/1YdYhk1HczVdyKHxhOkbs2zY5AFabkjN7QG6eQRFXMJtvEThFi
Ygs2XCSyZ+YW9ObK7bOjuWdxulahfYpnZDlgWOb0x9xGnxMSd+tDpUDqoFvRvLLyVzMzPzbNB8J5
5md8KBXm8745h1vytEo9MoS7Ufyct8BpImKG100zKzD/Xtpd9LVqbNFEyzax+MLBTjFoJGHs1LAF
/3ZgzYy6furlETfQYzT+av5gwugRafo3w0SpLuweeSfM7VOjRbuxi0D+pRiBOJPGhzF6Xubnk1wd
aFrbg6dKHvpPEGuvkha+tTUkBPMro2UVsxcsC4GyGPeqhFxP3c2xes0KFKvaJKtFfrIoYenOICJ1
RCQ8CCoQeUwqgzvdDHQZEbYE8FscPld5vJKdLpJ1o7T6q4JsqoxZb6riZazJnQtHZuNOCl6GA8WI
5EeR4VgL/T5rQFaohEpbyNpXNfZayfAbzIJy1F81rN487dCVmcjVy0nJNZ9gQmep3wYWUZkywKB+
NWBsqgVVMf0CMotAHqP7xYbIuj8yNZw7OivdBc04i0l3yGm5Tda43XyQ3Z6EvPpJlvJVz5gzqUij
dAYqzUGp692gizgBM+GA/NGhte9m40oHaNtgawCvy16jKOheplbeGxj0crTxG97PiGLyowd7on0r
Ux9M7Nhx+CZp4hM9w3UbWb1UZuRNeubNgvRrNm8SoVc6Z6COR7KC1xfx32L0KeqPdP/fDsRBoZj2
9UIuHej49WkA69CxgjRoj7N89lVOsyMa5JRBjTrA5BPVSyxxoQDRlVXjlxOczPY8chUXblhrOuiU
xaKU0OpvKXVKT6PLN2jZoaAtmBAIwFCnPG6hQgpPCduCatw0xQh6hRFBkTQe1TslNUnVy2UCWSv1
fsQgD40xnSzoWWAFitbwVdTWOX2URfsq4hg1wVlExSS16k0mL23bPckCrI0LUPtZwmCWSCopv+Kh
NTkPRMlHHFv/XGHadgeJX8qhxfwyEjQLxZltrZQ3tvlWI/ChpZvuTM3PQpFw8FPE15wTri6rdwLv
7DjSvZT1lf7fGTGLG9K3N3BSK+dQeIM5z1M0HQckeEgyS04/MT1lhp6aAbG0+6tgZwkjXT3UgTSO
Qj4DUpmppvBuJjG9XKDJxGQFC8WH3F37WvW7Aj95v5B+qeBhgeiBt1oyE7gRP1XHpNTSdxpbSwM9
YN16D0yVOlQkcBvLzwg50wSTEQuPNSl+J63+uEGCNqnYCNFZF49D6Guk3sRg8HJzPCbSlRkfa6UO
j6hqdibAHm18bVakMKFx17DFCUjOK3hpal77KNOQ4J3rLe2jMFhNNrut4o+muKd/8bmo6kcqcLCZ
oBi1nymy8215NeLxXKdHlv8d4QlHkqJ9cbJ8fbEQMBqf0bsQohYwhyddBJqblDH0xvC8xMWfEE/f
GI/O2AkQSh8UKkBIDG406KQO6G5RK6cebblmRHvByF5yMOt9uMXNzYdMh8ajrpWxH1gBUOTujHh5
Bj0lCspnD4jHiZHn8iQ/prR71kPhqe5/yXLK5HSnVt2TzvS3YNzfwk9AL0+Z1LBl5sGCTzd/3lzc
xgIP19qvNXcN5yuzBqcF75RGMkkZ3Grdic6AgFUJHYyKpFkcAiEPEhm9doX1arxvyAC5UenPMQkL
ZuzDCT2iiEnYoL+FJjtxYwHtRVv+Hww4JYeg4gPV3hV8MIkSe6ZBo057T7XOFU16O8RrI4Wr/Yw9
jC3en+aFQTu6MBgkZQdsqS+CCXev1T71MGazTt+BX/c1Lkw+7Yf2vSJDziRORkgWn96opoCkGQ45
E7CqS17rKfcp1WTa4WEZu0JEIQ+HTw+/x5g2Uagk15QpvK3dC3bxkaUt1T4qK/SATnpGTn6FlJ1h
cxzT6NBGEGepV5KB7oTgs9BDP8vx2CBR5nsuxkheIhpzHHAweozlJo6yPTbhpdE5TrOEjvrZqDi+
hu9tLe0T8CiRNX2HUfpecxHoPdJihR3lK2Ro9zg5M3W4NCEQaiQdezE/dWqP7bfc9bJ20/AZjCIK
5hKAUr1+6RbR0ULyTuapaVcqPe8uPlZUZYtcfKtKybAbNp6x7KuwOcrFndY4DAaSNyrul0Q9YI3t
dSvxjFhiUjYERr3TxQq04OKvg7YrYibHnYi9YKRNzJrQ5rCikrRkhR6x0H/K5fTBjgREBLqFBgUA
uOmAC7RdixfUZQ/5Hbo7SprRLxQaEeusP5VRy/xA055RpFe2wBbCgvyZGoyNl38WMppkRIg5m1mQ
iBZnMvpR7Mp8LpKhHcv6J2f7MpEMYb9/pOirigl8PMi4hjKNJkAEoDRrnmgFLeEjOckNDusNwSF9
kB7ym2ZL7KCxpNXqWpARMshmbOUneZS/xhU4/lqsJuOh8SPHFIbYqaEHzbOaKXXhLeQrCKu2m5L0
FUb9lWMLHE9pfFvl6jaaGm0/JuzTVB5TbdnTnFw66JkEg6FclxhYhpS927ZmcEbB0CtOMxycu8YT
2MfLQVJINtA+YoHyQ3fyXH8Uerovynjfz+eSwKc121CevlJmLssXLbflKLFAKl3mzqW0G2nN9vQp
m5GDbqxfGBN+i8L4SutNscAP1kOuXAQ0RVM/uTEd0LTzOTTFaBeE4qbpzSMXJB9CmjBlH71ea+QY
Vce8CSoz/WvoCyXp8h6veC/TZW8k6q5urI8NmiNk629OMyxsY9fY+NQVtk/0QehFJwZvQnXUObYA
PTnqffhRx2TEo22WjGw/z5UXUe1g8K31fifjDM+AFAzS9F3IllsoLb+BoXWkLE/Ls6E/KhLozT+7
zJ/JsRt4HzV9UTZEJCf0WSVhPDBTAY5F2IaOZMRcUb0GVtH8CiEouTG6mQqEoHavmnAK5oVArPKN
5Ip7VSiXmUzMtArQNSN2NQMF1JyWvzaZ4eiJpwu7QtB3q/BC8hwrTwiSAaVlrQJXY5P6GUrklGCq
Q475UlG+CJCp2JnZDD/7EEvUIvOgoWIVL5ilvHam88eSp9UPVVqYPe4sdfO/xGdWYTlb0frlyq01
169Kn13BahZCt+sXfYI0sQ3jR6BWpPe4SXKvBdSVqeDN+vouA9moqfwrVhA68ynJXPB3xruUMmGk
u2yyGOgEWOkFc7PlUsU06br6IXN3gR6/yrQqxz49WBmVuGwOJKVza2k7oyLkr5Z5OqJh+jEzUsdN
7KAz8ifCfCgGX3NleNSEOhXR4g2UTHkUelsnqqLbTelJeAsDlqp+UXrzOCwbc1OB/VFIn7K1PhEk
12N8hEw0CzVAb9PAyALyIs+eB74//RMxoTWL6NAPpRdKHEfR5iuUpVc+gg2KR6v7OlACGqH+mFrt
XDSgvVVCMKL+CL2LLC6dXCpxPICyHsYD7NkEp9/W4X3wa6zsR+lOxJ6ozu9llLyaukZ1Se9MFAix
B6uDHlVhfkuGOYGiYhm0+vBTbAuLKsGwjkTQLTMHp4apIqZirci9GZfuq0IdONIUBZ3skHFjpu3O
UsjdIzeh7mLygbjKteXmWbqXFqTL6KQKdGwGZnGyEO4Cmnv2DfQ0IOrbdC8zVNkA9QU3ePw9cMjD
h+8VJgzJvrpCD0OGh/Emg0jLR0NTZgcOGDvDS1QtdDQRQ4xMevSNGJbUOIRxhpIXKo8vJhIDpxDD
j2gYEda0+44u5yEB5zkq5lVOaQLl+fBubq1PE0h1+ip44UQhYF6WZEYpVDthdtc7P2qxHcCTSdT8
w5go/VUkxeKTQcMiY4CM/vtQjzUIazA9VQn4jzc3mceqJGRwaJxU+xwqMaAuz2Hw0xObBDaZUFB3
WiQ/j6lO3vtyQrcY0dGVPEEWjtSPx0xSz2mNyJQqdaLmDOXhaqgAkYr+H8QFlyb5SKd/mR9jfO6V
p0655BI1UXajssuZ0EjlgzMbp8Hy0Cr9VU9lQrEXr0TpL0S7VlUA+5RAes/ZwG64vXODRCu9vhG6
gn+E9vSWndM1tq4xlUC0Tr8k+zM6ShFM1qQMEetiPc0YnHXOKNZmqyQCa2JarxLlU38gcnpSBuu9
JKk6moxjGxs4voUntgyCgeSgbFkx67+RvRm5ZglitUYqb8zeOBT2uHbeskjflrqyeWMHkC/5RJ7w
QDi81qbcsZJ4wICVLR0sFg0qeknqlGR8JDymBhjxhAYYBHBV4PCddy+pYeCdYMmD5kyri56yyTG7
iZ1BIid+mX9t/ZcQYTz/vc6MQqsvC4DykZFyQhNsaWungXsn5bCUeDtQAgmLmqtnmoOmN45MpGn3
1EzYWh7P1AGQ4xnKdlD/6Gjw4Ud9WZtK5NkA6OuYA47yldkdlyuMdbb2+6xC6SqJNWPM0TM51YTh
We7AkorfRgUCXanJ37GCVLkT5kky1NpfrKx4Vxi90WXSDc5XmDOyNuVGH9Mv+Hv8sGETFLISdAvz
vDFaPnOgaqpSUMEWRyztNEfAtDPOkkF8tWF7inJ6XtZzP+x05iSNtjBITvdJj49oZV3TxaDDK9/P
HWIXAw2VeabdCAu23XVThQMv2YNxRLGL+b/kvWUKjp+kha6xF+j5C9jjFqpcsPa7edBece2c4vKe
jSgZClRmtROrjJBFcU+z2s3QhCQfkTLRB4IfCeERpxcjJqa7+pOgCf/KTN2Nabqn7AOX8IkQxi0G
5cfkQVUF0d+CmfLauEld6ZvJOcVrL8TjveW4uWUdpuq9tdhJkSoW9YSeg5oNSqxXT/d0pUuCVKur
+OiiCfwxntCWkgHS2UKgEQyHh1RLN1PVLiRi0BCp/0J86mX7ZXTzIcw1XBDzAX2BXde6i+LQGdtP
M4VXjKI0adG4VY9OnYMWSCFIrhHL6/Ykd+vs92b1XUhktSiplxI+gKV78sRoem5omDH+qZXwWUYk
KvUSp3NuO2k6KAyTKepYf2CZUT5Lk2rnLKYyc5haa9hXGYUSoUpSkCOyWHmtMJA0yPmIU2nDxdAT
evohMKJpRNu4zoH2p2PObl/jlg1/Hhw8PWXGJGciCzhrmbw39zYnKpA3b3JICZEJI0eame7RO/1K
reeoCg+mxr4HanLfWg2NxnO1PLZXlqUfSh9f8fidc4XwY5Zm8UmpWixmxVXoCy+mwWWBZUtkdQcW
2yXbwdWnY0bDIDMPhfJwBnIVsMWgpjXJs9Iq4lFW39OkG5La/YLChJwz2oMuHIYdtsLoaCJaWFEM
NFblaMsHkyA/4fqDZJUqPNEVfZKmFe9K99bAii64YCaModBq/HGZXwwj9IsMYnvCwU5gNVapJ/v0
UceNPc1sdguLO13BeD7jg8Buhtg13oLBt7U1He5bmd7x2RdUKT0ZPnKEOUZe/W65t6noF/LnXAfz
9LkByas8OlM8Ua0Q+cHGwJ6wDBcVeFQPJMJS4c7QQ9xSZXOKPHbaXrqsI/hBuL6hjtJt3nEq4sh8
TnjOB7ndzcVnP9H7wBbMGYtFnJd+o4LalrQ5dHXRpGVNOvN0E74GlJEW85mhC4wuhXKk2mwHuXBC
M4M/1Rmqe7+xzMBm57PXotyCj6NEb43WIqFhdVR3SCFQeL4O9TOlgUJmKKGXoEHJ+E7Qs6Nt4eMw
jhoUPdJQ/q3kZCtmf+iL80w/h9kaIa5ltOUqvgy96pmHVR+eI6IsDDbMP7kDE3aWlKexf4jj2cy+
e3lyWkbGonjX8eGYVcAtOuOOJBikJSA7Z3+uoy9BeUQAP8tPGUrPj6xyrxMLWjELwvCm2XVRBRkv
LypeKqBrhvEjS4eZmA+KkJjDZG6A6ecpneio4AfZdkIxlC+DVRM+Pt/7GjJC9qMr0hv6AE/cphbd
0L1BoL5DSTnxIAcRFx3Ox0mgL1W+5MX4I+sU80myVySqMZY5mqCONfzSInlGfBvknUTOznBSoZbW
bBI16Ni+eSQIoUdcNdV2vkFVwRl9QVcylHulAVptaKzN4iqDl0JuMjfwiT1tGCGvuJF4UJpbQpsv
NtePCTCv0eEijss3feXUz85P4d2nqytmJChrVn+dAbSNQN5Ky+Rbp/VRNBC14GStEh6mua98gFCH
Ln7OhpskdLjvxxp7Frpk1Jxtg9wjJkElNLFWUilSLY79WeGAVrXov8csWAQoFZ5UtS91qt1SgQ0M
TsaWDr0tzRWJABrldGOuTzkXR/sEb6Qi+AVitS0GMf9ONu7KCKOCqMdZxyMAEVyWSKrkRur7u4ID
JRTc7Krl+V7PEb11t3R4WejwArfpwuiJZonTxqPXLP3BlBDBtNMPc4An0A2vWSgxUS4Qu7CPg0uw
2oehLWdJRIpUdr86U/9OOEk1Qauk7S7fM2ieBcmLYRVnzUgxx80oylV7ztQbtmLwzrRz2tnR2O/0
iE7eCuYAlHkRcSDRMDq1O5G2ehi6c2U4CMZqsney90Kkfqb1bjXSLs7fGzHxywFz1VgUR7Vfr3Ii
jShF5HsvXESyb41QdFaBPV5K7oMWEidQzr9tDWaFxp3hyQXRTop4lLBD0KZFCPObM4jd1jG9/Ugo
7SPOfSkn5FsDDzr1FKL90ExzUAoPYQey+KFG5xw1QpODhMqElyK8RJrgDykhLsKZRVnGCKYrCbC1
lqeGVVfDG8nNDZIYrfLnEku+iP4u1V63lbFXP0xODzTz+ckPCSn8yvNuXVdWK7wEFfIjGTkrYTpu
xkx7Tf7S+hGTTCzW3Y4DndPUSBQb/phak2SivFVl7xYz1xf1oXBV5Ugnk4BdXkhOtTH7a3zHBUo/
BIqZYQZTJh8a86FsNHuZEGGd277GhVxJdzw0ngDWcDY0Rwt6q0EyHBf0KDjrZDGMOumAc2lRtJ0V
BXr+GRa3ZtVIritdsTlr0mEcQtDEvHGLeXxeeaTY8jSNP0l36hPtMNAwWulxQmvibfl0HJJRP8BU
93mZG/Ejj449FuhUt1fKAxPvSQxO6lGSFBJTwZrTsRDoX/ZOAzJOpLtLO2i8VwelenBwmapzZPxu
m1SCYme8qjrXw5gf+fTI+TyMSkVAvIAz6nY4Atqa5iDWaEKSLKY3Wwwe6PFHURM7d1Dm1cnoSkTU
aFqdECR4QyFkx7AGIbPWX0INr4XdTU0w1+ULUvz8xq0j4HIwkvVTQrAFvcIT4r92GOlv9Yyn/5T1
Z7AczWwOwPvcKAIjk9/C5HP7DFMKVI5OpFjRSp4nt8uvKhKLuF7v2EFnk2KYiZtIz0P8nVSs+dSA
jUhhlTO9n4Nsa1+U+pPc5wdL8tpxl8hntWSPnM86j1/V1UwyqpdQRP1VlkEDfFZ+5TCNctXcJHVb
1tZhlRSYCxBvkoV7+WsNX5fxFpZ5ICmMhSNa2cUtlxT6yWd9uMUpLBxkLCAaQHSC0jFDppncgllg
NpGz9X+k8AJ+Ok5uQns3skckQcXKA5m7nnwjrfzhymgd0DNOLN3NQEvPD2DJ7MbveX2RULtv9Xok
nxekepH1kC0VfieqjOlTVF8mSDHrvYFWYHVOiveWW2G0kHqhH+nDq8TJsoTIVeWBnkpemAdRjEZf
flqIdo81ymBJTRBHFF5rfqLWcnjaw83/WXgsVE8DvbUhFJ8qEOvDLazPMtvAmq8B3O2nKRP3s8lj
IBWBth3LKspdyE9NJL1WVPG2gCu9LMVLzAkhuqZG+CzQbZ7woE/mfmiGsxXfxgxYNDjnfS6iCHk1
nosz5U1xzs7q7+l9cLPDGmScwU/JiVZ/4qNeoP5wBWAQXuKrr77pyi9gbE8AoxztOfPjXfiR7ip/
/k53YI2O5RN04/IpdQH4Hpm7sEUc2dtphxwg7NgP/6f5l/B3k3Pm/Cj+z8/zwa5t71JeBhe3nO17
XxevcK62bAdBb1/96QR/i5mlPZyag2E6+j/1H4HLQFlPwDVY1IPybdq1XnTYXpJ4xePvijvoHLbq
5vaP+oQ9bUepbvPWHCIg3kzbfBrczjU8y3smbsUNeV1YDUr7I9yDcIGvZfNbjvfx4fOeY5ev3eNB
WqzNhHz/8wF/zn7Jg9i+ZM7jZ3ZOH82Js4LTXiIHfPuZtAQ3c1+C+a060CPQbfWfuFMciqAAEjly
+JMVYFnjHZOBZWvBcGpRbZ9IjOUF0251vr6qE7/jkvhuW456sBzWnydwaZUt3YBR8CrQQzvmR+Wv
+8SLbBrs9vNzFJB76ai/sB/bwqsADi8YepzXyE7sz/Pofp4F+/A62yfftA1/9YIXtB62c/nygq/Y
DlrbO/lX3+u9yb1c9N2X5nwVV4Z0dmvfv/DB8NJX5i67+mv08Ps9wbWxkcu796/cG32V9G8bYsuR
DwZxrf2XehSFThxAKHbE/T72+kex633zvfcnroOfwOjz+J07hGlveY924LDuBJO9h07opXiQXeMj
518CXH3JdqlX3nKvcKWzzLdvA1jkXyi5XbjdHq8woPmb2sFL7Ww/NAjYDlD5fMl272xvEjzzLv/8
+/u7AdN41q7wQcA5OLk/7ZkHfXdHrI5gOvd4PH/p/dxRMTjdnpfhp/fbS+Tebsd/dGpsNIx2s2/2
xi/Y/Avl8nRcjjEgDptKw99PvIvSH3gHeGwug/37uZw5x9m9+4t/4ijv42B5r8/LEa1FHIi0zz/l
b4ZLTh2Y+3yfoXkIFtK07IAmoJ/um9/4iPhJCEiOuMR73hKga/kkn+gNmLtmdxmf9Z3kKW/qLt43
1/4ifUneiDDEIVNtV1ME2N2Boa/XFU52RRfo1BcAua/lc3vh9nCWA+xwx9zLtr5HlOVOB8n7Svca
H6B5LL35ojl8p+oqMnatrsBzvOmVKWBI0IbxTInLjoukF9JZ0R+wbZAS8AU0FX81YS1sAL3pGqay
X1pOehQfkUkhpO/T8hDioS+E0t82lLWlFUnbSOFgAXgwT5+ojuEO4lSgUuiIgWW2DQFLTUtXs3JX
ziBHV+c5k0mBqf47HYvLzx/pl4Tl6k1C8BgrM60y2ZrOshGo5niol9taMeljuy/v+Z2p8SH0ol3u
vOwX+64490t5IzTSEU93eXu463Pk0hD1sB3xtd/vHefdO50u/HluEf7OSzfYTHCesPsUpKvby6EO
Uo8tD1njEcDDOXS4u52329+eq+v83fam9zvZscfpAjniLzt/+pns6MGQXBssxwn9wpk7AqfIUwgq
xx6u4/Oge/Q+sdeWtn/KWRn56aZzg5lCz4eUHFoq3AVfHye/t22PF2l6t9R2grhiCGlb0GhftTeS
A7fOe21XBhGLHmKwjZW+HwhRt9WdyN1wba5Zf0DDzz/r2/rW4P+Q6X1xn5j/cGJet5sr0L5Et+AW
Wghk4kKvbwlwoa/+i6Fh/8X/Ix/g13pLUdM+kPChUqNLoWQ4x20EQF3tqu+MSdw7zFqoOLz2+Ajs
3xHAcfyG/ySZnj7R0/VxDS/IbYz2J69QMxhHxj8s/dWrTBaUEz/Hz6EdXFrbITVjs2GTZ0HXCrMk
/1y4xx2EAHQ8mTKXx/Id9YxfeyOLI/pt+xnYvpv5hWM/93t2IuNZ8ASvPwr8NZ0tgPr+mGwr7eHH
nF718WwE+IJoWgXsGPbsfbCaFD9Amb3uYAScUxmVXldv9fR/aNBcjQX0TroE90/PhkUZ99qwR8Vg
C3eWX39tO4QWbH9SCnBf8yN99tvo9XRiB3k3zjR6bOP5h51tR9P/DTW0MwYQYtz1Ir/Oz5oX7p6R
T7uvr2QfnNmi7cQ7fag7Cko7272wxjl3buUL325wi8PHyP41e5LDKZ81ura/hoMQKLyy+2W7xxc7
9wd7ceSAo4Mte5/dRXX6w+qSY++jPbYpoV3DJuHczw+y/1bYkMxs9dzu6Gzt2p1w7HfQd1hGW595
gF3tZLZsOrP2cAhYmdkFMvde7bblOHMvp8G93HnAWKRhIPJ5av6H4UN0sZFvbJvxjV+ZI/Dqhc+e
Pch8IQPBMc4/OB7vKHrt/Bj5hNaetAsyU/Fq4hqlJhHAgNrbh/nfHslV/DG8H3QFfIaUmeyiZMNc
Vgeb1oWuJtveF5vVF6gMn02StRDTEEe2kF9b+0t2qef83inclz8mKzzCsa+zdtojkBTnlwmYw+eA
NcYlM36PM8gDCu0CjbQH2zhEbuSK23PMvuLkd8iqu2lf+uVj22n4X47git/LOyE/iFDVfeqNn7CI
7PTIsZMJfmXtwaqcOMbb4cvAjJrB1qU7WMF0+OLJAWtki8f/fyt2LLLaj7wgYcd82xb934Q9J7jg
OiN/gQtOIcK1kPk7o9/7SGjZRaEKEhPK+rR9k2EfufHd2la5S4RNx7bcBkSqm95zn9COd4K+PrSD
8pE7f38ZP7x15H3tbNv58t+OaV3NC+/S0Q66F/soKB3hhJTHYfjEbQJSB6/B9lV5IGVtYb+9TGEX
frEn1u4/RFO7b7TUu8d1dH6uhGfy3JHKYIsvxp2Dj2OexEN5NE8KJRanl4t2Ua9gPc6YHtz4KfJS
N7l1TuNUAeJWd7kMz9C6rhPPmvfL0n04R0fMQdyujaef+13jGfY/08eBuKMd78SHydleWsr2Xz/o
CXnlCa+iM7wjmbJND0Gkw983b6b/D6OSU9hvprO/3Rb7b/sYBbc88x+nPE/2r+VywmVh58ZILpD6
+an6JT6NOT+Bi7onUjtoXfJtgsn5B+n8ZXBaNz6hqIEUckgdDPd7nOKHyU5vf9s9E9zZfi+s4+i3
eLDc8F9o30WXpjTr9RfP0P5vsHlZzCN3yb56Fj1lt7xBW/cB1/93Q4Co2G3Pbn3q3d5VbwXXAdsQ
bxzne/RFUXhS/XlnvNCCtK3TL2A8buopwNzgWk/hLX5F/+tpT3xmBCE63Zvug3d+k32887eFrzJ3
qn11hJ3e7+KD/vmWOzfujoWHQPnlNnZZ5Ompv2vRHw0CcmMXn5buwXB5fhovdSC/8lX74j4NONji
9mKT5CDssj++RDuBEi3lXuoC6UU6NEfrY/oevpvvbHXTs3WNb5iXuXF1btxl3/s6zkGkZtUpDuJg
onAb9tpVp1pLbdHc4eE6goew4UIy3gJhBefke35ADNSPZMyx9O3BnD7+/kIn9U2PqU91LH94s7Iv
+tNN93RveRZv2kt3VKSMb2JsHV4MrtRKQnRMQ/1b0ZZDBU9B98drAmC0wqnARhjeE4ZsxIkXP1O2
0+ezNCNuCYSQYM6a6COcWjZ8HYMRAnxa0je9Ur2WmEdNCyzqtQOgNRABshP21hMMFc72DNCRBUxP
VXoulntNoAomwGV8LqCGid6fyc2HvvdiuQnL7s1dnE8eGDY+vGzghJHi2Nlxe2oM58qWuENKWPlg
IVZPsL/RftozX+S5HaxLdg4/knPiVw7/3lv38S57VPf4pX3Xf+UP9UpYxy7esefb34lnj459QP3q
PPr9f5upWx6fH4XDN3OkPTnVrnL6rndMjp2nySf3tMeQRWOesRxtfZxbHqqSZ91Rv0h22kN3b55n
d9puQXf9AHLyP5rOc7eNrOnWV9RA5/BXzJmURAX+aXhkqnPOffXfU37PAQYY26ORRXJ37apVK6zi
I4kpO+fqvOgLa/3+qiyux/blk5y0ldwJzh2TZ2Y0vPQgfL5qRwSVkOMaqoG9JgyOf3ouFCKpCOT4
T8RaXf4VVAxsuKGSnvriumfLUrYGU27H/d/8GatbqYKTdtYhqj7L4eRAyLer/FPaWct2l01Pznhl
foZ2fFPRijSlvfYwHPJros/LfYrflkon7mjf7Ib/M8r6oECNDJH4oyiFV7kbC3MdpSvd5K421E3H
zFZAFTE5FimYT9z81o75kjGz8zu3q98E4kvbvarfbVJ6knQLhlGRmlB96NEtyVcs5gFhm+xU+Npy
iLChvafRCatKvFvctRUhVR+TvV9uCsgDJGSUMVAehCccs/iKTRI8ZG2jDu6K5FRSWsGVgG+K/CP6
8CF1+7jvgBM6sMBrZIy61a6drDpNbrsugKUs0hYGnJGjvQ7smwQEZ44P0/4qe1LDbcjJAbA+kKtz
brGlACGY9GcEAdHFE+BbnVO8ZmA9aiiYykWTPMzCYp8VLHj9HTt5QLJSSYDwSSjLHvXH6JXvETQL
Nb+4b7HdjhujZ2gn3Fc9OA7zT2WheXWcWx6+urTaSh+u4nifVBsT1EjbOFSWZv8fP1vXEn5olJ9K
aB56XEvnylt2BgL86NkA1pDEVmIDqMv+RaXZ1EC9kZbfvRr7uCC+2ZiX9KgykFj6M4G2w9PUbz3a
FpC5yHqAW1rqb4FNiayDp+GnSzpWtg/dDV7ALr3oZEUjeqU7kkA0AXjvhsrVwD8vfUQYhqFBxbF2
2ZPeVmlM0+HDcaVeNap7NlRRB2sLuwtJReT9Q+lvMJSkyPMaePJTDBb/WyvVOWjV49TDzkk2gMCF
sgwwbrUruqtE4FTecNZUsgnLHPwaILDD7wMYjgPoNt4VM9O03zhgdfzPAmEDqgEgj+O3fuCgO1DU
vD8h6qJg50zpUpk3MYA8q6GC3IqiRqLmOydYtq+NlRA0zVWsXX19XBVzsi+7fmse+IYuSUxR6B3b
vLvUDUiW7eDlOm/MQeNd40SE1gPIcuqTjVX2u77YlDyPIWE72CKA0ZkbhQHRkadVi7Z5A+WrYRXS
lauCeDVv9pZt0y9GjybMwcHdSLeDM3w0rQnxVd2V2l0Z7mZMz0Q2TwL90lCcVfHtTfXSKMHau2eu
k//sPf+ZamIyU0SPPLtlnoqCH35BpXyitV7IM5yPhHtW54FlMHTsdZumq8oYfzQMZWfnu8XnWNEf
/ei8d5G61UlmQpxdN+1R0G4PtmeNtZbKRzL24yWLubBjIsNc6H+gkvZ3mX0QT3vNnK3eb7ow2gns
XJEQAb7Z4JffZMjEK5xCHuwTAR4V1tQNRk5zqb273DMJu/JEsT/6mZ3ROPyJ2JMAMgeAjHn99JQa
4Mt+FRqYCe3XgqUVpY88OnEcvDRYsa39hwhXI4ZyIc41qbcx6ln5R1MaTAW1CY2Gy9Xv6smugY0M
aTXx0QEPk76V+R2rnK2BSwdMBDgLuMDLugpyQsPOifVYO+NWGR1quDo2VKVpTAkXpg+g2NphhzvK
a5A9piAl3/kpO2BIOV5UIJoFXIHmjbdPwUPbjfmyAGT3HdpVrAWyxF6MjnrJlO8oMiB3sNEanAnV
JNzIKILhk+yGBmytVT9yDN2mu1p91MGbEt5kBwszicWD092yjNx4BjvkFEDgs0cxtMB8n0EMQBH8
4YmVnTDpCPtYPTRTc6Fs9RHbmyY4qhq9zsWFH26id28D3EiaEdMe81l0n9qdMrnHMrBe5SRlOOMx
k1i+UJztn6V9txEP+4ZPpAlEEa4z/IRUhwWK7QEnB6u2ZBuSDLwOfJUgFHjW3oUhmZDJWeEM7PXm
xS+ZNHocLsKBxRwyAod9SaT7ePElmK2F4x2l/zrDYbqcNvFJlDVYdOK0Q2swvMuNUTTkYEJkKFrs
0kJkFhBrkx4dacvqjX22Q/WKCwV7Bx90mYDHh1OFeM34C4f1l+LFi6Fr3kH1LYzGIDK9UPw0A5sX
UoXZEtisT1jelZnJNv+csEaP1YZ1C+cXb9W4vPc6vGv7wtIKwxjmfkATByvW4r9cxx6dvhXCl6mR
3KePxxboQPVYOza/cO+oQjdWT9XULX3/V3hX7Nry5sMxGhLPRp6K5OA6IA2sGcjAwd8nV38w7D5F
3JkGBNExs5b6VBKHN21lIZLV+Om4wFxISmKI6U0HiXZ86T/9urzUHUeGRPGVRsqG0GTbLnvXAhcO
zTbTohutABc8Xs5R+JXGSBoj3EPhKYFZhHO+pSUMtHGrx1yeBC8K7c18BKJP2P1vuXknFwPXbywB
OcR/Ky7cOUKWa6D8o27LGmzUIbkCjLW4vdkRA/l0k6VtRYL6VCQ7+TClY8nBWtn72X9K/Hm7j8C6
/PJB8AEFsD+4dgs6UsyktkOMS8OGPjlP/rYhbioW/jrh71+X6JUZQRFM6ZbxnMuheeDBrPXHyohE
qbf1JiJ0jfEkJolFvDXZaMUpRy9edfG9bbCv6E4VXEIh5XRU1cGK15D7hFLS+7RSyV2uHaMlHX5m
iwAht1O+ic2keRF2DEQXtUxxYi8XjoreuOZknDRS3nhgfRsbqBAZLgSIgfs+OZZ9g9rtb1rBgnLj
ZcCBa7oHBw1jzWo95RW+Zu0vjlRaRqwCrtVCLOkJZHOc91xxFikfJTxeFxqDbjIiN4+JEhmxg20y
Pns0xq5Y+1qQCxGgpAZcCZJ5PHU+/Hvg870UMXk9Ycut0v5Xs7NK2Gr5NShoyvqdC16IPvBJztHE
J9qX575msIxuORQriN5jvtecH2kDS7yW2J2p6qIe0H3DKWiU3bVSfR72YOb2GpAqaxvpOdCJuUr5
rtooGqFkyZEeg/61UNtnZJkkQTeXMbk01pv65rGeExsaQ1XumWl9E4CwybU720IOmXgWavq9qMBo
q5OrPeXQKvV/Pl50UEQcTrRLa6hFE6HJ1B7YG84F/o9W2XgrnGttzb4cMwRabSE8ov3CBzJgjRmq
VFSycyY8Hn173XMOxvC/wBGR6lvdfk25gcqEeIkIG6xipsLBKBeTJPagFS2syskf9Wxjd8EXt1sX
lxDFfvTJW/W0cRkBMxlMt5mOtjWpTE24NfFIyJzr6AXHFN8whTiaNu7vVhVuUz3ctdSclMqtYJc1
jty7ga3fOOqG/WwmNnVcHnVPh2N5x3QMvgLQayGRzeaSPhQ/jnjVuKwUrf7YdimGLpvcpU+s5zsd
dtPFS52K0pOdqcdXe2ScYVnCwWH/KGeoGG6xJbkQ0z+eCg+WBYCapf/jUNI6pMq10kOEuzYWQ9pi
ss+xA0cD1fEwk9JEce6wgBxyqR3eqtjT3UMKhV9EmSZy0BsfZWC98NdwlrsO8iL6lbIj2+XJFGE6
tHfUbrItm+lWYrbU9RDVUA8Ep15X9/ZAtkcFxKnSOU4s6yDHmxZO9B3Px2fNBzVbwxLz642bOLc5
ZvMMA4h0xAkihZsCEGBlo+XDVm/Ah/2R3rkEi2rxPQpvGkYp5GY1sNQVmIkJwZoPafqVKn8TrlqQ
UiLlm3DLu/V7zJ9SGTxmJ0JlNzIsCbchwmx7tEO8NmB0hRvWt1XnCFnXhRszBLD1cUbxY4iJ54KI
H3PXjLduoL9luYGQkwCcnW6cMSLhT3K9JKKlXsa3oqYZSYjqYauAcuNpQBAJgG4GH79x4WopJgO5
fk0CbDYwZ6TGFzBTmNyIirwXRoKh6zpRyk8CgmGr3+TN42eNhWNGeYVQIKTCLhpYhkNcYwsyBI88
XQ083jlesb3yrg4MZxYbhC8/+DTxdwvnp4GsmSmQOuaWd2E8o+FYBgjijVq5qA32PXRA6pyt+KLa
+cnG4Vzo/hIW08lrEvi4drDE+xXCrrV0Wg0Pa4BTFhP2s42JdYGUQ5u0kKvJmI2dT01QfP3keR6n
LC0g7mnnWpqMie1Fk9APDnDGYq8gR77DAQ/r7oj4QpY5wi8MkUxYc/4Tczbp2a6E/MC31vdGc58b
eA/RM2D2xa0ScddqhuJmT99CpwN0wYEU01g2UDqni/EDgkvYqasseeI0/EIa5XJU8CFDok2jX0AD
heRrXMe8hM4T9uthspdm1r12M0BZx7lBl271Gj07ToiEOJdgBdwbB0udX/XQ3KqsIRzJCiqfqtMt
pZbbqnloM+xQgkc8q3cT5BY/4TFv1i7CjRHzpRaZYgY3x0FLIdO5mjLNeeaXZtkLOrI1j5eXEskJ
P3MjCksbGNHxNp5LLlnGRmaYZ9L6sn1TM6jPt8YDbKV7NwlXVELEBZjfG2G2dttjXLPp7G4V1RlW
g0fAa61hFXqf4K224Yj7/R1tGWkL/Cw70/gNzKdeyzMviYBkBOA7DLeA0G5hZUEQeGOIdJzNGLS3
cTLWeqhurYiwpWooGMgQYljGwYZeYnd8zEOVb2KUTQVugNuyucq40bRbe5oWNd6BxaVRSQ9iq9e0
QBKhumGy8sKdiWVFmyLmYH/sMuKGf6LEfhEuIKyOmTbWY+OGmZb80qZ3DcP+2ONM5mjlyqAGN5n6
pyvDd0+/DlO0hQkcpNNOxvK5o9lrCHFIdP0etS2Z0SNd7sag3VFVeYE3To7WF+vChlzJyF/VP5yc
CRyDyFTN2tqIv/CRYTcpA4nQBLuCQB9C4FCfel+F95VW5LWWzdKGdyI3KWxfRg+oPRp3ImJJ/Fnq
4Uomg4B3qLEyxE18dumACyib0DpkFetDqtshbCStZBATrCSEzOaEFwVr3pC4EpmMhKRr+MgzsvSq
misNGU2AGahcrDxJO4KezzbufFpvXyqn+HVjiNJ86KLo0HBu5hoJiJzx3HThZPhqQC4L9tJvuimo
WroOYDGZeRC/mD4IfVZtvdn/T+5xfYZ6EX9UowZzKXY21vBXnPl5FPAv3+SlSXz3iIWSeVGMbNfo
Ku6D9BIFoXTBZwbUJayi1iCk3dyHUIsDuMGtStnvcf/JdnOKsyv/FkqTgqBVJWCogjDNQD1D8XFr
lcLAEsNEiiJRbuyFNR3l0MBTbD6jdCNvgLw30ijm5FDBgl+7ZUqOj/nShfR9yqeKUqO0tQtcx5Gy
GxBoTmNMq41kQTovoxuOrpPg3mheOYJ+d+ygHOPltjK8T773O/We+oiHx7zNVezXXOOUcNmE07KF
zyV9dVJUN+6BkDugqTfSTpvMQSY0viq7zwx2vDzQnlF/OhpAK0QsH2CBSducyTkf9rrLrlt51Mzp
ebCX4T6iUeU7pmBjnoGtPl250Qj9i+wNtIuqSMLbnUOX4SH+maOf0gRNY/CK8M/7OwPZkNqhGJTj
lLe3aPGaFHcnKO5Zt6yrn4Cnripq9HP7IqAJqqgnwYc8lXIp0n3XDU4OLjdlm38K/Wp02YH2r3BK
UZBMq5i2zYOLyZMVa09kV55qXjobzlhBrnXdrjU0RSbtrjn9ZLPzOtv6buLD7gaBfbJtu7AQSmg1
oCwnjroU8YBRVtYzCFlcqeyjyvru4xktCoi3Mpo/LBJN9IELAH8Rek5g9VsYnOTOUEhW1rNjPSOy
fYymXK3xOu4/aGkGw15oY7mc7QOcdSGHJlDBag2+fkPQAsWPYVPmHmTj5nwWnFMb7/qXbvyOKU6A
+KxLhyJDN/8//ELc5ILgLpiYSvkWeFLUaCa4flFdABI98isBGvj8XAQXZkPC7lowoXQPBCvDbUjE
TpFSzqwvwBhlomDqxE860XDisC0j+zJ0mEQV/z4tmGkTZYLfpSUrEHodlXKVcfpkzG3z9ICloqp+
Chih5gxzC7+nTFvY0TsHzCVXgI3C37QS83VoyMqeT/ZoL8t+73Js+6haQHwXat+wqms+71Pg6Ysx
YoXJwTN2At+mGN365xhv/J7PQnGqszONW2KTMCSAcQHvRrOeqf/QM1KOYvMzG4FJA6RIkfrKOern
jHjsknEHxRbIi/yklvWtdyytlDNMgr5hzuKRBxAV8E9vyYPJCdUwexOTkfmUJb8hPmEZ0B897KGs
STXgLaFDPfHYQdobFikXbRBX58Tez9iaAYsMZLQMBQthI7tb+rHUsYwXPkkI1DrqdDLe0pjIoQYc
fnjqsLJ94R9eApnkyDGepQwZwdogRsFzlrrynY8MTQJIudbC026eN+44D4yTjIc8YrgwG8t/P3r7
KLF8tMkCF9yOCSlit4Q/EBakTHVWslLmo94AdZX2Yj4gPRV64XRvjZGGJLxgEG7yKZuk3/AfpuC3
hf5Xx0DLcbLzUHqwYMK+8jkw8tYsqvgipwQyUP9mtwHdjcAKPrbtcq2jJ3F1/Kj9P7ShUiBlPBDs
IEXbgYgWzGPcULY3avuwPgcJLCmwG+m6DTmc1NrnAP1QAAmZxOcJgkKBOZ6Ld6Konk39RPtQM+F6
fAne01vLLVjrwBmvcTY2YSrJr8c6xfVZsjNi+NvRW5RjameqbOZ6nE2ig8zvHNKcFmQkSbxFxOzO
N2pmyz2C9R8GwcWiBm6UrsGbT81Rr95VbLU6oncVWuOx/kRd8U/RFP3HhxDuBWwV7RF0XQkDHoD8
+qNr3mLshq0aAGDHcqSNVq36ZiWXxMHoi8mTnKVF5Zz15u5Xv3qCXTRbg3wf0bv6BNY5a4MK1eJa
0/EnPWXc8TGrzDlP8PDnZRUEpD7BXuBCsprfIVc/iN3+ihAcWub0nxXAhWJMkELryginNj9OsxBU
NKSLFdGwh+87M8YwonkqbkoAf6kgdpG3QYj/+ZBedc1FItAsBUN3IRB7brcm6NwLAhYLnFEA6zCY
MIEMPlT93jtY/loAm7CNaQ3a4LPCpt9mJTql3UHw+mKaN4NP3EAbt69kx25peSNz2w71yRphH9KG
hykRdAW+i/XRLvam+phH5odFxPmc4IK2xmqo8PlziPfSXMZzdSFdUAzupaNJE+TN4+bPymwZDDNr
yjvGOeT/qH8LSM/9lO/0TsMEg8Zp1naca5Desd0kiAMK1BWUlda9y6hCyvxaRq1Ix8+P+zGgTLAW
t1jThNjdTxtdRXNTsQTSxhXLBwPsIO65IIAgAVTdECCRnt+p6VN5ZJQry44EsHSms0BMtK1shBr8
OmYxoKCWk6eVG1mucNtfkOR98avqSo0ayvQ0xZBo+QGw2lsKvCZXjhRdAF8WcCUmME6+4E4/4D4N
xIT2zUfQbIgqEeI4EV/skTtEm1i+x1G6rcxjSDs69CkWoNzDpfHlhn/Icc/RYrLVUU0kEHFzFWPG
rNVfcO/c5671oXX5+zAVmy6BJedXyBEVJNP9rRBJ2Yr1S6MWK02hzigPYbr7VHOVIa6J+NhBjznw
Ex++Q89ucyn2RnRh3rVQZvcVTNk2XH0mO7n9/P/VbGmaHJ4ryHMLafZ7wyL5l1Q8/izBaUMLy30t
oIs5QCsaX/tvlava8gr1pS05CXmcAaDCC0yjszKHYLDxymuMZdAgN5mYUFzEpNj19mW3mm3yLrwc
ukUe/STzT6mLoetCr1GHw1kHqpV/xZFHHu7Epuv/Z1eV/+50+W+Bvsxwfe+cicW7uyEnmS3jxu/d
nWWrK20gsBJDQtrtnOUvG8a6gQ0S3xAGdt0+ttfSvODZLC9YUY0j3GhPCHfzynO+sN9dGAhSrNJA
KBgOSzXAyQ2GNP3lEJabXvsNC/0NQrWL+zN8Ruo/ppwM0lulaA5tD32QrEwC2zBEpA9RoPxGkmIr
SNaI14tLBkPZgMNjg4+YUcmqu+kixUKu/BJE7Sfg5cukkGk4kXeprRsnvUxDcxx1931My2+NC2Nq
nHUDeZMEZscy8Ui8e/FFQM9eZzXgM5rq6gItA8iRdICpytVoZSfPL1Zdm2wp5cFEOqrFWNacRsC7
OpgWoyHPTgxrJDsiMmEJSmyIhfwhYU9xjNyTbtw9GpQpx33YvYEs1ZmxKVIVMUa5TcydH7aH0Bx/
8pFnOnn2lU4wIfHwRHYUmnmUN9AqbxNqyIYyG4MG62m1nDx3q/XOorJXpuGtNaBVJC2sqr23ARXl
RBffYNRR9fXf1PqecFNwyYZJt7w2VNCFcpLRqSI0TpREqoFADHr9UL01xTLN05+w6DihaOS4PAed
JsegWtCrOOTRXkWhTJPEk1EZvyqbsqyA40afCBai1fsq8VezQlflLMaOFLrmxw7aBaCZx2fOYpOU
iAcLmSCGLfCoZW+sP0wGlip5i8z+38wYdPGbIopc8z+P8JUYiNcK1e8uga+QM8yjCFaVlXYrjR6S
ePQnK5jVa3zdeApkTc96b6miJZbWSp/OmvVV8TQBlcsEbupXnXVD1yJVITLdZ1rzuDoQRYrwVsZa
US5Kr8G6RZsZYFQyYiYsKdLliP0J+LNWPHgRRtcvy46bcVp6DHIemaXy/fPSweRZSjEO3DEypbp8
66f+TSpKkT/kpibZtnP/VhPFkTeIYjvipUOfrPqOjEutfsIFDJo6Z2wIP1JdX+oxjBsq40AsRKex
zO9PHnEyYHWxY7E9pV6bHs6d8ZZNZmFhAD8/K6S6bvjJPmiYTnXpLris2LdpRFKzgQuNcCHIgWAo
cY/qOGNTyCdUecGOMVLKosKqUBTjOmADUGfdYpbHHYust6JS9sr3aD9Efljsm0FdTf0/Ac4MVo0B
lmKYG53rkps/5CLQm4vE1bKfFEGz4Pk6oYn9r3xSotJhSx7AGwyB2d1uP3Mo5a2sIevD8+0vxKhI
9BASlLG+5PgjkEFjsmCbqdaZdwiIwPAK7ClsAPTkiU+PH77ptNChcY8wkKoek/bW1F9iNh46pOdM
LLW4la0K5Sndv2qgiOiVJQs9bOOrpWK6L4CKLE2S9OLypmjRBbBN8d/5vtzJebnHC0o7Y3BfJ8Qw
YbjzAnmgoD5J95YUKnvMc8snOeA2qQAQ3zkySOpBNDX0IPGPaXym5oVv20Q/isi6bm33bAB19fYS
sQNsOhdppofZ7zOff3gTvPTW4cyt3/P0pqRfZHqy+ayUdVun51a/5TPoTUrYI1BMWuuHUolIuKn+
2jkOU963ZnPQh2MysyMjasqvMaYjzRgfaqWnzwLsEXWTF7ZX+QYMgGxViGwuPhWcXoQikPqExs7x
WX/LAohW2boaBjJd+p8UB46sRvzGVGo36zIOLyUWPGb0tOB5AEMjhQUhRIKdKKd+hSVeruOGiQeY
6mYH/F1WWTfv2oKp2/xok10HRbokW2fuuVrOcYXuRAnXHA/D+cqdaCktvk8Vbd2bllCYrF2rSo/U
oWqcqrs/nkyjBCTqb3pD8AS3BdKlKUOJwR5kxC0pYqXsgDfIFj3DPz1rpuU4Jfsgg1CAbXaihgDZ
ISp892CRG5BD5M+LvTz9Hc21obB/mObdEI8vnekexhqPBNs8qdyFZOSkRnUocAw2FPU7qTxOOxxr
4kdecvIMySFoyQPxm78Zyl+j9g6+NXGLTnieE0MyrgGPoK/ENgRah8PN6rkZD6TZaMQxB5G1AorU
Z3xkSGWqtK08XjVqKbvpWPClAS8DS55W/QUuwywAO06L1ZyaBTcBvVQXFIMNTzoDMSM0FPlqjG/G
OAF82oBwNN3xW4qFa7c2oXqlNmOZzqQWvKtMjea/Jt1I61c4RVOxHT1E6lvp1JPy1hIVXVYfzkDw
WISxlzbQCQY3/2JC/RkzXHWa7KKF40omwBTIKm7xiEFHLguGMbhZc7P4tZTzRFNqlBqGaVhmL2zQ
4Zhvw/0KAjEJHQx+93zk7mEhI7tAn2/VpwZeUKtZ3Fvym4fcEmJrk07LIlJWRvPqJngAlYDFnmXi
IEmFh8dhcjZlGpAGOgUDYjhI6SulLXBdjpADPQGJeB2lX3NoYqFAYBgGoPbORuAVBAeWv3GL6xhb
ZNasAy1NQWS46gK7cB+WTrViw5rSN6qGQWrGRx3pW4TsmAf7q2zG7UWApyDSLgUrp7HF6ARxFr7L
AQfVDp6al+1kK6eSmjr2kAVzd8F2p6UJcChfbpoug/CZjujgnKcA5vS87rgRybFqZ9ta/84GWkx8
wAsX53tUE9FaC5STGiNe8L7iagRyhEON1zJzvVTaDrtTC2prht19CoEBoTahxD4gX1gkz4T7wbZR
rrNeiSy0Nnn1p+8eZp0jZ4H/y5hN69IZxlclLt3pRsczt+NdcQaItmwaZX3V5DeNh9Th6IdsfmUr
XSdnnSV+WRUf8uk4yfxe0fJG1U4Jvyh/OWjrc+JC8Yz0bKkQV/hRZ9bPEyTSMF3GNk4O+bhqdf3I
xSgnKk5+lazHGiNZmeO802mGQicAl7hVxQ0KTMjeBLqK6uHFaZikocd7xwu3fW5sAl/bJHLBAWnW
UKN613yrdPwdPJzbij4rN62CON/oyms36m9qRZW3y4qRMjt62b+yWbWH2vr0fH2nwnPJdHhXJnEd
+k9vKmJABYVFRIqtjbEZ0/pEjyK+L5D45IF3Z3OtQeSoWbXf8C9LG7A2HBYqjOJEIIQcODDrVRk5
97rFWy1O2mtZTPdGs9nfPfjmMqYIS64Cs+3VU+5RytaZQZvKtWQEJ4M+SyA+f9DRgtfrHLyU3Jv8
00yKvUonNG6LacQgoiTL7WHmp3p2G+gs6gH/PpIj/4mjiX8AkBEs/KhgKh0Qi6dcXYaOSuY8WWw3
x7mBUU0drBQabnulDy70iGcOoN3M+SmhLx6SYsfs4/0FJFkxY4x0//awNWERKninnIQ/MG6k+Qad
duL9PGEj4z0nEBhxbpLNzIgkjIpdJl8tR0Xw6bz+zMGdEgBhzDJfjNTZAH/8r03h3uYX2q9sGmfl
nTSlGjLY6JKDCK9owx3bEQnSCEJF3wEgYuH8EuZf/VhiVYGTe4db3DDuTI3HrtqLm51IvnMfXYqu
v+BC5ziwApqhJ6Oge4rfvh94q3x8TCxq3Dram/UJeU5mZM85nV4zzrLjkmSMdwB6K6iE6vdg/vhG
fitxUp0xCw6xnBaYKpsQeRgQzVKHt6Ilgcdi8rLbjzjzgRhj7y1zGCB8JPGEjOLbQE7fx1i4ywgz
bIUcjjYC3+INzLnOh8w+pCz/wEnwSc0cVsJHDwvFovKv6pif7G3TbCpmZQD3gUSQLILYw3s5Q5Oh
M1Dc4u/U8vjyUpq6WAuhs940BBMDnaZ7mUL4Pa82nu/YOFccKoULblQAtUsuJpsr32+Rxbseh3Ec
ydTi/fWqiz8dPG34nZz4YFr2Z/e34ObWu2JrDN6qQ54W2Ruyu2l9fyuagAlFU+RpICjJt40tglmq
yG5D/8eqkItMtbLUtPS9VZOVASCq9eO1cq13Gbg13skqoqJCq2vUp8kEKE7maug9/xg1g2Fery2i
NaD/Yh8NnpvG+JuyCqKTduyVE33ANIuVJ2yEGFKbF9PRjdG1mOmtCvivvLYo/63w5lXMjDmEywB3
Kbtah9iY+WFJHNlIuBhsJZsOCXN4Y1TxvGMSYAwZGudUMOBmXE6Gt5C3U6jANWEL33BpaM9z2Dtv
NkAvdVbeeTatMzYP/HDSz2GWIEw7BXr0UHovWvLDy5CNDEQgoZQ0eyGSZNU+8L9NTMDgUQjq45p/
mvmo4tckX6uk1sqN1qmBEzLiyRh4jhcrVq+sWrFpGDClYDC0HxRU6j+KBfnW1FFgHlSu6UqQMfY9
NeI6LwDhVX5J/JL1cVT/Yd4nIJgscWVR3uH9Bsad3CI/8pY602aoW6fZQRq+l1cDHQ9m74h3DAXT
fpgQFkqL2Or8xNbBTrorf7vgqHP8wYL63zSF0SJx9ICa1X5iCpOCnjK10kG6JAr6ayPkshIDQbZm
qgfUWxK+k+/goDp411oqkx2cLyRS/PUJSXN8/YIthrwtmMu+GIWyccI4X6cOiIPmFPnWGNNT2wT2
m67b5CZXmQ6Dlt9qkdtuwoAC0r3AVgI7dQkzrIjZdrc9pw4/MfpHErv22sQknwLv5R3uf6MCPbsF
2zGClJOsPBrFJQsXvgXuQ3aFqNsEOmqGtTkehtrFT8xe5IASfguVYwWjHWOevr1PJEXQN/UuQYUF
Al0CEEIkHgxsM41zbDkPb6azg0iI3TYnjAAbXAWdQjk3lnHp1Grn/puXit+OxXIOm6gMJqCsUNLR
uuqf/4k5oTqY67fZZxqw1J3Z0TA0mAiGyde5CAi8lIYLKLcJsXy58yXLiI8U6EDYtKX75FLQjXAd
G9OhMpF3WeVnzAatKEkl29dzTSyzYHLEu/I36pN7jN32P4UqbaJqzwa6F5B83iKM+xDfYQFJzBGt
4/+7pzC0Isd4P5L1ZQq3PqHtBShJ10MffRqoE3RsVpvwr9Jdp+qM5qEtd+ChLdbzJjLY10p/wsJ4
iexXbRiIp1oHGjLu+CGBoeWnj27UuCVZs8x/fSJ6FHuTZWdvbvgE+7PqZNuxROVSOh+ARCARrfct
/A4L4NGgM/H+0Hgt4lm7qtYny3LbfIMfEzEIAXnO0btbX1T2SWWKPxuWKaVnLgmvLHmZlAugk8BC
dUcVUVVr4w7phQvT5qxyC2juo9NAugryVDzkrY1KCjH0bhCmuHZOkW8sa/2chNu8v0LkdK36nI/o
0cfAwv802BY6bCjI0okP37A9/aPvhdsyuEZU0tDduvPJAcwgkwFtT4FYqdia075hbVB3HMWuJa8G
jJ6T1eZUMmyZfCbMnjmZWU2IhCcFpT2XbNY8ZIjL2XIxwrHlW5iYz8Q6a2D9xm0Mb3yO8hWDNCYZ
sudRDe1FnWAuayq3f8s4yU4B9/0Mm0fiyIA1VOMRWyvjK6FbZOxmhweZRAipuc0qJtib6UMOBx4i
5gzAmm18dGzfqXmC+KolT9Pz3ivH2WSwuGqIOAEZYyXu06Rcwe4u5hxTSzBYVgUO7ZNY6RRwS1kZ
HcchPQ2QZWI3PEVwhKIqhXUboDsPYeL0nsNYRM3GgFbI81mGvJ3pLl1nob51QdLdwCLm9LWZ5oUx
0S3hmjXhruK1vyqol5SFcs8aw63bDO6wvVEsDLEi9Q2TyT9J7iM6tCGZprmx0vP8tSJzmVieVU3A
ctcDKVonmcVt2lyDnKFYK7Fph+Nb7WVHFyU3m/8a0tJV5Eh30fjmWv1OOPZennw6g3klL4YmJtS5
/qKt4ppfEZMIS2aWet23tJwcXOEnFxrLzsEY1jWQlGv6u2lQX4MEA4Ii/VTByUfH7xe+f9dRbHbO
XYdCQnGIGkhqGaNANu9Hi20mC3A6qIuQgwMDdZmOKxg28+kDz5UzODk7RpZZsd3IkLIz+Xyqda/U
66Qy150ZX5uE+KGQcJnUs0+FjeQ5MfS/ENdfnRmoeqCFDBlM5NLOIMWnyJGmeiStElZjzNHMc9aC
k2K4TPvlXZFIPReJzwQGPnvVCt7e3huSbZmNrxUyMlCdUXnFvGhRhCDoCl7FESrnmneVRSiBHa+N
jsMHD9kMVbI2p2o795IdVKzM5gQ1SlBp6JstA57BFgmP3wNpw5E6EUaEdQ62JECAH14F9ho5yMz+
j6TzWk5dy6LoF6lKObwCEtk22ODworJ9jHLcyl/fY9+u6rrBp68BscNac80QY4RkzhzX6Wmg+0vr
+bkC4GbGe45TFy/0XdgIGMrFMSaWVF0At0A1ZTmRmSYep9K8l9QRDislRelaKdcefLSgLHLoXuJO
2cgotEG5ZHI8y7jGOHWevod9uuxNyv0hcCvmVRWeqxkx86Z5q7X5AEOhLZeTbaLx48mmkro3ik2h
UBq43PCV5+FHDnP1a9xbKYmMtI2e+BpyRx4RTB7weqMgEhwbBkqmhu2Z6hg+PGl1t0nb9FV107dl
YZgf5G0Cp1Wi4rAbmBXXKbI3daHCjtG+ACl17Bn8LbeS8ACU7emFj2o+7NtDotSQOsoXaXlDH05B
13fnrAhU+zoyMSpS8b4YmEzEyNEjPOTyYcFEcm21pwjQdAqNrdeTO4F+eFTdKyF+6cB0JLqb3M1W
Tcot05Znrmf4LfNXmFnMlkz/vWC0n2gV/hZLu45E/6QrfZADK9i5TmzGzc1m3zb9uIs/Iu85nZ+t
rsyCTjsose0Xw1vTT//siKgE0noKKrIJYVjXhDvTu1tuMOCgbDtiI8lHGscT5rlYiG7bWdsbxKZm
1ITRpEAxzwEJlgRvYss9wmZJPBBrxoeS6z0XKR77PPryMdp4OM6c89HzMkIm5HAtuREkrd5j/hPD
d43s1h+6U2ZpJ0r9BTBKcZE2MJIb6WQhS2Dm6JHL1D08Npu0Q06K4lxHHHsZg2KY5CYq0OyJLEHp
rYU32rjUr6GHRcBEUiSUpTSn3uh0+Cx44dKE8FOyJAuHCQ2VMFMsB3oGL+NCbOy9k2beHJUzjrmW
Qztu6SDFQYN+XHUhpDKYmFo558YhjRwZfSf7QJs5hx2O145oti7cVJFDrGn/NDK3KAd8Q+7psPyM
aX+ee9x9ACpTDh03lFTu6KlsYDmPJIWEHfbOJwkjLIhee2bKvSe+NU18dq336zS1JNwnALrwpHRc
9Tu0udHJthFiyNtWGNCeQwC5zUSjWL5g1iYJxhJ9HyE1xP0F5FhqHRcBeYk5KkSiYtZ2fV0cJQ8Q
U8OuHO9DYt248ebwVeknCNI8Le2c4XOPLlbi5F7Y3x38wdT0XsXJc9Eu/+dL1OpucIxD01oHGIeY
F7m4WW3eNMe4otztesQP+pZOTl88KiEARUwOXctvuRJuPZtdR6RoxoCTQqwBDQzSAJD7hOa5nmvW
7V9/FMO6xkxdE/Nd0i/SMfHlrm3N4mDSJedMlg2c5uyaM1jyGED6BukSaT/bZnIEG97Y04VbA/dr
dFB4fMXewavMp7d6htVlo9BU0cireBO2TNUzZasrCgaJ808JECmpdvYNjD2FX0FSEN52qCKoOnBc
37cAobNLHaXvmoVzu3eeO/rtheFHAerNsrTHkuwZKg9GM2l3iGa+f+0g/VpQim7n0TxV3fwiXu3e
eRnVcW1Pxb8OlgLLWbDavbMDa3LAVyZBRaYyC0Gun4LhYBKKlfA+ys7MXiU3XkC/cafuvLS6ykIg
JgazGNP60ELgQeMPrWA73xx8RNUnHoHjQq/ykFI5RKpJWND8Qy09M3ZXSU92CAlSa9IduVOZYjsy
qO1oQXlwLN0XpvW7QaGF+ol1vk51SCPbjUJ0PdX7mrTptbU020jssVqrcB3/TZ0LXz9FdtGS+S2F
swbVnHLvqH7GjCgeFVhq42UVz17fNBBdKWhbnNxwaBtpiJPs1sb5RbWbo+oaR2/kYI5K88tJh73a
DnBZiH/Vw3xtF/GnXSZ7e4bpTpLuJEKubqBYgCTJNR/hC2QWX7c2gWbI0EnopyV+BOpHx2SnJxx3
o1oFCjeuHkvmTNDqWKugUQD4VgYRNSAxe2c7YmpcTemL0TgxokdMViFvEATDb3hkBCgrk4EZtH0V
IfTicQLTMA7qSHJxPmbfupRNj2dXTkM7tMW+Xcyw785m8pUzP1Scy6Te6GnWDRM3efpQm+opYXcR
dre03nn7V3UEoaOnksQABAmzBsTbwUYHtfF7ZtHxZJ+6r7HQt4ZsneycSHW23gR/ffge0vzKwNo3
UHYxfFlhGuinYj4t+ckaZI7vSnLHlpHXBwyAOscBYUwU676UEQIshpzlEqF3oUaXi8/sn/gJHJ5A
AmixtVhF//BUjm8FhW0bvtYumHx1CNHIKP3DhZVkVsmp77qATBUy7/UfYXUPKLAwMEis7CJHUp02
U9rR8YpFklHts8rMMcO7I7eClEu4oaL79ML6pA20zt85cmlCc+D+lLvEu9VMIHOkqOF/B+DXwv4s
5mGDbfQpzdODZnygIn6zsbRVoNCF5Ref8aWgT+zq+j8WT+he7Ii5IvhvbtmgM5mc3axz0hAAiXD1
aYLKQhc15K/2ZKxb1Z9Gqeaadwv8lWwyAFG5HccxOXSIkDzD/lrEX4WQWLXOI9Q9i6POpt2T820t
b/c2s5QBQctQVSd1ndnTp+i+ceHcpGRWqzpG2x3++jhVt/C5eshDcXyzMTNPnlSV+qkiVscL13aD
C0z0mkmKKsCDaPAPwhNCgZ4OHgD9aHlE6GEq7qoUmlp0AFBRIbfqy2tl37WF+kkzfW90AGuS9ZDr
EJYm4xVufYHxtazHLEhaQCVSmjhCGJYsnTa/jvlHkgTuDLUrR68icARk3CIVqgTbkZaT4YbYZQgq
AHHw3ix/y+JYEFmfJsSLLqUEeyIj2vX8x0qbMe92b5Y7nJAwrlCPPmf84nGCw2qBXDiMOHnxtIVF
COnHPJPJyPI1N2PDFOhGcSDhHnjq6E3NTUF40TBteAHJsbesuwoLx/ySAJRGTANfPcDt0MgkVoxy
qb4GgBR+DR4EYXmPIEDJZVEX3RUJcFoRDlncoEI1C5JLTKNbwEhlY8WEy/TGrsLXUQX4wa8Y4BPC
51xeQWBQWnV7LU2xWaoOM2VhjycBUXaEa208Kl9Phfsp1D2t//zVOsjla39CGZ6W5yJkpuFgK8Kn
ZZoM99TVT0lzSuMZ7SQ3nmV8N3pQDvdQ/YvLr5SmkG0NrX7dj67MVa0Po2FtYcjRWKj15JdEsGiM
woCHU/uxiB3BpJQKc/PAPNFp1a2eUqAuMzKltZL+Myga1Kn9bTrOb9S8k1W9mThY1DDpWor9MkjR
IiThaxRreGQCNKQDbPwe8AIbKv0zwVNK7sRlFh0KAJ7ae8MEV49xlGnMu4ulNMv+WczNvxzOitu/
9l7LBHU8dmW0lzxm8hB8jXetMC5WoM3x3HMt33rjRbFv5O5ASvrMIxgQDpbSIxINaoEOOckU119m
yBVQciWACbheFqh3G7Pq7DMTVtDE1TYbMEbLpo8xTHCl1XyVaBOPZgzEPwceHac3fIExwIfgwyIj
OxrCsYqV6Pyk1mAJ2Fq4rbYuh/BJSdL1MpV+VTdgItzig/WDFz9M+3lbIqK0IKjR/nN87SfAA5ga
NsDL4KD3YVs2kXiJHMqt2Afoyax664LgFPnsw7khf/qUpN81GwN6LIERw4wj97ZKkKnXOO3DanJt
Ao07UuUO8mKrzfqgAToRbnIZux3R58ZUEPxbX7E/jGCnyAZJw4mOnARAWVzcJVIZzlgfJj6GD8ja
3fHPi67oVF3x6o4ex/CZSqZJ2Z8UuIL9wiZo/4ODy/EyLsM759rCgoPaCRXtz7U55b6i9lUdw//2
IzCvDaRR6Dd14F1SfzrWp9ZCIAU0Xw2pchT4PejudRzCZwlGS1o57yIbwcAxGe1LRhxJzEK5Shrm
gAo2vneWgVbMXk3WD5lOb0uLlYn7phhP8gQwQPad/hwu3wlnfIPXX+UaVInLSqebkRe/PAoHFLKJ
g7sH5VhVD29aYvyLh/4Y5+aHStsyDrdSuTXqTsmQzWGIy7fGgVeYZ8pTuN0hL2/G0ZFWv8m52TqS
mdNzha2Xkz8VAsV3ki+7vrBBoXly/Bf90m7lO/3vndT4O6VvjB16Y292OLBlclpQKl7AMieLj1k/
6vQhyKodP3Dzzk8qMB4Yhaa7a9U7ZdoqT+5SmqqQoDecVQ2tKw298DX9hGfvWj1osUN+Q8iew5a4
x0gJutuTQlh8AmuwcPdt9dmZ0eecvWJN3ujGXiHfJ2eI7/xzLCWI0v2g30c4adVThA/vNB9nTfj1
8rJoj1r4SdJ9AmlvYA6t+ZO3hopPaJ82ejji6TkRTWFvm4pm1tia2xobD6nA9N0cdlJg0FOl7wWn
ieWZpD7ppHAy0xprPynEeT6M/Jaseqm0i6G1yGOEP8XTMe7M64JjSgR6wsaNsIcq+wNxF18hc0yd
9kOjKneXKShDblAuYEcuFGXvVdpWOzTVp6N5+zp8TVr9FYp/xrlMyNjIOHSgUECCnh+X5tSSJDyE
1lHny50oXnF9IFxpZ1saGUz1tuY6dJcBoiD5a7M4yA4TWFpRS2B23FzrXa89bOdHbbBnLiH0ctEl
c/064TBYKeGKOA0SYyDkA4t5HBEqVKqZjxFthyy6MRQDetnWpe/Q4PPHc5idShgsFnPn1nhzKBgK
TJIxQ2JAtJMv3pAkR0h7B0Ok7IttnLzrXghK/I+0SOGgLiN3GkMU3mM2yWG/DYprdwNE6UfjnVGt
NNrraFUn7Pmwua6GrZ2onMj6r5JoPp8lhPLZYKXiiUdqnrVH7z26BB84kkWl83635TcXXe6/9DZj
OQDrdpe3mR+5D/mLZNsVghywPBjHatU9kn4h/dbq7jNqIqhCXEz4NBMgyFRWp/QhAgE9yphNa1WE
B5uDq0yjo9WS7Nin/sI8xOH7sjOHNdCyGvd4stQxXsZfEl2Vha9RRv4QvzMZ3xj4ieNV7hsFziku
4+ymC8ajyWOmG5E85IhZrVkYxxEoWcl/B2y3luSzrt2Be/wgpmg1NeJTTs2SpHmx3U8V9UCnkCpl
dRcnLHCt004LYudGs16thtRklHEaFIwwU37kZi9teXWK1xbflg4FKMaekrhvQ00sOxhEMcCDUgf1
AsayhHzafMLwEaJSxJR5VfclJlhExZQ1oXbix8MgpCwfGjxfHnVOQBXC4Rzh+B4x+aZGXEAHyki/
6KnRTQhfeB9b+7ppAxA2iaoJA5rSkBh7Tm5ugUhxwdcvRUyszvI1vzX2XdLkdTu6Y95vAiU5AaNL
TBPuZUdz13WHUNDFTR6kPMXcDCmqPNNdG3zblEWAiLWOwTSzM6LVN7NSX1iTQasgUl0tavw7EfKH
YIsylDNANBg9l1C/hoM5xFsG+7/CU1/qDpcsZ8HhoAKwXvZEEZLU/BlBfSt4DK37knNxaZEgkgEA
p2Dn9XjIUlpzcLbhTettigQKqWXZD1l5aXsSn/v8qprGvrHwxSg5X1v9mkz9e5TSHxhhQNTrSyzM
dYsMrWQib9ad31NBFua3vWwonWKnx2OYrz5GV4AtL6wT16W7h75JQELkxWu6dliakIMrRmtdvkAW
2xY99HkCIejd6WWVLigpAQbsCxOIUnyBHUSLSA5zcN5R79Vvk9PEKue5RNXBkkNsxeb24DqZjABM
K8eAuYBSL0QDweJLZNmHh6q3dF2cuL7smEN00vJrZTafXuoG6YQpqFkanCliOBKH/WxP1tsAbHNP
ECFJWnaG9hfOzQ2p+GHy8Ewp0P4PnxcDshtXHa1H6t1apqBeErRc9OojVKxjXQWZQZywdstVVDEU
OdOY7EsM79jgokCeCeKdDz5U/KYoPhrRv8MfoLzn/04kN2NZnKWwUnGW13ESfMH4ZzJCIJvy3EX4
ORArDbQgCbauqcJxA6GMRJBPH8OYPS+kACuqdjLpgFp0sBnfu0sehUb62bJxxtfyr4y+AaDj8Izl
V/nEPwrM73tJqpRtvckEEc6IuJs0Nk1/TsVbQsXoAaSroEfq7KLlgw5GYckOoWXbquBHHbNT/FbU
kQ2jYHqsOs9zsZkiTKPgkFrKOjS8HSGFNaOczFRuhveM+Lvz6KlBmFf6BK9Td7/KELWXe6YOQ0A2
F2PQZ4+sxUhzrjZoebju405dCy8nrRHou96OugPN9hL24w5wKk3sc9P1ZyYX0d2wGN5khDkDAlrh
O3Ed3KzaLnWPRk3EDGWJXTyrRp1uYri+TkxOqoZu0KuQIVh7DX2aXp0MBlR1/1Q4P0jRGfOhnC2+
dPCGGKw9Cmk3KRcgn5hYt0Oe854Iog6qfn6DJREYGOVkISXiEAwuCEKjIU6AB2Mlzy6GIt3D5hWo
T53uXkIybfQlaLv82g/dl7khwbjG5ZYlk1XPQ1S/TBFTKao+BhsKw/puuajqpiOwIRMT8u9yZ6rM
QVLTfU1cErXZ8CL5ClOuskr3Q+7VQS93M+iJKw6eh+t8w6dATBz5DcVCjMNTOasfbBx4bXp8NqgW
KnRcFs+8wFUMR5pygy/YvCwAukMwcctFIXv00CjUTAaTw/oQNsxRa5e5UoQT7sQxkasYnuO2khyY
oLa1z3WI3YCHp+xwZm6I3BdL5scYNz43rluLU7N8AIsxWGvA8gq62TT/0yiYtXANTVcOW0OHjrQj
F/cQATAB0/JIgZ4069IOCStm9oV7q37t6gxsQ7HyYsyNf0rx/dL5gumpP5nNOR6+rQO2kNHFnU/k
129660VYegAsJ0Eu+Wcm5zMEgIHEIvnhB6JO1eQoMVsOJXMP1sZr1n3lN62NL1v/T+TfhCSU403R
9ygBSNqeN5qCEWU7wFhwnzpjuiQLLtlqujEpxWV/PVmH3NhzNwbup2JaL5RdKZjff3pjTbkqPD80
5IFo22OpRhAL0kDneUbK1nY4asssD+riMbZQ/8TnPAG6u9Pdy+HTjhUyrTLdteawTyF4L7r9nDJX
li10Q3BFdEii6gIQ54gjw8ED47leRNfYtn4MDK4DQT5wD/QYuWxa12ocJKXpybFwuZoIvcRoia35
hTTuyJVnLsYVUazEEBSAgc9uIEkjQwSVMQwhkKtRlZ+uLvhs3n4qZgJIMWRyjtINaCZ6e8KTWZ62
cjPJv/dqtmGUhwUQzFbryZjeWqbu+FWMzplex15+nN7zsfupeD7EOvpNVX4kGBp46X0ojF8P+NcO
GRSsGe10xS818KU89IzVTPbcSE/eM3j0BQntPQwrOYixKrqraZ63rGMOwKYkaLfZ69a4msR7spiS
xxYlybOhuIFp5nsnjx/8SID68Df+o7QernKWAMX5SbQ3YNfz1E5POd1wZmMrXE9XG/4T1ehIYzXn
x8ICwa+zPZwGw3fNp5b9a2FcNE5OsMxXGUmkLtqhBaUby+/e6/S1Z5BGR9jC8+CQ7JCC8DOkir2e
8gG9lcmM4lH2D4bGrUDENGOpS+0iz7NBLQOVO5YWMJMEm4uiNLDpE9yOYEphIdjXzL7a6kmHr0rc
8SGc7e9eSU9Ng4v5T845I7EtpSw3dk+OHZxCW4NINTQHI023mdVuNegAcVJtOxi5kmhUG1siGVep
2yMefowOBjnc2qBrshOVUWkjnEKT7BuXQVkhZwoKwS/MOE3YVkspDrgJ7awRG56yHr5t4hsIld4m
VItKzRSOpG+3+KBWjXCelM06h/AI4c8k6XvYR+aDWTe9ObQlOV6TUKSmpTe7xgO5Ba4i8ryakNvC
fkXYl+g+MWHeX8hQRhuRokwXmnlIyASXBRGbCP7RmRwOTv66R7Tk1vhWM+1omv6kleres2M0NlFz
dCmLFJtqdQzf3FJD5Z3GAuGws8rQQZgbldUwN81dllCFpv1HawO28cDWeUEGG7nGmeD8TTr2hfkL
c1U4EU2tcUJAc4NNHfQRjsLonHm8lc1AmDQ7q618XWoAq3zj5eYmqncG9izA5Gr1JVVz4G90UcyQ
pJaYcii8VKDAkvYruguHulU6UM9xGGqfnKQ5eIbhdwke5oTK5luz/ogg0SNeQb1KYwCOLGAeryiQ
ugJtGJg/GtUFqZk6YJHE7AitnuUke3PuSWNxoJasxUTmGYeGUW6wYbhhyHcw7PRDl+78jH+AIWsd
sR9ysmokXJ4k0EWju1awktA+5j48ZoWKobzfCLB8EhI9ymlaLfbS/0Eh62YPuCE0naxQx5sAmevG
+WBH/YEicl5euTXl+rXmzyL6kmrExYjfssR8jnRSc2mWABWxgZEK71hXYXGcRQQj24nwNWGz62FF
yUfqujcMTzZvW87314LlsPxnXkf2iM1gixjo1WiAnshP7ly8wt71ANizxgzhP4CJIHCmr1tY1SWb
oC4Am/gwPQ1LiaMMxEuCYB4Tdjk8TpYIXNdKE8GescwBl7xNI0WWoTUFA/0sDam5sSz1BQu8OOrf
UtycnTLHpu9vMi55F3/Fuj1ii0otytRNmWwsimIKughBLkYsnH2kR33ZxTXrz/o+m5VzZvoTxFS3
H04AZkQrFNCmCHPv7mIAcPNuyeRsJBoGc5al5CF7ivrA8JBjTdrKHsQ3V+g2suMbpk58nhStn+6Q
ZxqR5/zIAW2djkA+FBje4uBd8yWWBEvXLU2Hr+Px3CClG8Jjyx+ONo3L+K0NtKWOdyDYmSOzwvYN
l28wxRTBBcwqHBkMLfy0VevDKfTAKsp31Qa+6nu8SkbnpwiBgxE+NpBSDNNY2bKNtkkeJNWqpSEc
OatUMnaWfLimOW5rOJyNpXculeNoUTNHJwEcL4BFCxWvgIbjQgeIUzhVG115RHyfiTB++hylEvFD
HWq7BTs+YyoJ6HPOdlgium+PBFdtObpPzP7YMTPz+56ggw4xPVN4+QujDB+ZtlaCXsm+KiH0ldKF
l2XJb15ImFlOTi27vxkgtFIb1FiEwraVxXRSP9IZMWj6V7p/OgfMYsXmeizpqcrpOrMoBRr7UuNc
xOlJqQ/qfOCvpkb6DJdSi2YYEhiBRzC2udE2nninolq4gusCD+9Q++swqqZgStvOL0GmQz4KZMeM
rGAKOdjfsHCJ+i733IAj0guFw9ZEcQLdD0gXZnPR3gqcDybd/p7QLhhehyKWd5xBQqFR7aCtwDn2
TAi8jd/PQ6CFH6S/e+YhY6w6OtZej59G/c+FY2Mhp1B3fJ8IuASNtYuEZI5fJFRdxi1DIHMr07sd
8o3M+EkHPZY3Llwu32MuVBs7DYYc+4ZrHrWhL7yYQgtPx5uEinCP2LhafDR11a8UNKeMJA1T2yIM
hHXxoQv3nyw/qfkWkEtVPWVavMflAQ75TYUaa9M5peBIBUKP8VKZ+g9VrCfPwxoMyuC+FgCejbKW
j9PjbaZgrB1TMWHoKMfhnoy9KieKRkO1CDfUifxZo3+WJkGWfZfOqdIzcLJuMxpEgr0N6YECmS91
Nq0bBfyjVA4ZKSKgdu1OG/HIxQdfJ0LujVfRBmra8B5P/9zuuTfh2ctyLmzP1I9yTpgS/0UtjtMQ
6tnDWCP+Tj9BouTbhT6zHpW/vD4oEIfC3DtRy1OPswQ4HFTrpZucc8SxDWLGj4fp6uoYnXs6tiRX
mjGqzDlVN7KcVp1bMYEIVV5gY6ABcMWESb7vPr4vqeAbo5UcYpKOorDaoXxZjehszRQGaoF7MGGY
CiqtrrkvJkV/OuKo0CCwa4FcYAz3jHOynUtV7ZXqu96hqY9bQryxSdIsxjPWq5N664VRD6tKKgh8
iO1ECuW7nBtAcIpp9hRYNVxQF9qby2cIn6XzYCZtC1djYm6c6r3Ai9Iguths9pBmPYtORblSMx95
lHPvV398yNmZApdOPOPIlGN1W+QHVQ5uCfxRjrmGMHqZD4szMObPyC7HyIq6x5irvSg/OoAw7m55
10v6g14xSJVrr32QR7wbWtguGHYNKhaVGEEBm1AK981/dRc+diDPsyS1ZH8w0pP+Yi8w8CxuDLG1
clzRSmPjsCQaPCWLrLkY7bBDPmCwkadqOZm1dkbGtpNfhqzy1d66VZ55jQr3ZLUE0IHGh01562p8
MiWu2v4Roi3tbMhN5DWtDHuufs10A7tBeemCP840vLKun+d4D56Psw3sdp4EUBi1yYSraQPHVb7p
cRi/IZFLl5lxIM8BP3H+bTBwqsZLZ9FX0/Al9W6wJiSY6EhPuoVTYJx20qVDeSBfN6vqUKECSFEX
hlzJU7WNyptdnjsUUvryrzHNT+mrUPUPxAP+TPIP81vmoSTjUYV15gY/Czlc4Ee2vFWZJlT+gsI8
dOV2vQ09fVIsDkb8VHCh5ZyJkBQ3MfKAfsI4M72HOt6+zg1ui14+5tY4RfVT8Z1FWmBnFvgtELE4
TDnkB5hhJo7/BTRNXTQvJR2Qi2Jhnq9ScTCNWNFaz5J5z7FXWXt0GtVw5yuQnF5DgSxYP0+yiCp1
7aTJIwvK2MLEi0JirOiUKYmp8PDX5e6M1wqLCFpPQfi0jXWPXUMrZCw8hIkf68u6p91f8JqtqfEH
ngRdEwdV2UCgWlVW9NpCkNFK66DxPGIw+Lo2Pl0XYpuub6sqfFPcAW6H7mODu01lLRZfRC750iqG
uwcpreSmqgqgH6skgR0/hnFbOhCHsVLRBzfojXNbMpap/pgwlabznGZXh1hnLbq3ylvIs9Eg/ybU
1zOOuckdxQ+sC5hzZrW1mtC32UqI/1a00PhwcPlAYwghoiC4pAfIdvwv0ZRLXbxMzGJzqu5pts+a
5f0o9T0xTjlkuxXk2XWO9XBXSduJjSZ6nsB0azOVa5kRKxdpEoh5XFsMmxnp2Q7VFhQv2FrsMGc7
9wRr1CQZXlmkSSJt3xGll+jrx3Zr1da3PSobvSqfiJfiOm8WXKFiJn1ySaYykhyBCU+qFQtO1Pm+
xEo9SkHKKq/dPCAFb+T7xTbmT8Gnh3uy8aaN1aa/iFWtdW/WMIA9MF5DUptkmTok/X6mT86Kj7rW
QYET8nqybab9aBLUVFM5mWCGoafRv1rrnqY6OurtV16iGFu4yLGzadob9aFcWPVnkdW02dnJ4iDF
/QxjeznimcV0ztoP1+vWYXIHZnCT5q3HEWuERxta+MIg7DOp/xdxiRB9O9V+wPwHQwSYYRYSX5Ml
G8PJOyPPoh3ITaSEkXNA8xH0rvMcR4QgGO1+1ie0NgorPhhSbT2AHiujiVQe2hWW0MWLDhALKQDS
HV0pDy2hRw9xms8vlF54A/PZHeErSfuhzPrVdLTXLIPnrZsYg5qGthsUMjd1JoqDtjMtQp4Z06GK
+h1b6rs8fGst75BU3rpeXKyX8/uYYu8Bv7bZehmij9zCk3AA690Rz0F/zKwOHo63c/iCU6oMvaj3
HuSz5BvWA4rZFvsYxR+/U+c6wpWqrPpqaWh9wmrBxUWDOOKt2ilImnuknx0cl5ZIPTjKUU/+NdmL
OV2kMSW7yE1M2GWPmPltF2FjBd1lUl/1c95eUshg/31B6wwmIj7c703KYiL0eetNC4FfINdagbmO
weyt3YnxbEIqwQMksKbxkAoZNzmfCg6CHC/tjuZA7ewThd4p1oYfHNJHTr2W2GHJiSIiRcEpIDUa
YnDHD+jS537MKEHWpVO+OYq+o2ulHTDEccBXQB3T09xFwO3iiGm9vWAjQMBVs/j6DArXuh/yIHC+
JL3Q6hE+hfj6cEtBQOh2LoECHO7OCPOdL8wrNs5Q32NpITt/D/m+UsnvUc7uf8X+i3Ax4yEBM6EY
RW88VhL1Hut0q0KyYiLSR3mw9B9YLbF8UkSmFW4BgGKGsGFGI/HJxQsoDfkIAF7OOcRyYxA7Lc6R
zJj9q2UfQtOifz22guVXc5mCqBgLonMRxGg+JCO3a+m5i6Tg0mTBxv2xF8YFzFXCkFX8rOBqXz9Z
ZEUy6MVB3/5rGb5Gt1vLGeS5/myTkuO02x5uv97J8UP3FHFi1Y3943qn/uqNBiwLRkQxc7+ixANU
JbxkNbB1JfE1hcvS0HJ0uRrk0ZM655gH9s8p/8arz5LROxlbvlC5XUbld4WtmoHdAHkYxaHFnHyZ
TgKFf5fixOukj85B2yXEB8MuNGEsOYpBU8SY/+IVKOvNYTuN5J/gRKz3otoqTwltrzRakLmz+eB8
KeBU3awfI50xpzlvcHX8FKhgHBgrsXhMjCjMYKCdacsD6kdcYsiOAITJjKDXId66ZDdco9x4tetq
X9M3VayXVgFkB4iZsrewUjcp+CMeXUfJrpNF9NKHl0T7swwQ3xiFqPKnWV+j94gRiZRwF1z9nREw
YjBPfTWdjDCdwx+D/Gp6UuD6MoB1ECps1FfjEDEHxV9zbfnlM6t/OqriAHXqVBLchNkIsrbV9FYc
6Ahn6MZcV86bqr87aIdWLUbrZKyT5EOQM4sEaiaeqhim+lS4zGQ7BCM98aELT7gJDEhKDH/9xn3O
Ih+ZKSeuiW1q/Ja/mxsNquHVySXUgRcntsVYp8F7NGiCEMtuMUXQsac9w3biDYV7qYeGoCt2YLEC
fc648b0tTOMDEonq25nZBTQ9+4Fh9z3bus/NfizWxsHxBSYR48p8gT7MNaWBLEaH+DXpN9T5CiB5
EvBjRb2Vj/gJbQChygbNEhO3K4O7xC9Iftu2FZMPGml8OIBEVkW6YT2FzwN7g4GCs42weKEzw7Jj
Y7/BCyMPgguiaY6pdED9rO29LjBwZsyNCJusBQjm29Z4MdyVSh6ltRFnjhDvAjqYMLBUMdg6LPqn
SirWoYq3mEKZJroFP3t9JQxKDzRSmEiD05tnwjsVdNrwxLa2QjFDesgH3mjGsgEPJEAIhuCXwZ75
ZndhdMOrCTSszzYuRNObsQPa3qAcqV/HL8Ce+KU8TZ+EJShl0P2WBl34asCJG7XAqqpP3Kgx0ylk
oRgVH6ItlzEgXbR2IYziOr5XaUr3/AhXyLG6FMRCmhjlIBPFv0o6YaGFLJ/I3GRruVwI1HowJfgR
fCfnQY/lHHrzzuKkARab8YOV1Rjv09VsNkiGzE3802xGAuOMlZ5fWwygy1PYfZbNFl8Q8tDwpseo
AH+yBUhi2yDbF9Bm1rwpvrNx2NkDyNaKh+QxjQp3WKwywgv3o0VOyzrkoEII/GEc88/iACY3KpDI
V+O2FeSlZTcT7efRRsd7GmlTA6ER47ABt8ge4Tb9pKLnnsy1NcHq3MmfHS7fz9YXOhZurI/0BwXd
OX8HA+IN6j1zRvBgbJroedc1Vj6wxT5otwp3J9qzpyCvXBl6gOS7+OGSK97JW4rggPHT1jeIo0Cu
gPLhhzcxyFCb8RUIyRdnFNIaIFmJu/Y2Hu7tkXWQDDurD4hWRkM4mMwK4R8FjvOmzCSgr2qxHqXE
eeeO2FySANn/FgStOWtc2Vgc0W5qN7KLD5Y3NE38Ov5a/pNmL8nKC4z/sXQeW5FjSRh+Ip0jb7aQ
3ieQuI1OQoG893r6+YKezXRPFwWkdE1E/G5PA6YiH4aShdjvwcAg74G7aeZweCRV7RWTLAJEGB8w
DfhvpbQksd1RqNbRqjq25p196cdrnEr6fENAEOV8RqtBUjh8CwzTVr6zLL9q4+znKygk1lIvXrpv
BaZFvbG0HSc3jkycgHvFWuBS0AGZ7ugOyy+ilOErd5CHCHqLNuk5feNYit/0aE8BnKZXDTjwyGef
QyxVX+Lgg7XNclCUPbfqP/p4y9+l0wrRNKUk5UOpLYhiXwdXElKreM/+H6Mtz8ocn+OTo+3CquPA
mkaunIVtXYLkZLaQ+TBExs5xHfcnAlmLT+/EE2/3RvRitx+V/jZ3r533lBlPOBJVwaLF6Rd5+KmC
DTleQOApAK3PRieckFAtVu+FipL/bUjxOA3GUw5dkzgD1k/3jRVEpS0KAtmWQH0eDugXljX/1XbW
NFC5eq3Vq7Us8xPfNDLh6XJyXfLxzDeeOJtYNqrxFAxvc/3UFC9q/6w4zwH5YrjsdLc+v/Q7Lh2Q
zsK5jdFbp73G2gsjy6Q8gjf/4kvTKfgH3BzIZaiEFt2Mgcuyxe1Sf4H8pNIxOIjhouSVeSYWOjWq
XUL+uKPRw5COiYsZ3K7lYOLj98L0xU6fWujS4B32Fc+ShhHv9NAdfBz3422p7wD+cG6jZ93p382h
5zLbTZyWy+yYPfUkknJkb2sFYuSb3b1E43s1vhflJxwMoqrMRR69TP+APnMmb+FqLNibV1gxPLag
PPb89hw/9HZWs6dh7B/KFZAzaT3Vj7Evwp1brJhQ27TXfFqUkdNXtHb0bdcuUOGOnECEjWJuumdL
YsjwL9jEDb6VxGdtjX10JNphpzEDBx193T5xIuT5+sP9RgbgKRffP5d30lEYp6zqL3Y0CyaFXEVG
KPQae9fCKKgW5JRN5+wRunARbFudMJyFnj86JsKEdRSvfSyUttyLOC/U61BdULAOySJ97snBdJb1
BsZbJJS7rzybF7OITkD63wqFezQ7W8Zn2v2QYcIfmBAztTsDETKSFvjr9T9YE7nJGocttaB3elC+
Mq7arfxMyBc4/K1x7Dbj5TDQWsCB3Q0fDD3UZ+o7wuYYfXPPgyZ9BN0jxGkuKYs52IqLPyse0rcW
RBn/52Bj56vgyHOcFt8Bo6fnntv3mr139bb/zVH1cFNh8lM/Fv6GQWiwUwCTNsN6fGnRZ/+4L1zZ
rXJgBJ4Piwa/VvLwVtpucNA2LbpVjyUD5oWi8HpES/LB5dYc/ddyxenGXRchydxScUQba4+cmGMy
IuRrX+IcrKHCJcJjVYy7KL/rH2N7yd8QA3J7gAwnmWgTn9QPlWbYZ8S5pW2I0BC46+6jUmA3ftSb
ofrM+k3Z4tp7HZjsK9Q10PeZBj68GNdqYGD2wzHak3VerPD+Uu4QfiHex+aWKoXwwA8OOLzlM22R
HJoFGxzD/0jDonwLzpC+jdMGHSROO+kd2Qk8aLBTHBSP2Gk+kWvuwZl9afLVrDJQIb7o0XxZcyPh
m8gkPYmpzpYdep4N+b4ngxbZ6H5m7c4TA8A9c1wiaJhOlo3jM5kQ0P9PLpjbzlJ3CcHZyqH+tb87
B14lMwJtwRjOeRiFC3xgW+Lxy50MVzVZczym1nokCRM93lcXX5hvp8VGHdd8aBvvczoNPOl/xu4C
adu3MLbZYMrLgJmMUXypEeSdqTDTXw2qdrTieuFFkSMGufWzOkKr9hfdsY8W8Tuc9/zDOQ983bO5
cyi06V6RLpKipEKm23AB6UXGpXyuSM6CT43wf6PilzrtYvYgqMNX/q/eOuca+xm0FFzp3Sk/EpZ0
CjYYcTZXxOze+Grh3QgzIdmn5pYtofiPlv9IGgWoe4BZ2nBFoNNWkAUgTz5qzR7HNm5ObPqLDQMr
WEp4tcCGNc/tJvYXmTgmL3AJoAph1kCd/uW7FLUpD0vZTJRsWKdQjyMy9x4beBLEdk+H8Y2/AWxr
7IrVSFreEidf5YlHW/5VuPpHonHZMSneOd2KZZ0Vh6i8JeuMwA1/Me9591mwyY7TcOW5itFawivE
yQ193YIXGG6s5LE5Bj/cfvlZR/LEptUX/q/60awo72p9BxXM/QfRI7XOCVX3juhyda0i/0fqcgi7
R8zuN8SA9lQ8AQeRU+O4hg7todrSLjEhYjQXXkEi2+pE7jol4WN48v9ttb3T8MUveAuu2DwrpKXw
V6bPHiMin6yhx/xNW9Y1LlOo4x5HvhFqkxnG7UJtts7rs7opltG9WyqrDxolACQyi6Yz4UyI5QxS
J0QQcNCnFbdYW3C9anCGjwpnEu1d7W5wOej0nYWc7QFvEvcdZg2T+YLrlAuQxAg+DqKVfsPjh2YU
lxuH2c8CMPJg6M/jR8V4GLcdBbvzQ/BVROdWW2W/6QfYLhXb2o1PdnGb99Zm3sw4EDzkb/rSXWvv
YbhM/+Uf0Y7tT0vXPWYH1kN26CjRllhj/KOF92lImdJzVkFIXjl4ESGBWYNoBxuH6FNrX3+1MANx
OTHOekt40yP1j2Ns6AQfnEew+dbfcx5l7/lbsCu3o7/DEYVhqs2dteR0eQCss/aZy5h1GTFN+wna
c1YQK0bx/JFN72X/yr+AKzL+7KLX1LlSSOEYkhhvlkZTtjC7LZDaA0V5Fu31bUR3gjwQWzIWYr7T
P5xre68wNl2YjFRJZydJ1l5CmsROYjOre8PfBFtLXeYkqmjSZUTFinMdpAbdFjeAe+jyW46nZv6K
AWpNu8vFCyMfG5jeWQ18zzc4Rb5z74eD8VmqL+BgSCz8CNfBVzW/+RslxMdxr1OUvE0MNxBFV8+o
kHDtS44WxlHUKAjcUDQe9f5afjXR6xC9epRFc7HjTjaTrym/z8FHWCLzPKnJV+nAW75TBrDReBFx
g5PRfTDe2uCj3DCaTvtXllmAeHfbfdgAd/kj4HHOD2TRkux7CdZKc5kQ9hlnWgaLQ+e5Ld4cY93b
UNnolmCw0SA+6s69+nZihAvLHDLfgcasSx+N+lCSLV8eFfgh1Hk+1ItF2iD8Xbr+2VnTaOALGyY7
qldZ/q/l0csP9Hz2/DC3SCZ3PUcDLpSrVucQrT+xG6qhciVRhsVq9+4rDp1kB+Va27fzN/4qwum0
IThSX43tCdisQ25MhJADp1m5MBPKAdFlQO1uIacLuMtfgi6OcBIjTGa0IdosRbuCujaMVBX1RVAS
3BazcV0vD3WyKybUKiVkhU/4aHi0S0OKjUaNmx5ycLQ13hCtsgroPl2DRE6UGfwb6ALKl44+XGRz
REwjnM1fE5oT5DtigNC78Q7V65+gHAgRqZAAEgojAPnHzQR2CbhARAUfed4jQC9O5yE6UF36Yqoc
rsx8KS622J9O9P8m1EmxwgKa7cJlbfAX+mRTd9ETsJ3I0SAT89kY1PGzMDkxVAfWC/hFz/ZId1zB
eWduFdQIGoUbeaPy07kU27WKkpVZhNWSzgb0hakedSGUJ/2/UEPwK5xW4AW/lKh2MKx39c85/ji3
NvXfK2Ayn6hG+xy9Kt1Jiz4y5us5N4OHcxO/rKNcvpv+rQcJEXIqg6UruPjo3yiS0Es+BA7qIZAI
48iAbcaSFeDM5bt2nH89uIXnFI9Mx53yuUu5G1QsJUSG1g7OQgvARfQrb6C2r3HCdSjKPL9aly2W
DRkLH/1GhduP2o+4WQNtCDDSWD+Rc0Sk0xfwq10N4iyS+9Bdt5TJBsIZnqcBPjYiKqEbDHFBES37
pzx8HpM33OAsDJh8+l10EP0XIXQLbTyA4+gLsb8p/WoTec5WwHZ4Zzp7R228WxpLcouxa2yZIGH2
Ch4oSqji3OEFIb7BKliVJA8yakbyLpNt2z1o+zxiTTaYzo4YZrq/IkymrDfRMlvU1jQL3k0JCEii
OuFxI2EckKn8MCkFMARyRAdmKucyY4oXfDoEQdr+Z2+rl7mGcJ/iswJooabAg0QY0BeaOLfmHiNP
Pn5Ry7cu91Zx+vsjd5vzcp183RlQmeFMFNBrrV3WLlzGSNKDEaWWQkQyrG0KY9k0VhIWhXCQZRMp
TLfOA6/V7q5ueYyyO6rTgFGS41xDFh9vWaiDUARKEHXBv3kKE7AVa5oHP6tH6CkAqFlyK2JrPcXW
q0+UwuxkDN7YPCNnr/Hzh87xqnkWwiRA8oB3oiyvrmo2SB8QlPE2FqIpJrbSAWOBgyliOx0OTf+L
8YswWzs4+WU1nIS515B/yt9CoL+WnE3BpITaDk2cdCu3iTb1uA/YDQV8amyQkB8isVVrah9vVw3m
FvbUsvV++/wpaqkfjWencL8jvXoK4ESVek89xo0f2bvYD1cai0ZBOaGl6pWLxrRHcPXZ2c1ufjT0
bhEpwQpQOWZoO8IHA3o49U73XGIRI0xQfaKFrJTvEBwuD3SGGFBpQrt7NhDImuxoMh1OEJx5EMBw
8ukk0DSu7U2I6RAfB3f6Sgdpq8qDkAQrOoIC926cOtSoE6Xy2vRvihG+O+R2lT38C3hvbkeKsWrD
a+sUVOYm4sm92veEMJMZk1D6lnHEDCuo3uc6vg9M4R8GE7cV2JrDJBNh+EZdmzG7TG92W12aqH4L
nP7NNed9AAdpULK9mTnvQXjgBRJpEYmvFQuk2QH7gpvzcbiZiXb6M+VQY+sRyyyxohQiQV0bazFI
4h7K/d8+Hgg9AXTL63PETjME480gB7nq2mjnldfu/VahFhhxUHYp97FPy/k1XxCmYOCOpRHDN4hL
Ej4sDAgXT3ILoyX84lf4j3DJ2YsUuW6Yd5e5HTHIQYwKWU3tr0Mwn/S5RL9Xw9Luwl1dandbF2I3
kQhU1c6nDXPS/Lt/Rmx+E6zU0kwDDTfPTsddUA79cgK+K3v/6uWErwYc4vDv4phAyhidvSuIbGFo
RMiaHMtU4pBdvCI467ApUq5ZXLEM3O8mdDUhxOnedsEi3EfxelFJ5Z3VaxzWZx8nTRYix7Ww5vkv
UAu33LY2u1ncBDRkPNjgZK2DfV25UD50/yOxOcIaopXlPi7x7S4mnHUKllt+jYiIkddR4qHa6NUq
waTF5yz2Mftmywe0a4lVQHmF7zzSKdwibhuMGKNlPWbPokP6s1xVy0cU8FA4uoOpGMe5eNS52FMI
UMKTCJxpC+nbCgmV4iv8Cmvn0Em34azNVBWMmVWqQnZvG+WbkKg14Y8gHNpF57y4IxQtoSg3a1ny
IidIqBdUSwNowBaEY/5P127HP5nl3Gv+fzZiYGBSCyYvBqurtTEx5ARfOtr4G0TjR8ffA+YbScUQ
TlmvwVjlMdQ2wx813adZtcir4GeAsVIr+lmWVoZ6JbWx8vKaNQE+ZYQnSsq1+2ZNHBh7tGCbjn7e
hZKiQHmFjArVUkUGwgkZ8iRk5cBwPEe9sTEwLNVgKgs7TVxI5ukn6j4z+y1nlicljlis9y0nBo4V
NEt6pqORN3Z5BnKRXePSAWMwn3NyElQwcXH8QLzmxvnmj7vmXi1sm4Rtxmzcb8893Db5GmP01nBQ
xwwEAQNaKDBIsOQFsoBK1GWGbqygSypVuQiAMMKR5ML4LuRiHJYmbBpXKtekt4Ww0xKuIY4KffUz
hJRmbDK3wHlMAatON57tH0zcJ/QqAgGHwD1eVc9gngrn11yhzeevydkE30KOOSH6zDexFNLBgwm/
peCj9qFaUwxQDJ2BibUIrHyvBySmXf0RNGG8dZQbqb0SGpKYdQ6Qj8R/yKKxcznd0cyyA/HwShRx
aobMcXErJrLxLdFbdMnaNvF6HThihhSjjI+dCj8cxt+kM3MekxMHDB2Rk96IjgSGgYPRmV+agQmm
dakG7P2MtwGkoozcRWHeAuKTtArKIsNjst222vQZ2u4LMi5YuRXOwLgsNe1sLLMMHVJUPPXzQh3M
H03xgROAsPts1Tjeg9lNxxmTMgjGVLkBi3SFkwQW6Uh5ougRHI3qR43IBeSJd+CjAdE7iu/flZL7
w7cJ9yJVmwTzizepV51lVMblU6JBY530q04zN1S3EFgykqM8XKrxR2jU+wy+8EhCRZq+WizgrPs1
M41EmhIoSHs28ZUHZ84667PCUp4CtkFDIcIW0pBguOC0pB8kuN1NbRcFZr3KOGYiFPphMsIR9YBs
yoU1HyyeEkIYXEEeayrTijWHk9vCzpmKQgcLMlLo4LaH33r7CTUBL6kM+3VkvATzME6ipnbV5jA0
nBfZgK9kEK7sNntuGzjdIa7kAvSamDs6kF/r+XfkauphdDlDgFypvEi9YkTJxuaC7qZrKEQ2JoUo
TOSiwUU+cUl3p7wOUsa/nMQZc9yyTf4pTCTmGqsPNMBYr2xKazg4eL+kjnoZ8bubG1DOBnwKi5fc
wmfF8ImU+OrH+JntEsB/b7QLYS/0DD9ac+sNhHlztyUBAtjcGFoalWYJgY5jFYtSSbLTKmtFKvsn
S8Fb9RBDrHS4lE6NLSex674/73T/xdS4iHCuWieFB48JkqlR7cyBSUcxcHk2SK0zhOX/SqbYsM8+
M0yeEdR2F/GRsqYCtTi/e3aEAtmpe1LWdAo+PCREDEmCOiYdTnOjzstBFmompPLcYOR8Ytnwrwjd
/RT9TrlOf5Rsw4HUyLAFkW6eGU9Hao6lLP7u4tKM7RKNhJAWy5hnhhpHi3Hlp8j2HIJp4OzF1Ldt
0p3p7KTpShM06zReI7wzaYDiKj3G96aPn0rtqlbTAYscieJErPAoZ0f5QyNjx9xi3AwjSmtlXxQf
pTGhYYhWIoPTNMpGKnlP4QhIzE2d0XMXp1i1lsGLr8XHwOZ0hVrpQ3bwcDmN7OFb7Is79T4O7cHs
LYJ2XMSQYmrWjtoGnQKkfUSRRlHuFecd/70Pw6yfJT7Rqf/F0z2L84D6JlxjI47aHEAY1eRlGJS3
id8zVuGHXePoXxTYlz82IfeU6aiHygl+azH+CLzrpCDich3lnzs5Rzfrn7LG3pttRyB0vrY8VLXe
3jI6/CVwoRgayCox41hX3ah9ADpHeeSNGw2ZodjjOvgFRchmzGD8ysrmCZOhfdm6l0RG6SD2HREs
+gjv0sD8JTOb50RPsBPBG60P9rH9VkfRd4Hl9QhMEUBo1ZBuEPsM3o3feaIoCPiG+xjDzJr19AxD
S9xS+pODYgv91gCjyyW1KsQrPE+2cuVnVGlNCfqQUAOVUoomln0OKRGozUAErBV2gNPSt86V+u21
CD116GXMXcOmPHVEwiTZcHM79RxysUjYuTsqb0G/09GJijmEqFS0IXtPscqr0JgA0UWRfUJLd4DI
vzP6EdK9+UBIc7i30KTDtBgf5XEKdzPj/FUQFPrEpEHbmUnOm7Apo+6Yq4tcU2k8bbL0PU9gcQST
CUhDxARqngrURfxqFQhZ9HmYa5ZzeSH9joKwvUa6hWn15zxYd9RZUm2ekq6HBgdYxEMwugcxrY+9
ZeY5m8zI39W43avw9R7U9mT1Uq56+77zTyESL7HuKfHRyBKNvUCxEcEWj1czhrG9KfSJhHl9hdjN
++24pFX9Vnc+5l7ADPa4qLL4X39I6vlVKX+ayt9rmffoQo+AGblXcadWmmQnfXMK0tHGFolfyiZA
MTVH5p+rTaw+Bz5ya2omqcpVStU+9XYOyo+Gfq6nDiPMdUen12HDNK6KCjOiDC54gjafqkdr1OM0
UgfSRehoL7Qsuho82UBD3uiZe3fmbgQ5tmz1tc1U2JBM9sqZtCIwXg+oqMjQ4tiLLoQiz7FjpGdH
15B54OJLhMzYAn9he5YM3BBY/MSwxyC3qy/V9BHExVdCxMGMrWuPAZGulqs6eK10sqSl6c0YMg4q
voLeUsLqNVofevQBD6jMjLdGj4lR2XN5zGfLt74bgnuiaTfuXRhVfth8WLX9L2VW2rI1FM7mzLSe
ZIJlg1zDgGxxuJRi7e88lXn8G9VV3zhfJSRJrr2CdS5/NZOi+5vBluPkvDOG5kEvprv7cp73Gud+
DRWAWqkDOp47SGCwNzKP2NmtBgSKOfuTks+LLh6f9F5dFaHU/QHIRTC9Oaj0RlRmy2lSV5iXrYaq
5T9KVB76y2rgfNMp4+jRPQ3qK84Vq74JNk3qcwOR8mkhYeaGPLg5JiD6rJ86uE+gK4qIzuWzOTAz
E7Zyi0RFqNnInMIi+4QehTyN41ptGLOLUUdRDDfhgiv6tGSc5SCbtEM8QrJFyBEvwwRmInBnR/Wa
SLwsuZF8zVbqSblqLcpXoVlJkoR8u7S3ruI17cA+cJDZf3ZJggvQT4FUTizV4d+xpz+9wHtucFKx
uBwKR7/4OgMwhvgyW5iZCL8wpIC/ihXYOnnJIEh1xoF6WH3yDW09QPwJHQN/8ubP3bcvcnA+/SxH
lj7Pa3HyxTRoqOplx4/UwGqr8XXUWEyltWiD35xfetJScqkojrPOvhQthsguqvAx+Umtaztj7FKW
4SmZCcIxggXwt5TYhFMskvTJMP1DX3VPNv7ERUa3MGt7A5AhsYjNLeeXTHEoy8Cyi2hLXOtyrPrF
n1Eu5Y14ELUeLKWK4XfePLWpiYjuvevzq54DV/g9ozRtao6WYRyyNL5iMwdenzGuKYmhGNJyAxUf
f7ykCfeknhpTeREj4ayMtpEL74khVmTEKwfHntHHa9s02mcNq9KFzcU9BNNzE9Oz9eOucb+GHJkc
4ZXYAj/oeb0bdbEzfhtzjRusWAxtg4fVlwXcm9r5d2Z5D4VjLruR5d6smobKqCufVB6KzA9Hu94W
Trl2FJAWzqQYK4ioVW8R7oJlAPqW/3YNvHNcPiCZ100DTd950EFLUQvvTZhuCtRu8ZmycihF2jpv
42WMK3zcljiH9N5Csq+4t6hcQ9qtEogka9pDMOloE6OVg44RWb0EbMl4UDN/mKB3iH07dZdp5WHm
w7Y+gKf+G2a4IdsPtcpw/FdpmnNAXTnGDOTdTTEw4kzH+9h5q7oq4GKPJoT324RGLLbiFVcXo003
A/FmWtFMXbexk+qQUyCXtffZwhoz8uXgUYSbOPkVn0af7vAZIzCGURm/mJgf9BoYU4pNTVdfhrk9
oCRZWy4xcTb0noVG+oJt26ey7CbQ7eTqdsG77TPWQ7efcGBYLQ4y1J7BnLx4mhIuFOwC6mBRhWR+
YfExGMnFZ/YSFt4ynLRjiR+05vyzSJARybHbAQDE+yk3njPMUZyyRaXQ7ZH57Uvd+whlfIDKOoDN
oMc0ndlTGlq/zoAJkqafZEIgMoZIhbAe3sIwPE4lxQCcV7FbiMhawSh4q07dHT7zygsnvFw0PFeH
jV2aGPWHS3kVc1+ciTy6KPA7nHpXe6z9dOfxftOuyfBiOHcAlLBwM+DOmZVL6TPf6OsjENAeW7u6
bt5DAS9h2QYmRE9OHcv3H5zprU3JXerTp5khX7UjjEy8x+sOmzb806WXo4USQQSKil0yoNFw2JjM
A6TFy7nMdXpXHzGep/eHdA7fSCBcjRZSlduMhVBqmcfRio/2FH/NPn7OTPpsi+2u2muJ1RUz1Lmj
K2JQNyqv8s1zBvVCGs4Hb2GjFAp791iZtehdIeiBHDTEojC65kvSSlk6mLAisku443gANeagRrtQ
PPUwjc4O3qSu6N+Wl97Dyt4ncfs1cDhHIN36fEsrzFD0aiERWRP+NV6Jhz5CgQG8kSme3NdJAk9S
3IZXTY4bgf2sWVCluBnG0n+zjGADj/uMh9yzkT36un2sR/R3Lgsox8kRzxAP/9kxtyBnFGe9wwiM
wBFin0PjwonZcrq4QfUSlcoujXDfYGyuQI/rQywfup1suRJ6TRP6q+JIdBSPRjLZzAaSk5Uu6QVr
7Mt8NAd66q9C6sWWH8+0lsGP8Ybw8mF8j6BHcxbQGY36beQy95FdRzRHMZ1eoRHomLxG7fAchRrZ
cUykWQZpc/WRtjYwIPMMtc5c4q0tKmpYfDpqEARhQkHmyMCJhakRK1Y2LVhZQ1Gi2P4GDCptnP2c
1ZC6cem9GVDpkVE2obaNBgZTDXpw7GfyI+a+AnfOu6ECyXTNFauWcb7F9EkYxBGMc4vel90iQvG1
hSxnUD/7sr8ghFDJZW9ucjzJ7+UV4QeSTMifTUkLDBZi7ibQZJsAV2UWmOe1DxQc1N2dxNy1uoQp
McS7twEQEYsUOyWGRBATfH2DQ8in4qivHI1SQsXjdEA/xHqAD+q+157yKHJyELgqIgvAvELtBy/R
1FI874OwE72f22sHt7E24wgBOsbfswwIclB2dfKJ6+7ZVLyjmodPhnTJ2Dui9bXdHnFDB7Y9L/Tq
n56RDNPuAjKYrfRDDzkRJu0xbKoFHlObcogx3PtF2S5p2nP8RV3gwK3APwcbOlJL1vkAylbi3co9
KbYv0yeDSAi+4wkcASOm0jsgqEKNxTVBaAJTvL9nmYOA6UdeVzTSjVEv0inku4bcRamd60km+wyH
MKSHv+8Pcu0iV0P0Bcfe9F/xsWKqKIirzAGdGtEIxwgX7sKbfaZGzvIcUZrjurLTKbs5ZLuxuNig
lIxw60J9kcXE0tBpcWTm4WQWuMt0aK0f5h499s+y/9HWxrqzMAMbbg0Bw9ifopZoUUhNOhxaBzI2
S7lDtFiTkdzEuDhkyiGc6LxPqKcFGHlATwHZCx/7ZDjlzp3w3zn60sfxEFMdZQxQc8Zkmr4aoeXK
VMsmUAiazJwsrr1pnrUKcZpkxvIRO+yDcccb+htIYlL+ip216Dp4siw24cZzbnHd8qf4EQmYKutn
AHYbwYdlYhVg9XPvMVSPzJPgSKGN8UwIrT+/jh1xY+8W3shAxn8PPkAoRwHAt8Xed2nqR3F2Dbtr
C5pfIPEwZhYn/p3FMSp2LjKZlAjliGO8QxQBC0lOT75X2qxll/lIQORMQLgQ9ZIUKiBx4IIi6TdR
ho04TBTNJ28VWwKgsIXhku/B4Y8LGKB1xcynJ3HQvJTlmz68mAwTmP45o8SCUQ4DoWV++lGgF2yJ
R5DYL6oaW/thjPfQ+d82Xud8Ja4DoeWuHHx2H7VZeXL7Fx0iOqXDxut+Sz17UWFoykITdL1G1Wii
drbAJtrhN5k+eNQsZZSH8jm15srnk/urRm6vYkrIlBZfUyuK1tIrV+1dXlEc32shYDOZjmcUH5l3
BLZ1jWZFd73G8IPdTI/+N4xx6tcICqPgDXyvYOB3+E/CYobYKepHbxx3bWdA+/n1nR71ulSosIUf
xosTXoo7VlSDiNKJaqe/mgpjjcZb6hfRGcVZcOZpC3YSN8VGfMp53Fb3L/BDGlGo6iCdFQRONm5Q
rBv3lpJJbfzQcfF1c5Wd4jMWJU7yC/YO89Cuq5VogmHucBirxlrJJwTFuxrOKiNmEPuMGqUL9YVc
5IyBKTrpcwV0/dvVPDhmYbxFfkZJgzL3R5m+G6Z9kgLWTlyyrXFbjG4c33ZrPSDTLPdFVpOFKjLr
WEc8iuhquPI9IsfHv5dsO+EiTPDgSKHl3Kgn+BPGO1ohTh7B6OUhkpQgl2iPTXZT/VT480kRyF2D
0wlXFh/B9PCJXlTJKwovgP4xXvn0F/NN7gqxWlWUW1wgpmBxBIARQnqAVODgtB/iOifGp41N70ui
+UP0KU4uPer08uaBy1FBCPYhS0IxkfgAUY3gidziK8/Tz6LD8WIqLdjxSVTuMv+XCM8WMlX6EoM7
CaDCGIFaSWNixKjE+wUYYOwHrYRdhZvc3h3q/dDE0gpLigFzgZWJW18/XLT+96+iQwiE9VPABoag
y4odCU8EI2et8b0wdhqMIwwIMd/LYN83i0Rd3NBOouKZjAPE2RkNEoaWPIxi2vHwx/7mpcnjGORI
6rncmbzw/aEfIABmK7J/+V0UBms+NpnjDnKgSNayhOEJWn5+AV5Okf3ybuSc5zeJsa+EpEGTOjDK
MxTiGRg/zD+hfo0CjnUs3wGbkWaKzeSfoxeFFJwBQFnvB//WxjycxKFe7I75rRmJ4nIcAcGwLmUO
1pNUmiMna+1rrR0j0j/kMMkFDopmBUCURg2Chpl+4qQiEEN1FB5BgZ+F5GqI6hGx+ExyETeOc2IB
+9Enz8uEv9griGAcH/gfwISoS1RVqLcI/m2WLZdkEhVL+ZSc1TwjNgkIVpNp0FrXUgZD9IP+h7yY
VSiQl44XAWKkVw3GJk9PEbcdjrvhiiUHT4lnp/S7au0mp6i8ltD6eCPyDjLo/e+cihF3j6ECbLzC
S7CRMPJl7JisupvFiDyARKNxjVEM1r86k28uXNiwwq+RP5JLgSqNeTc/p+BI0Hec04vZ5V3AuMyW
sFu0aFhoA1MaqFuM7U2a355TWFFkNHgefBdWKRSXBG+ABnujdVQ+69lJroPJQfi/U5naUXFm9FaM
fZj2cdZQnVENsJGtQf43Ma/8izt+emC5zOqk/+PjCwmGxhPGUJctx/xOmcUeNikYBPdNmLfxX7jO
ZxwcMobY/KGY4wLDd5Ce0UgLh4neU+LEsb/mmasqyF7O7v8RCzOAVY30TI3BGb8Wj6/9c6Bo3IMB
NzPHQlSlAUxJB2TU140fQ2BvHZVsHgaOOqOyiDUpn1PvEEa0xlPPPKFC1ELuoIp/O/y/4Ay5ZBBt
vyErc5aJER1VtJT1KeJ7YfDwzvAlow6V4pKTQtDZwN3y9ZICKnsACkyS3QdyncKBbR2A55FplPfY
g8c7kwRimdjwz4eJ50cL7I00AZBrTWepQHn05NQsgUr6AMMnXj10J4hTvAShs/2RW3DDGX4UkGop
6TN3YmfIL8wICJ9UOdBzn949xIiWzJDoxNql1nKCz5aZKwWZW52oudHS88NjXmiZM/aFcOH1q9gk
Jaj9Ze+ABgjmOaFlCfQLxDi2ZJV8is8RrDiNSFBunqIAloF7ZLck6ekNeWp3ZqtK+uyitRZXrEm9
qPmH6u9yFi4GHMgGII3wofgAunssK7xgs3saCDWM1evkR/ZSbjKgh/UBVyKAfODGLfOlaY/vnXze
CALc4EZbyaVFbcrHdLmmKnLvKcxkQtvDVk2u3GWyBbEaDWHfgX41y2mFroZUr+lHB2KSYnFu3Udo
DhHVBe4bynyXCZu8bfkVHSJzxoyjgg9ITePho2qhqYI0FvD1HIi0P2JJIvUsFuZ74n+JaPiZFLa4
ceD0lGJNaj0yvxBvTk7/LH/fYWQZYJsj1I8pzRYasR1B9NuQNUPbFuhoItFrSi3RB+O3o8QbPqK8
di77ltrc86u3mJOhQKZLuQI/qe9vNlHDXMstOZr6Tm5vM0ZZTM4GS5NzjHML31SiIvmtwvmnNW5y
OYiVEPSqybo2WMZ6Dj5lcHfZ+fQC8hvGWUf0y2fY/BUAHM7/P1KpFRcpAKMc3ewYdIn8AbUnPwIb
CoyMJCs1/ZWSlm0KQZFLlh+JwbwE2nDAyiFD0YAUh+Za+FbkvkKr43AnQ2NG+aA3N328cgFyrNNn
KfS+nfZJ8RR3V8mW4eVyMMBYw9AcoTvUKwZ1jreQR4T3b3PF9dJDIuoexWleEpQ4bZxSLCTwl9OC
/mZgEC9vQt7IsDaARlLeryf+W3X7ljhv0vjQ7P2ZcZIXw1VB1UIh3yJdoYmhxJdpm4osx9CCAwY4
PAN4Atz7RSSU+qudKVfHa1cKZpceziopBhqixB0aVCSKtbLwFg6hWYrUXssYn9Xtn2GZMUyPfeYQ
SL4TNLpEcIrM136tMeFgRpBgrYI7KA2oP9xA0af6u2tWrLs6koqX0UyGufvVSqBB62eHH1pfO2uj
Fq9ABgmbmQ6ziGlfoh0fCFuNJKLSBM1nJSqQknn9ejWerT9BCacLhMraEuk8hEq/3PMeQ5AxDJzW
6q9URjWme2Og4+VcMFnzWHQBEUSI6SjpHFRKzbikqaQ+lFvM5WiWIsim25BZ5wR5GWqoYiLaxYKo
U8sNAdCq8qTpeE/EUmxy7gkTt6/gBubhrbDqE2+fNWn5H+r/WDqv7mS1Lgr/IsagSLulKXaTaMoN
I8mbgBQFEQR+/fesnG94ct4UC2XvVeea85f7TPKL6+O2XpCQgO1Nh8gyvqlrnERHo5L9ARwDywXn
EWEPWQOnIJE+neT0g5Y3eF6plWQACmhBGCaN4O7XagK0mcoqxoBYFPaxDphMfDvkOwRlxAl4RLw4
RvEGF6e9we3ZOtjSOU8jUEAojsYw/eP2qJXTTlyS3Djc5MXM5n3+h3qZENOT2IOlzI0lveW1vCGR
PkhuvwIY2Qm1iEM31ZizM0yqNaOGgLQ1d9Mmkkz5bokKscRJiRUR2ggu9k+dgwZJTs7B9hQ1dS7C
PZXRiCVQSfZbmkGQXft8Ho4GA6iqi0p57jE/qxE+JswFbC1/SEH4ry/QYrNe6IKYxuBf4UjqNy37
oaNsTnBHfoGBM91jh3yZnLcDm8QNNliMC5CGi9BBWj9YduFE4bPuDG2QixDjcAfFiJsUXnHbinXe
EFRgK1BZlOCZcoQ5/mi1tee43WN2fm1uGwPLza2bwNUDBhI3lO6rYo33g42F0xTroTXz4rF8pI9A
pHQZ9+pGVgPkOhxKo8FFQnqRXSIj3Vtd/i6u8bIBK4JFwh/91d+NAQwEPlRicmLALvlxIOIWHykL
U4GEL0ViWU87SGaR14Q1Wd80VblgUZQMyBNXddAyX0EmOSAvae/xNFmX8lQB/k5QtYL5oZgLtowr
UaCGIn481z8bGGRuzSuxnqSxhLJ4paTbXAvryOkVAJ4N/QiTLdcw4RU2erOyginsUX+SVLnK/2DP
kltLs2BvaAZ9WWYImQ7NI/a8Vbcr22ZonVHiZIyt+0nisCQl87mgZUAOPCfEE8EY7pb0DARYTjO7
nsGIwbSwFVGIsynRVfgP2y23Z9KZmuTpVv5e64MNkFn2uqQKHD7mm7cZzqTcd9jYpKTAArzpg/gG
cZ2X9APymoDYyFT2LP+6OuAtb8T1ENgwHTzQ52d4oZWVQdKGGyIaFJ98EbBDCz8OQ+YoqN7nQgHa
ULwFlt+/kV0/AGeWVjUnvCCJafLvO3pVdvsXR91njIiZ1MXJK1IpaDd/SQ3sT4nIdqcHMTgPkH2t
E9wfsPdUG+4xOgSwQ80RBcXp1WYF5carUNP8LR7SLiCdZKeVd6VBKDUtVjjnC8uDV4JOomCIV6dm
MwE3MFLiX1rY2WlG2YVLhHcm5rVMGW0QA92z4R6wLEiarDR3H391XbIYdPuoFJi9boNpvOKlKBLm
7TMRmpXEsiGgwCgIxMHqYiglmYU7mbnK74butLhCKtI4Ng6jy6hd6hvu6//jGkn1NBIMlhvVAAZQ
KHMY5sZoN5hwua6ce5a8G/XNAzGPTqd5oB6EA6Y9m1D7bgXqMkL3ppGkFR2kqRZyokDFSJnhLbfT
K1BLgWWxkrHFbHo+/gKXxl+6Acaw/dAZyufqT0gCuSb42OmPS16HW25wgbZAl8HGaosPWwKHM03Z
GyEu+d+V+8f6UbhwJhzalJqyrQZ5QIo3VcHRC2qbwzUsRjuFgeFyaFyKTmRKUvLEB+FAKOKZ5hAY
hOi1DZiXGUcqJbiUfoLK+CkhQ71RwJ9ZBvR6emxBF9iBBsSYEJVgUcHsSpzAUjmTOjeH9uz6RNnS
bOAZlAJZ0IQ1eBH8hyQStXaUjKSebaCDBHVIGMQGIB8U2yCBDFy8PXTSR9Gfw2Ii/MScDNkwHoqZ
h//bbsCGFAioBJHZOqzoSZ8LrPFBfbBtUPkgDFOwa2O7u5nwekHvRbuiBUh/FBjfvYNktZ4TJzID
wpWXoP9KQwYMD9KznEtHh49rIGQ4YvzkVjGDgc86G4fhdsggZxkpNCUfws6u0bCs8OZgaRQ6kF3+
I8uXy0THAK706+VkYRpI7/4fWo3VAlIUnIeYFErSs42Npnv3iwdiekWiXrjxiBixn+S8XBJ4pFn5
bBzjRl8JJWL8BMxNXDNyLrmYmGtx7cWxnlAFoSpRIHZLFFr/QGDMnUekr7k8ZQy0AChi8+NTEHmV
LARSP39eF6T3WELUhGTi2nodQdldZjFEX1Irwn0SCpBlcbf4dC0hhAvAPF8Bdl1iiik9QjPOuoZe
vtowYUo09FGPPy3NuqFhgoSRIcN+Y3RjWaDpnifQ6I1MAbvpsmjrORI45v1Kz+udAYM/iJKy9yvL
CO4d7assrLiq/d5Siy0Tv6lKvm07fnIjnsfpITPCCYDQTBsUXWW4bra437qgPmtfd4izoA6DjAyx
i9qCfwAScCKbdp7S7WA728BuRF87Ud/U9DmHM0UHwoNHHHRoVvrXFsqvi3tFRDzqU1jdIXpvR4Be
2QxlWCe07aWCZ3pobKn2MNMPRN6NdrhReTCmHwVIa1FkIIOvEmzIJNGMWBaoqdDpP5o0qs4wFbMP
O0r7N+DDGE1X11aj0IMafWC7R9WCvETBOznnGyxnHcUVrCFqLO5oLhJ6PudOA336XxCngN5LM9xg
vYa6V7vGln0JIJesQCwSlVo/HTDcgU0vvJqPqxnVCB8wKTtDMQRKKAkd73f7YCoMjOuzF8xShlk0
aiRBaSrgkK4srJqCVtdKkEtDG+AUBaYdKXEDtEnPP6oO4UAXwvWPGpaMFiAH1wl+VZESllIZe+k4
uhCmGrSauuOZAUbmO4EUpv3sp5Y6K+h+5FnLehZDpumDfiGyh3fMHMMMg8IsofdI+x/2oQpxaqfY
gcFwyoSyug66Vf2grI+flAvs1AU8s5QbZhpDJx/niwkTOo0WcC+d+aNChiry7GkPeS6w9qSAERzi
5ss/cs0W/3OzET63njp4HejjLtqLAr0AevbpgYKs3vYUUACKQaoBVvpjAC5WgGl2L6BHmQ3E+9Sl
c6wLpBBTMHSV+WyY9tP9xnjDvVpkVB9KbbawH/dt6aTz0qxfWAf0QamWz0notCutO1iceiNM1Q6w
V/y4OcteZ8YM1UUizceTBsCzcTEBoqmhw9pLEZ6Kmo1yIaXhiXi+P1cbG5nji0MVrJ4B6VVvqPAd
O3SqFayqQzPKKU9N+nz1szFdOwqEe8xRImfhlIzcW+1LetVjR9vnZReNqPZIt8QdPtTaeXOw427x
iwSIf0UwQ2dQL1PBAMDef9VnoG5+C2rlWhlqhgrrCUID1IsSxFLA3rRa+yJy2yAYFjqeyQVa5TCD
2ktNqgl1Fh3EnC9/alMUwLXOXo4Uylw7W6jOB1hyD4shqO/JzLnFeGyTjnEad2vD7hHgRDeXzKD8
EKxlUTKYjJ+84QOd4EYP0zjnawGqZjdGvN/1SluaSbu6n6O701E2wuUMyEU8WmeXW/gTGdlGl3Nk
X1nVZcEEwq5M3XXaUMorD6C17cwJyxq9rzJhVBpoa3GQVmAH/F1PlRfLdEOdwolQsUMCHGYJECvT
d6CkT637KodXMOfeKVIgYnzeTMHxqz9dSUkVVmJ2oLqszdtXhX6tgdtuhOwCKNfjZixKgs+8/WVL
ERxx811h3CefzIjFH5vOtNBtm57zQGNGr6sIe2HEex6wYw2Kl8yUyWE2Jkh9Qq4rdUapLbhk+gkc
eAdduW868LmIFmALr2d7NWOjUVUq3Bf1cbqOP8YFJeTpcGuNF60heNSZ6oVYk6w6t4135UbhD1Qn
1J6FyxyBEyn6uz5OC814P0P90KoQQoPOhG2qs+f38rHlwj2gWBejdGaqBxrjuCfq0aCyvhKE3Wcg
C++pbw3XNewipl35D/08b2fXFOkwxkjwggYJRZ6qvp1/2TTpjeR9gpeAvk35YQwbnSJgCTDIHna3
imiZsTUc6NTOnjJpoZF4EquW6WVlUj+tUOK93no23gjEBpLzezQ8IAq6K1GLY+Udp94EYAC+hDts
3ZBlutAgvPgmGqW3qV92GIYr9DwpFpocYAYzmgY+VmEiziGDSHQYpMYpA+z0CAXgNACdSqsphDt6
LyiCHAoPmz1kQEvqIiOKZSgg+C2Lcn6lDPG45UsJ4OAVlECzfqAQz8SxnXX0FajcEH+QW2R9/u5S
szpj4pObNHyy+bVvgpI58ibfkJRRolxe2uHgNhnUOw5sQn00ncEJEAOec+AvsN+cL28UB8FUEYTQ
doYttD82br/v0JLJTeRBTfMnJei93L50oOFidIocFRzd3l5B3bIqmmoW1VcYSNHB1NgNGSjxlkOs
krjJyb2gVrK0vRwpC1qFkobhnEJHzOBO47g8Ky91Ao+Mo8bMW9UQG4vlpFF4Adh9oaiu1FYgb3dl
KE+ALaNGHdmKGHwcWl+h0phloy+pVv0jmESlXJI8OqRfNeaINmNITtEbUCUAL9QfoGQZr8q/xzMG
gXL5BAp8mKYQ6vMl24z4UNDCZxqI0FSp7XSQXC1ZtelytFxESZO/KexrMzILsyODE2fHyiqgoJuo
uF1ARJoNhwCp1MWawS24Ae/C6r9Bh1ZBxdKVry7PEXeAhMqftx4VhMivodMnS7b77AYmCgg+iRzl
AdF4MRVtnlIhbuxqaVEXTrmgTVOhYvxfL1bt0rcBae5HSyCkYl/Pl5jwV1XzjQ4+RAVVx2QCY4az
MxQk8ZXeoEb8NE5k/xwJxbVMY1S7g1KYcQtGvxLsrQXZXkmVqCVwkO46xgPRKdEavxIvnBkIBEba
dxRVNwItLzhkq3xTtGddIPr388sMc1F/al+po8fVZG4QxJoLEAgb6euJGf3hv3oQg+pHYc6CGTvJ
fCgLwSWDxuQi2vNOh3fJsMC/ALn8NTFw1aSG6d7V9KC+prCDTvGFZXWlKQ2h4ec5MV8nmQ65DkE9
WgxYe7kL5xrDeY+BaYrUXlV6s6J49Z7SBmFTEaelFleNKsrFZSafimFJ6UZSyhp2FzKLO70QZWQH
wIpiUioiYepmKrsyCSyTuJy+h9oNkMZD00sdRwGmUbfJ6Qxt7BnZApu6soBI6MDPsF+EpmoN4o/i
l+nmiyuYAxLISwaMlE4b4TW2VgpudBZuwNqH5tA58JPlSOMVpyRHtEzn0MYzZV06l6CXrxrIVNj2
B8D/Eyre7VTG6a2JKz6znchC2w93quNpukDd/mXl6zvJP4o/cY/EVUOzkXDJFRzd56wAdkBg2pN5
GkxvWEpzvFnobzVgRm5jcH4ImjZ9MQzAwunpTLGotqDdcZMIBrfMq7l+1WfXNRCG0QtJl850XvQM
pk/skMSAKmL2M5N+rkJrwYXL0rBjijdjM+4M5RoL/OKMsS3Main49DQdAsIm0/w4q79WBwkBVcUK
Znxtjr9P2TrlZurfBY1c9sxfKsYcNDJctq4vwT8FAxFCFVM0Acy9jQhmnREEGOMWrg0AtjSW3NqM
SgLJxKIfkR4b4+dRvV8p/IBn2ogBoVJzLZWQ/FUMotq0K+MCAIo0nSvfnSoTXVOqaU12UGnIuUi2
ngmv8dfDwBwNLdK/a+mEjrkDz1CHKrinKyGzxOQ0rSGF+jveGQOK4qqThllQ1COvBpIt+UL+iqzv
IxLMUkXR27QJaVumSHcTpBfkDTeHaWPolvAeXCqZOepFtYOomoRXbpCA78RykIYW+LmHfptrzOrf
kh/mZom1vRlcDzQuEmr6TrV15IQvp3wGzQRxJteew2YFUUsWh2WkkDolv3cn0jIXpDfT6R+3/Pma
h9BXSfiYUzuXkdoCOnlWkyDrSyZSiBRnkUSMdvFjaINPQ/GK8iDKK8NsgFL8AUMvXWQMGKsF/Fmi
KhAugthSpcCt0H/vWqh7i1+l5AY/AIsje51qGHe5xAhf6zkVAps9VkbUSY15ykIgfntQvO1pdqEk
SlH55OB/qurrwZzXuLmBdC3unqrQviNSEvNtuBnLzUXtl/YvYeVoHNNKGCAkKB1naL/euRdXih5J
+DCPQvLfXA89Kkomo43izE3zqxrtiAAbhnwBlaHNNBzl9poTGj0zRjYq7HxRreo9uUyba4J7XJ0Z
nK7oFSYuuHnu5rgxbC1sqfTl3HEyz5nBVGrZ+/qMIHzaqKA8C/3NqZ9KIq+iPmr2s3WHs72hKiLB
hlt7SDCocMnUFqScfLdRJzuSgGWs0oNEFaIfJWa90sgVCHKpnpOZ9VLSPJuM28YDAkmcU2a+WNzV
Tv1pSJJ089u+PV1v92gG/801Oz36g5LoSxkdTxDt6nRCG5iXryrW8Ly6w1cpYfEAJlyxvg0KeYXr
+uDF18RtqTWiSXWLGXLp4RLO7RWJlwzjXBjSrR9EdD8D/qlGUshFFXVc3NUTtXm4/zFaFG2Ymn6U
B5RcLXYVJIAJAVOCf24f//QEVbtNRrDIa5jCMWmjQozeWwutQTWzWyAGSHVnGlFuoR5TXzP6LQWz
skWsNszHVFkgy744UHOTbW3VhwvtufJTg3PRPkPzjd9DpZHY/mIQGWdTmJY0KLNQeFKw9VZOEXC2
kf0vx4qNKNC5a63oVh31BxUAIqfBSqCbYNkoVVhA2ZowhWEyAzL1z7crfbPqTQMsIHuC4jLg5UBz
z2sOSxIOmZGRuFL+7QeSD2TWHpvJvHiwxQ4gTtPhSPs9K16Aich5cNkpDknGXYDdKfHWksMQ/8Gw
Onktsm9TR1OzrhZQDgST+3y/nXIrUsujgviE1hcRNE9VCV5g7iqvD0RUnRrFFzppfd2t710XNTOQ
znxMchnXTZ7tzPFdNIhG7REzgdnRi5IpWNdqdhOgzQrLf27inGynmUTXivwU6bjQBFZQsocyp1+7
6TOSGbRuuUWiGTw0BBz3QCSJb+COij9XRZGPVaOVkJC2HlGj4bwVCZDAj+zy21ItyHRaGBlIYS1M
qenJHjAnbV9b512iPVftDjKHLl1dmBR+9OpR5kXGoVgZN3TQ61kkHBf27MI04XOBcR01pIqLw+XK
NAQupWTmpodA7HyHv/7cSfgG/qAhRhAcLECqkPQ8AHRS70bGZxGwrcun0l3on/2L8kbI1n3eXsZT
9VS/mG/2zt49qN0s4XVYZ3G2rlaUquNr2IXJ/Lxwlsk8Xdzjma95mtf48RMsHeEsvC77uNsyorTH
SmhrWQLLy67cFYfqYL6WzwZfNrLOXxzYx32XleCLov65+1CP9mv30T8PPEBInhKY4PfOyTm5iTe9
QPG3b58eW6X34KFbt0/AqbptsSgWjyeoRiH98KgsRDBprc7LadVszodmI49h0a+yXf7cHq+HccNa
rXfnQ7JPedK0MlaPjb2iCzXyz3UJsdEiiZIIyxFhtuN+mUSXhfKJZMLqslBjbS6PdH5fPClb0ON7
ZZseaOqkA0vbpwIS4gfjB68tYupLaw9WoJD3Suc33rlfFJsKR+6DhghbH5WfJcFY8FPFTDRu6bB4
2MO3/BOUow90dJMECKx7b6fO12KSg+AeAL0OGUGE2tSMHp+NF+2YU+GsizkEYItzLGx+y2l+Wdlb
N/fhItgzfrYFwP9FFZSCx/0reR++htfseXiFPO16bI7nDyADz80xf5YLduMsDsWy2ZDAg86f2wum
FxZuJNcZNYIYegBuPmMs8bDu19WWodh+7Sw3RpQu1LCPibDi80pbD7E8exa6Ea9e3XbVslhCqiij
Fd51SeN9cds9NvXusjOhP5v9VAt5TDFxm7uqd92m27Q8wAPREwctRlHlQLAMD4VXLVTulbwFbzh/
MEAIBWQ71/iqlia/PC+vm34FRmAud7jZTIt8V21q1XNi7sLfo1/cV9AK8Ujn0ATP4nqRzhlkhJka
FDi3HxUdbmK1npbaMt9CJ4yM1/qxHtfuUr4u2/PeoLW4NZYGzwDs9DktBx7MtfIw5oxCnb0zVJ72
UYYM5+xHqiaLNuJ3wQMz5qcxNaT/FgpQIEw8vy5i6kMsHV7NI5X3oOC67Jcab8gO58CQjF3D6bim
g2nPGemLYcLmGFA5WUP1E19jc9nExu9M+KPbmCHrGmLq87sRlovi3YraGInACKlDHnqgBmNAIBua
c3mQAsxbZnHj2y8kbNmn88zArscJB/1J3lfevVk3Zw/C7aWcYhoPS3iJ5/XvOQZtfwsf3/+9Dy8n
fFS/keaalvdwr/1dF2DdEi0X62KdxhVfGqOSHsR3kfExEI2isfkCHx9FjZDC5t6cPOsFaNN+Fs8w
qfViSL348e4Ert97DDfO54ztbGf7n/tqXvmK/1PNkVRBo4L0cRfvWu9rCKK34E33mbrxkSL0FOwU
SwKgYOGzx+LvwodxEfMlfxhWmA82He/sE0zGyfruMeTkm1vYtTxmbrxveAkp42JmFLZnss5e3U9a
V34XIB/vMfbFbpfHPaQG7FneK6PuyJAYS2BWnsPeBq4rNNh+sQf75tEd8GEt9OBejC2vXTNBMK+9
d8cL/TD4fC+3YxCy4vDVbOo5nV8/512gTvfTfcfvIVblcdmilsbvX78HHwxCeI3vpwF69CEkwYic
tylUA261h8/3z5ESnIMqYFyZ35hwhGJYQwAGTyMLQV2TPfjyXeLBoupryNJCd+jD++1PG4qbQcoA
c9Ct0DLxch5HCDp4v8frbXMOoLQOYb7xx4U8n+ofx+R42ZZJKS7M9/DE1di+197nEfZN/+LL2yB7
EF/8NIDkwqPfxqszL/M+P29z1fv9R6TCTxDXcv43/8g4Dv8gK8RLQbhusiVkx7wwDeR4Rp6W81VE
rGqPsIff0AZeMqbDK+QZcGFxsYUnGoLVs9efDF9jeTdx7V3jQa6E73MPoI1lnzNDHxrhp5wC++fv
k3nvgGIjNw2RBYgLKZR7r6/wiPOQiwMWhE/77zi4Ogu4Q6i9RRSkQnkDw6fIQRLgyY7TfPlwdwlj
JbeJBP5vF+ZbqOLCLoB+zJPfKIeJWwrDaQBx0t/KSmNYafkOd+QpJ2tdrtR4/9pFUPPyvsrc8LOF
EwFx/rvB5NM83J8myj2abSz8Kw1uuP48bfESNd6GSMw/HAhQF6uPD9cjiqOZ7hULLdA/of1j3CNi
yO19enFOrbd7iZ/i/fz1yplDAhwpB+VgLAGe+ixZuUwMoUSf6vrmferBJ7Qo3vt8jjf2oBNYgGUL
UOHzIVr3uw2NMn5GWDk0VuYKWm1+BzMBVO7l7hymkNQDt4n+e06947vo8sxvAl4XXfgbrJ/BJah3
xqoMoGpZodbBq3nHeR7997ySf+WR8y55xF82eZSGWZDyycwqYkAKH8go3+EfMQKMtsgPLo6X4eCg
mifvWYT/WCDEFGJPouFVyTEPaQi7bwgJxJ+R4HueLC8reCHGgjOQIyATmcunXwI50seTnPeFMx4W
jOa/nkN8GwELk607Bv35mEHIaIdFFlWcACXI7JljDK29+ySHYj+JuTG3IGvX6v7xTl1PDZUTPJK5
7e33dCQCL/75ISN7goZ4df9bKdrBIieQtQUxAEtPjIb8Xx6a363FsssaK7cmtoryBHsnY0f7y8X8
sv3UPfbbZcnPZbgVWybBCSuTu7rdWtHzxf8HHf/fA1YEXvn3NsnuIsvhmHm/kAR7z0uWgayNZs3w
hycLZ1jKAraexb3tUw/wvbdzvY2+pNbivfyY4d7y3i/y3/r1df/zs/955Sc1guocy1EvMza12A0+
/zfhX/losRh/L6GMLI9F5V99FJaw7P2rfPfzvV/PvTiK93s+AH1p71tMOsfBsRlLTglTL6codhrE
QySGHEY/cw6ynQPOT/puHYoZ+28ffn9/9/IW3/Tsl0BsIODkO/4snpn6Ab6F1MuzdrdfzjgUK19j
NqhBHKiL+bfw79PX6RrktmdvijVVPK7Qf58u731brd/H4PPz8c842j+XEGbkxVFMMLZTDG+yylem
X/37/BTbb+Jf/gs7nOdhWf9mn2J1r2s5P2Ujh4zA/fO0pDBUrYlo/DZQv/HEMAHjnWQzr7/X3/D+
/b1GrocauXO51T3vz1gHUYQWfjKjMWdvi7m7cF8vXhXTKcVz/ffQ5vqOJiXX1gynrRkqPzT38bSU
yedQoUeUQb7Y8Ycy2O2CYHU4pMHvsxL8+klIyRM7jtarZ8Yne114b8nmrfL+8aTDaXpma27QvX5L
t/fA9qhu+rNflNXmEDl76Epux7DxvmjPBZSOYxaT4m2g+MeaEdSHOy3AsjE17kGS5UP/vb2s7V0f
dOHjd4gua3enffeB68FVA96UCPseUAPn/y1Zzj1Anv0XTPPyxm/UZbIhqOFNdBRqWLArnU92I837
+rpEzbL9M6ySCWFoD0Qa2D3NAwK3MF/PXrsBv8VzxfymoYQasljP8/0s2O+5Be/vcmWPf1dWzDkK
GHimxGtfGPQLktX7f7GFGn83AUsE5M4T1Is8Jq+ZQ68YODFrHm2F/9b+sIC+bT9Q1uepek8D2IdR
RCGi0UY/07HbiUui0PUrkWnJNz+MYMGaFaOgtYENjefNAtYEQS3rmUyXFQ3lOOudiSFezHyMUJBz
u+FMmQ8HCX/MELYJzmv4IrXyxNHk0e4rDjrP2Od+4pc4bqiCVw9P/M51wTTSN3n08R5MEaBSHlRH
1gCQ4i/o6P2Kt1J8K6Y1g4UDA/J8ncOo/iGXF5KHuF47h56b9d/tYkYxIAvni1pWcHmrVtnaDBJU
Avg0J2xX7cIJlbXj14ERq1vwAPw28Y29GaA4unQX7fK6gK4mcINyk28kZPiV2AK1DU/CR9f7onTE
Q+633NdxA8c691oeX+Zq9/XBiDK58sNvQ6jc1zfWTrts+H62ydZM4QS3gO/nQ+QcOtZWHyi7R1hs
ZQ3z1jtZF8wH+T/f7Zu+mz2/wtFMpEuMW/hPeBYGnlf4FuZehOZcfuJiV/787nlrNmmCXT6+v5sE
BpCDYrTop/nD0/B0WehIS5BPrnnv1PuSU5kiZdezQ05dmG5lL6hLd5fHEAj5DLWEEng52+TpsWCq
Z579PDwGo4i8zsG4GBesk3f+xnNOyN5whuAD/rYW0IU5umJsQtkdEkzAQh19tZ5cKCrWfscX08kB
6TnWnj8TmMtlQA811KIBmQ1+s9b9kZ8ojGynYAzHkM3Gd0ak+xQ9Q5UNKBtTvtJP2P092apsUQ6h
Xrdh88ugzqnwTg/vcHheLrfbz+Mx9X//5ZiX3GeuxDOeqe8uEKrhvsu/7mI8yBkU2+yffNQUzJig
8LRgiKeYdq/lVwuUI/x0RUJL0g4d+0oLtJdidV71+/OK9C52Pod/RkC1hlNF2xJf//WCReCndt5t
qH4Qg1AvJ16RuEciGW0lkYp8J9FQHhirxtcWcpG+jGDc7nYvjPF7T/s9skFsM3tjb5g2/Eie1+sx
sudMz8DlYEYSrEOqSDg/xo+47UL3VC6WOoE8Yf9JAnpVvPyTGijL614SBtO/7meRJAXyRaOUv426
57zpkWQM+RPtqjD7+z9ghK07f/AmzP2QuZRP4s2oieHRmNm7bPmRgiCHUOzTffYkIaukk3R+T31I
sI9rpXj6jySy/SInMr8lwNVVMvrYgFhUb9+q4iNvvxR1Xp7+rMmSjFAS3elArDt7GihokiuDAX/L
T0Cn8lP9q3y4G7iMOgjPUgacqHkzGRhMFHg1D1yDjUgC8QziB2woAFplgFxgD5Uvki08H3iR5rdH
+6v6GfePN/07PxmH2ff9dDl1Z+9+KvYmmcMVGSPKe/T8vQzKoLNP0bg7B6RhwBVL3yTie2s0mHy8
5jmHM8AMSirKfu4oYQ9EKWf8Ee42SDpoolB0B560qE0zHoC7TeOVGepoQEW6pIbsTBETg8506Bhl
L9buZT92MuJUwea61YfZKX2ckW1IeUNq4bVrr8zuEdRDBxHVtnBNeMebaLTPG5vCuasizPlAbWQG
IpeJL73/zW9EoxSiDUAOyUDeAxE3c0Lrtpc+7k8Bnl/aNSM06+39kwETwR0VCvuyKBdJUcRpP53s
ehZS2qZNfrtP0pwJbtY2y+iYcGEbF29GJVXgLnJWit6t1DFHzooBkOrpgu6rWoGrsz+ynJ5gDm2Y
Bf2LDGbjcaruw3F1Rl+FlJXOLodKR6GeXmnJbYvmdO6viElljM4zIU4wA0gAuCfcNR5dfugz57yv
0zIKQe8ArFHAYDZqkoHzwPA1X9d+RtedTILmzCANISrwdI1tavQ3mHxRuKS/0iGZfq/31u197HGW
FHcFkmALL66An5fSfhJsBNw0ntuXsXE+tdSXFboORcayG59ulh4a6ht4lcRatOdTp/225RigaACq
2brV74ldH0oaeGAv0/MB8KI5071WRwMsw5PVkFR/cGvhO0qOaMyCqtEqY2732rGEfRbCU2gSGdSl
E+OdHRC65hO3LqN9e+EY6AYxPDe+5oyYM8c427fTbf4o3/pr5ALnumtoUl64Ty5zePKa1iAdLpqg
vzsB/SstLRfgj8DB0bBB7tKlzXfVqUTZj/BumD7qhAFtVnjvwK1ZUOacNxk6pdqzMTvZFknufZFq
O4WPls7KX2uZBl95ZhS/rvzRGheQBhjgxwQ5KZ1QkBnekGt+zueDvzAL+Gf/oZNUD5kv/fjS+K9h
nuv6qu5/khn24n6ePcOpFMHHvLBragpgJnL7UOc7OAMBF1km7iP5uEPSIbCOoSbpHDmCHDS2cYuk
CWJrKjHeGeGy26IvtJBTnwTe2jI1CBfTHeQ0+BaUm0H/sNAr+qy0WJgIYXvCzhfJpEYKfg8CkADa
6s7VOSPwFdTvCyjG0xpVj1EDmCzs9rf+rVRfG5QXZTa9BqKZXk+GZaKXw6Q+VDBA3xzm+WgKCs7H
ALqWgAsEFA5UFjXNLe3iTI6uITsH9aXsU0A6lRKUn5M2p+9zoQkkeKWmafcdQwDCB4yE2GUs5479
pFpwNAGp4cq3OZdD+mv0enRbR0/rpHMngevPpnIHlqe0fmRkP1N/h4e5ABnsXp+qLkPs9CMD121W
OGdku4WW+JwMC90dVk2dPqnXcW3dISMqPiDmnUC1wCbo6fY/nclHKNilywsBkMfsvz+YoOtBN3Dc
gr6UzqpmEDienyaHGbvaBAnm+jIj8vipM8gImLK5LpgsRHQyGs4P32aMK+mHheUqUT8hwQLYXGtm
/+wuB4DuBhz8pECLwJDH7N1tpkO5tzLKuEwYo6vNGAZdN5Olf+dKKbTvHvRmKS/SWoaKiU7J7Rtk
rwKMRDOSTXfJ4Xr7dKeD0I8NI0yAD7iS9BTpWnAJymOPXDuM7b+wYERM4Qlnca6AVF6b5ps0HJkl
FYYEc3ZsIZWTjtpgHlXQ5oCtImmGZeauh6+IftyIEJKjBcZ1r5hIHJkcogJBNWBrgQIZowNq8NDV
TAzSPO2Lx946Z5Fx+VYf7sphxgvQgK2QjGGraTW1DrurBo3FpIlG4mVSZwIrKGvJAKUz3cL6joI2
iwyUGToORfaT/Wk/wGfgqQ8KCJdXs/Kmp9mz+/F4Uz6Aeibf9Wf+qX/PngHEWpqnP9e/lIDFH0PZ
SW07O6nfMCKk/8pPqlvGb/lJ2vg5ndT322v3pr+RSNdS4FYI5b7XN3IKQgZe+Tn94mYZYZZ/nG+e
oX+Xn9Sf9bfxrX27/Y7fzsv5p3zV350X5E+d9/p1epJK+eeV6vTJebn+AHa1XtIfRIMe7+UrP2Vf
yudD89R3qihlJsVaGN/R/NW+hudoeJEOk/naEOB+PI43FKLplNGA/NBU7/oxO2Xv1q/92vzwyt6a
t1hYGVxuPpTX4RkE0OzT+ILqdvgCFXn/Mr/6f/rROfU75Us+6thzc2mpwLkIrpa2BUwPPu0U25zb
QHMeC40K+23e1JGqr64Og5kL/qR9oYiLDONgQt4flVCpEqY6iNlHlh6lw2ImSrTL1IgGuK6yJYM+
48g8OYaQPvoc827YTESizE4zNpo9wmv5jWppu0LK6Ya0SWCXIf+HuWAsQg2yPtNHcZH4AVo/XOvC
/MAIoacJBMaheEg8juMjfAOITdsYeCuTGN+sZWcWqiXMFzgqD/Nr/Nw7VNtCbU+woN49U3sznUCl
+nNUqegDFKe4dl4M/yPpvHYTWZco/EQtdQ63ZPBgG2f7pgUYOufcT7+/8pa2jo5mPBiaP1StWmHg
BSD2L1zMCmHPZBsFo4pmZZvLocflBL9KOBUrNAO+jgRvhxGzw/QBY9Yz12IQQeNYeez04iEgXJMW
t9tmz/UHR12mHHE7HuoV7d0V6uN4q57ZPM2/KaKSTX6L3/mj5NOcs9/x7Nyj7+Q3+MansH0JvoNv
kpqde/LL5TW85rfiMt66N/dN/7bfsp/pafhSv8yrJrGUrFbmLAORZVcGKvOHcRePZYxPvodnuAZf
1j3/6S7Vxdxhtn1l7caA61f7yoomwNO/ss7rs/8FYUT+uWwS3h9POfqt8zUvd854Y1DuT0m4Mu7d
2/ye/8C7ONWradtdSj7XEw98eqXasS/Fp/FBxtbbdBmf/Xf9kn029+iMkYqzaJolGQIfZOpexjsF
1kf3Or/bn+3JvIDZ4yA73tofKPIxw89zfXevxkd5M74n/r4+j+fhrQJy+FHveb8AFiFZZjE8+Vf2
9Tm9ISGKFtNLdhkuTbuIb92ThaBx4XzDpVZ+Ycjb3KU3xcAqidCkRXizfrVrd8LXALLOQr/paPO+
7Z/2C8LBcKlvmY4vyqp/n2/YVKsXkvmwj7+Yn/Mt+S7PwS8X/df0lt2YCL9YF/0bwuNJe8Hbrn/r
XiQujZyeY/6JmWruUM8sJr62gS8M7bkJiXIxnnnQ+SdxPqgRvR/6AlI5Lxwg48twHThXyot2mR/r
F55WsOhe+Y6SXx6R/Z6c7R8cpM/GXfuIWED5j/XGj6S3dETpsOi/1dN4HZ5UfdWeMDB/7y7ztwEe
d9O+1cfyy/0By/gKPsJb+1Vcprfx3LyZsihYRfwv3/ktviWX5P9/xYNLb8mn9m19W/xfYnF+tXt/
147mJ4+fx/wan+dHPI8ZoZ3EevZp4kP6V6x+X/uX7rV9yX94UzpfCdfuZX7P+AifqGYxz3lGMF98
mmTavaK6My88aP1S3vgr9WV8Mq4KMUo8qCfvl1/dXeQrMy9QK9uXiN1Rn9uzeZ1f0s/qK2VtdK/T
ZZhXLJ/w5v1Wn+K9NlDBLebX4BMt1PzKbp/JyvuMPlNmNHzgL5/7bgEt+xe32fFZfTF+a/RuF36d
D2wN6g1FPaNeX+Qksl1YGeFNe52fhpPya3zDGixvrIwbqRR8xO7CH/DbG8DP23BRfuer+aG+6+fh
PpxCIhi+ekZ7kHe/G1ntrM3ylgHv/3TPPBMeZnHxG3Am+Owt+5KpLbjb53AJ1aV0f3Sw9sVjFPUL
YYZ/7/0GH9Vdvce/FRv2rr6wqPlvLheY+i6yTwJYsVkar8Gn88Y/ox6HtmW8+u/Wm/OmQfFfJJ/z
9/jUXo3fmZ9lnxaffFhWCs/MDFCYQNBbBF/z+/SmfQTfxn1mR/pf2ofz0f+UMOE2zrfzq75EZ3ae
g6/4l/GKjgeVBPvTanDu309348rH6JwVYoE7Ccg1aCKYCmcid3Cx8K4u5UO0CM5Gucgu00vOlX13
rvwYPSD/USpNOApzLX/lv40LVRYNwVp68rvy1d1dm9J7Ifwr+RkqMy9aoG5BpqV/ONTWAHQQChF6
8Hqc0dfhrN+m81ws4m9E4MSBI4njWX94dNEWYfHyrr5Zf8knr6jAyqav/i5hhzcLZJny0jgh88IN
skagWkwzsBmHK7twrvwDeVvyTm2cV3iDUY6ZhHyRMYPRZ7h9bbjSP3DBn+j7i4V2RXqMjdGdz8yf
yP8ug3P/5frrMt30X+MVQSzrJWTja5gNrRshnWL8AjVsmUG3TlfttaHZeddeA9Bf5dW7Wlf9zsKO
a0Cn+Rqdu3vYL1x4X9wRzOhfTWCB9h+/aia8hQd8RRt7Dwm4Y4Dypb3yXV7Uelmt1UctvFo+r3TU
zR/ff5jwNHKpeMMDZqfDXVdfyBFJk4eKPGifCYfC1bestA0lTm1tPdIJvPQUztfK+sTYHFnRaOwn
72UYcM557lvWy3LEpvQh/6RSyS/1hXou5xTVv+OL+YZMNHwl7PqjdSCa1HfhigIJ3Dmh8Btq7yAg
HIfcXr4HToyP5bohca6GZIhdBd/BkvJrpt/R+TcGDcf4yfWcMFExltQGesRkQiMEh3XBP2DdYAoz
LdktHRg2RfhXhBPil6XBsWdl0hwUYKYnlIwu3jtsDDDQbw6JX42z+1Kl2DpjMbbkK+2vxPK8hbfm
ol+0d/dTsZftyfronq13qFDuTiEJ4Xl6ja7GSG1CDAEu9/MtU74Jkw9xRCDk4UOl5gQU/cXNH9m0
DoPwVdfFHOtZMiPwD+95zFlMhKINQcv010b8YUX2PzxrtRbyDAd2wQ3K4YX9W2tOu6BaK7QW4k/X
5s0znN9WfQjllOnwtZEv+NaotxKdT6KObwGKYkitZFqXyJT0aeVV3kkUHINDDU9Z0abrrLB3KhbE
BcV7Htjo0Bi/OqvGP6r6v2zqB45ZdTnpN5PGrBRBSX2CTAhtf1VSEP69k6urlf9CD03DMKyisdlU
9t5TfUqmdD7p3HsO160z7as3v7H2cNprKhWENW3+6geoOTAyVDE6M9PvNv9oe1BXwF8PYxEU2zUc
85Ev0kDvxq5Vy/zZqvNNZmlX8QYgdg9ZNY4Zo7I3MUACZcFAHxUEdE9ELKVT7vSZJJ0z1r8mUZHT
J+zkTagyNY+dlSFOWHu+Bw+95ew8t9OxQJcwzVSw4zP83qmGf843DUOzV0jdWZHiqMXzqs7ucV9v
RWU1RsaxMtp9Zy5jD9qk9zwGR7RQC2CIRaBoq6h7U1jsoidrOO4h/rqgQ1m9G/Jg3RIJj3QYhYjY
iATYjiuvYAvYnK5idUZ5z5NjeoanR7nFpWhoVkWDxFFug/IwAzFYWPJO/b/cIpxpBNvYasAdQtS3
ou+a6KUo2OFKtm5zDFrgW5buzeHWpTk0S9hXib1oW5x1pkeEuN5obzRWStZa5lLkUoZJiE1+qDVc
W8e1GWi/ptavK15m1BFoISoH2kqB74jpFNFfVW5ns97zzgq0kGMJ0JOfUoxekfjWJilDZBwBrUmr
qSDRqImH9SxjATM2FEueuhOBJjTTHtuRDlg0fKuqGjuMeIejWq8e0rBetJq78Ym2UoxgY/QITpXw
SX/tIqALepGJ1gf29+QwF2Ss0Kw6khVCy3ya4LVBPEddN/bqMthUe8Wjh61vOZ0IbupL2ZDDEK86
hQKgfU2RDjhQ+G1a50ZAhim8QMdVjR9BweAqE8jXzD8m4jRy/Mja87YB/sxHvJ4nHRY8TGouRvKR
Eh6qW4843oNAlURwdd5Wwaihxz7RQcvYd8WyQ4+R65jQNat41nZucSIaGtWSDXet6dl2+JcIR7+k
qIeKTebJQqfkmA1wwfE4x4Qc+TedIoGv0n3SuLp6E6K5cmOHtOVvWD5q6lEsBC3gHaClmD48KohD
/iYzYZXyNMfCXinEYuQcvwJ8RCoVnmqf2UJN+O5yUDaTji/FDdFhoavHVHUfUDblQMOBztmdKfXZ
NMKl6V4DclBnMksFC4pJHJrnbiMiO+HGKxEM+wlcFV51Ob4oHMeigG/CF0KZRRw7DpDzfevwx84G
/tR4OsimUCPl06nDyy+b2kf/05xGjDW19ZgqBx8cgRiMbVg6/wasXpj8+OWbGI93g/2gFygOoK+i
lIUv2aI9ykv83dnkmCGq2atwadMCmxnQ/cx0zhNmTRVcDS35Jk5l3RsIEMfk4gLgFTXKPgubDO8g
SIdrPHY1fv+dfwpAoiEfuxYEih5PmWT+1wrVFwUHwbHkhW3UZKc3Z59RgeJhOxvCr+i2oRseUDQv
Yj/6FMGCzmh1wp4UvKjE89lM3hRtXkpejDud7XFVlOGPBsKatvTqGGT+aBn6KZAgFl2TXIfuKZse
bf2rSIgfiA/4g6a2hE9kq4kbN66nx27CH5GJi8q3bdrY9pkLheZZR1iuTVCsk3FRDjDl6EgazNxG
4xeGaadypZrIB9kSLhdPAjSt+mKdDsQMNIKH6h7fB5XDKEEuXVEgImUgZrDDFRaReMhGKMwP0Ecl
JQXgLiFFyKDquMGgk0OZw8/Z+twchdU+DHa46eYA99pu/QdGzuQAMCdueGU5QV1/fNQ5a9zmoGVb
M7gmdQbqpWIODxssAMTW34Gj0PAS4NT6zxlmzJHxz0dwwqf+kxyGEfOi9ojKAKDVMZBiYFCLLUU4
EzOLtYretzsTfNscLd7Gog3npyrBHN1Z5Xx3KLq0FOePs5CotZGMJgUtbX4WqYxdMmQ0HXL0Dgrq
VvU6YL4PFzrMoQtPsDNYHBbS1ciCSwlw0jGqsKhZ0q6+CkDq6BBeKmfhQLZhJyLtmLlF2o+6zbcB
DO3CWI9OJYkaRsiMnXsPQDmObHEKFEL91IDOa6DuLKpAXi8/xpjS1CY+MvHGrBmxcuIkzHJsx3lQ
ajBt1nczYE4b4zzEULEkmTnAuBDObMsILAWau2L/fEKmQpQPsY1QqmjENJvpoNEtzOQlbK4h6q1G
IzEZADheF8pRK5/rOuGoQpWs7HvubKzp6HwQVaD/+iBRuAqHlWqqBxxa8B3Qdw3TlgKQNC/AMc1s
JWJhlRZM4eTjkPYBxmcdu5v86EBkauytrqOgZjNR3RRbZByTYS5h1LM1Cmtcei5L44iYZzKJbnn2
klvFFTqrp3Dj5i9qR5J2Cv3mza9pJfGCAoXNNTiJGmuHHrx0XkSIOjL6QC9QJ28lFTMSyB7xSqti
nch5MT9Woc8RCRuh45mScZAo5FytkTYXBhlvkIax98xJs6tNZB32Un/X0wfElV566zsk4YwMbDFN
OgX+azpDQYiwoCERgwegIF/YGuF54I7AYqMxJ5GmeAE3QSPVAqs3Gt+VN8S7VYQaYThha4zMW7Bz
ueVkP/8Nj4BsWNhYdHDCzQyV0D7bOvZuw16EURbWTQKw1sa/0b2ovHMJVMyp0I/xTHHEd5OTcJlP
3IOy4LrpJ9IPfdBviqTcGmS19EPBEPRajq/Q+8GeASlH+2BVn7USP4EVuhkeHYG3d81m1SMBIUBA
xP829+eY/fiO+StzLhELy3BFBORy2sHBn0nK6Tj7RUWgzcz1m/TYatl7zKA05TZKfPdgTLDiPGfF
kLBgKcfah0Vv0XMBiGyO1xefT1zBSCcYQGa7g4pnq/2QJv90opVIUHAemCtEYb9WA+ge8450cRvH
kMSbGNo8qxEVYIK7LKitQT2CC6JttR+BiY4iz2nNPcs+tGn41JI9L+7AFSpVn1VkUximHFWGi/vK
mL7NHTXqxP2RHlBJ46AeqVgBmkeNAA68ANj/2TclefykNuc2gfLQnUPVwVzq6MTvdRO91Th8iFCF
ySTTg7DFLJLjyR5uJIqkTGDlMoDkxK+Mx22THekAZKA4FucBl9wB/RGXTUca0jRAeLJJLEoriEOk
6opfbTYRIm4xCqSqw5v/rw8wmVjaqwntbNjaxzlvn0UgF+jPDhUY5V1W3zhnKQ3VcJfG32p/lAme
+JNZyL9CsV/28q0XvRHr8XdDWUTbNNW9C08FqW54wuD1ovoz+mt1h+oEOTkgEnyqCB9nLEMquZ81
akGEo1WkPGMTsZmhjoTr+FHV7FdLwQcS458gjE9WbLy1M/wEE7GJ3kCth3BDVz0O9kashysWpajb
ZAjitm8OGiBUTCFTQ0aMFnueD8oFgyxvsH9s1GNV81oeK/VF5G9YkWFmqE7VBjMkeaiM7mguqv4h
STYzqKxu7Zm4On37LwJ5xDxGxqYyrlOHnoS6tHw0kmwrwri+44BmrCiy10bj8h1PWYv5sR3u8Amh
2ibWYhmRlA4crjvvWbBnwkydzs7/m85HR7vEoSMAZj90AfrMRluxpf58cjPrUJIxFnnc5a6x2pLl
rc7Bo1VTrfvZNezOmgaZSmuW84TMyOVIeSRB1p2HdariVjPBKkBkRw0iIQNBgmiOVrb3H0Xj43Mn
IgEjUAmFFalpLAFWGOUpfnZt8+rET4wKeVA+uSyjTqTvIarRuNk3C+eHbkD72mMhD77/g//o/wXo
jP1OsozVtRtuM3hs+YZgshHecMAtsKmQGKCrdLELzvA3w6Hb8x7nzAf2WLLWSSqgDOfQ88uvDqdV
Lx9XYk/FwNGsfnCHv6Fi3nQNc8VyY34xNNOLU8q12hvlHh2tDGLlJ6q+fHXq5xJChdZNeKjF6AuZ
UVnAhNhthHeP0rQUTxsKBpE/0rYPlvknJ8ccImXGK+k4XnW3PjC5jABb2JMK1w8tkTIzAjVhN9kk
ofzU6PElAoi6yJ6pnqKzln72RHeODuJbfpJ8dNziivrdw8JY7h7aPWqMP1MJUCqZYE61RI1tW2lG
qGRMtGHoXXGwizj1+Fkt9n8x7ZKs7VYfl50NTpeWW6SkLgMOLBHxCmB2fkRoP6OdVI2Ry4cMPxUi
yBczyLVo4HDzX2f+jxFiprDx5rMGxIJFK26/4T+5hNkFfjfS/mKumWKRxbijP9l4FTdITPHUJXGc
R9Fr94BSjPOqTyD/UCsa4aEz/8XJY9YPDKAfuqTbKSe+1mkVKMwxULOJV11EYqSOuriJQDTadxdD
ShpuKZuSVpr6nKSXiEuuno/h+AMSgcI6yG7zTDNNBgqtWAguIW4rOePWKNsMJsJ56og+hPPP1cIi
FBlkzTJFzTn5xqqn8EjeKali7FpQz4nQU0vZofhwUP1F3j3lKymHDu9ZRs+eGnw0ioNS21rQp+sl
3kZnPUIGRKqVPCmNC1fsTnj7PuFMQRMvPQ3TNsr0aYCaTnHZOvi3FKytHhKu/XegxsBFxUAVrmMA
blOaNN57IHVqOe1iMsCmbNmAe/pY0LlJs+ftthM23zZ+6xOrVMEHAPaYk2xa3rMNHiyuBRbdOQDE
1tBgKMyiIufYoyLvDYJESyPlPrAXdd+hM+5W7Ce9MR4DMJTCIwOPVqA5hQFTZcJNeeR6BGhGIxAB
f7NDfszMeaRWSDgvumKFk82metBBuKy7JBWkbzbDdsv6hpAz4U7BbxWhd15fOcNcDV8lZgiYJOWn
P/uMYFmDRnX2jy69Anpjw0SszJ/CSknoh1AaV/OIhHx+9NmQoFycA1KSyNMW2wh/unnd0auUVWEU
R4+OtgBgoKfGq8DGyZgmwnu2G33JEpk/EkAB9jfnUo+/xzDnsmK7h8oolkMD/d35wby6wYpbkA6N
25XoQNm+I7ZVaMZ3ba7gEnXitTKaT74MDU+QGRW1NHhxc+gZpdLlaBY2xWhMqJUIQZ1vqfLMATMo
aI+3QvwYbXcbJsmWnvVVPDWUo2/NT46L7z3WbgUWNm2G81olr3kXFS0FrGzdziDIlIMYGyAcUOXC
jmEoEXXm6uzp6V0nuVk63cZ4jzhfg+CgMr4MwYXyGcuHsMeuCjtM+mEPPzjuGjmv/RrYhZL0t5FR
p1Vu5ReWQ0tZjxAscS6SMqgqD2120SOFoUW1pZT0g+JpCo2FYAdDHe4sT3uKE9ky/5TQX/W195SX
HOOJvoIVTLoHPJUu/KCGVcmNwXpArY6yL/GEx3KM38U9Hfwo0NesIf/yhP/BmDhKtCdptxJSMWDb
aAj78Ob6I5/NqP6xG8ja+M0hkEjR9iGifU/dmdY6HrCJpGDN660brgqHojBUoBKmm4CbsGy6DaYo
Hgrq2QIotJkMO49uke0bD6CV9sn14pUs/TlotkwGE+AALtwg53JvfxJSivgwYebsaSPlIvgLnKbO
0aDaqDWeMwRWuM86hj6Vs2fJJtDPIhy45E+EsNK5v1L66LoON4j4MjrdMQA2I+nVwCwuz292C7Mz
3KfGJf/McK7lKbXgyTlOsTHg0MngcWnpSayuxGag7vDHw88aaygExDXFjdzsFFsi8C99g8kIlE4F
x7Qm2mAbJRds65QHr/3ntNqpTIyNWDf44a+aJ5vKUXdwatqeocvI2dap7ykXMB8kpkgyWn2Pg4Cg
D4Zgy+9Ty/2Z1cjBqlNlvOMcW+nug2S3JKdugncaucuUWDOxtMPZLigD7BF3f74j0436NA1ccY6H
UmO44yq0iiVdjqqihals1lF66NFd0tKrHxLgaXPZxli+NT3YLeC+AfPH6ddmFQLlgrVO1bqHYCQO
aZMGg5easCDdodtatUPOCTsUaIYw6RzhKbUZz7KN8Vv9wy2lkxb+Dl6PzoM43Sa1f65tcyMtOm/q
f2cNVLr0qYVLA64NmGWFG+7gGUxZyE5sLziBThf+w8dEUBpZZaavPPTe9GznyCKTW5A8tiRNcjgA
i0ohoJjxQQnjf7n/6NgP3b6EZGO1d73jiGpXOc5+blbiHfAusCcUKI4XgFd23VLvtw2KVNOqy0Xq
uiuh/6j1ceJwch3K8Q4jM0oxi/ggdnovZptcsErtnDyuH3sI1l66oVv6wyeAtP/y7KsHOEUt2LdG
1pHTZ0/YSII2usHWrU/Q7LADnpbYkCEvb8zyEOwKgKaUfQkSRm6KeMFI2W05lpjUzzzQbOyBFR7Y
4MAEAImSr1Gp2ZqGQnTrRXiqvZThkCsbvRYOGT43pBTVGC5xGPnxB7bw4hkkjSJmp4nZrWlsm+af
kL24QQ786gY3G05vvAAjPLjpAk2WhlvexwKxgv8E8wzvFg5AANageRO/H/m+pQ01qKPa9oSHJbeB
8OXaisJqegcV8GHEcOCAYbgsUxZ8AX6Rxt5SDDg4QJ0JgjLMaPnA4CeQrKQgDe7dsBXzFXGJliqN
ZdbXxqYxCKHCLrUjpqBZ5dXBcfeJla9qo18FGa8ouDtPQ4vqdxw0mZyyYejdLRXzDwZj5TZ1PgqQ
aHihRVlzjwD8v7lQo3i3DdEAAoGI06hbOR/ikZT4zU6y6sXNR3wEDAVDk+ihxNIu4wDlWVF5ynuP
4Kt1Q73D0kk0+7UXZjDGoNbwDHHPfzTcaFnO/yaf+eewxYZhUjI4RqcM+1LN+JkLmyIH9iDxdeCv
YjJW4CqqFd0/rD18eKOa13Docm8VuG/rS9f/LMCAPdA5TWO8EuVLN7+l8yMfJKY+LnD/jGEESUp2
3YKtWCshDMomZNPYM0jVPgncRXivdBq3oP83R+XeMZtTMTpbOjDYWVBOXFTvG/zM6ghefbKRG20E
TTKZvQjGqGbKWkiYUuCaE14fjA7E2ES6HGoLm+4PC4gEy43E+le7Kg5nyD5cMvzslQuxtZYcaeZH
3bj0WeYEWWxiEzgEyjlwW8UA0oMUZjWQECFQVoH4+/IRxHCNVVxn+lrOubj/MqaHcUZFk/300mdk
h4apnhh4BaRYQzFIso3wDee52vQF8XgamrzyyN27lTJsYF9n9Us1UDnizohnIQloh7ZGqc85BjvV
MkrJPuFrk4UYm8uelry2/D+3E06vSld3JTafWNc84DnNMrdxzK0HhIXDwenHdcX6Id1oM9W4WXGi
RWVwpHeVIqgkLo5KDUTyMSRkLXDUNaWiY8bHnhaWs0DFWtT0nRVeYOmkfkS4q3dpua/1lQZOEkU6
ccsQgYszPhl9D8wY4IrAMNdFNAvLeHY3RHhjhlRsc03fmgkyPvZ3GvabUYHmVWpbh6l8L0l6FPK6
ubNrB7IWz94ElMJVJqH/73Iusym5+RSJBQmt1Pxq6m7yjAepKpSnJ1U1NgVpYv1OyX/CDr9IoDsx
F5HIDZVFYfFnfDLxvvOV4iCeR6E1boVq2YVvmr0uPazvu80MFts1WJ21a5smZdpi8LGUgebIbMSO
3gX/E1axzEAsFrPUNxjKytY38ctLqcxkhkCZBEKeq4K+nFxKfSxzVCU+Ya8yUiiG/Q/FJub2b9zL
zKgQlg8Bs0V8bDkxPUzYhbEpcyaLc6j23E3j39oZTTPUWAvCvsNw42+RWzVxnTFOZ8pePPMaMUC1
pl0ZxNfeLZk2J0vNWbTxzkI3mvokKDJr3agdFgh/tisxfjZ4Ydukag0nzmnHP8/qs1TjYvknRmoa
c8QMCrGOY5ucUtIbJkz2gSdrq13HANdYy6YZZxV4rPhnDcp6AAAEwYeMFJYl1CvrPWdKMOGYOJG3
nnMiF8Xw2KGTA6ngzu0RUBgeEGj7knbgGd7TMFE/tEdTfE9I2tTdZWt7q4YLR6zJctiBVaYcaAJW
A0aU4InuQArQuKzIVBFyv+kNX0JyTxhvs7stnMIZ3G7q6WYlMoa3rZVFwkRnvupFsFKIXImNSJIH
XHB2dlVjsYfmfUJuA858W7m8i4ELukgJYFabVUb9XmZEXgL95blHsVTtKdj2dNNi4QrRmW+3ifp/
Fd4yHeeC1b23eLvZNf4+1okC2gNSS3mwHFJ/kAtRJ7GW75ho0rtLFAM4c8ClJ1OrmHmH4YnUj6qV
kQz/vFOHpeI92nFGoQqXCodRY4y37dqLcYi26+/Axx0ijd7/JtTOu1W534VefRfax5xpuyEIn+Bw
UJGOJkR609oGgbMufO5JjT638Zc1DqYJk8CJx6cqko4LrvtipF8DOkBnyrn0gFIYDwrFmg+rTcUa
IjbVrjz/MThJP9BR4KgYO1g3cbISdJt1Z+M4jljV+eGOBmpPDQyrgH6CJ/HW0+hq2dHR4MnGljKg
V46VMDRp+uQKc1MmiBmDEJ4LiNwqUPeGq0B2tfc+IJzm7S1vb3g4IuEJ6q56Vd8O1rQaGO76rUIM
41++i2vjSdzVD1JWaGl9ILCxkEkqlaGi6buWs0McBY3e345wqars7nBbSpU6eOVbBb07oOkFJ0L1
Ie9K7o2BrR01VHl8REr5hNmRuFKFuErR5rEyYOxnvr4fDPKq3fIUrG0FBk45v0Sauxc+uHy78UGn
e2nA1SIPLxJWOeN1uWtp3pbJTmUKKDmhFTYgJVPm0UBjScNp9MPebenPg3SfsX9RFGxanznAVz/Y
awgWHH8USQrscDFkY2+F1Daho58tourjmEq2qp85PkuGCGQ6WcZOHp3PbVkhfsEU/a/lGX6mfoZH
RD/rsE9Bs+2O8W3AXZ+uxZlN8WHTYxgpSgb5O7NPjqbyF864brDyXVSlj0no14SFkdWYjMLnJYR0
Ho3BevLgslBjxs20rRifhZSpfrUFm6iwFAQGUnRz9VcLjUcl8tfyc3bsEYNKIQjxIyUnTnKC2oEZ
kIR416RnUIkbncdAtNwlQSYT2EhnuMqyNwjdMNTiyRnHQ8hoXklcAmn0x8nr/zEbdRxj63rta/U2
Dy+Z1uDG2D53ybSW04B36cFDIMWNrEKxJOPujXQ0f5m69VhJ4sBKxRDgNhl0SDFpcytr+EeHJTOO
9kP6IJ2mtA68H4f/34N5FRQdGz9jek8gTeNj2Au5J33tiuZBrmfdQ3jcM/uZcc1vUkCTm8slzski
V7RdZTu+Jbg/K7GMFelEwDdc0SvwPqxoPSQHoTPYEO6cW2T9dC53OwOlDIhnBD+tB/2SQs6kKBGK
ShL5v42Ho6F0uADqBhSuXmWE1WPxhxqRvhiHz2dmHw8W+hzRdPUhZXJxMhBoQDOe4qPhY3RgQ0RS
Iq6IjDPmXURKtjNciKjDktZeqU52/EvkLsT5qpi8pfgrY8CIBgIskGT2nsxdJpt9/tpT2ntgwDQa
wKIutYwbMfFCB5Xfp9TFjJwx+6JX2u2UQWfQMcxP2ge3HJ8IIMlpQB10YQZfNOtWBgsWGrg+4ptp
IXGZc/1KCex4Fa7zXxrcxpxDmr5MTYa1BXOiwbKQmGzgIonM6Hwkqj1cGQYDdTwvRdZEfILRP+85
uJ0JIjAAa+CU+4y7HF5tg11NGHB3xdnag2hDcjWe2Bi9M+2koGzC25inSPV+JJNUWuDZuMsWTSA6
dTR+wtky8eJjWkHKNEy/eC1ABT5/QfhtOXATEROT1kV7IN+m9EgZ3btcgmSvLQL4T/y1zKAYmgCi
MX2WUBGGTzqPt+5gfb933l481F0fciX9o0TlwfkK3N0YMTztPjzWuU4Rxwv5pbnH1QzoGEjZYP0J
sYRTzlxJ3rmi/MSQGxmcTCPvh70WJuiF6L05iTRIAdQ6gIE90qhI8/ga9yGjBVhAW6kiBh6ECCIr
qCOV991gDN6D7A4ho6F/U3oXeR+OmdjkZ3sppGp+gOraY26ZpBbCPlz/UmT3ALp29aGCNpr5vUff
0aB3GXTCnekbDP+pRACigevYA1FU67nyVv/nSzV02YeRoWXW3QEUwc5xuAj8b2dwDtzsRC2qKEUY
pMwlAzsbnJu7oaAxsOMtl/vYv09Nvi1hPJe4oWo1u6O40VXSMssxw9Eyw+yxgpVDNGhCsnp7n6uY
0LRb2kGzLhHIERTNr0GAKLsBn3JQS6YRPaZ3foKbdnlIY+VhRMJUX30bNXl1UicKM/0u8LTqxDuC
v1emTBIol2yDKwE3HCpTAG7RodXxndJTIuPAKxsil/PxDLYMCUaX5Ni2uHn40Bp4iALp287DkPmv
EaSEvvPfPftZAFxZWEx06Lpzjhi+TE9CB99bvnI4zOKMnY8XxzDWEMs9lrOM2Hw5vOj2DWZ6Joxu
QAHSI6ZdlI/brDjXuDE7Hak1DMApjlzj6Js5z4UTVqoYg2I4x1FZR3VtHrrwUtRvvneW7cZmtkP8
uOmTcAa1GahT95npjoGYIXaeNivcH/7ONY+KlUa2zOLd5KlbS5n/pjiCCcg0J4Zhyi96lSB23oSd
DLuIPdOM7qqYt3GIdl31yOb7EDdpGHKRXRBQ/1OEe6068J9FfopKyNHMD9E/Zl64szlRxV5bDYgS
wDtj4t71v6VWF3dRG3boVmGwYNPGxzS5pT88KxLIzWhshOnh6eo/GbaXlkY00jbmTY7WibNHRltu
4Xzx1IWPlWsEgNhLbEQDd0/D0eYkU6JgTn46xhmMTzsG6nWl7dRaxeow27FdSxKjZS/K/MTusDBo
1+kMVjRictQ2uwCJtO8GMLc63muxKZ2zpjhI9CLuBTXdqwz5pf+Wa8gHxpY1oSHwa9vwiiqwzKbt
q18dQph6pYLh+zjgotitdHfnYhECNVsa9uFr0oOFHksvDCDeSeSvtFyCOMcELVKPd3jPQucseZZK
AhGPro1qSbhxgqhx0mn4smorZbqSG5OBW4aoOOSx28wyGLeBNbrag4XBW+nfXcvkeAA1srDw6iGA
qQ9a9EYXdoilNSrQgtJ8sefZCO5MLl/yXiA7rhxjofvl42C99/60FTl0xt/KsLuAsW+UxgXg/0Uf
SGfVYaBMuzS5UaiLtamESWnNWb5yEUvH5XCIuTMDBQGk/Wu3O8I+FmJpLMQQp6DNxL6EF4W7mCeo
5LG5AloNjWCNsJJvAjWK99eH2h4MKIZ24MQLIo//AqxgYdtQwlWKhOnP7pFp48w0B/g7BR0QiCjG
372bXQoD1t2UfFRbaWohBFRp9kOxHk9YIULJmOh6s+BY6x9ggxKcA9uExLSDTCJAAyEdRw6CT7pf
yYbhExLFIkEoTUvUjwLxbk9IkjkecrTNZbcY52CXTvN72nvfbm6TfJytfSrlkNWnl9PKBGc3HDpq
lpGC42FQP0osI/7dYPagHxUBaZsBQRqhMVD+9157cJXP1j9qzQqP7HHX8F33T7bx4LUPPaQChvXe
A4SZ1IXRuUt9+H5I03bwKjmjlemnqhjPnyblx7R3QX1sbIaBG4tTNXuNCDwlLquD0hEeW2h17Vdt
kLX0MPx7ZMS1iMtkHU5bn5vZ5Tp2uBldaFCTn54km82dkgfXyR7qTN2rnkHH+hg76srXjC9Zyil6
kFBPnhuk/MinV52B0QJpJPFsoGpmacP1kXvUUwcaRFhvyks19SsD7KvlN83+ncheaRvt/DhC8tDQ
TvHk8AYcn92vmLPfH7ExO/RoqKwyep3m4F9nTC8GXep/PJ3XUhxbsoafqCLKrHK3tLfQiEaibyqQ
NpT3vp5+vuREnKuZLSHa1DKZv8v4oNX7gXiCpi+ZDJIw6nhAk2A8S98WLdMbMdPEVE74aELrKHeI
MSMoNLt+m9G5F/M1JxOzNDZoIp6Dznmd6BMGx3vVUY46eDA6e19oCFqq98CynxuOu0mlzy01uZ3Y
Bw3MycLXL1pdPWEFadgmYS3IqN+lbnuIWBB+au2QVHlwuNx9+agdW3uklvWQPRYIeIz6YDz7Y3+K
Clou0OmkTVH9FZscaV3FKKwMo3mH+KYhU7xnanwaOUT3T++FOW+mID7YkNONjW5g+lLqOSrbjQV8
838cT3dY4vg5T/KLQxM6IgmTYw7mUW5jZNFlB0XUjWu3IkAKt0U51p9CSiI8EaV4TTwsco1m5m/H
gtJUP0w+JedA9HZoHdC5y+Wele1LrphtQ7kDRtS73tosCEto9wuy/ird0ewUx857aRuGZh7snnHe
UcE8SI46Jjah9YLGtO4DjWjeEeOYXkDsA+cdOprnap9EdQmyoFX2aZr/E9Fgwvdcxjvn3ELPKhaS
E/506lRw7PpLRcHajp9yb0uVsWjzRfgAYVRRpteOiNVEobaY5dtEn9dWNCTqS3wJ0g2C/+W8JG5o
dhMsFcPRBcMShtGP2Z8jiMC33hz1XtsLT8k/lS/McW2iu3F+ANvRLossRsrtFEhgYrQD45qET6/Z
hQahGspCC95iHllqTisGj+pzCbUp/olirrbIO1z7I0315ziyKJfghZl0NERHJFpYDz33x5VPSkc7
nzRxEVE+csmIXrsrl6N4PBJc4ERixyz6POe8uUibSIEhc3bb8qePF7JtiBWHG3BBx6hwTu6lOaYO
4RMPrVxbDIeTBozWVRRtGNUXsiJIqBapUYFn3QYPEDZq0Ungnt9nyk6mxXGRCb5rfER9vM3oPCfh
+PRp5RoIUsl7ptEJCCIazT3tnByG0vxzPvfLvGmcWw2gNb3PCE0BEZxm13M/cbbZdMNE8j+J8fc3
zadoi2dKZgrGhkqROVxa+S/EmGN3fx2327BkgYARGVB8IBaSWw7JRW/qR6HUEzZEM7dHZyRjM7uh
qkUXGOnM/LrZDMKI6XhoMFgb2VGauR+v0XoBbIU1RV2+HecvmWiAB94FFmZF2cKoZPFNAC5kotTQ
u1LDcyz2KpuWfVz5yLPx2OzkkKIcpyHNvf9CbkMqTsaaGaRPku84Mnz+8jPTHOcUMiPGE+Zvzfjb
YCQD/WGovqSVFAmHQ6logW2iPUAYukGvSSOkgHInWsYJ3Rv+QT5xnPYvUX4NQ5uABZ8hLz+JH1Jm
CU0ocgxUnj3gn+v/MNy8A7kGmANv1hXFEMsrBYzQMB+wnmkiCoIQipt4avjRfNw1VPqytntMSwHq
T0jbuva3zGplaMJD7vRYrYvqd4BNKvOByR+A5AXWf/QIE0mjIQAX8Sw03QBbeY5MGzSySt/Dpj7+
MJn2dNTGeF/09nbGB5czfLAnFHEkAeMPsyIC6hBBRk2HOoSPz97M+U8ZNiHxMUWIEkeX4YeVXT91
41+KFK0KyFh4pn2RnxKnQ7yZuXzgGehvEDXISqFxz5wryjGd7SR7pbDeCoJnOg49xbQGM8Z1zuBD
nB1UQBZohIi56XVymkMxKPDsoOH4nUVn7PkfVrug7jLdso+vdbpjN8g6lM5FbBgjglLSbXAGPqx6
6zmHws3owi46CgyZL4ZA7zwCrooIXkvn1zQzQlDC7l/E8LSe9gT0rgVd4vNAXPHSEqIvCke3mp9l
z8p74BRQLT0MZgepdCSqgzqbIsKhVQ4sC4Kz2MNVRRWYA6qlDtxytKMt6ckjs/rWfGceRi+Bt5zl
dbGYHrncXIMAPyYEVT4/3RcWws4PETXLMBTgegDXqd8Giuu2ga7kFrUucU2dTvQ0NAEcNGe1DJHw
sH1bPNrmi3cvk/MoS2hEQcJdfG2MpvO+kS3SESFYc8jrkd8lNRt/iJQfZGjO8ATh80DpXwLfhX5y
EllESofTArnIQuMcz+AlfJoPIjQ0mwq5Co+st3TmDRNURufhUtI1JcEFJPG10d5CJ5sZ5FU1R48H
yD9D6oQKTsegT/oE9kgmjoefKHWFW5DHxX+5DAMpB8y4/d7oPLH6SAPMMqyd4ZccDzWQdOVf7KRf
l9rLMBLEq6zfRXgs6v4Z6p1Wg6tTkutls6qZeDI4VMllD/Lbj+omHemlquo8RAAZwi3kb3yXjn8X
MDy0NjFu9nRTk4Ns/VGQodJ2BqTNSKPfoB2hTRNPWmxYx2S59xCs4vTBUxRNF7kKrZZZJij75geQ
r1yVDjdoYn/w13wOGi49nRkp7XGNjeWLsSANmRu2yz0xiVlk7vaMOegdTbz4wSA/qnCPdKLdWQ6b
DgEbP8IADVRcXM6CkGSTDDZmR9MOpbT6TLYUG8KA0l7eOiXOiHFejqyR1If214QxuMlBBSfr5/Ty
+felQlM7wY/mRzRoV3munJMm95c09ySacOynMtzrNWC4PTPC0uJNf9IWsiXTu9AWTBv+JygkN9mS
WFvx4tGdciOXmGESZuAyL7GZ7sK2ykAkvN1eMVVQFpcY+LnMoQ7dB/JjDDrumS9L44NKgRAGf4N5
Qm7ZnpL01mE1ZUEzZ4iRk1JCeGuO1sRZXhaaSZ5i1RPTyPnvkG5q4hu9y/C4roOwM/eqfU4NjpkY
xSEJEYIv4V1wfE5W4twn/6Sir4qJijEDNWSjVxNuEP5XZHo1s3IM2zkoVrAGR5goqlPqHd9szyqn
UmxP6WJycH0J0oOGRcY50TiKOEuxkcvwqGpvBb6W8NtFRsjPiYabBQjWiXrmTK1TD8XLkB2Djodw
lMnx5rHvjm13JIZxQWzaHa3i9LtJYH7UM11yUBWvqD5GgcBS5s5wbIRfEV49Uc8M3nBA8sagQzYX
huqarDZpokvjubEvKXZZ5b/n868ZULdovhs6YSqSEUnMqMp1Pqyc+aq0f01FabMCkQOXmjYi9Eff
ta6T/p/M8Q3ujDAcRkjr7sINRmKVtfgrxp9bYIo1bF3SEu3ZPup+T7yWejPRwSbLEb1pdLPJIkzO
bVatSTpBK2HUJcUv8sJQ3AJUmjzSxkYxxBxrRDUZv83VsXJ4PAoQ6wXlEZvLy0jMBUWQzqkfVguz
X8B7/DXEvRBL6LBlbGawDue93+PZO1TcbqoNOOKBmKN9VO1dNB12fXIRBDjtQSTmlWwza+uDYXV/
R1BCx/kSqCLsj/Fir7sQwVux0x2qeVItGGQSH/J5nxqrZUArygDwJ9hRSb3xkyPzQraBfyC+62mY
rI2eOGeaYomhEo1AR15UCdu2+NjHGxIPkt+a5TNCqEGrofAFMLJsJHCZS9FiSB/BKV74IqSj6NDG
exfo26GlPg3fe5cIpgTbJxNjwOQFaxBqERELPjww2qQLd9eovubMZK/+1LQ1TXCGRy0Y8lngBZbZ
a71Xr8HkmUw8Qf77xr5U5xHnXwSzS2HCfS9BRyIoo0JeadH3UP24Xjg5lVWfElycVIOYaQWumxb/
HxV0yYkeBBftkzUQmATlLcIRCAjZdxfkKRBCm0p/6YLPwF2uVHVp5P4L7IPfWntkLjK/WI+VRGPg
pAVM6owTfwMdQ1wadEA2bhOE7EiZBPBG+DE2FI0jVNn4JRWZvBDzqDkxnea1Nz5EwTlsRK9OwH29
Th4OclNnOlcZZEvpvUyliyYQLTNmS/xuUV5+pdO35rcklLnmIyR8Lsu5WHICqZP8NYmcPwwyv01J
fQTMX3lXWsG5Y9oRKVxVpidPPk6GElCRPKVg7FZFiraROK4QWkWoIx+ftkE5A7PO5e1PSDZ2Xfie
qLMWfs4lI6nmLWTPCgaS0e6KkXH9YWSGIDSPs/xxUnOlpnwb9/qW8gBYOdPofEkroqPqYutCVcZ8
KM4dTiLCCDnpWXSwtcv8GFA8JM9mXT6jMZ66bw7WVu8PdsIkkav9xzon5tXLEAO+ERXGyLV9m4He
0ssso36ZUdi11C4R+Iy+6NtRe/cjHUcLwxXfRNaoqCxGeqsL5rSeoAINydTGpj0iBAgcXJAqUN+f
zS6/h24CEWTLZdP3RM9zVnYcndLjdD2GcND8psdLibRKHcxwnyRvhNARCtJdLpIu52crk5GhSMAL
66Wi8uxhl4igW/KzDvBUF+FaT14a0DXJ26qg+0E711EybjMVr+QZCF+2MKWm1tCnpN2+wUlXAowr
2Of5V2rA9pCHRCPnUIGfEAkyN+4G39TE2yYAZOTo3bN1iC9EjLDImEgEsGt/G7yPgFrDzuE40anp
sCmvwWepyTik+E+rXXn21aqPVXmxPN439n5sa+amId50eNjMCmV1aANHBfe92H/S7EpZw0Cw+9Di
2sajRTWegYzoE9JqZmp62fg378eNuoMC1/15cJZtVw+rYPro63kddVeNypNkOuaTaExujvdkKGnT
p8Oe5giquqcRjBYZxjjv5mRXtCccO0+Td0Mm28GCth9JCUETvfTBHzqLgNZbsEF7rn5lgOvCKbIl
wAI26QjOYz6Fahsvxha2TXUQYcGLw2bIBqpfZTwFEzPYkMwyOHM9pHC5TnoFqnRREnvwLabXHEVp
Y3qoxPE7Bh+mBsZTxa+Ur4JDVubdRs/aODIOMwzOs3eWkd4Uf1S2bQNUjJqYr67wP0WdIqWrEX7Z
w8GLn01MzsGpQgpvdJzB0F2F6I0961kbaiIPaBmn/Co1uWENnzJ+qM6nV48s2MynxuP+Z9BkjeZQ
p9wkP4NmX0R3SrKs9GFtqF6oDQRNE1ODH5U1bt3QIUigWHtMD5qRIgxtdjQwJ3jcZCkGVJIMI6SD
mfuacKAGNMLS7vASCCWSVD0EUpgRJsxqpu5BF+2JPoqkFKLM2k/M8bqvPUl4aMR6BoHTxmlbtfvZ
W+lBR2V/NcOPFI1VLwL58oiJcOzcvSXMMvoKceTxa6LgYo8QLMhKbOJX2ssAommC2WGZ3pWut9KQ
7fzUGEBrLhebzCDDXWZTHbQ2/T/0xEiJDmfmbSoHi+aYfnoIoFn1FpO0pOiRbo9vb3YFJUOARjVZ
kIiGOulH3CcQBJBHaaitoc2/a0BEKVnQrO6C6Xf8lvHdNZLhOD3sKNjMPuq99ht9axw8h7jSJ9wj
P85dKnHdJ06yvfgcOYL94+UzPHSOGSJTBNOM1WOR+MXDwWLiYA/icSCUSJe7J4UfVzdpwpR8XTOf
XXi+jk7J9/7mrGuLQNkcA4yTtxt5EQRUHKJd4OycYP4FWQBxbmwi35EQiAJ/qcCOOmE4aPwhYYXC
dJDEaA7CTOAEqRAzvj57elMd+oWbS8WJRkDSKezUempJXpAAU8WXswAhlAEUsL2w8axNAn48+WJA
Mj1sLh3GuceSEBgPUiaz2SkFYhpQGUoat8T5UzW5rFTf6EV2jbjqZmfhc5ERFQSRsx4Rp0ZmvJqa
7CLd99SUOGc3BAIaVbvl/FI86goFLtJe+I2e0YF/loJgFrfc9zTboYsy2KLZJfyjQqRuMYjy3NT7
wNgv3Sn1qe3l7T/N7r9UA4n20PUEDyd4bYS0qokFYrVpy3+W91imL0jCqX9PjWpfF/cxfnS6tqNA
atpwo1nkGmPO6r1dG+lrpTad+0epZC/1D0Y9XV07UQ/YSPmS/YhOBHu5wBdAb4QrbRwc6kg5MEWy
KPXy4QVvZetu/YrB0m/Ie5b2qzaYeEfLyKhELpacHTH2O9IkmZwGvbOIqE3hBHUeMeRgTxgFAFyD
3zgoHrmiyYVs815nPtdQbfEfhjPZVw/E9hEng+CjTdpvDfx0TIkUnw8EcgmANIg1RICqilMohMNU
nI9cUrQdlJwU2I2is74PFIgG6lKWEy3ipMd7gdsou7id+Cm9QTjg6wcJVmiR4wvvEMfSj+wqvN4M
znxGpPY0UouLcKXkatXkz8mKQzGpQEHgGaRlkUUzhVSZ3r5Gz2vFpKg2DOalNcaCgmKBnwtBe5b2
0+B9EvnjTQyVSZgB5QiPRAo4mX7RtHGo5WYNv5D36tXtKjeLEwsQNhnLeCcXEmHb+R0/rAG+a0oQ
lHMufcRH+Nj1/xKUT/KjFeIfqDBmWK6iIcOzpr3IH0ukR4EWVBwZVL3wueulRfrj4dYFNuZaGeDA
WyoyBOlw0LIveAj5LWi+J7ZEFnQny1TcVHxiX4JZIz53APDBPxVWyg2vDKRcvH5fsRENAzFVQ3AP
VDJaX9F+NZjDURUB7TBWD6ExXaacO3hoGF1WRchOA9YyMrjqXVXh76H7wzm/RS8qArLZvqXGvqqf
BXmjxp+r60QJkgB7lyjuSVf4p1u7nqNiykhiRGGF5k7ymBH0DJxTPaBhg5DevCHcpgdwF1LX9ul8
h/1/YtLukuv7jnQRAy8YHo+qmDd2c1u0C24TYdggTDn5svBau9sGH2MDfIzrBXTG0bvz6HxoZJ6T
vWtO9wF19mCbO9I3+IFTJmcjcaXcxxbJXCp4NxkBYB+ckIRq7mfEZMU2JJCZUG7UrsOR3y3GVU7M
tmCwULnDXNRPHw4llFO/dO4rnDrrjCs8O4GnsGlN7zLHJ/hd0WhwnwMiw8Jy6BIvQlcBIqb47Hlu
PnXa5xTsUMOjdi/NXc3XVa1T2B4Nw7gP3ciFxpBCHovVn/LlIwiuXA+L+mvpXKZgxAZJbfgty2sP
QqEOcUkaTXFH3JUMWz0/ExdOeiPVcTtvkF9asNM01zJKt6uYgXgKZspKHRvYpUa6PgIORcDoCXKl
3GNdhuhXwJoW0gw+a40l0/wStw9BAgE2hWWiPre+RHJfAswUHoZB9oWfdYeh9M61AZHLDs85pKOa
eQMh1tpyxnduvRsJjBWRosON9oTItnJ6tivYaT5yzIHoscOIwoj5BT6DrAIka1w+iXlDNSY9Pf28
LAxgrl0S74yRa/7fTNSQ8MreW1T/Ru2AJwRVpohYeIBdd0wi8FOiMJD/wtdxAsFYk1xtxXc30Z9k
qzTzxufUBbwWdcWgfeCGdcajoZhgo7gFv032ecjEvUvO4IFixfVlUiCsISgE2ggPSXguMSkFMymA
nwKJVSxzsc0rlORRvEHSy9OM6ckoCPHGmtGnNf/72XJl+mKOr7zTgoHMSuhxqGkJn72p+KtofjeE
q8bEXCjS/qZo6zNaUkf2JMFzw7Ec1qrmakKvFtHLaeg6TOC0Mr7NnDsJ/2qItyS4aqSVBx9Al3WK
QcGy0UmV+0iHDWGOnWJInjnutDedqtqhf67IpSxZYpP3VYSnseqxR8KpjvRi3GVfUYhxBY1Xd5HS
z8UolOUMZExoVxB0U+K3X5ifkNlKoPT/P4+kOzb+Jc8Ey9VjoYTCNRsZbJ2UduRjYGQmu7Ixz27j
yc43EWL01gVwEUqFp2T0ZEAG1DL8nmKr65ce2DetvlPQA5nkiZPG4vpxJZaEg5Ms6KSDuY0YhTze
XY5RuUyaZICxlYniyfATZDEAtKJsYydP/RH5KX4xPhhq1rn2nobmLSKnsAYAiEyahvbbQgNrXeB0
kNGFLYJgvzlSp8iGAXaO8L9UMFpgq8aG7c856tHtly2xLjiysFAUaCG0hokDKoLw2QbeL3juvNlh
jcRrhSC0gauKUGQSIlzSgL0pjf+H9cmk4qugdzumJi5UMhxis36TkGriotC5a3rx0g8F59mXfDUJ
E7PjlbXMx5lMSo6hRn8XXJjkA3FDC0fP82wZYdxzUbU/f8jTABuT3qA3HoF+GQEGoHA0yJ1E+26S
VzuHzQvWOtMa0pAlwvytfOUZsJDjSWk5CkEqAcTJrQlLBRPLewwxfCBbNkDsRHnAS3TOJSTjmpOP
E4Ymu81e2XcybJXvnYeG31J4Js7QH9cUJ42YuQLrCxWBEB9MfeVD90sNGGGjriYpgXexWO+8jGx7
XpRCSaIEBLpaSv/WdnhvEjQl5NuglsyOkov/o4mn2oVcxGLYkmLrsDuNvic0Lh23PZaAZMQS3af7
DOs4TPla51ttcyy0/TfvznDveVXuVUKMUUmII8eHgr06ahKRlGebrtpqrOBK0mDKo/DxcH4ROLI4
eR11XDCIc7AiL/+JbyDdBh0coRmU/GVTrcv8Oy1mvvy7aUUrT8OJjvaXSsnL33vUqt7yaeLVQEAR
KAa9AHj75toOjhUZYtq9Ysq1c7UZqYIWZflUARcd1TK0Vc/IJKLkkWPF81kvi18sjMDmVghR3QQs
sYdPdyldaUTtiQS22+boO6S71W0CkDmN+ctozO6jzjDd8JHQkHsWbTQ7TPMY8U1EUu7tZMOWjxk8
0pE4AZPgfzxa6BghMy3vW0/GneU/d2NxeghRVYOAcZTO9W2aH71ZHxbX4w8hD8/0HzwZuefpjJOY
3fTQYmNTwXaIJZVmQZoB1pN8DD15F8dDQ0yBpZG7tXYpKjV+udg4YxhZeozF6t7lj5du+VuVCH6R
sk/YorUiwwGBf5tRATqRnwNcyoLNh7fBCYGG0Kd1kxubRMbeupXdVYGWiAirs+5cBVZN20dEnIOr
HDEbeNAK68Gag1AUcgNzfBuc40mJULM55Xr6DEEu/j0ogQiaMZKyghB7lbY7D04QioRh3zBPTn5V
HHWz9GYpc/n+dMu3+LB+UOxG3xGic/6pRMYn3WDKAb5Q9SWq3GLUzuwoetwA8Bc98LSvAnc15uYh
oYc0GYnHQW1Sv4chU/eKh8iOBR2xz2DQk5vvRtVc5ceEGJUFGOJdRHQojiJup5DiCBEglSECIbg1
s7p3IZOzfIyk8EBM8fBHdRQ0dq7oCLEsZcW7QXY0mValxIs70Nz1zvCac+IUBw/1wPKF7NlGE1uC
qvF3Zeb/NtuKtqxj/mv5ZAUL4aHbuEq3GQWQ7e5sdl4cHcw+AzKp13HynY/2WtpWtDfoiq52hIDW
+IyDTsIfw3TDZbrM/1kIcFEBus1aKz/aATT30pbasYog0sMWUTTGF9iX8TIwHMOws30XMSLYZHXP
jCGdFONhAO1tQj2b8rdm3kaSrUhGISUU5TywNq229AqgzrRuNYEkNDs5tZMJCJ/nzH0IVjFhdSGo
hhmm6IKhC5gtZl8Dm4ksBmPO6+pfTskzgWL2Ol4iB1Ee7b/Rm6ckvHUkLYSwxCK20wDcrG6tcfbC
7nQ5kA00rPtOr6eVZxUxZxyvApXR3yL6JawGBbRrbAROtJLnUItOIPLPCU4HDFowvA3Xq7tqe8Qu
1EMlakitjt8kxUP4yq7TdjHtrDAbIhuTPj11kr3uQTZi45SePJ+R1L0VFTe5BXzL6W8UL4wMeap9
2hHCUJf3jGik9hBvW5K2R7unuxpOU+VvsYVTJW+V82HRqvU6EyMwSRgjOTroB4sBlo8sxSi/Oarb
54SVldaumwyCToO9ja/Mys3jyBSk6G/icc/+00EivIg5tOFjIDiwiK1tEEuERYokI943OSU2YyyG
0j6q+Af9oF5I888E0YSeElySPSayLHVyccpHYfobJ8IkKeR6May5PuTJsdQzR/0JSVVNMZdytc4p
Tg/CwTRzldGn4+wb4hUsQjpdQ8N4koYZLQlzbzhJFoVnyx73nIseD7wFAXfmj6a5GMYZjgdxifSo
YjAQqQOWkwZNCVwoDaBouOEosf+B1ktNMC27vgifoX1QhrpBdQI0p0mfbBQaaAbwBUjvI8cdjDm+
68D9awyfWnnlYkVshTr0MGfJfiAqQGQDZenepGnlo8uWBrxGypkeXULearyfipmrmkTIMo1V4TL5
gsgtB//ULoyPtEj+oEa2RUVBrq7O+ouqA4g3KXUPAjws1rusJ6EhjZRio6ITqUHQJ0dJ7Advdpdh
yauigikW3ZqrXUTxyBT9FdPmp3TZpIgyxYpIQQ4/GuDSZTyP4a1J5lHEljuvsNup/mSbv6Tigdz2
uXyrinEFYl+4yHaa02nHA++0V6fE6BKjxyr3XfKlUdua2nKS20ECXXnPKveeUGbF/S0rGaNzB9bw
8iMa02j6nLBiVhg0fsnRDcFswwbKnYP/ZcExBuQm0XmcaCjyY1I0pDae4ERThM0R5wBIALdzTnqw
i3ZS4l6c4AH/KuiHnCdT9i1YrqYuIDdUILD6/ICX6a8uxDc6rx3pOHPSX9pIhEwTy09DFCMcl4Al
8itmE1BGaH6FRY/7PEEjDpYj21iuw1ACF+w3ICYpwUzORvhrYcY7BCyYYqidwIdJewn4HWV+QQ4T
EwHDl8o/SQcLlpI3DkacNg8rxGNcrgMP4k8EXP85agPFI09bvnPhztH4bJzyt4z7WcCKCy5veXOQ
anx78v8kh5QvHYBIZFrFw4djVThPfhcozNqz1ey9Yj8pPt7dnYZjyj0898d6vNEjCgUhNb72UpHr
k2ng0NQQqUoIbvFhLagO+AIKG1QjeQ8LzJ3ffjGcJIOsSBAnxkdqtqyrr1b5SMBDkWfpBLGgI5At
bkD8JMVWsF50q0gjU7QJ1nNk8oJfLvenk94kyFW+5LaO0SPRPR0iRhVyh/4g+DURBOXwt7L6PXWF
YC0ZB+1ILwLmFjP6YU5vgFUiB0KtrPEZCNfYVQhDozk4thxZwv42/WokQbOJNqKAmcuUJOEb0jSz
NA8OXV/oQAozkQ2QnlU34+qUPWOJ1Y9tIKqcKZX3XFMZsevAo3C3EL8YX0T7OqHNABLOeWH07nry
qAoGEGIaHnkuFLgZRWWjY5LHot784rTBkHXDoWtwJQwl469GQq3a5J4iv3MD8yJThlJ9P7oYJTDB
EOvFVKtNkUdAIH+jiQODUm4eSy5bbNZusVXLX8PY6mC5UVTApvkXxxblS7Mj3gYu7CalJ5F2eIrp
H6d5ZyJYNLEQWYiSibOjx++58v/E7s1jyXspXtHgIHG9yZUlpQJyWN96232x5f6sYLqImqTzzwlM
INNRWSYNHK+AlkbgfiM29/ZAvk7aPCufkypJLxHMWpEG/8nXxkaQU30Mgeg4mUeKG3odusK1MA84
Vn+ylvF70N0LPi9tI23KZoZPRPVGDANy3QwNZD6c5HUJR1tX3bz14rOLpISyDiGUByNIVCBKmC59
iDGLhx/1t7AriJvC+wnOnaV/QgMFOVnulMgWLUM7PpDSZIRqCH+lLa707oIUCsZh3ks2FunOWURQ
DOzHUw8kTxbmwjQPkkF+hEByb2rJ1mj8rd50RwEgvMDfV4uA5DjXF3SPkCWmRlw0zWoSNOcpp1TU
Yg4vBrdRETjlP9f6NwzlK6qgwBZd0ygKCKB7XeIjafKbWJ0KLkA9ArS3ultCshqcAS7vJ38yDiXS
w6aHs6E8bMbksDgkn8hBmRFqNtHJlF8CGEmYrGYwO7F6E05KocXHYjp0EZQ+EMGozpPax7Z76p3y
rC/WUYKPcEdLNyk4D7W+ZC3KpqwZJ0SvP9lqO6CXycLXICrQ1/zxn9JNbir59iLTxS70peH+Laed
FP+mA8DIYdpHOq9eP90N4zkw7kh2ORt+NXlMLPCrmP6JBUcfVJPYxw1d+8gEUWZFmKoQyjvm90JI
KLV7tiSHnrkPBXkcSbt1u9eUdB3FHTIB8tFB0yK4mrHiaxXpEXs1jpAy4Qwzl2qfYIKmiXThRwbS
jQriNyTDC8hXAglNDC0iH5rAZ6XWqTju5RDUmU4x1PMzNUK/rE3yBoEKRn0z6VTtHIXPBhEbGmra
Nv7UtGjPjLspKTdoauIWUQxDK0EpOTQNegu5yT2AOKIBfGUDe3+PKtuAwYmPMiE7Uu5klGWxizEV
FM4Do80hu82aoGof5ewhc6/UWYtiHKfebJFP5+OyiwF3xqFao3fw2X0ooZPqxm+VckzqPLACziS9
BWrgl0ppgRqmIYcXtZ0L1P8TCRoxP5t3mhUoYYePAdqz/u+BO2AkYp/1a9jf8yLJMqvoeZr+s9Ej
muU71Z1T7BbC0wFcB7Xj+hPTJ9iGZz7kwQMYc/kIaU8XLPQvbY2mvsFrxHCsE9VBP1/wtQ8DYnBO
4XyB6KrWyKvb+NoG9K+YpeOEzSSlHY+OexCx+pToBxGCB7N+X1wyKkNoc7FjbXXauqY4UoPN5pHh
Gm1BMkX4DYwuvJpFs8gtqbitwU2eoqYjmFg6k9oc96nPKJtNZA5bcfBhcHGE/U2xku+SDGRh2jFy
3ccw3uzYooZuI/UfVh4KLCoYu9JWpTk+peVyFrNpz/AJO162wkbzaXqKugRwECqTlVydFmtYGUxQ
ixhpxkM3gCopT8WDOP3NsFjSooIX2iRvGH+iiYG33H9o3uTGaiI+N/Am1XgaOKReM/0PzGiM3mWN
EbqDZqhEU6OOdhrequ4x83yYMCc254WAEFZGEddMvaStpOVKAZPS7yg5Rkh9xTC7TO4xtVHhv+R4
wfxk1XVnpLydjwowsJurA7FHsOFPR2CHLsW0tuUpNn5ypqz2Jm8XEEMWDkQ5U0D4mPhReCZ+fNCn
CkWDyawAWEYu8DDHHrBD29VQhdLEh+uBJBwHTZ2+4VaKg2JL2EhNjynT7rCD2sDF7r2GiDTm7DAQ
rIm7SwdJEU054Y84W5HVlQBcQApy3kg+D9WwaK5FRbtbrAvPgvmCkuRg0bNTp6NplAWYAZ3PZFjr
+OI5e7yZkcvFBTHX1kcypH/qEVS3+c92vobsETJiJbd+YyeRiYE11aVYFqvkNaxoRT1zHRAIJMP5
RCYroL4NbwmHJIUlNL6ggvXCGOH53pP+ID0BG8XoJhpwnagqADQs3yFID0grLPOI8v1HvWMsm8Fi
YjvtCN+4Xqm1EEjyAo3F2drgHSjAUKOzET07ioWNUmgod5zNmdutY6IFWeAOt3ZIVEhZVCfyb22O
8zyia0tf5+iWR0jPiCyRPMcOE3ESP6dUfWQkLAVJothEqOvUn7KcjjCfLFFszzWFnQm00cWvAGJF
+4v0NoQg0baqjwHRIi0EMbkLel0/mqVF3EsUYM6Mo6PHjLAYtxgPNCTxw0N3KgIJbkLFwuQi1hJ7
V+Q45Dk4KxMPjAHfemkw+nk1iNsrfIIY0agGuDYjRei+f3fJ/p5yVpeELCIUxp+k6NckRACTmrBw
ItAOyU3OmJPXIzl0UZn8W6ZfOM+sqdv3OeN9VzkI1pH6W20nJHpSIggF/WNpXzjT/xNvvmSXYuqW
bpKIz42hiOvjvs+D4dBgkcKwQD1AIa/AU24+g5nJH64NGR06FsGJtFBqUWkpEbJrGnET99DvuF4+
AufFgJUM8+4J3t+/L7Shhv4ZVzFBbTpxqbj889UQXXoqq8EkQZp6VC4XubDEFz7ubAA+m6mQYsgT
LoRf7qIuFfqbgKGdGDm4lDG2nspCQhLBu18L54EYkzywpmOmFmx9gvOYy7lj/I+uLIpFNHLQd9Gd
Nyyt0KSrv4gdcogYkaK0ibnPM7LK3CfeLf2ZmACADxyOR70lpg33ExVfwlwJL3qTOGBO/Kz5GvCv
4foJmNlBTSdWguwIecyXz472RIAbfhr+l8CqCxsaGkTWxNzYn1GpE5XzEGYhxwoZJdYKnsOoth0o
kQR6CE0rRl0P8DbF/l+gfabV572BXkJjgVLrLmqQJUDhxwMln0Bkms4tZ5wFf5nF7+ViHFJ6Rw52
7DzuBp1fW/Z8Ke9sSVyp+c4o+HGAornfBEic2RR8SoFfHTI/6iMHEAsUcEOugsm+S0akLOgEQdpo
7GivJNhQLvEQZxneIe/SVOZBtXcAcMlf4MQQpi8llbCknunYsEGqnQKDWEZLOM3PknQRp5l+dGet
OxG8Ah8TAdYx35NKT9Q77FZXZLl85R5nVYLKAL5BVPFj15IihrTGhIvlmFVEnRjMApMmee553twm
3DUCfnrkmtSMlslxzHlhfUWFLyWowYUmST4dbX9jESLCaFHBI/JOegIov7tUWZb+bVGqIerYgKG0
9peGkUzxmjXPx08PEXYTqqwlIWXCOQg3E3IDCD3pHayBU5DFsFwIJPCwMCe06fY07FvyPbi+5feT
u5pNj0g3DpPREJEGGC92pzo9lGnxYaVMeIGktxEDB+GGK09MTIraEDGchIXyQoRYbvVw8xMwp6Ou
tA86WSyFLMO5vlR8yT/zbLzDDOZFGViG9amPuVFrLgzk1eHNX5idhtZmMB7gHPQWeuG9CLItbU6O
iCwgQg3AgiJO6JmKzHPd0fesRxeVrs0fCTssMtxZwp8T/pC/+6EbENuHZPwI3xiQgRQgIxXUGcCd
+KgrpuGAG58aDESBg9vzMYLUt4D2CBHGje81AEY2ptvYfYcWpymZpsgqBfJz+e4MXMAcV5uYKqqC
trEBRIToaFt1y+N3MbCI1AlHSsiKE2g0ozblS5Q9rZNmNuYbLTWkq1qZwae8HNG0zb3s3AsnBFu5
wf2Sav/UW0E8shzaQgxgYVkrvfolmExQJBvBqvnYLExWli+CPUhRG9XKgDxPcCJ2bUo7l+8FP0bX
RKVneRuv7S59SMZ28T+WzqupcTUJw79IVcrh1tnGNjZg0o0KBlDOWb9+n/bZq62dMwO29IXuN/V+
KL8D0z6P/a8+YE3h/I4Zw01sKgYfInMHIp+cgZk2l4hoUU6dQf/t/HA1LjznSl+9dIlsd3YhFwav
SDoGuR7gqOWYVnqQylTwOpbazBoLFNol+UOuIecmC7tXCISmezWbk1giBnuLq7LyCA1fYHGHo9bI
ulc32L+zYa/6rxCw1qdoxZQlQ4F4+eiHjqpk/zPC4CmKH0tlR5C9UQYXMRQL8LmrcK2Ct+f8ZEbH
HZjrRdXjyCgFMWBQ9dg08JXW/SXcSyScV6fBj7AyXqb40tbBemLmFdHbYP4mI01ZOaurO0owBssA
5LVqCFrxFmERrBEay9I27PRMjobFTTrW05fszCJ9whotVw6nD6JLcL+TKAv0aptT+kSwVtGDjPPO
GD7QMZGOvEQmzeE88sf17G5BMLT5K0y2NrUuoN/OiM8GScriXgtAu9jlAhtLyBhxTwwQAdykqIy9
aqXQS8KXBjCKIrPlEFfim+k8pNwnUOUajhUyR5EZUKoJA57R0SAHQjFIwYDq/OZQdagBEWohCWbp
a85MRU76emMwj00g16nby40+UiWIvz/hZ+gu04OLfepTjkzBVqUk5WqcnkPGwI36KtdXVLnMim+Q
zAXnptbJ3LmoQKXSawSkFvbiJaqI6xICDkysDV+lgFAiek2DEAp4UGgDwaIp/FldMBPsA46zeyuq
48AGHmIC6XBh6LdPhJO+MZXdVHLVUkNU5qJATMz9I9D9GOR7qbyl4h1K8DQgGDFnNG+zKGryT444
qjjE5yVZOlx3HbiFdOvcvF0wLkXHkkryDt4WTjAOCJbYqPL+t64CFe3eLxGh0kBLBEIf9D83xKOK
Sq3qKYX5qWK3LCZ2PJ4OW/VlzpKUdPyP3Cb1BDBEYIe7lyQmjtaMezcFaqWlcggMks+lo5ph4gv3
Ia+SsJ+F1iM4BqzRYD/3ffwriw+LJrc5/RgWszDdQjjJ7ZER5EHLF0BB+SUmxWktacGyhgKmozPG
JvA3JPzU06EcJ6Lay4fI3Bc+4Aznr+n+mahbR9InyeTaD5VFBBFDb2n2bQrhSSe2nHzQVCOebEmp
yci0lBBQ4NTZ3Mc6PqTsDwnEANjrQ/JI/J+NCo5sCfgbqjxkRlL1xUDlBVJUbv5+/hA0uGnLo9w8
VHxveR6u7vc4GL+Q9WAjoHFe2h89dGwhXYTFAixIfOHjahhPKsK4JZggCCjdWEW1TH4UPB0VFeg9
6Fam6VtPUfdCq5Ce68hPdfe9rnGVTotLOBIBBHYVFNmDAHTC4nO1iDhUMRoGSoBEYFFokxVZlDk/
sq2h//FYzlwLhENxoXAho5KSWASbL32nM2g6TLAMwVCB0TIaXbFboPfgQeeQ0xW6hJi4/cFZ8Qbv
JbWNhjY50m8L7hzMoBse2AggQ2gvFVYmpQHsAO08awloAQG8XE4gxPwpWUsdn11BgVYiwIOAXwZx
tz4g6cZVoBrYqdxLiQKNSWfz+DuxYRjSLF/1LhsK7jIZywUypKJF5MYzmSmCBJ6MIu1RezEiZDPk
aznPIXkL9ggXohJohcmW1pnzh9cnIDUfM+b+LcRsj3yMy034RVGDUuoKQshOq6N5LTgBF8qMLM6x
PqWc1EW6xLaqzQ99YPQOGCnlo4q0LpQBzeaJdwLUgh3E4/FJ/OQokF2yNmlfKxROPIUazVmIpF2Q
YEBuh+1vh9NJCrR4OEiCgca91bcw+BwxXP4Dc5p52LL3PUdbdJLRyVEO22PF0w5/lcBSgg40tUuj
xbEFjUL9hkMTACjibAoda1uW9Um+OdIqNy7XhkSYesob+1Nw05hbuxja9eBfnfaVpsnmWMVRJApx
5KvT7L2HzyoAusHOso1obVRMmlDyq5EBNqwCumBUAXuHlSX5bNLYM61AG521eJJc9rgsQunEcz86
0kB57rBjr4nwSRTTgoxyJjd1sZO69q6Usq5SEHrtJa3eRCvcTtFRJtPZwf2I7HH6vogHRQfKUMCz
eXkxbRWjMjrgdoM4cSMqN111lWZrwM/VMOfAxTRAF5NPzN1aRe2af8SIPr19MYhjYiIPAkHcIr7z
CFzpUmWJfc4iuanb6vaei5T6vOxPhvZuDz8sCA49FV0w3At/V+PvwsdVasW5om5jtTkmE5wcX6hF
uJVv2Qa8SEGNYFQD1DKwFmAjYjCowBwoceViYBlJ5eLQbodJeCIE2dXoAsQQS9EjVmLaaKvWztI3
i3xTXGnqwOWFjwBKqY14w0DC4aOlQufRV8O2y+ZGUwggI1SnRJkFUXSnJ2wyvpBhZEqxESRZZgI0
vwOSCjFvVKQkyZuTTYIx6WbU6cOhnPaq+aslPG8sPBVZTgmFsK5fK++91c6Oy7wU1KkYrELiE016
unJv5uaOP5BIozY6CK8ldQr70gjPfRVtu5AAezjFsM9gl6sHDiJVpcN3jENaH8PmrPBeneYnbx+U
5JQYP6Sh8Q9CfFAvZbrPmK2AkqkJ0bd9Wd6FoTMr1/h28kcvfJgYR5wnj2lOACrKXaqmUF+jF7FJ
jtB+KlLDHO+xq4+G+uNwaw3YAn0u4czqSRDP9lNlHTSGEdH4FaTLy6JM0FmDz2yRIJMTTeCzsbSY
OJgVwSP6BDqJCSEUtZaDCINLuY+fDM0UAt2zoAaP4cRwYEKD7rQqZbMc3x0GLXBoBfkVQz5YH3js
5MTlrUuXAI4lt8/YNfchOoX5NszvTpntA+dVNgBPUmoXMWtDbCIdE7KZM1gMWnwX8SvbYickLXy4
1gjTJ/s28AP5leDPnDAKVxTGNs4qfnGOthA3BNli3hZnH5yqT95f1ybbMahRb2N1wK8OCCgxcErW
PJg9mpH6CsPcoengVzjxl4Pbm7tUGFsuuBb9Cey1yPQ5U0WeI6SYbHSiB0jxyi7iAe3R3EIQVjeN
+FPvliPoEHgK1D4GCBUkQ47phlabT10VMfqlcqF4x3uKpYdUf/pNUPTLTtRAuALgN4E+YJyRU8F5
stCr9msEQdTRYZvdlzjvJHyXtzajJKnBr5pU5SjdomsDUuYS5jRsGkKBmOROWN8sNOyNrZRPB49m
ULR/8lBYHQKOzcC9FCA4pBk3QGaKiBqFLhSHh2wkfqTACMoH0uN7Drm0TTrc0NAQUcxBDJ6iQHWw
lXl2wklLIUUHE1LJ4QZV+vhZjfK9fCvsWbL9c/ACIH1N6sniTpKWonqSLwGzi+rPh5zg7jUiUsWZ
DsfvM787jyh9dZUr0PyzmEYZGBy57yJ5HZFsPA1XnT+2tikY2fBQ0pKa2qMbXk0S+weMtGs2KGkh
1XxQCDxHjiowDsHavf8xTIexIfCZtQvfR3uUYtTUC4KTI+ZjbvkVZVxtENo17rDSkKaW89a36LY5
w7Hy8B0YLoMy9rUGzOd5FSWdhUZLCY14QGa1hEkctafWfuSjDvGv6gIlADGZOkoov6BUgVAiS7vB
nWd5N0lFgt0AIu2aAGe0/iSlGyuNRCMEoKcBKzgHD+Zr9LJgGXdGqMnYtT20mW9QVf9Kcy61sG9w
+yHXoBcWna6Q/2ySUAlPNtcsioCICpO9WwEtydvGTzWhPOmJEnYY48M/0aAC5eTldgygV+QvAk1k
ED/QzJyMUgYzSYeyX3ZKCfGk1y+95y7F7NQyiIeYbnYDgPVJGjFJtTIB+auCQS2Ajb63qVzyw3gZ
zPVbiFoOqovvXk493AO1CCc/kp1U/5MbY2LJ2zCuSdwtvfjFJFQmH7XFxH8K0IMD6SAepTUakgH0
a+35mzQxV5X3qaYv92EVFSJlrsyJO1QOK7HDFhzxhFSgop4SfcEP1U8l8wrCGa3Nh+w8qH9eS5cb
J4uHxl0mgQ8DnKaEJEgGcPzLAcLqNwi/SXRt7xcxE0fUBfeSD+3HLdoReiCoHNoMIDrajprqaSTf
xoVTM/1pxwvn16C9ybrp2qmHsNcQiuurWE5bRM6JeVcTRpT+JqEJbs1MRErxJ6TQiXedI0jTkJsC
7w6YfkEfi9MQX8IBnFy2nGAyBtaT/nqvVuCrBX2aIZs9hLqo0mTAkgglcifE0IpzgzXBvDKm/ujz
E5ugrl4cwEbaWB6IeP564uRFNgqEJnsZRp9jJ2aWe8nNjOrdWTGQ2ulvDoLeQnlkJgWxRM2GXlUD
J6adku0Pb5fQhUXZciC7uW4ROdzmoV6bVFnUlo7+Byk4gyW1OoZSKjzI3qA5S46n/O7AHMgkNNeQ
2V4UYDV9FG2jkz801Wq4uD4AnkoLyZ5Ep/3aJqIO1hZ6/Zib1JXRvJsYVpkhrfkJum2a7LXbpH6X
ABTFH7WdRqINzBFbwinfMg2ZAx4uIlSIeWGls/ppGjh2reyLgVZcSKn66U6RkFNa9eciINDpq7iu
qNjoD3TvNPecQohY653tQPBhkemTlwT1TFXdKvVdQ2kMHsViN8uL3n0j9kcJhSAJ+F12IstIlq0W
XWWQhZQOvbSqiv0KASCiKJ4Ywx82zrC0iXATVgzVHVekLHQgQD4KNx4UjsKEXfd7rJJ7jDlXoDAj
8BgsSwwa0l1WE8ouRJEd4Tp3gwZ3D9McILpkBBJBUSuNuNye40k1KdzYDiJs+n83Ls4vqfAaQn64
6bgD7gl4IXG2DvQnYX4/lUW6U6QxNU/ck2eUlQAUDFxGvntOSVVDVHGl3ZDApgHk2ESzz/UZAOhI
Ayn5C0Z8Av3UoOlNCdYBExq0J4nCA5LDhpAvsYyziOz6Wo3EKiDXIRcSZnrBxaCB/VLr63sqR7gK
5S113AXJbmG1DvpHsjVgJ0EmS6gKodNsvd2EHYhjuetw43TbzP+HvsE08EUfwENK9Vohr5GehoFf
TO+iU4+3wKyaRfEWPaQWejXiz0WxXHBjWg4O0pChMPMl7r+7GNxFPyPOYC4UB+KIZWM+e7cIkwjF
mHCsaLiCYcnv8EYLexgiPrIKUGJJ2lyxTiwGLMgiowFg8MrADgyv0rP/d+AT7YczhoW6VKVK44ge
0EwSk9VfmWi8qCVSXxjqed7HyldOLRXG9ZkB21A8MOU9M/sg6BBYQrByLELgI8OgUsEeIvxaTQLN
fQ2wDae7BGupVO/kGIxcAQGczMzp6kBCks+hD/+a+tGNv1M+bZPVe0RfEM/bOofl0/c6iu+XNmQm
yXLgCCQOCJxtMV5w2t7fxAqFfxf1MHRo2obrzC0qptqasXBlzSHDpgBVpGbKMUv0XPQlikMSJyov
exClZ4PSmjpTdfPTPDX7eeg2NPyiqYqpdUsFlS4fkwBqAY9Cb4NTn4RLlfsLMTwSPaGLW/NTp34S
eXmwDSd8be6RUIoC/rvUTrJeRbqqxN1lEO8it3gImKP8uoNwNHvf+4uUlcb0MHw2c/tJ6ZAqZ6F7
syc3YUYwTtb2FMbk2gB0CWBdIROJFuG35r/EIf+Uxs3c5f05HF+ZEcI53/Wgr/xK7TT9QM3MKk50
CqZhF4fcxji4N1m3U5mcGYK7vabG3uj+OGXY62b2bODPxZYTkb1pYwZeq8MzWTPw6B1SMsSYMzd+
yKRwkjL0F2WU8vjCMsOpko3byMSlgLE5i3k/ytKJ/3U9tWROtJ1+pn3if17qZJdByVOM9m8pU7YK
zvX4YDCVF/GEQ+loxo9a1SEc/Yqnj1IzFqr6wJNE20XVTXA4sWf8JWRKNLTyaTjR2JpcUPx/HuqD
BijKyEOqo4wOLu8bwS/v/Hxws+CnEbpyYbNcQNADGR0xiPqPSh3NOL9HEDqCMyiaOWRlPcfWqQ0U
0bNOaIQ4MsElE+YrIuHni6e1sbCVjsaZ8c42gv6labBtVw7OVbR6M15RfA1kLyFE4DHAp8vZG9ko
mTHk2QwHPUkJzkFJhwJ50jLXg4mo3JyiBuW38SkiBOpQZsw6AnunjYbz43wNvH21L06OAmkSUf98
5DltW3aV0AKOfyamY54f5FbSsbcxb0K3F9xMXM0AYTP2GtP69I1PJ96a41Obo3D44itltgK/TgyR
1q5Ioqni5zxplrb3mSnXSp+hbzoo3ZwAgCvzt0TC1PhvZZ0vHPMm7CMI+GAfuhwvPF8bdtyaQaPZ
tN1BYr+AbZrkYOh8XopBRuNkCKSow0WWbOn5olTO9YQR/I19QJh4CW9fF+9Kfx5RIKgo/NE/I03g
+1EX1CwT23nnRtL+kSnguPs2BOmTgUZpszWxdDClhJwjC5X1oQhanPZYHU2mOvcK0rlLGAbi3pCe
5/9ONDrNQanwjxM8ypSSQ/mvbyjvFk1wtHjlYYMpQgW72/JdDAA3qjMpWgAAJNDMxCpEsQlkzGLh
I8oTkCp841CyyXVKa0B4fdL7mwHBDNWEHKOBEzwAiqCYl7hC0cexP8KgJXCMehLLCcHtKJFQXFkH
7sS2zFf8SjMniaQ55XRWIsYVHjN33KWJPVfDwkHa8FpEOVIXkd8QiSF8INW5IIHrXzzspUjE+4hn
jmIhTFyW/LGDHorSCzF29FgiDtPbRw1JRtu91f02nJ/9QWoFDhyBhjntU6S2k/mQqC/CmnJdmtVD
z+NhjRaCFKhlc1IhsaIm4C7e+rB34CfS/rDnLCp4SlBUVNIvNPaVmQZVvlfVL6nKE45i4o7p4FPa
C5+7Co8uyhJsTcYTESNUQrxcOBy1/2cDGdsMXAPmNfOdUx4NhFYMYzprP1ZIE/kZYdoyCVAw54fp
GUENJnYNbNThU7LtkUqTQjEEkD0hTgLQ0fCvLrlPh2/peuWupVSC6dQiEM9YX0W6hmrnAP3eD59C
pkZIAFTEfXDygmPaEksBwgJijsSfhi56laB11WGQIjHzgovMzyEBPyglgD6BgEEhfHAWkbALuzY2
2Vaid3m/UjW15XeDgor0R1N5G83XuV2rrzGhSbxbebQyDUmoK15mU/zRMyBgo6tQY4XEhncNQtxn
Y4bzsBLJE/Ps2kNSOMeStr5u32isaGWk05IPOU1/Nnl6uVU8xRaV7gtT4kcXlpatb8LYtJG6qOkE
aL7EOqwZ41YQt8LONtX8ryb+ph0M+r2QrCjQY0kJoVCkyaXV4JMBAXLM3EdfUEpgJQRQpnjzmewG
2sFJ2SMcOys9NkaZ8tYG/1CjFdaflNdW+K5VD3c02bo1qoqsAsCjI1zkkgfEwOIyKOE75Lv2VDJq
eSSy9lIG7qLwsz3zE/aS+9foQqFOKF9+Ecn6SrMciX0KgwfoEu85dtx1wmJLiukxmK2H2D00LHAD
qByBiWOdXKTK/VNNxTW6xDLaTLc5Jg3+5G7rqQw2groy5q2rhWtHJchycGF94Ue9T/07bvJVzjDJ
vhopQm6kCzDpVSZtu0wjnL6LWN9abXPh9LBJJh3IygiRymx1IziWmbEt1ZnZZ4RoeG8+vb5FQij2
YJ9UM9tS4fUdErsrGREB8ddYxalEksOGwUaLqFZ3y7dGMzaZluxCjKVijq66z0LrNxjdZSwV24vS
J0UXO1vH2IN4Kq4lZYPH83IJaG6y7Ij4elco4bYpiUtoaXQbVLFEh5jAuS7Ltrp145M95JtCuY/o
pffuinrVG8PCSoqt3ZAXz8WF+8P5AGO2r4PJp5/UlaarLyJjyhqX8cDQYGzYZIiYgqvs+2pnsEM7
BxCHAt7fxy3Rpo2FuApLorW2tOhCQuEaicxYvTnjMawZAfHsSJMfp+sRqiOtxkd9xACAdCmKzgYP
AGNkXurrghTllhjdEzMkQggcp8H6U7x6UwHjGm/67n1ScZiRveI+Sq3QzPuK7paPJ+CYaP4S3ic2
M2h9fI3lQpcJt+ZaQGExLQUpodIOReVrjYreNj8lacextLNbXYJhXFoAF0E3bjqOC+H/E04nTUe5
0F8RnsdEtTiOC9so8WLIH1i/IzVIB7WLeIF+wJ42nXKY0z+z5KEQ4CrCm7m8iIegOlk4Jpt2p+q3
TDuAQvkEZTMf2NLmjQwE4qoY3eQNVo2Ts0kaBAMUVWYG65Q/8TsAM2OOYnpa1B5yt+vu32Ric5lP
xb0ZSzn8CeDeUZMBiypQrvDKA4Ri1mI4BJqyKTlofi1UZnpgUYleQ+To9qtkLde9DhcvoTNM4DFv
5A7GRkb9Ar1Z/6O5R+9LjB5uCpFM83OpkOgmNqE7n113n2onlYyVBNGjg7tSrQ94OSrWqxBeKktD
ulJC1jYM/4vjn4DxMy74f6E729n0SS/8UugtUw4FqyohW1BnzqfEbR/o5ScHGot8jJluF5lbcWA0
IXX/Xx9OHxqyp7r9Smk/RsbSSsEWot+CoQWvtNgEEj+EriFp6IcoEBzQr6YQbRAftmdAbHlG2Coe
KGS6+NpN8ncHJAo90uqUthxtAiAVww+r4U9nnlTJ5NeG6g4whv5x7Zg/1dTIvUdLTXY9bjqXoZHj
Fp22IHnDqJ5t392mTG8C55G03bE/KVFMVushMuJtfJkVONF1vvdSC9UmOe3a39SSRBMfMwYBs4fx
44yTsYHU8QamqyunBq8zMJZdXgVzwBMamgcykYcZahIhrrEWBZ+MjrTtp8nd8cTD+eBnJzmJZ5xN
RTcS1hW9aeq07f03deQax3XngXe6E6mg6l+vbS2QbyV/NSfnsQKx6RUkJATi6RiBZvIGxOCRVUQs
jBnTpDcG0XkUKPIjWIpYsBxuNmpvJ+9AxDdA2yr5nNGlZOPgY1BfeQoyXZWoh3jfRDnj31pizYAw
6EX1KFhrxbvNyLPaxHjzWhO4MurDUcuGzWx8gpfIzZGTDTrIUUH+YWc6aytKH+54D5GoCHFi/rnP
zcFwqqxZyGBDcTHIlmLnpYRztW5w5Q6up+uVOgccOACNsKh9ZgLNkL4BTczJN0gH4oPO+oXucLUb
M+jWNijX6Cp7Kp9AQGtPxvao0Lgek+RqqBIQMYccfrUzjhRMEvE6j1cE5pnrL2PKDSvnshwhpqyL
2r+6fKSBUySalZdS0zdN3q+tWMAiApS4/2y6t5r5ViqCjoE0gAH0F0kpH5i9wcerYuVbqf2bkn1F
enmM6fvyCjCTQsKlGi2af26gHbFE0eWWG9f40hBvDMXRzYPtnPmUtTcrqTOSnmRCMyPd0UwdxpIp
jt4LnoVLOVPOjdT0lrvJsOuoQoL0VOHargrV14oQxCH86oZhMZtcrSEYL+bWIqSyKNe8LjVCggdP
HRjK5p6GH7L39T/syCqoojORhAXVN/Wn0h0ZsPehMjbUnYxV2dFIkrKcNdoiMiA2SXt1Kp1S7tNq
c1KR8h2p6iNFtUF1GCNysBR766PBg6m00QFq4Kz6qB9FxCqTuTTAvhZ/o1kVe6cNjqlNt4jQd3yU
mG8ZlMcYgSWZsPqQX6cM4c98EjUkfyIJvEP4rcbWWvK6IhjxASzYEMqzAU6i9iCcHO/pKs8QkFwZ
oIdXMLmM6iPqHp9sWZSO9fAn04bIcA5IkoOd88GPSPaCpuV0z9Gn04xgmeQf6+FZTiwJGZ9gfzie
GnIfZN6kNNmRjmee5ckVxwTJ4B0lv2ee0+iHgex7ibrCOQ1MZT1NmIDn0j6GiISnzDsr7Xjcd+a5
mMvF6MBcqPl3nxg0DVT8VJL/fWx8kHOZvrQDl4X5CaonaVwdp1df7BN2lecfa71fJEmAL1RdVXAs
JemRRhI8k/3ASKaTxMMrzAG6E0POzYcsRo/l8vFd/oJLRpl17T10g2a9Q+gC1tTVn4JzhbVyVHEQ
iesJ815MqFbCKQC95pJtV3dQkx0BPBdvIvyNH5f2EenxxZ87dm+pbVBufXvFOxOm6SivfQ5RHogL
LF55YP2WjhQQlpVeZZrk5WokNHMrt686HtQKcEr3iheVdl1Cv0b+pQwZ1iDJSA48RExflAkIMQ06
70MOQa7ANP+X9IeBfKkO7X9mO2SLvWbLKIaaKrSFouKW1qPtjBSwVx6J429R4fV0e1Zyqu9XacEx
Br5R0W+0DjoDk0Yi5mcPGbjglWtO7ltfYjchCXSSveWu5kAkrDWp9jFNI+sNxIb6gioFfyzuhpAa
Vs7jgeUlQ+hZF+sJ6LIet0hxGHPm8Kw7VOQeacp6K/N3OfXJPyERgZQ3P1k7FD4wcAAqDBxUA9Te
Gm8bXZ7iXlyuFv6DMbEnFfYnyeZkDIPCIIMOGbs1dR8SVK8YBCgiwpRkM96wFE0yThcIgtVOYsuK
lTXnGedKIA8AkY1NQiQTWfok30nVTYtNqZwP1aUZYabQrTtffEtatBbdaqVo9JasEnnk5NJccNBT
ZrUZMQegc9Sa9zQCiDD9jxvDnJQf3pdFvwx5J4tfZluSkB8wQBkjONdZIniP1V9bOQlIbBzfXXU9
TBi5MTQAXzrdyYtOosChLXKSbBepJtcvAg3zoxhzAKXHdVfhtgvf/NreOSK7Cv9k0qFlaxfOVdm0
LHcbyhnRuCysgotKo6H10MrwOISKcnTeXcbi/YpsiFMuMoPaC7SFNcsYMpWcZz459WagX7i75GQS
uA3TvYeuB0GmHeO6F8qn3iV+/9onO8nLZzdZJtTmGjZ5TZ3F/IhPJjKgIy1beztExiKZyh3lYKFw
thn9WgVxQd0PKSMsO1gH71BNIMkZIMQEUOARl0lPvKdYKm2dZzptmZvuch3WKDK9JFq5jb7vCYRm
achvtbzm6iH/DZwfGRCVB35JFsUAA6AfuC4CHrsrjKR7VZBb2pyxSmrgK3S3QTgc+SEZ7uK6vY29
uVfGeWc46a6CbaWWA3UmJK91Hmf9KVSbN5Ip0MOeFETrFYiR4ROIesDmWHnGsjS9LSDCyhgQvOPp
MwjvwZ5+dON/OAJX/EVZHRqSfZRXSMJksAcglsWtL96CDFMABtkRYILFxKcyFG/dDOhlGWWfqtVl
IIzDDN57m/hqWfBmjaR9tB4kWwQ0DqR0DSPJlhPkaEIbC10XsY1ZM1h/IP2p/8vuglKLcg5jTB+6
7FdE+M3FZF8nZf6hJvarx1qpzfQrxy3Y1gRCYs9hAJAONplCyKYgezYF2wT6nFIHy0NXCY2LDnKO
sI5FFSZoByNRZX3oZr/iIJniVwmc0XsdaqeTZoE5GyiDtx6hTiLtZMvIghWzEBWRN8VIHX4EPWNK
NTj+Z2f4eHL/GC9+vB9cYPPppF3UillWXJEWrVoTSqFZ7pC0qe5JBw8paLVaA0UPmbjV2G7bjv/f
mvswGfYkLP4NxHyIaqopMRdaVwZpMK16+GfQZFEGRcB8dX2Cxbxva440Llyru1FSiJWK1FvqqIyM
MG9ZxsQelidpSGRYgA1DmSkhj59YFr+8RkjpKn8fhtihu3bZdP9qGzqw7Dat9mZhSJjI5gCugb62
kTiouHsllFAmZttmc0jOKqmHXhyTMZJDbDqP2L3kbuWfFHIaNmwprpkoL5lZBuPJM580hG89ckQH
83y+LpDY+Gg2RYCQ9PZWIrEyxKi0hxnIuawhMblIDh2mZfezKm+kewiFIfjtrBREiXHKxQfJq61R
HyO9E40icDjXbozVC9tA0Wuor6GQxIMcrcEZ+AdCyeAQRewl/GN2JQLdIJiHTP95vFs+RGDItAdD
57gaPyFBxmRnxfssJdZo9ECC0x3HeKuCJnKaYbMTx2KifKHnxjYGhj4Q1xGC2+Ttt5IyNFB5kXFz
Noiqw2Ex6OIuOGG8cBjTN/55iLShc336qZpRwIM5IiL+BUqGboUdYW6g2ClAS7iKepB+sfBxRHEH
yfDU8WQ673AnyxFBnfNC0iJFoOJzmjpXSiieSp+8sWKn/KU3mzOfFlmtwPYaDEaNzs9C+kCCgg4i
JCIkxqMF25zpLlx3zUf9EXASeubhLpMyTzMTXNTLDC/jvOI3nrlhIHocZen3SEbQpTUfI14aDmlp
h1u8Rtw3hmNtDJXktVdx6BgtRHf8KmICIEFxEAPHR9VKJHvSSWq+RpIIdzwzh+pfUagP1XNTrCJB
jyhufK9+6huOhBpt+3lqE4yf6nJWdyY9p4tSRGoy02ds9aFVge5pepkhIRmAUiSwlQcPkgXJW60/
CPKhAYZOZENYjf6UXczy0UeHIWB4idi/htCzE+WbNsSZw+NQ/UoZLk6ozi7OLdnJDMrqkTiSgZEY
9gJrhwy7qDUEwSfHYW5ZiNZ64jzkOmgAJR0Mbg6tVYcyu+yMXTJsO+sYpoyeuqSQAIk7MLegXAOv
HoRraJWdfB8azbqeXtEAbENcFIwBpZKmOMmLfQubVuol9hHcN9GrDGHOS1KLgEey3Gbg6cJ0cAGi
Tq8OWbQZKmH/6EPLXx1dh09od6G99bpxrrCHSoaPLI6B7FiZ2n0fJxjBJrOaKydaZBdbZYh49GEj
fU4de0+/gj1KRsD5Vf+kMHaF+FHEt8q6FbPFOBKaky8j4w1eYQ8jM/g9hMZ0ydj+GL4ALNGdhSVH
LfuQewekd9IfUPxvQECoJBhvsmBsxCYm0k5Gmk0Y/H0qKCn6zIqoC2Yyy33qW5cqrdZI0JYms6PE
DqZoONk7YCSen9gwszY4SxER8QEVCAmutcAlduaqIPpxXOcprOlc70TMNTeMfUcUGK2KDFuAAKP1
6LifYIe0Vrt6xdGbh02CMM0X2Jnkn9ILt2WFQjs91pF2lGvYQtVoIa26CL0KCbTSEFy6+nHMnXNK
LhGBh5ROHlikqZLVWxhbvZ0OnQMHm4t+Y2NEKpgxXAvY3AyOBPs5jhsXXqwFeOwtY5VCOXhkATDs
jLJ8hmJI38RsJqtQWOnJJYDAtq4OHngXU50x24uk+VeApzT83sZ9hzShkREkRao2WaeQgxkQe4EW
UPqAEhUcdfVGkqe94G8u/hKlX8PhYRaSaiehzfWQDvlIEZuJQnI86M2tpzxlDWehv9EZuVYIGDl+
NwpSIjXbMFP8uas6GdNrsRssdBkqwSsMtCjKcBNFh5kn6TddjleCfEhQMoM7YTh6QXWl+GeIFpRJ
xC3dd+1KxRGbGs3ZYRx7HAcPWgZsoSMtIGBCKnCcet30lqs7shwIMSLpl3Nu1oh2n44ymk1p471C
quMAXIzE3dOAysNTbbWPJhPzqCQpDkLAOnxQRWzv2q8e6lgPHckooMoFEGdm+yQ1hk9m0VySOc8y
CxkqyWmUcMWOXKYxsp4SaR53DneQI2SbcaHXbGD3kvhGXMBibr3HSiXcyxiXXYKgPyv+7M69ToW9
4upqjQ8TQgQsU+ZXF0aWI/AiH0q7tYGHY50Go/+zg1GQRPHkBgdDAymzvbeaL9ZxP6AJYQjS5BMW
k6cbgxEZAmxK1g1hpQIaiBdlHMtNBOAd1eqLtAAysUch4swXkwX3ndRzfXIOyKlfeouICadJRGiA
Z228Pj8HkC7iShoAD8g63nmIUKceePXLJPnWBoSO43JnpP3FiOMlwz035I0tx4m0VfvTnxFAAcc/
Y9lbZRRUSpGt7R3OmUjCjMsTpdnY4uBxv0skmNQcGIv0lKnkSJ1ofvRiwWwIdp0MqFb5PmCPYm1F
81iydxyV6J9G8H0Ijj9rijcRzgIRCkhtI3wNJ65AWihenKtmONvBiol0STeOnMx6scxwxtRPaFAH
219ZxXPSPpf902A+pV604mXOzrRysVoZ/7AvbXVqI3WCIjVtHNveva/NJ9TnPzEUA7AJL4oHTyVq
zCcjwH9emps76Nz5S1q9MXybmTkcqHRcmKdBpRXVIx7mrMJfjW2H8P9TTI5Fwe/RbxMuSicw3oBe
WJ2gai6RS0x1bHENf7VJLF7bsvgY8fc2j2HHKPqWPHDotbYF3sQ43ffGhsZmoi6n92nlogDPELSC
UvVduttJBy4mLj0jTY5GS2X+8a9JGkXIoBWAhvp3vuUlRaifHau2XEQkM7c2VRPih4LgvIbgEsZx
3ct0wDiq/swhXGTmVgb0KIZNY3p7qR1Hok+sWEWTVd/QBsuFKM1JziGAORZxTAJ1ws/VCZiwfuo2
wG02sOPAl0pys6J+L78O8hRM9T4Hqy2WFFUGA5QUZOkfs2Osef45QS2gzYwUXc0sq8ZrVznrmB0m
/wh61nSuIXQXQbNLmUVP+2XRrOnTZ4l9gVq3tH9bch3a0KfgRgcY+eDHV1K51ki+GY7wA+/JNpm4
UT11NVylAypsKCZ0baSYwhbyX8kVbRgJkyMxEYrzYjjfYa2vcxXfJGvQr38S9+yx+9hBGz33qYS+
RPpdMabcGu2VZfvLNo9WPdBLTFtcKe1mSEFLvPQhUPVlh9Nh5HGURMWb6hrMPoinvQNDVHCX2vbR
RZ0eFCu0vKH7VNkbTzTc1A1cQoj+cuEY4q/cH3ZpH0qKrtQpRmNt2vklpi7oCsJ7fBzzwZ+U//aH
Xg0PEgPhgeWQLLirleBBZUePuBurodkXroUI9BsteZSZOxFxQWVYBWKJKNhR0NaIo2IikmroxZlY
cTM7NiRohU9GPvybyYSmSQWCb3UEBr/hSLoGL4bZec9ahttVwfz/SnHss6a8TD243DyO+zhXN4mm
G3C+aNMBNn2rpsUKqkJHWhnhyUcU133Rr7rwjvHkrTsT9+ZQERvibkqlZC4EYKuG2UxGrnQPnlmt
bBf4pf2Sk0aOWuB2CeYgg0SA9a5wNyFHK5k8h9A+uRQ8JvsgC6iZg8rhSfyPpfPabRxbougXEWAO
r1aOjrLdeiGcxJwzv/6u0lxggMb09LQl8oSqnerUOcxEZ3LV0i28O7LAUBkH7C4jCyhERVMTvCD4
umi5++rR44RK3FfmUwmLWvJeJDY+Ax3MGL4ovdmoox9RUcDT8sYoPFJ/h4qOQTsByZl/A4qhsVA2
yTguTb3YdKqQcmMxLFAmScOVAfszqJdDf6QJcSkrIuTXoLX6iV0uAQxadFMZw8DnqRvCuUhPVU7y
EnzJRCPDuGxj0j8KSFvWW+QuQUxqf8SptEeYLN13ZY6wiQ6sDf7D9LkMSDKlfRC2gqJBIUDI2dDi
ZqSOqaTnBymQ5XPfUk7fwBMInIzWiXJMq2s7ZscWhCHkUchfjHYitBh0TnoD8+I56kR1pA4RQXsT
FcG+TvUl20o8oTMoHw7qdcxo0ym7Vk6xTGw4V763ED3tIeunY05h4HO93CdjUCtOYf3hN9lLGyYH
ATHY50VHBLRD8yvN8qwwWhrnyMCRkWP2rTjYUBrI7SKT8CQZuEynM4itySdOjfzTk5FQzrW338aC
bG4JuT2B37DilzyBsscIgF4rfC9ZMKScNBqjD78UbkXC0HhcpQgv6Inq6EULjV1TvgO6mnKhhTmp
T++cLNLwBPwRm1kwBRwJ0BpTD+ixVPXEHQ5S6cmlwKws6EOuTa1r73y6KAfAu9jQGY112qFBYR5K
bS1tJvESK+SoBFTRvwnCoyOWJciRTyG7IWIEbUfohm2RETMA/iKIDXX32I80bzyFLF1zJAoLEdd/
Znox6C0M5shoBELg2qw9THugNSzfLq2vCZGm0dTuBJaPE7SU44rjWu2jJy/8m3HbsNWMSlRlYfZV
MkP2rnAjuao6KQb1HzEVJNGm5rFF09IaCD7Kd74X90IHrloMr0N5mj3IcMFqyM6ZLyX4glwdumlu
6TZUrlTWdkaofYeO9ZVRSz0qJdP6bQfCt8wvz/hnFT5BeLR/3LCZ45GGau0HH5lspkCIZyf6GLDH
tgrWJWtAkNmZ9D4Y3IZ0fdZbFOIQN0yBKZXCXEQRw9IznPbqtXTi/dAjLTpVSLh056/D2y6BIxXp
IUSmu98hxzu7zUBrb/nZJrSuAli4v0bT7fSiI5Z6XlVdtR6YSq4wWDwswieVz8ZzuIdlMIpwKHvg
AiLiEfAl8C00OFaH8EhREEgoi9RcV8jbYq0FXbCe2haZMpexmR0sYgvmsuV2NK9V8q4pwOj7wJbp
p8WOHEs+vJSLBmXLgCRznKdtFFIr0qSCMhsTACu3J2SPtINmddWm6eBTLaq4m6R5gPIaqmeFYlww
hBrPa523/wC4pZrgFwe7f4xuvRzMnzIud4J2R1l0idqK5cQ16HpkDCJMWnUhk/xadISAT8xoaYwP
whRUDoAuHpaSp5EF0+rYg4Uo2U3UPC7mKif56+wru7yb/XUI/sYdZWrx9f7fbcYUgEYGQDa9PyF7
x8EHXywxnFImaTReg3XhfFOcr5mvPA/a0o8Yh2XNx8iEXG9Ws842nK5C4M5OvoznbpGmf7pt3ic6
FxDn9sCslg6BjPeUYhhXPe4hxpNJhYKYdyYLTDrbjPlXBGqwq2wBQrN8FdFHc4yzLkwC0iwidOnI
QMUrneHcOAl7dccQefoL1X5Ke301utuaGWUkX66rv4HKHvgMRhtQkbs35GUVtbuW6yt2TjHcSodu
HJlrSfoRmUUxP411Bw4vi80sAzDHq4sDK1CYJBoiy6AaijJjf0GNw9R4MpDJXQZIITWMQpSoMpLv
4coke7EybwLw1aO6rOP4iByDNQ77j2yfRc3dU6L0ULnhxyTZiU4UEIN1vES9AyEAHAfYLshNAixs
MjSm9O2zNLQ1FVGXXRgKRLndmGdt+C1RTfoeBDUhynp67mNgKDpKyiqyA4gZkQdfIKiqqEWsOdlG
BrK96J2BXw+1x0xKQKMk0tZ9mW+aYXqYGJFmsDNVyHQX8Tg6AEFhEVpWgCxZg0cTMFqGrw+omYXp
9GT6h/HP1+jDV0H4AtMmyTC8sQRct3a6V400EuG35no+GumXgSOiIC3Bl5hy0cJnwWOEwJnfsCcU
P+4X2k8X1RwacMj4MIshZ8NTUr0ThCmrlg3umM5Xy1cd7Ww/EvmE0/Mgk5LtK0oFT7+J6HLIGQJA
2pZqbXU1XGZGveqIMzH9EweR9LljrYLYcsaTDus2A9ZiznBJGMjadcqNYhCB5QZH2fi8tSbNV679
mKTW1rO6VyOvd5HWnqWGbOMUYoIzR4Q0hRU/Wp26GDTrqSiw1VwccukoYDqEel1PakqebosYFz/Q
jOOxfPYB0+m0+ClhSIanHjTjyQ+8B+LmXfuQTenZYEqKzn3kUre0qOe78idW4+cWha7fVI/+zHAe
Khagqtx8ci2dye94tStBNvD/6YMLmB7Qfs3hxpnCAyf+UnpGt5epJWeLFlbS6of24Azwn0jsi8Yg
LjJYi8aBg8NWp0Np69u69plh3BykLdZUnTA7xgApDTPXEOrz36WIk0uce5VyScVILcV+HH7PSnaa
jGYfIm7v3Hghso6aQTep8zt3e0tj6KocjK8KFnoVp7hampCOBNzgcu/Qd9Wad9+3sr3IZpJEkQrN
1Rgeu+SgB6/0wbWHABlTEkhPHq3nyMXbjmytuXZJ/86ykNnofjxcUcDh/stWvWOQsqA80vcBqkqB
z1jxyuPvR+er4sQU5kriRDGMyggc+5LXF+z1qxLXKZ5BPPw+IzjNg+W8R4Vk1z9PmsuWkpHPJIdi
o87YJ/N0cjIdMqg/m1GG/ACjOcVvPMLBJEC6V4rC2q8WjN8VdWS0FmBB1dFQs/98r9+kHe1RtQrd
cgPh5gCTUCrAqFHfjxgI5Pd1KG9C03L6URTDyKotmqOQZsRY04cc29F4hl2Ra3KqVzoTAgvDkKbN
G5/mV0v5o/jVOP8F8JDRBnn/DptcTmR/69Di44vFUQk2Li0APBL+8p/K2fWwA6QLRJq2LFSfC/Ir
Rg+cQWgqAHPKzFDKutq4cm8iBGl9SOvo2cUwUlQ6AOFMTgalJvwo03kCDKrMppX850zH8tXuRaDA
MIEasHMiEMKTd4Hqu1QRdQnzIT0SBOAC9YMwZ2IcIg8bagiRJO4A54GyMRhPPRCG/Y8oBu4NRkdj
RYqhA3XayADFgoBxwpuzMrR+E1NNKoLVcUdjM3IZ99mZz6hYN0pF/+pyxiDZt68yYYkcvwSLqfBE
Ec+UVmTRB19dUy7JHaP0m0lOop+IM7wc6NIiGTAmJv2e/baOsRXanc6UOoQTWNjQShLQSUJAiW/e
s0gDoWtByZD70yKBd5bEXIXvwp7h3pKQf+I5HU7xGNRQvEe2ek2Qs+JKiF3KYApFnzDF4qGnsIJl
JmYaKe2Ms+lGzcZ9Kjo7ajyyUKi7UaVNXfoqsjmJJU07KJzZfwRoRBJN23Zvp/iM0uGHKAvewbEZ
Haw9zi6YNMrGtzQ+3lEqIoo6fOkT14RhH4hnd6UAZmPxU2cjpfJ6L2GvMBkLEyl0sghkhAns+3pf
yGSQ/Cq0oiC4Mz46ERVELLqII/ouUgZ0acByINo+5C1AZdjcb3gcBR9FfTvlZzkW6D0tggq1eq+a
r8Ow5YjhjIVbZvxgyMTd3rpw5IgcG3xsHOElahBbqh0jE6vWIiwuXvye16IVhIJg7Gx7SFVRg2DQ
DOABgEucL6/Kn/I2Ik/PfOjshJx+pO1UM+QPUCFLxw9D1SjI486p3hPdL5bmENCFiMH7/U6noCYD
PeRGbBCoMphIVLHrKOr9QMW7PC2TjAERHu6PHGUgpRwLRRLtLbCRef40MpPJtxrGMfSL1j+pDwzF
QYeXoxXkt5y1Xne4aFh9GWQC2SG80tg29hhEhyp/tcwQM/Y5z7bt/IAG6U0IAscjhYJtNyceNxjK
G/3CjapqyRrHTzM9A1DgLZTYrBkZVWb46xELieftCWBEkEq2IqsSo78gxAIFS/UPjDA/GsC2IKGb
gcQm4d3lLJfhOESTyW/pkmHFYTyq6ZOULM7sH3X9yW5O/O+KWm79uH4UlBOgg8dAMcBBJ1NFEhWx
xLENt4VLl/NfYryEatSmt+oHmxSvvxguhkXYqKLHHXHncHAFMl+FvMGR6yaiwSb8z0HdGkQ3hdNc
aurWMnaZmxSrFl5Rj7OfyL9qfCiVwhGczok2KfFgCXdjIPOalMcAEhb/FMU5y0tuFBF/c77bUCNN
+0V5gzRAIePapDBp721iyfAzzmwFGaXIIknpQLGCuydU+kdub7QHJXddRnw+5xYpNU5whSNhHaMz
kkncLHoZxB4CWkl1kWN2kq440fYR5GnrIFWZScMxJ4bcNozohaAs3t0QDhIldt25YNXoxAgqkMch
u6gG1ZDXwYeScU240mxmjUECVOYV2q3mHpD3EXxJWSCOGD4X/5bC1xSSiN8QvUjWuBfeFMIWUeAq
sU9+CfVf+OUVX74k16JFsC0S//FSQcoMeE/nvH0S8VwRlEz6bWFOeW8nYBtR69fZhc5vey8GibmK
3uvYOjLMj+tw1rsN2LnDk5gRKfF0OMseygznCQtUY1sZGAf96Y+SREqM3tkA/1jo07DDQ9TdY12a
Eww1jzTFNJllP1nwoVMqNwR4M3KLozaaNmUq6559QCOUfHrMbEDEKSjS3I0LOZ669sbSkuRjlElg
7/wgD4hX4vNTfGq6+abGuG2AkbS9ZGvwv3Acik2CuhC+dutnQLo8JnjA/s2pSpT6KUNRLOyfODS4
IClAbZRZ1S6C2TCQl8wIZwBrKfxCKK5kvAByFt1xYBx6afRL1Plm7SOEkogy38QApCzZy2AAKKYc
1T0IOKBWGxAT7rmIk4eQO4sJDmyV7iaiCzUnp9O7T1AR7TJaIZuY4VklFAhxA8+WuolCn2U617TM
FX3HcJJhRjZ9ust0OeSW/I22tKdeRyrhTAwrrEx14c4XSSYfLEdhpinUijJwjAyD5LlmzfKOTca3
zra6KyyD8Z9MWrsQrSWTO6MoXGskj9U6TUn+jCD6zp4Y6FQIqaPFQmxukMNJypzT3Sbu/YIy+jPA
B0LFBNdBMSPMhHS4UgDQTorkkR4RZXMRIG5Gg4c0Cr0Qa12O8XYuv+7KPLAbG0+cdQW24jqkxCho
ItijzT17diUMUVOfoKukLrxfbIwwcOFpUN8VFDe0liOuPjNx7kx6D1QNS3fvaJwrTqWiX7fmh9yT
MEN8qBAFNMpOwUxisjTmLFi26ZPCL0n9L9X2LWGDmnPmiDXcYBmozVZNzxap4j3jC2/JgM6b/D8M
uIzE9tJPBJkLl26lnuYFQ54gSBBcn9Ty0Qg+K+XdAFEW5pqHMAvMr+irJH3LhMCwrjDqcusQj5GZ
ryG+VOVYuZvqGuV8F4TlI+eb9SZvQ+8VqlWDnEPIlzlYp2wKj9dj/6SvUlMZ8oawOzQqkSR2IjCN
cHZosYl7EJC8dAnn/CmJ4hfDBKk1RR2w5Hu5R5AF+MTKsw1hsZH0NWTyzXGGs4dybpIxeBaZyVMr
VJQM1RMvhEYegwi6QR5ly0ocsGC3mDrZ9x2kDifq3BiojWCbJ9ww1rT2EboqwY9Ask6n7oSnJ5mo
13ukYkibsy/GTW+KpL8DLOmcvhn0yLBGYZOD37LBKQQ/5CQOmdvdZJeisxcJR2VVYGzR4h0Y8hyQ
Z3oVjhIgL+pjQgcvU/vmO38qoZwWb4CHhApDdpT8525kuKjdcT5c5GjlkF4NgfJPpBhiGSEkiYo+
ItHzr8iucYHwEFWJQ6xDDTdMWm7Gt2Gms8GfbZNdhhQNHGj2Q9wTTMMqLZQF3V2BT/1aBPMygM0M
9fY6itiq4Pa0x9dCxDQOuU1rbhjWOYDX/aQde2fdjWCsu9KxNkwqYrjzeTCiUxoYqxTxOf6F++Yf
AIIh0FFhIMC7ixSvKlVzX0dYr1BYVXvbc1Ac8/7slVSVMdWkYz51Md8WEUn9AjrPrUJLb43blI00
zsxDnHMcDzYlBT2xfSkpsurOWsSDCy6AwgBTpnzf2f4uoD7r/s3A44D9Dk1vw4Kf/DPU4NLsEXp3
ySqQ1GdyjqDMCri4odcWseGImaNSX1V/I21KVTz7IDftEOFwOPr8D02x9QiwrREIxkaIDolOIm8x
HgwPRa2hacIwjADAKez3bPzN+EEEMOy79kWxFCaH/DSZCl8JaN/cUmBHDTslpoGmztHCR0uVjQX0
77RXldTeuCMdRb1SFrTTiXTlZRPUbyRf9vR2DA22n4HQM/NUVO0KPdLTXCD9ljcglB/VpVdfBjMA
HJxOPknCSUw7hInP7b/KZudwvkNlVtybk/Fck61kKY/FtPN8EuCTl6DV9oPVU0q8KIXOfGl9oWo/
Qf8Zk5/VBcyGxvdBotCA1tpwDhNp9Gl5Ju2bJBX9OU+8bdQ/+S0VR1WFF8V4ogghw9j7FxjR56Ac
qrJ7dH1jXyabRoflws8UROlKI7nAYcIwRKH04CZvLU8NQpb/uJcDpqx4CCWF15r66MWSx5Dv0iA9
pEO25knUjcIlR6Z/Ozw0uGQExJc6IzDjTT6e6/IbhGBMp6/e4hvM87on/MvptHVnkUdmE7bF7SYj
tBSYIO6AcHKBevpjZ+VYIWhqdR4jkzS14hj35kGWSxRYS5e6uoGo6BtjNwTGI/Mw5xYlCC+Xs594
dG0zhOPnYGwzqDWbYXuiyqRxdFAXBsGnkxMdTwNUzagZ6/5cpxoT8ADS+shfl2V0VPn2Re+cIgDT
mjAXBWhBwncMUjygwDz4sHE8RtSfE++jcYn3aXmxpT38k1QPDgRmsZvbOPhNGjGtVcpxLF5Sal4P
RZeKe6RK60cVCsENG6ZwGOkjUJme0zAzPppDjZl8yBRoADKb3ds5pyRVfrzJ2VPRHoZCWxgLJt4R
GpcugiNJnzpqo5hp2S6yQB3/S2wwuaY8arMHpcjt56oU/foHG8YN6fXj+TVr+3PgBqegqCLero1m
NziaA7NauMxCFK1kHKnk5KjB+J71MCJw7TEJxpa+qijDZ3b7yJGSdjfBVMU2y83eVOrNNPq1GWzD
9uZrBEwIfpAOT1aLu5j1M8/+asTeNpHpO5jMvqwrZR0BdMTJ8Ff2tyL+ASvGddO3L1Vytd0N+gbH
uUmfL3pet0teBLlofPWxAJCyxht6ZyYcmY9srS2TOHcO+86DkqW8UVFgzxYxQOBtGcV2NGwHh0nf
3fzZd+86hx20lQ9RY486cATp37hL4puQoyOCSakTGrcgW+ORrPxFUWhkUsv4l2ttn2Zq6tS+DtoN
krYeWcvYFLkLR6h+5hnASxpESMdgJrpS7MOy5QB0VoH5kAxvZrtys2sxngsmxAbYznad4h9sSZti
Far2cOm9nnZm2jSceQORyHcQClKboBgvexhJIsrpxPVxM6TROuZ3uTtVpgAqI5KkY54p30PYviBt
JJIKIHqYVloM6YI6iCdkEclCYq6nV8fU/GqHASrq28JQpv305knRCA4ikEr9bGm9iZPpdGU1zN7R
Ilp3Kr6ozTlOE+JdOXz3AcQDdYwwMJWRHivvlxW/DPQbkxUWyKI6T2ef4ZZBpisFAXwX4vuIjfR/
nXsF7mdwyieTvyiSAKh1egzlfUlQoCeR3uBvPVJa3ENSWOoQSKiS98VgcPBiy4nX1ORMFNfLl7ky
lnBGvkdNPjbHtBzPHkDOgBkJ10Dgc0iihNCiTxpxh4lCFjjD3KBgQiuExZPRlCsnZH7esA96bee5
f2P8ziyxApGLlZtHqTWHzGH62LtBqnb1GwLHxTi3/ER/CIDohG2VaQLsnR7tgMemFm26VvuPeTsC
NfDxcWFJf5ylDsUFB2r/jIEBNNRF4aqZbwZ3VUwbQ60FN+VDhPe8H30INj0Mm6H+N58nxCqfnbX2
JUXNTd8n87fQB/6SvFhAKByL4jCSrBRaNys/qSTn+IxQNLKNMY27xueQZ66MMoLCtngCFeZ0qTwA
OGuLqlc7MF8pTA+48zygBzp+g6LgR4TFabHzil1VKcuk85ZT9C0OHIGjBg5Wq2F8A+2u4tz4bCX2
5YhrQYICYpzTf5CAHVCbSxJoGjxn01OgIMqa9efYK/kp+mOO20K8fjNAAqZZ8fcOoELijhfGBazB
aoPHuOqOQB7LzqHDIblqWtsBphD+qqZJX1VPUjwTEqRvOBSFTYmZEFqOb06+CEj3TAFEN3hN0W/7
IF5p/Kzma6o4MGoA22Iwd4IRm3z2AtYB+xAVMT0oFs2Zyi+BbH0G7/QiEcrQs1XzlnlC8JCixSp4
VVRHBVUmPAtvVBghobwANxFeeGfR5jZdDHErcdG4fDbAxxkwEm4jDo6O4G74PlL+KAfX0nunoJQt
e9tWxzcRsXMsmnq+o8FIOcxCK90xDiWcx+No/xPG3O66fT2UJGJjpaC3za9BxRzu2lBXNrpbGqsO
HtihdqdCBpQDxSfhQaQludKeBFwFTdMJPHPQPWCPMPKbeLvYxdWIdF2/2NkXEK2sJxRu5CNmEusx
nhwUjGnkrUfohRpZkOpBZfeaNCQkcrgR0krTxpbYLQXEAcvx2lcLUwGZo9UYrjjyRE1Ck5AU5Gej
Uap+eweiBnAWcYREJTXGxcWuDAyDwUcxoCgFXuIKt6yQPAd5Gn+VyakWPEPelh8CUIG381rk2h6Q
FaXgxSJfFXgMoNE1BTQSp6QYgCRYh9Yv1BjXtxEzUhiQpgVshQOMwk6gt2YM11bUP1CuesxWgULl
CCX1ExcKo4Jh7AnXUA5oJSjzY4Q2CQOtEOIZ80tArVSMqK2ItRbeEDCKehsAgf6SNxCyGvgZkact
kXSSckhmeShDsG967FLBy6xqPUUX1f8D6VcHa+GC8HA9r7jwQ0LLWTaN9VpVv2ITAq2ZRJkTvdu9
tWXBiPx0lvBQIH1ssNLCZ8lKnFga2RaITeR9+0xpBRFCZyZIwn/CO3BYVOPNWoXmGnM4GY0Hib0O
Qra4ARbq1GWT84nyJrdRppbztrMU3PcXYVhAEFytO5hkoJkchmIeLD+mQX4/J60V3TBUmmphA1NQ
nPwFsAv5JHFdDMgGIdEvRf1i8QQ7r1xXrAEB4SA1kXVhISLGoqWqbo82MrHGrOCzSUsTCocPgxi3
KggcgHvW9W5bat8yb1P0ddVMZzk/aBK6h8hTtDdgDAAO4lAR9ZlSx1vQwmer/TcVkFZwJZG+nSrS
a66RoT0k5DG0vnl3MUV0aMiakinZQjvSDhE96N4gUUTAF7diBSIBEzqt117m1ngRayMFiZyAWnqS
qoBc1vVggPnXl5poJ+ytghxpFfJ2oz6ZCoanhP4VjpUhztTmMGUcgzKtTJy/NKWw/gFkFEbZDHoF
mKzL0fxYa9fdeAGyfr6ykwxbuntQerE40VwBDc3Db2T9WPmwYBbzaGuMNfkwCcUQdYwDnTCT5ZL9
TvGrqKRUcAPkgOAmOWI5OGvSdKa4RoXOoDRKIdZmF/AsE3R4FhG+2XqyUTMjUFHeIu2B1hISTERG
wpLzb/xFNNVATtwQ4kQEChuheEks/fHtBvX7s2jdGMiKFchqXyhL2+ILcn8wQXwpp7DpcbDS2Av2
C+XiMHwgzZctCqmmXepWz0P4EeS2QiUwZhXZTHt9wsIkVVK+QpljtfM6aGIkknjV65E/QAALFMBM
BE7mlHtgTwbBSkQDW4/zmT5qQUvL7YDTSXByyQcCsZHZVpCDHCX0QUbqMvLrR4iMO6DMvWO12ql7
9iAamnBmxhoRsGw0oBghrJGeI7AqYYHmXMf6zyCT0dtqXcTjKzei3+jooUXtBXwDNsTnFoFtDR6W
2KSPw5iDCYBN6OSSsyn9ksnM+Bi716pOdtgJFNXE07KYUeMGBxc/yHjsvJhi7WSQzFMm5lYIIU50
I8FqBi3nJDseFSb9qFtxbINaMjeR6CUOBca0RuZKMFhgkAH2e/odqz+Kk1nzGXlxlwAX5Bb01NJi
h8ipeIb+yw0+TXXbTNAe7ZfAxkI2ClhJHg2o8B2aH5irxSNT/oTAGinU+dbCA3cMxTa40KS7kugA
Wm/hWGa8akH5lCgf1kwwMULQXiW6C8Vsry350xZRaPlFmMz23Sa/UOr40kJxSxoK56k8V74kSWKw
qgLdevDAUr2wkwSYlcAFecM8JTPz0Yage2J66ORR3jyUBqrXc+I/hFVMM8fZATXIdnIQVyLi4HF4
qrsaHJVcq+yh5L7zkuZlUKmLOI0g8fm0gn/awEZ17BwIqAxqDLUQuVI1KnwDwSeEA+ow/HSHgvtz
NLZI7FJOK9aZFyJfA8KhHmEG54FlEeM7EhLOTknR+hJmRB6cnOIjNEvar/XYP4bcgQMtA8aoDIwS
Ni64AYaA7i1qYlKJV+dU4VO4Gei7eaqa4p8WvqAICf3+kkyPKeFZwcQQvOJWJBur8w+GX53R9dsF
lYU4Q1dWuVM8dU99kTAdhtUMWDYmhPYswD6XKZVioT5HjF7163btD817X9ereTA3vA0VwAaOyAuz
s1+Y+zEfDqO1yaqLiaYGpxBXC3tfhI6YoDNycUTShK2iUaJrAu9yV/QY/V7PmNslj6ic/mK1W6OQ
I0XbXEcuEQpSdWAp1QdllXbUeyqlwLzWcnRqxAKUc/7hJCnVWHPWGKCUURSPWFnE74CKriLomEpI
b9FDVSfKWGMyNx5wt0zxC63m2JI9BP1hwwxFSGrjmManrdeZSzwLqGbaHFEiPZT5rsSSg/WwMtQ3
8QUSOrmU2nDmSKfC4OSLTSnl3wOlehtHUM2Aao30cTtrFwUC6RMD6Zat139YQGhmsxGhIbVIbGiU
ewej+qfzbzm2fvYXFzGRcMwaC9aN/9cVRLJDLdBV5K16HOZ+ISbeESjMcuKjXTHIE7hz6fVLzzJo
Y1EbDzxnjvhqBLqO3xXjG23zsoHysggNlr1iBkSQDswMYl0ovbcVP4DkbWcEh9SEKY0wyDY3l16S
Er6IlWad25iV0GQtM0Y39wuyewQ5rtNX45RGO9s5at2ZkSMJ1pPM2zChZwTpdTGWg6IW7H3pm8aU
zCoiYDllEoIs42h6kmmaJbyoDG7Ixw7JOvZ10jF0TmGgWMLFGNPhReOldVcBLw/CDUw5V6d1hG8g
t5tdRyGLHwv/jtzQTeTJHG7uq6DHJYablnBOFFSGNx8MVmJsUQpoiDdo2EcTN8cEDjiIGBEMq/Nu
AMxRoLwW/l/jfTek0ddklQDQczJBhqSc4HqTMLgQ/nk+R01xQNyocIfnTnbKdYJfO+fBJKgmSHYq
phnOTSkl8uGmmUiii41MkK5cY5EaqLG5YNDNtrbLMyPYxvOW8tZSZH6YP0EdFNgtKYHyhIDh2j31
NUGvNeOWH2YiFPmy+X4qCaDvxW+CkX621CN6tq9Sdw8R0QfNnN+0VFlUhMWW2nOQ6JsgbQ98U8oR
r4hWgYYTB1SSapzetyE7Q9Ra+P0C2jRPeQkYaMqRmLIJpZBGFg8j/17F46dDeGrqIrhCa6u2bwOO
k2CsMK90d6eZw7qufmzna8wk7LNe9a3zghktxkSRRWzx9nL3G9R/0pTA3eXgGtWwE117Y2PjJxlX
QpHgLMKeHsO6OxUSiDk96vY2dg0kQyHvd0MMIdxOziuQbyJ5CWplbO7PsnC4Z519DJohkT6kTvTV
OyZX8ot+657setB24v7Mwmfupr1x6jcn8I7yzjwgkYhXIRkRgVb/SnnnST2/jH5s/1nSGvBc6vnF
OHOPxMktDfY2H32ssdOEF6oF/hFRoAjM5Vc7WNX9xXXfk432jMqnAd2hoJKSnf61toajHIacWDoB
EfClNgIcKCDE16fcGI5OVl8Zzric9/JajbR7cUJ+tfhxQpXpRUQo/Z+Ep5W1hpELqeBGc8pV6z+i
3m2ARREj47iFSrbSrQx4v9sB02Et1vJ63mXFXfojFwZbphOjHyNTGsSkfnKkM5pG98Mmqx1QZ10H
4Tc4IL6pgXvJbxZ5KydQnh00CwAyfW2wj9vWtM3G8Xkgsl/yoGiN2UJc3lpQb2jNeO2WuEylPevC
YzTPDF0EcVK3kUO5TvALtj/ePXNsRMK9DeBAWQzQimhf/vXNgVCV3Dun3qubcEuklMQ941dyqlxC
j4MXrjxac6cTVfBFxn97vf+s6t0BiJIzRm3JvKmLL252GC/ZH+IN5eAtYH+a+N0FwehUcy/70Sep
3CB8S6axSC8APVrqOLZIZMW+raO+zkHHXSTllyRh8KXxPfZPtrL2CslZA40D5gnXavCm6N16zKu1
GDz8Pr7sTBU0lN1IRS2Hr8QUECnqq9HRqrNTypxqkVC35PNzsg1KdfZZTihaN9qQHkQH25j9Rxee
vSZilEJyoiwXtYzaZtt7RhrmrtgBsOZA9ylQKgX+v13JTYyZUIb3yJd2iC0aKfMpumyjkQFaO7Fj
UUmn4fjk0O7IpAxsN3XSHkQSYv/FzJpmsBTBcuVNDnd5WgJykL7ihOVuVtHrVWR9DpQpkxTwj4zY
qOg68g1U5geRBKSqmde8+SONmaNahBij3D7opWhZEvenrcudnDg6mjRVCb7zdOcR+IG7I4InpkhV
So6ef1wO8EHdUpS+Q+RdZy5RhVlOrv6XEv5FKemDRlXv4iEZsDqqarijqWpsbMHEfTfNWQ/qR6bM
rS3IKbMj5Fv0odOPGK1NBjQg+BA/yN3BYu2zbz+qpesbCeCIPLS+ZLoJXQkIEOMqKba16a9Irmpz
nLPYk0hAEXdhVVAenwvNfiwJo5ZA+TkxXrX4jFvMAwBB/Jy32NN8l1MHcr9iDpREDUjQWsWIFLSn
JI1mfJurONQny6LWoz1Xb7loBdHGCzA4EygyFUhVwS4k+qcmbI7KO4iTF7pUM3dPTTmuRdKtNRXU
Mj+YI20Kx299dnfQqjUoeGxdQ9LzGW2WaKTZwjZ9sf1H8BQdkdwiMLG8FbuJU8Qqva+c8aAqsAn9
lP9ddT/SQauEP+ckN3DBZV+WfpjIVG90ZaFkgCdljpzRYRYdRUp/qdJhpY3jY6Qn+3nE/6T+6IP/
WHunDik7KZqnaotBZkG+6UNR8UKn7A8zSBBrrwEb0iNWTFX0N+vRQPKp2dWhtUjTHr6Jq4xAdFpN
YxL3uNCY9SA9RYqyohXIJVKe+pFzEgMqHOAy/DPiCm0s4jJyL7Np2tbOFvEXEuH2IJxYuHPbLxPT
veBGXF+ojYmBc06tny9gFO9yl4jxXt3Vn37yst2F5Ov1LbT2k8xdj8mZoamrkvmuw5RMXzwJIYZ7
HoNCbC7CVaQoISrgzKsfRzv/R2IYdW5LYmPL3Q5XCy2P5AMNVz9YhwGBF8cGNBGWqIvs54yLgvtE
Zbp5hOZDxF65Eq1RV4jbN2OwDbgoUsboQ4IRO+UyOL8CAHg3rS1FYAvN5y+loqvyadWaJPAWcNDt
LVKjDw+VApKrtmXqisgXL9oE+dY5712nop6glxourPaNNSaXnIHM9zvKerNBOPrgWRd/fX+tlfzU
eglm8ogLbGNJ/0izgJweOHGtWtpGKdWlWdEupy86sbcoH7Us3xJb1yrKoXEvFpmjVG4yo4QIChFT
giXZWcBkGPJINy73b5CfyqpeEg1Bj/PDGc+Gx99Md9EFa8X91Ppo2ygo+mmu62p8D4ziVfBvsTG0
ukY6BjfKtM7rftdCBCZQjBds4h9Uyx5HiAnaJKeStAvgXeKppDgBTx15fbkm6m+mikiJg8PNyo8Z
Gh9AFFMHMIZ+yL2tEk6oPyKyVj4dyo6ogUWQYNz+JQaK5Dl6+qdJfA7T0GxmeDb5rvYYhIp9i5qx
d4dV3oYPmsY1R+hmTBmEBoQlUM8MDbKZ50qQjdMnp3wOeJTXCtmFjSCgrn4GrkfxQSisf9dGiJRd
tdBeqMzZTag3CWWpifEpor3ro7TQqaJcmaklDuRABpp5DuLGallF81KtXqDaEf0UEE3XtiZle17l
tB6DlT6JN7BSrDVtDloFdCrUDvnC1D/uF1wznFVGeo4DUyAJCjCs3dD8yh3LbcNyJD+Ts0tkPhT0
U1Ie/Qm6gpoE5HjwiKwPObs4TnTyMUflwSgZYlnYK41hm44drNV+Gyh/1njMu+/sjTot87/dTn8K
weHVHnAEnZQo8riAMxSpXKVGSVzpAPzxE46/Ycjdzoh6sEFHxGhhvJKPVqYXj2fSyAi9gBzIghkq
MCgd2BfnDBB6RwncoWCc0o2aQljO1tnCOaFxPzDuk6oHsEdiFJjdJAgTQKjBxp2GLwADvRrvFbbK
MRGJP54KFwYfQ5MPY6z9j6Tz2okc28LwE1lyDreVc1FF5sYCGpxz9tPPtxgd6cxMt7oBl+291h9B
JBQqhG0Cbs9B+JnEF05expxgBRGn2vpGuVPVHVNeHO2XQXPL0CTxcEVgslW91fhuJpQbIycf30YI
zpDSTK8om7ju1wybGcrefnou80etfAidIwMIlYHC5sOaBAXpVZz+IcxXyxA2DyUGbGWXIBwE1xTc
XcDSSaxKA5rVI/tyDwQq/doxJQwBcDVfQ+xTs17sXPvRi4gy7i/sHiNeXCQ0NsUcfP94c2wOmIym
u9GsdgkCC54n5oJCV9AM/gO9ozxGPD+SWCJiU36b2CVyotRWnJ43133uwm+Z1pl9+XThqsm1FbcE
CYaIDiFFr9PwL8eQY/mvvCC1FvdpezR9Y92SCcoQr0Ee5SDPiApRoBN8oGQvaU0LJ0ExRY0kVf3D
RIOkXTWZx4kmsh+Cd2nY5NjsxwMOHC5c64A8Ec4O6gC5tBpcfF0kc6AUFK854kKAOMPmGHSgy7jF
12NWvIU/sd9sk8nbiYpDurRAKp3OWWmEb6kYKfkVVQqtC/ItE3WRBF9uRG4yiyWpPcKDUyc+wKqx
5Ik9jeBxoildA00Cj17MGXsTEBktOEU3frk1SUSq02JRuOVRbW8m8kn+IkFnJC5CYVwUQTbEA7p8
wiruhGDsZb7j4kofa0uqev0MUDGhnqqRlEEi89yaJA7wEIsBl3e3nvEIMOCN9ibAPo1hrQMv9HiD
NvVJQhjS7YROCS0d6rAXhNTYmpTE3SfjLoPa9YEKQOTTX3Am2J5+6i50kLIBVN5ZPAYmCkni+pRy
K7eOFRtntUY4C6eDOg5WkFKXRhZvPljrFjHc8dJbqw8eaZCtpV4kJkmbjnI4GoQbeNg60/L3YAVP
2kAHKyBwY1NrRNS6Bmfd8ABNJD+zlPKIFGj7fC6ZEKglm6Bt92hC/g8ZnjlMsHjQFOA/KfCHTRXy
vjzXzpMOC8EqItE4lvqlpVCpeFDR1WhmvDaR2mJiSFpr01MMyFOwYYHx+CWfKQ1GCIkA0kWDsBZc
UhtZ3ixHPdUZad3co11vHHLCilrcjMJNuFjmlPlzYF0PENjW1vPsI+dHh8F3YGvptjV4Tjkaw6th
kDRllLxXKNAKXxWyTxzKQZuJekqbUZeMXP23LFG8dExj0CosciNxKVl44HuiyDqEMPNAZ82MxaY5
63p8RvIvK4Nn54vWizeNlRCzOiFdwWeQaVx/6zFcaVQi0TOZfY4KqY3zyiSgOwMUYmiXMUSkiERy
RRais/zMsh1wxZlAWipecF+mrQUOVD34SrCwkOlEYcqNOm1TH3i+RcXhnpHuMessU5TdAeNhi2BS
9yA6u/zaYY+2M/WoOPNFtnNv6pZdfI/DcW1NHyMM7uizGeMDQzkpbs1Z9e9FjYuoj98HY94oJYhS
/itZLj6ebQdGRtYP+afcL205/nCXIEmJv6IephuLR0V9isEzH6lwMjY+O5wBK60e95LWXpvOVqxL
blQ+xMzmQJt74pU2dp88J3G+0UGU1F6/p+30xlIetbjCaVInWU0EzU2AfDl6yalLd4OHmOR9GC7H
6N4STOjpVJETRhAc7cdmT86KJK4y1kbuce5wyEWnCkQcod9CJWpiYnpKrXgb9dmOj6A3h3UtKjY+
ewgSXtCJhQfd29fxL2uQPn0HYXUT6aDvDWy+6tqw9T/+mnQv/rxeNFA9ATqQLYQFAs51RsV32tAA
0mXc7sTam90zZl4UCFuPvghaPQc9W3ubEmMCFPowUr7BRi728saiUHXTaNT2khn1F4sLy1oywDsg
upH2QobR69Cqx9FklOW6OMWltt8arVzLjzIND00BAEx+eE/8IRYfQTMN28fyku6m6VDEW+o29fF1
0k9eccmseEGOb+09TmZAP9mi0056s3Odf+xcNGj9EbS4RWr4S/dNZjE2aeRYl8KKgOP1eSfu/LIx
WczOk5MS3qQsMXIjmXWOOXR7Q59z91g4yVZ/9Gg0J78n2/RxtwCzUbbyjNM4T8Yw85/6MQOaWQXx
lvZPxifRMsowXIgTghcpRjR0PenRGszHKQiwpRwk1nR2eY9qO17Nqnst57NoohjpPbYOlRrt6Eqn
LMVJQ4kkaFMZJ75VRiDhgbSeIGrrvWsPIYtkFtQXpUD5RxJtg6KJEefdYu0hnePYBf+iFtxzxpc0
HKp00yq8xseFr8Ng7sioy+OdRutCvk0UTqDpWGu7rryWxkGkEMgX5LnEdGnnyyYncmvpcr3s5QBK
wwui0rS95b242aWKiT1UiFIE4S7uLf9QSeXBcCVGDrOcN+Ww6+q9bmABA3FkMak7cQSvLMSFDWEE
UYj6U2A85IrKhMK4TNeugc8U+swM79mQMzY1n0qfP44GKTVRFe66LNrnY3wqmIDjgXwWgynN/XIL
4h+8el272CAsYvf4ayXrgFR1GTgq9sd0E86bwninNrDwjzwbYXFXwCdHGJaAI1HV17qNOGkT0Yjn
8ljyFqJPvabXma6K/sWqORFUj8fUPgzah87s5WUswp25if2DoZ003zvI3GviT1KIeQsrfNdGei+1
h7SwKIDObs0INoD6QBm8xfzt/atopHONo0gvOhuQj+MRwUdIeghrCvJNimauDXkMOgHEwZu+8Zjz
WdZ80PkEs5WAwIGHXa8H4oWNQesDCM3bwJ8QRp/z9gmfa2gysLQn03xyjm7yr81O/OB9ccosDU3q
NktxKpPBShO9/9oEN7e8iMnMD1EIjqSURmg0VtTFgkE2wN7jj+IyXr020rjM3sQmtXWdFe8Lus0o
Y3TZq7xtkiHSsF+04OD2P37Komfqq85/Kjn1+wEnLt0F3G6WTv88tHgAOxqdMGIIqGaM0U6GVfSM
pHQzlaOkxGPjJ9ZxHr01pFqouPCarCEVCmbvGc+/qkYfmVlRa/Q5RASUialr15dY7dAAdPuwGlY4
lvXmgfBbCt+kEAlBLVuihAy6hG2mM5NgyAvAfe1o9jn586oiGyLYAgHrrbmOFXWTZSRU08BVa+c5
wWRKMCu0eDED1IO6zjRJZ8WALVpZJ8oyUHlycWW6c7FTzb1u7k2X4tY1rEwZoYplcIkWeUMmiP/S
s2WIUGWIi7XVd5us+JRNZyhhPv33KjmmzatOZtSERdf6ygKgseKQieULiqgAdVIHTciEIoL9TJIl
WYKpEu0sL9qY8iEJeRG+x8aT3ml047Hs0RDXEZ+RYhDzS7xB2KzFlpqgCE60AIvnUS9UMnM5ggl+
OllcPm3bSMYe01karCbqf929S7tO8VEW+o4kFDHLzcaLgrxmfC64e/CoaVwwfFWPPsf/GD4Fwakm
fsbYJPgWtIXNYpVpj0r42obaUmZURnKViGOarWIyOlm9mS7A8TCvfVTag6rnpyh6d2f9Gub2HUBl
YbnUlf3DRC+CDxkuNYhgje+roLFES8kNDZtDZ5EEJ4M0kFrZGNuUVha81woKjm/PIbCoePCKaVMm
OL+HdyJ47MYjl+43q6AmBv1iBvGjXX4nyq1MPPbJZ0OZLpoJrdCg+AeqcUCdg1s9cwT8dE62MKYD
c9Y0bGtlRGLEMQIjy6sR7c/JxDTVoeuO239NGe9M1VikHEAECok8MMpOeBqpL6dqKFwl4cqCzIvB
bNHEQf1xP9XjL69y727dvTOEIIqCxngwcV8j9SSfzkIJdvHxIE0rKGNizzgij/FUHULwg54wQGtt
AKkCWgM9gJ74G9f59XiO+h43Bp2fqC96F1GBReDZC9BhiQnPWrnjYYoeonQCRMDGBxLlkLiFXa/H
5aeuLSoYquCtq/iGhnnnyazbFRsPqN/E5F0g8iRvOXTddaTtRLqagr1hrjY04PvSXjW4AuprZWww
LRyzqoXZ/hH8e1LogkGpOLKUGR7DsT10bErJcsyx3ZBNoRBRWFIgLx+vMZL8afrbELelQ91nyWTX
7WfDW7vDz9g3ELvjEqHXaxrExzCA0ZcUWC3tIDyPTXfIfKzT5jaJvbVJ1qBZ0JsHtZCV889I0o5W
7AZyqOetOt8q49ZZOq+ZboWYqavaPVuQyleCtmxnGwnXzZ/eA9VGN+usXbbYfEAvy1Uxz7KnW8Wu
71cKuEdb/MZ9t2jY2ERjg9yKsG75qCeufoDOFiDtTwbLFYDkkHVaBP7CVdmEJJUaZpiZDTT84PQ/
jGX3NAnElnirgj9ZVzQN9mfBS5W4fdIddTMZ9j5k+fsLRwCdMNWVYZBfxOu9IgUeBja5ZO1jiyr/
5tESXQnbtujmlwqe2yIsI2YnkuEsJBAj2wIFimcFjRuJ4TWahL7aJOHHxKw+kO7/AEnA09mm68wi
5hzbZRsRRogYAKjV9Qn7KU91v4NgCPNyUf2KpRMrOc+AJYhkTE5oyuu8AVpkEp3qVQXcoyrwxV/N
3sbE3LkJBjjifgjv7r5GBWk31upgvALsdjQqGnST2fvSXPuYAo3kIxMDFESCrnI2sIAcRWqv4cel
7rktrJdG/QjDbZqe8hgpb07S0Fusv5jSISJJ/rpKjMAPaYz46hcFkrn2niX7Rv8eKAuz1mAeEHcq
e4BnnllyM/s+U0ZQOKiHtq6EEigAVjui6pr4vQ8ee/+lrp+JNpyKHazM5F2y6JX4GqL8Eo+6bPyU
VYCS52Q3R0La1hl6lb5b8d1AFP1pFfxDUIaLCjjVLF88ajB4jyH+URPjLNobafbguVlmi3+aifOT
9lEhgpzNHL64iObodqGm9DF4quFImvVgPAwFIkCfhxVFY4oK2PtU9Pe6yLgmxPXQ+FheSuUB1wNp
3PNEJVfG9EzPm6tol1I9eE59mfLsTMfNlks0vzQ/WZLcjPjNtO4j7Ho0XRrKHQNqGEic2I20vyku
UTeDidj9AKAuZ5p0tsgtLjI3ebQz/UJUYsOwlR7JJ/L58+aKt1w86Aua2UJ1emJpIK8VZzQeY5uW
Xu+BZCY/wGIYAw47zctEYaeIMJJWu4MIZm+iSwO+4qDwqwD3A/3DLK+D81NkN9q9bjNYbGune4ni
9dzgEMJRQAYc0gzk21n0IB5Fck70j5LyTS4XHzx9GsZJ9dhljDN0MZd/x8su9LboQ9E36VBqDJsK
LbPZd0lktIw4eKOYvINwWzR7Kya37IB9A+gdEojHSkepRuwMxjo3JEGvZuoC5OTZRH1IdiNH4jHG
rceolkGCUj1nOAsXGNUE1ZwjCEWeWN7C1mhteM8qEIPYlebxZqcICuHGxnMe1ktXut8AWAC/uI8I
LVoZv1m0gBRnYX0KseM303Gc1jnpvnpbHEPN4Xho3tv0EhrDeordq546qyzu1m0GRJRrV9PVMOqC
6bqht/DHH76sRgif7fL+RzVa8PlVa4XFqKEjYIQ0MnkbZMq0bwbS5NStW5KBRKaY0N8MGeIBiAKe
mxxzN/prNfsI7RcOep9xJiERrEvMdbhWlC1wZ03Mp2ZvWi3c17OzCmMq7szfpP1p1J1nZLuAYaEM
lM/YcK85iGQ2Yf0p3ngUg3wAwt5IW0JOsl91bex9VSR7hTqMa2ZedWD+TCDu6jq5KBmDSwUDW4Ed
DzgJdG7dnJkJbJg0Orvvd0arb0r3hxQmNPlU9JQkngRESOg2gIYJxr7LEehaaXdKMmL8sUehj8xj
7bvlpcii0oREPU6nOd7ORBeihpO8FMy5X746n03D2Dj+wpvCQ3IzD410hnwmk03I/atPFvNEL3Uj
/CHnegDXmw2fbugSNgNUhFBaACuifSoP4lwadP7yaPuPCh38wGowtmRl8XzzM9EpRtTDhdBYzEI3
s+RpT/DR9PXKT6CQWWsRtyKvQOAAL2xo+bVmFIv4bAiHAXNBWSI2EwlNxFFE7Zq/liKNpKuPKmhI
80iPgXu2HnxS4bIF/oUJoMB4DKBU+x8n/E7smxuewGT4WBLit3yzuQaORpstNaG0lj92qb6zWnVl
2WSegaQUKNlSmMTBra/WePNDNt8epwaL3rtW4T27hcqvtDyRbFNm16T6TvVTggVhmJDqHYvppHM3
jpxRkvGafWW/pXdNx8fks0FLFF1kusDBuIcFJJpdLd8RwJQkcCE0Ntc9HyjdLKTr9ztT29hM4FP8
Tdtec5z6pxR2TdLStOZTzAB6am10PFS2fnHbg9Fbm9CGEkoH8pM0B2Y9sc4ulkCd1G/94vADd96H
1t2AiZEIifHrmhXSVXKvDWNtZjx78VLvrXXAQZcm69xzFxX5DjG5TFV/1qLXkmhh6OO58zaQHbhj
a4B1jnmWgCNHrpK8jIQCeQfULEQdXkJrJiEW7QmvKpxqW8e686cr+5yQY9eWR/6NzNSUDh8Oy4mT
u8DlT38zlhVzkU8H/sWIlUse3IggPNB+3AtD6JdPgoeVpBt7T82AUsc+VMF2bO+mj6is9VCyYZZh
Wy4IFmUqAcmXxGm5eqxfUIuMNUXLZ2HjC4wPMtqBfxXI6HiY1mNC+5ZzZ8gdryz69dCsVf25o2kl
T15C7aOhBCryt4GXIXgjEDYhwTPheCVSo61Ioel35CP1lU+0GJIVzkUl2znawUUAGTDH9Iq/q6th
7fAF6oSSiRojtQjtAEYrkicw6CIRtfOrUZ8IhENaFW1dUr3c4Riazc6CqlWrnaW8hrWyQUpSevYO
Jg/cZVp2jXroyx1dcfuuZKKwvibQktpFjses7wBylQqEJ/oEWB9gLuOWtHvX/eeD7Qcxkd/DUnFP
CgknbdQRNw1ElXp4bXJyVBlZDM4LdN7AHjrl2iYdkXgJOpagyjBkiFJqIjqb+SqnfVHne2ZIUYID
WHpzv0IfYJRfGQ2F7D7B1TfPzfwhKLnk3ICON+VLzjpaJdM+8o2T12EMYdnCzuW4hHGf7by86e60
06pzNkL644vzM/LyYzQ3HPcR8kBE8ZONBL7fJA5MfD9fSJFuEaLMHSHAWyYWgOlY4RuoN5OGyggF
JtXH7ZfTknSEiDav3r3u6LgHR3tIgjfjHyFAMUopfrvXkCqzH6DqAoannQUT8psRFSSqpWsgHYOX
pEhp3G1N2SU/XUzgvTql4pWoLW0xt+CcPuKb8TWCwkl83pnL2jGuvZWtwh6MBEs7Bqm+eHCZAZXW
WNie+m4AZUtEmSr2UeiBlO2bsiQTulB/dufHFocHoquVxjgevfTEPDrc5vTLQ9AI9wdhgrTT0j8V
/30KhDzhM+G1D95df8GC7NSYDx4kVrk1zrfmIMpa0eRdVpyxVn3Kilv3qqAO0stH8c9rD775a0Qw
DdATjeYhKyrYMwhXYUWUYDCZbKioVvL50DW3lgg4FNm9Rn8ORDWDVYcCEYlstfeQZTNRWZR+1pcg
peM1kJ48cc/rCNv7C9ou3ySE4FZyBJHW26Ws+I+pj5D0bSAM/Qvflqej6HoJmt1DEDjLmWfDt8hM
74+6doGWZ80ho4573rM5BIlnUq0jFpfJoo8ueomjaGdjVPI4WgRF1Ag3dHCARleD4PXQPwxqtCnQ
9NJe4Nt89W56i4Akhsm7Wg753896lGyEoiKWAQZsyC9hPS5H5dchSSn2adskhIKbu6x1xLka2XHk
7vHIzHV2U4YHnV1T7v95/Gmag5hcEQDhZvV15jf0Hqm6gK7r6TNDeK7Bj5XhTx7gK62fkRP4vMCU
JCgWpu4seZIKlQS1juiFDo+03r5ZLAQdjFbCh6gfIpoUOyAZ7sSVQt+l3xsnxTOuaPRExYkjU5pD
DahYc75FiCdb+5/j7NRkuucTnqIcfI08GXSbBR82jHozWBuoybXFI9sYN4vebob5JO82IWKzye7P
hnB1BiEtl5nRTiX5scaAEDCyJNmwdLx+b5gxfe3kr4Hbw8/rDwb6KCVASd08Dz0j9dGariI3Z78U
TxSzY3cug0/Lqtch2cWhxNp63nelcukcUnkK4pFUkvPTFMyMqrNJPIMNfqWQGQo34Vpv7hFZmixU
UnWNMGMduISI6fXOrQhsH1EqNtNVhzfCctga7bJS9VXv2YcckZDOozhWwz2mEVWHP8DaegwpLPeo
e5WP1wLNbMJ0ExvrfKP6D5HvgwaCM2GK5LRAEdc/T9o5ZKqM/P5N6eBBiGtuKF53nrWuhJbpXvLR
2klSXW7PklZKthSNoAgoIiC8IVmjTNV+mzndhuTht0Tm9uxpeJ8A3nGCe8B6cXr0+OaqBKDZveFV
GNPi3qG2tPi2yecjFpiztb6JVNVhQU9UyoaQdIhig1V2rJ7FAOgidgOs+otjx+gXgyfcI4CvqVe2
DeNsiu90oBIpG4yLN+TLPKBN0XuW/DwJ2FZ4zza4EXTgopF0JGZy0ozkDwiILZYvI8PHQV5KFu5s
sMjo0+cp7DA29SdACM5k9UX+Mg9FQ42CKWKtgMRc+MUnriAEBJK+iFSt0CcWCvQ1FgLXdiXqr9pJ
pOBIBKniDcoOTVasK9NFdfpMaLgXeP9Ic5K/pTxIOhFeeQWhOlcqEIoG9LoXTp3/hsytIbxGkKxk
HpdNF6A/JpiaDBUBQYfKXKsuu1un7TzMwSpghagAGudriMnMCJ7DzgDJGzddn29Tj3YKcmBAeETO
QWCTjdpC9K+VyuntYs+FS49w6QFawoO0luRGUc9OTSBzUh7cQxLIKsIsNECJgDpmkCtAc6jUnkg6
n3kOH/2MnUgSp3RYJLHD0GUS491rfY9GECQ/fItoFiR6jzXQYCmWDMSSZ9h1/aVN3Y3EwGB7UDV1
JRGUEh1n+o/sPsoA1D8S4kZgqfMEWCNaUzH5UTYxYzjfTVw9qWboXeno+03MW41TvOooRiaqiDaD
cm9ZnwHBVJWZ/vlgJJeUsCg5/7k7iDxBZtAYPPEsgFIm9SdEREbQYYTijRdyg1NCA/wuNVSwIvKn
yEACYNsgycoQzHKvr/jg7HESKVMQ168S9DAzuPx5nEhpl93B5kektAEXgM3rfZqfxCY1BXh8tq1L
t1xN+KwtWdvYcwztyjFHwzxvRusjJiZTmguDvmGHwZOQxN9wClJSwXsJk6yE8CAAj0GnucB+/sLC
dNUNcFpyHBrs0/EAhDLQdW+Rtwn3km4zoTWSg+v8EeQ+L2fHqDDE3AKpAiDGDrZZPI1SH18Cloh4
ZK6ao5D03FCiIcQQzYuOcCKw8cr8cTjY5pRdiQfI5hoP+N0LC7ltQKTLeCqV8FFelw3HL6ZXF28u
f6Vo8Ll0hOUZvbpRSoJZuBblEHHqdmhPgUBRlKl81GY8bIfhOeB0yyy0drIQESvMZGQyBJC4I0Uc
KsHTaVefKyCXUixU2XjhbScvKtRF4uVIY4PIp4Lz+RAvzK7coQuQsxMtTWq8YjPpsVwNKAgQtWbK
Z6WQtNP/qdoJdupL9tWlbmzlLhQ3n1neMqyDTfSJzKWtt8lwz71vHD6JRjWpejagx9N9Pf6jHIBZ
epE43aPvclzO1WGO7aV2F2i5oo1Drq/csn020zjg0wDGhIXdgOMsQqNJyqd0VwniAdegKMiKk1UG
s2EDlfzFR6OnRUnke8DnpsW0QyETSR1crmuKjh1paH2DnbAr66+BRlx5AMAY87Wg/Gt8lJduX4JE
qdiyKWxHQSEU7+R+2swo3lbSoTGS5NYIPPrOt1UBSXQh+plJfRFZnqeiLlDIZSHBm//UKrDh+t0z
p2WteCDHSBcZNkS2bA0UPWjpa1eXzIRPgW6vlZ6IRYqRck0uvBRPzRgMKVyrl3P0UIFH22r1UFe0
irH0mGff2svTYhMkUrbTSnKtsQjW5ME7eIXJ6x7KFkcOrq882FQugVj6Nz8+lzIjqIisj8yBzKum
LZDpdEC2pCWvZvEuHrHwWisIyLlQdffqecMmBt5JnR/kOH332D82d8scQS1/jB0P1XwdjLOSPHk1
enQONwW3+V/0Fbp+8K8V3pL0ZI4ff/mvxAqpw44OQo5WzgF0/5oFw8YrF0eOROYFjvEAAV6InSlA
8Egpz5DWdKy/Sr06vxPST6mU5i6K74CkD/xISAfhyLbineQwpfWoG6FBOcuzZHw1UyzcbM95Um/7
AOsqkVcWM03INitPdZf7W7GMGGQhN+FWGT8VbUOGewKTXwEHYzVvaKzALSLqrpJBPa7Yl72rQcBs
598rj8XEkGisKc/XXg/pxh3awkjz47GXTGS8EtPelivdBgVSb0IlJJ/YQTYXINVd4b2jZFPsN5cI
aQR8esN4LmuhWzPEWFsSKFpIeFcBeOMhYdiIkOnRbCBxn5NFbBXxJg5WzjOPdKomm4yCqaG6iYou
xMwm8r8u/6jIOBi33Fii3w5phpkAowsWzYJweNq5ZYXwpoMK+q6S24aGD/N2yd0jdZN47oPm2yqV
o0p4aMbnwA9Ruw9pRIQIqWS1QnyUheCO5AshOnNi1OSFTKK/5MiS+cfnpgAJi2lZME6VTXJLcOiW
V2cJUNI5ItkJd+p4nLwU5oigGbKAED426o/Iv+RPyVUmHkPFAAujN3d0oI/PSJikB2FGOYM+AM1B
Oqz8hlwvP1z5d77exIvnC3hAYhHxC9fjl2UhydM/+GAkWUHGf1zrIvTmHy06fxewyiJGm0mBQU5M
EjYCRKhdK6fAZIMU2PClQZiQrTZ9nPX6sYQ4RS6NYTmi3udZxhm7g9DvXqRQSDpDXHZD9kaHqmLM
HBl2BZHFMxV1CJ311llKX1/dfaSIGhndYIrL7FdqUix1+3ffT8kS63X2yatFTn1dJ+YHPzPhwJK2
Key4RRXznNMIrd6zjpKbWq2PYr3iONXvcY1sBvVNNz7X+qNp3yIblUy+QTW07eySMjNWlYzXCgZD
qxWpJHFp8PeAiOxAAhNLFpwUXInqAYcAlkRz0Tqgz+G29l8vKVE4faQf5lGHbUbfb9N75QDFWf6m
UvTzgH2JvMvWIB0D1kDsZPIsJbZyJhoAY94rCwBDC6XTLLaJ/9siOckdnpq6vMouHf+MbGluPV/l
RI1dBinqieH7F8OYbQLaDvy6AAQK94WqHaQ7HmfoH6TIPIfMvatgYewPyURgJiLPkl+rgShBgxRG
L17oqnF3BIxH1xA1hxrPj8OhySPjwW79MU4M2KJ18OByCyLyfC4Dp8g6qO5Mb7xPae8YOhLUjvzd
PIJDcx7DGxUJsltTa7zMwXL5+MVYr5nYJQH8/rlv3VOEOGo5fhov82fyHrwH//rP8dP7Lf6FwUJ7
cfjf9NQ9uK/4FfUvQkPfhsf5uf1wX+fn4VH/dp/4uP0nb+mdl/3LZ3clTx/W9YuVX/1K3XXII/hR
ftCu9+iqIGSLFuMRf5PaAsHgeV50X2yayWv05d5hlF6H2/g9/LoofRb2a/DdqSv/Vb6azf/aGwGl
8k0qaMquDGN/X4lce/sLavWo7sot+VLH8Nzt4nN35P+3zt7ZT0fYHUJnFvWH9VlsspX7NYNthwuY
FfdBGXn6HZC0t5kBc6jQ8C+cnXVkY1k3W3rYtvQ7b6tbeY1XpAn/jPyOdTavykcHCxtDeSzITjih
rVsC5G04wRfUtC6Crb2/kxbw7B6iy7g5x3tc6xvzQKr/sdxhZVm0a0DyK4Hll+KkPzqXdBOtiy35
qgf3ind7C015IG5tl9yTCw7hCwEK236DrnSF425DcM05ODj3+VDvcA29ohJauotx+XB/OHUrbLgL
e4FQe/EPFeYK/d6lX4eX5jSsrC35UwdlO2yojegX3tY5tGvcEpdhr62nfbZ6Lu/11tzBi5z6tXUA
jUOATG3fUT1hBXhKL5gxF6Qm70ZK0ZYdv0gi4brYkKkeHGjSmjHWups5aEAkeOsalOldUuweeksn
CnqVjofZCd/C+XPEqBMi/KvUlaq7UGDYSMIjn8YK4aHl0oVjUV2bois+EZV59Jm7Kr7lyd+aDD/4
bZhEZnaxqlwze0k4ga8POzPgULB8isdRkEcolQP03wDCRE7lw09HHm1LbOCkgSQGmcTJON27E30D
U/Hvhn7WjPdOpYIUfNLDifcDU80BF6CUl2GvhoqegS4iqXJzeBtzqRMaGVLEFAfFiyH7598xDHbw
SWS8m8AiTkyybBCtiiD9J0npGfddm6FhGLWn2I6+jPy7IbaRzCGDpSi27UuuTQisgx22qkWDdbfw
22vpDHtU88cAXS0SNZa7gzZ6z0kwYBTZgMwcVV4XJLav+1blZeosDfUf8Zb07C5sE/NSKRkaSQ4B
323BbUUUwaAtJ0ODYhKuzo/fPRs2K7VFAmBLoXB36CuaNmGEOEcGdklduTgzOalnOcL9Fp8vh1ZG
wLfF8QDmIge+mA9y+n7uDWEIYqICCEDx2Ks0N/s5RgYcORSLSxAUvwk/l6f+djIsFp5DykotrzmG
UnHA8WZrXFK3rHbTI1MyJ/9R65SDBqoY8R5EHjf/Rm9BAEZGe6pC8haqiPQuwzSfZ5UCF2Ss8EsV
0IS3Mg7/jBwqfAS96b7WuvvYFumDOj7GabmfsukEorNQDRYD/WaSNp406bW2jQ1NTOsAY3df/Wsg
5SrY/PKzBTdTPaQmHcHL5dYamcyMH9x9Yl1oxvGJl3lEwoRCWGJtc9iTbRJ9Jx0wjnUoJnI5m70I
TvXOoOYN4QaxGQUa1cwlveKpFDRoI8qNqAfBeWaIsdtDDp4MXvrXYUagMVsP8V5IQSQw/FFcg9hD
kHMbbGkarQeFqnNOLjvLhFSqD41CQAgDjas8AxesKuUgImD0XG8aA5PgAyVSQGZ7j/0KoDooUF2n
RHexWDJ+KKQlIP9iEVMp2wmItW7U8JRjrSBHip+O0nImhChw1knyqUoG6YjECuQtRpYW2ecp6u8d
WZD0ZbJERaxIGTkqOl0hkAt4JXQKVMPEJTo4PvFzcFLS47I0e0zY4bQLZbNoDg4GsbJ4DeGO65vs
ulr7MWeHMNn3xU/cPJSRwr3cHYmi1DSyH6jdNesnSXrAOW6y4blWcEE0oAMOirQ3iquLiKCd50wn
McH4rABnGM8cMKjGfQgcVWJgmuFsaiUdpVhLuDsVzdhIACrxVj4gPikRKDWRqi57H1Ng/QFCYscX
j8oBh5SwpRVBx1CsC0KjII5eqfDbHRgt0biiQGK5DHz7gKpOYYyezHsTkb9bg8Pk1LShhR8ey/Ir
BSD+R6jhxMWadzg8x9wg0Qiaqby0bbJygy1TsaRtSXizEZL8hTafvAZvW0+kPRAtj2DTQpkF01qF
1YbrR9DvJu52OXmaFuN2Qq6ja9or8tg9YCB6KmK4dKU3AO7EC+aWhFUdqrDm/ZETAOUy7b7MOKSy
AGsG3SmmifWg9fe98s79qgXM8+l4RLdNaMMyVartTGRxzRujAmWYMuwu7QEUxJuwXWPYpmfspUvf
OvyJNVeyL+nFQyknKDAdEEMMzMwLAwJYhBiwfXyimKmgPYh34Y1aLOQ9zSIviy5vl4QkJUmo0JVd
5F0aA0k1tjNDMr1N5RlDMplNyt4hh9zngwaYUNDAsaiEvb7XMDQExNpCqNQDsJZomwl/tW4tu00U
ShST5HAiyBDGklwlxrMkORpE+BS7gg6DEpFs3WEe79Lk5jfVh4/3TyuQ06nqd17XVzvu9hOURlCZ
bzPKtcw3lvP8UgMXSY5UqJQvNA+Wc7ev8EURplLGLItODYcihMuP3n7h/x5ThUxndGkKdQkhjD5E
ChpVAkDUDqSOBNa5qeFsEegh8klr48cZ41X7rsXlDuH0co7JAc+AW5GT+ZbKqZUcMEeu03haiQ1m
1Ma16mB7Th5y1EiDm580gpr0sLl5+YsLSZLZuOGQb7dxtuqphUiAhdiWZjhim3UlB5K3hvIIaeeT
HJaoELVsaF2YfkhswNg1ry0u+eFZHgN4ELDtdTYd/qPpvJYaSZct/EQVUd7cIlMySCA1ooGbChpQ
ee/r6feXTOybPWfOdINU9ZvMlcugFXQzaHUtxtRK81go8LzG+B9cSL+K7GsEPTmNkw+XHzGPeCSp
wDRopjldckR4E5qdBD5i2KxK0a+re80A1uDmtDhwLf6kx4tF0ro4rzozthGzmQ4zJ84ETiZd3qV2
iOIfOk0hUMlWb9xiXcHT8TLTj1zuojQpyXdGdhbqV5d6gJ1i9J8alL7MqcgL8PU02wwogFO6MSao
qvmDcYLO4czoRpr+0cEaAh1Qy16qtWdH/5CZ9AChXf0e2nDrQtJJC5Nhf/HCqP5hcLcODlzMcxRg
BJPWvx7Lc+JkOxcep5zcY454OIGBuuygBWLFB8gstyjm0NvJfRdosST5rw70LSdCCclonashsZ2A
IJ9iV9bRk3d4NfG3OfuA9ondLCa8zcNvnpfUx0A1Nc7oMyksugoDAn8Bvm1BuE3Chuyg0oTad0y0
8YBZCRI0WR3yAGrMpNPPkBM+Ifswsy688WUES5pD5BTlw8gASwcGZ5w5wyyxQbC42UQFHds/co83
803QDvGxqhTEcDjCcuBYjNqlBKNPLMts2+5+K6gsP0jsDHr3rcH7Fj0WycY6hE5Fu+CLAoVSbVHz
5LdMgBlmeRFThtiEkXhLm3HPAKqaOup/cJqVlXxTEEAojD1307btJkNWJC4lV5Y3SM+eOw8Haw8o
vmhcyjV04U6w06HdZNPVMZAwcuU640304W18XFCpj6WCHVh19tQf2zyilHumcNSn6a50azMmeMhS
V54JmcUGBVu6xwxnBOm8qalU9cVKCNqbb7ld4GDFOw29XcnmaTv3lLPaZxo+hgWRgbz9d5QzBJD3
AArjWc78SO03sljUtN80VeWjmW6OFckuCUViwTPKYO7W4w4KxKonSobHUr6TPLRN2WvyrBb+ovwz
xfnDWdBCeRApX/nJTUG/3qxA7MFXpRKMGT6pPU+tU8iq4/mUn86EmdcIbXdmwDfFW6SMTY1Y4MOi
xHLqr9DdaUZ8bGgLxjEkfQ4kE0wCyFtWkZcenBkRENUnSa+hX1PaB+EnyBV4NCNRuHzF1uMyaqd5
hdAaeRe7g320wJ7KsdpQByj19J+hkbxkyvDHsfHnokYrwk/QgFut09t5twZYjrel2Y/lzMic5Zbk
fA4Nn8bsKWeSx3YOkVsY5WOt3mZ1FePXwoxzvajazqQuipATbEz7WwSFCLulTIG7VnE6/mcSwCPj
rnYgOvfEScXPadDsS2RCRXSvu0sqIaTmLbfK5wnnAM15rZglk+a0jZhjLJmLtBBRpDHtNPM+w9nU
mgtYSQoU1S/XikyEnmxhRX8MUFP0ob0Z6+YpR15WzMqlsUicAVg+uWoBu0/dVEOCRBLTHcB/7gpO
xs9yPsiN7qCnY85E2GlOvKAptizWixP4RLRtB+WyZOmWGw6EfXoqVoTCsq4W4xjoT3AG+ugJslcc
TsguJprcuOJT0fgxiJfuEC6wzREExMXYqQm6U4/rbRbxPUb6TnjWDkCGNRC49Db1F/2siLKo/+a8
4zguiz/eBEOKQ46vQsjRLl92+rKX6e5vRi7oEL5LNd1lwbTEZDoZnk2JAunjB35liXUo1AIGE3H9
ajPFMQBXp34zO/NaM4geE0lJf0lxPlaxyGduWcMDmpXQZ+h5bbxpXbnLUzi+jd7fIGtPkKIyOsls
Og+jz2grx3IekC3GC8BRIHD0n0hOTB0MCuIIDWmEEkqIEE51GwExSNFGIkWyF7iql96Cn1dOMw87
OpHyde6t8g4kZRUIGCMai6z8NGJ+h3nqGFEIZYBpnyaI5vQhdIy09vul/mvAnpOjSM0xGo6dmda4
/pcFUJkLdTsZd09GLEEnHy7jLLNh2xg1Wn7P3bFxa+1TGjlMQSY/YM4oLynG2qn7JBrFYbzihWt8
sATe5cv3MEgVuiP5QYmaPWJ45Ztozl0MKEsY1o7kniRkZauZRuTUuKs17Q1StkUuiPptwOFw01Mc
QhaKMJynOJCHU3mnmDQmxAoVU08NG6zqFdeQuIAm8dep3xQjxogPiMrEkO1V0GlpWlKueZtr2VA3
uDaDmousdfLjcL6gJdijVWijd8lcsBv0MfDGZ0JMlm/5q4uKF4sFJO7gdwOtJRwfY4XBX/fHCeEI
Ktax1m5NcvQK408+K37n3XNwhNSCVtedNEw4naQ4utPG0IZtwCxybLR9oMcIukAccChn+AgcqnB4
5luGHuH0qDW0/Tfd2PFgYY6ApHcRPiUxvWDc7zUrQujpPRp5+0o3EzGOxxE2aWs/tlH1jCrUeeNP
09wWTgPPaM6danzHc3oYyhB10gCnsDxCFnlxUfNY87vcouEgrp1n6K1/wkp5lDCHvLlSXBfQToND
ZYpqDBcK4sC19q2fSZoFZZvJHI5fLStg1tc99Az66OjN5V+DTFTFQ98YjB3HtxLex+kLiUvEPegW
ydE9lSbsu+ZNxbwx7HTyqm+ex2Aovcv6aKtwQ2e9qqYBR6XPyvibTtA6y7VLZoAbnJovBeGsCfxP
WgwutZgnejjERLBwlzXK0a2L+Bb9VoXjaehhMKeIPip8rqLvkcNUnUy/awffJkWh9gj89LTjgF5P
S9uVFijbQu/2WgrxSy3OqEfkZ+slAbUgEAhaVvrUife6k3yWuHRV5t0dYnTHoAeIbtRgawX6sztB
Wqp7rhy+TREeO+97/L0a1iYwfF6avqbB0wVJtWttE8HlzcR925xo5APodgf8HWy86bmB+jret1bx
kqJncap7AaqvpvVWiG7FiPQENFgPnpbRZT2BMMJRtLrgIUdwIW5rbnBf1CsTUO3vb9WOqSFU0ZYl
JxF+bgOyDXdDbTzKu6ecYQdcu7xWdp6K2BtZoLnoD0SIywRGJs4ZIm/bAtwb3Y1re77L2L3vToP1
PnhQYEikDYD2yELcUFCNebTNinPfwcMZMVTFyIip1VaDTmq6i2/iKV26+z44jdwkMyCdktBGOS2Z
580B5hh+jcu6LJj2kz7b44HYj4deH67lbIHug4jiV4AEwYY+2fUjpEYVLglO6XWMo6KOolh7SOC2
RiDOA+0U52RDFljDJQKnwpU6sNTED03Tb1Y1bUrFz9RblqWH2LjaIyR6bHKCO1Nbkt5hU5nWs1f/
sRLqlExd16zi4WWGb+vR/qRR9ubqA2Q/8Gl2QoBymI+UQjMvdXj/Tx42YzzI3B89dAiKudbs99hq
rzOjOaVEo74ZsvDocGCqEXrFxXwyA5LhQHLSdiOO1R5Ok/TnS2qsp6V7mG1lj6BuQOI3Rt8T/+g4
41tUzwQwVWDoGVURPDJG3pHmbnEo66e3UP92eKyuSiGJ8XaakfpgYuLYtCSzIv7VGeb0Bleds7Gx
p3AcG8Ig5OEcOV0Yrd0xXel2ANqJ7MMl4+AFZ4Fk+RdHt4p53RiV27mv9yF+tzmKp6Wi0TOWXfR3
qAmOtzENLZ7mHjLAbDPQ8U6pUz8PAwKdAZtCSu0gfJuriG2RnMfiFvC+wGHWo30zNezWGo7etAQc
ILu+b65CfNanZmfb9RYfU1sRt3ecpWfjGFIsU7hslrG7tUX71LYJk+B7hMDSjJAvCtMQ0pNuQRGs
9lVpnisebk9QLi7qQ/VXDb4W09jE2BeDXwVsYTs331RjlaOxhWI3fCbkGKfV1gqnc0I/oFpUz9PX
QuA6zvsVAycCWsRDXVwNaLOyqt65urLNZmuTWPFuxomRuU4B2lf18Dp/jPmfQAY4QYgHRB3pKy+p
viAxRFQugBkNDnxqC9t7fgqKp6VlFjx9AGeKJ8cckvhJOzcx6A4j8jhhr7TcyQbN6rLAoCNiF6OV
PvbNnrhpTuACBoDnM+pWAQagHxj9/FRwh7+Jqj6PvyHEFGLLNeqY3jKqo8QNoB0uQXljUowfy2wh
m2B2Csrbp+qR+KwBBorUtBHXiI2hHkOLhhs2A0mmf5OPn0uZojMZieBW8N9Cu0C6fuDLVYNxVsDQ
mE0ZaI5iq9swsbBvlOV7BzKXliR4tgeU6t1Kcwt06lzpsflUAAiIy6RAqTFzrJHItrIGa2pvwlz0
qJIdpmwFU8jK8N3Il96Rzngdp8WpoJGqO65CNsdUB3v3vdbNJ7Zdg+cGU952ZsizZCcjIEkmtT4X
ErKgOnbhyIJZZ8HRahhILs8C6f4altC7884A52nGaMQtHnX5KefrUrvS4puw6eLhwDutUcVG6Ovl
hc4MKSy4pijHVB1DXnVf1K8gZCYv0orSdVo86S9KGzwU/HWVYrxlyjA37qMeQd9q/7Q3AXZyq1hH
UfYNFEFcybwzjfYRCAgwUyv433yHS+QMhaYLOfqgfo5MSEdLe8gx3OM0052tIC7Yn3h0sOyBHETI
Mw/iJGunjzUu3RANqolUAcQQjQqWQAtYguglQK+5U36kuCjT6oppkBsxX41cLVthoUwyn5YyHQIf
cNLkSShTFM7HRdlj4FIl+6Zj2NrhidR2vgJsbSjtWi9JRAl56jya1tN3dTTsLFJ/CFQQ0GScxz0q
olo/g057GAROpW8zLrUBRCx4OZErmnxmiyxOac6kFBTeYYYEho8YM96nl/1FRABMeERB7w+/xqfn
BLwUF+bMnSn8Vzbfo3UvGjUU97HOTu52bjxwQf5g64QhCqtwvDETQR3b7xMhZZq30KZXwje5YZKj
k/Oq2K+g/2aVHBFN4q5ix39i5LW2Pl91DjMp5AnMToB2pbO3INy0KkrOWAUi78GkGP+PDqYUlHfJ
ZkkV0n7ZjJUCC9I75WmzKZ36bxFxy4TRhh8DBwEh5TJuaz3c9c6ThyQpwApRQIea4agTQ8gQRTvz
j9Bbu2xQqd+lQMdFSIkuTVX2D4IO5eNzwACw+TGC8bHNLB9i+lbKYQuuWsaFBHup02moTdSeJl4A
S77FxNZ3VOdguJYv76PiTDMLxFt0SlLlBgw8Yuod9wRM9OrM5wKDdGZDM3QDG5Prrt2nynCqgsW3
Q0hV7muBC1kOJ1GHDFkMXwlamW7LOGOr0Jy66OB6FKVFcCqhADgXIxt2g4UgGgHogDy8StaE0QH6
0/V94nlIj4J0amtRFGq7SsGeCvMrL8XqeriPMB8oxru4RQwXrGNwcuTbKJgqSC/7OIG23CDGZ+Cp
68cS/mhnHzxNP+oN9QmWSEQ9paiKG1Igs5q5TrQreE2Te0nMmwfWFVUwFSg+W8SZlEd57+NyxYrp
SvvWFXgu/HbBCwkruZEfo/IsC0zobKDqKyEv4eBL2YKMgJHmRF7WsEqELd7AxSxOVoh08KcW2vpw
tz1Kheww6UR9WQbE3IMWuH7cwrolrr4Z4QudGm5Ddg5kMn4oU5EGQWHbYDnAb0zw95bVwc+Q8ZT4
K5Y5h176A5YjUUiYVq4QQMgi/+Vo3orinfLvt81LDgIzCWyWgVPBX4bIAG+ek41ghr+olVPSLjT6
AcI6MCEeby1QFs0/nSDkDqv/V78InGcnSEplGzfxn8w0toE7P1tqhWRWF5P8f2RBVsuHppcQJn2+
Ah5JEHS4BTUd3xcsALDRvMaBSet7SnTmxhl5dpO3tuKNiooZipWOuEuDPJfqd1AqwfLlnis/4UWp
kYua2Vk5WiFuJ8damRGCtKtxYFhcjOQHiiJL2+WAKfVL012AC8CPfXJXKLlCYWXVL8kYQidkgO3B
MgY4qEbgH6YUMp8VeKUrKWoNHKjpvsRPCVuSvRR6bXmzzjYumuVYPoVAmC5QUCWiHa5vhyqCIAyG
SvzKFqIQ36erqD+ResIVAoRN8TY2Yii2JsYRBSDYm0gDmDuZAIIVUCGUF0ZyYh0JMO3WyoY7QtYa
j7Pv8P4eH5ScKFtjP1HnhYvx6OqnLv3M0LUsQfinMqLHthq3bXl3+f5Boj7W3bJS5vx5yqudQu6c
vTzNtOVEmhjeu5Rxs+4+4UJ1GlCWcrT7crRPXB0W9W2f/EQ2zdXwIYbkzUDoDwVM1pDN2nCqY+6q
NTsdr9YR1M4dYSvjnQ1OwzrvEgyvK3unlH/tfhOG/T6bPghX4hyiXCJDxaMdDg3oE8FnHxMZkiTP
AvN7+T11boYlFGdMn6x3lxk2kWNxvWvhKKsdevraIqxEpd979IL3BV0mhHszEJnasp7bdtfR60Zd
jmPNS5t8UeMthbttTaqRegDLIwNwuk6oGxOpylspAIT1Y2FC1JNyUtblqUckRInWMCCuj6U7X2oO
JIfT0gX94xK2WXxBCu+ae9EZaiGcIsKcq/zZSr6A8xz3NSQ/7iNUFQb0xTe/pRjbox7euAWFT8fQ
PHwpo3WBUw6LvMZjYVQ+CAzlzUResYegCJxP5CyelmtSHMHhUMt4YFT81hpZUGRFa4diPkj7v7Zr
PnsM0pKXnI5JfgKfvbRX+QK1a99pWGTnD+yEljNBXg237hifXaQeQzvvatAspk/VglBrUR9zdIVF
gIFSBVs78O2GNMPm4hQnQc/p6+uJ0TRkeb17HJwfjTGOWS6bka8vfIWI4g49SJHfdXbamDBoWKiF
GFfXTLAD2Fjiz81Gywgmx96ej5Py12rIj/8fR7bzjedAwROZjDjC7pm6VkpcKSQ4EnlbyXKz2UlN
d5xj5z3sGZvDCKV1HLhwpJ4fLNne/cOk/JWRQoYqCSmnBgEVgYM1HrLmx4W8PSY3jTq/Bd2O0xvX
kKm3gEvpmiJPfDgN6zUiamaESOZevEg9JVw+esDVzARNynvuChmEZhD5p42jvihMsQZJkafi9a5K
D5/Go3HeWYZIMpnqUFWOEzbzDEEW0oNTPlwL6p4GxQ6Zxi5QyS439n1k/AudV6n7OtBA6drbd2dB
ZUaRLLW6/F06GE3vGLC7vgyBQJJqrh2p5g3mNTmVgrcpMLl7koJBequ+i2gBf301uW7j8CukgtFg
8ExwscaEDDfs7OSwmQhUofqnIwGJl7MM4v4YU/OC/uQxsg8iUnrjJKYeynDIiOvy+KRtfTOoyKJP
VAculBXr2Q2ucq71FhZJbrOWaaisIQdixNqoflR73LXG44KdDMHsE8NUzj0Psp0WX7jLaGV+p/3u
vuvRnvE6+MYyWUhS/PQgjhugTBV0ZfxmTXtvUPbNqc4j0p5k68o1mPPeEZUIQlxql3R+d008y9Cp
/kkmXGOAat41sn5hfw/RcRlxDlP8pIC7Tq+ELo5rVSp5na9knpIu3nIhDm5ClswPJJHco47ifXC8
8FFaJHM5JV5G6i071B6ra1CcJ7DauSCcPSCzFzY2CBGoXkH/4UUe1rIfuO59gALzKyaGD6FaHjK+
7Nh6Ow0mazrHWyxLGeyrDskvx0X9kvlwqTbCC0KLJutRwXKKce0a31LersVLg6DI3PiWM8xLWeUJ
wyy5rfF0tBCPxSMPhtfA5VQwoOBOQX4HkyO/aMgQuANLqtiuBnwZfRCytdJAGM2vLhtOG19bPGPb
Hm9kajPlpgWniky3djMBZpAGBXkljYCaMvoVLGy508x7nv4k3YEKgoW0MI/D/ybIPk1P2VPmrPh6
GYxTzkeMZbm25oTyq2QMO10GpNVVjh+OpMdrR65Ah8y2qBdrRAytUCIhTXRQZiWh9qi0WEZyxKSz
tZp7Fkr8OReYh7ckK7hoG0FygRFknmxGZ5srhUP4Ad45A2uPHi39QSLoaAss3PyzAh+sePk9ZpMx
sxvOH1nHAtpg2hwxUSFTIp0ussuFvTN0zNMZPUvIFNx6OdMUik/LtZ714cjBvBJnb9lNGIKIJ2KR
mA+Gmh44dQHiWRXstjEJ1zBSpvQFNQx6uORxlskCz8Z2XpUIKaCl0Dw81U3EVPjSUbS4EFgUwhcb
htknyoY5TFBXFa+W8tx7Xx7WtGX1JGNzsNK1wvDQ0+GvBEQewqnDrAD6RfEiQ3QC4NDW0jMISqqF
rx7eL8rw2kagW9bKKy081yidxm6ldMMmpIW3ToJStnr2KJiRGWC/6Lejz1CDm9BIcPvieaM3gUMT
1uBJ04WHyH+q6MBD96mbviea7y+3vSooqphXy5wqbjD9v4aQeedw3iZ8cBc6j+68SpOhkQFtqeZ+
MtjvNODix47piev82kluvDAl93jfI5HvDtpgyjDtIPYOMKSxj3vqEeEFQbWFl0a4/YWDW14nU0hN
GHF4u0a0x4bxHmLV3CCAXZmMYqrFuVqGnzbuircLNYjnMhv6uSK3i6+ECSD/K/qFbsRfSaF3Go9u
am3UyX7uPEA3CG2T1f/eXLoY8rPQyUr2tEeOF14iO6ywil1bzRsONN6gEHQcGhYy13QUfPwp1SPl
BrmbxpY3LwYfMo3VZwb4Us7YNl0DcdkYAzJN7DhGsH9iam8czPhHLT8lOBMoyKiw+AjfqByj9ixV
JnKKonhDh9WjSObHSrEvMohKuM1kLnwU8A2KM/AC670l30yduARJe0eEDpnSkVMnv9v9nwVmL3/E
40JoluSX/keUKNx2Oql2a7S3PjRPQNDwKlhATVZtFOyx7CVZVTqwlC/fzuQ+VZ1nOVGm+ZGqxTBR
KdDYVwqPPkazhyWSyGMQ5ddjB2nzs8BVashPfGQG+SbmQg3BxA1Glny4iutooskH4k4njDQ7v6Lo
1ctN2mS7bjh4aoKVzw97tLViv8obH8YaDkNrmFKIDwIKwX6ZzhEGFbo1yf/XgrXKGR3CPTBpq2HE
uWvXYLfd5ZO6wDu4bFbAsw48ljiB98j1Mww3tfwYBDI2f6Tu4rfQVqpwtQZua/6NA5f8PViJr1DC
8O2c1jQ3rAFeC5M+ijh+ExJwKXTCsHuw8doixfC3EQ0I85TmjHY5hzUhHA5BX/jLCQ4nFmpI8HpH
4EUbDSmjUnNKd+Z44NrnQ4nTMuV6N5BtAeOHp0tarCCBPFk5yhbrMEMU4IUNEAkykxoD4ESuGspm
w9j1PVboKea5w706NlWwWxjrC0bY/47BmpceR/QW067KYGeAQAB5wE1ZzgrzPCEU0OF29iUPc9IT
9bWAN/hReF5MeAW2lKwdzl3ZjtTAi8UZrn9IedyhqKc3TexsRaSDtNFLYGSEGYGyQgwX9EM4Om65
V6eQQEds/4DHIS80sJhDU1+1493WdF8QJIgJ04RSPTA3Gcx8We4o11dM99HRQLvAR0X9IKwRnzqI
LLpncJGhyGXGkrNVkNBwU6Ucz/RHnOGapDGC4PF/JtpWe2YQnCE2UFgZJWkB1eJjdjBmd/z7bJS0
XbsLyHNnFqRH1C/aRTZ3DqSiWm+lt00RNbUgL9wlFLwcqoiHAIFoPmWiR2Y3V6nVE0hERVbn2XYk
Og4DiHahbL9nC2kVlEqKmLaj+YBX7HKFhMVtgfPRJV88e07OAQABDFGXpOwKS/brb3NUnAQhE+wA
CJNjtoGt4nxkjHUTDhr57WnvHph6DvQIDQMZMOVfbXY88dO4XngFMgo1zD+4cBcWjFfJnuCEIyVe
qpKVR3FAZaKGykNzpr8RvAJisFsy5sRVr2SzcyIoPCHhwbbGTUAsuVmD7C+vQ36vw6buoZpCHQlI
22u7S9XcsgqOESTbRMnW8jd75T0vsUmxPsrhIAQyflSTI0oAdxRGikLKBQPyBb4MgQCpqq4bG04F
mEV0wDmyRfSFJFR4RCVXCDqltcMEcNK8q1kgGscvyUkr2i+yp8DipTiwnaO+giOsY5CwxtFiN4IW
zwdePCEtnIi0Zbm5NXm+o12uWq86iroWAzgf+TTQwH8jAQ37OGpnwmfS1NoqNcUuuzdG4pIzK8rg
VfVpfqCRNiFm87QwVSaGDSgWwIhLmNTUZU4erOp7Nl65N0fl6mibfIQ3X07bWp3+In/SUsIvHH9W
DoHxPTLiiFj5rDi+vXTw+IlThkvDbHq3lmJUyaMTYJsMTNLXHgoMBnUsB+ZyEwnKeMnj6PiggVWC
Nf8yslKWK4eegO85e42aesRmAPSjgo+haHUuphNCJ4Uqxth6yxqDtSxkFQvxGosOfoKsY5jVUo7y
bwOcibI6SDIz8hX7wywo5UJ1i0GIMFGxnSs3UgYxfdWGvWx7t4v2PSMi1fmEmEU3mlLyoUvOabcB
UhfovyPKv6soIgW4p8tC5air+U5LmK8VJzP70BP74ODViw5StlQLPp9RSOEHtRX5QXXXQKYBoTsw
WiHZI4JQRupbTFK7i4KWecCLQ9j1rFyLCwbPiWIicTeHgkYmNNU5v0dOP7A70ubx3wQcov0a3tLg
b43X3QL9HY0d/6Bf7SH5MZDf8KvD9lRSNZVEwvGMS53pKKcdhFgPg2kx9OB3jwugJDSkhZHXeCpx
m2Kwso8yv7V+MtomlvdEqYB34ko4cLD7H6h0qJ1MujJB7t1jPj3X0DEBNVjdPK1LRto1r52rDc6Y
OpyjZcBBwOa+ZMAZH7iRKBpph7hGTfwbhDU4MqSBpOj2XxlbnyJHSFXwqGjuaAS4sGifqbdkJESP
BQIi+JLjvgBk+UoT7OloxsDd0epkaf8IB3CmMw+bT0dv95yta0O/MYbYKAhFlt7ZW5DJKnBc2lLK
KylZ8gF3EibCiUd2J5mo/IGuiZ9rSX+qJJYCK9HlSoefK+6u8dJ/C2NnkAAq9mVySH2boeVhnq9g
cwxxBPW3jIpsISGP9Ez0PBQ7epoTQJzTQLfbzsMew7zN43AIZ5JUAr6wEdZrBdOrDtskOFRd2+9b
+vXf+Vj/BSDNU5UmX9IFs9UvE47DIoVTMY9vZVJv9UDFCPkwjRDNl4IReLgL4fYZqHLyU2/ndy8L
fmTtyPUUquOJuPDHajRNpqL4sE/J8E9Vo52XYlD4N8Z63IatYuET1Hasy1waR5vwrTlSpc1qcB1O
9E+OAYQOa4AIPU+fmedbYLAhb0ooe2pJrgBp9IF1EoahBywmMIgBLTqDwG/inLdqiY4BspMN5IyD
Xznvy5jtSuVrxrpJSKccWdIW8yF2KoJ1KhQ5q+VSkOJcrfj8s4r+Njuk4Uc/eccCmXkMoATd/cka
u88xZG6NHGBUXrim1ozXHgpKeyiiSj+95/TZRTcJgcuX+3Piju7bcEdiC2N1Fa8sn4XMarRSgbyn
7K6V3XmAFMg7g/jyxlHDXS/2FQmOKzWro6c+gpGylUfhUm2inF3XDHgoQsyZUDyXYUIfdtsusi8h
WXh4PEjM8jZfOkRDNN1F/4zvyJ6auJhp7wqePQW8gaGOHZ8DeqmOFCs56KWx5F1IzQE+aJIeRPWN
xWHd6CR3I92JteE7scJ179pYJGBs6WZ7zO836dqyHAKr+aNcerhSZ2hXB1wX8/LItkO46AXtuRvJ
sIuS9ag4R3nYv4NqIzgUpOXZVbvRSuKVxlMKfV6UMMw3Buyugvl79sBCOZVj9HvjjgKyyFGk8V00
11eHm+gJRrLwBDwPm+xNwc2wgMIpNaILi1wp++eBA39aABc+BBIaPCwLHGOtEzE6QUAMAxWeSrvD
bmQNbDcRNYd/1jY+QGDXBr8MjH3YKw+Lrv6b6mSDLIsYUH7paPvyn9GlD695mTwWDjK24WSS0OSx
kFTlXnon8IRfkAJh3XATVEPFTx4gjwMDPMQjsM2mqTcIZpCBQ86iyXucTKja6+7DU5+jZ74xXKgi
Tp8UZ6c1H6PKhZshd8CAbXHx+JgyvMKSh36kwKTTpAAN8ju6Xu4G/lWqE4N6IWdMFpu7mnFS2Dsf
pp7vcw4xM+nfZXoWKCjG4fNpKoFd5r2sfIg02zQsDnr321W4zNUJJGdCLwNTTHiZd4BhATf+nn9c
a5O2opQRnID2WsBLUCrp9+hAiRLul2wln0O4ZEESELAp/HsCp+UKAfrFgXu9xB3pz9yYS36R81Pm
TXpF/A5vzQxaf6SoELzJBuEUsn2voN/FQzZpXug0mhrdO4n2NpMMzHNrFWZ/hokZOmUqFhN2VAh9
b8ZHrzv9ngLGZaohzNIsAKIpDLDh9AI7dxwhvKmKMHEeAQhS1DOvYfqt4hHmCvxjJvsZGQ1gWWA/
m1F3thhtAHAkyWfaJseYSRfEihzOZ+RIRv0Ntr1QDFIuZXga3EIgKRo9fzleTOvLIeRFBxke7iJe
cwexc4wO7AAK55bZOgCSQGttdpWBgPTd3FuQ0y3LhbTky3YpQZQzMaeWLCCiyqYjrJ0MGN3SmHSN
TxNxRcqPLfYNhbKdmn/c1jiAEQnLFhNvyVcHmQ40C2l6Oku5Uj0VADhclfMY8m8Y4uVX2iU10V9M
rqUwOaem8ox84zqAdJSck1U5/JN/suelqRX8yUzZqpQLKbdnyy3IZmVm1kQ3vKMtGrWRSymfrKvM
Rfo03cm4isPXTrJ1h3cps/PD1GD12tmvHgTxDgNGCh7vpmJrwJ63F/Mw64T3AkHMuKtCCaQFmsgz
mNCBKHhaFP17Gb8L11mHkzToKN+gYzQXvQKYBVThVdgqnX+0LZD+04FKLcmejTpvy1Jg3RbpP61Y
RclVSt5wM3gxMmgF6YUJJy/HavFUVP7CZRJycP4CEN6ati6EKSINAjQWuV74zE5SMmmvNnArH0ww
HReyvixMy003M5kMAuM7FI2UHjIYHKSeoicyLFg+9Ga8EI0b3aue5WTzSAAoggAl4d8xL9bWDFvE
xoSQdiMSMD79GYsGAi+D/IQQSI4VxHDaTInIFGqhuJoyjysVtYjKOL2FKYUwkK/TGO5D/VbVhzg6
OQbRa6uidW8mCG5v9EdbKW6Ki/kVPowEzMvH1Ii4JTV6z3mGBNQq1H07OBhs6TCieL+bpt1V8VWO
QBjPNsCGlKEz1Zqd9X67RL4ulDLnVYBAI1OREoAFs3xj2h4VooZ0u+HrzOtk9mNAyRzVE6RsOs+w
IFsUhsoMjh+Lzx+zuCEhg4geCvAZ+M8CLvO2ONi7FRzN8UMZIXq8CfAgRQVmNlYGqQwj/wp4GOJk
MQOZ8KhkaaktWU4sqLF96qF00SQyS5JBK7cZs18OfrlcgE4GcIYS36oAasCkRNugny9GFz8K/CkI
MBVu0pXS1wo1mw4NjxY+gQWVitsWJn+FkFCKhaaEfqQ9CisnaD8WTHBMj0+O+pHqmZMpJNgsbLcC
GY9d/K5ON/rU3yE7tUo2+aDjcq9q40BCovMhFulqWuwAT3WebdjeM0HSiOQpo3sJPUO2P825zguk
kJaWMtEKv6aUV1sCqC0e37C2oTrGlHnybeQm0dN+l9JXK7AZ9NDbG9O3zb2FABj8nPott4k9qb7T
ZJASWiA2+UwdVFTB3QfMqCGEkJ7zpAXrCrMr3ScAYgpS6m4s+KfibXbGhOGIzowbRaB6Ac+fa5na
+V0+vZXsqLCjRO+fYhaxxWkPmpgp/lCxwnH3kCoA9FJUoj16j7t0i+xGkVA45oXODtWJQSxfv3PR
la06BUoX02fwk/GpV3myAKgeswoBxIyb0D6mFtItt5jTqJtkEpMQKRmRSTrhWR7sCBGEt5OwtAvl
Jhz/BOARXIeZpzQ6sr6T/hJoF4sb1AqxCOPCD7nwZ+5r8WTkQwjUIUuKyYAdnDum7mU9QWHleekR
nJfG+CPTTR6whmSX5SFAIBVk3jAvNb5t5MUVa1COECKbBMPqnO7kYtMj5RF8X5mBE8dEeBE83jsj
KvBAcyRRMvxwEGwW1p6OgI3GHfSL80ZHKhk5SSJc8NIuJ5km2/+OGrgtrbkjShW/0Cy+yF/gdIXI
xlGqpiWUaYQdHPkT2LPDtTE5IcylB1lfXJjnAtW+dDxMDQQmY1PF/JfM1nGJ+0DhhEz6IM2ZQbmf
YxQnMCWfMKVskr3A55dhbpjp2gOJzDVeuegs0Ew+CBltQVuj2RNsBPc5pbasXYI227OO1KakNBdt
PsACoy3INjTaIk2uaHYaz93KKx6CGwdni40YQoxOLQEci7dMKFWDcY340HyV3+qM1VRQBbIEb6IF
NeJiv1gkMMuYIAfiKuPvImJqxGQi/hGMQXRG8gv7T3p5g5AAUA3R/ND2NnI3YXlOwY+XKQK25J+A
T3TdghNgKRINDRYdxhZ/GN6J8EME2TV+pHGthtfSvDc616ceb+nEq9AiaxQaDDsaHfHg6SRwlVeL
JZc6VL+8/UsXnYTrAnGFmxZbrflDxNKBwtyC8oIosQpS4BJDpuU2RkVu9OWnYIhsCGm+IW7b4HLY
Xio3QZZjwnR4970HRsUmCLwJrsDi7JZmubKikDfqRC3Y/2PpvJYbx44w/ESoQg63EnMSSUlUuEFp
FJBzxtP7a64vXF6vZxTAgz7df2o20RPnUCzkeKmqg5AXL1e8Crpz0EvEBh4WCB5BIET5Nzu7zBvW
nGnEpSUzj7BKjMJ0I3QWLDv5uTPTWk82xSpCSwgYI1eHi+hSkLVC0c4oWUTXRN8t7CNw0mD4D8Jc
o9UJnF+n05EMPzjdfqhv7KwCngzA32fksGAE5g8qWRHOimuW2VxFMhe0hLlBoCgsTrjWxPryHXz7
VZk/9SjZKFw8QhAVOWY8ZJgGb2rjRkeKqxjRI8BxTeLqdtLsoDeIuHFg4grmRV0/SrkWLJ0FWhC4
vL/QGTIZWPw7xjg2mD/C/jg2tqbiy+J6dRwwb7684Ey6v1bsVfxfiEzPskWzO6RAAxUNe0eqFz2S
6+sLXnYmAxJE87QrH8lOwtPRRMnBKOq9L/Y0xi9wKiXbOvo2BXz1ms1Ef+P+ShXJzH7FvoeFjyVI
SEoPc09Fti7HIiRnn0aI5Z2s61HAyGC2MFcpTbYVAFIjkD4AUctAHDyaVQDHmoLHoeF2F+CtzdyN
XCMYD+7sIr8pHbNYEiAQWQrBbxibu0Hx1+TrCBHGb6KPwTOt7kCLY4/zzuEPCXzpMdOE/+GvFbcv
Nq4pr2U1c1qpq6bTP1UDnoVCMI0YcTHNS3emq9pJ6f5oGUodVhAirifEWlc/8yLYc8UuBeyWpgiV
M6ezHf7q5FJqJOtHzopbRmgSOQ8uP+3cLkKFdZfUGe3mqB8R60Nbv2XJdyQ5DEYK1BHvWrgoXi0a
TrplFTljbxxTCAkWJG2FL7cnvLeyXrFGmYaQ6QqKJoAoP5qgZiJdnuqNg95m9F5ChAQuOsyhQzTa
DBv/ftth684IZgFdBWfUeeubJ7nrQMEmRAJi7ZRIOdAQ0WXH7AbhocDVwrOZY7NoQ+utY/KWL93t
6ZXkAdekYRIT7NwS/NUJxYKXWNBlhyTyOs9/7FlbERVgcrmBczYjek+R0GTBPuuZ+hh2GnAq+jPq
ZMjdcOdcmteoC860KRWpXBkvYjZxxrnkbjbfEjCIWR2rbScr0FqF5kglHzvSQKIuk7jOcZiH88YE
++BCZNXOg3xEtaWSmg/4he6E3b0G0ijPWMpTLdXNjJyjAz7uHtyHmB302TXrea7Jn/T0KbXQqM0P
0aSAyRYW8nvX+BXGRtBEVMDB0nynsWmpLXA1cN8yRBkc6VeIARHK3DEZdGK4TVgD2yMSL6QZlMcB
ryZdN7OlDYLDuGAR1EifWiAB5A5lDqvCP7n7QDUBFKmf0qbJBRYQTMUFPvivbtoeFXpQmDWhT+g1
BDzPY2OrFjc7ZZEdA3BMPgGHBa2Oxa8HYsKqGohn5HKisklmfJ3BxmOCr8BnUEJzuBTmehtznydD
hHe27HNsOislsA8+/ABJcvP4ivPpO/MBr2BMOZuwahDvc/ObcgK4S+TX4H0QEC6eX12eagOVzQ/q
zxYTO25f3l8X4J3wS6sXSP1R3nvhowIquEiYM2DbDnS8HsPN/VbQ/pz4NFGpk4aP9FXuy/ukZxIE
9ypa8sBBMxyznhMYI4zJd0IhVqEJFKdswLpI58fW28WffexY5ChfkoCuhWGfqzF/pAHmp5PLheOU
0KCds+4ij7O3dA6ItSFQ78IKQ9ZmHml1JlBraejGmCgEH4cah64/aJSUtizRRHNUOMAYwR5ZARim
xkEkdiDnolcISTRBpyL8zkDXlwC55Qpqnekzo8q4NsY4csdr0v3YEU+rrZT1lrFRXlZKgCXEjZk+
cduumnptqJ8F2A6xWxwjPnYdiljQBbonROY61y/lvVZeQkv5YuqrIQSUMIQo4xoBoEHhnOMkMo21
0ixLLiw+DHyuOvEaUlBHtNDmVXgHb6g3yJKF8E21aKHh4tP9axqrz3RR8j4E5NhyQfIA5b+b4VxT
mlBGxXMr3n2oSMUMEREBPbJ4i9YcfNOjzVEASGjHBZSVa1n+FWu7OUpoY3T2IaY43aadyHcsArR4
9/qbDG0ZjWI1i2cYdTZp+ZiAv2T6EvG3GP3p33odvogrVlgZg3bbBvm3UZVGcl0L7SAve+8QvIXK
wQNrmkijBA8GzS+5vKTOEQpiUwZQcpSBea5jZU9c81ruImHahdwhqqrdlxF5vlXx1pe+5IHYSBWR
uMeJemS73Koe4n3Z7+Tzo2/LUGDDI8H1CJA1q+MBvQBiUwFZeNdrlwBLDYM5VVGcIEbPAtrOe/AA
brQAQU2nfbj87uHorKXa9kSSCAE34ibESwbwBjfcf0lZkJGwRkKfhf0Dzg6GRO+9NW0AhH3sH9h2
wxOVtk9eX/86Fq8pO3fY+YbyiDBxzGRMAgxVA1xSncxrafGEnyMrpaTVRveYReWTfNiEb4mlouah
CRHL13QRhEd3tEEp09U8hFcFYYxT09Bx60yIwJNf+lvOb9CaVxckULpGynbKOdKmlk1Gn4JDyXSp
AuJT/CU1wTmjfrOg4EScpCkABKyGGPutl3x4qqjRAY+8P1FNSF2CCVTI+SY4CawoA3RR1Ik803IJ
+5a4FF2OEWCKwzQxMG9T/eULpAHZn8xj2P26izwbEZHwFUX/JxdkCiUA7ZBztdKaywWcwl3yj4wS
QqlJFQ3e+h6E0NS2bgoTyxALOqfG05n2w+mvBhk4qE/s6pBL+jyQGPsO9qHefgkuGjTIFb6EzVaw
/4gMvZwPPFPJLajmA5tn3yx4FGm8aZLhL+kdmwAU2+Nx1duxJkQ842l4ZftrVlIQvnFuuebOyOOb
oR/l7YHHEzlEwCHWSnPf/jrJjfLHrrMzGg4gAi1gDwNNAmOWQC6FnyM/KlbSUNAI+q22glBSFATe
FbS/9SWfu1CCgl9oBFYUxRuvuA4VUNAtMuXIPMz/Z/vRe8gcJMxMV4C9KEcF8hYyVZSyHJRNyTXn
cu91LUuD+KHJ1MHQbtA85UG1ruG4aghKmwptA0cI0YazCFlqvBTSSy8OY6Yhi6kWVsVSnT58EjGg
pTpXKmJPXyRoDz9ZnH6yfhmtXjH5TzKCtZq/I2he2iD4uD4lrcdgdcIxaufljMlPPCGCkEryldtW
Z46F0F7R3SCt7T1rvIN6FUj1sGGHDsysaLZhJ8Ivyqv8ekZMmF+drSLUrIPaXgyTuOdqQgKQYrJY
e80hwPQk7w4XpBMmYIbP8tAEJ8j5wZp0phXyFz6Yuw1FWfDP0sGGBCTIzY4LDfM3kn2gG7sJDg7S
W4N7UKoZDZq4ekgtkBbeoPSoBddL/gdeKoViQC8kZm8MZQumwFXbtniYg8fOXKOeDAJT3lQkENRZ
QU+i6MV64fiRxizTKWHYTLUV8W3S/UrRMXLIC24WOPvMHDe6XSCwyvbgwWvqrDTnMgSkSfNRMXho
GntMWQ4XjSYLo/snucGVD65pthlMKxobgZ0kj4VCEEGrUGTBWFgmze9N2y+9ipotRYtBGoUiFbt6
+z9/x1+2og42IV1BWdIKa8uKyoN+EEBAtEuu2T81Hl5T9MA4hHkyd/NewE43IHyBAWdgMKf/UQhE
TQ0LrOXiK9FSmWHp6K/AiQP4+jpLVjyGliQNiw2RXlAQrgKmQ8Seekd+lULZNWrOwiHWyqLC17gI
HSID3G3W4lkHMBWQITiUZD7Z5XUuN96/qiGYCB4/ImgdJHphaCTe1ReNCzlvOIyqrz93pboStErg
EBXnaxg9eYH5omJsj2i62/GfFCktYISP/9XDUbfIcGFVerO2uOECHfWUmHq4MOTGh8DUDS4ErObE
0TtojgvZRfVK4+BoJ2y0uPBv1pSt4ksmKc9Ui3jd5htOEteAcHn0KBEqCwauCvNZOeDCJo3joSZ4
vRDrE+UkGMwT3xyMKkyeVZKxJVYhrkjt1WViq7IXJ+xPMcNBSXSeTetm1wBVvxb2IZueIjdm/m0i
4ell2q9U9cupNyr7hCc9vEijyYVdt/VzVB7HitXBhvkAEWCIwkPuR5MmZbaJAsCIXldb2oaRc05Q
lX6BpX+0dY+oDXYJluVvoFd7vv/Cp3ez6muYAKnLiSiW/Jr3y858LXPEvwzZUv2ZyU2sf5oFcTmj
hsuDjRr9YzTggbqTeSLIB3sEIb5cXnVAZRmRm+b5U+IQvv4TAPkChHnt1lRYcCQNIptENfaV5ON3
2ELn4EOUGVVOqIBnzdzTbbNxGcqWb+J75Vau6RYXCpOFyeMSAV0GwVBQP7R0XuXahTfCrdneSIs+
4YbhQivc36HL9zM3kd19aDO3kvqjJuZeNc5VwkqO3F6qnrsVTTrrT5Hc4XtQxTqHNVla4bZBTfsh
7e+9CDs3JnsanZwfC8HRgpuNBjdKaSIgDEQf1VjTgllUGEOuAKQiqN5s1AtsJKV5leqetP26Q2Bh
RA50H9CrBU8xFauR2Ka6BE3qNoxAzB3CbRD/w8jx1Y/Rf9GJJRmMKr4ZBpUgqTf0nwx/RgVUHZ74
4AQg8sHl1J7NT/Rx5VpkNqpVrkxWidlHUrkxqjsgJZVF6ps95q8kj9wVAUCorOqRcJK5SNel2gEm
QW+pIvsWPoYtJ46Cz6y56CzGUz3lWaqTW5bwtKXzXJlu/xBZxJ9yoGRbgYz4oGsOSAnDPekN7x75
M51ey+OBN7U987MINiJyBP2Ukc2i2ftRTKjKZtW7bPaIdPdHymDTeAfBYgSoorYJ9xHo3l11aOOv
EJwN90pJtE994VAWBmEEAfEQPFAd2QG9nchVjNh71Cxtg6yavwFtNg4Pds+iwGkzEEKAlM/qz0zg
MGID7o08vMgrNWPGTlEH8uFFYPEu9V3iabrsp05WUWK+xKAuY6uuyW8q8OE5NmpAhC7Tp2qmOwhN
8X6ZPJdKSBCivuIb2Qm3WCeUUV/1WfJSOjC0L5M5gIIb3jPwpU/AAiOJ1D6Ly+PB41xFWbdMQbsB
cVBfDWzYEepYXg9UJDRhNo0jeVTbLCuXk/9h2dFa7c6zcuX+lX5xYOYblh2i/dgJOaXK1QOWCqlE
mtododIeTIyqDRBCrecbTt3glqzvCzY8q8xmIdF7ihUjB3jI2c1e9mxz4tIJOm+ZRQapVPEbhOOe
1pVIFQ0Zj6s8TIZx7oY+F5/uOnGSz45mi8VKjefvHcYtkcZx7cmwAiqQ496QSUKqPfeYGZSEGRmP
IhimI+dSNDmebn+vCDIrB4WzAtAUpwPopjhOhVZsTkJLajRMZKBivugIeeL43ckd0sHC0H6tHY9j
yAynVnjVxYFBxj1iQo56npcbgINgOtTKtQAoo6GWJHgBWSsyxAV/bByNfrwgPMa9CBqWh9mzwedr
KuQko2osfPOhxgUkzValYLGSvgYFiExc5R8VvSLOEAXigGeYzg2cVWi9xPbOcnEp58JhGSbWRt5W
TU4tvwqDoIKjvzXPxVgdlMjeSGstDZdM0kI3IkKTxygAV2eCM4MGJXPPZl2Ckcb2i04tw/1XEiJU
u+Rd0MfqDKmmJQSbZf8K3ycBgpKfIyfcQXlK7JD0VRH1oxlwblNis6naidDNhpMUL6b4DGh/5edn
5pGwTQA/+WRDun2n0l7vhk0qOmdI5ihBtxWQ92AREyMC5fqUEkXktPWxVP7UGF+Mqq/qTruhvVmJ
6dsdk1VAlyv3ERSYN+pvauWS1QF6POIu7z1iJqoXSE7BqYRqphXDZErgasR+jz/btN+R9MmnzI8A
lkC6mceSv6EnUGJ6V7sRmc+n0NrCa5bWs1onzO2vEZA0sJgo/B0P8pOGZBzUU8LlIjcEmCi7OYMl
E1EoiESx1pl6kStQaQRszfUNy3GeRrtAbX6EN24caN/KXcEQcq8kACjowgXTQ1qjUM1c5Ng0T4zP
WPRUQzuYDOMgp+A+6FCuzNFqgbFQhPsqMxvr4PNmLcYFxfzDoDBbuw7CVcRTTHdCRzL92diU0Imy
pBjtvr0U4k33cSuxIW0+ip1NOJZu7bICD5aWN6njiXqQCyyDyPtz599E2EfFYrKSPgouZKSVHoZa
xkP2zu4hVxgtjcbfCj+mYVmN+mrbYTHiw+i04QhKh63ngvYDhg8OQSIQfX7dCdm/5EDq5Ye8GZ1j
LvC96s6ZmzXkt2smgPppX1rpt2VPF1zsAj+b6g/7UEkoQYnOh8B5gMKsA4KzeeSOpd2mfTP1W4Fd
5LBXabit5mSl6s6BMMC1QpkV14oVoCqh4ujqhriBZZJ1G4U33WhewdoJRFvTjbJTHe0UL18PVYun
c6t0SMjr8dsqx0/XnE62W2C/ngciYMFYldk4ik2SVpEXwEXxpBjjpqlc7yFnEGKbmkkqb2bPa5BV
Qyt4TRQsGfGT1+rM9eO6jK23yQ4XAm/LR8+Cv41Vpa8xedYpMIyUevZpC5/ANSypApOq76ge0km1
/NJkvV6tibXso/+oGP4d68MgIhrHUP2UgaEakdmpXAFyq6ASFgrYNymVOrvGgLeoWKb6qQNR+sQK
ycfCFsKlCWwJ6COprGKKLCdceT1baKzkU8P16ZQEliCgtmkCfPsmHRr+G+mUxNtYx/NG+gTme2SB
0vo4JqY+SATFO0HQRliZY5pdYT0aypL8PUFMPMiUEJSGuDQdmQ6n2jUagLmnur1Amjij+9LZQhUC
yDrDTX4hPdGfewqfozUnYn7vLiao1RqTSMDiFJCHUTnW7FrgPZWXURSmDMsUL8MsN1Ueo/q6OqBQ
A/JmhnDMdWgfbO4tg3vXzZgZ/eJE2JGHpoNq2qAhmui/5jspP2H0Jgkszj9ZYbl1YMcL3bmWwXMQ
wdQy2AvFK50zOVEZHNkr711HBKAY0qV2ZR7NTszbXeLv8sCOg5ZgYh3jdRifC0J7FXaItsHaN9Gi
NSa352Dg0KFl4vrsyqv15nLxkMiX97s6R3NFV9BGREc7Jfgi/KWHXQf0Rn/tEgd8HRN6VaM2Pgq7
D10ncje4gS769n2CqMilqxXrh2qEYwZpS2TMxSNq8Py3Zd0jKjElu7uCFd4ql1OZQxALsu4k6Je4
C4SPdrcVEQ53kFe7ZFaz8hJWeUKMwr+0mn4o4RxQdd3pFdo0241JraavMBgRo3opni3D2vqeRfhg
i8LjKNehUf8Wfbvw1OQzbPxHkh3gt5p1Z25yNHKiRfJioDxL2XvN1S+OUTaSK3YUAa/ccEwqlEfB
HhP6RJdRwIMRL9g+H6KtKS6J/tr2PGWodqcGYVeY8n3yiSOQPguCszSUTVC1+KybtQ0NanCdljA6
/HQxQy6zhmE06CSDJ64eNiUyhvEJZdYDqYr7EfuPxpyvdtneihazBb1QkxKkrc3qrY7PfdxC9JNC
gnhzIfO6jrarl304j7POhY8/XvkhDejBhvWXzF5prgm2jVh7EkkqqAdaIe0ZfsEw17ZDYGKqIrqV
aWOKrDclYMNEzRumJcbWkndxMfJxyiRfIQ5obOgzFxY9fAxQ/jvqT0WMpos9DYe5sxJmZ27Vq+q6
iPq/o8EntYoGfSD40hfuTTDLXIGlQJ3is7VoU4bxV6szxwD3WS77dItuU2r0tv1NWgG50YUPSQX6
Ut1Tqr0V7Y8Njgq+DfiJLlBs8ANjegp0zUEU7NtogB7cp6hp3+xovNnxnoPuNmxz5b2h5kMmLo3m
HE+sVSJkCXqJQwxG53FhCxND7QlIYGW7rlQFHy5GbovSJOvA7nHXJkSDNGhHxP+o/dnG+Eo81Sbq
2H/sLTRjeOLVL5pxq7e3jO3T3MGgdxKP11sHG9qIbS5GAB4UQbvEwDd8gxZZQcm7W+1TxXQfiC8m
1Z+x2nRvggeBmzwRBiLqh8n5w6HykEBAU6dJ1LC2zKHyoJSQrPnsBQJVADOBWKXbnyYkKOAPBgxW
9zdnKAc5sE1lfAqaW6v/MqTNSqQcDIo4g4jbatiBzv1Yk5BHkGRxZV6uwWCKeR8HT/cWuMwPMWfD
RA8uTNXMCFNX0yLWbY74BjL5oSTN0G8lZR6Hkams1OC9JJVHXzmWsTKROwi3ZuKJZugQrEFa2URr
2bbOTGZD/CMMBvISFE3w74jTLB2/6JnFWl7YZ7VfDrp+knvxTrdTNMToytEmTguZQMrE9ttZWMzQ
FXCcADjuPpDkbvgTrl67QeVJoyHfQa6HGDkr5qaCUBxEH2KLE9QSwHQOaE9mgHOPuEewJ5yddjWx
CBTxKa8X/l9CgPRAvUwueYvRxUbYjreIrqihdhgeLyg2QAc969Sw2bUWa5uGnZw2QOam+iraKsIR
pE+XSbzIWTpuIvZB0pCN0YN3RqzYU8zjFhv7H+6ro2arjz4vjIAuIO9wjW784hTJIsBbwsJ5OGAJ
O4AVpQMHqxBxU4ogh+oJpM4AUXkbhHf162ijT6hP8N5lfqIPxcwBF8xWlv5fqwjVRoamfCO6Fh8e
P8VaQupGXCu7yNIOPrn0XtfvtTI7aF2+srB7OuqrP8JpgiZxDmW/epK9WwIqQdE53ATia1PDRObr
JqgPNToK5trH2QpPbvVy/3IM4NPI5w7RFAn5J5MYD00uM9+WvX9/Jd1Z60+Hwf0wu5D9ALgDeSNl
PpBh3JfTQ5Oo02UL7A1PYJEcwozk+H9lOlEqCclkaKiGagNQi57pT6QA0qVXawXzD+grWXe/aKS5
3IQ08CW0m3KaWu5V1TGZwCVID4PbO/f0RcBgLBGzbDdxYFcCVAExTE5P4mylvBiIlyIdVTl7gVmq
SBNi84fEdSyYBtDFY7g2mF04dGzqIPiPFM+TAAwjEFVNgJHEFwvB29FdqwTSxS6261InJfDoQcvK
ORZgjTPJh+rCHXuWuvnPL4ltsan/+fZCraIzWBPCnXvSgmw6cUhciO+hu6DY8luD38p7TR9O/16F
Hso82iNpO9iCjHTeY1+t/67cQue9L/bR6NNV2SywQIbGtOBbHHtmiawbNncnGTIsW6HnVX+1BgwT
UCGxgUqqr8lbAXLIsRBmQZZcNop6kF5HIHjBGxFZ6MjvhVGI7ZLt4PWFTNOTW2jPZfo9xdXCpqv0
4XHKRl9kk38ZlIEMxj5bxGa3NwlHi3C7h8Z3aOn2IoXy1aWFQkl0dT1A1RjZDeUCj5+IUP3egmCO
7H2kpq8ey1Mh2XYEckIk9hF9CrInDoFHBIMk58uLXLfuGnbfInigdJqNG3wKf+WAjw6TtbVYiCcu
Oh8HGHSfmvnPvaw2oG+oxpmNeNUJbGGnfMRZv6MzIJl1Rol3lHh7n9TmOR+f4vyfm9Qvw+g/tTaM
8qmo2JBXtPaPk08DO3nGZcvmsAJX9iDpGpzIZ4jxnYOeQSZj0Y/q2Gmk2MgnCpsuyrXQq4+Nr+M9
w82tty9KmwmRLnzboOIYru39xHJVlzG3T797IIhBAYozoI5qKOrhAjEFCSI/KXJeh3eCjFzAtZ7+
KpqA1eJ99Y8/IxAYD1K5K8875AYXeY+7+ds0+7sgaghIwYYJ6KcEh3jAHj+Ap87B6eoulemd4L61
dAb1aH8Lix3LgpLSYuk1eJTNHQDnUYVizlj1arXNupbgpZTVrmiWcFJUYblPIoLfUnMn4RjG8BZX
2a9w8GnFbgj6XwllLomdHFnSG+TP1Vxey/fE2itsren6ktUq+RnnwFMSkmbF8tfJaQEpCUNie0jh
nXLUZr5eXmkeTGXpsBakH31CkbBwUg2AcP6f35PMpyoi0M5j0yWnXIZMmKii/hM1qAQTdPxt9EP4
LPbNGL0QrfigQclPfnIu36OePVHFyz1cO5uZz8h1yK2Ewol0QL30DuLc/CXG+hIldIV45pA1iPK8
bp+qN5KFYMa6Y0/H2Ju3uGc9O9qTMVyXyBsEm+LDI594jjOQK2MnHVtn2AuZ9SYiFEQ/L7FjrLlT
bVoF4BMgC0R42l7KFtJNlPJEigoMVLUHms73KZk3fYvA1yzW7WxfRdxgEVXE3hkFCC0/ss1iGWHn
K50HUjIZA2AmFBpzzdWXoRN+t2j1yPmts4+EV8QkOgheRo6kYUxL8Q9k4R5Dierk29LGs6p/Jigp
mZnXjpaeUjKj3QKdAkWp/GdnzjKfSrhFD6aEy7NcFpAm0lowwAkG6OmAKuzXq3FmAXdgTLGInCk8
flH1YiBe0oFASY9SNfCm5DNXtU0IQFJBsvYGqyvanQe736g3CAbi/2n3edUqVo3w7at/Ts2GHpwg
DcGg7TpK/o207Zp3cvDkamm6qeZ8n5OfYhL+D6JfJ2+kJB8b/J9WYW78HJkWrSQjSeYLTiRo56wb
AJj2Xo3nSz6jZ3TQyJPZ1Uf+UaRwpqo9Sr/SO8qrG5WbkSjA0VbfI5fFz4N9HaKBRMjcYH9oiCnO
J2i8ebH+VIqvw4YP+VKogLIAXxWhxD40NzE5okyYzW/FGFDAxpxbruWW1h8cHq8loQp/cjsj95NH
6gN9Cmrc6jh2SLrg7bt7FwdgrXAbwFDmxltqKM9mG364KW6BklCJZ7vZscFSi7UlP8vW6rKD67un
JsjPRGujFAKcquJN5xM45fU+uZzwRT3Oif6KKmwinbLh+rc0c2/p8etc5R/k8LWS6knbK8ZBww9/
fCN/J+MuzKJnQsEyjKRaByJfRvYj+RtFiAC2YN19/duTv1HbEYbErvqxkBVqWc4K67UZuptgVg5y
Jdh8aOK5SLTi2cvx66bw9S0mGIAra9DWYmQPKQWuq9w3ZPIQE6JMYpipNow20iD1SXOxAAjwN41g
zzp2L3X409J8Iz+ArHrSM4/3Bs0LSDg19ykZdCHoto6RU2unih5jJ3mSSaMT736W7BXNBuiDDQMm
wKpOSBa/fMJK5mnMztWEDZ/uKUaZoEKQDD75N6A4mFl4mx4z7g29fg5YHsfds6SX5Avb9+0QY959
K74GtwF4OE3fRZ6jX8f8/5rxPUk7xYX25QZoH+O71UgavQYtmK28FawfA8T2kqVHTaed7Wqd6ov+
HUgqdlYqkcnjWm2XKbvBB0ktY0KTiD5aGKBW38/yB925Te24MrWGaKt623pIc201fu/r8i0gzy7M
5z3d4aPLK1LYvrpyGedFZ5tyP7petUjAjW0idUodechbSeyeEYRYyp0dI2c1B1eR8hWit2OWdwNY
BFGRgzGVLAUDUePL9b56msprFLrPJFgvMoytUjakKpZCPFWu/i1/Q4ADvU02PQgQpHDI8y0i5Zaq
KY5WwJzBU/MHrcEB5ZJTwc9js7wo9D+UGSWyA7S+m6iPE4vmeu9TFn8ACpeR9lPYJL0p7kuE1wQX
iYRpCj0/jDSt9KcNS8M1OziYw67plUWCX1C8e51xjGwH6eeMFJ6GqUnPY0rgzBgZu4LdebVDy/Cr
2eGbFRG4hSTCZbdhZn6pKsnZCRCyDeIGQ5LRjQb+MdW/h2ijKQaVPFh6I0tNy/yxV/ZYH4OMTQnm
NmU/HzSCz1akgIyOYJ1oznOCss1pbdbIA0dnvoAAAY8q3DcYROLhV+2bDTA1qlc0C5e25SbKP3QB
+2ZzG/F4hfkHOFI191pl03Nu+2Q1/Ni462TNiI24qWE5mWzM0DXlmYF/b/fWKimmTRGRd2CDHiqn
ssWRASOogt1mMauIeLcdJCcWH5JuKVvOWUzncpfPpu2jQ2XoaQYe+zjbiPimD8SsnW0MhwD9kHWr
waCuQsd4nZi52Xp7DlD44FMlw51Q84nJxbgiyglYCzvqIit3brPZ7NqyvY0WsD/Jl6Uzn7i3Xesa
2snKq771hph2uxx/ZaLldoyprXZKsHKzlstRwkdd9VS43040vKvU9REGVY++xIRtZDddXZQUSTZb
HCMejsY4rGasDwU5YVyVijSqk8dnhRK2xgTjQ1+1lXv22g6ZvQti392DQAR/rKrgyU7cq9iQUzJH
nThYVrW2mEwUvmVMcin1O65GNq39twlZFtEMtKaJN21bTqBcBk5OBy4cfG99BlqFLVZyM14UUY0w
3URZ3C6makKznusvo5//pqG9Ve0j+fk3P0Sv2s/Ghii6baq+DyB3Dsu8h1WdIr/vnkI1OVXml5Kg
pU/OsvhnimuOQ+PxSCgcsz6sK6BjuUQizsjU+XsjZfiw9jEhRk6Ufgnj4ZL6SYHuR20tUj3BIcVR
nvLHhp++jNdxiv6yneCBhA3WyHayP2ZjHdsvdYUAQWwIIJ/IOc0nYM1hzGVZ9VYf/H0x6qvRGw5L
qJOfsLn1mo3o44IPZvI1yk0gvBBI4kPpTgt2LG6kG+hy51xujM/05l2yl/rL4irowSPe4/hokM0n
Rvhw1Vrmt+yzq3Xv0jk/DR22bPLRyQhEo5UrrFtVb6WfnNiZqYX21a8qdj3vu2mfxGhFdevg2+aq
bF+jeV7hwVuM9UCs/NknTMLqDqqj3mTyJlJWw8AyNdshi7blSSPgT13Z+l+gPIUApNVBIKl+eBlm
lluScuz2x0Tft/ET6VwGnLiYh8U0VDL8jLrH9g8yqYq3urPXsP1jwWIXCSGlC0TNAKFpIFD6i9WX
wvrTyyffvt4lA7l39uaMyGDjI+HjQrQH8ktQwEFPPuq+OCHBvhtiTG6AHxGljTHiJ1IKJW2IKJm1
GfNBOKfQWJctBruOCduaJIgUaJfksCctmzYeOMyksTvKHJ77fmvZFvuIOFUDqaQs4+qeWKkCYdiF
4AqzclKtwxyzBo72iUgAwpFIQ8k14sBD2TA9v9CTEq59UCNn11EoOsw71OBqis4B8CLyv4Jl1Qkx
N/5YkeZo6WtJcGPuFi1czpLieaLFrseT2/+pk7ZF/oZBHEURAeUkBtb6fmjyQzbaq1Ti1Lhlh4vw
2/A36pTv4mGp6uMhzll7AcXXxtGDET6T0bLELynfSQ47PThJ4ggPHzwoKj8krexzTOMn9KKrMvL/
8aDLPNtRXF10F6GL0gOPwIjPbWT5kdzX2UWSD9qxe2zgRH3ygV0Cg0rSboAMCrYJlw1R0tTwkvad
9O95QFSG14a0OAfNgIZ5KcFa6I/ozkkZEIXQ3BbfsfpRWdXPjKKf5xsZyT5J47XmMoGAk0REk3Aq
M0KfAlpSxl6JBm6mkpQXOgX9KNnPduqRNRN+EKmpstPLBZ9QmVRdzYMlR5UB4wcSGbCJToJQxxQY
UoOlZ12eI6YjZ48eKZt3MRcO201m3BQeXWPn1ScDAT1MChDQagxj9qq+IEYGSh+IKal8DGq2/W6D
Xcj1T67TfbsabbOQYBl5aiYbqqacmjH+M5N6N9UtcvyOvLPXgq4r5ptLIGZFjETvzEub0JfGNF5G
i21pEQ+AwXFikhw4C547bITppfrHQHBcGFGgL3vXICnQPfE/Z6WA6z07Ofl8QuRVzC2uskRR0VIw
DKSAEM+q3p1UrCGSuWGge8rY7O5sZyJ5XtoWCRDTARkDBEDjhUHXc7HrWzmeJTfDxITKzuCNV0df
QPOM3r++95O9l7f6ywgu2ViRQrWaSNICyeqhom8BKxtxHZssfZrDq8lneQeIWMA5sgGVQUdyAsR8
3BHnB9GCB5bPiLaW25laWaMQ4e0oKGZKyss0XpzkPc7fWm40WQaAuHUMOETraAx+3WG6xcF+dMkd
dMyHsCXdWVFR1PnnVrsDuBZaPw5hln967LkOB1AijsRovaKnVsnqpMOMbfgr9o3Sba5qQi1TFBfa
iIyA5DSWkon7ByBbyi79Kj74VWfdRjvZlVDvYugWf1sPHq2YfDzhwa9AEcQvIoqUGXeUpKIsG9PE
XL4JuqeE3tm2TcKDznmiLTrfIzcO62h7kfAao4kIO0ueA3q4dCD9JGLanq64htgoknM+yZOApyy5
hkTzUlckXjVo+52zJC6q6NiivN67tGR+iUCJ7euO/o+QahLJ+JjcZTewBcBBRZ3sYh8M3IHwRcPf
zDwmd6lSI2n8WP0zLKfpo+PtMyMM6Ha1mNkCrwztIlGS/VyQ1Up8sIGzy+DldJZ6cpr7kXDvXPnX
MC2ZuKr7ji6oxWM5ILgfDzUqEskgbJiHwKXxjei80ZVVb1r9w4xZKRc2rz17pUJOjsRTSseve5zb
eE14o+RDmNlVEsNRGyiBuRr96osOzgHpkVBA4hEPvGA9lymplNj63DUmOtfHsYcYttAIDu/fo8w4
aom/85nLS1bkTf6BH/UN0Jqo0upVH8xLD3Zst+MTRiJU7PpDIfNo0r96+buX20TSBeVLltoHb/zR
QTVcZJ9GnG8bR1l2NhRL1y9R9/9r2vbN4wqY0ugpGlEJWAn7sfhPF7OFKbmRyYmPCSV+w8LCbtw2
ZnMrdVamIrBvXZyJ3T6L65UCqWZbb3mXnXWlgBoy04MOF0OWyoU9TAeD5Ca1c0nIQewIrsRT5VHi
5EMeL5HkdbkhwP1/JJ3XVuPKFkW/SGMolcIrDnIG22C6edGAPqAcS/nr7yzuU5/TwTZWhb3XXmHK
neOUgjBKEsYnuIU8ECZHDMGYeAjsqGvsr+e+gV6HpnvSD7X+okBjKAZG9eFpMrDBconu3ipkPUEy
AjL5bc9w/Dobkp+iSWlMRmtOsvHsR4KIB/rULEjh2DI9wRzERbGbbfuEMrTssruE0q0czpWVoksu
ISQLQ36EWLVGbwpRKkBTlR0fk+1NrMmtiutsmTfLFMvmGaOFHgdZ0M6sg7QqOujdhIaIIbyHc0SS
fGgerbg5dlH8mLMXUWV79roXPjhZGYPPhI/3jDKVRc1Xkl8KStK+lf9crL8IuzZpdDJyjpXHEfa4
IyWpNhjekyCn1M4wH7f22NFsG8qkMiSY3GkZuTBEHThwDYHBEktCkB+0GLCppwGudVDrM2d8jjQc
J8x/lmSqXIht0TXJ05wNh4qhm2aTmNQmGdQAiAq4PzR/tCTZC7B8BqKmW77Fcthg+PYcRloAneAV
utTznFRHOj7sMroDhXCHyJu2Y2Wreaq49MN0U4rCSP6bZniw9XyX4A9qpcANWijla61YLwrUTuRX
yxzJSHRsEswFPvNQvuDhzqyHsd2A/h4vi5uikCmF0mTMVOUSPbh/jXQ0uM6fGbCtnigDF/timeWq
LXxIc5uonncRtaoQ0XZi4ste2PHeLvUOF7U8FvRoWD9atb/xJPJ9TG+UPJU+YBtCmVTiwApDzg4M
OXp20bbBaAKw8b/bBA1nVlyHafhX9wbXe7lBdGxF9BQJsQFqQC7Tr8Y2L0o6aVv+TfFrsM1feZCh
JBqAJXeDLCCEZ2/701HoTGqy7m0hqu4XHlMTRCaxcyNgJuhndZK31bsSSHmgLojlJpjQ9DYMRfFM
hZrjP4/NDy+xRekfM1Pg0oaEPIcF9bZ3WGjtXJMIVvfZM6hbQ0o8C0R7LLCnZoshZsNeR+8+ZAgr
TmJPXCAi18Vh0P/VkOaN6dLW6UpVA5NN/5ncQuWhrXhAVVKcOiwolHUzgMuv4QaCpLD2/kZGcRpH
69TRIuHfBAUZj8v+QkF0nbGmp9hbNcjj8FRKQeFEPpx6ZyZfE4aAGVKmGA/iKaDeYeza8BuuiHA4
9PcNFoat2/PDgAAX4ftsuttyivcQdIbWOhko8BdmBNAkeGXHey/9J6W2q+AbQAFpy3pP6HBGbw7/
Js9xnYnQiRyoKFL4k9Po4fFIAcTstjGU+Z/27KW6uTIoNDAcWofm8KLkUhMEx1qG2P3mqC+814GG
AxPZaWYiBA+CIZC1+CtZROshA5CQHFhc6x2wM+S2deH7V0nvD9bkrQ2ENhMcCT3FLs6qIUnvbTzo
PL39o/yMwSYcXIQTyitFRjON8KiwfGYjk0Hogv+vFB52zXi8MjuBXH1F4rpxCKYNq/6gGE2/pq+s
iQKeBlR4C9g5wb1evPiYeTbEiNnQEnIHYXyS8IKQg9UK4kLD9URVGdQ9aqu4QIaOgdxEA5dWPlSX
EL5RPBL6wAHun5Q+r+jCizI1N8LlEQFIqtldgZ0YMvfZgerGveqOJAUC5yrXDKf5uOHsrzB0xRac
6+rilNEhMRDmFOBpTOwEuHMDnVbtsVCryILE6RWPSmUIZjD2bPDaUi85MkXKWvt3OSspzCig3vj5
2YfuINCSlAA0Ga4N5NGosv6OjAuKrdILQ3JPCv33GxOgbCqteDK9Y5u/tzgNlO6gBqAh7M5UIR0Z
eoLaxQuWpN/UMG9mE4HH1OucnJNu+K/9GsOfwvgufWdXieZolVhBGsynQbQTnVdmdhxxDtbwCaNC
pSlWqx4GaErMZeFG+7mFaE2ZNhbhKcJv1C/EquDya4s3j/GTOx+V6wS7s6IP7SMQUvCDmLwCFdXV
u0ECitUlFt58FMVjcrMYYWrzXcsL+LTgA3CNsNohvwY+4IQBq5zB5G8xQ88YTC/ERgyOdxR/Quq3
+uWoI7sp8HLpBS0Etsl6mr20CkKbXkdz60Ro8Y1zP59h56yYaqOLHcRvo8ECX2eK6aD9XSZrJez3
yQdhdWitl6dG67Z/cgWwwawxtXnVkfvIGDAocOwZDkDnG017HvVw3eMqnJjPHuDbhMxBtJwivIDt
2Ki1SJaHrk7qrs5yyqAghhO/VZFY5YJ7j5A3io8scnczzh4yDVqw/KHHZhNFEqew2yTQ76wH6tNt
m6x9JvkkFa89mGtGNm4khdmT6G0yjapnYcEINiluRuKA3Oc6/M+J/44EYE7FtvMeiteHNx99im7P
2Fi06yGk8sbP6wG+Wfcuox4CHPBQrBC1/vGX/OiR6KAUgLUqTTtrjX3jy4wiXD2JrqMYwKapW87y
T1E+Q9xdjGxrsSsaLWgJEnaLC949DNiapCYag1K++mkaTA1BwFo0KC6M6hHc2RhwvgPwynQw8SCU
BVPBFWIjo8XRLNr38s5rtMnNJ7JwU7F/M9Tyi/+cpyTSioBEztKzIa2yrhJ0/QRCpfRXtQcRh/Kc
0cHshxujjvaC6YtNUavDFNH0gLYN1cqfGSWhB2nFj5U4WUhw2kNq3Qiv4fjEcL69LD7I9jaNieZb
3nLn26PgSTmaWcnunMC0/+eoARDRUq4SmfLfsDvwXXzmB+707yX/wBKgEPpTZHX8NWZv3o/HTPX3
X5l7C1YiHmqLscpDzBcDJ7+O009OyMsunRBnySNqxIyUFRFu3fHPmeG3sspBaVKNzfMMJWIBk/Gg
PKVM87lO8kGNgW1MqZfAgMJYOQ8bl/oadAm6jNKKzvq5gl1IWjC3ZA2TEuoQXU3zGJdXY3qPUzxf
oIIunMNadSrwN0eHOjC8UKANRsDqTFbEzWh0g5w2X9HEJhPYe+L0pZ1sGma9dPCS+2pUWlDuuSWu
dx7cEz1surVE4xuj54ub+YK0Klo+tIT+Mxr6Vy3tyGudAZsNthIzPcieQmsCE687CWjdew/lUl3x
n0q5oAHe0Az1BVHYDiU3YJKagjC6i5gjKzV1XGNYSlOVkDf2miCJm1Iik9Oa01b7HMfrMD4IFx3w
KYLYCA80nN6qKIO/Y7xYvsWhiHMZ5hVtIf6N+a2z3kIYYjB+PXIfBDp7cw4o3FiVHYGp4XZgOtEv
/pdep/+RhXEA4nRbOkd8/WiTm/qXbqv2YzTdVYGSfjajuzGwc1JuapNOujEe6AORXQlGdbB7oIIA
cQVU98qajmMJcRhzcJyp8NPoHCiLtDK/mQswqJh3FH+VusriUi6iT/wPZ/CDAtt3yHkJ65wDIOlA
4jjPeeDmRLLdQEAn167jpmuPiIgDyQwhhueKvKlMiXx6AxC6jWkEWnPVSpe9QBQVN+eCz9SAEyHu
nC5v3rfWpyN4BGl3slznpPfZsB6ZC8fcO26/6ACRFQBVtokNsWmL/CJgc3UE8Qj0V+3yMXIethZh
d4sdNBUu5TlvDEEO9lufn5yIVSGR71ce4qt25+FP37rc51WzrUbtyr+Aze0mGGslX7hQt3FNMX6F
g5izL9swxcRMriyAEgqZNTcBORlrzTnL9i0FdW6hRqgtGZIw4H1O4Vs6E17a9ogwi01Khn2sO1tP
SS16skMhgUeHlrsfxAb+315r6seyEHvSh0HeFHtdzqfZzU7eMhNmgm0vmR3y4tby4gn/4id430Gu
M+Dq9DyfimxrWz6TOkY/2SJEi5EjNzT2DFI065NMvjXMqy1KBz/yV4I/0UNnkzg6RxVa1LnP73qU
nxIzvUU+J3NUDKe8JzpQCv6P4aPHXGfxOmhPSrSADR1ZOeqnzx5+dIAHUQgPnlMSyu1MUZmQpI16
wUEbQuYJ8xQEE/6A7oRyprzy1ZiMTji+J3X2bMbmWrpQPm1UXKZ4LUY1Zyv3rss0pJa34m+HwW3S
p7syxnoYh9gQh0n4vq1P0hq+OT6QbuTsG7M8jJ7/Ny+Og149xSJ7pMI72u1SUEC4x1jKo6OT6mhb
+xCSK8onaQ8Yo04J/oh4v6YThVW19pnv2BBPpF8cloETjAmweG+YZ+sGahosVz/mJd/4DcM22Aji
bzhkLQ8XZsDwAWBMu17twxFeByJf0OQJzDoG3SJvB0ZxuI2BWBAPhJBq6xFByyWnjMD8D3HyiPYf
USKJIxryjrB8yzMdnfE+pCeq451N7APgDQyiKNGelPraATXK3IFoTTZmiQ8S93lMrJgaWTPxivGA
W9qtf5vGBB4Kk0hB1DwXGnhz/eM3E2FNwIicrqz4FEduuCoeLztkIxxBjDKYqHaLvfK9foUPkEZ5
OTjICj/Jy/LY3Ub1CFNqoJxhfkYnrCG8MV6HsQapgg/RwjNy85gUFZ90nGNjcUURaO1x67Z998aV
BkI5+fs+Sg7RqUn1R+RkRwO3PriAS6LIzwZs+3Ctvrp0hnSzXM3z0kHs8w8DfTccqSl9pMBoEjgy
xVFuwBIPOwjKH1UaSEX4t8+/XzUvUxfYDd8xSnmCt7GuLNSdhQrdZjUzQGFTzLi5pgTJchLkS/bW
QkGs+nFf63ur7l7ELDeO0LZ8Sd0YxBoS5O4j9JTe5EmVcwPHWDbMkqw461yR1VUGGEECzWBhjbec
i0GETE/+H6k5u2VwgXKGa8vmUAszgnUi8cJKqX/L22DHt8qgLV5S4PNMvy+QTfMUkGASCdm6hg05
Vc7atWXImTf9q4ROOvbWtRsibjs+tl4yVfC3jYfynYkNvUMcnpGaUgawNBcHz6KNmZR4ewfQapvk
PWo2Dsis2uoGcwn8awn8ceFxbdjMFVuSSRwBtTUIuHPsEXsEwwEb7i6LaTdCVd+TMV9lAhkBS7hA
+bk2vO7h4sRPwuuarp2dZizWU2pVwSwYaZgLddqcWgwdBzSYgCw2BZZOA5bGXNsUDaN4IxzAp8rC
zrB4K6oEeJNwXfgbD2GXKVgn4yrTwyUWAioMxQy7gdH5Kyvt6NDh6C4Hvveme4iYNNzFqpBwj0sx
fvL42jYAvotqyKwQCaw8QLdaNIdqIvHLB75yPhgzQgCtKsjzTD4rzGLOurxFyd55S5r3okCPOyip
DxKImmgZ/61Mdsjb2T4pdQ8IRosO+cr36qImVb8NYhBPb7UDT1j+UFCRbBCl3nqJ3zEbHvRDC7HJ
c5b1WP9VoeoKYXeSR5xOhLdi/k6tfpNj+yLcirgqAg258Bg98bn5pCNVg8+9NkH+VeJiqyZ3camg
WpL0vtT/6Mm36CU+DKYTERaeOhTN6pDwvfEB8+TMmWJjN2eP5ZOw3/DAof+JitsI6IEJChyHDptX
ypynVqcYfGk0BExx4KnzHmWv/sY6SnHgQRv4pK5UC042KVsA7vziYU3D9+RTsykaS9W9UsBSKIEE
84hozwpykmhW/Pinca7qCmX7qlJPdUKmITcj/l2uxV+KtXuOMrOON7zQYNSH9//MDoNpjXGNwziN
7q4kYHBe2hPPAx6s7rGqFvEGKQYqLWLUoFTrnsE+GFiKxyoE7az/4ZvUiTQPmz8dpESX5ovry6Bn
8+HUq5XY+B9cPD3PCIDOx4jQxmIC1Y86jXP9NKYghB2atj+cHIy0Yev/7dmiTivPOM4uI1VvFB+T
fJXX7maIX5eu2XGS9kAMpnFzCUzsqcmwHNCLU5Sj7qHYSEHkB3xnheVu1TcxjCvP87C5Gs/LROoi
glnE6TlEFuq4rDv0zIYXFwHCQUY2ts4rnLwg0G76+asej0APK/Woqws6aw7FP248PQljr/aclsiD
6AhI6cWlmzBU57uPqayq+VtHYCntbZ9r26E1nrIesGJ5VbPyqNa2WU9QzMLUCXFuDd1YXQ5M7wZW
Qam45ZKMovRQ5rsp24f2Jfbg5yB98GVA9230wNLxbsAGgPXvaMh7gH8xKUEKSBfLD6UsxXTkdBAE
7LWqkX0PLZJ97oZPa+D+V1AqXC02UFh9cs57GtE7CVTdfEOeQaRaN5pT3pGKiHIN8w9M3dh1or6l
dqTyaJmh4AzkA9406X8TRM9G2cIvvC4lI40wxsLg5+m5m34mOLIDsa0/FkyFjO0caYz/VDZMHV/n
qCdD6WQWYm86l6JGhQD9UMrAoTwwwwOsVgrdsyjPaSG423gguaL3cTLMIHQ9REnRFOuy/bbZMx4e
wZ5g5DJO62b8mXEyaFRfX3av7QKotCS7BT7n+FylA+MqPGZIFaKQ8mtUHw7UMPHBymBJRIlYJbYK
71XvVsDk0iEyhUbQ0ioIBhkKhalkuxU0KjwEmVxgIWxVXdvD/uP0oQVVUXuJhcW1c0CveFSAx4Sx
PYc5AyMWD0/I0vsNnGw60gKSVQM9xjp4ikYd/SQDGaAMG9WPGYtw41D9qA/TgohBtoK8pa7varIv
irFXVGTSOs7ewEm3yh4hlZHaAvS30rE2JAhWBEgRC7BJIdLxM44AVGYmTn0EYcElKdHacBKxVbMY
wMW+RMj88Z1JKJD30/QY5D1ECDw01kbrML13j1LrdzEM6QJwFvn5usjnTSU3yhahpmKATqYKO/wn
t7WE+lVwQmKy3R3QQ8zs4UmBSTFsLwJGlx69Bxw8i747n46hV+6S5WqL+lOv/ms9bxND5C8Us1f/
RupoYrjD5GyPLTburEwmHXlJB8hIUeRiRNTPj3k+mh4mWmTV97p9E8XyrlAUFWtIpAJ1v/FV1nii
hQ6ku5D1bQ83h4fqZh0IF9emPzFLck4OB7NwuktfJV/egBUlfrEpdOgc4RPlFaCXdZrgbJthv4My
tMslbkLpogUZrU+Nz6adVqeFWq9yi3OYSBs6RPaReSTkNHetNT/SRE1rSHCozZ2qeEnBSugpKfWH
/LWvtYcCgEz51sLoH6MflQdrk92hdjSTYig2T1zFCiDEL2+rgBO1ribldJ7oa8ZGg0nEUHdmn0Oi
vDKwRN27j2kY56a7zwR057/iWfBGGmVEgANIOMRbzDq3/WlcBFbw8LYk5FS8Euf6V7WoVhswGLmo
dPoagydMMrgNFfCmanFsc4lLwU02hLTE02lglVmxtS4kjGGr2Wd2ubdk/OH8Swuyv6oCWAwIoff+
65QJmHL5S289ABn9nlPBaaoJjSFqAbVX6X5yqqbTcOkBd6arWVAB+e9tMhyM1rpngKbL1OEK822l
FwOTnBm3FERLv+ehWqe2+UvVosQrP2fgTQtLTWzA6dPRff00+a3pkxPbdOOO39ow0mVvZPpDriQm
EXQk9arEC+MH9RSX6My3nebhLqZHVUhrCVuH9LL4lwxyVWgZXjgRDttotarAd/du+czaxz6Dm4W7
fcAmUdACTOXF+6fOH4vHEs0GFHogm6vUKnqq//zmvlhYldNftyt1UQCrIccEGYaoNTgPkTyaxKc1
QViAix7nVcvchOI8aaAMJ+zHyuGQ9J51hvAaHvbLZwU/pSm4+CeoAZzK5kj9GTlT/DSaKRJNRefg
KM83yPYr2GxhjAvMsst5odLBPbs45pm50lv3j3KqAoswmL4x+ba4Nci/WlEdeXp5CFXLg397VBf/
Ck58F42ANW1ENu4mBtUJ148lcrKttU0Hd6UY42Nd0ZhEd89buEkjCAqnhfi05kGzojf4pmL56EBI
5ZrHfWzaeByOSz+tNE3fK/h40dO9EiqH7V8HxnVtEXfDRonsYR1iETmnPTzrTxTZQc4cy6a2FRgs
UMF7xrxdZgJyKi5kD/SRox7TV85DI4OPQsicfy0/FNOp7rOdFu0sxWPBe7a8MoJU/tDOWRszRYJS
DaIPuSsyAkUuxlzL4LTq+0dhXkmbU885VzUC3GkHMjTneDUIRBfEFbKL44r5OVyUGOF2hMu+QZjG
52yaxH57+1jc3Nlacb9sBY6H8fSnifDPy7a5QhjqgEgVH0P9vA3/CMaZDiiBBxyVcq7NTPczn+Ee
uPYkP0SNQy69YMZ5oHMdRgxqMIKGmHio+aJ++7/kIlXRoePOgpwF+zR/Pmkt1neMcuPnFNb2QiFn
A1KJuDvpOO/E/eeE4nEoSBztymNl1YEmqmOJ8rnwrwjtQW8mmNpRgg9ycoRWEuUPs4O2hOxBQ7th
mv1PB9BR8qk9F9WxtWxFiDC0/z0Ga0J8gWlwgTlwKt0zeEiMITDc2k9VCMAp1zJBe8BgySQcAIde
1CEVt3RHPnTkWQfmHisNJTxAFW2Jwy4n6py6K8NQKbtQOJsTW4SBsFV8lmxfF2BuDJ/AX0MJ2zBz
ufPFGg6WBxn9VhC063kWjxdODXugvCoGRuqf6Wy1ApUpDS429UDxOra8U54DTy7HITJfKjo44Gy8
D4KYaTRMi5GxvGvONx923WCvGuQRVV1s8RMLLBTMQLLK/5DyC2u3Opnu2FesQgOAQXxXfYzWACq2
Lsu/STWhP7Nega4kN71C/cezHmlQN/yt6pHvZrX3pwt9q9G4EB/t91AZtJgdGGWNMhzFf4ypHtPJ
SNkJ8MaFO7zbRbNtRHcRYt5oAwz/aQ0j1F8w/9L14SlP7OSpn5e9KkdIobHnXegTQY/ChSMyxqOI
QYFeUbNl31Dv6Q8LN2Qs4dxKCJIc1rEUKpjJoY7mF7Ui9GGC17GNnO8Sbj48P5mPmxSj1BFmZ516
FOOfaNgwkL6AYowwzFTRnUNUz9UwDDjHAfB37Qph+Zu/nD20zvnsnjvzs0C8yCZUn54uh/OggG/S
6IEKicAzHlgP2HigIahmQxXBNrOdYebLop+xuOYs8TobdsC5a0fndrm43macBnhvgL4FLnttoJgq
agtlMBaN97FB+kxeNOiiXn8W1L0Ubni78GZpdVAlIXe+O88rG62u+qchVwtQDHzPMun3IZ81Zshq
9um9gxmt/oFCUhyMNUBLlJsIU2LaFa4ZVesNbHjgHoTvZnKdvGsL/pOrUqcrwyc5TduIgKE8J7MN
vT5YFoeO9SuZ3YQunwEOC+jFon+WnqI3hM8pOgAlqKQ8TTSOIxpSzx3/X0Ik31mE1njBxGjVp+Ye
KX6FK2FyWloKi7IkqCAliCVe84xi1JwxnQefKm6YypmBqnKXSBUA+TofryZOFJUZbg2I0gr3U52Q
ulxkcphiDRkSFUZxIeQRfjTD7geNtcLRfONtdFEd6DwlPCXy7EiraVAiqVbz938tZ18ixTVxjtV3
3pDuBXVWlNZvo4aSFiwp9r8aZIhzRaZYZwU8KAtlVzfOJ3WbhaTacFsLG8sXqdRQEJl6J7rbXQoX
M18lUrv2Wb2rfDa8bR0jz3/EI0zTZfEWRtPLVgdxY+sTOY7eEhfpXrtmRHW4KI80q+oRzrgbFInn
3MPRw2cwbJo4gWrVmy7pr1ZiYvxeKAGKEyKFpn05LkyMM1SRiIdr5pn0rHgrRCWkJoTVkNY7lIEm
37LfjRfMeiblmF3LfRfR4JhVixE+p1VFGeKbIOA1spBxaOCT8S5QoG6z36DYaf+iFSzFq6oAdeTN
1gBfO0tfQaIuI96YHNksK81kYgU60qshmmYSGoMZQ1UnP27zIpMCJhe/tyA5cNiuRVxx8Arj4iz+
WxFmzyQ0rjQD4Cw7pUv8Yo7yGx7sZi7b1zycdtifmpxDqT3eorY8qZM3ax4JgEckiZcxAKHSkwsD
YNGMbcI8Jna/TBeSALPfhi9H3UqR2++Vjwwn/4Q7cU58VVxiodlco4vWWqTiMj2pyGSlBgyrDWGh
lfHsoOcfmFQk3KcYAAFm9dzKrqEdkBz4RZDUBJJw69JvLUNPTRa9eMD7CoYiNwn0L3sB3lu52Xc8
F5DqMfiVQcG11vvvAvMDHUC5TS6DhAJYfusxk993ysuAFe7jHMpJD6GzJzNaPwgaoqFka87RuqZ3
ERbH5kYVDfmECH66jsr/ikH54Ee7Jf2/ClydiAOEK6tLA6zngI90cHAj+elKJa4DJzvEsbm1kv7M
HCJlDblMRcOE6YQPBXYLfOCkmxzf4bHx+HF4hC1ChfyRGA9ez6SiImn9aXHJj+Pgkzoh26jPiPXu
UjwX3GgHmnp1MdJO90W4NzhWtBZjGJqTENARvf9EVWkRc1rmOkDAlY/GveDUePpdqqOCEnBaOCaj
ueakL/tm10GQWrgPXfxQy+xBj1LiiAuAaODIEEoij6bhrm5tNcjiT3NHR1lwVY58iQ0Nguk84/8L
j2HRz5A8Zzs+TqjQ6A2qmqvAerPs5RXJI0r1J8wOFZbfZBYCzR/KD1JEp5hoZFozJbtyd9nwQZas
sKw17AGBkWCLrt21lKSCMmiGpieJ97MIE8G+G12x3MzQv2vQUGLXfk+CHH8tkqW4vbmDXPs2002h
B+htZlkcATB5lDeAgaQWCIn9C6ARzUS8ED8M+Jv1ELfwQg4/uDENjs6EKo9awS4wWfbfvRJW50K2
KTNXB+I40kDmcwhaE1eBroNwV0LecVpaDXSvhbczwntcfo8RRQMcCTLxArC2M6huOTASsZ9tWqu+
TmCH7H+BQcpW6OLEo5nWXVUvOPFsoS/WyXuHuAJ4AdxI9vZdrdoO3waQAMlsxpujvRmdm1GoDogm
ax7TrUHuVRX3MCf6T4+Rs2aTGqtaQqbKc8r8US8/PPvMmU/VBBCPi4YqtOMPfS52GPdnaOTIADAs
5+wSCZzVmMcA5bhUI678MOEJtDV+HAKmNCRO3dn2cxaoNio3DuaEf4fCvOjf6F0jjCPVDRtT8agV
ABcL7f5TbbqvE0yCgYKqeGsbZ9fYE74txONwCECZrTC6Yw7GBa+KGHV1ZYiPhhHdOPp3JQqORsg5
Pp5x6SmK5T59TTjDB+2A21QH8QDMqZWBzcDWihkpLca7JRfcbLpui9+Y7RXfThj+tczMwnTWOgnO
zBAKl0l2hySjYilNsA4CquQbd+1QjnvFrfQp94eY0pZ7V6uIfXrW0IMtJ92Zd4yk5/Li8rOGdJJt
v5zb8N474aadoDy9oCnkjG0PEwlmFaPbzk4xt+c5RZ8u5I3QEQHYwp5t0wHWDlkRRFO6WeQLUFjd
gCbtciKarGzbQIyfR2djYozBDN3FpE+j2sypnPPBCSomMZrvwTbRPfS11qnQaUb95KxwUh66kYtT
wQwDTiRZfmfGJjCkOIjJDYkwRcSzDOkRn5rqR4UThgZOhTovPyASKRriMO3LsNQvXEh7URXBmOWn
1myeR6NOeEQu+Z0GzUKYnhtRvERzcqj7mbrD/U9w087TFXshPHVxdmgLBeq5W3vCYBH+FDMZiEuB
HRXtOmvwX2n11xn6dGjd/DT6yXD6qyoRDEuzQdcrI5fv/tVLp4MHPNqiFN3E/QyxkjgSUf9Mbczw
KXrO9ITlJHZZGL/7YwJlWDv1SROEyzaurUtvWUyBOhWEcSrIJAqr+BmZ6tN8R3F8H5oBwWKznTtA
AI2xZV+Cypr/PDH8Z6X1Zww5Uuvdv5EFTcKZDiPfm70kj05WqAYwXu30zQIFQUJtLN700lq7iNwi
T/tP44SMGQg7aKrVfNTHVbulIKf+qgh6USVHCNi1hCMt5oJSwAqalgrH/tJheIDoMJQmXIKZOE91
l2D/jWH8sf4eRpIVkZkMkGos1HQmqVbQFNud6ofDQiN/2R1e7Wa6d9PCiotCwqw/rPCsLkTnkQ8E
RiafQgLOcr7bXKoNYQ7XqRqCtKVZxyPKoqKGNrrKzikfnuWrangp6gu8/5j7ADAUAv4NfSCQhwmH
Eq9rVmW3STt03Z6nH6Zu3laD86+onQzpRboJ/VEn5ILmHPvJrb8cJNGqmM7nXhCB6RS1TVC9GbNE
a6QSVvHMt6m6R4twON88yTa+04BK7JFJ27Dopy2K2DSrAtnEvMEmj8Qznp5/8PcsVjDbg25CLF7C
vo96XEBD6HUZPJsJxwwT+2VimGBucdWTDAkT4SnTvtrYIT17+hpb8jrKmZDB+qO1iNwYvDSYIBMJ
8Vcn4Y5fSqhJ2RAsEN57u3iZx4Tkx/mGl/l5GcVnvpBsZvA8XZfmxfdfx3gN5HD0kmXfNAhDuxuo
WaXdOFNWtA3o5hkpvmlloMU/GYa1bSavKYShQYi3lNOmFC42B4CH+TljTN52EPSnDNH6AMHjr9k9
jfN/Xmatle2t1jivRuqcaO+//Rid+iR+eV6TWW7a/n2Ih6fBSJCcQOGVPvnf8jHhI58AupWTj9hx
2nadeV8q609IEEfkGM+RAXBbAvF9++7XfM1LYNXqn6rxS/IpISI3Rx33FQa4T0gOVpDk9SfJoPTY
Qnj3WQCNF94gbVDZkeiuaENSaUVmZgJmiU7gF/ejobNj6KUNdJcRHvHsvUGrudTDvqjkR0frWNgO
MnYVFu2IdS2Rh/vmZsHezMIub3AyDt+6/htRwkv0Iwa2dmZzb9XtrCOyBoshU7nssA0b5z3czScT
rkyKCVzSW/vKxpATTZjoVyaDpoq7dhHLfsFqDxhqwCigKtpNBCmuoGMyyiSQYFqYxT4Z3mdUDhtl
Dhbj24Nq2Ew4UpNb4/iBPpI5jdmAEwYzQPf4icTOBRFTacAMdxUcwY0Jif5jMMwnUts2lYE7bPGD
KZNkAg2T254fEimP1rOtM1hApCaV+WaqxlXIb8OB2ChpICUKCTjEqUOtJOGF8fn8iFIbJ3OQp4Rr
jVPpBTLS2rFPoSS6Z+o2pF0xwS5RXsPISRqM+KAIMKhtjEszxlvDabcgYA6XWq3RkhaEtLH8UXSu
PPETtleUh0P7UC2KwgUIYPeY3Iw9PqXuh6dGsQTpjJDZIRWr0lqJBVO6e1VZiuXKmB4nA4r4zn2x
5QBBs2MzaSDfOx8IAv9MeNs4O8mzDZcpM8NjmHOlFqFy7Shc7zb5YkWU8Fkmn+bvnY3jdVpe/FE7
sH0vJmuMlYLNWcdgB+pBFVHTU+xN07cL33GMmAVmy5cuWkydI06XiYFkApJIlhzRFBqlhhEZe7qE
1bRJWT+RhCiumejNh02uMx/LfIg2yTrvsG5fqGKyrVnRrNvYh1Mgtl53w7bgw814tAxsLSxIqLS8
NH1xivRGvPGTQaEneGBe26yTUWcmgRtu/Onz9qwpSDlM641mU2N7a6a71sZt3+b+EwK1wLuaanU4
mUuX1T/887BNsqyg6oOC5o/mRMkwZ5xQVBCEAm/UeNGZgt4z7n2osZv9TQMDuZJir2zjOJWb6qTK
59YlS3psv/rRwmQCPID0EwG5gGI6gZ+Y01AaJeL38dw0B2oM6nrAJ5Yvb0R3G/xilzxw0Pydj+Uu
2v8MlchII6lsNuQErJYyEjevAwclBpgHYTQkhygFE0rl5GviS6V/3+GCqiGM65AMqMosZzBM5K6W
avRG0S3Ju13WLe9x+VbMB3700HaDir9QVOKkbLpj81Phk3r3NpiPlniVeAam7PnS/FfACEhX41W4
V6NsWfqFCXl/2XpOc6nb/LxQF8NAPph9RWBvfHIbZdNWFLhTJu9JfisjiFkU81U2BiGHBdEflM0d
HIV2Lk6xp99pR/XQQ9JcqebJwUjRUkNGeGQD2mPD+xihn/nAJqqchAfGeGhqv9RnN5XwyIeK6feF
hQoJ3l6V0Jq2EOkrCBKjVZZbjTgSiB/oJHR/n8rlv04yv59y+DWDvanQDs3Jv8FP75VPgglKID8M
L+rXqQt3VWdvPL/8ycLyNScbxALVCOsF8kjISdP6XO/ptDNSPEdQjIn0a8CXmcoA6MKUZK2lbXpy
NJ88+P+RdF67jWPZGn4iAszhViKpHCzJlu0bwi7bzDnz6efbPcAcYAbdp6ySyb3X+mNAdChFV/q/
IVW8orESBjxpr7bx39KTQFCZG/wBnsYn79XOqw4LSnhZDy+jRn5PHr8p4kiChlH76q6XZByRICl8
3QTCWoP+bQre0VguBv8EON7lt2ykM9Jf0CgnYDwoiUZSiwsFwWSJKX9zTRhSWKnQRuOnlnUfZvXg
ty7KJm0yesfkF/o9L4phHRTpTc/sF0O1PoHsK4JskfOmZ4XfGa0FpJ/Q7v5aEQstkLeaCzjtpQ0U
zbfF0SbA9lSCKusBFNg/KihDBbMXz2j0zunh9zyvspBisO6MoYEcIOPULN/zRSgp0UeuZbPx8Bjy
a6GdqhKNO1PWci7/LUH61hAPklWyGw+/Nlwlbpp1qxR7Y94UwLXYYg7iqXHImkEvpKAYRI9z7cJk
Xfc3Ogcbr9o42DYRRfMWYBTq9zX2nQBSQbT1lqhrHWNxdeCLcgo9mnktRncFB1ZptN+FSXRVp3jA
oexFej56/wlatZG8ykzg1W70y3HHVqtjII9n+TUH3w2Rajnl98L8qiXTS8gBogwj86RygqyTbR6d
eDURlGOrR7KLrYFZO8cpqAtgcW4TwA26p6pxlzFX2PiBMxLHeBC5KW3Qj4bDX4h+BR9exguJla8C
/63LeWPyO9EzUmWVPVWf22GmgGFAIRnBvmC8/emDGU8hcXkbTftpibIBfiOZ8AWaGTKbWhCnhq+K
AoYEHeG9fLfZChnqC4L2UK8uWuAvBBgJMrddrJdCxf9CZSX+Fg7faj6Xknld2vljkfQrvhzy6iD4
W4z1/N2+iq96ot1NrX1wq1Ufxa+hnt17lZzL6m5VBIYVNwt8O8NS2uHLzWttYKsezklCCCdVxyHt
Mwkbaqw+nIhWjVy9Jg2kYpm8ZlN0T8YdYefoSOgHlJuQuAzcu+oLbcj4RpCntcSeJMurCLib0D6J
bk+EavDBNidH6VKUhOCHs7Tc/rcDcz7kT77j9QB9DfLCmg7ukwrhSXlG+nXvWCeiZcSCAEYESLKA
FvKG0v9ofYsIIh3NRYFlutTyrVXi+C8FukvQDVNV251NUq+0nC+z0p5dFTAB4LKRAADL2B+Nvd6P
GwSRnoUYP1S/IpDEtB6Y1AZfqFQH1XgX194AHDuPOTpVcs/bE3usbX0l7CgRz06U6s++tHcFWwHY
/a8axC96RPW4iecmhJkeDL5qWdqopvJtJYo/waVKxOnrqbEOy+i7Msm75FsS64fTPydCyDK1d23z
Zy+Wkw5jStn3FH/sha2JkgdgtCsAX13R7VSQhh8BUkDkpOpnr1YkQJUYp+5gzsCpRK9JhW/PzVGd
4mfKXY+hCCk5r3qgemXFmDI0R6kbjwGTKq5xi+9YAmSpAwVDUHiutirGRygaYq7QlKmMwwQiYnlj
IJjBxfkcTJRuRnV4qjt7VR6/od0FhZ6I9s8n/0PRnC2WfLE2as5v2tzB0pD0ydFXk3tGne6dFFkc
1/HI26hzOOs4JZfxjW5HACrIV4tpQrgg+xSLCWQEt+zUM3ihlkRhjfLJMJju+asbLIqaEFm2o2cG
jusMxVGfrYNjSm+kQ0EhkTCrkKAe8tQKACjh6WnKzIUxIN1ehHRUjbzj0fuP2GBKsgh8QidIDEDT
hw+7bLY4k/GpEsiPrLY8F90f6UA0peAIPIkKtGnDcGDoX9q31eK1yGKXOYjxqv3TohH9W/sbGbCx
nIQLCJNVImgm/o33+mPSUcdbIyLt6TqYNJmVhv4YK+h/ED4JFUinHJS2vNmVCv7Ur6CKHJAio5c3
Q3LumZSquJRgQksoGgf3HqlCOBVMNKShFfrlRI4QAi7hMD85k73qnJJckK9EpoFm/gasayIFY7Kz
EU+ZOgQzOY+PsqHaI9b7s06+pRALqItR+imt0Y5NO2WyE8kHoYQcCiKdYgf6eOUeGO9tCRJQV5yr
xUThAdsaVhVusD4tyQ4ecXc1flfPdwqhT+1secA8jN8Whyoy2C/hyklbmzV6Z5AKkWp/DlfJqDcA
Gn/mPJ6VkXqd+W7NaDZ16gGVk0Z0kfjg9GiQQVw/zDL/ELkjuYj0Yi2VYdMJBvP5mDD/VlkRQIzm
GEge49Jx1NJb0sdXTQgec575YETFatdep42feWjtVSKWxvgL+o9c0mTcsGXymdG+EtNggLwHsJmt
YmwL7GqyuQv9kdaTzJaJ5+aiqurpOofpNq2zo6ExZA/TJUCDYHNLEGgH0TmNpIfFb7GEmYWwcfi6
4EevgtrPy+GqZfWDGKVIu+UBAf0DsWeY4wikOIYk6UwRmD/qD/thp9M5ami5U5PN2BJGgXSymVjW
yX+4SyD1V42K9JFgK3aORlCNOrSG6oc2JUyT6Y0t6p/AHmAHu21HNkLYYKatonWf8rxofUACFpQK
s7lm6s/YualkqWS4rkuZJZrHa2rSK7qmad1ZyE/n8UUnKbRS23/6wB+m9ETyGX9d2111LfxpFOcl
C03fBDcLQA4n1MztPL9zg/hxBWiUIBhsR75J8BRcOUULv2UQB5RlhKAG6C8pfwMHLPgAuO8vLctc
Mt2YwtXxv5RhwGcDQlOWhZ5sOqa8Ib32JUNOI7hF3IH6scLqVgkSskMjzI61CoHlWq0/gymvq5al
y0pqwBJnA95CjKN8zghZgJC1r4Nae1KdHBPL2QnJhi6fB0falKN9ChbpEoNm8rr1ZEuBtlTDeK6r
i250A/EDAdWF+raayn911T5aMjhq/VjiSZRawkJSflea8a44CjrbHuUs2Qlu6qj8TWA/GErGXWsm
nyFf1ZBOL06h480qYvbf7jvv401aqxLuBhIe51kkxZWcA61ELSDUpR/TpLfiXemJJZaExVfbyPIo
6m4ANcUsUvGjLQn2Nm/Np/JXK+wGc1JirzTzS9ZHZO6i4aUC5sEIzBSIJQDbI5Zk0iyLeqQYqfo1
Y+2qxRX1DYDTtgG22fpihI/T+MtK5WhXFy2gbjgc58o4/veNFXh31YFiwIghZ7Dse9ykM5jHEQVC
RBVQGW3m0HR8c3acYyN3m8LRamq7FdK+yvEaWMq3oz7GPg79oc7Oba08JbLOSElga7FEREACXMOy
E2kAsPXsp02+xZLsttOM7BgIjJVUXpLPKkl+iD6A7zfOSOrOnXPvkh3XfaOTcZFqnafOPJgNTFqJ
jDAf5nWFWavgh4UBjV3pVo+1X6uVcOxVkYgQ26YyjUv4FWFQaHpeteQKiXFdVd4Kuzr2KOO5yjwC
LwmKrR5ms0uJ34Twro4DvcNs4r7405uhPbd2sCodbKidOj/Q1NbhQtpHp99z1CsDn6+nyrvMGL37
Mj0Mi0R48IJjp5vtyG2bnZ58goa+i29mQneuGNOOkJBr3coHqXBeLECpuiRZUPviHiO+NMNOwQpE
0glJnaMXKI6foKKXMO5zM+Ptt+1Y8ntwCseI/3k89wEG1Zr7ob5O/SifyLlWNZUeKSwHgdXjyEQp
YtobU2+25gLvJRXGIV4abyCuPoR3EuM33aqNg9mCDVjWSQMnWIC7b+ZHyusRALBMrO9pDHdBVDIa
BMeG+EnMzBrtltGnAhtpJFh6ZucfuW8MHoWNkYHGeac8y2PxUErnJdLzwhUAcDliJVhoNC/QlKU8
3A28eVuQdRyW4b+5Sm5IaVy9sq0D0/ZXSSlaP5n4JuPug0Q2kr+IjpTT5q0MFgS2VfkzRwskwTLc
u9GllhQxLQyF5wwzejrlRUL9f8tZ4PrSIEhai+9OjCR2wAlRPZrkLiMqMvXorayMDzJ6yG0SaCo8
YOI4u9GY7umiXYiqZJC2u3JdtDEOlj+973bUYoKGNuhfp3hHiiC63ZafI0Vs8mG/4V7aBxZFFHr5
sphEs5DcA4sh48hRS1wIEJNNYfojllcO/ZSNICDZDIdXn1kvupJheBLf9JyNK00ku7DzGPhBYjoJ
CeTfNmX910cNwYaMBlb7lcXAZpXm583Qu6oV7TIer0HmhTTqf3RMgsx1CIX712migI0fOpnVkaya
n6GMCZHld8ip91EFVzvRUL/RIOBAhtHtFsxPuy0/JWv0wlTaivu6TzCN8/kzGlJy52tGLZzxdWcB
Pu1seAXFPeg1RxTVDZC9fGgZAaFu4DYY97VmF0TtQ5m2+F0CwshC9aey7RztLKJjazrnseQJ87ea
d9i4sSkayJzdzuoeBIa6ME7rWp+vdWRuI9M5mdn8NWcikWAdgTMnpelrOlYZLQalpOyMkEObEI2s
F8VAg7lfZJqTO+Mj1n66RgNhltWOSGPyNYr4aVg11DdDfgNKPCuwCUB4+Grq3nLjEs0qtbWVsRb2
ldpH32sm4JZm49pFB/8bMcaCHjPrWHfnVU84Ax3UqKnty/qt0qAJ08b+RY/waEB90jLHjD/56lgx
QttPdB9orACpqA68F+ZyT3LPZOBAEH7mtntJpUpmFk8fjoJovFpIv+4LQjI72Zft8QAgepzRF1km
nQBUBwGmGWQpjAthjwz9Qfkw6p6XljdfaMrM/kVt9/pyTZPe7RTCG1XoolxOL4Eu1Ge4C0Vo7oxw
IsXOxvnFHaGuydmNAR0jIhliZTlwYCWMkJFiUWFHXWBA+MeJ3HIXFJJqOBc6CpOmxV3NXEXs2Qy/
9GcmRAPemnKSzyHqGN41y55pTHUgpG2YGbmrz5ZV7vJ8dp02J1HC5YXxsNPY0LaXRN+UinRqOc/L
4jNiVcty1/7jSdrUU7jDi8V2GU1/ncRzPqtbjlhWDAYVrvPYgWMC5BmJlKljA1HggC/jQ/wjZJct
/hUmF7YbbIVq/WowvlhaQ/nK0SAHgIRl3dhUvw5wW4RCNDYIFrOWg4GmOv5DegqfZRNXJhBUhSC0
HDpBCLXFZWRLGUw4agwk8OOJqK3J2Gv6ixPX+xk51KBfuv6qGJyZJP6SFREA2TBSLXhFeF1mQewg
qyy/otk8FOxtpUMXULSXled/x7RmeSFBYjVTfYLzbaQCNz5OaSR6qdaBcxoldEe45Zhll766IZRb
N+W3NH1UjFStxtrK/cTOM6jKalG4O419lXHMWudcA27sAyRHhKSPfwElM/w2M/FqGCO6HEwL49sU
l6tBv0Ey5dJ9VsnL/dBbWDhPQ1/AVs7bu7gJJFLnRvU/OX6NmJ5tXi01/SbcmHiwbpVrb2YmI7p7
YBAkaJHbLjYcD3F/zK0YPbTmL1HEk4AMGWak2KjIbAc5dlUA4KrYMWbXZDm5bUvJCiAaAhI2XmFy
aVUcywqgTrYWhi0zvFU5RILk8q+1WrsLkERGrHOECLW28Gl5TUvIq7ShIXiNw07P3+en7IAqzrc+
fQ+aCE8oYp1iRIx443UXORpjfFD5q3JBgFNRyDbYLzlfkhIeI2OrA9KhUbFRKCw4gZzKU1H+zd9i
ywaFqJDTSxDdlZ2Q26QR2EagjUJu5F6gCfyOoUNM5ILREKI9R+hg7ghBTt/NrmCN2vbDL6ukWAZI
0cOtFLs490J8GMk3W53XoKOPSG3DRBp96Qi7B1RfZvgpZDZyvTmMiCrt9FfrG64FJCL9Bt9PWJQe
PV4uvK0zK77dfuLVCZC0LTaSRgl+cUM1A3rZsD2Jja5m4hbbhLkANw9fdfjPxN7gdNYqnWsymV5E
hiT0VTWeUo0FHd9Q351Er0yOsDjmGWB2IW/+RVrwUzA6oT/uBIiDJH96s0DOFGoZsgyt8QiJuOKZ
qO23mc878fEVC7erg227FYKl0ZBdPP3yWdKOBFpWHzVH5SdNAiRL8GuZbNRLju+UWzSXmck6CCix
05hyLNSJNfYg7kT53VS3IvY/gVEEbONMyB3VryUE4Xa1SWoACEciic5Nx6+cmS0jLRF+k+yEIvhY
DiMtwuay139729OIExwY94lTKF7TUwV+wsGavZZdurZQ1wfMCjiegvCJenXd4NHs2dzbtw6onX49
lDBk5aAxFY/OshwJ+kIRgwIUlXbD423qcDjlDXjLHrd190l4SDteCmp7xDdv3CeMlQ7/UOXLQVYY
g93RS0qBw564DWn0+pH7GLUQIH7fqRtp9ohoIkfdhANWpotij27nyeqRgRxv6cr+p6KmnJp/umzu
Gy+VLhXvPrn8CEPC2NVIwKRiA/XNVoBwUyG+VoukBxi7bb2dR7LoKWat7rnx2TL15IDUqD3Wkf4Y
qrPGSjABK4xQg0UNDT55kQiNOCxYVmWEZkQEm1iJc5xhIBW1vW+lBxKNfFinLDukYKmbgXhzspQw
q0pPY3QR2w0TnerjK/cW5mdvGKPQ7RXtsiC3061XLjCvbpxXx0pfRvQB2iytUlOOfF24HmZm2zzf
1RJ+x+Ua6dFpTqdtluTkuRvvYvxs5NQHLP6rxu6W5ZVvVI0bOIjhqr9R+5MRugr1MLK6sbyU9QNA
nRyNyZ2ZpSIUa+JmKG2StcavTKKXwf7Km4YEVIAQzN8BeDjYG091l4B5W4MvVGXitabZAo79rCJx
VoeNOEk4iRKSawmvkSdIj68J6aoG6qWM0moEnFnZu0qKt5ZBQpN5SnOSWTCK8P/FpQR/xUy/yr5n
nnlaGqLBL8P92MLp6oSsjmBmHLJ8FOJKpu0wIlGJVulrJAUnkWlRZfWro5X/GSeie2XFnkllCClD
gXW0jSsaIW4golM2bdldRKFD+jajcRny93AvsTJ3YUhSiUkGTUiN1FppT1XVb4KJfkDQHk39KlhS
gBkqgPZK+GdEZpJ9iEbiDVAR1V/CI5RjTpPGf41j/CBD+s99iDAOISNXJ4jDKpFidyS5jewmoE70
v7x4Qn4t+npi0JLWBgTiaYeGSFlPi/Seg1WkvfY5OGiHuVeK8gl7AosILk/Pzm3mbuvwCv/FfIkW
kWzSAFD5aatn+Zo8bdoqPiz9hKcI+T+yHw0FK5MFL3QynMkTH7htKiY2AhP4jTGAYCdlB6rSRxxp
uxFsutVnAO5EiOTHCvlCjWq6J1kwBe7ZlyTIFHwETGPrWnnHGMIvks1Ao0FG30QRhyh8RFS/Rbmn
a/CsKPNW6bRnUSg1xTV4lhVSbsCl5J2iL8fWfgtIWkWXbzunQh1fTKvwCpuhTyq9WVsxZQ/xc9be
qMbA5GM0DrEvzTUzttSjmojl7N5roQCNxh+TIwMOFlqOxP9/1zrC5rDeRAQl6X+kCU7jiP46gYXW
SJY5ERG34g1QAoLR422iRlunWC/DM69+MLG22oug5MSLsIvEiN1c00N9i+sDtlij09YchWOKgAGL
PbG5oacQezkfhUlU3KCtHXkEJ/ZVQYbSQTzhTukcdCaatGh47r8n68Gxi3cYiBGdb4lKWk7cBFt0
3NS+JXzj8zf5BGFaMmJMO9to9uLnadgjyDfUORbL6DrUF50Rr9I46GtPIyerpWimrgnFqsJbNtXl
yqC6NyIcA4OVcp1s/I7jQPmpunHybid9YzbskD/LgXzQjXhjmDTAW8gH5XFTmfVXrhDAHmrfo4oo
SW5dIcdtMApTbcCVTqMgkZ6EDaKnjW/CZKHBu6nJs6Kygr/tXkrkq1p0F8SGewPzGHDxf2CssrcZ
EKLJYdgJD8KbWxLF1dj/JuMrgQ2JRAFBNG/6WqqhSXtuwvynSKsPK6QCNAVmkOlMtdDb0x6rcx6F
aukr+U7BJ6YyzowkqivTLQyax6hifq8fkvoxdDbsg2jIfg/iH2B921piDLrAd4rN0oomtF5o22ti
AlJCvzV3CU62NL2U2UNlenRyoiwlZuLZVWLpUXDe59En/8kseTP9KqKO9Zmrd5RAbqhwbS0P/FUW
PTEFT4RgYZirBCbUjeVB+U1yBg2wcwqprWsxU0vE9SIIWCv86QlBxMP5FnfAYrGyirQn4qtKjxlB
c/elm99TZzxjEnPP2VqojwaO6ORkkHRS5jTcooNH/nHrycflHxnHRJqP5ZbiKVoMVmNxHmccutTx
kjBcIGJfmBXqTcon1Yib1LEmUH2aVQRuwZhloNBiA+55/83hJeNLbKa3ICsPBgYpzicBl4lbqLJT
LzPVvdNYWxHRoux5vRN9S0EgTBy+aThMZZ9N806Mc90Ak6z3q7HFjswNHuZCif6gBnyXp/9wbqh4
C5rgMTjtTsdkL2P/4yXmbGGKw0TkW90sWpUpAN4p7F14WA6tcZ5HAomdo05wuZRDnpEy/GbC1jrQ
ABrT3iVN/uRyudeStOPq2i9dJDAHX+qXbQdXJENEB5P6tMeQTaZa7zi6Y1gfHGUj72iTkqKF08dG
yRTWb3OYvKHyOMRFup1yfC/wKOL1tyh3nKg/VHreYEvyF0y3AUBi06IEK4iElBsXIfsMV4qjiGF5
wmX3qXihxW8s/KK3Bs6mtXXhZiRxlHDtQ1EScod6jyWC9afON+apDNA6w9AOHQHqJh1WHAwi5ITt
UNdfoeWQ2DOAI3hp2oOSvqTaGSEPmgC1yd0gOITOztiHpwomghG86175cke7E0nUws/ZVtp6bE51
v+dPQ2WWsM71MJCQfQUR/f3NsGXR1OGHAGhjvQUfeAt5iSAmmHZxdEK/DDXaDYvLnW6ifgYd4WdN
IxlLXXUPW8/4FCD0wp5WZae+u4xI3BcHMJfzj0cIeCTk5Ub04aEJQx0A30vo3HOhA1DbNiTd4jPj
rmbaRTEj1s3agdxTTmY/rJOl8NlHmkrzRkBGO35t8rtRY6X+Jug47Ohw5YegnuEsJIoCWxeyoe6W
52K+5tzvWNja97kmFkdR1tz7x2okdqOd9o3lW2b4koTKpxzom8DciX0WlSt7nqo8BYhjxwdj0ZhZ
4fl0IkwHv26hyuZxZzqmZ4aHLtuOWf4Rys+M8p9Q2/KpS4LsCLytSHwfF+Fhu8zK0xw2/GWCge03
vWE/2DDjPhsLyUOsE/R41DVy7hyasIpnZoGoWTdS90w6FUlInDsye9dzEx302O7WEdo7Z99nDMQh
ZGPQ7gEs1pEzPwp+fTJFd6u+Vf2g6F2mwlr7GFivxGM75BNRpcUdXrggMzXYyHbmC4SaPGX6hwvC
w9w6X3Zlypno6MPWioz9XON6T0TObjasGs9WGy9DuZE6JyC1UeLL6VRMC+ll8JDuyemXQoKTDKQm
LClK4JtkgAzFBC/2hHtlbXBVcvKokWai6LX3hMhajaF2CGhIaEJf0x7RQESpRYVvD4tt7mLlmgfg
OvAIDfBrpO2T/ta223k2XDtfXpZSPlp/7dBj7EFgSQQVu8VE1lBjQARVr9qb4MF56njRoXBArFFb
9e9gKj6ECXNHgDSUMlc8e2Og+2Wpkl/J28cRjnsWfErTbgYRnkzaSwti1p1JFzYxOpzUzEMsAXOF
A12r4qNq7cGRUKEg3IVHZVnBacQFxQQztdghhtiVeJPZqe5kyY6mhp99q00MjZyrVkjX1EODKAln
3qUBxh6p1LlJ1LWK5KIvbg2Z8AKKQBwOXoXkbp3155DnlUFgzlj8nQ9TsaAW1sJ80WsnivcqmceW
ed2SHd/g60dXFhM4UbQeQ2OUN1uhSbAqxl8yAb3BidFio6GwE2e764jvEzGyFXcZwFQ8qMfCIHNX
+hNgCMk8PjqRfjrqvc+fZ6CVHrwgMrwM9QdjDNnzfAs98XvOymKZo5xCjDsa32izhK7JoFwbvyl9
AwmvQHbrI6hmeQT1CpFwfjq1trUJckR9RsSK2TMNWMVaRribQiQtAiWz87cQoaIwtI5H2f4EVu06
1OR69tKVMgMSsUHLr0BmZB3RIOgUmrS1qc6+hUAYGeba0UV9J7GdzuyKtC41YRQkczh13oDMyBYZ
nUOONp11SUaUjB4LxLE6ykAS4qHi3oDLJrXla6Q+mgiemoBpL+cwi3pa/crOC8f81lvWca4HT+P2
FY73Wt/a89EmHVncfQmPo/ikDSN4UmAwImGhIsEmpk7B2hazTjJedKLdzm85owDRQj5WTYsukE/I
QluixhVPkypmx7cQgUA+yd6A5VPrtjJBoNDv7YRCkK+BWqOVgWLtP9SSNalpcZJBeZtYDzjxUu2N
dHcBdCBDYELxad8Sy2ML5tI5GLW6K3qfJd8bqbMllRJChRjYR1MdxjQ8y6DcDeUU0kasobwgobYL
tUtAdqAhrhx2jtDLBqSg9b6ZxtVJgbmbs9TVmOA1CmwavKghcYbg1RuNqHjNoFaIg6cgMQqwSInQ
rXV+tWSr4zB9Fn+d+lLgTwCH4SNxw8Yz/NoHmVhJa6xNRXLFH8J3UivY/KDG9ywbivHnWDhLSYVl
lyPuD0UQAtzpBg7S0ABRTwOZuAHRkYRzDuwLrbNKMdRlqM06+jSab2bKFWO+Iyk0d66Ig8mCY2cc
SJAkVglbaa/7cU9goEKt2f+/1kqhKwXGaeGT93DZfP6o/a7KaxZWb87sVavZ+jdIsJ021fBsx0Xk
AO69GXx8vbwUfNi+rV2pCY5WnBP9jDOrOBBVurZTY2cFV5oIesm31NmVhw1idVApf/5xkB6pq7Zn
7DS0p+qsCnPYSs7o8Y0d5ijeW725U435Km4CXvpzkc+rZ7wkWyRZFyw0LLnNn4RcTdHjS+vEL+FV
6ZWtuAG66hyC709Y0IGu6YK1rRcF9WkU9vQYLqQmfAbIQ785xionAsBdO8UttnByD8puKM4JdS+F
U6KwtTy2j56+wDxQ/AqNOysiAWiIFVzyMsqG7Dqq/YhvGl/EekSK/zxvFK0F9dg36iWlD93vehuT
SrMNYGdn3+Cbj8Zgs+R4SjhoYsKDCXtADMP7TZwnItAFh+REykvdHEToMGtyX6sbsjLW+nSuIuu1
HJ8NLiwV0WYV835U/CYqTu+lYy1Athj+62bNBWsXO6fR7Vtli/RFcYEaLpn2Go8nK6qvArwdqXEI
8czyZEss3B3K/O6R0o5jVb7DpB5OJEiB8xxuAatUWffsJrWftIMrJYqowlGrVxAZIE5xqPML9+T4
JyOtRNG3ecZ44A07tGHnZgdqtybg0ZU9za33zE++7qEmOvD7W4F5ectOWi07Fsgt/pittFI94cfA
g7VG0kFS9Mtwz0Jc7OvP4cGTF4I1/Dj/bE76fh2eHeL5Nuo5Oyk//XrypQvBDttsF5z4vWwijzpA
X/Gxd3zWJ9DCe+Wnh3KvHPJNdnG+MaqqDO5komynnXGUvuVXHOKvAevDqt3Vl2QFMrWxH93TuM0X
867eozchZeI10Df/N/M5CcVOsEKAgGh3XJ5B6Re3C6uUCYpP9yE51fimcoilTZgcF+NQLiYJMgEX
OnH782XWbyLMEQ3ZSKhrYdAIwXRqsWNRtEV7xoV9h2vywwLMmsuHldwBWBKdOpozdVopD3HAevRb
K3+B9FIl5IzCr8DWrsH4IcfezWu6sbjxnDXqJ/UCLbMKXATCbrwe1uG1d6XX1pV+OeB3pA0dHO/f
7DK1rVBabQI3PdlX/WOUtv34UmNnVocPrlDa7sqIrBmfWg+DzvFPfk/LI+E8gD2lC2NYD4+L/tae
69t010NfXA3zwen3FYAno0roYzkDFTNUpBMIzTYkA48bohyDtzA4KqMP0jA0+zRzcbavLvU6cnNP
WvG175iTvO+QakJ87issmfwXE19T4SrHjFYOoUYBumdZZ3XgwNqUt2Vnbbtrca0e2SO5Ov9Ig3Qc
/Kmr5AfWsdwaV/jvT9CQU3caNkj3q0+SFDAP2ai3CDmjM5kOSvkbsQ1yw5X57H5Zbw78W3fzzEun
EGmF/APzJ5RRwElASCpBNbwTrlPiRdyBy1vEgNJAFe7sYWsAb16Jatv3fnsM3nGNLyhbtL3avKBV
XSQvz0mURUe1S0wU8147UHPLw+D2LdLqvUQeV3geKvJbLwUtz/pRbqkn2vGvVdpe6Y+2syF9alG5
LzaFsmu77bz4aSww8OAdObPJf5wNP5Zxy1NOEBEiDZCYn25NKC+EJ4hkjfZpASJfxQiR+V8r/V0i
os7tXuTvGEXw0zw726VfLRf5U75ZR+sHZB+38W+MfXHZjRRpNyOa/xv05Eqaq50VPzoU7S1mBkLl
er7/Xf86/y68WFTlNm8Ih/pjJnnavJI+6VS6qlfgT3c+MFvhnIBVWLc+fg8ftfcuRAayK/HXtajj
IHBXhJSXh3LX808Wb29tnl/Jely/g0CwpuFzfov2Fun5ynrchmvtTyiEXG1NQupRIa/zzfxrXlEF
3kzpC2ZmX9x4peZsjdvDUy/NhUsaStpNjsbBuI+n7r3+qC/0AxKNRAvBnauC87bfsZb8oUyEL1g1
z8I397K1Mj0IuX2/jkJuWUByptWRGthzdAocr/uXbVLIUZfWmH74o/FzbXtxQ7+KcZU48jp4C5JP
c2RtolZPxBcUnMO0qfqgMBn0jgEP28sGawVaPezcGBT47Rn8n9eG0U6PCIf9JSxAEnC52BU9w3lD
HUzGoUCcxC1UD/+ymLmmnPd1HfJwvlmGInjGJLxjOXOMWyBKaaHajHux3NvkMkzYL9p1S55ZkDGE
ITpstw3kYOUP3TXXz3Z2Y1PFoCxQ6vZAgnuwXLNlb4LdQvThBRkPmvXBCpSn7E7jX9rq+2Byjik9
30xk8dztxugmkBuwYwHkFF+ggQKZEEHEj1n2bKu+RRKxKOhUuafJxFCNaDMP6Dq/g/jZqE9V/UKk
FvC80VtMHonI2pl9mdgAEdr3X20V3K+GUXRMT9P0Iwth65D7DJqys49JRYjIAAtJP7A3MObIXMCB
xRgu9amr9F8MIfzUtpZPYkgWMc8MmBYj+UCURWcnXguZzELW1k/+vSUR6tw9+xjNo6Q9zJwV4uKu
nK/GpvHuitbZ+lCzk9xfZwOrHiQ+LRakBjCiMZr2vJANO0GVvNQjAMyz5TevVo8i/xFrgtXccvMa
JP8Ek/DfqJj+SPoOfeNKAu1G1V4F9y4nTgCPzr5twlN+nTDrClVjROaIEv0o0hbSBTTTG1qKGKW/
DPcyMLYCYq6bE9lFnqyF69mEm8l92FCpV9e98hlxYE4WyUpsadDXE9PlLErss43NLiOWE0V9YWir
5zeHxuEhIz7wDnsaIviAxOK/WclBKScSuOG3Mkxc+isZBg1zrUwjWVxLhFmWkEhryyGpE1Bnihh0
4hv2+yO7JMR0RJpwJgUAua5q4L0USgf5SlGchModklcQGrD0B9lc0N0xkJIMQ++E1b21Ej1R77qQ
VqunajmbeDbSiaJh6fV/NJ3XcuNYskW/CBHw5pUEQU95+4KQVCV47/H1s7L63oeJNtOtFgmcPJk7
t9FUohA5tljkkhJs+46dBjoui2F10wmzN7eDfpzqYB1XvlvA2jcHCfJoewevF73kgIGPQjgIH2Xq
YBdgFkucA6YZvMiAn3r9NVXsEHFySO+aq3xVa/6OKa9+Yw9ssAplF78r8aqxFe2i/IbsaJgJGTHb
nUztLkreU5+NrMJtrOW57xmXG/tS9GjQTp63YgnbMwA/9ixIrJCtGQZPKdx1TgbnAwQqRbRvY2dX
Psr+Z14eQzYUAK+j88utOiHP1Thfev2DXAtYjogQddO3z/WY7KtbBVxhpSgY31F5bmxgwzXBmce5
H9ju2OZDtxJxyaRCZsiCqMXzsEdkvKN/Ju/9oDvdU+5ePPOWF98RsG2RvnMjq05Bn+gkHHxonU8G
lb7eTYQA8td1Ply6/FZaezf/6Rj2UR/vTKy5EbHCzpA1CuhSMnFsjK9Owa2MVPOFfKs/IY5fe3hM
hhtEwzUjU9fggkwVXL7vOvvJzm8pfOWx38UpNqB0rYARTFEqBlTtpnq0v1CBQe3V2BqMMF/UdDok
7jmdmDx1kN+zDM5lymlmHh3phBdoBsV8xB8ip9+X8yjdtIEVKCQfFCkZVKwyPUUt1WXFyGlon7Kx
OS/IfZ2VpQakCIsH4PTJTv7aW5e99TC3wcIJ8EbrzoWt31a/2LrkaUn39MNvWyRvKMMA9b5zvIPE
nrihS2VfuKZ8rDMhkL7Fel+33pX2PbV+wuiuMsFmmu9JQ8db91tNUe4rs9hIAYv79bJYgGTLnix5
hKoQNwQHlfjOGH8LE80HIXgjMon5zPESfBRZP7NNgowUuSYM7/aE9P/cqPBXsK1ZHvl1KQMtI31p
fZa8XDnJENlxSS+jd+sBcQfjN2HTG8mqZ/7OwCDILdsrz7E2Bj2jloEHNBZFftV1fpQ6QYvfLWi/
Oe4SnFJofS6K2UNngTmBBUZVMbDyMARbwHqKPFAzvvWkt7lsyFb8lNL6qcv4tWERYAjXpBPbR0Ce
8jxzq5JlBby0NkjQMJaXo8kbGPJH3cbSK3pk5GPhaeMIVeTzBSoGxUM1WQBSmCwc8yRS7l+Mov41
YJffVxhR0dKPvMAunjCzCoyKTZV8b4aiBroKhAIMzK/rRQ9qr76ad7YNZmAmLO6cz3YmAZ7HlbB/
TQ5xQlaC+VKT9UoC4h6+imzmpc7GAOdjj4x7gMQEAojth/vFMkMHM9eSh4RYr/hLHiA7KheoyoKY
uXb4sky46OBX2T2uPO9R4VxVp7Jb/ZIiiw9fQSDrT7Zy8VzTBAbw8DkYjgSQknasnLp0uWN6PDIA
w1Aj6jODJWN17tkaMIIZGXeXz8HktMQktRB/N6FJyliuGjevA6YW8Cf9nkj3SCC4Yy8dYzvgKSYP
mOpDBRKkPJxuSm1s3M7cTG15FumQtZaHyWU3oe0t9oI565bIc3g0KWpNiAtXxfrBIw97VYUvxvOd
uNy4eQJ8weUxaKyraY536I4cg80LQeiFNrNs/Jj6P9oqTn2QlD2oohACkAtik7XJsSQv4MkpZMK0
enNotOiune/SBt84ynR/Ak75Rw8a5pOWv7Dkke2uWgVreVyV92TgqeoEanHayB6JNqgutnW5Htpm
BuVsb6y5k6wK2qVk9/llUmtyFsmYT8886sTGrLgnDYVo8HBrFTvtFB5r9jQVFiYC3RknC8YfT9cP
KwtJg/nPwa6mt06xgK+zN/lvD+zfU6BLdXzTV+pF7C9DcYBIpjbZYYhJeR7gu9FDhhA+Jh07lyqG
2418zkKwfjLpHUGAZqt4Ih6VPLOVltOB6ZW5qCDGdJ+nU2B02a5li+mV8XNy3zdQiNHhYA1eu68O
32g1v05DvAPg12lyEs4HgIcYuoibVp6hslDNrdZ+IsleGehgfGwtRCbmAsiwprwOhF41eLh2CCMc
7EbI1SlM/VDFyqFZXvgvEzA/oDv5wokQDGOI7BeFJ1dWBPMt0b6OSJ+IWSB0Qd7OxBq3BzLdT6QP
7ir8Eafoccpuvfo3dz5hY03WN6El1Ovexyq9Jt1VseMbpC+P+FOP5zKwPMWjSln6ACebkD1MrwI/
GbjVjd8LwtIC9K140sUNq/27zMm24CMmVNISFCUyy33EbpLMAtzu6ZqW+j43v5iZ+Er3aLEjxpOG
yKZ+uSr/DghRX2n2V1vYyK4mKH0NiYMvBZ61q/lZVmHque2Mrxip7lDjMwFGpIHVz3SQ2LjFq0l3
B0jwNS6/BNCzMyi5tRmaujyQd1xYD3jdGapv1PnWIrdxcI628tNqyktKea8xI+rs8DRZuFHXbPB/
rIFYulzfKdRNaBGmi2SU9pYtLckhBob8U6NjmKEHbfVQlPHGcq566T6MsbmzEIW2nhBFrm5MK2u/
6BLIK4IdRFUZ/pU2dF0xBUQQNikevaflBWqj8INALJzu0MSsjSeaQVFgOHcTYli7/etMWHXPuKyG
5Q+BcjETtPTMU3mAin+T1V+TPA5WBsWca7tqDpqd7xJ34qyhXiEjpBwPPZKBOWn7jfjWhOw8exp4
tOOFMx/NxsBi8dGuNYzyPsWfiR2O5+m7ngzsnHzkoT5ldN3QPxH9GXK7HkbvIQ9xZQBWAQ9vAPaE
s0G7pZFbrpCQDlsm8h6T1TipyLnyHol2Eh5WIqDS8LMsMX1EVjiKqxiEqQyRtaoNT0hYEJp9dBp3
3PRK+BqlZx7BKCL7DouMggudWQN31p2znEgb4Ow5PEXWttzqNjaOIyigbtjb3COVu8UmOIKWAf8A
s/AS2hncHIUGpsISjaQEOt9QG5FInrphuu8K5ZwmzW21rgWPmla0aD5tMIQE1lC6Tpe+qoM4VGFC
eR5LGGZlukBIGrK/0mgfsluCRQZ/QypSfbPK5U4+utrdaezimj+Ghh9HeRkWOGcWO3OYTBwVu2LV
qh/4WGr8CEGjW7qAXyGLKJXz7LvUQu4Tor3pXbApcjCjRkkJq4NJUgqRSUDeilzA6aKTsJed8TVN
dsxbtAY2+C3FEc9aG7KOAclr3GV9jtQ/e++Y6Nr2u+PWwHC3I2SERp4jhKvaV6jW+877YsNKyzRF
5VPObwCNVjf2CTE41p9EiUG+6FGp7R2w0FyuOzNwFPz3lmmTtJ0/DJ5f9/VfDhdl/8tyUvDy3xFb
+g7ulk6H2kTnGiWgMgv/dDgY5AU4zXIo9RlWPzgCQ4VTx38xvxmdB8f9TIZHDw9ZjrJlNFe5JziB
PDu1we2Vj6k1SDFheYo9bf1lqTggWkBCkLmascPlutrKTVXR2ZbEPc9LflYAGfgWPeHGEinPkMMm
DaNAhJK44uC3/GZ1l5JIyYrmQioX76RmTvcLBJgi/U647+D/thoGU1ABu+4j6imBXnc3sjtw0tOC
5gcWXZQ8CLFUzokasT3nzyO2YJQmhxeFhzWYfKbyagBg0HFkVrVXwheiwTFZUIkguVcVvJhQg6gr
U1/eIn8mBq0s4XxXO4dh10aIhPcKGrn1QjXwNRM8u9uLjos1lhSBcrCfSIU0tff6yWmRcKi4CLbg
AENgtPFNDxXUVfuWcVdY95LaPr26jeMvzW8Yl0GfWMeu1Y4hFECHZb0DIDBOZDNgCACJtuAq0rJv
vb6Z86OENjrVF6K8PSUXrd+7OkLPwt5p9euxC4y6gvCEK6uFPQSDBGGThKB1W9dP83d8Gm46HbOq
/C0rfjij00y0ur6F+82jjviBcjAGE0psPZ7M8HdiHOyFUqTiUMrSEIL8XMTBSHXj/nJZKKmOCYmR
XQ/OYglGKfvZ4RQYkiiEq0D36EEZKkE9YTASe4UZrnYXU8MAw2tWZg7IIBdmiJoSW3+Gg7B2j/Sb
FZ5bHRmasE0vC7NCNmREX1MBWZJZiK5aXYPq9o00q8XOjdJYwn+lyGrae/WUUu7wp9lGmHioGWmZ
EyYO6YS15vids8XpdAvBRMSQ9e8jmxN6ehtLwDr1wCSYOpHmW+UpZjGaG69G+Mt3g086OSvoSsf4
tGSdb4/nHjGIqtMMV8aWl3ltEn8B1W1V96xn+bgrS+Xm9Ylvt4izRiwQh8p5WOYBH0F8b8du4h8F
Q1+tOy9VsI1Kf7DYettVffqYlNBip1n9UJmiB4frqkWQhLrOLtRTZZ9qjtm/WyaK2BkAbfgRrS/S
V+oCLashqgLMgofhUdyuUvaS/39EYtASOlhl2YbCHDE5wmDn0rAIvxRfJPlDn8c0GG5+ntp3xAkM
K3+WHo6qZFrVsXoJHfucamiqO9tXGG2iSUGvAAJs7Yh2xoKgCuKsu8KonXVi7gyMiEx2/5uuO/Kv
s81Qq31sEWYXTmKC0yNYs4ryyUGWZ3fI7etSV/ZlPjxHzveksFfOW/C1bliBDY70KB9m21yjiEx3
1I0mWjMbaKfCyUgniY0zT1HnxjBCBeH1W+y4x7B5sN3fglF4IC+EZfW0zD6O/5nzWdBXcfDOPb1u
09T7mValN58b6Ap2Vd1zyXZr+8jbq3n9AX36UQi48/rRZMIhJ76H9axzzVg/eYzuvXOhsx/sfYE1
uAJcBwzXflPpR9K7q0ZlcEYPhGceTVc494JwuIO+x5W04seuDkIkrrvGQTSMq2wxmagxURw0vOBK
t2Ox91DYLxHbIQN0jk5NQ68Z4oSQwLiRKlmrSSDhfNHKEr9r760Ef3i0OJF6zGrzaE4A2kUFHfSW
R9x8UKsLeFzkVuzmCZS7zPzskeyZY+awMiZgWHaPaU2MG17YurSk6pQd1hI17wj6BiWNgXhqnW0C
Ga2S+ECXQYKeLoNvVZoK4ea041QtYIK6OBc0fZ2Xvls4jAvlOMbqjgv6IBT5KS3vI33TYkGl5a9q
etA1vI46bFMhi3Bo6+JO4Z6oPWdf4AbDXM6GA0JFyuBLRPlh1D6FyklqFo4NznamsAHbYQbGKoL/
L8JWycSWUr77VBSGbFAb7yvBN2ZitoZRZ/HWIDEBhb8NlrPjD3Hz3pk1Ujn1Z0LJMHnPZlVIraQI
+PqQ7NCfbux/wZ8EJdrXNfEQHuHMivgZP5uud4M+HtkY3znIZg1uOClfFBPMb7ZlEZ4r9VB3x473
eLwf6xYHob9ZPfoLfaQOGxvjux5rWLuPDvmQbsRHKgm/MvM+jO+9MfSnoTy3wEjUS2G/RixTsYnN
SArj7U+YEWzxjvE+U03ZJPdShFNwVUKQOjYDYUMFTmVFuFcTpK4VLWa7YBkCsRoJZ1H9ybBuU1DO
IcQonyt2VAtXbORwrDmE9RehTLzqMoqscPHj9OmRMIyaUOJxwjlPP6f8ftAS7OrOBGgVf6660PZ1
OyIVxI9fvxWUYPoDscZZKse32CoUuIKHhMXEGCZpLJ3z+ndcv6GOgc7gkDpBNIKjPI+0I90t54Mi
EgSPAsdwCL9hYqhdBGUHd26QzNFHIyvEPnaL8oBNWa8QbWp6G3t87WkS1HNojL4K+xnFNCtXFSsd
DVqNnvzOJB16fF22TEemGdTERSjY9sl7ykuTcXWLZgnYUGdPAHFSiqb0suxJVBANfjEFXRFXIp25
w8r4qcOx+y/YpGKfRJMAJ0duN8tl+wX/tMJLzekPQzkG9fyKCiCgdxaQkF/Vw/WD+CfqKw4XSOPi
9FEHXndaGLEr75tuYqQY+2FKfifUIi7mkk1A7BIHjwlQgXFOwox0YY8RrnQc8aNXPGDZhdxtg6fC
jo3KZoHpbehkbLXnZN99xdFZG1K6gHCj/hghchuDCG8YawlfngMVYyJcGeo1J1XvYZUghuvhf6Yh
HJ4S83r0K6jTsKFgu4nvYL3uBZxK7Z4QPMYBDoeXhL4MSB3yGG8BnYbx7CAE6JVgGsutgedZDiKB
YzKqQvk2Wd1cK2GNAfi0dNYUqi389ro6O8xWGtmk4EKUDV5IegjmI8gdOi2YeRqnYZMAw6l9dyeX
oxTJnKefzy8lXUsK5kqSnDxOHbS/n7/r6Vc0YHB7HCSCYiIVFxiw88oK72LViXUGN8uVLeY4q/up
A256NIzhgMVnMh+za+++USYwhP6mye0VhgqLhDy4q6rY8j+sLqJDhHkl5PSq3FpjAGjQG19i+cRd
6zsUQRgwQUWtTLGEmH85Rjy2yHAvLaheV7PnxnWmpHL1fKCwMwIEnxNQgalfExq5+JH7+4V3vuMs
g3nKZ5SvQfq3BG0k1gYCs2Q1LDN4KnKqeVOFAJ9b3W5cGqwwzceKjmNGr46lR8m7LH6OMTiD2iP4
4HHqqC4GRnpxYSRgSzc5QLD70UeCOcrYMERBqhGvyyNfzT94QKFzUkhMZ2M8knkD6KR0Fi2VYGrg
S+iE5NTpODjxBTbtldhPjRTzaCbr5DyCAGXe20wZJVAv6Gd3r4ww3RT5r3l0ofzBZXpdieYkynjr
zreerj/Dz82YvXOGtrfR21tOL+py70kmKFMTX5HL7M5hpBuNS5R8vCiaOrCOXs7gGvKlRfGyY4j3
pV1v4ukxjbGOCb81UzmZiJM0OJsW6eiCrohRTajd6w4xa7JWWzM/xomDPWrIr2aFX8L7iZLnIVED
Zn0RG43AQTtLuZ+U2U8Zzpyn1kQHimN/2MDdS/ciOW/oe5XkDZduJ0PJHE8UYuThjN0GtytYoon1
IJ+qyim53GXM6vIBbV5fNcPjtOSSGthEmd1oQIGajysEsAUasNZPBMRgEUrmST4wf4oq5I0Ch/ZB
m+3HBExRR45CrRU8mgEzYjRcyWmxoUfJlwVnaoKBjUhoFxUly1iCAav8Kfdots2vjiU0+hCXkYYf
OtYnQ/mIqm8Z9eTaSi1jz/Y0A1dPCQYr6r8Ed8OBogns5wOtqCsuOsk1XtgLFm7g5fZtEUExBcFA
tJQy1qDSXQrnpcYgTHACtcPCn9xYlrnGcOBKy/vmaDUYo7jNYeh52brokusfYPXbCJ/VmZ696KFP
N+PZSTPa7JB8RYQkfJ1SLcA4A7vSDpRjxhOdM2CBoQ6f8uvLOBdirzkXMFKYsqaEqNPKYBEHzkAf
l0zBMqus2XeLRTaOdhs0j23A8kQ6t686EIvL6qIb067Kbz2j81QVOxXTsGlAC5jPRFN0/cuS4wE1
+R5eAO2M2guvoSh6tSmzGoR2sJm8clGojoemfy0wuYvj+3wCWSMykOvDqaptH7IgzuhHU4LkjG1d
swBQF245GsSebJVXuQE8ALS49rDq5H/lA+bR1IIvYzWOhjqeSjxXlOqgKsmLnrtXa8rPCwa62D4c
Bv01nlUfF2jKSvnPZaRmCTnpmV9VTB4CPlev3eohv8KRmJ09/trwni4txDmB49LGexCdLOWyN1uf
n8eG11b0k+4yYtOEO7zg40RdtGW1brDNpe5WHWd/2YDX6sVjyAPE6EEa2Tb8MPGwkovEacxnvn+u
qNceW1WHEreyb6Evo0bapJ1Y5c8KU8s46Pl8l8CdEAKmi4c7WhtxAFJH67W7GFyfFuvVFLusiVF3
XeHhYWQCas20IZoJ3GJjarcMnKmTXxZ03rz4YKz6h1xTnS19NgSg9VcLL3h0jeIw6r0yWEiLwXXV
gHBAQo6Y2hULpizFQsSJNIJ6Fd4SmjP5DhQMZuuC7Gd8+BQv6OGhtD/zqO9IwJWGyIIdkC2MEg0i
C5N/lvnXKs+G+qkPuK4byt8+6k9hPIGYJ9hA09sTGuiod3JuhrLBTP4R0Rlh62swieZZCgPXu1CF
5eLnZRkhUIvrvuBw68KsrGWAs3ehrsKsgh0wpTPZD6fVY1EBBApaaYPtaZa6SQbQTvetw86ladwr
gCLzS0CIsRATRa8fnVqEW4OOYFotESa/tfawc5BJR6F6HTh3Knnk3iJ9HPs8AFUNgVXPPx7DHB7y
gx7DGOQtIZ/6yK5/5besOQcLvE52oDBNYi+91nyFOPjg8VIdkbsGETY66WrSe4wH1IF0YRk7uqrp
LyU6vbLNzsbCLwQcILYE+IDvwW0QAkzvJhe1vcB5IuUCfuWphnlnlh9FNpDcw79OB8b9MpkNi5i/
tk6oFR1rXz5lKbshAKiOy4kVDMP4EKInqaaNCdQb2z+Vs94yAtUaNBdG6/g589Q06YD44UmLVzp/
GlcPDqbj0v+AmiqQ9KQS234L9wxDiY3bf2b5fIr6j5ihzKsn1j8sE5u/QloHt5KroshInKkZsu2U
M9G60TNJTWBwAf4lFbg1gFj2K0qLxCjxPyDl5JqxRO9XqNrggWTKdn0KDk7lRKAq11urXdzlKl2C
0mZsj1/B+uh/pMs1yqPy2JCP2JrOQYU0wttdpx1iGE7qwtK//5KlcftXwR7Ds7JHJTu3y7Ns7Rgz
pIHgTvBlLzDQsbl8IDYooUqGXQbLll4tVohhgy8vLUwxdgeOIfsf6h2cqEfT+7VHaNRq+2DhCI1M
r40wHdYIO6X5hCIxlfOBU1JVdMsu0vSL/Gt6+SWUc7kDwKyi/GBjZlgx9skv7YIdZhGcx47OlBrM
27Kdlce4Ln1rPPyjyTDE8QoKROPhixXbptQDuAZEd2PobBcuDWn5VpSfzFMLp5epwQZO/bdlXz+U
EACD2jesnm/2sL4nJgJJsGIviTe1Af2qDwlfIJaOMbaCWm8ZiRCOh3C948IpwEGN2XouEUt0NpYp
S4ikNz7oQ36119pXPfWo0++ocUOjTHJ0dgMEd+r1jKXkQ18U/mhNIw8ufs9T7bMLvV/L6Wu/eU8o
8vQBtMvuHO6U4YOpXkXaj6n9AScqeCN8q8RLi0OzXKptNco1Q5WO7xYLc3B4AR44t9Y7rwrdrAX4
56FWw0nJPsVtEpjx9L1C1M3dmfENq0fDGDeDR9NAfNPY+HOkPomYS753eIxp/BvlTDF6Rafb+RrO
1G5xI7idDuM7V8ptn2P/N9+XTFHAPzhlZE//NkwehCtmhih9sof0CMK/KUGOEii41LxhCPcuXKCS
+CXVQoOBaxKtY4VLVcGNJn/eM0K3Ls8+ecsLFJ3peSi8P/ObbqR+7JBn030jaH3gi1ojdSc/20nY
4WKqFgErYvvI4XDBHNuZ9Gf7KkJEkGAVYGBtvilybPq5fL0MIUgL2cgBZXmd6v7yX9UgMHM7pwOS
HV00w4XV7DBWWHmRHDh00tNxyXkGAQsz7W0BVssWPzb91TzmBVzKEupf3/uWsgazU6CbQZLt5sxO
8LwR4tXjDy6nGwY7qcj4Ju8xdfOHFYK05eI6+Dn17gF1cwzY7I3IikmhIXviVFQK0bqIdHjygg2H
dGBGg6EUV6Wsal093mEyumlbE/jx2iJMdbj4E1aZyB4mgnLbHkQNIpDboNitglRF1L4g+Btc5B/p
2Z6e49jxddaQuRnvpfWK+L8GhMiyFRILDoVRvCQGbi48PBex42ABNFrfQ0fagzqASLn6kYWb3OmR
4Z2BJCuiubDUmJp+2xNKKUCcbJmYmhi+UrCLSUlOqIyMDKrDdrQaBlNeCO52aSGl4xbnSAW7Xgke
sShbHem4+rjrNAZuoz+Jpb1s/4ABpwk+e1MfWdLM5n+X+gx1RjF/uVp0xNAtStIwJ2aDLmr4jU0Y
tZhCrm5obJDj4OF0TrPoQ6blwfqmqNsdD4X2w2Mjrk0vfH0sjzZchr1L/tsbYIa+7GOHlrh7weKs
yt7mAcs54HZ+bOnwxgz5EixhvEMD43cOMSYKp+KnZhHNgr1lm1FO7zqhLlZzF4u9JOdCAK7MAgRZ
8wNATsOn0cAkDDjCxTx/WmXt159FTpwC++fVIYkRELSqXsoVpD40l0/GQUzGHhqkf2mWEcUUaKzB
QxPvGgrahKVdMhUnZCjEOAZJ9iBHtUefnFD0W/Da2kEvComigQqpJmSG4TokUj7GSEx7kczZQWZD
sf7EIHQ7EtjeUR45C7DryrInx22+mfq2Z/BX+3Ubh/aZAWE3u59zNpw1A71o/5CpKT0ED7b4texo
l8VwyQy8gZpv/O/o1oEScN3gQ9oQHxuFU8TUjqJSOiUFoKZax01HX0AE8aYa87OHBX0D3XzOKQch
cXnFM6zXEiHKhCS8ZN03ZcUWLiJRixZkbKgwngucMBKYywvU/9PT8NtBL+FZOtzi4XLiEM7sLkE3
TzyIStUutJbYVlZpDtrKbvYVWRC4kb4xuSRtOMWNYvsG+IShCtj6RAabbxjzv2uCYrgyYUeIUmNe
CNVGZ7HcsnQ5wk8NCicLpFpRiGq2L52n3pcrVjomBHlr6xr9vp5/tUMSIexD+sydO+ClwcrO4STh
ZgoExPpZAfZpwV8gJY7LYy36V5f+ikveUXTfNsbLBJHRK1oskY3DADfWJUUsCvlpoxPUbG5G1Giz
N9x1Qj5wIACxPejZOzma/jxqH4IgDHUa2CxFBk/DxuNT7gvecqrlI2m5YWH4Sau9cOCG7E2p30Er
Ohvqb1P/6YwH7jW85TxsO1qaEe5NWNb06pCkZKhHhSUdh7ylDdWfRy03Gn9IVSI7x0tPdYtIPAc+
Qoa+j6MSQ7GDswqZhGDe2uKF06CdieGIqmF6zWCXwNeyRZbA6ouBIoUdLQFVK+SGysx34djsNa/F
+IX/fO/uUhdr5WJ5cVnG8poW4G1xiEgUagP7DusdUvQQmXAibg1TeRkkzo+CQy8kFAzIId4JBwbd
CGXS7dLdv60oz0YqLG/QAMcnlANT3iuWdsC7KaR9lx6szT4nbIJIKJreZnNFlAjFefCOMRNkdZsg
leP2v+IQYoHTkX6wmx3zsHjzuY8/kJodujpjbI9hGDer/lYBzSmteTPdGacZPpD3EZbEL956cEbh
7bRkqMkYVbHsxjwL21mMTbKTCP94cDMIObfmEpITkqxYGr5KWWL9HcQK2L904YwMNbUOhd7fbMBF
0svJMRivBZI6S8WnvYJSMP1YM9Z3GtwVlPsx6p5ielXwWDNz4I5+12NpS0tgYx9kEjJf/4Jl9nV1
zADAEiIrKnya7fHThnOUEd7uYIao0LiL9pPAxmtXHy2G9hzUWLCVHD3mipi4q5fdyI6Fd7Fk3o8x
EpC8zVBjQgk/NA0DouY0GSTDNqxxb3MTnk1gAjzSnHrE9gzycfr0X89NUJ5Y6Gn72XiFZBHEbPpT
R1DAdaCbUAhAly43685aQxkBpy8YKfWuv2vj9Y4kmAiGO02ICvm40GQfLa/maLEsZ/3glNcaUvqy
OtSZAsTtRK/B1lVWQaxHRjxQ0oWkIGMnTnSCRsDhuKk8MSzDVkYRpWC7p0cn8cTl4HD0ISvH3LyK
qp0c7Tx5H/x97t4qqp40Hfv1tMfL9pdR1OTTJMaXrGoo2l6m+6H2NTAJwXGHNSFxK8W/ddAEGb3x
NWZOabt0b4Z9HgYw6RImgEJbcCmNSJR+/bYqRDcW1qDJQyoPND7Lw9AAdfGkBtum8cI/if6WjO3U
7UhEeO3FvolXrfMYnu9TKblMdrP9Y7z/n2ELKeF3zJtzhP/CuNc4PZhsaaa7wxJp25OaoaDdRrdq
v8zFswdAl+cvE+b5E8HchEeF3A8uB0w9k4Qwc6MgCNnFEwuaBwiLuzh3Nz0ZJr8Wv5Y0LxOvkgQX
CBQdputbQRAtpUbX/mksGwJnkxJPdW4XYzzGbYM7HkLBlJvUC6pplnnKAsRl/qaJp3WVTlu+jAYv
U6N1D/KzI7hnWv0mfbBqtDvZdyj0f3sIuj6f2mD+m9Jql+hnFntRj2Ur9k1SUibrJeMUMoZw21MS
Xc08ihn2DGzAd9SmfQD/HygtNW4TDNl1tAIB93nFYof0YBRm9CT8kzjoYy7T3nXRd6aC32HCXbws
ifwqwoP06MgE5hytBQeDfbK+iBpelkQA4HMG4IhdTnmS9ZB06obFwY9qaC3fJvp87oezLMPlAs0a
64xd2YDnmLycNjAHZtrdnnoiBh0G6xlFNiHjFxep1b5a6F9kfB7UP4MHnTENaY5YvFXPXA8eP5QX
Pa7+2sYPzleF+t3O5gbMS46DXMOyd+jWlQnxFRo692jYo170hrPAAbw+Jd2GVPnZsA6aEGu47TCv
EaMzUx1v5QrbySM4GHZPHH61GrwtUClhr9PZFcwJYaIFhVozN3I9Wel71VgXgYGjjFwhAx/I9ThM
7mVhVKI12Q2MfdWDYx1jHAiSgmplPY5tdXH7ECCuPAwWZkoFcCgsCIBWbtJmxEOHgrFkyQmLG99w
Tco5lvBM3INqHEfkqbKJ6CwmgrpisCZoG8pPBLkIgsZ7CAGKL3wd4bRG43ae4VGj7LOn3CdHYgL6
fw5ZVZc4t/B2zi7bVmbJHBuplDWkxafVnEFYhx7xOvBOBWbKuC/5BVE4CfowD4vPn5oW9BaTjSpY
s6Y79/bqHOYqiLw3BfkFO4hS8wsa/YKvPIEm42GKIIKSeMwBLuGbFFC/pK0GmSY0fEsgfH5K3u1g
QQWFG4VNxEFgHiz9GVOVE3/nhnBp3FCAuuPwbT6+K3/wZYINUCpPxq55dt8zyMGH+PCAm/hRdP5n
iuuL+T2+dKf5vv9wnhrvhnm3SpzUF3mSxVdX3VYErzsuE43F3vYO9ULjURNYATKobi1cwLEARIqw
7aMzS49Gwcxpb0GxXg9uuBtizO64C2G7b/oj4kfm44RTRyTWfFZfsR3HAch80rKT4eH8uJm/8hst
eX+nLT9kbVF6UOZi1TvsoToWn+zjRh4HKhyMBWO8AUD4TyatrM8yH3dt5xug+SM5DQ/ZCa8L+ff0
7F4L/QTDPdjQrOQUpGlPZMWv5teq0+3eGxzRNiUcM3oqHHSU5VWvLxiDmUSAAYfhC61uzfWhjy/4
U1rpHZRGEDPS8fyh2eyLq7GP7p3futmOKPe0Lcqb7EpGKYBBwN8ppu0QYLBbp9ueBRaiEGK58mAm
1uHCAQhrH41ZgpsI7i1IzFUwQoxI8Dfa5euOFAIb6ZBGTv3ZeVmkadjV3wnqwtRh6QJDzg0cuD2o
MrAOVUDffJxLfYZQDbNS+2Mej9XB/KQ0OjFBvgjQ/Pwj7Q+dAYSwye+Kq1pe+A3d5JYPpDQEXn+7
I9BthNE6PVfQv+z0HkNDPf2Ja7+K/1Yv/fpjLqcoZ2Gb0iDhuGHdmS/xkwK7C9+5Gkmwv0D9J7N0
RjI9/6md8Mn5IBey2vWR76EW3E+76ZVOsSt39ZEfgpIZp1s02rnG4svPHkCNPtiwsdhhrbR+Ntkx
w+wNzJom7GhDGWalh+gcwxPAONhivDBGx35cB7AyjvRXPGQEOnT87R9IQQqYIbfKRw8z8OoekTxn
xwng/6IdgMshFpLLsnM+B9SrMcYwYjS4M3b9p4GPyp7rHHrkk1b46WH5aK68rv1BO5VwybJ9jofS
pcHddeVI7sL2UAywnj8TYcLtVW/f8hnoQ5zzHL1TkFJYz4APEVuY5TyNXBq4CH4RUMzykoaTLO/p
rcKv2/mEA9dnR9CTFCUssjKU0XvDYcOxHS780PLWKNdwPrvhVYwWCR3cuyxa1GM1nxeEUVqPd5j1
Y+UsKLAogytb3vLH7g8iWgIMdsjy0OZKZlweNBdS4JJjgWPWd0wNP9bFYXyY2ay9M8ViwRI4x/Vp
OLOZu2FH+m2Yvn7O6y2R77WNNSNq5WtanVNll+L/Pm3KYLzPTlGGZm2PZCWOAoVIsdeWpRzuPb3+
kUR7JszsnttSg3t/YunjHrMjy1G+05Xx5JQbz4Qvdz8VoxjtfaCfnSProegp67eAwiWtMIAKnTgO
AkfWvUl6wS6PiOzkvr+Vrz3a2SC5bhd4pDQp2BYE03PPu4aHYrRtkqDN9jXrm/qizZsdSQC2e5jW
N4hTzMQvCc83Q+yxXf/OUIyhYR2nR3MX7+EJVhX/ICWBBkFsG8IqOU0zQF3x4WIy5WK4UrNFaarh
KoYqNcovxiLFSv7H03ktOY4kWfSLYAZC45UgJMlkalEvMKYgtAahvn5P9K6t2UxPTVV1ZhIiwsP9
3nOPcmIB9vmWnqaPdGEQKqQ/EGg4EXKQF42LxNY4fe2rH5meCqSGDNKoylMsemIVquL4stao3gxw
+fS2MXobTCCwb9JRz/eG+pyy/KsUeRVRac3HnY+uCYLfdhlQFa6WFKJr+Z6RnwCWa+UP0Toa7vZZ
lNwYCNtCSJ2WbYRBzwD/vl4KgbLi4pZwxeDdymUgZXgCEo5tYokcJMGjEbW2aCaLYuTDXqHxbQfR
nRbQ0HZ8XpDFLclTTPxNofk030Qhu5rdEziGUK0wRdMWIYhtvyB9T3XUkCrk6WQaLgTwuuKLiSI9
YcOkLaeJ02F97ijxW3goFIM1mh8cONDjJoV+CgvEknriQClqZQPLS6V+iL/G7+B3dekX2kwpKrGj
QFOXZf1BUEg6O2xUz9S5WAjNGs5NU6cEog4rs/qf+DTcKG36XrT6lZILLtiphc9gvw1ySI8xp81w
SRBWskpQDLcPTfmBM4tlFiHxcrzLgVbRVTzIUcjBQiE/gN8P8ZrUXuXmCk8yI2eBPZhAO7DEUIi3
T5giKFzU/lSoz7HHqkcXlBfxEyQ6HVz2vNbL2N2MkBI+3w5L7xT2fosSVtSw/4cf8j1/kPyd5Vbq
vnzo71eiqiFAgRw1gL31njW9pBWTJa9Sfnt8Ntv4Jk3/7sabkbxpHLwdyzjNpJrCqGZyCVidnfcM
uMlvb5hs51fYr5SKlhYMIQeI2jyy3ukVVpxnsIy8+ZDABKCl2h4SheimT7hqCHi3Y1a6HQ3OfXUu
cp8s6Ci+GIAgWHKIHNc8ErnkF4veKUiKEKme+r6zHIgkgxFkGir0QA5b+RXKjKIdGCIlrAS5o8UB
oIjO0/nSfJTpmPgbi7Po0e3mA1ojBPfpeOK1vCfiqta6p+ic6/z0WQVbwMCsQTu0ny9Q5U6gLW1S
ltmxdwiV7kGc0Yclb+UwHlt3OA2p297QaFkhYWZwCbiCBkNGngLjOJwKm9amw+Js3uLLrid2g9/f
4xZTqn9dd6FTb4JsXj0QOKn8lH5QRiL5KliUAJg5d0hQNC/cONuPDxWxb3uQMlTq94P5ZBiBGbsG
xZoSZSL2Dz4nHT24BsZBeUURywNfzMF0zD9QktKrBf1JOLzs2eoTfC+AyCTvkkPdUwORnUMnLgMD
huqY5VT5abpdcF9dBeSmxr2XoBN2MPn0h2IkGjbDilKcKhIMymBr33HfYIGoERqMBKpP96cEG+Bu
C8yRvIWNOT8fE41CiSkSnbI/JotnsWNiVGKYBjtUQqkKMmiA1SEsAjZVob1cMybFjGwHnMc2P+Gs
f64rAz0OqhzuANZaa9SqIFDZKmSo/2uFjvG8K3ANI9bhjLf0NSieLAJR3LIMKXogKfdfmaMBvABn
6ad30ci2ZtARxtsORRH75cLZj/Q/JN6gK6Oc6tLgmUNkoi25axr3Y8f4J7MAYKD1LvAe174J2a8B
RS6cDIRXPirZ0cgeZjWlQNVcEw/NFLcno1oQJKhHWy0J5MlDredz/lYpTxT92AHrKuo1LB8fmC2E
FqCA2UBKbMZat9LRSeZdmHeoax2Ndgz6A3RGRJzPZ5nqr0bCQbX9wlHJuVu/OCOreHENYYOgxrPj
U6uzLffZIWb1FAoXmo3SRMmVn4BrkV5GUtpCsicvPi2494nT2iD/aYA1NoYZyM3fiGT9IDfgKas+
7yPtMH64LZcwvO8OdE3EuEGvtFAyy6tQCJTwIIR6aJgY8d/DclzDIr2HwoalclxkE+PL69XuWeMQ
0fe8NrtmPDd2HOH1Nqznss1fClQQiWwSh8jmUlF60F3IOSKj2y6a566q/blC86wweFVGv1Sbw5as
EH6VQE7Mk5DHa2Z2JE77ULGsbIJ1stBNmWyPm11uu7AoCmqTS1cCwSOkb67ey244W938I9VdMG28
kmiLSSENBJs9xkaal+g5M9VXJSSOSR+o8DuFXl3Dj8H2WjRXhfLV3EUygetSijhWDCQZhM42lp3B
QlSERqG6qsZhyStKa/qRCQFxVhXQK3mvM/WwK5iweHOHpHOHKAkuT/lZZ3akomGhj3PAJfCgyuwu
vHFiokxrA2SLJzq6EEwr49a042uut8eeaVn+Qq63q6joJRCJAxwo+Df0a2p6s4W+E3IpvUyDIJcU
t2WtP4PCbKrcE+1JiScKXW50/2e8czooFDZqKtH9/am8WI8aOQEvggG919ztSD2yrlH2pAZFyhvm
Sh+FjgAhGpcbQyHIDTKc1Hp4UaYz5yANzMDRMt3qDrDxyBAoR2PksuRJ04Emhq+7OjgfXg4eVYk2
A9wZfGKtpweDJsj8Parf4YUNA/OgwhTJ5fRFiMvkYW4HjgpbgT44oYoHLdw1Lgv8CD8XpY44U+13
AYe2BNV0kE0HoXzENUi34R9GbwLv85dFDVqSZzmqIJn/k69WRG4V3W/q/6WL8vSkNY6kBbsK78C3
il7AI6RlrD8tYssx0xK99LQa3uwnLTBDdDiMwvelAvGZoZ3fmpH5QAXRVuHC7TpMa9iPzDrja8qZ
O8EAb8HjUio8oEPhqA0lwebq5pFB0iWTT5uALj62uCPX++tdrp0M1JXMvjPBJzCxOLVMwLdnEzQs
TwQKKfl+boiVGWMqHVKpK2FJnXW6BsjDOC8ziVtraN54NzrU7sgIybANca80T0InnubS2ZReR+iD
iUXTmTUBnuWub0ET/qTdU6KAJ1B+aw7hs/2SWJSdh8LwiEkFJksKKgdO09cAQQfFGvTygfGZ9c7f
mUJJfql2AXIl9dDSXK8BPr3dKaadnvUmtBIAZY7en7NAYqxpXuo7AprPtGYcgU7xwGnZ+FtOwA3k
7dJjbh/CSj6L3tn4jUhpWV6M5hE+4jy/TepJ73lGU+wYnsI0FtXnl1F9pJztn7MH8+7Q44vQJ1Nd
TEgQQYa7G/s4BkADCet+fm6/OOdnMPkuzO6rB56V+dF0LU4yfLi2C17FE/rfY2mr4Tb95cw6cv/+
heRQwkyffCjlI4vzPf+7n/UPXpCIAi/iJ7uYHsgTNwsISD5Bj5oOYw8VG7A+Nn4//lBd0++8NEJk
GbRh7INMiB9T3zpLPzlH9uWgex0ObgYenv1bQo499KEU6CrMTTc/pcz+kifi0Y2YozR/a+IUSmta
hJK5GLuHnlOIU/9JQbE55YlAZp0Pz+EjkEIEUB866qe97aX08ELzyJ3qc0wT7kC1dNU1iviA2fZG
darsoRFi0jcP9WnonN76BhJt2C8kZi5Yxch05RjVe/wimd+knzvbv3rKf/GD8oaTaIMW71zeP6sB
DwN9u73cXXVQzalo/n+qGJKZYJ+tQowmyc5EAlf+CsDFgtJmDvgZ+28KnS+p8jkY0hToAyzo80k9
5yiw8Wl+sIbFyFkdEpMM01fvHt593kBM7GNggGHLcdXsqwX+NdrxE5n3w/20UJySvFAhTtyv/+Bh
8VP3ZGbSvXbjc/KQCFvKsTwlyVk0yc/4tyULa9x+oiFmORtOwKOeu1oucDdiFSYtVw9aZnhqOBAq
yj9Bg+Ej/oPotwZx8iiEQ/AB/uXENHGMjjJ447x1CqbdPTgxPrZ2LXElkK3FMScsyb2Cmlf6pjeK
oKEPmnmgugp03j64JgOVps8fLAQbvPNhYvPTTHyFQBZKTQ/to4inYQEMLJkHC5oGM+vxV4aNyfK5
utyx2eevVBFwfRp3CyLU5Q2nmEpfHgzol80azvAcQ5Pur5Y7BeiNTtMVJiLpifXe9meJEcGethr8
zpkmXzSzyXcOvYsmJF4npNSPf6eIpEriY5kXe0WoSZ7tK0j79uDCOL5SJIP4aJDfcHqi6o0dCja0
SvhKbLZRQIVEQ+sO6ePROIRL5VgRX1Vm0ecNQNZxBLkedD/LjZv+xIxz53GXANJxRjNusd8p/uxP
gRpoUXkq+V60PPJAjnLT5Sw6fiEtnqSg9+rQWIPmCgkfXgOvXhdwq2SQmz5P5mSEyAypLns3JxUV
WipIPqZc/Bpxxv2YABg0Qi4uvSm6mJeMEpjp7egoN9OjwclqxP2tyaSCbulJyUEKJC+jwoCrjYqD
lgypimRpwcri3nC4PBk3+cZC255ACJS/KFZXV4WfMZ74Uym9kpaXPLSc9ngA1C/uPN16XKO8dhZN
BH9THb5J/mrTmSBgpvZVfsP6zu+fbfzGw8MTwPfFfcqjkts+XwgOnQ6XA7TsA3NrXgAu4LTX+6BX
nZG8EQft9BqxjyzNJdudmbK0w0G78iPWKupxrG5MC5jUHUQKwJ069GJc9Qq2qMczyi7MgDQnuoQ5
kE9XuCW0nEdi5LhF0MmJ7CypOPHsy1euggSXAa+k4YHHUZ1NIhL9lw/ZNfBg3KpEPACVDPLSvrmq
lcOKzZ0Fm0g72LRQnTrKlSVkqbz5OvbnOcr6n0b+p91i+2W6c8jaS16HNZw7xNHyW5X2tKXEy3cn
WvaBT5k8CLJw6io3VXlnuWRJXR2ywkHuTSfu2Z2x/lW59jGdRXjA+S9nfx6H9R9LMO1ySxzQeU4Q
dvcXkU+447ju9WENLQ/Z6/nO7Li6mZxxJDBfpnIyntruaZ6uxeZ2Dzy3Q3qWm6PdnRUlSl8l3pBV
DqT+rPS/5eOQfibIwbClaMA4WAc+5SJc7O+d/W3qSGhst7kfDFZyHIrWKzSH3XiMH81/aGnq7bTr
fYTwO2S0++GL+U/zQ81CWzyn6jtPQDOBVNdRHActPGNPKg/pR51+cbqMvQx/KLQVt9BOnDY++T/D
Vx+jhQjGY3kTjcv8oXqFyUT1ezIKrw2yMxlp9nKKk4BwnQu9XfWYX/jbH8ZrTYX7LIf5jWZ27HHM
YqFODMcUPcsxQrR2S734kHr3P8plzC6BCUeFSQ3Fmd+mDOvQ6gUYubr5hYgBtA+kbuehckmR8cwH
VsAhUrMQOTZm1OQsg/5AcP3VM8AQ7OgrdMs49pI/ufBtFEIe2wl5LDrGFJQR4GUO021yCL27kGLC
6cfgdNaddR7Y4qRvrAtuaR5HOeCIkKAfe2HtK0409AnYpuiGjY957E7j7u5RLmPO2zkodkkFC3e3
JOzyQ9LQCWEtZdekBWs67kaWlpf8smoaP/ACdXfsjxV2vH2Bko1p4CEORtIXD5AV1Uh6pzdNbGfG
4AiNjyd/UdaRGl91p3gCdUZ1T4vLgTfGyjwFsSdlIcs1wNX4p/lJfhVPucPHfkTMAIqEHyikt4wD
F+XxPgsBoCy0MuCcDC4KXNZsxpmNGWw3lmfGBLyfWVR/6248OrRH0HPgkkOrw38KvCrAEXmVSlST
zu4fqy5OLDJd0S99bz6Ih1u5gHnZSwIzXJ2s16xws78e5+NXxvQq/tTfdRxe7Bsgf3/SoMNe79q+
xU7mkNs9AwshQfg23CM6Wy3V/VcbIUzbsXkBeiRY5P78Ub/Tct64xf5UfoDj7+vD9E9/X9SIuVkb
tee69LN5X/1yQbhrRMvQ0H0AgNHJD+Y7ezXwQzLErDPvPcLbkRUdMghZI6XDQtFa/vRFu52/pnvo
geQbY0CKgeaj/hG2kn0TjKxDMExZh6FD/HUBNRN7TB0uXxmT+PPORfhSfINNQA/I8rkj6omvE2W7
kIO+pYmViQ0hZWDBqppiw4VvzFDmgBaPdxOT73tlhwaJ9Jg+mPI5VBZyQJNii/Sb/qe+Cc2eR1OO
Tlf6Ud7iH/Od9LceVQh1pv6uHSsoUsEcaEfurMUkUWzk71Tzv+lHf0UsXIVyH9BR2kshq+6FJ4+w
FLfyadH/TQQE+ta0hwTF089XUmVCKBw6TLWb3wo/ieqv+x+51TzYPnlZr/JrF9K8mv7V4OSc7GPD
VIYzhCHNnvn4TX2UmNXui4sd3qFW8ayEXKxWO5SueZP4Tr7LLcmAMV2Xf0m6x0BK0ZqHdIv/pmsW
Kq9V2F/raGSPjipfOC/aiEcOBc22YV07FzZjTOWPtZEaovJBubPv+xuNJLdPXq3dI2N9HrmdT4ew
ecVTyAEr+2MH4jnnqX4tcTeS+9cfEL7oby2iZ6rxsCtOq0fgCHNs1p3qxHz5WPhTRLus/AaU6vIW
oGmnO1qFylfF9JzilHe4Y8rBjxIDaHfSG48uNwmFYIomdp9HhHHFib/IIdbsVDTh9/U3LHt6gpH1
Q/sP1Og6uCv/ZP5FY94j/Y5Opc6LTr1/nMWb52FQm3HXFC8TFQEzIWD0rC6QXjl1M1do3bQNdsdk
4VNyMcBsR/IXPVtuJatBcdrE+lojsCBDjmqPiLvkjwMyGSCBFKNJRkfqtOax+C13ARceaQisUwqT
9YgogA+i3ngScL7oNsCag7kS14pS/gtQAQNr3lIe3Agwq137skd4akzu46/NfG7wGLplj9iax/eM
mMfYZRHgTOdukYXM+0q3YXbXl84zxqeGOrYIGXXlH/SY+bHV3uO7b9HIR75NV1qd3YT12I89/pCJ
RxbydWC0UTuy6FE+I9DGkEvNrxwYwBJxTff4feIg2HCRQUCLQj4FU4hRVLxfM6E7aP4SvGWH8ZR/
aTVjgoDKLHtviY3BcsTWGwN+2zMnROwBHeRb/cpPSkTRIJHlC/brUp+o4Sg5KfUoo9qfM9WI4WrH
nTv5CItCcHnKYUtdev5YMMbEZyEgnul598lbwz5yGzhfrF524+tOb3wbBppF7SZoAOSQ2i8R8ZTH
ieYw30Q2Drv0sFjfyo1qmONads3eYZ7K1U0Ucm6uutQh+R6K0jMp7VSpGIZIn0I3RkvRo07mG8y8
OJwLKbJBaP2RpuABvuIF1t4N8VWBWcMQ+Syp0TIQg3uOVFbvAVwOUOS8L//og9sRPWPB42CK5vAk
8ABkv9wTYfq5LdyRbL/coKWSkD3xrHlcdlzsaXTfnsfWG4sjxkuFuQz7srflJy7/HNkQ9ulaM0fy
2X9oK7BbAohyhHWZZwA542txKjksFicbxAHSR6BKe9oouMuU48xzjZgPiF3CFnkw8O5Em6/g40EP
cePR3Ty2XL5cHDQhbelfm+0c1yif0WEgGs3+FpDAuQUdDYzIdHfH+jeLCl9lUASaBgEdFsP9dMPj
MLDaVl+zFWxXg+EyfW9YxwgWsuvcXrYrF0ULFCvQsXPfIlrMvA7uRIsZYPDP+rXwzqMmH3Q0qC5v
cf2tEh8KIABjwc8SjQEzTnY6tkie7NhjsCB+E4Lb8jYlXrd7lF/rc0URFXHdaS9g43EVDwFdVJDd
9CZwG/T9FEodGfS7fRnAAMaUjlH6Mj/2hNnmzI4cikOgH2CNiQQnm6l8PZvtQQlTsmdp2a20V6QX
hcRNhsHUEpBJoC2grUW8xc6FRPer+2TJSgBiHX2/OJvPTEvQ/TKoxZdRmAGjirKMtJ9UDpOJvEO4
1RD6wSoD8/rHZ+t4R18RHLkd9vYnlSFYEbBXmxhegTXDVJYfUzoMkGcQYUP/Yf2OaEO82jJCW1BV
e/NB/uWoyWi+ClfPutwLNBRuQ5rCgXnLeF1fd+KsyrOorgc4TMDr5SMrF+L6BCgs9nEkkmKFuAtW
pNsmnxZLNK0jxi3ijimlNyVnyaWkZrTYsrHgwgN5iu9uRosOK8Hp30ca2KyRYkVHfFTjcaDvkBx0
lEQ+1i+WSxMOwg+5KgVLgoH3fn8/4pv/W7hruWuBthTXX0hP6P8y+5RVNzbeN9TvFftgw4HNzFh2
CEHi9d+tb/2fkX4pGul0zEj+4vaS13/QSqzuYMXP/MgxQVRoJ1c6Zg3ZLTCxaT3S3sIZ9GD9VKc7
w7Ts3PhL0PicpZx+/4ZLjp+MLch+up/sCEzWO4Mph5vtxgcC9SBc2z7zQTc71bfmBDnplL8jWZY/
WarPxYkiNqRXiKFv9928JW64f5z4gpCTLmwb2SV133bu6Iqv+PWW7z9wODmN4z9+sUg5iAj2KN72
q4MZYU8ZhsDJ2J/eePL2RA0E96N0qN3NTR6bV80jsMOrPKZ57L6yh2k1kqLqEcFEuJ7IjN27BOT4
6yX2HhGbHKog2T/ilKco4mREeYMkNxwOiwsFAvkF7X/nB8Lj3gqA+Xinn0e6uvu37CAfiTb7Gy6A
Da4Yg61P9l9Ece37uGf4vL++wZh5/3l8fMgOTuknjuyBN3SMo/gVAZr71h+fss/ml6eAx7b63XWU
AdZPfsyP6htn9X8Ack2UG9vzgj2XxhtNTJ+1A+EM3Ynrzru7RF90e4vdzwByhqD79KQRD2yHkfNQ
77+IKnKu+f7hihXdUzyimgJqaZo2X7xnq4cW3iE+5Si5iMpBPgX5heXGMWjVAqTd//38fDBhdUan
53L2futL4frBqCXhYpzTCD7JvvEc51Y7yQHh6P6KvYViPXu8n8iBc772ex9rZEukqIgp+S5/1geo
KG7l/KD22DO8eqRS4z7VBG+hNuR9Ef9kg2YpM7GR7hgxkwIGgS0c80dZDfBSSQzA+CFR0R9R3Bwx
9q5YVjE+wCDVS5fmk/HCQDcZODBDOUc36lA77XuHDyxuTkn7yE5PxZFAl57OaE8cJuIKgrSYLuyz
q35pPxnMnvQD+7TTvCg444R8hCUYpXn6WvxTD7RcCk8O5uNwNFzlLAXrE5iSkQrrz3hbn423wcVH
g/7GyQ5HoMLRdOL04HFw8NKQzsgJyN+BhOfZv2FiifffMN3YlCi+kGk4UtC8oDhJoHPvE6/44bDA
VKq5Kc8JvSIKA8N+QJWzt0/kW7KlDd/LW3OZWH0gDGhuxx5xZaJg/xa4k3z6klf9zf6tf0rSTc8L
ojNaRauoQXBifOJVpfvG23AbXtad89srLzflBw0On3w4lsH9MSZzZ4++pr6t0Lp6lw0btUcVZilg
2wCkSE81O4TF9Iljtxy8Di7CECobzxsJflRx7M3kZwO7nT44jrKiZ294IQr5k0MhjYX74i/fzKCy
N2Tm9M/yi/0mitjTHYqrK/B/wSiTy+pxUlZB3jaeduhvtMS4bdTB+MxR2vONiqDr8Upehh/znFgB
txo1wTjTdnbtM9LdmZtCfCdjjGSPOZjpKzux9NQXASTfVvqYeo85ZL77QjaRCigVPNL0AqvgJzvJ
P6yLWDU3+kS9wwHbCjOfXvLyqpjMOaSP8lJuB+S5De4V+kQ6ARl7+01JH2rZ1zVPsYF40KlzNjV/
aRaCOf3xaH6A7KkekmPDoql5w3rMLoy2KYMyT0RdUzEJhtAeCMdc0qF2aWHzMzF00JApqntmhFrI
gMqlqnGhgR2fISLqz0TptN/10QiZ3c80OvftsT0avztCUJVX+Re52KP9YIXqM1Xq9pyxInLuWx6W
MxvW+kJT8WWcsp+BvelfzN3YLrQBtmvyObC1ENU4gWXDzAaLxtVwg77n5FExXkJTgV4GyVV84f3l
4tOG4udGpVm75Kuo1YHpVnfangHBEO0BudrwzH/jkXHKLmArpZ3FWRi1JOk62ZWLdUfPybyVVD6e
dIV0CY6utNJwAtIF4jVeYZkAbHEsKtrPEeWAShuUjC3E1Hv72Tisn/q6Z68SgqnlMJaM+tF+HfvS
78izJNSRSFk1ApCP9gftHkKm5rQbvYUEZzMoEIxabwXvyn/9HGGkAtFJFM3mMBibSbLPvLF2WmJh
aF/YT5b9T+0fLOmbZwtNWg7BMX5rywCFyQZ/RH8u+mAavvWnnkCPHnk+2/e++ySpnhqaMBiKA0ZI
uNmd5ISMgwGV+Y9njStIjc/sFsKt+JdEYARnKb7B1Xwyo+mZdCcjgqv7D5A99oduIq0PsZ/rIjM0
BacbVcvjf/XNSj4OZc2W066+tC3qd47cENOHZwpL0eZDdkQVOh+eE/2gURthLTiufZjQ1V2b19Y+
qBW0utrypd3ultsq4/Lc5YBgr49ZPB/bdOfZdgGB991Gxilco6XcRncIP8LaI0hPq83RiZPSYnHa
Jgw6Td4kezrjE/btOAntBf2L9TvTflDw3zcGyROkxfQkq+5mwnytmEEsGw66Bp35CeOZ+1L8J9rX
oIilWL3sDD7C4ueIUdRmCFqmzFoH9AGl/Dif1vvXZpx3k5PmTH24ykaF4pSFBxjAwpu2boYzQw61
mLUqdOmNPo2sOiiQ7StU2UJBrjM4hp0SlySXij5yKJh1Gb+pJpvoy3RtGtaa4kmexWOuxrYHWi1D
h2tz5wbOkgtu7VwiKpTo7aH1Bsptu4cYNBdvTfsjeDZlp76kyHYN5DM4JdMV7vcGMBHfu5qHgiQK
gjFUdurxntMNvHMACIWjV+KomG8wh6nWkCFIZSRsDZkRkoao2yv+3lMhyQcPpxI+vSG/dRSgApvb
5T0072tiP/dI2621fVEzpE86M4rxNNBWgIQxMlrvS+nBWogXpilYgsRd38jSW1tkd+8bsehYcVIA
C5leAi5nOMjQx4jERx8QNOr5N9g0b2YqZiFjkYr3OyePufnhYkLLkbh3/Mv/CxSdlsDgFKZ9JFq4
oGewuYtGy/wHj6U2CZBXfdwQuOKqQAYhSJv2SMYqrp7xESvetR1GLI7g8IitzpAeMb5jCiBROCME
YhBdJdoDwFob4B2wHVBMrlLBYpHIFyq+jYlBn3YQumZoLRxXz0iPBHbG1G0O+52fTOqvxCfKbSZk
+JAKVShavidJinSYfeqLILgsTD8kIPa2eb/09LNXub5kQ3/ZJfMT2Mx0JuvL9G1ActTszFige8/6
HnkjZM2GoUaRaihdDIxjz7jydyk97/wB8wVW4YRLw0rXyIq70LuT8xkpH6NMUrt0mzo+h4yg37G8
CxQGTecq4gnsS5JeR2gedneYcfoiBxKEQq1dT6y4Kbd97suDbtJAVZ+BH0E6E4xaimGuIOYq4sBd
fm5Oki3NdIurDsqiZIcwc853TAzk5SrULIK3i7aGDI1gwBDS8rAKQHPNhMe20LSEAjknaEsq3Sbx
BKTyY6YYpP8IydVfJt9w+LO8IQBmgFjMKjte6ndbKN57ZXiDkoIzU/ZKDpoC2LZDjlRa1rtMMup/
byLPEcHRNCR9AQQbcVmiDbRRnxSK9TzlEjoDNLxJe1qQW/YJWUr9n8Adbdnn9DDgWIILm6zfHUwi
Kf4z8x82CaACK44kWaIvMmrw+qJmth6M1DzcdeImsX4Zb1jCwJa7UndeTBeYzVa+VPppEz0W/CyU
I7BvIWFvht93kicRMshrishM1fAaDd+TGC/Sl4ad8CnZKVNSOKyz30CVSqrY1UTtQ4e1sy6VAYDb
Jkg8WnbvBu0DfIUzvdiMPgvHygGvBPZt04YepD7NxYMwTtW14Rlmhy6Kcj//k2hcqgD9BBBLUZ7S
lUFYE5NAcFMwT4CZfMoRO3Q5wTta7/DJe/nU0P8cq9qpUeXluNgMZGk6YStkcIOJktj0YKNlUPe3
BFgAk2pEcNA9Ek3x78o7n5X4UCIh3xIxV6TEW7tP4HMYhQyAMgn6DZIhUQSwIGBEGoFUGQgKWL7m
3T+gugZmEQGq65DhYhUDTzBk0dhmb+koVIcvcQJYcmHD2u5BXf8DiYQcCIgjatPEVAKlLaMJtX+y
AI5Jpkc4viwcZmuibbrPYSXwUZYvsFH3hvMNhe7MAI8ghuIuv8FMaLldzSQTanetuMZty4MAAw9s
AmtDe0drxLB6qCjYcfkv5chY+8ynBjMhFNoL/eIdHVxT/7JUCovkH/qsCVFttVAELDn5HCQbs0Rq
zXOiaQwNtEO7suBPvQ9UUgAATNp1FaJhY6XZzZcSch2unYULBvHO1pGGoOSXe/y89MjOZ1WA9Uzx
3gEE4k79Rw5D474BsGw1YW6PxpoJlDAwkYql8mDWHdoU5PR3dkcNta+FaX5STDqeTMW0nzucqHRx
BVRPoPDQHq7Wv1prPwWPWiLXgOEdjFkk3og5R6T0CaWEBsPh//YWmXQLwYSFkwJGHLEQxYAkwxpX
ZG/VcZ/ZNKdyJ05Pwru55JJXF9LTrGGPyQkcxraPjaYpEd/HoLKE1osNv+RemDDDG4bnMx1iYPgT
oEKojgMJlDbcGg03AFK+nBJHnZ0FH0M7wfzHaK8yA+TiDortJACJBHVOPLn//e/yNCKNwQcKCy7X
/ariONUITIzJPq9xGgf0tDLqkkBxCd6SXL4BwhTsSJa5sv1s8Uoi6yyTB+yrQiBIysPIwCvVzmKN
ElryPk88oZccpwVmR8me6oubJKSsHSukQr5A3FiYrVJfslHzSDdcZCWbfN+Qt8kTOk2XHS/rWJj7
tEA7jm+YbRSc6yO7sUiKkJgLCXTFTF1I9jpb+MZZuls5ECmxp+DAJCdbKaursmNnhJV+EArKjqGo
jj2vlt7mmAnJiNpwpWOuk9ht8MiCNriv4E5w0Nir9TYwYdkx5GQbxQI4CX6ji9S+6PDBVy8dlhdb
Vk81KzEzwRjiADbX/4gY/R/QHqyZIjmhJzKztq9l0bg6RxWAxCuH7RVWOMcBBO0lkZ4KdDOdYk2Q
FwjRPUAUJanmoN2xDH6k2t+qGqGdf4OWFm6cOzel428KxmzLkEUiRzfvyMbmv9JOPqVm6mMDbGqa
l0e2K20k7M3kAaEkrFApNxovR/HIgaCPH5ohZE8QlDe2UuG6gNK7UDUp9lVnyCpgV4AHrfkKnAAt
mc2fSteENuBE9riQErNGiBoTFNCp65uQ8bkOGi2h2djZqjC/6n15xg0injB2BMJPcGmiyRGSZgJ9
rCcKM5tdMbbRMWU2I87jOFenKRmf4PCJbQ5ekIBgnQbk0/eC9CZaOxY7MUEBZkVGjUHS7g7O27id
Z/07UU45+u4ELc10bOnOqCrec1ityNY469o1ChHoGfa7BCUROnixKw/dM2wWvLAzYqfU4ckZjtIv
iWFUn1RadI1XhLOtTzS6AqlD+DAlSFZt8VhVHCCLIzikex2IIrpoRxHpm3Kpd3d8XGPUrGDpzPeR
+J6hiHKKro7EHAFSEeXDzPF3U9v/uBJiC7jbpZfj/dXr2dFsprcxoz9DmDm4oUg/hqzmAz1WGx4c
kzlqzEAILXQhv+8krIKU8juGDIC1tumDy0ugg4izGFaqgeaJZ2EGILh1dHzJTlM2BKTIcVrrr9l5
WSOaSWVdPnLUnZSJUou4WYhRwv5L/QyeR0STDPqf4I9KmvlaLn04l0OQ8xRInKLuE4FEcMfQxs/I
osXDXKofdGgbdhR8zklJ7h7CRuGrHskwRbKuoAK7q+iqccchXxBrJ99DEE90Vnp7TzW4GejtfA2H
tyi5iE/DuUbPHnLDbwZ8kEdqKVJfrvh5OVq3ucKvo7z9hPQt8mvyOrQIvfyvokJofzevq4yolV1M
okBuIIrIeIa5ZZqCU35Yo3tGloACQUAnPHQSxNryu2DFmfUjq3OgzruvgeWGBdzXCEkSOVnUHSuG
WNqk3QJZAnVusiPd42FL3Eb/jHHMNK1xUHoNhTXHmyFDbkjBNTxU1JRDYRz1bPRFKIVizP6iwfkS
m0m2gIfcZWFLNY4ZO8EfLQgvtiTjQmfoCTHW7I/WLx7rFwWl6MRsbyQRJNbQXJTJZZUCxhoq3k6t
Gr5rZQoIAWJf4ZnkHS8hs3T1EgoUu0rknyg1W0uJmtT8ypkR1KCHWBH7FDMLuuT/3QEW7tysqIcy
kQV0A414Qk2Jd4WXFkQ7grxd3VSH0iTIVWJ373ziSP9/X3LinNaBogweygwV4pXVuxaW/XHlaL5i
F80fEk1+BeJWrpavDWdDTx1Ny4PJIE8LJqVFvziLMSJWCDjHx75k4FOvw0Oq0yZGUgJ0JVfWCBDX
o5za5wKbsT5kzywwHVwxWBciGUGs0yXLttI9mQrYGzY9mbQFfl8Ku1nnlYAIbHe3IcV50xCgLRPG
oyw5XV6WzraF45I+5IWAeYIRRygw45nRjKNAMKXkHmn0JCo2uewRIKLgxNTs64AXbLY3wW9ltRXr
q+CbTP9D0nntRq4dUfSLCDCH11HnqG6lkV4ISVfDnOPh13uVDBjG9fWM1E2eULVrB/QoHcMC18oP
RrULKuso5Q8WlXbAoK3qrgU+beReu2h+6BvwLp+AgxvmPA4F3txsw9G9YLFAnlkJTIIwSakHQSbm
qgU3mpAH4WwZI+iaqWg4pScPcs+DsZZbF9vWMK9XQ3wY0eUmaLHzFpk6jgUEID2gfV+NRbrXh+MY
uSufFRPQB4U3BxQ4KQhQgX3b9jcuhGYqNlgfISAT5z2cnXc4J4rPGrUljCbkZ/w0wOAO3r7Jwml/
2vRfFL3gYrKg16pBSauKqZG2QWMkB37Ezh9aYLQ/7wmO3RjJGwueJupliYZjlZ0D4EvRnDf3xWe4
SndcpWevYHpD4VhUn6H70pYXEW6U1LF8YKh6MBWbYh/V3VaijBZmriJmQFVHbcKO4HNNYGaKGRSf
mtK3n6QOxBPkQX6oWKobWnLrBugzTSDnYYCLv2xNubdUtOOw7crwb5ABfeIEuFAFJYaJILfdJXoD
SYg0P5AkWul0zm+mp24ukqsOeNLaRQ5R3H56Sxs6XhP7ztRDOQhE5DfBzrTHjanNWxN8wVrIIZ7z
KzUpNR3cxMnHEGIr0RMOcXwUp+IPza3Vg6KJUaHvkmfCOhbdZov9sJtq7/qcbSv+tIHxvDY8lBxN
uq/5f8Zi+tuC10Q4MOP5tY05qgiLQ5OZ8VPSCikSIJCsgixZoVNC4c3Ri1E1GIiCT4YnJ77GOHVa
TASjfDWw/UeIFmYKo3UuuTL+5aF6XLimEFLioJb0L5m6x1go9H1KAUHlcEuIa/5tHykRyhjwBoAC
zegMS6kWBt26HPydTwY4ziTUFk3dMreOCZIodsv/e3kXgIBvR8E22IBDmXXG3EClziag6QzabD3l
4VH8OxEyoLijlQ/K5ip+Vd2UbEO4gDJ8FGPorMcx1cEZJ0TP2N7leQ700mI60zJV8KroWbeWdYhC
u/or/1amW+VC2KD/i1ZVlqhsS/4PnLpNzzjZSCEwLS8UXJP51tLLYkTJ+2GXoOwxcdQtso/S2rZh
dxC4UWwYUvzWi8S+JnVxm+DiOnXzAaBma180VFtxIgxJEDIL/d5FE/akzbOU5PgRzeToZLQTiFJP
lhVvDczQW2ihLnHX4z1gMBQOe5cNWznkFKuemgaEytMIe7NQeLX545yru2Zxr89vmjMeZO+OfXga
NG0jDiTitdjj1htvs2zThZyPW/hZGVx2r+LBTnjyB+TBMMJJqEdQkNYoE9XhF1GAI8OFPvcnSRHA
zoP7V9AeKq92KAk3S0ltmi85aQWLj1P0fNZ86jkOMIrWmIQYLQxXgmj53DIGQMOLGG8slOq6BcZp
glB5P5lGVJJ5Dn4hmV18jcGPf8uu8VscucV/hJuBpBj4JTi9Y2ADny6Yr/PwIiVPGwRrA070BLl1
xAqHCAFsHCEccznOUJlMlwEK4cKkNxfnscb4JyxfOUnEvjVuXs1QyAE0a5RNCF1pbg0MtzLI+XAT
w3OKaTFaexumpI91WJCqYw6fistBTDIWE73U5ONqlX7IBZW1DRRy+g9sgyZshEr4ogqStRm/W9Up
wooqn8r3GRKlSzovF+icXaZFnXzQm7TBPcND2NA62xiy+WLZOCLywb1gjwHBayiOBkF4d/rommTY
CnqPYuZj64TFWsZLX8HDQrSelDOWEdZjCGQhJi/sZqP6SFzv0Afls1IwUymL5dDqpoEp1UQYa1Ed
UMGnWg5XG0PCtrcY8xuXfgL5zkp1qhuiNfCkFGtH7hFSMyC2BPhetaP/luF9w1/J1r+6cVVi3Gqk
eIgm19CDXI0Zlgr7fQhe5BDBDh7hL5cxHsD98ZgqGbj4anyNSK+pApfIB/wJo2sYZ0cnwys6FpzZ
j7wNMHBEbi/Kavzg/lCLcUFPNYGd751VfMo6kdMowP57VNafFAthxJs9I5K+8A+ahZMu2Ltp3WcN
c8+VrO3JLU+L1l0G6xMj15KYDvKIQY/i8rUCxdLs59RA0Y19KKX4OOAPaLyJK1AR0S2FJ+9I6+am
Fw6dLX+IaEhzRmS0vGPMCBT4VFvTs0b7mkNc4GInVUe8dWwGHj7F/5j2kLTgcjh7THRGYM1ALLdw
QIUunhVQS9rxHnYlpd6PpKTK3wmTNyx4gtF4dms2cgoNC9G95ibXJlz0hxwnulgveJ0KbVpFJBmj
2EIBk1YMe6GRtfFEKIgm8+HSuBWBiyENhhXY7XeWvQfVJYR4NamXqf/6TVmYFhHHcninfJ5Ranek
ui7uw7PJxeHWOzkYE7YK+b8xvv7M0TB10g0TwqF5HhKQQWPF/p5qpEHzFS6QDnpekIEH8AHELVZE
WCdVbKneQV3AGKAz63XWlo+mrv5Wpn427fJDC3NuarXHKo0T456W3z6aMz2mmKU3i+Hh9r4jIVo9
psEJ9sNJmG+KHGR81FOCVPy/uaMBUzFkFK+MxsDhgXvC0znfByRFf4u4XDHilHIMDACXuHMb+iuX
oUpKdzTBxyY6BbDztYcEmyMfwDoARXJZHAkDFVMBYa8UHO7kM8cB8gT6L9y6IYITZ313MVUk2FMi
aKRHZMbRJJ+WdxtCQLMeo8ImR7xrHUv/b5Pl2JszeIcBWpOy6PARQpIsYqPemK1zwle+mV/Bvz0g
QquMj6meHEKgiya8dCMuExYqB6o5pumZ9ToPJsAmTg7mbpm7I6l1/OUqwfr3HhNAarwVRfdOvwJI
GBIn3AfNTvfGTTrc6pIK2Q4OXM02U7JIVQQy4MqHX12M4D7BTsCmJpOeM5uGg/gcDIxAtRiQZMJh
bsr3ggi8qnKCllRz9B1lN3YMSwczOxoaBRGvwMOiSCSfZmQxkiM5oaGUtLoGXGLHYMaMEeLX/Gq3
3uDgjELhqa/43GQ1Mo4HPxOns4YcOHklhXVKHNx6whS4rytJhaofpCQBk5KttkDFGzr823AKaoh+
J3sv3CbpgHWZJuHSAa1fgqedPb1LP0T3VD3NdX7sBWSazdMQutvQ73YTnX06j5uagLkY2DqP2MLD
R0dh7YoDDVJD1prHhlVW8UBWAdYoHp80wBZ+LajAn8gOV0tHkYNWJbl50ycqZrkvrRK6CKJVQCUO
FZmLYOtTnw2X+h+FCDXhTqx8J7P/0wC4gOfqibtjQDwgalaVAy2t+WvHDHWVLYYY00OxxFethezA
YSHoIx6CKwtOaVMUmImgZ5fxncMNIgEWJlOqGmxQgAmX/5179CBEa8tJQ6rdszgMDpr1Se39xHWS
SWLhj1yZNZ3xWPv/lkMXts8JekBvbp9+TwaKO3l+LhQzk3Ldq1/a8WgwwmKQkxZfQTBK/Z744KTh
bkz/S9MAx19IPvTUXfwuF72YpMUhLPBiktaf+46hD08BDmUbnAZeSnQlLIMNidmb1bwC9TMvYhfz
bwLK/xrOmoPL5LgebWIgr6TPnyjOHmLtK3CGHRXKRsOFPpmBnZY/jvoKqksMb7SmuREUTpZ6yLPz
vIDY2fTZmP3D0OC5jOq796EDsG5S4ppSH3vbeHz0YackOWaGJeLqHDUeYCR+PiZRCxjhZhgSq4rC
L/sJ0AyIc4nYy5owPBIY3TlZz+KzOeFklbowcbFnDUP/wtGWodEFIH2UzyXPVpnj6tckzkQKQ+iD
E9HkLwN2O5jYBERU1I9NdJ4iqI/Tt+A7rf/IgSSYKfjwAsrUwBjoTkpHocSl2LkbRnUzXe9C6crq
qyz8Mthf5F/JZV/TaXiMRovvZlhedXGLpxg0nXkr7WPJ1UzBOCD6jAnNkWsCHoGviAwFQVvMFJeE
T0UmnM6wa+ba7QM4OcktdvE5HfA+Js9c3BRw/m1R6bv9kfSjvXgRNCWDXT69jqaPA7RHy7MINk0D
RWLaVnU3op0WRje4qWhBj78VCmyWahpTm+D8ZXbOsaimixkorBv6tQlbv9K0D5e3LY9d16O1p0Od
ZmzGFTYm5sELxwPt/7ZlcqDV2msf2EikB7wutu6YPmIDJYBC0uUrHso0RQ8sNbK8UTbeKSPkpXju
vOEoJpbsz+hlLzaQqJUzX+wOBueulKUVrCHUMcGy5W3UCYr8sVyrEM6EIjDGTQ+58ShfQfVkANBV
iRGxgaE+zstD0G4i5rCMzh1t3NUlhPvkM/vt5z/lrfV6jjUQc10MXE0EPNcaY2H6kwnfkURDJfg6
eT/4Z9QZOSOVGMzzyZMlIoMKVE6qLU4wjiDiynmoruuhwmbG0Pp7wHgCGTrTvprQ2PG9lH8JmBDE
3imEJtS7CyUjrvz5TkcU6WU/MZIhFHvglIMd7VD59yya/IkJAVcR+1kxTWUu0IMtMBC27Ze8/QED
YzSB9QqZIBFUxqEoPsY6XbnMmaSvcPchJO/etDejhuUyE9lxHQc11lf1g+p+FmXuK7i8WF1SjKQ9
xpeM1Uas9uAK7DPA8gEWGwVbpwEmz5C+xbiJkAceUWQlEPGZq6YgSE7v3ltiGTXQ2xqeVDJdPMCF
mvm0m/+tEc4TCLAKi9vAd01JSRF3yKGEPhCtrdDd1CaGBMwI/YgllBBBEu8jkoXlRJk980AVKRzA
GFycrQQkFO+soNhngFNZmx2pRbKeuFJH+3IttLC4RevVB7E/XsN82MKCrkXck/LScnqnd5+dTjXE
DNJeKwU5K2Q2PUAxaIibHn4xnoR1N7YSJXpY/I4L8sP2vnRqoy1u8+gKfsNsstlnDjT/wehmsrK9
7vkIzLwHG1hDY1n87tRzwIDKyNTGHdAzGhA1w+xYQBbgvuU+o1WbGbCP5cVt6+uk6cesNQ7iAE2y
y9qJu5TRKcRCkMOYchoUp727RDi66coc9Q3VSQbA0DWfPhklWelSYuhomIYHBSE/oCM6UEbJ1lkM
79nvm40EeKj0RZ+Ln6RPn8OJUGG4ZySU5BMzPLVd0Mqjo11GIiaJk/MsxSlcQ5DjTowwHeKj41G2
hvNyWrBmT0DAW9t4iDwiA7CfWmJsv0z8OpJPJi+4lEgZmTLgN+JvqS0MiNRqarby6aTMtoJxFy1k
EpipXEM6grycbpusEw29f8oMdtoUWowXUI+QNllpBYL515iDI3YTIFn89eIz78M6MeqkmXIPPk9A
Lz4Dw1jjc3vL7X4T2dVfgFcnO1Zu9ctSso2c0B39cYTj1lFOGz7VGO4Nllaf8E/OcETn4yPsp32f
VHPAAX7vGAdWCI35aH2OklH3OGPlggSbsN9kXenQTQnVsJOR0NSPbHEviV7tHU5AyGol16PfgOdq
kBExa201DU04PciUM+62LeYoraUwArg6zU/i/gaWYbe7kpLA99otHKytHlobG8uWuNs3TBcwyUdy
TAHg/nN5IcpAWB7Pf7hSgzcAmqo48w0kq8t2f4RpFDF76PRyl6TtmrHlT1Mzb+D4gCFxkGNEPhYY
LFeTZjJ9NKAOaM11Ng9Tnm9N3d0YuZBdQxxK3wyX4nTC4Ieqo0k7zMH/FvB8cvNDP9qwR5X1iLcx
3EeEZvO5185zU/MXfMjuJEQ/l5iZhjhkjt5PX+508kkGSUkoDoULrTgKV+Dd8AGbVc9o3gHHaiya
zzcXuE9r2o3d8z6AlShfqx5nhI2m31Mkl3o2kEeuiatzie9b2DGavHBkz84b3k8n2thzQ+c9ahAc
Y/jyFJ7ky3Cp8EKl3WyT7ssHFGAwmqPUtx1zswQ8zwSNQIc/J2mNddsdW4vugZKEda1jOpCM/d+A
bvqPn2trt3C2WbCLDew+AdlDF0EudBDhC/nAwEP6nBcwTfF+oKe2ogR/QJoR/aUwmNZwV96Leny0
53DX0rFjrqjXv5hMT/EFB4gBhBu8pez4FEpHNvN5CBCWN2+a1mUqtUcoNGEav9tZdDaU2rHobXyi
Fm9cSTSBsqKjy0fBuS2rp524zVoUBiF5eZWJrsH8YCdJQpGOaoIgrT8JEVPRALQOryfGQqdtl21M
MwJAxeGlLcM6yo2T4mzI82DnAwJ1MR1WAMIlb8fmDMtsa5NHH01M+K67dRgYQxFv4ByxqcTmzF0F
BlMHw8Wfc4Bni4ttwg2Z4COH80Hb/Mfb1FsG/ozEgFgIDsKVs3sdSBwogeALSj4HZpWN/NoncATU
Zd5LMFkVTa+Dhpe9d+4x67MZMEwZtTDlJn61UXyTUDVu3YQXX9ve7/JnHUg3J4tDEVNDlOaC5Hop
UjqoAxO7lZ0pJmrjexhcIdiqGe/6Gcm5beDasa2ZPjTUXgE+t5LOHn3Tml4h1ulMJfHuueScZz32
7SW9kIbLba/p73IHOVCvAyaNDSNfMIRWF/uJ+cc3IT3lew+AlynOOgEDr5gRNVyVpe2D1OFNFxMi
HG7zblq1A3+UK78otbNi1TaUrcRwGVGz56xZdfKzGznz6AU4A2GRxJwNDiaIIeg2N741wSYgCAat
Eaa1EHpmdZlIY6dPr4LPtKYI25Z0yYX9bw4ggRAIphws0hgszAOsLdp9EyxZAM+BvdHW6qCP285w
14EXkEaEvavvnTQmyY3/usykkTOMpfM2IndLM2KRT6ItH1JTSRvd4TfGKKIfQ8wlyKOkdWhtB8jm
Q2NauETRIenOiXUZG+0kE1RhzaWpsfN3Jm5Uwkqy098QwYYcj7BACXQR9mmX3QprZ9GE2KTg8BV0
8lWtP+qeJR3KW6YraNoAnIieN/EgdWVxuDLusoFJBAJUOcUNgiLKpT6V2hFyLb9eEgGFuyNsRzV4
G4lWTei9bH9ZC2ltZKxh0cEToLpJ4R4OxtayELsgwErQHrru0c0OHgZZMPjBxB/T1sHDal3394iC
TMpGSNcp0zr1myIA5YfGXzFN3PrY+sOY6xiI4n1laHuAa3UfqxeDpzcfRtqRZGsZgLDDnoSDYflK
hkcTRdV80hDwIlFyDnACPPfEH81aiN2bNIFfca/SnaeICSPR5SWgQIp2bfrYjBugfppIW1Sa5D2v
lP2Yt0erf1SY32qnyNspdaHYJ8aq687VO06jtOC6s6MQ6aKXVkbcZ8c/AvqAXDSl0K6a9mA3VwDe
tH0t5V4In8zsxA8ZcS5HUtDsH1Gtq22EEhnrFuT6yd1pnh3tXGtXLbz29TsE0Ko4uP3G5r6JToaz
47/baUtvyTgvsg+DL9TTkFsZK4Zt4Fw9pq/DpaDSJgZdX6NSaDuYt9ZbYT/O7ZGWgbKwzc4LBsDu
CVfEKTnyBZGuzvjTNljggv2DETrk6YVaz0U8eS+9wqHQ8pDajXu19zhgFxDzyNeOMxrLqnqN3Yem
K1YDhXTYbpNgk1VHYlAeIn96krOhtVmkPZDGR8I5G0Ly8tp7BkUrjBwatl9ycdLR983ngkvdjMIJ
xzEOHTAfZ7kpYP3eummoNQdGoiQfuuZrll0StrSJlUFMnJsmpVw2nIwUwkAJdak8B36xjq8lkSaW
/l0RoYPEhSme8EXL5ZfMZHD/NEuxk0We+t6h0pBozc/2+GGV0LZj73Nxk4uy6j89zaEtWRVIlqsY
QQWBQtTMISWDapHflOV77XFgMHtPnOCoxXSy6AbgrO5y/pHZ2qMNiw9PDEB+CPhcW4QHJdSifhlt
85pJE+HUMm2ya2ev7BTAgXKQTBdev7sLfGwUIIgXGP/B4KRmdnD+mBr7bzaQqMgxmGnpTo6LjCkj
B+avgz82RRGjY5rlBa8rm16i0wlrKLHpsJjBCiptrcU9UP6ieN1hH9eTyhcw7yZNN3Ew8gGCcgDb
JnxEJEUpKiKuMwn+IJ41fc2z8iHTIGkxXEXGqY9EF5EMvhZQzEatACFRGdGqxTwstbTN6OB8EcTX
2nxT9FfC+lQMsEyjQPoDJdtVayEx+ea3+LjayJRtDl+hPHf5F58oHwMgiRrJVH7SOVgsMDdgF1kz
QpQJA9PHPXcZj+FQbcxs/q/L4mO2GFBP5hcr0IlHYUxJUlRkv8AI19wvyuBd09/HAHv+9Mnj2QgT
OuK9aFVzaoWWnhJjYv6XqUOOvIYUYuAK7IkXdJUT2jzgvX4WH8WWKu2pt0E4uoskZtsJGAQqBZ+f
F3hMu7T974/DZTC3Bz6J/iBT7aj5W9Dqzua9hisLrxfHdmNp/ogtXpb9m/x0uykH0tchOnEkV+wd
leAXLgw5AgFIP6qYGtjo1ZfCuUKEn8CmGFfbBEVPtExGd/MHFPwR20S9gsV4jjDEPORRS0jhMUCk
AnV9MBfQBNypraje6l2L4FvHxuoV8PF54WRMYweCVn1olH6QeUzumN8JFBRGA/LuPcv9Gzjpk1lC
OeZbieGf1v7IxzPKY+e/BPFyGNk8QZcS3qUg49n/QQnWlPHNxDAe+u0w4kRdqpaWzVoLrconqtUi
Q4RtQGppi1fbyKqqgFQS7nmHItXmB3XAYVP2ZPtAoJ2LNo1ZzXzTSHNXX7mFbyA2+SBpX4Wujo6D
sVJVHsPxv6rCcgaJlFf/s/nWDrsISEIHLNe5IcuGXzRrvwmNQqp3AWCIJ7rrWrMpoQMxaT4yth3V
HcbmJuVmt4iIDmNiooVhkAL54v7FWQCWo8HIIfiPLUrdarlMz5KUQOt7sHBJM7NqpjdLfeEoGpX1
qQBoE4KdBwY7yXVdoFuDqpanbzI1HYE+DLzP6SnzkCghPma53FtGW9zpUPXTT8JLHIaGgjK5uUMi
KxNkkjA63NOQEqD36iLIwWQMAYfXmvGvYMqvd80Gissph2rs0m2wV4Q+zcGbZ9PT7/MPoBDYEKOH
7Dnn5ob8VueYbpDtC8/qkFfulVAieGBQLAidmrF6cFr/RadpbZrPoWlObERcfc5toL4lv0k5OpTJ
sTkXTbEzjEWop7idZYQvl/EJCYYP/YXGurHe3Crb+RHmgLn+rXfVs8mZLf6tFdCLVO/qvQKqgIrd
9i/T4F+gN/zxijcLpbbVkUa2qL1Ro9bCSphF5UnFMySb5btlbTaQw4SzSi8nhHR5RDYnbqpxbOX5
X6JMFWSGbrks5T9zdN8cDS8Rpjxhka98jeEnbHIphBKijgIzvzrlJUjw0zDz9tAKTotHNaNb4PaH
Fv4SdV6Fp1pYJ9wy8CO9YEvPSO8dyrlTXeQaMiESyqlaU16S4TEs2esCcOIE3d7FjCFBWeuAJkam
s87hFjCqGan+E7YzQfREuGDF5zJiVed6YvnIM1XkqJo7J/QPY/UtfIfWO5og+gyi+scl4FLNKhfX
yfij8IOt0FxHLED7Rd+lWf1PhYzTs8uAD6g9MEaOMbyA39HbYDDGWse+ClB5KqLnjg1qpfABx4NJ
NLaR0RjOBwnosjq0HwybdWZ1BtbKsqMac/hrcY8YxY5Xt5zjBFc4ztKOn8Z/shCKh9WePWvamXSM
iUkyEmHbVZBuiyT6G5k/ZIWvTeQYyuKSc8z+pUBphUwtnpDMewLAc+npOfysiW6UW43aTKg1EQV6
LFg9pjgepgqLYCF3hCnyInUelP3Ncswb/HkDkCkZFgVYDfOQuZlBcX9sbl9hvdtacVpYbC3Yujdk
qwFey5AcK6Z2sj7LxToNTYJRWe3cZliljaZuczig1/30RmzxJzAH9A4WXEUgE046Q+EgNNY7Fb3W
DXw1Dl9CFQau55xkGbl8WRuBRcD8TOgyxP0JMw7vIgOBinwMkA/RXRUdSmIgfYJwIhd2SSKLIfpx
NTaad0nUjMdDt3ERr7Y+hHG4YMAtv8UXN0aSuLC/09UcaiAbX3n/bDz3BUHLatMogG+yIvGpM7hQ
c0rzjBca0wLpWXrAwtSxdyUaHJcDb6pIAs7q9TTuw+fpnZNdj+5DjDx+eYy5BhSK1MLDXsyiySmr
Q1dE54Sa3/Ed/Or9o2Y2//zSyDe63jRQPMNN3rZEdJDKMvvqG7hyHczDMw9NVdo5RwJcZ/5DryeP
DrBb7/8n454+f5RnXh+DSSdsh0dvLD4zRwiiVOHBuE65bouO5TXgCNT79LO4mA6XFApMZ0VXEzY+
9f2INbTrYl1FddLiC8HBb/cAVs6HKSIO4gSBk9iqrPpzE5a0D2gjMbcdrIveY6ZknjwKKTkOIFDL
RGP4IXbLDK6NiwMu/e+g/7TaW1kb66g7SxRZT3CNYh+WqDgt0ld2OJ5oZby35n+VjfitT7Z0knRj
myoZVjRuL+zsDu48PE9zaTc9BUVA2rjtrrxEu9WGRvbFm5m/ZuNTxaruoF1IvSR0mcly3wcTPXGi
89auBlCeUZHINE/npEdvXwQGKLcDFchbGaHzxQWlow8L5KJK2LsxOsid5I/SUcYeiioQkB71XIRK
n8qHUtrgQtXC7AzxrmY4gdzNA+/z25tMR3IbU3d15wygY/Iia+1JuRRmH4DLEjBnFUS1MdCX49ko
GDADhZrfammOVmJSkTxzXeM3Sh1Q4gBCiBOSapDnyji3WOcKCau34U0+WozwZ4QbIdEVY4rRAE8K
FITBV0BUo0hpGvONAkm+wvhYp+MDvTAnc9tfhGLV2T8MnoEBth5Eugn9cfwfjs2bJak57F38l6BY
UPPRkY6gmBG+b3h2nxt9gRhWrI3yv4CA+t/Kq2m/clPdpP41EjQ0JZ56lQ7LD0kKMHQIHpdgpjcB
EtouP750o3eiG76X5F8NxCVcysx4STxyz6fsbpZHHaMtsKdEUxc7/TJUt+/D8RI201peZtw012hB
8t314bbq9RH6R8CA2dLQ62g/E9gLhLu9XuFZYJmSy5Y8BagXp/KBG0no2xL45IJJmD2gT5bCG05B
q+Q+sxDEVYOYQIO7oNmFUMGL736suMUEYyj/ja52bOv4Oab69mqAX8iwGcMOvBo6ElUggcJQzNW0
Ql+tUboE9D+ct1JBmgYFScaEbNKPbdMdO3r2KZyxceuzlyTz90GWX+I62VSevfZ5f6jzcvgf2a1N
09McWWAcOua/XYsbRHMOURYR4hm86oV3CzjgNZn2tkP/IrOhZErvS+T9mwoy48r5WzEAmmdqtbCZ
N+ms6CHcr46IG04aShoEPHpHMA1qQfnNsD7nB8II243pY/yPGdPc2LReDFtrjet4pOhykD7w4uT+
oXKXmXZS9Pgs0EqW41faQ4/sIfV76VVcsKfKgLq34mGxaDiJcbEol1s0hUeL17+42D0NDrbN4acQ
aKCX0LkL7yxuzHPCp7d+1au9sTXHreMjqSp/4vESFMPKRlcJ4SYgi31kHDClxr6YCGQAAmkkqTwJ
oFbJG5fAs4RrcgRQrMzoIuUWJ8gwYpXBOIkFMYGFtei9/JDMTAMGJCAuICq+FKZhnH75Voizl6W7
2BH607w/6QkXACT0psI5rekSzEQqPMf0IXw2XI5wE3efahzwNIaKrJs5zaC1TVTzX+GbT0ONwWHJ
ODwxwWnQI1TjrrGHjYU5ZceHlPAqI0c6NneXzB/2MShQEQpkMBNkXj67ESEvAYY6PhZYfX5Jl5cZ
djF73Bta4czH9dMEBbbIdN7PY6dzzCDODzmPSP31XNgN4xE9akv+Xpmm37mt7wOK2ri/mZWzJRUT
VlTq7bySdGEK48l8KUXRB7HYoG1w6HXJNmM+PGKKqfAGYv4kaZaoW2raYmUzjpiv9aq30BDiOEkB
skyAC/jyVXcoDJpzG6ESN/imceJKbKKwpaTwm3BNMHB748Qw/WZfG9FaGK4jemXPg4djBEiR+uze
YZJhywhQ2myE9ll+b0mhTvydDZNKQnRRi5dXc8qPRBCg62ISGsdnm0Rop35Sof3Boc9dN9KTyrS+
9pe/ae09jI5Nb5f+5xT1bUpBbFAwAHDYSFG4ao1OVDkUWR3qgVRBTZt2tBbDVMMU+gRndYnGqwCU
U8h9ZEhrwj7Fn2be2MjNRT+UMgiSNEKCOqVEituLMf6L+CfR89rhReMKNsAdm5qhZMxn38w1X+ng
8ENFCZO0L1PMxOI7RVg/1Rvl6vBvbohapYwzoeBAYBNMJU//CnkpSvnTIbVY5f2Gt8QTnqzBFZax
wOqaD8qWDxvhfcyYL8SXCtZqjWmgJIg2lF4SfZvRqi49FkTtT9gcBA9IyJu0i8c85u3YGAsDe0Ki
zF47SLS+/abl55/QZVJlf3q8o65/sVIE1xjkgPmUADJBu2yEhtWE7ZNJsoX2RVQE3HY1vglHdSFd
vDrOgA5+S2hiDUOZrglWuAaLLjg6cfWqI7BENxoCyi/tSYUfwpbjobo0e9lAd9mc5uw2c2fawWuL
KZ4qNYpFHHOZj2N1JotFNFUVs7DCRp/GS5YQBscvOUVJfcOXNCigOnkYd1rwQV9G46OFV0gQHs0f
yL2OVS2zSdMdTzJ4aNTNml6blMHujOdUP34SUIHl9E+Lx04yfoRhuQto1B37RdRrkEIlYqixKRod
tEkBTQQfIt21xMPRVxDufqKzlQGQiJPYJfTJ8lKWGYYZ6FuL0/CgkKRaMyyV7nXR3XMQYNIOpDu/
RpQampQ35Q2U0ECGIo8i8OtNQ2elwK77HR8h1ss/k//Sqht56p45/amsXSGRaUhmu7M2zGs/+wID
XMmTI+74YMbfOlxkh/VDXt9G6Hmdxt6P+qMZYJASrtPPpoQqqckUFEm10Cnd5K+VQOrha/4y+lH1
WpVCBf1kg/WRI0iYjwr5IXcbISzSuGoCYeYcSR2kB8Ev4Kzm1/hggGFezXndLi4X+rzT2Ug1VskU
QJKTZJBkiAHEShPmR/tVtN6t1tLVCKVfuZzkZroLEBAK4agMa7pI/Kzjb+4vwoU4fvwc5+Xk3yIq
PZpbp19bS7bOYR9teGYNBV7fc8J4O/Ii4Pfva4I/5I1M+rIXhnU3j/+12SRqRIKzsLZxk3OKE15l
uFcKwozX6NLlzt1wz/HeDJrXuHtKiuKkw9ol/lHqYGt2P4uJzqTG5IjlqDNhlvgnEfCYFmzTJgWu
ZLSbWtxxDDsmnPZqhcOMdTLdHuN9bwUYFtfHDhye0+4oMgfN97/6piU8jO8WqzPp8Du3cUHNqeM5
wRt40GLzQQPPFAkGmw9Mq+eoSBZotw56c5DgypcFOYzzPSzCTRvUexezAbZc5Szv8eKt+xpPD318
m7gp4npchSo+FON0pMdcczOV+peswYmTnJ1utV8D5N/2RwFSAClbew18nBM0RD9V3Rvgwa6AVM0h
W4SU7SpG1D+7eKUT38YeFwpVBVR6J2x83enarq/Vn1FH6+u5iLXmldE8TvMtgFyEqXCKqVb50kYs
t/w/PyH8gB56qPqNlU7Yv5A3WvGg/WFdj6huKYNyEItK/4/I3wgUNCjxF82LM6tfRd5NWBpyrgLf
I1HaOIj1O3QJo2atFtBUy7KvDZCU694CLlw3d4+NS1hlSZcbpnj/WSsD2Rw0TbY031hANREkLsC8
ToKFg8kYAu/FwiSDyNnMkKZMAPIOO6sMZu4IWdAe7sI4lTs/wpQuCJ5UOUJxCY9zWZ5i6TMGaiOg
F3mLIWe4jG3HXkGR4vTWCc0uo104nUwTSaCxH1rrX4S7kApxs3cyMjjIvKIaSxgL4C5QwOKsvHbV
tu154NeLpNunnA+S/34Jl0wRK4scEM61ubVoD4/ee4wyoWv2Bp62JC8CcpI34zRHAQRT1O3AjbAy
GH+20KCJZwbkhwKKJyMSbc96LnAlsirMiqnadKdblRi+NAu2DsUdhcyjx/BfH5/MSF/rZfME72oz
MxLOuWKkDJF1XePKXiXkPqqzYZQbhxaUXy9jL6ktKddtiJLUuk0bv9QG+SCs0rTrqYrFeBqFNR90
oEpWAyUWtFPYjHvdeQSyIqoInQuUNWQPRtkyYcRrBgLRQ10wxRTsGLUAnUX1kbrlx0y8RwxYB7fi
IUXhJ2KR1jdP/yPpvJYjR5Ig+EUwgxavLdBak2ySL7ChgtaiAHz9ee3N7s7YzVE0G0BVVmaEx9CE
t4HSeSAxK2fkmsHUzrhdVJSrrtvpq6a2SGrKVknV+W6OfofU1ED429Ejvo70YBcwfKFDBiV+RacP
hPW/M+KTjmIR7yU5185OTCrTfbGkkrqaAKWJM5mFbCQRwahzzonFwB1QEmk9rKWCtkhLKE88+40i
PkpD+E1HwN1nBVPI6C5NEJ4a3pF5aJZej9s3HM+yk8O5s2ir7wE5xYI959/QDTv51IRIVoRgrU/H
V6poHwESarKj0bqXCUkljqdVZPlJMZ51AbClfm99R1CTUH00UbJVKpyJVpqinEtZ655j2W3LIiJK
FsMTLXkLhVvsmb42rUvyieXqx7KNXkA38MTqhw5mUereQA61Bxa2tPqYolUW1kt5h2TFF6M8wpKP
I3VxHunbQMFhFMcvgddCF1X2w+xyH9AvxIzVGbpv4CozHHQV8LcHsI0EOXhUybmFMEh6KpXYXA3l
P/Q5svpiwtrl5ckDliQlzhPpuRidzPFPD19zmqqgiPNWX0VVybQE5iHvtTxLsXl3drYzkAhbMqhh
/pW3SISxtmKxV0gbLYmLywxkN0yDvWNUfrGE4pGU30TqHLi/k/6sxdYWvEdDu9Okf+Hor1FwczB8
VjwQsoaNKQDcbNzJmjGwLPyVsPI9PT6F8fzIsg6qbUG7EyqrRpg1Zf217scNsgyTx8gh3m74FM2j
jJVvoIEprY24edJdClGRerX1YHgr/KHNXmsewgJRgII/hj4HSbtp/58YmQOLnevXuenXTaO9BgXW
QOzbyORxIrmRuVLqeTuJWyiFZawMlvFezjbSO+fW2hiLSf1gBNiZ+dEJbz1R9Fh0KtCssmk4jMY6
N+e1a3+446WWUhFm8aZzGgzLjzm61HTLDUiGLRajHgq43g4vclXO6Yv26pe8TytOJl7Qvmu7uTIR
2TDmotwGWEGVPuvDa2+WZ35gE31QVdVbRBKDYzwZg3dWKycao0n8YMwog1WkssmORddYWt6VxrSU
jc4qJx56NOy5cw0NTlkxoYr6/CofTdlwtbvhI0FaTyN+icXVYBihGoxp41MzD5vUVs/9MOw0TUV4
6BOGZyTVJre/sAgvOPpFHB5QQKAxS0YVRfiJvQZTy/8XXLvihqcDBW+GQzf1cdBumshCtg1Hj4as
Ywq57OLzLu/S6+mG0DZM4MQm74RczaqsW82dhqXKXUuTWBPGhyboD4xc/tvgeK1SQV3VHtD+H0Pb
iMrzNZuQX/Wt8a6Ba+3SkmbXNGw4eedF6XvJO31yj9a1pUdXr75iyz3pVvPWBupzDm3KWG1V10/h
mvugdlcyYtuUDoTSPFTpOQp3o2hOAcZ1TDKPnn08k4pJ2Zhhf5VbnnwuYhJb8p+UWBCj1QFPohma
7/8/BSYzKjsokcrwkZr/GITINzJI3pq5O2cc7Vu50qPB7Q4dIxgjwDXsNvUGlQ3lL5gPKsxxVm9y
0qRKSAY3mBwAoCuGnaOgQURrYjyRH6EneAs4BahO+UL9LeU4JJCtWzZQ+vecmfZEa/T9xsxrXxYC
1Yx2hwN4DXwpUwfkBgUEi2klh+0x6bQ2dnlgVsKMV1OrSfYIhyLLqzdNCIbfpfeUtDbYG+MkK2Cn
wh6OS9PkK/PdpS+kQBEqi1MHIho1G7QHqYAP1lPUbHuTH4PGtxSG5rRTq3brBfpOmwlYaSgQgvlu
mea2ZnuQ+2GKrkme0bP+mDRw65zunAS3gQfMBXInsnGpazAIsy+qSe542ervtM+5t7chOuO4zzAU
hWTHzVLhKHc+rrhHqYmchRMZRyXO0tzYRKAvLKQITbwfivbYl9/pBJlRLpJONy77NqdQlMrdCHui
rKHlayRC/NhQQMm1pCk0xrarnjddlnvS+kMBAXyRia41otZkAc6hhXTIjFKNcwIKUrkMl1hyawAR
2nRSWUPVAr0BnVCj54JjKuW0xzuxQFA78tq53GmBf2pQgIQhyDfQT9iI+vBcJhyCmzJctYpFjQix
EfGSZ3M6C7XP0KjeK1Rw8jlzGMPTDmsDZJoQTWw5wqn/GRGq9PIfXqSD3IwL2Oly7ZIvsJgQPeYb
OjDXSZ+kh6DjgMoyleDwpOW0hokY0Gn79ejPtHQxMa3TKJGbwsBIjDuiRicsVSkBJkvZCXcZT+8H
6vpMZdxVMtge99bIdPKMyN4j0NXjJCxL8aJtV4FKUNynnNh1TXeAzMCqWLfiDSILZx2jfTit9jDJ
YWu6/Op0nOPRGD+FhKrQdEgMT1r7GMJWpM152qvcmOs03enoDizcJUyq+agznfcaGV/M0ilH/KF6
YK+VzxFGvBLjVeM4fmtbq8gcl3R91ooe3PIA9m1EQEwE84BPDJFE240CSjs8pLkcW7lHGonsnJ2k
BQn7zk+fsKXZ1Z+OoFCdiZBwN3K4lNDp0jIkBSrZERT79kSUC6GiuaMsZQM4KuCC6g3aFZJTbXGW
h2Bcd10q6c862umOL5K1r7DL0LGy5aFvlXS3hl6L55Drq/wz4jv/OrSHuYNQDLOJYPi4i+CNXLlV
wnMiVZuaUE7FSKPIiVFQLtqAsUHJjDcDkeExzRwqB4H56GcTrZ4yezf5mQvdO0tnjsEMWS79rVre
CUNkumTu5FOhdqTI/GWzvYtG9SyAG+jsME0Z7HLiyRv3paE+TBCBjvlGY6q00AudaPnQ7/MSbmF0
lnpwF2UajfcVeK46bV/kji/LNa8S/mgPp7odmQ+ory0HdQGVF5LV3oL7hHmFqR7DW3p1HiuFSggH
Shiq5WAc9zqzWbRON1nnYAiS9zW7+WZKxw2lYYrD2+SoxA1nBNVdxMojQS1rI8N1UT6EU/Mq2TnC
RXDHZ6oW8XEInbA7dkr14ulMRTFXDQmYX7z/tGNBFASc/8OGWUOYq2uEibemgOX2qXrdyTAmd9FH
KiGu+WICzxWpa3k0RIU6N7bfUKDKyz6nvI/DpyxLOLrvKWywdkj7j7x/0/yLZztB5zaPPvgnrDCh
PDHR1ZGbs1yapdI+HrM9KmlkrzxtHOoIT6JkywwW5uFkupCWhHnkWZT+wP/MWz34GrgVufWHz6RO
rFMGuDwi7t3+lY0N6dekOlhPwNcNTo+J+Bcg7kbBG7ZfGGUNNPikTUoLGJqdQgoBAaTkSE4l79HR
sAQsXWwIPQMA9mpY/2i5iPeZJQ0kxYnQpMFjoKGiNtFlrp66gpEXZ648EFlq9uChipD9y7ImHlIG
hPCHeUcynHsktOdCX9eFtzbC94ZLKI1OVPVZRPZIsO+R383PZjwY9UmNA+oD+FkINWB/EJOFUWjW
TlF1CYkcVLBbuyUP86bPi59eDTXEN1TlRUHflOenbeOPHkghxfuLDoHCdSfKumRaKQGMmIAh6qik
F2eSDj1YRyMIR0rpzLqoWngl+tZvSpM9WMeMZeLLg5PBrVpiK0hYh8zs4bgDMGepzhpXJiO52nlk
DDe1uUJlC1Rd8V6U1LxYTPZYdlo6l62LRhO3hDcCvrhPmvphWvMugG0Vs7jIO4tRkvxAF8UO4hXO
8wwrKAYsDI02lY1GTs4okZ0hcVQMD2rw5UxfKeNl04pZqt3I2CKuOtud7CbNpsaxUdEW6d2YFEoX
cv/GFay6jbxmBocRt9FuISfqYJR3B30Yr18rgvwKI6W/3YOiOpg9adToIXOWjKkFkElabkBmCwi6
LhZvHmquIr9wOEAOiuEpQUAvaEKoAa4nLpsRYn1nooGsvUkT7n41/shaQOw2EM0846TFQubU6hbu
wVK6zmcXroRifUQs2DELt14EvuaKNdp4bHfZ1muOmKl9tdR53wIIYMqPnYidjuSpYJSZmr+z0uPN
sFZJE50i1zjTbubRbfU3O4ouE1Y9q4o+WSAIoeSSshrZBJlbe4P7nExo0+Qdomcc+poJKYXyjgeI
nesWsmHU3CNMgqGfV5wne+Tjuij3ndq+S4ZBoj5jtrflQAzBaNjraLDw473LylaW8YwxdPU0tNpZ
cHwp3F9IKFxzY8nMat0uYa/81yTxcHZCwcVcHNPX413VUUBNCOJHfEBvFQ7YDLkR7hYKtWUaQQlW
yGQeF6JwwfGK90J7MixD4g1ClXIX0VidBXT3TXq42oCaWfGtkPnlfG9BrnrNoxEJdUb4D12VjFKt
b1YkSID2K+qi+sB9lXPLam4ESXDcxJxbE5wFPc4f4OT9ZrDA1BvMk/hzat/ccjBhkjCCEONMgT1g
RZxJq8xUHNJeB9ega9mgnw1Vu7R/yUtMvzzrO4jY77mVvM5YW2cE+bJ2GRiP9KgO6t9EO/d2fIjl
gYlQmdGEdUacqeJUaOmyO10mUd/d8aSG3rPnEF872V3o4ujoNMjUrXzplmiuU82xqW4ILDGOAnCQ
KGbOhaRul9G7Qx7GMF1qJfAjd0aRgN1U3Vbt9O7O9krTyc6hx0mYHskwmB/qytes8iKf2KLE3Mki
qgCI06d8pxF5NXkqEgtaxsilo2Db1td+Gui6OORv1iRU6cfJTf2g1uiFQQRxAyg1OHjpv8czVWZ2
76HLEFqkDcojREM9ervB25HsST/D2yntTmdtT2n0lieNXaQaSQLUPtlmCiKCCxX2c8VSwqgQV4Fc
NewURxBtnQkmY1o+y+E77EAF6CdpIJvq6FPUf0or7gF9sh5TEj6HRXIVb8FGA0ezGI/dzlyHB8TH
W8en+zMv+jd2CfQ3q3Zt39xTva7XpMSu+K7LYEkA4QqYY7N4xPwNYVXLdlz144qeLK3uatOrS3DO
jS/2vE0blaS++i0+K5fkWp7RTOyDzbhCdr1gO4fqj5V+0S6JFFn8bq79yjt90A8YFpReZElUi4+n
vfoqzE8JQd9GRGoAaSFZ+0maPcLuBbsb379efCExWlxl/sQ6OxTE3IcbcxeedLhbVxouyKbx3Kn3
mgaVz/7Jd//kkwgjWnCeequefQvU6TaQ/1NeB/89X9zebj/MPBcc88cPAnfEinbxOnwpj5vn0ZWJ
DpzVF38/ZMYu8MiRONGvZ34394gdfM03/OFIut8u3KL8rLFRrKZtdUof0Y1xVc3T48C1Jdwk3VRE
XyTLN0DHC31Jzw3DP0iMhfCOHgwbBMw01xbta/op5Q1fcOHLU/kbfsZ7zn2n9BUMVrfFzdw8e7F0
f4B0G3cENeGm2SJfWa6vIYkVgjnvKV7c77/HTbE4n7krYXoTxdH6tBD4MHc1HAjE241EBxKtV1zg
aJ8MxgwL87dhaYcTES66K73vFfMw6Al3jXiGrrtVqi+zU7tdcagViS4AhsSphDP0T20a39b85wJY
ULvqPEdobT2HZcb5i7sKBVyEYt1wsBvTkWOB1Sv94FT5D71+8sD9IUrP0n6WWPVOZ+ZH0IWin0zq
Bo9nEeXLMmAymmGOrvJqW1UXGp3kSXUwRkjA7omoCcpqJ/LHnENzRuFImc9qV1Cx9bMrN79/qald
aEZv2Mb7IX0Z7OSCko0TTUC2U17YRw+Elco6V3HRMg5/tde/90T2ILoyPRXssHKUZmelRRGWcsLr
u/JCw+KdhhadTTrizY86QVicLS6qMPN/hETYA+2jupxOUeRRFqV3PKpzMD8U2Q1unFVbTe+dGtwh
3oJKq2cmuaG4RMzWdFlg4SOf82hTzdlpNCYfTcs75TdF2B+wdhz7eLaElrybgswP0vMSNsSeGSsv
P9oz84JHZX8nWJ5KDStM4Lh3r68vyZiCbztHMTGPUW0+ekvn4ICsP9MfJSO6NucAp7EmeK2ve+Ov
tHGmlEkOvusqrZ8MywjMqzmjNm/BVGyklgxJkQIU1toO4OAa7wws/Xvqoi1r/aJ2tw0c89RKXmT3
pTKmTdlSrMfYrxJxl94nS5/8SBqV6Lyrg7Oa02q3jrkXpO2+KUKaqT0NbdoSsLgQBdCCypBaOgbK
Z47rdh4caqhgavER6f802vKR8WEpz9G271POeLOeKKqGezWxnFTmRzFwNNHA6ZJMjR+M/jiHbqIk
MaYzLabbfk8kDXAmBBsoHMKlSxHay3FoD6p55E4+VQaIQYj+BlNNFax9AopzyLO/mrdSEglnu9sM
Clezy4MvK+dgDr0saiE+2h6jCVxBvbX3Uv1itwpNHc3dFuAGa7oCkyWxUWiiQtjtYfhWZPlBNwni
pcMw9CVZVG/RVO26Wm5uNS7L9MtpqleKD9LClUTtcLGQbs3oczaIvqXW/IwzmjzKuRTeuWaaIABu
STRXRgS0Y6IXbj4pgPHN4jnI1Etsdn+mIpa4XP2GjDj5cfJHUu1ulzCsc6A04WQEydHDQ+QSxvey
0JlIl2sPwYTZs4wUJGuWtumLjJ4rpJvWxs3BuyA6xHpFddP6+SQlTgrwWCSkWkisII6WEZcd+Xuj
uE8vdWG9OROR6W39ItW+hqL8uji7o+gmoFZpw2eU4p9A0Dqrhk9THlMe/Xaq1HT+022QjAbrsc2k
BaDDKsPv2E7eKsPE0bD5h8Gnk4m9YtunWtdWLkeVpJ0yzrDItwtXHEN19ENuaT0GnsTTyGTeZvoS
V8WrfBNypfuMe/fETtN215KjiIqHNKs0Tg6WfbQnzwcV8C4ZDY2TnRGToanIHm3r3ErUl1EYLW3G
LjGAhLo5zRECtWQ6q5FkVJiLgZTaGGdF1WdXj+QXdaI3EALnBeQBafAz0kFJyEyTiBMxQRjtENCo
aTDQZN5DXh/lb6grgFZoocOJFDz8MOt6bDHSh7tBw6aiJi9KVP3AErkEpXHrgT95xkeIc6XMP3Mq
TN1MPoMhe1R1d+xs+5jLsxB+frbkkHl+uUSB67y74reL4stsGZDUydhr2j9zxsjmus8SqXo4ie96
B37gJgTns1HfxKX9bPsQiSbS0mau/wK9uVdNiUJnr9Eljpng4AheCMU+INyqZ+NgzA2aDtVcAEk6
BCMzDSABWde8J+V4Kxz3AGkf9ThhGjUjA767jSlYDU1/kkm7RXysHOOqB1gCmSAM+CrDOTmkUb8N
DbdC4/TZZABMOg7+qE46czYWgth3gX48It8FIbbQCaaCVMVysPEUknsUQd7ATZ/xgFybNLxNprQg
tfYhTknxqp1NEyebrlWvfRr5dPiIiF3PirfDWLILmpWC2lLepx4XQM+JU5zQNKVV9BVJ3EMLckOE
DkducijgpWeUzWE0+p1CFlph/HXxYcpwPAv1o8JKbeUEhqQOtHlbahjH8Bw7L4nSVSRkmjtiZtEb
uCHYOqY2XqZ+CmHTrO4unsm01qWbKFjoWJAzkMB5LM0sYwrqPP6kw0NTgYMNXnDIfQz8afNyDcYd
w26YXIANa+HHQftITGMb58NmMLtnCBhjctQvU0GH2R+zIJeRmKW+nvJijRy63szC3rp9d0gc6PiN
eokM2qeDBcac9AYx67cyOgZKfu89oFIKqgVcR6CHqKsMkTH8QE/reBJYJD0DQvFHJHtJN9NrbDdR
31NtxZuwbs6K/TRGzHG4BRCsX6wq3Gvm/x81s7DJ16x3RQEWtmK6w+wsKDEgM2CzpyOKubXixRdQ
NA7/VxXd5PrTYLPAMndRG/2mowLhvNttLCoKGwsqb+3WIeBR2xYAF5PizdTJzYxYsT1qKgIAlKZc
J51Kr7dh0kECWaj4MyiVwNp6PYaLoapXSCRockN/o6fU4NypeQYqVHy1E/yZlI4DsZi2BTzCNR2i
NygN43I3Y6Vdhg1ngcxGL1MrJyVvdOJt7lEfeszzcV/MLu08KCGjg2jYzJD2NtXTLfWdqV+H9Kw6
9qoA4RqG9Y0Qk4ObjL7a4NCm4VcwTcvjtUaz3uiiDSdwBZ2F4LxcxDSmG5q42E2b+TZq5UeM8pEe
F80whA8Zbq70Pyud693KGsaMQTBK0z6ViZxpi3aWCtIV2X74KEINQ7wWboou9UOeYF3R1vqhGe2j
NeDrwrBAtNbMPEH5S3EtDg67Oh0g6SCUOj25PnOV8FYOWCmsykHkzttI+ywV3TpWfyqOF02RHeS3
7abXCX2fM8EAifGBZAGmA2AqFsBWHokBKGpvvWrEhOU18JO6vcrrxERSSrtkyg0uUHxpBdh3V3d2
lW0e3IpjEl5uafoisBbxs0pfzp33TUKb3UO3lXczkQPB0rLCqzrR2LEeAZ9kcaVQq9FtHLnRFAR5
cssZvOYQ5cqdknhpqeIMv/SbjxKT+RLNxiYcituon+BfwumpTtgS1jYvq2y0I6it3zmct1Zf3RrN
8Es2SiIdYkayAGqgELBXy793x3wL4gKRjA7bkQdHcEfJ9y7ptUOqJYexYw48i3XCXqKjupfbq2z6
6GJkg4ZL0ezxxYb0sXhhE86H2WHTp2JMtEt3Fl1/C1n6Rj1dy90orfc1SdcR5+CQfMP0LyPjmUdL
FobyBw+HbN9mCfzOklnvrW/+G9A4ODFlaSVxxdKTK1RgWVjaMIDKL5pBHmUzmrYenWQeD9niPCXl
bqQbK/n67ggMeU4w9yOkoTaJpl4CsJZN/qbRMlaxGIeSS6GMrm8NNNgCOz0mPdeakJJjT6MahTrq
3ErqVCSA1PmaSGS3yC6cUaNKF6kj4yi7V71Dkh1BxVbgADOPVArM8TPIfw7RDfOjid1bS5JLGmab
NKMX1i7buuBmtAkWd77dFokNcGgAURDwmm/Q3xt1yr7VxAKE7XzRZt55QFh69a0vy32jgyx0xZU3
94khY91ONaVLdh9S7dPKXD80tFU402o3BzjphrqXL/PpjsSv0fBUWbpRDb8NhAVUCLQhVPp5rGzT
hj4DfuGENmXAdmHTL9bf45A2mqedUypyJg0ntRr8uWu5muG/0vsU7DIVAFXF4TZurYM5Uqbm+buo
yosqmIBZPG+DeE1MeycdxiUXDrmRoPfSKwdNcnFiA2Iog7xWzfyCgjwUxXWGdcGaUWvnNivWIvqU
SRlqkK8qoFPyjaq89Dmb6oqEHkHVJYHnltHSSNWDY9rHm748mW20k/uVa//WLYVVynD3LSrwi8sa
0mZ8vwjK/INQUuTyAmhpTl/DVU4l5UWNnm9MW7+xvUev7JMIr37lbeaiutZZeSy9Ta4AiztJfrI9
6H7CD9Slz8IxNjwUbNkJtVduREcvYheE3LHozmlNTaMVxyLDflrOn1FTMbgUW4URhGGkK1l/JGl8
1ui2tj2BAUZOaqad75VMLTZ9ci+q8Zq28y6i4avr7paNhOeqzpkOPPAGuRm6xmi+6t+Nl5FZjdSW
532Dcrw3E7/mTcuRM2ZERcPjafryioMp4DAdMEMgZw4HCctumMrwEwcmNbmJxJfB8N9VEURbl/ac
5fcF8Wcqz37i97Sm4sp5Vzz9WHfZ19Q022wWvpr+k4ui/Mgktb6iTr1x/pAOBDswDsj8imn6YJab
WQhw6nKtyFGOhSYj+SdfgNFxLKs032wQyGniOzI2iC8tcuSaj8jxXZRSgAMKbCG296qmzqNQ+NGD
9DJGobvJ6HnLcUZpfIv8MnXlE90dO2p1jzztYGB7yGGUkrtsgke1PKRiUqzueXho4UyM2fAnBdQS
3ESTF+xNfJT8rbF1CJaqb7blfKv4KZ2CAHh0EJISLsfRelycUIokenzUqhI6jgBPUXzleD+XqmM9
lDg3l9Y0nCsEG3imHWbyHa4y7aJHzW84jtgorg6LFKeapRKom9j8J4eTCoYrrwn3SYbVhMWxCMKr
KGmEaZr0GQZcs/9eTmz9WA3DF8VGyQT1c2FZzGLjaZ0N5sPu6c+p+7TrtyY23rYMTwrAp5GuRtJ7
D73mTQjGZYnYn6X2NtOUkBy3qG73nqrejNBGiONhsEMUocVQhxosj0LbOzXEPtqWVW4Hftd94uwB
BNq/SkBHwuJHC6n6dKFDTTxQrs2Qo+FoV7skrxiAeLHvOJ63VSvuIgu1HAOMvCI6mqk8wBj50yOo
83hCiRNyzI8wIArayK2rajhE+5EJgoAPjS/NeASTprUl9oDmhOFicf4Rw5VymH6htHxBGCcdgkNq
F8w/2dTd2KYQ+v0kBTTZBllv+tfUMaiGag8vYtoSNFazVVtZnP73BYZwONQeLVPHPBiRRj3V9juN
GA/IcUqo/VX9cO6AlBVK9DBz5zRrCrJe74/NZhc5Z9N1uFzlrgzcF1NTjjOldMC8uYjbm1ZT5rVf
Wl58x07v4jEPVmZH/CO6AQsKoxMpb6Fe0xSyK4jx1qdDWHozOmSSDtFT/qVeq6d+/FEwfK51JsNF
xdsyjRQmjNwgSQmKrj6rb61WfKJFAWw20dnI2gh8nKC9OKrZDk9LMmDTG4LcQFqsoKcJV5418RiL
bctPEjol6umNIff61KFrU71G06gx6DT+hMgSyuCB3TL/M0NAUAxkIVONJj2bqfzXRvI0zjvktD+h
PR/6bL7MpoMXJ+p2XmuZy65Py1XR/ittDeVj1cBT/ItA1yDFzygPcbL103joXc7FpoDK3+Sfnqpt
E5BPtc2+l+zzaVsqGJ3ohQfX6ZFNrCXJzQwdSPvsC0BYyptoTN+yXsTOYTeuamlIHDjT0jMPVznX
b+GqoEIZDu24SNRXn7FKrNcgHzDspahqvVc+RWZDdhTeZDfXCdBlVvAJDaqUqIL08/JDTf0WeWfA
kGFr+lUZ+K0KbHP8kB/G61Rij+k/uNWpRVglY3JB+7kmfAMy7gMOuB1PrTQAoh+xNnIdgjALYd9h
oIK7s7YwKmcbLvJewXiOi4pEFwscGhS+jo5kZ1HwOqNyES1hKXH4jAW8KMNZWzQHQ41sc8jr2iVP
343QO/cgSkqA1eQTNIIIGA8PEbjajRliZ6QFxPqD2/Gjm4x9p79Zyo3uULQdaLUAwV7IkcikQREL
r8Fc32JC77OKsYQHSI4BJyM+BC7bAApBORvLlJoJHZogb8semeLoCmFI5GY67T10Wl9EsK+q1cjF
YcpfsgK0GWL1Ntw34jMEgC36faiS+Kl865m7MwGNpUiCm3bFo7wSaCigDdTc9iWTbeenD4m04YVw
+hin/dBOiLXv8UutLB9///26icXt5+f28+Yu3/iVL/hX/rP6ud0cfmMSwIeQa/x3+7vx6+fGR8pP
+Lm1T+canfTFY799LLfbv9Vte1sdflbvb6vT+/vphI2Socnt7e3nrV7zG//wWf2W33/Sxc/bW88E
hWkP2d0YFfmdL6oJwqXdNa+Hz3tL5athPPD/l+TwJ11OJjjyP++//zz+ZFy9UBgNAHlJXnX9hIRT
aGDVlrm5y4z9bLyEQICcU5OSloKnE4E+S39Or3aETqQnSGxkFJAzNDuHpN4Jg9YMhudVvKTfHjPe
b1eBxI+vdcEshpv3TLFOFwSADYZmqNMSCcPYj/5jRm+m2TOdMscVMQtP4jH3inODqk9iO8Rdieg4
coxYq+mzMull0L+wxMEznX8IkDyjIy4F2MBw0jBpS8m8Mj5gn6+s+DjxP5Dhew+XnAz40ylBG+jK
pGJ5IsRaCTYCI39HYKx8wAhxYJbskN8KAdYi1TpiuNZBhxeXwkMSzAgWcoXmHpHNqY5D6fmX4MR0
BN4kaPlxFu10JADGYwxXcenQHrt12NhHN+WuR3HY3kwSRYgngmSJ5pCnbqAJIBeaAlmng5qnuWjZ
qYs+6GN4+kuYHuuReBJ2ddRgBy2DMpcA0kF1ZvO2iprC7xaSvSBombgheSKssB3bqY2Ov6Ghxm44
k9BitF+11/HVYc/ta/UeTM+x+jV5SqS6v7QR4lbd1hXDDQDE1k7x5Hkqbmw0TF2J0nyqXzuNsGS4
uc4k3q1AxkXT6VCa15mRbWG/jFyVvoreUi1ApfpeTDcnj07g2+GaElUzj0cGuBm+rspsX4sxPua9
fYtSskqM/sMQ9lsSMu0CxF/oBzd2l2PhbWtrPqCILtn+Q7wUBt5KogzXdW/7TFuI1LvMzCsRJACP
Tw37X5zyZqIoKNGeKHIEn2ogCgAwuhA5D6LBrE4Yiydv0tq9gZVelj1FmtG7F8PyfoOBIq2I35vs
S0Tin15kKB/oqGQzw++jnTdsGc1JcNvk3HHSDZgpUIK9W2bTjrINgBI5GGL3ZUQ7ZfUfZYSdp6U7
mL1H+VeSP0hQo+zc0tIB14OytEu3jVG+qJyiKGxo6EbBoh1/0Y2HJAeh427RJ/VmD0MDP190tlH2
ogeyGFckzPFdzk1vmnWd7P3MALUDy4tS2vsjpCIW+VWHA5JV3YWDNNLebNvqwdqw1fV/Jj/CaBuU
jJzV6JhTdMFQILuRfBvTPs1huo6Il3JHRGfFC0gqMsYlLNrmq7Y/kUUZC4vzVDmPkZu6JSqmQ7pR
lTIcYTkiqExwm2tqv1ad+B6HJvCiwTc1lDLmF9lImWPdpWBWmkpwE8FyZaco56ME9dGNgYrG+CFW
NtJ0J129wjybMbfPSh5vSvojI7HKxQnd6FGFQq2ienGq7kVUDJpE+K8Jc9Yh98eldzIO2qtDOpq8
//qwR7GhnmvV2QpO5eE5YfUqHZm115bBZ1J92xqGeZoztne0Chm/1284reKSeHTjdxuhhXMjaDlI
FbNyJZr42DbvjfxrzwKpTt+1x+AMN5KSlbtlnkyaC0Z/4PH5DZBnDDUKGN076gIA4twe5zimZ0b7
jROlOrrgi/STwWBFwXE4Mn/l4R3hx6vIVtP63Sru7Uw/uW9WI3hJl2JHLlMeSqQoCBENf2bnAfj+
zA5LPLqb+6SZ6k8NtsPIARH1U1fjQ/ZOhveUWPEe9wqSZyTgzcayPoZi8g2dvBf7t9L/A3ZLKmMM
ZWE1xUBjzE0Scz84BFKz/NTJpTPU7UC9bZ1BEqwUAgzokcJgUzpfc8QqTO6W9q6GxzwbLp1wN+rg
exhzycfJOIXbJ9PWsJSiEcqeKTDMsDrlxnDEtq8V8ceYAbGRWnNHe6CE2Cklw4wpvme5te48dzcM
o4tOK7jNjX5iwrMfwnLD+YLjEUwV72OK6y8nVnex61DwMEidPxy5j6NCQ0ZLgaznGfcobl1lADNi
pyeIvHt5BOCJREg1ElqU+Eo7wyhm5WGoyATwjuMdpCDFVy7WiHffEq8nC/XZedUvZYMzsylgZk32
OraP0dzJa+30bJ0hTm9zoKFTvLHGrmjCIeN9HwBZqMMrgF+9GbfsTYXlPNKO69kSVrEUCsVIPD5M
dHldVZ49FVxQlZ/qyj6omOLki/0fR+e11DoSRdEvUpVSK7zaluWMMQYDLyrggnLO+vpZPQ8zNfcO
2LKs7j5nnx20OUNft0/nU418AqzzTRvbj4m4PAiIgG8VhgMQDBrOblvmBTEqAg3M9lNOTxFWH7Iv
nMiQl9EBbokoeqSA5QOWVXl2+JqH5g2L1kPHihzny8xvVZn94iRHtX6vFuoP81kipE1CvgNvaOLr
4AhQwunLbB7zkO7rof6mURtPyUuIyhFHfyyYswVimOrj2nCNmu7OHqAYykFVp88q5+ZJAW7wAcd/
1OBVjsd6fj2ju9g0CZ5WHDoM+zF+mXkAoCBOAPhFAfsHLv1BMM3FPkLqltu63PASWnjowoNZwgTe
io/aOhhoIpN5i8jrYjBthmRmeGHY0A6GKLcOisvToUE3Z9iStXKMaxFdWvDxhyelwNsUKU0iEyfg
1UBcoYxKj7p9oEa0w8NoIMIB+7G/R6RakvfrsNZml/xhI8HgM9m66WYIHjFZVkVWeQV30NBHFFzq
04hYE3Ng6VclYne3xMqxgonkkVpza6cfJb4NTrVPwotuJE+me9GYRDPayfY6yFyRf0wGjMFWebPw
VKJpwWt0OYaCgUecEuI2L9CyrCMHI7gP4z8a0FRBAQ7RW6DZzvu0ojFTbuiCle5WjQmxEozkG5Qw
KQNaMu4Vd6VDV01Kzl6XQYZwfUoUizky56yt4AaEMZgKWRcZCk64NdALJ4rLq1AsbhyR7RjQHUHB
A9TjByQW6wDN75gwkDKMB0ckiqEKBajlIUYC86Bg7TP0GpQ5lQC070pkqKydfBzueVe+NOnsR3zB
MrhAbtupdKmzyHJbYeom1VzR3UqZgsOTld5JiR3tFlfZOaH+zgzgOnB6D/ohxAFS0DJgm0sVRN4X
vmC1JXZjgh8PxYgxgB+zk9URLNDGD5Yjjy8z3kMJeafpN1IHZsKTC9jjHEqSCV9pW6z7ODwmkX5W
ONZpOKI+2NPa2TL/czKR7SxrgzgMShvZyXVhTKYMGZrWRoC8uNEpY6Odrew1oCHVm+G7ykBrTdBb
NBt8PYOLqQb7eED5lhhPDPDOpY0BbY2OChyEbTVVIe32aN9wSs6/TcevuEvsAUM9vUGwBeQkvRXz
B4zRp2JrV83etRY8odgClVzxY3aWrCHiOEAUNTr81EDNozzkS1sUBklCYl+FMW126ZQvTKu3Tjz8
KBXWITNqA+4HoRpePBcHTNoFe6ZW5xtCIWAy2ltDajOrH5WFnKcNkq8SxGoc/IbZ2EoRmvy2+GYm
gjq7KNlGhScfFNnqaiJ6KWdp1Y+LCWYDYexxkn6SBhAsoGP7uG1fHBQq4xf8GeYxzJrLm551njK3
2D4fFB4jstXhkNbXKvzj7DmrUeINKnm4DTvcYN3ZBnmFspKzYcENgkBDdWG2UK7VD2WAcjb329C1
ILS3xHpiwWMfuohn2WKU8WiZ4Mq/DEd7v0hOLcdpU4CdI5Min0fnUSy4hqr/dNRvYT8loO6WzfED
hgzXPw8wiEY01Z7V8cfqddyup4388IP6K58bA9eSvPOa0nnKzXZvsDrRfUMW/GWD6GYYpxRPoqv9
FElaoqAfYAPSECFCwXavsmYVZYkCEF1X5/XsjxblxAy/Uuuqq4jMfYAsK5HxSq7+OWYflboP7WZn
lDKaGtq2Ot4Xs3kBxfkSXcXsJQOMj9rpY5hyT5fWCphmEGCiS7up5F8YW9iUYK3NbhRWhA5U2EeD
4QOpaZh1cedi3n/A96bOXMSv7VUq/CysHNqa8AWCTqaUDp/usGSLyeE4SkyPUWPJmsuPeez6THxv
8pFTxZ+bmbsyNq7CmO8jEd1OTP78EL5YeogEBRcUnYoHu6KVjg2Ra5xROIN7qfcOqKJwGSSTgjRj
PnPOlNRXIEz2vX521OgmKanSKG1g8+nV6QeW2Cp1UTuB+zhqvU6Hcd+kL65T78SYktWODEVdolOs
qlDSQZkX85R1sL2JT+Gekz6+R55EgV+kx4qORvA1MuA5SS54iL0AuTxUAAZnOYPHCPYqPtsIYtKh
P1mOee475YQoejtXLY6F2OENxkscwXohUspOsdWbTPY+SKjDgDK6f1HY6qOJnI2F3C460XncYovv
dX18SsiVC0DOEmZbBDXloHyD+aihQS8LnLOFCkB/XqhDM4IwWnc/4lOrRdukO0fsklASSSvFQv8b
4ypSx4oKcd/brBEcyO0nw1wqgSfKdwXFDHhgE6JBD6mHNou761XPgtGJFF6sh2dAuYoG3BRwK2yE
N1ODLDLem3Boo4XQFOOjbhTvC9B5VTq7Ci11ZNKNIN4s2KUK49Di6xqfzBLARUPEaNHdzAoj2O48
AtBSs7+blb0XIRF859b+XIoJKG3Zxk5LJ4hnBqTmHwh/WrK2lw3IRBkeQuvUAxjywezWfuD/fGHZ
5nggJNlFiYlNRkFtOrcSLrxrpud4cXYpuhEb2gk4/HFw8+1iRmc3ShCkQn5EF2wbDAndDRPaz4hv
zrWx7bKULXL89YDcG7z8PWUFKE5zg9Q/hMbR6bEcqdpDwI+a5W8Wod7GRAgryhzrjpBKNtVgvIF6
khxdoQycCHDSAwow5aUvcRcS3TrR9b0gSNGqrqrDvJFYcKWSrug7hwGndGtxOOLhn5tUirQ5YQob
i7lAjvubNuRcqr5x51cLzwvgX5h5EjVRjioeeDqTvCEuoTG7Oy2b0YDz7pHfpsOpZbjLhBx/Xue9
SebbUiE7DAkvYburVMVvjUuJUQcn8PIHCc0o2FYt3CoT5Bfy5qiavbcUDavNxYOqWSrZzkkZtqrk
BECqKmoUqfnB0bAm1Rhk4PKnlyqDkQ6HJPOpyaS5JU6oS8Z+IwVEJc705XlGBhH2zdMgeApj4gCL
A40k0g7GBVSTpgmZ2vYUYJnRvqkIZRMqHHrkwvQVHXF5RQKvNRZQS47pQDdOuZlkIcUspk+LzrGf
bGrS5u0kvCukrbo2pvJ04HKhFXD2+/pFNSQZZZc/NXb3lTb4nWbKa2enkrIlgdSTGvxR7GOoLa1U
8JMDn0SVS/KVyfnt0rYRzpFwNtnNL4Mp6lEmmarhuXG/jaGmKUGHTM/YEngwitdhHo5WVW6VgfEP
fkzDSA4mJKFV285Q96o9NuAR4b2VSl/GhzDohejsHJu9xIA0muCb0U8hYSF0YFp0y4P6o88+hc39
zQX9iet237UTduuwBqEgX3ScLVw9Lykl9UoU/V01XJx4sGtTcc6KskduY+Fl4aRfJoHfY98AY4y8
uAKWhHSs7IzynIlix59hlyLf1+oQyBmldo+j0ihdQYB/FG/Q8EMDUXYApgfw95aq3iRl1rTJdOoI
Uf6rcbdS1eI4zmmPETV6F8Y47ojSOsSzCwVTQZ+nieCS1YSsCncPOSVXrmN1RZURqrs0OqvdLafu
+QabD5jvwSjpfZodA0cVAvJQcEPnxxSCxLsNv2C12057sefKM2jKB4/ULhvSRkIBGzT3Mb6F3bvJ
2xZIlSW5BcPLOjvM/c2o78yJCZylQ7f/2V88cB2mSQsWCvxR/0z1juxK/QiKlqfnADTDoDrGf46o
gZQqlMe8tTyrvmK1fayBmzQ/pt/SAxK3T1ptERx6IAXFD7NdqXlTFu7b4jl2Mb+zpXkoVEMABJA2
MjNVrTwWUHy06d5laNHgmfGlSoVrn5FzhjCdcLVmq6K9F9EvCQ2CBTVM8BoYQ1ncCZdQiV/RX+zK
axTCcdGDM6EwMKuUNjT+GCpns9gDMynzqYBNeNZK7SVr3KNKXz8rJAu5wxdoJ5YKmGCxITl2Aqun
Ow7OIdKxQ6G57mfSD0zJnkXSO0L7snBvvbLebvqk/jGmqPOrQvsfYBpGpZgZ2nagc3RqGsaaMA5t
gIZmd8tuwDgfuZ5m6U9aYnouVV7K9gNf7DNqe5SdJrDDIapIVCTmXf5HVh3gObxNDzRNq36EzoIL
ukRFYtTqZnDIdVprh/Fm1unuugmJJC7MTUHXZS/hce4/cUZ+bXucqCIi/sKe+BGMmi+C8aUzDH9T
gSlvMmc9Ght26OiFQX+2zo34l2EYiGboT3jQWy1Fk30lms0qb+SIacER5Jzp8ymsAdT0aD9DZLdV
54SACGUd2ZA9HvkFRUFt2FuUmtep3FtctmlGL6HITuGUh9upACevod5M6dc01Ww7PKZZR8wNxZhZ
bqRdGSa1SGwvavsb5eNbCP9CNScKzATJWguLpgE/R6Vu3ydb2+SQlbPRfm6YXyZ9uSNKdls7zP4W
hVlm/z5qqNvJCBvxXHTTloYJFWh0CYt0F+vTI4yDrT6Qsy7i92Ea7tUUBrg6VU92VL43DUFMnLQw
XvEMUiaco7hcKyDphWkEJH9gWQLUpx7vzYaXNQhYinc9cArhGIysAzIUy0dWmmcXolIDg7Hj5F4v
insd8KUt4waeyN0ABdBVyCVR7HwtFfopMg0/3VK7t0v5UdGvOqXPQlLwdqKBEf8mneAagpvTFh+G
AHZu22Mp/JlW8UfTzdeSEYINEVHL4ucOl+mMhJkJ4F4xJz8v8YAEVBckp844+Lbz3e6qu4NHUB6R
q0K/ERNW0Ua/Namv2eJn3FJnPkSkIAAjN+/WwA/8q6hHvjPilmc0BsSIeW0C9hFXOxdFp6TRE1P1
OcdkMuTaZSZqrAnrXYfOqV0QYtkMS+4Oh2g/ir10u2GMDHLm0pUl9URBVhwm9OFWaUHtHTYKMZCZ
cexEcMrFzuhCcv0MlS0K0TLIpJ2wVbigZclvUAZ3FZR3CoL7QPXktC9lqHspVUjVf5uNTGqr82f7
n2p+VjOgHsoZ40CzRo0Vb0C7N6EL/S6BYB6LcS8J/i5Jwq0GL6acp4tLxYdg5Jimwz4AW6BbA2UI
pgCyYQCDL+FsGc36qCi9V+jGCfr0rig0r2ZyYFf2c1SXW4EEQNhn+MHoCzx7wBNEj4/tEPv2PL+m
jbIrOu4u9cY6X8J/M/HgbefsA/w5s9h4G2DtI878q0OgFHJSNfep0XH+0c2NnuY/KdC80SCgcbT2
Gtkp/n7auh0NpMDP+KkZ+T9SttFtPyALn7GOW5fUYHVK4cHpJ0bjIBKEUxhkO9lLRisCq2SD6hDl
q8luQz0KtyaOIMWMmHmoy6uNjqkvqKAtRXkiE/FmNuKtICQpT570mXyauCBttCZYKDMQzI1f1FKQ
2osXbw6bD26RDW8oXYIPR5tQPRSPiaqWSU99Ce9GyeFRM5/bpmwMHSwwxCwUiRHjaAKX5mzCeAMy
hvnXBR6lhjc69Ipmgo0cXW2UmR58Jh+DZGgdoYy5X/C5AilH4wQ4f2jA8mK4ShYkZ3s9cu7ALt8M
WfgGEuOYf4qNcQf0ra0kqCyJOKim/Y7D3cbNll0IQG2RNCvQsQTR81CrEASkvNW5pgA8xMPvhIqd
Ec7S0ZKvHqb+t+DvyfsexwXDPrXel/kxqff9pG1xSod915zsILgmlsHmjzUY4X34LSHQoSemygUv
SKYEBhXeDQZU/yg/tjnhDlJPixLb5ESZTG0bl/mL4CjS8+CiAZVajueayrKe+bSmlt5xcaQXnN+C
0fD74C0cH4yrJhyDCk7ZBteqefyfJYCry9idid8eOc1U7EW6UDqvMCide8IAOQGaykEccrciDtDP
QZ2pfPKTM4grlBqvYG2aRrNvcKDomq8w4wE0k33cV8REzU8wl32LgawyLX4D35dvdGa8Eao9rAyB
X84DKgW17i0lhMHmWFOyNyyPoPMcYRtIFkOCRoYa3+2EXybRIU3I7RW4actBPXA3eIDNxmVwKbFi
XbRZO2esLL1tj3olnpXyw12Ss/mXDc1rHNLB6MtTQgmpk25dZgIo0qtMwl4pUugyCAr4sPOEB3l+
xDN0dwZstoK7DOwVG4MCjn0kkGx3h2SMfYE78UoKx7FhrhQskBhY1CNNR2hicjD/LPp36uXSO5QI
H2MrZIG6n/ODK2fA3jRAK3W3Cr9vIG1EMu4ykxzxn4Yn1Dn1ITLf2vzFNRluIMEbbLzx43Gv5AEj
SW2XMo2vDPhZ47POBKdxP9tAe7MRiBURB15R+uhjmdG+FTT5QzF6rVD+t6+op0Km0DAPnKHJAE6t
qoCQHTs6mCZBeSN0V0qcjaNbPofEbxO7+EC+ShBfHi9j4J5UuCACeuikoScZmWQSi63mO3eb4x4/
yNtYfuJweIxm4zWPyktO9I5akZ8V2+NTrS2fpXl16gaJzHcdmVe2KpUYJY2OvSn8kfzuw4SieKqj
I8bhu7RlEThklEn0HcakHBpEVvVhYpo316NvjjDYGpyUik5FtKh/2wKkzmSAGI4LsbqAPtJUVJqF
6hSA3GB1yny5Rwj3x8WUqMauDW5YfIg2n9vz9vzJ+61nj7wdmA1nbVuvttv9dr//3a9W/t4fVjff
vxIrv17dhpW/Wl3569vqtvLztX/b3qL1feV3q/2Pu/avw9pf+eZq1W78k994GFavhjXmgKufYDte
lVd/9fvAMnbtx2K9+MXuOqyuN95i9fuzuv3iU/RtbQZUqb8pasqr6/3wb//Xj/2fa7z+uZqbKz7E
01aca0y24r3/wzuvTitSzVeN58EZ9BkUrU5c8PX0WA7xfli37+5n/5OtrvJH5CUh+fdOXNkTcls+
zbDmNR/yOo1nLv3xwy+v0vVqteeznnz5mifenn/zk9d9x+fPuA0P+dv8vu95Plfge7z+6nHyryd+
/ME/J3Pl+Y8rg+4Vd+b0w4fmL/nb04PPxK9f//8Djqby3fmxw+PaeLzfsP6Znoe18K6Vd/2pPCbo
7wi81ytuHP/z6jaEfK2Y6YvPDEqV6vE8qBX95NostiRWuRQi0arEtwH9GjljZozZlLXJhx3BhFMA
R8KRlgQGHEX8C1GWM6wAdYZSQgqdyTGyXwC1gg0EYBFvZwybsQvgfsGG8xJrxVgJKz1UU6kPYU5H
tv2woeI529H2nJJYoIqk1vIe0Q20E9B8mV4XZdw6tttt2g5HzjqJt1GWnopefRj9uLNV8xJIHWCi
1rffeIGvO7gReXZKvJqG/mPkzak+1wGrYUO+w4Mq+lWJWTVLdJiYgdll9Caf8ZJTHyhyTt46rptl
0wrrzx0xg3JVc4/G/P/KBn/TplF+XMTg0sxNwbdqmP+mSvsY7HJjNAyiR+jQMXGbZE43oXPKFWvv
CqlXB7MbCcsB0BXtw6SHibr+ifFyH8TQdC6EL8zAfVDwt2n6q1YX7A5QvGTjh+EgiQDvE8wiJbHC
NqEYOuR7x4yQsXBLk11OxSdxUg2Zi0A5EcdyiMR0g3kBnpOp17WXsUeAcUHLpKpAPczsRuc5InlU
jk7mGpL7zqoY1nEcnNUt6ZJ1v1OA9hfrQ+jpLiER3aTRypWdocKEK7CE0hmYFPatcpIXK+j2Lcf+
EmOmm9aOHwhMBiiVTAuLGyKoUE5iTKVDSqE1JyTOrMIr04inTAVw7TQS3rJpO1gjzw8wnIGfco3R
o5LbPk1tUTdMGOFIQGnTYB30wfK/y8MADhunSbMJjPkNga9nYU0jD3+iHFDMqS/toB0mZijE9TLj
JmA5HQ9yc5P3CqNDLwDCrIeNa/XbLnK3oh88V/0mAhfkA0Oc7eK65yoOaPBxEAemMcyNBKtbhKqQ
BFs3ws1RtW4BhgR6NhFinE7kDEcfgCeBKKgrdE4CRmo14Pjc5VKwRsn7U2cLvsjluFtq7qGuAsRQ
EOYtK8nJ4Vs1mp+Z0XuvUn023fMcq77JNBFGN/oJrG7IgGjPevDl5MFhCseX2NW/qqH6rTAFaaxh
VYzCc/FytLPlH63OIBMDIxlwWed+yu5p8+KiGF+irEKSC6BguQyOjQq9FoKAeFJv3ZKTTFA8h+Sx
jHQqca+/zOgnyL20wms1E4sFSDAsH9pgs0r5VCMDiaA+SVOoUjNBvcjMrv7khLcB4GqUaNt3+HpC
5tGgh4YAhrG2oNq1j5xhHIIavTJWtMzLmpmoOXiTOqQljAklblCuk/QCQXtv2s8Ck71qtC5GOVwc
NPSSO+FgxTGp08whXq7D7jFDXE4N5V8j7GvsogGWoy1KIOb8dFWxpR8HXfUlgWaxMdlZnkn2QKHA
Tyxv2FSsqtLdubpzrASWTUmzJ6jqPBEBNZlsK3C5bHg1wqBfwZ0mB7jfO+O9toyrW6R7rf2VQ0K8
g79y5Em4gwzzQ+3x2xor49SWzlZa+iiAqkZHxjkj2OSjjsN7Nnsw1iRplgKcMWhW4o7As+fkT0Lt
3kSu7QI4GkRflaG2K41D4zhe/iZaRE0pJrIqYe5aTYD8w3YOoJDYDv/vOpgwCxEp6UfzF+4ebRVc
SqSJPH+BWAH0awpUPYb4cKKfFCjcg8o6hYCwiJtKUWvPWOMhbZPDrtFYViPWLBMcArhuXh9GK/ZM
k6d9KLOtbJ9HA+1kxqiOaaWeReeRxiDydIvIrJHQpOYHyH/jDEg+lxLuwIBRhuFjabiWM0ZJtjA1
WMs6ZwuM0JSrq8ZVRwsRtHRbfIlKg6++QBw+JXtYURsDz9AAK8UFi7gW9xVHuXFFrU3gS/vrWC4s
ykexCH+hhJpMihQTC/6SVDwi7Ja0fFsMYxtVTEAg9DNEksj+qL0vutcOSBH4Ghn3IHV/6hHDOKPu
TQK3C0B9eS2ZDa7SOb6pYJ9ANmYEptl2EAlB9KH9G5xFsMEiht9yFCUQVedPeZxAvFQDb+KE5Bw6
WYyVHc4H2ciR6iJFTtux/YDoiVx73MNsge/giquWXCdm+ZmuwF6vfTcw1i9L1+/x+YRhN18FrY6E
uSc9+oxofZa0/7eY3NNgK2Z4RfnGZZZWgtWmtOuBRS9FMNayG3uUk2/NrHsQS5hvx+LNVT9JZi4H
RV3xF435Ls/GkXmMJK+YU/8KyZ7jtQOAH3vooaET/rkWxvIC9Ijdzu9CDIVi6DlK5u4nzNSQLq5K
mh/8wNljMyb38UVgOyg/QIR0yKzOkjKS1HSshLWjKMAH4Dnn9BkUkwC5Q8GADZQigrm94EcPC4W7
hMgssLMvTZ3BuMgnoqwDDI9l213HB2M6S9YoPL+NOzxFtczV7Jo3aXgl+aMlMRFwZgPcemyefoCH
Kt25I0sDxzHM3XHdhirabwrGJKZDB1L/9czUnFI9W2F3btr2hAgNd1j3gOWq3yb3sZCYQr8tZ+tp
CG5Bhc+1CV9xLPZp9NGpyd8Me6TwUfZwBMOCKtCXTBPsOw3LbzCQWovAPDm5dPBREU2n4Xcq9TPD
nbvjFOh+Q+ykAJBDznmijdLsKwzghyH8hh8Ol2bHjWJShCQzPztclzFM9wDoSktycFsU73xWrVWh
f30I4CVJpR/sADag68sELzvC/Sg/THipSoYI8RB7ZTC2Pas7pIHR2Z+b5E/B+jO2cUPQYL+Er5rT
elJdmdbhscgui4X2oPvhQdng1MvJQS4fHv3Y/IAV0q0wZ87CZNXOT/CIZGMbgNDPNeU4NDHTPk/T
12hVvjwxHO1FsoxYC2yHDqnZw4hrL4eXFfoazvea+yKvPoJbZITGysrhFJt+3+UPmdQoF5/knI02
9Bd4wwA2mYKYfIbPO2c7c0hxFaD+bATq0czoP0tG1AgUCJneyC0Ye55VZm1mPFDa4Kk0TtbU7LoW
jpty4Lho5XanSWYB0FUSXOoJFRS7mG30L5wbWNqZT6Ga302maNXQP1Hs6dZdUg1BkvxqDLiiVQhH
R+J9sU4xuKTgdciKZ1e5qSydSgneRJSD0lWeWeFaNZm/mYmY/yuqyEmNvaiPN637U9TMzMZVy1Xm
gq0ktY5uxu+QbIGcSt8GpMXNzmeKLTp5xhkHUskR2WNXGDo/qNAKbvVo0/U6eHLK9Amw88EZTinU
B+IGD2WpXToaA5bTJBBgl+audf4BYMIKxg8tJmKrck+Z6/K9Q5FLzA+T4RyPNWY/w9Af5X11SuVf
YDt+DZuPWhKHYLBOHdi+w0JdGf43/9VQgWnPMenn3S9gNDVrudHd4KfTeg1WZ3xW59wXlvISWxbR
rXNELRFKOiKqfnX6ScryWk3WXf73NKPwxzZ428EOtzoggVLHM8CE+etY4rubBj9sJsy5iJJX5j3c
QxywdyGXzQW+hgUkm2w03+P4o11yHMribwO38CYgFnZyMnx1u0MEdc9OzU2kYrpSq0CBQufhKSNj
V3V4FkX7MqrPDi6VIcW6ifgypm02M+vb5uxOmAS4I3onluyEuEHH+SKHQwzRsTNQfgNcCwWRwoB1
b0eGEWaTAc9jbRcnaclK0QgzKNzBmKMAg0HKFkzNGyfqTm5rWBa8qTRQkpVezxqT91876F+s2PpJ
ofuQ+kqE/HyvUEyFGpl38gnnJSaF0GQ3vlQCswtm87B6nxnxEVo8PeDJk+tePutNfWk0cSxamfWl
qc+2o24IXzsZmuVnc3aNBnHU9YGyn6BBiq2k7DYKTGxDeie20Z2kKcI6xu6Di8NpHF+L3p4Y7WH+
bsqOM6+uhVrDf4q9NIbzuHV681zQZFInrpf6p+16/MFaBVO5fNfpxUYnaGVKH8C330m4JSzF72zx
RHaPt7SGNyFAqHTx3E3GN6JiLQ7hfmjrnOOYVEIXJhaFdRWei5SkN40pmQpbIkYRhStlDLWzna17
Ft/HIToRUCLJJ/Okm5D1NKSbBCSZNHM65MgZVVhCN1yWtd8NxclFPwfn+GfKOkQY0T1IRog+qAjx
5GCz/lLqr6Z1Yb7Ofh7Ez1DncTf/LStUBwddB8i3QdEFJPW2pWvEp6xQzQ2ZCXz1yndcY1dupR5Q
U6yeI8KTs7o/Tf1Vr15r57cMK1gIHR7+tD0Rsl6hkpTL6JyKD9ZOZX66UMpwHOF8DJ5lB1tG16n+
QR4RS1kIrEM8GeQhw4zPx+uJrcHYUqocJ4i1xbcjMPFtQZhnvFHKfafVN0U7B1p8E2xMbF2r5WxH
1dZELqYs0T89tDcjEzRcandyMKEPFmkqaBtA9kp1XqOSRZ/HSpq3U60ctPylFKgBmLhEq5lXC1zD
k5ujZuKJNSxkfJDh4uTxJWTiQeW4km9k0xxKslZuvRrxsEnVBkYePKcIW/eQvWogwstUqfoz/Bvd
e17u7bp8HbTkMWfwyJjuc5aJUnx1ApUv5P68CS5m/6Tbpa+xK8f0yZU4TmoNcZDxQKWfXAXNMmC5
HKJx1Elcm3EDExKGb5O+LXPzsyTaiCDfluxSlVQoQLJuqyrTEX+ok4oDCWxRgxKjJiFlqDU6S+Y4
3B2DrMYlLjwGgAS1QNMpAd6g61hUP4WgT0SxP/1IPAJYIlJc34iNXVfBj03fsqKn/MLLpX9OWMRa
zq/K4Mj2NqAGGm9OBwHFEzEWOQURuuz1VQwNq4DrIc4SDHWZ7sHWuC+QWebZ2mvT0YVQtfC+tvqt
4cCKH0s7jV6F3YL0sJSfIBvVg6beJngDld2dKP82A72ClDWYTPshwIVzuEvt4sj1v4465KBU1gzJ
ph3JTBA3jHj2zJqxvZ4yXNASyKtPpn5eSBdKrxl5IOYkzry/xSBMh48ztsa+1TlOJcKvFQucPGM3
flYLMpeCgYOzfEjvwpiaCeEE2mVJtTZsgjYx7UOwhrQeEX10o+80jfmM1cFBYtNF6+wyqiSDBwL/
Gshg9VuBlwYuj4xCqu0AoWYwibzN51eHR64NtTUDt5cJC8SNmIO/ZeDNilDdlpBFbMp8lYLN4chX
JCwEg2fWyq8F9uWkKycJyCI99QTvPM4wrNqnDrtKrgmijvTLgVygRof/QabinwOunscFZLnqUFKc
zgTTN+DO/X7onIPg2ZBi3AymTz3DYsWNS1bDdJQj+HDHdJ/pvYQmJI+vbR8B5XIYphcdWUkeYTLI
CLdUoeqB4ufQvRl8ENiJGYsg8prTRStvKbCRywACOpQ2blP2SIemTep/TCj57VRv5c4h836EHTAf
Mq7yVOPbJWs5Df4ySh2OyxdRgO004tA5mLUgvJoc3PUAFLpxPvUuuyuO1CaLOF5eRfOwFNOXE7mZ
xRADXjllxrCazWlwienGKL7dVfFXuKj/31YXGUomsrOGJ4zLINoOcUgVN7sUPIHjnuonrrItAkdv
6UGuxd8ESUd2DBLVkc1RZ7TPcget4vnZsk+4tu0g+jEwQt4Jj5gMWQuDf8RSs+uNZuappcCl4NWU
ozWj9qWMzaAi1YNiWy/s6iq7dHXCHRqNCQJXONEoPymKeoJgXGheqKDhbcr7NOn0ReWw7t30CXQn
KpQ7au1CQZk2wZbMqJKKPiFhF9nEoBLJXecvOQtYwZXa6gosNI9QfjQ4KE3RHobUPWdB8QavS7KW
GQ5t0E5Aq/5tcggQev400prHWMgB/ebKmzFjeChri+QWog4F1DTGtw5VU4bN0ii5IXiMqhquxTA+
5bEmvxO5jVdu6Rf2QUszT1NxetdxZuIJA9NZTDSKKYJW6HWAOYG+NbHgN7Bxh72vsbPPLc46nCRS
71CMMWx36GniGAYM5qmtreRHQWvfAjLE4uZEmNOpxR4XBVoKliSDL0Al/L5S62WEA6caxY/K187W
slEFwvnC43lGszKdG9CU1qQzYTwVNv26mx9yDiqx1MxuqDQ679tesAChM54yZSfnZ0Mn3gy32COB
h+snbTX6nZXIrheyOiuhLIRXgYNP1ocWsalwS7JS/XZZEQOArsuMO9c/M6t/lcdoHlsbCLJelc9X
NWdtfS+JS29ZpSRhc0fSbNcHlyWhmZcDN0n3qJroOIGoFCMqFPRQciTVzalvwf6NZ96Gxckqcai6
h0TbSH3EMCz/O5oagGujI7byut0Ji29teMoX96uxUKNc5aes+mhfl/HZwOUmyo5yXpdNyWZGx1Nw
AMi6pqKzx1syYyQsWbrB6GuJcm71die/X81poOqZZ2n42HCyBeAycnZZT8h20aVk4jXRI1ihoF4i
QnwK2YX4CHm1DPCcsXuSFxs6uG/xXVbgA0qreKQlG8J4lc+czUTPhupQohE0QUsjOF/a8pur8/9j
1CxowfftZ7nzSkAO/6R36eEu8+JioBvpkZuEKtnG7BtcKGyN5tiyVUlKjvwmJLTNwiB/HGZFtKGa
0VvdX9Vzu4mC+da1NaPs3rp0gbarwuysVHTywRP7qdUcs/BfCchVlNpB9mhZQR2H2fusdEdKSjrU
z9CxDkgLZbcHwXvfKq+NPbxgSM4zj4P9ykz7c8C00vmPpDNrTlSLovAvsopJwFcURByJMSa+WDGx
mUeZf/39Tu6tW13ptCJyztnj2mvFJB959dHReSMwbBqahyBJ8/4galiULMTIUlhGa/Te7YqFSOlj
zrj/ABfR8yaQEDYZEROwBAzKY6qZFWUuvnIWnQwzyqPEqGUv1FiBghgQtDNIUYUMxCfo2wQOEnbf
tVKt21l1SJWbQuQRMf8/SAWQJOJh4E6MpJmMpPZHzldGDUdQbixY7fBeflZzeS1w7B1cSxrVXIn9
W1OZC3P6BimtJir3sMzmrdvlHT3rl9dOsRPVTM4mV6i2r2IwTlNkfDk40uQpAmLhruYoN42sKiRQ
x7xkYLN9B1ZFSvIjvCDFioQuiVRKYtakjHD+Py1CSLSGShOU4ijMj3ysupnTMBvFAMLWVOZXE80s
MNAyx6/IZo8WROsACS8w8j3Kxk5cRxg0wGXDdhpS+vWUkShKTBlwZrDbd24j6X4JZUIIMAnlu3n8
uFMzEVCJF9ON3L6w+MI9i2JOXqdu1JnLEq7kBUBt1lpf/M6G1onTM5lRCNVXKs847v0KGhuBzYiJ
kQLs4VwBGzpqn6BNFpvcQJqc8Y9pUOxWo/BPvlaa0V4EPgocLI8mG7ZBrNpwor4IXqPIdFIFGiMU
DRuqfmlUf0FSBe6i8dQ2XM4ZdKRNJUkjZvubxkKjXdv7FWF1jzGnxYzkIEsvSQ4ZqqYemgWQbDGS
3UzHIW93GtBvk2QSLA5FwHE9n8Cuhc2eNByRvJ+KdkvMGKKG4cnGyHbKjDK57MDhyjTSJU/oUqfK
ISUqnWu0xGfLglnwqpg5vR7shBxrO/ZHZgCgMXTmzeJUt8yx0tOqEcAqwzmk8GydKHNUgnAweFOZ
b1DjQCliJYxRb0KdLsAupGT5q/UhqPgHEJlWHwzSGrlbum5VVL1BCZt3c1Mw9q4ypkGG14J6bJSK
wKqwKxXxIADFZbsujcmhWIsud2rfMwNKVChEk+9C3Rr39/wOVXLZvwFyuAPd1Uf9wxCaqtKs28Uq
RHuqe1dQRSUPC7xManHA4FdFc4pEvSP46WhMTRxfEfQs1GqXEQy1i9pBUcBOQuS2TCYMNkJNIx0B
6U+JJ2JO8U4YwfYFZEQWyHcLrFwFmmHi7MnZDHgGY+BUq7sG5hi+liiije3LHUSlMjXWjBMvUuWz
BAHWvxCWYAhH0hJbwGTi2vztmEaCk5n51hIaFQhRN5IGNSHVCzGsEbKLojA7tznAlBwIhmg4NgPl
zdz4lKv6TcThLaF/oAUoCYQkW4uN8IcRpd1KGUH8LXUNJop9NWln9bXXKbbIITXeM3t20TBGQxwq
QC1iweAxJ3oMwBSLEC3ATOdZ6YRytFrIGgMf0AwxVSAefqKrS3jHRag8RICyy4XHMIEOIV0Fg3yZ
pbv8/lBQD6yg7xat2Ql6hJ5xjyxD149su+w8gDWv4MX8NAkQM0TMHyN9O7kEOGDLR1fcmDidaQDb
QWDAXpHbkNzpCETNE4Z5ByFmEocQ5cSwAOL7RZhDDBuC8M3GjAnPF0rP9qLLHbqWCcQMasTkyDz4
lw2qK0vTx1ANh6waXdms9iLqUWgWii5zpdwySskATjKZBDI2QMdGKeKHGsWKzBNInwHdoEpWdvOO
bvxAobjXK6iZqA8lK+REiHtF8ximPTeAw+4Vxsx5WG0NBqdB/DwNVS+cY5lIWEaQ+ZWCJjYLI4Iz
jelxEQBUdSg+zcqKHA4tsC2BshaT8YAyl9NY/OAYG+5ZIp0ewJYW7NbeFdyVwp5TvU7aacPMHVoL
uKTOg6nMpj3YydF2GAP7PnvoeHRKJG4NmQ/JUjJ7wz0LiqAMDB6DTcnC71/BrqMJMp/So1ZRpKDg
SUk6Al50Hz7+rHU1f5srKDsi3EbvheInMzn022HMoJnYTlArMOghBhwxwaL3qEJWa2jf7cA4Cy0A
YOkSBG+iag4XA9k0xdWgP0nI49GOnwEPywl47qH5bTBuBAL0TnMXKOPAlIXoXokS9MjVUwI4hH1U
7V0Dmo5WTp00UF7TXBD4UWAVMESIuxFF9XbeXhaUnBVlZD7gn5qdmGVh+KWikhcs2RndWiWMFo0L
vYnWzH+qVDVSg1bfrKZuQq1YiJzcJBQl75TGZpW2klqvG77FnL85fEiplmP0tZXK2ncS07Y5nBqq
gx+VDPoQAjnWMUHLKqnSZ1ohcQz0OAX4KtKZWN1Tm0pLDG4zAwyou5lIwZi2qwjmMkbDJyOww5Dh
j9r4h9YayHN6GZDox6Nhh0hpCqUrMdEvMs8FQwMiRxUz0ONMduq6c9N5cqqkYQWXwVp0rWX9vpRj
9UuB+X/CNKXh/DMitjOjtxCZG1gjJSeenwXXWWz3qAlkUIWXak9FyFzLBTNW7FN4dDeiJ51TJmle
v1JhMu2rE+EkawkKsqZiC7CNxTCcCiQMEuxlD2pe5HPUF1citQEBguGB5IEpHUnoE+hv1bw49XJN
Zwi1dokRotI16Ot1suaLYu+CKqUIaZT5WgdKQJHzT9FZJSSKoKI1Iv34Qoa8znz2K3ODOMONiJCG
ghKnIIIousQTQViIwGtLGadqMR75RqWbKvLsADzunUlxUcAEtgGCPl33yhzgOWVWM/zDEdev7nOZ
NZJdgFITu37Q6a8QnYgCHOHLPHs0NNUWtHcgd1sSS24CFdBxrTMoVh2kuGLuIzzEgWh0GLYxIVkF
+ndQ3+vgU4wTdql5ZqLSqYbp2c6/lKAinjpr9zPj2s7E5m/QgxqmfitwpsIHGFKDSvzjD+MSnKFz
XTEbCO9Ka/2tAsYmHs1DXZPs1Ilmj1IPzwJVOd1OYH9svjuj/AcqaNUO5NshU/WIdnyKTGKgeSlD
rBQqnWdS4dOzR3cfQf29/k0ELRkz+xJOUi2C5SvQ/uw8xRWBoxc5/Z22MMKnexVbYZqE09TM5tLg
pfKwLzJXr0+iFiUEeUQO0Y0gjudAFKnEdkD7hUkH+PkAW+G1oSvQhmM7es0LRHnWP3NjrwMQhefW
Mpt3keuP0WqImOQZIcJiR716CBjq2q9iStDYCAW9e9yB/pVcamZxccIWmWcMQeFcujta+g3TLam3
QCuT3U39QWMgi22RT4+0NO30PnsrDMWmTbRBiKenlaCOsS0CAt3A2k8XyQwO4otoZWYjJU1VVpzh
FzMBApY6pLA2j6TM5guoLqTOs/YfkUQNtBh/LbJzjZMK5xrmvjeYz8ZtiJm3XFbWC4xOUf/T7zPg
I43TLOpVQb9NZz4eDj0rQIKYgvS3wFU2dHmp9WxziiGtzFAktRBIDUHXQJT8F3WIgEjA80XVLkQo
tm6apcBPiZxNTIOKIuidZ68iOChn70nBoVlE27g1/0I/8XbRWqTaMLblRhmFWiXx1SxATvRHWUCD
D147jEcKSTyHElh3s/BGysLMaxwS+h0L5gFqxEbur8EPqcYmALdE1NapKKupTRotTapAmRaedBr9
cCHoSOxQMkKGscg/0r49iZxUBFCafiiN3pX0+GPMzVOVVJ+GykIojjLCcqrS9DPUTwHd1KYLCazw
eQHjJ+UXT9Rpu+oswhq0MdfVDW4VZxHCTRN8tc0jBg4s0MKCkOFvg1JDAGeCfIGTxeJh+OIxyX+V
6vUAO07niDAwYYV0ur5NQO2Z0onMeHUhI/ABGEK5D1cxIhG3gvELGUSCiHnd7jOmIEXsMJkm4rUI
BhAv1pBgFAR6Yo1w0hNIIqRMHkX3+g6TFyLEk4SMWGhDgIQeLRQJyDMnoFFaOuPzOHcr8IeL+/8E
gFn8XeJ8A0Vz0Kbcxd1wqu6b6gXXQwyMQQW8MOJf6qg4zCgyxgGDZYwrDk9MGSKyFtpBs7Ikj3aq
3+71EYEGF6PmA9CViafSySWHHQFtunJzsBjRpqgSwlfoOclReprtDTNVM+RlDYGAkmmLcuAz/XUG
EINWAVqoKFZVyvQP4tNNoii/MWDuUUZbKyzcmXH/7ApY3RWS9jkEmPdtDzamXDCaJmWqbyJ7Jjhs
7pBt9nCpitGzSs29jA2dAkVDJNMb1RzUocksIj0vusfRv0QQJArUB5CWv47CWlDO5CHt7/C+Kstn
L0+uKLeahJTCqQow/KR46uwaJtJOpNgMKHa6hPA1FU3pIU5doche2AfHe1X4FDcOkZLbelvuFiVM
hfqHpNzBE3bAgBN4chk+UCAXtQMoEUR1BBKgP/x61H1AHL0SMuFRqRyhYpDlpdakG1FNyXsUKDU/
wK5jxjLa/Ao9Dr0z6GunGzMB34gkKhNAuxQomq7l68mM4RefWdLooYOxJouFJRoiZoXTWMzoVPZA
N5BEJw6eNcDn+TZ981q2zE8mTHeiQWYy5RSXtkTdqgApFsT7MlZRjBdUxoHF3JfzKs0fYYUFpLOi
5zajciYTpGppsBrmAE8XrZfn5ApUbcuZChqh2A1cEn6NppnWcvaZTtPfx70kedl/iscRjjXTjKD6
lAYBKLQRGFWaddIyv7xGKKIW4RZu17WcN9d6fP2IuDA0O4oNNy1R3NGsl7pRvQk8TJ8h0CLXhzA5
dS8YGan1BEm5fi1kQEXyuqopEMHB0OHIF4yoU/sSv1qQ8LyYK7w3TBlSN5glhwSvPVHEMwZS/ldU
+YkGYJfFkIANovn0JmvXEZKaHBcRiSi/1G2Y3ai/zkUKGCFTov9C5e3OQRbwGL47sh/ofkJLkB/5
2fCyABHE87tXyHd3lMgxZ6g1kR5h9eHrazYFk5ORrAFkqZYjNgIVmU2Elx2a0ctB6ylDAs6rcnt8
an1LMgSMSoPqJ2hOrXoFS32eA2grHEwEVUgx07iNKA2Tg5YVTfdxyBJAOrAkQWob0y4cIldl6ob8
UHTgWk1UoqOtjNzigFKKhXDCoQyEebtv7i2IkgY+Kipaag0Vdhwd02GxE7CGqAHQCGivD2kq6Y0V
T+mpnU1Oxji5iZaZyKChpRENWaVKPRG7ixkjE7hLT8acUF0V8WAT1bBOk4ylMT/Qdm0xsM06aYdd
rsUraTYSZptele8FLKrKZ7s0lk5d9JvNS3AznTcxON3VaJhoKSMtlN2Uihq76kYmQLPx0aTDh7GY
QVWmecJIZbH+K2A9SghXkQGdSfuKTo2k/tZCl+LOJB3KJO9mTEjVM4VZXUCVZIPh3ilG9CCfC5VM
RzQtZFCD1SxBvB2cxguiwIjHnwqFZ+Y54GMRm+plqkiy9tozL+jjDvOrmC1LaDRCMENFwPD6XKXq
zUFAO9LOXolH02hflA2ysKBiIFoKGQWnf0IBK1szyrNsRwjEU0B8UPjCGOzIIPjqO52UrnvXEETj
9i5QQPH8FAIByM8JQonIvwrpda4KZBBmrlgFZnTddsq9JNe9oqYfQQJaLWiAcEkaO5bRb1I2POMV
EUyh5ocB2nfRwG6vjwbpV+7JWBZxP2Xebgx6XMH8JlPWZArfj4xyH8oGBUujXLXAKYzeH6tkbU5M
zyXJbkbY3k+V10JdkSR2V0VfuqYcReKpMPE5ll6cFIzZwPcDKk+AS0QjW+chhCO8pDnmJiT8Ij8v
JQXSmGP1Ks6jQHaMpfYhyrRKAfi8ioAElncngrCjOxWQcEHe6apRuaNV+K5I2ftCpm0iZVCvAH9J
+lOU1CDjqRuB8yDDG6hGKRTPYaNllAh2pXCSKJMb3cZELGAxCwGdJn/3uWA62WqS030RDitZDJDU
IJ7p2L/i9sQk3ikKMDJB6fUIdFX3cjsUnSuKrGj3vZV0pMYoJdUmShwFC3B3jCkQmu0pEpp7dOpM
UEmw9uhJ7JRkjRkpzwSmpq3DTQzscqBCJkPlN+cTF0G3Nwxj25aKP1fNYz4v3czwDHSya8i4oDm0
I0pZUyVv74XiJjOFwv/PQNEEXFVLEIBGyItcKZkT4pqzfl3TmYup4y82mDG0PeDkJAu4a/Hx1ci8
t7vWSUZlC5LiFk4vxY103G8Bo76yp0Fih8G4rqv7LRjpsuWB/6rlc9e7A3zkKCJgx2TpszX79UTJ
CgKVR5arDB4a66gjtx4mOAMLxRc98CFIb/oAow3SO0ac2MHQ7GNT/b2rdHub5KOnRBsyoym9cANS
cX4hpyESwpfcwKrAWJkuD7vYRKMRgVVMaZ4pq3+alP2T8bXCKUBSswWB5dcle9kkSGd0qh5NCHIf
IpsPi7kdpDWmAR+RK+69rED9iRIjCe2cYB8oCVKtcFxg3WhZOHpSk4YYC8EnJ0+mL2X7seqOFfmS
UUr+nUKnmeu2AV6izwzQN4KKmHm4qYMpT2AKJnBRzHmtU9goazA3L1LmxrDLeLGZz0M2UIgciUHQ
Ue3qqFmDzSzN0h2qCRHPGk0aeKmYJJvgG9KLxV9yTBhxasJ+B6CBKAZCkenclU5+C5ppVavKLmil
faNSuGS8fSbrBzqCIED4aI51agzvk0hCATPBQjkW5zmHXOlOQ1h85NEzpuDMqK+YsO/GNajmrdG+
qAdtQEY3JvLGToslpi5QeX1CBXE/pIdFutXhKYSJHMN6napVxNSOfpKNE9G/GDqlRjusacyS6c51
Rxt3SrADnkbBdqocOEFVEDGYqsGrkq9X7zTrL4o05k8NAds2+TWJjp3ev1/7dzo1+CjjVyaNSSCZ
OrymXQkZRwR0St1CXkhJpPsO4EmBVAOuR8Z86K+gclOjN7kK36dzf19l8EDQVnJamMPnh0jjqzEF
A+/YVwA2Gq4LmYRrBbZiNl/KF9ZyMG2VpExnwNGenZon3HwkwiHSiBl6AqsBkGyymigDDu8trDTw
YmmWRidMPoZzS/2HRA8dGLg81d856ONPMiNoCxVX2RbzYyK/veojJgGF8yZwSW1z+iwTKb0VAgHQ
13cKARMfYMfEkgvHoPuNlMOcqmjpCWADXicHKTSl6xh339frARY1xpMYEeS7RsGuZ0h/9k/QmMr6
VYGvJAl2WndSI6JvT6kbO+n/cZhAtIDllMra7rBD5q7XNyPxEf8vnuZ1ZM4HNiEX5RRpWlGc4IgS
hzNVQTNMEHbaNQhnuJDwmC9LhBcWj2LxMV4TWO56OLbQgbCm3znBLvYG4GiFgLuVX3QmENqVss1+
iy8aa3TmeJ0mIc6DktlKfrZXaCx4SwtwAM1ABBtQsbSyzSxw748ABAEw1pzQQnAlk43xnslkFyxp
97F9uHp9GwDy0J1JltEPDgVKpxkZ3UedWiiFuuMGTcyr/AumEifJV5+PTDDTmbb0W/4EM0eoTkao
lStKXffSi6QVrE+ADSNH7Qi0HepqPfgX5hmYTbLqdXLkJ+5W36qU5I8ojHZvGZB3yFg0OMeWhd2W
K/TbU9hqaIsRLD2G5/1afPH1+iMgJk4FKQ1u9WVa8WAvTJs9zBUUhsoONdOeMCL80i/mCfG0RFQ4
8Nid4Jzvk6N01VzEYK3qTPlpG9ooJezvtra92/7dklb/2mt+472vowSNuguU1a3O1blwWY7qzKa/
SVcxQKJafKAM+7mV/YII3OhuelDt9DLfTJfhwCOEWSk646g4jcpjdoov9+Vkv87ZkZxw076W44OB
AA10pwWalW4aqb34YhHkbL04mSojgwe+IJ/AeWFtIH3hzzvtB4bl4NFlhJGSH8nuo7vw9+EpQpsj
2W9AT4hOCXnd312w8hrUYhu6h/781FzGHSm2lx+Y+n8o1nfgMI7TXXBC6YVFoY4LwB19p3MWO92T
T1dxT5Q9rBH4utjiyH5cX17sv97NB3d2v06n1Ef/8cgyeOxb9Yu71x7KVaw3++1Ze2xJOHPkU3bm
xvrHCJCe92nb9C1/q2/UX/j63H33nC79UXqwaLpEUcwaLtNeuwIxdLt1cWS/2A1rVTjlHtGkZW0v
lvDIrXM7t4OlseEK0H49y/1s9WLhYjv1EqffgsndvOwPmH+3jD456OdtyBhWwRlBnnXtwVPHLkKD
4MhB7h/pDW7Ko7Sjqr2lpr9eeItVaJNleuUyOILhtFtKykwZ7ij3uvNV5cKOeaL49N5uwc17+a2z
qUNyXitu2rQhJTxmJ92ByW0NUeeeQbr1bMs6PIldT9lK2qL9tHm5M6dbg6NcR0eAB6eQ3UTJyI0c
2CC2yhW+nG3lkNdtsqOy4lE745X5gSV9rPWwhyFj3W+kbe4FjuZm7/U63SNdtu32nNxNaEtb6Qrp
zsq8FqvyUDm5Zx5Tj0oeRwC6m33mMK/lB85qvqr3fMzfemRH4zSgbqqeDFiTePjhLThH5+lS72df
zYXxDShXaMZdqmPA6jmx11ykh7k1H4wIbllbX9uiX3utL/VF5wDQ/PFzHwhqg4GHjpmS2eUOK82j
+36dy3W85Hng1/j269TveFZ8msPzdl+MBodv4umjHeLVa7Rvr+Geigz/yrZwMqfdlQfIX/a6ez/W
VrbVfDqk1+BYbBe72Msv5mHG1hvd6Aw88FE/y2fos7vKPV4BJmTWn/OqrLNrAwx4Ofvq9uzH9Klf
i2QJ50E9cCrY6UDfhSlLOICWDILtKdskrxc4qtw7zz71uvXsZF6zY3WGJfUa3rjAsYZIPjhWTnCE
IWtJ/4g9cX+I8Q40sVhUdj1bHFEj3gHCxm6e46Z95B4KDF6FtaifPGTtKib3QTXdxkfmsIluoAds
tByOHDXpyr/ct9O+Y2k5Ns5sXewW68jBuu16P9+NvvnQtpj9/f1thilHAcGr7PCG101vLAqFKNoU
x+wYe/Uyt5GQ4MlLbnGNrr1fbfl85kdwfvyZg14Fi/aerF7XeI+60usdsFV5oaBDcoQVomKBscFk
zL8DOoSc7ulZPVK/eTM/MQYLqBivyk4FSPguP5sLfB3KW3e5b5HnYdwh+sSLiuhgaT5ir9tzZq9z
9Ej26ql/zH5jHwPIEyOqQ72N6EKH/R/8UgreA3sLC7NVPMKd8Tn/qr3snJ+wCIQhGFHtKuwmmekB
IbXkMzsPa7jhWBIuVV7aE1M+h9iXjyIsQbJw3wFO+DF/ulvn04Vd/N4fiKg0a3PL7o1v3RsoGvqP
nZOA5UtWTxwNDnn6im9gAT+woqQIZrHqhuXieZew/wXoEHkpuUR4cx4hPdNtde6ebAJq/fyVwdGR
denlJQsNchxbMF81OPjP9IS0bPOFW2DXDev2qH5lEI0RBIAC+b7/sClh9C6Oi4/+ikMhCqrfSPJy
S34WR3Ra/lxlcTVdgFEzEDhLBSa7bgU4WZh1+o2DTpK9rJ/1ZQYU9xMsoZ+A4zOs3xSm8GI5+y39
5As4m/7IpBVk4y4W/5/xscDP7lkAjtMesJwGQySA9mWExlbk8Pxw+FwAp4UfJY3FcTB5yAr1Z+Yx
2ErqpXwbz9LnbJ0/KQxRPke6DEfBATpXv+N7RBTaPlgrIAznjBWYcR4QgD3C/9JTBrWgN8uDZXxr
FRTMEXRi5JY7oj7CUKR8lL9wRXzdyKFViDeZMfjOhOGR5/XCDHBVuHTiFU88f4L+VpiIvXGYmkv1
yw4jnuTm5Yu870tE363ZLn5GZ+XKtrs/+BKEcrzYvFIuGqCAP4PJ4nQS3l8IvdqduSViSz3jhPXx
ZK9YybbhzTzNAZS1BP9/XRyiNfMHy5pNLvbaOTryZLYRBoA5ty10smtzyaAFTqOyoV5a6mv9LTjz
IdLD+EWjxGVXhCcJIx5zpqujcqWEUD/Z2If6Gf2wRfii8a15ag9ukPiOSYRdcSzObCRCvRRvz4gM
D2oPQ4obu7UffDJ6eFa27Rl7iGEkPAwxFqGfrKBOPI8bqMS4lPboeMv8Uu5TlxCnvr0wcYkT7rFM
55YmWGWNKFSYFreAY2dvYzPNR0JR7FxftF1z4zEZJ86deSXsA4wBIPzG6/szl2Oh2DzAlmD9J3h5
ct7VnvXXr/pDEkRv5Q0rkvCYpOt9G3vMpB1nW0jh19JDVLHcccvWj34IPaovXtntgx/G4rUdwiDj
Q1RZztzO64z156N7NnUjAjVCGxCks2X0KX/PTtOSiINr6W6+r9f1E8uWetGRCsaq2ua/wXk8U0jC
U8V4UJbrmqwS53UMmeLZGafWHR/RD87yE7eoueWzuzCneCQWA+gh1D2t5iPFIoc37Ur4/Hw9iE5V
IWkv1kN61x+lX976R39kV0PS+ODoNUQ/tY8bfxCMizgPW6BgbDGFBOU38xrfpg9lxzchFcDFklA+
GFwGu/hWvikubyDMvz+mZ0NQOQhriZGujs2T70xgrEVAkHaM/CMfnX8wumybR7hk93wEh55v8SAA
gzIIW8Kh96tz/q1sZyfyKRb7mh96THorEc9zQ4jIP7W9cVaZGqZkJb1LO0bEf5gn5XSC5QLeZEmc
/g/Wge1ifDFlh90a9gR9tNKwGhP4biJYv4fFBefLL3TCCDJrNgzW+gYNGkxMxYZuGKrCMy878SB/
dNzI61Fj3fHri4/oqF0hWyK/Kaz2XT1BErdrDjwI+SM8QIvss0Pky0zIBX0HMSno/Iv75R45YoTV
Iqz/2xmsBhEBXgutM6Yu4XgGic6zBIr8Of9FYG6s7DuD45FFA9x47xDBoeTwQ06TMtb/JLOU3vmp
PWFOYoLyGNJKSB/4rUhSQLuTOJF8P3C3IY8Lz3NhcoOILvVpFRBpg+o41wfoc0jpqLke2Uuf7Yax
c2wTqYxjeLFNQXYT7kMPcZhVf01d4iRiUPzatdhC2eAMa81J95q3IBYcSX2YcXYRdnF6N/YHr1lr
h+in54wpb7VP2I7ksJ9SOzp2nuLMf+tlhP3K18RTx9jHxhxfD8RL1im533IOPprAj/wBSl+sP/7g
cyZgQUtBzvqcvss3nvUJ57adLiSgHH4CBlQNsjMP+4XSDg5DOH36yxeyPERRyTA49c/2FyPLX8iT
+WEg9vqzXOUzvi3I9oQ9YeEQHD5CdVugHvv3gNim/ICF4w7YLR0NTyyIoHSEUrQFfsH0+p/HxGWz
SAjhkGXDSW4C8bEimCgbiIVtMHzmdbiwpa9swcUHVvKGfRpEYn2/sgHZIgtxmHpaULkwIvdP1g+j
RhCjP4ZDdSSVSz5fx/tVF8evPc2+SMYbRGyWwSdS3GRSwt0QDMCLxS7BWnxidI2Peg1QguT+IOoD
vxiMxsdSkUemN84sxY/kR3rHyPIsUZu5o6MNV73/fzmArwDvA7k4sg8LOueU5mj3Mz2Es2TvgXIL
mNywopppKYiwLEIXUxhejht2g+808WiYP6XHRjXsAyMDEUAMH/GK4IXRSFj5ALkY3DAkCHuEpigk
iKtGboxWSeNMCaxBuF90L6yitlmF5JN76t/jbkWheJEcZOYitLdxq3/e6b2p4jNj+CshcSB0w1kz
sgT/IPMdVkF4hF3oLqlfkHaN78N382G63TM5xyIrHS7Ze78Vqbzi9ufUJS54Jzj60B806IYTY/lY
Q3rmXOmq7TRekxzDGxaWLWZeUbO+cdKJOPjuJe1R3VK/WUHYJi/Gk1D6TdvFfur2HMrVcNCO0/fs
ixiJmDF/mtth358VYmqSYDfdN+tqizLwCbpfZDUp7dBFvuGYGX+1ol3xXu9rv8bq7fJL6Wfn0ueq
8DB9/Zl29TnzU39GGR9q/iscITvsIZSs1B/ZfTq88sLYA08g1OJnbhrmjc/sUT7T2/0h7ynRvU6A
K2BxocT8pIpU8qqL+ZZelGvsd5fuoD1I8jzpvb7lPl4Vd8+sQrui8PGNU2G3UgBaL3bl829mwaoP
VM/4dPkigBEPjaJiLdIRX38zvkUpiJ0pXRWX+BbefRai+mVnjufmNvPUb5hC2geKBjzLS+z/hdzd
ftib+MQXFDxEWMQlIJYY+PgkNOYj8f0wnOCRjW/5aT5wX1fOFGdeplqDmN8Xdo+ky6xsnN/3bD/Z
xCNHBgbeZpuYakawqS80aTfQp66+07fF++jSAnLqPZWjxcnc1uRWw7r02DR8GpCl7fwDf3YYN4Uj
f9G2XgJvpdQYnINjsy9s05/H1mr2RV7F0bqUz+Bj3HnViXrT/Vo+lQNhPTaGE0OJJvnRuKa+xDBM
vHpgBy0YrV12h+GG/244og8OJ6zaGB86OVi7+Yf8cf+kaLvlDr46vzu05+JcHEl3rq8jGe0JD9ie
JgKs6lhfaDBuYsoZIn+OjrP31DZW+p7ojGfbEPtFG8UtfaThbwomvzpiRbJ/wRtKUCNiSvISE5N8
lVeeGrOiHMjp1r8zPXktzpQW2bfQ5m7Z+VQx1qNbwdzvEByyfKTElMg4nIw7EwlKV/LbvfTgbf5I
iGK+8XQIOS7agz35IjZOjvymxIFg13g+HD9+IGIUGQqpwRv+ZVv7dLGOA8Hi4kSFRFhTSh0cNyza
/AOhv3N5q6gx8CC5WMaeEn4R7k5umE8dONHThYBZHFxyvwsphXpJPnETySdalOT0vEvESyQSFbzr
woGw7jxQtt2ciPKGPdK30U/7INOvjhyHvwhH4vDhum5/BS/CEz6cYFNAMRKRv/BEgl4kv/yS1cTX
3bdizz/we5f+Op67NwI5urGoB/95g2ml0PQDhwY9g3BcwBSj9MguxrOQukx8vZv8/LNQfBQeSdn1
76z2nhDthluV9/inOehYH8vfHJhNX3wMMOJt2WeYYy4R1DZ5X1auyOqEjdhPF6x79tP4lJRDiwa7
yHe4SRFw3mhubbW9+lVfXu8FuRTndH9/EHoFn+WTA0gei3NCFrj0MeiiSAfu/iv4YeHU5/Dk8zLR
YIHBHjQlVFQOjxrzPsKg8MWXgYqLV0DaQMM1tF4n/gn3L+24W5Erq9TzHoSfyEeZmBVxukVygudi
DxMdwSvwksUZZzar9lne/AYTJD639GqfQzawwXDj/FA63CZrXFO3IK722N8434kUgsrpihMqEk9c
3XOGgAFpDoge8J0MeD7mF741ldk5rD9/jg7HPzwFHRPjzyt2B+VcELkMV+K/qQGyZbgtggZRIIdF
WFoNw4YNQT6Ia4XqWH2yvfHP0RFT1b6TuRAa8gkvGMxFVYk4uwcWBFaU6JsdAIk8k7CQ/WI9YZcu
mQpZ1gOc23YoebXElC1xuM0mAvOWKwierXADc+gnFnY0d8nNR3UFM02MDilKj+D9KLP8WRWuz4Zk
EY0njyiA7ACKBoYufe5jpOQfrSDF7jOHwcGeOg+77wZFNmRd5eByy7y0mUOSI67GCqM5whERJQXk
lfDtw1I3RfQl1pX5tYwgR5wlfp7I46AbeeI7uQyp0yX5MdiSClpkNiaQsktb2QwoTuCselvjVspV
vBXbhjSBSOTvGLOe+DeODcuvTyvjqznIPPpphbYQXm94YjHJz2k4AMcnq84almPFJXnVRJWcLJw8
n93BulKZYhtRqTYtl+cAsNX44DeJinYbmDN7Tg20cAAyrLiIVayC5eX74n2tD4fDendY2vbV3f3j
54PnL9cH1/I82z7b3nJJfMqLYbnkQtPy0lsXb22Plhda3pe9Lq3QutS82rvElid+4G8X++At3YP1
fTh821wotLa2d1keXNvjkqHlfnnL3Tm3lpffw7e7O9TW4cu1bfcQWmd/5x38b/fb/rfc+e4/z764
/Fb8t7TPru/ZXDi0fNczrfNy6fkHdZlbnriq9+163MN66R9cb8Wf/+zlmVO+oiW2pK5mBcvDoeVl
sWVbnlta5wvII+vwS9vX4gX+Nxf5x+G0/NFyl94/+8zvl4clb8Upjta5t/hNyav5xCvf9wu+OuvA
RWw/tL7P/rJc8rd/h7OLEueSKMP6/cez8P++wdflP5LuazmVbAkC6BcRgTevdOO9EELSCyHDwXvP
18/amjh37mh0oO3eZbKyspqJeDQcdQfDJm5HufmvOap3m575aFh38GW5LuhOlivNf8OmJ/mvOWw3
t1HzUv5q+otl+Vh25cnyyHqLh8NRc/iv2Yw+XHP7K1mOvh5l/PpoHQ0f4SPzsqc+6Hab9WY58hbd
jz+10aDe9VJ/o+6o6VVGw1U1epR9quXOml3zjCI1yPLb4N8oPHfBdUtn0cByzYKmjiFKmnzfQLOT
b54iX2fGTj32kC0DOYnt0njE7IJg31+jmvCKn6thQJxal+17CiMmyOHkoW4B+7AzMr3spp87vRfT
tcuGnl+KNjlCU5r+rU7I0LFasI3mp/f9LofmBgU5paunOxZwrr4pAR53n8ZsUV685ygrFqeb0+gu
QHGS1LkyL3RMpTrq5ZnkC9WCGSqzYrx5nuonjUzb0rP1FGZvWInL4VbdrDc14FpmoMPJkAtNMHfm
5zyvhqa6Y0HrQ/EnTKRJakpA1r6cLp0c6n4pyy8+L9VLbtGZ3051FNTl/jWxvyFkbyrykO1Ej8+J
uvWEpMXsdXL2lBe3ZkmbR+Z61No1jxKPXCWdPDe2INRToYx0ti/to2tmoPLVnXV0gmrDWNVzzZyF
M3y0lmZOyRv+Hfp3aqNXTXpxmo/ak4goK+FKTL2dVTJd2a+MnDX7O3s/Dzdq1s9886BzAmnuYf4B
gab7pN+/ksv86kuCom7762vU7o66Nu34K13+aBZiIwIsvU2sYUHBJBftFnF6g+HfPhZ1mkSTdJhV
W9iAviuFaXZSLiIWfR16ohOlQuvj2Fzgak/gFTEC5clEoZdVP0NEvHz/Mprr+vX8yv17HiKXtXyj
ra13sNDcfynxX14L/64mP5kQ/YSZS49UHnkLBzOKK6unTJ/cAXBVXEXLOnZOIIJsJGsGEJAPDHb6
kIkVnCmtpzo+rEcxcAwWUUoX/64iU8tvIgY2ABEe8D0uuB9lfxpR+/LhFT2+LRs7vd5+k6+bdrJ6
6OlMG+gErAHt35aVbPvSIPfUN+uukmg+xifWgRc/lTNaTBcEkgzM0pahD7n8aOT+YTUsMJYCDGPg
Ek2B2qYNZ4Pg/5CwyCED7COjuHQ+FiksQlyGe7Xq8vE71U2o+ncyNs5v+vX4LzEwWoASwUnvsrFR
ahhALfuN4wBJ2DGUQbkedUZB11Tky9+vB7wfB51/vzcLDzv71ji87vqn1wM8MuSduw+UMMP/dlmw
WCBG+J4MUtfFXEedt69LLYvuXZ4MNw3zA1+erUNnM3q+5H9ObXUb7u3WS6umFV7uf8t2sBllmmeo
6NukWqhkupcRnnFr0yj25y/JH41gJgxceFauTQ5jSmPUMOumScZPfVukKhesFt8fuGk0afFwUp3F
MFMr2R6DXXXVTsKJ52+3xrZLGa2bbnN3/cm71bMj3mHViwZTb8uXVCVdTlepmbWa0mY5xbWbrhbr
h6oCU7U0JZ7iD9GQ6n6Ubl+7xzfS7i+lAT5W+Snp0mQbP1rF6r62itcvy262ShyPOu+qBqqJF/Gs
v6zsLdivVRWGEn0Val9yibZR0i3h/s3NZhup2vnt8lqsq/Y2iAf9nF73A1MkQaYfi0Y+xl4bzXvz
HnZxpGWn82iVmrd+Vk1KcXrxMXkvvu+l5Ctb691gpLf5S6kWxlBvJAQCIRl5zYDC9v7l2oWUvmmS
622/jLAYbLu2RnXzSkQK2r4IqaeMsHutpUZLGJpupM+cGSK/t2+hpP2SfRdJkhk6N7cac/q7Yf57
28225k193ZVFrdDFvalfm4XKKvo6lxe1wyhVK9Qer5fGRNF3189NZ/1HPRmbCNBMSzKvnUcjX9V1
7KdQpMW/rd2VAvTJtrDTKZxgBihm1+ajnJpytveI0fcbycZmdB8X22uvJfHyMJT70Vg3L3VYXCfR
hUUsFOtylYt3co0Wg3z/NBIXkvK9ti7VdUuLbff5tVO/nQ/oRn/OZY+LqjkUIVf8H2A6dxbt/Vu6
+je1tpnvrT4KL4XBqT1rX5Qaub1h8XXV0QvdTHTyMbJLFaPkc9cO5YJVtQR5B/mPJ/XjeF8/dEKd
5dDW7Tg4uvlclIOOFzrp+Pm2fbMwW9u3fK9o+FnX/o+P3UkvUzvX8+1bTBU5mlSx2KsldlX+Vkl0
cKMdarohy1yIcs1FVRNjY1EttthLhvBey9ftXhMNfSr1duyuX7I/h37mCzqDyHYqn3APsxGzowKZ
fVZt49O5XtmFMUmR3cw4s02kWx5p+m7lJEsKzZMN+CV9O9iHTQ+LDnblkTF+MLZ06LXMSUxuItNw
Nx8Q5S951YV9zgawi67URoXvGD+f5eTP5oO9vX+ysZJlxYXq8t+MQ/h34UQgqpN2+r20idm/8yLy
fUY8fYo3v/cvI2X+CijHf+d/xzeAMjuGhHNgk2iKPsOZEHN4mzXaKLFp0g7mYGg9e2J1xy73gM9o
/PTPKhy16l7tESv+RkBW6KojT77HE91eVa5Gy86hR+NGlLD60Yi/dT0vxjkE7yIVgF3DykIN4fqk
Xx8tPrafiaKO0pBPS2qxVULiASRQ35xgi0rOCIThpC125c0rmBEm/vgx1HTWxz3DDGns31IvEwjB
ZKfxqGxA6dduE0FDptLHV0qo/f1b8BKLsn2qXLf4uYfSi3cCpJDsczDYsR+lkWaI/lPRHRvwBWA+
uP1ucPIN/8BOeitVjt3ji5ViiazMU/vyNpOvt6EUybvgxdqpN4FIul18z7AOx2bqjc2fRXDJavr9
8nqiPDQsjh0AXPWEXG0H5C26XPkiwCD3Tw5g8brq8805ExZfOZDXzceth/N/7C5elRuULOcqSilN
5m009g/G52fxa3F4QQ7dSw2e/0zEeLuP1l+Zf6uAUty+D33kzd3r+cuNl/7lgEK3Xn0OFO0RvnKB
fLCwo3pqZFuFfr4+n4JF66fxs7NrZyKSWLVcbQbyylazSv/S1eZzbEhJ/WaLMU7tdPv8ch7Zh3Lr
ULfEVhoo9P1k+utpuq6G8lusLlun/s23Q7Xy1D8Nt1CDaw3/ZChSSmJ7CKwO/WUr9bZ/ubQe4/2b
sSpMGjJCf/4JAaKk8bqr7uJEQ5GylmuWmuvKnxcZUn307k7xZHhrn5ulWpK6ejaeVVThosJLumEA
UpUC/Cu0In7EuvQapzhZBUjEtBk/D2NAX5P/6WZqxeosTo419AyaoZZ6j6gBVtd1DbwIJifMC7GF
8WyNZIzO8PJoHNEpLA1u7e3eND8BEyMJNZ63kFKv6/LMqmmsa6VGyGJyzTnHdaimeL/N62NcGmzr
u/62Qm22+lSuzbY3/VQXjw/iu6xT+v/NI6ycGtsKOLJyEAAcO5fxsqv9Fk1tuus/2rRYetZjM9XZ
vBbfBaqpL4bx69A4fhnI/G2XJD7TP4+2AOnSg2wFTOSJvnEZPr6Ftqr4owcQGL2Z96PEWLl/zkgo
vpamNnfmX9jVppB8kBwuvN2ntNXSynqnvshHHpJ8FeswbFJsSGsO3iU+pmVarEBTZqZJqWca+ZCI
8SkfFGUIcjCrNt61nCyVxaXnr+xPIif4SzWz74XOZJj9OZlm8ILBL1oQAGgc6eSm4ADQk4tdlKpS
/AlFLtO/+oU30ZP7gdqZSjY8v9ifxVAinIwNP1eNg58oM4X16OSao24QDPV48FAoHT5jYNEd18ve
xPQEXX7sRSwQplN0+HWYpBoZ2qOyQT4ZIXLuO1e1BgQHdaXhHGz/KT9g3VAQYDtWMG+b/j6OEFKe
AfAJ5AsZgsBcpQ9BYUVtUQ+DSYzgpQK1YwoZaKTIKWqr37K40CKtozsVcFx83O1nQGBBFJzFC5QC
2KGjXgEKezGXhz4E5mFmmm89cwFEEleEh4/oSXNOevjOk4hWRS9AGlVEFsbnz8eAlSAOubIfBvaQ
DiYZqc/DYq0+gft+O/l2Xhbgw8O7fs5QJTXLtpVPUWnGVzUjp79ojAuYEagE99YbKQVhCA2pgTbo
1W+LFRp0uanWJQc4dtSJlEYQS0Aqs2Sc8Dj0rCrwmImUZV6red1Phr6Jsa/6WCIkDORSrw6xOT22
zAAv4EGjZUINChyejy7Xqugb+qegAIcBaQKeEIlc0hnYpCVdVT6FaCdWBQJdp7eeJYwcng8cR7iO
zh8g2JYuxj1Ah2AeNwGJRAbmgjw0aZAfXF94up9WGhuliudBQujCXiJgRQNJ/WsXMHv1W7W3Xw/A
+w/O7RJLG/S6e7qr+DwC5ff3n6C/WSrCM5VFSbiAmmF7vsK7GPbFr/fm+VqAz2sFQkaI2vLKJqI1
4NRNwBvX8WpYfNlUt93TrwLBH0/laMjBL0wL9Kz6TfCULP0fWnCvIYpnRurRS8tX4LWIOPC/PWAb
w6/3GLdf+XdUA8o5o7lApfN4XQ0Tr8quxjjrQOhaEu7dOgYGu9ndJeS+3rFKBQbP5dXiXf3Auq2x
cN5L2HTZPa4ZJ8k0Tk0cU3jMt3QGDq+dUn/27qK9EdcJqHt+PuHSqj6T7yKSNo7M7EdF7zxVawtX
4+j58Voy5ZkERuFnkqlS+m+dUCyXo6ywPLiOoazcngqfBl1OE/84Q9GGbM2CHYnJHQsx+mdFNJ6Q
D/Da3JrRMdTpHBjo62RWsleORUVVx0a093XM8RrpAHqa3GV6sIOvSarMTZuNk5vwe+mbCM8xFGQO
Y+UZwdgy4Iv8qi0ZthrUHiv/fy5Pyri8IGkDiP16zurmZ5KcUAMJpWvEX8RpZ7jGV7IMosyi7lVa
CiCdaCP+oPTYu48EWnoNkM8A814gfDPQTsCel75dwmywGYzIVgXvqeKYmoaLcQbrF/DKeBYDu9j/
y193acsqWvVASueX1PQQeE3LFjTJMr2hcBQaZB/r26nVBLF/xSbtAYu9aZXvlFa3P2Qbersaqn94
rYsfD3pl+td0s284nQcdeLfPzuwdscNKLI5T0z/b8xhOAvtDHMjr1jKsXLG+U5LJKqjefovj7Djf
oxv3h+c+hmHdifez48B0URpqHT7mrck3vJ0xJJfgbpTKCm/M7lEtBh2MObA98cWSYasyPjhcUODr
pwjTW8QZn7reIkqu3UrftXUdWNac/N9fe8aX4fEl85UbcXBe16VXrIO8w3GmsH+bQFj4HNluSnVQ
boDI4icz9RZAx4i21RMCEv+wMSgylj8E7vJ9yrt49CByhINvVOIR1MK9MxOP4f92w0K6DL1GHI0X
XMBAILQ+3gFOs/etjhmM59l7Anf926rHkW2pkLUmYwsd3wbV4L30du26+mRbfIA8UFc+ml6naBqI
VahQQ1+zRJgn9HwVlNsw2RL1l3Fcu+7k0XAvh+G5ZllZVML70+/s/f7JDrJiiTNCdH646rvNa2ep
JcTDvDTOXZ+2oZ328Cr57SAQ1+eVZV33hgxleEVvICUebuE+Yk1IaXtGXWPRmJLv84vbt0v1Atnd
p1/uSFwfYvLuaphtZ77Oxkq6seeUr1r8wELXn+jn/o2h8fy0fLkH78U33ICL3nx4QTKI8Il3O+Q5
vQ68fGXyTx/bfVg/OeonqVB4Q1GClD5wVXnWW3WRrgSnhF9JmnkSWy9qBVci7re6VaI4J8ixGBSB
Jvs4jIOF02WYkjgEPzrtvap8rUjYSJfCveL3maKXL2tcrrWgBezKUZ1TeTEYnvXr/F5fnWpqNDnC
5wYfA8DM4lx2CoumifBPI0xWtbmHKVwyFWkWr1IyTOJltdStg36xC2/cUa2x1Tu/76AiGuU1M9oV
ldSb0kt6CBQh4s1PGER8MnsqWoJX/7Y+N6ZCpFiTU1NJVzA3OfBdj38Viix02UxV7jD9F4KkSFDC
c2f21Rs4fx1j9fKxJaI2S92gVexNznlmCJ6eMsM/k6Ekzc3rXNKfYv65RzIvVYijeBRuRxyhATPU
XqoXXfbsmNgghDvVyTVAr8+StthgegtpClgx98fduCVDHm0110It2bO0jjNCiFXFfpflwOoMzMYA
PcRKTRJNN+Z5wZ7tOCMGMCqLCIP4yY/oGOqb3K+SpCMKRGYG5axa5hGT+AiGA/0DK0DxetUif1WU
8m6ryx351tZKsD6Lr6XKM1M95Wu6RLb3kDNTyBEKsIvsEp/NuGK0GOFGxD3PmjPLTA1SbGAYByN6
66Ghuaw0l8OTqGFpx5YD60aifwj5Vqy7131WdQp+KpcXwW3V2v0ql7OiauGyMyB1kZG9AKYlngN0
zoxUt5xJ+E20wHVgY3u7+SL2R3wgsOLA13gP9gYYrb2eZj6hj6VSWMW7k9+0lA+9f8QnpHp9N2kq
RvViqSpwYg4VysCglor1tTjVhMlYO+E1kBS3sR+vh6W293D1pVtHYORdhyAmXbHx+d5bZW5E8Tki
p2/hePaTMSOt72xTbN4urUOmsslU0PexNOWaF+3J8WOIZI5H+DRts6FIt8NYJXNXMtLFLuqs1p0M
VYhcv3B91cS1v6KT1mjKGOJ3urcLi1a+5AV08lkSkmWc6Ous/lgN8pNWCrIHZ9nsm5tJfM92H9ne
cppDyVrGGpAvi2piVzVsdn0J/TqJc28PDR0pdvj0Zbi99OZ6ecv7YvvyaCfI6u/bmQTdjtDhAhAD
jOZq+0vvcu0LBU+bDts0z5Fb6l1UVTDe0xUn2Y5SfUipJpyeJOfUP9ZEJjKGxOuReCETv8B86i6u
gV4oXCJLwBfPyO4zbphup+Hyc8Eaj/xiO+L7+FTHAWzaxfg6JNnVvAKb4PANL+ChBb63EKgy9hir
whNlZ1SD9ZTa3UiaJNoXybJ79w5qonBkIdzUcxzOegjkGcFk4PkOFYUDEeg4WiKUcgTF7wTBl878
Lynj12UTPL+yGpc9csvZ733tEHoNEJKH3K50dj3iCVIf20BlFEs67HmEWvSdH+OC6qJLjnOjtbRA
MkVRNLg8H/RfEjD3JFDeT6GfOOIu070faQriw6LB5evZsd9tRz4MIRWc45g1RdhWrVN6WNxZiLX/
qsHeE+8hX2ARfJl1xtcQ7WJ4Jw3j0v4nW8Nfp9ow9rBDI9whdN4dhlqtZF/cOm/qfqVccxjzx+nb
4b1Hv3VIszJ2tNzV5W1Kwf3fk9eJLOaTgd3ECnpRzENFVcIm/588zFFZ2kOObk6cQvdJ8vu0bz4f
zUNmlNy8n1c/h3xnO2vc4QfnlsPDznIrgAomFYF5uv9KhcEBrgfrEaBr8n0ceIacqzd1HLluUYDn
od7oEfmBX3b1kiN3GZ4ENqNJFAIfBQSeNbRAhnxB/LW12b1VrRGJEJoHJk6MHh1CMNYYTd2m8Law
xteffimStiX4TjnbJl+72bRyFEH0wIPAjjhBwTNT0Slr4qCB1o+vtpL/e9oCIPmceMhnOTl21dmB
DbaPVsPd0Nm5PfQI65JXzo730mHDJ/cxUZxbCPXPPxLvbKF8DVKX5YXCzA/ZTkZYkfDsuqO1aF2l
yQgX73SKtZ9Zmq9a0fWapVZ2BYRWSjBnnV25aGVx2N5Mg7lbv9R3i+BMs5yd33I8x/tsfF6GCgNZ
nw8pLenJOrO0ORM6uDeTl34pnhCV0s/fyi0pUs5s1P58DxnYPcv7/Vc+8/W43pTOEibMQAq24oiJ
prAcXqVpEIVP3YiF5c8z3dqgflwV5GaGWaqD1alyZkh20feOsCO2aZon0SlJmjxc6mziFqkPhxsx
jlty9pw1r8v+haZ5of0oGpH9Vly+zq7/ZvOPba6/hObW7NzJsXU1tHRHVaK7G7uzsx6Ru7kz1dK2
ffq2Qalnroz0vjbMoUpnGsdCO3X4vE/+HcEhfkpcGqnrYFUYeEh7h1y8nZ7fpWy/kGhMNsSRXkqb
l9zm5SZLUfbTlJ2NffHYKQkrxc6TqBjREEKhnIGLn4ymt03tJApzm4INLd+U7b7tlPttYHNR60p6
wbqO328KE/pyuonWsvHsnfG3rHuTqubXjvdUSlW9sw3+tBflKHuaaOG42Xn1lqlfE3UYkYl/xt9J
0J4pXR6t46yepLa4jAqpKgOaWtYK13qB/hs6LW+Rq5HMO+S0+ZOffr2vv69m3OImLrtnYk1mBt4q
MoDbt9XKKhfwvT7tRSuMJWGe/O46ssxLH/ZYvn6tbDv8W28+Or4kx5I3jQC9bHvWi5YDwg6S6Py3
NmZtI7H2PTx5QfHfNmB82dFs/d5NtmTeqbLQmSPdD2zKtMyKa5jzLX2gjOhXrq37VO5g29uJ9qDH
C0h5FMvXRbP0hvdltGcNhLJHqbYtxRrCnCzagEgiFTb7Y2yrzt55B+iCLIHfF2TLZeRxTC/foxmV
VfWDMg5gaMQBFZeMS+VGiksbCI+ovKONQhhxi1b7QCuc/YiWGQNJhR/wgkpT2+Hw4bTSLmHO4l2u
F0gDIVLz22Op7XqkXqyUeFL2Kph0UEbXRbJCfo8lEZAMjVLENAfrT9fEmOPdMRCsvvXDKzJ1WA9V
jchp3h8vZXAaY6zxvHx4XpBQrDCrSHeJD3/ruWvEs/wEui95ZQ/EztDL61dSIukV2yom5x9CL8/0
qJObAw9GFjYnm+C4Q3sXld1asGE4xIueDnQekHtjy/+6aObNi2aU0BJ3Gt80zhW7RPdaWhRfC43k
S/rlINbQ3QYCsKQZYSnw1Nf5cd9nxrQHh1KHRbsfLYbqhGXTgCGFgYOKAF362Nb2nVsLuDy6fe96
iQ8XXegjXE7xU0f8yrOjuTVairE0q9FyC1x1rD9+Piyh7ajQvHf1Kba2tUNvD1I2ywDrVb+hn8Wr
g2VjI2+8IZw6xxRHk/e3Ho8Dm8EqFMznv/ef1ynXudKEtentO7vv1XD+WfdyPG2Okaspdi8t24Rf
Y6M9eD+s8Ybd6WJ4qwdiDh+Q/n601k3ziOv6r+v6TYVHaTmyv1KEpYvJotxaohyq/bVJ9yEJD21R
2KcIzbfxqrrRFeHInhe7kMcHeCmOtu1sLdt5DFK/SlAsxu4Z+u/sI59SoFpP7eKOn+/Lmg2tUmCx
f6c+FkIu7Tz1UjzTMHoZl/qP1uRl2THRuiuiGq+na6yvRZytubDL2PEETaH/odQ3Miy+1DOatg7j
k68e40z5H6WURrE7B3qpiNeWnbVG3LVXox7RWtfUz6XyOopqQdlA2yceuUbPprZeDUTWcmg0bl2+
LYjMR6a/q5815NItq1wi7QuNi0Ng7bTeZtVCo9DIlLe1XB/2UykiQs+b+Y0+U1M3dYIMTq1NNd3a
d7adrbZzL92jLPQnilxb7ah+P0rK/k/630MhR+NwZIvXz5Ga4BBzMJrpkp7FR71YgAftH7NqovF2
cxuleO+Wth0ugPlubmvhyc16CbtjMTSGpFF80TTmuDd0aiZ09+1NeWaY7QJcwDxT8xd8i6xnUqpb
COMmPDXd5rTsAmtB2k3pqccswB5wTCATkHydTMk2+nzB87p3zR75TJeRF7ClG6EHN0CjYZdbrove
qadoP2AgI/MrGljRgQXf2X6KbtWkFhgJ+vrbZCo6GjNtB9ub1ABo5PbtvsRzS12PtIunfmXzyKOA
u6A5sDbr9LlSZzNyQ/T7sR0JMddh687Rf8NOtlmWaPZWLCtXL3wUHRAKpYMMhi6Y/wO8iUMIkvHA
9lNBtMejvsWOpAIeUgyYqm4HDAYX46CuJ7WrJj48PVE3zi4ZE4E0dFfYFbD+EJj9jwXdxsWXUl9X
UbgQ51ODDeKF8eVbq4WAmi330DkQBu8IPpCHnKJloJkwHbRW/vYKv2pPh9wDBFf3LW/FtrfhBfUU
PxhcD1szuxqwzNt240RazDTag8raOuRQ2OkuwfUX+jNznsI33IbOr2DKb6HewKAr1ejW8+OSlnfE
qTqRmBZrXZfwZRLnZvXCtZLhpKVmz1jt4TFmuC/fgnUhu5Ui7Bcl28sPMgDqiVcjHwJA62+5MjZS
JCrypVuTvVYZJgkCoUn3D8cFV4hjdYR7+vhF2l8nL9o3uhOyIzBr7u8WPb7T355siHT9D1gSTLI3
BYWGc8hN7gC3D+mxQN1p2QhC4OyOc3Jm0urAMR9yebz1U8M4W4x+JvzWe7SvJo/U7ahpKrZVk8Xm
KTFY4sgU6wFHOM6MtQKAdTP0GETV23Xf/+cXeo5rhbXQspdBBmE2tTEE8ffvgqF/xUGQvM13HtnG
4zQsrfq88GYzSEz+JS6d/HqwX0xn616Sm8q0pPoEDPOw7eLgeevwz7N9fauYu/0Okca+upxPlSzA
WMXsqMRazZviJgJE+grEqsKl1K5deL7PGH/p3zw3vt720VKl/8qnru5vB+o/G7n8/GganUm6+UpT
+c7azs1wNKl9TIJvmRgrU1i1JH12MN5k6h7nEpXSAgeyHk1AD3laLKFYJ2JQcNrfO1L1om7jEA8B
3vJsKXLCcfELFwTTo2zfrv3k8WjLCXPW78vctXpOJIA359pzpyp8N+Hvsol2udolC5pe/iyzGQrR
lKraR12kJ5CQC75Yv68mCIpVr5P6gg7mIpYhzNL1+yYqUS25mjZDPaZSoqz/kn7I+KP8prXamE9b
y95wxaubfR0F5f5STFT3uWrmLZcyE6j+5PNzikrHjJLSTnNfPgDTzefvHH/Eafh1nTWWVW9umMnL
ojX/E+ixF4Dn+ffrC8d4O3WTmSgPMiq9ZC8ggPZk8nMxZHHbnayorfTOrXTq9zkr585fz2N7TW86
bcvquaepuWru5rUERadHR6YyC02dyUnrQRQoiNIsyVRkGypse+oDxCzaD+4j37/vKSmR+3+qsyeE
UrGQcP95Rzs61ij0UEK6zYFZuOptG2+mbfbRTExekqXXyzJb/asMX1xNPLn/PIfbq5dUeJYpqGxS
8epMzQr1nYZCojU50G1rpHOdB4u5P4yeBKmz3VXma/JoP5a9xf1tPZ+eSVZd5lWpQWZWZ4jya5F5
wi6u29b54gdZu3hy6c9yjc2zTZsum4RoPZpggtV3ap+vX47DOaLhcvW2S6RNpemv53VaOcniKxzJ
fRTCLMbLJB0dbrdoPXmbLHvaLydW9az9LAZVpTRyYRqBQEMb6jzXCzkpGEAaXNeRPioR20fzTun3
0WTNbhuPmCQaECFkfi16FGrRm06IMRfVHRHDQ4VRNA3ksm/ulb2yjeWs4bv5R5tsL7GuYMC4jE1H
/nyCf8+bp1Jo2r2m/77LSO5Hq5wBUipaZK/j7a3DoRGNUCwmCnm3rQeXycdZvH2QwMma42K2Ib6z
Ro9AbsZUorMw7rG8yPUWhsrdGhyUx6k5eLPpsJUuxDs19Ikt/is3Awl8lZjULY3jjzxcuas4U0Sh
3wk108vBSIZKXnwmm7RqOcPCrEIw7/0177aPNaab65D6cGkBjYBPkDtJt3K79iHb2JGgyDc32caR
SCJos7CvMsUMeqhO/Lk/X9t/Migl0xKb60L0OBaocUlbFu5F/LX/OmyOr4l+8nQsL7VArLIm3jWB
b8f0Pli7+coMNaDAsrSvqwyuD+iLsCLye0EITBs4O0hmLDUzrTx0L6+u3fzmncTBdv4r+QjA6TPb
mGUNZLvK7cwjKL0FRYF8J8v2Ze4fs+rq1l1dGvd1w4TMZJri0oCM2PopPk3bQ6n35fotlW89NoPz
ursYrpjLC4xfOKzz5zOE3ql3Rv5y6W4ev/AdY6XIttQ80+xDAJap6I55vj5K9XNieJmRtaqclw0E
IjnXclGHA0EfzSOaP1r3WWtWL4Yx37A8f6HmkLh/XHKNnDgl2N3O44foLBIuZ9885JuJfBvStazZ
/zvtzpXcvSa08Zr+HH2a/Nmsd0QRERHB+DcKEn+JrDWtR2dfm8WPUlW8Q8+Zx7x19Gi2ZnBvCjgi
gH11d2jOT1R8q/OWkkmIp1iU9LeI5DG+4VvVTlaQ10xHbPtozmuCFBFYUZ43vsOZdgWtgdczJO3a
2STJp47u+UdU7JZ+2fDspJUumntWPRFtykc7PWyHax/GY3nvoMIto/3uK5GzBmnVo/PwVOhZPqXH
10k14Ga2hvwFMUC40+R7VJp0eQfZMa4usfuauff7lS5L9vm7NuWzZd7qcbBZfvgCqTJw/3X9k/xW
Yblcu+Q48ldahnQEGwkcxrsiR4Dn6TIfVfEWH8fdy6HwaaPeVKWeeL5nusyR+rOi4Sc4m+i1HOp5
+lRp1FxedEvTQ75G16FVHNPJO9ZKukQLndy5ugxtczRF4TadJenJkGgavZrvy5GEdqWP+UBELs1o
eCu60VLPEI/+5WlVm4/9ASc+NeiMk1lSnMBgQQp4zljhoi5Psc5BdyKppd1gRwAxZ1YC1vW2k/RE
k7+Hde+SbxQye+029CJNqKhAvo6Y3bkw6fBVoWlhEHciYWZ21uj6QR6XDbnjmTPVXCnO6IN2Ef/o
ZNSqGpXa0PHQKvwDV1/a68wHgjdYY31/LRwDdG4gyqueXgnUrjRwuYzQsinE2nf2C4jd6ZOVmDG3
xtOfVfkvs8+bQpz1fq/Z6hd5kRHUtob0foORPaXrXfqUscmTQJc7g84KRAvDgMvT20HYxWEijB6O
sKSqCyIlx5qHEc+/SJ2Tyeioebg2SXxNstOJqXrbymXxchKs3paUJ5qLxRemlulgu937QpZpZBrU
5tZAZs1PanbRMyTbf7pO472BW2WlqNNMlyLxw9yShcp1hT3C/W3ibZarZylazesZbU3A5gvrRgpo
9ZNbtfijwkqnn5fHXhXug/SznRxfH4OtqQ5Bca4h+jBg4EgGzwpNU2Hdve87xfpCz/hCPwthsr+1
fxMpTB6K0sm4QMiR2G4m8bbbk1CVY92X033GKMHZaPnoBIAYE8LgQIwQJci9WG9JuF082VRGIlhU
LI+2qHPpOB0DP8gWjTZSCNJn2LvXShcfbl7XrRB96bwJHVYPUlvbl+ZHMh5OyiPsLKIpKVS/erFq
vRJOeFAy21W1B0VRpGiKbTxUwgs89Qi//Fn25lC4kGTr+/JoUv742mruuZVHgRuZi/QKLctfH10T
EuIDbYNMpBSuf/Pyq7uYosdQxVqOvJNabpGvNfE0hrhm5bqrKba60SiqPKrlcbHXLZdqbcXaylib
w/ZFFwSyfDix4rlua3yife1MnEtDv4s8VGEhFRnABo+ZHO37pJX7Et1mnIPXb9Lq6UzGw3K4kyiH
HHivNCvZ6hc1e98MBH5typ6PxrWo+eU0uTfkRwr2HmvUBX1F6NN6o9zb2b/rXVI9rqc0jcyNx21c
vEdfsyjyHEUpZf8rViXQPruuuNbwTM4RxrozUbAgHhHOM2xiNEIDmjv83E01vKQlFTIqeWUy3i49
fHC0C5TjdOB866k79Gf//8e2cu6aFhFvNDVEXefBBYI35Vvpun+7ydDGRcXFP8OIEfeAaF7riL6+
7KoCfI+x7sIinXVU1QZJOnVOoPcnNEMfy+0h3kPk6Rw9sWN5TsEmtJ+MqMrooP/IRN1TA+ZV8V23
poJcw7t2z5nKraGNo+4DH4po8dB/N5XMoxuc4Oteub9FkuKGbSeJ1Amfr6bjkYUbf5lfqE5d1izv
jPPWtZvTd5GqoGW8nBqT92x1X/7Yo7iao+Fc85bWkkailgmk/CpyZLXoNeQ8fOvfu/zy2HZxvg4g
3cTNZXnYnKESeQijZpTyfDZVCzPjXTD51YV5UJH3Wbf0XMrlVbyKlD64Ns1eLc+jVFk+Wc77E1ob
lUDi8I6LesZn+LOnyqxKGNzLMvVUK8T59Vg2ihw1imFEjd1/rQOzPE5qOAPUNu6z8uRjV+u8dj4T
5d63MRRRNkLfKicr4Z/eotz7PJRfZQvlFz4aPvagkKC3yZkF3pYCYRzvBbZZn5QrH+PpuE8qsnEt
myRbTlS0upQT0XQSqxfE01olHx9iE8XKYIjyIVZfjQXR9tjaf5Px8OcSj5/NoJaEoD+4Vgo1m/rh
xT49/WL5ozv8+LK5ol99eJVkpGcoesal8j3u3SqlMl56rG2NgBLGWpwyZKNZ6GVrt+hePVXoAcZU
MEF3l3K+m3+ZRJf6ukZkusxRxitbqE27Rb/Av/XL6ZXyav/e9XoaBOJ1ZNQvJsuBviN4HfpIpNJx
3lrvmnxv+cqNtMW4cCzvx9D0ej6ZAn5huD1lKortbfV3/P54fy6/EIQZb2qbionk5Vm5l4064XGH
P6WyR/2MfS1+xqbxVDJVsVsU/uv/m8xU77E6iI/u/HNv7/ycqWaqu67ssPmoPOOHZ3DoFpvvzxjx
0j/hqPvGozKpGXBR23Xvad8Iv0bkcK5jwwCHOFmBD0SpGB8lkhJHieinrX+mPFS9tgStWCsyGO1U
xESzsPqE4ryNZh5N4wtn5cXCtTBIn/snFX0oRpRFZOwJl++z+o2qX/ZJfdWXIE7Khlc2sJhLTRqZ
jVU/urXndZ9OdMn/Vi+v+y4JcSe+tWXgfbMoHuPLd8CsQK8IMFuMzCq6uR30rGYvtfyPVg/jx+ZD
fX3dr0vcJQAWz2yd1S9e/pWgeybShTGYh0S4XPjc1tMfJqpV5nG/jcDJ6NAQcCoagMQIO7sqoa6u
YYllKU8nW9Y0W3xPMYgGkWlRycfJg2pmY29+gNs9BadFk9E095RXuoz/Y+m+lhPJsiiAfhERePMK
ZCYkXl56IeQK7z1fP+uqJ6anpqdKBZnXHLv3PrK2+rT5lW84GMldpax3GJ35yhwstgp243BuQqx0
wo+FpR4O48E2RlNzs7/CBV9EOAeOxm/3/RPpXZ022NJClH4XXSUWJzrWf7+H1XpqvBcpgb+r6AIG
lnOwysHv8Qqfweazh67nJ0Rb8/PeuDS1ZBr9VzadfQzuBNzBvnErceAbnB7fX/uNf/NGp+R8SXHi
nMcKDzpOiimdfIKaxuH5zzlWtEuNdnGlJNeNfzNU68MjGgGPazn7e98Inp4EphgJAnfSIXgGPWmQ
tk+638F4lqLvB4FefZUWqvVksKv7J9znSv1jMKk/aNlE3c9n/rjcQup9fuw/I/imaT/1d/uNQ/Pc
eP/0n2jpa6J48NT+aLd7g4f8cJPBr7oLmI7P5afLgOTv8MSA3DqHY1zGNcT4ndaLsRyhWHy8pZfG
173+O4jfOsA/jWA4wktCKSnFw3Y1w68y4/omAvWul1gQJfRLo3NrfBhZEpU/JMQp7YH6nawbik5z
Ue90jrGh7H7vZd9ctsPS7aICo7Cv50dLhLPmxYeqNJUGqkmfpwi1LX5p/uzqvVtjnECs1xftr7+b
bofegUXZvnN0jY5RuV5v49qwfYt+6W3bLqdjw1iapbgU55q3z4pfj4N1czAYxL2PWTDd8dfHof6k
Vlp/uNYfkjXi9rM7HXxyFtFc56T+PG/lhagpr1qOhVFOSLPqmn6GI3LFFxzX6zD5EfMw0bof3vrb
OJyMW7/6m6v3t51xrEjXUCdD6ssOMs/3ZNbNDsygaw6/Z135XL3S2L2d5YuNWfc+Ojdqz/nHQ5xL
so+B9HloiiSXhlsMUNC67/VuVEpeo6TfjVbtKFrXo24prdb7d3GP/31/X/bf37uZJOLZ00M7+P13
nnT31BcDeNbo83MqHszHUbde6YlyXqbZMBQNUZG3lDI3CumsO1ZbaKzeYCictAqnKgkoTht3tqxc
f4WDSWzY96p5HxU+3LYQeeOeJEgU5Wi5eU1eCyEQM3y4sW2d3ovt7PD3YRJN6sPvbnR1VbFXj61K
PxM9TepPBba1vWn8gohFhnL2HpLhe7+UdK9fM9TZVWuDyNbbJYs0fjLGi+WZpJNJ42naGHytpN+t
Vf/cZa2D9/k2Fa3+1mvsBCey9vp9pBB5M0Gcsb7Wnxy9TfQPyHXQaOYGfBWvdiGzPO8e3doOVYZu
qW62UP3ljbSMTLLrx5u9XtyLP3qD3sdHvqE+Fn2c24Pr6yQYIoXlxt91fH39rli+Oqsp43h+HXaT
Yv3bZjbqv3F9FVValdZ5SA2s8VXrfF2SW/9pV/evheaXURz1QjMej5btW+PtLT9a1d/eNvUe9rwz
+Z1knoP+dLke3d669UUDxqs+fLgGm3esv6739eT7uzB63UazxmslevUrw57WE3cfhaVb6r3mH0GO
olk36fojo6Pqh3g46w6HybUx9O9szqzRLUXFutP4PcwlbIaPaIxbGiTc/6EFmdgRhBaix1xPhyF5
TMedlnCQXrKg/vHfY4ieG6v4kegBpYA55YdFPGqk0bYu/CUEkXW2zn2Wd956LlAVnAzHA0Xh8rJR
Hlzeli+Xt/O/6781ZavzS/Vt8oPdlwWkO6naGKBb37/k39Yv1cGqu+rukT33kTk2Aw11y6shwVXo
SoWD8fdf4Aumc/ARv5XqxYT2fv1t0IvjuN4edrvDKy0GkjGN0xuAYDtx4gBje5VG28Bvf2RYe3vj
a25vOwwfC1/CmgD+BHaMjfW+TUytbe6WZmYE1uPkaYI7OZi0z0io61ZJEGcKYsOM5EYI8Cqu/V2U
6YqnlRTwLhWeIwpp6EkHC4od1UDA0BjJ6n54jz+pD+n77BvQGJDAC5n0ODOtI94MjbUYohj3q4PJ
U220EAtMO9uUbN2cHhL84HHdWGc7YXaPltO9fmJ37YWcbAO/WmdiAzjl6/ye/chgVUCpM47LhqGM
ZPiNGj/c2pPrAD7neI1rALngFO/5Bwibv77toZMbzr4U4c/w+Gke88lgISMgVCjmOpivemzzc2Ty
xXX3kVt/VhAQLurFX8vn0IzVINPgx6fQRwUdiIz2IZSR7yxiXSAQB2p8+qkpIZjGWbhBqSoS+TeW
D3mnTaoz2eKdBGsG1c93A1Cqe82aVGm2yUgBi1p0ZljTPq72x1FoPBve+Xj7Am4MQ/fqh6/xw0Hz
FViuVRhk/xnyd7w8rg0OKxmpit+YqYGXbff12t6lmqjsQxIXArDvViF49LK5SeaU/WZatts0Xyx4
m+FF8XsOw6qVdThc9bUuf5wnfNnl/Gd7bfvnOtXDU+VU1DisdFZrMMS3X92XXFWmtaNQs2k8lout
813LaEf9gfOrkjVYveSPj4uVBqwRQ5v8VxVOaHMGE89/nW6/5euvulvx+DrNbxuKH4Xi0+mUTvLq
glMydLFqxI51PfJiYVRAxvDRQyzO227JqLeK8+ecOTjzdplGwSq+jZMwJhByWYlskYAIb2EMsMy2
00flcc2/2bJXMpSXpSu1jhz9ulmWnN/fCy/bfPs4bYM856LT7WcLJlHtgjBnpmbtaIXCLsMMn00J
VMdOtsVqaLGOILp0UZcIh1PQs6J2QlHfQr1r2zp+FEqP7sDtSdXLkFRtIEX5aXIBIFMSXq4CBew0
TvJnAyDr1397gadytnjhRjWjQZfgbH6q4ohCQcaIgegkONbAzQpie1AdbUzcydCF3P5DWWVathRO
WRde79/tzb9N3mnTUofVtX5evWrtJmRSKaPrID9BMBtSFBdXva1xL2q7vf3zTI3ugLSosaH3nMFu
gFFfY0YtaelfEcnWJfOq+pOdATeBE7y6dfeqyuu3a9Hc7fZ8ZHLMYpeOD53trwGfs4F24rz4qO+T
2XTPePnV7q1kbjyGvHfS/r29liZLlX2R+7O30t9Q3a9B+iK4Bz6ygmYoimvaFrQJiWM0pr2fWznd
nwY6O9Vt5LMIlUI3Kv7Bpegyf1104Idb1bXKfLj2sSALJiApZofGL1woYO8trZ1bK6OHJwOPlMO6
KQ0qpayRAept69LryaAmirqlMMtBXw6pKFvqLfIIdeMnUC5M64X/bvSFlX9N84D7qmDuMsCwLnLU
zMPddd0lYYiTPhwk89R5qZPH/72fW6XMQ3HxdCMGA3lqnS9n80Zb+aZedrV/tyhutrT/dXZQutlJ
Zp8PLVc9m/uqGvYEX355OgAy7yLfNhnci4E/Rq5wpPVuUomaYsBD//rDbT4GU6l2ra9SNx18AAno
W4m3yTx67YWjyY6PntYs8enUQM+EmKVm8LxBpPTqDIN+XN71ZKnj+ns9hyi+nfQinxSfp4uADQAA
8NHV64+6LUztiXdck1udP2kyFF20Emp9fZX9Kr2fqiOtLA3kiwq0AOx5AUBVtTAZV8eIsut8WJuz
Tu5P7f24fd67mIVLY5qsdrRu8vHl1M9P30tb5noWl+adWrE5u/xM5gMg3cnAgky4lvm2m7kSVS6n
XrT2Prv8g54pnv+BS26Kbe2uKTaJ5TcBtNA+6ckGukvmEk9PA12wW6azqKSF42C3HDlKi7gynKaz
4ic0x7G5yHSqD5fO/NdRBnOdplkWe7Cc/S6ftTRq15RD0BjZIZk4N1Li0LU8rNu7OViX/QZQnJoR
85ghb5KZ/F4zv5OB1TtdXrQzSHmFAwJvslfPAq9gr5E5Br586fVqtPAz82FmW3dMYPfwXDVGL69w
UsvrKGNw7/bBq+spjt93UBNw6/sPxyw7N7she4R4cYYWT0BGm9auQ2mknd8/jvvWaFwBjsnX3m3i
ugf0qCXj+KWgSa9KygDyoTcIAwRdotzkyZjVW2jDOMekWreZgMz0llcWbrzoVXPPtlyfNA+IXfws
rt42p/4fWLZ9Dvbp96K6ApkNs5Hv6/LqUvwB5+6LjrW43L7NTzi/Vx9O94cj1jMUy/Y8ckZLsIN8
bgXglmcMNwRoIEvt0296CyffiOOrxzuvH8r9ADpiEoS/mrgGyg+mWdNTXeIjIPRQ82V2b46Lgw1M
ee3JdbgCkR47WDDVcLJAb3nZ8wjPDNFDy7ys6q67MgTO0WPQOFObWAfcC9hpudguv243D/n5KP9w
yj/Ds+wyHd3NheKvwT0PocEFmfroXJMa3rQmMf+qx6UGAJUHgq6XsYvgdoqlILzL7Hg5aBcIQCzf
GkYnKJHxEBDoxUPHZUJmAHRZG83CeavGN53US4aYfwNq8lwe8lkLTggOC8imsunC0oQGfkCZ6loJ
g5rbS0+Deb3tzvUUWsfeReZrEf7UIg3v6AK3UGIDvWEIwEUDEBCuUYM2C8mY73j7MJ4PVBS0AqLK
qMrJPmEvcrdE2ylzjsZGUm5Bc+scojMbuu+c2FFOXl+6SJvmXvdHKc7s7EtjW3uBjjZQ0cDncw+C
yn0G0GZzeWkIMlZJ+/zk9o4VPXyXsEEOl2n5Lchephcy4Vztcq94HXBKHrQW59nlTGdmJo0xbvqc
67bYKQByIeJlwTI+clyLCFh7smkbLwYmer9oSbf0j08Vd7kJuomrdzMpMJlPW/BLyAasvYMCYbWe
ppbQPfMBYE7lQwdqCr8Afl1rFjbA8s9PzQBbP8cAn7X3bb5ea/PeSgYmKZ0jFqKci0DDgacyXT8I
H77EdKrDOC9Wb+7GkQtzEESd23xnue06INbcU9rCyS4qzUHpU6FH4H6LCfSXU3wUuFvFQAzaHdfS
uBX17RO4Dq3FU7kHauWzbo6mydo2zK7D7Dve88D/0PHWkba4rsr80oKeOhIXgkkwVQybRryw6JwX
HQvM5cEN1DZd7sHisQ77asTx7Q8fXg2gAybDF+U3LT4eRMICQj7kT32GE9LiKJ4t9w47cPzuzuHH
/8s1fv7gdM27+tc8YSKOp4H+MhhIdd02a0gX82JcVVUfNLUZy+m/yqWHUQWTYDTRYfyeKVLDwrHZ
grgoNK167j//GrzLAiUBgiTXgFgAa9bJ/Q9REZAMOd4JxiyQMcApDqa6FD6BvSAzdiCJ2y4C0HHb
xTrOiFiOlx4QR5jApWIiHKmw27ekdka8aRZPfTOx2Cn8CvytwrQVlH7JSdhCgLBFonknvkffv4GU
9OY961v9i+GviYL9+I9+rEONkr54I3muyqqJMtKdFXxeAZkvQbaRmZ1NmgVkLP8eCZ9lBM7iVeEs
k+LuEZa5GIa+FJCSKEuwCBXPNWl+0P3kZ6fM0+wEkdGEf8B823mNoZvohDIl7Acwh5/SvKj81v6U
GCmA/WH68FNKv6hw1msDLdM7/NyNQdoZrwRKX8507L+IWnjs+/7aYcb0tDRq0jKcNaUhojhBeeXH
pwNJixRgcfEg1UWVBZntbmWQ7wsb1UzhYPIxy+ikO6AIoV51PUtRRLHagsonUrAGwPahQHg2DKZq
LrEBYW4UrC4xIx0IKvcUO85qel6W6VqNgv6Ds76ngi6YS3wFEywohJFBNUS009pG0xNtB0ALycpM
x6nwR4D1ACnjY+c++y1Yaip6JQWsu6EVN8h53CFRWs2Q4tTj3S6xh1kdXyl7ov4dy4+rfWTpJUPm
n+ri134FjiaQUKbZBkUAAglBAk7TZU6cwVAcnsWoMck0YJfe538CMcb1hjbr8YFIqO6/Zd6DDCsV
ugv7hJUzSM4GLootMA/oPrdLMHlm0LZdIEfCIDnJ3jje1qJiq6aKMidj54RNR3bxVOpmz4GT28wj
qGtmEcGgUWrxCKOiUpozD0VB4MEBFrgVKSiE7BC1sAVXMVch+EP8oxAtl8lijKhYt0sIhfmQCTRA
IYWqy49NqX3efeaCKW1qf1f3iY63qwg34knCcL1LHJiQy2Q9E1oYONe6Q/Nvm6jiOK+1BSxBHSvS
EcmxQ6hK6mvsOFmKX89rRmwQ00ZTNP1JNxan7P7N3LhX9w+ldV0o4S05uP+PDatBNEFRZZpF1wCC
B70108RdPf1s1vHmpPynPbR1PunzqGvY6WNdKGf6qPndzNPdV/+6mRW0ViSPW7p/LtCnvY3min5J
SNrwgymeuZmCgXJveUuEzs7WotR2Ui1J+fBqHdb3VI4qhS4CV1s3IWWaPTQCVcyQGgv9R7NffWuL
Vokq/RKyHgSlEiIfSDe3J+iHLDRWrRuInwGEJQcZQaKISQVV11K/egtHQHnGNQpf83f7mLflNA2g
gV2KNm1PRR1OumxQKsiXnFenhjNO98RfI4qQ7RbK8XkS3z/IM2Ua0ExEOqqbtuu+vzpHkMb5Ci0Q
ssGW/vzMqQSoAHGS9RdCUfitUzlRJ5q3Lvn6/nPy4xjilygYtICEM0PBGCLmrvzBdbic4AhFKkVa
HYk76D7YL6vhSLEJ433ikGpIb57oQrmMgEADj4Fz4GuZ+SLcdONcapJqwdrOeCNA1PdCDZEaUqi+
LWP7AcsFaUGHF2yBVphM4FgYuZ2KVBzkMypDIOqF7w5b4wJNyeGTC7LsDsRaeShQua/l/qLUElm4
jpbEM7ovwUrvwsE1qRi1eBxsa1N5BYsZJus+C8+hSqNocr08R0/l9vZ1/VV4OLfKzWp7orFUiybJ
6e1wiG5K/HSyqo3rtFG4IerU15VmDkRHK6+min2j+hnNdbZAxO5tunq6edARRIgbsoqXwiRaKY/+
O7+tzUokYVUJLQ//9xwfBPnHeNHft8t06xs75K1TY6Gyp5D2L/zoy+7f9fv4VvzIdO5DudA98fai
5dmjJdwB6Cvx00D0ffdIkYhcmQqoBqoK4xk+dsVG4Yg1j9WG0c25bVLPvk1Wjdy8XfXsb+YCqH3a
OLm/g6O0XS8Lxq7ty/PpudAqtNb6HJeIz0gm0V1DdfyyANdaN69P++H9aR4Gl+c/YYZfwLZmnXVz
Ghd1ETfvFboRDgQcDkERZ2QlEsVf+kHAzoNBnjxoqKkwRBeeQ5dlb7oWXFYgO00Y47Y6xGKAlorh
KYISF0gKQNUCesgM3/qalf8jc2L0OLhFkoO7HH1iOfPddQb3DkTh5Tbm390oX0KnaHJglvxl13Zl
eijzToLnjzgg9Br/DeH7cqqYRvaMGs5sNbhp8rEEifpRedsC+2ODDnDOumscWpAaanNK8FElTIpS
G8/e7c5qW6nL6SJ6T0TLTbSkWXONc+XH2q/TWtk9WIf9rRck5jKmMD7tcvVcLbqN4/k2GDIubWn8
llLv8uV4bTH5HhYYFIwX8RsoFtkfP/m0CcisadAq4FxKwqTZjywDFh2sUcAneq+QHYOLm3dUAqRo
U8T1eQdM77z5zFxTATkEb8hsUPTk6CW1mr/hlVCxfnTitQigKduU0/ml/ZfHdQqKTDWQ67Oc9G5v
zyBCkpbbj4h04u8JVS9HeU3MQIX86pbSDxeteMjgvnEv2Gz/THUE2WfoEE7kFyyMmWCswgv9jeyQ
7fBkXBAncym17qA1uQfaCnwU0jzRi2C/lb+Lnz55lg3TMaH089d/EJKh+l2isdS5Xf/V1Aiy3/Nr
myLMctm53tPA8adeAhlVaRSZQzjX1e2fwqqVn95ToTpMnSNYPXbsMI1wJcclyTegbNy5juFQtxcy
Djb6VP1wWGamvdaMWxcftWqXKAzuuCq+BpmGzSR4M/VGQrW33Pf144Licm4ud1CM0X4X3yqDTfmZ
Y9/ClFYaZZjbSoPuk+tCLCGlNksW4X573x2t0eHnWAmy5pzwDDWL5sasSSvinmtlrpLscHHK9Czp
bT6VKBcdSSK0p9PRBSLnyOLB/73m7hFNwrlyC8DRsr1U3Fm2CoQlAV6y7Wpebt9hG4vH1kTBbYV6
kY1mh/dlhTOui/EwC8S690lbHEHlIbPtLle4L7Pfm8t25w8itAuFyY34fxHCUZfQr7KFtQSOl3GM
QrltkSjxFUD0FGlhlQPueB8EDQS/rvOyFLDVAbEogYHVvvQK1e6k1M6AEztrJC241ozQYfcJqXcu
dKaz1N7LruyJ8JFKKPTUtH28Jy1rC9l42taC45hO227uOSCqSm2Ri5+9XhvuqqEq+3vCZ1CEoCqy
LPcNBuCU/M7qkNBpKPr2k2nWLRIeFCn2e1YQntS5EwW7fITo97PfncG2xRbfXZq0nVPFZ5jIcDWn
KTaAS1t8za1AqQXoOBel9qSa1m5BkmtTHhitOyVyt8MzEBq65cwYnvktUcASOghVbszKosPpO6Eu
l0KwzAvxUrJ8XQTneJOjN0XH7ocPFwGKyMILQaVf27dd6g1skq1iQcrHTkUV7ohFox426cpR6XDQ
b6EhZaDHMoAjqYqcdogKrRDq0PTY0p9reQrGSNQo0AppFMZPobMQvUBqewoFD4laoWNZ3FF32pmw
xiJ05rGUeXERVfK3hY6HlE+V/2ymWkeu/Cou8YRidv93cuqwFiy3y53ftIVxzl2ZlIqoLKWeYSft
ii2dL35Iz+CqMCMBBIv6cv/dnB45kiKM8DjOnD4ASymqzc3yNHBXsR5IgyTfIanl2lRE//NRJixc
9hGzfOHqyEMUktXP9qE0fsxOIwHo6cfNvcxjb0zuBR83MwkzIFBAHYGwjV7UFDiLjYtUi9zavNik
3DSkYpcZBaWxuzGQCXHRMOjnHmufbGuNJWRWiQC4nATQn8IN/kdET+uaUbfo7p7m/XB5UYQ1lNtO
7bwSu6NbzRg9ysrb3c9nW/Nqc39teq+dHsY4KFGbz7WVaLTd5MK1ySboaxQREimAL7ohPeXJV7gT
1AuDME5u1ygKOkD6po3sjThBu2hI+K53WIbvkR75hkLV6rYATMiVntc6sFkI0BlOTUzXkLTrmOkA
KDOUSw9eKMAyaVdWv3NrujrNieHjGCmfu791IFfnHYUsl4NkRBQb3t2fL/4eeuWvnqQs6kEPdHcI
eq/gHGiUymEL90a2FOWyrSU8UrWRzzcz62RDWGaZ+iJy1etqc3FoegDwA+t1rpmQiJ3meaJ1rnU5
tiw9k1meqyrmoKVmhj5ME3g9P08XqJJPave/acfDubELS9mpWmV9LQoiGJGwftNdrBZgV+eFXnac
7NdBqGxc9CgNsj5HojW7mMu/gU3Wouvuofbr91AJmHU5wmEcl7gZ2RTt4tOlL7/fNITMO8ZVm4lg
krKalhhMJZZoWOQwOXF/DVas8lk02OlMY9Xcr97i2+HcNbJB993BMrk79pOHYmPc4XMu9+7sm5zK
jw/IThP05XxDTCEKN0xqvf8kZyUVxgxwQFunrkN2v6vaoQX6l7De1UM7e4xq2RaNX5XyckYPqSlf
FUY7+JdCc/vgBNM+uq+G5H2y45H75ks2BVM+Yk9JM/d2aM7Nmv6hzjT5DtMlPtxA0U/IqRv0p2q/
mBu+Oj/pnOmll0NHmuOpfF6gghFGygpZ1uSPOfU9vfqkGn1YIfyypZF40t+IAdqPL5damLOxI52+
+v4vq76tuo6AVCKvqSuh6Mu7ZKCVXwNdJ4OLW7EL4sAziCaox2nzdFcvkHU1+En1kW2uxTEuai03
T0riXDu31ri0SRQHbtZ4Q9w4HP/5UqWyrkXi+Fjn8MmFdPJuTapNf6BuIEhfFlIP4QqHH602ndLb
NNJN8QTc/Jgjrpmd03BETz/jlUvRvK0aeq7GhB5z7RPl+1O3BueKZ6CA9G3xZTIhsckbCVtqiRmc
F83TrB3SxfNeoKbwiwoGt+YpC/RkYFndCTLe5D/rtHlffAsfvBLx+j3g1FFUlaRs4WXVXZaf9MQs
pNeanCIyf640KA8FKxDa7LRjg+eIyi6YVrmayCll0uaFxGeJXPKzaEqg9WdySVBlWJdahgxY+1KK
nKz96tWeHiH3psm045yB9VuY602uEBfySSXbKtI2PKCttS5GapaiYyE9VHD5am0GYvK+IIZZivpX
lgdCworPmuprrPnpgGSFRxDKbMw9jCCDGwoHVpMIs8wwk4kWw2OtcZg1qWqWfmVSIbyShPpMfd9j
7D7fjIhR7F82BeQWlgH3SiL9y4/fkAvcXTbz18iCFxICXQysE5HzBIXktniwSqxFVm55bWYnQ6JX
e6LWf7pXGYlLPDV7sBDnpo8cFamaZSGmBnniwn1+dTlgNMQhTICAgDeblpuS2zwps10siXUGb2dY
jmT2Zi85tvOsdRae7IROEaUwItcbpausmxSeiDUgdzau4WE21se49OmOCOC2IK7qIZXYstsKvfsz
jX8qWj33el8asTuGfT1J2jy9AuaxOqxW6wdUlNwsRT05r74n+1RMNN6lim20shTbtPCDYtyDiMP9
PubbPsWeTHSLKY/uGhJO8zbGMuUHZ6OmU6S6KY+qeqkWs7j6LnFKKyXWLq8cyj84LnThjAG9RpXZ
n4Gz5SeDHSy1SzlDzdqQdaP1yyj5trz2yKrQXBb8ccvD2+RDOZLfM/alavO6ecytg1qrXwMdZhMV
Vn3vJZJmZk77ILVaopBeiIsVPPA/ATRLqpJVuIZ6pIIRnhrfL7woPPt50fC0EpaI/ui2za4WRTOk
JSqN1N9m3NSGg76YUL8U4AayRonmWYtfDibFw8Q3kmiF+ioMDLOCx+K+a9vHls9h8KCsUCZ4n7bt
iuMXPpC8qHB8GV1+RDE02JlX9ob1Xz8wn+V7vChHzAeXdzq2HUPgHisiMwgFEE1RMGnVuGFYvi6y
q0uiVojHcuFyhJ61SFwzK0SnQfjhrWJ/GGO02bZRtpzBkrzGnEcJeBu9eabEdWkV8JZFvkrkQBZ6
Wtd/8/KjRI4fqCjAQDJWxepN5J4rmPs9FjcIVFTWQ96ilWp2hZF//CdJ0IO5DIgU1vxXtSDcdfXw
X4UmtH3VY6bEdasEPZflMlL+UleTi5UTO8ilGQN5VIVurm/vZkG5qgKRqfJMVh7+aHfUfu2DVy+f
E1ZvOX26lUOMZoO93rgmHAsCLCq683v6t+tEm4wFA1BjRpxZSY7SrGMrzlMJmyNM6rxsuxieGhoI
l7rIPapUoep2bXkuCnbC5cC0uqdZvFp9fKCskb2c3bsK3vQt8p1q8dOpuALyg0n8ibRcMbwtpT6J
3oa+WsAs6PhcWjIht0vphJ+VCsPy3D9269iHBoiAfJsUaSDFJlLiUy1WdxSn86KhLJ4iECOWSq8m
s+TUnfeFg95m/pCv1Y+rJuckkl0NNLHGD4oquLaCfVlQ4TbyYIBEOj2aMVorYBEhVdg25cILpeW/
XZABhyFuOnEHlUjtc4ImRGhbsnslAbrPnvAYxo2Je8TI0v9lKn3RxcPlzEKhqIiyrLo0lcYlH2jp
NgeKgA2ffUt8BVJjNPAhi1b6FTjpMVBzUn24xIo1cgthucvq1uB1hRjyFLkY4kaABRHSn0Cl/css
2lv2AEd7Fa3JsaTZ9qJ3gKrA3eupAR6OrQP0ekQ/OlN5de+cSlGEaqtA+WTKRKDjrE1Mo1hOFGM1
zCS19NSmcLr7oY08KncAZRyYauvSvkLRTtpuZZMMWTSB3/PNdcVjBUv1pw127L5BmfgUVFpVmjvn
j3JnU2uJ0Mt6dFiyAh9vT5mQb+c7VhXqq1JXaaMSk2I5o7SrplQHs9y/qywVMbxiK8KUKciWqjHe
/uUWF0Z3wyqU3q4fqhug9kAzw5LRt0cqtTsMJCV3RWH0Fw/XLS4bB3BChnbZFwvylq4q/xgG65As
ca9UzhmSTUsHSfZmu5D59Gx0WXipZWRftz2FFoK0tq0c2Kcs4e7d117glCGs8sNqGJXGG4vP5ss2
x22vxY2uv6qbmamuG/PGH+eO8T4bMY4s6ekv0Nnuu6LNQ64+ucbEJ6+M1iHxR6rj49tLPkgpxJv5
u+tDJVNcPfnep2Mkoc9aKrm0eIpBelRqFEyxosE2yIlJePWk/DQDIj6yEDVHJZUx2v7qObmE1E+y
HTJ7ToAYEVQ93qbqLoKm2UTd28+6NX4ko34sJLPvvwJLaHX4IcdxV9MvbTrSCyKekBvfhII08rnK
Yzz75lNUOqXv+notJ9xHrq5x4VM5R/8vjF8LSNCamuFIMthlANjIy88B1pSX4HOogCcGOqz7u+6R
BMF34dYyf/lOvpbNDoAl8YTt9Um1QixGMNJ0qKmo2eLYuGIeSXGQJL3ULp/ww4J6ri3swCQuSbNE
yNKb6oOM2Gl3IYzJQXk6pXdJqgiCAwLuAZaXzNNjzYvrxRYVHE1SDgc4ixjWLnMP252/xyCEIreF
ZiSI+xlKMrxPlbvhP5eJ/8tIi0UVsSbG7EBj7Zvu5maSQBeWSWiSLxocFL8K5DLrV6DUYvOcrl/Q
x3Sb/pqr2ina6dae3xMo+8e/eCPTNYTbUlW7etq2fa1gjl9Z1Vr8p8Ayl4muuR7bKKjNGxpicAl5
O/HjDNLlydKBKVblGt0Fdf6Ca7SbNoNKqHFQHTYPv7FfrsFWNiySdtLFyFmTLZxsd0WDZjvKpKhg
pVtYMudiIj8X2+9/pMOyBMjfQ1HNOExOkp7k7ta8dcWfwXo8kMIIP2N0VaEU7w7tqUnspr9Me2vB
lRTvTZfMm537IadQvjuHbjWcXmJ8tZj0LyPLbV/Kh8hizobS+zN2xfOiN27J+TerxnbZ9oJscLgm
VylLrDZ6opgExKm7IpLZs7oJ1yybCzUNarhasICnRgshkKquXlsiFltwXHaEt8cgnakWzfxrt+vd
+RvurUtVZaSzQZJXgLJD8EQqWn3IMWUc+75P5+K1cLH0HYpTGsKV0AevnrUz9PWbFW9MQjqyiyJG
UdHi+6xkx4I0KYQ+Ll4mD+gZhe+aEKcz14qsRjw08VTqRcs+SUU1ZjoPetHEEigowAk4LkH2J11+
qHkpn6l2LQZL6Of86w6DT+FR0XGv47fvKclv0/EXC7C5BMYwFqtJKUsKlNiVqKA9zgxFnCU5CrTj
I52ynzD7DTE6rx8Z7/vVWhuaJdeumVKUewEMPfHXfsu5MxJaY8w4EXOYLt2bUs3LbJj7t3oy2WHZ
nx9iRnkZT/ubfN0A+V1v2l90M73Kom560PZl3Vo8V9sPlX7B6KH3DMZBZkDhYiPR2veP/WrrUGtl
iiOhX3gQ1b52UZ+EULfW5S5Vas/Cw6oa8jAlpIuzvwcSYf5OSHFXwzmJKGWaqVndO/PV7F/lU1FG
90+pOvUnk+GJ4rbY8tiq3cwBLho8VlYsl7x6VaVuslCFX7zNWCWG3cpjpE2N1SoP2I7o72JnRu49
OyHPl4paFNGttkl4tu6SCn80GwaXqw7eC7XLQmcXBgPuA0s6bIMaTdsFYMl8hrlQ5gquR9KefJfq
8+FJJPDp1Egz3Sai1VsPVaSTZhE+lLlDoWhiDNfy4dgPfGPv6EZ518+9GOnYXXRn3TXq6DMk0ON+
MB8cejvDovYv84dawHwIFD0cL/+wGk6rgR79QeGQ2ETY9XV/oZro6PRhrQDISAYAJQ0mC3PCKLV5
1lA36ytirfvTh013+ZIdjJ8yfYyUfWfytAvbsIupafXWv+i83/muuKPEWGw62/5sqApomrEjLEBb
pquBOQKfclAIh44YI6CgeoVhuTdh3dXpqvVSJ39pn6v1SmvVWv6cEFSfpsPMoDiqVZIVGQu4+PSW
bDqFdqZ7KaWZbol//ipuUmJTM9ty7sGq3F4rJC6SdaKRdALlM8gDF++h+rDr1NaNw1dpmJn3t88A
W0ZhG6x2+coGzTSgk9FEzhAQwpry5OY6hpFf20yoFGwPMhqP90GShM08J9dnKkyt7NaxMSUyrekx
1CLOmWKWbgfB9G1Km2GfhnO1VCaLSy/n0VkZB8Ai2PXd03gwrTQro6qSZnfaqe2691WrOk1KBQPN
yhncuFp/PMzq87S2BCx6+fbtzQS17l90dk7uH9OH2VOGDtzjWJFuMJt0Fk/LlwKr+cTMQhZS/uyv
u/fupX/Uvka1fIQ8NEWIjmFn8khGp9if92YDEL5sp+pKcdpkP5Lrp7nt6BRd+bFL3J89l889o9yG
69akrRsw2JNSM/4Z8i9IBHPkACmBq3zypkWfnBtOu1ng96d1Nzc8zjvFhwwWwuYlMygNcsPxg8Yn
BNwVJA+CVCH/b70rdYifPn26DmBd71RByyXrMWTyWdLZYNcZjzaf1y4LOh6dbvVLeqKSGmW6k/5C
6fXf+mnVX/WvXXXN+NS7f22P9dzrdnDvLoeHKqxIozjKz9P9OB0bLXlqVAaVwfkNU6pI00P5othb
bNIsnFGmnct2ZqTkCu1xKUUMnsZ72tXHZiXXoWYN0e18TWBjTzq98HzGvFFjprPDtwPP9YgcvpoU
CjEE6uBFtG9PrX+1IWB87jSAZ7tTkANbu7ZCT27C22vMtWh6HMNkB8b8l25NZ0ZvY/tn1nVLO8Vj
ByyRr948soeHaqpmxLN0oP5mafDf6Xbavj7PvlWBebr1SD9YeyhP/VxNddkRlMuABpsBy8/CvioE
G/fAl6ZOb7F1/2svlb/2H5lJG8IE9DPNd3LPDvpeSRjQAqwh1XWEuSLYMtIc80cUiCoJkz1nSh34
e+/ck/M4ltO0/Eo63zMuU0GtzrZw9kSlEmUZGDGBwKl+7W6/OiS6NaolAwoo+kvwPCbjXXBhRKAa
N/vbKLykMauJ5MA0gnK0NsY0p38ZStLiOr8aXrVuHvGCxjAu94RJ9bLnZDkSdJl2+LzgGV1pxocA
kNUhvohPo68/mvv0iYtQNGUi36nd0jnQ7GkwmXQrEJScEGSXsRl2+c9UFrQKR8HXhnaiZzYOgxHA
yZVFLwb6/9r2q4Guo9HUNJ8J2g1K+BeVVBopNue7tHflxIfHRvVh25vEWHlUOdPZd3iiw0AuUeSm
gXjdpWVrzjZnlu2wABZJT9FYwwBbEitIbhCO0z1qlagEoSMYEOEu4Eyo6BIhi8MOEldjwErt6v9I
uq/mVLJlCcC/iAi8eZXBN0YIsaUXYrOHg/eeX3+/0o177oxGBujutWplZWVltfItJA2B3KFrnMF5
uLRmkng5AN91GqVknJIPHJeXnlCpZEfM+TFgSuHpXSNbcl3W3sGMMQ1i97dtBweSNg7QEUja0Isj
fNtJJc7L9SvBr179+KSpnj8iE77a0T6/9X1MrkPvF24t8QFXA95c8vddqbluDtYG2MfKpynYDK7J
uAXubb4zSeZr97noRZpU/gMSU9+YzDT1dIG8e7L8uczaKprgjyn0u6563D3R+pJYtXaA5YDBxlmv
O4esyo50OpWMu1Giaj7mkoYlUaQxYdVMplburlLN7V8TQr+8lyKI7PCsRYk7yAUkAtA+s/8cfzeo
PsWMTrTjOFTnBYheSPUcAl+O5HR7749VA6EATIcv4kTUiF1N4aL1CG2bW51Sv4LMmxP22omwu9j6
Uoq8rj//bj/G5bpPhiP+WHfgFch90dt3ZKggiJGKmbd5Z9ZbVYaVml75TrF3IGIqv68H2y59fXvd
WnyqrvNNMLly3XG7nDYJNCTG1H2UWDZsRwKEPBqsR1onMwpWVY+Fzc++Yewc5rHOm/SfBDvwEdyS
B+RhJakBlDI3LCjQlNQOKBALPs7lt4sJaZtPjjdy2vy5uf/azxL6o2ehxVxwNH++nXbt5+g6WVNS
l9v3UnPWL/dmBvr5lGasGnrRLEIx5v46yFCFX7tZVJQcuJ1K/aZ5ukuzW+bzynp6N+Kbx0sboyUU
pVvFkb1GdmQaQd8mK7eWTjVDSNDMfMJ/52dap3uuGBg4/gxml3ynN9V5mfIkKKHYcRio9CbhRAtP
y0+3PxT41m5QINiw8zAi7tSTu9Ye5aZwV26lZ1+i7mbzqYwt4DQvHFUKzn0H+Gk+SR2mqVJLdeFo
O5zb80tb5rRKJfuTbPdZ90zPmZr8aHHGgSzrvLDbJ3RN5W1xDmvtXC7Ma0Ej3Xop9hEtx4jGkU0a
8fv2mJyW3HrdgX0SR4WYgAyTTN/pIv8h/kEQHFf9MJBNZ9Vq8W5nt8ENkVFGuYuwdlzbZkh0wjOn
iIfaC+nIUnnWG/MiyDB0phHKQgDum1RKpgJMBQaaPvFZ8EMiEhau/mDEc9NHobH4Fwnl322uefDg
Nq87pbbKi4zU1tugCjJvl+rh37hX7i272/pZP2TR4L1jkmpDZaAuZHxpp1ZNqjC55inFNfKVSjdZ
djNm7R78O/exkVXMYRWRf23rStMjHRh3uFl+lXKv8x54cPqCMrr5JIywWoEjPgiYieiJcgR+j6mk
tr5qLHqHdqmPX7sRUbzmOvneuTnrbeHBrYmDi89C4WX1KXPlhNOMAsXTmRHYZN7fDWSMafRmX5As
d4qd2d/cuckN5HJ62ZCjdE5fs06pW/g369zn78ueImKj0kptqD1e018nIGX3d/5ZTgrd4izZzJNN
56Rpe/O2WzU3OlSVz/q6G79cwfx1m9Gp/UQTt4rJppXlHdUstcNNkp2w9roWg/xd5r3ymekVP1Lt
babFFj4WU7nDZLbYuUz44afjHly5ml8brN7HnefNP6C3fZL5Pk3spp51leuVeqlPyn+6iBnFa+sy
SaH1XogclsNcY97ONDatcoeY/1HbtLyakcqCxjKZtyv1Xb3QswQrvUrbFWzbYFhzxsZAS9DHuF/s
w1nzdjE57F819QDV9cNo17rkGnqUMr38KrnzZ+nB8KcRu9pMb9nOoQe7qTr/7EJS0Lxw8q+evKTY
8SzPN9MQXtbj+ubeXuq2xRfSiVkEj/b8F6AtCcW14Q58qJjMwfdZO5jOtc52Ov4A7UwM9MU+KV56
elUoowfa/JJUT+PN9geEa1ERrQZuDzPEHAvr7rK/GqR6q4GI7lA027Uv89/2IRjYNBe/XLl9a+7t
6iWWsXfLhO2sW2UCSfxfqgdGOJHWAboKQ9DOHgBdVn+WwI3F5VXS0JyARhSXKpnubKQhqe+AqGb2
bO8TzDR2j3B56h3E6aq/sIuvQNfpFKpZlmgDfmYBlvL1ld73f/nWvjiK451/ttGWhakjANLLt/CF
v967PfcttvEU6G8cvrkr13Lsg+QhzJcjEXcwCIx1InpFg66dgUrBWvR9mF0XIrxo2e0eICHk6G5g
zqOwkGvRI+Pb1s3zaVrKHBRAsTy5VrqExH0WwdOaibOra0uRwh0hgH5sk5uu63wTC3bITzYLFr94
6Ftts+kqHc0pPw96/GY1OlFn7/v4TxC0pf3Lv39PDiZNXj08NvRXaGpkWlmO2GkugRWaaj9SXaXi
bTa5nRi/mNBj2aj/pcOta3V5XyyiUmrseRBTf5Repd5kExi2fBY5/H7DnxGj6K16tGYqvz35e3nx
cVv8zYwlxLU5Lxsd+/tOgdfO5v1uHNxaG57eOQJ5eKB4H8znqpfJupPdCFXrwQxgfp4m2TPYqJi7
06vuGFhXC/307H2/4aeZPE7NwvptZ/ww/5HN2/bSLq/auVn/Yofwm0r9zTuSZTzzt8z/zuluZdaH
DE49M9Jq+VG6TryqLLLv0yhyaPZyl05l2dLveNYY+cx3FpeOrqwTvwhTgH/F0EzK3+x7nTP7IcvF
nTiL89IVO4GIUWWrgZNGcyWxZr7YvM6a9QsbileNgbvJTYcdE/ISg+bzrm2v8b0XU47De+82Ok0W
A73o2yHta+pzOyx8r7qaYXqLwaE165p1MU8y2j878yGv7IW+x9fLRBb+0K2p0CB/Iq1V9ll2zxq7
gNRbcuZ1fG5xn++nNTAwUt23eUaS7C+6+lz1sV66+Rb//xNcr7m+iVBzRBXru648onUdwsJ17Oou
ZsHObUD8tLaIZF3/3UGX7v74F/XCkE0VWTnHZtGahMw+NOU6x6ahwNrBm+QLsS/UuDAjiBVk6N9L
+35pHzu+cetKcLww6BADytdOuHxd8oRaMBtp/uKkvA/lRefhrovR801liSg8iSzLfmDmRb3w7P8e
OvobpHzgOftM9RnKNpQYS3Nww2BGk0vFqmCJNi57MzgbS3EcUvalVj1YO+H7nEg91qbjhq9/uYXm
d9nIGqpQUGV0bNrMyRH5cxyaBHyrGaqXrYVWy+hgkp+yNFGC1RclFv+gWqedcdONbX9H33JvGBUw
b8gwflE9j2m3quUjnrpUp9wF8Pp5zYP7O/hp1J2SmnsqfHla/2z9W6gAg2DSwoQ+gbM0c8jDvsv1
MgXei9YRjEi5vp6PlAewYEHBfGz+URrc0lXcWxGOjcgWDhNLD8sHXDJbU8Gr3sHaIGbGoSRSNPb8
5R3BqOGpZD/xb6mxml0QcRZKqamv33+4tWYjSi39tvy19Fquk8xZKMnsH4NEyfVdsxxMYCWN2RfE
kFJI2lRhMwirSnQ0SwYlSzHbgfZdnVWSDnRDlEJTWldDzsma0ED3WtTnsh3UQauUq8Yk6WCKyiNE
ilBkDfYul3c6kGvHiEIqmV/1QLo9bqmUtzKJpSZzaayeFIFUBm1yGnMJMY3qa/HY0LqYovhoazPm
eQ21Q1swc4eQ74tUze97BBsAblZoz77FiGvtJNnJtvXSuYNurJbfUrWCoteqdR/6bC5sua4VR6YV
u22yI2Xn9WyEbhgXaxpzskwl+3ST1oXfU3u3gfoarizybDG5469LTbWqwk1vX9MQqBE5+BB4J9Jm
G1wwjtHI3M45sW+i1JwcrW8TJ+7KelHdim94CuY5zBrex90UD3RVSDHmcio/shmk9bvB8SfA2m2S
56qJ5TtJw0fSNONaJpqCQYLJbj1/y0/2w+v8f2d9r/3lT76l/rZuBghOHg3pWpSunF5uZpGWuwtg
8MVeCT/F0WnWdk2xxShuNZKd7w21hGtNTds2U4zsx0LEYEfCrUkFK6YC5Cn/C+q6XGULiPDDhpcH
eiQ/bt5OUtYplUIsae2sa2QfBDVb2iWp5ZoFJtwuuzVtSttKrN9CJC6O/wHT7bSh1l/bn+dU0m8i
Hpa11BQbZO5zcwwIlo/JM7gL7WAwhRXX3+gi2ifEv/Ii+/AqaS4Xa1HB5xuRlcQKN+7EEhzeDzXK
Bo11RRyadYbogI9wC7i1nwdogJjrnuTsBowY1RHb6Sz6xD/R47HhVHeNgjJE0oRtC2ZRN/0CYXUX
ior1Z5665aRtOf2QQKUICRbM4d8prajAs2szoD64duwP09DE2dz/KZWXcWyrRpq7jEroPKnsNM11
96fq5aGrtH8tVDcrDZuroVmAXM7eVfxO7U3hPVVSFetVtq3c+SO7YyPwAlMU8+/rU1UrHfUbcnx2
fn/k3zPnjzv2ek6PRYfLkpqRbI3Fct4vl4hHa5niG/cNwjNAzOylEp+MTFCLd59AXnKsPsfNWzHk
nk7nSybkEeXn8mVF/3DvETvNU++z/4ifls/XpyT/lc5z889rMZmOEVfGze8GMUpnUb0Q8i7zvfmx
sT/9Wc/+yg9Sx265cNNlYpvkdJGdpG6j4lq6ffu8ri6vAybV+ltLucEYR7NedcpZvWmYvTCfrlNF
naCxe5QfC0qsmXqeh32JLna/1XCQuVazj3ynJAteb/5qyYgW67AoCPX7MGxnGMhCxKnedc6srW11
ZU8Dc2dwezT2vDXyHb0WW0QhUIB31CzdV7cCReSQass+xqrrtwlUVgPtZTb7pouR4lsIj1gmjuo4
0MqKQH1FvMesvTNRxDmBmxsgqnTA9We/g1RRhasW1P6Ac3NOfOe99OUcw5rO0rjYJlbeYRAW1vbj
ub+VtBRjqmdlKneEAoxuNy1BfFMo+xQ9p1wyQHoP1SmCfAuTLztVpbh3rVFXKcUQIVTquBn/f8xQ
oaqkHkstck0zHNTFJEi4sI/lvrXqLZ/v3xYaCxYnW3/WW3xKa89fS4UU9Qe6t3dA89IQmFrcQdWq
GhaM4vv/v6ugfWvAqLk4LLR2ENpBLA4UDoNIJuMhURjXv+U/cOrywzpbsqp8IHlOOBmzNq8dl6az
B0bJtsUV++lg/LryigUhf/bRMWrxjdyutvlnq8XWd9Ieqhu6u3R9/McRhQxT41POyKqagWd0++65
4qZDMqLmJtkzxjBAR2Kl/TG6hWcM+huZSDbX+bfd6NnL9U7Zel4MaD8HCteAAVbnuG1fzVrvZRr5
jnQ2lWoYR1AwJazEn6KrnCMh5G7UMW5CA6DcyON3hKjXdO0SrdQPQ41mxcQcDs7zZRGLRRI448ww
X0co788xmkqk2HmBL+UDau8UK+f9WL+LQWRY6GG1rsyL80vyE3EY17X82AfxRqJ7IadxXd07QQ1+
1VGdSeAkwMgxyLja1AEPRaMgMtDlhVph37l+qa3jHPfQDKG9yKZEuag4iVH2bSNiSOnqFjaX1hAY
Iucwl85Aq9fylyquEz7sTwP8lGfW92bWJMl1Mnu0mU7EjG4bkULprNWkO++D4fMf3VTlfegM5jqy
mG7ESdkvT4otmSCRt/UaRF7IoukXSiqf6ryV112Pyjm4rFjpdUhH21jNn6+64w81Zu0Pez1grd35
t3HKdL1uNPfNpfmGpaDhnm+5ayIx8DQsAYi+1Fbv6ORnv6WbXM9Ims+o7hV6XLx3bXWTdT4splIN
XVgGoHUd7pHcnoce7rzS5nD/kwqyTZUkaFXHfjxJZ4glTwFlo+RFycCKT9bVXIv+HQYA+updzQGE
5kBEaeFVFfJ+I8yyyQWvBYlveB0oVJEc6DPO6PnSEuPQIww0dsfphED40gfnHU2sls3ef/zXhZr9
VwVPr07YggCMEcXORYxj6xqIvRLO76gHPkg88XXrmd96rFEtSkfY8bS4bixyw7lyfSy5oOoq31w0
GH1H56CJX1tDuHYDaVMwyKRWfnc3WKksvIXZ0lVlEsDQT+eR3uvPH81DF0e15+AY3wzEfD4EEFS+
Ja6u+xstPipF1o9ej2iG/b0dKrE9Yztb+mestCdbcGS5M9ltdNqLnaP5T/Cct+TBeJ5FBt8P57s3
hqC8s8WfFFtRI6Jqwt+roqDXAftMrgYAQ4RQIU5OBIW77ongqjP2AAWsVZHsVnqr3y3pS8b3VcIs
/6CZaj0T8DDN7Gz+q4cGDlZ+dZ8ENQPIOASDin7WYuYYuIE6L/z9rUsWNm+hl0CGx/5kbNDLrvqK
baRWHWGksmjNk7CI0QLpyOIUlJCErlRy3aQVprOpGEIKURxBltlRcSJsTKOwZdEP5Kr5EFlQnsk+
dTESoFLB8YLV6lloOPDiOWYnbB9i4ElX8XhkFRyH635UQYX65kxzzLozbhENpnpouJl8VRUKHVUQ
9aEe6SeMmEXU6YtuPez531TmOpW2g5cBXZ2j9l2Wzf0vQVRGyNveDkXfNwUt75r9iuemBat4/8q2
onqDaeK+sW5Jd8wH+IUmPI2nZn1Noui7T6Rg1i8LJsHMoWcoIqjPgt6oH/fHMmpClZFLEf+KTdep
6OKEBvU143aLl451tugaEdsN/CjYOCg9r0iVlclV6QYhfYUT+tc1wYx9gFhwm1YDpcp6emTDyxx5
B5TsHpvptxJkTVv6yAviUfBQZVJaFgjVze1CHIOAT+65Up7TW1qotUxHLN4J2j4mXibdCnbfWlP7
o/zGSiptcDFtU3vFCtkBcVN552aQvvXAjThvFQXPchzSHoodaX2Ur+N9sir4fDcWlpVX1KjQ93Tt
wXRLhIHBZdLadKSd8q+SBVUPRSinNbkacaXEX2aKf1/y6vfDyjTq9M/pwP1KyGuxMqI3s5tSr9Jz
Y3wOC3uZgFnG3TA19AKpJh3wry1bCEH4Z6xIFQS526TS87QhIfAGisri0GKnppkK2idNedbWXYun
8HvCyCCiIO+cV0D6RwW/6arvwPZY2NiXg0qUp/GhzJFM4OE3gog3PNl/qnJ7ROBclD+HhiX7RqV3
al1OLK5Ysym9pqJMYk0ZqTUPCLdX5gMJrDFq5yaKUNFgFgVpDTZOPn1GBFvqvwHF2oqQfXVT04A3
fX17Vp9cAVHpn7IShe/BYtZ2Mg8wsNlJnHSFRnHxLeguXSHLR+LrFiUqPlbFMDkVGiqqGfNzQuy/
wnQstsm1dk5+GQbBW4mgUo1F6A9wIju0nj0ntAiac+dnGBuIXtLWjPNN9+Cua4ar9zHHwyoeSCML
HREzn3nnlhYoYhEZJYcE3nJR3+we2UkNlI/82ToK5Kbs/O4V1jBg8nFqQMNqoAkRIAUv6Txblyco
EOtXqGR0Hbnr9clWvImAePri5zKASbuLssJ06ATu5x+jxRz84Iy7j/bOo63D1+PZjjRPR+Me4SnV
vA4JVrdUaipA5UIDVAnoGDHBl5HXHZoSv3zrPOUhoRv9OjxPtaxGUThIJNjOwcEbQvFX/TaEVzaZ
2zwzDUKdXJIuQvosg+PUnqCrzfOKaYFPmWdNUgdql1unAhYH+bK5da4/5OwqJhIA7NetRxYNOjEX
ugfv5cKX796S7DcRQwQye26PwSvzLoztEDVx7Y/HX8naEzSlwa+XzyC79wlb/nxdmQ818b3vwzCS
QTq457Co5ZMLEtSpiYRq9fAthvkP7NrzJ3pI0q/AmsIjYGbv0xDn208u3ewn6bRvtd1/m9NbFEyv
/fXHmLRmW72Cor8s4JbY5/XS009gkk1M8XpBD45bbnAmF23yEKLWn8dVEqfYqK+GSoDo7d/xQzAf
11a32sksFJeS7RASm0FhCK0r1b2EdikJJpIPm1bCcXlf1hf3qm20Ef9i4c26RdWueXvxdc29rv7u
jEAbd29fd2bNRSWhZoV1++LlSoyaXBaNXHd9a0kR06TJTUPWk2WJko6E6vz9vNUK+clcLbaGH1dx
Wh8aJd56WQ1Rzeu2fahzCFi+n1iKq9jkGjchoL2+Nkxs346nmXN3w4lLn21POebElo9ApWFE3I03
IN3RB5XPjaPSuxLPWun32niM1nqu6R25a/EPG2KnSzdu+5DSMtF/XcSwXHqlewi5GHLt1vHNio6A
RxsJzLqny6P0wBXZgGe2Y6Z0co3cltvsS5bT4qMd3QUlJeq33GyQnugctkjzk6x9TdGAfuVDInNI
twzKyqx6lj0XSfmjdMaZE03HL9yeZl0RmkxZh7CGXX91exfbiPqfu49lcoTRWX5QfYcXpSR3nytV
lwV2FitxYiAmyH2RJZim2JcDzmAWfXiErRhGSGoj7jo11/o/t8KS/0WglFZQPY/KDit13UDVkD1n
w2WyunQcoGh4PQWBDFa6++1qE0H1sYsYI1XJoHpKptRz0jG12wI3jXg3yNdPAyALbHMWXLgQ1i+D
tEkISX50GETPt85qv4ZOjoHO0VkNGvJt8NGjXhX/D19wFxt3SpdkN5pf3yvEXEsuo6WXc6qRaxR6
hxB26dDUrfi6i+YMpTs2jhNf8DvLgTsuJCZ9iqmGKxbc/iXAazZ17zTx2AvflF5DLloayM1kC7cw
mSTAgKVjw0eBlzkMM6vOY6X+z+D8tjM9rrmjexXvUj1/VbiTE09248+82hsZyLofFOHpoVIf9qrH
H2HmwYxJyznGbrnucCeLSr7+f6eMHHDWljcZr0aGsn8VnhXR3RY8/aA8YdaBO5tuoDfHht+L1bOf
Ln/G6/4lRrPB3sL6+Pa/+HKankgHjNYhE5KizcOncul9pkp4xYkTW2TMwinRAYG51/KK7CBrnZPU
NJyB9LgYd80iRRZVIdOKip6yBF3IP2jMtKxU5EGExQaYNjn9nDunsZEdIVSO3FJBS7vCV4oe9dJW
1B8X3tMth/htJGmzfcgIHoxo++Hk1V2aHrB9VWuNcz33kr+3c/da5kqLubDwTDZgrlH1F7DKjCME
7Q8aE03KEG8vAU2x+aOJy7RYT6a+pV3lNjvcoGKw0uG2FwntMYksL8ihV+PzHBqK5ZGbwL9B4bIp
isnZEhbaqcIlqjeYIv8Erwf2g+RI/3ExbGDJ6YohzZBpHYclWZGpPCN2RIyu7MXFwAbiW2gmMk2X
b/P0MNyzdSomkAlqAAjdNfITIPHQ1Km/urTyh2b52VYp2je0Z5wTR85MZ9+ASG3fP2w+j7mWgk1o
lI7D/+/2V0a5J7fVd7lQLzlAmO5CmCmWUS7ZYbxgJxq3k5elqLdddTjJIp/JBccC5Axd1b1MbCZ1
ro2N2tKBcZmACMrOQ4tHTNdK1g1zCsAapIu3JiajpDtTt1iXarYQdLS4+XuZ1aOZWXY45VJxplox
Zz68ZfG79B7sbnktBbbjVMkjBRq73hJgiZ3D741n/TGAAozeJqSuGDTYvkzGnZt2qquz+JZs5QqK
Us/mvdJW1RhpZVkrXDvPxQ07YNfmJXX+VROQW7w9S1wemlJdXPqjyQZOuDpPDTE8RYap+EgE9s5z
VpzOsNKFsCeGjEa6BSvhc+SlEbWGIDw7PBmX/RDVO9tZrVruTtbzU57YKHb0pkvlI/GeB+Cg8HPy
UvkzJOoGwJBMMdMmf9N1dQtIde6Xvrb9Z0IW371+FCfKFYX1lyqkix1ZzJfJ/CfcHofLoTWND+8t
2UZMllMSm4z45DGOOyH6yI4EX0VEPT2qiDGStnVedebUflz2jIDtcinUXefz5JwRpBqVvvIGgQdn
xN8+Rtw4vd/EfSecbR1QrxObXq68/4lQLRHaoTJ2x5qDRUbe1z7F83ccZUrQBHmHqdMid9YRbRZz
U5uS7qTdfzgh9koGYFBCXprcGoJPDG26dpUtZqQjsbBMrksUDE9fZ6wHc8aBjYuJSXxOP8nSs6lN
Slm08oUndDRlMhhCXRoUgoRElJbnd3Rnhp+oOocuC0iuaFLfEKVS6CHa3DAGRoLjTqjdaAbE74f9
XCFe9Fj8lA7N/m3S1fLuJbNqXGnxGemXWvOPcdfAx/nb8YvHg1o6FX35rP8uOX6FMOl/z69d7yRh
uespfY+ujI6wR/Vs7EBTT1rXMLTPFF0K9ThhgA7289sTR5QUcp3DvY04Y+R9LLUFtKDNmLZ33Vz2
kzZeGWslo963BR/dlUhlFBJAoGl0fP9SVk5fCZchTRc7d17XGH860vnFuOjw3Dyz5X6z8ba1aL/K
vHqRKPuGphOzJ3BAIg1IHgh1VoPvTqKKnUafOG8qzNxnCsJIDgeVUmQTtSCHLmm7UiaSdrV4X9oK
FJrrSjs6L2UoSqv6HyF8Wb8qmbQCCS5wuAoREOBR2Fn3FcNyeozI1F68MVacf5wNonmZe4hyHuTp
UWx63APcTwQ4njf44XsnOhizo0crlQlfpvGHhHRD1r7ssJVlE3tzMIMjv5ZnscURNLfo++ModXl8
IVtz6Ao9JiIFEkEawZpNwU9ccKgcilHX323AimMibYochuTAbVV4bUbH5OBIFO1Qlto5MY2dTUeh
f1yKApXtHhtJReNWF4PAJs2vC4hIs5QdpTKoSw0546WE+s0AWEDPOI/sRK/t6Paf+yFbW58DTyeh
PIIVIxmd7fr/NqM60oSQWN8xWzvc+7So7lKag9vj9IfV4fVnpcTOlRbSSLaWlfCSEaw89ONTyUch
DGnwkPiUf2v4umwsW0KM8NKk0pEj2JJz7Ugmvtb0HBKeWOceBXmHCnOWvq/LxpU/b3DAWBeMD70x
Qf3S+v08j+tPY5a0i27bJ3oOEuEZk/4/hBsnun4mbPlOYcnMHIp0avKqHhexsllW3nZIHLDEW2i+
wMVm7kZkEsRaeF6h1rJREOfJOBtHUTeIjr1C//0eOSMKNla0xv5c5X3ZoiLXYXtO3DtV3fIv5ZgN
kTPbRUvbLXInrb9lMywtm5f71DLRO7v400xrcurmmSF143zJ0T2bHFgYAjZ602Vd0iY5U2Fq6ULu
qCcbhmwerXUIeVO4bvkQzqLqbYBwP1zockLwTIMZzXW5kIGDuRbJTkHg98qcGsEqCXK3utjFEId3
EDckHKwN73i3qUCbASdM6FLOW0x/ZLmBcZtmT3msaQwq1g4D3k6ydiXSfPjDRf9kSaMGP1Ss/+2/
YthxedFo3Ox70CLwRZNQui1HlR87rfa/0PQqAXtlnyVDzJpD0NK+TkhIlqoRLtW8/YeiZP90QwjP
1X6IC34ZnCYYhVXW/OSHOy1QImwtQygNTfJ/E4DYXdYtKrcEbVVo+NjIK+OA+9rGoC8UwbKPxUNh
knMoGlvLRmqF0VTL/SF2UGt7Nk9FFfzQvkM/NlzUj68d2UtUG+AC0SrKKI5wqCrIgURXOg2ci3a3
fTT7VBQg4Xc8iEpEPCLpdmjIM0ZbJFh0AxI6cxZ1YSz0csLJ3nSSR5M/s5PpMbHy7a2LDQOgmdoB
eftvcVtDf/AHmjHd/qg5huGiDEcXtk0bqR2CbeBkUhMVYRr+SuQAe7SXy0V7AZ+K5D+WBubJpxex
j1IAm8AUdP8TeARo/QDI2MRlWBYuI+4KYT/id26qZcNi3wwsc9fI0y5CjkjIRVn7uDCmT37WduOC
rlaA6Iez2q6hlxnGiZK419UsIM+jcIfUdo1FNnpgMeIahZAQjxAQNKwGZF5cIbgcjDDFkDgo0IVP
csM4lYXQYb4kAJt1DYonMNyiGzmirLQrGPG+8GO+YHNGWe6m9lLsrFm9VjLRkUKApS9ZUs5hiLBq
2YynQTmrK9pDcVFGSOtyCD/CwPHoucqKPwIVL7sE/jgD7cJNFBaJozRl1wUro26EudXK34LiIrdl
nfbjDfIcvrB9+ZFTK8punLfcEFaI2aqE4CYNqoS/Ae6Ks1m2Ur1eu0twgmaCe1X5HDBV9PBxhE20
lq9luYaplptMB+9REHkyVi0bhF0108OHFH58Aka/5hDbAqrHPL6LXfIM3/aCNvCTb56jUy0e4CWx
DloSue6c/kfPYPdJ/p4gGi5BnXPcN6M5s9ZmturupyUHxiYJczjcwOX+n6f5mBjSvp8q5TBDbZj6
S8DCxnDVKm0mm2tv+WOAs77v41D4cUfoUTaaMOGmOls0wEJD+Cn9YbeYoYCJOBdGi/tUHhw24iwr
9m/3oWiUHaUn+6laGe2xQeQjL4q5WAzUgBa6vPuHU03t234h7pS3zcvv0oDC8l9mVi/evi7u5DIn
IzVm/SX0eOr6ZkWoYNhgUcF6c+ybGyF5i0CKQ8tHlm1wBJ+H5QxjqmXdyPej7m0bzD3SRtvQnvVo
5p/hkIeZNudcqsZ9niP16PiD6JzxUHESLarwkkO3XO57RtLnbJ2ZHvJjKinYZ1vznxk7iK48PD+S
1Uv1drJ6qXDIsjRwvlOdyPSWxAMc5O0spS2efdSJxR4DW1ac592HGOFPyr7WhSQjFKQFIiM/lLzU
NH126hlDlPXyzUin8mtN0C3wybHraMTfKq2UZiwaOXqHANii9JInvU+L/8D92aYf48TRntJXRnd+
drzVvbLnxiydD2x6ks5MfOPOEx26C4/8TpFNKdIaCxFFxtMdqFYx8ZgtN+13hiSxh3/UkMz3Va08
sY4rJzL7AJnZqtfyhVzlpJ6Ov0rvVI0/lz9yxpv+EnZwMTvjcBpIhGOSPe2Mkte8XtnFVGdpvxH2
m7uxM0aNIId0VmlyioMLo/TiTRRLx582itwl7vpptJ3GIrRC841UuR0+BY8aRLyqMpoAenBmDEZE
xPOhvURRrN9ZiYQQc+TG4/7dTLFo+fP0TlPP3YXZnm6XH9voy594sIO11gqrlsP2VAHytumPSbJc
qg/uOrFFaz3jroOul1Hpvn1ZZ14Omz+YNX6gS9iInuf6vrtWS6X3pzX7NrtWc+Cpx59vLIu9zO5v
SY1ZAj7XPIEgQvMAOrMHUEZh7GgNSoKvpFBFt718uz5qmodXMfyBW1/qxYMX9VQO75hppVsDFqKp
t2FTKQutqltwxciG8bKrKcJax53541b4MdstnN2G8lDMla0ofHjh1cBhKzTvgWM8Z6EmRMWeV5fw
eCe2maFKtrmywGHgooMeYqtqhg+oqg4sqDk/fZw5HKMVI+4i0OrfbBHl1z541oHPVP/0SmjzmFhO
R8lFT4Wi8Aa2UB3JPl31+ieYs2/NhBADzxzN8/iaNNeiKhofW6+4f0tiABoey8Lb1v6TJXMt9YMV
B5VZMJVhlD4EnS35bU2joxoyhO2G2ZzuzNIBSwqx+kKuWQ5B9qzMBnjR3VheSt87CGBr3z3wxsC2
8QXX/V8TTMqZ2EWu/OwYjvbQiH6bDB3Giblx/cHzKvr4LDTMp7oUbaz0snbjAGYY+/uNP1WbQY5f
dTL4nNox/YKldJ4uzcAtTjJ22dTZshpshwac00PN/hj2E0+oUtWpd2deCucZXi0UHF/nTWb/MTLz
+a6AvavrHAa4/ydKqQeJk/xDxUlF7kkeNWCL7qrl3N9xoUvLyGN2+fO/xfhT98z85+04Bee5vi7f
rAF7zMIXT733pstcR1P4B+bbqc6VTCJbxRZq+2Od8oLU3f/wdtGZbK+0xNAgrhVoOncmrtgVnj+8
JI41QDJ3f0l/clFd9zVDbTWWhMe59XgaUP3UZUuL8MYJVXf8wJfg1LGz+OfkPmlP2DZWyj8eV9rS
igVly/qcIS6EFH5wNOTYz6FZyCNfm2ztnLVB1euiCq3rARZhWFbdAga7wbJp2ngoUOTQ/Ywibiz1
ymd6dEOJLgbLV0SLo1PX7P6172nCFY6G/c/JGQv6SKiDMcVouz/+fU5Wf6TGvNRPA5f/nF4G82By
S38PvVs3vzLV9GDe6G8pUP7szPawL0XWzbN/1oytBqpS9ypX+Wgs4oauQXfUr7b52rHDpPHAgcu5
v/R5h6vXLAaia8QFRKwtufgX7Yed56L/+JTmMz2GWrSaT1YVQiPYzxrPDc26ShRij/11Bx37nnk3
0yGcsJqIInF/s1O4p6WcMRl6v43f2L08Ro/jIL18XQk/qZqqo3E5dbfmMDrU6Xoys6ZzlePtnVkT
f6pwyrdylz+KsFaSFShsmHcL+DCHDUBg7gww4qHiKOI1BY9WWOdThqLZa/LwR8vTLpL1eVr3Poso
vEaq4fGKMXaeTHj8uf859rUrvWw410xlI8FxqK6DfIS5SMuaCKuLxsyj0+vN4BGzPfT3vIFHheV/
8B8p6SL1vRu4gWtPFZ8LzR7R+TUP9/U2uPCn4yKcqYdBzupbso10NNUe1SsOOTYeU68iWRmG2yw4
O9Afybfl+Leoq0hhLhcNZvuv1edrtByuq2XTQN7KD3NBdVplv0oGZ/JPq95fa9f1y5wc4tFQzcsN
nwnTaTMvCo3mwgAQDDfUEvoJxQcxZVGpcjM0ZElzRM4sGuWY7xXENn59PD5OuTp/ckXOvgYBMwA2
36VMEtYx+gi/ypNtosVKee18e83nyEXf1UpCARf0EL2kVnLsu2a+HOuBG2HmnkBhYgyaPiTNJLf3
8cqUR6IAg6D05UgIgDPP31kyn69fc+k/50OUS/iOF51t5a2W0bd7sScwFeb/HQi1x4fafT4NfJMt
N9lM33/kr078RViBKndq0Ftf3ggYKi+3T0lCM5Ocv9QTSu/53PBx+5+BBZTnlimgImvbFblhHoaA
+HH/92oAIHxr7AnXghctEfcTTWlt/vNkQCj6Kha2iodaSCXC6lwPsKPxSz32XqNkUTe73GYqHrXN
hI5kuf+7g390C5rjspmceDVwxEZPVIKAPHbyf9K9co/tizJpYL3iRC3NHKG5JCrfUe2zkW7Izyvm
//2RHc5/jD3bpnlWlmPSALwS6Mp1fCFywqJOy5JW29WXNAG+NYXhpLswR0ip203aHuZqgDSj9FI9
r7cB18xi/AOIUQwyh8m+efpl1DcyUZ8RNaiRTvDG+OsYbtGvFVZUmOT77RsRz8GJ31AUPt5k3oiz
xaqLf7xsEvbRN/f2fktSVpvOAsWsVOrL2cVYZr2bzFgO3knOS6+akJ7Keul/rMVL+7+yCkHa9CKn
5PNqnPze4ITXW8kC+xFE9GJmn3y3llhQ7Hyl79SHY/KZjxmwr4xUKXQe92ne9wD1zO7jub74KXni
3azMMg3hPAAvQINZVENVltyQ+rfKZZZH1QMIrQXmVpUYVgoDtRIe41iRYIfuidgvFmyyQ+eZgLNP
H1vn27fiw3GIkXQwOQ9xsMYgQlD0JaKqGm5x/QfwEqMg7DT1ifRMVlbkeTz7X+H2fXElsuoz5zAD
ZXIvs2KDOeRm13cEzNO1Q7paXP2FQKXY4Al1x+bgZV5LBQ1OtA7p+5SBvMf6LtpYQg5DEi9VVoei
RqOgU1O9Z3TYXYckhxpOlBcG4N2djZyTrut0I3+x8iEoAmyjq5liavgLKsYQJXaYVYU8Hinh9M4X
ShPG1Kin5Y/zgNgCaJTDGon3ug2U6/B+TC6THZQL+8t8TeaKepaxL4HePEwixYKONQfvRIHaz8Gc
yrUekFcoMAHqWvfD9VQrFkKD0ZwUI7tJLukPxyUqGpURaAccg2gDGvHm3Fe30+10f3u/qdTPXi2E
mzngNufv/YC+7ASJl6OLsfWR0AIS12UVzf5Lo8Yfb7lhAOCYPmdKarzv+CNPbeUZewhxU1w9i73H
sXa86YEkxsTl8FMPHarQzW8AUP6BN3RH+hK7A4IOZc5NzrLw4pDAbByQ++nT3arL98PAgC/R5oNg
BS/1P+Wn+hoCW9J00WTuwx2cJ55MoYE8oGNibnhOmtYEuhH1R0Hr+7iDaxwege9dHDoTVQTf+pFo
sJHwRDJC4aXEmsW1kzoSbP3AWhCgBE/gzLNxmOeqRisYVtccw8Z/CvcXM88QmaPdt3jHd42fKF5U
A1HxrfCauTsCeIKeSS8r/FvQRaIXL9wwbXx8PrXlbN4O34Vh6S+dWeUrN9x9X7pAbbklnN51Ok3w
WLhHEVNOjZmPJICW1nwwq0Rl0SOMkV6EYm+L1efMgtX3nauTl+o55Az6dllUlaqJQ6aFVJ1JbfU0
WqBYvMrIU3d0b6qYA6mEEiqYtuWeUKyHRqcnQJgwi7VHtnDFH6bBRUUckttRrOD/EUHyCvk/ms6r
S1Vli8K/yDFEDPBaVSBgzuHFYdtbMCsGwq8/37LvPX12B5VcVSvNNWdARe0OhNiHV6OJi61srlrD
leSna+4H/o9gDqHpgysQFdYM50k4uT7to5DwnB3o9iEfVS27XZkPxiH/tQfhOFQhmthhOJZ/ba+9
WyjV9rqoeG83Kor0JFN6st+z2KkgCPb7AiVdtHOvejKaFGpyb+9FDncySVQ/CoKamgRBqmaJAvXJ
9wni5q820uY0oWDT+NJ/P/Bz//dCqvcXAHTyxef57+RHwZ1jIgmgePoT+lVNofYkMpSeoY0qQumJ
N5kEkyhCCpqNpKuCd984y+WuYk+O8IhUZc7fFshBGrRRaK6MYoMLBAdgDcfsLktoOaOgy0DNPn1S
Uk80JNBFhDmKha/2I5EVrCU9ES5FOqClc3hOGZ9JiDPHmK53nxOiHidKR6SCj0K6B8cr1O+UKEW1
CexsRlhJ/XAHCPAxBm8EU/VnTcDC2gD0sgcWkW54kmqSbsUwSIXKq5V0H+G1HmE1ISvAOsKk5URY
hvbCXIc+4apgXSNJQpaFtYoViTj1ug4e+T/ABjMWrsrqvcgWDxKpuPQ9ZN+qP4BrxanhYggXq1Cu
VB2q9TiVRyQwOFfJ7+DR3k+74gfnkoTm5u5lyMMl2F7F4kHAK6nAQW1BsolO7reBh5aJXpcZT04P
aA2AaWg/qQrxZAlcCBPw/AeMbbJAN3pGjmCVFfXRIbcGrmDRRm72K2FKdR73k6WXIV9bxEuIHkbs
qP5DBQ7cLg88kGqGhPekSzcLyBR7ZF6LCllQkl+0jEkdzP1HtU4ABt86oCJ/SdUNDVX/VDVNnw3p
S8OhXTMo0z7e9Qx8yWMA1/JNMM5YWZIEifRnQ0WWt2nlQnPkAX2drLCOJFU/Nrln0AKv3ntCEh2t
L5ry3ChV2IgRMgtGSFYY7KxYLnWn+5r1hFI1sDfRMEfDZUO64iP0g9wXgjvwmIKvJouGLCv2HLpK
UnI9rvOfs3iNiA7jHZEka/OpNqZvcWnPWKP+YQFYArjvMJwRIQLqLOFlTglBsu4zNZb3mB4LCnSP
oEjApqHrQnC6il9YFKeHE2aTsKBzMV/n29u0uXxO61OLxaMBoTP4wnoegeljGCMMbMN3jb4psbQw
h2cEy0962mf3HnAYUB1kIwiEWCRZspE0Y31jVnwfBE4BImsvyJEvf6B98h7USEqvFIAN5DI/PA4o
X2HCOcJDzoAlV3ZuV847aKTxFKjinzoJDUAIRKEcc5diAnBWMjy8T+cstaoc6LADhYEQfUqPKdIb
LY009Sk2QjLxlVSDHiRp9a/MvtyjGA4kgQkIvzV1NPjks02I4aABs/kKifBbPlB4AIiQG8Hzf3v2
LmjCak6X5pLLHSocyD8rD6HslkQHhaFpNsUDhxUTcICoU1kBdObQo3+grIDUmgYfx5BQeH6oDhgb
B1I1aQFSt19ajIAPlBCmg02mkdxtV9qbJYQ2AIiOroZJCP6OkvToR8MbSiPLG+UWRwv5D7FVZlCk
sy8GgYfK/h1yQBqp4JpkQiCeKD5HQgFaOhMg/X26PoUGvEDSLQV0fOS2abIgfx/iHCOcjZgN31lj
SGan+DGAp0iLJBFpBCveH54LTOGE/TTI3pHhJKNEih3nh8wiv0iekSzryLlf2+/NFp5GD2k14jzS
Pb2zRWXAu02dILrq0a856uWyc1Nr0r/+Q/Xocdab9mWMtF6IdVU9oK2qwr+aXhde4Zl6+9w9hoVu
TY7hy0Bfqsjrm4taAsBqAwtZ073kg9jziPXaF/ViA3k7NY1Bg0/0Mr08d+lq9DovQ2Gm3VBkJKN5
dQR8zkeez2S61s4iPs829gCsZA8UXCjvHbvz+cPrMJiUo3+T9jzI1AjzZ02a/fo6IbA0FYgKZoBc
O7Ff7+MbiaxYC8Vl2BxeI6YxNR6oA9D4EiMnpulgqtgy7Gmq+54V5XoxA1OqULfCd/KhawzVy+tS
S+k06OBD7eQePd89JFbb1wRW+sGRBnqlVk21QkneA/1q2lfV7eZ66PHTWyi4WNXb8KtaLdr6qr5v
O7Fnl+GwKZ8gR6D+vmCN9Z6m2x36EP2ohO+vBUwLJlfUNdVFUzvp5LwOfwyeOi+8fuTFxJxm/Ovd
2p8A993bDC8zEHBqTM9TGMYeGRDtP/WgN7jxtHik9JHp3NSim2qp0k+7SCNoIIReoRGXV72H+vHz
QO3ab7P4eJnB2KoVdoBrPky7Vf++XS28tmrT6aRzRcIGYQHFLBoe2rC9/+ATwlJaZPrFSVPWDJor
LqUNLUMnjhJz8KaNxdlAbOA9dPE2nGisXN1ur7qe3tKIdDJ71kEcmG828PuY8CQSFU3I/fLGKDYj
6XB7B7TR/Tv29qMN+q/PwDW/7m8jdPqdjT624Q8Mk3+/z+Cs92/M8rE9Omv+d8nixKZg5GRqD6Ja
j8SB4neIx1ohL/PTNcEoMKP9iN9i80t40XYNiEDeNPLZzXjPIUkLx4bdj0byWms1KtQvDunv6Hfj
tYa8+MvRbNiAFIr11qph8CUR5R4ZY0bzje7U+g3zewvKId1hutNQiAqtbdWBsHZmqyVkbX66fDNA
80KqKVgXDC5ngFA7srO0HICMwyWFmQUoOpHVs00+bkEKhBoaoSwrDK9SN8EUIK0m7TgKPolxgq9A
wZR8FlloOOJPInD5WGWT5rgKmaaAVQF3UWoD3gMNGaziLBq2T7yLN96Yp2PasbE7jlf+a4LsELYX
zD++M84JNh9f/DPDgyLionfwhzw/EzDFpJEGePx+xs/f+qJOzZ8WG6q1pDQcHISvnooEaYQmCxzo
NKJHpFzHOzL5kPLhlLNMYpluaCQRMjcnUA8dIHMsUJ3RdUDd/dsvmSa4HU/cbGQJxtnE+helayY8
FsDe4uy9RhhN9ofzgbnCB8d72vyQecwWwXX9Hrhz1HbIpJ12fJhAhw+RcniHLP/n4PaL3V3hO77a
vHUXtBdOZ94H4/58SacE5ARLDFTzhyKoo4CoU2zaH1b0zVJz612PewhbzuPDL7CW55De6+YE5ZIn
8hS4SqgDnjvN0+o5zOJOjegFqTowlwQI6fa2gnQDxRU8JVjqz+oWlpCLfRPLoGLJVeH6PQcZxM9X
OGJI8Bm0VmrcQORMYEeA1ZS+TGcJE5nQ4IGRjVf3rTu60f1NTVilNGAQ7v1IcdR/AebgPhG5PVC2
o9Nfmh8JEfhnkwb+15JgS4nhxRvi2M6X1poKW6zFS65gzIhWCTQJpegX5NMgZijP4qLS0kl5iQcM
5PqrIUEmmPQF3ik7AkcDzpQbxbtnDwUN7juf5ShXiJ1IGJwFqg2jAXElfQ0xMFzEohS0xewC1mx2
wS98BC+HnN4FP21MeoRfOTqnRDpChhPc5E3/AU4Ir5lmQXpav+4xkQc74APsmk2JScWvs+ScYa0g
eGVikXXlhASLQ48YVFZII373iZvBmGv6+ZYf5LLxquhYYV8chgtmv29qFXIdwnvMZq1/E7pOczpM
qp5cGTwS37f4zit8gA0bSIV+YYqcKB/mHtAixPWeWxNe4X+eAP1VHIXL40nJL7HPHnjrWZVt+RPX
A0of9safnCXnxglwC3iFKgH/cwHsR16ErtcWKSiHXiA6vwnBqcdyg9rZ5Pm9jAaPCNvOY6TOQAYD
ghTmKfcDYwgzCbcE583tcLf4GC/+PTvYthkC0ITx1Lh/bM5+SVCVfS6Q02A7rpc37yyunA8fIZ6g
NJDLDuQVaNhRy4zbDmx7Mvhk+5TC5fdRUyZmmlJP/45Fnj8f+Hxh4nxMzul7OzkCCDL6VnDyGGzl
d1tGCiUkNkdTlCvmufMdaZ2agVSCrdkr1wVO9O/y2UcT6PgAVOT3cFwVJ8sC9/dRLuxEahIjlove
Hodmz1wfp8+eOTRzh+N+bJ/P07HCrf27dG683K/vgGQdYVu+cwl/R2G3nASPlD8hl+dU+BOvmrP5
e7A8VTanx45Pck84AdgMZ/wBG4wcEkI0aEHR6SnlGGxW69YQ/pOtZYiQgfPiHUfkZJhR7J+XCIU4
ATaSccFAZp2E/ZYbsRHcFi/KsOK4VmB/KdlBavEKn2dzRgkHgSSXTmqovWkRf0GEDjc2qivox9zk
kxomFfxyiAB5HmiU4TbDN8Xd/LtUOpm4Qn7nBOUeGRqk8EpBmnz3wU2Nqz4ncoN2m333v9cDOZ6D
ENpFD2+hzSLNOYTHTqsJfBCtIjx7Vv9fNm1seb4iV0PwFiWd19aaN2aMHoI9vsvQljEGpzayYa0t
0jvQA7rRM3znHaGiSKVw3hw/Og3akYWMU6wIJoQGTRrq8YJswUTSvsocvo0IniqUq/EgKR015MZ8
xtzl1r8USh8bFmFkfJ7T1h4CgctvKbYRrnZiOZYtWMlBaYOEK9e8zH0qYBQ5GPrPZtmvkOq8NPfz
vOnCLlJx0M4DbGQ9gFt66Zcj+eEG8NC7UXEc/5kYVkU2eE64iTwj4iv4vVAKaAAbhjEWzaxvfyd7
RsUmcQ1Sv5CfY8EaM2DVsL6jJ8UWV/hxcG+5rTSBQZHY9GOUlxreG8GOdzf+QLvlwfuf5KaBUO5D
Q9hygyoRooDENGC+44m+EYjXbjVs5TPMNBhPpKLeYHtRHahT/KefyINLjBWDIAydPXQIkMOswjpi
qm+4MYMqDwMFAzpcUzoV98VmAJdYbWe174uUDpuUrNu5Uw1BaeB9J4lu6U1wVg2vgfLt+A31wslV
hQXTI+plHr1Jr5ZxC2B6GhMf005X+rdqv2JPkflKrqVnUSt8hmh6Oe82emP1nHsM7b1/m7aqIcK9
5XmRvaMKdH0uvGaj5IOUlMeNaMDF7ehKoh83lYOLQX24ae60Qp1NstHXRWsNJRE8PK3f+7KJDNvZ
pLHHd37PcMdZf+HPwTPovdtJA/0ytEfVe7uBc6CYpVUysNf+tfUweWvYuqXL2gbkwuxO7royIRXW
bVARrnTtyS1lYdVxQhBKIGXRWsMIxx+sobhOMdo8qqPrDhHjjUcEyUtHW79c1UJsjoIxmByYXsDL
luFREByOfgLraU2TBxmvdEPt61YdZ29A3rXf1/pomXLGKHK7W56BhxfaaRkRhtf35X15XR62lFKe
9BpBVMVw0C/z2T0LhE5IXZg6dyVFVh7lZBIdd4KEt76NqdOlT3MB/DvdVKhttQuIf21Tnd9fQVGF
RwwNBsR4zBU8y+K9LvrrV2ghNYM+No5BApxJN5s6o5kHoJIKf56jOwvLT0rQt8ef+ymghSDT12IZ
19cj3bcQvmiLSmY2co4AWFAWU0fQVRRYcVdykjBBikZZdDWVxW3kds5X/Zrmxu9Z/gFGC3OEaA6m
GAvdO++FTCLyJYTN11XOn3UPJ/5l8ooft4xtmabTf+8vzBA6gDvVwit3WaoeABwwGwk6cMq2VHbX
2WgzS5cuLn8TPCo7E0Juiq0JPcnUEDINGBN/GU6ce4wceXSsU/fyD6xTHx1TPKJ5g2pFb+NRqOXt
7GaKo6aaDrNIjv+yeCY+m6R0BrzMsVcQoJMt0Rnke/lbu8m4aECz7D9gih9UuUCEPZDkSrzbfLkk
3E/KSQUJbpdRjfyWaV7bd7qtZH6YJXGSxwO/gBDXOc/od30dnlc80irXtjwiZM3EQE8ExUno7ren
bXVf3T6oBQH0uRmXh3LzG/Cc0KQDHO3m1z9e49H+UIQE7FoJeIi1m094efnHr1fgNnZQuSj/Sq0I
wN2RmaHeKH7+Q9beYulrNzP96WRxkBK/W+RKo0ccOYQ4AP8WDkWs1XvdJMcKkx6m7Rett5pqYLkx
rr0PeUlIVhP9GT4xqJAkMggd05zL6Hz5NnKLyolu/RyJxyfsQPT+qIZlagXC3YzoLGr2yGUUqlH4
j9yUH7Vev0eP3mdQhpyys9rQaGar9p3lq10snweQYSrB0s69Ba0NL7AOyDde9aGXIOWU0beg3LSd
k6lrBA0H30g1t03E8NA8CCkLbvYbIgTcPrRHtjGCfXsLamCkhce38XOcqUPgRNS34WbUxZz4X4OA
CD/dbAvJo040Yh+KEEIl/I7KCj8tiB+D40r+wF7xwiFAiwFlGW11ESs0iOaZnx7N+9q+sKHs5BPi
u/LJYlZl+JmzsYJnO6PObLI2Um4Gd3QKq78i9e2VnIKkmw4Bh11gA3TtHFhGdvQJKyx6FjLmKZ6b
/+pSWIdH0ifVtKy1of/23x5Z1OVjj8yQR9+uTk1q3hGJ1MzcLl68z3TqvzW8uwrtW35WYbf36cI9
GyoMARTmQ/oFOiw2HvDrRepX/Jx2Iu1oU40J8+FJ5S9ahENKM3DLQsHITxTHNWRVUFGx3yPr6w8d
txSdieahAVO4cIGjr5vgIPyRAjMlaXCUdqA9/W7Udj+bcVKhNAwx6dCSQhNgV2p3vcQDhiEZqZQ/
cWbz3sVnhhDejC5kr1P9VQTDM6ZgRtRGDh037gXIUfPU1bYw1zF1LIUACQqTvHsku177oVfVnNsn
0FgzuD15mdix6YvqyX0NmKwd1zToTyplLUEO0ChFJYA0JS2/9LL840SW5Zq0A+whYFUI8vFnAA+R
Hk7OIpHXJNAl/HDEPQOBD1aJNAWwERqbGf0l1vhARVJVWoOT4E80qBCG5wVSYYPOQCUmy6w268TW
2J4ThjglQazjvfVCngflV1O5Tl2qilsQxbbttWweKijUHCyH37wgE0PKup9mk0x34OzEmrhNWhC7
xwKFMe/K902PqXiDTWX5xh45On+3i2pou7PYjmqsvzVjIa4LkKKumc4NBt2vS37XHFeuyrvUXs0m
wrR1S0ZkhipFvzS0AYenMeyhJBV89pGGMpYRqmN004E4vvTtJRm2Ul+nVV3ZXUMUm7Yowg1Qqu2y
DlQmmIZCpzdan7U7wSiyZiyXrnrMEZ0ckTMlB1fVR6ZIoZuYjS7SZ6rg5apuLHODheY7MTVJ6C1i
hAYJYt50d+6O/ML0Y3rr5t7yY+yUug4fT7K6/SNSYH1WP2YUHfZoaW7hj2Spz00yrOrb9mMOfXZ1
UCd+1BjoQLd0Ep6X2Ohzl5XsrD6m4PAtVva0S8exSndvfenkK8erjmnE1cfv1HD0jVng8HXUFaZa
07NBbTNvMHtgaxUCZEygN+8jzBfLr0yXpud4GLMc99kr2o6m9vDd3U32ZCsIqbkTDVUOwGtSmtC5
Jd6KJIfxIMSXSQ6cUIa/xRrwN9c5OvOawNLIKwW7fEcckb2QtFbuuAEMo0OPw+JOdzbZ1RthtIap
7odV6x9xRVB2rIAlsJ0G8En5FA6+Oc6YdOVmRc5VYTja5Di+qdgj2dejXypafn2A9orVl8UT5LTe
MDPRfeY7XN5sAbmDQjIES+M5YUwQqb+JUl0dEn1OAYCMZYUlQtWgMWx+VDiUY2pXfuFdvq5U6ziZ
OqYPhTo59TMwUq7h4B1GOf0J5hRJUhUcy+LBTvh6UdA3FXgeOS1L3UY1qv6LZClj9jMkq++j5aXl
bdSSu4k+EqN0yhDZLpZyilTE/5iGUyCmQdZ2+fyfaUCsL6iozzTuAMFQ998KpY/vFIkDHg/jPmcI
StmgTglDE7n/ntHLMpZP7NDwYmCe08rK3R2n9QgD0Lf8gtFc05n36r66mYeDemHQuQMS07Abf2eF
tUQndXnZ4lZgfBIjQxilYX7KTCgYLoWP86BfZ78avfGrZMmJuW5+YRQwcuttl+XiBTMAFTcpNDQ/
fDt2j91W6oHzSfQ7sqBIF3vyYtA2FIhPRmwWPb3m2pq8/KQLSxsjCriYTNH6mrY5VPPUYY4jhWav
35ikZ44GfyGmF03pS7tkxh6HckuKeZPhhdqMOo3hReZ21DJz2MJK0VI2RRYyWA9z7l4508v+ZV6m
8uAesHJKvv6dcaHXbmVSMElbA8yfzvZVfacSI0tGgbuFeCCDb1t4VfmB0n38lODhQysdcRuOSAny
k4dz69PjB67EXOZochkc1rQL2xRrDAsAB5OHJ56CmPiCgdx+hZcDa8b18r3jCeLhpsCJkJUI8ZxT
/z130Z6Bc2NejSjqcEczHc+f3rnLRIUsY2dz2yElUJXgvEzNfen0cIyXnyU3mld5zrE8zV1jIvf3
vpR56wYXCj2AzRiVzPR3FZ6OG0+D9gbdIbppTcBbbW+noNjzmOaygFrLU79lM1qAg9ILwhnnRlbQ
v2XStXWMBDFbMkaqXGbazb9L32aUefLaZiTjqDKQjxd7WRRh+mHJPdCN6MV9lLm486+vuwFSVN/2
sgrJMPleJmtSphMeHYwib0IoFqCM9SobifMhC2RDPSO0Ykxto6kALINAd0zF75ieoYFMlYe51t5E
e1ppHWhKG8FotPE8zX+gOygaj0znbjq9DuA96l++Ifbo+ca3jb+WqaXW3131XMXeTW+kdT2wh9gn
ysr2EMbBZPaRDAauyWXRgNQl7ZRw+7/99y06UijPoxMu6hMP6NRLNw1zy7PI4swxeM4lPL3J//ZK
3eqdgNoat4cCsWlOMJsw0piScpLOo6fZxKbSIxalVoR7SpKZTEA+p0+O5JR4LegVjsA9Q/EM2awp
fvi3IBMP2RJsClRUkh4E5acfhzsoHha2iEEpDuLHAAVijXhxk/OdFAC5oeGf7UkNiVJmyzmU3+wB
8xXfbzPDs2BGF9oeSJkSwpgDIy1fZgSzsiMxKzghBUsFRvk7n5hftba8/tzL8JAZAZbXxrdkujBQ
z10JpmXTJxVJ2Q1n42/WRHec26aHFpIquM6+tcxwTKt7aBR2AAs4SGrygVySnEoSFmf8JiQPKgw7
iMT6jFQcWrlEp537uSEsFFtM0uDGifOtpeA5MjeGNf4wvXGtr/F+dQ8wJX8H6ctgpzmv+aVfUcch
Gra6wt0OxRfP2iWrNl+YAJ7eLPYSU3bQ5PNOa0D2CICFFJKC5vSg70E2fCkqmeq9o+bEF7EFz5Oe
3B75U33sNyI35ReHYidgfFTgyqjVpljuP0PgaCAY3tDj2Mw8Wdjf83J5xITL3HCYEQ5qtQlAAhAP
Un1Qt6GzfHZPIU4j9hBOFUOXkLbbSZ+DtfEmsXFHc+DMn0QiSBFiEndNbOMplENbEUKp8NcTMFGu
TTR5OmC5nJs7OisKEYY3xexWd6fQipyBVdt+WA+aUW7uhO/IU5m3qGPIc4v7sur/jTtnlmmCDhAF
82uNlQmIirn/LX7iPclKvonwqx59iIufXyN3HgLbfvm4KNH1l1iRJ+uRo8byfZAq1/dhU5ddHgE1
IhDYJKc6ZFgUHBuDx4hwjSdkBfJE4IDlC6/Cv7XFkxAzjC9nsjFuOjA9XhBn82xoFFkT4T57N8x8
GZTqMxGrTu6gje8yInhjK3nmR8YC1QOD5BffT97ZXCI6KWYkqDRNWAZWQpjAtcXtpXisLzOa6AMr
OEXUQDhe60d8B/nHxpGcED6/9w0INQ9mREMIjoTV4eHwxa3RtLOvH7x38KBeGclBAV6xHOiUM3hT
XPE4CTj+TZXMqZFPZv/qoGYAUsge2T+ztsfpU1zj6nFMO/ggMa/WcVUKxjcQZk8kMLlaGvs4zauR
uyROy5938sGFOXSI92XUsyEeClEsktHfv+Wn7IDHgIfzEifnBt2V+DOhPLNDcAhoWFIWcPkm464Q
43cZi2dTYWBjdFnmU1xjMZGyy7tvB0XP5nbLvZC7IBMb/10s82OOoPhUwul3u+69wqqOyc/uxCyJ
1fnzXxo7qpts9+fTfPccsdCXRBgp29LuHn4Mzfsc/LmF+Gx4+/pXxBVk0xDa9YkMlLX8IGGpSSeV
uOri/cA93j1ViBBkEfoe+I57xWGFe4l17txlzZ0lNBaIfWoCwcCTwPkXdzn1xRN3dCMUVlqyW1Xf
ht3oEWCORzY+Et2srNIb3HgJl50U91+WXlmKP/6yHMz5U0wfu/gl2NPQlWg3hJsC/XZAxkXn/M8N
Y/MONp5r4LNl/S82FNVRciUOhrGg8140hgyCBSG3w7sUSX7IYlB1v+sKW0JHpbPFk7VqcYUTSjAd
4GGBA0KCJUX9g18EFbMH8qIPQFjxSUArFgr0pEAuZK2id4ALEENCv/zg3blJZC8G29FynU/MMEhw
KqdbC5wl2D3WsAPBNjF3Fl6kRwwMM3EvnxFH/+OdWbJc7YBpKDtMaXUlNPh0EEInHKDLQydeDToL
eN2I6ekDRv2BbMOfd8BYIfj6G1RMPWaxDC24wPCaLDQdG6ALLysbG3rncGQCQHBJufYDWWPS4Q6B
4YMGhOA/oLFGVBQR5KRkwnL4Di9DWC1I8ekK0l2ci6OKxKu0QTKfFfzW4FXn9OawX6JxEa5NuRrw
Sch2GU6coIdBTj+//CWfo58JzO9jcgDBSf9cQF5wgLURqk86CIEk8MWYOrIA05xFIl0gF7TUQk/p
jCs8ctfAh7XYaKiVYEvDRWkmPumWv/HmeJefqktjIMRpAB3x0LUVSuSYwHNEYCnDij+674Y6dsvB
E2lbnET88XZG/cSzwAzdSGfd8UNrbWsgjic+PlZcnm0+xG2bkmCXx1xv4jGI03ZKyHmyA4kUSTHy
STLj8gkJG10smkSrqIG0xcWghx47Lq5ADjmSLidNzw2+MCaOTh8o3m9qxF9wyP49U0jlxPI7ZyYG
jS3h16V44rXGWyBPtIuB1fSgA5DTKFkPUrwMAh/8AwyHLAibwvuA0SFsf0swJQZoE50JuQgkAll1
SCL5MAGbBI6UDrkZXnIXjU6MhUkpcqvnTMLSRy/2ztSj/MQvah3ypD+gAQeYj3/gW6lEghxKiGZv
AER0QpkMDXS+RrxGpctPTLy+0Bjo8VANNUWsFJWdCzUwnfjlIvbEfieTG9AokvjYo0svpj2NTtyV
bJFwINk7XaWLI/ysnayivma/NnTCEys39i7xHzPZS8mJJUCd8AdCAl45VXX5l/g5yfxeAzuV9c7s
SOyVxXWVnfMAs3IdxF9I0SGymHrXiRgeuwNWtEd3aQC2dib2EAZcglsLix5WUdm6YFPI7SQrye0Q
62TUKSPsAKG7TsACmtYTs8AjcPSr24yQ75iyojNnWJkJH2A6IEyoDGQ5b0byrKq6HslSK0GFpCYl
OiMWwKOS4eK3BuTAqjh2RF9kMalIangJIfh3el/3tM7KRh0ZFU+dk17cPj2JonIyROUSt/G7NBOC
6GO46d2IsPBGl/ngnAYfag+skMDnbvuEAUiKHne41s4H9GV3rPDGO5IUEU+s1qaC8M1g6htDW1TV
vsmZB9kRVj2mBZ5sY2KrGuSHYhjADOOdL8kv4IcyN+yQCq7nEItJluWw/zq2y++nWEmZrDHlBQI+
fG+paQDJMyhscEh0k7UzI4HYtV+87AZYFFUbO8hSQQ/K6ZGvGcmd4haLy45N6gkailV6K+eP8FZD
dsMnn5yZZH2ZyTJd6ehX5USSSzhhPdn1E/e+I+dPHUwmfnUkQEJSiy9THcku5bT+skQZG8tfhzlN
1rRs6i9P+x3cF/6IVwkkJ5YhqyrpsCP/5J4QXaQmnm9m6HPPNrPa2bQmJ4mnl4gdMKffADz0YetY
UUxSkOwfiQiSH8chjn/h3fr1B9O4pJ7LmqxaBzWg5tBg2DkM0oJE/Iz8pkbRkHc30WVM3544/tY3
G/n6aPfCMI47n6nk4K/ftaBKHj85kFeQhUG+si2lCHGa1HNMZmn6mUIdwv7uso2Fr/revtF01s2S
PDBzACoMUi+WX4+Kgqi+RgmxhnP7KfzTPN89vBoMLcHXRw7vZi7h+aVDUdm45gFjHOMhJeEPL5hY
cqyqiemu6V0+fkJnCwZ6RseErvzeFq0hGd2jB/OhmHux/7yDD/KEtLsNfzpBJPvE9D7aWAzepD3o
CFIvmZUrhj4rMVl3KDe/lItX6llDOamkeye2YzidDXPjrPJl3P867gROMjMlx8Hc3UpGtUlsUicK
kKVWQszKDseVRTbv2gJ3/XB3/lIiTGzyO7IaUCIllSX1WPndxTTL/SODTjJF6l0SqN0kN3Xjxcyz
D9S42DeVwY+5bcUfZIEhaUL2hASwPEvJXtHWwIFP449xGn7pF9f2Yy4LRz0zLPZkMiRE8Wyubnie
2jbWgbpa6UuKWDw1PkhGgsXB5zrEYCAKEh6nPsbIO06b1O7YMUeNmhJQQh0lqxE2THIuYr/i/t8K
BfUC1kdCTk7T5oMv02xfcFzxGfutnVwhGezE2HiY4rI+5u7u03VYKQE3h9R08LcpFkmwUvfEace5
xwZRhhxJCNLkqyqhyxWXG80ERjUoDoIJSANJYJT8XZJLkmEpLr7rk394rlnfo7vNRFMl2XhuDx+U
uhP5xWn+/fkJX2FZMxLwsu7CfU6o+tHyniRTXxKXdF3fmm6ABOnmnJWoewksCUVukRhKyZBaVKlO
HogY2FYk/Og9sBhWgA0lBDkQLd2Jjeh4JV4+oJfEpPNei9ci3xjMWxzRjBgkwNq9CvwCd3bxkBRt
Di63dTNgeA01zFg2Ssx9cQXNKxjeDSYF43Wis4b46T6Re0TJw7+cPYKh3s9jnQ4kNhL3LyetKpP0
NG5GtK4mzOg0kaqYjF15YuKJXMlVUMZ983jFheRfxGrs3akmVUK87oD8er2frx6ATiFyYwbJDAWW
CmRlkfxjQikUCQCnylt1lk/x8Zljwd8aK6ks6s7ijbW++fnGlNrqr6RpXDL4PCOkDv8qZLLSiqtG
v4M4OuAASuQKZcVHGsRUOliCBjYDjANzdUKCgyIdpfxHcGdW9rB5YAIAa0sFHO66q7hfrZjSnrM+
glDG/klm8Y399GIg/F5tdNo3W3yoetcd0lsz8Q0l1yBLu5wRViRywVXhe4EskPnQ2gF3puZPVBWW
9PJVfQeaB9ZhshlIyingdD3gYaQ+JO1RG0AUC6gZ6hj9IN6bnNXCvmsg+Za5hNjysyTCkM9116Qh
BAEeWaOcD0x4aPzDBZKujRDd2VEyb/Ts9UfXzWP5kWwZEEEepq7MyrqPhg/Wjtwa4QyZtQ/HqwOL
btBjRUSBaIZ6+pKXeSxbCOOAw1LQlmWqOsxw+sg3zB/moN+5T+eEqv0iI0qWBHQJgqKUKpQzfXXA
NySAYNhXdWVTOh7iYym3X1tdjsal8IiuCNvkpE4avaa6g38vI0mjNCKJbWBQjbLuNvfK7SPc0sAH
0ioj5SOVxeeEFg50dINyRjsOFy/JPRD4QA9gGqOCCukyo+J6ZLSxomua+HFuYG2mMRjuYyI4d3Wm
5UsfDOSX3OrJHcEfjxa2CZ1lL1hITn6hgHnTwI8NmSBM4N81QBM12kO8Zeh79/cJyBMQhAxpyTAl
ng34k/62RE22AewV5BrpqFJIZs5G+wl9qDRpBmjdEkdNEPHlc8HoGbp5L1FRwKHENMUDQXa/FW4B
hAA7KAr8pgeO42ezhcwZE9v5hd56UF/WoU1WksLa0VRNEEh67/sEzz904gc7SW89fTuyYKjQ8Qr9
RLhZiMLAPeVz8MsxcdrBVi0gv0D1KLmAKAXTbCTMApgZEA8j2cP9lmYr6B0hT6ZPlBCymNB0JaTj
NdEoSaEFlxhOwtG/n5+R3C9cG9aKM5kHsYONXWNZj1KWTjFjrNvkF1ycAUldyEIkOSRCBvwGScRI
Tf//WRWW0+8XK+Tsod2fNJGoQt4mjSUZosu3UCS7kUQKjtEoZQGQaBpUybA1Fby+9FsgLg89LLgG
QzCti07+77VuIH5B4qKphP3S3ru0J9bkcuXLBmxF/hhJbwCDTBLJ/tUG0laRzik/h0g+2tGGbCIK
zkSwl6HM4qeBjId0ZUqaK5KEZfOblUa4guIcRHSSPdSXsFJ45/6x/5pb1HWI01/zjYS6YzazOFxc
1+d+zmvksufyfjy8TXMmY/cGGk1fuiUz8wbgrKnK6G0gASO10Brx6jzp53SDcM7Rtdr7eNf5BWxa
Qf3Xry1vCYvGlcEw3OzAsBNsdw8ffRxnYPlgYkfP8/BbmGdIO7gPnA86JE72gVAuxVwkr+/brEYo
npl+YQqGCYhIOpJKLycne5t+5q8tTUnlxTTQVLq8vLs691HGpFQzzYxcPg3P5jUX9KXcF8wGa+Bx
uxmcEvPyWOYOb67qE8kSuPmwZMiaxTJyUfnYHn+U3ZeiKMCpl2r+SmM6Y//644LPN/R7qNa4lbJm
uTqefQJCRHbagRO0X+k3G/r+U1udeoB7CPjJ2GAt8A8YCjPaWjrA7Ojh7d1tAhI4p1TF46ggJ/iq
hbuM9LmyR/H0wf2W3O91XnCZ3KKmL3mJJ+pOFlf5TXXwt0AevmiI7yBCGpaGaVyo/nUMq0vlp6Bj
Gl0nZtgT0VnyJDjgc3x/OpvJgkDJwOqGklUJp4xsKRqENKAMoGbw6LuXFEyss8Fj+By+4Tbjj7rv
LGMRfqnsZQxd+zYrZxbOZHk5B+cD91pGMIlpQIUMR0dlfuG/vPrOHcE8GpJL500C9qjY1R49h6qA
ri1rS/nkYVrp0bwQvs0hhIFJVXrdBQJK5jz/s1Nx+PZbs7cvf9UVWiJtVMP1g21rkwvAloDSV/A0
lVy9ohpkZhx+l3rWqG4qM2D6ujbd0Nie+2BQucnuDKBkY9088ffTVAfsMZCM/NPcPSbeBAZiPnNW
1lo+/eKYn2i3CdTwBP5QXQMX60WhGvtFfyKvpLTBYatCSgqm7L9JDZUqG7pa0JoHvftWGjBfB10M
Wgy2g4aZkc24AMOKWgs/EcgVDFs1fJjatBgw/ChVHKg6/kfSmW0piy1B+IlcCxkEbpnBeS7rxmWV
vwyCIKACT9/frj6n27acUIbcmZGREZ4y/38Toksh3ts4DTsBbB6WiviR5sRRHfFttfmZRVH7vuc8
l08f5Bg0we3JrIzdEXuRZPXvjelMvG/14BLE2ItXiP+LRfyvG0K98lXfuArFgWOFtBHn39Y3rn6b
cCAOr8wIcNT9ZQWDnWyeqTjoXEriqIglAo69A32TgNESggwiNRycqcoZbFgjH6aw3yNXxKOgDKG5
Z+zHEq0A5jwo3WTycSgmBzWiSCMnfxKQOUH5hggMh4z6L8U5xup9S2di3de5/4uCBy95Odo9IgxB
2QOoFBHyTfCEpbNomOni7wsWwpzWwJoE5tgxQ9G5kUFCLyLlLwA6aFuJiqr9yzxflAdvUAbRJaMT
TkeUIpk6T0CHdzIj9asJkfCz2gPDFzcRWMXG0128wvI9EnEIJJIAVO6SDRAlDcPsgnsGQy8f8Eiy
wFUDBRuEkmhF6xYKlNDeZneJOw8X4UPYf5gcS0Js4ghMixgVkF+EcBDXm1j3BAYJv1XUpNyeETbL
/dePWHY+QNEfZJ/0k+hViW4VHAfmpEBrISKCQFEUjI8pKJIoEgTIlLKjTa9eCXIDVSCVExmAgLN9
sYSxXbaYgYlCpuYwsvuAiylkBVQNalXxjXoMgsQ3YsELJGT+iu2LfqPOYkl7xTdB27UTpgBUvg3c
MwmTHfErJKF0lbgwC+1RBf6d/CM1cRn/pcvKhyGufuqnZPkO0+PCKpSherijUwGs85NRFgHw4+9E
uOHUQHwOX8J/+Cg1M8o2jZ0n2HJL9p+Qc/ecXOf5hA6o6JFirArUIboIdyhMkLYE+iSaeOUPiZzI
6cRmQG8FdiLeLIoROVK+RJOVFd4TK6lIsTkriYYih3yGIsPiiOYB0+vERBIbVi2xrOacj9lCxO4s
wOGZKA6Fnb0p/haIs4jmhOrg4WZRguz6sJcB0t9rEeFF3iPShNq+/KU+7DShavB/GvQK2faFoMqp
VexgZh0QMplJ7HtLiRiyYKlG/tAa3+hocj3oonP94fIUgbglk7tInu6T9dqjNd9Q8963smbtzi58
DMXal/jq0LyJMOz3X3NOLzwXIZgU4WtMLqDptjIXEYWAdPiLDc1XYthjYqni/5LD/IVhRF5QSfBK
hSgjio+xr1q/ErFPvJMNRCZPwF8nrNoMjPP5f8GOEDm7z/5W68ehcT5UCKJkqdEsdAt+4k1ELV0n
4LGo0+r3qCFuv80X0/SWMtdcv41YMgiPnCjiRc5qVfV/4Y5MRbONa4nVAUvv/UNfQxQkItRrc5Yd
ElyGunhUOhmhqEZIBXi/2D5t29nZawnZuj1eiNrDdCdOPG8JfhNHWVADg/xCwyevAOMl51wrzK0m
XntUH1Qnn5P4vPyoYgdqtceU6tkq5/EaGBkuLlwnt/RfgrMVUyvQ0BZJqzZDk4bmKcMtANfg10ue
duMI0MEB837OQYOXKqoHcKAyYOESkiN/2fQhn2sEKQYa5RrgmOguiiTXa/7vo/7fbgTfoPNGVrui
qUhNTl+H0aW/Desg3SJDxoVqIfJkOpVTwZeaRBqfUUR6INqDZNl0HAX2JrAoAeCrrmiqivf+Zduo
8fErHt5fH5RiFOUyAg8iK6Ah8LfB9j/wL0UcikS3977OweDv8NEbOscCLRedcibLrTMJlVOKdjLg
BQ3VDFqQdQ7r6YT1lXFPAfF7Kbd3+uxjAIx4PWJ/TViaU56VtvlUF+vw6cP49omjM7Lykk//nTif
FaQ5qsm/2tOZsL5ghh7q7tMZc0xFs57xIesxFUs6JXI641L4cA1wlsz+P6ulMReWoBTojDtYEkJl
XHmA7mSkb7e6nH+rCyvEtV48yYVJ5TtANhivJN/ui6YdpUZA1SOudP7VbFQ2nHL1KVi8qIDoE2PU
ylM0onymGWOboLmmriWYEz6YR2LVELc1S9xTRGRmpDIaZ81K6N0hzPBZis+NLmKtyQN7L2IOCw2C
F1PZCiIVXyVRYIpZr9+Ks4YOHjdMEmpIe/EEcueoDkNPZ2RVrAl51EDdW7IcoWpEWK78v0H/hSh7
6OVtReBOKWSRleTqEkY7HaFurR4Rcq08pkyFsish+w4eKgcU1LwPSZuw3tNGnLIV3pQ6/NA7xSDi
fsjiMtrbVCwxCPmgWnOvGN5IIiGLz3cDa9iTiH6Lr0ahjTQ0TbmfiuUSdU++3gQ9LD5PDs4pia4U
iH8rHjoTSFlniU/i1/MzXxYWflbpiJ0KBZlxELsEo2FmtG3+Dg14KYEb6QWrPgCL7ZCoYBCG3Fz1
9NszrFkY4EKLrujJILckdXIYYqPCEWsAdZ7FMuEnDRH4yWiNk4Nk/bGJxHHWomxRhNnCsKjCkkVK
SB9HGedNT95lT75444LxRPEhjkBmRLIsPn5BfbN981vhW7tFQpT/y8T5r0hLRDqE9oeoJsjKKAsp
9HZoffMxb1cUjjnkOsdciyeemBXwhhqmt8VzCrpHIKrjiOAu/Y6jBOIiKRd0FLHxCaH68yXOeUhR
HghHNmtdTLsACdIZZRVgk7gl9sYuD9CSt0jOtW+BA0lb3U56S3dZQr5Nkbk/3pQstX3GWU+yk9Jp
E88kssGtTf1S3ZRtNKKtby40XXcNcHOYfzI0BjdmkQTfBoDtuWNVrKdmbmU39X1UiE+JZ8wmDgoX
Py8c/rja32B/lHBczmfH0zYCKJpc47kCSf0cxHMUo3T3IaJ1f0p9uRWRp3T+KKp0zEhQnNECOTOQ
ycDgOQMmozty5RVSBdhc8cJJWJIsIhvq6AjWUuRh+rwf9WwGysUJO80zsQpWEjrSKAaYm8LXlRCt
ZRXEN/U2dwSmEQVrMKAglnVoDssese4P2SWmE9eZnYLoeiaAThlwB1OF5eKJ5UEhn4YkC6nIRTaV
LiLRkjWnnA9Aa/9K2DTlvEONjEcpWQvwsfNfbDXtX4QOdijtW4xwsUfivw4/+AfCBshNeVA1gRmj
grENyL7DOuZMIREQhYFJqeGI0xucEC43ma9IhnpOSsVOr8Q0ZhVFjgOC5vWhQfuewyWU+Ri9Rksa
A3M+hpGiv4zPDHvySkFvYIYdsR9iBb6nIsLVfKTpi3JRbFQwHRJOfBv+PyoAxlHkTwwBheKypDAB
KxuFgndHXUY/lg4scDFYWIotByP/XCU+R5uYNiFLE1c6VTYnZ0E6pfA42SxBlOQbDYwjL/gVUVcY
v8csjgSYnrFEAfUIzE1kxiIccOmEFxZObGQ7NAlANhHwBtMirmBHS0r79x90+sn4xDpB6iCuM+vC
aA47hw9aVznfzCAcI8jOq4nPcKtFWBJ1i8gABRwpoLL467UVmaHB3hVhv1mRm5N1Clkg9jSPomUg
RldF/S8cWZEfYA8wiSGczThLPueTeSepGf+8QLHJV5ZyCx2PYQ0RyonpCJujgmiQh0cM+CBjRe0h
fi22WBZPoF+NcL4Q6l1WED7KQlAjhNQsjgfsH8YpZGG/wF5q+coxYoocb3YV+rHI+bEJZBH58QwP
8puAK7Gh/ykRUM/dHsgLRhnbzSxHQJyEbvw0EfIJZH453p+CaSJTEAl0QzBNZAZKiNocGtp8qCKh
istcNJs1pkybsgPerJMam2Z8GHmC//ETuXVzV9m/rq/rYAoFHzNZV6XLCC5jJExvagMQq80Ur85a
dqwW48OnsFHpR4sHQ/qO8nbi5Rzjrxc1LyyY7wn1mm8CpBAawJrZGyPxoxEWROsOPSbkhasK3VaX
WexCcXTIuylqRy7IaC3xOThKoECJuASTKwwEz89QrDb3n26p7eRNqQQIK8asOHDNmRrqrOFP3Y4d
+xnRFo0avMs8bviohFMGljPt19xljoaR2Ndu4r2AOk27o8AojqMbI7soLkg4FstieU9fQgKummDX
6GqA/xARGbuQ8ex1UZwy0XTWwuzffSu05xGIuPv46mIXjMBztx9Bz2DFfWLtYyPulGwRVWLevrsA
2TFSOta8TAo11WNktaBp+7FUhvRRrfl+I/+QMNd/GPY1zpVw55Dm8N/gziNxm/z7SH+aICSObrNk
HrnthAGEOQqQsE1K70VdiD4tvIMSenaCFOvvk8qFTCoRZPHywWwg854wQpRKpMO97Clo5lPc6mBz
bt4G1eBVRjD2DDHA46YGMzTsTpce5F133iPvzSAtRypl4jvoGPV4BM/KVTcSWBQTV+K6fvqtPjM7
hIpSK+l99Y2ZiRePHDIh1EuYjHqzQO+N9ZBQbI+OOUu2Ac/FTyfeiJHgCSeb21P1py79ReVtKwTN
Bi5R2EPKSOad6Ss1WlHeE20D5mMxWTKCeaIhWXIYnXFcgVXX/dZk2wxGtlgleO/fNIOyM94Ov+ZW
XWczKP+hvmMI7FZ/1dTrX1IW9cC/aH7bhfX++nB634NxTkc4C5NQn9G92sIwZ1e8QF4DhicDAm05
hXYR6VtasoRestC1zjq+TC/5TjeCDmwRDa8bMAkx9JKF72rdr5GtfwTxT0w9F9NdU1bqvHTv5Ocl
VIT215iPl92y39A1+/pQxbyR0+oWJvgYnZxsAUlBRUXl9Pm5b0k0I/T5EDAkZSMeBdE2quxt5hIL
EOar7Yh4v0/+6mISu8za78W/dRRd7EVkuwiAnWx3AaC8WJzci33htSgCbveXhW3zz3Z6na6nDje5
fX1ZwRR1GwjqUydwgiv/BlN77djBDaq6zZ8IS623zvYGQe8qHpp7c+fgTO8Wq43DK5YMasBSZ0rC
PrxsZ3631tOXtTbcQ+C8LPR7EOCZrr3p99yBaGBdBdWQJw7X6fVAA/Ka2WvRs9SdKfwVtrE2HUd8
p8DhWefwsq5I7CC0w7bp6zhTthXsneDtOc6V+2xLsQ5o/NzWQeDYV8L5zZmu2cIaTUUeTsU7bciD
/Cewb6ykFjuVPbhlp7IXH+4edYJ5hNLhQ/xCnnPZ+6gg+cRvJ3dJtFkKRNKcuDAHeRvPeFiDWATt
LUFYLJzbIHXW+Nc7+d+g3oidMxIrO9vleyBJJCCsLXpVHMEtf1wPinU9fB3Y0YgWjUIW2C06kCJh
VjhISJhaC15J14wftbIs5JRqa3GqLPdkWAuhHNm5NvmH689mC8UG0+bgXxg7ID2h8VlZC9aKhepd
ND6TlNu2ZqdmdprxVlQ2bPdE79M9gkbw4TN/YzGdUFm8kWfJg1vXnYGITqzZkb95reBpC9hz1jjW
qXPF/yK+0J69xR72bmfjUnzHDOv6qmkvUU3cnW+fhcbsr7tkrvWgtMEEw7WdwX358kHQi5pZCWjX
z7ND3X/TbYm0RY1Hi6OhbgYiDDYdh6RhEhzUKQTMo3a2GfIuafoZ0EH3Nbvos9M//8Y/pLQ/JKw+
1lmFmAKnF5GhCQ6bkxT+7dIQJkS/wsdCSJXr0V1etZdiRzfoGRa7Zjaaq8vJsitc5bv/BcR5MSZA
UbB9fdH9jQDwPXDf6qBMnDOgCI7Yv/1SYCYdSgzVTplLYXbsT8Y1AejQ1/WxDciA1zRO3DQsw5E/
oOK17L0uQq3Hv+8aiAshKRswpvE+VLKnYcHJqoV+xPm3CEsqifMyX0zQTG1J7YrVZ2YsB74FTbFd
5z5n5rOnqGpmpp8tHhRevtwthgXN7ShZvJig8x83fXPeJvTLJBnB8WDQp+wDhWIrAwBNmMy3aVcD
qafMDlBHgG594HBPMVXbNKea85uyBDgNXQzNBjGgfEB/2z1nbg5nm1sGeBXnObLq0jkrZMwZIhZo
191aMrHvcYE9rk9NwBqIbEIR+4phvxKhqAcG97xWALTXEWDaPyHMQZ1P2jHSrDNtxb9WKsoLArhT
3YEq1fR7BjZqZyDPPjSGL1Hq9GSzrhy7NXBE743pXt6QMymI0C90IIV0e0J9BeEKmn5nP69kCRms
UfgJndDKqmwNRAZ8lJ9wRv+CsXQhBJiVvnYhkeJzKJL7wXkxUXh28Hc91aqT/FP8iTPeDP7YHyKA
vsnOtL+x2NvdbV8H2F+tNjW2aPYHFYGOYh0FEGTsrf5fAvONIxdbBu0b2O2kuS/r09lAOboaQATr
ZV/dbwYk9FEL1BbKJ7byx5dC3cOoHPZd0qbBxGJLTYOKQUfT3z9fdSoZYJ4y0jaN6rxKb6AGRxha
dpXRiRpKL1lT7XjidNfsYb+XH1iCdpFj47dta7dqbZiXaMJj6wZSDwANDc4BtYKI1lD1M9UG55WS
WhPJQtIiL+3fG6+8FKR+y4HhCcgw+CzswNdZykD2UNTLx26vOozmSwwpVpiW2A/ZBZiCQ1MBFsAa
ZbUHWgTRELKUnkh+HOPfB0GPwtMQgZAdA7VFzdUlZwDSgOTSYSAL2f/jT8C3aGOQG9uT2Ovgbo0W
aW2/KQUYCsk901yW9B+2aVTj6CQIpA0aZiSJaNfJK/nabbpNfhwKmMnWsO5X4GHngPOXfSdYrs/9
PYbuqkJHQUgLy94J08b2C11MBAeSsFOckiTqiZaJo/+0wCan8w4q0Pm9e+4fXCc/3Q7e6eiruUjo
EaJCBAgG2Y5JnyluYrxgMTm9kQPZNCX7Df1/IVciw+1TvRLFRSQ9UAGxctCoM2rxODxa6in70b81
5nMT29gagDQvLHwEKNa/uWr9R4eEJoI0NIlf0BHoKYC/zcA13uBqQHK1Nxl5qeFruaOSYfeeykxk
7xaz8rc1+Vl2oTptBaGN3C5QkHhE6Bu6JLAGQPMfBg4wIzsa1/Vh7MeE4NiScSaA67fIj8mx/M1u
JqykW7w7L7PNxHv79R6nHroSWBIpuCRBDKcW6kmcbfLzGJ9XsmNGO3KHwh+x+Z+H5HInkdzmWl4/
u/fijeXECO3SwRtfklqof2JT3tJ1JGnkPukiI0uxN5Fxi0RtyJLMsIF2geahEmk6cuCrbDyv6KOC
ZL78fHAz2R/wVLgHWo0NyrVDXOaRMOnuE0DKfvH5KnqPoF59nJrxyZxs036+/FJ2XLRomibgbwlW
Lgy/2us2Lby2KEHW2tEnjIc6YN413RHdjhm4g/HGaS45Y2qMtxPnrtFho2eN6ePn3pnG3dNrVO/J
YVE9jYEphIl4+2rg5UA+1+rUYdKgLXSVpyA03hmCq9y8wp0GGQ0E2QSRO/3ssmHzYMqW93LyjgCN
36HyCHVMETl3BoQ9wgY19fuc2/EjGIH+wTfUvbZ3dNhHpSu93Gfy+34E0nvNeQgl70dB8+CIzzOw
OzpRpkMI6znKyKcw38npoVMnCkmOc6iqxzNUkDeO4R61jUxRBQQ+3aCwMoFFrgT1I6yU4J75ZhG2
qp+i7ys2TOcKPWjnBZ+ABRL7tdIbwSqVXb70fW6cpFPzpa2Ro7y2i3KFV+quWVUR1n9z5e/Ab19b
1lyQX2q7qrYHWgQr0d6PbYUSr7Mwj0V8GBQiZTCFHPpW0SMa5k/mnFcyEj+0UwH9Ztm0BN48NNTS
QCqFUw4edBETsZrEfZTTeBejGQSEra3NvQIRCA/uVR3JkFG4nvzPrI7aBYpI1QHKCpc7zSbWtPHt
jnDtanR77s5f70OyGaJhLS/NOR3lHMBUu40f/hvI89K0SAY3OxQMWedV+sarYXDPvz3sX3hZX0oB
dkAtZk/grDLWmtlu42GwMDsHFdXOPl4Zvy7WGDdl/abNk840HUraIzgHj0N+0L/1+Zjyb/qE7rCZ
MBfCCEDmSvj6YLcJTRn1v48VGpn1BKE9Gieug3tEvFw/lEvqs4h80CUZuUpBgwlpG/cDyEMvlbNA
dWSm/6n6RJwqGzeR5l3tmfQVVEaTnRqhX8VqfsmHmOhBaQXlBUJhVHIQ6KFlNEECbOKwmlfLAF1c
lNVVbqjtEZdsfp6AMiQXG1xZZKiZc2VPe/XTOAadDXj/9B64JptgoMg37Uuz42P1Tmg6K0yEsp7Q
yRszONq6Yrua94GnQKi4vun4QMkzguHQjlz2J2cAXcJshK9XMOm8ARA2d89ev1ToCX+1x2xrJHt5
OgFBmxNtJ1PNPBq03b5GoCUjBAI+4M/MA5GdtS4uM8sX2OH/NAawVqI3Vn2FYzLb8gL5Lyrlq/pc
0tG8aII+zwTB4H2PuFUKn75JDH90CPV5655kRm4MNA6UZRZ2yzO0NxhiHgMQCQyXF5qYMA7AS04T
V5o9pvqhnOJSSktDsU2/gEBCl+/9uWqRIUQYNtmSa42VydiVcA/Q+YO4gucO8CwcFyBFDgqkf5rd
ZywqggRxBS6fUJn3MK235KKbdn/eCGQCORLEC0jpTHa8hdzUSwLttiUgNrpyLASVb5j2BwnKMfCx
oHC3DK0yUjEsDdaXKwAHkihoGGUmWyXiM6aT8W0xF9Mj8rIa2XjDKmo3BrEkmYjR/FiMzuCePS5z
F/ydn6t2DwpiHLc3bCV9Sr//ZV5lTtEVDg1smqRs/LHwsWmC60H15x4jid2x/cE7irMTvtF5xd0F
tmjTLgjDwVrSSEyckf3PJNkKfsRwzQ9ZWbPoZq/D2Bv9et9ibJeBN9gQoew2ZGw2jzhYwS5wOX75
k0i3BEMCnkQkRoUL3SGW10C/DPwDFMbSE7ZORycwBf1mnfBhDM+Zd3VfHpwtZmbgIAe7ibMSGx9H
d9J6WMf+mCaO0K81OLBXjbZiPh+AkaFBMEzHlDxjKPoq8686RIAMJm7mk5jPeCGMYeSZXMP3AKPt
LwxzHQYLrDy8gfEJFWDoBYL9LhqcecjQrj/iq1c78aYf8vu/H9dBd/9C0BBueel+j2H/5mHuYSkc
fo8C5AhDJOt4NxAjCAzVAZVIBQUUDjzNUkba3LkAyoXcQ83XgJkR9tN2hnwOlP8+ujUujS3qYRZG
vnziTucAixZTlnQSHkvjtVZQiR071Zb1FLEvIRjDDCarrAJXrHClPWymwtUCAIbStPXZ5NDX9PTi
YxdWmUVp76xR0n+xOyWyNsp0zKbsr9HKgSlag0S7Nfy1cmZMojr2C5DEn8fLz7bIDTQK1/Rh3FrM
SKBAzNdNtz3GHzjtSAjJVs9qFlMs3AGfJXpR9v1MGfDP+vfL0ktD998CqifTfbOfxCN60QtZIlJj
09S1JoVuF3P2HS94T3++c0f2ZrH7S6rs864CXivQwnwaGfYea4vKB0DGaM4EthCwceptQXejAqH5
G6pfYr6ay17CEDd2oKBBerEgoIor4lQzykg0dy6CPivAB2MB4xWxAqaUcp85H91RF5kPMjhHrB5y
B9UH8ID/sGxolrPCOSbBgpTEgiqV+9SIW2gcdgn+Ad2HVu7Y9k8f5xd6JUFwo1onIDQLXANHHY8U
lrELefM2GsS4cWNI7YROZXIqp+gS0L/VbFjnPcOvnPrf+LR0NvxNRIvASSY/mJxax3HU0GHNMRQu
dxkFOsL9uKotMVJ+MPK2NHfPnx6zCNzVHygnocFLB5DBSF/dnWdgB+z3U+9V03yaHyUwEYiHZKpA
AFcjrH4mq/pHZNPgBYycCS2qIUBNzDN4nNno/YhQCXmR3QcFgVY3upvbBz0MOnmczwtm/RmAgFAN
tiCG1bAmiJp5vs2W+TJLrAboYTg+ttqx2VeMfuvTbivGouW9AlwxWtxhXmOJyF6Ug9pnuPT9z/ip
vzGEoZSgCQG3KPPV1sKhR6IMw49iJLwXzWyKgZQeg4H7DXSpDzipjSI2zPx/oxlq8UhBqIvEVzfj
1fjEEO+U8Sl++knamLvPuoKXdBQEf0GZP2aqle8l2o9qKAds60Nvlmb6lhu2iTwnuqA0CiAr4/ci
aCPSEUcILiOIM1juafh+C6VJCMkF41/Xhpkylgdi5opDHVxoOJIY8H86fOymFYsQE/7G+UfRTufp
Ay4mUybFb4a0gSoRPzBQuasBHmQmcpsZOd0dmHuCKJSIn3IGTEU7PPZQ+Lbp3tBzgtsF+g7GjGo+
/XCsbouT4AiSInB+yk4hTBt1DAlmqA6vynbxRm1n2x/JLtjLifyVVrtBwg9apQL7YFWBJ2C1yqk8
NG0hSZ8gJ2d40jgY3qcXZ8pRJZP+16A5+83qQ0fDOBr4QsElgtdNrv/E4dmWmPyhzweq/PuCdpiu
sZlV7UcRJM/pfZiKmkZBPRCU2KfbYpz9UvKe4CSIC4/DofS5U7y/4pTBIhAKJ4cCk/ja7QECgcoe
SjKDh/EAOpVAJXQWQd5kBz84gwE59jwdGMwPjODOoNnQeG8aq5rbjFc96gbIcvbeSHeaNronoACL
R7shMaNPDoQFGAPIQsU5yqnQ7fpGaQNYdLgrKPDY43tEMWcK+wOKTrri/Ve3JveQw4zg+NV4d0gv
7Eg6lo+TKaGdzXngFDUmmhYl1ARSDFoi32RPJdQmBjD4efPP6XGczLR5dtO+8xttA7KOw3OEfYLd
4lDIWfWx5Cc1jlu9vDP9gt/7LwIqGSIOtLhgk+QO079A6GWOkYPTpb6KyMbO2KRKQMvoVblv6AgM
AZpOkvnPIxdLB/ZUYqrugjdRG7eXN4GWZi1fEdAeCsrmgSYgIy2s5jDAGD9anudjZlUu2hN7YKs4
FJQLhiNDQU2t/vK60CtAhFOMDx7KQw5DyxuD6bxckymEzOk5tRdYhywfNPl6p+ebcMVaHbNI1Ghw
WHsUFaNH65BCtQ9b1j1aLMZAWnRsKIPwxYP0/Q61zGWEh1mWMYavyB/AJZQwrRJjFya4BIUi0tN7
8tkF7bQGehRhwNXCYfVjMjI/VpGiYqbyie5IHDTQpVRUwj7/0s8GeTPju5jqu8mm8pMAz+C9duUr
Shv9OvA9T4jIyJv7sQlHkQZBJSO9GRPZAVkQOGhyhzn+JpA3n+OgOufHiUS8L4YlXa7P0jwLI7e1
yuS3BCc4H1OWPb3y1OSbIj3c72YwqOjnp/COzuvniPPic+zQKOtWD3T9+ooWZ1dPxzp0k/FR2pkH
LEJcSCOijSl6xKA1DMSDglp0evcwUxxB6cZQHrqKIIlPvOYKbBR86JlDYvHe69dqz0tFyzVx6Yr0
eDWs3vbKf9tM/vgbEag2EBnCf6vVyj+6C3exiJ7efj/ev31olV4dQ1KEO0QgHDYKw/qYr/2rymOj
X2qkQj+z8y8i9/Q1sbLptYvWnap97clF8Hhh2rbKOwy3aaVOQT6kSXiu4Eb46bY1o8lz2r6n5jkc
rvnsOXIkWDprOpFgkk8JSIG2qj+6u0/Y3vwunFUYdjashOlFzZFH9jNDos6l8OHBMUwwBZNFl3b7
m+Z7F+CWDWZJcKW9DYUJ+hA9pJ6qJbHSXzT+CFtiOkb00FnuBJmADjfy8ng6eTSfb1CWWpodiZus
Hz7tjnLLvqP7gFg3CQlo+jf7k7QBwolQCniQmPxvJJW7JZ97l+0cjAOpFgwIYzTY0PiGj/WgtnoG
T/BG5r9ymy4sBvDcMVDlgO+aC98XyPf33wy0B9rGSWNgZLCiPegfYyL0dAsSwZTixWkfDBPYHx5B
+gcwQHLHdA3h4N3RqfdAiO5A+vEJcv8leziU/O/RomaW47nEzT54rQw4QeTtXI2wvXdYnMqxT7sW
wWMEEyjI6XY/mfIzbBmyUxOCKRN6QYSJqYgG07qmQY4e/xjR05t2Gxi2QHGGrqrhtLJ/76cTaUUo
foznaA/HJIUQNwG8MQG2gOnaCxlLWs9RTKbMR1gZ0d/BVb9SKoSv+vIiHB0kfGfggz7tPvbrexib
Yf6aFfVcbaNTRuwFcy2ceuQO9+Ae++eRcCcb7we/PjYnpt3odPeUzAVu6rBLqtVTcz9wbeQIYhZP
vy84kDNRL85vj5XEjM5fI3hDYN9eGraBGUNMuoe8OMOtCWPhO/XC8v0t7Vg+4JjQnl2+WA7uM3xD
/qjJiGV02D1YZ3gU/4Z9EVJRWsr2AZ2ESE1J9hNvSTfuy3ZP0pesz5uGv7aPdbdv52NqPNgscNjm
YqVl/vtP+J1xM7rMbRfK6LHTTKZ/A9uTBRY4zRCJivnvs+1nGLFtFhU5riBej8L+iLH2T7lUj49I
P3xCmGSycIEultRjz+3wj8tl+Jf+Fr+4ACj/0AlnCgg9n2ves37Hr2BMZcQwDKDQhTo0RZMdsloJ
gbhekH1BEdqMImGpmp5eM9iMK33CAooEeU21Sdp7uMM+ii1shc6/LNWce/gR/b98T+gs0Z0HBATx
BdSBcQmxEYYURAmXM73c3a+vXR3dPZYVYgZUh7ngt7CQ085KHa3bc/BGvLlamCzqq1Hhmv4k9vXR
CtzJANHgKz0PMRwLeB5k7eAfTL7Lzmv2kp3GCIBA01WxuwMtMVIHxNmA2IOx1o6Zb2N0jZOHe37O
kw7th+pfncx5JWdZrLmp5nbl9NMEYF6Ph8up8or9SbZ/kZ+17h0OWe/xSEfRhJp37aiMslULTlWp
jSYMuxBjBrupSUnwIXVB2p7p5gFvjGYaxRegGJBruZT4k7kAZCw4+UFUNLdFzKjxBqrZr0YPXnpw
rgV+e4cY4NK6AjhPE5cWnTJefxq3RO2P0FQ452HFS7hjIhShTaHGScjQTYI7Y546bsBOv3ymvomq
ErQi5EN0MHLAW+ujoWJu0zNsModbGbL6Y2b8/SPxFEUYRBfW4lcgfXxT8Ul4+XNUBC+AOV0Ma7ZQ
LBhNJcMijQIrRu+IGYMcE/mwS8P+6WjfDWzGPiCzc/N6WqPO+SBGnMt9ipvI2QFiUwFdIVqhUwZa
Q1sNkIb74CpAb9CmgwzvUxCVif/RHBgT1dmv8tdUm8ohbpDOMOQY3I5NB+BW24B8VDhUMuaNWJiQ
UFHRNtai0duZFKgjVYzgGP/en1/Ye0PpGNSiJFv1tD2zDlsghm9mic8Yga6plLNtsqQoSjQ7W8Yu
gpEkFiXICkhGPAdcGrPrTmhfAsa4yHOg37T+LApwp1W8ZvBaNIeq6WATVcpTvc4j1qOz+JvxHCdd
mVF8rS5j0fxjVvf3jSiIkBJjWlMoxIxWqdP55uGF17BLKOXaxewNV1sW+gA4wSUBC0q87SiMNNhC
NO+lqTo18c6sUKUmsRaOC1WUKP5j85ax/8roQNzqCPCgg4KqLpHR1lqIbz73pXZaaxtDn75g3NWb
jqoVUiDyCekyMdyYn5562JSip9vRVZz84c7oqzH5BWXLf2LvBYD+CvVP1H7sGsUxgFikvjIKBNzq
ycTFuyn38Ku8Qe1V0XlAawdgFKIB1A9Iun/eYGNDeBGO0quhhhD9ns+IXyKh/nj/LPI0wMy4ACBA
M/fPqAODBVIN1tWYXTDx9DygUVLDgIIzb4ol6t4GdEngWrMgsbgNB4PQgsTfN/agJc1EeToY7haj
srRYs0VDvdC60VVBLqPkERw+JpLIZ/68Woh3wK8Trvw/kw1C1CiP7qoQaXtUSEY5bIE/7wwNpOKW
uPV++JRWuPBJVaCje8XxoA52H3QPBqF83gG6oFutWG+I849dEw060ywwp12ZITO0SjK0UCzuoJiO
agk5tVJ+M7N7HK/O/8CaaAD742dY0mZqfb3BswiRbVsgypLNB5NlQ2Qqy6hAFvHtAh0qKHuqDGev
dA3iDTkehapQuuA8mHBmnv8NqM86HPT8HCHSyUeO6mWjRchJl1SZCEgDQgCnorLCB3NsCtoecZDs
X8gDV66iOqTC3D5T76kJA+Vqn2k0pd2bcAhH8TtDtVecB5wNylucV5Xhcg5UnX2m5yF7rItFczyr
OD7TsRYnybjbIaPBZcu78sqrWTUhZkDvXmaUzkyysrx2J75KT+tznUVGGWIc15te/14kptt2wUfd
FxOfS4c3wneru4D7CgvsfHIU/EOu09yXJ/6YKwYQ5FcgXtBsPwvj4xVmxBmnDNHnNTXRueU+CmKQ
Tln9M0/n6gNCYBjnJbxNSmr4ZIpJy/9OJrwSNxnsWXoUnx/Htxpxqj5z4QyLbQxrLp4t0A85qThJ
Gm3GHZo7j9Lt4qdgc1I1c6rxKKe3SoMRGOYKkYO73C6wJuHMG2B1I05AMWAGpIEjhkwp7eHDMXmn
ITUvfBvpDdAifPbTAtq9OktV2AhuwyLZKOw6xxyW/M26SY/1cQ8xuKA7pACFMoL6cA2igupqQ0Bd
zJ2k4ypIrQRdW8QCcntMrKEzxUyRP9YXhOweyURkeOjuUVIjAJYFvXwgFe2GICaTROtRxi/LUZC8
i/0nCx/zC3wNQywcmWHjJUejkU+lu9pl0QTTSCjkbEJTAAes/uNTMT9HPosQq9FLXuSS/2G9QRq0
B2b3OXDsdjqu6tOdvCHxoem0GElTJZ22rHDdjHqSfyTEqujinYWAqTp24TmMUcRD15WAymT+j8HE
PCZxAJOy90IGku6cgcm7lfW+rjqc4NhyTzI7XdYvJ9GcEWJpsseEGh7PIC/cwmZ8orWNyjBRkCt+
gvGzDUIYMxwx/mF9evX/cXRey4lrSxh+IqokJBRuQREQGQy+UYEBZVBAiaefT1O1a5853h4bhbVW
9596yXeSIzZQxjSvY5Phz3AwMTz3TL+8Hjr9JD4gvACIttlB+GnoqG643Cg5+/nn0d56gSH0zJCY
+hwXaCi5cBAF9uTIclg8zGUFZtN8g4XSjhbC8P18oSCqubWQrMo/2g1h6aSYSsPexF48DCNGc/rG
j/BgthXjapvklJV2fWvrFXqQkWwIaEOqmYq288YXYvxMbJR0F5rJCieBHSarVGbM08avMeZs4CAi
QxE0gkU7sbV8zvUy1I37lrYely/w8SbMJ53KN+THaFE5X0RiXfjV2EZAsYZZkjPtR68N5rTRrNzG
P9pPgwBap6SnX2G1zNJfroOBX2h8CaG5sc/Ci/J1BWnr7xGddYRHAWaCSp0NgK4zOlNas1zRu7w6
M/uDSS1XbPDSkbenukPCVRiKj+pDOlKGd8RvQH9iZ6FWZx9vfgOQfIiA1CwY78yon5g0IeC2nLmx
7Cg6RyR3lI/A9x65uXyBozKCH8eqxmg5ZCoE4/C4GHudYm5jggp/gZa33PIzSp16ccu/mTnGX273
b4v4umufuwKjfj/QuvQymdH9IsMFaeR9w1H2x2OcdavkLDNxDXvng+4zXPSHDyXQnfqDE23oHodZ
T5xrCUsUechnJrdW3nvF5c1UnAzOYfq+04pOikczYHQzESpqmHfzPTHujQNvrjnMvwbfQyQEAwD6
sVKjOZCGRmAOiy5E7mRI3dDWghDGtKlvG8nz+z5BPjZwkz6TcrGh6DNliIIx6+FWlyVlDzN7+Jz0
HxyGNCQMDsyGgVYKARIy7IXN3+LHcbsxGEkUutOh56B5rqklFmynzPnJLinpR6gO+LyEjCpm8rLa
+/uSXUQm/Fzg2ehsJld+I9us/gDE4DLaO8KoMRhqwS5jU1ew8QqR2e41bZo1C76ZH8SOzSwpbiWT
uCRacToeaH10FofhJ4491NzBrHabK/glOzp3EJkDTSOVLvinVWyod3N6JRzYmjH84YRAWyVjgo9C
e7Fq3QqjGK14SaibZKA0Hzoruu4TWz85iPxFNnrpRHNW3Ccw1TizEU4RpMKHGQ+jxV47/UljS9/1
0gyZlv9j8k9zDV9Gj37Japf/7cacJxHHDco62HI2Vdz4H9MHPt3wK7orH9h/D5GJIj0eB4fwU9xp
F5NkV6l3LmEFcV8PdjZ0BoDgvF+w/3ewqOjaZqiT9BvXpVVOJXOcX7J02eZrv1sgBQhcbUkGQsE5
Dyk41LnaTaOeMwY+g1aLBFA8xOVhgMIYiiQv1feTPo4d1UZMY79tweWuqPRN6oL3UqmchsSr0X4M
ISesgSZo5UMgY5SeVGLCxOyV3YdsZtEbV+67PFTJcpAA4m11S8jG2UBBtQvUjw3Q3Krlr8COGGRw
MC6apucLhMELfZ4Inor9F/YnDD26LiSP3/nQaL0WHEtyv/n6Jt0ZioAPXkGAXHUV3vTCrtgM4JBb
E7GLvqYWaWFeA4XVobnpJnPQ1dm8GmEKKa0z6cFhMN+7XpT5boicoaqh3pnI+0y6cmxII9wP8moE
XGa83SReczYTM6+7DIiPkNBhhtnJW8KiwmXQX/uRiVJcE2z4o7ba0JnOu3OOGakcPEXoxfis48EN
RFe6H6+YKLfWwbSpp2h3nXSbbTDU71+r8UJ1eyaOj2zygODyXg6RDiZ2FnxDkx1pAebbjY80ZrDk
M0i6WbXeUBUtqjV6CICt+Nrkus2boP+iGdSwKlE8D+71FkOiecWHiW4GQApFpZOsG+/jyQtOUA6B
F8oIdQ6EUWrLsexONvEEypCTuAWoGXaY5XsNypfsuWkh2sYtRc4Uq2G/wE5NpcZJPVcfLE9AAaB8
ntkr2zeLZoGmsA3cMZo81ZI3Onc5tnR0PJ/RAa1d/Bp8UwM9MNozJ0zI3Qwn1df2J06QLQtxavS5
E5C6cQznur4Esapdv13JMhmHkQloKwNvzQPlVAAnq3SoWE6QXoJjyB+HSZAVHff4TXZ5YY3qNfUJ
6hCmyI+QJsArlKfyCfaV+UfWK1haK67KNytimGVdhEvIGMhdhqwn63w7LuwxNB9FTIFPr4VJvsUB
ckD6UDFbMm1Ee5+ywMvGWwIapdyrqcMKAy6hZpxctFQVs+8JM6oQ9Kp7GcBAY2CY0xA4CDtfbN8o
B1TKcGu0TyBMqyFBb9Tua5SypRt+NzTWGcEIvTcpTfUulqbv0XiSdrcC+zIY0/OFPIEaASvTvAky
hWXZLBLZkrdIIXwdbSI1Av4mnHSoNQ4qS5bjnxFCSARj805GneE/nEI8QjBA8etGLFrvxXf0hw5j
CCp6WSVRuqKZk6CK5xX5XjJaiPLKFxKD+KCeAlJ6cJ4W1Cmxjc+lx59x6Z4DU+ZCb9c/jI6KzZBU
NWLQkLGDJQlslicKWwreH+oCMbDEI7Dzy/xgMlnJRBP8+pIJlcTkM4HYL9gB/Zc3Wu4eI7f2mYTg
5Gd4vIA21iBfQLxAVLqMrv/AQ7ckizHHjHA7IGQMCxQEB8rWcEX18ds69GXiPtz2Oxk9gUdkVOgR
IGmPDrhjVxXSAvJONpjqTYKwTPyeSyAXi50bjM7+pIsC7VOOEQMOJjGwFvcgIEraOQlNLwdyk2xG
Mee0/BNAQm+RUfBSDCY8e3kFHocjT6zVcjbDJxBY+oa7PcgshpwjGk2Wkgf7OsImpmHeeD9lEmBP
POL37rWJCNyeLlco6neH1ADzMoi99t4oPcY/8a+IiuJc3cJ4URGbCYXVSKt4vJeyq3Rv1YskLLhu
nuUEtNuObcifCr/RAzwBNF/Wpp/eIy1CcagAkot/7i2EQ/qT8ih4eeL/TqwKF0CNbF60F0wsz1f0
J7Foj6PlG7XoX8ax9rVQgxKdbyUW5TouZE9xOBIJoCFlGhAzmukPbuErxWqmeVq6pnxIKBwuX/pP
YPtE/HlTK7EG+9GNk5kqY+XTRQlWTqm0iTZAfQjlmDeouQUzegjk5GhWB0CQCCZNWqqnGK5P1uYM
FcJXxy6iliAYgYthCMthveggGjwB7YMHwkjs6SBIpzZ2UANw6JO/k1iv4/v23Utr7eu+1x8mRn8v
OnyGbkjklqIVh/kahgi0p/QvXXPAz+CzEZoTsygS3V/g61lnP5+/AvkvTXVsZJsJlNVUOA9hUGHq
VOwNVovjUHcTiyoZxesOEIb4PAsV7B1mU+P25+Yj3iuurs/cX+kPtcy89TdFa/xC6ewmDQFy5VWc
g5Yljedv9T1u3iNe4vImXGT8fnf5QEsnT4+CbiU/JJDhsr88tYU0b8iiKGUrXne7cFXhcl3GVvQQ
l/4v0orn6Ew9dCv38BbgyP8RFp5aTv7QWlZdaFpc0ttcRS9FRT9YrQUQz4gBofWeLrwbxlFI7SVl
23+56AD2nA7hHKVuls/r7l47EyjA2KaxgWPnVWNI1kU9YDYrbu8fGS6QU2jwwoDSefVPQACYZn4B
Rjfplt8X4bjQTCU3egyk2Cnu2lk+p9fiz98kSPAXNaMpDABaPBKDhRu3ocmUYrrAWXMSzqM5iAga
B2AZM3OJuEiZu6BSRQINFPfsLvvr9gyTjH5vuP0TMJ1FRCIY2PagNswXo9ASdxrcQT84Q0oTVSbF
ZUOiGMFc3Z7W+uV850jszpyEiH25b7mpmmP2NyySlUXxU236JebwjQZxwav8SyLYUt6/uOoFVVk5
bfINEw2W6pGQvZaGxRAuKQ2OSbfdAI9GnZts45/wqaP6KUAx2IEf7S5kMXs6LgnSOMIdrAD9JiTc
tL8PGWAfm67wzezJjxk/KUdhOI8VHaZFyB7vN0NQXxABRT5UdFhnD6QJarPKUu5JOwSTCFa7rg8T
+/1HYJnKLAO3QMaObZkQoODi07Sog4o8ICbqKBGhZwob5Lqj48gDrK8r43NVbT5+zk7G7AGCGTB4
KHPWzVI50xjUWHzUo7yW5vops2jN4QmtZIwmn3GDZu9i1l1oDpVkQV43H2Z8UEHlh7phqAjvmuLU
nMlAh+DYMZUxheKCkX+jaqGv5E1PtoCDSyfYfigdRXJN8Wwrg1wvwhKhDgaTAGnIKPVe9UrXRDs7
flVedhQiE6QXTgmVojHH/r2bAH0NZk4yx89lYebZOcAdqX9WQcOUOfEa1MZNsfFw2DnUaIvs1sAi
g5bW7nbaeNUguYLa/El8Z5CXkUKMbj/3ymv62tPUFPB4wj4sp7N8VW0EdqraDMnnohihzd5U5ZyO
TxoKBUe12SFSYlmTX4wqb9Uh+CWkYvhFS0+ipIyQhk86ZafkpY3Dme4NwnxyXHSQEYfV0fQmwlNJ
MdDsN6RIDd3YFiyo/gufUBRMrfLIFJPNXnX1F5ZBRo8Oc1BHR+TPN3REhAGRgSYNgGt7PoI+JXa1
kxghsCu233m5iFwBbzIzrb4OCux8r66Lk7qPKwNdWxIt0V+THYoodK98MOkMSuGGy/SC1nxFVvWQ
DDTmlBZohrOj76U2IEDpNWj6wD/+cFkkvw2CC8arhRuUjsvGHNBLBKFoIGaIfsA7tsUj5EXHCkGs
Kj6QVpkRPz4S8E8tC22ZbD9O9ugfb8hacFkAofGxwGsyFhcEyvGS4IwJ4P0F47MXUMmjuLi/PZVK
eTRrH3yBHQQdKlrFhbAZ4dAWeVbeYHEgGZOUF6Z/2MExfblN1jFlzvqOkN87/lzllHJ890VY6zbo
mGaOCHmar8N95Cl3jc7lZWh/VW/1y9G2PQ9CX2T0LwrpvLDRjVEy/jDnsrCFY7JAt49prKimghda
yKf1lX4jBR0EiLQPfPIxUAPjQywcMR1c4Jv2/UMbzdrGAroTevN14D0GYmB3IdiDQc7bBkU+qvmS
/AQka5LxYv/u3nNR9vBgjTVwCBoNTNsuBiafzwMfSOhFLtq8IjKPZfDwzuCP2k3qGzRmT6zK08kx
TG1I+p5R1wXM3iAsUsmJIXnj2N9QNUjJpv15IUuBHNJNdZM/YhhZfK2zNIPlyU4qwuYtSr/etzTm
PpBFF6zYdikCOmpbOHkaYyQtLyPdlXNaczprCsVoM9aYfo1qEL3VMPiejgBvOJwvReHH1l0SLwbV
FdhYccl31fIL/etQ8PsooI5YapN16k02MF3gj3jhHSbYsmMMNp11S2DmLCe1Z4zfG52wukl/tZvw
A5SpAqfEi4z1MUx3SB9I28IHvwjvtomkK6tmIfRXZ0c5aIUFAk4/ljBAZ6btkjWA1AfILN2CfxTr
WFr0lY3VZUAZ2jXCjX7R2FAF29cDvAUpcvanL7HWIDc3hdUnMLuzD3gGoqvPawZlqCaDXGvfKB/M
ed5/HspCv4BaCTtyvWSH/PXbf8Ffkh5Khk7P3i4nUu2CgFLFg/J/wCm7KQW7eCyxYpJpKEyVn4QS
lQG5mHP7bTjEcGrQHkbcelSXGqN2bviAyED5yQuEgDUv1IJqGI8OsB/c/VgjMMImwPM9kAOAiMy9
Tn8j3xov0saQyECWTJpZXDsKAAwDpkVo7Pl7cFvwcUQPQEzYp6SOICAwkjPvwDdA8z3Ld/qpueL3
GQikxADdbemg+UtMaPqPD0YBra2t7Xj4hWrDJfUH/Qn0RLsxiF/eGGxTu9yOEZ1KQPrzGtfjbDJH
+QbWxDk/Ah+g5TTKIYQAM4chiKtJ6vL9Aqp/Rl3QghliNrzdbMPoOWjTGfy+xN0DtORzAGWohcKt
thPg3pR5vKX7eq+5scmax8EWR1fO+rCDM90RIA2gmnhCDYDPv1rC/1MSc04hCRzf2v2Y8NkO8yEB
W3yoebstnhT8ecL42RUJ+PcRtFZg5vRBIlPnlO09hqT1iv2AuP8AuA7nW75Hpkvuz5Z8CEBwe+Ky
RDVoz/0QbodsgT3Qqk6TTWgOUHrA30RI/3by7cQFXgfw9Xcx8yriR2mXAMi2PLELXo5HHjoauOI5
2n+9UjOlx+fIbAyTkhFhIMnOvglO/T2yUtIHUUUIIGWHz4dbE0IViDQ6K+uYIeFDMBsYpg7iRTsk
Q9QsUUymJgWNZOv/LaYAVnZa7FiNvIb9jzEK7zg/Svyi+qV5vH9KL+4chXQIGCYujixJyQomyEOq
PZ0aEiYOXA2NVmJz7xGcfuwQXGIY2v1hQ422vpsuxtbkyCv58lQWdEg38IH/pEsoS8JJSc/G45ss
YtzashO1G34TQHX3CJg4SgYNyr7MCij0QN0Im0F7yeTaUzlHWvraBmekBJoJNB8Vc+UN1mGNRwsQ
l/j3/dOXe6hc1snrl5pIWfmkjBMt+wgINsG7N2AStPUsqThwmYdToA0y+TcMBYuIeNn/dXR0DjEY
EjmVOwpDtRUPNLtZAS1s6OBWvlW7qP1vYw7pbbLucJAz4dQMBpBWy02oi3pfyw68snBLbR7X0nm/
iJzCd4F67XsaJGl090xfeP21N+BjMv4Y9UAwixf/osYl0Uacpw6PTtn1TuXkNqPjnq3r37Qdqwq9
WO4pi5ed3V6zqwod5UhH1aX6x9vEDZIuiMyV9ZXEvp2/Y0IQ0a0UyFRuG1+dhuwi8Nw2wBXZiDDA
iD0EVGKvB63lIUOmHuzxcxkh8r7S0y/8QA12faoweiw5Amwy5osjdJ75tgj6g2ZJNboCdhMiZZrQ
UzBLcWwLJNrsdY0JN5CDIL9vt3yWO86ubW9RpV6QlsXAfwMP9MVvdqmou2w0rTcMfSZKUulDPIDM
SFmkpQ6POjqCBSYngi+zRUP0JLNA1Uupncb+YlRfxNcOnrhpHL/4Yd+WwC1QFxv6Kd32ELzsaHZA
YwQng/jYkG3QPRYarlfZDfbQTK85x2RDQuPoTsw0q4m+nRMLfOW1hd/mAUAZUf9ns2ePaXqLnoTA
VUvMZrWHzKI+jm6IMHJewL+vo4GTWdl8skw3wnb76g6fI2ytCGXcerRiuc3JRVOd9zZLTofcA/IJ
3AoTZrmLJ3tYNTi5/qao8yq5NM0avga648PsXKA5+qtTDJRPp9JMMZoiAvtBDqsc1UN+CQ+Mxgk5
otGPFpYuwUvYkAcvZiEwR2IBcwCvG4fuh74D+dxfhNneqA/NFrmCELIsNo28pSdlTw4uzU4JGbAw
cYTsICxRDK1QIYPs7TmUYZVSim0cXPXc1+02PfaTDn7h97WNf/+r7RTfHo3tmr4fcImXqXfEayd6
3xM4aP6fJKlIkmCQHECeHexlIvlhyplrgcpyw6J/rVAPobvD7P9yJrvRLlbnVFmyy04BsoJWn1h2
DOVzdJwjulqYRrgUvCo+danpQ54TCzETGDGIHHoaEVcrzrs5FDu5MSue+mgaRFN6qteTGCwM4dIt
6L2aUpT03Pavm1KzjiEju+mjIXdo8KupdmFUF4RJlMyZLa3ywsQ6UkveYEyCkI/MfI+M5rOuUV6C
nJI1lq44L4F9kqXInFjGsiHBn0d2eN1JkRUrEAbirvuJzInVVW4Gs7fpDunyff0ulWttl4AJu/AU
ESuYOQBWBtZh6Sc+o2SaIhJvKICxAUamdvWfMM8/CnL7MeO+GSZRIktfQH+gup6xP/A8oSvyaze/
st5kUg24eIIYGZ637jqbahV9E4L2GfcCvRXF6zS8ZpfPtlzRcFwmoHPMdzcQ7NFoAwMNiAJ7aOeV
x37fs4FhIDWZHmgpi+qm9QbwDHDe9i0vx9rNR8UoAh1yq9BiG+PGgjgN5+grAOii3oheRrAbOaNq
7e/AE1pSQtkiNQgXnLnVntIIsZebHpGM6C7UlRnHLpcvzSGWNCA7k10eXTVV/gXQCFdCs60OpSlh
YjoAhP5gYwQ4dWOOakLiV/mJKGXsapQk6DC0xTUmVh9KyyDyHfEv786BfEyqnwLLLL2ZtKJ9975M
miPM7Kc4RwQ7ClbptIzo/O2H4LYwWiMLi/M5PbyPrgRlOI16PMuwQzzojNgPsmiDRZPGuCzt7+KF
jPhWlDgiZ192wMJBD4ImmFS2wsZQD0Devk2hI7vaEBFmC6tEmuP2Fwip66djgiH+OlYe8ZlYdBmI
NjHe81ZhxpJw1MkUG+zySNPkxkS1n6AExI6LDXRA23DRzsK1CMNhQiYIuH3/ZLdAjq+aOoLOfHwV
WWPvZJXllsIMekx5k3VGPEGyqHubLrC+ft1YgyMDD54+ggUJ/FOmuDDbkhiPd7N+UcBSa1kM9ovP
gTrrEUDTC276Y3slTGHyIzG8albQFoIHQB/hYyFskg0DoyJvEDo1svnB3BklxbC6c/E9iJS02Odd
lk+r4dmY6mvAZ2x3ktH/0v3iV8EevNfLbcQbgfqy2BYr/1SsRqBUJGBmpvysYjd5akwqMpQHTIZZ
X17UUbSiHiAHznhcTYwyb5k8LcukfmY2hoInGw/B3LwP2serq7WAf9F/csuUTfL4UiPgh228akAX
QTmS9hBWC+zW0krYTEA4GZ1U/H4+KwJORpr11s2I4Y6TZAuxE6prok/HHyviPvT6OT/EJIMGixdZ
Ndrie8AGg+fvUewyHjldCUkM88iDRfFdnlxChPC84eTKLZixaCu/qZStdJ0Fz5amnEBk3ijS9hPi
WsOS5tcYniLGAP7jFxIXzyubEEc6Oe5gX2QBfdyI0EH1T/iaurB5Yc8tvXZsa3b6F7Vm1dkjoPoK
Oom4kMQeM+ecF+IRv533Q7p1E3tMRINqZtyJIUIC+yF94Za8iYiJGaQyYGMG/cbPhUktXJKxMT4J
cMckxlE1jaftLuZc3TVQ+R8ip0yZHKreGqGkvGQdFPGQ+7dtdvkv22hsBnuC97Al2ICWvELkyFbl
UYQvHV9TphuTnDExDmNAS91i684ja/ITBTMO59/oiE2fNoqol/esHgOyA/y9t3VKfCRATA7mke6+
uiNHniY6cTMvNyy/ZPHeaeSizz/7eiVy6Nx5A+vU8fxyykR64sQaEs+WhEl83qwOqtvAAl9IFKub
HOsOMIE/rFl8ACyjnzEET+t+bnlzDwk7nMwnpPFvkIy+W9PXliPFqxIbNjYEIH2M+ZiPCh4VCcuM
04hTjN2BweKEsH1mo8bK0/W3ng87AdiYyQHpWxkUyHAzP7NgIdIMUrPuGWQJ4kieaOvEfxGYMFJp
mjwJDTzTdw5CjdZoqqDFZEqXqUv9FPSoJ1y1sQoKG/TPt9KH/jLleJVSBj80CnS+7LuTRajYXKPa
QFB432qh1pv66LeMhAMXGdGaMEBo8DrM9Z8CTxa5CTyYhFwQpp7SRqGTJX5sfCyHM5Nk4FRxGfrT
BcsJz5NokTeWlf6XZZxcBU/b8FPJQRm79ctU9Sn3H7vMN1nW5GpDapBaJ6IsmwnPL5zMs9yMs32G
lyiaRr/xEC/CsiiHj7jqEU9P5c8vPy07Jr/Z/O3V8HpumBwIc+jQJ+K7b2D9obKhjUKIzAeQE7Da
uMPIQC+0BkpKHoWy0WSD47KLcdHcqQJB5JCMWFxrpZnjnNAjp2cZmAq1xvgcbPuW7c3l/41GM+vt
L3nxuzHE0lb8mEGx6TA3nGqoqVM/j5Spj61kxR5ZEVDIgC/jfQzPDD6C62PjIXplWswBpMZoH0C0
O0OVljn5CaiVWScIR1FGhNM0wKE2TFst9FmtMgDJBKuL6cA2FfnSgSUwfZ0BCsE8ya9ybGfJSmRV
JgWM3bKR1w2Kp3i9YwMDEdcmG74q5vOWIVdMYSJluQXpI1auMbRiye3Xg00HqIQ/ZDfZD7lr+JKY
UYH5GG3kwApTnRNMMCx5xWXDQr0ya1fM+0NleIuGhEXqU/y3vI8fmlIvSJDgx3sSeHzqNtHRqdOl
4YR4IW9u1qNzwgZ5rXcyBBdZOJvXRlxmO+XKnVj3j8zpXH1MIOT0/Z2Gd52u4uS9PvNOs/GQBTiT
sbQZQeIMk/9Kq+LUdtX1jbBG5p4W4SP9LKrxgjuumSIePSKXNbvV8+kz1yHtaTk4ZVOvNmuvu0Oy
1hHCN+ZgTaV69j6Ne7TJ0/op0tHgBcTuVaAYM0OYs1O84X96UjlRzYB9oKVHbYHChujyZ0W4LmzF
QYZN4jSckKCCNerBkahcx9eaiINF78lHNZu97qNzuSGAmx2KM5BtgO9HWdF+Z6CbTXUe5YdGv44B
CbJkHy8LijN1/+44MUmZJdfH31T1FdYc1g1BMFSd4jC+Lel+X9FxRDQFTEs23Kl3/DXFwquil6Vr
bn8lKAICk4yMvxbnORbSaEpziKfb7l/W/9qJmY/V2FLlNWXDAFFP7IwYnLv4o5b7mI158tOz3axZ
LhxFrKUeDSlET+5o17jbjNXNS1gWxeIFlvK1NEyW1ya03/BA4kYkcuxLliEH9CKmNIXBR2LDTD8i
OCDJCS3GbIGGB9UWDiH+sPjUZrXThF+/xtRwZdKb9Jnrn3kqncbzTqdlQxX5lw/vLCdfsuIWfCa7
fg6LSbRsOMTBqM1eLdzg+fZNP3I+QKJMyiuMJGI/Rxo4DUpkzvJvwjRoEgnA1hksuIyeAWIT/YVw
yazJkAGBRT73bOHNc+/L1Mh8OyJEPkazFtg9ZpHxh8KHSMvfbzcxvjURWJM/FY+T/NmJ0VERbI2U
CD4QL4vKW+MR27YhTES2kgMmp/ZMfS/fS+zO+vH7FE8i3vrEShOHGjAARDrXuk2qCt0+difavu7/
KyPiulewW+Z/Xxn04tJSkoWHjBGOpOKNnba/9bldnvvSWnQ1sRKO3C71ybKAxmYsZkZ14YTRToqP
SrpHyiOV23JyH4/nPi0HZni+sk5TC4V2XrqquAyXZCk2yONUqCI7/m56aNgJoN6iTBjp2bicVK22
pML+ONVFYFQYGkka9mV89jsjAtbXKC/QQXvaQcEvBGPamUoMRow1a6bp244elHppCG1kEYtfo/2c
RhlOkXyjjzwiNDWgDjgq0kZpjNH4oc3JHO1ZZXPpa1kURPL3qEwuFSIWnc2PxQLvSWMJTDkx38EC
GVhcWHV8KVFRDNUzU6hUNuTFh3PzSmAG6CxM24uMreEQUEJHTuyhEJLdmqg9weL0EgObwKmhjnjZ
6uCwmWWKJSBjYehrttZxhUpWjc0ebmw0L+Ul2xt7JBk5hNiPiE9ms5FP8VmnzBoi+ue0m4cSiSPB
y7QGB6qUzEy2ITPmjqViSwBX7bF+tKQdBCxmhgPo0EgU3hSE7bZzeDt8CEAA0y+aX3YRcuwZrBdz
nOa7SFl9UHJytgXeQLshxnRLhKgGkQ8MtIOELDsMJsL7GGO3J8fvvSieNIdoZMLYVEivn3+sYfBq
b3aIXJKR4lK/wALpc4BbaN9EdSL+6S1S6cbAZ/l0Q+rJCGsJug6win1lTxzE5462EcjJoLWshuam
jhmNMRBXPkrjNy4Rw4V24oDtOQDxpFH7DQczD35KuXWTdpMVVZw5NnOX6Iul+FdcxSVpZGY3D3DK
ETTO1dPL2R/66iXi8fVkpbiRR+toDelGlZsQ6KdY+lyfJxuCCd0KwJ1dr1npT+kpzbUz2shlcgBh
x7LlA70eRvPP9V05E96998JnJNfHVGq7Y6dqBuBsEnoirKRmE1ne7aJtZg6RBYmtrcU5HLubX/FC
o93gxcsZtKTbPXUmDfAHl8Byki/U/ImZA/MYBsm8XoYCLoMjjvlYupCFFTRTfk0ounjeXsgw80X1
3SNEhBCR+DQx+Ig0l0deTvv6NvsIZOUsDhlhPOGxETU234W4HrQPrwhkaV0aGZbh//k8DLkC3cdG
B1f/OrXLz25yEjmDB0kknJG27p6vXYzQDWkmuxJiiCuwPFcz+m1O2YEUScLMcSjv6eLDFaT9Ac8a
monoUt1BfnCmQKzT3E+YpIUy67/7McMKSKox1Bm+cIZwEaJ2wImGOB/ch80u2+DwfP83iQLV0LAA
gOu/cCDymcWL04Z0oZigVWxvMYO90PRDL7xQNhmY7JB1Yv7k1gRAhvj08dULTgy7nAIXmU15gicR
MCIoGMvZe9cdw7Dks0IcNscfzP8V3+hSVQ1BczHR9XjMOP7PdTPVn8PVE8jBWv4s68LjP/MCVI0t
VE4WmsXIU0nejF1hE6/fv+TbDU+zvCL4GktLjIS1PMvb4wD9aaTnzUWkCxniyGE+GlfPTxuFAx1e
oKxFRHiXGDSCZ1Ca8Rj95YvQf57lneBErhZvX/NEhYJMi1O7OEAEVmyzJL+HRsXAzH5KKF3KSgDh
+enXwYGpXl45R6fAU1p8rhTlvAfoG7rY1TNbZ7hPYL+0WUwBs0Q2sgn3uTgrjv5FIsFPvrBzVl61
0jhtpy9qs2Dhu5D7UNAoU3fBQQxmkcvva8nmYXTkHlPT+kMuF7DzKb1+r8iuQ3QZUDp0lmeU1kTq
NfUS780RJyYAIS07fAKJkKQjTPmHy0T43TAxgPeTcivEVGV2WIG5jTQRBCYyJgPSitiu/zu6cl6V
VyYh+emsJHgAJzrX1pt+QNc5XNWQ3qX/8npxa9Un8mLQXcpZFiWVBvYlPBs0rQhSqbsGpstQxv8T
IOqZ4l+VwiPgk0ADPJrEYaJmgEquLvmNjCkgcISnHhx+qs0I9vzwPCungB+cbL/2a+EvMWau/TUj
mSzulfnUjSNjPxQ84flqhAm+sF6MDGVykdFYINQQUDnTiyK+mRgkdlBMw38TG9Eo6rlhHMPYCtHW
r5N9YxfY4t+EywuLfMut8UQaJzZxGvINCr4NzipW9h33NHcKwdNMRC/uJV5kq7vE+zj8ycvsyK4M
7CCz1Aaap2WApdDv35Z0p+8F7OBASiCrlFfNSi0KaHuY1cqQRts0L+aFeADCeRENQhYLtxrea6CP
z+UjssI59rAZ5hU1nkbVQafMUwaopivsEgUDciwojrEl0O1i2eptENi0MJvbMGalcd626GCQtbQL
R/UydFjOtMBHacPv2oyJTuBH4ND/6UAkHoNmfFDBGuTYXdBdb95GO90KdrSrdl+Ksrtix3Af1S09
4lF5/Tb4g6GiccOTjogevTioJ590GzAMotgfMvr//9sBbwiaenTpbEFJCI4poW4bNNozTgBYTt3H
zGu1uoPUCFGKsCTPFFk42XPF15IRoTGlcsneN4K/wuMsMjS83KrJT8nVwRFBrieWQDoA2/YixI1J
ticFEpsvMiKw0RczXYmjsEp/2ayIa2xm5LMliPuqG6MT2QfYtIkt/po8dPzwhJlQYnI5+NGFL+p3
JxA3QHGZBTBDWNDLkK4sO1JOkk3C7C3M19esI2Hf6V19HmpMM1SLVXdlFxH1c/ixurdN0pt6Auot
xUE0X8hEs06Ty2r4Fgz4ustypDmQtpJm8Infzbxo7YBROeQFotkhRVJEn5suM3GV5wusey2EgGKG
+pAkiGyheZsN2QS+m32H7PjovopHqxQ4KOU0CXxbkJ8w0wW3XtqmoacBY+GVz9DtmGjyOBMJ0/fB
AsDKkf6zjaac4QIQIgMygB9ZZKM9y3bYtz1F+xvsb/oQ6NkRI1RODpPImfQXYhBiRiijsDiRLQMx
RLrBkAfIo8fqIDW35lohtAaWZIQRTS7Inb8UxhuBDEkUCiLx+u29BX0fURzCnBJjiaTogH2oCd3v
A924Xh4niRmQyMBME0QfY6tC+ajYyABaEnxItskHFxQep8/oJEHiT1byrQYm15lHg2TES/YlWUfd
dATZTcZAJO700elVXHHdIi3F1ov5CnqXqtA/pP8LZwl4SVp8IicVGbaWoXUDG5v3sHKfX4xIiYCp
CY3AMJwIjUGK4y9hIJSp/Eyq4jwhuEt02cPYdMKprZYv5y0sm/7Cj5QnOIgF3mlwtlbzaqBnCUUH
svU6XBbCXUo0js5f4H5uRq4cPrDz+VxOO2v0tQnx+XYX/1ZN3BA8Jl18002rzUfFNcrPeG0DfhoS
Yq77hZQ0Gard1iraTZncMSxJX3uSYCGg7SEyWPhH0nktq60sYfiJVKWA0i0gIZFzuqFICwkhUE5P
v7/xru3jYy+DwoSeme4/YAFBIopkTjKEO6uQRMtfSIKjfwZgklozfuwWqVUumboW4rbdSJgVtbMf
p+fKzKchj8SBPaFq8qF4jZoDkk7mogQsm9TVGIGVlO+akeZY35rOeZQ4v5UHVfeoJ2azoEZb1e+h
+k+epuV/pjap8p2UTnnmgNbJepPUuPZMGNvo9YwN1WnjdhCBCKG6b5Hb1LGATOAW+PT6+01yK/F+
xiJ6c9IDSbvU21H3NHqkNFbFZw/IBjDKS8cjYAhT4ZWzqYOtiHRIL1pwzoGQgdtHS6oFhBEVYNZK
qGpyOpa/MwROiJOR7uVk+OhwhT5InZ85Q/3MmPcoQBUoDx1TC7w5pVEVbHoSjhN8fM1BysqmUwug
V6Cd4V+FwE4HTAQaWc9m2My/9jQI/zLO2jBfLwDPWg4SP5wGGN1qNdchuyY+0BY9GOv6ECBQ+Jsx
D95n+7Ns2z19ryMLBVpFiR5yBRtu1NQk5ki6KNFobHJd8DAwVChcRobf1kuVFkxJl8Nli4zS1alR
pN/V90wzZ+G4vPROqgqoiX0/WBKQ88xwDLCp3cGK6NqTyiIKFexsxNrYhE6beEHgx4AAGO4KCG4A
oKiVfLoTQYHYUnb79MFR2HZoWJNPknYnpV9wPQuuuvmqJhB9o7c8ziDydT9rKXXgdtUjL5JQFX3B
Iwu/M6vdf1dlselJA5UNlwJqok5sdjrM3BduatEQurbOTynovuPQpT1+uh8K8lCylkLMkRAc+Cy/
1SKqweJLW6BocbX/5q+hpfy8spHc5nVoWFW635IaKjSyUsMQj43LEAwNgYJn+chjuHOMFFLrQkFo
VG8E3Ata8ZPBE94bQTBs5SF2XZWx0fiU5vApfpigYf28EKUMbK6smw66khwgdJvUE023YFvHRypN
EAcV/LZ4UlYyUkHkSRQQdx74EBWDRc21gBmBHWecESK4K3gn6IEf/lke8gkercl30AMlYw63hooB
oC5LEOL5LLFVqN2QS/8smIagoS4Hhi4SPijtsFZ+MQcJN8hbtrhxkSQHpigjlXrgGm/wKZ14wFBd
5ySVazdE6ubtFmflySBhVOfykF+sAFIwzs4MdlhFEiBKRQxknhWWgw27IRdcX54YeAu3MPMdj86N
aCMejfai7Sj+F7bDg6mvM+9J0AvvZbnh6T4tIixcTPzK4jlX5SYq4aKdNfWC9uQa4LC4TILZNKXq
es5faRDLGnNnqCkQvNA0lIaCfkllU/eKM+9IO/3MBT8mYjJMYStwCY2XPaaLFLBiS7KG2fvdwhkF
bIfQCzK+WbykV4y3i7ABjS8ZG65+qcUHuAwkT2FIbg40quFQ7VDq70aAB4n1AJgKhJUzh4iuPXmn
15GmgI2JihIv8CGTY7CREpwJWpOy+AeGlehl9bKif2ktm3j9cdgh8Mp06lc4yxBrkGAqN1EmmKnc
iaHJuzZn80njamTyRW+UGy5FZuhrI60yDe+Q0g/ZR5C7ckb0R1Arfxm5QCc6ajs2LsWqGkkgwFWh
YqRsurOQkItKD+Rgc1b/ESphrGqfCc2G8h6/D2DsAmhqqaB+RqwFmnnIeDVmgi2GBPyqihdUoaZ+
tz+F4xScJHYUZx3JgT7PQcwwPIhcMHqrOXC14kzsp/597VgUIfwM6EWgeUc4CMlNQhrgSUFsDfCB
uxsOH6EvbCEaIHY2BCh+iGROuyUxcVVm9YNDFARUsTWdwhqaMNLoNmB/Z2Y9NNe3181edj+E8DUB
5IO44O+EfDNhqwTqV27ZqJBVObJTrfZk2tgzsTEl7aP1uzMncp46PsVLMgkcjNhAfaR5205IC0cn
SJdgVcTOmIwjYsNI5kx1UoMUPRwBNoV0QGh94G0fjMy/+MEFqDPaey5ZrM0rfn8fcClC9Ae5wHW1
YmDxzqzJ4GFowWJG47d+dOL8Ak5n3J3bLXByki9QuS5TbNopXHJAcmCj1o/obu9fx+YctELOKjqx
WTPwcx/rz3xZCVgVG/NYdu0nQZ8vKFcgC8TnxHRJz23ZfaKDTrOYCM4JA3kSHPVWvzL6Us/ed2cR
MlE71GhRaEDFupm1G/SNUQKoAOCKQ+MFQOKD1/7XcfmS7NoDUaC1celXa/2arLkFzdkV7uXwOtYL
uiw81lsehU/QKdy49bHo3dh72gRhgud7olyLNUZ4pNSYhzfY3+aTeQELWx5+VsWKyBE4l0kzIx4R
NSFl81HGC1RiKDaUCr9useYAkaOJharVilOEDfAuHDKCOO6Wj5A+dmqfI8iTa3Wh0AZpNwJD+kSa
RBODTeRkKIICLACqyU+uhParCgmmBH0rIJzxkoNxJ6gi6tQOx687J///Jzqjv1oTp7g02cBSXLfd
wv8SjULZhqocCSZIzoH4vTsLt0OAS+higvPg4wU14HJSrIpqyARg9SDMEjjMK8RnHpxWsw6QWM5o
kwEiBnCYQbfiOrxZemqxJdpVZ9b1ZmYzpXZRMw9J5n9x5Grm1ZzRInLl4mBFD8jbXzUhjrFr3yAl
uWSAEo3ESYUwyl4O7PSVgu+jWDGLoiNtou8uKPRxYOLwd0Qbh0WUojvLAlR9Qlh45JvV2t7Tau2W
aLTtTfMlXUI0AoK3rua8ZHMWqFWxZA6rMyH0/6HAFeFZ0LwcRvlHILcy+wWgwsxKSnrb8M41xBOg
rfyBoiqyE/Yeihi/9Gt04nDa+jyMOu1NxSRaMYQA4265wW/5ngQ226o+JApk3+gr4taUwVdda798
0KTNuQego4EPz9D+/4FIEMFEy8a0D5gx3u1ePzgt67ZDCMHjTBY4OvpanHzYO2ypjy6ZLzQhSIQ1
L8LQyB9RPIU/TmMC2YXwxpSOH8ijz/V9RSz9uiV6JUJppY/qFnVnMJIrPoPZwIU8257wp3IWZhf8
T5i2Y8s+5H5ROGJzBueJfzdIkwDFfkDlLUg0Af9lMclHjHweFrwpPw/vBP5yaTFFWHqjO3OaqzJ0
OOfz7jRk+YhA6kMkIwcDlo4V7UWZxSQrMGDB4Ht87FXMGP+EKPUyajUxZoVAHoiQChGraf6oH1yI
foE2z7Qhn8Ak4b35nSlPk/2bnfCGINVDzeeczJxskWHCEplsTb3md3HQN1zdQkPQLR/sTxnvbcCy
NSiIEts3MtKg/UnCkNlozTWpYyT1+kgNkazi6AtnRtD9LY96kJX7WuT3gEZh1ECmi/wZwwkvNMED
Z0YP4dmH+Sr87Ehk/mIXQhsJDRT3SEyT1kCbT/yVYzuyAs3+W63JKJD0CFE5FXx5NXBIE6N4Boz7
cgxP3/nrZOPipJLmxEyLrNyLTFWansl/mK/jRRrbAZstoBaoBDJUeRJY/53hkocg5HK2r1V4SGvk
YEh1klTGgYaEZ0ys5oFRNOBgikUYRzP06CnuCftHkITwuRFVxT0CaXdyuF9S2x3MxjF4tOMHHnrY
z0RylNwm+VFQg4nuKq0TGEctc0k2IoOG46BH7EjGQguKTCxbgn65wB9yXpEsppYLzI8CGxk/Pk7S
DyB6K9TXpMwFTELEnEfRSMZRLHHyYvnCAwn2vt9tLrHXW+kLcgWogO+pDAHzqhgpXycl+f93Wak1
Nn0eJTUT2AO8qU0w/WF3hV3XayNPjEM10vfRktW5++OdNdKMpGkp0IH3mrOdIXRSA7aX6JTaOk7l
KJ+8FqyPqispE+3nGhyLKl/g7Nm+sKUnlYh0X3EFTI/PgnG3/knEwY9E4Y2kLy1HRp7rw2Nt/gR4
H1NO8qzUDpq/6s/cWUskly2wZH0J15zeXcfAMP7djDyfkmDtkJZHvXQF/pADN6WaIHY6OIwv54LH
PXUidtXUnMHnQrVkjQrZggq5NXUL9Qn+UD3FTAPikLEEcCYXv/4d/if/0dNDQGhDPo8TaSbPA1De
QFxhWuHMEePHXPmGPGlJFtxMKAPQL9jsIKb/MDiGC2jeskcBftAbMYunX5I+4x94MMycrQkVNUY7
3B8KcIPEt0YwGKfu2d36z6bv+r6/HiEej4l9PsNdenBbmK7tAmPuA38AnYbMuzpAZcivpiTI0DaX
k/mvFQSdwJMibfVDIeb73aRC/+myc/qfPmqG3QCMAwKECKynI8hVKFnjDzFYRiN8InLGh7is3VcH
5VXUC6vpy3t5JK9HmotE/vU3p0gcr61xvG73GlLvmpv58TpeE5GcXjq4jHoDNHrldWP1tW0xjNao
aF1fa3PxpWMAI4L0ZAoNG/+NkyxQ0jGUWFF8TAfROlxXPi5J1bbZZhBXUbhldOdDqTcwnjFcVXBL
wcaC0VkNSOlsEQtpfZbWUNkQRlPCPY0CbJC6wYkZ/XowiS8LSHfNnz37/ikYTIkyiIO7TXC9LJit
tn6UZlDeE2Wk6eBawLPhaDETk9YamHqfmY1QE1l7RJsYnwxOHCG0P7LYCdvUpfQ0YetOE0j27EH8
8lSRXge3Xvs4kK7kQ5w6LUQuNJM+5L0GisPyIxYhpDSYG/voQaqfihTZzOjx21JOguWAmkc9pRZA
PEXkQ1pRFARiTrqVZscohN3ZHzGBkoSKqiJKIaQkCAgAOFVyISTXXfaDRFtNW1F2QgtLAbaxJ+9L
vvSNEErsErWrK7GW75A65YKE6k5svimlEbv5OgUs419iXz6QfcjVZbtlq8mCiDXP+7f5PQx8B7jR
a8u2LMMnYG0iV78lQHwVn+VyylYbpUyykA9w+mTsCdJEEQmcMulrECaI01wR2yShS2qTVQNg+AUH
Z9aL/F5hQ5q7vG3E/f69+YUyJEqsADfxxUDVhF0wfPnCNcn6XiD6eS3VB2oRwJYBI6FjgHQ2lW1W
Qn1rde7bPpI8FkcF22+n8D1IcYMrgSMK+Nihyha8XL7OuYPUPVI0pLYl2SPvnondC+I6rIQFjAUh
oQOxmKQVq9iFuoGoG31fLrQ5sbTxWgoJD3EY4u4ZnJojDQvVhLoiKx7CZOz62YLCN2Y7cY0f/JxR
IG/ZypFm5zt0Oh0XB6Pqg2U3C6G4Mxw6nimPXVLnWvbgZjmjBWA3DmlgVRA04s1SgOLob+CZ5HE6
0tmMvKspL40Uj549PrGn5itMksJCLMjfjNFtCOaE0R3KfGXycbFJ+DosdZTzaBfo/bQ17Bg78pNq
3RoPuD0/Zc5wYiNQv5aywQIOiDFfVdbRzLFQYk26vtKF+XVgZfC+yr5mnNEN1Hr2mihWxJTfIxlH
0D5XjWOXvTvpkivjn928Bq/DbYKZyPFnD7H7C/sDxAby9KRLG8rRkraSgR52yIjBdJQWXEZnvtyx
aWLEpLafPjRzUlNFRPwnyPfMsWbPcING0AWrFxQEdDXa10T6K/U/GWqevKCKksCxKm9dyxqFbKV9
S7SxbN/ApEuX+cecpBAh7mSQILytcMvjCa+/34yZzOvYGbncbZPf2bwgNpTRCMW0LcYWBgDF9IcH
K34xILaYivS+7ZE9k38LystlsggtpI3wIaIVGUxUSQoYjle6PZMXhTbOEKlkQuuOncxfMCE/HgI8
SbOD3ysWTkpeCM0GQ4ywImCsP9Amxzja8S7x0k6WPQmw01BRZlRcqBFSkqRTU0ZJhP9q7r0jP2RL
FvlcHDSBCjwHeyqVgtPg5QcAptfalZQI56gQ4IVwA2antVb+iB8cr/USgfzLopcBCD7XyYqV0I68
Hiq0umvUB42s+tn40rRDwu6pSPeBdeTMzFaBUIEq0gs5MPoeXYqi3iEfK1mDyx0yjhKPGn0CDeTH
agun8jtKokM9lFbYMqER2+iuCtjQRhcinWkx2YDIk6Md+7SgvhY5s2SEsm2K2C3nXm2FY3pu79g8
1EOmOAGjAnkyRQLUZF8yeSMZuCYJAhsQOSxZCIvafUtyY986cuBkmgIOQCsXZ7GY7oM+qPxBsbnq
8oIFBcbGv+1nzkaScpDl2eXt9173XqO37MXaNEpOHTgIkNXI8ZfQ7/xIiLREHuvHxyJhS39wLEh+
EyN3SuYuVTCmNnKFuddgxAMoga5FEZCtJStruNap479WcjuhnM4O52fk7Nkp4IAt6WHPRgU/3VNX
QiigzD02h9adal8ImxrEJAV13IKR050HFGIfvWnFaRpdMPhbEDZtEe6I0B8NwOWok2eUtbgu2AZK
+inWkl9Hl5YOaoXJtbpCmnOJ4vEom6AMgLSOdUtkj2KsEjtVidhGhbXASEqEQxZIDyE0YNwDFKWl
QxpNv9oJLWEzWbLy/LZiVIKWAL0A4gddqiSZd7zm58DeuYPfAh4GXxhzYte7T3kDzQK+hYa7UFHN
/R674Rjua0GtupuHS77J7CNf8+uTkvUZqhxIyAkBxaA3j8ad0aaZSDOzMuOy9cfaaXVzZmKGAyiz
h7lWxRt24UiWbsVM+4z5iKKOWWG5QnbZUPfnl0QzaH80AVDm1za4tncLg83mD9RKs+d7xf7zz3tT
DFvgKJ0YKNlXmPN1wn+U80xtrDPYqwbQxjUiKQItQEGQ+YyDnsrkRh/8H/IxzX2a9ke5l1HIjp3m
i1D0pKVRX+lzKOEswpgl4MCt4VWpPwJK0NUxY1patUeYKEfGZyB7nDloZ/Vorr57lKjv6hFcwvdK
QYbmQaEl3P7P4Pl8xNtGWwAc73lKiXKg/HWiIa0j+ijrD1VkaczN4E0lHAXZ/+yjLSAHAc6JxbcI
AZB4OCAh8xxwMPoHYEB6mjbgDXgYBjbbqloUokWBNLsSymQ21yoekGLlibeN5OiRR9PT6NyKwcEj
feZgf/gFEqengaJgLxdtpZWFfTMS0X+fK72uNhOegIvCfufqTCqe0ZRngH+4MX+O1CHPp/47vbBn
4tW5OLNFBPYWizZp5ejj91pwDfd8g4f/0VjALdAQYSOiTbu/Yh9ZHk9ABKCRe0eGDx+IyQTmDp0o
eol6uD1iAbJMjy9yc5oQb21GEPpJXr41/2ghbox764poJU6YDKQlP/n3PtHWoNOGRGl+zKPQ+Dwo
v3d/gE64Bz3Hrb9XToLgcxiQyJGiTsqIULrz6yGwRnvrWCgzHZQJh1jO6VhHAQ8TjQu0h//PZI8u
ArFEW9PmDAMeidFj3bknbcjIDpQZqCBGBQ9uUPXI8OYcvkli8L39iyXkyFdoZYYgZ9DXkmO4/cd2
jT2cCdwR5RGBRuAHl5yNmeBY/39pnp4ZbOFq+1nnW7To2ajT9qSN77z1vxFR2yOeUYjYs+yYwrGD
zTCPQYfSK/yiqXhnfsjvhDyaiqO52LVEU9qJP7OiMGZoepY8uoe+Rp9c53fwVVA5WoGIom/4ZLKn
LX8qfUT7NYx1wi9DFCNAe/W9Mmc4bMMaD4UEEa3Co4fN5HOl1Y07QxyjvteSbhFI5SM+uyQPBEig
r0sOe0v7L7sSFaItS5ON8NudIMFcy1YK/8CTMqi+AoRngk8FBPcTdyClwC3L1kUQFqCXYZEBHPVs
wHaUnaB5iWVBvgPNY5e+Bwz32tJpwOIer5cn+iFaMr55T54wn17QPyOHd+eQzUjcEiF5Nvrt/4eU
VmDM0hlhkTcI1sxmA2WRnpMI896a3NQUHO8/H+Fo+z9n87L4AiMNQMf0weshKCffOTV99sbCXhFc
mJ5/rM0phgrsYvrT5Kp+XDFo/zJGQ+a29uKzj9j9IETAQkMk+FD76n/evrAoRuPwy2eZC3Q14hUg
+vbBleuzuaBLeLz3tXfn6SlmMOg4AVDyBIG9LQg1c/n43fMVRHZNmM0cN+4ZrTKoTZ/DHn9Eozcg
kTOlCM7hbyPfAxQBqC3bGwnrTmUkAxLlbWFB3ru3z4OYCEMNk7/31cznPXDDCkhBcEa/iZofLwse
izCG/0KhjPQV8YgFlu+LoyN6On/qPdyyrvPz2l5UNaDiz4azo7GQj5ZC6PNaye1WCfmHqXoyTgrk
HcfYcgrc8/KoG1aoY2JiOeJASotnf6oN7WpQCgkkOHbF3wucZ8bplcM9ey58iBF4BxWYT3mryM+4
7d0oRh9zaEFgOr73jBb6iBIcuv/fCWo32P4J9KqHaY8RkfrisijGBB1SacTwFV+r/kIf9wltWtv/
0lr0SORVsjgUV8ykI12UXelyJg8qkKDYpLPUOC9mmzzi3iY6EUA9WRPbQT5clq7W+kLMfiL7CeME
qZt4FJWIxTncmVoy53ErHfZE6bif3zXu3XPy+whfIT6FPhAjny998ds7vQ8pRSEsHmzgxn1ryg+b
dUo288yVZW0oXf93tS4SwocQUEb/36LYlg7NHd+Jj+md52KHg1J/hHIRjz7ib1jBSiaL75BbkRPo
0YWvAg7b4DPhegG7A2YnPNdz0/rt42dDreOgDFRBdEXoQyai1Qx7Id9pGowLGCKAtqNuXsOqxQrg
SHKQwWFtcMwEicyjAUlGfQlUpHxk6IpHwBqFDUbqTvG/02f2uUNsOh4yUz4K/goTzJWQJyrv+hum
y1APfatxyWZ9AmwcEZBSN+ojJKbkA5tUqx/gR9Gve+hIir0cGk0oJFYo/3GLDueM2KnvsYL1guh7
VIf4xUXjy/itH7HJkqmNRi4dUlK5o7k02ONwTVwNXXEquiBtYE+BTKTYNUW7qud8/piaFFe/c66k
n4WkUibcQWnUX49q6EijPNCKhtToFXBKuDIgA7DAexJCIy+MASfXL5g/LVKRU+yD0tSPmLesdgGp
b0enQoOGB0vKMCnRNMGREYQTTkLUYFf/HgTkNn8jr5dLPrCPBPC6hB2d+5YpGPdlnNmzCdQNBDeH
CYTg/j/74tahDbSRfX4TP3bGBtEvvf/1eAGVEwcu0QX/Skt9vcThMZUzglH2d9zGV/mB5Fh+YmRp
ZxFjMLz5MAuB7GG0PmiBdp/DcJLBTuGQsbCv356bA7BAKJw3RKUJZA7azsKBXaGC3rh24zTYKTJq
LmP6TlhHYIWOXCReY5Sg6UdzIG/MCtkbp0Afb5UeE4d++B0R+UHbh+gDpQkRndarEM4F8TZHbZ9q
rO1cwBEwUhgydJ7dZ0ZpgLIWwUHiHADpFE2rH1wgFPDhEaEjM2yw1FMcCN4deg2YLCy5DynSjFxq
sBTK442bWXOEvtqFvNQYq2rqAZll0lUoU11JrxJofPKhgSvPCJUrCJGvGYjabl2feMYyHSb2hMZi
WOkrnk0DroI3O570eAYLP4mckjIy+ypaBlRtaRkgKoOaGiouRKWLlBZiIvWyUb00XvNwOBpL2oi2
/B3NnwMpg8GAzijJ2N9rTdP8ONVhKioGWwljQ4gnC2UyxrC8Ae5SxX59UsMJ8nz1GMDwp3RNgKuC
y+RdEnQEUUJCxraf7mBZBgxuKjsm2Rk2Yf3c8OicZgV/nyMkVBwqPUi7ZeueKkIUQxKRLlaeTqYr
BtzU5KyPTz2ZZ5D4qGbyJDWwN8jGHhyDulikuPBi5OR2BajQFptYAEV1vyE9/BvmaLsgZ9T1LQQi
WkK8Y5suPwnxG6DACVuEhQ+c/xAFij5QkbdzAZKJQF6AoRRSYGSuEYWDAtH08DSYmO1QPeX1wFS9
CAkAeuk15iEkhjvd8PXh7X1hFZJfffJR+TvlH83STSsnrcTTJponRKkopoYkS1YFQwetva8X5AO5
2traAjMRbEQay5V/UHWwx3bJi8smlMQ+nidoYSHmq76H5jpDLzP2eZlEOqJwT+jV2iF+0bxVh4+l
RIIZkXXy2v1G85nSJTAwfRxhQ/3ykoNoH55D8qG+4rhp+eAyvxOgvH1ky24F6vaUpjCuBRPwhZ3m
6SyjMzr89QZN9Ggg4tN4p5C3VRwe8G25tAVeMD+eGvAZ1F7kS8J7YG1BDKsVKJW+SRvlGHIBUR6U
CN8jTQOp6TtokA49ECLgknQBwLunEP+6WXgXfKfSG4GxcUGAAF4u2J+faBVKeMrAwhQ2yxc6oB1Z
S3okCuf1xStKly58wRcE2QUHEssZCrZC5ixIHQYkolJI1d/KWrwgyogMCVJs6qP4enSKnvF8aGmg
0S94l1w9CF2tN5Iva17ZDlxeTI99hk9NIfq3s7bdmwNBP2eGmk5ykE/qIxBta00FAX/DhCfmvcIJ
g9qSXYDmFE8YVmWImJ6mzVjjO3v4PWBlAx6u6KELLBTlooEqwSJxzfext/0cCorGkwsl4MtTZez/
xPD5buAyH+w1zWy80f0V1D6LzipQhkASx1jCA680NAtcuTfUTfA8fK7fO0FMlvuMgxb/scotbnq2
gT7/Ut0KfVmk5iF7ShMdYc50FEDtgln8m0JwDRYxYoO1EwJ8OcMEyusZvR5Hjnl7wwOGkfSZMTZ5
D+ME5SsMxgE6pc8GorQTPWOUgVak7F8b4f5Ze9+fD5nTRJOsGwbmWPvMBKl3gKsociEoJSSgTKl8
uzK9xL2xHjDw1qE6dWwSL12ru/qJYCRChno5/+3yJ0/6asdmysoxLasTpKnLew+HGZZxjYqGZ3Be
m15GoP4+6AGo0/QvIq+0zR5CogQ8I4bBWPNI6MTkzSA9Z6z6QDWo6PCFihKLws/RU3PSvcHpZSY/
P9Ig3/1W0QRFgHRd8VIYBwFFHLamYx6YwpRzt9kBphbXgriP7P616+a9fbIE/FptapK3aJTq7nvZ
PgtPW7MLQZnCnhowNy/DBlsJTFYIqwSUyoFznMO6QP6zw9jUU+B3XjO/48ydTC7jcFKulMQ/F1sd
f2P6DC2sDYEwGKiOPoVE/duh2HfI6I8XrHf4vwA9/xQqIxZejgMUAapt5jepY69LGNQEjWpqkn0Y
9JY/aOGURamlRWNSlaMcVtgYgwW8W5tpcKf21/M7xHF2jcdcOCHCED+ZtGws9bmSOOEzu3Vf//Xe
25qfKJRNgAJ5BCfzN6ajY97pzAH4ZroN2UFOM34OpqMb9YJZArR5UhyqA3MuMIhaYoOioMUERA80
ADqEk5JdG7BYkI6RWGl6S6qTKqwH8Ks4v1F2uREv4+DRg+H96lvL4gDLndsWlQuTmg77bn5n82C6
FufWbYCN/aBTp28gGCRwOBJZw3CNCgYtn650jPEoAFSoesByS1OQbDRJOEnXEI2zU4a+rZA+L32q
7SmcIyjexfAdLl6S99XEG9vrxFpJPTyR+ooXr4LGpRfoA/QVTHaMbBqcHqQGgiQrTw+hS6cYt3d2
xJmj+gQadB7EhKZyTPUDx8tmqvrWFpq8WwrVi2Sj3DgWZah2Yn/bG/1bFofVewCdh5Chl0wlsobT
j+IgLtJeHiwDSilCdoVa4SOwSEt4/Ox7+DRTk7W9JoM3+GIfWnnJRcTErJh/qyfyExD9CKyXh5k4
EqQ+7jh7jcVAB7gMU1Qa8Oc8cpSbeUMUsrwW20Z3LF42YuctRClqBthCHtjU6knCj6jKTppH4lrX
4+Tlopk6AS/qqSPUQQYIEXCJ52dTobpxQ8xSOQQbmANyn9WQUBcNiKjEXF2oNX4QSlV2eb1iG1F5
eug2j3Qgsb6yVv1zvYLaSvZ8TPgNbvEsOpfPdteef+N8HQBtAL7ncEQfRJSo5tFcZTl8GFeEO5pb
PqP1UJbaqb62wgOWrAjny17msESId1rVs/fQ8stROYeyCW8578ezZPE6Rx6DmH3F8+spq3DGuGmf
gBwVh0GKgoidUZsNR+1SXYJIYPNcnti4GttypM0+fy8hlcl2D7vmZznSHWWU7OXphxruAqqQQ75J
AUTFWQsJzL8LPiWxgzo06SiTStuY81Gni3NCeeoSHIihDCFR+3Ure9JTQIBDsDmxluPhhm8ZS6xh
gI102F6H4ABCPBu9kuVCQv+irzF6GEbgEcUOx/umI33NOniBUfryjNpLNvatWHDoj2e9E/8oFJxY
PdhjYrExML06GkK0+KJRdbf2zJdo/VsrU2KrGszUXUeuDtjC3hpj04Vf1jIX+12p6WO4jrQTkRZx
bYptz3JWlGOqGASKnJI5p0jCj1Puum0c96uFzrcnKUcjcVLhTKSfe1vD74yx9YA6jjEySS9AECi0
CIK87MLw5lUl8copEr+gTqRV6ZJEODDLEeTA0mjMHjPdwXipZ2o7fj17JxZZ9lNs+WU21oi+MkfM
f+e6W4fhL4QVzr+3r7wTsrxjdSv85Q7snzTLNZaAb7YcJzh70PXB7UL6jh3MkHUkGKITLw6dCC6u
0junvcuUAY20RKPPCFTsZoZ4T91qqFugaNm0W7CJ6zvyMzN9Fj4pOVAPpob6mWtjAvZFA9bcD9sj
uxxZx7pbwpIHhYoBwAl2gWyqkdWnze/gc9g/jaulwuOyM6fYX/3JwxqBulPOtiQaTAv0eafECfRU
yxO7aPbCyvw9dCH8gyIbVhOSng4EzsAjtCwp5J+DY3mkvhnDJxpLf8Xc3iukiJnHyBQP8bFBe3IF
0ty19D4rNLWrvhw78ihBnRyFPlyI4IRQOkT++Uq5GG8XlBflW36TGaeAIBn8/2BtybmdYAkEwa3n
m78pZpDLXgdWU/W+zwqxKCYimm391+J9BvJI+nBqTEzKaU5xwtlt35vyCQFDxhY5GsaP77jY/Rz+
84IJtQZgZYDxgEaA7YN09cZ+r3kWmqs8y4tL1ZdRRGpVWvGaVL8o4RK5hSA4Ch0o0o8+hjCjQKO1
OnMZkMj/MIqAX6s1+C2bCj3aIEJYFY1JNChjFdMVKLlEjg1WZRWgeuD0gMnBE94pzpPeJ/V/Ss7J
WV0nR+wnEXUfGJNqpe8puIFliJca1eQZvgEdPCUOrcBS9WtzraftFlx2ueFVX5jR0CrYOIDf/Qib
VzI8M1A+mRe4iHl40ElAHxdrnhsRdCpTwn5RZFHZvSpj0rUU+dmbUmRL/kgzvM1+xAwaBBtjyIGE
NNdWu/7wa7nAR+cHePYJtMIHETTYJRNxRB82a87cYiYw7T65S+qOXCmS3htcnCBoFNNZvG9bylDk
AAcq3h5UVYVLDcn5K9bbP1/bF7tglI/DvTUidYvuulW5EKjeKwReVfQgaLq+hpIkbwtgc2Sf0K3j
2A3Pb0CRkroSrfVbIl6/QAxTe0rougR9GN1s9dbRCRAhg67npZuMJW1moZevgQPCXoxzJrtCdvH9
jBs8lRlVeTjMaOgZQr3wPRMqE4j9DUM3djFgc1O/WlU7dQ4VdAgizgfDM1Bd4B6j9/jK7nvSIDPE
1Z411NCdTbQF0EFwQi0Bx8dw8R3LdMoKvU9EXnwBuz8Am8TC8IUBmIBcMyoxlwLl+QR6W6wS9p9E
BIHbEsSkOhGTDYBXXUy0coEvF2djTKGAvf6D8rOST+pDQhb22BtF0K4YpFChzHH1hMgSY6yCKTDS
4TcZ4Vz2iE++prOARQOQ+8pOwQOPniC0g/dCSVYaoOrKLSzXmmRnNO1QLj5V13SJQGE+FMJ1cCV0
jhOpky7gMuEn38tGWDPb7YiOUCFg0EuA7f9NG3yvGKrVuYEu6GA4ZR0+XrnNH1+C9SkFk3v/Oqhr
ToCZ76JFfWsPn1VlzgUO+MnFkaAzOQTaOE2PWmmCVwa4Kvwg6b6bPP0N3yjs+MoVlWVuCDYFYkY0
qW/vM6trtEFcnwAC+xY6L297Bu9MmMHd0FPAplMJFJ6aSCsks2ZEKXOAt/VEnphDlLF30bAa4aDn
4Qt4aFGM1wfpptjBd6J/30/AH5tmBjIGSUIkIpjdFGA5mRKJfm4xa2bpMnwA+R8IaOXA8AqqSn3e
UMB0aGmIr0AhoSGTGadCJdy8sPlmx4VOx0EFWAg+SpsHzluYt5NkXyF9gSjZnW6B8NDeuJggPtyg
GX7HYFmzNVGhE9FSRKInKhvZqlyC/L+HdwygN7WvchJOxitpSfrf1dE4nQeT3tQ6MD2ePHWJfcpO
nQL0EdaecHlHpC1eU5hosFMYrADkn8yWUGJX91MHEGrShbJjtbpad/lo4rjRr+Zgr2+9Qwg369Qe
4Exah4KnAOv7HWeztu/lkxqzA2nZAWWAPNnH8eesQItcZefiDMQ438CNQlS6d1BvzY4dIJk3+C1z
QQtAgtrIRRzunnCGLA/0MjAwjq8LxjiF5qv9BBzgJ/sMyL88pVwC+uULcRkZmzu1yeqKucu0cOQN
CoYs0AgYUQYNgTySb0Ow/c0yi64j3APYsOkc9BbRRURdqrHmyLKpI/uFPkLkb04NgNJEOaQc8CKJ
vE+u+fY3zM4X2wdCdZkUO/BZkIPO+sCcmVQB4OziH45w8Cb1Pw4sUaw24gdfgav9HnWL6ihNcEgf
gP9mv9DNM6dxLJwAQfedqIXhwDYBqeXEE9wZR+nicoO4xfB1Pge8Hs8lh68V638/WJsGSwkVryWV
XQr1lVMN8CfmlKLgd0MuAYWaUXu07qh+D3U8dw/Zv3EUnLMn8yVGTH3M4B+Gi/eqE6Z1hKD6ICjx
OLWPixUAVzeYBeMfVjUdsuujz5j6rf9el4DsEay+HIG2QTPcgTvP1tIf2DtzdLlT5zf/AIg1MDTA
zuIsIHRIQTiBCjCOr0cwie+tn8wZQ4A23l4jwP/m3h6DdgP/DJ2cZZp/NFf5UV1IM4pWR4xDH9IP
lQ6qjO/rCywVALuVqC0Oo60yts86dakB5R/ZjXAbI6iF/2rGyFTE22xP8SbMPdasTJ5xNKNgpEqU
Til1DLr3+DKlQuz9R9J9LSeWBEEA/SIi8OYV7z1C4oUQGoT3nq/f09qIiYndEYLLvd3VWVlZWQA9
1XnRfJiWwYXNkJ+dRmwGkSJSN6RocDK5zhYlzo6gJP3N5FSZ1tZjE5FvPxZiqD3FJmi0aOdRJuge
29zlV0cM/cj0KJ1K5qIXrqNtaVm9KOzhKom/8sqYicJlECudP26DSGXX5BhWUrM1iGjV3X9rlGGr
zQd7WTn/pIou3No/b+rP0pEhcaK71Q9K9m07lqjCDcrgzB0d81k3jUp2WtyNchnDgs1g8yUkxpbn
+/dSu1fSbbH2Wjl0IwvnxasZ7yy/WY5jGIbOsCJTz5n2/b5tC5N4GIoiwa5eVTpMC7O6CunBwpn8
a99oHKpfBsnytbSdoe+mQ69O/aZBkpd6cbT5GC6+XsW1iPv8VS5692Vi+Lx4TUfPzylRuP5umb4Q
hK6GkVB4m1azfINaCkAT3NGje/iMD+VZgcL+wtRb2B1+jCSUxXhtPcOGkfn4T/SyZ9Wij9Rdpre6
+uhoGHhOWNab8mYc03AqdNBjODqNo9OnAiaNbK4rz9yAsPYT7Roh3tsAkWauys+rk23FBteihySG
7VvneaR7qyPL+Txr7G4tOtHGhZn1uX8JvSxbq/ATuCCuLazbGCFafrG6nasThqyrHHBEveAiV8n1
lJXPv6pp+19hyckXr2o9H+pjaBF31s73MvrALg+LIZxV0457Emmt28s+r96Khqnmo8i2r3hpKq3f
aot/q3+86curojHS5WxQ42QNDOKFectn25kutJ5txwk2m+/BRWbrUFwG15tMzzlYXFdP5YVzUGd/
MdrQuVJD4vL6n/aZUvYiBsWxftV/mhgCdzQzEb8FU7Y46bqOGqHiuqB/O2sC0dlGt7QXXavmURMa
dGsWs210Sdd767dCB7ktm8+FGlr4Yd0LgzeCDyBBa2Ym4VvZAS3izneiEnqHtIUXtiZRajfyrbWI
/NO+WfDZt1K68dbTuapOxwB3N/PNEOmbM2Ph+p0hUNuX93WWVq8a4V59FRrxkIYWy7HBwK4QVoFO
ns/wBF9D7jofpLyUyBo35GS3oeOBCDmbq1ApZn+mn4/iq5n6Jeg7fztwpBF0b0xHaABAbOoVzRm+
N71/92YwI41YvOhp+ha/x1iLGMFvJPBT+CjRq3X9latai9SDkVTDSshkB+t39fSZG11LqZZqbmY0
Le8+j9WL8woOaog4vVvv/u/ZfEjGqxgcsKwYbsajaa+ZGHobUnt1IvNVK9fHuqCabKQRh6Vs8M0V
xCwpXdL5Z389TndBt16gbiMU9+zAzImqJ2YmoHOiwq5Py83uD+MEs5PzKPBpjbtqwdBCh6IRNIWj
6TaGRLTWZTN1a7loLap3qfckHX40dbAcSgnn5LV/Kq86ueKylQP5c8abiyM2BvhtDUiQ9OEV8cia
Daq5j0eHb9ei9h7B/fxJ5+t5Juy7TqpjxTqTTH0Nw8Dy8snOUokkU0+zQzcIY2KCACP6q1XxCCPY
hLZlndaSFWGsxoJ/4hfnIkI7zNGK71rXv254oDrGj5GLr4+T3M/19Merol793HuoaEGrelCZj7ae
E1FCJ5Mepffkuq2ZVKrHSv5oid77Uo+I9xlryj+2ZLrZ9mIAWS9Li05ONhV4/oK+kOlU18j+Wdj2
LgPWEiBa8f1BDAxnSYNTXZnKshef2ahpKb9kAqUKZZq6YLrhtRemh5CEKMR29UCJUpFmts0kvH7r
mpZGwPKQxNPJS372rVVxNZi2XQusx69AozgIt/nxBlx/tCCzMx7zrJ+nx+fJcduWG0g9N5GiBLGV
NA4h5Eq65cvPY1myY7KeGwVvsx84RIuxEfC2D2MKkw1PSmToHOeyLoWBRINNhHkBz5DMBVMNYzuq
8UZ6dqzfW7fBX8O69N2LolnhlhNRhRtVx92KNxjZ1DXQFjbdxIfVYQJN4DkEhF5YK8bOkiYJg4lD
Je6GhPcXNvwmNB8vp8dohfe/qGnMb3Ys+TMDo7Le0PZt6OTJR+qgyDReTMitb53Y/D5nrG2ihNuY
zPaM/IpoeeGLQ6k6NyCDI9tXCIaXRoYncUeX9rUfAX4WLLXaW2HoomMo7vNZpJFmBJdqg+zO83RV
v3LWuXfrhmd8D4ipHAwxI57vquwxsijxHdKd+29OsH50zq3/L+Q8N0fLgcUUz9zWQq6X/SEnNB2t
ODXQKxyPtxph9L2pL5KGoa3zwAEUbou1btxDRXfItk3+dCfuQoPYjwGHmZ6qu+CHbu787Xwlg5Wo
nv6hH+b6yE9fSJRTjQ/YiyYI8ul9bYamP3HDL6s17ft4cG2Iiip6J5fhYUp+dD5F1PxZG7pXlrOT
pPHoaJDiQ5UMc0diH9tq4sPnUAiHQ2rfJpcKwTdQM9WNpqtw1BSphucymRD7k42zPZEYrvTNZJ0W
h47VGbZ5rprqCgQTrfOWdK7LcaOanGFZ4g1f/h/M8OF9cVy1VCHeQFVZqXeck1U/4NLknmYtgtUX
O6ZnHeSee2YWqn1hQnc4z9YTn+P7xBs6dSP16WdUu8GAr/rTFBzdlqlR7COz0PYaN1uj+GDWky2L
2C5/2TsHQ4Fra9MRhzzEuN6z7sKw70iB+MREmn39OAkcWa5nbz19mqwMo8DRw7pbqp8Gqsvfum0T
86n1axCf6tKHXmmnz+kLnxBvXDba0Q29kaCNbdz4bEq5KzELPwsGNrZWfJZsJMc2wgbKiRuHcay+
DeMu8zRxWRJEF2Eux9vT06mcFctRF0LMJRvmj8D869JtEGuhzBAo4Lp2RjdVg0jc+u0D8npYQHdD
5tbVsFmfnGsG6Zk+n00x3bCInYmxD40+YKSkZpk3duQ+ATuY3YRMMFx/9dz3ni/n+18vB4c1YNgn
BFRk8XAfcYQ5WH0OUM/LjdSWUjhj4SQ+OP+4LD8K6uUP9JbW7sz3K2t8rK8W1oXtZ5nwPhif8XMT
If0ysBpOHtyjo/n58g/J5o9OjeguNGWeeRyMXF/mUUqMZOOaW6cEoBwhRV+Fw1t1bdyzeKiJhzHR
Jy5QzHu24Jef3Q9IovV48wnumVrkB0g/TgCZ79CM6iTTAKIVJAy0LsQMDNKW/y9Xj9LmpkGDXM/8
5eqJ0u0XiiLH94VwS21bkGHeuS0hZQnoYAmZ7eaTf78e4/fk3N+o/YSb5ke+wWOof9lBsApChgbG
s6r19+sxDFffWQFc8dm+HmudPJ4FOGTcdoMnmBY558PdCBi/3D1h02IfOgmZ1wXcaFIoRBugoQ6P
qP0gaCY+fKnoMHTrymzDPGq3SN0f3MtVzQioPCe37ntX3X25Hr5SkvdraKrN48AY82ms+vNoEMBc
tPTCwHJW7kWoqam3zAylRSd5Ae4eGp31wrsuTdt9UU4br6fCI+MVVLuGkQfV8c0a1Dr8mayG3Xu0
T43TQP00/3DW/3pPKdRNjA2g9ubL/B1PSKCsMv3DJ/ty5QDTDKhoMbvpRHPQd7ZD2KiJFihH6ge0
DZTSV095MPqJN8YXG9Gpp+pP+EpPepNTPhsUi8vvXC/HKpSlKWzz/iUZfRDdPYrpHz25rn0Zq5Kr
kgj+woLb9lU3FHI65mh7/ZDVcuH6AoAs8VWYWJ6yEx7NbXsTUYt99i/SQeIIFCRJqyHAhcfQQipE
uva2wLVWfO+aghWpRMnOOnE2htt8MpU3hjc8n0l05vArokHRKo0kacMmHLd2C3YFmsmOAzoPx3Cs
pb8LMW4STVHuQMhMjc+sUffdDiBfFg/ZWsYIwHqmFa1dfva/BI8m6Q1QImetsgZeEdeVaEl9Jxf4
25UFb8q6Uq1ZwrbfNFFxIdSH2pQElBKrVvTrRtXRWsxB0D8cCpCq4/TIPThfmKlHJ6IyMiZuWo75
p+O5V3ufyNVJYrEL8c4RPzDnoZPjIS0SEGzANhEFLl2peT6Af3EuPXNkzAOROA/QA54bPSf65vfF
zIel2zp1IBtGR+IiBjJAH8fBeX6cr0wAAJ+8cefacrKARCI7LNMSgX1epBidXbFnjeTMuZKcFu+A
bd1qFmTD3jPnySIWy7WemzOTYUPC8GTxs+9dOvCdAHU5VqOnkg9e9hCy0/aS3KKz51insEFYxvQ8
UnRN3MG0uxwZji32vUiqeOpsS4sf+JRDC65uqZW7EM6iUzlZFaE4MjxDR1OshVj5G5x9SZssJpb5
99Un66znCKnqqmdWRLzhq/GMOJWnkQKvJQ5ZQEkA23UUu/kOjBYSc7+GWHGWBEb+PpEs+9jNT5QP
LYHe6FyAwkaXaWjhD+4YoLPD036+dO4960ymjc3k0LIuu4ZgxzbZJhpH9247iWX9H3Omp9HJrfvI
CDv+FI57Xm0r+1db9ggkaGgx9CEsAaz+3c/dWGNPxqOYOJl/fLfch8ASb0RRks9RSJD/Mg2OGR8r
LiKewv/nKm/hD5AgUtEHMK3m2qc5KUZV5tbV4SchwQnnV13+erLaVgohiNV6VkIWk4RlUr/TzvRH
jlXmb5pCgTVCCO5MTVsc6ATHnDWz1L8t+Ag0DyjYDv07ol6zYB3pVuui5LM1ukEBkEW2DKI2pZbD
zWf40tuWfAHS4PDjJJOoSHUGZ8z0rXvlCUzo9vuX7sfI6XWtOCURbZUHYqkFO3c1HyDU2iHqU+eP
pp2QnZ++gk9lOBWUO/5gEj8KaPzawt+rMSXmydlqEPIUWfq0nUV/qJPOLPJjyui+lDbLbcueWkgR
d6GBoqTmM751fGo2GDwFI61Gdsy55zbIpNvpMYrW4vYnJBm25Dk4TN9H515ArCw0Y60smMs0ctnQ
wLz6qSLH9ZmgNa79BGhftZgPX4bPYQc53ITMz1Tkz5D21Hl0y3U9mlywHXLD6tY7CLWh1O0cvvAN
m8/Vj3ROZqJ40n7ULrXYB7Yt2QyJfo7cJ+AtnyD77wjICktZTqCRIuv2AYVLN1QHtCvJ6CUe4W7q
tnbiI1s3HZy9rCY6C/ES/hyi8OrsdrsM6XDxvbANpJ/LElxiOwzkVawNAIdR8FfqsPlZFFcbzJNv
/8e6vHgnKnAe2yH6/8tma04aomeA6e9hCQUQV/gi9/65jduW38VD77NeEqhdexZ/CM0ceiVe5U0z
HISnz01TQD77kWGRxV0r1z6P0/4/nCqXLruN1rSvEzNJ6tTFu1ek4U2Gv841J5oKoaG5v1v9AZ3j
dJy9Vkj9CcRTcAqaQ2aiVUnPxetc1JaW/Ln+Zhcl8R6rd/7FOLJMd2a6HrzG8vv++/r8SndWBeR5
/ZSpRQfKh47h/KrFR1kVfvb6evZDF7me8TaSo7rOj5gRiUOhtrd81s7zpBrbHNZUo5m/+tm+Jey6
GyG54m8kTaRQdPzk2kER37oVb01rS1p1QXt2br9+rS1Fm5a0pNYP7UiHGojAB7mXgRqtTH8J5ULr
ZfAIjwq6WXTz0R/49BcaiEyMsN1XKfEPYIv3Nxq+CnCGMtKjd/zMOBAIwVWrt73sOJNEFpz7YeVK
tSDWY5gTGv8kpqNJxzhhWOtTVQgZAGDraO5GwKBcJ9E5bwvZ0fZRp8bm8ZlfjNP9UPTm/z1fjkx2
S5BdXQopv0INyttJAoIgWhdPd61VhbXE6FSWWv5kO8ddqEPZIts6dOb5wjv7MjptbLpkw30FtaD0
Ff5NOSBYiGPqI+BNWxcoRYIg8/xd6i6GAv6FDDNEXGSC8WGeiZt3dVIJEx5EUd1fvNvPpwwf24vO
tJDIs5ovRDpLHVFhqEN9MX5/iSvhIRzlSudWYlH/PabaF4mEIHjpLql88FZcVwS0LeIxJEDGA7Jo
/USkOhLm15Ct5x61ZOM5So8vLB6oZBk4PVv3yXlic4guiPCOyqlzG8NSlwiIXj016POE6SxPr97m
0wSAj+t3RE7BaSU8iVcx7J9oAk9Gi0S3Uds1H5dqiJ3Ett1bU9OrJefSC1EJp7MWU8gwZ+7YjHRT
3a3u5pKH4cQaSMPDkQ0YdLb1UB3u5RRUPjPfux9GbfWIFSatfL8qa5ExXRBIpLGSM1FWRpo8VMGV
+CwdrCTBXrAWvPo5TrLJWnLmZW6AQIpFooyIkxx94WfbyRycH86LUPk0fTG8KBtoDX/+kmD4ZC4Z
WoUKmgDU1E33Z6ryJqPUa5jSa+P5hqRuP7LU4H/v49BvADPnggmr3jyQ4U7hRynZSAdTx+QMEkG8
JhuLzp5axhFyLEdnB9mkZX6sJl6V63xRjjvdjwaghqTTqRfyTbnxYDHwC5FXHVvnqtiRdtKzzK1o
rLVT8dS5Dc4tQwB6977nfxscBvG4HCJsTWXFS1fj/unfO1t8frNbS97zyVdDzUOytQrGZKmPQ6J4
+Nrsy9ZUtElFwW48nOYia9koHzwkboxP2fReh4ym4/TM+dFLINkZInHvyrQQVDI7jkiFv1REzzhL
jWknEMUgUSveoM8HpaJDZkwPAmlLjddgmHK4G6w6sAcciMyQD9lhp0G49xKQwHBAN5ZhuBOz7Ozt
IxmMMK4LJAbgIVUZbv5prjR7QThkdMMLX7wOnnFbZ4FjdJnH64iFisu9V7OeDk/0/i2ftIBK084i
zfBYEH8dQvuf/7h+32oXKRxk88I2KjtsBqvyX9SbxpBaPPUy30yqXkPAtLXqBJIq14WmZQtvk1nj
NIjj1590wrN1zA48MJVmjAU1APtK5feOUMKAGfsd+301haAqHU6DkJzMIVtwqoSM/Tc52DbMeVEU
+T38m+LVSHbHkPXyjyUMWhtuVvDwqRyctSxdPAerSl9vwm/tRlDqBJG2J7X1hDZJGzacSv8gCTYR
r2tJ0nIGB7S8ZYlouQwXYroLMK7zLSQor3FnuJ0JzqPDF0uEwX6e7keGy166cRqYgF42Dk7HT3fP
OztSkyJZ1y7uSOa1NgDSKSFgL2gl9LPHKtLEt34wHbbDnXlKR9q6PlsdjWPfxEUsRw7dh5bMf6iw
7I8Ww9REl9rPq2lHZ6vpz9fn9cM8s8Zyks2UX/2dTbMPSz1RTDvSotV3rLVbwEVlRvx0LzmSJQ2j
l+L2Wo5li2yxHFLTcXIsEDwj+h+LqSvcWny9i2fnAHHsspo0aymONypISwgBoDlKgViqaKoG5pdn
Tp4LMPaIxSSgFJRdY4fbo5rYtG+58slM6UdJdOLxe57Enx+EHvaIJOl1DI6az20XCewRx761sqYy
xaP5GUiLpokjpW1xXeZI0b5+rPvr70fo5KOd7QOqud8wvOAbwJn+IHDbkcptyBIaOzZ8NCGunhKJ
pQigtCXvTbdF3Z3WT/GrZISrGHUgmJhyNrC0GJoRJIY+VbVgLWcyTLXfnArsRoZo15ViMk3FD3o7
VubSrJpUXt+TxvjPQNGcvtjOxOvsHTrBALvmmDbVYfXPa6YdJ+BLhnv5Mb65vv+9l3ymFfLthipZ
sgevhNST2k9qno83D94Lyi6TFqiUtB0Ir1OFaBKevbcpfm5dVdyA+ZZtV0mra9bFW8ZxKTL3CIyB
/bNsTBuZR21f30/SDbkTFzuOOO7MUrVk1dTjoN6Zapu4V51WF8PVkKJheqk8nGDn9p/jzbMt0JQj
zefXrZ4osyFkOMSuqYDzaKSE2sJ6FKtd6WktF2nKleC6/vzajqKNgFpDiW5b0dQEMezbCOTgqXgt
3esPhnuJUlD1YYSOdUqcNRsMTj0pjpYh05CygC5c9MNbmHuDI4yg5M4Boxw6xxb1lZrC7D1/gz+d
1U8orb6/aOR2jaVZiM1IM9OJDfxC62nEi4pJnpNWuh3VdDSSyx9H17kjM0nPYlLgzIFynh+uJFjB
fFtBejWIjy8O0/n7L4O/LqtbEYRFkVh/4FfqNBpJwcDIF5nQyyA9wdx9+qJXvI4ux6IcZzcQt++C
qzC+DMqrTby0OBqoacfD64iSgqRIskZBGsUZ0igVab+ECBvMySZiQB0uwS4jyRgTR8Vnm/K6nnNm
yAdyX95hj/wlyHrVA1GAzuAY7tcIKVGQmw/aTyUSEcpcu2U9ycN/kusuOqlHj5HYVWIoowBp5FQb
9fBlmMTt8jb6BoTP+Y74ZiYW/xW8pcFb2FCj1IAzWTZWEsRWryaIcOKO/NC4Fb6oe/J/gif6eCfh
+A8qZMce72A9yRz6r/Gm4ysCFadj8T53wZSRt3gpQQvnJCOeAxLgBRPnxMoQJUPt+IiFVs1eFLKx
gvpSVXh3h9xW/+Sj3Kq03qhT6Tq/t+KbDhwALCFncOSXQTzdYVQt6Iei9Uxe6TBtBSZCvEKFXNZf
gtV0HDmWT39WyRdrLsLFh7HrTcDDNqRGqfk6XTxOzu4Uf0Wvno7fI/cmO3YGyMbm7zlBKB1VYCcZ
ciI/0hWnMwhyBuHRH7fBtmcKBU2Sk8jB9Ojghm/DkCiFzvpQSo7U/7JHmPlm4wu6QbEgRrdvZODZ
vDYoxc4bNLzs3kq83O2rUNMUNXbNkJQHQjZ5zd8rwKNakLJIIdul9N20cmr+oUIa005+WgV31+A9
e+vc0BGEDYgpzEj3XFx3T/3Xd656Kx3a9+a09/5Jt3ZcifNXiXC8mu2tn41sL4arZgeTX8h8eJLt
C6GGEnitucM+VPmH9qnSu1JLM8OsOL/rHCfLRrwx7b9hk+ROrnr1Vnnr324yItxw7+ujdFqbP36c
eLwTSxKZ469ToMqUWbX34ZKNp/Veq/mpQ1iUnp0ncmFiC/U5TWu3UNb06JdbU0GJ0diC19xoiJkJ
tKKrxwVkNYK+wsJMztRrQSYbPgshAyCBcQCjfHRydhqADwBYTHhRkZxh05x2JsO43XdVE5DVE2G3
nKDT2tdRfzn25K3nE4Y5fd1Qe3TG9um+jhxvROHEnLOu9Af24YWQXDDFvyaIEbEdCTzKjiYzd2xe
52FP2n7AwmtIu4lN2XUs0BVh1xxnt0pVQT7/dzDcj7pTuLCXg+xTpNtJE9w1v+M2zly/H0955kM7
1qI3Q9KW75UFGu2Ujz7kb/iw40R6kHJP3XacZbpt9TJxdkcWP9kZDs3Fuin+9k/XnjzJPHN7dcS0
9lxPjO68bBGDdBLzI6kT1/FHoKJTH44/7Bu7Vi6asW+FbYZnUdzEuxxLl6VmmwT+vPCoEUekQg3g
3nsMp7Q0348h26p9tqGehbX4E3DtLkWHHsPLbKrEaYx1F9ofCFOh5BwGi5+Lr9U3hKpAyTjj8i6z
PEZ6fJ6/MRCRWCXJaeTPDYW/RfCueIehM+yNYtipK5PbKqMLeUw2WTpYA9qbTq3ssv8+tLm7P+Lc
HIIbk1+8NM8fd06OrxJY+GywXgTatGlHJqw8NK9Pc8GDgXKMs4PJy8dRZGj+diNCxJ4q5IzFsuQa
JoCPEsPMv9tscWlE2edyMMXoqus/8svR8ziSBwdG/VjZm4+I9wuldzFTjocOlvKFciYLfxFm8QPW
/v90PVaBMZDMKOoL+9KSjLEV3bbEbGxXbJ6W33YsRujXVILsOFR4ZdDmOW2atHHXb8k5VdI1yJKe
N7UQOdtMuucgX4UdFAP7ZRbd6zfmAlMRhD1iWpVP7FeQWYSUatt/TVuhqiCGZqI1AkqMYuH8wTCL
oUjgbOK1+CCoW0AESqdZXDpJzhgqdkNP+RzwXya4oXAmZerSYSuRaSkI3H4On0cQucklY11VcR9I
v63ZAFBCBoZKOxKE+M9RpvuXZICuVAJjxUSW23VnwXlCSYxiptLW1qMcmQ7OcotUc/VFSchezuqb
cryS3pkX3mbLEr3Ucr8u5Ov8qprQETpgy8ZVMfvfl82s1jMdqm/cZCIt8htOBWis1UY0DuqCxHea
8CPZWPbUUWmSR47EuEqrci+ZmLP0Uj9/Hj9X4yirw7r7oE9B3ayMy0SzRSrtkEWnkDmZ7u9vUpe0
DtXqtorGK+eq1+JijB1RdMn9ycpyHeMYW2dngEE5keahyvah8dTspa4Pz+9Sk7v+DI1LekyVlNaV
BFNaaP9rk6jFNKJqWXoV49pX1uYgFFFRyAQcWT05TpI2S9bEpfRY/U0wObacviHdrLyVlOSihw4U
f2JXP0g2w/VvR4tneUrTHS463pyqNK+6nCvQeLkWxSS8LuU6RoLxjtMPPr7TT60aXK+q9mYjFG4B
e8sBcq8kurtGrroYsB51+lDQedBhxYhFQyn0J1ljK7GtpjCr2oDcV8R2bdV9IoDMUGrh88zEDHz9
s/3+fiIEw50PgBWpFzwl0btIJ5Kg5C8Dh38niL7KQBqllmxlWw/o0yZBWJ1DvWb1RSOhT4jmO0Ov
FwhD69gjYCHSWX7dg+6bNmMaq1yL6Va6l+ydloXpKMc29+BDuAPbYYZPdv9YEE3IvZc5aHr48/ef
3Ssfq2V5so8iOgyRMRpsoqWMqKvzH9ncP4wjjSP2xLAI3fzTxupSSKxLMLj+PS9x6iZqmS9Ql95d
z579FfKGY2naTzyUQtSFKpEvfM+GbCTEGCL3Ed8FxSXiIPmdsdH+GyOYLD40cvpDcQC5Ilk0AYSa
Fe3eGGIlo3/pviwRuYDiljfk6uWPaF98c7KHYkv1cTC3N9BR6mbLVHH5KB2zpf2jFpUgvSV4+Yjl
+FzlEdIwZ0TzuKJN0r9Ss6HON0JVPjotYoLwYKH8huQJ46wDK6V3OGi5lZdV6vAPOuKXtCDwpqoA
ddFyApBcUSvH8soQ+jh1CIwC5OwZCHQRWllQdNcBBVpP1WdHi+/Yia/KRxfjc5Stc93XzEOyca3n
IKZn7TDCXfi2QWiiK5VWYLlpZLpuOFAOe4a+gKsiiBkFXcXsUNNGBovdcDKwc7u1I4aem0NfuYAd
h2Ig1kq5Wk+dp+Xc7eYoTjL5G251sHR0zgPb5Y7gZStRTgrqCBdqOwfzprCcLKhYx+9M87mupB6F
38fsOHrdg9pIH1R0BujMD4NI90HaGoRQbtaeEMwDcWPCe1pGc28R+CfqfXNntikBJdLd3ooqn3it
btqCpZH+w/FbQD1d8DUWVNBBIOXJb3E5D3r659C9R6H7V4cWQeYKWR82Yvuh+c8hsq+veyvZWFa+
fbk2AD5w3UsEPIkTg85WfHbXulD8o21MAduGMhcUIw+x9vy9I97ZT84jL3cGXuKlC9171+p0RT7W
0pT0aBxSoTFsLSNVxJhaews+DfknyQ7OCoYqXjqy5iDu8LWpfmj9J69DDT/hvgR9X6oYbonVRhgM
68FeA3HQ2/j5ZgB+ZS+Fs5A6Q3FIMYDHcwtxX8z2E10P9nyv8TCpab5Y6pP/O9djDCdGtlzEtKxQ
RoWSBddYxJlvEKDhHJXt6PA2HZGgOu855iCAeU7RMcNQKb/zE0eJRt918TX9S79uYy9/R6wG1Lj3
Xs7f68qFbU0EYqxbZUR/uoJ5s+v/zwR21w6VeGbbYeoqqp+Je9frXV6Mf7C/XYvHPFgfCtd7K6TK
+hP7VrvFn50Wloq6+hjn6yyFdvitzL36XrBDbYAsOf2Df8gmvPyRTySLGX3z8rS2LSXXJBLSNuPz
1azs1mclkyyeXs3snktUCC4UBx5G+OmhKsRALvob9/ltvOyHf3n7ynSRr1VgwhVArwj7gpVnkYsd
0UPVM1btYEJBeKyQrsYD825KnuDRBDop0mZwiJekDXJqT9POcHRAYBIhH2SAzbPnvaysgG0KamZ9
1N7APbB8eqh3L5R7YgBlptL6TQfJ1Jta8/PVuynZv88B6IxaprQLtxWkWZatU9Kfa+8hQTwWH53c
xwtAcMQRqGoWWtCbPNWJAzCKtZQgdPL1ZB/X1rG+bryad8bKN6K7+gVZdf7Yt9dV0pdDh9lCiOcx
XtVYS6dLpJMrv4uL/kM101n8DKKM9rq22hZPhVs/20vBBGS9/VfpVsp0DDK+aCfoLZuOrq43WmH3
Wnh6mjYqQQx1aCXB6fju8XKsRqjSWpqdXWI8ULczs2OvkUEQtt7nVv4qbXB0gSbNNJJw/pPZUuAs
uwkivX8HzHp+3c0pa3HD/FmqjZlJ2bGVrRo2eLrpdXe2L6VV+TYWUEQJShGdPrk6Wu9ZwUeuieEW
wum6cekC+5fhthoGIzTiM1zAtB1UvOvhxluE1hIovnLtRq/mEUmPn8VQJfqfmSejQjBDykZxuHKx
JLTcEirg8+Vto2OPfU4nTYXFD6GX0lxnj/Bf74abkfhkn1jg39eMNR++Jr5iMfgf9Krerks5x32s
cy+by0x9rZFaN4pqvQirHLiECUz+C7LdZNARornEjOhQcrRtc2QvRCHhcWbPwEU1kDF1a9NccApJ
9HKtB5FhKA9lc/WQ3MPFjO2a3FJfWjif7UPH++06VuC0v+IYMzicg36nlwplulCc23Uoo7IdovrQ
qbmtrg0FDwpMipy/fFVNgklhL8xiYST0AeuQxze0efczVUPIivcSCxelYXQoz00S679JHqHD9HYv
YGsBtv3vQnF4qgclrtR6L72KWSqoncPPaCP3W/q5GbDm796qm04GDBXdMsVI4168l1lyFKLjbOlS
1wf8cRw+a8vC7UOfRFXBiWJoJ4PeGvwWbUTb2aecaDnfjx4IhHTpQwOFMcALMxLd/Fye8QXX8iFT
zNatmnPLL6XLxxaRsVznn81X6d3c/lslKhtmpyJVI/296/GVCCPvRw8zlycs0e/nyrZoBOwT3s+f
vw7wzeTpBOPCidUuRbehqSCNIZ/jYi+le+3V1stfzo6c+r7SraSHvZ3pPKyjXCf9KlgFERFK5W5R
ik6W4uutNJ1nOgcCtc/dr2e1oesfpBLFzSxE5MBw3bXh6GAt7drvn0Xj3mUeX/Jp4m9v1zlvioEg
s2Ia3oIhfPwjAjZr0i9GBrhYEmtVnvKlv+g/VQs8HW0Spdwg0yEkKaaBzPgrr/nfjo6u6+8EvyoL
PHQYD+IqbmxyZ45qdCbHMvcPE2tKq/9En+pHt4T5IQDBljIC2srTm9I6ACqlp6Ex+UvftLxde+rl
R3tlV83qzl8XCWBrF8b86UU5+RH5mbbcllNJuddlQDLL3noSys3Mc0qvtmeJLgF63IMLlHwOgFxy
+X+KKa6BF1jo9OhWF/32vu6z+EwUr+QVPG4MQclPe6rd+5GJeoEkC++wUCGLP0In5aaIxcEdQrtj
r7NujEBr8VUquo0qKBWmMN/mL5cVooGFv0p0gXdWg5d+Oyr2/EZ/kW6PIuJr2lOM/r2k87v+AsJu
HNqL/q6aqU7jlfSjeNQGFAZeFNO99ZA3gV++XcpRPnR0yOvRkiaC7tC46/6uvRwm2PO503LQVSEA
4WsYK+EFW31dxf3wSBP0G+aa5x8sU0k5r7Xo9y1dTiieU70S1v47d5dstdrp3yyRjg1uCog+Nw1X
3x6ML3fvrvhbdV+6eaKl1+TWylSt7b/8cdO/13aadqQBUo50PrvNXw3Q6m71PJKt6hjNJ3/vVmQ9
e6gI5RiW9qUVnHaqsWa88C4nOqdwrPw+m5ykR9fBupg6V+yp68Cnlh6VTSp/aDsNzCvgamI519+D
55f2wE7uJzLIDO7FZy2arJ/au/bdqOem9RETPP6uZ9/ZjVbzrMQiW8q148oTrUVpWz5oqTNz3O49
BWGzhjkWG6f5O13ZDtYDxSc+SPvOaWKwaS86Smp2aFub224CMWRB5AoG2XWfLFCHLur0nXES5Srp
3wur12HwndhXll32cW/sHF18PlemOi3nos0syi3FJDcfGd96p/q9w6Fc2RjF9BXBarCh6J94ZwxO
kwQ6XjETKe2cI7qWxRUubXPtL/3kRzpdTn+ISw7thn9aorOY0fc76Y/H9w5JW3D3jXPVh7MvrWmw
bhULI/MqW0Xb4fKfRfd2jzA1w3N3l2Ftl8+Nb/PTfN1hwhIdTKtGCyt23b/pDGoEzdv2/VFk8ckF
dPvRvfIxZPFbZE/1eJDVmrKSX85+tkntGEXlqfNvZJRubhvJRPGGHHDl//T1MKs5yLd6Gf52THv6
68FLFzmdtjAwetKb/8vpdh3e+m+S/mqqsSgdCutybVN/IAwrq1IumvcwH9XlILcqr21HUvbe3nw/
0OU89EhWrAS/EiyG2rdebpy70D+Uj5AGyhEpOz/1Xixk9ASx3Uy0aTxaqUZstmaBcZisf7ZWiNHC
0U3lXrUUUnDYpvB4iusucffM75X3sJvhGlzP8ucOptej30sQiBl7tmH1e1DJj0s7xdnR6Z1urP+9
DPYJ/tcl43OJdH8O7bhidJNPiT7r8NJmuITE2BlxqGMfe8uBj9qUvHZ8Hbik5EdYJXsi/nz6I4Hs
r+xyTb5QkUghOVpkCmnI3jTASXSUqC4pLrP5C03DU4OFd0mj9wBddL8buqlslYoWtadGJP5FVJwD
ak/GW4SchfeY2zxFPJumqTqeIRDD7KmaSBcZvfA8iZKyKXAVDK0u3v86s6K1Z337oWn58WwkevGa
gjjwhMfq5/pWhazyN0OONM3WXj96yZz1SnZE+Oiyv6lR8BdCRzpXBel7D2Yvp1JMp2iqvbBLX2hl
btB1NGrToO7rL8cILq7PX06/MvlatrsonY/VlFlD5MQf3GCEtfW/s1kAt8qUQphBDwNtcDbAgSnN
SqLM+jBZzH5x/HIfDqPItLGYHAc3Huv52PC5bCZHubEbux9c+J7kp919rhybsSHi1ZbtGjtbTYSe
yBWwlWvFh6w9s0Mo7N9C5qlK0h0mqiHEr4fP8nq4c6r73O6iFa+9+7nR4+dSVKqt0pw7dG/1w+87
U4nV0m1amVwVD+MgT/YW61oqU1lpum1vkSydNYFu6E1Hks1kAYd1edmTuDjAbrGCHEmyI+XgHbEf
HXlzLWpqWLITSdN2wyyQaVrNS7awRQKAeTBgVcxiVoFTDrwawWWcSZMDNJuohLKMln7QVd7t5Rrj
AaCrs3YVKWWSpR1L/I9YjFm9+Qr8/P9EXt3oTB6Uc/BOqZAa16/k5EHFSy52/zS6oy0+nf8lP861
aS+nIVnVlq6cPc8L4EpPXr3MYKO03H1iwDiU9ZPtZXM7FJQuHwEGPdrxUXrB34vLLJ1A/hzLp+fR
0c3JLmj3tubodq6o894p2L3pH16NVhOnZ7SW/uaENn8rwP7H0n0tJ7IlUQD9IiLwBa947wRC0gvR
yOC95+tnHe7E9PRVS6Lq2LQ7dzKylQBJAa6KKYlegQKhjnZOvTJnAvqr+ehchxn6criJ13IguSR1
91QOsUP3ZPa16S/xFAvTHEFG28tDNSfDoGF2HWmWGtjreN69CnXt8PqxotX8Ib+tblT48d52RRXb
a0m9UaZ5G5y1yhs8S9fhbXC5B/a2+Kp0+tp216VtdytDmIOcI4NRFdYP2YohpZHWF45DIvwIIiod
MC/OyA5GpP4/mUKaOMbNDW/xcODaSMaSqwb2uUxerS7p1SDvb4FMKvT5yZx11tDZw75E3YkA/rdf
48LFlJi8cX5o1iPOz1IknKjoGFkt0xMTvnY0otBY7dEX+WmilMpr6FKf+T58CfD8snWatYUdEbjR
uacHgvVRlJA4E/2yz8Utp8dUFuNEN72uOuUCk/5eSI+0n0pKxccWZTYtSGFGFsN1mEuD5aa7V45i
dGyIqGbejx14E2AEZQgRjI4qUil8p7ymcntRjlL9xEFZ3vYftqN8+ygh21QmdS0sBYbfb5X5OPnz
2I3ii15+0syKueNgeL+x0wMX4+hB7Dvu08ypgCNU3w3lpKmvTDtKV5S9Ij6SVg5epBdgy8l+71oT
IarapTQfbIZgEidR3wGWcsJb5ZXqzFhgxJ50VU1nu8d33Cv3f0iU1oNZbzHU0AjbNfL/vmKrkGIR
bhIPEjoRaFmKY0wFCI4CqQI9A/Ev7Q6/ksDPkwF/RZAoiAHZZclBlBkNMQmW6fpWXkpX33/TINxi
c6uugMlhmhtwFokCKfLbeIuGFbXxv/3Hs3sG4e0hXCV1ge2Gk2tp9+4Y3RmFG65vbttMs0vbeNBY
radk9V7f1E6dZ+vcW3+m/03eo5oAv9BMphosBVLod6VvNcOBIyIkHWumftYZDkJqmG8huMn/EDu3
CBzwNA6hFxmaa59rDnoq4L/sh3LEdWc5CKVrmAYYsD2DbkqpyMqpjTug3kVsI1ggroWe8t6Y/Lvg
QVGgJIr/sF0lLlCkkB6+CrwnUzzqCSkpI8qpjv/vjhH2O3+uXh7lTBd32Rt+/WJukLkJKuVU8MWa
8X56XbI8x490P3cvP/OFmDsxEV8YxQ51RDLOYkiwcKnSPIxrS7ymc9wVcl+bv/139mvHviWLjqXs
XFCLHbvN+2g2WU9E5VznKszyE2suW2l1n0X3ZK4xrF4jfAV+/FdqmBD0y3aCO0SoO2fJlqCEiLXK
hpAuW1blURLbYvQT+/lZ/saisoB/ie+Tay/nZSIgKswGrhQ3cXesJPdktgxBCBhL+af7sbdcNd+N
91d/m795yw2OvWWxccxLl3cRHYcTEPon93fQwAepf+c43yFjrajOpLMYchfVz/agkgtMGJvh4icA
g3prrS5yga7kUkp3se+0Nx9YllVZd+aV/CBeR4YAdI2w26Eeu10MwPsg3ouLF7ITt7UL6mB8I+hN
pYv8zvvl+1rM9EMfsWtjlSrGUEOH9gfFHc+DM4YB+tFFcRaTVP5ai09kCtlhvB6w9srStgO9oYjw
zmoYLr1arQBsTr2fzjXV7ri8W7NzNQtudGozdjKdeH2baKS+ZpMalmPh67ZKXgEHilONq4JB+R2/
1ts1Z2LSzQtb9xm03RKqkPLdl9eQaDecOuyXGOtLMrO9+9QlM/q3S6k52YTmkldN3lLlqzz9Pwkj
aU7jxEQhpbw5a5pU0LACUt1wn4o2ts3DoxIwYn/HeTF5EKctPVKDiQavUT0ahWImfMa65x3/tu+b
SzU0Kch3d9hwCpNjaPmyHIByq4WK9dULMMkW58ZSXllrc3821WsD0/RBO7s2AnWsXOu/WNtPEO7H
QGkOobcCWpe7Hud/1/frtnz9p8wr+wHDxdUJ/dhmPV9hJXz8oAN+fGbZJJ0Fs0egtqOEv5VjNW6q
yfpspgOAOZ1zGMYxhBfTfLXS+h2LoKVqJ7KB040Fp1/GcqB6TYWFLin3dxlaMQFKugqAK84bkDnU
6aQj6DzrPliyDH14BTBPDkGuJbabFSFQQ9m//ZwHSS4awUD4oWY5q5VY3tuKRxN7pG0hYkqYdGJ6
a5RDu0PZfR1x1C5rVJH7Vgi3gGFkAeZwfIdOQyoMJhZ09qmH4gCc4CR1TLc9YQmuHUGAJusLhg7w
q73pQlGJ8YMTCa5qPT6WisFxP8iXYsOn8rhMUUDcP0KNcF+4UI/4hFAm+BisAuRBKBgPTT4HRyR8
TIWvv+UXANK6oW21NuTqnVZduD45BPphQEbAd1JZY8oyO5qM8HB1k+0EdBpYTV5YabQYPwbEIFHg
stO8VHCbimVEZratXKYRtfaZ4vlTMMh3k5heWsmNIlx2wjiGR1ujAIeQ96ZmDtcosvdZ+YCc9o9x
wFK4i1dxbB+K/Jvb08fqfa4y9FHJJErE3/bQTm6bcTaKnni35umG1hYCq+xDEYPKI/3S5VG4aWCF
guGB+PrjVpz9y8+4IkGa3r9lLN6eMN2JQqjiQThvq+Yl4niudo+4JNrSqu5qgmXdxPfu73prRqvK
TXbardL5N1bZZqdzxuaapeJqlh66LfEb8i5tMZkppMRZU7GKVZFkSxTWwWM3HS5D4awbxIn1xA7B
2FUhTreJUvJr8TczUJ0ilfC4OgmulHbjQ/+8HkrnT0xyx48HWGX5qcdW8WBe3jgrZ/vZ9nmmY1V5
oUtErHIs7Y8f2T4LjAF9/thlPoxhe6yt/hYk9lfkoj+K6w/64LQuxZHqPYrkuL/tCF2yB/9MtOJX
9aTAg+XFvXuclU7Jrt+/MAHuXQNL636xraR+pHoPAu//QFS0Z2CcAPwWWF91aHxcRHqSikQPJ4xp
3Ff896iQh0kHHpwqm4hUf0vNf83Usk7KxzTy4PJFfWx7P2lkdkOG3OlYSDHHV5XJvbzbgBqX99/H
VeWg+mZWsiYJUO9fI10K+AiBZqXminPWZAjUpmGCKnOWZv8U799tMhv2KyxrZf9B2eZG1+/Fe/pr
Eh/GHxqtyld/JulzjVA+vPOGRGBW8sU5qqcftagUdopJeymsOIr2h1GJsH9T3X9bQUbBgjLOl9Nf
LoY3zaZQZDyrRKp0/5yNWQnXbWU1TQ3XMWe9tpi6CKesPoY43ul6gdZwlzaKdLajzA/ww+oxOG+L
zx/GRW5klW7aKaxLzsMZjGNZvArh6GadL/vjefeex08EJPxES2M4/BjrEhk0UE/xENjUAsq0d8Z0
HXbrmurFd+XZNBsvb8bpuEYbSN9LMWMVcTprxYgWoQwWfVF4s9dBzRf17DP4TJ179xYvJn507y37
5jwCfUPIX97tSlvM4GBT44nOAoiQUz2ffr7xNdd6IUDX6pGpzCQKLuYRsdO8EkYjjeiVS7Fm3578
gg0ccdQx8sYLsPs990nSEiy06HcSC40eO2Zm8txHL0thOy9atCOHlNnTw5gNAj4rZNWab0sGckJd
B1wXgPFCMkWHcXsreILP7g2J9a/YH6/8lurTNdYizab//d5RylwmQWQM76jtWCB6ZFOeDUOt06bp
LT7l+Cd+/D9wukUi5f8MwxzCiv9sN//u+zCt9cf1M/NDkqaI94b5mfJ8WTKvnMJzpkqsHtYE4OVn
JxKtseC8YhCP+GhjDcQPd43Z1AsMaYu8VBL+X+m+aG7GNiYFUnkd2qq4xcZvX4Zg/GYJA6RAfsTI
403e0dXsETwas3A34ZyIEX5MyiYTrLyD1rTt2fSmrJzT/skjok2ZiPN2uhO1wgQ5yzVW5W56XFaj
1uRf4ieApc/SWC9HH4xDOk4yYFJeZRvXSztj5+tzOWImys9ieitcJ7UIIxPcAHXOCIsKi6lHHHYA
1xfrDg1+1oGg6GcHZNupWjEhEnEL2DKp5ngkXlxUF5D/hPVI9a4QZ6i+ftjcwfJGMKiK+lIOpaFj
CZed4OBwsy/743WXecWm8wo+ryPZgFJ6MBtL60AVTd2wtBpU+e1UyY4YVWJSS+ZL7sNlWbTR11g9
M8z8iPj/XKQWmQWn4mlS5FZOacb4EldagcNxhDgh+ZCe6Ep+rSW4Or5umcnVTyBqenuc/iy5zmpS
gqTbwGGkStFPgC5F5aOsMGzWrPDjClllm+hpB20EwsRnIV9e2EwXGBzS+t0V7pOabTpjAk+++Ynd
SkgiOPv2R22KXLrTCVrDrfVMF9PtmI9OsvCZQO4pPLPMaiYb7EsJIn92U04OuyfWymbl28CUy7HP
kFmJ9XQwRPcuWT89kEu3xkEUk7hPlNkcnRjsLDxsIT98iq08SoDUEuz+ALuEGtfkup353Ij74VAd
KAuzENGPiz35xwF3P6QapdoTvXS+NJs6Gof92IJYOXGjsISJckJ4i4fi+gmHvEr/BPx6hr9Wf8HM
oWHMUEGfnMj101CtimU4aW0CWhSgQXYJEOCFYQhP0qZZbR0oI3sSn0I6vEr9Qyg5WcDqjESNBw7i
/RqMqciqhEYGJT9K3QLM5nH/XkX9tJZGmaLvGCRwAZ9uACh83mn4aTCgGr0r8WJqltURgdcC6BXD
3RWZmex5TrdoF9tqGCBsrKOopVhODAJILFcWZBMd6+Rr93vDILzpBNpffCYq26VmkrIxhaQlnjW8
PYusc1c62HVX42cHyjbOGhwwKjsHBIETcQ5EjOvUW3jEreiw+OP48ROzygkwdBhqVIhnG1bK7zik
RzqK755tvJbFbymvfK0nmFR5v6tA4kU/qR7sfxF7lGMYQ80GUV9YWESxgFNx/rs5vq1H0DWcRx/G
erwsxPfltLqfFwLJyQgbo7wQZE+ng9F65F4/r/Ltsdc2W/ef/mk6/01IS77AGfeodV42gUcW+4aJ
An+Ydlzw9HB8g+mYbGsbBGFJTQUHOZfhevxKzS3yzZ2q5XhnEUqFh+zTrbnKfsVR5qXO3Vvy3zVW
i9368dt7bPcv4ust7xiaJsKh+8b23l/s6veZDuu1PAEHgIH5M13byseldcUVcylFlxzEZB6roxSJ
xFX+2n7c3pfxj/XqPSCS1u3NRYuQ5uomcdI7jM9LpNU6RpcOmbZqsvy9Cv5i4LNDFahx85yuZ7XN
qdmPfsjV3gGE6YdyuRARMI5IXtrNRz81pLoilXFUKyCdXRiQh2ys3jaB3i5Rd+szw+eblO/5+9SY
/Cp1eVWy/Yhgae5OjQSYzX90TpkecU6tD12bYOhPY9LU+ZrISVBDDOrSPIY7JwgiB4+YEq71fBJg
6bwPkeAp0vHYtGiCu8yykZzIlpNtb0kP8j8gNrHh7AXJEdOmrPwNbeSCuIKOWZQaO5C+ds1mMrhx
1k/xpOQADrni921yuAQKfM8lIop0A/y7FOejdGd51ULWNS+caqlPIFGCJ4hfEB1nbI9DKEiNFRQg
9aIWJ9txON1TNzJ3fXdt/D4B4ek5FX/6ArhFzxK/210K0nclvhuwSIwYq3V/iQP53rIKAYf59pPo
uYb8LS9Jp6tG5aTDnJ1s5tvtWQIV8mGopPS27gSTgSqWvf4y9oro3kgtm4kddoQVNH1ZAf1tPE8D
IWk+VCIu5rlyiLdftV99UaVFojP30ez7+KWyxZnPV25jYKKMittbbXJsEsdEcrYz74c8NgJfqIM+
0R7sIdsV/dg/0blhqPzmUOYCMP6uYH9dvo6OI+fiU+SuBrGIhSkA94T+BiEwj/8jqOdDc0O2NGND
N2/bhpDkL6oUhN8vh7L8dCf1ExfPGLjRtiD6JFsJiFRtMaamSf0WhTrp7KaR5kN+Tm8IqSHx/IVN
gwOjlHz4MiaI5u3b2KK9KowDGDYRtbYjYgqLHCSfan5IzkNZba1A0yvtAH49bywBADGahJoWxxgx
/BxvYqjjVTT3rsNeQx01dLRc0ORjKXTQQNH6DzdYZoDii0N+F2DCObSENS6Ai+AhmDkvVCBgEgKn
/WAXa4hHoOjTvlHwVGlbmnz31bLtMPZC/J5difviqUhaI8IS/wjDDHJjAAayHJYpIa+f6YXFoPcG
LntThJQn2D38aebbSbdZmLlKrpPtQ+KAPnS1yBMwb+QoBmJC3GmGVeGgpvb4e63eutCsQonCiSUq
ewUrGTBPcMEN/snuL3yR6RIcQAaC7judMY+kFIFYYtn3yA6hxZhGEId2Wj8EsdPrJ8vp3r1DX93K
ZMe8lWvH3hKVaz1EX5NFTvpOOI8vlOkm8iGKW1pr83WneiVodn9RN9ad9HP+x2wuKR2POssWXyvd
Fgt9m/QTydJmkK8w+ERsM91lC2akNmnAeix/JK0Hh79rHSVrJUCbsx1AjsatDJJU4cXAV1wk2g0K
X4615ODJYRB8JIeAarD768tWqLLf1FTiq9KGjgiSMNOVS9hrqd651lP4ejqnwa26k7H9AT353szb
0tTg0E+RBy0y1JQCb1VO7xIYe41Tn/VbyCzXF1Ng6wEBREa65xT0CbO+YNHgsmuwosL3sO104zm1
hoQmCGNn00x+paFVx8xGBO9jRrQC9V7SWRB8bSXqh3GgGSIJ6So4EBntlwAm/c671q6ZGl79OrRw
RpWwSiRVGkNX5/4JgfQZwXaF+w5Aqdcsn0ys+xCMOAMM94sboVAOShJ0WYHPyFVbAhSqR9sxVQPk
NIB2Yg4jwLZc3AaTzKtqPm9R5+0dU65Hy/gJm4dUDmDxK+R4hnMUaznXxWWLeZUxDOb3rR91cdbl
Ai/YiwLrFIRmoMmOj7HNdZzqkEtYdBV/pGuKfQgwRmh4NTtdNiGHdbaf6TEiNs3M8JxoErZBh7Fg
twOiBMZbfRvrBCipuJhmB4rqdsx4gyOkwVCtx4g2Zc4JsQuezirb0WVMmCJvGGXQ4rK8ggJgubDU
mTBEP6Ezgf9htVzREeYGVMGKAUGbfVp1DyFbM4Fc4pCQWRNPBlnVWFZa5HBV32GTyevF22nMVGGC
hDCcrH8Ixx0YE+DXPurpbrwXBdlwG3so+8Wo78uw4dQIjcRmpCfStiJRic4lZpBPncav2tRrGbQ1
2Jkwwjl16ugVqrGhB5imT5hyNveZHzIW6VIwacbqsuctMSakP5otGQ2ZfnbOzuaujp7VjbbM7XDg
mDWU6ia8n+WJroelTNQuKjlwkMJh7MT7fd9x0pjZ4SeTgZC088OcFZX2YkZ0gsUQJtu7TOft3CCJ
/0HVQYSJPlB8YpGc4ybJXbwDHjcxa0zKJD23G8UDULnhJbyQpdeLXYfeQ1Mu1ZIFwHrqWrNg3BZL
8hjHFxX1lG/7NkuMDcELh8MkxqaxRCVGi3f+D1UPYzlLIra8/cZjC2Q7XAajXpyatoKVe2aufJrQ
clUOAwBBZyoyE5ahzGE+Un+QPVSjXmwY5j8yHT+/o99yj5SM2sZE0eyWqE80ITh3doyMnVLy1kJt
XjibTO4JVCv5FI6mD4dzOghb8clEsAOqFCCeaerpSS8PYqzECevZ+0YAeEdkeYCFJqd0+iBRfy6b
PvvIVVjwl1TNS4NP8ysRf340zMs3rGYCnSj4ybNUW7YdhWTHX//trgv2FniUTtmGD1pjy/UqqgiF
By+APKkQfbKvpMNVIPmeC8U3xKkp1hCKGUgS3Cp82ugnC7ZNp8lwBPHmDm8VLu2am6arGThPJp3T
OgCxg0mkj9yILAIHfRiswmdSJwSrd8JBxaXktncQfEbKFlyOfApCn0gz65dvxdmDD7F+R0nCeqhq
iKXDvyH6LFDUchrD1pFSb1Cx2y+A0HZuX2V8ngUOWGZMIHN8Y0apPXBQuJqIWETdQdcq9jCfaGY7
LL5cYGvuAfO+gTVkevwSZaG5MpYdp0h9Y2RjHODOaspdRPxSQHaaQqTj1U9qNPOV/zRSYm2WLJ9t
q0+P4olycP/mwY4lLjcKn4gnXeJ24UD73SCLw+K4DL9M8i4VG+uqvAWQvvMfqOLKkXsZ6sgnBZxn
/hYnsQC9owr4R4uEm1Uc0mA/7bqLN2v5mf9hXLxOdli5Hx6ypO7iG/gxeNsD9gfVEGDIisymWGqi
IF2U2IX4ARCqjK9fL8G6ByqdsH6xIQqMN/aWpg2knirxk9AAYLvRJ3SaVBmF9i9A8bEoahUzsman
cXD7CTe0D+IulosKgjZG+JquRf8gPtsujI+8eGJNyn9DXTPBEEIq70EvRKE4xogcXCFbLnwM7+zb
vMwB+5qU7W0egexEArd3ZyFhNXawnAUnpr9V0xlO4moaaGDTNd9mXHVlTTIhnuGz2hImiC9WLfXG
4c//2PhR5tOUlReEUfzMqy+Gbhbtp9GB/WccGDc40xNKuUyXq2a4JoD1j5Y2G6p8HJVZwaIHjZyo
uEyewpulLn17N9jc3zfrvlQSW8HJcnrEWYBYoWvm/dzmA0721wjX88Yt1iQcNorFHNa0lpSuIAfI
ZgN27GqCCNxlWhnkKVNFpBwlKpl7g2ftPJuqSx3ez8MVq5MSCj5SQN1Ic62hvOyCA0hSKJMiXT0l
KJ9r225QGvaJ80JD35XhQK+gC3EjHTTE0+JwiXJYForxsK2bGzGmlsMbHGyiVg2EEqeQMNsFv8yx
z1yxlQWWJhIxeEal09QS89f9O5EWMSq6mblO6KRgbR/ZhiiPGZnuTo3a8j3aVRxmj1DzdZz/+H2f
8iNjMVkukkko2+Dt89N9lmIkm03IBfP1JlMl5blUF5RQrrhqh1706WM+nHZ0gozQJibonKBwUxwy
QZFHlW6jPbMiForsplaTNKJwDJr4tr+x9ZSCIJMVpllM++I288cOgGy3AjvQ7xwyVRuQWor3sNWU
4YRbj/FWMYoZGiWz3eAESR54J3MvIc7rE18UJOWAwjpwIR/fp0WFfWE+5mk+B0qYm7R7ha0oLysU
ipqAWtyV2blpG0m6/wqePJvUvDVJSS+Lp4K+98kEj375nVp+n66hNs2hC2lOafdd5aYQTtKaGDT5
ZTuhljdXMUqbNv/F7VQLphIgVv3GVGeV5CsAX5dF5TE2KAOnjFtsgojMB+2rLEcKEX78YhYNxnpk
Qn7nvxBQLARVQtVSwIS9am2cu9gMKXIpFC7FmlTXLNd3gN2RnIyKibkIa9o4WFq5Q/XmCPZODSZR
b0/0IroKEnoQfwAKlK0FcSiX7vi4E67LIdDD+JejKpseLqmD6CoGebX/3asjGwHCkDTs5NWlY3Nd
ZyN2V9ldI7cn6q1/1wdKqhoGSSECeDpgj4ZHhnvHjNdFV5Gi+TjW5GmUaLoWcbkfVriXRTPRJrQX
FEGwfAgG99JxMRR6LZT66eCkHiNEwxT40TLnYHeJzrFG2UAcjCDtY9fa4s3mxmK1IF8eU0RZm8DB
FjSUPgxdxyFcG3aRCKRYG0O2d5o6o8ETwO5A7GHKCJo/tDzaJysuvOx3euq/+ib3HHSID3fpqkNT
sC1sW/hDhX661UbvkxN98e5Uh0JJ1sFlPHuLN+Wjp9FdIIvJnqIpiodp9EmZHH/N1Sz3I/vkOCJ+
P2kaZ7Hpt/ysYapqi4EhjAsxnboqFosr9WkbHN1F18fdfDEmqvR15VdRw4kIMrB0mxqqn6r8El1x
laWjckLYSI7GJ0V2WX04S5ZIuRX1tnk7jyAWH9PL2JOdMi5kR4hZfNLeqTH1sODY95WnOAr+VieE
PiE+jn26nWQIq/FwajpSBF+MWxQGazfJFC83wNlbEIcsU1c/gEzhgsomeL+UPMzpv0xJETfUGUET
QvMqGHVSmMnBaQm1duSnRzh5eSVpLHknydURgrHnP5bE9/AbeYTiMQfROqJ3oTkwG6lNtSteZ5OO
o7BBqO4sfTNEzvPX8i2UnZWdRet/vX4SRUEWitS7ze40DRCi92ThS9r3OXzN+XD3fq0kfhLtqLEZ
JiupsgKX0OCzeL4NnYlkfqg69j9Z5uoZkEBNzDVDvoQvalfRRI4ID7Fba6828lG47opJ1z24vO/+
RoBDuwE7Exmr8vZg3MXNsbq/1fnYpDW1e61TNnwLqxDEKkHBrudCwJtCq2e/vMzhJk/WOmzAcAbx
78AF7Qr9fijfMlWHzkoyHI3Za7zPPm9x3STLRhuUyUu0hApTK8vLD32WC+TXvrDDcc6P6xzmn6b0
mL6OstUWuLO5y687Vj10cM+SffB5h9zjbHUwsrx8ffp6akR41XIgHN8gqr2a1LJJJpf5JDiEmAkc
9clMqPynTYk9P5xwRbtjEdnXmTQ7t3SXr9hwV2LggGkZOH5xrIVmDmg6+baUC4VSWf6qq/ZEp0Qv
he3sb8XT2AcFw4agb+zXXKzRkLUZOI+Uhrof/FtynA0ou0K0DKR0FGBbFxq1Z8Xtra27ZbpYgLa/
rBSjpzlp/FGI2iXKTpI5efyq+0xWhMr3CkbfHC75/jfPebFVOmJkkbPJOaRZWE4C5RSe+ah6exmK
pJQlsLXhKgKtvdxry2EJDONRi1NUbpKMgzIKIEZS1sGfBfCx5ybnwDmqJZNN5deEtfE48dkE2EZr
ew1baFWEmMZBHxhbX+vCHY4aJsxL0bAqXA+im8Y2L6/JpYLdFUIotGXQV69o5EzlVjpwvOAoDGZ8
OBvBzV/+bmfKhXSw29UY67+BEt8vKtzNtXDx6iK/am7eCASz86TTNBO16LH9iKlAep+bYVC3utct
v+Ap85hF5BqCLVdYuGy58mHfoAFJh/8KjFEiqh5Vhs6UmCOoBQPmXSQrK+f+zKLl7DoF13LUo28Y
+7dwI+h9r3H7QuJpP/LPy9jhPEzFioP/gxhrPOG/BR/oUM1eOsdb7Xnr89p2A3fnOMKZZ4ThGXhK
XZSQssOMXcSWxtB9kdmZnGUR8baK92WT/UIjBVkgJZgou9QqmUlwLofxMKTsHk4klamrjvsfMmbB
1gsGI+FunZ0cZrj9sB6BkJmodX5Fgkn0oyvt6lpBS2EIitaFeZbBQKP5/VMkSDDeafMOQW51p71g
eh2rFqCS5rIheeal/lKMzpNtnAzSA5lTQRSXw0wxYBLgdMArCCAakJwU/0hxBcUuqPOo3t/aq9m1
FaZugf6vyhAEsE8Z9fd3Kt7mWB5Hzd/Wn/4N83oJYG81WVtNx9+fH6xrv8AJeiNY/WzGRKCTgiVv
0YzDv5whrzMAhomZOS9+TtCB84yDT2rVBuCt/ZDcZYnmwvTXEOrE1MtMCB4AY88uW6XRvgqPRcFV
eManqRtn1awjbec+OgoMPxN1/XUkFYu81V+WiI2zz6Fonq8RlkpaFepjV+SgyQ+o5neD2QzJdFj/
cJPal2moCp/KvUx9QC4kUKEEa+NlT4eXsYXcQArxJSLEAe0u1Js2HYEzyyCdA0vwerHkRhjmZPAK
D3mg0+iXKZl1+o02sfaxXeU42o58Ltjcuxo2kpE7Eby0l6+Sj9UEFgZrpGSYZhbB2cvtywZpu8zE
UvrzCGkXqyRt8Wpt4U2UvqNA5jL41r+URoZSDv1bHKY9eir8CcFoZXE+xqy8WReH2CyINkeVqN1i
c9tnuLsygfN+voe0wB1JD/4fekOySbmSYQtO8+XEMxw4nMvAn8AJSqcYlPrsOQDb3yhW44y6aRKu
5HrYeK4KCwnACvMG3zwZmAIIyv/umeST6JRfs3CIvsePsRFdmlqSSM2MkufAT3atakvZpm9U2BNX
zhEzsal+moWxDVeDqdtjK9wwoxFB55fiDDIxPvhP5OwFAfCuVXCHo89p37qxdGGJEw8dZAp0pYIF
UCcJ3VxKOoINUWFiqk448YTArLLu362OOksF3TmVj0wTHUeEI/0Xl+CIkcgl7qnq7N/iiBhwiX1j
Xr8HtqxFRv/SFwm7FkbNENZww0KusRYyNs/SXWYEu3X70lhN8z9bpH94+r5Cpbien9dfxJDaF2G/
0dFDux5NEtjdZI7iW02tNHApYp1u7kfFY2Pfmf086hiABAYVpKSGgQzDxUSipmC5a7GMKMSm8MgI
aUSqwlkAzGwe6VeI900QV3iBGlScW32BrHgOVdW1H9/XsGpLx2X9CJNgYE6aj0AdWqHI9KRueF48
C/KAtfr8f609LnVZrktPJyL9IylG7GKIPfC2CVIq3U63FssBJO7qMV6u6unNF8JWFKPxTF1zIP2U
BJZSCYmEWX2+QLDRTj2GsUVj8Z3e6OPePibqyVTxcimcvnffa/D1qLRONmZXSRR2yaS+ezZXx/L5
2uUYah+QP32d9SFykJy9WM0pEmt6xgbCCDMXdxV9XmffLls4gnHJHeE43jNJ7pzuQWqDjRh4B9XP
UPcMKkbRsvnqbHomxb9cvlUGqUuIK1EkWFlYnBCNiDFo+Fubub0LZB64D25j73n5ANU5PsRVGYKE
8iIHHWgbx/0N0oqRzHpR80SMByYGjyFduxe2CUX0ySIgMS5TMopAYeLPxJJ8mkwIhuYN5lTwIbD9
pWPN2CdRd0aowEiXXwi2mpu4Hgl2eFlDa6lASGNyJsIO/coT7IQKccbtolUNz1X1XHpXyjXQ2Phd
6jEIdII5aBELABF86U0u+CT4EcoXUlq7oZARjs822ILhYntHvrfdVwF8JUEb0jsa0XaPI6qCmFr/
EvHuhkeGiFfw7/OyyrouGICgjD9XhDan5mks7BsowgUVg2FKKVEas/8basu+Im/0Ncevcz+t51X1
KWzAUsnUd/sa69KjZG4peRthqW02NeX3zZ0QvNcQKB6DJ8WCJkhYY3gt9D7wYyNhMVFr3Yuz8hYs
30gcWlKoFRtKFM35+sYKXPXGDsfMGPu0WHqaOQvOM3EZKPzuap9y+tnUNsuKL+JTwcqsNrQjA0sL
DwHiT0raZp2BxoucFH9nEEmkOcTBXj8iYTTO6nXkUb8eEDLQgTo82ld8mZyi49wdyulzITu+rjvr
4BI8f3HcuYT4nuPH6tOjEJCHOKcOpoLnSOzf7upxIG77cCS4Zefzuu+mfgOEHOi4qxYx25317n9I
UlUnaM+509aFTi/eyyDiq+Hx3/Xfo74VIFQyse1gWMg/5Lixz3/e3o5AsdpuhfCujXJs9AXvT6DU
wUd+sajNPu5fRCdfjYfcVR35MA9yo3MY7tWQ/mntPe8c31c99fHD6E85gQM2KejE128htl8MsVSt
dYdAc/wxG2b6i5Y+6++RXqFLEM2yonCJ9EsrrhGlyoq/k/zqELR/0dLBMvYeaTLUjueqsX4gF3lU
Hq0T9OT4HkSl4MLAHRND5GQ65KxrM0hOiQRnmWp/7lrBkWaXh8TdC10mN5KbV9zHBZuOcYTAVbts
tgLaiHkDDwE38c2yP1Bo4hwk5wPJyaV3gPv7WYBozgKeH1EEiax8YXj4zKtmvxbX/p0qrbfVe2f1
fQ/oC36fSyCvAKg38/Z4+ZKuPBOF9bqi5PAWlXKpyl3L9wAwT38lv/Kpcq4d7z9VDaPbuBSjt82x
cmmcK/A7qsgPpTgYxWgeisxlYteDBRrvx3GqpGbLGUq1ZrPKRbX8s3Jb1mbzyvpjhltmPbhG1cel
cowBVqrKOPcOl94MjyLeDWUbx9qynl2X0s92/tSIctOIxzmv3u7ueKYwty774fVcfWx7mVx7Vz7l
m6dMI5esHV1n0LKMMkBRnwM3CtQp2L3Z9nOZlFTDBV6D8gB9fUKjxFQ2X/H2bbop8sS/zpf6Nvlm
KnDqj9Mgx71JV1YPLNXdXe157Kay5WXuoJakCdN+CyLr9Le6t2ZRP1fOqmtUsc270lGxvIj3U9l6
LnEFoWvn8wMov3Oick++3XPbYiYO9I4jKkCqX6A+Ycl4MR8pCjwJd39ODhtYG66eNOUjX4QAklaA
DNjdC/FHKYq6uWwp3jf7PEzBSqHj6ljZqN5elB750hqCCXgol6ZRjB/eMavbQU64AenNW/QgGr4P
kzGiCUcmR0AsH5WlSuZtVMtDqW8RMN9ElWalg7K2eH9viBDat9RXlCpt6GVqL3/vxWKytWptDg8t
Dd93kth2f/mRXnts6XnBIBmrws77ZAbxU7J7n6QKyUNUyGRH6WXjtqmu1EIldOKYF3OPOnhzgFLz
q+Huk4MVOGlUCQW9AFGOao87f6mBt0KVS4CkfvwlpJH/yYCXzcYAtCDckndScXCpYLOgrxeYaqzx
4ZCbDozY6VKJ5XRnLJ5lVwGysU0IjKew3RbzQ90jT/B1ldWqfdnW4P49yhNOGO6u7+sraFHvuXgH
PJyl6zu4Yawqzu717YwjZQeKCEyYby2jsvcAkc94zlH/+RlrJQdebiKPgSOX1DObGz8QkUUP83yd
QrNu+lDOLT28seRakrx+CeAIrMIgomtd/GY/+cs8P/Iz+bDjpZ2zC7M42TI0vmyqnrv8XZNvdBqP
HZbLEMWWJYFXLwjagrcCmkAPJyqIBjdj2cpo0XnsGs8oABtzg22imdd5EmwBbteSCjul6r5MvUaZ
6vms0+c5V2hgPqE02vOGpgIxvJnC0HK4Q2Bdiu4RsHSDJ2/F1UvVDsIOhzfAT89OqETwA7nyKjNF
XupnkSgDTocXfWbh/aFZQ2Fp8RaFzYV0yOvmE6vGdNAQBvqAeY9vG3YLPV9s01JXEBqYKVNwWkBV
1pchkMrWorFgl9gWYS12pbMzD6pu5j59qXiB2dtYu2IF3Y25WYgA3auQ2zH5PnHaAP5KdnJlw3PO
FlO4YcfEt5MZLU90KChZGND3n+Qgn+zsfOcokFY8uXofs0RAcXuBRy9s0SwgQbID1zRCkb3dVQKc
fHGpwK2vpqs4iyUDI7kWuBtfF83FNC4eIO3/Qit6rzW+r6YBGwnYPUfrie2Jr1vcjXfaD5RM+Oat
1fA+oLRJLVW/B5puhxwCjq8AKjnysAuDFTIRWpulL9sqEjmvpAdAJfmhRPZ9Y00oqmv5UNvvRhsp
O70Q5H3JJBeQ2y8IE47FcfsP9jP7KO32ZUjb5MA5fi465iFRDAAKmg6qEeY912Ycm8DjWc4thutr
/aTM3flO4155TrcYEw7V073ljSv8SSRdCFih7xTSLcvOgcpYiACjgXLnlcAvU6WXym5qccKyAGW8
YJ00polvr+HGLpfV3fi6q4j9bWAWORbD26G6n9WeIGApTErVJCRPWIjNLkD1AWekKWTIBEkdX5m0
1bpNC3v5btdwTJD3kZyqBJz1ZXXJvV5WEcpdnZXDeH3R2OATsvowo05SNbDhLJv6Yl5j2lX0IL7+
aEpnyGC4addahvTfSXRWTxmZoPVH+lDNuNucyNenbmyTDCvqL5FoPrb1BLhv7FoXVjqu3nPHcSDJ
e7J1dLYP3tjzN80WHOem96+l2g9+0ce1GK+g7C1sCu/L8rEQr2T6RP5IpVElXclXnw0MnQ3GNQ6j
W2EUw+U63PDmoFmKyUYGMu1cibr77/vHo0GW1S/4NGaN7dv2fySd17aq2rKGn8jWyOitksWcvbEZ
hqigJAHh6dfX57o4+6y99hxzKKF61V9/sPDaxZwXUa0+5ELZtaW40oidlovk7HfN7XovwQMchIo7
GIIRuJqbLrFY1GkHvs7tYTOzfuAw8LYNU9rALZojknuiYcZqu7Uo3C+2qGiBaG1A/+jmUgfkg5UT
E/x7Vrv19ItjF2xdxn0sOgMS0Yeqj2XYCECRXr5dYExqZ9eHr16TMD1DZmXglH+kRpNPkiLsxwgI
z7cDY353q8/Jw9df0xbzz/EXo+SP+/pgwyVs5ZmR0PSk23/WNJo57uWoAUn3K72KnoFbSplBuK/c
30sZPVuPPTlpuUtaXu6KaAbWAra8NjXMTB8r+La+t6qLJGgMVSvJQlZZrLlShdA7vxyAUDk0c/pE
C1FEbOXBCNb7NxmV8S5Twli22ZwK0WaJiM/EAnlk4DrXP0SYIBi7V0fRRMQKnzrX8SmDVepGqt8i
dHvZfX38QtYP+sSaw2Q7henwd2pUf6/aey2kY9kbo0LS5RXzYbVOs4AqrDLogQSx69IHEHQ5lIxF
X9nk9ZQtBqzxASmfkIXNkImcAxSM6FcvsngLkTReUWJ6ZMKnVoUDAk7YtXjNnQGEojMVcFB46IxU
hJAfTPVo92svQ6JGagLOJ6w6P3Zy/NbrCqMvNvHKLsJImm01pH99y0oNNXteuHByCtNPk9XzbXOe
isJgTPp5QK9ZkEFQOM/BCLH4EycNDHTu/Nr3c5QPdom6RaOImqr7LNty2nYXRX67BsJDaOlw1pIO
xgPWPlzsE1JdKV5o+qQxAzRFg97tkWy7g3qCQm9nGGNyOGkl2eT0ZY/yKGhXtnJiv93ytssXrRHk
gUv19bFebk7stZ0O245/i5gcXDKzfxLHnjZER9twFc9iHbQuL88rhWQJ+WWaw6nmqwsHKO66pPgA
ZqgqqckYPmpYzmAfISLWzHl6xw1Han0CNPqR9f17o+/j9kweyW4gEp+ADpRaaJ3lIzdWwI6DG00B
cKZ68sq7jG1bO/u2K6N0kJs+2dfTPqhpePvVvtRe2xr3J/Yw44zTs82ohhOZE6Ko14BnyHMxFMN3
qrvG+EXxTPSMcBBf3myxoqDJeg4nfxeRq+kAYumDe5GeYZnxeOgaJNjJi7kUIQ4HLJXwGS9ehFvW
yMzN5PJ40uDFa+nhAJc8AQDMEa0sHttM1ar4I61rvuYGMgltpqU2ZFU4eUXts8hTMd47jUDle+9z
z2BuP+okCypYB1D/9QqqaQokWfYJx61xLHmVQZoHhk42w+IpE01Su2QLAcs8+dQ7QwpU88w5SUuN
DJZujJWKoQctCFPsaCT0ifbVwD/InLNTi0F/PjqyGFzJtAd7P8hFu9MYKLb9jt/vAllngGHwAN/8
dMCfbmHjTaS330W3WN28MTmNk8W3l9g9RuE4IpHo9HT7Jcr2dvkkjbgfALn8IP/oQcaH15HY5pwX
n+ftpa5qHGA1ll1EA3DQsV1AcKX2OMKhSOB0wbYIXwr4AxlO0yudgoKFGSMIWl84CASnU+C4SMpg
Uf/4QBBvZlrf78kYCVmaEhoIkeHZ9xEph/lFvmLbCZpxKn0Dz0ndZXrCSTAO9OqAqLkP/fTLijks
FOskLwo0qoM6eBKgNsMVY4AbOdu7Y9FN65ynTBAJJZLiMYdUf5idukQGqI1X0P0CjxsogqBfI/wH
OimwQPIGp+AErx3c4F+DmA5Wj43y9CXJltspBzeGFmienzts4uDp4r8qoVi3JMk1MtfkZ1O7d8/l
IHvMm9grUMyJvqtZFleo5SVqYux8MGHDPfQuvW36HXJ0MMKAubaOGeorp/Mx+ujeIyqA8Zn+nL5L
AsC8catNN+44vSAtVYsUgAunmk8DgX4wTdBjY7j3+UPcLWFBUQZtY51MeJ8UNZjfg7P6BGMMS20/
kHeUv+rjV9oRsRB7TqIPf2KnS3X97k931eN1eVPHNi2OGDdj0Z2W5h08wbD1PUpx2rsiVHeFn+3l
Pe0L1+L0Z7jPjkqHE9v7XNScLf5pW33ujRv91hKSbZ7UfQX1DeSNnA/IG3Y/FKYL5+efxMNKaBbZ
GH2/7+qa3b0PjICozCPeTXM9wKDy3Jc2OZ9q95iAauTy8vvzOPh6X3j2cKKYsRrDGlwHu4wlzR1B
vOx/Jj1jyB5weoJ5CS9LHFRDLZDXsNY7wf79zYUpx9uWpp3py9LcWDydXz6qJ6oC8LD6zd5nZQHQ
RZsptSM++YmNz+jF8O4kAx8hg7x9fEKUP69mjdqElr9tropR0ZVDzCmnqJJazLtfs3j36jkmVZzC
0v5CsaWmiatwKsCIYsNhTV+vTT5KmMgO+6Nv45P3nX/H9CtmO/133SiSJzbmMJOoPv+mCZ+T6fUQ
Xt+KNHrJIb+Ndp9xQ1enJwToGk3PlT9TM+x3OPVQUhHPfvX5CxQZcKI+4RqlevILQ/veHwfv97WV
W5aORHAdm88kblztG0Do4y0n4WlWA2et0gvmhS+hOzC8n/4vq+Xzc08b1t/dA4zHo7mIiULmfAo5
MIlc1oVHAuxs5Pw6JCKaJEbnyB50o2qMxjmtN3gnnYLHe8Q/tgESBU7R7tDQYJ7UjdYP9C1plZ+P
RUgN+DjlLyIONNdtNNrXnwjurm45tqzwCC96euPL1ktw95Ya8bCyng1iuGOJhJEcfhtl+P1gtmR9
tycGIVd+ozkVKx84cdqyP6mVbQcxdkN7wc/qjkYaBA4U89Qz6c8AIM/vO/9kzn7rh8/UgyUsJvc0
uPlIX2XzN7OhYgHE8GqWAY0BFgWY/6ZDvbDz/Bovi5VxV0mdoDJ6sTTpYWHKI73spDCBgNZQJ2Bb
ZCG9nUaY04YDnZWgPEx98Pt2ZQI194Q9MWNEj0YrWylANEwAENKs9G2nkOdBBxcxH1ynuaSL+6qQ
SUaDyO7fS/cURGfpHOXCia8XkkiCS874oVnV/nMWjZtXXEtQbVZQpDmwRyDUhl66bzf80l3D+gjV
WTUEWXzgL5DZimEBh4DW96DYPrCuZIEo5r9YEMOBaJPNQx4n9qePpn7UevxE6/YDHP80zCc5B9rW
lnPr47dnDpkMjxO6C157OMq/oTYBKTaO+OFLZZioO2Ghs2aGYkNCUm7pmSuMkuQVDQJITt5dcnU2
+E3VVSNMKqlZGO/gpwQV72EBaX32mG4pH7ePE9NDJyXWGSgW/hiPvtsfjEES0sLlwHsjkuNc148n
eaPTBQNwIH2keHwVdsT1QUj8IgxXH4fmKx7jf7i9MVeoKmgGZNMt++uipjzBhuNkqRw20aRLad1S
5NkQW4zxNlIyTAIhVdlsWui6wae5gY1A5/BC0hYK0sgn0Cz1OKeJgOrF4CkgC6+mZcQ3lN86lcCX
e07T9ziSPHWerr537lHrP5bfTTQH+84Csr9XjylXTOGVFEJlS4JQzIAU3/DVKUPFk5CPMk2MMDqJ
br1NOgfTfkwHLhqxYYa0e9iHqMXeeV4lmP8C40fXF7lyR3BmYzXgRFmw04RB8oJgbuk3cspiIfvh
GWCGI5Fj+GOZmASsG1Q726Jox/rEgYC37o/Z1SfHCndBbZEc1Zz1hs3tHpxz37gwU8P5Kv4kPAuc
yDE3VBOC7Qgh9oSu4OFEKfp6G3Thknkt7g42DkJ7mJT4cps+PaSS/9hrBacm/P0cjekCw5F9hLUX
rm9fqgYU7EBTDu+NHHbjhDg+mOTp8nupPqOMtcWMkyg/1py9SJvm0pLDm6nSx/IiwjyUyes0ra+Y
5TF1qmHCBmsfsQCbw/ta4e/Wv2PSBoa35bx/zrBM4AUEpL+jDbwUzfC7Umexp+452zh9cNGAC+RE
YKOgp7PW1+fAI9+WDANS61x1iAEx/xuEWmQ83it8BvUeXxjiN3ywmwHL0JQ1x9vvMeI8w+Yz5iBa
UHVoI5/j9o4lGO8IqrU7Ob626SV9r8fk/7CaIxaohIwsByryCt4CPC8rzELmRuv1g+ckNUCnEfsN
sad9NlbfxSNkjfoM10SCZzGoJFAHhyITdAfihlNhmIQOksjaXb7OPULpXd16nktwre7H8gvjp+tn
U2NqjEJwCGWmuzWTAl3cnPoGrYGoiu5HvTxhBALwAxQDb2bUbaFsUpOQ5GOQdFpKi5JAM3FuvYsh
lYkhghyjbQQhvaK5HitUWb/bs30LU4fXcxAmc0ZpZF8DoBTxoBazPhFxTLGtcHrWHFLBts+tSDsT
zolxOSQXsg1hAXBrtSAOMK7Jg1c97NnSGRDn5bMI6vm962dCBgrSJI5ABhkeuJ34/8OnR8KKZMJV
Gsn/OoV6/llH1C0MwoDQ9UPPkx3aO3NJ+hx/nG0gQNVIs1VeUg7G0SOUh33259wR6BCkYFN76cVp
WXBhQ6XKwIC8LlY41gXb7uu8bjyj1AY8cQiZXPd/wikHnJKZBsCyDEFOGexeONxE2pEpDyfr30XH
/rcrA9TV/iAUSsVjuZVX+VZh86KM8k1aDvs+FyMfv/xPN1bO9b7YRWMdvyggjD1fvNxjvllNP3gx
bTh66KDOsscTpR/YQIK2RjsYNNwjcNgV3shBxW7gTftETjc30tWRr9NkDIQjzGttjgEa44CTChw1
Rfo++obvgIYPnE5fNeeGFo9g655dLTI+7KoKoO9NaoyEPVaj+ozbhXBCOxZ4iSeuecBDr3HoMPSd
uRqMM7+Z9KaRR+PYm/EfqmNO47O5NoJXZPPls9XX+TjfLCiX8jzxVaY2l2r+kxmNhuUKDPl0TM+c
VY+ZhBQJxN0xDprkxBPDNf766CGVEIMizY4v+BLPfzs26X/V/Xvhs9bjvguGSPs8zea/+WnSh8yJ
i3RvqizoGqCRrd+ErmXzHqZaU35rPmaIOVG8Fil+2yzhcPcB3yvbJU4k7BwfNkE02H1rYGCAqnzj
agLYt+Qgo3sJND+e0tToTjeT7AFHh5gleEPxuMSgYMMo4vIw87pOjICuQxgtrXgBG3SiXG6wgS2L
Jfe9iHfNFFMjADQoBROFhwN3qKm+4o5lV+EZPQH+qocq5yZOnLyOmNNdMWIaKwF+ujEbtb6rhlBm
Q+bb7M+0JFzIBftRvdLqjd6aMLbDi46eIBGQK+OHMsUykA1VyqRiSfdGOOC81/AUUoq7ZDUfr8Fr
iDKFDGL8Jo98X3osudh2+lUxboIYEIRrxRVjRN9XFx4hO91CjwD4PyRHGD1EEL42NEn390xaGu5v
jB1CrVJE4OlB61/SpsEfW/fcwn6QUSgMIDCholwB76GGsY0gQzLR33Tz5wt9rJ34bO5et0/syORX
un3mVNzD8xEQyuvGFXn1ApKB8t5cUxd4ZFWVE5352pXipgFsMRCCjaE7zLH0cTkesgzjj94yzi/f
elH3riyG5OiWsZNixaiZi5c+jWEXf5ZKbw8E3njwkT8gPJCISo2d/5zIgchwMT+XECiHcblPSgch
Yd1HtWIRQCjf6bfJMmF0MtlVibgm6QJ2DUuOa63FPm6FKf1nbv2O8Lg+KLqlpblisfHEesdC/sDN
hJUG6C25unjmoRnlKzZxuDNSAwENXhCh4N8EeYD5uXn77lmJxltuSv/am/+u2ZrNoVaGReWzOXzK
uPRgYIaVOb+5+Lo4naAL4PsS0lAseg+bQ01TXQocrtOVadEcDQifa7PtF9PObz6Jzi0ZTK3Dkvb9
sUh0KnAbtpTWo/2TlidOjdeICh579QWomdLRTQjtPQIBSMfnqgO2tnB7oKVt4FB2eCi4BZvchXAa
6IZJ4fNcPB/Y/D/z+YmQxNLjmDYiohHfNtV6oMyg97Cdh4H4cAdtWC2p2xhBe5g4SrTBuoMVuYY9
2/J9lK9dWECTJNvjbbWwmXHh9Mic/4QPEEaHx763/AXlKo5sjrrnMa+9Avs4CzC8mWjz77w54xYZ
AThsBsKU1BoYVot+wvSG1V77Tj5ycHpMjY+j47ZzpExn6+JhcWDjP/njvn7sn2Jl8jwmBjYTB48O
ajLq1o+D9LF7Dwtn86+frRvMVzElxygKhzlFnPLV9jXHA5jpcq0JG81RfFb3X1zVtRE/ltxqfhDb
MQTtwq12FZ/76KxBVPeDWQbaZYsyp1gRLKxkjf3m4zfGrRYn+TcqfnY52RTNOf51JPmdbLxrf3vM
56LYe+aUWk+dAadsupW0eJokhjCA13taBKCEJMQAjb+kTyUyC1umU5zwLNUKI4PmRBzqtC88DL/r
q/CqXsg5wqaZtz8OYBpQzRvJ5bGVZ1igVYyn+wYokXDSGXA0Qw3gDhuXuL8CtSY5ih+lEehP81fw
PdCP8b6IvAZYEb9ZXobGRDlGaClG+S9k5ykYYQQnFjOThpaGWh1xgBsbBYmpTyTVO1sNGpddsXDT
CmE2mH58P53Vm1IJt5h8nI7NtXl4TDgMTEeZns5wG1ptPPhCq8G/1AdzZx0mNMCfev2IL/w+8yNW
jiw+1CZgvcxmspqwgAQ679Qp/wD7Zw1zlcmKV4LsXgKKvC+2V4AxGu4GdESqzzN8G4ilnfeFdE98
sA0i+YU9QiEG0JNttJR0buzJkhQ/ftyuWWeIXysfupdNL2aK1syHDskqAOLdOmVBWI6TiTnn456i
g8qe9gZV08bp4J7sQS4jvEiEiY0wG2EuwQGqmwOesrkefDBEQzar38CWgA7VAx8cJGhcAVagqHrv
IPE9pxHhZhztF5x+xM4OwJzWku5Rc9mVIUODoAGpHE1XQJTLjG+HeA/OC44+rPIFKcogX+Sf90he
7KC6UTMgGi4fAhj9x689LYuIfdqEP8fQwV9KP2ksYTKflgh5DzC8kWuoLNHQuwuRSyVdoMWBfUN4
KURIlRDdmL8AlCdPfaDWSTWvhDkJKgLEZBuihWrun0ibukT7Nw4aTErT1O8d1aCYogrDr70fkl3u
0gtNGgeF+yg7AnopO1KAbLKcCkt3o1vSjYgu/G7lQHZJlwFFHWFdOlLZzjUeJhTWz1EWPMTgg/hk
GBN2udgRHQaMFKQE+Z+wc04TgV/SgE+JR7HZVQ977ub+m6X3wio9JAvuwDdsMLZRvBPbO9BWflpb
ZInz2zNmEH8zgktoYMGMPulKTiYVlkzHZbJkAELRRi+frj9npbS1/XOer7FzG0ck2DQWPtCA9PP2
PQKgDQjiXmUeiN7w/I/RTC4ayaExKSb49qEgelvxihtbeTrGQITG5Ei4gbNYU+zMtTTdSq03yC3D
TaenAFyXNSHrj30WZqwZ2fd7YldsriKyPJJQcj3gU7fySHp24qkI+MDPqL0/l4oN0uv8nC+9M23b
KfCxuhxKNkrGYW3xZa1qqLg9yr1GAUeZCmgDm8nQmRS7vSnc2u3n+bT4rCt7e49GwPmWgpiHCy+C
RSqJMQKuEswiXxrlGOWIV0VkZHFCu3p/9PC6s1EDZEXXzG0uQDBBvIU6POTsDxWrGd5MNi58OcU1
V8ka2CDQRgV9H7g6t47PiEcuOpkh3gsuE4G6Mlzpnm4JQOlYrCKunJIZMFWT0XdP6ftceZ9x5XyF
0pJXhK41upjvUJ7RojNtIR7HQV2QJYgdhCdAseOxpXawp5GmGm418rx1WxfeI6O5K87eMWAnSnRB
8oS+B23vCEJE3pkEj9In0e+fJkXh22SWaoD8wAEQ3D9y3bDbgd5ZYcYB4QJn8CHetDo+io4JrGD/
wcYZUbUtgkWbvQQVDnvYp1/YahCXVrXG8Qp1N+CTQoAmBEZgWAfwcMn/LRCTkKs1jwSYdDpKwXNJ
AZw+WDafFrUlh5S3mRjzp4pLu6ksGbgTRhjifLZb+krS1omGZGm2SrfMglDwbzio+4WvOqegW3eh
fgFJthvulXCpBAy94/Uz5axfQ/gAsR2ELHWLvTJ9X1joAqRxx5kc6YwhHL6OH4zvERgLFSXDKjiL
R5m9QN2AIMPyiiJXTWAWNBgE/JPKU4dgbaIxAlihnWMNQlJzjU3wi1ixJmT5l84IMJ59Ahii2rj5
JxN1HoFqF0gcIscgpwUMykMrt1ZQQtJ/1X+SV43R9E8lN7NMn3+V/aE0Y6fTjhMXNAnv2lvfS4Ke
YG3/YKg6UOOXtDybPijA9ufLXztdZoj0UB2M3sc0ANuPaqzIRq8DWTbRssI+Bo8xwPV4VxGuqE1Q
cRKtAn8zUOw0UC/yTveqKdFiZNlsy7tKEPnQADlUiDofnXjZECf+QZI6DU1GIJqqc3mmMQB5fW8/
bOX1K1UJPNFYMEDFd6paRf5q68K/4SwGPYJ8NCMPjBLsgr25UKoh87I08hK/vv4c/aoEhAf5v/UP
9nhHA5lYzRTvdfcTAls877+5jp4WAjZ4zbh1RTF5cfbTwWObKRxmOIWEFY2gkgj18h+YGI03OsT3
KlnAundJuLLhci1OR967g+BiL9LZW1gHfI544s4LGlnhxkPwkvMe5+hVUfmHTWAs6JDIFki3v2sH
KVYa8WmcFPt908rWoFI/vIwoWWAc9GPYmcuE9pK1DaA072i82ZCH7INwIfpezVWJ28X9e31hYXeX
V3QnQOAVjFcTH98Rx6gOcwjZvBiW/YEPe0HjaO/57xXLRQ6wT9AOE9eAd4XPkP0IpIEDYVinwfYA
j6Vx/advakiDjjiIEVjxGhosqei1oVewanTyHZODMOB9b+OpBMtTcfsL1YFuaxtW30onYDAeBFHn
ee9vAGX+tVl8By4rohcEg0SnsKUjQSkob/CdWuzxTrsCBFM9qDeV0ifAcdoJ4TLKLMWG5cpoz+Qm
z/Ar/jn5GVOQcTcH9mU3sO+zi1vF5GgMqYuTxsu9huORuFgOHUgkTr2mOVa2xl0JkEU4kH92OB3R
ppZjSibzUUAjQPQWzIqeQx2lfyI9OWB5uAZMHpHHPtZsacTyzKEiYG69fRGX996luy8EeOs36wTZ
DQZvhYCW2RPSzCjbKk5rtdfGOr8dPA4iqrEyaQPiPhw9LKdATTWnMharIFQ9r/XyWb2Ba/09pvP3
WiXLyHkfkiVPxkJdmC4Fgnd6RLs9fwVEcE8w9X8OobiNMP233w6ZiL566A6lh2KOo4P8rWgJDXZC
/7PtVnSlNlcdMNUmSs8l1w8FRYuRPYPjyUYfcJrSf/IhOegm9Ac4X6/wYwp7PPkfYclorvGN5QnE
n9FrF/TyOPvXVm9PMzgg24Ms+rvsdE4Stm4K0yNEY+NSdTy2CYuC5w3S1zDayqRvxhbQ2uR8l4Vh
dg/IlM0rpeYqefAXlsSpBYlNNDm9Eu1BAg+Qcr7trdLze0uTw9uk+voBGlWyeF6xJoe52B+RtQXk
/OVnz3BsFCxFCC8bHgDeXEwgh1NUwseGZPXmInGlOShZSqhDwlS0Lakfbr3Snf9DxoCJ6TLgdVzh
MXHAc442gRJQHAIRcSwdcVPVUL9vyJPA3x3cC+nMhnBf7tdV4cR6O9IlmyRirZaMFGvDCg0t9LIn
OfSggEb7eIe7nIuTsZMPt7DXGfb2XE7KA4dWhRMHu4VjhVcRrP3hY/x5khAgoOOEExuRlWWCBH1u
BKvdoPRiwWAPhlhNi5Hl5TPasPB52FPTbUJ4a1D+5oAUvClX+YqhWW/FjWWAAtS0qqDP3pJ+x+oA
isF8CrgceL+CXUdeSzwaLvKOdiYIqZnEx3aSTzXM72fm8JJPStJ2jONz2g+k0XvKr5+2eF0xm0Hv
Itbr3GwZmALVUsNiXUB2dt7H16xsFhpESuQcBJQhG3ZrjNXAfcka6wfJTd8ro2bC1kcwG0bgYcmq
cjur3CLpG1V/qieRnjJst2R0jXKXbCvdI2cpUCBsXT6zzsvdzsethlyi5PD0irDwdXq8z80IMJ++
48HNm2tMWEAR5omLHe/7bx/RD+h75u3BKmOltslxfZE8nkhxW1r3uWXlZq6k4OQ+vU4gBiMVnOk9
IocakAD2sWWOAfXuXz8W7srAXLUlrkK87PZa0NuL/1badJZcgmZT+ABul2jBZ4//8D5ePb19Ps4v
gCcULE69xp6pMC95ZLFsw+eNvWWzyQq21cPXjFDExWn7OYACIOm3wQPgFWwfh2INV0Dfn1wjEPDc
Xrk30YLYJnb6NM4h36s3I52MXcCCkT/dZsqwdwVcnCE6GqeE/IBn+M8QKtyWCIGZ4n8uGifi6nnU
d5qID3tcS4RcXnxMdavbxYFGYfmeMBIeKzGkN8v8uop7wjuMWOfcelE6d5R6M4Qu8R46PG/i/D2k
Qcs+yZPX35Vy7v+ZzDmnocJW09hG8N+wFoV9DZJPYopoD+CP2UZ/VHxtDVbzVN6/SfSOYCQwpkIX
HhFJRaZQX1mc6OBJ2NhWW7LYit9YZMTdqzsdX84V/42NxtLVEf/V7DmnRZ6PyO95rDsWiTNQD/wC
6QuJIHlb5Vsc3R/+XqIveI/PPBYSG9Bsrrk/5pL4zKCRj1TQnQnJHwGIUNVY3bVBhPAZ94jCcPVk
9JzKj6VMvmDssWvnrEL8wbHIBnPx4x2kgeJFF/79+xefGniCsWVBVkz/eDoSKCQDWPIzCCqeO/o4
kFf4lip8QZj8hYMHPkccWHx6x8064ANW53pdz+tVhmiOCXn8ZA3UbLWASFiQTsVFjGSRN4Zphnmg
tzGx3BIUbVZv9MVsGuBMI2KQRg8OIh3qJa44o45gsCsYKhR8bPGZO19YNOogPWG75DM4+ZbveSLC
3nQ1cwRfAmb7ezcg5fofBzhUAReHDfd9AiNRc6QpXnuCG4DxNUfoGmNAUkQl/Ol8KiL+hcSV7SlS
uQnP2mNtDYWfUeWp+li0vz8emCNm5tBxwV4a2Nlwzej+UcnzWsM5f9nQRiDy5HpQQ6oukCOMYE0l
z/nzwoKiHD/x95xD3qiE8JaDjIPI7xg6WcSoh4f7dQiLXkKQ1wTpg/0DbyP/068Z0jSXnr6WOICE
VwmOnlCzNaxH8EMAWTlZt5I/If7+1GM+APnxwGQt7PUwmeitOQBAPsBgHm4KK9Z7/OUeOxaou7BY
c4i9azjSdB8Q7PkXD1dZ9MCQgNX/Z7fXB4gusOixwQdaY9Kgk/8nDVBvXCNaVejvMp9JS1xwGiZF
fh+3Fhq0No3vLEq4QUWAGhDUKOJggevIjptrFi8aBbnXe6m1SxrG9yxf93x6HhxOIA82NPOpsPTS
3PxYeQxj6JbhLwzNdS070QVKBBzYHYYwKqtCOhRgF5iehf8Iy7GQvO368EYtDuHTRQ3YANyMnc4G
b2MybSmE/UAAHzcY+fMosp1d4v1lDWY5++TUy+fY1vUdLpk2gciPAeVrITwBsOTAjKn1NXpLYhaZ
ZJavVbmMj/3Y/u1+CKtodroVXM2KaV4DymalGH3DOrJJ9npu+VvbJatVXvXqrINZAR4f0m1zzHDj
OLbYd5xGXxTvIAn9O1tSbdu42VpmgQ+mMeFcGQ+WxuG5ea1S1rFwBUOA2S/5fEr4U8KIvws+BNQn
WHARTzgJFQE8AOj8hUzMxrnGYmABI6og/cVmUmR5x3q0F+ZbOKd+lA6Xx87hr0j1MXPI6Yv0EWhB
HhV/ONCCBlV79to7iLuiuk4GzKgCzeuTC6Md+zR7PKrafWxIZ0Qax9efsdQmrDqJ4KD9B+0R4bPP
1Wv5sZsdLKJuxfbk3dpmyE3WAZUZ309jQakgQ0aYtvBI9gHv3swoPFMiS0BfReySWY2APoSlByeT
/eZA+AkLDKy1SsP6AP6TIXHFNV8Y477Y2WCZioJ8J1hNNz4iA0N3Y5Z+4q6+5nFDjkABYoOGE5fN
dXKaQF1RTyR8z0pbJsWrFHycFz/mt3+604A1m6NfQeJBAEAKPximPH9fbiAMD0A432/iP0bxFXE6
HtFcYl6aH5gG3H3VYbOiWMlSInjFV4QpMSlYhUtySviFARdZXUfmGbYW12oG6kVOQLf/sEOjERJq
juxFK6s4PZ/9LDwWoPKG4GGK5gKrpPeYMnAa1ogembpFm79uvTqlR0z8F/S3kWKgeQcnzdzcx3wO
ZgFvKvHK9qN1Hn+KW7o9TgzcI8BuXn/aUrm850SwgHoyfSH9EPVicEMq2P1QhrBzMI4ZtnDxvSOl
iIMdbKy12dtNQKJR8FnsuxLm7iNuMlQlNh6zfuIPAHMgLF+AjuUrH+vHBBbjwEdy5TBK3IQcEeRO
5PLy2bzTpHfyO0fmRSE2Opk0Ex0jTBRROG1YdWCsK/erwXJ28tJ5lgjDCKAAFIGaD7842RROtOzt
peC1+fHRQjVoZqfTASInbinVpVm0Ad63u4Ew+UTgQOkiB1EOCRHsNzAgrBiS14ytzKXTYIjjNhco
KInBQT9/Ci93P90W2lXLHaWc9xO3e7qZOtWLoKO9RoGr/1vdapZSjIkT4Q0E2gPLJ38CoQflv4dz
raOwZJmiNOah1lANN5iZoJSVQHwOi9+aPpyjuK87ijGGrgRIc+eMEUFvmMWR+rUlpmXZf6wr1ed8
UiUHavxr88WkibR4g/PTSy/f3NKCNibxHOyO5frTos6XNesH3hpINJGHR0+XszvWNnAiThFJLyKp
HZMMdCb8Os5Q2t1s9gJ+SkbsKhl+O114NmT00dUdB7zkCOmZIKV6U44Vt/4XClxcebGwi8UegaFO
G2fbct2/FH8cf5UwlEasT9vkCdHDGpRvqK3YbgRZ4w9uv25OAxR7PDy0YGoJfXBY//M+A+oAScRe
6S3E0tAZWLTRxsBjWHynjMxeu8XAVJ4v+NBi1wDECqGFWsRjzYkKWshX/EzANffllmv+A3dLJ12Y
7fPKAZt4YxaByBvhnn4AFOCggqKV9/+tnnUUWkFVzrPnvE/DQwfAY57xK6t5qU/K17p43CQMOLQZ
SjZQNvPpfmqf7YCpTkkXSKVLXzl/awmt44zqpoO9s+UB2P1ZUWk9IUpP4OlVpf3wsFTcYAfCThL5
VKCb9gey3JAMwi0Eb0+7QslHVrGQifK1bubbhoKIbCZZNpgYoqIGsiY4Z8X6negkXyVtHY0C3tto
CsZiOq/4MD7TBKgQ3aF0hy9MyCqTAR0pP6nSm1XBLyS5K0yP0RI+z2JwJcc4bKHVwFpLxK8gvajB
9pEJovNYmdJZkMZE2BLrsYKZi8OrmlKPuOSqCTrNM45hE+ZPmJCjhH8JaW8GS502cMXehk6CC8IT
TM1uhMOacGzMhY1AcXwRtIeVCAfx94nLRC+IkBpT0nmTik3PLavRc/4JdAviR8vd3qAqZmd9LwIM
vuYPT9tD7EJlBnl32NnwSwgdhMoXJsBkXOw5MXsTHE4ennpn3Leg6L5C/aAgi/5MnxY9LosL8WTQ
lFAKWQ1nrZOxAGvFVU7vg9nXL/gId5NNSOtK24//BAoENwubZQd7CjjHZDb9hb1r538dGE2Oso3O
hCnRhfjpsQ6Lb9BuwTQwimNlSUrQ8rTpnGyWwFWle12BXbgweYyAuCbdea2MNXR+mhFXwuHPimgf
MWPILKn2u+kAsi7UwEOCZ8z555HCl51GH374IFcOZY28YwXHDi2QIOl8bLO0CMz8nFwiwAHWjb/k
4UrRPokuCWLsp51V++q3SaTpEx9WkJnfCoSrSVZ9OXiYHvx0mnUuxomsdRBBg9OcSRcXcNYGjG6L
903yBuGAWFH/7TSkKHvgnTP8Zmdkf0HLHeeQUrfqni/2msGYZ1oUkOVGCf4ZUelzQbhZ0WO3wun8
SvlCWk+2CUfFDBP6KZlS6fC7zhelNvwRqzr80EfAvp/EOBSs4Uh0VDH+1aSbKrMPRHASwI9s2atJ
zEM77CPn3TLhPoesnbKxXJJ9NNP+OOpliDcgGNsB22WS5cIkcqt7fyHZ6UafnlbS3rjB2VMndZBd
EnIz+ck5JxvC5G5KFl686dE7Hnrnj+TGEymlGrsxuYbFrNB9meUUkAGpddG81znvdvN+4o+SzVr7
oW3ZsGcPZJnL98f+sCGfw4PS3m6f+HV59/PqMe3emNY9yM/vaW/2goHGMsI80Z07MmwI8OyXXzN+
arfoP5LObFlVLAnDT2SEMnsrMwjO4w2xHUFFERGEp69vnYruqO6oqrO3MqzM/PMfehsDxqKaAPpv
qgdWH+m8A3XNQNONHooYlE47A9cC8so+zC5gt3uJtzVvJ+Xg0j5Pt2YhEW77c5rMv4s77ifUo1fm
k6KZVKt1QxEnHutOXnnffVQu9Ys0IBmWEIgTkVCyK/1sKqKSTxV8APXY+rLV6806bUVcVZ25g+Hp
qi/ZHGVl+BxecYLiHdXXabttn54E0w4sWVamGDpL94gIpyx1iuG5l8YtYX+pSRqdmo3pxun9UGcO
knOjTK73JW0EqyTsAeuLcmAhhDVbRRjgcK3jPskYMQDODhiTqBxj1FTEichjdaLVMIkfzsNJlxxr
aGOZOGpw3ZdNhBriP0ZTyiH0UWasrucgor1iyvhvh0GHCs8Y/Q/aXTrQ9IM2RsgV2DwLHzQDEnve
Oo/1Iy5JrBlVnUCdi5mGzUntswJ7jOHe7wcdm2mNQhJoiVv94YsC32/y7TCDGuVeq0Nwm6MTY4hi
wi1WaXir5zfmz/3jTB9ONWKKRuKisMVhIS5W6IgIP0Hv7rDAkK0SDSxgs5W4S45qedlpY/TRHQUO
rVdP+KTzapXPFVheSlaFNMaVBy72SZhFw4dkXYVzi2biKU/LLYj6gr3KKe6XjtwgroTRI+Ventsc
obzFTO/yz0GZX+tkwlhb0NkHYqsuErU9Q5MBTQvKmvI+6O0U8LwP9Wkx/IRwbzkZJrBlaE2HFgPm
c6UugcGATNjGkAtbjt/zZs/yASyAo/UPMR1yjAfrYSGo4WFhzm/7bnILhseBlRGPBm4nYm3hZvjE
ewX3l/3iOupYK43vpKo0Vg8wbZ509m1RYLs56o5wYimu+R9U/WwNLMJGGHK54PXgrXb+QPADjtx8
mXDo9haF+wnel2QFln3/e2HZ/QNLwoJ76JcWJzTLM3LWjtcNIlREcZsfbaoJ17J84HQWkWawKg+y
95zqQwFXDJd4qtEhMeW0M/AgasxwJAXYwdYsJsnB44C1uh2emRI0Ahgq0OD+qEBIhRVf6COw+tsV
P7OSwuGJpAa4ccUMdRka4YBm6R2TC4IYFarIId0zAGV/Jfe2tq6ctWhSk74tBBEIQiE+IMKAoaEh
JJMWT+J2GMYJz7kGVHae/Da9u6hDkFr2pvgtStQ4Znz2KgCPTLfCF4HIsA0tmdDv90ZwIYh/hI6E
hJ8d7k8I7VF3ceTQbWJBh189vQNWAhQPyChsaMRbjQMmdhmaQaYLe2MyZ/mcP/fF74WiLAv3IcbU
r+LWVw+JHb8Yfok8cDAMqs6Kh4Uan4/UBsIMOGh4TXvJiQ5N77mM9Igaa+S+WA/gFH9Cz8Ob3O0y
XBizKXgFY6VYRhR2b8yM0AB+PPGRsF+Ky3h/QbuOb0HdiJS4Twh9XhhTYzO5w2kRZ/BEuPAkbOwa
p4/8bJdLuBZa2nBUdLaE3OIbMNs+3GovG5axPQ5iBlhAtRVWhHbPZa39PONYynP0DPKDQfzliM9P
8wFHPEVhL1iZZJ83+5dhfv+um8c09/R5Qjb6ayWztI5zQYt6hYSg8fqQTpu5sL032pxWEssg7uoB
3zIlZDSnC8N9zACnx5UBY1XFnapkJXo4YcVon28r9Bj5RVu13mDVbhXBCpZC/fQ8IasWoTq8KJfr
htWmU63IxNy85inrmNJaZ5eOLoXXlMot+uvSVW1t+oOm8YEHswIvBddmuIZRvWFN/Zet27lYqsLh
hisOrbS5AAyDRbQmhef690pAhDwghRuPQu5+oOZD/c1MNsS3HZwUZf4OjeiKfuhlpyf6Dk51TAhA
R2vBlUcODTstKuQJi3ZadqgU5Be/V89dd6CK9Ojn4t/iOpMVX5kWmzwglVOGOs+KgELhPg56xG96
HDPc8OYNS6A8pALSEsJN/t2dH7I9djs9EQnKZpp1i7qGQEEN0ZeSBi4wqnZD64ai4RPe/wYL/ixv
fJG4Jdg2aTYUYouMkyWE+W7K972v29znZINAvK5TPEjAm7rlGyd4XNHyUbJ4hGBGCWe691gou8Mw
/gXvBskBB8cfPQl6PE8/3OlTCFaYSBAu0Q0+RjZjRgZB0yKoZSt0mOwC4PHty7GVnmSnCAkQfobp
NJvVWC4caoh49CB5UGDsQsCm6J8eCzoR4P+eS2llb2SnwHl2tn/gnQ+Rm+muj5TQlq/x42MVlX3N
IkPeQSFUUSY8/P5Z0NPZTp71gT1g1rd+GllCASfXczYEX7/oMEog6eYWpvesgyHVAgTuVDZSqNKR
LulOHz83Z7CRXma5Q/qVWXR/Rk7qzeC95Ll6LI11KsYpREUj9eM9P14x/f7MLgabKAA6J/WmYaba
N1frtb0SVLKuwqdT16YihbdF9hO7jgSGUMuMa725LImf/CxpRZf3JavzrFZI3nEWEJzOvs82iJ2U
AXVzWsKj4r6zZjFw0gOljMtJL9/zL9NS01reahd2Lmba3zljffEV2DXF0Ih4kqhwMKKpj7L/OvAm
agf2d2yBdf/hs659TagEwPLZX4e2Jgq1gGe/mgJxrKvl/Q+cH1YjTZF8dR+7om8ZrLg6E4UA5kAI
C9HQSabZuN3HPWQzvh8FkXlUOb2iFtflGwHft4kOPgMlgdlTCWRGFa7/toKhhftD/HHhg6dv2NQb
Gld2I8Z6wj182Qk2L+DUWMvivStbV3atMA1HykaBQVPD+b1P+TagV2ivMbYbD69ueYQN/psiYmXc
73rMAk3Q/8tXYI98VX0oZBO/pXYeDgGV6nGNGE3Vg2p665wfnoIsTqgYIBPIN2l1RFeHI6qd+lWk
LoHV3lwcqlDQ8d7YPDHPRT5n0bm5+RwKh3oMl5qk4OEIP7T5dSL7nDfa0yrOz38raBtqe68J6btE
0zHXYMc93EIBVZpfP077WgOFYzq6llgMQYJnedNzSKJFENO4WJS0c4wASBxiSqT9Xrduc+F7Xtfv
C+sG3Dmw9oCoaN1mKZ8ZQmWAYomINeg2JAUzQpxB5Xq/JW1iydlWm009YkZhG08KMfDfHSHo/j1u
d9/tgH++6c0aQoPukJqGqBQn75DFFKhpKE+YjqCUwjFrA2izMDpC2D8BxaA+gq9TA4n/jVp21ui9
wH5etv5mDfmF99TSwrnGHmoSvu4Yp4c9vmdQ8kiyKrpY4AuUaFsFR+dsqLfyi02RGJ3hqKxZS206
6IWDOI+z9RsoEB8y5E7s3mW2t1LwFmjXqGAd9YO4kQvfR4GJK2+Tv3YLPu5U+bud0G/TL4n0WfrL
B6P5mDEHLeJviAKfBBYYtB6ciP1tm7e+RoBHZkq8khecFR7b19BkZVgf3ixS0PmEFeKGatX/q7rN
+4+On10cbxK0lgx3uacgV1FkVPxxbVRJA+r1WUPNODARU2DLb6kQHD9On9GZXtzYKkUMBUQ2QfZz
gbY+Z+legyM9MvYNU9k7SvAU3lwhgMxvtFQSMUci06vnDKcgIvoOy7vmoHIPwBu/576tgO6zkK7w
GkI1whL853NteuxnGGzfwbcSEinFfn3HNQFqWBNZMuh8O+IB1HB54xVnW8LQEt1OMuDGHtEiEgTA
p9s4mcECtmX1mHQRzhCDExEbKzTCLHzoX0SIq+jRWe0hv22814bM8cv7ct8wYr0n8AreYTq+zssl
JI0hrxpOXPMKGy6sYGVPipvgxDJodTuzVYPkynt4V3zcfiEtcWGz4w1YOhuMmvAdPuDH2skFGQ+z
Zi9ijVhXeAaJdjYlEyyZCpHEZyRoA73JcwsZC218jfymYRJHWw897WGhUqPOw8Tlw/+IsOz5Ej7Y
GJAmVn/P7qJ0VG10X1Yzyc367IKArtPW1H1DWKw+XJa3d92iyf5tBzvylQQYfsXwz/mAUDQn0Xgc
aWD7e2HpwbIvNX8f4HCyq/454qq75BOCHyub1Cv+ZGo41H8VNB4Z/m/bQNO/riFBafPbmI2YhfSg
f5AwVGPrRhg0rd0McD29Bhw1tJZcL34zNmza2wHd4qBnZdBX/sR94S3lSHaxF1UOfIcalgkNeysm
UMDPrIUgQbeyu+3TqHAxfQ2bjQ47W4seZ4wRO/ohXClrFtQb0sA1MTgzEpbPORqpF5DiG7TMBaTD
ujEBqThgs0hQyYgfAZEZejBX9Do1luxNOHAoOVgeAkpQiWY9EOExyLfPeXeSDiKlTt4RPw5xZK6t
OIQblO6wa28TkD51RaJKI7yIIdbwJ599u2IXvhx6n77PaoWRg0kRoBIkZmsojrb/fqB/2ZDu9WZT
D0a1RgQ29/a5QvubTRB5RBq6JdqO6hYrm76FSN3hB1fnwYklLYvnSQEnHrDqgEIW62A441NIK+UY
YuwFEdydVdKouW/B+LbfmUomhwXQQxnRyTyzriFxh0Ls9WAxPOo2zdWB7aryBMxb5kQYgsgWOOUg
DfPi7TsYfJAUoTfIQ78r/WoLGXTPYPdIbYpD1EJL6HupJGwIuLpNIFjrUBIGVAEagwBcfYhLn3eF
OP0KxfVofVZ9BnvWuN0Pe8EwJeIZkJHLtihwpvuDJ833usd0EzJyOkwoRskGlIF5vPuaNB14TWEt
eX74eDeBCkIOUvzPWcK/hJnqxwaK8cpmT2IE4Pk3NBssNZ5uCRWjtAZV0B2h70CkBKtkORcy8esj
ljbagwZVtCf8F+ngIIk4cSjQ9/UVmtS0n5kgnUjEtd++z3H0gTl+TFfG7PrwihIU20x7DtvZWp6L
dXxA2vwESl3+h+/soYXKtfj+cX0GwO60r6BlNGJ0pvx2Dn7CpsigWLI25XIJUrQmyAlZZ1MGOEmu
WAsU7HeERZ6w2jhcJwCSuCj2lsw4gLZsyXklIfylyRrPUxWn3QKfbxc3Z2KRZLLh2cCNywez1ZV1
AZa9E7QLOPOV6YqRH6tGHXXd7yipe0Y6PhPLFeyRcDO9Q7mCoEN7023xf/1CANOmhuoSatUQTLWv
VnirAvcIk4XGLmidfkIAz0jIcCdsshsbFBzbayTdFE7kiHBtYA1L2EDbzVbZvrbDvdzalP9mgtPq
kCA19LySjU9Ly7T55CBsPKnARxFCE+sYuwQyFsLWBz1aN67utlEjZAVfwo3rEX56MzCjWIa08jM1
za04bD+ujlS3ntBkAxthgfqEE9eNtHHun89zf+n012Vq91f5isniN/sY/nf5eDv3nbpnaSD1Aul4
py6xzm0tdc+OeMIwKXkaFq8e1LwNpzxcPW3OifQNQT1e4Y2uQRiTOmygtbDnVs9TofOGWBIwcdzW
vjFOJtK45ypIF83aLGJteffhkfnfelTFxob6hf+gQ94obdF4uFeB7QECo2RJrcQ1pe800xYTsZG8
IojUeZ/w64YUo2CUitEAEADzShnCCRCL/efAH9KXqLSwpnwPUkCthtFljjSrY5nBEIYSjcYgUtkO
St7gYX13N+xTTuUmIUOiMhm5p7wIro5i0lawFVEWydJYdOlSm7bIB9CG8wShZTzg6CCPXwGcput+
YGH2xvR9usVPFj2mSr7xqO9xtPNMpriJjRp5zbdiCGIFMGB1HUnbdK1Bk16g/uQ8nmdRzQcEiQCB
Z9Nz7PY1RwXnA/JZfC9ZwDyEpvsVpkE7rljOXv/SdTv9oexGFoDrzPbLa/HBWbY/xuYkxC7OTuHg
wfCDXsM5vrlz4gBjGlZNMkHci3pui5sQ9PABErLFy2oQ7Nr1wH5vy/VbyNHvPMRrzrY9Oku2DSBf
4xtoEOUMwH782Fz9x8NDYsUjB2UfQiLUhMEOm3Y4vnVMi9v3wKTsyu6E2ZVggSzaDaWo/sM5SrIU
CDRkHn4n/QPqHeSVJ7H+HJpyO4VQVlJMHh8PAgGEbaQGQTfBvgmraYxo7X6AI+J9XUAiFhFUX/P1
1/OAdABYPpvuxGnOEcgxjIcPy4WaJ/FfOiJiDLxvvWfc8/Ul20SAPex0VrTrki4OlpY+IEH57fOe
vbhuGjA53n1I2kzpYSpO5pN72/HP+Zb+6yloN/04XQFR4ls+S/7F/nE4YEjyGb1U+36NqZNDg8bH
1gcBA61kXpd3A1cIN81dbnuKs0s3L4wl/WXTc+W++6Iex/l5+PdLnRwWA2O1HD974RcSVI1bIZat
Ooo4gnbY94ca/ufMGIZbAbhKo4HbTlgmqvvPNPN7s9v6+ff0+scqVlgDtqOMmrDv8/o+8SFA72YW
Af4Jil0CR/DBFLDlBAuenNb9qBUYwt+nxqKivtGn4QiD4DblJLZwTmbRMm6OPOwXfpzOynz7HvM/
nYqVGd3MtFOcFx8HTT19eG2qs4c+6jejwWz4G90O9x6A/ugRCivjSLUruOfYWbQj7YRxUUnQzA/l
npdv0zt1yaNhM0qG89HzwnpMh1GcuQ2i5R3GG9KSaVVDFQFFvhl3xOXieIMVowyYjGuW2/tTvogh
zeE9ehbBfbgu+p356nl+Db8K/v/L+5wfxuzJRCPVXp0CpdV+WpEwR3N3iw1S3HW7L3hIkCSOA7iV
7aF8WM9X8DCWLcO/8wKizKbDHNdT7IAGI5yZaWgOvCR9KrarfO1XTpoCnpBvF8H4Q7IzHLGef2Um
9oFikiUhjl7oaubbYlO8/CvJDVi46xF7PV2YJe8krGO4bNxApPbqYF4ORqNsaMtG8IZHlxXuvXBL
Nhaw6MntCqkHfA5JMbFSenzGsuwOb94A+WI/7PqzGxAu58xt9n06TySKvBolm0GfvzZfm4806C9b
iB4pxDf8ZwL+T45lT2t3OIvI9hDSA7cu99+3sYEDRxJ8EBpCsdW8VvMoqbWpDYlXsaTKlEq7LAEl
TG2S0U6s+oDyTZDApvoEg46HVY1kYOqSln9U3RcVxJVBoGLHhsM+LRrqGpoV6A7sevhkFxkdeSjH
t/Wd/htCzIj7n+rW+0hp4ud37ehzfP/Cqp3oz5j0OcCA0uogFs41mBal9QL6x4ISZTIXcvvd8rs1
XDToZDofQ5OiHXVBeXlRnDiiqs6+4mkxhqUywqln2ccXI4OcBKdzpM9A3doqyFG/cmvX8kVvbWHo
D5GUZTl6Rew3TZUHFczwQUPpVe2IH2AwlXvPt8k1fA/dN55QqdXD3eCJa7GZrjvOvlEFbXOqTGS3
P+UPvVO7YCY+trywX9dAXGonzwmj9zEf80KwAZd0fxhVufXkQnwgXwa/C7f9hTYN6LN0EAe/jxn+
41JJvI3dHF8fH94Bm0LMPYA50J8hc2htfgZi9Yfz5aDiDr9P5cfR+1Gf9tFM8FKviZMUaJ89eLpZ
G1K5+7n5xMBCcq/MAw9bbt3e3UYXTluq80T8TGDpZsI88tmwQqLV3hYMAXzPqwvA+gDaQo/XY6ya
fA0T3ifDotzDonqcqVvMvhmNpJvHIAZ4WmVjHVU9z/TDfnc+DrxMzDUKRs1i6w73802wYo7EDBpf
RDtb6Suj9aovBsCT/ACUA3ZDZaKNfGZrtn64+3Bi98lDGKMIGX/h3jKbBoNdE7SBumDKK4hdhBsF
UwDx6CxkAviE7eJ9gJAKANxQ1YNkyJE+AiyBMFyTH3EdwXmq2cC5+c3HhE55TguU/6UHVv682ngZ
VE3QfPCkaNYkbrGIwQRoeIvRlSIbSrE4v4IIwMvWWUJY2KZ6N9eI7huGPj5puqKP0GSvNmzyggA3
2IEoB2FTtIGawvjC8pulDesLpAR2tURxiBWejHUv4xu8IbZMElq9MDlyf5hY2KqoPko1IdTvz6WI
jrqjh1FBrERcLOuuye0XEJYN/3WDVAGhmdF3n1ulT1g5lsVluf83j6n3ab0XITAkZr3gsQ2mw903
yA6U4t6sDZl8cUgXMmHoCy57l5aO7SPycBEM8+/8qICc688xP+KG5mgjvOeKgCmhPCPpJbbxxAjN
AgkLzeIKtRAfsBs3EMx3S86y6pYB1KwWK0woTJAS9AkWud8NvfWP4TSS5o8ZqTBjkEkpYp3Jlotc
4bmxuq4ZUPVj3hFcR/9uY0L+WUN3cQvCiyNGWGgDc2ZB+C0se9tvXJ3hyt3AbUbQ8yBkaV7j0Uu9
v6MyfkR3OMd0sAynKvQcyOxOAxlolJxF4jj7Y+6phmEsjQ/agGOP5PIF09NvAhI2IFTS649Y9vFg
0b6KXZl9veBQJfzR4EXu2MuxHpbm9EAMK0y7OkIOnl+WUyA2cFprOa6AVSDm3KzvS4Rjwwm86ePn
LWQdxgTPT4YjRugXeQ4EUylE5FLOrpwZYl4RuO6caRmTbdz2l+AnSM5WLMb6+Op122YmT7HNuE7w
wxrnEwIJdy/C5QLMH3h9hOkDpszoxREWmeXsd2OSs+ojmBKjHBDxqoee8AO5gwX5lV1J7X4PuUMc
yxH0wWqCl8dYDWGNd28wHfgNYn0i8hiyYAYnG5biP6ZDtC9XB/LfBJCKiaq2KBCCkegAY+LgZyGK
j14hm3l+En4NjdBwP8yX89mUDq42mxahaaCeiBPjiZoi1gmT85BA5JofasSazeaONGL6arI/GGS6
9dOFiyVUNWlEjFapTTE7E2loTShEjyodOf0h2AKgD/Aba31yFLA2n+MCAiG8YkUEN5WwmimUqv6M
pVCyYrnIs9lunuTo6vb3INjfd5EYwb8u7DWYp9jnk+kNc2rHR8ZkDzhp9V5wk5l+yVMBmMDn4u6k
7mNaKrjUQTNoXQh8n5sHTaC3zDfPJaXlQKg5DxwOKZ5+ubnaRfXRuvtEKpeuAF5pucVelTHaZT+o
jzk5wYnQxYGJ9UQU8oTrVTdLkI5Vs2l89TQ8kVh7CwhOWfFGA3gPvxF3Wop6J37SQBsznYht7YDM
UqA8Jh/4Ry4PBM8spiUgekQ58g0fBLcRxAIxmKn7wBqZF1LAJ8CazbJB7Imt6I/wZBjppalWNHgO
YUsJr0XwAOrC+5HcRoTLNifCY8YPbF5BeXNJZeSjE573kxeA7twx3My5rGtc7oEZutPQHzL4CRNF
bBgFOx4bWvWEi9ondW6oknANgNY3cKAIljNlTowgxNsrr4Tgb/Jprpwb98NXjd4tkNkKzDf61msu
XoHxHZE5OIagTCuZTwT7OFHcFHwe0TsiCdJzEwEpNEv9EYKgMRaWq1+EBPrnKscXdEjhs3dd3C/v
Pi8tVANOVyW6Go66HJ5AXQuBweHb7rRbTI43ecixiXGTYetnrl6+UfYYphgrzsrPpIzYovPL8sOH
oWDJsgL/ltntj+4+w/4USiF8fbSV44IyiB5qrkIER9qF3mtCzOiqmNdzGAgUbsR/43SZ/9BAP5bV
ThIJtVQU1igViNPD4x5+INFueaH4dYb3dvQUORk4SPnH7IP/MAysmtUTiQJeBV1wqZ9Vv5zBcGZq
5sYhxIZ8N8m2N4h+rBByT8GACoaKyOUaJzFGfnHCwBWzmQEsbmbAgCjIKNccrKBmH0gDTzPFkZIQ
JWG9gcEv8mferoIxCrAe3tQ0Qzs+7ybCjwd2/AmGNJt9cqi4uyJoVAm5ZC6MA+pL9PyCYwu6Or0I
5l//S2KpG2zfoPrqJlgHcDm7PEizdTlTcVEmFI+aiqoMV7yrL5EDQ+TXtP2TLmiFHaY0oA3cPC+q
UD027ofOj0VyDHEGcOwpasT6PSFC9MK6z8GMgeN9OMFyB+Mb3DgD5l8l4CSholPda/RJooRcw0ZY
ffH9OUDh2yDCqe3+HBy6O6m0SHP+DHLJgl3qPbjHIGtevWiFG4WHefpPMLp9nlmeYffuPccS+mhs
NQgw4u8JOxJDniRneaIKRReqwjPo+HeBCe4bCciBJmmDIGQyXDJ0A2DxS5f9VePqhvuD2+aDje9Q
pEbKLFsjt1YXlNAD6AWzKqm2SBRj9vh7QlSj3phrIGSPoOTYJ1gFvDnBCajh52c403FNEXZhM64E
HBb4oAzHmgswBblhl/9MXPY+K+TkClBxFb9mcKrf857ZeeUEoPeBl6zkDLdMOIty2qwqdvF9DZan
jZmUdMGupjxhzFk4rFAHWyDqwfhFktcJzZlRzaHoQLTov2J6ufqI4TJbc4CQM1YuyYq3TzsAaVKl
8VHhM/cvd4HiFvhLDZ1+oKCfRoIbyk53xPELlzKV8BaK4OGrTG539wYhecBJ6A0jY8KI8psP19rk
p1tM6L+OBJ0PeaoIw1L/h/LBShe0l+xHeyw4WTmyzz/g+Moa04bLM62cl1COSa56kpcwMQ24vlLE
c4GP3hRx60FDYnINMEiZoCiTGry8EdC+L8jz/lDeD2rcgs33O2YHBaVKrdA3QbN28kND6f9ZaGq4
ip7St4GPaOrpDXFPEOKB8h9N6OlgPSP2TtAEwx8OxezUznQwqIV+2ZEFi6XojjgQgfcI28h9Gl3c
01k10UGnVw+namiB2aJ08FvmmuqWvHseVVK2HWx12HCAtAjOGstHn/cAztUNY4hV49Hl8HF4KARd
PAV7H0MndiGTQf2HzEAFEb4RwNbCpZZjerhMYkbgFXANu8SPK/bN6glyMcwYDdWyzlpdqDh/yD9u
dg9r9knBsgjfTRm+diJCIoQAocFalCLC4InvOdpQWEK5T3mgBuaHjtQfph16nvTME6MvjRmkpFPR
82Cffw7QqUSRxCaGJiBBTYXBuqfgdIARfYFnnk2kBLg/Sx2JvzZr0i+J6eU4o7IJ4pJ4MXEj00Wf
90FvQAQfufQ41X4CTupZX7wj8S9juL/h3xpLVUxVxaHjWgRKEsrJmXYGtdltSUkGqhbvJBIOuvRs
CqP/rUxQbBlq9GPDnGST1wu2NuB2zsuf8KzjY83idVIgOyA6E8JK8MBGefGeDmfIhqYf/xZ/EBbf
IqQq2AMbNh19MLS6iNRze4Bgn5bE7f91UF3hZ97/dBE2h0GNBhSX4VqFHYMEOTMZrQeM6mzbHuoU
98KVcD69SNF1wp3rudm03ainrkBy+sIwTTjg6qDIL0+L1JM+5Y4z3KVCCYVuXhgChH32QZKj6uOy
iZAcaXF65tsCHSLLIBXrN5ID+LNDvx/AoqCLZYsD51X8MtZkl9eFW8YiQIGmQiwX8ts0Gi7rxnvM
eGTkHcv7Yp+wuY6IWoz6B77NnxLSPmfQ1DEoJreAl8Z6L7PFbwrfZc7DKTkG10QR0/HTvU/0IFYO
9B+0EOmKN4sX8IfoAnu6M40RAa1Q4/Wz7iubb0hJdOWjfEKEQSe8TOBGSRdGG1HtkCNK7m0FUYI1
o777nTluuQiL57hds1bOL/e1CnE9RxKXd/P0O5Hem/4BFLY5yMTxTQXDj1lmJUNmZXd//hFcQkd6
6huENNk4LtJMGyMmHg6Au2Tm+GyFQ4xi8TSzCfkYjIY7XMJ5ycCQaZ6KVX28udWq+yOSz3snI3WV
T2U2+svqgoKPh+e3576siiiZg2QHhdv3AmNUm39Pfhwbn+A7TW3ui9OZhnU9Nw7aVxBjkcHRI+wX
HQLZaFjJm8TWWxqJbRYio7iKvxOGETacJU9hPavMyh2z/PojTS7AtgKp3B/TlnULniZBhajpAxau
wGYrAGsQG+EVK+PjokWsrqi5c2riCHBy/BK8O+yn5Mk15qsvb9NyCofUv0+qCC8pFrsiLTNzAC1J
w8WT0WmZOAqyQLB9t+Bqbgxc50eojayhZQivKkYaSFB/xGU4Bp+XMCxoG18J9F4Phuf3YvFXuzeM
Wbgbtz0RIPwgfYxnx5koTGdRmjiusxz5LtULdmIuTYJPgYr6oYFUkeU7m6/oukYwuxBPsovbFKzz
iBr/c25Tw01mDdQ5hlHrd8QZMdZBfjoT7Tn+D9Awcqta0m018W2rMX+hwqep2JbOxz7xciVxvsgn
gHWYJ2OXTkuqxZyLUgx1Bnp1NFggtWKWllHgY/nn12L555662ttiFODxrHr6uCcMugDgfagFUA+B
neeF+Z5+6RGJlnX5V3ZpoMEkEViAQ2NdofPCnwjWQjpGABK9HIgzORs6HoVfhEo5at3H+L7+TSpy
du4TZQNFcl3HbCc4vKftwC6EgTTR3i5QGMsEwwaam/WtbKo4bx8nFB+umv8+wHJF3lEjL1Z9ZLLA
RnYy6y2u0I2+mJ3gX2YRFRuTFoAyrcSqhHUy+9Rs/o1hS4+4T7glsD6F2U2jwXrF42QbQ0k8/qDx
iX7sHQw8zPZYVdce/q48r6bs8D9flsRtNAiTKa54fOMJARMWDpYWqOIC4j9M9d5IEP2uIWkl2DUh
lhd/I3crL7XyAG89rPJHIoJKH6XT9Q0WM58tIKlNyKGtYgw+RBaF37pQpzzOZJya1J1+Yr/PMqS3
eAQFtl7isZBMmrkHZqzpKZ9PBiEEyTiblzhm5bzxHW7oeLiYzzHJRC7lzRY5BJ/RBJTQ0Zj6XWSs
q3Lm4Z4fsyAGWg5B352ZIfJxsc29TW/nbEEQOGM69yb8HCqnsIShAY6rL9qXrREHn6UGY1WbU3XD
PGTOF2co9qjY0I4TbHl/f+oa+EI8T/2YoYWqi6Z0iPudD0H7hOGa/UVd1CzrdS/gwQJk+Ab6wsB5
DCNL7qxmIxccAR9Yyaj4I0Tdvsi2tnqFjCQ2HRsUt1JQvnGTCkgRhY5jDQIOakwfOWBaq5kyyDuc
TfHuvTHmmXPbA0vg/5DFn7A8gy0TUto7kRQCcHCbDaLUZmdqtyFxfwIMWTGXJFCOxBqpt8SdiK2d
FsmLaos79PGzFpp+FwGCxRYAhhA6QjsPcNl13hGkdUs9NmvxjCT4wUn+z+vFKXYd38vVgyAE/QQ5
sQGv+QaPWPayGV6Uy8pXQ36Em68gGxOyYBdA1fgw+Tzh2+dOZRAw+7sEW0G6gwWEcPuKlFLIeCAF
4MjzG1djVbh9ZK3dwwrjsfzGxeLrElDTsQFt7DYotvmasA/rySbHf+5o2FLrfemcyc2pmNymkE7p
QGmweTlecwQXC8NX4yUcCeaiGuiMVUwTQUf1eNjljcZAZ4wQjcZlmPiAIJPHgrZ+iktGFqSOdEpB
FE3d/ZmKlcFXdJWgWL5mMCGLj/naYt0Y9X1AdWiTFOqgn436R/Qux2Kt72sz8xmPWZK9qcmWzmcK
bpfWoULt3pr5wSN5pMYkIJ7gbY0pYNHQvEZfGnYzcffMgVjXC/vmzn9p5sEIeqgTntNmrkKNQkeD
1+aopVn0hiXMTbNccjzMUJG5WTAMP/tXVDgIshwGFHeJtsVisJn9WONsvnv+JBOPjU+xDXlmor6s
6/65eAXPSbm4e6qnbr4Ra2ovBTlk1wzubfX9r9OSDGdXwQ9iFweP0KMPuIS/TX7O4aMd0FDB7fNl
C6UXXGwOe9m6h/01sxcWgkykLxexjNnb6s4SPNMexjJ3dxg+HPfjDNk8mN9dMmavgfPN5OPALokf
IZbh8TuCehNmdo9UgH0Bxx7+XeKyDgbkd/XcvJ0wEkV5UezeRF+ZWIl05gMrrRzRX2q3TxuSzAte
Dpx7Gy/fwRaeIGI6Jr7vn+49LXHxrlhxUQZeXms4Lxu9yzYVDKfUTTHt6xEhqESodCZc6si4JAH0
VlAo4DTkeaQcr7pjfawIuWZ0vo/2+MjZ1xntI1cKfj+TKIJYGHvY+tigQma1hDUfPTiXrY52LsQD
c8y0eG7jL8QA5gSYT1z5L+PjocCVguhu9OLC4wNpPNpyvrLhoauEXiMFDNOwQlhSwDnHUYCVgTKD
oIIDLzBGXP17O3AKgYC7hZJ6xes7s4zLtXKqjzUMsWynDNEWcgqkCwrKKLXSbWa/3cEhhzPNQt8Z
glqQfAKNOwFKm7z2evhyCZQOmvlbPKJMptxyZCQbPXwcjfVzKQiTToPVDSwZHjHkh97AaqN7OBhD
R1mp45bDAfYk5s4SIBZXZ+gISlB4pxSk1t2GvM6IeQIoUl7hExYV5v7+4R33V9z8Nv7MAdG5C5wQ
xeKKmGfHaw2Ah1cKY5qmArA3AegFeAssffAN/j+aIYURjgcepjBnFD+afTb+KarzoC5IrnBWG0w/
oQcB7/5HnsVvzIlos069hH3o/iHGICJK/nZOxX4FoQSIqzBMBd0TuVEeduZghJRodQnLjZX4YgD+
QkD8vBvrDnbCPmnJEVpYF7vZ0SmJM+eEysZb4wIpJrv35n3oJmA4AH78p5uiD9Z9kKgjhf18DVnD
X92nalMnMzO376Gx1n5mFiJhcZTCGY5OvRPcR/sKeD3AUi/hOU7cxwRUN9Z44V78oXbfk01shnYk
bzmkDiyeC5ezelrbH56A23ToJPhKeD0QVNJ5oRifSxIHpnnn9iC+usY0N+nhbXl+R+WBpzQ8nDPw
xrxmKWUy5G9h1cJy/4+j81pSW9nC8BNRJYQSt8oRkdMNRRgkolAkPL2/dp1dts94PICk7l7rT0ss
d7SaQ0Soz9kueMSFx47KBvXxDWGFJMzfVQOUgRQ27MP2c4ZnTswYQVvF1vInwcLY8rwgusPTxoMp
QAzvH+uqL543CNUaeOUKEh80Q5FWAGSNIAMBsZTc7XJ6H/8CNkkJLiuqFx8f57UvXW0W4V82Ydu9
pjukN8nNYWf9QWJg2QC5I+QQDcq2JNdAYz4G+DujNEKcE4vPrF4UZHiTvLm8281BHx1re15jDt7e
nH6Uu14xBs/3Pr72B7IVci9D6U9ZPHQLYXFzaofcpm6GMteriAFxyFUC4XTqfXVqxoDSwm48ZdhN
srPbhL9mfx+/ETuTd2Kyj0qOZRNzBR6mCJDGCD+9VKA0hSd2hSqhRGx3I+38MyH/SasUmSyYNp4O
7TYAThUj0SP5WwFDZTSVY0ygp3oR+uihybOO4LCUJ7d7+LltPy4t4C6pz7WYI8PCb3j+ULbeAwa5
MD3ObFDRIe1ml50ZW4hPmD/wU875XPN7skXQ/Jq/19cDN7/iHSP54YjMWbv5xf6uOhje6Ch3k/r8
+7olo6KWMGHJbSlR5X39zG3hSdqoFwND40HxdLznMPiR5KyJtQT+AoAY+AxVe5pssZQOJDnWv6Cf
2V947r4NfNpjosfXr5AGb/F8M9SF7ZBByrDwQWYITTWqc/1IxSTGC5FkdzHzOdfqHmBU5j8uR+84
PGKD4Dp9aCVr/7dmRE1HsuWEdw8YrFYUVHNExp8BydKXPWni17uLK449FqcR+DeuIQGaC8YVVTY7
04UkQ6p2Augf95CvUoqwCf10X7muXwmPgjQCgKI75NfLBdc3QMH7i8ZZKFspncuv2VGiZSLWnqBQ
2G72utvXQZcL/SsnYlglkuFUmpQ7B4MDsiQ4bpTfIjDZU3dM16F/Ip+HvrPbwN1hlPyPmgEaMHb0
P4sHlwdnRPYwdB7yQzRLwwAFVTX9Bu3sNgN+IETiBi/SwUeS3qLAhZGkkyIJ0UV6iIwjewMKpG+Y
GkcHdjuUh8yuPAho9T/mQcAxEhJbHQ/HrwTHAkmtvXGTwPaLG868IxFFqP4Xawuui44KBgXYZVUL
LLh0EPPzYYnW5MPaEJK1KwL9KarotxAX7MG4huwmmG0maKVgW8Ofje3KIr4vlUaM1MQqaQ7dZmXY
888c6NrjaSDsg6TEGw1XboP5AgGz+3jqoVtxfhFZivcKXPsTs+EqiyeTVIRXTcUs0gQ2snzvl3Yu
tNQYeVoK6OgxuGmlOfrFgeYxdwlZdc7vJE2N1cVGpB63Fr6Qvitv29WZ3OYJpMTQNMJBTO00ebkS
A0gxonppnVxQBXM8P2cMcLE7JhdSBg6j9w1L0X1ezcslEl6CRbEsneHhufkz0Rx9D3pA3jAXlH43
uaWgOqzdNZyGPOqL0cE89gxyH9o1WmBfUMcTTC1vZJCxCmKUaFMKnC/DLe5runp0/q6OxiS8fa2J
jjuCn4CaHm6A8Q2CWNsAtOLoR5tLLDp+XXzv6KHV4L2CPIOpA4QlO8MHw0Qp/1rfWdfdpnvDiTBa
afUWg22JdCLiibxxybvsmRyKwOB9qP3LoQ+6clQ8dMW03Tw3FVjMg+eBwxFklscTL6c+VsefDaHB
IijSbzq48ZqhtuJiIGTEhv1cv45CXcHMQ9G8EVon5mlniE4oB/NowLZP/EcDl8wgFp0kPJFWItAu
sL9cTPeRphXRPyv9xMftxd2G78A6qosImIKY3UKkaMnTPnI/PiEECyAy1Rj5ETdCS1yWc/XGpW59
NkDZsBSMdQTrbYi7pGAoV2K5s+aAVFCXTKk9vyJzldwwnDvsdKBFvEOUbdNuw7sD4WYGsBRxvVAy
oPB/i3Ss3FNhDxKcr/Iog3RVWFhuvqh9NBhXQHD61P/fN5TAQaCmwKExYcrXCT+Ye84d5G3jTOeK
E7zxEuQ+TxDujOk7uh0mfG6YewI6CUcQOPzujztG3YMGmSB2nLhTaQpRiCZ+xEBwneQxjcgdsvLN
gkxQAttehQuVzMbDv2D4MsApEPFPxW0TDy4ReSsktyOxRVvwv7l+lB6jK2rhThCkJxMGmItgkQXH
VezN+SMXvKXfrPGu8R6VAivtZ0NwEu5IPp14HUih6xwChf8L8sBoSr74iPrBq8OZj4QCucMD6hCJ
CvvNphBpUSZqFAQnwzkfUySgWf0Noy94DyVt+4qH7fpH/K4tahZ1w1Uzpl8fuxbgOd/Dr3yqnPhW
keyEYQfeEC0KNHufCaoWM7x4IWzzUc1ugA6AeDJCWinVucU0HI+VOm4Pt1lmy4XN5puT5ggqF5SO
EELfVqxTpKGLN40F/LQAyKyGvb302R6N6RtST8w04T6pART/nbKRxbzR8ddFFKu3FAsp+wOfAjYf
HQ0wbk3u2pS7Xqx2o96GJzrETn2A0cd6ykPALaixghsjDMUe9+Z2gJHf6MggWHhEyfH3SNQ5NbRp
voChJerUKQ8ohv7nJ5IDdbU+RN5BmOK1OPGgc2VFxg3hAoQkcHIwbfL/rejNiXSRroxduXt8EtRU
3DEed/iLH7W1+eF7xXhwYKVvBDjJ6vzjEnA7eqcnMARTsGOKSKaKjbjeFxsKjtRo0BNW92eMeXXO
9UWo/F4RT5WJCCQbh2bES/nEi/jwJLwId8/gscWpNn3ZLYFsbH9h5l/8lky8/zYIXg92kmtMc/f0
HmiM+QcoNPgKhOZnzCLkYpYH+BXjyZEOGUroFXz7zR219guYA6UDC+Ia852QUrxpfEOAfLkLHp+5
HA2BJuaMs3z4yUiZDadzSR003PvfY9YLmsy//qmAQERLxOwiOAIZXcCAeC4Oz6JFYrBfRnpwmQ3Q
C9KhcsysIVZVehZ5Ogx4/Gr/EZF4CQ9ryQnDfmhLUbXSWTE475lwkzlyX4yRbYj/4lqn3MPWJ4pW
EW+KrmKEKoO+htFLjFlA+soqFuyD4HmiOiLa9sTRXyPGvnovLjIuCfxmo96cGbkCnWMOymI3Mqa/
mXgCUWMVB3UDMj/puRBfYL1OL8CaAM//nb22MJPjCQUgAc8AaeyB5YFVD5aICVLb9pGaoIlSPRHQ
rwa1LxvzW4o6Q3d4IphNvbonUB3ctQuoPWyF4ufoHjDQc2KNlVGz5kyy32yVlIfsbQx4YA/dkM7M
PPFsJj44U0gZ/oZsfWh3m9av0x232kNgwAMnilGsNBlrt3W46FBj1HTu7Gc9o9Veipj9S0xuvXol
mbvE++Im+WImMUWAICXciaorWeC3zLDgWOHack4AbVHG+i1GNvKgbE7vMTge2IHIQbDVDUPOROkk
g90kA+u1N9KPg+WbqntZy+Z1ysBexf+g3on10HA1v1m0KRApnXzIw4fCxcCXz4/hcYcvKtmFrfsf
9ZEzsBn9y1xSecqOMLT3lzFDW3h6mQw4fLHdiM/fw/amEeZGNeVyTvlMcc9w/vr5FlXLHySRs9tf
ef4I0nwBstjwWawLhCpcOuCio8HcKoObwMNyXwBHYoULEZLNqOBh5p09L+Vnh7Nsov7gj7WDwTg0
oOYpFyhdLGZ2E+IfwIVlM+r5OA/FUMVbSiT8FgUUoRTo/nkM8+3Lg26hNS9sJkBCdz0T7twBsxLd
7c7kTCQr+x6Dalo87gJn9clL9XjQ2QlWgnpKr/w7itkaggAd2ljRTcqAiqj07XPbbR8u4qt8e91K
TziTH3/OTD38kW2PoYz4Lc4fplfXs+eiSlDn8ODOjVFBJh1WKIUAddXtAGjuoGDfDayHcB9jZqQ5
WH4nzRqGcvJccydElD98OgMsYv2484Cr3xboM9T6G6wJXRiM//9sVnJgOdbUeeNqXwvHGL5wOVGI
+meb9yEzZKAripLSJ1mHCDM12E2J6uLOWOpG/ApTv8q955FLDqoKq48Fglow1GOagogyAElZDtdN
2U8BQU4hpxltAw6QPqk77PYNtRjbfJhfPVLaUBoSVHf12KCx3BFlRvgH/CaKN5I80OgdiM/IQ0YH
Ob99t29Ka0/QGhfwbTNOcCIGdAD6p0hgSMO+uLmJtdG2niGh1JbG/wXbmTHmbtwLcqdv+RXL6GIm
nAQx2ZTs/YV9vjJoml6dAo9Ma5KvCR9xNKcAEab3Ij4mmgiOZMkhvRsRBPtHBfAbD8ZMceK+Z0d2
LM45m8eLxxs9K/zqxSYgmOV6ek4AM88/NM2WFmH/3VHxHF78HfNFHdQmp4tNvUHZdeHhU0RII4xN
wqax1C1ojtHuWJ2fJk8K3CBP3bSOsXCOnnuV4N6pCqmMyXDCTACOnCu7DDlsNvsIjeR4dvUN/x28
Y2aCWLuP0Gr24nPpQmSmNaxtj4kh+gyhbaCm9KsAPk73t4uk+DWCOpZBCU3WGGufahuSgzbKdC+u
4MXu5G+I0s9m34Ncpx2z7D0mGwSIczK7o4KYGiq+M1ybeYZu4yIyg2zMATVTOAtY5Uid3HY80Eyc
Q9ayf7zH1LP2mZj5kXwerq9z5H8Bkj82lbs3+87ZcsNiTJgk05Nzj0wOYcTkxoL+lyMA/Rc/HLvH
pmcrMfylfVnR2DMwlvfhLyH4aeXIgadokVa76Yv9KUVcSrzBsZ90nmB+mM0LbuQw4dGmCWOFvadk
MefjCYeR6Ur+K9RWZKtQKUxZO/sqkJZibkkbLfN5E183gMGzatYEsGjRd/H969MHXu0DmH9QMBSG
0Qysa+wmGB0Avl+pDqccIJiZUGqznzNsj/meDflpdrkFsJ4ULNkVXJpZltYL7tM2/qrgqlglmaY8
ImNCIQCob6N7oONDIEl5OJPOYL2AA1/WRSZUYw/mnhpe9jVf2MePJ4gHi5bCwwFOWgsBBgwW0Nks
O/o0sQv0IKvkhHg5VJCOiuf3DP64F+qzY3VkIXMC6lSGRPIyz+0ogz8AXsLacVJRSozQEbHfkPgX
DejFLvCUWmI42UFWw8uBFCwS7kIpkqNqe5vBIHMIsJmSS8w+w+8mqnowRlWBwCBvGWtg9EsHM5IT
f7N+UOASYZiWRcepzuUpzBW82++E2J4yXcXuSa8e0DrrmoOWvgL5GnOOf8EgiHhhOMl7/o0F/zAA
kTIl9zH+jHK/hJiLmMO7LDZFgA1uBQ/+wnwsKpdIsl8j1gthxJZYFGKRqhZo1AH5cYsF+n24btFT
YNTx4MgkfhueqLMiBtOjUOJCCXXKWLfUUe+J2fDIyDmU47jeo3yBzFMoUlAeAUk4w9r5IDPrbMCw
j9sufzHh6Ufgt8voex4w9uFOPa/HyM/Dy6o6MpsT1X3NbAOsQF4LxngblaNL9HOXaDnT318eAvzC
ZjboPr58W+v3YmyJbLEWE+GWAxeMDZaSLB9ka+S2zGX20mlmJqBNAEylc+XUN5wBGfDPQHW/TsNd
fpvQml8hzpdH8LAsZ7CRA1JEhOw8U5P+LPcgMS0s98DhcvgOa2dbTJC7kZzPIpU5ssZ0N6jZfaGk
aWyiNsi/BVIDvKfkGhmnBmoArplTIoTPpinrQUnuPGSpQqrVYx64OYBCl6CBGbGQWWdlhIiaPRZ5
OFkjb9QFvegeswLqZSPIWoEU3+M8IAHwHjPJ5gyW1bgK0Alq2rHs9F2Y8GcMAtmfXQSnyVkL+QGw
x7KzSIJD0k1aPoKEj31VUUOlwKifoCPdBe1FAiEa9E7ANjgGI9z5iC2c/pL53mPNJaYScQWzQ8Yk
tq45AQQFY7YnxrOfmOZMw8XOigg2fU2vPtHkKd4H95vbMu6KOvh4nEjUiQh6AXUwnHzWVUDpeFKD
4jA40XjjOHSAMyrvCRijjWaN04UrdNwOJ6VzTciXvNj0pqBQDCno3IFoVOlRaEYvtkTxhGze7Y/R
C3kkuQ1JV1DYy6jEyhWNlAxJTLNIArDQQLbMaWOzrxloRqhiZj2dFwgqMEVtqyEDdDAHEMWx6U8o
LeNrhMWVm4JicqkChwjFSzHvn5/LLMDl1IS121KOFGZXWvzKzKS1tu4cjb070Y5DD9EEGSG2QI1t
lyjsKRQMXFnm5g76/Dnh5mTJIJYdGe7t+I1zXyQaD2eogXnCkdoyE4Pzil8zXKcLgjMDqo8RSaii
OqOuF1vUz12zqKe/5HbEnZT8NnrA/DOskw84/26jJTnLqlszKmyecw6GxuTNidByln1nbQDpxonZ
Tyec9CNKBxwnzJJAJQgQV3viDKHXCByq0mRonzkRA3om9yJOiwitzGogoh/ygOI5ZX4LzsIEjmCD
T2he7iGccO58p3kMLEuX51QxOwI7XAraBwLM50Prx41klCwKlbgORf9GwRtUYyRMy4qqFg2jUOAM
WUdMqvWV4GNzkCGggWS2X+PhuiEbCIVlfBkxWtVSLL7TYeSplU06H9PfNX3/yaBkGUsgockEtaOK
RAGRx4C1pIKW++vm5uw2JQSDsR3CzzHp6J4yBx1/IPD6wH97/YiwAy5MtqrZPkr/nHNRyYm3yhFj
xOwdCiB5qs6MZJeQMOB8jqUv4Hp0cA6PvSaCiXbb1tHopr/01ViP5+xOcBXZ9LJvQwpDsiW5W9Ry
W/YJE7GzJ9H+ezCSR2oZpF5I6vh75DgUDJiVug0rGxKzU6zWIOaXYQE++R0IS+ENQDkcmTE5rdMA
9hOpQDXIYz8TRRU/GmCXa4yhCTkowoUKjRxtCpjU7G2umzjzsR4xegDZQD19O6JO4pEjhUuoMe5r
MUqBDFB+BDoXu+82PJJUai7wvtsyteDDdcVwx59QMFCbiqe5mfM1p+M7Uej6EgU+4vZrAOV43THz
g8gWXvMb3pmiK0hbC30NAYSUqNAmQTvBdcima+kMv3RdzpjcpWZZUkOEN8ZPMcyS87F0uiunlrjk
bPBQ4v/ZlJ9bjwRRBG26NhiQRyhIWC/rvexw8h5lch9qD22G2/fh6epRzc50RVx7QADhSTOUAviB
xg17x4Hwg7A6qIgjMPR7g+g2uaMW8Mnu4r0QVTrArg3UATL+Ww0Bdwzzd9jqKWPsaHUIvIwYFb3+
MiqYpcBg0ymKoi+hutwKaPj5c1wFRgg5L4jWLw0Veup3UifszAas2MB9hDw4BOr8fN2h2YI+xC0K
Eu8RCcVqwqGY3pIuUlhNUWWYV9Ib4KOLkXSG4ILAKZuYOouAQlnUZMXktSGjVuOZP8KfUWInxoIT
2e9D8dIAsy4pw3lUZOYs9EDoqvgZr2FyId+R6ro7oXahCn5HFCgMQGlcfKazXkxlE6E+M6bAbRci
6w0a5gxQj3oGPShnPtMVYqADl9lqLGkGnEaQWFsU4i1DA2s+xHXNjYLJmFcxI0720K1OLeQND7QW
VXTzGXF2HyMQ4FGfD+L36CfORwmFUaLOWhRZKcMwmiMwPOfAa40B7Jc2NxdrI1FT2RK9v2SL/k4i
g+SC3pA0ptlvjLJX6DfZ2+jpSL+w61CczPL0ERGMmR3q8EXeJNOaYPhCajlcfHWKVIrZq2oK6o8y
eyjZRP0hOX7SDqomTh96RhxbIHCiN93tqe3oZIlA37/xxq8x0pye3j2hZedo6qG6BrO6pfjbXDnW
CJwgRFI4lSSzXIFmr/iBPQxcQPybYfCyUGwxgoFyxYto52naZFLUzdecBx0RoTX/LrlC9bKsoXna
KeORv1tjWUwReHgXdHE3DB40hSSnIQZCGFe6cPT8ygwPdW7Q0RQhyDhuDTTm+CkVkAi4gvPlTGYA
ptDdvjoyG/YRYDdBBsgYwi8ZQnTrxlOIu/WYYR48PegOC/rXiXZANAgyCriZiI7lfUC+jQIA6SYZ
JMDTjGgDex7Ciag2+2XG6K1qmocCUE3AqZF+9RbYXIOHCPbqPJx3DlHiRIVbfafxMKB6jxQubib7
Tw87JXLQ8gCqJR1642rxcB8AbYDhcCdXT8zMMxwS9G208YDBwDkoV8RMrIzQ1Ck03pIBYQyb668v
0ys6rU+Qr7XCen9M/Gg9Rllzx4giGaARVT2Kiz4SLtQLpIMi2vAAytS3o2Ew4sCOlAOQSW9T8/lL
iEM01VcbDDeAwaAW9LE5wCOlRIjaMzR55OwXJ+a6+WA4AxoA0EA0eWRqAoLC2Oi4pGBLIClloeeH
WyGh4D/n+SYUpjjjGBL1LfOcONiZC1SOFOtuG+PKvyUVVAQ1qQzUnvmZg9dy+6ErWuAjpvHDdEnt
Q8OGjmvygdHvDqi6jLESEK6KKksANc8DxvwqwjZCzlcfYdRuc0EwQOoWSjkEVqscG0wXNX5/apgf
C/dWCtseIc7kMOuCi2MQy2XeJkXCLvlYXEJegZ2TSDBmNHdRx0aKUdgyFjTUy3vAGMclXg9UVMzO
DNnoGOK8YXCQQ0rUWibSWkUfDNf5XVYMUBVlv4oLlCLu5qh958YdZjg3gWSAE1R4fbMgYNEqEBfw
EHnypjelNrAGuUty4Wy3YaNMssnj69lueaCWs9vtoXS+QjKCLMkmoBB8N+Qs2G3EFCwuUKSMMV6B
cJuZiAMsJrwS8UF3V7o59VZHskRwE67CQwvG1vNzTKTsiOELBCniXbDnDaB+iJeJ3uhOMS27P5/M
FgMWad4H7rUHqIT6fgWyMBpOrysUrg4KjmQwzagUeKjAHpAhZn87wrAaAswZ/ezKSMn9wwG+lCtB
Gu+X9hUUfNWiVZ/1o/bvs5I3H+5cL3fvzNl6EaFHKq+tIQsswMh/ZkN9VYEypX3NbltTSZWU5IiX
f10NRlmMcI+BKM73iEfL1VLF5rHwYXfCR3AJdu7O/UyK2jHSHsVEWAbjJuqP+t7PYvJLKip5Cdyl
nLHcpyQ72zn7IsU9FQttqSiHjUi1LicY3PHlpLg/h8GhTNueXMjc+xFRoSft+rlvY9Tsk3wqHXVh
qsdnfwu09BGTmtFTXG3Wrl8iW6bvFQFCkrMy0/jfl1DtzH5TYr7j4igdq6VIGGDdBf3pD0EjkN30
6YvfG8g6ViWr7WfSXPdGuzg/Z95gpJ1UR0mJ4nCVGX+XLYiy6aLbNsf2x2trx11K0Atj/HTvFhTB
jVd//sw2/sb36etn9cMyJqaE6A6vnA8MAL0v4B373xgt5I6zHxMtoIbiPoipzHFQ2lz3jE0ABy71
NoIXOehRqDx9Xpenoh/dUai9EVDZK/lpvSIpeGM7YZgSXNT4kRSJAGXQ4GyGeynF2ORfFhQO3p1z
SQitybw29W2+RK7PATcX9qhz/+EMCLdB2/e1NCpjb+dqQb7Dwb8uC5fE0haPuf3x60Uf+GpWJsY4
nw3gzhKd8WN0xp4atYudDfmw/XmVLy5YvZGOtdtZAOLzFgVa+Fn2w5cjB02kM30V7dfrgfxEzKBE
Aug/3eu6sMYKPRAxKeOLS+Lf+TI3zDIgD4scC8McApMOkzt0EjMtSXT2uSwSyMaoXBTJI7ywmWjE
AD+jW6xOGnaItIjlI9Kp+ccqA2k9RKWK0QE1D4OuI5nIuTgLOCuDfI/vDsZHQHJMG7c2xiwjGGzB
vscqKju/Zl5NtilZZGC9HWLK6a5JDVy590QGOdKdF6AvwZ6DaEBLesCzRM0LNhu1E4RSEeE4aJl6
yFScyyRAavucMY1uhLwxT403ohFzMH14T5Z6EaMUJC3/Y90C2b061eILTyHIs7sz4hG3oTwszAh/
GaOWjFWzYMUCchvm4wguux9OIESa0PwD0RzTlP7CG2PMWvMGDqCTXuXrCG03HwlrnyVdoh7y6o/H
e+dWD3dR8xOBtEO042zQZKEg+d1RUZDotiCuZyl2sX5tMfALFV826pkpxS/bGLurVTMprQkMj1Xp
0GtybgynN+4wsFVUu/X6bX+QsiE3Y3SLlfHGpnLKPIZ8eqWQNe8rZdOtakz/vGTPyo9VShwLqmTU
d5Jm3T7+Owc2szm49BXXcQh129o5UEliFJbcX98ROTJglCnOfVJcSMu3anzkiVxYEvK8Lb/zXyXZ
+kHTLP6p0doyA23/Xj2gBVc/VOSo3CN+fH5UKAHBMqiJ9mpUpWpt5wzV/Ksri6897nZxhze07liU
ybAQ2rAu1T72BQj2lEUN8rfMfDwYjUfxNenmn0CBaaQeHb82Vwp09+EzbaE78e/rSfsTgtyh2wWE
klXzL83chbkXNiI+NLqkIpPmyEGHRvPyGqMn6w+snuKUkhCmgQcwIypcY/jcKEs64qH7oCJW49JC
k8r0QeOPYLvl4cPkw6fwkHasJLy0sNLYw22GGLae6l/dIX0dMgBYMKRyC2PT+DqTzOmyANkjPKAF
6v4Ri6BZ/VYk/CJDHE7ZdQhmDQjaWZGzzJFP7gE2cwyF+Jzsji3q0HOeBy0okp6joSbw5YAsMCB0
VyGZwuS0MZ7mcPE9khMFEHlsdOiP3L9GrPNQrFKM9+7AM7iaC2Vcc8iNiaEp1wNVjO3soVIhQdUk
i4fzz2REQxddbR4BxtYuLsmF5mL5CHAwkieYkjwhAlj0iZwW4PQbWNLkskXdb1U+O4NN14QcnPO3
t7Me5It6oAk+xRDRS1f7g9hTs98Jw406IQGWcFF1KEx3aJXaBKfImDIn5AM/sMl4zUoHsqJ6AgYW
UaaYFwGg0Gr8Iat8FC5n/vNnP1e86R5dw5TKLECp2Ic6dftzViOuwDNTe2TMv1e3L1ufnauTfYT0
THJ6bOSnpt4Qp8zjJR63scw8XBL2b2f0RqAvJERbtclWAcrDIyPm+ZZe589xk3xNFRxKBrsQOFiK
xpsxkE93FwBgMHvN1ZiVuR0g2atcOn3mtyvLHyv1GaG3MnlbJJbQmaOod/kgC+SgqTTTne5wQQ5K
x4mM/7bIJrsxTxIlfAT3hYIm+A7g6wjONCWQr6M2I2aN8oAAot6C29+ceU5E8NbFa91bANc80pCT
Di0dTAxQkzNkmORL/tF9zyQejXcBREf5lLDl80MHWxK578vurK2ZU5dWNcRSU1hEWeymkLDKFLco
92CGJITpE8MxmQhQVvhL4OFPZLrcPaqQKoPAs64fp9i5w3Kq4RiT/nrZPJcseKN8SGaOqTJMdS2v
yaMPqp01BAvKxIdr7Ff0m/6m0uw97k94Mo30x1oFOGGoL8Fu1se5Qp1pEdZbqxqBBpbjwmXytcPW
sa/HzDRDvD3TveFEnbxtxSUD6fc1h+cCcAkIkE8vM3TVfEbftGEikeYaRBRLKzmDmqV/vdL3Uyu/
dfRcsK4yc99GTC4s/AIXMB7H0YsphiBoV4isArVHlt6dL6gbTRrNTCD715CBB3/3SY8em+ZJUMTs
f7RjhJ8O4+LQC+7/rUTKlC+iT+AVEEOEr0TftAQg/NGdoRsrfWE29gBj0y9NqQhDJuVHSxB/EfhB
0vGHWd1Pdj7idhxhYoNqroWuqV1VREhAz7NIMxQaGXIiFADophDzXDniD2CcYLYwDEildDibN/9G
YLmyS3QYo9FbhpChlOydEHs4QGNbkvbhoCNmHQNiDecoZxnwgU8SKy2vg/6Zhvsw+IU91TZ8qWfz
ydvZZ9TO9P27cp7IAJj59rVuA3tRMTN1f9s4X/vBapbIQ/z9zHKARoFcaeshuUPcOlQSnPMnAHEs
wr/9N4sydIFEJtbml+EYZoV+dhD3UYW11nPPzSUl8UNGxlgwo6PXg9w2DiPLGJqPOclFo4yubfRD
x0+ipXjs7yMeP9Hmvk/ZmuzKOugnzFyclsGP6aUxTyjE8bofdssuLOLa3c2MjBr8Mq6WxlpslNtb
wAQr1XueW7vGr0VtRLXzCZUZW+yJG8XEUx5YTBJnQb8ii7MxdaUX/GyByowUWkApfa95UO9L/U65
W8SDye9ldezD55fzil4RqVGTt/uMdJ5XacipUMKs3+1Bos3f6P5W2IUan3A6ZZ7BbUmeiJIng/9h
86m78+9tlxB9++rc9+4Ub/L4Ht3eUROSpmmQsvyBDHn4KPcXwyfDf8x2MVz1RPXNu1vVtB4dBxBA
DlE18MX++07dr81xK2l2fawclZvJybiob25F6UsB7JNiumQK5GI3/qE4YXnkJn/4rJ5oeBQ6Pc5D
OjtMDYw7otnqq96NI6jLQHBMI+bw6iFeRBdI90T5M3Q6XyObovQ+q9vi4tFD3HAs2cZGnd4SfIWR
nhTxx5LwiU0GIzLVrstLTLxl/+W0RO8SGsCspU4Yu269Kf6hzMrdyr8fmoisOq1zcBfckev3nO+G
Qb+b/ihL5PFgS4zfF0nDm7fvvlmHyKmmwykZoEG9AP/LXzY95melRpmjjziPupWBteHvoXCgViAY
UZkQCXb7X1BF2NtIbQK0WORs1ArDnr4436LfgRGDlE/o+8stHheLnnNxRI2JTkmodKhAxX4uTEq8
rVg+3ZLmcOXK6fSdNwgbrzhePKpjroaBZVWx6R244uXiS+0G8kSQq8MPLyjSSmLSKZGv7m/FTK5n
mjMvub8y8F32LDYOD6tW+XebZFsGRYc4anSAhhNOdl107PJEhppmZs2UsjSEuOAoCJoYJDvUo0vU
N/962+Plj1pHp4vn7nYHhQtP45LvP2F/NNx3oShOkJfwEBNzysSzMu54NAdWQz/0dGs27UNvQSd+
uHidxVSsc0nF1rqlYn8IEEH9CNbBDvY2NYUa2gYR/g86WA2ZtRgVIFq5s3bbBbtNq5jfWyTKMW1E
Q6BoyNd8Ub3yvOJZ4D4gt4FSb6xfRAKlU1Myo+gwz30MvF9OuaH3XddUUr/z/Vy01lWjuqE8EsST
tSNAle6BwAlbS/WJkQ7BgVDWn97jV2XS19Msji+oo95xaTeE8UHemBJSLH/cswC76WTAHQg22nQ8
g1dcrIpN6fOH8Y0UMRJ+JTBkUzsN9zp7pCs6yKAqCFdfXLiNxNDufPoqRbH5GQXzS1bPMcKf60mG
cJ3u2NdG0tPhP/gagccz2+/UN0ygbj50MZH/uHA9KGESGahwiBqJMhYlZ9JCrMsxwa0f9A1A9BQY
6sC70wIub3Cmc2VOA3w/XA+y5ly83KUN+95sHmbefLuo/rcHmKuCgs7zMVJwe+pWRlaG2+7i+hky
nKJAoSdmWZL37T4BsBGMNkk3lyByzxToPMn7PqazDazLJ/c+5NGdlJ+jxheiMdlqvxGPI7g6kffD
NnwOfaKhcy7ZAK3qpIQVp6bH8gDpavgv1clP/PFH7Qu5c9bXTPgAy97RN7Xejp2KcmtCnLyg1EQW
fTcgFgeUdwGvrkAFYxWT6XbEnNV2OYBxKYUFoF4qI/wRTOrlS8NU5VjRIj0taRlTFR8zbmSSud3s
+A4IHXV7G/2Bvq3dueSo0FawvrWAgF1X2tNOQFBxb5dKUqFzZI/c3EArkXgeOs7U0W/DBAZi+NOX
LXOjf4hrwSjbQ2/TYP1L20P+NyBGQ49Bzqk/yb8WfnBPLmf6ZYSClSLk08irFjk98VEVy6YW/8Hc
8hXMNMy8KgDrrv7julKMWSlYLJXnGyHMF8XR3Xubpw4/PpUNjQxK4GzfP0YFpX+FlfUJ/ZAdmgfM
A8up3DBrJ1XJPYP2e4vcCd4qbwBHAoFKYS0zs1AekEvRnzGywy2XwyPPZm9GwPobzte7GaDJFolz
aNzuO4x1FNGT9z5rvkg26pGq5bbE8sUgP1aeM5nUSAAGPe2Oyp2FKyLMd+SbYYS5BvJ2h/+ZHzwU
FRxZR5igeHgEJdnisGOaoc2kBmxREYETR22Cs6XGhMmqJQN6v9YSoZDrRY9lteZS3Q4UshTLuCYQ
gQu9PvlDB6SueBv+cPwIRQzjFXeJuoanWJGUOQFXhXxBQMp0HYIr1DEyIU+dfYnchw/DrZB+bFwz
SAqE2ofJPB6PAkhssbzCNRnJM5CtKzkDmnABQWPCKNl1UqWF99eFY0Qrkb5qPQ13cN/+HxLEtFAm
5sj7HzuvCiFi01fisN0MCJ0iuICrTjMkJFuQjaMKA6I6e8A5dTYns82KQJBoiZd57Jv4Bxm6bOJ2
/3YiaqeYYgiZJkFLDM9tAbaxKrMTQJ+lRSg5+D7xxOw8YQz8RHMjzDeE7oQqVqwH1KYE3/wN304T
9OM1L8r8DQgukpyw8L5I5eKegM2Wfxfuy2eGs2kCZpqnueyoURcVyWXS29l5CrfckjygEg7wW3U+
PWVQRdr4eSChlRov99/gHfK80wXeSkGksEro/xmJyqA8ThcTv3MLqJolgLYcHxyGP07eR2Y1N6vC
8LNVbp5CEcD5MAz1ni2Dyb/IGLYqbOayCb3TFh6+HMbk3JQNifqX5+yDU79KemD3+94R7xVCK1yI
bDi3NiYfS0Mytedr/bsLApfzTy6orKEDGZ5Y1+79YfW5kAhGLuw6YVVNmMfzq8ACLSxhT4dv1VHC
UIE+vWYQvxgtisWOS41j7+7abF+Cx815pK6BgQeVNNgrRLR96TEj2+0ZHjQi2AVra/iOxHDcobCj
PkgzX5OfRBhpdp81DMy4hUSVZvQ4pIIx7yl8c/qR6o37W+RVhs/3qjnKW3Q7zLR6rbOvqSTDfySd
2ZKiWhaGn4gIRQS8ZR5kcB5uDIcUEREVUPTpz7frRHdHdJ+uqqw0Ye+1/nF262YqnYsXgpDcFvEF
5B9BvfKcF3CH/m5gXr8xsaicic1x9wdFR3f51VxIqAyERNvgjBHlCrDTvTMwDI+++BuuQWEuJ0pY
7A4n75BWAFPDMlNhMgkkEPAFKoOXkgC2E5nFLPemx4MehwMIFn5RzcE5VNrKB0kmJQPESfQXDVhT
xZ0A4rcYkqAUqiJoyEi7SQsEU0WvkfNQaAA0RjHD4hjpGP1KnyvR4UROR66LOzgAs8OuylohOx/4
dIDmxi4Ylwpvx/pP2kKKXyr3gDnPMEPnD+/MmfvmdqKZuTkpizfxGKo7eorWBgDjEGuk+TShMviL
aPRuS6bwdd4d9a9PUglxFALGJKBR2C8xkGsomiY0PAsveU5MsFktOaVx/iGC4Kh44hMXLmBcgPOK
FkYkSYKP5mrTJ1F/rUekTJCd8sXOuJJaD0F/IeMd/jm3+W6iBq850Bp1LRzgDzqlCqvFnpWL9A7i
k/C5lfbNYrg1mVYYrGAg/PJPBI1xHDUnje4WggbdfMoz6WUT0C6wazP7mvUPIIOXhu/itlH3EMnI
fhB4LHMGA91S6AyO2z0EfcVHzh2LeJs3dvrDyMhHs+E7pwwHHvpUx1znF1Z5lBbRFO7GqhavWTsF
LVEJ3pnd6MLJO3PHQhppeEINhp8flV9Ux4oAmPuJg8gZeJ1kDsfNPKN3h+Tfi13HoD9lAIb5ZWA8
7misGGPidSSSVaAGVx+A4S2zpAoVhHCFswI5E6MIR8Fzou2MBtAHZHbabuAt/3QWd9JbaOfsCDzm
8A1Ku0k0ZHNYTR0hn5sLDTYfmgFuxcfK7tFaducNQfmT36FdABKiKnekaRH0OrNJZIyWHc1tRGla
/OX69VyTcfHafFAaN4VuDhl7IKLhpSl+ggKcDi+WxuGhWy/GdcKFfgYxBfW0L1tljY3Tu2wylDk7
moyN9m4xZxWjUKbHiHOLx+o5pWuZPQGZAGEaHQksko2WFwk16Sff1cvdEzsBZ0AItrhd+A08o9aT
pN/z94zllmBwFEF3VHUgblgDheAfr7HdrDogvNWS+5MQjsL+QscTU5jRuOmIXLjvlFTZ+fUP2Rpb
LH/oX+4IbSmojyiGT9EZkZwktBLCPYPWQQ0AncBFRL6qjIEDMIERFdtARixXHZLAusWJ9ESgqzo9
zCKVrWxH4+z8QqzqQCTf3EzHqlCvYKPxGGK7Eh4s7EXKtEuR551yqgK5mPzh/LUe+Bh/UOQoU8kP
Cn+WH1g/QCcxdcw4I39ExOROH6I8yGDfwUrJImqckfcYd8iSa5DiAaMHRz6KctT2zHLvTqSdYU8Q
4THF4dLH00Ge0Vlc+IgIgZrN0ZxuI6e3urvAWIF+wJ03U1ZQ8Tb4gAwLPhMipoaxhRAG/CIawwUc
NbKKEQ5NCxPE9n3EI+OLfMVlLyYVQKSqmvji2lBGYioZfH2qb/hMNcIvWNY4iyMEhjjVVjpBhbjc
Di+UPorVEi69QmXBDkwyEqPbx6VoEaaYsrVttcgnV6ebfykgYxXcgUjeSf14ELczsD8xIdIyTy4a
M7x3yWi2c8mi4LPcYFkfsaBwe718zon7RlGNn2rXHA83f6cShGSAzmo8VLClKYr/zePEBZGFGoXo
ajBY1wCyRLYkT3aqtLFbGD+FQkZgzzXvZ01nbowCiPxrF0lJxJZIMyc8jbRFtJ2RN8a9iEKLMl0L
hurftowElW6NEDCZfaj9A2mu/tii/+KeQayKBtLAyWsTpTE+AClnk0vyB2Q9r+ZUBVh/RG47pGWI
6f7ifDFp8XYgojB0AcWy+W7htzQMhS84od2JvW3nt+599gtfcG8x2C0oSwMYR7mjIPhynmnvuRiQ
5g+dztcjFYdKHcnPZjwTlOb8fVYsFfxdK+e5swZCZk0I0vEbbDmP9LuZj2EKzbf3JDCRQaqwD4RS
4p/FpZkU1p672rmjE7ma6z6ndR/Bq/wzKCxXphka+30xL8Y2Di6RL3Qb4xPFpMQYi7TQodsEEbKD
FJ7HV7dVLkZQ8NexQ5p2KMzSB5IaLVo8cv7OxzfpcV8j0T3oLtTjQUFHqSWDI+J6BPbMoORVSD6q
ZI5F/Ev34B0XVsabTwST/aBV72MstAAe1zgx82Mrkqw7wUufAxlkXpXgncDFShAGRgc5bJN23kyz
jLRxnSI5qWa7NJVx2/i3kalA5O4MdZ3l1oUDCg55GPQc+E7kQk45lx3cHzdYT7rfCQbGdoFauAVR
EUkziATCxyYzxkXa7XX2/9wQJnUcAeRbntp5F5PfBYMflJs6ebMHJaDdrwXQrfdbNlN+R5G2Vj7u
nSiQSTefGQMqJ9xwRsRHjOuiPTz+mqiJQd4Hy+v0EvPjI2I2P5XpPR4V/ie3f0uyjz1F5ECiQm39
Mv3tH3vVybj1fGSxUNxBO4+HBIVClfKoU/sB9HfdS9vM53I0hvsqHZKi4Jb+yyauhloSPAIquaDG
UA2HzKA7I++nr1ug9SKoQsnN3gJN7ZbDHzi885jW8w7GhKuRZHKO6QWZ4ckzaakQKiy+XwUCEkTr
QuAfviV6Zj2OOQlcibVRorsIkhFml4OQ8HabioDx8G/YGfmaMgagXetlj3jHaMghN+z45kClo9EW
hitUb2eaTyoEyrCzVNdSWkQur85JAtRH2u+OyhD8lG6+7ohQNYqH/1MhJ/wWZAftEksF6Fth9f9+
nad1xr629shGeB04RKOWdFXesDSDaNw2SBw7/iF/6wai5eHt+CKUGNOJ1ONLWRXnmmo95KS/f0My
zAdL3ACq06cTzOR7RzfK1zC/s4H9gAHwXy7fu7rKjvphFz754Nj6/prpb/GDHfzDZ0be6cBCmHxD
KHc3FJL1kPUU4w65xmvynRfcS0QYZRQeuT0LfxIIPuQT7TP68Utku9RaWMO+fpVC+qMfC3XwolUJ
V+PtLpZONuqkoOCFn7H/WJLvzNO+MwSr//RxrtOsAODj1lbwMlffpDPvsRYNoiFOR7M/+bn8Nusa
P8heUdYUpfs0oBIvYeIqMdv1F/wZET5uov1rX4nwQuWow7DQT8j1xG3A/zm9n5n4yNxBNkBnw4Wk
GETbyJiNTWNTcCGea+Qf9guDYe8IzrdW/B1sBfSZL3qwQdkuFL2Y6lGbAIl/C+cW9qf5onB5dieD
qEdHlwUyQMqH9ViCPtOD8Tp3KFjJ5ihdGoI/qSu+zvgOU+PcDz3GBsHIl4oFenw9DDTny8dGC5er
mfsFwzXI+L+zK3978tB8M4HbYJXA6UhTfBQXYH1fiEh2ZeDYKzoCxlyms8ZULyEFU7fVgOZ0Ul08
TUPeIydvMPNEcx+6eSUL98wAhTwGto2W+ekPiMcEwn997RLd99PszfmpfTFY8hcB8iU9964TP7rv
IcTLUkQWd6HWGSwVj+eUzIxcsB+Pkdn6GWuq5JYbUYBUjMG+MLXJB4TpnkhobMxAcvmlF6/HscOe
43H9DYwJwAzyQ2Yq3PXY0l8rUmtpwgPkuE2eziO+0eKGtubqXWjBepGhuMQfOiOSEVbAjoW5mZdz
017NAX67g0iWK4mSupIDB/AjbfAtH26LzwETs2Sh4DMHwaz2iFnHwxCq036Kb+6yuPw9PSn8Bjhh
uHiESaiyC8SB2nvygXytRX48RrnL35WXh2Rt7AYPC9qq5+mO+KxwVOoxRgNtc6dokOi3BfZj3Ff2
8M3aj5+f8GsCU23Gu6YLRpscRUjEy2w/EbQK4yZ+ugqv9578YkNYdEkBPM6kADM1TRkMrAYQGUxi
ZpWHN0A0hlb+vvr2RwYEpjXv6c9OP6Y83CLIBr4izWNZ7FkZkCsn2waTFdgUIb2kF690O/Rz/H43
XHy9Sb2k+TzS/BfRCfQva6SGEJxLD9M3JHXW5xbzzqrHUYoxNBTe0h6YIoGt6SUgww83qWRpGAKY
3cSJBUz77/udi1gArFT4s88MTNZngkQUnTBRu3NGxjUJOpXiyBEttuTM2Fycc/TvHBUkqyVvy8/g
n9/ObEGqrs8E1Zt0pGQyp4kYTMUlg4wtc5CAoMrBbvs7Dgkoy+Pd9jQbmMy9DFUMLp1F4E8keSST
nlDzx/gRxmI74M9DC4s/nu7LJYLdLK6DJ5I6VOYFSEdCjT0WSsKZwMK+TrmsvgZP6v1YHuArMFJc
8Ffy5/CtqfaZ1ML4M6nCN6iEN/K7RPN5DhsHeXJl948Mu/wONogxLTIHKdxtQUGuc9GtsmQCGGPs
jh5jPDzsdOjGn3z5gvfu2F9fdhEVK4yrfYATEzRXIkepFGQrtScP68c/JvGpPH2+0eDF7EzOtDvk
g+bHjIrl5WHKAEZ7UBRgAQtm9RRkkvGIeoqM9f+v0AylZ193nqSfadyC160OxCpfXRyucLW/vlP1
TeZyHNKkQ9POcVOhZE1KAEoE54BV+Mx4fgGvKrMhjAu0eVKx/act5a6KXc4fcR8RRqA4yvHr3OOe
084HzNVEz2Aw5XpuXN0j+/YO+VL5NNk5OcciybQXvn2zZJD+xYwySL42b1e8tv1A/EJwi+hLGiwi
wsVtIeJ92TcwzYTY1DfCY58nGCDWD4JvqU0yL1MCBsdo5bznGOVhSgoFKT6ck6iReebQ2sJ5gn9u
X87T3s65rcxt3yDIkz8OZxb53dQVIdQBZlgVwIVsBVRrErqE6RjH2gls9mk9RB5SZdKt80+RQY7q
eLAGWiQOifQx6CoCcKAB0VU9gyL4LFRG4kfKksST8TV1vi04XxwKyPIYN+GMG7emEYjgOASxV7qy
jRGPM1sR7wYen7UsirKMClhaMl53k8qWLTFvLHf8yp5mdu+wz0SS3BVbCp+g3htOWOyzStSMaKSw
O829sgticJKcXS/gm/lcg/prsptR1CnTM2W3fIU+tSWov5nHJRIbDyoxvUgKrFvQerT+giDkNt8U
D/yXFgmirtHDo6ir0o+z0b3TwyI8Upx/5x1H/cCYdYwMD5fRAiv3wz8xeqLssoJBgPAZFJtDAtVb
wHF+c5UYYgB0SAr5jjt6qGn/4g4es00fniFEJ24mjktOYgmd0EH6EONcJ2368W80L2DJM4f7ETzQ
9rWVhRg7JPXhd0LhznReHoZzMEBcAXIEGxuT3clP+WUp9EPRamgT7Xy1NPg/HPvwbh4/0wujA+wM
kVviZA2+U9gaX3FJR2Tirz3J+QiGBnQcsyzeVuBiZOTEutoIncN+2HkVqyf1kLPvxatcyMgyuh1I
9XcKj80SPhND02cXy9yTc/pTAY0I66q9kkeQI49inszt6JfeBVIHrGjgaSDZd84yxAZ7caqDUD09
gt2hnHV/ddLhwudtJS4AkQcLogWFgYIjS3JymYfAF0S3zGUSUfsnfBN6Z5Ou1Y2E0eNNmNqeFYMS
c6BgEfCoui9HxvyBT+d82QBTqdicLmPZ5YykzGnOq9H53QmGbDw6cmQKwwTCEBsABSzj7iJKuQQX
USX0DPspGMOCYGrSm3gdZijsyJK5o+CoQ1LARN4SfhlX4xxsF4Mjk7bM0/+vM5urTksueA7ZCwMO
S+4tHb8tS7Y5FzgHxVbWUCx+s9zuYzO5kA18m/EvZwQbXrg1GAd4V4eQj3eOmnMEcuy5EvGMhKeG
GmmgF5P4xZmaPsLn+uEN+GRhs/+EYrx088nA61H2Vpr8uG6NV+8rGgch33AD4q+DEnX4+gQdKkFH
AIks4ua0Y48KkM2OYmKzuxFCvL1nbq/vfnoRKXMNMPzLas9P/gEVIsKuJeBlgscqFjE6shyZmenl
5jM8Opsuea0j9O+9SM6i4fE2z9kil2pmElxpIVMAAaN9+wOQPNW8bT3tqOwdJS3o+OQTSNjJd/YI
6zf1xxuwL25vvBW3mEANE0kMHkpl+qJySLwEfLDMSKgRnSseeaxbLn4xizmYiUS1T+LUPa0ZE9kZ
CWmz7xaJqKaxfTv65FBH2LSElzWBNYOB18AUS1P3kTaEI7v4e4dZVOJyJEkN3NGjhYAFe0JwX0jY
n86EmPbz6X3kasdCsuE66Y9XSKa7hz2IkuH0DgZDQit/Q3o8RLKuKIjG37YLOCQ5KhXCmlvS6oyK
YEvNIhkCIuCN0uZi0oX7xLX4bKYqSujShirgqtT59nd2tqdwnOA4enYRYaOspYL3H1fAAVto1u3r
6D23t7MrwvYal5/U5eaUHwtrkDxR8a1/vzZ/orBU3UQIXo9xX7RidpktqR5v1q8OsKBnP1Zjmmaj
ETG1zGC1/ebX4jaG5MUDpGExCfjKz69dIQuDmAD8+FDixDTSKg6IGq89ZSvwiryyv80oJSrbeUOr
2AQzAVHw13yM6dWwSTlkNwAOBB5dN0c8OurTYQwol8is6BBtwGYER6knL3jT4zWbypNfgi3o+4uI
EcQ4RRtYUbpvaSJTgm41XG7r5z0ezDkwL5qNe54EtP4/MpXoaCB9YonP/RkzCg3vWCI7cbIWT1cl
yqpvo80ihWCsL7AZoXBMRR4VyssNAucmug3xsnMYziruYozlmArLA9cwTFWOMzIuVgIw/ATobyAp
sacu5MUWDbI3mF8gCmmsvJAIgc5s5A0TroS7MELrBLpRHo0sefeHXZHZC4mGLVszYqi4O7JVi90C
T2c48mCy/114kNY5hmKU7OJvqy92E842QZJwDRgYwsile5ldKr/5KGpCF7iffZHthBlmrpu7rcRg
iovwFNa4CWysOin8dtsLelt+cNSH5FaDsjhuDzxOa4LOGqjv+BN+Qq7kiziRybyB0khrDz/d+V9c
omiD+k6/OODoJlvej1xPxHrc10KKuh7wM8Gy1qzFK3jjFhZmb8zpxPl1FkVtSd9nMI2ZWXnP6VjC
mkduO68mvnILlQBHgXjHiUUiaG4UAGvg4OfIBPPX4ivOdlDS+YeABRxS9p0pnh8Z58Z3FcNlHJiD
jRkSalwIfafP/KNMroTOK1O68kgMQYIkud3mTZhnyCUuazEzygNLM+UVBIWftDnRKAN/4Ld4sRrn
d+KS5bnip/n6GGFDzgVx2lcrQ+DL6EfYNhsleYgPmD0iY0Ju7grPPP8+dJsOAz72O7JIwNHU8QC1
Fio88omoWSdYQfq4tDbxW+/6kji1YqWgzheBawCcVk7g0N0vdKctosu/FhRioS5utqIE7O0PReww
Aq/OrSkJY08kqSPiCBHwXhsSQIWika/QeiIxiqJdj1A5Ghq4l3EKC8W1+MCeVEyz9VEm03Ez8COM
P5DzpIBWZH+qkTbmbbiAYAJVbGh3s3CtMQB7ixeO327Tws5bnohvoBlCXnWgyrO2SJh2X4Ab/ahv
xi25s+F3rAO56M59ks1mPwAbDPQEocZVKHmjhEaFMWlTxqIeZ5ztMqXS33mVKg43dcIc4XOLU0GB
kdz9AeCBNXu8QRbPpwdET6CDTqI9nG6UoyUgOyUArIpyq7Qw0bP5B2KewqW/Ja1hfA+uHhPT5sHY
R7yhUcLkkSMgdkgxAHjZUsTzPiIpJZTlqQYkUA0oZLtsbwuUCivNH21KB0RYWD1ASH6a8UEOqNmo
fMCqSRtwdsnPrk87476s+flYst+byTAK/FcJh6MpomTr8RtpOh8W31njdkgMHOUg9gaYrAB7CLLh
egZECh3H5sGbMcVEzKQIKkZzFgkmdmenI3tcOd3f609DQYe7gM1s9cKlO0DLe/tjLT6ge2dBpyCG
yEmoIpnFT1hJdK84ihwpJKpkHLMZQgoTd4t7TciQXWSsTEQ8OwDXCXZHvB7UaQgfN9miKmaxS6Ac
Pgd+zQ1VIulfon4T5G8Hu+xw5PQ3vEnZuclsbhsuuWZNBvcakh7q1fsEQmpCNwmXAwV0Ic17dn/D
K0Qw31Sect5fRJiE8KjmZzqdMR67+Do3v/Q3exxZDVl5mPEBMkSSd8dQKyMpI1Lsn0mUGkDkJ9y5
3LCcrpN6P1qLvAlUJc+lwkdIhOaKlB3vfYRuJr+WjpFwZN2IGBtriYzXezjrTQbJYK0GWDADAj1s
3c1RJpCVQkkp8vTnnftsCGHHOFuzxg8R7aKnkJjZglFpvZYjV+q7Q7A1Qk8eQcUjEvVBswm4DsFz
QVxzxphyRaMov6P2h+Yvqmb1bBei2XJRnI1bpFgEoB/LuX4kbM/o9tfp3WYhoklbBz/FfbNHY8t3
GCK0RQVMcBDypMohskQOnwm4qR62PuVn4TuqT5S5xp95tq5nKkflCr6YgXRFenyFtnGBn2yUibD8
DBcS2BQSbU4YwNPNzvmsMTS8lo94sK/Y1KKbh91qlkPOAyN7Ej9Qj8eXuKf3FLCcpekaDXikpuix
wZKKBGSFxVFGv3Of1QZjldF9RBTtk5OapAOSt+b0CvuFJ60fKcVoDnQyq+HLaGFrDSAL8OAX2UC0
VlAZRuqcwWRTn8Ei8eyjW7HlPYnGNhvrto1QDhCQTfCAycGCKSkgucznalTIQP4S4qVuM6ByVBNs
p+g6WoGVVMvnmRkJTQcDGpMc20W1zKf1HmIxB70tfOYykmtjOPc37n+ACgQG02IQNIQD/Mg6+Dkt
5BlCRdgjX+RaYwon2j/5muSBAHh9LCIldqJYKO/5tFTSAIGRNGM3ExGTz2WS2a8Dn0JGnCF79jZn
wGxeVsNpm4vAAT0Ai9h/RuaFgQ8FHfFEc2QwvzGR6HhMX+gEd1DnH2TmGHieQPKmcM8URO0Z0mHo
jOgkKIUulTRaglq4y+XpL9mVGH21jU7jKmlELhHOHsbok4bjUYRIESfhqAtWKLMfJohmJt16N2FQ
7zGr0yi4flzsMs5xE02fjPLwglb7YaNBWM+WbaKwWu+ifH9Js7gV2QGQko8NZinkk/3VTiw5zCzo
QaH1LlygQe4Oev8aLGpTa4LR8XJSzoOx/Cc8IoiXsCYVQU4wOQ7HinQd5gj+M6SpQKSVX50LC1Qz
u2JmK90q+kFl4zjCzgZAwrnKnnZJQCb47klrc34wpRGpmzZy3xLYcaGesMH2pzUClmjn/IzDKKGk
nX0BOT10UPY2spYD2mJQRP5yQah5B42Pd65ClgFsRAougmypG99OxEHA6yOyx9ZKypDVjPkBXrks
USgXi6dZU93Bx0VHAKfTy//5GMEWCIvJpvzw4xsw4XAJC4P+22KRZq398XHe0ltKBEMP1YelYbfX
AGzK7dC7Pe3nopGszlrv7FsFkqtO8Tjw9Z84DkfOGw+5aj9r8x7dJ2Cg1nc6SIq9dtQGlBLwthFH
hZQfEcYbYQZur3w6WOtBn5qYkmXEbvdqUEwfPkKsnq3sh+N6suVyJWdMjZ4hY5BYgkWaiHCCEye9
7ByBi1IrM/JGsyHgaEmBBdohSGAi7sNbwurB94W+Nh6Q5CwsmSM+K8QrZtJnKaMPhmZADn8WFDVA
WWNBhWJ56o8L/lZDAKrTaN0hnxZZz2IFT+TzcM1r+lmKg5tbbkxpoveMm6Qb30/EtdBSyETaop01
lsyCmzpAgjAEU5rSbu6i+0CY4cBN8vOkag59DVBCdPXRKiTIWQeIO1vipYlPJWI+/gLUURxGwRH+
Fn2CIREGeHxl2/f0lKfEwLxElBcP5A+pE9kdfQ+izEQx7aPPxRfvQE5HbxxIKM7RpCBZCpG2IKPn
IaQN2GPVbw7l3y7Nh1T6cChnLP4lUygLCNKoG7b/q8Nv41d6V9pVZgpCa/I5kJW7+KbT0gRCcOsp
usdFGWlhGyM9MJE3fye3MUkQYjoH/AAvdIQY4O60C2mFdEc1q7i/Hh3fYzQJOSTC0ACiIEoFQcCS
dxfJtZBC8h0OCfmAHsTuR4CJmjmvGcYEjPeM5Lr1i79HJhz76jwnL3QUXM4HlVDcaBSrTJD0UlwT
vAn4LummSF8rLhuCqy46rmGZ3eAFYtogY0RhuNCm+kZJUUz7DUwwpBavo2oVKW6Z1R2XW4z67LXC
Dy2ZGDNY5CI+SCK9zTb+eRWWBJTvlLZb+V/lPmbs8TeUA4X7IkPWl2Eg0aEjzjYzV+f/Wu1yi3AQ
a3XVTfY9WDeL34ZN2EBoxvSYpY+eJ01u0yz9OsOIhCV/cOPWK8a72kL39lihZ4rUPxkoij5jDtrf
Af7ZGgKqXmZarPjfpIebZd5BcX3JAPqnvfgIRxraPGy603wr2XVlKvgZiRBNhk42RdUKl2R/7Z5k
92xixjkVsIEIjzM/sQ8v+C25OEewPFqOBu4KDZ4zALjNFwQOGDZGQmFn9ZCjODWV1JBp7g/tFxof
YH9x+b2cE2gctTYA3Z29m+G8sRq8+88IqRoKQSGsQfhLoQ9p6DQofNxm3qQD+jVxRGCH5UOt0Eqw
4PJRDBjPlwXWSArZ+ZwfACo/QR7YWNKJX5x13neDaT4erCqXfy3eoYRjpCHzQfPQDqIXIIEb8QHQ
15ABAE+tsCaqFncttVyrhrODMy0qzPtS6DuySTqKcJRb+EtkH2SJLhqGkKcjwtiyWQ5NxTXv8s/w
/4AZWIWP1+W4gZ3da5eoSnvwh7GU46C2igY63iAgQ3U6ux+IKZ2opvV3TVWugitzfTtfsJJ9wr77
WO2Y2luRx3VujzC2j3OLGHoydDv4+fgdTF8c/IASBjh0yvs2KWe6J+O3+64fX2PnwQqvf8Hd+7Yw
ualisSzAjNYEZZBUOefph3LlGgL7Io2AGOWv9Vrh6sZQ0MdC96+UqclFi9KHVmdAAAl239yhqmzp
MMCMiRrXwUfT4WXhn1TehaiDofv8wyqt8fHw5BaWrNuPj6MUtlq4H+KCiTyhXWo14O+xxcZ8b8zn
dlD5LS0d8mhcDBwMIk1vnBEESKc3zxqSXRoxV5iPR++gDzeKCq96hgPGrzcFywNiffZcV3ov6dQ/
FSkvQbC11SnjK5/KCNrffJdb/qGihfzPG4nxqJ57iQalcYkAmVH3o/H9vbDRo+lW3O8ZMK5EEsVB
f52DXrPqgXK7hG2QBsBN8U0kwFQE2sp0iGxbcki9/humt4gNJwELS64TwmOVg9hz8Ik7w40+vf81
slMLVY6UXgO0PS7hB9tBChDNBYtMUJgW+8jMXq05ONJlO9a3/zLv+lYBe0eB/HmQolzHxsoy83Mw
RfofF2g2QVXJWeX3D/Wk8VmiIYdB2n/smKwAZEtsQdzitwfdb+0mIK4gsajgaQq/uIQL1vsGhaKz
2xZie7ofgaLS2xpwAQo1ys5oyg7EJf+sNz9IDhL4JyJZUV/oBJOzpgJQKKLduMGyB5Bogwwy7Ure
e4OG7QS40GzAiCSRlj4ksodhDWcBSVoJhIE2e6+ZvL8BfM21F7JUFSJAvHt78Bewae0BFlmliIou
d7kxdB64hGPiVKXZ1UAcmM9YyIR+I5RXUnqDChaYPHLEuJxqlAxKAGN3Irey6SUVJMbOJpXw6teB
CFAX2xtAu4usEgwfuz6ZZKJOUPAZ21HOEgn1LZE58+HdICm1mNWEtV/ZOF6om3iLD2AZROjOR+QB
6sQPMk9SawTvCJ5ErPe/hoAPE7DMgARrykBCjtWeeWfyJhPyjolGYJf3Y2864MkhvTgk8hWZFMCh
CG8HaGYmI32UzjLU5ci6qGgKZ5Utw4uRF/OPqHl/2ChL4pLQJzogcKMBHO75ZWguK9QS02PPqecC
LqcXNOCIctH8XAlOQ92CpltkW+2m1+0jGqS9GCSK6g4FNh1G5C6aQREK8BxU3pAhCcMKL2Ix+fyJ
9iMYCcanuFpqM7YO/2vXTG2aw7JSGeA9AD1APj3c09MPykeS5gHGHy39RWzzyurDc/KzlpMJzQ7G
8LBtkVcSVuaMmMkGGMyvPe50FAyE2FhtpDmsGa0ljH+/nuETP2OpyNpOEp8oLub1SJxW5Gwr6/QG
2ofT9oNqoxx34Nwps7yn+720CTBvh/QhMaXXiwb/iupe1h1HS1BOmCiw29WTOio6/tChRxYZWUAk
jhhnMGLUECowZh4/95jheZ/EfvYeMx+u7g7WefzU9pNLm6GztyRF8i4M7z72RwYCzW3HZaot6Xq0
NLfvths51aaMXTrCu75XLj6KVUYvKHZrF1B75QzRT2JkUoACGkeaC30fCCpXY1KfVQLnhBlf5dqk
nk6UgTi/MV1mb7KLWBBZCHv7e/rwL3x0ZIdeTpe0odob0p8p/MUPSDo0tCA9tzJxR7f5Z1l4LZPc
dcNXZPT6Fh6OhmtNtxz8mCXXDv9F+Sx+mXvhbuul0ROe4zKVf94A/QoIxW4lxOw841+DuXc36WNw
klJ4CPFfhk5xd0fX8fsZ5ZjAIR/6LsVafRa1n0lEIq7Xe5irIZzQtdpQodPpbD2rLG4G5l3zKPEh
VfT78zN+Dz4HNlTaGkk15jgj7bG08UfwT9gR+bcGZoxJ/sf4S2gW5tB+0L3W8Au8LegByEMQQbiA
+LiolKsn91zEANUwLM7Pq0dS2hUf10sAl8Xhk8+lMQ0zq+v2g99yEJazGoGLQ8WFTU5xjGPPy9AU
96ZYswjLppyRJtIjtcRu7SvAY0Qpu+qUkvSZ5KH5nEAykPXJIA9SM9U9ZGkUx/LeckAi0QALQTrZ
84jHX8ER0V/WsGh/cJsxLXVuDsdEMD9RjkNiBUUaLlWNy/76RfkZdLFKBi3ZKpO3I+Ha+QREiUqI
M+HaxjwE1xRN7lk9X0/PEQsmu/BY1KMpIJcj0dFKHyjkVh2KtMAe7zE8I8kqxM1DHIgVXZlADAJ5
MfUi2BQ47NPrEhlRKD1DzuGe3Pm/d9tsCZU2BpUbpV+ReZqCJFijlChqUOCbi0EO/o49PyfAgfMd
No86FgZBgkdL/lSgdL6vlG5ivojkEhnIr8zY8LKDRMUeOiHg8Cx+IvARTQIsFgnC080QySppFxLz
NzEttMjhBNK8HHEvryPrfkk2Ic7RavtKOl/DtH1iy4yHjrg0O9L2+qyGBOVilqqXtM0C6RRRZiA3
fpNojQVxiO4LH20zE8uKCMdmieVFLKB6zxzKKnYw1ArUe2VbTuQtj1dBeA+0eUqac2+pio5DGwME
eOySgFRgVXrm/Wesg/Cpbkl2qYhYHI1h/UE9kBu7vBZEY57rJQwq8OURTpZ3q4xvpzJ+jHdbkivy
8+6vvAb9nlNilY5hDJ743vIV2czkQBxYkYciTi4zVMoNwFq1OWH8E5j5AJc/kf3IiVz5ZxJfw9f/
xxQW5wGFVRAwhN4qMcEE10V7IEwgvXYgl3qsseOK53FCnhzBn8RbkmbBlUWkrLgUXBgdQgJnSK6I
sySInlw30TJHvBwSDpH+SbNCykiTnEW0lcjkRnRDIV1rCzETlNOTe7aPOZGGuFnFKhFfBWRraqhC
4AsAkDTRzvLYeflB5OFdjBNJ9Ntm/V4jRDR4wPhb8byTfnefFMkD/x+gncjFJwLdEZJ4qiW4rmdN
SyYsfRdWj4YJsp1mhFTE/RNFBnAp5J5wcYwsJbr4KlWJUPyz4oxTlDEIsobzn1gHGn55uRWymDLr
bN6NvVAIw/uBJCNq4poHoQnWxBhzraGIIHGUO8Pmpq7ocJIZBUQ2BPs80G1jMrVCKCN7G85pEAwh
85Y9WzTySfwL3wpv/dcVOfxMMezDNBrz530m/YSUN9RZHbcqazYTiKhxFG0L/G8YaY5QB8wbRwVA
NvcF1K2r0lLM+57xEyN0n34MQqctmRKfdPfHqYqsAW8jYo4NeUVsoGDbHnK4HnztQ8xLjIucV6B4
LDY8X9bp4WZOa4TItCbkfds94zzwb5HIfmYC4wek8Zhxfc1h3sYgsTMioucHiSFITACyyzeG41ml
/qxnbrFnuWIXz/mRYeu0nx4DMcsvP3EXPWOEzNb8v8A3p/+Ym8J5IxtB38AV2eNNgmFYfnEaPOil
EnMVMLAp+AM0hg8IPhQHVJbgdbEgc2bZjHN2dg3yGchVrAoeiQue2wPVB8mSpFLzAUIco9MnDh9E
zBFQMuMcz+zNBjjhL3ULhIwKgoQjCmPN9OKL70cEeIEP82xRPi3qkm2MSYB+ya21PiTB84xmMRwl
f99nBM7CImscfic94mQHzvi3+PK1aCPAukwPVyB5jKbOED3Qy5pIfo+fnNBDkx3rLM8NhBU5aRCR
GMkI5+P5pm+EBpMH+Tc8iuJAn+Sl/0tu42wvqP4iyKbqma3o5Qvr3m/cJP8AR8Oft1tsi2k1bdKa
iKbKWPIyDDYDhF5CykfELcDj28c6RtvqkwAE9xn1ycQXEfYPQvOVeDj/8tABcTH+6hZwpTH0CDDk
YKWUMqZY1zhScgr3hIbEFv60nO7mjAGvl7R3k3C1d8C8QUqX9z7kke7XLjiVV5gdRKWpE4WFroBs
CdXXN3n0YJwTygnVyqmjFVWks3KCO4xILmElpncNOTSLGejVDt3O6Tn5RvKeyZU5D6As1ThZf2t6
IwKCYDAo+fe1QiMz/S5/1wiSh5bo0cPwNJHFjYBp3Iu551cKuo6QVjrxBgP0k72OPpQobBAP8XOH
44ghCZ/w2ARS4kOa14G4P39zUCnJuM1B0sUmQKe37hKjyDvNpLwgE1dxtzdalgFZjXIiky4LT9Bo
Hpofth7OBXs0480Vny76UKQ4eE/XiFpLbBW0GZy4GXnjRWyx2EAuPpLQPxnYECPwg8cCGbeQpBOz
E1Ekz5mCi3fS90YHxG4stbBNbJzaCdcJWOgzXLIN2lwbHAiyO0LxyuFjvSsHAaS+bWCv6hVVGpir
rJ6oAOknI2F5ZhNFfGG9Fw+UxDrwJREAsWr/NogOT4BivhIMjVPjQhPyDPv0MF3Yjq4LjvVUZKAj
av2PpftaTmTJogD6RUTgzSveexDSCyGEsMJ7vn5W9p2HudHTLVNUZWWes882hKzeIbVPOSx5DXbr
T3KGfHki8yhTdVvvbP8jZL2XmByH/KYUQmZpdqVr7881OgrdbdYB1p0MJnHdBu5/hcGhtmTKroH0
VofgI5ow4GWuU710Q9DEpT4dyZyg6FBQPGunHtbcIOROkFYC7481CdrLASaHN5wRQsGpY5W9HC+5
T1kCqRp3V1xRPELT7VIWdZtHw68tgjU7SglG3JeVya1jWRXyU8w13VMCKVzGn+2CR0fz1Zpx0GdO
Ckv8G6y2xIkbAc1fWsP3xO5JvvoDQiv8PNX6pxbvzOKlzZqgNIwvIpNzc1px5oTceycXb6fecjY5
rNQQhzaqyC8VZf7rgaj31yQCCkQMPvodTUTYVoIaFtDejLj5oewLXuZ/wwy6Fb/hgePXlsi/PHhu
n6V8RSvSU2rZt1lI2ubo8NSpuNk6XWcSe5iSxTt3NZnCdhEPlTH1K4JLRUkqu6aIXYD9o+K69S8a
K9C4YPNucELf12IBR+2GbYHDDOfD4zxYAGS8xuyo4cF6VdjexVwKl76raWnnfjT5ClqEBoB9qpn8
Xjayi6XqfZnPNF7Pwtexxll/sh5H6/AaVOgHdI66jSRawwNwI39oH7suaEI7VXID1ORcy4Z4Jxhh
KwxGR/g8Zp0hCmXmh5ny5HYJNPp0Keo4XQ3XwdI7jUodg+l8BTee379OlgKB/XXlxBstyOKyv0Fe
Gpr0QGJ56bDvo8Ng3zt1lpOb2I4Kz5pWrJOoCWZg++18bLx/0zzrvcKz3ki7Ul41QrBLrJSrYP/q
Hd4FNp7lh+K+nXJiDLJN8BuBRqJ+YUkU72Rar865Ea89bFbyR1qp9rtN3aZ7R5tCY7S048wnd/ML
6i8XJySAa2tVRSLArL8GXVD2I4EWZGh8xZk0VS8/DI5DHAFVe+vo0A5xZefi16bcQZGtLM4WvASw
AdCe+rSCipWY613VGP/y8T7/CsuFlrx4zi/ilkyI21sP4ngGocZHCi/6AWwX87gHD4b9Ihca4Id+
XGCReukwwyORY3hAuQvxRoGkw80B34EWuidwCicWVIXKcxgkFAuRz0EwF83xgbrq1RBbN/Y0qs8e
MVtXdrDh46WKz8EgTDYjSuGeZB/TQ9dk5mJrPXROA5VZVxXpfZn2kh6oUURfaBWBXGAWmswqNaIl
RVNqQj5llHzk2O6Td1aF/fA9WQoIfdS9mtvxsr9spwYknjbpeUbQqZfJpVTvo1cD38EAc1PAtk63
V/Ub+463XdzGLbVKGocMsUM5y/gSU6T+TzEBs6OtkA/i4qqqZU4kC1NppzIjlhARe27u+pu7Xi7+
DUgwqdNBpOvrPi/mIH0sHEid78i4saAKCXGVlzr6Aclf6BEQcOqzUEOdqk6MeQ6Gp1geZmRsqGI3
zaAdUOlQlMbUQkbql6oJ2sXmkdKaZbghKR26pu2bUZT00Pf1M93HNdCfrpuSyzWLP80uaGoP1ScG
D0sn4i7/VSIt5/DNYz43T/evCp16dmTs5yzbCemBjuKTVIVqbQf+E69+iqKH6Ofoin6gKYHXguOS
X3eUZwPUEI83k9+P9r1XI6yAfB3umx9dRYHRsJhtwYZwXe9lYaT5sYGwKJnAtvU/y8xqhQyG0uzr
BZLZ1lmCFqQBW41OGvvravgoLLy/C6kMTYHd6UpjOrMQFWnpdiI/8QDSDj0Oh/Vr/175N8iTHnEs
SDYJ7V6G2f4XqjBauJuA2/waXwq7glztDyghW0VmMkZww84t/BCnbuH8E0rHQ2VZ/ysilSaGYa4f
sg3S1oOmrgdsYT7g3E18Mv3b9K79ZMPmUlipy0wb2XFqB7CQo335ANpRZeDkVp1nwyCEFb3DzY0K
ZaoCpXlqb789gqqkodD5Okr3T1GjzAK35QxZg3CvBpqc+0jUnq2sEIush5xqUD3YEna/tgtKWC5f
OY0IOag/m4536oALIgKAMt3QB3JrzL9Hke6hexUZZM1LYJCx2FgFyvI97+l0nMOSDewTdkwJYJzB
EyEBQN9EzHgqLzQMAcFVf+zyi6ReGBUrrvJSj5SL168TI69ObDzIzQ+e6zTIjoiOT21fnBsnRuYj
rGF6x16kOBbdzigAM6RMwsAYcJybmLDfxqpJRzbh6ttuU3k0Mi4AU2g3Fr4xlnKudntWtz29a1UV
Zz8pbL+hMiXhq3ZFQFExNnBXK8/KWReFxWhurnhXFUoFZTZD3BLnqJH+EnQX0kfKodU28ta4hBDI
DLEVXisNqg9mVqtevOtOQoTjv3QHqY6RIjzZd4zmoVeJFiZw3PJDy5lSeiU6fEDBS/rIRTrMdE3q
84kffzQEMOpopUNSWS1VizQShABaYCQ3OzRcAS/KaxC2mfNoTlrFPH5Xpof41+oeawaPji+MI6sP
bLZvRT5Ttb8K8Qr+Fq07SK30qN0rA93T8OxDMVbhUnMu4L49quySvsiP+8LnStMSxwNEcVYgaqkS
MmcTRxdPpHgmN75UsR31qhmpnpfZnvlVOeWFZcld2X2P1x2tafHOC4iTBjJxMc5kckPXZEIycaf6
tpfVyD7GiQ5nZJRU4HBFp4GLQPqy/cAkM4afTR0w2gCmWUgNmnA6s+q18Gi+F4+ymW7NSKtGe6kh
dnP3pVuNn2Fk4QQbxD+k+yEAzV/5Q/HWTYsyfGgb1BGuMdERiPX8PhZk5YZ7aztVSV2EKIU5a6oc
EkIi2J42W7TvrwtnqWc+AfV4Fu49LK5gsdh9BluT9rkUtR+BTXLBr1uyaSXbvBTpiegpH2X0ipDs
mE93VhjYJitfB+RH66wFI8C1uBdIVOtpcuzjSLhV+NgfmWGg1v8n0jijSGcrOMCxbq6Y7U/bwrB2
nV1H2LhYt+lo04zXL9/eiMhPtIQz+rGZ5Bqp8n6Y5ESlovBOOjJGeqA/30D9BTF9HEu7j7RQKX+W
Gus0yDWNT6T1XexMRJPzs+pKdX+qEQlaMDjh08KI4JTt9nH8Hz6S6H7GeTdAkhrpr1QHDVUQn/Ee
jNANx+ybflW3SY3+y14X783baGtmerSBPeXCIG7Dq49HZNv3/JlLxqNqmFlJ/EMYI+VjDkfrPXn/
QKsTyRK2IBXJX96jxGH3DkKPxbNoklKfzispzIXoYj/MnJ39ARUJxqHulmTfSA37X1dTT+pIKCQD
KDWmmdGPUaoEsWPY9SGHt7Ydru9IXqOgffAk9bP9AjU+QzTctlR5TWDt6AjN2cqthyxW0Hbkt4aI
nY2RvH8uRq0fjMvPwH0J4DDS1N6/hLZNWo2m21YBcnW+hR1hOwYFP80XdtUD1cmDR3Pq4xlsx5f1
2++6rmglGh/mqBIeowNAMy3omJm5qf+uMq0tSefyfzMzF7wMXCSP3eu8nMnM0SMZgzxaxC6PEv7a
MDTv05rBeeVQyJTX1cxk26dqLa7r0dGNuItdHLlH+fnxwrQCt57yQwwyjlTnD1VVAAU+gh0CW3Je
2oGMc6qzVShmayYOHHneCEwWidkKN5xqshRCa5acfzKlXbMb+lrdE9JTqsPMSceONU4+U0QI234L
gClt+9ne9CsqlJoCzNM0o/MuFKGlt7yXmHBG3IXDNeAabuG273LPw117WldiORaFhpgHowI6czc1
f4/Gh7TXN18pxos63EB5HQXR5LQigSKAg94w4fbzZPtvYrCoF7mN1z4wRSBA+VUPM8MkalS2kpsw
jFFYeqFOurdGCnwFXgShYMgc53/zR/vWWjpK7XvjU+n5GRZXOF8QqZmINDbNcGxB7sZ47NbCDScn
bU7FY6hzyefYsCkLktWFY/1f25FSrmcmzyaJVdOgIXoUSgCgZRrQ0pt1dlBAVHiiwKm7EhRdwZfE
INS7EcBAoZ6qqtzc6oca258bzvxVeckddBgADshwHzTRs9THwIjPk7LKac3rhpDPx799zzj3G2HD
CWlrVqLtQnJRutLatflWesYwh/bl44rWZnxS4FuCP9XqjJHNtfuPf0ZnnJtHyd5hke6N4XmlaxL+
9a9DR4wMMwwTzleNqMaDTn89vQus8FC7bqhLFnkxDEQQ+8TPHx9K6NP3Gf3NHndo29HaSH6d8sS5
ZXdT13j/qTAcoKWTWmtayqDvAsN0A3x7keEzeVKRq55TsVO2NxRCfaQsU2Os6sF42wIpVB+LaOkB
ZkmYCOEK190zh/a6LeujkdBUYHL2lCGF6ehaDCZvmmrxAgmmbTmqh/O/45+7XeNhdtvNtnmMVB1m
QJfSRcUYkbV5HQX5ZxgVL8ZrEr6wjQQ6daK7yif2MEzQrVoW2ExoWbstcNVs4bpaz7huEan4Vp+E
Vy7jadeBVcgZe5bRMO186J6dkN0XNLmkraiJPIoEdix76c/1aPdrFlIJbKxlSTxHkDch6Pa3X6lZ
pop60UDbOPW804XVJMFn9eTuB4Q/EL1i1Sl3pg9m7a3VQixPH5e3tKyvytMighrv2LA9BLVZAtkt
1X821qP3B4ttUHwlWbOr6Y6K2Xm0E3cbhT/xM0/hJXYvZcSO/DKVT45uFFWXSniH94kiy7j4+PYs
moXkzkVmfpbR2/Fy+Hc3A3u2iZT/tvaPDiJAZPWvRg8J0M8C5eUJIZn+BKUCC6IO2EhdyfQtGAbG
gdKHUlDBh01iP4x0whTpSC63hggtWbBymGXRlSxuylbP54lTOIOX32ltP+M7Git02c2y+2Zw3GMW
1d+11vVTKxLaA/sj/abtA9eqMDyRnfNlDzcmUWXCV5kpg14GSUx8A1rEjbeBJAZTNEEoTLGhksET
qoQKV8UG6WGjQqGrXPw4WV2r3LTaO56BRyokPHgF/NnrFHBOgWmw3YSQa6y7TqS/CksyDCMQYlFH
ZkTWzWMHKehvsKvsWn79sgQ61GUo+ku3yvtDvk5lPztIAE2Wzp1+GtWqEOtPy0vgLx8uISqPYqpy
N/wI72V2uJrF54l+VApKi0stWt+58SRr53wL+1+2XniHe9SljyUz4VihsjSpmj0+DyrfCNdXx/ji
YkQelRfmTS6ApLg876w2L3FpWkajek1Ow1U/6UdEB4l+shuT3xJyXMjrqu+KDJfOz+5XyI+1k2Fn
lmplKkhrjziYuov1GxK7S38d4gP1F+83Sx7InarkzLfM7gku2M9MO2kErOCE+Bpdq7fvf9Q0t2Hd
I2/9mnbB28umLXB2zuRTNj0Xy+PiXgL2cf2rB3cv8PjGjD8g9Z+D9rTav/w+/fBYnUd8hauExxex
0hOoGuSmvu1S6NNyMEZoXavn2aObKqU7n/tR/VlItJbAgWqkHxpnRhnuUrK8507zYliEboPrAtak
VTZKND/AZYuuiq/m+/s9TtVvjBgIBLbV1TdOSWwRD2S1V2mbEMWdj3zveBvpNxASqI+SitX08Dwt
vFE+FLya0H/Xc6qkns3lb+RWTmTL2VqSc5XfEittBjnqoNb7XhZZtMbpnqECXojKLwWOy0nuUI+u
LKN3M3eqpxEk/7rRP+2QNK7qJjXKpCvLR2cXRi7xUVrxvG8lX5+nv9LtK43LgaU1SYk+25TTv9lf
TLNtI65RZeudK5xO5Siie2sJ8NBrxob3TnK0mbxRsTOmxvjrsWZylGA4t4PecmVpbKBYxsOmDoX3
kE3wqX/Bxw3/HMovTencN/39PIdJSN0gcaHxyHMefK6LSxGa/YOhyDht5Q/XDE78oEEGfW0ertq4
wvjWkYvU+xKzFL7zPnAdvpzzX2SyHzoASrf21ovwl/8dxobXddE/8hj2u/DG5fYpuDBpX8UnvQ/i
Wyb8YtTc7s6+13/0Y81TOq+jphj4xKEvJ8dHtMF/3nvYOxTru3JW65yb/K1mx0txwwR2XXgOb7nJ
LVY9SjhmBPm9cpl9YZOoYMmesu/EUkzy8iJBqRAvJmA1KHN65l0hB8niy5ISMSoZtJIcn4fHub/x
Y3QMx+6p74f4JV8bKsBLkfOgQZ7UVsBuYrZn8joChmP3NxNN/jOIPsEj87Qrpmg6h4d2go0ZX2Lb
Ocfce+D4kYoj5XgjGRRHbdHY0tWgzVZdQzs+xZfha0EK3Ai/pH0INoaSVQr8HwMTkFnjNJhlHxmS
1lSKKoN4XmB1CNbspkzql20H4jgh9K3O52vbR7m5qEy2+bFhs9yRE5YpxeOhMRZt67ZL5FI++pzm
UNOxSitb9EMPsdry4oIg1XFecSSG/UQZFx5tgCfiSXvjS1tfgTbAU0EnhxTb2vYdnk0q6y/du62H
2alb+MnoRK2wr7Vajh3k//CJs048K8OO+izuVxXlpDOJoqObkE9JuVLY9Vk+MXmJdB6CPLLZwpGp
lCvaFR48Wq/VK+cSvyhhDMOJs1h+pkqP70CSfTYjE4qVaipXEUbpF9rdkeK3pDdaEE5vNluzNtHa
p3YHnabUwos45Cc+xgSnrv4VEn9ft+blJmhdigSC5a2ZDTacl3jl8S7duE3+VR/fQNUp3tDk/i4v
0+XkpZyctl2Ry3QH2cY9IiU0jDfPz2fxleg948XI5GSU+C4xXExC2NP97CJ2bt1RxxN19VzkJi27
yjwAH8q8ehqMGaUxLysPliKR1tUmuVgdtEgI2IvNSuMQreKDXtmFGjosLAMvTiZS94uzkY8oUoZ6
2XUb1C6OZzmnbAGVyPe4ynFGVTEkz9hcSxQrT/jVo5iZ+GlsIN/bJhYIhhVVVyZReGwD1fM03vbd
eBqf3E8WUSOpb41NVt2jrzQqObQ96chk9y7lfk4hMLwYSYCqrjldIbm2ZXiL1niOImr5YAfmYT/p
RxGUcvFxvRDnVpYkhOOkxjM3YZ8Sh2IKT7F8ZGANk4t9N5kq++LLuxAKGHr8B1ZsIdtbTTtIMLu2
9mM1J9xYR6u+y+ykSLFPyc+e2zXedkUfhecAthcGmXtAyc+q42Ak38r2YpPUZPe9fBaXth78q2g1
M21FNQ0Mw92XXGfZd0vSmxqyjeFBXJUJyIi0knSJ49bum9euv+Cl67NTSb0LRx/csWc9vRAKK4+g
wnhP1pw3Fgmwaz71w5bGEI/dFeuAU2G/Kp1wCbkf+0nr/Krra7gMcGvV88frJmLovZmOz0P/dVZL
ii/cB7bvA52NijhWASGctkgJJZ8qyjycoQmjBLVEJBDQbrGKexO0VbeFITs2q6LxTVTzUjKXYjmb
Vum1qxCuZymmcgPfmD10j6/ynwGI2h/bnvDlhelYPbvb8c+riguvzZJlHXro3E/MgYLdw5/lSn9s
wLzOpzXhxsT/vsZFPjY1FDpfHz90zwDcPW+QooLd1SZfpSmXmYrx12lb9x1ZanqzzGkrEivmztVN
HAe0sV8F+4c3obLfw4JhPeJB8VeAEvqEPqdLxCG4W3hhh2rdtoNY/Pfgt/J3+HFJcVCj6bZvztb+
MtW3IdaxdT+H5f3YN6j9c69u1PhP26A3CjIlSpuaBksHsmwnEYKDzc9fMZPH7QtCgeKqFWZNQrSK
IOvbpjr9Mnz0GcZ+j2EK9kOg3Cy//7tymE2czeadzddviOeE+QUjnLLEGXKKU80Gx7jq1RwYqciM
QazH1ixiuxa54wBIGLarvuDYClD2DiKDvkIcMG/UItdP8aKCNVv1V753/XkFgIenaRgF1ZeLYGA+
BUw/cGT1nj/8ZtrvCCxMiOzgshCBnFctQ8fPfCzF95lIQmUUKxtBRImOtSf5FfnlOxcY5d4/PB4T
l2ZigLPDY9TTZFShL+SHWjhOaOBtMvba4BR54PQZxSOshSxpT6vVC63uqxCCHwxP6Rsa6w58oPYe
yFA2ZDbZCcrlwKVDUsBMCqYvl0auO06jLM0DftZLoQsIMGht6o+PW4PXFTAQMk+k6YV0eJBmJAzp
c6a/WeAdGFyHI6501fxKOgfhuCRY7+ILTlvflMktFFGmCToYxttc5oSPGucirQsn7OJyKNMTZYKf
C34iunBhVyHbb6SldoUT5N9gPGkE+btioC6YshTx86vZBddm2qx12AVYaNsf/p6NFx6g15W0F3wQ
EU5Sj74F2HAWq1mrF8q6V9k/WSwHGxAOSUK+QDCZOGYr2a+X9bnH5d8k5r4odewdJ2ijgRF/KZ0I
s2qLhWEd6CuOeAHcBq7+/eNvIib6ULP19/Kb31HqU7ttQJAR435aLMdaczudUAxzxnm0dHBaGyT2
vA3xChuw8LjyHZe0sf4AiqJhA3BhuvouR7HqYAoB8swx7ffoqsk+KhTzgmiVOYQUp83vjbx6CU4I
t7433ytTYj+nEk+haPNY35gfGs1KJ9+1DR/Nq7JobSZ/jfToH/Mi7G0lC9xl3JtERM01dc2jdai7
cd0n8tOBLX22FUMX8K7uHfCm5sMtyWlo0Zd9kohRavAsxzYsvC4lNgCwNOm/Jzm1zctHZv7G8BBp
3sFm4JezqTy4wHW9ffH2fpIbvj9Zs6OgwOGyTL+OP9NvjmqcBLAGH/Xgr8/HY7w8NLSw5gztRBEZ
F9kZdxJZmYNmQ1XVziVUGZElFlnuw6NA3sR5brHl+Jl+mTJ0MpjT2ZZu/Ysyd/2R/r8XMRYcx2Jz
rZwpy1M4teiB11coGZ0u9kuCxPu6GUftf3dtOCZprRMYZsgqs7T9XvZFdPPYODSgPFBDx373acoc
PPKijXVZAMGqdOuyxyyvDHp5Y3g350Y66OS7ojl1mCMY+YQHZEDTWJYjc/tWts1XuHsypnKWEsBu
FYfp8Z/wPg64uN9o0GqyIH8L1h9viG9wqAj7l+5Ps6rW05gCS34jBQedBlZQGbAmQC0Ue3im3hn7
b6I8O6kFA6toFpRQZlC+xh+hByRdqNG4IzoNZBTRQNUntyZKEr+h6gyFnIAjna2CO64l+PX9Vc7s
P19LrpKoSZsPQP45U2PPwo9jHeul08VTUqBYdXOpr3eBH3D6x9l+r/ru88OjfvVyiaKhb+ZSuW+9
pCGjmpQh+aqmc931u/VA3kMomop0C9YikVThNJPilePrZliqAigjWQFP381EFXQNQi5O8HU7Ah78
tvWmytfNM4y2/eem8To5WvMUKvvi2RtfSUVoTLeDNLHrWPQhwuB28BzFZ1GmWgYUlWdn9xGoAEkm
x8+iH3oA7jv1y3GDpCA6v/5uvo6j/S/jrcpj9h79lSLFw+yN+RDIQIgUZWwS9mgkl51Va/od78H9
wYk8UVCJ4jPHR6ABUEBXjrUJPwikCNKqSpAcmChybaeTKxkfEDsf4EoOChDEs+g0eCzu9Krb+qFy
+8ITHYTkDKI26bp9JF8MGdHtohowh6Y2+Ws5FQsTU8jTxWkarWQCVEzCfKMxa7IVT2T1ACHZshpt
KUk0UjgTSGeccJHoQRRAciHLYmTbCao501IkIU58iVqmOLbRUs3PmSUNCXvoffk+mP201iweaHgD
5e5RXw0Dn3RXfjWCCwgDbxNRzO8XP/PfpcC2VW37bV3mnRl6nTuxeVQU+2jfPYxxpUpTmHm2h1Qh
+ogpuxUdIkX/ypr3b0mwHYQ7SuQjwG1d3Q8TTUkQ2QXb52T9ce2DO4U0GO8VcrFxJsuerX0RwLfr
/GcflsvV4476ZTFpdi7g61zabupP48d4Z4vWOL/UM9Q+WyxXaIdLjbYzxcEUaWWjCEDAmxx8lLWJ
Vqo4HQGT+6xwEGUlvbRXFSNVIXstcp0Ox3DYPkyyQivcU/R6/e+/59Z6kPqkeaJr4pLrLECsdBgf
Bhat2oCy3Z5yrGS5OTsugMZyvjLF4MJOMudYznR4r/ViP2Ev/bMjATrLjzZccNPt9BNM1TqI75RE
acROAIS2TpKPlaDD2Bd3hWXp68mpTK1sNuqkyqFzcmAoMjDjmB0Hbi77arBpJewwuC+hMk4TpzxE
ubiU9ffuW3utz9l9o8dnfoy0zsh33//an3gp8vGEXN5r+r5zkya8A9hrTMegHWaUr0wQW2/bqh10
K34MHkP5LbYmewkcdxKrUbKx2xjnX0d7ViElm0ADCfHbN677ftO6v+3v52u0/mk9W//rbvtnPSKa
SyCSMTyQLlJTA0Va228eWmR8CmEhG9NwLKVHtptM05kc6zqlDXkVfw8WpzyhDry+8LS4Siqt+rf6
kbmU1blQrW3HyjcMiFeZV4eaYTmWbm+fv/bPwdpk2j7NEFjcKCMPa+jrkiyfnh0vv7SSTCk2j2YK
MUrQ7gVH8pE3H2bJukNF+Xx+rmfXz+NPGK9RkHOzOxben3fe+rUQnbGINJ4dM4tivPVHMBKk4S1v
NcJ381TNNF0e1XV/iVGBNPDuUt1hKX7ggybmtwznVHPHRz79aObmsVp2pJAOs4sZK6E1/7mGQWcM
bMPfcr5KhO/CAuXeAlBpbD/Qd7LeTDOtOd5SNBA+cmZOYRy/7PD+rUbwXXwQBifrwctpmSyyyVxx
bLlUbqvyJl3dTOvXaf397vJ3IyO6WT5My87l3aMozDXOw/2ZTwvMy3BLURZdm5vuuan/sNYSk8f4
OgSZa95zfBXWtEsupn+tBVbr1sTxOI8Nz7LH6csP5Rhjc4acIcEjRb66DcFdpE/2rMMYzaJ77uy7
wTsr9XFyeEoYH0h4+k5zjcVRRZ4AJhvJhCwdfVx16gVJ12T7VlS1jWsDxxnNTTg5B56feCdbZJ9d
inbIQoxG6zahe7T4rO32YVkfP3EBgU8J0HC8clNA7opvlEZeRYho0VrOiOlnM398G64v9G2xn/ij
+JxEqOFef3XtOfjBsPFVYvxQl2X6WMQy1QTmy+L0zfOO2he7Tc+oMTxrgKm4dseuJl87+0g3rgDh
GtxMp57e64a21USuw3FPF6sn/jM429TSClxY7i2vg4xPP3ZMjKLP/FuMlC861w40dL3NpnnKPPSV
VqDKePuuRWLjEGhlRswMLyMGp8gYzH7qsA/ajIYDwtpEX46J2fJLvpLSVuPtI3eIpK1xdCNTXmRR
ByGtzrOiLqWXqzla+oSaoizGzq38IvDTnp3Fd5g0TrHrx4cOC6eq8pr3lXbmXiY9adwVcDt70iwd
nElKbumYslGRzkYA9pAMPvb5AT+uQFMMgqlU5+XVjwygLd2jUspAmL2JM2r5rXzZjQEyiYkbv25v
aipn0df5yakeZnMoVkgFT+XGoRJ0GizlHO+JRpKhyrsZ+aGlr6pcjc44/VWT4xMCIVuLdnJhQq/F
saMWWULUHnIv4NSatFzxbCxbj/1s83MEGQqcXLOanAS1BUaGAtwGgCCKQfVWIWCcjQEUNh+4jxQZ
LdCP2nXTFWhVu4a3JmhQnzQhkNLCd9TZ+2oYmRYmofrL1oYIx1q4yHr0lHzCNkiu30oFvKBTrCTq
A2kMZHfu29/wGLg4nWMTUHzjQ0zH3eodjS0F4tZeLcN2yTtUgBIW869xaiICR5XMEfCDOCnZ0pUY
JDxLUYIZySY+zXsQRCvH/Dct3OzpNn5lBsmWB1KZIX/zK28/J1mUN/Yf9VjnIKSn9J6cvVTncm6A
uNm7FRbLQgKvXSVkkYnMmajEh2j1x4INPxO2BXMqE7hqZqChKtiUVB6BM3p1Y/fMNh3Z58oR7yUo
RrCYxjfBbWFol0HluKNpcOP7UNqIQcMZvTcP35xGHbkaCQ97KUEy+MMoSXwL2KvKXdaBGWuEeoVF
rb8JpHyVapvAPVU91B+B8yG55gf+FO9lmhcHzA9vvsu5n4aeM1z7yLLgceiiV57Kd6vGAO9U0/gV
5TU3Dh11AcJMLVtKzIN1XVbEryoDxHEa/KHOjR3mLF5Eo1m+wbX3pvSLl+7o+SoE0+Hwah2+X+NH
UL+5RI7g9ZU3s4lROSSqa20I15+VsFJ4JCFdTvu8nTQEduTg26IXKYMfoAVpAhn2Q4Fo1eghEZWq
36E4yejgvrMMOFPuZLKiD0zVvK9NJ8nqV4h8I3Q/AWnJ2HE+A3q8y4+ZbNdfCAzzh1p6EZbIIlRR
obIORitJXMt/RLJKFJtG5AnFjUJyV4bKV55j7zaVA58lVvoVNZZNbt0XcOpqXvnLIDV+fj2Gm1IP
w8nzlQZdwkRYleZHyMmrZ3G6v6HvTfEK5CSoJbvNB763qlJFyRsvvrf/+G6KgvIGiG9GZwHjCbkP
GMxOpmc5MIJ239v2rYSq9kJq8n/bf/Q/ECCvGkgM0GJpqcWQOj25a4GmXh5dPehQtvkeAy/6Jgyh
EA54qY5f6rPAwg0p1If23xBRMV2+I4mHRkGAYzFVCLfbRogOFORxd21OqNFmhq4QUj+TnC7IJUNd
//y30TzysV8K4daqNJ44Xup2mECIgGpgjdrHOsE2GJtb5KvY+jqyMy+jBoZzOC4P/Wz91EbLJ4DA
0qhgkdAoRJPe2P2n3vEyjhXvHYCs4fZ5aLmUID+C7jGWWEeXz50drdCjdeeg43Sh1O8Hh1uZfQCL
8CUbo4lgrBVENC+MiHd5FqrEVIMjjS8Raa9ADJ404aMdi5lB7mfbT46QA0saSU0NrmU/QCbKZZLX
FDpJYtJgtUFml+ITJJ+zSWaL6eYzWwkRBRtTBU88Mwj0lk0NsEx64xnNRPsU5zlpgLyVPXT+95QV
qsdgBo8Ggnx6Lj9MBquXMOGnSlgLp8k5CmgsIoMIls3XqTThnCijTO1pR4X+fgcR2dmT2n7xgMJm
jY5RDmDngY89JfZNeSinseuwu2d7Cf08gPe0yAyAayQjtaD6tfkM7jr2ADszUv4OisCAD0EBdXVm
e5Xr0cP7SfS8+vbiKXXprnQcvMMG5EY3g7GRabK9MYjA71yRTr+zyfmRX90cv8FBBo+jc0kX4Ado
Fl+zQJ5ioIMnLnBHAKPaytA/WdCb2rXpYlNuTZjuxPIzZOqAULZS80399rFp2Y7iXjZCt3zjyAsD
HZyXQKSJt46+BOgciBzFcvp+N4MGsAfRLN60vBd7QcAvIYQntyZaSFDy+WXMxAJq8ecoljrQTFoe
EwKX70hnWYVayXRkxDRRjrhYH3vbCxKzHSsMfS0jiOzYTMr9ZfjA77JwmIWiLl1Z1AcA1EK6tyaY
S3nI4+mXGSImbQg3AAGPEKxSTpL5nnbK+ev8ozWsWCy2vawLn91KyDOYeGfc+R3W7yVbkDi1b6Ix
IWdfVI8GNcUcLmrYVY/N/xb4UodL5uUNdXuZYv6zx2dGXI0H01KiH4eyOsP2lzGLM1wscnUMNpsJ
cj4opVK+Y4nYlLH6wnjj+/btGJGSpcHsfERa3B/DXVzJfAPf2cuM8SAQW0M8cu3W7stzTnfxKEaR
0ZO3TITjWraYMTquZEbpIsZ2gnDNPHRbus+T/HTSfPvgso2huUeVldY4apy4R6daig2A7QlUQpxW
zVqMHAS4PCloB8CMEh9xBUsc+DQD/gbfPBrteOmL5l3lHWOhGRjJj9K01XlXeZJdXPhp7CRs3JRP
IRPpVBHEWyccqE6HQXtol/IKym3a8KRHAqNQL7OdZ5zDFwFRZiSCcmsTUwe09Wh/TQa8ckKCA9+j
h+FbChuIurSDSdLP+R43ZpxCigqaNhWs8vbYDLpwn7XUYbzhVlNKuj9IIFNeTD+nQjngi2SPeSMX
8GS8btAW6WQC6i7ME3B98kJBtuxZvRl0BpVmXT3iYt/tdm4GpZUx2tX87tx1tPgw024uLKrCHzla
EGKFHj3ZSuUtsa8DZZugcBs9DpEeNlSKZsN2gMaxEyMmw2mspH4kd67VT7l8Z/f118HnJBTosB4M
2oAV1awri+XdPWZ9vC5Oo2CvFHxfsNFs1tH623z3Ubosphhrbleuw0PGPhf0rAYXKrLtN4LhctnK
DBSv83dnI4JmHu3ROwwBui/uCAPxE19Q9Wm6qBab4vuFBAfGmsiCHIgFrDq6bOs9Y+mv/ST8kcWq
M9neXzqbUY7/maLYWvXVZIHkK0yfaoc2pqJd4y5RzEcrbwybwwtNXsRhCsks/Jz2eSxyDZZccyKM
tOw67VESnVJ+RVCoGlZAXvULeXRyabNrEqIvg7bptHS/VYzPmGSLW+yYIv1kseI1aeCySNU7ppQj
j/nacf5ytv4g7QFBt4XfRLVlypf5MTa9jY31QPVDr4CxY9/Lg2JYi6vPv9dIp8Ey/FSKDUI9eoFs
9A4uhn4H2u+zXko2P1tlMMyhLK2uZ5fGuTzf5BeKt9Z7YJChJsk1F7GSGWPeaBXTsHxYsL2WSO1U
u435+RIJOJYYF54qoRIw1Qqxx/F65ufQ5iBqCQ/1e/zrASwDAI2mhKG4cai9jvLUQ46yWsu1Ay3J
1m1SWm49J6ZxsOEYO81jrWMoQwWs2C07JFWEBATuzL6WQ+e8D9de1wtuZPBHhgN1hihxRgh3h7rt
LVCgYxZx4h+b6VxiGlRZjj0GYQqWKWNMojqE64pNNiSxLNjwtV9auahD3HcnK7dxqhzEiMHQIOqv
OSYXVZpmxzqUr52PeP/xvpcdzKEKPCvsto13FXDeOAvqKD+r8e60msEqDP5h78quwNNX/sXHJprn
DNaIYRGOxRvhME7nsoHAind7fVGMkOCihBPvZ6N52eXj3evHuZr8fDaytVT7Cpw5FmjuzFLspdfZ
lGVoZd2cNh/dWP/YmNZyuJC5Ah6afLnSavGDG5fLz9Z1K26YXbPhSvUz9FFYfcsRFmUlUgqbTbS7
HGXn69G6tSHz4mlAZFE9NoK9WqoFecdtTeTtYvJ1n4WPc7hWtCHAvaS68yz6mepvR+E7GXT3ns9S
lnma47qSbm4rqfalnCn9NbAlB5nSWil1INLONrNDyU0cdTKly+eK81I30seCyeeCpQaOXrL46mSb
1gdAOWe8kC3us2z43v2pvtaqqexnLCdDZC8en/+brvEX0zBZizNE12La7dl0dhVirdq1sSr766vk
kOT8XE3P010Ec8y1YzVqNpgg429Eu3zW0oOH36YS67x7HsMJOtmyv8zi99IzVtg+C9F4OWqVwGOV
j0xNRtHWalveJxBXb30sG6jLKvjbJH4yE16DKtv94MqbL9cWX2CtceIuwEyhmkYrVc+8sRutLVNT
lEF2jlxEumQDgABFxUpFhMOdqxlYfRUrPtPOlK6mHi8cw5wbmfNdgaB3+4n13FyfMot0eQDP/Fw4
KYyXtWPjgdNHzRmvJvqHe+mwKSIUNZcjbLln/3HLb2a5/iNZvH+cbWTJIu7j4dFKJGvHYzEZL5OZ
7r5Oz8IKzUbjyZPgJ0krEio9Tmr4PErzlBFIKy5Q5YnRY14fGKNP9QAKX2G6LUH4k88QJBsDWYE2
idZ+95Hi/2i6r6XEti0MwE9EFSDxlhwlisgNpdKAgAoIEp7+fMNdp3rvDiqwwlxjjvCHgn5xsXp5
qN1yjzRlGmmpwewKOHSFKah+AybGZCF6CtcPs4e9zeJc3Tc93SUOvRK12DJ5LP/LvRQUq8P9s4yi
gFOUL+3ersPhrevmuCWvNGZNko3MenvwVZc0M871350ERKhMo/TutsyKw/wjc9/OvPJd/+qtduHT
uqWp24WYg0KUwhU4LLdW7LFW/CrKX0kjSrDeApwMiJfm5779rfLQGWwn0HRoSKz6WyZC7S3Q+L2c
vbWzSMFAYGvpwZ2oL5DcDtSLDMJ03+md3h4620ZaVDs8/oDPi6fSc62OJTDRbl3HAbmnK7BBFbCk
G1zQEhHuFrzx895ghXf3el4vAJ58lmHFdr91ggQfw2SqW5zecKgxsz2LGoi27H0bfgqz2/kTdwYZ
zU/Pyd7PXfp2bO5ubdihza0N8JM/TROnVv4w3h8HQD+/DxPQmcK954uZe6+wX4C73M8cGUaZfOUy
0To8/TS392oi3wDkSW1YwRfesqfWB8e807kOC3TYP37D03sX7gqnDv4LeE2OLB3tfl+Z7K9t++P2
1LkZgjrjsGPpJdPjtLBbLFDi7+jZJoql+b3hn0lqednC05n6h2YfBZjPymrNPZRSbmaxuXj+3avr
OaxXqnwm7u96NsV808zehPdbm+lc/82/JYF505vn5AnELtdmQ5H+9IjBWP7IS6abw2BF5Aqqhf31
79PqNLwyGwV6NtfPtbd2eQkoWmXxtXg9xHifRQ6vn+v7HkoWpjDbzmEV4JxxRrqSKjAPpLrKI6FH
Wa+q72JlkVBYjZhIkT7unYNzlyIzXLsd6R14PEvgRdDAc42IxcNoBf6kTZsXy2xM7VxXlZuqjbfl
XOm92UPhx8V/1VrCW96XCaZ8dU6Vt4Dz6lpJmN9vrdyTNn+8eTTrYv/DkCxqNR21Iz/0yVqhFTUv
X9/JYnnwpppIV8CD3mF5Imk1leMWBufl3UJqpPkT631/A4tn+kX96P3yVFI7AVZvO9nqvs2se/AI
V8b9FB3hFkSx9/En7aSfp++n7b+ckyfht21DW+afT6NCDjB8/VXOXCvxyPyQFaunANCMoZKPD/Pe
CadyXb4t95un6CobxtjNYQ2wTadgOFhPerc4gRom1eDl5TEACZVoVMkDcBykfjEcVbw/sYXrwnpW
b5VR5RdhX4MJAFaTJ2yRCrAt0nDZS0gi6AzoEPxgfZ5fe+Nr220mzEKxlOx+b3ZrdU/9r37wKEIb
hKEjkeuvptfKY7X3Uu8XYCXohJDnupmEj1mzHsuITtvuxxMHw/JlYCI0+NHkDeu272rlgQjbHl6i
UF5qgXSwueHi6WP0zD7pML4pNp/+Uu9G+jHff/qz2DTODT/kQfRMPQJYviG9gwFX4b5FCHRnwryV
03wAA+1AZ1U+M6eYtIfUTfLeVrD7bnSYK4/FCTYDYBTGILtjxahHOqR5Df35VmwSkyRGA8kKl40G
Fy01QAM9DvZJ03PVmjeUCsLqPOBNLZhrI/LoPhgvG1OWb89q7ro1SPRQU/X9VAGN+blVMxm6xN9K
ckggZW8Mpu+1yX8EYdwIFwGHNGQJ8T9j4iyHiA9oi1a14jMAYYtouH/saoev9vzp41LhCXMFh2ts
ErWdGdWh+VF8PhvsZ/SNdWr0De+j9bxx0YpEin00YHrokwrbPcFsIWPFmOr7QR2P7/S3cjIOj/aS
mSpJ/Q7Y1oAnXK5a1HmEvdJWSpd7ZkfyD0QFXb8CGYD7O80fDzm+rE1ZASR1DeHBUST5Gg3UmNu8
GIgskmo5r7psb05T6u513MGjNuNAqaIKiOZVYGk1kzTkFgZH8DWH+pSBHHUYrgDeNQ0qJaxDJtwB
N6RJ7bykMwFilmrcUMpAWEKpPNATVLdmH7de/mo6P7muhvM5KoSZS66yhrOmVAUNovJPfjRPtCuX
Z8PWWzWdq4RbWXrhXLQqcTeL4O1LMayYLhfuLydU7eS/406sL6UJXeA/bVrHXIMskApqtVwtTQOV
bQ+sTg7QkgQ+azFnoKEMf2GpecCkpSS3lvdDI70D9KgoqI56/pmqoGm4mKyf3pN47DvNDb4dM/Tm
Z7x1SwwGIPXOHsecu3VYotaMTEEv9t/JF0wE/M/sF16k9BBsalbgoEeHygngbV3C2uU+swmbntxT
qnnv+xyhOvEVQifUuToOPpOrfE0T0Hv/Vstf2i5A91TUMPeR63Vviv3DraGTftiFLbZ+1fBE3ud9
f6r7ihEjGFBA1nxY+hFyzZ7dCnmJAopY6LNZCI2dwgVeCXwj87xGR2hnF0xt7iwBol3/mS+5itqs
uc5XFpa5kfx5PJ8XHzSrz837pX4nWHn8w1gVG3aQLDl2FIGRSk6S91Vu+xfVtI9vME86hqWPt6PY
11dSy6AMSV7Ymz/MUr43uJxryaFClnSnBcxMzqxfHEs0mYaO7v9CQ5hP1aVhntrOi2nJ4U+b0kLE
J1gO4uN7A9R9HwA02Kra8oo3QgwoPvowQ0en0M1i3ml7NgWU4gdzU/lQKdRrbuXvpbv7eNSTdEve
T+9FALR1JzNwkChR3wFgbNlVjZu7VihoS/0BoopZRl7w7Bzfzy0jjYuWCG7HhDLMYakDgGLXOr8i
C+z7H57o0Kf9rL/pLYTyrlo+0kygrMe19kUZGtrj9t215/N4zjUhtCtZuhXYUvM+2EdbuVJOI/0M
FVe758Q9NE8UDEn6DeMN9m0jPdpN9rfSr5bBc7ab+HdLlfyX7O+rZ9dimGt+EIx7OdLTVLel+0ka
EvVPmqIr5CAl0Euhz0ecAlHvQrz4X/652A51npA9jSY/g4DH+1DqF2BZoaW2hzVQvIz1oYWaVJSi
OlKFl1J2eGofupS+APzPrwEfUx4Db0QUTYLf/5ZvWjrgTK+ZSRFu62rE7DtG1R8gDRAOyaVR8pr8
NQcd3aNxcqKtVD0+F5qzw8T17jtb0pHnbfOHGFKm/NBhyQBcmV7KMgNerkOgb1r4qn/Iiod2nWCL
YjbH4CygYPNZ6l282Us/vkB9wRsxHj2IvbQe0OrZ6EqSNCAhW3b/9+wWjrXVs97pSEb28fhmu2p/
YFh17SUXHfuP7rYLe6ezgMCb7lNGKm2fZCH0u66amcPrcNvNV7daEoNf8od6Y/TqgX3NLYb7xrYu
Fcm+aWu6gt9Ph3r635x6N5rRp61926L62P5sYePkQvqnoOu/002OketvI1f5p+NVIVqN6ta8NoDK
+g+NfOM6jjzHlLy+MQO9UhpCMNQqu0jjc14wb2b6Bb1SUz44ecdL1F3wjjalvda/tX/IwXxOsoZT
DJOkIXoJbVUzOothiD4HYbPgyQXual7J9CUt4xhofBPs325LWYXxHbh114+2ql5K4/1O2GzVQnuK
A314Xg3OFINU8a1j76P16+BOb7hjFvTLvp3495Vq7ZfZWXp8Q1IRPo0q64TD9RP7+gfr50InhfUj
nSPq/jlL44gdqqfRT7H6M+9sQIRwDF8stmC8KIo0N8TzcUaJYFTlEZvsVm00iiOzXHCabRH88/C4
upeQKhR9dG3QRmSt62p+erhXWdLda4oanZtxdpo9VnzvIYQuK4me2ekhCRVU08o/TNIYHXed4/26
gpidW3VXu9b3Vz2SsjEV2PwuQPg2ZCp+HQ9XKFJ+EZn7U3sFU0BNiF6W5qKtJTHOhUqPFEGHlRlc
sRcMg+9XVOOprxyC6y6KkINAZNDWlPThHURLUYa/zJNAQHfMVFPvweTUU8XulLX66QGUg+wVwFdr
kBud7Pz8Wc3+tKRFOu74CZSlcb9dKhNqIdEuKTOtFxT/Ki4PH/p/F7pdmpRuAc579enYSOmpA//L
4bmPciOF44aHhC7bSz0g5vndyfvBQZfX9wLpSDLVN/kWaHd0Ja+oDeFmKm7qquat7ne/Aci4TJ7g
G8PBV5dxt6vljWCFOQk1oWhKfM8kuJI+dWZ/c1q7TNXbTFOZ94jDpFGvtSNrxzxvgnIGgu49QWdd
xXOorGCQaaleSvOn7Hf361TP0OovcvsYk8k9vndlF58fTe/6MAKQO73rTs5YENMzwQ7VsTXvZ3cO
fq9y/KwmtVG0qDUyEQXBAPVOuPpJwR+Y0dfdi/SAnZ8bRrb351jbLh3VUfvmo+P4jcejJFtAeWo0
z0zGH6BxmGlpPfOp/arIFS2JHZ7o0qa+hTqG9pOX8CG5Dr9vlc2pTj3FROWXNhJNRcXRppUDg//n
3e/fgw8k8ys6Wvjlmcjb9RLZjj0LHix5CG3d+Ufju9jPPdQPRTbNP60CZUfgRSBAOR8glncsMABh
xsimOtVZydA+IP30mc4uu9yHxoLUbwQAdky2U5SDNqyH29lT9+ZJLRzJgg6ph0IIzu7ykdW5lp/X
ZD83aSse20ux4RB/qPNHvm3rz1YM2zt8/lSr5/Lkm5AKkcB5GTAi1VwAZBWMNg06ia7y7K7pt0ta
gxaeesmrvOK7plPVyaGxjqGUcf+9D9nfSA/PwknzClVGRTQ5TD9e+2oXG0R6eBumu9lxeriOkmOt
aHCVGhMYbVk1odBSe2JaSIVFs9+7hcAqjG7nAYFfOv7E646blvecyTbA6PW8afdV881JvP+xJq3x
VVlRfix9BOu5j87gakTR6QpkIbGK6P784T5LYOxOOdj/8PE23wYBF9ZBWh8+Lg7gUp6Edk4cRwJH
47Nt90K3MN1/40IEVqfeqS6ypm6H9sJDTUF1A1jgq0x+aEVkKwy/+hJINT9wyIuARMvoHkyL0xkO
PC5HXDBAnK4chCQsEkUDRM7Q5uTNcvIuVQXqymUQw+6T4V/HPcpV1TKQgW/5cWCH4BZxBide58xV
vwRg5FLyUch3UjBxks4yTta9dkMNu53TgZQ0DIavRyV6dttt3twMwaDd+riShfIilJzjlhQ7KVOX
bmXdbM+dQtat99ULR1weqvlKO64bnnzN70qn+JBs04LwUVm4Y+q4YCSqKM6hjjs9dDjHGoF7zHdc
TjCAuY9q0HlH5ItR+t8wYEJZisDNnPhjHJvbSxQa7ijVJ1jgTuqOgAcFi8HYQt20KQ+uug2Oa5Fv
LkKqasI2jnaBdcOS0PUL0fi4QNvneN2iaLxvGSw4F0BFHpS1eQwCZ9+Pj/BaxonEFsBG3Fu3UAYz
3VekRveXuFt8CZypW/3QxCdXwnOesK2bIT6UFk7dD3w/y4QrD+dmeuiDqG80lnzly4MBDRvXLNs0
QYy17VA9QwykXaS4hNDA1lMQQUOT1bfjGWkvPIEBPvDICn9gY2cp1aW0HABR+rjPv1u34Kbh1wAQ
sFHw5lZKQGdyQzil7KK9kB57uOL1Mm4X4dIYWCjtiTcPFErwch5GcTbe3uqI9ZEtmWsPDtruQyuh
keZnbA77ojGDNu3KXAa3eqqZH6OqChHRf0nxsyx6v1j6N8KflZBEmZfbg8WI/CYC8+ux1Hh6NGB7
QjGa3UoOAmlEWV2aLObl5QJUurJ9naXLlfZgCXITq4JmFGn0agvatfzYWpVfy63RCBAAmwWA+qNi
ZuL3RqXd/q2Eftff422bK7dH5RYCJazNvfo6aoXIVAzu9TzYNVUGK7d/AjAqfaXOMZkAa8hsS57I
wbk9GJEG2vrg5bw6sDqr7qzbWyk/Vl8eH59ao4EeznJV8b2V6EidyJFak/QvPHYuEZBJVzxL1tvt
Srqk1zBooGP993PMg/zkhBK7q3jUUfD50veaBsFE2lVjOYg/UpQ6EqCVR76d68dKo7FYDAah+tVu
022Jkd/CEj6XhIlQiLmUgWGyFVD8rQdy2iacQkAEjMyxWFFZrcBp97MEDFIaTLtdHSHts3PVeHxW
M+HKA4JMsy7frexfN8mHplZtGjOXc1X/cTatdIN3Cy5CCCJATG0/N53i9HhX742WZfoaIAFzeZLk
4F2z7s/s7YgXQQ8rmkmLRqvRIE2IjFed3MrtLiHSQ6mL10s11UgOoaY0owhRm8V9tHuq+Rxksv5Z
8pVktduNj2w7kll3HLCQbM2XPkvEKhBFHdp3aeb9KtNF5ZFEivM8VwNFFTfWT856vXW5W2nH7K9b
q1S8cFzz4d148aef6c5mRu+uSdYVi45ChJ640IFTaywXi7Y18lDqnkvteC5D+cd7OPe4bnGVHcts
CkptYu1mnKu16TRdb/ugyqgx8IcBfKs9mFTcNcsedM2C7R5K6M3eZGoduJTCcKXW+1OMiSvgRxc+
2F8qs7cwiaiRaotgV4FG6XYnLqEl/M3XtdKeLgTMiC9eRPhMlAyBrIiyyFuMzOCPxKY3GwaR/XGs
Qni4lEAaEYp3CM/Msxf8PK/gsckqwIuFmtwOcewiuFZ+/VwscH3Pr/fF5rcKSAjcbBu3S8aHxvci
ZsoHLBsoQLRI+PVlwoMUf2Hg6vdVbRHhOeOZEYJJ+ObEsAg5R47EOUcfv34aa2wHYnU0lQm2tROd
BfHHbJM6pE0oNoY4qzjLzOPvC5EqeHI7zVgQrK6f7F+aefmmfacA8ZZ5DFoJLUSo/MXBbi800jdM
05e0zcV5snFxhFhlBU31pq7rn2WjTSEiXyQXRekMZO1o3UyNYiOcZBjKod41A/j/06LO3kpBTdLN
Fv3iVzzXHIbetnQwMiydx3aucIvRAxS37flA792JRREUS1pM7rUpQz85nCwifNq00Wy9gxRLEOW4
LLxIY4SZuLCRGy3OVJDP7QA7kamMr4jiza+U3iWjlPY5L6rLRYfxA/mX1aj4sqr8xc0H5r8kVake
1ODrQUDZtHRvbyiB1bj3sa2GV4kWjIM9sxj1ukdf784fd6g1X5ZVwKtxEtuwcS080z8qUYJyP0wk
4EnkFn+YSA3nT7jYgEAA6Isk+V5M/uLvnJEmThw8OE/9NVh/KxERIQkNkOA+QB7woioEImfgLs5s
DAEfDQv1yIz+/8tj6lpJ3iOFPbR3v1rl0n1LgU41sWCw8LfIFeIUUMDMDZLt9ezWLrrb7fxLnuN9
4kWYZ1Jwa3/qzyA7htD1J3u3FiUrTpzJ59O//RNccH1LMy7dGIUvR1wA7/q3Bw22b9lmGqSxnrbr
Swu/2wCr176/NnRFkaX9nx3H5itOi9Lj7/aK7MzGDhQ5pE1703X3uIQyg40k1XPnuIj3xqaFNkyo
UjHXUFyUl7Yc8FKXxDa9m6a7OrnqzMzA5fmCYSPeSNWfvDg4w7m60hvasxZkL1rdLmkslwUeMwe6
YS6hUVEEQ0ekMj29o0jrlkKhtLgoG1fYQuoQbe+FsrJDhhIq59nF9lkKSaMx20xpFmIuur4ROjZd
wrdYpC5sY2k1UQz8IKOYdg4nRoL1oFDbr7EVl+vBTSRgb12Pv92g823MoCJh/ss5yzn7/snL3Sse
Sen2tzMf8FW2dV+eaTm2EVbbkqmG65BFUtHafTILjjQvigomgXWcV89nbKzJQXJgNaIH/iiA/QgN
asqOVMTlQylZ26V873lgaxwiOlcNkDDIjuIgf2lR/L+Y34AeXiQcccyDuFX+MZLSDWimxek6g5YT
64a/QDLvRyPm5iuLxiDuIkOFn7cz7LGU4dyg7d6MGOh5wsxaFIRMkNy3iHmRsEedFXEwEkJbZxn4
rzvtDiZFES+ywUhDSMipLhZBH15k+3DGL4XHhEQ6Ank+YqVTCvckyqHe7aEvnY+DjvJGFvtdlZdE
WzditXfgkiEiwjdxuIDY9hD9P1KR1dx4Q0eNYZB98fRD9FZ+nqPtK9pIhBeJ8eHZxflp/8Qfzump
IKIJNGcjpZ+3Ih4U0hDzuzJfB/yrv6cmlreIxdL7SbouUAvXT5rRklxf/pGQXyLVz7gIUVKkqAdj
OJQPb3EkOymcWY1n0xp5u7VjTXgykeUGA4CwQvkzqqBF7AyRt0Up4MhE0r+4thq5XxSFL89U7C5v
juwiNyP02UxYuBH7IopGZh7VUEKlIOV/c7ZUdwtDJib9OUbUSsz8Kn/0IpyEyF2Cfoz5WIa9tKO7
Nfzb1xL9baG0Z0OtGW5qabbSc5gsgU32Br/1U/2zttMGDWojhpvlPdpVy8twr4nnndYoqrdL2Iwj
tPM6ag7YjXjnj8ooTnvTilz2CJGdbGxr6xbJbU2YRuPlhY5NtY9PNr63HkD3OpvHZI2WZaVAEZy/
Wv3EE51SpkyxfizJqWnjN9K1Xx7NP2AkPzWk+oZZTo1gaPkDm+O3Ou8Rcqp9NkNue6OWdn3FiIOB
W7AjnLSHGFy6/LmI739JGfSHa9sYUzb23c/eiU4UTIJz39aWIkON2D7jcOcaRj+1Qy31b9dK4i8S
ZN3rLURSmzEtvNaEJE34KkRb7PsXqV7YpUdVFyV8FC40Z0sZ8JCndXXtvTalY+l1pVpAlsYOlQn0
E+NNPWpxUFxCa3wFlHdxC3/anzizK/0knIv2ofHZjlKynR0b50CPglLdTK1jyn/J2oPyI3/omK3H
BU1ASQgldLp4mn2Y/jHzP8kYFgv1epRq8Xylh1oKpYlsUaJZlKdpU1ckqTJVVIhusTFV68UJOp5T
SanTMHstq+xsr/9h4yRdptj4wQST2ncKg348kqNFBJNEZRkPGJiK/Vo0iRIwMV7XbxQUD3UwVXuj
HfAvGYmrFRGmopCP5POvwMtVp2avpg5iZ1qUvP+2NQGUoaCViELRHshV21K8CvGPYKNM/5RNqeH/
hRCca1VCSBq1FQuy1J/qZNCmlvFSfX59KD/dPFISye6AuPBiQvBPkjuJOsUNvQzseoPFUSMgtpnt
zdfS/yV1EWtX/H8yw4ocQU0ir4pEaTMmIOiju7NEqdZc8RwZ/paG8ZcPCb4V0022urXZVB4uJ45K
LFgaEVhV1poLOgeTWAL2RoePIFKd1twMILpI/KfTqWgzmaojYzr70AtpReSK9t81HqgaQ6pBxJSo
Oo3tX/UadbWq5LfS7dbge4cIUKBqzR7MI/St9L4ma1e9tF19V5oUSbFUY35ZGq8rzSb0LRO4N04n
d0OgVbVnNApIlqpw9h2PuZe0m8G4/yn3iNb9rR6YiGbUuIgdKo+4kk5WGUFKo1SrAeS/rcu9WrP5
WR42e71eLDiH5Xqhi7g4s9nbW7NnqFJtriu1mok594d8qfuWKilWuheCIN1acPZX+PvN2VvvLTQJ
f2ltmEFbwvK5UtvyjPZDdA/U0YLuoCgBjK1203TptJGbCqVQmPbDufpERhGJjx0tVqIS1wY0HVR4
oJXKI3WtppOd7bcGCI2kYPQkQZw7FgDq2nc93+hOoxybcnOKqKDMAqFU2/ojNB+T1iAuYcmljYpI
xSqbjOOcKlvj6Gs4LmE/5jRnKtPveP007jGE51vTvInu1TTuU3xXVQVGU552QUtyyHn6g4HrC3hz
5WENLBI6CP5v38cJwPLs3718O42ztZmBkM+LTzR4BGF3udDCaKIHLaVbqSTcpQqHZ5zmuALR5bNG
FU+2mHbhGMVN2TiVpPVjVC+qHs1Vu3rpaL1oHUSGH7/Hn+RBgOi6OdDByt9vkV/8lzZGLsZC1Lb5
Xw8v+C5KBncAbKThEZgCV7sj0ar5bF8GQUCP1PmhmRz+Ks2j92ZiR7U4ipWnqNrsuThk82Gi/1+l
KIMpDyJvilxCcDA9BtA/uYEheQuqT80mPjaSq5/WT2vdMd8taT9Htn7tp5xo9AmD5EcsZhgfWAyY
TOQoOpvNQba/knfFVmpDhdyJrdmCw/HSR/unzRdpU3xudJSvgm6+InPQ+W9Hp/pbt1CPWuEn8ne8
JHI0edu5rbBTbg6jCFND/X2e5zIYz5FXRfEWfcKEU4ojjcaWZL5aNBDPOSGxYLKU0v0lfR6BaPVF
ShBBYYWgjEAWxnUhxwF+XVpgwUWwlp9HlIigEdmXrq4nwcp1uaJ0PkfvUvQd/uWyD0alEQbj4GxK
X2UJxqXUzvcjuRu49fbeVa/YfFBJD1Vxf7WZ03Rlyq5K6sXBOv2PNxxvHX7TjBttlT/RFAxbEIF9
9Cp/GnabOOzUhYD3mX+eEpgLA6M9edqzDx+65D3aAm742+apMATG0yf/laq6QPEgUxZ6uovexr4u
U/ToLZ5Ys7KtrLoqAQjpbdsqTo0Hkvmbp5/nqA7+EkpzhIeX72fqOp3ri3Q7yn7n77+H/rq77uKv
R9JZ0IbY1W0hkZlx+tHMU9nIGj9q0u+dMjgSxDxKUOHp2lukFh8SaUSkwdaZxs2TU7pJEvLu+t+8
ujy3IyPM21pizYGXSqWSjc9C6QOLaz6EHairuCQs1nuPRnwkmy50dfNPdzJvqbhsjlhKG10UFcI4
M0QA3EyYwMI+rGoJOhwgWwkL7i/Zjyz3HP4aG3ouUIXJUuxwftXnw5wN7V/BYoy2CB5mC5S/dOb6
Eo1syyfGCA9NGX4e6kse6J1U5/Eo2FT/7f5dnr+sbAlhICWIkrT3Sq5tT8XkrCLz+as4opbay28h
nKQ78CveX0fEVq2AipixeYo3XVKMaPw8S4bkdI5n0400eflpz1tCIll+q14gqFCKK4NQn5C1v0n/
LUopa+R6sRTPz8KFLD828MgJj0+/T46kNBoZ1PZGaxZLweCMTNqP9ePJjPZO3JQ4KjWftHDlAUsC
HBrE9ZxQTWrr5NbVZZy6C/e4/BhFqSkwvGy21QtKPTAEPuC+9osaRZnzo/arosnWv3msZ5rH7/Lm
ymW0msvW5/6bV+6XxilTkvbtuunnUzdVzqgP9MQGZ23G2qH5ZLeJgqtxr/7Qe79y16vMoSQn99fV
y344J1c3uvSIpFULnWOV1XztMl2Ni/WEFLnYfV02jpPce2b0u6TExkIGka6XovSUrCQG+WViWayn
srVzJ986V+aNzWuRQkiLfbflsap/mDo/cvLOFEuXTHWOubss4rZMirP3Xfvayg4OGET3+hqnPd3o
rJrvP970m3DIvvzqtcXWdnyYl+6v2dcCYr/OZrF+q90q6MAKjV8ueJlatnyt1ot5+BR2G444Ub9N
mXtT5Oglwa1updPk0kkMvgiRUAiO47mjr/dPrOz5f9eyVlRn/5hvFQcXU/rqLxd3cpuNDIT6sXph
Z36z17aKrVX/6zFRp45XS5UvlXMz7IjS7aM6f7aqmBydSktPH+FbEoe30rWVaRZ6nMqrmdEHTMSV
Gm5i8tFM1DOl4hPkeOfT9zevx2raR2we3aoLqOx36XFXDf/zzSMliuWu2mAeG8RXa4igysNSDmrB
0aKLPbkFkVwYfI03cDXTzwopxs6lk+woWZgtFGSNI7F2yu7wfWC1Wb8qFvVS2YH/+TmFbwtcG5WU
cPW7SgaCWSL9w8oJrZR0i8xVPU/mqFO4KRiiWcZioJF9XbcvzXX7d/A1iLgViv8RuWL3jeef1gEp
gSBqU+EaeUT5nZ7bS1rqoIGhkR+9oBB3igsHOynlDgTwH9ZRYp7CNm9rAPztaRLrS173MPcUY0oX
wb5G/LZDFaE17zKv6oGxcvyCJizhXXzysaccOydDRwGJZt3pPZLlBb+d8LExs733jOsqYAl8U8NF
Eetd50IYfxIjlVFskQyFj3ouu44BPEpbCxQ8Nb2TZZx3yV2jKRZwK4NnimNUXg82LSIsE9BeZUt9
XU2TL7jWC7Vk5TYyhad5tKrpcoXXWKQpB9kcYaZRHP58APalEJFBxU8KDdVoCzHEiTlH5Hugb0o8
NKmI/o1U7zqFjoxz5h/HuOjO/jIMdMNHudjKlu+zHL4yr/Xv2rGVqyWtpHs5WYPkd64nHT9nO7h2
M9jzR/IHkMbhDVo2iMmZYcb4Jmx2dIkCranEAO9w0HdyELsOLKj5Q5imRRplX7Bzua3J9nHGRyQ/
hg+uQowgNrbQ/8igsaV6/Hi0fDkbU2WQh8YYZnLpXW3aEHZXgGLAYgkLd3IiEx8kC3gHJEPQgx3T
icbRD0Rowa/Iok81XHe4281gM9jN0o1r99DbDWwGru/88aFvUibYE0gIhbP04Be0Y4JPyReNeiVm
YWJEB7TAitTfDbSGQDN/fI0bZ5ywq1f3KCWF7LVJwLrjkAHGaDjFOmIrJJCAxrLR4QR3+ZOFD7sJ
eBGbU9T8lN04WyRRZPQifZUuDRjQfZqRF70S9gRsXzKPrlw6ivm6BkI1M/0uNAq133+7DH36Tfv7
5eFfwk0s4DC1d7Je3dR1+WGU1q2ODvaaPH2qIiEFNVxXRjBp4LeXRrp9ey6aPOiSa1lD+PgPIPrw
CbUtC5T4KhlRySYa/qb/ZAWq2XecgItNNuiEqCDPD5XVqjTNyxgtOmRME7Fe+feVA7oH7PP1Qpxo
fG1e/v38+6wfqxuMhnrnt73Ffl01N5P6lbbG9zAo6fs3qMBd7zjatsMv+DLJve5Hm9FKTr3InSr7
N3y7A0IMjyoNlJRg1MLH6VM7b5EnrESXhmbIWtvm/piqFwcHGks3VKscBXy0nGs4Fqd+A7hH/8Ji
if+oQeWwfsuH4V4owBjJN85d9kOY8ETmGeKB3Z06tHLvNFXL5+7zh49+g9eH4dq8nDDHcUS/+oVl
doc0m6/d8BFyFh2+YLlAhn37BG/W8Xlv3+Vz7bvTNBy8lwkr9cH+v9R25yrsIMWa1WPOBUuAEQ+P
6dKdwcwkh0mhFKZfwEkRDRJFsRl/ydOyzbXyDdUVB/KzIPN3VcoPs1WzDlr2dHhMv97H2befjIIt
8Z6vPVD4zzXntf6Vhl2nexjcaxyka84h/CovoVIhdUUgr2b0EfNNIOGH0uDaXzcF1itBsDMOoc9n
C1U+OGx2KuZv23KT+v7rvsnAfbCpZXSL/8DZAfTPyrLWrczw1vqi6gDUBnGZftqKe5TO2AFDjowJ
/+VL6wLToYf3hylnq2ZiiieaL+Xlhk2ieRaUOmKBBdvMnWv3/lUq+FGJwYKufKcAQPFXzh2Wyjvh
BW5LPL40suPk4A5+5shj9JtDCdiDcYaoRHSS063vSdSz3TU9xmyARSSzdrWt+mPXXJD8LJQS9d/H
T1uMrk0fomxQfahz/YQmQUvv3Ul5SjzAp936auZ5oyyLnJcbtz1pVRl99kJGYx9V/6NO+GqU0VpL
LEB4fxrFzvexRMPla5h6/e1eZ1TtM1MAwRJtvkZSdcPCbngMoapwW9Koriyyo3vQrg9L2m+XZrEF
0F7/xXHuxhFHL+PS2r6aXiV0eJgvNsGZTXxWFQKXWvnRuInqSFJXGcUOsYjiLprqOZlnWjPWd4Xv
kyBdbOitXVJKrnVLEXSsXyUU6cbrlfx/MATmYESiw+utrIsLgzAkpV4nSDZiO6jxsx3OB1LlQ6E0
/Bhsy6nyrgHnEDl+U0vLTvL3Ho/H7iKv6wDIPv42NXLxzH6SLDXuVUJX6phc/WcCvOaealuu3MRY
gt1oSDKd1imOEHvIlhIP9pdyHlhymK78Pu252RFhRWq1TdJaBVuJZkuecpb3MgqoXBiGKQV7t6WH
lqMPKrxAoK80R1Xc1xLPofFDByhNCyPCUvbtYEf5og4OpdQ18dFchc0Zf+uZDTiBVKINmG8XS7nB
ucojMBOK2jvaCvsRlw14UjzAPV7rXoupt/330c1U5tKG6rlzRlIuf2KrPSafso29LP0jnp91Lfv2
8Pb97/TQKD4enlalr0P95+kjzMz5zd+r34PbU+LtZ1i08FhZtWxyOZWiC59+/ab4+hpCltvBR2lg
wpDX482yDPuqA4TNRrrB5XmXnHsFhT78M75q4TEavAscw+48AglmsTyufHOFbw0ixLMw0vsRrNZ9
JmrVT6AG/BevCDG7cHs5D87dQ5fBHqnQUFkRnFy93OT0W02y6+nf6h8Ge4DsGsNpCncExBqn3rzV
tX3aYjLCjvgDYvXZvvfTP537X33qOfp8vhGp+lhSkhxTCOw0uBo4kwMWt2cYsekBCibhx9J5DxW2
fABuVN1Qj++3122DyAHNELRnlOMmJcvaG3S5hkcQambr0S9Oau7lXuqlC5T+QtUbU5oNDecVGmOX
GcmV/eLWnYWvC2mQ8s9TzppY2UrCUPOlXhwqGVrvRZD9p33jg1Ba9mjkWc6sW4d/eQJmj2Ha9DnI
0uD5282/y/2v3i8NlkNrzlGmfelueg9DHiKMefT59h3CG80UalkYGX8OPlXtrX4o3pAvmVwmCa7T
YU74uaRDa+tba6qc3sXs9p+C1ziFDaZMq6aXW9vCx2T1uAjye5L4DTQE3SDcYtcAR/2h9qXZ9xlL
6KFzeeI+1Sm+27UgylON7+5v4z78bUHJxnOAV7phmjcsTtFT2JA8kIejCDzbQOLciRrD62eWWIyr
BldZrlkPKoFCK9vYjTJwHxxWtKOnUI2eM1UGXf/qrkB24uv5X2/TX5G1IBKqquAG+dsAhKf+SA0Z
hVsHBhuNSicPlvTrvrZPwRAnSvPWRcU0IsvANCf1nPgksbKpHaH6a1xiE3ZqINVWUAS2T/96uUHv
u9zLWuSkBB0whXYWRRqP74EBn8uj/UHO7rexmv2UrxQ/pTPkUNKzHN6qtZVuEFVbiZTHa61BRYIb
sBP+8DFypADqnCrzWZDwcZECcoMwuB6T/UqSKKgOE2VTe2aAdSLuJvxjctiNMAKzJhqI9f+w8rX3
RLFba4mTJ0jqTsGVpXoWPgjrVae3sWuEoX30AtmSR8v51Pkp/fvmq2UjztSLJceiJU4kjd4F5wmh
R4tc1z3xuO2m+/8Q7kuIDbzths1mbaNPy+frUGFvUX6XNw1XHuN/HBb9Qo9C3n//c0rJLIfJvgXe
YFn0SFJxcDUtrn8096+38dcwV9p2cPPdm1UX1/9zeq6dX1L1e/npywdtm1Tv6ogHx2ru/Xdyq3w2
5WNDIheP1AB2+B/NX5TvnS5AoVbE0tAvI56WJWu9qu/bxirHJl2EdWXVlZ283kt6xH6C0Vart6qf
/NNE2onQF2Qy82aIFK9sFR/nzSCEbdmlH7EIgiGR6TPe+TxXMhv9jvJ1mOsxQH/eGe3n1UZu18/g
1KF0X9r+86R5m+TLtRFyct+Pb0HRvwv+ngQxXg0uf+xgrr+tPOs35IP2Gly+/ulpvU3eONVcx3u+
SOjJUq0foyBjhHigvw8lEVKPM6qh3wq9oeqp1C80T1guHNybX+2Hx107ZQbV/Rh8zxJv9/H8UD57
8H5bqUw528l+1i4/E+YhKCf75nqcGZjd1bX/QEonwPoHFSptJbi5YmfX0Xm3N9FR4UZOAzSa21f5
4s/jqpTpk6GsrUlMbWeiD//3eP6otdA7SOrsxWm+3ftn04dwwuP05EGiZzFNVw+tFdX1Q32jyo8d
IOtJuJhlfJpt0CThNB9zGSrxpXFMWd56GIpeLFf8y4JDu2lVok4znRnkHMqzWe9tXunNplHqfN/L
mz5NIj18Mhv6U5V1L0G3Yd50vNPa+Friz7MqvdXMboy3vpgEygIhCmJUSCUKeGGiGfw/ks5sR1Vt
C8NPZEIv3NIKin1/Y2xKwAYQRNCn399cO9nJOVm1VpWlMBnjb6/8IW4y0fTqkL91LbGutFdme1HQ
vhTJzX3nzKpk/82XxDHxHX/QSmRKkeMrYkg6Xu0yFOHYHMmmy3XAk0wn7m0vqCw6npxgzv85T8UV
SBb0ne94JuB/zAQE9DUNbCHMExPrXqgVJ/EyDCgBrJxk9N1xE41vLtqereacloVzD6rhwS2H1uoT
kX/JU/g051aoBim6HkcLjQuFTMwaqNOQ66+M5eucccunUGEUpRDFZLhcxTWAl8iR2LNJnhtvgnVq
wwPJ4FCVmCRkDmuTJC6RbISoz9uD0RIuyx41YsnLiFES7Az+DrpqB0SOjJ5XEVpNhBbtDQPB7RDI
F9Q8NtrM2RYDHFgiiAIsajRiaVueSLxy0okClupQ/+Kz/NH4iQ2Jxwt3zcbkVdbnw+jgk/nLm8qk
5SfxZ2gRPvSd6vvSy1kAgRsN6PJpH9vYPe54qFDNpvC6/qRVD847c7Usrk2XJp2U/SL3brVLcR2t
dyppGK1YpmQqHaC7n46KjGedwz7/iKXhCcnH868Co0GRTIz4gbtE3pq3kMoMGj94shUsySJ1x+O5
WP2rJiFq1ww+h1iEubC0myEVE2k1q7hQ8JZc1f6g7EUGnhg0E8/al+/7DnXbubdQxUb4z7EGVPb1
21tIIcWbMDps9Oi7QOcT71ZMpKeHc0Q9H2bYc7DVPC1me36hGHs9KTLEt5KrD5cuI/dK4kq9NL/w
STHmPeq2ZO0b+A5om8D9nXhNPSquwh5OvBnxzwYBSq2OhQk/BF9onwG5S1U+yfPJi9+hD8/ycvGH
qOnqBSSEK6zycbce4nLE3gQshkwaOwGXgzTr9wOZ+NkricvCLGMiYe47d4AuzvTOa7Exd1hfWBdf
px7eCpPsU+9hxcJesupwTH5j0p4/H9JKN8ltUEnX7hViIMH8gbfzxtIGvIhVGn6DELxb9MDf93by
1n5my1c+OBzxxlgDnUAbbZhtcuY+BrtSlFvfkOtBvqNb+riWPuKfCFJKFsbLF3Ak+sLniVxdVPmy
Mra4lcZda6u535P8mjkRGImRlUPk5iW18zkMsHmkwG0MiolNfbnFZIb30RUgbRt2x/woe+rqC3HE
/gL1gZuefW9Qp3ZKSzql83G1L/w3mo4n5YB3Xzv9L3NBREEd6m3fcj5+kfM19op4eiBNnepEALK+
fafI1ec3R4CGyxbQ7PPHHAzG1cnCDiVCOkVAtI2VK10+Qle+Agg7GMzY258wewknp7jNSAyJcNag
GBCJ7QYWEg0YeWyUAeK/78zAbbztMTNzKGIoNlYNnMvNlWEYL1CeYMMdR8ORTKYAIHKEmoXazwnP
lhmgDeyXtQMge6NnoRthqnD5YBxz2YIaHMnOv7z9wNoR5hcoqLp4kL/cNcyEU4+aZRWZ24Q5FXTJ
xeWkiFIlChBoGyXRgyZosDBuKelJ72dbuDzPkJsK4RsQtzyEPOkjYqlMQWncF/ndvun2sXHl4LGW
qHULExjmCT1xw85Ttp+1ArSHK5udgjgBOx00PCvHbzjTA1AEfrJBNb/DyEDqvW14PlwUvBeCGL9w
0UcrBixeJ/2PzkNwwMKCpBKhoAABE7welKsCEf178VqUiXOX3HJ/J4T8s3rfg06zZQj4xk3z049M
R852yeX6eBIIj0atsbu72wXSSI1odxt3LO75LGn9qrNfu3z9RXgSpcNi+Vy+11pmf0HzUT8sD+nP
hmepSWPEqsYcTq0GtlxzZ7hqkCyz6X1KNl3Eq+SSIIdm8PbGnGlhs7kjH7pPYWpI8xxzh/IxmQvp
Rdvr4eNlvLdj3LhfXJ/Z6BMZI+2Snnp/6bW3ykYP+rgp7zuMjB0+0SCl9vf3c6qfQ43T72trxAJT
eIAQbw6pwf0MPPJx+O+3TudypOJLY1maG36zeAzqBZU+AWIqMFHQTPu37gXlWjnTtCH4AytoCWbg
PcxcfZoH1zuA8i9Wj++ZNnj/pTNUezCcpa3NAX5IhLgAU0L+c0ilox4Zedc2+p3fqOHR3A53RWaP
TYCMEuYZVhnmEqn2i6JIZfZNnVXnXXDWPUbVtudHfYyIdj8wfGByUGvPXIzFnlQMF+yTvAY2Szoz
s6GpgXeXMOO3OP8jFvaU/iEAZFEl04ngeVIk+cnFBgb5gKeYiwgy743SS99ZOOd88ikEkEEz2zT/
eNxBcPqsEgk/VhwAeFJ8FVYLJYCg8YQRkwOfTW512KNhdHgnSRKZImWbjBOiehewa3YBh/QELzbn
P+QMUkHG7GvwQ3wmNNjGHBgdyd9KIf8S1DxhkCBnfCGaVPJJfwiZTFh5iSpLUCRiUgG0J3jdWsy+
goeEw0SxvJCn942CCRnfnBF/tjfnKm2po+BtQvYmgqI+hCLPOcvAwm6e5qvXeqTSZzRtRuzntsLr
Hj0GBlphZHFY5n5TPJgEvIKiHsHq3a/bugYdQkK94H1hGZPLd6RDeCLWg7+QMN4n4HwwpnHfzc9w
xF9CyRbEmU7WqbdDwCedsSNOxJV92KQo8kKJ5zLKXebN9UoE/KOAh3IetjD3ovcHHA0XLHbMSoT6
f6MaHKQ3rfFsSfSY0G/zSPHuA9J1AT09qMjEUMmVxGVNzUJwIZ2SmxjTACxPM1zzvNUJwkCfQhzl
j6SdK+avJU90pLXF10uOGXkeSBGXQIOfOXq/VTMRug1EkyyePfTzT+ZmuGTUAHxPfUJYHM5offv5
ICUA24zeY6g4cLpscqMVh73h+sZas0dVmQDgpGLaIJ6c2gzeri9f5aoMzUE+PwybRQOsGAtdArkx
EU5g5x7tOf/Gyvg7gyZhKmJ7oYCVLEAOZV3ETqXYx0NtTS1u9DrWWFWEGVk0qxXHTzHh6UACEaNV
cbTA1UdPmhbfW1khDoqkp26EPfm95DxXjhksDmbr19/zT97U7LkKT0syKVnWTnRLLqpB8qeEOpEj
GCfHnDTP+DeAZZnzYu74UEiT5QH1Qbr1cIUDXCWf8sQAnG66WQFx/HF6jLo4X1kQShbaIfmZzhJI
gTjOZ3Rb3GPjwuqATQgQJeBnkhUJWxibUxJ6YubHcTZ7RSrbOp0h6pl6gRy+hUR2fUiF9/47Bhch
3YR0gZlKjAKX00aEACcUDaSuyMC2qJqayG/7lC6SwnkQ0Kt4ZpTMeX/KC00QE8PR6J1LibMX2W2G
uG6MvTEroLMM1EDn4tiNWC33mpfv2iOIHQ2n8lDrHKbdXyjzMmgmhh2UaJFZ88b2yB1sYsIJwoRL
Bmia+cGEyAKXoQJbAA7Z4HZWsOlLpNMzgJDVjpGeRwpnLsqNB+If4FBIoLMs4tNJYoNIIjHtDVbQ
n1NaG4nIv/eWD1m6HoLHjmh9bU3dxzInsZa82flzDFUMEplEKpkqUMM7cjkMu1Fnj123IBII92Lf
TfSAHdPH7C+eK95J5DZh/pWJKULii2xc8AhA2fSgWpBMjGBQbVTLSZFg/WSf+N4rCNIun9wm99ia
/4Yv4DgWEA8g6N7xhv7CciqtzYD30WLr1hl2vkw8ZqjgFUM8/BVmbprdiJuNsXVuanbcySew1iX6
I2GngWInaKr3dspzf2RAW+/UKZHDW76hVIlJX96uAWC4J9XJE3sp4+CP+DWV+7dieihcJpA87l0Y
dVhGkZiqmDe+fCDCBnEnbL5DtjoCFEpD/g5Set8knZ7F6+frwJMc8jP9X8z1QbgJiMlP2c3iblLh
GL3D5+oLFa8HewV0CbJSoB7SYCxWcff0CkQW8lJs9ORgCFATlBbyGAwcxZhBiinVW68rONRh/7ry
tpgzxMIrEk9sLp47qR4QNXRWoOkffPx0RCkGmVR7IjwrGjAqtkG2SpylFfp292LMez4CLFY6nV8I
1hYkDnePKHlDj3cYf9ksSUSKkcCTjcHaT14gUE+MDqtlgg+rVfRAfaDAOZZgxKxiwu+QU8RibCS0
8mH2c5kx//XXJC72W/wp/JQhEm/GNwzzMoklohJPJBIfSGugg3Wmo+4k2nZYTVSCA0tULGIzH3x2
MmuX3VnC3g/Nzg333qYh5L1gudlbegODwhCdwNW3JbTKULn8049FGQnZcRx+vM/PdWeuuLRJLDvV
M/ZO3kAQW7oPyZwWHSjVhUZz2EANYS08F6XCryCJiNdrfINaZTX+Tr7T1pej1yi3/8DhZnuYv9AC
Q9w06N+8bmPcbC189sIXWJgeTX8IHi/ESMp7YB/yCp+3YUIvT2Jnf5bHkdfAA5yIXbHG1cnIneok
Kn/padGd/PQZCJ1CXG74sw92KTIdNwodGmSUPWNt14MwO6lzImnX/PrIcd5XzZZyYgAVxhJCOACt
kzA9FV2gIOrgDEXYtSDeGU897zCsKREYqURGi61AF34cKy49jHa0UxFzbEy1aerWcR8gkwjNTYtA
nVzkybsCEwFo58Pq8/HaCEy+Hk3OBkGGJ9Fw/QyM6R1mkqSxACZxZmh2O39fxFmeEC0tEFxyCAjp
4sgdpAviQ45GPkzBOWJ5cZhVSDRaHrH1ZsjnLQLLXvv+kAhBSHbINJUAEdW/D7W/56B7Os3YPGoO
C/xtmu7ou/XFkyID6pIJvyUw8QZ5KtF09JoR2KiAwc3MnVT4QIXaDlSST4dj0n96JFfTCG2wc7Bu
BP2x0QsOo+LMu35vHWOkz8lvnnxpdJKY5oi9I4GfKj7eemDnLFbC37hEpcTsfHpzE/PdpqKtuhtU
p/5c4H+80xZP6gCIJxn1GOI8PmRwp1NF2dFGPlm4fj4u39AEwprX4zszHMW9rznP2+rjEKSIbP8C
umwQIWy/p9+4DV5zAPhZhZJ+1p0F2fMb3Yfylg/EnBFOqEFnf2yiXQvC0KnerEBSEaYAUfcm3Vk9
K+h8iXkjqpAzhNBt3iv7+Qd3gPdWtIjf/FPrcZtxxxJgT3c6De4p34EZZSuiCefctXZ1JjGLC4CP
ShHRzVwkiCQsG07G6c2zVW/MaMCvsLS2CurJWR3zsQChZ1Exq3aohXC++jBpQDJhTv95OXlp5E8X
MMz94TcGb70eIm0Fjj6i0Db8TMgEmZaTZrzFtoMWnJ/kcWYg8OS5Siv7X+0BZrANEElDfI/H6EI3
9SiBfOF69XlxDIYa4hya1GfW+Q4t2EBUF4K7eQbJn9i6GhCGXX+coQxI/SdIbR2LHJxU5pNmVRsQ
USO4k2E5TEZvj0XdFXvGFxA2+HjGQt+DmTPxPqlESI8NsrrPPB08QzvbEdm2bBDssDtd3yCwYAD4
2S4EzspzgkxpKIsppdcSp4hEvPTv5WUolKbUcg2y1WcAyGYb9p8o0yHPzP8Fd6c3LpGt31fJvjcG
7GcSke0aOLU8aQwG9OxYDB4q+Cb69km6hP+z7xq37x6UmcLCE+myA+J2oG/epx8/krz/UPV7/Hl5
ksLWb1DdPbmeJWdJ1STieA4gc1ls8dg4h10ygoKg0IcE9PFno0zbaYdl02lXD5Zg6g+qqN0/iXxp
g4SsB0Pk5shPh3RRXfdSpmgR5c/lDAZpXsmnb48INjqQO5qvd40lvvSSKCWC50O8oCo2pCjNvPQn
A/U2L0dlZUZDxx4NEcvmUgiFR77spwyNHoc+IevTXuq9pfGNjFjT6XQEQzqxo5ilMqHxsAgMzT26
RQ5gSTUhzC3R04TokJKVB101Q+ZBOaJWDBFnKFCbP+cNXnSYfIuhDthIkGoV6wa0xn1EomMfzwlm
YZ40pPkdUWytANg+eOuIGB1WESptvLTm/ndpONWEGjm5GmT1ibIiyWMsprOzDahhQw6UotTLxmgw
kIao5FCpnDb6kOOEbOU+YP1U/bG9f4jIboN7dB8kIIOMsYVDTPI8CRhMtTXH60nemLsKVmgI1myM
QJkzpz8mnWulc9b9YLc9hbN4piXU3Ou3SFmCxY2NS2/dAWHUiq1f+0pQHq3ObnbGBZLblP1e3yZi
tGjcgtA67gmbO/b1l+xbzTZywrg7pwclyqSLx4n9d2NtCsMtEYnUrkFvCYXjpgh9NVTuxerpv98i
5LUxbDX1+I+IzH7lyr2YDyEh6Tb3RMl16/IhAQBT2MOwoL4ji2uCrzGPV7/x4zBpyikDVdu6+iE6
6HafWw/0gaIyi8A91vawfrrvyqVCWUEkRAu3QWYrdVUKwelUM4Nt1wO6ABq0n8x1H5vgegt7V8j5
pMPdrzGZNlcpQppFnCpJ9W9qTBineIfa4QfRJceOhbjY6xHrrQ8bKnyulTJitmEG4SrgvGTwZkQU
OsG+g+JMIxjRstU3liUHUBiUlsKqhca0m86VGRLB24ifCYLM1MsrpU9J8ws5Ak9uiVJm1O38ktkG
cjJlSeTfUfJE3jqTeM9/yRGxS4DC2g340iFuUOk7/IS+TFTPKN8+8YrQXntfA5xUiacx2rR7Ul5f
AD8Pt/92ej23Q20NpM5zhZcPb8AcLsDhVbZh+q0jY89y/KMSNOPKYwVnhF4c4vpr8zPUxY1QP3bo
UTcBr8BVwBOCngLJU9JJ2pI+6z6F/UEnKhO/cUwwh86FyFQiO7U6UAFx+QoTCjhmS7Hl4qsHEpW4
B7f6U2He7uvHHrAQGTPFNt5nDqaxlM56oHEC82ZG3cMuj8Xys85NF3DM4gNXds9lonsgCcn0B2m6
7K/l9Xd0IMh8XEb3icbsui4Y77GQ0BMoIZLHNoGcT2hRnt5pa3p81cbSCPhrLQ+0CBIYHdUjyc0h
45UTOaAUJiAPBKj52qtbABT9HF6cyARN5apeFQgBO3+ooIMvPC4K0BYF6IDMkscqC53yL0McAw4+
EdrCnQKaamInSxa7RwDiJBO+88W4xYON4EcyfYkrEC0/TxbiZTngVmGDVFA7jC3oCZZkIiTiF9Ry
HpdIMGVOj6nEvvQatqSfgJFilX7v+Ez/hdC5KytGOWiMMxR5/PhFaQ9YVoCbOMwoh+CQymgjc0Dl
vXE6+MWPASUF9nuW7yX0+WDPcyF9p2OH+QwoDD0ollahGRI6XKEjRnQEgGbBIXZE9iKtZOeApKTP
gglERFu1/yL+szWhxiAqCIFn6oI/ZuADg0RTxmgxUf3twBwIkYbowphx9/AlmYmG9PJZNxGmCzzR
6OpwnSxFwxXJQfOjHh0RPvFh/i4//Kvr/oRfqhxpPP8FdHas1/QirBEoMaXYXz5OjcgBwOVRxW3D
Po3MhZ0jIikY9C3gKWXQacFOglxqq80A/P+xntCm0Jnq4DdABmEhSSRT8HQzaa2pkREgjp6p5PbC
Q3NKzFICekMlVuby9KkMuGKPLDbT7FrzjEADcF/0d9wT2eY3JUUMGyYTDfcebB4b3Z1gUW76rSIq
qGdUV+yf6y+gJtJS0EoIQdRLwjYizDg7xhEbrtRcpbQXg+cAo9duh/0ULAnXZ390NQa0Uu3o3nbu
S+EHfuMzPeFFcFBD48IC2JzlIn53JQE/a8hX0X553/nvwn2fHDklSbcxt4QFtFx7WnRjt0L0Qsv1
spj/lsyota1j8g2p0BGKBo4U0SBykAOkE4hs2dOk6x386sUgvmERvyHQKD2FOGPAVtBAqJWYNZSe
2GRyg5AkKlr2oQsOsteU0cP0aj0wyUjShCZvJ46Oz9O5K16+qnvDtPXMg4s15ZCHZRsaRH5Ugfbx
jTIqAAqoA0GX2tlVOqigVminuDsJ4ufVwfLZZBsz6tHgsjqcsu1Lcn+rgudwx6DpIr7ViLXyH/QH
8ZwDmWdiwz/29JuLcvClZQImva6iJrSC10gN9OADxQOcmXgy4BAyNMKJCYF0D4s3J9KKRc0r17Xf
QKytgT1V9lMSusEoyK4FC4h5srrp+Oubi5c7+p77QTpIDmCzoKtQo57GyLEWJuPCd+qwWXZjpJGr
HkJu7CLchxbJDtLw6coeEmx6epXhUfKNRRGC2EMG6YsGSFZedUFK7tpSDvKBwRoHznrN1x0om9ch
U1d8Qru5ENnTFklAn0I1zFYM9/35Gbs1bojnn6JilLiPnqM7XOcIsoafKseFm+2KsMRbkQ+Bc3eH
kRT+Zs+tMu1AdN9R72ihX1E5sVo7PylTJTRUFl2+RawnbKbVlcRZb6P4bG+OGlgxGLsPd4dwsOUc
6jw8VvjNIjzRlHmsF+qsdpNlEdZh6/4iAReveTaADOMvjb8US8aVI3vCHV7OYSDAKqoVXCC4OFqP
DcaaFHuQaI5DbH3R4TTyFRAQXp3EF5lZXzsdNqyPAZxRXKAxCTqCsrxPIC2N4W1mIOOx/ihyOimY
zsn5GdLJuPxN2xkRgVSKsiOAQU3E1eDfQJd4R4/VVhrfJQxiaohBG0Qe1AL1K/dEE0nINjFnzVQs
3vkfjx0uTKFM5aYU1cga/kOGBSKahLaczAhjDrZDYzkH1iMm5E+ELYm//ggqjHtxOzCAgf9IdYHs
EvFbxKk8SLFDCzyTxoQFk9FHngsCJfxr6cr0WHHt88dL8U/RB0m6hBbfr0acbdTFtbe3Zvnxuexj
eumv7z7/BIcmMFg+snrcsKRMTsmz5zgHcUdiGcs7UTZ2A2fEfbsXuiwARzFd/IsDHVI7KfI5Dhxr
pPOxR+K14+AWwlhhQ0RSQ/6iR16dR9+ea30WJWcqTYNnBhdSBPsLoQtm+IZpvJJIPTuc+djTiPrz
M9YVhNXpklLltYVDwlqKIB7UqwttUOJFMTBmvnnLoTnX73MbXdoNKJkvsz8A8+FwpJ0LL13wnaf7
TlBdgvOtsHOY9sdbKUP8lS4Fc9xzpBskky8JNAhwyJCDmFk8xjiLUld3Cq5b4eKDnXHUry1hbjVj
JciuyZdWGnUhHpo/MBwYJjh4JP2JCBw8zKF+Jtq+o/8leQJXiYjq0d3Ec9FtmU7NOCe3oR42TLLE
vQv3p7iUksU/cff0sa3OLtHnberI58OK9jygmKUYg8+sGTAX2/4CIdyME9dYKfPn5rEVr52piynY
4y+Ye4wNDAJ8FCIkjit6jDCa8UakqudL8DjB9zS0B41e3HVP9yXoi3/u86tFW521ANyh7Pfp1ke2
u3JZI6bNPD570R+j2cD9fzZ6GzEQZHMVfSo9CkvjeuqGyZ881sIPOBQNtZi6iTOiwYniu0l10VZA
QwGawekTO7kCYQCCbEzz4QM3eBd+afWhPePSTZ9CbMgAh14VnxJKV9yQYwm6YomTMBa/EOI8itua
sQreBQcATPpEI0ZRLEASEbfsuu9ITFiQBmQFUNyGuZkUT3Zn9Lts3QwgEpfoDffHT+gtW2AwCcMV
kQukDh7+3qzfhEOfcgwOoCyfzc0HdWeup3SgmdeBiuszKKJig2FSFFitM+4dQTwWHlGSMxFsCRQL
8A5O77Unbi41ZF4EKr7Qr+CuCaauBayKSzPxJXsmT0QiEbaqSb7Sp72w/OPXpUNoeyOVx+Nc0cbM
18iwxwIU7jOdQB0iRIMw4Ng9AqchfsTIydbLOHdb9dCV/x7+fczaBFCNqUVs7L2JBa6EWHUqShtZ
rnwYuBC5tVvMuKvZQWcynrJ8VHPYwtj3CFigwSHEK04lF4TjqIRC5Nalf+s13hMmdhI+eNICCirl
lOgNmH3rOc+VEfZXGhaBRuhk70JuqKLINaGOSv+xY5wz+H4kGTsiUF7kGaIWX1BZ/uC/KTm06INz
vwstEHYz/hAyrPu/5QMGKb8TfGoBvCxZxtckPFAZqUXJQDuqbrOi7xsHmBDzkQ5IWFoLelBO5VF3
aTu7W34YiMP2mAxqApX1kRQLoN4a9Jc12F1o5SjzxNhvxP0RcYioPcBKIRzTmPe/fjAQc9Nz4y7v
c6AqTvrOP/1OZMkRZ0RzzuQdim5qampQsr4HB1AecUVRhDE2I0TcYeOx69gp17pO00qBR0MItdNF
hha6t+AeF2Jg5kfmEu+tO9zUEQUMtwE2Ewyy+FHPDOrTinT9KWT3/cRAR4XIWZqxcBKHy32fHCk0
SaeIzuGymNUmwF7EKt8ktw9bTaPDpsdoO+VhaPTtH7/hjcdkN3nv3j55rLOaJ8Hk8McixF7X7Yz9
Y4RyhekXvoNRlux75mox35M/iZBv8HRFVwGht4LfMeNq9Bn1QKrSSX+s/lOo1n4PeFpzyO01yeD2
e3af3nrAQyoZuV35fNAJgS2LqumUa+E+bkW3ruyi/wdKUbdCMc++EfWphqDtw2tjIV28ud2JGk08
ZK+1WOFupCRhyp6hIxDnMScrlos+WsMmwjvKqpGfb4Em7jQCMEfJ+iPS28ZYyhkR8kAaoD26HmwE
sncoXAMBpzxVJ/KE8Cuq8c4sVT1o7w4lL6VIC4tmXCRjBO/vkFVR8nZYsUTazwlAxV5e9HzkDcre
WnDdkqyARo+neYxggkuSPrMNoieIx39KpdVzgZsSN1gPYtWMeUboSx5euPw30cezImhj1iyRktlB
X/PxQpY/17eww3tGNhl9jdR28mubHrkKypiCEkyMgkvUR9x0K9QgEbsbzxBI29sIHEIMCRVZBhra
AWyKthAFJmu4MrI+/7W/mHuez2z/1+8sWdMcwM+EhIt1quiMmCzUf8G8wpv/tSH1+DbwY5SdUwRL
l0kgjUX+nk6ILWE1YjXAcx6jOTqspD3FuPS9vhOv2/KEJM/kivaP1Yoro+FKOD6W6eUT9jd9nvqk
rHnysICKQM49B+Xjvw9K8dvlS6VH8eCLnCzg3gUsPBPMHSM6YUHhk+BWVtN5D7KKANSYIKPFYW5y
NXRET9GPsBHzEGjBlUe8sNjkPBJO1MnwLgyLCJcaFy+Qvo+3n/fVEWLyPQEdDn7IPi4BYcp4RvoG
Lay16V0sHPVCGkJdNrqpunLuM6DnVd8DLRIuODLCBfvdrBBGIuddwbeBuOucf1SsTiRnYlLE8oTT
wknJDxYx7O3qFRfUWW06kxMX8qeORcEI3wzdskQOCpS0m8Ha9CBChkjkJt+VPEROz3Ez6uyTchUk
B9MVhV+4kldCqKvOKQWQ6Nn9Z2zkUfXhu7DBeDoPqAVktvcGgqLt0phKoR5bx9pHu817glRRbPFC
zP2MOpD6A0/VDMD7PTwgpcbS5+szYyK2nFf4HIH8YcOgVCdIgm74haqQB93QmlMpkJ9up55XxPr4
tnkGOBN+sgfpxrubh3Ql4rJ7Hp9z7nuabQBFHIv7bCAl0ftto3xOYlBs2BiV8ItjChdMowUqvCvW
85SL1NEDaDt5qXsqUPiQfjLyLf/Qx79o6SKQPTTDH8Zy4GexjI2ykbnork3qychosaCD0XGK8dCE
bBl/nHJIIRuk0h5JBMO8j3ipH9Thd9S66uw7OQyQg7NKhF0B43jAlv+1O1buWJjLAYCG0mBkhJrL
y0QVMWuZa8NMdXj+QR9NEiqJjEU+rIZ87/blZigJsVCpDgviCh3ZAxBXWhwWPZKaWA4n2YGVJwOx
nPVn+iyZyoGGItWukJAvW3XDAqaODd54ovErBJItcmfWtFG2tGYmOtNjb1V9nQLrLCk60DXAsPSB
c/SgYAl1RHnZhekP4S9vKB9sgbwfsQfFSfLsDRPRcw6D5txOrb0xkb/2S2DL1rULqqgOJd8k4gqF
3pIkrqt2fsPs2dCpXx1Y1sEz8EHrYqX+Ddl6z67oSzwMi9tay+c3g1kmiTQUgg8jNovj4RP/DnRw
+CqlrYyxLWIAeieyi4UBGJoC75UWqvj4FS9D6Eriwx/8ZA3Jix55uFRP+rDvp5CV+KPaXU0ITxPU
hVNZ/p3nUhHC072BDkCXgMQTp1+DXDsg38/O/hr82mG1SFsfkYcUWyfsm8KCA84hLJJCuQ+mz4T4
I+BfXKXZPN3h7KrHmueXC3jmG36Jl+Aguech8iloaP66EwT57ObeWcs17muLgVizpweODwB/9Ddi
PjJHOk16Mm6PcpAPsrADnpPs487c9bygmTbhi5aj+6Lw4e3wCTIvFr7kqlfgh1Z1kq/fbNP1++FK
C2vVzUUOmhCgvyI/n1AS+OuTxfPvDbMKVyLvaJ6Tkoafl5QP0h123x0tbQjVP5yXoTXOZS9ZaVjE
h+mEDf4ZN7w/M5xtoCQoK+jkUK6w9mbU95tAWnFgMHdzjz7xzPXnn03G/5qo7Lws/pzwDgtnURb1
hOk3eC/acT5tkBz1HHVu5ra2/E5apPNrXokciGrGfMDr6B216Y8sjZjr+Au8QSuSzX2TD6AyvtPf
TJpi6eSWh38Ku4i3IbgdC7wrlqePGTnpr4GO4W14hsYkCYuzWsNrcYD4Jfs/C8CWQf0EgSKPEaa7
Kv9GChsM2QTr/+PU+xDW3of3BxibLQdNxqAVQiI6rKm9YYzvHLkK5M2LA7tDem5zJUlp1Nw9egpN
QlQkt0Ba2zk3rqbWK9Gj1E614JJrH/CBXHE0VCilD89Sd2GG2QmlQMemxO0RK52TZNEPwQ7n4e83
kGEnXyOJ9xDtZTsucXU8hnWdD4qXL/4uHVJIvIkq58z5691hNrwDfYJMsKuqH1ikxHRen+rJ87sN
rE3Wd4rfrlbCLF9XDY9u1HZ2RgUwuzUuz3m/dnV98JZ8CD/546h1YCIiyf0viV8FFjp+Gk9EwCr8
NrpjvP23PvpSGYX5KnGa17CjPLJ3emMN/jhFNb4haFAc/n7v7T0lCJ1BdVHfof5cAXK/tCFk4Y+/
OG/g7zCqIZQlghQCHgMoDsTazVgsK4f5tVr2MHa/HZ1yY6Su1AW6RTUt+XuWqD+spqJYkNeHjWqa
X3gyMqUhK+LfLFX4xWm5VKCaKefyM3JumRaIrM5A6ezHIXzQ3Qojd5HkgYTEW4bvHxaYDYE+L9+3
X6HzAO3gfjUxRwzeiG56QTstAT6WFoQY8CmH7j1GxNbuKtSg6IeUgamMDaLubrF0KdG7v8J2+kFg
tOVAT+ARYNy3Ja6EK5LdB1I9aDJW3AeVct4H0g7bF+6WJigfgwQDeOpy/qePiH/MGd5onshaYTf6
uMBqwNkx3aA5NxWihRD9BGpg3gCiTx2N9YhHvubeJtw0nMWbx4RTsLR8U2NylgECTwV+yVkHG107
Ghf07H3qSu/9m2s8xqJSdorVTfGwe8BJmxhlQQRJC3vEbdwfcvd3rG1IBeO/2v365bFe6tcMl05l
W7OoXKvBvR9+on5c0kbl8GTq5q+z1Qc65Fb+zashT2gZgmnHc13aGdN/hyhu1ZFuuLxdxTk9vc4w
7r9U6DjGFBX5PC2SkTLVuFnHBsndcwo4g9+mXfEmOdKEnyGzLjBXobU3B1/F1gAgLvlcQeqCkTJS
/BwTAXTSuBx/GCinPQBZ02629dMx/Ay5tn79NhHcU6PYqhQqbDxIQwhSyGztLISsQsjdnvPrDZf9
XNR73mAuPXiDAY43vwMlLPCeMhEoCxUt/SBjTMKzF1qzbFl530tGwS0ChcewT0ROO9XHTBAVdhqq
cUgPQiJROznPKLJ+9obmcg71vJJhieciJ0fJU9njtnhPtMJBYSQsl/80nkgd0E3ulT+ebzzuir1V
uhSe/pi8kNSqons8Z80aPwcoTQD2oZqkgE46+UIKla+SBLBFSyo2Bt3vb1lB9bOFP3DSjQr0F02c
whHNe2gjxeMRWUckCo5xtg1ZwTP843Fvyu6hs/Wx4kD+oTPMhv3MposTPeilXWN/xwHEKz74faxw
PDQQVnESm3Zahxm19YghaGflOQ+US+XxUGfl+Q1zHkKq2+2rmfyHv6NQPZPzGnKGbA3kW6fsHzN/
c5LJfUG2KKbx3QsxMuFVMSFhyATf5LywqKS9kP43FUtlNwGp7Pf8imF6+1mWPGEumX2WHfjwMGf4
g4Lk7ls0vu7x0l2ckmSRPjgQI23xo8SOk4pepArhY+m/Vu0e5B9ZjA8fey3XOmP9OB1nDDXrx5Fh
r9xoYW/e/ftln3s2hkoGK1NJPUD2tdQEaCk2KpkKGkp16B4sMRfFd3QFCPvgbQJgHYDCQxZSI9je
BvDTbPm8eOusXB9TdQsKUxM5xSKG/ocXwY5BUk8Vd3E11zkoWKiHApVU0LAN4Xc5K0gEJJJyIdP8
K9zlvLjbAp2TMETOzPXjZn8u1icw+BAVPgMh8JsBE3pi+xqheLix90+4cxfILVKWNPjs5isWOEgy
6HG47y/1WPfBm3bE6/cewczDrfOWy4mHk0k3gaBLsDjUJRxNkLNfV94h5LfCVBkCbvUQxC8JLPvA
I40RyeI5uZvgCykfOLISFC+nHhAp1ObD45rBbC489ComefxTNcOhINl5FWnYEIzCbAz5SfXMHzFh
Oaqh0iU87UbwVuOWMEh3V+M8ZD6w/HcalX9QVa9ikHH7QFWNIbWFEpLeRUTKmd/1vebwH033tZ1K
kq0L+IkYA29uMYm3QoilGwaCwnuPnn5/oT5n967uqloSJjMyYs5//qb5zNEqlTiz/4ZhHx1TYv76
h/3OtPq5MBfLYrvy/l2Vrqb/6Wi5SM0fvkbwaH8hbTnQnngUKqdl0MqJP3tmo0Oh9sRQZmx+KZ0Z
EKlnWPeg1j4G+31tsy4nlh3Pk2AqTO1/8Xw5+RgssbrEY2WLTwpS1iiFUgbJgTkDvPFWuU+TBrJz
wFhv27y+ipuxkHPpu+nW+jm4DLfvT5lOV7KV6mn+QDyKVbzSydkqq+9VTvE9ZqUbXFhqy1Q1dQun
5AouCeqVSbWP4lD59D8veLjySHAwlij+NoAiALENamiYF9/VcvcGQvrrN3LMpjI+Ex056s5zW9/M
8xjuiEW/X7lM5XruKbgvdScvYtFm/uvJyflDjHbmrgsUtFjlMjylfSGfyRV3cPbCwR5mAxd2MZHe
u3zsPKe/rXtn2wzY0Rp36s0DIdtALwo+PYU7Q5c78je2eHZxGp5QoMLluwpbN5uZviWpTha/rVcr
jz+hFwoy0QM/BTMd1LdlU2NSfk4PvfC/4Y1NppAUit+e/w4e0OA9OgwPPlKA+QgF9i6zS7kfmHtW
QUBTxEkeAimk4+OgQBHtGw9T0WnIpzM6u08Ekxw3BVsNdj0mSw1uDsPdMMGsBmpL+z/EMNTlAbHD
bzy8UkKAxHGabgS67btiP0DOfOO7m0Fijac4YoR/fofP5tehabQPg8x4CbgMuRcmveVL3eUJvxuc
WDiDoa7g5bpAuJpOSL8Ycp5DtjQihxcCO4QNUHCGn3CFXLRlM136dh2kmdgnUHdbO/7I61KIUgtg
fm6cEqsG5PRPdhVDewfJFM/Tdw8Lp7cdhC84OvmC+87f7fSZTkNSancG5f/bpToLZFOVTRqb+aZ3
7CSisIlWU+P7yN+ED7bpUUeUso1LHd+wtZrniNceTH7M7RfHTqF4NB0YBp+dcDPJpX1/t7EVroQ/
YfiD6MJu5lXmD5IbH4YFw/8AHLuT6cX9UNl3ztNgy+qfw0/tcU08d243xMobB+MauCVyf1ga4T3u
QMs9uulyAN/ER9l3smD58AotZDQjAW4GSXHTgCuvGBDw8Jr/SyTBe27lZBaG33+VDejpJBA0wz/c
/jxyrDL4O6crQFUr4wInS99XYo+uGxHW63jd+eV2tZ/Kgc1jooc3EIHYsLhdFe9oMYRXA7Sur9b5
s0LpGt7iXQlXaD34/98iSMl/y9+5cfgoF4Phkm+REZ4SvHl8CuQ8//Mo76eoJkvE1uM01rWKwjcO
QbHHjv/4hSck6O8RdW1851sQqeTG+PcDi81NojQsFWa/f0uURL0W6K7hAcS8gL//yieFBJ94DuyG
cVOwWwuHavi3eP1JNeePdKbtMAXYDGlYzRUAXdj9u6H0PZOL9+hSR4TtXfy0W+siBXvr8yhcQVd+
6v64vQfeb6shOb0/++ZO5gd38/CjSGmGLJlx2kdNlixGVy9LiyMbmPAvECgsmES0G4Z1FP7aB9vc
Vc/tWP1L+AbhXlnay4HLRK5DtLGlwna0CuOjEWHzdB/9Pc4W84/hlfFqWCuAkWq4wW4zCMq3lF4T
XuxdGX+7v1H7e+Xr5mUUx2CJqGXU48Ex2Cq1PVjftjh3ASZvhLYZsn1B4kGq8J9wdcM3zXk5YhuG
wSyi/JUabzvJxju4AZXGYo7pC8KjESdhWQ7M8KLfcWBR+xjBORjCB2182RJMhqzUcDXhPF7T/L6V
iHyFv/9F5a19hyUQ3go8HVdeuus+S74vY7wkFbuvrvSskC0W2zwUeixCopdRwnfb9yljmcFgwsiU
SBAMSygWBStyPx8M1nNFFQ6/5Cv6etie4yE3AhgFwQm8b+h1wM13Zpom5cyrXlFQMuEHjvZWV/iC
QjRZDrkP2MkSPWRReFP3yOP09+phAhU+BL5RzucJD4u5pk/Id6jzHb6noUox0/ppP+HTGCZg7TpH
Z8/Kt7gg07Gsa4L63+PaHFJ+OJIEFy0f2w8xng5REIYMTO4Ye4czK1zh72SpHa7vre4qbO1774oD
B73J3OoazAweYewWXoG9nf+PfYTU75zfDJYKbeuvG/YB10heSSfk9vCZHmXqo+Dv3u7+hC/z9+vh
EQs25XUWLUwWEsXvbx/+f1vXzTJiPe3TGA/6KgW/9PQ232d/0+0ic0b+zx8q/4MTMbOHcrPsyoZ7
ElwOg61MuMfh3S0cnOY2R/DglD4eswGv/1dvfR2K3BnEEV0rvtV31zioXk8Uh2FHY3s+uv/dSylR
4RXL4bqFLTPbGOt32A2LpKq0PXb+MMvVpi1zKef3+EOWyCoRS4vj8kXiENjbug5XJF1t+7XghO4Q
LRrTjMMzcR61c0KkwqK6/F3QMAIOq69cXsznUmCiYBoePsMK0Xcc7ke7Gw1exWq11Wp9Vav1qPuw
OYUdxpFRjNhRvIoDhhHV+tAOWVyz4TCe1AYgvpfDXxaE/3sQzbgyVtPEdCDu71fzsIWGkz38VLrk
qXl4ztpdZiidTPcqHcVM50Qghz4M7a6kIHTCdPoJe0m8kmt+H0fr6X6Kgo3DZe9GFeCVJkUvS2xz
GS+nue63eVDObKb9Gmf750zQNOVm6QbauWmAUmg7cC6gHBhfTlFZG16o0KWRq28xZ0D6kuYdPctB
eCjGZiiZVySJM9/PdMdLVbn2qlXoPheFbr5xULEF/64EHn58SgQfHpjd8DTkINQx/XHGYelisVPw
2F9u92q2n//OV6nzqB/acaFTtjJh6RiQ40Pr0lLvgB9piZhd2wBdm27+szAOXhiq5N5bUXapn0eF
mZ3YmNl07fL3YW5crsLugRJgUIjWUn+0AhHC9kUlYp898rRMzZaDmElM13erb2AfNH+huFjWYrPU
bDsyLzd42gQPyePiRRy2gjY4obDLeX7qD50ocbO5OINVnVGmm/9OWaLUf9V4O1b6ji/OyiC8kxwn
760BhiMx2cBeUB2N0EVqsAy6D/8+DXhWAlK64E1V1pWdkecwz1Tst/jfs5crTeaX2ruXl6DxLhWm
qcHu6939HWS+l4ZO/5b1+AeLWt5Xvz/Ldrx7nOVboYndNjXY/9ZQfphKeghHKXWTDc+1V0UkL59T
pYL8iulhdI8KIKooYs7STJlUeb65Za2KuYlUVnqHQy8Uzpd/hZ8w6CHNeUmU3lDXpMu3ClfeSyXb
AvieivXHDxT/cirrRhLP6L1ENTbTXbkZwuArKyHs3ytSke2llH6V6Wiy/yVJ1y40NJN1+7IO7Uhu
X9KOPKexd9NYrvZWDk8pa56His7EglrabLhu7gTiRDdU9cWDIkEDSNF2DXUW1aYearKg8hlZZ6u5
+lPLkh6pujm77KP0Yp0vb8K/5uqzKt9pjccECX7W8W9jSJW4beU8BDPrxNGv/kk3MBa0Oddpbpab
rcMDg01pKk/iF3qPtNMAd7JGoywTOtGCjk74f+16AofT+VJuth14p0mf1AWDYIgv/6wYcgNPFS1B
tnBxZoZu/zla/TtPC2MaCmXbSwdhL0FR/yURb5BRQby89b6U4ZoypIBIzWiGG08whqpIg77JVBDr
3wuYwv98eO+Harpq3fL+VHjFFx5uRRayiSvWSlZc4Q6mECaa4mbmEtxasdltVdlC9Lc1m74vRxec
bSiWVZ0zFcj/3n8X+RIci1EwvJ4ienidPhBMh3HECW8eU4U9MxFkIIl8cSmjlF4ppP4kGNspqso7
2/Tyz20tx5Uj6JySOA6vj7jilMZ7lMoMKF09hdMdZ5+Qs/zLYiFRdYtemQF3lliSW0p+BS6uZ4NO
oLoUOW1uOyauvhu27Ll0kjHW8P79elZu8BmfxaWRKpKh4cgAG9ORN720Dtyi/gjAWaOld3HCCSNf
9z2CdqDl2p120SVYA5nyX6L0tnF9lgnVf23+o3Ou/Du22Wyn0A04EdlKumLiPV5P1QK2tQea2pEa
PfkN7jH8buEJtw8o6zlEpuUgN/tzvhjxxHb67XDXblOUSQxupN1Q1aFDDNLVGDtFPcYiSArqTywa
5yVUCBuSp1ujMGQUw9DXY4vi8W4gbmRQAQOZnSkiZgsHpu0CS4zsNtu318xQfR/MTlZwqTOuGTEF
sn2L0MstIWhlXgP6A2ePYuNJldHxzGU/DNXYgAFBaGm8uEtrydtrVeZt88hX89UdG7lA4INTbafw
kVB6IS5VKBRCemswyAsqe10Y41u7oG05Vrtyk0a8yNfi+Pd5oKOaKeovSx+8KJvBCpPSuLI4R+Rk
QSGdRj0otIK35Mv238W+xQB5jFdDND0d/mZotkRjnAs64kMrz5VBBATXkxDlwt4QIvbiiY0j3SjU
9KojOCEFnnTtc2URa8SjTMPUlBO/3McsRScDom3nUR8CmnbFmdmImXVnF8G4SjhGZaVsbd8OOuDf
ZshgDyrPL+HUlVwlVjAix0VmLHaWvRIcrPibtbaNYI226l6JVM3DSr9faxJ1MAKDty3gcf3nnrsi
duS5XppNolf/1mAKV88YH4K00Q3Lz+qh/KA1KnCJIxn1HwTa7stVfBfPYyOLygMlKV4n2qhfamSx
Hazt4GK46e66xqOra3XDiHh2VyVlK4UxNxrGBCZhIGn99234DLpmIpp42chnzahnGvN8jHdz2+t+
YMeFzNhIATuX+T0fGr19vKt9noKfQUJ2yd0wN16+yod0yTUk/9K9T06d+DXSVp6uNRublWZOElqq
XmyWGMcXedMW27Ed5GpVEaChKsZru/R/tkDrfcOnJBPp/pYDl3I7vb2ar12UpLY/jzyomVxtR75J
EwDdZd/wG2hIhPhocceMd3XlPvn3JJDCdlH+t3bOlzym20yERkhPBGu1c6QhDH7m6kUghy5nRCG0
xtxisvGOJj6vF0yV7s/y9tY6MkQMR5FhSfg3DKcKsibu/+8nKYr23B8TRVsCvNT+ABRcYgo7TFhB
JRf3beP8W4dm+oFTsgUSjqMwJ6rqqRgr2d96PNFIesfj/LVEfsecl36xKwOId+/OU7JorPXL8GDb
eEtJepQvs4chMDJSllNNkCC4DrdyHqPFk2KNUxyQxz/4eGTmOx1MHPPFTibpiV3vTyJT4lMXgidx
gxjkMeeopZu36rV3apxK2Z90iCAUmtW4dv9slRI0Cq//0HMZ7GLbroribjU6Mf0N591vJBqBe30W
pq96Xj9q6iDGvviZnRRz5+KJFRBvSM4LuegxP0QUUHPF7eA0pzJ7aNypjoxK1Ii4jBoKzft2Gvwd
3o1ENN58XjgN0xkU38W+pVm5oXM4fZwnSNKNeGOjN17WMImPHGsZ8X3w6Bjqkcs/Ya6/LS547mhd
5h+HDvtd+qcPE5Aop4zTsix1EdeaUJTWcTQv9FyQ99e9BgVODWVzfqcbIxpwTkp9+HV+cPZOHj79
xbEyDtrmI2LbQaPhcXJl3yAI3KV25mv9fWsSU9vO44P8Z2g295VE6K9ctHDhfkygY8XxrhVjqFmI
6PJMd9c1Vtj3/lN15BeCwf+u/qK+VjrCEZQLds/A2FxCNFJ6kWTDtFdVq69VgegdbXAaeYol/tRa
TjYyNcISkLlyM6hzdtGrdvohDSvHp7lm2KG4CXYTEegArPPb8hMfpw/FfN1eXkWT1DrrCiPK6vrQ
SGG4bRxMEyA4AxNgH7HO61cOxo6dPEoV0qSWxqSHLZP7GFi+CGO9TF1SYGnHej38W/ZoNetP9OCq
4s9wMC713Cx0hVeDz0oStLl1hCQ+MLnK6LfBmCu4/7IRKJ9HgSQWsM8UXmS6Ojohshvfu7DnvtNa
9gu5k22asa6EPsMjZhgsvtlvrBtXeIx+kdvOofo44goyPBlvF8lv0k8PK9jw373JTYNXkCtugwp1
TiODXpBoHw4MePrxKpND7BwYbOhZ1nrnfedptQaEVZlwHWVmy85qCArxiU7HbkLbrj9TbinGeY3n
ZudRrGu3W3b61+Gk2b/xPN0hjuhPg00F8EMt47/RojBKHxEOPxYsYDsl0jXPzhRDZS4PzsmYaF0h
6a1jw/CvvD1U1DF76SvalkHmZ9c1MdxEmb/p8Me1+jBAz+9t0s501jXqAxvydbSduu8ogSzWLiQA
wa8P+mjCISh9Usl/r/Uspob2smXGQKcUqh32NNxeDdv8PwRtan/z1Kaezc1V8YPgSCixL5Tnzzn2
PbYruj74g5nr/AZ8ycxygIx0g1uaGoPqu73uGHQpulOzFfw3aJZ+TKzainpzkPollGNIjuYvijIr
bC8BYLG/ROdF/K8siEuFzcl3UpKwMw7gJ2F58/vd4NWTrTb3i2zgz05eFQ3ddmFQZaAW7FGw524l
piHP8HkTiZayQEn4MEEcMxian2me+HG1JZ40fjfl54/l+nn6lGAjPucSzR2A6C3YII3b51MST653
NaD8Imaz31xKGuvy4ZPPmzgGNiVFnr3K7LKPzEw5RGAGQxFTGlmuH2teTG55rseDmnnTNirUqUpC
ooTMn1VxITNOpvKzJC9BzdbiOcHi5Fbn0QsPtOOTxsxzvSwALRRg91FWvMaIPozRDK+qzDDRpamr
zJXOnI+KZztueUSt0klpQbnn5bwCFxp2vOX3YrtUEFxD7hsSleUfvL/9+L25/ri1TzyaCMu2X/iy
+JhnAX1B5jaddEOYUEj1YxjUmfadPnMptfNXpJGZ9Cd9uw+lZMsado9A9Vbm6iOhsVqHYXHgBdvJ
uDqO7mriAPFptYkrLvWs6ivZYydoxwL8kjTEa5YU9CfkXYS+/sWkIBCOla80SrQZO+dPrJuYGXqn
Sp4JvVeMrGI5yC++f0CnzkkjDvg1A+1M+1B7lb7+W5XfbfN0uCXksHYtbT4CqvGsACngNcpXW91j
LP+jFt5USQreU8dCvg+83rOMGJTSpzpID6lCbQty84YhFaD7gwNfCaEMSZel/AKKnVGnjFxtEAiS
8QYHlILiZoKor2QKownY7ezSCogwDVxlHlI6g7gz24zzyLvbSXmtLs21xc/EHcMG4X9Ql6wKnNdN
8cMJN/KU3K1DUpiNfByLyElZDdx/mqy/De7ROsy9Y3c9UuTodG3Kx4uDQvkTwuACIhFQFj6lHMv/
CChgLWz3cWYWFJYcfgyHAsp7xJWDFnlgK4/hvZpoJpzF51I3y5zJFSinalqESnIaN8Y0uRNU13x8
XDumeZXzd1hmy36wlQrA+t/062P3wf9uwuxXK12e9Jafa5YwrpfDkOoREZ0ugfyn0j+N3wMah3Hy
Ewlr1c3/ezT31TBn2Am6JB5rqGDeP6Q/NMT5EsxGDxSiOnktYQGVn/TgduaUa1NfI+R53hiLvXo2
h+0CJN03BecLg9P3Yudq7MPAwt0Lnc1TPaFxpXTblrHN2YjQdu4lRDJhGEDWPVEEIsICVBHM6SlQ
ALTzkBvp5UI0CYDYAcLY1+DRe5nzmJjYupedZiMO9CQjc8YYa8DQXn4FushIgJzVrdgPwhiz7knl
rsJJfehwaIahpgAsenOWuqAtuRQYlIghtDKIgFakDaP4GPI/xbLoF6QZnqFF+8bPsTga8Y4MHkXL
0Qk6EBy2d0ILUAGYPgTsiJWwn1aU+I1ucLRYSFcoCQePK8/ioC/dNpPfYhfo0LrWbIbCdd+l8sVE
KzTDTky9GzZED7VsjHRT/NwNlmRYTnD4h/dyOR3K2OsGDYYaGJj/ISJ16T4aSvVdiwKegj32oKkS
u1cRz1O/td+16w/32+FyjAhTe3xuvied/VeIvzlXmEytBH4bBzak7xqKGNE838XximBK9HrIaQyl
6tVpKp9G6w4nmfioTmBfXiqn2iMY4l1/AsJM1sxfy7FrBO2gF/odQtsYvwp706Xb/AwjyhmWWrV3
KzvORh8O7QvGFPSCZD2En4uO+IAyMEfWvktDIjoxFxCcw/Kcg6jPS2j46ci5E00ebG/pTgAw2ZGX
oDHnznqQcGxDe/eSUU0oYBc218xs39GSHFrzVcNjD5O1tbLoqphR2LiHtzDl7ma6t6ifrNmPU3kp
HRQ0Q6mN/70RSHKN1H+HyvVjVRlN2roo0h3L0DVnu5YlyEaAlyC8E9tz6eev5a0SBb3Iv19AnNIo
UmmAIeMTwRozAm173zVmu3N0jH3Y/W8FGKraubdskOr1zfAEq0pWtZIYA8+rx8p20TClh2MsgmbZ
Y4p0guawVxguDhVCBtUP8w+NqEG/6aYZsc8mO6bPCNXKiZfvk+Jruvx3LC80vPU0dCaJRgAsNHj/
36N2NoANyQUyMIVUsa2rPU1cxhcPW/9t/rWfgvzuUySCDqRWjUSpNixEK7dhKs1lkdTDQq8FWr0b
qdnfPN0CQF9JyYLygHLHC4+IJ1Ht+uswXS8enAGLjVMx3XoTppx/ZAH+lYzZuvNEncJQcRvNnSP4
tyGSAR0rpAGYKnPQoplS/xGfO+jXELg8LCM7kKLlD/KVVy8k+OHBKPB/Kx8aunqwggsGY+acwFR6
DkZ21bxlaZ0vQiuwKzUevGrGuYYYPL9cXVibrcWGVmOD+e2AAehBQlV6tVDX6r4ca3qWZnxhfBjk
fAN8vmy5fg6T/HVNjRz6aLuYjbwIF5yoTg94D3feddnpXoLHCfmIwRRt4ZIFNb6gf/cNVOMgVH0J
4eJzVkS/DbkEZWCvMVhxIRoaZFzckKjiOGoLfaj14FE/mYLuO4UP4wBVAdE3VGTmCzk767ZDtdRr
hT6hYS71mK1YM9tBbOyTUroP0QfYbk7MwNVRxRGQ1GVs+KDOZpwJLor1Y4Oazsp1771jigwu8KHv
HV4p7T285vu+AN/J83qZNCWdjegPbAm7wY38Hj2KQ4PkV3n4H0zHp0NGLCUXP9lhiAdA+KCxJLhE
4eoLmj1tjK2U1ME/IQ8o+jHQh10aIFE1AvhA0sfi7PKFRd1JKcAQ/EenWDs2u05jwdSdqT0jr1T5
ByaXK6uTwbAe+3Rvbc+WHlXuHqu5ymoUrKaGcST6hKM0U1sPflZll2Zt4IDiZnc3fgQPFg0MolQD
H9CXqirwy3g+TLgEBvystry4roNw/XLmr0YDZHJQLWliRsCBQoAGUfzP2h1p+L++0eQ4VW0b4CDE
6p67A7l1frgEqNa3nwSvpOp/VobpWcaaWEvvyNaD9pL8p2cnY5xCmsQfBW5XHwf7DOpYh5OxpFfi
5OIBD0adNrugcNoQ1Zi7NN7TTXm47/yg570a//28F6ternbouU//nf7dKPKkUDhc3yPa5GLWhzL+
+gbwNgmrZAm8P1/1VC3+eek9O0e7EbJu647bGAvhpOFk19+CC21MnXM9HdlzxED/WpHpQDaJaKVs
rUH9Y5fpwZmjHzSWcvs8+mtGfEaSIeojYwpuT6r+4llX8rSDrJjPBhnZE6Uu8XEHuCxIAtVh9g6P
vjmdKbA9sdCloh9dwpmrUbNBCAwhyPXu+eplTMLMQytMZ12fRHQeGJaEVuhZGulJikZaQYS5jEb2
kluZQn9T+5xD40a1qWAz+4hCtjDL5r0cgICRqLEkQoRXWA/MT1hohGWiXmef5CDnNOhA4+XaSLZF
YvizXUnnaNhwz4SK31G6SoalldEGoE63PJPkNRXNR+ED78piOqIThAIToQbW/L8NL1tZ8ipyuiI9
rH2XpUJU8Z7ts/l4lpqbgSYo3fBZAXsuD+su8ZL2isFirTxEdZ3FF0/jURkDyBLd7ehCT7UP45Qw
SU1da/ym/LepCqoT0WEpf2emv2ZyuCmnmvdBrrmKnlVTS0zRuTPXHsDetZflHTYQmcXwphj7QYz5
3v7wsNdFtd4jKKW/u2k5slVRw1OEONW1u9PKDhIfwPMwAzw40/PV4Gj3bkykPly+fpuv4dHel9Kp
aGkDX3OJ1IsCPleVtYJfCY+6R8M2olVOl/gGlZ+zPC20jxuesOv360Ol1jna6b5WwDFgq0YuuHBn
275xZsapWbPkBL94LggD281DPXvSufjTvR5bMw8v9B2dw3j8zJvuOHTvAfd3U/QFMqftAYGYwhz9
SPIcoNFzR+gfBslEin+zk9wldFlnwHOwXirvUqUwvJ60M7PEbC3f6V1OTWoP8RLMfBw/fNyb4MX2
fSh0qsZzWS9cYSNSOQ4vpdUahb0ITvU9ajmeU8U8lKJF2F+aaGzFtQXCybKZl4W+HJjq7Du6nJB+
li5nNl9pReq9arcfo4zCcc+j/WBdCSkid9t6oQI5Ngf5RR5Lta5K+VOPB5pMcJwo6uMXDCWkq92j
XZNeRqSdfaB9IWVf93dfZ9SWVap8Y4yVLDshoMyatqXrGisnoyVUDpjHkRmk6BptShBjgY+Vl1TR
2yzMd/zl4IFtqHFjjR1N6pPbP0aIFhpCRgbTci6ODp2ViMy8qusjoWlbjxRr8nk4ufB4UZrlP88L
9AUmPno0QA/3kBwhtHZm03oPdu1t98T44aG6aT0BFe/yapTyOm8ZkXpHlu7Vo48hayw8tVhjGZqm
ZbVQSfaUuYVuPDArFKm+Lf/iXfFH9kTlMsvAqIyta+vpgRCB2M4TNWIq/O/3R7OM1sn6PjgsslMq
32rBHhXZIKzMzqoHtknxgHzzThXY4yBed+JQfzaH7p/OnGcoV97zp9qa2AVcEiKACuXdYK3Zloew
4OqG22P3WPYsEWneLParvHb5r3EKNM6AXZe9ZG4GDWPNaG1Xn/1MPVY/NB4EVMXMu7ien2EpeU2g
5IZScvYrV/gOalUoncgqA0uPZU9FMNB0JYvEeEvLsO2YZzFpgDqZDf2L1eO26++46xaFuyF58mQK
9eatICOgfl/wOKT14AZ9qCYHDybRBHtlpZUkDMW4RVNA/Xxzy7QnmXhs+EEwCKldW7tOpnSuyzmQ
7J2ZZbrxxSjhaHBp1OO8F4QiBgsn/jm1pAb/Eam8GV07hA3q7u3E3JTzY2X7SeBQ1pflaapvoKhU
jFdZb4dn/hJ5rr8LZp9tLmkbXjHypLiv1Q/RUqhM0K7vhpdo9akanIQNwhA24bGeOgUb65Ep7g4B
4GGAzDug+rSd3d21gO56WvPqRkxwowjkifNBEIXqPjQ/BeNlCQqpYGxBG40PYUZxnNp1Et1c68Vf
eVmDDK4MpquHUaHP6uaxL2vtai/mNlyxWpke/flUc1TJBMsSxXwj7bEreapEMT9Lc5YtTBR+Z9IA
hD6jd5fvTq5c+VLKfjkS/bZZemRizP9ooi/SZXTWCMe77r5mh98X7MvhpE6XZNWAY9AmA8WlzDZa
3ChPwl9lov86GgAKgAw5JK9Jd9nELrUsecsHtqUuyNI79Q7DzCzI65MCSu9EfcnanxlQvLUGLBS4
iWVlX1+WrOaKKbjxSmj7oZX48JyFyPH1Aeb8TOhNchXvvcC4ieJPLF516A03yphI63msrI4Rw6fa
kqxMe2B/lupriSdbq/6rAjJ3ZMHZteTtOEksB5Nsn7ux6JH+cbrmEE5ENDojU6nwmrDaVN3mkCsd
Zs5Q/6J2rGG4w/fO/HKStTfgppP0IJmntmK57ubauOqGh7xJcXoKg5QwZAigQv1Ssr1g5F89w4+m
DW392nL1k10TfBeeq+ElJj0jUbk9+BtWXpvezqhkyAkmSn8tu5f2uSf2sZTp/n6IVVuDWLZQuEai
8pZj2Q/P8xrj6TTG9/cQ3O1VNrCkgYfBsibb1vgb/k36bU8MAMHkEzLqfDYFTEUTFHLeFxQVnofY
h7/NbSODfAZiM1V9YzIy/xBQI/tynYMdrKqX6hMdibUq67xZgSjCxHwRi0YCEebATfOCvNP76zgp
H7/iA5Z7UztQopvsXO2vuIlUrgqx+aZ+0c2rjxh2ravMAHOx6g4uWS+0YM/eoo2u9wrJUQ+6r/n9
WE4N46/urgAnYPD/vfzgA/Err9BAjpoPvCrCQ1rx92ppDJRm8pQp7X9+u8uzZz1tHtHdgWelk1hS
jObDJP/DcZ0Mz3u+r0VbT9Pf4K2bLoj7p0/5xcCoTTcxIZRwz+ySye9k4+VtMA4a+x/S/k7afL3+
rMW/t6N49d13+UggHBbVuGJ8VVZIxGpg+WBKU1n9owZQBvHBiVg/Ik39ztKICd3EBz8SQPbi9+Ss
AvjjULCbNtK8TL45E75iyBsEiyEkhsHC627tlbhyJve1lBHVqpOMV7KfLnyIo5ndRGoPANsAfMxx
8FwwV3BeAOKxTSIL8nf2VCdJW7BdNplb/LsKxGuu1SH4e/MtqzTr9sslyAAR9sXHv8dsy0Dih/nh
5NmSVellvNVqU2U9kPp3/nEnWLwXMyyTTw3+Zsuj4PbO5llfE9kdo+2Fb5n5S3GzLR/Lr3h9B+To
TX4cAQMWdrzNj+V9j0XYLR8CPfLQhvqa+hcbq51dltNRrv/BMEvFPeUJ+HX/UkyrZmKVWD8efpbD
Ixah4uFjV/pcqmorp2mm4bzZdZJN6RNTZ4wyXO1mDO0M97gw3GjHapP/3q9KAdXbUFpdhNc7WC8c
a+uRQKEwt0kFf80YEOFdO3fFJsQIfLDwgkHQVFnJJq9eAOx5snqkdmmGWZNPKX/7MtrTifWeVZPk
z/fsh1rG0KPPQbGSb1sZRAMaIG0JV3/0xFYmANfP+aTLP6/9aC8/YsPfj9iH0BiOZC5b065uF+KT
QlcR6x4XxwWPihvwY127tPgQzZJs9XTucrdTdQZeSCzjBCHdscp52g5nJs/RgNHbMtq1d5UFP75G
UpJOD30FoTNMT9++wZvKLd8w/GvRGXw4wP0lLxPe57WZjP1ZVkhV9NSihzzwNjxP0bGX+Mw6wgWi
Jjgb5lqnRrKZqrwYlSKrtZaFcIGUCqvgje8MxUd4NxhLTWV2nFeVWPXFFaTjKAYgJ8s2pmXT4QH+
bmit8nVHyOofdmF72XEf09ua0YVPAo5PV4WntnIfikpHqrwrJXn/amCgitj1kov2iQ1vrKJ5BnoI
+GntB5Qd4ourYfTynh5cTYhQDWSGiSV0rISmkb1G1ykph1PwJOPFwsObNmOoOkSdGzYUAy6lndQw
dqJ7U0lC0dptKpdD0C0rID4tgWinVq1xTjSqV9go5s0bo9ytCk0LKKTn/EGzkRobGgLQc+QHvoWN
WpHgVrPpRe5UzVvzGBgEXpTRwOtgfGT0n23EIeVLgtXr6LpQUMGmnFjDcDGnbK2BKHAC4VmmZG0n
PerPaNJnrxLJGInW/7Ycr1CM/gLYQGNhtJJnGBYC5JP9rQzidRPnADhdTKh8fNYsppnm9B74Tn0R
xCCp8urv8dWQwh/4kWrGA5lVTYuQYF4IuEFc8RAtawkthHoI5KS1dqrHoiNgHxhoK9L4/sxypR+D
bRTG4AxEyJK4V9ehHArjK9MhjG/Zfb5stK1tkPrtm69rnS6LNLZLIRX8c81aj+RGBTA/tQ/RZ2bG
yHtX6uYMC9a230z3MGTWBYyhXF32STph2EK1EX3WfUbvX4G+HAwynxCYc+kHWRmStP5OCcZ8fCW+
kBBeTUV+ixFc8LuObua0bFH+41nyg3he2X+pyv7LUaEqZdG+XGgFyaqBE+wZ16sZTzWcfkn7gYk1
syW0Zetct1LKfSXUJ+lvgxjsyf4j/BPiZmxmJZsVKOHiVdU/rL+eGz8XArnr959cXU0RMymGT7w7
+IWl59e5mf1UsPyyBEBHLUHz6DyMTYHofTWATnSCpwCOUSLJY+4+YtXMrcQVZvNAOYjTTfbSncRH
GnbJfulUmvynpy8JD6qda4xGQw2wHmREUciQ+jpxcLyM4nbjYkpEoCei9C8/TjLr25c+UuiAntFj
x1CpVPpM6dScTRotSD4N4AiIoXr3LC9+p7vKyepkR3ewTTBwUB1jQqAomIoLFnpN46xUdQ9mBavW
YybzuHIdyZwNTNS0RzmINDam2/cBa7Wh6VFp/V9gborfKy1Rn7Dkr6Mg8ji3lwNUpySCpbYO3xkv
KXEPuTO8tV915K2CggmJIkxvCt1DzyNXObXoKOV9o80FhYqk2HsbSeTDPLOdsuLLPB9ybNHx6/FH
3T6PgX4mv4DcusEWdTNdeetYn4tECzWX0fdMaF7vPnqypUcwyHJUqJkIpNExFLWmAevBoccyoOBU
nPs3CKH0MFJ7T6lKYcuNSYxXdM2Xf69tE6Ez2JU4x6aMRLKqXwv8kxFeUrzkN3N96Ofk30P3/R3n
r9NKEHeTJboxNsZl9basnmPhvMhfovy1deDkDGfNNPMKws3TAN7Iz+/lDeLTUTzH46yoClCwNfPr
mmL2hPdUaGaGt1QxIU0qdohS93r20EgN9z8q6XOT3yuXWz+5/CIdzdVPwYRydJNnlm0u0BrrcKcw
UUJ43NSbcwwCRrlhCBwg/H0XBMJdSaG1/0r8UwZiTdaSnfwbi/yCbvAeJCkfZHZSmHt8z4t0O91R
6SBRBAg07LTO8BfC/DIU0aZKwLfC7DiC0TfCP2J0HJnqFj6C2E+sANYO3zGAdpwr2O/4HIDB11iW
scMJoae0MGc2dptuBlxevGTQVJxHBEl21LkUkpp5/3hT9AIP45TgfxaokEBlFkcBp1CM7IYHugTj
9xGrsup9kfRRmLGBvI07Z8lDM5xvKw2M2DqLPzBfXuPwK3pJ64/Of2RYXghUaNXkhJg1Xy0wDhtj
70loMcI4ml7N77U911QiOpfq3EyzwX02Ml2vTRFQAHzk2/HCx0Z+m759BHNP6m8L2oeYSe1UfGvI
DafH6VqN1IUgeuYJxBjnqXUd/u6f5sk4q3EEtE+Xg2x1J6GbU+ah3g5mePtPYx+z5HyF+V8ZvbVq
LBuiflK1VXl2qZhivunkQiQPp3crAPUrWk5twbbDQmX4Df27AgA1op/rUaw5sdnod/s+I+REc+LG
BWeMMAW6jtQDIUJma2JVJ8vP/Tu045eqTnL3aVWuf3ZjI3wFP8pMurIEFYwLV05cpxbk7IbcWU6K
Q8rSMLxHujEaDXEPCjkTO+2LAW246JlbFVsxw14IdGE7MupMRzw+H6hr8NKPX+SerW3vxmBq372Z
UC3ifaX7euIRKWfiAhJj6+pNoX5oPYxsn9WJlvbZWBHUsEdNRNcvvphswXlx5k5F+PqqvVhG9yY+
iafm30PSCO/Em5y33JyWPDVMs2UsNE9Mq0XnqINPFaT/7voDOZL1F2PFg6CnN8rwMooN+x6/fXP7
9byUHv/WYrmdHXNZOXmN8glvpzDcN0+bQCsTIBnZcH/uJ2gQ3K6zb8lEtnOv+hPucemOm2La4wkT
OwyELJOp4DGpfu/8WL1NXAuFblLiLHrlucZYoEdkzgw5f6rcTeKWH7yNs5MyjGPzrB3T4OqyR/zh
6HZq/PyyDoJlx6JdrGr6q6G296wzzYmci7UBYXUp4eY2zxyGumeGss9k8LHTwazDjK+SX0XJDeSV
JayXO2/7v3JWJuVXohkjYN9w1Ew96gLdfg7/wdVicxfCktnAHp78mUjgZbY/Hv3jFzF88/9Iuq/l
RLJlDcBPRAS+4FYU3iOD0A0hkIT3nqefb/VETJzTuw2CYpnM32XuWr9fZby8bBaVVKryt25rb1jj
N6fSo1AppMo3P/b1TPdZI4Nqz4aXNQdF6aTaE4c2HiT35Xl2uMt9ra7qFZzK7OUIJnrEWcG+45r/
uyvGOrvipfwQGoXWp7JUeGRj/cMxKxeqtDsBXCqL7UtIQhrHp+a4SLorzL9a2FefI1Z9D2y9a+0e
k01am/I4sXdJwVqOU6P0ojLOfF8FZGzG2MFE04OCzlm1Tox7oap1OlMxXEJ4uXU4z8Z3cQpEf+5N
5TsU91zSEsqLV5vP7FQ3OJ3YS6QY6l5H2Y4PI15OpKL0Mvd+jpSF0+oln4/v7UKiMnLLVw1u+igu
3s/skJncU1hKVQ7AOdVbZn8XUdLkvgDnPHB/gF7w9Cb/+eBPsirNiXlUkua6r2rKOyj41QC/7OA+
f0/eyy6jmySgbGVfbKcKXS13Zl2yL4sSNo6ffj+VYtWIs/n41k/ky3dJO7q83dtsU000n6+iJpq7
E3msoVdqFHktN1rwctpXWPxZxHfQKwqZYLN5qYmKbjl3ndkAXG6168+Yo3gN8Bbde+R0gpDcmhuJ
3BU0Y301OPJ3I33CYB13epNLB+UP6NSPRAiNb6Bd1I1eKpmunU23a4rd/C3jG5kms5UiuY1uBjF8
i9enhp6/OG/NWxCxT/JIpIJECt+etMZjnXDqRIToTCpUmdCMM1Q6La7fCpXN9TtVVIyks5Vc9H7/
pMzWPimy/ZzZaaJ2KhjYu6zdjhV/5bJt+tHXbXcjTw5CwS3IUR+Viod6alXJ5Gu7cdkvDlfES5Kn
rpzI12/5OCsr9lRdn6tm4maiKtQrmVOQLOrz+fsj0z4nm/tENbv89IvjfDq/llMEGRv5O5f2etl5
CMMrB321RfmIAUg38cKUHdtufh0Yk0QUfHuHtXo8J74q/74z2ZkZwypItfKyMMidRIoKjv53VxzB
F4aeQRdz/afQkecoHXXm0cdj2yhs4yUbgp4VNJeJt5/ZR23xt73UCXs+HdXZQ+XKQ0FlANeCvBd5
Um7Edl+z4SH4RsxHpEP4o4YH54IJ5f0YGeNblAFNIODakXCGf1UWuwWaOb13Uzhu7TrNv6skvswt
VpXf/kgo7hDZTD3RXEzO2med8EZQd9BSFqkWIrpbdTTK7i29Lt/NcguiNxeWfUhEuhHDbitb6vsX
6Mte3J6U5yUpEcUdhfd4kOhljfsNIspC9WxsIH1nqTh6vJScb6ehPOHx+0nItPtlS0dhEmb5K4gz
rGEQ8ObP5cNBo+L4UNDdR8JmJIS19lOcBZwKwnzT4ppl9ClHWMvptt0annmomVlgjLffE9DaW7LI
ipokfO/RN9N5nBwgG1QCYVd1/G1iQSBJUbGY9hj+Qv+UaMGY3BkWT1JGV0a35GuN3vJGSZYUSO4U
OKMqrD+j06J2u72cc2jKj5Q4tXG9+AZaLpoeN8h3YDkuenhtkLXuPxd/cpiDvrL5bzzqwk2faIoe
ffcbGELcFE2TGdO+dwHISRL7I9m0wzcJ0op3GgIqQ2abQabnfrijqobjXw6C45aJqvQkXxJWx51c
/QDLeRfuhvzAvwV2Gvx8lH1kOAV8R/axmapOO+ZacpfO7IOjKAyuGw92ooQXHx+p3mJI77T+jDBe
lVmhEqZSZ9XmsWfopzwuH7lb4+a6KMYkNKmfZyasg0PthPZJEptHo6i3d+uA6NzxIR3mJY/PdUGy
lcOzXpcyCqliLx9iXAZuVsihJToCPkcC3hN02LPJvF38AfLZj7t55d5LR5UcXbuJhCCoYe5t9WfQ
t06WOvPv0VgpgIEDxgRdw7MpzX8DVBxKLW5aildaizutvKhYD8fsazFuy6WJMzgUzUrlAWkUHm3P
KIChUH/SAIRxZCvPRcvxHpZBVL6dOrIRoaCb6O2RrUab78tFRFjFghlLjjlU/cLPWvylCYG+sujG
qwLHby7gLaI2yWvUE+74gXTrbyfFY9O0kpezkDyUO8ThBlFS7GTeVFzEu3TNUOjCvez8kRtkCOJi
WXNk+Auqt/uyvEmJYyIfF2t+3lYOYU0/CC5dLml6he/lglu+47xhLDkvmtan/zSybylcTkLOdXJe
UevIfWYVipVxnkbxZ/mu6LhxRckJ7pEn35r5zgpaanAASdZEFZABrw4JkiXEdbdCHllHGttOvnJ4
/fO7lCSH2OZ99I14fE29/gBxn9tSdrAYx8Ufb/ZUu3f1BPuymmBAOVMRD6NzjSZ7HMTvgXVLY9yF
9NynHk647XOlLb5FW3vtX5fG+J5nDRv7Nlnb3TL25dC/Z3nbz6Hy9ObVDYehXKL8YDXZTBRU219A
/cupPi+j72YvtUatXyNXCKqyIJQIHvOvCWBc76ls3L/sp065GD4Jh2mFCYqwUrG6GwNx8ybZynjq
8dEUyvububHQiuJPH1WMXv7QXIg64Gf/xC8FXDY1dVLgGllVMP2DVMbdYr67zVLcv2wKFYaGpThY
MO/6k+r8R52KPMrLbQ/TKqEe+XdGuamiwTyc6v5TaWLD7YainyX84v12yJ9dLRdvJn8/tb/+H/Di
I8QuXEKiwa4W9N4OBNCv37FfMLgfmZemt/dxK8UC9arHii9IvXtN6Rv3n89Xwo3x9/PHkHkFoEnN
2BF9azehX6+pyu2A3FskpsH4E+RQfT9VeC2FcmEzgQHNsWA++uW2y3SjiwAGjjuFgaUW1bfaYB+8
ljalxrFp8HHSpDK9hZJtplXI9TQSbfvOMOJBGB68aRah1Zqxj0f/2SveGgdK4eREbTNJYOqOtoy8
hkBzFE0E0kBwTf6bkeToS7OiOiFxPzM5S6FWLeXeZh/ptn3pECcE+SvWNn8aE4hAOB8dhYMfrqum
xv7l4961aKNRcZRXl1moxZaV40tAIFFe3cI6i97m7VwvaqV6Rkt0VsN5GMet2qYaCL1DwdC7uvPY
37e3onO7+OYAvo/8uPPIl7g/x6uJRzyvXgEM1ULHr/e798e/H+Mfo+vmy7IHZv0n3uzIB45iPPBy
RZmwSnJ0vBll7Xl717RSHZMep57MYYO3TXkX6sxbKfrxharsFxO8V8of/KvXiyKwv9wdKh1/y3Uw
8eWt//F+eBosrZs93dGqO7BwVil3YOyrKgxcO/LzX1UhhMAyGa0rER5dsw1cjIN5K/R1zEbL0jtd
xbrqM22GJkAQ0ublPp8EaW+G+c5jcO8m+8rEbFQ6mcrVsp4Lna3Gs6YRok7+KY5y9WdXBniveFbI
+Cyp0alB68LL30brWD7ag1//7jQ57yqGjpxqmbcFk7sm9TIsdHzt2oXz6L7ouOhmqdKpULkj8Yf4
Pe+qMPDFQkn0QV94wkK6lvnJbupOveOidx1ZqrtD1eXpH6oJMRqdTM/MkHZezT1KbSvwHlHXWuUb
bIXt3oOl9Bl60W111nWsPneK3XK4Gjq5ZRjTlX3EftBquM7Gl2w7XMf7cMgerHg9jGvEmew+0Tze
9tq8elLOyc0WTlRsev8iN0qN3Lqi8luWhnPWq/k28DvJrZlDFrpVZhiFT7QM31jeuZsAJpprJDNS
eP2OZW488NYcwqvu7V9XOkLhJuwx5xzB49s4qmRGm2Hh3f1sW+d+zpXiq/EhbpTOxt0sq/11pj9/
VBUVimDlC5rNCol683uJI4+Jz+szkJ1AWTLfW7J1mNu5waQfvR4G5588fDDBjaebBV60cq90KaDM
U4niUGdeM+lw1znCV9/kisG36rsP0ugp8kO4PajJ3xYMXNvUzm+YL01Evs/sXVawUNVRohPjnaXo
7CQO3eTHEHC/qb4Qsg2hDxKulz1pXwtJGPgqwm7VMpUb0YyOb9xWYZEqAE55LQzFGkS9m4C+xrl0
/y7wcYT6e/Gs0V+AYaR2oKclgV3riwcsWwiapjFgNeyM3zfpgpdv97oShFmJjfQr0SKNrs8cXWAT
VemK5NymFX29DFXUEp75DCjTk3zuGZ7jcRknB84qy207tZiJEb+8XAZur1DRhtxsLoWC8+O25yjM
1BW6dfPIhtAZtea5rYv2Ouu20Rfb96ju2N4bSd9ZTXx9zg8m7XbUyw4TkhyVVIyFn+mv2cRfu+0a
ICFnwiPXKC6q0bbUzysQSpmRJMB5Y/M6Zxt5X70abGzB7YbRW7jyZT1JgjCO0OTB25/oRF2Ch39q
KMsR2U5haYE9l433Pis/boEE9VcKBq+z2lS2lR3VaXfTX5gdLMsCVDy2A6hIh6lm/uPSHvfGPb4c
diw6v2Pv+mOxzEv718PXs45Klyr3diFDJlznbT6+7XuX/j1TfnxHnAPx7Teq5L/TEG2qDWA4Ju1K
l0Yx9gYPvNPrl45C7ymAbiQJ1Hng2tn3oVzklgAdQZZQYa9Att7tN2cMAoQ+0U3QoxGqwgGPCJgU
fUz5NO4Rt81TsdV6nqbqxzCMQF+K8A7t3ZfjWH09iRbhvlSJ28nrz3AvbivwM7+X3tT/dS6JN2WC
VXHvZrr9TG822QE3Ap1zIgMShB1Ba8rJzr2ror5PHXMtw84/lyOfIJA5aF4Befo30ef/RACLWRuR
K8ztw2M/jxsBLpjF2jnNKw/fZ+GdaKHlYnYn+jazm9qtoceEymZeb/2FGfEuuvnX9f3Uy9YSsWIr
VzdCPYDCqThjgPrFg4YLCM8wTGLfLLwlykta5JxdLExvLP0+VxlzQEH5hXU/S9GyRe/0sKHCHO9L
0JMMklCIv22ham/d0YXglyR+UpwGAxNr4V9uCmA9YgvmZSY5cSC0ZwjC3bq2W5TQSrTYxWeYYEHq
+zw3hGwcCwFaZ5UYz9pyzT7zxmcGmsXxk2dTNynzWyoJUeqfaZjH1gbHuyll7s3crmscMMzZxFvs
9q4ZNGFqOnZwykIznzY0zcejrg2F8fi7EaB93vzhdwDIozg3hRjB2G/7D5/5LiVLouiptZq1t0Ly
VszS5Gi3+PC3ZGuls7MZDNVNaWbU7/cp8ESSJ3w3KbQmgBixlyAwCW50LMy8tHHAFrwF2RXsFL5B
X2yhtI5qmXPVG8yeBpYjwYQ2jncm6tKYXXTrQlyDFDHfn+06ZkRNYW5++unUSiQ/Epvuft83LnP1
6FoyR0JzDyAZ7GY8pX7GwaRO4a97E3rOFbT/U2xq081kmEYWAtmXTmopBGJRoxK9h77l1nzSAFO/
fTxNVyu+HKP63XiOo8rUPc6fBW4/1tJsQi7rKcEqQMORUYhKKfCEUYqH8Hr0Nfee09GduBlqsf7m
7nuo7de5HUx2IQE5Vbr8HGWKVveknjcIgwIgpUsXvDoKJ+9awM+jvJDqP9Lsy2kZM3vfxaTP3g0n
YIfjoftE50bTMNh3Cbh9CWJwEXOV3Z/1SNRKkdnK/m1kVS5HR7MYt/GNEer2xzmIo9vCoTNdJ/7G
PBR6aXmr/wyRJp+uYfRS4wzohmPt9A32jC68HtWSv5kYDxcMbNqjcrZ3l6F+VhiQjvHkFmgPVl+b
GjOYZLnRaXR3u9cL5xDonJQTM7j3E+8iqPeSLQp108R75315tzRE4Fk98G1WH72rMOhsNwsce1k3
hVrQwhivuHs2knKq96X0704o/DD1ZiC4koLk8+v6eu0msiXR27lxdQY3DHxkUoCxKdPV+WtW0ocM
FMC8Cyu+1p5NYQe/t8FmVz641vPlbQ9VTKB9GIRj8vEx2TR4DzXyoFem6MOOddP/I95VSatguywd
VH1nK768rTxfzg549G6wUJjifJ/c2cvfj69F8m+XjoOy+ZRDnH2JjtVx9mUJjprmmolhJUtGdvs+
fWPyE4HO505aeOuO5rQgDKU4sSuh5yXdJwhIoq9RXebPFKrAsGT9+E89mZH8PQ+JPkGq0+XccJPN
c+Uc97scCpBToRply+gZfg9TzY8V8TWH4qtjMurupL+YEPqsA1YJfGgnmNNvpX2kMxznmisTAh9Q
P7UI8ibcfFQG2Qqg1J6BGERRHfppmwYAz0G2qjgDgY5ZUm+bkRrULrrFZzE6AlIw7Cyst2ZyU908
69dTA/Fzzg5m0al0PzX2oNllbSG7jNplZU5ELGbstGoU/IBnm/qchjtIsGGq5HPRK28SoayPDKa7
GAddA7AC+TR+OQgnq4DYv9mxgqMzl2xVgUWdDPdTdmQr62MtmsVpfCyorkBPaBi7mQ/43+yn6h4q
cQOPi5Ic1y/wiXv5kY/Vu8iSxQUwPlzRqAE7f5K31k4de1du6MC0H7NFXZ2rs1Gbr8DTu4ZWW1Gi
bFYNP6K3S/SC3MDwqmTyD8EAUIn75+bYvGZ6q1wjcX4DW2lXbbfksZkyynGiMaMYWv6qXlaEvZc4
NyoMbkOczGlozOAvXVNSXCcEDnIlRPBcSh4qauGZpK3bC5DW7esEVM6tICTbCmQQ+bxM1O9jEoXq
oQaifS6qLu2nYuYRR5ledKvmT39p2Mm4pGN4jhTgD3hKLnw0Z2jxLSOho6KSj370qdpQ/eckO0gO
nt2cejLIWf337FiM9tXlwz13ZzyOXJBEwC6FgvPD9/0IaqZk+s3pbi2oSlJuZYYAKwBKifzPVswB
ssRAZQVapVlsWRzQHRKb8iHberWpwqSuqd9r+seEzs5+VYnGwpFh0C/ACBXNmPxDfpZKK2ftVc9R
mNMX2qArKyB9npJA10xZueaPn71bTUhN78HtvkiNUovWMfWRvpcveeLz/nl6KXE2wyg0DQ6ia2zA
sofuPXgs956vd+vJNLOnb/hfdKpe5pXEvKdyFelMeRt/QH0VVVplP7TY0tJCzywZX1mYyaSnT9Vv
yQZAAjuMDCO2w06apavd5uQYAfUKZPq7MlQmzTMDP9a86rnWIJkmsnY3UbXqskz+YACAL0mhzhbl
KgXSy3+q5QGNJmwD6Pkc4RQwpZ5BZrQbemVg83PkewXW6n3bMjCITNCBk9yiebV/oT9Gg5kJcG8s
l9XFBIir4tceE5FbbRavUtEzOe39IZ5un6hrFrUGmR8/HJyp4dPy61Ox7N6prva4bGoeo0Q9Ma7t
rwy27SNzubHKoli80K4Bw8u9eVmhB2/mLEZl4MJp2T+PNig/7YZszJumGRkIJi0yX+zi/G0V0hd2
tJlmZK1Lik6F2dklvu9vxdBr3xl8yM0IeQgzij0hNk8DXVs34y4etfE6jNf2mTQGACPwl/juV4cS
SmUBcFNFHBgE6jYqmDEz7xwuFRDzbj+E/W7HtXmyaS8hp1hVQhMo1gWhkq2YHX7aNsGEKA9Lorsx
CCdVtaQdV7n0z/Ne2TAzm/+YZWgxXu1Q34IaUyQusXUzb5lS+eMQSmbaO4QDXoYu6VCJjuWFsovW
gBwsXUIqbZY1pAcCTLHiRzbm56pDYP95etTvLKT8MyRuLlcP0vm1XpZBgrgHy8ghA8y4/m4piGFR
bNRuOUKEeYwTs3HdAuldj5hRFY7A2Rcb+Uft/EkcvtB4SM/koDl9fCr6MP3naSDgPi1giODX2jsx
KNCjf/Rm96/Cslb4kja0kTV16VsvUPfIvNV8nF623UA8OcaUw8IL1aQLJVMF+TnVEpkyPVjwtKS6
+lUl3+3PvUR17fguFDoK0KBOTXX305UuYGkwniNL408UM3rcB+Edb2pAKni0cJOaDaWfyVFoF3uL
eWW8bSweAxuBlNm5fUXzTHh1tRWPeB2VQS/+syciZiwcPX0ul+mpZA+RDtvNXghW55bRKk9scWDW
WfdK0N7w8+gWTnO3jE96a+Sjiu2rEw1DWV0ODRUwmYzCNcSeBXuMiy3diaQa3Rs44syIEnszbKZo
s5u3vmrzOA0sV0Cn96V3ZG6875/mFCuMABcopAmxzWMuvr7P+7zr9eJo3i+OAoRifPC5fIq/k+Rv
J2wztqZ5bm/beJPop9ARttfeUN+doLHXShCTGTQ9M+r0NHk0g6ImuCZDVMxC+IjH2jrHP7tXWI3w
iuVIsYqvaPiGnKP+R+nSvkoAuZSdPaySr4/Jsp0go9wMI3iVmbPvZxWSlCdPu4Wd6lLRawbjSTbO
ErqMK9RJzV17b4r41+JX0tXvw9+vLKfMoJXj0DicZn4UdZaTJ7jKIVte/S4kLGDHACll73BskJf4
hvLN1O7CKOjcZk2t+Llb+NZDb2oHaQanzrmnCT3G8gglR1EE5nMVbSGBTJIRyofIN6PuOd0KQVCr
7vl3yfKNJVMvKbCMqKlsXmr55qYCow828HvLDLxVaYLR82DwKMu2eoqDz1jyOOoFFXvxZbKTQKFc
6md4QNaVTSnMJpH1X137zFE5mJrNm2SULMKmQo7rNniHZNOZwwkFWtejLkL09ocyOcbI6ueU/Nod
munmv+6f90/lE0H94oOs9zfbcQdZgenBCiJafrAl+FT+siLuOgWqZurKF9gw1awF/BxJABTLF4Ac
EJ7fefDpdqVVeK60z06vvoaF8Lk5ttsgSIAGqXB3I83bcxO8g4kWSjZRp/uyzs3Cz/pltOutX+ov
vsJqYpDYxTNc7O/s9zqZkwrUpHzo33VGb4WPEF1Kanz6eKhH/1CCzjA3rNAPR1GoLqKuajAUk2Yt
zluyob5D2L7DpEM6rFUm9F19h1K0f/9UiNJ7C/qZwtkquiUgH/VisaF8cEKoaBecD3J8pJ+hrIJM
qqr6VrFm+1AF/zvbvvWdkL/rdrIWiObd0JHm0ZB8teflmWGMDgVnxj8Yv0Cu5chISnC5huCVEMZx
+jq983Us5Fzf41WNOqSf4h/f9oJMeB4LB2cHuovzTWLyeDhCIi/4BGJPObr6e1pz6p824sffmA0+
ZnGyuW3PCi9FeRIhsFgbERsHA6Q8IaITUsQe38GdDkdrgYSWBgpu6wpy4JugjTYtQ1Bk/3E4+Fms
GDNS5wKB6UlMIiUwEU7DP6O3SE2pPl+2wln38l+N+kiblZqIXnbtbazWae1bEqE271nobCn5OmWM
TUg1PNZW7f0wjd2tKfTO5ga0iwzDM+PHSkt39UL+dSpnnomg1EWxtBoQgjOgdMBT6T8yP8GQMB9g
RwBK1o0nQ/2f3wBSuIX8eepRWWp9jBQr4rICUHFCpZ4HegstUtftI4+SZlisqAhbhxDwYF8Sm0mj
AWWdfbtyE/u2nh0gOr1PtR5sC+CVKZzDiORgcyhq4p/t6zS5rOknXC6ip6jNuINo3TYftAd6FmSf
4ZW+p+7+81ioXvQv/oyFb9lwUZmJ+VjUrT/5mWi7qbbF/9B29Rbu9pcaVQfDZlY83vHdsfA2i5XL
wCspM8TEg12ZsE7c/bix/3HgUnWhfR2/D7RQvk05DvR1vfW023JxHHIwApsEc47aCXwIf8sbSgo4
T3VE81k9f2fKizgBJkYYf3Ifv/Hb16VEk9mEoU1R89Z51sB84r9CesJHgkMSrf8y/yp0xKs0uidJ
J9VcfdOcrMrCjHqO8HdVqjjllGC8f4NqOccTU7se0CDo5ycyKDDe/V2d+YsWXT0qfKo+18phSHgD
ZJCqzKbb6WNTv+2rO3BwMs69LlE108zbvavwc3SFi3cQxqSq9kgXXHqrfTn/j8lXXOqkICc0BYV3
23VuwRsy+e1qV6mN3ymv/DLZAVMekPKcT6OZ8AQmexy+gfNkrslqqK+MsEqVZskgwHOn2+DehGpK
WaUj9ItQ8MxilYD3dIgwDffQPSRNdOSAbStlEy0/A1h+Ld0Ptf3UiqHc+TerBhQ6hIyOv1mLlmSo
HQW5wpJmrKpoz6IwfhQHDyKKXXwxTe+f2uaEpr9U9HGLybz6xGqOS48LNyUCVg3t5RZDn9VqfWbK
oT7unVIUQiUKvt2pqWVToWjZrqPlrTGzs76UjuhfkHYOa9NEkg+8BmIlQohRug1uk+29EbVoZGRm
pQjUnniaIPAyFqx8Et2MoPFQ3ncTHJCCSvGtRkL/hjtFu9Pz7jxeijtsDo4nh3e3N7KWNS4Mu31l
QqByVlrhmgqt8618v5WpxIrSc9LlYz9RaG697GAFBKaKT4stmL0uunfDGGjIxQESrqtOL7a3xCh5
USalAqH6vIeDyl7IoAwboY9iCRrgq7NjE1hHq5MVv/aSU6AFoYuUvnB5P3vPHwOHyppiBHlv9pqs
vT/q+Ms+CQG5zci6Og1Rb6PTEKFVwyV+374XzUzt0M6GoLGFGohyKVz4aWUOI4rhxRy0Lyeq3O6p
vfldCl78urSP3XMv/xGlX57U7iBdRP20Yk4SqNuElm+n7IOBeB5Hr7zngl1j8SjfYOG9jnn9RjkH
qQFgzEzm+Cekc4XxXnoInwF03FRBopUgvwWVnhrProHT2lFF8pKojrtKqLEgjqiiY3RBeX5Ex39O
xzaVtC4BYvkJUhq31Z7Az9y2C+/jZ+pnuhLNpWfU/ag0/8Sp9eDk0vwvAsygaFYu61dn3GKywpMV
pOz8HV97v9MO3HsBxIUbzc31vTSvLOxcdaibXNCW0Gp6uno87aNmMxlxPtYyIwKJhP5WV4hl0sSl
3lMjRKYFhugn5qC0QUQyhvruvCciya4/TvVufWyCra6b2JVP9oq030T/ERkoFKdez/laVpBHVWdx
KcZhD9BmkPKoDjQ4y0+k1GaS/p8RzQWFvr6awDe8R+T1tXa9lintrJ4cEnRyesZ2wuK12MuMLBOT
qQBJoCrI1xQwAWXSuQBOx46LIxdIYycl7J/E2CanBaIK0b2jgp1oePUfSrUvcaqa43MW4a9Z0UKi
8Cbr8rq/reJIa4fhXehz/muD4+cGInkI7OicOKSRCJ4tsHOI7+N7rYmE4lvUS6yzAaF77HqKnX1J
nyi2cGy5fvzlSqmycMvqva2wYlUePCvqieDv1OazMR++0+VIQl7RyPec6CUyIMEu1dW3LutY+WGP
foEMs15tCe6K8UeYGBR99tf2p2iNGt/1u/iin7MtqQsS4kR4Q5tXWzaYX7UhlLjOAGSfAyrDTb/o
RkHlRr/+ia+dZEbbaj5JXsfwU3UH29+bb7NJEl2fzLEUrBD7snX3ZECefRxz0tv+Pd7xr1bYVezb
cxLP26tMXUvmWVtp4J4diOFH6xS95d4cBrRTV8XQJfDU99FheGkQhMZ/gJjKtfwe3rZIwXzfBeQ8
qwHXvHLuUvfK6OJd8+ghSNPM1FeFCmEWZwUp246XU7KXUbGNQ2VfDY9TbHSpsW2A96/3Ul4d5GNm
gy42azY9xQBHMMdHkOQjhY8CWaHN+8rl/qIWVtGJfIH3bzUpPASkyfKQbpx5ps9+7Q4tePu+kgY/
LyuFem5wWL4UWotq3kUwKQ6X061xlyrOcSCcIo6Xl833WpGgMODgEydVhsEcAlyfqsGjo+EzZDUv
aqH9EdfkTtYlMpSKnthWt+lYnYWrESqXf0Egqqhyy5Zg85vElWz5ORWFvPJXQcYhDOXwAqgFXFw5
SiG6SagG76UP+HujJ29i8WCxhXsXPjs3ge0vdSwDKnGOeXGazPdfMojlsKa/fHlufTLRopluJazK
GZm+7ZztGKYsZl7q7qCi1peFOPGk8y/csK1UmFMIRL6brKgef47Cdn5fz8pqW7dm22UE8WpeoU7G
BIx8rwHx2pfX7UU3S//gZSe3btEhXb5tQ5RAelVKK/4TJFTh+jH6RamlBS7fh9r/8NTshz+V1Ifn
+PVwuhniQ0slzQRfqS108SJ6zu3ll5nOWrAcR7NsrJL1lKinJ9vfi7LO7LKv5zQ3Ft6Y+Qxa6WwQ
ed4Rw73KOEzePPwaP7x7Byxy1y1/ik0IP7dOReQ/XbNLA9z6+FMbOgmkS4N/YPZS8/tJ9Lsp66/P
91cYwf33+n54dbcOt9PtZ64bwnjJu1+Zoit6nxC3p0ytL39PtWcv1XWTnsoiXesIY80ItAliDgiL
+5RUU1MGj4lK1vlks6gMMj/UANQ72Px/PX/i5zlisXbe6hlaWqr7rp29l58gMVzVLQDiZJnnkYqO
qyNzawDP7aj8sbkvoo4e8W3ehVvDbLKdjLy9WoBT3wB4x2Lj1nft2IFKOWXhgi4hGwMRwdO7Cdzy
Mly2n6P4mXkp5stpKuWoykmSHLgIc4tYqO3sJWDkn8lk/xKVFFvnSi4w2FkGJ2cVbtHJWbs11TBq
HN1Yq/DFK3Gs7OMkcY0qLEjGwKGcB2bsany7LrGxN68DHokuaggaEmZYh6JaNwm0vBAar53u3Pqn
RuFr6Zw1BOqHsqR+q+aa+1fQxSUbZnIuuwmWdb6FZ7ztXr7GIcdrOVr/RHOfkEuzEJQqhheN0EuG
psl9VB00gqJk3aMykcTsuEgKpElMis3E5NYOSybMiTmLchWBfvoWALIxIlg3XWgLNiDI4cvI1e25
5ADtwY4kBGcQ0IeoGwKbi6/pxjFMuzPOeQ6QRppPzkoxxXjj8m6pXgSesrRoCYzOvY9DGp/IbTxV
CJvYdAp9oS7IaxrUclZZYoITnmjXY5tbFurncwMT8mBhP5ZWpqsbv3RqbNZ/RFu6d0swwHxThgRr
L7+RWx78m2CKd4QG+PzC5ANkOoJ18ddVNa86+7LtufsJdfUGueJAzfo81BxFJ2SWhpBwnyBURepE
algQ4DT3ASG0Kh4lQ754reUz4tLKQb3YWGSrz59QT/2SyTa9mJaNsdW0SvMTg1CKKE2pyN36Ix4D
iFsC0qk2Tqu2Uj4IZcpPcsLRfWTRerNeQfWpCgkQP0C+CM+vRC1mUZRO57poend8HoD9w1DhWhgk
Wnk5Xf28QUwyowZiiJZxhQBbF1Bs0W5fDdNs055pYLiZyH21MdRmdKsOuOShqtDPPlryBJgzTES9
JEq3ZlRPyJFc/eVekS0aYVS8kyP91bxeauGngTmUTOdYyaIheF3tGsmLUSzCDqJ4zU6sHqfLvZaJ
lqxD+9V7lhu1Vd7WLqTVCs+L5W6bEVz683De7V/Wv8uydkhDZRTEd0qqqeO3nWXAX0K5z9NjsPTh
F98IgHinCmVgRyLVnEWNxaF8kDTqL95L6cmhsvq5xNE7/0TjCQF9QNgK0hSdC/SMTVuuR+7LlAQE
ZpcgHwhqNHLVpreCnPAOkwNuAl27xP7NB4TeEqRM0vHJG0ELKBh5hRA7Wp0LkiqfdUR5t7tHiyVr
PC6dieCzL4t0+VJ76qvwAZZQNs4dv+aP6sH2gIqiqEMTfdTInDU1+eba19ncdeGf/7Ksi6qLay2n
sdWvYaP0bsx0A/oVQHHW2qHZBu9egxx+M7RGVZ1BmSu/suZpw5yWhy+r1tZwvp6nkDUBJa/3Ljn5
UF2SKxUXnfytxW+qgBJ4/gmeX+x69pYVKLXzJ2KQwQDuKrcJG3NB9/96IaSG5726s5rJVjqm5Q7h
P042dt5/osxkFHR7/GDnZXX5+5gcjtXVs7VIxtf2ajpv7jvp4DsqPQVSXpozsuF3Db5gq6RpCG8S
jw5vmadTvJR3smnw65HnUz92CvO4oFVyZICp62epcMtqKgSORC11MyzjEhde553x9Pxxq9wb17I4
GxN9xx0FebajWnHAqtHw5LR/iTg/2clDSlSPH+niS9QvvLwnZMSfpHcUvqRChaxQcix6n8nkANYi
tCJ0Mamp7uzO/wWwedG/D1dtaW7x/ke6FefDM0ix8PUi2cGkVlxt0b0w19K5VeOEwufTJACfqpf9
uL7NtgFXPn0Il4kxbXWMmeQP4ZqPhiF/pdvXQfJg495cNPaV49v8p2hGRE5+JPNKHzwJ7wTfyT3q
6sTOwm+PJGDRMHL51M5dwHH1OLlO1qtSZnhqL7uO40IvaQ121s3k5eU0SkvPiS9hvkTp2eBJ6pyZ
7hRP2RcSiGr6m56s5taJamm3ierW2IJiqVhJflwvDZeNj3s9lw9PiQiJ6f/SgqKT1agdM7buu67E
CSoCSGqhHURz9jfCqZXpAhBpmMbtneAgS/M+2oVYEKUuMs4tGmJ11LSzjk/Efmq2BvZ3XZq/YYjX
JHJvHFdRMUCXcti4ugW7vp066W8YZJE2QoLo2rpQV93pMCf3bIhN2pBwZqbPqdaHBOlaqHsNIGPv
3vL80+UzqdDLpW8RhK5E0tP2S7jTsAAxAyZR6VIsrTrJv3QjLa+hIC9u3Fl0pf8O8oPsYE7xyFCg
Z2yDCjcSIVxqnsSjTIc3G+jmZV5o8WeLEjFWiGPQePl6gdbuQ0MRarv3XencfXj099JcLEiFkKyb
6e9aWM/u4dlJtFeXUu5rW8sxoM9e8qNzigShJCszRSW9itMXhorS0Uk4WYlWutREUXY3uLjWYUAJ
9XnJ9rdwxJy0v8R0U1A3Su5dfKdmVRNF+PTlbphvZB2iTCiXjjFcDV1gtfFMUQQK59iEaI17Blhp
0pHTLog6kPYAVnVkql/ct8e+D32v/Jlbc7Yi/Uo+2+ABJroZ0krKp4k1h/qaqCRi8RlIiNI9zXzW
e8WO3DrPof0/V/1u4ZdjbGy4hpk/0qA6+vzDJGS/u85y3cX3WFHimhXEmetrDaCpZM92ynA1zCQr
Csf8pne3wHlIvuai7CZnlD3UAS/xywREwKwDZTlZTExisBjvL1rhrQHYcfKLJ6tZ/DlNnNyuRnfW
+Fs8jnnQrfPIzeCMnfL6EnuwmoGSoIpyQy81F/Uz35rzdOC/UnTqxRZ1CGZyR2F9NFth1XbRhY6Q
uR5P/62G2I1DJUEHeR051w9iCxDWn95+Ik71PljAwohAAKV/Xqxp49W040w1lCCHKthMFetgnqdo
golSziO3caaHj1NmTWpRXd+5njVcvWpvRWfUC7XlOSB30Aue4/J5cGulnU7ZGkkKQ7zOnOClp16W
Z2aQjSN9NjS6xxF6rDYSX4UXJSr2m8WpjexVQ6b7EWM70ELXY6BdQePz6ANt72KpxT4x651Lmq50
wNMXf+6X3BsYhHJhNkSediM0pmv8VPPFsDwQbLU5Lo7BboG7cCi06Alo4/hBCJRDUYVhSaqJtJx1
RdXh2GSWtRS5i5oMwdv2Wc3QyTQe/9F0XsuNI0kU/SJEwJtXkQTorSiJfEHIwnuPr99TPbEvOzPb
LYkiC1mZN69ZwjTkrxe7H3XH+mFzDLfqu7XZcjZfBtywoFLQ02IksmQL6lp4IxASdPSfGC17wZVs
j+Ub1zrhh/WrtYMywnaMZmDPfcudSr+viY04d4pEYAuMWpQn/3QO2o+B/Q7tuGttpw1Pz8sN7a7Y
JdCjgj4Jh8TitfxFwldiDgjv7EXl/wK49/DpZIHo3H5ULNXJyeGdXiIsiPcBDp8i90vdorL/I6NS
ZQfOUAumgvvhh/+kk2KPhQch6KFr3EgCXW+RDNc8v5d4hb8ETkPSM1hwEWJauczcCz4g0cszdZ+s
PlCybimBEH+PPIzYAW9I9ljBuO03dD07iz8x3C+i8rx+Z99YlsoHw61IjrM5+JigUpZe1vMqJ89r
7ey1155gxAmPBoSLC0B/thgXzgF5h+iCIA5vsZPV6cGqNQQrLMlZNdnslkBvOUn7+cTfTd7ULR4A
xglZcIjZkMWABCgsgusWX9S+5cYlkuYJm+BlXJPSwKb0I/6BQnqZd18iBZXN0arhVRKlS8yD7mVH
rCXJljQ38GRekiu/HJFzO7a799idmcxWB/Qxy4ZgrOCuuAgncedDtLdojpbbAkr9Kms2mNUv/MAv
jKXWHHXWZnEvjAijqwAX8COCzxEK4tssuQ4qu0tIbdiqFx8aMutW7Sa5IGD5B1s0sYPSD3TNEKzK
BbYBBmbyEGvUBVVopjVj4xjuhdiHQ0aheKCwe9DrimY/P+Qj2Jp+5KEW/TKKEuQjLpPnGq/pBdPs
q4XFFcskmAibCak9zNRow8XpMuEI74kX2MMsedIP+wAWs+YePZf7DxalgHhoBMLVwnRr74YQCRAP
Th3W4fkrbo24nJK5ya4RPwOkcCosd/ph6zb84XgmcjJ450XgbbAm2vA7QI4ARWdHu4lzkUqbBjKw
55vCVsd7mBfKM7UA7r8LzRxhH+nFQQx2SO8pAQep10GWX/GIpwdEn8KBC8rAIXqO7/PLc9gC+9hP
ya12xAB5IodtXI6gHcERN6vt6BpggiMPzeiqf3CuCH1TAcKFwZ2zxLPhTbj2qG9EGsCbxqAaBt9h
k8F9LRhneJviH+EeDoHga16XUOTxY7zilYWaleXkuGFfjPcoZlQv1acg2WOJ7D7pcR6H7s5CZi3Y
6ov8BtHKwydmkz5mTiKp5WsxBt+hKOQ32KDRM9uST0mPYx6IsOLPGEX3XyCSXoo75ok2+4oZ+IGq
h0EnPhC8PjZPnv8Q1tXFFd01uM5LvcPwEJIDT8KueuL2vGCseFYvr8YVDH4h7JNQP33JV4Ap0qkr
NgUm7uAzmI55pv2rvzTrpXxvxBDkRncfIP5mfNWnELEv2C8uoMbKJIhhXuA98sm7YNibUiV3AH4r
wCG/0RuoEAIDwdP7pnGrSCJNjsG/9KF/nlyasBPBIROdrODVR58ZkSvC3xM2M1cFnyv3AUzz5DN5
Y58G/ekYPtgdLUAd9gD2bksKCoF8NCnYBEA1UpaQ/WT2KuTWi3MHRwUvIf+QfMpbFv8Etx6ISAGk
ZZ2ACCnb8aVcE2yva84vm/LthTsDBgO4iIItTboRECL7EijloIUW5jNsg+0nWefiKJlsWxHl7lRK
GL6DkKJRqyzwP19BpNHOCgoVkfXBNQ/bwwHdmBa7y/QOJMkB5gfUQvo+nirYUkALyBc5t6twg6hp
ycfn4n10E9883JdL9andFHy5wodDtlaywvMQdJ6crYtoUsgR4HLxAu7pD+xfrvjFb6c/EfQIIesA
bLjkZJ+aLRnR1VXkSNnEUYUHgGqan3dN7DmhamzYUTD78tzjznKOVv0XQl+AeiBFYgvpk0JP+6Fy
UPgRo5Euln/QUETvLRnXfFzJn68d2DaOgHm8d7TT9rNYO69iH2Ys6cF46+BYnZvdIPp95Zx/0+L4
n3wQCcRUWEqMOFyW9gpnTdrtvZhU6aq+1Cv3P/RAA4jtiN0iggJYnEIUxD29y3azcG3uEOoqN4h4
u+IdTFCnaeJ2uBa7iFlzU33px7camARd3rsu9uJcfi/EIKyGbfJFE/gx0FpYZ7RBZ7SNFGDcFH/h
Lmbv8w+WGGxc/RUcN4ZY0XGBTUJ4FL9D+Cs9fGzI9KuPTS9rbhZRxQiSLDBB5nLeLPGysVt8p9FC
XIs4ntqoP+cz7x20T8R9lHL1WgkeJt0jhnG4zTgYmoglqwF7AOLUmaUrjx8OMFC+eBUx8n86Ysp5
LKhcsKJeYy8hWPE3OkGZ2GsrBPL4OMnWC/qLuw7H3hs2JY1Hy9ninNEErR+SN230HZVvY21E3nV6
ZgN1ENfDP06BS04bTCNuuz8afhH8hjsaTmgrFcdCYqwIdaWifjMlkAL2igwOlysXK7tPtMwI3Iwr
0eb2hcVW443rM9fmN2ZfrFm5vXEVJ+/wnWwXuAPk88ANsl4wYfutb/anxZXFieSlA3lTpRbZofCM
9+4+7kgDcqdDsfh9V4i2xIsLM3hmnuIOuSS6z1w+1/TLPIdczMUiCVBCrkr7hQgfng75JSuwLg8j
VzpSJ0GGX1pBJaFevtabmDvUEWKZ7tP/l2JAWAfDOjwtssy6t+hK2kd0zFOX6ZM8R9S37yL3vXTx
AnqNXwl8pcqhjJGxrHKO4CRsYOHDj2wkwNPJgs9EUHv/QRmj5nB/GtBKIcvAxQZCzmiTc5QbcN8I
Cls38ZrCQE1j5QG7HQIkyA3FjNa0pMyEBwVonAdKoDZsSznxGNU+OEks+bBPZFtBv88T0j6CN7Kr
PgHinD2QjXKmP82+4KWyZxVDD8fb2Ud/dUKaHx5B363Li1X+Gy7mE4g5etVbTyN1mi4ZRqRrQFB6
Ozhfe2efMVJBVSNFTYd4hMcEzlWCmwwlodiBzfNPCjtHHY7yhusVBR0935Op3zMgNuCdfao36pYD
Il8gPTDbqOAnHNwvGWTK0x6kldGtX5m5b/4RFjM8oiuFG06DhTOl+sSeDGwajiSpqd1aomCxr3/4
qG+BVKh21t76sX7M6EIJgOQLKxZ+LYXG+cG/x/kppRdZ3bC6hcPGuAG0ygIX4FXADsCvPiUSHaoG
BsESeL7xZDKBQMj7NZZrTB83toDSmKHA2yi/F6j+pAryCOEjc4bhDjWxw69ef+74E2c/0PL4NO/+
io0kMnYd56JpR3mg3LBbotHHopByF33xId6hEt716w3o9mr9+CsxoPGF/wSt5hUCyQ131k5IjY/G
Jj+ARZgsFnhjqAeRdalxs+7X/DhqlTaIfQU1WYJJja0bx4jqRv1Vr+zr+e6cE53tJ3Mfb3370nzx
Z1V1Y4Jhngo9yAHgL/94rfqwt48sRzy2pfhxsM2EUgQCtwtOJk+rsgAvn290ZjjS2ccGWtgPBb7Z
icIaESCL96pYkrGG0W5v9GmocPl8A36aV3w55/iAgvOfnhMMvHURzbMj+/rvO/xCPhlhNw4LXiWf
ER85h6R6NxUA1GSZnIwHU29BPTde1aN5ZZ+/zSlz8cp2wXc3wIbtkb+wt2G6cl3gsWq6Eim/nYoN
IntK5tz8cJOX8af/Eq7u0dlYlL/pdgCab13Bdsg+Sd+84BdPBAIP+b+Nl+aaC+WdPb4LiFNdkU6A
zDJ3ZIfE0x/RywfNgKeSHqluoTn/YZx1ofkAm9uYNQiQsi9P0c6kXQH0C9YiAIaoi/fG+9APJWFV
rGKgxUF7u4sgMX1LOvJZZPuyLPmOvNDFPvtd2yGL8aqttabGqQ/l2i/gwRSbkXBfB5YwilG2wiP+
UZdoJ9rawoNKwqYHmaDzzfzJy2lpF3iqLUEk1k7UJnZ/LOwA3VDLCG8LkRGIrI9fJ8ERkHvVOKN7
Fzb45T0mC1Nlbf2ngdjWV0Y2BJufmC7vDRGWC0Fv1f1iBnnmRtg5ror5NUJEELZ/brIAldBIhBLu
jymPRoRDMp/XeBsheVyWIxpzqDS0GqIUsTT7ZJ+EMylDCrlcwKKwCennONkv6VqwRYSrEzn2wvvf
QCONBPoN/d5aDNfKyn7JaUY/P7FPEwwc4QDIo7XhNCsnZw30TwzV3TL4JUUwoOKWG5qINU1Jz0Ln
ykPCRc3pBiVBIslgt+jyDSUAazD+DOoJy31MEot3egaScXaQ0kB+TLhYMvcIW2wkiYDwIAIoAFhy
QjDikhPnP3TlI5jRXrUwIZG/SIx6IOXb4HuClwSD2kJ7bXjUwfjRzAvXMq68r/CgJhi/OGtg+B/E
zhpV3WbF6jYtC7SMzbdLAe/CE4pbakx4Z+vA4jvLIfe86Ds87V+dbYN/6ItFs04M/Wf/rB4p7BBE
ANxDWBZOroT5tzDj4w25siwWSUXch3gV3ghDB1rnxhERgL5Xo6hf9nsu03YlzUfzz99ywQK4bonC
O6ubjiZIUKoPgH84estvzAtAjNBLhBlw8O7f248ZaS9oLM0F6k+MIiEUfn/ApGStTHP+4M2iI6K/
olXcIahFkikYuvx6dbtEfEQ9Z1/Pv5vGNrybFUYTXAhsHuyrdfZZA7OUYXfMzHx0YKbt1CPdnCN5
YbzL0UePe1ayvGNirUbRoBkr1rX+DouHykaziohcWAJ5wDicEf3K3+Oyok3sD5QxylSrIWRdcIxY
6wniz4NvBoWJu8aC+CZeNj+RgvKvOYUbF945MOjWpX3bs69aOee/8CJYZhAxRbvJl8P2t/x1hNJN
Xw72K/8iIS9lp4ZdxgCcADC2pzHkuHBqIdCFLq8xvsdkI4I9czHRE/Cb+Pwr1jFo22Nrz/oZHgMs
O9YvHM64EHwse7zON//Og6g+OV2+dkKlQJfPF2uP/qKzxJ+2FUiETlxMUHgztaushUsFghJgh1hu
Fj4pbHO0MieWRE34oeMW2LFzg9Qa5UdfQ2tyVVJ5GcmsxyqGd22EN3YYK3DAGLiM5Dc+3r7+UDRa
9NT8TKT5MMY8H1xqmVqhlAmAtk0utBHUJLV9oJGsOPsOjfOcK1utLjZzNuabOHUOY4JtPD++gjzs
2HL10jf6TjdkmFbazL0wrOvEd/sAgx25uev2vJLS7lTnW1mdgdGnTR6B2ja/obqL6mgRy7HbzPMh
5z1R8+naDCb4S+JcjOg+dF9RSvZtdWhRAEtNfuxBZBIZFw6TtL/ecSMlWTXyR10jUwl+OwnrYJ84
PqvdmRGsnRn1G+VYNtDq5sChiMOrALvnrDa+nTJ5tUvGtpjdmNoiMNTB0wrrYtWp5xsVboFGfSkc
ed9J4yXCxzLrubUGoVcyL4l0dDIySHBM0NisKMGvMnV/g0xYfPYeVAgEK/k9VZtNnAV0miejncq9
qQT70mKsH/Wjo6Z7uXiWUkH+EpumKHLr0sb2EM/efdZR9pg6ovmSNxQZOVn0aUOfVYoTZK2UTHmP
DXYwZQVubfSrhqtDt7ht5ItZnCMyX1ue38J+kSPcDLBTHOO9PXM59TbsoMZmf5zPmIElCLJ2JotO
8Uaa8GrCpEfTgxgadtSY7EqLbotyoeaIfqmP1vyeRg+liHe866pQdRkGm3FoQOmqo6uXOP2BHyz8
LNxmhDL69kuf9ws10Pd0kWXF1g7DffGz6xZnE9IWpd82BK+3EJX5biuXLwm2CCyBijOYkPrdDJz5
IMRRP4C8jZ1/BEjZR/cGCxZDrQ6Z5GCq5oXz5IY2oNubz2UP3CY/py5/N53Gi+vmKfN9Sw3ZnUP/
I1TBwXCQC9ZragW6cddVJP08NKn164zRZ12xQnY8ey5WWor/gEb2lwwYwsMWiHtuX6b6NTMwSBvY
bmsyWEuzahuAiKTBvGo6DSzBkrz9ngnEipwye4nnKgDE6cimHK+SyqqvKySs+tdVQZevQ+Gyq0XL
ygre0DAQ2dFhKWQS+0mVEWcg7ff6pC9bqF2OiaYUBDMMzHWUdo/RN/nypj+mDYND7Z9mNdq0cpt4
ckvKq8XR88Nl29pffeBjCV92+9DXkUs1wcBWmo+MrZ4epF9DXWMC2PfHyCa7eTTASzLJ6/I+WVYt
TVVq9J7tSPOigmyV6I4n+dbN0trfpmadXqoXu43wQjCj64DCPGursw09qZoiohyyk04YgpMPT8s0
VpYabDTOTtHJu0glRA9LpgivzlRZ5vShHbL696mpluaU8I2bNVoiZK/zqbN+dX5ubz7kniCK+dZn
0N70i2HvErhl5VLRUWtv1GkTJnuFJfY4HVXua59Pusm3TrPJoAZ8oz8M8nUSndgn2fM9wzuR7Vu0
i7HoYtBvXVv/0dp9cE7Y/6AiTY8XUAa4q0H+VxrfkYn6lT1H+9G3W0wnQ/uOEUmMEY31yeei+dcx
+OFYS/0BKzsdbWr0M4YbKdvO2tYCv23psXmmVa+YbiZcap/RZ5jf+RWMZDkXx3K8FzID8ZLfSxo2
fuYamLFay85aG9Kq/RxMr4RWZTJhjV6RXSrtHgZggMBa/T3DPx2aDyq9Il73qokEH9hN8TB8xOYy
tDELJ9hoJoeu8nBLd6bjIK+z5jv0UUFqcFmn8KTVH3l894ujqh4sa20q20nfxdVeUd3cOI/2aQDc
cmiGjWozqa8GgdPEBTv3yfoIwbrxl9RXhvJWNmSeAa0OIP/yF6wy2Tg02mfHmS7ZnLKkp8DZlyF6
mFxxmdsUl0jexy9yu9OLLX9/dK6oLqxHCIhCBWzIbJmeWfHDm65n59hmtX5Iy7uOyVv0xvpTT258
4p2WQ1DBdYxvcc4q7EBfp3TT1J9m9y2uD7OlX04QuDAENTojcs2qiJ0LZJCyf6/tvyB46MYW4lyC
Jx3Onfj11LtBjIgRi/FxmydvunWo8SgjBQ6Cs71xyp84e89CtLR0uynkGr5k5Wzy2esR0LARbaE7
+FuVXa2o0LDr+FZy/y3Zv0P0yvdssOIPLhwI39n2ylaBLpEvw2HdJLe8PATd2bL2cFdoBCKFIG31
xKfAAeixPOMFqcAwrCWAYgAuY5YKT3JaU6KBWU+NvxzBpP3KYZGaCPb8tyQ5F16u3PPhVwsffeNF
zMWOWwZvMQuQ4cH/Jgiac3es4YTCGdVfnOxkdm8OejbKnXi3VNsNsXpLEHlsOY+CcwNnXd+J33Dw
33nDI4Io4mM0vfZIGcNjnJyiYZ1bD4qqCWkZ2HF6yM1vBfUpHiB1VLhzWfeEocmeDw1kD3z2/L2s
MiV4vbPKyObWjrV/VSsvAu4NTwNGP9iWRA7xZtuGdB9/xwfGMzOLMEv1tWyvFWbtFfHnWI5u+VI5
u4wmRHjsTmWXX4KTqqpuVO4KzG3Rp4AR6ByOSF0X2AAUm9A8OMk9Lh+hdu2KbxUELupXjpFAV9Fl
aAPphVOKgxzSc51YcTgy6rlmcR7MW65go1jHpi3s9E3u3+TT9m9VMXiOimFo2K5rO1l2kvbqz9R7
ZcZ5XF9nhfxedcl3S3VUPid9k7dPp7ymFXHmOx2PkYq7fUWZmxF71++qdudJofqAnmkz3sj4Km/4
1PjdePqV4iGKoMUUbu5y3wvVPYQVXi6FUJ49FA/i7auP0FmnT/0PsgeiG+AM9CVtfDT0szrkoqrY
bLqgEe+D+TOCiOtIziJTM1TCzl4N6lUpf/SaK/Ga1BuKTMTBvX2iYLAGd371dM8n5+ub3tzzhM7q
HjIDdzsBILQ4enyu2dqzhETSgreezgh/7pGqVkGwaQevLkT8qqGd5RzNNFLIuWDcKpGC3JXYxDz0
N6bAjLD65EHfZVW0S430Pg5QvrlTM5Q4oqypwys3TD70ZPlBgJ2JPVEQW+eW/Mg1/2EG3U/SIQas
+3pfGNW4kOKnw33f5gOAdFyf81rDArxMj7J4d8LsY7SRzvoJguxUNQ4DGENk5ivR19qQwE1/+lIj
lJF4T2lYXVngibXz1GjPTKSV6tDDk+FFpDUJscbCNZpuWXNNJv6fASQxEjbVtfAq4vmLPvVDhozW
jsfGmRPU4Qa+Z02O7bTRCbBzY1bZ65RXW1nrP9uKql+TV6vCr9PtZW3QoUtoCh0IzOOPkiAvmBGT
hPJKAkAyzqJrNFTa11EJjiz8qjIJVsDjg4YGaLJfIuOpcW9zZALFnxdmz/YfHIQ22eAXSbEeKpjI
ZqwVtKbbSpgbZXayGsLsXQOoqNuVg/WpM/bHTqXlP0wyHL3kV4pZqpkw3qvBlbP0EBf43GjEQENS
1OlVShwS5tNsH6zon9mBjU34adawrw+Xmok8cU7YPvGMybniGUr6KPDm0YYzJGLFZHTOMEzMMjCW
OMJmVWuPYTpgXevaZF+22VvDxjjuuRHaYz4D7dG5+3sN5T6oWvmR0QM7waf4veKLMl56sOISAffA
RjTujnmECKrg0ii4j2JLPCXirYis7whofBhYdOK8rPBAFOBtSvRTZ3TrMpVZyfGFT4/i6ZGi4WRL
bw5iiLoKtwHk4kTH3iyDKSoFHhPQsnHKxRT8zV9VeuXjfuGvR9xrmVytFAvhZzYyZC47Pr9+xG2y
9OSAUvpTiaY0ZwapXitetNJgIxVdnD5mOw5jo2L0p/r52jaIgUs4nxLr7i7YSGhKJKPax9Iyy7m/
JeisHeIjA+mN+sROG8jSMReaJRxXZOgoxSYN6mNsQxJrA+DzMISyluwmSpDoTaKJvUiveGapLLTM
OYbJuM77rQ9aJsaaUeF+JpHFDOdFF5UHE4K8w4oxq8hoV0zQTIMGS2tcKZNg3ElPWlfgmXbhS/HS
sZRbpap/GrCIlbKjDsql+DkVLOOKotnfSxNcrsJ+ydxxo0/11fEjMkXYa2ese1WCHyXmF1N2wwnM
Vp0ZRKvoo59oBoa53Jm+vY0agO7Ra4r06jfq3ShRsDkZ6yv1FlFsxVMV5JCiiUOVeZO51Osk2qQm
3etoI0RI7Ps0TqAqKs5WF61A5p4Ha7NtDhNCakNDNI4Otgk1uGvyXjIx2yqoIkrEvrQ8zGZEPydb
j14KNY4xFIYJaExP37NZPVX5RotY75r4TvihudIilYMdZCgNfYxS9NAEop3CZ6livIkI1UZKg/wj
tyRCBfFa4U3WQpOykEMVqR23CezjrPLs5SuJlU8GiOV3rckx0T97R99YSX80ahw8NWJk2nMSN5sc
7KD14Xk39TJXLa+eHWoUuGebEWjBljLqjxiV9eV0nFIN6MM38Z/sR0yQb4nNisbvT30DxzSMc5ud
N7ToOf3KBhCUGM+gjCIm5WB5mkFgGdY+9hDuVDYZNX5/4XyXjHItSyMf/dVkLIqg95aAASl6i9wA
VXIQlYzsn5cGlAxnJq0CYqCG18c2M6AGY3Qw4SSW0Ws09nifc+wiElXZqWN5qCnivQlh1AeOWIyl
cySzK7d/xQQ52DzHRePmrJDalhATCekFEEDgKcFbUdj06azRlQpWIBCs9eHoBJiAaPsQqUz/xkvF
XgcyM7xghvm6zf9mJJuBVXlDicuCPW6nBtqo4zevWoxOYZxXKg+UMtk0iw37EC1Wdn7MmGY0zU9p
0rurMPh1XcZLoX2p/cB5CegJ0qlbTp2G8qxoYTZO2SId7a+mBbjna82asCtMvgbYvRl7LkCIPMyW
iqH/lO2esWRQ74Xh6T23Z6wcwsL5tLSc9BoToSA0qz4lykvdGQYo9Wi9jyEm8FOx8u3EA0jzB5bX
ZuH2Pju5FIqTL8hkSF9kIgnalT7IX0xsagDOV+XvUriY2YOjQ8MVItZ2SthcfH7w0GSXhIIDCnMt
bbZeFbSf4UOBYtrnHKcUqyaJMcnhEcsdrwKFGubvNAmANQhNhhzEWYIg8TUBfM/oWqnE/J4Sj60S
cW5qzq/S3GvABVr5zsrcwZi34UgmKL6etYyR46x9RBaDVHnUnKM0nZLiFBUnfzqW8kGN9127lWYY
4q6snn0JxbHtStyYnToe+hRbwnJY+6YP53RYkvM+jnzueJI5Y0zq2HdnkSOt431ULS0rYfAHDqFt
mg5Tc0sQGdCxRmLyNyi15UcXIOaD6KmSbQpZFA5Bu836moFi9jqM1WfpooXSqmsp1vNF4WbiJlAi
Zasa2O9rV5trmwKl+fWrPtq3apa8pmeDkaG1bFnOc1DGDjqzQ75ti5JJZheKvwAT1xxJGAEF6/ob
WigztdEvahwmus38XplnLmkA9/QPNIiT4JZY+TTBYki5MPXIUxgW4kJagigiBcf0UAm2dsSHQjfk
ZB02RedQeQObDGfczkK4pmi6Y1iWuM/Hu7K0L61CR6Lmbsf76SuTlxLvENEzpMzMZXzt1GE/MQMo
xs/k8wrIbGiTp9reRx2l3Lgb2d01k3PS+5ROYjj1kX41C2VjcG90/VGJLsmIvYa6G33HjQ1Gm/Ep
a15JAeE+9dXXgF5OD+DHG9xWOiI/bivZVl0aU31Cb6XMKwZgjaTX7EiF6HnSa5QJ/jn2/yaV1Htx
WZuKO2fxmQdkCIWTGeQ9RrlcbrwBjmzQSNdahQXnsMmVzVv7qlvysq0iz6RKRzNjfUSV+g9Xgv/J
Ay4+Bo5ojvqMxQGZIeJ7lgk2ZISl9PRAHZEguT0chm6Z6NDL6VakLsPaEn6xhmv7R6I1Z0dBgwzQ
VNFn9OhDHbUkPSUR3kkxXNlCUe8NzW5gOV8kE9ND2P2Kq0SjrdXik+MG6qlt54106+bpNS7YETcQ
EIoAwU2avmYy4p1iUHdOIK1GHTQ7d/s+/1Xs+Vqajlt09ltSVds6GReTZP5mVvsaRyrhHxCP1PzS
KMRLa+waQqru6KMbHbPrYOu4poG8hzNo9lTMDynaNa1TH7Su/a2n1wmjcocAmngdM1SCdS+xL1aJ
mamCY8PwYxnvRveQeb7SFkoULfjQ0IrDbxcvUy2U1axLB4HfNYN1jSZ/WXU22TPMtYCLhesP1Hse
S9Hjt5LJB8Z8zH0idxa5PAd7wJ7D3MiVvZ1aGE1M9bQqy56C1GXvU/Iu+otW/tUxL2QzlyQTOj55
28v9Mp12JidKkY92FC35R2eSWm+xbMWYbhxXYMnsAbC14YZlehzVxmUH8K9/TgJXfOi1HmN8Wy5i
lYQ5hrRqgOs32itavaTz9xn1OxwzrDlyETjj72IGa32ahCGUJtF99XR4YIj1iGVmw4nASQABXgmH
o7/OUYhQD+CEl6hJlatN4HRJtM07qi4UHLuivTaKreg1VJqhXA9X+LzTgYhRm7dElJOa+9RAdRUq
4zpAcAwe/Q/LV3pPTpBGAVv7X6Gqfs4xCJb2CNNpZTX2mqEAd/70RwwuiYUdTVNv54Frqw+0j1JX
ybrlu/V011rHsFtLnWtp30qNRVPBAwOuEgwRJHg8biQRR1GpruZ8JZg+glnZTXjV+YzlSMEG0u3L
10mLdpMM56Ko0a9h3khiPK5QqlXey9TYi77HRPvYKb47hnhfGLz3sT+dFbM697qy72pIXRQCuf+S
rTcJY+ta6zmP+n40o6WZwmjlM60A+5O591SYI4keXNWISDXaM/Bk11F9T3x6hd57sfVnc71JVn3S
B3vZvOlMMkkTXEgbOyh7q5yfjWRBjcnLr7pMPnIzGZd2EbhTxaLK6ey1k3Bdllb+WgY4jckmN2MS
Tfghts6ljQfs8avIR2bkxy95RfPDMB2pO6mi3OUU09w6FqrzlY3Y+ESKsXrWs4qnnQYf08+rJa1t
FhDlIV+iykAdZ6+0RlpYLbBTgGSLsF1qcFFC9QQAnZFAlQXsM64jnRkmLndchap1r+jmqLgZn4k9
NLvIVK/xgCDelFi7Gh+arh/mkhdYlIML6LCM58JYyGP12tD3lKG066xnWN85aOL9Mt4lOWVBMn0M
3bR25PrSRPNXUUKsMMly6jNMDgDbbMmd21Xt2zRrn+ZkXtXmu4r/9CTzJo5rzowcWj1NWA44UJBI
hy0sgXZMFgKiSrnclDz3HBM9SWJdjLD5LRr9xgQ8DQFsp0j9o/QvfeEpXJGAUXbhuq4DTLAYYKPc
xmwpYa+pJrsmYx8REv/TN48sgRtlOPObXndgQAxRjirjnaDiAJWbj2GCaawQPdVJK8MNe2Nc+I62
N6OPYE5IJ45N6DCRCNCU7mO4igbEznG/T1jtRCo8slDZdErx3Q/+TpoltOztt8NsyIl6kW2I1UXK
K5UbVt0TJIiMBG2L0ccvYjfR4PsFzk0L071STMewb2ZCthD+FAo5QaOG8fz0NK1YmPRYqFoimE0M
qEoIgSi0sXuw/Y9MPWQt0iHmzlulaCw8LPygeWZl8Dxf2wQ5UuPMgMJb155ej4C3HRYNFJ2oWQeS
tunZGvYdYH49QAgpMgZS2cLGuSHG3P6oZrSkJj7yTWfs2shZdWOA2Xg911tsndiV6fOI0KzT3LQM
d0YQ3gw/2csVL0RNZ/DwdHKnSMOQhNVXG+edK+sBBtdm7UVZeY78CEJYQxbTAL8mbV6TsIIMlET5
cqqUHsSRGJ6wn29yOTxHfGYip70Gms2ZlZOTnpNSXsvzkgEmyKVfVSIT+QOVrT2PC/6Rt1uFPZkP
4fFtSrb8P/L//5f/LGrkx1CA2y2OAeI/1GTr5LG+CAKaZB3rnLbBI8G+VPVgbA2lV29T2qA1TFOC
A1CzOebEhDh8Rxo/rpAhzMctNTTOOn/J6doPzT6J2R4HZYxDywQAGoFK6qV5NRUdvQhzTKt6QV94
RRCbXpc54wtyflPVP31VxiHIfzecbYR/W5rfpQBXTQBBe50ruJNF2MWN8nIo/WWcDZsxxtAKELmQ
IUba6IYiRvxxcu00Pfi2fakN9ivDBMm9VmA2BuO6GJxzh5KpyvxNbKKWn5U3xa46bLRRToYTAhFc
J/w2PAaa+jr4iGViPfybaVzagEBSSxmhTjGhFGCw1N/EvEqBg9A65YfjPhENr7ndIri3Zcz75Xsr
pEpS8TvUAIhyqK/bkJjrKauXpd/oQHnOQoFsozfOyRKBhZFBLrMZoFye4i1P83oaZMhIhn1WUnWj
lDRF5Vgdy6ZvFjKwVD/wmUXkYBfpURSSJkN8kdpuEI+on2YYlon826fyysm4SbokpLOJ91VcPKxO
fvRl8K1k4zqZWZPZMnsFtDplUzzNojlE1UTG21gwyYWrWm+46+Bv1oayaAnJi1OK0MymyjcIprbt
s15lT1NqAUo+rHw6apqyyEYdA8hxgFbS7h05fw31xMvLZuk4lgezKOxD2HLZRlKxM5GZSAxCG6LS
YcuWYskz/4+j81huXEmi6BchAt5sRZCgF53sBqGWgbeFgvv6d/A2MzHTajUJlMm8ec3WUUsCp9L6
Iur+YNv2URm1FQ5MFYifmYjD1NMLtCnc0ZbzU6vey2H8VaKvqUbvMTCEVvptk3TM0UZqEP7OmMO7
Ra9RxM2+cAU0AuUlmd0DzUQQhuOqLqkRC32nGjh1iCoYHHGthuytnMe7XqYZG2Zj8GrHlhpO5cpL
MvDDCiDPrmGvhzCkFa6pkXRaJemvsxHdh+UY6BPxZZbcR4p91PVHSbNA+3YK7aVXB4xgaVQfs/fV
ZYjaB2wueSq9pyHujYjKkcm6SqBVud5a9PmNl+8+6erEoDI/iyQOlqZirtOLrTAsHVr50JgO2mZ9
g8DVR/I0mEYwNXz9vihWdo6ENdEQjukq2ZNA+gRxTxkcnfS5jtJrPNv/8iVTu9320VfadgzAS0YI
arjs9N55nmHnjFF7dUecw924CMC2dzZ+fW0BLtNhye7Nt77CddyIrq3+p6qN7neO8m/M9A3H8COk
yPIsl4xidETsxUjzvm2+dKRhfuFVuz5pyJdLQMS7sq72s/tc61gOAs4qc/6zPJ7WKs5Nlh4jOjlF
aUhGkIDSBaqKGWOZsLlwPR/zkggTrbzFk0pW5RicwlA/dU5y7QbunurYGeHB9pqgTXB5L0Zv69hk
RnV0gRHn71OBe2tYF8cJSavw8AzJ6quRj4eyqPaGA9s7QpxVm3+lAYIdFVj25Na1UKH96FZCdqzm
IkwlP8hd0T4/VMTcdag+tKQB2pg+9Take8s17h/vhSfZIvlUaIM6ZrtFQkgHNkvs2mJpdpe/q/An
k4cIAVd/q3rvmpbkq6h8kjP/oGV1hyiCzen1exGq7znwoa72w6ZS1XcRKg8FvX/BEVOm+b12o+cW
rKPCz7cj6Xgqratba5+Gh/DIxG8iMmGCzR7Dno5a3XvJLY3cLvU2Ctw0FHiXkSJXPYfE1GCl2jAL
asdtX3RoJEb3N5PEZnUzEKfYuY6zli7yxJrSL49eYoWqf5h4uF2qrBWt+chG81+ftzh6hR+uLI66
1vx1xtFwyc+JRotI2uKkwESMrDjyVRiQBgI5858XA8hZ/yrBR0pofXPOltRpvtUQXmWHZDHCrbxq
MVn19OZDUs0VesyUMOUNIctLdQzE7OijsnuESFDPEsPmmbsVsr35lLScxUXy0nKP6NV16GADWgO2
2zEMdYAiZ9ShtPfsMIf1S3eWKMCwYcOwRx0Q1oSA8jbuJU7/2U7n0sDHEk99988xqM1A7x2cZ7wS
16BM3w0KfgeJ22a4cc9nWboswMxAkx25YCnnqTKPGpVkn3jALq79kjK3pp5dzyUXgTIbz9JA95VX
H32bQANL8GHP409pqLtqyh82HccAXSkcrOcsAnyKEAeP3WsxQSkB60yXXYCeC96YqifPrkdfGfXQ
vqJ17yinLuXCc/tpG5ecQlXDyNQZ1wW5GTJupvU8UE7V2j2MIX9YJa1ek1X3vvksrOZtSJpLOzH/
KJsSg6XF2nGgoqztkjN1wMQ7hG9nr1vFps2i15QVYiVlE2VINitYBrY4qyYG9YVKbAsn7PDd6HhW
NdOX12GyUY2PhT85p0ZQuM2ijmUKkFgtvEBFeTM8gEK6yt9Gm551iRFfEn52OFRY2Ku1OYMOWu6F
R8TBPKHmZJIQLlMlr6OryFBRm6RSlHrNSN+6YJ/umeV5ltlzJosgyzC1tOugNWEASXzbCDhgPnTL
NOVc99L3iuxkNrY/9myVtCDWSYy4xNOjjxg0iBJpTGz+jl0ZwxBKviCqlpH+1Za41lYGNN6ILnTg
pQp8MbpO+UgnOHwTPouVQzWZtLtWH7duJ1+bhPMOVoPVVmCB/A5TmDuvb9djlp51ZpdPdaHrAPuk
Hk4ycN35WBb9ypmIYKC4gDPFB1frs1I1ZDHAMSSKKS2gv08wbm1762a/CH+njOmmosPRKJfki7QI
tHkCenCQWDT8xUp7a4V7nIUaKAU0d2H4WdsFnZEFSp0O/ozLiqIaq1rX30fh3K0ZyzumptnSuBUJ
ASW6r/IC1mI2gs7Td0pOofvMwMiPxuRup941WVoVuAPN4CCnygiWyBkMhfMfbI6hhzur2duUmQSn
6LXnKiqq6G9K6o8+D22qwtqHKTkrGubm0z+vdW8c4t8ZR5cbQeeP2EeF0wOUVI9Rk5cpA+s3ZPs7
145fKHlgePpPlM5Yn1XxUSny78obX2PPOxQ1Fvv0tEU8r+PMZEcl+Wto9nupEazFGqP033kNpZO0
oHvgGzSI9B+O9ZHVHfPW2Ve6vVVDulajerFHKCG5ANhUY5hY6PG7lkoPgX2I1bCeMcYqavevGLRn
Fe1GNBADZJvHXkKoz6YvJcQPrD3YOuVOhWlEo7/MKiTkNFzGMPpayRYYOcTsbAleC1EpOHcIXE96
l7B0TGA42tDuwzVOfZz7uo0LtY3vQfvdwjWvTb/hCEzAH2Zn+p8p6v5KGoGe06C2t7qMz4NS7bwq
xDwOWppGXJl1gVgjXcYM3b55jcBiTReFIp4hy31ZYGrcGwumG6069W9yTMaPXKlgcRJunpEjYgMQ
6vqGBIsvavBW/2HOFaQdZG3+oKoIfNC5FRc4pfht3GiVNUR0JZ9OqqI84TjWoIhVFGC3VEMqmQp/
RpPLnNBPOXIWMoLhmHiO9+t81tj9L5qz05w5wLqFW6ZnCLaMt+h4Nyr3iwZ5zF1SqGS689AzE/vL
RFZ2L/yL0cDP8108xocDlN3IGW9ZOpztSByicrk7JJbVsClhzhfwN7FTU9HJV9/Cfcs0Qq775nmC
u6qgqGyZqqfItwSjV6X4yN1nb7yUBlZC1Bc5Rcf/L+tRQftX8LlP9WVwPm6oGHDd755eQwhZGt9e
CKZB/yAERe2/zkM9wIRPdETD4Jej4j2vgS5yFtjVbxtz9rKaktYOmjIiDom5JI9dh64FpAOauHE6
tK5LjjK/aHkrktq8zGi6ekhySFcq/vWGRVlj2a5AKJxn5YTJfuqdBus9dhnAcK0Bom1kjPOz3q3d
lMoEpqPBBbi8GVf8TiAkJiqq7jfiY2ZI78pC+LUmACIRfdPyTYW4UwlaKUWm18p7TNui0UpUlLhi
eLgSMd0jtQmm9BfEwRPiObeIyhGkdywrN012xcLlYTARWkwo5qrAUXFkcYw1p+EoR3pBREjLjnVq
rLqkmYHIARXp5VKJDtjoZm9CTni1wS2rFUgVPWYVdQj4voSqJZ4blKWB2lHHNVYvynshUKuXz4oX
vwAK7xTTCRp+qHKUR9ukp1Hjy3avRiL30Rze3EF9V0yQYC4Bx8QLxJjQv9EZOQ5sKzeZXrPulkf5
nhn7OTRxLCvGIIwwmHGzrcuL7eLoe7T6m6XJIJ0p5NQE0gQDOYq/LsZLjo6hrcw/pREBHyMcon1f
PdoKpFNRTXZcpr3ZhbmbQ/0eLV3ZGN1dZfwYcFVLscGIsBBs4nnTZBRw1Qi2CZsKIsq1Kl/x7Mo5
WofRfdOyhSknv4yaOUGa+aZWvZpKRqFGcaTJxu90fFRYCocipslcDnc5q1Ai4chz6qOTXVqZ/6/Q
bsLquxv6J5tyMssOekXYgpOYpBaV31ihhkbDsHcqT0lfPHcFWWE4Fuj1Yyjt2/JLZoPHqFewE3AX
U9AJcOWpdHSekR2MEpKJCmZC+GyCEQoPbVLjc9Z0e5sBW8wuVJeLq2WUZOj5v1Am25yOv6pKk5WL
KeNEcklcQ3pCVDBLLGJH5EvLV5nnmentpjbtSzPWe0kwVG0K7DNfM+mK1fKg8ir6FmV7lxSsIZ9g
MttdDAhN/GnsXI3S6Z8A9mC0aEiXIxUu1Hgfo5tLe9N6MxNFwcGSKcWG8uwwZDR7I1gYUYChyF7Y
sBuDtzA60UHv8bNzYU7HLVHrI9ejMHFxSprnQkfHH4ERgWC6nqA4aNGIwNTF/iABlwpcivVa7S9i
HFeGJS+GMZAYlgyBiLkOHbPdkhCkjsa5WV6RYbGqqGwLpzpn9rKcyTBJ/4kmWWseeSYyfs/FtvHw
EJ9bgY14Lfdl3WM8THMXZMuAAJLNsunMmlPSStvXYURErQVjNe9A0OxVPdMw5PPJGkEyBv1Zo2Nh
8H8rHXv//yIHJObAr4r1ZFRXq5znJ2EZb41GtkuFxmj6XFoKK8RlKJFfcahfqhGUOmeoFbrFEd+Q
qH7F9nKqip2e5OfGqMGqMEeU+UN66WttALUx4xj41HEGSzFlptgOZwPppT6XWyEBvCK3exQgFspi
aoZ7YqiOUMM9CUlaQZKmhL/JTFNZwg/MCyvQJ5BA6K/4ibpK9zYI0CetwwI/DhE63dsu/9DjGI9O
jfO1f2mRf9VN+yJlfzDcwEyXDaHgvzyT+hPjKJLXB6cQX8mAhZKqPpoBQZ7GsNDNJp5N1vue0mNC
vbGZSVo9pZ8sXPq13tqmYgnlay92yi4x9LSEFETcF+9RiZhbSSNaeLpi5CKH/56R9Tz1S1k0NCd3
LvYmE74UC3BtAQP6mop2mQT10DSqpH6hEuumrt51hnkqRoTFs7UVHTBAJ5lCzouaq0yRNKaXNHZw
jzDBxa1p/A1V3ScRQelhGUbcMx53kRiwkDMZajG5f9XL/Dzh2uAI2PEZRoKDtner6qfSgQnEXL95
Ewd72u7GioujsPSPOu8Kv5xzex0q2DVFMczJfUjSSjIdVS6bKqVTdKCVmMTNMWfWHRJhxnSTp8bV
KwukW+6qkcUzrxKzLQzGgEN09Rpx/xYDZoFJvg9bcrT72iYcjLQp0MKMsK6iAO+Pigwf1OKsSdVZ
JWaCfd0L9BkK6RTXNShFH3YLD93Lh10m+l1vficTjrnCo02cpLfLp3YtJL/DivA7021xahRWjvD+
JWMJBVAJ13WXjr503Y+qNkjt/qusHgtPKoViDqU/S4gyuYfMuqubU2k5vBcDE2nsbLlqMuiZXqeC
gHtfnrC2mU2kmsB0MvFeYPTXq3oyLkqq/A1NDTEnNjEGcL2TN3FU9HHyYrPcmrJ4zqfZtwtn1w+Y
8jjabaSuiY1sF6nErDAXtywTbYbX4/bMwd1CGszc4t4qIKJ27PxlEUwCmFkmpViSJ1srSV5SMsXC
Cra7TcFALE1Hfe6Cr1EaItEGx7KaTw9jFltN95MSvVdafOpl8zGqr7HeGzSb3l+o4PpXwfohw9yN
oYnG8YTdm3nBk2nu8R4xAIJ519uJAmQMbxQ5Y9eQWP7tSXvfNLNYVQLv0f6Tzw9K3OuvUxTf+Ch7
Y6JmHUzxgQrkWtg5Xe7KqOV7rCECq7iyMpHgAElKXN6xX0tuusSD5lph4wQSNOburbWRFrrGI+ox
eTBoKhk52v3fqIdceHjc2fBytf7aci0XeWQDvQeCutrqHMK6orudyQDVjh8t3fsUvyJ2Oqn6iCKz
w2VFQCGY2USkBTP4jftyF5fyz8z5+7idlAVHU48IEFJfRRuVjTw8quHaos62IR7y/5cNqazS3sWU
TE6b3hogtswA1S4IXChTetB7r4eXMiYx0JyZZnl/dWxcR7QXZqSjhRsQUwB0FE75kUJXztq49Z2G
kr/KTrqAkKg2LVmujfksoRqUSoZRXw0M1evEFObum9uZPxOci8nAKxIWVi9Imerz7WSp1woSDHKw
vea4Zz1mUJ4QyuFpN+nO35VgglXi1UninJF/JuF8akqWL9p3g7ozc8nWql1/eRbLf/fKdHSrHn9a
ZqHiC7ougpriXOBV5uT2PSZXKXTC3xAtXxmXl2Vm+hRVrz3Zha6SbOzy28kA7qAYR9wJ83vZcLwY
7a4EZxU1go75PVYhxCWgyOa8obM2h/qRQTq0QwaDlJxBPoKuUHeUPHaliwKz0xD6NaQkNYGAn6to
6CoaLP5abHnIN7BTi0hkIVfYqggEM6u2bQ4qpCUXeyitiGA8OF8eVcmQPpaTQdcdPP/qQ9aEt9p4
K9GoxaMaGGZP1IDq17zCqopLmOVgQmy8xN1WijgUU/tXsDUT18UTXUfLVJymzL4mJUE2ULUg6BLb
1+xtCqKRzIDIM7YTIA7COBx3KAKUyMa4ap4usQvVuuacYEeXbbGBy4nJkaOcVeduxjldX+GiOTCe
kYptSaa2bfgobcj4mak+MS/zI383vezXzSBnlEkZqKp3Z0TLL3pSZ9j0rlPeB0xnbZm9VdVbPFkv
Yw5fTmraZeqRYrUkSs47zTWPjmnMMJHGtRURu0J0+VIQmwyqpogDW20I50GCInKUNhE5IuF77zJL
zbJ43yHdz4oaWB2Pkj59XvhTmlphjlt+eWP1ULGT1e3oBWb0rg+N3yKL31zceKJUfsBrvrguBml5
dulM3+mcQ283bMxFoFnve8OglLXkc1PkG8n8vet75JMpsILRJTvIKYYCZGyiNTDIutNQoxDjhSm9
aJi5aSD6OHgPRYr8X96ZztFv0UUnfQjBJMZhc4YWGxOV5CGmpAceENGm+nyR0oKvRPm1XAxWgXGG
o57Cob9bDNLcZNjodfUTFsZabdj4Vu8eW19zzNdEyK+mYX5tcT8v58HgJN8xruJWUqxUM7kPjfnP
4gAxw2Hd/OUOKBBzV98RoF2KwKlat9e5Eu/GyV4tF1JEmYm2knwTKDGFOGkzWmOUPZG2x4y8hQBq
9IxdGWs16c2MvKsd179abQJQI+bh76ftZwQZn2EZbtSdscoglIOtUYtFEtl6gx+ASV/vNhcLDEIy
H1W8vSLkgt3aBxPuj6t6VHPMh+oqCTLa1UlzcUhqU8TPMSaJKlGEsRW4bb0pLINq2ds1itypDgxJ
uj1rAezLCJJ0WW0kd/qsmpvZw/1aCZl0KPvGZfwXVbtaIy3pq8HZYfbYW/xasye+iROeSqFMPxIb
G0HrRn74eO/GUf+/bHRJEylN47l1oFCE3L6t8dO34aoEr4mq7jh62bFgPtNQhBXtn8LBsrSMruMR
fC12M/MJKOYJKrBc+ZYivzVISFeubf8uaKt5E256FL1yC3NuQsMrfkRSXNrZ+svDdl/H3jZRBb5W
9GB5TIprM/ol4pFmxI3ZrQkGT7uTqXkXY36f+uRW2UT9IM8W3gCmUmBmlFBrlOOITEHCkiNGs3c+
kxa3dw5dLze2GqTNFbrrLtJXSaht4yr9mkooSJywUA64hjOcdlWCRPT2rMt5HcWoqBUss9sWnHRB
F6GkPizFOlYhPh9CP0KBPs5NDk0YH8YJ2h0nl4fbfZhyEA8NeZRV+9x5fxFoAVFNIWE+tkt9w2g5
zIhiJMvXokPKO2JbceJU4h9MfWjFYiIMAEotxghTAUESFoJ7lUW2a3BHyhzgxzjD2BxPHvB/ZSxI
fn51Cw3+jrbuqhdXx1cebZiH3WMx7WVPSrVufJlquVHy0pfoCk3G1DZ4caJCLDfeLMd6MT357QkX
r7rFxzrFgMKeW392w9dIkEul59DXDZfyfcSCGEL+U2MB34Kr7djejEKJZcwBRxL7QHe0slzq2C6r
kAxQ0efZklfgVvvK5TdUpfjUq3mrNsTxNt18MA1H36R55McEviSxr3TmQWhQjWkVUDzGP51qMaeM
VcjyxZ8tQlJp5UdjIkyp5uJmGDlj83b0DWg9nEiJgszS/qrlB34BSUwphIJ/kDAwur2lQv92OrFt
MxWCj0HIaJzi/SbTEI2/rW8GB7CkHfCc0BbOeWGvxp5JSTInJ6Vv7qkbwrJrFCyxLb9tANUHwEe+
tcBQ3kSZ70Wnmi9a8pjgLYEla3r16EJUb4W9HjT4TVEHfETqSW1MX7arXTQTS8yo/5zDbDVSDxbh
Y5L2FwjtdfAgXrncjwqfzOxC8uTlBsXrQzGUj2gKQWxHFKCLxGOwu2uR2fpWZ7zp9Vdtlu9Kbl5T
bSLHKiJol0/XmQwUoMfZLAU179ZT4gTQD7RVLjmMwJSTMsOnuMSgIC8uTUkcIoNe8klqJA7uxWuT
Y1t9pQOOJCK61MoYjJnxb24/a0u+65TOPmAPdlhzv8UV0+5/cmW7DBMhuozcowQmtOm3ntWBueDX
+A/gSICvorHNDRQIBHC7t4SwXaN7RkOfWZ8JG99t+vUMAz5iBae48nvgrFxrZrgS/5wxyOGSY9oA
217lSGirkjPv1UjPosLJvn4pI6pJebY0xAUwuVPfrrp1rqUcLm/inxC8Oz7KRFU17POKUh1VbHfQ
0ktlnbQC8Ra1WZf/ixN8XYOwmJkS/OUZ/J0tdtd5PmPQvTAK8fnakgMxEx9vbBOuBOarsfKtoveA
/ZcFdb3pq1uaMThZrkuumhPhH5b7qoI44x7BkYtXCCRXOj8UwfxUNMTMtz6wb3DVtTUFRrS3vQcd
IUWPWm350ypaD3d01DjwKP3ufx/uZrjkC/Xi0LIWECId+cJNuk+sr5I6rN5se/NNK7+K5s3EN+wF
ZWTTHWpqmCgooKdj1LQJP0ccp6A7I74Bs2euJn2kV8RimNoKBwzbW6P7SAHVyChZ3h7G+ASn1e/1
FMz5GhK+mhK7QVOW/UF2msHd6rVOpUfVnA5PhXpToHTZJb4XvnXBf95wUFHCQNPvaAQsKuApQDS8
LC2NgQjvH1O85APRH/CGp+w8SPvWtBfWyW2CsYa4g+kZxiwzAKylMLp9qq9asbi4G9Um6Q6UJTgv
l+uWvDvo4nm3Z2bmDE9s4RZNHtEmlA/P8bCz+uOcJcsSIZYqy8Ff/nkIT913ZoyUIJhqtIfJ2OpW
0Ft3Tu+6PujYncS+rYgNvfD8iz0dv9iwKaDhlPoRK8q6pOBa6cHFkak5IomM+GfrL8Ol0oWb7GtI
AfNtcc8Z/KhHNSRjwsnWbQR7zqcwm9ttkm7JllqMZNetfYxwpUZ7M1PCdA+IXesEu73+g80mxEVS
0Ay+91PczYP3G5dv0312Lg6Trd8esxFgm3yty1epLc5xSrvvEDHKZ6jeXs2CZvq9gR5QXuUbbGHY
xdaLfJj1MwcC+mEq5qK9hxpiiFMy+14aDPaV7N2RCYq5fB43PvL4sS0BpGJkoOtry3wby5trE4rx
ysYw5LOdAfWLVY2/T36Y3OtoveXL0JaRcbzHZQuidxrt6mpDG5a+ZONPbjXYFf1W06uJFg83wH+F
/pKW/3pMlN3vjtjdI3nP0xXLqon8xPHEXsjnPYIpUjEy6HxPtnmIlaceSjMF7xlwdoC2SgVVLaWA
8cPEAy+2kFgJseFoNSjRxdExsLbc2tde47HTsGMCRvTSBaOW0MHB1RfOIyt2NYtZHKBwI1ZPHU6e
g8ooNN6y4Ukhx8WmbK6TdyE1S5PbvmM8EN664arLczxdbTkSubXPy5ulbAvoPQ1qojG7hBqHCNhW
fk2T37aKfKZEGpZhTYDVimVgKOSzaFPY6luAUflcf4aLXHgKBrScjFapkxj1fOnTWv1EImZ7B214
LDFSsKG+soPzvcjcxUFiW0OxRl4SJTxpcCgylwiC8GYgPNtzdrEPPR17xSAzT4fl4Bx2OSuZ0knR
XzVIFcit3Aeky9DHGxFpA9EOQjHgrJ6Iihb6i4zA7RwWGobE2HApIK3XESk4u6vachVEhKW+p8dF
2WQF2ZusA9SarXIigsgCqCbYFBWS/Qqji5n5hKPTFcc2tNXOwBAhYNWz5OrmhjuOGfosQkIZf4hE
OWccxWjGYWvUT+CNCpOXJZhJPafDYsFUel/Ef7i3CmsW4tOO2XCGGTxPe4Zi6Nc7Rhbjqai2cCnI
DKocntbf1JISgVtpcsxhbtNNDPXKftHpU+ftYjLO4iHRJlob7i/8CiIBGdi41okWDBEXSSM11emM
hz5Snxa+E0wl0vNIctBcf7gn4VpEJwIOq7fBCoD1xwFM54jTuYlxETniNG1tS44aoIV3y1BXG49u
3ExlQPX+nfYssQ0BeRLhgxXBwvRuxk9dv3jtHvmMdlEpA607JJuTdmGe3QJ+VX/Mt5jJr3kLBIXN
vks+mU8SJtcs6nGTe+Uw/2KIl9R7biNJpFuxiZZ7ks30HM3/vH6t1RtuYu4leHD4WMem/gTpIwcv
RecYb1Af72MYq361JZodG+sDUjRwBAyxsMgnewfiiB1giqbRI+31eWfylMB2whtfpcKsiwSOxvOp
UVVEC5z7SMDFbYh24J7DV2v9zsS/mMe8o/7vjwLeRb0ZsFxeW3AZ/HcP8xnQudYXE3XMPsPk6jXB
nZHOCruARQz9xHYnKLN9xUeif7eA+gR7fMDFDTklYiQC7U4qJCQfa0djbhjOMBvrArKnUnchmrHl
yhfbePb6rfOx/YOjwcyTvBDgkOeGiSAPUW4GcSPMbfH3QDo+7AGkKVPHoD3b7yoKjRRXUm0TJfv6
B09rNKL0rkf0mbCxekhxRHYAwp5nLA9j+rE60E/k47kncMd+oTaueVQ9wZzctwyAI6oM+WE8eBt/
QJ9sJ0y9p3qLhQsRpB6aTEpHDNM3dnOYWT1nROw9AzKCOAVXLHUy5vEURZlffirwI7dApF290TAP
3LjB9Boj/MZDa69985IByzpaOuqWzFffcAfJPGTK6xm2EQJs2rIn9csOIlB+hSHtmq/A1ooNnNPA
nu5ze7VJKaPtCZZMGAEiwLc+4M+AT0OHluQxEFbNHU+AGHEiT1hPobXqn2Rz0RnS8JzD08yhT+4G
dsWc9xwm7qfn4OdmoUB5QtriBi5MWkSUq3yXUvPHB5Y5427WsVyHZqAcsyVhbI9hkMeByg0r+Edw
1RR+Cna+qk9dUBF9qvqsdThEaFxfvJg2ZXv9o9RgEAcUq1mYTQQULx7QBOOYp2nPUBURL7A6bEZf
X0maZlJrj3wD2h/xqnRESoSYlJjb9Ntg3r9Sl9TB6vCH10tx7E5/3HsGEm11K3v+fvaF3ggPjx/k
Ro0g5m1dK3427fDZx4pmOUHDU20AbdOdfEgoF84emKaWB/FZl5uEXPN6Z48vavyutNd2ZzTXJmUf
Z1teje5dBB7rWBSnO+SVq1gjs6Pj+GnZ5nLxQlOeNNvBswsPUZhJcB58U/4Y4CG6tSdTMWVhZhtR
vjowN6Cj0q9yoE8oIFa43ZXiearX0Vv7XikXt6RoeTLuTrcyY8ZruOXqN++iAxD9EqiR7DCMwOIz
fiiYIQ4+MTmY6cIR1T64VfAnXiGC5mIrkWqtRhFo8VpdkqD08hASmw1bd9wY8oohCl6S2sHEDJt9
gYl7junRk6ifu1vxPIkVGnIsJKxtTcGKlu/AECRxTtqwJqogPXbT5T2mAEHzyB5x7mXsTyRzcIuI
Lf8pcfVA0/OUnULOGuWWIjpYA7fU9c7jym7IfnuNtbNmYOkG1Xhvon8O78W0o/5Ft5gdMyROnnJS
1V0CFyYyGirAPxO6tQuKrzS7yHofYDa/a3VDyMUjt/517nDI9R8MWxFhcjl/pgSudAYGzEhiCr6a
jLNgSh5xeu6915EuMpFnHYONHh9sJKWI80Z6PsGxgb0h9wE8QSZwph+/xD1JLJvRuOenYeukr72A
hu6xhOcjCIo+bOZP/DnUT8ddWaciObRcf5/6wbmQDA4hfIsEO558lcOPkKYBE08yk9MjrmM4Jba+
ItF+7th94k/uMx3PpfeI6EPAZ3M9BUhZDsM9y19gYoRMaUbEeisUtsRtgbLa/Tc9bP6CDmBsX8Kz
k3DlLx0UQA4z1tHvv0P43L7nQqXiaPwGZqyGjTXsVGvLpcrjGdWDaR4oVQkwIkeyPmJQkYUkLuJP
IPwQvHLLhACrIVm8L9qwZgCP4ooEOmrJY0TN53CrB00d2NexW7JuCeyrRn8qf+38jy1JGmiU06Hs
uwECsC9JXQG9nXeIHTGsSynGqh1VkEPbTs9XHbPoqFwA4+SBH60tGtTfHH+ks0foxnzLr+Nnr+0i
703D7Y7TWN4Z3kdre/tC+KdzwRpgq+UBMk5s+wmMwtOaG7TXf2SMHcV60PfKNtePcm89pm3+i9du
uufrTNcpsCaKZjxSxDfmBXW20ffDp6zgfqGCeSrVux2wyZIjDMb+Ui/WlOWuxu+C2vkFavdCduc+
9AV31hvrPfzoeOfcCK8M7a21Jg7V9WR8I+/sLnn4iJVVf2DCHFGe1ceS2ir+dqbFjr4ycUpbFZhU
jIGXn3T9jsYO9BDLFmJFjK0gmO5EeB3akRXUNHXa8+OtxgKfg8fgrpXmLYYX5F5hB9kIvH/Iqpnj
oMi38jacxi3KIw0FIBX/usUKkRsHAyZjrV88zGfw4iUoLUpe0dgyZ25WM8HpMLj9/i0CjjoCBOJ7
OpJvwafsN0W/duW1de4YKRBCgOnBAtu/J/1KamhCfO9DeUT1nmhjTPaIQg7cuwkoUt8l31N+9LO3
mnj6hfJaZmS922ftMGos65oasH1zh49hutY9W5pySnTlNkrx6MIs2a/av1i/0N6ZxwY1frrvw8Jv
sDLJqIR1fgT307b4xI8o4Cbkf2Rd+mPF+S6szylotOQQHRCCCnLLGG6vB4jbo3GMk5Jo02LfYRIp
bYtENUCjTFkndPtxjjgQMhVu1Uld7DSdZPhKC5bpc9O/6PBc0yGAc6ctQ8v2fQKlZZhqbkZK++SI
yQxFH6UJmASZlTZ0QMV9lvCABzWG6HUouOVbc81ECKp+MMvtZJBKuClhbuYbzkG2ndMbvsb8+T+O
zmu3cWsLw09EgL3ckhTVu2RJviHchr03kU+fjwEOkJNkJmNb5N5r/ZVsHwyXSfcVWQ8zfjJWcreH
KVWBa5K1iRIHP/pR/E8NjlN7HwR45JnIwhW6MsNmO4nlcmIoC6FjSNQLEEmWEKITGRI8RWZ2mqqM
yhkmVGQeBonjGaHMDnZLmfxE2GSi/XCKbTNlRT/ls632XAJi05I+RvMacZuDiB2TKyN8aJXvkPU+
76d6sRqZumcYP5oretsXMdNmvHn7P2YQnaayxyCRbStRXZkTNSsSVVToV7CZksnymwtwxVwVvLTz
mFte58LZU9ds43ibUb2iRKeBEDgyowL0ZzhIktz1iYA3PSY+ZkplgLKxeJq7jvK8XSUTYN0RfYX3
l75RCtf4URSQPFWxmXW8NeFjT+EGEFo8mnyFxM6Uvt6k6OqcV6ehxALK1Qum256AmKt/cbVOAH1C
L/6rSrf41bm0+V1O6n+CdKrxDQeMhQ7xFEfbqV+TK2fuRcvpe9TuTvER/GvpcerW8zjfHfgJIvhk
hMVynMQ0UM2J5h2lX3hIIoLXBSKoAAtKOg8KIiUJL4+GQ3RtHrhqUIYjs8lWSfBoLpTANtO+5EqY
gbDwrx9WIjdWdoCj1kcK6VaRcq+DdY9/xDWFjfSRn+dTWET05nWiFwj3FO8llhFAR8Y9edf+dGT7
Ldla0339V5eXjnIpOlo+SHpPhw2DkQ6FrZLqcK9w2gBdbJV4CabIWpZTPhrRPcvmXH/GGQ48l2mu
0QzOn7eNPoxySdIIEPRcLWlfnYZ18JzQPUI3UICdOsaVxq+h2DYfoDYM7WYPbH2gMZuPqhxuEvK+
29h7UbADc8BZUfC0hnuDmc+/K8GS9Jg+vjPBtYI30hlKdUp9BSiKuB8xiJCpny9kaEuCSEmV6h0V
Qsq4U9MR9ptJZtBbI57qm/NkUES6jLMvQ1iDDmBbZzcAMui5SYsdzTNM9ghqmjlrDWicOwlVy6Q7
ArtCCvZvW68y/LW6fUu5nGUrmZOEbzv6kHsqWZ06cEuShEvKxDhlf+aFEeYQNXKvntT3bhC2Uk5b
W8LLw8NnZ9HaarAGo3sMtnScm/wz2iXYBR+DsQlZJY1zhYQ0YhogS7767nBYNcmeFAqqCQJpxSdC
pFYH90A321eJDqKmVyC/SeFHom8KYcunVYh4DDwKRnjNTf/BD1S9UEYW4JihqRxPqDtEuSP9UqVl
mQtVvbcMfQt+fdZeWkydZPyENtU+7CJkKucs6bQqfOICsX6Y8PT6t9JfQXWRaY63Vn5PLLCyo8O0
3fn7Orx0cAIZ62aKmFoKP31lQm9Bj2r2FTChYQzHLon0nYozi9w8a06AUMeLAM0VWh+qRaNQoBIm
y4JElTZvcDm6JM+NhunmJkGasezyo82BrSsjWCTaHk6HuwKyELeXQnwndAxaRxtPEPYPIqEfPZ75
IKL7OPfqQuK4oJEp+Q4StiuGfpFfw9iYBnNzBz9C6w3XS9FiHVL2Gd+IH/wKq2SVAN43vr+P/Dmi
slpOzbCYOpM9YsnXMJK0nZHHm/c8HRY5E/om7fedrCDtAS4VLoQiC9EJwTEpFrEXVEhKXEvyOKTG
4Zc+UgmUSRHQ4cEwcc50NQ0JGEgs4OJghRIjpfGRZMb6KsJ1KQ8/fYIsy7HEl44Jmfm9JHJYd0R/
qa8UYdUq21pFbDOrwLfAlsKaym0os5LGVYivjHeNF6Fo6G4kUQeSA4T+q4tuJSnXRHEnq1lRi+D8
Le9AdELr4pMB5G/fKtMJiXjChdkVfoC2juLbhLCVMyTF+RccFWGCEGB80Ch2GvMGUlbJi6hDM/oj
izYBZKrxavOvrv9DWOKQN1SaH9RkhhtDQHcKtKit+RY7KoU0YunQhgWrkiHfrK4I3ufkR9ppmfCj
yMnT7wKclF5RbESEKV10cstGrLROg8KV9EiuFyYsVwC3z07iN90RKOS6L9xhPDH1PsQM/ltCmAAv
5B7P/TCupz2C2xQ1vYUqH5oeP86m4qdYbkgUEpMnLAmVCtzGyffwqJMZJgZ51sBO/RUfZyISR3vE
QDlxKGlX4GsF5koaN0ly4xYUEByfsWvyqcZ/3TcnGnqOTt3rOAgJJO7YIrdseVhsjH6fHQvqRYGb
SCrCdk4EHPAnieopdXpOaSzkcUU9b5W572NTuGSwsL8l1XIOlFEx+t309OkLTygHqj3xUxNXgt84
wWhI+poJ0BKGrqKdrBf/puvRmiQ1sv2DuiW2LLhyE/LTaIudoe/6+MDJqb93kbEJimdC/LDk/S9h
xjdJ9qVHF2ES7KmtaJz2JyTFgLHxNzm20w2ntFbsKHnHjX2M/8hyCaQz9y/uG8oqomTNZUj8aypv
83hpKk+VWwMTPZe+PQ1btinczE0ME7zIrAe3E+QLFlqVWb2i6ebdBxhmmEoP0wyyA1zMvCWRgYBW
8xGG24CskaL3tPIOfExsl34ZJISugHb4GECzC+J3tRBRAltbfW0VzX4HFJZUowt2Heagst2pDLG9
dDiM82TdNde2vsefOf1osfyMrA17IgHuPFaJZ2k2e6VuQ46B68CUCrwWtiryHa2Eak+UK7vDcdA+
wSP1dtWoXwpUOBwNf2Pl2H+8VAFmD24Y4kvxjsJWqr0eM7bMlXoJpTOJ0hollONdvBWIX9lfSHUi
zmoBBcRNVHSLcp80F7FYNN9TsAbjFNwyuIqyLZDv+VdGWwb1iatzr2prrlzixgHGuiNRqA1ljYvi
Cmynxl+y9RNekp3Pzz5Y5gnM4YXvrdpNBJhyLSMgc8iQgTUiGiSr95ZumxS5m8/WWuTjjWNBRorW
rqhIMI4KwrqKHtuz+m+aHrl1F6cjPnc6J41bpy0ZgCDkswZ0/gJqmUn7CJrhX1+80hNgVfZg7IOZ
qymdSOls3vf1jbtbOpn9UVU3kbFt47t6J9th7G+5heYamYN2ENODVG8Sc6s8M+TFvqqCfFEV7BgA
8my7Rf43DVf6jUUBDH/ll0QqXaTR49WoPpriFET7hMHcP2j0SmK+g5aWlgx8PdJ33SVuF6nhSAbr
AG2SiW5HssxyejbdLMuD+SFiFTBMGT1KXCsAqOZSskoQ4kJjgd7+Y9nQuRiIeaigqfTQM3MyxxTy
2hIWmquJuKB6aKcUvq813yuLlEBOxAn6CGVtB0STZwnQIBmNlw4gOoDe9fF9MzZPnEPkyGjR4Q3t
IZgUJ/vogHpxyeulqCfG07jH1slxknxHBqZeYDGu5IBGaVZATs3mOKfDNd3fu7zPN6KFNIbrSInZ
LhWeZa5WrsuQIEjBpFEDnIIsBYhrvK8YZdYtIYiET1aCSdRAak+8kkF8DKjY3ivqI1QfOQcX4r5F
xUmf81/0GckV0lBIVbeihYpeEIh+GlEqoHOFanw34HBccjHFUZgtI3bKdM8vaWN+gPzeNhLXTWLx
BJGcyt0V1E5FIEqrPjisRnJBRWlhUftlLKTia8j2UIm4QohOpUbo2x8+1Iha3q/0LvTArsIfnG87
ZEhDzyXJMOPwD7ewoNL38E6XUkGdTnKr/BdklS6yZeaXcsYB6KxDU8+tx4WG6TJgMibqfYRoOc/n
xrvqbJbGBQssxErjlbLHEasEhYPOZNQImmH+yHzQlJWix8R1QS6bTMWc8oS0pTQ6fbXj8Z0ta83D
hmVme9H4VZ8TE5TpWOq5o2VIxZIuv6rajdtdS7cQMdBkKuNJ7NZGgELdfkcvAiZD5mhv0rZVvAu/
lMEtv0JtprykYK0lB6nfc32HB7wfGucQYf0ZyVX8xHtMb7Qytwlw1D8ejDdtlZVTIeybMWXqWrmi
4BtLQpfHD3H6yRM4Xv6FslUIGcXcV+9rfUt3rHmoApb7o08BdLWrmmdK4AN4DkYOfIWNga8gv5a6
1/rdQrS+1czh/OURN4kCymmsFPAFOoCsDT9k31pIP1nxF5NyUR6zi1Cv+HosyvaevH40+pryGTq8
ZdzRtL80QOBEdj+Pi6p74ZvkTBgATm7QvpIEE2CFbKkpLtcdSin4cYxmPktcQEVvIr0IpJXiuyLV
yPWfDe3VwSMPDhZ/P3LKS+knWOD4VWCM0OVzjTESZY/Ae8UgulSQBpLq2oxPLc/cJvoRebyl5Eb+
kB2WT5TdXbYxAwrjC9qoZeaoZNeT45Y0P1JxRMiHAXggc/bZ4+aJOTz6geiF+SAaEWZFLQljJS1P
QKNV0HhNPK1GDurI30btaerEJe/gDMYRCGJUzKh8nj5I8SFm51ZVvmdbDamify8patdrkjQtV1c/
USPIhFS1JjskxiW0ahN2vNy/GMU9560Xk7PM+3hQpsAR/H9o/+aI8a49NOWwZY6teJKC3ovfm7D4
UhGgab+t9fZiyHFzIJLnWwcC0I1bOktfDlyTme9aaL3odup72OYd/4JdXqHHIUjOOmdO6l+qlXYK
A+oKSECS73xOPUMzsxQD3HxIKhRZDogAEpE5/kjojp1ZsgMMmjEeJsqq9f81ZMCK/DjIDp3ZssZ6
zUMgYWYKU2GGKorpPZ93IfBoGPZGoWjDRSkJukrgNaf8Gyn/jn82x13jCSB3KloWeKplN7jQAMWs
/7b2NJTxp76ZtZKFqq3ewTp59vwioEysd/vmR9d2D4MmRyyD+VkpLyavoSX8EY8UfFOHZt7Vf+RE
wbUBXT0BciblijyB/9ORIz16kvFB4Zm/xJHINKgu632+MZ16hzMb/WTikuqjQFShKUcDF67i7E43
bLoqK0wLkJ0MssjdauM+pGxTh24uTQM00wlmqhDx2OlvQoASEKUNh+Sx8wrO+1rkC7U46Av9wFJy
0vlo77O3kdKLzWgtCG9OQKq4JymfSg7W1txAiIgj7YLFgUO7C9d8aXmxr5uVWiDidTrGFCf/5X2G
Gq3rNQsnkD5dTCXIdF8c5yCnxezhU18KNa2jsq+rPbygbhy6RS6RwZjseG7VP7TXueX53C7oBAQV
oZVNcElVLJtpUSBy/ug+JVJovYIRcEFv+xRd1LBmc2GcMe2QN7UT9+14CD7U85j+i6ScP2PamepW
0e+4C9j4B/EWVLKNC8Sr0vbQRwjuoLtzoAEWb8xJaJYJQnRrML3K2r6rgWwV0mUOmKwJ+eFFw0cv
didonYcKTsFvJat9cOH+EYMirPIPBdW+MrJhwIWc/wpY3LB5Wlefs0PQvyvhxMKcVnuiWdt+m3V/
dfYlQnF/E7DLQ/8LWJWSAoM+lGQA9FZu+lTaJQ1/gPljTc3L9SP7Jz1ZTifPOop0V5J+KYYvfRGZ
bkrReqE4jfwq+OOifPtmhSTQ0yg/rebI7kklKTCXRvilPVaPnoNA4InRABE/MfSTyOsbHHY+u6YC
aYVZaWDyDj2qht7dvoI4nG0EZL/EOj/LGD//qsQ7LXXrpHzz6sEtBihuq6VMvkr7xyQLUw/j2L13
EAbGyAlDWlkTcpSikR+I1+GCsv6KB+p+Dp0Rl2X1mJOOML7bbcjOB9HMPuAOyZkur7zfyyjfVwwp
LiZFFVW7xNKgr9N5GNI5448d2fHDKqGe2hG/YWrcYTUoq+QaKItKJ070kP5N0swsYw2ANhuYOaZF
6++FYAuGPengI4s2AMlEUYeFunJBb4QNTRWc9+hs9kNzajYWXIBvvAIoiIGGrfOgRo4hUpPXIb39
YxFG/JH/Ca/2LkfAGoF9wOVvYJ+6I1obio+s/ebWNfOtQMv9Kcg30Qw+fTCrZiKv1hEtBncg1K04
Lqhlqx36u4CoyGlB6yMu4Qhq6iYIfE2Y03DccuLbqBkk9cQIGN7hgEW+FDO+leVlhpGmjc8TxhUm
ncHLKIYVN0Bj6Ewoo6GuDRWlSjP8EwqG4bM21ykgGrleiNUHJh4MFJa6qjHUGlsma1ifqcPnhnPb
Aw+Y9INAyqir9StKDHaUWcfCt0Hu+lkDIsPvfggv5otrry83U2uvU/uBr/KCAwO62vZpNvA/OpQ3
g0moFymyS4ELUxUWSeQEFHwMyq5rFEhjxNysoGYcg2LQ2EJs45j+SVfK/IJvwGEtfSGZCZXDoDVb
FAxTvssqYx/q9Ssu79l7F+ICnIGfkZoiDME8v5HpmeAPOleKX13l9iTcjHUFGkNZDKLQN8NqGEZQ
+Mzme7g6sGn4eFq0BOhLhvwOoEpCW0a5gexV4cvXP81ywRrWqrLHrDEvrPomibw6hVw4idUrkxcD
lDlDorxl3YAEUPAWuUStSeSEk7tzzCJm6kN009WFT9eIQbrAxho/Q+EK14kfwjrRNTKQKOOSAjNP
uI61XhlQu6x8FMme5Q1Skje0S9jQUEGTwqoPL2l0MakEKAQY6JGI1uU4bdSY0A9yFrlVKUo2bTU5
oBaySmhoR3/5okv8F6aQnnYMwrhAvMqrlK9gx4zk1n8jXgpaFGgnElaJPlDN7XxzqLZ1GIalHC+G
fpUDZBxUuryuBn06LjWnASCsvhHKZavfrHTJuVHkxzkdzx2kYyj+td22BASOiksAY14MLwI1aqBz
jXRgmPfV+yHXrugJ+3e2jnzCUPnsMS8wCS3nXIPOK2e4MIbUWwxofoZlTLpqvU3YXszYTZad12L3
2RLe/mpBabSlQlBFsGEJYG+ituJduO+VUuLMOmT9BeC+eCyxoZeo82/IQn8qwh0/YrhyyR4lRMzi
P6MkfDO8teVDe+8mJEjZtyZ+V8Faj5dIoe12I3cOIm07Ftd6Q0QHlYWs/ZQrUUFDYE3MlqGoR91f
8WPDgTR4UsqlyjBiQ3eRmCcpd+kBWWmuTyrMBzJ4T/81cpelHKqJor9sLf5iM2os2q3V/NquRhfm
gmNxCUyWEe7tTtEMsy/RFDc71tAOLzFC+HXPWnfRfzSBKNetNuIUsQ5QfTl/dBQs+3ST0wXYLCJ2
JVf4aoN9U1xkWiQQv/ZMsKvhS2LAYrfo+Lo8Oh3Sct3shcNbdMjg6o/JH8g9QkanNrckTOOodipz
P/hLpSMx/ZyD+RlYDhzN+PGl9duKHP1PVggk2XWfKZoxEGJhBHP+ErRVD1BgXal/VU4Rt/+K6QlW
w3h7Bvdp5go2Xqu+cBW8SeKZYAIdynx8SnxD/qlP/9RuJYHMXOlFsoPgMiFuiGi5Gu1HeEC4UzAc
kWwcur71BQ066xWm7Tv+PSAmTeXz7ErqPmRxW8GTqUsiRsyP5iOVPwSi6y9i8yol1GOQAWdKz2UX
0CYptgaKpROi8m7FzlZ6n8wM6bUNvsAOICuSPTbiYiIbyhHLDxkfDNAV57gs8q02opPC4r44oIyW
cOMjLUYhza3kHWFSvCbRSTiE0y4izgxfIPNIvXw3W6Oxi5vGVlTdolO2o+LMbos1YfcW2Fq9NeKb
BTCcVksWSMWn1FjvF+JvQLrSdxK68tPa+KDMAOROfcm/QMdc+dYYi6K7haZXasvSYOl6o92CPnbV
EpQNBl4CaSQj6KFFBFZzIbpmigXTUc/asG1yRlBHvRsPn62qgfYlGWSnyXfOkmxwSA8F3GMqwFLq
9CLSF4waIGzr3vkhtiFQOZZuvUrBCwfpKgyWtfBpQo9K5Grg+yOEw67Y5yj2RcuYHZsLqC+gibUV
Je6UM6OWbW7EzA0ih19qUufkiGRUzP2KpbRtLBg+h+A+zr4GVbHu1N+NQFQslznMfrUX6MLk9HTy
22R+myMTNtpgL6LQUXpU70VIj53uZHt5PSgf6k34gMoHqArLlfWlbHrCZ9FtIlsuFx2Sd27RnhKN
jcwRg+y5S9ZWsDT4biK0Qjhl9+HUwDqBg25a2SVP498obSbJxdEWZl7Cs8RMPgGOgUNEFwjtLCGt
koVDI2CF2PpZlJ8Pe4O5zh42MaERLU44S0aNaD6QqqcEsy/bZt321FZt4/yzbKC1VZDwek9Gjx6t
G0W1ez7CRqe6af0WqEYVpxXiq+6f0eJfdBqJgWHNBJrwM+rUTxlbAMwUcPKc68O0nrP5oOAbN1xu
cIsMiuHu/aPnf90/eT4zQsibuVMpdAvqWBp8ezyg8wxBO3K4GGkp4mOaSD0PXcgDO7mE4snVlS3b
qqrZEAVSeJUW0ocv2WrqlF8lfYTIynGzeRo3o7KW9TMrsKjtq/cfGEbe3yIvIj16CsmThui9qNFr
QPZFSpXo1EQ4RTqVOGQtu1YULDSEh2a1AHfDa9DH2yh5op+Np5MxbPuflgbscFFOHjo9zUeBvo6v
4rBv2WU4UeYasEXFfdv9+YDbcANNjUEJwm6Rc3fmOngV54O4hm3O8gf+uJonp3C89xTMXSS9+avx
BZPxNFHFAlVzjN4OC0Sm3YbgVgg4pmQqZdFSstUsyLSBWAw8cVqA2iUDVl/4XdPJum+zOvgb65nM
qTYuIXoA8oK4qzIQuuWQX808wEP4DMptRbdpvZ6eSrJrxZOmwiaSHO9FBxq+Tf9k3NBdfaAaGdBN
Niv80fxJNb2qDH7X9C8dVkzXUMLDFrLonCif3QLdWTY5mBN0W2kQALhP9JG7cDoY4wzmnWsfeQAS
QL5W+WEx1+fBZopBfA8mmBBU2MwnWTdqjgWULbkLkPUx/bTWPWl3tbHWz3gqhVmKHeqrqdsTao+L
hHm/tDbnCaX2X3YlYl+n1Vv3OnM1pp4W7Nuv5Ff3l0m/NCNsEQwz2hU+AaOeEqzQvfj5igxNa1hO
s8eZ9B4KUXnXIcN7aA1rKfFI5m/3/cnmMtjae9aaE/rOvS5b6/4jzBdGtgxIgpd20mT7+oK8bgl3
mW0qfzWRTBapk9I1e/YEeSI4IbCASVGZm+ssHLe0wE2bdMCW7kIqJDRtGOe02xMa72Ooo4BxZyU/
Kc+lURBdbqMueGRvvHDnYnp0EWobL18QE/smO/MJoojNnGyZN67UxouQqV11wybyF8So1wwXsw46
C+JjiPJB/9GxdhWYYQMJvyeo5b/sg6buYNb/ov9EIU6nnxVd/HPPfpI6DUiTIZA8qq/wRGaIjdsj
ZsKTD/S2ADd9Mzgakt1RxICrYFok+q/0oQQ3zcSPEH+p7aLz74GCdlfdCbQabA1cyywSoC5LfzvA
3bZLPjJdPEFJJEuqaorfvvooMSVatfcFV2urI0ts+giSuzVLHsrjtNQmxiDGsW7XnTZ1+oOMguah
9JPIVGbplKkPSQC+m3iT+ztiiIEy03vLpjEj7QC4FrxjAZw9Llvh0tAwH7NnNo8AlwC4mcGED6HD
0jdv4shH3kcJEM+OSSJbIbWAifph4B2W/P/mHwyrfFFu+r6riXK2mwdJ+fk9usLpAOz+ZltuFnLz
vemF/2WPFhsnww/4DGHKRHlhdW+fwrX36HZ/hHsKgMnqahb8IiT9eDMiBPCd4fpndaPtxL3AaUtI
LjoJ8jRIWfKKL151siK68hRscciSV40+clJ3CmvnV70mgKXBemQP/wSkWRRZZy5T11668jXU8wGi
/5sZE/GU//YkFcg2qdvJRV/20Isn8h/m1depLtGFUlJw0UxA7O2pXzL2TG7BcykgPfDimUvf6lRP
PpIlphqkRIDiSIVsBl/OBAK2OYCKOQzRzl4CyC3DCrOW6uBi/Ugv/eQgIIsvqH67GXGxlTMVxGsq
N8nq4HnBYrrrVWeGZ/MbMvmY6YwwJvi5FccdBFvodl+Iclum5LcDFjQUiC1s5cFfg0/zlX/DIUMT
nmYL2YkBGhD6bN7447J1cotutaMfum11nc4ZFTK2uape6aH+17Qu3Ev2yaTAI1ii2gbGHJ1ka8JQ
0VFS2dJ39EmBB3fwRXGq36y0la/AYQ3Z14adb8WjxDHp5ZfqRJUhjcvx2zFeAjy2W2EYsZEoFOqK
qPf2syO7j/54G93iwEI9uozIvNfoB6I17INOMMo/k9rTI0kkc3kcRwz7g/NmzjpCWLFdc80iSjTK
jVh6qeBWdyZTOnvEzs1oHk0OzYBS1uYqvaQraRWpC4GpgdqhDyjx9+DmTBj/DMspmKIdyoY1wn8M
l3QGZjTYa/L6QfsYDMaFdq2yZWpSwLLmZmBdZ/oLJjB2J7C2vCNEmvOEYsYvd4Y9N5vYAIDDRXiQ
yyXJLjwHzVYIW6CO4R2qaG3oK5bz5OuNFpzgt7UQ79DOJxQE+UcgGaw2rKqzEBllPJ8qKLSB2pkW
+UVIEg+KLbYpPKO/vKJkFOv5Jl4Kv0hzkwWK2x6HjO7wtfMGUkkkeaw7/MbCMxDhHhVjxTnHBT3x
HCVrwrOUZh2OW3RLoQBOtwrfWyKgA/JugGbqFeq/d3hhUuFfKfOgQzWr8ZLgUDyjOE2kUVEuSjQ5
oK+wqQWaegGxCfGSEDFueswcmVeoxF4vI1QClgMUKU5ejRg/8KRu15puW26z3Bsi7EKkbjvY8ODL
US9YLPnEdiNdmxwy+HFNUuGF00udoYsCrc0CewpYFrOTTyabTOXWUkWFjADGWlq1q39B1sBlMubb
eEwgq2I+MqhZfiYqcQYgE4yOi6HBA7kYsKQQTz1bEJc6Ck42Dc5L4gywzzgS2QHVZ8MCsM/nMYr5
Kt8jYmC5+AppuujIIqtPwsZsiOLZsNyNeAtYbEEF7ReiQfwKHflsi3k8IQCMLmGIo/0DPtprpyM5
fMMNTvqEyCKJX7XimT001BrP8YRCmq42ZVXMzCeW1HSfYJqS0m+r/kQ6jVTsExFSlt4UCADlDYRX
3tE+cMsp2QVpOYcByeyrtykR4uTm1Z0pQGiP1J8zx41umtPbBs93z8oNmft1tMUvooT46SDjlkX/
oUp34xevHq5S84DbZ0zO8YSSUHgaiEa7X27OYmXA1eFyVze+yJ8I7QoBi9AYI41vK98UVPA/AS3I
sfGfiEsNnrj2GWQPeuD7nc+Tai5I0IbItoQjOX2qteNvWYljblL5NQD5t1IF1TLaivITfBH7NHmZ
jvwfQ4SY/cvXpDG5XcGLXAIMyHaI+X2cq5bWOUVLcjh7ii6wBlJNNHlof+ZATQgNyQVBxZZvy3Yl
MHp9Wf2W+8xQL+Z5QlFsZn8CBw7PmFEcIfj4Dtr2H3aKsF6KgLRwY4WTkuVhP0k3xvVGPi6vezQ9
e6Dzmkhfi/FWs8iLxJ0Zu5zDfyIRUBVRFW4cLctM5K0gtf1IbiJVziCO8G8COhEOMis6jnweQewZ
6rEn0WSX0SbqBhsN2WJPKWvO3ocBjIQndEsdCdf0PZwoCewolgzo03iWv1O4VSg77pRXIHb4upit
JBRd/lEX9wmqZSO+IzPkPFM0xCX7HCqdDMTo1ab77NyUXk3mi0tZB9Ua6/dV4VP/MqxvgUxstMuM
ARxyS6Irio/hMByMFbdPhB+wQgWGFcQ1tBWWodHAq0ysXgF4Hp5Lc2Uof9Qxy/JN154xfdxERbVz
qoiANWUH662hmgxwAUAX8GnlJ3mj4QLlapaUf7zlFsF5hPEVN27yUjxVBJRi5eq/MnnVLPjrED8G
Tgyl2GMDNeO9BmxiKdI+JlUGOK3CaKJFWwMCEahcuqO8/iW+UcVJwZ7fYgLgXnnfJNRxBMU4yOPy
4sKvnl5EE1DS3AA0jQucJHvOGaILiTck1chYhtUNYgf2QmnRptjVqoLRYg4Yj/6fjn7+KpDPKzq9
tTO1j+m91lT0V7j0CKhEFAzkhCc7pUftEoRQ2qtV1J/omcp1t9JJW6HPnutgY0i3ylzr1Zrkmz7w
OqCSi4BpD2BVacgNPGtEgviMU7lyjYuLOlssoi0GDmUbVqv0J47t+CZgylFMOoDBzbaohcSZLnNJ
0jDCZSge2nVDONg47mtfXVjACUP3z5TuWXcSJdTA0EavOthE04/BqK6/f2vhg0yEayHcDWbxcdH8
qBw4ju8guzrAXMZEA8JczCUkx3RHfTZpTQ03Pf9lTF4g2uqVhKLU+sBir4uLKCJJxanyZbpGXMMG
FkqnGiXPgHWNWxhJ33iZoC9RleSzQqPhFPNhMiDYnZ7lor2Z8FM/JLcQf00xHfM+KrjpJ8ufRnKK
0yWxLROPZFkdCvni4+2UBQIcUYmsRubAZj8Cv4VrBRUOAGK7NstzK7In7NvwD+Zw7LZW8iu91+X7
1WFQw9FNqVV4jcQ/iQTamPpL0xUqqr5fb2DLrttwESTyLvL3/ujV2aYGPWEMwzeKPByakkqVlibU
eCeIbxK+8PeU+6IhnOvc6q7k2HLwBd0rf0yYQiIgDJWCQ743FjW7TTadgA6HZp6dPpK26NCC0bMF
cUePePHbU0gE5FDssFmIz7g8Zeq/kKDwt/dukK+u5yxVCNJryky+k2gwCrxEXwMexH+EMmDA4r7U
0JOODKO6iwgffDJrVl1kh9vAhcJGqMcHrA20K9AWsC4EvgEkeyg1aONQ1ziTzXhFHTyNrbgNKtoq
7doTogUW2s6Ypf7CtaxuVrfp/vl7BDvaosKbzZA5IkZ9Y4iJUeaSrsLM/Cwh+fJlANJbu625ngPp
keVyp2n8qW/C5xY00XcfovoCaIlgRqJDUzE4s8ljE5U/5fCmXWMaVeGalad4wZCRjHSbIddbsprl
8ecUforJv7eCDxwm1DXf38JvsZXZcQMMfWP/D9FqRelV1GFRJh4uEcr/hURv4kiqQtxPhGJKKG8M
bM3Dm/I/DKVlKbsdYJdu7HPq18h3yW4qwbLSyTgP8q9MLM+BWahqXkFwSGe2aSF8EUcy9NvxR2+e
PDxG9E+5t8mDcACHU5gmEiLV/Hvd7+oDS4NarfF/GcMlKonNJciQGMvwGwuwwg5d9sdM3I1miEjH
LbF8EapF4eIiO41sDXFj72Tq2L2cH9QhnvN9IMUbIHlbcnjOSLGaLQDYTfAGbU22eepASH4M54I0
Xkdj0W9wsQYemk9M4owI6c9wQ49FlGfyKoMjb9sgn77YajvL1oWztkSK92ZsfLEHgUL3+YcESWHg
/l2r7XrRL0aiSHvkvLyePO41KNMyRIFtgrDkiybCqvII0x8t3ZrJUThZZIjYlekJHof7eJ6sZRou
YAYoRPWTjXHFmh2jrdeRmkw8KdGyd0f1NgZ7Ldpl8iZcVzkZOvyK8l3bmvwbKiyVa5IOgheAkPYb
xbN/3DLv3D+th6QDuIxsEMRe9XiqtUUW7cGKRBTt1in66BY8zsKGG2weR5xZPEhcIgHKW8lK3Fjw
V0hP4E98ctbX4sHIvTnra+CNIWfMaCHZDggZsF9nLq9N8KFB0m2N/tzVWyj4wPKQpRigjlixOg/X
KRFXp346aeNJEGaHJpQpJdroN5ryGimEC12035oIFgyI/ctXqD2BJJAXpMGWVJx4FnvquOKjqyHE
UZhm9XJCb7FAyFLp64GMalKdYUU5B/SJp8NeQIkzaSxV5rAVZg9wtrB2R51LfC91TtkyP5JN7Gg/
hF29q3NWIqj513YbznHJIpNmEQ+b6Ks8zY3VHAnpCuVS8B9H57GkOJaF4SdShJBD2oIs3pPkRpFQ
mfIOIfv0/ak30zPd01VZIN17zm/zQ6snMJoKSXHUA0GsWOMDnT2y4Fny1KEUE7pp1dYzelTWQADb
GfgohVWB5Ftx/hzgT8KNnN7nc1KJ6IlOhwudU/S8WaXowf8wokMjDufiw9p86arVpHYzyJL+xdZ8
zP2bEjo9eOaBOMD5b5FPzb/7HhlWm7l+RrbXcNVZL8azXpLB94+XQ0eqBg8xFuvO/1Gd4VU1riLd
M6KLtqRWfb3l1ZwUl9X7yPH+A87DFq6sBw3BKGITC1a4c6NwY0wgVwR0d3l/K8ySEsR3a+cRP2/6
RICD2AeRADn2UXrp44Mc/SOCKtojaBuTf2lF4pyjSjbOJCJcks7+FKcZhzVu9suMlIQPTpkX+SdN
alPhSpJJvCoK0/B0dGroVt3gYPhEgHrUykO1B9guDpX9uRLZpjUHhN1o/ZXljr178u0zES3SLfCj
4RXpF3ggsFdRQTpakoxi3Pu8f5J2zZExnznFgdsgxKgn7QO0zxi2+YmT8ear38YhvPo1wDuaYE88
Klv2SINUOGFd3Oh5sBmm2Z/5dkbKlYFvHf0vVjdUdcD17ykOJsiy/azCi/wCIJZdH6rhx3dETGLp
WVBO6j64Bcl2/gYxXQp7xh688v1i9pobK0AnkUShzBpDC8lQJ247mWe+/84aNKf8wHhVoV1ls+f8
EjFtYLbBovnQyxUD4dumBhj8iBkdwqHuNtp7E/yAUCnSKtjhMcBKD/uQtZtW2jAQVzf1lZtEDXBJ
64vIhXM+VFjiMW+xBM/QZYJwOUwhVFqV9XJ8vg8gAzs0uY10SdAS066DuAjEyw5WxFww2uQuhBSL
IA5vGiRoVBJWIfVnFY1P1Vtz5tUXti42OSw92c9IASR8ow1ZDBE8tF5OkER39JttrHiadOY/Z2uC
norqIBj7j78a3jZmePAO2b/4iYWJk+d2AecdLAl8oo7DgSQnl9/UOO0dyOlbZ4XooDJ30CbvIz6x
5tabXLbSH4ZV/xjstCPzYf333miOv8295q/atQegrfRcXVlnWA2RhIAzLrNfcmQP5Tpfx89xV3+F
N9Q4/bF3FUv7q27RTn753/xazQpukklyJ+20HQvkg1EMl/+uvufXnkQ5C9uE6jVrXFj/wOtNREeb
2V49S07yh4Qj3WR/yjdzKKhByeHOTM8NxdvYOn/8tNsczoEMhA8zzJazrBOBbYFXm48bfbEZzM1s
3BONKQMvs7SdY24tYfNBqpwAB44HNmSmHjQopKrwmmDg1J5xsaQxqbCDPY4gQow6/G80bJUkhE82
j7nXsnyna5xxYGINOCZkfZNSrFTaItin4VaTIDaT/uWUM+TJSp9URNuahUFIwROmqPRFOewzkv/O
Ey7ckOppIjwFKgm0/e2KC4GVpHaAuD+QkKoDpSVtOeuBo2V/xQ2EeiYeIItN9mXE5B/Dyz3/e2Dy
jBxR9lhkurUQH0CY4/4xVdD+q2lNMFOefL50eutSC+09E2A+fs2yU1Wu5nD9unGkh7P2bUZxwWDt
M63Gy4/9o/wipXbKTQK7xcVxrJNzRCTZUj4MVkOi8in+FzGLEMgrEqnytnWWBX2padTmoU7/go7A
eleGAIa8E9xf7a8g47NSdx07cC09OXk4KWf4eNcsBY3iUQ4YsdMjGl6xhGDXgmwBvGntVLvzFU2p
vZOvRArp9iJuCDLo0bbbkaeNf1/qkSASGDb51h/vULYCWwKfjGyRvszNLDlQO7knmtLEYcb4EtY/
UuZhqiEPTKxWebVJtSmoSzVnLTYuHB+eUlgKf8wbWyPgDOco9k1i1+r154UWnld5tv9ETlC4ouJk
TYfV/TmqHC+gOnmHJMC/ValqthoQKDlT+iQLYxr+kZc5jz/fsohUaufjBz8GDcJHgiqJk8yPFWAZ
KGIO4c5CPlabQiP5D2T6WgF3NG+SsTUUNl++7nbxCf/0nRAdzjt1T55I9uwYEowHCc9QCUmGNyR5
EbPXbVIAKmKbhkXh1qv8RT8h/tsIe8tkDSVuAXiA+HFOiCOcAs7ff+t/80cTUemwICho5sGc48Hi
cPYtYv4WebyTNQKRSeKOXrwekwb1gPoXyhc5HHY8gdP9Qsmr4U2S0wfRC+Hcm5GHRsYA0hMId+Jy
kQDn/dH9yyJ70FawHjGhfeMVD6p0RyQ/il8Ufur+RLhRHZca1vuaoSTGTACBOJ+jF36vgnMM8cYn
3PmmEoG/nMMVf0ecPXsg8x4hgBcDgyt84IB1WMqiX4zOZkFKZk6s+D9Idyy0HLlJTs4WbbjGuIAf
KeERf2OH/JLgzG4QffgDkOxdAZ102wAbGerkA8dS52Z7ZbjByuL+4qPDZYkDcIpTfqaWTJVIaUrr
P15LgrPeyK47r1JdP8IhEq3CoyuWHOQboMq0PaJMbvpbp00ZKYESTc5ErrkcUwHnGGqb4idIL4Xq
YfZqlGsqt06UyKvYEqkVYRDJwWeY+cr89V6pkVszRdfB4WOQ/h8t/cwGwJVRD8IicdR/LJ4otkfs
uygYDf4ooHuGDR7C0r545w5u7/oZOkQ35co/Tbwo/mE2QxcyoCTlGEV+SZYQx/2hwrzt4IuwlN90
b6yJ7EbLRQQO0y3XYO+g/HTjg/jdrUeMQKgtzi1yK7u+oSz24i35TRYYvIX5Z68GLlQWmsstAI8H
R3EmlAxNEdEKMIIvZjafkiMS8fhr/iQmQDMpuf8inC73eNxFt7yGpN5A3JixaoKXspemI3kMi8Bk
G5dMiUQAG26Aw2X82B1F7K9sDU9oWIOGTGwhrnko1QNfRHfnPNCewMM4gogxfDtBs554WjzQnsQq
5dK5hIi5YfqEzuBtO0guvSGOAJlAwub0ndAVDjfYz771gR6AtbEqm3SJAyGUnMITNLMccnJ+zeJC
2TGD+4CwvHUZC9HYlk2zoF5ylr/6GclyJBPxLYr7ubae/kdY/FYgiOrsQe5o9qWZ2j+jsXGmUcfG
GI/X046g3NFFLkbSAFbKq7rk86XQuVJpUlKBVByyi9DgcCC/5JSz84WnDsUVQjDf2OPRq8utbOwk
e6AYmxNtyZyPCuXKp9o81Z/aw6xB5WHMJkVUbL9qyGQIz90Usmo3rQPuMAf5pE4K4IpEllelLrnx
KJudTGG4PpRgWZwoP2YXxgxNu5Ep7HTNkp17XbHqykcB4dFXmx8quOh5zBK7hJ/VDPZLS4xP5CAD
XzXJqef/Fd6jFbPJB+nfpEzTHm9hCYU0R31AjBaUXUvg45LwaYxsSC1jKxIoXT0ndP4AO9uNJ62D
dIs4lJWlW8yuIPvYffDGhGgDSHPqHjNt26+lB9kyv8L33IFrwOeuEkWDyEVjC/Z6ZVvL5w8WdCYM
GeABjpek3UUVuD7Bj/4NwxGJcf7y9Vl8PjZLMvNntWmKhXbR/omYcbstmRkji8k628pbAEqgRFzb
N/Jk8kMOcNX/JfBN3CwS+loAAks9wtWUGADtfgf63Zzznf+aNz9ADITWvGrFlO/5I0GcPw1aJUJQ
is62I8Vgw7poN0m5NgxPS1fSNUVYfHpfRLbSeDgD6KQ9LGqPW2NY+AfhRzgqth4+a3pOTwYIMvaJ
lbjJGkfwoeXGI7sbXZdkW6NCqNYtYhnpL4UVFvV9RWeWsAP8Lruvovk2ePF6rrZ9Kjqwj8zIJNIz
wdOr8iAViKoJ/C4e7QdouyBA9WhnnMq7sFRzT5VAJv6xIxQnmmjeZrBrBoui3W1KDsxDWlWWfyUU
G9UQv4wXf2OJRlFqlT5VuovsykDcbnKPQgzE25GNZhlfO6i39obRYRtDJ0PsQv4aqC03fuPqiGbF
gJ7G4oC0YbZAcLDkrr8O3TE7xl/5NPmMeONswFcLdb9IjQAQLqmNhxIqwqGpDeQVASTbNEX3mps9
5ZmtNh6WydADhGh1F+FYSx7Rz1RgLj6hV8Y1c9TQmbju3w1YoxfavxBJy1G3VcNO1grgyCL5kTTT
gGjvrQgR/Rh9f2zfwub9sZsbqwQwt2Ypp/RafJahYuUstCgb5uAzji86XEanHM2BTC110S7an+jR
SEtsyMQOdTpJ9JMV2dWrP2MN4gvk9kOhW7d8r2UUlvwaZoFlFkstt6q81EEhL/3iTTY927jlX5Rb
6amC3ewKpzsQogxZAHaaIi/bkKneunz/H+IzHi3Zl3N7iHepv9YfWexwlKec251wfPebWNkKWKvi
Zcgj8C+8WWRgSbxMZx71aMm6zqk/EL5nU3qFEG4Sxi3g9VftjlnMn1+0AMnsP3LSuMzA55NbUd26
DMaQ0HCAHqZSoBCs0nz2pIYv2vopKieobTTc811kseTMZW8Sx8lrnFoWw/6wjne0yaiwqqxZUm+q
m2ZYAQVtgVdh1EvJG5f6Jp5ZgZXuo2EroNKYb+riOiBKDDeJlZer7FsJXUJetBujVnfUVDge1Um3
QERpMCFBiCKiagdNXRBHcdlLhxQrDwXCElTwJPfos1M2+0HL7v8Ke7azO8OsquGuLy0q6sJ/5XAS
qTHql7pkB3BddXpAg/mrePgmYUvtDYsDGsYDx1mIqmZ6U1g3IMLsaN2zF95pCF7+D7+ij8PrMPMA
2wB7fyvuXOkbLFMiR67lwdogpH+VL/jl2AmtwmbG51OgM3NbYRFOd9KaacTJnsNf5AojODXK6v1Y
kQY3qd7+JOElRHuGm21xrR1aXhTDQvrhZ7ukgBc0UVS1h4BUw+tw7AsE/pjtsJrz3R5RxBCEQuKz
FD5SghGVNZMOwnv/1B1Dj8drI7crZABUiy70n3m9JLjLTfFU4ZDG6oEeSHU+5xDPS8pWj8UDJwi2
er8/EQoLDdg5aH4D2aQjZhk09M+jEpfyKx6JuLQ6ecfyiwgFeU93EMU/ebYyWpMXA0J6GqoY6rYl
1XGDTXyVY4jLEhWRjVxCxkS1eGXeIQcmb1AIyaM9VO7LqJ6DYqG5ZjAYkTlMA86FuFh1X0uIZndz
jpHTZ02SknSY6XZKEizeuWwip1GYNjlFRys5s97VTaldvnVi2QSq7XYBzUjzcp/2CgHohGSixb/S
BdkyTrxHki3NSgeNEM/znxSzcmqW77+uNoPglvhOVxPdpz4QAJQ6nNsheV+i2pwUTvF41VRLRJD7
ygYbxXJq47rTSG5KolO8Hpq70FLBBWvnVAxsPklPhvGF8Glmzf8Ajb/EKeqIkJWMOR9xKfLAUTcH
SWPp/OFmj4InwusYqDHYdvmefA4B3XV6lJkbuTaiSWn15rv9OGTodIxytTeIJiNmscfpWv5TVCuE
R1r1I2o0Yg9yDzcN41TnfL5Bo1kLyK5FlXyfOsu0n459CPCcnUpezhwAe6Ra/2aJ0x4l1LG5aHGC
juiLQkvlrTCSVYAlMgotru8oMPtfBUxTMapTVU2bS4IMXl/0GpfYso09MGqmOjh8vK4J7eYj5zJe
4Egh0EA5M2OosceIuFQx/tJMYuouk+tmUjgyFif495ZzMpvJsArdaryRkRavmrXa4xa2EHrwcPTH
qvRS9e5nRxDTjJFBmQQTAU/xmXCeaLzXjLyDcSW7HPli/BfALk29SQ6ueYQzF5QuPKRS4DY+FD7F
HLYIRBWQ2webtqre2wDjDfqoOTE+fyF2CqK//ldCLycLtKwdwtFRKOxZpi4iEMho9eLL+BF+CRNB
NvV+H5jOOtwT70vLSJyclfgKbCzuk+U7d9u1eGa0W8HYkz8XZBv0Vvo64T1foQS/Rtl3yeBLByIF
48vyt5dsYskD05zD17n6lUxV4UI7Wskg3uk2gDalS9V2VpnaicpEwybxIgNjH0i8pgcOSkyF+PuL
OC0rW9FZic0z4UUGlmq/PvukTAbUYxIP3E9K2c8SORcqs067gWcvZOEsaMvIgAOgMLZ1fOOZTOJg
w5FICEI4iQo8MLb0kWjMhSR2dHQc2YyZDR2zgxfw9oOTCBYNf5K8UScg0mzrK3jufH7I2z0ClI9w
ZjcxEjLSnjRecW7dGRrqe6wCbJE2jkuUlYXoL3bubZB4ZePMwNK3wr1FQG2SIs9AMZ7H2QYyHo9j
ZXYZn/wtYeFKqt8gwOk323fUcDXaF+ReSBl99UbN5rLDiTFWIrDNX7ykWuVkXI00p/aT8pUpEF8b
WDmhGeBU5jFIbOHANVsii+cSfVP7fGgFfJWm/1dGrEGbecgovS7LvSIdSTLo1kl3ICwDMDC6pQJV
Cs8m3PbJt6wNC/54UWHCkJBMrgB/1cQI9ptlSiCUZSBtO3VcsGWwevfLnkCiKdNn2bKRogkDrW+I
uzJDhoUF3EpvCZ5+nbKm2EXDR0i3PaqnxDEOHyDhavHGWAi28HmkAfbBkDoNACQU/gQbi3bXcZgs
Rxh6NMgmNhiWZqI/Mp28hSOhk6i8ZJqkdC/Q7ABFSYy3FRBjhnSP8LFIQOpspB7GkOSNvpqwd+Jg
RwQiCZkQsfoPRZeykgCTMRdB1VjE9Tx8SDwiscbvd2qTOUfQKuKSPEMxcdQGBh6J9Y631Xp7Jaom
pDEI4Oez24c3UuUf0g1JVg4hJoR20anKXaoKX5MEhSRH6SmKXxn0eoerv/S6k68tSshxXSVpz7cF
/fkmesZwSs6+1OBiqCyc6T2HXjR+hyp6vlM6O6g2OuhLnlJb0vCa2iKDEVq0gfBdfIEqYkIM5PyU
5I3MzTH5zvJfUeu4KLxkcgPXEgVJXoHMblY/FLZ5EiXepNCf9YqugksUsJSXXP0yn/QnJx9jo7A/
Rfe6M0lY1IuXgq2gIAyEoFt79k+WzfxFACaGAeGiiz+ChBECia4K7V0ojtxe3gEXneJ0kFARSVdC
YU1G0Q6Aoy3IRWgOsUOy1mS+1qFW4J9VAHAd8sAAyAAtHeMdCW8Vu58K0BCLqvNvvpHwPLdH9aJn
PdG0R0E+JLiJk+reApR8aNSZo6fAQ3XGaYnXgNN5DnxhUpXDCiljumJDUiTErsteB6BZ+BQfOGhd
DaSQfXlhEtTHZfiCRhF2LHESD9CksrfC7Kts/yi5BKugCTh9yND5GJ8hgjvcZzr2mp9KxMAyUgjV
//VTNDofeASLeTO6ELJzijK354DknYwhixlRB2+NyWRT6hNSHWquqOmZgUkjVh1ET8hjDnENKSSN
0a7U/fCS0th6eTMYa05ONG556yWNqBnbIIE6Q2srz2JXWvV2iCInDimIKvkKS5t8Yp2W0lXHkZwG
xo4Wp2Ud3wf/rtB6CKHTOt/NMRo8QjQOsrQZ0Wp1GCopZeRD6bBhSJ+fhld8qPDrznpXirRl8F43
kjudBlGXk2mr/N9MhJiShAHzgzF/V3wCtiYepl98yQyR2odBCMruVX5aR+RLG/2/uPomniSY5Dky
gfqbFIm0NqkuOMDZ/N4FFW7rqb1+Ztxgj5OW4oxtGbi5/0dq/VSVsm6nIdwyynwh9TwCc7sXf6lP
nAHySmb+L53/o8FUYxRtvsOXrP9DG4zwa75LgHRsleYa3evhOKZeUTORlwJAZedkPGIKlTBnKT5I
KvjV71u++oErkl5OOrTy7/WbFitfIDwYPnsvEp9hXFQYgv43sjiLNDD2GSQfHkYLwCG5wiqIoHP7
/M7kGghuCSSH0NDFDKY1RyrplGLLb92hyg9e+kbxdA+LLUm294Dw6x0i3PrK8Dy6AcnWV11ZzMbf
YYdAFuZTZpJaz4NdjWiCyzEe19KMkEg0HxzZZ+k3hz1sTJWgmz3ZpMlOPPfGbnxjjFnAWpFBqUxZ
eiSi+sIpNC45mfWI7on9VumUcssJ3EcjTSD2X038NfZyRl2FOLkc6/GJDKgANjmH46T8gLiD/EuU
njnAjTQvaERb64TpGjo9BJCnIdMdHNr63UwYcoQe1dQ/O6V7qTKxPt9aRsIC9c8YdHHjxuyNACX4
SrgCA+PCucE62YLRlNEN0JmrBm1HYKrd+fMFFUpfFClIPsG1NOks0ug6SpsOLxz/xIkdkoTUS7gJ
19UBOepninggYIKXGaYS/h9AbUG87bq7CNRVbozqlWzEPS2k4kF8NHMrKK96ZA57BBcYDdGEu+Lc
k/bhrSiPLZkbar2R3l71KHti9uwp+2VSjr7PRvn9eTT8N1uKzwFYv5W/uGANTsfu2OkgzJe04OMk
VuYknarB46pDouPry2FHIiwWWEyZEIZz24dPRdgbb6vE07Svt4KY0iW6vkS+ES2QVuEBrT1RftRo
gkVbXqvg3k5mLIwjidiR2QAoWwB7uwR2riWZ0GVbDTsb9+Xvu1ljQQ6oIrPmuYunjbiYYpnxnAF5
e8b9SRMTDruH3OxJUQf5Bk4rtgWqFVyK/OYfu1wIqx/GFDlZtbmVEplZ4q4wPwD14lM7cSv+k8/K
N/iKDkCKpI35G0n3EqCn+yMBFe8YkLqNXAQ5CfsKGdAHMiRmXDZp/gj1K1iIgTCIKlDfxD0T+C7q
OwT7psBI93EhsUpO8gWihmZLF0O9orOSz4WTXR+97CcT8WefkEbiL6tP/oCEden/QukPldM8JReQ
s7kYR46z0bj7Z9Wh6Zk/koaJhSSl+YLQF2H7EbbErBBoldx4cHDJ3KWnTpUDmJutDr/1kegJdO3y
l5+cR+G7/pzeuiPva1J9bDIXZRtdSboNrfb3E7iMKOB8whv5AFJ2ChMbBzIgYWYdbyLCvUDZsMEK
xlku+d0Y7kgus1Mu6F66fIBKtgY9IY72TwPhfCvOcKgxSFqEnZuGRbz3HhVQXi8yzJduelRoPCAa
mM40XpHXQBuaMFdgV4uSDbpnljNWAzyJREUzD8uK/CGJdltsTQk5E7w+75hSq8gs+lNLfjOq5eds
JhzoyFuGgSv9H1vJO6UkW20wmStDCtOSO6N+WBGvdISUyYaTRNQLOalydJMJqgryj+Wzz0UYNgSY
PFS7842CTTCPD51reIN0xS3IBcAEkQuvdJLwBOQ5eYnI6UDBOKMAZVDktGn4BhsbOA9HBcJkrvtk
bxQ/RJXKxmnW3Uk01L+7I9if6uXxDYmZzPxyhtHZU6STgHlyuKDa0NRti1G/0GglBFQ0mK/IMsCb
iJqgLDYBKAhqkhjZCYxzln0Bj2Elq/iR+0nbPXUeTLrw0wed3hRBCEmi0xry6S4kTcnDF4rSIZpq
XB+VsE6UH8pREvlHUzwp/4Ie6z8KVTxXOCUhRlYHzpy8ive9IULifY4JuJ7F6zz6R7T5J3pNKVXU
FrTUxwhm0x3IGRDZaTu20taCTjVsqV4jSRJo0GrJxhnbbZk4MUEX4YNIgAI5EKSdV+n0Qm18jG4H
cRd6EY0/REzTl8DUQpeJyTZHaR6By5DZ/PiGdojO7AaK5IGR5dfODdW7+KzDYEm8cHyN+aYQu8Rm
udXUPT+ZgvZ5Vkj8UgWSffQxhogULf7Vur+CGan3JDKI/HQb0T1vthKkSziNU/in5HPU/lE9pdVr
CDkpvoyQjzwX7YOu5Fhay4fZ1Cu6UEWCpL7aENVY/a13fAxu3FDrs870o8TuExVIbi6kmrIbwx/V
kiXdG+NSlzAFHNL+sKn6fwKvkKrlt8mLalbdH7wPkS3T1y+SSiCuu2fZPXr026T/sKuEkwMW6kOO
wm2YiYfPb58PyPdCsqAnZG1gVUqjc59MkO5Xn750EG0W3Vn1o2p3CB/lbiRrmN4wvaEFfDcpZWYg
wCK+2e6gA7y9RZK98y3YTQa3YQjD8v2BARdpgYJFq6x3xmEp2yENNZLYLZXx1+ezeIsrfFT9dxWi
LJhS+6L4u2RUm/9q4OHdTlAvQnrLOrxzm0o+SB+LLXi0uB+wrMPnsHMAsU0yxL5DhiFbbZZYIuw2
0BS2UoT6dqkfsuDGIdSRhoBWoyBQnCI7pLWenBxS2cHoIeJyhm89CgPafxPBPJ9+SX7tuYgfhUhc
j4V/JN6y543ibx3t3wYorssjQA9VhRHOyr/JWWU8QSjqpk4t7XMCWMZFtiPDVnfQPr0ZeXnbCGjG
ULfWMiQAiIW+YaOZEXH48rffCbtTSz/ihqKwfDzqb1TISerJ5VqL042fXJN/RfMFGgK7RY7jnlVD
tBQk582YL9vP5EjiDO6hJonjoHacKC4mL52gWG8mukqwi2d7utQ/ZK0It883pQvBbFeISJH30O20
MHjkfotoErBCwqd9WNC+aHrPTOPMNJ+hV2DmSvkpKZszwTd6fGLqjx6JyEEhd8wePvAzX5fVr66/
FN5LMhYRB5ZL8HpJuonn3IWxJzZDdRQyX6HFmIZx61G5saEOF1QPNWrz2c7TwyDTFqDTCwGUh/ip
N2s+hsMs/yOcWCbkBPHAPF/N6ODmaD1p80lmOv9jdJvsdowQ7ZJ/iByQrFBo34mLthCZfsyEwMYF
vTOAZunpX04U5VoM6Rbhj+X4sT0oG/KBp0iHPpm7u3k9MefY/hWaMmDSmqeMl5uENu1L+pIzh+bT
6oGScMxNSebkF/dFs5pMb14k/MQ98hGW49wAqQTG7cmYTJTfqEQ20AEsKyNtY9uYi7r6n4uLEal+
TlLgzPgGOljOCg05cQ7pH6oB/HUoR/3ZTXWEzBHSCbyci0e4vO6DTNhBsNerUDHN5qdOTiS9igWz
9NckAmQXzFszftPkTKUqUnXS1mRk8Z5av0qcMSx6n/Rc68DDPgVpNsoicMdxlfEG6c5IrNWw02a3
mtqZwGrsysz4S2vh2zO+gwPvhajAdRy78V4Eh7pyx9BLZqeKjYJKlRSuRSNcV71XZ5F1RzqROUtD
FFBsbiUPrAiE7ZF5EG7iitt2maHeS/zR1HRX06SFntpgyA+NrIEZbnFpMfetvt6EDFbJueUnbLtN
12wLh9P9wZv/vosdrWom6QoXfw9iGDWr6kJ4tPYMj6TNCshJ+20jWyKpLUC3BeVj/O6ERiz9PYDu
W7Nn0RbDRfR2Ax/H7SLWvsSRapSHP3cTkk3xy+kEyxGgi6QaWVWHvc0iqyCViPd0kyY0Sc17A9jo
59C3XkNuGyPj0kGHpccARguCse9BI+i0pELls0rekOCkB7HCtmy/+6wXrFHZdsOXqBtmO3KVO00D
fGimpFRp8ADPzx6QReg2vex2YWbN3nf1iV3Tb56fz5Eokdlwk1JHXUclwRDaQtirKFtZZDz8BClh
CydFsxVwr1E/0Vo5pen5TkGUlLYjjC0/qxiaaZoQFkp3fPlokGYTDJFSkbYXOqCaewQviXplQnZF
K1Q2keRG0fZ98W855cTE6S/LSwstTLgERYvNgrTDlMFt0kD6PzLpI4k37++NRf8pihSnrS494rMF
oSDDjWJsVVrEj8yd0jc0nHC42wBmR7v76UqIeUlZJOsidD/P3jABwMqrEtAhZ+YHCBvcZLiNBV4a
HMOcP5p/CKbS6KuIj2ZBIDjGWiF0hOKhAn1eIEaqxNQfCCN/h8SZJfuZvqq3ErTvtEmwpeLqPMy3
ZBqcWwQa6IfQUgW27v6RN4GWi8h1mJAomtJu0h+BAPnZfQz3BRuCdMEeGSrb4LMvCzcl0mVLm8Uw
o9brRvbB+5krXpc9y5i6lqsKlgbXpH1TnmkQ5oWK5fMvbNYBrcqwd6t5Yefb+IiBtr1KuPlZAC+M
fKgCdYfYD8VjmgNBYvRdh+QrBV64j0HK1x1soIEKxsnwB3pj5eimfLpLe7honJr125sdOXQ7bLic
hxHf7VESHN+eX6U3Pw3Wtlz4atrjjHmxpnuT8JKPturS57y7zZsd13QNxUGkl1nmJNIQULMIvAyw
ubxGKD7m9DAslMlYC79ICGJ7NlgrMLdQ1zJCeJmZMSVct+xXt2RbgXCP8VFUDnXgzkunpLOqOYqH
rLBHAutqehqoQ8UGNKAwBonh+oDg1+abtuoXGhNmj8OTT0t+36vryMvUzQ8NUU4a3NYW8AEBTg6i
uhw5tyBoQ7a2VfvUtQ1fCw+MUmyaKF7UKBal1/ArlpvQWAWW2Jh8bARshCj0mAOPmhea9bGkeg51
rLIi6ySwg7cVflOcFJ/TOUEZ1BgyW0dnJGsoa/y9ztCzZH3IbPxwa0qdfz9YIFLj0NnzPybW5Kk1
sPIC+Zq/RudJO5rGRO2hK+QahNe3ckqqV4q8d4VURbPwwKkLIFuyKgavYoYTMDkEK0Mm5OKgITHI
TwIupQeL53n4asz0TxFv9dzj65UtNIG+heTAD6bRhamMmTq55yDbM9EuGcPzEymLCppCsvIBPkmt
J4iNFIwkvlPINNWLjJqy1NNfmPt+Y9j6L8BnrCC54VYjbljfFj2dABZWZVGyVWVfh4eB52ZgbLGQ
T96CDfKLCOm9vPmor3G4D38JByGAybTXanQqMkTZb3ymf9FJYZwZCNXHe/sd1TYphf0ete9CJKWy
slOXS7/g933BSItMXrx1m9yRtiIbdP1E+kZGy7J1EEENpEcBTKDzoO8BOQudBzPZykB5acpgre5A
BLrQ/lTfM9TbYkenUbUuck9GHzJXcscnBLSa/dT47ARXPKkfWjDA1GJ8DH3nhJt5clREeiDXOvE3
v8TPhzcws5iBo5lYZmh3dTs5Q3xT0PACsDHWNG0ewQUMC9lDMPD4EkQVHWpqYednpW/tShWg/UZr
AF78QEBdPyWxjRHCh3x+oXGgvEt4iyYXEViinTmGVcg0gaJa/E3TY9jawcecz+1SdkttJUKD8OVs
fqVu+SkBGfYd0WS6/odmYkZXzgxP+WvUO4tLKdGvs/zfqH4ZfFC1sUdjhlMuvGlZ5lasofB/inDM
hhINEcluGqHIqzqZW/FTsGJy8IV/MdIaI1+JRAFiV0W0+xj2irGavVGPjUcNS7RspcD7Mx/4frbJ
AnyluY2vb5GIf2FnVuOh/tLQN7sBiQDDoTD2s+RP0Z4DD+p4NL5nTnDRqS6c/6DekAjjguclp+Bn
Rq/mgmO//g6OPHSzZ2LxeLbuh335Q7JBv6daAZ1GzXOslDwNK7E4xtUZ+Y+g8gLE95ilPl9zAkVT
kL71QTeELGxerzUPAYGFEbddQ8d8quVAB71XRN/SQz/sQXfot6WgaqPjDnSUZhsU5MUzjG9zzGrT
VcLxTJATZr49+gffjWkdgLJ1Q9wpBLC5pGW1GuveD3bcSF2+52aer8O/95qpkDUpugQSP99Di24t
MQzzwszbYCE+YqqeyOCiGmTx23Qr7VFfCaZMnJzM2crL0N2QkxUQjpTvy3GrvK0eiIkkBdUMiJO7
oXZTT29+pTeOOye8J/HGOPYy3NiiH5b1pkUaPOXY368UZc+1LyU8KQQYZY5fuUSyiG4V3srRo1Wc
kUGweOREkrvTLxjMwiSj+j+OzmxJUWwLw09EBKPgrSIgiGOqmXlDpFkmAjLPPH1/dMSJE91d1Z2W
4t5r/aNwYgDmfhY97Iu1QpzbWv2ViH5fRRbBuRkrlvX6HtlYSJ2HzeZZ9RDNaad6sCpwQqpA3Rm+
LLd8S8h5KCNb+B7W8qdoDjbez9wkZWZ4LAG0mDy6Q4+C5ontWjwifexctkW3T3bCLUeVftKfhR/s
UZwyox4r6FV0tl8La/qpd7A2LTTMBYV9kziiCeYBY810irHmg3xsqXfYXREOfYmf9INQo1UmFvs4
ZL1gFz+NRPwOP0vLNq8zr6ixaI49LPGmz5lBNIciZOmeqjg3aOLxvo+IOvi6mygAEFYo3A5YWsyB
ti07QjhEvqX9kx7b4jDyqsLTLCMU1/oNX1Oycv4R0NpD7n2WOm7EJXcMJrcwdoB6/rS/CrnFC3ob
dcj6iykbwPgtrMp4G5rlBbI5XTov9QMkYPgONi+7BxekygaCassRiD2SWtbhWMBBUUUVONiyD+lX
JB0BRJQ32tjQuug7g4Kmg2oT71kB2H0CKkeWEtlU3Y35NrHIS88Vgj8scA2s8n+KGxLrqjy1P16P
bg7Eo7iAlqLJ0ewALM842mKmq4FHSH90Ga84/musccJi05908jWmw3JBWuYXb1FjR9tEvb2KY0yH
ALszOUCIofM7t0NjMXvvBbDiuQR46FeEFBiqHT9B9lHuogHI1vCCqEUZGchEIFMUTdshJ8+RtDEe
c6A+/DUmVLR8R5/QDRb+oJidQt+VfDAcOqvhiTMWBpqZNX826AQIdt38G+aapvD2vsZufI3udDUw
voIogFcqW2Wy0XAQ6s65vEHshFLPZfwmUT2kEPRXsITlGbq3PLQFEQZIzcm5gCaHr6gDWs5pmmsL
jliOthln7PRNq/kCGzCd22X6KYHu8cjgwOYc+Ic1C8R7TE8pvRedPydSt0jp5E1HeprsvV9PEfuF
AbTItxP4DtVeLPG0M3XymdYeIRGEX6FRfl117fiKDWRNPBhcXOy3Ca+PRxmzBOl11zE+qMo1lR5L
QqCXKL/Rtns9aZEFHAbLEoVO81jWUw2NSGqb1hdYl5cr8UPXWuJRF3jjS/QE3wrrO2UvzevvLVto
QmRxVSKjGvqvV/KvAZEnOpYE0hBcCUSwzD5nMIfnfuRHnZdiZxeL+9hDNNDF3LYv0iBmfgdaqei+
Ubqn4zPNThqUmMr1lkcWlcCZm3/gsIHaH2KfRRWL5B85x8TAQwU3CiGOp+nNGXqRUx9pO1ZMTJvo
adjvUJYwweLAGxsvNFziJ0mI7UAAtAOZWKHlSeEHvtXcQgRDdvnbTsNd2R2XslVL/9C0SLCnkJoY
tCeTTiHiw094KwgYhe38iE/V4hiaMTXx4qryoYGfCpT/MRY24weJOBsoO/Q3XMH75ZbNU5+VZSs3
bCBrV+JB3lVr9Y6Z5/UcVUc23HT8x6+D9NRoqymZzh5SdCEzHD1qgywOiYSfzT4UU34wt+GTnzj4
aXc11d3IZEX5bHobGcMahEzyWhS+RCI9Ti3T6G8sbdvFHyfJWBy0ZmdIZjc3FfxDBqRywv6RMugB
9DqE4NQPvEh0R6SWXNnUfcptCIiHMFFwUYUZn+9qt2x+tfWgEDy0DgCq6hsm++kpA40sSa0ny10+
vRKHI7f6cUPUQvUD3AtJNhNeOaIXXm8GsKN8NapnSFHFLiunH+6icgYuyJGUc6EG8i0EAe2v2fCj
LDyDk0AkVAG1FCozojZXMnJ49l09cTR3Wu7LAkO/ybP0hTrjE5nyy5k21Y8ADJCSVUKETCkycX91
jDJTckFRSh1z/oWJJOW2UnEu8MKdxM+0A3tUsjg2j+CDX5H4qLhoFVTDEjF0n+qbrdiSmVT6yMtt
ffPxgU+QvS1/FkTMHdqeUIsNqhv4HjMnoLWZNfCcoBL91I4iossmlRDJXOOP95B/s90MVLeYgCSm
Omv0C90E5Cu2GKjjTWkQUmFtEiwaNTrVU9rYxa3aF6cbDltVd+XS7bfxfjoPrZW3NposKs8pbSvH
ByQlmGdU2zO7TCDewkJDMpOIpiCSd5ReCpV3r97VcPvMCCPJ5wSut9sgspcvK7mqWESz3evAVBR+
M7mFXyhnKwqAN+MW58j4QZH1626Mx2EtfKN8wv/GaLg8BSijeoJxiSI8NzeJSanboheP3cmuYJVO
XUAqb+pVCPEEBbGiTDvONv9EJW40mLFS5964JGjwynS/ibdq74FTAINRKZFhX5C3SclNZU/0FUAa
Imkjbmj/Cs4cz9Tx4acTLOMaN1+5xvVpNdolguLldBk2hvAFMQaYar/HrRGs4IavYBH/6swF/tAW
62y56bUtKXhGanUnwhk7MoQJ2KLnwqmes6XGq3yYht5bpq40/PSdG/+UW+GkXN9rT3aab43nUj93
GENJ7F115S+443uWv5ezRMrkq63CAMvWtNz8FX6LwJidPKRtymQlAz9bEOYUbKKlbXjDM3aiDxLI
/lfMzVgY+A1+I0f8KOST8E26MIJDnubmb+kbxHuq5w59+U/2M+cDEDSvOuO2QWWl+FgWgl2qXCbC
5bAJ59jk0Irw1FeHF9qU3q7KC4moOF3ZXTSAB40sQq4IZD+NhbSVmou3bjVvJF5n2tfTiZTZ+Smj
xap1hGO8uhV1i1TT5J/Vd01bvxiVeb9uHRtcirQ4i36R7CkR6u9/8ftBeckCf83bJgzoJ/ZQ5fWI
GlzqHsatSDcElgx+AAUJof4RNwfNoFVsx+bc5FaPuoJdosB3hRyWU54khMCc3VoiSTUmhz7HsmIT
z8/iC/xHdEZ/f4k+ky1xi5sehwxFONMG/fL0PnbMYiKbyWyLQm8XTr9C65TtPm4/6OWJSZsyGCuo
lOTSxmOQL02FukL5ruFLnXWlsAGTslfBxitPZG9pW0vRedbn6pLmbUWpXd4IPcq4cdFjghBg4z5p
B2qIUMIpFt1alxSCRuRuDM2/YC0is9uIFQUJS1C+hTVL3lDfCRaNpi9tg1AqATlPTwmoUgvQVRwj
HgXlzFKcroZfBsep3mC2Tss9bQ4jp3a1FQ7heTCjxUrGoNHyJxnHAy5JvCpyglebTbb++wy558f0
n0LLrbxdGhoqYNzj91zjGfXqO41pCjiQdDUkeAsS0mb6Tmm+4PtKD7yEcVXkki+NU6n56LmdqMEb
V69vEkQ2679ww+P0YogZIUPjlzuR19/h7nTIP4gX69cGv3rz1L8wy4eHsbK7+Bd3lQAZ+cToSHS2
8MGNLDKlvVlkWyzBAtWuX8m/cSRXEwPc0ksDf3Zg2gL5hy7OIXaSaf3IHkZ2RniMSpOPB0z3fcPl
ZkyPdHEiFbYWH/CCpNUzKtJTQ5/gPocR2fKsZdqdOWpxRQcccAXQsRNxWKMeZ3zYv/ENFPv8GH3S
XcglPtK+riVX7Rf7cTgnpCFQBHdVR4dfZ3Xm0wLRjKx+paA3La7ZBnRU2cAgqQ4BYtraKYRNh+jA
jB5c65SmZVtar76DA7A0NFFDL265gRlEsTaAKJOghZYRhkBsPD4DKky16rDItkv1GN71/rLoyOg7
i3zJ+fRJzkY4cEMDUROITDu6ZoU3npN0//rX/SsOueJN+ANAlkWrTcxgW3mEIcNMo80yli6KjnQr
o8+D55C8iZJzZhB9yblw6om/R/dUhat2PqdSCgsDSLFzTB5HPvzExSHB7co6NHNtBq5DSpbufRmZ
aQ7MmPwpI8sL2LbE+h9lzyKjzall/jkmHO2KGtk1TgGiD9jylbvO5VbjBMU89Ylprho/yWd6Xd/P
UIUtI71olwqeDtsbnzr8CcGZ4gNd+H1JHseGcsSBusALwqlGS0xzpO+PcyqgyEb7FiNLlHO8cmu4
cUoMk8PfkMPD8DzJ87+m/Ez9lho5VVyRStcap2b4YLZ6feWNJy4oB8b6x5d0RTVfT6n6Z4M3nci3
Ag/9K7khf8PsUh2y4aOfiPr5fJH9AtNCNFQQkftBFjGzbndEr7Rgf79kGF6HZ086nsFQXqc+km7c
c7tXRyQ9NV0jkQ8seHK3x8RVZk4fcKPjrmtAuWXs81K560gTDnQ/p4k7WVwzPqZQRQnzvSDTQDM4
WK7dzEnZYvNRRPp2hF7Jmpu6U1+PavwxsoAn2htQt2Z3+QUaU311PwJ1bO9dnVrl4k9KL3n40On0
VI2H0JxrjaWALEuSTb4Unti83lZMMlmOSvEy1k6HLPjtTpSjxaiidQrdZzBQTr7Vyrk25CW6QbTp
vxS6l0mNIMgV+K8xJ1zjyFXQtqG6xYFELEnHnQ5gSPwyjadnwKoQRPRpRL8d3fXwSR3xiUD6QzOt
KrJhSOQ9cs6RH6kUa2wqZ2A/EUfz8Oju5xx70zq78CGlBMfgbWg2Ay6sW7rTTwgLM/w8X8uArMPt
oLmQDwYunC9u8Ts6u8RGnKTv4tTv6QRGT0wSoYws8ofGa3y+RWoX8geTVsSQ9KWJdkqoqcbwpLwI
90GUExAabEP1STTVYeXptj1g5D+dCACa4Le6vV6SST2JvvoLU6XUuz7hz845p4ZnjRD4XHqKxk+4
BLTYjPLFYHaq1aOgn8J+0zm/ikbg7zo+D4ofMLhV1nJuStyXSNA5qJjRM5O8Cc75604ZN3yEbbwL
R8/QMDb67Ol4uxcBaSFrCGkeLlzDTBGiLUKRhA7yom9u28hmY0s9Jl78rT6eK7D+aTjN7UZHsH1W
ijlax8wf3BsCQ5yl/XCd8A3+MgI3+tdxQSH1RxCkOCy17yc3yq9ZkOQo7peVg8azVLf1g8gZ8tX9
mvafdePHboVH8l9r2Ng98GPitbsIVs5QuapffrFtWQUOMZtQaEnPuLaYiIIDpk0VWf6u3ta9DRs8
XoCBVaCR+Ir9Exg5nUs3tRVttJodJ6ayrb0etU91mVNGsIpTwEdVgvM2aLrBjA73zmYGPFz8Dqgn
qbIkJRcPiMGll9MCbgGM6l8LjDwoROHcvgBVSZbeEVsqXZAMoVcxdsMV+R6Q83nYswkzvbx6Z0GE
Wf0t9nzB7FZkLUlP4wN/85qJxe4d1RewDUkQHbD6kN4XEn6we+O+msd9DXJhR1mypN2xCqE1Rbb0
PuOOwT8jIiucMSIIOpQ7ZEn0SwsAYCKt+e0Rjszw+dc0Zu8iE5TBYwkz5ZTMQTRspGn6sE7R4szc
FiTMlt1fWot4nqo1DzMyMVRlEfFcWB1MZBqlRxxEvG6GeWVeuukRx2p2ztCZMD3K1Gnw4pFUiEgL
XUgrLigJPssSNJasPbXFwfVFagKlnuvlfVFby184wIJ8mir0sHbyN8SmlFjS2deLdCW+trViLfMv
A+UqEVCwEbyVz0XNIzee25uxWD3i2sT4wAL3AXiXrb33WiJWHF00PawvOgUR0H4IuxE94F0DqutJ
CrBk425salJckYMQeKYTlrgZ9C2bdal5vGK2KZKrmg2/iJSaQW+he/z4xbkTj1EKs76qnwM5yCSY
IsK1ZgscNGi3qVkwJatX99rAxGxHGku2Wf9hpiA0s31gOQj0fbWV/yBaaRfjde6lDy21wpDQNsTT
I6TDOvlpOZIBHR6ym7OGVEgDnDfphvJfjtZvWfJ1Lebm6JQtTloT5vMm2Uk8omAiaxskJAL0OXCL
yKdg8SU2BIsScIFAHmVpQTSkU8KX2qGOEOnAY0H+Io/WkoE+ORIpp300Vhk7JJFio+NZypM1EBxg
HYUxizP7rFhcQCEPMtIHUzg2k82XnE6vfDNYhET4dBvhcJAuSHMp4Jj+BcNB7cwlPTfFc9kcOo4O
GO18WBGE/lKRgBXMfWxHBRRPsF5oLjEx70s1MwlWowLsrvnEIaddZObB2+T/jbernrBP6gyAv21+
J1kF8StXfj7gEP3Xyj/iTPqu0AXW5V1iGyPm/PlKzOQiU6zsT/gPyTzU8ONSL6uRQStfh/j20jCt
7Evm19mb05+m0CGG4okWV+t5+y0NzGYxOwiRsrja+zaijiERQFlciJwdd6HhIKkqfGkBXmjURyyN
hQ8QWM9FU4CNPLONQcyHT9eljkD4a4FY1oOYtOjbnbG6legxQ0PK4JzQb4a3lh/CBzBn6unHqEdT
RcXUKjsVfmmlvxOh87v3BPhOWNP/SNEtMhzR+hHs2mQ1/YBIzm6LQ8KVsNFnGLbGVOAr7Zbnw0kO
RGz6AG5cowZ7CzXEQFhcicmNhGeskmSYs2iRJbQKwsfy5XNDtIyn2UrVXI4JtKA97yThQY1JdIVm
g6v5tYe2EUkW+QxdTwoPZwoxL8YjJx1EvM9HR02Ym5ncQX3r1iKE/o38j+k8K39SUg/Tb0GygaST
hV0yr/GyyBYD16HFMFt5SL+vgb80IzS1B0ZOAdfT2rgKzBF4STRjp1w5sZr9uzszfjKssiEIvnEA
kRCAz+hrU7HerQSivHHrtXNvYCk77BukllIOi77YJ41mNElykV0RPdCn0Tgs+5Qz5q7Q+NqlKk7A
068rxwYyVEAJFPqZv3hIfvIJzmhUfgOwA5j9214CSGzKQDiOWB6yJ5KaiWJFa+IPQNg73YE6QvLO
ZGRWwNIg8XBkdRFhzydi6CrQJegaTpP0U9iWjQd+Uygc1Rtw7PCfRlLv17x7UGrLvmlcgdNycBUQ
G9VJQubGVfYz7hr5MxsccVcYHkA6A4zJZlKUFHwF7JzQ7nXnauURAIuAMq5DaVdw/Zc8YtG6RuAe
Ch9k1WGUiZO9/hxBNH+l5eZNwQRn9ZaH2Pgk5LXZX0fDzQ8SciWAeoLOCyJRwG1rdFiLBMWyV3Hr
dO9N2nwI0YXUpMB69Qd+KcVHNoGE9jZeK8YpmJzrXHDOqQGcxmoeQUu9D7P8jbVoWNMWXavr5F9B
DcUcwbYGfxEqK5kDPGSXXAvJZ2JRc5PEGhb2DMdjwrHC9Ia87K+SbH4mmVB7+Q74Xx7nsOn6s6hh
GN5nZibSDREewYkjZ1OAAE7vlw+f1KO6IDBA8t5u+tXpnqrujPECOilpRx49eTj31Md1iLI7ZIqK
BzrN/5QeVm6is2kTXx1chcJXYiFHbr0Oad3sH0U3Saq0PfZ70Zvr3IePily9/quuL+JwU4hl7Z06
JxXsIp+Lz4U7ywwq3mJHVXxAiuozaph17X76Qjkbb7oS+tgD0tVs+JxBWUc/CLDfSz8j+YMsuRLz
LtkH1tsmh4l+UjFdsVuS03WkfbdXtgU7SPWErMCHJQN9m9k62FO2q2EvX+yQKTAwqPT3PZRyN7LQ
cGCNgDVEQKyuQcvWu9yGPDLEVAxrWqCLlVssZpkgkRIkKnOkWOzf0XDg3+t8mB008rVV7irGVtIO
JbQm3N28/+QphJ+JsqI+lSEEYo6KFCzjyqr5ItVdnXvjuCC5+krV57F/ZT/9Pefj5b9Dy8o3Wxp5
AoN5JJBzRmYpN/QQGyc532hAAIo7WMgFdFCzipeRlzlWaT+KzpmlB1xGWmxCQWAlmvxUuXLXJmj0
V4bfQiLAiiHUYELlUUnw2iCnlB0SwAcFSx9BBcO6ffDHYxVVxVlWrKC9IYFVMxGgcw7OmJlEJ5X5
LixCOYI9knlib0VCaKIDlW4VQOm3SFCIsQG/IDtgxkWWa3H2hLD6oQ5BeUW2gcW3Qr8REzlu+ALJ
O+1UYjoSDsR7uYPw7PgaELg+rYF+0dtqIPKLtYbe1FssPpgdhs9X6BoZgntYH7m4l8npHThVfJVP
oWq9c2seBf4hWYeo4QaXxpNcXzC6DFBJMILX5SxhxzBAyaID7EtBFuW2710GxBkS+LlwmExQ+9c6
9eInZTvQD6KeR3xhuZfuyd/QgbkZmKT8Q2IuDHyTyFAl/Y4nYjdwdiRE7dEsTzWEWlJha72iayrc
CSrO+Z4WJf2ev0JoTgNWPTLlIuU7nDZhRQI4kGef/kbCXiy84R8jHcZAHOqaW9Te4D2N3m8a7y2f
+9clxvA81aR5XDCsjG/vBQFKspbg9YIdX5r+2N0FTkccBe8CYfwjeQ+rRt1VqHisGM6LaBedr1lt
K+yTMQR84wwy+Ef1z+BrxX88JCMI4QOQR0Mh3dJEdsJQQU5G/yJTm05RQXAJ7VSUJ+Y5alD+MqJE
C/kWxaiCPkRGAvLdQGRDuGO0MSZ/9d3zhYRgqckM4gjgZa0HWF/Jpa7vS7cHJIWywg2yTbbTn6js
QH+ve8WuVri+09fmvdwj1B3+CET7oXJ9KG8ExoQJ/nvJrzVgtw0dTHOc+I3O0z70J2HWK8yBokh3
Fin4VrxTJbtXTkkO3bjRmBmTCcD6ZSbyByrlDt/hC0pZZ1j4IRux27ZnLMzj+IUNeQB6bffD0iqL
c9d46AZS9YLAr+BmI8yHYgW0SSmhgDoSXBjk8NLIRBzRt3CvSD0jo7t0uj+NwplPMb6ScTku/ZbL
tDMb1W5JZ4KAUX0d3HihUztgUtdqYCsJw3+c/ddwdKkAlDlikABpoJbGaaCQkBf/9gV+579GpPjv
o/O6Zl/prFaUDHQUWufs8LigiNyY9YjIcUcieGpjh7JiEH8lht7IBUUQL4sVKT+nGLsT4B/DBLFK
+npBwiZCqRC1v7EziBcd0cQqYJCkDUjwRaYSQiGvfxQftWDtbQMzKbB/BiidCWMeAnJq/+lUIAgb
2CpCLaxS5cy5gSsb44ovxrgg3gblIKAuXRZcydLaoPAodGpejBeVJPk7/LhlYZ+xS+N+2OjIQlOW
PbdBM4E0N8N6jj/Pi9HFN1wCBjVrbpZvC1yK0MxqfskEMyYS1A5dooxe8oZ4axqHFIPC1p+OBSsQ
b0BSFKQ9M8IuanCI34YcjPQjXPxK7TWT7IFFJq22IlXdCzB2vtLyKnzBncV0SxDKzb0ebZvmGVd3
WssAKAfqD1bidzDnNZ9Uv908yu/SF9PmgLKwuS8aNK/P5n1KQzxiuHTSH6VBPVhBexwit2uZHgGo
Ec7e8vaAl3cVAvEtvvjkBsMiryW/wtbkfBC75hIQp1Ud64XFngeTfCs+yo6nT3GDloNyFnwTA9xj
LSUjClqbasrDQOKm9QKOYCqgZBwumgslR0QvjmRmfM+iGybEfmGJ8S9WzxDKfU5c3iJojHGBxPum
vGjNvm7VVTB9VstT9YZtWhO0lKISW6666EsALtHI15+L81KSHFyJhTz8WyTH7lH6DUzZlboVfHcj
IkOUawbqSuKhW25tgDT0GiOqFGZ9mtde72uaeqJBoh4cWYJYG/kb9Lv5yr4zqG7UJ2+0QAeCBipE
9a5GWkTplWQqGQRhGg7F9XTRPhFLORH7cn2jMCxjicSoHmOZWg20XnEKJYhG2+4qSh+VjmClcYuK
kvOjkn8nD9h9GHv8l/rrWFGb3tLMtaJGAlWwtDfKJ/JjbYmS6JdMFAD0ePuGDGTzJviz/OzU3xRe
SMPz/cuSH53BR8rm/JqO4T46VY+uZAN3+1igPMtsIy8rNnhhqwffhVC95KNN43mebEINnc9zqGzl
/rYoSDCQ2rM8tm6D+okQ7ZSMLsKEA8WUPwTczGQjzGNCz8Pzxl9m68JBJxVHcBPAifrBOcg3blVM
+yxgn1qlf1piLZm0ZCB7IrBAnTo7D3ZKsm5qQKxjr/JhWGp70DQfHWA87Ohg9g1WJOAt9Wjk31G0
w4T9l2VmjDqAqZT9IxK2PIzbjN2HL1xgxTGCNcJhtMATCVaP9/RJcpql5GKRj8FRBI6dvveLxqIZ
R0GfFJc+psZiuL9qn6bRFxAO6j0sLOpoFpUTvDc1NVW/GGVVLlSrLsBmMBLNoEwzV80w95KeUlli
xcCVWInYgAxih38LTq0dSEi8QFAwCCAvgUyk21c/yrqLbSc5AEfp7oXCWP29R5ONymrAAmKzrdI4
KHwwVBZPgbgajOG0tGBrXH6WdDLBF5N19iKyL2jRem+EU0s/r084wovVG2y+BogzrBDdD/XwzPME
VBgECRFMb3ynmtegNet+oxkwR9bNhgdVCAzW0Tqn8ue33zQokUGakcQy/hOdCYuPH+PpSkxEp+lq
P9H5s63wJWyIxMNapxMnZwheI1O8hOHw8WabV3tyKau98nar8DTgfSJhmBtfcBs4HNWCKMkKEGfI
HPLUcXJuORAR4vbTvk0w3iw++9ETci/UdnGwBwOkHBBzX/3RfUMdYIwIeCxPSD5S/PmjrRMDAdHW
Gy5LX45uvfkuer8vnBp3Ex5VEPY1Z7k8C6LLnYoSM12QTeiwoYyYJkioWTLj2jqxjQQaSNeAlb0Y
7VbaEA3yOoXFlqyA9J4BfOO+YIO8UTugYnvj0mGHm8jrWmLfSEDB7zrmbJUxOa3urBwJGsFTjrhn
fITqtoWQptG7wEVEJtOZmFMx+Ozr82ugWWKf1uel9C8EfEsDvv3NcWqdvqAq184dPxR2A4JUBifp
2i0Fc0k7MuLGHDoEm2WGpKRuVrHPhlWpd2b5BRMCVsJcwR9ylNsjTSEDaDM7MSe9ON6y0Y2aS5Mc
M7pl0ANl5bnz31RFKA99wQWt30M8edgqv+QlTj1iWlgaAVjnDNp6T5hbJXkQZS1Tm7d4vCI3nKvE
thp7zbDDAAsQBv+3QJgAdJRb9V1h4Qsc0inf732g/ciP8V5rNqw/0q1ccYgXCtaviS2IuQFLixDp
fGrlGjVXrh6k4FeNTwTEt+lWi8gCsgHlAwYimsx6CtjgqE79+zDhOJlipLMLhM70oFwZSUHxaRHF
d3lKCIaioCpbxiYRK6p8fvEiG+IJjCeadynHxrUFGymYNWp7oRDV0q1rATecTGQTmS8GFDjLyqya
OS5xTxBVlFiNr4T1qpIN+4WZYGj+qQPj7jD/Tul9rKUOj8hf/a8WfpSfYbkb6XQy9D+j9ao1EOFd
2J4oXxyskSQ6A0y4zPZL0aSUDgpY/Aj0tSi5CVr44XsEE5JKSG/xb2oAgz6XuV8qW4EMo96KCEsa
/GThE37F5zZhG6ENMtxSOXKSXXzbhUbR4TpwW3EjMKvAAL+dV3XKSn+JiCD2C2MLfZAR8FRhq2K5
RQm43JEZtlw6IVlHVxEAnv2ltQfBmgzM7244XYGhiQbpzWF50Miq1n7FdSSyy90YyWDa3w4O9IVq
ZdRDMB/PMxDUjdbfWxlzBnQ2btFdRBC7weV4bSUKUvcDHi/CyzQqGs2aTxHGhETerVKd0uxPqD4D
DXycEO9E4jvR7oTZd7oJU5jv2h+qjxehH6KWYpdwApJ25kU4171g3GA5HH+KnZx5VU1FOGdOftRC
E/xURpYdHJvQrKWfLru2OvyHhzphKE4c9gYkGhBAP/FCcIuajTmH0fTunEIoEnRAAxM58uMhU87o
Ebkj+N6GaeJGEmDFwPfohwKQgSw5Cir7NfhgaAq8t+M6BYvviLheYyif8AGc55Ui2s42vskakl1J
nvZq4c9mEyaLVXKn012DiiezNqL/2tKOGv1iAwYVQ6N+DQ1qsUERgt9Z86fsKrBWzEhld6ISRxhc
wfxDhAiNMQSaGeRujNGTwLmFP4s30AUxWFsoeuVog5eT60vELAV6H3/WDRkp4Bb8gyVTVWbPUozP
SX6G0b0tbP7QC3+O6CGrSP0F0rQEOnsxkmfrMjfrhYtDlIZHbN5zXBRmzWfmO/DjLxJA9937XCqU
cqUVF5ab2ep++id/L2Bg/eFTdhHkbvQt+i5dtAaE0RSqMfrtIWV5EwhFhDCmOhwXso/nIWr34z2R
N6eWGlECTtYN9cMfRKDrAcZwwHEzuAqieSJFgBQeLTIJfNLZ9mLjjuAJBzk5F0QNpMW/ZHkhfojn
j5NpKrezMCnyaoxIw5q7EKu8RPsyqae5ExN/p2KugK4OVP/1XBY7ygZQBUQlo405/RNF9DoE9OpH
pAylsqncaOlkVMXBWtiL4awdifj9y5g/+QJdJiQ1xk3ULUCol2LBDylPWTTHC1pRSGo+FaqpdJKk
kZ+Vn61bPwoV8ywxUNgLydkgAEg9iPp3SJAypaXqd4YdFgGTwQiF7I4YsSNvi3IfSS0m985X821D
wQ2xuLGpfAwocZgj02BP569xBVh714fFWRTP8egXNufzvmu3uALB4eSZqySJ8B3iC2e0VzZ6c0AW
pvzk6qObJWRexwBwAhrKY7JTrVw5UVvcWTSSkF4AUaJ2Vq1sBEQVui1fmAqA9G+o+Y/Q5QBcOjj3
arJYn3/yficCf9IjVJosc+eWscQnsUbcGwQonORv2c9xXvolQN5W2bZ3sB3mabEA3Z7tWvAjKXqX
lvfc636AncCqCMe84Es8Kri/PuPTIvkAd++I50U15+NeqbUzfQJupLk8GBy0PG1xTvDaGphNfw4b
7vHklxFjGpCcmCx2mCL2MngjNycVGNdxs7wMWr3qPrsQR/aNxxHqJRJMTMz1hB4HluLtYvdxZJjl
4AhSR306Gv+K5IHNEisuSC+pCjKz8Wa0l5OtHGF+WL/WqFimC9+JZXil3oFNoXaJQGggO9P7hIkN
JFTCl7JKWofZoXcCkqCptLQiTmAcMqTM71BUwZj1Px2ZXkhKqTHh8EP1TayEPahPNbgHT+7sQLGH
1zmaCKrmvgTWGsh8EFH97li303HNHDS93Hb61RCkwFJ3c2p48Dr02O7JJjsV/HYkukjECZyh4esb
8ZeTFC4srzC5hF038cwzCySDKlgM131PbAGPD83DMpfIHQm10ay04+wXHDkl4sQLzoXpQ8t+Uluz
FK0lCWx48ddDYwFa66GbcIo80SgiRH5fSX1GcELlCGMQ8RdMW5ATJMp+9rFjLPfMmaSOJe+LqtjK
1kEleulukjvwN2jQULs7tcMFpxprjxsHJ0RL9fOap6egmNrwmufyGRILk6DLPpN3m9jY7mFMU9xE
q2o8Bgp/Pf/e/Kv6SeuTznw2tDtajUTgTF95X1gL54YRgwZnGMlv4uBpU3QiblkXVq6sMIWbpTOe
oC8gtjfyOToQLpMepu5ezx2apO7f8C5Sjo0XhA66afVHvDUIG5UcLqV6Jho6zJ5oO7rNGx7als/S
gfY+CtheW2OJzDYpnCqykwNQBr4GnLHEoBAt6Rkb8U4FJLmrQANEK4r7nowD1nxub1QiD2KFViTs
nnVbd22k05hJTTayt80Qf6eoXpU3Ym3yLkYWFhE7H77V6SvNHO24KG1iCqjHlFf24DNAbpQr2zB/
Ljpj+T4cRA8KUekPfzUW9HAzguXAtTIOmORGxi5k7owUIIQP12iwRbAb2UKjuILGHb5oaFGzI/ho
lWFjgnTp9jRUsfkk8xOJcGwRg8PaBQdBjsSJ5fzf1JMtSUE14pbOYzJEd//gF5e33lJ5T0DyI2+C
gcF+gvLP0ytLd4d0z9nM4wX/QCExbzJzZ4XTk1D2PXDxHISkSzBdSMGOyRGahNJSgnN/kEagfZNQ
jWUQSXaIBWkDoyXHByW3hvAv4eUt9qgSjD0Xd02tDj4uUI5Nk/yTiS96csSjgsbXWDhxeSVBDkWu
5JWLzVK79IFN/Q+KZk5QEtpj5vsV2D+XFe+4VB05pGO0OnOF4cRhITr5Tz8X0gBhQH84KSZt8Wj8
GW9Hn/aR4jbqP9oZ38RfII6lboScZ5t7Qrckb3FjB17Y6ne7f2DiMgprur9IzFl1u/6PiplsK/y2
qRuEa5HmBQC7wRRwHkcOVQO5wbMbPF84Crp1mpry+z+Szms5dXSJwk+kKuVwC0LkDAZ8ozIGK0so
h6efT3sups7UGduA+EP36hVm8VId+3nIKrZ/wL9idMkX/HFW4sBq8bZUfTv6dXFZvFBQbAXh+rGA
It6UgQokHoB+zCEd7Osn9bbvLsBJeJe78g7cqUSj5v/msAAf+Eq46VxBVI76h2BjYAhISAPKKmTr
3ykkenfMiEajCkHATQ8lOsKo+jHKecXjWrsV6UHYtgBQWdyXMRG225RuJ1sZD2GZFewDDFiTDQOF
xM70FfOHu4TdPeqe/gQLkpOgLw8D3/vCf417fgOIyeePUOTcc2HjVifoCWRJQmdVdSS0s9Bduq1d
HEyTVNW51pDzR/N0UfRVfrX6TZRvJCzAb3loR1fxlzkOxMRP81XX5Nl9HDmgfJ9n+O+EWzHAQuTh
h3vUN+4xvncP60XuexM7hFJQ9BMJXF9h3dw+0PeyWV/gFrwMOF9I0JmDvqWzvLATulWYznBdxK2p
BBMKej4qg2KQyxaFdAR1ZZAAZc9pb3cUHOSHyhC7XaBW/zNLBY4SPM7WbTu1dgkcDpzVoofsYRcL
cWaVPrUd0S5MBWd4913dFruOm1bM0UBrT1E5w+/Orw1es6M5W/hZgK2JlP1N809hbLgrOC7QBA2A
FZ3kmqsKcER6BNUR9/jqoy4RGHZLw70gQsz6O9F1qE6t9tB7y5oIN09xSMlLwq2XO2W7vQjGOBLB
12WCxX9ZEU00I7i5UWY5FdG+/CH42AACaxnNdeG3Ua58D7ASH3KsncuRDx71X9RIeCd12jRbDKmD
nRAcLrd5YdxiYgKencT+168oaW4mmRpMNTy+dqdipiDBIKiB0RTUr1u/nnM/+OXibiYzjFn1uXy0
XCeuj2T/yWMkDRiM+g2jGqM4sJonHuJmsSevQ9dn0glainsqynUTwKeaRt9FnRwkknYM1Lz5KgAN
foFXKhZmI963/s5OuCgGve11s7zDFu5fmBPSR+WmFGeYfi7B7Q+Wgv/VzLLEqeu5hU6/Ijurenke
6d6wWNvPPq8hQVtLC9eqH+AhUApOpfZX/C2CJQmTabRovoCTcWutTqa5TJULpEkjOoOomtK0QzZt
w5PeWcRpXqXmivIoGEcnI28OkV06ZVYkAoOboHiTEIRzJqJDCbZ1DSAsrOtoPUSXDkMiTqYFE6oG
LUHetLY0OrHl1aODTAgRBx+3hC93oZPq+mfUm6BHzyDDuoHE5TPi0F4E/AQRWoGJRgbZsFdUbk/M
YpAg/HjdvRLuPhnt2EzjrgYL5DDhOg6+ZPUgBuR2Lwrg2monQT9CkqFvOuLCU0wJMvePnxqFKngS
ZCtrqvJZTAytKSt9UA3tFIQ7ZPQoY8dcTGNn9ncPaqNAFQOoHXobTcVdlEGZ96eGB2YmhYju9iIS
i5UJZyO/NIg0Z554N7Or280/Nywwm+dH/x5tFJ9lwssgiwTFN3uYcmuMHaBM8s3CABClu6Uuo89P
y38q8BqyLo36U4CfoRMDMMaPfRnQhkIW3xMIkFZrNOJGgX86vGHckrb8zgdHCnk2IF/IPWY/Gwvr
/rLYaXcFAEnYQ3bLP68CS/1oISHLNa8kSpYL4ZfmErMLBX/w4J/MGtoACV3ZjlRv4IWGmJ+zpj2l
7qZDv+j/vBNG4tKcaDTQi+Bz+PhIefOMEeGEhAf58yIx3OS+LlfRD+m1mNirANotZDr912vpJ7TZ
x+zspPh1w6Vf0AAhCuehxKX9QYLb4R+JS1X2JbLqMBfmLSSqk0XnNt2N1VN9MXDdxWsD1nwD+5ZR
mfCq1+x4NAkFEYknPA0kIT0y/AafiUej3O4FZ4BS2YqefvgVqPuocyGjneSRUjjrFUwQGYxsu9B1
4J4WUJKabSggh+U4VUBtQp+0lYSUsxKVsRxSte+B4AyWEUX2Lv5cCbwgTKgpvmXvERLjBD9JX2nN
Q5V/Usu3XfEK92UJnxOv5ikeka1dHsjzUbG4If0EI4UJxTFNBaGT0EhPwDXlnI9O5TwYM7U7DXyk
Bg/qEWBbJlySK0SF2AsLxJ9Gw8RFXcNYfxAdnQeTwRuglGfI3YeL3txpjOe9YRFzeUjN7dNTRObM
2BwhtymYBwBsiX+TzipXRYr5f2JglHKuFKx+gV4kp+x+w+GufWpmFXOid4D+s1Ml/LUNyEoD+OHw
zB9lrM8A9nJOYn/bF2siJsxp8MGg84GQpswZumMfPnODfX4D59VP7GzvXVJGYJvqg5aTrcvC3Xb1
TDEMWw0uODlHuPyR0z7DJV4yqIcD5nSkRvQwr6Zj8GHz5lse6Yi100ibEqQLt4CFehK6AyhMkEAq
VIlQjeZDaGDqvGyaLX6UApeUxhXjWtDP0TAkCNTiS1vQHsOnjWBmhoYTV054EnH5wy12au6RY8s3
2BOMwcDQ8hRxDkP5kWkSU/0HD1g4FvCfPPxKSPo+/goV8DKoDlWzLvADI3q3Y5dbxxSXBZE6GRJw
ALdHnTZfkHryqb8bYsjOy6qEvLYP14N3TpliIAW6Rgw9QKlvvBB8SrD0Fb5J7p5Tq1720Ni6LXrk
vl+jr4RsHP4I3xWLTFlqiFLi6Q1k8QvX3PgkwrkYpjLswtJJ8NL1oE3PSIz7q5pThtToXGgOyiTU
9bQkSXEMDmPDhBP1EM1Ad0kzLubGQw3PJSxzzM3VI/+ECzWZdwZcmnl/ymYDoj0+YL9IJOoXsMZJ
Ve3BCbRwLvmL+syqxWfMR5NhIn550SaSREvsJT45mI7F2TpnHqvYDKIK7Bk5vyRo8Wgnqx/gILox
oFm0HXTvsruh24wcZKGew5mconjyFVhbDBIeRTxFYc5yAL7A/LjDvzJ1lPoBzUa4GAf4TbQmzMIX
Rsi4GshEkZBHcO5BbuuAcW1RX9R3AyuB6JDoMwSsDOx5Q/5OAPnwbQR8R8+BixjU2IJmRJ8+fPyL
qv8FiAjWcvUkdTO9Xlo/OFT07Dzhpwe/RD2D9/jLg4lo4h6BWTHt+lyswZejlcsunCknyMP+nNaX
0g5jnwO64uFSlEffn5c7eepuiu63A/WyW6QtDjI7spq+6uwrG5NYAIWHe7/ykMk3X4Ccg/LWWZgI
qeWRKBDjBQKXh3aoXVbPEJhF5/qTfxp1K8MlQpHXtxNsJ7KmmSTJT4m392BX1GeENBJSQJtZnqmu
aNQqxQGZGFm4uERx8LMFcd+bggPNwkP9zQSZV0lHFtRK0L8tQAzGVjjvRluktTLLjhCGJQ9VIcPz
HjR3hZiT/rNlvzXN04DTj9MqWQ9SawvRwgPWbu2mvQJQyccsv1jd3gAdIdqpgcWCiUFowRJnRBxh
KefLkxiWdLlR4GN/RrfWNYEX2WZgjBvbHlIqiHsgNulGwUTx3TS7DJpzfOHGruvJ76bB0kpm9t/W
PCYkR5Bx16aBdYu1bphNLpJ0I9Kd1eTPoJQLMDhQbhI0Gljk5Ymd0cGZlRT7MwdLOgLOkXyAHeEH
s/GRCEj9lawYVKDRA+JoZx+LnnASPHV/y1H4iufhyGGieY7njM4ALz53+HK1h3zwc+zJHlF26ByL
Ye6Rw34QFgRCZOIcwwEEwANR0hBJd1o/IlCIvkqi0FOHkMR5HR3pl0GEYcK3ew87swuOJmiSZ3cL
jIadulSEP4h48fuou48q+PqkJ6Zwo78lFGSiU6KTDAUYrZ0QzRT4+VBFMbwmIjNDCDru7l/Yyhyd
DVIlRApZb1feClZz7++MpYG8RtknPSQOJyDiwv9Swz1pU+RVWDb6yHjH1NWtXyVtuamM4DgBAN7e
Cx+ND2S1joq5GO3hnNbhvmdDRNRQ1gUjyxqjKARVyQcnLIjRm67bDsodVI17C+AfiB0Y1gL6ffR4
YokzHkLQfmVDj+Zr3nMigkjT2iMeouDS0AsqMxAQbH4o4CaAxNk/qjbK6GQpjVEpM+HfDwA0R+I8
r79gPeYFrbqtiTsc9SicxDm7guMOiGnAORKf+v5gkMV6yUW65R5EV8HcYGc8tIeBwnAnHUJ50pNO
jZLLQglQOGTqjfR+7nUZhwLovIvihJoUOjCRUcyLab3KHdnEI8+5yqZiugj0Ldz0McoG7p71opjB
muHha7uMmpKepjyP7E7LUfUVCcpGiGO+XRpnIf8WIWYgABo2EQgb01acLLt+VT87/HkuVTPD5Lze
fahlwVPfRbwzTzwXjhiyESbaw2VUki268EBWBtDMoJwtBBpMIgkWnco3g/AR2pJijyLexLV/Ut8w
Py5vlGWApSAs6RzS/C4M19lnBTeUsBK3Zsq0pYnrF+d0C8KaPUNwZRwizJ4L+5RyX+s8Ei5xZoqW
uou8DUYH6pxSrkWHJ/6CO/PpUDcCXmF2q2kjWNlYU5jcZ9KKobVDI0TJCCF0vJcIYgVTTuMFRb6s
bXVjRf2mPQRSVQmHsQN32TC/wYQixtUZdnLzN0Sj90oOpHpuh1N4RDPcWecedmAwq0on/BGrueIe
GOV1gNkICQInpnb0lCUDLYI2CPWVp+C8FjI8JN9TEghJiWDK4A52B1rI0vospGCtUIYCWQkzBo3W
snPxuBLh2vVE1cxVeW79EhFARKAdWDQqM6rvHpUJ6RYCyNMHPBw1QjuWrNMC+Rf28ZxoBUmsM3gG
nJbMhgOn+9EQDq2TszRitwdV3VLPMCiC3U4+TJj9DM2FGkoo4Rs4iH04TNwUshqusoCSLDVMvxoM
Y+BEJzd0h7Y+lyj1LXwW0L5zYk7CYP3RDmglE5QVMS35DYJrWaCImJHtwX0L/RxYBwA/tt5tdgPc
drHbJRGLzMtJeca12cGzntLJ3ANWFf4iXSVOv5TQnU2qr+4bwM9rHP+qCW+OQIEAm+JsNm/ywKnQ
5egigb1Q43sZmtov1PqqvmWW57L96In4PoSp4K1Qe/LCIAXN6FuHK1vKfOH6uRvYpPzI1lrKF9Zn
YgUvFfoTkKU1GfItHvElsdGLLFvJ5Vq8MfRG20qUrHrtUO6qt1z8DeNfBK1IKLtHdh7CeFrx1bTd
H2Ptd92TtM2EobiiViq2wI/U24y7ZwWDRLwJOHzbAZnpMQEwGm/MWRW8pc/GxLReuXZQRoM/2fhm
avPpkOfgkQGtPymjuQkLVA4fJpleowlKzB+TTBJtx/8N/sRIxc7gYZTfbXJ007sH1xQmCncKZD3w
LyxMv4Q4gQV3KboL2hKlNydydxiGlevnjoFaGn80DRMxhIYCvK8MZwq8EKJiOmBGslefQYAFjcGQ
ZtqhFy1YxCEhM71LesgB2YR0x9Qzgd6W4lHp+8sPbt7qOj6OBi5lt6w/9+oY2N21wI5Q81c+TiKB
x5kHbSL404EyDZQx6ffo5pH+KkDACWb+3EQYG2IFo8aXDzT/QrqnuDB3RBEwtYP9p9EH4kURQIDV
IYdp+UZAUFsf/FXg+NYmi/f5A2azW1546wyXancZ/Sr6TaBsb3mzgXdtcgo7RskDtscN35kPYaOJ
Xlb2DKIHDnMS5gQ03ywBfDQyvsr+0aGDRErpyGuGnUGNFSUxUPLT5F1AQ4fDVcBiMnvS5ZmyDUgb
OiSnA90RdNwQYkMVKwy91j6+kRrXQkyalATRtvumfUChqfAXMjafWNX0yQEuOpyRfKHeOH/zGS4o
fKP0hjCe6FkEZ9fa8ZHRb4V129ESALohM5hbkQpYosJ38RhWrVnKtYjqzn1y7HmMko1hpbjKOfVv
DIwqBH0BNaAytvsNKQpYd5XL/OBCi/aOCHF5zhqcIzeD64fcor1G5cwdDjmyH+WKyqge1hVGFGji
h4Y27hocEEokS53xI7YY0xaxZvpT8V//QnWVewcVcLhXbKK4qnwHzK6hXG8KGhSXjb2CVZMRMYkv
10x1et/GMaf4pvsKrJcE+01xoby3BOAF6O2wemWcAKEccV/Xf+WUu8agOCWXNs6Tvq1qJ30fogUu
8bZFaF/NCmisjfIABchwmPWx7kGDc43IiQzVC70bSWBfqBcxnxGZ48AxqQ+mtZDVJ08y5YcVgME2
3VLxFKyVsiUe3h2l4cgms2OO5K01/ob2VGAIN0BMsAaDUTAd5TAp9Zc0kgHxHUlBKFHmci70m9HJ
jRkrugBEqXPf5qu8CHt4fAu8L1IbB9qkWljHCujExBMZBejSe5vCq60fiHwxwYy06Y2IHJD/CYAD
PBKKDNJgB5WTY5HbNb5SKu42GFmUNx3nmoMHTXri6iv1VnW0S3juTRCRUkaZ6n4cuwoT8wlM9wcg
m4wtPOEBdlk95W/Ng529rwyC8iKiveiGBWbiozx545NLzR2JbYN0glAFg40gPFgzaMcRE1ZzYQ0b
mnjFGiLDTH66w0bdee03ur1SPIrAgDTe8Zz7oQPbtn4ZsyFMxHH7yAyElGDYWv5RwtaNUANbsv4M
IjIhXNgKr88wdaq9yOnO8bQJlJ/0u/tGh4OMigtwTb8OIy/6l7qr1Re0wah39GfjU6kQxRViDLAj
7gk+hbePBuhxgNjrAls6OzljdCld4S+PEc1LEfNWF/bfZNThLiPr2AAZJgua0qhcE64BtWLRvpDd
EYUFNU43oMVNhHwbJXPJKZQZoVBEzh+FYmWT5EVUk0QfzZCcccBXRpODvAp12+hTNDG7+XCCLlWt
iRG8Sa6jbdIHtQueTX/cU3aEzMQX8elCoAH9BiQ1t0FUwE8TeS7y3QajrjT7rH1kIyvSGdNK5Itm
MZFMnN1S5E4KsUc4G5wb98uHXmBudO+BN1Av/yDsSpgdsBxYCElGz3EUb4p4F6IvDms2RfTb7SwP
iu+L5A4kiOUCDqIP7fZFY8U5I+NvZbLkE+/g5ftU76FkzXFbN8c3BiV53dMqG4/IXcj3z4oc4XgU
Lw8Mr7YgMZRHNsps8EHdsplXl3+sIUrFp6auYH4YS2DWM+4lH2iEeELjrLwDf8ctM5gSxmRM3G9R
XBEgdR/zdTqM56Z8PuOrjR3cQU2TuoYkC+YG+FkB3Ep/n9VoqtXFJ0ZyMVS3CVQrPHTZp+KVps1Y
6bwg8xrxynWMbQgkPJridkKzxyBBO3+IGsOtz0dT1F3+FGQIJpYzn7OmTKYMRblMYuNQAxIyqEIe
yixR/BJxm3zpcBqqOSRLFtXJsKUDcdyrEYECvZ9g1QyKGB6NYjVmW/MR0hANXtUuqZ+PBZUQZhfq
gqQ01P5LuDEkVxLkBg9uwETCGc0qkA1tqm8fhj4EGhr6GmGhwGblbjE2XrkROSw2w5l5mpadKKfQ
lLGZYH9xe+EEWSNK2kT+XsSfqF1wO/FHGTijzXCsrxUGOzSExqWdNr9VsTC8L4RMRbmHogRxSNjg
sYORvOEYl/hfHcI0gwKUcW2mz+leLL5FMCXs98a9a+5TqHckeKtElgcvZtUQYfBj0+R1UgJR2IQ0
TAmMkfsp7ZCqLM38lj3zG1NZmHwaEnz8xTGzjBHZY0eVbCm5yXPBb1a6epoxYfHSQSghxL5VQb/h
nQljN8IvKD4N2Mghvg8SIzGAAGR3RKPBS4kc/VTSgaA58Di8Ecuju2zeApIXqTmq5Q52CZZuQ3/s
LUe+WQfeQhzaDe1ATX7QHiwTrjI9he7gAAnPpYW9M/UgN4XQxnBQ52GM9iFmXq36k1vuFPeEcYgV
7Xq6QHTD9SEpAT2qPV+05ZGwfDf5pl/SPgmWsrEDkTXNC6Z+ITSFaY6vLQpGdcfLE4OB1x3F4AHy
ImQ3ckG4OACM9zgLxzzvDTpmjIjiGLOhlXuFGci8BeUxwrAFee3N3oMAlC6HinV4IPETc+cevurS
sE6MyOBLKtYGTk1pOiUSmIvYn0rIGcxy4JUFe5PcDGan4O5QvdB3TowX+4Z6UUPN+FtsjeYofb5R
dHKBahea8vhK+0wIgT8RHjxERF4eEe0Q3EAnBxsAYBukF4z0DHGdJfd0ROpDEK+LSsYfzCVjAlxQ
s6j2sAFtPjDi2mhYYqKJc+W5FzcufdhnhuMwu4irRVmY3kNpHnXgI0U5yJ95gI00k2ftAILNc6OL
zeF7eBsoXK2TjC7JYN2r8bh50tny3Ani2Qg2Zi+8RTogIT51HdXUG/Cs+PwI/CF9B/PPMjaSe2JM
A1ssi48wlVV9FFcDvWDTwpmHuzuWZXhDrTtO/ozoGBZjO69wf3ymU4vDaWoZ9g9ulkQf00PAoCSc
BXVTkV05gsRizsUGbxV1cMmnmiDQx3GBODzMlsY3Sgc0PkRx1cNmA2OGd9fyDQkgGeuO71s/aAdy
pGKGyAfo6ghcUTFTUtrt2aKxpipoSqxKR1Vt7WAOgCyBcvuWRUdr+Vmxql7uCZlitiFb9Y/X69U9
bGnkfbJPkmbyWXAcgddoAggz8S0oILE081dVqEzOnyt36UDmDMJkkYo+OcMvx4EeCzBwqJHJae3L
FY5FpbLXJleCH6t4xum2fpndL2RNkFp4QtVkQbBT1jGTsI0H9L326dMkzHG5xEmVrubbJVibFqij
O8ic4k33VE/OCtNnnasqvJS4+VJqAC9wzwXvFkBzZFnydMkZhDroscjXzVzTncbcsNbknSKC98xg
RM1hTqo3atG2eY8cdw+yGEoODnTaynpdrmWElCJAtpwAw+GZWfRzXDoWeD1hhCj8KZVztYQXF2yp
Y0m4MmdUgFCq4e9y82pnSd3RuHnGKhk2LzXCT2EkL1Fr+w4nElRiR6+4eOiL+OtuBBlzTdfLAZK4
D0VG/DpqaAX/lYNZ7DCYNB3ayxFQC21BYINSntFoPIBbPPZOvcY+C8iORllnrNoujiBK6ZGmXCca
nvXnckq5089RhDhB2AKOXzc4nf51NDOpDkX4VWt7UaUqJ2IhOvjul4fQPUIeQBYhCNWeDpf17s+5
YEJr34O7A2+izJImrX6xyCmKyZCPNiaj6UZcSspKMNdKtIxoC+cGnidwHJ9Eh2J1QC4fSTmco9GA
NvED7DCHSQvB0/NGKXZIUtOkws4anClfuZgQzGNQYGvd9wtrgRgDEAkXMQwcMrrOvecAZ0XoO0Bz
0J+8MR8Ff0PW3hD4HBylYNFo8DXeQXKs022HFz9JD2/UYoYwVx6InLytGowMyyLdUNqR+DTCQI8E
1h7/X7yKfmEDbLkJy55xKiwem4OxcjwZvGuKTtcSftvulT+pbdunOTo6s8rUPYBOxBLA0lEn8X4q
n9E57wyd3TwpkGNWb3cnLW1xSgPALRE5yQ9TxI0Yj/Z/4jjbbhmpTur+z1BWzUlecK7A1cagQEy3
/pXNzC/C8bsZwArcguV3h+L2U1yHYF2nq4DzsMZqEEcF6wjeqDMjbdojqBB+vCozLcx68GnaUelS
5qRsQNWA91IfOAIMTJ39d28NLOXiSpJlf3P5WD2XHbcuYwYArp5YYu+uCDtaa55JhTO/9OzeHOP8
trmzXlwdLFXMDfXhrb1Rplgw3NZ4/zAnbqwTjhz5olBtdBT1AvGqeGXPsavKJ8+/qJf0NG7igLnw
CJilMX0U3xA6YQBmK1TfVH9KeIjpMxPMsFEhmOm9VBcxmQWzzxa1CoKTCPY39aFID0buK7yLvH3H
n00KCRF0Ap8s+al27z6hcYfy0tAK6gsKvAfn5zbe4WRBMjCzUjzjxDluEyIrJ/Uu7cu1jph9KfKu
GqMbjXnx0zd41YXzFgdUed68A2+TXjuqyQpLy4es/CgoC4U14WHoUi61jU1R8yMLF6ooSu7oToOc
I2AkWgMPAEqccLRPoZMymL9N+9hBVIjhfL3UlGmFowWRfpDvsYahIWiJZHbgsGlQ6FAXzF1lhdMv
QbLmN0CYfoQRFrtXdcABKd6gaeiHhUU6qLGBC+c9DfllCCU5cMeigirSrXo3mtXaVvN1G625cAK4
o6FkvaF57jcqXLFM4882B/Hphg9V24/Uuj2XEeh/xUReY/449JjjP7zPote3GsU1jllt6OTeRoDZ
ZYCBDxv9CYgSDa+Oo8/w/1rMgGWY8xhvJtN+IyIEjSfDjLrYh0+F8z9m88bfaGNRbKV+VgG4+zPE
+gxUQIcZnE6vYEQiFbLOn1uZ1QwXwdJaYlE3uj4Q+Tzpl+0C3BxhPykIDGgp9eotnow4ICWfJTdO
AykMGUFuqyXr1iaZU8ZySmTSvlPeR6AJZik40zfHtF4GN8NmZElru3LxPMeJUxEOwAxSxyF3YD2p
/lxbEV8k/dxEay6GI6iruaexigJLoL4CX8C5Bb6nuyukDfi/xFtaA8Pw8KrgRcFY+49Xoiyb+Elk
o5FtsATwj5m+Dd0vLHjOgQFvG+7jIonpkqZknIXpCrBUzpbcoqSWKWeve5d4S/4tjIdMDhyCaOuR
cSi+O/9MRRXn17C4euzpEMr0W0t+Rs1ACKGOS94OJGyTIShAzeI0A21iaWLz1NY71BOgkuwwyNSo
3xec4pRJmAWQNgqPAAa8ubG+ELk1kS3C8MpGx6R6FHDPVORppFji2WfLNAd2f1PCX6KrsHIWvCvx
V5ihQHelHujwDcJBa4fqjhFFDEqAtSbnFDX3WPYTAjX5vDGulyCZAYnaZDlvw+nwXetLjbQMQD1s
B5QDQzioQcaKoxpnJ/zz+cVZVC5LbCW//dkiOGNqzKiLEyEDUpzX6yS9V++sfwf5CrMHBAXcfNnN
zecewt3qzECFQ417g3MsYyIFDpExPePaireJ87m6WHcUiJNmhrLGE7CDPyav6+H0F0MGWFbFFVfP
0edjigWtekPhZPXI8G+9/8BYixIUZnnYzTA1ymcG8mHq00jjHES2ldZ7vq2zuB5Am0t98ekvEGFz
dMNbP8TvVPzlr2EXAilmbAG4HgM69QTlxQ2FzdjatrgmNW8RWiOYUHrHRNx4J0wkwmKi/MToquFC
TDAtZAjTnmto+dwQ8kwfntaD6CXcEQHGZfO73iNjbJupNsyRFJ7PpDm4zKMCkIueMBFtShEajsKs
pRZDc1l8EP9SRnAveCuRuoRhz8e8R8S4sPAYruEzoKxZboztc8DWblHLM/SgDOHqh5kuTQMolIye
Z9oeueCRZMU2FiGoLuuDxn0N0AXHkbO6XXJSYO5vwfd+mcbIgmU/BPgMTglshemRYOEPM3U2kJ2M
EA9A9yVc2Jhn4eCj+ZsYxTeiTgt0K1s22nmMPjhwgxorDqPetsIlWCoZYxRmU1pDJgw5iGcwJyYS
jZGrLADFk18s1vB+r2w/HCdG3DPuWpFQx6/TZMFnE4UH7G0o+WI1xXAI7FKEchtuhJjlhvyK+JaT
jPH/BPCLo1Uhvphia255K2zxvIRR9kbGBlnapJMNYQwBArRRUzZrxD3PXBO+eLoZMmzpIuQGI4Y5
VkjmU2bXw8dQNy2EZdiiOz/GehmiubsPcKbg6MbGK94NIHE+S3nN2Tas6epluKHKglXTLaN7RvZH
d3GVawPqrT5pjQUEa0xRGJ87xVVrlwDeC2lWxxhRyY68wOS/AILtF403Q0FwjEtK6GEeyFhFTeCZ
dD+JZ8vjJPikgfSLb2qIFK06zHlWMh6Owj6Gc+x+s4LcCiMZ1H/Tz7vOtiQYVvKSEWfACE5msgOd
pLol1a2J1mL3rsxNGh066V4FGF0irYr2bQeZZzOSzgbNro19LN9ld15fpJ8Wn9OZinW7UwFCbfNN
DSlhmcrLGNndZCfa/I5bMTT+8i3q1eJCMV4Oa9D/2tvgnglIEVxy5sLcWNFCre9k19XCXlY3HUZq
v2yiDKp6MS0g7CirMFsXGFtzbDBMwwHT+JNm7A7d+h6uGBmmT+lzBa8AdCjmQMEoCZRNLOEzDT4f
TKx3ozsg4uGJmwx/PVjnxoJsRt5tEc/ghXLoEfeeEa85UTHqPNDjExSgawvsugDrRXQXjGe6cQsA
lAXipiWyyx1eudNXJGsk1jdBF7wfrz2wHX2uBgYio/l4Yo1dg0CVAkdIaLcEifsLRn0E9nwgSZ3q
asknDTtcOsFL2AESBF8QNuvAnY5JPoc5RyQtmTnPn0B6DEKobf8y4xtYLHKYd4gpYkBEFtiLFD+i
gy+2W+CfdgiELbukp/JRnRLq7CsgxmISePOKXkBeVujLoB1f9F9yFrHABOloIE2mh8BdCGR5UORn
Kz+c4vyhYs9mh+XGkGEoMGOC43/Ar7E9EKGspVgaYQzNHAGYbSUdGaK58Po6B9vyiCF/jlPpQpNX
RnKrZJ78EgC6mGXGs7ZWtd1WU8LRBToia+qJB/og9h1W3Fh5XHiEroo5AGmWEbiq3Xe36kO0OD78
dnP8nHAmcfVn/INFFFpb33NAvrx4Ayki1h3cyOMf6VvDpPHlvnKKXhHy5bRAYAKsvFMvfb6ohqX2
efWOuTf+oNpyzwdzamJS3ItkJmKQ49m1vwo/sxq/aMghQGr0j5Udc7MgsBkcGeO97y5Ztr3jmvOk
nhbmlMMlKm0qUTvnvFXxIJ8DU6fJlJyRQVzKiNPVL4UOhp+jm9LZ0FP/q9Mm1l9d2vwqhlgsX5y5
6LPg46DJgPPN7B9yWDRtpAkeisAJEvKuDhsZguKhFvHtT+RXrk015hLDnOYdaQbiHZrmEDx2hDe4
+BlBoGAM+bpQemdT13dy2jD6D2howlR6+CjqWF7QJ9upmztEfIbessjwg5lRVNCfo01JvVXxC3SL
rNQtiPXGwdSWP2uB7Ho0CKXDcCtmigiNVGR1TYcz5TIUbpogbYk6zesnH3Cbxhl8EgOItbBdZNLd
huDb/JXTjaLCooQu4TBR0sU/OpUsaubxYvWR07GDJ8LRp16bo+8u3u2xTGYU5x8UrHjOwmnutyFv
OIDxMhpQgXjJZHHgWNaNHT80pdEPjkqxRvs5ia9W8oyQamG2hRs1oR9wwoI5DoRAdHm+4H4cgQAS
2EF8oK3C4ZtGLFj8dnbesOHWrKCr0erWr8+3dlVyrATHoeFwrVWMUyYrYKyynhMfy7iYetfHoz68
imjEzUWZzkB0seaj0vOPAEnTvNjS55R4hNIro5HKF/Xyo8O2wbXMIbkdJTjWMSSh9VhAdtdPu2Mk
Ak0uBaefVC8Z93mOYi5fkbNswkgYt/KKoQS2RkmABdiUZps/q9/xcMq59Upu5u8asn8gzn3ITh96
KpEL83eseoQKLIrZVjOavms4be8/6Q/Vpi796P5e6O8AsAU2W7RXktxOzE9FBKTHbueeUKmtshNs
BcX7y/Dy1bVvuBhVsy1ow1QgPMNFqu/aGjcm9lfolZoYsbY5HXAgZe6NxfNUig7BvksIdiyhTt81
elDV+E49bH9ZdoW8llpOap1ZEprWiGtMbtVL0V9M8dcQvXnkAYDizEIQTCn+qj26t/Suh/1Uoc2K
+6PA0sPS9RjFR9zC+xx/yV8+DfZbEukx2kJDbxU8sF0fAg4MAeNK94tzHxNnyjvaTUSgbMMQm4bg
F5YMfw5KEsocenK5OVi9OPkjWg4Nr6Sf28JayeCO0tLltxJSndcRxhrGt5Ihzp5nIQZG3UXSdiWv
I+v7ZuC+hrXTPQxu0Lb9467WdEC2b1ru7o8mHAZAou9dXpHndkz5KU8DvAhmWcfFAksPzrFtIsqF
qkEkcbLD841mg/6k8G9Fe4QWMhr3Yi+or5HjfqCLbPp1yu/hFElfjfceVhkhjTys1MmIiMlUx9+w
s+J5xaEwa22sjb0QCtDEdHqqeV5A/OC/tsDIoOOEwZ51WrzDIwQj9cn2i86s4UG7QYtgLkmPhtxy
1xVOc6IoNBQH5N67Bsme9YmDg52+w7dPzhURLHQf/oLX6eIZI2t4fvBqMY8RV+ouxDFDn/LBmn+6
Fsd0cBa5cqTJax/IaQ8NJ7C9u2Ss8cY2zSvz9PUI3DObJEtjAV61g6s6gBH9CSPVgJPzO7+grOUA
grmgrIitRhlK8jaj7ue/XtCC4LDrZpAgIBtnvyoyfSiu4c5dNzFpL8IG3+ZAc8AZ8NZLZgqU8GTy
H0fnsdwqtoXhJ6KKHKYCgXKWZZ0JZTkQRM7w9P3Rg1vVt4O7LcHea/2xE4jF69fMwZaPAoqKZHgV
GHMInAOsvEa0H8vJV8nYsuXpgUUXS7fA/N4syM5s7m8fNIe1ig8Ji/ROv030AamYBhdjjt9sWyme
f+G4af5BnxhfMVJqYsfmoFwKAZj8c1cYF/AE1KGfESuDy6JRTRflCwav3WfpBbD/Z0MgRn7qr9SR
3+ljamjinB0Qa+H9M8NgbjLZrfXV72Ad9zp6UH+FxMokGMd+H2Es432jwRTSVOjgnZ2duRASpBjw
OtNEYFoeJxqmrmJuwzqRj6rF60JCGLEo7nMcI8G16Cl2SruEAAo3SCZATOlxN+wS9aCtbSpKCL/b
cUtihuRZnvRFprN5iYwNGbaD4QFn8u8MMQZecyGyqVcHJlGFG9mIwrDqPJ4e01yZ3aY6t5wHjzcP
q9NAM/zUzUP0XdhSICFikIt1SWkbCZrjjQ2vulAhYK5i+gudeTyDiXWri6/9ABng9awAv5KaL5P/
FhCcYQUmS2ItUYsBkRiQ2bOUvn4FBOMJq2FJyhcpV2PgiciynGRLFQrR0fo3Ru6sduddKeVH/iWX
4FYQxXeJug3bTXudtQQb44S9eBDWDA46Oj+S/eZ02uJF6Zk3gNGQoIq1A8st+ETwQN9ASizzMFd7
8q/ZS8N8fWuEBqcom3XmAtm8IFfp/ZecmDBi8CMkMiEqNhcH/1sxcIQslAl7P7pemxC3S5GBhzVb
9RTZDbWgtn5Ff/IO0PIhP/Y4kZFVLTgS+qfITXlDBr8RaWcGD+GLJZ4UZyzz8N6AwliWAG1lRcwg
r74DdtQL6LWYWSAfKppcyEZAhqMv0d3YmBVZsD+N90kK11J4RUrUV94kzf440dY3hfltgC1tqh9J
RhuAGWhSLqO4hOXPVNSi/4hArvpngpqxA/tBN04ULNxQDhY+EK0yrGP9wD3P8/52WXTjkt4Bhjj/
c8RJtomVzRxCtczx8VAPT1vUWQUxLY7q9NFdLLx7nvgpTXufNvC5Yg/QES6VJz+w4XNI6lhm47oo
7KhcS9EZ8atJxhfZVHNVntXtyL2nyI8TM+GJyzZYMt4iooRdaRFwA0IXcFY0Ixvpol4/JTTIO71d
ILZR2VtpgWdl5zGXsu/3t/mAAe9Jh5ojY+MNgUIKCMz3SL7rs9+pn+Q6WbgX0011aKVHTiJnSQcz
E3a9i/jdil/G7Ij+2l3IWpXSpiRdlPpORM2vbOGX7kEznBZFx3AHquP7JHy1VtfRTKoNJ2qym7Xu
Df4/n3/UzD6scMv9rhOX5aTr9DT0QPrkX5KFGhy5briVY+NB2VId7lAbidrKf1x1DeWvutZ+mEJJ
neTEP0EmU2uo7Kr1wFJE4Ata/SVix+jY/M4VKHlzxePE5YzZNSE+rei88Ef+6ymPzGFEHEKRMAZx
IfTwBLwSMFXIKgjbRNoLbDG2B6JA22PUH+LwmnC9t1uFWHZqG/JF9oFlAiHX6ACVlS+foXvVMR+b
ro9uGeaW4DTqyW6Mt7497/2ME9OJoAeT4pr2xHENnm6R4eCQJu0kFTgrKLW5g0pHRufjKwTx3PQi
5aPwx/s8fKl8/Ak3K+ot8Nwu+eBcyqjCG744U5pLfUpdPs4rn2TQ/5EZNO8J2pNTIASyQXdvI4Kz
mJOMU8XIjJ6R3zJvCJvagwtxWUSgBQl2fMxbwEwPOEugJbSIBJxxFL59TxSYuBzVIJh8FcsEUiOr
AcE/FCmYMGjFrHXbMsDAo4osX8CUSwEWcnzE4/8n/gkBEusAEqxPcLrgel3lx/n8XYvTjrbYdi2B
KRNL/8lEYXYn8uvptvMAAwwwVGdKqCpY9cFW3PE7CQmSI+YaWmZQiuSgS8TFTN2OSzpCuoUXC2B9
3gyyPUFlCOL6bRFTiPNEOV2TXEZAPA59hBHQ+C24nWNBhBDVBLwdrjbFBXVdsxwd8vQrgXNexyl4
T4QDF6UBN2sfyjV/NcU5/kO3Wt8z0aI6qus19eRidTamI6XzQ4YjB/3TasKCX69CZgnygk2yKFDM
oUpeUVUvmp7kL7XUw/EpUV5ksqG6scGmtOzooLPf46Htt0lyJVg0lva9Y7AmSoVqa8qmlE9pdeS1
lRtG3uKFhcPEyyLhVm5/uBzm2gWUFLAi2fcEpak+yAwn1kDhSeNryDiK3/jC4lOIjgGXFf4/6WT5
azne6OjpSm3D08xZOOW7CivnnAUSRgvCHiEqGID5fobqS8vxAc1lNk/YK945vVhFAdlIxYr3FY0b
oDG6BhT2Q0h+K7al3xzmSMP6Z2KqxT73MFVKMzDxuvilRrQUyjZFJacfmuZDV+grSNakqrUoldKX
/MiVV/LPvHSCN9PfzJPFmhnMz4k+br/1aq/lJFGUACLXbVWKTtm7+bEnQtZCwoXIM3hAPDfdDi/u
bMC1/iIqGjjlUD/5yT9L2TJ+kWQ9og5pXWkDDpQdOuFU84KdUavzcuTBVqY4mWTZsllaLNbCLol+
kczrhWO6Yt4tcuGlG7hiQH9nfEM8tbIjBtOCrkb1poSfGZZQKVnXDJtoN4Ex8/Q2Aooh2YfpCGv3
i0WLTZcXg8YINKFhsdXuucYzvIqHzRCf3lAh4E9YzofzLHK2ps/3NUSpxSOLkcFBPNXao7DrkblR
d/CRi6ssdSPRBne/kXWG1HYnEGFoUJx1qPo1sj+oBWDsxkA1MbPQ6F6ISMPUg5rMnQICiE8ogBil
62iN1oo8xtBCaQHR6RL3BXOMKIGSOhQx7orTdV+bN8ImV81TMI9+tOJ0nAzAI0vHqL5s0De0H2K1
jQpocnSbtAvNVgHo0zb7wFpj3TAKnUW4abg7ngCyzlcEeQqXDD5m/EywxODwUvgzxpkYVaSrZI8g
9exXuYClbqM2+55mIBbK97mKJKI8TgoDmf+T9d/y/F0SAt+oDJAXIYU6GPjJir7vEEtvg60Ch8Rd
Uu+pdJyWOFrSD+Jxsp4IDfRFWI+/aay1o6X/FMpr9iAHUjBseqBNeWcKG+Kewa7jTY1y5wPkJ8ec
7Ttqv46jxzu81PE92JfJChnb4NK14z8K3lrL30w3lM0apiHtEOD7pMexcl6mfyK4QQ3O2bc/v/Vk
zhGUckVnhBJ4JVwtrqFqA3UoCa6FLrZ9JtxWTs/UTw8BoQGLHOBlQZJVDkd8lZVzFs6ZHBNTPbj0
6JUdofv3Nxqu3U/sH2t0Fx6RYWN2mDDW8kIuOVXp9uY7LqSdfCZcg6Fk2ch2Gn+M7F3nskP5vaqY
AIeP2GkwNdOKojGP8Nsk54hEY294dS+zceKjSdXCj7Yj7vGuo5d5ZYiDZw8ssvfsExZqlFda49QY
v5zt4PBNZIBeOv/q/BPKfdq25amgDO2MLOK9wXCnQRVbriLYbXS2qG8kgDm+yEt1GX4TYC9lDKhu
H5yBmBO3Z1F61feqsfsPUKjZxbRUzxYco4PX8VIYi+miQVVv+YAe01bP7f2rSW2JvmKKLcnudesv
Mt6A6QIWnb8AI4+/CE8pnSvQ4kAWtJHU5+RHslZASjGaFXw50PnPd7gxykf3Cii7+0fe255iMWxu
dxl3Q3Pl5jSRvsafWXoTfG/aySQOcDkHXr/0vVq5ZVQ8yV558OcYCBflZiiTE/yCbJYnrEfaZ/Np
lesphX8U0ZUSVcGK6GATYGLONiPp3ZjwQB+2co6TC455UWtbNPnisj0gSrvmvzrPZu8hNn61HakF
nPbs6Rgi1xqRD8hlWwyEmbrKwxXFTRpPOxUtPtFnPEYqjkSblW1c6mCG1l1kNBGtxXisuHJxIVcL
86fbjt02l6+KSAb4q6LXwtcMRy9BEhfjz3fDsomgw3dLqI5qC6MtBVvJgpwATFlIjuRgBIyGfarb
SeS2rJyE7RLF0P7m2VdtLAUmK0QMWGwUr0G1NCfMfgfniDjy3m6pHMPKfAWq5OhkEt4ni014SFE8
448+pu/twDWwAP+yDfw9ZHmwhPD2EuRqy/su240XY5EujyN7t+D16dfk2xF9t6StLP1hI+dulqAb
KZYi8uxvyrZG8qUmsN853KwpnyTJEEtLXpiFnK9aFhH8xO29IDSNWEnoQQ99LihSRyD+jNzO0fhq
zEv2ozT2uLG2supkPCO/evStPputRCscjeVSYJNRTA+68hDxr2dud2tCB+0BR6W4fIVXLVjgiBKc
Il8hmFNt1c437Z2s5uFRzqzyIRiegHkdxI7IRLjLDx0ba3SxjJWQH0tqnMRVVHgMGcijwfO9nM6d
Yg12NIAJCtsI3xWVJOo5J1Uo95TUTn4QOe7Af+3gs5Fl8g92nH+MEMJD3w/hBisi9YHxFoIfbJvt
79LLJw370IzcxvdyJRGDTCvDKa+xd3yNHwF/fkJf7hjlUabwMNyZmMCjcwuhyauaujUvXkbDOmWc
aO34f+Z4z9J/JhRL0YCjUHOvuG2Jmg3nggNuINe7CphdeWBtZFxBPyKT4kLyFWIfxo8ItxzzasQP
JoORpAzchKM39yFqV+UdkeDv+ZbbcNKDE8IUecJga1TO6yeM0dbGaL7rmqU02NIzqgVrqj1mJgg7
CBwOiey4ZCsFl+0RkQ4JIYEX/eDQMCc3zL0K6LlfK1CE1XvGebUGQTzDBDNN1u0i8zvTbi1Boeqq
uAPZgB3iO9Wj4xtlKrfwVG+sij13jSsIUNqbhF8D+BRFMp57W1oH+DvaufriOWdfEIxrXFQLFS7p
7OGvyulAhkLqCK2XVLeRXOKTUJ47ehUdYdX+JTdSpp1yQ1oyHTyrKsQYtShuLX4XtTyUi8Hy8i+B
loFx3fnfnBYqxxyU7rGIkJ7Cq1mIUqiqQ4o8h0nvUkLhR+MWaXuqA1ENspECx6iEsZighfpP/iRR
j3FUQNKxRylZDzs6h7DjTcUZXjgePlEoDR3zMz2qMp4NGyUHAARO718UGMgn8CaZB3DVnwGquF8R
95a9PY7EODuSJ4eiarNB3udNkYewx7oRDQeSFjkVPOJFI0XORJGGJb5b+ouZAJMTu1oK7PfOt9pt
Wxp5OV8xduzCeCXN/ngOP6ty053wpe9qHqX1NH5rGIQhbxHsmAeJvJCvmjOth3oV5yYwmQo3Gj1h
UhDV3wcw/cQ24hcTZSysEFfyu/FAsmVwbs8yBIVoqjuNZLLvpv2JZU5gFVd52RY5BxEUeezGq1p0
YYAxCryXeaeDNa0NAv296h9ZuT6iSsJgURcx9X7oJXn/3ASA+MSK3uXkCFJOxXtNcaZxfDdUJP/Q
u4OeHVwCUrraqAHqRHI5j9EbYyeI+hrivTe/38GBnyKZjtnOeTpQU8yvIi5F+AZr+ichOxNaEGBS
oRdMXVhOVSF1ejwA5HJ8Bc/MJCJnicqoYgrBPuQ2SCpxB0nvX3WHT5OtK9c4B3h+YLMh7RaiK4YO
O5hswM3Xa5poo5mXZB+Z8Cs88pspHPEyDEuCfaFkS4Zo9hycS/5CYwa2COtaWB9YqRiWpiXIMvxL
fAFcw/CHNSOksJhne5G2f21Csx74nA7OT3XQs4YdaiFMZMJW3Li4J8pVCcnjpg6q/UBlZKwRtyKf
vAFzopCZjTdQQzkHXImKgdBYGumQib9J8TB/KXgZ9Vs1kxx2q/1DA1uLrxQrhcgMDc36VOYUVHRF
QbqXSfYkN6Ppbqjk/WE3nYbkWXRXhEUJTBMpVzT/gGy/wftX2l3M4W5InHHGiSSQRxrdim5vEFBO
2RKsFNLx0mfHIzmtmegfxJa1xIgv7qWtL+Jxg49WSIU/wYdKaD7jk4z7Hk1F+5SpP8rvJrGWPNqa
2do+DMy/li2BZCTid0IAtwlXaLwExVwqhyp0Jw6CpXEpUASTLiTi3lHjV2395cEPIWcktr9kxsSK
OicyVaoGTOSeAHz0P4Pw2RJfgH5IPppcgWjN1yZZfOjxSCJn/FPvVYjkISJrBT+98V22lf0irwpN
4WHkifyyGDMILFfBquZJGv/eoifZicZtLN8iC+LYvAYIPYn7LrJNCs/9e9KsSuIWbzLMx3cpnetZ
9mPMAkFVvFMv1cSv0XoSZohpGrlba4IY0ki1klmuLjKeWHaZFn+ltNVm98QaozKxGpuK5uLQgTmD
V1BVPjuqAub0re/IR2vMSHXCW2y1Z2rXmvbcMJuUj3BJ6Pay6FcaBlkJt/bdiE7ynsx+9IzgwFQW
M+SxKNVUnNvVt9I/yuRPk3cxySs+A/NOevqGO8uvQuHSLiwnVA4jTWsUGzAwYWpBtrVuxX1HrlW3
AHdDRJANZzBhrAlWxan9QrqOSkrkawW7JlSbcBGVSkv6GqxFv3DoENDKlU7AM79Wn/Iercg8uA4n
/jLoWmEtgj+GUPHgw5W+X6p6LFjT0FRaeNN5OcEbbuZGpdpHsE108NnKzNwGPRbGGUQCZOpSFOn1
wTrOFrfU05+FciTvTT9O/6snYJqq3+5CSScKBIBuwDJWdV9CBHLspxMsuvA7QmcHKOzs7ipvtHn2
TYgMRNSIM4/oDOvO0A6uGkB9rKj0gl+ELiQDZcmnnN2q0GNz0J+V6lWrED6KXLd4K1IBkJ77epEe
qFPmzNhjkiAmZMCbiuTshGg/bDyrXbespogr1pW+awMEYnbkotmFpQficulHQs/Q/wCwBehRURQS
vC/YBCWEewRlFrhaBY9W7ijYFqsNyDiGuUmZU3XexzmA2wHYCViTgQBwBSYDSsDF15M0NV6r1Om8
6MULAMHA4THnaa/wSaLe4rRzhLtfE+WwNQ6dv9WABNbAPrSi3AZPuK2Qza3bY4PtCocoKqZfHkGL
fiebGQzdRr7M1iozQnhx/hcfDu3RCFcpYzuMOZhD/qIQDsardIB5dcTCKU5pB5k4SpscjpoHp9qw
3+mLdLqaCq+RQ/WenOyIppBONOfKIGk6Mglx3cIvbJieVHmn92TCYVw/ShuaXI39KUAtuVJRkKkn
vh2hn5Aq7HwXoBB8gpQI2ZZ4WjMeTM2etrB8HhuN2K/YRSQ3lmD1F3MVIQr8HZw0Lb/smM9AOk78
g0gZBCpwjpXp9liogpyAT08tFjx7Lc48bV+UmzzfKSQ9vjcx7zSrTfMjUZgofdQ4ShDEAuBdrBRw
yE4/82Aln9rMFSPq4L9LShe1hbhO5Z9gzszReddc4d4yOgWOImH1AV/yfJzUZ4g+Qgz6dgNalpqr
rrTv2czHRtSysbKoqHTXFWlF0XpA35Aj249PFhHfmq2qBI7DCy+YTR/WHm1VhD6w9xCRnDE9Uuvr
aJv3WkF/gaPMJE1gZRAKQjAOVZlE9wEOyAfNtea/kQwF61IhCQWSijd5d5n0JXVCQBR+7CXdh8Rx
EaFj3yOLIfotIsYNA7H1mOt5c/ybbcfXfJKjbZx+pr85wGORrQOv+LA2qKQoYmFGLY58zWTz9T9I
JKfJQ3DMgEAKKzBwRbfi8VzgZpiZXnBbts500+vrOj9DpqkvuVg6b4qyaMaIyeaa9S2J4RSmDeNc
eTijxkf0OZS/LQdRyYWshqTvX3m4anOts2YKGyNByHdEPhR+xP4pU1N0V5i6ilvfQgNZR3lCN+Uv
O+NaSc+ifI2smfE8LYgfo74TOJKwD9XbhnAJuMzW4QnqHtFeJCebSi6Cyy/FuBT2EuOa7AxvAhMs
LJwbte4pVWYU4xMda4pmEV21s/IR83d+04yDqB4ka6s/WW8jzZn7j1O8WnSOAWswSvDbGiQOXwKL
4iNyWODV0RaikXJpnzF4KljVeWbHHm0hambBg3/atyi35U1EPk+1rDDNBMtYWKohEd7gc0SRLIwS
zrz9rtf68KiyLcVCqvSbakR8rZFDAnie36f0G90CF+V7NZdF6RQrvf/p3dWK1np1rJhg6cr7N+AX
xLpdXSKYFjpB/PCeJVR9PU1eVI7yN14SZgjrYqAjs8vPRPJ4X3MSK9cox953CrKki0aZKtmKwzpA
uwNmcB6dvlr1PfFbC6HBtLAZk4vcXeEYLYosf6cBGU18qJvjiE8qef3SIG1Qcin/G4ItubOB/Iyx
ZzNN9RucGbMeUGdqeOD3snqPinOylDPzq1HYBL6HJ9s57UIkocguo0ILMJV2rsJFunBW4XLALzX9
IwXZxVuMqmVYjp86inAKwtlICR9XTq2619qV/7vFScytOGynik+LGs6leMePz0sl8HYDaoDtGmS2
kA+DVNhNAPaISrclrt6bhK3nEvr2eOqNZde5OlyKcM6DY6TdqJoC6MqMCwdXI12oXxCoKxFdI1y2
8g2rAvMdhTFwRJKL0ZAUUq/rN6noCZq/MKiOYnNmoQwXsPaDvo1X4sJGvnQECVaKf2/a7a3f+P/g
20Ei/2yTaC+VAHxtq5pXfc/OB5acGC9foe9Id9DHkDXPZOa0GyP2YACkvYoMLnNLA+DzgnYPanLY
dIatVESzirhSMEl9weDfe5K+gJveW6NbsTsj8CWVHP43xm6GVNvYcKUgDEdunHjiCkFu91eNtvrN
V/JEccX9nS8pmAhgKd/TctAuBnc8HTUoTyg2xRDBU22P0pn00bq/kO4FuIHu6f016gjUHQx+dC8H
R/hzRiXyI47EqSAqxowQLTXpD7vunIKSLyzVNh7J3BcmKavpFQoO/nUQhW4d9auZ3Nl1D6O8Nsj3
GU0IccFpb3j/GOoOFPHRcYhhjPHSh1ldV2suH410wQNgcHwORsoOL4FXq6Ccq6G6Ft2vGazyEljN
5V8kVl+JU3IIyMBfoTuIz2xcGaj2unJYSpzo72Un2dG95cew+yoJsy+mbXJjmPdM1KgCI0e2MrjL
zIkvWAzcKfPXCXXWbzp97lwbefIqYIQCKIXWc0tW4l0W7+SNSQg6v4vG2YaYBcWVicN527M+Mn+A
jXAVMsOddeh9YLHKQPvwQVgFXgZqgP1Vhl/ot5sYJ1ABSmiyEvJRi+tRSpmI3iV10kDO0WdACBEM
Rpk+JIsZwwIQyIp7TYDfn/zmA3EyhgOiaWmAMN6uBgi8hXDEvJAjxv8ap08Zb9K5xQixkG7ZaRSW
ALhas6aHJN1k15RCM1pb8FdhHTIXWrWvrFVPBRGudXTEV38tgvHz7BV3BXMx4B7xvIG5LN9OTmgN
SwiGQupOBKe+Y6ojJiyZLuleMkjKd0P5ORD9CfwAkw7tDZsEt8DdiBMVwexfb2Fr387nUw8YUmP7
8yIo0JZ+3WMA+hF89MR/oY9DzYnwYFHRBgwmqsK60D/RnQPUewXDrMSdSMA1iWfahng7U6IyayRG
asYcp+9JsYt1MDj55Z1uC2qbpK3CMfJGAoanlTCjDz7xTHyO7EGhK5BoNxwa8xn8CjVdkAS+NXcm
cKnaEgQd/Fji17Btkevv1d5OxktZ/OujgwLtMtDfR3bEP609MN9Ur9+u/6jkryIrcPoTmrMKqbnN
3PZftKQHkmfQCcCZNK+xXFLpAe4RhavbhnorGdH/wvRQ2/2iN33qdEakl3r0JnFZcX0TuxfdEArQ
baZj8eQjRw0NVS3M4TLFX2KuJP1net9NXmOFFvteRO3Z4ZvtjEUkXAWRuquFfkyNi1nuw+ojHR+0
1U5edu0JOKDgeLwS5h0XjrYbPbwF2uKzXc4rZC+i12boRZ7090FhAmqvFXaQz3Hpn/UH3jH4SWb4
XTk9rXGbUJal/OkGA2myCdrXW+g241LuudhwHjrEgMnPjvu+LX5ERAG6vuUdOpXfhBpD8uJkEN3e
IdoFC8dZ+ksMtpCFSVTGIjmSLRwLDlwM4wyKZdpcXASw9Mlkxis4qFbjJtFdtU5UJufxZ0poW8g/
qIO8F9RgH7iJUHZPL3JIuZdE3cCibldxgBMaGs/vG6cTKJtg5DUJiMJUQRUp4eMlD3pe/xEJRcI8
jVFj/q0nf4jq3uAdGSjieoCuIX0b+TSZ/auO0eRvECiAsBmsZ90dn5nADGdTXEj+N5Qs33T/PaZf
BXhFLl1zpLqc/nHP7DppHnlHK+UwGPZofMnmvvdX8YNgaelfkiF7XDTF41thUVWpS21/rPbtZOKX
mDwDwhD8z0xCFILbnuYddrmU/2mQe72HdRabH+zBRs52fQEDHxS8RQviwyh1Ru4t86RQFCjY+hsJ
5EZGF4hMtYIwJNHUelccNRSG0pzLW1EOhG51I1YE8pjqX1WfD8Jlmd9E6a+sORqnfTMSGvCvpaYv
24YZdnGL8EI2LL6umt5L6W+CQmTm6KXdcOFk0MN/dXiqSUzobgpWB3jXgajosLoS9aBLzIaDJ4PU
EccxXsxwi9jKjHZMG4WdciT70VZSjzN9WWh7KjVb4yshklxFpiae/KGzYyqFWIMwqJTWXwYNUdAM
aqaZU7d7A1UHth8czpHD2J8y0UOchhQNd8DHax1ZokgqD8COKqwUw+7JnFCpo3AzcjYEwia3evyh
oeqFl82qK0Qsf5AH6zA9v6dNl7OUYnGO+0PWoyzRnxFEosxFkF19nIRkbE4O6JJRgsLye74dhcoW
cveAMhHDDs4Y9XuN3kzjEYyzNDmdvsI4BfcJCkK3sF7wM4XlwOMtpofBP7PB5d3O6HDSHQJAROEW
RH9ZB2XiWpQcr8bxn55t84lL0FPii9m4tb41g32NrAG9oMS8tmk6YsaourqNHwad7TpFdJTJfQ7G
3MKZk7iFLNUrZShdbkXyQspVgOo2DaHHELAiFf4QIzQaC/P9nTSPRP2app8oOVU9jO4htbZNQ/XD
QkFORyC0SXurdRjeu1belDxAFyJN3yugKnKaO8B/pFvWvS6pc/KMyRUSFxNYUu/1j/q34JYPuLRZ
0fut5AfexBAgW78FWNO4y2jMPRgkfcgZ8hxnqPaBvOqnJczaOHxWyrG3iOGxUbxG7QYT6FTt3rug
+URO3ujbXp29DMYetvECshLcMPT7x3w4aPApLOX+lyXfuo/4i022hPBWlox0gLhEfM4ZdyRWnt/Q
QapL3J2QrLJ/eFGs3/ZksKJ/krlkBfuUbNs/XVtiP0GYrOLtEz0EL4wHYbvDGYiot6Egh5JBhH1z
7cQRHCRRt/wIM7oM+TL69AuHTrnx2pfHrjxoDBPmZ+6jCLO4NfD9lPWtlwgd4bkBugDWrdKNOD7E
sQTN+4mVW5FeEYzmzcYnmaNiH+ufmrKKFfozXf/ayU8kG9p97n3jyjEdliqMcXO6assA5s8R6+Fr
uNSE7p6tOxOOiXIBZrrZyMBH/UL611ve2Hg9ueiIKLw2deWdlWwr6ggWRrpNNJeP2xCJvdvK9Uo/
BvUSzkk/jgHh73imSfsocvfNBv4gtG3oudgoGXI7bhcujPrGkSQPW+Nv1P/IkxWQ6wpf08fw1fN0
RzZRRqV1Z72yCEFLRmKxmEe+kQcmXw0laMOWlPuAtufzQAYtdngUCJIJWbqrsa5LdwrjCclqVaIa
i62I9sZsvRxJifhpnfkVuV4TtKsBz7GBZWlWx5CeT/dZC/C94pe1jrl/L3kMopCaK/0CYDf9Q5ut
EZAYMjnTEU78r6JvMfFY4Fhh5eo7KzrmBP1jUIEhzpXDdJisQ4m2zKTy0fVHF7GoEv/VPJZneUvz
j4wpVfDg7wJxxx+QdmI0e1IITfku0wYT/kaom4eF+uArDDtEPwWoCupmfg7btoUWK7miM9ZBxWGR
tCcuctTESogcHlmf7R/7EvCThZ6PTil/Z2M5Ppxp1Rp3OXDKzyhe1vEpEMhdZVdx9NubNBqCWg/D
2foHDFdqSxXywlcxVROd7ZJqLB7/dwitZemUGjyzDuG/cHtzUZPvb1h/kxe4Vl454q25t5yGc7Uf
+rlqjpDE2s9YROzgxCVMZ+odDzghsZLwoXU70pwVzsGOLfVq0iAAXSgAyJUM1kX1FwGnpOldTv8l
lzeRo/VNeq8pPkBBHF/gTFTVNSk4DS8y+P8E8D0d+sCjOKitZnvYmw1epjl8Q/6oTn643XQ7lS01
XlfpLyx+eyRNQv4XvTdYZsqn3NoIqsQXS3X6plR7AR/hX/hOYL8wXWFipLUIJYstHdjFpb/KsEGI
h9EjHKzS7Um7Jv8SEhlJrKJVSXEsfYu7mbGtnweli95uIZH8+jOy2LmApNcVAX76ITwADdQnObWH
D5OupHZjbstX1ZNNw9C0wEghZEuoI9x9amsj3x+vJCjV+T6JGKsh/AgRXrAgkixpIRCm58lVrf30
f041gi/ybxmQrffbmTQyF3EjqRee35QVgjWbO+ooTHsIwXjiGHUQJgwXDXrwj2g/XSa2CH3guuG/
w+Qj5s0U3zvf8vp6P0Rn4+/Nc3S0cHoZLijnm/yUxDF+VTQ1c1BneLdm6fwiwt53YuiaAHYzEEj6
4RgpgZXEPZVJOUzgnJl4QYOBLbzojmjecVORD25UZ9po0m05XVCjDokdfyK7ULOlCMClbPUv4VOn
ZXXOXDPhI9kokF1d2ONzkEaF1xxW/DKX1LwfZoqh2Pb7D1kBENrQ2CmmtKouSLee4m1wnWH/wBUJ
EJUceTiSMibIPeviuUe5lc3p75EIqbfEsiI8CVUxH23n+QSoSOe0+ACcM4sPk8TrxRuUj8vJuCP9
FrbSybywDxI5r2CIJ81WJHJvlraM7H544F9IW8lD6VGgAfxKV61mO9pwZbagjBeWghoslpnQmAM1
esSzZFizOAc2UlcycYkWUg+c7tM1/YusA9t+hj4gBni4VN8FV2lARPRVMNco994pVnWafTcUC4WU
GIJC4Krn43pGKJkC523hQCDy8ixpS0owGyJ4V3JI7emy0o4mWDvnZkCfWu+WZ6yR/ZeKKwxGi4JB
7Nz1msFAJaee5EcJCc+FQQMMNqHJgQA0llG0H8lP17tDtEzLD//8HrnLgZ2tYwQnH+RektnZFQFS
ceq4c0CbfZ+oXGKS74rk4KuGcSKCkkYE/1IfimO9D/4Bh1fKGpyx1+bBo/9KTjKJ8MC+kkaki7D0
N0P3KRtb4VMGl0M01N+Rcg/Ahj05xzaBI5PBm2XY5GoQfUKBBf0OBsHcpFHNjsRCITXTNdVb+N5R
3WxwQ5hbhpOcXx1+6xs1FU9wVZ5F+anzkmj9lroayzrykxVup5hbWofwyuyfqeFLEbDfF4cRyDnf
jSJishtit/hNwSpCzjXfaZNd+jNUVZMQ6OHU0zEZ3WA4isq/N3s2KB8Pwzu+cakl5QgjamMywJoV
MPGfcZyJzQF5ZFXsG/gi9qcvlAwqsSzheJXq5cwtFq9ZScXoVJL9Enf2p06b/E/cnYuRFBsKyBpn
MHbdXPLNA/s+WM2/+Dd9pdu3fKv9U2QR/IQOxWZiNvvb9JoUkinzdRBuFH58UdD/y4d/9FunVNzh
WuX7PCHbxbNAAuv+HuQWWtxL/0cLXISjY2gsRycUXfrTYBhomEOlmXT2O2M5dt9EmsTps+dU1oEk
zAidAOUAFYgO2khV29AWlJaDQ5iUHJ8rjukEZrtCBQXDUq8wFLf+NhOpDCV4EZNpFq6JC8OOQeTR
lH0pEA28aXQW5/IXI4ugPJw772VLfZS4aNGSw48h0KiZ8NL4NgNrLIhQ7b4n3UEzyPqhyxNtEIvZ
mjYKQ9/JBBBYv/9xdF67jWPbFv0iAszhVWJUDpZt+YWw7DKDmLP49T3YwMXBQZ/bZZdE7r3CnGMi
EmEuN+Z7Ji6PjNnSFG18qDst8iD7OvNzydhgcZqY5wV8E/mZsVNIYkodVmivDxwIuFpSp1hANzwx
hblTQ+ypv1ryw4GqU2hjZ9foOsc3tWWU4gzPQ1fuQqCGJiwKpjjINBe3a0x543CApRoU143po0tA
zcTSHa8TE8J/3c0YgkJ0EEBrzRdoJGzBW3Qp8Z5oy38dCEdQxWzhFXtmy9MGGAq1PXKL8JNujylD
ADx1uhGxgAfCI0WU35dPaPgSBIctiPqQkLHhiKKYKQNJvdIwjat0//ygweIdoJd/M74hIiObAfCD
riZE/ouBNjpCKWCyD/uhDwptCRTKSRY9p4fBtFmoweugKlrHH/lPBNaMlcIihwKEL7PEIx74VOmQ
yj9fPmNiA3oiAB0vyp2h3ssQQVDFj1vtScrmUYj/wePS+0N9hEqQZBeSlQBEMFeNb4kLvpsh6J6X
hmVDkN7mWz1sYYlJyoqypnzZourKHjcV78vCkcfn8tIo0BaoT+iYGX9BgFrYDzrP6FWetRN7cVE7
UjfghMMDl1KXiFXQFBupc5uD9SdylCwO2aTxp/IE0IbgbQQE2yz2OexNphPsSGzzrCE7ZTJOBG82
BCLpGEyiof+lga5+IpGEZP+irZkpoeyi+gKm2Eu36HXpjfVc7rHaJslbzjyup+eLeH9EkxhB9mHZ
rV/4uYlrxtS4gJNaLIuo2Ww4NVbxbSAcUFg9Za9N3ggsmxh+c4O1xN9CKQMJVaMjSLsvsfYWcom0
HZYnnf38U7ltaxnzS/qTDscuNWDskr/SgrFIf3sLQT2NYQzUgB2DiZ2Cdc78Mj0qbMRDT+Ee4hLI
KWqzW2hypOLL/KAuDxqi35zmXcIXOO3hdzbJKR73uET17mogP5gws/TLEhgMS4dqTFrw13sCdpWt
lpFMvYxL6MO1+JogUIo5t/HC5T+CBON0RBIcEzq3aUA6Y5VK9nN10vXjKLoaiQHIcAbsuwoUo8uL
DrONv/P5YDLlmrYJStuT3n12y/l9ApzEeOFTFpi0Ua0mtlRuXscy3UVBmDgGqhq4/18qb7Idf/f5
GtOFRn22ms+0ESbwgf5mGNdRPpA6B0Mxf7BJm1RPkxyp5YWym0fhE0eDZJgShKxddHwkl39Z/a5a
aYfcMw7WOlm3rrojzBiGYB/In0Lq13e4wfiNQvvM9w4WgTIqAO+w4WnGhAo+UMQ/bwMngvrEFLSz
EVkH1oVf09hoy+sF96u5qUhJznRtNAJVBNB3a37GJkoGBu82ZhFz2D6R2JFy4LD7olOK8Y0woKpX
qsgao/sw4t8nhnLJxVoZQexmSZKCGqeZNsmO3xIPmhQ+rEuVVwTQf0WAHOT9A+4yPimyU10CAvTm
OqWHiqW4S1Bv6486FcAKIu8LIwaaGRaDZXZtcw5f1fKrmS1+qnky6F5tJlig54GToQR/wPEH+cos
GtSluImnz0gEiI2wtTt01RdsmKSF33Mqip2OJ9RC3pV4JURCd/RZ7jBPqa6v+IgejgJFWTXampzG
FwdSdwhHwy8Elg3hP9LnQfpkS15nNQTP6SdRsbFy3kSb8slAF5zSDEt8JCUAvkE3cEMyVqj7P7IR
FB+Pb4RX2YI5C1dHSn7GEqcLKqYlXQKHvLvc3im1FpuSwxBt8hrIY02LULM/KL9Vztol+B7Rknnh
s51EOvT1MNzTF8iaIyKSGLV7ELG7bXxgTScUtMDhcgWxEKaNi5Di6OSR562WlhILoxy+OBRyZ/xK
ZD2ywHu+dgNiz3Yd85aTFzF57VYJuFypU1QZvUoGhqHccWIPwx7cVN1cNQvCAhsC43cEM8OQF08D
hTKL/eXYnn8WPFRxMdM3q7zFykefHFWy0uNljYLmGi86TwORuawSSKfiFO60EwFfc6n7IzNV7hyJ
eKvuZM4PfnmGmBh5x4+zVn9x9MvDew0ViY6V6CPOo1e41ZWgVy1PWap/rimRjEFIWBOSrvAPnjLn
xepPwZa2hoUto+OL2I4vAS78VDVo0Lha2okM5IKRnZztuU0UrjaTWhdNBozQWD81uAwWjVKQRldd
gSUCfYGNGyomKgl+2Z45GTShdDqHhGaph/G1i0fnCcqi3WJve5GYIvzB/hp9OFha9R3LWy0/4OLR
o6+MKePTydqWueBipOBmRjJJcSCMXkpztGHcjsQAdIF8g9ki8tzSjKQsqjWisbT/WU/kh4DeLKjx
zBXgKpoXAtwYMPziEubDQ2qF1MZHHAGRgX0Ckl7knGfgJ9S/Z8tz+lO1l5Hp4f/8wWkDrINYI0fd
4Tlc7piJx8wzD2mO2ro/dQkKRF6mrPuMR6bQq/aorDH8U4EhZhXLHLPpy+8f/AYi7QiiqIWBkcrn
WDmPz52FGZTGfpCYUNjdBSOfcO8iYlHpLvGAHGjXRH3ptOQwUJVbPAUJUNBFNAbW8wn/XFkjITqB
VqotiqlV3d+w0oqLZRCcm4zdFiw8TGcHOFEhOPLzNu8je4JE5NKHmew7mDU5DIY94qq9+S4hN9uy
EJZ+QZUy0WIYRvQUDmcbl1MMXdXhfe8in4wQSjcsXBEBgikjT95omhnKiNMv/Rxo9DDz9NoTTqRe
EVcf+YAnFJxM3RNX7arZUz60+GdMHdVl/NtzKKA7JN7jzn9k3kgnQfaP9hFjf1ONc0ICPQALkajn
7LwEvDHETvDtJS8voUlVT4ww4GRG4iVEU0o3YiFoX8dERpAIEvkKj6eUPWZcC7soOxMFRrXAXwQX
3MTg65c+On2dMWZSZQPDQcJAYY5tbswlqFw+3KCucou6gLjplsZR2EyIzQ7UQQShhxfAJChOo7/p
h7Ko4crQjnW4NcEmn0irKCuHD0QowB8gChx6X/slmej1GMqbFaDCRnejRB9gpVtQJvMm8ydYc0Li
kSkPeLxC+GSn8lYob8tpoh6JCOFMZqDDzQ9JJa82rJ5qSs90XcFcwTZLZCENd4TN1pfBcr42FNDK
DRRQf+WzHfPgf+315slTTQjb02egK++6xRm4Wcoq1mi0gayHVyJ5KL+Y9NH/cDIpgIg/STIiKg9s
OHgYKAOytukfxb4pvXl9UIyrqvlpduB23bF0aGbQ3MisnFH+FnMYz1g+E7urgWfbyfPWBnx4EFz5
Dpr6a+CYyM9/JBxatC08e83NGteMXx8M35LZriufc4FTq/e7JR7Ur+jweNtgr8I4qP7FznBuDhpL
SDfXAlxnQeylO7Zx7KRGlUR73eONxBMbE1/0KnGLLl+JjE0d5cN38qYccHU44srXHxA6mOCVIMX/
Wkf5nSFLcwNdgFpzDK44bmn82euTmYa+S98TDjIz+kfckp1eS9i2YPioiwHsbp/FubjBRRWCLLky
j+eolCBUIYE9SGz6o2sMQu3anFsaQsQAoavFN5CsoP4y5lHg9S4MoQAWt91K6c/0VvMNc8/EEYnt
12ZWOuiHASj5xvzBcZne5IO5Dr9V8tsc80ZfGm6z/V93o6UhbWCSDzCF6WWQK8X6imGn9nIWgzcq
8Hqt/FVLvU+IF36ijGTPHbH2zLFk5rrtVcKp5oKCUMx9nS7hCfxGT9bjJqYl9QwF4flQ3rQrUZ1z
eKNlbze8VrDBKw+Vz3DG+rUbmes2FHDYAIA8IG7DBrA6ixsUurq8CfGbXWvWJdzG3YEamhWg9QKl
F/TZJ+jRfnFnHeiUyBy6iw/5I/sqj0/m61DLWFXv5331zuh3Z6VXoFH81dCM+9JdB8eBOsgbltqd
UTwsx4Pw+2L23/H5MJlsr0uRCHuA9O8aluwK8Yth1x8cHgw5KQFX2stTerta0j/GXU1LuukEvzFP
S5bgFua7QmD0Db9kj4ZmwWdi75vu5DE3QHHlG10k4nvmb4jg5wSHDqYBHx/Z09fOLUDTmCH6lfMw
VI/URvNd42LDZAjpFeiR+zJXnEysMXgZmxuBUtxQZMEP6mZQwH4sej0iwesHRVKzkj4F6Qs1P104
QyYOlujYf/CYT6fiExnaNxwlpoU+AqfmxMgxXxiRHIHUf9zfpbRJ9V399OPWGfE0aKsxOeoG9u0D
RUrPaI+hvsDNvwaWJCEnir2xOCefEBFANS2RbhXCOuSCLYESGg8/LGEy1PlEInpDWzo22XqJOMOg
Lz4AGUfISJRz8vOSsPfi24wln5EHgLFEvgCfYnoRcDgZ31gwiHKYPOYHAMf4QRW5EhTeiGjcqPRf
c2AQNFWQExDAkq7oaAP90rEb55Lm8IDnK2AYjyx0pEGP5TJzkT6pxIghDlpL89ooD4bXzQ4NJHsv
TLI8aILs0iUpUKAgvKIX/htuNCvOGMz78irrX/TEI1n2jGqJQWG7zk8TDj3BdevUp4Npl91cf+IX
MO4vaGCCQ9IBu6YsfouHXQwOZjcjMgOkeEOjbzn5roYMYBxqZIv7aPN6HhCxMMo3G2iGTvokwXw8
CsEoOeSoR1dpDzuKw/oLdKxJvB0oLz44nJSLlpgwIQIFvHaJxpY8AF0m2kqiD6tz748a9vfVaxsq
QQpzQXPzcktYrrkxwpyhxF7/BstYio5oLkpxPt+Z+ls/muqO7yu07AxXT9D/KRgEGPQuSYHVjiW9
xQXvdzeSgOBIAnhLhDujLmUxchMxSvQRI2YcCEGF7xGGGKpzNoKdP75ILgKFyb6EURPDcWTOE3e0
M6JcCTEa2XAUhgtI4R+jQu9OkQm9jMENitzpuZ/PTYlCxgHgJasP2gK2c+zPPELz3HGT4Zpf88SF
hyK5Ktjf6P7JYMmYBHJZxOcGBAgOsYHPMvvl20fGNv7PVqI4yaQj1jYyrCjvwXW9a9/EvpVvL5dZ
LUIjGHcyGebOh7KuTywjQIVoE/fUgIQRFRiPVUBWRox4cN/gx6c3cgBCM+osZNAXFJPxevzoOsZY
a/LnOLXl9sqqpTxBrKwaKFMgKOOfM6TNg245HScynh/BzasthtcXpnTmuMJGFExGFgbWMo8qCNkI
WXdStad7UuiccLPjBGfh40gTDqZ9d9dO8T8R9xqPAzjN9bjFQ8C7H5kctV533+KbAbJQsc1atd/d
W6IEkLVbzgcPpcuIyA7rVxeofP/IcXb9XmSdbk5+enxChmdY7rGjdmv5nCLSw1JIGEUdpOYNwBIv
FYoKg73BmYUUywB1U3w2P9Sv/baC9y78VKQDV58t3124pt9IkVq+8f8KC2YEEBtAfBYsr31vq195
g/0x6D5n8xg96Px9kOCcTonxVSEHQCjK8WIh3WTu3QgrqkrlBOyPmgyHoVo6xCSTJCLKb311BZz8
j7OFUhmMXTj74jnS6NUttwHE7UxY853n0VRwta+T3GHKD0/SIEJpBTqEzqXfqnIQ6zYuAuu9YEP+
T3zTNj/5Dlc1OYS+4UF0RJaf41FeNSUJubCZEFiOcGKZsGOdwqoDV250GVhc1JfTMu5iaY/x//k9
ZUeN4eO6BCDuZ0G6Zy7fhw7qIus6v9ziTfucO6/6XOoXXLGNRw1EFydY77mxJzOZfpNXSZSABdO3
uDNekdjlAVEbl7faOPLYTKvxHyEoqkOUOzUa94V64E8RijWwMyP+wQCli7ASCMo07G73InEpfZM+
CbhQzlIN6gEL0QFHIwV8b2zTfi10G+OZ0afs2Vrl8jbCoBgALXF5EFgl5KywLDsNiQdyFYC6ExyX
s7lDuGKhklTtco9m7WCGTvvOFgW5oKsjfES1CzET7wg7AK9/z2s2F6DuveKIsT8CVoqj4yRmPzHa
C8u1xNWDHUrzpjE511zhE6fsOB4ncVHnUhH85Olm/unMgKWBwJi/vuHBxe2ZxV61A/gnMu+wDYyU
WHyRUCIJRJIokKWiHnN8vg8Ahz8ShyEamCfZBAcM282DnaIahCMOzi1idEK6mXGM9xRYTmkLDOqJ
0ury/eOZvydIAdLq/sQvJS0c0NUL+wXcsepNqfcjKgyyYN4zNOijeEeORNFPigH9OejBaV/jF/ZI
ohmIv2QaxMryneaX3ncQ/ub+qBfMEgMpePF+EN5Ad0Vj8M7y2B3X4J2WVBvRI9JKn9b9pUU5gDrM
qzmG7eyIcxuv7GurZ1sVnidTNXhLwELoWzGOSrtwb3rCJysqkQT19my+vqadvnYNl3AyB+Q+TW6T
OOhy3Rl+O/NxESAwnF+mrvot3Fts4XVKdu9V/4atW+1KzGGMnhh+JGws8Yj2NmUOK1hpT4UdGvB2
VujBtV/Y8CXMnhsEhMivM3aoFPIuAsH3RWA1rLQ6oF7hhrwXSHSRxdJ+LSZaHs6Y269b5KUtzTDk
Wlwlbr9HyheyiOYiypVtd5KIWV+Pf8w128nuGKaxWcZFzav+AlKwoQQqq1/Qh7ngsDSKCBLirzcF
WvHJv65Z7vj1VNwmXol74YmuDmk0y+H6qMlk1nd38uS+EYmrzB0YqG5Ck8A0t4kOSKjwJX+iDFIG
cJGOVvkRDpZ/8bDNpIv8/do8/4r7QJh8FSSy38ZEWGGx8Ib4a5q2vBV6HCjPIxtKA/AEDDs+inW8
LtlM6NxM/DboMxGGMZxBDiP89C0lKf+dt39Vqm9h7vTPAM06w9t1l7vSvFVy9//0rsx9XsQE47eY
+RVdKrbPkG2Sl1+Sy2u0+8alrYUr2m5UipWSbwFEhw02fiV3rsEC6WeRvf9U1VlqHHhzmQNUqLnk
RyhH67nbzEDjDZuvaOLAQTPOGfLDgTD+1tBdvihzsa8KNpZ2gxZH+ZOOlDuc3RzZIFOOfHMKcQTq
Jc4QtS8Mu3LFQOlg2fMxJM8Wj9Y6QRDT7tp0o/wKb+QkmMwfyekqJGLVWeFtYKSKX4DwCC7P3BJn
m7gpfowdJT+09QKFRIcqhCualCmEgno3r7hHm+gixV+ddTHnu3Al4t4QXA0B/wqRPpRRKEjERL0O
T2gv32h5N4sJIQhv+pk8Cn7Blw93cOjxAiHHAoDw8mOIqC0uzyyi+z6iBc3Cf3KznQhXG0avrdaF
8qOzMDLu/L6ReZ94VQy2Eagpd6QlYSnhcuPcr5iD1eKNW22APZgHlXzVi818hCQ6ntXkmPTvaYqy
5l2C5824aLBH0Qu/ucNAurO0bWgFvpSQx2/f4w0XELglb2X3x30NSBfCrHE38BwzYA0vbAyoAJ8y
gVp2jtyW5fEqvcF5hSdDp2Qzkqh9TGXSgNRrL7NgkhGw896BeBP8LkJgAxfOwBbA/5Qvv43xVjEE
TmP0cyxxEMmq/SJux4GH+weddjFzMLNSYIA8sypjyG6iOdEN+hv2kWn4J5tAkjrtKiRkFd0raUtB
EMYc0tiPhjELKlMACYbPuf+LhX9ksmpPrKHH3rqPHxLeOrBzRYpbhNRPy+khymLmwbiL5yK6tMIO
XFiG+7a7srpKik/0D3wxU8AqmmX/E9I/Uk52F6RoAmJYwNfy5yCxVtrLmSt0O6HGdP2DlCG7kfcz
lQt9UWQtVA4Ev0BjukX6eUJNotwpMkBIKicJv0XkF0wuBB8aqTYcFejjuLpxsErormOSs6+16as7
QoE7T/fbXwgGk0zmuKc+d/CRlsURU9jLIov566x1B2j6TjpRFVRfTHz1M/OqeHLK35Jp/mTD1wJ0
tCw3gWlwvyP7hDCzM74HSpYbbvkQwNPsDaXTv3HrBJQ1/JCYb2n1fBvEwHSrzKulw/yt/PXVG2q0
GagLPEldPLBA3FSoMmBH8ejQr5apq868YKOGDPqDO6NCSsYXBvOzJoZ8Vf4ZPxHhOkeYCQZNsfZG
orzupeI/TcbV5r1bZvCq/9pkDXcFKL9GfQ8s3LQNy3sme9rfuvJm8xFdVO+Th5PQrV+S2dbsTnX9
btWsssx7EyGUY2fkYjt5j+M3VsnA1F81KXvUDXjCgZPtMS9QbJrrJwq7ottQuSu/IOGzkbQIV6RE
9bD3p3uV18HNRbhvSYz/HigYJBqDeUoAxK4wXBIE4n/GCWJINLoWVblQuXhGxxV5hweDJrSnVExJ
B75Z6U6zG4RMBE7S2uJQgm/EVmBEmWcraKmd4U7vbe47uEWwlOA97uhfG2AT8bthI4dNGVgwsWcq
y8VeYENcktjZkrJhzR8i+QIRriCwJPzQPyYhIfSKmX7Zkw1Y/ycmNZ3KL6/vSsQERkgmz4rXKUu3
rIHAPI5sZ24FEiPkzsPAmYc7l+VBahOhkL4TPpfuiaTAsYSRZ823ydRAGDK7JCGZ34Zz5ku687kJ
6SMlCjqyobU1DTtVeLE/4C9Nhyk//y5mNFQoB+k+sCM74LPLsM53J0SnNCmL9p3JC0kS+HD5AXyw
mLfX+qXYK7jR1z5ChqdrLXUZMG8/Tp2SRXK5Q+614us5Wvdl3KwdyfZepv/3HDMpQfbU+8U/7L7x
hjhjiExF8le77S/OtthWCFi85dpFDG9StKc+QZ1AUNyKuWVJGAHF8aawDixUF/oheDK4C/6AMh3/
yRoSg7EBR1zWx1iGmOEzN0RLZr4Dwm+98Xlklg6pXInwX1HEEbec4sOZXd7zDjzRajzSIbKMRf1G
Jmrqoc6KkV/a8BzBp9Jpcp4yb0xAu71n/gj80SNBlje1gJ/MSA63bBzwhLKO6SmM/dHhnUKX8Muy
67Vk3XDqEoNwHFjI46shGesdlxe8A3Ff2OUXQyMdBbJLQ7swJI3OowmjHuoRZ9CrP9iPS6NHBFjj
Vq2t/CS63bnWLwu0G0sXzjfs0V9DbYf/xDlQvxgVw2fI6dzw2PIQsf+BgScQQOYgnCgY0fjN5MWR
A0EJ7xirR/LlVbC9RGjdy5ogRR5JRGo2gTCUii3TPtPhr1kL62u2wfI1oN7CnclL5GojnwvgzxIt
3pTurbXAXFcOxOO9WFSGDPKyFRU0SXjimwgqlX3MXRYCEbp8t0M8hMreBz0Hxrch8SEJskOKMQ4D
zPopELAe5JPbYM9btgYEv42sxvMjbFZwqkBtfD3bcytx5KNEQkF8ig/dCmkXeyxH+Fcy6ISB6jTf
pukxbBomh4CMk9J+SeEuZBwi2sR7MVEx7r35pUHpqJbSQQqsd6wh4xEpdNvYhGOu0AEahF1onGn7
4otRJQOqRXCNNtMf3yj4ebpe4Ngr2oAMBAO7tM/5JE7vrH04HqYZG3VQL27i8B8alnozETs/kXEF
5GiFDUp9FNBeGMWDdAv9fsXjCXMj6H5oVOtyOxNW47AwFbPz0l57ZuQanyQDO4ZI1MeVfyz1DpYN
1M78VrAafeuTBicujhQJGdkUx9Bp4lNSAvez09hTJV8g5AlniflFiiKLFryWPeiGVa/sKWlNVsf7
mrBbz6y2wJWgjIk2d4fo0pUoXBLEITIwppTU3VFBwWH8qyJIW9sUKwTu0+G7yu/aSrgaraN9quGJ
GYypY6UnsAJtpah+ElRG1iZ2OfUgvDWs8HDvnql1zf7Wg5IxvEFYQXOgltIEOjuXtqxHiqikWzaM
HTkfjdcLdrxn+I9vFYQUs1jILYgMDxblAIQ6NHah9/qG/Vuvp+Si4nxgC3xMwisjGum5y5CsL0HK
I34tl2c3ZXIkLGNBsgzIImGWLa8VjeoQ7eJbvRkZ/HY/865HA9cGMTZq9ACLHDWS7uNGZLoFoHXN
PEYAC9d5MW06f7Jw0hFjsOWoiTRdNjh5f2DzG4hbEYEHcE+ZUeo6FVwQN9SUgNophwi6Q2riDgbZ
SLV15rh61ZwHn/3/stLI5Xp4DECv8BbeppG9ipcPv8mheisIMXoHDKXM2wit1GpmPOMq0Q7nzEiT
QqNFV/F8bl4G+KcboFhk4qCn31LRhVtH53NTO1u8ieOxUB4teW3GLr12vybNjradP7tftXLj0a3U
oCc+uSBLgYaL22VxEuk8xc7zPKsPpgIJDUc2bPVoja7aM9p1Bx4x4lV8SxPwHyzFts8zFicJj8ky
P4jAqijxtsmOizkh2umzZ2S3WkTN64U7c5UhIUw3de5+1ByUEn+wneIJQjgD6jlUf2WyBXIolOGB
CGJKZVrnkwSXk3q3F3Bfdj1iXX7gZgTBgkIbXeX0aR2eZ9RU5Uaxn9sXa5DXk3ybwIoI4XwP22VW
oeGjxQ70DvS/YmFtd0y7qCDZflHz+zrj8lWco6olbec84QK+UCjN+OTotj7m2U0OfbNt2mAyvTi/
GeLVgnzx9HK/ordguCi06/JWI5/exqjOSChBzYEoLeOCMDg4TRMyU2kEFCqs/uM1y3CFsZF6eOHO
s+lpXf7Fh4E/eIMYP9mTx8W2TeCiH/Yo5HhhZTJFbnW0wgIkvWl+e8hGsHti8qmyaSYKYkMz3VyH
HfPsrPcAHjLACflnFrGn5zb2x69Zv5ie8nKHnS76KCWfON/ISWIsGEEk4I5aSczCDw1B2cwdKWYY
HYTOzFmlAghl5U0FD5de3o+OtIvrwNQ5NVeCjGaEKp32gigMOz80iFHJKCVHkyGOCwwQGS5mRXNx
ISH0F7nyB25SGjaFp2tlubymjBEwuObVpWcd+Npp24di+T01fX9Q6RUEH0P8qvPzZPPoGDRQAy3z
pGZ673zMLJgRWaDnAtqlD4thnYOi30GuuRNrxoA6mB5cJ0BK3DReGe22QYaPg50KjyeZfdrLK3SP
4XFSbPrI7WhCsTYdsukEfayGgmV6uLFqiTN/KRzdLngmZ/k2w301z7HujeBkkYtfhAP5Q5ciOxM6
rx3QAXGJwE7R/SfV2ZP9cQ9LhQgaqK+nFBH4k5eYZEmHy5PlRMpcUdmWo9NhgSCeTOIDz4OnDwQm
OpkwjYwBBQcDcXbnU8+SYX6vaieCBLdPRjTQfMAABOg4ea6T0g2DV7Wb+fLBcOyTPUO56dHr6/or
Xs/mpSoZp3r1JRMwMrQ+c8gu+4rro0HsDuNo+llAgTNLfv7YDKjX/0b/J67YgOdP8NPmKsfvGUwB
zPTha91Yrjv70qPloccloauHkDVMFNQDYkTwLMYqILiVJbSrvH77/stsMfx/MHcy2ITTOD3meEvh
Xjws+SHe5oDvl64kK88WX1znqrcMd8x2vIAiCLgesNRKDxmlENWq/JlnB1zSNh+NqL61FDAqaAvG
M68XNGNGFqhYmUvzf1chZanmVqwRTJZQUWGb3zOT+WXamuzJWrYjJ8m2FU/ETQkD5siU9aGnP2OM
JU7GsnaIkJqDpiNftWeS9vSZmozsV0Rxn1vk7DxHrxgMuxX3rVUeEDkeuDPJfia7zFJRgOPY5B5G
UfI6pvL7wLSS63QweGwciDLZXoKtdHxKFz54S9sxpWZkUFsQqewMg5NZOGX7Dk18FReu2duqTORc
UGAUS0TZLhOOCePSxNlqgH9YnYzmLceZAf+sRvZ5H791E00jmbL2CFYVAbn+L22OORFG4PoSPj/k
mLQJYBe5ddrqXy6cammziK9Z6XD/m7doZD/zrp+BqPI5xL4JlvtDawFXOpV06ZBBK581FZS+U8kh
ZvXHxdXWWwn3msAVxXJsggs8uZb2a1nfVeOjBOJnM5AYF4iSPR3Zg7OkHJKtZhzjF8onELDi31O4
4oEVfhjfDTKlwyqAtY1/nVHTpb+j8Olwl61C+v4L6dGRM+JNbTfY1Ekv1WrC9I4FylXzzNi7hII3
fwLbFYP6R2GtBMtaOLHJ50LLoJ8JvoRYX+oP2bE3nay7atMfZ2g9M+4IZwfQBYRGvd8xgOzpYumz
MUNJd3mTc/U9UdjFbB4sxghYRvZ4WkN5W8EU0l1w/lKMq4xalN1QDcK5V97i5JLzeLM/fMZbTaJi
osQ1Vk27l61PcM2tWx76DLcaneSDyR3aXkqWYiBZ6mOcmfOuS9ZHQG1D1mitrzaXCd8A0s+TieW8
EBFM+l1MbnGHHXlVesMWhxAkI19p1oN4Y3oUsjiIfJ2YaPIJa6c+gyc238GqCszgQjQltm4y2sdt
KvxwW7+j+2XehEMEEgTpY1pjN/cLeUWP7mFhRzkJHCHSQhug+sqU04RME2fH5Oog4Gx2EyHe7QkD
MHsv3O0Ml4f7s94p7bZovSbfYwchYV2zdVL6tnizGUwKqi/lexXrOzxg00GqxKY23VUvX+/PLcjo
O90GpysR7oaxnkj+cqdLxWRgso0HThAU6gjcuVJxScOecIXnsdoqnsYnywrWUa9a5sBHEkIGnrsQ
H3H7tHOURGAnPsJ3VYHJsAQWwuM9GvxtzrWKimKzXKZUF8CK1o3/OlkWvth3rdh2qa/C8MXvdaj7
zULPxBIKJF0mEJmsX2MNJ4H3RD5KQML+DdpelVyRQzsX8LDZ06Zj7fzC3ucIEyiYs5zc4oPaBG3y
bVqPZbXWHGDxYUTz/HTbwtW/vwJUYA/9w6wcOuUXv3/rkfwDcolms0KBLaIjRXrCSv46Q2AY+GEk
WNTu1Domp3/53XhLRAUEhHNEXipJEeckPKOrQ/Mz7FFl0AzNWbCoixvTTpEgnsloSTlBEnIaZ78h
4q7Zt/IarR2dNZoOpK4UUkg50TuO4bZit68yEF+jXgjtevs0VhhtFv0VrdYXAiRq/3yrFvvR+uK/
M0jWRi4cVrYVfJHs49V9ytOVnLmhZjz+HhlB0x7y6a7fmZftys8sJ394m7Y/0V1Ep0b+IFxvAwL9
H3r0qLTpspifFCyTzmR1mmjryivLy+arshy52WhgbAiQTOHdvS8ipdeOpM2Eul1EpnagSHwnqqMk
iEYDalvsFo3ac/mFc0iy5o/Z3JFdECJgZ4dnsx8cWdmFFLIz655lsslHrP7kDUmHSKICo9/x5WHA
0KZFFcmGIUAUi/iJAQZ6JO2v1RDspggMt+ssC4A8pd+dJnJfIafiOFCACigJKw3OCAIOaz9EwyLJ
cJPUjWmBFkMmh7rDjN+bcgNigNdFTd4L5LdAxvfteO5eGM8HZ7DcaDsIR5yynMHKI563GsHiAUV+
EZ207qxLeywEjbTixjD0PacCkVwvKE0t30yLegzxNBFYIETwjJVf2gMcTIlilAYrP43TXmkJjSAx
98iknsUOLYG2LIgTtE2M39vJN7/b0omtnzRku7cpkQbyIHy36T+pvyrLHWwBaUFc+adiYG97T2eJ
HZT3mbwxEPR4YXH9ZriE+90kqkxqPqXuogDESuT3JbuFvyXB1uSBIwFipY8cqDwW3Q7JQxJ7erh/
lUeNw2HuDDoAYDaIxGNiKqTJyQdHIXgM3C04bIMQeZSegUmcH13CRVA+5+wPbEph2HfmWFLHOBlV
J9IL+Yt8xxYtYyV/gbMS/lKemfmUU5egtRj+Qmpywprm57ol7xkW5qmSj2WG0s9zal1fEUpRh8eQ
8mbEK4f7tm5sNePvmRKgWq2H0JGQMfVQmQp20ugPyLry54Ox5k81/gTxKPEhRxi9B3jT+yeajYx1
N60OB9nr65WJK+E2Mq6QWNDZAxg03ZlYpSIMaT35RQVrrEWsp8I3yivGcWNMMsY3/3ssbWqb7Ady
QXNXtAkRlCAm9Z+4Poz8Kggfan2GJ6H+FFgRVnG9flmrPLp08EuX729JgvPjPGhS/4mpX7el9NxN
NMgASaS/F3W/1ir0QRexiJhJE0WBHX6uPNpnku/6f4UF0WzPaz+iYNHykzB+AVenvLKf1L4Rxi7W
hBGPa83fDY4fo4hDHm2j9RkNjfs08KZEnoomM48OFfYhgd6wzNad6dJjkTFBNg2SBzU/llRjEyEv
lkF7CZzwDedC40CW7GhrV0v0QaT/gl+bCcGGx5rycmvnmdyXoEPTcuQ+ETo3qVmwYwxksrN5SrvR
CPA9UGYgRqfjsG7W7ckFaP1ygImnHN4R5TRTJWzjNIkEMVYIylaYUQq0DYiudxnCPxTnHMCFr9+f
I7J112CQyT9cbg0Ao8N/HJ3XcuLatoafSFXK4RYQImdj8I0K40Y5Zz39+rTq7IuzQ/eyQZpzjD9u
ccSO8R5rOGrmt7vL3W0hOIrCMa/vEiAotJ6krNL143Ck7xUKvVAqzDFzWum6yHbBP3KVCoWCeqeF
EhJWCUOV8CcFtxJJeadc62GNUKrNTkVxww1icd1O/3wepHBci+KyRBAabAfiPvIvkxwthD/tyX1m
e3PKDboLOK4qEhKWcnYT9kQhACrjZH5/J9areaR4YaSppIzUVVMjhnqltuQv7H31Jfa3pj3y7QbW
QnyReAJXTVfSgoNPxGe6Ij88yR2LJJ0l/o5U+8CQgYE56CWk9sEKx+Qh6ZgpFsOGMHqVkb8VNpb5
VfQ/obwwldto0qGwkIlyBPInjS6KVszr+bgMhS8ZPfTC4+/2TyMqhRR5TB20yx58wt/TH8gKPvxr
eIMIizyKdxP7Pc7hevh22xcbJLuUpP8JbzVEKio7+c3Q/grzUYESiPMomKcCdH3Ji8wMMlx1ZucR
1XXE6eoy5wwB+Yp5Ozc4p9nli/A7Ve45Faf9T7tohKtOrHmZMT9thPxs8L7llEn9uKhK4QhzklZI
Il3oqAvOofuVox09oSdmii6VD4N9QFhH6lG8qtlZvLEaREvEdVSI/lRK9qYxix+6q3+j+JuPQ/w/
hvGhDpQbeOJqoopYDHD1dRoIC/3ZA30JSGlL2t7KizgcS8zln0kuGvUXQVwGwyUhY2XSdsY0z5hH
Mv/qH+WJWIUOlWRLGSBRqFuz++NouwQLNzrneDnk+tTiSgcrD64yUnQbBgIXYR2jY1kk7zgjP/Yr
xIzLSt+XXwi1k41PERX9JcC4DaN2gQ7N1Y4DCRelUyW3VMRS8aLBIqIB9Uslsh+pzEwBR5z37l72
KUfom3kF+YiEWkYCy+xC8j1mMPncYCV2Aiqmm0duQPZKB8KTBE5m4uv9iyGe+pLuAXMmiHcVdx6m
TVy2nrgerO9yPGV3XzyZNHBPPWbPVrcTOINqXSXYYhNzlosHtjQe66H9iq2XKz4hu4vye3p0a9yD
64ESKJAxmLsvUvGykBA2HETyt0zJOai1Oe93SC18YPXuAECkp99VSqPFqqmW41I1FpC+R+9Cf+gJ
MSE/18u7F6vCHmx/R2bBqd+ZG3czKSKilbSqZ9lOfMtH/L074+AfBTv54kXGJLDu4N2gozcMOSJy
9SmCIiH2eT3m2woYdTx6KDWVS1GsNRSvEWHBEAg+PT/AnsgwQTqQ8kEaksl/A94g6pDFA7SnzBdq
9EZ2UYGrkbGGmHQOQL0Q5pN3DbLlWopOwk63AD08YDGDlQSa7+HAbVAMQIWZgoUc3CwHhHsMuFif
ySOd9doyuplk9qIG5QBAlrg0Z3bu7fHV5SimRb546DAuIrpmz0AsMRHp+x5UfJw5/VVRuOeWSXPK
1GMmf3WQGzG/xQLwBbEFGDKTmAEoQhWtXdyNqUWeeIsDe3j5Lfwjq5KGFY+W1SMgaijbVTfjA6zL
ZUmUCacWHtlmLVz0flG0l8LY8rhI/VZ7YFv3GWxFzohZ9BIJGxw+BSuZiB4TqHQ+/R+eipO8UM7a
XmQqr1Bojh/wEKgfsvrq2Qpng7f4eOQoGyf5kgCnSsf6JiFFpuuPPOprBB3/q4M7uhvjSGsFxXq2
t2TpT7CE/qWb6jsjG9GH/UBvhWT610QjMCuJKQJD+Q7cP9HDAcHVNxv+TYDqSf7kaz5Da9Y/RG0L
mm6RFpoZD5RaOimayewhbggZkKTZfZE/MmshnYxbsh2XyiKkz4vknXm6qx/uOTlYV1S0NtquBdja
rxltvIH0Xhn6fqOSjFNJx6o4ieWfBCmwpukm7Ld8gc+CTbrYDtq1A4Wqf92eDGaA0YXZrr2fYJP9
q0zAWZlXy/rk/Zv+4pNHjdAcme5Z9ldqcAWnkOCd8DRRQT9FKM2MS756u0uxQA9qF9WDlCwCSE0U
xvUqAPLTd547QXvhkM1H3CJcyMQb2E4rX6LwtzAvBulmXH8lhTkzKsKfxrwJtty2KcBTop6kYUHg
+EqAfI/2urCuSPn97U6zdbKnSbbDDYjokYhG5IVY+ERUGgV+Mnssr+SZl8HSg1v4GTn8ojkQB0dh
eBzrLZs4/+Jy4l+Rv4bvcLQV51tvEwD1BNj1H8Q5UiKhgdyHyErPxnYEs1i0CtZ+GjAZ+e8NZoli
m/s/ETh4Qiysvw/dNf9rha6f6G8Izg38Z8XDl4rLWDpAqVzk0QFtrnq7FH6reinbanWvwegHOhcH
49Dx8ahoFwLi1z6wnpL21ZhcHS1VjBdEZxr2t1WJsRfh+Aa1oLWi+Unh+SSNW8OcSiAXCkXWBUJA
B0Z81hNFW6X1WgZfXRX6ofpKryAwomnzEkIPRIS7zyoMpSqjD50C3UP8Giy0MrRAoTJdQqI0BaAp
traEpRw15cHnCMmnnrxtQ7BAd9HNEytSpIIOK2Qnzqpmp6ICLGAvec/JHUk5QcWRMVyd89wRCgnV
EJJVU/YFTUBigp60Z8dYpt6hqHBKbck4DUSShq4wPPzSqgY0goLBOObtNin/mWhKh/hb//QUIiv4
XA1IFyYQdmFSfy/MDvrGTPiK0KTRN4gqaW2mH7HeEW04zfrHaeQw3iqmKW6tTkCJ6161hzEsG40J
Q94oj6B9tdhgM7JVqE1g3EbjHZEqVv1aV5LSRZTRPr79mFPK06gFI7eyfVPJFaBn0DGWLkjISJ45
smrkXPI8Vy5lVdLNQhAUB4Ju9fgZJml70dHvSYRCa1sYJBtsp+QTYLk0XFw+AD/RLe5svtio2mfi
1SzpVW4VBLWOSsJGQEhHT1LlTPiUB2l4kWdHRwtXuXctCYc/U9JCBIdHk+fAd0u36oIml8dAPHto
fVAtCTfePioN0JLCRzVPpGD8THHvIJpE61TBTxonAxdpNoklqBEmmOwU+CcY81B5DMnONH/6+qcI
jwZhNsE/Cj9d6ZTR8k7GpLarqD5MtnVMR5qNHKwmj1D8ANK6xRYSEG1OZZ3LdhXKy1xYRd1bbJam
fiMMP5K+sCOaFtazK4oyHRPRvYa1QnHQrcjPSJUXadgWspP2kEc3Uuk00KRVforkY62/ouDqldxU
FVLCnBr0bW+tMLduYG5c5RwRsQh2zDynJFMfVBvvxXYvCitAZyJ4uYhKsHN+TIJhRvlUa//Alkri
I9EzuDJ6vGTZSHvwYx5MWVvU6UPuSKidZyz//p70twmQp+CJSWgm3AlSVoSdBXqhwv+fgNFhU4Kc
Oqpd3p8mCP0WAZ6mqCwL5KkzflfTOjCBhMrO1+zhRbIxPHAh2q78UJtFQjaQvuEYzPqlAmCSwzVz
eA6U5rqrmqyUds1tXUIsaQfiOWOKn3909p7d2L1MYRPwuDYbpQls2ToSGv2DRywJvoLuOu29qJW0
9q1wIzZ/LrNG+wvImFfbiizoqoOWXmnVt0V5Bh8gp0euwL5hrkxk+sR4Q+l5o9Cb25GvyJLIOnb7
s1KWK17drP0ZgmtNJQd6Kwh3A2LwwMoQ3+SAlwa9MEqDRb9L67M8ENxID0KNIMbn809+rC5wQk7j
vF7FA0pvU1lbbCtp/jS4ozkoLGxi+byLmTjQk6vVOxHEeQFfNxf0T8t+m8gm9vNnSu2YC62CVTiM
W/ppIDTJcPNtzyLiFs4IMUogYrlU7+on6z2b1hwm3cHbM8BYxaOPqZJYhepsQv6O2YrXSZSIFp3z
46a0ec3bm0iIWPUbroO7pdjK20PEXBAQ40xCYKTEpKR0C43Y8RmIm0FgOrU7S3aSzCb7Fkl+0xy1
qSz3go5XJQ0XRBKd0IIHB+HNvClXAVk3aBKkZBUn/6TMNmzzBsIrQ+yDB5s4B9ADEeXlr8TOFjnu
k3vdkEE+QyjhM967mKuSZretQZw0fzGgl7aqZRh9ed7ZFE4mg2dPNAB1MHz6GcZ9cV/C6Awkm7II
uYjcoNGTSJ6xQg7huvgQfN1OWQI4Zz/LnrQsCLyRGnNA5gJDlhY5hEjp3l52WjpUF9l9YJgbqYO7
iXgSskMMfoM0r90qb7TKvvoHlS6Yv3xYGZaAzmeLa5BbIn/U23xheLjuxnQ2qCKRxTN3IARm8vKU
/DQD0SAx+VZ7/Ntes6SKJQd9Tqb4GjJY0JV1mLet0MH1m6vXwviJFScrb9l4HYnZE8BpbYVn0NiW
xkH9llBuIgKiS1RNV7QTidJGxZoiSzeED/hmGhmt4q3FSDr3kV9OSPNS5NknyISgkr037CpEICJR
qeZSaPd1OBloeEpb7cJzKlgbnoUarx+V792yJpgbF9mlqP8qcSWwaqlMPQHKj/SYk0gd7tyGPvBm
Iw+zttkMn5rPZCC6xMLdVgIHVMmfGjvNvCi3SjQZU94VErwoAD3bj+XPYN3CPStiZ/wM6E0HVJfY
/tvZyAufXCN5PmjHut37GPQ1h2Tumsw9ZM45Kow9Rx9iHG2KVsGrw8wdUE+3Wfa4XmjBwdySUyeN
prX41sO7y5v5iGWIzRnHM5gN4dkWYMjINr2TAFZ996YWrxZjn3ZuXs14LPOjq291gjyYXCQnRj90
NHDcjPM4AceZdXvcWkQkpPMSGbC/hNANCP/RNhQvIu0SUH6sJY1kHewai74iYvM3D16We1TrXVvc
QARc6yD031q0C7Bts6eCkagUOWBk8/6v8NyPKHAGCCm4zzp8mgHTHr7Z5iozRS1rZA39ZJFiTp/A
algexZ8xxOuUQCh/IsH5cnDWMer0tEukvBIFGdWySd4oM6yJetYr5FlmmhsNgqOvmCYQ6oHsqynF
pxQCpSVOnCS+++D6ugW8xIhsUOdBpzpjRrVMNdHxxQZpWoohf05GUkufq47SlwgQHUlCITzbfSK9
+z2DNIh5wCZH7/EXnUASvyti4hrDg4ZTkaIQFx8MafwFAmdIWb84kFJk4X8htqrbaIqTVwdiZQX2
/REfkw0ZgS5Tsj5KfEmVA/VIY/FTSttsOyCxTuKzaJ7DUGbkWfpnWV0L4PFE0w6Usa7Lr4YfucWK
ocb7rN6mmG3DW05eFv+RAL2I9zzalv8q44cYJ163hoRRdimLCDlv2qTETTkdlMwSyQ/0gG5+pWR+
2OVA2qSTFPi2ln37Gpk0dxr1X9ZMBYpRFrRElO2Fs13IDqHkaA4XzJLgDhS95AGcNOHTQ5RDrYHZ
etsafL651qLNpm5qF/dNCKnQfSHHM9SZ+o2zfwoh4GOAbLgn5TeCjXl0JQzB3xTFlYwcZdjgePxn
EWwTrsqHTFB8su2Qbq7Rl1QYXGCgOHd+jQlmCK31gCbR27pkFoh2JTscd9ZwsKy9Cc5Da6KAsu5U
PoviFeYzReEuWGB2q0lhBVno1ukRwP7BIYH/COeIoVVLItZn2fCSbmq3J7OXfLrmWPxTwbwgNYZm
JXAWHuSec+vsVYwKOjUIIUAKz4lJSENxIEitYCwmtAe9ukkHB1KRGgzcdIxCmyG3gg4y3pC6KrAj
MnMbowf1QOAqwQXJx9iQ7rimxk1aMl+njsdGR7TtlipwEDFXdKKL+cpwdXNLLSJqaZGelwAzBhj6
CsdVJrGeHarLYOvSD4Qq1DFlXBROo71iGH9I/akcgQ20G+xybDDm69JcF488+v6fYRLOhdr5ie1E
MdYY3MEqIWEMthq/tjU03ejKY1SVdrCxYNXwmf+bxEJQ+a2xB+eq76L1MAUbNlOhtALGkVw67Fwy
lejPAgpNWk37RvvXYM/lZ26vo/Qcre8eiBhZudbddZKaIou2peBTJghh+aZEliUZArscr5TzcuEq
lniLS3NetV8ye27PwlLw4etcY8Vb3Lg/OiPf0qACm+l0GfP5pPNROYbVVcFmpLES71gDRZ7iYbBr
tENqQ0J3glDxEQdOVJ4afp4Y0QBbz/gpUGNW3+7Is1QDovJRyAev/alB/rj0e8S+lkyuDwrj8TSG
VLyQxzD+mQyE1TryHlQIFtEhB0+u1XXGOo1r4dpe3eQ7ZMUScnldkIMGMNQzeLdQ0h75TKhOtqXy
G9Gep99D77f/MwCgjiO5Enh/t4SfUskbiNtUsgnGtmj8zkd29y1VN14QL7Ts02pAXmtMpR66nhzV
A3hE43SQMPImZtZt23dlHivAfM7EOSmiKdFd5ME5CfmBobwy8dgM6YU/pV6TTQGf3qLx5Fkv1HRh
HAucrNFVnyIMndG4QEfmILxEa3nkGU+INvV+FWj3DevQ4B2lcnJ6PdjRFZf4CeKYNlMzLxxXulLR
fdIwKDx6Kj3Gd+evW83RyKBdZESWRXaPoao3wI3Cg3xAah44En9Bsqh7LjBQCGnCTSzHr1HQEDsU
IB+de//rTSCThFdXVNvGFj8NOyzdifMc/FnQWzsCpBr4mzL/2GaTevPbDc8J3utF6ZPkSUiKLscA
xohUMATZFIcWM7R+TIKIQTZJC7obPdqeWhmGv3L+poqNZjbKhIggj0CS8+FtSuLKyy6k5kdKdElC
5k6yn3WN0Nw0c46+QXJ3MAu6Z0rIJw9IcjZJ6VIX5Xe9olExV567XHLc/JzqMwckBzTnjU51555A
ZtwWPQxbBcxUeC34pxARlxF5uAbp6ZAAWzSkwULndmMQSoFk2fvuGeZa/ZNDEUomnbaib9drAQpR
wzo9oFmQRXoAlWgOmJPaDQ4EhcTboJTsaZivZfhVFCYxOUHMrNqwZMfvSqggkGTePaZWAedtJj8L
Qd73NYtVdQ6yrRd9Cy1mRqGbjSLWba/78WVwPGJBZYoqZ8QaEq4zV46uLO/1fRV4GIyRkbvqmmXf
E3Ymdr7vvDA2IXnnDTZEYzgYEEIzncZAsqxyDBBvWX0IRNJbf+KPrjgeqo5k5Rnkp8T/jBy8DZWM
DgZKtp/t6TNVB/FM/YdM/oEPUWog5cyIMjDjp0ia5PAxB7Q3esD2pU2pJG7tn0S/pfn2HjTgxnl8
iFuL6zzn3Gr2KTC1iJtNsPM+JX2ew89pOGg0fL4d2Q+e8SjyQ0RJJi/MVPXpC/uKidzHIW7RMfRB
15Jrk1g7jL84ZiOak+ENKSDCw5j7r6niI6ruyUFacgtkOTcBTIkEBJTkpy7+xgWXUATO90DeNLZJ
JjJ/Y/7Tu1cRXz24Zl7UiD8Mj0TSKkJyc5gfy25LRXK5CwLImDfzXJD9BeVSgpN4TY8I9TDqZHh9
aq3TIKQFrARHs0vogeACFOKvqXyJiWO+oXpthO/41DYPgkoJ4/zx9R0qVd4ZyIJQ2DxY1LiP5ReK
HGICNZEB7H4p/pWoEicYdodPmU8tNFdxeZ4uRNVO+28TN3vUM7HM96V497WKpsITKapRvCG2pC/P
4d9PekIWiwavb7aNQ4FneiCSv1/oEQ06R+zIYUMnnN3fiKLaKzG1AyOb9Mg8+2ZOL06RAcL5KXeu
BMa3Gftt+YzzjfxFV9y8pEtMZ4li5EoXUPSBtERlhTVwFqzE/DDZPPct7WfrIZgr/dYMV964zl5i
RUb1t+uoiPw6uxcmTWbsLdIb38GAqsJZqDzSpEPSrk5+mXBtIInR/aFOORTt2l+6ywp5pDmfMnvP
KCrW7N/Bl4vEkmwlRT/69bdEn90xRnpV4phaAhOZ2sqjd7hZxF9MDzfcmdiIgQXiP6/8V1er3ndi
4yLJC718T6tiyFm5lImQokaWrAa0IoojR9SlzDjoKS5cYA1Lzkik1kukuj1LfU+RHkoSp9i2SLhi
HLzrOvpqcYUi/IUk5eeNiVicGTj3+N9teojODeMNe20CiQsGqfFDHVVb7BfyB0YwuWviksRT66qh
pMqPBAl5mEZ3aKeJbzp2PVMFgqE1AHFyyXCO0r16Lhz2s2zKGNtH0lp6p40DvKOlxybEI7ckzyph
Z/9KvknmnJrLScTmjegVWox2zV0znVT+RAdAZRYOfl6UbDEJ+RP4ntuhOX/Ju2wy0xAqu/Ywn7C4
LwgsxdcFUiI7Y7mGvvsJPpG7HYwZbn609WnvDJfQOkbiOh2Xg7acQv4OCYpSBAk7lTgRVPJUhDvq
p96xn4NEMIOKc5w8dJx6v5WdUoM3npT+OiVT4vVq5ryU0+j3yNfxk4cN7WS+SkBhIU/nSL8lute1
ised9x7iFcOsuQFnGwAsKSubTdANI5W3KN98qM2dOXMcDjJxZlBofMTUBkxuEod29Qac7d8NQH9c
8QXfM2VjHUWHEu7+AWhnrcoQ+LedKGv51R67V85GGS4nbo3Ez8VwCEldAAs5VpBeyJMAU7cpqbAa
Z3I321sPJlgWUiBjBc9d3TBFt/QGRNdQucfQxlwXBa5aqq9eRLJJx/5ZrMbwXvXHbvPwcf5DMTgc
DDiUeXt8mZ5Nm3cofWL4xyGA6d5/sikWmJgms7xlOXR2ZNWy2ZQwUOgwok0v3ZmHf6OIFQQyq3/C
FNKd9sNbgHta4Q/3Z5ZvfS6QnD8v1x7NtR8YCImvg8AoqVzpwk4uf3U059q8GJA5z73EDneiRSjU
kXxf69QwGoI24ugjSf5ABEFm80VQF0AiKvc1gSV8Xw9qMnkqUD4JCBd/GW26hfhnPuOp0908DdkX
4QPJptZp0LjBYLGpkwzULqC+i+yaoUVmf5VRVp8lcRHY0sVbx7PfGhoCVQ2KI8apI7sCddIgTPCu
4OtfrYYJYkE8jPrqfzEWbCc0FjgAeInNqV+qIH5IEveEGrQTecM0SMyOdPYJM5DmOMuURaXspWHL
8QBH6D8jWnRXcAzKErauYEZIP3K0srCtsLLRqdgz7b9kdyc72K4fuk2KrP7D0PfwYQdkOCakEvPi
4Ak2Enn/is5DGo7oa+Q/w5gliEXm5ZaMEuV7zNYjpWaMhXCZb03/g7BMKcrqaGA8mvBs6Hh4QnkI
QSam6oh5M86D4i56j3InPXqEF8ZUHczkjbt9vFCEQ7MA1bPZcsxXDPJ6vctQbHp0W3D/BMUBqXRM
EqfkhBUqjHZBeAJ/cTtO2oOyWtU7w3RqlKzml1YsKPLmkG+kWx0t79mKBAvK0FeU5ZHs2Ru8safi
kgN98KqyBBbCpcXocU4NFPWkMy3jU3JQRWSMcKn0R88onuum7u9otWxRs83yxm4I77sFxalVbIn+
NEqOYHual3r3KS7FaRTuGuk8iHDsPUwA4A7w0sHFMsHITyUlznTqwIglJMqMe7v4gqbqc1B9Awnp
omovijUzf6Q3pBOnGqJz9K5/brTBBBmuySTPONPiuY5cdMPLH1EAF2/YBFsSEdZkDMz1F1uivKz/
uMbygVhiYTiBskMxQSvzI6rYD/N5QSIhqdjZljeJdxouDfsoNKFOqPQqOy+VVfGPNJDAWHM1+xJd
vTYsWnp073X1lGS0XcD+ANL3n2J2W4Oytt+ZQxITWR9fLldl4kDZA9u++3lr57MXNgLcpds/0N05
XpKrt6AC7zzHzYsBZv2tz96Tw9CBqbefM7JhBQIqeF6vLJfkhObWc+2ad7q0aKfjVQg0WlDm2Xwt
1oDLZMgkRN8vKvxxHD8pNYGnLv9g91HVZ2ZxR2cEKOJ+n0vGxr3z4hflTpwMceFwl4svnA3graRx
oQIIr0RRyU+8Te24A9rgUuBhETeiibcKR5z1vz1manFTqTgUTxPrz3/lO25NpsB6xMvGWIKLwsNB
Luvb1uey5aiwOm7aGLBz1sIaUznIz5ntRW3J66dUyN2WheM+A5sPsV35Sw3HOPr2H14hwi5umr9r
d/iY8Aay5hO0gzO43vCXuTrimmhNhMMPvzyVltLagNo7Q1sw93Qzkyhm0fahAoEBdQaehV7/ZgOK
MH8PeCig0Jkw73C8eu0lJ84ixCqQn1IXkNQesq0/aCui53OusxZFAh2aE7QLvtl/K6Z+GoHEfUl2
YvoIgA81rri6uCkoDCeRHA/2CDMzbf8M7QKfC/sIASZu4ih0GBAHoqj/N4z1A2wzB+pkaOg9xw/z
lShj1gAbUfyXjiprlu+Amds3T3yRkzeMXEumfeJqKDtRefJCjdqlNn4DklMARHWWpXzXc/alrVPN
qS3IZlMaNihm+zbgO9aBwl8PbiRqT+QGoPAKIh5cc8mcUA9OGnx+mGoFmZTzbUjforbkUOgotzV4
YqtNQdu6Mz4M5c+VAPiPDA+cutC+cz7n5NLZPppBYmg+en7XLKKYdhwtnFbeeAxod4Sp0ZY4GgRE
lWO4C307I2+lpLp6ORrM0sMPgk9yUf0XLE2GfYTfpA+/Mj6eWP9jAIz9rVkSFeKYqE1kMhIelnfB
N8+ghcyPZ2wpwrYo4LbhejoqpRrzi13uODxN75xUEPtfdfUI2bhe/nhIWbJoNEIy9xVMMAWcyE53
JLj1Vr3U7qYqfqe9b+RsVn6mu3bEOLynLKUjJlYf2C+N2UhqisjSXvI7TX0XaBP18jdX34b+y+8o
Z3c5/asCmZjDSxzuBukGcTxUOzlGdfiGVyY9vYdVEH4SZHViXn/pzSvNqoXB9SbzscvJR5B2GQIf
JDcypAhSOO4SWmfJD/J4AlyWLPyMOKykmoBH6oh4+GSGGG4jTvAs+3BMVsY2e1Fe1zWXtGUP6Bed
e4AkFQGTSOQYIaPWMvh8BE6uvXvln3E0w2+XsdtjO33UuFMlVsUoRDWRv0d2rHLBNzndWRmRzKj2
AuRzAW4ivFDjqU2PPhxGuRtHcvlbahYJPpnSilDh8VAF9E1wtaELgQYgoZzYykvOK9Z8XBihhJAX
tV2VDI3ECa3a/loT+2WEwJ1oHLwzXy6p0eDzDGjhjyHdMQpXyRUbaISwSYZCwjBSLdThnOlEXxxR
l9X8lz2gFYV3AFPo0xMbrn+iWSKWXjbVIvmM6ntkg4KhbRgYTnVH1qMoruv2WhOfoDOB+TQaFQ3G
2JJWbPWfVa4NX5wjSDR0zr/oUg1fsMPjWv6XYD/6aZV1W9ghUxdLYnkKyOeTBmSA5LgZDsKTjX98
Iw3B2of0BcVqIv0DP1U5vUgkIH0R9VsMnkLPOI+2UjqYd8pf3CH8VnW50f/FzPORsk/IAD+FWTgf
WDLm0KNWTABCQ4gh4kb+VNyg4vgqQQQHCDQTBYMHtEozUD2c4Vrd+islgUJsvipgILrcaQVltEz6
BYMbZuNgG2xT/ixl28yf854XAKNEtfchXrODpF9CLgWdcz4zUQwisv0z+M8Ihwy4gTIOJq/eifS3
+aOdeN1cR16R53vv7qKFZDZR94YPIZ7PRmsvqTCcwNLXko0WLbrPcN+LlDfwNGk2pY7pGlCzsr4l
hgiKmA5s8CNpsvVArvzUe4Xgc6AA2hTPI70NIAG9vJPIRGskyH/CsJDZaROfGJOsxuMlBJP/o6W9
IZhB+3VYIOpnRy4b8TVtveFRkTLEkXYq6xwYPBZk9NDEAkOWSJTU7dkOG51uuI0iEcOMalQlAiwn
eASpMpBOkQibJj2pNdTzY4RfWorCrvVeevJPoFWgNFbGzDswWBXvDqrKk28y5wLayQZUnob64dpi
Rk1t+nXtXrHF+D4iuWjnVKNOV0SUEjtm5ftsRMmY9eTpuNRQErbDoeJOTzWTaLFvwbHYxghEDh+x
KvP3bQNkU2564kjRinNfHBsBOI5FbMgcjmR9oEP4ytNet1D98EzeOecbZlNr/VfqOWJqJ+qk7pXJ
fqDESp1zH0vAWxYiNXrxkB1zKggNwqAOjCHmmMWSbXwVJgfDsn9E4xrHF614E8XRLribYhJnrcME
FKmRT4/fs+ZD/p+mTrNlc7+nBBXAHdK215Bp5bXAQZKjvJP4Kugj9wkrDhGFC00hVAflYweihY4D
B8LANu0jPv0YFa+/tcfuI54lwrOlkRBv0pRVZBGyVi+z7idHRGVEgZMwgFHvlQjTqc2vLa8B+yqW
tZ6wPP5eN3NXik/d5VrCEaBvNZnQBFKAbkHy2+artNyIcA8eqabBb4f6h+XnpdKzg0BFE45mtoWF
8BVp7hH80xSLKZL+HxWjU8dPwfjyJSPUQpWEtolTW1oA4VqrHizZ+yUar+N1KpDwqwBoPZ+wxNmP
6JoL6Nnpj0nAnCjnmqGm+HjlAVifIDEfUwB42ieHdta2As2v1h6jLUA0+Z2nLv0jBk0fVkHwDf++
68uHUm1Sj6UhYhJF7kI4qdUBwHJgUFMTVReXIK/IytYJ5bdV6B4LFE9BRzuJ3NLqeO3F7g6Sbuho
1o0nF+rev7ECqPGJFxFndqShg3+X5bqKPi6jd6/MNCKyp6h5fKOrNDhVW7IWy5TeyT9xmMQASAgM
NmGVhEfa44qkohD8obdfEW9Nbw7w3IxyJF6lPuFUDRWq3VxtXoasHIviLRiQ6hzcoXznrIAqITaA
oaXtiHAbAPYygjRKtFkcow3V8GBYgXWVsInx8CR8E75GiBaIWMnoRuRShZAAuUH6VARAYCzaOg0W
Efw2ZHkvIhUASRlXOUCoLN9EhiwRNUklEv+rw/AhJMmJRx6Ifcau1cE3oKJLAJ/WOhUrKlneDJkZ
Pyz/r5IPOwPFm+wABBbiXrTiRZkBXwiFwzMei7pdoq8dymXP+tGyU08MVKwQ8IEgqUjZj5ESZ/1K
Uf7JwOPCJPrAl5ZtQdr8HoOWiHsYtrj/NrBroYnOWU0XYCvDURN7hKDDHMxBgTEhL5wQBTFE8x65
/dJz5b1lcBVD3hHFRCALowC5m9xBKjLBMv2SBExS2IUA1fufSNYJgETxyVsoGNjcUbgoxxF5DQJh
h2gyyXwZTTFnEhqVmhCXf/lwEPB+HjQ6SuEoa2hpIs+MGDksPFrjVPWvmmsbQ/kMaC4i5dzzC7Tq
h5g9UufanTAe6D+zYQ8rFwkK/QbYI9bobmDXOOs9ySFVUqGhW2i3oizO8nfdu/eG+KT2J5A2loJx
tlgAk4Hx5DuoVt1HAyOfczILwljkK7O7nKYx/5IhiycFF9BsUiWKm4DjVXRGtACTpAYwetValFAn
f1SNlu6mLdGzz0Tkgd0dXhUU2lqNuCLTo8CH0tVwO9pcQeO1ZPKjU3udYxx+Nhryr3ke9XMg9YSx
E9M3QNiirY74pgtyNlt9CktzVdiJ34R/n03tUNOhlZ2nc45/KmR1S88epB6qwafnnnRcapsmO5XW
i2pZznIgFpVtuH6S+klTTrdTGj6sQytum5m1G5p//OGKrO8OgaFuXD0SJxml8QDhYmiae4FPheRt
o3dqtDjhuc2pZ70x0P6v8KHkgeJ5dvC2hiVJT6b5XdDdU8Ghgf2IG+QsIqCv7xN4BjXYlXbX0Gd3
jILvIPzOYMYs4luapNqHOcpxBKLpQWVAxSM6roX+IAu7mvj+hJiPTHu4TMEmMdhB7M18MDtL2oUu
jvR40YCEte5rYH9whxkDSnLNlBtPMkKs7OCNASAscb+su8nINK+g9dY+bYT/oDfmquRwabe8nw1f
z5D9STU/EnYDPOCMNFCfEYE7pHBKdb8pSGPpsCiDRVTSrR+oR6SJHpW+Wwf/d64VRWB7Je4QuAf+
uoBzfR8b/3F0nsutalm7viKqQOS/ZJQlK/oPZctLAhEkMujq98Ou6lPdp7/da9kSzDnGG3OnoF+Q
x03BCFDz/8C0Rs0MX21m16yAj4y1Ohpd8Oeh4Mihj7eWD1MCB6uWllmGGJjpUQNtRISc6tvXDppd
hlF7NZJrzLOtyaLZkahmv2drGe9F1fkZnnQWrPyz+SR7Wmvf+OVTyMn6ruxagtgp7HPPMy+/Umzj
l2fS3Uk8KOR7gqFIe0dUTDpqsk/afQYgggzTKMkUnXxGOuZd/dbxpNeXd7qsxoVq5iiLWFU4aQfI
GA0p+GCP7gSbkXk1ks+E+d5A/4sTHOeiGNaMYYJ1efAbQbEi4+WAncS/MK4nXXCar5TsuY/49ZAC
tcIYvMhweCPfffoo7T8zsstomX26uqg7GBRQ9PKJOritys1nCXLbLQG+7vEB1uTjsK+JG30aDLmm
sGGoojV8bhX5a0BcIb/EKwsUyK3YEeIjy3gMM2lkc1B2bY7PqMGVz1aNkha9ntMEs956rfAW2RUI
SagG+U7B2PpFrKQQ9ET97Xsb/odoAY9Nnn1y0hLskfySxMb3/l5RoF0RljhVg1jZNZ5ytKc4yubW
kmyCUMuupK1cB3hBeseYZvvJoVT8KY+DikPj9bjA5Y6g6EM4BC1uKLtGZjMjGpbYBJ7Tr1D7iZsA
pkhGTiEPYEvKocs4aRClYAyAt+a7T/HmqsijwTDUaDWMZ42vT6HfCClkRnJsfo8AWEzUw2wRPBB6
MVUEiGQSIuuOV9heEnQ6RBqY4ecQe0q8Lc6Dlf6bOBnusuWkJnlvM3qmeCHj3Cso+lSAdyLuamRH
DnIr/qrhuRwIKyUW6qt+LTGLEYob6W5jTOGzBdp7bhCfKfKxzzp/evrZ98vqX1kCwIlroicQJWYR
bj+fhPoLWIyG2QfBC1sQUlNWDWGl1GRjfLfxjoKihJ7w1ViftBnqBy+iZCL/uLD4yhyFxAuvGXMy
SaqaN5M9Njl3giD4onggqE3kPtSIt23YO3gUGGAgtSEheXjt0cmcmfviiQMLS6tplO+F8ydbZtvI
x9UkXzitplTSF44lslgxGZ3EJpDMS6E5728UEMwJKq1tVnHLO5YeqASCLmZ3sSDgFcyAzRDWZQ2n
mtUI4M5UD6rlNarWrKFkmFAlxZ7jlcQV9lNoiIoA5E1wCQRAj+lpwMxsg+sVyglJUkWCNNNZjX24
ZtcKGveGv/32Ip0x4emyHuZCY/TN638VzAHspXFJ33c0XM8f0n+qa2p/42FsHQBHDXF8TdEs7NTr
DIbhj8quSZf16yu6c4U2BwSv3qZdcXznigWviwqb9x4y7GD4K+q8H349/RVwzQZ1Lvm8YxxhGgoR
9Bu4+vLvT7l5JJcH/6M8D6Z0Bo8jhpURur+fEXB9g1RGaNlrGDr22icAY9Zx4uGXrip4wIK97wAt
lWoeYGH9QQoIMfO5RjjjoeV4RgIKxV6hiXbK0sWb/A5HksIAauwcmz/AZxqv+E0q9MeGhQuv8IYR
l5udYP3/V84jAtv+WJS0LEB58q5WJWBTHbzKmyKuwCuETYmV2PSzZjc+LjnKB1Zv4wN97EqjZ3LO
IdMFQiVehHR/98mdiwvkLVBZtUzZCnh+ZfZ9fVIzqq+rfkmbiSetwtVb9MrqT7lrftIfi5JENwLk
i3sTrabrO4Qp7e8l7gHUTLyJ1qI8lzF/KuAgZUQCv455rNOzxk022hCBSA8QXgmb2T0fjidITJHT
tHNIMO7RFpM0dQckwJSTTM4ORHo3c9OYGcFC3OASed2bTONc/I7fJCcQ2g9addGVk1TTckjISH+U
K0x1oNI/ZUpMIh26/CQIM5/yv5e+gJ5giwbRRJ7coiVCW/VeVzW4cbRBRtG6ULx8LqZdAdBW5obM
srH7ecQrsG/pIgEnJHzWJrAfY7pZY06kVM7qH8hdn1tgzkJ2GCHb10LjyzBIj/ZAlOJ+QTzSishX
eftic/K51ZTxm7gBv2iDzwLjk/mL7gAMf9Li5C87Dzr1J9lVKEZftsgfaDji7FtL3Q/OGjKeeA0s
eclF+dwKKiU29K/lgV7OP/gdSF1oAlJnB16+z3dFRsES2RFCFtRFjH9/JHdbyh167LlM8sBDAbo0
8K3NZvg2Q2ojNgRRxtwyGQkQlG/SlgIQX5lhCtlKkZf3CcujOZJoTt4YR9mKwMggVlbJv5GQRJ8q
CxMqdQXmggJ9wctB2jL6kMLR/ooK/SlUIEOMNfzPSzE9d95wI/gFbXch0fDwwLy66GvL41TF5cP9
mrS3SjmZC3gSchAItVrqOdwJhyDNLQRLUguMy7dGlXTHwxJN2HnIdUcy1e35B4BMACQzFX80UY/U
yzwA7ezx3isH0IVKXCotOf5FUDa9l/IosAa0j10H65mI+NRurfkmGfG7eEJhHNLhiABuJspuSY5t
flCOz2tZERCQ27RK5g6SKmzBJUGRa6YLArm7OlRkKMn9q+VOGnfp69yIy7qyZz/PaypTp37EfGf4
mm8QgfUlCXO6hYGt02+NnLWo2UM1EIwkE9eHBroB8PaBI5WMnQBmjRSrmPawKdZecFT0hf3BuIoK
iCsZ79CeRTgUFyM76b/qL/v+Kz43wz/8ZfXsW4GCn4oAMUJmm6dw7SMMINxeS47abRnD6/R7hgmt
gN374fhKAnXJQUyA3uM+VL6cbXKdq4n7ijbIbI8io93nxJxZjRqKkGjK+D/WnkgBZqv0sesLP8Fe
io+jnMeE21TujKeXJCmzCXhV1ChMcML1pyRIOIA5/2f1HwEZMI6TAbEJBNyQ6pICbvNN1/PuQUCd
+qWkW3GaTzPIPY3MRkRfxKcNzcH0nuKXOprOjEmHk7B7i4yYUJLg8ugGUewYjBr9y+WYzwM6A2dw
7ynSEvc3l4m1odt8ieMse3oq8WBufeMWOBSo8nwSVcXbY1njUAlw+o3Cmr4w8n8ZN0Z5p3AK0Pnp
wJo5zbyqtsJduZGBNfA4kiB7fPV+5zZ85iIxP/hnmLZLaEawhMjbU9/1j3Cxad/Yg/ec6A8pUnrl
ysOz3+c/9HgjQ/94LHjSVhu/CaKroItAWWfpXDxNFtAiGMmR+GwTLhsQ8OHLmNkqUnuYSbJuHQzS
BLrvCzwxceyj9QHGsl7gmmc9D2fdITL+DZFr5m7zY/KhDfKOdxeI5pP7Q4ZAHKCBLP8V4ggWhUKa
GkZuvXggMQAUld+j1KcsMxyt+ixA+72SyNAkW5qyQxDOBa99qkCasQXojKyctJNuap+K+0cRxiyb
u7hWuRl8s2LGgYLVlW1NzDeixaqjW8Cef3prPKu4Kawl0xFtSlNYOgZZr92Y+kL6pz+oJfWL73ai
ZhHDoMxv8iPk5ZOSaRq+8ByypTBXJPsYGawqzLV6iTOHQST+euKxsR/Hhi8lccaLzuPmYn9BbeuR
lXBL0qX2hQiRZ/4aIYLbk6iHXFzFZdv4NNNFnvbXQI0T2fObBjObf84H650pnhAv5JGq728WezE+
6IeyCMVvkp49lyYaYYffW77PGM1ybT55huYCcYvuDEthAzbz6c9RveSeh8AhRPYzuvxlGNHwk8VI
B1gdBXgc4vSmVws+vqIZpfs4skhJIXPHbphSCFyE7PKevdh0Qn0t00/UHeINwZWYQpPqDw62xXaI
OHP8UtNj+YNEXQLUSobNAzwLDzI79WyBLjBjDro9a4LYOJzv5j9kuF9oT6rMG336tAjsZgVIEMCt
8ECRK3FAFihUDtGj6LWSGMAWmeGJJGkHPJB27Qv0X0Su+fOWzGdX1d1zDGCJwEFvZi5Zdw2m2G0M
r4Gmgwy9/pbgcqTTeEneZbocJgLckG22BVcOsIK84hUKzs+koViDW5PM5fiPVQ769rIlBsQLXfDR
c/4uQ5ODjnwPmwtM7H5jEojW73r3PpQ/rYsMuDEhngD2C7A6HQQIOZM9ODwzfDOfJeeGQVIif3fl
zczF+zLp6UbUsQD3rzUYMyi2tjDLw9S3wQ8UX1/z16UdEbXxUJG3CCpMKrJDRvtH8oUVP/7D5w19
oOO1ZlQrM9NTneECQT/CjnASHsKdTLbAJv0Bwi4/VK3gPFU9DKuvdgkmRqpdXziIEy0uujOfHkmH
R1T9uY/55ulwneaswxptXD+gdkCo6Oqw6sLuk6jQva9ElJHRCMNFd90/kr04Y5zJRunwjHW5Z/Q/
07XaLGX0hCWxIVoSNJ2Pkka7cy/BQsYHuFWZEVumpJydKoSm1eYXYEqOCrx1ZKWCKML6k/kKc8+a
ghvw+CEAsIldVleUdfSx+DwlOU3NkCpcF9BHIad+yefwIK16iaklWHxvxiP5grnpasxc9U5FVsiT
ihyV9jGyftD6/RQGdD/kDIpTYxet1E0+uuzXJ11bjauIFBz605PhB/pSMwgSKbeDvk+kMHnsBDzC
zKaMI1KD3p9CZ64NF+4I3IUs4wMTNWwwEODYskxBqemBwpD9g7yHhVIkv5oMtWgTT3JJUFDzSOWg
QOeU7x8Mfm2OhnUPSjktgrw64xEcAVdojsgN+gD8hTIYxxTJv0U1QP+EBjFhPMOZsH2TKmQgZ6a5
YPhJAXEKbd8TkHTBV+X1A+EyHv9fjonoJHQemThcDOOc2Biu/QrE1oBeFjaI7p4OpdMtmRLYoZBN
yXj3OyAIujOKLXAVmaDmjg7XhIqkbjE7PjJmTZNO1gIjejRXm+BdX1tt2gfI7KqPAsggzSPztwEm
yjuxwz6fOYhovYToNBsRQQGh91qAj1D+Z2UotGUDw1fIb0O6qOa3ry8xmX+eHGKEeaxf0gZxkHCO
X2j1nK6I7JiAVLKckPPhbGUANmSvxpPchAYqn46jd45GI4OQrpPKIp6hDuhtam2G2R/jSYgxXeil
9Ca0lKEKREOBUJlSCQ5PEoKyUwQbiHInx/GB0xyo/cmbgwmKp95S/hk/BAErGXBH579zb2jchFPm
eUlSyiOpL6KW5jOsVd6o2gG7LEe/5zvFrYvePfLCRxNSKb1un395vxkJpyCKmmAM8m16adUADJc0
oOEoYHNeF9vECnvn/YP3o3Mf2+uzvDXtb6dcNZPXOqGoyYcf7HmNu1CZtv53dVCaxMkO5OG/YPfs
DA4CejtmYm/UG+qo13zAQm0Zd54hng4Oe3UB1aNS83jG5AydhjUgsklRzqNDvyh1y9gBRmh3ztGR
qdaYj9TtKdw+OHconcDIScQUMoIl5Q0eoMmbckJCa/zii+AxCZRJQxpFBBZh2cPura/yXcVbwYcf
Ii2gJSv7J3fXBvygfgVUcGI9tuoTMtROOw3G8bklOijQf6ckEW4wAtyFMLoSu32qan6/rXoVCVtK
PGGrcxTo6aJbV++/sd7lnzOzKNVhhOdRcYCDYUc4MO6lA0mwGVVf2JLRwQRi/NtC7aL7oVOB1qvg
SYzPwkw7u8o36K3zYfVOOUxGVKPkeHcfT28uffdDNyTf8ZOnMPmhWqwiX2feLavlY8+HeOpw6I7e
Rd0QeV0JnjmsDXUnhW9qaNtVKR6hY2CSk5lrEhG1UP/ygVDk5WyXuzgVZzQUhR/o/yREPdU9mfiA
2Oxol95zTrAaKX5GMAbOfFzNlwj1MSwC4uDuS+l+Rt44XCBzdtD8s0I7cc/ZJBE8MXO1KYNwied5
DFXSBWZ/g4q1+M6u/ryykpPuwF/9iP6Ua0qngTiRwqq85BVl6J/A1Y24g36gf56g3T3mfv0w7qWv
J5KNHu3lEW1Vjoxmqe3HX2byE64LhbMzuiFXo5hmI5g0L/DWQsVDpc3oTeOnl6/gHVmP2o4NdPAa
ri1HJxzlS4IQldEUn58fTnE86di/ETc0nIj0/g0HtMRwdr9oPcbvDNksw4BpfQ+MwlBhDGE0QF20
o5rZmxn8FAx95yVkhpIWbQmTzRs9bt4dW5cLgYgnGGh2W7V16ev9SAtqwUl8IASPPRjVwHBh8Zzd
uc4hmFDPqlMBHYDRGtkXnTrwfRDbjOb4QNnaHy6hBQ8PK9W+FK1GsFCfxrB0QNS0r0DscgHO2UnE
/edGkCw3W+Qb6BWsZ0jHITCdLdDhEQfk4rtoNV2kUr+8xvqM8mMQ/Rd5Zyd2BVfdXaMLCWT0fZJi
H5rw+xKLMpowluTJ6Azpr/JxVVZGOxtFR2jSCYdj3EKVOimzuXaYG/BlgDyrDBY3sg8+Fx4l8c44
AFgFKpMULt8ragUQDvRcbLCwrjwSL2QTDAv8vDTA0ZmAKYDsRGfyP8iYbl1B8ARSaURP1C1yDMKY
bGBCHKhfvitz0Eg2QOas7I8NY16FXHn/dAoRPrSLOuOpP6nkp1Pkzkr8WRp3/m5j8m2jOXA+t0k+
9KXs+HoAAghHz0ubDZsLGNeLsuPDZvTk1xlK+sa9lDmtCihATNhISmcY6PfEYGnTOipv2nmEqpKE
YChgJCPiGrkDhCf4Dn8gqBQvVtXyVNjAasBejz3H1oYXTMHawUujumjvyGAGjBvwl5DOTzUwoSUn
BGYVhRDI+79I9XZnp8nFhScB7pAIxdyt7yT2GESwA4cjGuMSJ4eZgKG5tCwO+o3Phs+53HcHnlM2
Yt0rd61vhMqbud2JyAqiG4fHfSffQbXJC2wK9wOHN3oSyBT48J4Rh6/fgEXA+G7NEuQ2wq96Tr+N
6+MYx9b7zApHyOOU6YsKnyvxbFyxxO1SFyhmWl6zBjKAJwVfKN877Bfom5NdAZMFctrp/8ATeiRn
VpxK9/hyIWIR4vHMfAhr43gCDx6nzsawX6dzukVWdDFeqi3Gse92l2GFopwUNH5ExO+gTEE1EqN/
xa+1eZ1aN1pdQPgF6E7gd8knQx5FEC4XPhZC5ZGjweEAXgFhSgh2rec/+j3gJU0NbJEeYZpVuA3E
tXZ/BPTmREQMAeZQAgsfcsrwjzWOqXvRk4gEnXb7wse5zGhK7dyydQUWYOxU6PY5PD9fqAI2BTV1
9BNe+EcSIott83+ahI+YGkPg9oE/kZFqg9/EFX0aCmZ4AUebDDcs4nN8RsLlBY+LKxZ3zgkeldQ6
cA7FjjgPrmAKEnGqWNcJgQHHhz8kVkCxwe+w6xFbQFYSmSRwwzLKDJsx3jyj5GAn+kfWIOeygcJH
mqoguMjqP43SRU4dCuUO0UoZkaBNBQaIFNG34UaZjRgC+fbsKVKCjDwjMCYPIijvJLzFMMzsjEGA
/h4XBARhEj0aoyUlHrPMc8sXBAFrrIw5zmuAP15hoGm6sPDlYoRgyUT9i7KZXwIimyc8C6N7ccXw
cyfyirhtKJnCik4M+3AsBpAL/L1k43stZyCRTkTiE3LKB1wfsPSB2k7qM6ZkVGJQIeaw1hA3n+/k
X4QbL+huaQoam9TFCepgCB8PgwsTCCM6C4BO7Q+vLuMD2Zp8cDoqDQzCFvIgsvordcLl4L0hkYw1
ro2pjJMFVJ1ql7kFWvxVnUezT9y50T+Kv2v6jzPKZ8FqqA+godIesHpMixkGo+nY4AA0/yWA5pwS
5Ky1JJngOXVxIcCpcabEFOIl0wGnUCqlW99oDkJcg5s3afzhruU/6Y7oU5G+iw+DdxG+Ergd2LU7
Byn/EYSSiQPZDxZUgIqztMuXpBipbHqoTdnOiK7Ewtz6MZUX6LjvIycHdw7gOhUoyCFglm6ImOs9
hVf0VPHk8DzC5QkXpk4GHQtjN0Ty+CeiU2AX3bHeIT+Z4vQ1ROvWm2j/Gk8I8i2nB+4IulsyUh43
9b7QLEMBuRzGSxD5NwsIHSYRBYrebC1Bb1rtWcRol1k7859GfC3HCl/dP+mPt5izlQQa9gQWUkLp
YJipIkGTei8OZPO47eXBMIhajswE2Pw3LCjAAZ7j6bX76CQSwKnQBWJ/3u7wQmPoo67hvH8RkIoD
Okdahdye+81l5pnkUTATP/1Ru+prIyR0HCzJFgXCd2xM4mSh8KWav1zX7yvkMY4lhBWAuFyVevD8
v4NFIsmXZ4v73Nb/jYixyUIn+ptWEKs/8y162FhdekoXwB5akM3bs7AoSI6kLv4XB+eHPxofJxE5
jYOnM0FV3dvJr8zpkdMrNr1GLZqL6/SCnYyTeQY/HaicWT9vs39J0J5e1op5W4dUh1i1sCpd+nse
gCaKxxemQIgHu/FihGIWu80kDVrytnH+ALWaF/Jy8OZweBu72TzeksxIfFyxpM2VEGB4Us5cB4cL
SRVMubZCqg16FGxrSMo+6Efs+hmYOuoEv+dfMdpQn/sfvQLbNEHLFk1K+gNN3ASS8F/pyVJ5BuMz
UEmYgKBh8AGRquh2ofDDTRHfEZ4mzWtkwkClsY01Bkcp+S3TQfjoHWQg4Cwp6fgUZ3JSKF9i95Mk
1PSw2w3DH0sIl1bAcaxSnCiQLEru9DRo8aJA6rxO4pzIczdYaKSTYWJleURvb+uH2U746paml3Nt
gPCBohEGS+8wTlKck+g1bahrekHYY/P/m0dLdi28/1MNzPazfMy1bbOYhepeDqjr9D6LaiG44pZ+
CpYbDrQYUIVjs1wTdY6hGNh9ra73z3Nzp+kYGQJf8FZkM7tIvy1WwsQqrizJcU5ym1f8fPwGOe43
J72kW10gv4n5QixovVOo+ek/cDUM0xXCv4uaFd1B5qe1zqxZf+gPftjKLeEzIcODmGttMzUJHPWF
TH2dxUW87r70c3zr9/zGFQlbsEebx2KcoiOqAxfmqUehyo9EW8lXvxZX6QInssUXZE9ZDVh6VmxO
cE5TonznMk08N9JCApjZfELj3wScXsjh2U/nCyA2nWS5zSVMVlWyd/ijkYsZGOsI873V/9/xHXAi
6gPE/PfKU1CoLvPT5zJcHqcRxBj8lNCjQ3cl6WwXPUB7yRQzkAvx2xz1fb6V+GpYOv9J5DQWNv/7
B5fPDdaxqV1uO3Sd79vr7U5tdFRGqPxSSVD/MKlgU+Yc58lj+OhVi4EjOvY7GnjptiLOwhePaDy4
pynEK4AVLBOGNYbkcaYbfYMAhZQYFl+0INcHQyA4/NtpCLE644siSn9ydzGqtKtq02wwjvjN+fHP
dEXvue890DQ4mWaR0Os3nT1IOyIKxmABfp9racfEWi+4sEJOcCu/UNElj3zbiPfISbF7ySLbassp
wLo+VQKCYE9xdgiLKHGavrtxX57zP/Ji5As/ZX9E/U3gwtycUiOFGyQ2k09zmE4QAuoSG8RVe9vG
kTmOj4vTgQtNCvb1iZTAC4T3cBn3VSgFJeW8pBxiwxNPGM62yunZMVQhmXfAEhBaMRXPMCka9CPY
A3AEIiCQ2Q+mL4ZRPvLeff2A4fHf8E9mWwQx3FQ6UeFPhAxWugr5NJQrsDsjgLSvFvq6m6vfwA4x
QxfDuNXsm53+02/QFpck/8PthqyH9YUptWD8BNjurDXhNRX9BkiesSqQ/o2FjuMCUf4GFMYq1gOG
ISyRdx2nAYJhkM+FtiSLurkv6eWQCa1H2kQKnbTGNokdFYUvkci7/PtFnqPwy0HwlBB+wz1p88FJ
f3JC4a2BF+Q0HLi/olW7hrvm4Z/eliniFT6FAyQmGfYbJURTJnOdPvVnx1IHSvwxj62Rc+e9MENA
MPGRwAGhaubEbsDiJp1ve0FHggNRwyUuhTy5/D1ju6SM9EBi13s9dKjSwuqAukXcIgSxmUH+GBNw
qJCWZPqX9geZlPEDhMmVyU9WnUTWDcJYoOHi1aP95T9PWSqk6yzlC8lYM5jvPifjWfLzeIBld1ge
NWoJn503iWt64ju6H+mSkNmFDyV62yiXJ4EnJP/nfdByEqTJsSFkuceJxA+CHEabS96K5F2g7uVQ
2DtAXGeBBrFj7Wp2dcTwsJwuFlL20ulcmi7lN/p+ImYBkp3VCUHQcJVVbD4WXbecJM8m7IQVHurZ
645SQLiId5lM0beHRpR+hnH8JbVfDjNaHf7FccB2bOAGailr/M7CVvZ/gTu5KPfUWRIxwGW0EnBT
l0yhzrc2pT5OJc9YWbETI+VClj9FFxupM6O2LxlsHR8vh5ScflMKHke+xG+FiLKJvlsTDr1C1sWZ
sUdpy3WEszK7akc586Ys5TlMc/tNzM7LpvrbeR01kK/krsdbVPWKjPEBbnHmCfQAP29yg0RHyOka
Q/fDdGyzZLRPaBXJpme2lX4S5vbPeGkm6/4SpeSDf1DaDk+XTyqyn4wr7y7o2gAVJzTnLuV/LwyX
mOm602ahJm/Afma6dWqf3GfqtogZ3Z/b5gm7d5qhnDZ2DZ+WWm1pI/gh+5umBrMlhIiGgM6rCMvQ
5vr1rX49GTg+8gKh5OsECaStM5+gs/yrQcvBaWQ4/SJqT/ztavSvEu5ifkkppqMT6zfqEfuSEyDx
OG1Kknj12h96pF6tuqrPAj/Jr50QQjqPv4mHS5tAadzofRmSQFk851K/03ucTawfs/4fSW0Jyuq9
DJXNs/AY7vGc0F5hmCsd19Pbq152kwJDnRumste3UjsV4iMRBxuZM1yJXZCzGKYkbC9Qkes84gjb
4SdM6a9GUIu9hz33K2OBefoGXV7knFHrYO0Y7oSaObhGV+512b4mAUfZGsqKfqv8TM89qYsfnYbR
iOJvcoVQ46ow+lvVUaUS9qa1RPOs8YrElvynjSs68oAxqLY2qMZDZjrnfhIswduhTdxSuG1Jfzxx
qHaSX+pUvowBQwXg0uM3QpJRudVtwUBFlSwmVbZ6dnhq3RiuQM9TsiZ9QumRT3xMB4fBWVS4knAI
OVxjk1C/R4Km/FMFO//4CE7Qcj0A1VTK6tjCuSDYg0n1oyxaiuYPChNJCUJdOk3cNT4E5AA6dy5O
K8ZnYq0xMjvgncxtGnm7CWoingrOPlTM5Oj0wZOnJKLDwG1pmKns4HHnhe9HbBfek7RuQvAX+Tn2
kSUGzb4P679qsKJf41zM6Tgk/XaPAHm4qmjjrcd3unqfuUGgXxAqr3rurvykfTN7MvWxhgJQqba4
5yPh546vvI0o30oJ8BtGHMAEY6HzLrhN3e7mzBCVeaTDUOFsCvSqT3V37PXpLyvjDLS6t3OgeLS7
5LpyDBK+gRFjcpvnhI7pZKHZDU3DVBk/gpxmbsPLgfblIDVYRe2GZg8EPrQekIk7Jbcgt7FG/lSV
JiKHWUaSLBYnNHkMPSyl5gAc4tJIEwPGMGA8aAhwmo/7SvaG+ldvO22rGdd8FuBt+gjeuyVP7u8h
2rnqyK03spgT/omCes8i9LmVQRsgCUEvZW6o02NiERhdEcARFsAihKWdZcrw3gl5tG7dA2vaaDQA
hkf+uI+DDkF4uyH/9gDVZfinPnuSprYUjZkbKazCci/csHEMoDUkD1C+wZ0hL0R9W/RbcrQMjumE
EGp7Q9gw+o/aj2j3rog8tdHJfjQ3RW9oBrA7TzUQX4x3ljz9O0GpLbjdAs1CmS2gm8pxrjwX3Xh7
9SH2XxD+Gp6By7soHb2zBcRKRChwZz+WFekF78Ccuf3Hz+hxgm2i4BPWm4qfeC72wWi4VeXPDFcW
bIghiQj1kZUyeM8mLVbInz2YHtnqZukTm1nkq3620JXQpLKXiYAo83w1w8ob0I1Gr2SDkglW75sm
uRdQ0Huuj8vXe18PWEkcfo8aKo0YEI9U98GOb8AJJT+OAP7H82BR5c0XQWNcEs+huQYl4GchZSkB
4fo+FF9YRnR80X1Qq0Bj6CG8AmaynGelKxieQGZWTwkZrnqG9GER7tke2JhVHlw+xFP9gTCx4TLH
t4emAa+N+nH4/diISJuiKQgPKtuPfsae/rBRcXYCTnt4A0wijsCnMzjYtLKbxI9AUyJ4DiAJ8z+A
PNuowhqKvhh6itnrLyJwRQGxatf8kl/JZF+siBakw1G2jBNTNoMoQRIQLun0MZdzMQm7DYGkMcGC
ihaOmOn//7+QtEtBmiZ5kzqQPTzg/2L8JDrpOxgH4CqVf/yDcWMXG1wzISAxnk0eNL7Z4RyhlXu7
nx23hOPzv3kXF046nopIsGjLmaB42HYYUVjsngkKj2XqqGfoqxTM6BefHK9ALXuJ6sDq+2QK8G69
RLv5A9kH23m83A+oHoEEyQRe47NjxMZQp9Y75QcwXTJ9XQV/CzIC2FdIuJa/6OzFADAd5xpw5ovd
iC7bLIivwD0Z8sVxEXMpEvLyJgUrkFHggP2ZPyWalKeAwFNxYQ2DS/ravi+lq6w/V+Co2Epb6wNj
SygPYdpAZsPp8zo4NDb/Epz8XD13XEAfdStVmwJf1vsAOg6JM1lT3rZqVbeKPmxwqemCoqz2aKdf
EjM8KKBlvohURyxK9vIfqhVFJx9wkRQBUL9EbRLcMBs7oDtJw6UD5spBarLzYMlY7qSf6v0DJZvP
jk/sYs8lgM9FZK9MPfB4WqtEJXwaS+5EQ6GYaErgwT0pH5Jf1D7tc1MPS0pvZwX15Q4mnpG8nfLC
NkitAQrymv6PeWKRdsFINyz7E4H/DeJs1YEhUgPptzCn91GcA07DjHzNqPXmF5xBFrWrXVEeRPx/
pg+4384mJwOhHFQ9hiTbaARC/JEV3cCaeb+gDnz5D4rWM0c34UZgIEDVePXqU4kekm2SIoLCJZtJ
agIeHmI8kIl8WIApsocP/ia68QINjgo3nYocXPYk/BhIJXKQI9PHlg96UzMuRBgtlxGbvkHRHbA0
sEy6nGS7U3b6W0VK6tDrqaFsRmvEVsN3D/gfh8MTwWYo/ULVm6ovg2NuMAiUC9ILYCohE0EC3lfM
RQnVgXBznyX/OAlB5BESjZFuOFN53ymyhXObQA3CRmcemSSo5vlg8GoSqogwISdOjoWKNp9uTSFm
H8/1B3JEvDZhrAQNHSubSUGEL6T29WzXP8kmQRbBn15U/iFzPHQVSuEbupNBFArYDmfiiiAlxkeW
9+REuhs6ZxK0EXS93ddZb4MC61PvJ2wX/UKuQsKzkWQki950G9Ghs6/b8ANmMpf89NYjLOMbx5GF
qD/hx0+Ic/EwveCGscF2ajaR94EkTIG/DRXC/63GQOUJ3RxpkDRLItMU1G/cpASnM3UT12mlp+LG
SIN/DISso5zYH0/VEm8AhV3CB/HhBdnqCI7Kvwg8nONEW4FvA9BWgWxSI0DDrHoBoSKjF8cp3/T7
li9G/svqEIEAax6PFvAmMTVcr12C4tytvqLefnEP8hWBsYPIADjAuX/zpEPNMY0afn1PKBWn2wFT
hYaEwOdn3Mi6/5odKpPTLXiSpMTBfW4zsm+h6/waOQo552QJEh75uXXjL9LzCa5hi2u+sOa+9b34
8LrOR6hgIpxLHMr6kmqfDJjSr0n5o9IGYh4YEIwtZ36YS5fxeSO6kSuhzvyXSR261+54RzAvSIEi
BZGwVsuNkF6NlGakgiADr15VapBo6+TtqUFZrcuS326VAVvJgVfvhmlxR3cqei3hklsKGSPNU6Hh
h8Wg/UQxc+1w74Z7wiccp9RuLqYc8EntGxb5Mcm3HZVqnKVTBdihfi/GGe/dV6MBz0tv9mAGPnWr
IZnu//L8t6DXRERmslCGVY0EB8FLn+xGLHUYvDra/ZaYOKZ0R48q70E8C8qyF7kmzNHukMUJkDlj
dktmG5lZtdji9mHtNbpfTA1tdY/bXWRsHzxtmbF6POevPBCkLbLGqabms1HJrVR8FZ5UFNY0P/D+
ZdmyaoI+uajGnlK4SApx9RB+g+IyDU1kYjh3ThiUdOJ76H9G2g9IAKqFJk3tF4N3YowsFEeIQhZ0
ojbePAuhKHtUUnJwQO7oH49cjZQkvt2Yr1GvMlOQxSX7DZOR/6G3mufve3JF8C8NnOnSMVm4MY8l
Sfv+8yuP5/l3VftxsXvFwSMOZu1K2c4QWi6F97wxD5WrKF8cvdChzAjc8B0SP46uVUFY3FbqyI26
9MfsoE8r3ffECwKkH6dGu9djbiAy0U99uiz995eZLRlVGEFeI/JePC+66iNaSFP/qa0es4XanQZk
JLC1iC7snpmoXpR9QMOcke+lJGw9LKPK69CxvVTp4WN4ZXmkqYKKSBYQwo5Qt6NdmblUQwv0xerh
q/5LUe0yPdEs5vBZ8QYSmcnJuKAgQwJEpwayC9L6+wEHjEwo9no21ZeHexfeRKr8V7uZPSdlUObJ
C0aOR+ZKifOJSerYRq+ftA9nzwUhNTqfarPFjyoh2AWyx9JEDCnRGJ0rlhfdL7icIWXXjwpmdF8L
KwLL5G7PTYkULyZNBx3+dsi+cnP/hG2HMQfCKnA6EdhCWQN6S/1XmM1JNDD9DjdLh7LWeyHgR2X6
uGSn+kp3BIEEInJMvZStMlmSS+Fo7OsyG6OMSD8o/iPpvHYb59Is+kQEmMRwKzEqS7ZkyzeE7ZKZ
Keb09L34NzAz6GlUcEnkOV/Ye216MQgooAjJTTOchc6Bmygn5pMZ+VUkHhUpGsQsWsYYfAn6gP71
Rc2PK4CVEglyL3knosJPGcrrH/q0y9Xd2PK1rbmDRPYBh6o6ptpbP+59wIFx5nGLxvGh7Y+oq/IL
pnPGiMjnEb8g9mOS7sE+w3yFOCRcNvQORRMjUQRl2EGiZN/Xh+QfKh8OyfKMPRH7BvsNhnVs1NDn
gBJCHCfYjDQ5FbIznizOOg5oXd/yD9Bx5IOF2PB+Vsw+R1xq15oVxUb6ALLxyQ2MtElm9ETArkhJ
sIEocjoxLkYjhdcaVSdcvdntjrw9/ZnkqDJwuGbpS9+KksbbUwUOC3cxgwoMUKj5Pc53Wgjyn9UH
RrVM9brOUlYuqlXSYqvtxIc77Xv1FBTX8AtYEyAQHvPhKS+Ws2ZksMX2Y01PABGbFV+UOqS8xuVe
8aAKhmjQL6XPNLDJ0QfZXIA/8CEA+PEbgdxF7OJgWpk+tpEJugel/ZBxybo9jTkWb0qcykK+xHzV
Mu4UrgZioXyDVKTJLax7cX2Esahi1CPwhZXzkiUOBcsKle1L/hzgG9sJTNvhDuuAQ+oF6a8+aygt
YbVQUTBIgBS5wqh9pzoRqSXgjT0xzrS++BdnDGYPObaLgYsv9USboS5jiD9GEPylQKnkrZ7uO+oy
zap9XBYEZUvr/Mqrzta/j78l1Iyxxfwzm3aZ7sbzllnub4R8vosPEELgB5AkAI51T/DHyLuLow6p
SxG5I18QAwuuRaAZrFuMjUYAWfnEgdD229Qm5kZUH2AuBBRAiiUNxBoxGx4Qcv9il5vRYa8sp0Ee
Sy43r+OFtX6lXtB5ztrfRLgSAgCLdGgGozwF4Az4/Ni8C+pTZm1C9gadhmATdof4DMULbrySwbYq
u0m3o2PTf3LM2pvsVAMqcw1yPLnoEVuyHKxCZGbHKvbSdIdqNxcxw2+gSkGiWTmAIJgC4GXjI4RN
hecqGL3o9KqP/b9F7dW7TjW7ChGBaDvRbbYNNue1tKflAU6obt8PuDyD+k7/w9MGkS3oyAbeaE96
rii0pHdqGMrhmYZHWQLpBfxdpU8CO036uKN62ek7Xlz+TFTHuQl/xkGyzKfCTJfen94vTn+bK9vs
vrH40WnkU9OeUmRsi4uzfLCkxYb6ejFpoTmEqIDa0W4XpAZ4FwuRq0Gk7TrZsyRaMxCPoCFZpurV
Kxew501lKWIjVeQbIZiYVxSx6hcsJKGDt7ihq+QAqhxk8NQPg7ojSHWutnnosx/GZ9bS3JLl4viz
xyKAPB4i5tHZJfD1+WoIKEOPsIhsQfmZEIlI4Hxk1CjY6iNv5eGWMjk5kIDs4fsNzG+WkelOfehY
nv/7klnZ8sGZKvZU/tVWuzppSHgih9UwQn+AicXLI82GslZYgOjpjLQfQdrrm8KWpw/jxzkEZAb2
QCWPhihwF7RapN5x3ZANi49yhFwasxyzKQnxV3WRz8nNTEJktps4Qu2CzpRpgQWrJKkk9srgghmK
j0UVli4U5Q/mGlPfmsmJ31Uiu8wPVeryiIfiNhwPgfo24I0LQc0MjG3mOxqXdr4T76QgyC7oi5V0
4IPjHWY5U6X/su5jCcSaWb6Mb5huzP4zzXuLrim8J2/gDnPyCP6TytKQdIjoY/Oz6vcJzuuQgzRL
vxMCUluFVYXyJxNVoFNH9Czo6u5Tb7clGL+u2enjX4U0KB3egw4W374lEWFkjWQ0X0b5rbz84HWN
X/sEA3twCckSZgMZP1Oalhg5RV2Sejb4WnNro2Oxgn9zXvFWcClzSMV4HtA1Y7fD5oG+dptfaQVQ
0bR79Y+Z4pX7zNh2d2buCF0wtCLO4nTiMKi7dVZZfL9rxUmPixpKdVCiLXbjQ8KZuOeFAP/Y4PMw
DYd/ptOLwOwHrOMY9lmf0F1idHuNlyy5so6rzRt1YzqRenYQ6GCUiymfZ/3UDscEwbfkDQoEWSel
O3ZWxnfHlzn1FzIEC9VvulNc3UbxJ1vVm0JzX9WN66hjQp4o3kA7equDh5JdtMHAHv/DfKSp9nH6
7NSdOm0ZpVBHzeot4xnpVpYU7ShZCTxmPqLKgBmQyQHklE5GtQNwAWyuRimCwouIA8DM+C+j8pGq
j7p+lOJHH/hqRUQVGeZsfi8kivEumaSA+7ROBEPSG6NraFtidk9yf2uDbwEKMgw7moLlJH00L/yx
4PTOmMIm9S1Qj6nwF/VPyr3qJn3Qjp6ouxrq42Ir0lAXn7Hy1g6g4C8BS2G8tx0ZrblPKy4fJmDD
vTcNz9g41NVNeO0H5bbKTyoxJXzUbPUDzvXsMKSnKmPKQWCSJc9OhLYsf6szXzW9LPVbIkpne/Gx
beTfgK6SmXFy07fqGwboDtDhivvEGXSvW12J0igCZO+28jfO6BQx07NC2eiuyovlaKz8JJanlomf
lMKrOk3tujJvBrHlvPHHPn9r8CChYAtYqWAXmd209Drlx0wZ/CMBc1+aK1d2u7JGZruR5yk50cQX
oz3n0sb00bM0+Clb0EKHePmzW9CdFZ0F5HObEX/EZJ9NweDUdEs91B+fWbIBAwph6eBkxErQwDL3
ZkruhPMvaRg55XrhS4JX4y1diOfWK3EY97IBYzWPB+GLtdPw8vlxQJDP3CW7lQqMzRavNaPiU4Ud
fSq95t9qCYo8CCiHg8YPs9ugPmvlXcREgDRn4p0PIjrZ1CMTMqudcGIbaCeaownbqLyvNCsCtaSF
3iRDQsLi2mKXVUqHL9J8mOeQyX8LWfGFTiauLmbcQdwoxyPKPuVX71YYtZ+VgBOLgDveQAyi6Bjx
7wdcyiLq4GmnE+DRZUyIGWyehOwuoqtVO7ByypGacWA/t+txE6GRmSafBUfaHfP2T4O0GXN1BdvL
yBZNS9hfs4sq4MQEaBwE9A9q+GBV0uCz7Hcv+VfFWpHeFQazzb3JJjBJXHshiwVCSthlqQRSFAz3
B+LMmMkQxTD57e93z3wAUHZ9DrVDRwlZV9tQJBL6ZXpg5iPRlsNdwYiAivC3Sp0eOVVBMxaRzQJ5
2LDJAurHC0yWOf7Vxt80P9TpmZVcYz4mljBmfMyF3Sxcw2DXEU/dvaO4qROQPBV01/YJlWeW9hNX
17KI66dDV9XoepdRIztxEZ1e78GXGVi+avOXnDNnYoOCGXOD6ImLWv7sEYyEycUkH2T+SpoDEgPt
kHUHjXSIsD3X8GeIUUb+jZNBfd0l2DXtn6CQfPdukDOtdvdRfhurrzG4dq+tQPg4h598Yxw6qhYP
tsSShU/Nq15+Ah39pk8sIg8TlRZCrRObz9XkZhcdJMy0z9Kj2tKzbPErLvSc2NX9yIDOeQyaXa2+
meTgMHcy7HYC3eKHKgNt1hD0ZP5s7Hm/YpFBqyOqXqDgoAKrjdjVDWpXY1eGOKndmIPdp5b6Qyn9
MZBLyeekqNuWeNJqUjaNqaxVg3U8SlBD5+tundX0XjRnEW1Q0TJbGHjiLsGjHInCQBwyqqd53s/L
xJLFhBH/i7cax6XRc5lt59VTZuiBFCKjnMeElX5hBIvAE1ViTgpYij2NJTWy0wFbvaC+S+pWrg8C
uIZw3n0b88dLZqMwfZXhKageeF1k9U6ALUJCNBcin6rEf8xI+c7NU/mnadgglHcT+BdmoWfL7leZ
v3meEUazL3OEiveoASXoCnj149dnsu23MgrOOGRmC5+B/jRiSXUbX29l+jaTeAhfaA55ZzaB7oXt
O7IKgS3ByP+SN1gOj1fzJjzUbtsyRq/yzwEVE8o+ySslf1idQvOyQLyi8FtUnUbnPqe8pHo/Mfnm
lCJUJMOTKGxS/aSEf7ElV26yVbLdXN4SKsMUVv5PEJ0m45G2x3HcNhotm8ey2RAtjQ+/Lq65ZE/V
oiC/Tv3zk584YBAh7QpWmswY1I8KxedE+c/p6SJnMfSvkN/Yzp+J+lGMsPr3YuyQuFlv6sF7oddN
f1XTx9G0Vkhd7s4hwYRspoiogafPiVF4HfR2nc3sutmVOJR7mhUGCZZqElhx4CUdGK4mWHR4Mbjn
GfU5YvcU5wNTNMDQTg64ZYBXY4t4fIPhbxqcqL5PLZkbeU+E7QpvJ4tx6K86ATOsZ5DjZwOnfvs9
c5IW14lEgTeDcXp6X7LJoPyQkK5/mjF0NSY3SPGlY3dOICKwVzbQohcFlOZ/HecbKR7tjBupxgST
P2S0DNE2C+6icmv6o7B6KxWXMylG/0tQEeJfCHmqwqlJI0A5Z+vVDe1C4SL3MH15dShSVyiwKCXU
uPAhYLsSSpzcWQCYZ8qoVPUSnjAC6/7T1UN+1Nj1X8DbEWi1GuExMW5AHPS7Sjle3VnyG3jCAMG3
aX3Jg28kzOFJxMdpnqfwJg/OYDK8YkQebWv0AO1Pq+/KEfV3+SwLGPL7EW8Xq9IGPX60gcFTR58j
TW1K5JvmVnB5mDpUlqLszPhfOdrBZ4vpSBpZTKRWJZw0sEhVRy7k4RWfexTAvLrIxtyOrwO6OQsF
EI7Jj8xovTAp0xZgHGN/Q7OMwK//kNUaBPkQdjB9ijjYGP1y5hrLfIMRggnfb61QqiFEoajqfxIV
uQuCUrgJdo1njI1eF38Z4dXmodw0qML+mN88JqR4LBezzzrelowmKElWbkyhney01xa7E5aq/4gf
CFTSke0iz/4Ik2LfMXekY5UQkx3Tkmw6jZjepw7BT+ZIoGkE40X9Rn8ymgy5x70E3V7+VtniFwxw
j4VZ8KSU5a2Y+83AstegweULjCIUfe1fw5KdrAT8M4KKOFT6HrtDqG3r9Kd/qDmHi4GciF6x8xLW
EQVNdtc91aN4jdAtwGuS32SV7L+j8uhVLgIK5rMh3wYWn1mfWRW9aHbr5J+y/PG64rMnSHXdwI5F
lcu3a+Ip+myzozI8UIfUqC700Fm1odvi2UMMXVJ6i4tr/Nyxs+XLUxhTxVSOIhVhogJrQySI10+4
xogSEvFTYYHdD3D4uI6ZxPIqYUSQf4zCRyDTHgRKpx56uMUlNZH+Fj4NlYE4mmzeUjQJfGbBgAbp
KGQpzirSsoOr0S9iZpEbvORenK5K8jOhqptMzQoih6KwHpji3QdujvCt5UCFlyghvs75U2UmttJP
Th+FJqlTvHz8XTEDDbd2fjKQwzzbS/WoIncrytaEVIuMF5/5frkRT11Jg+yrMLUw14PRS/2qReZ0
RTL7rE4xUnKK1vJWi5/lQZAd86n+Rv23eanM08DTi7TJiiBaHyCbmmjuXjWSeTdEqt7SK/SrbYaa
V2TkTKrkRvno3Fo+jj/zcJ8l+1V8h+5VDb3RWzjnL59rLH2fGn/8Js/gbhKAjQxX2YGklxyHdFSg
S8pWbCzhKz6sEGTLZOwSMbxhCH7oP8bSRsMoBt4guKZ0owRJh10SWl8IAaXGrlnJbKP30vABgOmX
p3Fu+Rq6/pDOIGTeSiCYBgshzvrqn1K4VbqnCYBIBsFqPYl7XfrsNQWQkKuNMFNuCTfceqnarkAr
gnanffDmsZ+St4VKXbHFvzE6B+mf8I4/jMSh9Yqf3EMWqTAaY5HKtIaYNA6vtf4tyTvlLBBi11oM
JXdijaAC4dlGtlSnI+nJET/kwsd3WMJeI/SD6dwFuQ8jWrSHG/1TZ7a9+M10GvTIEXf99UUAMMM5
Plqr941zXRIgYkGCcrinOCaDk83Q1WdCDdd6QC+Z4qtYx4ereWXPFUGui8isw6kcPxmeq/9E/7eE
JhUeCsKdMTqZpxUOaxxMNaBzW2t3JVt4BxfkpwoFGW/fvsInWVviAw95zRa930yKO93kjCiLdaO+
00cF+5Rxf+ugWglE6/Xbs0z+Dm+41IVrEzzbjybahrKDONWI3WInGR/NfORzzLX7ZPp8MWSJkPDM
kdueSjQj+sZdTZvpM8fJ+tAsqEndgXYv2jS/DDlMLARvhsLk6rNIPNoLBdcWK6916mPh4OjZyG/m
QYEBQ+vGZac8k69htiiH4T9h2u83+n6aiNeCb/TiqhasyY92OSGvhZWRbeK/HrLFmPWYkbBgSFaG
oWzea8gMsNo1lhbCyyaJI5nWRvdhsPk8yRXAfhyWU7/dAIf8Lmpkv1CAw9OsVm5WOVWAzkElmFS2
YjpbI4QkgcJDjfjYH6J+KnN0u2xa3EFvLQiz9JbGAUVSeSnHdfkcUA1Z0TW55uI9049l9KHJP+LM
KvbHjN/QJ4QOEk1OYAKAubPFB5/J9vVo9XPGck1mWtx8tGg3sIvIfGQlPWjGfikgKIH44aJmpjfP
rhzbBUALczNTn7X1Zp5v8zhtc6rgrVraAy5LHixH9io+a/ImQw5qc0BFbe5RyJi0V6aj45ZD0ocY
1x2/ljzYL8Gwux4WahUuf73Ygq1IoqWfpxK/6P8QMJRox1FAU6Eje1H9eJEvDQctT1DD3bnNCAJj
kUqU3WWmd4q7HcSgEsN2xBmnpwhUmBZJ+lll/BcyxExUBaMankN2fCGpUms+OgU+GpvFBLUalcjK
FmAmabg/Sai88hfLLHfZ7CmzxMIewTWj1BXfSB9vVYMltdXLZD5SEbxGrF/RXgy/KEIakhUSYrNO
Gj+woJ/BVA5sMvF8d17PNSyq+35cq+y8BwghNaCxIvmrYy+gcmTYMKqE4PWiNabPFLsPJ4ctF4Qe
BnB8Xc4hjdRKc20oJlj1ZP2mDw91r537HxS568GKQfjztVJLklkFynAOfPGFT97lhw39Qdh4PE5i
AEgnN7g0maMV2wq7oo6QjxZy9NvpnWvXNPCGvX6K6VIUP5UeuUPwXt/YEifldcWj0ZXWnPxmh17e
IT951Q4pVPbtjZaiDz/j1k8fM0xH1HYK8/qOum6mzETf9p9SMlP2iHX7ysrcCiUel3pyKb4aT3ZZ
ItEvYwSMDrD8rumje4fT56y2oz3aqy0XA+FQjR/TjAqHoIMXhtIP7dwG+TkLuvEbRonc+CoxpbHd
tN6MLWwJC2ahz+uO0Hg93yfgmLg7Ie9j5ebTXJxGq61W+9301t4NlUhvSM3FJTPtFTvc0dIBBW0r
PB6Mz9p3GOQzE3LKWOaV1MNCSCOXMjb+pxZ+kF5CBfzBZmajqF9evTP3fq76EnNjJLpNSZF3QIud
9X4VOdTNycgzRul2z9BVhfWHscKK1xzRQoS2kWwz/Yfou1hz8jvuoEn9nFGfooZNxYPGuCLtsa0x
M2J7paHgeHVnvLuYCyKdioauTPeFegsSVjwasi/hkEGrTGNS7QD6xDpAQIAhkVXjC+uxjYUi/cfQ
W2nvvOBSi0RtbNOXlc6Qedmtdv2z+aCwCXi75wSFMcpjjm8h/pXlG8+l8nwpPo5rmMv8U2m6OBqk
1bmEpMJHNEUP9vTGZVS+5x1Dy7x0GEeghP0be05bZxeYmyi4m40rEZKcHutWpUUkcGhiqUr3A1bA
RB76F2MWYtLDgCBnSBQNj3l1FAaGlYCF13/QQtwVvlLVg4HjZ3WBWdgrgf4Od0T12W+71PSb6aXt
RI17BQmyrqq7fHoynysgUTDm1ly9Zk3FZd8KjojoMsUXNSgtpssK9T0bfz+7KJR58QgRH3UaEhkJ
osV62ZtbxVaTriY13spcjmr0KDnCXF67oK1x8XlKeuajWo1uvrYurb43Hz0crRdD+uxxo8sd17f4
oUBtnF+utKGTW+1CwccaKA2ABLYFH/o4WRHg5JJ8WMvwIJLkIHlAb2AtZKE2LiNFXBsGLhXsjJid
+OSQvenQmB26jRxLtWAbKhAoVySxPLKFibhRh3loPdtjvOFdreBVoGIltHcTch4ZNiNIjQ+bTgNR
Ea4bnIEJtDVuj40hYa0mW2VDl7987Yml/Qhf9EkDiWRIefu7pAK6IfINKSPCBBT2sAVO0U8PawrX
um6L3XsusftyJ6JvkQyvznFn4cKWMMsgsCNa7VQxHcOvuJBzT6Z0adgcGMxLRlm0oMlCrfzWUz/T
ndCA6fLLZAk9BU2kjRZ4VNZDgcM+/UTnXgr/lOqras/aba5PUIpRuSWr35VxC78B/bIZ0esdQQc4
MhAAgcfCK2KloicR18ldhFcdgD4rJ+pfKHUMl/8kNkd8MnbNIhmxNVGf/1D4h80mQFX9YuSNW3xD
nBM1Bh8Zs5d/3cujuTEl5PEOU4aWBDr2FmwcFu/Kml8NZJlfh6sTfgVT5Rk2d+VqV8biuF2x16Fu
lmiXVu6MjYdMMWgStTtTM7TrECgBbLkfWOmQy2uAnMaaJQbqQv4g5izIo2GNSPEO2fRLdemIaOBf
xNVtGJKpqg/viLJC6G3+FBBa6WbFkX2mPU4rK4dRExFCs64gyPGppzY3plJYAydu7zIlep0Zpayw
K6PMBOQAQ43ddINyY9OR2Iy6n+ktZycO/4S7eo0UX8FHwA/IgPkj578r1yNaPZ7rfy2/msePGbsn
ffOPyb5eb/oz/9e86wQEIGWs1zL6kMZuQiRqFLLIs+GbMVhHLbDOHwIJU7GVP4IlP4ft7HqEwffQ
PviJQiagfM1//BWMu/DtdrTiBQodeAprFZE6Puw/9dPAqNP4mKXxgwk3I9iKhEiWR+gmA5HMFNfZ
RgcLnPgSdEHi2WrcCth83AFnJ5LX3M6ABKDjo75nS0spBEQ24nneZB5bkH22lZt3AAhUTq1FPDbd
mv6d/+NSGpb/w9yRN5R/6KxbFSHzoAEgUWMkB5BCTfevIBP5T8WKdhiKBzhgnY/ZZGNgBWy4CKY2
bfU921G9SWhIQFDyO9FbMr0a1/pduYtwA9DXm9sVEwyQcCM+bJCnC/RgptWASYycSLGEZ8AKP3MK
6tkMP5w1/q0Gy6CxJ+uzsMvC5UuouJAJlmDDuDQ+DiEQJTD/eV0xCpY3LwGLw4bSM0DuSwDDCIVk
zYaCO4J8bo7HCjE0JQCooAUVw4ocFAuL2A02YpARuCsm1Hmj21BlovHnSbiwscL9DoB4x70dssiX
VVgZYB6Xf1OHSAdWNCMZQPNIS6ZFlANanAaldgIwuj2kDguf28iQhS8eB160RDdnf8aJBgLiT8Lg
HtecxoNjqZE1U1oAyAh3BkbQf5wrCUGq7A8oyfFDbwYv3+F8piIcSaDekJTqq8VnwlyHVxxjBHYj
tjvQQnaUHqSbMFFkjTXEViluBAaPApkqm5g8aV4fdM/yQYezECIJoDYAJom13ubJVBqnRkch2HFP
NKDLq7W0rKhfIJQfk+/k2Pm5k/SYoLaUmbxbzesQo3JXUjQWH9jTKX0iVuf1GxAfAwgH1ToWBWc6
MP9Bp6lIWAGsiHdyWf4i2jkaiCMJYE5sjvRZtcqUj99i5MnOiruAii212RWksm28gLC8Vi66wBo6
dHlhmtyiek8/2GiY5NayKFXh28M44CwSAEvnjLHIvrbTGvbbooPErMciHlf9HNm4F9Ut+VmZn34L
9HLGcWwQmCCyTDEQ/jZUG3b+R9qHRaBYKbilsBAtGJNjg4oXdIwk3gu2aOYt6djyZ8/iLn9OuGOX
Dz/CAYIWI7J4mkXdWwXU3hZ6PirpcLUZx+Vb5wV/MZKnOTdvqemO9pwyV1hLT84jDfDkH+sPNXEq
nj9jvXpCmXQkYyMEtoyHjS0yzw0SB46hhkLBakV/JI5W2LZbwnnaLb0NTj2nbRjtM3VHQq5gOao+
G4JOpDcz96vhPccwtkWQxti+3yUJ/CzIQJ8gAia0Y9VTbL5qg4PyE0EmQhAJTT+ebrW/RkbLHujv
Cw8c0hatdQht1SuyilZIQjLHwECSWsxuKeR+pxhi4BraAEoaErMQfSB9DidmcDbyU7StOp5ingUs
Z9JBJpOB4YqFFAvPARgnIBq0QbLN+K/6amcLpG50YKwMbAL1HQ/gsxz3IrAjBqWb4GzAIVguPCal
1Az2FbUVtS7ILnLcyWRHwcc4gv8mBSAFshxVLBdqtK695Ef9NRIuMzfAS9vpR/SerLPIE0df7cg9
Rp19yToxgrsDsnFDFcHnhp8CgQjuK1Ncp5dZYia8JqwWfTM2C3gZ2HCz1R5VOJBK2KhI8ZEfRNgt
0Cjwrd4FMsxR8UBVhqC75/lUeSrYH2M+gu3AmIhjnFefq9NcNPfY6PEaMvv4v/THQIkFEWMkNpgK
ew1fGVM3STkmYhcr+Ry++GvmaPHywBX2gfEgvInIrL/kt5ZXKeEl80vh3Onf1edUn1aT1yzZjDUT
MBp5TrTXcwpAE1S+BGvY1BW3rHiRodTmyCq9qPpLw92r8cr6V8HiKBfvFWmYTWhP5iGI9mHvMZWa
RKLYth2uTALWICK0fgfRUdNlu1oitzmqxPhmzIjKCeuuaJaWfThZzuqnGl17IhvpJxOsCZsZ/iV3
U07Ot+ytKPpMdctTqkr/EmJOw+8BCgE3fN19Z9gEiQd0Z6TNEiEeQNw4+scCL0f4141PM9omAFMT
bBWnHI1cS4QMc0wCU+fOlZdzh3qIHEG+R9XE4FBbSnvVSDuVTgFCKWT7A9jPJQ6BYcGtZ/ozIXPb
TsWiN82GHbuY8XNFuJX4oVO98gW2+7R41MKZ0StKbny46j3vv/OUTR3/Xo/3pRov4oungu1o4y7y
s33FGg7mukBtW4Y/ZY+w8i3hZGCuLT7at1mnvlDJk3DF/tCJ+o6KdjUR2uj1xpGNuPoOLUAu9nE7
WHnG0J3iEahjtdrT0zOuehGNii9HGZtdUCdWyHYxmjWUHnhEXjv2bbFCUsZlxtOq/0o91TNsZOGu
hbaYfgnqQrahUFYNThaCBK6VetVfHFMpIzaCcmar7t4Gk7RNZdv6Edb91beZHabiGgS+LnwW2Igq
+s3yXGoqLN9rC+JGr3Ypk/To1jh5aPPD6BoqeruzUn/ASdAkaATlPyXdGkByicxiySXT87J/mU+a
4HB95l11yHu/n/yKkmZZOIf0v1j6Xx8N+JcUWFkCCb796yf0V8TYs4mLxhIW/17JAHwlNxP/hlk5
Zsx2U4AstWUc2UlLNfCSlG0QHVEYkFKAB2g/i+5LcIIqcMvuCpTGWF2l7qqj4BoCouIY+6lbrZjQ
P9AtJ1vyqsZzrtgC5MCp9rhew9Rphr2Yo+KwW0Sr44m6rnKa+m2WTp46wAg1Erfuj7lBHSJR+70Z
yS4b7qG0G5RrlV3JUxTvOgNCoDIDarrQNsuNCfmAKxtAa1U9yuAoSho0HwMR4b9OuFU6owEgqNVO
nth+ZxvU07bd/4U8xFxIeC6PFLAT9JUO5SDewFOJLpH03w5oD1GAHQ0qYT4pqjsK72Rvs7B68cc6
5aEsHW3a9fpOnveXueNkrXaSggCEKiEXPzRoXTW1oTzuusar+IA02B4RdXP3y3Ij7JmLHQ0IBjUU
TIcmQ15c0H+ZzHSItTJm9XAFsUTak3CiUpEvqJtLFn+q/SZYl9ep8dQZRxaVWlL9E6ZTFd/C2kNw
CUbfysCnoxns97i4MPlSntU50JFbg/R1bH6y4RZUh8nhxVA/c5jAE8V09sUFTNkGOSLxjGy/uscT
03CKnajmzb9SWklKaq/md7Nf1CnoQVi0tSw/6I2pBUWEXxi2ajTw7XpF62aOIpkk5po9j/ryBqg9
Q/FZFqhZ8GfCVUfUQYgOoevY7vhlURRbyeDPgx+l7h/vKzI3GmGZhU0NXBqGIf8fCyBD2xbPjN9s
4IWukTNG1Q18VkjPHp7SaT+1L2II2TmtYPTZ9GW1yaxycOUvi7BgQk2hfxgkZnTOKQ/JV+Dm0wD7
rRMdn8VBpippQGn0q3OCY2xHcfdKTwHCWpW3Z454g2zZ08E0S07wHLbNF1L5DrSheAzvkBuPKemM
Xm27v8HeWC0Rs4QHZW/ybXwnBcBaXlRPhSWxYx9bbGIPsJQPOPizrg71CycKxFym4+Rm0jhsdDKd
w/XTvOJ/lTzKyfG62tZHHUoCc0h6T+O4TLwusxv98D38M0i1eJMqcmUWPhkD4DOBzigYt/BxWjgQ
xKELO15R0ipZo99e19UeQNAOVRiNIwgZHUXme8SKcrj98ACshV0AzXAAlnWsVoeRs72kpF04CuM9
ugAsq59tzDQtu1DwLXafXZ+f2THMAUjqPS1C7pffPZAw9T1s/F7ehjx+JJxEyoHZYVR8NLTFBeN/
Db+njTaA6Q5dMsqpmlrnRG89/Yofi7O5XbbiAoWA3p6kcJvjD1uoGxiZDgivllVSSPLEN3v0DDXK
R8DilMl2Ay9aCBq326kyxrhwnYprxGKuEN9McyuD5Mm7f1jfJdpwquyfVXSCuO7LOAC9/kOzWO69
Ehv2yTNy2o95At58mkuXmig60Qx7MP0Ul8FIzyo0EF7shBj1fQCMmEQviDfQ18u3omfacJGD6yS9
sVlL1OUiA6nDLbuEfAmniCKfwCKGrOBaGbaXr2PDYmwNk+SWe5COloz0MbSr9jv+izInqIk3gFI8
MCK18aBBPTVM26xPs/kPcKMp+NnhbcAFaCKtfXmMT+Tx/pcdis1f85EgV+g+48+X1d5a+vMc2E+a
fXYlkXxuGXiviSnQuqQk/WUwxTG+cgz4qRR6ovQ2QoemYrkKa7ZnJhZVeU806Re/IXC7gxP4E6wg
1vjmFe+HyRfZDBvp2mDwL24zf+MbWtH0Elhr4RhotszJLFyrZ2qHGYr2bU8T84EdL0TAwYuOk3ak
PSOzYq2NWwqmRzDa5mP1CJatOGteedizws3b9aUDOXdHL7lym7XwI9vm2unulJfz3iT8dulyf6Jl
EmA+E8wp55p4PYWvofgQ7CscLdZ0to5sCmIQHEyo4pfFY7n0mIMl/aogUkLiqUaSHzYK1WhqHCF8
Rk9Gklz6p55YDbqYZo1AjimkCaNz8Mxh7WVujO0Bshlxzot5WEAwRmUP0d6BBl6jPSHRKt12lFgb
8SsZ3TG+Z8NlQFDKNxdBU2ec2e364Z0mWIYPQBXDwcpMCtK48YUE8cSPECKWuKlYzavPjJlHlHhS
4vEK6ueEdssJzF36k7hyiomZwbK0oZbbtvpmvMXaqUVSirjGaxNSagDmnnhWaHS96CtduS+VoAz1
g8S6NHAbss6iv3LYFL86p/gCgas1H17CsaZXYA7IIoUXaNgkAfPoLSM8ZLM9R9R1pZyMaJd8UI0n
ANW+KKNKBCKwjHb8amD0DIUsE8GGaJ/Ty3l1oABckWuBUzW2BBAkCDuW8c6bZv1E0HZBvUn7Ck6S
tpfZHhGB8EGqepd/5AE35Xr4w00xMN9xJrZxPJeYA8yTvh5xsVXr98bFu+nrtzrbtsHRSKGgWsWS
h5AKELSvSxYJ0nPNLvDccc8KqBlRdXQIeP51PM6b8pzjEtp3NIL6bZ6pNPbQFchsjSWbh1Fj8eiG
p4y2B3jky5tI7rC7HzNnq5ueYTM03CEjaVcIiWpQ1vnPkDxeJ25VY0WOVHZM1F2W/WPWWG9g6a+e
aldjsf3qtJNSXmfqZlizFxZEDLPl3Sg7xa11OUIZ29SuYQIfWZN463ao4pedqn6X93zWWr3IzFY4
+0pwboh/Kpzh/2rAEgF/ls//6KRiCow6JMJnE4e6dssWcR0+zD9c8Nf/cXRey21jWRT9IlQhh1cG
gDmLpPiCImUJOWd8fS901cx0j9ttWyJw7zk71issZYCje+wV8/iKqe/d3JT0Gijkqc8pVmlgQY2l
/yWk8+HDa6CTASteRH5pgLhZeffTFVAd9AtrJIMGg8GUAhGri57sigXdYxB3t5Jg5GypGjfSXyDk
KHRcxqBR7gIoRCfGh5DvbIPqIe5/1GDRQcqSdzU5JZzuB+ROfjAQTfTziulpzOxOuhjCPSzs3tzK
1hdw47Amq0O6NKKt3L9NWmTRY553FDFEK2uP/57x+luBq2P4pNZuKSqcAesWj4y8GN0pwhNWRwh3
0uJpngQq7Ti2bOrDZg0fIBqC1CGId0Nk4TzYQx6SOgVYPS4LYztSjuKfA4b7GcBBK82bcFkoDPPl
zHCv1GC1xUmzEECefP0Gk9Ip4NXn3NE0Ptb4nn41RITkG5CvirxqUL/lQMISnaUQlCuepBjWMd6z
x31xUCT9jvJDEn3Ltf9PXtrNJZQubO0YFrj4qeKz7LIAQ+z+KM7hte5xls4LUMWBA+jSuLZ69Ik/
4YaqrlglgD3K5oRzvz4O0S9DlLYglgG5CdkQEklSc1yYVTb9jYQvjhlauaIbaOt35a4m8e3c6edQ
DD6TEUnr1mHJogsu5bNNEiQ7J7QG+Lq/F2uvdZJbfeQIjtvN/+Fb1hRgTDonXjQCy/iQ5tj6AISL
cOdewZQT4GBSI9DsXOaA1vZAUIOxSZMHKDly9VSge31hcVN1RwWZqt0VR01aSd4D5bgGLNaSTByA
6XKZnctkVYtLmkyGNcFC/lOOv5QaGXZ1HtlfUguEEqCisVaZzkPv2aw8/bvGtDNQb0cbIOG05a8Y
vVskFYn+hmb3w2gJK2ygeRn6vww8tuWBDwQ+wbPF8CpgEHjKIDzqqp0SzPAekKOPorUDxQevF9CI
/3EPtMKfRjQwr1hh3pT2FijvRjv2aCevKNLr6hUI30SwUKoAmZR/GTm6As0xujOMJyp/kl8/pgQR
mrGqTy+USdUYOZ3Bo5pVZ/Jp1a/kBbuLAAr8wiFXihTVp04ryhZR4rcFGQf1xdsTkc55Q4JfN0f1
02qHAm8f6oQRY9aelvsCN5Sw9bw/gR/EUN+9tZ+pxjQhPdi9gel63R8y/g+vINH6IPvDh1gZD+XB
sXbvGmES6QxojioJxtDEsdG/19a5NDaEB3r7n8Y2fvFCwpKxDQjVS6RibQvrQyQY2Z382QBnh5lw
IvhGlN44kUgd4/5zF1l7QlUZytsK+bO6gIjJUQtHNErtkWQJxPRVL+HGRdkw8+GBXgOV+ccwW3ec
sMzB4PMH+KLxR8MXvAixr0PRVv5f2p4K6dntwfeMY0EqiI+81p2jooZFRYhZdpBFw86HKNDIdRpW
ino1iYUjoxU5HxEEIKjECBLTQ9VLx4WO+d/aufEeoQLUX7lfhZvyRfMLiPj06yxLBybqS1pq8+hU
fjhElHzDpS7MwYQA9MjQgVoXsAF3+wTR9UZ4iYzPNUhYucyymQR6Ovsni1/Gmj9tgmgCxlB7S8Uu
hSMuV94R5DR9ywydO26BNt6an1LeYtUBUH8p/boiCprhnIIPlYAtpPi/TUyV1w42V/S//ehfUQHL
/bA6jwgwWAjKqxffMJkA5vviTWqge86af1UfHlqKB2EYIhoU7ZRkG2wXwCENLC41JvOg2Fw75rVF
dJ1LA5Tz74jKH7ZM6XCzQG703wPnfviKbCM6WCfrZpEM/4gshDXDZnio7reOt63H95PbQc43njC9
W9Pvog9a0ClqluAd8Tc35YXC6aPbmbvuEAEKsqOLO+U3HkFMWosCqIOVTPmhP6hVff/a7sUHOesw
XU5O1vfJhZ9WBuQkyZwNhEOZma/kdOzoJONDtEgLK1+lR3vdXe3+uSMsGumIc15SYe3T4wGgsaz4
AHlMYYG/wFbHHTxOENiBsWFW88GGkH0yECkrqF9/kzFmx3PlHCBwb1aA4uhd14S7rtEmV8eWYQAj
jLgcSfSGvUIbh2ADfj6ODw2RmWhUhg38ZijZxJWOxF3+IHdra2LNDrS6cd4He3Pu/rp7N95Ud+gj
n7VtOf7Q//z5Qt7geHPvW3Rn8Sqymb7hIAyfA3Telku6WZjuET9kU0RTCcOuLamGJKjdurGkWv2T
KZ2/gjEiGjOkvUE7Zaf98ylPFzd+uB7wVIR7k8UD6N6kn25L7CG/DEbVU9t/MZ2gZ3IUb4qgeukE
EuuSAIBJeBuBrUi2YkqEZCyBHu/4OarPKVqYdOHJPyWIkgpqS3hn5H7Gv5GObvrW3C3LVnKr/g1T
JCmSTzHEDrjxN6hFphm4BFhAY72fhNYM87C70yyOhza9+OrDHFBtJG9dXK6q9B7uhv6oiyizj3r8
x+ZERvXLMN6pAb0Boxiu+tOQrBEWhs2tWlIfNc601FbWAhpZDkt9+X9TAG4aoueTN63k7JxEYm77
H+XId6dxFJXrCwrvA+V2yHc+I/STRGaXdGHqUf7PsDSLU3v7BFidHrAFGJKNfhNNKXEMjM2nWUUP
JihCA9blDoqoMuaELIFwJbJNMprPBZ25QJzNhdLTguyQ/JC8eSsRTuv9dpGtZR8LKQOlHu8wi9Q5
7+s1wAuIj8K94dRtDjUQlfEd9P/i8VkMO5QpnL9y/4Mk2t/IiA1qB7cN4X6LaNiK+PtIj4NR5Ksg
rhLBY4AKgC6QE1Hy5Tanl9Yk1IsAPf9UrfwvmR1wVc4O0T8skm6yi4tPTw5MeceIsCrAgyDAaxMM
9VSluNy/JWseCF+M07jtcbVmP1SV9ctWtbvhUA22XK6FFIEfSv2l+UQvW/ya8slAzAtD8+G30zZI
BkxhIWbPrIFcWcICQpJRSQorjQR9aZRzY2n+c6NPVSzaP2iwQfgaXH2m7sDneuGgUHNS/HMrwg9u
HvO8+Ex2JvtM/fC8XwksRd8nvzICXpUGvY3Yrn2eTH8hZScEPe6qnqo93Pp74oevwqtYOD0MAJQv
Rr/hVJBP7WKoRsK8Sm7p3cyOroW+Ypas1RKkkqF4jmrpEGoOco4Qg+AVi7AZrw2LsN76VuvHigi9
8F+rfjXhn5s0xJ/dJONI54rP9JWflGZjYH6B0OqW6JNEf4VnRmG0wILcI5RpjTM4vNouw2uDsmKr
cTUIeLfQoTs0DhCgv4145gMQqupERW4cOD6iEDIQSKhuhH9EwqaIjY6eIyAjy6AmSNEfzwrmg1I3
5qPxrYzfyrk6RcGRso758CBfb1DWPNFIIwbr3eZ/KrIDkE5W81lzwmhUj1Rg/Bv7FReQkj4QV8bQ
leQhFLsSETQqm55zjCuoIq0tYgJJkf5tUjhSU9yZzMdQERLmcWpE213XbCBnSirEehwP3G4k9ROn
8OzYyVCxIXEd/4J/gLmJ7Qcb7V5mjkEXCVYeE00I+mNgT/Ia/F3/MmNx3pCycggPLe8WQC7SIZeX
wUPzApsIwbqT3UX7K3wn9CZbthc4PEFGc0Fo0So09yH3WiBr1Cui39wlAu40WWXSSQmuAdlBCuCQ
LZt8H2TSpbZ69FUnVzQ9nIY1pUbMvuiLMZ5xGJDxht0E2PfArkmOoVD9C7DD58OkKTrU/ZrfRc4Z
S69ucOmyYy6tgvgL3NY9eiSaavlv8E8CmRGp0q5MREm2JeIl/YFkjbLjyNOa6/DB/QE3k5y9gmBb
KX+R+yXWWEwIFbYF8ZyAwQXSXwzl3B/85Fek5o9C5/7j5LlThEhjfloNWwx5wdXLpUohQWRMnH0L
hr4shW0CCoqWjBxKev6aX2DYBgJXXGKqE92UVYH9ssXRjDuFbBP8Awg4undFdoMZQqpW5K1AfFlk
PlBOOSOumjyccenBkYcIR78n2/h4Fnsmu5nXL5J76NI8hgyLThMGfeMQEn880Bj73Yzn2vqh1KsD
kKNZ54MclKtEfjXqxq518DpE+R6+lQNRfXiPYoLT2SMJ8YG6ttUN33N5U2M476KHhLZGbt4SbV+O
NsVg9iWhXTOuB4yKfLs+RM3AGENLtQeoAte9uQfmKOk3WEr/5wUC8pvhpItYhwLxX+hobAIEQNBA
XoVV/uDASkl8goInISCfw1uXM4qhuXXsgAJp5SwSdmIhdHoW4GYGPbnrRF/m8Rr1vOoSBeqwK4W5
E8nz/qBIRIwaXJwM/F/xXpvWiF3YHLFlcprP/sbvZvY3RYuql44cD+sPMoAQOXAJdqt5UpJJtQWO
IKgXCdJEs5+M+JlUS9iSRF+34akYiIWBKV969RzVUDOwfsOIckuRfMJcvoh+g29wD4nLjrGog8Jc
4WLB/bZ2jX2erNJ8V5CXwSGXkI94Fj/ZKeVQv6iWDc5JMRICHwo9sECHV6FZIqw2k1Mc7DRrAyJB
eTc+WIHGmoXh7smV68pZh94QOIInxli540qXN0gwJgt46qh/KPwI/yLrcC1DqZJbhDCMHKKE/I1R
u+gKC+JJhLkT2Vbb5BWPD8uuV+mwaITJ7SR6e+YGIcCsd5CEd8hXpqk7kyeQuGuwpuJ7qvpuHHpv
+H3RfYjKjZiB4Wukv5eweqogqAAi6QjJcdhs6Dh2u4US2drPlHChbAjEh60hm5LuT9lfmTwb/Vo6
kG5FRUfFGPmFEiLRD0W+Uwu4Bw/BgXQI5KeuUmN0I1ECwieM90jMu2aliMShO4ZBbM+BJBTayCuS
UlsbXY4frAn7ElHJUDnPxw2yuOLH5M6JBOCtZReg4pogdTWdlvnhR6A4mquOTEfOSGFWEYFBd9tW
29afXmcc+rUGnDEv5eVGdm1dW74NJFAC4/zJN6sgE4S7XVAY7kwnxEBpPYp4TsAagdjCb7QWq7W2
6YR9OlB27JTvkHS66seoL1q6rfwvtNZ8tDyz4pqhq+CRoBhx1v8FJ74B2nnESscoePcvGPr6aFNK
Z9pr0J+1s53nsKZGuM/XLgR4c9GDC9KNAg6PRHFS0chZ3PmJPFuiHdOtjfiEEjDAzIdxNkf/e8t9
wPRVc1X0qxYjcEPa6B5l04n/dNHWU1u0NhFNnqhNoMYFglgw0bJkW8QZ3KqpE9JRe982lG8BYY3G
KdmFl56G35J2QPQ/BIsMmDq3PZxqLrNUtDAoGPC3uUwp7jETKlslticUVx7QYQzdrUiONTbsqgud
To7axP7ooLWh+BgH/QYAlvnHMBjDgCZdxF0LjOusNE0I6EfynbSB+eXCvbfKWT1WhHxIJD7Oa2mt
2tzQorupZSdyj8TE+t6zFddowk1jzcEv0uPrCOKtpzlR2LXhukaEhBREcIiTGurvVvpKtwHEM4y3
ASwi3cQfZLWV5eC4TA/koFviq7I+WsjwVS4SEipJF6054zmV3VcerbH4GfRcDQTsrcPLsEi6KdXs
kaZXEe19C/F99OVXqH2b3kHgU6TV7dQpmDFImEZRM3OtPURLji721AS7hvtb77FnLNvxaLhLs1iH
SF08J/gXlnORvl3cWmRpCZeG7uUUpfBBoFkvxRk8fzOl0Ts7sCb60T5VGZznTsPl/8VJ3AM02NU/
WV6CaVNm42ilrbsOemSQly17oHqZ8PwJmSGh64iI+aCgfI9XyC0tDIyMJcQFuNJdgEGU/5GGYTZ7
1/ZkONIFltWBwFNU9NCywdyXARTP0lLqV6EFYz/zlLlrx9PExj6p0PcH3YkUy3cQj+Y9KBb6MroK
ZwZthjHc6GxDfgK9XC+G/4G+XEA6zJcLuTxHvMA+HeXETr4VUk4a/40bLOmRoV5c2vFK+bsYrpQL
E38RAa/uhh/yUPporf1VVgS9MW/EY32tHzFChgQAnW9htNc7tCN0dh2E6qPxKoIXYC6Qb310DQ0M
bCnFVHtTx3UiPArxMDBHjP3L4mQQ2TJcnVN5oKOSgkpO/l3VOMFNJ60UGSpPb1buE3h+Lj6DgYys
tjw/uWyxBf/V+bZKSAIHvizT/HgZEqd3S/iQydRJzTwiF2ALTOEoNQdDmPOMidoF6bdIMwNCLcY/
+V7fM/4prsEIVPGCM65BEKiPB/4/Qlml/vDNLZWzUf2ExIUIj0pe6ER9NaE2VyO4bVzUq5gZbcRC
25MylKB2xYr669fsp+8KXuoQcjOZ4DwBxKmRbYMptvof2H9/R5eH7bXYkcFBQLk2A/bmaYNM4pgW
f8j9K8i/YhXC2/uObj4xZOq8uAmO3Mxb1kvYLXBtqqIxiKI4QWIo7/iXU8oNUXfyeM+QLGW3kWPk
YqIpLhjrFz6CrAA8DFBh/mhu5gPMjQEj+A4vuNu0jXeauuuRWCJWIE/v0qytXxhoXj3eIf6mumU3
71ReJDB+wvvnFrur8c61G4tdRmMReLCRxqu4/NMYpfvHYK56czHofz453QQFGu1F8oFace5Mrol4
pfHtwTFTTPEleg/DpJzzgwRJOyMObxOOIz7+c4Wlg9Clo4dx565LiymOh/pz/sokdZP+UrZVGrvK
Wb+U+DSUeGM5yEFQ/A0+AUSGjYoZ/eBGIp80Le5DdkRhwstV8vyA3IgmDSgmHkRogqhxBv9iUY4l
FT+ITAk/85CbQW876BZ/inUh7OND1mv44/5E9Iro0+LijroXkyAf8jq8T+fT3qUTWP2nAJ7mxF2Q
zEV4Vn1B1dE9pFKZMXItKg5YFGhIOYm+Y5VB+dW4C14X4dwv6T3svn7wT91AWmKR8GlIC2THJLo4
PZ1c+tZTfrkIvT3KQn++q5cVXUzwftQK+nu93I88guGhzg8+Q+wGyFw5Lx/f6JcfQoneFkEJf2B1
Hv1zzHwPBvnUpyqMMl32RHzxqKx4FkEEVLZI8zgwBZfRmml0lPbBaXqIed8KhJ4cLUSLRCrS4AXu
Wc49eBb64ngCY+nGMizbONoBWg/8CA95+uZIzA/ISgvP8d8dGg/+Ad7EMF5TDEwYPCEHn34JtVff
Qx7ilL4VOT9XT9+8lsvGDm6oSKuERKlnJp7cni2P5Pd6PqZboiUlZ+APzEUrL/j0EWzLz4iHBLG7
4mF3nMfxyvLg27ikyEz6KShjxOl7ISloeAy2ZDxzdDoMH/RkzGX1Uot7E5N70G8RM5XuCT1hw65w
9Szn2zp31RL8xHhJ4T5fOpU6SWgF7riqJdSuY4rKhVUwZQZw2spPxLVMySYDCn+wi0DwTznRwVzi
OSVfKGanzdT6ana8bBVNtqgRJnVtwflW+Mv0gE2Lkqrv1kKrGZMW5C8SjhVf+c4Y8TLlT+yv5P90
w1bT7CAgZRO2j2DMTRTtJGj9WXnAKPevvZs8tJbBovZPijfihECXrEMMK04o3YAqYsIOo3Wo3vg0
PP0XEoUzMCPSlWwxYRMSXiDaKYpnAI2Ki6d2HyJoaWiRfLrNRnt6r5lxuEKa8aCPpw7uICvXtf7M
AR+k/F96j7NDtMZvxOkXjkeRn4DhRX8qxM9PnQ7chDgVdRpU6VLnFiXJ4lL2Dttp3yzj3wSjJi6X
fDM0p9INl+cAdRE7NIeLvyHihVx831spxi77qEDnNE1U25jW+yUJHT24IfTdtPWEZDOxg5LYLnHd
IPNYUivWJHugHKRM3OpljUUTiy60/Q6lN3FGQJHolRgZVyRidOpa4Rag4qKxNeEiCluwc0wtBDqw
n+ina4VwQePXOgT4hxiyi6eaLQhxWMxXtHbikATo424eOIAtu+Foa66AXmCMwxZ/U+wAI3cb9TL2
G3q76DRrIONpiibi3pyEdXYRH4VmQa+G3WYJ6VbzjFSePPoVymyp1XbvyGgsimRXZ0uD1ZMzuEdd
ZAu0kyL2BqSdNJdrUnmG+je3OLvRPzoqkbCCXZiOdIZO7ycir9txE1t3697DkoarkaBnFl+8+wCJ
Dhfi0utmPUlB3RITMjs+QL5iPcLEYZBvlDljTo5dJaEsb+rMI4+l/HT8bz0ZnQxRXFRb8Bk+NIZy
jjaj2hQVTOIs6TbEs2jcSlZ96Tk+SSGNzLUXXPJoo9LG2qx1UDkUjeStc9M/cEugKYoXLT+XlCx3
puoY8xlYuSzqy3Jkbez0ktwLYmE+PrLm2mlsuBkHmV2iX/oY+r1l2FB/2TysvxLMjOGHuRgM0edj
oMqw/nSMRLhjGppWznxktXAaqaVS2rc6GGge4A8cUS6R9G/VYs/rIjKzM8/GGg0rEtcxuqUUuZ4v
EOhCENc/5KMDCnt5utpQJAYcEWjzRWcXs9aK3RavMF9VLd74sZIw6/jKfaXjOsQuex617QPzOf0d
aDURZgizhN01mErPMZ0iX59rf6Z4AotrWoxFPM7bjAUKa+OUGgOohRcLx1iyDag+h2m0AY/RRUtu
OP8ulY2BQJc7FW12v8jvfQKnyAfpZ1uuGcIRyPIRsHYQ5tOMdtZvS95gLD0K25NykCB2flS+bnsg
VOzUdDekWZ5keyy2o3+MpwqK5bh2nQAn03LK85y5C4dZT2U6/i6BLTGmrc2cWU/eIbBOo31HRAOv
zRdxHpnh5DFCV30aob98k1fu5NWAIivUMdkx2OFzBE3uUWE6crvN9SfB6uWTS9C/z7QXrnzEUMB7
yFBmjd0puxB6g3QERouU4tNVfpe+Rkw2Byg3DSkBlzkRSVufgDLCHR7YyZqN+NKLn2RcYcUolNVK
PmgBIREoZI45vxlqsy0tVRAt3RZtNmSjQUbwWl6L8o7xLjmrc9Js2upJYg4C3fXEAH978eZJfAIN
LEdMmkXOLWzHjROyPPGyLq3sQMqC9wQyRHHw0Fl9XoQ8tDwnDhx9c+iOWDdEx71iHtanWjspf2nt
yvt5pwe5WXkCU99ah+lZ7kjkx9NAlt23hI29mVs3ryZIt7Ul2W6uAv5jBhGktJD+FG/MdIcCsOqt
MJ95vxyC+Q+OAA1/HDPG0bA/7a7QnkJxHkhAcyDTviDbwo0M5DnHVCccjTcYcHYNf5sVXwxYdrVw
HbVbsNjyvPeQxkO9UAQiHIXf0LqD+qTdHpmgxkHe3RTSLYdqC/VGwhuaitQjzooViyAAzvR0EpxC
QOcRVyoMmxGNv5Z7b3DMe0GP3YEgpxiELYMe5eRUSzpMSvjM4R1M7wPX7DceeMvYGkg7O+vTVOh0
51Lm5BfmlGmQdKzN1HrK++XW4IPBsj4QAwdERJYaA/u4rO/TXiMMXwHveAFpMwz04Vkr3cOIsuM0
jT+AKfUGdJ/Vdss6WyFjqGzBwZXGU4ibrSTEbteDcJJCTdXEcM0oecdltmVuZ7oyra+E6RiQrllw
aazj7Jd9tU4P5KRoh/Rz6rc6YB2/CcUY84AgegJr/mFwcCdubI3EkZk0f4sNCrCL62PCs1sYSEY1
jThFXKu9LZa4pslxx/6E/ofLbowoOjz1Renk0rq4ZSeFJayFOWvkdEKc41Ge+z3dr5FOP/Q+uKX9
SxjX/iUoz1mBZly9BOoF65EHFT8stTOGALwH47yo1ux4+CHmLThcchuRd7gh2+iS0YcJFHtdC4ZN
LM8KU1fY/IwC5xXZZq6BmYLQPLm+aSl1fKnt19iuLgUBiAWVP0vlTggD4o+4RfUcXZiBtIqkUcwP
nGkF+V7KlCiVnUJ5Y0LAkISIxihBrc0mRxCt5PJRcRL4sDk4HuJftz/14o3z8qZdIm+FScc736jr
YER0Xq96hwdugZ67uXB+5YRFJevWsDVWc0V9VXywObZkD4XvQVHtEiNrtaU0QMMErK7T4tE2v6B2
g+hzSf6N0bVgg+K8aGqnYCyWpJs7kImif3QQAemm/lPlnUdqdu1I6SFVnRDoKuUZ/xK47ELxqwKj
o4p8H/KJeitkfaA9MV2liOmVFS02NfrFwMfPS56RAlEcDz8GvcPSnN7iiOWUaKTqaLUsn9JVxRpP
GauoXBO2vglfmDp+bZnc2YxTlZHb1dfEuUQcBkXzjIR32dIyOK4SaVLJb1q8b/GqQ7s7RQcQ7wW/
VSYHxAKBrUZEpB484dvlOYZqSfYpa7bfrXs4EMIF1O7X5ySV+7++v8mI0yuOc0SRbb/3qfX2HhHU
TGG+CmPvEv6bX7KmnxHuYJGBBNVlbLDbSgrfPCp5iI37eCIeIxtNxJR2Aa0cwJ7Jj6YgLgOL6b0X
7i1xtCQNq+bZRIZrCqhUYBwhddHP43yHtEsIT/NbdYbJ3tWxOMFpuBhbB4TvA+r6OreV0BlNIsam
zJ2vTqYbrj7SOEKzaI7tJOLfh6ViqdCRcB5JvZj7xCJSUqUTbxR+wxuQM8IN+RMPNw1NpJF+Rg/a
YmkAWwneFfTJQl0e+S9h8uxWNxGdUm5XjT5L9wIt9vlb7jqecT4FsNKs0OetT7Q4A+uwMVoGUfVL
4QsYUGgq/JIaWpZA+ejGPikhsSkFQYpQExAbfWsos1J3J2oM4OsUkJLXH+dum2/V8szpKCiwBT2Z
nj+w+zUNNeNWGG+R+RvJCDOInC5PElJxzJYvDVIL69U1lI4SHRM1ZlcI327V55cKt1sPtu3IQFwN
CeQDm6N5yjMiTMUdGpwp4AJT6rjHHPRXfLevit8WKR+3uhFuolusYzOn1/kSYKiYjKyZugMVNQlp
37DhFuvopFhLH0bEA2XV0mbu+hzSyJHI2KGNhtcVB6/2ZRo4K36Mt9oJq8ollHkK1QhFPvYFRFwU
2jlBIybpJTeDOGLvYXjcfwib4higM1gJhGlUFAuHHLnaL8Mn6XX3mPKTt0VjCzv5mT9wtsvfY/5R
QH2VN/JR+IqIvLdDukk3qnyCspF+SR+AxkGlyyPo8oiyv7cOmTjVqURhUtBdhtYN+aLsaO5VkPZK
shGtlYePys4xGt/TS41QyGKKTzYTwh0xkZrjAQSkda9xOczad36HYQIoNgySGJ1aWWUhLNgCLb7s
fdXV3TI9Um5Dp3/HmWT7ZOCZC2szLse7a4zgw9GcUW/EBU0biOFwAwMqy368zjPH+uN+gGyVbODw
jOvPHf8ykmFepMKQYJSn5FgSHYZRftbodzfApKlutgm+W+y/rMwBXXtKsPxqfAbscuMt+HTDXzfd
V5O0pjxpLQSzjMW93YTeLVHEbSxox7yHFujYukfE7QUBrjefHwGFAAYB6/TYbkf5FpCMZdA3sQJA
s/ik3Ccfcu096xpN7IIbQE6+YdpVNkwZ1m+nH2V+3BBvbkc9wsr3JfL6mITw7vEvXFvCDNp/adiB
iTopuRiBHT4jHsN5cTedcWcQ+jS31+6CzA+WE4T//UxrF0RRBFjcrT0Ts1TcG3AFPgdk++PwydHv
U2sEUjoevH+Yl0P/aeIlhttjNXI8ZREL146VaVKqIroaIByz+KIZocPWzCRY04PMVUcDqc8uBGKo
njPlVK3hvyBpT3irK0wwySG9gF/J3VMdr6BkvbDsmXxRQgTuFwlHbNVADGhHTGYI+VThR0hsL34p
2TZSmVGidcV0CubZkg5jPQWB1uTAQUTALtDsAkAiichUdkAg/2KSPhtUbGMJyLZD9EIOhTtsgd2p
B183VmX08MsfYHzsrCgjjOGYyhtZ+6kRMGHQNApbRK/qH1PxozIg/rRLjUOTSh0+wrQ4qMqOPbad
thI8x+Ch/BKE57F+woAemCVwtEenlLZnpNcvIXTQ/7v11eQlIioXyhsTU7kpxHvSOaZ2x9ym/9XZ
dXz58XLUHr5+UKeAVRfVp0CFCwo+0SarhWMzPG/BKbBuXkcMAqQKeyQZE8JaRSQeEGc1mXLnbnWo
THtoDkOy19153+V8LDtaRqfyddZCOlYXQOrd+GqKgyyurBmnW3Fumjd1UXL4GMRjJm8UYD06p9sn
qYGUF1POuqPiha5gilkErmYItIOrgXPNy6N7JyoESBxcrr6MdEDFG4NsfXY4FsjWiWjuAb6xvkQZ
e+w3w7fiORrymPJUI4nT2o1VOtonCH6Ll0ZiIkn22bJHRV/eEw/dFoXfGx4LepBoWMQ5djRp4SgM
VEQypZ6HmJi1lMlVp2VO6zQQHb4zqIVFpG+hSDQQBlhWaO1pKPOEPbkziKYCWYMFAgOVkQESXh58
+awzKR5Lq1zGjGVIVVp4xVtS/1bulvznRD1Sao6jGdN8Q7MWfuy57p9oXO+mvm2jvft2sqQS56/+
0dqtb6wjpA+4GcH9VASvJwEUOVyF9GOnNimgKcEIa50Uxe/EtLFLDA1W43nO1Q13Xo/EBm6anbDB
tUmbCjXCESKg4IvDeBEtAxjvAUKNR/eSBXcM9R1cDTkyvJwh3h7pK/OhdSudMI7VyBhVhwfIc9xv
/IS4W5l9v4xwzBB50qw0boZ6380Wws0Ilx5OTMISabYsjpN8k6euoHqKkebOYdnnu4rBjkBUXNWB
RNx0dAw4PbBYd3aVrwLy1Zp1GPWz979H9g3FRK8at052MPp3NUEaSb/1+M8tIO+BmJT9zvXeiLIa
5ksKwfYyyRVIUnqyhsNvlHdCt68QGLryp+Ibg/zju/SOtD9zPQ6/PaFHK4NN0LfQIVC6i7YDi0gw
M9HuddoX1txC4zoTDhOKTLIDX/82MTe+8rRYVKkL/Qz+y0XAVthu/6dgW1PzFYHhnVMjQcKP1xOO
ccN7/U8knJ2P0ydrhBv65eLnxz2WFr9sLeV509VESa0UhQDw/kBGpZBdE2lAHPlGkk50x9a9hji2
msR28VA7TAUZQ/I6a9HnEz120PV/Go7V6FvCWxesvOcImQBaCymLbF0xtxjU2y3PIdV50to0KfFZ
MQzTqcZJHfKskDKh8djznV5gTwnCJabT4Qm8zxUFNJrQ3CQ+OBCbE7+D9Wv1c32KdRo3erVQyt8B
sw+cTYxiOTyj6MZiIhWHkft04Q+IGNCTczY/lJ7okUVPEERmm5N1yQ4KkpyX8Ssczoi4/dcgbIv0
6RaAN7hP4BTiH1LR4xeuBL3/1RnJ4k2JF7ejxBo/RfYcfBaTzygSHrK00q0qLcZNiZieIkVHf5jt
otlgQYsoFchVCu7wWuqPmBnIROPRpj/dCMrITG7UdEt+2uifj9EHySmJwa09rLzhnyt9sv4f8Krr
yiwfptNZN1NG1oJgWCVetL+LPmjw0rR8R87WA42NVJCELERSNWzS0FtWqQXXgtaDYp7G2xX5WmHi
skh86WjJ6ZgsSTXkIyKks0opDqLZPKexZOj1j7kqUG14irDrrrnM1kTldPLDK+Ix+in1vTcmBhCX
FDMqic1CybFJoKM/PQsg9FXISpRhR1fZaUF+yS3c5rWdGajMuuk2MesVw2pQnZP6GaHJ2lX19Ilj
bNjxKoKT12/NX+fjLCPepW1+StlBg4Q7nfuUlPl/BuKDQjpVyl0Qds26O4JE80mb1QKeo11Wyk9j
Oq67Z81z+WhE++RZ6Cc0smhsYNyBRsUpLkIhrd93rPTKUcqlhxjfokKGCYKP0SoPRFjTNm0X0qE4
8daAPGobUvfk8SHN3wDAfAG3jmdnXf0DQYZ4ExtKLVhzOIqGfY3UN9OJoeATkFGp5u2iLP76g6HY
Un3HsQgp01BAJUAJVtsS20IbYVpEaob1KCPiO3+2jMTAKP28W03W0f84Oo/dxtE1iD4RAeawlUiK
ylmWvBHcDsw58+nncDYXF4OeaVsi/1Bf1alFkm64GfJyMaRcigFkg2US7E1sEoHvxub3VP698dDS
pFL5Nw3twRev2SWZUOoI42p/3RcJlTc7U4Kw15evBnyBhPLGCTJi7lStRYAe+GNSrKqYIyTfCY0f
RVpHW5Ik00ppP4Eymyqnc1T3mDBLWK4FHplGv7YCXTAXZMapcfsc7jVoWpEOzT+/orxoMriBINHz
XxS4HiXNI9TJw1GQO5MOPpWHyEjcsN5uyz/o2CI7jSQIeQ1qsSKvp3jd+uOB4TiVrgemIejL410i
6W0+eTRmqQLQEdEwmOlAQ611mcPSYo9+I5b648gp448j7lifQ9bpJLP1uZcA+IeAZX3+BJ8RT24d
EXN8yfwkEcdiuDYjmyurFTrJIHlBfYr41DoFuyfi6yYCk6LRJmN30nEzYIRYwS4Mjb+WbCTAscEH
MFLtMj7RvqsWJh203FbY6oGiPxBtROZ75rZMb2DZSsYO1EPoNc/MSZP3rOBYP5nKpwGDkV8xO/M8
yjmeMQrRR5It+iqBT8AE/MZloGeHhN5VWy4Jbx7Ba2tu8m5bgXik/aG2Q/hkXCAsBYnhEUYiXidq
qzcRj6VP20tE/7CTEHVuPEnZDhhAwz26g5jQdfkn+bfRoDfyRY6iiX4F4yMWzhLDoCI5ySCl/XY9
ggjm172P6a6s0erht3fzNbAgDyVDrOvCvTEr2Qp68h4XaPyd6+uAcSUFgwSQ2okZHvAy6hEkUqls
3Bnt9bg8kgJx/yJDLHo/iXoR2G//VVRc+f52PksjWQHEqBqXp1tAVhOY8PJF/T+mA80Rhxca1pAS
I9Q3Mw83M4xLu5S+5ZR9wGALsFOeu2p+THCn0jARDNgPuBKDODA4U1OgzQxnLG8lx67JwEZEO8db
pmcIATYKeuTFIzZxFqBhJIpjpeeEIUrMDeWKYaLQ0yUJLNwa6BiMNEZXSSHla7ygOLjnaWLlFsk1
BmhotMYyabk0Bkwi5Z0xfE7Rh06VpJXYksS11I7oMjaK75BRjpL+JjHGfl7A+jmkcIHauzJvoP2s
Mv1kyMPjslUvXeqkFASAbukxEEeYKJrqn0i3Mb61MPjO83siOU33EEvW6NbVw5WwFKmrny4TuMli
oTWnGBdzk60thW2a01b6lSpXXdximEpIUE1ksedmYIMMxY94D39Diu2SeqsRGkX+7kKVtRUzL/Lq
OH3FODWmP5m1pnRo28v1WQtbTm9YZU9SF3hRicZZkQvoQPU5rTATXEn45ORvfacYbrxKVwlMiL8x
+gnebg5P/yfeCZ8tTv7Z24Ml7PgmUU/t9jK81+TS/0R5NicSZ6cGmBxWIXtJT10ZtyFuPvJ0mCIM
Q8Z1khkI/viLC/sUumLYzvBAJmnIQU1BB02DAC6eh54FmMFl9ADDJKTcFumwFEkjSOU1JZFMj1cP
sJbcKzGzHe5weCjxfg6JZ5iCAnaSq2G+TBwZVzGyKehMlK+YMBEFHwnsAKhnM82DHif/JmV7iMt1
jj1qI+VrCqQm+f6WXN0u1PVguVJ3wN6IlqgBraFgmKQ58E2IYnPmBX0aNePFGTuMbelD6A51uKFP
qumeFmmBFZ2xfukuMrfmNJKNj45/WwE/N7dKhcE1rZYCmxsDcNmRSLXRINtS24xPrlvnwQfxZPRO
KpkaEcF+kSlfBfXqOh9DjWfK8l/x+wHlCf1oPskljJ7VPd+kOvI4mR+Tss5jTnDGbTCQDLct2b73
awRInTEJcyc63cGFfczFhsD/dU/TC/iJ7EzxNbYuifqJx97A4YEosCp4IVLtG1pByV916iNaIsha
YAC2YNFvGqZAjExOZeoyy2T+J3JdiNe7KjuJ/VXNbwLEXIMJ7xJCFESDKqZTO7JTzKNisUvm2aq0
6hmXcjceALmts/bB8K4F7SnZdYNRJgiX+W4xbfrvKN9WiXcapPXwJ5Z7RZtp/yUV1scTWg/wmUeV
YOW8Znh10EtYExc1WZoRsmm802PkOBnWyCchiJC7ublAVjxnxBozkeyRfGxQwAnaTRXSJ4xBU7O7
5u+d3X2L62b3o/AAMAT092EywIajF1IlW7xIht3QISrgJY8ZzGPNDcp/lY56CbYpmRc+gv9rLHlp
Zy3uYNtg7MfIqjGHYzjhAQxIFiV1ICik4sQ31loLoo/qCGD/TgEMV1UJ8tDTXvwp+aN9wle2Tf40
CgbMHtO4J5M3gWPhNlq9PyQGSBRNJAKuqglT3p3fn7lO5ZiU/SDYC8pCYfhe8ttnQ7cH1rmUkFcq
kkqlFSxU0WUmmGDm0yzFK4ajgWeXCqB9wwMpWxY2LpBb4cSYe6eRWa+VznmXmm2GpOS7WZyJiBgz
mcw/e8rNleeYvsjPsMgJIcXbjpp/phS9NCwzWNXVBEsbXq5tTGMRYsrY3fT1OzxYrYsDMZGr5RAe
WzPf6OYjljnKStvqI4xOQ7T8FZn1Tca5A49iugBscAHBeYm+8zaxg+6vgRYkK1d40xajTUaHdbQy
CBqbHesO0G9tb+m+q/vXWJ/L2pUOCgNGeIk2aNy414Y1Rw150pbIad4lbgDXuyF1pcNKH3M3YEjS
8HK8tywuEpLKLSuuCJXpU62cBmTTqN/L7BJx2yfj/25s5hIm2lUMQkLzIaYvenQPI98o8j01PgQL
b9gHXJtO+aqtXcFxnlMrWf2oWAzavpG9OUNAZdGy+cdA3GxuUbCnqW9LmvsLXsExhjCFDpvAbecn
7tYkLc1/9Ji8iu6iPhOMObiZKzv6UpEcGEpyRQfzRrsooxMYQUccVsJ+F2HCyW+s2dq9I3vtOv/T
PIEc4XlpjbM2Q1F32eCk9D2Irl9IWBfcNoicUJ51YmS/HgWNmUYCMGGKf+aTmCTzIoQrLXzWBRZK
goMmnguOzWgv2JNiFgtddVQuubus4qBtjttKWalHoBsZzIatZi11cuoXnq8U71pzQaibzdVgusuj
sRpP0NlQ6Z8ygE3DRgTNlv61vzZLJb22lT2jKsH17pN8U44r8ag+sdxiZQDxPbIGOhF4PXwIXI0R
R2ntXerXCvthaWMFCYMV6EiaqmzMuCPASuC4GFRqLJ8rBe2WEbb1aQyO4vT/plmnJtwOiHGuIAOa
kJDYYgT9iXJIJpA7dwWwF58Gr22zyTnungOPWc0Sn3blSXg0mg2jgUR+sZHK0gejsbq1mUAiCpHf
0T7SlaKdg6/ZIqOQWSg/3vQK88S/YDqlN4pqVes4fnPi0GSvqZfaPzneZh/xGix2Og84YbAZiT0+
5zv0hi992KiCG3LgJdMcHwyHgQ+fdVt5WGWt0TMk9MINnRJ+481D8g9d/MdUZtijHa9LvjXtwC4I
tVFxsONLq+CwSxm+b7TUK3dISaO7gj7Foi44IhQjDAm2Qu3qInyvGkyQyZYQ4IyifjCYteK1LtiR
Qyq7vXKveNc3IaW+btH/U+nuUY5kH4AVqdueJBy1r0gGEFauoFioi+Ko+TfTI0nKta6EJApgY8VE
W00ok51bHCqEk3Eb5h6MaV1bC8O6mqBhbaLqwvDC7J6y6aHCzqNlHLSUkuCrinHc4385BfSPMttG
kcYnysRdxupMeiV9tMEhktZcsjH1843DZDkyVpgTXDHcIuH94Q/XEK4cpkt+aa5Gaf+DG4scv+AK
rZdiewbxMb5v40fO0mNRt73C2UAlFiHAGr8zQYSzFf343+2Ia5MpZIr4p45/+Zv5mSHbFasOjQDg
M3PUu6P0FZcvTfxUhb1/KvnWiHNc4MUvyad5XP74iNOBc2CLbQ9m9woGGP7XquJUQixqo+ICspQb
855FLS/QWHSTIiWvnk7WJ24nOYBZdzLC8TLEmEG+6sDxb9a9f0Ht4Qwqcj4H7ftd48TAViGuiHWl
L4ljAV50hksovlyGH53JaWzZ1uskYpraXrAODxNltS7tccLjXR0lkhyQXYRtLnjaQTyO7gFN/dEe
mV5acG0YSnHYmt1sq5ijD4wiJEA0JZsVAnbIWF8ljScou4Tc2YleJuQjECDoeoTruuIuDgXobOxx
P7HDK2tl4g5Mra2Xadu88tLyLIO9C9jbMDxwxbW20meP2xps3yK8taCUzX/l+4aYONrQZ7F3AV/G
Kae5AyO9J9YieZedu3jbXusfXBGz2bLgpTpBHQ4Ooz3Gl+5rkM8Cv31Gv8WCrjoejgpRNb4iNcOM
DzN6mCi/shYSD+GHfueFqXdMvDPyMwYaDCvltogPSGYTJUTGngVYTghRcXIcbpY07mud6PFjkLdR
Tkq91Nh9gGaRrbQ4hUKJzYe/vty8jdl742rFTsC31VGPos7vP4Zl/UjPylxlSP4apI1JRIrBbiEs
JHP3pk2POSgT3IR/LvKGbMPsTDvB/FqxRehHc/htMGxrHL4iEgsKJVeMNbvfSHriiuphVxgfzN8H
6SnFK02klRmODM0afX9gJuInlwrThHZP4A7s21M42yD4WKn+6zjFKChxPDI4lwY2sWXO5Ad3/ZM7
BE8vusQED9O6os+P1E+N4Gy2tDsBFmVIiyMOlhhPH2ex/GXhANDJtRMuwQfxMmkMYWyozuJv/1VW
Z2wDNXfdf9g/A5yxaFlCb8/Y2QTImq7+TsqrSTYJEqVwYrkBVkasYTpbXzWfzD8QqOP7wVFD48nj
gvav2HKQIyb3rX9Xj/in5TjIpkd4j4tmDkoQnWx0u18FSEQH+nsNN0ksN8NnsEUbUDOkHKRq/YvB
M8n0Vl9Xm+areiAx4ZTC6ZbWa/GbapjmASmeBt73qwcvJXLOXKIpLsMTxnIU4AN+XTShDkkf0RQs
3kyF49Z2QPLKqlMbwLngPN1zMUI1oKQhWQhnPl/wzUB0e3qqd+23/MTBi+5akiHLhX+C+AkCGVUe
hqhK0tEoH5GeeViwVfVXfWZzbKrKfytu474oQVx5NGC/daIlqzSDEbCi1nf4R7E9kVM+kjXJr/6l
DA5IQCraCRhWDy5pm+wvVb7f0sy7jqA0jm7RY+r+NM7k8BHzLa8ptm80c9PDGGmyy7Lu6RAT6XjP
oJNCC8P1WPMIJN7wIGYx8NeBUS81R48/J65eFoz2JWBtZSGvO1wWq6L74sOtUe/BH3Kuz79Y6epw
RZE7gLoi/2V9JaTECAxnMsCQn+Ifh0ho+iO3OFoOF9o/yIHTpf+GJsodADc/Dkdh0/3mXBOv4VNv
UGTIAYGbWjQPWf3Ba0oGVr5yXOnUlfyTP/mCgS2W3/z9HH19x7rwQMX30seayh/84Bs4gQ7n1MXG
YRab4V6+BLpSad6ZHHRT7m+cCvhBLUrSFhIGdYbFrGtUbO171WnaOxLSbKvcqx8zLmkbQJeFtdB7
EDca+gY4hfbPhhtmf4xjN5DXxvhF+aqG9slVLg6JRwKnZqRfsCN+MxNHAQ22NCc1nslDjhxWjPeR
2NOStjzCQsam1y/8X7zaor9liQ5/hPOYuJxK6yd7Vv9Mx4N6FM6EqNbGWj8Ya9oiNsUFKg/hSCn2
YMtr8k2r/835O4aGNHFgJkDfhH3D1rPO70zZYD2lv5CLu61pqzcuelANsDliBseBgZxZuvxy4CQw
305fzDpw0eUrchYKyTUFxWmwB+NJqo8nP6JeAL9u8c2mwJ5lfdGcXHjjDxuWcS53HemknbKiKP5S
yF/jC0vGo3+yANHLGP4wyQYV+fVi4gW2Pto1I4kvG9ED9jskiRnhyKqNHc5yYSBPdP2Al4AegYaD
qfTJHsCdNrWLntg2gLXhTlJpg8ufDVp4X9/f6S0ghaI6ONXNJd8097/xW7/OlHuuBVbi8OzOICP1
lHK0YiwPR4gO57X58sFumLiSPutfFKlAW9Eqp1EgVJ8CcgfiKTec72TBw9E50oanV5vdUsY++0By
KgEsoN7jaFEvw5lu5XI1HRAHOrh2g13a+gvlZCP9UdrjlCvi2PPtbN+BG8TOajjqDzGgVU5p0S0/
xxuodhoMTOSA9yXcVY85SrzCqF26aIScJJjFOZ1D4eMvCteBmws3ibO1EngYFohMZzS57pdZuR08
Pkgu7pgS7f/Etx15HCMzhwQnuBxaapZr/x7vOuayi4mORgvqiRUf2iOPzC76o+qy8yiQYEl3wPCB
fhoJ6m2dHdsGeU++6C8+uNlUtTf44kq46nv6QG3IKFQ6bseUmjEscShFbtlsM/wolbwZHhQQHSFw
sU/ClinOiOsnDuFY59/daQTlSXjqZvxFymaoFzojAb6KXx0K0JPAJQ49uTswGC3HbVLt2htH6kNX
f5c+pCeA8U74yi5E9icei2Jrqg8SU3mzrkQH304MAMIod3n2TNNzS0tVDhTxfS64laUmoVjuaW/X
9Bp1qxt/MWq4rz+08vAujlX9fajKn6ZT6OkBXNlciE3kyI5mNWLBuwTBUeGFB+dQlp8gP1u2ELOx
Lym1b05wrOhIhvz3m7jhRnA0B5+fzezhRlRs2khnXps3RwDFZbaxwkoPEHaZr0k1GSvgbA4mNwnp
L3Vr0xN3tFKUJjNqJ/ceE1GrBo6yXZNDgziUbH6Vct9vlPVoLDzbNAGseTR+cRSMoUPi8d4bh5o5
nQvGSMudKlg2Kldst1xXXNo21OOx0sVL6yRuFXSnYgUM5g0KenYi7njqcM91LiUlJfcMdQ0gFDBW
o6KcHDhzmS3XWrrHqGDtJTqXjkXxC3KLLI9p/KOuJThw/RBSzstryHADlWWUhLz4YWQ+rfdANGpT
cEsHTQqFMDqP7ZlTMz1xBdsR9Conv9WnXLHTZId9XPz3xnjLvMG4pnjSUWskV1MPIEuAawUVH5Pd
MvUcOQ6+L2WxycAsBD+QaKjZ7YqdNOqHEQFGHHhjST7CECIAEmgIqMKfHx/H6kOKyV+Iz5wdRz0O
pE4onFb58LjsfRJbY9zrpUe8hIuuuKPK07rWnVEZfGHHf6UNX3EORnpV3HkXi+RRJufuDgZ4i2xN
oTfbvQJ6mv7E6ZLM1UwjBTED7KTFnJugEQKm1AKnI6agiSs1Y4f0AJduggnIHz4LaD7RbTZ80VfE
mBnjTrj2b4zDALWirXMQWUCRDNczXMrFcCeSyIE5i57OqsspjwyqgsK6rKStCuKEsevkMae15vIF
U4ZljQ3MHW/xE5fPdx5/ROFOYMhN9nK6qyMTxLnVCxWSGGN31g3m4FtIGwzjsbI1j3hNNU5pa8hg
jt5u3//4NbjlwD0alwGOdCTShXD0zW140dOV8aamdVlZuzyC97Ma+bkYVS6mH+xWjOGodllsXrRF
U8UDAVdHdlEu6if7InYCwD2VRZ4WCsfK8gTcAxYtmUeAJ6FfUV3pyHy8B6ihxISS6FHTKFE48TEK
fpvuJQ8//rjLC1u5N0Q0vMDBeRWQytnBv8Isiok3ztwSggiEK6LvdEGwujFY8MGRwAP+QLiZZREa
T4rDgK3uXxZ+q/qGG2nQwyLYVL91YQ/dkfxG2Hia9gwY+5G8oM0Qq2puFxB7b9VcOwyL/pRr+wmz
Tca2w+nF1lcSwf4vNPPkoWHEbhzrWZGfopgxcMLCNl7yRboGN33CTEUYxOUt5TinM/XCoYICzJfg
YiGayHwv+CJV7ilzEQ9MNq4/dKa6rQfLbgFLhVwCPtN/XXQgiONyxQ0dYgMZl2IiRcVB9knp1Q5T
v8KWTiibnbR475m7RnAu8L1j2+a751kPFs2paZxhdAXCbEv/g2tK7WocI82rOOdFnnhzrQlGE9B6
NnlszRp0EkcDfv3SDYalIka1K1Y0Mdv2k/dM1to3NqNg3KYPWTtnT+YyGBj51oeKQTkqQsuMz0KK
ppDl7RXMRCfcAdLSUK7aa/78KIX689k0CWVRGAdZXVlrr36mbREKWEqnikDYmXQj9YDvVXkBFbeR
smM8J8TQjvWAYh9mm+286FkN7G0n/5P3nIc5xTL46KED8e93iduN1zA4G+ZaKthM+DrtTvCELWcl
2DIkbaRVjZa2wMBAzIBDzkPWb2J1LT9EXCWscJy3KFYBG49jYcWHZpE1YffbNMC0Lx1nCuUkJDAH
OHa9JNSpExgodrEQpwguG0KeNva1ylhnTHO25QcD4/Gv/SqegKq4p3oDjY0YZ1hbUESJZOVOo353
T9UJFEehvAW+Idprgm2II7KnNNt2NSpbEcNyu4Pjw1rwx+OVOziuwsMos1nSbkg15AknM4c+Biyd
E8Bg4o3AUR3ahrLri5Mo8gd7MorfGsA+xknLHLKYi/lpuOl/coy9ww37iOgPzNCKVRMxz0gPgU/v
7T0YeaIBYwLSV9pbYYuG64MAlXPWMVvmPkwW1W7s/bNypZ/43/sAyUj8LKW1wbAZOzTzUajI9R2/
YMMpNiAOdsu51MDL+ZJuKdnTH05NXLtYC7lxolwQHEtHRkdcHtjiMAdxxhN+R34+CmR4ShlfHis4
EcbTTCEzsQZWP7q57W5pt8PcQoQkYmxLWGyh51TdraCkNa5c3WGXxhdV3Gd4OjH6cftn0oabpcQw
Ve0ETySx3c8jVAu/1IhpHF/3EmjRJmED4NWTl2ayGHafOmeHXXZNf/VXuNJvgN44dLDtr6qt4DDo
x/2MgXWAWB/RfHuKNxwlnSA5AoSBmpO0XBJO3a04gdnTA8Z+r9605Ycwj6decz3CwR/vyUkl1U+G
xlr7xTZnQfnSnjHpJdEbpoP2zZSL4nF5kbN2MQA2kfHZ8MA7LqACX1nLkAKE68SQaQ2P5yDBA0Ch
npz8q+EgB+fEaYmRd7spsIOTjhPqiKdpdFundQKesM5m+QecyL2LxayxzXO2UxGLCOsgU7nJLmMu
pq4A/TjK6BrfETpDCEqBuvs/4ep/4SHmBlNgQF/2y3FJeh+pWlpRTHSExUWqpv+cjwSD8i3m33Vo
uoX0J8JKEuLNxFw2pztIU5yMXydGs+6/M0YUKpJvmuGvJgOhPsMKIQpI3QBcFzq0fBllDybHxOW/
/Rn1c0fZfCryNfgGgdhff2gINvIF+QZjKNRsXJGxhta5jmo+DQ++7naAtEK8afX/oaskcGId4fbm
H9y6DHAo0f6tuCqDqxCsX/AhPeePlav44p2dquFKcYopOsL7R60PSXTQAfdpoHkIEHlIbJgjIBTe
Y/JLMNZ42c09LXCcmhinRN81ZHY8jz6txbyLK/a8rWVzeU2/TGUdql8w2/KIeSxhTYyx81gDPa70
9BGD0GlgTc2WFtFeXJL9WbjNKeB+T9sSZiKI3RBCbA3657UHVoxu11ImV7C4VIQZmA/nd02kSuES
+ERSWUiCHw4RSb9meyXjzPkXKJO/0+iAbJz2ahGdYz3noKtENrolG8E7XI+klgKHHaL6Qa/Pwx0k
G6Yj1wo1vlgmr0hzemJL792MpGp3ksLeuycho5/D/IRRtJY2tYZYx3Yg/7zHvSQf+CVgOk79jX2e
1fr9ye7G7C7CmeCM/7gAeWJto6hgCoWixOmowXrvBsV57uDoaRCdLyzIsKzrXbwaCjgFNtwU0AlL
ttv+I9c3PFoND2+/gqDKcQ61He5LtsntDHi0Qz9VSlrXOsYU6e39hxojxtl87uKq2VnVnkfMTShi
yLxC2uGpDSMEPGi1h/gSoPEtgzXnOizaq4x5HNERx2T7d7EDLupdj/dzF3DDYaldNFi5Yf9x7wLn
TEMEm8q8bSxtcSOPC1xYFzwmd7k/CfOUknGFaxJaXTwodhC+2fR72U1C+xNsU4OS4eJIEf/EByFK
TWFPrL3qV4JxhRS9etdL9cAQp3HCv5RR8HewE1mJCUr0+lNf+RdNtgVsW+xk5NJdUXQIx0OF7enP
nrsyyCXgDkVz+MQlZmBjefLNaPCdrhIKIXAAlW3CG6PzO3B9u5+dIgQzkDsxCTlz6udZxxvpSO0W
8ygOkIrqmGcru+EDK2UMkmBQCBBe9fIispYILtUArB5nJtc1zNXsaZ3QhbErtX/dtPX5IKF9LmBT
uQ07COteYCvfOW7oHMdzS0sRpBHMPyyhiG0xFFwoSOxIThetiMDn+DRSx/zke7p1JstXQWcDd2EZ
yzGmc/Y5motBiDv0NXUye8wClZAGNzjlXOVjL5z2xZO1Kjyw1agwuxfpPnT6X99DbDXu/JXci8Ol
yvDNlidio6vgO+Z83S4+RSwoi6KkY3fuwU1wJIKv4TTfrKxiT4aIAUKNX4D/xBTvVHYik2D45IU4
/7mN8Iwtfbt46tIGK9tOhC23NR1yZDye7Yd4KBhTUT7iCHawH04dypyNYSzCjoJ1V98qz35cwGVW
Wnwibvg1XI35gCGu5IuvelQbS2AaYSTCpaOZo8QlstH7W93vGfhS5NXcSOhwpsCL/gZIeahgasDd
PL9PbOBGhpEZ1djWxEuTkv11IJoW/oliLP1Xpp8VKvctwI2vAj/70aEHyXuL+WHEaDEzmEJ9cefo
JS+GXW+XaHx7X/it1evwT1WYXy+UrU4HBrB2mqxqiKg6cX4sg3gmeKYzzamIanJilouTiWalkQUJ
eyxizxYzzjA3U0rEGorfNy0T7IzERPhiK6wi7XzmReHnFjq9C6x7nwNojODtRK2J+zZ13hbgP6bU
6i8holxwlPLcDeUeAa0Ldk0krCXgWINU0Ysac28C6OPvp4kLD+d76pZa9i9RuRU7FNvJk/gzYctF
VgLkBauvR64gmmxbVwXMa/dhGCuRzTYVX/SaiHtrwIAI3wH/S0GxYcud1SJzLOLcD5NfUEoq60Px
WSNsy9csu4gkF1smMfkGJ0ZiAILjrc8ExisWhS8cPYeTzyPQgTBpfECfnLUxVL41O6yusIOZSNOw
1y+3kQ5MlllD9/bq+BwyJ0/204v/Eefsow+tDaSU/5Mqa1H8okJPAjHV8woVhCKS95Gj03tjpiuK
znlVUzpTm1WTXPK0OfTYl2SJX/gmrS3KTsODz985TQAsObMmCgc4w3JFis59FAbzGjRMI1rS03+Z
Ph1VLG4GR3MJuxKpwKS0m3KjfODdtDKTy7Y3ujSvsdz+KumFTYCfBs4Poqa4BdbUEGGQznlx1qQN
A7LS95DRzdLDYY/njkL2+mYJDjKMiHsPYSYnGo+nJNvlaI38jaxVhrnKxqtCBx75zfzELhxhcjfc
AgpAdZ/KclmOFawpomfLWmpcX7xV1WtSSfYhMZk4C8Q2u8YotoLONb3rEW/z3cDWUpuUCBuE5LDb
Cpu877aNuRbnS7gpuDUinGzJe10cb299WPu84zr1lzHz0pYkC6PdQLvkDFAHn/Wdp8oIWnRBZvhS
7PqYEPWziHeHPU9gEYE6E4zZUrjmavyXlGdxGjnxBOt4QF1qALYUjBrwVpUMWrKXNYM0VLeePFWO
3UhNeVretipg5+nzh5rNw2bEtFeUBG4g/vniWa6/3uH7KMCAsIpknTDHMaQBK40n0BJaEqgxhMOk
U22kUrgD6bbBtscFYYTTSM2qup8EkrXDCuOgcHv7LwF1Nj5z57Jsv/yw3jwdpBIAD1DjVXiTYWFc
Y85qIjl0vCHJv1Glcw4KjkGpG2hjBvRsSNGwqf/1wcvnP/sGfqGtEoDk9yq7xIpHpQinwQUYa/Zz
ic/G/2mxXPl017BgVciVUBYgkUGhOrCYVvVzPtPOGYeAIzhvIlc6Ab57OiI7CruUNzWPSFZJv0ZF
zQUK6Kn3X8E+4sDF64rgkko4u5j8WjyEbJ252rt+b3FsEFwDZ974r4SJGUSGE1KCbP2M0GfmMy3O
9SLl5IC5TZemTTE9B4VrEMxV0+VX8VnHSnTfBQsTO10n/JZxvDIJ0pRZsOYjBMUd948MVVCXg1VQ
f/pHkNOzbofWDLRF1GaX+lU/FPkXAsKYnDkoj0DOF8Dk2TX6aJM2p3r47rq9Yj0UrIYxFZQdnWXN
kdMUVIHAtBhcgXiHqYtGmVHJrQnkWqJDLPHSvudG7mA5dF7T0SThOw2QaCVBYKQ8OFtnU2uX06WK
Hp2FwxIRLi4F4BeE/b1KpaMiof8q2gqdB5BdQCOFqt4MNzE919bn/JniIGLOKd5NxTO0gxTZCURf
GOb5jjF94P9yD1uF1YqjYYVGrnIq1GJAnm+3oR+ZlHl2UbKdHgF9e9aEYj57Dkpa9yKslmb7cvwp
szUiViCsKw7GsO1ZZvQNMDsQQ/oRmbhqbYOh5fzwoPD1sdc63KdwKErb0kue4FBrQt4jMthPFu/I
qAG8tq7kssDAMgO7MV8yFhOFgKH7V2991yA+tbduvekqJ/GAk21SvmN+0U5mJAFR2lc8mm1UCc/p
mbNmK65SQvbNePCBLsnL9gMO/A+xMkGHB2Q3xNsvzOwtLorUOSywcJNwHrhrszWV47ro1jJMEXLF
LAB5jW0a7i+1to/Si3DdMBOUd4Fkq6ZLXZaQu+ww+wKXMoeIz0nfifmHETpp+ttjXJzUb5GV7hrk
x3gW2uDwN5cAsGVxqOJdzEmypMlDOBaNRz8SQNlM+xKplHatbuOn+AtQwj2r3DczM+uN/5Q9lbMd
964JSyez4M4msTjtYmg207UY0PJrz6JJo9k1VNiTw+DmKxwT2Q7AKsA0NYudBh5AwQ6iSpVrEKqE
aIXYp+tblVnokVP3fHsGnoNd+v05tLQCTZ5xVKJPKcQPhxdV/pOZ0viz36bZoIxw/46MEaWeU/T8
DkUbEVUths0ZoCATaKnciVOBNh6M8M6/MjRE0RG8KcETEc0Trv05U+iISxQFlqnFIxDPsXUuCJwh
FR59jg3vTcQ1XjwgTnXrKfgnCHtD2BCbzTjJ6KMT6ty6MqKisV3VGn5lHrehpEznpzHvAQ+5xMBI
tOApHeRkI6V0vqCXPbQPqdm+14X10S1HkeEpdFIGCBCyloxQQv/XDFnaOCFrabGqtE+jBSwRaDaG
BXHh73+jnggGNRj6afS9aks7a2vt6vH1Rk6luJQLoEm+WkenqeU9YYSLwYlLqW6fcc+PTuSxSV2c
Lag/Tiqv6ANOubiNdxOBHi3sUiFTmdUBwaxPPFnca+Z38BQxHf4rdduqz4GxuskhTto9eT0s0FGP
VeJjZJ6HjqCginKpJEhXzZyo/EKRS8MRdVDXYn8uqKuto2+NvonNMO2kf4o4z8VhhtEI+4JU2iKa
yfc++wplF8KDFrq03smEVjHPT8leYYhWrIGULlMDb8+a6i0npCyOOSCPk6he0X+wSPqkZ7TpR6bd
hn4k9ZSJN9VYxapjAV0qnKHCnIuzjsdnZOxgj77b7AxgdRyzHav1At1rWXI3LQRRYEsALn1XEVkw
Vga0HsyYXc4BwpGFg09wvTiazaUQNnF/bxqssiLBE6ArFmPUqLgpfYZYn63KDC4JLb7uhCUxYRgL
glO6N8pHaN5qus0yDPxNoeGGwnfb/HFHS8ZDnv4Z/ldm/iuseybSvYjvTcx/FVBxqVclANiWTbZP
CdphTAonWpLdOUjNjAoHpLXT/unNJ4byMeYddgV4XeMZed1fDmRZVL7BuPkUmm0ycAzx4pG8wIwZ
54kZ3jyOi1YlbOdKXL4ivBSPMfxt6lUZ/wbtNrI2I4FmxocaT/7LpCGsQ0f8j6QzW04cy6LoFylC
8/AKGhEzxhheFLYTa0JoRhJf30vVUV2dmS4nZpDuPfecvdceIDHhytk11kELlSgg6MyqbLnfGTKm
Sudp3qfN02Xq8+ZwHFRu/wjScO6iJ2stNF44QWCenqN8+zRvwLMVgRuTKIvuXxlRyCf59yScFOOY
Tdxn+dlCWitgqLsgJZ9oEj0AkHpzarVNSHrhFSiETKY5HoZrAw0bDTMlOpeKV45I3VBzeRVtlJ1I
0/yB05F1qgrf+dlwYW63W/YswAECRirc7i7dPB23NgE05KUqH2hxFba1nQoJSXmfTPhFyw03VSpt
RsCv4uJ9eQWo81vsZQt80W91/W425nTu29/yEbT0Geb+dWO6RbFqIm8+ALY/dR5E0sG8zat9780U
EdXuCLpRMdV9ih3W7CNTZDqYRB0tSusUFQ6xGc83ppAzLXgrPRbf8zqrCySjMqFlIdbTLwEt4juc
3pRTPsfDGA0N4MmW8+YX+I4aNAIDeBCa9RtNQJCSY8snptqG+0Drs1Hz+VMWX8db9mFuGjfxtHW5
5EqTWY208LEL0LaIpRvXa6pz2Qilx5qym8AMdvsJiCtRJd3vS9ipYhCjftT8CoEXUGmNUdDqxdZE
MCq6LJMS61/9mUdbY+7Ux8KJvrQCsWPTpA4uScXd6dW6605Nd2hZlT4zxaZzp6z0900EWcl1QFd+
8MpDshPAwiz6LZV9JnGmhHHACzV+NyyoYhaMuLmR4gGUjHZN7I3KvZrRNe2Xjos/LkDo5ZA9OEez
Jld9vcATZlOKNO8tJ1hBZH9qXG4SWfJ0BuDzpxPVOMsA7ape3l8H5YTeC356G+FoItPa/Bj6HYYQ
8jGSXfQA+t2czPhEGFJ3Ejf0pmORZgtUHoa2Jn2CI8NqNw4nhzzu5Q3bdaDtqNYo4XQv/9QPwm6T
fo5f+gG553ZaTivdG11sCB5T+8X9vveEG2IYWG8fxHstj+iOk8XvLxQDxxNolEc2bCC7o1WenEpm
rwSEN41TPH9l2j4HZOec/z7Hj0lloL/QlRAtFlQqwMFzS13nlLBwExYUGrQc+bgc16N4ojPQgweb
n4aEuLQAEORPoIq5NQfPAhhWUQrs1T8a7HVD2Wj8Gdmx6bDoLIjZYg05/FBLywFz55R1Kv2GXIsB
sP+Su18ZeCQVCfOPHPwlYaemH471NTa/tFnsPEW25DJmy8lihcflCg38l8WImPVrYrtkYyFfRfM/
hcgdloWOF3AtkpCGz0Zzyej7xApFRfP+6NGrkSWewxpA4EnsnvKjmiHXs2qg3mkZJsahuXrhdKkW
X1ytBtdCv/hJei+3ljDcGUSyt7IdpJbNrS50gOKwBfIuJ3b93QWlROrBisVHL714PPdHpnjGD2Ar
L/2k9VceGdcRgrogQ3A0g3a0MRxSuz0Y7S6K7fRpfImv76TzRwGq1lmfzkQZH3OQ8cqB/giKcjg3
nwO+uEi6JixW0eUxhqUR1sN5YMgzcNejezTCGfj+LdWcHtRDRvAKXkPLJype+CqVQ5Z6zz5EFELe
YeGPa7TPSCz782wWCxpGH1tYCoHs9Ido2JjfwBvZa/nwhy3UO2oktDssd84taT8q7a5h5Bytn06Z
QxQlek5VfS3QsJnxgQ3dppf/3/KjaY4i76VimaV2JBGnwKfgkglZM3oBetJWFCJXxirPMeRgbHCL
GLxxjM/YC0tmlJhaMS1KHrrOFj5Z/VgBlaCaFLs1XafhEw49zafOu329ZtoLSYya2yh/CZXuQHjF
o+GqeSMRZG3Uk6D13ngit/TLn0HfrdOt2Pw2pNeqsxuRnzg2BwVEy1MDkMIAGPasKxKQc9Fatvgy
tMYTdcjDGu0Xze1BiJYWwcOw3X87mlIRck05OtW6S2DBlqyK/KY1H0wD2fNsgWNSe8XRUTNnm8VR
PRe27AtIrMGZzVLKCwVfuZEunfj/eaJKTNOpOJhIPimrkmbVy4HFmtASPmHafDoSd0gOP/iXq1Xj
gIwOcfxKIl9klP5sPeZIL82JOAYBvBr2igzV4G8Yro31ob98iADAK9Jl1R5e65f2aYinJvt+x/tK
+9OLS6J9jsYxyY6GsBPeWOoWWNlYDu/RA1+pa65EuhjKDL3Q6eOytCFjQWeU+gTCkH6HuaIKiyO/
5vVfljpKWGNXJfnCftUrBqtF+11dyUYij5NsdQ7Ba8s173XJRlscP7kRmOCxcDLibPb5a02B8vm2
ra/U1785po9EmU1L9VPAdPqZaBzUWIo3bPqcNrIEbIeyLN9L0loGC3iH8PMkqKb7TeJPkdEpP135
oXKIV1j6HqoPZMTs3Pf7UnBX1rB3YVJTcqmM+KdFjBbJlQis150WL5R6bbR1u7V44xtk0mZ9Zwoj
8yp13YRJxlhv3m/XafuNgR8627/m+dF1+TJ6BJRRMT/G+G1mc0AVfrEkbjVML8zBLi1E5PelmUJF
v1eNgw8XtLPzEO1hDDh1vsR/vRo+Gfc/MgQTboI94K2oy2gM2Gcj/TRkE8V5RkNgSaZ0ensKS81v
BEB7yPPJ3GRLQHJLIU+BNy4ITBWeB5opTgJNG2cwqmQZz0rTrFJmOsy9UkdzFStgvEzpFBHIuXkn
33KF4X4XyaT/GACoCbreUKD2HAfIL05A8GIK79UPExxnteuyox5/UBhxOSWJ5cR+WVEKBqCq2tJT
P3fsOfrgmFiC+RQF7vTWlQkx5CNzxM3w2dIK1Zwnvgn4GCM57TqLH+DEIsE8hlTuLDHgjb8tzoiG
6mjZuSIyVee1CdiaiZHcDnD9aAYCsWyTTVde5SwoudC+2YY7HB7cWYTe6Pl9YCT8T38fOANU/3pI
5jFLRmIeadbNqRq0eLI4NJ4zrvQjRkqM4FSd5bU015/RN0f06vrc0Q2v6Qdb2+hf9kO/LEM8RqZF
hgg4qIbfiu6nUQSPn4GTs6RsuPeainQnv4z/tfLJFMNcuUx0kfCbzQH2COYxdInZVpqOxvjbQAuc
jnNiTVrSQuNGX6mkDxJuowYIKvu538C5FpUA5cdLv8U3CYsAFwIV/pSHXWU/UfEt05tcn80kRcB8
zdwGP6DRLEl+mYz9/MbhUk9bO2Od17RPvhDNfxOvceuZaBuesBrOjFmKtZycDBURQrupyXVlAZMW
QLvnDGup8QxfXX7sTEZSqNCWCdiKNii4uO2XdDS/2T54MzsSbhMn2kgn+ZbsNd+kxAp4wg+KmACS
D5FivK1DGUYeaDkMtCAxNBIXg7pzm+ABxYlmB5AFnMfIC5cRb34Shxx7UX2JmXOjI8/PFuODYmM5
88Rp1YpfBLU+yHJiotKH7FVN64mFPyib7j3PR5ipKLZo2i8M0IHhsnlLlovQ1U6uLDe58hWLjvy6
EVY5nWNAmuN3NYUIetT4oH6ilBiOeXKqqXBovmjgK9JvzLjm+4NTAq4/uguJh5E4kje14qZJgNyC
hy2eF46Yujl/44Q6N7m8A5zwLImP+JPCUdRHPlGw2Tt0tbjBZzE/u+cX69yTRv164kjywUC40ShD
+dhitHGD+kF5rqmQaFGG/RYiB2VUnkGSLcZTs9NCDMYWOGrFbzXkEkvSDQADLBgYU5VXV850FO9N
PO/X3PyNFSgKysXHOgXJyhTJgG0CEI4UD25UaJ3XiIkPaN/PCrGt6QsM2DZd0IN7n9PacE6DeAy+
CBAhA1rYkFvKwf6bnbwCL9vhGw/671gnTMLNukCnwKpobNEHZllEHFQp65HYt94TcDv/R5p66Mcx
cai68iN1bNWj86RbvrGKL0sImWbNgdm1RRBzICzk71FkdR2Q+8DqPYKOMus/fcVaHT254/yemIPI
y2O37NdovawMzNVuErbM16imnrTXPcKrIyN8NhsVo6EwQ64a65x9cD0+lc+ooygn4/iDY4Uo7rh4
0mz1Vs/oYdG1SAkEwlPWHszmN2eaywQnrffNy6vfzKZQAOfH2LSF8aQRg0EKAVXmCzRHJxEhLzI0
2RfDLqFf9FEkgdCfRpqNHXJ5K4zRRrN8FFmCZ4RWPJ0jzqlli0scoQvbV0pJR93Cmar/Sa6MgDFR
0nWZZ9szxGChzzly8gki8V488zGxZTw40dM95omhSiRAMMMPCaQTBPwWI8KAAAr1zVvaTw+PpKL0
EZaPfwlkAECmBGpCTL/QOKOWrt5IDHfinJ40cjvD60BvI3wJONZBIQdvm0G+dVa4ENcJLm8KQ5Gm
F4sskUU1R1TO6Aw06L6wdn1HWfDIEz/PGSjWQLvnbds8p5SLA+qLyR3rD4pDEVaahYAdI6bkchGW
g+JMHGIErpxiqzQHjFU4+1JCjRuOE8YXF5+SAWYvr+1Ah4GuJGY1npJqgVHJX66YDV4vH0ROIg9I
vYhCujXLPo0kdMgvW8yJgmLpRyAoMish2ldZ57i0LPrPz8FacJi0qo8U2DYDDP7S8CYj6UHsVnmv
dUASHdSDmNzBeqM/O3q1+rEyRpsjjRJt3jnfR3wQ5Sf91XIndcN82d+Er5vc/NbU1NSeFctfxton
QO9GmxujenxzKsMVw7negLYq09mJ0CUU75uiQYrjZVPHZERF5XTZlOscNFWWf692zjhgEE3HkEl3
iqxM08D5qR/l01ZwynvxfdKXVCHYoMXlSz/mRD7wyoXe03QWl8KtIrDpFVYoJHdkwXFhV+QWcLBh
/sBhbDbFOtLtITPS/YqloIOwHF1yMi5RDXLGbClVNKLJOxnpG3q89yF5eUY2wz0BK/jFeKDLBWls
uL2NYxRMdMefLsfViHrCRkZD9jPvR4JgMabWKz0aLy989DcGy77EYK+/qVhlgFkMx7TgbEHLPF8j
a1+M++SgbsQqNKS98TiXRDKQcl4AhyI6GeisrTCXx09MimUJ7n3T0x193Wi8v1YRe07uGY9gRAVD
2rD0VdV2giKsXiOwS1IE4vNfbXkvBo5Civ6XGUB7lpQ4DbfE+D49+lPTfqCb7xRmLkGrHgYzjMaz
iqSWY4K5L+s9b/8I7rDZFJnNh9wT4KDgVeuBU02Ld8tgkREU7XprQgTwfofJuO0sn426i7xphD+A
KgcHGL5WsAIcOyTjgRGIhO3056nsOem/oXTKxKDgKOuPHMQsASndXnqcLdPXMHEibEeONJc2xH8D
o+TjptdNzBuCGRpuzConyJtv5DHU6Dx/se7skovYZdtAGBH/lPW2+Ue2EOfHGrE5lkU/Imoirbcw
GmnN7iPPQig0XcTcB+Ij7fliI5M7f4GJN+Cb3rJOZ9d3vRsJ4PjVc19T/6W9wv0V1MwCiafkyD73
I9x8izA3eV/UP5Gbi3FqX8Tu+NvZqqd6E82RjAmModylX3Y67nfaOxbOmZfMZeQoWC9+WG6wJciH
t8ENbnztGrxwteOOYS/4DOBGlhusXlyqKPsjRMzTSe/XPYIThRnOwIDl8PgdTzr0bgs4L5GwbPjN
R3FkNSUL+WgB4qndCRBE9/f+LKV/+MDef8K35Tzs1HKEKkg0stTujA/osZJHp58VaUvlnMKToxHF
xU2fDJWWX+ANVNrNqH1OxWU34mJsOKsmZubroq/DoKQ3SQ0Onxoug3pVHysW0Ww/B+jmRN/QznJ5
dgGjCmNSAbm9SB/dtdM3GmGj3phE0VS41FDIc2qyWqhjh2hVb18Bek6mr7TmHHZEeU7liVHmpbOC
+imi3tU+W5ji+pdievHcotgwHXkE7y8mdHZ9oL3o/KiWo37iTaU+xWRzKWp4rWzqUsCU57eY+wCC
M8wdFjFA6EEnrwvUCMExZmEiddxBPiCP4VjXPu8vlkVVc1/cEVCmjPxcmT43TdLx5rX/OKXlr59i
IObyhSOzPlRjSKJY50jCyvpiAogE3/TZszdcaU3WLsVVz1LdDCHnWJVJWNMG9Ju28Itl1lV0nIsa
fwP2EEY/oax8DFlglR9yc5Rl0hbgWsTDzaxdpQ4eBIGpTpn7Ogl+A+eoZTstuWO00cfss0LLIg0n
Ee0m3vilYN3JAWmSnpMqOxtCPFKaNQVlG8Ca7D6W3yZz3ojjRyRyrMyGxWOT5N4DiorZnIjoAyAt
65unASpmhf2rfVzT4SvRDv2uKvZ616+T1w56PoEYNMsbV0Hq9jowUx78rvyPt5w4HZsQuTCTB/+5
Gg5IyA6m0yEMrU5pBE99gcS5Aiuy4tAs2CRU4wyoxWN2yA4drUUmVlCddPGIacMC0bFvYkQbe7H0
yar381M3LvXLeCuUfTm4BIS/rE87trVrckey0JNe51vzMQBBGnHJQgBAJYLNF47DC6j04i9Z/RPD
E5YW+Nn8Gbfs68wk77ewuedsnELljpwF6MktU4Aaqa93wOAgwzTP3ecv3lnmGqti123OOeBFVuQM
TshKu8JBbRiwclpCm65Ovy9FW6CtW8jaxrqmJuL0Nwod5AfM2isIZMnC7xhMLdGpNtrHbKEtneV3
H0j3kVwfnMVgJsCEfEbTP5NIKfRkBEFJq4JHMZ2yD9UB/A9BxhnEZR6DrTnq9+/Ej7Hh0QMXycS4
9q8tqTyvudqqL6CwFpPq0QMwnn1gRhh9eOdh9L705Z/eb7Xy/Z9CvnaewvFbmys0MHvQmUOkDdmK
t8MYNm+goaJwlXnvqO44NFKWpv9K62CpWz41TgpIsEVir2w5fHNsrPod1G675SaXKlg5C/rVjH8a
L1tBKEZqvGe3WOHC6zQ7mzz1BzaTxOAAkZETvbyOocizWb91+g3aKR3YMQYnczBPSdCiKke+MZSX
HXoGrB601f/buRfTioQEswhjNuXStQIuLF7CS/4abzPSmeSjq7wuXZSp41o/MjzCIyYJDsp953kU
pkPnFShvo2PxU5JUe66mADNs8UHe764eVtnfSLrSIg2sIvyPDU0iTbeJsQBZUsgrzG1D+CwYT6W7
p/eYXexvkdPkQtLd4u2OeojgIm7t8dbLTrobWxhQd4i6bOVcG574VckfRQDve4e0ffvNRyyYNkfx
JtsPfghSvA0J2ZmY98e4Sglp5IPnIiTgYN65kRcCUDzjdMUozskfWgZjjdEjLpGhMVJ7JhRIe0lS
IxtKcnBpzAYelJq+QD1vp9WqipeQDM0v0VUMqE3oilDUW06zUnHRfBCnIdsWJvHbHOkDC6NGEUoa
LbYA8R+WxMRfFnttjpZiCqUSDMsclmLXS28P15RwcLaQ3JcwYHCiINWRseJxxDRxRQMbimJsPwGI
QOFvCExhWX7gc2CuiQXTwrknXICll1fKbFyN3DDgh1roYxiBZwN+K8ze4JL0V5gIRNigPCanihCA
YUWApR47LOzvYS1n66IjKnKOQ1Nfc4wPkqjh62W6RNXhmCc3bEr3akclcMJY3g++DKOAPkgxY4NQ
vgCs9KBFGXGAGBT8Yr8nGRPKSc74pljnG16yXS/c/sBngwo2/1bZwB2mfJVPSMzwOKrzTJquBuKT
V4Zdcay3cEcinTeSFDeYssSrc1iiQe1Yt0Ta1QpdkWapY9ZmhBnCVdx1tyLmQQiLx1T4sLvENy24
q2uqp/EV8MBS5by/a/yrIITT/VNHqIcZWJDxBUAWq+C6vEk9a3XkKbMijlAG81xM/kvCUWx3Fmgz
osTgYohOSuWnFg4K2D6cSQBsfhlhvdtR/BSsf1nmyN9yt8Y/BnI+ehHXSSvKzL/0M2R0Jl/iA6mG
Q4esBoqn/A7SNY4ciwNum0FX4y7K/F48Pw0HdaKiTstcPjcYAdDlZ0O7NNH1TQ0XguY9kf2rfATv
9YgwgXUU/iu6jFhi9mVsakldlqaxqErkuLkzJqs3HUENOVKCmSR+MCu/qCDFVeln4pDQNeepvfSz
JptfDGORoqZkEapVH60RsqLo/SMJ94Hu0Wiu8aS1qByLjaztXlgLy/xjeN2rDCOA9Fr2BYGIIDW7
0OCXxwDkAjmF1xDNiuixQs6FTxIlAp7GDIMgNV8u/TbxpRA/Ux3PSFDrtEm7sCCvIO3Dt3aqIJGJ
/1TzSDqNoB4IHpCxUcY3TT+ZXAtvhZ90mfgd7FO58rsJiOGPwNLXjdfBOmSK2z32RoGuQlw/+h77
d1iBh1yJutPJYNEgJBB/VKzbeJ89L2VzFTmkQHOV9z3trzdzAAUdyBQBKfH4YkzZp1BbaeuMgu2F
5D3ikNBSy4AY37bRedKpf/K9MB4Kgio6+kT5PqtAm+Xka3/qQviab6I3TDcWKSgiU/5RPjhHcwh7
0NKMBWp0t6xJ/mpv1TmhjZwxF0ijj/SFUQE6D3tROd3F6V4P+zmQAOiGFH0aDHZHE+DjD79LiXfg
5lG5HARz/UbRkmvfA9V8SatamnDbcP+o0SF67GasJcyOoQ+n7jIns8/XLjWRem442JnsMdljz4+A
ENRj5ZrN2Qf9h6LKy5zOI6Tk0nmNV+AQaLzxjgvFp6Vxbjw8347oDz7/DYbMJVkxf/HEi+jTe3Fn
QwH/3MVLc69uySpB9T3/VfEHc+VqpGoI5bCpF5QFSJJ82edGy1bzY4g+ARL6j+xTi//MX8huDVB2
tOWIfMZFxw953rL/fljh6j/VLXcrT75kq/9/tThV7LXZilfAvx3PeH78+SeIPFMqGRd5G4jHcgmG
hB/2uv//vxFq5Muh6Hd8j2iySyyABPw8VzTOl/PX+ELnYZ1fzW/G/M2d9+DBop+GvZxEtEV9ejgG
e5sn3clssjtPOat+6SLWivFudGB0FtWqub1uGDF5NtSaqPw81X95zQ0KmFO4D0e6mxfpPpx4kPP8
58JFmOL/9ytvN6qyc+eVLkZvnsx9Cp9z5l2yenoZx/uLRCQgS+ySAzalEfZemhlYjkmvxWSPkMZn
I2luw0nhA17BccjBVvMiOZj7RkDXvlwSk4yfgD1PWTarsxrOT4Gl133xwjvyDngdj9X8jF9e+sul
4SswBKCxUGaspHP6i8bzgLupdp+rl2deSne8//d2c+cS4kfHjScv+4iqfK7HxwryJ1dSumKGYpc7
kpkolOzxXJ9yt2XJn99e3sdlge2F9ijr/7m5oQrq5xCSzmOmeI6/5vdttqV78uIMF5Aa53VQvjOL
lAmaEb7uKk5CTx1CL3c8x1ZCLz6pOfmisWoDosBnK3PiC3PmBSnP0I5WiZ9eoy9jJTkt36h8m3S2
A544XIQheBK+yssTfZCYLuN7fmWITvLKsHxsAMDPJ/stmg43WuLrMPw6OWK+JumeTwOh6SdyDrv+
1xwl4GKFO3/WOuMcrsX4l3sgVOeLnxuDHXDF/0n3x2q+dtg2+RiQN1MLztfdiz7Rf99d0KsnTWQj
3YF8cVFsDKh8GzNEp80nrHLcX1SHYqeDd2g2UBX49NQZfscU7MAvTEjg8azkUOACiJZl+Pn3Fy/X
23HFKcGBdgV7DJnAvXQxzvJEuNQ3r818FbxY+HiiKmCkHQE8G6ojbk4+JBWYP0Bah5RgPvQz69sB
i/sun1lkbGHpCVSUn63SUwGUFDxHyXLQbB6HfNdseDyeaMrvspWP9nqXnjgiIYhCijV58S454Pwi
EE52VDD9TCLOT757Cgf+mX/3PEeYssO/5xks316XnOcG2JWAkReQGX5YYt5wLe74gM5ttTJm35K5
1fYELy5jlz8wJXts4h1unr1FAb6Jjji1jT1t+K15fGz46p5q1KDeW4ARpEKz/+EcN7c8bnRE27XB
3AUM5mjtk7OADO2o7XHPWfvoiM43csqf5N6GyX3+9i1rPD1NfqvthT0eK46lm+ScbKLtfz9uy3Ph
m/ZtiAT2/18Fmz5Lz3gG5rbExa9vUQEFMYk/vAx4+h2nb9TVAmiqxRyMWZd262fzw/L8sw3Pbv8m
59fvF/WlvfCsttwl1LFbvl96Ocbe3PJyHxtKzxwF8aYWeZhomS1DH9VnIMMbwbyRLZMz/V3e14wW
9Kq/QPYw9vGJ+NqB/8RbJs3YAmWPPDs515fkbl15c67ZebgIV1zxzzso8pZLg8CjPZlvw491Je3k
cY62nPWyje0fLCr/PqTu37QhP+iJwG4H0n5+htlGCIh/v51E9C60JXfxaf7IHhvbCgbesmO0RQad
uvGOjz3dCft0RwgubVzcBN8P1EQJ1Uo3mITUXFq6h/iNrPxHCoBYUHUvI74ke9wWz0JzE22bIfJu
RbK4yHuo4sZ94kV8xph6KTVV+wnoEoV5je70oVKbcNKLibtLacXqjM6U66O9PQDXWiMwAJzs3cit
UVSAgQb7yVYuK5GjDBD1I9mtwQgkt5Hep9DtEHHLul3SsIyU6yR95FXYIfZYyrR88QgTKaystT8o
eoVCYssaoS7tCHAzauepNn+8d1SwBFBGgbhAtbeScecsNeqM4EG0Rigkvq5tGkDSikUpxnknDoyK
4X4DYjb6sEBivxK8ty/Y0RT8aCygiTYfbYIFAdjH86Zx817hasHX4LMm48ky1rXl5i3WhBZRG1OS
5t48NVdjNX4IjNNwxJcc314RR2Us69SSLTWusVw9pZtoP9E/ROKlYgxKZisC/sqL9TBP5mU1V4CC
/g4gPLbyrWoD/HMY/hJIu1yESHjpFh3w/ozWP62HLJUAdcuQz7NUlSJRwVeaYjV5fqR3yEDUMZuZ
XjvgEUsPmhjSKUn1s/RJoH2SYL80W0iyDL5j45BLlMnQO9T64WINyorjGPlkFUH7L6IdpWJlLR/K
inc1X8wkBIj6ZndGg218D/k5RcvOXT1z8dAZnLHr6hpoQcAEEbvXE2kZvYiOgYtdnzI6FKJnkW5y
jx+6o8Boe1PJF5pB4drxL6b2o9luh/EXKI5IMLPqSdLJ0LnzaJc9zzhPJVzpCmL7nQ4FuL82mQ3o
xLIxWXx2Ln1AdCK2yNqvlB7rM8UX7RKDBvEq2poOIYB0ANEtdTspfNsbgaqOwJwNx1Kc/1SctuGs
Jy5JL7np4o8uLa3yuwAbAJUR/+CybIjqQIeX7eQWZT53AV2SOKgfH8/XjnwzitX5UPd6sUJT2l7Y
47LwBV0IJr96kncooMRdcpllGZgX/tuHidD8bqItu/eCdY/QBcR/rnrTYZmE+J7cllwNZwrzyzDS
fnQyWkgsJf6Y0YEa99Mf6rCvlC19hQODsfudHhVOIIXPioZF0ONs3BH7gm6XdGC7QtvDCHJh3Sbe
PyfeqHvY1YCvbAB5IBx8yK4HEE1cxKf3kjIhJnUJHe+iO+hRYKngLRyWO+4yrBesShPI7Zl/Um2m
FMXs4nmg9FJRH7CpnHFRzbsE25GCQ566ivuUDvrK4IyI+f/AkIwWFutuaXMbcvigx/Slc7JcT4vn
nVWe9bkrj1grVPi54w+uDPiSD+ufMrrFp/Gb/31xJO2PKCSnRQ+y0TYWNUxy33zY7xxFadh9tXQ6
dkgE0GCtYw5otG8Vv5iA4nB2OdBnUuigAH0H34pKaK9v3l/CrvnQP6WPzMP7s9N4M2duLefEUifb
ioDUIxpPn9bqmO/JVWM3LSPcoOgYmwMLuGosFq9Dw6vvEJLsDge6ojPQi9Cs/VXa1DsoK2zY2Ail
NIQstHiKzhb12Ar5I4GNE+BNRgPrOLpa7ImYSGYADSQHh9KwASDxX2DZ+pRt8ktRBGxd7C+UwHvP
fC6Ti7FBWfU1nehc1IDIZRDTP73lggHt3u1yghIkLXP0zf9dz6HBhRgvVv3+eaDO0Ibr46CA2pMd
QvuEfleeUgybKhGpS3qJm+hHG4IWQNq9G5wKGZ2IWxmOOW0Gmsy9xkHjvSIrCnAjaT6kf2SA40Ta
jDb0R8hCFFekPRfvP1PfoB/1gDfP2y2nmAmiwuJbZO4KzYwKmNUtWsUNQnH8GOgK9sY595LL8XXR
uAe9V7u0thpKPVLOQQwwwy+XqY1aCCKmh3GjoB+p75F79zfl8qxsc6856i9ifQeiNire2pZH1+R6
sEdxzjwHZotrwP5nbio7/lG46TC3igdOnBbHpvirDd6FTURE9TZw+tjPzzVYXmrdu7jOSWs7618W
chbuoA5ayd/0WGfvBUMFNjGbee8n5gLfsBvq0uNHF3Y+/RrRfkMMoyqPC7cM8sQGWNygb1wqzhx7
5LfwynhqkVsp7li5FRBSNDkq/d1lhfrbpCZZwlaJvrm9vOcmm1YqyqtVumuzHeIltHdXko0qvNIo
V0R6Z7ZKORa1h1LdlH8pNDjJtq4tQbHLP9BWN2Ik9Zfbgcgq/VJG+GIPoXqZmyYIQzlRiJ4yBBpy
MQB0kjsKdDqwerrIBjH3srOQOovkHjIC9pcE9UZgMGfTPBbegnUfQQiQbRZq6tTept3PLSCHPMHn
bSg2IxDPnjkYEWd4q8iopHxgM8R7I4AXghduY7LS7nPAo5yj4SRHKnV1vIQlXfMlDzhHlp+4aYCj
fhXVgt2KDMT06WqSH8OBizGM2z2sqwEcO4Mcl/dRy2h9wylcGanXMpY1XcA2vbEwsYvNcq35DmXd
kQlZl12WtoaYTZOJs428mOdHPwoSMQtbdea2QOm17veEhBLRSzcYl0+T+rBmiGF/DmykrtXhJ/WZ
k4zPpQRTQ4GcD45yjlge8RSgzD8gR6DB1Cp+l3nUTfPToiyCOor8HkeaPHfqMIPh9IdsEG+bNWsj
SAHeytrDZgcNa6Q8qRwavrSHwCYXP+wGrG88ybfJEUxKGVS7ogDAfKkgzmDRGMlv4bpX1/FrZdLC
IK2O65+MaiAWwLC4L1k1WaHEZXrhFMs6EC3fHPwg4RkLDiuRulNif/68KervNaCHHxn4AdudsPjP
PCcTDwv3nWEcxZ+vmdCd4YYuRRpx2D242F40hxw5bEm8mlbMgFSFm8PhQIBnuEXb8MZNPyy4bEBV
FWpQcPBj64WAN0jLynQ4IIGuQ5NJk8lYQbTtqnWWhzLd29t/rWSO6OW1UBwp/7RSG9ADtmmc1ork
cglZ9L+2whOOrQ3iniTM3h58SBPPu5b4U3ydRzLTotzJD6ZexDMtigsXJYc7rd/kIPkNpimLUuRE
QZSxS++U+ChObRIm2udKUWz+x2yTYRrViZwQBbkgeKmSwJ7NVeoY+5xB8L++y3UD34ZzQHM6RErw
QtKnbfRunyp++gzeYig2SzgZvM/Wy+FVY6OFTYdYgyPo9BvBD6d074AiPPnXiv7S5FrS/O44qFZY
DgqLGAWBkf+yk8jTwoK0fhGW89opoy+RJ0i2X04W0lKK/1R2uobEMgYFmrkWJfo5HU2XBE8FwwFn
ovpFt/naaM+j3lye9VnksbvXVU2uHelsz02n77thU0YfRg7WlEID7WCcXRucjeZr200fimk/SEfV
As5FzIMfvBohNPMPlStEDxsm3HGQya5srgRrnT52wFnb1q8IT5eCBwSeEqiMF8ECYUz02MoAThRP
IJWu+OmfuyQ+GJ/VN5Oxbq2SnEjbd6C/M3s9/ptVFjpyDefNyoONiDdnTmFap1xP9arQN8MPfSvx
/cOUiHHXvCFrk2cSDAhJSGYr6V1G96yZpPxkIbcrXBlFveQviDlkmWBcJrTJbx+75PxcFRCv0x2U
3KeBI9JPez9GI4uVgIDKVdcfOxBCDyyxlMcOpwmWMaam/+PovJYbR5Io+kWIIADCvRKWoLdi6wVB
ORCO8Pbr52B2Y2O0PWqJLBaqMm9ekxBDTvM4ehxkDLU4b1KP6iq3wEU5WfIZAJnHRVjLySlZiIcI
ugJz9s6Kt92/ZtZnuDFRWwpzHZoANEKooZm5MhtZ07t06aUGUYtd4iQIv9vg88rgg8g3MbMT8sEV
PKYsbjXV0UqzOmt3ptWwaKMjdtyFtCOt5QE+lEHL1y14S9WfetF2zWgCrFLkMk1lwq5tck6nf/Em
d9orkpkM3mzqlMKTuSvRtvIfSt8x94wIOA8ZWviWvCqKDnKv7huUDQtSahYox7sGwTO6igknFr24
YJkWMfEl8SFbx8s9j2igUcpgkf9brFwSxwmFsa7QrJz62q9h6UHcOSputGMd4TEzcIUcukvMDzIr
KEogzUFRkb3PnjJn1XiEwoGW2DIb+PYikhqTlHFV3Ic7CUn1lu/dwZxHMccQUo9XPXNfUgxxufpH
LC/EOjKkf14YsBOWiv+BTmUOc2/TXRYJXpRutpP7u1y6yx76NJUcc8QW/qWrjd9R/0/NnWLpZYkd
+iKSIh1fMN1WVOoiw0FIR8M86lT8NgQcWtoesTMJqSZSHGzG4F/1iS2quxLUNXawe6Hv+GISt8BV
6Pj9qxCCfkKd3pKdAA1i2Ax/5IrI0vUluuF1wd/CG9vwQfq7Z3lQPRX5DjzLDqadBWz7xY7k9ipa
ElYg81jcidybuHK8aCR0q5b3nCS4QtJ51GjOl6K7XGzwOpTPqtUf8U9ZURow7MZpTxS9BeRTJEbl
nrzzSjxwFnwOf+WVqKqpdv73xPdA8hVEJTNtjgwEAcom9B8mTpfSEs/F15U40JzaKwC23yITVl4W
8TG7fvfWV+W5vkNUhPfdvCzIlsl5Em4wzcv9IO7l2u3Kg2zF32i3RE/8qp2u8TtcdQlyKT5W6rF2
v2iGRQ/hY/cjfuoXjV0jf2UuhRqGtCqp9tOcc/Ax7Un5UAOPEJiUgZi6pnHmCHIERHCbwbu+vS05
BYfp7ykOcA5aupOs8yD5n5FuQE/iIXniTQ6NBzUL1n1cEevUYkqqeS+rIavTfO3fvPuv4CoY6D+c
YHyEvy/UXiTCO41GxL3fcxh8MK40TuzNHj9P0h2tKPisXxuiojFpJKav3r7vdG9rTzd3Bu50LtUS
A0RmDQLR0sKze2JcaEqXeltkJE7aSntepJ8SxngK+ckz9qK028owWwzo0bTwoZoVXsc+uLj5TkFU
wIpBmOXgEpIvhkxDNouzCivSj7aG7bKtmDik8KrM28tNTWy0xkvN8ARJU2LSnw4kefziYLQhzLji
eQMGuHEGMhWnGBAaq/lNgRI8TED3GGZjapNeBk/6UWNLMzsbhYgNj+d1GLhFh+9wy/1Gq6C7w/54
fHODQEHZVCKjOiWzo3ojIsEQPPqD4Xl8ze8nuoPOrkl4rI6NoK7/epD9OTgVxw9ncd80uLIEzIaW
yl9M55Mg/ZmSh4u1B7m8ofJdE4hNhYNBdkzwAOPYE3+B/+SnHBW35FS+9Nr6TMMQR2z3UWU3p/Jg
+PPD90f1ENgCzg+AeNnlle0haNEoTHAcBlOZgMBVMl2M2ahKLM6QUIPN1DyLS+5Wmx7/J8CLfeaD
ChMstoWOjhHF6r0Jd8knPfde3LJTvlCPHlob0K0czLfzdlA+qdwvdrsb+r0oWM51NZO4M29pozq6
KRsdA9g9UTcs3E8R2UK4gZuc2aE9Ut/sisWP7FRbrMJa0HBwVU2xPO/epdguLTTqc9SvIObqDLbH
uDJndzZg5MNTCkr/hf+STxEwMsfAPPUfUnxkiu/3iTNjHiE5zGGJLFe8S59cWve6IfvggzCtVXna
wYjEDZgCuwptK7gVjvagF36tB3FlbHHVKO3I8YgNBS3Z9fYX8TluwTjpgSwXu8MMl7t+Wi19NbOV
B1x1DUVA4zStzxlBMV0wJAeqcLFzq8jYmxS4SaZqRTvKWbtkVf8Z0wbF62C9rrWPh+f2LFvX4ZxR
KQFEk+Znw2humX3OB2/tiltow+MOXQoONdkZKTxRFU9lc4hw9zUhkjJKhwY+OaiFUC2iO4JYVj/F
4GZU1jJZQ9QEW9NSB6uD2UHxxUlPOJPZ3sFXg/ZLxNDMRsumJdu2diC+wbFFgtBcx1+wXoVBHEU4
QbMNXBDEeYgTuXR9vik9DvgVz0KA4YoWmp6j2oafEAblwMlwPLdRbuT1c5gVPOiNUMElG1mwIFpj
n8BYWLy+LRjCCXSG98rRPhCQGnvRU4iXdNFEwAIWYTyYM9sVK75i3fQOX8+3E6Obm/ilUrKIH0Pv
yM69OjG1efE2TjGt9mNJgcguXX+q2ayo6Z3EFD/wGhCvvP0RF+E19JV7fn79BH/18h9MxuwM4szJ
Du0gjVfMcGejSu5ui5V6ySvFgZsqMP6Cb4uqQLdeWBsh12TYOZIO+8BcLSJlfacx0aHgwrLmh1wu
UM3PDZHQUJPqNdYvhXBIRHTo+DEpW+yx+KPAR6paQRaGwEAF9A+xGJ8TUtKMBS5W7QkMAv4oDGCc
xnDpxJEQqsYq+v1NMCKRTMgOn7HVba4ku33CSrHlLc0pfk++bPEzy5OAOz+wzIGIze4ibqKEDE0W
A2LLdZbymWRgwbEsT5PXfOQs9VdVbzgYA0BYGzruCaWdyFKAk9qTl4RrkeRZfN/wvmLUUOPuvjDP
U7iKbtkpuMMR8XAuAHjFC79wASXfJVGOPVqo7fZbIeQd2U3lCBjoImMOMLXBqBrX+Kpa/QO5QknJ
qFjAwNot5wT4eL18IWd5kiKswRuEv9QOH9ELIzFEHDhhDPFaQ0QBA2Ut62Yl13s5qaG1+1jCTU50
1KaDtlhXWHxA5OEoF5Fiz/xaIhhny2wqbuLrHkRMsDYQ9elzN+Lgav+UfAu9nJaL2Ck6HBDjV7gO
CMOqP2OKfJnSTfM5wYEuFsC/2aNaXkAhIvIMpnsJ0aHDU/u3hrUp2LRQEl9oDxBSuEjEnYQK6+4p
4MV7acX71azAtDTaM5u5k0GFsRq+ZwGltIe8U657oN5oThhErmzjYoq0BuyFmHaa2cmlEY3yh1KQ
6IjnjT2p+xyPe+rzU4GWOUv/LfGLPvW1qxoYIJfnKN/piicgjeaxy+2FBHkNY/pPTTwUSB6Rocgr
ElnJ/5Cpv8EQnnW6ne/pqCCNhpBhbmeODWK2/wI6IcIVKD5KZECSm2qbkTksGZ4kQbAtkh+QVxpR
oPfWh7JXZT73viJc+pYPiC/bbmUvxSNj4za4ce0XezM9S8nt2TAvMaZDL+wAbfU5Qs5SKS70R1Tv
/ObMHZZbM4CGmRGFxLFocSHAGRC4lHrrpJW/dBvZD4aLfYnhywaHKmHWk/BGlXRtitPtTboblRKd
1vDp0+7y7Tzj8NVppWd7h3/6ewfdx20Gu2w3mXSuAMMMm++YEBfHv6W2w9Re/3i91j2HbwVNcNiF
Eu4npzHBFASkvm4hFKhwelbEeetMcwqwXrKZJ34LLH0iykmwaMozcUBEe4NavNYxA7k4/WHw3Mkb
SYU3vskP9MZt7JSXABG4rFjkMkl0V61CC5J+Q27BIkpfkp4B6wTktvQSwuGjP5iXxIysFtKX/EuT
r9yG7K7O3AEILyq2JkvIkq5ScqRhkCeghIWlfRtg/PW909FJKjDkJlddemFoQWope4d8GAw2R2yX
+x1IizDfsnSBwAGf+E8CVsgbZhRQETTw69/6fRJoMKYrcDEjKuOe5bsnXzAP9TQABfMCM5DYkc+e
BkN2ZggYTFKIfnNYsqNwTRZW2zv+qyI7cvwVyHRX1o0MvfDYg9YRO1sfMl7pDooST4CimvBNQmU9
gEtKxHvT0/FgZc6ZDhJq+Z9k6bW1VF0hsfEbD61hcmFBAWIDGuU6sUI5Rhd/2KMbKifxjniOwgAo
d0KdjtsHGFSghDGtD+qP4ZaOJ+ZsrglnDuoIHB9mo8V4KujyxZcnAgZeOvFBhEJN9gEvzeDvNr96
tmNFWH2glLvxi0ym8nUYEXhvbUcLd0KzOXfn9jDtuLnIX13lX5ihOTSq/eakrcnTtj3zsld2bxie
PsZU0JoFCtq2AAAGoOJ/4wbc4oX1euI0v3ykM0SL9/fHqBH+QhufWO/PmXrCdzJXec18HFhG+HbB
TMJo8k35zOMMCOzDRoWMFRs0UZBF8BKe/Kl85sW6oujC+Rci5a+o7oFxom/yr9lBHvnsimGG1aEN
EQ7a+mNw52A+0os3rw20IxMfB4q6iOJpse2ho4Du+/KvMbnVhKfXwh4mGVSF+IwRdU61G7ozYKvx
lyRnNIY7HkBDvcB5AXVdACv5rD4R8dz7Cg6bhMy6xAkhVLEDmMMXlcQJ8G02TM94gce2Qf4gmZiw
sztfKL9/6+JRHogsAIpVvJZODvYxV4Qvv2eBhal2ZtcfSsEap23wpRnbeL4tGDJUvEXGhE5Oecmu
I8QVghpOuBf+gNclFOcJlHlyvVTe3OLUfsOZJXibdht/P2fUecvlP04cikwepx6WFFsMESpzzomP
gZFDcWLzUs4bMwfSnciWZEr48ot0I30lsIkUn1CExTajJjop2TdX7LDudmm6gdrH3QDbKj7LyJo4
b/EzMHnaQWqAj2gIiI1EpEZE/AEj2l9y+WzckVbyb4sD6iE/TngJMIuAx/HH0SzeYdv21Y4ipCFJ
Cbngpi3/vWneaOw56l8WwgnXOAnkC23T8tgbrvz3vkMF/CZ8QT2oAzNqT1raGCBx8ZZb7m1fwqMc
xTKIXHnX1LlNgzVBnS2bHyTa8G0ZSvSA02RGeCZch20l/ejCU925dITa33LLZEnfMHbnB8FZWhy4
jbC601QwjlV5JeKPPx6kHenlneiRO7XYyniBoN/WLaPd6sstXF8Yw9BhUjs5Er4umwTfwfthyrPE
NH6l3GcTTrKbXi7w1g5cit9sxxHELtrhVfQjgVJ5Lyz4TOjNW5SitoC53H5WAED7gpNEvqN61nzG
LvwZoBZXGvqz17xy+N+YM6n4PvdmdpF+DG+b78CaUhFJRqKHNd8L84UY+icmQ3cCnUdubhEvGZDo
plmQwLvBUqi2f3Dc3KHfB67P8fNBRmiW7EmOdKS6ypZZQdD5c/sHZRkyttkQ/CQBWM2pGhLeltDM
cL7Ewoii/s7lu4AXsTRDgv7wKZh9laFNs3zE3f1g/TnLsyDJIP42idAMJbQIJG9a9eJIHQUkWBV7
NgRFWP1CD8EAuvh7UdcydNNNYED65ba8qphTwjbnl+PgwpCCqdyZv568bM3lVfWVRRAcP3sZ7PiC
UIoY+bU2s8dbjGhfNi9bharAy8bbEF+FirhuQjssXjrjX5JrqPRatKFYwLDo/FTUD+wRqmbyMO/8
8TJ4KsURwCG5UqLJtTPdo28ykxhhVOafdg1psfufRWML4lohNsRBKIa6RJkOFXi+q0/7cnFMUbRO
h9eeH230VrxfDh/8igpH/VUjuwPGErn9MWirxRHy2+WHNlBYs734RAvJDcgNTUI3f2j7Tr+GxW3d
u6IjgnoiqnPRD+5ef4G4IruMWjH79/INwDES5n+k0dIscO3TtEv+sXnYIsO+2zHvWqKanTN7yn+l
bLE3M1N7UpDFe7x5FB+NEQGMGFiwCyl2eKcs1csjcw5AVaTszimUUS8jWeeh/W7+pAf5olTPrG9k
k/VBC2nmPxgutS7cevRotUPoEBsr+Gh2DFle6RFOW5ldGdFO40mc8BTZ8TwJiBPVfZfa1JriDvBB
5fesTB8uJUeWPe36HyglVNuTy1EtD2T6ZRZcGrD1t/oPhHRG9PEyd/bDk1yNcctZwKM7Xnrik8gZ
gC1gvcXHqKxJj99oktPshhs1CSQVFiMhlsKKmKxESFU4EKEaYMn9TJ/AgB/lNt2DV1GfE12VURtQ
GsJAcg1X+eM11WtYhjWT2vAKbccRP7OrCGWP651hZuHDNeCmQP2Tjti1rsQb+SyxN0/BntxNAmEx
hM5QCjCYXM8DcWgMIC8vf5GvKVw7IlgW+M2uogjFzY0vDDxaZD8FytxShIq3NkW3vNKQP4VMsM2R
jJIQksrZyL8KaCxwj6Dvl68NbzGaxafLfcUcOMJhHSQwKNfZVsOlBcus145tjpUORbx0GvzpPMKB
/KBcpwkz3Gcsu9BAoY5O7vA5GPhw2C0ax/3L2HAZLvBf0DdU/z8xyrGZpqA8ZYjPMm0AEiouOgce
74jh86HQjpApFz0UcvArK9LOA2JV6AQLm+WP9DNHHPx+orZwd1rzyeGfScJPTJlJLYyymdxKskTt
rMCEgmaByRswmvTNnihZZ+x76c0US5uLb25Mn1miMZ4C3Q+Jz+wsvoff3a7lO/RSIisCuLYhvsGf
wjT/s2puOk5DeHFUfsErgjFiUHCelBQwCp67q2/mMRUzfMwcCLbBJ5NGaTBfmO3A6KUEneOChjsj
dwL87uSpcdsNlG1CNg81kAGhPOJvDbpFth+9TBQe58P3oX9z/mjYku/19DPq/ArPQxzOmRjDLRbN
WDvyGcdgeDQuC0vxNR8iAMSDn+ADilR9yS+kMIBxl9u4/WRp9eZCYTLdJLAAxlg96hplrcBA4PkC
cM+7jTEPPuAnV1xurtgf2E689VgH1b0MNHeKRw7NpDP3XcfYFeBcSTRH3DhLnLQinI/xhnGAXhtO
VIfzNUMW1JCnKtNAMCu9gjODEtpT6yzW0qH6IMn4uASabv7gIM3aGV7HquE35P5yzUTZBNankUOb
Va4jKIjQFaILd9aviCiIuyQ8omvKvQudRbut4RVduz1PP1Wpou55BNjm027piTvogf+GfbDpDxrm
ZhjPq3b0QI7mLN7XESrXVpvs6a6Y+/mUtnsyLiN3vgUDqMw9JqIPqgNWCwxoR3NGisQN3cAzO+qs
e/1y83rHoYkiSPujS11wCuD0xBySfsenPujuEdDu6CxCVD5cgybZ9KQbfNuvfCN9Bwfuw5EcQWPh
htI8YtBcxEfTH7kmpB++7yKcpC1nLRg8d6Pih8d+Xl5AQp5CZQV90mOt4QhgHzv/gu7ORWq4tt1b
oN+L2macka8mrFVummv2jjiaqDdd4QnDLvDwtEXck5r44gijVwJkEHbmTiCVownPAIMw3Evw6V2h
x8CSdvXCO6I0xT8BUPCMhBwmdYD94IowBLtdtyC8O6rZMDWhPbQSxpUHFhCDzRX9Chwwb46Gc//l
R3jNjuIynepsE5KKG3vyYKEAoevGfGKl3GihKJhRSs5Wkmu6YK4fkAk4fbGy4kODTsHVRLYJ11iG
4QmOeoGbd75y7y/QAHGHhDM9zBT3WfImmbyY8tLTicCq5iRnT+QHGtPGhUHLITL86pqPCe0BttHL
NtPP2Fa/3icU8rQu6uaSqWt6g+UGHxAazGEHpDyjJYw92YehNYsG2IxeF3mV7PQHTiuNyQwtC+dO
MnfA5NVB3ZuVVzDX/rhzu9Kh+hazu/zLHgWFRjXl6ZukR/hM+8CKMabZpYVZEwvGyUI7Zs7oSEvg
C9G9X1xOAttynrjrjR3nADRujK86KcLqOie3WtfPS6JoItGslpFdRbhDLiJsE45J6zF6NmldXqMF
ksKdz2eEz7/12sAVyf8lC1j8/RVyynPpSBgiRAbGRU8qCMq/kfLz+S8Vsepwxm0a79KaHbBBhyfh
pziTAvMj0pZZGLd0ZMndT7ZRHsHk2i2jBiAWV/Fn6j8bSXKNN+ET7kRmBrh396TiQCs3kZo6wffT
LTF+LDsoXkVk6ei1I+VcYhgRHVXjMJGwMMAMjW4wosyumLE/f/Go3rrDAJ146d0wl42uDH9L88tu
5DTeSYCCxb0Yc/IlfY4pECqQxY8AW+5qNklXnIatiU6ekMIm+dPs4H0LObdN1QDcOPVBs15E21eW
mwqG+y5SUyxBkIzEfnDYthgzaeslG3PBOfbOjwK7Nq15SyliT0wIdOgqmFwwtqdGQqK1yhjJd0xt
ARAhi/2OcKWSvYxjuPwBMTI1roRVrtLspAyHDN5k0LyR2M8wpZ8W98peaDeGphls/eMrvYRQeADw
Ebkom9o4iK5JOnTEcFXYkq5OxCwpNV6OlfU8oRmJfGCdBkggl+4JsY2asqmOtEAdADLx4y/RA0Bb
MAXDmTEiCjCnxG8kOi2FS8busRxotkNH+AGcmKK8g0Z4aBxzwQ9x/DCCC0e6eBpOC/wcCNqA3abK
dkFGb7gTbZ6oajSzBIcNt+czbfwZnfWr8ROBZIfvS3MKahvrdw7Tr7iGnfLnUke9N2/M8mg5MPla
ielHReCxDBR6fsF+yxnChm4v/6RohuBlL9FwMfXuxSMgUq0SfAUbWNSItbhDCRskqoVDHWDqzMKQ
uDQHemgLS9P1D+4x/cHRAx3PgFPLxsKYMsWklUdHpvpps88iS/90go2YXoTVtWTCWwh4rhS/Mqmq
18EOkxu8vJp6KdCxD0mg4S9Hr9BHKCwov5TR06WGIvnjxY8PHtmC0OhiNcAln44hpSb9Bv2NLnSY
paPF/4dJoF+ndLmUohouEkuF6sxM63MuzeF7dhFzr9WZ19TguADYWnF/I9uhNavwXQRm1b0mYsY7
ZNuWkRublyTQqyLSd9EU1PbCEo2PuemC4Yh7sKJQXeV/Y/Re5fFWF++J4NekI9Rnpry0Ya/Cy1q6
QKwU5Wm9PPCeZNYP2Up8bsxqRrDzbXRNcA2gp8ac5ZtrDb0pUt7ZDAsq+6p4GsxnzoFVbdCq/+Fr
oX60V/0bqxVSa/Xv/Mq9El2l/NB3fiIeE577dNMqxwnzI9pMiKBXucax2Ved2ioJen4UCcaQ5wmT
aaPBK2YrfaOkwo1Apc0Mn3p5SkaWIPkg78EP9ZuK8Vy5xGwouukXvYGyXO3H2XyGH+TTmAnxpd/+
X0K89xMxc7V2EyZP/27xJZUXGumeTK6ObYFr06ZaeNyKY7ETmR7DVl8TWQvnD8TsNMHpORXjWSg/
BKZe2jph3ddjempgSiGNxc6+ctRvQ1+sbqA5YCfYmxBci8Ekl9qHAhlZQP+qQzyVttyG09xwEBWK
S+KtsuVwB1OB84/TwpI/M+WcwiCnxtQ1r7kXnAooRNxQd5Py1NVHEUkoHju0YiMn4UCNVGpejvF3
UhHRgL8CPH8Czii2esHtFAQtnO5YJA3rOcGkdQZ8umL0qUhvB+nJKJZm/gM5J0BSvFukuO3EJJuc
FeVUvb2csReUhHSiyFDKDWjvanEpZJDj9I80kEraNacCr+7qRxJuAnm9+kNy/in+QgEQ2GqUNRgo
ZMd2eUdkAYdn1L1AdycEX99DfuTBMNxa4plG93Rr5Gs+XiYsQhYhfOYE5gw5iQQBbpPiUGVusx/S
IxLxsuRkccXPyuaoM/zyylYlAIQYaupuiKph8EUJVcqqrYpLB2+8hQQbkc8AWIUdxwEBfMfUgnJ2
Qmeh0yuziF1/U3BABXChcDazEVohFangEvQV4YeFxVv3/jVQbRQ75bP9JusWF4nkX1x/i6aqr9kp
yBqByRKI3NglE74HT0jcaZDHDe0xYbeMO87ye6wfguIAEgb1RqJItV77UfmRtC/w8Mwf5xygxT6K
zoZPoZRSZibHbsQdxxKfwftUqiopVs9E/Ym77yVQCXY4tMlbtfa4suhcFl5GF7LX+nOec6ZzVJ9o
MQ0q8CGBOPQ2GfGM66naFyL3rvOEj8EMRqCAkN9kRSNRxDBk++ZS5mxKcF/pnSV0L/lJUhIlnV78
E3+pwvppUwRkPFaQ9f5y9XeovwCC3uco+sqvymL9pAIZP0CasL2zkm0Ff9nwFSRyDRZUsHKmUxi4
YSgc++VPjPm/xmU/XHpHg0Qp90919iFDfWtzoxXc/cIsu79IKgP78NmEZGSHDCg+YfFk+hcVDmXa
S/hjElwm53TxGReunp1YiCVC6gUjk6Z+Tsur1q/Bs7uJlgWf3oxDlvJslgXL5SbhgCK2gUy6K+zq
IcRh4jJ2RzpOelsaW6m5xphrAiQsiHxhod9YsIQQawXRlaFQwfMbM4MgDo9UiQ5xpSyCDyDyInWj
xCIjhQ2ofMvqGhF5pu97SgJtO2F+hGDLVRgrMDxlgPKBnYamgeDRa0u5t1DdVEes7MUz9/KnJ86E
IDsiJXxYUwrQs1wf9FO/hUY1Z9aCohrUg4UDbQFBlL18bav2H34b6afeIOanQz0Abifugmg0slOY
5rW5lQ6+sJWkQ9n+9jjuPDY91Ca4zE5fbWX5qF1krpAm8DtqakRog1mGkEyhH0PhVl/wx6/04tKs
cMOlizx30tmiY89IViBL6tHXX++BwR9+QBvY3UAziyPYGvJJUmswDMeWBa01/qmFjUklW87rp72m
W7DMwpnanQQbZrkmM52GkdLSepErMiT7bDyr/beE67atkiZHS4ypjoz1LlzWtegE9o9Cm4NTlIWd
i8fH+AZ9x8/xTRzyGhM9oeYyJfoBmm1NtLaNvQfzB2kNQR1+jIwhrgtrkp6UgTvU+HbLZKNlUqAf
RmUXpPY0UvByhcBqNBNYtnC1I4JmpsYRy0+ioTHtmhExska03EUX8foVGwZzrsy9nkPYFzFMhJYV
3QQnd+Du99hYOIX0w6wBwhQEe2MXdzim+tnfa61RWH4plb9w28yuA7OorOgsHkMClODVu/UCi4uV
CPW93kflhxb6Y2XCjkPmuotvcOb7lVptQgpd6+322LBsAvxuhq/09SwXB5yHIsEOTsLgQZKCWE2o
7RlLu6jeKijDErvdaOs8t8AeReVrwPLKinKgw+9W32/C8nscd6/sHAzf7+LUo6SBXliQzRHuuulY
bSun6k8x1r9csdPqvZUPnfKT36mFMWl4YwFDYB09VPwZgDgLtVXbEHx2DZyF+KqSm12cXoz2RG0N
aaV9zrZJVMGIrWWS0FYpw6T7uzwtKV0uJRnUODEjl+1sklo0znwc8+IAWzEXRyrppDGwFF08rBEn
VFQ9LRCtygTNgNMuo8CzjTvmEKP3Frw42oihj+4zbd1KvFOfwI/DtBKHSP1rjD+GChP2ex0cAWyr
/EDMj7B9+z3LQg8iHqCbjvuAtA/+3csl5ofHHVLgZiejbYwB54sdSc9CtC1XmwWanTMJh8rMh7Jn
JVE4kSt4n6MSe4gx/bNz1OYc0Bvp4ik+Smi+x+MSp6UXijYYSETsYFJJWgAcFZwPwwiimzNt9X3W
3uLfjkBLaPVHfWdglEacAadfYpeb4HOhblJU/TJd8Wai5bek5qtYJ3spgTxsEqdr64pfZ5sctlS4
awHACCOJ8ZI4GyWbw9TQARoYwhsMqidngcGjjGEapXw0WGPl5MW+frbPTt6SR9ABtjPiZlNiQoVJ
sZofE1y6aRIc42ccPfm6WEDHu5QELsZ0YlusJ3Fi6LvbBugjmE87CSgIC1q4OdxNKY8eN8ZIzL3F
m5ge04N0gcraPSQ+YB7aAzEjWPjiwIuhtqNCv8S6ZR2SF7KXVzl8dng7tjBt6i9QLadBc4IPYz/a
CpjCbMBAaQB6Ej5LjwYbcLnxX+glEY7AQYXG4/e+ss69mUnb2UjnNlAz4PuLK/JAgcyRgCkrjjwE
L2TpqoUdIf6kavtui+NkrFQi0/C/D2zGKF5UWPxg7UezIAaHbhzdii36SPXcM7xTBDaWcR2Wdvje
TA7Bl0SHYPMMe7Oyu96Ml+qqpj2eGNQX7BXmkjIzf2CGUL9Srhp+9RC0ZwKHEyKJ0pi9P5QPqT6G
fwIkpYysz/6h20vpcBqNjRDhxllcRHG7zGlqPpPYT+JroXqv97YIPGViVFn2W7SRDEZWMXOcwJGg
vuXRNR5Y01mQ5izORB4HEvqI6pw+hGa0NfVmhN+p9DMwxs5opUcKzwnOZ/avB3zSsYpK4H4ZwZqz
PH7k3a+G9ac0x2bix8CkwkEJTVRcHjv5RvWDhasNWNLAGzB2syrubRLXzL2rmnhtZcn6DQ///+WX
6LLS8pGTIV6RLuEbQFk892/5u5S8ODxri798AzuOpm4NQAVTifxHTJWlK6Hn2TmFHqPPoaDvYCeX
3ixSHvEFHaz6LxUpg4cztijdWl2uteCMX8tGU0wMtKQdbmIFDqX74ZhD30xNTmbqTMzhxdLTcW4V
T2pG5pv3Wu7T4IzA2htR9DZca2QzrJLEj/YN9oPRXVS3r6Mc7iVyBDgKiNa8SzsJTjSLg8hQ2La4
Um5JZdNnM6PkPacAKnaKoTyRHbsMO+kzQbTZB8RmqI1UT0Lthk8u0YjUu1n3L7feTJMg1xRKHVoe
HEedwiqj9cxaxMVAkVt3mUA23QTpJRX/4jmixMkWa6UnmNyQ3YbRX/mGAU0Z+eZV89E4Kf+n484R
mxkafwGMzk6ACPO86orp7lR5Pe58dj7tOLQWTB0qsECsBz9gvQb2LPfFoP1GeGaDVZMIlod20k1I
3AUbhV9nk7Som+N4zuKrF497orlKRwfGBjhf4jbwpsNa+MRKa9dY2s6KhSVGk5Qxb8HFB7UgiEze
K5ElVsg/rCCDZU3ZsIrXer6mI8xHGyckngYkVckHBt8UQ3VGfbM3qIKwSZmnxEhrVYuntExgsPsC
vZe08Iv6EQLTiM+eDNISr1Vt6lcKpJ6EnjZBVCs+DbLpQEAXgIXZ18B0ionoXWboB3732ZDqiQCQ
Afc6mw0u6K/d6Cv9Fa7cK+Nn942PxyZuD6/BnaN/gJXB8wy3q9ZvIMNl5fCkUgGU0UeFhFgg3PxF
VbHgYkgYRNEVdFce/9eNgDwQLurEmxGcOW7RstYMknk4J+O1wpqvFx4yS58JOT3cs+kBCKBQJ2Re
vCc8azsmtjCe5WMb/sNGqkz+Ub7FiLqWZ/KN1U8Ep69dtnCrap2ku1x08fdToXLiMij6LfGAZidj
H4H+4/09hE8Fy2ACLShP4sLpoeQxFWBCfdP7J/+lRkfSXoQbqQ3tTEP2X28FAH/RxQEMmqZgwGRb
4ihroh4jfGJxbwfMv4UKz8d1RdxqeSJ6OIzV1S4IB7Jnh3XFZxru+HeJ8NGpX3HmtHQgxWmB46/4
/SaGsfkK9H0o7EeAADJBcdUlRoTCBjuOnwQAEuV04ijAMaKlk/uWbYKakze9SP2twxoW7i1c1bQ4
jGyq1KfoULVNVlMZXsX5/AE0UeURATGfio6/PHfpBIU6cuPlb1NceXjralt78xQE+mPzmOMcu9mt
sIIb83bbxH8Za8PYtRiavhuW0XgGM1l7r49rQ94jGxcJGtsFnw34QMqdotiLdkvYRg4Yb3zI/cOo
TvHAU/Miq+Sby1lRv14CvAN01cU2p0KChb5ls78lS4Ox+77itV3uBQLKYOllNOBfCWDVQjyVbPWC
JTY+BJFsVzX1S4EpziEYtmM1IWZwaQKCE84LjwyPK6igZJz1E0kCFXOPX5mMW5jkGTnh+hVpQtt/
4GcXuUX2mNBZTV869LMZVy1U35hOGSY84DbxtfsaGcIuvmuge81VRQ8vz6oDWgMLhvws/4uY7Az4
3u9LwokrjEW71u1tIdi9xo94nsPAXhmVfTLZSkmeiIHPHhCAbBx6EtZwAOea7RQkEzQk+iYKH6NM
qOW3aBw4mIlPEUbIeChBmvJkEFqAyeZCw5wsWqW0LZo1HAnQqbgKGkdDrYAMXc+/WpkQp3FFscHu
tmPtT/yPo/NabhwJsugXIQLevJIg6D0pknpBiJQa3nt8/RzMw+zGbrfUJExVZea95+6gfmYe7Frk
hahUkEQLYY5V0Rmfz6S9+2Sz6IXOrpTbgv4VWnfWnQSkcC/0B00CMotowQuvVfKXM+ltHbOKFoLQ
OKrcYKZ7E6dHjbEEm0boIMsWX38dkKim3zv63jKHZp02rcI7X9ALj+M5EZ00CDysjgRCPFo7RQFs
biECCkDssMXiSuXQkBqr/E9iLgCQxSeZ98e4+sjPK3g94RWS3NmUDyKVnnIX1CO3LvCO4sJjz6/w
EQBKMsrNSLjtGHw4wIgiGN95yoFcmQNE7cR1wq7jXSyATtrBoumXfbXhbpoqrRXrxzB1Bs98n31F
tYUopAJ8PG+8TROT7o1Dv5YOJsRqu2wLuyrQN3nM2Wr4E8pN1jjh6SIf7Jc9qeYjFAUdVF4m4yJ4
C4+115A4i00B5Ryk0o8kzUwDCxamW1Y9NBnGHcBwF9fwJ5lfsMDm+s7oqgs9i8jXF1QvvtWt3R9e
U7U/KmiqI+EZo4wqen8Jh3Fgioxlnz2+cIf7wOEL47b74dLRYtUdai5W44rwLLlDLYZ32pNyKqxw
65nKQjOGQ4PC1xI+veliHSgw0mH8yo11hZE2MYVDpojkL4uzDvZgUqFjjirHz/NjELOaleras1zb
8ix411h9ZFr+qsSEwoiiU2MgsWyJXy21qzsod1kkAUBlTN9jwjbVR581CxUpuymVzBWieeePd8+g
/BfxC9FbItw2nJidYeSIMSdT5OHtC7NpIQGtNwh/9OtHXH7TAf8uJVKOJhErnO4BZLzJHhMwGKwo
DwOyeocMEVr7pxBhyOf9lJKFZtMqbs1kciNdzP2TDGHlWRK9GSaDaoCqAXN4CXxfb4yLlXgwyUYK
rt6UXkrhXfgJlZqgLL8DDL8jfy9BNJGb/cOSwO/QK2fVk4CMN/y/o+Yk8pcr9WgYIT0qjN0Ye7uW
IMxXUHD+HZG0oaTj3Zz7mQD07dfgN1ZdsfFQcLZ/Q9PvLMO9tUH+Tx+GdaJC7vHGg1g8aCMuQqvf
ciSgA+zeV50mE2zXb9WixFz6J6XmuY3fcpnuGrwaChmLaaAtZJlBVYHEk48nUtuoLYL8NbyjMGJQ
Pap2K9BMVKp1nWQnraExb4q7akxu1gnK3TFCM9PvSjyTcHO6xsC24OgFj66E/xGKEaDENqHDVosY
KbWN5tOPs/E/y4LCvlictAwmnybBxCwu0++S0cY07b9YHaf+1uQPC7sZJXkivuNa/cs0g2Gcv+gK
826CR0JOLilXNbKY7PG5AXWQWVF4+kZOYX0JlzFLSAmkBdcv2eFnGQQJQhNGDZLTMMfb3ho+Qhh9
HpcZLTzkATLIzOyC7F72mYG35mzgXKZhRtY43Foyq3jJXyO3NICBrtTHQeTjGuvJUx8qHCFDOqHw
AHqXEWrP8P0lalPDAglct0oxQcN+oWLz1xqP4mRlJ9QNjyL/liu+M75ChrhjDAi4aNVtMNYbi6aD
4P/W/G4tftPGw91r8oUMdHraSxN+RxxoxMbiXyIzJuZNRQQO0yrWHhLgVczkJQEbqUBCMBhdPu2A
kshIIThgrg498J34sTNaYX5OTFYJ0Jrc3m0Y8jlpsYm4AbxroNzzBjRID402XEYszt51QHLUSiJi
ghxTKQM2Om/l+OXRMYrPMga7qAGI6egqLvELx38+z/TzUdFtQ+9fXPPC54tsiKCWng2MvTkwdGwn
+qbCmh0tOhPXHb82GulBw1HxOBK7r2HkIB2d0owDCWtuhuoZEgjSVXAuZt8vZJ+MJQoZ/mQiJLsJ
TWFunWc5059g8W9DY84vAJbJbajaf2V0qgQGGQ9ArytRfBuh68A7KkBxBPo3mKcJhM0l6cYLXyAi
aVjqbmI7UYmnO92pTMi52371bSCTI+akszoHLpTojceQcxGT1J6xKNeoYA/oVaJUzLMOsDro/gR8
Mrhm/YTIo5at2AsX0z9VtzEW8Y03ySlopkU0AaZnQlAPmokYAqKzADx7FZM2GcQLS1iJPA0SBpAI
NU+5LJGCt8pKHS88yiomkhoB+ogdxtU4aGE9TKmWIv4EMrmM1YnpJXJ22AYZc17l7lWs5Q5jivJe
jJ9o+KjKzxSzjI6Ad0HiKWzIqOJy5zAx+EtS8BtHnJCQTJ1rvnCFZM7yt3wBU133PJqtLn2p1i2k
qcMTXuTIIc1dCVpM1YqdqNzF98ALMrGnG70DwUhiKgzJ/3kemeXUxC7EgDmm78xXnXaT3O4EcVcK
8gIwRG5Nhqh3jgeMW2E0x7a4yyyU0xy0/Yu5zUMUOoI95VnzyKQMzwI0/sizv4UQuAZjMv4VldeG
Z4SPqZF7Z6gw4LhKEWZB1gEBE0hj88H4koPXXqaXTzLpE6Hlk5F+TavGIL07q0EAvKwQDFgv03Qk
tbJF3Efz+j6qINFU0gdlyYFq4Ulvz+Cz5IxpWmYmxArypYxOWRmkOpjDB2KByRXzPFQ02WmaAFQw
Ec2OuFKKaevM6hkGdO+q61cOsjnUDiZubbPRGTTcoX1E9HdNRggKa5+UU/QOpBqaO78/D/weg9mq
/42TFZSg3YC/HnJi7O8G/NiGkLHIALAVkyoGsxSXNk2oEZAa3n0YVxNIUOJfdidl6wmyTvf+KjtS
y7o9sAHWRJlw5WwltC8erWD6jvyU4MqIs/GB8GxzXSgDW2Jt/T85PlcZIiPtYU23idxDIKseuUhI
bIzNl0pvXuOild0CSFUmXkz6/GeDNYKhyyrjK4abeL4SVVJTthw75wLdeFiBmoL02WnA1vCax8OS
t3v6BLUyBeWxRje0WXusVlBpW4h95QiVqXoYhgFx6yKEn0qGv5I+fdTzoActlj1Qb7MvPz60w6ZG
qy3mLEE2K5qp8+sgxU5JksjPRCATwlzkKwk2Crw4t8PwNw5+dUhIfnAcfXcCERmn+E/yru5lUFd8
OqAhGJZXvwInYa3bVJk0iThjbOEBUI3qu+Ai+iGze3wUyT5Chl4SEQPfSpgWJlTD0NRpuAOs1QZs
t6EMCX+bIQaCNZbnyzwuEQqz8l9kDAeeupcAG6o/SaAuVE/BtP9s4Ge4L5zBON04aU3sbQ5LXDSf
rYKpkN0odwsDYjLQHELfm2vXBh147hPMxQNs9tkqqsZ7zpyp4iJArx+yNb6C3P8ncZnpcSn+31Az
/zr55Z0LNwBFjGVUhAykmJ7FWD8g//2/BCk8mQUgNKN7MY6pgnCRcxbnAB5dxcdAyJGkQZrqiI9f
h8WPNGwGZUTbmAPw7LRk+zX/ajFLMCUbUWvmMNa/VmZzwLmNB2pkeqGu8BlEBsBjOlWWtmx6byZS
zRoTFzlAdRcYnJBhxCJGKXGlBviRNn1j53duj8LTmV8sXosRRMuD6Jz9mL4ji9UccNUIRRTekkZB
Gw85h/qWrg1KRMyxrf/P4rOI6bOwnGnhqHHqePqapXo446oL1Hvgvsp+JWT45tZGiIDFMSNtBl6m
QvJpCGhpR5dEq3KOy2yea6Q3QpYpULGnT5lFKu5eQsDAdsqmT/o/a1BWeTo4iuVuEi6ni+pg5Xro
qOrBTqMtws12D/Y3/DPTZ5uOV3HqGQHMVvneQX21mF6m+Q7PfbrPwZ1ER6toVzULLtwwyIjzkJAU
hTpYiglzUGFUQLjp3qlm53t6rRL7jfC/qoNOyIrQO33fw1cmNydzHRbfJkczzYoc5VQs557rnFZ3
sn5ATPt1cq1dZF/Tw0E3TN76PGcZ66VNt8ulwxz8iX03l3t5ZmLK4wbV4Ox4zyrzWxZelbHhU0jN
MWlPLvumInyJvCsR9VjM3ZBzgy5RwuR50xEAAVrAZYTN6H3WvTk11fxbMeMLlaxvVVDuI+gtWqaQ
0wBB8+rCsi7T/hgZHI1ieNvXGAk052YWF9BUJboY6TiFNiCIberRLmV86REt+PHDthw4SdXgHkKX
FP6a0kVByJ/jyRCB/PKQavV3+4c11Dqxy+iGwXn1BUtNJRtx+n1l2yxaOnKYe+owcASuz7Swi/+/
RqIUbbRoiytHwOeKk46c7kriCEdVPrG3E1oKkXqCRc19BqLD64tfSFx5LBO0E0bt0AzlMYQL4EU4
HUL4Fq2+UmSm4/xm6DJpfOh4uJXoyzfjnTHdEnhIXieR9yVCAR82Gp9P0Rlq+D3ILwK415M50UhU
W5ZJ64gKuy3lWz7QV3NXwXRxlhnAK2afPD65/uh4TJEOQ4LKZR7xftKW85JGk+SWfXMg/L1uP3pQ
OEkp0VPtZsHwLyLejtvFK5Sk+1F/eBoDE33bMlwTuUeKQqcViYzGikWrpTOGdYUhYSjKFR/R9x5Z
sRFl5puJ7XkIPOKvcUQ3pxvQOMdZUT+6FrM+V6W49nW10Dt9hi82XDTCLaSaZfnOYctO/fB8WOo6
YSY8Lx37O1CYJS7IkXwbRJiouyYICtIsdDS4AWkyR/uWUomPaKke1Ex1HjDO8Qd9hXh4GP5NIQ2C
HXNJBV9ZtPkFQ1iPblxiqVQ5v/ggThZYIM03RD39oLAkQeBW7wqXu0VtkBoPg9xEix82oM5rWIgG
rCDWrrg2MMcbCB+8wB3vXb/ifwbEieoUko6AVkOAdkuuh9C/iuGfOv6q0oV1ohlhXShvv7q3sOKb
74w08+CfbCZUKgSVtEchRoF8lfjHOSGRcHBmx+XBFrSrUPyMMfRYBkgi/urhNsYHep2u/E75Uau8
Jw3BcdBBB6xk1X36fVCUk6+uBE3Tnbrklmk/Wnyomi2/EF0+YRm+eYq9R4WGrtgNIITySphZSYLq
/h0HHiUDfmruaKD/4GBTo1fDqE7kv9ANbUZXMWCjXKCGG/9l4leVcsALNl78ittv2fpO3d1onnLl
6fXg0vpTS4KqoV8F/PpYBaqGa3uNfcEpYjrYAHgoCD3loqCCjvnP0G5NfY7HeyJem/o2Ipfrx3sj
PdJhDRGvrX/N/GmghZUF5pVQBjIiKOXxH1EiWnCt3I8R/bkltCzhbeVvUS5s0FOM9SvzVxBwkIz3
QqKue7fpozH+tOrLRHGBiyot/yLrU1vPwPqEGS27e2JeDOuZ49blvCYdZNmwWTpRnGITH+5xdynq
c4MhzLDR4fbQUi0Sys55MTmY78yYJ68edaN36/k/G8Dgr4w/FuhUERwo79Flyu6bH7JkEKdAfy9d
fWvEq0iaPU7/ALKQKbxFI4S/QgKq+larJf3XgBsAnh+DiZXaXQFdUeHewa40UeF9pYxNs38Fq6tR
fgmGOTvl9N49dSeJLl3TRT0bHBx2Da4qcNsGYrH8KIBNJgE5V25WfmqNFoUeS5VFweUhpYciZVKa
3qh50e0i0EXH5TPq0qJVW+8Umr5HWGN99KihCOtbQ2fEglswXNeoHwcZVG+J3GvmT4YMsJrosnuU
i/XKr51I3cVGDrgwWio6AFv89gniswYJ6FwqPrJMCO0MZ8wnRZBbXxAeq8ofzbponKbpgIh5ckIU
B4GdMhhL441JG7mrCzvRPv3Uad374UPpv00C3zrjHeifUmcqoA7L1jN2sXKGARyPC/ShvbHtvCUW
RlH/GARgMuHxfTbJLUbCOj9F2kKiw6jQHSz5370GJgntgG5gyqwuqveTlCyDKHcz814glKgNnvvQ
aYFbjOFVau5J+O2tG0fISuIvVp7glNXOIxIkq+wUqUhlrPt0m0u3BuEd4b11fck8Clfln2zRyd43
xXkoeRLXikjDjHCT/IyEO1qj8EsZfSjaVggfJW0NjHweAgx5E5PpMTg4OhMTdzkHepX9vllScGUM
XUhHhRnDkCUSKSh+6EGMADQFFDcKy2Nn3qf71nDVaqRjOMe5FlARWnOeEGLDXKqQ7VBcC9BVGlTI
fvxAaZqWnwqEEIh08hQV7ozuHt164wXDoo0A8mfo6We7Vx+QwsknTSCeBDSWk+pp1QiREp4qvFBW
7VTGu2jqdWLdvTg4BgRYdMbaKqtFBuo+p5oLdxZDwngNIgilERE/wa/YXksXHIuw0eCt42gxbj0W
GDnv6DGTXiajJFDWkfCdsi0yBxHy62DxIZByO9Wzhb+s0/oqfpFjI5kMkuMAp8Nh/pUFAB0IIaRN
jSGTHZuMu/mcQq889PUHy5vVsAws8p/yS/+gr1M/YQFZeYHVVcGsR6Q1WxZdOKirlKvEopKWSwVw
9kSS2y6I81syjGUUgpv+G5cVNnC/g3v1wuT55lztArNGcIEhPHc4SDFL5y+JD0bA8GY5379UKGfD
V1M/NP3UKT+UPUN8U/G570Xq9c4jn1C+o3EzaY8ZNHpASlkJZkAqybw/B8ZGYwad0qqimb2raGD1
4dZa079pqi3i34xWoN+tI5djFk4doBuWhg5sQ6uO8pdy1WR8NVdotYrRWVVWwPusHPGH/1sOpJj9
Bq4dyPe0fTF/h5neQOAYNgpd2bGbOuor4xXI7K/hARFXAwnIvYQb+l9tCHHaZ3UDhUWPrIV/TgOl
pBkq5iyBA81S5EfyXfJ/Y8KfeloEhKfTVeDtNwnB3WSUXMKKwodh5JUzd5mOO/LYUUSAUAHYr/5Q
itLlUHiN6LK03RmmpweYitoBuUcSvEJOu/S0ur+BOkLgXK7moEapYyO8j3j0QW6p8E6YgM9xCzIv
uBoxpDEkDw0R3MEbl0fB0CyLWSlByWg7i11wZCchBoD0cImRyJ1HLO0ZS0qHBCWopL5aRLblOe/e
NTr5lrNRifMVYl7C6SaS24lrwRIEjzsSr/GUR5A6LL0S8uDOkSk9CoA+IxNXNqOE7OD0CeeQnrSE
7iK1Zq4w4nuigvztxEspFHbHj/juDrj5pN1mSd6yUZNt86bDwJjeWmdIGN2PX9vpJ8NX3CCZbZFT
eDPOLaqBNNDdWiDPh3ST9bvGP8bK1WjXJqOZ3pGuKBzzOcenGnyW461kXLVnlJcOI/VnGXx38tpz
t2nmVNsG/RNbknkwadyH9DKYL08NoJccHDPagUAXQYMyyGZoQJepcbGpsOLQnNEvYnPSkJXqtMBE
l0qGrjn33TEzkLBxdgFI6TO/jFFX+GcYzRQoFm3r6KDlO4HnVh8p+tq9LkeIKnhZ3ZsaOCKdw84M
sLs4Y7f3oqPJ4TTupU1XPZqcQCYn4u9TpdV8PRe14P9RKcz0QYgIqHAJrAHMWnKoqjle+yJAewEH
U7LQ0z1O28insVVuQhe/ZMBzfOhkTCQaBHOI2jCxEF12HGTjYpv7Zxx/+KRzd6FOBFuWFKlyovgu
s1mCa5F5cHAgFyBU2E7ALP+JzoY53wfXc7cD4NL2PxjR4ejosSOW52mtourNX3q/xYUgmXOKEJqR
F5T3ohO5x378tuh4kL5s5R+LGEOeKpStKs+Ae5LNo87euxMMp7qjMXgE+hy8DyeVMdprOr105vOm
44XLkT8ZhLN8QtBu9buMVkx5relt4YDhTA1oI+Yto8QAeT1fWt+No9+imgi2s8KkI1yF8QYW4PDs
099cRWf5JdQH83VhjOIMA0s25GcX+TYZkDX/rTSAoCM95xDZIIk/x/Kt+S9peys4b8JR4uMj8WDJ
stuaC3GKkIYS+doh4iKaoljS183fKUEEv8oe8dOEdZh8AdAihT8ojPyct+yHFfso21qxSl6k6Im7
u8c1JABlkgyaV9G/ASWIGMhyZqh+iSdBooMQTh5mk6YfzdNcupeHMl1y+EkR5HzzirnbyZlH9hZf
ecCFYFJ+zIrQKZcUSpRvLrpD5gNra8c6aL3kB842s934leOmR205dXvWzJOK8NJJNLDmhKORM6f1
zA3n9EqIbTL8Na2iNWszInE15UEnYD05jR5rwrD11Y0pTmBrSHgMrUzuqUdUDjCXI13YgDH8YuHp
H9eztW8WgPaikqrLt6QxCmkOK+BEbMz5wXcDCQgPyMWcWysUohyVY85AC6NZdf1O4gU7oFikhuS9
tTJHnLriq+FBV0g4oePsJjrTNLqgiUlTlD4TcQvEIIEABs9/xP0M28UCO4kOT7WNL4zcrBcYtWe8
TbCgjTMVEW7oAuVVtyXsglkCEuyyu6FMXvrCBRFRjoq3w320S5UH0kJ2HGaIsfRM9dP/vaIerbnH
DrFp6KRQXecr60RQUHg22hVdt6tePaJSmifCy5PnVJgaOpVLeig57p998kA4rLpbGHauLUtQOCfQ
tVEjYJqV3w1NLIghEunW49azQDecZHUtmxyfJuswRxgQ32NzFGxXW/b5pTVP9G4tytcb3w5eKr0m
lvTjoN5Z/3sKw039D8NBcDMZqM+Dr96z1b0iPwTSDLcQ+jFPC79I/VzkkjBPopfpX/AnHvKNxGmk
mEOOIwxojnTrm2s3MsXYkqGT6vYGTSjCi69Yx+vAKrQqtDtTJsCeLOolac6MRTgj2Exe6HoI6GKh
oWBOnQyHZE4ic4M9sR4Mh8cdL3fkbQEGg2fhYWRK1kw5NkzU8xmRti3KHMwgkPfpAS/97uaFR1OZ
Yg0sQi2g/zMxfo/NN6rnodm41tGIr4M97BDi0nAkG6Y+jHuJtHDCTzKGb0f2nTY4QLxO4jNZenR5
Z53FEXXYIU51m0OSb3KfH+sx0nY28sdrS2NwNE7FxHDQ7hJDhrxbFTlYClpzQs9ggdLwGHbHGO6i
CJlN+yuZQcKdDrdM3KJjuw/cs/EzyPb4A+yyXbzaf3AfC9/GUx6vyu9VSmo0c5czT/oQI4ZEWkqV
OEdsARMacJSFMLm2R6YqMLKBzTAG5jHBbg2nrHn3e9Ae6tY7Vqvx1+e1IwhhAQI8j5zAyRbditvC
uGLqYC6V/MLRBM3hv0Jmv1tio9mSerNQGK5cwHSjmEDPiv2VJMzNtVoJr+aIvbnsFyNwutsYLThl
xHTfCpxVG/NjYfCOt9IGly8pLJUwd7feDTq9E2+mXvu8f41PRgVjvq7Mec3pYAqwZLjZftwlElJ5
KR7MQ89M08Eh+gNXR4n44Wprw1ayFhQXKXEADVFpSKYeQKzUcSum5wkMiExjkr+nT3MLE7ZgNWTb
REyMDdfpaD4i6FzyBqsx7XyEq3TtzAUogjb9MP2FfNoxfPnRn7GOWsfmZfWcadYxp1buw4UxPlNE
ApildZoE6KxBf2fyyrK1P3dwBtgiprK0bLy51VGAWREu2Wn7cJnwzk0xu9z9nrP2Y+wgUBGDPYvK
ZaWufk3OJiYHqsq94WzpeWCwuN/GBR9pamFM0Q2b5teyw7uqTEGtNGt5a6ZeD8pCmhRLhiIVz/Wd
eVoFsQ7PynQaLTlRkxOz5Q0fixVXAVG9JNL0Co8ciJr6mtBrtVhqkCJ0CM3I94LtvlCfla38VFvk
aTGFd07Q3gn2PVolekBT9yD5leJNZS2DasUqhk93OoUr8A6q4W2q+zvD/In85PeEUPDyWq/4rpLn
zqzmpMmMs3/0Q8cxSDsyfOPQ5NKLroxlXXOD5icWAvzFKHChylh/RNbtUX6XDiocK/lBh1gOT1IB
tFOO7CpdT6Jcti59U2OGZ6pp4RS9cEJmy6O1nO3bgwYtG0tqNh4GNuK5Ls9ZnqjplTleTl5e1hMN
AilSWUDEVHdHl5hpdP8ADHGnzJs3b8JOevHeCcI6W9Q7hGG9Q/JyEEMupHPPWmyrwRoDR5dfRx8V
OBoGp2LIxbv+CruFnOybIx0x9hT42fqDE2fj0s/Cjg2hxPsNNGzFjk+GabDUcYUABc7X2T5I7wFC
q2XhFFfxjSCIg3O7LBBTnUvWsSPG05WarpE9iyTQId8iPMu3TvKzsafFE8+LhGiGjenAmIuWM/tM
2y66cUehQQusoZM7CxkbwgdDFvbP+0EDQPbX3iQLKbf3CLTXFqSlRQekgNIW92G4q9JfTeANQV7V
6YjK7cl+Ep0RPHjhLYvOVnDKyn6q7/xoi4qUKZbXt7YLUYUbhZBAuXJhtPGZlEtCddgiMfqPZvOM
3FvDbMAdP4a/8WBNgtPyYKLmwG9KmvUUt0P/ayEjyVYjU+KcoZESfk0nd4P1r/EKp4b0JL0VEO6Q
gbzknGVrhK0TJF8OX36/7okorrUDxRrOr0hZ4IG56g+Q6vFdmhDnjcCpYe0FL+ZyAWfuzg1sMcE5
FJ/KkeG79kDwP40HGd8z2Q1IH2KBdVvcsDD5HwG6eRWLAJAeggG8jXcVGfeWyFYQ14UBfCyBxKUv
GW1MS+YT5QeK2WyTQ1gUsfoZ5Xdr7CbpiMp3QmjCtdFI3YoJ0FRZ47G0q9eUg6jQL3P/j38yRUph
Rxnz1DlHIAl9QM2gi7E0lWWTrYe6J3WIWXHGJ+yIiajx8xJvb1TfE6yuY70X2xOyir4lkocaqW00
LJxIizHELUh0qOotjqFRPbRJaqNe5ixWh19kiBB+bJ2a1SSUarYpFVeCMEq6VxzPohAUNSE/2c69
oB3pyHQAKzLpRpBM9GfJxevW37hHBiuvoR064UXTgDQcA5VBH/wpCpUFFo6GvdVaGKwtH0JWtLNJ
aXyhAnlra6bzKxwJKIJxFP2jS+ItgikcHP38HOLxH5BEPJnj4NQfJoM9U5QJv+CCZ52XzLUGTP1r
HbHAq4d4iVgJ5cNM3iMNcX84VItQB0V2G1jbGT73Q7pBWzwuSsSpzngtHeuaHZiHFFDTf5MvLBc+
NlJr3lO7UDeev+uneDjzgnQLad0/e7SSG3wz5jnneGhBUJu5ARnpNDBMtg8qh3atrTX3MnVPuF7F
QwlPmYy7f7JZUX+QR7IQvhv7MAG5eQ0yh5NT6E8vkSreebAUWNzq1asfLA5xuOXMG+8Rn5hQH+Tt
yLQQztmoOd063lgvIsA5yEOQIQWG9hmEGFKRsx8+FbPjkud5OtHMywvb1wfRe0hfuN5ap9Lxb5gO
ukV3QT0jPIelb67Gq3pAmEfkCQYYskwBHrrPVN6YJnMxoV0zOwOmePC3GD25bMuN8UX3ugGgwnR1
Sm+gFACT4qg3hMTaApXQKSQGlH21DpbdPw3XsPNlXtBp0ROhaoscAPYH1A/50moeOMT3prpwH+HS
8meesGD2wwXYIxtgNrBAU17vphHTUvo/XiH41Kbdraw+n8EwWcrFskRWRV1eFDbJ6U53dQ8cCsbg
VLzz+tWbXzUiRJ7Qmky6JUNbKB6D+gOKg/AVHELxklG3dSsWyUHhCG7Y8tz68MxOh48DDzgSoj8i
pRyLmeocR8lXMiufDO56NDTo7avi0Qy4Mbq9CAGZs34nvTns4LOsjtTUFOcS1hPMYpiYePfHJ0AU
oB9VsXdlG3LyZKOgK3qh7mMkrM0Ji2aMRlqdSk+Egx6dZXBMVO7Ssin2HriJ5ZyA34d1iA71rVBn
w2lwYJiRo/CjoYmQTsUjXEPvunSbYBVcLSIKDrSywBGCEoSu6zVLaXmi9WaNtrvGw16tOKMYl5Hp
5DTbW7pXnAp7Unis27AKnob78F7DrcPxDgtUs3Zy9eQgY2zUHV+IVOduEd/KGhbRzN2A02huHE+U
g9DO0zX4pk1fbdFteXCOXSxTXJlvzodz74u2C5q0WYkVU06wH3ACpX/C+gW7FONGiyRqcvTDQpa9
FSThPj5mtEQpNk1gv3MamHQWEWB/YbMFBV+jRfaYK02UwfSL5oH316JHmRt3HRsdaT3z4jiiTyf+
icpXK5Hgbalv8fQ+O8MeJw3/t75MP6hdE3UtBEseTzQMHHanNxMGmk1hjS38orDkzVAGVUssG6+S
go7XZmlsATRpEvxpmek8g7+VeZbnoMC3tLN+lRBJ9VzbYW7zbesobhC67XO46Ghemj3bzAio5uU9
4IaIx6mE3Fn1XvttzJdYbTlocPYkiyjeU1NOmtIgvhFeT+WolHefmkzL73ToQk7RWxJHzGW4Neea
6MjfIsitmTqRwvtin4SUAxlm5lUAMIr+uXn1+y3zSxQsiEHtluMJ4ZbRyQtIj92U2V7ZJTxX4y7D
o0DDm9vFMwRV86pKZPmiZ9lIxqf7qr7anfxTMRkIIXPUcJFZSAXj3alOWhdO1JdOUf+0IXJnEekj
NYEGC0JDKB2of4UCdwfhOv6TyHxJFCJ3Db5KcJKVvSCilUt+VHGhtRCaua7gJcZwGVg3hpvE5aD6
pU7nZVQbZzxZPLOGcsgpwCTLIqfnRnmWdX8S2qeRM1+rto6rcksRCaeokaazReb7+EmntKJ8b6FH
SmTaQ/q3MEmxQnKXJEolkIKnAXmad6SJsGerl9FacgTWx3fnySvTvDUJJDFjx7mohI7vUgwUb5IX
iZAklFBPUcDGxXz6XKhpiTGFD+A7kkGw2qtFu6pv9O63p4nJvH1uXhjWl9e2g6jkQy7LEPVQocM2
mXlJwWLQ88v2A91cjUWbbYahG5Wl8sr7FvgO2YYd+4/a/6bqQ4L7KmgnSdrGvBsDjQ70X2qAWgQV
SUCU1OgXT2J3OpnsI+04vUBZj48GYLs3m8SJJdVa5gaHsE3tNNmaUkdeHNPugH3pr1WZI+C4Hr84
nbgR+XTNEwZg3lFED1dPpg8Vo3DiXwNWkENsnSRLUEzUDx2k3l24ElK+p6Q+Xe9rij95mMJMo4U+
qYg28j1Y0pV5CAfEiLq3IVXjgczYJTXuy1tEe+ON9+6ve1l35mUP6YHa7E84RPvuRYeUK3vJzskm
dqa23pundkVb8mDci6fxbR7lq3SO32Y3T7c0iQmvt9/+lT7nwVujJdpaB5/y5orHcWdemRNB4lt4
n27d/lmnzE6OXbQLhDnjf/fSXOt/Fli5iW9b7luorncPXAfrkjAn6qtS1iCGsgWFKmfs7VkAbf6Q
0isNtFczHEdvUbEC8fSKYCkbQBr/UC2VTm3b+j/49q+SmFBpsjoxp7vjAewpNWMbSgMLPg+mjgMM
3+M8Z1gSvTM01tnNeuWazXRdZcY4taTCuzBFAuFtt//xL/V3mVbdPh4WD7iAjgnq4MxEUFcXwy76
HRxmcmDRGb8S+0i3dHTSC1OMa7PFctnWR7lz3HnH1ZFJTrEJzdIIULDHetX+JhuEW7S5CGPxP+4f
lvRQcHhelN+x3Y5HAoIZGB0BtW1ortyF06g7U0zgco/AG6bTXFJ4m+c+/ss7MEs/u5ZnzhgGBPkp
gXaeIMbIADRaxOGpVzyaBhynlTlcoa+q5Cq82Sh76kyy2IYTbaAQJfIw1+vfsT76ULRdm7tCEOyi
HheMmJGm0FcS4i3nJfG7tVasLz1WEzzOIiWwKUJ6WfmhHfGIWAspnXNNDNRUv8MSHx/+dQzITFLe
W06S3pYVLYIjxyEj0vcWw56dbG+MGCiupwArWZNENmhMoeb4OZnQEO0pQm+cZ47EKIK3QMBiaOkL
4jQzPtDaXVivIV8VygoAd/xkEooiik0Ce5AeL1xlWWibAqli47SSk+Db05acx1fjX+MfKDY0MHSD
fAyNBdMTJYQpvNOF7cBcYFKj4932ycpY+VNmmbDmAAVLnbUSDyhiIWhqTKptPlT1lq2tOazYclBm
Vvp62HI/hN1/JJ3XcqtYFoafiCpyuBUZlKPlG8qyfAgSCAkQoKefj56anp6e47YCbPZe619/wNlp
KtME09ej0oC5iRcxvdGkQiQQV4XQnoCUcjTriKL1bQvS2s8aAN51S5sHRjdhRg9HlH/et6Pxdulk
4HyBB3WutsZtjkEV0j7KrQfFAQJ8WuJSA8r07oP/VpeWsIVqCiKKwf8bTcTHkfIlMXBcZQ0neJY4
nPQWS++3h8Uo8Mp78Ev1e+yvjCdHFOccXF+AhnfFg2sEn2M35S1ie0/cN83sM+igT6MKxzECojoX
t8FXsMqvIyRv87Y3hgj6r/n+S0B5SiE2bsdXfpWKNTqaB1xKcjMnfUKCmxw7tCl/cGI/8nV7mGvN
Diz30++NNCieBzpPyIaMbZ80VMQolMORSrvpUVg2OzDFhH/KtVVpRBagHlBcf9Tpvg3hnw5AnZ9E
P/tLWRgap2KbMnzUXr6gnHgssO20YKCLzHeyTrO5BsWiTxyRmT++JVZ2JfTOgMrcwdc3HYG+l7XF
J4D121ln1ANjnCCwWkss2GJh9RuLeSsVpCCgs3Zpy7q1Tl2LPoyfFdCSIRfqsPxbDetr2K8L6v5s
ke/+49NWNnRAiRjPN1RwrRj9Dku0EWj0Q6RVMWygKU/HbnEbPQvYNfsmZfHRCgxnNjLHHb1Rdlta
bDmQ9qtSn0881ZoRHTTAFYF0fOYM2vEdKmrKnI4EwEH4N9JQIgi58ftt7T3MSNNOQNsfCN4Z/20a
1rMEVYw+hbzNiara3TfMJ1DAsdoBImH5zjX6LbQdm4o2pO3PcLk/lAxPem8F1ih0eMwa9tlE22QC
WOuiKwsGGzlKnQegncmWCvSJ2Uy1gIBr3ROyrZDx8BUZlzAYkpsAmggHh4CNg4QIhCF42RGKNRP6
TZsF8LYwKjHfngQOMKk3oJzfcEZoefMH4AqE/ey5lQibh/l8AqcVJ7dDvyvOWr/oKwBRZH/4HNOs
8IsQ5MZKmk3kvXykcupJZnXVy5vXRrsm9PuKA1iVxhBSc4IR9p/wdqvbWmeydCnHaw+c0qVAeMQm
Q4eTCOwuIgUvhARk5nPMPqKtMFv9PBtXQJwgc49KLrIEwjFw0UY1BKLERPaGpT536nVn3sfcBADy
wLUeNu193V8tBk7mtcaStg+QURr9RmJWS8qhhXRDGFLElVwmUV+o3fLVY+yCv1kdNDR+3esWvgCp
1S6ydE6qPUGdAJshjriPZd/ZuJvTnrhmGXA6Qkhlun8mArRRQ/JBWEzYuvY6RggObQ2UHCnK2Stq
jPzWGEphrgeqYC2bf7phS9jVl3gfGAXV85ZJh94jRFPmqLkOmL2/PYXQj0DFuZP09FUBD5oy23KL
975s4pu1p1OF5lxyC17V5fWhsWDtd2owJMeSkkvjYkHM7kFys41JfZZ+ruZ4FNKdyU/JXy9FxN8j
cZ1gj9ZcjPtLkK4qgKAGdQrPQo4SNw3KklRElEys/8dwzG5w3n2FW80oBshLgol+ZyvOcvyacbf4
MrlVoOYDQFJWbzPKv3Z8+jgyzJ4aSk6LLgzwksSInowSBlWP8WgNPQ5DkH/hl+WY8nQTx4XUc/ZT
SCgrkGeLnRsxgRZ8Hric0CK6PZgKwGn/+OrUwzRHUcuvXPe1R+NCkQbs0B4MjAvmSoQkMeHTc1pK
CZeHS//yYbfdKNxhqwoQPUeqjDcsC524htdPpsRt/rSLyJpKzQ3STKyH6Ey7/VjGBi9cPQkVoMfK
rlb9nWPs8w64lrcMqrebQ6AFc6ZgMF12N4Gdu2SOOJmSfsZIvJEcNQfYx3seHbFK6N6wIcTlTjlg
6afhflVxlk9JYkm9hKgQ7WR+uBHZT5H5grqVHPxLhuLwwu8rhDVJT/ysmcSt6tvxkc5HgcMLq6Kw
Rjm4BGQ3KvryaX5JprLdoItCcJzE3c5gloa1EG54eiT8YxLAYfupD7fuKOVbQ98aU4K0a25SRBiY
Ooze/e7lP8cWXwYj0KEaMcpBZUvi71DNzdcE6RCOQ63SXNikcaRiYEPZgmE3jTdj146hi4FhD1S2
VcUVURMOYSGuFA4X4PoP17l3A4Xd4ObCENUtpxW8gbEAyQLUJQ+87yHicBVdSCGUKaUU3Ujxq1zi
uOlS6V/az5dBBSSmc5UMDB5IC7wp5K5wiCLekMv4rW67/vAxYE8fH8layLCX2yLmM3MEM8f+c1Ex
MKl33E4rCQjBaN8BC4gadaywh4hwXkjxz8vnhokIEnxK/0wGlRtuNuMEodtQv2YLeZFC5lkQnWxL
dJMiBC2fH/exEGpngQp2S+HYGnNEs6/JKNlAyH2R1sDlkwvU8+40QYVjEjZSgEshjmK1P6UQx5q6
Y8JCVklV/jaYJHP+UZgZa5lY8vgO6x5D1NFu3J5DLhQkzwqfl7YHx12VpodfEgVKXoeF9MXWmd72
8uX9/DFI8jDnqEKsJyIKNHULkstLA88ERuM0B1RbPMRkfTuyh8ter7lElIh7xjX9PKMN8gpliyWU
uvxAk+CAotQmegsYqAuzg3S1sHkpU20mM4ZNCgvY9g99bE8G50jxWs7SZvf6S6hTGG7Eyj1kKI/m
CT7q6Cb6+Q2kzOh+KW4t/PL/sdBxJqhnWn58FrZ11d9HpkrYrr52SihRNaBAZr6bPDCGRD2ISZXS
2wmRz4cbj3yOboa5PcmmBGk85pQm8JSy/JrBqEY4Ag1V5InUHMzc0UTATxBAPh5PW3+dQH1Tplts
Ib3+TeBxA/4qcxKrOl6RuOe0syPPQsHYVynhJ7w/gcy+pvyIlmGPsBj6Z8bHZeL20edtCXlrR5mD
YRqH6L+Owx1fBXp7PvNK2z9cAHL1O0aa+eoCEyxT5Cu5L25nEqhMJhG3ZcasNuYkCj5PLfSQFoYD
l0CesDUKyaOK9/BhqA8tIlpjk94XJGmb5lnpFp3kPk+q5AInU+4OEI6gGvy7iReKSYHcCoT+zgO5
V8BooSm/+qBTV5x0rKTscNt9kgoY7TqY0/bjpIwkstf37ZJpaxVLEMgTzkHI45q8vYqBZ/JgoLSA
/Y24DWYfZi2JaFPf4mSQaAnFC1xBxpP79OEAh2cvTnvhN0NVLtschWCx5rtDvqTatSIGApM53Nd6
faGoO44KugCevo7qHuGl4TyFRU44gfKDqA5fG5YIVHTkWDhU0USLUdliquopJQ5w0TDOZIz3kOOG
nCWvP6SoKYR7R/zXQVtISdCKGn3BPTGhBYFPwcDCVjjQDY+I50w+4aUgnG+dm0LT0Nb/nfi2zkO3
o/HkuYYtXyzHnfj1bG0ILzTSzaR3ss2p0XnTZZMCkLr0/CAwIGtp5qGVbm2FEftINRxak+tZ/jzi
lnEbZ2zvphqDuvUzek8DD/XRrfElhojyng9X8lpl+qg6pRyqlk9Y1skC06o7wwct/RETVyZ2zjh2
jKKVRWkwNhQUR8GcL8FFX1lm0hy2XNkfex5PoY+A6lMl7LS4len/gUWZ/jDcFZGIC6oZivCvxueu
e187BjmpOWkd8e2i2mNfRRVALpVIiNS3hTeSGYxEDeZQCZz+9H4HKTQookoFx4xLdf4L6b+gFqQZ
s3HYDdrRJ9/cOVLaWvuyRE5JYojLhX9ezBedZD8fN4BE+cwx6n2KnQsD2v2IiRkSe1f3oW06MP47
ylWcRpBCE+eirj8w34pdP00DQumssqsY1j96cONJfhbLzXpvGIVPIueOXmBTjxGXks8Uc0+rw7+b
B6ywkbpveU7SML4YFCnMZZl9juH72MyT3yRudgLgHdzHxWc1kqqjLXQT1bIHJqVUF+ggKYp+g9tJ
IoKPHBJxGOdF+M79DFwwJrG9lw5PAvjK10ksMaDBFSqjeSrJA9oI743Yk0jxYd+CbKz5wlkgfnhF
2T6xKvCmZa+U0YfjJrYA0Qjh/iVsIyEAH7Za4IxNIJfBqwWM7k68Nb3ly/nhiaAkwz4WssBfkjjJ
j8BouQksBn9x+YkMTrwZHrvg6FwyE7TbwvR+WokAFBrdBU7gX/d986/TWU6sSS+94GT07DmuEfIt
VWXB9sJAk+CyzedrvAW4puiS/0587EtwlpOkU83NQprVQB8m/pvAADd5Q4trGUFKT/jfPHQwa0SY
JTrpy3foB3SMtPc8ewlVyJC0zCOXWojLLfdbkXfj51IYc5m/vyebthLoV0tSJkhgXCcTphV0OxaN
3GwL0lvSBZaAmcqkbW9Wy7Lyob3wYXITnpG1q+QjFlIMvqi9niRavnuis+DUmLsE6EMjLhj3inwu
Yh5tQYwOckgsKTIZeNJANdJPlYJFgDre0BZ0HDOdvh8eG633IaMioOr1qGvWzWeRjCFWKMpr9TKO
r+yY/Miiq7KACR6ccjvy3wTk6hv7CBhsk7KWecXhRa3ScW7q7+vjgg8quHiIpckg7d7IInloIeui
z+RsWz7eP5bg9YCN8wHFDgkgYMiYMufhJzt03bGFiVXA/chX0FbaDJJgc4YGOrmpzF74DkPeIOEP
dnLrZ4igpb2SLW8lmxqTX/t5od4s0h3MF2NPOwiWXJ0HKICHEWdfm/0GI8/ZyIQvO3BWdAyxNNP9
HABy6ocvOi9KKajr9q3BinXZmttSX1aEtZHZwQ7cuZbxbcC+44TbSqCHmGWTKm49ZK/GG5SjWo+I
y8FxoPEYvzd3lE1cW7WZMfDB/XCYtRZEENgns+z8hCngvaDIfhUsoY9AOgHnjpW7U12i9C+MGTnx
3+7T2AxMTka4569YR/mDLRY/Hb8t6MwrBrpbMWomSsCFpmslc/AAb7XVvEqD5rZhYnVTVrqeuk84
YL0ttZy3AQs7HQ4D3vPYwU02p6ZoNzLMJh0sITnlcjR+QqygHHyECgODx0Vi9A5jQghPmO89RJ9B
vPPov/VilyiiXVXU/PjrFj3qc9Cc93eqdQD1qp/i1VWl76C6XQScbSFd3N8h+4uOo4e6VhgP4rPS
J+57EDDHxAYmXysSo8r0ahT4CQgOAh7QCDp08Eahhe3HvDeFqgt5HzNdgxbMMa0YC7X6AZMMu76E
GKGUBB7N7ivcTYB2fRW1SDMhONkhJyM+xbF5XAMw37wEJ9m2dhujdNUF3XKP9SNeuBnfp8g5yxL4
fMrqecfkVeaA0S5qsdGSq2BSccDVzPXo3ZBkjTPvw3KeVNn40oziz8ccZrcHHuom/q4Cgyg9eIob
8zXvEiWQXqTI3P/UDZjf3VWPz4uF357fF/tbD0jQhUV10MT4k62fbcqwXHIfONsIehncce+mFsGd
CFceyfxnkAWDjVWq+m9r+8bTSnoAMKtsvfA8W/KvZVJkq4AC3nkCLg49864vRYwrbFFJme0YZJ65
jxb2CVip86w/2NeV4cvgqc/JmxHjjPGZ0C8zg3zxqrXfpMeKxj6jpIM1090WzTBX5cCAxnNhpZVA
f0ooVwE/zLpzlkZ57hm5/yEaAB3K8JvDWH1zon1xyIhliOFbBv1KXWM7qEDiTAKLSSS+ebSsGhQb
r+88Pp+phIB4YFBlFbKbsrYtvsBtgREhb3HFyzBLA2ZMKZs7E1d6sioQ5UDMPEw+GIR/EKW/Q7Qa
jNjiN+M2HirAan6NahEUA1ZsAqYQSubxXiypCXnq+IfkFY9KaIEaM/WFoTn4KkWI6SVM31qCSWJ6
vRxzq9F5YWzLwH7wsefFXLBERi15NXRwaE18INLi2PiAdQyXPacdojtbpgo+ONMw6oEQrPGY2DQ1
n3cA1kufIKqLFPq46ovi5EVcQPGhZ8fJznCxBDWSf5zctH2M0zTIeoBZnUcVU8gevNeWT2tMUCIu
v4iWtLV4SS/GHKpGYR0t5aRIJAot2F77JMZk+Mmc1dw/G+K/fT4Uj2Zg6XMWPeY8GXRndd28r4n6
LfJhyLhRMPhZopLh7Qy2Z+pnvIPSSK2I3AjHhwOqbxIM2eArnGzZ+KZ4sAmgmEw0bnScW7MMYW9i
W2u9Q9hweNpyhTsohVSaus0TNNKUvhfVe/pYfH4xXyn4wLQrCa9NYqsv4iOCzZzqC347r0IIIdh1
vQBgRh9AtIFvD/ECIhuinQetoafQ9HGHGJuHsDrSB2zASJNiyipGhCIsLw1dXKSENIdMue4SGdOr
EXYTNrtNDOXi1hB27HzIr+PVmYhlUJZpJ21KWB79EgGu6vClWJush4QsJsppRhtQiCbQNDbyNYta
5DmRXMbawuu7eJ+rArsFKhIaYXXcGl1IJ8RG9hKCR+JQo0CD5/3BlmnNse2Ecgt5M8Cr9ggbn395
Ah7SD/D4JFiRl59fPbPxU9St+Kb6PJM36uC7dfzwABobPhzWyUBylbJTHodsUUvxk9V+zhu8P7eM
2YCShGt54QzHe4sbwfBquioMPLFCwj/lyn24L7iD1lU6C/vnhVsP7sGNBVCCu8dhb1J/VyELXjkz
/cPr+cqvsxot4frEzISTeI1QhEOMBSLDa6OEPpUXbY/3dvxeMHcfA47mk3QVrvzs/vB4SKUz1OED
CMUHcsJc/VZCHtN4+g32cpB36PkhZx1fo+2ndpLnfMiPZr6SgB9aBAKiwSFEmdo2RD3dv9L7w0Fj
BSCG5z1EC2yKLzmmP6jNuDeApYAzMUOmir9I9WsuNK5AcAjgZ9MaTl4b0G6qaDYDngMOkmZij+E/
Rsnbrho9Uuv3vitofBk2vUbYqaHMFFfKaietGg846wVLsfaYWtAgt45As8bTky9Vw9MISyqZ69hG
eK8PKXOgt6LNahphSSDJmReU71/sAENO7EHJnIFkQl0isI3FfsMZ/qvuziZ9kAKz6Z6rqEpTpK0K
OTnCf+aYH0QiFn2ywiumDGsMpka1jL02BlhQUuR70MQfueH3pqh0dmDgQuwKeKcGZ3ClhiMHNIAp
lfwDJtAP3BG6mUr4l2KzPDZQUiTOdYPyAfUaz14/+eAIOL0zzGlu+8nR685sUtjSeaivHaQTOJY8
URgIQfBuBGK7HUj/ZhVwhyY/eTU7J4jkuuzMydUzhMF6TdmN6go4b1CXEp0va4GX4Ybyz1jIVCHI
Cn+OvRtdMtuZpMIjAuh3Qf0RzE08zjeJW9RxDuAnNkT0clQZBIWnQsyxwUdAfkWotlL8mkinIanW
Lr8uTgSFTQpTUdndhJjBHxOr6a/39CIQMwpSO6oQLJo9XIG2RTlousqDVQSVw0XZB2VBLHAYmXR9
8H6BfzpzMxHqVYcLcEfm30M7c3kwps+JoKQKYfOr7D8PFHQ+AAgjLVxfzPuCN4VZhpU6tAsGRa87
sE0MgsYK5RWmXS+7DtBLWUEpbWKxhkfWaD68LBPcNA2guqNwBP81gYyY1RTTr3Gu8K55QgmDGmq6
Onx0mG5UtJPv0NOFFcpXgi8HfYMbxDMP4SM7GHR+sHMn84WyjXumkLgWGDNOJ6XwgaZQm7DeuMEC
X4K6sJ5elyvHu3JaclWeyN2K6XtzA3kbflTbLSHHMibSbol7qz4pTNjC+6c/mh4fEvyQC8FjCyiN
L+vN8hqmWOzdBM8Q8lFzfDqQEXhDvKaYi6Ei5UvxW7w2CQCcwTCMWAdUlLS1sB21iWSz7IQ4Y4dl
koEBsBBzFxmech10xDnqinXG/ATynVbE42cLCwfGPwgeH6ArVtXzwCk+Ud6ELa/D906ePoIdzqjp
lnDDCocLw6dCkgoQhK7TZDB8ZKNEG8SEmJlnlwOpz4AUKU/NSQCbyR70e+5T0QdsGBQL07T3v5t3
15jdQHid7hNPA2sBLhmLmrtVHcbTSOXHwuasKcgQp3iYLiQ7DwsGzcWT20tyDBcPi1JoUJAN/m9S
gi4Yh+Wb/frrLs0JBEIDEW8mOSwKJLYZ6eHlLybbzqSZ7m1m0azJkmG86TIuff23ZLjS9z+LdwZu
ZoVJ06dA2mdCRsft7kIeJyEV8KZ78BTYiX935A9kX9vSn3gBbjfWFkfp9EFrPMIonQ+YkrHVKBVE
Ic6QdMdmZrqgWXxbPJNYWPxp+QgxaONKAphyn0E+uFJoOZkumjgUCDMuuHWlMuR84KtzhVku3AE+
EgsaiP9drPkSlGZc556f9tPInlvFF+Ui17jeYCrEtYFl3TlwlvNdgVy0jgAg0FxRuuEdAw/lJcMw
cUD1+eRcXB7s9OUbkNlSCHCo6WxovlwmLgm/yBqG5c3rcB68soBr9nxMe9OA+dRtAlVMnr42Rphz
h1HB38eIwQxXnIeMVQpqjpkXCgWs/Vnh9w3wD5DWBEK+1xjPMIZmnEmyNmgZ74nnG4/Fi9dI5yUJ
l5MV1ILPSDcyXU8uBOsJGQt3LgRlxccQHVHAR2hlr7Q8TLk+7Jkp1sjYcPk0bckjGFJyV7wRYxns
A1EiUUzg2zVtrRNLPRnndU0PGjK/hK2Q875MBsZoqOcqpdsz4ivW9STySiR32r1zT+lWBgZfcI3H
vdKDF+5KTH9efptF/PSOU9uOxGqD+wjrl/knd+rMu/Kx0C6hnSvuS60PMWcx0/muNtYJWA2UfA46
FnmuuEkbi6w7vi81X4hkhOVI3CcyAobUwnOOVI3V+CHhrobxHRq1lw3ImAKZz64FRjYNORC9oly7
54F5w+4aR3OPES6Br2/LRXdDnhPEHGhoOC61yAM7e+xI+LPJBwbdxXeTQLiJiEQal4CxIYFtZ9j5
LAeS34HKHUpjcW2NAPdkzZnyXPos5Go1GsEd8atqPwi21aekRuoRe/Z0nnfPiFqySVAJ4jygvmdk
Md+3pWrjiq3CPbNmdRXj5NVCPxvIBCcbgngCe4jYley3fZ+BFdhz4leSGaC1I64asueJeStk0EGH
nvhVhKc5rtDEzTJinsZleMX3h/xKfdmHcGmq2Zn0creCbbVWEpfY5YLom5BTepEE4qqGbdZG/kmf
pVfIXfboDPC4YAbhTunimbkmJjPunfsSuTThwqU9zIbZb++ZX899hSQPnv8sIWbyF7xsmFxAZhl0
Zigg2DKAGlHdMQ/HdiCz1d9m/pz3vypWNzAPRqJOHT4QWhkJYpQ1wzCAKRH1EJxDUiwJnj5Q0Nxg
CoRozfEHR8yZ7ozzbTX4yx9Ol/DxW34NG5L99JSsNfyDiGmb9a+g+ZL82r2FzAgyotyCazZ/BKmT
O6/Zj2SfJD9b9s5rC42uvTPPxdrUN2d4c90c7MqmTXb2uLImUD1BRZusueZd+Poma1P+Hb10r/7y
TsJ3/a+Gprwg27SaZdHNWbJS5tpGXWH96aonRDEMgnzOTTIecIWDpkQk0+xf9MPiQEO0HI5RPu1Y
r4hgQ09ZwzZaqYEeCJHg93M8Wea3uQU78LZWodc9VjSLDDJjDsVf61vbdPP3Uo4BLpaof2UCPv/J
+YzgknLX7xBvoXHq1gXaAqDeM8yOakvi0RQu9bYHn7Q1DrTH7pDF8PBxkyivIt/xs0jtgzk7VbP5
/CTZhx3sd2eDVg5eU4xH5VmMox9MyGEgpvtsa91RktV+uiI3xZXc4Zu00zOJ482eILD2z7qmp/a3
/QU3mdkMtebPUPVSj66TExZvBx9DUnAZ+hpOTqoF+UJsiHffVlvzwphrx5RmDB87+r/imyomxEwr
KHkveLmcVKfpGCBXFG5owKqOHydOEoM/kLEuYMI+UbUYm3EGKqgfHg4YB91+P3ucYCbTGNSoFiB2
Hdpt61tH3jHoAsDZGRkGmjOssBrboaSypfUzsK7/onzPUbUi1CR87s0AcuVfH3NSaWtwg4mrBtR2
Qkn8Z515a7oDj3Fk/cdpxbVDMUKmorhJkE1/41Wf/OmKD1raj4hDPQU8hYsHPKw46uI4+qIP4TpE
MgwPDC5iz2wbClVgMhxm2hfS19DrdScafBSzWCJVKDCJM7ECwi2IqneGL0jPQPDpUV2gsd68v+C2
f03TNKAqRIogo7wfCddgruC13ACu/feUVUGoIEs/AJvI/rqTdaV5rf44su9wcKgNpv7/wGGt7dVt
eeHIVh84dDhQHIW9vDUI5YZbB9UU60QSHKf3AlGhXaVemE7IYbJk63ZdOIbtAYUENRYFwV5cNlgw
CzPYCTSPcHoc6JPUQtRanPcMEThWbpibHVgqk+JrB4sI/TXmEYci6i88fHSJwlk73y4Tt5lFcKY9
nz4dnexagr6qL/J/AM1wNPm+2nWaJaI/q2xIqKArdLHk93CZ6ewwcAcq4HoTpckdUVjB+g1iCiQl
dLigv8yKaEYhDE25EoxmldXtiGvL8Mvd+e4MLz9xkbiIoJ6ce0hJJ0BlKcQAnH4dYrYyk93xB4rH
fMA/Z/Vc6jaEAucdQhD8IY3LLdb98mm3sbzGT8xPo44R40xflwsUWPXVPDa+Epf+O/6j2F6msYSl
3c99rR+lS3N4Rp85A0NkRBB9sj0pEua/6moE3Z9yKukjtvVFW1YXHfTj0v1lBLvOZNY60l6So70e
ADWbNRAJZ/B0LIo23c6/sfB7bOQjEuzd46DFCf7CQfec3b6VeF+t+CkTKEtArAY9m/y6mXnUYNxR
jeOlA1w5e34bcX1+rdv9K2zs3OVH0XNrnMpIissDfKyHn28qx/xD13K9bWGPeJdboDAlGl3RNS6P
b/34CY1TtoIlAp0a+65dSZ4AbMznBh57x2O2q3bNN5rHdHP7gzdNFffX8GV4ximzd80BEuKl/Ptc
UopqSPazV5ywkjlaODVxAqRxwcPbyf+GQArqlfmjH3Ei/cgzCOOPP5mKdVvt0GZ4SnwLsvN7r/+T
4EOTLGT3h3rHq/SLZmEE0rw5Fvv8Bz3oPXwcmRlJZCk1R9y03E/4vooi3bStABFBgyDQgB0HnQea
C/jhhJNAGBJwpLQzbBIat0hgv/+08tFIIlkis3BbWsvhsxa1r0+1YmgoOWP0rpDaMriNCiihREbj
F9vRwv4ZDFR1Gu7lFMejetjq3auzXARNERC0ldUMDDB+iR8lIddL7OZVa22RGYh86uWhfs8YrhXB
6xVITfTK5x+RwpNHzzUUPIDs5IeCmroEIAOqGdy/aeDWb/QFwHTNfoVsBrzCQrgDrZDgd/CQJTQP
EutWiIAm3hNqUm3fRCISZguCJo6Ls44H1On53yPUZQSyzK+PncEDqDOqY8L8GTzeLT2xW4mI6Vtk
UTOcxUCdCLVeW+ERoRTqWQsMCdLa9KwyKWBz5C/2u8d0WNChWHsefO3Kt0n+eLxJwJKXLwaGP/yf
zO9O4+m2ylekX130w7htf9lEP7sbqABJA1cqCJiJPKsEpBQ2Jw08CJmX21e/4lK5ImuCdgRQAYrA
1obOAVo1o5gZ/8rMmj1nqLhmo+0ov2OEjw9nYDUHkITLg/KXETc4+oS+qVh+bEFxbxy4qv88AaU+
81VnbDIoFxiTg5/7ucZsxwXLA7tsEZQ0gOBBim3zBJxtwIWNav7BR5o1DRXn4YARy4+I+SE4OFgw
YKMGytQ67OxYwE9AnvBHIwtQDhqm+mDpoIIM9IkIGMHPYddDViAYLYlBzidcEfE+HmPNjJvAvWQF
gM/hHs1FpsWjixNCouMsh4Md/QlNJMlj2MijPMJAg9a/mLpt2iPwBUy3MWrn1z8AemAm0z2qgSTn
Rkh7K6ORYgoAkQSSP50LQDUQCMqYNBKJLQLPx7EcryaOivqNT5GyY96p8dQlf6OxuYFrwQUMbijV
kkZnQ46T9HzP8SsV/iDxmq/dS1tnKTnFNFWYGEzHBcE0kMRJFbPFebuQY/xz7Gr79NRYxPqx2nKO
RYA54TMW5uPlfiB9zboOKkVIE+eruytE9VE4jF/18b7kgPpmASbE4Ezw6uuQn3s8PJ8BplbuuTsb
eHzhauDDZ/Lv01zKbk58CjBlvIa5kP50ggHd4hVKjhu+HX/Y7HbvNXQfSqkZIocgCZClxQWJYhY0
jArM0C5PeLMc6MFU2aX7zLWw0f3/86QgKl4moAqWtpD9oZDFD8i6+QnkpAzCApUW4z0i87CMxwMw
u4cvZTOIISZzlO/ySluqIVJ0/760IsOXIhSdLjVneW23zRWrtAQ2g+reOlwHXBm23eDprT/iVEoo
zfwRpnt918/ReHjWVJ3b5cLaptS4hMrjanO76lzC1lN++38QlEK8IpdmYG0g5NtWVEdFJPCcv318
bRpET4BxuNjNlIgKI377ls+cmYCaeRMReLqe8u3N/WdrLO4/+RpfEwxUy0t2wGMC89HZKyqdepkF
SGkX1vWz1r+1FVMTmBgiJg/kHMbaWl9i58zeQqcYmhsr6GIxBl60H+GN/0ju7av64+bXX8MX03El
pIyK8jW3n6wgvIIxY/WecerZb8Rvb2bDIOxLOQBXYfTsVf+SFeKOg7ZOT+xh6ar0GsYNLupZ/JXH
U+tj0YAAJLeHb3j+yVe9UVkqZP66H58luLHYTdFl/jBjsFOfo9GFX+8JEYZawp4SpDzdNXsznCta
T5UQUICgGU+bjVULIE65S78oX30r+Hgkns+LOfRdl3klDHGGvS/HXGBs75T7ctXExbz1yEb0jWUd
ZnP2ql15UbdAAD68lLja3HbCVV0ys8ajCrEUKmgTISSLlQkJqdF7eNC3le6WP/V7Jv1CWUPZQz8r
zhE4rO5R7X/cZiXGAM34hi/qOWgZJ7c3TK4phLKxbYNmc5TttOvtYk29AtkcZKkgYLqAaumuuGUo
xN8O1IrsSPUv58XjBMnVJwF7MZ7M7XhhPuPItIAG7rRw6fw2TtaZB73GJgcn4z5Bkt4IgUCPSFLW
qjuZEBGw6WUfUk88uF7nQgJd0mh42Lb65pa8V5/hmt0uUQIwlJ5de3u0yQg6sLNzR5knoKokV4uh
EOR3x5YdcZ65UzhivpWjz6+yE7ekM/g8k3w28ZsxWaj66jdjhGc8GV9T2LiTxzKL1JZ90+e152Tp
hZhB+Q92DJGB9E50lAgCacSYfGIPRFiCsolLrGWcT9fNyVyyrzsH9Ddf4xdflWo0UMI+yqk//Ok9
yrXYscFxstD4fLw7TJ7fewiu5/O57SvpajbOCPDGMYt6zJqohKFhzQZaCiM0bdRegA4s/1UV6j6n
ckx0LNN85C/eJnMTO0Zy6jG4j7IFRzTEC9glopsvM/S3Hy9ZmJvXPA/SIN2+PGNdHQA9zUCev3yC
23wxericnjTlHMmxFjKoDoezsm4C8GjuU87tnLRnPf8OsUkOqQ+xuFE3z5GeUv6WfjXvudU80s1p
jAYPfVjwuiJkW1Jj9MchvG00DuoDwwpMR71yq1FM46JCcdsv0F5TYVKuNzNx8Vx2/8i7es+B6bwh
1Ak8vk8OWpziRBb6BHnS2knhzYOMx2NY4oQib7p/ioemwR1dZC48pGx5EYH34X3OB3KJRPrj0I7v
ewL72CnGC7xJKxzW5b+OT9hH1m9PnUAyUKB4eVBGIJQr5kKb24LiM3rNpTXNLLMvoOQuYDtwMIVY
lD71R6Ry/aFp2Hr49Cvn+WNGfB83D+pQCZRL4+Oz5U0vOkB7w3JwC0yMxJ0UPteaSTNYhR42iKE0
rz0zBFX3hGUGkTdM43pu7AwB13ksh/ypX3m46fERvD04Dr+48+LJqIHN0zczc0EJGg3hfU3q7IFe
QIuR5G3uK0JRQ/HQLN6BGo7rNi68u5dsYCTuTbKX9Kj3paBZQHRyMWayRxeKjN1h545yxumY1xW2
vhe2Sjweq+u44PLaVFCIAOn+8yM6Pbtald/N943m80gm1bbGxWg27PGPpVGhEb3QsHqv+a10tF/9
HxytF1Hfx2pvbu4+jhbbJhjdZpkgKkEMcXlAFqrmwuoTDtdPjMHLjCghV7Yxut2LB6jB7UplimbZ
LBXkyAVrAnSRjuO5rDFA2ZPBGcqBfCJ2I2yWBTWpSyoqS/8dyn8Khs+cZXPRDVFIbfWQVgKxabN5
LLOv4ixNcTx2G5I+tn1sOViji+Tdlvn2M883dCrr+1qUfGbKrWcgqWdczINN5wd3RYjLE89JNEYN
UmjlFy7W44cQNtpCgEnAua+OfaWPM3/capjEjba2SlfGWnMmtTA/KHiAX16x6E6Zz1DJ/x9J57Wc
OrKF4SeiCpS5BeVAjr6hDLYVAAlJCIWnn6/31HGdmfH2xiC1utf61x+SXblo6e7WcN0Sr3Sho7ez
+5WHbBmjTEC2wQoC3PiGXZpuygOPoT+6vfD7O3S7/vviXBz8WJ8kcP1BymKXIRJdf8yFlYL3WE5Q
1/8kJ56/5nvY0VQ2X/kKkjR+eIHMljdagpywcyYrxqe6DWnRG9x08/BobGxG8Z7BTencYg90b8Mn
lv54pn/kUxKCnGDxiARh9QlZtlX43iWr5yH/9zebxRstPMCkjxO8M8Y3oLC6pb6sD8y2xK+SDuM/
Hiy3QLZ60w6oke/aLPsZwtcS2iEnPif98WEOuy/lr4WtqwFmm/23fCr/al9eQUURr7moh9nwxP/C
LMkzDFVbdosIHoUpEQxLn+jKbrZU3XgxdkactuSCYwWLYv9r2HYrZtAfzJiu1a3fuIvUxCH4MYfr
RebuMyKm0Yd1bqGEKGbtH8oYVZ4jT4gP/VpeSYu3Kdtvr9q9woZtvJkZX2AC3H7+n6DAhlyaqZVA
/mMJMd7CIIPTTRDwLC3qVqJ78iVfg7MANATsQRjL+n0atpMfDS+dDfjGcI6v6H9lngeyfC8eRWw6
/m51QbiJ6Y7iGZR2fz1ZibZt3YCWUtjgjpLNs5CjHooZ3JmEPomIaJS/uPL9yARiXZi+srgYCAlR
KiNDjnmmPxghUJz3WAKvRtQacCtygRtpe4hEcCMINLly/NNq8qfYndAt0Ojhwkg5AJmRs7096kgs
0isSZKzn8i9ArQvNGs5SF8wzQLl0ANPUnK9BHC0jMEmOW02glUD+nQ0nicjFLcRSrkPtGlaQRW4w
Mk0CYOeglhZxvrO/7RpdBcG8aA12msU+iI/CvPHxEQOhJIzBp0QQacCErRZHJkm/FGd3Fnd7HIel
zfzRLA5mv6b+YjXM4wXkXE5C5lY29lVz2MpzLVo3hHxSJP773x96A+YVz5A4olnsdT7mYeIEjvCv
mn9OiQcBlSVcfOvL54Z1vomvCmiYKEb/iFtaZ3BNxkhNkzW46LE5Nle34MMNq25VXxMUtRMTXsmO
uo/ebPYIpy4vvwPhGG1fN/7R3eCFfmhqP6d0QSoFdDl2mswbtuwd6CwjeU+yYbGawyrOF6ixQJvj
2WjXMFRSlsSXkKBMwPCrnDWMiZwfO9tPV/m6XkEBCyS7CeU5gwDJRH8PPl3uIIHsNXDMzoH0ibrg
s8dAgOyazz7/ZRao7iZgb/McW7bEIsQjklzGUNxhCEX3LWMjMW6EGGfCMHCkAIzwiEW3GPZ32WrN
7scdSyiYdMQzTIcRJVMI5/ORz7BovoXgVdAFYA75I9o6kG+bKnoPBzhCEm3Ne5jSMULlJc+HsRjj
3zbTjnQel+uY2LsAXBTLYXV36HHA0hZNoDkRYMluYgIOWLBZrWBduFs8knFVRvQwh/VD/KEylyzi
pxcJO5dQ+WGnj/8MJDJObLKAWBWUCymGlLMxX9Tcx8Zh6E5R9VoWJbhdZrdsv9NT8/30mzWDRzao
LqwX9RrPRH98UAPIMctmXdXmp46aNcOjrxjoa1+u5fDuEp5zbYApx5BETEWbwzGkRsLQ9sEbjcr9
BI5X4pZYFfBDuIZrVqYwErHuHZKgWbr4gHB9GV81pixj31jryyTUHINJ0QBhc0a2xIyJH2nEjPzd
3lGXxeEuOQ/MrcJL1DsVvjH4IAaP8BVmPDhsdvYjvB9av3cAnhMqZZg2PPbgzpvGjxccNF7msU2e
lYXuadYPTsXCYuhkOKMtUaiNr3xNXShtnC5vT/KBzJHlgT4j0EIsyZYBhzanvsWejcabaqX179dR
iCEvtVhlP/E8xFuMbZIu3pY5gIgfBuAZbMJNx18GKMKucLFyM0GuncThrOnYSUgEZ66A3MRSnFGo
/khRHzDyZPGtxf7QuD1d6f2ckyrGwTzHgcM3nOfswPbB9RkJRFeg+vY0bH11SVqRmYS6mbNj8JdZ
Hxl1ZeMPZ5ZN78BH/+aoE+x6MHNXtmKbs2iuLxWiJPlYLtbOfKcyQd6G23SZeOkRRS5pyTEW744S
SgycKJC8Kc0CDIdZs3uyS3fLfq3uGKowa7Fkj9Rizp6arr2xOCf+ZHNsUXHhTbHRHDY6LlF91RY/
2E4spscHx7Zhwvc02wX8b8iUoKa/PQdh6nfX+76J2ojM1hZrSwqoy1khHRD0SNAPUY3P+v3kaHid
e1mVhIacq2NyjfdlhI7VzbcqvDRMDn4x5VGPFG3gvMAoyHfIvsFjfAbrHeQikqkdqWwpKT7esnbu
zt060LVRGRMvfYzXZD0FRJyB14kNm8Z4Oeg+pe+94wjEnWD+BvGFLQHPk6IbzCjGfw5V6bwa2yq8
rK9Ehgs5109j60353G6eruETNrFhkkOZRtjk6fn94HmX3Saq91Sj1MU9PMIf5bsLXzuOejMjHb1c
DEeNsw3OMIzy37E863pzglkh+Sown8T3VDbRQ3lr7Ni57KprhaT+8PbplkGpsQdfGbvYL5xka3jE
xS6T85R+F8uzNfmBkNxmclAdfxPQ8SN4zmK66fclLfGw0UAvuXYcuPbwMmXVqzL7ndlxYOdLLqkK
n+5lU5/d3XzHLWdq0M0+wcVjYkHWdUExTvfKr9UXMYiBYuU2VZkDR4N/qhYoHxfdWLX72ikigxqu
cGSX180AeAXnzaHAr2M0yDPmBywFBeIo1M6X/cIDgAg4IL5j+jUgKsWDF8NbZVZDdib1AzOm6z16
BalfRy1jkfEBU77za8esIcLrMKKDYQ7AOIKVRByOzdV5u1Vg0CY1Ds431xF1AB+lEwWyWaxLnybE
GY4JU+Y1IuUd9+0z00/6qT90JynCBXIz8h5C+F9FGDnENrXsGRYjZkuA4lb6Ve55L/vHlgSHelvz
Rn/TL9H+QO7k8sGXHBPRR+jS7I5BFGXrmzGL6j7OYlbSR3KgAG0xtX1sOqs18Z+ivSuwkPls71/8
VXyfZayDAB07aMfzlNEo2O9jzQ16GzOgUNYlLdYP4e8Yah96kok+8w8RFFgrIJRBLX/Bns0cH/DI
6rbtRsesHd/43ByRafVxWsOkm+soVRW/FWWvAl6jzYj65GXag4o/C5GTsVOUP1Tb4DryjVqW7fS1
mnIPphtMctAQ1yFip1VuERnILvlwh4f/QInOLAyvbxrTj4OWqOKMqH/xLZhVL5xQoVj05aJ6jXwy
c7r4cRilA4B3hrUk/DHIAk5+HsKLD0tuh2uWffFebmzRlM2LxYj2dRThMuOlTHLUgGDnxGzx9ZL8
NKhFsc9b7cLPKaOcgR9Gs4gExn+HXfh0MXLmSAPwh0yFmdbdgdCf0hgUmwtWSoPdHx4rnlU1zFf1
d7rBnoW5jn//Hmzk0jYsHweVjknmJjZAewzksYrfsPh/ucUlh6bqDLBxj0DOlSXx+AFR/RqYjbMv
Yur5xUbwOerA2FfFmy44tpPtaFNdx2dtx+rd3KNkK2aCKLppEz8B5mhvXLhx1/eK3mHFUX8usXdn
1Nf/1lRVjL+OHM3oyFh5U0o4qqur8aNBoGKcoZiXdv6CDUQLk9qToM1+pBbjEzPTHAnvAbg2FCRj
ixWTcLikVoNNITXfqdxkp+zU1NhVuOx01dN+4y0MrDQW/3kfz6sfdjwmQ/+elPycn3UIO4RzzEkx
rnMzw8IOCI76WbQfM54pQrNeqnXn72t49v6+AI/RdLDwCfLAzcBAIeLkiYWo8Kmf2vIgn5gSgSRx
slem4j8EyMByaA4KBrfEMyabJxe2WE1uJd1tgR0ON3hbgUNMbzRVGQtdRkA6nyjWYDgvHbG8oykA
GPrdBsVCdVlb79OFvjYL1e39wPHIVgYaCAbRmj3GYWCkCRUNXTa0WsZ3HylM3+GlDiXhhoOrz1p6
4QAhJG8SGqZdA1SAPOMCo8nWkLVQCFVmdxtOfNBeF3M/Bmdti1THJJZrPLgjDRkUKjp+a/2HmelT
fP8OgQDtLK7GWFowcFas8dOSGQK2ptJbBLWntV3AN8ENhYEfdKQKS35qbOw6kCzvGOwRlE0PRlwD
gqbB/UxnBS/OTaC/YVTJEFIinL23JNJE++UTiLKBAYtvjy9Jfj2ysGhttOBF72Q4cm8nqnVhqInd
nRRS4RV3F0XSJwsrIhgbR6/cqlj2o5UxxS5rJRULJpwKECXF2JRMHx/JWSs8nUlGsHAu4kJxURU1
yB4Q9Nx3uRuxFtINZVXH5rHlS74sm9eqBJ29LAYerX8vz5si0MBrubIgijhbcnTTHmFgiGZxZJO6
PQHCTr2+R7tOPJFJjcbFbBhFyiH6z053e3wLpd1lwl079NKueR1e6obPhVfAUHm6FF6mi4FCw/C4
VtMbi7s+VAwbVHh9iw/gEPfjbhsEA0w/jKe+2oFOaflUcQ9fPrKQdK17sVBrf3hFjzaQRmE8XeTT
7276/eS39UsVkkEcvfqFUl1zwO13u81eQluIYheagRhBkmGSzHUmoILlhA+UpW+NSHvNh9tLQgsw
1/7a72oFuDM6qcK5ii8wWTUm+Nwi9Y0VLun02VbbzDPVvqcYxsz62/D3WrwWMoSwGXFS9OPQHJ5o
i/DvfWC8709AeTQvTb13h1rMnNxtsupHpadr7rtyEWPiFvbALzi2pPFaYueUhMmn8d0M0UNOZz00
g/t9q+CCkYb104pb3FacTLGqtxP3s0tpN4pdUxMisYZXUNpa72YXP39F5RCxRkGZNY0Bpv+ufSJW
eHNExMcYjo4fJsrjNuWO/inPn5jfPOWMH6JBd0ps5XH+gEZv60lgKP40CdPpatI6eBTbBbSeeJ/I
BEdHJX4xzMouFpNmoIqxU+u4XUAem6MY7kqSNFj6XtqQH2vxg3wN5FjvUfqMkqAmLEIAKtZobKZI
N55uV1l6ahE3kqJ/wfH5hAAFqSCjcyTZkHxoUpDUIFSlT2na8CNjVjyTxzZ/D0gBK2XS25FRMUrN
AG1kPPnnk9xWczuZ2Ea9Yp4tLMTaeQY3+vWFwKUI7qr/ubhoy4zcxNINBWhDdV0vE2WFWuwDgSWf
3yGs45M2QsdsIe9CdkZQPC/T96gIfEX1B3S3F1o6Alvc+zWXF7hhIDVBXqHhfQwW09gvZVUy7Hpu
DKTUMERG8LrkJYYVbYNJVf1B+7dDIq5I3ofQl4dFNCFNVIyOPxWMATxveXn+pXxtRxcv0S0eUInV
vVU5zpEvAsu3SBWwAtXwlMZdY/HO95jm49Q6rZ13w2Tbw57irs/GkqfA/WjDHIcI9G+y6NagGWCC
o5V2PXa4KVy+Go6m5GqS9279ojfRGt+5XhbCcBR1peQOWOKMQ97dP4Gdx4tlWggNAIGeoe0wp8iR
340wz3BYBNxV1kTXOlxTYjS71HmlwaeB7rmMUXelTvf6QleIKzrKnqFxoRVBgSIk9wwQBRgxbDHD
t0jZgCSRo1vfaxvs6fllxMjKi0tNluVOmDu3fvyyKhWeweUXPI63Q1OLRppFgX0AvzlT58Br+Ajo
NI0MxHIqZQYfHM9ES+dI7mcsPXSjU95bRjytBbuhBE9SHP4TczZWAztNId5pTGsG7ymzCpJNCaf5
CKCMy8Nv1IBtJEryiHdWVAEfXXuhXYbNAIyjj5ymCp6FX99PBfwIZfWStm3uPqggLgGvNOQhci8U
WKj29Usye6WHiby4G9CkZ2gWoCK8oXobNkysXlj7UhIAlfFPOGxwRVji8EsqFsR7NaRiYdb+5zQB
kqFOWFQruE9HIbM0bOoYjzkqlMriWuKofKbnDWBgMycem5hmeS+wfJhndLTggmgooIW9FZhq4mp1
9fLz3Ogx2hmyk9/w0z28MkrES1qocx+wtBkHXBpYJnxh4/L44MXkPoxDIyPehclvG/rugZgDdOmf
tYzQ/anSFp9RRYmQT7pyvXzG5xT1EtcQHhwUD0BPfph7gcL38XEnEKOYndWXgIAi9IBI2FCL5XpY
o4WRPWGnQCzGSHDJkAthnZCPftA9qfKiRajCHAP6BMawdYAjnPzZgWAyDoKA0qPOARPdjOQFpIk7
juWC9ofc8aJEcEkwAM0vfwWwwIQZRcqiKY9l83eBIiYf82zBj4zqZYfI8bMTOl9FMFoSSFOoQTJL
sEvKLeK7uFlJeBGA4kybCJHwm5k3KcH8fm62UMnhQBL72M+gXOOuP8Fti/di9Nyg7ev0sEI5yDhs
gvjchgEiXTDP9gumWrEr3gBO+KXDMsEpz1AchC9In3E8hErH+Zjv6XoGE4wXOxMdx5LJ/q5BbsEo
fze9XwuBbSOouwToVqSSsmHD72Eej5IPVQyyOdRyXA7+E7oMc2rMUhCYIk0dEB/mLooKdHWII1CL
CsPU0hkbu1H+jWKRH8a4GTARWmKWBSxovpMOAOEBsijkr0p3e6NgGa6PImTloVCAiIi4lfk1AlCY
Pq/H9cKln+ILiOoEkQuoM2KPsRr1zNlpCj8R15q/JMg5aCT+MRMhNXKxuBxIbJBLdUXIu4Deg0jp
jmgIiPa15+veh+l99xltcFVAAYQ6BokFxAJ6ZhppngPUK+8Fpiz6JJCalYgim55bZcm/IGVCWDOB
isOnIo0E3V3p4B+IXAxaEMSTj7JAPQMVhcUApZMPA8mpb+BHQMCBcvP5IKSPcN9E5oWxCXQatJVc
OvgrWEEihKkZ+9PCFm76WJeCqfK4jt5LhJaP5xVtEFow5D5J72BUIERs6In4QuYjXbCmBl6cJSDV
GVE9zCmecHGIqVu91m0As3TCUcqCLxBwOZxs0IR4jjC1Yi1l8naaf8MU4jLzfLVMPztfpjODWvTG
uZGNZtte4SvxhtuJtQYGRg8jGXbx+YsRxL32w/SQ0ADKQp7FHGL8sbGnwio4xuCCooH8FJ7kFmd/
YgOwPKHwDi/3NR9HuNgzS0BAgWS3CNNqm8g49+BH7+DlyIKNsa2Ch10Hmr6WKfK4QzwMYogx8JHn
MGthe3HBuJtpH2oyolK3G/3gA6HvRiF7AAJlHvCcRQudS1khnf18PETXPd/ssN/0YU6xSqBfsXoG
vhP7KGXR7CKHTBmzom0t/KeyfKHMy/EdWChsuoBweHiyG0nf78sv/84hRsUivrCzgWXBs4x9GZ+p
83kQYJiZH4SMCFohECDDwnCVqcskELeAWbxGjge+srd3duADMa6BicYWx3YHO4z9JP9tGFTyXLdC
GmMhwRl4fgC+We80rKDYkxkgiE7j8zQxt1N/+ysi1dNlrdAykWc8mXEsvpDykm2Pf1stuGjq+R19
9s0WW6U2YI/Ag28CQcGYS1H6DaRmj3U2EfYPeUcRq4F+Py2d8g3vIIxdMGX4UMotuHTIi7jbIhC9
Mdl4OMCp/hoEgsg0c7siluH6sNT5m0GCyNupovs2d0iKW4zCCRwNDt6QTq21og5uIse9I9NToqV0
LguYaZxIvGh5TPYM8bnpcGdgJ2e/sJhGMK73TDPaK5ppPgYEaGIPkFxhfIFGqEMxL1DIOaN/8NoG
ABZxQfjA3Lynup53O5puf7TVtymcC84QIen1Jiser5/pLmeiBgASHwbBwFbPXCHGBjO6HdiAqHMB
jJ+z8nrZwGrJ0eW0UXMX0gMdBPSrEOOfrUIZMONYJsKlqDbqxaae5ztwPlPiT9FtNN7988OqgEjO
9gfLsWxWU7wintFwX0xE0gTT0zmqu34krN8Q+sofoQxFLQyq+qa4DnmAuuI5E6KqEjUUQripVW/V
/RPlCPRjbooGNxAD3+yri/FEb350QPY9UcqsGYSJeCVlv4wogbVhB0REgndBj5US2WF8vHWyfcJ9
8SchgRk+nVb6xPx09sbOM7GVKmC3xbYAh4AJplTQIaGQXiHDQ/jHl9OYoWuKsSCmqqlVP79dvjD7
qP9g9jLbLjfMWCh3OgEmMT2EOQQfVlDECHhQFvwdDBfSUYBLASp8KqHxF+QRhotvFvpSvnVLUW/+
e+Y4uItre2TSztYLO52HkY7gkQbUEkq3oSIdliP3cwOKwAkH0jCx8YxXGfAyXf8IHKMIkn2+l9zP
pl2Wy3TLiPMHF+fb/Ruk4yPPed/w/l90ihDagezJPaBxZoqXuQkwSQz8amn0YhIFKSpB6vMZLQ/z
3irGRRw4ZM571DYQRZGVs4656qRbovBEcJqs2fXrK/X9QOwpwBPW4fRXMwjC2hdV36IN0JcH7/MD
h8vSpPW8/KpLoLpFvnq8oTeobradYmBPifU2l6AXDpu7WM7YdHGMsT/PaJNoLqjSOOkxtEClH5SN
TbcghtVP4TPBOZsSjcOOjFoSbBsAHD/Dr5geZ/M5kDKo7ptVg9U0gmAYBtp64pUWSlg4DsNSoVZ/
20q0vKwuzBVXpO5a0NgPwwlrMRvj/MUnIDrRf6xS9x0y8yEAd90w9WDwE5Jaz6AvBQ2undTS5uP5
2B+vi0BlrEhLCwdkhHBF6GBiCI5PcFIRnH4/jxzmcAAv4g+Oxh6YZMoIE6MSFP9/8hbiFTKVLbrV
SP6BJBdNtkqEY8KVeoDigT1hekZfydnEzizKQjHedOpkSVvK7AuSGxGDbES8yiNEir83vhjxl3/d
bQLdAKmK8VX+cecLFCWyVVcM7seLXEhKgMMWLOeD4cAfWwxhZyY7dalvH+TtACZp6/hbDN1GHryS
aATyxvArNQlQs1oEIVgJ2Zg2uqDpKyC88mD4ybna6bfEm5qIpDdQKmFwadDYhjN8gcpmNjOcqJHT
w3Snr+Ll+7dcTqIJZDrdQ3AC+AIEBuP8weoMs1UP5HHDxvJw/2ZU6o039yPecGJSZ+XM4Sr7/v38
jhdPos//KTQW2R7dq3ourvgKOInfB3mUR4IeCPNu9pnHYWWR8wJFb3yMt0mEbAigANphdXvf0m9W
21aKaldb9K6E34HY9jkkaxokka2A+gb6rKcSisDEIXVbCzaby9PC5Fj48NFx0/BcWQKRYObUmwS7
q1l1Hn+DaUOEysLij8VTfhcHiDPQTl47Duo/I2IrcseLglHWJt4ywI9kL73CN/AIxXSHlRJxghUz
LfrcsNk6tN80TmbiqB4pKmTbYIW6wvVxgQp/ycjDvtvN1jhSBP0OZzgj8AabgEivFboWpsTPTbvA
EUn7LeB+XiK6OYaRf+RSkVGAgoF1kzE9VTbSYiIm4tOdAWlWuqKqX+B2OQdtCOqgdPMbZuSc1fFR
9bIIehExLLh/7fITmwyDTXaEYnAvYyeDasEoR3fU1LxfeUWlF/UmhQ0FNoJ0ZNCcRDgxzZ9huhs5
paedsKJqQgXmSsKUc0pmBBdGXT3EOWqgHRjZXHN+qTXyki9OS2kz4l48IFtKzutk7MdrgLTCJeLU
0r0qekcKYbMkOwaVrcJ/UeZPwWerYcBAgn156rY7XSJmCF779THJL2Nlk8eygKdl9zA78T+D67hj
dxXcmSmDWiMipY2dDzHHCc4uFE6Myv8YYazvC+J4GFaw6y/lbWfjEUUU7AWqCT6vTH/jDZZprCRW
O2RH4aX58C4n3ZmuO8iYf9OIwOpniMGm9z7IUBIBsn4uJ9AwD8qsx4V8hNo63Yy20xDKp/uOkmCw
Bqu04zme9e5gka9pSS5jb0uGyYqhOcsE21hqlbGDXor2iHzhzJEW+c2Yi3Km9bEXjSiYIV84+rk4
wks5wTYUdBB9y7nxOYGxiyqL8fwasxxIhu8Q1osvdlG4QBbT/1VFZ8mwZ5adm2/l7xJNYATglePA
1oQEcahCzPq6VXklUAR3unRRHuj/xf5Dkt9fqc2S1bDU9pcalhuwV8QMW1Ca/iBxQlIFtc4+M/V0
32hPU2tNoH6AdY46Dkm+5CWZrbiS4NTNLcVEEDwLds3Y0eC6pIFqG3626kLdxSc4QEbNkFBaKZ5B
DoNhVi7oj/UIsPRzLl78NTkCav/7+ZSfj9eErrqDwwjTLELjRiLtVt8bobqImXU+Heflorye8ZYc
iWjMLqq9ziI+yqosCOFBu2rPXsl4muVKy0Ph9+aZmU+usNogRcqmAdmL4CmuhbJmV9Rvz28xDkm/
Gwtua/gJnxY2RCa8/5mFBtPLURyrc/MKuWOmmY2tzax4dx8gv9of5gwkeDD4z7zCcMY81ScjjJ3R
RsKqyEzwKWwxD7E/1/RuMacnSRc2ZPubb0u8zZguPoIRz8lthK4efGKT3cr1uKNKsfURCpN5QhrC
BwzazACmztn5CZMbX2GmQAwfd/hytoWjDVYH3/jivFhXAwIDuhKGCcB1M+5k/c28SZdDKQe6xJ7F
hE0ivRY9biitmaygh5QHRn5IrafOtId4xKFueKNyrWXemIquRusitigiqh62hBiA6UIl5JQ1vCn4
M4kpc5AziqqIpbPu5XxyKqG6cH7f/Sbz3j2N3no0YnjlVYpV3v0JBGwk2heLKVAaRxgLDtPZmAR5
PE4XcEeZZLzmJcDdaYKfHXy7Wa8GAyoW6K9FNpPG50kaltPjvd7I3SIeolxzK7SasYijbZ9OUrnx
oWU3qsIXoGJl4YBGFQYmqhTHoVmPPzfA0Xq81+AO58J7S8Nr572giH7A3iWVb1UcH1jU5mvUBrhK
wxTRt1VUr6b9rN5B+UCUH70d2gnJ7b1pieiAc9dR1owzws5DutfhcY5JPaV+8LJlQBoGC8ofU488
fJ9eYVQcngdBw2FXKha4hwmp24kzigv75NidLAXpJYbGd4g37QE6NenxuXWBkYsN38Pu7/4UpVrj
9Mx7sK7rITLNEa49FEsbO4ZG5BFzJnYCXIz5kC0A4RMnK+A5l9In5yzn7sG1ofOD2wsavMnCZMfz
zc2EMUkhcKGafEUFrQxJ2yiJpPn/5wvbqnpDgcsiGLcmoFXyAdjBWIkZqDUeOxxNYm9hNFThP4KV
s9vdXvLcIMmd+eLTI/ooRb+UHlAixTTjuL9ObEArZD2jH0ADzC46zCnUBd4TdAngLQBh2GgRMScE
eXVrMr/54IBdBKyeV2+PjCWDFMxKJ09aeaxO5p+7jY9sdeLaqK/oyVFTQxRCY1rAPJ6Y2bAivwSo
G5QWNDLBx4e8RXh+G1AjtKZUtmNa1hmSNYbBkHeFGqMPkIdf9fM0HG2Lv/JP+npeKT3YvsEuKBEr
wHNmcJC5J+v7d33oD+WiC9lRsBf6Lv1m3wXTTbofjvFX/TsW9iUzOrJENnsIJHS7sv98+DK6x9qq
ECzq7pOOnI4ayYPP4h91dl4hd/EQ7HE3QGhkmSJIh3WNDLInmxLOgO6SajZBHmJMrdfF1WSGg+7l
l2acbpK6l5GXGls0H90NnjKC2zffZownsr8R+M7vf9ID0oLFIspoVT4mf04vw8P1hBRam9rDifNF
QToFawNnBdnUa2ciW8wpmKkUOH0AUtkA4rha1Sbztib1KlQGrKqpny5V731imsiwlA4FqyR+EJE0
TFouPaciQ6dugrrGZobD7GGa75KJqEAqhcQbJyVlwLDHjxOtG/jpHY85kprgAqOxvq81bf1uoieo
KG5RmN7QXXYzNNKIR4yNzN1hDnT+p0prj6x2JjJ0oXCvhEuNOl9DhkW490aM15sIuQWiDsYnsElL
uUfoCR/pSoGsirQarIDwhI97z8gBd+kK6Iae1babBMBPSOkAXJAVAraCg8KTBLUWUx+Kb1kwJ2HS
8vaELQ9AG00eKUgUZbDfoGQALFEeUI8huXsL18gE9yswBAyVeCmwaQ4yuqOPNcqF8x84KOZKzRFs
knwL8DQgVBSUPEn8/+QMYReUV6BVuiXSZPge3TF4B5gQrnVvk1S1aRoAD9NBg9bypssr/TQ4jSF7
AAbgAfxq3iQfE7sokFXgSS6WplOa0gtigsen5M8FyIoNDDJ3gNiY0bNNvNpddkFv8cHBbsVoFg8i
LwwLWA5pP21U0jncWD7380hrRVQWDW8WwSZlga5oDXjo+QIW5TVgjq4BsjCeyveAmPW1cU00WTRo
YNJcNCA0eLAownCwElDnL8gknxOQGuicPlWg0lwzFoBODzYDphn9GOibaFeao+7VR3jX+Wx85L/B
3afYwgEiwVhdl6pwIyILakx2BwI7FPmsKRRGg4kJ06Obv8HEYJ6gzKbD5bSIBGIHeipgCawdWSpC
HYaGBANWGEngQ9jlB5oLIxfNowQAm6wrfBty52fsSPSRxlw/Z7+PL801gipiMAAj8BJpa+TwG6Bj
tgtYnTzdXAQgKA/R74bqcqNFL0KkljRT9yvd8i9RvaAHoIB0ioixcS3vsWsmFkRAUlxdvolhVRMj
yeQjUNo/IM/grwAyRSE439bo0Du0OmLOwzptrhCKsy9xvcRwCKnMSl21bIWjkFboDKM0lFcPqv/u
DHwse5qE9aBVXpsr1lvCchB6MJ78wj6jg5Ymop148ibn7twETKmt3mtWrfDRyPwu0tw2xEbEOH2+
lTC+9buHS4iYPzq8XG0Xh6zyHYtyVrmvQLfgrduTu8kQFg5w7+vL9CCm3LA/KOlPwwnfXFITsGtg
d7rs0SNSaL8cQhMJB+43kxXWcxGxGjh+gRfSre5ZgQ3M7YGamO2yW6nYZDxD7OYgjr1gjjNQ8qdh
d2YS9MMGIhDAxHtTHLD30RzhyuMPdMb3byB4xEQuUUloqYo/fTmcRluBV7TBa/9YvzeT32qdrQX+
zVyBkE232L7RSjbBaDdsS5jPT/zK8IK1coM8KNgAAhviAVNx0GDCZ3L1z8aGJYeSVojhvntSQogc
x3jH2QpC6sRr6JYoKJ5/6g6fYYi2/XG64myrr4gOl0PvvH6xIBX38oi//YZYP59Ddpfxs0Inzk9W
v7Tx+Kd8vt/f8Rk9Y+5LAZYgj6gN9FUbcGOtsfsMZGjBil9BgW2C2n1FxjwRDg2hdJDDwVMDVDww
WtwhLKFRAvq8Z5cznDpMEJDo7FOsaP5oy8mOnk5McBGcgFllMiapwoZQkt2kER5cwiPyC9m9l/7Q
prY1bpqz4YAgsncT9HvCFqL+Q1zAZ25FhTCvbjpKOnZTs3by5cRlv51/3BteWSacH/PliY6pPLw8
3L9BhJ4KTgqvJN9OI2q27XP9oenF1AF7J6GXmj1uI3jUP49zlprQQy6k4sGr/G4XkMXhBEqEjylz
FDsqOj5JOB7gi0zbFE9JJATot3U4P++QYhpra5gnbxjJA6mgNidwD+0fmgmyMiqWziYa5vKgckMC
Bb3jYtUv/DQt6BNjHOkbG5CO9ZDC78Pcn490cd8pZu6czZ7IpCNJiykXunNGmiwatgWUdeAjD8Iw
ySRjKo6FJowI3M4YVRi7CzzmR4R8HNycwU4GfzKj3gCW5nfv2IW2zJxA+Es1akV2bYpEEP7ZC5ql
yaQj2csrbAgmH/iSpqQ6Y3xBNZ9tn4kZh0ktIg2wN3U4svrrsE8SH3QlDZisg443I/ifpKigcIoQ
xuBbl8+ENQG1ZTUfuax8+n2T+kI1nwHfQpuqRJMViO5LgynlQr3QRNkBe0CIVcF2m13HzUnTJWAv
lODppkM6kM1FlFrhy+cBteSetLoQ7BfWBW+KjywGX5jiCeMZ+nTmbwPnNfUfilbOIv6liRhzGAsO
VuZNzysuuf9gWiqJOWHIbPvT3b/vcSbzM4yVkz0HDkMl2B+8bOYIOJHTE9hzI8AauTbL6blgONdw
ifRXY+l4HW6Y7/IyaHR1SGq4tHFStUHj6meMelFAcw8oCWpXDALRJCbQZI1N7Y5WzZHimT12y+wU
jO0PWyBwBnBJh0ktieE4rppdxJiGUQofcs8BIC20BcUR2rQ9NPcjH3K0wvCbgoLTGcLknr2/AWFS
RRD4rGAmku8bDLeNBQdIeRzZHPluiZkVtQWVgvQl+dB9CyxMeV0P26W1cULKYxl73QT2mFd2M2c3
nTGAcJ9oc/7Qwe31kOLsrP6AEG2rr9FuDdIujB6GH7xvJmcKayNITx9s7HVo55k5vqIH30xXlIDP
IxceyAQHjTuYpobIRiQhfphmvW4QitnA/h7r3ivtd6Ry8EEhKQO4DzMS05bZE992VC8vp+pm6bZ1
SbugNruWRy4tihquZnlVNiDu8hkjQG4pxyDNoMJEiRAuUSpwKyFCUDhcNmyU2DWIFYUQiaYYoDpm
8MnZ+cPR2c36LSMo7iN5FKBPwtUHuQEeB1cUMBw4/HXM2faUJpQHrTiH2qAtfPTadD/J+uGXiKTj
E3+5RiWNYjhhIuFQaOH2eCRyEhH6GDiKDg0JsY41F4YLXBqqWEqeFRHTgU5xhcWwSw2Q/eYOBhj/
LBOt7OvlG7fxDvm+f5YdLDPm7tupItlqAhFJC5wrRUDaYBE7to3/SLqP5cSyJQqgX0QE3kzx3gqE
NCEEEt57+Ppep3rwXkR3dUlw7zGZO7dhPVCYhKLCpbZuLetDBIzS3KMqNfSTJBHVKMmO8tfYqr1u
zV/V6BS6YdaSD2qJS93q+l1NbZpJnzK0m2wseyblr8b1WTh03n/bnrPcmvR2FXSsG5Th+1k6cPNM
/W9iMkOvkGypwlO/F0nXNRwsxAdysfeqkJs/CcsVLYRS++9kSMrzszicwV5+WWcVv2/zgI7aDSZ3
t6q6LNf1ui+Gxv0lTgpzKv94c7FZd+c/eiRBLIoDqZSy6NBgFG2B1KMXRPRxGRtf/XE8sFu/tkOQ
wClE6Sj3mSlLhGBDq2LkDyGN3Gycrda6Y1QFbU8gkve8bh1KDPf3Y1nNjJbfKhAPjsCOllCH5ELa
v/TPhRjrvK4rmSyaqC/TDYVu0JSuOj7+NT9MNtLu4cWZZO4y8AA34nMCPyBf5+wkQ6h46CQbnjxd
ST2uykyYxTgP9RA+OQtcj4no3yKpMZe0sE3I/plZvXn1SiFoq/h9Wb6t6nGWqnqGti2/m2rALtXb
1HLW3JgLuqxD+eyKCwYMJrgYEgXAOs2hpB8VaTfbNqGL5LFXNEK3CVx8FTg1N7Hlu05GXmRenbkY
5LrqZZ8/OY1/Luvv73vfpfW3//PEbtPhPv+Tzne1NM3zaJKXacITBhT6z48Os7NCLHcLlE3KOccY
z9Ml8mH+1dz98jZLTkOIYti7LkiHPk3krYCDuiGKc28j3qqSZFT0hPAYwuClzsLBU9OxmDOV9s1/
Ys/s96OXCQYni4LF2mOpd+raHaVXdc7SmRRvOBEpUUq3k6FWGThI90Oe3j/CPsLEjAVw5flzUg6b
W2fMPcLwKVObFH5TxUMJw5qI3/S54khzXvDV6b87xh/x/Djdmwy5JoT3MaE26andDLu5+MBcH8rT
3AiTwtm/MKhxg4Gf3zZqqC6Nb4nuLOliiD4g7Bf7sciPOGtqaD0GuLi218l97YisfH1qNbehTj8O
g+0EVYhGSc/uJrALIsXTp7uJj0KbaY++jEknrEZrm/vasGAKFqVWberew0bCAlC9uQmzGZEi5cNn
6t6KXhru2H+XLi6tjNE6koQU883HJPVtP3K2RSaVyFpzaCHPxG4tx1FwF25MSPLwetjz8PbWW7xM
ILEZO8cCdL3mR3LjDlgElh+f9xwqSGr/E8HRUQNeB1EmOJyOlh1OOlt8xHggqmAiSNpy7dkP2qJs
trdS+CSrSFS5j4P8sIq2RwV02HwoAhbaVZSztNiT4OH3qJuoIJZsk5+qAJ7DSUs7Do62gL0H7CA9
+HkwoWllzCv1qJC8t31uT5f+1nb/Cva0nrHgYTLaU339Jxqhta6/3cQMSoCZpdGVyw2Ts3iZcldm
KOdcJDhxzZSuGLcn2mf15vpXot6yu+caODdVDldYNadNuw3IQg61+7OYe5rExZvRZmzo0z0+T58m
bPa/1xWvXrWdegDxcTjLBYfNfWmz1g9KW+m3Rv25UlZgh3i77rWVm2deTHeO50L95ciuv38e8fwd
CbAwGU8G0cHs2csGcxpS9p/laPOR5C/xDNjAYp4yGp9vu1mhSu0wNS/fi1gLYrEgltmKAelibsqY
z1XWzIHYzN57kR0VZH71bu8+Yi0/Ywd8hlyZg6YlvFNko6EOAaKwG/E/0CusJm7vKfWANb3oeHvx
VEttulYCygVqu8qy5waOje/ucA5ueBYcc+whwOg1SGTFKE/aSsxMc6XnF+oSKog9WqbEiylB35U5
46OjWl7xfft7fm3djGTVsI4Fl2WJboUnR+dOehpjYLwJrq8Oag9Hm3mpnkmEy6nR0hp1GvkFLh08
GwnqyLH6Z7XCNVUMONPSaL8Vm4HeaTp2kXau8zwVAX/vrqphlXUt8DJKyOuoTnjBSOXmSxK0DGWz
q8mx8/4J7qypYryhuVePNm/RigJZVS5C8RvnBfh0mR4iBvkVdBA/0PbB5tQl/J1bDhjMLAQuDwlB
G5rk1FFKDR87qXOMlyfT111LULrlqlny+kz1OQpmROtv5jK1i7UBGxQKVgD9PjO149iZn/tQ4TjG
Ie4gzPh34oZWXzpe6+GyIyKRBJEpg0n0epHd9E42yQ3DLWtm6qSKmqFQ7JXlCCjWX1f1qfGRYzjd
d3yct1Pg/XPThh0HH28BTqhg0D8u+Az4wqnfBEG/f3mqw7+QJ4FCgjuwGJkQvz6Jp622BF81yKhM
gjBS5vEbCIvlDXaMgODCCdvHClqcB4kULcbXYnAihHzNrlcI2OHknZU250pS5KZTY8MR6MAuCxvy
NEh1E6GTSAycBbl195SpBzrjNPmYhbmDbmJfUz7EL4N9i/e0Rb6+h9yD6JZKVl5IhKoFBDDQVF2P
4Hr1yXNb9FujVflrx/p+a+a//3PT7D71E2e1YIxtw2kUt58+reTQvTEYcJGKPeIMuwyJoCxSYJes
2PhLF3CCboMUTUasojQ2ywuV6KKK4658CwOUQZoZeIjCKy4z7hcG3AfennSih5qPfJhmWVs/OcdL
JOEbS85QNEnYzXNqIG0USoUmYXzvX8XnIp+KxI3CxQrv4YPyMBdYTYl1N8NWNdZIflOtEb/mguMz
I2SHNSgafxnNjT38mv3KupzO8Tc3LysHhp8ADeCSlINYSbjHP9gOZGqCyngPEcmLhLKQjq9UCzDr
ZyFYXk6RwQl4Xv/GAPDH460jkesAll+g89ciiQEi1vVGo1pMnav43wb0pCoW7RtJg0WDFk04o+Nj
qUojudmqfLnuuVPy+WfK+Hh5kZGbTzm8omjngatA9buQvdA7xkOwV/z7OFRnvKU7MRb2yP9N8rWk
ZAOhsN30FPJPbnHIcUDMLufBbLj8Y92JpGnycRJmH5GvLoDRnPwEZi3Kq2AeHvUzCnap3xzbtFmc
LdYh0t2QA3co7KnvdTR8V6XQhcqHvdg3Ywy9NjzitCsBI3K/r+n6W1emtUE3OmiSUQeKjonFbGVA
ou3jnEnGEmx+Xj+3n20SPQjyv/HOi/FNnc3fEiE3V0SC4g8DklMrukGfVIBdVKFlpJR+lZNLgoW8
uvU2qewGNg7nAqgpXB6F8Qlf6ScxAfhI74KCzb2EEsmW+Rr8zhV4K756LE7RITel7NQBdvmE2Xsn
qBzWPabFYPK1PbKeWP7ex6CQy9RGTP06z/wlLt469nXT7OoyQqNZ02VP93vpvfItMCaDtUqO6ufQ
4AdJaub8pbGApq4/UCZFSb3mPp1+LN0HBPNojhDiSSguyOJR8W9GtqFp6xY1jCSOJFx3iYy5KMan
UBBOCM1MVwe67kFCqA5udEVtODzGKQD1+se5exIQ85Jbyr6ZvIv4x+B11ZQUGfEPvgKC2PI7oQar
LRgRYU4Yy5tnH2faFHtUNa6md4I+PmLG+T9ag9exbp+/Agdrr5WvnX4TIw9a0e3oBSSvToXLD7sd
U/7rLUwHTXjjP9Ss21kqLvq1jJC26lzLzxqR4itbTDr8+nEz39/dfPOJsBiobyUEHnXxfDtGI91L
vgq2sm80GLJRsjhb+igPasJYaLBsMhf71j7giNSi1H/uTOh/sBHxIxxy5z8O67eT6T6jPMy/4TtW
2V/y2Oh/er1sn9LOzji+ujjB4MptNVO5V+6z59hunfjRuyNjigNKlg92qe6MAOT0krJ2dA5oW64o
zrXffnLke99LBpDnTXpYiH2v58mxVI+sJPLJn2L85hOohZv+8s2g3gCD4aZJ6nzBVyMkYVqTZhYI
7Vz8lUf9/c8GqYTUWeqo8aebD/7+oZPXi5DC9a2n6LeDcREHbpb0UauECykUJZohu/R2rKPnmZTw
ZBEdyTOfLHoeiwUcGuTtwEF7ZPpyLKVJlf828xXNYq61MeVcBavSDCYc7mHWnTTaRcbbHA7QpsXn
Mo7pCYc2oGGIKZY8I8CXQsvYqhDeA9SS6YT0RzX731F9PE5W3YGOFAM3r1TnZLOgQpw4rqA7Np/x
PPaAobCd5BzRZMcG2T4vRnZwdd1trvDGKxlFp8A27TyfqFgzwzoWt4SD26egEn2Wi8Z3Pnz9f/m8
Pq59XmqEv+OJvZ+tPpg7XYq3uWNUW+n83Xv6oGMDs18Pzf4RKPAUWojcgaVwK+x+Xw085keDd9Dv
0zbbVJwSqdG9P9HF32sHHpCHsnEPdgjivQJRohS1CS+tdxEmkZUOxNArJK4EP73zsi6lI5srJ7P5
4WuwfRa3c6HV6wy6Zz7OqIT/PN/wIbbd4Sddyn1dv3bzSXszuw7NilbjxMigozmJ5bO/a4xW0+7R
9cWuLoostTZ6Xc2BNPVk9f3nWTF+TzYWRjVNwtfzLHzP9vH79vETr21Hp9peMZnFvay8h66ODOuS
bTElmAmD4ylT2iJLfrqu1vGiDsgKByhfRNc6yv7xzJLzw09i4IRs3WreZGb0atyM7/4OnUM51bp9
Yc94tuPiYvxqLJvn2XlmPnyoHnXh2z9V0u+txLxsvKFRGnNWG62Yl53Hq88DsiG0aClCPUB14RGg
Ahzm8TY0THWyunWfOEGdSz85x+06/HClOtSTPxsOdujp7IhK1gPnsjPlSyF1ItBEzrSUwCRWjVbx
HMQnXrWhX7j4SzH5TLlE20wkKQElFJe53+C8IwPJzGaeHmu4cxK+w1g/+lG/f28Gxx7WGz/x9/BA
kz4+t2MlR2NidIXzM2B0qeZ6x/lrtu3fL/nVV6Q46e8azniGE7M4ViYU4AdaYMqw+twOH1ON6rpx
ZU9s9xW42t/PZub/XBD3rUz3Umf31SXBFhjcgUFOJ3+Toacp1RIJC63s/fseQH2uY7RgPOZPzUl1
NcAhHT0pDPPm2jMBOwbeWhEw0LvzUN3THb8LJgys7KC/vEWYJryrydXnItXYpHkXFY+RGZ0mUVz0
2nUgLe4L9r6eztfzRXyXx0xExAcKqiC6C7ylXHsV64UWP1dPHXqxa+t8qm3ODbCogbK15gpJmCg7
gdb5r9Bb7UYXnMYHXlq8rwqAn/G6LcZx04ziqoavTpLjRxiHOJVN6KrrvnooXl7WYxzIjEaYtaGS
5AYYs9+rz+sXTWq0fepMyAAuzdj8yCSB5f++EinvRrlk6faz4t0XwxmM1Q6fEN5oKZZsK5WFhFQz
hnC+xCjbutSdTtHP+7d3Qr2BSV+c5H96iyJ8ZZcP3kr7VCmOBuWYS7Yf7uHU6NZkwlM54TGufnD1
Pl/TeOPSTb1pU/L3CpSFV0vwqPDVgwv8vwm1itrgAhbyqF1IgBVzUCbb/3sVk7lbXlYfH1cpLyB1
gOqwtyqng+NpbdXOuGH7mc7k27UFeZJb4WQMwH7BbqvN8Yt6K4fvqRDpqOZ8TqMVTRx2HmB+qFxR
c+r3FpSRz+IZCezgUsiWbAuVEWSBlq4W5lDvwkk2tiplFoyZoR41M9ZbRO58uOfZVmH8yTSWrcEY
oAcNgpauG4k/QSrag+1ftM0YZ/7q3RpXzLBShNlcOSq9DBdrz3CuG49Wj80Ho6ttNTXc3OwoUrVC
SOZuJ4dpC7yWbJ0+MWE9tPlidJqa6PGyvAW3Ps7Sx6YxT7oX/blEa4Guf8uDhGK/q9GhTZT6dKZ5
dYWMFFVWgGA3B8XcNrbB07w+LvntqXw4FZec5/9wkdP52750euMhhKDU90CR/KRh3RWyBnFDiyQH
qMcoA7B+6OXBN7d7Pjd8K1FfflTh7QfcQy5vouQ95c+FX2S1Fl6M0OWwtyxcMRpLKfJYaiRRwfPA
9k1+G1Q5kxTDS/MuUc5/t4/tX+wLQUVSkn0GTG4YWmYKuT9BKQoIoJrD/DpzzvFrQL10WiQL6R9k
y7jj4v2X+Ul+CnXgkcfZr6buPJch5+Kn1KoPa9gZcawfLHqUC0AQtJd6r3DlqK8qgYBqT/oJPQKE
aOVMejVVU6fPeO/Vj3RPHely2ATJHphHg4rVtPUSNlPP5FgXz5Jhm86LWqbRZo43iv09evSIipBz
RqbX0+MwJwIvor57dqJzAgnzpEZESzdaOjpDSBBKhyOjdXUqAzjSNCXoESANip0/6q1wczs7lxRJ
Zd4VJ7PRdOF4rDL8OfQy0xjIi7nXhsVatv7+uHynECPHj1FuzGvEafEeUAztLK5AQylYD5QTKqFJ
2wMHsj7K0O9QNNozsfytKmWkm/vQZmlIdnz94oHCXEw3IGHgdpQYtuamPuCmGi3vw6hMgI1hJCaj
3nVfWkSr70gLv+3KXAX3wrYT/bpo35cVYaCe1bIEhDN8RXgGr2pvdjVIEEmTKS20ggNWPCikiT2K
Oi1lDkTClqAfM22IVHn26XUExeFXuC0VGfAfqj47VFaY1rJ+amQzZf1eqh75ICA7VD1Ibh1tNYv3
GuQ40TI7uXQ12XrUY5kKXwYFN9XGpS6AObQLZNVuHY0f/zlSUuRvDn0GJckaLED9eGo8aClYrr8H
VplERz4ZO+SUQzVSvvoovh0PMrq561/iw2977Zy1sUQ33KlbP6CdESpsYBnlaMy8oO7IyVrL6kOp
xq6XMW4yp8mMUOzCdSYSGgFHFyjYzHdwVj/DMaeVQk/dO6D2xUP7hhgdaXpU26H/OPstK89TIvKi
YMo07QtYy0vBkjwwGHrduYkkirGRXKAwGf6CnMUzwVY39nubrntLBoexXEjwIApFIvhLDK4zqRy4
GdH+m5bUnBZbjPflGGgNhuL0YCrgwFgdcezyXixCb6CMQQW0vchbgYAH+5Yv9ST5z3ugJ1rQfZ3C
M90GvlxoA56ly2aAAYdsuVkWSNGBCWT7iQ6Bl8gMzENujbe7v50JdCo0LYcFsYrB17H35rgdqWTS
qvwQ87hfdY2veRfEiZtpfIFoB7yjamzbdykYLjnPdnq69bM1+dznSFWCTT/1wovnyOA8s7ZJfPyr
m3s4RoU4mN8c+G+dGXuaKYzb7WHwPoGPpQp6ccpl7PNlQRck8DOnOMq2tfrnx0CcwqUOC+Jsk2eq
vfpOw3fa28bbqumSv/16zuuPy92gHEbrqvGWVFHJMj4D8WT80YwsR9uxluSdbe2zHW7jyaK0sQTi
pcUC3ggMg9gv3qorNaMwB3XVKULhDgm4zbuUk8jN6q2b1txNoeQxRlPChTa1iW5BSfF5UoIh/Onp
cKOgNP1o3/LJfEFKVUZx8ZegL+CJC6Z2vhfff1YFWgEG7fNan7TITpelZLTG1ikyCzeT1O3mMt19
Jirvv4cmZOdYX+0qjyuyaWENRsUavDZ0fwrcHKBs3YsHTxrL3SDKtisdvxed9y/PCGS+t5rM8CpR
I60LJuJPhjGFlJDNbFDRWKcJcCnurXmGrvbR2x/6JJMv+WfYp5xgNnUQw85Daemnz2X4gnb93rz+
rqqb9nEG5U6Z1CXVc1K48+t68tS7bL6TCd1cAeayVhJo6/W024C8iHFoaU/1G6HmtJbihC6Uc6f2
Zr5MVy1ZzZpTfvm1++FrsAQjdJKuR6RETziI3FyQ7ewcPwadFRwQsXESoQm0msyqwxRNUnSYtWve
3qCf0K75u7bMwyzlVHD9oahfU/J2jII3nzBJs9hcQEX+Wb/juWB0jTcQI+TiTfU6jn+/equwSKJV
fn09EVVa6wTL3e/Lx7nycrh9Pk1BynGWJh+Y7amZh8SVx4jTri1Gg0xPiEH+zAypeZqaOOCp72L1
dbaDTpzoXBlxIdOvSo/5cRzvb9dddLSzRvcWnttlWYzgWftm9G1Su1Ectn7q5TMYn2TD7DYLdDev
QWDRCpNIRMqHHyU4HMCfRV0AxUvjKio4Zuh5+D2+ESRRuuvLXfHS3JUPU1z4Q8PodrTsp/qc9ChH
fliD2DsNWtzZlf4I/B4QNTwD95UKAZXbdecfcaM1zNmhIyqaLjpf3UQPI6dq6l1a9431gwNOITcq
rOvXtovZ7pJwRHdocVq9MH8e+a9GGN4NXqqi8WOLokry5zjKTwDaZIWB5Yub4Xy12FdQiAA2Gawt
WONTGX+/UtXsrRIF0a144BQ2v6lrU+qEscIFLuSXqKU8idaaaEA7/wM0iCRL19kb1XrJcpQq1JFr
sHgV4ScKZ1Gms1ZPsN4x1pXf4jNcv5Sw8fYInqZJz31l6ckFL9zBneWYm3FRIPqOnox76hJTLLZ7
qiuw+eCe5aqihMi21dvBugB2+B1d187kA2S2IHqUiwvrChH3TZCTrEROcOnwBIRg478uo2OINBwx
8xXQ2kdvue+bHtLzMzDdvsdvOnL5n/w+TxTa/SPLTQXCRnCYEzKyYUN3rtuYqxNK1IrvUGKcwUn4
WJnsA5KSXev9zRYCqnkeALLRTjcDDdiSb/mkut8G8HIvrmNZxtEN3Be+MECLKEqCEbV8Kd7v4D2c
aAjUetN4D8UgiCfDUxHruk62MXbxZUJlUgh+/BgFu0EY6Z5hiO3cV3xXSx2G6Q0bKD5rdQWnQJAj
McvA2SVAOklycjq7+dPf8W3PY9okSuIPeI8b0PyzKPaKmKEAiIHPUPQQyOaF3Iq9Xba8F2zgo8lj
hF/vMnX8FgWAqBe/B9PWs+fRgMDqUN9U1q/K1bzTv38v5tnlV9QEdNv2akVW8RCoIUFEhE+VZBP8
mSVMULz4uKC1ifWbvpKdg4/5+Ewb0pkBf1nSKE6TTE+U5Np7VokvXPECs03nVhLnIKip79O+Zop9
EHzqdNXxBjMFwUp8Awxl1XisY6lLn/XqMrmW+VhOagaG3tHwtC7H4uPMdnT8s+yCVjYTbn676Cf3
ubh2t3E9p5FErHaMNRLrtpAZdh4557uj2bg7ElTcXZ0dHyF2EztnogsPEJZbZDkbqKzhGblcfqcc
BojS1Bfxr+SARt+4K8eCFFD5mu9H9fiovg876otWZj0jZblvZ+fKzfWU8J2fvwsVMrJhRw/FrsJE
ZVdlu2IhmdT7wad1h+Z4d6wiYhwe5fWzBGpfngvDzMg4SHozJGF3ruS+lpU7mn5Otpf4pbJnb4wo
6WSoCYzjS58r0VjgibNwcdvhcBsBGbC/KcBN/2POQXf35dc5ES8CaMA7p0fx9qqpY6PbEBiGgnKc
mb3sZ0KGkuz/SKHy780stWnkOFfmxpMsyK1/gVet783os7twesxELD5qka+lOwGph0PQmP91tk9m
QKzw/jXtkw+uL8E3jHByrlOAZGq42i4T2NEuWkxOPUWMh8zrC10j2kkzx+DrcBX3jkeppolWFBU2
CXY3j55Vhn8Vag/ziWWdFAhEauKHl6crkqOc/QhJsala3Fp7juIOK/MGo4lHpJCuvtMFjzSQ8cHN
+0DvB3xfWOEeyw8Dcc8ri59Yu0iCuJHB78YL1er9y/iNZYn9FAgXZR857o3eGvs/U1u5LLG6SZmF
B9GWSxTvvzPN1LXDHvr4J8vEBAzHB/bu2GYit3DlUNozw3KNRwt01Mvy5JnHnLm9hcOXSdLthggE
bDOhBoDJlzJdm8ZJtXoWF2oEhYBD59h6DoEl62rkCzareFkWTtYnCzkOZbXMg/60gdkIcc3dW3ao
w5Qpy3kzWq/+/MzNqfpMhVmg5XyJFO/vfGDxt85NnNrTKMOSAbUsIQC6KqJIsesk0glFIKxHRqfm
RO44RP+UIVKQ6ad3JW2HG5J83JK2h8xqwe2V1KlKL/9ambeWM6lmLtd3IlyfbXNdF0KmsPAFLoew
Zjl14Y+wJ7oZfyun6C7WZSGFKuyG4Yc5MS6iLv7R49IzybEaK9HE/hBA6TN7ntBhM1bNaffso/QU
Y+vyeZzRLvgwMWzpul5zKr8yExi06+G/z7cAklqoxEumRZgobhGbOilHpOVyngxT2XyLYJwcbzCp
buHHf+kHT5f87SvX36WK21Oplh1FZjs2AvPVCsE2z4yRhTBMa4QQD2Ga/HP9MqbNUJcSCafyBnPw
pScgto23WsLGGECkfpbNOGf0S+iydiPm95lCKlHaj6NtdlmhUL50oaGZTm62TxZMJEepZoZuP1U9
tY7KgMpKLvXnovF/hhypIISumxrnwu9JjKOtMy/w10BBps5c/GTy60wVlr/+eP7y/F9VT8PDokAy
qko9BOQ6KdwSaNXQr3tvrn1sFVX1u4stEaZm16I23vNaD2PdRZtRx3NwI1s08SjEGpM6p4j3vXDw
Go75PnWV1n6x8tsgq4dYME30u/kvt71N3ZleW1e3MSPLBGKMlbb4HK3at2c+Wlr/ZmaY2mH/H9j4
VwyqJe62fa7Ul64J0RqPznTl3V1/8GF2pJ4qT4VPL/bBw83ga5z60E6j9mkj45Ikbv0IzUgnJoqW
otG+nBQTTZ6A9/x94vedfiQ1DFY/S2bU2dZIQc3+DmNIFunvW3za5CcZtfZBImdVK+HkaQQgEXfQ
i9dtrV1h3QVbxcbGAAZFdJyylE98wx5G/GHMx9PQIonXjfkUZiJwdo1T6R5Q6Mf8XdaJxCtuN03F
ihm3LZ9lJ1SCRo+vY310fj8LEXYUeYbs9bNlL25glNMMVo0dVNs9RDxfe5TpbH0NniVU5v1j57hr
SVZ5FuIISO1Ih+TTSrj9xCtgF//IGxiwHRvnBu9kKdfxZxC3rSSnvHHBNlUy3MSZ9+nJEpW8aRlT
j/rkmxfCmTc6C0q+nQF0MMeWHjnSvtE4vvqv/p0HGUM37g3Bb9uhBbh08q4mjSTJDRHYrxcZ+cVs
dDZa+44XzwOzpYSFY5nExqByI+xnJ7Vs2x7cd8KYva1+UbxkAqiykm3x6qsKsyU18l61o0nIP79o
PoybcNmTFccjhUWgdfc4Ftn/BoDGZQvO9n1sgsivP8t0o/3F3DJzMd2qVDRV+Xj+outDUYyzNamC
QiQiPS/f955w1hTS0YfGT8kGrhBFKA2XsVU5N7PjQOuCQdEaJsXFlNHEKIKP+yqzbwFu4smFvItc
M9pfVjANTSnepxKZNw/R6M81UjDSD/JFU/PPNZk6q5fAiIZOlujJ99V4P95XzlPy+Nhoon3DyrBP
+8l+cHq/VO5TSO71wztMzuFCFh5noVEo4BFEkA+QXeteI5igyheGvWKkG+k9+6/O40MRoK3ZjOKF
zbV8GGEIHebJ3rN8D94ZFlhswMUe63PbJyF17IxZBaL0h9smIGI2BjLDe2Bnh23awkKiKRmkGs4F
xvtZgTj+PPGBU7xqUzb7iZ7G1tS58Vwh9hniAZEWc1mHVSeO/BcBAX0zdXP/Yzi9kR4Lh9FynAT1
wLonvWftLrOb9873S/48RUY+/uctvvrXL64SgZThlJCoxolE49y7U83n6OtRrQ9MdAqPDtaTuZXz
taQJGmuuGNDKQDEe2F9Lq7mn7nKN5v+1yUJjvCU5lvlnGS0CGdqcLft9jRVNUTIdNlbdTW/RCEe7
PbvD8g0553/Zwil87YhgrinIx+VJH3fjQGjRBijJ8arysqbXYak6ekVeBY2RGaqccxjcsOdKhTo6
7cI8PLRLlwY5SSjgLcqsJjd/HPpv3FmsTDFsDK+tDpwWlPAKzqWr7xq4Rb5olLSIdQIj+VJYpJ/O
tQF4M1ejw6RVNDJMqdMqgnz9Lh8KFhoSyXwysVX7oB78Z8WU+grEbOvuZi9L4li2Jm2dQbjTA/Pn
bVq1HAoS62e+/Eh/222R+nUOqAy+9n9KMJ5svp6WcaS+aWqY78nP0CQhLS2/1DNtXyLVNYDfY/fi
jU+c7KnuejsNtkpJT6IN1+iHeFsC9NulTTei68yHGaUewfNLfT/joov2rdijB1BQ3WHVsMGDlsdk
DprbIJMSKJ8+FWc4gNhII0fBshU+BU/SUGdRRIXQhJv1gW+lmKDT+XXwBG7XG5ncEAxJsSJAxRSZ
XihPTfxHm3joOKrKNsqjqiAh39AxXbAezQg1OvjqYQq6zw9yOsNlWUOEKKbeNiI3YH3dyq/p9Z2/
jh678vxRA+BcW1ltPlPsICYE1FTS1URdOGE2/5gh4P3cuoBOuy9TQjofUjA2YkMox3HO2bW8TucN
LQe3aerrRB/qWHWpexX74TmwkehhcrXNZ5a3Yjd6Nv6gsTKhgidvl1J0HBn2JXpCP/JFSqhmt4hN
ha2lRSd+L2enmDXJ6h3fOOlUWg2SDYz1zqX8eSnHy5n5s5WTvwD5jAziNoUM7HIQCwzfg7vwBgOz
VzhzrhQsejCnnc1xf4SHy9XJvb3oJ3CSx/KOVInlxMBtHrnlZUVjKcbKaMTh6ugRsk3vRY5v9/w4
9ioTde/YPQ9OpeLK+Ooj3Qe7x9gdfQ+3rYzVFeLGwBCmSADDZRlm6lg0wHAtWv/IeZNXjdOto0fL
XnkX6hlMZ5/1C0xdwpyh4QFQh/vwWoGp+EQPozf/DfJXO5y4vZCmGnTquGBS37f9a0G9b31azS/5
r+HZugwILK6ZCvxBtLf/R6xSAwdZB/Z+0GvaLYqNRRUWe6mubu3hNl5ePzTntdD8MHXx+3DD+OUf
kBxKiEZoDQyZtPrbO7DbWVEFSkRz5YAMqJpY46759fnBggQ/CLgyHwYUKOujVBePBk5ozGyz7Auj
yO9m6oJZt5Tiw9cnh7iBns0nijW2m4Z1T+2yQEUf+qH3e0tdj4zrMyPROfmEdJTY9LHs81p531Mn
n6bOKIv4yreeMtMbkdG3/JfC9akmz3UPncRfnDv/NBEVZ6iCJ5S1HARB2lmPKmiIGMI7cd9oix1f
mNH+32DDBwMuXJODiYDmgecRO3/z3XQ+WZTLFEtgRC7ctUNhGBCTGHnJKCMryi4kje2+v8KeNp3A
fmViSLvr86sCcOtKrylyMClBAEe9vSQ557+H96hsCyMCT5fzbyCVhVo0Wp4x5dzlfxYD8wLfHegB
BfNYPQ7nFYKdT/J8fNBkO710ZdcGQ8Z1y5sOM8MS2GZIwhIvvHPKFO9o6O1lxVi8efkXyQNN3h7l
6JR5A/SPfJ0G6UXadcjUHU7vdSPDlhTvmk+sxIq/fWsYS36i2pogtm/vMM50FxhcaIj9HnSb9UPp
aD1kU+6fTTeWad7x8FL+Bypi3BXujvT643Qvp9az3CGiQGpMFJbkNeu2Z0tZC23zqZ/RsRP6kG65
UZPxIbtNykVDgXUF1epibBIYtdX4rX3Y9lbxUh0gkfA39cdHtsHF8BfpKHKujSXaZ/G5m+5Xv8te
/DEfIgChdp/4TeCSVpyGaW1TcrhLDl/GJ9eSMNV3jFdMfnGvHPtxh19cp/sdZ6qUHdxNGOryUicY
o89wfakuQZ0vxK6uS7n2sH2KdRv10mBX4M7RBToeoCAFUxvCL8gdqTWZTD4+9cYOW0ZMFsDEK3Vz
G+FWzIjn6fLJY/sy1I2WXRwetLNyF7I4vafYEHO0EBleR1xEmH9agu5L3B+GJWCaX/crzFhNtqfL
BB6g1LDUqViwe0As8C3C1aS6SQXLk/MFjg8az2eUm/cwLhRYdvkHilZWU72BA8+PKEaaLDYbJlZr
TM5o2ZYAPf5GDs3Ur4M1TiuZ4uQ39Z1ZVVAoTtq78r3NyKN4/XoY0gWQkvvpP1cHTNZtRi1jl0UD
kT9a4VtWyYZRPaeP01yd95wph7ItQsPSYW5Pn8cJm/dxHCVlzB/ar0tfto/J2LZoMT8qtLELgfXr
IqCE2hhEL6L6AfnipOSBp7/PRmFlM8WeyRBPERSgUZzvW7yi5mlGK0IftyzB4v1jCn+5rKDt3ISS
uTmPRUV/Kd7bNhVnLwXsph5mi/DeGYIzcbYPvRhF2UwrKX1YGld6ybAeHr0Xkz1yrfAl4j3ed37Z
YhS8mWYv+o7FiDhrlG4x35KAno/3EG/9nEG8FRPp6eai44n8HqZx0vwnPyjWMObn50nljlOwcmEg
oqM9G26VEcxEEKLs9Fbz1dR6kXCqChXSnX9FQMhFhYc/jvc2vO4jpcN5tsBoSQRav2dSSQ1gAUyg
mtsNE/VImaKz9ERHCTLQyKorA33k0wuPzgfLefSbgexfSUdYhsROhwYpX8BmKQyc36HoblHYqcR5
ssEyg4nrpZrGuzpeA54ISQTExbovwWu+a0cn/XBrl9bZWjzXRuANCSU4wsY+unxDtGTleq7uToVn
vPiI+27q9yxLAH1hcl2N7TsRuX8XFHI2IvrzHOdsxEcBg7Esq93imzLY8bPi8DW89clbI4NzvHlk
kJdrkowoSYGMx2L4+tyGBy/eH9WVPirH8uQMqfm4AgWv23JEaoHoTewkbSot+NPI7aKKq62lzCNT
157ldGszP86SLZ1rbqDWWLuAypr62/E3JfC0PenBrpgMZs38Iti7p1km8fcIOg/knMbm3Ump4XIm
M+tL7XypCXaQ8RFhPZkPAyO+awYMskG/ItvynmxvUzNyO6f72LyJZElzIOjj1rwdG6dz4bztHAeb
hXCDyrNxMt4sL57V/aazhAAi1Bjvw/euzdbporZlulHIJZvnWvZny6A+jpkxR5CYWCxRru7V9aq/
yTS4LILYof3wr068FcwuljVEHc5lr3M7isd0DU5Ulyz+kNVI+BiyHa/yzcS5JoOKZNVOpsqeWyJb
ld3GHzOPEsetbPSq72LOALZSdpjB0vVWmcSU51C60lMGSpDlH+PF8+kjfWyfk8bwNOrF96u5+X42
dfVx9ls2kJEW4n5ptJx0slG2naPU5juWGN2jpqscDTa0TGE9yZ8wb0sd+PxWLtHOwxAOFW9fQbRc
c4cyXZVHeau8l0Vu6k8ChlRZ7ghI40lK9WZvHTJB/MKQ7ymzrCdT0FqIdrF/HgZhB7YTHSt5n54l
OQU8G3cxKIO3xFR+WT2Tf6ShZZ9P44slEJqlGIJUec90DLRbQCyA8snQ4AuKPMlvAsTje3W41jrq
1s30NwtdzECrQ+NZicwm0WrGTxyric0DQuWQ+UDdKeeqIVCSwXYxHnghoAh4ccuKtXUdZZlBEh1g
tpW/EytGIBjhTMtVc4N/sMvgtGus5uwHs8OLDfLsO5s8HuXzD7IU1CCyKiGPd4+M9mRfcP59hkni
de9plrKtbe0kS/pSiq/r6W0JEuNw1hTteWkLz2XbTdtCaHys8AS4rIXuptfV/aQuPSN+LgOa8IXz
5GGpznFS14LleUXlXD6IhOgo1xKyQ+t+qxAX5TvMedq0JqSAhXOmBIdxw2bbi3mo6+kfjPCb8Uv5
tZAgWl68WZXCoDDN4pUkpIAx3qvNBsmzjM4JwZ+lzBjPGlnr2uTb5fe92slMIU3xfnbcrn5S4+Q8
AiqboL1mBm5zOO9/LJ3ZcqraFoafyCpphVtE+sY+xhvKmCViB4Ii8PTnm9mnzjrZa2cnNsicc4x/
/A23rHEP+UrGH8jteGqciJByCrbAZX8ajtct1gzIT1JuOnp5EyrkRCTbgK1Bb6k9qfYvV+HqRj4v
BhdUoQjZwpfX05vDXPm+OdpoOgI4Ysz1Q75aMVMPzHXh2dSknJjT5hnKCsxnf0y3ANeukXxFnQ53
5wYZjgrGfwq6ImQI4mrha3F8EIFqyMGzSp40Y0/NGc7LUY5jHpNn4/JF3A6vlBZk9MIGTHhNdbv3
4I0f/4oDPzYcq1dQPKe3t3t7xt2ObpmThPRrfoREne7r5g/PBdeu201YzwZbm3XeDSGZptDG0LOU
U93uv7XeV5gY0ROjd4onX1g6fzf77qf5ZhbC5uZcfsrp0Vzq67oMHl0kI4Vcrt+MPQiuZDIAfgTq
Hbah/EtSTzqOulgIc6elAJ/w2Lb6X9Vc/oMHwG901lH/nus4MVVERvdwFIIXJkRUQsRZ1QdlzLGG
35vsZyVSMbt9pgMZsb91E3fD6jMj+nb9Gpz6ujmTTqQjeSlPNSs0K/8NV0zQlhduCQNWLecarLhn
i7Efmb/APsyQiwbYlZuD/qydMFriAGoCTPOKR86UelfXnvFgOy63rcyFertUKqK5rfYEaZhpztXZ
IuGuJp7cc4d72qqc2P0ZO3ka0mN73Te91U68/gUb/xMalFJ87Bcs6WgF0ZBenea9Ed5p8HKxRkT9
0sxwKMFVT5KT/rVplSWcmUkvOvWSgHM0OtvHiqxqLbxzOwrJ4pzXy95QDP5D4u4rfPYSJkE0bOOf
nJ1og5/EBsLEYyfKiX6W/QPaZ7RrTsEIuZMu3ESdmXKbayOHhcADmVWssJfA9oSyKbvg3LA2qFcZ
jD9DRi+CNqSF2NCVxFDxtZ8quscu3wD8G8hohaPLpUII5TEUuO9rmL+EqegO9QLHbQOm8bli4Z/o
s5KRQdbHshoS1wOF5OUS46Th4wCda7KhTQfBI4aU6kO2c8QPd1c4A6OxBLZkcgI9JYJAwnChI27K
41W+SSvCclWwAwQFFKzxHhLTw8tlVT/ejLvBq/5ROWhQjrqvdgTlyya5A5kjs4kCMiCHIsXHOMmv
Pme/vITR9ZeM9d6mVCf8Pni6GmQBlc4c31P2szhb3GSbC0gCY0SgWjd18rBYwtBBVoFkNAHtBa74
4Y4MWOlT42OnrZ0yORifkLthEx3gAUfaEMlMnCaHNYHSPlz46SvqD2c+R2S8OAP/Cz4eHe6TUTJ7
LpOTuYxBHZ9KT9iyhKbcCvMknKSY77H6BHGKaSqhf5g2c3t1pFP1DoMKpPu8QV5AU4XmMdt0cyYK
A8l1eNTR0wKKCet4hJAQyqHviHaX1KTP9GSgaeV728X963QP0ex1oNqY47AEIMiOpu8f5RsqGs+N
79YlYMNh/rR7z8jafIAM22SxY6s42aX5kkuRfmZFQl0NamPBkSd419LQKVOwTzkBLN0NsaiE6y3U
OxSjP8hTPKbYDj84e7m3Dapti3mN+FmcxMHmaFgwRA7+PnVij64nUf7ihDexeAH8WUhHvm7PMLLO
wlExLa39ZVd005TW2eZeOVv7V0rU5br+zdy1ifP06TxPtd1Y3LQfjafiXG7NuEHzAz3L4ePsPa4/
DkhU56DAgmvO9Oq+3T5uTkjBEI5W3MhcEoo5vFlm2x0b92prLLaY6/L/LRdlcChzsOfeVlH43yvk
h3h8PkMweTEWgT3EZwMC94vLFnMNI2YUq8cwjHsrrfyUkvy8Dv/eJg9aW/RN4nf/3jSvAB1JiLyS
sg17g65z0HFGi+zGlHfKcqLEgYgprmJrb4Vfciku15aiWfyjOGzHU85H/k77a1E5oPj5e11YZ2K5
y+xjMt3RfeAZAvvdNfqY2S9wUzZj6KjjSXxp17gVnvQmMZBQ3j1or7TM8r7mXaLqQ6g2mqWvxtuN
UpMhG284QEgdnf/CYnE9YbYI2U1C3mWlnZ3u2IsM/En5JVYQxEIy2a01Xi38Y/n3NyOgCOHG4UIw
9OdVvgRlntdXadRXXE7WCCYl/F5t++BN1prkr2tS2wVrEcok73IvPkFcPofk4kvHsYugcFEdmcqS
FWOdFAsDCpCg7XnDahAL4u9ryDf/+1cO3JHg2qM+4WWc6l0niaaG1DXCWSQKQPwYT8K9WXgX+HSW
cW0/fBb8D/NRD8b5Qlxr7TVFFsQp8ffBbvn4JJyr0/pYUgyfmCByGe4EDb6C7R3aeP4F6L5A7+cJ
9MoWiE/wmAYgSqyJB2rz4fuEEIZqCVNhsSYufshpdvN1dwvNbfuhvviQPQaMp89OePBPvuvNDCaa
fTjpHtRtBwsl2jRwZ8EBuInZ+8cSF0BcDC8Eh99iLjglOZ2RCzxeRoncV8KvQ91zT6EtRp3DXSre
Wx8oKzAQnpvx9w47WnsFD1zsNlOKdF7ZIyantwbb9bnokbgtpNz+fR0XOc6wOBysnrhKWORjZ8un
96ufU21NkQl0mtKzLy+wT8S+MnsHE2vxCcLfiVXtmMkwKqFQ1Gc72Gkl0TgO/BrN4dNGyRuxHno4
w2eHfMTME4foHLYHl5pPhvUps2lXEWFKUFdtQg4dlBl/i+a/a8ki4zZxxwFLpdi+bMAD/iZW5d+3
QmpmsbbEuz+LBzRXpP38SUcKKy2WP5C1rQ+Wl1ND5n5jhLLFgbhyRtaa8ZO/pmC0GmvfxxBxVxQt
uPH4gPbsj61l/PvEnWfOvpbR0fhWwuU4zmfpEntnq6G06lULWdEPdpbss3tk/jxUPFiYHxNjwSOg
0bNucxXBGI+3rBx+t2RPjCeeqU7bNaKBKycJUq6vNF+kyHyfUwbnljB6F7opTeKOqHOBehicbopD
NwbZyFHouUAIyP9h62/4mXJpuCkmC3C/+Knxlhn8Z98sK9/Jl58TnTeVFf/F4qrlh+fdZmCYqsFP
vuTypNeEU4PDkZ2YD4sb8L9LKYbh9D+CeSLD8sM9V2UPforNJwIOnjEg417fTrj2E8sTF55hD6Et
U75Ar2Bv4AZ5RAtxW4rAE/LLILdcPLa+0YrNSTXZLP4+xRbwiBOW4+nvLMFLgifhyP7/6+C7fKhi
73iJjVM8EneAOP04AM59Yozx3SqsLWqIHQxMYuTwlQs53BZ6bOq+rLPq1cHLDzzMBfX9SqzSv6fa
6gtaLabuxD/iO4LEgseXecWcCdyy7HQebNZqsmEsp/NyxKHRHtl4uBAQbiD2ZuOAn9o5nDZgmylJ
N9PxieMXOa9TBPfPDCUFJLbMrmH/jS3SjolittzMNqeZPb+7eDtb5jS35ktIYvyts1zuzzks06h0
59Vgp52FybYWvea+etDGNqLT87feOD/NvmGH3WjJ4D4sxiqXlGzjhhKWsvnzt4PXIKSXDUY+DFgd
vgX7ieKrmFUVN34953DlKM7vVrqeeMVi+FKRr4aEIoOHUkhxBLxI/OXNIldjFGhxh73JYg9CmFfC
XoVZO6LA6WMtHluDqSZosMBCW8rp0ExDKgd2IIfZOQfF+wBUckHiRR2XSrtbxGnehjSqg4JNttN1
X1SgHC5thBX+9uEAyKNcfdvPt81q+xrH6iz3wA94UlqfI4PrTFQ5Ke0/pAvxN3hYVOi8dbHWUwCM
9CHbqTrsu2JZ4Du9CF9/RQGbHUzqbNNPPRaCw9OKgojhlwiCgMPL9ztHsX7qdWtrO7BQur6C3YSo
VhviEVoq3RporXfVy4UgAsApuTW4KsW+8g/zcEpA/QTLtCpmmVtjuQ92pM/0Pc/+svV7wmKk9C3O
sWTj+/JvVNro9eV/GJ+veSMAf1DTsDten38RuEkOztkJ+6I8YTC+5BMky53+yqy9vkyGI3tgH3Bu
VEUk9kd8l+Y8Nb6Oi+YEgowr+XNHC8IGOaDdlJcwFCgVLpDrgBbgzzA1fLiI2BBTQc3qvgxbOmMz
OH1uNHMxGexWkJYIK5/m/8jInBazZiHZaFbY5s9wl1LFk4APNzLyaBwfGVumxYzvhf+KAMsjtruO
PQTzFcJR3mgeQuzjT50DIan8J3Wrv0vynu2gsQhxFliPDuFfgJ4NNlK86NEKQ8bFe4a/D++ONF0N
lcubBsVF2CSXYXofyG+FQyXqEu5GbjQgNuwrWdKYOIJUaU5I7xSaK3aMndiH/ttyBP7ssXAfR7Jz
xhh/TcOPpSan+5ecAK1PqJTUB1UI/j9Z2sDaH8+59RrJZatr7R2ZIiEfe0gWzqCTkERjy3+WbkLH
B+j16bgrG2C7zBIfazUnD8wGZ0Fz4g7Oc9vZjom/rkWXCceJzpeHnk2O8X4C4Q3u2HXigFL0FpQj
KlOx5X9sekukCLS3v2846V7Pp4if3ueHOGW88sHu8ltAf8hb8mE+BVBtG81Zx+BA0EOCne5qaai7
d+rNzqki4CQgtvLq3/Iwf9g0UuPBcmB/Liam83QfaI3Im/p3SR/p25WYX/GCJRKT5O/7kjxEiq7P
Y6bebaBRCv58qY9jzihkldXa3BGEjdH+a23WhG8PGOwcHp+PdWY6vBkKByEwAzzCounqHJBOVikQ
wvO+Ylg/uyeYyJAQPnXickzMoVVOr+CoFhnYMew8NOoEu/FdkA12S6RG6Rjfk9G0wGvKGtVEm06J
oy/MWY56yX4gNeNmnbMBkBrBheb1c6MIABGh9sDNYrr7NsI0wxRiXnAh5cYMaFc+kIEx9Mauvrs5
g6Mq5FEimaRG4RJaZqo0AUmQ7AF0AiQYIRiJOyIP0FVJdNpRe+S112hTnvCT2GYpxiNxvGHuQeOk
EtRMi4yNfveM0eBBFOVRZUzCoH5jlOC+R8Q+kzzgtdFIhkiHxLafrtnEzTfmDSe2BwCWjrIW3TQ7
NeDFllMMeglMGXoyUuvA4g3avQ0dTXGeKunFpxVhs/1MW/wbqZYOgBo6jTW3JM9pPhcOf2FWnsaT
FTPMhehpndZw2ec1Cpqj/lpidZAxdpfdMjl/74mbyBKBB5Lt7N+J/pkbQf+KBtl+iWCfE9xKjHv5
5ZZRQMThQE/GCwA2RznLxP+ygET0nO2ep3HAaAGPIeznJtP8C7+eGlnAeIo5PWOYN2Q3kWdGvunL
uWIOcuauuayLfBGjPt0Zi+eJWIQ3KBmTm9JrIKoJhgw0iuUvxOVEEc4KeCKl+l6wEEmYwP3+ylxv
fKI13JNIwkVQbysDTGN4rgvD7l4z6SUSIyCrL+k1okmVZi59zON3ZEk2Q1dkbwvs02Zp/DFsyATo
vFl7nb2v1joLaRujLLGkQXOJ2HTLE3uZZLfYRLF3PdLrNn7O4jeh02VisM6IMW8wYsh8hMdUdtel
+nD56CvZlt8/ny1J161ow14ZdZ06a1Md+tLYunxg5E/LoKZA5JXNOePX+J0ZASs5R8SMe2MoHH3v
9rBmqWxyt6Jli6TBqsMXflBPy7mtTLJAgEMK7zHHeYWhky9uT3hZwL+ncla5ODMydNvoSfst5lTb
Jthi7AytDGwA4yF1fz2hHmPgc0YhLe+3rIUHzDmqoo3CbfRhLg+iDkWbD67vLTFMAMv59GlxQPvD
4WYCbcxabmJ98FiAxAyoi7SLQMY0QEwc5+HvmivwKPBqNOo4bdRM8CN96qvcDy9SFi0GLy/U2DyS
MWWxm1QkUmQiPbAhOyyemwEZ8gxz4rBGsTFtcAFj+KwQsG6ZfCKzl+ePW694Wstl53VfPhVZUGPj
B3KGTUNYxGw+lI5BtXpvSF7hhuyC7uusufmiiP/B5BfG9Msz07ZNEYyhWjPXKXzz7nc4U46tJd4y
zujrrMw03e0UO0OEbnAPGVWobs0X9Trj91B89EjBmoXmVO2ui0xp3uhOX5HEXcHktJTGv+vC04T7
IAKRyEZfbN1EFk2LZU9SDg3ZIPBt+cTMbHJzarR/BwUO0+jI6Nd0ayDa84zIdaYuctDq7NTP77Lu
/8Avjk0yeCKKRaSRcr5jn1EhFs+0o+K8cGZzmSNgdvf8HIqx13ZQTxniXiIiUa6Hlu7mPIN7ROg6
dV5PCpCZWUxZ67cLCoQvNXCBNvv5fA4cYXKAkEoBrslWP+hlOeAkNaKYJchODBKexkpdFBIHPZxu
EYzBpk6PbNmK2ZZOodyWnOagyaDMCheImBIpX/IEVIIPlTkcCrcT0O/EzQ+ckwiSYo93D9RXhWxc
CwKrzZXyXFyr0HCxY6ijPCkOkyYg6AMuIy+g70dIqkPOSGpAf+so6f3qXZecGOESHPJfv/QmIAsV
aDzh2y7THdQ2IhBrpM3YjBiN077PynvA/UtP29rVjnuf+bfLjM2YrrsjJjDFgWkuGTsHzl+81nWv
n0rO/rEGPLyAVyyZSLNVTlL4y2gRGcc8DRhIQZ5UkRoUOU1rpuNc9FZc1jfNOFRN0Aun8nWOJKje
OaFp5w2mRAGeP+SbdTb0Emowi1W9JWTD6Vf5DuMf+IpnC22WZvcu/RxSB+u9NMN7oED4ITiB2Elx
mhfL228RstgIL4RYyg3bRXzYkJ3Li597V2od0Z9IX2dH1zmGs+9RQsVI6WhcYYNjZJ1LXrNVzvYz
qdZ4iiJB+GVOTZ2rBgBFoLcw5feXdYlBk8unPuEzY6nvyEeB2M1ErSIwirEY2O4CQaLuIqOjRHRI
hZxAO7XjFwdhP42LK+HCIT1nyodQCwepGil8MMoxbnqEVY08bipkBGZc3k/MCOwPrj2E1FdTdpY3
0C9TG+TgdK7F6ROQbAUVCNZelJ+agPgPoEf6OzYzmNQ5DWZtMNKCHCHCCuvZeIFikirO7JJPgBSP
31T37fECAM6erXtE2+9IhedkZZUQOy+Gmc3j91p8vbXdhM1a5oTnfyfaHyATJhXUaPqs/SbzqrRB
6ufoM6Hyn4FF//0Xtygc7aAhTw6392IreDW4FADARP3yOXZf35AEZv2im1/8kTf+IzpQfiBicQc5
MV6baofTP0XKBLQwPw1MktgCmelyMvceH6fPsOELkNskhIjpnwaP3nrsurmUUk+EaM3HLrddyCQ8
GeHMg7UNzhMv6geYGRbCesae18ecGNWRU1N2YyYQdt+0HTA5nuQ4O0hvGXUIHwR8BFLovDUEP6Ic
Lzui0YlOkVbQ3s17NE7eZlhIs7JYa2tlDrPYR3yLw/Y6/yIuLgLaB4tU95o8zd+/mC/S1wyzBFMT
7yn4PE4fgMIRyNgkeXj3er6efzXKBi0VBuMKiAGoHaUKeMR4umfPkmAAYLtm2AxXQba+29VItgsP
1aY5VSCfZFDRXDYz7YW5wrTMnXptIjoVgwj3TlUdMGcyd6OjRhd2aZi0gwFB6miUgEINJFp1R0IV
ENMExUCsThzbwLCXDJMGC4O2qwSbBrP4K2f09HlgW1GhqFAlcXuIUTv9AOU4WytVG2WdKfYP9CRQ
IGYkMQai/GdE9OnsN5P6w3XZD1NHfnyZZyJEmGWzS1p0+HrpOiy22VB/t5EuANtXhGKvVqeKw0sH
r01GuKdyUGm0d9jWEN9LK8PEhfsqyD1qweYcc5bv9rwskf1ks2df1qw6hnPbTx7nyU3MWxj1huR6
QFYfrfIEUscDAHu0smUh4qSIdmB3zyjOYhgy7lYVXjz8SGeTU4g9LDv553Q3bBA0ChlMFvBCAU24
jOLx2FOKWSn79PzESI6MH7bJIk9HjUcYqY83CRquGn99BtqWCt8XBKBq3QZ5fVKQHo6uSGEKpSzK
7QRCDFuMlCGdL8n8ygJzdd3qqnNmB8KTR1DTXy5DvAd5dynuh/ST3DBZTFEDmUlsHynTYrF9wMkS
WA2VCzhjblPv6kZyNxJnR2XER8poTzfFIpb3twvC40/Y0SHI7ssZUhwTbuCzau/z6bJyU2JW/TO7
HcsyzQ7S0+OQYulLrymcczzaW3us2y1RxsqMAFeUJPiqMuQbLZ6Vq5SxVMakJrI4RyiZO6AyzmTv
tis9LEBZnaOQ5UrRBogV8zi8jH5R5QhieIYaVTS+/1wmzDIWBCeBX0DgxYcS8zR2DZ6frWHLc79w
B9C9yWPNDvDYZaiMXLjfb4FkgxvyRkC1WZoZ4NjFv6ISeuFxx1iKeJYiEtwDSyCnzPWj84CAzh5I
sT0Uftk5UpLhkw+31HBa7yvzi3954Ci4AGP8SUP6IeIhfMqMuyAh5lNp3Y2doWBo4V/m1zFulG5/
KJfI5PTlTiOt7yCZzmul/yOejuXRRR9QH8p2XIDMhum+i6rqPNduzvjEQASiA9qEWX/SJj+I8Yba
Z4XCXOHsKUESYKAweBVqdf5Wvn7GPTGOqmujAwP8bJrInLjg4XVu39UYIbS81Jent7VYaf61i06j
X5mkDzVhlwRGZPSDVtIfcpfD9TKWLBM+D3dpNzMCxWmu/j0Z9Q770qheUDJzia8HQjzQu5mUXjZ7
jOErkg25hyFGLrg+QJPgDHnc3OBzPbftbhzQJ2NvhRHCxafbQYkS7kGuytNH20F7EIQvVmM9gUF5
/24dBwT4nc1CfiSjHeSo51dZAjcZwp6ga2GrB+0jTulagpqkwNphwwYKZPepfM5j0LK24YBhlcCk
ICWEHpAUY4s/xJGVvZXCnrtFBL2mjKAVy1cXlyp+kHBW+PkW0zQ4FeDVTknH/raI3CKcGv442Qfv
KbT+6Sm9oOXiVHxb1y3/DaMaMmKojQFP+B6Eme0lCzQrnTztdBg5FzNtCVF7b7DAdD4aRQIwTBGN
ygV/+kvA2d4iBnM5TJT0epqsPhAXEfj01XRC5A1TOE37od/h+rytx8TXdNhxMx2um29+rFO2JKXi
iM8SP7ogDvRUhGAG4y0e2fM9SbS+lqIJ5p5npuzSVtm0S90AK4JRDM2xT9WRczfRxJJi9RVPJm7p
8U5BspG9vfEXQTEBOHFjpIU3x+qmLJl/3XbsDPCCQ0bySFPIRGYBDjsgDdvcmbuWNF5iYxw5yBYG
L2o4MmkR/b+Yo3zYdwEwnZrDnxOfLNQIvZCj0keAc7tK2HnXzWhZxoZqn0e4OK+rX6AoCnnGetUd
vAlPBeu5uJwFs7DZVHgp/z5+lOu6Nh2y0tb1O7xCuqeiFaUy+WQnA9iaxqTyx7gINfXR1JaKIuo2
dhNu3BInYa7vVrAl1CMi4GKr9fOzkZrkP4yEZJAJg+2oRKyO9p8BPR4D4LHkQgYE/GKYNdbCntsN
i/Tl8zG7Lt/AQTIAxdXLYCPazZOhe7/fKezXNTD5PXcMKJp319hj211QfJgXhg1b6CVgs6bBIU/I
Ljo+hhmD+PMoOKWB0+mpciSTwFEsuDoajjRVk4mXj9MxFvWfKvycd1WDbXugC5RWICa9EmR3/tgM
Y1msuxw3jknvyPybfz/sPyKlm16AFcx7ghmipdQCeGDsNU5UjkJlZwSfgyqmSYB6LeIr8submT3m
5OA9YDwNZXTGy+biCLTGGDyz2T2otdUDSL/ZBoNic/LzWRRUCoypM4uqQD5BqIVLCmZHj3Red9Dt
VFyxmC/2DguwBXA/ABHffD4ZamcWFuwZ4I1g4CFsfnkgZbQAJNN31fyzvAdAQ02VqKRl1n71+H4O
sAm4gWtHwrDQOFxhCPZiVJ89hHB7koJascVVPswnSLTLcYBH7LEioy0U4qxVhl+ghsnzjaVyk6Jm
vOYYAbPirAbgQbVOkolQfboQX0zrvR0ixdbCCwxxGPh25ivO55DhpkYSwb8BrywKEsYROZ/iDqgU
MxacmxzaZOETHpWP8HlFMGys2L+JELy0X58LYAoqxELQcsFgNHx3mCkjiL3MzSSbgLm6JTFWMkKK
1qraQB2tbr+KTH5AkKPPAaV5TzAHiuDFfQaYoxgF/Hzead9N3x37IUMvBP6/NPqj3ei6IWYWv25R
ihnQbpH7v1majG9yBkXUbGnj9czFPFz0uFFObYWSbPDhUqrs3i/7owvUvEf1DvebGlKW1kQ8vph8
xZxJTy00JfxMjmRBDwmFN3I5FQA5Z/DwOsjQpU2U/JjI0G4TTtrit/Hqk0r5HcFdLcqkoN7FTRzt
djavTcwxkbgPR4krd57A4PpVTILjZmcUKTXYKHYy7eYOGS8TxbJee7rmUFKq3JBMSgxiGID6CZaE
McjsST8x4YAkWU0xP9GnP3DdctkpARIQG2OiGbUEaxyNJvqY7HOPf+Oeeix9Xal04dCZ7Zd+Nada
TWdIDzdCOqv3DMmAvUvCp8Zj6J4LDrIzovjy0CLqFi7JVcR4+AKLZ+w+dnQbmFRRcR1BLa/R+3DF
EfgEKiKNArCQm7JVczaYM5Y6QN2Pl0uSMSUHpRBqd9hClE5ZOc/lBXTfC2cReAgkU3EUKl3IalBy
V3ImR1lBU4hVzQcyOdMZPmzEsIRoQT8zsGy6VvOxkbyeMdpH57OoWYLYEPu4Vz5btmliAZ7AsEJO
/YowYUSSbiz7LQOGfcWdwTbKyKK3zrAToSAfIaM1oBodVDJxelwv4W3kq+gent6tXVSTAYWiVY2s
ogwQZpxNmrcrtyiFE7r56msAH+jMaS2d0+Krhtf+emwmIH+YcX4gXTJc7bsfYxoipL/m7A4TtMuo
NVsmxlshGh6HbREKF3WJ7ajGSAzbquxQ6pKXZVfExzOi3c7Y3XyiFyPHIpQyIeqBDw1WO1LQWBSf
kN6X54Whj387fniYsaNiG4QXJ2/wr/imADOY4gHmH/rtfSN/Z7+XB5aVmJ695wPtzDvHhofcmMrB
ZwHP7mbTycxj30TO118XzHtobF+W8+qc13NHvQrLQVneividkhV4wTWFF8V3hSiDDxXD3PUFwxgJ
fctt3Y+9+80b1BOzgvObq87xr4f0fnTyiLg/GwYuYvclVpl0W6/nz+Pf1UyYHFzLX+5h+kDq513K
4EfaqpTGH+6j3icSqMBYOPzg1ZCybhWmmJheyNuyPN6KqMXKmQZF+p08cQJgPSTb/D571bD3lTmf
C3eN9Nio6HVxaiNn0UTvcOMtUGyK+/zJETZylatgHKnXR3TL+fmJ8JkEz81n6oSzllrgfP3B8nQw
4dGU8EbHIRy+C8leOIcjT+c2ucok3VGR8KEJjtx1UaASZjy6zkhbJ+aM/uvSub+v1u8MtD8tjuB8
nXEnGZXbXcCoH/hnMYt8eG8PGSpFAZbgfKWXVb6fZaCZv8ND5FGhWj4XwqFQtisiWFRXp6V4vGBU
4oyBAOTjPCmW7lOVpHn97CBUl9Q58rn2HfciHpaMGv1ps4yEVED47la8YISwph5hs34HayZn7bZT
OpeQl8ZDo4OWCOEdxDsEbhjesBa4SW9ssR1pc3aPODVbkv1jjmAqI07BV4dAVTD+3H3e/EnuMjSl
nR479OBME3opbpqtfEe4/QQy8as8KhmvtvEwXrZnXHfJSnA0QsPw01eCyTWKAS5xl340xO6J3OuX
BmGVkd49ua35+3myHBWHW72mK8jHPqxDgMv3if1uJ6gzjAYP5G6QgnLWmY9dbLvYQhUa9wzFZCC0
GF0P4NYtMmIyHVcIe1LxHcItTkIIxBmg79W96Q0k0Is6mMER0CMJnqS1mxw+QrHTBOeIQwjbgo26
z/7VRya0wYj/KK3UmC5wQ0fJBqYSij37BKMQ2T6suR4dVPH1F4sIRb9fyLwUPaZFzDY5d+hiHKjC
gRlMeAWyhJ/wJ4B4tc02tLD0zUQWBXp8jvT4zesXz0dmUgDoJRNJOYlQXRHPhYHkCisvkumFJW95
UngXmAV72BlKK3kxXvSuzBv5LFApeB+wL3KLhlUTFFAuoRAGdOG/w7x+wJErPcX/1NQXmB9QnSe8
/Qii+3KkkJM2zEVYo9D5hOyjsFgJ05v42IJAWV9q38o30XWonUtvvJS5j+Jn2GDhjY9nQv8Y8Xg4
NfoocL5Bd/EmNUG2Gp7v/qUn5Pqq0K4ma+YoiWgUqeoZOyrAeFeS2N1fan72pa8rHnGKLxale9sJ
uIAMgBhEaC4quQuQV/2NgkXMatMiodalqtznDIJRrcSvKHPlwxtEGa7YkRDJLUC9f5tz0APbYWqh
Btdl52seg0pcUOBd4w1lIcZfmw7mtsk1gYmwvfDzGL/mXllMMXxKCJxPeFqfJwX34cfO83x5Xl8P
ICfMt6GeMagCcx8JDgXJ4cwoeDLAdUx4wT0CdDBbageTm1LcoJfoijTGXJkrY3GH84U9xImGDHKO
xECRRgzbMzoZ7jIck2HGip+GtwnCtTQ29xMdOdwjwr98cKrI2NTFt/YY7Kpa3c6w7MfEMuFhOjgm
veOjheZEEg9mfOdkCKTF3b/7uV9Eg5tH2mIUkCgRPUJmd4sy1v2xP4plp4+qpPFp9hdDMIkHFy/e
hZQU+MBvDH5xgjWlp/uN85mfoWcQ9mom9809vsd1OE6vEU5qOc+BJRr/myR1mEV5fAu74L0rIeQF
TVT6I7fGLdIt11VSHYaT5g6nfJ2l1/UdgxBeJBbrj5MUjI9vuoYFzVI8ie9R4Rf0+LvxUXE7ZhpE
zgWFP9pnqy4w47tvxrkvnuW8fQXsRbvmOCxGmzy6hbfwvhtco50qS22wZERM08wxosrLY2VpLrsw
83VfTc/JKL765+QJSs90A5eI4zPS3MdWPuqpnt59KYAOYaRcyEA1eSsoo1byke+9IV4urj6/0u8u
W74xWXBdt21vPbbZCu2be04UxoY7WK7x+dAFyuIDlyFVV5Krrhonj/hIFvJqnA5JHnX19DOvc6uf
j5jiILmb6msjyiJlKfuVpyRY8iZakvHGMkf83ji9R3Kq7UtMK1xmZemwyP3BHXWzBz2Up/oKPyzP
jV/euaeuHyEP+sbs9it361D2B1YdTMBsnseVV4fgHRRRPlOLZMBCg0zONcaXqCHmKFrm1yRfmimr
bV0zRPErTDOY3OH/NGOgFFZAVWQgkdCeaissmMC9l03Qu4iUyvDPtdoF1OZ0ZrU8omeC4DyQwgFa
zQXlqdf+tCEV23iOZMPJfrG6477qQmNOwNISrUwXnlddOILUMr9vMj/zz6t7jCSJr1dCUCixEqY0
y/vmujE+1pXKzm091CRf/EoeMLS8pPl++MqDG/+8rErmc0JqgMbj7+GvJBzEGW5j8TWuv4zv188o
yfd5UASXFb8ZZHPwvFc4gcLmv36KeJSMlsbcXL5Cnte//xOv1PBZDfFz07iKp2KfnDYuTXMySbIP
ChHOd7Q8CByt8+riTJhJXaCmvPhMu6BPa480MDJ4R7PGNlIN9f/y/ctIs9429rfkYTaMkcN49s4J
1kKNxMjnbAMCU5Hn2K8X/ABh3vNswcCNxhcjJTfbmyt0jW/y7p+Hy5zW1lxRtzOqv6wnu/LwmGNE
vCgCyQOtDCe8omegeFydxRDmC3pBX/2mbTHWT1tdYQ57Ysyuyb7CDfo9f/yMkfHPkfN51YyR8zu4
/eNQgAIb/s1zODxPPOe68wGpFacWk2TIcFzviMnzErmugMrZ18CAOHAX2vE+TIGgJRpkqz0OnL6P
qBc/w+QyVL41X/MvMe4UhIono29sK/eVixn+gpAl0qnL9BXfVzLWEZf9h3RC8hpCDOB9LTADRBvk
enPUhGosB4gLWfGjkIkG9FD8a71nkgUwwOeVz+i2jibHfFkzlMxgFnAiqCcu4IH9HOik3Eq7SYon
6LqubWlHV3ZZy4GEvuw8B61hUQiqDyZNDnzTu80QFxjCmNhSVMKefVJg258NFax9BpoMKj/nggK5
8ynusEnP3MzlV/QAdOWaaDuBkYDmxrDy1CDej+DtMzpFxQbpBjNUxgCgYQ/m0kvaJNGYNYeGNJGZ
6r7LOaV6XzJqgGTDwxXmNIYKLyucm/1F6AwBY8cnJLYMJekcTRhmkFhdtEbMOswV9QooPz5N0ILQ
G0m7IoEPT2/KNeAQ/ND6AJbc5grpbq14yWrwiNpdCwGS8baY3sszsBk4V1PaVUjE0I3VztKgD86x
41vXfuay1UDIxtMNdSWe+tA8Wpt74BXBKb4nDBThRfCkDhOPUZonYDTi4gL882r/2vFm1py46uh4
ByTCIDictzckuxx97xnhK6fPjOSj0/9YOrPlVLUtDD8RVXSK3EoP9l3UG8poVBQU6fHpzzfXPnVy
spMsY5RmzjH+8TffO52MB58fkszGwFAbvJ1Rxrf0h+HnRDX7cjgIEBgdRu1IMmBPPlRaGN7IaEnl
SeEK4LXkZeCxsUG3j0/g7CiYZoKfCLDY4Udc77oCuAo6DU+SsUxyLZh7YC+GJ9x4MsMbumx6cf4w
tA8z5DfJHQdLGE/Lm8t9jUrL+yRiFhdf5R09QWabvGNyGjBndFtiB+CYI2cehoZwAoZ0YKeo7e3v
/s57LqhSns9AtvaQS6DIc7CEKgtVsDOdJrP3DJDlhFaSs6sQvn1jdWcCE36YOh3wkIhuEZPtqysA
NAvyxg662qlImHTLjuwkPtOpxnaNfR4M9kAIXySHzAYVF2ElvC3gz53slLNvAyTAPO4DZwiyRrJi
wkD8hssFBlkeLg7zeKiA+n0qSiqmFI2lh1z4I4967owFL4xAtI1Dr71WEJnBMbnZUMbBmq7QwCAc
BXGXNDpLRgEy1f+4CjD1gXN7W02BbIRpHEUUdbeyhxIF+mjMmV1C6sCfgn8FO0CRg/ch6gA44WxG
GEhdBYOKnpV5JIckWRG1PRNAMwZrcHpLVNTC6gziWuxJY1esBvcL6C6X2GMhytBqAruC8CMpbJ1p
BenvcvOJY8q4KRlsJCtmmI0IZ8IDrxdPlz9doHtriicQO0SLV6EQ8cMLlwNwzrrZUtYtTZRFttC6
zrMTfBDCzdx8w2GF9ZC61KEjD6ycpXnGeyi9fsqe7WZzEo5sknhS8Gc8mUPmEtSIaJfQSqsOwk2g
SrihD0tbcHOnvfvvWudXYu5lZkp7jKRHggKhTgknrsZYD7BQcAIY0/DSRktAWXBUkmUwtAkYOAjc
09mR/8TcMSPxDyYMovUG/iCUe+IjyVFnbkv/DI/pLfgLIMRjBojw5+j98Q094D0rzLmHEw1bEaeM
ShmnJLxikPMQaaT5qLo5YE4umuJsrkYIvfFONkhigZ6oesminhRfrIwPqIJxphmnM+wJVyIb1QzY
KTAqkE2RUF9MsdiktX78acLHi9TjSW3ZyFw5EHAcmXT/o9SYc7B9BsSaIyaSiHZUBjqWJgmHtTpK
p9fWx5sG05mWTFbw1SOBeTZJvtk6sUkFsIsp15+TL/GVXJs3ohPtgvwQkcmE+D+xOqcONGur0jZU
Dir/seSRWLaKcTWwYHZhaurms37SOenKDOWBg7+TeXPbtYy1J0YZ93HIf4BNxAdK4fGp3TzJWwex
s3iOdHxy+CMnUkW/jnEdZDZhhyvz2q/LC+tuYg3CIVN7AFb7he49HX8CZac4NRcMarVVgnH4qmTh
Y5zCFIXAn2VBeMkCNG//QULPSMIbcYEGt01JFvW1cJ5Bv3/fbYjECT5U2xowHVO5sTFtMAYIi8y+
+6qtk4GMxQmBmm4dGTZqQZg8kkU9tBlceC2WPPqJp9kVM0ROnwrJOeCWndLa8RHtNciIv0uV001C
B7MA/KrGPSPLuf4JbuoY83Re08B6b+B47V/cGAhzx5p3wzBwLLt48LG3WjKh2cpCinAEZW1gCQZb
aPaCzAJLBiSA+SG8A2PPzjWlyOuncxwRsGkkIY4PtjbIWBvWO1goV6Yixhk59L5O12VzQuETT3eo
t8LuyiSsP94WWjL9oKoONWE8R+Sj8wCRn2Jsz5WuHyEPnph31GnIHA1R29vjTzAmlajUWA/5ZghW
8GT5KdstMmVRu8EGx0vAiJ6rpw+PFui8u0U8hp/LTodvLBJ4Ihuu05yx6td9bVgbMcEgW495lsh9
keTxM2RUBQOE0sQpEeOMQn3IZkxwD1tW6cJ0PRB2f6PMrBDMt9K6xTSeV5z4EurnWTfRlWm9M0cB
oDYQEEQSkFVaZHXHzDn2XqBUy6zf3rRpQl/9uEh4sCMVWzSa0+KHUJ2Hf+o3/FAXrdjzquDLqd6j
uWdtfDmYYNwPhjTHMXlsKAvsLl63BSEorzhgX+SApJU/CqEHt18HsZBG1fjyRl69oxRSQZy5P+10
o5VL6DKKr/cn+VQMdq8OXq2xGnkML8ovOgvNpVpCqwCBZcoEndJIc8FRTxokMeroB5UZETjoKthf
KdxakiuFxr7H85lbN8XDft5P62l88z8dFBlKuM8qP3yxB8XKPV9lT1tV3efyW3jFw5WH7bgazhXf
BW8L8Y5HQgVD/AndFQ+0HKeqMcICclWYtMRMGApnpGHNFMJ9c58AppgIp9BAQMMwLWzmHS3oMosn
Df737/Xo5g53rzy3ksEm38S3TUr12mUWxu36Kb0MVMgHkVKHMTTfMxpwShDaOFblYewM5oQTw8xC
BpKxYXwrR55qZJyPJu/kXOB8WloB+WUR4OOAcVnQPrwvLpOCTGrMVupBIxjsgUeUmzwXd/VXTS7q
3e8kZpQunEH6sAFzeZYzYGjFSW5rEnfcdN5iq9xZHZqKE0QhrjlnasBvh0mL1KPdGAPv8zi/BvOi
ZQxXRcnt59YemDXJ1BMYusorNEMZY3KsOx0Nb0+MyvRLmUJ6MJajoFEYkjgmTvDGMn6ttGLNgFfB
8a6hqhjgsy0cxX1ODDcRg0laweZLdCZMhrEgvji0J8Wa50h0Zi1WHDzWTIDTf4zBl2S92TjgrLLP
P0i4JRwE2fc8/ckqPA9Gl/T3aRVR8mcidjTGf7j+opFrlh0Y8HurGZtPzBX/HYMGc1uC7YJFsxLn
XFMexiBLAJgo94c2Vzjc3VkT0YBu5ZZOMUhFj0XLNMCC4Jf/3rbDBczdKP8drBos7TaMf0FyNE8u
nP4ipUThWB9snzGWiqNhcMfLbaYvNLzbtkVkrP79b3bbjnAmhhJ6lxFjFZG2qvljs9t0sOKfFs1P
5z/W5d9zWXrPsPQexGdGo+C//3PgC564iHQuNuZpdu4DQgy4yxi9jQerh+IUP7dpBZBQo1/4HQbJ
VOAKL1/x8BgIFU/8H8MKl3ccMEELOHW84bdnzgYOsEX4DYF12B/d9xmQ5iL+VkI2kQP+zP/Ec3Th
p8Tzn4QUSwGKeU+YQyN4nQ6OTIS92NeO4u/pYCXFP/Dj8fuBWXd6M7FgauvmmWMwfyu525z6fMfd
gpLwBScC6pmbKa7EnsuNqi94g4/fFAkiJiTs4w7gkosDmI3PfxRv9IOJCSf2EPiz4dCuOL3k6XI0
fE1qDIbfeNBvhvX0pZ66hzKGBNQzjvp4j2FYPzw12Q3JRARavnPHeINqIUpm7zFyOecmoucWAzB4
oA9niEs6JpM9iQW2mTIPGdfnt+7kuzcLJ5i4DCeVAEu7eXm3yqlREL08BSm+YXdYj0hTBbxbWpSf
kV93w7VUfAB6UvpoGd/vfFdS/1EQWCs2ctT6qHRZT1iWM0eX3Fa/3GfpcC+nFnkzK9Rgk3JPQDEs
aYCSSVW41iJ845HPLB+NQTq2LO4xdfMaMEHvx3QeZ1I5zOKcqeM/2Z2cybcYoLh+k6RgD6TFaN6z
cYeyO8QGUiK4+FSNw9f13KMryRAS+iB88ZpipC+gXvD8Jlqhz7LfV+12EUO4WSZft+apinGotbZc
LAviUMYf1f4ZQewugtf4ADA3WodV5q04fciOhH5bPAKA8fAo3ZT1H+b++L7KIVPALNL+5MK/MavE
UgjAd1HIAZCkTl3lbT+TyPmpqeuZVdyW/X3VDNwPJvwJ4goUP/irjHPK+MIdnokioYJ6zL7W4nVa
fW7e4zQaP5sxUisIjrvvd95RvB3oGa5DvMAZAy4kb9FVE7XHABVjXDJQxoezcj383RbWX203jn5+
9u43HFJo8H7HNf3BVfOG5vypingxY4jaNt88oci39k8SzB67rpN4YBc74VivOTkMp/SxtjSsMGGn
uyJWtjYyUmZtoR6GQYtE7SA5qNkOWOcTV//znXW9BfJq6bo9wD/3p12QnHBlyjeecdpjsG50U3sg
Y8LQJVfz2n2BC/TMkCZDoMq1YXWrxspQn9k5K+HDqe5IxyzJevW2xrNCMZtI03zgVtSR5pHpqDHt
LGPZ2hKmkO5PTw6AW7uAxlzwhlWQltqTbkEJiEnVWja8bsnNWWanlz4loR51hqMd5X7R4m6zVJRl
5cAkd+ObY4C8ugOEFhA4xpaT9859F+pjfd3iYb5OkQScHTjHk8EUYLQ9ZO/J7Q/WBnam1Y1A9G2O
252vlX/cgrELnQ0HTqLQuEE9xfPUef6+YPViTYxprdgfm6WLgDrD045hetWUTewS4+q3iTe7311v
0DmhRyoOEDlDq7HVvpevb0CR/c0tbZlMRnQKmWKHFY4bS5b2F4HwNHXJz7y2b9q5Gavd3p20MQbJ
WaBjUMsahHeunTGBTKtZWQOIk/tU+DWGrFRZw+jGTXY0DEt+HLkrjdjhMsCLWAljBacew2+QuygT
jYGNfjYy74tc8YHX8FReNxBAb4/fRkcWpI+c1wMo5zsdmDbrmAE/TA0+9bKT6My4tQoog94XbHOh
Xxaj7BTLkTEb2lIPQRg6aZmsTPXmqq2VFce+39dK1OM89yFQ6Dawq2RuVph8gNuMYPw3rkEexVD6
S+PD5+bHSBgYRj3s6qeJUK3o6EZg277YOp7FUW6XKlENqAds4+5qlKl0Fhxrw67wWkoGs+Rp39Ea
N7+UY3e3wzkYXhA2VQM34afmJoUvJnRHBB78aekye2LOzpaHs9kzXchahEhqNEnQFCTK/hVvGLJT
s3xxGx4iukHGZ2ApqkJTTUJqHoTuONF+tun6XoRPaKAoCD18aY3Kw44LOOqEoRLzfi5TDMF8Arzh
XiZ/2R0D1rmRmHYPoAb8uTEh8cIyfVpli+13UGj+cE24VNzBqwlkSscvXvJSP1aRU90xWHMk7MZm
j+5U6RuD1A95JFGR8l9UVLC+9MrP4ZfXn7kG26bgcJlhkywVc0DI0zwZevo7+Kx73HeK2YK+dRSR
kjOU7YUGSXmweTAfxvc9LEz4xtZCI62KFvPrxBJeSti3utZd8ekfNRgrf8ufrsCFyAcpXLwYFOPw
g9IQ+/yhzQG3MmXSFrH1+HkNl9Lw8BovfgfqfPQa/773iIzkl/udFfVOrZd3ypjerpnkH09Qvz+s
I5GWYWRjTwZZpI97m9Q/KUwR0Ulkq9h/WBxg0EoTqMEu8Z5QSlFm0r5at9bnskD4NBxYoO/6Ianm
r9+n4rLvQnTBJLNmIeRkNhg5gNq6X5zaEWIyw8N11Pr6d/dDksMcMRcBiCipUMATq6Cgn4qDzufH
YQwza2TrTFGgh0T9/LviPpTnMfXRYNqEsV+FAwccnYpJtzFoD16UuH7S+FRhLyKTDlR+ADPwXzj/
KbhjO30OsDFyEYHeMJ6E53sXERy29JwaMzO23tuGNFkm0d0WTQvFIfs41whuPdjlDX4TOL9nqsLz
WzvXaPSuXTFGogS9KvsSliVaafhNwCnhc8Iaoa+15WNXXNNVAV7CdltNXrUrIwukLvptH06HYY/B
gG10gwaUMD2qeLLotuWeZ8ucSqb1ndAULExtDpsMKv4AfQcBcr8PkTOeHz7J4gsR3zd/MhRGjM70
BQT4m5/jb1d/QhJj7qzWQUn3Y+C4e9dQ0N/GG+GxI2OQTExzyN2LLtZYUWencwTcRPek732a++mB
/k2Maolk8dSwf1w+L8TjweDrasUBwLHrIH2wwNy9QprTzBeb6g5ADNxoTz9je09FPmfxHgetlz9c
mjEIXAYi9w02f3Dl7lw1zusCWYxEe6mBkGAJvjXK5VGUJREgNzUjo8vfQmgaIYa+TxAOnpj2zWEu
Q6QpW5Ej54ywEOeiVayn88Ii+8UchwHLy04alCl9BEnr3dkGTDmkbR+km4N9cz8hu36ou6627oOL
3B9RX+vb9usNO2h4r9VAImkUXykmfM4HtlHKYC/2PgCuKsD8/t2rUfEFZpxAfmx3FUkcqMmww0cG
qivwGHXwa4mecjLMoQ4v0NlkL/8x2n5QYrd2ql1r6ElSf+cYXLSRh1AhTRZPqpy3Ou1YX7THiQke
8zXK/Gdk9hGANBm3SLgS1W+JqQkZINXJgl7yMe7WyBCQMZbTAWTJtVH5YM9AC+BhgILvXTd5uRKB
mKev/Du8am5a5LwbEUWBiEGaC4mVBPdKUG+zzwJaY1ZhjSIzkBKueyie3hidYum0Trv1Y4NdBEtA
fLgttai4IO++Y/c4591mDTf1GyO4/XBZ6efKCFDnGybAlbGFzm82wa3GFzh6PXCBhqLxhFiq47Nb
vgLptWp/pEVRHmWoPwNbaf0PuRN/ioy0Rtj3j5/yOI9X39epa+jT/QpbpZE7WFTSheSrG7tcTqH/
djEYTkvIHpC/Syj3naMgYr2o1bW5MeHRF6RiyEeTISfc7FI4cahEKUhN9EKqK1ERBdIE+j4EQGAr
7n4tGGxg8AyrncrPFCKBR9Uu01GjXSqyditCMaBUEBswynyYfgNmJJVnMD2Ge2448JzSmthhkcJJ
GBHa2HieLB5GNOIMhfLmH+7mN8WvQuMUAxv2awWLhJGDJ1z2gycc2okyRsGBw54dQ9cchsgxGIqb
3uOQhclq9JmN3t7r8pyhSUQwA7JketkM6i2+6sz4YIhBrY/HBg2Yb/hKbKtbTp/MdIrLll2Oyo/C
M/oOf3EmYN6UvddfOiB6FaJL8yl0XLihinYFpQf64Mq4rVCOjx5++/DlPjB9TMBNDoCC5bN+9+IZ
gy0eAnxUubtShFV4AsJdCosVcLgikH5bT3OPUPxhyn4cHLgiRXALTQhGMlMlMSwFU3iGt5v1ZPTb
/BRS9P3Jli93xGRsE+N3w/R+KoJ8O+Y46HpQYY+ewn2hHOwTbNsAKj/Ru0FURN81lnNngAcudKER
GhPGc1j/8WsPEsfIln3GUTfacebVdDrMQwUrv9r+Uk8Q+AubEESQWsoq72g6XGmZHPoRBNjxvQ16
ErYQrgELMO1BfvFhxIRn44J0hZGTkzrzDvCr7qBQXzlhTKZuqlDVjvJF93VZa7j0iRrp8kOW4ITI
JA8GF2rjUxMLB7F3fqnVDYG7IrgH5hX+yELjWnVrFI0MKPBZHk6SdnebJ4x/ZUTT3FSewOXBu/Df
hClrD/10m+7V5Zd5CAv90EtiksiJJRIC0e+GnQS4Rvk1XLyLTi/Vel1uOFnY2qXoXBEP2/jGAo9x
OYp/0KE1k2b1QnX5AD0jsG8ySpmO4kWB0TjUOdTRE5ywqGih3ylYb/J72onIvDabjsDsP+EwA6iN
YgRyT0Hig3bIYSl7aHhwt020fJS7n/FnNCb9jgguYsTIeelAvfFADwjy42TipQqlDnqd0vgcbGzN
a9aRgcdqUHNw3ozDCYmCzcwiynhTjvC5RkfIq8MsrMLkhRHJZZTB3B9DHFQhY/2SlEZanh6YB5Le
sfDvf3jHPdzv3wywGxDxr1w0O9pZ2Sb/0jZxFFfHpocDzab/eUxrP7fvk9uuwjmcdYMkDYLefazg
uMQ1G1nvVIsebutxyGePhbrLVpxQdYc0cKUKyhOrljSX5uVO0KD6Xb1LmBkx3uT5+SZeQhU5M0dR
5vLK3HCTYGRJB+6RMzO+w8+b3raGYE58pqSYYYaziK9UpeWq2SAxpL1bvYAwmaC1J+aLGzEVfjmE
2zAY52EqCdNN0F9B39m4wQ3jUMOC6LVWfshPXjNT/qzUbU5tuxpMBhP5JDsN/JVm8zqkh/yQu826
Wqjbbn3fKxto5IvPqpwBzC/mNQal1fx97Lf9ViUoeyJj37FrV3CQcSD5bmg6WIPYUJ8QhPfVpV5W
m2rT79je2lm8YyuGaQ5Qc2PmwHTF1nf3AzB1vhld+b1qweHzkyhf5JlbnnQmoAy/zlwAI8MynwhY
CjRf9uckb40f6Ch4Zw1+6m0/Q5ConuJrQTYWX+0wwArJZbeVczEBvAaLf126TXtqNvg7t+W4Wdwi
bcIi62NhtkmAuQCsxulG8Br6WX2Ut7y0z+pxqDYpR+S/g8oqqw7Jkq0Wg8lTJrIk4ttqcT+oDgMD
rE5gsEFXoB0+0c4w0IRzM7KbC9sqK9WpPLFAMRPb1UyeHlP+VQaBxyEms0ia5cBz2cLSZF5yQSdt
/pQoyX8yhLbzCnKHAxfgH3MZk4jPH4g43cxo8Z6M/Epnd7QSpFTkYrau8sfE67MY+c+1/ivyUtYt
YZlwe93s0t1wHfUYfrVMZbEgO3wuX9MKu1kRatuEd7y4M9NaMhpD7tdAdZh8NsVOQapBU7vodvHZ
CMvgHo18Zduu46iZjfzm1E+Maz1Jd3DV9iakLeBEYAHAAWTIM9BKGziS1mL75p7373NBqip+y7/3
cYDBr+pi84uMj2ocgwP42Tpa2z+K9P4IYVo+5RdIH8hdGPAz7viFVQCrvr8q0NxfaFwFDwPYaVru
YMxsnyrEDPfzBx9J+c2YOWi8dcxdBCw7bRbS7zvs/+ojaqC6HBuCMgCVBJNY7huG1Rx6Vj9UrxW1
ZGbxT93lE6o7Fx7k2xQ7LTQTPnOSxbieR0ERwYxBOH4wM8fwCuKdJgyh2Hz5gOUFt5G9Fo46uxIf
L3zlkXLhfYACrBCGojUADXZYVMuaRTpcjR9w56CRZAlF3CfEyOBEaDsNC73nF9o7ASTwn28Y88LA
WDAVT9Gf4w5aWWjYHhrt6z8fMtwGzCnPyW9hpYKmnCfHpqeBjaqv+hWMXPhko6MyH+D3pjpPr95n
k34BM/GnCYfr21RexJsBrKwYuuVgrR+ZQOLx/GDky7Oc2e2xFeeYscCw1GJBp1m4soslzxTEGH7M
MIi5JBU4VhLMw6EKiCBGNptzdx4uTX/o0H7jcz2lL+qR57Ma7EAeGYryAZWQD3oynQHzVeG3rvmp
Kt1kk1xGe6valbjAr5pdsSL/eoh1EsFeF/Pfdfq9frGVBZ78kM5rZ5yVPqjP8ro+wMGafZflGeCp
P5vHdq8ti+v9BJhL69afX9f8CigkwyVdm8dnPO33QL0tdBne2wmGJgBrA3/3tz/Ia3ltHBE1Xp8M
chFmndr9hxsXFC6n73RFiPOxRjKIqQ1oMXBvP6aTTEkyBCMZ59Rm6BV5giFGOBMMKQKN6R9C5bmC
pewYesU2tnXooPkVJA8ojpsQyB58KdA5K/Eh2aqLbvldakdARfmcBIOpumBYMf2GdUACOIP8AxFR
JcnjOtK3KWkGFLxU5Ww4gJ5UfnDGQKogfiiSKwplNPvoRthZIe2AtGVCdYmTMR2ZhnEy0rihXQ8w
VRfbLaLjhmsVJ/IbOh7h13FHaI/lNf4M4lrXncd9hYP5V9hzWVjlpboD+x7qNrs8u7eikKtjwRiA
/oBnAxNrugx0byNmucyfAfMIaUPvLlZSNgr2hYK1W9DLADLh8wivKDy+gEhGIpsbkz1CASiHIfBR
v6Kb420hx+55aSl2yFR4UBrWorLavx11iuwJWnJ6oS1T9k8cVSn0MHIYdk6xx/qMZ+kKX1yvj4Ch
N8I6RuycFXK7oIALScW62tdv3L6EClh+ociEZCQeJLJegRGgVHClr3TgfGgfOIrgNyOErjaaGQ6d
UGrK/zgWPBuxYP+yKanJctqgapxjg0MJ0wqj3wwCA4RlbHbrte6PEJo7BVU4HsOlo4h3Q71wvHNJ
7RmO779BE5REG0ViBvVlwjsenhCSNOuyw/qG8ceGsoRVirdd7tINHiAw2bAmgdWFog0wA6H59XmC
rfLtXOyRd3f8OJaYYsiYtGKWcBz8sE6nB8LUT7xZWNw1VF2Y4Kt6x1li92f8T2HB7q858W6ahOWs
P8Y7bVIsnqtE5E3IO5ZSBohIFz1WTcqYz6k9MUPOA5itcBem+UaaY3XAgYVaMISwx8oAv+DUPJFB
UXs5z2NyVH76LWv4cPc48NJv7KLc0YRtQuRUNikY7kEnhnss8Xd4aoALiUwTSA9QqIQompOlEp0C
rSj7d1l+6NgZurK+CR88mgy+RtHAO8/3KAhMpB+g2h7kvhtqUGxbtzX0XPwIT9jPvMoAorxPi+6D
evV/iG4W6EnZI4YsQIDJsfANJWiCfYXNS6WjEToOSjL6MBgNrKHsKnzwUhnu82ZgdnH9wGBkV+Lk
8AULKkwo3bCNM6L08pRRb+LkvJOv5e69K09pJh6Ys/iesQmcjZbfdR2+hRNQ2P5R0syGWP6P6+t7
x+HSxUmnKGR97umZmAF9fbYpEADONwdIgYHArgVjDKkYzT/uoD1SJHHgIOXhkM7tDhEEt/47/A5m
Z0DlyOtGFowpTtjt6dNLoyPn5hcBE+ZYH4xpm7tzfSW/S/cRXcn1bhhja4rz+x1jszHznQGgG+Ti
jLGeWCfY9fQeuNmCe4Xjwp25UGEjj/s88WQTwRVIUNle2fr5AxRSmUeJaMC4/OcmwPNxvxb7O5cQ
QiyGPNi0AIDwbrgA2J3oJ/41NkhL+IIPfA7QVxbn1xkJyuvMasBiR2/BxoltAh9PSG+sImf8uYEB
vk8Xs08sSXGP5I8gLBdbLUcBES4zOVxITBs9iGgdB2hTxVI5IP2MkSauM6xNrMPizwDxvfZ0Sg99
hbabx0Ev4CnY73FlEBxfcBr/9oOZChceqmfM0GhL9beD8k0Ei8mqj/qDBMY8W92Mg0HCn4w53gRp
05NbtUX/Pu/x+4a3CKGwYP57ys2/z8tv6ADp47hfeW4pDtSOWbuXlfQLE95JR2t2e81e9x3q9A+e
EgDXWTnDFJOF1TTDlKcdceJC5F/4J7U5nqtTGVdKJNhYSCaCrQh5jlpI4w4opUXaryHdZBAYIbVi
AN1FmCOWu9v3qBODYM5huH1TVwcF9m45GWBf7Q+nhdsX2OaxxatVhpQJK5c3P8RCcN/SBcshq09K
oAsdEJgzivYNKxJcW+WcnNBAy8N9R4IopQlPznXMNa18eSGuhGGoAYN995F94U8LobJ//gD1PY9C
5U2NtuV6nqN/ix++/l4g+h49/Q3+8My+l4ObN4AkmLEqiuQHc14bdlH6rZMHCH2h7tyohSiS7ogF
ucft6F4Gm/bKGoZDFTx3dkQ2lXkuPHPNNirBdVhCgS0TNSQlYd8lp25RawF5kc3DvpFWRI4Jpj9U
b+RDJDOyhfDOL8ORdeTq0LCWaKJOwZjfHSYBm+3tEcwrAsCGUxTsN+J7drhekhfkprFP3cmBqWr8
QMBq3GeKYwOyeKeG94fUnegVXiZvN0qfMLYGhr8bnOHCPoRzWI+6G/k8yA8xErK/hEGUH5Y1ZdEW
ieM7iiptJ42n1UagfjCIX2Dy2Ini4NQ6LsbZqHz5DhE855ldu9zhqIjp5rfwuYe5vY8EEd2kny+U
iTKgmX3OUhPWTz3ZY0XiGPPdkS0HCwOStEq/A5InvMEl50fBMfna4HS8F7phF/SVs8JCzpWBBpdz
TbrZ8mGXTwcQNEOy53ylEz5f65b7nc2ouZNyYb2CwQOHaXZAfht6ejz94t5B9VpipIMhQVME8waH
TvTmyh2HWcGDI7Ihk+cYvix2XH61pRV+UYUFTQsWPGw1lHuY272jYuRHLXYJI7KDhAsWhcyssSHA
8aDIHHmXNwcVn0lBPCTTJgnwBtS52bMri0tzZr/B4Z0lFQR4/LChEBkRErgdVzUXUyPesbYvr5rk
5ogDONMUYyXOFeP5k0WR1gbj16fs0VWwshh4Tjym1RbbLz/St1/7sUgDkQqW/AwCbWPaxqaB1QIq
a9AhzQDbij1quUqxNRToAHhcvFaJ/Rh2mXOUg8uITZs7UOXk4tRzjkmOoh5h0UWbhTsI//gNYt2N
jxT+WCe/CHyRvQ+jpzuzNov7DWloh2UJL5oSCXgs/2xackXei2+5x3Ud9i3GJYmErJuQA5gbAe+b
ixhqLGc4ZgxxF0JLjK98clk6JAhoaeMje0RyQgLWi4BlXSGa7HaisGWBQOZN5UtByM3AgZb6hX7M
R16r4wQCh26MoQ81LiFp7Fg11AePBkq0aR0haDhXxdmMEoH3wAZlaA4uBGSHPGt3+BbZsChiMwY1
FlE+poYhgM8ZpIt7IJZnQsaKJTNJcUfcqGxa7ObIK5eMDNiDuUCM97xYMPWAyviMyL+B1ZjhkYZU
HgAjfs+wP3saNhvgDXPciiXm/HyE1JLIE1Lc1Oh0BRyT20nn56+p+vSap6X+ddQk7VR03qUlxnMv
sk/GmmyXM3maVxx71jsqLNQISNitz+pOvrZdGJ5e25npaHlQqNYQ2JHA9Nph/6KeNv0ObHPoxEow
xJdUgmZsNS7xlUucHoGOKDz1UiwX1BrsELAcGWSG0llHLdJMEk+/TEbktztdVFpEUiMklKzMBxzy
hJ4mXWQzqiHeP4ZOIS4LcxlkmAvlbPrNAeFfwBDp4eY/sYdznnD3+Cwol/D9kNDM7ujbde5xO/be
q9LgDTEd/pYBQVW4t2rUELueUYuIsKFEpM8KybtcGQ4tmMdAA203hTA9AF5XJ0oItpNRSGFWLIjc
cNGtgcswYbYo0bAFeMez4VVl4sLZ6yayjP+CY56RBGHLxuUuk2+fbsil4loN7qNf2hxqLlwVh0eq
vHxzG7rmzXt+HYiGYNsUr5JgKkDkQO+SFw5gOO+bXQrbThD6mm6BIDOTbZ9WNKCKcvC6u0BjxPTY
dCT4pxgB3SBZWFhoYOp16Deg3O91IcBuuM93n7L8B3D/QnaZDeIUJjSh4XNfzZ4XhnTe0NYcfCsm
2G2G5VkLi/WAwRGhjY9pPnQKam2H67I+JT4+aKpd3L20ZLBH5mcAOsM0bw7VHuPgDOodTPSnpeCE
j9YeHxE8oHaU9SLMnh6EWQUeI9JU612apNEwesVz5Mrk/tBDURjZ2ZJSGIMUNCaUo5SpEh54qUsH
kU94Ao4z4VszSlbi1eIlt7V2voOkg/yjMRouycap4im3rbACJYgGVxZB7RcFA7JY/sO+8D1XNtUM
X/33PXgNX8OlMCkUqSytfe1QYfLlfz/jc44Aj6XtfX1TBf17FHMoijq+5TNf8xcpMwu7OvNr4kc8
iKaGnuhf/ckFxWrw/ldw4s1FJwm5AKMMT3LVGeno/z2QdTCj4XfjE+UOthJ8E/8RBQIfJ/d4CLUf
CvQbCa4IGXKvhyV9gMdCccYT8rT8mBqWL6gZWdD4gqqaP82v8hh+mwaeR/LFf1/z90SdSSsA4FKI
BoSLl06cD44Jn8HfRKVPG8WpZvWFD83UlkKbKRg/8bD947yJB5IygAockYIRvcWYiuPHYeMzX1NM
87JY8fH9oeHjz7A08Jl9Umy4hejWqEv4yREQ/9+zcynweP6Vl2Wc0W5QSRkkv2EBS7faj48C9Bat
kei3eQm8IB7834vj/XAOOEucBkpv8Upo6BGW/DsxnAbsy/gnvuXccDg40PcJP+ODeE4Rg9iKzzwH
dtD8/f9eJm+SL5BUMX3klfLtf6+US4gv+ituMxHdFu0MF8bk4/eRUYDFYvbEi+SFcQR4HG+f5+UV
AsbQNa6Z9y4lIU7iAPIewNYYAqJUek1izPf+j4W1YDS/OjwesEhyavC6OnGg+VN7pokoqjBTO3O9
8WXl/vt3vuGD98jfajNSfcUXkWh9uNIxFuMQs55T8cLl7F0OUIfAiVBM4n64gkgf//cBIqFtDNu8
lCEjRNAE5k17KlCGMcq/h/33mTHUm58oLp/5wMuEec8DUFmMff49ET/ioTxpyk9e4xSaKG0NNdiD
ml4AgDogy/Z1JFaVEQ2/xkN5FShGbrgL//tlfkgpajF/46v7kWTwv9ffQ/wGT8hfwfYim8sREdjE
VD7t3o+j1M9DBmjUNBMsr2EHue95LSTHeFmCER/yM3m0mFiOcYa4Tz4ngIRyBmKQXvLDaPH4UQgZ
yAPzt0cuJe255jBfpNyZKQcwARCEYsL61+60MyArmShMBDkGJT5rCsgBT6ssHtqMAViyzg7m9X1I
NFuNEeWgEJANXJJHs3hFXYz8t4IO6yRciBPJfkfJcCnTmvWy01PRCLclTLdJ27RYLJCsatFrkfjm
ucOAS1BX7Df2pKqfRTmEQcZtD69QosKY6B+v0Ol7SUjm8jI25uGJD9v2oUblHWMn786McEEghkpL
Fj5hWPySM93DVYOqL4sM3dffF0+BqJwj3sHPh+RbhEWgqr+130zvS66U7+HNqDWOJMkjh7qFrUS4
jEfbscRACguCDgNTBmATlg3jjO1VFUh7mtE8JXC8dHgJKNJw52ePhb55ljamD0kMAwZQAwT9LAvz
5gyp1Ed1IJxyCTsyYUYFqA3VkHWe2xEQhRbqjmpEKKUI2KaVvrHX+//j6syWVGWiLPxERACiwK3M
Is5DWTeEUyGgCCqIPn1/qX+f6Og4FRzAJDNJcti5h7Xiqdkvq2l88dBOoPl43vvnDStPIcOE7KBi
gogOyT5j0yaQyxbsBukIAupeC7R0hzO/88zsSUJADygepsenvnvSyLSUNQHVhFSicZOFyy5NZOUw
P/uvv3hSCfmA+LTM2RKPUXnOq5k2W/3v2jjypAHBzX1s8SUiboGoEq8E7K24uPgxxwucJ0+jvdd/
oiS44KWNk2+/WMOWCfwAPjghQstVszuFg4c/mPgkfyPAonSxbpDPKNaL3SRg/QSF50JpW9gd0KX6
ws/Rgfjs8XRbIY97QkBfSbynOjLXkM0UrrxEpMBGBf4XzXRC9fdurNfydFlkRC6a7hlSOfYc74F8
tSD7GCfH9JdiKmxwOkROrrG5qm5dQ+mGgxJUdCwS0I/U6A68i1dn4W2dSzPt6oK4gDthimuY3Ie5
LQO/EUvv8b48uyZGMNlvE4H5q7COT3PVZxPCdhcl9rskfLGvpu6rgvvUPQ9aOMcF47p1u1qn5XsD
x9Uws+5ht3EeXTwR4bzHp+LSG3SYYdg4o0iAeffS8VF59FCOaDgsEQxIhElnhPParXSye1hW3hNQ
Gm30yBa9ZnHSAlXyk5xsoCK11RyvgzGxGAXh9/kAdzPIfl5EJ/VQH9i9HNo2SCOjusVvBoEb3BpU
qHdLJ5a+icqlnjunt4e+JnMvj3UnAGkOsmuZyIqnH2dj2MBzcPXwbU8nzCAg3Zwln7kW54a3S8RM
Gt6x2CtLJZ9mXa9bTyrVbW8eLjltM7q0Ud5GT6/y71Io4fqpjc/aHDV7v8nw3JlVvcn9OrtO8RPD
R6u1yu4YwEzejJdGcYtSZQaOrq3sjCaIoeWYCgCoUfsUbBeASAFhivfmTzEDR6c8wpO4vFZOkVhJ
TpgLgSZDaZOJYLp8bChWCnXPCwFWdVOi1TRoo+HOjfIHZO6zpJnUWnDrTWBNzzw6DhjYYeJcvdbf
CYldcVWn6wLOSefjA+e8GDpRHzzB1xIvwvA8Lub35f3Y2bXtsRveJEuOUaAOswWOfcpZAY0KPs+J
cpA99nANPQauALjjXEQfCM7lE5Jj21+Puls2RYRlWxeUsIACle7D9lfxb/d9t6o168S9RQRWQ7jB
0HgaGp0+x7P4bPo6qxVrVys003hL1m9zf60yZIjoNgdn8UzgLJhkhKTKA9yvMEEg/rCWg4e66pTT
JF6joVH2WuVq8TBP2RkTxjvoZZGCZH/E40nDt8AcdA3sxysmIEndpnHYLaTJ5TlUb7jopGhJWeWu
mF1CXMqManN9G9FL+BPhj/ZUg4YAPGmZoWe8Y1kBtuYgQzOBbwSj+4VjJHZi4bcC6+BLcQptJIf5
z32YuIww4iaQvS0CeBP/si6uQ/i2E/oGIaVtMmCVJXTz6SMJlA49E88lafFE158MugcFQtvGF7BK
zSqVWVeRMWX8DaPXTmWh14igp2Y2sao6YAGzS7VuiefQEU7d+KPrujWBAcIO44KNMpFKYDEZbp2O
OxnEJO4JO66lEPKxOXcnSjO9KoKkpcuyCsEVluXKOzeRAVyNIKHPU3AzfYUcCJ3Mp8wHQKMxbBjX
VwHfVN3D5DXsajZuW/oTUvBQurr1eSpBzYROvxxcOQcPhgiVebF8HAlOJQxQFmIhMjgmzfrvT//T
9knQQuprscSyMFI5mukV3qzuEwZwItqYnfGRt9HC9ulHjXstfdALi2kB7sJzXtAq/uAU9vAKagab
5x6r4wM3McUGaHjAK2iwwwcmJO4s4jQkDjPMsCxLilOxNy0HlRTm+qDIJ6k+aPEGgJoUbS4esf5j
yXS0xgeg9Tqwf0Nv25f+iOn8a4FeMYHRFoZJzI/ZapuOJXCpcfRFnMINz6ldhtqiieThRRVCyq+k
M60JhzzcGaanQeoOkp8XXvTH5hcBIv1ppo+bxRMzlrjpa95bx2sc+abK0dgJAQP5Aa/cXAggKEzx
RWiP2bQ5GmttJ6QHP4uKxOh3j6e/VCgzWfDU4fY5r+f1uCbQ7jfdx7vnvBwsC3wIQprbrUGyctpf
QpNfBC6tiLMZwRe5S6jTU/yBYYF6A3EPURNPTxg8P0cu8aNCWuFEz1C8ihOOCIYckTefiDetSM8d
jlx+f+WSX+kAyKGcf48sQfHsHN2wqno8xX207vDL8yuXGUsuezkseZ9zcuNx7jD15O5jeR3nbgc7
yu5bAD9QAHW9LXHfApTF1vyr3bU6jrmqDzmWwGMHY+4RL3YFxROe3pjgCLAQoMz9Ew4mqQiTPt2x
wYgjUTMmOw7gwPpb2c4neLZv30g+CKtp/7xqPGnzWOL1hDyioS1fXcadgTE2/1iyM/YzJNt0l+Wg
PYIgu2tz2yyHvoSQ1ocTZ5XvcefUj/WBEvVtipaQaLysf2HuwAoHkCuRTN8m/rQUzcElryb2E4yD
OWFYAS/7ba98XnqZQy95/HaWpqeM7m41fnjl9DHtLLvLeni3e3MQ7rzblEjuxXMBDihSOygABdb5
xzaBlqePD78P7OactafJ1xTFLoNvQaPyIdgEsF96VOKPO1zyUfCFaVm68a/a5/vukhM0I5c9L39F
kJ9Tt28n4BlFdf97/ohbnN3bYXXgcR4hB/FlVjqYHCyV2+pwX1wmNXtPkLTZvQFcMWc7c9pefuQF
b0wzUCsq0DJ37+8HkuHd8MYdL8qFTw7tyNsFSYE1hfEoPnB9SMfGFHT/Q4qgQ4wAYRiaqBuNSbQ/
jm5nC+6xMZqA8Tmi1js96AzqsPZJINKsu9rdlp9HbAENNIQ9w7r29D7YCTnr2a0FeqZLg6TQYsHh
YDi9mBkB74TUGPRwyT95Ouqat1JtTevhoKtmtuxCi4ecyUJKiCru+mypmpUwTWCJfbT9lm9xXSCL
RsD90tD98tcY1brLdi1lSaAP8Hl2RN58BiXjj9cQg4O/OZ/HnLBv5C25S/VpMdJx/k3EZ+EOf/Qp
MYQ/I5cn+T48+v4MeVKSgByRPbS1EmnD75ek5XkqNV0yOU2Joed/bkgYDxCrxYchI+An+eIMUVGd
Txf9ntCN+OMVOJI7j/L+/ESp33H+7W0k4IRf+Sm5eWTPCY88Q8IAo3oCJ86nUG6RiKTfxwg2nNMr
yIlryud1+Hv1ZUx+Q/rcWF43S+7XzJxVv4nYJ7g4PU3ARmhWklcPq6Exf8+yuTQTuGQI+uHKnNx+
6wXz4O/H98tMrWqOfcfYFb8Mwvb4Pqb0ezGY9a2+YiSzJdVcc8D4lXET7LOozJCLjGGyOIGSgi3j
pwSF8dUvfvFDOEF0SuuLzbZ76M2KIxdsc411sWR0sFM/H3Eufy5ux8v6jWL5807UnXEu1AKfb8uR
p2gQvDHTQnwLGos2+A62q+l+25cm/tckNBLCx/dIsnhHEkb7NyGjmh5DNrQuBaq77LfNvb9OuUXE
O7XBY2m4GWj4Wya765Y6lizADDTUDtJGwwVK2cSI83oJ5EFisTMZT08etT2hPP9wS9B9Wf85soZ8
a0uRlP0tkg9a8h35gryScHclxusDc9GhUyziMN/R96kgwlW5Jwfe/bsWkfDbmcin+ExXnFAQr8lQ
ofWuc6Qc8hV9+tMzYzY2osV5rMTzmmlIFcskA5k1gqMcMvg+w4tshEpGFusfteGZb5PTeNSdAYPb
FCoYFpAUrdSYF+X1ToyACAOY6IBy/zzgSxbOwypntFS1MCfJGn0aKiwk647gPRfzUkI0NFFGGK1R
SgOFgTJKFzwA7ScNrQgcCG9DhwFc3FbmVAkg5z9+qMOe4lzmyRgXF+HcfIdrb4p4CFXszQWoaNL5
yUN4MwMh4jfD16oDTpI6bX5ScNPgoAADrIfd4L1As2HOlX1nUSzAESrg8+jOe0stwrIkPOv6P9Ie
xSKCG74kwgdFBLCgV+RPqFWY8pCLUwfmHquzf0FNUQ6B/utXeK9IP3eACztjxODX7j1+/qEuY59Q
Dt8BvpGo1WgphP+B8YtykX0D+rZKR9kGuiyYZRLDZZGJykEo4Sg2aPvpf8o3VIHoktAJCmUqKDVj
nkc7h1no/hIaRrCG2EugUWT7hdIBdzEcYT86Ro681eujmyWB8I0BE+juXwHgFciXKvFQH10w4hCe
Sp8PhF6Gcz5wwgyLxpkotI74dnQSPs13ZuYSuEr6DB+UR4lK/3xAfqQH8dE4ITknTNE8xAl/5WPM
+TcPLv+dM8K1hGy4QccnA448RxJjdPer9dnDxv4ZFPRKEpNztatDdjbxqLvpThjNPlUQtQAI10fE
Z2G7w+wgMuKPjor2zmTAfnJnpeCEI1MC3Z9xBe4MpYLZsEFhSAHmJh7xH6UxxL4LC0+Q9ls+R7SS
5oTglaWSsSUXybQduZAXqRji3+RcEhCXiCyScTIuLOa+mFCuJdUpfnOQtMNbbVPP87G3k0pRUZL+
V+bnhHK4Q63kNXNfdmQhR44Ra89H48lqfZrS1iwolzGZfmcZnmAAURH0nswHlMORc2Y7jvxEjTkn
MT+RlyhzR3A+GtSvLtSVfcgIPyXwwDcdteKZ/5SnhTgncYaLMSvNJ2vusLQXTuWiXhWVZDfHgslt
kvBHBvOX3+qhgON5bx7m7jQJ2ddY09hhwzCoDi8C2EII7HJl0K0CwdaTHfGs/+XFaDXah8lYTDos
gZ/js3FpFN5BVJKPRgmccYsU35NvOs5JxH1qwU/kwh1emiPvQKW/x29G3CQNicnt+wjH701ehXP+
OEHNQcv9v8tvDtykIM5pBNEin3OKYHPDkfvf4zcNv35PuEn67yP/knGJbyZHnuX4fZYTEnyzpSb/
8ufmU8U6KH7lKY78yiP8cVl6ss81d6kTifjjO7HUsxB/d14cqQoJRBZsG9iPfO7wFHe+zUQCyiMN
D/I4j3yP/+p3+qV5hQTB/T+MiZ8aUC1KIROS8Sw/cfktV3S/U19dlxY/5GOWxv/TemTDJkFgSn1a
6VsszyHg8ByZ8ffNmCzFrvHz7pRDejb0c4V98P++LOnITiyWnxbhAdJZQuj5nH3TkSt3SMofJX+f
EY/xtT93OP/3EWidluH02bgaqUs+ZEoCTsSLUA7XVJVb33alDO58c+eESxqVXzmn4O85T30rxP1/
xZOAm6SHJV7slDFZ5ONXeJnzw7dAknKTwqi1EJ7GF5dr7rL/46jisv0phHP+voVz5E80rVdG5M+j
HMmPRlqWv99E3OQOxwI0BrGT+Zbxvcf5Nzee+ybnTm63AhksRh4bzXmQhuM3fqCxuC+K/FSWEzFx
fDZJT6Lrbg6JqTTpCYES0hD2kE9KkpGYsr+V4Zz0fBKO/NEsJPhm9X1nblKcwvzFaL05pHx92+KT
OTfJij/xOPvMz+W3XAQdasi3UHewkXkPp5yNJI9AKwLkejW2bKd38Up11dxwbWZr2fOxIOBoRHBQ
KtsajuUvbLPYOTEhvNwW5NuzDVTQ/G4SWD0FJgv3HwjD+/h7s9/Dq2KCvpluxIRDDWlftofv/20i
Tr4NBS4ZJzQLR1qA1+dofIYUJ98GJApryQWvwfv8S8czNDo3v03AJX8kM6H7+uSSdJxvK9Piz5tj
Hmk0viV/tCdpqZL1zY1KsPPle9BwPMIlv1FF/niWS1KTJ79SFne4pDX5DNSHc5EXlcbXYEwSHuKK
e2T5zY8nUFZwyU8Uwq/c58Q8FkRtfhJ+P/gZ2DbdAouAoYAOChUtwtYnF56n+bj/LW7QOZIFl9xP
CS/6KESUiJyRZcmxwJCCF3LC1pmr72tQxPcXPgupzCM7J/P4zMRYIjMK5JHngWIoFVUKVxTAI88D
+dIszwMt8c2CFGTObRLdhQrkLtJ0UYeIfnforrpW65HU5A5JREf41IgiOTePlE+GZE9G/M6Pz4N5
pGgS9PClPogR8sndPPLAZf+tFXodkvIwlzWQURT7zZpjdaAheAnukoBMDYE90W9GqGM/r0RrJ6L6
FEkNrWpyOehHdn38u5R9wwAPj8b2ZAh8rBTZBjg80LvBe7kMzJ77VgJqrA2b1iZe6KSDl9fThAGr
HmZQKYD/TCvir1LMVeGW12eTVRT2G+Y1ot9NtOt2x3q/HYVAo8kb2J3JGbqjZniGSgK4b6vd3kbS
H1dFarUjHQdVBFPMEECOpUD0j3rwZuBnc7dRToHqpwJj3XiZGtXA4wvhGa4r3O0Hj9v+CW7cBQiJ
SIEGFThetgTWo4fjsQOMQmZaT7hEJhkxBSpGJBQsYApN7pgKCsCD7ASwUw0Yn7Gq2Al2xFUyyR7D
O6w7q87g6fIKlo4xTiISYA/ij9uFZ6FjS0czAholE1g9bh6gYMvAAG3nHTzjBK3b+KL7F6aIv3J0
aSxZuEYfuoNnkByKwovnsQa8m30lyAgPPQ3mZ8sYV0MTysuuo93sHAbREf931SlZ6VHJ/LK/LwAh
vNaewPHTnAu7V3woPFCVB+oYaBfwS8FwyefwGxhzTB1px5KONNUoZZv9e573FqkHODRrjltH3V3t
PY8XWAbdSyQ53VnpYMYLQJToP7YqsEB2/Ric5Kg2RT4A0MSLNz31bm2VZcebdKf0DmKfcBqxR+Ad
YaKjxVEg/sT7e6Duajw0LG3YWb4xpBiWinmh+YvHzd8LQDXrJvvKqpX964WtvkX3P4/uQxl2059r
2X8G9IHm7aSTBr0lBtqVDmLQCR2VVQ3fgxL8WCrUsVQFIDPiKpnW3I7PVhZcHsxX+0d4WeAHPjD2
CmEEs2vHuS74OgDu7DVcHo4g6BhQq40wFaESVaY4f+F1iAcevlueZL+jBya+Afosza/GCW632zNO
TXjuTs/0UGxHqWZV4BltTq2ok+kNOt4luBUOWr/TG09RVw6w+fmgY3i3JSMz39yHhFPjE+5mfrk1
lL68p0tcAUY/bROADxbZrGNdcTi2bhhJBewHY1MsBL9oaTbJgRlAVi10EwswSzqpVRY21qyeinZB
gFmhkKnwa/cYpSZhEPi/8f0IkAFDcca9PAkZMAas7EBfCsgoIseszion7pmCujhle9VCwV8Pm7xg
RAf2yMpK/AMcRkgCGgnrWiC7ms8AN34YhBhthUO1ncbYgNjijWhn1c0PPdRBOTpIAKu4kxxkFZMZ
Sk4n+2unvH7O9R93CKxH9WwOmBi25bbjGQHhcENmLgO85pMYlBImYDz6BOwmbX5hq75KsaINCBWE
UscisOtFaw61cbamxfEFJnd53FrgWb29Ljaa7Xlkei3hN4oH0CbhZNxMxFjV8RvGWLYwAHHFrWgv
3VxmEBKcZhVR4ArQUH2YXFcnwmKs8i8ZZjgnY0ivbGfNytSvhgX4nrXdofb0W0aoSnjYTx4QnDq9
U9F6aA5ub+u2av4IQeMtng+H12hFEAVgT5WA1sb2/wbnwWZKZ8rg09feA7BYk0BQh9u3rpuksxNA
jQpO72OmixvRaYlDx0Evx5sXKJLy6WuTp/3tDZV/kA46YXemm24PrvfaiVFbE15kZ9s74B1/+iAe
m1BRMl/6zyE+uIbFCLp0LCV2EG3ehDrszxiLz3ZML2ts4/kDRh8QbWDcgZivrG9jdXmdPelqKyVc
g4Jk5YOSdcFAT6K49d/7bd+hyf0FO3OAoz5xtATwg18FxBcu3Mq0xIVpmvk3GK+wSDOCqskVjwr0
kArxaa31mNZ4rS1R8PGXRVcVqnGQs6YSEwlRPwfz7mL0oefQ72LJlVay2wwSIFIJpJ7IUKz1HzPV
726VPyW6moEEXhd7QtxW/c5RDeGvxaWKvj+6T26zatJCodWv5s85yyIrFB8HxTbfi8kCyEphNiV4
A8S5vvIHEFsCGNwNTwmMaWAyuY3f8e5g9DLOXG0vj5VpZ9qAi6owXi1oy0xlSdR2ZCCvJ6w6eGRY
OLjuiKEjkAuzcRGh2hWqNbr7A1OgSrj5+0/ds8RE2PFY6mfppgMCrJgTz/5lfP4tE6seY+Z7WKig
UM/My7Oj7dAXQsROixEhdrXKqbArPlhyTx62BSYVOh+GCEZK5Rq7a+OepnJ4AourD9kuoeZvgJ8S
IXh2j/Lw9XCMsLvUgNG9HxrcYDEEh8Vr0NR21YtuYFO6rP2d1q825UyiO846ethuGd+ILedRz6W2
jffsiLas50A2Crer6wZLpX11UWeC+AS4f+Vc8EaDhWnIqvF2bsub21lkUTx7raXEYlpDUhDIcs4t
glUJoYa5rVlpREQtCO4sKaYa68fO8nnArhGj5xxKt5WBjg/H0L4AjctGxpxgS+Ikg3bUinojl3XB
n27DG6FuBO9Oq8MAb4lF/HLxr2nkoFb75BAT4MGcNzJ7P/QCSqo9megVxurw1HPvXacexu1cdVmj
WDDwxQLdQA6653kTj/TrMdeR7jD6nBw6DeglBCYTFIVKFNmX8c3OyzKDv0M2gpwNdVzAZBXD0HkL
FJBw8XLNhzpBTQ/AT5Aur2M8BdTNGzwVc3SWcKdxwOns5wsSxwZOjHfgBN8wOGs2RlsYLTD8lVan
sc8nt2oC0DSkjmsSMlEFHQJT+pP50+w/7m49wR8Ok5EclthpFiCQ4uaJRtSbF8c7vqHue8tMpGJd
gOyNyCAwT3Ekdx+/z0D9eQ+eQ2LT91uDyRExw33NHx7werC7Ws/Upt6aW0wJ6IwqlwlJJeyOxTrx
+vioWBPdG05w1QU9cMY0hJnpAoghnbPnIg64T7ueoFEGsNe+BNt4LnmTP9Z4L7G8Oc1tMsXA3ocm
lEjaoYiBre0tjlRY4cfXDd4fVQCpAUJalvtFvFagurn75fSJk1+zgkDEb8HIVDxADVlQpoIh4lHY
rcMI0fr34RVSNdV+OMgveGjWWKAZT/Ie9w4xeoaTlsBTh1qwHm8egwb+kw7TKdsqK1bEarlXXX06
qTZEdi5SiGDKrc40sVH3zEmJTR9w4x9mH1a8NXy0SL39/CB59BF7y24SgooqeFsEW8f92ma+Hp2h
mExpfoapVWy7Wp9oFjTzlF67KmAtQW7hqTSaM5kyGzoJnR8VsoMkE3A+IjRoiuDTVxyiGew0qAEJ
ZBiif6OB4HPo7ydv62WfHXSBhO8zR7OYf6KKXdk1fnprNTz5zH95wPbDPv0qETNu1zIQJAGQvLLn
FTzK/REy3RRH4cPb6fn65uJuT7OzT3AkX+g2Q7mIPTfIphZEwSB8xw6+TMznMW5L6E6tYinPBB4U
LqRAerg4Z5mLGqIKKTgkD+yFkBr6KI/rUNngJAlZYTiVE6DrLBSCgO7aaDsVzDLD2gQ1GBATHBJj
aOwxQ81fYeER+RBmeX9uhKzUlnmk0x9jJ7OY1aILZkw2sJe75YM7sQb7OFLX7w19NSx+u12rRPLo
S8Gja993Xb5eeB7ETi8641gFd0eos9iUdMnh7Xhf86OX2HdixSvnNQcJL1TtV1AdngE7w2271YaX
fZ1CuOypNpLTmV637ayK2WNLLB34wFsdGiEh6Y66KmJBFZTMDx+wcQB6tvmhHF0n9+A1jPvPoUk/
vi+eQ1C8QUhxJLz07JadL/PW2b0A7YDnKcsjIo8DviQCMxg+fLMT8N4XhGLgRQfIUVVwu+3bv8Yx
3jCWLrv5oFidY9H5mECZiGT3REQTUeGwcvcvvT0TWo9u40kJ6xlL4Q0fzGxYv9yGVrz7phwVeJWq
myxfF+VKgnRAjqwzLid3AG1xR6luVilNrphZ2te46kH0wx7JYFHG5eyc57as3JxH3h282azl5ljL
5X5PJrCcn6/GsgA2LIV0VIOGWMPccYkHPXWoFKEEA/MguwRx616BvOv+ZMomfbmXKkIuGl4VWz3N
sgQwovuuQi2TshtDrmt4WwS4i52ebFOGeW1GI3GiZr89QvBZB7BCEcOIkzlIo+ZIfY3eesaaRBTB
oKVKN2Vg5oMLMQgwSQIQYb8mD3RF99dITmag+mS/mbLozvZgqONMDX8L+CHZ3Qhv4Nkr5uQ9zUS0
+LK94SKZ/dboObRyek2HCHZKPIkF8BKaoLRfMco6OGjeB8h7XaAg5U3JBpN9xNtcN4xuZRUrf9Xl
bl8exKfo1gMEUGmYrZKgF5sEtwIMG0P0JiZcIt+NFsOh9gTLg6WV3q1joDMIinvOzeXjrvdBMJtr
4+cP2Af5nP0saAI9BvXLur3wz3e0uQaiJm3GIoP8DgIwCdh5vvaIQEij0i+onCjDJm1pAZBw3b9+
GrzxTZxOnQz+FrzniECghuw6WaVXvbEh8EM7vwiG5i8YudJvywyGfQsJkLhYplpW8CmYxkNNteRx
/VPvER+Tobl9DFJwVKk7suZpxXIBY7onz5FZq71SinLY3tEpWsF/iMcoiWMUX/uL2Zdkj5q0VAMA
VXbHiFIIokyCeMZ1+vcNXhoKbv7Q2Vr0oSdmJZiRRE2QjXuKqDnVu6GEmSMvc6P6OWGFA5UaEqqL
htdUCnHW5SdnFzJvpzQAjXf+Q6UI+uotDQQMMhgCzpVh3gEMop9A0JLY+g1eMDJ6HQBMTTRC2hyN
iU12pMI+4Xwm9Q3UK9PLD0jLDR2QsLJAXegAhCjgBNivFB9W6yL17/hgT98ezQ8goUCpQLDDvDd6
hGes1Fm/3gC7+riA0QqENl7JeNpUtrTt6u4LjDoIRrCYEVec4QfpdUYKQshG3hCRFZ3Gpt43Asrx
9+kwxyEHpix5YlpshmfQS1kwT7gpEvOet6E5nshFa/lgDEUFobbo2GxGJNQ7IuAFPD9QbQVe9AVv
wKf3REWFzoEFC+BEw30KqpE+HvdjNjPrAgf3GmMMusd1TIc9yARVHq54RFRB10HmSdC0jcgOVNnH
i8BVmC/drHQq0E51IreZ/uyrhGHM7gDirTtJ46c0MGwybOYAWOxaF6wJmRMvKJdtzgnPXVZ8Zi9f
hcJ+d1rTCdoZLnw1scXLdHnbGYfXBvf2Avx68KI2D83LM+LkUJFa4F6rhQB9PynWec3X41XVoHfg
EnhN8REOdDPwgfmThUxxh3wWZ0OiWdH8sa8XZFZnNlteJYk04JDz6CO28naQZQsZyyvwagH/Azn8
sNmSzQzdo5a7lnd5Wrz1ea3DlnXbxQdlJh+ek4L8+A6b8uPb1/qSZVrvUdMv/AcffN1bPDEtYmAF
efbZP/YCWu3FQ8p0v298GMLcRzgzGaaV3QVEeA+Q7wUp0nrsJMDO4yGI7LcdiVI3P5Y7emYPbGw2
6g7Y7PeWlvFigKjbga73gd2cFTsaA58XrKioPhX85ftA2EOdd8fPbQbCYVEOjI2KihasORCVCXHF
NRSb5wdzvrvurN+hYMlcNusHnRX3OLD/cM0ewLiFQVrzpXWLctcl+gpWTUE6ltGBcgdNS/SKzkQg
IEgwN2I+dg3wLvU9ER5AOebbByIwGilE9wPgP49xOQY5Ez9p5fPdarqQhFaToRpqPfCZ+wYDa6bo
eKNDNGClBhiAIOjmCE3QYIACBWxWNwT/PvmFWq1HwDbW3WVvk8KYF7vynAkmhVoF7Q7dTnH49jMQ
zfmrFbdDM6mTbNdjDnjjuE0MAYg+4xOOJ4mfKUvQTmkpgTx/C19YuCdsNGcMDjjXsO0voR2bxAHo
oY91HCRRCmE7oPRhvgQWH6MMX2eJHvA0bsKYiYUgp4A+FzOUH6DJm4IpjjiykAjRPLHea6IhrlEA
nZlTRVUkCOCqKJ1WS5yxx53wHjV7HN4TAgwIUxhqK4KZO+MH0S2m9RrpYTowcVedJvh575vT5jTO
j1DUzdIlLvUGLsDqMh0oa8gR5jESYdDumnUevXcVeE0Fn6AEY6yOFHjeQIo9O7BOYsfughJj56jV
Eiv7uSo+WBXNB+Kka9fe7VBUUDFbZzhSWvv1C/j+BVf6Wc7QvS4TsJ9gnYCit2LTAwJZRoMLkq27
l0zT6OaXPprUzgjCP5dPzuh8ANaPzmocD2mdSXcGJ0MRJsMO3CJ9c0ZjNutsjDQwqCMND6djGhV+
cnVB4QiVtRI2PnrKv2HiaUHiQTsApjPjp2SEv0fvGWDlKN3R24tRR8E3n04GqoCYz8pdifjMIFkL
mkJzCUtARKTrwsTYS+9bMGNrwXltDAXAfxkqItfeQpACoB8HvOnmQzY5e03obotb2OOOAWhQJ9IW
dJnuy+5N6IZg6OaEk8NNIKJYaKvr8k3YAJif0kww9DV639waiyRiwPYmYNPqfCTRAxQfVQ8jkBCY
2IL6m645fR4JSJ4+1vAr+EfQo6A4EO9bMv0A+82qASDRUBKKLwgHypUJqJIUnUZdT+zlzqvL8DLs
jYX0Uv8A+utLK23RoMz9E1i/2kIwYqKYX5xDcU2sdsCUCZ9jaCx6h3rDy6Kh2rfTXqAGxhD87o1g
baSBDoBXzdQJM3iyFGNPcCOKusG90B0J4ojSP621gJlU6LXTKF6Ua5MlswlT+gyNQcjKFd25OUrh
6DQCMb2mMByaswSuv0cA4MsMhL+gWDzhY6w9qLSXwJ1dIsaoMSHaIeqOyjXAyzNlhL4A8kmnM/t8
MHXT8GEA4Qb+Em7EWcdwH+tyR0jNMdFEQxNtMtMC1hXwBHyx+ORLZkR4Hg1wFMQMys8sGlGx02Gp
eAsg4d5CnvAasJzoEE3QfszomVWuCQ5SJ9oG7X6Ygg+VHGVcKmwjKHZdgolDfqMzsfj3AAV/APUJ
KtEuXfYCHeeMGV8/gScyj9LjI7zjLk/gAPO5hcVkGR9ua3OmTWBzVpndHuw4ceaItM0tFKOOpquO
F2JNltLosWPErKnQWqNdUmYCQ6DB0Y1wM90Ym3fY+jBZwAuZH3vQdIB7eGTafITMZTnlM/YEdweV
ZgLcsOKpT2CWMQiBo9wZFaKDz1grWRoZqChYGCJyAKYWYiV4LYRR4kQsH9ppXfYR0BBmMXIg2umM
ite4NwSKI6TbLRlv/mn19i6olSE1XRV+J5LYJPXzoeK1AwXI+jfEqci8yJ/smthVRe0AMfODgA/N
k3X/Ibyq3iMQI2++9uWfyQZvcF51hfKbhxShmu5OU9BXqUT515k6SJby+PR33Zc6KCl8P5peSFaj
/MnqBsM7lCLJgFZwqQjK6SGAYMi28J88BuY2RQm+N7Cs/yI3A22METBAfNA2OmwoybLLUg1BawDp
BkM9id4zZZaw6HZGJBvhEjYzgmRazAu3G+YUQidYiElQjLQY5Zolemm6jDlKsyvrifgIb7CrGH5i
pikFC6on5kXQNzxMbWNzK8hhWUX8TsiK3bIcn3MLIOa5WIqE1AhpyZFfIsJ7gPAHN7MdorSaV5FY
dI0JvYT+I1hK86ni1947ANrWv2+NwTNqmOQEFWvsw+jRTmn7wWmUTjSYd+vAcM8+oeK4uYZoTwYl
7JbltImu7sN7o3YWIRXjAl1jd6KDVx52A4LKVBiVJbc36o2yKNP6RVRG+fgGG+ZpUC5LvPGlQArO
UbbsTJKx5L43ODVf1+rsRlBGUK2zpYIPNFEMN+8yfhwv4+fbfoZlVBDTEKS4NdahMbuHyqQHW7Y2
zYaCKVsfCj51aXGO0EcQzRoUkT5BKQxecEkAyz3Fux2nbsoLimWxrIVLOyDE0tCYKQjvoR4kuImc
WKI1Ij0aD+0u0QKqL4g7K/fkm2wp0YCeIhwCQSrV54Kz1PBieCYvK9CfLk78q8NwTZzN6On3cMbT
BEObpvd7I+nQnZgBShkKPEddSfhC5ehU8nEFiDraVN+c4P4VxxYa7Ht4h1gsyJZZ9Ozfd7jtPfHR
0yfZMh4RUUvroCCJ4pGJcLfEUwXfI6LVPHMA68z4OswD6EsCag2gaicoo56LN3OA54000YP7Wj/1
XyBslUMQcQwPKnAaErjaiPfi26m1i9oHDZOIlDD/TqQk9H/8GILykwX6XI1e3hVgCeoY0pKTEsCT
0yAbJGMzoEYBZHQRZoKNHKbzbKD6Ml2niR5e4QDIMMgPsp+Oy0glcpjmdS+ugGDTRvoQ/A4wXnG3
BLsxdw2oz9VIKHknsIUju470Rbu5rDu8Aekzqzup1+flE2L78C+1KRadEaifEFdt9AkujYboSQZG
E/qDqgvvfhqL1sWbHwI6ZDXmHqOPou5unQZybHNdRtJECZTx//B0Zk2qKs0a/kVEIILArTKPzkPf
EG3bLY6IqKi//jzp2t+JFWvt3d22QlGVlZX5Dkr88rshTvcpnza8r/eYRAEe2tGGyHc/9Dzwc+1l
KkJxOyx1gDxMS55Fb9wJX74xNZMmeqy0sbnphNq4s+py1b3M4Kq3E9CLMHKOqbLaTRg3CItgf0a9
gGao1/3dM4ptrI8VD5TmCnQ/z5gpQLlPCQ+T2qtoMZX8eSUWiMMuaqpPcQEf/XNnxzSeyb9nxhdj
7lYewGfSMypGaK7wLExl4K8zNdYCPVYDfj7bTu5rcKD2lHwuwCU12c27+eVHiffbqJfJJZghg9ms
rW3fhOllZeKuzlJtYhDUvey07uCBa4agS1OwlkxgefzF2BzWWNvqrP4PkDNtF6gts2qL7MgUJkrU
C6jWiYIwr6NMzfDNIUtQnrAtZiWzPgCfHHZDMWg+xVQjWeyyauWtO6tmUQeQa6d6hngfbyi/xO+2
C+qiv7IsKGee1kpib7rhAQ80Outps9iRWW2412ZB4dMYMicK1pTF9DCJQOdZG1iMXr3mp/aG1cpd
sSzCei1W9N3QHLbxdlLzHf4MP+taLpQXQhT6rdfN2gzlTsrZiE9biy0wpNp7bBNTlBCqasOqlRXM
p8zKtJeJUiijwB30WH/GUNaghLT9Z/XI9TD34irGmH4MYbVhXNHKaftELUIFcWBxX/NfrjbcUMLt
4QEGm1CZCtuUz4aMDt6WOVeO9vT6UG7nDaD3DWvu0w6boDOUSH0Xb+IUqZn0HmF2z1h3+VRZ3XLp
ZkhRWS5JfhESZEZMwoVTxphnOUYrkQvhZQwgV8dfeyU9uBfKDK/gTw3A9aX7EVeRK9DFj1gPMLuS
LeKw+T5BJzIByDFHOTs6IWR+ggTK+rtxECdF5lmzShyk/nLQtcSL/VdzGIBHgRgmy4RLY4LQbCMW
xcDhjVCmf8OllyktI357KOv0lRzHNRtY5bUxTE4+CKxz/GKqUM5mT7qksApT6IVx1z26Z/yZjwT7
FlqBNbbDm9+l2G95XVfCIHlHJGMnC0mu6cUCk+n+igtGrsfi6BIB9onqE0sgi5RoXG/z2tOwnMRI
ISzSY/hRSIkI6/Fxdg+4aXnCaRVQY2R/fKT0M6CgJBam9R2/Tl4J9mERmDrfDivZF6A4b17MFiOU
3fAVyEBUMc7lIXYLETVk1J3Jm73jtBgZqNN1iGNKbEzMnE9POj9QCSS42Sy9LvPb4K9MwTZWmN83
drxiqXvHrOMfkmNWedCGAlSnhtcE2DjwbYYVtTsg+6mFzmcxwuWBQH0OH8k2PmQIxfsI2dZcn8Qu
TEl3BIT4lF99LX5QZqfrmm2ndXIKzRH19IgMfEQWhld8GxLfvIcvzww1B5g4KnFW7g4EM11ZbhU8
rq8HdtRwpFF89reZbMIIWwZFxnKJyRsY8bhkz3lNJCBR1g8PIUVin4kZnJOKqYYqb0ZDFUFmt51U
1P6FVgl0JAIKFSp0iTX2e50p0cQIkqNKtSe8ECQwBGi/0cJJyDTi24r+n3tMLeIcT+CeXLIDMegV
HEfseFw31p4jkgD8WJrRNtAiNTrML4meGugvlP7/AqssJLlHm1Pxmk1t/F4R9oZKUqanRR2znvez
e9yuj7/U+0N7ePyFikn2gpISC7FeIF4XgromYxnx0YfYIe3CTvCD7IfpQZQLZetQg5svnWKKFGwb
PJF/ga2MGBdX2lv//iJB9cVLf2+/MtDMeHaa7h/NCxMNCF/xNVZB5V19ydxYQQFtINIqHzoWD6mO
Vcx32T5gS5xDxOf+2MRYPpX0qAOFtQpRHJxF1EZ1IJPOCLk9cU83w4vP58nbNHFFXoVUiIQlGRyF
HGYfqYG1VsnBbPkVRF9oV4WoDDTBZ260PAB5HcEGnGDAPkALi3gon98lileUtMIR9IaWCFg5FtJs
nbDkCpRQ7lLiQhUgrYv+SsWVMYdAQa7p0fq3X7nRkt2zDuqgJTHjE7n2oObiWm6Kj/RQBfHOXChh
/gzHGwYXlGaWq4ypjCEddgyD6PorKA5t1+xQDB8PICBQIMqqRpek9weLD+PMW4js1B9dDzVSfbgq
nZC1hIcZH8+NM+QMen0YyIBo8fMXt1v/+lVGJhmXGrS55XXc7i9ximwXOql/wJWQk0vFYqt5Ei9C
ehmWQFz8e6R4xHdi0pXrRKaRfEfuvsEnRfZv0LVEK4X3ZW9ghhBvwrv8/ydnJ6H8UbyasYj3vzwO
wiLK0y9UlmreiZXu1SHrmJ/LWjyxqnVmjVzVv3mGkou/m5AEMGma+NwyrHBq5NPBkiCjRfDthioe
269IZgfLg0uBK9IyjWE0heLZyL/096g4xSd8lXgVD3Um5xAZW3lIPHUlPPF0yihQVmx8DKI8Znkt
pHehnnB5PN+AV3JIka8ZVj7i6D58grC1kE2GfZLZ0Qmvzpyb5vcNtiXhxMp8k4i0hULPJeOySG//
6suEkcTH2ARk+pxwyEo+Gw4fUAVoSfEgoWbIbwrwW4ZCrpkQx0rm/rkEh0Q9xHY0kYcm60KehezI
4FyW7KLfmKIxT9nhmfTyifIBNvOPgeP7MmBEQGe7enEdMqPZDGVSyBXLZ0k2qHi7vysRjdiuDmQb
Baf1UzIdn/fBmSTwCijNl+Chfkk2IvFAdhqZ+Txj1jBMKxJGz/n3jKkYc/CoQptRkOb4iz4Tj+lz
0sVUk5MkY3VnEsnL6VCy6GQ2MhyM7oPH2PMkuJy8lr17n3LiQ4Pkwo7Hj+OrB60vIBGUfUXWgk1j
HL9d98wpTK785TN9WKEyzv8fCwhkcE7YyZlRrBue9P45uAeM2mfmyljrHANYxo08rs/GIZs1g/cc
cGKh1sRsYi3A7X0gFcChlUehMxAcEriPhiRKHoKM6/WLEODe4IswJ/gkHgWIeLyaQrUYlOlz78gX
yIBAJ8+IEjxOZmdLQCIqQE3mDf+FMB5TfPklBEsAqbwj1CCdLJ0Ek0lLZoHIw4pkzIc/aRqflnvX
/MTKMmUW71MUTWsS2oZ0RNbMPuotbn6xwHZlz0iAHGBEP0nlHeFVnl3dGXBKJm2DUxI/GcTPVH0F
n2uU5I+AwBkWqw7+e49hAMlMJPPkJsmsuNk2Rl7l87Wc/UwK+x5Hlh6IHN4D5jiWWUy7XgN+hIXA
b4Gh4C3kr4Rja/2efUYtaAP5VNapbAq40v/J/JN5pzK3kcHgYPX5PXlaEhKZDXJalbexw0/UkHTh
xaYvu4Ysw5Y5xy1PkLDhpA0vmeGXmW8HMo3l167+3er/WxScW+B4kRP+i0BMG/Dev2Zoy+ORFSNJ
o4TDCdIIEu55Z7bcJ8DQ/hWFmgDiN2MhFLu7nH8o8PFM5b3PrB9ZOwhISdWcV8kEYRPG+OeTHMmT
kt+R2c7w8ImofbCHk4iT2Mm1SrIHv07G38rwsuq48hg49m7xzOH6mG1yrPkMhrw9FyEv4HvshIzq
52HxfQmGWnD+ksUMeUamatkbKMagyIqsxfCNGyZg8X0KFXL9n4SecNm3jQEfzmz+F2s+E4GN9nP9
HPu5iA8JTBYgsegzpfmHsfhMlnu89ZjxkPtk5HgYkrkqw39PBUbcJ5byPLgq1qPNamQuSkbM+Ztx
YO1RrknlX8aMN5LCgwniWXc+JzuZpvuUA6QtuwTnXxkLxoQlIaNEglTIqKGnIrfbBnKtfA63zBOV
xyOllHuHH8ukYADk0/hfVp3pfiYsw8h6g7jI+XTCKxkXMN/5GQUmxolTqRArSbeIkOjs8L7ybfn7
39GU9/skatyxRJxjygECZp7cFqwsPkuGlWVtciZR0CD5XIp8j/tkA5GpRo5HsEezqezzFHf5jmIL
i02i/uOXh/nvOCJrVv4y2Ti0yN4iMYY183lCfNhLwuLtVwt6ZDiQQlgjspAlEaK+R4HmNr7xW8w2
QqtkUJ8SmhzEicBYYn0rlGtkB+Q6hCBHBEA+kzkvB8wz5zJG9rPt/O8AyXAy3qQVplyarH5GlIdz
TKlyyS1SFiBC8xxYeoDE4L16IB6DKmRLldjqoSfeRlJvkrllhvpaTrIyGOpnqkgC0jCA3NwnTsop
WsKWTZ2IuXBDYoNpQGEo5yT7b6bKg76waAkXsr9KqD1xAJDhIt2UsmEbc1FI90DakZhnyxrAxM0j
9bSuWNh/lhQWSfyWHEyY2TLqUhSUEEq9xB7K7A8+E1hOshI8PlOKL+rPb8vUIymVJPRIjvsJjTI5
2viNxxMBk8zp8kW+/cX5kcSEa+E3ZUr8y54lU+XW2Ll+ic1BVwEvwrNhBUgokZGVd7vHGu5PMr+Z
WEwuSQXkj77+737dP5mpJGqyBdxB2P4L0BLTGax/l81ASfBilkkEQRRXHphMb9YF9QgJ5rwebrDU
4tgwKdHK/H6UHJFJpslfOA3y9IfEDdb65/HJ1JEVxth8gqWs/hdMZSK1xllbfiwv7K3hlx08fc3e
uxZBGN7g9ns0HA0ibwRLkE+SlFENdLDMFAd8ay25t8XGJ9nTnqUiNyijVbI1EPQluZVfYLHyR6oF
DChxUvIEWUU6byB7LzJwYeU8yEVOrCREmn/JIJg6ixL3pjJ8NT6UrwB2gAhrmLuMiq4JPgIKyqRE
+is6WXRVg81lVr0dzj8InnKjzJQLJ+HDvAcCBVGtlWzBunz4mRvU66jC7w0vvylFYhkXp1Ak7N8X
CMUOmLHtBaEea/kEFwpwzdhuJqN74ejIjKFrI/kFbXiVMhdizg57SDmbzJVH+upXlOWd7vzSH/e8
I7QjQIjXVXnZ9iEn2MBMa/pek+1leRssYXYdtkPz7L+WxeRiDbqR/WvA27eiAt+Hc/8NPhU5b1Hy
xDqMihNQY7rInGtH+8HZf87uE+gXsG+M2uuMkD/YxzvnznEWDaqts1serOC+c5sQL5rewTP+yv6M
lIv5cn0OYJTn5c/DA2dInecyMJwzVnh/HZ2z6z5+C3zI9N9fdKpemwvDRnWIsEvB6Ky7nfxKv6D7
4MEW450D+eoxvnWC89G1uIYMPd4A3BYSTDicJhRz8+Po4lcaqKqVUEsCPalwYlPRdiLH85fFeGap
LsKck+XWYdgP/Qi1iJt3s3yo2dbHUgqgE7N91V128+0CraqzLwkf3BFX/TImVXafgVb5xQwP9ORI
NZH4tYbAdvThi260OgA3UPSX5RT4neab8AlRiBF9eEzMECzHsOSOlqCr/CDpLqB/rHQxu+w/QtQi
5ufwjsr7nzYYgY1IR70I5KTZA/WFwC7i7vfvCrU253Fz9zZv/fjpdHBw86ouPrWk9rhMYHlo022w
B/z7tNPbCm3KhcVogC8jUdqgJ2tP3sMrSoiQPBX8gxCw5pUiRw5ER+eat6NHeABgm/HjXtN/duDB
uZhEbJ0Z7DMX6/cZh2iwrv1RGb6v7h7gkItImFYMgMmdMPM5502TmH0ATMAFKuieSHOj2oDnzQ6A
PQvbpjJNMhC9hxvA9556HWjoVkIOubkPJ/W2GXZMlyUuoXXQs2PVjuteNGrXNDTYLshsgL/ekCcU
sdIq36PJN7ivqUpBhbnpxDGw9hIRTYfw2S7oMqD7qo/Jmy8BEP79jIslwHFOqU3GwEPIXR3pY0qu
BB0ykFLpv+5Dpk0PnDlS0gl47byedH8R6BtXSZltk1eNW7C7p+AkLgNd9zJj6bS7qbkxLrKEUIw7
o6Soe8jE2uDp72FsTM+W31zoE+Ep5J1euJk0IxMyqH8IrtRTRtjBrraBjR7us+Nct6Ct3eZPyU3U
pXGE6KMw0qUFJRK/geJcU+XggxD+m6sZgsTMsDtt1KhjAm9LDCttKdVcE+3vdPR7f7tx8cWwk4Cy
pnYQHNIaOeAV0hZWxo4Pyf36Swjj4LN34DXFDE6BqD33cHBJIF9rxpsJREfimqPkfJqX9KTAq+za
sNgDpsdIoqsgLGp6SKphIkYjekd2sOouEB2Jjgn4Y3PzzM8/NaX240xDvRXFhmYhuwxd/r1b03v/
OtkOkvA81wOyXmTR694XYkrQiovsikibOShMvGoaUl3WBMKnKx0yq2a5z+B6wTeakozXfA2rSE2x
w1Pc/fCiOQW9rSJvMDr9pilm5xamKFI0+Oy39MSklsbEueIKBtopP1TDGw5ZmxwXvttUG4AvWr5Z
G9RtsDZSUXPqdxu37Dhv8Efjhu2Lws0J/zgWh4PADCohGRwTCv4znKEw4WaBL/dhO8IBheMNnmEH
l14wpCBlgtcJZ0UckpFWYVAxL5katIPFAgCEKXuwvcE5fNSrea3dUFVa4jJDDLmE+8alQe93Jxrs
NVQmSAdUhANI9/eIfjuHP0NUoY3+HqODH2LCBZ8LeAAmlkPXBDOdng8/BeFepqOBMHKmNMTD3QFA
ON2Yhfi1UKqbgGoFe+bY0Bxos19QFnGeq97Z2SeIv14TjAVv3m7ddvPubggwfWXQS9fcpnDqjouu
TwJzqg3Pgz/kldYd1bu7u23/KWtN01NyS4DjDMD0YAawENi5bdxisaLEchZH+5R6Vsejix0htvyk
R9EsXvFf4XaHnBljLtyandC4je/uo3TLKVJcju29g9OgRHF2ug9jOLBDDIo5ozfMO8sHFTvoesCX
1s+pXadqytPeBbvg3Bk+4I3ag3KoR2a+hVD2REkaPYTBYQzuCRh29XKRFD5h4hamQEptv/BViWOl
CGx7D8cGitxxcNApZozlp4XWAf7okT7gQT8+L1GNeSAW628xQ/6rKVJuiFEZM7OeL293vxhRljHy
XvpYKQ5l6dInNI2ZBZTzEsk/z4NbenZtPM9zjseaf0Sw30VD547odELDN5K6n9SOJK2XQ4dUMKUZ
yNKWwwhnM6QS/pvxNQcAcL00kI+hjlR2Gd5pJ5+TXYA0QlBEl03v75ZcKWAer87pz0RG+Jz0ol4k
xW5ydipE50T+n+4B5VacGX4wB8I2he6o9Bo/3RRKh1wTXyFFzPIv6Y6Y9IcogYp9J3pC0i/BPY3D
IC9RgpIWSo+QhSND04v306ITHSnfPmb7IrrvJ7s5v4JtIFvU+eiZOTtqeR/kNBv3UYdmZL3Hywye
zmnxzIs32rMBVUUIxji0DLAQ0npkPoAl++XwOKWzv+vnN4SnfbPwEIq+D6jG2nf3CHySdixVwzFt
Kvayij334F1o7h4yxek2XyRCdyemzNAEgcuTeCqhdYYiEFhHv7RTIqqzyXZrfDu64H7Pw3xbDvLX
PmIDVan4mB5bCzWHK0zlgaGEhYvxEdiIDsrQQW8MEQTxqZvTxCQbdneyA1UF6A88ARoa79T6UfwO
XNNv0Bpk9ANjeZoXc+wbUVnwN5u9z4mmF5TfxmjBeoKogY7oa02lVHNttmKMRIGff5+nd0DjD6eN
lu3gS7wPgissV3QVgcznRtKjK5ieHWSaHtPjsB3nqOeOVfYbkKu9qHiEN5oNr+jMgTdvjMnhC8Nr
F7Ww22D37B84ev7oygio8PgZJDV4vaLjPZExQl35nqFZDKzlHaiHrFtMzwriv869HpfPjLUW61dK
J1ZwGqOcfMmfzvvhdxMdetrw6aRV31MBhhPSzze3evfLnxMWexvzgbPJYI9ek6NHCF7lc+LADY/R
4HxNkbW+2b5t9++K22udOXYJZj9e33BB3Y5a05keu8nhuwukqf+FFFbzXV5TnCnuz5l9c98JpAZK
hK+kxNxAH9j9EZq3b69+j26qd3nHN5qb21HPV5bza0iIRj5LR3F3tPtah6/0BlQ1Azdb7VIDf3o8
nOapHl3DLwFBwy+rU8JW19NE73ugRQoBCf3YUm4YY9XPrjAvp3bjxkucxZt+bNgh/vXzx1Q5jA0r
SOOzmql/X+VhdqmnquKmhJCH1sfUvud/4VjdGl43qXzQD+cQyNgTJTQEFLzDa6RhDjg278saNmn2
0BzM0no3cG0hrjEPde/xn7e3L8hYMB1hDAv2lc6UfbizhHLkmWjG5nbn5/YYwL1QXP3YT+Prk0LJ
C/myeVl+f9k5G+Y7eCxN72z24RpP9N/rbYDO7EQBqTdmd+8AO0Vy4du28QFHh51Q7KGQkNWDYf2F
F94BgVDiKaUJV57P9o2RDMacs2eCWsKSqfmT2iQAycNBnr96B3n1Z31dX5mH34/h5Fb1o2g/xrR7
+nYQO+8bRWBMs+Wu4+L+yQfjIHwfVLvBXKfW0D9l5RAbuCPgpnWFjihdj8nTW4LrJRWL2IiUwLDy
dnDEYRi+4t/D8+o/87xCn2z7fUzsyU3spltHRRP2p756exj51FrnZNaYTLXX8ddpvyzOzh185t7p
qHG1OJq4I3liWbhFTmytZXsI83l++1iekhI8cVhsAuKtGCTh6HXappv7nzb6IkbKhKl7fVxvY2oD
8Jj7c1SW69mLxHY/2b/cS6ACGUOTWdWhxbgsEtzQb3D4zjwtDnv9N+jaN55VbvuADSLGu/olu+i/
jwSnqo5XNx784uCBRgsHYqbpLUH8nZgxoHA0+Bau+3UANuVYOurA7OJTGVfq1xm+EohicFuGp+SM
p90sbxUL+eFsESKp1FCRZOPad/bYmNjfOBSdX5PqnaPu3GljGoiuFpU2jbIrjQp05lkSbJEtF/33
NNzno29o/RhEIN+ofxQco5JXb8nsvZ/9C7Qg7EoQuVe2jl2wOZk5iZd1ESvLMiRlbmgqCdZdnecH
Em/3CB4GeQ8rVx6TA20G7XFzdnNUIyzJN7VRSbsG1ELpqhE5HXilrvtcXU7f3eM3Kd4py61ZGfYo
BuzDG3dYwz0fkyta6xbToRIeDtlFTP7yGJ5gSfoAXYE7X3auxyJVMDnjJW3H1wE1cpE5q0XfhSRq
9cnHpGkLhIPW1JIrwHoPG1AsVQsXzvzXQ6FXMKcwg/LdpT9C7vnWHZNei9PGcWM06bMRTygtwnvr
DO0LdtDyFW2z5q9IMazlBstQH/VGlvS7p4V/DJ+ctcpQenLP5fZbH71/pJVONs6rcO1i637nKgaS
BfdrIQ7IUVQyuC9QZksMLRB5mYi398u3A4u2PUV4kBin+JmXCYe87fo5fK7U8RM9M20sgB+qj8lh
3SWjwxr8QnunC5aKcybnEnLygDOhntlAVUClrCVNRxubnbY3ppU3BhCxoLKyMEO0qbOGLiLIu2l3
KD8FQBYeFkpcfAN3Sd/5O685bP7dIzvAuSrkW1QPjSkJ9dhMeul7glsCHUDQXNPtWhpm6tdjVSa7
xWHB242rxQfbtelO60+fkEuflkjlV3COEAu9kXhpI07YBw5FaRkKStFMEHblPNhyByeWNI7t3JIx
pWcJ4sCc4nKHETodbhfwGHdvc1bsDinmAGTjhsECSXncnOrqoANYgLIjqGVGS1BK2H8tSO7oeisJ
RyFzaAxJJECSyY/bEUMxFaANPyI9pqgLLo2GJM0lxH5A3dBhW3P3n6GrFuBSxkqCeXqipRV3x1++
08v4dJBA0jc8rXsZD4Qz2HtlFoE5ZeB4OBKogDeFL/wFhkASeAuaEFMG/9o/LIxpBxSxTy7W3WD0
QZU5VmLpvltibkaCR9qAixD5PDvDBI4daWWqAUG8/cAnHJWJit9tco/I7GOKTskVPxCTe39wAMj5
NPqFVKa4ywfygQvFA4oHVG+7Buw0tbGgkZNPJW3nz3wB5bGR4mRrUmmgXvxpeXWGOvnZc2hwsOJi
OwC1QCGuNYZDGqAgM0JqBU1EbQMcjde9fIrD2rgOVKmF1MWgO+QFStCOjOl7+Fi9J7v1YQ1O5c2o
09caIyU5ZUqGxpR8fMOQrJREWtTA6wJjqI95rtP3yt6g8Ag8LLPG5S+dEbhTgEQEgWAM6wU4TnAg
VsZxCMiX4NpqnidNpA2TH9QYvd9hva54XZlS0mG0+MDu0N7YG22sssqeK26OX2S1AApjZfDVRm6R
6cm59YO04L887/fK2NQBxtZ0selvyzRVPGafiN/r3EwT79YUj1mEVAxiMCwrPgvqHwOrnjlw1Atb
Fgi/KrC8HrA9WTogkGBqrWkJbOoFUvNUYz83wMWzht/waATIx+jKxH6N5dFRc9gtnitjqvDEOUjw
rAf6WB/vOAVPuWxz0xuf1rTemXuHNZOcC+yuetlh8TAoFAiOj9NTIvcRCACqTAWFaE47QwwrmoD3
Hr787YLJg8vLzYEJzZq/e/r4VAyeQ8VTsy6/dVl+Ai8CnMBQObGNm2jP2rYnEhePHDrTJqIu8ddG
b3jsS5AehLiFmQiSACNilO6pf22BhaAlxSQtBhIKSf3bkblzqKSdYmaRXJZgFrohmclzpWcEgaEy
PQGRFjQI85UZw6MjIK5B39gOq9pq+saUNTA/LDg5M8EBMiYS9gQrybzBNSwlFECBmr6pAyIsMKZT
MqXe8yQcoQhDoNAzAQZWXBF3rySs727I3qbCx2RNN8Dg3oD4AAGw5aQXtgcy7+SedRLT2zHLXNOr
I9vrOvfsOfVgfWHoXo13se21vkEHNEDblby+r7lmfCPXhE0GRekk1Mccx4bAyFT+fUR2WoUA0QKk
MkYVaLBX8p533GtmBU1eOYAIvpvwFDYc5qvoGV7kUJ+UQQsGocz03BgVgYDnrUv/HNvfcDIBSpPv
dMzBFkWcBqPjbUBOLyZQuJcdcBgCi4ORGY0cAR2AmsN2qwqYFXfOtMccPhJMrQtyIID/e7A2PgQg
iJHwIuzxCfi8PRb8vRB8IFvAOI22Ee4b0T4/AScHt4MfX5WenpybLjlmnR2sqUiqtnFv/ggx8UC5
I9vG+vch0HYD3FoYsVj9PXvXCcQrOzYR5W39nt6/p43fzm7I+pMe8/6PxQnzDggG0Y7PesI4Osze
TEuzr7JbcjXQamZ8Gw0Rrlt4OlAaRGOLaBR0oDrgGAIJqxciNwaB5BaILXqBDguO57mVd6IDSI53
9ISc0eERIWPzHL3yc0CdJ7sGsK/QjYZGgRk1Hh0XUplt3PUuU7Ek0iJrJMEcnfURY/1MNBcF9hH8
PWiFlS40OehX8TF++9sQivA23P/pIWShEDYcNwRtgblxgvnUIcfzzHE9u8/uvnDXIOOJSI0vV4D4
yWyf7ydYgwXH4XFoRV3nkuuwBQ/BI6FUznaqj4p0l3GCylUKFHvNOWTtvECC2Ej2P8pCRXUz6sSI
XZkYJRpeJRP5GbY+j8Zv+DxqKlEVlUTCkBLBM+SAExj8uXga7Tz4c0L04I/YqGyjN/5Fz6BOD6Mu
VI3GP0XXnMq9EefyVRe8I7f37MtnBnw0b7/mSybZ5AgfpZzsc2b17Fk4FWyOc+FshasSV1933qkT
FEOVPTeA/uXvEuGxdWFiXYPXcOvDPpEBXcC7wvUeKqPwxmJ92Ml0oa4UUE+0oQkb8ba4wSIrgBvc
vf3bgUJ0cXsrHYcQ1gs0kMULbpu60cOGhlXM6yCj2dlpZnTccnKAo88sPLl33wigLaa9lTnuDe8P
FzIRTK43VCU+dwFfdlisTul+8o53I1wLe8MjIsnC4eox2QAG+VDTd8K6EV5wkbBade7iDVGww+TS
YRw9oEhPYcpsLrG6Oq+hTx/jW2SkvYkIKiVY7qR3FADi5wIGV0wphMLXUIW9d4Vppg8va/08MOCs
aUNof9uUD+dn6tBaFcMODMhLfgoMZtMvbDyskLxnpB+8/bw7smGY9h9RuYBOuE21jUz4Tma45/j8
mbDQVadQ0Fhfh1SBoLuCTgpzB16wDkd9C5L0Gd0ivl6/WOTps/RgnX445of0GkNL5Ca5wZYObiZC
UE8ywrhcnANhD3fGxd29BSqPCjYR1izywwaayRlFtjYiXTdzOz9PKW5b1PujPV5RFEUIIbgJ7K/h
8beEhwcn+i5O1upA+4M7M6cr9Bo8nr7tjLpUapSQ9JR7DNEPQsADNIUzM/pOxGZgZQO8+dAGoQb0
dJqvGqLGt3VENzuuWOhnZ52Xy64E833X4T06VDijOyqDCT6axpKzy01zvmD+9iKKo2h3sdvldCg5
ki/LkG2c2gFNExg1KWD7x3lMHgDTjSIAeEKFKYhA4R+GHzSI6QtSsLpgkQEi684RmjZ95zJGdu4F
XwmOPHwkoL92CCPEDIsxLARSIJO0mMQoE+QMSVBMNgB+DtCV91/uRufyg/ckTWZPf+av0e6P/Z1M
9D3k/C0tbYA+0vkXWMdC9K3hN4GKkDYyeTuZDAyCscDlSbMEjaQkW7zxqLzG+y8BqGsL/PEyOsIg
3vaDoopg99CK1kno1gjOdnqDf9gmk8zDwSRurGVkw4xCuluwxZLZa7Zjkytx/vkYbJHMS6puDu1V
CX8APgyHCT2lZYfbbgfRB2grxWw3bzGwpbOTU8ArEWf744CLPfnczI/A7Y0cvCSI6RdiXwNpdqXq
iGqCzjFdCags1w7sFw5rwPW7OW04atcqQbOkBiRBzyAQdj4BrfXZ58fb+LhC5yAl/HlVdPGkLGxC
1yRMxZjLAkVvv6vvXaZMrBGF4mmd6ZjO6u5hj+7cCD+n63Wx1WK2kIMOnxvzPnj7r+iAt+x2gnXa
waY6uD9M34eRQvX1cRxp7Qpym96ucE471eMnHsEo6jRILKyejX/pLJ6qd0QszCRHOqLJ08k6aDa8
EBzC9rWB5GVdsg4FIos6EX5PjWcYG9zUdWNq6aPjDo2KwOLAoS9aKzm4j3fyjO0M9YMuyOF21Fru
6UYnrg12JqpQfQoO1je8VKTJ6NYcm0FBtKi8QkWaA/k5FDHOUYVKAq5J4Oy+4GdGvcRCvoMuCwk2
m3JhDK/K8lE5LfvQxb0+hm8gf9WA1Mh6R9ojIUeoIlRHVjCRz7PTY6oWvzadnCp5tHOzF21RBbW3
/QPWaIdsX0fGogH4yOraMc7UbqiGaLCzOyfxDX5MitUukvRAHRwpXttjrZcc0tfef5+WCu5xoHg1
96mBPVjostXencuW4E/JVXWOm3rkdwDlECanW6o+6McimJTgDguO5ZkUw+2IFl9hOO0Xg1T3KFV1
htuJtsaQiMYC5IYZhDfMTTjLstYpB4+0xfXLorf/FCAiRW7VRAjNxw7r3UblFSriQGUCUDOAbvr2
qEl1rPCOyeHLw1vwirUC1Te6poQKrNHcY65ZiUoOeEOhh2ThECuPoUfRmX7OTRvgx4xl8VaF8O5q
9JeR1vjGlngZI0bSh9cODy6jr1MM1Ks/ao5TC3LXPWsRpjtniuFWh/DeSRWVNstjYFNfxRGkmZHE
XM9pDRghpY6296ZWEmkIdCQX950p85bMP0Ehwy3mNWUVBWGJcPlwWAaDE6fwFgGHd3z4M9FNrWG7
do1CzPsunPGrsHnihHh4+3o37llD7OTvI3QBHzRZOZN5J7f3exvq83KFns1l04zL5eHrgIgA5GwS
K9cEJQE+hoSCVMuAaMe2Bl+Moi/V2lIqtdREqUFS5yq+Ht6DWfnqY8FoBDRXZq9tQGZ3QGOTqDm+
oFC0ULFDNlJEKa7gtCIcc9cMFW5ZAC6nFS00pDPOuBI78DblIF3OODqYF4EmPlbXpTUC7NABd0KT
Bd0/dF1RJDu5dNUtAu4V3DGaqO9BW/OwnEM7bimEwjfVWWM+4BT0KUyu50S/QYuv4r0CQfKlI4tH
Gj9AhxgFqOYWXM1Bu2nB1tluZWHBNmgvLkGVfmQjEAVOvhBsAWpAoL4422KqOHvYjZhEFo5xox7s
PF++VkcvEPE0fQAjoUU0fj/7PaYaAgHgRCiCeu30mR1B24rnrwkIBC92+iL6rWBOhc3dI6KXD/eq
OzY6KaW3u7ga6cgur7shXm115dAnpLzz7tMRew5NuuogPlcc6dh7LwR1Aj/7fzF+KACpWaZZb0ZL
DD9fHo/VCRpwGA9ERPvnDR7W6g4JvkHJeZXGfNG3b+Hjlu6v0b32dlrQ3mata30VNHkR4rgPUOSo
en3tr9xcN9qc2ipn/segG7/swf6ZteAozdwoQryyl9cpSTubOClV/a1wqj3H+jYF/4Ib6AOXz7O3
gy71DIv5e72dkSiWhB5HRT2Sgju7JgCSV/pUI4MjE0jv1UvkAkpWK4/7MNAP/vGYV8/w+v592a5N
W6ZxyuKHev0eUypaKUgTgpQHrogEUXZn2lA8KTANds+qt734BIPDuKR/hW4R/R0JceiPOhRNKf2+
SEY2e2ihpXPWB+Xm9Eb3lVVS+Fak2NICQcjCfnnnHX1fXL4txMoQ7GhCWkHYB/NRvD215DMaFSAU
dGrOlPC6W3TV0JPxXnQcTIfi8/UIJsWrT+72PeAddY3Wn3/T5oBzKDnTj8DwVvvDUYQeIXV/jUWL
Z51QuQJq6AqlV1znt+n9kqknt/67/11xXqZdi/DrN4/8Fe3+bj8vuhsnh/hHkbsHgRKDW81pz5jB
xvQAHo66TalDv/+PpfNablXZougXUUUOryIJ5WRb9gvlsA0IkAgifv0d7XNrn+BtSxah6V491wzA
7Bgk0veHfSXvc2ULbl4PL/XwWSbXpHm9gxNz+DQ+DWspm1fHWlrW0nysb9DXO8o6/25gKe8/WBr7
MKMxjazIFu0Ahy4518Vh/mQLn9u/zD7L7hVkextv2Vcl5kK75rv6le4aij7z6FQ0iXn2JdwO2/bU
6UFcHhww9/v7BGEhtnclwkGwZw3mSfM+aNAGI+Y9OXrAwbEIPJ0+mS4Lrzg8XiZut+3fsHs9zcTx
ZEHfhzQIzcgQFm3ZxwChDqCnX/YE5bKvD83boYTN9Ni0wyXLwx4SOhRC23doCv1SxK878stLlxtV
4nWAHFdal0dSZZM8Io29YC87nBh3yua5gXJJCrvhqtRvUEsAVDipcgMNFaoVCh1o/IG17jgCJmMO
jvUQ1w7m7Vug2EEKSX/a0FipNnftrbi2v8UBG9knTfzXcQoe7SLdYyxih9Ir+zAMJxXGHV5P7YGz
xcxRbTmgUDRWse1dDNjgwtk3vP5gZtFwYrourj1gMs82vOhfHv4RcgNbNvw7FzoVFvw222MYwQTj
QgV0KDfgPJANnSGie72EkVRggru3RsiuBemNGIX0/4youp+qKxm/dFej4gxks4HGAJvAKnH52hhf
yqakzwCTSFtZkpsMEd4VmeUDOKSQWFDmos7DuSEmx/JS5B6kXvMrw2pjPyuMWwzyQlsYekM1dx3I
CgK4BF7Sj33qWSrPLGHDAm76AuMsvIqLaNJZCp7TyqGgfAPms4EdEZ+3bzmFYRuqz8+y2uk3RoDL
3r4gURzPoGnxC9FsJVW/GKAmQfpCE80v4yFM8P6YV718vUuvZA0q2pm5Nmd/mj+iZgoZt3axleVT
LnnEJBLal+CHLc3LZw/AUPR4RtJsBCJjw8XR9puxCgSS92392IUfnzDT1eFf/errVDvPyCbx4UKZ
Q/oPxDDyIS+ZRzJdgnGSsPYkUhfqui5dY/0jeyyzOpTh+AAbZuvpr6mkfTNwkvdXIj/126pmrUHk
B1lfClkkTLwaEtiGwKCwwJxY2Eu/xv96/dDFHCSaiDqEQoCYrKai5FW2itIMAITkE/ZtbJFH/0b9
8GwgI8JCYq6zmseleBGy6ewC7sdB3JMwHoEX18kMbB/i2YzrNFYWb+0OrtTI8mhLGCCuH9OernDV
RKzrI2SZ+jeeIBXA4FJAZSoPz9N+gA4exTI9uLdyxkPR0y2P6qx++DUMZCWQ0wOL3vQ8cRNlh3XV
bWh00UzBHNwMqymQvhiC9M2xbR/clDF7NnDuNAOewdGrJy+b3dnY2LYvv9JYQtfGNnbZLZqrLnmI
NB72e7vKwA+sM3Ukv7gLeQyZwMhf7wBk/f6YOyH2AO0TNTuL7onobNqsGRZM18dqeIWrxTRrwMPV
vfTaf8OWgpSV3hEQ0j8RL6b0xfiT9rnjwRGza3cYo0tzARJe31Y8CxPtoZvb4EDw4giKH2bfLt1A
6p8qXvQbBcMigqOp6AgFBH/eDv4oetxc2OWcf3R4EuY45prUA8HfZMDy0NL2SL1yOc5eeSKfmyBg
wSZwGZbCtOGHyrTSIlK9X+/7lPAigs0XKgltOE5f7oiauLK8k6hqac2EOVKrrOIE8/jAib9ymljK
4d5T6i3E7Xjn1LL43GHWtDG+VcudflPy3DANp29tun1wuxTtxfqmvhs9A9RGvRCvLGOuwr3v3VRM
os3SML/aGRNhNrzOW9mc2voMc4pViLYQA8CJqIOeMMBpkTy2uR3IGa7dMACOCpWOHsdQJiOzH339
aRI0t7qRmG6/N7dDmxje+PdA2+OJkrQwUp8bUfaveXxwaM2BNBRBNgKPs+99PGGLYIbMFMRVi1nJ
7+sx+4i3rPRYKRA1BTZ26bG2wfr8BwJ75Vm4sCG++Hv6htGvQBV38b/GoaRWMPek6YE2DVVzWrIV
hKf9omcu+MgQ5mSIOK/xOxiyjuOKA4ROhVjcTwghGttPzHBKNsm5++pE36J8fbYRHXZH3WR3sm8p
Ap1D6pee9FvboXEsijdj9vHSJ1Ue6kFaiMjU1c3Xr6kRVKwUGGAub48A3QpEdOxMDIK2yw3YQ+WP
WUhVWXnN01PHaTFQ+2WoRSzI1cnyiSdZ/TWQsV5DjWLjq+2etE6G7wye0BPv4E/tvZ2+1OFbUc99
earLaOzPkPzu9dGmy10fb9j/jJgreQP9SvZwmJymnoosZviU6iMFDOu37FyryDSDMr1axMMD4wc8
ZOTDtTSN4SemrgZRYK4vs3GacFYYzjIM1PvBrEVrJKnPT3yulLN6AhVQaZw0CwNz9f24mXbaWu23
99pnzDOFvpLVExKK23kw8CEU2gRo3L70WMctFF7g+G1vBVuSSu9H8wYBlaihfOq+8EpBAcrAiSMi
eM03+Y01Z6DTBkXBN8lU2eh6kEBhaIiheM2MwMrd/KPG2rj5AB9NrzH1Cu7ZV3jB7SW5IrtBvGTd
DgQf1ajOvlKAo+zNMTcNUd23kIFm/EUtZY8jPFHy+qY00NV9O7BZfvh5yaoZJbYbZ0vYzk8MnRHw
gVjChsRXkR7NsNbOBUNJb9hCJ9DVMae5fM5+e8lHTPh3rb5U9DfVvow4SNkLNkqMNLrUpi72P2oD
65CsZIwMMRVpP5TbQe5fnWjWWamWiC2EsInipPegbVP/zxi0tHB5yPBZWdnr/N6annZATHtusVZG
dKG9s4YpI6jnWoPvXrkP+bMz1mMjTqKTNvH8QgNsxM0chjls4uIK8/U7BlC7C2YvmSmYc5grBfHC
tDHbdQmMSoD7P4Poaf0AGmH1b7MUJOXvE9vIcdNA4Ef0ZOk7MuiX9/4i5Bc0qv9UMwOf9C7YdZY7
w3qkKB1wWrXEBKwit/Esgngxg1ZFxEYFk/i3YLEHZcjcG9ykwp/STTEux61DJ6/bo0jpbZ/JfsTD
OIug1410UT3NeDNyoJjAQZFcenkqolWsT4ImbBpIzCZ49KO7aPfpS13xrFNydecbzT4MnUp/qrcP
e/lUVxB9OBbJfOPokzRsn9fyYLLbk6mkIE+T+qpCCwF8YyPV+w6x97i7o6cyoM+AMnlc0fFjKrfV
B0Tth7mioDBxleMVbPK+Zulfba0Q6kwVCSQulYtFa+M9hnjCflt3JfbSqNo6T4ZwKL5dOL5JdQ3z
MJ1CfkX7iPKr8YuTLnawuOArr5ST9FvvL7XkseXOIIDO20x5a+NQh+EdW3po0p/qrLA2+6gt6iOQ
brefycLAGgJCLrXmNv4q90IZHTMRIfXoZI+YUtk6lqrPXhpoKNd8A0v25ky9yoprYS+auw5wqh3A
IoaQT+hS/ZZ8aYTwNKeSbvAYJsV2NhBqvBXUohKNWncaffWIPXXsI4R44LeJ4GMt7rnIJHRVUHSY
zbtZKMnWcN4Zk5DPeK6NaBheuS62DwbwIa1NH8Gmr7kGFs/N64Sw0skYnoJvAHCwTJtFZuyfOWR/
jpUwli23uSYzgobqWMFoxgeeBRb3wtrrzC1KleeRipwKCc6mg6d9FfX6UaWc3z501lVqWLz7q1An
AYTuYnK4nbynSmIWMJPxe2sOFazAZzROFnMsTri1oIN9FTQxqIVqMuPhtAb2bT/BBHD8zMKUgTmN
YJMMmlUCdq0ZXmN63DEbNrbsdRQjj1CXN1a14SaZ0IjJ79T8rngvmn/zfDFJMRj28r1y63TdlIep
W5Esg5E87+xJkYesMkD4LLZK73cgd8QDLbHFpIf5otB6ww5K/56xK9EJl0D5s3OGc5e/OXYEyoC+
AxS6fC1pLvQuhDLKNLhP6kfZBfgrndCqJL/aAeSkhX3Srqi4rB/5g8L6iR6UKWrLqvwow1xdNmPQ
LqVum9qvGo1HujRMeooPJaC65p/tqv3q/0nVYj4Ah8NDAYsjlZK5NvZiYvWmhfEIDAppfctswS9g
zORaRBViw9CVfiZSaXrxYtLkB+togYrZMo9oupqFIFh9Y//iXCD5EyaTX2FgveSYtQ0uC1wjdCks
5w/3ZsrLGZPi5+NkNB8VT9+Il/RL+vzo51UyBKbxolcwGrn9pK1+GeMiMVzZk7ALP6Hxv5KzhdAN
haCAGoh4UT37yfru2sQxyKs5uxbKPjejFJEGIJbkNsOXDWMep/bM79qoJfWbG0JCwBAVOAyj6PO7
55LUJgm3zJsZ5M5XyZj/MtMwryK2K7XuFshv4E8gxEqi58eNjVfDkiAtxhe9XyTWSc83Go+dtJoq
2HWbqlwZmVuSNxWU0ovSnzj4HDM9gI/Mo0xpuKuoErLtyMoLaT7fxNmJjB1pJUm73agRUhXq9pfa
XEpYA7BySc55vN/+cq/4DTd5bxXnjhJIpvjA9BhSg/31tNb9HZyX2F7tmGIiN3xpsy+zMfYS6dO2
2mAwfnLr27ySD3Gf/VhhE4N6B88OrGbZUJeeBagjbXs2taqE0tDNi0BR3pOL/i3dorFY9ShHdlV1
GH3tt8VLSLt0EAtgGLK2ga3GIgRhaI60skg/eX30bqGOrt65KT2HJ0RrZ48ruZ1tarzHu/K9qIno
SHAYQ+vlTirM0yDb4P58i98UPK7bU2K96MpC/dGf7wUA4Qvgml5HXetjujyOfg0hh54dPs/MTrhQ
nzACxmTwjpU9O7/nUiohFjBfg6B+mfQexlAdVuNzJ6EFblb57SsZV5j+3iEp4I6sYtpxaGJvxpzT
OEz2ht1x+0J3mgKVfXsLfkB6CXNZt63UnYGu8wyWXaENna7jMjdd2fDwlFVvmLWOp+cvrUn7syGT
HgT/tnKGTWkuaesNm7iLpARTcYarC0BtencSbkDLW4+OMCcEWDieUhzwsP2RoeRHag0PAUhoXHQ6
6kh88l3n9oYvu19eTfx/YdRTTbB7fbdejCN+kkbp51NAihju7jpxfc90zxbKgvNJRM9K0wNSv7Ju
Fdsv4yvxQM4cNdaVLywgDtjRypGfa7/3aZ+gMIfhkfTbxljFHaIkjt6fUJXdvBKg3L4Y0hprzlTf
K857xbr7IN0Eiz7UUW5OsqaIi3WNAidyt05W1WN5cj7xGUx89adh5rH8Pnb5mZRFqCbtvXlOq51D
ALm6N9HfL7J/0oniDvdLAk0aQp3YxPXzMr29PbFDRS82Rf3jdTCXWbw0TlZPXu4mxtJDfSmUL1n6
5a7fAaApBpbFFy2q0fGqrzETaUZ8Cq7t8iE2XO4lLHCr8Oc0eOAEEnvK/AVORtDTzC1Ktrh88vY9
4+fhUQrdRT6Mho09nbs3WKTUCuNKTG/4MYocVQJRxBpask1BPksBFcJ9QitbwRqxKWq9MXGpjKX7
Rq98ygwQAoPIMAYERF88EN91nC3gZFHxRUQcJWeNd/UBTo10pBIK1AX6eLF5YheFrS220AZ6isWY
LpGPsh01dvO8qiW37/f9eGRtR39r2WTC8EgerElYvTj5Ohn/sR7XEKqGXR1fOvl7EHCJr5nnm+PT
UHA7VuF0WeJbli0HOXjOq0n2CJogvMoM7+2B5fohHfUnMQELp/5HP7N/Vcw1BvynAfWkEQyYSzH6
iQ0DwQbOHbziUy6pYD+UJhhNL92R19aMvlKtyzmowP30Y2UF6peksE1iFfkEkaWTfCqHwBi3MbD2
A9dS+k+Eqd1ll5a/nLxItIzB1Ey/lY5PggBl9w4UM1OvDcCfPXEyM6akjiuzo2wulXZUn74jdu4I
DrTXmXw0QrXsPQEzRngfX+R5R5paG8UZCMLzZFpfJjRLNSp+M0LGQEooQBVQm492jgCoquEySGLT
znYBWwxtcON/MN6zN1ZK6q2k9tHO17elUwsAlSFgEkFUhQQL3tBphvGJyCXWcKo4RfrXdHuaNCzQ
VNtUu1wG4iscLE72DQtPwhrnTnDE7CNqecmBYFujwQ0mJi2ux8NVsSqnuv4uLE92VrdXFM0d9K6Q
VuQ8+LXpA+zFtHBLr/15XGbbHeZzri2KDw5ROwOeyB/UkairezzRkAmTq6khWooDZ3jXoDv/1dwN
zcThaGJlQPHNfH/pXzjvAisFct2ecAbY2gxrYjGmHU+lusEygmXp90Gvq1rgIUy+2k12uYG5esgy
P3EIN1oSqVB2UfrVTydzA1BqjGxbXPql2TclhHmCQti+KVpQHgi0EbGLqVfZ65sapujNcH9WlgOg
F/EiRA3h7PAMJATgBxmmIyf5M9U+14EaYQClSbc9rsk31n+eu84Jm4Hjh0Z4HR8H5fZ2N6+l+oRM
dh0Hy5WHdVO5Oh1NQDNIY6Zvajvl4U/kYzFZclvv3vPh0dmu7IAJCSi7MAJZ8ZhbO0TOLBdyHxFO
ECObXMzqkeQG5mVSOAh/TfXAvH3wVDBHDtDb5gnkd0HYB2XG1gEGLsOE9WujATjBsx1CX4XjoXib
vOwXaBN8ll0aTB8bP0l9X6KPwK0NycbAFB7wwnplCR2qS0oWFClK00m/+WPrPiAbpaztbgYMRNaI
uTQzX+0iExma8mJUYQGn2ArV5jrCfwNKl1EpJlR6VmheelhYtL3mHfKV9Ff+0XbWS0PjCyZ0uTSV
NwebGZj1qbshlqUo6dcsH+ayJJnhTQM1HCEiJht1TxNDvRavpF78aqHqkI4hvY7CkJyZ1WMs5Dad
MiRCi+dvHdGh+jTcZjGdNYYkokJ2cHloYGhgL8YdYWYAuag7KfNK6LPwe02G19MDNInpXOJQrm91
4DL2N7R8lbX9WMXjxrqfVNLK//UvxQkojjgFb36VN+PWXptflJgGwG34iXh5i2tRvlff9DdyfmBi
RvMvSUkgyQwackAtvBVaXnBbsRTVbHCnr93Txf3vLzuYtZfQMDq3yK5YvSV34i4nLg/1hNSSjS1z
eYKwqA+62euElBgFEJvlNRDvXj3aiOkX8w+wgxR0uBiN73wpn4DC+ad7E46w7wBkARrIY4EJn/ly
U1+LnPadILogZmbHDtiKLjFmRphD2oX1PXRUtOg0I0nrWs6a71zYYALLsXXgqgGsqTLoOs070bNj
R5B5D+UlJdnC8WU5pLzHFbDyLdZZL4ce+cFndBX2v/03uwz6RnIq+AaorNoYAsjtzK2GbmEFWi8Y
5w+2Cem76Xgt6hEXtJkdB6CCtQdhfiAZSm7QtAIT1QRQDwYn+RDkYIsqZbZ6QbOoHcCMtLuf4GN7
8+QP5tu7srn3frtKDzWoRMBuqoO/UIfTsOnIcYKlZAQ3/B5mt/5UrjI9TchkVFoWWUG+TrAoRT8z
JJM1M1c7ucmOdgOXsLiCkY9loCQ86KxiC3hEyBmZt+/b54mgRbqHob6b95AKKsOnEdN8w1eKrQXX
8V6giUUyCyo4MiK3HEP8j2kWrIndZ/LLvks+antQP7vwuFO85UGUGcJhi830dqSpFx9m88VmlYyh
3yM1T7XAvEfkpCeALLGoQUjorWZSt+FJnYf7jkYJ5nIkZqwVTKS5L0q/RhA/HRPJR2A04tL5q7/2
KiEQCyteKef4c7DeQQKUbKc9PUoW8tmGN8PTj5w5A+QuEhchdTPaAEf4tJFtAxPaQvknzF0l2gx0
5EC6UMJNv2pNkgkEG/py6rGjkckEbr/K9dkW66Uyho9i+6hWqbB6sZhDfgZkKH82Qx1j2giTaxxv
8dFgnmbrJ9xCEK6ytXnsGMyCE2AAbx35Jtg5tl8YR56bDSywgUt0CzXMNeLhp4HSamzvw5YaS2bP
PlKZQLXy9ObctWtmgzFZwgv/yenP2rveXNKi1ehiIu58rKjYoFVAeYjXPK7030BqgOxsTOoaIK31
/R1i7IWWnWMu5ymgRyGNEIbozrKbInSDPqnn4KVGdXa2Lshd0O4zxLMKvknhzWd+v5LvEvWlZTdj
hS2OcNM3D7313AP7PN7vR4OV54em9QQuz2j7HU5EYrSSL6m071O3gSh0O6jap2nRoeOlFbm05zvJ
UrcPjsa4cCHk+i21N3X6Xj53Q3tgTKOVtfPjI17PzL/a0tSX7TMysP3+c57hyvZX2uVbi00YsioZ
GMSVsCKC9N9vdRvGnEbTwyDJbNt9ySPSKbom1qYIcXmRy+swMiXrEPpudCfhegPoKGXtD/D6Jbqw
0n0Eznm75QeBxbbnXPULelBKfqiM3a063RNhMg3SNDn451gOnY47BJq1MV76x0mBsaq6Y066zb65
n/RyS91tfNprRn9zVL/+81baDC5cWtBhNvxQjZmQWytzQc+K3tdRNrIKxwwb+VT0wlM9hUKOCgMT
GTosLRE5bj9fAfJm6aRmMEjcWA9bcI2Bq6z1WwDkuts9KMrvKqTyJSOI9w4UXZ3XEjMDZd7xb4Pf
805KMS39Z2X085gp9Tc5v0iwYkVzOu6InoWkF5g4QIB78eSa9oBf3KWmoZOhkEhhqQHNZgQ54YfE
5dAem0olxy+H0pGeW/krV075/VoDS9Or1RGY2sNPwRKEyHTOvyF9EYT3iGSrDDNa2ox6DBj1l7o8
lk93KI+WeSiRa+ds+lyJqnYyQ8U+lCbUoD5giUs27AiKIUqRnQ/LtAeyPCTVsmmovlRScbHQW3JB
KPfGgaiZ8G6j1w6rYVtpwchTLrbBW1rIDrhwvx9hOeJCwpbhM/vBRackRWwBLxazr4rnAK6i36gR
l7WEiE3HncafivogdNBKm9igQSNFegQfm347FHJsmDqiQvYyINM9gmYEfetxD1ta7so5+bIbKDoK
64vQwddUdwABBCYjyyageZcRvgGxwWrhURB/wL27ecJZ2pWpAm7pqp02d7ZEz7WSrzM0ezpGd8fU
VoPWZDJZViiq7suZJy96ztfiRrq8fKpGInEjmaQpPUy0crHWMWx+7uk9P2/hvY8UhXAGbZd3B0c6
mTbTxf72IWGN3WQ/sEH25BzC2soJaWmZfCKxNdQirQe4OTrjil/d8MCMP4lzUd+YIViyKA5o1wp7
GL80Qu1d+WELKUestSZSRHk7JWTt3g+Zc5AzADDh0IBNKe3JCNEpj3f8Mh/YQozvON1gXIG9x4bV
ejoZ71KAwFPe9sTIVLuaTPCd+sJ+oPskh2eI/emXmWE6oqf6mVD+pKSRXjXiFh/ebPkzzCgy7062
23hMWuCXxFDR4YIpAcvajqbmi85FrwjNZY7fe3195Nsh2z+lX5S+kMks3PotmNce15i2vdVHDCbm
f3ZX1lk4A/0wCbIMJClBCGvhd/Oku/qBaX7ZB0i1QP2dTUaK990vDHCUDaK7wqZgtC7FuEpTmjkw
Y/NQwpt88jgTQwOS8iiCIBVRw1Sw5XqfSYamgo3AIfew5Gy8cf+wj7d+KT93E8JDxAaI8RfTfckc
AATLvDndI7b6sQQUvQaWN2V/tHyeWxZ9eAvVhtlbvsamC6rLOsr6Xr61ZOfw14T9oukJkXuGYoPk
60cozQEsRVQbjkvB1mzut4XMjSjxCA8ybta0SYodjF4k4d2HjTlE50F/4/LQi0fVC0np6w6HhnOH
icWGJQn4zLyM0GbTEHkS8twLMh23GEuOHDz89jrzXKcBUC+d9FbeI7/PbcqeSts95m2Hxch8iofX
R360xw3FBX0w6kgoivWw7CvPhhQ28vAGOaTelPS8n7lG91Nv7eYL54cew91CWFMkBuwnHyE2DL6W
VPo5SomgnJcdMB/LWkdBQiloJB5Fosw9bQNO/SZ5MB/NbmMwkkhFKlk4VrIcQf1gLOsvFdtg4tzA
0TR2yE/2AtAuFUGvxL8Adoc8uhafYuLsMLP1Wo9sS2TA3N7ksq5SnFXK/YTG29kW1aXBsdgEM2Uj
Bq5J7brW0B/Y6MjkY2Zcdfki2t7ErypC+nwba2AW2haPLfMJHTYJruSHJX0k/H5OoNdP4/B2RweY
n0drqf5yx8zUgfFxv/0zQL84+ts/Jk7d/LiziZcdfGFul44AboXKIcEgoRfuKr5ZhxooQEnr32we
y9sAUWBYDPfIwkwmQ3dgkU5Vqi99/dFgkUW7odOWzEc9E2iLWHvTvumoAOTFKJCr1f25xwKV9fCp
76A7UZM1BB7wUSMOGU3qyvalw4Gaj1CxWjN5Kxkctx0NVhO2qKfXYfs199vRokSGzf/YqDa7EpUo
RxU/xu0ylaAcMxSsoXX72yEf9VBmi9ugLOrS97mzF04fTRA5brSoFL6bYQ2qR5JxcJxXg+mf53hI
31U2gyjtpbXVb+feBhw5JQU+WzZcggtz8TR7QB2pgWoQwQKgn891LDFRG/w0XdFXjtlysQ4zq1dh
r65LJ2D3ClICCuaAn0LDFrqXOrRzTNTAePmXokDvdhl2vgLIO0GKejzXN6J+8XBNs59kn5ZfFYTZ
uNj+8qufnVfmeyKo05btJbAZqwTVs01nrv+NKx/STccCV6GJqe4eDoSD+aGaH0VyfmJuI39l5pZ6
CgaEia+DuX12ey5FXW7NsV3kktsyY8PhszdK/cJiiNvJxDwnuqrNW4MdP3bjCqIz+IZ4Oebe0/Ce
/2I7gB6GtV5L0JP2Gd//vLkHkNwNfnosxQ9rNUDIok69VydApgkmu/iMOSfx9I1mTFccHS63yumM
yS8cNgobiglz/qbIidN38K1Hja2XW9Mu43Dj9zl5uPMILyvhtl6amk7XWsdXY14B3lEfydCY+WCc
QIalir1bPZAayvYtEc0yCB+agetBhhyIU6OI0OWJ6Sj1DYyysJmtuS9yf7DZiWrUTwmzdCdhO9UD
DBsP+FXgCcNv24JbfZfMLmn6z4mpbJAm5IeJ5XlY5hXLxkphn0j3l/xJ2atHMM7nhxy/5/1Ov4M0
oBt7rp1hqSiY9Y/LNFs6eMDbHMVuVtd1i8WN/zgr/7L3Gj5QwNVB6MIQGC8PfTlS6FnDkl08Xlcq
XdYH9ug9Hg3PD/ENDNhURxSU2RAomL4uLAYob3neq1X/LxkOBp+bLhHG6PrnjF3xQp097IlGmN9q
UH0wsUvuCtvssf6kGVk8oIy34MzUQdWpOC77HL9HqNTje8KWbrJWTppweC5tzj0iHuud0hwZ6Tc1
vEYIDPqXKSzX5rcZ2KT+9r42bp+AnCb1GMVJk782/55kmVU0V6jQaOMk96s+e3UTIkkeCUT1b2in
Ys8GZVMPko1SAkhEHoJi3I7wcryXev7nMKwBz9mLikEGuknLFA86uHDTZSxeuT4jROcgBx3uXLk8
UlZOCzqA0uIMmAdqO+WfCrbpDviENzcvGQJgk0yTc4yOCKRex4eGscMS1C8fqmt2K1DE0lnpcyAZ
awKNgYjADA0ovXfBgEnoFdG4wTioi7hxFZgCyVHj5jF89yguCLUxPkuSESgxh4jCXLexrUhcnqq7
SaiO/7zt2JymYrMSSP2S3jtEgvlx6lPwII6kWEmMaZlxzKQ47G939tfoy7BPtAFbYRQvajQaALBI
pjYpANCjxM+PXdARKNfUXsbqBN4kw3tzrEPeRQmNU3xQj0STBjfM0vuXefsgZhrciJu9yrlyWKZj
/Vmf2/PNz4P/vovzNF8Rt+xBlN7jTonT+o0/Ba8QZqq0d/k5zp5e/yJ+ZvwTHyJ+Lv48XRVkH9Kv
9/CUF3EA4n18PINY/B6TIB6zdB8HsFN8ardCGUvPhj8Y7m80jPf/+xpo7BFZoUMWnxNaobai3bQy
wjIS3u5SSEdjVUcybvm8alV9DpA3A5A4PhteLrb80xIDV6GeXyJUR/luIUeDhYxVqnCexUQ9o1fy
7yljVZpqoQ59R7RIxUeluzwaVy0S2TbQPmbC1dDwhkLty841BJLj7Tc+AcNKPgPNXQDEFNVn7E15
Zh9e9qMGzaccGKj6iCufgnif7kr+D26PVbvic4PrAyOSkAN9M5NLT842wfWyt0L6hAO86IYcJiru
9+qEmSCIOESC7pL8vWbYZGSnKyuZVCro0RxRR0aBEVZLyD1YyNPfJkQAsXfYLmFV8geuMR7A2O+r
KyUQDmx3jOUQuPFz4KCJRHpCDJYi0cpcaYEs1PgYl0mBtIEA8Odou8QDluJYXEHOUVjjYu/L2MHW
2RfxiTzNfv6LzPDfVK9i2GPYFHoVsjFwhsydomHf7yoEJNxN4XIP9HOtD1I4/hor+1tccnGnxZ0t
uflkIS4hwC3FgJjERTzgkM9wssgJYBfLT2YGiYrRMUQXPockPoajw0FXURyK8AzsZAPVl320nFj6
Lh/JO4e9rhiyInNiYmiIdwiTfL7GW5hllV0aI3P2aTvhDw7bgfygSEYM6YgEAPHQkHASSFFG0IOM
ip8fEqnT8CTQfniQvFJ6sifOxALFcUviNeOoJzCyIrD2ifoVTmFIKUQJ/jemGaSH9tDuMZDGIQ5O
aIM5HLLSaOKQEJ1ws4oInI97IpPcIYZr4VfH+iweZXHYWBRzU0BgMaPDqSXCqiDCVYnRxymt4hDS
1KaDmRav8fGE4fP/sWrDoOKBdcXQU7l+KicmHks9wGRT39B44RtiJhDEv3b/PI3CQFhEkIgQCMz1
lrIf4+MCgW9V4TQvHiqx9zNDPm7ZfIrHQ3wnDRk/BqOo2TD6tB/0p9VHc6w+AGjux/bvjuKyw1Mt
M1T/ex7FXaYluMOk0+t3HJ9HqgkPL9ae2NfJSOKt+JOhmy1uEcE1EOh9UOIo2QlRurAiAG3Fa6fZ
4KpaRCJGBVeuzR3/PXGs0vffi/iu9f1EXH+PShIyFU/zSl/H+mmhBTgz/f0m8UN1xVaUj7K3ItqD
p4NZD6FHiKi2wkyfQcDgZ4rkQv0XgiAc+SB7/31uuaPb9qoFRoAaBlLO750rMXCEd0JtHid42w0j
teHjMOT7OzPYIRwr5mW8pIhk8eHCNPDBE8oM6v03HvSVHd5+auDkv9dwdOpKnKCwchLjRHw7/vPJ
YTPOmRQRDCw71H97HmybIcEeM2JjKD6SL3mNGCcxnRUqY7DPxa31FHspYaK5pUzC2ZNfLd4jjhTJ
H6ORvyRLrFR3uFXhWGWH/QbDAMapis5VnPw9Ajv/rCJcDPha/IuHASeUcgWEvqXAzRBXFBGLVPzd
IfHDeEs2FLgvNoYi00XcMPEHiJlzwFEPa098DpUfHo5w/iGGJAuROTDdYBsivBm58h8iVS/+FFbr
sCC5ZSLmgLv0f9vDacVGGC0vGz/xK3FX5HljwmDv/UsZzE1mquTjaSVgOct8rvBmfg124aAC+Nqw
kODtyEBgTyOeOMIw8PsXTx5GhawtLT/ECZxJQ0S7gDULZ3XlRxgv/tlsckdE/NWWACWiwhSMmybM
nLrV8x1cLRSHKv4gSubQeSO5UcLFSNgG8YtoqTIxiHNNIzoH1l7lL4hNmTy4DswgDhfDWTYkfWDn
zuwk3i3OwNk88GwRcW9/9kccJQY1nIowPyE+bvOXIsIJtmsRiSSczPnvQfiW491L14TTBuj4c45n
PoTwjF00RsyEEkFDPzD3ucJlnnMWFjNcPpFh5GASQVgTd719lRn5DaOgirrPfpPvwPXx8FrG4Xby
TZxBxIQtHlCx7vSbjnGjr7hLNwYyVnvCMPij+XaW4/1vChCDgE9BzrgUl40vKOAN4eIu7hNXi3Pl
m/zD2XLvRO6QYIpyM3Dfx19O2KVj5CLceMSVksPsl2fsF2CLESgeFw6b0cEgFZNKtouJx2KICHca
Ppmhk+zEDwrGNP9l4IHd3CKDbLD+++8lf7eESW860F+6f8shUkXQDm7SsIJWjNpcxAflvxh1dryT
VtVKheHHRzYRcsFyB5W6ithG8ZThCEf34O/yiBegFN41THHi8oqkQXEw+MeIR7zhgOEicpFBsnlg
xcNuoC+3lvgKY5jRhvSFFuV2ZC2q8W75H2Hntdw8mnXnW5maY7OMHFz+fYDMHERKFE9YSgSYAAZE
Xr2fTc3vcvd09bRK+tgSCYLA++641tokfMmlL7s4R5sG6ksAAlyUo9AKRUaKnSG7EC8iRpY/yWM+
qRiVfMRNABeIHjk75vnuYlYfEYUULAlGjfvdoUnJlTQGkCYZxjRgB3MgucRPVROsSDnKZtkMjCu/
+bVdcmgxCVzwER2S3336MMpwmw9pAT3tR8ZduAFjlJUt4qryc7+jwfevW3fpt6N9YrKSHIwr/S1o
V7xJOyKjEbt1nqAp+zSGVN24xRfeUT4bEqx8QP6Hh1zR37FS3BexVnKh9x+yoing8Rqxm1y1ggOK
cXOndNXpy/SS446VQs0SDPJE9ihNTyQQaXnH6U5C0PK9i/Ov2xfXjQOjJ3vzqGmJwaTKKSe55Z7p
kehXGqEeHBOq0kQAalD2FVHbGRlhOVPC+0IN1CAnvHG4wMcJddlmx+g4ttLvx9YGSNOhLodZlc+H
2WuYOKTEt6/z0EYYTqyom6jTp7nBfIl/hVHHrdAjWXbICzDU/D6H6OSfQy3EQ+LHZLEQSw32w+v8
iLiGxOUPpkmB55icGb0NrTY+DgAwzER8poj3tAfGeoIWJs61Wx1TqiAB9bLrvCwZCQTIkN5cqLWg
jihY+0UVFFbQ0SgIbnQBMo8ORunngfZD+cMNH0ceUyCEd5BPdSPeHoJiBVxMdyPI3cChVd9MClRu
GOvpJFdt2iuTgkkTIbVdMIxoHXA1qyKEX4LK6Kc9hGV0QESbo2zZd4FVLXWFamvQvCM1kncjpVgw
yr2kyAwePlDapf3GC6/NAlJVOlTvQXXzOcsOksS8uET9Q5RPNYpGBFZIcP6cB4oOKZRpggVj4Bm8
PiK+6Cb5O0VTimN7n8oAqN6bn/mZFfbW0IphdUDCvVw8VKB6KK0eExsyOQVWeCZ9ER3sw+1OKflV
3Qf9YwfmKkdYsI3NaEP3JqedOFKrtfTlvXyWI+lRnfxLO9Ty+NgG6+urDjZCDcwv2+kbaK6gaXkx
KM4r9yi9Ta6pkHnpapyjfQITZ3/3OjRHjYG6tvegZEf2GiJVBndjlSZX16GZBak87h7+Buevu3H3
qvlNOudFt365tA9wj+9QwOMxPKwaypA6pg/sHNE0wlKZyMWGa4vueuav0Tk2MTta51Prbl1P6Xz1
66a/Wt2mOL3c1RjrwZ1gK113x9eabjaxhzY6nIASvZRBC2JM6UJn3nuxsKhe1CBmqg0Mv+wfrLBk
+nNkH0aPtf5V7dJJhdQkOrxtBOcEklAKwMsID0R6ImA7QgrERMMDhAQJ6lkwZOF+gkKs2FxdG1nn
3ZUuJOdCof8e1lFzfHGUuQZA/vVk96lSV+cfgw3fhWiXVdS/KmCW68JN/QtE0p9z+XFlP57Mz8d3
R0UdebMspfpKKc0YtDPtQRMOQJwb5O1kq0cpgy3p42zofpbvPUdHRTQ0l/y4toutiwSeqiNjnsIL
81E8RQpNrVEPOXtHYwPGGkmUE6wYZbgtd7jtsxqiz5qqIU+40jOpIvGMDfGGXTFrUSnoczDw98Yg
HUb17T/dbIZ+CpGasbgmebfWusURFY6TX6EA6TD/jujgepzfAKwewNi8W8Cyt6ElAgEd4vYO+Fvw
QWgrgp7Zf6FLb84UY3xi+viwQtLZgwYF8iMoKc8O7f3wvIUQGjE7mX4hNNVDbC2yy6ptY/s+1crZ
Q4209isrpxlkKF5FO51PvF3Qouc5J3TZ6Ju7QbZyFuYh7LQPBBSK0eNu+lSg99NvBxqF6NLUxEog
wVkRoXIJt7yEU9xTCEBTulFDBvQu2sOE49HWbZB340NS9asR9U+LEmHsMV18oD+3YrSn5cs5I52B
XWtHkBUvK8pgFAjpOUGzuTNp/Qj1g9J4tjprHwlKc3D3TIrwzFNqvqkdF5+qOfs238E/VG9Ul05x
zw7p0zKBgwjmGlOBPa2oXBbgAdQQqQiKwocxwg2KnvAMSDOglCitWwBk78zsabz50Kh2DsIHSQrh
50RySPGeAdoAY2dtOqBplR8Qkc9+TjEYpm/OvuZ2gxLiLb7nTFBFM2sLVZ76k+HNbVSp7ZA/PY/A
CXKcC+EvZ8J4mz6V9Y4a9tyqf7aLXmUMDz0GroCQM8dFfvVtIqC03uUNqnzYYOietyp0AWlc2y1n
XYHxhi1Ok75Ga5Hukw2UBhJ1rZ5G5THV4SccqCfmDwofNDWdC/LNq0Oj0BRy5g8uEqrvNkdsYCo0
omHBieUtM2HsenS7Vl5NMVnL4UfqHzlI7x60cbT7MWWnjMbJPdjqSMuDbKaTz0TQHoadwhlSOcZb
Nmccw8loGEcJaj+gMW3vqXXuO7+gEJ8NqAAOqYPLLHW3l8cOmmsvOTX945Ae7MecFnNjuTCPmJJL
M9g4x9ncAUJAQ3fTEXWCrZaGNUaoPoY3Zkl1h2l6STpwb8xfg0puDwAYHF8aHZBATYsHeR8+y7Z9
rVdD6zx+vRsf/O4C2ktZKJ/1FbpXO25sqsDDkzuas8DmaenPqRYDPGFylyIF5YapOaH26ab9YfGS
haXl009vhuiHUcU+li8061+oQeJ7/Vf6AKxlQQNlyd5miYniov96LXv+/tJ/vUZDFJiY8Mmq9Ds3
ElIpWJ16Qi15WExvJrCFAX2m9gGbLqgXp5UC7gXpFKr168sGpJ0FegSsvWcHNaUGlN0Qpixk3K0C
7vUGvwRcMIFTPqeJahDovL2mnKXxhkEAEL3q7b+3yoKRJMcpw56ojn6fT0sgBOfzuLA3N+Fzzm3U
J5DF4WNlx9eS86MHfsXbUCLnPIANnPfvj8fdn9w4Igpolw8uvVY3yChpPj2bK1hbVMlb70C4h3vR
r6uimmAiesRSnOFql8fnl5ROKBil9PPReTplcPzYF6/derPUb5Annm1hapxMT18NAbrQaRgab3XT
pylz1aRoXmKRKdxOzo+AmdiKZ8OnM7ybBxbHq7s5gc0H7InquLicEqDS6azFG95gg8KwGBCfTkCO
Zdrg8poDNNJG5uplQJWfLtVWYL3D8qeZmmRTi5SJKt6KzhXcYe+iJNQ5r30IL7c0KouY+bTqGKg/
HESxLV61hntxvwVohoygODoUdrEZwXVwhIhCAy5mIdRdX4+FrtRDzycm1FpXX5cqsmY6JXLbQ+mG
on7+VcFFmNrnYIuAwtKkGBhWEQhVFFICaBWFDz3z2M8/0llO3d5kqJbBlQl0DvlYacGdMMbvzd/U
AXBfbPllO5xa35kaKjDxl0g/rC0oc8vex367qBAXnN/XEGwgsOnhCnwnc0Qm0Ox6DFKC4f1AnGWy
v4xTVOG5Js8LvRle5kMLgJEWshXycAjqp/mG3c8UsAsDS60CipT6hIdkffT8s/4eIGnWd2HZhgQO
qG9Qar8Fhz6S1xQazYacsl5XO8Ak2T3s0Zw34l67Vt+3IcYT+BJQQw/oOgH2EsoBxFWkMK+xdhkA
1hmeaOv1z3fkWzwm5OFYSKq5/v6tfle2DIEy0b5ekj8g7g/wwOkHttccEljyCvVD1GHabR8Jl3JU
BtM1JQ6H4mHrxO35vTgFr/hk7eOG37BHDztOCZWsRFEG4PcZeVjPv4EUMWlTH1fIBEOIA4z0GBlv
wztnzEBKpoggo4xPtJigDWDM8ZpecM5kU1vW636tMaSQWuk7/dIeIQpSAiO0e0SotUJ2AiUL/5uR
JbdVZazMFqCLB2m0ZfjeJSpXtINo8u2PUwZdPpxQ1n7h9wJcEGRDkwk7nzRc3im8ge/J5gwO9Ht4
9SE9T/wVzxqI/jJl8rq/ted5817mTAqCqA6geEbOjaN9c1IvAGJG7V+RQZaIYvA669NsQKIgOsOc
J6abol9kMOc4oZOKLcrI+FAipsgHhclbre79AuKuj7r5pveaQnn0awCxgfYCiGwupf39t0Kg3Hr7
62DfycxHbXIFtAnPU41OJNPN7tHKXnHDIzX4PX2084t0CfzQYs4C7C4v9WY9CEZmjGLkMVYnx2zV
II4MsxuYpZ9P7iP7MLgHzE24L9z5m/aFLWh3zld+GlSBjaAsspaQQ4hn47OTHGcpYv/LDnWfr3NN
39fLX6nHUyJ+h/O8orB/p2TyRmlECTPg3NNbGQNLeTTE9gnegcUJ5rmArImczdl3UbePmRxBDwqN
FhhFkFIGN330cOJ00W1O+Vj9rJ3IXRi+Mr5aXrY0SzL9mxU+lmBuig+GLiDgfuN0Ep0tBvrD9HJG
mC3rHo7fh/p1p7WCkUq9BKrnNWyjx9rYEGtQSmkJGAtvsB480gWS448Xf0BQwQ59jOjI34eHEerO
BgxeH2QMIJGHDFJyVQSEwu0GuEjF+HETel/mM9fENwkqCLHOXrgGKsV2o6nLkLlvQNDLPSLuve1A
/yJHADNDt/hzy/Wio4dZ0I2g+uTmypjP/Ee5+/sAIJ5yGfCbPbX1N358rHE8YAr4qQxZ19Ot+rm/
hvT66euD53x0AwiEy9wbjQCm38IewkYjIKZFkCUsxInj+ajkGEi0BLdFOdFT36BV9KF5+QAfhR9h
srLXfAJaYB++VFPuqXtIHszSCTHi7thhtZySZnR7RZEgDy+TQ4sqG061nDd4CSihSzLXT/Z7cns9
93PaX8hOvh6GN+gQIXCZufPZlT4NJItxcVeaFAKFCPhk6RoG5X0mjl0mtiIHSFmDvf7JcLNJCgpg
+8GUhzsjOOMW/AxNCgSbmJ92WFrbl5xh8mnUUDNG7+OJHbKB1lhrRp4sa0p8nJrvDADwqKOGW4Ck
cXRaKnyQsP7aoqvnkbvzftDfZuVYLdC5oMRKctEnTz5/MPaJJDpXofS/5lH30SmJc3xDW4BbSQXp
+JhSl4G1S1uQbmMxc5h8BqxG25RXYLYT2465YSN1Vhb+/QVKlDPZv2WkmchPcSgNPiPY1RujXlSg
Uj8oGaABqsRlS+lEEakQwlgHDX92DILb+fiMYfqh7nj8ZCVmqFG/MNspfKy3G3VqjLtbECvrW4fK
UP/wBilNaweIw9qePTECbWpMj49IbZiC9dqpBCAMDPEyOsFvaLBuX7LFkcjFr4mwOy/9zncjr1jj
RxGeWNmf5icBWzpCaZUa2jWA7lGimuKOczyO693Rqn+Ms5PXNvDXw6IMb0pCnzXrhQqKvO6EB/c0
dtbu63WK+UY7tLi+iJpBjpqGf1KHgxQJWjrfVJJmiNwwcbB6d+A8gcUkwdleyudAXIuWVe89jw8G
IxBDfBedfw08QwYZZ37YhK8aQakWgusAjXKpAoDIOcRnzH31Ri/uzCX04NQhX4jyg39FEJXM+B5C
NiI6uEAAa4P9DGIrPJkyys5vKlAwNTh4IQPcPuwmAPatdyGsIXNe24GZjR0KYpMehD9Ebu7oGyyq
TK6N/3bohV0B/Sh2vq79jpICHDNQdK/lBwiIHVvTBvuHLNqrsryNuyHoJdh2bAUle2fyDxrzqCvg
4jKGAbmIxEy6BbjFIEW1xg4eZaxTiPwqwt6whIQWveJ6GfPFMMxbQHlq2Ftb2zDTYNstwKs8INcS
mbBDaj4qVQl36nT9IYj/FQAuhoR2wRXkPBaBm23GpE3Owcex4cSOymJPQ/4KxUT7bHr+iZE1pC8h
Vl4b7pkP46P1WneDB9OXN8AMEWXoHYM7Fa2+GBYCz5SsGIhVcJ5dI6JexByAETEel1JUnegzssw7
2lFMSBLzQ56C91zcE9w7NdIZRWukqF6Qcz+bg9oaoXtCXYPZsbfBqZo72hSHYjUjAI2/1XghMbhl
DFy+Pk9b2oZ1SCbbvUG9YI7BvDQYvkYpuwkpOl/DIsx+0pc560JhbITrej2aliiba0tKQpwgmLn9
ISo5KKNE1ooqw4gKYteFqEy37FJ3CXcGG1rvintf0X3rq7aC0isH5/ERzclAH5JfmcDkcOS2TdBI
HYaFYlF/s4N7AJ0F3eIyuf9Q7jMXxhJ5YYYaoiXiERvtsp354PqhGoKQJ/QVprxwK/2C3cDoDb8C
izhTF6TjPOEY71cXavH97QnrGVbbz5Sc2AmUbGi0s3WVbRyLStIL5rdpKKyMO2DgPSRch8ZjhBwj
813L+H4IFgzF7BMq6Av2d9g6/nFZMfFE9Ir2Xv0K8UE99ntK4sb1x+U6gxoObX0Lki3W2hm7IZwn
FBv6RnD/Ut4PtAOJlqqonVMsm5vI1sJuG5FalPjooKNmeALABZx1t5+BbQ0JSFCyuY/UC6xuKDM+
2jxaHm2TYn17JETkZEXOO1kA+eIPOwEVVJhbIzTcSS5ScOvhNoIYiszDGEHrY3x4K9qoaGN9UXO5
Qq0Pr7o2BwpEDCG5TGsKhpNjTGedr52LYpE3UEHBfzUkCh0KlzBKxh3bz2U+aU3WRQKGQ9zA6IzS
5ZEyc0Samq/QreBWgkqoY1C6G3VQJ8yP8UdI3qYeKbPgAHU6fBUT8zDkMlV8H5WbLd7grdeHWHWY
5MwRDB4Xb9f0y/CueWE+RwIj1m1wMu34yMi0mNpD94gIZaAeqghKX/2SjjZeBTzcGu8fwguDgWSF
IJQepxggYSOTN2I6O98O8Kf57Uf4XQQM9Oz3AWQSlOp1qZcBW4FRlihBM8onWykSwdo9BjfE1Qb1
2Bq+nC991ZqcNk43Qu7iUyUNXzBhzZpgOg5jQlNuPGjtBTkbdic2vx/vGagvIF4RRuFuD3Z0BpeM
XmPUHdhsmv4yPICKMJ2o8P4Js3BoGInM1mVLApo6kkBiHPag9xEthYM2RqvzfIOIqi1A3OC15ntK
CYS6tzlgP2VYrs7AjB4bh+pqRAaNyDSFSrEtDiMiAttg1C9jIXo+Z5ShNQu4KwZdev1GaYHZ5BQw
yKscsJkvxjBdn6sErhVwhSZsHG93pMr1vq8RjQ7TaHvHQNUrcomb39QRVBWNPqMxdWc7IIiNsC54
yze6mwzVVT0S8OAsikLElijfpa9MZ0R+l9HyZxIbkrH6tpKU0kTprPRrLaIwZr5TOZtbEhGAKplW
n3PgmvvoCO3mlfh9D8AtQAVEB9iG2sJ2ku7Dy+AFbLehgLGAXo2iymfjJg2KVjVxLXi8qKoHpKPM
0yTYCsx3qE1d8uAEkpvg+B+nsF6BRgGC7s6YTaqEF39AQSkFt8mPB6oovBed0e1HDTD8QqWA/gXz
sbCZEGIYe7WjgAYqBDMsoxIXB7/3vbP3wP+3kzMFMQTA2Z79XbH1D+O6i/cvGhRi1uAWKLRnL4uE
cfUYWtAoSE1UvtrSfoXlHFB0ZTY0ZdSEthYCZId7POWq0uOlh5mPtbcspJoJZG6Pr4d44E3hNcMc
ODHSlkAuRWIBnUL+MkZb4ehTYvYEaaKNoe1CwqVQycGzI3uigZhOAHyabvcAedisCYl+bC4hwZGS
sGZ71Bq56cfpGt9IDOqScBAhM2YUfe4+1ASgLiMNYA8FKP76Th6UrSgXbwRZAxqRjAkXQHI0q14s
VG5JaxkTGV93orZY9r4an3GYdO50RiS6g8ad3QTeT1XWGN+Yp3BFBVoKtRXCXqJYFXQAUjV6ZQyC
A7cA+3acfjNUXA8djyuC8NjbP//xP//P//5q/1f6U8yKU5cW+T/y6jwr9nl5/69/6s4//3H5/XX/
+7/+aZmWabgO/6mubtqaq6j8/etjsc9Tnq3+D/1kV/eeVbYrslAiifs9MkUbOClV6K7LrDcwO/az
rzPF8xBZAKrI2bV80RUjx5hpe0YOI0MRFZCUiUJdX2/9mwYOfGSaM1DkIC7hQfMnF2FTeJaqFNPI
BNQq/PvPocl5/vlzuJZhqIrtqJZrW3/8HKdjYRmO7tYra75PutdKBh/kby6zJcZ2uPfr0I4VIsSR
jHQpPq+fJGjnz78/B13e49/OwVY1R+NK6jz44zkUxvaoOVe1Xukv9tTwnQAZz4ZhGLe1O6WpFaYb
hFsSK7CCBeokzGVQ3hkq8apjVUlYBsBRE3BmMfy4iPXd//uzU//yCjmq6SqWqTiO8aezS43L1jnd
0zulw7jdrtRi415UsKm7Vq/CSvZz9+NYCKNQxPn7t/7rC/P/vbX+xwujNI2hWnsuDKLclGZp3Jd9
OjOL/diOyiFDGoC8wRGZ/Hy5oevjeZicwaSSeTWi/Nk33txZwZggBhHNzPf97T+cnWb/1W3jglia
6Tqmafxp6eT23XlY9aNd5mv0f0GGx+M2Yh5m0D08FZESjxY2mqvjnOYQzagwSxBRDC7e6j0Pq1l+
/A/no/7VlnRd1eFkbE1nX/7xaqm3VlVOB9rIiG2SJxNJzGAG9i9U+Akhgasiv0D7gpK3V1oeoJpr
XNj/4SQ01f23q2IqmsZJKLZlq/qfDYNRbU1XOynN7EJrzlbBNTvteHPugpP9YZ9RfRZ662Hrm0g6
AWCgPPyu7Af5dWAfT/Gd6chedSIYxazeCMaP5wTWTIGwW6P6jwoNQpocN5q31+MJxpuLQsENYlPq
b5l44dq7/WWoqOOqMCioIcFqv+ikcyZVS5XYnyGnBpiKUvusDt9tOWz232UHuJ3GdnH8cjIgWPTS
TvehuZ+q5axJA41maxoUveRgxPtmeD9sTpSmUgAnDgnA5GouHMZKVdHtyIjS5ePxeTUmRy0qjuHh
FnegpJh5RG6B/skB1XLEmuAEU5gLLCbdnKHh+Qc8DfBYZ14UVA0/q+5r3xue9JdjOakOyxtzGaAy
6AkkkUxhBA1MoxTcbtwywI/u0t13zBjplPtp2kNBHIXQpg9A3W3GPXgjiAvAJkc0cIqnUAxAXAON
wIqam2AdJnX6cmdSrg4mLqDihINmTgcSdaU+1PcTY5/iSQGaNG7Uy+ZN4fSL63uvdQaPFp7T6cAt
QpLGP0CJRkICVSMDR+3lG0QZET/RP7KHR8eTYhTO9cFwjB/8Ms084kyakkRUyEKxEiAOmFCwnCDP
g3PlgUM3i5F6iA3elTZF2j9pQzP7rkndjzGcUIruRRNBvqXOCuGOKisKuG6xKtOBpsu8lEcvgR6r
AiNgjH2T0CESQRE2nJtsz5H9A7z/DNIdcI06zDUy+wAl9/9gtnSxS3806Kaim5plm45maqb1J7t1
qjsttWujWQIZjIuwjG5fQH4oRPG/oAn7tzXtoxrsrTOHetHX+KUGbu8A4kuLNYAzMmpZA+m0H/Qm
+EqBKcfG9+nt9Cn/HtCBSADIDe3Q6DMPiJ48cu2JhTqdVybyxWuGDohgaAjMGzrG22+YujcZHMWW
iskj2+QMdJifDMWqh/BqhmeULtrE6Tv9cyx/fcAa9B6ktgVas4w64lworcbHEFZVLIgbpsh61Uoe
qyBwHon6yWyP6DpnpFIs75qZsRXUSRbd45xBCOZIBwXbTNTgvtCBIAmMa7/ofIQzBOjkIPqOjAOo
MQFVy5xSK3Z4iuCSkHXjdFifIYMCYmY2LCinjQ1KWE3UgJY3Y+OriyRxO6LuD/K7DV3g4oL3NmMl
OoPdP/eNr3onT9UH7c6O5enVLXgDUhLBP44ATSs8sGM0kp219sSOa5F8ta+0WcGBawSjF+/d5YAC
J88/2ldEZMPSL2VIDLjdX5S0gDfBaYLWPMTM6wP1E16J+I+2V0FUfLzcIisU5CTRLajL9BPKqMwX
RLE5Jj+hDC4gYC2hBgUIWw51i7QxBSHBTIIGjashs677IBdosfA28i2/kGdWzLIGKiohABmHQEah
JQBPNBlTSTdRcIr3JIszJCAQxuaRDBoX0JiAWC2KIn+/DQz73yOHP24D448OqXmU90o/7NvlGXRf
LDWWAyXogGH3ZK/AxRjIC043/QB4ewYxI4i4A4AyoJmGsATm8EhBg/EwZ8/smTnNsN9sJijOGyAx
Ae/1pif+pL4oGxmbboVHBmJm8YH5hvbzE6F+E5qAWkGyAisHBMXnfV6F8TWBMhtzRflJpmOii9pj
8Db/885FYuKgPFF+CoSVF0b5Fz71FuVrjrMB6BZZK0R7ojMj6DoAwyghMxW+CEklAQYBvxSkLzrr
PFmLy0i2NdTnuaB/EeAF1SgfXYvbL8EEyqcWNKiYADEJv9dCQ38YRiJ/yUcd/hxGVH87h2gB8FAg
rMeJoANl/xgYD4Ptou3kuVRa+KgM8QQfn0HPkDUl64Nl8Y1EYFRCuiG5AUoMapjj38Cn39lgxZiA
ANV3vx3Kg/Y5Raha5UD0ZJ+r7H51eIW4D8CzHW6ZztUyJY2pdiD50CBO8ujEkHUeHqI2Yb73Rza5
9hG9Y3u5sfuk1pjsURV6jQm1QnE9pFL6+IoYkbSKfx6DJjqPGgZ80b+Ff6LChtGf3/J/wkeR/Z/y
L5B+2DzC6Lns2oE8bgf2Ro/BA/WhfvbR89n33THsYvmdHiMlGIFAQxKLBnIoo+zuHCvt25vf58vr
WsjSfeHRCEckm5hxE8kJyWnJaZA2Q9W5hCanQEkrErOM7eRLbKYFDcPp/5ooqhPrPdZUfgO4JTQ3
EHz4wLdQHWCieA8Vxok+OI+OTx4Kg+EpR13EoifI1Gkv8lYM12Z6HAY+MPkzdUNo6wsTA3gJFdRb
KG5tIyMA3LRiHkR08r6O2LjTBzbq48bPAuAc112Mm3wc5n3sfi2ktRbzCCkGMgZgLR82Blo8HSwj
MSOyW2DkPG2UWATZP0LpuQ/+3jZo2l+Fibppqapqu67iatofbUO6dZT65GrtCs+199b3EGVL36CN
k2FhfRMYMAjFky9SH+DmCPq9ds2jqRpEh2AKEBjYLbnS3ouyoD+mN+jftcFaDoCZGPOsqPApkXvl
sN+nh+PB4GbGmjU8nP01ItEhOC1Pn5499RZa42G3WwPPpkhOtZOJJuFrxXDwEyNGAAmCXVZ5583m
8+4tEQGLY5v2bu73ozGA5N14fPWjxdHvpvHbcfn+4YceeswLi/AGzfrR2xuyigGNgLfce0NFylTj
EZIDc1Sy7HjyMcggeiR66DuQfJMRoqDfqKsFyG2R501dnnZ1vdbH28GsYFxL/PC3X77uT2ghVGkM
JsN7pwRYiG+a6OHLSxod4mSVh4NklwbDuTaeBx/Uic7+x2WCk5sM/GQ4JBSBFeALsyUbDZPBIOzN
R5PBYJBGirebD1//w93+63jINQ3bJsOlWvDHm709mPl5+7Cy1et6046aeO/1Fz+PSUxyHX5ogZz1
nFP9+3fVyTj+Kg7TqVSYrmkptvonB6QZRZXVCnGYhr0WAywxFUDSSAfbnBOYuJHyRDjDDYBbIqb2
l1MggOnzRMyshkABdtb9EqsrLwVC/4xdxA0pIaJRMfIc7PZjnBKgMEWKeZcGGbqEXRIGiU1IsRh2
WL0zJmp5Bkn5BvmMjXxfi2HpvoAJfzTYSKEfujDtUC6fkA7wHJP9b6AF6QLw/ynitPUyxodm0xPM
TextOXOJrNDOHEgYdo8PEeeyYcgilueIfZIvOTeNvgCqhH2ZdkpA9yPhHOO7knZ4HkscyADPuBYK
GTk1EaK83GJaJazTfv0pDLM6IcHB2Be8TU68ByKBWE2ckAUG3ok7HI+4LQOHIrw+cXfiksQ7i1MX
T49rW6FD94x1S3gc3ULj2ZR2eWMJOiXGUxnXmQdEfLh9XhMzlOppg/K1WKNbVPJ1WtPqimjKczT5
HfH1++n5d/HBzzy82TEzMdjGwrkqpzgtv2U26IETJ5H8PMfoeHOtJJA9E2oics/p3iLxloRWY3A5
hFBCNlGfP7O4GaJLmJCSIgOPfbwThwnsUUK242eGtAhjAtbC4JIzIkyAOcKJWaG+tFagHzCqv55Y
XkhzlHm1MK6eRRtqnBY2uovua1kRxVqs+WPxYNFoL2C7WFT398Nb9iYOwljC94vEH6Tx0yuE7VzF
v6nx4YPWMsRF5HMJXSVYFa8roW67+/WneAhxpSovBF3AWFLcYXx6kzUrhzWWh7cHoXW+q54Btbhs
I4LBDfdMSWiJUQYVoqtEEffPewJYQbhIXAFIGvB9vmH1UDZHV3tTvKBqIgw/+gj16pcIKTy/LtkH
Lw3RKnNWuB7o4eNbWA9y1xivLE5HbrK4H5pxz2BN+ATp7kZglb6ZS4nC5KpKdAN5alGErcRqce/7
97pWkBVPdAz4IkgWxiW0tjmsP27V/VMuOQUGTlmOLQtHlmk6MSi6YvtpXq2e0TnSddxGuX/pG2Qq
fu2siORgebOOmUDcV78OhG6yoq1N1q/hUkAjwijY7AySWIgNYCBDC/S9Esq38E9QriAs20NukN3R
CQ/GeG4EiRHlwBLByaYBlvqFxHJMh0B4J3SRsQcmt01btrj/x/Nu2xt7oxKeSBT1sANJfCSk+u8v
bvzO+BfrUiiWv66dhgaf/L9zDday3AhZhbKSkfIfpMk+ceBTSTYqSYv6zvgzQlc5PTk52SDQ3sgh
JCiWg1Etl/XccKWl0Se3n9bAb7gJ9ymkaS3MuDJyuFCwreCjMNdXLgChv8TE6YRceHSeHL6R98Ka
QuxZXpZIM406EkED66pDQwHJxSNCfk5S7hlkqvC5esSWCONvu4KwdiM479ieEsO70GaZKAGlESFP
ghw6GrGsZICn8luI1afwBodUSOS9WLjQangfOdOOPaLH9UA24ZaAUf5FDjvGZks78dfAS+D3m2NL
rCqzlyU2lRc20W1HXMtBTOLdAmCdnJ0Lf06Wm2QHmAKNNLBgDTOenhRC1nPJt7F5hlrh/u13dcpa
p3nHAmjfheIq61yCM0naLo2nvnTcGX1pbORg6KLz5E62DP9y3Z+H1ZfCrharxOFlHIwo1kj+QcYB
p5NrJ7cGW/o0Vs9N1nlyVyQvES6kXFwYCdEFu8k8slCY0g2hqQTiEoqLebLDO0WeeB/3Vo8nbd7k
OlQReLUg5ToVsI2EuSUpitx4uX2ye37Tod/H1vMvIFw4MfEiYvtboVJJbiO0U1hpuGNIqdD45DcW
TkcofcI0FQLWg7cQspy8HEoGz5Pvx9dt/bujxM3IhpW8q4wqVh71PE6BvcanlVxM/iJ/5/VPT0DA
yzKXbFqIsSW3Uujuj/DxrCsQuWNcJbzWieOFT/7gN02EYsCoe+YMSiT77xz1Zuw47p1k6c8txT0X
y1Jie7qBtQHlG3MvchhgckLV0wSAjOSkLsJXOZH1iiP8pQTCD5Fnyw2SXPPpCzmMQeTicJ1lA5X9
28yEd6dDpSId5CPJpRC+MoQULt2WR2A2ZSdpXEWhzv4S8c87jZXFxqb7xqIhkBZy/naFHQUw3tGk
zQYnLAk5JB5A7Ch0yKcVlV33JLHCRgHdLuaL92BdCSGsG6QfYtrw2iMq+L/Zby/R4i0lfUw/H0MW
njBO5SPJT2HGMXcnpEj4XIm/i1pIqNhFPpAEaUJFFHuiPOtpwKt4rXBz/xUgjIpd+yUU4CYjZWZF
jS7sEuGOyrnJemNp82TJ1oV/CLqH6oBcT2sjpp//pyrMn8XToEHM4OAnAV3cn3i8O5cIqM1OLiLQ
m769NmDJEQtxalTdn9dcPnEZyWUUTyGb6TSqo+1cnvUbQELahsZI8CQkVqGCyxf2EGmE40TWOKuc
voG4A44tFE0pgwjTUXjOjJpiOg9n4I/PC6E//xIH3emNMOy0LknZnu71ecVgcDL2CFKl+iI3WXI6
XJ6sesAtYtmxpP+vhiHHfryIZ9bh9ErE40wIYobChJQrhdQefB61f8b/qyxwQiWuhxSa5PlUlp5u
XK6nnK2sbdnZstTFQgkz9fc2Hbg+1kZn5HHNR+ZOLFgOG6Ini6UjwSSUTSHhi+sQlyhOW4DJBAf8
DiUcSJovsmZ+LRbEHSx/RaR2pwQkZaCCGSD/qn/goSTFpRP7LKLJUpCbL6/E2T3p6TChEjW4YO2O
yQN3DcWcG8kH4LLLbfx9rnwoI4Y+FV/nNVtNLJJsQGE2CsdcHssrhF+vDUzCBckSZENenjePwvqg
HdFzJkDQsVu8igsEGZMqDGXP4Bgyu5ssA0hr345O+D/Gf1I3VQNWBF8ScotllCIpklrJ9klulldL
siKkefmmosOnwXs+fzoDNQDM/bRgzzrn5aMa4fYGUhtggi3JIBEEnIKRKTUPiiNSVJBwtPoSP0hU
iPWX4eq/Fv9IoC6hTUk37nfRCztZOK1yvWDr9k/LegQ3N0S8Uqj70GGJsVn2svDlZzmSM2sYNH2X
GDw+jiVfMUOgTed1RlBKZjvUZpK8/BZWSnIEStQ/NZVwHnNKgD/RC4ehgwGW0oeEQCJ7gWQL0W+P
qElkPh7Uhi4EvLdnBV1SIhIBi0yIPID0hqyH2Qf1swrO3GfcGBgiAnGaJ5FF5ub0xYlxLRIwIx8S
fMFEXZG4EXpVo3xxxsYzziuB9dFXAiZxRC3RBEWVCEkWJK8f/pucRU3BmZE8UurapCRacKSARjxz
sPOPBUCKmZgjCdqPM/l5AkVI6YyPJq6UWJ2S1vM9OS960uSXv9+SDEjwL6GH+OOUfBMIHBeq5JM9
oGXr/Mtbkd4xwFjK7ywNmM9G/CCG/c3MkKOl0PEr9UBQynKUxazwLa6UxTzCZmAxJEwB5JZc1tAT
O/QM8EUjMU1PVi81WjkcYOaJBLlyANYke0hyZjGBjX/GzQG3+3XXzARmx0vll+LPnkRb1oUEylC3
Y+dpkNl9GzHLvxH/kZxDpEhOCArl4xO/ZbWx9p8tAmjeDq93CLAhtY/+L2HntZy4unbrK6JKCYVT
FACRbXA6odpJiCSyBFe/nyHW/PdcXl3d5TndNmBQ+MIbRij9UE/p48/fZJ31oDyBoc3g4TPJyTgp
WdKlmH9eSNWBoXNBdzRTVIDTrUaSkctpddFVqS98RqVRt6GJSo8mg6qHvKZzJES8kUjdq3G39pb3
sbrLd1w2uwxlpWm7uA9EhndxIv6OV2hse0PFj5fe4VkFwt37Pbsmyx+eegxIbprfzcm39SxfPZeZ
oDfzCEWJs8gGAuJ/IiwCMdVKVf9UcqfATMFIY0BBtckEUbMEr5KXLX9egmzm/G4POhqTo9YMUgah
7KLkHJCbfCjqLFzQh3t+qU8xHlfEt7dUlVINM0TzNP52jLL5J4UJ1SizLssDAaLqsLpSpJkczYqj
wiFVFdTGmz6KyidjlQx0uosZ3VRDzdT9UDdGP/+TvyDQxMcdzyFwBh68pYvhPaxSXK0om+H+Ebxp
2tyTVc3+AnUgK0Lw9QU0OaU1tX+AbhCmHZ5UdC36Gcem66TjPNfTePNSTY5E9Zr4GYeVM30q6g9e
vXCyaNOc7u5RWTljQa4AC+ndQUW3rKBuoHjURQalpu+zWqsOf0WIgsAtpXCJZgoePiLwb4a3Wu1I
cYc2BQzTEp/vW4I71ZwUvKJ5QrpjR0140RlfFjvmFR0KxYJnllTFUOyDBDwH+g+KUFRBAT9Xz9F5
yqrGyFNZep40nhiXKjVFCtHX93Hdy+pSlM4UzxhG4ebFmWqk6/ytbrMO5jNAkqcezw54HeCKjPX2
3kVk1e1lX8Fwy9hWJmQ9og6JGuHxVe+xR0M8scTSn6mucOjQ+FuyiuvB+3U99DRctJhq8UKq8vSf
N/ZirX8Olh4tHQtJ1+u2c/3UX1GU4Lg07lXpZpTBFmCo2owYRd4s7t/QDNTqA1o5xPoYkR/9jHVa
n9/ajTczprsvDQGSMmic9AL2lNwLRofXxlIGpsmBL2mLoTKGphESWB24d6m0vSS7g2xg3fhDZZHx
ZSMNxjhjk0RMKF3+stM1VRcpYzks2pI62iByBKwpWaSNLt13UnewRBQi1BlsdHd8Foph0T3ZVJVm
z46gXUsdEc1idSTqM+Wa6uu+zGsf1B3hQqmQx+LR276zZKlzS1VrVxcz1ZxhxW9vBmr80gfOSM3m
ifF4/NAioNVBs1jKZ1oSji+apfd+iubRqr+L9y/MYngtLwaFp3pS815UNRkEoP0vHTBRagWrcpi9
3WgJ7/lt9X+7kXYi5YYkwThY1DPX+gCwyaTZRmtGNy0ixveKsOTU3X7qJzNipMfXJwwtWZc1hRT0
arRbRNlqwO0J4xSZXon/DtgWK1FQKKbdCzEUAlg0le9KGgoztQepxoCYFVoTiiDvjxGdsZURTWq2
3RMqQhXFlNQQF8S5iohPr9sXxaR0HpQHK2lH/4V0WjIuClxNCpj5t3JHfc6aYpDC8kMXt3tisWq6
QtXCQj6j5ISB/jz+k4ope9Vp6bCVcylrVQPTq7UvKEN/0Vqvr6s2IpdBf0MIrjFD7q8OX/6p2mkV
V5dft1YTRFeb4UPOaTIbVES8r6ibrmaIBqmdHlGxA2iuYl5NGmUiaI4ALWW+aMbYfG9SdWb9ZBQW
pLD6rqVaX+qxHV+0z6nvBi2BfUcr/LwDmGgXqx+mo4OSqvElNTvtkEfmK6tCHTzqVO6zGD9Z9k4F
ME2JYHgX5rRGufZGzX2tVtBytUECHuJKONN6FHK2qlnS6or7EF01nNXC0+JfPeg5dlneFnoKGj31
SzXy9al6x13HeDyzSjWetKvr02/AsOuFSGuQYjyFhUEMKEKFcBTBvzZfZmcJooFyOXGnnhbcQsd4
phzkRHtmj/ahC9Ue7UbaTxozrb/zDoDz+xKpQ6CIW5/Diar7mv2jSdRr1/8fGPA2vxMLT9U9VVld
DQkaE5QQm0nxIP0iVTkUFRFl10GMRt41NekZK3EtEXpSFUObxOFl94Ks8g6GSJ2pYOaSlmCbNZJJ
ZumOd8zHw0tOK0OzUQ0A4o93RdMaVNoX5vUEhr+Tcds1tu7RZ/CmK31mKeEFEN5ebMZAHVhwFe5d
2SP7wbYz71STxozGaN2B5Vp95H3d1QKQFoNADUsFSpI15q3oWarpqwBdb7Lq6zPy7iVFSJyRrc/W
H6NhzkyoJrrjihu4DQqsFs+6G9rvFItZjxoSG8apfrq1/3mWWMkLWQRxFmEsa026fmiUS8eQfgsn
pgDtnKgNrYnEQIY8/K1erV6uB/XCfcHOEUBD4HfcD1Jcg/SkXqKCmP6NEceN9bZ2an1U31SDUOcj
Aik5JS2MSKhqZbTRklQdSaKM0hV06joRNsV8+QincGTMwJwf9FkK5PQx9QM6br2fpjqiOMh60FhX
onPDTlgbE3wrjU+pSOK9xuvMtAGqIlF8peY7geG3EqVV1wc2Q5XzACla4Bg9rbVBRS0Wi3qHUllU
h2fAcZVYJI+ybmg92H4rGWSeapXS/aw3E7SFRrdvDN+eJLvoJEeWI1TN6zUln16TRZ3QqLQ672wY
NxfWkMabDkMnqnPS8eoCKmaTXN8Ga1YObflLbBBIU5ypyaEsO4vOjQzLTSy26yKBgEqFW7VRrdHK
FVR+WNCt2SI/sUNCUrXey2SBltCVm6EFgVCX91OjTU0SbeGcuCQ0VdwEefCiaFBLrGa92xXm6n6y
RI0D3Rpe022mZX9J49aKLjLwRXITWVwspZZ8R6+yAyro4Tx2+lIK3aOqWA0vE7oiqJliO0shGu1Z
VaMl+SydSIN6tf698i/yjOphdEDNUcSgbqVNCCtRTq/o3F45tYE0ISll88f3N8BQiPbKaM15B1Q4
AJq3N+/gGClXoRso/AeAGLQ19aM/FFBIWCKVJu/NEQ9NtjkYo3uLR88BlgeaONCxELp8kXVxfPpf
lRQYC7yUbGygvgog9zo305/x6ZKMHNd9op4EPNRR0zMou/Gzjq7+GJ4JVF2Fgc4/gPLXbeps/Ktf
4bmee3WLQq+mUUEIVXYgovE82d/gP10G6LJqpeFo/K5TQUKjC8yfc+iVPeCeaz6XT4EiDe+aFhVW
VLGaVkCn9rauU/2uCs/oXzBSSpEwyC3XbViIHFp7onIf7T5JvOHsoPo7XDTdjT93qk3jtw1yJwC1
6zdNx/R/oOl35f6yMTOjnN6hRIT8/XvDgNtOZZYOCis9qFeMHlBMrNMIxTgq8SrrVdG8MaqTXkki
jo9kKCsi8VX3wpxntH8oUlCBvmBSCmSjSafflaZpgarSK24sSG65dTMYtN3bOlmMnGhDOQSWp1I6
5XFYKdclF7tuNm6SRawrJhCVyqKw97urZ/Uo3Dio5+NfLlTwv1B5IGWuFfi257ie2/yBrDyVa++6
me/LKRBKcinVLf7pL5y5UPdioGqtKjXfN0m1AVTory8oB5U9FzRVVJhXvZKyPLe3QaU261wAMy2T
nP//QTXuHu2O4tdNfAbE6IZb8I1HkFAQ6WM1j9ds3NpNyRsn2sxg6PfVGBBocM7CS3TFJVakvby2
FDoA7KG2hL37sqPoW6FC9XDoLJ8V9yu409rjdgl8uv6n9mWFhB4YUP8TZt+y3vb4IO7tvR21R+Yt
bsyUTivF5vawaGrtxuqJ9pc0kdV7Ld8Z1l+CCiquLjqXV64CdVT9r2os/Hvwc1Iw1iBXq0KtJhX5
NamYMl49L9UNQJi37vVp/iM6Drr+z/fY+V8Yu26xEPVu4EDM+IEMsg5+kF0yM5tdkcK7USvcI8ca
Ads2I0Qt15HKOzjZF63BqGefw1sXjjIV+uEGDdnw9lCc2iC5TmnWLaPhFX76rdG/wl16gvG+6BnT
09e2Dee08Qmf42/z+Peopn8d+4/hedysi8vFulVjD0dQKEqHoSm1DBBDUYNMB4s2whGqV9vkgIka
jXBoWNjR/woakYvUAR6C2KSdoj3r7yrOqpBaZROi0BUFcKRFJgG0B7YoF29HM95Tdlm1sYPFJQ/n
0hO1o1Nvt4/zMuaPLVIrPHl4jRP5y/iKXk4B4LrdJE9kOQRChuxehgpTtDSgUNqQL+2ny/wR4nJu
wf3qoiyFZd4Sdy7orISn15a1Qzgs5Fnvq3qDhQYVe4fgNhUsNAdLEPrE0B18YWDv4Sl9aHRu0Kcr
dilIjbii2VUbDxin0csKCG8DdPebeNvhwOp0ETGvqBCaYjLtizRbvyyzLpLox6PZda1fiJKD5obB
LR+fm6T2bVyysGml9kq8Z/by9QSfvGLbvVD9vv4Nzu2JOPE/cO5/3dUfMKIdSnTrolmW07o1RAS+
/zZSyAv1Ny0/wqje809F33pVnT3S6TMf6at1TixBqs5bT2akJp3yAHW7tX6rl3XvTTYort6bG+pK
qGmk96l7YkIfIEhIEQqP7Ji8hGI1YG4Q3qojovHOW91ruPd+iWClSjZxSCSFUH6tNsQWxxEQ2E2J
PI7OLDMqEinSbraP/RpCwmJ1Zdew22g8KDpTRKQXlFQR7mBIoS0PseoIipWOZFQNgP4Uzqiit6kG
KmeqOqd3rWTKw+59cUWP0LtYFW+xqikw0AVNVIhYfZOcInXDJ1gjJR3KNbUuKvZSB6Cu/degJUGc
VElAKmdqxPd0SmmSyszCWKg5Enwo3VaK7baRN1ZHpsYTH6kEK21XK4cWo0oByqVA1tbltbo+wH2x
o32N51o/q7Ih3JaSyGaM96tqvqrQNJ54kNqvFnJVpu6PA8t8PHwDFSUUd4imm3RXTE6NutE3skV9
L3UIYRXwW0n26aXCxSLixF6h66EV+/Ig9W0XKIKiSLUTJDwuLXvoqCn8eoIxAqlBSeglCG+RnInW
F506BSDqrgWtqTEtY7iNSK0Dy2EB/9xTx9Ao1Je2RG2F+lLn7FpX18EpsdgLH6OVHZYuq/xWAaBC
ofpNpo2/YMPvrLH/mVMwhCzPdSzT9AXd+xd/sLSON+dyg49Oz3jzK4fUYzYGjet2Ws3dJLNegxIJ
RjSMqrYx9FmqnOQQtF2M+Jbsg0fY7Yi9AAHFA+N4/M5xfJntLBhDgy2c7aOddS/ex24DHx6ViSMu
hC1cQYKNjYhfBjS+QpciRPYrw7rkO3sv9iFKAhU2HYBRj+ll2ehs/NCgzXEBAJg9nzxJV8erC+Zm
q27mJk2/00RExc9bew/fGhpdVTc4DNcEmtuifaTiD/AHvyEzRAJtS+nM7bvbdO5GZZEW0L4BqyJB
sOwe6YF4oVPGu1t0u0VrmGJui7NuZjEUQAvzETRfvLQJk3PX3yAKCnIVr6eX0y1ZoW5fRj5m6qML
qg4YD25R1VJ2vMekAovcXbQoEf8JYeatkHwpOhbFjyzcOLF7mRRoPAXRet47YjlxOk2WUNd3aPuY
y3NcZvg5VQmioadBeYBQnO79/g5PFBZpRPGuH5vFp5s/VXbHPY5KZ3yskvLcqW4DVC5uCIo2Yvc6
bFxH5+WMPcYAGmInTmPiFU+mt2MT2eGq+mzNRw17Yp/7t6cM6UwzzYNRsX217K8ANvVu97HdjV+P
++ne/eCt7EZ/Pn8ziolxTL1rnFnReZ76xdTajLC2vZ3GNjFREx2/tn2NSurJVnjaDq9Wv1EM/X20
wd2WLJZACE3OXYhRR2Hh/te9XWbSzjzp9Usv8k/4aYb5vMVHQG4Cszs/oF4SmW/HD6yim1hq8TEY
lsG6/0C2AXHWHao20R7raIQCEB/DHMKL2VIl9kqRv2rvdumK9brsHFDdRmSL7N55POMec6zYBPNr
50DNsaqixdFBxP0Crap1c6BgIfiexxe4c/Nwb7dd3uIK0ffFB4ZmFi+N9XTtT4Lbg+1PLg2sQbrr
06Odv57sWXmKAhyl82TtpUX2jTsNnOcu1Uh+3SNfETvnKFjANe/ur2kWxIyx4zXNm89HKk7Gy85L
lwRP134TVd0gIRo5zp/8apKXHU4ix7OGJnUebbA1JZ+g6LEa5fuHTfbsMD5xPim7azfNSNHRHdzE
CCUGeVKWcb7vLYFBoZ66mqzt0c2bBnb37MV7Sh/mrMz7l0Ny4Qpco+LSuV46tzNanPEJgifUNPOX
6z9tJYMaF3JmaS0heJtJTm/CGdpFujbam2B0uyLL1/eRQFqg6gIQgJ3zNFwxzg3u8RLXT2dtJ6Ud
jHYWgoIrdNoPLYy5Ampg81FzMO8jFYf+XzGjeE4TooeL5ff60egeBz7o2XlojI6vRncLfWzf2mPz
/HV53r5fee1LE8WX78YvZ5S/rNBjpoTpyICZHtw2iBw7XFH3fLgiZwFTsUBM0AnnqxU2hyiLldfB
eo8aZ3Q64h9K+tVEy5Me/aGsIoPZMy8nWdU+7/Wh5Tj7LI90PBBjYZ0xWtDAEM5bfLOZVt/XF8QM
zWsM1XSx6x1LNPksZjs6fQir+ZnhhGiUvR3KdZh6RRsS5aWKFzgy9ObFllASBTyIdgyFa3DsLhhz
joMMIn7jh1QhYIHNpj07E26XWX+VFa1FxggNHWbB8amR00A4pU1vkqF0TXZt3jprXNiyXztzsFtM
GpAAdxYSKleQff45PhwP0W6BCKAS2g5yA0YfRbyNjdxNK2c3w0qDYo0lFcHjWI916fPg7XGJMhTV
8Jz1W5uPcup27KfNa/lpP12pHxuP5hB/kwi1pc5t4PT3PD635DZbwgnDnWcTLg8ocwKfPzjpcNnq
Fh7wRCpay2H2uRq7L6j/mN/NPJQBEJWD9SB7NNw3B+DBzW5daOkizQovpAA6caEise9hPD1Q+tgc
b4sC/UgWrvnDFY6+N2l4kU1shEH7t4l05MYEurNBBRZFKt791EKRBCnBBcqo7+bDqQctl/+4RAwv
biyPuyi8oDV2IjTPJibdM28wH7md0wNXBOmz6eWtQj+Hyc2FQ2as541PM6fnvq9ZPL+Ql002/g0h
L/QfkJNZuV+It+2//BPEA0b+bWIP3L7ogNlk00eBJnhi1C4QMni9PJhPmw/neY/Aykdjj3Mp93jz
Of/YT7EDP4/g5hu+yRq3ay2R/jkbJ/wIcchr5RYhxGWbom56ADDoo23awohaSgnoCTVKuRVfAC7a
iNpgLYRne4gA4L7ZWl3VJs2h+25bHj7RiGHix72LaDe5X6XTMrlgqHdjnqjpuUPPAFUnRM++WB53
j3uugtOyUdZBvwSdEm8cwOY6268+wlLH4BgedvM2mHC85zBHnW7QSbjtaM2tYX5UdjpnWKz2aCyA
xrgkCGHgMH06D6zGy5qVpEHitLAfAuspQDupgZ9TByEETPVuCLseMH+k6jZ/xfR1cTklcJBh6WYo
q6ywccXgm3ngxWgqVad2CSHcZ69YPmx96tmUZ8rIXSLAw3pTeuhVOe97JPiYurdWNUAfGqFoHFyr
3RueaUFtbEa6ZFGouXQw3IJawmVfJocKG0jxdTOjv666Z/Dn7AygCfCSu7Vd9F2dUVGkaPKeaR36
E7N4QEcWL+/FITzj9bTFZmKKpFN269tZB2lZZ4/VcW9XTlbXPvq7KPcdd+0sQ/LA/0sA2FQW/6f4
T1WAf8V/+WqxsBeXczlVQ2//ffYi2Q8oJRIUZBVfMOZRxV74HhBKInpmfbVv6EiiQla0yWMpwyjd
OHRKul1GpFaumqyqoeZUUolg76VQoVf+XKSwfluk+Ff4KnrTvw5/tbuZ69vptpidkjI2k7fdp4Wa
ffN5Fbe6z4hu4OR9aQ1RdNwk6L9jpPZdtjqTPx/Eb6n29v8/iJ+0GvOYG41Fk2uoQphQsvuH3eOF
wtKdTKK+gkECgcVO5++lDiW9f7iBwY+S5dk8eZfmdb2AwLWLsN7u0RJAoGvwlpjR2y3KeoNTP2hd
+hVCCEnWaj+3L61W/AsJmfAaDU/x6/AWt/ERbd26kLjm0dRsvd8kK9pNWt1+3289TMG6xsmU2k7c
rVpfl9a4f4ghREXtVdhCVyRqfbgIne5a6Z2Ee5pNvoUQQn2ISvo2TG/x8HuyDIt40onD+MplOZCR
tuJw0uh7EZHfX8QP7nXa/7kovmG6totgBgop/z0sDs3G3IHXtpgZb0DSW/jZhPtJ0YYT0h4tF0g/
E0Kn9jM8njzdpOtTWDXCxQe+n2cjtlGk6Zm9bFK12mD94SHIw5WtDVvl9BRfCDq9iUl/aX+mTwQi
Jiz6KGDbqT86RzaG7H5ovdByR0Ah4uVxs9n6j3QVKkNA0pat00DZ45VKPzQ7vAwIREJtGIMsCV6z
kdHbzjajwyyLqHfHarWzHISLvgwxGhRJkaepGRfELWTPgDERGyzhbSBmBl8GpSCppUxuKeI0URth
tejXLMwfqV0lYtREEbzQG5I8rV6Eenhv0Z9MOk+DoDXoPW3Dnhc9dcLHIGILw1sme6j6WMi6LjKe
uOYs2tkjl27AVsfmgzQU0hIrutH9c/CXYo9l/rbC7NvNIGj6gee7P8b18nRpGDfHz2Zs2y1arVAQ
2adaRoz6DF+4y6MofOllMbzDLyw0I/xiWxWP6ewwT2jRz8UeMbRiI37rZq2u22q1u9NutztK9q1R
knSZIq1u64HnktGAMmaSPPDcKJkmLwMezFqj9kcRPrS604f2QxyHKZXLx5Tp8vraYhKN28+tr24y
HY263Va/PTaS12GKrHYnbLX96MKxjFv9oR1qZqAbnP5atGapga3bHM0PN0lnh/Y3PaSwgxDpZ4mS
KU7LrdFoNB2Zrbd960Xz+Anh9D7RS4SnOPduHs8RcepeW4/bcNGCs7hPZr+chJmXPn6j6UuAjZ/5
09+Wt991RRyn6cAsN9FZ+bm+FafNeZPPt+W0RzjQ8Wfz2R1i6rJHyJ1ElfeK+rja+QFyCKqVnzpj
1EOQ26eGRJ9fZSRVze/IVTX1HMQw3U/B/PScgKFi6lFIqwUTNvyUYapc4/L87uGdqiowAQErayCl
WHJssF81rnIDJU/VLqEEBOe8QzpNftq3zXf7WYQ8USfEpr69Z293Yt6G41W9XjUxtYJlLLdkkRY1
RW5/Kr9ghMa/SFtCZ1JhBkHRujyz+wKOX5Nt9BiNq3cU2unKvethdbLA6NOPaQA3Kt/VQ6SxRyMr
UsdPvb5jj5lDl+6z2cXSFLsEqFOLdv7MDomCKOwg/rGn6jSqM6JGqhqrzekadttf7u5vlJeahtMM
zMA0aHkFzR8VoMBpFMfM2lZjcAoIQMyZQyc8NkLE+ikHzfdoskRrWjHos5HwuWGJazEBQIUlSVL1
EFdBEPBCtaqAmNepaOpaCVJTRYmXTwiOqVpH26bW0AB7CFxmV9H23VqqzGIDnMa9uwrNZptYc56H
FF5UbMeBOU82+z6F8+0uXSPEQmkaRQCPWk1kUG/jBWaIhyyl95J05eUAZgRWA5ZKLAyvaBYCqdtM
EbjMYREzKRCEZIUNr4BeIUpV7fmxt7aSZTPaBYR1vRLd/5VU/ternkG2XfJpib1LMAMIlhHqJGia
Goe2tWgtUAUH+hrEeNqaqxjPADypDiYC2OGZuvCujaq0/eUa4eUU2VRj6bLTcqL13Qz/fNt+I8nE
XfNty7F82zSatfTJvwKffFOsGkFxu4y9U7pHvcVfNMfr/XV43GADQLZ1Kt3xovo2tzQr3tYGws3p
bVtE5y1p8eIyWFzZKUycjKibXXDldgG40xVYuf6gKSnYNaETtuOL4NyjSfR85fnmKYizYocnHjdy
fe7uXSA03uTgLv6y9pu21vaf27eDcFLT8CTb0vxR6K/WlGVWm3U53qPnNl+lhU3fplijcjU5X5oj
hzThdDGxtNmQVF1/HbdoZ1RW4ly8WXXIJxd7JYWs6oJz9q3o5uhNV8GbrspKZrr2w/yYxQFFvGWz
7B6C9Wzu+Vnk44JTFHl8RnpkTRCe5ZMmRnmnjKt0XYWO8da8LEK3LG7hbhlE9hz8Q5PFqFzkiY7g
iCJruSkGBX5QRbHCaQX82hmha79C8/FQjlckDisy+OvFH6wXu6fMGp+RhDVdLzmTTG5Dr9jEOR/p
31C4cNZpXVjFDWnOauBeGOAl4hK7zaTcvBXW9+5qRYcmHc+iDAsOqHFev6wWvcocXQlB9gQuFsqi
WXHsH/NfaIOdXGp1eyzZFsgw7enq0KOf56Pdmnk3b8RXGZCc/La5PcbOIojyIA93695+M72V6KMD
GW/Y+C8sqYry8/xMhX4RH642s+tpvbeTaxafaJCdUIy7llG5eKvyCpsPwB72Q7E5xg1zYmWzS9Pq
H7dTr0QlClOV1RGB5f1uuFojSUuZ48+TpG5R/hxHXtO0HN8LDNv62aW+3krL87eNxhS9ELQwxrQR
UL2mno6G6l9iTt/5XSCODh8yaV7gmpb9Yx01MpsLe16Us2V/gYFVNcI5YHTpYy2RQtEhCtnMwIxB
TAqwFF29U8h9RB0D5qU7pG8PQjIfFoNT1HjFgAUuEYDlmPZInq7HXms1LGJz7MY9tw2tNcV1FQVr
dpi3xmujnz3h5vXijYAkd9zEebCGEHqG23hOY9Xq5aOiR/c2WY3oP4yDqSjTlz51QdAWRQdKVnKm
Go9MTrfZweOlF14S5vVTc0QbDMoIjh+jVaccsFKbOpeej4a/1TM63ngLe2TDseDKI9HMQ9vAb5Ay
w4CxjFK3HTWA1glxfEF054mr0qct2cJrPqbS2cnjIDnSPCoGWexHwSNWDmrv95zJrXfowSMA34l1
XC+gTwKuZGS/CE+avDRbb7wVLROILomPsprfR7P4Gf7vQ2MKSbNXQoU4Isd7bhuTazraC2qNRNFt
gvD8FDuqOYi7xuyUVpPr2EG5Jpd5BTxOVE2xWgzPCMXaD8AP8EJDBz2ed40xCfpwNaO4gtxl7exJ
9/s1b1fYoZkRTQRANBVMQfTBH2lmIN+y7LKR0p1av1c9Yf6sa+hGGdcaNlNIbxWmzS1xBkskBXAk
HRjxavCex9SZB5QeEZvZcuUFaffrS4AicesBIafn69h+A+3fzjtUdyeX5+bw9IzN2qHnwixpYmGB
zE28JEqiaN3b4+KB8e/TYryjtZlUBGoZ9liAKGabrwN+2M/Zl/dwSV2KUV4aDDb9RYIrW3LptfKJ
ESMA3h0RjEQotcZF+HWIiVz7tza+bG3F1PNx8ECENp+uexYOdEfIVfQ+uVnneK+c6nE5OjybveUj
+ilTQOlESfiwALgbDkt0BuafyE+CMTdG8DnAg8O+JGYeH2logpXr0OLGGKQxtjo+ylQ7TJMNVG79
UUH2sQcet45ADg3L9q23RyR+23OnPvXA03AzKp9twqUSSVBA4ARa504WOQCRgjGG0b116/nQGlMA
Ts6ARE+x/bYARtQAHLbscIaDYLgarHsGwDDuTNtozaqZkZwGRqd4NHr4SZ/ixgMaxrRbiwHXEztr
5LEH9JeIWvMQQ7iQgskAEHfXG4uxKu2teXcxWjGqs/EJF+L1ANcTMuwF0KYA4DXtn3gzOvfwFhgS
+8QbyoyneE9Q/4osWmiGxQisWOqzPxQRddVxs7sLQR1SrQQL5CZBVL4jJhaiJg+qjjpd2w7n8MwO
PWR3aRHn43MEoWAovJZFOzMe72mVVj0Mq5JDCCwmzuNF2KCiQ9YIx60x9NBwDB6aQwH+jzSOvwhn
umbHG5wwN9pBMVilLnpC4FoQZFqGlDZmzc9qfCKQnTrDcuIPN9Gxz2wabp9d7uchfp2tB8g8xYsB
KInJCyYheJEaLwaXvdHf9JqPS2ywFjHaQeBtLEaL4DnBhAOn83xO/L6BITymO+jG15TCgRcRhcXn
aGwB0Tn0LiEvD2kGM1gvQEGNhNJ0F7cFipjRJc753x0BusLPnJLFGiHn+Ar+Zou89a4nVNCRDq7T
KzhsP8F3qO2lSFsOvdQdlmk+AjaRgBjsrlhj8iGCFK/SVYAppvEC1/gZw4DIGBIOJ80of1zPFpKT
GVitbNroetNjz+lA9XrxB40+otGM64AaNoroYxatCQTOiGEDy4GKwA5wJXEvGcmiM39FWA4DEFYR
8DOFEKG9E0abrMii+PfdDh2ClHgWYnaAxuS5d+1XFMT/vIf+LtBUfOmajnZR1/4BA5rv8m1ZVNVt
Vo2Q1pygaXlDCuCFwB7F64REtepOCaxojXydevSECVcwJGjbTcoftbi6sYhTWsIhXvXf66/J55+P
zwx+U8E0DZdg2HUQMgKU9t+1nkU+X9nn+bya1iBraAHnUN31Odamd6y//hUjEpGImm4H/8A8xuY1
8a9x40gNpgHs4duIrxhbVtewgU6uH3qsghg7qeWBNnoztJ/yS5v+880cXPu/hoHZLbu7h6GD1iJ9
p/nj7kkIWrFSAArXlEFhKJqgmoXOOICSFkhXoHpxKZXekn+mWSppFMEdZLzpQ4AVIQEoC8AA0eEl
RSbyP7vBp9T4hC4BTSFmH9aKAC5yLEpP7KsW6jPLRPoxOwS2+SxRJEE7A6aGInNnlOoAa3BxfZDg
PmAsCIkMWroGkutAhQI3mUF6ThhFM70AnrAAQwjKVg2x4hu672S1tSU5mNZ3YTObIEqlFyJRlpIR
De4QoQOy2T/f67rm8yOe41bbqFQ5RuB4PyVwA/eyXp0P19ts1cq/y/BlOaUh9UQ1hzgpvrVuCK53
pgTMJM9GazfiW9aMpD+lkg9aVBQi2lyQ/vobGXmEoJa38NVLkYTu/AKaYLDEyLSFDY8OUDj5puTS
ziKD6IVQOvL/Ep1av4EzoXbsua5rM3ot40ft2pk3/FWWe9VUCot3P13RWETAVF0FVSTu4qbrfyB8
2BeWW9LyC+jkf76q1m8CV9PwnaYtkUwn8H5kW4vc39u3bbOaEj0QWN7qSomwlJvwOiZ4AiwZUNKn
dzwAwcg+vgKhuO/8+Sh+F6v/11Hoav0roV1ts91tbRv5jE54azlavOTtsYOWPMUyj21w/JePM4Lf
KJ/91weqAPmvDzyvbtvAXyHT2+iJygcyrNZFUURefgfYm/sT6T5o9dAX5HjCuhN8V4VZcDmW8Hcl
3AdzFw2JiTfCwn0qe+P5BNIu/jggn7JhgfvzHUYGUxAi1JomyxXJ7ZakCMREMgBMAZNC+49GPTWw
LRuSsML0B1f9Cpw+GH9VyETeEVPmXtyi2PUO910Frp6gr9irDG0q/nbkJQHFLsCyI5W8iI+AyUoK
5zRqdpq8gsUGqRzgV5S1NItV5FK9qjlewPeVTgwSAZAi3ZQ0j4TlsaTE3IAiL7q7lhkcYyHBg+6S
RzQyNAgKIDZAzoKjzv3agJk7oB2hIR28SDrUYonDmYfBraYSCLzhmosnEAU6CGY3fzYf8ciWPXa7
OdLFljmzKGQBv+V4cCs5ugHWkxiNTk/8IDHRgfQcQpFn7uRhrh9GsMSnHD+wiqEutcdbl7yVOKLg
+JIbeRBK1GRhDRSJwEqDuZqHn4KXC5wutC1IW34WiB7ioKp5znOesD1LD7SG8S4hFgoMpsoeEH4Q
6RpBCM23nTfYQPQcRBTV6Qgjfmepcc6MKJ3K/a6zN9W8OFHhDJFUhYi780w1GMWz0/czh+6hrsmQ
YqewO5dHCwz0nfSX1zJiOBHBkjJ72h8EYmR707gVvVy7nj5No1acDAGK95Qt8STtzQlk7sqaPD5z
ZzoDDLYhJslQXIxuNhopXehNOI1+/iTktl5W4hhhvZHGwgckLwWnTEuCyyANigB4v/QLVa8sAFKK
x6fdTGBN6Y+wTfQXbWfA+fFu+h1vLsmg1n/CH13MVgPJJ+ScqcJigULxFRXQA+nVGlzgsX1uH9tl
m8o+eTD8Xwq/YkcSfbcVEQsrOO/D3pveGWmCCkJ2I04HTUnYz4wSa0yASydS8AgflsHjd6FWivbt
dzPCmGxga9IZXXHt4FiBMhQ/y4Cxe+iICuWLylTBkbrUVDsQ/n1BEHd8OgtmfRT/R5eFJ4jQHGwX
UaJE2LKgSjWeIHu/iJWGChq3s2Z4UiUXqUcVcaLy/u3B+NSB3ojExdvK2sWLDhvyDkHFnZ8lJreZ
+lDDxTIXIdAgC1Dcfkq1eIu6eoBMP+87aGNSSCcv0HxZQbsXpXj+ibDx4KERB0PwNrUeg+rv/H9f
N7ZMOCzPYhmWM5PhN2C+yWaVMSnLdPV0iKhscHO9R40ySa1oubvPtz1rN9OMafHW6FT7SAvJkh6W
lH/MUUlazJKIpfs5NSbm6E6RYwYQ90C60NDEopndTqh4MW4kFoIIDeomKMkCkyDq2PfyZwHkNaYR
P6uB8zekUI61BIooq1AMxnTI2K5qSRSGqIYwGx1g3AK1izu09Q6RvXchpBroT0EYcSfqRyBMa3XZ
9RyGy/Kdu/kuxWerpgiImkQhAPBvvoeWi7QfMZ9kO/gDntr1KJa6SMY14WiK9rjraNCJfininBgf
QFkZOyee5R4z0AjbIMBd0hXfBXO9CwvMO7q/mIK0g4EYIFDmuPMayM+4dr0Yo3kH4yX+AI/R+gng
sqgkGI8k7BD5NFR5sWgj6uET9SFPAL+/n2Fc0G4MhC5W6AcfDPwvceMREjJH96aRpIxKhAor2ca3
J6l0GUBovTZwALEq7rwxsdc2YHgC+KwVyFmQPvTbQfLBwFIDXJogFjEMoE3EvqxoGR9HFKv0Vm9S
AhBiVyw0byISHlBkgASYtsZUdWsk7i0+w4ZFovbb+RDhDtJZVCEItehYxEhizTXTJWqNJvheSvsd
TPaGWEwjGCWCGscCH0OBrgLggLRZrDodj95d7bhmWD6K1KbPA4Q99OgJGdEedjqWMzA4OJcJrpMY
5QF67FpR9so5TfUq/0NiIYrRrvylVF5Vz0B5bGKnt6czBggiye15NJjcw20Jz4pBSHFgZEJF3A6D
dD8FCinLIthpoqHdyR1nqGOiXgHdkcLbseciGW12/xwLeb/NoP4VAP6oXPrXk21VBRmUwR5tkopA
r4Fmc/6SMqO+qPtCspH+zQ7CjaKJc/s6I65IBQUXGHyVUi8j6tCqIXHyoq6fkDlEp4xCA3CQmah1
h/byDVT0jhDSeT+1N2ggc3Eh/atWMiePXsMSrH9P1V7783kG/xPoBp5lNrH3cAzb8G37R6B7MI2G
YZY+QUdv86u6kCQMzXN4Any4aGHoZrmRSdGMBWAer4FsG+Pr06pH32u9GZyriW/19lV3uY/OFKNm
bhGSdKMKRIU025Nqpdl1UoCpwDWss2h2Nus4yzuLY/sEKWGZLHedFQh3dCphX5CusfbBsfwuP10M
pMERrSKMhVwj8htY0iDh38ChII94Zg6Tfba9Sogf+CNitIBx/h9jZ7acOrZ06yciAoRodDsl0fc9
3BDGBkQvEKJ7+vMN8e+9V3lV2KdYdmEaabY5M0dmjtx5BxCrYuN0rqXuzeNzAM5/fJl1Z7/KzOzP
kJjFdf3Zv9km6qcj79knDhvsnso9VHJ9TX8e1b8V92+j+k1xj9Ovp5MOTpn+69MiUPxQSlFCi1JG
8v6Z01dhSaUDvKM/3zWBHf5hCiZ3zVv5dDpt58lE+6f2PndSc8e5pDP9K1y+gy0+SaI09+ZVNPHD
3BjFnJdpFD9wb+UoTl00hHgFTuI/tL3n1+PjTA0DC1+m+yDvJ5X8K8q9RxGFDbv8/kt7/06Yo70W
qw+MAqdWIfNtj12Pucwpcwu3A7LJv65JrMLgdnP3Ec2khGWTJm5ynt0JZLVaFEDFsiWq5lql+CtT
2IyX17g159jppJ4eX28eV3ijLhzckAAFaBbMbHde3XrzPFG1nUMTyLUPMnFsFdfl+809EQx/cSnt
cGzGblHHZ4zKRfwaheYOJWLUwkc1HFLtaevaMyoabuF0bjne9NgM6kRiOsu4j6Y9nBOAuzZf++He
pQzw4kxlws/9ABtimhluu1+UxP7FSs6Ik/jPiS6kM5m0lYY3OE2SAhbqPyc6tdkfrVv6uukTEX/3
t0wVZeqo4R17JCkVf7GFM1qsP90t+8+7rePgmXGu921/W6xu1637o+vkIN0AqMuUHsfqnYJz1cuO
lG1o6l+TYL8Ig8+fV7ZFhYpvjcjncv+wTL9FLz1Sj90ldX0ij7HGsBJnRcLbpDkp+1SPbUPPxLNo
lyGQg3AATnvQIKKBGodR2MhMsDPg+k9Sa2RH7eHeEzEd7h4cTYLGUkRI8yf4EXq1Pij9Oo/FK0YN
PWTJKoFH7B1iu1+3LkBhWGn4IAU9JURT8QrSDzwVUvmOvIczi/ceslwwPGABx6aDWWoNG1UweN9c
2T5K/3mnAOlueawi3V1wl4wgbGsby4AcW1RMnD+rrVT/9l4kdPPheeX09V0KwbTiOy4bGd/0Svm4
arNMJXVRnP37hgxJzMg+nrR1S9yWelPdDarAsfF/hwiO/z4j0WA0j3xJJpsGOKBRMqAsbiY2FBTH
phTXd8v0zpqUlNq8K5p0XfJNSEuzqTAgCA9Tf7TnuhZMsnxA9xUboUxSyBebc6ZRXX6XXAhuDLD6
FmAA54hb4L6iwsQKb4tzaNvIN4vc/1LS5ec7Y3VFAygz0erCL1FNgHS0azVR91YLtFLeWANWKZ8S
y6M+vW3AKtmIeT/fzLb1bX0vks4OGs8FpCjrt2h4MR6bIbEnIPcBvIAv+P7SMynkfE8c5pyeyviX
KeiQ56QvHOr5YVB+fXGBuszE9ViOMMgnw8lupSvpIT6ZU47v8m0IC0XP6kCQkbyMeNL1RIAoAAKf
pl/AMODj/EGsE4myojBMGlVJ7kNjj5/cl1hwNH9y0f9j357BJ1IlrzAgToAb2E2MzJNPBdM7tifx
dLKNwSxKloJvNER6SeFulxLYBPnJCUmsH9VkpsLByFfmHyeMDJh5qRkvwgPV8Xi/J6LMAjauBuJJ
CjaXbZLQJANG7S9g1GRwXzqVA7jTfpJuXUo2/gRGWUzDp8o+qRql0Zd9PB9yH+AKxQC96VCVBwx3
AEll2NFr44DB6O18SzFGYhzA18Uz2UeKOdotgDWSmVKnZJSrUaIzUAdpR+P4GZQzdDFV2sDuJoxA
lyYISHnHSHuxF+gpdlbdwY6SvfX+VASbQfI3d4iYv2zn5CvXDSofXO4aRrVMNJ2JBaZPkw2nzHR1
gW82ubyQAo0g1h48lmoYlReNRlUVD2gqhAIBwYeaBVmAojJQHNSbkBQYR5/iR6P3xhTSM7pGFUSB
DdWTp4RJmT8haYFUohCTjrhxSEeReX+rHSvFhkNOOC9gMeGphFMLjvgeKMJXticzLp6SYBIschh9
YrARBiAzLprKsBMRoR7kapSgSBA5+VODxmJi6tklGqF3bl/R8TSQuzHGKIv75Iss9dlTv9gmTAq9
rxS5e028Me8l8MTBkx3IkJbx+35VdrRIly/sWG1XJdxrtyNq/1OUBBOdEAIgt8RwV+6phYc24ynp
9YDTOSzdW0fU1/sQZb2p+D3R0t/qSWGiBA6BwrBDOikseAIRX1DnvOqkMSnY75yE28mJIRv1hNH7
JojUh0mvElZC2UmYOET8vPW1IEUnIcoKSmbiXN37VEjF/yZ+Ek2NHmKu4UJ3QHpqKXVAUep36NOU
ni86I1GYAZA88FliRWN3D5Wg/zoQYYiBDvQjOCPPh2SQy8+SHwjy0CPJ3SfEUJzt8iwS91fJ4ebM
tmBQ4VLv7+SZUf11qe8pvJzgSXgWE2xROAqIEAARWJGSbAU0JcGKFRtWMMfPwQygqxLOCP2awhzf
/PAkHtQV8vjq6doQDiSGPx0ciNVkv7CFF7QeByUThfU50RLp0KhBUBTWFRtpVe84ydcNC6Nel41A
gUQmZyUY075gxPfH9TzBOQ6oA6xyzBRhSQIFj9DYiYBRh5do7MR5rF2xYQdq+4hZK+ENZv/m4bz+
D4ewNpdQEh2AOhcESGqNcQQLuNVppQuSbAGXkQT8lchqVrs2LEKqlqrfppLdb5S1AE1tIqHY5Mj0
L8l4AYZ8XnLaz/LKuz16jVe00kuCDnXX66fWPPnY4ldiN+X9Iw5kbZ5MlcDj2ppWZ9GUkKR8qjjk
CrzHhmJr6cxQrw8kHR9WOlffwkIHD1QTM+0wCY8kEVkqj7QDkf7KIycSWMoSeAKvr8Dzm5pAOs0i
UBxyYM2SZOCtwRqYEBQOMsQMCI6m3h6Qt1aHapI5fLX29UyLsgE8D5E0QpW0JI7MrlAh6tjMRO/1
RnTWJEI9wGVCH6AGQiY5AXRtSalgFZ+6WgRW9TDRJtEP7IEsVVgCgfXeECht5LnWhLzpIRnqAq60
J99rUEtbECBsWgTaJGuGxcR7dRuVYd5c48uugc1LW5HiIu1R7McIs0QTkh9DfzGEAXOu4/LKSSzh
pRHXDAFFE+Micqs5u1jbUgnk2jbglzRZ1Iha4xoJ4abqIYRVUEO++P9/eKd2FBvSc4G2emyq4mES
9vUWGfm2pLcSvwXUvre2Rpex5rpnatQzHaEPtMakXEHBJEqEdJHlCgIj3AvEbPWePC77SUrQSOAc
MgLxk0/GNT/dJaU5bhTeJcdFYhC3Q52MZnYcygyXVpiPhEcGIaBJSL6IbGQSmpqccOGAsfJAihAx
Ao2IPqHeM0Ge1QnriJsTta/81EirgIS1mX6nms+JcGuRUcmZLABL8FJIuUb+t6uSuwsYqD5uqtFU
XQ/rzym8ahxTA2HRCT0qaJ8YnOSYfklaZ12Rx/CE0IxiW5cXL2d8UjlFZc4rUkJIXLZs4eunOhKk
W803CQHwGX/9h38mS9Aro4m7KnlRnHSaRi1eQZkZgdagkQXQRdoHjLiGh4yOfaqToqyLgD9t6qNn
Q7fQ1GW0DzRF+n2tacq0Hl5IPI5XomrmTM2LNogOATc78b5ggkqyOTeCD0HhQuvf19YmIuiLs+XA
ZZ0mUCcby8EREH/axBxluglRl3qU62psSEp5mgIr4pB8Dzq/T2GSjE63yDjr9V01HwOXamgoFrNy
bwDv2a68dOQG9/lNFRCnGU1AUhmDuAS6x2CxixnvByRi4oVRizKBe2jocmIWw8vO8B1oHjRtoK77
lfoobDj0i0C6Wq4nVoB4grQKNJip5n4E0QyzAkWgZZg7AZ9nFkSB6CkFIOyqDr3KleeJZ+A+ufMt
h4nQ8IhwzW7zPGEeogbWREyvInmdt7cfhEW0C015NvA8MIGilKPmFYqRdqueOUNtmVxTJHOClzUr
6q4mF8hn13ivB/W62M51yb9NpCPX3wht1lCraQoueHdMC5QhpeH30n6k2u7saylU2a6SzxTDoMru
0NRpNsVMoRffioEYzLJdmtHVPlczNP9p+Ods76qxZsxVKkxcd3lmJd+QHvfmmoWimSyNHUFxchju
q9Fq3pTjE4ccIizqEqWGZBRNkLjGrj6VoATawoHGcngCO0fAvDBMi59DtE5q7PvnPRha+YUZa7J2
GpzAdFXCJb8QK6nzFTSlUG+bqmIjdVvKNWqxaLGkGfKKPKPSfqP6peTKQlKUBXEWKvECNgqbFwQU
MI3hlhczluIwZCS8jRVVBf8Nl/iGSiRATD5nWYVCFtgt4Qv6w1++e+1OMC1ct7L9qHFq0s3UYlez
loXxZnZLG9aqMnudGpnCMMOQIhTsxCP2SyuEk/0F0PzRim+43/HyTF232ZBWXMzDYUUdzeNQIpwu
qMdp/76p3AlTJLf+MbqQmT3KEVpK0dFDyXLKMfR7BK3Fvj3vHtduCqKps0paO6ffMKu/ajV/G6vc
t0JbQRw/8i+bsdoEbrYfekAnc5SfJ+ykDxgMPm/Tp3/5isjfWruFyKOGegD/9807ZUvbz6jgxrNs
6IGjUl+q2Im799Zz51PXe295eKSzACEZQw6F45RISSc5eb64PMxjZ455N0WIau15Mnnv8XGyXHvn
ntZQmuxn+y645gOceRjUT+6z6KcJeT0ax5UcpHgzws891GwyWU3QeVEWdRCXM2P0z9KO8DrxV5gi
rzou1WQLw6D1enh5280OU9SheppoEHVypFlU4A+2CAk7tWB+vbmP5oNK9ytIVkqvoX0j2d19jslX
/nlR5DTpPyyK3LdcsZT1eF6PzzOLosukNg69/RfcGKvTxt30DpG5VvcUZO3kwuodzgACmfGfUrom
6+XDOmQir8i7XV0H6g4UPuJb+g4eikW2m1pdHh51fTZX37ZM8eBG7QD2yWOpkC+dI48BSaWb1mfh
VN8noxKSA06U1IO0EJInKoVbMyKRpk480e5WCpY/99kuCIr8s9NCCam1Rlx7Om3Z5Dny/h/7cZ7d
bM7FnPUYqKSDXPIKGNsAcvEbrAlXLBBJPfGgsmaq16ndTNXffEj6Lf36ja6wn2cytmWUUioHwUOI
Y6KRC+IQ3CGdXDo8hVRz4EPSA6FMIlxFSVxSeZT5BQeW7wAkPfHuhxNBStITKWxBMPSTX6BvoFnS
KqVXrp9Ul5CvWNarrFjZGYLHqKBBHMq2WiDoCoVdJsC2GgNkN4ABAR2PROkI+RQ19xtmzAIBvuse
JFAngjyJ2EF/bomFSMSt4s+nfNRMAN2dgZLSqlsJD0TvT0o+yEok5slXgIqAVVG66tNAWSuF/hwb
N7E5vRmLBM0JpNRlQiwPYaniLhKtP2RPoJBCT3WsyFsuCnyVZrv7CqkoxK7KUdw/5FBTVIfKWChz
TXx3G9iWjN2/+KT1JTlksD+6lKCVJ3PttlKcO0756YnQyIKySMm0HDIo75eKiOowej2FK0DEwPEK
rztwiQrgEqhbjuGIDCAwEvm1lD55dXWwvWMJpGvp2HqTgooHVt5nvUe0cA0WZNzH0kbuMHUqkvAM
XVKaM5DnKHIhOoAUHfEdUygLfQIK++ajIgbEB9EEqsGnDHG1U3qvjBDdT9YOmtdKCoG01MSRm7hQ
YVLtqZcq86ufuLFvvUmabBx2KMLi9JNfmXQdabeiRVVpTbVoR0ukGKAlSmsA9Ek0Fj+Huvz2ustm
eysLCdk5akL8KR87OmaQ2NRWVQoPWAJDgGNFA9rfNLKoqWHgSnUV8dQRIGgOUam0oTeSdKRuRc4v
No6VfMMayMqRfSPFRAqoHPToevSJ+G3cLmmgrZ/FQpIa9ZNU+BbV9rBOh8J5l1EwH/YYjMWnjyt1
u9JYZIoOE1Xim3RYFVG1TtQPlCesUfAvTY7M0lNVLKppL0xyIBXzp7xIhTwphf0drCOYUD+/xSMm
h+NPXfjmKtsVw3zueVY8Io0+/je/FM512UyAb2JdZz2RfYDFW4HF/gZFPvSLeJsP3pNEzWAJw2jS
tDf/5TuBUoSK4j9VRTrpUIrh+i0fP/cvhARI5TzpRk4uncl+r6eKEytbPN+jzfDk4+NwKVhKddTI
jRS3RGDj4mQmWVNHHJDPTM7xol0tdz4jqoza5krs9KetZHpckqQMFwl+tLzWsFWsUFTNDEm9fhry
6BVu9cuq+X6A6iyx8UtmnIKTzeS+O9k2l3v4yhYvWjUqgpCanOG9Vm2bXCkmxeVSDb4gpkjo3S6N
yQ2AYF+NAxewANiwAPGluA5kt7wLIaKS13I1CJxqmpEtYQ2pGkZa9TbafInE2CIo4+AdQGeFUP/c
l0wSBfx9/fzZmW8+vGv6nttfrvFjEFI+S4V4nlTITEo51agiGn1YBBNKMlscCwVyrnHHJEGGhNgl
54r8SFT6erkS228WOznCRC/4LnT2do7tWkJVM7B4oxFgoErwbghI0+KUXSyjVRLkUgE6pKbOTC/q
IVkl6ncbEuIU5whnie4m7D//f4XHNThWEqESomiXYBaCQp5oblh04UdGuIILIU3eRpDs4XAlyaJQ
3UYE4K3pkKkCTQH1FBReIeSVqBLymJXTfCctZstB//PQ21I5/hr5jJ11MgU7XbQK3/Ww7PF2sy9n
LSMdj1pMOijf5WMEDAnmU1mpDWMn5lbVOSGGs8UeXjNoGkSdMk43IptHp5z6OIVjAe69/w+eCPmO
v7c3R1sLaSeXc7Lpb8IyE2WC1Cu+PwfrwtYN03iWsnmTz3aP9rGUina146kIk9tibs27Rfvjmful
+nL+u287rzq8eW6OExiq1ew3Y8Z5HrPH+T4/7x1tqknPG9lUN081b8tEpBzAg1McpKiivA9haD9+
ZM/9tLO8htlVkdIvp3slAJ8p4i3IiHhubpv7A4apa+AVdnOTI70I2yAdQRWWhmtn3oqiq58m4jZv
dkc3TnnQIVn5Wipdv9268bZfXGd7u5SbgezoVAp3i+A03KSnZ+qd74Dsi1PHWW3G+6h923kkioa4
QaDt3k0yceWwaz6yv4Rn/50BnIyMnS2i4BZyf83M+pjanU+p1GVQMBcvO9l/PT9sSnLFy033sbgt
cmAj3rp57xwRjFRYaD7OJhV7QXdX2s84rNyYZHlpsT8v8L+ZXmgWOSbZDDZwJpu1vomW6Lkr7FP7
QzxIVQoQRGy9QW9tlstleW4CQ/lkr7L6+Y6Fv7bUP+9of9tSxfTDfh2ifTzIURMb9l8ODboKAcbe
I0iDwtq9Q7kH6UUbBjIS/orT4nROfMjBhS6KnxvOmF7Zb0ynH62PYR8WkNUaShbHc++G2G+zwlIw
W3w0lzLcOKPRwYy6ULVXuvWLNyq6qUb2FwM+pz31jz2XdCjPpBbSuUzx+547rB9h4GwZwiQytJbr
E/p8El1He8ZZaZweiEuj6HWozk2l7nK5dzM9WGdI3GiMGxTXppndr+7W71f6GJsQWJG10Q9duvLz
yGf+NrAKBdJ5ATyKcJAUnCRv4g8DK34cz/OtnboONiRVm1PrSC7k3YtXBSqh5msv42SMTfInxxln
3NeclMd5xuRmSpSlpuC+g2K/JsuZZ2k/Vwck6URugFv24D4a8Qpv9OFDwemk0bYjaLdi9zQqfMYv
NwDhBx5gE9e344jaLVfyhBto9e4GlpNKBCN4cRBPj9AHT4lI9VJ+6vNaOn7uG69Jqr3pRea1eBUH
24LZK/U23LmHyr5D/Wi+sS4/xjj7FpShvmRcsh1hDqiGY7CSQg+UrhdNN0Mbt0eRtJlwVWznvRQc
n+56EH68HPfa3O9HQTdfscYHzpVTfx2b3SRfWt9hIpkDHFDLnfi3j22FdBo4yMiUK+LyV5hSkay3
pylS15w0wXVSqS2o5IYX5Q2fS+BE+cquSHDSJUd+ubfvXl37ap7kvJPJ1z42yVUXuWhv3vp5lv8m
kEomuZjP206e7LbvVvR+vr/ew8w2HlwG8NOCu0CSNneLWUOt2WDuXo4VaBqfk9vy2YdX7jUtHnBN
nxabTzzXhUlxFMJyxtkxy90N7Gs/N85Ooti+bRaW4P9ap830xxK8hrnd/pXaxYOgEY2uA3t1AUGF
hHgWtvOEFNQLd+MMziN7lZvYqDY9vLdEyHxo+Q0u7VufaK6Y8BhSM0m/HNrjHZt97V7uRk8sUrUv
fezSjmCRnSjx8lBowtGxzJEgDljlzYerlLcb37wC2XBrH5ggh++dUgDul1OB4qK0n24nOIUdRiow
9w9IZKGgys+gH2W2cAlmzSbDUebvd34BlxlZWZ8pCoqdDQQTMH/wZnZy7932JefrBVw4vcWw0IYd
uCPPpFvXXnPOKX9DjORiK979PBrx8Dm7UbRxCGPSYeeuR0+UY06tvLnmzW15BgA0NtR0W7c4huCi
8AF3Ay/B9hDlzXkUbd3z0cBNd6cQOwR0n/CvpHHtdoLaqe25bsWt1AH5yYWdcPRaVC+YOY3LYD17
ruKWY6DNI7twlEXwkN5JPnOarFQYVReDAHmcdzMVSBW6+85+8RxSGBRh3SKeb74ViyBUsNvYnD6K
s8ziTTH+ok5rZzcL6MayiBmWFuDnFEwOvy5Jp35mAGX0iQWXbW9WGDS1OXE0cFBQc/QAT+rTWB+5
IlSZ9/Kregww8l5VLhC0Y/LjYOKGhT3dtvow8W57Ng5MS/NrwUbbO3TXuOlZSB+vit2O+Dstd0o+
ZGRc9IZXA05fZwytpdD7GZ6h9dYjEcluBCRnteDNImLx6zi9jVlxp2H+CxDx8oHXOYOLRc7nltOd
37Wiss3LMvgge66X8tadbC/buhMbSs76Kh6AWJ5Iu0ubS+0KVcZk/sUiyi4OQ+jN5yHlabh48WNH
Z+qH2g1e3sg9cVScYaR0ac/16a3h2M14ceRbr1LmKMmR2XnEFPd2B/dOBCXEWJnGKVV9OXULl+TJ
7AAUoOB1pvO4dYPsGLUbMuHyERE3L1uWOXlwA0ImaxxQNNvlMrciwKzZv0z6ZtKfVGdIOwZQMEte
OvzsH0EFmuEjiZPkuyLEYKPp70kCZy1YZlt3GrAKRqtCe0froTMiKzJvNh922oUwgbDK0xjSC0jU
U9Mrae33bnoBs+TgDIcihKaExjD4k82KHX8Z7Aev/i1lIhgrxzeGdrpdkh0Dt94vMudfdNIiSbaZ
NBmWWRv19J8ip5hKz4/ZiPN5N4pbNpmUk+30Tmr71RQq99GuBh/kjc1jNmQHTl4fl1aAYl526rsu
Xu8eNYL8uI9GObDJDL2zGLupdrRxD/3bTEXJf4s+TkyK7xLSyvKfRQxw7p3l94eEfL62wSH3nF8H
hNLVnj6MkIS8ZGHiXPePJJLkh1TH7BIKcyJY7jbJl2P/1sh6cTkexuXNUuSWXifvBX3SiMabJmwG
4Jk3Rh6CggzEZ5Rq+SzU7t6xFXcu3WJ/X79Qyfza3PVzrkMm/5CVQGQLhMcPE7oBue8Pql9RtTf1
9fO8WP82L//rKNPzz3m5F+aXdTFFRyP/4l2hD5CwodQcAQVr+KVRlubmVDp2d56D0mz9ck7a/3r7
PEZd2rbSFvQm/7x9phCkYkb/OgCZpZhiyhA8kfEGTZhm/IlFLhb0DZ5ILx7gBIdmyj978lhn3SzF
/NKNOe27e+QRQ79C7qOZtwrezwP0dxw6JznG1H9b+C26//U8hq9NNnMdvECOZ6/AHJr7wD2nzK2e
bjyazt1cp7/cUsr3X4vvj1t+g+ALh+Ilu7sX770NcSRwIGwWWQJ55tvy9bEoHObG3vhZpJR97v98
48Qw/PvGNtxIWcdO56xvENk2E6XSz2gdD8LPTGJgw3M1SiJZypmpXY7KKT/4zPkddJSDKTYKkHvg
0UWLpDqW2zt7F/8F58DLHe68NVmQBS/4DYVRC35q4bcYZgdi4eMBPpzBHcbns5seonxG8woYIyfK
vXGs7drrD2JcUaMOnk2+0OcvQ/Tvc/O/IfpuW1v5g13YBvHgubr7rwZ1SZaERHmP+roWeK9xpvVy
97197UCdSru0bRL270Hf6w2hXfLhHYeS8bcUZ+uXJmW/beF8uLWcQ8Cs3bxM6QIqG+F+Xt7MJ5Af
JxdcHxc2BzYDj9/4iTJa/j9MSGJx/yEoN0fon/c28iNkLAotp/cYw3DRhNV6gfLTPNRTvzBH/Kvy
alFV4P8W6XfmiGPhPC9sbWbgtIpah965F7Uyg3iEGpZdREO44J6tR+S+9l6+neripG2natnRq7av
PYbb2fHuX4awH6Nv/7ww/gJoERP5TAajDriTpn1fmNkwLmwL6evg0UhNcpUc6mr9Ncz/Ji//xcz9
x22+LT9O0ct+vp1zmKN9xW649sgaeIbuYxI0YvdSenQCHFpHHvfVc5QppUfr+nFaHKWpEJ3OufNN
OQ1lDjbWERp4d772IuxDy8D5VcSHFJkdDteoY49TnUIn1bB6r370Czr1ryI/b+ewjGwsYMv+JvJT
ZKzkg1M+AnoomAXETljpZ/fsEgFlHB/C1JIKJN/M0vkAWjIbvAWp6RZWpIvXtcROSSUrL0csr/ZW
/3f4Ltkv35f0Hw38ThGaC+L587m+RQMY+ADvIryMBzf1GcCJPQ3bkMrj+x0Uxus1ZrfZQjiEShhS
se9pUOperoUfjuh91MTBHPqhyJAdlfmNqC/zr7uevDOSzhyg0ex3BGd7SR+s4/wYEaOohwrI2OSf
5suwbYllqQQpZWWDKtw8NYP2o+64xwU08JjgGPb+3Cs28l7REyZCLAOvK2YlZLiXtwqOD3tqY7Lv
yihl5SVs8m4H0McdNxqtfkIJCl5sIEMiLycHgwVGg3uuz10KQOzdBD5Zrfr8N2zVWqFpEEvhkh56
gVkH4jsXwp5aUIPEuQ1PwL7pdOat3DQ3PS9OY4dQenmGFU3+8/78V0WHimJOupiD4QNk9J+aRny+
4e52gF3Sbmr88E511bB/NbZehhCfu3dByzl4I1Ll4OTZuz/fPPNv0uHPm39TIva3MJuJ14hogmZ7
KgCaJhV+G5o78U94yEp3L+wptfSImPr51tl07t+xvv9BY99O9ULx9Fg/BY2hSJ0B+uqT0ag7aR9R
9gbivN34g424Thbtr/7GA3BEvQb7Gq4o7lDZtZrtBW+C/piBgMH1zHLxgfMgfZNn7XYenXHBG6bX
64Gm9Ry3XL57jXHklWcHM8FXdTKzTEle6vZi8DC9JR87mgZGEoRKN3/aKDdQKTBXWg/uop9tif1k
2oB37/9Sat/gANFuuw0vCws01csYckTd5ZLwCHDJZW8wWGDCJT3UHfGIjaCttnzsWVmdn/fRo8pF
BtWNXy0DDEIvBG5tBpG7UG/4Re0pddAMercKTL2MCj1mdGDrheqRt9d+b9BLuW3HTL4g/P76Gn1B
pQu6OTkYqH5ni3ZYSi7Gpf0lrnMg0xswpADTcgegkW5z6zW3G6itaZeKL/zEftAfdPZ6TwLRnGLv
VLYhxOalxme516suCBwzB39RXXcZmcrZrYoct64KzZtm0EeG1ja1HaTFFLh1T8vIhVV7+VrACtfW
JO18e7iYMT4z0NADYMNsht2Ko5MsfA2bHo6ZTWaTSf2rezejej1nJmc/Z+pXrz75+sLBidy9G9iA
v+p1cAp3dDfdvovPnGb1uK/pbQH3gFVJFmxz41kJxMGG2oxyHYxr4GVRyZZqfGSqTITGnjuT/zsN
OvBryLqqUIlhYyAeIh3gvca08BYON3EMzBGQ4l0xUlLtHV24rH3ybbJVm1j9Ung2lyHRNFRXgFoj
bbBXtt3nggIZR0CF+s7Dr9HdFE04BBaA3bNIsqGLkFqt6Ffl6wkxj6jAiLwF5d92Kxske7lLrqm7
8dL1oLbBRwoaPA6Hl+Wmjce0voIhzUC4bbpA36ujq63jVyqr7t7t1r8SyJtVwSpkBbcHg15v7vXo
9owBjCp8ucs4AvjEflOVpVepttfU1EesdDiH4NF2OOLgUyzV6116hnzytgayZ7bmqt/9+vramVGK
Dz2q8ORp8z20cgci4K5v3ToLH1p2LXEmXRTQNIb98NVVJwHqkALNme3yFpxb/Hp5zVGl268Mgfpw
Ek8ZJ7zCq263qylnkVPxNtlVfENL6OqNTok7QGv7c+eygdsz7b72oLeEFlt/cNkJ/OOergC0B6hL
l+6UMCawhq7JSWq5F9pPIS9+9PeJAbl6h9ED0rOIZ3eXnDbOGYgdmHpyAEtPt996euK+LpopBYdK
Hx/oBP1VsVt/eIdWswnOxUNdxS3BWmagvooMSIWJAd2HZKqeyppzJe02dVet40J19KUvxf6L0RAs
adfStE/bQmNLh9iZ4Ha8B4JZe5QKZjSqr7qrUV0sms2b19Qst5tsoHz56iEM2pJYSLvPKwOEsOL9
yWTSxKGy1PGbcpfw3JcHyXCq/zlimZ6QI+7hfJRmdAcn3XbwidMOKr2x/PWpu5+sqXqyNCk9ULm7
UCCbS9Uxu95gT+o44QAEBATuy7Nci+8y7TlvxH9IKY237QZuaU8sd76Tq0Nfirx90NCF6L+YA2yZ
mxkTnYfs0aNjm3J55rSfrl1Ws24eEeq51qesvsjbk0ygT8krVKxiAxarmB5zD9cV+aOGf2PJOx+h
SSUOV7+TG1ZefIEIeGgN9beGF4pypL1GXEtfq+FVYoooiMOx1bymkYRsX+OPG+NOp8dSh40TIkl2
dwlu2CYMjFGJwksldso0VZ4u137HbzQwSE9V1H1aosd4cOKy+smUkHe6W5pUgcws0yLC3N3jULeT
bh/NqTGNvUZDhPAL5mxPJMXNvZrOzQxCRhvZaQaJIF9wPrI2EOg0dsLyw8lvEOaNqd/hcIqY+d4V
qs1OZ6mdwamCSJP0g/Mo6W2yO9Vp7f68qysDMCTbiQvqXc28ZvPlpf2gFJl9e3F44sNy3CUaWeuj
1ZAX6xOdWVpcj9Oht1S4x4Medcp8sEf7OKoTUXAypfBqQNVG5erVMKiFModxp1dlxgmUJhqZukaB
B0iaB5OV+Vgg5iLGSTZtTB/uFHIzxnNc7r0goDlBGvrwFmvCmLKtPPihIStCWuOJed/eTXWwWLwP
lyREDdmu5Xo2nKk68VEEOP3L5QMqA2451T3ghLy5vAxG6eK5QRKtJ+Fy/TUHa3eJBDcQkjTzgcF/
RUTVkZQlnJEUqSCnag5/5+lMdDDWxKtyL4d9SH8y8J9qfQ104L+PFUZfrZolIgohqO0iv6d8EdUX
kxAZmwkY3LhJWZImNJIxh7ZkZ7+WNPllFoMlR/q0haSEANOkCahLG/59DFtzBig0mAKTc4PkksDb
VcfA5JRwegeRiXDlVrtggBHpdSUHx6rqQS4P3VlCE5SFhArKuLu7aSocqWkX/N0Sb8jy4J5QjNCL
OHaRwQczu/szym/0PuGdK5THUBWYFE2jr9LHGFSGdbw8se0oasXKSrQAVBUHASMhAydTg7Xntx9e
riJsncelztJPwZMZe9PIa7S1AKU6JvtlwabTsdKecabcy+cuFBVd3BD5ATkfhMXxpdh7uJ+dss4W
/vEtHYDsoXKPaToMr/17c50jkwx3DFD+3Gt0Qp/9Cwuie2T3XfzxuKcdnuhIT3cS+VynPWPHNFU/
BsG6Ud865Z6UsuRkHWhtv8UG5Q2CUqaBIrHp7TuE3VPAJQ1UXMFd6V37WgtsxE6nYbOIKWXRQVFd
NNUbtJ6d6dZHqD7qMid3e4aUQUNER2qexSMPF2C5g2dei5cWSreyBqTjfSgx0Ta+3/A7javxA0o3
MPgncc6cYWoJIDjOk7d4R9GoTMePYbfereGN6gdwKee1gsJyF4VgMlkNqV41rNVQTL7qnEZJ4RXE
d2zqrVx5PJ42avaa0xPHkz9BcUFlMWP4Y5uwu8K+YxHdcuWAPHf21KcJW2HPLl16lIJg+95899Ya
rvq1i8zoWtqQLhkHRhy0+xrH9IqKHltT66PKPKn9AKfuE00QeujQC716H2hrOm6UH25n3BkfuyGH
khTY2HQpN9Ht92u1YYMzrdFp+FucK23qQ8XjL0jQeG/o74enF2Y7aggFokr6feOcS04z1GlZJVm9
mehMJC7qCK0NW3dvGvQevlWaSgARbGARu3bhCd1psc+ybmsKAyh1n3Z4jLxVBYVlxLihuPZDAyct
x8Wu6j6rj9a1i/JUC+HHTZXmPSkVUY0MQ0rQ4X6jE1u3mzflz89lZ/l5hg0rLgU193J2WRU0r6m6
GfVJCycfNVlu/s0P2VqEjk6nDQcK4iLxIkXjT/FDC29j92/cO1RC68m1ma+fCdanggbKgmIt0m5Y
jUfQqaB+bLFHs5MidruEPFvm7ldQcEpTvwC77pYBIBuhMy2a1jTjIo0bNUIVqAZS8NDCY4MeydpA
Fex215SBkDb6NGkUvG6XNBAXlyOa0Cjy+VAXQvCy1BXTVKiHjhkMLXT2szvYEXeAgEQb0kW/WFZ4
01Cqdt6Kddn37v6md8NR5aLPNywf4fnyaGuBdahHrk1sf0zcXuTHKCjMohQwPbbCBwiPPI+j+pVC
Sc0DlEOkmOyXCpN8VihI07wupTpvQHOkhksRB/NxKeSIHm8jWc99ZwpwiU54oFta8TuqLolmeEdR
GqnFKMZ+dHW7BdYw/b9QxWQ4BO0yrUaBs+Tk9S2CUugQX4W2ibiKOusoeVxYTznIhtNQSD+9p/eA
vFcwBdApW7ua6dmoOJ+XEfW7vFu5stozpowrztKchxKOCaEGDYccDBo02UgxOqU76mIhrlaaqywV
kWCUqB1ZtBn33jh0XhyqcmFwcybLrmNy8LnpGBvxA78xHQiTUTi6MIW27/Vj8zjU6HArnyponr41
JHTzg9DtjxZFZYmY9lACxP8CoVVudCOnKsCGhqqnoXl0vBXrpKt4z4vx52bqs5Km5l79gGS2nWnl
MVQ/r741eZxpFN/AnmE/f7SmPmKy8XAbAQNIjEzg99kCHAr7Sth1OimKzGghweTv/T/Czmu5cSzp
1u/yXx9EwJuL/waOFK0oQ1G6QcjCe4+nPx+qI86ZrunoCkVN13RTJAjsvTNz5cq1KFo4q9Yagy++
vrhy+BveQRHr5IgBDQHpV/rzdjNcTrPbkaRkLVWomLZXIowzvDysacGXtRbWpfe1Nx33GG/Pv3AH
6tl8E/mRv3Kjzmu+6mfu0+fDGgzW4vUDGUMYNOSQx9uan2v2zxeFWepzLdTqpL9vBMo1YDz5T/uV
4mN6qxLrr2tMbfJy1MjJygWu4OEJoOGDLc/3uX6R5m/T9WDavT/+XNYygt/BMdPlhOZvrIKv2UlP
XM0T+AHFG70adw0za6B844M5kHjZ9fb21OHpaHcfk+0/bR4yf4J5/g5D4sZe/kKymwhAAOJg2pKx
3/a8jmsCLzmzo54EzIjWS4u5nZTpBAv3ePzgOtmNHxaZ/egNLn1Id62c1p8GQ/X1mGND//z87J45
P4Ei9X3hXEuP57RuFRZtb5sPDVkTY38bx+MAh8HO6Iq3IxKud4Cjf/Cv13J7JTxB4z1yd90fHhFB
co24R+7MZd0Gj0SU3fNlZdewf9dKvPTbc8PaHjbkR/yseRJr+6Jum43Mn4TjGJJV7LJRvF975a99
9OuRrfc3cC6YE3lr50L49RN56XmV+eKQY0HG/uOFQPpOvHs9eRy/ZNnfEDvt4rnCTplDhJcK7sfH
W+tIpNYfbwuKvUfJJqqzgI779aTYJezC3fO77O4ed/C99hY3eM8588xx8fN4/Xc8bgXofwOXofr9
fzDutz5BgTCvFEuW+DCLd1BCRziXhuXUy2miuVs/L+YfPg/h3z984m8tA22ZujAWSjrv7An9bcWb
UuSdcQZgdQX3IQLP61JdgbUVHbqtmxiuyq81/vMTnzkKCKpEx8vjD4e0v+7pxj2uy3yiWnwAkjvT
tyUgfHCjyzWQEjGBkliW4N/+R0qdk6IxuvB5LOB1b7CF+b2/Sps1CdAYytm7hJ0tD5iDboUoSIB4
6jSFM0au8QLE3MeWPsjPa4flTkhea9s10N9WdOiDcuMsnNYtR996TzIPha12+IxfL1p3P5CSsY0R
cNZQrkWLjkRa4uXQgfjfv2qDib59TF9T2hALmUMmmPWMO1CXI8TDfeE7sf+oFKNHUHWHATughMAp
RQLyel9Cf+UNur/AEl77xocAJApk39/ffGfSb27Kx6+L5JyI8bhIyZ97lTiM4O4ZqICCwDi+cAiD
Y/EnopyAnUi2A9bxcnjgEF3fhjIfl4cVdStX7HP1zkP0i9wZ14VT7Hivqv++Vm4Tm2Ktfe8/H9Zv
RMfSX8tfMuW3781hQ1n+bb+8Umu9k7UB4fx6ZGtRTVa8eTm9vr6SlVNDfm6o1e7O+IjcyIm5keTP
9y8v2kU46vbTX/jcQKd+TQY4wm7UT7gSA66e+dYIp9nf1BrOfnRu+8d3QJPj7JXrcnhgI74dWTTH
4Vz49w8PT0/6WobxQ8ufr5lhlsE9hGi61okrFLpWBiwCSr2YHa0dzhL3Y+0frQ/+r5VFLOMTH/6K
DDwFFjw/ukcueiEUUZCsh33pcDPPV+P+axW9WTg0xc1tvVQ+4EN3wE3Pa1G40mHXP+WGl8de9RiS
FmhHA6PD0/Nzg+A+eco+Wc0OedTrIl2ro3VpGVtp/Yr3m8/g0aCyoQ2Ea9uaKppUOouDMh/3drVW
wPsUCpL9snZYJKx0nOKhJGEXD6FiNyeMHe6tnabb3L0L/7q8O8Cx6734lhhO/DlNcB1XF0q+3eWL
4qVxT0Bj6+MX7e6bfGq3Imkta3kCTOQtHh9X7rtTXXGtUdfGMMHjjXz7eLzRGthfLjvc397JRNZc
5BnMGuiEFH92+M21obNL/ZgcBClF/oaLBfBq6pMJEOUAQgkEVBhORg2EgNvdmnkxiB9uRW0TTfb2
59Fr+FCyt3kfni8rKMjkCvg5aw+7wDUCrnkVEYXjd/vz8wVQyibfcx4VDm+/hl6Cr89l85NsLPeL
0+rfD+l/7NdIOtOPMDcZTJZ+a6kP4xwm89ossmzVK3fxfvT6Y8ZYEw6T8POyrb5ngGLbIxP7h0/+
J4KDZEiqiVabuHoj/L1NxQyyXMhZLJJuv1TFgBE3g2MVMjqX4Fo+g/oQLRpUUKXO66qvSfSMnhSf
Sfzg9d+vRJf/O26Y/3klv0UqOVrarOuhiA8IqyDPi6tmevZGhNgaFNVMBi5QWnlPH6bYbZA4OtxZ
t/SBQuJOOeBysY/O4t3wg7U6k/XqY3XKn6I96/SsIcapnqEA3/oD9vMbw9dd9Radkn30EMGU6I7L
Dn/X9kP9I1dBMn6PvqZiqgj/6ZqiqtLarP/73RXVXkg1IeuPgxzaKSIXOprb3F1BHfGNnxzTaUwc
bSwgNkhmddvbQYBiIbKZ9UyrKkycpGAqU7TsflA2XXitjE9rhjKlHHBYMGVHR8smkPSjMaWODhMw
7is3T7CulXl5UjBNYK5EbEV7qKzBzTPQs7zcW+PotsEln7SDCGdZQvtdRnbLYJhsJT5DZ9BqwZ5F
4gPvOyuxYw31vpGQyxpIHqprv6TvwllT8fLGA3vINDuAOZyW3tBsS5qLzCKbHZ2M9nuO5r2cNo5Q
NF7dftTFdxwTuZJNAo467hvRdMLBdDsh3FtV4lY5I9rtYtpqNGEFVpxEU3QiM4CqN26U7qaLJIhw
KCXzK9Eyrwv5IGWXll9xOu6x18Cnj7InaCFwU1M18bYGz9LL+1rGo2XEo7SO3bqQdznG4XX5LWUM
52nAXhnDBP0Ic1R1/LDBqVOHAx4JdjqBhg8g8wIeQYvmLVJymuLes2DRRxrDZCIyM9qlQgCj/7YE
A5JEvg2NWytL27LNd6HInRawqpkUW5i6t8lXZnGvxeNDU+WO2HzJ8kZYHe4lwVExpi5mDHYlwRUn
aWui9pd1JTPteA+2GqbnL1NLH0rF4cd6bGvUNT+HEivBAeL9p8h8lWw5iYCVnbgbkmmTqJo7a49y
h3W25QcMwFSIAUkM8EMdCNVtO1lO27+PfEUt6Ha6MfjFeO3lx1G5ypnf4bqkyodCKryhELZFc1Eh
+kYFlnqUFX0hbeog20wF8D8uFkZty9LgL8Loq5HiZYHpawmyRV4XXDpsdO8Hjv5sNEkK+Ys0YWSR
v5tx5sUwQtp2M0/UjzAWG6XbS+WM1By1c0Odl1DKate5JKAbrWtAU9UGpq5CP5W2vYlDV5S4RoGp
O0PO6VXQvDxr3lodXmqLnFQouLjBQUOGh1O858XJ0l6N/lzK/PdCxcQ7OloZZez4UGeFO8O01fJo
a9bhyzg/8ybN/GN2DRErQrKC9bPISDq1ltv3kb2ktRdqgNgxPoXJVey/e6WC8XuN81M7hfeWYlKc
z9JVQNk0A5Vd93NfMw2G+fgSFp6lUguVvma9bqRG4dgtnERMbUv4kLBwVOxpOk3IIszlKWyv0ajb
2rIPwCBavrQb4u+wbHV9L90S+MEg0ejCz3Zm2bPpD9opRc/nUp8XzZ2swyg5wysbs2nYVHhVuhop
MtpqJEudp+fu0LiLwt5xysBRZ7cbnVLCjc/JSGevBgqFqq+nqCSFuVfBVU53Cbhf4zad02CUfR5R
MX2RGL5g+jndVLI3VAi4YsUc4o+3ztsvjyqPlhEohdLDmQCAo3cVZCKg3QKpBSkMW0R7HdUU5CG6
GaZLnpPqMjvW3/FSgeWyLHh3GGi8he8mYxn6NOxbapgxv7UMx1uCPYk0T/WQ7WjaSfskt4cqDZ0U
w7Ikd01LccJFdAJzz2qcGzRkJ22fBWct8Ee9tyVmOEVkKdrZm0OQc3m8Uyv9LsnTQ57xFqjKrkMB
DTRovOMtp4N6YwxXNb7VA6466sGQv+MQMtFK+a9+DJUO+XLHgaFWD+3cO1GGbULO2bOMbnc/dldl
UOB8MyKTFz7H5BgzqJLLhyp5F4LBFeTEF4cotHsDSRIgsOFDKwRPZFPESb6x5tq1xPLMxI4uWZd4
+pCr5ZQza7DMsm2F8L7R3eg7aKPg6yhsdpbdKaTxWr8rVOzWdOwlRLQ1Gija+dvEhIiRRyxEivcx
c6Jl30ODjym+5exUxM3JWHAra5BunEYuE4urHNM6VDGW6zIb6E+U4FBa8kpqc+r62wzAbAUfGb8k
NEddgsjKGFAWsKqwSFTvopx2xaj6Szqe6xrpDsmyGU70J9aMtWSr/InZgvosrzIOeB2z3PE1A+sP
UGwTasfQG6fAFNMibHbhtIlqFqqU2nWwXSzRHpCr6EzJNivNbUw4XumLgvVKueqQsEVRkg7iQ9cf
AtVwtfDWLHeT1jiSOHlRhVOqPO+tidaX+mTVjmQqL4p20+MPY34rFVfMObeKxw6BrXrb13DDyvtO
vIrD99C2XqLgZFIADk13kcCcQCVvtST0jOnZAhQveVih7i5E1bq5FUwGLNM5VmpbQVFh4sGSec08
OgVwudSdYUFhxZLtTsL8OSO/5USNk2st3SocPKpDiIZR9pLp9OT7CSvw2lOQbScz0lkcYWsBUJ90
3nJqHjJs5VRmWeE7W6M7c94t0ltRfovCs/TekM/V1m7SXkNmEJSQ9bKvNbph6ouuHfVc2hZa7cqq
alecAiP3eTaxHAoMv4gPVnLfRZQ6enIu5+2kArg0FIW0ZwrEvtMe+5/RdNqi9nUCZta/Zctt1I8Z
oWvp72qYGhPzO00pPxSl5Uzh4OURwbVFqCApdlqrMW9dLLmHNbwbKvNFTU8SGg4Em+IcJX7TnRTu
t1oIiKBj4Wly8g1X4S2wVMdQjuYYOEyUuk29HItk2+Lku9BQqSgLRuEyp4coPS3VW2/ErlSQ68TI
bYNFBZeq/uZmFdFnw6/opngxrLPYg/8Wmy66SoviNkrCJNemVs+1WR0N5MrQlrHS7USDScuuiwlF
rzwESuAUyec4/RhMk/SzO+itPfDFBcPJ29oZc6hq8i2zRHfKsxfs4cCsxTHeGAuW4NZ3q7As4Nhu
cV5yBPkssf/LacR1GJSYFZYgB97q09PQbLTWn/ubOFMT50+dXGJbfJDAqBvxY+wMhl6QfI/YOsqx
090iGv01u9M00xmkxzSMvIGphjXZE4Jvwk7F0J/2XTYPEliBykgTjlVsKrjnEqNM3a2OTmp9t2S4
/agRh95P1B+U6mFBw854Xtrl0OWnOGdMKgLybBdntGRHUxjpnkQn1WDZayrJ4bFhWJhN0DGVMeFf
IEMASiWUzwsnVSBoEhmC9l6cAntIB1tnALiHeB02jxYMSNNkkHRgVCGRt6q61bu9UA53WfJdcSAP
OGKGudvIxpUxkEtFuJeMxh2NjxQHj6oO7Fo6JA1lOaMRapUw+tKgYLTY6sAkQmE5jFs/5Zq8zRg9
C0mgxv5uEObPbnXcnZZ3vURSNGQOh+mVfj6qquLkVb7r8d/t06uaw9avPiX9oixMoi0fQlASrCN3
DN7MicemYucgabw0xGButFtj0yCHXmgzB9iwXYQXSQ0JdgCZYuyRHc89wznB7OotMgaT+djM013e
iWRvsyNmDxYTYGIc7iztvabzWASv2XQ15FfFcNvcr/XmIKioMBDeF6TXY/SOiqQ8SvW8aa3EzpGP
kjgnSasPHeJH87Yaz9U8nkZBOqkWVp+9ODlVgCJMjt4KqsfjtxE/NWJgN8alMxydnMXoRNcQsawL
dC/r2r3UVfdVhSWRgmiOIpVfucH6alAk7W5aXJ2EZPGasXydBtU1p4wwCAQcbzsaeRVi3gFdm4pN
PZd70/qoOnIhrXicUepQf2rS8hh0YmZ2bBqRJmqY22CZJTdleWJDhvArrMHWRsOORpIVgaEN5btA
/lv/npfIFpWXQnyr48kvsm1WFDzrXWGVvCcaBuplPeEi2XQIzJ4VD57UvkX4aKBRyuJtHbEiZ09E
NnnqtMJXyrFviMd5HO04rrYjKUPEWuMXSOz6x1wJiAbJoc+zR32MX5aIacPJa61ozzkmhmRhLVs8
vRoz94Hzdaqze3ZRISiOSUyojPdq3e/lUcCKeVTFfSwiZSndtCYmwH9ny7MJo5ViEi2wKfdCHEwD
qhUu0tIUn4jA7aspNoX2+6HIjtIwoZT/Zoq3qvtOlW8pR5PokmjM41GOdP1bk0JNKBTbMER3nDCE
UOl3DQttNPY+gakONnpX2VM73A0TnanwFhjIZwmPYZU5ub4rI9EWSu1e7BD/Fe9F5TCmiL9zQCXF
4uTCm1GPzjzOx9JU3FCwhaZDwYppWpLxdT+q87dQPUsSR0V6v56iMvWGDOiZiCyHvHEW5L/wSo3C
gzSjyZRc2+7RIIMFN4jaN4s5DIFzphViT1Y54NAf66GJtMWnQYGtYkEa3UsxRVR60QRxW0e5XZMc
jd0dyWfb5KdyrJ/rR42jQGpJmMrR6cIz+ccQ3ZZBpfCmjlxVzIzBWT+Ae+QGuEbOGI6nVzm/6+bL
kDNHONoLw8nGTKercISoJi1RDgKygRTWYTS6FikzYBbC6iFOLgO48yhttepTwbZ8zXXCjqCLPFfC
SN+AP4w0bxSGFnX5WQ7Yr8F3gBd8o0BIY2ZWbpyRCZmGNEE2/bwpnCaDaiwjrybElNmjK5r5H5Aj
5XecH2xj1YeTNVMXRczNf5sakgcDS3Ul1C41KC/N2gj9EDwZrmp/TrNN8aijQboX53uDlp9dosiG
2lZ9N81Q0Uh7scAdLE8d7PkQjja3OPOm2W8+6/Ri1n5vOHW7Dz/+HWKSf59c+XXJlgKNHRsLtD3W
//75/hAXYfu//yP9nzFUdMYCBfWSn0YKSMAsP0aZ4bEdPXXaWKfwAJVkUy+HUGLqsSx8xas2TQQ9
/N8v5L8Gn9YLwQ/CEiVTXacUf8OFDHUu1EjL4gdKt3x0k8aNr8G3sLWe0NweKZVKuxtsMkAI9RP6
JyLVDQIZTvkwswY0hyB1ma4QJxHIDLwi8EqKsdX8sYSBtBl8eb+8dafgJhV/Ypb/wy20oHyvZo8K
zvbyb089aXpR6lDvuMxOobiZDpWqzBwC2C4F4Anc7Pbvt+qXHuN/NrC4VX/7wHUZ/sczk9I2bTu9
Vnhmw1cO+XqjM8MredLiWqyr05T5IdMEjfth1LvK2An1WX2uziqbngEx4b6b7WV3iB5GVuApVz96
GZhafpm3mmKzxB5NP4028tqnHG2KVCHegB4hQwlxIJ3/cPd+Kfj925f5DW3No7islyFDmiV60JCK
GbHHOcTxdWTY90UenkTU05StRO8qcOLoqwpIGR4qiEjlATXvqbgGh2Q+pPWbpG4E8zVDUOdZSE9Q
k0m2RmTs4O0hhACFsVpn4xtS0OnBKt5RslwGbwR8ZCSp3VmF34rPAuIVzL72RyPeaM3535+b/Puk
5V/PzWKYEukTBFB+W+KWFUuhGfBV6d2hNpeDHS2gDDAT7zE7vxKr7OiqMtpq3kXzW61CQUi86Q9X
If3DIcXq+X9XYf0GrCM4uPRSzuoRN0u/UdCiOefvJAHCKYHhDCPip27IYZ3xydwKfxjlNH8fhPh1
CwxdNkyTYQxD+m2vWEWm6GaeKpcQ+TXPdWXr0Xyb5+1YeWPjqI3Cyj3EuMQ3dji7BpXBFlTAbA5z
4FES6+TJsp3XTsnJ1HwazEG0zoKk9yj7jOIHroy2g+qn06ORe2Lj3se5X+EA8kbC+5Mtd31GgfGa
jrRIinPaegOWM0xeo0CQ3Euw+QhN7ZaEPMb+eTkN1qmazg1F8L2qet3iNPJlPf60e2FPrT4aTpO4
BJoWwdL6YoAEbr5a8iD6yShoff776pF+b0ust07RTFE2UahBOuK31dMsSSGVQ6Vd+oaC1itX9Uv1
Ofeov6sZOXmUkBGqP1nf1eTUtP6tP3Rkfp1jf9+plqThFI3JkSYhAfXbBE2labGoBDrQ7k2Y/AU9
WEzFECaanHQ30OfaK6dyQiGdwTvtqARQWTSncXTsU7xMcxP0SLw/3JJ/2FEWY1f8sZCbkU1N+ftJ
2KZRpDfDolxKhFSu8+iadJ1Jo2V3weWYlKK5GT0ZmjfTpvvBXAdPZ4zAUDv9zKFMf/JNemcd1Eeu
gfF71HfgSNB8HWxwskpw0srP5dVbKrF83KZSUOn+pPX3ESEaw+TZbSw3Dz3y14YHAVYJq/d+RL8V
4ZAYyHEDjt18KBX4pmtu66flbYSlRlsjAI/zy8wXsZhVvUkDc9oaqZ1JXj1tKLy7cmdZriJvpwe5
dhfEDYdVpNWIHXAliQtGcoDKIXCsxDOSDfe3q/ziOwPd45DWd8YhEB0T6wEMMMY7vdl03z1O8qMj
dW5Nq99wBNzdWb3dyZB8NpFI0C+cWrlLiSNks6+zcvz3pyX/0wJSmPsyGP8yRUn+3dlraMRFTJJ+
PAp0dPSUsJUFttFsrdC4hKvQSJfc65PioerlGkpzTXMm5tq7sCOasqOyCd6Y1e9BJNxMwRV+WZyu
g85V3+fic6shZTEAmtY/HTCfJaIQHdO8kx7knsYPfYiF3SrMNC+LfGf04rGQu51a4oCSYgKoad4g
0Acdk3vTHF0VoQ2tIbs0l+ih6LQnbb13EljSWMBixOnQ8Oo1B58FyqyngunClKtE/sLKf3hyeprC
e2Y6ivdpqW2V+A0TYoAd3YjBEX4KfN6SsfSFqHwoG4b/8CCXiQmKAh+GTFmfbgawsFiA7/eU5R2l
5E0tqH5Odd/vKkArkjmny2l8FbkbSJx7HEMc7HYgDs6cIGz0VB90MJCqNd21grNwBxYtJzMUx1hi
N5fFZ5UDrZk0R0t+llw5WjEnV1JdipnulrovQ/qbW8UKnVisnTw4672GwMZzNLw1ArjRBHEYV7uF
OV+pQmxDirdK8LIQodvg2ZBunOn5kB+S3qL6y+w6h03Sfi4r/igycgKWLguqY1FXaHJ4P5KWB8aT
HIVoEhfOhNMVEpal7HOnZRFk8CNAcThMtEOmHTvpk38t4vNT4kI41tYpEOgNc/1TdDOoNyhS68Dp
leI2RC34PaPq1J2mSDt9DLyQWyWbbzHOp+aziU58g9KoJpJTFO4yfAoAr3XNfKAEREOltyQnob5p
4dfQ08dLnLm6hfnbSLdOOY4UbQmOGPMhl59N+ZwC9GX6wSLjn3702lcajwJlhjrV4qSxl6muMvE2
dpgPy77RmH4bzV6kJU6HqRsVVFXR2BNdYLhe0fxSj3m+T/++ESX1v0KJKiq062QE2ExasPpvoYRB
dXkpkIO4zA2Px6meSjKPz/StAw8mYX4BgRhN3/hKE07V6gYgAJ4c47ej2CZtgtINgIY4Vx/67/SN
IVyaON3goBwuP1ewbBMQBkSIvJyWi3kwOZ4aUo3TYuwm7NYodpHjzWlTrOLTbDE6RDVdIcgFC7Nz
nAPJ8ml2ZwOzDvPJaPaFcpcLG0K3RpGKfiLsatMZzQ3pXwPsinpu6PAhUeAqka+jSak7OMXHsNxe
0HdJOM4RBGhReXGEAeOO5FFLHRMMj9bqD1mukLoxUk8ajVw4Eqx1N2j3IEscoCMoOoc5SYOOeFEI
Sg3HhdkJFHyTzQIgHTod4b/ehfQfx01jeTJDgotLZ05s9kDnQelKX7Pp6IwGkz2v5bfpNXyg7BnE
D5bw7PYMz5HE3BOlypmgYw/UqpxUgjv9SWOdZ0xA/FsM58krkmppKuPfsiH+FsPruY8BTkX5gkkY
+no0KV0dgs8B4KItQeA89JPEi/hD/274opcFzFXSkBxcXDH5v3oFkOQXIgCIYyLB9FKCgcpeRgPR
VhgMMxz1UpirqHMIyZHjddmaCJ4hMG7sK/JZhlhilhugRfDTckLSHyNJxx3xx2IaHvFyZIWeWrqF
NEvI7e02dYfAbT4sunIf+YU3qm5capPYyydhu8fV64Z15zitgwFS5eLROVS7BLyACjtzJrhYE77K
XGWrO7zJAPF9toMXMLXiW8cfEcmyY/hcUV1ALkPu9CoxZQVt3l3eitRWR18BUblaKGdN4OsF8O0+
Jjl4yu+Tal+c4tjVsUJVHZHONepXEMvP8i1+RAhdpaQyQcC80dqYsjtGriLct0R8XC3Bh5FR6Tb1
ZxY7xrQuu6jwkFMbGFX/HJBSZy3DJ4K1ll4Hea8Gv8AR1Z4gLJEi1F78GMk+WH5Z/iFDl34tgf9a
IgYQvmSRUCnySkr5j+pyDtIulXNTPtKjD/OfOJ08vYoBVT9pO9LnqwL6KwHTY73pqxOz7AD0VlQh
i0S/kBtdkY9ShVnsD7OVEd/EpbSMd03dgRe/AWWm+MSOkDSi8l03Eb0lU5XZ9TSC5Pg0LN8GjazR
GB6luPbTPvUDGv1RLFHvI8EKvD+JDwXYEj28dDxkiOAhFYAcPlp1qm8M7WMzWI8hMlzylN7LUbeq
8zYIXIUQ29VnErF+BNDQFj8e9hPoVmKxZTmUqHFzTQIuL70uQndRrYhTsR/PhdcV99MaQfEqMp4S
zFzVDnmEbF8wAQVZJccKuaNt+pPwe2r/w+PWkxVufY5IIpAXLEJvVlGST0dvLgx3WBu+uBaBVyr+
0EzUpQ8av1qiCvHvR73yD/td1TTIrJpIR49//v1hRnM9pXpntMfCyAEHFDeiwRU+y/FFB39aeHS6
xIASj68zzmH4MwSTS0tnREIjOcDssEcl2CWWitdoeaRtoNXIVDSYCoA/p9aysZTo1sjhrio2hWRA
GHGj4bUZjn0f7vMkcuf5M47pcMf+H77YP3wzSYGipSI2CUWMouTv32wudalukJO+5HFgC9uhp4Y7
mphSArhNdtVodvwz3PoeGxq8Wxo0VW2t3RaMa7f+IJxFtIuiY+F229EdGS+bD6ru0QpgfcnPo/46
jl4Giqfv2Psdmpw4HjxCHpJepso9q+8cYxl+cRwtNJfxln1KNAxO1PNhgZKERB3MyWDajAMaqm5C
dAFSx/+PmNA6SfLaD4Udy7kziS9G8hAFH33DZAFawFFgy8h2V/eJBb0aqdz8nDAnsk/ImRWboIMS
YaLeF9aX+aydKYW7J/O7q1yEZhccGlCCT1xAxki5K5RtF7jzdFEUwHuE28N9YDp9utUvc7K1SMkI
ePJuOsh4xT2P6YYu4IJYj+RVoEjFbsT1qN2vvCr9HMQ7Qf8Z7vL6x5SOLVRInQqqOhsJZHuZmwul
Uhi8YrRcVbifYpxkFRTwVYhPw3OMBHL5NaHjwclKzdoy/jM9NMqJymX8YBIohyoybQT05YkeNAFB
RZLkuS33tXRc1kIMAU1bJdirwTW4l5PrOD7N0j6W9p34HMpfcXNX4UCOOp26R6q6sg16zBthxslm
1J/LYJPQbPNDyS17hoTqxivTs8jAs3Bmsqhkfl3qHqZ016N1knvWm9jCZsXOkEXBOIToCtJHGe16
hAvesm6vtXuReknet3imwy/rzpJyR69cL/0hguZzQmOMugxf5qOEzDxCtpAEQcxDAs2FC6nec3Mr
zd5AXn5R1buJaWJlCxcleZMA8kCdYqebcLVA8TwNPtrmNZ/3XXSRw2xD/y+WGxbXw9geI2NFh5rn
wTzIL/HSsoJfMzK3OoTscBE0PwjeM0LslN6ZDLeE89XST9V8l63KWXQAtoQYXT/m57Df815K6LTm
sYF6DeGgsrBPTu3g1vKcE50z4Ls32V5vSkTB9bEUJ1Z7aj2Dq51W63gLgx3sxVMPE5IKXer+sdNf
1y7Yh4hE5Lit6YowXPlRGzt6BWX9qJtPc3ar20d58E19wxwBsu1m/agafzgmtN8ZlGDJgAMWarSr
6gg5z2+nxGC1glWO80WvHOXzhtMw7jG+geZ/cLLMTctcJ/3eL3X0FMsNkr1xotcfRY54H1akNA+0
EKXAEfD1Slng6D1ipBpdE9yeku3YuPRtF08XXJMdvJmFPedfMwBUR3DRn+LlgTRSMTxzPIjKti22
8eDX6l1u/AGZMVYe6N9DtqTqFNY0VTVFMn8P2WmXDPPYqPOlB2ZgF9U+tLaa0gGKibGpsKWtaJUl
Wwm5dwzTnqL6Sa2/MNUeUzvMOBgwj9Q3I6o0LaMJ8PPUBWbJhoywbnxO1gUnXxm/R8VeKrc+6aFT
m4cA0VeefkUI9AvVl+C16X4ieEXhwqkk3HTYtNDj2nTZdvrpNVJl3zSfKxKd4TmCkUSvMW2P6WuP
e3fvB9UG5+6gdSb4VuFGQrpxOrZfor6ZQIA3/x4+EL7/L9RepfLBtVuWJUkTZek36KgeBSMv2km6
GI9S7xjFapmC9iVJ4jhCEYBG4wZeLDF2QL9fgw/oz/oTNCTb2DcU6GfJHTVbvDKVUCOONO6piKvk
XrurRsZ1zGinMv5jbckpnEKyOVMzNPcjhAVS5hkw83HO9/mupHK+pRaDB3hoQEH1x5QKCE3hJ/mi
E2CkraIdh7sawVZSaHpcW2QNWwgX6/GjXkmzydXf823ZIxtL3c3zbiro78392tPcIK7T0Ygyvw0q
lx07oIoZxIUfJ2ifCMmW4Jzza82QQO+LIdydu6VA3MTIPGu1CpkxRws8+o1KdAcAFUcPibgJk/vI
px8PLTFP9gqq+XNgE2VGZZ/5ygeoR2Xa4XRUSL11eZ9od11p0c3F7EijDk8Vb16ex5M6P+fqRdN/
TLoUTGF6eXo3RG4LC1VFdzZh8Pr1/3J2Xktuo1mzfSJEwJtbEgBB74pVxbpBlBO893j6f1HnRlPd
0Yo4EXMx06OWSiTMt3OvzHzh5Wp4SQsbQM3MKjd4CANBvArJxSCSdfamX5RD2YPAu2MZ3UhdeeOH
4GNwUUTl1ubFndpqtdAIFKJAhNbbfOCoRQODesLGdlQeyhF3wIrRJpC9PrJ5GrSkxrG3m0NW8Rlo
LC+OZ0NlWFv4PCGHY/bgAyuq9rY+zwP2EvrGz2/Z+KTTi6kVS0Xc9Rkz0q1hwcCyeT1YS11ffhuq
V6ibimZNxZGGU3lFrU77L/1J2ujdS9bypoT3eh6SW/u8w0q4CwkPcNKDwFKgtqcSh4510ZpDxaIX
n7MGBE2Kk74JoyNvxmAy3Fp+7607f8HbaLq0mW4l8BH9LQq+A1rVCQNg+04VDY8wyU3p9eQohDWI
CWUjJ1vhJZnWAqmn/XJY+ag/TPFeZpw6wn1x738/DkYvhrKuU7sz1oFsd68MMah0jh58RSoB5QEx
m+KCxgiTwxS9QtpRopYcJq91JMQmDs/BAqmEt0+KOzRcSivhzbyCoy7nc7sFr85I713y2EE+XaCv
LqZPXeYTX8g8emNgX2J0aGpUYCBJuKBZwElfrIN+N9cQU0VFIoYc211AIE//UUtL4cLVxq86cJkQ
1nrQ5ksN7IvxaZPt20B1ZGB3DlN+wMGQWqdlkhgLQvKxhhS7WPWyAJqYvF3hELJ7JF7w0aclLJ7y
a3xMr7LpTNXOLF2B+aud7Xob0LlwkEp+WxusiU8i4G3oBYgO+1lj8ysnhwHZORTsbh+a8DzndnDD
0RU1u1e96C1Pz8VbCPva2W3llPiySeB64DCPJi/e9i7EbsNBks9au0gxfz/+jCw5ROSJB3O6qriG
4S50ShhrgF3hrnF2j4jurKnk1W8TicpO2hNJIizFW61TM8GxfWG4UGFxvw0DOw62EeXkWCpAScCH
cYUnq4LkYm2fMBcPn3LvsGKcsJtKN/0OETzxpQ7YSDY9TlradU7dir+01n+zztcXibZ8qnGmVoBC
6NDJuGr44qZmyfNhIhJRJ4e7O/ICiSvHnwgIQXMvMpo1IH7XWRYtewWLbvY6wWP5XyDd+lOlLbsO
eh2Ods1FNKquMjmW8DIohT3m4UpXdjHBEVBdh5ZOr8JoFjkH9UXTrdria1AvLWdJERsvu8L2UNYr
3vB161UbIz4bSJpXkU61gfgOw86fxfDUDNvK8OCYQmWVHxDg/epsmtOieFCjbsE1L2Meks6RBPi8
6Z/HxIPJKgLWkFd1VwyHuVjJPH4J1IlvQvHlcxH5oS3sEUQt7rHVFF6QN9H7BtdUl2CqefLoPGKz
ZDsl0QEBU8Ix+2heYpUycGMtHxi70++KPCdCqzDOcpqKvwM3XQknDVyC0953u1TedZkcTrYM7Q1b
AfIogdnLh+LBYL7HJvL1u51+E70HjRsSh2aeNX+vvCpXbMIVRkBjZcZ73YFLF/Da0LhK1bhEp4By
ij5keV2ltiK5YX2Lh0uYbtSjRTzuux7tUusa86ARbP/Y2JWCvWpyjV/9ngFE2PAGMfIvvhY5ubfv
NVggJ2B4cvFlQrpJ+m2MahP5bj7y9l+E3b1OL1w3EcU+iLo4hZMKJp6D9C8OLy23UF8uBLvePEBm
N6cx6NE2XxqefO4c2j7ogUs2ZnHi3dPuOsNOprck2I/DSmKVd1SQExfBRwbSyWG/uShMKhMvBEIY
j9IdfbPHVqj1tIUceplNi0U0o23SoukYBLDSxMYjp+MwcwgOBkYG/24MJCKvJsUZnnLh1B/G4FoG
yxi7F3kT16JeGbzsT3C5Dr+GlPLhoZYeRx4ghGmNq5m3CqTTdGlbu8ZPVaCkvQ2RW1GsiV0c42PT
LASD0Ca+ulsorBvpFrgc41WCx7fDmpDr9MLOi6HrhngS4R3PhO1MdtOCSyTdJ5bLIWihc7bZPvKp
wzeVsst03wS7AL5xLaw5pUp3s1loJxmK1b/IKJLMFOe8A/BdfOG+YDDuH73u+SrdVHct8YLX6qWg
sVSxoPWeHgPFMtSXeX3rph1wD7wl9fLyVtPIJiw+JgJBeILwGEADJWssgcOxrW8fzskJ3wKX2EY3
xxHKgcq/WXbt+tGx3/slj0did5dKQnBLscnC40OTwPWVJ47pkzrhcZEYhPW/dbsD9Yc9vnwIV4Y8
nnUKAQHwcbwfr+M3izeM99VaXjxaVXOHcUV+4ZYRu21ytch5Zp1itXtpHQ3PcPjQDkemH/2VjAmn
1JcB4TNMeqVbsKY44HujDfgiVY/IQmujvAectxHPp83Acl+aXHle5MGGeYb1p09mEAQjRonr2KKu
sCX5tobNhDVE5wg52x0dH4XH/zcHm8q/MzE9XPMcG6M7INDMq86TshdOBeTk7NJqGYJ4LBU89Tui
LbnlRN1BceFBP21mVO6OM3RykJVbxC1SPFsUxvCoN9n7OU1wa64WaZNU+eGFxOUznKLkCckOc4Nw
Cs+T/1RJiyCy2aGBL11hrb5zN/6ALo2nhVCSDpdeBW2LgdLNif1dCvfUIzFGWSNgTmyFQUuccgMi
ShXNk/YWOA3/xS4QfuFTrzlPy+mUxziHuoWB8nK3nEdwVUWKiQ40e4zM48AeZ6mDSSs2IGB67ohd
XwD3Ljk5AbypBL89qiYwTn5ol4CrYx3h59TaN+OuE+VjB4fxEzVqZlnqWfcmX4vapqtAZDj57oNj
KXgFZpy313blP7pMxdKj1RH1bcAVsbgl7AYkRykX2fZBFh/DW0Hck7jKl+rru4LQx1nx4QRhg5vx
QR3T8tb6l25dLugOL576cjkf3k88pv1lDxeL59SYFzpp0aMNL6xSzpwsKzfN8VgL2jLonE7+sBp8
wVt4+OfaEXGGLE+dQSaRhHUJg9AlWVMlStEjYjag3Mfg5Ot2Z67ilKiy7Ff71nmiiFjj8G26BjUF
2rIycEbCz3Cnd0t1b9j+t/iWyptOtjEkx+se7pBN6ZbbNLF9/5HIQb80ar/34Izt6CRhm1hWdFbt
JtffmkjZZ5MnzrDAE2Ls65TKOOGJO09OzjMJSjjoKSbmbdo7wr2DzSV+ID3D3bHSeEmkpX8RgH7D
TXoLeLbaOiURa9wCZuVwHgrvKT26wUlMaBP5rNi9HGTAmCVqGQ8fFx2HqHZtz+JJUw7pcE4AigWW
Bc59Xs1UYJ0i/4l7zcLBjb/m+3EPlU6pLeevmiZCCQe7jhZGN5/w7rs9R4CIMoAvxrXmOndewLWU
bNHf3/nzkxfTUbBkwHNIi5qIFmzv+D+EpaDSjcTTC3d5TztSs+QjYVNTst/fyR947FB0pWvI53i3
hgUkSGx8FOUXs/hYr9lskGh15PUbB15D6ILh8Nhj/Sc3L3PgGdMryPEcrMPN8FIpXm84ir5uCHRN
vFKmwyyp8dlr9Z4NrX7WL5Ck6cJcjWyB72rylXK/cuQUT0wDHGBhMKNljDMXcQJCn34JKbCDX228
8i17ai7tq4TNnZojhddEGHkhPvzqzRDdOqDNi6IUdnnKtk/JtKPtwvSAp42P6W0Y7ZEDT40f32Si
OWcLBbJZ2rftJsucllOe+hA7qo/5OXtCY5O4YdvtELvKuGmDtYCY9jEwVHAcxgjBR6+pG3UrxdtU
gzuDy2pxprB8A4olqwzHCuvfS28jlTomi/+lsXuD03GIGk6e+j0prQkr0oWYshXYY66E+bYTZhkT
BIe3HAzl7StA0dhyHaT71CmYyTDq926Bk+PEXrx+bXlMZfW1tr6DeqXuGUPd+pVH538LDcY/mC8E
KAmykmqpR567+EOmHrROLjS90unOeBeqDbbmRVvS4s7K6jlt2AwylmSdvpajGQVC07V1xdUiwJVI
Mq5ysLR+yl/qTrjKHb3rM3ds6x9GM1366cHXRE/h4e1r47KPOPbIzIwxMYqT9SIa5AtybJGhT4Ke
cB8tYMV3zvR4W/aQJmViK7yLO6omVArMKR+Z019D+JyLud0kb5I0LptCcOqY0M70jf/krbSKtWyT
T0cjrZ4a82ssKHSrWeu1/FXe4GsXOpsqkDolaJZ9XG/MkWVblDt+pf9F8vonS/Ljc/0h7GmjpgZx
PeNoYcdkmd9TLJ1VjcSiiLyV/hJyllFwI6iluIwrzLEij4+YA57y6c+czFRrbaEc5MreT0sn6emY
yQ4dmXZD8dryWpsI9/7vK0FW/02LlHFJWCKVU7Kl//iRw2GUZ62LxLPc27NLIG6p1OjhdzX+1j5i
ogLM3RA/Y16Lm1VuSxiDUcYrx+y9JliDBljVvcSFRYAeqlJw5EnmC5ReX0Yy55V6L5d4Yy2shpxi
n9rGGcnYUlmv7aFO5Irzpqsbr1GA43QVnU1bz0EOdQIQRXgG7vWAPADT60EPGWKyBhnZB0fJn9DB
9Hgfo+4YyD4L0Bcrdftj9Zi3y2A3NtuIG1j4NeCWUY0dRgfKg9F8eRNq/SmYllLoaKDyOTdg3zoy
l156TN1kMyJAn6b8gvFG7fdxf5jYGuqnUWN/exyhpz5ALUS2uGwfiCS5NZ/Yb6t4K0Zb1KpM8Mrp
opEvaHPWzBy0gmVyy1nbe3plY1+U+y1s9UquMdzKA6bOZbGy3o14o7EljD0/fwp2HHFgTHWnZRZm
WO3xvG2gMQ+D/pUH517PNoOtYSClSXauFzOuX9yOUn/R51Oouyonx3bdIMmZmhfS05Ws9dlNwQj7
fahsOeu/gKD6S5K1cbQmn+G0mmMHB5mV7yx0CJhqFhtbVdsN/Yp/p2cZwmvS2DHLTWODOYpBk45L
xiHM4yx7pWJXq4/aJDpnlGGfsqQEr8ARiqF1P78FvIFTkLSzX1O81cmLsNqWh8oNjL0VXnHUwKiU
xEgw5eFFzddj6EXy47fgHCgYPCP3VryqP9XJYYGW92dz3LGwkZkI1/99K/wj3v2hyv95Jzy2ln+s
mKMsNrp0VuZzZb0UM1bzKx4jC0/+9rFbPgQ3fKt+eBIODYPvZSZlZsW1rfKJIy9iQ3EPLR3o+MHs
gEYvuhbQofK/rE7/bRHOT6nTJiDqOgzNT+ByCgdLUpR5Pgvykm/s01c2qsrrDkqs1gmccdTiEGYX
i1lxoqWFPZYeujOtyuqeaANVhdUL7+zEqLo1qZRzHgNuZ/ecy5FoqEKKSK2/5NXGR7jiROTO9bXU
jvxtJf5T4BvBcg7sF1/livcFxR9cw2ICQrTR4qce9a790NRV/UuCi96ShwBKwroKkgm3FZFfIDJe
zOWA54sz+SRhOdjEM/mqqPeD25Sev40AZ/OnND4oDNg3dH/k28GjNysesO153bElAObsMzcA1MVO
YiI1sNcxDbiGYynZvrXsmI0tJxh37V9hld8RHz/WGtCdykOm12Vd/rm86bWmFVK8cue2W4Tm6tE3
MnsBx+B2YyabBPgD+23rGIFT4V3lcDwHW3a1NZ4FrE1r+R6QS7oIaYsB6dD29UeOmFFgKltADLUk
COB2JZtaOw80vU7o1UuewvNZG502WzeA4o09IbQRBGd+Q3309WO90XwKk0PnVlK+tS+hyJINaoV2
VrSrkGZgSnEuWevQc1odA8S1Fr/vQtgLtHfl8bqGWQm3KSvQLdOgeUDssjhnZuK6NdZCvcmFNQd5
Wd2O46qPMc/wykYSX3UoiyYbnDNGdtO6q+U1wfJnhy0awkK6tq8WPMii/GT3kLhqczAvwV9uh38a
RfgmVFWVRU2B/dWMx9vtj3t2mCJNTeWAe3byCiaK/GTEu7Z+MnAcYAfZq8ICj9+Ekijug3VBGqF8
17tN8Ik7idI1vflLD8fvBc0/ro4/fqAfCxyFjI9OiWRtD9CnNCBgOj4rsidqy22qtajMdmBCUpEg
0SFfTWj/PYLf/8eTTGWvyFWqUub381MJsAEpfiNNgBGepDIBO4K/qYytUu1najD9j4lJfd6yIcdI
Ok+8O1d5w/9cQUoGmoM6OTrS9EacjG59xEiFv1dgChXNymnI/+Kx+QmDAEkb4qPjybA0Cbbnh9dH
TOuyFOfMOJf5kZ9x4HKVOfGIB7n8C5mtPs4yf345v/8oihCwQhkKiMYPwjBpUkmsLEMh0ZKFyeIR
C/U7rYxwp9WFAFeioVbG4Ztka2d3cA6HDagMSfDbMxFV3JX2FwELy/Eo/eXNY8g/f7DHq0fHoQXf
xLeGTet/L+MgkEOlmWZt35XCRky5jZtDRBBOBwjxGdTPUcCcRTxgPDAMme4o+HjhobJS1cO6QNIT
Ry7gb46WonSv56dHIgmA58BM9giIMcUncwCNqeuFCq3ELyuA3NronTOd0T0XIqQkEK6RvFdKBAmo
oRBiSbVKdYExDv6LmJdD0WBLRmiEcKqsyatFJtFY2cbghkWLBABuarFYttjfsApMpohtBNLQhP6t
f4vqmd9tb8ZfgoTyBVHRiocYx6c2f+sGr1VQWqwN6C9h8DykzyL0sTqqHBFvBBTU2ltOemCGQdkf
yF8INKANIrc4WCmpaocAss30nRvjossUe1KI0SrgpTgWxcW4zAxjMRb3Sj5DQcXaZQZLLjvNzjvq
j61m05fruQewiTwUESt7reHdZ1lyhX5eaeH0S5YbL+AlppYsAvRvptGYDkXhFpoG+UCeKVj40y+Y
nyNYmZhDwhy/UwwGB7YNYxaFSGgZK8du5uXHcVMmoKPV+n2mfhYakl3MNFROtim+6lVxKK98ro8Q
ld7EW2hNrqhObpPOLwojUR8aLvQRUF/lpViMQ2IDmr6/DjlvCPISyrByOizHFsOESdhAm3dOkdYN
vsYA5QqvAyijrGWL+AYXVw2E75WVXenQ/8pZCg8dGy6TI7JcwANHlm3Uo92ovw2UMGPzt4jqbZbj
uonRlH9TkMMjj8JOtKeJ4j02NGKxM1Nwnjy4AMhDbBFfmLqq9DVg/YxjwEkzcnqaXIbHyu/VV8+N
j1xnrHUJOQwfrXQDU9KFefXYcIkB11hzMoe1j62uxAoQx096+EVmS5Lye7XrWn8rK53VZkAh6IiG
58NUMougZpvoD02i2mr+Lk1rEbh/Cq56SckFkRnWTdG4w1ZRtwuIXdW//WAdzeyij3W2i7Zy/57V
ProV6ou6nxAKWPRW7E9Np7NQsnCui9LbqO8T01aBN3A5F9VBQBNSy3dJfVMTqnd1lIf0IsoNQIbC
7oq8dBFJLXke1e+i+p3rMo7PSmSbaOItlfFav5MQdTHMpWipkbVIxzfEO2QxsjZi+qZTq1n7Oy1I
VpnIN2wVmyEoN0PNoldK770+HeOG6JIEFZj9pCXzmZk+muw9CG4ZaRJhB1zRxJdG/KWkOq08h8ww
uT3j5Qz5cGryW579EhjkRmIIVMsj1CWEgyV6JUlm1xA+exZ+svJqQUaHyGumcmuMYy69zfkzyRly
80q7sR3yPT48tekordiwxlsT3CPE/ZLmnWtJ+oU8Jrszh6U5WFhNxlU2lU4Y3QfBjdPUK/zuDIRB
NgcH1dL/1uQIOfxg6dc64d9xx3434RrO0V8KlrmN5SkDOzjymbLwfQTmjQkRMep5aajsHA1q4Big
/RgbJANbLr8m3OstVuO+VhdVdJe7A554AnTwUs/NUg4b4C95m2JyrxvrrEzyrSB8qo/inTiO1M0O
6wxUqp0B9n3gKJE8qEQ/SMVzASr7sHBrabeq8W/HyX7C3ZdR6gNnollvaoYKUFKxgJnHFwpSMeIP
JZNWZbnChAHcvoyy3uOF5uogvOln0cq2LCJz5vyT9lPDL6DA15GmEjCUUsiH6stfDS0234UhC6mU
VgiLLQOD9aS32yR6F7GcVyZLksANFX/XQgcR4nAb6Q4deKJKDR+X1Ox8P7qIWOMD4ZYzqkcwRWGY
PoWglFm8GfPIlcXPmFgniZwNXCow5iFxW4JLn2oScops28RVEnKD+CqmLr1KwEx64j/JyZsgnALh
ve9hZSMh/4Vvah33xUMSAWZ/0XLfbaJ8rUJ2tvq07H2coFHNHUBDFURWL0drhRm1keYnoYGUQsZU
ytANJKy4FQyIubfEFvsyoyuPF4KhcOaU9hgoKy0TtzlfT1s2niwJW5Gfs6h1FyGiE3HG+PCHjLFB
HDkBUmYZnwNfW8ClMKfHeJzj8tPiVC3F+rKsGDlUg/1xulMz1aZqEPiQaVpCi48p2eVifPxeJcuf
WnfU/GQR85MpTsMX/8hX64hzey24xh4RDBZrGNztNc0SU+Bmc7SL0d9N9VMVwDo5FsZJvla6k5rp
7Gsy12fSUOqnUTcQ6zw13vCTqnhvQCZiKiu4uCQfkdXXXexj+b4qN7UFJvWrnoyjKRTbRrTWEh7+
FKxQTKyzQOhiVEdbrRDdsEE/kGiP2GfF7E6j74zBr2D+Jo9ugTMsf546EvlNdqY0C3NTVxi2umAk
nwmbkYoUXlenuR3gBGsKt5/QEQyLy8Ekohfpr5Rea3T1FhWGabASkKC7YFUjUhdJYSccPQP2Pia0
uzg7HSNehuZRsZ0ara0hkDKhLORyk8MhBSA7Ttes2CTVKc69hYLtCuEVdwSCg7JqTp2XK27Fq4zz
xR2XkPIigdvLy+Rz1LGGPLaSQvQcovusTc3FvInMVEefkStBQVzVj4JMsmVauSoC03N7888G5cVY
c1HJd0W7ROO0aGmGoJXsd5myXa4cwHrCjrZo6DIDNxqMo6trv/Dq9JOdXG45idGuh3RyfJIzRrhH
lY1w3GlnjceTBaQb1YKnAZRquSfFI+kYo1vMLzEPbpIptLBaylW7D2Rjp6D+/feQgIv9x2n4/x06
ad21aNszld+5AX/MTkJQFsNY40uaNiEpcoEjGZ4fP0bZolnAmvHynSSq38PXzlxOMOhgwI70IdmY
XCRCQBZQneG8q+YNlG54FXBxaSudZ4xN7Ua2L7myyS9FOr5hgOHTecRygXft8yf2EvmucQDWyjWB
bt8DvhoGVhLh77W6F8jCykBsT6JKZbZrPQevosTHh5QgkKf99DCUEvayK58rGQ1h+d7v83KZ0IPS
LqQvIt+CHV4Kb6ngl3hmEN2j4petGxOiF6x2M9QaXLa9xckCTcpKkBOiusa9kPIqzC5FuQGfMXg2
6H8ZP/4RuPz4wA0TlyGjqmgqxo/Z0BDUrlEHsM9BXDWxF3YrdVqDrSMUBtPCWMPG8I5zK8SMyXxR
34gQmDRXZjGqXwAdZSK5AZRQ5xBZO6d8sh6rLidhb60ca7ChatzoJ3LNdGOXq57U1ovmG6PK1D+g
a/VUb6d7vyQZZtUJm4ExT9jo9T4X1wKpkNa+kXZWRdSXR86fUpxkqilIJimulKXi9SAhZhtvAi4A
rP3afI7fyG/9ILZgPv33dfl73vtzSONT+h9sVP3fWcjX9SqtYhB6ydoYgj0l2+KXig2BbR1yz7KF
QIk8Fd8HwXeDF1KalxFztsnfiQGje72lkA62lPcSiBLbz9JuPurvwLcJxI3/Ujn6b9O+yg6FiRLM
FVHux0ApmCpHslKezm3q1p2TNGRCuDSNZrzcB5vLDWi5SY/kzdXVX6SPf7t9//izMe//7+ekF0kW
+wF/tnBsae9m6cXtupBfTU/GH/CXIV15fOr/+Fawxou4MeFTf0oKvYKg0AcN38oRv1OScsXy5F3I
lM3ZvIPYdljuyHnacrqQy8SdlfVwIrsxsPthJ2Pu/MXOcoIQGqEWIIuyhTzuwu8cA1f+YdmeVf5F
BJH/ZbGh6r+rRM2Hy0T5seOK1Z5vpi6mc3TgHZeSqEnH2B5Irkm2ItxDuVIDp/sa9/Lgik9kLbV7
klpUAhg71Ejvr5kS0r+wvf/zA/3YtAQID6pf8AMB2OK+IzJMgGfT2Ozbsg3OcWbx/d/3kvRTW3nc
SyYWfcNUdJUE+B/XiCmmA8EmyXRO1620izgT13Z/YrrLjySe9ZLTcOolGNrYyrZ204FZ//KWkf8N
Ard02RI1lo2i/Dtg5Y+XjGgmSTCpARB4umhwt/BIMx3NvJjMnh+5sNXXRm5rwFsciZu7fO0U0tk2
wVd1x4tcQxVMnKWdKj5bX1L0XIkfytd/f0b/trNT//gJ1R+fUde0OoaxEHuutNAA0VQHD2FZLiZg
wu9+W+EeuHKqT/XNbCxF9vF48OUV2bjsSRgMtafWDWFxKeeL/iImqvK/fH9Q4CpXr8y0xivjf+/x
pNNj7OLaeGYzF75E1XbcFbNjWUeBODQFZi/kKRnjeVqi66vSmzzyo5NfpqOlW9AZebqbk9vQ76Lq
WV4Bp8VAqzLIySYk1sj3RPkGvzSMjlrviuJgeayGpgchu2g4iUJvZk9C+vwwDhTvUFO4OBcZKxo2
SYULkPIw/jFfIRxntmKuJEIJu3yFnUfTvaH4zJKNAA6Ch/yRmAQVLUHb9oxA56h7CuNjC0sWXJV2
ixduT8LsFIIfHaNp3WlXkND8oZnAadrmcMTzzPRmvs+aZyafSWfjZue84I+bh8UycsNr0N0z1s8P
xM71BZe4FkPayBJopTv1vCRPOcc0czwnJifvJ5UVVPBUIKdgIJi35Z1YX6W5GjFoL7uGyA56RrNl
kZ06aJraKaGrVzrxXYkDOA0LDr8k7Vjv8eFAFZ6N+RC3XoDiVOuX2d+r3U2N13uxcc33Llh2VANO
uPB/8+nyXQ68IdpGiRObmyDfNOKSQ3IOKlVfdS52Nuz3ODjoD/nJ6S5IWD7znpxfNOUI4C3jx6G9
KnYUhNp8cox5XcV0c5XEDt4E1pjkLaZPVQbAa5iurL1wJLAOXWtH0Y64ujF6GbjMZ2o9+vyXbt7Y
JmJNbJyQVNohAYiiqmSjdiz/PzUIJcgVXKodo4iwHIZ7/NiVHkfZ0aAIgbLlbkcPQ8iAs1bRLogh
aLG9LofSBTKPJrt4JRUA95llLNAd03dtdnrDHmaXFDT4Um0D4nWOD+FlDs4dXqiIv2y5fF+CytwQ
pDeA+qgmCkMEmZ/PvrIsaXfqrkr03QpgNLo7BB8llQH+WrrBtEn8KkDh4qLGgh0yPM8FjFZA3so+
lbwEoD3oVmFM8QJLEyyekHOOTF9CuVQ/x5RYv4MqHkSbf0qZE+nLQCHpW0ZWF4gVTnPHP/gPXwBu
PgcqSeBTW3f0SpBoy72hhN9Ntgi0RyxW0x5kY5HeMFuryZOCG9X+FbPyDdoDAKcEwobxiJ/P8J/Z
lMblyp+2cLhN/N6SzpBBDd77c4wJ/Qr6JNwxe5G1yQOcbvvqjDLPuY1ybqPfJc0qNV/IxMyCrYAj
dvqGV0nVAw6ubpvP3PMouOUuIisEXugjJcut8iABH67Q0iGrPnnSZ3u66gVhsOI6zu0hvUvfzP4R
EHRhC4R2tv1aR0se22MMQU7ka0dWwWiRBLmfDRtGWJKffNCb15o96VOXPqBAlTcqxjkoeDmyfThQ
41Wdr/UmHNnoHmDZ/vs5rj7OWj9OKEjn7ORMYroU6/dz/o83zexrcZ/I9XjmeRQ+Kd1qZL4ybGYO
jWGCVgF9EWWejCFolwkOgcdvEh6MaTV+kYmmyTtQczwrbw0pnXgw4kd3IOEI3RJCrU1etPqTFFeC
GnNSCcDqutWwG5+zU90ABrmC7CrzhscmAGbm23n88d9/OUn/l/MXkIasiSL2eVH/bbb642+np3qV
1V00nv1sqybXLrPzdk2+acQBMyZWGR+ZFDmPRZN0QCciqKyiCuEw1qR2DLYA7rkWkp1JGMIb7WI9
2CVbRihOpjs2mMNqgDHjhiFcyVqJzz2ddSYo5me4bpyIhNAFDwIoAHORFl6C6Y4+zBojiPpZU9cm
31JMcxysBGsx688Zx23ifYsDKYNMkvHTyBsACjzH9AKiDE+FZUAiA6vcVKwbUTHKNXNyZbiafmQX
HQNHFi45y+a4IaxBh5fL12DzOgWAcnWeo7WUb0uGaohl1YLWbKOnpncauitKmilJWJj2GvvN/ja1
Vys99PGeoQCEvhROKb5oNAXRJnA73sZhiqDxCxlRzCj3KXczPK4hfMsRG/MVZ1OTLMKKMUwJN3Xw
4lPTESwA+k3TywAZ5mMGJp+5hfDRCEeIt8ErthwJjMTWhjVZMPJ8JY6fGVZnpnfNj+bLqElqXPL0
61lZRK7YXHWfF+jqL5fLv90L3Ae/N4CWSVvE/54bDL0crDz3CfCVf2WiZ5TIJIr4PMSpV4P3VJRD
D5seQUIjyrQkWACwlk6RcJnP+0PUrK3EKfLn//6huFb/eYda+NtUjI8mV/FP27eV+m0ZCcN4Dp4D
2InyMPH0kdahyWKpJ1EdR/Jl4vCATCukC4KStHYtFQtUxZiVyNpYl1SPQoSFuN0QotNjAu7iEMAl
mrzVHvc4mTyBS43cBv4rM0mxJmN+odOda3yl5qUjK6u2CbvnSGK2mFmIaPD0d/BHbGGxR+Z5p7sN
Opa+mRJbpGLNQvdYifNSzW3zvQ8OquTVKBJbXtfStkicikgSruyPIHXIftRMV5jtx6xdunjzfBqC
UDhIECLxcSKse5m+C89Rwb5+GdRgS3ZCIIl1MCZY5OHx3l1NJ7K306PIO5dYMcokmjXoRI45r0cB
XWSyA0dF3MSIsiF64kfzwS5LwYIBDk+Yy1r2mLIEQjYdM8J07PBI56GEnTf26JS3pzsVNc0nuhiI
EOUKGFN8an8Q40nDmj4Gj6zVMLxGVCBIa4HPr/LAraK7TuBjuC6NExpA6mWfaMCnkJx2u0EpfefM
mVK6Q6oRGwHo5WuDSwmqk8HcFuAmWw5zXjvsI8WbC3c4Hh5xbs+TvVEcHbMW+r/dXmBBvmr1jfQe
C1PDulO43bvd8IJSzC+AIyUukUzzehOZN4QzYZMca7JKsqM0HjAlXTNX3VU8vTb1CvUsKTdmT7+e
huCExZpSXZJ+MFISUAwcS9SGRHePh938WG3hRv6WhSj9y+xpqTp5djg8NcXSfyg9lmwJbHjm8fx/
nJ3nctza1W2fCFXI4S8650xS/INqJjRyjk//DfBW2VSLl6yyZevomBTR6AY21l5rzjFTY+HFMwPT
5VOA/99gfcQkuK0ftAcv+GWv9etRh2fIl2cE0ROlF5QcFZuBFk71K4o0VZmYJ4ZNSHbnlrb/rYso
D2dy99T960zvdtlFaYElljimxpiSQhQxAcE4jHcFDMwtNriZ8F7k4woZ9guCNWVSf6CYV6Z9PxHP
rbkWivHPy8wnkvOnV3S3zRZ716+LWmSV0RlQT9O3oTzlAmfiU4D1sK0DF6ysz8zpNUQQtQ74ngvM
pp9fxjcjfTZspq5BLmTrS13y94dRWU0MjNWtDvIMkleJsHfwlj2LjNTZ9Xt79VyBpdszSeOxTKQd
mcIrylYRZ1u8eKseKWSB01lviN1+fmXfNAVkejjYss3BZmwZd5vKUvJdTc8bKnVQD0cnveBVZIuU
K3PfsJVlNpXwaAxtbKR8yr6g1co+45fX8O+j4O/XcPeAsmpkr73Ca+iMk75kjxOvcQs5SBnt7MTg
9OfD/Rvvo3KiVIfQHVVDNO5b3Qm4EbO3jPKzNlyUYIymXvqWlk+NuCnZHkHcVsWZIk79Gb06B7jP
Bp6yM/K1kZ6OCm2qeEc8jSrtktS6oADBQg5qhbpvZAJMOLvqn0qcoClQshnyngpVowCjjxKBpseU
km4SSrPMnTg3+CN7Zz1kGSOb1G1lRts8Xg0x4FyVxtVnYjSrnDHFl7CUn8olz6/KehfwYICmNC+d
dlTbYdvzpIRL+tfK4L34+c2yhivz7xtIlkWFXjWEAnp994uX4URpq6bs5AJ/aepjsjfKFOmrncTk
WWwl95g9OP3udmbf41LeseSWkyhCLLCoWipNTGFsTz13qt/mCDw67IbAPOSp+2wZU+HS9gsibNCd
6Yc+oTKZ5S8883S2bVtjQytXiLbt8pasDB5wkrGukmX47r3CmwDrIU8DfXI7Dqi5ZIbVFXjelPE4
Mn78kcXaoo/uULczk+Hz5YaCJjVyHk3YWPouSieCcGhO9E2W6DRQ5o+TubRvEPZUS2x8UjWmKWke
RaZ8j3A/fn5Tv+mDyTKNHAmpE9JNxbxbJz23QM6ipwXDFupwvcW9S2pK4y5AAiFUYJxX+gfRQkpg
59FE7bYsCCxPrj/lOdE9ooTF5MbYLF/J5hmzH9AG8fnn1/hNj1eWFbrZuqWrsqXdzyck1VWa1iyS
TSMUy9CSxhrwMcGMVgN8vUenIlgWSmF6263xjtp+kWKi1Kx85tygpBrxsKE25ARh5DqJzypWMRle
lIsyQGCKllTCS1TeFjHded2Ya00xsrQCgtoT4HtaH8QdJ7R4kLL8fFr/qL6GZY4hl2aqJhgKZl1/
r8SGkaBYbaXi4H3kvMAhcASQ3zi7FlcBwdQloc5H4PupcO1XXQYKTFnrS36fe+8maXuoC2ilIY2p
aEKM9FedRGOykLQJU0UGxF1tT4w9WlxSGd/Ddwxa0AK7F+Vce7/U9d+AQziVAX9lYt5A23f3hE80
Mwo7vS2QO06IFkJHAaEMY1GojRqMgnDK1QnCQwG5pcM3sCOb5ERGuPTlR0o5oQN+Q03KYB204xRl
h3eQtuAwIomclSmo+A4iokmuh0azZ3KjOmdEZcxbedlno4F/gReNki9TYPlMQbUg5M/qqSeM4Msi
Wfr5c/vuOfXXyd7dMokci57u98UBYbLuL1x96jwE9CQvwLKmKIs1bIo0jDoIffhtcDjF2i+Xzrd3
BHgWg+a5yMjuE1n4paLSG71JjL4pDkMceP/mr/11yKWRn/Nz3E+jo/MR/2nfihGcjr2yVRfgOpe0
6vqPdKssb0fzCRGXiR8bnSGquVPxy1Tm8468X6q/vr67x6hhNF3h3Hh9gw6AjyfFXjsRQA/7jPIX
KJhKYcxsRoaPVs51mZ29QwxaOO9S0ktsmSYHZRoPJ6rth5T23rtH/Naf2JwrzAMInNLGWQrtbIwA
HmNF8mpCNSKVLpiX2K3yWU3jqkOtNaplGmS4yW6gSXkqcu1IC8edsTemNwS2O6bvQG8LBRLNE3Ps
FWMrojs3S4FzkTpwW7KclaCz00tK7DgAot8+SX14J/55p3QRuYxuDBvQu0ldoomBJDsl7xSB5cpI
KMFvgh0a4Ves2H/l0zInEgB25igwR9oJyZMazbWxRYoZbkyQHWjDbjhUp7o5ktA4gfETxiVxMLQS
XFtahzJniCNvMsR2hUS2TQgAo3MLjsnALIcVQBmLnxaQVj577crnbewXHZ7cbsqNRoybriA+Gou3
cS4fRJPYp32kH0VE1Lj6oykabYcdTWYnp+zx5xtNGRbAu/eGpUQdqlSJCsm6KwgFOQ+LLFOyg3OA
ygp2pp54jxEpZki+xn02KW6n3J8OvWprraBxEyav0KgjAGqLoEq5hraDDGklaaj1dEKEeF+33unU
HX8rqq1/PkXqET5DA9OaoWn/rH8yd2PWKKl0iBUIkPZTN0oX5jVp7XPO9POGcWwj97A0QMVo3Hn9
Ai1b7ZLKNaTsLLIZLS/9wT3sqHiregOTzCGtL7YXrIYwApY3XMo2KOV5voPEEQK32IAJIcWuz87Z
Q5OcgiOsonpUr83m4gszsyPaHkBY/VS+dfAolI3yLCL1z+F7InEcsc52yqie1DSTO9rzwWMLtg+C
Swq2oTg7NOoxRROZOCWxo3MfdBwwJY2PKabcRnzlRgixXxZYqUCSYExiboeizHDpD/+WEvGZAvHX
RTC8tYwL4cCjwtbNu/1KJOV5rQeRdHAIrpiIW+1NWFtjZaHAGN8z3RZfwJDAq4TXj0olfdGO+qJf
YcnZCQSs2OZDjqPkZExALKTS0CNYNoxwhkHSpC7HztFC4jVCrkwvZOsQ2WBLi58vY214+P19Bpai
U9sT2GAgrrgfdgo+WdamFjQHKELCoxeMsWXFwbnD7b9OiYiInr3rLd1Z1kWoZqA/ny36vvVyUMAq
U8RKEa17ETuTDRNHxUYroKcdl4BVklH4KK3IyOqdtehu5e5d8pZdvlSjaYuQX69BWBgr5FNxuOhO
QTYWMXERwwWL4o+DOG+hxb+Uk/f3gWWYujTMc9lCGvT57u5YUXErvWu76FgEjwmjA8DC0bxvAZTi
dTYffn5jfzvY8PUvD8H4Vku9C1LxqJXk7zDIfbGYicmYw9hVK78tRsb9x/h5bqZEJokODhi0/N+H
y8w+z9u2Fc/AFRTb2gXXRLfNA1sNEtpGycZh8jCXT3jy5tE8JXXQBhjIY8nGAN1gKjqpVEK7fMqE
E144U2cQ6mjNpj58kvd8yg5urNmB/TCEiwMsGdE9f+5GxUSdaTYx1ga25uGXPkvseqwundsI0e6E
bOwNCddkEdeL3TOmnvEzWdnPJdVAw0TB80baE9S8LSzNiWUDuuJ3eRQd+ecT30kbjF/OUrBfqu3w
x+chV9nbDj92w0TGFie01/cMFccvypoRA6CuEeyBUbdhBTtFkxdQwRtryqTURkdpp1NUh+KFymM8
5Ndb03ov8XfSaVnM6pPw2G2yg2S/dJfzEIc9xGX3qyKzz0NIOvJocF3TszSHNMW4cOxPw50/9pb+
lOpqyQN4xv9GACP5PZxmI5LNd+fhuLvCnk6ni+mCjclnHLY5ZpwC9Sh9ZCaAoMg+Hkk0x9MyRxo2
jjYRPyni1zBtewdcPwNOn07cMw/gMeBmis2pskxXuBnra3g1liWABsIrpw2t/Tdv1z/FG32K5Pgk
PrERpm9pXZK9aZ+8TT8qzt2px71+aZ+R2vyRX0GLTbpzP3MW5luyLtbdOoVaOY83yZgHKw6rjY9q
fjrwwWewFQ4gAmfN3rFsluE5SsYapkZ4oMXJ4ATILO7Mh2x6YyVGoY3n86U71RdzXqz9uYqnJ7Vh
iuDi2cuP0kZbAkvIFlBllvGRnzuWn9NNdvYho9yes0kDOn9kvlY4JGAB5NvgrM2ShXiW5wMPfwJN
5ec79p8tz+c9hA8QnjKGGv1+n1CJje/JXuwdSaqZd8t6qh/KJ38tzAus98quWvrrbgavfmEeqGdn
/ZRWNvCxYGPug4uwdd99HqXGxH/U1+0ycIAuogV9MJbRPttXi2QaTKt5/sua9o8+ZnjRsq4TJ0FP
CgT4Xb0vC50HCN+4HTNzy7qGESjXNxKz5ECYFfKD6k0EKxuUeT+/Wf94yO6Pe/fka93MDWIC3I5W
gR7mIESgWjQV5NZRoJpXWUEAescMHZAg5uRpYiHwUeOJb64RjmJXmVbmwQOd1Dr+LNGXP7+67xZf
iNiKMfSvVIiBf6+G4CMdMZZlIrBBqEA5h9WGWD0cpqh5/Zuc7b4Q/Hwn/nuw+wZA1wpW1Hbm7dh2
WzHdkrYkRcTPlZOE/Ed5Wfd/6m5pmgdZvv58lv+0rv/fkdnSEidCCMxnU/fLM8Y0NKi/cXM7utVR
BOcoaR+Bo6ImOTqkKDcIhY3myhUAsoAh/C8Hvxdm3R38M8/jy8FLPc6Nyuy8o2bC3mT2s5UYE4QP
tXkYctS9DTI/Pv3feuf/qAeH4w5beVPRMPMq9/OwtNA6o+rL2zHIU8wAhB48cKmDrGmSjexc1dvK
sa4pmFTs9nQgfjnr+xbs59EBaUto5ETVlO+urPgGnNNXVPdYwiATlgJzQexDXF0iVPD4duCt7sRf
3ur7ueT9Me9utaSMGBgYxe0I7ddQQEVCyZ5p2SpQHhykns0vlcu3S4pO+BWbd1kaGpp/3z2qnBW3
NE6dQxLNQvj+YLnTBmN0DrxTAhcFoPdZvWUE9RS/VKNDBfa1GB3O9L9HVsW7KoYgSKOt29qFPzLB
ZcfbimSgBXD0W3i9cj+B+TySzqYIeANzVXG4qb9cvXLsttxXsUPqd0ZSNVOepWA8y8px6C9aExEJ
jUkPVoSACMOMAALV36vmzstBlPgKVu5Gpm7C4RSNISyplFOsbzS9Pmp2S7VzI2t8lHsXDe/4rMfx
8j9chkNbFN/asLX7HDB9eflx4feiYIXCIVCbcVKyCI+qdinmOzYrdi9i+Hjnbfv5oN99OAZhT5Y+
QC8M6a6ihYnStW5gCgfCmAsYoNlKLZcpkOz4+POBvrvevx7o7vprq8ZpOjFyj4J1FaOlmF45XBnD
qiW5vt4N0Zk/H/Cf6ddwNXw54v1aRkIz2SBm6B5rD71FPXJpLnsOxEsDeEo3EobO/FzIR3l9FeuZ
grgvAGSwc8jq4Q5MaeSSgfXza/qcrtzfC19f053Dt1OUTDJLTTiwvhoEJ1OXBDU91G7JJ91V0F+I
euXh6lPOteTCd0ufx63aUDvnNObZdCqb1FLmeR9BBZnHKEaNmzRN6mWD8tIqqZ+Nfiz6gC2w/flP
OVkVavdSpctCDUel662S36zE332wlqLwSCYakGHa3U13C8tObQvZOsT+c1ErduU8oY1TJdhzRz8l
M+C3A0rD0nj3JnKhAozWyCKUqJL+vs1bJWWxjlzvGGrHwXiREcUa0JvbmcGDAVcpy+nCePiZLze5
QrhIF4aypYjyX5bwb+4dQ8ZXriLSRw/+uX37cr+mqiNZnuKBZhG2TujbTLMd58UPJ7f6lyNp3zyh
OJRmmgzSmaSrd29y0rlaE2uWc+j7fULumrqXnA24LdZQ1TnVaFqaLSnU+QBKhlTIFnF6MwIyNzf+
bZ/3SAMz9vgYvnKQHFg2jWTc0PYEiMrSQnsmu02EhMipahyRSOjRDW03Ic8j/x1keF6+9hFekuMt
fyDfSGNmZMQykyWMOzN+N9U5ywVWuJ9vlm8uLM7ZGna+BnAm+a7Dr2Stk0U3BwZnVI4pQ6hHUmi+
1jUfRoLZ+tdH8vCYv7+ulCFWg/YPRnz17rrqBVkysbK5xzDfpSmFBs7bPz+f03fVnaEgQcckYcAl
uK/shUDM2pvEIyrkQ4PDy3ZQ3uFuCmh2GquqJPcZ4spr+iseYrhC/j25/x74rt7QQ0EOCIYQz3Vl
Q3JJT80RB3o1Y1M06GanmfhkEIDtzBjjEHTspmgEQBFNoI01mwYb0Prnd+KfHhXLM+8EAj62Zsi5
P2ceX+6e1klDoRJ4J4AdpIa/ybA/lljHBJ1hMei6FBpuThdKqNpV70ZEwNG4UI+qcvCQ5WJay6OL
k1aYe5153n4UM9d77meLtldnejBcmo9p/8p+XGSmZVyaygPL7c5bK8ecUYCqO/RxCDLSJcn2j8KF
3DWwSDM62R0I9cSaDAHWPoPrJD5U7a4mP8EnAhIGeJAaRxnvdilrvzyyvtnhGJosUQGrMtfhff5a
VBd6k1WlO2y//rPDaZMZ9+TvHozvbq8vB9PvlhSyO4TeEQr36Jtonwp2uWBuWw0BY7mRfRP19oZc
EtChmm3BfxPxkRcNnNHkua2ZfXQuwOp8bsbPv270vr1J2Kwrhko2ACXr/Z2PjghXLaH2vjnrwA8p
G5ptkLwBglW4NpKZb0rorMeS8ssH8N2Kruk8xOgm8iS775tWQplLuRvg2K+OHiideBj4UQz8foqf
i8lf9yNLuYYZBFwLnzcV2N8PsUT1so4BuXgW5uJHLY/0mXKCeahv43Uwjw4Y2zVaejKs9x06UdSt
Wxp2f1BosbMeApusJ+kcIkXGjTF3iQapJ/2+dScsHPkTU0I3tKFTuC+39+oxOVUL7cGcaw/+snpJ
Hs1jfsE98kc585TMn9yX3Lfdxxst4HBkQqHtbJl+4+0z2eOPrNqKaGNiJQINrrXb2vJ7vkegiuEQ
OAphn7TDUCbCfEAz8J5WUJiH/nHM/+ER3m5jXJDojsqjmh+DUzZa3CBl8boNGyxgeoNSOAanmUpk
hI+tFor2oI4Xn9C/oI0IXwAx5J2NHCIzF64FFvUlQuMA+pVoJvK5ycFgzAjmGjcrTbEOIzfiQJZW
7nobJpdDl300ZDaTxXIUXzKg81Ra7i8Xzr81yfBxDh33gRvHn+4+zkxImZm2PDs6Ws9Ege5rMwbY
rUNmtiaxek1w6xYQECVY+AqgqerkhO2jGzFw6wG2F/0vdf0/NRKvB6WVpOiKYurq/S3U5noqqo1o
HWpXHNNgpiy7xEOmrf/0yzr+uVDcX8mGTEcGeS1+uHtsXtgqYpuaOQSR/KhEzMu9o9tAWmG67isP
ApFssjtVhBezy/As+/An9p325KIlDgAiQfarwLNb2Sww05XfSrah90sj3qj9c1uQ4C5sDOOjay+E
4sGoOxkllS/vsdpfdCZIwhIVuICp+kZHvl4qzjUgf0xWcbpubyQZgHktgaAPoR8+XZSYwPPipYiX
mF06eRlzlVfJtmYGqkHR1A70OaT4YPUDePq9bJdtRVa6GuHFf5VYAOV4Zcozfxdru9SqRh6OOb9i
bHyIanGq1+G4JcRQb66SJNs1pqO8wuXQvGpYDxyDbSVqKTCrzCYq3hv0pAO9IbyBoym3QMoCaI21
uElPUUkIAiWtmuxD8BkeA5xIfNHBmFQ6sek9J3AjwN61A6YuGd6jjPoOsl0PopaC323CrSVccrAh
pRNNHESsMmqgiuqt30rKsLhljAw1b1IZhEGoWCQ+hleTBXNajA6eOK39uOneONU3jm+utLnbXH0R
QgXjXvphgQhAPsheCuY7frZOdLRyBaSewcwPQt10ioko6+NAXNQMzHOJ3Dk+sFBnWPJiJtcsjMe1
hJ26hrrFFC0tJn0NPoJWP58lbh9Ju83aW4f5gqGx+R7yc3Pgpt4KCrHqbyNwP5b/ZLWox+UWrXJ4
MBV3m5ntNKPOz7UFgMeFZRkznZ6yZcG6l0L0ubvSBGNt8aDLVEzlj/wojcs1RIE0PNzqGytazYXE
PWmZUwkOjwkWJuGdMqE4RM0kQ5pHt6Y1S+6o25xdbCUrRG9YKyg1Ey2Ol7VyLUrANvBqmAAETjx3
EGb72JU1oxq5MLGHzZ2WngS1P5s3Z4qcPw7Mi5RRiAmXGgXHLX8UgHRa/TgbiGV8CrFHRIP/6ETd
uEMiECJpjY1nV95ArLHLR8ZfI1GL90Fq7gLWv6pyuOjwrkS3faIR2yzla9mp1tQRfXptBG2pmMLE
LAEXssnsARXpCcHjTFQjPg1XKpY5gRoi65SYrEpCZFLTpTD14CQ8EgBD9iVKjuCWzXLmEFQmtHwD
ZxQQRyvSPnJ49yU+12VYYnwzYzuT3gRaGSnCOFeZ+JFO/gzyX7an6itpuIrnzzDHL2Np08qAoqUQ
n0p7qPOV4LZ7KVqm9AENT5n6YrLoCMetXgofR32eAzGB2pez2wU3zieCXidP6jdv0UZ46+Jnv7m6
HcEjOIm8mtJOBn6tZJM8XnIvOSI+U+nkpvnOx4abhFdWhj7fSeq2IIOCLlWyijVjWnJ7u/U2IYGF
1S1rH+hBZkJpC81GzVm3icMZWBo5110JAMfTwHU0V52tlXqzFiGXdIsGT6CTU8rRqhfA+AnPbFhj
WowKeAsLZEON8kRvaYTAB4yPeUUsH7fg8Hes8qoycveaFYtSg0q9VPZZeg0bB2n4VrQg9VbSRI9k
8kFj5jAPmfaQ6sIqyTcFuAcNUb2OLq0h5428cTA8m9x6rNiptspVysuZVTx0vX5o06sZWANLNIVz
DwkBwQc9Lgn4vIdlSTNBu7xYijcrEHRJbW1LPTRK6xq1wyPaJ7TMJDaS2L9JPZDSblC7o5FHX0cG
3C3UjJ+YFOTHAu5QVgFGPBoNPR+XxBvDevCkRzMjKiMudjgr1fTEmxwG71JSz8UBcNJl07Bu8VCW
6zRL7QHzAcUK3ra+EFPU1OahwYokhQAFgTmKdiil85a0z9uUHxRYoH08Z1wGKL+4Cr3b3Od7DAJL
zPCdh4XF5xA6C67eyUDy8eNkWnECai+P8/6Sk0pO4nlEhVK7Bx3eRny0XMVOMPCYVowYRqZtygZZ
d6ZpOoRCr0oD51O4NLkCkI7JxVMRHwP36nAcnagHf3hDaTz2t53VodUCROC6k4TcXqf5wBRLQmo4
RyPBtyisaRGbF61TllFMPFmxM3H/UhAS4hNJHybLVwok4bEi6la5WlBk85vCmo2TWFNWqRWu4M1L
KvuekqFi99yCmA+7l75vRyJhh6qSQQigZ+B+JNz4ucaTV9TnwNXGUkM/lJEkfe9bwjIoluOfi4bv
qpOvJcNQh3/Z+zlWFwtBF9Nw5/mNjU6csDoF2i810Gfz8qfK5K4oqyp4N8rNcQ4O6EyR/AMe70Mv
jUYx2OVjIWyo7cNg0nRH7n3NehBvMCEVuyskfJPUcfLp5/MeDvjvCxr6u8z0EGbcdRgaQXT7pmFj
08jLRBlOnRgWFioarr/25f7dRVECsp1UVPQfdHfFu7PXYjOscycxDm73rIO+1U9efJS9F9KB0ggp
zxMBFjhAWuv9fzhJzZKZ0HGOdMf+/nCjIeWtTVLjIJNBySY99nd1UNDEfKpJPZB+aY2p/4yshtOk
7NYslQ4k0Ky/D0dYuBcJrsnz1JsX3M0QUz5K4OqebeCpZQUhW10bQPQQMwCnz3uqokcTkT+OT/Yp
1iW+khFE0BSIMH8GJKomkuqifRSo4675MjoNC0YJlG5UvIgvjL9D45dT+KfvxBmYoojsjHbX0LT+
+ww6r2mbzCj5oCLSychrRj+7//kz+Wx23195X45xL7qGxuDVTkj7naqXxnvfPDT1o+5vQ54PmLuO
YRgsmmrCdlcpLlGj2x1R9j3NQaIsaTJSA9vN7fzzixrO65/XxNwPWwiJ8+KnUPHLKpDUotRpjgZP
m5W1ISwHm6mw8dQhsOHnI/3T6xje4f8e6f7skQUIhUnC6yH12FScCsscCSQiWZvW31j4I4nj+PmA
8ncrHFMVFEka1idVu7v5sqIozLbszUMku4g89XGLKBwnDiu+CuB3KDRVbGzDs7/wAJ0xPo+DdUop
jR1eJ8+2gprSZi9OgMIy/RApia0M3HiA74+UnSC6qaPhDz+/7H8naJ9v1H9e9n1XompdR5EjuhK0
fF+bh24rvGioWd1BvBlBe4CRSsaXP3B4U2kko7VGEd7Y4hulQHzND8i9IxOwHgkHA5BYYMACUZsQ
dWkExJpt0M+v9/vL+r9v872WtaxwA9dSSwnKrs/kicrG0UP+m+eMsGxFO5iyS+eCx6Kfjer8gfkZ
rEeQakdPyZY3FWXSdti/1Nn851f27epLd4cphcokEmrF3zd1rTWa6cq9dWCQx/CJmg8zlq2DWKof
Kd4gZYLvLh5Tw/gfnq3oXUzWfcTa4v1UwjcDLSloch9ad6g0mbUiFiith5/PD2zMN3fv1+MMX/9y
9za5QDkletL5Uz5GVYaUC03Yc2I/rTR7xT8Se/P8vEMr9SyPdruXnrwzJnAT1z7zb887efRyPM4g
4xzPu2f+WjV5OS7QTPHBvb6+J/autvfvrn0k6gSN1aCcArdkjx8yJFh49sfnBQWUvfdGr7PZQLD1
UJI9BPZqhanMft69vM/42wi2Evtld/wP5XaHpn94naizavv1Mbb/7GfR6B0YAv/v8bgPRseZNRoo
uK0djhfr2Xp2fF0ko+M7f5rNFtboXZgcX6vx4/6x5pgvw6Cpt3coynitx9rOiMzbv/OKeOH6iO+f
EU+ChGwQgr1H/JHDzl73e05zFtr8fM62X0pH/VTbx/3r7PGRNoW9Tu0/1+vydDhgvRp9bGV7uYym
ABBON3spjq/8AxwvNvXDRzr7QIhqzyv7TRs/vL3xb8LYHfPlN7Ybk8YGBPZ2eHt4o/k2UpD5wYqz
3w7YxW1+O3ycTkt+2IE94Nwa4xie+xfyc5yJM2HRt8aowlegS0ZvFQd5eCNAfMJmfrQ8LZckQ9md
/XHgixxqfvLGp8NwaLTkM/4aX+EQh58vPP275/3X6+7uea/6tP+SG56pMF/02prtP5PSuQOvxse+
pgB66CxSXSCGE+9V6sY4ay+hB9CBAEhutpQF1Y//NDKhzNDV6mgtdiExv6AX6T9k6J7C8lrwTVV7
8MkDv8XGzCgvlgBrH84IrDcr98YSwLvG4mNlBtAmFOtOYrs0HLuca9Rv1yYJmZFK7MIoAdBGHwFJ
PJpKWNw3QsbClZWGswheS4m3XwKVIir4RT/AdQRBY5NX90sl/M3zbxDIYsNFVGahcvn7Xo11aKXM
SvSDHs0KZSWrW04U5pP1YLUIyi4/f0TfPNe/Hk2/Wxn6tjF9JzecAzMMJz6GpEaFoxvtKuU3jtwn
9eeuhBicDMOYgE2Nej/j9426T9EGq4fIgeJcx9vuVk0DttweJ6sqs6Sims+lqSMRrOAXkCqxKXYx
di1r0WVzv92ldCSUWFnFNEBS/0nleRHWrzeNXa7iwSYI5wQqWbe3TBHHCkZ6wcxtzzpYrkAyMr7x
jUd8JDo4w3n7+V2UtW8/NaYDmgG63EQS8ven1tRJqfVBIZ2tU3wuHmhIBQRvDYbmUZ/Y2rp/4XkM
Rn3o90z8nfNmbduXAlxj/oRgOH5VzgIhaT5NInhArG7PUAwnz8/9GAvLaANOb5TZ9QId7guL2HGf
TmbvrIJndcQ3Dr8K+/nlxUUym4wWt/Hx/Z31ah/apT15lEaT9ZqlEjlsdkingyzWm+wQ0474UZhA
VqzQu3g3iHJZInes9+9oYRHL+uNBMDuslKz9x9CesapO1uVk/37kKBKR3ufPdfT4vjdGs9mfC0sT
/xXtCwsNdjL75NiTLQf/s70sLye+QJd1RC7YcpmPTvzvZl+21y0LKCv7cnvhK5fT5bLcLq9L/nNZ
nlgz7dOVaLPxVphZ/BKnyYL9PIuuMXP3MUiT3L7y33oLnYlkOH0AvzBmIS2CsbjdQu0Aizbq34vT
/1Cn6vjZMEeKBr4D425ta+i99K5gaQe9WxTdIMJfUNNEyC9zB1fpVhFuv1RQ3zzFOaJFsQBci7na
3cpQ5ZWZMhHTDobOE/R2TAmqTX4Z9X63HjAYUIDNs0Uz7os0twzyuFcd64DObdCx3nZIQyLrcFN+
qbq/KboZ27GzlnFvSKDW/r5h1AJJRuGq6qENjo2wIIeJQg8A0c83JhYKfs79qgO4w5DkARaqfn79
S+kTy1UTq4GhDaNrTe3HmNvHWWMwxBfIsjSntwRre9LO8vigDLNqH1OZfuJDmLq6iSAGK3D+jAhP
qYRxHVqXhmjJnsY+2y7Qw3OHnDK8wk79xzH2vlNMvcgaBcmkPouMrHWnfexK510ICU2XHiTa1mFH
tcus1kvanZIS6G0AmRqQobk2KkD6GMmjA5BMFHM7BYcPBXpsUoh2/j4snHmhZuPIO7binyAGKpl1
zM/YrlvDQgiV3jh0pTgNm2bpRuJBx+jlDCMCmWlOrMEZ6VuA9TdqfXC4XkmnYQvoaIKbGe1NTUJH
UgF2wfTj/Ymh+rUElisODrIin3kFi7LwrJuEmUEZSnF1Rd5tEkLwyG/E98mj0vvIlBsiUAaIdHWH
76ycc+F1I+3cQt5509uJQgIe7OsFuDWRU69obq5qb5Ooa7ech8LECMekifQivN8ZmD/hnaY0tiTE
OiHeDaQknaUuYFHDBPtjWMKyhD+etXwSZTALPKAqZT8pWubNNC3VKBtX1h/Pe8yqF/rHBXxUy2Hj
3I6EXl3Q7FADtOXdtkz/JGGx6aOrGyIh9cSxy0Od+wDhQUNQEQyh9DVOciZ/OVnYCaSuWfNolpOc
wQlRRP6sLmmqG6SllY8/X77aNwWU/t+rF73t33dJLPd6ofs+j2e9mLAk2FbKjCnfpnDgk5hgbsHZ
iYIyy+nXBrAiChFBRKuOHZbATACjVhCEK8L9YnCjGkCVmP0kYTpOU2bUdIizEqgdo5XArhXSnMSl
T5qTZ8BRq7ZiSBQfRJuYmdowEmkaWrodgXjNNXedTdsXS52L0EfTpsW8uK3i9POgak5DO06IAqyE
8aQ3CTTQJr+8LUNb6v9/U2visIp9ualLp9G1wGzUM0Zu++mJAER7+GXOxJHxuV1gQ3DGg87Dq7bf
X19fgxEf1QTK4IRgUfAFob3s7FM4+qAc/qzIXRI4h+r8g9L54edXK/0jCDNRKNBjG9TKiOHuC58k
l2vXM3NkEc6ScaaVC1jJMTkTOkWFk5D8sGj1X9Zxtq2/HPaewpgWVpwlQa+e87U1NXbpU/lqPlun
5KP4SD99iOqIkB78SN0yX8dTbVtNjB06qlG+wIty1s/WdkjI7Q7mBr/SBOPwVhlHM3fjztqxNQeE
PBaO8l7ep4/5YzMhcOCgbsJFPMWBv6vX8sx9LNflXNmKC2Kx2LJtvKNzCT6CiXQMd/Rz97cTMqqL
tso+KhaMye3in4kUXiJZWAUHUF0v5lrb5o/1Y/kibOuXjGjB7COy+4V7ue2ICdvHa2kfPQrn/o9x
Srb+H2WXPPhreA1HY5uu472/xwd8adfBzN1WH87SmBur+CTuVX5heltqu5z483wVXG4n8udXwsrc
qKN+7s3TsXWWt9bJ3CcTn4hQdyXN3WcZA86p2zJBci+gvcGAUlWub2djB6+VcFi7m8kb95o/eQ/m
LN0XM2ID1/414lylF+DouxhwtDlJJsY0OjgzeVKunDUvZkGq/KbbEwS46F615f+Rdl67jSNhm74i
AszhVBJJ5eBsnxDtbjfFnOPV70PPj11bLVjYXRhj9DiRrCpWfeENxRZvpbW4tNxyGe38dbPrN+WG
di2N20dIRP5sWGeQYkR33KaHZD3sghPOrTs2vK2/9laWK9x5f4y7/Hl4Nf+QUZPNQnxyI6xiiNpI
7mfvAD/42DTzfAEKkzSRIoC3mHLeiKw338w+yIr4v4+36edqCGgmztcN/94Rch4ePnNykvYD1QDJ
oX4w/YVsZkHVB4gEBeu/2HEqBzyEi4fDCwoRC0wrZ9rCWAgPxiJ5ZsO0MZ3CqrF0Mlt+G1xh2a1h
+9iF3Tpkd7Z6oolo94spvpV4+olDNvHAgKnMEhugNcG0t5g+Pp/pHbYZ5nUCRDbUtXDdbDFIRXub
TQLm3Au3fegJiYM5huE8JBr7m2gHuxuNz+x/Po9URVD7dUC1zE3X4qmm38Ud847Hxz5TWwwurbzf
YGfnaHFNfLxkCtYPBM7S7OGhmK8e7u4oJEzh9hsVwnnDsJ2oc2xeQCzPpJfpvg6rh4/zQpjnGxRA
Zi8Vj4svFQ862OMCDUIYdAwiD1lQSSHx/ayoPMCMQ7aPITa4OcomzCpVDWoTGrsa1tNzuqGns4MM
y5Eyho1C9xHCLoPj22c+Q86m3DEVUn6XduP8Zmf/nw8ROpu2Nomm8Rvma8+fPxbPXiEfLv15u5cX
3mz7ACnvnZHnTQjWUx2lYCWlzvSv/vPy04iiar+YPpL53fGOcg+eu7PfH6vQIUn4eD4en7fPr6/5
bE/JRJ9BSWYqorllf7CSSEWmhTnOPtixkUFZ8dPudiqw1Da1H3pbs1fZwflhOd2je6Qs8/qY2o94
yc5+IZg+HxbjHAeoef6ZEpQzkWwDQbSZfayX0/AEu6mgYzEwH9NtchIyugRpfGDBPMM4aU11ZcDB
d1iSwXQbC/E2Y1UtUQd7RxCP4k5M3rLe7/fPv6cRx6iV30cu+n8+prxkSl2W96lLv8bxF39JiB7l
BZlR4jw+/pqeYnDG+fQL+KLM6PTwB9wVy4ZMarodylvu3XMwz+3jncBks7Sm4YWVyAMwd8irzD4H
w5+jCrbHXY4bnkpK2BUidTHzYPGRCKEAGi5R+2cMaJXMxdl0Oyme67FrLELXeDBtYrJio62wCOaL
uIJMxu8OCZcd8BkROSd2p8/TkwROzmdg23w3OxAQzgf+7CP3ob21jAIivigDRdt4E63OS381rr2l
tzQPLSTQJ+8wrrttcmje1XvzUK2KA9mL9mAdwzUWG+BpZ9KRe5EP1lv229+yuYFVCOCKPlGOWFcP
SJCujcdwn+/Nl/IOP1Rb3ejL/CQ/548Y5GxLHGzbx3yHxOky2bYnOOnxiWZ2saye653o+Ktui9fI
Q7nGq2vf78O1+JwdMwckwK48BQ/SSd2mj+XOQNx+1jnh6fwmH8T7+Fe46ff1h3Ukt6O41jzrG16G
88yHjL/BtqR41yZu7kx6ld+UQ+HojryUl/kO3R9kBe4oUWCeLrrmXliFy2wlvRb3Mnv2eVc9K6/R
e7IxtpPd9Ek6ynfiDU2ca91UQg5rYqZMFBVlCqC+BEixquQBmjbWKVbuAhWsjXqvpWhGlQ8xkxKm
2Jlaay2tZoKKNABmLgR1WY3PlqU8GDEKCtDGvHD3cyA05aeXUZtMqkel3VDBsV1EbY3h5+fEIxWT
KP4ZI7qxx7N8wtjHaletdCNZ/ke6CNc0kNuQ6qk2AcK/zM+bbEij3jPEBwqjHExPG86otwM772oq
GLPJNWwX+VSxoBx6+n+J+WjmwmuCvkW78yJX77S06aucrrlHKgKgDV4iFTacJoq2WNTQVYobMfG/
fFCe98sVLyt5onAue0mjgU6fPmjf9F7GAhyTSclaAORSeC184DVhYRcACSyVc0GYqFMlG0hyyiMQ
b8sSz7y8s01cB8LG/XnypWsxu6YyEpYGsl0SLxJ+q6yM3q9p/4A5BA04UekEtyMjBtoBQDABYwpv
SuuixxqPqmgftvc/38G15TfBeOnySXRwzalS8OWdKEqhD4VBFU4wB5OYwOKTl9pCcUNbHOnQn68m
TxW/y9WuIUOG3SlS9ubn+vxyuT5PcjWyRPMkWGsCfyAEmLvF+J8PRU+DrZtLOvrO4x0SCJZ0IoMq
QW+TFCCMrEroSQ5rn8ZcAQatD4hAqlsw2H+kM6YX5MsNfn7/yw0Wed9E3YRqrv6ici9AyAfuxq4I
sPlN+I2PO1cl+sD8JoLNBJp4PgiAyMCYzYpipqaYETutNzexUc7n7YCBEhpl2G6ehk1yj9Y0IswJ
2gYAsKgXUKPkHP/I6ln3jEItJxWVg59HXLpWH6ODa1iwNQyYx9OMfHmgccziLClKc6qc+/mfypyX
/VEX0dOMdwJ9kMQWz/bExkLG3Ek/uvbWS39xA+i7wESZesgmFWADYPr3G6gG6ipjqproZG/jYYNp
pRWfUE5twI2Hbq45feq2+M2cVwE6oA1Ehf/Ll+yfO5jqCV+GwPetWgoG7oDSTRCuDBIeEgPFwadG
ClbncJVUgCocRcOiBwL/jTV/OQP/XV6f6PCgPNhyL3a9OCkkHXCSufcUx8RGFmEGtHeUx4jWVmOP
41Ksbb9zQ05wiS4DMMVbXPCLct/nHRj4qsr4R3DSXObauZ5J+lBp5l4zVo2xGBtboJohLYvgSRVW
rez25HLRXVFt9PQG5126de2Lwa/qooybksFvc5xV5sgPJpmdnJed4MrejpGvzFWZLkIkMsMbI69c
bG7/PTe8Pg0iBEqRlwwdSW7LppBrc69YEMLyw1gtQ/kINC1DGku6KxX6aq/gakPLyZpd3h/YB6Pu
Ps+ezsaiH+d8jrJfFp6WxcpUPwR5I9CoQShKekmT37BONBk4MkoCaKkFCvrT0npETyfcW+bHjdf4
6jBa+IoCPAYM9Sn0+GUNl+a5HoYuMfeIXA3+iXqkhrSQjv3PElPQynrUxFXUHdVsabU3IpTLTftz
GKdzFJtk9Njly+UjM7y5LHvGXpGYJ9eqqaytGwy5FGAHrkKSZiwqw+n0B09ajhjeU0Kr1sZwF+ub
uN91ObBS26tXPw+JNpX5vpwl/9zWxcoCzp6fc5xY9qUJcrFyk+BQUrEUN/iCeemm71yj03Gz3+JH
du7BMuI0AWpFsJZavzFMaBfeY4DoJIVlrbLLcFvF7pCfTJ0zWJ210Vo1MGd4gIPdhHtDXsXiKyuW
9zXKD1kNcegUtKQY4zHO77ziuYkOgrLHKMyogZ/O6vEg1L/M2m1hCwzlbIgOMnATMJg/D4N8dRhk
IHIgXyQFT5/vu1tfS2yvZWXu6TDO2vZDF/bj+b1DSC+Cv5IBzjdZnrqyj7Cj6OZsNmxxbLWhHVqT
OsE4unlDuX4FrJ2SKKbBb037gZvIz/d5dRs0uT+D/q05HbPf77PTkNho+tLcG5FTKZNfB86Is5xa
q6rgkfXXyw4Tzmb83YwfOaJZtbzxA+fGTVzbEb7exEW0XQzn0cM6l50wz6GZAtletOLRaP+k0SGA
XRIId2eYhe0zBhOKuZFQnk7IGat9Gv5Oxrsbd3MR/f23gr8MycXJYJmB4ksmEikiBCRL/S3GuJws
4+6oe3dJe2JnkXiD4hXC91F0F9W3ls61TYV0SFemthZYx4uECPqWF8S5Yuwjn2VwnF5j8Q1bRCM+
aMZOEV293xTSMU7dUth2Cc0GjFW2QrQERM7c+A1L/1FBWyZc/Dwyn7q0l+/21zvTvi8WvT+nI+em
gXEKG4lFtPQrC5dt73bmQyFs1PC1FFYKwlwGPqfnzVD+UaqHpsGUJEXpCPqvRJtOR3oAut/BxKYU
P8X64KGweYY+oB5aEzBIt47bJ6Xc1JpTs9N7f2VCORR/4WiljyrbR7SJioezAQxgUWpOQniiLVQU
1NBDUz7SpzOqv8sQNLqJslxVPIXCR909n2lInLsH4/xk+GAtkl8/D83VA/Xr0Fy8R0pVxWLQycae
ARHN/ZC6qriy8oWsLgbR6celHG5lLBID+6zdmpaL8P1zwVoTFldSUZdFt+z7tFhe0wySpEGhtpJn
S3zC1g0SgVe+09Obaaox08wHDKMHoBJxNi5kD42OYjlQW2k2XfIUIz8TVOoMrYR5guWKV1mzUn2p
5CM8N1W8xyQCtnRCHJxaRzVBUT/bmMkhkp/K6L72nouIjrIxzrTIbdBwUtUZsQ7kzt+y+cdSngms
YXWH3uFMnzCgQhFrf3P1bsTjJAtfNMMexXyGpFoS3gf+UW6h4lEbJSj/eYau7TGo7tLYmLCw0iWT
TiTgK8pAPm8lfOkRjZpMkvHqLWCZrKzu9PPFri+HL1e7yCD9s9Z1kkpgoCjoLPgm1DRtp1STBRLk
qX2BxcAgG6sspULa3vfYa6fwDm/cxNV18X9u4lLnzc8lBbPX3NynMkA342XI7KJ9lQ0kBeNZE271
ys27VyiNUXTr+a8df19G27xYksm5M8eq7T+De2V0vOIxpm+S483atn/i6MQLTWjkkTFm0UOb/qqV
vZBuc/FGjH110klwLJJaCcrixVtpamGhCGZn7s/RVorUT24aoVmM8pu/58r/9wNOuk42Yepky9Ll
UzdSNRRZyKGfCXZo/A1hk0IwI63RsqV83nelP49+jxA4lO7Wpaet92Jr5tKTxICumMivXiSUXqg1
kSWkHKHFSh0PkPDGInexVqvCo2g8ac1joTwFD2G4trCVrqA/q3TZbzz/lZNLgqynIcwjsRNJF0EP
MN+w1uiqTzdxzl8ZAslcBplbwal+VoNFB3dRwGJaid2zfGOqL4to0y747eIXSy70Qj1CSfhz8IUW
dtNrEm0SFNVBHAz01SSkw2ZDvI9p88d06lXleRTnMkfUlqUIlZc000DZGU/T0e2jTagCKqLv0T1g
nvzzQE1v/z+T9WWcLiaroNomZD4vJrmnr7wyWbF2MKy5n78yNGQLP19uCp/+vRyAtmlmJKB638+H
UhQj/2yI560sg2hwS3il5Yk9L+xv5PSXhb3/mYP/fSXjYgFIZ6P2Ozk297H5Xgn7IKXRbdCqKe8z
eWcgyRcddeFDx3G6Dw7nEW1fbCtF+Ij4i+FBvQxEnIBgqUpAvX8eg0vg9H+3pqELP0mrAOW5iOqK
uozCQmPMLcgHqh1ACi6xGduQYqrmiimvOkdr7fRGmvYJyP5n8A00X5GUMajuXizLM9DAKp1SRO3e
j9YEc2r4XFh73wQPVu6K8lHWi1lpvQ7+HwG0Sto+4cdqSXYN8SvCJAzoWYSKkEs0F2hvavshqDjZ
RU8xFbrzc2x76opE4cZgXX2RERRCk1uanFcvAvJR1IqqGEPKA8WSrJLUtu5cWG4dhu7iZjDesWjG
yFnPVoJ/qzShXlutJjkTuRNRzWXmNJSNpGalaewpClGcEgU7kJdhBCLqIBOyeLY8OhRm4mEpdLcv
f/XVROQLD2Gq/kDdv78rRpWEjRnx5EP7yHuZY93WnJrigdia8yKLbiwP/erTwi5CFhhcBA2A79cL
i75Q6pzrpbFjVSsiE/YE5K0DDJgmzQMnouBJXSE2d163SBpnPJPprtHLNiwX5uVEPZWOpncv6huv
4o3D6Gtn+Wy5hwHb6OqeFWZkK1PfNsFmAA8guikyLJodesei3bTxkaXv54eoRsrprqR/7e34mSi0
E1wGMxtKIzWhVsJTYZn3p4T6KNEf9u/RRsCksgPGuGos5+f191m7+Oel+TIqF+tPVD1jzAJGBQq4
6YLVSeJVUzsCaz16QNWBVUAyloLJzTKosPcmDWWAbNp73J7Ow/rvz7dzbf9EK5dTFQkPSoIX+2ef
SRFH9yhsUEtRSWQg6XZr5MI7/VYv7ErENlEsEFie+FpAJ7+vBs87p2ZQkPrBWC/lRZxs+3xya+tq
ouKVCawUm2YZYuetAZ92ocsBV0VqSQbwRvhiF7ujIhdhZIAb3CD1RLOhjtOVWg6IsNc7zzdmJB5Q
uPulZm1q4UUYll72EAS25ePIh9qfmKfb0fNcvx3cQYHS5d3YkD7ZJT/d38UUlJ1ijlHMwKBGxf7I
vqD1e4yZnTQ4Uj8mqfFPvK6UcAf/RU/vhMRJh2J2Tl9Y+akG2BUr+w4qkfJ4Nte8XLn2B6VqLVtT
a4aeKiQb6osF2tkk1F2zEjtbNLe+HMx0FXA9HY1RgYMhA8231LnUQ7uhpRoYy6lIKnyIjUMK3Pt/
JIVubo0VBxagUIfkZMW7klQPZfsmakvYYjO5P4zmLvSN+WhueYsKrNFyPEGxiM1I1bJ4V0CaLqxX
as4/L+NrSQn4VXZ0nEcMPLMuJjkakiIKg8YALofO/h7JCRLUIHIrHJJrFz+0FqNd+n0AVvIbu7p2
7R0C0UrBFx0ieGuXx2B/tnrDE419kv6xwkdt2GsIYnmO0Jys9kXI142yFvBEKmHm0+3FIBYwi/SS
W78TzNkq9d5HZLzel/U+Go5G8i5lW+IkUhnmT693CNZRlEnjRVJvplqaPxVoPExSW5sF0LUPQPKF
8kkdFpqPXWX+WyXh0Pf8oXHAwaOAsduCZzfrCgGg3bk/YbbCWfzw8wwo16J0WmwKYbpM70e8GAW9
EOHridMM5JssXtcGb/bMBFAULON4G8LcPweOWjzlymOIsrtfv7WYgnLkZiF6525fHRXorobDwOWq
k1ApjRGiO43nvz3JfRW9lhFbs/wyJC+FtUn9tYAM/I1nuLZHQRxgI8QpcypAf9+jEk8RgijJjP2g
bkiramOp+I+sYvfc4lkeriz8KExbDN+z6hBmR3E8esWOumuGF3i4L6Injib2M2FcdtXKBGThTw0X
jh1iCk7Zof8zhm5T3P9821cXP50u9vHJrRFvl++37fuxUXZlQoEGSK6x6UEFpmsvnEpLVGeQnaoC
m/WTxrfrZp/b9uXuBTd7imYgTjPx369didYYeq2KCBO0irSaDAbe+4dz9yKOa7l7LQSMDNJfVYkz
d7hCPTKjA/duucZ4oMWdWNHMCI/dsPRBLNJ4TfDU+XlwrgU9mg6lW1Zl+t3GRV1vkDyl88+yvi9x
FWwfqTjX1quJ36++YYFV1uvPl5v2mX+G48vlLmKeLu0TXeD032MEQheg8+8TNAP1DbPPLvrzta7t
O2w7BlV4dTJjmyLdLx2aeAzgCUixvm/CFRse2bBpHaDnkxH+/13o4rXIAWGXZc2FzgiD5BslPBCn
SMgd3rScvxacE5myh5Pvm5ZysZoaY5QSNYp0GqewkKLR1gPKfIGt+/oiG11yidpwjHOJXlSD02az
uF3omB7mcga/3sLFSWIEk3VQw8NiyvIpObrneT2nv6t1nDQ2Ku6rkQ21PRdf6N/+PNDSlVgFuWGS
OJWkCom/iylt6kgI/WwwptZ1oDvppGSyTDF5lbcK+vKZzcHQ3upa/qfye/HMk6Meewds+n+diipT
yDUhqY19b2IADtRA2BU9egA2xZ0SNC6WtPEWSXUk1s5sKiY+IjlG44V5dnSZlM3ATmB40bPHEghZ
3/w95/TqvD+qdxc3cCzmZekY0Vovl7Q4rQ+pRyBmjo1PZO4IsTnoePPPiU09+S7z18Fnm54mGOmr
NKx62nvWmkOc/hJx+9jZaeGYkq2Fezk85NOee9QQgeFa+aPVrJo59jsSUDPJ5b1gELtxntYo4iH8
hLfyjGI588ZuYJa4pSDq772BgAE3H2NUH2wo1RX5XGo3MXL7GgAygFo+NPui3uMxROCCxJVYb3xz
rSG7nfIMyK/dWgZX1uC3+bhYg1WSpWXuFZylRFQ9FBjnTHOAbETe5I1DaEbEPFTLQVtKWOPd7Fld
2Vi4/GR0pPAe0sb/vrE0YU77Hs1G6gkLoTzBoyFupqQAjAKYDIe1lrge2rmZq+L+UGDuYxv6lubM
z2/DZ0L677JE4BxRQxVR/4t9J1PTJo5w7dlTWiBXzn2bqSV15oY6/Z61KUUPHLpsDNyf6u1JK0Z/
UXF/ypxD0NP2/nnNLjwRgcZw5nWnM2ul3sf5Oskf43LDMS5lWA85CVpnpJfyagQQKK9ow5MX85Ss
Wgpoorhn2Y3dCm9m3kGQGwx+PM7Za6NsxyrmreS7fKae0cZz7gOT8CCZbpcl1ChLlo7Uvooa4jC8
MStWHz1JNKAYOVbPzW6WfCUYQ7J8arBxLOB3dLGACLPLVEiICHxeq/qurcBs68EaCIJ4Xlrmw9j/
YS811AMdZwW7eY2ns6mZgQfxBzrW3aqnbIVJcDLlwfHNHefKqTz19VUYGdOHejGzUd6OflEE3N/w
JmOOVwZvVrP28Mtp7Lr9mHrI9HD6aF0LeGg1C03cFdXzoLuWsq/NbZDdiOE/gRmXS23CaMLbo5SO
i9H3JS+R3kEdMfS9p5K2HFF4A3eQjdzMlDO2xT3d0YKgjzUTblkwNLuY7lS7seSv9ayBO/yf+7gI
5UwhGJSo5T7IY6KaTHCDe3RCS1JC94ukL7GBCeAJXnUuk8R2JMuHn9+6q2cQ8iIqATCKqtpnuvMl
rOjKLvU9MGt7ijTisGIf5RhiBeXRjqVCLEMSQij581UvLdamGqasY0ak06onebisYSZDg6OAxIoY
w2qRimiU5ZjtDDVqlJtJUckq7bzQZp0GpVdygwblzElDM3uoyvd0PErp4fyZYUQi54pMHbSfct2m
fmG3lDg3+v4uPTsDQnqK0M8xkF3wGlBhan2q4Vv+MXqIOe9y+dR6z37/DPCCp+UUkrSdCidQmTPl
dKflEe2TcdmiwqkLJzI0Sut0ifk8lCdE0QVzy1HknRE8PEpTV7JEneaVobxZX5OmWPJyzeoEScwU
etos3e9r1oiluA7S1NpPW5y0AlzSd8fwvOUVr9hvglWXvEXqVkjW/bjumU9hyd7z87xJ14rAMp6f
7DOo4SuIon2/izYeUkuophU7TPta77uAnhRvXWwq9rfepYSRGS9Z8YfGSVOjDUc7IoDzpkb3/KBm
PZKu++V7pZ8wRAEXpWLrmUqPsXgSuicKGqG4NxrX15N5Mbwxjui3zaa/U/j9zBNPtKMEb5OOd1w4
Cte5/ysk16g1m5NfAYIfr/Ny3eV3wAt4nSmNxOrcOt/VBFQ6wgzle2fODfigqDpG76Z6pDqost/0
mwT7HnGhhVh/rZr8RHVdBcERVugSxOG8U56Qj5x63wjIqg/U6cRwAizQj1K7AhGlP1kAVyD5G8l/
NfReRXQ5ASAfVR8HzJaqeER0ydc9VGDoWMioEJbjoS6eSlo21RYARLKikkka+V/QJ5sORywzSC21
lf8SolAuY91RLhPCd691Uv/U+JuzdSRnpojKscNnSqDgbghpbk36tQgBfJ+MXioBAnLj3yd9DNMW
KXeFKgNRQU1QSDN9BzduqvvH1oqq5hQ8hg6DKBl3ElPoU/gneQDnVjGFL6TWquhSgleF7RlVQM5K
ZQ9uC6+6Ub5Xs/V0pFK97Vw2O75OhMeGzOzm2m8jeAzqu8yiYtIhIUGHfTzinciO2fZr/gy1KnZx
GZFBS8KLaE2VnzeEOPY8vBM+8Q+/2w20GgpNm+WyzdIgWSVYterzTJE/kxvNYQoE47736SYjSLpr
LadIF3WDAOhSSxesFBClzD/lGL5iVXdMX1WnNkUOzAZEf52rxlwI76v4F9NOddqXtyBDAGXG2R4Q
oqLBISGWGF0iB3mcKj6UyArVybKnqWZGcED7I8WQCnmQzqUxYH0Ar2BjJA5mrY3yg6pAw0pdzdsT
rIAhESilFw51t0THeHXXnWfjI4Hyz3N/deYnjTLAFSZl1YsEtynD6JxhTo7z6zPd3wYLAW/VJvdS
8OfnC32aE11ubyRi//tKF7lglzVhN1qdvqf2rcWYfirHlKKxt0rxR5AsMNH61ipD25D3ovjL7N+y
YnNGQ22QKYeKJxPv7BJIua6hPzlCkEJ+OWU4dL6tdiU5h4R2l7SRI/CN0oB856RYBnxPpUyBtF4C
+LucxJgaR5ZrG9rtsm19Wy97jC0Rl071eag+BO3LWZadGJxPQBO+kABcIzZhoI7CuzMfsRKUjjLN
8by+lSVcKTXIX8fnIsYLRx+Se8FMtAYpohvIGwAY/5UayvBWXDLt4v9MBnGkOWFbqaFfBGx9VahB
1fX6PteqWY7KdBS5EMSpTeZ0DcTjWYEifuuq1+C0MgsAHC3FG6DcF+lw5rVianUNuXgSLhoi6wTs
jGG+h1GDYSf6XrwLaPY5YSwiDLnK4EA35HdBdvAD5GnTdQob3a9k7HteayA6vOY6qr1Z1s6HqrTp
ac6BkSyT4sXw9EWgdPMgfB3zeJZZuYPfz9KjxKH5OJqaj0Q9E+X+50V+dQ6/PODFsAaZV+eaWun7
RN8Y6t+xv4u1TdVvLHjlt/pxV6+Fah4K15Cg8eD4vmdbY2yqzRDy5go2HiDT5sf1hnFvBM1tmMyt
q12cEIKZyb2O1NieHEjWN+h5se8CFwt7A0jqrebS1V1p6isZEqAg9VI6LPJjXe9T8h2CEPU8N2pX
ejA1+hQuiV6mHXHezuRZR2xi7AsZSNgcXdybofO1ZzYnvtdEPJj4Xt9HOG7avklbZLRN7Z5OTq8s
c3lCPYRgFqX7n1fO1egPYCmH70SyQPP/+8UKlMTqKkkoleVz6nJYNxPKshVNR4++LguXqgnp/Ywy
NEcC48Jh290C+l/L4xDamUpWGKWLl5WCwBKHIklFnjhDfm+eIHlc5XM5uOtQageTPHXMfn5uMpEr
W5GJNCFCIpS65cvc1or6s271xLOVrdwbhw6qcbvCOXOuvk22mwVenOkq2/eQjk0o8rKbbsU1t2LT
xFtm++jOQ58ALsYMf9BFtcyWALP7g3RAAP21Pyp/xnu8dN9KisNraSW68VZ1y4UCabiyQXBzpX4h
zjFun8uuttAW4725a/ESRmEQmjEeoN0kuYOE2ADHU4EkjMSV/XZ4eKcPNrceJhprgJ4OYsbQN+P5
8i/q445nI1S71G3dllbhaiNjJgyFefVJOVYXW/EIZnQZ7PieMFPhdLcIwrUv8hp+tS0tJmL4SKMQ
WD7WohN5+QFiz/zlsECXd27xG2gEva8OD6vV8SNcpM5/7qBIZ9nj7O4MMTl0QOlh4IklJwzsyKbz
txjf2w305SVoQoayswWeAw+CFdrZcLsnL1HEiXk6eNTIjiy6tfRCm20RrlqndZ56p7H/Gyowmrim
ornOV3pHd1tY4fGKBHuFGYOLTPWxs40Zg7ytnqp80zvaBg3xOVIDs0ktInDNlb4yJ940Igk0KeHP
txDGqR3svO1EI76bfvDsaKhlIRFJFx974UkMgbXnUXOZ+7tyCbFZgqU+kbiDeb28m/j1v4uFupCP
9O1243OPoDI8LyxBnYc3JM5XO9WVHGGWwmnP5vmzfESHYUVa8GlvinjCMjqxxj90KhUdRH0LCvXo
/kdEZn+dhwfz6O+On+JI0IPtYeYvJorwf9xfz/57D4W2hzONmu0aCu0ytL3ZL1y8F9jIwAtXTtYO
nrItOvKMbvka8+M1vpGzSb3JnIkr+aH7baAbrSJZ4G3xvdoqp3YdrJDW4DNi5yt/Kx7qdc//lfbo
Krtgq7j6DH62Uz9pbg9He1iUc8jQCP06CCi7w0uyBb00Lxaaq/8e+Br08JGBMpAgKNy7jxqSNV5J
i3TW253TrsmMD9NH5yiu4jboQ4lOswAQt8ZSeD042lp3xEW10vh/6pRzfy46w0JcyHyWnZLnmljR
8XwDx3n+91FzJVdbW26/lldp4hbyAqjdUlgXTgaplyFcTtzn0J74z/7CtMf7ZnZ2QYjPaxsXJgcE
Xjj/o+6zpYC/qOAgpsN/eLK88KayBCsbeB7yfuHc49WT5uM8WynzcgYJed1tqo0Cx7xYZuhCnFnD
dJC32kpZYem0MhbdRlhAZVoaR4T9XPT63HR3XuN5MD8jHWisUPd7nqju6bxYesxqC7m8t/35pBOI
EhZcbXDCNoAnvjcsFJ4ldMPdsEznoPhWkSNvxGmsoUUwJ0CXl8OyeB5cuoUb+Q6BXYeuPATwZtnd
qvd8SjxdhnYWYq+gOoG1ApT4fpBoWd/UsTbQwRMOhirNS3zbpSSZG2mDWr++jMxqDkqngfUzESdK
KTzoY77MNbawAEWDjkJ8XKzGQJ+pRzG587K3toyePPO3jCB2iGGKqflONPzu4ztdf/35OLharQK8
Mtk0TgiWT7jNl2pVBjBSGX2qVR0K46r/bMbCrCZq8w5xvqfrVtePgm73oB9uXPhayGFNQtFYbwI9
FC+GTUoKD1IvR1+cv0blJqidVHTz9qny7trzoR92nfC7DLF0UYxZrCGbIbi6cjC6TVncin6mWOpi
BhUqdYY2ud9OxaDvM9iovi4n4ajtVVTbzepPVwYzKX5IpEMcv/mjK8hgFWEBWuVTqGeztPwrFL9i
Gu0/D8m1qvO3+7iI+SSpFbRzKWt7CSM1MbrP/aMIobX37kwLFdlc2GfIOoZCAypkp3PsVuN5liX5
/Tj0FBDYHENjnscSTFFrHtaovIRTXcCpymQRmy3VUP9Wp2UKyf4dumkBKQr3bl4kmWUNF7lpO/Rt
Agr2VHPQunqmAh0C5W7Y7xD7HlBWaZHsN18F8caIXQoETFVPBTAeHU+KKdR9Ly5fVbpv5VlKTD61
550h2+M/R7dDoLkT71XricoTgALqBbF/IgMRzvQ83MjRrcXPc3clkPt2I1PQ9eU1srQqGxKhpUiI
PloOFRoLOxsa7cxARMyQXUXqbrxAn6yEy6HHHg6tX5TdaVVcFA7F0Nc9Pw61fRTeRzNF2gJTgbam
DtheULxYhmgSN6c45UyMXHF4i4VoUaA9VgGst54lc1fpGwF0FKwOnGBidSkAHhC8F0PwF4q2KyxU
MtD9H9v7s/hbsQ6C8aG00lwP3+R6J6VrHE49f5VYs6bFTbwrHVFYl+zZtV3zzEm7yTptFlAFEJwS
8Z/xfjRh/DXQ4zdta2fBiKXKQpcfgbnEyDTriJX27TwxXqnVCMhQ9FsoJigI6XNPXPyuBYp6FBkw
ScD2+dYyvpKeg7wBdg0wferjTsv8y/RJIYTo0Pew4sg+iMOBAgzUwUXpmcqMmLwIMFtG9uuf14w8
7SuXM6gwe7KGSupE1Px+VS/xVbUMdRXTBXWGCOxiAAXcYMhSL1rrj4Rj6Lmd7IhSzBcUe9TxmCrm
VQ7+vMRqo/rr49UVC2dK/URwycsovSkeThYLMzn9fKefauU/3enF+PQ0GBU2Y3VPG6HQzKnBzYvW
Fg9y8UeitGb9Vsatrj2r7SsJo9BPZxamMquxXXfxEY8RmoJytUaagzIeLfk22UUUXyM3x6a+eZPG
j0blyGe1VHBRyz4+Kb62oRij+2+T8xpfAYP/0GuO1GUzMrOqWZoYgdWbobqnvIlxXimuUB+YeojZ
NlFW8rDKUdQ1FrSowX9CH8HBkiK5dd4qhouKIoVThWQgWxaFS5GXhjTNWNrBQFcD8wSXam72w0wf
7qgbT808WAm0zPndrL5FT7hyFLJ7mqiJ4L9tolr5fR0URhYMZhhpe+jIkY/lk51VTjXYnYmOonOW
t3VCVQxvDAqyTp7OxzdpcDmnTWltTt1ZB1ez8H8RdmbLiSvdEn4iIhCabzVPiHnyDQHYSEIMYpJA
T3++6v9cdLs7ti927x5sA1Kpaq3MXJkP+3JPWmOqE9YDtuWU158As3+eT7+/z+/Y5ev+rJWWHefa
cS8A7qRIqR7YdZYTxBOQWp/1tZf/KIPs4OegrJ86zHflPB6O3mL8S6aJ/nU9TnoY3TbuDyv0X4/S
b5fw20GA3+cD1u+kpswyIbSosUErQoCgto1U5Qcw7x8NNBacgs0kTpLAmG+PbVYc6odWcBk63UTi
0TOPdw9kBqV0TbKKUv7w8DET/K8Phx9BT8wOwUmLw+e33enAFOSpXBtKGstWfKNB9a50jQRN4azE
XHxyCBl3pCskuhCvMFp4a4vJ1oAhTMy7tl07jieTUTCfLz+cOWMtfN+b8D/j4xJ37XO4jPHMEs0M
7lOZPQliHa9eYYR2sj5pjYux5HWx/8JhvXJGjbVf06o/nNaLPznU6cDfFO3zM//LHAzBRad6TGgc
6EnPiY4HWU27L1oH4V/2xHzqk7A/WvxR+nQIVfUN2rWKZl447WK9YfV8gu89YX8m/G74luBkjSab
FZ3A0V7WDmZk2Kl/1M6Lmp5wbD65cDHLHCZcbT2iQ/IaugDMuUjRsqQoG3b8jHeHU/nNaWzRQdOH
uwqfAS9KvNlPG4byXRKRaTMwUhSfo8TkLYhWmzcNUe3hsTIXrTe2Ey3fpfWxwuHz1Y7kvfB1u7sM
rNmS/Uwku+ML9y5xHbmS4vrwyXG3nOD25xl4EiLm4eIqwCwC1xD3gnAe7gfELF8prpT4e3EHyUbD
XH4qBcNaOGVJdlJjn4Vf18teubuFzHXDo4qX1awFmMQbVIVgr7B2yrT1Gld4SWIaRyN9sYVDWIHD
vE6LTf/v3n3hrobvl0MA4k403diKuWvczcAH0o5uFbM6OPWF0VoW0Yl7zH76bXDBVf7iH/kTaWNu
7h2do0dQKD/yJTyWIxLEfr3ELcB+1COGCowDLMSW0gWdWeNRzDrCNUyym8TAaCtPF7q98FFPOI1H
ggONL5IQa81da7yKjlT8PrOhnlmbPWeDGjBRo2pzToXN2XAhjN6Ecdgss12XPn/DMoLnjmgPcWHr
K/xhMdSsZCjeCi7WXDnxjTikRbTNtOJcVpp31ktXdNrW3REGah1f8Vp+WuNIrKbWZdrG3lizG+Zj
0cZOVyi+rf09oGtmrQpre1YoC/Pzh4f+fxKOv45cnXpETO0hRvnWlBjaqT48K1NJVdZJy3rDMt75
ENgZS9+phib2gF37kQinPcnZFta064rlJbz1BLhkCjALuIbZIMwMcdgWZnsCeeLLBeQjHONkboYA
JF4sWZ7+dLiYnp0tOQIPK0kT0s24EG/uA4vbuSRiYdMj0psD/duQq/wLTwhGc+wJBzsIJm/LjjYA
SPZkbY/it3jsrX0kbhJt/NsayRa+gfGIh4PekieNVCneZ+N67EGbVYopPV8qHtb5f58O/5rw0skL
x9IGtl/oZv7cQfPTsVsZHdxmIUpR+ML2Q64WqgOdqZXe/yThTM9QCvzwwv9oLdH0MnhN2j013nez
a63mzL/D0aSwtQzsUzcxMEVXyzvoHccM7MNpAqszviF3wwqLu5/GN/6lzPnjHXw7PCgyWxFE86t0
QwuimwNSDJCjYK6Bf1mXqBjoV7Lvrh7U+aGKqabaLHr9KFn6R5Hz2/sgp+TPW2AWVz3HQVtJ4aER
Ep9Bdd4xtDYcA1NEzBLVpsOZTW1n7t8mSWyRIeOW/9MN+UfN/cfb+CZUuhzP9V2+y4oYoxEaY430
OTEw9IaWfNuXBFklPtWHfovxxk/3QhY//NszrWOkAQpEv0a2+rdn+mYeVLNtyUKAvn+e3BKc3UUq
z9pAUpHdrfdaaFHqu/9WptdncDOhPbFeWxSviHTwdRH1wETa0dUM6zqAmCgzX/XrmvDPODvBWf/Q
oPx77eBEJfgu4aT+7f1WDRIZGBQlrR8Rkg4SkzLABiU0mBd7eZRXjIah4TzVUXV0kaJKigNFgvjr
h6dIFJbfrhtdbrdLRDVXzfwublLRc1bG8aCkrZScja1+xd0B9KPjHiswENy2SRWAfzx5D7MOsBpf
k4WKq+X6hzaR6cZ/vBGd+QYdaxbCZ79Lho4yLtVGc+mlnbiJcgI45tUtlHePwpKXRiRNcxv1wAd5
CcvDyb6Qdpc8pjk7pPv0D0Ms0MI6OXHKRKcNGX8Bf+EYIzJ6eqpljI5TJeqwG+7fbyoAefd0s6Aa
djfPwu7K0RXRgyUnb2I0rEeyHqmD5m3pS4UJwAjuWLHR7+js+YVdJ+tIjRGWwknIHjMi9K5OOVY4
909+HeBfTCCQ1Y564SOoYg2T3peLK8T8MiXkmO6q+7RvG52IE7/iyMTFUvtUQbflfhlepk+HzsRT
+3fnXhCS7PJrvsGmR3cIX/PAn9nUkXlyRlzBFCjt3l4+7y4lwg+IaPUgETnAO5zkzwSpxmd1t6KX
X29ws+u4L7u3PLauQgGXO89QSdZbTtu4mQAxJ42jUp+9rXfcswzMhaXSujjCJvWQrncP+xzdRhtQ
hXCxHnT8i3MdVP3MYXvFMcSqkyI9T3GiIF8mfa2eFrksn+fdOcH5/LXLp8W8O8q8E6+pBYVzmhwx
OiWBMjTisw2Y/FM0yt+oFXANg3RdEcqHu47+rZtuHmcN7vHWpm+bOedQjqtJ5vZgDhApuu/4bRXD
zN4f/Hbyw3P01/7z7YW/Pc9K7/DoHW740MNp+dBTIC/wJyNogR92jt5fLcu3V/rW0r4Bwckq45Xe
9vbkk+dBOYkcJ2CWenl3NsBzfscDMvfRmlDDr92fBtv/PvK/vYNvzSoOF5L8yrjI9KDuZXxyweHs
VZN0HXLDftgY9L/gPxwIcWszwbIp2TjP/zzcNBz7Lu1rzdOJBzK0XFQETKJiv0wAUh+dRfKM8EaO
OksyiHHMbj3VApkI5IE2ysb5tEtaZsFjTQWHGTE1PpTZKUDvNQbwoOxfmH7lHhfCArmDszAVd1RQ
dePl7e5Mn3DcJmHWMTnO8zmOPw8MZjxzr3lH9+ZfByjfQI2GR7cLZ/LfC0r/az/kc0voyxlHRdfC
+N6fn1t+33ry+9ljYs+qQuBDhh5wrH3SxTS4rIsCVfExheH2o/N25YTxTKczeLvPuerJOKz/z6/6
Snl6SlXvivUzpop0ZzJIpKhk6Vt0F0/ecG3J7uPjzf+bBGiG/WNaktewyiqrm1QR03ysozfd2ee+
9p+fZnROuw5kV79y/vsj/+1jID4yx6GuyBxEsPZ/fuT6LDfd6lS/0xwhFdt+OT5Mn/NX8hjeaZM0
7JBJdGF60MkJcQh71udPCUR/wzDiHUDf4ykk9KK/HPN/gwOI+ngZdXV/p73+BfXjnjKmV9GHLHWK
aVr+zEVEdbaYlzzmNipWOESxr8GE/RB+8qts/uNcZjKMdU9NLWESxm/+vBZP7WoeclWtuf0Sd+/F
qbPlCMTtmRpPkODL56azJeVldkrMUeM9YJFpnuk8DmPZlTGFxrA1egfP4B48lge783mcmcPOVP5h
O1J++dl8e6eyQRoM2dsGvo6/xHK/XbMz49u50V5r1INWN8qHb7ta3qNnfI0ZaujzlIZF+o7iyjdc
M6iSbM6I6A3bI4Gv0KwPiBgZ64W19i+pFmUBXcRIDXo03sfBmgbzzWwHUMpx2GPp45yfrP0T3diz
r8d3HxD9jF8tFjMxqqhpNXyOr6P71ynCaiI1fCmR49ui7F/t57wK2adGa0ckuhkhz/noFdWRoPOv
Tm9gwEhfcAda9pYvWm2KLY9DiipkpYM7HAVmQGuvcHa9bxDEIK07g4b74WqOmRYjJo7awHDk8alf
9Ks4S7Bbea/IcXHvy1tMIOeWTcVuoyI5B1qoOAwhGUnuqIkyO7nNrBjV8elLWeV3+7hdh8dBNbiR
v5LZ+aT8eiwe4P0209QY9h3jKXb1qXJjNeLQ1pfGX1Jc4zHot3E+MbFxP0wMp9reUNeskAysV/pY
BElpja0N6wVlCa9f9hGgbqvkmLTePSVP9mITNLUi4elqXYhv6KJdJWcqUKYMOGHE7MoHu4dF+i2W
0vX0hm/1oMLfe7cerAc69QpgQdD2K/s0wUXvHCEAnionq+xaEymS6O7J2QqBfr11elpcvZTy5Xa0
TP8wFj7qJ88IjuPFGnpej/RInWNwscg/Mu8aA6IJv/JesF+Pb9Qcp7jzefPnT2QePtNchmnfZKt7
s3Vnc7NHXV+fZvvSkqBsJsBevjKQ/NavIwnBcie6QM+f+4yL2SdHgVIvWAktFDvB2ZS8Nnku2wb/
fbLybJwx+/cYFwa6luAZF941AAMbYdKN8bnp5P6aV5EdCZJ/snp6TB74x03PE9qDiwPNzrc+Fa/3
tjuTPMTiNQnq/XpQpThfYczGQAts+4Eie2I6i9buUq5hS+7itS1RwHI59vSSzm2sxN0YTQ4nDYHd
jhruX+5pmN8t7NvYfdVQ60adh/32jT4eDcnR7wY3q7XlEeq5Q4p+g6JOdQ4IUV19cp8/PAq25O0/
I4M4cOq+I0qSV0I+qf1RLbmmDyfjTJS9B4dbu6nT64pd5PXV8UkzD3L3ad2jVrKUD9JND/YNBVHn
J7C++1dLjxvy71vJtzMvvymPA1MSdZrNs1Tetcsy7RDqQOyPC23smah51ICAiGETGNujf43fo6eN
0D6WwnqXnZxWtsuN+BRNn81jZTjatEfSwbaa1mHJfvAIH5POlqEDqzWdzNeA4dq0EL7ExAiFFyvn
PxU0TmMiC2bAkvt3z3DIX7oFMNgr1r6LraS1Hqrgb4NbTLnuUwMHt4BBQ2t3i69ORrga0N2MIHRn
7WlhG0vxe4YPctD7vMxQpqa9CTQeD5XinLcoVuW0DvJ9lvSmIIG+NJI+6ui97IwwlFre9tVe93se
Oet94YfLSLID3pHKn+UC4ceINknvYcaMk/0WV1fi6xYm+hJpcEe9cfFYS9tywD9NG8bUI0QpIE72
TOHpuNlnWx72+oar0udew1ta9x+zo7BfzmHjkbRuWXq483csebhOVacTyCGLJE+iylJHLZqRyn+i
SfnvEkD+25lFLAEdGSiyCVCd72O2hW5ebk/5UKdI5kZgc6xv+E8FXdwn788+JGx/1AEA0EzhW+uZ
Nit51PqdoF4p6LeOy9fqpdodQEZKF/++vQTrr0uQcd365Hqhh2OVd9g8CbrJHO2jOyoBoI2oTdCd
rn11eUlNj7NlcR09R+rClOzLlzYsfTLjw7trfKy/5Ek5z8aHoX6xDIC+eQ9sGZw8nL8cPabn8E77
3mhUf2WOztPGXQoYyUCPYgnFztEndq4YrIE4M9ajOriSb3LnllVLjLXR56SddQCfFp62MGiHj/sC
ZeSoJtUJBD9SRsdQXj68bAvgmOZTIyrHRXx2zNYBYHZknC8+XsMsPYfZGGGcZ+7ecxnJHCE+4XNe
BKeAnpY5/OjEuXcH4d4+turF4TEItKmBYO3U14ZI2pyCdJ/KFSdw7twCySfuYGg4Inzj5FfxDesB
q8jcNrokr0hL1BGaqpEU4dnpXRN08G4eaLtiKAtKkjSLI3QERxeHUlDbZSjtO/178nRY8ElRW/ek
poOldFhWm9omTDOFeUSfhqY9Xgd636CLRlBHQo8y6Xxck2aJxiy5eCd2QVpRoj9aoW8js5GcQMBr
06YgSplpWbOrKsvu0uQALyAyyKLyOBZ/Pc24iq7unjTqDYjX2Bc3x6/f1pptgJpfZKFACMwbx5xd
l09PpblGnfdl9jVHR6LGYfJxnp83Z/AAdEUJWQ52JNHjH4NmYB6tLs4syWn1nBygdMivsZrpw676
zQJMjrfxjFjFdPHIIjGz/9Wt6CHueAFVzkcecdD8UFb/Klq/FWhYzBiUZ9S0DK5/31XlRqnMw4MU
r55dtIHW2ifsFkj1eVitHl731425Qx7w0kKV8qEYP6+5debCrrFwxwVo0Kpf+sljhq0iCXqR46mF
48TFUl4pbhiGNlMwCc7t58nutXF9ik7dxcF03uf+GY+TG0MyDLSENTo5yboQE9MjocyTwV9+irv+
u2Ei3aALDo3alwD573oZIeW4K4/qmR5y554aiNjAZFrL+ElYLC7X98v5++t806Nc3sXr3Dx5nRI0
ASIIkHttVT+iqaLZ+etlAG1pSIS74HeSwtTaV/dOSERakTXUBteLb2S2Inl1F8dpV8Z5WXN1yaN0
+e8t+G/ZmqopmIDBlZo98DjzW8N961VF54LwHrM0uzSI2/Ny3Lw5gaE0Om7b87sPW/pJbvQL3vvz
4wLeSgCiKoGZKvZnf/Y7VXUQI3zNMyUN6aPYa10Sda0Wj+3LwCy9xwUu7wVL06W2wd4RZa5+C1rn
5FYTefFiq0ACiAV3tejKPNCU5R7RpvtnUqfQeA5i3Wj3bIhBuoHswVmiS3c7BDtRIVhtn8niKTvQ
kSZ5ovNsNwleTJr98O+DtEYpydf+8Ez+A9UQWDXDKjruJLL+S/n4W9PUyNdXfcsvz1SGvlQMW4lO
KRpH2vzp+2UpxJNG+LvipWSs1p9HJ1+q23xgjrF2tZ/gOkPdzkJzpE0ekVUFV0fudwcvWneNKJz7
BOeAlLwakp+3ypgov2WXXLSnpW0NEMRNF7q5G6E+0uw8OvrzZpTN10Ir6qt72CT3Dgy4KRxzhT+K
Hv6wuLp/L2vi7cQZD5wD6vzdlOV4ySTtrGEodIBSRZoeOXPJkzwIXYSkAaS2Izkyom7Min08yPw+
6WEf3jT0ADxEeFi/sLy1DxbSh8geMOBjE1TbHzQ+xP3/J02ZqRESZFbaQhRMuA9tG2Eui5e9IO82
UfsiBahDCSMCYxsWAIZbVi/IAyE1fqMgZsXEt35n2OG4bmLSlRHi/3AZpL9BvD8vw7dNpHje9Stp
wI9UAcHSB6KvLQMtcrJYDbL4nZ69qRTrBGldIzkQjP2h574WpNyNy1nZb8c6Wuq7h829X8w6qTJc
J+vgGJ+pSHcZQmsp1ft5Wk4V69KnCZoDVBDQd0rWS6Kt6VToVq5eS7DS7NU/uKqtz81hE0urK0eU
6ZyTjHqPKT+EBXOMBKyL+z86lqBQ+HzS4IC7NMA3+hybqYDEDC4Lpj2CzNNDxD39JmqHIrut4/33
dfsHKMZl0+QeolbivZkX+rZLHKuifLwxvCA1DRXEG3wT331PKCB4WpgA0EYElTO0YC8Fr4txupeR
E2Od5ubgQMwhrH2KLMClj4G7LyOGU8DCMlcScwvvwe4F/1qEWUhJA3uLgzRwILAAI8t249yTa3IN
BaMtIwU/AJITnoBWHJdsa2SwR3z+96f9hfF82xMxgSQ9WEBSeJ98WyQns+2eC42gTaXfeg+GhABb
NbEvUvczwml8wGTAQeyOn/hnDcr+OcBRdXKLb3hGv4lxBdko+/kgF1oCX0fhvWVmVPs0kutO8stp
z9J67q3P6ObNP7iVf+wfl2aIVbU+1NKfoDVuz18HGmHIBueJ1FOEmvsbS/ku1+WjK2m3lFr2tM82
veg4FdoKAVJ3KaJl6l+WTCA4+NJluM36XAP50INOLqPzpBgJHEfgsnVMCJwuwLgjZp0zimHVwvzE
ASCK2/gIaf9ybiHxeKRia7bEXES1rYOpAVwKzOsXTGkc2GUMH5EPuKIMbMb3MRURnvxXAG8BH5jA
mQRPQBHm5G8LxFcOEwx2d1UFMhPTkxdgB3UuswMDGnindlWXK5pc4F4ENpp/NF2Lbu3hP2zFw6rv
5V6n8rznyHmw3sqAl2f3OTkNBFYiItRKhPgI/0d38PSnq1I1qkPiVCOu1NV9eEwUQt3PAFDGCP1/
6V6ksFwY47PdWzRWJ+k4uEayAPPRAwVuPjsfnOuPqvKeOPi/LUfEwMx1YXnC0fUdkS4ulAxHkxuI
v/n7SITnnQYMyAHZdlieHBnz89khVHe4E91k+7N0GjQ+Pb9gStbNP7OgV1omljSpMb9GzYxURQD4
q41vjwOIbjGz6lxGh0kNTh88S6uIZDDPcpSNKszaKmsdcr6/V6zuGATqPUAxI0IvAyZAEkGYbR7p
a0O65VTHgml/nh9BqQ/j1rClSHtah/lViJeaEAX3zSqnTW3dIhIWhtSjMkqe6XpH0hfaBcYnhNqp
SlcpurPPYySEMmZy+FKdc2OvN8aHQKEObCIi84++Gk8SefrfD74uHoX/utLiUfqtOmi7z+tBqbnS
Rl/fve1PMbzBvIW97rMyrEtaBOdhG76Plr4jy/5uNTjQAN/Pb0M1YHSKg683uCQ1GZZK1GWQSgwj
yQF7gH3etxiXuC3bPHGb+/XVMUfnebVX/WOqednu/IGbAfpOaHpghrCJHrtOoCdAu1z8AJTtvz8p
qSnfPyqOYyZSPzY5MUf7fWTubZjwWdnhwI5uWrdhb7akvFlo414KAC8PKpiavXrF28bSRhK47e6V
3FOJEZDg6ddTNQhr+yu3AXfnuBfQn/BTCqveXmbPmR7LSbdfji4MWd1Ade6zBj8nQlzXK3z3L6V1
ncEqhK+xEEw9vQcTZG/rqDs7etXBfbyGwEtwqgw021xeGdp7RzLCvxylFtHJ45xeNpbRb40uvonW
xlUGp3CBt05fR8Kjj2F3q4CQvAJpFNUaM1686Y/XPgulsTLk65jYEyquO5mTmnOYZ5xS1CytTYE2
W1t3TxYxrgIW1fi1sBcEC3qVnTBPrH3evfQcrSrXsIrG0ufdBHjVeS4YPrKN5TlFs4tooEtShE96
Yh6JXeievD0ZMvca1i4emoPzqLtgFtXGfGJpTEyfHsZnTIhiqbBXknvyAP4IQrarj9y9bjvhaXLu
a2OCaVETFqII70V1qCaw6jbz6I193feYXEcp2QchATC/2qZplWntgctODj3rsWx32GjQ/PbXNveW
OxVWM7LlnNv8RFcv2fepAtbaBJImEFj/bRnLan4PgXRlgbS2c6AKaFX/EjTMKOapDq7st3vgH3SF
B8Aren52Whhr+7L973X6q7D444n8tky/SX2ko9FtLm15SLM9oVSEqr+t68m9LaukGDNHcpl/PCgg
5tXnaVyHB4mzB1oWHAV8mftPAOj0vFBd0+2GtyCD8L/uQETkvtoHnk4lP+X6zI5Q7g/3FRkMncDi
wD6cGB3rWg9szGb6sAXx71ryDxW58ncpynCSItE66yTvAb9+45O7L7WT9+BwUoDDzFl/FBt4/QoD
m+S+uY6XlKfhmpvlQD0O5MGBKdMnNCKbiiNkiD2bcO1C9W5oEmqkFUS94xQSGhGjadMea2HdF3e6
QZDW2NgqplcOcVRZqB879pjZuDARpGyPeu4+xvCih5LjOjoOSHmX497X2ZMdnA5oClF+gLjtJQq6
K1jNKB92lnfmLRjtDZDNPybiRD9tMKEgt/WGWXVcY36JT571CK9AYrSQD5lKDbfDksegAAmtIMdL
78gU34FM07WLhwWqBnV3C19TZXZctU7xK2Q3uM7QeyD5VJd1cuazaSTOk4n68LRRuVEHWkTsFQXK
2oH68clh5iAT8kySmJC5Y9zhwxRxvS5fHUoyedTdvfbasoBKlbnl+HtAO+cD1NugsW1SDZ6lA3jd
cASeXOZHSleMlnYnDTcC64CoCo5bZSVfnC7PsV8kkk+CtmxJqcxq0mf4W5pWtT9seg5zFpPDfD15
CLpFcmmG3WrTY2oFZSbzm1jE+230lu1iihA0uQ5J/IzA03yFMNmWgVbqq2545R6hzueJLWzRO5ek
1goRx2svhCNczqBr3UN8kC6DG7+R2V1q0v8CyPEISb9DQtaMmLCrnQdnl7zVRTeGvwia5DIsh+W0
rEHdMN87Tatxz1tw3UZlhOn5eXD0sgg7OxDAItEGvIHG68waaBaE+VCub2sm5JXyycVgePMMr4kc
iTqrAx640gJlSzgivsDsfuxrhkWpJaBYNpK0hZXqBcXg0JdCdg63YjXkX+qwXLyG75FGTZaIwetd
lmp+ScVNI4FuaA7SjkD0YOf9zLv5kCPVzOTUCnERh+TiYkLDMhPrlETEHhC6RVj6Hj+07XthhhnA
I1N2Yx5idZijpqE3xczsB/cb8y8C5duz/A3qez/k9flct+JZbnfdiHBR/HxxOkY1nu2z+WvJILRp
HXMHwQQMMY/YBxBSwu1CGH4jKgeRuYKG4hZOYTtDrItGzc4YPDi7OKls6MkB+Y5X2omd6JsFGXLq
U4SHzH99cDdcSHNPcnWma18cTvQoljQX6vLc31MVUsde480Rax6r7Dna8jzGaZ0OarHbrGMl6G0Z
yrV+6KL+LlsZoQNSMrg0zB/RePxZTOVq9Xia3ZrwmeThnKdlQF/UPw+uI5US8uNE+VnFBaunGFZn
ty4Cc2g6nSRbdH+Yhfxb4Wb2FOZYeTsMoqBy+HaG9OqLXjFtw3APSHosxwSsfh63KvzlWPnUhmuU
3vhGDZvGl/bFUKXsbKLsbJGB7MBEyp8KaxLW/IcSDL/7v0qwP97XL4L/t2qTaZbKkOrLuq/0hYD/
wZQ3mzwb+mHKyP7mFHTpEHPrPjtfwqOJq6JLlb5gg9YhmBo7o0I5OI/tiYj6D/Vg40ipjhUaGZks
QOvUjR+S29IrM66WHpzXQj+HOcDNvWSUkBtQ5BHj8VV8hi7lEU865LThlIinGnWCmZgOh09neCY9
Z7SOcUh5J/fPq6cEZw4TeUaSMq0WSFVnmM+IX3d75C2fbUGgyp8PyCui2A+OPr0sTKK5OId16zAz
xmsis1eEIr1N+DTjyR1XEHwfLGX8/ClF9e+ElD9v+68K+LfLazS6SvVwYngywnfAvv5ij67znJWI
iwscS2d8DvAG2t13BYL9zuiYvkN1k02wsBqefuBYid/5RxuHVY7wzxR6DQSXfz4PjwMpZ6p0uAv8
uoGiESdyu1RGerLuS1g1FOBOlDYckgj1vtafkD1ID8JHoo3k3WXfjQQS26TrqBg/KACLuMspfCLn
/bBrUF+c3Bf3ZMyopEUA0MVWV/egsSXvbpWjrb48h7J3G9LseR3XHK+HjD2WXzV2p/3LCFHn5BGi
4iSJjqMWwf0mI07eMj3ypp92i/R02qPpWb6v9nEITzd+b+6bmFjzRR5dSvsJftD1cRyh3HzOSxxI
HSqK4NnvWO89QYjdxmF8LsNrDfZSRfUvD7grpNwnN8HDyNwbStWaPxcp4YbLHnT4kiPe2kOzT0r6
8Hq37l9Ur2wxWLLPCWEgHICnQea0Q2HMUI7b5Dk246v1dLVI9TLWP2UNo8TGhhW3vffRoFQ+f12H
75k0LaM75G5fcQnKseDq+52EEKEJrdYJDOAhdumJEjVzBlAXva9TUNITn/HOih8LWrr0tQAO7J/6
NbqMjt1uM81+w1w7Mom67NdHbubpZTXAJkIGUsf3r7Wz63yQNKiP0PCG2lBCbXLoWoqjDYuow5dA
TPeRODnm+BXXKFiFEg7BnK0gjSHCPXhQrMVlZMwbv/wwASGPxButJ8MLkw9y3GU+4uPiS4EOJl98
4PMNv+cgEJQSPb7CrPk14poO9Lc6Wg/uWEbAlXlDMDj7Rv+aNn6+M6km+lmkrB6LHC+nF1OxDkHD
lEM6Y08UwOgzOkEG8MNeU/anXhaIVUtQoQ/UMzrw1g8A+rNm+IgLP1+YM7Qq2qC3g05Ib2AOb+fS
WNcD/Ls26YGVYijsFL48JjxqcDxbBUcCG1I2qhcy3u8QL3Y504a7luJHMI2m2wEwdjqn5SvA0ePy
xRdDxoCnr21pfP3lQNGiLiqoWrCbF4nxuv9EZHuDLuLKIr1RAYc8bXjcdm62mnIVH5R6TBr3uRAj
QgJOqHBycmusI/hHvX1pUY/ZDTIo+hfugWQr58TA6hjRCiOLVruVt9hsOaKXrUXNuRWXa0jFGJq8
HvsuuoMZ+qNIykEEblvwFFAtLiURTWQ2M8E8BDtc8INxFBSYC0uqnB283Dv5bAPbYjx4+i/rlOTp
FWb03ufeukIqRGddx2Rp2kX0ZpF1XMUy+6h72qgZqmO6V/OjO8D9A7z0CC8KzMoxNuLD9hXHwGYR
t7OJaYpwthe2N9Uv449nAhQA9uWcKY2RTNErqaNmuLjz6tqgrmyN9AJ8+mJCTBnr0GmU9T7kbXkL
WdS74wYWFw17XLl3j3WQw/9/ovKI24VxsHQcZa79TuExvci2UESPgAQk7FIOnjrOXGMox/mA8Hcw
RLdBR8lkNtsPd5dQgNktbtP66dXInyZGAl5gdVdNx8pY1hiBp1dGu8mLdB6uskTZtFKSA9rJeTFn
MG8mr3opjfNpoVfM6zCiJcxF+kJCKq+aLfHXpVOuhHYod8GjjtZsj8QGXVO5v7qT1yazO84dxXTp
AL4t1b3hHSBpDj69r8ajfrQk9GD9ek/A3O7CEihCnAEo+gnkHuZz6ML1BOewm/vcdXcKkq02FVXH
3UJN3hsSR8vgGc9a7si+7htLcmu4CGX0CkxA8OvQsEy789HanJsPj0g1PIfwMfEvTP/l6Sqz7wPZ
rVKwcaTv8wLl1WbNOnh7q9Nn+ZmMXxceL0Ukf19tpHQumRfT2dln+fnMGZO9BKB5BtjpQiUYjPrt
fHTnyxywidkv7KWtdYrLGqqtR7/qmxja+Pi8xuut6ODeY6xRnV5wAXQ98r6O4VxewduMBCaPtNBq
ghLsADFedHX3wrHl4Rt4thBVa6sDamOHLgooQnc+a4+JxejzxLCjCQcvswsbbtdKNWtVzR6zHEUj
RXyLdmNEdx7JX8RG0PGMjOBN0dxEv47Sw/Q4ZPgAZUUnlR6gmx/8pKGB+uZuFxOyc/qXwdrFM3Jy
md8x2AkptR1kNiBt9oe6PTNX8Nz07E/uvPfwGZazCs8Y9+I3aqeO947V0JxmiNByvx2gF7BP3ucF
luXsvi1zdWR69H6ECNHSx3KOLwWNGTuda/iYHuEICUnAmiENM8LvyJ4w/5dWEc2KO5qjmtoUKErU
QQkT1dkZPoOUbo/2Ocy8x4zbdPFnnHIPZ49ra3j1mrWl8cGxEfAZVfY+tf4nFWLF+CkyPUg8QAIu
KoY4nokU6YQ5ztrF5/owQ85jPze1MyeEemwE5vw6VOf3SSfk7kYNRlY6N5JBN2DtKQP6/tmf0Sl4
vNRYte4sm+hpBdfw4uznuDUtJUYzT+QVccNp+YInp/Q9rux21oE3YIreMuKniLvwJd0SFSgH2SVU
eZBQPdtMf2N4hSXiJIAvDt5JZmsL3vQr7SXl6sGcAFzWHK2eywfmu/gYTz4fy+DYx19+vznigoR+
iy6HVpOxUZkdUPalxvkC3EGTUwdyPwvF6GXrnqnqbuPHSKgQVaicLrTHmh8D7xncP1+pEospWbE4
ZBgsFlThqc7nwx/1/Fio72QBu933BvyEJyuuupsf+RjqPOc77q4yQgfoPmHgbrTnBV3q/5F2psuJ
K+m6viJFaBb81YSYR2PjP4TxAJKQEBqBqz9PevU+bcsOE3uv7ojq1auqnFJmKvMb3gGmsHueGKNi
XDzvg6JHNWRSrMmagRXyzUkb+TFeRr3GVoex3/DvQR0SsfsJwkXFowuIg4aC9AZHYxBB7c2hFNCr
fj2MDqPtc0MdBoiIAQyfp+5Zm5rdQWYsaudPTf+TyGwio5WB1i1HZ+8J2Yqa2kUfGS4fpdj+kNCL
fLzkL2ydzoOxslBOyuap10n40iMEdvk2afNRUgJcL80KvgSXA7x3FvWaAzg4sJoT9MVoFPHEY3pX
78RihFEgbYI30IwjutfuIHnr+PunaKAOj6CSVJ5WnTSoh6fv2UM9VzlTBbFyglqSN3l4eLm9dHys
eFIWWODet84SbuoSzkrq0KFm52EPE/oEW3UgETA0gusKDPzpRstADY7zA6yezyQD8Ku8iC3Oi/0k
H3VygsPOGMWnRSMqI8P8Qep3FtaMOjsB0GEB0YfNd3uPngVbO/SFn9GuYuLxBAGzSg2wVwB4z6me
ACCL3QnDjl83twcqWrBpj94kBx2qUmtBvpgnUKnQCPSnZl+Qjx+lhPZ0cG1xcBJ7MBcfHe8w2EKv
LmlfXUecaPyBC2SVc4CUE21T5Qn2lWuV9nUs1ngL9HhMRYNryAA2l9gVCnX5e0pcuBN2jeKGoqCx
naicCrfG7q7MiWCva/236Dmdd10ToQhaRvVTbB/mNLrkAY7EAJFECsKvIFCphjRBt5/7lPeyp+4S
HLl/6YvOYAU2VbNPj8UOHl4+Tnun3Q3/GDaoH4HeJX7lluAaIPF8KwgPuRfo6W1OwYegGZ0yRobF
7vN1XWgU8ghH+y32OTEWSl/pH0Zp157TXXsDWsrfe11fbfAjgA0rkOxv9Hi5l087EsNLyeVQw6Vt
As6AtXKnUqH9RBZhmArAXiBvkMY3W5WKMFKrSFOu+aQZ0FfrPqnedYxccXDrN8cgS3zQe7qjvhQ9
wjdl0h0fXvZv0SJbV0/WPFqcNqYq8MUzRI95zwY0Mbhr7sc7RSb9R8vG+P6Y4ve/JLSh1ZwSC7Hx
CbnK9OaTMO1DB1rJha5FHCQv2coAmxFiTN2TJsYiRWOFdtnG8MypoH4bTqoNDMx/fCG8Zg7L8Wl5
8JrlbUxlMeY0kVzzDptCtX57ZgNzb0xikTKi0/T9maM0EgaZ+xw6BVQO3wBiAeSQ7gTkb/QKRkgo
Bm/b+RXwNjQFNHdspV8MAV9SlzYHOu2mMnOvsJpVJ19K3OzzkkNhidgeotA2pg4kk7ZMpbDxpojh
i4RZH1AEH2rBbYeAElLY0I8SJB6bXgEh2b48mg2RZerKVAopnMQP5NmxkweIDpz6pKh0NIVIXTXC
BoFwGGOSd8sT+oLkKPnUdLIN+okoBVQ9FTrE0UX1b3ABH8LeiMdhrySSJQKp3i+kYuRvM2gFIDiP
Pjh/0iMQmYEqOOfZ4GoLUTcBZHjMA9hx2uC9fpSgLoY+GRekEhCT6Ovv7dI2XxFnBVqNkIFovJZI
5xEI5Gj2yf4DsdSyWsVvF9NOVtY8W988FE8DlUieITgASxeTGGI5+j7jrWfNONUm5u7wnAixirGQ
pOMy7s0/QHAhtoAtLP9PDt7UT6g5MlMPGdXkuieP8oG8Svyst+XC46zopfPDs87HT+6L+AaFgk0i
2xziJakNyikSybptIqJXA1mJxmeqmaKFhB0a6hK0OlPKyVyJC2w1OWWpJrn0YuZZ7yHxr/3Ia6Cu
IH3oUE36u6kEea1deeNLMnBHtYRIvYFH9vddeTWqolNYFpgU9g2MfsLfD74ly0990sQE9Yi9Q4lk
Z03KwFhsRzK8FZCx3m0B8NQuhyJxFIRTYLmJsyAlez/4FvoRHXfUjJCLmYxO7FyLPjvZPNyA92yK
NjW3qDTowZIh039nBBQp5tGUjbXjAF/tScO2YH41eF7aSzHlSn6KAjUwiS0qTvkbvz00H42To3I5
BJIIkwXNB6MVlKaA74FWvviCGIu6JiSNBRyOqMft/KAuclcUGJ+1vmEADGgGhXdcqYPcLXYUijr3
gIyfDpHfmnaf06sJDa8uFrCdVjUca0m1WzSdM73lrJ+v6ll3CGPYCLrABylHDRJSJeu5pv0Uz6HU
LeWXcJhPEVEfxs+ETc51XJD3HmhBlctmgl0JuKH30l6sdg337zzp8D2GqHtsNzXQwnK4CWesio0W
D23KaezEAxJk2DvQgQcWqbjJBL0JDEkX0pYy6NWPgJohwy4p8kJxOA5rVlmZiMVErxvkNW3UFa0b
r+Ma4w392I94dh0BxeU+FbCn8xrR1aE+7zgF8dvewSZU8WjVvGAiM0Vo8AHFFGgghATlQzqIgofQ
lWYCe672OqSf0UAB3/R+eb/FrhZ7l/dqx4KhCc6n5KJLOT0Bx5vy1U5qd/4mD6GSsWLGK5qPmwhq
dkK1LGn4qKHEeLdnIAoONg7z8kEfXvu3sb5L+dr+/mSs34qXhknl0sJ5B33/FiRKTuq8yQzt/MmA
wi7JByW5D+LJfgEmgugy9fUrMqiossDeEPXCK8XJhYYNuaO+V+Tpj5QOl3wp53e04Tkc3sP3SoJT
XXvnt6p/e1F1cUENjIfDUGiYWOv9E85G7ILB8eE6pN9zPsI5sZAKlanrcPjNjbXggVFx5J7jetvo
LDwAtHvb+WcfQ+xmAKOakFLEAqn16tHFUI76Ocxh3eKZuT7TTKMe4lISulBHF9KzZH6jGAB+eoOU
ms5BmZ+3bvTOpUrY2vH+XgpFHE7fvq4Oggt4a4D00oFdf4ohfwkDsvzawTD4dJ6cIoIV5OuTC8Wh
8zm4Vt15WNHiVy/ApU5n8gTTlfNyuYUVdam2b9cbdcObYdET1rY5oqLXQz8xbneOV4CBvz0hDReZ
5r2BBWGrs42EY35TOvF5Yj4guk8vWhpdZscnqOmnD7yZPvTeYbbt5WTs8TAc3viOL9AIGzw+iGH7
1cP+Ge2e0Xa1XVGi2s7kWfFgTWA/BCV3KuaJUDP4/HpJ0BlsexeIyI3lnguJ03gPNEmjxoTGfoDJ
JLXuzizk33VgpAvpAKMP2nJKzETpedT1kVUAmlgOk35CQRIpd613HNyo64SIAumIJnd6QtwYlxci
4QNSy2GgwOQLx5Ff9WKPRmmAESRxRAxLtruwzjA+ukPYdbDnZNrUKuQ5URzHO4qIPKR7ien3dDsp
Oc9l6ClDGVFXAd40+qCbyPSaAEUar0Yyj/RGdFuK4SU8OTkA0NVtLvejnTlKEM/dv3We8slxcoLe
j6iGiiOS8ELrCyY4PdUe1Yg+grz9I6qy4qdnYFCFbhSAre0U/Z9eRu6Ibsm4IuySaMZm48P4bs/j
x6GBJjf+cYZovWnYNrQCVmNvnDtlfDlPuoE6iF5BVW83ppt7xUjxuMt2lCzu4EW0H/je1pDq95s9
Qw++usXX8yR/0qbaq/KEME1W0oFy4sV5YQ1xa5iZbmcJj2LrhpwfBxNy82l2Qla4GqUTeCQmtEcn
3hCu3MkzlB9hR+vhxMN/+XJvhaKHp4KHO4DW08A2qevIxauINug1ROYJ7Il/4FTvru4cGb/OikmG
I3N2gERpLUSepNdEuTWUJaYCoslxvDgOdSCUL8BLhta94X59zy/DtRbhyFkjaVeG02wa+Z+fIeip
AxniSCPxrobam1BE/4juRXb6j5aqmGH8fjGN0snkPn//ywyH+ygsDujyTNYRldSOQ7NvInsy9UjA
1M8Fgd07bVKQP0AGQGnfZtrVM1/BhkwyjxbERohSD7r9Q8+aKUtjeSGfgh06pGZS7OItPcvLJudi
Dv5eH+vHY9OqVEU4SqtcRkeodcUcGtyeDVywxubVATANNfdjO6hUBFYITwfFgNiB+CHiEFLwTZ9e
XqVlp5dV+FDYnTchVlY+WouYWovsamxxyTHGXdgVqq3v6t51dJxcHH42BQ4i2Ztlazf7QCOrcsMV
FJp08jLpDqo+oiW9/XKPysh5w3+pdlqwiQJl1plQe2N23Ljo/f3irauM/SgDSVbxE+zgr4vD5fcP
oqmrm9F0U23cwLZHU3dlws9b7d9ObufOwdDuBreH+iRrfdkZllJdpbOWaGMp75PSq6FzvjgVVclo
eDtSsOztDS82HADGwIbLd+Pt4mmIysD/RpwFpjElffqvk/z5REvdgKlpa5H7r2bDaH2lctg9ni9R
xiMu40U82Hugjk6rqwwN4O+BlFZW/mMyWh/oKSw6xyplJNKeRRJQVJvgkbQGFORT6fl7sDtrbLQO
PZymZWVfnjQh7NBZK49b4HShjU8aPMh7ogitg+fHe+nf95O0xxPNathPnY5j1H4B3is720fV/3ev
1IpvDoixZVtUiMUrUTCSM98CWDOLFvlAmv09lNI6Gn68UiuXivXcVGPxSpItj8NnmmmQpDPKZU60
kPr5Q7HDVduyzYe/x/111eAtEr3hFQlg4ftMZsdreWmiWBubRxe6rQxpGuXjt+uKTsJ9hDs/7EtE
+887dmV040xdYCJbx58hN8dMiQ8cA6AXgsa0SfO6TvF6Jh9TbWXc3dzjZrbBl/8ZEh6YDs0PofvW
+5lFk3aTTqSNC0AYI5Ni9l7IO8mCu+0r42LaPN4bU/91d4L0/J8xW1/C0dxeylpnTIRmt42rk12C
BCNoMxE7oazvKQefKwpVCGRnZP7Mc/Qaxm6auWrkJTCP0I+7+vuTf5LsRnNMFHRAlOeOpogGbwxy
R3bMchjtB12w/3Q2z57ExlT5aeaYerT1VNLkBEyBnEbXl97+1zvG4DyHMwPLTOUK/r5jjHB/NKyD
pY7NMTlgMb4Bzbtiv+FckVC/c6YoomzY2jHfBmtN5Tm9xmmddtTxFWPes5uR2qDNWyPPyH7BheTO
B9/5yQz4DCzIZ+A+WRaVje9v16R1fi0NQhpkT93oLV81vWyGfNnFpTuGOlBK2RHFn8FpAVq28oZ7
H681Gk80M2hwUlRTSVUiiov95iNeGJjDzOvJvCDjh1uX+oi9wfxS4fsfR2bPeFUH4URZliifIrFa
URAXhhE0AHi15yVoZecDznnvTTQMTMxsFJrRiSMUsDiRBDgGbKUjrc6PVIKHqBO42otJpSIax48a
fDX6V1GwxN5mfsCvBvr+q/LaDEC/0OekwYza9pMovHU8IQBgvaJqRKkrpOOj9ih6ALghptbxMneQ
j1FG3SEZG7yRk3PZurWMS6t7bpyINtNMm6RDc9lFp2OB3by/oJ+vBaeHLnG3ELU9U+p/wnGlD7BA
Zl+CeelOAE08n4HmZG8XmprDDpW0R3RagnRYw0FdH162rxLAhj3QR21A4u+pQyjlKZpuyzNSS+hv
D0GcoLCEK7IonS71qfRwmaconWi92RlkibqRQBGgD5H0FFSpdJEQoNUqGItCF1Q9Qk9Nh3LqA+o5
PvJNMrfmVLi5FGQOp6eR5XX62VDvdxeN7kImwFnpXHvmmzLRl8e1vuwsDWRLB90FKlDrFNCDsVCh
DlwcidqtgKCMAMN8hmlIwpKmuTlPz7NnU9XL/Mjt8M+fZccpsmYPJfDN14raok4aV/Ji/JOrzK+o
I9wCeFN9DZ5FCJGeswTGyXXKD9qYayZ6vH+AeIZG2fQ23L83qGz3wIMkCFGNDcDPdQAUZ3rVIdn3
IcT7BghN40myScXHHCzgkA3vUT1RvwTREBzgQhztyd6JhslMo471Uh/tyk8onSOYB9W3DKJHAPbk
d3R46fIWIK7TNfyiAoxO8E7XDv1jqkOJjRoArBAn5PfOz/vBfpwO+UE9CcG40xPKe73Kzz4u1N9g
azCmkHR93M6yqdkPacRYwJOvnx43ET93i4G300FUBsAhOk2QWHunPn6v4IUqvwvR9YT0XMitGaSx
LZFKY5tD1o21D+Kg9pFOnElTLYhpZEH2PNtd/N/401e3s8D9L+rVAH5k2sNpb9L4gyNo5Qz9PJhh
QJJ3ew+XD5u2cgVf7pGSrNTXh9IGUuugM6H+yvfzTE0WQyoayzRd55cprJ7p+qNZVRTAO95H2gOW
RKfLlPkf6P2utFo+RpYtXHoOEwx3YNUgi+AYKArqdJj5S/bsCANgI4Rq1UCiR6YKZum6GMlgAxJH
Gceg5sBhAr6gwRKBLdCfwbHmNFYH1jSclGDCatrwdC1HBSrGL5cV2k8DFNcohWcY13Rn+O4kK81Z
nj0geS+agGc6PmUQIV5NB0/gdCW6wsYHqJOT+3boz18efIZTubTmOH05U6STxmPbVWnngivDfYd+
GD0xlYq7OlDp13DKuQXn9Yfc+ZTa5j0mysBhFumir3cWmjAcnT2BJ+GQ9Gs6RR16idGDSj/4MfTr
z8YsGBbqJ/RlBaDNpYM8LYbKrDuq6dr3C6qFqPCBtsRLy4J10NgTtiZdbdgvrDksWuEQRslFnWq9
zP5AWieQzq6wAlMbFxzkFWAsKh6icrSdK37ygnod7VxABR5STUttJvCLnN1D+NA2MtqgN/KnLWp4
8JL6Mcnv1VlC8h0IOIm+y94lakDoPwZ5zwyweOp1kdXmiAIRaUwzZI/B/h4gGp52Wv8yPejeWwbm
BQUxyvzCYktwNVMHVwu3YIdtMQYzx50HQGf4ExnTzgOZ6csW9jbq4uqoA8I7fUewBw6xtJwXM9Hn
q1ABVwFBnez1B1IvtBfeWJA5DlwjVIwjjwYMlF64RZhwJbypPgSoutE8+oSAbcAzOX8HDaqICr5c
5FQyRcL+33u1Fd52T1mt5OfyPMn6QjicunKAkLlnDC+2QIUEN++4yJyHxrV6PNq9kKwdXf8YXoRs
X7JC3WiSvMoZXh2kK+mJ8p4tgUty4WfpzCDnxmlzBwlstrOvz0G7Mi5BCO0YOhq0rUFNY7s1uyk1
Kldij1ANhSYQjbIIei4t/pfc3UMGB7Xos+PRn7JWB8lmq54S7/Z0mNE3zVcHds6NzbnurgRRnDT1
af8yTmHqL5Hwuw46DvbVML/kD1A5b5D0vN0q7KHqd+ND4Q54QZEHsfnDyJgSaYqgQ3Xw47XXewRe
isfurBA9CVx41zpwcC4LyAyUbPa+MgPSPZICOiCivkbkEk2L3tCaXR+Pz9cAyFUIFQO+waPEz89o
PuJnz84CUwTabnd6pP8xF/ZY5Sbq7adJ4cwxU4DMWaCIDmVpEK+WW+8ywwxDnKCiQacOMjdcd+b7
F/6YYLXBS7TsbIkGJiklyKYKxMwZIvxlU+5duKT2LrFD5NYR71oRe14JkZfhDgkjGKpI6TAZt7yf
u/OOv8k97jTake4ZN6/GphE93mEO4AEn854y3i+cAN/yp9HM8BfgO15fCTSdcHE27RjaFOROdOxo
Vz2XnA55H/s77sPYe7Z4Oh3eBh14guFBERibZCj61F37+v4sNPqnOn87k+1qoyqI0hleASQFUiR9
xKU+ywMCohL/t0d85LhldM1enYlLYN0625Uyed8lHp50gul3c3lKdPl20MT8DMe+OiiHKCdR5EK3
doCsXgzes6SzffA2KZf1AujmHGMNz+RyWXBND/Bve1FBOa24Fvs9+ubQrwClCppw0ksDQTaBdgCX
dYGI8+vpicsb8SxnoSOhTgma23yHWHAvDODgzZTQpmaSL6OlAWn86G5nCXz/PGhmx0eoN1CqkD2a
ov11nenTcBT35f4eva/HCjKxlw4/db/0xk7hIyteWvtqBOyXIzig4dcPx5iJPHCzwuLAqvCxROXu
7Ry5+qoeROSpT9HkQE/9gm2e8FwDiO6O0qH0bj0ri20A7e3NHJ58GEro4z0lOfGcGvuXBZUWc4X+
8m2efiiAkvDNu9JmuvVOo+KzDlMOgHsS4kCuoDNBvV9lEWBo8a4A051065RDIbSEqHTtFqj6vp5z
ty5HGmAc2DoezPf3xxRBN9q+kNcNT9QbQSdx/SsIWmYvpxmkQ+zyVD9DwZZA2t7QifbriahKw5TW
wMNlD7hpI+wkGuZ7Apfhbaz63fmLYHxXNHb1gWEDOBR99Qe4WtzgoF0dZTqnWIXXhMCydV3yMUkE
N0Jcz8cq2l4DKHKUFwFcqv0MBIC44vDK3dLwQrplI2jZqv0BOm0AdDJyuK5EAjE+2JB3iXMMt8QI
IubHoyOQU0G7k+z97NZzQ2AKpVHT1U1I8K3ygGym0Uk6J4IKTFW3Wqer2wj6ofoSn0RjeD/bYvcb
dD8MjktCqT2hhCasAAwwZiI8qO48UDv7FAc4D0QaKKq2ZLytsqWRFodOXETnCUwBR/X82REgG/jI
v+/GX4fBAIwCKcKo3BWtJPemyYkS5hSzn+mCseWoweAMMVXv9Ha1VjL9+Tpfx2ndR3tTOyi3iHHQ
+V3Ja5qcgK+jqeTBtAYxLnmCW5n0hK7exXmh4Q1sqIN+JG3md2kmkGN3XrxVfPrngVBF7wghViri
rWT7ds32VzkzM7Rqbj59TsFFSRzOIb5ZgO6jKPgA3CrNOkRAfw/9s9nL0tKx+v9Dt+KR8rIv9czU
sokUiDAQUP6D2g972C97mIKXEUmggJUKz0aBlRUXkkwcf3rUi3vLr4r1bcVG356lFZxc62517YRW
hgwJ4Sst07nFnfBq2CshP03KjC6BnDmnD5iTytKivoN+ekaPUubShGM1547mhJ+CBxHM8MxNPkKO
SLReFcLZioVEzQ/QtTQsXRrzTmdzs83BDhMznEVeJeL9GN5wQv8mIQsb1evHdHp51GdIKAKsaDbS
Cxnt+KVBiFdYhU63NS5j9vkVUsHh4NxMVzNdPfYlWpwnm2OUxHpL/22ZHcgNr/DcqYFNobw/nDgK
8adBfwn8BuYuYyCvm0/4ivS21/o5URjOMnsAsn+v9m8NuW8z3DpZrCLOms6BjRa+3Px0tpOoWXDT
GlAouTmGEJuOD4hae38P+1k8/bGweGPxTSM1DejwewB4ysJrcqzVbIKC5BCBWNhpO5Jy8I0iUtHH
+ZP+zNoFypv+yVlc08mS591psqZp3bW3YzR2BxZgOglVhAuMXYgWe/tdZcOSWEEN3z7rA+remN8o
O4h/Hha6wWFqKj4NI60ZqW8adDwFPrgtIYcK3x0cjTogqVefBI30ONHW9fyKNqqF1GA9B2FxhuVV
QoykqvT3ZPwUIBNfXFdHkcqk9aW0kSVqGmXdQlEyepM0zKl6Ga+Iv34AMOc0ykZIsVSEkQosWOQj
X88Lwt51NTS9DEbZRPfKx6J3BJYnVfZz4tWPFHjo71WkLkt5iW/jwOhFlW9CrG4IQSmUwwZ+pRQi
PdTvUr0iZz94ygW2hT5Mvfy5eesMEwVstslM9e+J8VjiKP2+8gT+6GwbxP0WbfHWJ12bhXG7XMoT
ZguHlfg4iY7BFC33UPB8UNxIHgEciNFb5kYd1v2qd37vbEhEvecERYzCwZHZdNDOGFLY6Wz0PjGL
hUhO8pDv0M4RNZfegarJTH8lMvgwnPpdHQJJlakoYC076eGP8pgO4G3WY7A1CAkEDMZDSJhw3Wtr
GmIf/3hbus6WoolrUmud45mWJFG3PJ0m1bpYHFf4FcCaAURppLa6FlLSRmBRCno4LpNB5AO4Q0tf
8vLdmQL1qtpc5rHmyK/J6qq6HQRJR0Cwu7P0QQ3y5wLQT2rHQAzf9QkAaML8ZNgdHcY5e0hI8f+9
S/WfZzEL9+VVWveCfNGTUEmyEznbxd9PpCfgn7ChMEHe27fRFRmsAW8xzzYRWFpWhtoZcT+aYOa0
XMtPYV+ddnvJ7NKzoK878ik4UpWlx9C7DlNIOWjC0WEtHv9+6s+D5McCYBCE3Yn4j94+aGpNjxuz
OE2ikfIEBVNFswEO6TMPfdiAvkHPPAfWznVxekgpTTSC7nfG2uO9eC+g9dVDTD6IPA6uskPQDPpZ
3OPTCjmVnHJnrgCgDy9zalNQI6FwPYWDuCet87VytE8g5oRwwQBePoCuMYhR2a6fq9kW7Ba3Df5c
fWkDE2spw98A0ecfweYj7+9kiL/hmmiAi6dOs9AnEmh/zGMX2uz2lku2egekrP0MN1jbL7PUirO2
9SlUtic+ShN50FdoVn4yVJ6uhO1U31ChQZ97Q57BusawoUENZcRE1xl9nJU8SqlL+Wcqs9RTPYy7
MRh14qWmu2eJUhNXn3vvEPnl1vr+vK14rUA+Ms321WmiIte3p1yFVUsANJijEI0tUKBoJ539chxO
Mba+B7H4ZKW39xTCQYgHKTKftdr6Erq3tFIIx0+TYz9aXfxrL+tfvZUukQSWREkofA1Tirl1sB/U
y9Ut0GGtA/kMDCrpz/yyRPvWK4QE+EvTT6a5k48tGJUoWNzG0E4ksWEoDyDgOtOgEZ8WkGhehs3w
OADvnbjyCE4Q2vpPDQrAlHeFovJCBP3As1DoNpwPOtiV8/eH9NPeBBVXlVfGE6KLMtyn/sOXOpEs
n877LLFQUCCegYIxBG+/rqixl7tT6uS7egAFUBrc1lGAD+Q9GP1npN+a82/Dt+a8UevbuVHN46SD
ugMiOGu9mCQHpzo4WJZukalshtREauib6+7u1o/emvV2fX6HJhulQYOyGZqOqDxxZczKfupSyl9V
r1s8SBMX+xrjuYP0SzLouNL4cHFLPG46zkX3laML+rx6D5+7ZPrAIuRRjHbd6yMKOWx7rklMabie
Uckf5fvXO1P+y4n77Z1bV+X+dEg07cKUNwMJOdK3bHPZda8uXqrpRwZoC94KDY17YrbtxjC5x/eV
boWEulXvzWPBsDJtuKp3g20KMS2FUIbfp0EQZKuZd70HklB+qgMwLqZ4liKUAzQMV77HhDe9UsJu
XvO6hn2Z1RRqoRitb6BwKKkR/rLcNaqJ+Cp2YaMJGbg3lHUwRtUX2lROEL2uiWCTST0ySzck/iv7
cJSP2UB5LCGbqyvwkRJGLFgxooLiHN66j6Fu3wTX+whVi9+MHAXe0yN/7oQctXEGJI1WVvVwXCFa
bXnmPtiOtF4Xr+JeCex8AsnR6h3wMDyOZbBzyYaqHISJ7iZZwrqU6UXdmKueSm25GWvCzvIG1CTF
yJJLH+0t2KdrtOFe1admdFXtGLdtcIvbp+4a260Ec3tKI5lNxkLrWqfc5p1JeXodZNgLsnuITGAj
Z5fJfgVGIF10G+/wYF2cw9y6hyrptuAy+IB810prbUUrluNrfttHk+TjSEPFmqokXBV1VPdMG+g1
O/oA6qm0kD+rlFYx41hFM4QufYjexJKkadePAoOQFeGdc9ipy/QjShA2VMiAqJW6ysBCzAXUyrLO
6YLeaHLtCOJGUKr1ZS3+jv+aqMIxqksVdom43zgadZ4jyjuCf3zx4IDQbp3X8Mhid0MdTHrgl/3B
vQz2GGChUhgjqUSi8fc3Kr6FL8eSAFF868K3LiLpuu2eS8mkyfO0Bw5eu9ljHNpnjb1i/7uRWpFk
UexvuhkyUlY5tIWJt/Q3TrQ9UJh7Pk+taODHS7XO2rg6NV3tzFAaRYebYxouQFHVlV+rN4pif7/W
51f9cwbxzlMpdMiAZL9/9VqpaFG419Rxifhm3T+hzgUodZAvzCBzisHfo/2GgWO9/jtaa72ajn7u
aqGhkmCSaZBJGlOOFSHfX1Sjwt4htq6+kp/T2r6hkIFOHvgz/JvRXr1doTiA4bwTV7djmf/M9n8f
qbWwVi6F51PKI6HrJRiTtT/1ERZ+f89pdJuKDQX/4+9ZUFo52I8hWwt8Ua5ldTgzJMokF9cfr6DI
UnJVn2Q82KS7MvCK+Hl/rXHr9OjWUed02rLGBmmcjhcUfVSH96Ptbx9h238Ih+G/37F9m/zzjoZK
gUFB2lFuB/5VeM2rSsnVsUXvWVYHZ0jb0hFrNsU+DSI3omJwyH3kBhztCpN1S9AoOC/np8uCXjMt
W/rMkyOzQUiBzUeR3Vv3XxcB0yfhw0hd12itu1HEWqpkhQo3lwaPA+sKZBvRCeJWoFBpAXfpxt+L
4lrn+H9m5b+DtlY+1FRN0a5i0MHF/YTt4xlUcpF1gbr+vQKd31+wSz1DoXZNrfj7l40WlXySqvM/
L3ie7KmxcWmii+EIOSKuRG87Tybyy3FmXr1spYyiN+lV52JLve2g84Lm+qgeqU6tuZ2Xcutbw+P0
+AjpjH4OR/oFRgFKgR+c8gdiOGA4SPFCv0cI7iQMDw0KgS/SXPuQBsWshtkJWHWPvjDZVcchVO1M
Nad+liHmBwXuUOYk2cGc7kxiROKkN9GCR2dhem8BfjtaVeyqqOKDsDLbp52eq9alymUx/2AN7MhX
+5V7Bk7w99y3o/XPdf46jlibL9G6rmRqWlo3dTzcjXcaZsGrRa83o0Z/6S1Fp+TOcPdeq7WXt2at
pGWiqGMKsoN4uIu9vSePj5ScathkFU2dQ3CZHAQI5N5ldfdVW1v6UGpWrVz/c7gUVFdu/emqNxO+
iy8nF7YfCtl33rfdj/kxva0DTWlK1SgyXR0n69tTk6CmYCzzUYNbN3U2hBloJ2ICYItjVWikbKcV
sk84M6NQ7odUue4VZ+5OQutbq9UKbHnNJJyRyET6tA/vzJYmOARxrl+uQjDP16gsVIGx+nvt1d+O
lK9bTeyNL1stOZknPUtZe2E/f3N3Z+zpjy4MCz5VqujijAeFP2yAzdyLHX6Lvr4Mrbeo1Uasp/rh
yDIo0+08o7qWQtrX3FVN/Z5GKkLMyaqcaF4T/P3OmEr+cqN9HVlMypeXvjQ3o1vHjByjpoYZVpC7
IQzrhHLPq8C/mB+nYxCV3p6A/UMF+HdcgkYDeGQmOIToL7qXErjBlVoK2Tr8E5N1xFmHmGfk34TG
Q+K8zmDL6k8aajwC9pN6mAnTqrgKKUu64qiVvpMSrNKJPionZe/SIzwGEdgd3wh+y0XYI7YWKPN6
AChQMG8N4mnkNxGxa96OczRsvGYQryWMvuoxFQVkOfP1CwL2MnlK3cMVLNjClD8E52UNiGa/uzOH
vwUFX6dQ/T6FVVLFiRIxhSL6Egbm9ESc/gLtUhgoKt0HGQrZnTF/WzaNSpcCJws642cf8MuyldZZ
y9TLVR1juuQIUXB/y+lUjChLisa0u3+8M+BvO/TrgK19Ukj6NZENcQ4/ZTPVi4c3cpmYDwPwGj1z
D1Szf+y9/T2q2mpnfh5PX0dtTW33cglLPWfUJ0qtG2EPb/i3fv895HvcbFT/5Kr0m5A/ufdF/nYP
fB1YzP+X+Y1u+GvpEfMroB941DvxCLJTYNy73n7bO1/HaV1vZa00t5POOIgaTOLg4l5GViCmFULL
CD1W/wJOIJ7+Pa2/hrFfR23dckXZqVXjyLRa9ljBLyPzp/0Z+lPF7CF4u4ORauOy/llDxO5R5NAh
ILSrIaeTUpj6vhGRQu1i9RzoL1dU6rZuia5dRcp8Q/z7zsb5dfm+jNlavlN6K7LTrSQ7wrzvQn91
zyEgSPd3JvLX/fllnNbyxQnFU0W8G60Et5mE2F4J5y5BuPqXI7WWTKu3SlkcGKlEFwqVdSISZIdB
e9yD8f36oX95pVYUopinMjyLqesGjdf0wveiX/fCO69zb31aYUepNqp1O/I2NAbcI8hPt+hfJmf/
344jXvbLZ1wbRq7E50qsD4kxeo4HEMkwvv7l67QiByMvmu3+xDCELKCY6wG1IM78ezWaNtqw/Sl9
HpdfXie/ZqqVpLWYtnpazAU/8NQn+u/pj+G9M+K3aAiTiv/5bD+jpS9jhUVYdwzCQzggcSBG4r04
lUDVj8/3Lpd7Y7WO+e12q8S58Tl/6AhMT/DlqKH1bhdbRk/r//IlWZhwUPxHy9hs7Ylz1ZGPpbkn
zAPCV4y7zmVRYvOLOt6900Hs4na1QPsyUmtbqGFyKfToIDJ3tFtf6pWFs8TW7YzKj/wlZbsL+K8Q
4LvzhuIs+GNcqxVNRlUcnauaN0QdbY7yBLKeBhi7/MMaIE3zjmYM4Mw7Y/66hP99V6sVH1TUD7tJ
xruiD+KK5F8DwBWSqGJUcGdef40KdENG64U+NNiL1rwaaRhpZi2Bjj8iSntx1bWGim6wnQmTeung
lC/dwXUlTpNsXD+L8tudlxXHenuCoR/Kgt9ryMYnB/jLt3HUjokkXRWFKw1ewagzFsUYccXs+/D9
XcH8vjPib9Nr4gINVs3QOp32JRqZ2jZM00YZNxjzAB2YhnNUZJ3L8356Lyf87QL4OlTr7rRupyoM
97V4OdoT1DC3oOrviZD8epR9HUVM8ZcpzPQsZp/yQuYYTwv2jKiH1KQDoP/unM6/JnZfx2rdnblU
0TgPeaMCITQFJnjTq8FGivuAJWOvWj1Bq0a7lZK78Je8s3hixtrb5ev4rSvVyjXlkt54V3ELgTJc
i6NUIElF8qMjqH9nPHFc/hhPoyoFLAVgiip+/8vclrdrkRzlShlrn8ozoG0csVlyhOIgndzF2d0b
rrVhIik8/D/Ozmu5bW5Zt0/EKuRwi8QcRCrfsBQRSRBEJJ7+jKlVtZcMaYu7zpKX67dlGyAwQ8/u
r8dXjQAiEDHQuXBzxlS3nvWi3V4AlKFCvZZvIhUId5ZW15Ys0bVtfiiv/NoYjW+feDCaeMJ6q1pn
efmMdIGh1JEsEQxSe3Ll0f62tH6/0GAotfs4qXONz0rYQjCBH8WSbibEyMnkuKS+h6bq2vP9SqX9
9ToHw8eIs8g+XHid1s1+hnIWsDwwhlX4AEIgwLNotCbvt4ZEC2uWEmADT9o4U5Sv/ILTssjgQBfB
jgmHhmup0V+LHt+fxyCQs81ur432PA/6HrwDvr//efotbNDR7P9r3f1+tcHWLettrkgXrsYIA0pe
LiMOEXsCe8FHUOYAWq5NpV/X3W8Da7DVHIoWREXDFXP/vvRLAFSbsX4jcLdXBtaVSTQ80B+6pDRG
4iWjkDs5SBKIgYQG7OLp4Md3Vwfyb1vYt0epDvbrc32w972YMcKKpmMgJ95hJgK8w2bPKih6L/7+
hEM57nCOqoNVqavUy6g2K/EJyYVPE5DIMMcrMibISbFPFkKX0Y0+I68NG8omiZExYq/dxrURO0xc
C5j/+ZCIBw2WsPZxz1uUuEccJxcP9te109RQkP3jUw9WJsloLqEa86kp7xt8dIiqhGMcQ9BAQ0cD
UC/wiAL8zrzmUAxunO3Wxq/qbf+GfEOk1K9uSGLU/rGiqINVzAqVODwbvHwRv2DlwbAm54ABKKYm
CEewkdqIRVr0Bl6dUb9eG+8O7cuwTFUHc7iRlaoE6iOuTaMcJ7LbeBtvRQXHBDd+WEDdxtE62h7J
8dOacGWefUX3Pz66Lsky5TQLSsFg3FO9LU4pbI4lgHhHtMbQ00rvKg7kGwMLB377+XXdw6cLUFc4
r1PNO7+8bcZH/8V9W5BP/BQ+ODGdOxtI9kessnaQjGkxe9oJmitERMdFxZU6LEZQEfnl57W3p/26
JumqjsMvWkDNGKy5l1zZm+UoCTFsTxbY7Nwc8Tsql8UyvEHylz/jLzODz54upan0eDac/iXb4nNb
Y/cVblo0VxwYY5or7QX9lABysVhPljjablDm/T3nf000gQ37n1sdvGw5KuI0NhKxylAY9OzV8VXB
fuUJOCKz3FqNFhwPXiXpyluWvxaTn6/5vxcerNvnSo219pzKJNRVa6wri/pztKZfDuEkEpTyPtmE
9It2bnlzeY7nCTjY1en1guk9FhMJbeTdA1YysR+iRMHgoNsqU3OF1ww9QcrUXu03MArErFFh1G0w
v0PqsVSQE70ieT8vkUzkOGrEwcGjxQMmNWDmD2M18vS7BtYu4HcabgEzM9UqtueGWh9CAcPB/MXt
CJO0iYaSEzdaNm02NpYDAikIospGuxVpLDq+CFxZrPH+Qnc/B82JF90sBG1kv49uRwtzAwn8Bp3I
WujtQV+LhJR6m8+NVXInJ55AFGLUstrbV4UJvwf2mAVZghOrWMNOF0U25CxpLGlZiQbvEyYCwPVc
kfy/fsL+7YBtCIAeLTUK3oeDmdAa+VmKM5NrIbiwUbxfXyt/PWx+v8ZgCLd2kpqn6usaKLIaN9y2
7Jc0EqKQShfKDgabm78jsJgB1N9em+z/y+P870ccDGR5X4VJ3nxdvpuentDoEuyYeEsLtPKV2fpr
TPDfxznMGxwO5dlWw69rpRPBwy2Xe0/B7rMImiXWt2yZV67421JmyhZwGuiHsja0c4qU0emodVo/
b8/3ykWCuEfHCtZ/VuMqzbg/kj4Aua9pd0m+vXLp31K33y49dGxq0+5Q9nohfR3Kmmk3xX/JkT97
WmT/vtJvg/T7hQY7zslq+OQ2F/qPTkGZgh99+PsSv55/vl9jEFvJyUGViiPXaP1mCq/CD5e1py3O
42u5l6tXUv89W/aJpoe19fVpUHV41IYp1o1odL/yicQdDxfw759oEDftD3XVKHZ4WUYbBX3FRHqj
x2VJAwRnrP9DyuyX0WBQEVEtA4owVl6DM5Y2akZ9pH59LDH0BU/QnB0FrO3Klvhbxf2fKw3WLDVr
LLUpT+ESDMJEVHuaqYXPEqazuE/HCz3Ci1dba+toZd9AG5jbm0vu7VfsznjJ2lc45GLxGjzlf25m
sLid7FSP6UuUCExLNjSJZLIw+Pv7XVq/HJr/ucpgDQPPdDILnYBFXnNW5ZBYKa5OVwXK63zbpwuM
eLHA6hctZ9t8VtPQOz/tTpZz6EBIZehG53CkmgVM9InSYfiVzu15bDotHGZYedotXXW4ba7MWUKH
7Wl12goEngphk6p5QgF9i7zZ3sibGiso4qVAvys21qTB/jWb0MMhYUO1zVbpwR3NUHeMK6T2ubvf
sqc+n/qZMYcDgjPa3w/lt4n0/aF87TvfkjS22pBDFFP2TEksAyED62Z7IVi49vh/O/H8c6XBAlSn
Z01T0OqQDjJuGq424uwBPEan0E7L4ZXs7NUPNliLRkqWXiz1JC3FSmTjbAR/gbbC63m13wcv+5UC
mlr6acKmh0pxaBOx+4uqi+3a/6cMxy+7Io/vv5cZzBFDj85765SGy1waK9sONUrlhkgo1xrj2Z70
aAxgOi3sdbjtHw8vQEppmT+BZ3VzOEOr0y1aisvn/ia7Ha2z265Y5i/2LhVWMYvwBejHc2jM45cU
/5jjQrmp8Hlc7GncXktg9mkQnAmWdnhjVitgv/uNvRrRbnSz34Q3R97jrl4ql1muk3LXpvGin2Xb
isKCet8dZjqY5thNDCd7adu5UCBH0vKUz4v9MrtP+IouTqfTAy9x+h4tM2U2QnlG6mZ9vm8Y9evy
kV56ZUrbVopzVP6uLUCqnuFgkbdc5LdWYEyqpfqUz/OJep4dqmtK4f9l5P730Q8WDkXZX8qjlUpk
FsVJPZ2YghE0iSaqn+OCdGVG/hKMfH/RxqBsUhwTLdajTIynGuFeRuiDDB6vo/9DFmIoltUNZISm
odvQMmke/Q93+dv0B6EZ6pGa1rfnN4vWdidm8IwmFipd/9JCDhMdpPeIanAem9mvmh/OOaMID5FZ
QdNg62JeZgfx5FIt6GN7ypfKxnrKx/XScPU3UdAvJbG+dvSyHSZmPi0+aJn8YhHFbnxHT9uHyuS8
UR5HmYPlClbQE2qwHF7mvMXiTXs0+X2/fmin9qzQfYOWPcTr73SLfLXwdbabIsaDrnXyzu3UszCE
gA50cL76j+/jSXcbYoxWBYfJBQtn2+2D4lWQciolyJ5pKSgfwnV0c5lc8ollBeUaz4AKb6Ac26fp
36912HotnrSwC7VQHpg88SFyYBTLyUWL7fK2oAP6tNFopqWJKbwzvBYshHAPVmA9SWDHOZBhWHEc
wz640pc2XBR/3MRgJMv9+WiqrVzdpp/q2+gx/bDvrIW2K9bH/NpuOxjGw0vpg2G8j7V9gyV8eWs/
MrKUD05Gb9ZNid3yxTULr2rnio4r/Cj0Lgd/rwW4I2ew1LCLRkZkCosh6S6zHFaX2HA5BWe4EJgC
CYctHhpIGEc0HfWTNx1D9J72cQzfldxRUOg990/1a9K5x+dmZa2129GH/lyvFQAuD5CeTnfxe1S4
CZZWoEk0B0R3j/HK8Vl6VFd0p+SLDDJd5ua8J+Da+tjAP+PpymAYBONfD0cRHia03VmqNuxQLvtD
ux9JZnlrYdsGoLd2WmS3T/tp+Fy9KpvuZrTtXumUwvfPLzyW05fmxYBmu5RejVf7vUUIeY2JoYt3
/y0I+7onVdCc6UiTIPIPNpjSLpuoN+ry9vF5/bqme0e4bTvHzch5jcXKIIB9+CvgldSRKkXxzReA
PkSZWNSAHlmtZj5YqtlLNrnD6Ymck+SAdYj8GHbPEdyg+GoFZWF68/fjHPZA/7j1wbCOwkpqjv2x
vMUGztH5AmZK+kvhaySya7TMqBOQiK48YVkZsyTQWkh7O4sLXwbmAEfSaSf+b/ErYUWNpybfSSHL
iMH29vCwWKyeVjSKgVkfkZGEk/hOfIbpSEGsZBG+WG4Nr+Q/X39/PNDFv70aCmgKq4fGsBkcC6iv
9VY2upS3KUtYPjULP6dVsh334JAOy9zYJPpapt+a/noK7Afyt2d02Lwp+u+ouv3nZ/JG3mhLzW8y
8mnWj+/2oL8wfB7zbf4gfmobCcE8qECMLMn1iC+TuiuGCnyJ7EnmPF2c3W43mc1EMvJhBgGGX+0+
bzBWvb9//3zHemx3R1fl7G422/HNMPj85K9M7lYnxsfLbCX+Br/xKSBsGaQ1bOIm75n7uffhRKMR
b0uSm/HXV0QYFXsYKka+cIZBc4vE7oCiBbc7V+wUoJcYZMg+Z3e5h7HXCTgLY+yufTi6n3HwiUL2
5h3nGcFcEEMPuAbFsQ3XzrjInjtgIyMpBuyPLwPPePH2Dq/yO55BMT239LLkU40MWR38/UYt8cL+
nWvC/QELaR01v6kOO16jcp8XjZ5VO8I2amQ0cFBqAEiQz/cQuUSP4IxVUTv4QvKqjPvzjTTygc7n
nVf0Tg1cB/fVxknAqYDs+mDHHGnrpnQL3Rv1HiYSCX3UsFoB/+NkT2cGyAIruGDHE7my7lTbPQQ8
jEgBeIi2Obeh4JIERuNoQA1AUkJojN2ywulOO3s6VgjUGNHULs4Xn+YA0QUG5LxkGHmHxgVplr4V
smMaTklvGnby2AbhHYlRxUMaNNDiYP4c3ZMcBO/ltaq6PTgyM/fFozQNVZYlGLHDTPq+zdQolatq
19gOG82hdyzDsT4SwszaMTR2EZlOEKwtsShDrx27EcOKkR15auQBHLWkiR35GnVKhjl5Neo+0Ak7
J5OdPXlNYLO5ewHTVXtm6lqYpNHAiCcUnxKnTck70lVo+THmoroDboqeFxgJn6NPHiQO1wSqFURX
XCFjVz56/bP8oZGt7x2qabhjS41rd17M4yGVnzgEQVbj8Jul8Nlwmh5nVzcDGkOY86a96oDRyMzy
kSyn6pxTR/stlmhizsS8Ys37e5AOk9c/nuzgBGUci7CIjlK1Kz7L++y9v7186A8n1kCo79w+ieDW
laDuP2C8Q+b5Pn4q38NHdl2gexjuPYOWOfJEEof8z3r/qjzYt3/foTE4E/24w0EWSFY7/bxP5Gon
Nd6eXhXVjWP3dHAlCMwH18QUCOqQ6phUgQ9u2TuiTH28VaGE3tel05YOkuVK9S0erCxeqdE6yru+
X5jPHRhuTuvgYYE+AUz8dLXcoaUU8la4d0q4Yr07uhCK8npz2Pbxo3oXv+mas8eSitCFugL4RkYL
zcw0olsCBdqhujpeeUm/BPD/Dn/xiL4F8GFvV+wYUn6bLcxLAKQ8eqrvtNZV3iSsstmD31Jy7/SD
PTc4dUO2+/sVqD8jGdGKpHMNnMhN/vfv9etKO1r7rql3Weg3/JBZfXzqaTb6C2o+ADVoCcbCEpsx
Jgh+dhdHOgsMfZa4xP5V5sW1y6Per80xqvo9NTes3+VN4uYSc8qtcaxk2WrdOPfg+f199/qvA+i/
d28PNla1qE+9bJzqnfFMDz46LuIxLmeqXnifbuN5jSta4eSdc5QdfIdKjB0lx8Rmpfb0XpRdQN4k
vdewjeA+/Gy6zed5QilmgvUWSRz14+iX02ilz+QXRgJEojJ1RX976p5Ycb/MfJK7eq4ACEdRlYzV
45UwfEii+M8U+fYJB+9nX9t7s6dysAs/4ZIbRJlUQ9DDHNwI5hT06MZlR6HWz6I2asSEwFMlxREM
A1hs4O6Kx8vj+SXEEwkCne0UC9o26byx06keT/o7Q/Gt1z32znB3LSdC13ctLtV+fUe2QcehoXOG
Gibn7cOo1S/msdopJyBs7uXiVLVb0OwMjCjy6t7lB6ONRhAD/hQorTv5sXRBbC2lJ+39QsSGFzeL
ECcPzgeZe+ZPMdAyt+OT0KSJ4V/vypYr/FI+WYKLyt0La04L3hU+qNdoF/bPOJsZ89/PM8z4G+m5
wjniwrLKGsNerHgkaqDnSke/Bo7IDKbLhLujLfns1XpwBFUDxs9wQGPHwBM6TOF9AygkGtiDa339
Rwtf6/NSuDnBLoWK2LUVh+VvlLoYHXaYBBq4Onoy9pndG7OxaB0V9j6yHCIozhLP0TNHZ1N1aljb
OA2ygEWsbTBXbAItYIoHl0WQnDCtgFU6ac9edC8O6LawDaBqqKmehpeH6l4yV3s7FS7tWfXeqTgx
QO+K/Szz+AdZGlkIFcr6hS8hOiDUO3mJEhRUdmSfNkbmxFkTQUmleZV+ZSZQlf4ZdOmyasClkwzi
hS+G1relMq5DbFxaK9lJwEPgVB3Anzp64cfRNLJnub1ow90e7612U2bjXmLvf+DPSLFbF0FPUpi+
J7CEWBEb/v40L+NHE/IFyQLLO93m5T1hBraZtTxNYeZjOkJIgC4U69/QtZJxFzkKOzd1pZNXYAnH
C7ktaOP7ernZmx0HpNbMfqu/ZtW8Tn0t357xhOzhijpRGahsYZcg3da0LJiTfHbaxc062l0orhIJ
4B2Y+XSn5dN9O5G1F8ledJxoQLyy8pcqoDO/bFxebnmLLlWpZ3CdQ6IONYDuPMJCzpp0zbbehay0
CLg+T7kfdoTmyqaofVV/StqttgcM5UW4Rm2j4yxV/X0SZDjh2cGxm8rmxg6nLGwtGfTjUipmFlq/
dFxgzxlOrHzanrxef1CVud66XAFwQMbuhMDmCEp0JUczm9PkMwEOBnd7uM69n0veXnPV1OuaZXke
S3GQp2uMcsLRY0RIettcxXT8ss4wPGglFf3smjlMWDR7KqyKoqYgqgHWFd4HYZXzFnLUSGAdXKss
/bJvUm9T0UZKsk4eYKB9OdhtWodSWdwetiEU/HU1hgt3paxCBfO3Ia/Rn0XmCeLEUKIsyafzqN4r
yS58aenBV4MMyoU8aSQv6wI5WrXJsgI4VC2b0isgNz2RUeZEkUDwqB1WoP3BKzr/1IzPo6WJFIC8
yYl1YiGThdNmdeHolnPBNO0ei4LmEUmD9qHcwzOS68BMFpgmQyE7scNUwVlzu1vGfk3h+ABF3WOb
YVNlmBYUWugOZ0ucaGBHO2LlgOGcYLCO4VLrmyTuc1YeMBcs1AYe320A7qvBe7Xcyfo0hUXDvjom
aZRYNyxnde1HvdjGQsCEz2GyqU2Smb7xdHlPI/ZhX7o8dEeSiehlRtXibM7P4PGraXQaMwIZxdqq
wmL5k00FI4iMZuhbhvmZmWXh7poobnpn9l58J6mOenZ61uyTIFQ0EpI5t9UnHQR9us635WdiTXoa
1BTfgHDarImgOFR6pb5qT4vS3BzG5ueeJXo/TU7uybg9YFrM32xJMLBA4wDceRfTw/JcalmA/MR0
zY8EuT4+8CPOJBOl8JPOb2w4v4GhTaURtgHBAZsCzgTGmH2sLvyqXR6Bl7e+DPbIGJvpJgXNna7K
OJBg4bZX6oqyCLkHJ1vG9f+MuOEsajMtS49Kl+y0OyRAu/SmWB7GGBLcag/RTbobXStkDpPzIsD5
54KDslK/77QGkFGyu+ArgVWvjwMqlELIrdHkeJNdIZt+tcAOPp8Br0nQPDXqs8bgUJRewlNOLreG
Iwj0Wd8hL6mwzFwctvmR1itpqWlOORaJMlSaLZRjY1EspCDeyC/7x9Fn/9L5Z0HaTyj1qZ/R/OCd
n6HpYVL+9nds+yNuMlVIDSTwFew1hQ3YIJ9njOpRSM2ovD150Qba71yeFLN6XI+x35nugzqAP+Zh
FjApPIYw5gy0ws2lDV4LM0j4k3NQQcWqF91stKyn+O1OjRs8otfS6jLJIMX/fbfDhWp4s4MMnlYr
raElSretRuCOXYXT5aV7LEfLVHvZ7/Mro3RIiNQHlxvGYJB2o/YrOV2C8kf0955sEhhxlxvw3yI0
frez4DKj7qV6l3Fnw0G1p/aTtcX8JHISxZEw7X2Jnqx7ExXXS7/T3wEFuurD4e4071fHB+02f1Ru
Sa2vuxsS0KFj+gRCC07LZWBRbXDO22QeGSJj3d/z8RitEkJQoHiEDEThIMVZNTfX8InyMCk//NyD
yVLvL2FdZBJ06nZ97pKApx03z4gk3VDChxqBnPlRRKR2xn+/Xtn+sbtaBF04BYKox80H5tm/58Sm
1fo8tU7STsfCwlpCen/UHzvBaHJzRA61Sy7rYHkinQVD/OtnvoUtDD9zZClRohKab1ViVsVpYxH9
9or4gw3rZO9qFs7Qrk7XOPY5NSglgkxxSOCoY3G9i0vQkBDph37MGyY7UTqN6vSs4MZCoysA1Y0c
tCDg4VqTBSSRiN+ILX7OLRdCEPvYmRzYhcMoWMUxv2kCCuWYiwsnGUnCb4JeqpxEwWEQmVtb8aLS
45ccsRTayjlcxQ6uV+WqpL/2FBS4f5srk65yFV+9y9oG9/iokD3DpZNdlOouiexlPzNvzriVnDgK
ONqOk3KLkULmtrKX1m5MX1XEqTOMyVV4JjV01T2SJrUd0jH8g/ZL9Hn6bN8EE+v0KSmOQt6OHbzz
0saFyhbyWBWvVrxY95WzZ5PM465jl0GJD4sO+IPjVeSdXvh7Sjg+YNGDrwUWzxgi4WXBh6FiBZWX
Z8EUMpwOhzTL5Y8ZsdNyjudETOc8MIfILzV2OedMjrn0ZExTwH+zgxljmSAgdSjJrO2pOZ38Peh+
xPv/DrmvqsG3eJ/entOhLCt5l3/20xzcI7rqxX4NJzLSriwoXwnbf7aFwbUG4ZxdpWodSyXM5MIz
TD6yWx68Y+SbWYC5AknFUHeOR7x1gzNgxQtEPE89B2U4jqCqW5OoCtBaypaPcQFHo7jwGZR/P42f
OxeNODBiDbEfoC0a7gf72lDKKIqlXZnMqsuq311KAjw8YeVxovkynZWXSY4/457BEBiAE+9i+umn
neIxdAuwNg37VA0EPxR6zxOeMLN4vzyfX5NzUHQBx2oKtOp7cxi3/Lu2U9/GQRFdyZxT2hgGGJZs
KuR6iWhJoNNX9O9ColjNsckKq9+lqJWsadIHibKQmOOdnyXe0XAt2w33flONz2cvI6ONXcDev5Cu
kxzt7qz7Gfqb0mc9yGCnQagRDjK9G1dBaQR7Oh7SqcHP+5Udbwl5lWxmcxVpY3P8ghxxCtJw2itu
lHAwh7ykLzhq7+/JlRyOXkq+EODp+Wv14ER/8VtMVsSKJ9Ga99RRZiX75ZDgl9xzNdZHwWhXYnlU
uKPHZmpOSDtjADZSHPKW5snPoew+5uSFV6QnZSiM5puEU/TRctKldREGUfWyq1wyVKfKjeELggh9
07dFOIO/R2nzuFOPOE1c7vRFSpoZViNFqrt0XmGCd/RRNB3MQOn9ikYP0wWduyjgZexMDvYi/QPJ
kX0o3JD4YZYfW6/7LM/TsPQ1ZFPbGv8YBC93H8ymXf4cQqA9vmWqn54XhhGw0pF7gL1BaM7xJkE+
kDhAgkBDksw+s+CPa9nJOu+0bbu5DHKOp4JdUySyMD1L10yjusA9751umb6SDmEJRyF+mY6QnOI1
Tbvs6N4gko1mmjoh9VQExWlicfiFIEmSrV0XdF7yHyFIt/JpT4vdiwbT6CUi77tmrLJ2xbw4xbXS
wIqc6F69abCKXp244RbnBaQM3fjQ4arnUicLu3F9csiC5W/GydlrpGDwukKg1/jdXhxfzg/5YU3/
Lh90ae5B+MLt4ag0IscWrtqjBziRd8ge2z/IppMR9COeuWffQIjDAsGDeGfkJKpH3TuuvRoSfO2Y
qw6bn2VLZqTZJBCp+3neTWwMmaQVmWxKOZj7kLS5rx4RWGNKqwecWyy3fxvNzSkoZmUFhpeUEODT
PXrt126evXafkhCRjyiTsB16IT5Eoat95vWWKrQ2y+cMWa2fZmmgPxapc3xSbfQuCiNzQvaiqx76
CpI7Y4RM6Xm9pzQgrK+72iGZwsjvHrN3i/5sIh0NfpSnfVBO6YGBi2QdJdkSE2yG3YVuIv6Bd5YW
DfKty17efkp+j6u2E25Zf8YY1nsmt858OStg3C6AXthgb1uyZhi2MKH7NwRKIw7OjyjdC9yfkrFc
ece37rG+5yCAov22oAOP0cITC5Lajy/Mbie8UerJ6bPXA8lLp53pQryqJJfI9yH2oV6jeb9jbNHT
fp4cjm7egeqPx7AslXSecJSbps9oA48CPsLLsoOWjI88rckdy7cxKVYokpaIVzR65N77JLBSX5ZJ
9jrRYwdpYnwYk+xhUugn6LbSFLV/TxrqNMaaJGZfxA0tW+gLiizNQxj6B0jd9RiM45EcCNihN/bl
HH81dl/PoIZlA7GWbT87emwgSe9IbN6M4+OMoaMZzM14TIYom3fj40ePnPCEe0W3uTRe/WAEhsPV
CxWzL4uyxXoUz5LcZwPXx+dVYa5Rxahws1fpKw/u6ajNrIgLjSUvrvzs/vjCvRGmNP5lwU1VlggM
yERhTINtV/CGlHFaKqvonugSJ9OXY+icMCOcdR+t7GYg1RmbFTGLINZR4Hps7hL8obyem+L4ZInF
J9sWAbhPlnePSxMvU6GUHo3HdNr71GBYurbt/PhsfnbwyCpoPh8ZmhLCrdKrXtJDwN1Ta9OwOPiE
5Fu7h3AuMRaQ6e2yFTjz6uKQscM/i6Wg/5SI8/FrmXHv9rhiTaJzhlF23+6DhgIreYaXvCQFNjFD
97DWu2n/fL48NVsrqMP5kZps5isjL6dn7aXrXCma66eAVY5VhvTamFUrfSTv1hTBviGYGu8rv7/n
X2uyiX0c17d1MVEAesNUKJzL7tz6/NA/DiCJYVBNqtaPC29EUZwq9mlMEm2Uzxt2tWeqjtmcxCvr
Ne6H/aw6jp1NvXgr6e+P3/N1/WBRrRt5vbnguK8yv7AITVcMAwodLGblvOLsw6PvfBXJezxRLl50
Z3Ne+SoznvnoG8q3Sv80IoPsHEC7dutOp6s+WpKnQDJwICnslWuldPOHLsH8PX/d516qTet6pVKW
b5LxEUz5VG78KvUbJOGoblkjKPDgSkiCuh/XWI1mvsqJqZyfu9mZv5ZcidGGBBidCtU/kcPg6K5H
sll1djHacYiQDmh6D7TpU4rF/wZkf8niT7KmYcA/iyrQtczIb3GLCaafmj++M9JXIe9bNNpnqlTa
kmLtWldGN2OimGF/uNoK+7NqaymSTJCnACWwbYrj/8ZHMAk040D//o6zCoxja3acHmFgCgMWkQIA
LDtGUgXOq6Rpp/UkQGajsYIEDQYqLWQpEy6bXct2DpuHefbirhDIAoki8/5Vyf326av8sE8atZfu
rGeAttZzfN9jECl7+A68Hhb2qvLNFf6UQSUxASG+z7rQscdkthbc0mZEA1NqOfVr+iC/K9u/A+Ov
Vr9/Y/d/720Qu+vaqeksTq53FKwJKg8vxky6lydpig9fMlX88rlwkd2+5RwTXWNhP5f4VrbQpiZa
M9fIEGJ+hn0SCxcefq9h6Z7yoMQW4ujVdXDPefPv+x2y6X48y0HRUi5zO8+Tr5GU30t4tMrO0bsN
nbeHF/ZGp1wQeTrvf19U/SGzGLzAQR0xU/RKh/7JsBqfFmeI30LyZXkCLKxhIn9xkTlMKrrBokkD
ddnCvZNML9qvaHYISO3f6lfOMz9yGcMhNchvRWmnK2bBHSFYfeV1wWqRSdarcJP//uzD3ivxwJHp
2LoikfjTtOGUsqVRe9CPurXrA8G9UOmS6CcIOhD6060L/Chx0cs1HvaL2ZXEiSIG32BwKoKRZdgS
xx3tK/35beK06QkKR0/9VrdFZqpAWkNAd2dtEkp1+OUUb6OXy3v9yJG/fdQWeOQhftQInMhAUzp/
qq+poZWfCxlVEPk/oGbY5sZgJGhdY/Zak1e7QzI5mcISE1x8zZmnoTDrk9LJ3vdSoC5x6GE7zT5P
F7Zekhn2MqcVwnhEx5g+sX8Jc7YVObf8ysD4KUlAiv/9BgcD4xDpTbTXeGTA7KODu9Qxjj14QhyC
yIfu+bNzeqNU3C7pKXuOPiU0IpSEcwcFqWZMDiR76P2NSTw5DTk9llEeLXSjDPVY7CEuro5uephG
nBKuVuuHaVBG2j+3Lp79t7dtFUWldLl5vE2Ii5fS6jDHxHFhvyn30aP6ihfPTTwTJsHFB7KKpnLA
8ZdP2s68SbY8zpYM1VpHS9yNix0WGTGljNDZb8vXUHLU279nxdAJRMyK7/dqDgS+iZqYR+1YUMe+
EPX3b0jYCMZJmqXU5jUf/VqYTmpItLVr7X17FGRZgNLNQuqPy+C6vwSJNa1bUeLg3ZBX62vkRJ4C
HIRqfuulI786i+/aHEBp2uzdQxmIP5Nh6pzNxfB6JkrDexhlCbEaBX4dPz3KpS/oe9MGg7qTUDyI
H/wHBgT2wafmzzf5kdxT3DbdEEmPJbJqtU1l2tPQF6ioCYLKciF0k9HiB6fSmhQWaVlyiJThdccg
xYZPtCjVgzbWgmtVBtrAf5v2mmSjDjQVyneizPJtIJSKUmojbV/tRrjmPQtpG7vRpxWJTCmnLHYq
xPk0EnM0It0pmj2sCcsDY1t6bt7QSCif0r3IPb4YbEtfgjbUHZzJE0wdaMLFSaT1OR9ItRfZQc1Z
qfe2lT7eU6l+tVDb0Isezs5kLU5+L6PUcW3MALRJ0wRt4rE5q2eRq6xbxywdHQtJek8QYDB3Sk+h
HtK7HaXr3g9jrJBIhTonYJtNFeAxaOL7iZCTkrcbzWWcHunEfifs/ZIRjhCfvJmFEE1B3qeEhcSt
QCxEOaX3NKrPB4dAwATA+J6y1iMiHYlcLgk9vcXWVsHRFhwJ9gpgazkL3/w95hWxtv1YjUmd4T1E
zEAN6N/XcjaLPilG+WHXzvoFErLRQ3GXoHHiJj8oNX60T9mrdHuZNjeIHS6v+jtHOfzEjSDfqdPD
K0fyv2/oq5w2uCFV1iwRUtEuqA8LGUVdx3m7L5Pb8iVl42sCGzN5BMn0uSvYWmNfxfnm5FNohXn4
uq2wQxL0mxgXSp1eaM5JLCBInqekMMY0Fo1r95OCt2gNF6694AQhY0yvsZ30X57j99u2B0t0l2aZ
3V2y5LYKOggHwggS/QnNdbLX4nB8+Y9s20VX4YSTxjNuRKszBz7nY4MqG8RzG9TYvOs+TiJtIFAR
d6zcdJdXtHk/MF4c9iM631XMBYUj0uQqUkDSfg4FlQfOviySquZXwPRthkq1JEVFMhIfoQou7j2y
Dl8ZXyAOYW5PpiP3LZc8hl/OlNlp0QXajIwWftUoZIIbIUCOhYjcGvfBfqx80lU0p2LNxj6iZni4
i2/Uhx6DduQZeHMZ03BJtWBlTZGt+/U4naE0m/Wzw8Ja5wtzPMKg/DBV0ZzpGJ0ra+QEEPnSTYnf
Gul4+pTONE9X48S3n0ZTjMPn9UTb8tQRRn/GFAH3frQUls9/j84vXfqP0fntGQ1ytVGSNOdU0ZLb
JiCzNZ/2vE3TqW+gMvn48AgHasgfp2kxxuPqZlsDzWU9wBuAwsHeeSGDPus6Z4cKfHPVJuCHBBtk
Leck2vXFkUz+Cry+vb+OfdY4S2mK4ZC9Vp/o9vg8bRKarVLfHFcT4eJLLqXY/P1IZPvXoW9gUG2B
zJApif27hNSjg0zD4LHbNQHyrfb+SG5jTH2ROvJCmykqxruMA1J9+PWhtyO0PwakBmXvtLbGpGpR
fd8Tb93IpJL6eYlR8xZltkOZkmGH8HutfRQpMar8egzU12inP0hLmXYH+p98c35h6iz7aYkdSxac
N4VrqhPhNd6uEFggNxf2PHQQkAaZE9DTAEH9R2SE87vyjnfm0ggWpW5mLOmmYIvATctwyW6REwTt
B0LnQk4rnarsP4GRLPqDn7VeOE0eMvYQK4DCVT/pN/1nOgWlbBOU3aFOPZNtkvJ185ncU+ySSBSK
Dbm4BJ0rjIPu0VS3gM8/y6lO8cGJPiSSC9ArTk6SBwbJ1odG87K7Up3YladsQxKyqpNQJZuflh2I
9HV9QlJ6b8FFgbGmu2wgCSP+/xF2Zk2qKsvb/0REiMy3MoqzbdvDjWG3LcgMIgif/v1Vr/finPXf
cXYst9tWKGrMysp88slyUy8uOqnfEYGb5jVZ1QvDcBvNiabuCZkEWBO6sp8CqOdWI8fcTxU2fh/U
AToVWampA84DkK1hHBoOKOd/mSj/B0jB/IS6whLJWi3OHn+dSpteafM6Vgrc98+l6o6LyH+TbQKi
EGwZiff+5XHmP6j1UPpxxgE4B7/f3yEJT/NeK3mUYGAlfYLsyV67lNlNLDJMwJmyJfqK9UpaN0L7
oY8TZE2yF5EXVPx3ukJ86LXzaKFi3JCXgNuQ5AaBgYZnYPAlqHt3n+VQiRve59fXfbb5Eomgyb9j
/4jwIeQCh9g7fFPiqoqU0ykUttvtdzZ7+/gYnHPnin+4INzIjlC5MDSyexUhSaGJSxlJKF0tSCr7
G6JUeETvOQobhtguvrfLj/VreMbSSKhma08hN8n2JAHELlUghUVyemFqFv8Gm1AUIZgLkq5lbuGK
+E5mbWB6/EP/I7WO7KrYjQk48zTqkXEZx1uXslYAmxFaeIkQxU93gmWlJVAl4ZnEpojoFKwYnog6
+d8jp07/70bEwMFwYpD7HcCH2Kj+Q5Bp9VORm6a7MXC3tfY+ZO4I4hzd5Bvn95gs66P13u/v2Nsq
oCpefEzetJUcstQIXEdzXk1ZelXhDhYAbEGHM3uZ5lgIZ5MANF7/VqNuLrHx1dPg1v5L5aE7+ofa
g+wlPxVhkZjGROv+o/b3RE5T7VQ9X5Lu5aa9N8rFSj4jFKUGM6g+fqrtV3GfJxAxgZK1pPOdU88U
ek/tpzthve0eNkl8ADii9heb6XMzVRdRs7hJy4qwYbRhaW0orxOJvCzGZz4cpqA80aQVr+23ZvTS
9j9P86A8frSGnJZLJd48bsfhtjXNowkncBkqya5V5lFE/D8+deNgDPt+fG+7iBgAmLiNbf9cNfqm
qQAfh2Tx00iY9FPpnyno/+dSqV80ZE+HdxV5httx0Z/2ibqS8nUM0KMJbvH5pl7N71zf95GvEfML
3iv5nBAaJXmJtCyLTSbvtPteSd5A3WbAkrWwH97a7C0h2boUqs2uH1/kbnlD5j4ei2ISmlZQxgvi
o28F5oJ5Hy8N8vee5gqAPXJ9qGFViGt0LcizTZJts2qvjo6pzo0OV1MQh1PSLOImkb+yHI+dns9i
mjri8iFiqFDX3Wk/arYs+d1jJef7JAqGypWUtypxHncM0cBiV7cBn8fypPhy+WqWb1P9439P+n+y
J5LwVCEbDVOfc9JfRoiqaTQjMlAghbKFru8QHAkRIlZOwExowF4VcFi0tRBEA+rlzRGBfQUJhwr7
oq9EQvKEVOj/thb/yVrzX9X6S6/t5TppkjhPDqQqIw+6SM9T46f7Im3ZvCHptQr51YOIL8Gbo8w+
XkmE7vybYewfsAhTTdMMLDRT8nSS6vu/l1SGFcm436hE9R4FIo4TnjuCGktbBHCqyNDtSO5rjtlE
1ZkzbIaZTZg/28r/HqPp5B9shv9Vkb8OsZWetacmRf3Lr9Pw6dWwzt3D00728jX2Qvfujh56vd+H
DTGV0yB2d6XboSijIpJzA/TzZgxiD8WfI0BiC4TIMBNcvrFPZllX9xWhanu3fTkzwxGVO5/JXjfH
bCP+BTFkFp39Xdo1IY03F5qYLbsWeeXxBW4LGDO7Reyxju2HH4WWDXjBSd0feFExZRJZzHaEdxUV
HKMmKlHspb6BTkg6WfQk9Ahb9onN80UKgDsHkdoR9nSNvw0YL/NDv2wD3QEU4xqo4GxhwPyhnzL8
p+j5tQWeIvLh2jhigodq9jjAQU/sQglsInHZSjwKs+vFA6N8KiL/3SQELE9sOgLCNhy8JHBgS05D
7pnKuaTOFe4F9/qC35h/wiYZeRnbksFkI8oysLba/H8PL4Gn/yC6/3Oe/bXxVPVw0nv5+XwpMN+0
PiwuREuhvWZvjXq81VsMNVVzqDRwB+RdH8W3erRLu/2do/szt9N4J0mbaDpXTvNOnzd4VvO1Ni6l
fCe95c8gU1+JYYyNsAcijq71POgafCyhUqyMx4I7sia02HdvIbfim84aV0YCYrUJy2EndesqXpLg
EgmdNq9G/GHks6J5k2U3XekGAHfbIs0hCIpmWcCMNgG3vwXg1EF+Ydpp+z5ezcnWKBegnxTjvT0n
9bY7rUlA2+MtT19dDZe25JanV/KDJPU6HV8IHFfTJRcP6as22YzP1+75KuUv5fh2xzQrrw15rtYd
W9teHjc6Sog+t8ZQAq2f4fVaGffPSDnfYQDQVnHy/UgOuur3svvofnTzUGYrrB969JFqvhwBkFic
ZHcEmMnSxvZVp4eBYKRyX6Tusz8It131SjbjafOCdWRy/xcqgV8p8tfZ7r8W91/6qZmmZZWkkTj/
DuBQvtRwsK8sso3I7B75EDm6H6hAfsW/mIzU/3v2Gf80+XRYKyBFhX4bbOF/C7mbKp8kyVSHF23T
fBAyIROOgGqMmga6gZTUce/x/lilK6K3CIJt3mo8zceMjNyokXtQG3gi3/qajc25BTU6bRVMTMwl
qI13O12Na4jfOYVOSWQ3I/LhOYSPt/aVHGL4dgGZQ1OSqna51XnU7rlKdnrplJzLgtMiI0nPpv9K
vxILo9a8iXyjEMb4WiWRdjDEXvKqKv/Gk/8Px0rtP/rD+uuo/YROvpCfk/gAikP24o9+la96wmiw
hj51pz2Oq+wnXo0XtvN/9awSQfMPokCHxoBMXFNLN36xZ/+hxY1KbqpZzxSc+MVcDyPyWDscANh7
BLXoJ3BGlHNO/CwQd3R0H8AzmwG/HaY2sGmNfEbA2RfTAAuFk82LOSyJ7AwFZ0EEtECwWA5Buus7
J5Oc/YpkO3aDs4VIPJgzNQ4ihgcvHb7NMow9KGhI+o02wL539zS3DdgAfCKm/WibEVadLJSvyavl
TQlUDUofke9OYHWpPMszAulLfQYKBxB+P3ebB4RwdrIVZAKEjfqd97UnOI47YngXYeV0LcLrxfkF
Ao8O4xMJBkvcqypmt9at3NR+7gZPhUYxGe37vJzfyA2Pj+x5LHa395F40RcTHINsD87Uk13FVtx4
gU06JEIj6PzpItvlm2qVfAJl5cwTh7Gb+HE4wuCoBulL4Tf+83X8IfH1PNok4TRQg9xpV1y3s7YE
ojb+zTPdYW/Sgaie/4KG/0dVA9sXR1WyqjAt/nJFdoVVdupUjg9YvoRp2iDua39Y1a8DtgOXiAz9
Iycn/bxzbeSeZvdzfSFrDGXGNvhmNv+icrDw/28AAqZQDDtQ+UGvqpt/A/TbkhS/imxmL3dtVll4
dJz4YQPBw7IIojV3p5jOUCFUYjIcpZ73SQD68ZSEneT1xVoiq5rqVu/gwB+wYV1vw0yJHLVzyoGA
Jm/ARKp6repigJclDzcHEYldE0DuOaAbgHsE7eANjdd5wP7wi5noCdgyQCdzFvtFJ+fYxWMXBLNG
zj3VJv6S2PMx9rMb8f7haXSNaPEkLrzz44drdL4GV2dHhJbzKJw8D9q7QwwPQKLUXFRoNdZcYoJj
1829Sf4WkzUa1o48TKygjX0LrLkSFrFf5iGIv1QOhtEF8Xc3HY7shFdhrMTKSH7ASVC1QbHtVIbQ
4QUWUrL8PhNf3/Lw8ViOZgD7gKK5ihnkupfldJdLMGLLNG/dFhhm59e6R6zQnxub2B/xDd9scyTg
1JfwT0Qj4G0ni/2YFIRPfIa2Yc46UFiGrRIEFBMKJMK1QUF2xK4QiC/jv7LzzskMUm+F2lL/Sb4h
9IKiJ3OKyTKv/BOEB1UwcKoj3IRIfYQ9oL0yso0WgqxZlLmEyGW9Fxkgtmy1d83SxvlB1F82cSrJ
GZ72zXJ1kDZAbrEVoVBKNkH/oNuguyq/KONE8j348vkxc1W0rIcz1eAcEp/5MNEcPqSZSzFECCNS
JuRDgNKH2JyTB1y0IZqHhGUwBXD+z1y+p3htIU1dfuE9tdxYcQ0SwE9dEPnZyePP3HKrqd2PPvix
CO5liZD2ZQkUguc8Xf1Hxj5fg9a1CzanxCOAOX4HzEdv3DOgrxjo5rIWNKTjblyUquy7atzkG/cP
22RM1EcdwBXBpO6cFghK5bxlHtnVf3TnNo/Bn4+dn3WhNwEkL0jG5tpEkB+cnnOT5tX7OyMC3djW
ghDhx9L9OwR57sZYSG8pHByjX1E1alnPjH79OC3hz4sGmPYI6Jsx4BgopB5ALKMkhjcRdQMdrTxe
pregJUnrh2SG3VTMh+TdbAlTA8/u0hZLC/qJ+4DLqXRxafWds7lP520dJJJv/rRAZoHXPV3tNB9v
rk5Z7SrHXaSsKhJWn+YlsW66mw6OebOfHCOS1fM3GE7HmxivB3lzywO99Bsd3h+Cz5EPM91cGPWm
sYIkXxLsyWqUMacPr2npIk6Io7tDrjEvFIcLa3PRpftOXkeGB4+ElL2ybPNoQ8xoipVswqw6ROXL
nbum23jCQBNWG9RycLu9y/WmjzxpWHTt3NS9EdQry650JXXZ1RsjW+b1gistlMiZ0vmlDGEhy+o0
9SfyPDM20eBMTKL/lVtsR/34rfJHFsE3Ib2mpwxuQ80e4p1qSp+J8gyLm5sCQb9JkPdiUD7d1UAs
VpMMf3JzVO67k7IjJpZaP5eJ+jOomG2N/HPCioUUhBPbPo93SQIgTTmdu3z5qLcGXAhD1b9rw4JK
3pSddTfnuZzPrLvdPF8q7VgMNz/fSwZYq48M64Nu95KrN94AORgqWD+4k+e5BDWQOUmzqx+QbkgT
+0nMs1wRSfVwwLoWeD6MRdkRWGi3Fw2OFJZG60I+Bqjrmb0+70iW2TAGpbR+YK4Entmv9Gs0bgb4
xzgwldcs/mI6Grf9qfQZPQZqUA6ZNTpkGvHh3nRT3JmE4oa35treyBuLlTkbFkrvJZfTdThLpTi5
NNBIoE6wT3/Ua9kjvTn/Jrbx+/+Tj9uAQtBaZp/jHEPQPAqs93IG0tafAtcRVv1a4GbI6SbxaWpH
QYm9IF+LQp4cZEnidaxnXyOWjSgQl45YNjgYcXEzFyd6iUKmXCYK+5za4vGinGr7VWy/Pi2wwKCC
iOO5FiNboPrBLjNVdimLzqx+pPoDGO4oq24ikW49fz3VxymBUPK4pruLeLpsO2z9xL7cgHxeY6CA
KfuDqgt0Ojlu3FN5gmcFmEG7G6KdPNkO9TbK58bdfarXePJWcLKWwlT3HpmvqK6V9k6itbbHKlHT
AOqax2QucVDqwtN0Zw2D3d0DTIOc5YtmVfbtMkNji1f0Vzq3po/1tOHYta/FH4zurLpg+YNBG6Oe
RehU7Lbg+UD8TgRaeeKS0940nP4MBv35AgFFhzKZYDBe3s8MHYE57Rw88pOk6K1LzP2ouQbDDmDp
yoDmkSePnkyWz0sUwfiphozH9c+uWTFcjCIgcOYIQHYQqTf3wYZNZM8okDkqE6Q9QC5Tbet9083y
fU26SigXiGLaU6YxeuppnXU2K/AU9keCh1QQCpheCwidAmYVVWILJlykvagQU10L/D3zqa2D68KW
SSzttt3STLgYmUv1UfnO1/mewINmqx7ZlJnzQPylyEf0MjNwWsxBC0Vs7KjIi2gBwdo62d7Wt32+
nxzva4KWim2xfS7rPedGwdTGyXc/HKX3x3k4NjiVb9DzvTeHxxmyuL0Zfsr4gw7NodlOj/15cqwO
dM3jXBPVVO7v6xr5cLMV8imMzpT/s+OiKyu/fgLxHbHn8Cf2/GfMFgvgtsxaFhQODpCAKPKqXU/w
cjVzkWBEOBSSrR5mWzOcuNiA5iRqWLYHzdNwLBB3vrVEZfoj/U8o3iTILsO5uCQf7ba6VHzu0bQY
ZUHnRxTIbDgnF5qj3QgwBiEsXnzgikoMtU7EQine+YJIM755Lk8hw8z1RJnxGz+guvChZ2P4vS7+
mBwndFY7/2JVNvP2cLo+ziMhAwPf80gZkzVoJ25/5//cx5zkrxNxdjqzwqfgB+Yj0jrexa88gV/R
23gsPxEXx5/cwrysLvwIgycNYAIC7KDqrAJ+/1MGw8xn3qX305W8z++iBvk+Y2yHY7pvDs+lGZrh
wHfpPiL76XY40ojnEpFOk5h6wxkXJF8VF55IoVSYJzGjKDS5PM7m9XRl8dAqvijw9GD1iP0pZXSi
nXEbtEzzURTFO1U2ryUS4Ez/mVcmRnZpDoSTc3M7FzMDYostXTYv9xmlC5o5ZOB1dIhh8Hg2Wuza
vFKf+IMn8UVzGI7ZZXJMLn9qll0YVh5Jv6CsmlcaxQ9/Xsl38mHeiW2BlARLSXPUJxipaSPSvJbW
o7EXg1uyFuKLmNaovxNLYmzxBkqGa3EuSKjccKRQBUcm3gjt+pB1nzKsd62ogqYNKk12aJAxUwcy
h1Scb6P3qaBHmjogopi3gC7krSFv+/ssm3jVx2n3uOa0VD1Pz+q5ZgWy/hAAEyiGwHAfzJ0Z9n47
b5bSS36Ot82h+CjYdcCZoIkRxzAy95OtuRtC3ccvuOUuWq/FDosQh4/F58RLkhmRPgW4dgIgkS6x
nR1YtUhjyOOi0m04QODmIQa/2jAYMGCxpU+JgipcJoKIwqQkOhLOPwbt5lbfqP2EqFBih/i8z/la
SK1aLHXea9PhaIF0I8qCMjgUUAB0JixOrjflVb5noz0VBDd4luVzBoi3MW3Vr92huBiay970ZBMn
jcWJmAmbykEz0LCurW/jO95SI0aZYw8Naw88DQHZr9lVZq1jLHV/uCrv8YUbWxWA30wBu/e7KEqQ
WhyWL/c9ZAH9uThglJAxr545s9Bolhu0X6InVPFIboY57E6AYuF2owcpAywIl3GyRppzHRdRD0Q8
cVQREaZi83F4Ju/MVxIBIy4OFXNJSH0dXcH6RvrQjcNjmdydci027pPf0akE/Rbu5AwblXo0yG1Z
X9M1q4i9Arj23aHbqA5V4E8GhglGZQklha+Mn7hg5IgNgorGWjZCgFZ1BLldxQKYxYmYSSc/OZhX
MQqte18jOebNy+NzPNA6Mmqn+xSAs0L6dwB6Cx4Rf5CF4uk0rO0rW4zUOMVBD6tDgsVb2Z/odbZM
nJ+sQsXmHVnFgU81oSXzFea6ZT/OuJau+m6KrPaA/HM9QgChSwQZUTtQZlmi+3inLXxgrAlBo3aI
hfE+h4cNMcMeODUWtCtFB889Gm7iyYF5As2TAzIRT8SQFi6dQMPpB7H0IE+hl71mQ/JnEsgiMhnV
76K42/1kw5X0IZXRNLEPoCdQHyBzSKP99I7LIF3XxwJZBPlRva7mQEXzrhFVpKKMARUtlZDDOWKQ
wSXywWWbf5zZzSuk247FwuRKF162lQEshqhvEBG9c7Al7DcDswIgE9GpiD8RYegBvBcX/cpqRIwz
iPVRD6ERxzdIJFnuPCYbHk7r6B/0GWDVBIYt78do3b3r/slHe6m2aT67IzmigDg7rBpL9Vqoos4s
bnie2+19Z7z1o40zEpEyN0PdtnBWBNQE+e+jZqMMkTZE3ML85Z0XPctSzS4wBmUfzfaPVIBGDZ2j
RbJ3NpOquDkt6FcxYE4zN3egnr4NkcPObecDIc0sOjo/EXuy9Q4X0fFxZidQWA5gBZeTo5mLyVuI
gMAMZRYtwB63UtDhj2G1JR85mYgu0iiEFD1wupZ7ZEh7abbMcaQTAkj6hl+kg6V9AMtGRvLYyffA
eGsCNWcMFx1Is7iObTE7TPANx+DHgPNzVmKngPWPdrVLjFSPM5lEl0I9XEb7YlsdOuLLfqcnG0aD
SYY5yCbN/gZ6/ebw5eNMkD+qBGE+5DRYMNFYLQqM6ezo/nN5I/LteAqpEeukwjzC0jvApxXlRD4G
zECGiMYLZQLzR7ZsOSX9ig/e6fs/043PYj4llDBnejB1byYdVUPbgpb2Ox1ZVUzHeq+e77vMi8LK
4wmjt8qP2mMGyuyA4lioS6F1xOKsRgAila8OE4CqWxPE87nQXYjxOBkmF2Yh/YqUjd1uWNDn01/Z
y/agLbsXoSsSo/+Nz+xmo4Wyn4a39dRvAEsRm/d+CpUl5u+1euVRhDoSLRRaX80WkUePePrn45oc
yKj0u5IIj4ObCpouepllyIyjBjScD3oWUhGEG100gs2whP2JWaMsny8NCqniYRNieYxL1AwQKe8N
W9NLs0TjBCqyFxo3+wcj9udJVEa0hLlt/Dbpdzx5DF+yVfFOX/LON0BMlZALGWAxBFDC5jNqJU5l
j3M1132V4yqBOiFbLocnhB91RFf+M9NYLidTFPanFUg5dmFe7AeU/ac6PIeLadGfucU73/D+Z+dA
KnJ9uVeW7UaGY3Z9W5do/CGbIKNPyVzGAmIsmc9s1dxL6PNMvwsmHRNxz9QHcd+jhjM8CCbkBQKT
PZm7eEdYIF1ZFPdzdik+qD1HHOYw07o61OfTVfOsRRk22/4stszCLQ6lPOde6s/sd7ifHqMBlHXK
QlYhAoEjDzVjCCka+X5HKWRsuEi/Mr3q9bQW/cPOh570QClAb8XI2Inqsa6ZGzA1IJwQfTojgLgi
U7XY1U94DbQNeDEPGcKWhDbxPDQf6hFzKBXmT5RsPC8cEvqVeYw/GrGbs9zZ+rALMIxc1Z/13yGh
9lAOie4Qo+uiTChL6U1eIqGghaDbuI+XGA8SVP1qKdSSltOxNJYG0EYKuWEXYuR/5WQ3vnE9fzLw
z2V2oXc0BuPYbTD3+0wrh5gq5AnVz8/ReohtaSNkPhP8V8hSCrewisWehvHgA8VWFA4OndMgrwv9
yFRh/4XGgi5CxIgJO3J8ETOBgjAHIfrQkn5VEeURcj+T4olV4L5uQKyIO6keL3qfYtFwGH6OCo2o
Ll8b9znfsRj/NIvm0lBkFQwb7L88jtddCUX3/E4kRD6dR9W5BrGA/Yfusb6ZLjyAMiiVH/mO+jIh
2Cd4yJ/vaVJ/fi7/PBedkQ/aI+RSnsj70xJ14EuuY2LwzZRg318eDUrh6UxXmswOgKynkegkDNGB
g7XbuuSWPIXVlptQ56xNBmqS+lATZiQnanYsuJ44Gv2qeXzNKKMI8jDqSLdwH8+mF1ryIMQ+ZzGe
ZJBPgbrwG9XJkjPDxASC2Y3fUFVoICoYf4oj0xz74a+wZ0Hcz8Y73wHkZP5AVvI49+eHhdoi6pNt
OwerMft3NWdSUwMaQRchTFgtomQ0mjOjywH2ecggOsZ7f+Z8ziDpv4osQbAMwO8LKQDHFgPKTcUl
XZCCIEwuxe+DmTvT8/SVZIaXfI2wp/Xsg4wjMgrRxKAzfIg4ZYmOmwbtZuJmc/XKiLAfxITwFsne
mqxL812qPpRogblezjz5u1km2y5aMIVwVxitmxZOt0RBFlsh4edsjQW2E+f5COlF0bunOTwG8EU0
QnRxKOGZw+9hOVrk4S3McbOZfkczJBf/AQVwN2L4JvajGqnBozHhnmUiYzkKY2+c+gwqsoI+fmQB
+jcyRCdN701sIhlKIH7FQgjeWgmZvZjzJgqGFVFst08u0Z7AjjtnJjYxfkNIsCgRT0m0mEquoe/N
KzKKqrTWfHpED6XDkCd81x54EnKPGEWMQuvkwi4enSyMtSt25pG4/m6QhH5ZVotJfYMncYUZdGQv
4oxzusqgSTjESEKhUyZrdn6egOOE2VXkn1zMTGAWIsWvdekn+HGwLyiwDWRhdYO5OFpLZMLAUZJX
HLDwfjbQgnxzkkdB7SNIzhY5hPEp/6GEmw1YJubXDapFuxHKQ54FsvGtx6tUrAxlh3tWrFmyW7G+
M00WfJk9R9UYW620Ho5MVvXxxY2IAqA0HD6kdS7PYzzq9DD1pvVG+soMpvMxX8pzvkBjo+J4loxm
dXq+iuVLWAcWDUZAWtMDjCHfmPWWHYAxbDr/iQEdG9jU77svTrWDPNenPl4sEz2bcxH648kfWHSl
b3CmATyDW0x3JbY57CNYygM0VNTlOLPlA3qlsIqiD/M7R7xm216qbbYlD4XQB9GLEA/lmXCjYv5c
dnMISu16NbHb99MqZRsynG7wSs2LuQf1RXqbvA6vD3xHn9AGL07L0Se8/e6dliCmbON6x1Iym3xH
GcEyMBbNiAtLYQAC1Xk8KU5GZgHXshzYRk9OBHJYh09D/uV8UH/Y4GeQj2DDNr6yl64KoX+YTD1s
4Tfi4zYTnbh0G5eVhKebVHuxoK7DLwVupWptPD4FPhjBE2rrP8aCP/QUWWxDstBscCFBoqdBtUGc
+SuOs8dnx7BCIjTANz2TEo+TDg6UByQ7OLCfbll70HxgKQqgO242eNsMy0dwnQjCAkIHo9AgTIhA
F536tXwt4N5LnPErmTjlxB7W0WyLb+Jc7cmaaj8DSPtKwOqrYaVD9vBFLXvLxQekn7sLRAZlZd/3
zAvr3QIJkXIaKT6gWPDRe0J2m+0t/OmBPWGBgp2Mc4NtivSvPvaY3GFBMLRRAByM4BY29lAD9LWe
fzOynPXQBg1Pno2Q7ZKx8w0mq6AI2H2c7EPw/OMv22CtDjETEANTr0TEc71Ugb3xADcnKUns9xxc
9+bPNPMfeyV/HQrnhO2S7IhY9omLkWf9vrnh7MAkxW2Rg+tKLV+MNsCFlAPtes5UiEOhkkItOVaM
AiCPyHsoPmp3clHDbN6+l0H+BcelNoeQmcMxWHmRZTYBLtCv0oAzwdQ91GAV8I1gKDUIBUBcnwFR
B9h05+wWLyLY4/nVfOkKkLbar1foXwCcCTqybFD03k8sgPi9DoxCIA21xS00t6CpnXqN7RoeHzBO
ITvk4bHm3MVU0xy4OZ64VD4AUM3WBN3b5qZePq+WLx85PEBtAeygl+zutQqH+Xgmww6hkwfYpkSg
841gSRdSM2V2Amj94Z+C3ksP99iFMwKmjmuLaR7YI+eR1GvgtVjJGRtQcP/QVrkCicLMrJ34CL7p
zVBD63XyUjHKhF2A2C8dpXRLw70lzv3DLGYKZ1biiUk7hpVmgNG3Ae7xIAsmQLMBveubGtxU504M
WmOnva0R5EJ87snW1mmPnQ969FnypWHIebtDVaPCDebzAQIX8xSU3byQXW1wDEysB/2+IabtQd6a
OdQ5ZgKNSxRj9OOwXezLRrPvE2wTGLWpqep0k1krY6ewRaAcaA9dvBP9IPLhJGvMvybQ+AdTiD8d
fo1rtwvg5I50uyLbFSxF5HvtbShFgAaDQ+sAHJlumrp5aVsy5I7EdYIz4Hgpbum+KIXwPAtCIKQG
xNilTQ3+BOk1wDuwgkGssEhXLayULKef51cJVwzm9sqxiAEO/v+AJ04NBhSu5smMIkipwiygFLVz
eecz1aACVB8AlAW1NeLLxJplw0oSPbFlCg5ObifW48/3CdEhZEmghnQGVX1CsGxzGVg9PiiyXYB+
4TMl4GWHQzsVRXHBb4HiKbwIHikMIRFvBK3AdsOzUkdGEuqsQjt92g91pnxpJweP4J8i+Y6KcAl/
ig+yzU9QORCaYnGZ5jx+BSqyiWwIMOliceDzn4u5nlIjZcEtpgBkY/y08f5p0BHHwSMOubeDupaO
A84jMRr2k9RCkn1PHYHxprQ3srIwAIhc6DZTcUX5aZruKNmG5UHzAwiB+BsyBvwBIUxAAsGvk/oA
BTLi0xD9pLBBfPLE3w/SbwEpmR4gXhMvpH/1Qvl8hPcUMY06zAGRetIfzPzULSTRK8wKiIhuK3O+
gc7TjclZ1xJgscDuHINhZVohVtVArt2T/J5IANwcihTfpzYsrHz+0w4+8xw5grcJVLfNzsNOBb6B
V/QE4SF4wLnLBGdF3pFP7Y37acCfgrR2QQcRVUSX0ZvNJv6GsNEnd8wGxrXbJ+ZDlIjUVZbkqYeW
E8AdM+0WlhkohnyXvcgnMSvL18QbVj0Zxe67/rX2vwkB8xsQudo+92GjzXegCcBqrW6f6Q4Af/by
+OFx+sMB3gGeo8EOnIIt2xgQXLD/prsR1sv3KaCQUQ2ylnku4BbNxHnSd59GgME2rb3+Nf4uXtiF
Hz80D6wFHEbtpdhiM4e8bVa/GsYsXWiLDCiCN1kZ0MbOdFQs0YIasmIX9UxZck571SXiD0gtA20u
wVqc78JTeN89LxNwYpl323ULy7XccjV+MdtyvFmKV+IEAx6+g1LIxmDvfLHHO+OcdhTeacu+CmpR
QJSH1SSyQRBAnwOh1ezeA7Yo7PepPeAsd5UKbPPE8/PVId1vyN4yB+QD4Y/iJtDsE8xk0Dkkh7FR
GQj5vUMVRNALaU4651Z7aecMK1FT9BPBPEWQ4OW+UxbenXEi1gBS3k1BsN4tIPJ8oZ7LMHlBYwGg
U80xcD0+C499W/cf+Gx0/wlndgxhnH0D1z7Mn1oAAVQTL7PpnpromqMxI0mFgE4KZhclhRzDBPYS
QsNBafSBh3A9M+MJiw6TT0fQOkBpgN5YoGkU0pk46qt+xEgGjBqNxBI38mWv/IJa6PrG5bP62kIr
gqcdcFG8xG8C9ATWOCBgM/jQRoXAuYrIy5vNHi+xbFEOMh/1Ctxf9SFN92z02JMVYyM2/WKnjj4X
1jCk0V/DCixKZfg3y0neB7xk2CVRggxY3nbTwrkxX1B6wDMRkwS5FiEAWqA/A8kUaJfH3mA/SykF
1gTi1TfG463UHcAxdAYvhTZVPr4eruU42HxUCm+wNoNqUdVQ7zedtiwnIbXjF8gWOGpWH8XNR1My
MAvASzA4qkDMLB+Wq1VY1md82SnufeKCxLrj/bmB27k3Nlep4+4kb1APybpD4WegE/LBPKMc0TU8
fvhs4oUaeYBpMH7DF20EdruRME8QkjjxrFxYHwWJekN4uIPCqXCkJ3ECGxTuVPtQeWbkxb2v3cm0
Mmu4A50edM4MYA2aFlYrVhuTqHu4zAjs1kIbQsFXOQBwTIKULp8dSFYw8cwjgCXOb5wLzVA9GxMn
qvzZikImZ3R0NvAffRSd0G5B1GDKo0Or2WQFhsj74sDItK1eqi124tsCrZiG5qVLbR67DrbmyxNz
AMQBF3qIuuAlUZaoc5wJTgQW4cpkiMF0EE8z2CaTjzEECBQXnBQd84wh32ce0GSY+JR2J7WCJo1m
1boD5VicL9F5uRHV8ubUJKAR5Ti0jjllHqsPkjgRNkPesiVdDf92IiBzDzj8ZuO4oF8kyDbFtMKD
SKEVRPscglEQsU6ATzA8LPKi4Vh6UZ/PPeRUGHDxvmRCYbf4MHFRdE1aYjo07bGGPo6m5YEcNFsU
W25mxLEoYxw/MEhcyRp74o4RxeBfmjH42OVxvU3n6EAwpqIUi04XbsnT0vxhQcWPOd1JM+/7KYr2
xB1weLVbiul0l9w7uELq/bCGg64gKLWdQ5ZyYAUpwtnzNnxSH/WcFSJDC6c69OjiEbCYoFuk4TgP
QVTRWPrF8obPHrZG0d3dpbnQI2KekMoA+qo14LTnQZiFQfpAyAilB9g3USIOfmuBB3EK1OggjAA4
wiKPsynjIQBdUNDmM2AVnIasRfytH8XEZqM+39cPpLQA5zwdldDr6fxOSFMnZroO8pF587ui6FeZ
RbJlU2HeZYX3gD4NKjas+CgLPKxeMF7DGtrXzwfRXA6GHkxG9H7xwWlDxrREygDciph2Iof+Tt5P
IIiwKEXOc87Zl1tYBpyJGWSBcFoD++v3pyP5ozjYI8wNWydWnEKOjE6PI5MVjqtmDnzReEOeASxE
LpETyfzhtAy4jo6Rl33mmmeOvZENNd1LnrmcFJsN+oD1le4q1CCgkOilaEVTTxxLVTIt31/jzd5y
lZX2+f94us/m1JVmC8C/iCpy+CqEBJhoA7b3FwoHcs7w699HPrduFWcfGyuMZkYz3atXr660l5OM
wvHEUcokOtqkN8ZIQa9s7NyR+CPTKV6jzVbCKxLuvEpm8RTdejsiZFS30tWTmlw5XRRmpO4QGLs0
8j/Z5M9nOey3eG4hYbanLItUl+YQvVtQGfI+1vwMIni7IEh3Hz+zxkw9gHW4n54+rMEqglKl3Vcz
8mcKQfZjBiGDkqi0QGbwEd2UrtjGeewpEh4PhmyiBeLwlWiSeF0l2LSKszAXF+LzqDCd9dLkLqWI
ArIftd2lShCmVAxT/7LfC5iG7DlFr8LMozoT+jkm+pBnooyFwMdl1YJ51i+56ulUqx3H74n3NLe0
BYRfaY7MrsFhqUzDC+HezTpy9yJO4cc5ExePCK3BfqpSqnIly228kKo9zXfLs5rzpC+4zxPF+OHf
4Dm3eEUauMIu5mrztqgD/n1J3jWbCZdic/PamLyrjHHBG/r5XOy/SydiMQekLVnaoo8kbmDjDMnJ
zgXXGJq9JdNzHT6kTLnRw2Ify0x07lq1FD6hiMhoRxMFlMZ2UVl3XNsrXsn/T0Ue8qLcCirayZ7M
5I9VdTUYs2y4Eyc5Rhp1v4VSbUqWDQlgx8iobHQ0GRESkWIMeA2MuWxY6eeSvlVSyKZTuwAc1Ws7
1agW72H7pUS+eAtQhPQWapVH8iHO8kBfmScXdoy8yhSbiZ7MJnSFTKpH2Xgs0HNMLkVptPCoHSGr
0qb0wzE0W3zv38uue/8rfubXC0T0povDGxmbZAzCFebZJnSArpmLs+ENbpLrmGMaoPkrCjKl0Fl5
9xJkEfwTzqe1ix5iBkqFSPoU+TXp/7mskXl4U3LiXIjWXhT+dqIpTW20tkNQwxnfdR399MCSGiF2
32SXfeH6j2OYf0TEConc6LkUMiWdyQLtzLB0CzOgLgEqI7OpJVdFjPnIfjzLFuM4eTEE1R81Q7NV
bRKCQHnHGGVDBzif5o1/l6A5sOmT/GMiFa3TS2Sf0AH8TCkHUOH54c05Jjnlw0QI5izkceBKVK9w
t/W/hxfM6DtSFUaz+K/kjlPuEhuoGN6Svy6Kr0sFk0QIL1V5W6lm+dxcrhrnMq212cc5Xc+f6m50
Bo5PC3JzjsgHDQWJqSgmkunXWb9SJvrN6azTes2JWm1Cn+ehWlbHUcAt3ThiwQvzsDdEjpLmaOyh
XF/8aCthqr2DKGueGhWW9nnd3D5rW+uy+baOcntRcJALDgs0uPlXnIJFqStSve1yXHN4MXdOJCP1
v8afFq+mRy7dLlcCQs9GZL5qeL7is5O5Dbfjzm3cnTNCSW2v6o9U87J4vaV7Y9Wz9h3zLZnP9ohs
/7rvPbPN/JpYu7GUzR3vHu9ue929UCZyZYX4SuryJQWWM+fWPfV+J5Nn2gLi50JEMUH3wyy+m55q
mLms0c6t3pNpIDeQ3D7q/OP9kf/t7YPPak1lmGrcmShREE980el0bmHn0Gh+JmkrKkFVM9X3z+az
+rmdfNI/izJgK0nJ6IlRNkrT0lQ8KNS1vV2jGB0an53PU+tA0uO92fksB5/boAMtGGSj+WuHnkGn
7NxMNRVPeqseivvAK9bDEQ8htGGtU2vlbDD32tJJqMlVsyxABqm2TJ/qNmhNakPpM9NDw1dbrZ/1
KnGhmepnoH2slx5B9IASjOvRuGntg/d06KZesoXmbTvpSCJizYlAC/dYv74PM9V0y/IqI4eRrWZl
0PmsxtWg2uq0Ju8epqc9EyLmLtxpbSep/iN839MguIWTuBwM77WD6pfloOnUclB1dqepN8mwfNxr
Lr4P4mMwXPTIue+C5jZo6ueMTM73S+vSmtyru8GlRX8nSRjt3FpSFIJmi7FQJUFGsKeipthDzifj
NuyAZ+rlwDsYNSXatVw8V+0sg+Qu6bA26TTHQceBRHzmwSe+YrXauoXVeOxZPpvxpNqMleN08VZn
Wat1hnGu+pmThnQMPH9w1p81NQsc3fS/1jAVJ81Q4nWyDOI3p7l6s3NMbjHkVI1ko0fJO/nhybwn
Nehy1VEutO/cGrnqsNI8DTTtXFXbJ8xHlVGVZrPHKxB0yAafm+/O0I1NN529Zt5x55OQS2NWqa+z
cfbYPq1b6YOw0BbYE1Fj3RXqhxMCfK0M6eDZ8UAlYfSK6bi87WzG78esBJHOczlc7rrzXKtyrBdK
QyIvpcbWyrsbzAXxcq+H3ftu1aZ2XC70x89h+dS5Zt9PBUK4w8xmkll9KTq3WbXvu+HxKUAok08y
lPDX76rC4jKT7qXWOVU/WhNS4MbF6FZsZmefm+NbCtSYa2QF9/PZyeECKpQrdKh8lrYgGEabWswI
1sdqKqfaaKEUbONTbnLzQ2HZ260G+1s6KORpIJySbex9naSdcAMopI55ViXpAqm7inKl6nNB5Ul6
4RYmXs6hn9JrkGg3zzhjD3HkWBbnh/B47z8dcbuWa9vsS+be39x/M0DOWbGruNLl2lusB6fSv0L6
43DtXW+fx7Zj0mqr0gJYrsL9b/kZLu8MNXaKmFRwRt1dVfOg0ERHOqlDeae2u4ppbvv1DGv/++uR
PALifT2JQBXCLRRQZtjbvk1yQDHLXZnOChNF9mp1L/bhG4mjSu/6YZsUy/NNUQeKnpg6CMJpt6jd
91KwghusgCYoeGcVvCljeh5SRyDUq235U9KAM1wJBPD3b5kqp1JOJMVU8ePfqweq2O+pmq5EWl4c
h895fbYnD014oVokICBjlLeiHDSgb4VzGKSpwnizvkiRnX8viury23YNeWwe29G5cs2lXdddk8fY
h6d96FdXWbwdSfJwuclthHcwZrHqX2LMHiWbFqQJ53f1GKp6VEPc6qlH/100fdbIKjSv7Fbf0f6s
W1aH5lGr1Kj7Wv/TI3u3oyog8iNJI0WfIZDzmzy50sCzRjIGVjKXr2XpZkBc3RiCBdSrn1fhqrtu
X97T8GDnrBRCCx5nnr5PcprOS352z79eGV8jj0pWMLnfKlQx3DGOdJgmekA/6/Ws/M5TVYJIXF5E
49SLE9LGDrQJrxsng+6iKsDtHb2De9MOriHYaq8LObPM9P4bRAfrQsOnRwzvZh+ugUjK2YpQcOTA
oGqznl+0b69QoVQkCDZ8U+BC/XiFGuXTk1oohDd5VWbmrmrCePzMX9dfETJ3VbfT6PSu4dcz3BPm
e6vNg12hYdj8NgPYQqDNsmtnRf2Y9o1fn62SlDChOSTmfbShpgdKlZwPwVJRnKK8gT+0ZmpawjN2
LF6sB9TB1tnMlznqyLWi4nWH3WfVm+ytCnMhTI/7/p3fa+Pze1ob1N+SBFYyndukuEug01O8icrj
mEhxygqyq41TobhIY1wO0ovas0Jmuf0YR/kFtCdaEfXmpDK3jp2NhK9Z9yifWfz+DM9hVRqH4Kya
naAwdiJ4Ixc+hVtQFI6ULhurohh5MJdWdBJXTirZFkZKI1qXHVUqhwyuhcpwZbYbLAeWZs4Gxy2p
xvpqwRurF+5CWck6fuYEAycQUDj3Ir3Y2qfwJE7P3wrJaadYjVwf5ULO0cZSj6Vg80VwRZ1My1Gr
FuiBw7awwATwgSG4Jj+50U6iIscNvUkgvRxuX0skecYyLJihgfoClGw2vT3Q5Vk7MPJIfQyImKSa
BBbc3Nna+ySAjhXymcEbYTwh6+1qz0lmUmKUYeeSGcy9FIqdp8yar1Sv1Ei10q/PHB0CxHjyFHNR
dPBexPKU/VT8KBQ/5hM+G5P9jhKSmL7Wh4kKSpMCQtE89jlLnDxHpWlyDlNd72eDA6qEDCPEmMH4
GRWAULvYg84NFgYEWlL5JTfKY198+t3iAZpo6DhdthjHt79nfiRB2euhN9lCcZCGkfDIiWFO1OXt
SL89tJi7ie4q7vf+5Z6N9cni1N/AG8ofG4PABZiezrUbbICBL/2TMgeL6f3RYLxmGfOj+4i6QRp/
7FR/YOLpbYnMqdr9CTupll365zCYF6M0vhqFShrwPJ1L00We1d5msOlRhLy1auWPeT0l+s96WJZD
Jvkt3ckx5Vb4jUTGopN6NtLCWom6RvqDy87z41t6m54RN2RGWeNc+8+qTwrYQOI4TooFIXthXGBu
3IdJxeqdR5GdgzKXTUTyHcSKv6AJ8PA839xrllS/4ZNsFwqvBZcC8zkq8UW5g7xTWTCgKexbeTkI
pY4X7S69HNCSsfLu4R4zUwqUu/JqIHF5i0LE9+Bp8E+4Q1rGO3Hlo/Evy4suJ9Phv+sWOdNZwlWU
7kxixstJzmnN2aaDR3tkw3Q29NcFXqNhPb4KxSg/eBrwOOadFH/8o/hdQvFBEyzUkgMzvfQccmql
I6UuuShxvPgsXDSyTjqCTMVhNayUwjRn4RjyzPxVRzrgdGzrCG1LjpR10tM5l6yaPwtkJuRuyVG7
F16QG1ykuz1rZcwRf2fu4TwfQ83WYb706Jqt8X42AgpXLpGv+fJ/h/lZl5/4rYLlfEbk7r9jeF+6
ObkOPQzOzzrSSqPhSHfn76g9Xn52eJ0cMJf1SZSq5FJjCNyS67jC7VQ/pxLnVNv96b8bub7Rfo7Q
e6pvkNnqypR7LUwd4+LKOHOMWZOZvyus9AWPK931LGcKEQj6kBoTnNnM3eBrm0Qgmz930S38VfcZ
Vz/48r8O9SCmgyO9QgZ0RQk/GZbp7Oes6JvpYGpokjZXYo3RfG8Ol3+frh/4dPoGewddqBTOfrxi
5fp9uPI6QMonjw/wkAD8bAA1yX9skG9UbfoboU2vHE1/yv9mnaxFiI+fq26smGQmp/BDsz7V1r16
41HEckiaTcFERQlupwHNf1gff5SNcIylTM8YCNPF/PCY68url443ezmsXuAu+1QCLWTLjVK6zc3l
noIPIBxWPH/NK7ulE9UMko3ChUIuNjOInEBZNrJN21xVPzgSgrKUgGiuw87HXYMHn0jQC+3zXIUE
73CFB3xF/g8QRHZAlP+4jvjtPEQzFCKBwZluAG5UpbUUO89obidG1VUyak0AeqAqQKdr8WUtTTVB
QryQlCWXlaqX1vwCXXhKo+eWmkWQxb9wm7wiR/SZXApbDMvbkcfkeocW5ObClV9HhUzsJABMVqE4
KMtDwaYIkFOwXv0BKJAnrneCQhnneW1HKci002hIirfdiR/WVaO+BktNlcbZwH1LnMOfC6Gf1KDU
OqB+1bNKxyEGNs/xc1SoZeLtKBdnG0tyzq/jevJrcueLEHZdDxwRdvUl+g5ccvdiVptkPh5jnW60
dg30AWrsU49dpcFswqyswPYqcItk0ZJXM1AaKQ1hAumR7du9nJAPH0G+vxmNrE5Nk7P47Taznie7
phKAaeMp9VGhlkBytnmQIWHekhpjSbmw/37WsxuUXoDSOtJggwLjgqA6poTCU7HZJcCZD5QCm+7/
YS6awnDF9CPSi8VvGBjcLJ/ArjrMmFxHtpLzKPeo7XEqyTiILz0S7DBDT3UWw7egZbBRAOTlERmS
Xbp3T5MBA6RUOvfHP2WqSsRUN7GqxrNTXbO3p2Sj2W+Fk6qPVio+jjYk1BgYVuxqpYeLHT+iQr/S
1oLlKJ2h6mClxryDuYemqyk9S7VhrSYO+AWaZlZ4MOijMr6mwfNRg9Me/tBEAN9+2Sh3i98083Mt
uCeU0SvuUgkeSu1EzglOmdNMYI9pbJe2dLJDcpega3Ti4ELaTlrsVHOOm/lBP+iEkkT86nEbm6t+
S5pn1UfUgbVlE/gTnurCftWwzSx2axuuyWReGktj4Fydqi93ykYibf0Bc74HKMGxzN2CsVEkVf0c
EhLfyXtMSvZU++/ys3EAaXJDK0SW9q3SLpY286RU98MNd7f/33f+NbK6DKZ6ucT/vXH6y69WiluB
+F3DMWmVklIJ2vnfTPGDqeTddG0dd1Akp6tL7pn4OtWFXlfTxnWhwAIAvgZmGyjd75mSSxSiaylU
zsYMTEuQAX97WbD6LrEGO6ZSSEyPyrjWupTqOgEQD/TOwkge0f+NlCmWiZMww7d32lGwbk1Y5aZ+
NSNdAeI/G7gqbL98VPitentEvsOSArYfSvXtqk7udFFuJGM3T/D9LcWgZcM2v5YadImT5q+a41RU
eFRB+VkXWdad7sQk7lB4pby9LoU7xcOIXgqyyKR925nvH/djIKpR6j+buqx2CcVoJcpORAKylW5m
11FBMFXyMLKALdAKdzEPauPbW+7UysyrHuyoCzPEM9BeFOSNNnIwVcCON6faVUG1DGM/CRocFGP/
+2BECpIk8/kcu/Z81aRhOBYtn/Pgolw6XrESG5nmpqEPn83yW66dmizprISHFtL3h855QIvN8IS3
z92tgoTXtj/bIkY0K9l+JfHKVQZ61qKjDJE9TG2he2jZsZTbc4ysFeOE+mmP8GVExuvctGSZ2Olk
KWXwWdP8otFJwoZQWNU8dhD7J/EcBAQ/TCvXsnn91wrnOsrHjm0P0Sg/l45yc5O9yTL38F5PsUJN
EKLBx1MEUk9qmiW2sDru6ybbzrm2Xh+PZWvL7F5ch4vi4WDWtKYq0wuvRYB+kRjULqCtNnkXOElN
k/tziZdyDc9JySrE69gqbzfJik4+IussQPEhzioGwr6cxTPs7txnZuqQ88gKpl35w0Cji6W6f30s
4d5U5Ztk2xZQQZLl2P7lIy7hY7PzlvrXev3fN9YHMLMAmzhNWtSvktR/3J+iAyPTdu4ZToIOoPep
f55ojT+229K0MLVErMmo8ktsG6UX7o8PL+GUpuzWYPCxrvSaljNjkzptnk/xIt3nk5vuBvvSS2Gq
s5y2+Ckl17syQWX/Tz32EpWYnSfmPnCF4sf29fbn4D3sOWwhdkHNIVc7r2i9XBIUV9nY14CTWJpu
Vz+3+rPQOVdvb0cuMgLl776GdfJh/BY9UB5lBkHmPRf40GMsvQB406Fy6T9XgfV5q4yqhbsJYxFO
PQfFd/gMbAV2AYmCraTy4QyWNQ7LiUym3b+eI8dRCVfvUlqun9lOtpNvX2peyKSuO8xlj6FpI8cm
SDg5uzbpTsnFvee4unmMLYNRpnsjKn4mRqs3Oo9mpqsSBRTx9J7qHYl8pxrL+IgV+XMSTR/caWcX
SPnmjHzwzFPHDw/E6fc1anIbRcJe96kfjSr9XPCRIJ2YnZLQEZll4n09e/deWeYJ2uzSM34cxtU0
dil6JWYwTdj3HLYjtURwg2g9FejPLbXTcf2+iLNwi2BPPIn4JaqV6N+4dlrzNYP1OZ57bYhXHCS1
qmuwNBNFViV2ID99z0bP77PYofLYMJT2rZruU6e4zdoP1tf0RheAbkJfISHm5Y2RGq9Gm5HgTJIP
WaqX+9KiMuE29Fd+5CqeRyW1juadUrxqpPqlfq5ZaHONBX9/JGNICD2zM1sJ+R0vZV7dyRcgDMF3
kmOoeid+U7f4Twi6ma3W63SJBnOQus5AN2rcSW5Pd5P0VB7pBwK+q0ildWZe8FBMUkC2C9BV6hYt
vZWPCee0s6Vg2V6uaoZiNRIkj7aNa0tOvHjFS0TANBpd3kFzYWJwgBFTvQo54nYhvH7nvqVGBfJf
wD2h5IxGH9AJvIWKEv9q55K6tXf8YXfqb1uFQBXLIB/hxnaXINW4WHtUu7kvnPmgUn/0cwc7d3U2
WbJBZYizwavzH7prKhioCAUOOXe8JvdRKr7HxK57i14RxE5RDKC5pha//zhgXfDkz5NKE0n3Pf2y
RkEmV4Ld3MevpkVmWv7cJArj4D+jUSVkL8S5D0blgz7+bDRu63sZb8hktUecig5fyslJistOFtYI
qQjZ5vJqUQ7SIp2z2r6Rrm2Q1bxtwRJdL0gNdoVgzcNUIJdWVMedS5+P9zHJ2nwyNx1VeJPPXN3/
21bLasUd46bFOsSt+n3IgvicbtYTQMrjDYAKlrzLt3xjH547Z6lKu2BeL/0i0pnAphTSiwKJL9n3
tOiL1fTWqiQq9an+ajCvrz3ssvmoL9s0gJPJxXhopHrrX5j07PsYz6Ly66xL47SZ6o1rpZbFP151
U415nG+rDU+rfPfWX/bXzdtW/G3XGNfV4uhqaZ0gc8cQ1w9v26oEg9eZibHuZFSWDa4dA/82riGv
IAgiOtXKHXmvAmK2hkvr1iB4Deesnjv3ODe8k1mfA/Da++b1XwY87k9xtr7L11ONQu/m39s5OA5B
xrNUNf+OjaT+915lkHaFap0bcfTM1tVoV6vzpTkl8/6iSxhahZZ6oXuOiiQ4q0q8h9lORb6WX1hG
zVu1f3pj/3YU/d244rK6bi0HSuOO26kIz/Yt27yGlYb6x5wt7t5g9Ag+V711HQi6bi66CoE0bfJh
pVcK8+1D7R6ee8uP/U+W3KstMjj+E0ZqChLMoozyCung1rD5rDvF7qGBN+lrJMjw7dAreytpzJqP
28ajegmmecXXzd4giwaRCIsjtKl1sXE1eo7NBO4NaMOners3rISArbEIJopkqN6ZoODA9t1LunOr
b7rpF8fJoZ0nCHueArRF/JBA8YVdNMMpuSG6JIT2yhAF5tlkmNEX4sicq/m3HKoIg5wRN2VgzQGa
gqAgDBsZgyZTu73duqk4/y30jmL2r7gPy19HkYB7IHbjLkDzpRhmrmqYh7Nw81L8Z3RmvWfNe79N
IifHYdJ189biEfQPkbQr0416lihjNjBvi+/yjszSJMezeo0XxNXeKr3TyyzcJaDpz/YVwLauk3mx
hqb6SdWQyqcwTE0wJDi2xzXLSnP2WoyXrZ+hGPD3arDonQal5nZyaACtomw9eS0UwiBCiy47fdY2
4SqisP/Qq+MuC0HWAQornf02tlwg/xLOlY0KBmRrIOzCLLSmwLMJew+WtcsgzZeVHVQ9tZb13PAs
HvK2/1WGC5aIeWpWjdsXDqIFUzy8hd6mLseZqlGiYEENYN6TJjepWATWzWVNJK01fruE61cSGd/e
BtqS61Z/bhZkX4QwqoVBUhZvA9MKTMTI5pmRU3EN+4vw2CbGX03VD1xetRc/0H6nqe9cRF44Xr6N
G2ts8Y/VxCI1LHdI9YXLWpFFd43Tg5zEmXkgimLu2JhX2OutRBE52TziuvIJTNRTbdbKxauBMGNq
ipTRTb8fq5/lsFTL9A8yZVZ9JPDdv2W0aAs+5j9LQ5BnD4ehKRS7+dx1BbDGzIFze3hoPejfJzFt
OetvHPPmdXT4KRPd3P4KAYHdf279Xb1vYVjIJXrZD+0ZyjbVU97Z2vZl1dqPdg1x0Q7JtsSs2bxd
Y1K+g1PvFr6iudWWH7zvOga84reJ6fLEXq4gerWxkTZJHL8hXBSg6sdnQcOvYoNfXMt/l79vYSP1
tQxTnX19MUSzjTL9YljubeIHnmKs1PHg2b9Eu0Zv/Llo0/UOE2lkcgLNPUOrSmdZ+se2nuvvmAXf
i8GpIRBwGBxoaYx2vZwwWPVRTyqdKLBdXbRO35eQ9T7+EM8oR0UTu/i97WRGeAz9cZfNt+vtotXb
XTLeSyqeT3yDBEJ4NwLS8U+mxW7xzZIPrtaX9fW/tTct1c++yVxs6fYHODwafxWGqx5MPzeyTh+b
fq+WvzE9GGQqszCHtsGw+LGeKCXw77QNNt+Kl7pZNiqNitF9xAkB4m8TrfC6BIJW8WM3WL6c3g7d
heDz9Doaf1vi89H1dUchurF/VeEltiYc2AaXYN88UDvoARPz0fNf4Tf/fh1WiBTiw/6FZVON09el
fulxF+wjAnL12ee1ff81qhRJhXdTDYU993H+PSEd5EkTs6B3vbKQoTetlA8f9cKtJsTAU3F/nZOb
Vct19OTXwvDSvf6W1fnoLtKQ1lpB9VvRN1lH10iUsTKr33eT21UWO6WE2uM6fXxtH0m5sm6xfuwk
Q2HN8JooAiCi2K5QnZjxpBKpZQCroEhhF58G+Uwvk1FDJDy93bBFtgWg2OH79HG18RLd/H7+Xl6O
Xg25Hrjf7w/5ELjpNvahmCtTPFfiRsVpZoSlVEv+1lEPPpb5cqs7cHkNM08B+doJ4cTOMjlwZKn+
tVcJQbNarNStlt7jZalakd+y7u7XL4vNoPgloJtEX6VI3KvF98KdknQ1n6o+fwUMFwKG+aCe+U2i
gsfaLhOs+2KogqbikulUNYXqIpAL9JU+uIyszHpOqFOt3F9lZcnHDgQO1iSEDYOgrj68fZF/Fvrl
WDxK6j3P3nEKk0xlYRomya2xOdcN1L4DHQXIbEc32QmK28CwYPPMbpxtjN1F+JykqS4Q77lWF5+X
nraxg/Ivc8YMFqhCclKBaJ62mUHpYtL0VFEMb9XYj9hTCB5IHJ5SXDlkaGcUxch/5d/FZsWZge+c
1EPDHGUebLq3t/k15CQJuua/Dt1rPzdc0gxTnfT38ElEtCuwu7MLixuqaXx5E0m9x/vXxQ/vH3P+
TU+Zyue4uKoWv5Losy76LbjL/FVB3Zdi/YrPoe3PfyJCOfHC3uOtwiGjILmRSPMXcTa5traTXxbf
OS6M7hPHiZzx8vJSeH+xT2bjCOfsNdNWZeTFMn381d0pzs2Rt9kDQaI6pr+hzxiY8w63OHGdISYQ
K/A8wzsY1+n/NvYT6pTRA4vxOOK2bmX4nyIvL49VuMBOfxjwVhP3cpibbF9htfvOpZfmwLbPw7w3
s/S7fc34yxEpoFg/fKammZolA2KqIa1U057eE8Vg25LXixTJGS5+1JT+PbYPkh8j5lCQfpElU6uM
kq143udY9BMmUb6uAjWzcP6iM7NfC5YEe0t8fMGZ2MfHfj5K7Ih8a8883cfbRHu4lhCmYBn7ZuE0
IvnVXLUvykygeVpfJ6vGgak0wSurNHOj2ee9Rnia5dBdbpAZotPgMLDdA1+wDaHTleatSxJ/yuE/
wKbZItHydfVTitedXQtNCK8qsc5NyXR0tt270uDYN/9bbHProxixiCPizLyZr3tksS5+inrdQ+4I
oGGkM/Pf+e9Zb/wBYMhMkegEQi39DyhCqnntH18NeukUicyNlQsJ153rJHdCv0z8ff3bZC0+Pz4g
M8pGcw1NjyIre558BEBFvBS7O9KZu7wuy+HDjibpvRL7ck4zYZSg1M18pBJ01XPvGhi5CQBT0Yc4
1zXWavOGofUcnVrP5umT/8nCWESnOr3xuPKbSgiMfLALN7LJDg7z/5JdLB0eJzlU3Rbzvl3plWvZ
fwnHS4uvnRtxxUGfRxT/8KY9JeMhwmUIhqvoUmcpTs5qamv97TPdOH2Yu8cMSDohmTIyjn8UWZjX
uFQXqhEfTBpwUaA8LH6IipmtvjuI84GR/0KVICyW6oZsofBNEv1YPN4SUtQUmgyIhnaCcOHLqbHK
SlESNFCRACwPXDu0BYqAR0B3VFXBTWxJP/j1nBsAuKB7gn6+8fggNv8CmP3qLE1Kgg98Vki4c4HK
lwQqUzsK1Osv0CdDLyBF1RumLT7B8BPHuMQCfteRkBvEKqVDH+8eSFhZkNF1fdwAi9UrfGocuU5K
nqTCFgZEffKzQ/Qr9EGLzylIfT8CVSIog9DHx4YIBxDRhXy0XaDHQiBYBmXUAH3pfgczPlU7bSIf
zIXL4HCp/ZVfLr0YO7QMy+9iz+yPzXwm7jWJJ69+jq+Pt8fgPvFE5u1zVCKR8mMEjxb5XrZlov/B
bOfOsbPoPVpjL8znVhWEzu5nKSE/5HX3juvGJj7WE1rCtiO6+SJ/NCi1cfcWITM8npT4xTMV5DYN
5qlYxuDCEdp5jYWYcRr5lt/koBv56B1JqgVHz354XhaGf8FypowAT2bqKVc/eh9GF5smXgLBcEBg
LmE8ICSUiZc17m1kMLi7OpxnFcaEsj0X5gK4k1hEDvVXpMMicSs3jPu6A2XdTrzxfO5Vb/d5+rGr
Pq7KPa6CTNOOf1Z+2Wq69EgCkOVvU0nRMO+7+dQw9otnZKjM4eT1gOkI4RzBfQhc+WSOsIKER83f
J6Y9NmbBuIkK1bVr9YzAnV4jbv5085PzH/xw+Qo/mOh3C4ZN099p2Eyek7EFYRG840Yc5cfbVh8y
yiVghbfBqudpCyPuEWbn8RUo81rNUrmQbBO5/7Uz+0jNPhZxgRs86C0789fC7+ZTb81+MCq8Yffp
iXGqRT1uoHVPnlcrudq6k0bcZoq8bPvMliel+Jze9lom8Vu+ZSXMDLFbKRvNg62cC0Vftgl3BOXj
SkvSu0S8QsD2pwKUaZx+TrmwMOS8pRNINtM2Zo+Gnri+qhVTe77lKZUBUcs8RjQfpknoGR6tApCZ
YRDlasYpQbnh0uTs9RF/jroHgaygiGvT2MrYgSxInCMe/nM612eyzqppfOwBxAktVJXQFVLrlkxF
YvgsX1KQin/KbJ2y1QsN6iDH7pFFXEjQ1Us6WqgpfHXSrDHH1/sdMr6WTbbXqohvE7Q2NBvv1cl9
RTcFjQd9634Jl/3rKiHz7YcKXD3MxepFtmiN+RFBPy7vFZIH9Exq32yCDqONQ4R9Vqwzebb9HInD
gJfs5Cj9lX/x90edoXZ5K3/l6yRzuMNLNNckANDcfc7X4fMXROwIELGWyz5/L54xzasM7Dpq3FIK
SpDp5SRBdT5WU0BWtg/Iy25q97UNojAo/3uSMVGfaV69x89fNAyGk9Q5KgB31qCcrcjbcx1JislA
plPT0oTBppWnXmZaVlwm83bSpNWk4t0yW8RJ3mbEIT4TeiLsZRwSo4+/F83rD02xP09vNsBKmfVc
8da7Nx+foNj3Z6uykQAoo7fYmEfXXtnkFfEzo6fXCG7YmHfnX3nJIfQcxIzWSXRypZjN7GPd5JqM
XwoTHEuRnsb2ddk5M6uprDZEU8cvp+6twZK+/9sJVP1MGHb5L9ahdWupZhpRw1ic6Chg1sLQ6xz7
52Fh8nhjmzfSYfX4eu1sfkp3bjUlgQDXjguGN3UbcA3YrAeJlbUn4YH3VbeMAF4YZdQfVIk6onVQ
rm87106qaR1IxcIvrv9amOCeln5nNzTL+mNw67JVGVO4gi4i1t6ev9pmiqe6tc0ivVBv53O5ad7Y
NJKvBoeffCs1nYnmA7QG9865v28u65vBtvMcnofb/qWXj6xD+9fML1N/JQ2Wuj3X5sV2PylMnkOD
9xwuvln5x3/cqO9Dd/Z9H2aGiw+0BsDB6DFgM48E86d88f7lZdx5vJe/TlaZZMH94bHmow1tIBMw
cR2VrsGey4W7HgQjOaL3HB2DiZWUFUl8B+UqmU9ciKKyVeo/duARlRCYak4WIVzLf+f+upP98FZn
avt49pZpnl927W333D031q1ZZ0vhmsL2cPu+Pge3z+uXSXL8GjcQq79KRvj8cq2DFWnKKbUyPP1e
eSDjuqOjQ/NM1vf8VR7sX4ot8XPBnh534t92ylgooV30i3z662T1o0fvo3J3/sLsmRxrhSbWf+0R
JgYlvO/1gUAPJOtMkkKn7OTo3FHVtkXC+20B1ptFD+VFEEWjLJs5jwhRtkA9nCJ41n6q7fRFS6qx
mJSivNqkCh+TtaNGUyO8Hd5fNrECRfVVPFar9BYn+oFXypFKa9VydVZm8YPhe/hetNLdHG4AIfT+
4+f0vRw9KXDzBltifswiHlhSj1pylxTDZMfkNsh3WgyEPNcT6VjTBG2YslQs+bY7iCObh8lq77e1
7SdHjn9udOo9J8fOdfpM9gWuVYJUv+JtM+A05VvYUjgUfpSMF8JGhZdrZxXLuwugIDcIhuaqovks
LEHJ8wQt0JptZti+bObIeN4gREuxOJbw9hWl0rq9UAhr3mbgJiE5uxmDtgcafwzM2pFdSSXPa3/2
nTefxDhFMhlDJI7QhvYvDJoxC+xvl0hoMMl2j6omqJvEdRciuoXm/HX9ytjNfnHU3Pw+Eq3bDfDs
jHASiMADsh9K55NANPW3hRoYMjANsIRMgX9UL2FDW1sZWfj5kk0YjFpufzRzNNTOjerDyMAgQ/5B
NMtqW5EbWvWDDjiOsh+Zphi0OKiZyNV+Di9fJIO9HBzHLEX+pC68eLbS8P8FozNtZUIvXWOQG90G
VgzqP81CPT1cNWfNRf00eraedYk23VlNhdVOqf6XbT9ZD84G1yh/W08b23qmn/onesyWmd1fxMGT
fDReyOT2UX6bDZB7MBKEak/nZiYTy10zqtgXrBbPlJvedAtZQcsjTiKZ0mWQZbLkAqtYAfVWzQmF
Y8oymIP8PxE1cbflv9NHpk+khRiLiP5CuKHYGrdOy+CyD2at+de6m6vPComaELXi5edOb4sHdcfh
7iONfiYbMjj7YCug/YHdZCBtkiQkQflbhWpCwsODOOgXJqL2mb9mMbgIQZdRkP9bqQvM/3R1dkl4
/oYgWHwf/9mz01/JVvgHzaQo5Yg1rVDyaV+c2TRBSQUKlsy/YpIJENxNka+NRImfApWdW/Dg66aD
vM3u6ySjgurOEbuwWrHpbhrlS+Soy/8IO7MmtbVsz3+VG/XcitY8dPTtBzQyz0nCiwISLCSBBpBA
8On7t7MibrlcDjvixDk+djpTSFt7r/WfVsx57qdF9CKdZgWJ9ATzwXtswTB+DxGnmCNrQlQd3Ez2
8HSlfvEoqPtQROuhQ72PkGnfHcmW1/nKQ0v2Q+lZsnuLVKLSsMaM9KO9arfmSic55ukSLUNeDV7X
V4agFR06injhNcXTKp30VSnUfSqpX5CcxND1tAnxQyhbviUiLHzoAkABpGPY8oEZWCTHdNZMsso1
wFt4CwoiVFwKjRcDRy23JDTg9qMrPATgrAIk3giagcqo/lgXwKIUbQA+Qmugia+J2ZRyoBuCDEh3
9A1GLQjYCW0a3989Wy4VGJUYQF9Mngs1N8FHdk87yRgoiIIZa/0ysrEriOBVMvR0JNjf4XMEFSL/
QTiLhBmvtiOCSTKCFBKX1LCOVF0fZwom7BTK0lcRL/I5Eais0o/yYDDVHVar6Wl5CJzY8MAfHRZ2
8ezfYMocj836shNUU/nDop9mSbJRqCIjz2B9p73i8wVPTffGSQSxR93V9dJp4p01GlaC+3s38P+v
KyOBGE/HdyRR/Wit4j23lNcgY/mhRVgz51OiAj7WXwUI/+7qAGP0Mi7nUG0em8Qnh2TdkG+yy0/x
EsUCHz9F8OD8YDPEPbjDSjRI9rdPJoismzHHOWf64Lpipzbm7SebyesLNEj/knybuH0+fgEkx5Lb
vzj5puW+66NunDBCamav1G13sA6kqmAq/srwriWFiw6/XZXHcnal8wPO6ybX4LVpo/vAOEpzCKXs
R02Q13P9YAtIkflgZPyOUyWXn72JqJkc8IwujJCMQ7u7VSL3+7xV96ZOdoYIInuewPKvHZK8ngV5
GN7BU0yEOISDwJix4BJEk+IWI5PnF/wjIbLc0/gAvqVHEC9xrvAXMLIKnTY2gMtCGjQTDm2AQlfa
KYPzHhbMZOlHtKSoYVQBEd1o2b7dnHRmwDMoc2ihXvB1dJHsevvnsdk1tDugzoTDAUkdnR8cAxRo
HBN8i5LmaI94RaiJcKDSn1du6wjrchKPAWKoTvFCiq/9Firqn7SL1Oz8HHYnjhcOgeoDPJHj++ad
F0CisC+MwmBzes/UsQiVI0whwEQGZwwPNLYXyiwOHcYsIIkYdwy2f4nKXhRUV2EjKong+fYDUZbS
oOA/wmwCAApreHC2IG6JG7+95ulb+YTelLYFQLqja4FxpL2AbCNTiMgl1rHq0z7YBIoc7gdtq22v
m6doGW59QmNy9zqXT87hsSSs5qZi7ac0hShhGB4vbs2W32NuD0+6XpD6Sa6rxj5N580frlX2E+a9
EPpHXkcvoT3OetakO+S7NJKO7y2cPS/EpxEYn4/A+fFcAWdbmZfBGUnfth56DtSVJ4efcaKBM9Y8
G/ZotSDDWUDZLA8MZChViKGuP/IPZowwpnTBQ0d9/F0H8BcA4bk/sH3sOnCTpOp71fy5pOc6MzlJ
R8grYHt+qIRxDpTrnxLZsXO8Hlp4mjViEeNLr91ixrmVbYnbRJZh08MiB+JAokD4/jXhqrwPDSGe
COYhzdGC0KFysfhjyF1Fl7KzUjHs4DVppvWOcCPJzabKsF6/D/H2ERVTQqfuXY9wphtvAOEGtKuE
9GFe2nHrxX0+8HalxDltLNLdGQzgEu7zXrUfZmivz6NuJo30hTNSw7a3w0dCOEe21YegR34GFKoG
1/47NFfFQZ+dA9NDZgWHR0QMQxU1P/kSlYfVuw/lAzxYt7YPoqsccNvsTQf7nKNEomHmLKvWfMlc
H74OHHXcM+jpO+O8pZ4ADSgS2CJV2X07vZK5F7y8XwwfoFj70uk3kTn8sL5SLBJk/UrLYvXcc9+4
r1Laa+cq0+dP1/UlKI70Auq6WTobYiRYfk5AnkZCQ7oiRui5uxxvQJu8p3gJRQhFLHKO/xl1bFDj
zu78WKGfgaJt0fqhPEK/Q73PTd2RXcjt5G/yHc8ME3mMOPmuSz7NwaRFQXgkFCKcHs8PZ8o0B8oc
tGsggGwjg/qH1vYeTk+jhUcNfnEr+lUc6+ATHDdfnAOXT22VQAvgaAIZWl5WvBLPPY6+bHFdvX+w
LUn7Bn/5UT1qOwo/aX7vM6jPb0dkt82uffkTOSgIFYpSwCfcMlDxIFu4nY4Uz4If+PFP7SI6NAog
rEDUpbYdUZHGnzAouuvsqI2Eu4r5pOyyH9q6hRGcKuvrVtnHG/ugIAYaQpkjA7rN9I/bLB2S9OZh
YLO2HFwgflSOYCg5BVS8eSz4Ls5HOzU36bLcAn3vcYBVp+emOiEu+HzPL/v6WAwswXJQUcHoIIen
nKfWmWDCBiBHEPEeKOFlKLh41KPhGhqgJzKsusHN7wBSHTjm29wO0ECu9BUHDepP0fJDwjguh1/F
WbEDaqNA5RPfTaxF0GXCyaUpfZX6GqIjhNhhzXJ2IGhgUSJug5Y5k2r+pipFRy/O7257KXvJ+9CM
z/NmfBmjyejVfh0NpW8pQxo4njqGb/CKUMy4vUm963Cegv+76kJfGDPpWA8fWa+MhM7ujvjkMzmk
sZts2sytD/Dp30IYOnvGtx2UQ8V+sm0OTObVJvbqObvESDeSUY0je6oeZUq47YWoLI5dTqioifCB
9h2oJzuQvNu6OjlbjgjaaOR13YOBBr3zqSagDri1Dh3do6IBh2I7r2UhojMy3/ji1Hc4qDl0HzNl
9VrX63rMaKat85ks5BBX3NA5mufeg14ePI6DpmL8I2jKR76tFvXxPEw+H2OALD4JMAu3T02Dan3e
yRvx70ywNoJ8A9hQ1paQMM4EU0DhvOUsRnqxfwMozzhWBSEOxMp3PA+xw/vMMvWfSLhAYPwmXBth
FaGy6YtTO/60P5uPy+I5dT5YpR+3PSVqcrxMaMqckOaO73WOnp+3/RsSGtD3267HeoBTkdSwPFKY
1lsWfDtzPmqqCHLNIF3Zs8hEZCYz+Ytvj3ukzfQFGxXdl72gC6OkY2akdcw3/MGE3wWed2bnExhG
Or0u2cisVbIxZu2Gcnf9HN5jV6EP2vBlMm/WFo2k0wc9I/N9LM14TPakCOUhQqApB4m0vbDIMl+P
yuCyY3uNF4i10LhtjD7/UdlwUK1Af0tbnHGHAoXb3PHewY5JN5N0TxxDYPSkMTjPHuIdieikGcsH
+hGpDLQHuvceer9RPUQwEqbbNw/nPCd4QXyrNeKrYTXGfXs7ZYNiwGvF8oYy/hGLF8TFOIznFBwK
0ygVajxsxqIyEEywTtrCiV1fQknCAGSi8pnt8YH5krcM8J6NCE7hun3sebHzex9eBoE9+xQoubBu
BEKIPchnMk0aTwKHHl/XsAfPErqfgfrJBlWZgfbjjAqCwC18QuXQUcP7UjHdvfpZoukBwewzSXBU
++baGsU7ZfmeEUo5ppLtpt1WDbXpK2Su687w0Hgz4I8yxWMzH1vbIiSZakqMH3wLHY7VQ4QYsN3a
K4FJWnN9ygxEQSL7unc6iKmrfcESOHNSZvSvb1G0W69uk5KECSQtPkIMYBb6fRIEJhrLNuM0LY/K
R+mZQ5qH+1LggyvNr6fq8LW8DNh0sDdjsxb12Dqbcz4CFmUB8ON1GWPO7aKWrWkJgKiP3mtKkV69
alddCKg54BC2mNiqA1HSjHnGkvOQp8ICElIDlXlVeSj2cmJC1uyI8cEGIZcj6EMk1B7yn8dJjyh3
0KU/Nyzi3HuOaIgCYOLzABd6HlzmSC56Q68KWQKAmfdpNtfkT6EawHO91EhfqtCKarnfrJ9kPSBK
U3GAuFdC7bhbnXCU84f4rZGS8m1lPn1Nbtwc2/ILDzKtKVIHTMukvbLMdLHYeBmVNVV8O4X/H6QB
RyMqCgtoGVpz16xt2KPCHUrL+4/ri6ujqGcZ+ne3G9IReWReGZxIiPyQl86rELGrW/sFo3pa3/YN
L+ujjfRQPdGV50EVflCvNaPzTHVXtpfMERNPTjBQIhsR8Ywb76ToOhQCssajfPdm6RjDJwHmZpgu
ZH6Ae1lUboyorQWre66VI+FPY4Rm8ysndD0qOK08dWu59tJcPoM97bPiGjPSadEvtKPLB6e1wTR2
R4y6eUQ0d4QEoKhpQmWsuaNLoK6VIRjS6LKpNmkoJJ9dyPsGAHHedafCr2fFBGyNIxHEbHCbtAqI
lhcLrUK6pdkNjs9ehAdpBKgm9mj/MQFaeo3UUUsEieI/0NeKOBFnLMO3USt0YX2MhzTk+VcUbpz5
A9KdHziCpCcQgelvsMM7oVCQPDlCYi0mZYEPBtWJ3JuIPtcZXOYKYIFfLsvpg3WBkxg9xGX3RII/
kITbHd6hfQS6yLqlx/CM7VVEsQaPJ0YDVI3JR/cFCTuSBQS6F7XaqtxTZYHzeFaf7RMVGBplBrhJ
X3r4HDBSGrrGe/TF8A9jZczAYqxVuiH41rv3PvGKcHIQVcGb5lu9DzZ22kZJ+PgHqAhtpFXnCSDI
QpmkY9Rh1xA9VMnLAHgUwIuC1OB9S2a20qsoDJCTVb0zI+63wKRv5NwGlFSA22d1Q1Ro9KFy3Gs/
OfEgec8EwilyggSEA68bf52jM+IttP+iPEFizU6hkI89707NieaZkdkoPh47zoRpAj97d4EV3Dww
tlVYC8SccVBj/UD1pUa3OXs0Ohd6X6GI+yaW0ICm5LsioBItHYAWp5m1nfIFCopKyK5NbRNN/N08
j6GWmh2YVj3NqSAqJPa4oHmr1WE25wRCiRtPYp/EsohXm5dXjdoDBNcNQaIQR+kHxnoCTQ7NYTfm
abPXLBHdPA9XBFV8h/AVFQNUSvMb6k24RURWcFEV+jOTRZUGXHg+1SM7eqxpuRgzjLrR7SYa1A7m
QZMgeuQxMOV9tXfvo7U8YdFHzRM9JmWABIzlv6OzGFE8EHmLhx2tMz0HPQzbfUVcQXSkPv+hjtND
GVFGDLCNeGgIe6+o3WTjIqyRN9fLa1iSgW35if8exszuZhKyT8wnSsFbRDxDgFRqhECB+ueDA483
6zli5799lKubCfNaLc6L/W3Mo6UmAz6Ydf4+Rzqbzx57ekqhI2Wmqk+IFKJVP1s0LmK3MQ2WJxM/
EiUzvnTZhKwnjzqejZ08KJBQTOusMTAy4azuo4w6XvB70KMwlQEj+DcGopE8ylYDenJqFu+9DRiH
mWrc0bKcKMnARB475ySPJJqNSf4FA/hkSieS7qiaV8AXOY8/1A/Jl4T2dodGDdztBsiyhKhkFVyn
c455zglA0tsOGkPF7CcqJZ1Jvn65TT7BYSih2I0QadHVzxGPsGeLmAtUjku16bEUyeEgIeM6pajo
ratQmjXjxzidUv6g/g4IsXSZhovm3HCZoRiWEWuy2BkfTIUN2yFAKME+breGUoFIgd3El/xCPbUG
DUQbj+YdgbhXD0FauGeSR2QG15/Ns0H+RddCnMsanpENqNwWqF2s/iv6/ty51w7F4QwpE2SR4jMP
PUAGDjte8ISIQcW/6nLXvcu8hKmh+neR957nQs6OpIx55hap6nqoHZlDQVknjT7t8IjIKPL0SXcy
xpTaA8e/jkm8RSAgEouQIDOZi1ykF30LSDBnMCK369cFDRUhlYIVAildis9knNiUEAc/gmPm21G7
BEFc35K+POxOnLgU2pLhkkeij7iznOOvsI1Qy594XLc176SMmyR8bZrWS5accy9U4tWYt+0WNpTk
hKDAMePJPBNNzc5Msy7fRZfAV1TUeafXEHb3Elood6v1M6qpxLmTvN5gWNTCk5qPwj48zYg3oetH
FISWqp+hKGLWOQ+eJFhUxDoiZRruNSVrdaICTZeMBEeAL4DyA49fICf9V0gTrPU7sPLY5Tc5CJxV
PKHTYcrJZ4EWVF9gkAlb0qjUIfMQt1Jg87vJspRFj3Y+kSHDWUip8Qg4UwhaAeXhPYVCj4MLRzMA
Oa+IX9fYhUUoDJrCfHm/hVS72bqO3ihYWbE98jdYDu99i1ZCMAcwOTFhLt9rB0DjMQZw5NhgQVIT
a6J55eew+WVzrAmIUxHPYPhgeVDx0l0QxMmHofTVeveaPBIXWgiJIijSVaa18Pg1rz9VMwxsRoLo
s2cO3+t8yklbMHocqWIbid2Y3H3gYWyIAlBHpvDYPziRrTBbxIs7Z1TsWoZrPfwL+eFICnh6NlMW
/FQiutKD1EZiRlADknRk4zzdHZipkoesbYQI1FuAgcB8iDkRLsTc0P11Kuw+2jEusW73EpuELEBH
jWnm+Bl7PG0aChqlx7ob07PQJl3CeEF7wlc9N1zKmcMDssTu6UQYmaIKfDFHmBXAUiSp++4uSejh
K1A0UCSKbnRnllEbXcbvk1CQEKKKRhtiOhDFGeYf18AN9/Cd0BncKCyakJl8yANf0XNzHjzWD1Ty
1+kPHmZ1EpYEveds06WzfUbJNF1WQIPe/SDxv3RTHHAYKIQJpn9ZE8y1tv14IQK6RIQPlSdEDxDf
leHs54h63Gapk/FO4Yo+l+znbMpn4qac8zDllKkGfCYqd/6xERT34Ic2JbHHsDG44VgoZCoS9ccc
wVDRAZitHngRlgwliSwleD8IjHG7LGTgp0QF9kRSxvxvT2djBf4QIwkiKPAHxzF0FH4vGmEy5wtG
oIjWnW8Fd1RuHjAVrr4gf6s8lAeLnqlfb+hMU5xZ6KI56njJjsbRGZUbcOOJuZBjDBTPA+LjlI0Z
PjpjKANUFIqmnIAmul0eHyUqwhh99uDUwkQipB6DlrTqr4KoM5J38AyhzH7hl4faWalo+8l+ykj6
QEfhXxoSEIJL5r/TULeCVnazBku76yDD18SfWsjDn6N//Nf//n//96v7P8kJyfvllZTFfxXtdVam
RXP/739o5j/+q/rnb/eP//0P0zAdS5Vt2TRtw5ZVw1L486/9Ii0Svlr5X/e3c25jo1GWmCEYX5XB
bkM31K7FUQ09iaWdvgcNYYqk2zNEgi7BUuGdNCcEz5g3eJfAcRDLdR6ZLTmRPcRtMCPLic633nmu
LdlUZU4gVF5qAIv358u35N9dvqPriqpbhinLzr9f/ttR7epy4/JLY1jj9iblHTzkZPJUaL5xIjOj
FDGYEpbJuADj04AUQpLkKjIvXxgewjRjAnXE2CgyfE3b19XgXgUZ4VNpYLVBg5VRDIwg3sm7vVyq
UnQpkOPYQSgxyhTrN8tVJHCQN9uQTUIJJO0STSiDUdScZRfwEGAP5s5h8tWW7QQeDxKWGWYLIh58
gBYYdY00NdM93oy/3B5VPL3/eLr/uj2KuH0/Pd33tXrWrSkpyweKToGjt/vmqJ4gjhgkMlNn8lTF
ypFsbwMNjQu7wfvpnsd/fkaKbv/2Kixbt3Wdi5Gtf78KLZXkIjFKdZmhOqnIcsoGiPIJoO6Xve8E
fvC72/RNDqN2uDqgBQ0wPlyClzMKBlB/9SK4n612THYUOly3mpUDlZxkBdEH+ZgRGLwSVbA4+kgj
8xpmFKaXWbnSVzp5fxojUsaMkX7ZxvAYmHOI0xzWhquurq7cJ6kttMx5h9QZ/deQ/+JsRjT2YXuE
Hb+tQACqrxrNPDI4Smql8aTAZCRPxBaRUzAcMiIICF2GU2ULnYJJqpE8XJdTDjI0hsOGsy18Tov3
4K2CS4DzN3MzgNalYBM2Q+gevZcIZXw7a4+YnCP7QFMPB4o4zie3i8Q56BTVlY0ocfF9qBHNaBVc
Tuakjkpf32X914JtyPnL1qCId+c/F8+/Hpt4rD8tHvX2OFdmbijLiqlQ6D8EPywGSEADd2/Phn3n
GNo2Q5hR0CZyy/l9Z0R2G1Dmn5eQpv3mUhRZUVlAqqbahvjzny5FyRr1bkq85liRL4g/Sb9A3ElA
MYe8KkZQkY8tU3OkQYkljFOG/R/gMSPc2D0rLjw+QQnEA+AXoNFHucDxZADE0ytxLnTuRSWDI8wr
/8/Xrf/uFv583fq/X7chF8bTiRN1Cb0t8eMhaNhCGKPJ5sHEARaY6TsXGtYw4X/dcmBy9+ASMSZC
6JMNWvm4ZK7GpKwWr6RvEpuNeDCbPpBJEAuChAavEU8E9eg5kp+zd7Ug/ixHUV0PJaYDMya3OFCA
xo+ZZo/kfMXxq0jRnz/lf+wylmYqlmmrsqHJlmzbv3xKtbo3jaG+yRDPl2eTS26htUnlLOJTdxvm
MaVVR5isA6fElI+n+Ghk4dn4xyvwmEQKy+6DgXZDrcVR1CRRnb4Xf75ES1N/u4J0DjvNsTgtfjko
ikf9eiZFJy8t3Ovq6F7NrHhaJvOq/yxCpWXeAUrvUWNF1wzY2C8L746O/EKWvVchviKaDPkI6CZj
BR6hSVZF4ZMGilKkiEPLjsT0tckDCWHCICxTGdvx5JGPsmvAJD6dcWVH1CdqHjk3TP64vmtyJfzs
VGLZVacvvHPPgdEFD+K6Ln3C9q/v0O5WmoO6dn63Zs11/nyFBImr6ycqf7ZoSnSzb3f9wmS4RF+R
MAWRujeVrdnTnGj2QMrdgHHqOJ6DjrFCXi7Tv/Zi2zOTwAIcukYZdmxC+Jq+/Sb/RUwbe41zfCY5
ni3v9fQZFShR0d18iNXzVkLVRxyS7ZFcqqIoJiWh9F/0eexkKFJwbieejGm/HmgyOQh+o3wxqMUh
o4xUPNtrdy/l8231ZJJ5MPYvXqhryFHMUFQyxCc01zQcmYnEJUIS46xYu21EHMEtY4RJhf+N+ehc
FHsnAWB6xPiQtIuyeiDhniOp4OMQsHZoRFhL464OmYjTVkH8gxNPPoFX+kk1OleMWGA+RjC9OQF0
8VkM7QiU4bvsS7FnEI8qZmn3EAeljHE7lWz1t74Rj1/qoFjxrJmqqSFjGpkHq1+RRNOEn0rdP5MA
U81TZ5kQ105WOWp3AwcWw3XGKZPD4ulVGUs5vhcxiwRetYuDdxzeGEjshCnJGy1MI9EJ1qg9Y0rw
7kQDM7kCoy/ahdRnvTDpzswHxDxlSXiZFh+JD4NrIAUG8ifmh+Ajm4xWGNIgvQeMsJehzMvwm+sN
tGYAZ8rwcrIWpIbIIc/S/BQRe+Kfde+iMa00eiJqld32gN8PN53IrXrTEzsBfP3jq876zxgrYGBI
gQPkQUL9LSriQQnCY/XfiQ/pCzUOigSeDQyRMD+SaEKmKXhPFMA41ylwD4nu2TIAlXd99GHiEJBG
Gq2VLIbVsA7u5GywdWVEvPfvSsBMrPTZfz36UjmwmNHcDfjLGnNQLP+pBE9qNPzpO8BGSGbmOj0B
C5F/yn1bHZgEZJP/QxI3YxaaafdiYIOLS9vSA/hcjEvEpTzbEGkmrCYcH/gGRTzkkp4S7iMi8jJm
3dOboApLGTTiZvgLaKro8y4huQPPKaqtogkqDOsAOWvaXHCfOvbwnu8AlhDYESNH7dsVIYlKN3NI
XBTgFlAlCDBkbbzEkdG9CWccO9mgK2YqXaMcSlr4aGnABwW9I8LunSX3zB8PGvrSK5zAhAobJSPj
9P5RQ6OueamTiFOg0vttPmnzUCkj6zKuX+H7kOfee8gjqfmpBD8zsQCP4vAqLL/5EZFZasLiijDd
Kz77Kko+z4gJWDiv3h11h8Lw8/4bmMshkm5IvlA+YogDsyBKxXuhs5b6chy1dCl1aBXMRnXjwn0z
joMpUgwWIJAjqCnZxD4a2nWEOV6bWAsmGzGahqFQps/TL3WfH/YYcFsIUzNH+I45tkuqujRkICP3
oarCHBFv7WljnY9Lo/RgaubyeusrTFkicqEZWN/R+VKzQGvbyP1EmdW3VaOGRTVMXsMY/wn+PdKE
+xaoi+KQVIp7nkUtZ4EeBwhbdLJMQRPiAIy1YpwZS4EiQETQ2UOaWeD82fXLopAABzBZJIHG3JEv
5ZTGwY1pQoKEyJEy6wPynN+7cz2M72OVvBd9cCYvCRWRPpTNvkzIzHXuUGbfNlYGMee3cmg547iC
jyOAdmOC6d2jmNgo/FbWMAFqdcIrYVmKV8lD7TEfcg4SIv2057YxTrLpyw6SKmLdtvHKzqeWM9Kq
AAzxlQbG6c5uzmfFp5QMbVxAqK06EVSJAjnfMdiXTFasj7d+0Sxe8VhmuqI6T2DIGKsQC7bfrqZQ
yhq2DwbHsHeNXswpec2JrtW+tQ8XUW6oKAF4fkuGllym5vF+H8TvmYmDU52n6UIn1wqBfyd80OQW
JvOLtOzahXqbV+2irKdUsO1jkL+XBlmoiChwpj7HNUnW1/ntvHSMpaQOu2QgmYQ2sL94doAGjBgr
khisUCZQmvxha3apRa0taA8pNMETAXGUIHvOnWLxum1u5cLQN6/L/JJ95MRokUp6nsnaOEtHhI3D
RoMIWECx197lRZvde9bhm/xMY/COoyQNlMf8fZ/m7V8KWPV3bbYi/0/5YfzSiD0udt7eE1lZXhcM
cXkgXELLh7gIxwlhMQwTo8UkIpuBetT6MB5k54K3NULFiTWcBoD/NVCDgzWT6m37oJN/rpAcUaT9
Wu3/fIW/AAGJ/balu061/wCxAJmssdm5FXY4Wmo432qbgZ0ZwXVSrBIiUPOJhn3wPi/jCu0g57Jq
eGkSMAMUcWhCuWEvmmeor1GtIQKSNirqCfBS83tun0G5G9ycbdkNdCywDlHHEj6V47Wa34qZA96E
K4+Zwwwdlb9D5FhQ/EiYNgZHll5bROcyiCs/w66UhRVHFhQe86OboeYARHkp84oYia2PCMq9K7Or
tSCxtqlnCH474kKNPm8KipdC3ypyRAwzFm4K0ZzamCE4gEGUAzvVmBtt5JCcwTib118ac+W360FX
DcVUZEdTbOPfG4PYaTRHyWjMz/1mZIxaJHLEby/x5uLTVb1mV8yx4+dLc/Lnx6yIXvs/HvNPP1hc
2M+dVJ6lcZnfwXs673Ibp9AiyAYwl+0fzKQjVeAHAlViqWlbY0OkMCMBhXz6y1WIj/efV2E4BtgT
n14R1fpPV1E313vbGVwFKmDGdDvEBeXuS/caULZr/wbm9ynZI2xdoIodIROPv1yA/tt2QP/XBfzS
UEr1+51fDFNZIukXeVtfNXxKeyjvH3RnjOFT4QCR4G+sDUWDFuSOn30xXfOZRBcqgQfR32F6n15u
wVmjoH+NgPbi0mfnSDzQbiBjUO4aWeGGoB740mqcUSOBAhuoJ/58L9W/3ctfuq9UdxK9dbiXd5Rs
Nnpz70anjsl6zwQtSHekGqh3ETMIlFQIbKHJnFKEMpAdDX71vhPq6cIggkoXxV9utKL9DqEDqP2f
R/3LSi9MPdfUK617/OqXxdBOGY01Ku6DM4AH0yUhmR2knb7xJeOsWL6/qCtV5AjoCNgAYTPUSAEm
y8KL20nRW4rAXmWT5ETP0Fzkou8R67dJCUJkIJSHjLFBsMsuqXkFgCtFF4w6GOpjwNhCOojnjo3o
iiMwFv0Eq69F8nTkBlkAlKhhHwHFjIa9kxrk2xysYC9VJhyoFqbluK/kfXIBmQpDIGPSDOrEJ0wj
DxiBGxejaxLJXZjDKEHHPSMNx78ylNBH1yGjUA0IS6BFEa/PbCdq7YGEL4F5c+oghaZN5p3G95s8
lOiMNbEjXy86X4alNU7uxHMyUdctGNgJeUaKIs4OfPPYqIDVDTSXgnB5EcBBgP6+nPEGn3OkohGb
o6Z5f1lvvz0ofnqgv+wgt6pLFcnmgRLvdabKQCeGQQ1yD7iiRvAS2lnYZdOEjA5LCO4kJbRBjwj7
IqX/yYrzweivWvSSkXn95eJ083eIi6oqhq4ZsgWc/QtolSndW1HepbJ0rLB4iuUWX8Nkf8d7Qw7n
G/8IXUz/DIRLSCu83DW8K4MMcqxATxN192kDo62Qkw2a7+sO5TEzXn0dixIpimcP1csN0zqxzb4t
j5NqklYTNSM+vVk8mVVIyCZNJCUw5xeJMGesNSIeS0eHFagqh+XEEQL2oLiNTQIjzuPUGrbtostH
j9v4LU8KfeS0CEb6KpwaSeagWlDspJfbEXPxmCCZwfBVE5Q7dOQFOudF9imT0k2z0vgXytrvkXI2
ybBE1re+fl3yahhMH9g4mwyDWM3cBxrZ8Hoh+Y4nB7h/nwBrcJbXjgA3ZCito/WVkyXYROWlr+AI
ctwWJr7pM/vvzjTBWsxPtWmecWIjeilHZ+ZCX8ZlNimMsUa/CbZqPOBvRDdDR/gePT5fFVYhV1Q+
CIhuYoacVQg5Gxh57IgN6Vb2LS4nCS1p/LwMGjIZGNeDkBUm+URuCX1Xeg7TZFhP7y8PfuX1gHUP
DLJNeQtoMcFtF/BxcDgc2Yrltz9Q1+icZ6qf8a4nkcoUYF5w7MdsiIsKR5hQ9vaMTb5OTsCEDkZm
MjGUIOUthsxDokPEK9CP1WtwUae+gliOUCrOBoypZBPlgdwFVwVepH+1+sorKlluikgZL7bZUtlp
8/c1VPGdKij5A4vGgU0PD2aKM7ufQhJLo9orsujCY01AlWXCZz3j1b+9x5d3v67G0ASIfNQ2kEku
fPhn28fyqcBcvTyVybLIPAGRmWyfeAolV+M1qOWgkRRyclE/g2PoT+iKCPzzmfk1scRKSPBnkfs2
AiJs3kW/Yvw2CRxZmL0GFlsse1Y2tLrwRdbay+MFPXP2Isp8+A8luJUBtKkiorcckn6IAUIDROYm
Y46IaUFAwPBXA5Q+VA1ffoQlq+wa3NQQ+yTNiD0lKliLN46ySl6BBHj/InxUhBI/9oIBxrb2cIGB
oG0hS+pzeCbf6M2H81PybVP/+ewxUAzTFmPH3w8yyIWXD/akqmYkdjME7Z3R90Ud5iUCztfA8EnD
hBfBFiNsFfEBJ6wtZ3L3b2BXwqPaEmON/AmBH8NWsZdZTCnwrihuX8IsPCEJhSCrLd3782hi76JK
Ol5xqzwJYgHJ+UCoi5KKaIeU2eYxjXbsvhA+L+qLq9x6tZjg11STq3lsqiFDMOCiTSIbWabYnO2F
jOMb+mNakwyJZRZq4FUNSqFnhSwYmodkiT6JAGiRZYc0SNreiIVGeHgZX6c5Pi7EgYd7JEUyKglE
wWAwLE1MkhrzE3ylg8kPX0TiYFA9YUHZ2RH8M+uGR/p4hg8yH5PBpRrRU6b3oamPlXQS3yeOPIyb
mZQOk3Pw50ND+d2h8fO2/Av8emkSU7/YFQXfxcVUQMEHkfhkhDITcgiFhPZQgfZ6TIPBmkRJ9ecf
r/2OB1NFma3oqiNbv7KcZlJldfEu30sHMeYF2bogiNDwswsQCDEHEOyY3YHqCT1EKcbonj9vS3Nl
0qFCi+IyOzFgBNs8MZTfWcLI9jHg2TjVz3/pw4zf3inNUG1Ll1VH+e4kfyqNVSPOJEOqs1X540Xa
4vmIxWad724SrHFk1wu6qdqcvPCQf1bo3E7KpgDS9WRDDD+vTTGfnunIYNchURXOqcIzQXagDw5C
5QfuEaiIDFRiWCDV3fwTRpLfUEgInQss/r6JMxgmkX47JdyOfFcQyT8/DOWbrfm5+hd8ga1rlmNa
mqI79i/NcNHenHNqdPeVPG8+X2E+SSbWtOjf+h0aFQq7Xhye+9gSESiLYcAkpA66rxIHxXVBskJA
MMnE8PORNTZ88cqBKyMhz1wF/TlJtDYDzNWtMVanZj8f5hPl0/p0gpSMBH2pzM2RvO1G8aAN07Be
EY421gYGkpP5E6tMsa2mWIJyLFRss1sbfeTm3dfA1Xr1oP2wplLwQGxeb2i/HYyHDHWePRc22Uvj
e+2pq/rTGt9HlwkZQgs7uszf43JqDpV1sX6J3eJb/TG9reng1+eBMSNccFaczhM0pEK6OkbA5N1R
21IhTchd81EOq4ca38ptgGgcdaBOGAJBW2LnvS6L9T1SZn9+Ntav5ZOl2bKuGKpmaIqjy/ovfVGe
OFXTKo9iMTzPminjt/rm/OPWT4YNYQFk4A/jj8sWf5aXhLWY++5C+0WNdyAiyKOq7t8njFcfJD1/
v8oHNZpA5jJ4JCr29CniZ3Ti72HD2Dh3JM0fH1mEw1j2bmgdVS8/dhNlrAft8Rx1RJ/isGvG8QQd
MuI2c+FECKD/RlyphigHf16KQv7wc3fyCzWtl5Ju5KYkLzOnl2CyRLOL0qcJJeRtUP5dkJD8lYRK
NrrY/ZjQwGwEIN9iD8/6Fl9p9bt4XL+n+v8n7D13G8e6aNsnIsAc/ipQpETlZPsPYZdtZoo5Pf0Z
7APc86HRtxtVHcu2JIbNtdeac0zrIMhe4++V4iZF95d1KK2rAYc9XAn+lkQ7Y17cYSvvim4jibNb
dSCDVic9GHzM2QAyDX832TFcSSibu+pZ9s5LZ8tytiBQXVrx6BeHVDoJLTEMWDlz7Sc+xcUiSX6l
ekPIuQ6GS7TD5P6a1oJwzBl/Y2sCpgNAH2cVOhgIQgJdpq1hOGz+BzoNTC3ydQAhn1jQ2QyEqGlF
l3AGKjG2CmccP25L+Fw+5gNgp+aqQ7A9LatxxwisoTSmIJl1LUTGn9nWZbRo422W72IAqPFVVXcv
NDDQ5r/U0Ab2cMQx+rqCAsOrWSzpIsUPJKEkJ9XmPsVun99LjLbGr2ltBgZH+g8tiIDUFrS7tJb0
TSnceIfwAMgZgCMEMwWsO4908Dif9Vv0Z87o69fVvboLEpzXKsMgnz5Gr7pU6FQY/N5puBF4bVyZ
FdgqqtNhtkwiIVf/zIr/YhFshmpTh46pHnzloKj7ngclzddhK1PP5ruX6Sb+UUK46x9yFNy7gMFu
z9jsJLMURdlbYXp572DPQRElryVxZ2XHl/amWUf/dWoYsGTDR6V8p8UNyHYR7UY4kMJHwiCxzE/d
6+YXf7TiJrSLhnlTJDrsa1P+o3BN4yT1p4DkmPSUd7uwPfflzhC+lOY2tFe5RKHk1equUU6JcVWG
kxQ8NONHZtEMb2Z1sHh4dF7XnFGW9Rep2orVKVH2VnlszV3VnAfpIGvvg0jC6LuUfIbVMYvOfLdR
vY/Vj6jdMsaW4a4kgf610RpXN3ed73LR+cpWlhyt3rN7MAd6macIw1u3FUDrZk7F8yZ1RfrqZEtH
65QueeqZ0T5sbkKwkzGBiVc9PCf9RVTPVuoJqSc1bshGG94wBDbqSO19LH977SbBe9Apyva65A7c
q5N8GoS7CK0h/zCzbW6xEY32unBQ1XMdnoPqlJoXU96X0pH/yafshDvva0ADVvKGIaCo0NhPUX8Z
GzsFPfHaSF5t7gr55Bc7flf+JgDYgeS8IVPIYwfE/xlqSPfzFJ/9GEPi3gTLbufz7mDDuzZTp25s
idSwkgb+pjTnn8p3ZbxC48pEl0kusezzx2psawaYEVQ9t9+6m0U9gesKJDWbrYw8lX3su029j5xM
OgrxZ0GPIzhq4cZoHN8AYLTnPb2qAwNFfopCSlJNjvZeUL2uxsNxT8Vrnn9U/peu3tLkcwAFUWbP
erxPwVfnf/ndpaN4gLJf79thxW+Bp6nkhpbjywTd7WLi5SQ3tpxX5wntlh1jy7F8bQr2hfI+rld+
SmeGXPXN68L+0EShm7haNi9CHILUcvgQ9IH11lMsxnObNtsyqhPleVrOi+jlIcm2DJXZvqLTklQv
rW8Vn46dX3AYW4/3widS4cui3kzvYXAwRSdPvSI4pPKJ9yVYxGwwlselsNYx3/qbGpoNJ77zjHYr
SKcJY3kvHF7ScZroar+p4kcy3k1lm5fHvtjVwjywHz8HxCv1XkJhHhzE/FqXhwA0f+oZ1d6w3JjO
EVuapcDmPNj50zpKXY2tag1Ztt1W9Z7vemXPuHE09PjBjvfAGwh9lmSAPDsOYSR9cLIa1Qu7raxs
LcQCwvz6FJ0o7ALJUYcVL9Hzo8d7BbWb6xCxJnPivz5sJxwLl+pU/rTwJ8hQJbhwz+G0S+R9TU0j
Hl/8LOHAB+DFsmmhwBhhviIc0r++kjcRZdskvw4s2pwMIHHpfAFp7bYXj0bt1uWpunEGBSoWi4b3
Om8cVdlKFpM1p+c0oW8rD4Pq1VwdjSMWO6RVjKc5yC1nU/+eP1ELCW0jyAtdZrD9VHm8VeWxnJ9y
jC8m/VsKvprsI+u+pPbNeDEnrx6Y39RHkX1o7VuuPfiYSfkz1Od+YJF2rPZNmq4v3eZginRQrEFa
GCz5qnDVISao/BVTur8gVFibesKSiFMrxLBqvvXFrykexfLEkLyZno32O0xPExIf/y6z61qJynYq
jhZy2JjZ1CNQb2XqdBwDLG+cZeE4Bm8mNqLa4XiZxSH37xLIcAG63aX76wsK9TFEn3L6LJVtiAtX
8UoYs8pZad7S9i38DlWvD/cCDwpe561NXP6MXozuH1rlXKkPpTpX1Y3BvTrOGKdKXdHFeDGufSdA
orGIT8ebPYDnZKkqVsHLwZUasof3sTrQEuiwRUNsgi7zxA/LioRegBZmDkLkd4IHincRa7Srxiud
393ZqjdStAuHDQZqFAIFFTJjz6f2ReEbXmV8d/ligP6abJrOznAovrykdwuvuL4YL4+egTsBiMwm
eDTmosfjRRgiu3tlY3Ubg4FeuuK+MEY7Q5YFbPGZwkfGEcj0igSCHmGd27+rSHYxYA/rENOX4uTj
ysh3cuvK7T7Dn6O7Bbp40E54axW3ZCPQbIAawertxo9J2mrmQZY8PyRM2JlEUrrR1mwqGnbFpte9
QYMqvQ9fW6W8Gsk+j45j/imZ7532kcQPLX0z0rdIfaKmmuAKvIRLS2MUk0x8iyTb5/iJpNNuDGIC
jA39mU4kF4afIW56iHala0Wb5DTaLWYjY9kPh9g8KPkjCR8Jyl51L7yeDQBrazblffsonBjkNyph
EW9+dDCLD6P5kcavsLxq0fx6lXEzrd8s+M7GtzQ68rmj5CtD1W/O+sT2XWl/cuM8nKMThaHUwMSI
jKXax8sInoTwK05vfnHXqw8VLEQOdazrf4Tw/ZX8CcA8qMkhCbcBMv/kMUbfYnlX1WslXlLNfY1b
OfxRg1/Jfy8LWxw3/UDP+W5MfwrlPn9ziRK8wGuplQS7ijQL3jKTwT2CgYNAdePTfDSATPhsyXJX
l+ySVBXeM1MUwzwYydViNzxhKY7zX9/foncRSYIAt90sA3KeitsgvXd4pftnLr1n8Ycg0qFdWfuy
egvk30p6t+hoqqBlybVnpl+wAXUgbg7CgWKwv72qLRNA/Q+Vaig50bSzJEenQ4SQ6YEeV47WmLtm
LXyyYVvRRpS3rHa2GV0s+QwNWsYoRcKSsNeK0yDtEREANGm9HBcTiTvBWR2vzAoTHj48r+eloiF/
JDho+kWozkl58I23DKFqIR70Ccy1Kxrn18ttTxUccwARqNdftsXv5KClu7Df08KnGM2DLZo7Zs16
uWFXLeNLYW+Nqp9YZVg6tNCIjshs2h/IFGJlF7W7QHeBBmE+qjqHVo7KO7kU/rX+9i/0QPV6drsm
0WYSHXpsDLKh5pFc1QZMUFdoT3DwE6ly6WfHbM7JI7BVWWGp0xovBWis2QRvzQYpuFMzEI+yF4Qc
bgERxuQcztP9yCJ5inN+W+/qF8z92CrqfiPNxQE6K9K3Vhaxw+BMOMeoLV2wUQZMZhK7XOnRZ+Bc
HaLFmEIo/eyohNkFmQXXDNJneEcalMQGjThy5I1uonlg7HjAoSaCYOEROqzwRisZ990psVgVlph9
tHwNqoyh+Ivm3Ul8IrUZNrUT7/A/46WiVVe7zYNIBw+SYesiiUBtTQcdhoqJJWHOmibi6VR+M82B
nYb19MfEdD8zH1aYMNp+UxO/hgmH2dCNLDAk/rhDzsA2cdr96VFYeHhFJxCh00x+MxBrHBFr413/
hAnF7cL1h3ce8uFP92BqaW1HRvr0JSJSQWezSHnzyXZC4ML+B4l8tuQAgv7izDUi9RZ5umuttmvI
Qtxm15Y8z3VGTyNZW/OmzZ7u+eDinAOgO+BBQqi6aBMP+FaNUIkE8nGnyRhznJmNC9XgGYSb2cLD
YxZO49F/Cg1qjnU8Lid00hdMlC26PyLeGPsKW+TpBIBGg91SsylzlERBMYhXdNwZhEvSjxe2xuSS
A8nZLjSbfEbkTcCQwGs1W3881IaTMlUBQ+3vA9kLw6VIIQ1VTUAtthqqJWNHlEF+6dT+low6lgwT
jxZDNsEGwIFtgK1ZQTqUmwFLx5tF953+T7V5vU+923+Pse0DoeBWRwCg2KbmqPQc0LpUqxq8LRdw
QyAQEK0dOBroHcI8ZWFGty2spfTD2YOzVn5XF4Sm4609cRWilYGeRwoq1OGydksTSZqt00YGIgNr
duQCWA2/4SWiEYgpiOhtzYbeNt6sMzAietak4SElM0d7Tj4ECU2Y3YjwhvA1tHjrPFyih4PSTHgk
t0BAVqowN8lJT0dPlMEbpZv7V+Y6Yml6cYVCuY87bSVk3N5MMNcGLUd1lrMZlROYy3otomI0tuBE
YagT4wOROlnjGtBhy+HMxiPn4ULR4pUU7xLIh2g9idAk3osniojPCV7KnDWvrlR9FVYcv1UxbIJ6
h9y/homUX9qWzac3vhxa+zhf5XRvCBd/uqT9fsz20uzIBPHduwzwdHReaChjO1AdPOCIpwc3qLYv
cwt7H84/HXdUUq/cRgCFZ/Xl2xH0kYlYu13guzX7E6pT1mILZhaQaSJ1l4EyBwizBgraCrQ3zkwr
cXU4h/QokObOqTKbNHUh8scDo1GUIHYhzVEzioKdG81HIa7H1OuDRyCvTWEOnG098EVF5PC2CMrO
TqQAd9GeqGaytNPiUH1k/qrViYICBOmMJA007iwcQcbK4oiVhzyRwkl8Hvou1xkVSoEaDanOxJ7F
QUf3KkENbwrDTl9gnbiIURDbXK7SuBl6F/UEA3+GIiq4WWOrFB4qEw6JweaQPg06XG2OKQjR0CEJ
p2auVoZMhx9FWlk6JJS9mLrgryIEh/4Cvt5xJ+B0IIAAcShEaRqTw6Jmwiky1XFS9tbkcyYOa6yR
7JArAnxgvq83Tos6mY1XbkcI7BIkYOsO9Sy95BRbsPRusgU1Z2iW7HHyzHLbay5+ZdxYIF4mjY87
G17miHiG2thAGTdnqJFI5mM9XynkLiLQY34fXrgdymEnj6iy1tytc4McGWOFDPIQs3s+CSay8KPQ
HF/meeq3E7lev7P+lXCiOf8YZRanfWl61XM2p/Qz6kpDJXWbbukt+sT831aL4jT9wQ3HO9Id/AZA
pyMIcuT6kGHwCSucZwrrJcss6Avupgp1/2tNPDhya+CVrMAkiayYnuDW557kSfiqVzS/IVX31ZoF
LYZXfFKydYjwiaEKxxD5RDfP0hngMLFBg4Q+DrMoDOSeeDmXZ2wMn6/cDoOTluwVnLq3feucxDa9
y2Yeaa2v5g7J1tyiwi9C+RBv8o9ZXMP8Fm0XLL/G5fgX1rpud1Qpr25bIZhmRGICNJDIYdfXyqmR
YErk4zq8JDeS0HVSAluPAEGoelzYyTf+v7hhwLjPhUOD85fKGa4m+T8fnGEGFz0jOTre1co/lVsO
LV09ArEZzhfBuWUB5EYEY0+IqLDl4sQiwXo6G5a5nljLblE6X5C8WG3iuKdeYFzH1cRMHz8K/RRq
BBzOcxwGGAvc2cgQ0KOjpcZOD/bghYhvbszBJoTnHV7Dx0z4pPWAdoJnAUpXCADM5H5mYAWGBtme
kF0K8zt4HRvZ9uHXdu5ANcQgsnMCuBTtyupYZ51GWxXjlssad1lQbvN9NW6HwtMKtJd7Sd75+l41
tlyHkTJ/CZUNCp1RAEO99Us6oadO2Unjtks2inYYs7NfbLFr65jrA9zqdjgwCjnEgAX8R2V6r+w8
B16AW5o81eI6ppRikdgo5qqQXbM+59E+MS5+4/REIigex5xHkkakHOuBvAlpA097Ld+ViReJB7U8
64L9oiZliOtvtcmt5DN/+vL62IvKWxBdQh9IhB3/gOKmP9lvxWwOB+Y5bOyEJ21DzCTskEio5YKo
bSorFoEp7Nmk7LrJjcr9iIruV9BXkbnJRjuVNvN5RlyLFUHf4c7n6RFMh+R1VOqL4Z8U4SQIJ6zz
4MY1yUGAbNiyQAbiirVPfbkpp7iza9Dk47bO9np3SrqDxvAYz0q21crDhLCgPFgGRioHmouBQp2u
EG8KDo01w+aI6NywSABsU+f3jpeOxby7gGywtvWbsIdwDn2XCwO9QbeN1W1JfyrcYN/XACaLB8Ld
y28wKOxPWvwJOASYKpi0GJA8IUeBUrvhSpMLN97y5Edej0yodRJmSARtQo1jW4NWMN4Yxpr7OqBK
QcDd7ILuEFnn0ToPEJ7T06i7QkaOwzbtvJLS1HKSaRfizYj2o3CsfbdHYlTuwvpk0azGFGZP5q5X
vajd+sojE0+ReJKnU5/j9bYZKBsiRkPPqr2BwEjTZechN4gBXI4tIBHtIOhwjfbRyxEEt0WR2jmC
ZM+P1vQvL35z7PqbP/Na+kcYXCd9dvOYDIyzfTWc6/bQDGdd3xsA69tjaJz4/4n6WYooco9hsqv6
fRfBmPMyzRnLbfDaxyOa8R3Xst8DOfK4eCdiMGnFo3RaSuYqCneGudMLHmfnXNlpw63XjvFw7ttD
xvqdX6gdMOj2qju+tiMcDuTRLy+PGR6fCqqM0H4Z5yaCw+R2nZuPb3EHm/xoZN6UHVVxa+JDvlfv
88Saoj5ckiBZgVZGgI1aGS0y2nB2CbsGvgJzQOgtTCeIPoMhPKexhM8JeAS7ICb6/OGYA2pdNhrP
Usdo1/8+Efv/UWr+P/3a3wRFpW76U1C2EhQ98TGre9Dwu+q7hUX/gXiA4cK2/ZKf49W4/fsry/+l
UfzbzLxsYjmsw9n0RkYNEAV1CQ5SwO5PrB1eMXWBQYxuzSxvQRh0QebAaoo6fF5ysZEBwwaAMv2H
wsqaJ4D/MjGT/za8rdr2NeVZMV6HbqebB823BaQ9Pjo6FdwEnf2I0s6Tht9JZS6aHrQG096fIj3K
pjdOm7h9qt2xxqCv59eGUAYi9tZi5oRca7cIyUtQbCaq5WZnohAwkJzrhzpZx6HNUtaGK0G4iuoj
wc2kNZdGee/EDypzH/9jj/6xQi7BkJ6k+8I6kPFRRdxU54mOaroewi3PM3aiNCPAaFNw1sFBNi90
iYXkScmQvGGATd/qjM5QYofgArQTxakES0M+URzq2O87O2XVQLiUPakVIUCp4lr0d3FnkoleMLD5
SpGNDAhA//1ikP5JwfA/g8q/PHj/KwsIwrhhcitds0f8PesVbtqhf8tOotccEJj+16v9sz7ZUkxT
1AxRNP521Y9KLBuRhKhU1yiyl+i3Ru5JvHBzZozts0grqxZmxbQJue8YGSIltTYqjxVo2TzyUBsZ
s3upoSuMgBh3CSwx2A2YoOeUHQYbTthwStjQLQ1qQBr5tGoIGDdXWK2YCQzRugSqBZMcJevEDohj
DcCELQAefZTpExTwbgmFL3z/v670F/pI/AEwJOC9gItF3pqvptuLrlxO0vNSxvcB5QCVF3RlVCDV
SkHaiRSPOojJx4rhZm+5NUzY1qtEBi17WdjLePiKneEfKmk/Todx2OX+QRRPuk+8gMteDdNTywMG
8R1lpjHX93RmhmgbMdRO6UOtMfoWJD8bs8BWZa0DJCP819n651vy/52svy0Ukj4NdRZXiJmVpULC
B8ImVCpEmv1FsJ5h34wPOFhwJf7LgC//x2v/XctRxXEpTlqJGtRHsTvPBRo2UEDhanDVyzZfA2mV
xpWugNJYRn+h28ksoTQXM5sSgAq7Zf7Crjhe/vs1rP7z8vn/HRXzb4aGMS2svtJnJSjqLSgT2+4t
g2BGRcLuEJkY025xRja0xCYgyiRig1X0PfUX6Z+apBP4Bya+WWZitkKe3bjS0FZSBzPjQDWMDGDO
re9wdRJ5QzR8vobdxTh61iq2qyL+j2VXkv7xSMuKaciKYuiG+pdw6H9WgKBN0Vj3w3hVu1VofYVD
iOPvVE/JuuPZaM2zJGxM8aeGAC6qv8eqcK36LE3PlD/WTC7/LLd7lFeqShIPJatIc00KPgawYXTp
vjS2f5X486qpdyjAdHQz7IIN8Ako4qcfBdi3ZoCuRbNpyM0qQrddIhFCtBBtx/qjRPPX0kD2DQ4P
9ZYasdPpmc8DlQnRrimxRW8UJSN6gLTB4oNdKigvOREXXTVJi252c4rmusapbSXwvtEe6iTJ15te
4Y5PvjvrQzNx9g+OxFo0vq5KVxPeJbA/3ghVTf33LVe/ivgt1ow1coo+Alb5hg6NnTYznNnAZuxF
+o6tFBqDms+QObIA1iy2M1Ym6LU+Zz7mYARpha6O/ho0EL86+ONnq54z5r6ghrKG3bfIICJYVPgc
K7aUjOEGR15HfEfXtnsTq2uDBavY6DSi60+x+TMCvonr8ySwEahvsnpOCmaIzZ8c3J1xaRjxM7JO
sztFcYvBSkUtqr2rrytTOF/ea6GX4NRDJZJO15E2oU+fVhDuPoOvksZ3v74YBZgbgpbB/E6014IF
czHxxRG9qvN83/Gxe6AJVLcq/Gi8zM1kJ/lTEpCIRm+MLqVpFyMVRkJPFIZxUfSLida5e/HF3YUJ
KzKDGLlcxRi5ZXTNVZiglUE5MXbsVbiRoy+9u5TR2WTeiIEXokwUvYmPTN6b5W9THPue6cFfmgC+
TqndFMOQj3aL0X8S7Xt+hEbaeFRs+B2bl1ykawMKydznYFQhS0CDF+BN/6QGPa0XTrX4UnMmhGrP
lyV8qIxSHdHQhJa+fjekk0HCSeNIqMw+Vfr2I18iIxap2BnL+Fuw3CSiTOHiZeNdbgN74KgIWrP0
Be51Ij/b15oJrDp+TuFOxgUiuW3BzmTFXUbLoqe9In7wGgnnIGbNL975qJVwNCZb6GGxXcZsG8ef
iAKyMFlil2bWXdb2WJ0GeigWuRDmymC40qvvE8PNl/XGkesgf3OsyZNN7ikaBx5+5cFo33z11ogW
gnKEBSdkBL5/FcufyHwrYjhI6kMi4hYfLzzBap0JO5lQH/pDXLs8tFHLkBeB2RYIAt7My2BtTDdm
DPZj5StlNbH5BKUNj/Ke7hjYl/KGfPbWumJ91uCaxNzSeGMguuG/pidBqMF33x4x2RbiszP+SA1W
7CNW76a5joYXEpHMGil9yl/cO4Q8T8dmXKvSs6QpqUZANdBE0zCay9Y43zdfsnWhozwxLF9zgs3A
YRlmQruvaYw/KDF8g/tq3fBZuKI+Su2EpHlSjxZGL4JQL0OxJk1XJIY4tAnlYAmfcy7PfJCebll/
i5GWAsMD1w+J69aOz5COW8bGIfKPcswkFBXQGNBZAcsTxv0metWbzmSiyUtH/TN+Ia026EoTWuA2
7FSKCcLa8CVl3zpXhyjRlcYBLihcx7uBvhkguejJM6E7JEf8Y0ij0JSZKd1yYgwFcKeo0/VTN22y
2A57BwOjOHoNWDHYtrz/EfHBfhaccX3gseTviatcIwGL6Uz5ZhKY4AIkHoPhAt0sESrHQr1oxkZB
a6b+KleyMmh30XuZfA/WK+bJzp7o9dKMNlHTr+vpOCQ2JFKuDjKl4rnbaRfAsA9SsKdTof6RDRel
NbtDmgVfaG7yFIv8Ogrvtc+4SJSdIHs3oFVEnh6AuQsupk92t9cbmNCNe4RfTKMn31tci19DWa0a
+T2J62WNwypIbT24t+FFbtDyRPc6uVOHFShypfIroMKT2SRru4EQTR0R8kokDDwFd8gVwea06e5G
vG3rbZLceQZ3oBDl31TaixhU852Eyall62C37IIaNt58+1LH2Zt6FUh6VUIdgy4GgTEKPd40UlBj
NeGvfrDKlNjV6XKANllFBtwYifNAiQL1G04QH3DRfwXkfPQr2Vji330BH+WZ39vIBC0S2wirJ5Ej
RL0DiGE1wPNYlrC9KSzUlXLDnYGC55tWt7+D9YL3ChwUJWyAnKBlD88MHpVxjOkDezwCdzyq6XIU
mLwupKPBUB/G2Bf8KXr3CR5hT/h+jUuVzU4DdXCFGANofS7zMXgixeM3txA/CCNBGX+U5meO4A+r
AEMfdXoW6bYaj3n1ZSE4kzC0KfLWauYY844QbLqT1Z+aQBAfHxQHNpG5XfdF7alMJFHMkVnPIEta
vLcH8VcuvmOECFY/2J3yaMmWUfu72F70/Benie9324zzFr1+K6Bucp+RavCYT0t59nGv92gBdcdq
NkbrBCMn6073CypctevHU6htXzACOjqDujrZL4bXI/7tLANYl9KDJZNOpEcZAfry6b9G8UWHAsOc
L0+n9WBAVZHOcbAX2CizznXt/RVDqJfoe6MQ5iKOrekg1azkw1M0HI2oDgU5ifLex3eK5RC4Cp26
YNjVxU0EBloSMKH4p77FLEM4XPkOYM4X/3QUQg2ozRIUrWx8tNpngOOUHuKUyhS4EImHd0r/pGMA
gZHZtvKvnqimoLAWuQByUkUQPO71chumG6H0YhL3ckCyOGIGCEgT5OddwbKX6sEySJihHAV0oznT
lXrufcsMCsXnNCmAAAS4Kg+p+lGqQ0mtxyGLaAh3xi4EOU5ZgIlHLklzfSrcJI012zZAr5Di0GuP
WqMnREvZ56HUmRjch08hYT/P89us9wGxvBGiKuxJXJUiI6TqHjXPNPzNLW/M9+LwI8Up/FNzoY/w
rOfqg/zWh9piayLyDYMGznRzft6hmDZRfuy69I9ofhTpaSZfRk4Pzjh+b8Z3ZXhvq+1EnVSWq1FF
DdUfquE9Eb8VspVMZoW0qyYIc0wmak4mc5zRuMy5vlOGN0M+Ee2WSo6f0wYUrmVwQh+xT77lCcS7
r7hq4nHGURSUagVsG8UJdUSLvKCKzoF+H/VNriNeREa7VxukBW8az/mRgr+ImMIiruBf+3g+uQdT
QJ/0EjZiirAOSY7BhIAbVnPSRlwVH3X7nM+Z2MJ5ZlQFNlYa31/yQSPfpo4oQiKGuzgsemZqRUQH
C8SiUcKJTfCoXc0I9Z3BSLYh05yspSYxTxwGweB+Tx9T0W0LhKMyXzFxOMfgNIKIM6i7I1sdfobk
kYw6HsbPWv3MpXiJtT6FY2FxZpoK5gGMAzVndIfAlMmW1HwMfIJsgiUJCM/Yl71dNaD6NZ7y8U9m
Ek7tn3MQwlrE0PHpN8+JLlPqcfcBN+0nWqegl44D9H9iGhmWIzrAe9AlJ98nJii7xU7MZRAD9fro
0TeE4axEnvq9hQTYGlAhzSypBYQN8pD2xrhtTC+GXB3xBnyMRfz4WHqrsdfk+RdXi6z/sK0WcDYq
T1V1/ZCpdbMD5w0pV6BVo58y/BsaGFWBdrBlYqz2JDrnNLCRVJgOSivYk4XxrJN3kXyqAmVVvpJ8
79VeM/PFYBv77jkVWX7xsIEQlbbV8+VaFCF6Ga/qI6ONML2SGdESIdpCY9laZI4e0JMYqRMZeyO/
kvlkHWhCqcaPCLpxw/iaxoKAQbM/tTpCw9OcIUCXKAf5qj4nSnbkiUDL1L3ROT3SbmRuNDg1ytFu
j4CaRz+NcwYxoOnVgzguhWDLri92+npN6vfkRck7TOh/3z5L2j+1gAzJMjR4SYpp/Z3qJIgiqKes
s67tEn/EX7862wAwSumB7J8WDb/kJdLIhUXEh7D4+lLX9eKL0mpxu11ui25x2Xgbb+3pi/dp+c5Z
4JcBGJ5+re0R6PnJnx0O9+29WHjr05+fYOEGfKuwYLrITzweP8rFR3x68fNfi7cOaP8LYPb8H2w9
//qFvGVx5BVv80sGvN7P85kvntW6Wj+VDbm0ix4GSrE4HOTFJ8aiNaEFy7u4uMdkncdrWJlMBOdf
hHEtyVjnLyYCyxQ4PsK6d23V/ldX4u8Gi9lw8L9H9W926FIWC7FTE+kqhJ4veEHjGc1WFt0kcSVh
qxcnRfFSBLM4S8tDnNsAXkKGTcnG1OiD7uoXBdJeFS5q58jlSvoNG3ueqoMUwl0gbCN4QIhWJRL/
jgpFn2reK+HETJYgMMA23ArY06sRydMhGTw1Ok6G1w1bvf8PeByuqn/oE9OrkCxNNw1D+as98z/t
inSaGl19hdp1tV/tOWkf02pcD9Rk//f8EXfPGfw4cv6ON3dY/LAorW+uK+Becjebn417cV07XNrR
wj7ubdIfONG5zVfc8K6v+MeRptGaupJrxf7KV+XSvt3cy1/X0LRjJrn4Ce0ff+WvOmdYnC7PxWK9
+Tn9LLzF5vlODK9orz0uTWXDRUj+9/Lz8K4vPG9zahYnwofc3m7tenWqbQ/M3SJx1YU3LNXFe+I+
vXrlcQF7+eLwXiw+uYQJ+r6er/4Shm+0+mW6QQIH8/IVooHFii0aZN/zzrle78vt9ew43yuHJ8bi
9zwuvs/n8+6x4vG6WBmL/W7l9Ivzt7PbPXaPM39orc6We/7eZWDcH289P+jx0Fbf4wbNxKJfVnzn
Y74r96/F/m1a7T+4Vfr129vKWTlX5+5wtRcE8wKTsB3HOa8e/75OyOo/daYt0cQ5JBuqJZl/6z5O
YVv62ihO1+HNqLA9L0IXrWywazmobCxXUbQn342xCSzD4fmlo7zcDG+vz9DFw44inKhdqi/4ot8S
5lxm7TC/Code5YfGeL4ghJy4ovEgs3tYpLdKWev0mWcXH9vkkYGqPWT3aFjrySZVZixUOqtJTWXV
t2S3MyO9/ZFtHJ/BCbEhzb2HoqEJXDA67bbBWVmBSCATgdyEc4WCmJ26snjtx3vzFX00LkgHYj54
CrF9v1IwtUCb6Q5d+gsdBXU9b53MDXbpB/sCgveOw5FivXwOR5/A+CVApt2Ar/D9BUqCZ+iRoVZ/
qX+w79MbHQ+0IIZvbBMJkc4mJvGSyDuAMBhS3lXeP4uclzuoeMMvwFfFL5keAjF0iJd4jxS22U38
Y23+EFWqK54CVlTHfirh1Kr3tLmVj+JBcmy1La+BXW1rgtUewoT2HAI5/x/tV3+E763X+KgX+Wfu
zA10JzjBYYuho1B9HINux4shJiCwngvP5m9znu4WYPJvli9nORpaMKRrmh0zPsmAVma4dRSSPmty
jtYVGxaKCfRA/RmiObOoXtu8LLt/6gecrvwZP3FmaIHBc9J0Xp2m6IyccliLz/qrgXpzLmHq0qgj
3+H47xeuZvxT69qSLFHVJUtXFflvM45Xr8ssxcJ4ZcChgwIw7OYtvkEprMWFfKC9yVWhQ9Ti6nzf
69s2XRcjISqL17YGt/xNb6ZCiZ5eIfQfwnDN8IPr3DqG3zJfi1vZlt464tXfygP/ySkmZfOBz5YG
tFcesk8aq0Pt1BikD1yD1vFrZC2D51bRJ1rTBSJtreZvurhnvqa9oYrhtmGTGZDAumgfgAC4msjv
mf8zQaOwkPkXH8ayQ2DW7Jz0R/4RXCRzY+F4xao3fIBB0FqE4ozFrX0S7Lv+CriwvgTdHc7bjEzw
BJgJz6mcMZtV8H8IO6/lxrFl234RIuDNKxxBK5Ei5V4QsgABEN7y68+ATpx7q1WKUvTeXa5LFEFg
rVyZc455aBGJ60sdxyGcayIxV1eUFx+I5xi+jU5HaAJWREAdBEyg8MMgGEiPoifctZt8Q1O33pQQ
d18MuOdvEkf2N0Xm8ZAX1mNMn8JahFuO0kx+IeBAZBdX16C/Y+aXc7gTj7VwDMelVq2uyyJ1TWDa
NOUGL912p/FVC0gdm547DD/oyJw+gARIk6qW7Owu+sD4kbghBRt8ZclJV1dEsB/x6/hZPUaJl31m
90iB8+ByuhDOs0QsT2+STsEaOWDLrII61j4vEvd8Sty3Gf81vzQWsjyoH7I86CGZ8HA+xruzQ5ci
5fLSbFgKO5jIZ86je3Ko8O6vYk7na1mwmSBRM+nzyPZ8Up+Unf6UvVoQ3Q+cwPO7jjMcQLvX/K5+
wpZ8UxXcCPJgVyxC01P7mpDOxnHCGd4ICm6W1MvNkura+oCVh+bX5suc2nl16PdIIlDpTEvCCW4y
aQ3R5XxneqhdZ6nZSM4V1bewhu5nsJySdiPMdnM3xVK/G1xiMW6KasGx0AV5y8juybxhoDS7AtEb
r/sV2gliXrhQ4wF5FV279p6kn911hf6xPiRb8YBbsoO/L/uUpqHs0D2u203Nulu5xj4+FERHM0KB
omuwhMyu7/h0CbcsvFxzzrqpRIotVzsVFrwmS0w9kXu5SvVAOyCE3E83FaqhIH5t16CKzGW2Lu+J
rX/gb4OpS3B1N7y2hiwNiesZ1S2qXQqpI2KNyY5f6QUmHSyfd4wk8xLFBye9oBuO3bPiNERQbtoD
O4UMxb72khfQ9DeXWxU4FR7Im+GVI8IRCQKH5WYT3tFOtbhmtY11/3hZGs/Nsl7V6YJ0MGujz+EU
+PPX2fJ6Vy7q/Qy/NojDqleMiI7qa+iR8qDvohv1MLwi3QQuH1bUeAtEjShz9Ve4DNA4aX47uIHX
NNX4Gb83BMCG6e3KGzTuJTEtkAgTTKA0RRymVDtua9IpyEKHEWAxarDHzzxoHyAhwioa71F7n4/G
qt9yOlLe+wYJsMNqUe20m2adE6tkg8JCU3Um9GKWgZFpUDoZdj70oiTTiACZ3nqK7gc+aurnEWcy
5ymoENsBWTWwNgHiw+q6F5KA60+2wapZzxAfvkiLb26Zv7GKQGVg/tcTfrToSLGv3PpDuC3WsGTG
G3JP7nPPPPx7rTd+ol6BN5dlRTQ1y/y+1JfjMKZawzg7Glxg4FrmY7RqlD01tlLOBqqu2zSo1luP
QFqa6aG47DXPAgmpMmlGhct4OOjhawoey3OTrVJUqpReqJpmMqzb9wvh4isqggco/XZnzfGU9ASp
SJgi6gNXwG4eU4z44S7rDoAhzOvOwhcDLla9R0Jfi8HVoEuzVeT9KGDs3aXljTg3UG4YOivSgpay
soLkKI0u2jxk9EO1SjKKrE142VbakgTS2SRk/TZb/vnSGaIFM0yfTy7fDizXJNXGSkxF0Eyw3xA8
oF+F9soPFrFza8xf+RFYrPmC3KNFl169XAef6Nn4rp7DS6Gr314AGzNGwGMPiBUeVmzX3S5aMbh8
aE6XbakGOPU9FkByAiRPRi6YsF/GCLvxWXDl59U3c1WSGxfRc07bCPXLiVa1wCF5Ed9VELj2V8m7
Bm9Qwolc9y/Vqa4W4RMwWL5K+Uog2CtsIqn7zB9o5ME7cdkjiPr0JCiMQeplw8e52IC3FD6AiwwS
PgqW8M6meMx27Sfr24VAw84Iyk+WFCb+of1WjOvwDcsFw23hRNCY9MKzSxqztA0pcVhyrsco3yOM
1l6YC3bmio5/qp1M+Dn00z4yVLrXj4QEkTS3CfQIhCMJdTw1BRMU2qVyNNchZRRYT4ZryicighzM
YMmV9IYGJOBH6LRPFmts+ZYJzxYsDbHyYZKLKu5rJPfMLZiSqgtGB3TGH6t0y69THlXRJ2H7V6Ka
/CNh2fzjRpn7CX8c+JQpqmXDhLFxZv/QHL0+jFWQIs+iwH9jLtU+GuR7huNsshcEN2pvRyIOH1ga
oqBVEPE52dGwbq7dPMsw3uC4NoGs2dV9ZM0K9qlcM/66oDLMNnRL5OvpSjeBKHn+VAuY+nQ4dluI
yC+UEsg2OW7ShONcuMCFSE0ap0Ep4GuzVUxnzGGstYGDlxAtBkilLb0aQbeHu51+YEEj7RrnHPfp
+BqdlGdi6qhtX647QiStF2Izu26pPooQ096nzfgZbiCOd1HA7kytzOiFSRBRj/0MPcAf+BmyI9D7
72Dq0XqCh6DfZmugUwe0mHMjTeWGplNR7thqRTfZCc/ZTsEdyS6OHp5CuXm9vkd3+R75UvFqLRVM
6yDjH7lvaJg6JUmgX/chfKcNy0R1bEnR/YTYSjLT5EanMoAoYBKijULUQ093MRcmeJqZvcJfxd3l
jq/F/jza4O8PfI/CvmT+O2/8X4cCjQgnpO2v9YPmZTR3bfIoHBxpDRBKJJxz7YOPqCTvak5ZkxZT
51yfuYHJbPSIIkRUzHoqu3TLrJRsnHxYRYR1JI/SGVv0B71hBbcj+bcHLhNpKHMOSFW4cnyEDTeJ
q6IhFZ0A0Cr4956g/XRuBbKiGODkdQ0yzH/v12wUJyOf+uud+KzMEC2UHyNGa0r/znSgiM5RtKBU
Gb5w+peWj9yS9vTJmWAy3XpYMFQtLPL5FnBT2cqPNsVQ5DL6pBkH1h+2AV0ufCSIaS/kREhLJLWZ
BNbUp4XPvdOR+X03kB3zi2zwpwaTaYJUlFWaL+LXY/rHYzgovR7XSSncnSdcfM4I1AUEDHc4hSLJ
SeUvwhRZma/Td0Hgny84H7P+eMHxMlaTNAq4dS9eBy67xgS0ENoV1FAq/JJjTOo3wzxdaxH+wkCi
jccWP3kyFjyg153fk8v42CsOeXQgWFPasCAjDqDIEiT0mKuYXa9iIuIfzZfrgQFHdbIeBnKrCMta
TztAYSM2/jnNw8sq1xy8Ocfk4oR7jnBI0yoMWyrmC/RnPskfjCsYfSLMqA7nYHxE+oNArdkx82aM
x7iPbnmECBUwybblPMKRbtoaJz5X41SjT3iPJ3aF/BkbC/7G97r3yzPZAbwrN2VAvoBxdwxvCxx6
CXTqRa0ElkmTAAQ0iT7z2H/kqSV0kQMBUXQqLCoHU63FEWQDTAo5lMZskUkpgBuccyLzlDnkgGtB
RHjZzsik8J0CVaP8pblM3ccsbYMNQqPrTDOLs+gbp3smJrP9gOiVlPaxo75SJyJ0RrNPJAkewapd
9YOrc2K8cKwIVXd64mvoRw1WnoKJ0qkhY08E9ACVYugYiFshcjV4c8DaeKAJzwTnjMJmWI0Z+fQe
NKtoi0nuPFsKwX5RZ1qDR9sfWwBQMAGnUsN0hcn6HJcSZwEuOLoMGBMxVGB3YaowNQu1DfrCoyGA
QR34IlNhFqsnhhA65oK72b1kOIKxqLJZwqVLC+i0dYKL13u/AFwEX2qsRiDh2hZ+2S+LxdwL+Osm
tyRNM1UEkar2rQqSwkaph5EC0gj9CkjNBTSTgqAedDL2TNVpKMs4suPrwKJAOOlEnK4TkayHQB0o
2uSGZ7fjQkyQ3HwWXkyghFW06vJaBNXgMfPE4sj0jI4XsPer09e+PPrYjTVSs+sgnXyMc0wOTSB0
uQ8CTxMWsRAMTG3zZRiu1WxfjsccyfS4qtpdWP5C0JJ+7paIkqnrigzMV/nWLYmSMKmLIZHu6s6B
z9TbFXN2aHli0Hxqj+OjRIOPGfAqf+w7BsheG3l5g6+OfjRAnVn9onBPQ8DAJD7N11DWXeCUReFO
kmdw2nzlSDebp9k/YSAbyFpoyRBFwCmc7TNL5tuSrVSQT8rZn2RW5k08bVSQ5PD4Uajw9OP5wQtG
xqzAiW4+AOGr5OBMcsJ8kHyLCv+rG2DseKkOUyiCVOL6HH1YYiZH58KasgVmHyo2EEBhZ8G1vLo8
y6g8MfvyqCzRmVzRr9qtkx7TJw4T7uCOixLVM/SOQEfySceBExoFBMfrLdnDlhtaa9ALkZ3veZZ5
Cxysr4weyMvGhNDhEXulE7caXzFNMJp1yadv18XpjYrZoMX0MGetYPl3ch7o1hUNihYbGwKNjnsR
E5FHBAjb55guIp/MRD4U4uSALq/ZVq3bTLgP8e+emEWH2Q3bDqYIDqc93+Xbvx8R5UtQ+f0ZsWRL
0ZAhG3Po0H83gk6MkySsLDaCEBTzqWRi+za3fT8p5JL3nERP+JLQ5klEDLGGz7wUdlPU1sIr5woT
8Dl8fcS/yCpxka3a8KRLZPugA8OGReTgZ1h+IAg+w5sCIYferXuZZnnwnHvgWTfwEzeid62Or4Q+
UW+RJ75IWB4JBoJKfdlpTKmWDH8HzlEv7O3nHa+EaIVHF6SRCNrt5czRbVYog5Cxh85VEdZVwRzC
uUR1g8RAE7YKkBAyAJYhyxjhH7c9G77ui4TDx7Cr/cveEFwKUIIkwM6W9SonpBcEZbGUSi99Rref
emnBWMYbNewTFJjIlKgf6GvV9SJK1yQhoAHB+L8Bk479dBHdWTTDtbOPQr5CKcvJgAQzpv+00+hn
EMBxz/28upxmipCTHBCy40UljgoB656CKmcgjZmUnLeecGRGRowmVtNd9KQpfk1jg9u/Ye6Mzdbv
OeLis5tLahRuE89w4/I9XhASOjSmpzgQQGff6U/pivDPlfGo1r5JJiNERAg59XZEH+gLSxrOd6C+
P7nQIo8jeXo305ZgrZmfDN5qWnH22tJFCnGH5cv0o4V63hNz5+vL6WNc46xn41lgtmNx9bSH4RnS
xHyy3J6r03gQ9vE6fCBkjtNWaCu7bgjSdcGjHtoQx1SXh7Z9NejlhIQ+Rne46gkt3eNPZ8pIAUy7
kqqXKj8OFIXgUFqdYGT86CN54IX96n3i8VKqz1A+4Oi+Vv4IQJg6nUZu9SEwtfIvtXcm8oFB1nBq
8Bqmy0uELWmOBURnhBAY/QI1eVvfd8cQS7sdQefnMkufUCgZ79ImyQ7or6wZFnnsd1TUdMvA3I+f
6GVCHnICFS+9Q6UYpQd8o5aMxWI9dYgKmUzKD+FhABEy504znCCyjEDYBUjnp2mNS5Mbw6Elw75P
cmxo2NngXdq7kmWOTybsfV3DtThLTjinaIOnRuSZQtbiN6L8WF5Xao7FE2zXwroupA+1fKzuenBK
9lgyfbncW9k7i436S39G/WFYqIiaZcmz7tlQv6Ko/qghRSPOroPEVHSEuIiySvNMvEA56FoOjE40
0btGezsrnqRXqVgNfVDnSy1hkXUMC6esy9kLKQ7HJXzReum2KAJQ2kK7zME4zMXReW7XOSzNHYHG
HEWQo9DzJXhb/K1j8hVn9m0d/PPNKN+YcueroWuFhhy/RLYDywI4vo0n4hotcEl0pAIPLv6I6OKm
n1GB0NDnQ7zSDmnX2RjEBruIaxpOAR+V7is1Ke5c9r83kWwXpNfhLO4XOLZZDmgqDXoErZEXfgpU
KbeCKVsOBVAl3v/imi9jBAfdLtZuNPUm627VblsWq4uyi/V9b/gsIwlNgQjRlDNBsSbtZXLGC8/Q
HEkXH3TK5WhbXpejyjtB3hfAvE7SldmvpXyViIvsAgPGFdFkEQzbg+QfbZH4SdGVugCnq1FsFNNr
Ff88LNoMMOyyKZdEZ1icLhWU4G6fLFT8hPX8b/qfochBiQC3X456HH3+Lt/o/Ikc9CxdN6BP/ndr
Cit0QkOvX++YVRgQfOHMsjEhG+KsnnjKnfwp3qPoU+h/PkqPAKMYWGJijh3jEdCy9tZv6HTRzN7A
v6uRRGKGle1EJlLYm/OPirsJobf4jIJcAkNyR+cg/UCtFUERLmhzMfvaSofo2XThge9ee94ytN1X
rb+P0h0jAhZrX+r8WnJQljuXLRj8Qrlj9yc0bu63syNc1YVCnA0W6SUrHgRz7CoumcgM7bzeQ7f1
QAetXM3rG7Ho5b24BIqpA50nSJeNA1woYzjBZXFLiIp7ZQ9SqNGZCusUlDYaJ/Slz/xn8ICGpYIt
sV6wdZnl5msnsxPcpvWLhuTyPJs6y88MOITdbUaW/2SVfU4D0SZutaWBQmvimWD2k945CVz1ewlI
+xeBlycyFJ50HSqS39wM1w2oSeoWlxImXrVIWgGEHU11aT0h6+b/84/Dq7xmdMhGiJTKPt8wv+K2
cvOTToAPAW6IXjFrvTXrgTGPO2OMXS1iAhFmW6T+HIASr034RrxQvbmUAfgC+AZIpdAi6fxuz21w
QqRJhi/ndVG0hwfmag1fF7rm9QDhgCeEbRPlyo5w0n9XTLLyw1md2xLQq2lJqqro347OtdE3sd5f
xDuExTWk4bN4ihtmf1z9oDaC5hqwXETgDz7RqnJ0DlPIKA5ybGpqRIYVY51qhSbYUpemucnIhiHf
plyq11UaL8vrpptEdBN0tbADkUcAUJj6mlQCzLvPfK1cJDfF7++ExqlNpizUBo/s8FK9sIge05bV
lQwyf9pyL4gqrc15CWaMpcIMQFA64/Sty0lZszdPJ2b1UTVP+ygesBUDNR3g1jajVymLyvDFFyjk
DOf6s6vA1tg0FcGINxGyImTIREFDp52e+tyeS4X8CTJWZ7rNoWYi1igr4jqPJpXiOVCJzss5S7v9
eDt8jGxldsxeyLMiEdjlTO9z+wq1Kwwv9sfU73TvXDK9ogORHoxPyKnT2nysvXk7n4/gEDLkVXP1
m/erggfEVarNRDPSl/AtKuy6vmps4+oFAj+F5KVZVDfCCKb1Aq8ECc1aQiAkcSZbkPi0119xuYcW
IcFba3WO7pnUSQFl1svE1ouJhlEQz9hT805FEYJ0X5Xg9bAa1u955vaMhbBGQ60QYDB4/Ar6u+5P
fnGrrCSZhTYYGEXwHMmLptinwh4fu67PSyohfxT9Bs/B4JkwBHQHtoj1VD3MI3Y7JyYy495A+v+Q
qDhLSPOt0n3hVaYv7yI6WXMWjrwD7c0fPBQY2XzZWv/7Ttfn4/FfW+L/v9G/jg5/7O+dfCEB9BrC
ekTyd4ePul1MFBXqQS88fSfGD0rkjo+yk2yAkzKBc4hNxrDGvWKD/ZjLJqrN4RB5KUG6M2vKpmrq
CVFd4HdA7zlnPlre+JAWG2I8ryGSwaAiQhoxl4D+1S/jGywH52NxpAtnmvZ4ip8ZXs8VVOJ17dxP
5ThI1jTUr19Ozkhh/n7zmsLBSDUUzeTHb+citdOni6yW8p1CrI0mfXZpoA64C5/h5QvXy8NQ0skB
qqAh+xYNw1fguRhnalKFLPEy8SVE6nS7m8WI513m5GFLtClJuLgB+maZK5mHooQrxMjAJ4rBbH1l
I19fhHw/LiG/jbd4TmLw6WDEzff2Hf4kFVG/aONduzQ4YFmEOIQ+ps3e8VtAF15/yx8wQV0UYPud
HgI1SoU58a9dTtoeiINNFADCHJu4gdGNEqfZafKh72kyHoG5BGJqsxycg9cIWPUehtC+XWZvr9Uc
faRs9JdzwCGjW/S3uU/9wpPNboteIV3TaY05sdyqloNnhC2Jb7vbz9/AdTlgbz9gYrvnTcvOcGDo
vv4KgSUWYI0GILIhZSZby66fWBnnqNJzwFYXrSevvR3ODhenJbiNsd3T1TxAyozjBb8XKyTc0Qzw
JmUhyls9C0zwoqEPG7W4vgA9DSMf3l0V+TkiBdyKczDkTgG6ed52ZGWf91L/2Gh7QKN6DZ4VMfX9
FXCBeSiHRxFLUr3LvqiloE9bFBGqFFSXIOtXBoTJlujqhRa/zl8xPZzXrIocI5PhkZNkaxH5cAew
1Gzu85hgo2DEZyEFqbrq8juIiXW86xWX9VM0bweTeRPmGnon6orF1ADCtTzXjlx/XElBindSuIyU
LX43/UIqIOxObF2b5LruCC8Tdg1g0XBR8vVfJrIKQwCvAWOWKjryocNp7UlzvmyafjMBKMFCJm8T
bUOlycCzKBazBAvdCSEJIPutNbxV/puk3Z+1p2uzxaZGqCXUwIrvDExruLQQcnGpAZe2sE+URZMt
Uwzg50XXv8KR7UgJNwXI+f5YPw0MO6/xYrgw0poMe/7pLNMaHunI0R7ZKi3g/w7xxq45o6XfyTH5
XVvFOCTpIeHCSkHT3EeER0jziIj3z5Ux+DvtEnMc74ZfDnAu0JJnqHzn3yn1JTXTHCST+LW+KNGr
MWBNF5Xs12cfc0UYrS5MLKhTtC2zxmlcWPSfOFk6+eRohAfSzsQl0iJrsuetRbgR+s0F5thll0bP
w7C7jLdVsb3E6/G8t6LHznjTs43W3Cc41GoGxbF0U192MqOFVF0mI9okd2BppPP3JQEgvg8EEg1g
bAiAoCBlazdE75JqFWm8W9fAZEYvjNKLBiqNJubS5HdHAGj9kZZrF0CuvwIxZ3cgIzALMP1EqI6K
tSGvBiQ5PJgXSoMghukIYvIYvnGmTbsVMDDmoEysU3a2nILKMSEnsvZUa14VbofMgwAyb5qzo5j2
lKwX4/w/bKfnzqsBNmGN4z8jjEDz4horROYAThuY6gG9sUueMh4I0M9QRRsfOoaJgX9k7h1v1SaQ
+He3kpt9bCAm8OE18TJg6uR4UejeaLpkekUWPkYv131eQz2/WNYE2La8QyqBJ/aKteNKSczADI8Q
/JrnWt43tJDlfdJtcPJmDSHZPrP2PFtNmd/f6zVNEMLe14XyGSHVKm5AWRbQzmTuABpEDqqSRvmo
a7+sfXhmtMbFm5ZBPnq64VhSsTCSI+6BQApiKOm3x17Km20wvrnp2QVOBNYa1Z4OBiFboqeih03J
nN8XEVmoNvK5rHdhUIllMCgYFQKFPs9MqAwsaTmwgmc4XgD/QFHyk8TBa3XNPf5uh/qudhg083Oa
EQpj7njZhOAFCUBklmWX11lnon1Mildikm39QcFF57cVrXlCXNGr+zgB+AK042tl0WNeKfmjXcfz
MCIqE1/055EnsvQaXHykriR+Ri2aEmTponQZYfHUhHYgGPQKEmhHF9OQBjoP/tkFgJ4nMSwEisOM
kBmP5UFByQg1OruEFIDMk+VZARhFCMIwbOBqdimspNSTYx/xO8o4Y4NtVQf0lrgTFC8whNTp8qx2
Ql8ocKQ8+0CBzmoQ6qsI9L8rIzsE1EOGqTnHnkzTJmEUCU3f8uNphjPO3gT6NxC7BwwNyDUkujtA
15Dje7CBwBr1KTGX/rg1qpmIlcesfXSQKMJplVBr9mfyjAhxJ6GO6WnIB/3e0yh01uH6eoJ1Phyt
D6a8FKBH2GXs0FdHvjjjfUTR3zufBYQ2jvfRopNuZTe6fZHkVd9uhGeS6z7Uq2MajzRPB7DLDMkc
E3xi5Mk0jZj2xsxDTqySCpZt/4VZGLIygO2utABqUD9jBEIQPk5HqXDe9dPl4tG/h2UfI2aVUSK4
UunoWDRhLK5FPzpG79WxPACAdNSH/q26Sf2cngXfeE0tyWxmZkINRx49bPv0ptRAuW9uZRMzxDrS
6DsF+Z686SF06a0wxA6D8Gg5NWc01uilNZE+jUEJbCaSzwdddHFN8IQYgOM0F4kiRKdCcPI9+hYe
AO0UdUyVAxMpl7mdOZAmMCmPdS82HxrzAGwO+ifILwasPQJLD5ZDj9gQwd7NjFZ0sALbKmEzABCw
Y7Ai614rP6PIPVyZt7d+8aT7XT3/XRpG7U67vlzPj6AAVRJzaVTDn8AYmDsE2qDJYhW0Jrq6HuZR
gl45QlDIX5/hXUFM66MHs14Y4fskvZnqSafPoFYr2YA1ISNkJRFp3g1QYqTAckSSyjqunyRJvzSf
VPmHWlNl6KtpMkEO4Dv+2+iIM6XJo1FiTkUVTZ9Ts5ue2x9lkT2cIkTKgEjpNiX+GSAKaMMJzZkj
QWnEysMnAJ0UWMY785biNpsTCDv0yKWflqhSgxYYsO40OGMmbLJL5AfJaIMyrEtfk/0G2v34S+0s
/XRwYNymm5qs64wV9G+0mTEzZbmyYk7I4CXILwUuly+YIE8zX2Sq/eqyGI1FIrkDHaz8PX7mUqeT
V3aLdB740roZ6P0TEgtdBB9u7Eg7JDZkp0+J3d9RNtNdQeiAXpDPdp7XYeZm6DnS8PUIrh0wfSF2
qOlJeRXEfWGhVH5H9h88NkA8x5wMympRjSuhXDEmtbQVA9+r6Q/GRkw8FCvYtEJWYrt9gIV87jm/
cC5xroeErD3D1lheDb/EZUUPOUCkZ3K4xYHOLtow6bTllcnBmDte9LXITT842yBsV8DUpT4KY+rc
N+EcVPxCDghbtl6i3qvh55Ts4oF8ngHJRE9NZ4zxsDW9LF/EO2AVeEHh80EIxYJ3VgLFoMtH4NRK
VSgSgyhfEgqUF2REOTI8aGSJI8s1oH9fQW6rAjDbpMVKntz0wTwH5iWw4jXcqoIQ4mZdYlCheDW4
x4CI2iZiYNGFpeLTyYl95Kc6khTaNXmQ55vm8sucVv37oIkDQcfMZFmaiW/pW0dFuwhypQ3cLy1X
kMTB3Fyoqp9kPsgIPG8xNEGBkzxp1V2Qd/OHyGXqmhs+0Au6H8Xm1ldpAXXLMKenpgAvNe4NWLAs
W8wDWPwM5jU03UjR8kqOCMyygtT0hTUhXdGsVOnj238fnpW/m+OI7yyYH5oqWqL4XbyYFH0u0Do/
H7WbjvAGt2b2ykJiONXoTCeJxJ55cimq7q32LB2A+ulv6EWNe4iFE4spqyXi04fi9WJHD4/7f39z
6vfOKuk9hki7W+ZyAyaRvh1uL2ZsGnDe1eP948V+fLz620dMKo/3645+3fvj8WqjQrJnOw7mBvsW
lpJd4Lp5uDre09Nut7qbXTC/tBv+ugu+f1PzKvlnu0GTokQb+KYeb55f8YVxCRjzMlW2z96R3VFw
Uv5p7c3DBgPabN4J7vZ7ok3sdzo6WHbe4XEEn1hv/n21JHnu/f/ZCJm/M0mDp6RamqGDrfjvdybo
hpBF2igdnzm7uqSrMoxC/Yu8sVgVe9Rq+5vXivPt7K9jQOSaq/lndJHx3LFe8I8QzP+ebVTce3aD
Kyr1jpl79hJ3tlCd99cAAZWTuIVz2DzJ/pNpawttgVcp5/0iZXIuvPfePjsPt3wQrIArIs5cEHoO
4+zl7JbDLwcvg3+GL0ccievLZp2hL86cCEcTgmjcchO2ItFWA1rIbr0l0si5uLI93QFHcWJ7/vuf
s5nu/Zcr+P0B/98LyARFt2jny389DOOlSK/ZqB6Vm2yjvBW77A7Y3QmKuCuRTEdCya3wy6Ii//Ka
X23cP24nlB+C1M2vOb71j/K+3OB08qXgaATwaTfKeto2j3jQg4Jg8GxH4mTQbOjQ/JZi9r2P9PXW
DVxW+KxMDHXf9vaiCuu+nWDD01+QtM8Im3W8zgkqmMVA0+HfF/oLKPb9TlUsUzK4W2f75zc5Z51j
Yp7GBk3QTewoG+EGpt82vsnXLRJ7fQks8RHP0uZ8kznpJ3333wKpv9tP53c7L+MGtCNKAGn+UP64
6Hp7VZs0iY09jISI2d7IZmg8I5X/9/v8i+83v47B3FHTdfhqCHz++zqTXnatcW44CvY0PwYnobkr
Gve1uT8zPBwmAizpp4vZqQda2ogfZzCPSVG6EkBlMf6tgPvpMzZk0lVZT02FBK7/fjc6OAWQB6G2
F4hTbMWPVnkx6oOqN7aUIl0YfnHvfQ1Wv3/KlqKyZ7KD/F0vTqKSoHO29GNh30ysfyzdNzgnCet2
bzdPLIyD/ctL/rWdzRfcUiWRXqgq/l3SiXGbXsZwIA0V95LMVDTN6dCgkEqRMwjq9px+hgorIv0H
swCynpi3U57dXTv0OsO2mIJragVadR8n8M72xCQF2jl0hz6iBYoVnCJVQW9xGDHfzx+ZmDb+v2+Z
rwftr4umS0C4DNKrFf3bgFdOzr0cxWdj3xnFLiZlU21RfOImuZRvRnpK8WXE6H1aAikxis+3zXmV
qy9Nv+ZK+50pIFyaAYOIWHRxI1F1JOVnx5BaY2KswdRKtHp3MUpyI9/+/a3/dT74uvi6JklfDxdB
fP+9vwbBlPKwb657lQtYECUmZ15Ys7bLb+aQrNXyzgoZ/g09CrWLbdYH3r5HT1DQs9rOWsFvmbfU
cIxymMsmp8AcD3WJERWBt3IlQ9c6tBKtDdxNQ/loGQ8GGhMrvc8v7UOpFWAsqIXP1YYWFJIJq9gB
HRPUAgwYRfkvd9qXgvevz4mqibubDZfH6b9vNgqbWK2Vs3nUF+YKM+cOeaJN1Lj3UC3B5u5C799X
V/ppd8cw/38v+P3pncKs7cKMF4yX2W3nPddLwyeg2tPdB1xWx8sxXmeeHPzyqnOJ9ffbNE1NBXOi
yF96hD9WyrgKh6nPKmMvEcEsn4mHQBMa3ifWAxj86CwgYjuZ6ovw6/X97YW/LZ1iIympZAo6syh0
FUmyFCqAXfuxOYg6zrMQ6TTnI5A9cvvLOffHVZsVCy+PpkLJ+ipL/3jPl6oINcG86phlRq/TDOA0
LypFfAoLZJw+Q4toXWl1ob2YEStv0H6op9NU0ffony9j88u3832O+/VUWbqoqJo8B1p+K4KzwUyr
qzka+1RtVpr+cVYe5BTLMcu2xSBCNlZF+cu9Js9P6rdP3RRFnTqAyTEohm/7o9VKYarmkbGPRmEh
RNhhirMNcGz+HJTG+Ejq+iWGVFJrCLrgg1wiIiOnPBgZ6JfMQ8buUBiCU2QH2cofKj8sUIsYt8K1
2TQl7t9YIxuV09C/b1b5+2GGS8X6T/lrmCgFze8fXBpX+YSLRN/L2As25ZVRyrYxif8xP6x5EBnv
mtw3O69nSe0qesn9Sx5XkONW8I9XF5TWlOa/nBek+VT417U0JUuBB2iosiT/d6GQo7QZ21bT912s
21eLyJVtL3lD+HkZYXz1D1JyN8UHhKXwABetHP/y+j/cPia7iakoMidWXv+/L18IepOOGvWl9sjo
DHfXgdE6Ns9kNb3++/L/+EoWdbMkirSJ9G/Hj14SQuFyCfU9A1Uy06Zp0aqLy9wsQVKwx1b/75f7
6R7FMfZ/L/f9uWjyyRBbodb3k0B+1jLCJE2nTv+FNfHDqstnZ87VomHww7dlvpetoTTPvKlWWPGO
CIMyu8VIENL0S63489X7fy/0vRl1lodBNrJJ32P6k7O1mpbuSMemIO+zeOxwIIxW/stLSj89L7Io
S8yNNQl31bdbs+q7RMl6Wceb9DAJuRvhMGVkpnDAIhMDd6ZIvar/Vv1/CaK+PxHUgywuumIY2te3
9cf6mrdtNEIWCo81xA5Olwtw6b7y2iz05cMOE4OHNCegNq5+eRT+cpHN6wPqcmNuYc5F8LdnIS7L
SSwQ4B8tezuDYKB8vAKWcV5vNw8PD09zz+BldRL/93iZOe+/vP6PS4EM9diS55YLhrX/PotnKzL1
zMr0o3QX38r3xen80a/Cm/Ox8oUnEuF+Wca/+iPfLzTvFQONKFqc6r4V/HVaD1I+xdaRwWllFwTW
4xV5H18I95klnvjCtd9uqR+27Xmp4UGhB6GJ+rdbKqMW64roou+vYs4w9sIkC55G9QKJ8SLXh5Tf
IZopqmfT+OLfC8JfENv541UUgAuaReWsfl/+xSq7ZKrCqTJ6AYowvJTH5h7yBuHC1Qlds/okbiNs
pY+IoS5vpEoG7UJcoU3+rWb66VFWNBpWGtd9zjr+78ds9vnQnI2CI70fLtB5f6grlAugKFyLbGlc
e3vpqfAFXF626VtP/74KPxWm5h+v/rVJ/vF0lYNZmGJfqUfhpljVaAs71c7vpIV5g4v1g2EsG97t
v1/zp54Yr6mbaPMNpGbmt0OLGFpWpiiskgaklL6VAPdecaXAJmgkexSYSLlG4QoHQVlWxabot722
tVQqe7L7pn0ruuD9IrSsegTe5b0QZC9sLS/KGkIpcveMUpckJeOKZTWRwHubK+XqtfOZDTOY7s8J
NLC6GjIwnPIlucx4XawVKfNWpqa5dPfvd/u1Y//1WP3xbr89xkMWXlvVoj6s20VULCTEFP/D2Xn1
No5m0fYXEWAOr8rZpmw56IVwBTPnzF9/Fz0XM1UswcK9qO5Gz5S7KJH80jl7r62/K/LFp63kWxcX
a4YPzPxBFO9uTceN1z+X1rnDiiHLovo1BP54uL2UxGbXdDpxtubGhQ5rNQi4Qw2ymEWL4b3JLwqk
xkG2KSxtehPZoomxrKD0kEm77+/DP3Cer/H2x4eZLPiinlSS1lW6rRkPflI9esjniN/pubiz1Rr2
pwAPDKJe+3V6USQV4vV2KAISmgvkhUBR4CL3BG5AqtMOobWXuF/A6+AAQ/9o13rccLq4dunYqoZ1
SEtRIe2jKIKtb/20YHw7lbfBH2Hk2x5XyyAtLdfafv8lb87ZjGPqqpSqDNJX/x7MWan1qZ7FBLYh
ngTnAt42+CjEHP8j4ZqIq0LKnT3ATU4kGjqpVLo3i9/a6OAhpUw17v51ffK6VZGrF1bMAaDJq21D
9Ky2jInGwRGEpUcbKwMuABGwCT2QOiIcPILfM/rzKdTW4N4SdmvLgMhZgXhDy8w0xg/7xwvY5akc
6nGGJil+zIpjH546fOJdN8aUoWdE7uqVyZ2d3q35VDcsgy00j0HWJo9AaxwtbuNaIxLxRAOtqaBv
7tp8E+E+DC1bT1/vPPNbo+yPCxrj7//xJZPENYtGDKjGFht2sh4k1AZ7QGw2sIIREOU0MBGCJMVv
EUG75iMro/8cQq0chuc7n2V8utMRz3Bnx8DOge7T5MtLaRZZTiNINshkuTsGNLeb/jMHZekp7U7h
8QvuA1FtZvAhNdc60UG74tF0A3qXj359wst35xONk/n0E/Ey6iiLVf6esuLHVAfFEnTZLgqsrxxB
a1Vg5kblYYkExFnALn5IxqnVIQsNto5nJtbQVKIYa3N5JqTYE6R7E+Otwh8SUMrJLEIG+6vJbeqE
rG+tQJFsv67WKROJhT6mg8qOIW0IiG4jWcU8Wo60JiAnAeYoEy1rzGozxydAw0EL1zoYczd/0zQQ
/tY2LSQcfldi1krHrpJz5o/IAReBlGTKdyaZr6PRv7fU1OjpWBIWgslGrc3UqpEK3aG2E2wzb0EG
86FZ9HO4Gz9dtHkAOJO1sLAey423NuftDgP5M2ZCTd1W1jp2540BAnfZd+RDL1KUXEwIGybTbXpA
nI/qZxmCCNuhkUccBVNrR3V9FZ1Vygi/sg8C3YaP6qKfMLwKK2+N9WWJTWf44V3uBSf8B+nxz1dl
S0opSVJk3ZhsFbIhlIqhYKtQuOhinZ2RQBGrg60ko8no3Z+S0LwEfdnNolQCUPkiuspFU+ioZwPU
2+FTjARYG7TbuzECVd42h44g9awdtkaHwrmNt3qD5hbrDT71ZRaDGy8VNMH4OxvkBZaf7BsoDG1V
7hviQshm16r2PHQ5Rm7OPVF/SXG/yACq6zRfVljiFHdEnCu/dPIndCY8F5e2WFm/JFafQIEKglk7
KCFLUJCt6tcB+6qBiVR7TSO23IFKZ16BmPisy+WlHIlalJEUPb0Ow+8UKVFR5nNLkDeVH4JYRnHD
6mjgnML2FnkkrjK9aiN1wgAtQ1+8LqwLwqy44jjIfVv2To3QrD81ZfzWqwkobH0vBeB3PBhcqJug
52OdTUalCSQRRV2YUfM4RO08w6iidPg5XRm+FWItB8Kj82EJbxDFiTsE7W2S1kknOC1s/y0QjFVN
fVam5hdZyDC97M3AA0K/4UkfsqNBHVe1MV33IDrcjMgEPoyKDiAQobnnwWH8GJy+0ASFqzwLyW/G
9BUus8BcGlK2MPB7oJFIyFSJicDibbB4dDLBdnmOgoHUvpzoue7QCCCyjXUXxYfUsc3Rmq4ZO0fU
P0w675mTAPjDTBly02ns+BS65RFalKFh/e3n8mOdIfBWoLJZW0s+VQYoRdM2mAqGylnRnLdAK7S8
FxbsS6u2hbQ97VzxqVRxmhjAmDC5yB0cwiE8qUm4rlVp6SkIchyy1pnBZ2YIi75A9Kn62r2N563F
19AtSTYpzVHnmpxfjVhtjKEMJBuZlZ6/pBpM+9aW4g1gnzS5upS9lOB0Z7q/tRgaNFVGjoXOKqT8
vRjGgRYKXkAsfKbKG3WwA6G+1A3CPSDo4XDRAQX5yskFe6UJ9T7XmIDMltxq4i2pydz5MLfugMU6
oohjRVTRJhOlCQzCr5pQsyvk/R+DheZGY4SK6Dp3nZXPatR39R2Y31fffDplcZy1RECk7ASnNXBd
E71e1CrZrvGXY9ZfaSYvafTk6N5JTqT1oGibNHoyKhq3ebMp2SK4QGVCDR67tRs3hS1C1ZaQTgsr
OrAqGiKtTlM8/PBq4a1FVUSofNuBnxtVFwqaERg0Y+RWtGuV9uC5sLkzbwsnZvR3etaccbGOtbNh
ivNS+92APSgtPGPZp1uDdiM/KNj2JY38ml4E8l5mlH5Ex9B5aYXPAEN0KMkzuTZnUbQb8k8V/7BZ
n+TuYfB2gSQvYigl3mA3Rb3ktF6iWc1gawEk5qdChXnD+XTifeWJ6zhXN602kyTmslFanT4keHna
XLpTWFBuFRb+eAhfffQ/9mSyHxlKGzHFsA/iLTSA27G0F32wL3UoaTAELRNNP9sj8O4Lt7maATA3
tHD+nnwlxkiGoylsnjwTvXmwCwdno0vlkwclJRc/cthrciFA7qGrQW3P9Fe5qd05MN3ax1rWWAg2
TclEePb3SPKatKNA3UiE133o6LbAOVhgp50j1bawJYChvjN2b1wQTY9OQdakwkdn/+8LFhVZYWWh
KeN8USY7z2D7yHb5g8ESqygwDP/OU7p3wcnpIK3yQh8SS7ED50MB4G8Ge0M9lvIpYs1jqw6h8c6E
MH6FydgEsimSI6ZR5Ka4//dX9BLVDak5QVCwTk51tjD15Ppzplx8t1iJzjD3ZCJnXuvI9rFkWq7P
lm/1/We4+aXZCYs6zTkq/JMdjWpFdZtpkWOn1VlKbD04JeiiUn+s6cvyR4jP5PsL3jgQ8p3/d8HJ
exT5sSM3VeyeFRSUQVnNQZEhiLdy6f/jtPfXlcav/segI7zNLzOZ7p8oIpvf1t62EfYj7xL82tCg
oLWzVFx8/+1uNTr/vOjXVv+PiyYsNkLa1IbdiadA/+iEvRqgWWeepzgtSe+Os83l19pdWxmRSCGJ
LOaK8NaO7Ogk+HHnw+g3b7aGkZImr4VmZXKzlaioRKSjnAGwzCpKt4wIwwGjto4he4VMpYY0bL04
3dGf1Br/rIi/ZI46anes1WptrHDg5IQ5cGhlp4bwPDvJLZZtxJuVpf8ImnZLKNMqin9IIaA6Hfoi
kuzG37P7dVH5B726NBLG7SkbznmCO7rCoZIvhuy57qp1iLkz0KCjAn/PBH2fCw2CZ2BjzZrdpJ6i
VT/UBkZGsPMh4AB1uMQdtpQxaxeShdaGv/ikmolhC5dUQEwz3ZoGT7HRUiYlyBTASV9uLETFKiJS
9t264u4s4aJYxD7hJfKiZVNi1yWVFi+HiUOMtSJB5qXm4Kgi8DVnJ9LndfpzwFSWp5+jMCCPHwVd
n+XULdL6KGvUKZuPzMWDr4jbSuseMgcMCQe4kuQ2o/rIE/Gl0wDnxiC53WFLaCaEGGMf/0yD4dPK
+MMhkzqlgMX8PWXE6x6hnmX4Wnt2xVZ0vCsQHDHyLSvpmlCX1FNx7iELIbJlAOqELwX5MBPyTJEe
em+84IoBTNjGwoltvHJLnUzCAIBAjjQ7hKjUpuQxG9VSzZJ1VQxHoQL0p/p7I4q3bbH0tEXcuphJ
UbQSrdKorznZUSaQuAi6o2Qmm7ZQ5nJ57BvkwG73/zElSZRoLPQjlMTNyWm4yr2AwpVojRM/fBzU
XLTOsUeE7mnobM16+X6U3OoXWxQEZJRzss4OabIxbYy+sXpEdc8B/LpdsNXX+k5eJqvkwXsY3eni
U2fLD/HhYKy9TbQTAZRjQ3wUfpV3lljlxm7VkrE804MwEQFN5TNalMMYckzxeXiItsGj9xz8guCx
6zYWh6un4Yf6zjxiwu85jslfvyDRBuJMwgW/agg9IArnlRhi7AWwqEnb0QgjGlkOyGaUO4WdW/PK
fz+ohVbp76lVq3yz9Nycc7B8INrKiEeaR6tsv38yt8qX/7sfXGbyJsidH+dtTvZwXBJtYj5aVMY7
skb7tUZCZW0P2QcKDitcCo+43b+/+I3S1V/XnpwcQknUxcFJ6J1W7CHXoCMy/O74omnUas75+4t9
VXimO4HRBYtBYawsTKuEbRiIMmUx067idBVW8VLDj9RFwsyQkeHjH2WWUzL0rwxqLagWbUvUrcOM
wL61SU51Ym7faTcv+xinfj6QH3U06juP41ajhFarJHOG+WrSTCqLYlAZItOsZecdaWx+vxBJU6Os
6GP/M8j8qpO9KWY7unaLXB93pmixAZPllrMqWU7a4qXS67MT5k9DYKc+sToSS2MNc05oFgXweVAT
9UtBJFiPjD5u1ZUIxj8eE9H6pZC9yNVyaOkHUT+WuRcJMaaqSxWvJGWWnJBzlJ5lErg9//f3T+cf
GgG9gr+++Dgc/ljUUQp5SlQm0vM+RW9sza7W7Ad5HtJMGvM1ts/n83m9fiXH4/RxuVSIfC+jyvfp
cwww+P6j3Bp4ABmpX1MY4FA72RRrVqKkCSVlu6vXSb1vyoN2oQTw/UVu7Qk1iVKkSCuSTs1kT+iX
nIBCDXGCb57gO0bYJSSWdfFdyfdhCw3vHkPt1rz35wUn2xRNFmM/LPhWeryWu43vnZvwzmniRt2X
R/jf7zQtUvp1Xg1iY2m2b+3ZlLEZq+DNKHjl74mi79y96dxYxgUF/7b6Wr7kaFaAmzjTX8Bull3v
ip2+Hvh04tBUTcdkIJMwoY6f5o9XU9ejthVzjeJVBWEE1cNgXTzlhzZgYEHc1l5zOpWEiCmlufUr
ny0NQDHoil7fLy3cPmn7s6ree720s96aUR5wi2sDD6fFJhsR+k5YvAuFkSzPAetaB3whieGpi9lH
PKjL0DmKQ7ZBjUwOQnuMElqlnPLVoFxo5IKADosh+RlwmUYOPDU1v3eWUkVKdHpuOrtx4DASHxnq
ODXvzam8qXz3f+4NYgkdGRz6gamlQK9oAaSJJD2nL/VHt62P8SY9Z8/eO7l9i3ylQ4fqz+knSBuS
3bBe4wA7De/Gg/QOfP1VPiWP5kt+ja9CMK9/lyh/wwXM+vgC6//VOBlH9aH7zA8ygLt0NClqnxhR
bFK/l+kOR/CuPwbwi0/SSbl6L9IuOeeHcN4flUO+rlf1ITv3z/qPYWnNkwdjI+1jmxBnEOjtIcGh
/6vc4oYlaIUUzq227D4xroTZTLnk1cz9JDJ6Y16FjfJAX2/dbuFh7OsdDOktD+KdxMBzfIJoder3
/Rg2qd1Z/r/e4emd1eln0VtkjyZPK1libzZ+bBWaTWC1VS4rmSKy+9OAp9Qva3epK3PfypZWc2cF
os5w45EanFPHhiJSmK8Dzx+vex1WlaXqhfT8RqTWBu334cfDw4+HK9EuGkFM8Nz4O5hnC21BVXbh
zJ8+IR4uXAwa9ezlbXTiXN+ux2vO1P0jBbRNeA5SGqb0H958RND5SwyWs2cSd5jgmeShDfML5uEM
deCwTR7oTuj8j1eoQSllXlLVH6hGdOM7NGYi4sqG0UrRjJnlMbUzcQYwFF6/Ly0I5sy1OShcHzCH
ON+RN1St6QK2GI4/3PcAVzTWIH9W4VymXkuABVIPCDJ4aI8h+fW/ASbO8czxqwYnh1tyTdny61dF
ZtDxjW7ajGMKJhnrywYjzoGD8Ptvn/ZTuOjHVemCufGaLvgX5AhQPvCjLP/jZ6Gisuk3o3vFXwTL
/+Q9gQ9Y/Pp+bVFvFEFxLqB0ZJczAqcm+6o6iP2WwrX0fHzjoRE6vn7D1c7jWKXz9bqardfhnICj
Z9g02KPWh/eLsuSvDxIOR2nT5p4S75YgwuJt4kABAx/Z7GRxT+JI0FqcAHYPnApufZM+dPGz1n76
O1IaWGFdHiuVere6s5b/52QxHUb/vTRHj8lC6wRqZzZ5xARF9Jc/a6/Fa4SDGRobHA9Cucjaysag
FQnKPtg6OkMFD1jn5SV354wohagehNvdJp7/bmbV7Kc6e01maMHM2en9xAlxhqV45ZCKcSpmpFvx
N3/qvF/Ej+Nvpo9MKHP/Fyg5fiwDsa3Nd4SBFSdtXvCLF8H2F8WazKZ6X+7zvbal3cHQGv85Di5k
qeDiCF8wzxKO0kf9hCxLOKSb79+ZW1I/JGcmlhf0ftSxJ3UyqQh9MQ86sqETMjfkdzeTSTo+x+aL
4sbrCKNuZqxi954E7dZK/mUnwsSHcn2qeOs9oXfDyDVsQyFZzl2I1VGhcU71g8WttiDpKXcOHTcn
VlZyOsEy0CtLnyzngmMoWdhYuq0z7Mm5ldWTnv5A2iiZJ6E6a/qTb9mif6dJoN+oTyMT/e9lp4VI
dpRtLGbYAqEkM2H0OOpGX501ygyfz93sTPrcg8RUyQx5fnxMZh9Po9AwW/ez3SmbvR9e148klZFT
B7ti9rx+xyi325HqZWvvY9DXvUH7725OInmPXbCoE7+HsvzvXU+cNDWpwaw/jtWsU7eaayVEUxdh
0c4Z7pzNvvxUf49SSaL7hXpGYcOgT0U0hpFVqlk6ik0XHZJ2G0GZa9u1lhXLwbEb5aOl0UDCd04s
SgoPD71ACGFXpvx0Zxz8+5j+/iSTr03zvYwyDX1UCH4ENBG5CiBfqAL1X0YoFRGqtu6z1zuXvXW3
kaXDZxolHFRI/r7bAnF5kVSqSKXIjEh7iEHgWSCV5zkJvSm2QtQGox6h4qhWC/2saDpQbMijmnCr
w6gKKA4oTXRnM3DrU3EUUtkOKKJiTiutRhcIrd+55nO2IiZpecnWd+edf09buN9QZOCDQ672j/o9
HRxT7sJGttlKa9QedO2dHhkChXUOQATdENlh8LvIK6YimT7RijfpzLjsuCXYc98/ha9W5fQ1ZB6i
m4lLiZ3+5JA0ZFLQSTqeEiF+MBomYXpyOVBMp3OXOGqJA30lazwh90Oh0mz7ODycUAZkICwVmot9
fnSxXhb5hymp71JHgq2/6Ms7x6ybgwXCgoxrUOaEOl3SBjGslcgVjGeAE4sW5JVwKvbhRTqTc7DS
HvGWH507d+aGaJTHRO0E/fnXlDB5P52s6kJdDQzbEd9rmLxM0L6arhX3BTUhtcOsyZcmbKmebWpC
476jMziauO48oJtvy/8+xlQcEhhVpJtuzuiMf9WVfg7DjVP/wv81koOrdh34KqWSj8yw9lpUkDdH
BK6wr0Nj1hQviW6uZeMh1JVF2SHI0xvEpnZcd7tWO7vl0blrzbmhZOe2QZTV6K7RZJvuxKK2aNO4
pcJVh0/0JX0Y3dRaNb1GQH+mqGwVv0dJhfvgRmDGgg06LbhrYknBp8oRbwl3buCNxY8PpMPH5r1B
i/ulgP9zc29ovm5WiWa3yWmRCJeG7qw6qwdK6YDHU/UzopQZB/dci7eva6BvGMuuujjdAbatJiWD
kcmj9a8jHk2xIMZ0I+9Jaa6ZBIpuXY4exHua7xv7GlyeElJEZldK9F8H2D++cJZUVAPpKdht+KQ5
H/QsqpyGmLg0chLBkZ0h07i3dN7Y73JRGUk9WgyLTfhki6EFulRkeoBXg/ABjUwDq9lYOei0sSO3
HnSKaqSs+jC016l+p8L9tZGYTGLI24gLGOUkKme4v5cSy0+HTmxSyYZDkveLdqCi91Yph8Qhqmnn
EAXMSSo0Vm6/FWmMg5kUPg16n/nAYXqlVg9l+ZDER0+6dO1LEDzDzPaRfhUr311r0PKb3xKU8WGX
efmCn2g5SlMhbPVfQ/jEMrbQYCuW0oteHLN2qZPKkCBgsGgI6gTU6IWM/uCpCFdFTIimKs3yijbI
8NNC16uKuz7fRdEyASP3Lps7FZd9dorUXcQiDL1RatYFi0KzFYRy/f3UckMgSHUDwwnXZCpnH/L3
bTM4KVh95yq2AAQl12qqJR8+MQFISVP9B/JZnYgRUSlODe+pUMD1YB2qfff/KmyEpt+8OhZpCQSo
x0RDD4G1zRP5ELQYDLoHpInbQDl12Qf6LYjMx+8//q1X7q+PP3nlfF0PPcNAWm0pLyJhad4uY5PU
YUyuKnrawhHz2azwYDmHL+LdJenfE6cEYFbU+RZUyShq/n3zJC8w/KI29Gdx571bqwFtYXYCVrQp
7i1EMn/S9O3GKK8ZEg05jozj7/8xnsvAVzxTidHasBPy6zMNVqRQsyxbttoP/mlwwkyYTGhnlfGd
i984WEsMZoWmmcamRRUnF++i2q2gvOj2WywsG6IoyoNfHTyYTgVJL0trU9L/tLs3/Ldn4sPsZh/h
Qa1O1CQKWp0wi6UFerR18Tns/Od2IS9CfsntSgFrji5tbg3Ly52T3a0XGzW2zHzEs6H9NvnQpuOQ
ppCGrV01CAkbUgsIf9DEAocjGB8dLn4vPiaxuJJFaPTdLyqL4MEo9JTWnOrQTCp2/CV0wyYSR6/n
3LTCrRe9GmKwLVV42kL56KPpqxJqkEk7G3U+mXLP/jYOv8lzV8YyI88dj7M5HZ6RV/lWzvGB5uRF
86GCnb38JUaoZNlRs/x+MN26li6yCR+toso/zNSojPMg4DXA03ds9E8mOdaLvt6ZAH6hun1/sXFo
TL/Ynxf75/F0ZYQSlXmnXAblWiatEtGPJx9ZHBx2UKXy8f0Fv5q7/1xREsd5zsAQ9cUr/2MI6a6A
HrSVWlvQhnWRauu8BY9HNlqGbbhrMPUqOGILzhjlpc5fDaU5GDXBQOqZHcWxIy3SVxA5RgjKmje3
kFY1KlTJPPesa0pQIz11F1YjHsveRIPubly0lg4lkEL9nQIRDJxsYZl2mGsraynouFuF9JDkw8Iq
z6DSOFyKEnwZ/rDGexsIK2T/RlHFkZZ60711ODh0SHwN7h4MrXvXq49eU6/cMt0X4s9hzFhL3l1R
Q9kqbxrWo7xbc7RcmWqL+WbYZtBAHb5o6yhXVQT9KQbrhHyBusgfB78CWI08Nbb2xUCgD8KZOEE1
IYLCG+I7S86tOZu8ASLAVKgb7McmzT4lz+qgoUFkl+IuMIAmFr8d4Sype0yxUkvSox3rF/IOl2AQ
vn8Hbhzs/rrypCBXqW0fxYOEDgv/GxJmBHxKd0y7F4SI31/pa7sxfduYLikpUUdgIzZ5v1MpaEyl
ZuC27UV4cJO9pdGqOCG4a9UzGoqCgGgkWcf7u7Bbw9ggNPJLdzXux/5eKjIl7MBN+CJWlH2ho5as
DlV2NOGxIQdNtkiOSRaQ0d1E5yGEkWEXpOvADW3ZXvy8cxduLJCKSf1TQXIBeWTaJ1GCTjEctVBs
k4OHfDQsuwWdCZRDincQKhjk8b2J5Z/cAW431zLGey6OhrBJKSN1RNziQzWW9LwZ9QRX8zZ91tpi
1T5ambXzWuUzj6K9iPQzTkiJB3NfyxI7lg98GRWfb0jKQ0BNNIvlRSZYZ6sMPgSAxEUrrkKCA76/
SbdmQosNBM9s7Hlok5eyM8xmQIbKm1KB4l2Pwt2+PzmIy8txPQf39v31bp0NVABipsKqqJLCPblB
QlNVg576qq0TiGj9Siz5oUl/5t6yrOxydEehy9Kqe7uIG1+Tq45TL9UODM6TAdEPUqmHQava6I/8
5sq2ctbJzYyjHxuAFuyrd09+c2sM4hnhe7J2kqI1xTUQ7Kn06jjc2TBJRJsNBmoohK0OQi7oRDNq
enG+y/nK0CxmHcjyrF/8v99soi+ot1KDBzE0BZGHclg3lsMJsG38paB+jt8b/79MVFzUflQQXsY9
W3OvAfClrpzMP39dd3K7sTaKvpe5oq2L60R6zKkxGr/D4aNvL5Jy0oqHpH+rEG2N+ePKb9+14UcP
wrOqnciDJoBe3wi5HUDfjQ5JaaMHSZt3rSHQQHpzDdK5ynqGRyQpnkPhMUFVp9mZR/1jkAlNXps9
ZaxnYfghBC35nKxN2TWUflvwaPFEzCT6UqL7K/X8OW5UvJE9jtWr4T3o9bMg2uwWvfZqej8Th5SM
6CX2nwLzp5p95iFRJznb+uISqB9ad4hrO0I645WnIXhlXh0iF9FSQZzNMYofreIlNYLZYL7FBlAl
42dhPhmImaD8dxtJWUVkJoc/LR6IykcU68ewPQXxCx7sjBiLZJfQOy02WkF2R/yhqY+gFf0ox/fy
G/kEhdhwYUXA2IsE5dC1wLJRQITuERPKl8o/hc1vUaFBLiGHNI6tt0+1B9F/b3N9jqR9rrWsxZwS
v3/dbgwyHWfJiNeCNMGZZDL3+602gpIUWwwAY56ZTsL0zL6KggM1n6i/s4n7omRM37L/XU8XJ0u5
WBZ5Y8idYnfOJYwQh+fZVvahOKZ2D3TIiogrNInB3LSJeK7wUUVoU3ulo9dwCQa7LUTkoD5ty3Zl
uMFOUe4VDcfX/J8PyAo8VqJETi+TxbA227Z2cGjYsRGuxKretqa/y93QJmaxS9yZpRV7VycelVge
uQkpid25RTdWY1yh1EPgDopIzccn9seus8gpjWqR1SEV3nK4mo+nj6y9yPmYi/c23AUNKDe+MPS2
cZtDfjRSv7+vZxR13FRGLtmN8JFJr737kBNvIDByrdEWChA/PLUpRT8PlRf7yebeifxGrZLzMNhM
Kn/jWzh5JdIhLB2BurodIwt1JUawb6fhmh3XQPaX0P0oy50HB0dAwqUdPPFa+ZQ/1oZ8Z+8h3/kg
2nin/rjzQZZ3kagCmRurttHw6QkumdPs75HmFKCKh7xCR5AuNVqeOjSzGipzL3wmVjsbxCMejiQN
V5Lfkywuk3vhPrfZq4eco/L3Veac1Jz0iLur5K3XxWRZpmU2WgHNyftaNoJsuC6sMFlGrIw74VzL
L0O0dPHc+fcWiRvb4bFSBwkDJgVHzMmj8vzS8rQgbu2+PCjoBlLzzSjMq0MbNFpKsrqJiY+nclfC
ZaXQswBFOsuUvWM4S8GCYJ9sv5+9bj0yMEQQE9i/YVjVJzsTWQhqNcs5GVDNKQdQwIM6M4Zh24uc
zeU3pP9IdeNdKMinTiPyu9uRahBcfXoUHT8Sx5hH+OhWqa2EvkE2OqYEQsWiheeRUof5d6iNewP8
xl0ch9p4ZKbqqE4LDUI4eJ6jsm5J9dyNT0JytLApEqbnbYzuVyVTbIUtrJ/T5sPqH8t+KcZno/qd
xh+Gtu7qfZUcMdzw011p+/mj3l0bEzpytIvguScfofqkXtA7krOhAhjrDnK+Ld0dQoKY29Fy2Ix1
gkaCZZrbukN4DqoCYs8PIknH+toVz7W2GfyjGBwqfR/EO0f95TWHoUZeoq8INSAMc3AOLcEjwO3l
bWcd2ugNSIIXflbqKfIffelHRgJVTzYRJsCqP/bBA/astP7tGHZWXsqR18GYSpJzYe0S/6Wyznfe
i6/A+z+m8RENQ4VSRBfEwFD/kXYQ5VJlfhqZjDxkC4X7mpYks+uktPlskxNyLvS1pl5Gyb+ksv5n
zVxKrx6SzcoEfquX/kypqdGAAWhNNKOtvhCVfmN27WowuoMk9fOk8PZxFQFn5ggqXi0N7Yzvr4NE
OlR+sLCMa+/pizaKFypVrnDppCRZMJ0a9LoSfRa5P0SpWPU8qTx+HcLi0EnBY1swVBrSwTxtnsaP
KQwf9+R7cJFzlMcvbpxtO5kcKo/k5Qe9DRHIg4ru2Rpz9kf+ZHmHmmg4U8Y3w0fD5CDgehbRyXmZ
/Jh56TZW3XNmfBLFkhcVsbYkdfKNkwaCYPdRONZugBleBQqpVu5q4CGmg8xR7G0g+MaKEPaH7H8K
/yGpzmwVOkqJhUVSZNCtxYS3ppT3HmyarLLdSNzi1uCPWPRDN++wCQQWMhDnIsXDYxqRx6phuxHW
Vfle8tG1vF96orDAoQb5/ewR3J3D5Q7lq2O6O7MFEdFfB1XBIIJRW85B8ZsEXLVavcgGIL35wc9+
tB6K+CpeZ5m+y+LmPD6weCxIGxa2vp8Q91IjJ+zCn/klzuT6nMfGRoCqFpIqMvjOc6TTXRouTpQt
FD1bJpjA655CdIvOt0ZddxY1G5+74J+FZic3UJ7zj/Hf8KLo2B5iMK9ktvFzRkKKfORB52bP7JMo
yTJR9jF88aeMLJjElq2rK6nLvAo2kmDsDD/fVbo7b/1qJQnivLKeLBxu/D+mWV0zaz9+tY6fjbKL
RaLHAKNbiIi0qxrI1h04wfFP06x6WXmA/uRwLs8qWgwyc53S1a8JRu0gbLZiepXk4mjiv0VUwo6U
sKD+twkmspXqjZlcKx1YZ+IehsBZxFBGMqt7tqheGSnxqrG+rUxys1Pi10ppXyrhLgiUJXT4RRVi
1h7iBSFdvSu+OLRBSq3aQhhauSJCoTE8SfWJTDNWgVq9uz3ZTvBdFMNdSLH1iC9a5MCVrvXEe4pd
61wyiETt05CrQ1/4O300SabuKQmUo4a5ucZInKsYX8ha0LR+2UvVVgvjRZe360r3mdxrcemQ6oHC
NHBXpkIyGu3pmohbVSaxw8BcItZLLUt/S+R8yCl5DNq2E8NT3pSELlarumXY6cFWDC0SfKL1uKLJ
8k+lbzaqcNeAN6l8jDPWuBqA5TBlcCDTjqPb+GFkyRTRjMwetpbKM9hiymwFwmmOXnaIiuudSXJa
8f7PJb/2/mzAwD1NNv++38dJC5NtP5Qo9UCyyQgp+ugU5cFCTdtVThg0pVZseUR7snDW0qbOid5N
r41LRIxvx42+BqLhIuCN5WuQNI95dqIz/iFX9bK1onOrYmfu24BJq33NXXTBtcXMUyeEMpDXJ3bZ
oR4z8iR1VSQk/ORPI9l3JLJm1Sjm/5Di9oW03zqL91rx6lnqqkvK1dA0jxEx510UrbOQLUf80me4
cjgcW+zRPI8QHM+WxZY3/9Ni9xG0/lr0P/tUW4VusTDJVClEzhvgjxLaMCY5efmnMTCzwiNFvJwF
D4LnPIfWS1myo1CAhPTtdrwBRt4cNP69UJJzQgtL1yhMpS0Ny50ToXnQh3lKqKE2nOTqR01kR6ST
VAJGphbcLWjHeeBinxh+J7iajM6c5wSWDAuReF63LhaZZs19N3lgjkWbrK8aOdyXrBADUdyNRrTH
trGGRW8qaxgIBRCOIIsW42Ma/0Rf3zVJvhIhtVKAJkUuWhJ3XvOfVwH0jSw/ywI9RBB/+ZXgIloC
9ZydPbVFkcDSmLN9wrxIKgZn2cDWyR4ZOiQdzlpSw2Wtm4c8FPx51jCYcn+H4qkS+lXNcb7kk0Us
N01pHBI0OVpqPmnyMNO6aK62pHNE6kMj6UT2pPNQZYMS0CAEf/p/GDuv5baxpl1fEaqQwymRmElJ
VDxBWbKMnDOufj/wf/JZnrL2WOUaK5FIa3X3myZp0+T4+zf9Jb7WGjuJwm5Ug2EWPRswnO1tGNIs
zzJAyamwutceowuiIh+1QHlYCzgWU1ViTq3vsaF+LjRIrFlztFgeEpQZKV4zZowVLi62nSCRmTsf
UpMZgVynbJPmm4Vwrus8QW7eVGn8CDC5qCxCv4HXlZIQoA4K06FtFi/DIUDI50sll9cpN5CjJ36C
FDdOhuPYim42b2MNUCtmCa7EylPYDsKkOOButemn1jehmmBPUU6RK2VP/36Ov3QAv59iyAJooDAB
YfH4UgMvpjUxzgq0A+PAGMEspYaVHypqAhljjOzl36+mrL/ufysryvi1eF19lOjWICP92SUFYh6W
c9JUJ7F6Uqh5LLEmyCi0JfRItCn+aBXOW9CJb6L1OMluLSjkWJj2AGkkKQy/TQZ8Vk2/lQt/Jmsp
y36V6bEWsf9ZCHyqivAtjSIczALTq6NXqTpWNbGW+b01jHCEfhnfjfjxufyvI4LIZKB1w99PXL/+
v32fsoTaXFTVKQmiJ4NM497oYY9lC4m7DCBKym2lJJRVRQMf2ez/6bJv4uJI2n2CWiAlkeuuifr9
DE1ilnRnVvUj3lJiRWGseZJx6lBC6ZLhFosXZh+q6axW6UHiUL1IzjteXk6S2/kTpDY49KM9+wTS
2MuV+D4bMvumP+hn4Rh2iAL6fbRjkgQXOnDXP9pupZlrF3R4V9PGqMAV3fggu+kWws9e2BBHdKYA
7s8tCgJy1x3xqbmNP8Kt5oUE81FlOIcnw3khKh2d4ft777d+4Vwups89viFu4xzfj661iQ+ZkziR
Y9mSz8xq0zqrxGj98xzeJV7tF17vj366vZhPRm6HB+ko/oDwtW3PJOg4klP8DAkxFHgni4Nwzknv
2bFdxaOH3Lyt71PY8A4IMjReWG8cw8P0bPN26u0T64Bdn819ch2OhWpb69e9+D6+758kEmbg9Eme
vp/4ndYLuW9+TE4QqfNP/ZP1YXzgXwgzUBiZIT0yNCJ8jDsVf5qquBWEzgzarzZTafZaMoHlK2v+
c6Lnt5joT3GK3wNwrknFITkjpbQ2754TFsiyx6+MEfCkqVvLYEYb1JsGOC2Llye9TJ7b2nKtoHQT
BVPOuGXDWvyo3JZpd5tb4MJJIblmoYDoiL0s8uIYyNVWsdL3LurvZONJmap7hZR4E82uLMW+lad3
xZKeZFKNQowP4PxtM9LvulF+llLZkRLVwfUI613hRE6X2tHbqpRSwL45loV6zuWCbZdP4dbAIXD9
NXkUP+eFii0QKhDzES6AbyczYglQSUOeT0sTvpgcUiEmtpASFIddTX3JQ1+xxuPUL3bNIjoF5b7P
Fz+kr8MIQQ38LNrKKZEdC1trhSPOQPhyZIYnmTxwSIKFBHKHoH/OHkPSWf69Lv0lsTFZmCQGZiIL
oQqrR/lSzQzakEYYzFUnfE3sRpLskoCygCQ4hdTCmJV+MT9KWaUDjt1Y8FQeyqq9DkRaUpZU+mfI
ENfMO8LJtV0lnMThMgh3M870myFYfKF+YT8VzWcxsQhtinDByglP7Deq9iKMODSgtqgLddsGJlA0
Uo08P0bVdNSq5UkdtmGV3hKTGFvrs4xMh86HwlWzQ5zZ82rYzkL0UYef+BP9DD/DApWHlrENkfpu
hQcE84dZTNBiqoT7sBUjqNIYWmOR4UIV3TIbeY3NxZ+weE/14NALiRdFl6W978RTo5L4iAqFeLBy
/DSXc1c+5PqxtGLHDN+18XFOakcQTLsl7WwiOLAcPCm/n/LXJhm21YhIKLFOUwLmWxIJ98k56QQ/
iLVNqCAvL3GHJmKSCOMq+zAH1Z+WxO6SxlHy8E6yqksOP3gcnxb1GsJQ1ZKngHmmlpMPZRY/tJ54
hhKvpfFXEcYb0fjO8U7+Mt/+v5tiNapd2TZor76Mx2Y1N8dajqqTJB9Nq3aN5H5qiQa+swg4fJos
eElNStXLceZxeS3ZawaC0sBh90bXOVWD/kmQcNGkBK6IP8xWZdt9rjwiiMc1cOZzTfbRlfpTEUTf
zOZ/2+h+2WpJF1vHWxKKA+nrxhT2eZoM+VCeukba5IZoByqLmbVQRAiq3euJTVYmO/GkJo4R/jTV
1m1A7dvhfsRgp6hdoXzOq86JoGmrzZsEMih0Z5EMaXz4YpT5lJPi7FCwnOj1MdV1BKl1dOyt+3Y3
DE9d+THVGDbkjIs6Emrk9zomR8F0Egln2PlBqI4iyevTkDkG/isV1o4TMYDnYTzOioTerGoyz9JH
T8ah20qYrfAOrVyktSR7HGeffL7W06Gl7Co7EryG91F4ZPZod/FLVeiOPh+bSfF1At7yCIJQap1U
adg11nyOYDdthFudSk46fUc40L5M6H7fNdA+fivfoT1+pWkli9DlWdFRG7eE3YZPVVv5fYhdB7NE
iflNMtV7E1q1LPUPWEwxEjN3TcTGvITXRAq2S9iRT4qNmBeVD9V4a8oHfXjC+CNPo3MEQ4PwH5MU
nDLzU7IalVCxi/EpS7ZDdc3RaZUtCq0Rq45hG2E92pRHcaztId3GSuPWSPnwkdjUcnFNxvK8EB2m
hOHKufPrIHQNQ9hOee/qZYMXUnwec1weoin6qaXid/kvX1M21jOFWTCuVis8DFj7BYtWSqWXy5BU
MdU6C8RzUl9dyr7e5qjG1OyjbJRXet2DVZB8HSYnOMXb3tL8lWu3iqrlEqpQNufrzOsF2tDPco5c
ASeIGaIYA6fhsZ7KbccpxgOW4FPhm0Hhf1SzmsggFicw/MA0CF5/1n4Qpeo0YeR6anXi/6r5PImS
U0qxK7Ieqdiy5dPFIkUDh5+UiMnwY4U0K9GXM0Rg5dlAGsO/hGKrVIACbeyHZNxXuPESpL7oJzP8
yMQTMZL9uIlixDsjsdC/rGzctXn8zbEYf921XAAWCdKrqcvXNLI/j2WZyakOc4gJaf20+loG0xso
W1fXG61lLoI5hhZFboV+mta9ChDtpbkbm+oGYhHVqi2PTkvU4MDCoKRubVzD+U7J0E2wX5p0vW3v
tAWGWkxSxzzZV21kj91JjqDtzbjQFZclqP0lCjBjwlj0MVMS8iF7220xys8iFs8yeUhmFcvsX21O
ELN56h02DxxVjHRwsh6S2kB9DcJnTOTA+QVlNfKNLtedUKNzrJX7KW28CNtIDKo3GsVJzj2StW86
IsU8e8FV6MjkwROX3M2X00Kyu/60JN/0W7/d3P9YljnP3C+qoq1278rXZblPJW0OilQ6zvV8iSB1
mTyrahqSX2x3j5RfQCi7Kd1GeygDXYMDuzvMxa5MjfvOjLzERz5gN2bJTLM7J4V2n+mtl/XRcZwN
e0yWmwTZuJkIQoerNUzpTzzDzkVdX0VK0Log7yjO3UR7C/JjKD+XxnBN0XPqdciMN0o3lo5sNME1
ScSIXjtP6a1oda8UaJPZJ1oVoTWxdHEXnANW/PhzAaIuifaZV/yhf1agu2vVJpMABRAS9xjVGbhu
j9khQmfTzshG0+i0siLKnlWKEGVgfFxDN4pguGVa7sq5/JWGhO12UucVkfZihb3qCGpGhARU6jz7
mdfBtZPRdoX5DkOtpcTqufcCDMXVQf5mE/3KqIfbg5u2BHcMvZACu+nLE97Cv+mnuO+PYvMeErjZ
pRf2vSV8AmQWaAxEejyD2WQxiN+UpPj6/dVZ4i4NvRzSmkbv+xXtpvYxZ0JAg2M7UliP5j06dXH4
SBJ22MBd0vDUtJnbhBm3BGRQlSGQSAcoaRddvKVT4MpjsFviaynmboGTimjry3BoebbN8qDQdJsd
gXBdTtw8nida7vUgO5Z2SlKdgE2RkKUU+Y+LWo54sMvbSbbfhsvaqjFz2kBtce4xB9/cFw+J41eb
fWc//jA3Lt//Hm8qb3ig2dm3NjNsF8bLWbd1/j/e3Fr/wuhlswvdT33Hz2fOLd5Ih3DT+szVNzfv
8u55n6tSj+rJvRE3f7klDv80HXL9EOVFl+lAx2sbZ5MQ3HBf2p+m8/mh7tbEvwpStHgVdx/GI3e1
I7ifDNmdj2tsX3m7gts9CzaCLs/X0Zx+WvxE6q+xhdNhOeTTRpB4awyWEAgq29a3PKyOSGBs73gW
Lzw7b9TzUJ+dyhvpWCOOaLlhDUV4fXpYsaIfxev6SZYfL+VMLJuIc3UraEjr339E++3k7e6HzWfu
r4mJ6b5+i/k2cv029+mJY96y93Eq1r/XT4bkBkrbzMu85YBcf4s4Ud/dTwQAMqs55TbaG3/NPVw2
9ztTdaZ36b32byh+7foxneyFwyo/1x8kHZ28QDLiNyyzHDB99uY+9wNn4HeVNqGCG8Fd8xM7cZP7
w0HgDEfe+n2f9yiZP+9DvnrP+UZTvsrKPz8/dhEKc4IXMQogOY7flzko2HZ+yG2xXr3EwSfRyRzu
h8Jp+QSngv9aG0v8y/oFDoor3vrvFKju+/rifMvuRnQtiunbreeGuPEi9/w6PpE4N49vw6Jkc+9x
HJ63dQ6Og2KcGcD7ReYyrKcZvdFv8ThJrweBf8UIDI+y8RylyHtBCfB0w82FFrcHncMDR0+4tlnh
2FPaOpVC0551+J0WivwjgzYlFs1G1N4SpjZz5RX6gzqme2yOnQwowioVKF4YzqKcrBMyyTG0If03
kkeK/avWPJbqK45odr0Im5nca5PgcIO5r1FwX+WTq/c5iT7gYh3XqqYrE0fV7jQLe4ZjWl01zIAa
9r+ahj5or7n4FiFnaffqumDqSDmqD0GJbHOqHBnd8khxLfaMf6hp05ABVIYlsUqCO1nXzK5NsuFn
quajmuj25EkpF09+fkQloQVUJtRTsY4hhuDqYrEVNMLLwSQXXyUVNoisTT8SZlZgCCDdYGwtKVW6
X+DkYDCMTaPSFuRjJ3PS8Q6j4SeFtv2gqDzprI6leaT4qY1gv0igwCr670F+Kbwol85weJymIwg3
yTaGuLg9tpBhSyjcAjWww9Ob7djs/PxY6TS2hM7PkfKO7dwiv6y1rCmoPmaengn3DHv6TPxIDSK4
alLsfxUqirVI8Q2B3GhTuVWjAPYUXiEC7nsyzS38zRQCf+NYOiSG6Yxp9lAWOLbNk+VhTemr0LZD
iF5Ddcb4kGjY4pS1vezjUA8UaTih2IV2USuqHxi+ngyboLPHfhelJyRAyq/CIHG+gKrNLRFULxLt
l8S8SBd1D9ctoIF+LWQJb5rojyoTig7l4yg9jpkCdjbfGctMvkLoGJa2oR7aFW11kBRibo228hqQ
L7ngNp52BaqekRxbk3WV/Os8NqiHgNhmPNfGj1C7MN2wO2MdOscPM7HQ/x6efKXAUsZT6SL9QonF
SFf7yvCU21iV0qoB1q9ZkQkKE9jf1eJaN0+JJTmxpREBD8uO0kLJiAo3PPpJ0xi8ub8pVYzP8sT+
5i7DrcIeIs7Bg6CHtOabSgTdv98rvOT/2FVR/ypYcsDaFdUvLJRiatM0Ik7wKLfHnHRiHQjTivGQ
LtvbUKBAyDB/XkCk1HfEOIiLxvOMcd2YN44MtU2VcYHFUDrtnxhhR0mwV014OwTKII5MANJZVCBC
5HIOr52EQKlofbSkxBV86GLnqN2DEquOrAUnTcwuc5psAczrsjsIOMSRK/cxUlWobX4UjMhVwtbu
uxXxGr2ewUJaE8AqsVHFFfwxGEFTF9i5fmryj7Y/14wSlYiQ7OqcjseFYQWiSG48ww5BueO2dOWE
oLDkpabRQF89MG3L6gmRZO628AZx2fZHHmBG5RZ8rUaPr7rmiFKKLprlSmy3cgPdoCLdehTR1cvZ
cWr8QG+dpseznfs5UYDoUOHc1sHIz4UplW7LyUZ/BYyVJoaLttrsEhwDO5excrg6Fy2jg83WRgZx
HlC9tOaj1R5hzsNCuM3WUy+8mapriTwERLE32NwH4dnAk6tp8k1QX7oQmZqs7+QSw7ul3Yfm5FBY
NvU20UJifqtsD2azUSrTy8zRyZPk2hQKqTeXolJ3g6E+G5YdJYMzyf2uw3hBqidnpMLqNAbcnWhX
brgGOpiDX3BjN/1RGGFmJz+LQPQ55xWiI41zx6MJz7KFqGoTPHO0BgxOVAJRivos1f19j123Wbf3
eiXd9Drbq2Cls6NOk5fjWmzIgRcVW5Xc7iE0jnVR0u6ND0qabeO+dQLzkSNVWNNSkzU//i6Q9D/a
WMNkXgEhHCMcuvAvjwTU9nHQtNA80vZIkQg+3V7DhGWmEX1FH7ekH9hJZ52l8Glt41RoqJoIACsl
hmPVy1ac3yqBTwNXTI+9gAnTsm3Tt0TGETKK7jIV1fY03wEXbzhXXsxMGevvhwm6FUuj05gFUUTl
wzdP+m+R2h+dlozrIlb+TGIwViAJ6M+OthMCOVQEDosm/VXRuUWFqxBEdiY1G0P6rGLhoVdOWHke
5VxYIy1GUQgdzOB37Zw5gqKcxuRTVt6m+g4miiLoL53AFEeY6Zbq+7hM/DTN7kWlfZzHyg6BVBk1
tQDSugVxIsdZDv/l3AQJiYANpsER4RynRf+yzDO58PkNC/sjNnnYC9zVNFWM686EWUQK5kkkmBvL
45CAc3YnchCK6a1lCm7RqmbCNZSv8Fyceo0Fj9/i9iT2dGEicX7bRE72UpC/RVN8ydn/k5lm70Uz
vUU7DR3ZmLCfW054bhXuSFJ99j4pJ2EichWIVV6eu+4xpy2Lk9CueE9Ej52M9LOv8Wtp9vhZ2lI4
byKIiBIbG6iaC/nyoZosuI7VJpFBS7R6MybJNnInAUVX//vytnL/1FiGI0yhrafY9hC5BRFkzDWG
Bsda+aFYn4nFecT1CFZd2qzMOsttqMhrEJQeW3cs9gjuTTcjIWxBIuDRh0WXOv+Iae5RNLgxDf6s
79HlelWgOdm0F2bF5ibwY1HxA45JWPRv2sOvpmXrzocHkL7CBrBf/xqa5GrFOsGI4ShkkP4IQcGj
IDHeFO1ohZotUUsO01nKCuhs1ja5sbUs4RFUqNPeO2u5lQKcB5jZM774bV9TQhSYvLIh5CdJhJsD
iNKWDAiNHI93c5tgpdREv4zIYDrzVDNdZAUK51+Ffk4CfFMDHKOU2EuSF10FfZsouohSYCUfCzeQ
RUckd6JuJkeOmtugWFRyFmZAo40fs/fNw/cfuyzxj8DJ0v+dmy/TJAvvlwUhoXY0Qg6++BUkboRp
+fSw6cbQUZhkWdH1m9dcn+cvzzuGjirc0nXcjRrzz+ddKuJpmaJSPwY4rfeFZSclMiCmzErsa+1H
kp+N9ClBgVdCFjcgM2TpNxTX/wAMTFGSVJ1cO2TwlvjlsGVFLsywrzns6TxPlWfR0VoIVpWQIL/w
1Na7ZIAC0xwHBe4SSZM6jUcaxODgYGszAjxhnzKFLbKnSrrkS79t+4dxrI9qQQ+d4YWW4DCF9W+s
O9J3wQbqOm798wSuiiBkcutkilP5dcHs04SZtKiBdUBXj37IJMpUwHJB/auztj3IVwNPxkz3+QKn
64Dr765SQjgxxc9kHhxd8HdBD8lbzFjqcOhImavl9twk3mQef5qEyEp300d/YDSnXCTsXiuEgcBn
XBYZh70erw9Z2EjGShonSUJHt9GxzYfVM6XKN4/u3/NOGcavTMAsjy/14NfURUUME6knieMYxLBm
xJIsEhzLlPw6UHDBqFtwgAqsYpufZbmDgkEPG4HX9eO5UfvtsoCJ9j1DAcmM/JWRFGrPWXJrIn0P
MGu2xG0H7X0e15hN67tWJCnKeFhEGCJwa1k+QyPdKdBX8InYdRCKwjiD2KNs4uVhTI5lhPSl21vJ
pxX+7MrPudzE8wfOLXYpnPTkMDA10zCp+zEQqD2RKD0jKGKzWH+DyutbuyaPL538nEXUeMNOipHA
SD+wJ/Tws3HN4ik2/IbJKCuMaZVujwVM1qRbuGz2N0/lXzcVWznoGSxzfCFWbfSfT2UbJHMzapF1
JD3XqYbgAPkrMiqo0Vhh/5qKyLXKGp8wzFNhHDZOkgbbtIHyUEaXWrj9+938jc3A65UlQ8Oeljmp
+pUnZ7ZltOSDQJFlAn+O861F4E5EraXBC5s9w3gvBRESeuosQnVXL2j59Gwfi0QY5KCVtdID9V9A
KVfb8VE+KrMTy5pviocqKY4lPrctxorpCMpbvk0AvbHEpSxDsjQjZR2Zb1IzZcCAPdUkewTAmwV2
bfVmySr6dHP+tAhQ4pKYv9Thc8S9Eqh0UZ8Dol0G7JBj+m0iIHpxHwJpLULpxCN3bw97NQy+yVz9
j0m1BpEQrg7LKfT4r/VTKZbLsBAHdlTyZSdGDZRn5SAHZx0yLV/8KF5Na/aS7iHBssK8K8zHavrV
6i9A+1AXQPyYSsZZgMJ2Io5G8QRu/WBK7EK46SUk5MKt0v7OkNsHQa9eC1GIN7BkwQJKmgVMDNXc
y5iTKIGfxjAFDXW3Fud6aLwSXHPq9HQLNmsnE4B4Bm+ivcV5creM+XGoGKpElFevPc9HNkHoKM6T
cQQ/wpCX0DIw2VpV7b3SW5jBbCtZ5pSCIMvmSbLyfYt+aTCdoQ8fo/6Yj25c3E8Nl60Sj2NRgnCf
ZXRs48+4hBJfMQHnuXEXZiA1xUuT368sRPOK+LPN9pHQ7CdpOugBhscZXfq/7+ivPkVcF/Y7RQFA
Y3Cl/8VVB1gkXzBScR6pX/Ty3JaBa0qsL1J7almWcoQJbXxNmtxvKe0Lbs9KHL0h5M1mr/9+L38N
rNe3oiK+JRYGRpL0ZQMWCwgsU7soRwufz5L4lfD/A9eW5a+7lMKAZC0t1n1eA377c0FZxDlvq7yV
j6VKFAsac33M3UpR8PRJXLM1XmGRbIoVWsiVndo7M/2s2uwHxn4NbN6soO1VNNVhlw4KzQmXwcHO
Yd8Kpf/v0/FV+cqlAXpX1/fKKUGQ+YU+UGeDVMsSq8RIwCkvL+Z7cThRb9e1tmkjF8bwEH+34P6N
4/GirG+oQHXE0F8tHObSCkVp7OQjxITBgoviUA0J46M13n1zeP9xITgmYCz0z/h5fR37aMk08SZM
Ge3HW1/Crfss6n3UTlAvKdULX5zp96jYl+7NqB6/efG/CkzO7f+++Jee1Zx1o0omDhPBqYLlQeUr
TNnKcA/eWEvXOXpLm+abmuH3DfxHgbS+KK9qGKq6quxXMuX/cP0kJa6MMsAqvjgaxk6JfkipujFR
ivoNdImKROq9McPOcsMW2WmGA8JjIDhj9Y0G6O8tFa3tCjzTscM8/EqiNKEm0VrgehPWqx1Xl5/E
7FEIv3kVdcW2vh4t6BcUUUnhWNUvDxrWbIFkzhljXeDqcvhIu8YZxAE5xy1MP8N0OzH40BbdNmAv
1wk+FeLjnG3VKoCpk4DrwtqvKDgSerONpY6+QP8yCvQwhIxCMNVV7hl2vcSwF9Gw3az9ZYlE7C03
vf0cE6zDeKZJ9Cg/szJ2RwOzFMH47pL+RUhFlg5Tgy5OoxJEzfrnJR3VwEASo4ucy8Zuh9zFac3D
rILk0yg8meS1ha5ZnSqjstF11dV3y/d/vz5mBTheG4xQ14fsf24pOQvM0Rx4/a7dB3H0pogNOi4v
DZgoIHtokys4BB4jaAWBhhhZ0OlBjqi/Ow9fecCsVZT9gI3YZLDV61/WKiUOwCJ7TTxOOs6kk7Ql
f6od19EhtCftIwGck8BWcLuK1K0cl/sVqs/WZAb2yNFfn/ORbLx/P+W/RZNfbkEZVQPnRhLxLPi6
o2TFGBTRYojHLFB53rSdZfbeKOKcYi12+4uNGxRW9qUlvRgrgl3D3YcPoq6wSth8QudXy3lbzQui
9NRR4FuhC8+tVVM0X8H9H+S0cIz+cVnSTWIRxyIs8YWsrsdoyt0yeVQbbdNV+lsQAnww+75Ni8bM
MWJtk5wcs38pmtxxop2UQ+YL7X1dEm4IdlqJ87UIaHHk2XiLmhqpMgRJnXQ6IXf/fZL+b6H9epZQ
f6zD7DUc7it1o5PDXtcFrp3cHGM4Jdh/VIxCQRjnzUBYivEwFZ4MOkZnE4NVZP5k7NTKLqyNmpxI
g+okR+dnIofAMfRslupGt/SHpNiB9JoWqAb9yHoP0u2Arrt6qmavoOIrSNw1DqgzEjhktVOorgrz
mt+clF7UPGqyV1SoYBi+5vdi/RygzW8EglydVUgnLed01XWwMPSnISAj+VypLrC2nDn5U/sk/jC2
+dZMnPRRvaaI716sR52J2vOEZkd19NflOQIKgoyyxjZSyNn0E7K0p35cmPrE90lH1eYapo+BDh9h
eUiSR8O6hAsdW7oJ5b1g7IroXs0RlvLOT0gvOtY24yGOt1OFVOWHOqLt2vbVj3H2h8Y31B+ZThG1
zYx9OK1J4uS4Y549osa3PEzeVJRPjR8v/kyEHHJ+A1bAVU2uhfieIAWAXiwRdsm8nrf4gzRmq/az
4Zc4bPnIshOUVz4S8yYbrkxkkPSuaf6i+RqzNyE4yNIhDj/hCs0Y+lmg4f22D7aD5YjJxgJY6jb1
aQHWf1AkNMbwe6HyJYdQ2MbxGVL9ZJGwai+Rl8LEJlo0Puqhg00V1U/5UX6IaHjy0C3HPRw90DfV
+/EYXyDjQBAmf0V5nZWdgvk3Fq3TnrGmAaMxuciLw4du3QqTotPt20Ok2+QMLdpzZ7pl4MASSk5x
4+mZm6cvveqPcDyVs9Q5WufoGp77Tja6Ks7642Z6neA3oKZ8IF+I35/Vj1nl6bHXts954hkaqMkx
Kd1Udxdwzlv/kGlnbXBDT4CZrfvVtGG+GVDbgtFjQX4TPcOHcRmf4pMc7ofWJr2yEQ7EWjfEx46e
eML8Ed/weltJm/X5ld0On/tuU4DGBKCDtgY1HBU7C4u5p6kRIa+nHMImnjYJ3Uhi80FQqhV5RuTV
wy0c3DzhLt5ilS40Npyl1C7SW7fc56gTGA3wYaahU4WvWvoiKY0jGK+a8BJE10Bx+MCkm3kfH0WD
b418zMITemQ1s/WM+UHviiozCjrWUD62BBcpABMvIgpBZY84JanOEgZhuTPKQOkqVOtjvTBldxXB
tfTD3LM+2qZyHzRunnlxdRkJUbrKsKwNjKaqi76cK/nGlyKMVqG+k0ooLLuSlxyWXWjupAWTBwgi
G3gidmU9ZNbDqPysmPUbW9O6gORMZIVG91Lugtlm+qHD4R3uHSTzp+4+iXYFs36dT23Rw6w+eTPN
bHOI24MZvvYINkwvZJ3oPdX0xP7coMzsHfjvgMWnPjs1yvzJvJFmsPf5MeaWoWQPhivEh4G4R2Vr
DOKm5Z6ajqX0KEZeD0naXfPmVOUSd+cGvPtb55O/x0jsm7Q8WE6TSoa5zZeSUEX4ViZhz9qraV4b
S27bZKgGCEYcvJFNpOpo7oW3uH5ShXrze998wy6hxSh9YPylGiPSFQzPxkcy121KykrNnVILnTEw
DpSzqRRt6C7W8Miu8S0KSlz1m2w+QgmLG7RZmc+0Ysv+LLYrkvpm9nclkxwqOr8d5W04ZzuRwWLN
OV60wEnk7LnsQ8ZEbOeJVuFIStxYXp8yyR8zGQeC3J9mBv8LDKtIO4Yw4CVodIb5rDL9j3i/xUBM
RKK9FhPh8cPnlCj+VEbHSMJUOZBzu2px7e/DY4SUQZiF15bZ9L+3vP/orLAZFQmY+u20If++Kv9T
NTFtrKJCn8ejZDwWzR1FsA6PZtLtPH0sBSfV3sBt/v2a/7eN/rnNUg0rzEKktb0lOOjPUm2p60mn
b5aOSpm42UvI9axhyRlsJwUT5XZ+1CumoFRCOjzFGC1vWxIMCKlDFTGkNWyl0t1mOC+EjSnwPhEj
D6jARwVogp10YCiiUvKxOYQgL/U8n1akLe8mDPORFprDFXWJn2jJtWxkCHcockxtPyviNq4fw1b5
qcTLpU0qL0VCFtd3vaFtmu5uSGeXst1J4+yxlQFwYXAnJD1I1U5QzNsU196yFNcmUw59DoOCtgmm
235JUgTYB2n56CdYl2m0N9CHJD3JdJWmE2atHAcJhhJB1mJ6B5nkuDJQLGVbR3dOiYHPlO1wdXNK
iO4doSlD9wwk7c2snYqwlyBO6OmIUEglSDUW36q1FY+J4SCKwmT20gmstaxY3U3WmU/iJ1ZB9tWi
2bYq1as7FHWzE0n2vNTegHQqUHVbmc2DittYs7z9jlXSIUf/WBIdvAH1VbBcRlE9JUkGMWHXNruZ
lS1lWWOe/ftv/l/MyOKu79BK/DIzVpRgZ4nwa9Q7oY2owHd9wLBA/cTxZLPEJv6foZ0Fby07dDsz
mmtKewWCQzHdr2xFPYXVP6DBTiBcN0V0q2AQZVKPrw8sAf0NE+KhTB0iSPbqJUt2JZZ+oGpx9rYk
825JFE+lia/y+LXn+okpR8rEGAqnxISjKuMjhvo0vR1XrYugJoQme9XbCJqQujInUgfcD5f7hj3y
mZkBM8jsLks/g/xlkA8rGlZCEpyU3DERHFlyf1DVi0aYRziIp/9H2HktN64mzfaJEAFvbuHoSVFe
vEG0TMN7j6c/C/rPxYx6ontGW1JLFA0IU19V5spUTN/A5NRwrGAHl4N1TtDl9MtG5p2LhptVB2eF
XTwNFJRUA1Bb3ZUH7EZfcSp+u7A7ub8E0XTiclWQiTWhT7UDs9ppOlR+yJWV/q/1ub6uSH8coSwX
gIoTcQAK7yeUtxcUOUi7RDwqClMuDG3woHt2JqoKI0VHJ5Zu1u6WRt4JbUiYSeeGA9IgXm7QfI2F
vKfCBscGtJNNOuU3HcRSUuu+2ZTYDb6mOPTHoWA9CLyQa92sbzmTh/KnWM2OWNMaHpJdQ/Rgwk6O
N1bOVMK6M+Qcbqs8SWWyFwYGqBrVpXAQ0GWoVC6ssFfJsyW+/haRdxQjTkDKGN06zQ2MW2lPP4Ly
mODW8Yt9jXI5En///dT23cn9Y7vRnUe+o9Dd+HkRy+iaje0kLMdgGR4mTt8VVaJcCjcxrw5Ccfs+
LY3AqzIJiZPItBo0BXm/EoSz0Prqe9KatBEjZ+4GzBpzlskVZkcm2Lki7uMp89T0VoQ6VQPwDhQh
dd+19oQNLZYzyJX5qSz/tTN8N7r+9qJ+zOKGdio1UY7EoxSLlGXkoVAWKdYmTSZvVTcMQKDEl3AC
bHm3CskKZ13zI52C46ff0d8PUpNXixIlCS+VzrPmpY4DKee8pWUxH/Oi4q+YJN4NfefWs3B8QPJz
jtP8LoS+qcfQECS/MLTd39+u/9HypaNI4gyYXBUhufJDlCwKRRyWssLbpXNeUT2pMK7mlLw1Oa7u
N+AwhO6lnEl+l+ak26PJKl17CzkhTEHxj8UnU5P/dcwhslAxEUPas340UGS5VElrH8SjegqfzRvB
nZvhTfegLx7xldqjgyUVb6lmP/de76l7+Ozn4qhes6O86VxChnzc651PMpWd2yCGd3Lu4tZ0CdVz
ZUdFNdw670SKe/pm8mcMn4bNkvMxCZiGOLwD+I3ohgCwYDrHB/+kpifiCMXpjaspP+Is2OE0piOw
2BLdcBiVwKAYw+Exl23qQ2wJNW5sfsLkr7Mlhk9kfbyZFJCQUPiLV3pP/HS9I9Z7qs3CL+Q0SVWF
vV+0pwJOHBQnim6b0yEWHPpUyKHY4txdz9UzdABm8JOhQBC2frDQmPANijY1K2tI7EhM7bg3bkzt
wB9mHxn8Nx42Wlck3ITH56F4nTxU+WU9MdloWdoiq71RyXGJLk1M++s3zQSymYBH7tK1vlKMEYjF
uJuveIWO4WOHHmPj11+AS82QXuz2MXhPX2HqSI0d/UZjxA4+0L1keA2BZ30ELImoqSYcygDGoSKZ
NvMdLn58z89pniCY5X7XWQPwKroONBEAEbFKPWbezPNH8SPg4dny2YR1YtgRFdL3EzZFm0bhQ/qa
AIbBt4vs4YYCQn/RnvuL9dackvvlefjiIVEc9SnNRobLe4FX5xg7E6s+ZexTcGbpedLP6nm5E++N
f0zC5D8brmSzgCtfT5Bkh/y8rhQxJW/A7O9IPoZbAXSpaPngtfglDzTjZtUJFcI0AjzqkKKW4xjQ
Z8lRMEKZRI6T8aInjOyKyab4SlcxKDQyA9PEqD2JeIFl9bJU/yhX/+zngS5Clmlo/4f3+tHPyyWz
plPddMcku8nRnuAu6LNrMzpw2380in/GVjBHXytipk8aVTnwyR+ngDLI5qJL5vIoLfJX0/ZbtQvc
YAIHNXZ3SnHVSA9EECxghpVGNkqQto9roL3y9PcT4x+jD54H7fk15JKrGOfI/y7QxwlUgIkRl1Hz
L7n4XY7XHvUlerkObdLfH+rPc/CPx/rxmvWmT/oJ/AvDj53IKDKQrlLTvGeAkgnJmJDVqxtGTc+I
Qs9FK21Nc5NyeAn/nML80UDWFRWDCOy9NXICo8iPF43ZSGR4aRzz5h66pUqMVHOdSy+M9opZuWMH
OGN94/FMr8UivZV/bIm1Q/1f19kfT+DnsogwxtwME+NYYhq0WD/sKz8Yr1LpQV3MZORpGwxb2b/i
16U/Dsofj7v+/j/WgFFXW1Mo88Jb/EyDI8yLH0NMihKIJcrTKrDP7oPwl2zuZqBR8TWfTTqw+ebf
b8EfgxKeCatRshlZj9Kt/nGsEdiSzYGZGkfAj4wP8HztiCGfw99lcWtz1c/zK9M3NDV/3/J/TkK/
H3el5EM8Rs3wow7AmmxKS82WT9X8wpDGm9Avi3RYi6h6taTMUwo0w2bBkuz3hOyj7N8ynAP9jOTO
JD1TpT1tCIyQaNS0c+ehyjMQrpbqvyCNf9TlP57ougv9x1uVL6lQlGZkHBu93EawOAfE0s4ykvY4
XLHD+8bwJJtPrIfC5oHO4N+30/fp+eceinWLUAHgSIj0fvRorCzXUWagrOVk6zVB6wthe0yt+XEE
csBICre/TmfY1En8pTlZVgfixv/xHP7XUWKJCg5WzpAiZdt/b4K+Cxq0J2wCDT89YQE7OcNWBx0e
o3K317X6IAuw1lfUQs/KTfvH5eDPjsnKQGYXUSwNbRe7zH8/fjyHUdFPhnyMxU0Ue9NKen5mVrq0
/tvVCIp/7JtsXO7wx0ZnpsZcTbTw6HJ4/PcDLouAOmPWeUCkSiDw7JyG56V51w6C5kmQgvbDIwXV
gu2MiLEvHVMLmDr6UzZTctaUB96RrfgW7g1fyXx53nEGYZ4h9Lbgz8SSprhO8vtwH29LmiMESG/L
1+yFCeNqcKYsCFyDQHlbfow3dGTW5pYzbYv36T57D3bxztoYnrKdDiYEh9ajE7nssVNfakJbxr0Q
byUcKW+ocMPECz6nA0WX4UEub+Uza3fgUbK/vPXyRXvEK1O8zmhHfqGJF6ZNoTsBunCq4M4tMm98
nCmwVE/YIJ+vNtWpRDabuoLpac/zg/WpXSbyEvfpi9QReL5pDb+hIDAex38JRb5hBf/9hqjYrSlj
yN1ClGn+OAqMfC6UXKdzrBbZ1hCmLxm1raQs1E+zZkdANysZjb7ZnNN6kOwZIb/RChA8WsLRpMWL
h+XV0KEQomSW1cEfovxaG+qFVVMjY7lNVomwvF81u6bBxSYenixUP7pKQ1cATqW0H4PVnGszeyLd
g9oANkA0vw8xKkOA5dtexvwj/qM2+bN0I4AANQSxaqYkMjP/cZWIlRJteC5Jx4IhloYYdeEF52Zt
4+u0C+FtqmsOx+EY6/1DlQrvwOKO8ZeIN4zXRasnKG6LcRevpuSEkeAifiQ1zqE5vO+q8jw2y31F
+fr3k8Wfzk+etMEY1uTQwV5u/Vi61kVcCnmZKUdBdgfAogvxJrtIfFlAtPIWMZk8GeFdLl+s7DJN
d51xyUQXh7mJQ+pqreAXnwqMqaitKbs+OWh9SL/X1xNPdcdjCVLLCQHYWV6KsbTnmHsdU0Tte+qF
UKOUAQR7Svaa8Czwy2Xf5o89uBvT2FvMdljFM5mBhPKvU6Sxvqyfe6hB3YbIQtIZhf84RxGO3qlz
mStHjmnjbOkXyVa9pLha78F0DcOXuf7VdC/ttNVkz5yxB4bjhRt2QBpxegbXtkaN7zeC27UbFsBx
+yQ/NcaJlAq07Sz3NcuXkje9/sXI0bwJzaZlt1V/wdoUUwgNuzz57LJHFmIxKztcJHhcQGSaGCMr
T6tfqsUNgntTOtAdrbN3Q7sV7xpatQF5q886DsyTXqAjsOfEC3vX3BnqBn0IijdL3AefRvoad65I
5NE+YlzhpjWAwq2Yw7LDn+2ngjtFWz7L2yRBPBvteU9kxlcC+aTmvcIf5X6+GhAhga9UxPJqYGSs
t0F26R94v85l4A9XPHs6qsBdzcJrmE5MH1qgIy+ds1yJ39D9MX9Myne59krav+NWfx/wAQ9+GRL3
uGvL3SwchhEn6Y4zWPluirzMO+FudZZ1h3A+trEvMNE8EXsN3zLQaFGfSgs6zOIWBiBTu5IPxrS3
7io2k+oy1mOSZ32ST5I2L6w9WAiSQ5IHbllu8+yqVHh0tA2ROKX392MIncr/2ptYm6zHEPLTn1f9
cezKMTMS5dj50V3Pm5gCY73rBHd+EkfMCY/sFz3kQrLDtmP2DI1+0S81cqWJTcieYO4H017KFabY
Tb8J5zIkUHwsUhfeGjSFan+px23L0T/Tryi3WbMZx6tcAu7Zd6x4GABGzUPgquHnHH7SqREHBP+f
MvjPYk8fUGHUSXP1KXxdrOP0VY7ntHylWtdfWvFD6C+8/UHxWiSfLVcQ2HeT6TEOENEoACYct3nl
Bq0zyP7YPsgv8ktAwEh8SaKtUh5lFt68YOmQGvsi2kcp3W8GE3TcYBuzeHU60sa6A5qKqMYzQNd6
coZ5r0MV7Os17TpOGUQfO7i/XGBnCP0USZ5cb8LBp5UOT15KmKoxzN/+4137Rmb8PAesCaVoTrEk
cQb877IhTwIxyEKL0SeciAhGNGMCLHJIRZ/4bApePMEIfQbSJQ1OMTCxfI+k+4LJk363LOtJsBNW
z7N8qIw9B/FwGL+Sy0AWU+yvM3IO6EunUggoLk3aZHrGNB1dpPvhMFNQpC4rNyVAg4rpusc0N2/i
jWkcE9lLLlgJqmpvhhyfF109JzpjZfybbBv24kk4aGw939yxT8W9Kyz3anFfcW6gH6/SrsiTQ626
LdSxO9aB6YZbD8We0wEhlwKHM2nG+raYHRBwyZkTdAc1Cgv59EYorGQdYcqN2SMxNfZEA6Tc6oFr
JheOqPFQbxuCLbxkP6FHs0esr9omB3+H49hWOFXLjJbAAyDrcOsOabqdeajUmK2isYrfvvsz01u0
xyMSODop7POj/v6bYpgTB/dUnAgNSvbM/tgX5PYgbs3ZbSjNCC4pHbC0anDIC+4Tz6dbcCQMzB4O
4aUvt0Z3aejNGdEn+15QgLTQTd/kWtR0l4QJ0eLmLxHi2YIJy6lZ4Sb/0A+Zf1bdlPsywEHEoiyQ
v1dQ/7HwkOYFdZWORDHZhfew3UAJMvkyzC2Cz1ncRgHZJ3SdthFoZ4apRwaJNKUzbafPzOpPXE+7
6TM3vT6BvwMaa8tVFA3M8NalV5UuDw0/oX4YlneJV8XBXVZPNI6bA3Db3vBgFsXJBrRLW9/Wtxu1
BFo4opo29THgCIu3OQ0ZwkGGO42JTmD1ts5/zfhWIVbC6p1cNY7PMj9xiFagu5SnoYdYxAaM9laI
YfA5QKAxXLVPVdtPhrdMr/CDqsFDUfP3A/PPbjqrWwauiMOIcPlTxj9ZcAkj8jaOVG36znrJuYZV
vlwdsXBJkCotWqPXmne7yq4mpQbnkNFBCMl1Kf9MP3vFQww/l0h+0P7tG/OoA4EjfEurjh2jRRB7
Af0Jr5o2U3ux4BP94wX8WVNRT2nMbVfYEMEIP8vfNlV1JSvN4siExx3PCFnsyKXqcSf7ou7XgOj+
nv4UDIJ3yg6nufgwIGgJO18LSeOSw4TA7pzMk+3KfnkLSRUnU84msNuJfTwwfE9AxzdY0eLr37c+
Q6w/egxENoOYxM9MqgvszB9L6Ihw9TxXxvGYFMGmANsNCGm20SPYU63HdlQAfg+F9K4XxVdeo2SP
TfUr6V/xgltbvK54CvrPnjHv+IWyj+LbI0LC05XOr9PfdWw+qfGLXIquJMR+Wreemp9Lsk8YINyX
+Vbrn5Nqt068B5E1W/bWzhbJyBX4PmKlqKhnHMB5/wiNZ8xfRaxWaZ7utNHpWk5/aaJ65gTYILvP
q4fEGC5ij0ZEWxcMS48kVDkaUPdKjUp39ueUQXo5biojfx4yCpgU9nQKFzovma4XBsNDpGbFVz4/
AaZuwie8w16D+m9AzFajWzE6/UWXqUUaWbiWy3XoX5LQjStgH7TLyXZR1MqbxPaiAB+9+ILt+v73
59q+nHyfDxgdvm/ZfHu6hVvLPt0uN1x6nu9zU5cfT+snt7a5AV/9EzdZP93WHw9Hvufs+Qus/mrY
0e3T+r+bezutv+YsJP6+rN99L4LXP+fh+H+mHqPPm+9md9//7HbrD3kIPm639XHWR1mfFN99Pyi/
8ZX1+X4/aW7CE9eR7Xz67kWRwWP4J8G+8cqU9X5mKCynm+Suezq4NQdmxm1xT6cL98kz5+VOruTX
9k1mxnK6TO6tJjodGrfHDSR/vQG/5IPNwP2e/Bv38O5Hjn/x/Ufff1+/nlZUjO9L9s7nN+tWvPjv
4Fwu3OCRn/HFf7xc3mG6nDjAuLFg++8teez2xVcdHv4dFrtz4Sd85lH4hWBfZOfCotjjO4OHuF3W
D37DrS+6c+NA/f7rk+zx3emdK4r7znN759Y8X/7NH7KtuEvVu+kO678tgyHnkm99xb1w08uyg1oD
pqSFLuO03O1KquFZ+Py38mcYJjmPLaySC0CYC3TlFVOzgl74/ftl51/g2fDF//8fF5ub7/jXo79b
Pz3uHmtn/fdu9/11t3tc+SVryLzt2/7u8fszN91N/Ctk660/+GahgD/ZPTJcgd2y4/vHHf9bKTg7
Jq/2jtsDTFm/rL9I+DlMj/f18/36NxCQOYFFPND9ehP4LYB0VoQLVQR/dv9/f7nZrTAZbvD9ha/3
9o5H50b82f0X9wyCBf6LPRz4bv3DLx59/Vif0/3ucX2KO542d8APN7uv77vfeI5tb3zuS+7LX0JC
5sH4JSbvEbOIZCaaABzCvQFbDHnSZoaPgaTHC0F0LRN86y9FuwoI7qromi+aOw7Jtl5EShthB/Kq
/R0pSK5k4N3jFa77vQ5E3EoQ686jU0blppIDW+9YDi9v05ztWyX2I+ljIUw2Cyd/yEnjihGKMC00
+5OFNjL7yowQ9xCjGsZsIoxr467qf2OneTILSrqyCc5z9iGFETJWFeFAlO9DegVtNZ+6TuZUJF8E
cKD4HgL4J2IXHc0odPXgua45KiM/i+h2ZSFKW+u3PhMYUTQohx1dbg4DKO02Jkwj+hhlE3UFtdsg
WxsrHpmcIQ9UNBtB3nM5MJpOmbtrjV8z943m+3FudDzdNJTSaJfV49sikgEcRsOBaJcLTE9Xs9ij
W0ZUUcfwLIheDO3UT+Rki1uophqVM5IZKl+2BMXQamQIGgZ/kLpCOTkOUGZ6JILl2NFBMJ5EoC9S
lTs1i8lJjfZq/NUM0UHpQkxWGWmRhhx5jQbgJZeRJUHrVAUybST5ktaXRS1YPW1NYUJCQQevrFcu
FYNe0bhf9OqgD17Bm8kCZWJgTF8sm9QzIH7kGBHqIi4+SQbkEIUnbz6tRTcuY5xmhtsn3cVISreZ
urPatY4GUQJKrW+Z7338mk8i0qAUef3yEGbjVQEHM9OBimliBQ1drsbRjLccxKfEesHA6AkWvbAa
R1HVcyNab23a3q0TPyOQfNGct2GkbuKZGbIU7poRHaZkeYu6xXp+7mihtcVHmj3vEovJcjVxa66z
U/qMDdKPydxI4/CpVC5UKg45yfasX6NkdlOTKzndnqV20ybci7QR1v4cQoVrJQUbvTK2NRfFFBX2
2OIdhp2t4I+L3jEC+lJbPoTL6CXTeJkW/XNCqlur+TE+kKlpzwybq6UHlzj7rS5ux3I5Ri1T2GHy
C5WMDEFHtvTSwK62pMhN5q+6I0vaOJXh7zj9CBXLGzHrC0nmEac1yg+5BU2aJY2pNudSjj7o7p/q
OLYb0fRSjIIElZBTS9iu5E9Zuhl4JycRP1KIGpizDDpjM7V21kRLifJ2+lyFGaVyQon20UBRUg6C
iPVXi/NnQaRCp5ghNdofKEkW5V1CtW4txq4p013UC6i2xfGg5fKrPF0lRrERAjU9TpwMTbdR9S8t
5pVu1E9pLe/6GGFAdO5b6EcEcXf9U4vtMtT0u6SLXVVnPFZeShAuzhKe9PkuA5XZuh1cF8l4MNjR
xuW1DxEp4AYO+8wTKJ8ssfrVzQU6txdFE91cJepJ6ZC8GeR4K3YuaNtuAb9g0vaXYYWgvIQdPFQf
mEwU/dLnv8igT5Cry4P4NvTzozk+wKx3lRErZKHALK3RGDcONhVHXqKnSGZlH6AEACqJm3sbamwj
Uy2OsSKi8S0ImmCQzxrNzOlBlf2p1CUng6XfZs19yMglNcBYjbonzidjRJyYkkhan3p/SU0/aSu3
i7AGk53VsggdFKKCWKoFiHvJv8BrVzWbtddqy52K/p/IhDk76InsD8n4qok9C3bBSWSa7zLIkhQ6
mXQ2Gph9432ZhehlBIIPdOGmKI/J5GYy3fzM2I5xAv01c4whdnsFBBldvWVAlK7xEp8S4YXTxaYS
GA8VJk2qyDfnu5KefZdqNtCnfoqQVI+o20NYHwgF0sQpY3B3wXDJiVmnqBShHQTRfkaGbZ1jqXKM
rYQhc5IRWrKLEU8w5RYkyd8qnqZeooXN8T935bGRRacQb+KMn004teVt9d+UqDkWC5m+2Ximz0Cc
VTVndM14jhngKNW9Ujy0lK+EItoKMT0pIUpi+9qV2kEXAAUFmV8t+dFg15GgtM4gcAvp1hUHCQ2l
WTeehNNUy4meymtfSYcT5GO4B47CHppYxUlBvQZS2lJe2CczBWEPM15dISWAthPjDEggLV6Ikp2l
dev6OWSV3U+Kxxpgp+Jt1gyICEbPIXlXNKvopHGYOnm13mySEbrXS9A1lwpYEFLBoBwuQWvtVThV
2b4ApIC5cGvNuT9b8yWoIODV2jaG1BQUz61JJw8UUtTXLrjQS88wMlzFzAxHlR56ZSkz6yvuQ0G1
JS6CVXMrOnDxggCCOPRktSNaUfFjvNHJRAuM9upg5RcRhvAAYbGR5HMki55hgf7neyHERN5yxS/T
fdk/h+9G8MEsws0MJj7LZA/4FeLYs1gUcBjtogqiPWqagBRYKfUIU3cqA3qR0ZxlRDNyig2gEPxA
BcCHBo8ziTtI4BBTt5uNR3HEo6BU2E/I07Q+ZBoGRTVupumXrHk6v+wgRM/NSTOrN8jVi8n6I6DF
V+/yWAFcnPgq8vqqKWjaQVIjnkKMWrvRnloL26oGY/M+UncJ9YUSCX6tW3RTGtTt0sM3dZPBbCOG
xzyiQ9lSOXalLYhPjYWnOkFwIy87torTsIgKm3nDeW6hwVxnNMbzmnzGz2z5BO/qEH8RzpYrVMtH
NXOFXLjmWMux78Hz3/SWB2UfimGcpSikzESwkz7wc8Z3M2JfIZI2WkoiCSf3fvnqaTfBjDgjBdwM
g+4Sd+vUyHjMguNxjllLakCRaHNjlBKqlMYGVgJQeniSWkRaFSznQUOju9LtCI1RqEMSfIF9afhz
9TrNT5WYEr7CWI22bDjGG6P6MoMY7KvsdvpAOkdti5zyGV0byb6p7g2hXLlx/hy8m1nmBeOHGZEQ
CupVm68mx0muMGJCMEYvYlXACwe2GU1AiATTHmCfVZeHSM12Rj/v5dJieRpf5hCRuTdEW6u+pxqi
oC5jYh0ZonTQJBfxoa85L07TtKvNkjmgtaUKoekPOk6iz9xH2Jrkyo86kyOgdsql2rN+1pPWb8vY
rb2M4jILkKt2Jv9RQAGBTgkCG8mP6S9iI8aQ4cnYTjs7upFkc2qE8Exmyl6Us4caTXCYN8wvqSt4
YSFYkXwIdpMyPsEttWtC10ojvg+hQJBb1hS/InwjPcRZKcTQVn1N2Dg5U6JtgtAkuHRkDxKaNSqD
ksJmIKRk4Ry94iUklA3tBLfFQvDWSFd5QegpSW5XI/AzmTGUj8ugOkY+nc0OtvlyLpTxrAdvYfoY
dr/kHD94FWIQkp7UrnM0JOwa4uCM/kRxXJftgmBrAh33UPGmJb1fDHT8s/Sba8PA2Vgh+2OXdXs1
zXwjs5BmG3QzZSRrFvCtidABdkn2hyrVEBVgoQD+kzKlsLrWkyn5q0i6yNMzLqKck3JdQdZJ260p
PpTZPaNJGAqCb47RvtfjU8PwV6/NTRQghzeRKKbkWHMkxbXs9rl0EWpjo86VYyUVBrr4E1CXl7C/
lUN6JyLPTsCXTZWGrcc2jABN3KpIFFW71jhrDXY1i873VR3xqEUyZNTPvl4xQxlosEszBhYdQnm2
bYV7a253Jf4yVc3tEjNPF6Dfp/GtiY0LWzlNbxLM2yFRnAg1XkTqZYGbrS0Gp5SZ1+VQrAxbjJVj
SNR613E20V4K6t3Aql2Qv+BnoBlQcUclWByynLwxix604dYY17p9revhCrd8ASseiheDCq9cPhaz
dpkHJAAG4waSaqTtU6YrcUiFOMe7wOhJbCFyp8joqPM+4HgbWvnQzhIGSujGjeSNzcmkKgtSKjN0
YKrKgpSsv5bA+TK3bIoQh+TL41gR8GbNzgQ3EiOxE/Fzje6q0W6M7lY0qFfqahtTZot0oKif82lx
obthKqrJOoPXJ2CY4ZweyF7FZtKJzlWwfsW4tlK4MutasVItxyLoAD6MEwCiHtTqUCSRK9dY5ioB
NLpm17SS+ln09Ow5qem0N8lRJyRtpIS2Co5U871F1MppUQJHr2WgsOFWF03pN0gWAhZ0iWjdhbrg
QoV3+1B1Y7hyuIEchQetSWVUmDTmabonxa9l/1gonjEwhITSj/e10DqCprPvcOJXs/EU4zuYu7V/
z8mEnRFJ3E0kFGIiCYFXyMgSpyYpxzuMi3V5zMZjvmu1syWDxHrmGmv0z3XGquqkMgqzRGbEGLCP
hbjefRo96MHiKxi15kTcxFaf4g2pWIr0BbINvx7PhfpmkFu7wHiAOp162lC5Ztxca1YPIvbRILkt
7eiX5lOkCaAuE89QZMYysjepLHaKo5Rq+/X6YrGjBOYB7ZrTM1xLdRSKTN7U+FlsKgKaWUI27RmC
IiCYz4ALfduwB8FOHGsRfpgEB7XbdznLi0ZAIUJCiEJ6TRO6ARtjgL03Rr+z1jx381dfwyYf1cOQ
SKDFZuZXzyoOy9rUWAPitEQqS5jQNhgbhuUr+g+jJHr0RG937VA4eQejJiipnEr7vqdVbUhPXXEn
dIpfwjdaq9y4W65KjkVrUmyrPE6lFy3bQa4AVytnqz4PtbhDsTtj+EldZHj7Xp1e1QI0TGScla68
aqO6XenmBtYVlTVN1vtKe6xJwx6VTbIsDA9NnKM4BAmp6wJWdZoZH9TK3I3UrrF+KrGf6JA3pFtU
30+E/UkB80V1fAtKTNAA9UPpJUMIEy4fCuTNeDiI6bRNc80L0jUkgfP4swzxVD/V4JNltDZl7lvW
S1WBQufcpSovJqsZ2gRtGV7T9BCJrE6ps9apWP81sZqt0SEbdFVmgn4TBeQ6dI5XDpgpmBDv8EAt
WJKCU2h8GGVi8x4XrhrChgnNNscSJZs4+hQdd2HHdZWpGqen4Srg4OykhdwVul74DgVRJpTPorcc
enUJwz3Nccm8xZXmpqLlUDgueE2mXRc9w8nXcroq5Eg12oj3Dj6e3j4lCcRYSfXLR8xv83PyZXwu
D9KH8oHL56DoTxNkMJOcsdB6pCt1iKEWzrqItdIBKAiKMkEFAKWql/YITugJUNHOhBIOGaHCs7c0
0n5h3aJE2BdZXnHlcswaF8mFeZFTccFEBVSoGiN2ZiddtyktAowkvMzTsOtJk02ipwUxAXYSp00c
9MV5uQ8T9NtZizep2rZt6HWaCdluI1bPGf0bgTgP4MKXodVsXRednCFnUxERXhDSUnElrj6WTCy5
ikeHOEZ40A2HlCg8TCuRWTM1XXyYKl6M+j1l/+dAY2itxA+htZyzliaaLvFChPhohtp1XPQdoVab
qbHcTpp/95O1LQfVbbThPu3gvkDLDIaFl5MdiDu+VAPr39C09bxxtaTZL7GAfKXZRDl5Zqqbtg3I
P5g9TXlhFJdSBBWLvJ0PctyB8AQQzVoub3TGtwHmabh1+SWLpJPZK8dSrPZpyTl20oXTHKuc2N/E
9lcCFLfPPweoyqWeegVPNK/JyoJMJpfP/aDsmIo31lM6U5Ax3cajXD4PXeJxlqh51F6kgabpxxFx
e9a5C3XvOFf38/AxpQNyc9GRq+xZEHZtGj/KgXa1IhlGJ44DUcBmeV1A0uRU7or8jFQKfqtsJwII
4ZOhb4NiL6gyzaIPXEanCdP4lCDGH0yRI5yv8oPSvo6ArwwyUUl7apV2J4567ZaFfpVGppSZhewN
MLZZIW7OfOhPhdZwZLjBV5P0u8oQXozB8jTC0SKuWXKDtDFE/MbE2OqOulB7A488j7Cn5YasstjV
e3rcVGcswnZa0V0Ukw4c+qeuYRTZ3IKkfR3Yg+cWsGW2QpBZZbAfzldJxO4v9Nu5xtFFOwsaWjfC
mKXOI5YDxpnAhLQU8V+r3TVS8J9F+vyQhrOD1OtRY9vgMXz8+6RM+kMD/mNOtkpR/2Piq0nDSDDK
Ih2tud4RsOGINCU1aJZQrjY1J9zVQhhX1zZ/yjRm4vFJTWZPpPzokq9QkPeJ8PX3p6Ro2iru/C9R
wwriYQsYiNAQy0s/hnfjXKpLlXTL0ZwkGqGc9kxznwkXQxcwSaHZzayrJowHekqPSic+EYJjvidy
95BnI2d94sPI2FosKowYe6BAqzX3IuErrT/0PPAq9lCDvM9iES4LjvGS8vbQJ797LoD08wyqwSSk
dAJKVQw+FSeAsTHGDI7KCTzcKCEYBkPUyb87sd/G7XgOUhIoLhldhsZ6jzTz1iCLjMKXRV4ufYAH
fFZpQCWdC48kqh775Cpp7abimJ5HCSJHcZ8hfALgRUs13IUBF9h2rrcCuK4SYEYdQM6betb0vXjo
JqCqScxKSZ63SXMKIexFhv4gm3eSJpwgz9a7cAoJKTsA1EopIkJsckNe3JE9Zcfaa/pCZuU1sKRD
w6SyTCA7FK1LHPLWSIY7KW8+izE56+nDSLtcwJS7dt2bVaq0W08V0iCyILutob5rLySpHsVM3iuq
4ERhf7DgwhVheQz6O6OYNkJ8V8RHFt3Er6UPPTPR/0fYeS03r2RX+IlQhRxuCQJgFpPiDUqBQs4Z
T+8PGl/YZ1yeOv9II4qSEBrdvddeIY5BCrXOie8WUaj49ezb7k1sP8WG3YD0EmEbRuTzDWgUMO23
Gv1PSdD3kSVuxRF+3yB/WiBWXfXCpm2TY4hciw/N/FSe0LBzjAE691e1qGrwj8qVah9JYAPDNeTe
xEz78j0JdLqvZOaMRDZSuyvhSw1ATyyTJwe0YX8UGV+Ql7ZDqXhsymvQEPKRvk/dt9EsGyrUVqzi
whA6Gp+V7k1v8Z8kXSFByFojV2Fik+trqEMvlBFcN+1baLI1vWZGc47iZiVQQgvSjVBL0lAjTwDS
bcm6zeINe2kDJ9T8MI/rXLtllAihYtqjip0M8ql5W2PbIE7Al/5bB0oUUhQUQfrKHA3wurNMw2MG
f45y0E+9tuvsIE+sRjy2lAo4uoBV1xNmDoLDNvZZzSxvrMbNUGdvXZjtI1Ncd8CdwZtZnBAyumLS
kkP2qQQw6WocGvoo3Pu46ZHQmaHUDpu3CZ1uEyD/ZDM/FefQ3GbKtNH02hlh6qU7I3dFmuIxjwni
xZPhP81KfBqjdDvVP4KJRLg+jUSWRvm3ZRB8QehrdKtHbS0UAtvLDF0e63+CFDH0d1JkOWLL/DxE
jrI4QcBpqlLlqOntWz+DXlnBWfE/K2r3XkD7bOE8l1Agd5Btc6xKmhhmnV5tZ9xxFHYYk+7K8+cS
7nEyUnp97U8F7BdYxGuBjxJXKv9U3O3aJ/wrOylsFjLK+pwicUkl6vVroLMJQPlWxWcwBVa5Fw3s
mf5EECa3mV31EgM3YgCV+d3aFyERK42bhZ1H8jOB96vQyja5/6GYDCdlvdSJRIhOOR0nkmL6DMAF
OwzRjOBHU7plNPsqwc0VNzRSPLwJrZJdMsECNlozRNfYmLcCFjQyBtR5TkGuHdnF3bVC2wZLG0yG
PlLtkuEaKZfQhORtTi8Gu6EaoZyY/UbDS4wZpl+SHkmrQsz2MSrgzNrL8SsBbA1OjLDhevWaQhY3
IGzJ7acpma5WcPus29yHTgMaA2IyIP4zujugFnwy/SgZ8Rt3B8MByU3AhiX90svN70gorEhVLcAZ
6gtzR8SeI0l3LXu0GtVxdrYMtyPiQFfE32r4ylScwn5BcvyE3qJKFAZmtFO+H5LMa8fJTqJ8p7Xk
hmLcORGEGPGk4PZcz/DiZ1JbAnmNn45h/GTgYAFYilD7twBGUZBPW2kYN7EPIQQIL5ibPf3EPRlf
NFpFAAegoBoT75aOGs/+qG39kXAJWnHNG2AZzg6qvDI07HbKdoOZ3zsUas9kNjMnJ6FS1GttLyrT
Xq++uyrbasKGW2dIZJXd5cA/hpDbRkYUEMBUDa6FDgf7pkq6j5mwNRj2CSyzDLsvkUAKqMrSoDo9
JA/G0RPJSKtUnTcJOBqhQ7KBUQyW+j5c8wFzHOC7VrdRvm58vI6mKfRIRD52Sem1xqa1vsZeW8U1
qm9xG1nptve/guAekcirGHQ+cm1vWq9AkF4TwHNIX2WFRAVVRTQE2j/dAz/c6810HEFUBWFPezUo
KD2M0pmUyamna48gs0tjUCFMpwZcplEpGvK1aZbl+VC34VYsn41+V3dOFrzl06mgE6UWMYUH/XBD
9sQ4ovP8LNftBg9Fnl8osmBzM/NPIjVfhuQYuhdOYFjMHSkUevExCsT0lIr1inTdFhrjRSLEVKCV
lEuQBiNbzya3ldWDBi8zvun6OUqrj854qWWIJ/5mleF9WFc0VhBq1wTPm/lToyNOFSKk0KhjS1Ff
i9yYuYkP0zqoEKNGv+ZXxtgxxCNrlHk8jS2HX78q/sFoo1Oth5cRAjj1zTlpFE+B+br0P6Harvzm
uZw6lokICfjZBEUT2Vv4QBpTcQrJ1JB6heUci0zDWKWD6uXtsO/T7CjkHUjwk0ijNqqf85GUGgkH
djHfDSmIxXTo5V3WJ54lQfzxXZ0iOmnA9bCuElMTd8dmVdZEDCCtCblg2lIIfXTIDQm409Eh4jbV
sG2lCwbFvTzgvVR0QNP+8GJEbBNCpscKCqNVHht8MSXSyQtKWSi0VXRqVUjOANR4EssJRWzxpeMJ
uhvbm9EQkVchaX1tySEzAy+vr6RE2rnJ6AwBUemYdOGdFrstT5Xn+/6uw0EqammbhDvfxI99uxQb
Ma5B+lGRXhKWnYTi3ad5+9Q2HyUOE/mLUm906b0ZradWW9qOsO563IDYU0VhCv/0QipjhuOiD1F0
7Kv1hBXfIBJ6YxkbCgx52KT6xzx9y0x0+oRz7XQZwmNs/KhBQ/1NvLRyZkO2ToA+lCjf0krYteOS
4mg5SoEpcq5F/NJ1T/1aDP6OMFSH3PK1nh1wjz3HaXsoaD+ltXKfaezSlKZnioE1MgKsRzyFCIkK
TjubGS2hfGjI58UBAW4o2Z9rrbgVpoymGjn+YpDymyTTWu5uRrqP6FtGinlNTyFmrFbt1hWGUjXl
l0UqMJWdH6LrJ1s30FTHVyQoGd9ZFGBEnyN35ZfNNEsU8h4B43JrN+bKegnkoOdqYDisWS27h+EF
xMYWeRoCHHsQygrQrLGPisJDBvadh6xDgFI4QFWR5rQ9D7PAYNEbcKp1kqKHXu4zU/2c/QrKR1oP
+1xvTwKsuC7cjqC1PawPLT8T5aeF7yHe9Q3gH/vkdzlSHw2sliTwssEzJXo1bl5zY3XU4WyANEFb
RfV0MGYeofAzVJ7YeU3WsVC/4dOtZlXDsuNNDEdQufwUJ9Oqwjm4VbYmdgtV9FVAV1dvCfKCaIPV
BMRixQuZTgd+WFCLZ3LDjrmovkr5ZqzHX1XriUGYdoUqbnScbFPpJkaIXvDkqsNTVNIrbbnirzMc
h6hYYWZhm9otCoyjpf9o4PDNG6sCkD7cKj96qtJzYj5hkrB0FZL2UCcngZYmAHDHvunJ8L96wZXS
g96SGEA6LUF1dktEg1C8iXTOEmUXyy95cK79wZt99PngfOJzWGy1V7wlHS1QdmkhHHRM3pWXIdpQ
HLlBcpLEzo3hF01z71YqnjqjdsuBeBOa5hXNpGiRIFvPoa2muGBbIyjWtJGmrZW9ze0jlYPDUl31
PLF9ClUY22G/+GAegmSJgmwxry6tdZXRQoSLWOLJnmf3Yo7ssXibMdbnE3lu9tLraoVXBbZEr5rr
anxI1SMO3kq9ODpFmzJyXoxwkeQbBC1ztON2cclJcJqe8wfJz6uCpiN0aGDL8Zw1gHd00IoUxONg
8Ub2VE4kWTTjmVmEZ8U/WcXe6PJ1jZFxY8lM14QsAxYS9+FUyByMcHqOZDjdTChKfi8BiVTxVwkX
VsdY7iL8TKLxVceuMKAP6CeHFIfruv8yg8+xgXRpPpEpGk2RV5EqPTKvq+gXIgDj6GUuiSKKsDEB
01e/RwZYkfaHJdC1DfYLntX4xsrIPTD/gsiKbMnLazIvIhNB9XunEaydPLRblVmdoVAOzHvA6vOT
/42zlSEO6HoW9EN1tFA9BWKFvyOKPIhgwjujVGRdE7u3vCvg6Mpp5bG7UcLNvERHx8JOY7rreEtI
Z1GpBtzg/HTlELL5GmFbMIXjfoquifGT9g3AleTpM8h+f1UVT55wOFGtTQbBtvV3PQk+lrkjbIqJ
iESNWvkxdFg5UULVPR072Xzuj7RB1rmurj67xMCANnxPLNVN42E3SPLNYlEMsZuGxy8I5UYg8J7L
165kdaAhxFAoY1reBArC/RJLCyC6IYo8gqJflezHfOxSUBIvQ67RI7pPjVsbsT1li30G/khclDjr
CGndEF6GsAMzpLK7qpj3a43ijipdVipRSGNnWaP8EYLjIKaeWT7XwmFCEtpCLbfqn5EmXIkPWQaz
GVV199xH3aFV+q2RdOdKSlj+tfWc0QrE4+UcNThIlMTMh7BN/GgvEHGAKJ7eE8UpgbZpz+qhhtNG
maSjosYbANrAf+v1dm01JTGzbL7a5iWRUTBpmOpOeALSMzDZ6MGGA093UrXajcuzSQK7DbSyNXG5
aIM3MtuOdfFoxgpejIQXhPTaZdzD7pGFjdMxNP24wCyDuboDM4f+Y1TRRte+Ghzap+nUQ+nxOfLK
aFzCYuPB0ZN7B1gWlCm45HfEoB0YabDSAdq5K4bwJLIw+JqJmTOM97h81jU5ovisP/qyxhweRoYK
zTprNvkcYFj1zlzeRosJJmwuAd/3BnErt6zU2kOmFNt+TgGz+2MPiCihxfF7or/MgxWJp2oaXWWO
Uduwyah6TPMQZtRUftHkaKSkWk1LADYRVPROA+W9rg9WXaBkjRF8W16dnTst27cWa7KdlYa34IYJ
fZ6WzeDihiUMkC+a8SpI03usmfsAtMWK28s4fNKh+kzj4DkrVQMQlEZMGIQHi87ykkXSVtSNFha5
mfHURlTNgfoWZNGBNVCzJCwO+vNAurKFHGU2M0rLYAUkBl1c3rRZ6dWGehImSCBTvIkFL8Q2BdGG
PQCITuKbbCR217DTxn5JF6kTZHUxjjJR/iz2LqcG4B0WPGwblDngjAbzbWDI30Omwak2dlOSGHYc
S+tSKbd1Z1wVI3CGDkNEnWzdeVcVjWPIcO60xXko2IVFsMHqZ1tq4imwVE8zkYKP7bM6okzO283Y
LXk4WF7SKDfx3o1Cx0jTjYUljGll62b+sRhES+MiQeVj1TVA7LQLAtzomkPWm5u0mF7aej42lJbi
DjSBLkYi904Cjkffam0s8XV5AAkOeXCIryw77kLYjsXJooBis2Zi9qKl2k5WR6yVVqKfbeiW5s0H
H3F19PVngyCtgZVTgYyYKcKx1kd6CNEO16JXr58St9SKkxzOxFjBfNeYTEBipGwmsyB1z7Je7KSR
G+EPTg+KkJECP4y6LRj+QR3RqwWyPSTTsuOw+oS+26Uf24Ni0jaxjCdBT34B/DdzRa7BUyDRetaA
us0ZIyVUTYM1e1BEtBRqLQKKctjEqel2GovkFFwaa/QKevGT4bQIy6QUwqz2blYS7jxvkvQ0pmAl
4UVq9Q+5uQ8ECZj+VyrQZkHXrY7NCssh8n6LXejfGkE+K9h6sRvK6HZP+rHNtSczslxV/i4t5LOx
ueR3bJPvNjvD5Qh0t5/3tf5iarEXUaoV+GT6mxaOlUKaVz1sgdOlVNiiTqNXSxPd2imU+jq8yyDf
RCVShWwrZAdVCABfSQcTXyXhKPeFM+XBJkcIhdCfK4F8fKDkSxIX+H4vRuJ9Ejl0GCdKcuq6BJmd
BvsIMblx86G4DILFEP2e5ALvnDD2NORnTX+Si20ZzbZES3/Ku/1s4b6j9lzX4ayRx2v9LDBJS9L3
CH84/8HuattJlIvYHEeUN1rpO6F2MWsEXqzuKuZFZUmmohQ7UqMcFaMnmRprJZiyA4quHrNIa2lc
jfM97S9K235GUQ00yYXEhU6rPgR0HYYFxF9DgTaZJ2QNNSTz/UJPG5oeP6rrYj/XphEgkun08VtP
Zy4Dyoh3DQTZqn+Y80UHiG8D5ZRPMOBYOpNcu8sm2WcArW8V25w/tzEFuQ626jnGXLUh8FBLl77A
BMlIsRe5TiJilQ+T6kcLJVaNlvkXMjON3Zyg6jK7KB3Mv3KUtkbOGKI5CHjSwbUgQAefQTI3SbVr
uANLv7KOuArxPv8jCFl2BhGtqBQCLGl+ZZexarFRvC+c88KPz3PJA6uWLz2JjJaXVZhClVOxrli8
RHYf5Jk9Zey0Q/k4h7rNQ4mepffMWnegeNCF1g5LzdQXENJ0x6dgLnLG/gfs2gD/NU7fXmo4Q49O
eSQcrVRUgXT7V6teeBDzc5MzdOvwopY/qui7Q9peDJn9G7V2S+J4mFrX2rzoPk8camCSV3QxdWZG
owguLMW7okxA2lUcillsG1yYaVgN6G6S8cmXB0eoRM+nd0pyqCM7qCgkhDJfpNx+PaHW+HI/tugp
EFa4iDaOlCAFjcHC6RsP5cedrNpF2bCIHP4kD//9YcuryA+27hJru71f+bj8V9iEwCJ9+FM9oI64
I5F4WpEAu70v719UEnxrSZe9brerO/mySA4ye/mfK9irfnN1H9ftIl/gDV64/tMu8C6+4gfROfDC
v77JRwQPpOPyCv+u0F4QZFxd3rNoIv6OJXIWVcW8cvnj7hLd626j1RX+Mq8Sk3tcRBl/J3fndc7v
XyIIjox/CC74/Xx7EVu4vLBIMPg7vPK48+Wijlj+w6DzUnjRJbos57yk8vJO3hQ4y9vRWvDjCC8W
VcdyxnxcdBbLcS0fC/saun9nwit//wKHA0bLul5yd/lRxB8wQpeT5gM/Hrp3foRX77wU7ZY/w2dn
OU1OkMvNuXI2pPpyrTkhDsndJo6C/Vq0F4/lzdgjoj5zt/kX7BHbzGiZUAWJi3oHQKoLj/k2tJN9
7kpYaggnJI/+/fG4rpCNrCiQudyPxL6uVnyJPmT1WAn2g9vC/eMYeZUPXIIHx7fcwQdf/v17LG/h
Tnt8dxG9cOCb5RpwXqv7lQNeLoDLeUiv/lZwCFVmmDyWDOLlLQwq4zW00SQ9ZbsILQ8iFYkT5BTv
XN7Htl95XGVGzdXkiqyIVebvcAwcJD9+/bsVy7H7a+/Bb0PWwpu5R8sd9pZhef1T4jCoH1cO9brI
nZb3LKP7ejh4DE5/zcks+cx/f3K5rwQ4//1R/s9y1/gUrJZUZs5/GeQcGSPMufKXlteWc11kOcu7
+Oby49fC5o/za5bx4C8fttfrg8O68sp1eRtfLyOcr3k3LFhynlHJCPElImqh0G7lPFA79ouxr5NR
IoXak1rCdxoPBkpImZLxSe0vi6IwRyGX46YgzLB76EEuzT81OCrM+rUv76uexd9SYSZW/bWN5YNG
02hqroMRH8BFWf02mQTp08gg0EVLerJuf4hX6MbdtO0cX9ql9DkWGHGwwIwyccc6Co24AwBGywkX
EMYW7MqIrRNOJbZSCZsJTqpUAA1pBCaqKPUB6RvJFhGkVL60UsZHHw6bAbJnq1tbP0LgaKhHPU3B
us1l07VqiGOZrGSrYlUpiU86/Qq1gqbSIIVnNEfWrqE405tLAudkQDPiX0Q2FlZIPlFdY/q6hFPB
rQnWY0DaaPrR0WYeqt7u4aJj3UwT9lfH1ChhCwTbcoo+pRKgElLl81A2BKYmXhGIVP3VWh1unZq6
yZBCsjSlzSOpTU+1fgb1OwV10P1pJY9sRLp6rSa9G8bNfgi0lyaC99YJ26itXIKb13F3g1a11kOZ
Rhk8XC651t7q/lEoS6RqbhvD5PrC+FXIJlZswtWnaDVE4ziq8X4Gae7F7LUAM6u5uOikqq6EtRS7
qY72YBbQBcrDJ4axdo6Zzzi5gPS0aztoSpgZgutmFGgqJtTwG5WIvVm5GobZzmcy8DD9vsqUZhJ9
n6ZB1RUexjnEvZiNoXplQ7+ViaUOa+krma6LSFSWIO4BMUQRSERzTbBVTH3cf7pX3cQr/AAaBVl5
FbQHMfkRwCPKBnkYaX90hlaGSrMYLCFL13ggQX1Q6RJvW2P2NIENsEKrR9uWxCur8XBI8X2YAOt7
y1M1rgddkQpXoXiy3JnqUQ3fRkjbcZxDIyrJ74OxfIM8hN0wVsV5SsuixIETFScIdqRDnqhi2MP4
y/b92qCaU24hQTKgwjzpOPxBiknifdw3N1kgUmyCABOfpVJx2gkIu5Gdrr0oML3a8mqVh1HddfO4
6zvo6zJuvOZpFEjBsLM+vmrGfIhksNS+3OiJuWk0aD5WyU4HkNuyEEYmwl5K+5/BEN5z5B5tsWnQ
9pbaMdbLk6p0e6TspAMkbCHlqDlbowrz1DrIM022SIkhf8mQZrBxVA9UcM+Fxg5gVK6JODldrXhB
BcPQWqADnpkFk5izY0N4CKoQGe2YSbBx2v0ps1orOMAFcBfYtB5w5U+/F4CzyCZvhH+SEhOQLame
ukHfqIBhGtavqKzMVL3Edbj128rLhHEfV/C2022e1p+tqN10BEdquJ+mMzYyOCHndhrqZ7XI6TrK
e0oPJqHM1joNSi5JokJH/mO0llHrz1O7smR5l0JgNp7lHDVbWx5TMFZM7I4T7464jJOKgwuxhWmN
Q6k07ENhItEcnCdcupQGA3C6dYmCDZBypy2f4K/QIBBZChSR3ps/KOe+VF5mijvooD6No2GSccQn
4dOvjrpuPSOScNDUu1VE+06Y99F3Uyc3Wm+HwhqOiWW6voZMyh9Q5r2p9FrI38U7vHWZcp50ogAB
bgmaI3PNzyyaZalds5urZVpUYur6oLWYds6YBEQrv0fg4hO3U+p2nYtnI4sW8GN+tpIfIodtWSaF
UMXlYat3CMuilwL8D59WZEUkODQQaPuBjjEd3eJLjQ+YzU/Tqx4B+6Q3BUI+VX5GtS8ielKC31S5
kSbfdQvp6ZVgXhqQ+yolFZloGwC+URswLPnTPxmUsP6RjDlbrN9YnTYJJtMzg2jWcoxZd9gTdQ0j
Jn+jUjhiWmc3+PIYuMWWMY+iqW8zmnnwzeD8Lt5VwTrNT6WluCbldO+vw+CuQob+Gei16ejJFobe
YJB6Ox9mSrTJAueH6jfNh7wFLs01qvNrpmEmNoO8928jYw0UNqZqXmgGeutvfMXV5Ja5bOQYilVJ
Kx2fLSi338ljQEeUQwqLh70+fMeUZEp6HWfcj12lQqnfXOogu1Yo5DsLalr2XTPadeSvPSnxJbEn
xjzhiyCRDNxvQkk/wZd1+48AgMM18fGT2XmZ3zLcn23R23W5DwNXLN9JV+g1F9uzMdvVrJJIdCKb
JgyJCmdY0cE3TYrcDnfCGrbvGdb7V/O12BSYV4OP+jU+4uM9rC7G1rdVNtxe7KlXRBj8i0pHOssn
XHJs8VSuI2xR9p0dQDFZTVdl1a7Dx7T6Tb09g/XaYLS+6l6jG3ZFV0rXtXE31qajXk3HWKtX5hQ8
QIrIRcPlKu9ZuNpRwLvCOrqJ+BqVH7+/wrr0Eld+ZS1dBe7zp7g2XXWDUkNcPedOsSZP97h8kbjt
rCyzBoaq60rI/+RL8QjyCGxCXEdQzi+x3ru4p3RBb+vQP61o3s1mjzwCyozF/kokaaRj5sDaGwFE
k5i2git0zyZEq5E5yHyLlYBmFgBa76blqSMBvYXyH5nVQdQvIrCwwLOVAOv0F2zCl60KfKPCyTGN
EWrierOjpd7kSCLMfDo2pMuA7NLOH78SfXTEcToRJJuiGztazKHpSCc1SWE4xZdOhnVbm98J9IbO
hO0ai9u/5xgqg4UIKu4Ur4vGY4WrQhVa67RgD1Y37wLe5TlSajXWnUYzYJ2Oa8hk1JD9hXZutaHx
0dGNSsTuvRXVnZbU67FB2R4w0WGFH8oahiiqYwydk6Qseqp2xWpKL8Ft024jMb/4wTuU41VLHZmm
/ZpJ143Ypslld2yL9BJiqDxz1Uu02OiqgoTgV7Zn+K9sqrL3JAmpWS5ewW/zKbL79qeHX97QyGh7
yRHwSkAgsHT2TBRawjqdnqf8LlQPa3iia0Hm7WMQ9Z+0bs5BU98HwXRFVK10vjbmjDY/lzBQBqvV
Q/FeBcZb2q1bjYdcJoKIHZprtC1NmMTpFYI1VNhwgtwTgqOtZEYugOGr6if08WI0zvjaTAg7aV6A
bBQGvBwFtVUpu6H2mws+ZDagGB1r9tL0cuSICkpiIzz38q9WqHvVVzd02K5CsCl9/V0kOLzHT552
gl0l73qi0XGqPNqySWH7ReqIRWOHsLXGh69fRsvv7Mg/iSqzpD5S0kFh6n7ThdI/03hSBJ4LdPQ9
euRON1/KGdL6zcBtZmZLEkhXYepPAhFJmp/iozi8WfdhAD1UsuRacbIJZutNfDFCEmvBaIwwfYN4
30UHFUl+q0ZbsaUrA5vbBEOuy/G9lEQ3FS1H4E6Cu8K/mNeCdo4n0NHZsSrNnvINCRBWU+8zARQ4
x9mr1Bl2k21KmTctGs0A0DjWf6JCxyb5MSSXNJvWKet0n4rPcUXzAq6OHD0DqbIR1yYPdGxvmepe
CptVkMZvBc0A/JMDODDjQAtYUF4IgURAipMXeVR/g0GLAFPIzi7CLYL7bWRcysEG9yDUqVzJ0t3v
olUrFlB8lA1hU1xY+E45UC4U4lJ4aNinBd5cNYuruIDxHFuZGkGPBErln2QB5Wj23liXCuZTokPa
Vt/YmaHlkk0XjaWYbSedRoCm4G5/w/lRttrzaDL5gNsuQypBVP/I6mOOUkzut01LXguSZn1al+l8
i+TkSyoOyaJ/R9W1ajY9tKUEgXipP+covkz0G54Or0NiN52ImI2NX0K4a8aHOAtvcqujTGZ5bJ+i
WIaR3bkJ+NqMm1Gjfsjsz4Vc2ldQhZnsjcHAa0DDS9MErFLWU3o0xwn+1iNm9w7fv1TsiAa7NY5f
YzQfKvFiorIMAo6tTVlkqCisIvXC4m5h813D5ExoGhlEZfSzaS/3VjYbmFazrZLeTkRcYt65B8N0
pBs28iM+e0C/wCG51ik01N1IRpSKSs9CJGbIT7Ff7DDRdoC+PORozMQiD6CpBQdaJApPJC1y/1nU
LqnGESXEzH9oeHAZyRfWZDKFp2GgiYA5xZg2K/O5WD4L+roMi5Ppi6cFB6vC10qwXpsOnosg7wsC
qOV22IT8SVVfAw2iN6sTRzRDL+xh8STZxSj4vGwloqlFKKY/hQoPIZkIdQgrFaOI7J5WMyvOSAlm
fg3smRZpLYqw6if3g7U8eJJdjutENq5xqn0sf8tM0cTBBvv/Ocf/bk+tmMRaG5ZIlLdimso/GMfC
IPnMdX576BZWf8E+RcTAq4RM/iUZtWfBFUHZNQ7UBsKpsBQG/IBQym70/3Ak6r9ZcHEkJISKpmbi
uyRK/zC+FbS+Dcs6gBJTwCls420mtG5htfR781smpPRrwBboy6ft6InsALu/1BpNA24rFY8TdABm
MRksYGqdxo1ilSc/wBXTUqOn0odMNKs/CewfbVeE/Db2WiWCEzP70NR3KR9Q36frbpa2Pk2gGcuJ
IYB2A3/AbHU2JPGmLZ7/w8XX/w/rQUU0DVyvSIciUeMf55xHSqP2EVaruaoTnYNQGFKjZEKBrOt2
X4rZqSym3wpbAEXL95iyrmvI8Nga+RPkunqk2QMxq6hNl63iQfBRXk86DmrQNcVxM08hTDplVxrJ
e9JxMZUSR0zhsyQvZDJkx2jP6SS8dV2xjXtrH+fF2grVlzQmDSvP3yU12/tm+E1xu5lTHWJVdlN6
dAXtKF+mRDlpuu+0VNplL93NHjRveiRJ9NRWjesrt5F3yrQ38r5i6iUSJrI1/ITTS+dXqP5IWhnL
vQn/wgLEkeMvuavQDMubMQWI5lZMbFOyFuIfXGUTdL9Jr4oMuk7itjTAhH+ujGrvVzupwvlMoUZA
V5CmwaW3xM3IiinE4S5Qxh1u6EeTNL4e9T2K5lOLV2cfM1Xgg51ts/xjnJdUM9iVkM+Tya6nSxX2
z9i+stiSfTzAxAiOAmnfsBMyS3nSW/RBDYwP5VEhZMswyKvEaiXKECDqd/PNwlMhxmA8QWkaiNyC
qjiVGisq11VltNZzaQ/A6V1KTk9dOLPl+EHq1ebZD/SzJpbESwDXSNVNRY5ghqMtZ5x+Tgu7fiqg
FmUZVNk6OJfNYl2ALfedxrzY/9YyeFzX62iOjoBwr9o4k5iRqBfc5yUDY0mYMIpj9H0HV4D2AMFL
at8BwZa3UHL/w9j+s838X1oGHSO4/zG2/2HSajS5lFpKKB/mW3LCleNMv2hYyDAuulTmwQq/5jVu
HqlyjvrvoDmzxpG4QW+WUJDnFJdTxL/pU0Sz7EHIk/WFj0ZJn5lOq3nuvFm6Jk6DQDGF/LkiXHzs
T0iKuLlwHGcIYMW1w3yzV7cJFn3dKcHDFEsXzQtvChXPvJ4nmpc7A8Y8X0gaCRqmW+JswcC99GwR
avVpiF/k2LPGgxTfB+ulXQIYa7SA7HB67Tj0ePSBWfZQheJ7TR9qRByy8cedaDgdikrNg8gZah81
rIT+rmT47njmejbuOmKtmJ7bix+deuLZyQEYrwOUcghLDfxtTDE27F47w6PFM1uvYuJmxqY5TMpB
eylcRE9kD6qU2wzLDZ6oSHor6avBA/Yr7ogbtZfkamR9eXHVgg2OnJN5kc2LP3Czm0h9obE80uuf
4xej32TWPZIhnJ/CBPHpMQOjwnRxz28TimvbPQV4vQ4vQo9UzA2aGwaj9XBsYxgp8xoegzUSVuQg
3CqLT7xwYPi7acJduUD1lcpnIXYabPSUz5B1I2FJ5KfwBG6wQWWgwyOV3qPKCYObr2yE81TgUnsM
1ZuEm1qBvhQuh2u8IzTq4v9gPC5r/6YAYoAu065hkEYj/5vjs6ZAHAnKQTpkZIW1tnwJO0h9yHQ9
zDLQ30m4QfJJAC0D7qnRBUPZ7HbJycS4BoEo9Yy+18Y9KWUoZ8TPQdlF8KWI0YNvCyMOVzEp9AbA
+0P6I4JJ8s1szRBOeOYzXHY8MXfi5kgAZ1LcBNDpu7/TsI+LCElyDPYxktduoVaYxH6R5bfNf0SJ
rrFXzatJ9qAdjncmfdJszulPENlMsLw2fVYwcfqVEH7KoAlUA/gf/AJX8w5zOcA0d/F119WL4crV
no0UNBUae7gLDDhZ1V4gu1CDPQQSxldwyZL9fxF2Xt2Jcm0Y/kWuRS+nVAvWRJN4wkqTooggCvLr
v2vnPZkx+SbLmRQ1irDr/dxF1YblfgK5HSFnlox7dMjVU/pkeEgAEON25RA7n3QOe13LHTl2lZfu
SJMBKYF068LHKSBZKeEg1CtXScJBCkfF616xLyAFMjqAu7Nv4uxiIlctBrujQmAhxqFOPmOzyZ4S
BQPZPCjj1/UOdSJAWfJM3tYVKyhH36BfO6GgYYG9jpU1TzvrIxbk+xfxKOadj6gqGO3VzgUZ2MjS
0EaktLCwqsMETA9wiLXdvgk0PRqAh/SBviGEClMM9P8fxQWzB6d7zWf4PcGJMRy1djQqyd5edbrZ
QJ4XLwiFWiDZh6IP5DHLPvvm2LsrkXvtXI4j2FIJFDqPAgL1NQJj2VZDLB/lswPPQ+AWwc8/MYT7
8VtNCZn1KvstOv0r5GIr5vqtq7N3UymVw89msY+quIVtDtlbd88TgJh/D9v29wQGOgUmyLiJ44Jq
yqLT/CGLS4oqLiWUadEpymaq7KB2OiELrDYdW5YjpARjAtO6voBEUQwRXxFZSa/ImdiQVbuq9Kw1
j0pyaNZeC6JzwB4FW1wP+uyBw2fWw8Z0nYKwpwvIaYc9QD1DCxwwTPfQXWPIy1pdlVxLCk4+Qsoa
qCRIC/+pr4Ok9kxsfEqn3qkUkKywap9sPPmKUMioC78NaG6nXQ6T0HZLdogoIApoF6PsxRzr8Qw8
3TQ9feDH1pDGZQGvaa6+UbUlNh0U90tfSRYIRuwRfjT/PrPm9xgSTdUUybQsS9HIdbgL4bjhTQJE
bsvEn8gPneyVBSYDQ3bliF8RjCNqPUEzLHwFfLucSGNkqNyN75CC+9pjE4AFYmncdh5OVDhGgi5Y
1dfZghirhRlC6/kedQp+y0wtoWkFzcR4hAuV5RNkxtl1SDpyorqAS7hT5Opj2nlnWLfbKqIbXKJc
cvcsDioYWr5sMOaspAbrPffyMEbscRp3ZUCrAw8lzx67BZgdrVO8qY//PkuKWPHerxo0VZZsw9SI
4TDvzlKvGufYKs9yZJmicZ131k4aaxtsstsVvnQIquMRnCgMklnEjBB80SkvWBcOywTz4ctEWv1y
QD91iD8P6G6DhAb/Zu5twjy1MF0Q8cf4TfFJM4LBE4Mxiv5wP7pEDDOv55GSegcIfBcnxuDnEUDV
/CXRTf/B+V6TLEmz2SQBg0liQ/FH95RhA1dqAgdrjzNLCw/VSSFiogA/fh7pdbgb7XoExGCdyNUC
mlK60EGPbwBlfrwDL7eoHXfOrRtbo2wwLKmNqmQOL/Ozq+nYJvkXPIGPQw1bdhTzXiaNBWsMeSFJ
QQGehCdcLiJsZK9Q1A6rRn0WTuN2YBXTC4b0xymCC0QnVH3J+9V/mbHlnz482VGIBSxTsoz7+PLL
4Nxp59KU2dyzssJr+ZNnOyZujjiYXcxkVuME1E7zfo2RFEsNGY2FTLpRJTI095jdJL9lZciaWMXe
tVdDkbgg5GJaJFvd7eDOp0zFRKom1Q6udMvOtcIIyvhML0vrtDObsQh9JdU11qZUmPwLKLSiYXEP
dbHZVDrEiISVkRIKrKM5j1UqU4A8mEgiAEN8wKHfGAdinWPfmdkmO0O84KnHwTo9rgfyFbmk9HZg
99PI54eyO0F/2yFwQ8RMZGqJXf3BuVi1UxtbA3OwZlOwArFFtI++ztC7YbaBl2Xpqwixk255NLdX
Rt3L8Fgsiy4kDuwUA8v26+vgpWIHo5fjc488hsPHQ8HHbC4fLC7pptE07OEww7Kwt9xczBvKv12D
85C5bvLlOdsMIMyaG5UqDWEZTXwC/l1zZdIWl4g6bNo9ZhKsqckBYA0mmwt98EmAHLy/HEAf9ioi
imv6iGVmegBHfTUvw1OCTDA9+VC23LygXpQiJ1eW8jU0mGH0lgrJ4ppO7W7bUeuUu3WM1U27tHJW
QRkW0yRadNRapjIBjxKltuJVNVmbsepnLX0x4MwC1UvyOibPVUYDKOnTUol9SUHQNPtliPk+5tF2
mFR1C1Yak+7dEKNZh+IqtWUXMeBJpHawFKMQSdkoyMaW6QvK9hMGX+fIHJee1DgHVE3s/GFThAx4
k/74y95N/T7mGbqtSSjQcSKko9016kwujLxRby2LgNLy9kzHycT4xKkbES+1hNcDZfUQpWlSuBj5
jMxhNj4NUY30vjwuLhAZ8IP3GZUZEz+u4eGTXUaMxa75y2JFESfm787HcRqSaWI2/gN41Z07LCwu
1hVTCEevR/0h0HaH2m+M8JKHGPyPa9iVR1fFQwbSyHhwmumftyFe9Zch6DjKlH9fSPlr+L07IAMD
eU4aLgEyA8Pfw3NjNrVS4ywQ6YT9njaiVys0sJ55VLptj7keJmwbymxqtZin9esme21rgjH4rTqO
bzo1oQIXQFaLbM8ZC2qmk26w7a/TU73W4OWD7h6Z4Q0UeSxFxeCC16p9wdFUIzOIzqo0W/w9XkDv
6UtVoB3ZD2sdwGMWQj1mGQ2QJ3M2rM8BACmTm7s/A1dgdtTEruigGcDrdW1rKOpIdjQWac/MUnid
+UmaiXLF2lL51JJNnJJlac+v7Rbq4by2yWQ6B20yYfCl57VEVKdUEaV+lFvmTGfAPkOrPAz8PYd8
I6xB1pcSEswMLKVEjgmWYkJmHWjTzKYKy5Oqgg88Px6J9sxYMR9uxArsGsojEtpOlYGjONNLNRbU
CaHXOjAB+DVjQ4129pfL+n2MN/66qndrEplYR22f0MwK1iJWPmx3EubhxHxSBH2Lh4S3y3pQvB9L
TO1+aVLm9znPML4QWk3hG5WMv1uU3SbtMS40NFcEJ5Djrl1eGYBuPZpdMfUb1ebaJqyId8weJV7r
SFJye03Tys7rM9OhjYoa4x2GLr3b9Xj/2DVsaaadMRrNA6DgNT6GzCykHsFdxWXPAasjko+voHV6
f/WS8y5BCKBTgcYI0bdQ9LSEEiTwZ1OZ8ZvKSmVH7RHx8gHp6qa/kZiDec6YyDRPPe5UYWUsf8Ji
FVdOJGG3vMsVpQmRSRbDbBW/nyukZ8jN0qV1i271JPNsaCh5xrpFOwzJhlawy5S75ZWp5d8X92vR
cN9lWWzqsqkrDML6Xe5TM2hSkEPtEnUKMNO0ANO3e1ygwCTWB6ZghcH/UPTQm14HB4I9KW5lM9Fs
tZZhupk2LJmVKhQzsx0PiajolQcxv58pibL34ERLtBZDP3m/HLj0Q9MwJZ0EAMNi32B9LU3+WAua
FfWc+tBdIjxazHfFtwhYZ39jh1e2ZgSz9oFyAK04Yg3lGJQ/oMNhsiWsdFxVfcLB+blpx/JDPhrM
47E5hOzcrk7URtlEIOVj14XdOxgOTwBWyIaMO50F8Q2ayoiAq2k+t8bIrpp9ZO3SBQWhxBArUTZ5
OO7ZZ/8wape8Z5a72hZ9owgbmmXDGn/TgPmaQTEDCGLPR3WLNFSjeyR7N639TMfVzOlxwL2GHELb
+iRUmf61GFHsUnLSklJsom9zk8amegTNz1WqyVtIYKocFhFGs2wPxUb1kQ0eajj0DCzMh9k8A1Gk
zziYBmFM+Em1VHPTmfZAYRL9/IGimn9+aSY9ly4qF8aNfLURybfKQ7/Cn1SDCz/M2JvCUoUT8pLZ
ZLhAljPLCaXeWZLggAQ0kEph2SDEDswxGxTIUVCOWH8gh8ggUDnUBYniLbxLQJKiRV4LyjMnHYJg
C+BC8rRhvT3tKYViKe1Ao4vLIUX30g7Ka2C9wcP/BPkzRw8JFkkkucCUkF+6KwFdjrL6iG8edEe2
BFhVq7kPXCBNftuA/LQ0sDSWBDLhcCogwd1aRa1Qy1jHc0MoM83Mgg9xdPZTnZqlQpoOm4UOdGKI
5S6sMA32HFpv/ELNXbq6RBpG8wV+H0RO+PGazS14LCxLLRwEljKnrPrvHvK9tsXQqVk2OwYbkM+w
7mZjrTh0VCELpCiNW7ReHR1fgJdp582k4FpozMlBtrg8SJPzLyEi2ndskbfmnRXdsnRNU+9glOwq
3xL8NJuIhRoOAxGqW6EOqIcFalEArAmKM+kzXtCaGzebpptsmj/orKNYpg7W1ZQi6ZCSFcg3QTyw
nJg0D67qt9SWcaR1LvOCYgdI7BTnhysPHHnNBk89EMZfZj/lW6CIOIt/fJS7LedA7giETBBvk7nX
X8JYmuIeKZWQBEYHlXk6q3AeY/PtaenMwJAKn8rTp5igU1YpzCwtWuaceg4ion9f3+8VQ45MB0xR
cBuVsU26G7q7vlUuaR+fI6w7IcACu5a3kfJKTCSZJNAuZ8cPtjsUmQdPJb6fLhIMsMQwn8cf7Baw
wlgbSLueyJdRtcCO/WyxL+Y9EpH9wnqDR3DEtG7OZEl4UnXy1L1v/LqC/V4AFB+B5CGQNlI/72cf
xVJB4noFaD8fFpSmnP3wGnHsenAMiLdklTM12lB6AKzMwNeeNQ9nLWx8iUV8j2csNyo9PE9uq3+f
2Z8W1pYOQZEcGWZFU72r3ZT7Ui27s3SO4vVt1UFyihR/T8BmTdHgcT8drDUPR4+Z8nCO6EbtXBkS
yzj590H8ONT8eRB3l9fQaj2zFA7iGhgkkUVwEcJkBQaGayoOCUvcOeH8kgBgjxnyB2F1ckDgQyDD
dIgIO1CJQfPzGUW3ADkRIepwNp/+fYzfp2DTkBTAPGKjZMu8X+/fLnugISwio/6CFUI3LFjDskwe
sMNWT5Ch+89fXcJ+iKsT74nFDHO/Dvf67rTYcZdopdkTH1elSC1L+JAlFab+6Sivr7ClG+TrLRyr
89FnS41dq6KcH1iM7/cHL+mw+daLUM4Gv1yt74OtyQ6WHDZTV02F73fDhLpnS1NdehoEi9TaUShd
YC5ZTRNW6ciGTu4RHjIe5VSsEXT/sorTvl0I8e6aBgyj0GLZFP69TNaqk2Seius5Sjbtsr25yWux
ur12j6Xkmrj42q76ft6dns336+L6pr3ADkq21dZ8Qj1Wv+XYvLJW2A62xvvtuX6D7Nk+y2vpDVO7
J3vTf4LkJZA5LAcnl/5TfY2fs5d6y5L0363pK7fyr7UonwIMySKfW1Ys4sn//hRl17Mab4tzZG3x
Qu0yOhtK5E/sAeDOLqBgv3RLe0uh9/Xy2D6ctmgbq7fz2+UNiNh8/PfBfE1Rfx8MAKOuSjQxUQy4
H5rsxGy0gXGqogmSBqfaNBGiPqcOyiE9jrQcoZBB1uKngbgVIXiQC5/ak/3YYQx1iYhyOx+Gj0O6
3OLfB/f9cnNsjP58sSzNUO4a29XIYyzV8ypSIAfE7To3p6QPQLkZW2wdVZ2ay2+zjf71gb+dEFNl
O2Yw2aj3UJ9pa4OD3idV5BUOtSOPJW7mXHwjPIwaqg4MU9fg4uoeqBUAg+UPAjvSZsZMXxgrbbbE
7iG4he34EEnhZWwPq0k6rSbl0B6mo2R2HOEoOFJCaCdLiVdkxB0fRn3QRDZunsNulE3sCdSlZl4M
zaAZVTM56kb96Lw8L8vlaX6ZqhPrEz39daFPsjFA8PK2ltaoAK9zrNUm+2U6L9fn9XGuTi4hNjUh
wVqTbHlZQ65Z6kN4ZrPTolzVi2ZxXiF8n9/Wl3Wx3C9Z54/q4XVSTtWhRgmKhUr3hOP0TFtIC32l
LcyZsbBn+3XzZq5Ok2SqLHBynFoLa9FNrkN2844+Q4nGT7qPTeo0gYr3lGzzh/3UnsWLanqat1Ps
EPTh6UUQx04OWw3mG78fcqxTmIKtc3i4fOJZzBaBr+BjkG4rrBrw5rNwc0bE4sAHZ5fKrhyyov3f
V+7EHDgFG3R68kjYq7IoIUiCO1lSkfGI4grXPfGn/B0vliHqODr4DmVArKwKqJbzc+fIDK8NvtoO
MhaY3jzaPVkLY7Ffpw/5Q8HXng9UrfunwYwPRXiu8ohgeQjH1oM5FyEWdqmZjE/TZloF9hj6+ey6
0Z7rjfFepdgQUJVnW4kMyonf+123Y53HPd0uf0Xfs7k9K+/5JoukufVgzeO5PtYCI2DbMFLHPpb2
xOeJ9+zcSB0bzHXJg7loAQaJKJkPRkmQBYiqp+naXhRzbHTm1qSfGk/X9f6BlFpB7F7l62pCFn2U
Ttsh3m0Kf5zNtWE1Lx6UN+x19g/7OX5L62RuLpKH7KFZd+tqjvMj8VhL6em4vj3l28Oy4U5r0oXx
pPQKT55eFvqmeKk+9i+wzB/Pj/IGl8FN9pJ9xO8JYX9CHXVwmld9RxRJ1kAOwgPA4SuJb+mrvEw3
6vKwOSJdnsoMfCku4ViLU33YIX5+llPXmttLc2nN9WXMyUacBwViepxcxxqnqn3OX/cLLeqm+wdr
ZdATmQTnhyWS5wMHO1gMInlkD9W5NU0jZarN4BiUE2NaPyeb/SZ7veyKjZhOKC0vakInF/aH/nLB
68S5vLVvtzcJ6cDeOX3m29ub8pZv68/bW7o9rZWn7hNF/JWTAdlpeBIDxSieHiKoJoNhwYm2eeM8
iqfaMpnZ8/wxXpq2E0/th3JDbsyue0fKsFYflZW8wF+1f7E/7I/yLYaJj+8g/9j8odOgDpzRHsns
oT8cxc/MSPzjISaGfO9BEUmXN67OgUtvL47T1Ff6X+YsTcxJ30ZFsUzVdFx5iKX5e86CD2YYtZlV
UR0BFpAzlwybEdGV7PRbX4Yx4hBDODqNrDEWlSMiWoeowxA7MixIgcZWfbZfYBl4XDWzclHPboqD
iZ23VH5bn/wwuTJn/HGgd0ha0SnyQT0wZzCfXfzWt0JlJwfauA9Yb9eRNQYE4fCNcRfli3yxX2Wr
IyLpqIvEyKhG5apYyWx5Q2l8jG5jLBxmg/lgni5qKuXV5rw5PB6/BlA9qhfHxWHBWpVnFLN6FI/r
xWVWjdspQy558pdADy3nhdkSNrjbqm69u73TriFm8w/7ZoVRwHjOPoAM7N1gF5Mb8aoe2OE48o7k
ko1C0z5ujLlBM282FOJmlOWXObdmqk2MyTXUhlCIQuirw9swIXcyRRhReFkQ+5v9L0iU/PNS4Y9T
e7ddUAdKqeoap1YK09FtDCXlFEk3J3+kqvJ8eLxs9qv96sApyVbmM56jyaraiOlOCutA2sqjM9Oh
6CC3sJjYjw0sa08a46oRHkgRhd3S+HWkP6BNd4n58HI03+dQZbO8H6PMC/VhzgJkH34yXHtk3gZS
0HCK26DzB6E5VsfkylMwxmt+ZIbiEZwdwmRqRVakjM6BCTOleMHS2cMi2dFJ7iTGhS01fJWxGeph
7es+zmoj00d6MT6PrODM6+xHMoPMddyP81m6Slf5qny89m6xgAzkV4HikJAztkfl5Bb+e+nztae4
73A67GWdxFpDkvW7k70ntOJ27jjZtT3WT8s9oUXV2QZ9RHiSwUxMTr5kQnihpGdk9TQ/npHfiooc
1fK13j6WoEZIRZUWVkq7/PfBafpPwwHQkFibmeDV96vGJsfg97RXTxEmkKvOSxcsNGadFy+xDkEe
aow98QCkrmeVxEg5iEWhq/Mkl2ATF32ShyvmaEC0QReB/EWdd/Xseev3gRXKQesnKwzQXbyz6bhX
Lx8RxMDfSi64COPMwFHcZIiE1i1eu5JeThKWK+Tn8rO1JIpvhjkWv9G/3ONC4S0p2frxknKp0/K/
dDawNJ3JxZk8Pz9Pao+fDu6Fuyh9coMTz/MaD89XV+HtiUNxziCZKA+GWHnPtm9b5ObnEMYXUu69
i73Ck+n2syR8PzhPFrl5LBOdoxN+rhafQqhNeXooUOTP3DvNsZqbsHMD+sHvBo+b9Dl/T91ToJHH
+baNw6nJAYKZ+cwZzhbmZ9gHxEFwXF3w7Hkfk+mAk/CMpJS16fOUT7qFfzp8Q4E/nfAbds8D55nB
7xnvE5/7ntFbcD+WuwvZ2w+Bh8WKHlF/7lUuTF3HQhZeutm4civ37Jbj+VR3nsWHfuMfaxYX5jUf
kkFyQtIv3/d8aAS+3JiUnJv3qrsvM1h+QRXAdHNk3x7D03Vkl8GPddbI4nmG8xSehoVr+zZ/bUTv
F/rpiT+PHVxxPWzNvdh55Z8UIN5G3EXfdHufTWaQs7NgIweSo/MfAwrvuryu2jl5M975oQnxsHWN
IS5ns8MQ6tfXO4vXvjHb4P31Km+M4DISj6TDy0jdmPxO6sDCCmSfDCz+kqiUoTiS40x2n55Gj4ur
b3H4+0eyqwN9PAjLR4nBIvdRIYVEIrm7m+NWwSuaNMAIDpSct8XNu0Uyhwwebe/wWWTE6Xz8ypad
n66Sj24ju4OwdtYPrTPc/Ls/sgH/YXq22VBqhqmaFpnMf0/Pp8u16AcmAmQo5d7mOduI5ouRlXug
wV/pjID47sUXfWjgPCJkmR89CHouUl264tklacbn6js4KX4ZR8RejA+FaA+Vm3oibZSgdNE6+A3H
nQXhN662gADJWTacfYQ8wgNz8PC399BWcLmzKVUqDxZXgHcl50HsEWX/6IvrKrvYPbuFR/ZFcHGw
fOLQcIrn4HTnAyng7uPicHOJ9eEZGbeBl47JkaH+6WTBaU11gk92+QVe+E67MWXZtnVbh1Biq6p0
tzGX0tZu9cQqI4nhROTJIs2hs4n/akCnS1ZbmwFAPCo6/wDjRjbv/ESvN7jR29+pnTjrV9E1Xk8O
onea+LrzialxajfzrFkSYPBHi369OfAzflmm2T/smOGeyXwACZaBet8OrgoKmNtNKyNjffLYZLrs
VRl+D4942vsQdFkOcapd1VEdiBQeyBGpxQfGZHHTXBjSNAtkAzwXSplfhfKwnuNGw7Y/cynKvljU
YgxvT9kdgtYUC1buvbptAHMSWt6Z3cnTFeqIkzyS3BzgWMhiRgs0uhpIxwxebIgg1EUK6pIN4ybo
P2MEoZaPW8G09urgxKPHNWUpHv3t+n6vssK74AobmsBhNcyQ/u4lJfF5WS2R4qdT1mG1fsocZay/
1xH51DNtXLMZp4jKVwr10GmKWTJpQ/ysJ9X0MC+W2Rhe+FAb1RNwmpiehvh0KpF4P8qfqL+y4OhZ
Rlz9zu/98wj6FLJUVmbkezBGNa4W4JIwSgsnn9TjwxBb0PFg3I66EI1uKM4BzBT64lBobi0/d4f/
HiSsbwi/+PS6pJuqxghhGXetuzbIZlLaHFGZYzAZXj31PZtNz1xq2aNIwneVeRp3QCZwCPx0gjME
lQEz6cXX+APRQztPPEryg7ufWp7hAbf6MNvH13Ey6kM8tbjdWPYirflaMZG5wC6254SIJmCxny0X
MBq55aIHfOgeNeg5vtxcbrwZmYP//aG/9iV3yyhVYoViiuKGhiXg35dcTdOTkaiDMir6KTytFlC9
vO0fMyq2eCF9mil1QJCAa1b4VznAP/23VfMPZx19BDA7hFv+G8rfByAfi8LUjowppra6SFtoEt1j
T5ymCo1VWiTs8ewkcX5dov1AWTPlv974bsemY4qgkb7J5e5BTFQIXfqB/AO1ejl2Jga+66tZjEoM
FYzmMlFGiQo4aij76en8Imc+BhSYhhTpqI6LUQq00iJFH4iCJeQTMxs13XGsEiPEbOQpi+OTTQF/
f0JOA/HMktzEGh7hwtXLjEIMLhHCXPpyfrnUU7QzcbFM5N5XWLrKKu3KWB4pvGo6wY1CR/te13KL
293Bo+Y2zxOy05vWK8sb5itnTxb135qFpNQMZTy/LYmyIpkZRt5HslyHmCJgkYV0vEXpszAbdJIn
1MS3ed71kPI+O8CtBK4TiL193qrdFFpYgxGlcSBC7DNtmog6EI1lrx49QwslMGQujtqq80OGVKFS
iUm23IoVtxQqCdZdKsLJ4+YGn72WpoZSoHNOFglsb7gRKYYSPYEjp8u2M9JAbpn5BH8/GymlNUGw
AA/8GqnSBfOS80OtpcH5hgg2e9cQbA0kHZvL3ol7/b1sMWVAwFgjGNQfKkSDPTob3bQ98QfncWE0
8wNWsxkCF4ztZ6Zez5oOmlaJ+Ci+cY27oShXaMpioEi/jCyKaMPfOtkfbfxuz632labkRVxGV2x2
4BRcahzHSCJFonApiQlDjnOsC/+cIMXC/qHG7Bi2+6qxdrq+ypTHLtU8GY1BAQFQJrk7Uapfiojf
CrV0BlmhlC1JumxQuvi7F5qpfNyfJaK4zhgJnqdVO4Wh2CdL0Rr+PeKIAeX+XMiqqhDvItj19/xv
VHGnlA1aiYvEWE3JwMD1O+/ByavBL8sV9aeh5c+3uvtQBgd/O8oqEiQTueT5pRV1MtBMSPc6QNv2
Wo46QPshIocLZOXGk05bkiW668Y6PnabWJuruPflU5Vws74VIRhOjPd5C+sIGQCStQqFzOA6/fcJ
+lJ4fjtDpsxExHJL/1Zx6AfX5qhUUkkYzPh4ezJvuD3fyNdwuSSKBHfUpLo2WLQlnrROWzzvb7/O
Cj+eOdbLgFmSopDL9XdzsA+qJZ31roxuEprh1I3rTxRlvL9KqvigXcesN7tpV63//dGVn5qhImYD
JAI0QkMc1x9cnuNFryprgK5bZCUpVQ3/dFVIaMePM7V73qMaNxfyFdFD7TSwuw/xxJSE2BOroCqG
KoNwQSE1HiPJzoSzxPh7GLD8PiwzDF/6LWpJ+7e9vvzDVl/985jvWtktl8rkmt0wxWxe8RC4XhaQ
FWR1y1idND40llj+5TT9sIj96x3vZq4Ulx/rlNBAtBow/ziWlbWR+aX6mZ2nh/O20H5rkb99xLvx
C5GrVuUX3tCE8JUOBHXRFa7hQM8EI571z/Y0jmvjl5Hix8YAEZjIN9sEVb07sWYiJTVB2jSGBp3+
OOmmgxOyrAVU6V+anThh9z2OpZ+pULTFfvIL3P2j2TXGXivOmGJHVm7jumWQm70TzX5w3J4OTF86
jlfXQphh+tC8D8R4MinK5zU0aJHdVVTjTJnliuKWdT6sS7dBB1/9dpAC0Pp+kNBpZVWD6XGvebjo
JhkpRMQhUfcV+DRlypLhCOW9JedhHUMqFaJPIS0+YPk6zdSBb1yWrWq4cFlZadBnzT1ojYpxS71V
cWW7NZAIuvdTM//3+fxpiFcUys+mKtssLu/WlLrWYuW6Zxth2msIlLSUWp5yrv79LrIlGsD9GUEd
I/A1mQHpS1b+x2XLG6kjWflMXtLZo2JGYfClHx1f2pkeQa0z3GoFjdxVAI6aRzScj9WqfgQdA3KL
w5sfhzW7PhWsWw+IFOOWsyH19MBmYYdPp+rVCxWs9bxCbhqp1Fid20yA9tYrKx833rRkCeN19Mwb
jTHB8M7s/4/efiyMJZGXANHSS7hdnfeFNEKOzL5edsFzIgGJoANbdWyFpMAGBzFZdo+aTfko7gIh
ETsCJTjNLAryO3ZK9ew6s7DocsmueEknktcDKsFvAyZoZtQKAGwlbzBWIiQJL4QuYyjOnVUAyWDY
uOR2u80aeSD/taE2BA0aapNmWruSw5YT/hSPT4kVW574mvrClQhCno88gO/7+WkqPYnnpE4xx9PH
y31y4X4r+/+f62mIIjvKFlSpd+2mGEBPlbrqGBVsuwE8AeoElieQS+z/XAPskmBsYFD0X2za04UA
S7lalSPtzDnqauc4skKBDoL8bcyvF4FZ7h8fq1cBsl42mF2Bn1qCswfeR2MA+An5k1cg2VBUmg8j
trtUIHid44gyzjP69uWVtxGoI3G7FPxx/xQoD4YKbub2IURI15xe3c7dR2fwHSp0047pyR8sEUZj
AszGHzEd11Jhw0/8jN/DBxDI19WXnsHhwYUuHgI9kPraFzfx+5WCJvJgXg/LRmASi/8CQdEcASwS
z/71X/yMwQltKgZmAzF6aUe3UTfDNo8mIvtSRKQnVx8Y3uVazjNKShAxsbDKp+QYsaP8d5f8ccUF
eKBBIlYA5SUxc/3RIzO7s9VTR89XjjMLtIzAZB9fd1UQukqioLD+8mPideEhPuGQku5dEPvDm769
LQZsMaLLY/15eYO8d1GHNDC0dV1LifqXPaeh/DSWwi4xxNYX0YkhHv/jONV2sB802LJEJ2BAfPCD
hlAcJ31sKD77GYC9aBeiPNMF1lI8TkoSu/0zKB8MPgB6BpWof8QCDkjo7YsDcgAtLpaUy5mJ14IO
UoYloOGBKs0Bh9/6wXw6eKDcmX8MCB/37ad2XUFOYF/9wDTq42nEeEGajoMdMGPHwWMs8bl/Ca8e
DLKHbqGFrFEBn0pKCcgWgc4PX+0As9j3GMQgdl46F5ANf1Regbg3ikT5vITs1zt58CitKRuPNd/G
ceA61/z6hQWddwqKIcNlNtkPMfI5vmTUJrvH/OW8yqBDIMVWEFM3o8FzM4p3Payyl2SYfyC17om/
oXNOwfxuPpoYgZS+IdriQwjoXAySgCP+/I07U49yl5/xuek7YOsZxzdwY28AJSIZFyE/AXwrC4vv
afAuyqI07RCeohBxrgTYemCABTnjJ8TD7juVAYHQhzgQY9D7/v4u3rN0wd9cBa/jeIEm0RXo254u
lNE9AZpB6TF+Z0iuh6vM2WIh+5SNSE3gvth7b5zFOybYX0h6DSyJV6cLKsl5lQVqC2jXwewBsNxo
zjvWXN5h1nqU6r/oPeIPnp4Emol3FE8yHF4PjuJMAvoTfRc3XNTkHDtpdF8vyr7ZxVnOfZglC6BQ
iMwB+wv+OAMqV3gQgz7XmtEZgLsKJ/ESxmKBjHZhwmCPnvxDIEeil4sJgBQ3J/NO02OIIdwkoZ8z
wTs7cxH7wEZwQEbEWnkkdPMdX3ZeG3o6ldD9PF1mc4zk3sTYkLvmRx4CPPJYQlt+GIz4IaCWngTU
15kIECWIt8o50Ndo9TSTfTGLnMLxi6hwKHwC8VkuI8WB+M+nOLnrl5cDMFg0Q6zl7D7YtIO64pjn
ohHlpjqml06Fux4fMUjmCYMUYUEULWjOT3uqI+KSiCkM20qBiXKYYpISzxBH8irKJ7w27hHT3LmG
THccW8x12Y/awHLW4xnwsvvxUeFtyPORcwbptl7z1YcfyOEXQUM5RZQ5xEDKu76swgX4ND+J9iA+
D1Izr57uvSJgFmXiVXgL8f2/dvLfhX9tXOspdR5O7p5KDPkWYcx14bf5nhkTs09eJ+d39MfAvMrX
/AtNP0rAu8VHQzDq9h+wPKLY56R77dNxOlgQ0M39v43U8pd47X7x9OcQeDfZ3q5nsx6wiYqQjjIZ
ZrObK4V75wN3M3BG1GvMuaIqJoDvN3JCnWtEvS1ITGp9YozCFdAnFcL7r9jVh8pDxkoH69E5ZWjv
PRtlo+NOTF10mrGYpgymQstRAr8a2SFJDtyVjaLw4IT9TBQJRd0LITo9MfFjb8VShTgRZ9dSBPgY
zyiUvT5caCwnyB2TQUCh0ksjIDRfwnExdlvwemMGSjwTlY9d6qzF8oekLO6vfsFz0LT+tMQVPA9J
MQTx+n7pWSv7gd6k+jHaiEoqdUAG6q86CKdtLMqo8VSsFojOYOhDah6KpSA/UaEXw95/A/yAoiWU
Sg/7ZXrDjTXGxVmK7iFIdaI0oc73zvCVKGsKEpUvyHa8NG1INNKUJ+O2iueXk81o2C3nhsjtoep8
FA/kAnIRRYM6cBPnBDNKDCaBkN0T/pSCjKOF9oNGtaMPekrQcWhTMxU3solEbYH1DmA7/9++6sHP
cJT4lQnEeRaFYKwF+Lxfwz0jqQRanrze3Mr/r3IiDkUc7n+fqo6IX0evgWGZI+GtKGBshPPixM2w
A76Sd8f7H1mN34DQyWxh9d1jkG5QcSGqislYLPg677AwGIM9Y3xaaMyY5RLnV2zX2xXrfWZKUrzn
8PiYN/9H2Hkup622bXuLNKNe/oIKvRnc/jCuEmqoIYS2/j1u8n3zLJOMmaxkxY5txF2vcha0ucfv
oiclriRBrlHc80K08sRPsgMiQiCFonGcjjtf/BKjgQOWpy0Z9AfwGK7oDhWuOlfnqI3y/4KOjND2
xJJlxmiiBHrdpL7DBr3QwhCnCfAwX2x11EQ5oEWQh7cPpxTaYQRpYieIVp84OCh7rVnfNPsSdEbz
XTEPXbG4xTQz8c9i9TRuCiBShCIyz48QJ7lK+qKRqwiAkfis7HVbETZw00CP4GKMuFPh3rvk5AFJ
IJNCb3wZbXH0I+VxnimF4iI5EX/d8ynxUzRAlGg0cTVzvzK4aMDwp8Ts6gFFVDFmj1B/mXxYDMyY
6HyVG/16G5P4LFgDuFQBBuT7qbaIaGJdMzmo4fPUh5F4yuNC8fOt8yHQCyePxtIM3z7amohMAabt
6MDVXuW2BFl85Moeq4KWC2oiAI5M7nwxoalPW96Vv898f8930AhFFo9z8Sy6o/T/RZAuvhTx0EDh
LYglSbGCIw0hXFYuSs/XBQ3ggIhBGVzmKJy77VREEGLMRLgiBhlro8Ce0x7mjYokEGjNq0AfXIQR
AXzkUe6rOxEzoTYKeNTxRQyV+2VAL1CMz/WB6B+EfGD4cDRFrEMQmJGKogbNrz/NU4aUt6p6BR4A
h0kPayh+QFVmWs8BgF7RDnSaZr2P1IdbPlkajS/K6iN1isqhSNG4oG0ukoNbLqH10D5LSOQ+xban
W/R2YqOnw8dncVaLHvU7Ad6DONrFQXGcgvRmR4rd2XKEiLQKSDiLhd3PAAi0ifi35A0l92vqZa8f
xR0Fv4rfxLBTBx2eV/tbHcYkYZ3P17Kjz8N0JgLUPz9TnAHHUcU+Ev3UlNcWr457PZcLqoPsf8Ak
BCPa+MR7E/sIf67rq3GaUeHktcQMFDSWxbDG45rDBezJVl1k0+PUmTU0QTip+hdxutmLP21j+718
UEfNLqEpnj0UQeRdRuLfxbCIPn/JmsJ2jN+APabiBTClY+XGLiIvRJjnufhTIGhkXl4sG84/FKMB
qcTcebokMLcf4DRo78svjme7xkbyJM9eSV47EsErqipCCzzy7RcR8f7BCFzmIsIXWwTx+OmfcJa/
EcjqIlgFM5DtYLjtjiwjJB0C8M1eAwahWKJ2z9oRuQC5B4kEeOFJwsfyXFQbxEbT8U8daDNU2Mfi
U8ZUvMg1OKYgYU3F9PON3EJAE8bN9LoB1kdetHm/QhcCaM/dFFdRT8BWmmuUaw/CFVQx8B7i/+BP
tsSZLsxK/h4KCSG6tQA6+LvAsYDXE3mI+4XQGD9AlDyS+WG3H4tMIF0S7rMMJRYOmTqXpQgpxAiL
OcBgTnG1mc5hfwZvzRh9QM1emsP2oX0Q74+MYV0t60CMwJ9d2o+BRbFERQ4ELvw6N+/idLreWOQa
QzF6yHQuzhuNcRI1m+PwC7IhT5dxGIi5Fb+OYKV6l8YQB0E/mGOnR44lUFHiV3pFRsHmHZDfiC1L
gkMSJWBBJDPz7Qb6KNdMxOj2A974hzCOgOFK6zZd/IkjRbiH8ja/ADwRq3I3EPlXBIJAd4ZPABnx
QB7sFk8vAuQjID0iTNzzFTax0sml1EcBQJQARBgq4DGdpwy1Cf1zEhLgwUDyKAjwEbggAiWAMwvU
sK7xFqDYofN2GArIyWVZ+wRnw8qbzTwgQ9XgDWNyQHpUJFyB6cE4e4JF9TJeiHrEyaXjQJs+oj4F
po8kh+oEc/2nXnV2YdZe8SotLyy+D1Mfvrp6lPku8Z3F436pVQNI/luMEGeijCEKJC2LS5RMUJ0l
JTq5ogBCL+/6guL9RYPv9QiYlCiUoerCjflWXwFD2Up5FB9iIu91k9qlFSp2IPLUHNziysuuC1DA
oESwSCzFz5q8GEExELkAI2wPFrtPjUPlURwSjFQafFMwG3x/7+gZ8okRf4jUqgrwUONUjbw24LsE
yAlfLwGpGX5zKonJFKit3cMeAAYgfH6JH1CQQhCsjmFxrsRjANsYfovZF/MPAHTwArzrqRi8iXRA
JADiOR9bf10vxY8ABibqdTzP5fpR/40bMXNfuxJuaMAriRwEgKhlNguvIZouSUdt8fL8tO98ztlM
AELRLiPVEI/jchuQrJCu4IEOxCJ9rQKVol8T6NOehRq0QfdqfR2esRXzra/kGX2QIB1lH/zO/R79
wZccLs2biRQ+SM/zOB0dX06fAp9gParunvLZm0LqCZL7WyXnIzt4EweCFBQsF5yZfDGL2NuSJYv8
GCgT8ZFY96cZ03mdXw4TP9tmmOAKfJgoV2ms8JeX2cDzvCF/LN4WYgRFZtagdJ74osYpEl/xSgIz
04n28DD5bN8EnEygSkRiJrTPdX//3LyBq5dAtaogbIDpjWMOcUTpBLb+NDuOMYIox+UYmH05PqIR
PzAmSKLy1/77OA5XDrhX8dH//1XPZBBrst99y1TxylnrWYH+IVb8yVVEve/kNl76WLuVhxKSG22U
CV4mPG/y8uf9UdJ9FJvn4hZv2dZiE8m+/qE+8yOB5InEUNxRJ9ZLQvrfz0VSz7lAHClGEjW6MYV7
jz3F1+JQAghTGZ+G+gKkkJdSSRCptlhb2iAivhLxNz1NAqQEuBV7606lT/tXE8q0NVkBTkeZ37kp
oaW6Xu7PmKTN0lm0PWzqRT9GFmcOA2SNpTu8+GSoPB0h1B+mAjjebotVucnR7CqH1bbant4IRrEL
Nsl3n5PN+fH8WL7J0Bvl73RracP6EdR55NCgxZwAl+dkE6/qBfLi+YvuoeRRr8u1AxeonCD/Je/E
C0ETtaZcFWsUivuBNeIinEfLdlpNi1FC6PKAXh0nxWA2Q0XL/xAXlj1O8M8Z4mUcPRwoHsVcw+17
tuves6/wFUYLBGO3pcC6ElSd6KF75/qFZpRNjCn0/ONEnh+mvNIomXRTe9wiPlbulPeUL1Keklfl
XVf9Ksc3AaWsYfYqceiuj69CYgBWEfnLznk3psd1vkTgE2ZSM6XPH4TjbBYtosVhW1IyyCkk08F+
hOjI58xlNpM/9yN0ytfxItwPDqvDKt4oQ1LqRUbtZSHPBGyqWpxn5TZZJat8ga2cgGbbH4IzC/AQ
kYKh+Rxt+IbVcVvwZ7No+L5mg+jwrIJ/0HBHzuRZVA0v42qCdP4ygwKTPSQPLW/jIV1nyz039Tp5
kIWDwQrmzLyGx6WSIZCGb6J5Ok/4noY/jZUyZkFiS7fU5/JCcMG0l2iniq8zVvoCuwhzUz7ZG0j7
2kpb2YsUokZkDp0VPO4cts2lxp5kGD6ED/k8swfRa75zEFTg5/MgD/rTHv/fpT5t5+YIfbYAg/IJ
G+Xk9xNlcp51QQvdqOE05C1Uu+sbiCHrwFnB7IV+8FBoC1Ki9gVfCAHOePiND9Im2inj3/fMDVEb
dWlHM1TLxmYdkjN9jht4XZjtNfuICcdSDY6PyDMVHKMqLC23pPuToiQ+VKBKyeNz7xX7AWIPEDAp
qqE0bPmoNYFRUKkmoueN6dCT/Ik1E0gAmCKad3mgLx8+ayVSwUL1lHd1PKBKM5AtuNvW5+9vRBMP
+r/a0Z83gj2eDlIO4D0Qd/79P+XzvMN/SFOrbiFPnA+JEDt3z6gPkXiRtM2j5wqWaIea4SiENKYH
6NXLFLi+EUuNuKpgeHS7BN0Y0EPF05HSZDdx2rGQ8DUQPEFKwbVJzxkcwoNX5ul4t37z1/Oj6qQI
CKgDr1u/bVCqUr7XUrOSF2bl2wDvyxMhg4Z3Sdgi8wUnHv0Njp+adXjBro8qY0a61r81CDzpd5oR
f7Qifo6mDrtUM6EyWLaj33af47o3W6ONy8UfEPvpm+Wgr0X54QIPEpMTFxevyWFBMWMZj9vnwjWh
EegB1CdIAGif+SrOAbjcItHPhTjI6FpQBRI3hIQ+hQDvw530JBQYnGXydli4o3Xh6rAfHT6lXMtI
QIkPT5hiu+UoIrfm/2RL9oJoavi4H05faW0P0m042k/qRbOy/PMCaQb/WmsRhyHJsIyOmOdMLTIN
bSSM/pRR/5RMgM3vki/0nK1Buox8dCyJcAmxOGxf2nd89QjXl/544BEDv3gBZUAvm5NYbYDOuf5y
E7ycZh8OnzXHMNvGcJZX2Vyc6fIK48qhtuiBmgKz5JgeON54nAxni/2oXxtzYqfZOXLrdhBv8FvP
veIBNfSAix5+Ifgf4MZUh+Xl4RPPhGyLeMQ8m0YzgoaOjsCBEP7ZovVyIaajcAmwH4uL4DyzfXzE
uJSPpNyXGWc74dtxe1xNMvftDcYCPQudGDwZP01EGlsB4BTIXW0VzakMuvUoRa3MpmlYjECHTGTg
rBjCBuTEJHU4kojIzYfSvzK9UUj4gH9WEE32QOuJtkkQQt+gZETPF9xLIOJL9Cf5XYk2H3HD7qEY
0J11R9WaYCC48OPr0cG9cwIoPxto4gTQEUVzOMbAylqWfXP720f8EDIJb/qecpb1Wp2DyNi1KnAU
eXpxRlXylHZYiSNIO8U1ucTgvnr4/RDiVf7exYrhiI1s4RrE7vl5CnWmU4RlqpYLiO4xDXV1iBok
hsZURPXU3YMuPA1jTIwpsGZBgseKiebZINeGZoE+SIB9sV0MLTRn+tGRhAON3sp39A8JDQotpGIA
F+rMNkH72AJCuffScm5TW6t8POdMA71jHzWVrhrVAPLCeZT6JV3DYsi3F8/aQ4MNHzWDyFXXcVAE
8VxdaC4k4vPg8CW/pE8c7gAWTwUKSYMKXMt56By9lLPnk08oyFZSaKeAirAwhgQ6KtmrklmO/JxK
LmWJJ/Pz/LKSHzqK9xkSXAPzE0QHkrG6i3JYxRuDwPAkumH9JmxcKXebi4s2cUaaOdBqOFGegi4a
bIPWzUhI4KohLbYhVnrStwVKeyn56peEperi/JIU2zB8Q1gW0CIqYyAUEj9sJkiMaQtLmu6Xaj0s
Fuws2VdPw4SQDVR3PD5GXql/Gf3S7qZGHnR8Mh0RtNtkSxcX8wFVGsaHCQgVIJGlpyvoSuNfOArr
KaJ0Fq20OGg4ngCjo/eo3YEXaf9aw5YK5tlBRlNH+/rn+ukv+36PYToNMKjQijjrEYSr4BHVy9Re
8XgNkAHORDiPxJ1pmXv95TPS3Ga/bbsPAzEnOfpM5cCSOU2RF430Fwsan4UcMSAJ7My6cVNRfTc3
oYUjz1sRgnh3Jpb2dGcniIX+8wIxTBW5BMeEmwFu4qbr3p4LTSlNBRIOpW1USlYpvp+HoCYzMX1z
dJnG97BIPwFhti2LjY8iCo4NFsjqK5T+PwGAeeizc3RwqrmKnF/+emZVF/h9hK9qEhhoZ3eYdw10
7UsL58i9J1/a4avYtYhH7K1XLcXlcff7EFzPm/8MgXggR1OhA3IwqfJfQ3CQ9pA6Lhb4N71cRIfs
PTfJjnGviBHPkhsi7kTjWI31QVybdFTVAa7daFmt9W6ZcP7XlRNYJ1K3ssEL84xmfASNirQxLM9B
o8/044OaU8Lry6Biz0bRFCFR2wEQc9K9vH2r29NIxlwxLhGEx60o710Vz4Xy6eSUfm2T3GN4bQUX
wCftPEdPrSVmkgzolelHvtCpzOmritw+fDGUSUgRxPBivYBlrwj3dAKUzi3tbdg+mwmMbCRrwzOU
LEyIT80ecwbVxcjx2EGANqiLHVDUypFi5Up2rKmUfDin3HUSawheEFsljFvMjM11elXiD029I+Op
KD/Bo9fFATmIg9mxEc9mVn7uq0412rxspH6lPNTfkuQbDwSip4mW+gQnxDZ4YhZNgE1FHAaO8PDw
bMulG0MRQR1km6yYmt8nSTS2sn5EZIYASEU7F/yN5Z7eysOw+IzjAabW5eu5HwDaaqlbPrGHz28G
VuJ+SwnTGpYf8jh/16bFJ85Sz4jJ2xMLX6mh/dZvnNf9SIenOm++HW4EQJsowg7JpoTyAOq+mRv3
3sVAZ0oeSFRT/frp4HdBskV33cbSLfM71L7pXL3FUwOTrIFN2WGd+PrTZXShxjhGM9KqZ9D3pbX9
bEdc43uEBihYd1TF19rq99Wv/L0dFVkgZjnM4DZZhvj3/2zH6nyQ22ODRTXiYSQPDvwN3lctfdnG
zKzHxzT2Ei66O696Vdb7uel+vuzNRCtavLd7Rw3XcYgFBSH0idZx8pCi5oXZ3GGT5JN2bJ2Co4Pe
IqcgfNSgDzDwgB1Qotmu6uYgVTA1GmTeMskmnTRH8lvtR/JxgZy6dvEhIJ3bXbwNNXuaZq/MdZ27
+36LxyK1sH7PNUlT5MN+qSnIILQPQO9NkZaUBE4FO80zwwf8eVUUZE/LFv+BioYwIuDOY+18GxHr
0T/aXuH4zcT4Dg2vnFEk5qEBik1kxPd7zPfiLxS7LqO+ebWKjZ7Oq4IQ0T1DpMg/ivpRSycVBEvq
1Npj+mi2D/XL3sdjBOYxfA+MUmbJfIXGRuQaxVftK5vmCX+ZsB41eYD5oCKhyx6uj4YXUE4amAm3
96jENUXWAjSvtmc3wtJ32AibUxIiIcXVP6IJmWC9OjSib6t4s+EXhaO2HTWYGCiHoIJwJbV3JlsV
l+Ffcy3Eth1CLQuw5c8l1h+brrrsO30OLHekChOAr8P5Ta7ZMyb4n5qiLOILnUVdn9POxDgjPWO+
Om7rD8UCOUu6p0Wzg4VHSfKoh7RdMIX8fUGqNxc6l4Aic51z/BOVauR3P5/RKfsmPBuWPpOl2D1L
pATp0ZcwipcatIOJb077xjfSPNAwQ5CoVMWnYY6kCqZ3hlBdTZthWZ/dsNdWkt34klx64YViJf4U
YcZufjPxxPr9mY2/D0uN8cRoAHkxFbTsbRBrlBfzInfFPJMoS5sgfLBI7ifoC6P+OiqO2F7MMQgc
5NmzfqYvYiEtopcjvQYipZyGao69Ag4J3LY5VUnLry23UmaRgcA9l9d5WaqzxnaeULedmwdzJKso
Y4Qdp2v+fTqBTQkQ2ELwFm8UB5bwEVwKVnsXfaHUMlV980mpIcBV8jjcY7ghZ4RsO1ualgDAZTzj
fh+M26yCCYQEpkKYh1qq26TmPyewyst9Yyucy4ccVnGNLc3gUAjmAdHqvpgbrbg8XkH22+anfEwn
R8k1ojur6EZYTFxfXFrAT6FSYABBkeDnQ4TZ0Wqc6KzOQnwd2klcEp5iPKTLr+2ZTQ98q8kR4/26
tOuiEV4wc1TFJJpWx/cTptIoDf8+KvpNniNGRSfbojAAd5lM52aJWPsLlrOtZMwL1P3CJB0diO3T
rECQ/rtotGbQ7/FAFCLIp04Z7dXXLkzdea+CXMtKP9pruwrHZcSKDchedlJNbJQ05T3URNIlnc4j
4ONzAZPebNcWVgId+rqW8eI49S7DdemE5G5ofqUtWQI238qmahq/x7RjL9veyU5HMsmUeoIik4Bl
rF7DE5dynN+p2ah/33HEdY7YItBDdFTffk5LXNSZmp7i/TymZaglPal21ZFNbGpE1Y5Z6+rtK2Bz
BJWT1hj1iT7C0NPP2TrxZWceMafKQcijIGmg9tuh0v77LCk/6+Fi2YjnIy5GrBC5QP3mMkS9vkk7
KaSVqa57+el0MJcSZpWVk02lrEXW/hxkBjIk6te+EtbHFPagyKpptcEubypnmCZFxpOKOXQX31lB
yk+00vXZTEtGfxNtdWKE23Dd2J9QfZE75aoTlrJQtOgN54AywaD+66JMC3pMGE1ozkp4e3UorSJw
j73l/uvOIP1jEm008WQDfLeKqtoNcyW1Docqqi/HrYB6KLTXAXOSTh5pXtx5pSs75H8XlgmLFz8/
9AGpU6JEjkTgz/Wim0nVV21Xb43T4PBmTuzJGbvrmQa7Vpuiy33SUJaEt9mNEyzd3LJDPwj/0kVn
Tc5JwD3VgA1ul/uXeofcVr07oaS7y/drgoXPAhDHF6RRvqNU2fjjM4SP8DsLx2Hhm4AbkMYgIxrF
72TU3/uRsS4erwaibj2TcOEk/aZhPuleKe5PkpXyJk1Oq/RVlPxYn64wA2Zr0Q0SWCnR0fz+pGn5
qYw/BQlaQCUd8JtU0aJBCNYLyGcgukaiBlRMBN4ITCO1IIFqFCwB6kKjfKI+sRp3DcWkpqRgniPO
sVSxEnmvuBr8M7DObTzC0770G+A8oCy9Rp5UcCaEIwG39vQ0csbOWBqfR/lQGos2KTcWDSdRYDS9
KDh6Rw+bQp55Uk/kwNyF2FjrQd19Ul9v7tIFriHHXzMMc1mhNCSYvDcHtRYWjdVKdb0VYnIRFIgl
WO6JUCaxg2oMWnnSjLsZEKUFu538fD85jAS4WUB2hFyOQFOkCIwmYDSaB4FpTH3tKfXRGeRWHdSB
0C7YwuYAZ90NvrLhqh2A8EXw/dkKjmNHNPOcQL2yt/80MCFjMNxIfr2JTmnyUmyUR1AT/FbQ/cCV
WfT/VVf0fP/MEQQ3twmoARJhIjk2MsYSwoKV//tmuAne/uwFJIDZ//h70X+42QtWnpeatscGra4E
gPL8yD2fm7t98tirWdBiah5xtJ91YHamNFQ7lWSsHjQXKci7t0p+1drX+DJpKek5guLc0+gskjt5
489b7vqMuI/J9A1U6nkcVD/3ay2HBzyqT/mmLTATRGBAcJiOsesAvHIud+iuNyfin1fD1IEOAPJB
1AxuRkSJtEzr9TPyvdX7nnTB0t8uEijS7FEqCKxPrRuZthuq0aDV5hYZpKn6so19B4YiVDN/n5/r
3XCzkqmnYt4gU8CB93lzd5zaEvdGKwRgAZSK9DzzZGTBFD/Zb5pwF7MSic0uQ02an6qho4PTdxWi
/sNYwkjlDKTcCNp3rZ728q6m4AxCtpuhg1TTekzLkWbCvJiepHcLL0X6XJHKZdg9toVv0CRIE3y+
mnvH78+D/s/4UoXhrqFGhBbqTbqw1xWnxVjxuKEa6uTxsOCuy+KPNCeCCCkqXiZZB+FeCn4fSfNn
OP3X65o3pTCzVJPSiNJuqyyn8gX7K7r9uLFDEsKs4zI/vcFnDuGbQw/boha5CVHKxRpxUiHmmK5s
TnfjqV3Jj/YXvHbMCatvaP3Zqt0YWPgBUysxHykfzCnM4UeZ0/dzP63HSBZGG3nLxyWqjGQ4JH+g
zbjhv0+T8v33t6j9c2jpFwE7VqjBqTdLtz/gZHPMkmJz0v0yGvZHdZxGli8dDmNTwi/Mwgga10B9
UDVcAedA1wq8w+c6mU2ZdV+9dvLCQ/gR7Z+w9VvqrTJQgRDVopl4GmoK+Xfu6xZqioU+iffI22TF
nfWu/oxH/t8s/e8tXAsL/6lXRJfDvo0uabFJSvwXw83l+GUgKdcBDao+jcRX7DfsOhMLGC2S2gTg
pDrTplfBf5k1UjKELrI9zozNJXptChGuxvA8+kOI0r08OEV+aliHewGeiE3+2qQ2XlOmji3XX+I3
x17SIs1Rs01FsN3DDgQeUHqYSzc4XugUwo9PsIxL7I1NbAfq/t68/2tp46gC05ETkuzoJg0oiu5U
HvSm214Q6gIDoQRm7gGPyDz75YzOoLON0jUmObm87aRZjMgwAqnKm7IGHrDLQEMqXm1vsa6odukZ
R6Dggr+tNlKLh3R/J1j/1/yizYaGL1KDsizfLNGzItqZzTHbHE6b+jBRYtRysvdLei/Ku/c6N3eG
pDinfaem2UbdA85qwDkCh67fzaNxZ/JVMbg/J5+Sh2YTVZocaX/dF2F7kXtLsY+bhJM4ozDppfZA
OviWvY5VNFHDr9h56fRxo75JAK0wjVKmXb1Ie6/7quAd6cYglKans7XJohfnfO86E8nPX49Hxiru
DxgJ11bZfzZUnx40zFnCYhNRMMi5EewUOGR9wuCv9SuWZBxVo3NxeaVKpUe4p7TbrEOSMs++NcK/
308o++9pEWRc07QgVHNIXVOl/zxNUfV7O6E6uDFfa89Ihz0WGvxXjRrd6x+St/A9lAfmKyqfBG24
6r2pi4LjCp4VdoDhfP/VQJHRfSN0cSGhj5ZMcyq8KyhmHQDTlfJOuyHtZhgC2OZMXQqdarp4Yyzc
MRkDSCXAUn77BVwKOOe4GEETIDKbXoinZ2ihfsrg3x4lABhNOkgqV6e3X2GyaHg0rwCUmeMjcDxl
aNAW+OipGh3oIAOEAW9+dE1724OOP9xJ0cRKvZlApDAUMWZQ+61b5aUk1uq004jQ4vO0R5/iQLHJ
oTO3p3vi3b8m//lqkGk1SzYomt3sm0KP7fIoN+XGuCTHQa9Po3giJZfAcM53jvp/vi+Sdgs7KI0+
0W3C10d5KEl1uen01O+OKtYsuAW3I4t+58H8gjn/+9q7hrK3Awkvh43Km+OcvDklDxK5YJ+WSJ5T
K0kH+LGUHMbobYF9olUfDVtkRpfVliYsYHQaNt/m1tjE3/inIXiz07eXF+W1ov9/BJKLougaPW3R
SRpa0AzkQWp7l6P7+zNf4TK3z8w9zv41TBNllJvpQLoyvhy6ItkUx5c6eWhM2kVN5abWxoo8NrOF
uwVufyf6tXsaITR7MRW7lJOy9fPzncjtXxNmm4D6ZE2mJ3q7EGOsQuJIxjXaJlSj/JWbE8OKx0XB
zVb7rXTvWr0pgIpYAA1/4IOo+ePg49wqshnV/ixVFhNmvxpL7D4nkh/PT55wxYapA3I/GmsATaB7
LiQwEgr8lwTimbMwNvJLN8GTIsBkje1LuRfqdOVBTvfSyX54mWoDGwFDpA2BbpBxBdadiftHXoVQ
GAPFEedQnLvtIJelkudpTkgQoiDeh65Zz8rTq649EbI7kjPNkdF2SjGGstRvTJYSgJej6jOaSgJo
p5wUfSAurDpIwND+vqzMf9xZ/3k6/Xqn/ecYNs7N3uhjLdscZbLWxCZqiadJpM3J/vZ5ssqO3eMR
FER3AXLuWIPE6y467mTt/ChfRINmcaGLFBPMhAbQBD32SqIxPjcuTqYbEVamMqyjM+0v2ZhdSq+P
okVm7jLloegebTUcZPJplB/USWVOLxU1gEwZ0ztDl28sQWU7FG4o54jbIFOeX4YgJw4vCsZXYXsa
6OXUTIx1aS+q9N1ssLFTmhEVneDI+ziiFhyfkRG1SndtW5Q9MqJ4crbfB1BR/3FM/m96ibf59/8M
oBoea/nQxPkGL+xef8w7wJwoS52k7yyKVwq0VYR+z8pjcoBhJt9Tav47zmdxEW7i6yerlIBvgqi2
DLtLSCt1w11gA7LTFfRBpXyi7xF1DfZqsdAtIMm6cSeH+kdu/POFb46jS7xvstO5zDZ5NTqZ9qD5
TJrHc7JIHdJJOmiS82QU9JDrQX76SJHNOG6sZq7slTtHkfKPBaya4DIEytAUifrP8S/7w6G3Lnqx
Oe+fUlZjZpHsyoPcpK9NTkkPQjqAkd4n+GpYHNCsiPaV+/L3ZfCPE1FkWRTeBVhQu10FuYlAXmbo
+WbPi9kA8zItOGgLpcfoMzc9SX2683piYm+uA1UY+ijCd1ozb9GJGp0Xu0jNfCNDaGtEIapcl/D5
KFNAgUEdwFiT2UKbqVBBh5yPojDMOA/ZE796Sd3D+rgDrwyIv9HejnhN4VqbBPpKSI9iOrcUUpwh
KlZ4NEDSAKSuDvg1hTAFrkwtPJoZbrFD3L4EaMqnip06PZIE+5HpgjOgjjaQJhhvT84PDZogkks8
jMIL/PiJoHhRXgT1i5Ab2/vx95H513n735G5unb/d0NW6ZGuhMOGPE8NBbPGfuxgrEZ2G9WNF4Kh
7S1rZPZYQZ+XRQINW4UfbL+epHkSS96BhoBRPtKuEVmaExdLa5/eWS34Ff09fchKAEcxmD1uN7Gv
//OQqNKFqNAa+QYAF8QrRCAE4NsaOQiBp1vDv7ydFlQjFdhHa9GP/j48Gg9qEL7TyphAYN6cp6dp
9gSYxNyAw/Tq7+wCoy95t/A/mSmfigZl+PPz0eR2FNTGftpMBa84oAcIFhGLIEhOaNHy54c9mB3G
uluNQg8pUo6Qgb1US5fgJgNMNhUULWQgxqic2EE9GENtw8okCGf2OJyUAUnmzpgqANQ1iGsM7FDY
c4ievPcO7XvsAEzXJojY7gQ40wjiBaYMHuhL+EjxVPdT6EQGngzcLYcgHUz0d+KoQ4Qa/xEqGdII
7mKRL4xAmlffxRuciccGX2VtsBA6Bkk0iCcUnvX3fCIgkdFakAd50FdzV48oeYP9Vt/x3Z0e70zh
tTVwswEFp9s0dNIY0Xz7OYNqmNm1E6mHjeiJLKuP4tneOWhX4IsASeibjTY9wSVZ0I7TPbrdlIrU
r24MdOX1gDwaJ9NX9QCjk+m3sdbwosId2y8R9DOwqhSNAItAxM1cExG5jQzXa3zkU4/4xcrtQIM5
szs+mKTM4fBAgwFpjE9pi3nh75vpX1GnjrUV3SpMYxXVuSk6JpnRn6JzE23U+EFjM51QpQTKYpz9
UqKKoKEwpTw0NoIeSkQFtsf741WmXMwDE1cMqSDeeaC/Cxw2D0TQ7jgEVJjG/Rx2FAi5YfdlxEH7
lFXfrfbWVdOmQIQb7GH1qJ1gvogxvVcM/sd5iyU9LuvCPNeSr2HAfzas2V36XMpiuK4YVJ/RbUaD
IkIR1AEpfNcf6h+3ug4LgBBbA/H9V6JnkqXXe3MPHUPVQSHXQyPH93bdkFQqZMBt7mnRyG7uTPb1
krpd0halAXSbqciCdvw5tt35ouZVoks0R084V5rDRpoQBh72JSi03jvgVnWE1eck430NcbuBPWy9
xM2iA3JjNDsb8XljecAELZ5K+42sIafX5kPbAO3Zffy+Dv6aDh0DOKQPNdzdAQPcJqcnuSAdqiQ6
bdjZkfyWU9rWISzi7s4+/3sHiFciNrXo3dJFuh0UuQs7S80yZ921T/u6wUHXV86q11Tx0MELE64G
AmsbDVRlBgXApjOS0QiLQ3zBB3kYDo7mnez17hPdhF6nvWGGaZ1KayLOywUNBm1i7ceXoqewOVHP
cKIP68slsNthVHwbmBvryX7Yld8ZtCLl3vD8tR8ZHpIyBcNddgUcr59r5pLofdEZWbjR8REFj4SE
7cCMF9blPTifJrY5Ty9IH9vr36f/76j758tegQD/2Y5VEUbFyTqEm6JfSCauSehr2WsNIH56WtTS
XDmsq8v6EJGjV3dCL1WUI35sEx03OYceFL9FXeRm/O2sONbFOeViLtRxl0doAaRS72cW9FXCnE5/
Nk/buMelqKrG6XFhc8DngLfT06q47Bo9iNNJmO8aQxk0yqt1ActZ3psW484z3kxLqKWNkUc847ne
sCouySLqz0MZNh3zk5XTEF9XWGMGmt3n4EBRlNPau3to/h2c/xwq5ybMaRKzPQAswKckAq6OWOfg
uA7Xyhzx74WcDFEY5FYEaft1b3lcUUA/Jgk3NlWV8RQVVXj9tltmV8oxT8P0vKu9YgyQbBk+WssC
zYz5vIKr/2DP4cTMorGxBMc17f35s/HQf6bG1XjMdobFR7zlC821tFTQ+ta953zmPDyXI+Uj3GSb
8o1i4MR46D7acTMD6g/N7Th9wBZ34mzzscEHoTvtXvpl5e7n/XOy0KbJTp7IG3MnTe3X/Tx7iHCj
jIcuNe/N4ZFAHQ9gfSN/73FbMp+kafJmoctBlVOY0kSew89qZ+UXWgnvPLI/umySR45bzInP8H6Q
q5tV0FM/9DnNtHX1hk/XwF6jAjHfvxZj5PIeo1nFmoRRbKz6Ve8joPHcAzw8L/JVRUs5punvTOzR
hViq22njZCGvq5n2Ea9Qy5iDl92/mJN4Lm2Nz8v6srAW8bu1UCfdc4Egnj1XJ4SoEOMJq3H6QRBt
Go/DjbkmFZ60MxTORky8n0yNqbkiTvQveH9pkJXsANUURuI4KmYSnieGiCBRj88Wgi16WAhVuDwA
nY4MCFMB/3FZ+FgkBfuJOnH+j7BzXVIU27r2FRGhgCh/Qc5Hz2b+IdI8gAiK4gG9+u9ZuSO+t9qs
qIyOvXd3de1KFFhrrjnHeEaS27eg+BRRVLLTpQQSBWeX+m9CiPAUSoJX2CsH523ubBcdzJEm3Lqy
f3xDLQacKtbCfSB0AA8w/KdN37m6DelTUpILL1o/kCyyIJLHeuR3q72dL0RaWxU2ayCDnh5fHGX9
CBqrjQDK2IeYJWdDXKSRDIIu2Pl9NAEE7xyN82b7qgQFuvYXFI67Sbtg7rabKILf4dbQH04riJLe
7AKYB0LOonExWBB/l1mFQHvYWtyluLKmnVuEw7Ccd672kk8VvncciTbcnJicaucQP4JdJHOPOjLt
CJdI63UTFCsaLz6Y+fkgHvK3YcZf/fjMtyS9Za4+bdzMuxIWenHyRRXIyecVxMk5VNMsfLgjxp65
hy/L2i9PDnbHT95XFVDQ3vFVb0AYxc7Owm00jDvRVQtyvx9oYCo0TwTSsdhAjyk9IG4RhEpDCfCc
uOjlXFq7gq/okhZOyhV9EwJV5Ohu0aQfgNosvZtDcJ53XBChS64RYWQAxi7ufVJ4N79Ij3z1ZdIn
N+sWI6wX9JP07jRhC2pFXMzDL4i8yeMibcJhQn6OEfAULSvvEB+c0VJ1TjbPbYjgdzJKKcERepC9
Nz27RZK/8rlFLgPRNFtgF22keaAnxll6IsdPJDbwYz9Pwc0m6G91DkRuX83F4PtNamfo3hYIpQBR
IHJzH3BNVPMz43BdJWiFdhMp7oIjz0qJyS33s7BxhwRpcs9jzRkAxLqnrZ2h7okEw6QlkvQ0tgOZ
4JtNh+yk4ycr9DercRVg9nVlznMXep6S2XdgG3vH8d7Nw3uyDQcWbHQEQAdXslv3ZUt+SOPucXts
PcUx1WnpDMNqfXGHJncLozo/1YYlgA0MU66DcJQUhz5xIbk5En59j1QoAZBgejKOfWyoqyHZBFoM
dYywhrf+53Y2MnSSDR+rh0uVNDb2wRAnnZZ2k23aBnsH3tHJRdUdwMbFQ/hI0bePb+h/bsHdrRYE
4rrDdIQLXcKG1roTnOvSvFxcVoMb4iWIo1Zmj5J7kjtHj6hAP/MO3BiMZT68S3c0boIsrEmdol5N
9hESGouFmtOgHEhzGTdihq2uDkq/ThWnDQtf49V8YQh/sA8J/X9bS9WUgQpJ19tZZ2mz3uzusUAf
DfZzBQTl0RhR7pEygKl2chOxdqUlEjzMETStocFzS+Bh/imnavJw0vv7KEGlPtfWZLX4RKM631GO
KWljsDy3cAOkxW7cn/U99Hx0QPcOB+Po4eMlCJtIEeku8yv258GL8qGH4of5tdeA04CA4114Hzu3
l+6D/mvvnZ6bjdXRJwExn+/C67L3fiTwlyZMQis8ffj3RFqeUcTOR8R3M9CaHOzaHsW91970xtt2
Nrt0kMpQvkDlmC9GeFirPDK6W8VHjvCwn7ZuMdYS8ALQYF06ESvILmG5UNDjXXgNbi/IfiF8UM+Y
sl1zazUXtEIyjLS17rRj+CUkWeQJ6ONom/TCkVvb9ViEDufOnrCTalm6BDQvHs5woqckFbHgVMsj
nsmWJMcLSgr1fTfP4uG8iQqX32+Je3awT8vMrja1d0GHxeNRjR/uNqxDpPjEjWG/dLWo8VgWgv1k
74svQnOJe5xsZyJ1U58q08GkTon9W168eyiPF/uo5x5sCBmb7iXfHF1t9pgc1ocQGsVxBf4izj1p
idbYwaP5WduymzEn1KdX/+iptsSvtWMRk4bkA/yDHOgeTMoQwoTdI1CyS24+CfcQwIhfijKSoPF6
CLAE7xholZuRxT23DrtJL9Xfrr4e7clJa23RI6u47DuuFcT8g1nrbwGw6JMS/R6PRwqh0DlH+ovy
wudja+y9DKLbSp9vwzyUXm/hgz2O54j6L5HnJFNsw224n2o2uaJRlhRT8BVmHV6dajL0Wq+YDNMe
N/ke5E5j7bglCKg9LThZTEVCPW0m1eTk8uuT/QpggN/4xaR45fX0z+51A+lIMR5TNckIkSyIeQQH
eQlI7wNpW3Kt/ZS9o131CFwM8755WDFVTo4r5eU3aqHa/3F8fqr9nnoEuza/HJSmuC2utrAwt4C6
LoHmS6xQr3l8YrcbR5qzjctQgoiGl9jBMR3WkRLX4MxO43Fv2k+AAgEppBKxWqP0tEnjbSeP6TZ6
IASiknYeSfP+mJFqO0xOa9isDvctpkky1cz75JH0Zx17EEwmthqoTHAbyLR0pYT4IGcYD21oXq5o
nkliWz4F+qSwlfBK4itdtZSXK21ZXfIIds9L7tQ0UTNDTeuQnKAw0cj5Isg+oopwymWzlCKkuGHh
Vm4R1EDxrt7JG9pkNECgbezHZuvvyaXtePBVj/cuvYe6wysyYY3yFHLGdJBBB9hJezRN9bQLz/Mh
FdbW4nn0RmmOYfvBRneHPNFjRX/EZyov1ToQXMufAUph6/XJr9F5f/UUF/+YflzaQLoY0gM7Lvoi
I1oFWOeeuYJB1Lc00hYvLnfeoY/iyS9qcgt3HmD15A6WgUUYNV1Uvqnsh9KrYg7pGmK2st5GkNhq
XjAtqGeDtPGaFALmTA6qaBTtELJ7E7AysYw5XZ/IvHZ6qk7JLU2HsyrcLq9rUChsOdwdeL3igTyv
z+sRTIp6ZrzQ02B1GZo9m4TDcBdiK7Jy7xICUIuy6CwY2UD95CnwvxDh5wpYINiUzGTPkuMikj5G
cUGq8cixe3Ch2qiOMv9o6R4vKq9VxmKkRbVwaaN83bSrw+qwGUgYssH2uNnLyR2FYq3WI5HCeKSm
FdsuOKjgkQxBYuTLLLoeDAp0DxiBOaChKci3e3fgABTdwhs9AG9SAYuJcDnnbNFjB/qEyiGVIvhm
UeHXfCGD9OiOpuxj2vSy4mcEsENdlFFdmv92SP5xAH16B8Uh+o8Den44omHYSdk8hwplshSj5W6/
mpDzlw3awfA+3++60fmdaYSPr106+KVL8mT2ZGT8dAFP/dkGi0jetDsOgP4FDoLKGS5SI+TkC82/
ru/T0usnQ1bU88vX+T2D76xFindY4Y2NWcio4lVzA1yPjYpADYqOayAt2XMH2NAODphI3ncFiEF/
StIlLlpoVoxOVO+eiiEzwJ8KxO6eijezeYLTA6tJj8X87mpTOD1zNa2WOutuverhrJkXi9/sftoP
fc3356dDRuuKRtn3BOKPG3DPb3J2bvVsHqyXgqMrWGYEipLFJnNqeI0E2ew14kDOX3l8sXSiDl97
VjRvTThpUFwTZkLAEyrjHchUiFnNOngAVgfibfSgMoGFuYXx4sb2z6AHUBZksckv883hj16L+BSK
2uMgT+6C/kxDYezPKb4ub4ues5SZ/efLKrQ5xetJ4a2jbUyQkIN90xsmeVyOh5aW5gvtgxIxJFfa
e8THdU7GMTGm5tCqgjmkeGvvSmxjPY4vmZuFUgSdKc3Tdv2YHEFBTZqJ9FFTrG+wkytz9ixpLoWP
RAqEj5cxwuBDjn9r+P79Yf3jYz61a7Irg9HsMbrMZRJzMcBmjFp6vsqZRnMubz1WcpA6oB9koKSa
o5J5TkqyIw5Z4lBwclXK+KGFrc/FlfAdpr393FFhUfEjfNhvCBlUx/nQkxPFkd9rsrAlxhL2AfrX
jqKHqtItwEBkzGOESJ1qHVQYanPk/MpL91LqhvpaeOj2re5FtC2GnvZbx+pHR5fbS9MZYEwP6Zze
e9q0u31PPh+Ou2y+7lnzeWHC3dZsppAnY+WDjP2tSvg5wBY/j+QaItzo66Ko+e8CddjfDmU2aM8L
4mD4bu3HCmAIh+LOJB3BzjjcHFfy9Le+1F9KE32ojfCM6WRf/FC9DXcPbNbq/rJAdkIH4/Z6eL1w
jksg3B8X9Wv7+kDIgib5bH/t4Q9lU9QgY90+vLaTfkhyKjv5aXZ0yJDkAEXRy1F/74EWTS7kVyfe
iL13dQwhTlg62EtiESYwltlkproFNwrKYGtmYR6diNp7UV1ksONFjldkS10t3h0GcPhsExpQJIBL
L81C8uBuCtY+ne+7S9QY5oWtrUPh3BnVAmtJb4Nr0sXjT0jETPyOyngr2fcKp+cMknoJZ9Rqm3H1
OjJ/+S7/ssP8+VU+t4B7tx1ZEFlfnwsdEARM+hgGCbKMFdF6gMr9jcz0ZFn/3lF0Jk8yWQBIezGP
/veJKW6VVD7qgT4/QZE9mlNwjiRpCIvLvz/Z96P31LvkB9FdJm8Ps4MuXpU/lu5aKrV9d1TED0LG
W3nR1m2nEDXwM6vrlDYLlhPJqN9y/q7iDKYZ2UyhKqBGFGQ/d8TcP/2Nh/RTUs4Lo2uYQ1QVPRZC
tP9elXTSVEkZtJcFojMPqGZ6Yot8rJU1kFcVWu6IB632RglAdUzvJPRCURwxGi0Bd3ByxNDy9e/v
6Vva8fw9/XlFT1t8lWvlUZF6h7QgpHVrDbgwrqme3jA+k/QySHQ1UEr4ULiUakKcKaHGfVLrevmb
Tl/V1K+RvrOuJciO9DyC3KG2aDeidlPhidBOvzyw3w/kz8tVtRHe476MZue/X6Bele1pV+tt2r8c
AS7Y7RHDn7Jz2ntt9HoQdgVGKL8HMhxmjGBKFzJ4QbdwgjtWTEYo1knAuzZvN2VRlL8Za/72NuGS
GhAaNMQl9TzmKobttTs8jueF6Mkdly0LMGGeqllibjss6onE++0+wpx4al+hnXs+48o3CzCWEa51
urqPFX5hV521II/kjQxBTn4fzTh6pr2b0d6ohehS4TIjwtLXcINlFkRv2iQ39qDtjF4Mc4DRtHWz
uN3sVhweB2gGXjrahoz005N9+BqMR7VxVsecarPW+PezpP4QZIin+4/P//TOnR4j+aiop1NKntrl
2Js1A+QyUhafhsAl9we7wd/NaDjc9mA5XoGpHcgrIjS7HI37j5uf31T/IAej8haq5RBr+x3cJ2i8
xwjzYuNfH4yprvKyLCFG5W856Vg1rb+6B3GjI1SOwI2KzvUWTem1x+p9RFY57RVKeigkVwhTRlXU
gOgrpe5D0sKu1a1WpbV80V63GovR6PLLTqX9/eX64wt5mnJtRzkxqFV9TDmwGwC8o+Xyy//KyGMQ
PX5mNqYCu10AdgUBXlSM6ytoaIHBFUhw1ST4F8FRSxpSQctS/BYBbMd+oZCOi1aEIodVZDycDeCp
o165UVqfjDsOQeFeFM5FkQwBCclmqIcpTlCEBQBTB1kW+Gb4KXI0eig2Ybc2UKwDTlbm8vWjpqy1
PXtsA/wXIRE6DkTJu4PEhngCBC8zv0784ZPKnCz5f03wHMVHKzO/q2SBC2fL5RBHN94mpxgDYAGY
eyNY6S0ltGoxylLodGcvWIRqn7aC234BqN+51YvO4RDVjjKG4mhKVk3/mliS+dl4nyMlsugpw39y
OIj75WzPcbrv7qyh2VSGHon8V9LhaGGdLeaIBqMc/vfGKZSkTo+Ce01MsnXlQKHRaJclY4945BDl
PmEySkAMKkL9JauetMFPrAT7ZAiG7TDNYauLNgAqHUFSZo5VmFT5Cr5aEWhFcBU7mUAvY/Ci0SEO
B+qbyoYqSNRk1QDifU+/PwtBNUfnvugQq/Bn9MfTjl1oGDxwUJapgM8nAoF9QL90sQ5kIwlufB03
/K+48UDhKGkLzlwZsy8mUWGXQD/vf2QLUcmW6dXbBudkuMJXeQErRwYLGr7kPCvee6j+GaBCNIdr
YTjGydKdZlpRrF4+djwWsN+kiWhIZ3YT7IMBkwjQv5l9cgd0JdRxUwhwFWomNZFIsALxzpUTVULk
2W6ckVh+M5uRcfTLRJlsnWK5nzY8AZ+j1jzRc/tEHpcJEhwepP7XeThWsR0U4z6+zq+8FL8qQXcm
Vyk8+/w0rk6hASlFKGb9wevjYKle+9LgJAsP753fs1tq7ytc4JLM9G4h08Yn8Bx0gfGgclnTiqcd
uZuP1keKGeQWc829bLK4zzHkQ5p3L/eJFBQLaQ6IaoKD7LrAbODuo1Ok7swH0r9ZsxjFA6+falN0
eoHsbinviVsnw4ih1boID27FV69ZdXCF9UcD40Ixr88Vr6RHAHSJfnwJIVfU/8h4DfrU0pzyDzEu
MBKzhHVCdAZwOjrr3qw0jiSx3N0P10xxvH6/rgMjiVCeCcdvRtV+sHiDaV4KRG8ODVnknpBVQaDK
LcCFSPTPkCnHCEKhCFWPCJDw1HhnMD2FSwnmtoBpRwqs5Qv2s6DYmQCgGT8xhvhClFgYk8nXxzpi
bCAcx6VFqAdLyfcn2xk+sHudBYAp65cgN4s87H/vG0+OflEUcjhFhInni0Rs6Dr/3dQ7yBjablic
F807ToLeycYn+7BfkbBFCibr+/gGesjvm7uXG2TSnBPUvy/gL1UFJaJGSLkmCkb1u2z7o1iU+mV7
vgAoSzU4R10lO3f5QnU47BN8cmqjHv71AWxX4gjz+/ntcYOgn+WOBgUvh0+kn5WZ1rt7t4Ob7zhx
ytUvG+tPsyVfkAxCc4CGbNQfPOtz9Wo3PMraDm98w4tj4vyWGfn0x/rJ2jeT67r+OnzpeI9g70Ik
s6ECm9Ws93mPSrtPEWBhkKdf3dXGifkMgPUXgWgBJpPs4XtXJtaUcimfnT1Kj3mGk8hhb9Xm7JGM
htoDBxwo9DAS6yAzxwteWIINqt9kct/spP+Wdv/5kM83QR1gl20GUrsggCUBrGnDrHc0k6Hq58ma
bq1PwXxPxZoqoMHg9mIYdmbbGPHn1rpHCC9Z6u82KxRhLxSz/j5qXcndzQbewcIWpU5A3DG2v9Fs
/Pfzg3uIJ/THtascSKlKhUXh6VgjldL1llWjbVoytTqbVWE91jfVPmev8mvd97NRfNg7LTymt10T
DAigh1m4dxok3kRYIWw8QVdXrIK9EjYrqS13Sz1P7xxHMMc06SEDPXaePspF3dotGXU+FcCdNOf2
8FXQkxwGBRRac7eN+lX4IIlEDftk26EWoN8kHFZGfg3bt+7WF0FixZ1MjhZSEFuaRIzJS58IvYqU
FpaR2jy8dqtHcN9Pu7515Qx0IJbM0z62DvNvCMxtvKpW+n3c9QxgPqd9WvDGVPF7/1XWNt1tjOb1
nlvH1toOpjtwStp4pKR94PcbacrDd7e19ZXA2SxSZ6fz5jqkTGMk2hAFwUV5hTrpcXXFKW7zmIzV
LZlsW2u0PvGbkLrs98GREdDFaaWKdNT00RJpNTIlf3WQfIhhVfuhE37UrA8nS2IlrpZ1HV10W73G
HRhUSHFQxlLdowQ+7Sx5ddkb9cG7kyOgQl4YV6x+qqFjzKUuo33ZGJf7L8dSWRyn/vWgPB23Ljw/
JcLBbcrJXjduyz0UvONSyuPr1lZ79og0RCavqMBCmLw49uZnxP+44d93CcSn68BcLv/97P70cYm1
BViBRngfC6D2tPjK/UP/cu2u7YI4IocBrKGNgX4jdzl7+xRz71bIa6+zajYIPkHyGNyLob972a7l
cenu+gb9LXaUHZuMIKL3FzdjOP/3JX7rUX98aWBVaGz1MG19v31/LM/trrnUmTQ8LeTJYFwip6lg
oYPnDXt+Ex6BYWxj9NLIHHTyOAZWZ6InsXdmS9BjZrzr1nvKv9nSytPGIqehZ59dcuoYEcs0/DM4
9iNaN6XfwAP595V/W8T/deVPJ6LtuVW000jlyn2sXV4/RHQxqx1dsMqRuSD+QLcOPrdyj0nl8xVC
lEUS7IjS4bdmz19OI9zpP77Gp9NIc9wfARyJrxGZSIU+p3N30Xk1Ss/BfnP1b2tEJSyhZ5gjlUMf
H82BAGW0PryRQPFa999fjvazW/nf63lq2N4vStdT83O7wGbNrnXuj+ulPrt9wSNEM4UtDQeG32Kx
uKK3/9TwpOETdc4b1CUcBJqA7BXu8nTEfPz9iILjiCftyuHvqyPg4GR+FdEA2iEBQxx7wJNRMkIh
Zv7DIjDR7EsCp4UDTGtNfitolL++5RhMebUGSDufO+6H0WOrnQYZEJjx7UvYInHWHt+u6WmmBA8X
w3KwZRu7xEe/MwCcDCZnn8yNuGB0H6phMx3ZfeaSyU3MmH4ptuTez1O6+Nr/7+KevvZur9x7ZUUx
MVqQEvZVpUND5JKV4zORciwAGylgBueTRZ4qK77CiysiyrbBjbwn6ooNHnxzSDF7M5l/EArpFuYg
5PARbjkQWJC7yA+SiUX42M6qVx2qiwgbHEN/JEFmM1rqK3g4zvH7JFWM0fleXSXeMqAETz7d8t8P
s3T7loPpxGgnFaqsHrmANsaal/d6zteClCctXV/y4s7XJyRkCbgRwTgx54gTQ30m/RUORLCHDOvM
nqu/ICq+BAvKh489Q4lPFa0AnETanAe6vIBmZlCgXypwMmSJocJi9OplDF4ZXqJAOrsdA80TDouh
mdOea6NP5h+G7i+2yQBMT+GezKEnUSEDQfYrM8oD5F/WiObvyf4y5JnikDQbvu0d0iVNErmIpQo4
AQQCK61/3Gj1Tlr3hhjeeHyocb3691v2U5Au1vf/u93PLV79Xt5wFXK7l1fYuiS1EOrDiRxvAe9V
Y8GIv4THtCK8GFsRAo7qk9rPp+4//TJNVEUR9HMx/P8Pnvzkg+gqjbh7uWwXBOK5R4jqD6SLMkMK
Wp2hCMDDF0GT3LzR7uHs3rjHMZqY5cB8uZPcIcKQjqHiaKhJaE+L2ByXc4qrC3mPpS3+/bV9+6Wf
LxYLGm1ajWPJ8PlrUy879Ux27S7Vdwv5lsHD8NrKktRoS7F59kfwTlTZ5B/yC3zU+vTLkQQJ9F++
LYzqKPQxJTLpeOp0anutl2nnHCgWwldi3V7uutlx5uQNG/kirm2jB3xd+rqODzFpAItDhD1p/IpK
hnXylNBmIJkI95Cf+ztTftk50uay2Po7HkeUZgyN5XkvPVMlMY7cxz00S/2IEav9xgwLN//tnSfe
r1wCh4xewDmZifc7xaQlpcN0SIicNrn7uL5Hk4YUFGwK6NwQLwEH6DikkqqyymKCSRPwd7BaaTNl
9svZweuG/guM5sCrf5lz/u+c+HzPVMISwPv0gHfoTyvb9nG9lOfr4LTor7dTxSWuK76Gt+UxPn2L
GNu3XXxb6u+7GJD+qkpopE327hDlk+btvSbk90b72TUZbo7+cLObHBctQVqkh+wTZVWIFtEh2kXA
AiDfzatYMcUikgqyPkD06WNs96Ac8Gcr7gGV4olUWkLAvnNR6KIgbCQYaGcDU/WJMovpaRH9cUGK
NgpQ30aMtP3Ol+c3bgnLnNuRGS5u3pYbVQYV4KpicuTQ3vdE8dOyQjLvd/qslQWeQtpVxAhW8Bgk
oj8Ru/D/RYwZDAgJElE9J6cU/kPaDLIzhCsmsu4Kn/WRCY8esg6hDdViBMhRAWdriBiSdw/lGeHS
BOAd7HvAgUwkttOdrEyhFlGnXbIPyxDFi71PO/vm60jresGZ1xK3BCtvabXIKRski0RlLVkoiQ1q
+echydviu2PYFsh0HDTkjATl+XmiTdW4ipBP0lCRp3qoTbnMQ9D+shA90S//12/Ad9aH4sFAXP12
P/5RTw76dbHftidReOznF81gRTwQME4c13o35xQC9O3wy8OJmeNv7/MfP/TpiMjxfavIbS1+6Clk
IsXqX5qUhcJC2F9Xc7ra+juS7+Vjrb+31mFZpowRzMa5GcudsT7ETCo39EMdYvBQFTCh99C3+vVK
si/0iTVEQ+neRUHM/MqXXwoat2cEcgNrR7TV2T3SziCX7G4vEMJ/N30JMTLkZOjTLGQ/Uuc0v8y3
wo9HBIkRkEKUlCCsifCrLoJCL1yCJ/RqjAWFPtDQLDAW3z1ryV3ngPac3bJhFzzxGO6t62cV/cpB
/lvl8ud9ezo8nS7lQa+V7/smWuRNKE4eChLxhjkIiXsG+wPtan7+rz2qH0nm300qDGX4xBnsjAYD
0QL446E5HQfykV89YYYQPWQa13vxSnyHH+UT/hG9kl9xTiIIUCRLzi4O6mvmPz0rJ6wDjfWcnrBb
u60z4D8EXgRnT/PRt5FCWSaI4O0+ZeFjfCIjXcSZF3T+m/Rqd3aGUkwjn/FO5dVSFlEU8b7j1LRo
/hUmUxN2x6E/oCPPOch8vWBZ7fmKvfNJ80N+U46TihxWiA50J3VEUReXhnGk+qSBhgP7GjKOGiN4
Q4oM/QkGRN+9oNjZIREmDdTOSfs9keAqT/BAk7KBkMCDnIi4+uIgIONDnL2BvfcgESIIVE2oVv7d
V6OGDvVh2eOjiNxOEepIcqdIhrVVYhBbtv/yQ/S2xSyjQ68/SkUmZmmDsncG1FukmlkDb8gi8pgS
AClZQiaux6I0O/JcUngRAoJ0lz/oYZOSQrnGaXqs4ccVcehFcgpOK52kBckchbiMUNVBDke6W1PT
6u6FzqbOiigJTWHIWzDOPRjEActAcljzNjL3oJ+MSpBeB1Hc2XiIAqAdo5EmWqyHPPWykrg8JrMo
IJGcM6uV6NFS3lK/kDQrJvnsutYOhy/7LqwgxOCNw06cWx5J62KOgQzKBbnDLzcR5QV5eAon0ZrC
ZvxABM5RFs3wiXWeP5/uuk6T62LDqo4VliuyyKkiYUzwrmZWlwoyJEYQ4s4eZhhS2/E6HMYzxbrS
3G7YeVOZRaAm+yWH3o5N2xSx0YTxUcCWzmE1YkIkJicnev47/h2hVxyxNJLiRcwZ1gn+XJHGQohg
sOXSSZK3hrH4txjobZJjSO7E60w0vJbqFBkn1FwPfOsi6Vz3+AYNKrn/BR+eGG1THXADRLY4UEsa
3G1A/q9zCBAOIz3v8VQXPoMrR2VTOtCEZ47LB6W6iHaOjJ9CiZWp0P8PImS+zCywr1noiZG5H8M3
wvCI4GNWzSdR+Z7qMUl8Tm3za7aJ+ooXo/aBfVNJIoh+q+LWGxKxqNJSpK2O/PrArawswkho2I8I
+5D5+VDMLUowGCcEGPB4aLa4QlJHTBxFRkJ6uL9Hnlz6nQ0XczxE8aPYIsJ2iKhxMOYo1BD+hwLE
0tiyQSdN6EuQbCqqW3FD2RL5nMVkcuHsveX+3gOd4aAIZwY8So55OSETh1ne8owqGX3IXZRnpNSL
ID4RQUhALZIjsX8Wi4JY5CEtjpOQJgXKixxncekMcGoJtqg2Lc3f9ri/bnF/LJFP3Y5j0ynKKR9R
fyUnkp7vhkLyLCYpHogCaUlm92MV/R6jj19aCcrPybuKIOD/FmdxZX8szserVAAX5ycrye1r+A7V
PiZtGQg8i8K8DreWjMQHtFAkvPNiEPogMZAwQJ69o8ua4xH2Q+GzTX4L8PhGCv2oSf+4sqeatCmu
/SIvuLLLVxX2E+FaU1kN7m85OGKjW+NR24Brf7ssz16P+eGBFa5lmljzm0YoJBuGpzpzzS01GU1i
SyZ4SdhUalSxBBXHeXJnl8+dzAbiwjtfxQC9o/2SlIowSySHrtLrMJUQqIu67zdBCzmEfytr/u/z
aU/HFKkG7lltaR/SiWNedzXkr9HyMsWxf0SYi0dHvhkJsj/C11CGlKxVHHWFJoL57unlKgbfr5yg
vkV41iBggDnbWu9l/HlkA6sBWNo7NiNtSXRwdHUZfLNd1FTFO+T1TBPHR3OfbDtTcStyqaTXzw0t
c/H9ZWm7oIQHJqsahxBlmFG8kM4dnvE8oRlR3I5hHuR2ZdalZCg5FUHG1MnG18UYjjmiBBeYD4zh
eXH3YYdY6YRokMkESZDrB3nRbF/M5gsSYAZBjv0KLRFpuHiawwcRz3CwqjB/K7wee6eonCqrIctc
nKzRkeIOYstx994rKl5vDllpcWKqAUXees+N6+YVkE/IvmoeKeR1FuwHtUbBDroLKpGemIMV5RPL
NGwFCJiUZa6QiMQDsQycB6k3SOW1tzHDyXHH7lfM9DPRjReikaukBSqBpyr6qJMRJiaxdhOfM7tx
1GGaa7Ahr+mqM+thsVqIAguF9UwR2x+BR4zu9+PN1aYfZEUdgdsMMrKIgf90OF4jr2Tou3lsGDJX
IDo5gL5Lzqo2SWEyFmBNDD4ON3p1/Y7hpMvI3AHVOE7WDAdBaUtmCjPlveXndCvRhu5zOa1A509X
gpKCjLEK3glUIfmIfrMcEn1Ium2vMrdhz6O2jQuLVg8OK96szSPIrU+r8SuWaLD9+axv0oRhbhrr
/hEpbnT52MdX5/EqyoA9iae1He9dgl4oobOVyBzTfZpxk9HVeIAZpr7eyAG0EzjS8kr0iqrp0Dl9
5Z7yujOPRyPt4eWPF5Ts449mOasQVPSBbg8soMZISlV0f6hfxxl7zsVOocE776rBEblYzNiBOEoS
0hLr5uoWagmfkbxYEWcMbNopXtkjaI3x2Gvjw3pLqprzJo393MuSDn2Bzj57pXBgFI8GY7g3Pty9
4F98NvTCe+yw+FLoUm3pb7f+R+hfXJKKG/5MemxcYZ9/fzN8xfc/vgr6X735kDbXjEKf5XCh2fj1
5wydksw42sSwuey4IKQ47Gv2I4dizZd5SBA0gs1Wo9E0owY5jzEMs5UTjGcTRIPsXiQ+3whAh3z6
jscXVBiDxeN6MMm9u80nAqBCo6d20rO1/9IQdo0HfuEO33b2xYhU6/rBJMzoE5B5STpkL/Fuxqno
tiqd+7Tw7jQkR075grgT54AV3AzVpYPKeB/ccyPavwkeJ9FSF3nAPXNJ24iBtjpR3hUdnYWQ2QDg
gu5dWJfVHZl264VTkXV34DxYWgjvEODhH6jm+vocihg4OvX06VEvlNQDNzfjwV3BaYDKk/NjUML7
5/FHKxpUlZjLa8Y+rebwcM3LjLrHwJE4epOM9U0gv6+fewc7OZLQ3S+T429W6Y/thyYW0W2s3Ygu
/7sxDtqulnrXQUurVzLK8eFzc8ac01rEZ3kIdgbG1b5PT7hFz60lwcMmvT4evPcsItNd4oE+zj5H
eAuGTRYeqdaIHpyj7lgevIIwsiq+WgSnWkPvrfVIXKbivbjflckvzbi/DsBV1OtgQ0gboaP+9DEq
eX+ra0YXImJ8aK/XA+PuP+zshQRL9oktbvIRRqHMz/CPMrIMlOBClVg7h2hoXNw2IPSMyK6+ceDX
embfbtBn31wmgsQ+YmxwJHEPI1GkwUoLOK3tcOiW+OQ0K59mDh7kCJqPuaFZ6eNzjUfzE80VvIqs
PxjsqOhbp8SlgBLPeQT8Dup50Ucjgp7NOqeDjK2GFgyVUHKMtj5eWLdl6gRpMJSDOmnQotwCYmp4
jTGvhA/RnTZ5CVCR5MkuKX2hNKbM43FqqYIVnknC7R18wuM7lSr6v/GQ0vCMrERIvz7oinKoZ2KO
tJgGy9D79y356zDpzzvyNDY8XrKb9pDkIt0r00Zz9WtwPbnXXrqld4IpmI5s9nGjOEXpkhF74Fxe
9g+jOfhVN20gbBXTmir06u3V1ZbeG8YCjJQfvXKiNb90Up/zk/93cP/j2XlqvFT76jpsLlQoS1zA
vPy6EeGFz3xU4gHnFcTcikGIwNVlRJxKVpautvhPhMwShD9MyFQo2VlwbCRwkKaDMjoEg1++zv5f
yqg+bygsJKLloNY8lVHt+VxUbdvfpqPFhRFJRoAVfhqKoxesBukFRioyvov975v4/fY/rQ4g/Qeq
AmoZGuozeKTLyvvg1p2Pi+30FKJCS9m56ROB6+510OfwdjczZc+ofdxt+lzPZ9sxRVWw4qrM0Ogm
MSLHRdqO0YIdSZIfvukOgpOeBxydsy/AfhI+LcnrU9p249K5vt6SjhmDRhGEmZNjbmZRNSp8rVZ3
MZuUQcimn8przWZZZCo/IK/NunvVREbhKqUg1a0jsqkqEq0QaMR+s67MjrG085vN4G9ylD+/m+f+
+3F7U1q53x4X/bC/2blLBMYkfZk6nxLzlcS2W83gERTUGmC3zvxK3hln7OBv1zgt7fSCkxxT9vdY
5fOqmdfP++Zj731sGYehvhVNqolk77Gp//umIlj6WZJz5SyV/4+y81pyG8u27RchAt68whL0nky+
MNISljAkAYJffwZ0Iu6RWBmZcbtLapXUqQQ3gG3WmnNMqNCwv5/L4OL1UR7zrqs2qCptkFIkblQn
R1iaoTkmZTvxSeFA8fjQZhl7rncOwTEB2xA006nlP0h8zdOguZJH2fnJEr3Z8BJSrw7uU30lDXS1
lxFext3KfG8O+rojP5pRaahltDiJMv6WPyWxAhOmgdu4WUSfnGPfkXAhzRgVkHU4A3AItLuXhJ0Y
dRRkao5CPao8lEOaoJiiy+A6pWkQXhfniYT4/bzR8Z9aa2EISc+K+5wNN/uUJmh7XuSAiv0O7sX4
NrVWCSDTKc2KblXkznFNnWatUt9/60KeuXpyG5CCnRVO+R6/RcP+2I3Gj5o2TtqL8/N9+EYNTUjc
/7sNKNz+XbNS/azdsvgUz5UV9Dn54ehbCTzo6kLhfRPtL0uVs8vLwyQjkV2x7hSBfHcuPPNHR7y6
RMyJtsJ+460BfsBeBdOySpWT3ms8aNnFUisb0F3FC0kGV7GSWGNEduz3zyMyxR3o8eP2pv8CnP6j
xHuaMPBuKEof4mmixXgqgpbHSrYSjRYeHeLFbZuCzHS0C5LWEvNIRd3u82XXVTZPgeCNJUccIxC5
rJsle+gT2SW7+0H6TH0DbcHPg/3fEBqNMj4MRwKLepqV8TTYURrflKrgwjRgf4mM2MtY3ba0Yld/
DD7U4O4UYRHjBm9rxb0EzQjjF0TH2W3SH7KUoEUDN+W0KHg7yj2V/3htttowXQtfX+jpPWF9XA5K
54Vprm8H01MZp+zXqIoh32YjguOH0IKzc0GVP/wF1PSnMfo86hit4HQBv0Wh81T3Lsjy0WJCJzfF
lFPrtj1ETrzIkCJPb37j3QM2xAUOws7WOFI1iZtNfnN64az476SCQFODM29pkiw/SxBT0cqFe2yU
G4Lp/EhiXw+ZKrhN4gPZLyG2EHyADzQ3n+lQDI+rCCN0odsCrYkt5lEs6mQcUMKSp/Kh2cdM/toc
Gx4GgDEplcSd6VsduIiBUJHwcg0ZACQYr6XgeR8Vmwax/CdBzpjq8UHXo+brRsGXq2DK1aYN+w67
T8bm9YBkUa3Rfge54MJpwBwyIxwbUGe+AB2yjBd8vbFkmR3JO2ab5S3tVyFxJ9p9ecVcKeztQanE
jsDsF/de4+ljkCMcknrUMVTBxdfxLXpVQ/pyo+PHcaX6CVgXtnezG9pt1jZpm5DeolImzQaXsHAv
YeMxFeNhZQp9VflwVPRk4udQ36KXc9XRi4D64Z4hsM+3La41TGdOsTXcchiHOcLxuexSvE0CWkWc
MPzyUwrJ2qgXZ6+eULId458naYKH9H4o6RlIsp1dB2Y3g8wc1oQAk0XnVbN49cBA8suE8N2+5e/H
4lm0WaOIFCKIbbOi17kIew2BhQrFg51BKmMfslXak5IH8vDnFx518DcPJLpgWRGxOsro5v6dXrNL
nPFiaCgIULEUI4mHUQoUlTRR35SHgjx+QEQ62bfCjSkhAGCd0enTwD/KRLP14j7KUVxyHXaCB15N
oa67esyv+6Pu8jUG4VC6c3y4J8onEzogN0c1XHJRFSaRCuA9mfFRvxhGVGXS4HwdGSitqRFDhqoC
OOKlRz7p9fW+jffa3b5Bvu/sHDMpS5fkJhhHJds4lJQlNV/renF9D6EDEd+6kAJjai65XbKtGDav
Z5yMmp3hGQZvMKWHirQTsSTiwIoyZvOV4h9ag0OhYHCcshywc8L6widP2IG9bzYj2d7K9ujqcIjF
bbECn8TmTPeFiL/BI5xAv+Dy+Pn2qP3oP09Zf9+dp+OB3ojl9Speis1pVI+jsRiUMxwKCxWL7Blt
Vz0jVjGbpTBUuRykCyUcmUnnU5PyTzPWaEqWgTLsTeFGsMI3aWE+6Ziil/XkvPk1tqlfHZ6uFou3
SJCGpUBu1J5OyfqxvAqKEhUbEqs+rRFZP8L7mWaMiW6rfc0/lSXgD112lW2e+NprDliFxfnj5zGT
vlGN/X0Vz6XUIlZI2ai4CmBgFAbpwj3eNDz/b/raGtabfg5IbePl5+/63ZLOK4STDvy1RZXgqWiv
JE0jpcfqvCn3vCXXsTihoEq0zvg6RpM3P+JLycbsGZE+CBNmwAgI0mNxYzs3vw97bwUdh9EVFob+
S1H/mxf8nwt7qunf87NknKzzeYMDlwjbMF5Fv26W/1D2n+48toPeTqhKf+DT/84iSmpa7aWWlXXf
rBlOcnvi+z6aNU9Vp6w0O9RfBpVdOnpXqL1QIYaopjx7CPTeFN9OYH6IXHK7YDtY1TbNui+LdwnH
xi9jYf732dBEvd/Q034WNaKH/73OPE6too2FZFNtFXRxE9VRTUc9aD4YtISQKnLVKR5BeioGCMlq
gCnlnNoslVqPfn94twZFcB2lMMkU1If1TPCkqSjYpzCl738PlYG4QZjIGbxnYIEQYfUaiYxDQHhU
vAZN4sS0v2Z5mBJOCbXv5IJUEsanVbxK39RpGUjzciJd7OiC+b3w7u8Zu8C7nQ1K3OfL5KDNf1Nx
qP1e899b9++QPD0f0iU2mzrSxJkJ+JhCG90HRobKZeedINLAZMD58hKRwCkMkttUxRlWjMvzQDkP
uiQQVbcRncT0Dck7SSMijaPXtOHo2qJ/ZWLFcHW2u9Kt6TfKTkET8eHGli9Q8GF/TqsSUc49uDY9
rJhI8v/vl1Lro4+QOBGNysP59Nnux9oU5FsrrPFz8lCKzmQyW2d+mAbB+wO1ZO6AKNhBe5p43tQZ
fBR4kCCQ/Fo+7Kfp5zG2YJKSUEFKBW/K02OXNyeNcKxoU49x5q3anenUHH6ZDL+qs9tu1YngHtE4
gEYnsPuLw+DpUCkrbVqFcUpeU8j0riJV6IMhFASYA3UE6+k9pWK8ig7V2+3oIMZXSFwbgj5tP2qE
f0tWr+NUXjYUi3O7kX47H39DLeilP4aFSExlfJWnwc2Phlq1xxIII5v2m7efnQYHi8Mvjbm98Q4O
Fz0XbuzMfZtcx4dZ5ITQeJ2zYS8F54JXY/S5PNkhFO/1abgG9TELl0vV9TycKN5xBF4qCwYeSkX4
AOUAloDkjO8OmONJ4NF59KgVcOL4DHZ8geQNlc/V18ndRobXl8+3xZvlrtiR2qsvRgZ32GoBBPPj
/ktcjPHN2yNxhjNUSSEMT31ebIyuy2Mhak7IWbCZOumGU5Fz8t46xxqjPur1vgFERSrdJTV0A2SO
gdQkP2TrreBWOBENpkmdTJA86GCpBbsupIrjfuawtA93/BVOSkFNd5shE499QVcorqVhz74/7mQ/
G6TU4QXYPCAiaT780b07cvDRcxGEX8pc35yftH8+69NWsUmN4lrnqbD+3yZEYfs9Lz4k1BY1cTCd
QkPyhyvcqz+/xd89aCzo5GCTM9Qn9PX34K+utHaJpXN3Te/sc1w5tR+yG59d9eFJFJAf5/Ak2FfI
KsiX+mTAyUlw66v78yXo/60rAn/56xKe1o3uHqdSc5SPPOujatv7SPPB4VDY+wxxDisbhmz7otMd
7Q/F63QjeCGO3f6PoLxWtm8DtaeXaeOpSl45I7PzofBsH/cooDv7Enkvuu+tBlTNR8dJ7W+BoMUz
95cD8DelFD4FnH/ixnVJB0n770Ce9DR/GGZ+Zw+JYQZOaHCBP1m9HTHqeGe9p7D4N5ClouEmL+JG
ecs/s9K7vhmOZTjtPNomO/HWb6mPVzc+OSo1Tq/b5+/Z5/VTTVAdTx5gPe6BMStqWo7NHLzlZ8wh
95cy768f5OlJFLIkK/SUJ3E0keBtvBwOk9FoBGxr2Ewie/AxGvm6M+s+1yhPb5vIDedjBxEekhFa
LVMJKW55smkjnp2B+8vTavxXQ/HvID9t2ZsEYkN+5toQlbXbzpvQarjZrutHib2+TTgnOE3IwQP6
lAsLbsReaWIOCxudF6vTtbRnyzi1l8igSjsIPaoo08QeirvN0PNEy34RFlPVH+r7qbgebpLhQ3e+
StVeDH4pBX2zodUU5neEesQHytazUO96ic5XTTke1+nXCOl0Yfcz+Lr4XJ/9MMhGO7bytFc8Z9V7
XK35YpUtVr8xl9Rv9mv/XMTTe3dML5FUH6M/g0mf0571iqs+3zYfrgsnn9xtQDGPqWq/5PSqvSmm
lBUUFH80Qs9NrfM05bHoRh/0rna/CnW+QSX9O0RPK+BdeJwyjRCAGdLBAxP5yxl+rYY4aK0ThLIu
Djo2eJIpHvByRXrLA/RgQfFpNiFE1iWvD4VvWibFJxGuJaRNDGI0cY6OLPoqXeZ6qV6GsmU3ZKty
ojLtCxq694pkqeC6F8K7OVZedIjf7Ws7KFNXwYj/eV0c9wVq4ChIGi/eqWCQvdsiHlz9KOAVbVrc
HFRsOXCjeehJr2gNRSJ27VTyDN1rf5lyvikv9EOkAI8huAEm+9PbcI2TW10ZSb9JMGgYzR/r2dpC
LeQsQ1RxCAA5gL/ep0N5tFpQyUen/MseUAKe8d/dF4Y38Eqi/AcO/3QNRno3jnVS5WuxebWE2Vnd
ENZ5bfaJ9nlURrXCcc062j0CpWHretHxScEAOaKqPK+7+0ZElNntsqayY5O1Od6J6eoBGKA68uNB
6e2Bjg2HX87uzRom0vYKstkkrzuMzRel2FSPpXydChg374u0mZrC5I5aoQhAcug7qiNaMTZOK+v0
UVrLnFKLJM3r20i8h7OimjfRq5W/XLNlVB4uYlBcyRTkIvuDCBhZcS+ZQyPb3OWlXL/Gj2FDSduI
xpL2EZ1eM5WLOn91+cc53uTdoUkoz/F77XmlQmjNCfMa6WQ9ajMDTfMlUGAzsFm8BymW8WybDsHJ
ioWv5Ps4Gwm3UYf64uG10DYfK7U/RTv5sEY5+8F+HukqSWhmKGU+hyWdCLgXsTFsi2NOBl33jLKH
rsWrMktvNKrOs+665HAOtBr+bmYfDxnpTCp6J7LNpYm5OJN63v/02F+yIXtifjOxAigf2aG+j7I1
X5NQnozcSvMJXp3G1rSs1mZCjuwsvXCCs+xSkTEAzxSBUiRFzvJFvi4r4mrOCa0BBVmVfzlN5Myj
VZ0v2R4L1QBPuNEG0nktiguLQmO2TAhBkRFgCTYeEvuyy4iMkQctMBiwvmVQs8ZX4aPdHevlUQwE
0A+Mb6N88P3jcpvAfDQnN7mwtWKhx4vj1T9aIyVbNreXvBg+VgpEK7bzqFlAT9OhQwguLiTW4oTf
Ra8ZK7bFob2LZwpPR19nwxQvY59HZ6EtZTT92ao5eZIeMkZ3XACaTyRlcg0KqacMnhOPny9HT9cW
jLaJ6ftMZLz/gBhpThtq8IqdpX72mO8rUWUbMssLl6FQ0NPdBg3nMvrm+NqRy5uOTPH2tr4YK914
yaylpOAQDmqcasnuVEwVaazjm6AFlphbHa1wG1SlU7Qud6o+2klrE0IQo5L1ynvkRh88tshu/yQd
cgLnO9SNfT7O2tblQqP7iGrkMRmInD0bnC/5lSfRXJHk01m7liGz2hWDga99YhJjZ5HIq/rx+VMR
Dt15dAKzzMEdkRRlc6Wwu+5gJIemWpTW6+X+oKmhwwbjVD/O9vVYgEQ7RcFWj80JCZ58oqYaXJCt
OsTkPj4rEtK3xiKb1ofrzb1RVyaVHAlC7IpE5wC9Qtk8qLrhJZkfT7xvmw51Lfk/bP/L8REBtQXx
Xfg8dYilLl6EHE95Bf+U0r2ik69NUbzfCMON/bhdSKQylG4DXqT02fmzZJyQ9bDNzytSG1yytFsM
f+RivR63he6YH3eKSl9qhBMTKycajrCDuIwOPA+zt6TeKW/9uL9FF0e+DVRaiKiRI34xMIBAIKRC
vCMPTtJYNmC2zHJjrIlOcx/zR1Xr5cVrrQ4sZVA2F0hAtABUWrfAN2giwM1OkFUMDerFfqlc7Ws5
vHRBWuO5T+e1MMr0yYnKhZ+0nzF+wmPyrlc3W0cqgqQWigeYmEObvzflPrYANsHsAmCajaw64P+j
9cXUlobC4HpxhCjzuvT9Ru9OTJFQZe9Xol2mhvL6abFtpWNh+sdkK7brRoME9Fg28kaLZ73P6IGM
rnBZYNF8XafcHXpsX1m5szZnefA4b1t9EN0gCSzKzjvqpJZMCmKxQ0nnW+WIxs7bjF9RgQ/w6KeG
dwOzClrS2CYAsG8emAcc5tGUKYKB1aYme3lq6AQEMt3kNG+IfY4I/wMU9MZP6s3uY1CwccVvF0pE
RbNDxGEtzLdkAJjTPR3ufxwpgl2C9akk/965Qj0qhKXe7TsK0gUUkpYYk3GTh5bAbkgCTpNgyNak
jWp9FdIoaz4el3kJtVY4nIn+JgqFxWYJSSBuhx0G5Pv0htUF3Vs3SLua9/wgntzzY3AD9jpJX+qt
hPjHz+Zd5z3G8OgDKDU6GWSdI0MXoLu0kh62RIcEUHbmRrzOkqtWIdvS7oPPZ0jDlreMhRTwhdLZ
xNMe21XKvDTOheEVSPFpctunob6qO1u6vFngmlv3Sq6tinj9Pc38NETDpkjrLp+Z5YQ/N1mCrYkM
hRhN7y3MqPhfneQ84DpKadHBic9sQx1K5D2eRyIgd1iJ8Ug77qNdPlaBsmyJBNs1O215kSn4yMJ7
ac2PRiAphxuTdJ3ub2f4EqNE3Jw5SubLVKKTTuncjgARElR9fq04V+demTgXeCXS4kFjw/o6ir6O
Oxdrz2nIAbTdy4jvTSL+xm1rJ2B4UHlB2kmnZUObj+cUOr04qx7T6I3F5zo8MvPzbvJaPeBKCNkk
T0a8ayKHp3Yr3pg6L+nk1pjggfY5XRbyBu279lokX2kzUy8HEfACLTto2dDQEeapdieNDG3SESyu
YESXYMxGQxUL0tVpTU9BVqDsOqGv2kUIXO9JZYt34uKv88xcN0fnGE3rm38VEWDcfLMZJI/3CpUx
wRvtOiXuiepTgkGASUed1lh5CWypxqnyIaDsyQeiOtdglD4iP0+mpRY8btO2XVTG+HJ7kc7hpQ0F
y5VhnIYKkCDSYhney+iGhg6kRQH5xTfjqX6ftvcpocd8XZq4TbGTcN8cOHF2tJ6u6CHbQwLryMDa
enIzMgQor0SuWk4uGo38c3BMfNKQBcQITIiYSWhfIyx52JhMLbi/ZEB0roT94mE3d++RDdM9hWdw
TiiBYdGiWAURn4/O8LbE8SMaJo2bwoqPWS9nFa8tvSMS0JiQbJYofVjpPloL1zo72YKHfH7LfLKX
hXyQo2Mem+mh0IA5OWoGM92Lj5sLixqBvtqgUQIRUMUiRxTdX6LXQQ2BegX8y+p/R0ccun0cVMnh
8vtHmDLyyc9S2B4OAxHvYilId/f7EDTsfcaG8QEVfUwDHmeKj3QsZWGcsmeB7xye3i8f9237HhWu
ors5bkLIQwipZ6exTFrV2ZZhKY3UmbonfueyvlhhUU8SglLbUKyDC/I4aA6Je6YZrkwbyTcP8Reb
IZb2Kvcs/J44Wppt17n1u4D2D59VSQUAyxbU6nPQgNY5z0A8We4VkhPaWkw9zHRiX6vpq+zxLrrh
Gb/tJLbRy0fldKuW1KpxtGRSuIyFPi5AqZyidkuElweeE7qh9TA+2zHCzwE0rNPefBGLAK0cnuzz
KUiQUbLQNG5zCa2UBGe6hXYtugKbjln9Is4bJAaCHZ9CI/Gjm2eyDkthPevfdioY1iwmceAxE6ji
J7sHQeB3enygVG5+cfyM9YFoTVohuAEivy4tk6osMo3m9UaO7GVdaWMhGyiw2pF8wiaAeCTPi4ot
qEc/kkXG7PxU3CXA3y9uhcFr+fgivtZXUb5q4+I0Esi1qL2jOoBiirmKxueifVNepBWkeAxmusLe
o/26EHCgS9NCG1y7iUIJMHu1Ho5CZpJ8KJtxc5qZ0VhuAoUpANl+5GnypI1GBqo7TV0ck6ViOVk+
tHS/pDvfOFSMNd3X5BuVNSo66qKgoCoHdT09XSYKISYXv4+Wq05vieWkx7cy2gsC9Dkjcm6coB7U
eQ0W7MdOyHZ3JAvYE3IQYtBp/AvO/tQ1EE6d12WNe+AS9K/ayyW8yU6P/Y36pOqIXdQrWuhhuVQ+
edpqfZXdnfQ8uZ5WArqo+zq9f1bYBmDgP9aXB+DDcY15GqaC+noUHIUHPwp1a3Fh846M7hRcs7CM
J92KB4U36z45xb4sOdLd4d0X9zQnSJ4YK60Xfbb7C2q4rSRNWhZ5Sx/J1Tpi02k4qcx7IrREK7T+
rvZIgRiPx9PxtP9nOB16Q2foDIaD/j8u1ZdF+gdDuGVb7LCNx57Rl8VZOAOwHDZlQwo9Kf+9IW5O
7Y/tYOEuvhYYug8wA3seoAP7vm9r461b9ZjcHQgOZ4zn1Nu9eJ7jOKvVwBkMWvuLM5UtUD3W2dBO
jvn8nmwfQAm0dFpXY6NwrPiL1F1ai3egVLWxE+t11r2Wp734eYL/L+7qI3eQ1+VeO1bF1ELcctYa
yEp7lMP5hk2CPUJhvN7NqUw1Ow4v/MOrgNLWdA36ENnumK2E+7ygYZaXmCha6vLdS2T4ujWIpPAY
IbV415XwfPxSiaM/avuruRGTySlaPNYxWT3mPlYWHG7Rv9qmSbhLzQJzWWjXoZYtdLCVGd8nUbBn
sZ8WEqrZxOllaPI12CpcHWFe9uOi2i16tAfgi+tSTdkkK0wTRlCggs3YmggxcvIeAMT0UjRM4BaX
2lC05nShnDhbnbZadBDjdXEGhyGhAitFN+7GOV6AsMKeJ9iAAStOjOodyVlPpOKrz+zoZb7gli6k
9D2+opJLSlvgTRKS+e2+le/bBn5OHBFpwlnT3D/ahVBsWnJ86jdDG2cwCHDX1Cf+Sm1pCe9xvavj
DwBLj/tCiUfmZSSnazGZNWagNNPmGlbmqpMWp/NnQeWBaoOcLO75LGteyJPOi8G9HV2aD4lQgOps
F7e5ANxAYsoZSs0uub1cxX1DarZyOUTaqmrmJli9dlHUqysfRDt9GqfPqLCNZiRmX8f7sqY5/XP1
/L8daKRORCKrOrsUDfHTv2Xnurrfq0uSGrP49soZ5tguGnwA4uHXjLe+3vbUZgMur/YZoRqweeup
Hnd7tJHZXWpxVqOLIo1UOU2kep7l9lel/tL40b8rKqEN7fuLKohw9elDmeK9FMtHEm844PIsIuBT
qSTsotdseVqrHzHCX1zGgerApLyGJhtbpPSZ7KWpVy9TTieePtamHKhvLqe7o5+vbyG7r2wnE+3j
WRt29uyoz6OEYK1JhLkIzUK/8LodgrXTQJjzfBGLSUfww1rgymivdt+xXpYToncJkqtdVrGznRDn
M7/2Vqmf76ny3U0la7bn6OH+J3Dx35t6vtwvnXauhPXpq94TE4Wf43CIXOSvS4G+3iwfhmH4efQD
eyz6u9b3hrhOXrjvNkW+G5bGn6/nG/ihJpmWYUoG4m/oFX0H568m0VHLoi5v79JaGFBLn8ze7vYS
BDe9wmlN82/wW+iu/F1LSIJoYpLJqaP4eOrplmZ7VVpToz7OtyOKZVYF4RIRs8O3HJ4ceADRYvDx
8fPH/NNUfXrEFYlvC2ZRoaBpPD3ieWndb3cruc84vOhSoLPIYJf+wOPLHmkvLslPG2r+VfGUN5wU
H7QRralAaQ0lFHXl9W2vZ44FKeHr+np6QSV88pWttpUJMMazkUy65c/Xq/a11Z+ut3+N/rott0SJ
JKNllKLxfi86+pA+GYa6ZlYMZ+HVpoVosyBQKfDD9/nYhKjwWsynypeH7zim7yEPOizNi8T5ZSC/
CWWkMP1/A/nsFBCrznwkjUkmBSmMeAQTEoFAkEijcBk0TmbvLuOX83KY00XGT55NKJz/+tD+mSR+
GB3zqY91BKR9qs96/wzlgEcOh2a+TvzZ24z3vQ/DgPR0D8OlgtsCi5kUjL3HV2l7+JRpbY86e/Sl
LulqYb4DIPwr4uqbKe6fIerv7V/3TuKFKwqJ3JRR58Sveza6H7PwtIBtn5Lyx3M+7M3dPea9G3zp
u9TFkjz6DSoqif0g/HeQWD9ktBM64IqnyzhV1eNcVkB6I4fMjbBZnWDCHCRrhlAl+bivb4fiFN6z
XpMqYdWTnDMkg1F3XD5uc5Owxje9CY+4JtBbKRFQOzosrQ/hjIJN51dHOw8fCypf/JlFIoWO6I+A
I1fjkOLd9jjZOfnDhOBwboyFy0hKHKoD7ZpGKYYgHS8RoWiYKgMdKaEfi253oa5f+FiQvhATuuWh
BjkxoKiEYL5WXfLekLXyr9QYq6NzeriVMrNEP/mMJqkSUia+v5Tk07d2vT/hVeIEtIYm86asf341
vzF792/A/43r0wqW3B+RET8uwnpWeQbuPYFdjh3to3kEL6e3zWbuMfy8Q/jT3d1rBrKBYRlYw+uh
z/wS8OKCn8Hz+ZvOQPv2hisqPh4gROi0n5p+QOGVKFLuf2ZWdVjZh3RA4ZdoF3u9xBbTt/9QoC/W
Fm34E380o8GLwjFYn4k3XH7aLyWCqfajV3+Y5A4BhMiv/boDfdhR5ttfO0zSf3WPbGrQPJr8D81f
42nt6S55md47XpRt79OHx/GCNAB0Pd2Gzjm9JiSkPHz6Ho1bwuMi+rGyJ+LkjTP/IfIpMu8S903H
iUPcxpYzHn9HOc5we6CK76nESOlCO4BrgK9hTzQbs1N6w9S2uw7fpYhfjOdz2/cVanUA1oZnD0n0
4GsRbb4cZ45BjsAVG6vwedijJo95z3pVxxh8+wGSXcwgDvZL6hscZH55xP67Ift3YNR/X105Pqo3
6Wg0m3xbbNOvY0AFH/TX13lsLvQFWUhDYWa9Gzjz37Hc2/dFfoZHay1Ak63NcbwWDiRL480nY2yo
7qORuWzzXzYO36zj/17j0/TSauZZg7bQbNCXTDVgL1i9vSMJegrAdGlBuuVIwjfVhrIrTuVJTfVq
mu1/Hii5f9f+neP+vYind/Eiq0fNMPsnqEfc0zxiiw5EXfXW4SdLEeG/sxzNNehv0GAqh47pZKt7
SvjzZfxRK/10GU9vnmV11SXP+stowYac9zdAMvGy80TAXHVYr4lGfb3OWbLDctZOHpDa08UD71YY
2qxKU+tTHl9RK/QADeQtsf0q+i9ES72aMxNrxfQ2ft2sFouF+4tWQf7vLuPf4XvaFUkEU7Rin/DV
gypjxKdvHFuZJkJ1Pt+JPiJbn5M1co8b5+9fxqx/hv8zZpou6+hJZTagTy///VgpeWKhk7j6o4m8
RaNg2b2NVnQu02opb0tAQPmC44C37gfsMlkKWC1g4DhIOzawUKgiTKmsvIJctBGpURmfvCjBiwSV
XbYr0AHuYECB4eZ8bM3l9lca1Dctegbvrw/w9JKmlSGIWktE4XFyDsGrmoFrrHAcTJr3K7jnSb2n
JDRV3k1+VfvSfAvtbF54YtAnwqLsJPPWJA2XUK8AlfWYRVna3/f6RLM5glCadyXfN/bIPidMRZCO
6La5IsZMW/ZJEEiAuBEDRKbwiThg6shEYEnDmATQaAJ5mq86jpXlY8lZibKRise/A2dovZCe6ekf
6I8IA/xjOiL40iPWzBbdV2NSYojTJioY/atDcCAhemKYTE0wXfqsImgQpunaXHYjaAQjwf81nufb
1/mvIX2aU06Vci3ahsCzGp5TfLEPFdN4NazYxkXTE+vTfVsDJPr5SfzzpD0/iQbLpQHrUCKf7OlJ
1IvuZpU1sVXb/ezT90emQ81pf5jNfP+AyojXdvx2sd9mEFzIpBhN3NksdDm7HCaRg6bn5HFWc7zh
cKzbYw8u32vjvcBP8jZDWhqQBYYQIJzhcOW8DrY/X/o3/hcTQuT/XfrTM6gk6ukuFUUBi9qTc/DX
TkmZKcVC4hNyYGUuhMgS8JU+oQL/8/dW+mH5adiebpbUnZoo0hm23N7qNKixMbIbn0n2WuoHi5lN
tr2XGs2pzEyyutmc7iLb/fkqpO8eGcNEpmywrSba6WkFOJ9STa1K/U+i0zD7kPsUjQp6q3y0pxje
y9ezF9m/DPs37nMi6TFXSr1pwxCfLa5WezStqihuGxyVVYBH963vOXsWzOcrOwbyQNg1NBtV5Azm
amMoSj2CzRlR3yop6o6yX3xQf/byT/firwtCfsa9+uvIIWateG7xzq1V5hJFduHNs2UikIPJfB0R
SK6Pu71JV49XXqP/Oqh8ui/oaoXRLzdE/qbC8/fg/O+55O9rud5PeRFF/Tb06j6IRO9JVHd+nGg5
ktd4mIXQ0EhuBzw2FByODJ9M6u0LZXsm+/n8vQ+0fg9nbOjWob0M3uErL+kle5+cU2yOmdjsOO4O
z3y2C0AelNDvSz+2P8+D953H8BNy0kPQdkBO5rtgyfLBCzoOlhLb3YfzHqzBDYdzGMD2i70krQLv
dOS/B2PTd17mwXI204eHdSg47zsLodULSSQn+wACNZz4a9PtCcHvy56XQ7hrsJtqzjhzAT0dkIzZ
sxDi/BoTgBvgjMTXyYmH5AKycIjJJkMUtjWu6x7bxg8c5ZcRtEoiO96yoC9vT9DozQBkLPAqBiV/
izf8Kv98teZGk9HWJ87W3xcUs6PhivCbvljOsqIhj07BpyHE8lPb9AxKqDas8m236IK+sH5zFg4R
FgY7YBX52G76yxT6R4720/P3NIVGqa6mokTcGRtBz5zLITFm/mCVBVr4y7v3jU3p38fracrL46oV
HsWxnNfSl5aYtkLPvKyGDwXcm7mlHePVyqarJhFOf5Kb9FJwOmyVP0878jdHl39euKfJL72Z1Q2S
grU28SaoCyqZp4c9uy0qJ4TRmqO2pO/3VcPNKe3HhhyX5c8X8A3P899heJr3quJWGNqJC0hCgLtT
8WLfDreTk07eg/hFlu37lPbOfeoUI+u3m/3f+gbfunctUb5jELSnz55I1vmaCbK1zsa9Vhf0yGPQ
g1DUPk8Pp4p7Wl/mNRAmSmM/f+rv1hzclqalsWFkY//nz/+aW4S4vatCXcnrrQu62V+vS6h8sf95
2sxvL/Pb++k43CnB1Xs5T+kyaSEEOKSijVsr9DimPCi/XJDaP21PD/4/F/T0NMrR6WzkTSmv468b
7aqTSwrrLFmL8LpkZ1Y57KVT4nHNk5ePq718dd4FT+gLLfocPapoAw07u0GvqR5CDc1tWRlIMAQ8
7AknfJO/rBN/bs1Pl/t06+S8OGp6W8ebLuBcfd4neBo3JkhNXJJQywgAB7DV7AA4kzB0BZZ5duv/
Iey8ltvWsi36RahCDq9EYpaoLL2gLMkGQOQcvr4H1FW3bUpX6qruhz4+Jomw99przTkmvyI+LHmm
4geknQytQ3CtocXzwrNjOjpbDbPl+Xf9gRFiPjbsQohQImcGT6LlVt3W90KPmvv7Z0H63Emnj/7X
s3DxBihmnGXheZbunKeDJ7qbs3dDY5T+5/bP6YdF58fn7uKAl/fzWBYaXfuHp+HhJd4tEFQAf4J9
c7U0GtPVvjftPe5otPH+sLpdp+56/T5f/+SI+uLQYeGGAphCzipufOOi89n1et1XsTxcGW/hg8gC
P9xrTrie7oubGWAUQ0FlSdCwh9qRAarWTnedut0rQhGm2j4hnr5x9/19+MLe8u9XWg6Zf72TpZzz
fbImZSkUX6K76H34E/7SriZ3EbKZm7JedTh6ilUCs5z0rHzbvMav33+HLxIP+A46eZuwtzWcGhfP
QsgpVivE2bhLU/sBB8nr60xTOjvIDEHdzSJ1f+s8fQk7cLdLT2tdHtiJ2UHVefVOdfb91/k0VAGU
oBEWIgKFIJsWEfe/l0QfJb2pg6w6sVJFEU1QrXBIB7ZVJsc5vDilUu/menQrTdj0zDSrfticsVY0
2BjUs4JKCAtlCh5tUZvNqPm+/3765ap18f30i6comgZRE0qzOMXiRkUkVmqlWwW3uBUQ9SjJfXAG
62TUqykj9YczYDgjAYSdi+Kg6mmqZrNtWa9yF/mGyJ8aX/LeFalsCyRbXSO5sbJMmOWjSS5ewqw3
37fivVizNlbgyEg/SFp6xELoTWrkjGhTku45nM62pO0K1VqFUnLThXhEa0IKunarlJxlQphXCAE7
GNWVsdI6Cwk862WhAiCgMETFn2mDP6nGixg4MpQWLdQ3RTFftWlz7BnZ/nANLxb+/15Cuq0muTWE
hl0MaMQoGUpJ4Rbr+k6dT8JAFt79KP30JF0esi4+Rr0o7OMwG6RsEKtTeIZ13CPHKoFtCxlCOZM2
OA2/qV6n3eDlGQt4GrsGumZzfvv+x34yDi1f4yMATDXJfCdS8t8HOo3zZKhSuT5NrvIWHzu6E8Eh
dmnAd0vop26Tyi0tJLs/yhp60x+AJMh9X2pU9U7yWvBk/5bvqrdQsdEFIUZcRDP1ku2lgff+0/8J
bjmY9A/9UeKM8Ae2HZqppnTr4Ycn/zO34eKXXFYQ5zYr5kRCbpkAmc99DdC1ijbN6dGYgrcAY0Nh
X9oRCpCYkcRKy2zZdIralsyVqDlq50S6PyJO1PyRkQhTCLCHhMNoDjelq1DUO2dm1OkxFO0hd5hv
K/zlkKoj5NZuY3IBnJ7+FFss/PNqVUJ7KWx5WFWck1tbj52aYObeBcMzo4bB/TJ4WrsrLa+EbZHa
5m0qHXoUpAilOGsa64RUyEOlbebEQXkz0K827Cmxi2pbjxuBr0UMbe7qrcuJ2HoIkn0O5Bhace6G
vX3mH9I4s6vbCOnFM3ikkfnJ2Y1LN0ft9diDRlrSW0vGOcqK8Ur1yMDcfA1jP50cXeO07bTJqgL7
PztR70SnWt4YD6ni6RKv7LqQ3Q8ntv/983hZgS43kWwb05IX2YL5cRz5e8sJgkxQ0yY/1fHNiOR4
0EAuRjcp+QLym6j8FID3AfP4u2z6+DxDApFGp5Jt5uItTLRBotSOihPVJP73oPJqJHqprZIPlxBp
6/TCYc48y/IihooT6j2nAvB3dlG2S1sMxTl4v9gbaq75toaaAYOZf+mmol1hrCThh7VJWba7T9+X
KZCpyjS0rMuHXBErIWI9LU4ZhEV5X1d3wXljgUgydwVaQN3Lib0tSDrxzgS+Rjg2CF+2z8p2Npcp
dznZCJrHyc5aR4LwXdmN4gh0OBJb6F3uLF+6Jdm14IFfZkTTT/yOT+fJjwsODmOBwinkx1zs5/U0
GpEeVIiirVe8rSjAnyujd8y29axgJwtEWorreJw2RYNIdJjd75+vTxENy+dj9lSlxQav6OJFvVeU
cdz2OeGGdHSfrCeFoIv0UAx2y+r1wHujvmLxSEyvRnXnff/Z2lIvXd68vz/7oik/TJORtkyQT7oP
nz9doSuD0DXvjPAYpn4Ergz/g7nBbAobj5zsTOQ84Z2hxQPqTsg3sdGwX5db5aS5Jt7i3Ea4WcEZ
RWSPJthaBRzaUMjSWADfozs5+HCwpUgreShU24JHnfq4T6P4TxGt+mf1pYVe/MMb/ElH8HGFURyR
Nre8yh+zwb9eYflcFHmf8UpNf6YHgmTOhLcRXDsSb++35TrX/UD2aiJuJnQ+pPQkmKfrDdp9RzIe
M4PUb19KHgJymXEKophU14nsipQQ79/fjuVOX9wNvqCuiaiV+Jbmcrf++p6lFWddmevgjtSbpODM
BDAG+SUizSL4abP/4rVFhWNIsrjkbAI2+vezCJqez3VFTREROgw3SVwUA9jnEHwLD5KOWhh95RQe
A9MbcxwSlZtoeDXOb031w+351Fjm9rDYmehzOGpI1geP66+f3dR1THHLhq+etwVx8OrOjDRXXjbK
eS2+FQDM2A8Jfc6QDf54Ib5Y3w3wE+pigMSCqF6UG506ZkVriMWpRlXALm1MR73d5wlCmOllwBCG
aai4s8Zfk/Jb6YCOSo6o7oXkus1/TdO7ND19/xB8Um19XA6VwmfZAjSOX//eGUz0iXG25PIUZ64q
HibhOgyOEwRqCxX6UUVFC6fYXJmVrQNnTW5ligsQSGQzDzanZN5BE508qoluW1k4ytiNM3JUbXh6
TeR3syfHN/DfJwSJOIn4w6hdv/8J+hfLiqFrlmkhgZLok188yGNZmpoUSrh2MBQyfEJytctuMiAR
qM+guIAfNTh0uEq8JzK0yPwzadKTy0iBVxCYumk6sux3o9MhzeWXs5qMdjdtwbR0ktejTZUfxXxf
STusDkmE5tKHrxSrRJBVMnX6kvKs7ZUCVIy6Au19nc5289YjBd8Eb1O7FoONbL01zV2oOEpoZ6WT
zA7i1e8vwyfNwced1AENKRpBTYgQ/72TSWtYjYqY9XTmUGp1rhJ4vXkK8qss2lk4L6UUBejq+w/9
6r3Wl9kSHUGgKpdrnTVavVgEXXMKTRtFY5aKTis/tWX+w+cs68PlWvX351wc6+J00odQmJsTAa6g
8DPtzrKeQ3L25lPeP3//mzjJfvVprAyLc5iX4kN/9NcSkVnxcizq2SO7FeHperaVczdtkF/iZpM6
QGB/cNhYxboy91aJJ22HeU8K7gYm4NV2yh56ilZWEMhyAX/MmX4rNdXqKgacXN7o6KNA0pMeU7mt
5ieWKzMPrvajcZVk66T0hepKG7DP7Ize16bHOdm3uhskHBoPRfk7Eq7SaG8A0QrfhmAv3am0xcWb
styY2jHGINEfmVBM+HwI+9X9sF7J5S6QwWE8aM3h/DyTlBc95cihZn8a1kNy5C8opLVoOp3umcR0
jzb4QIb6N7K5M5Hdg2vrXIlYz9SRQ2dOnZy/kwNpc5VAfejXITBnR8Gb1mIme4nKTS679AGx2QHZ
mhEEZW5t2XJqF+C+AXKTL2yscZCFmhs86toLAuUSUq4Gb8jrib2qbA1jGaiwggfYBb4pTO5gbubG
i6FG4dDRN2W6w7GuPlqxmxT4UTgx7FTN78hjZs+faTds5MBvs8eaSE7V1mnXgDEfnLOASW/dKttK
ue5B5mqLW6cMb1HR6slVX3oJ8eTVr4qYofqYUvDrzKO9rnXV6i7hNc7uMtnOhmtZdkP+fPogxetY
Y2nA+Gk3s6c3m+yNNkwO4syhfO850hYOCNThdTbdNtrK2UmZtrXpjmzu+kG4FkY/fxmwu4jOXPF4
EWfPStziDc/3k3mbY3KjGJt8WWBtux37gzo+iOldO22LwPn+wf8EqlhWEIOpHyRSXYHfc7EXVME8
VWM8Vae6ph6I5PqxqwbPy7DWySGxoLHq9x0BkIO1TlDZt6myqaznSsIzLMxOj4G25lhQC7EvipvW
PLXYxbNwKW1WXdfhExBuglraWhV3uK5/M+N1Ywo0s+FEgVSvD1ALBJ5YXwXBVRuP7hQkTt6VXkvY
EWqvjEkVxzYiu1diw+gXGV46wkKsZqcxEKD00vXi54ItFS5gxvOL0h1HiZ5UAzmoVtxK+WOhmTHJ
IpbwUOcGJLjYn3PD7bGDSPxkKVMOUknK5Pw2hPprMnghJuWaZkSv/4hL+qJVBRhOVLVl3KEhU/93
vZ5kfZDKOStPivqGH33Ob5R+sXFg1poCT672QzjtTWpGLE95RcfpSfpp+f4kdVruOEsccm1Fprl4
qVOTDSwMklk3p4ogE3z+HT66wrJLPEC4bEVBdJvMcEuQffpItiFKGn0ippisEQXHa/LC1pKkid8h
nBRzCfYiWXTQyaTI+GGT176qVi1S5GVOxrCXL9tFUlYDamuy5tQE8DLSwTMD2Uny0BOyuzBE2qMR
6JUT7JoabnRWvd54YZizKzqgqRwFFPW1DlIvMK8blT8ktliyCZCIQP5Wq6nN4SfEK0N/y/Ejhb86
Wb/tTH86v+Rm55RsA2G4VWCVTfK7bL3qBVsQzcwCZ2CI1l4bfgmzeRobylYpvsERj3XEOxeNU7S/
uETtWN9iWDkreI3GwZ7D94gLJOU/1bZfFXMfEDtLRnxIRXfxSBXVEMbzWHPAgqgNlHMPMZ99iHDJ
3LbQECpO3HpUdhKmwe3IOmU3z9NT9Cd84S3T0apKHo5AzvBVuYpSPyg2Y3kjGNdZt5PVdUOSj4Xk
DYrkj4WEdCnx5En8+6tby/3/a88VtKLtzvVIH24E+DoRu4dAXSJSC346fX5hZwa7GfrBOd9/v+p9
sdnzwZpIPxv4LqXTvx9cymI+inNXn0pjI6ZuvHyG6HMK0sr78Cc93Venj78/7ZPIPO5bnTKiXgqm
bt6kFKEqlfaRnNRVvK/L2ubXDo8NaHEz+qGw+X8ej//7qeZFFTVlkzpICStO/6bcNhjaJh+zcGPZ
EuwX01VDp39oDzIzM/JNYRiWnogIVfb6Yjt1nEW3GTkQxLPs6oYNweewmDS2BgGFLW6+ybvNLD4A
zRAEv02upfKHGvCTIObjETGAVC3tk0Wm/O+dkmJjHsa0LE5ldFNr+P+cbNyo+c2obKL8z1naFCR7
OfpaRg7SO213FSc/TBm/fFb++gYXG2Q/d1Pa4rdaHlKh9XlcZIogtVkF5NP99GB+Gv18/F5WZ3I5
RJMK+6I3N0qZJs7CUJ7qZhvJdDNWMhQ/1WaUwj2baIBCDzo7CZvGQyAfW3L1UOETtkIi12DXf5gM
tOImJDeegK6OfJeWG4pEWvVnwzcZJmPqFnc/LNT/FZVd1OqmxAKt6aLMgf/jNv79JnPWkJReyE/l
E5XUUf9t6ghlzkTxxEiKlBNkuxXxiTAgvUi2O7+96l6QNsm/DDxnT81DfBNsjY+sxPMtiYlOet38
kpH+XeOPhbEvrYn6pvvuVVvh1VhLpJZoDEnp8znIgdx5l14ZBD8S+YVoffD72whX8a46ki4Lk/BF
JX0KyWTtWIt2HJmNaHsIivJmE8xrwfQh3dM+dGfS4tDfLCocHYh8iTga8zt+LXC6JNwRS0igkXmL
sRT+Z3YAP7AFCLId78tTd9UfVZTcmGmGq+yaYVMDYceT/N+kPGEtGPblMT/SSSfr6AyLP98mV/FV
e9DJQBrejV9L5UvBxKn6fai3wx2I9/qm3spnb7olM2ctoNrOyR45n0CY3Ou7citTZTnUoArqdwQZ
8JJFht+gTtbVoyV5Py7Wn1Riy5NJPAJ7zPJYKh/Q+L9ucZVYgpmJQb6sYjPXpmgFP1Oe4qEAwXWW
rgrjfEqqxlUaaoFZeFIa6dfc2FMz4DC/kqpdr5ETQx1niNNBDiQ3n4Z41RaLA1BfSxrRjmRmFf3o
9JhUZSYVAuep79d97asdR1pIZlRApmnKFy9zbdbTMAtJcWo7O0GzDFmToUjjJONBTtzlGBPuz6Iz
cHTJnIKsPZICUYAP1xWxXwti+jWUnib1FkUiPI1Z8jN1H4y7Sro+ypqrWl5+mkefBlakY2i2NfKh
423MjUr3ybwbiajBwJwdimLN0SAi/UY7iupGhCOQb77/qR8/5dMr+ddPvdhcTSoT3WxoSWLrbBDJ
IeQDeU6cqMXQlgwlShLcoCtjIr66QBVNxqO2opQXb7VDdo1Xdiy9MXHTxKV8GeOfWnJfVMK09P93
J5Zl96/HKcy7IR2trDiFy+so6yuGUnAwwtOsAQXBwLqKiMpedbc/iVy+KCoZcoI4p/9JwMGlZTFo
qtJMpXN+UpR30XgKSrwt49VYYjYOf7gHX20diyuST6I7w5r+72+UjNgYpiGnU4IrIy/NdTS9GSVB
ofqEyz50WuX4/U2XPmbdl3edQnAhuaNltMyLyyrpgjbVAQPBqbThflBSUOeydLLYdjjbYfL+jiqn
VfEwrzri6PBzX+EiT1VHDGzYDKbp6SgrRj+w7Aocf+o1PBikf9BbwKmMEhUlFLs/h93GOZNaoHlA
aOgUQgwOdYY/3ig5Gqm+lV0TM4PaGHbpiyW5Ei0RadcyTccugKuI81vvnhH/qQ75Rqwh1PJ55Zqq
I9yM+la70c52JOwk4zQZLsIHtfBCjtv9IoIoelLjAVwxb7X1d8xAFC4TNSzsdgb+EqlDN/IzUu+H
7E71cEM3pdMwr4Kc51n8q3wZGgAYbIGMqD7ljA4XhZSAAFWDS0dPNVYdJCZO5ThiErdPVjV7MOmr
5PRqvDlum60VfUGYn3GHkWr7ZEh+bzj0NuqcLsiKfoWIMR2pSGpLMBtKos0czDqAQNrK5rBnmitD
9jrdL9A3I5KgR3JixVBGv5Jc4BWMJpemaUfd7vH2McL84TkRl/7o5+eEshRwr8ip/+LRzNrSqFuT
kVC0oP5PUeSOWNKS+lhr+1ZmeLZplc3UPSsho0gQ+mtQTBqphRIQYi9vH3PzUKY0b/ZpdqVwY0rl
fohupfxpLDYGges0ZRi9EmFhgsPzYgOlg2tkh6z0AO33Gv3kbcaxvrNhtwSE4AIbeaxap7JuEjYD
wlwBC4mrMd+YS1TTwkkVBFfsOYysO0ICbhfywbQWs9253xj53jKg522VcXtOiHE1CJmlg1s68F8K
MrW2YuwKyi43HtPotjfcs7A2ySYP+PT4OSrJxSz3Bd2j8hlaBz2h8byjSZBlmxhODrVVslPlaVVH
8L5+WAbVZcP57j5clOexGJ0LJkL1KUjdlofhoYQUSV5QMbhj5S7j2GolVqshtHE00oFPzOVNAkPE
BTIrJvlOETmNvApuYW6g3k1tcWu6bG9w3paEraUXDpPivoCBcewIaFuX94O6ERRSFNz4p2STr446
C1mWjdVQWPAupeTVeQrnpGmzkyARVop7TctPQ+Ir4jtz2NIfGTd06yrG/yZofmP+sL1/sbRDKCX4
i8mGJKnaRTe8i4JUq7UUNQQdYzpxkbKxrKMs3qrmD8eqr84lnBtFGijLyeRT24xR4JxlFT9UQjqh
doata/jMET5kQNGS+3E4WtHzcl+bcPLpIMyalw089j1np/sfXublDHTxDC0SUsMUmT4y4rp4l5N0
Rj9blfmp2WpvSfc6GjcRdJoRxoItGPaZeF79ptSeAxnsnl2JP53RvrrszGIYsJEbbNA+5/v9tZXr
kVZqQSuny47Kb+9V8rcFKNhA0cL3iX1OGsyD0u2G5XCSziABTSagSP7M+/Nkp7xhP1yQLxY3yjsm
bUSZsPteChymEQxAm9bpqdB3lbKrjNCWJoTTGHgLYzNStI5kIBRPEiyvqv5JS6Us1/vyfixPIF+B
cB8mVP9ej3MaRKOWhdlJhcmaT/eVdBAos8ws/GWB1YAoNTWG35pXvfFGA9NmjQ9JH5KfynMLuinw
J4oRJVRdRSz3RDWuilL2WiHxzrQ5NZlTT5Neq52fzr/megae9kPZ8kkDaSE/FGWgvzjCDF0ULw7d
hlVGkzSqyWlq9mHV7DrQlBEFTE/GCeK0VrGFZR9loCvrG0u+S4fXhpjkls4v8Db9vB4axa6CjSgI
NnSK7+/ux1v87+XFhaEoxodcRpYuH/c0HdU6sMryvsCi3IC3xO8NcB4/LWdyOEKBJ5TrCizQctQg
Uobhxor4L+pLyhfILQxh81cNmiEWh7c0toP3UF61R9L68nXJ3ye4Ef1pjBGQgZjkn6pX/XV4qjw9
wI5vow9q7wuGo6zC4dp4xr9tPc+53Ws//M5PiuDlLjA1h5tLiiFJKstr99drJQhDrvdFlJ2G8n3Q
7nK4oLVFDzxlpiHq1aoFF1nLeMvy8jiL2lOaHcc2ZX59x51yRqI9rebu+2v/0S26vPa6JCkW5bOh
KZc6wa6Z28kYcdknhCJPnlbdpUTHh/4AirTdhB9KM4KXiSwDIxuMkAN9/pe2BQOwiBG7ukoAR5ps
5jYPPlNXVBJBCNAJYN5aMVdB50yhoxAlCpBUXKeCW4qHSPdiOiDSxqzQYrphDrN116h7WDvUY8i2
WEV0bVNVjjh7hriWew/aUJwxe1oFb0ftWT7b2vt8hWNn2ma/UhI1R6eUVwvJ5wkhmKA4Iv1/SsWA
4suJtOVcrWLL+UnJJH9eqdH1/u/yfRxP/7ql46yOM/KM9FSRkm6esLkJ2GkaRmV+pa8C1DGn6iAc
Acwfxq201f5AqgIRphCQHDkUmWeozd/f0Y+4s093lExbYjItJGiX/UEhmSW5mmMW7y7y9HPr6Ch1
pdAAh5jYw7zpw6NknYaaHvL5weqPQ3ujzQm46Ds5RE9TF+sietCD4NrksNvpv4uSdOQJRikczu+/
6seyffFVOa+B22FUJZM0cXG2KYYwEVLTGu+jfeud94Ur++FRAZppYIHKjvEa/dnBeuzg2c+OsJeR
+HPK3WU+2fXO8KD7kS9uJQ/sPdyK5f81ncabYQbUruFrgLcIUCQjdiTa9xG2OG6BeGu4lZPsOXJs
+CO+9ZKRBJ9sZG9wFHz2UBWvcpcYWbJt60PslYf3NUGChMeeD2e/WUubbPeTooqz3Kf9BS0cygeq
d1Mlx2755389RbkctKGqTMV98FvylHdgwNMERKC8avcy9Ir1+ZDdoudA/QgOeMkhYhyZvHbTKriv
rW20QefMcOMxfQ5OqS+2K1K7js1auKJir/6Iu/OafNzTRO78CNHTD0EPLRHQvFLmGpzSsG5967p+
U2hNaqvxOb+itOGaPTXgL/Yk2b2OZ3KP22vlCs5FvucMWPjqA7Pn363HFy0AjTMphxbCqarbFr+S
9VTg9FEO/Y5lur8m9B0yus7h7KWN0J7SovCQVDVIN0gyRWz6EvsgFO+YcCdOdcyfpdhr7lUX/CrZ
54Wn7ZKtol4l23g3emTOAqwdeeNX3XEBrZ9X3ZNwQ0DDn8ZnmepdBtvCsb6OrvnnV7pdbsY7lYzm
degn+8Qv38e1+q4hj93D73oTvPNT4hPxDlOJM3RnS2iAURG99wUTegb2S2yOsGOmF93x5N3o5416
Ez4Rviq91ZrLvKm+yvip4bbekOxyZf4KNpJfcPkgzQINpC2wGhAR78EzptfyNibaYhW6kZe+Qhxp
yNVBJIdQER7eETmj1TvWL1V1Kib2ljsLjkIgOpob1DhMU+QTwrpI2KqSb9ZezxvzEOe+vggh913m
ywTFWFBK3REp5a8iPNEg4GNDRLogM+AN6745uAk9K6ixqyg4xZoTwFC5w5QmZWtfU3cwT8d6B4GX
CDKmBqAFT9P7lAM6XaU38XX/x0T7jH8X2dOOICTVxkKmieva2FnldSEchmTPhH/WCU2l2/DQdNu4
AWp2mxo74bzJIjdp1l3tnJN1yj63U6/ZdUB/II7/TUTfxhBterM1Tcb7ErrxBqAogOSZTgOoFRlS
sjO8lcf2pb8BNCk/ThCKXyromreSmz0CRnubfJ5VjSS/0J5fENqma74L3LdWt8d74Tof6Xg45vlE
p0QR/P684saOmg1QUH6Ub8JXYpyE5xGWvuL190riSLgXYbCy/rTYiVY5sv1f3b7yxEfhlN8k1zG0
uUW3aM80u2gXR8SNriAkVM/pVkYedyvgyKT32LoA8dvMoTbVgMeYb5Lb9CsF+ZpruDVUcMeA6+kK
vviu2Dlcr/doa22rN/nKVp+Kd+U+TVfaCy1oeTfdEv/+WLgmj+H40lk+QU2lvuJetLOdxMBN+fzm
XX/sHnM30/yaNolkp+A5og/iJ2+8tZ6JfW9XIkHcEiE2V6b7/cr+ITK4WNk1VVuymiHELcHk/65o
URY1at/1YCSID+Lto+NyRZYrnWTYtywK6ruOLPo6wlJLk+Il82O7uBPvyqP8pj811+ZaXU+vxjMA
HuO9eK14Jn5rKDDbhZ/z/VeVpC9W37++K7yHf79rIkxhfG6n5KQ2CuTlfdS3LxFaMPEc0e9ZfMHZ
zfm5rPNDqlEnRtQSkcnjzYlIKKDK6njbYQBJqu41Q+HHwrGtiILpFORn/PG4t7MUMauEzQ+5WZir
9vJXhMAUpeh4fvIGYZ0J61BY9zU9qPJF7p4L5KaBpbrERRM1XxzU3Bkhipp8JIdYuwzuRjnyRo2x
QIRO/6yyTGnyy2SBAScyEeG0kOM8lNp1KocnQyRpAH9TsOqE+aPC7JMBpdevbqrvY4OcujncJVUP
2/WOCq9zYtbqGb+LxpRdrHkwzWtlGk6qoB5MBbVcVsH9kI95jK8VDy9VuAju11BbhKeT6isFpPAp
Wddzt0lCB3WtrYfhUZYRb29m9ThPS6Siem4PZO+4nD7WJbh6I0OsLbtNvV90b3rpT1F2zdX7oaOq
fu5TSxr/4RRJdAStBevf2z1qVSNF0ZzdB/cqUx1qsE0X2eNTfEP11pkwvu1IXjUkKV+FO8xP/a7d
Fk9itZ4Sr31FRTPDRpocujf0Rd9UV7uRTu2aiG94xNzvOUaKuIrfINl27+Nv5jjECKg/HYg/n9Ap
1wmn4lBHkWd81KV/VQxaXQWwnsfzKQ617Vhc6Ww4MQKX6EpG+Z0xrkI5E/CK59l8UNFtyr1Dz0TG
oWRYGMPPt9+/RZ8yU+hMc6iRuJwIYTRNvTjbjGGtJX1jhffEgSyJLhWMBQKS7kKX0Ak3xJoJDg5K
hYALXfJk+/XqDhP8vecdDt4VSMHE/r1RV5aNJsP2b0DtbW+3LsQKNJzObC8Auefj9uyy36/W1oaI
bGKyl+ThP7hgVn9itgf6wdCRftA8awpPw78LGQMFERmVpqKwpv3w79NCKd3JQ5yN19JbchyD+4T2
ncLATFPXVCmISwfWDCBvlEkAcnCKGaD7E1qY6mHqDjpwOYbr7L4waj7+7PzHAoj0e4B8beJxWGNY
qCSblXkmokNaYMocSZl9M6tRAyefti2yOHWTC2uyS87Dkl88cEDFL6zb9X34+P1tVD7Rwzijoifn
vzIqYqieFwt3nAUhw/HhfH+GaGva/bvGBBaydrMxeUlgfKvW8VBQZzPigSzoyeY+esKKJGU8fHCg
nAN/ri2YpbvSnXhgKDA6ZrrVK1vUWf5ZJNx04lo9DhNyPMZD1m05HaP8qpo2pFR0JfnmHYIcfixg
e9VLmy2DC3FyCu4vBZ3ppjfpb0t3VQ43i0lvpyIdnCiKCfBd5aoDHzWzwDB78S++SWOC7xV2yugJ
MHXDgzB5LZRiGBzjkk1LZQkGDXjDkhpxfiI3BcFEsQerbkz7kRACQoLjtwG7EzFAHcKzzbl6jBem
F/Vknt6lgpNMRFu4QeaQccEyTGr8HXkjU+bixjkUAEuxPBBoILtELTIBEXBPFYww9mgvq9hXQKAA
Z77pDvKzpvjCoX9QdxMzO2bYJn5DJgn2GTxD5ii/pHrVE0GJbudmDFxgdsEOG0wa2TKUL8slzuVa
OcTb0ssY7ZySJwIaOlIyAiwh9S82KLKf41UZESbYvaezqy0KTVd7KHFfYeeu3RgUVnKbrsnU3SWZ
PYBGzBdr9X2KG3wEzZba7a67Hz8qSh1dMhRkjI8PbNkjdHgSQtgTV9oWTHR+yOWVfBiVVbEOERae
THpmdt2vc2JYkAoyoFuF17G1Sv+IqlvPdBZQNzu0EZP34TZfQnjsajNyCOSsjAnNcPQl+WWrhTYt
8MKRSqwunvBbEPGPrEQvIHTEUeqlrLjSayfEWWzT30ltbXBpm3fX1H/mx4EH7lJGnnQ0rzUa2Df9
vQULZV9yqVYcnAxnICb8gw/foaTHZPQmJV4onbBzRsy2OQc9Zue1TmrDWvmNdUre69VGeMFHyt7d
oEj41b1bzwOJvMNK+iWv5WNHK+P17A+iLSUu2tAWsnfmdTWll7qn8gO6Z60k/uJf+WZ+Z5bBWvD9
S/2F3ZfXGT826sDl3b5cw85DPJl9PGvXeXF2ymRPTirTeIYvHMwUbP0NGZ9kTwQ7c+JwMnRMAz2F
jU5qPK27GVoOK7pn/TSy+pCy/7u00sqF5ov0gJYkLYB/l9auqFNV6+LsXj+wAZ83gV9vmpv8HSwg
6Yrlc39desYOP/99d9DW+W33e1wH1/H2fDvvoitwbjf9o3CTkZShr8K78mEJeVb3rT/lK/rV5MIF
Ow7xdn3IvMoTfDQap/yFB5wD5CNHFj8zV+HVgnv8CQPxRUOTX6ZSYeD+k0kpvejfx70yjV0ZZfdL
NqnmxbtsPW9QViIJvi6247sUrXBy0nll284I8bwejrJrgYdejcBjJkS4MIlmtz6SO7VWvQ6yFXz8
Y/HOCIRAxPEQv6ngGdyPgxj9y/IF3P3jH1JovdD7kST2ufvNrzElJhJ4xrlTF1v70tMUNJSS1/pW
t3Mvcq7rXzyv3k/s4S8EKf9+0MXeE/Ra2gxirlwjcOjcedMdCh80velyICSTYFdASIdrGHvn1WP0
aPhbwelsjNXTjbVpAjv1pWfxh2rxi27av9/polqshNCKZa1QroVbYTe4yiNnZvV5mUqzCnHrYDO7
z2hH1iG9KoFeCgfGW9b41fk3hIzvX2TjqzuBEGDxO4E2wXr07xvTlykvssmdmLbhjbKjAribPYVq
qHCnP5blizG1FuDqyCY0glPX4Q1TLuE67mywdJtk6mkHQpYO/SoFEtmsTPA/z/mfgmNm8CY60kFc
a6qj34Reex++xdePygHK+orGUOw0+wR4D42jClShwqM3PNJSF+jursQX5z+EndmSolq3hZ+ICKT3
lr6z17S5IbJRUBE7EPHpz7ey/otdufepCiPNTAFZrH7OOeYYTWK8/vK0/X9De9h6KaYG/54FukcT
W7N/7HGr3OpdpMejhYEPiebPIiIxGC+rFiiBht9P/JQQ23WxEhT8Vr4/V4LeZ+1DTxDkoaB32AdQ
vnqn4IkuJhLrXC3Ht7SKjOD+zv4d1NkFH8Q5wPfgaS4Z097db3w1QPLG1wMzOEUdz2sG4r1Dbb3z
yT6Qvz+q3sWBXlygsLl6eVS/2/NQNUogsYj+xkv9H2bL77XxYyPaYVypxoXaUHiKkpcK/CC1gioy
P9G4CvqfMDlGeYiehAPCR1Dy8TDH/xVf9mVfeDz7PFIfmglUQSHFZVbUHQWO6DL4G9srqTRi/v59
fgeWIxNT7ZuwkEHd/nv7XZ5WXeQQvs7loPbFz402FD7e20q0EOs3r7eORj0j7stW2McJTAOJlxzL
sRIfh6f3Lm5CbEE2/c0O4nw/D/NQ9kz/CNjJZftDG6vBKxatQwv4enyO7mnrDmUaqx+8djC0c4I8
y/w6vqDWg4KaXUIBTNqKnwd4ISx8k73wig/5Ck1Xoob1CKPUVX3FIwMG8pLKRQKGUxDuDR8haWOD
Es15k+t1rwrF714AlUyg0tVUnM/iL5WOY4xUPMzi7310ivSgpWO94lesU4YcJ+Hdv3AtOJ01iBkE
q5s1eaL+r297Ba+AEoa6Zy4eCfrylEj3xdNDsxBB51RGyvcIqNJ8KMcV/Kt0CzFExG8xLK67IjJH
WlBGx3dFaO0pcZWCKAdaMbMG1G4gBk6VVinnpMcdlobfxlJYROjZR4e05ehpt2cyidSRHPw6JMZY
FyOV8+jbq0Mkx13MudA1p2IEqiP+LKP8XZTD2IhWJB3jEFWp0O3giDgfXh/BFXmJJEgkux3x0Ajk
Ekd2QEMCDYbiKrqhvmsEMNVg1BV0TdF9tIkx6PB1i+4v+kmZmiMenK+G25Ir9lO0CD/FtWd2Uu1O
CaSwTJ+fCk9njg7UhRz3cdC2cbagFDdbCS48+q9qELOI6HKX9BJRQC3WYsgBhvm0ojSHeTa57nhO
7o3X1e/oyh13FnVtTbg7zx9lgwPi7wA+bfm7Ypmrdiea4LTTBmJ+sr7fKXwqPiWSEZujfFjRiuJR
xZxkBAolEO1aUpqSry9THqB0urjlZQ0YLtDdy4F4iXAJEj9MjB1fWVNDNEtobRpasfaNDdMf8luc
9OtQEQHsogTqqIi0ySHt+E8LMio0H1oTSyeMJm59SX9NqaLlKAL9SIlX6iduEiFRyICsvhvmkqLM
iHSNKOl+KLoBbcjFHOdvLqKAFFlUscwtKdMnWHzagy10thA1LmZvvrJkGt4PLR6cTHJeNZJ9JTPA
Icp3Uiim+++qotZFgAhmUt8Y9MNsAKMpVZMNiICICQNzU44zHkiUWzyDKPt3a61aekxvxlQTUnfM
MJKPnhclIcjldZTuGkJ9OmMc0IdE/xP9RzymaDKFWlZ510cKpZSZjXBRB4+ojgyCTmLpyMNbVKca
FSN+rOD+RoBGtOWelq3pS6dhBe43lWjqCwNVjADR1cRINWeiU9Ab6TjiU20iRmN/RunJFEpR9hD/
00VEP6OXibO/27RIu+/CXVZi6syX/VCdo2wYtizE1FCfXkHpgyZu4urzJWqfXgLK67uPqDyLOEtM
vveY+lxog9oX56JhuWgYG2Lki3MLrkDWk3Yw6DgyvUzUiBRyNbUqfovPRL8UHdUakAb53crIz/KN
PaYM8R3iiBixzCMlva6N8auJTqlNSt5/Ldrsl1KOt7EoHBPLefc9AzFieXYGQms5ovpvKT2GseaK
TicGj+gnr08xJ4guV0Q6o5wfZi9Ya7m7GB83nkQ8nyzq8kjGod/rxvdDSFJxMRbJNUAgn+O876Jb
A4mY9hyUbfA8+URt8lNMUOsXy8rT8F5oLiFehT4aPp7kuHcQFwzQWPRU//SCr7yek6021Vk1EOtk
9XhEz1TM19cpa1VI9HV8G1euPLgH+hIStZBglV/BRngnuAkmk3dibk/WoWvwSlC+Qjn+ODCimgUm
DxqWCLHI/FpmjhE4wqhFVe/I0iZewMxZjG7hLaxZoKzoyHIiXmI3o0FXqbk3D2t1joU7/Pzc6w4x
/gkiHubg5j3jdhVYqOqgORG1ZN7ZDeBKuCfTXgdSz/vsLjCGskDtUUdfqdcGdGWI0rnceA8lun6O
SRtrP4FAzvueiSSFfeuc6JPUBBsHygl6ftDkSDqfne0pQGZAi44Hrw7HRL8iPK3uDefYV4CySu3K
OL3TOhSfuicHpgV4dcFjJk/7Ne1dgmY/zipQpduTM5bwetrStHj4WeUf1M1R+iws/3jdvAokdnCo
mAenOwT7xZl1VRkibG09kjIjndrTg7EaXK/zVGzpAhgTUAuwRsfXmG0B4Rna2FUZkLt0Hxk2XJWI
bDrVO84dHs1+DQntHSfQpoTKOg+ykE3FWz7vT0gmY79BdGd3T1UEB05jqPSHxKFseZ6zhz7DUy3P
z67MPZxDCJOQd7GdfgymLTRLWLSPeGZjIY/mYnkLXUnUBFk8O7tmj7JHnfMAOsaItB6erOQgJd1a
m7eXwbIXSG+wZGGUlMuaYAWqeU5TOXfCUCWyqH4DImoFUbw0IFUIcg0/2G9Pg2wN6MifkrycRTj1
CKK2a46K+wKfcFrJJiyHfWPMx/iw8rGIl2d2z8lsfLEo2DVOMR12LgAQEBm2h7by6eriubKFSvYp
cbvAROLAeZNMIKWJ/mV4bm99aZ3HgbgV2h+Qu+Yuq7s0PjjG9B5OiKO5pPSdYYArPPZ7MBMvQC6f
bdi0zQ3+FLDOiC3m9rY33OfeZbePgHwFOqlsN88gDdRVPhFjQ16NQl3TSvxhjJZq0B/YyyxsrpEy
wmWmdzQTwTK/FxMmLj8O7njeC4n1eM0bGmu4Ac+s/u4RllUiythQZKKg4gV2yJ7CkYiX3b8U9qF2
cGZvSvdDW5By52heNFeFRs5ziZna9wCgksPzhITPb6bglYD21B4QGOcy77xbtN87YmUdoJriF8I7
nMO3vp/kuIfIfzkHzcBvF2oIrY2j5c4oezsRQmsIcddjC1cHaZLMKlnQiiXHisnZHQFxnuPtQueL
FXamjHD01TfyujysvU2mOIXmHxBYr926g4TZ7W96uFX8l4PgRsFemFxByA4QKIg7H82w93x8PyLa
csTpa0vBRYn7k2yEKLxn3dznG/V7crwu7c62NFijlLqE+eRE+gUSBlXnNmYAUdSlc+vX4HEHbezm
QT4IDh+GW6N/xwBj2vW6FdnBXvXuXSP7tQP/hJnp1EPxjifPEXaJf3vP+NfCaWk7UuDh2DMBnA4x
wBrk03hUsZvGi2ofI6shUs2bOnk62uicanz5K7DwsxS2U3uQZ72cw7vF1AasrWSik2ePC4wSo6u7
v4MIqd6Mz4DSEEjtB47X7+zYsN/vJ6dLHYKOtrqQuTmDHN9YVITH8fA6l4JspeKwRA/S7r3BWgMY
ktQHV8HWkhFac8/j21RxYZgcC8tQAYkCrGR2Iu8H6Qrf3KIxkhoIiigkvCmcoTsaFpmCHXN5v3xf
eXbvoxM/gndfvK5jhf9QuXNvwS1A5Br+SiO8OSeAK3XAp5OzL4wlEQ0pYn4nxQZ2gLBNpKjjt+Iy
Lmbq9500PEziVYTNOEtEiUTJXkJWwz/5Z5+5ipfii/NgaOdd82X39q744vXrypcH9J5vUPxrJKwv
47Pzi6EQMzhGkHSkt84+obOHKN+3NfrivQqzEJLfKGfOQov7e9HCgxdVH3X4SLKoD4s+UHI4W1/h
dXtltaz8bnDymuDkoSLuVcCDriyPT1K2SEDzT4EWXT4e4YmF88pqw0oT7ONXiJCqp7pH/jrzeRbl
W2Homd4eu6vB8upRFpUl9Rg9vZOYvGW/xTy7eMrsjhlmbsRqKwp/xGymj51QyyN2LzwCemCMxNFn
jGm3h0b0FYuTsOtiFUNUj61PBUOUKYfKEwAkwyfH0EVqZSaq9uSjBRgeQBiJaj54t0DBwj3ScJdA
/hCNJ4cnn+ASn1abE9eSWR8e/VvwCE68FzGByKDybhvxzS9PpouVNEPtkKvgnVxwOMyhSAHz3UWM
n9M/xJfvK8W9L9ztgA9NTsQ3dsAyAO60iRzKSfv9kcxhPAIw7V8GFUWSomog3vejLqwW1XcRDxtR
uAt9kF5HYY48iEEfakb0nu++ScAChAYdiiS379XuHvUY68L/IKpZbGbYjrH5QNoQykuVZ7wx6IsQ
uA//EZXx25QgBR38OTyEcFR6qmdxG6w57HqY8RzhwyWzgu7OT1LEwl7sRy1oKWvYhPekYBd8DaHv
wB2TDU2OiG2y+NSMvq0AH4wU9kAP/JTAdomj4iwzIvvVP+MYNjzxFztgbIabDx3IwZZwe/a/dC4R
X24Qg9Qj8aVfKh6MM9ZEX1gaeDTOXCsOF4EQ9LiHx6X4vgOXiQsMT3yv2MCTtMvf4k43LEs5IGYi
NujC1BSvs8cP6ktc8F0Uvpjf5UrcoOMcsYnGVNoIz5i1EJtdsbUXR4ugHNwpUjG4JiB+8UqJh0RZ
mQKIq4S5j1m9wbjiSDVoQiXU6AcHKlKKIASnMqvBr6cz8NqUkQDQ5fEzxA3PUAJbtc5jcjuT6/cG
tvSFe0TsYIVnQphux865Ao7BgJcolbiLqLXnWtSheDLx+GzTOUJ9Aq+jqhZnNu3C+OP4d/WJCuxF
3dTgieSgz+eYbzTFPUHQFZ5y0WD0S/qiGGJiPhIjFEYofHjS4hE3YAHFLrnxzYW6ueDjw3PsSe+N
apP77B4ZzE9GiWhGFStJFFCbiq80aWtY0KUI7VxKistEmBSUHDp0eoDoEBa2LB4t2kPU8z3uplIq
GlucBTIRjnRh9rax0AnFhNqI/8//a/SJ6RaB6BfijicaWFSDGolSiJ4o+gM4PY10KI+ok+hI4ntF
RxR9j9PTK93sz/7lb96qHx47TYVPDox9n0Dwz7hFtj8p9VHVn8QtTLw0srdpvZWbfxztyS4svJnr
Iv4xGPmjy2zvIcR3S6bZAZp7dpXpEpl0qL2JUU6ZXcK/CQH+R3DA0nU836AdTLKbvgEI//AGH2RN
qiTl1NHHSUE2wYcTiPdH/nx6Cra1zUSdfpqO7XltFD8HCyf8CxLg27n+o3JIQ0ETsq9YJOP9JP26
n9TX8/hSu/m9IFpVoGwuMSSrNjH0g/2EMRSdH3R1d1KbB39uF+s/QAiGBbOXATq039N+0mZkjapl
jbx/jiGFeiEa0bPrC3AO7wLx3MW/AuBUYOtixnXUjCwrF9DfGf4fxb/dgv0raC5+prnEsm+Sg/jG
vghJ4npdgx6wsMxtEEuBLBDk5dEFwt2uyUIiHakmoHJ3jjpgeyePDwIfj+3s9vpuKQvFose7+pYl
1xnXZa7OzN1ChwoPh3fCtf4YWg/f0kI9j/aXCAaK/JXqzKPEyklXPwQy1BUr2YKmzi3aSM9jqZpm
KJyST8hBbv4MoPT8cy0q/8Z5AVFRNBKdhbwjEa3f/dH6w3hUZdUUC+HAA7QOonODEMjUSMcau1vk
W+JF6H79+a5EWf/tBjfh5dNoPYNUKvlHBKlTnop0f1yfi6uXkExna1XQ73zZ2YxMHxZq2bmlmY42
1IWQO6PtKtxmfcRrGud8GZq2OWp2+qpS3NWTQgNp2Ogj7LLFOYHrFML4s4dTZbdiBnlrGHVvq2L+
cBGI+foqncbOtkf77lWpjjNQtSdO3EWy7YQuqqN434Di5MGmZyPrEK1Me+X7e2/k6591CnRH8z4i
NAHnG9k7hR99W9ttNrgv7KwYQGhcjq/DUT+BfL1AVMLZ8N/ejqBLCuBgDnwEMaZn/pxnbyKnf/Rx
WftXZ144H4M6TWAzAQbUepvNPgT6uXfIGUAQDvuTzCZvD0SeuOn5faOmmxp9yTIFURA9V9BvhV+t
PXlLBIYILrQVAlrxYCWFKDQ5z7R5u81HfpS5ESWbF2wT5x8Kir02sm1m3x5Y8eA43CBRCehodYI9
IFldokSHPDLhGx8uoRR7lb+/vQGah6Z82NgsLJWTNM4btSONOIqPhMk4mbR27OTYBfHknkwkN6w8
7NkmZM9VejtwSDMtmUF27vXTXKPiCWiSvNezr7rfOZvNXbAWHJwsmg82+fQSbahA3M6DUeFE00sS
bQ/u3psP/OO76m+oM8QjcxuaBCDQ83qMct4NAQUX1ss1vMZIi4AeSsYB0iKpF1DvsL5zTudt+nd3
NODrab0T/rWTfQHY9rbZ9P3BaIWklntJe34PHvbgqePX0qFhohoGSRN/Jbvcn/TW5aBy5CUKcqsV
euDOYJV85W6i2onsZJPNr64Dg7lk19Fo1AtFt7529gqKISF3Vkcf1hZRvIQFRGxGIF1rcO8NhBQP
ejOkdKAqS9+bN0PN2Txd2YGPSsAmbalEn9qh136uVqf32kVzYIsitH8WN1K8+ehAd/MHfduopzfC
mrdIJ0HpvU/PoRLnU3MYRZVLV8jcOVT40ectFyRmeHv646IV9Gds3DVb/qq/c43HAK68dWoTIbXc
KVwct+SJxwXis9z+PEnBEkAnWt3FonR2s9nNHo4R7TxGy09Z+MaWh2Eqj9I4ROsccYe0en86/Q3S
O+DXyt3TSUHTpM94uT7OuxX2NUPdRne8flsjHI+JDQjXK6bpKX05aDxbnzlp/di05fv66aHiF4cE
lRNY4b1hVjrr1u1S7whe3iY3GVFMspve8TzsyiEdIJbns4O3+7qHX9WCoYJnxcEJkIrtTvrARE+r
oViiER13gcLYSX+UIPbF8h6/d+7BAGX3mHpD3CTDDM/Uew9qCCJmdexd50bjrAElPUoSK4Q7QO7b
S011WPKdNkIfGUMZZ8JihtEd6qUdX/2FsSzIF7c7yY2rE5o4mMw2N1GoZtwMLRkX9lWxzXiI8SLb
DKGDA3hq8jVxocNwVGcRsxMLkYvB8YQlsVjs+PdgO0vyvKiAw7B8qzDdLKx1f6hQt8FdtPTdh6Ny
lu7nz5u9NmGAX5WGTZVVdq8KSFJ/S/VY7vz9GGDqMc3XZyC0WPZk5SDhZdjDh5fNPDRiwwlBLjTF
bTeO4/V+Xrwrn/gRDG6dfwmbWHbvrBrwhMSwV+d9G3ee5t8V9/k+rFFf3FXO7i/rCTw5/7GemFC8
Af+EA1X7Drv+YyOkqffCki7Hdp6xFRIxn18xMBEpuO4Iq3xHqn5Fc16IAhFHI7IhYhv9T4QaiV2I
CKIluHtJ1bACEQy3gsHL1/CwiygUTnnCEcZG2BLChS8ie8LVLsdw3vISTm3xygKdiHoeWqD+iD6K
aMmNGIIwScRWWYR5hD5mHsIBgjWPyUDiTh0KiBieaWi7CMze2aWrGITVu/EpBBAbbHARHhXuArFn
F+HUhpDohStgDQzxvS7wAVcfoCxJxsdO54qVHoDA4nyx5xc/QBUinECNI+x8HYv/QhxVcwnwi4QC
0+vWhFbpC5x8/rbRhWvj5V3HNdamsMZvgbAtj361EU6Thh+40lgLWizNG/B9JCNdccUvR4jiG9is
wn7Ftl52IUi3X2afsFr+vJsQAN9/Nz9ZuTqc02AidEX+gQFRzmVbnrJ7S+DmMJZG1gZ1y9V+WMyP
w/uwGCib4xKwylxaH+JieF3m7/JQnbWMlul1eWH3MTiH+mc+hc4lYcm5DkU+k/51/FC/HqvjsJxf
N+ZKXbU7Tnon4PKIeiyn82JtDMz5Ee81nuIJUzxtrq6aXc2SSVhEZyHV5yroOHNszjsHjSgS8BE7
ceFjfSuRrrfrD966RROoy+tAZfVGffjhK0No1tYXtASlzwtkldWIvWtfLArF7PRuxfs3ZVpGnK1N
qwETCeHoNE/k4DXiDlH71veN6BG1ASFkffWI1L1w4L7YIB3f7ju6Xpq5/Zk0I5V0WM/UVTlXwSA8
P9lkGRuC1URs8zdtY6ELIkKjGfOlhhtE8vuzc3JYvEZVRFUNicDltkkWTHRNDCQn7HNCxlN4et+/
1elxIdxLr8+zCP4VqTyE4yhWhvJUXZ+SamQmxkQfZ4vX6jW2gG/On6NizK3z4ebl9796Y3VWzMWj
SKk6ancG6d2p79a+PsqGFaiuAq4ArPImOuOywanhkJ4V3geqC+3RoH2vIx1M5k2EwRfG8AsBxLEl
XOpYiARfUM5Nitl+A3DCrSBLQmbe2xOlbSenGKYYdqBAYm3CgEFvfHGvXt/e+mSHJdeBTkiKBCJa
qu/nyF6yoiMXmSC+7JthFTUJeWSjh9sLSYYQFE2Avk/xaUKKtHcPemGNsxu44+bMEb+39M+Dcob/
7q0NiPdUiIyWM5Cwzw89HVnrbvBcAoabQwq1JK2rnu0nZ7Dg/n5KZ4B9Ullbqn2byQvibptmaA3O
nl+tSN45pEeIFd6kIZka+Xa/IBCcv9MzeyNSomx21VRzWIwFIAZX4/Q4UZPzW2+kOda8Th5pTtSs
7+WLEp6pNqiZ/SywQIexGeaT/aAlZChDck4iG/lm7J3C8+KWICQVJMRw4cXKO+FgXMC4nX3xBRO0
xbbH8L7Ltjg/UokImUO6Q3JKyX2DnqS2SW0i4aUjt2LKA1lfxbJbNUkf7UoAKr62UrcGMbRpLVBl
bDw4t10ju3BbGizdzDJTUlutKcTSEyBcpb0fwym96YEUCdTBLdlvddJJe0NlDK3isPvS5tIbobkj
6WvbdozMzXl1wGhVyAW1m7UUaXNtXr4dlso4S9Ho+Oht7qvmsxtBfrLpI+4GYGMiiTzBOheS2q+J
MTMDG5iThoTcy7NGAIjmgN7lD5CBI2oUg2p58pVRyyI6lRZ7v+ocfWDMtdlrehOhpOdUHhcfSmQD
Vo4eQb64fLRBtsZXu2Dv4e3ZQEh4CZvlOTVwjOOOxndbp21wpBmweT+eZBou6XSQwUBjYrmEB6Mq
yETEr/qgdl8BVi9pQkPkMKbPicmmV7ItFM6Yedw9zmaQ0jQX0S75S2d/N1IkLCCI13gM7N0eXU1E
ztzDB4HOuJiQzgWHLcLewT41IhNv/KBY1h/Z12WJ0OvGDNCsE7sNmGo+nkuUxeHXHlhjkNO0L3cR
N0rKWPu4j/GsEYaqyP07wooIiYmMHNJSjngOKCfI00heyyzdb4+ObqIKXG2bpTG7LS8f162RmqhI
2N2oSprP3tBYA9vjXn0Q+OTnbSAh+qbHJkmqXEBqi04HkMixMrvsYG2NstFhQhBhTHjEXphjddyw
5EFLurz6Z2D6fpbqw3wuR+aiWB5qW1320GSV4hz+ssAaUxiCX9gq+pCcwzVswIclk3NHxOA461O5
bKKsubEm82e/0eirg04mZnNN0ZijZo05YGIeMVPhqrK7NQrrpCLuI/oVuhsFHmIKHebzlwMwa1q4
bMlpLspPK8mVo62pXu7ZH+RQ8ELFwSdlciK+c/XvH8zJ5CiVW+lL+jq9lSmB4Q/mZiPBwf5R4YTP
ZvcVW0Tud0xvxGXPrvRVbW+xOWjTG7FxK2wja5z58LgN6VqHjNAh3X1yHr3eCFlvjhsDB+F+0UYy
6Y9X+zy6fNxoM21UTmRT5PV8lwBPPGCNGZ0w12x1evugfR52asweXkum32NwonLc7kOP79FQGjQj
aF2GR0IeTdrg0NbX0pfll8N34oqebIshR+NGKAaH5Rby9nVkTrv0JAHuzexpNn59MJVucu9hEyvR
l0/Rd4BEsyUdlPFhAnW7v2c6RAvjC6z8Dg4im+LftsdZub0MOrvcnFP/vD0ubpvuY4eHU7LJZoW/
blDI9rohQt1Fr8WODsCUkxwGZxAmZkvems3X3inkRKbvXGBROM6Oo9vW+BA7YY3tHZHs+Oy3syJp
x3cRJXJRlTNW7Uj7OCzonuK6O7+GzVt/jn8VZiZkXbKp/ImPiqAfuP/LlpS/asOYQ2ZOql2dmDDO
yPjqAkEYXybVlk5TbA9D6rRbPgZGOCTqyUoQSzR7NT0syIceGN6D+Ei3UqfPD2ttrLJE39XDxwLi
nOOcQ6kFOvwc3QZlWCZtdFkc5ofg+KaFWXKvqKoaUYPZcy3wXEvYdVixFta0v5bG+xGPkU2UoTZA
wRzR6W6aTettuzyP8vFlu0i7Jc5AElGKyWVQhGUMmXFUz57ArwqCKC5CCckhNWLz6+a/Ipa/5B73
wnOsDc05Ppvn2kA5Xbk4TczCJnBC+VKe4rAfky/XW+uzgkTt04c5PiyKSbF9jV7jvttnR5Z0ab2r
ByCOreFjkA3l4XkkzW8D8gpoW5TvWE6/DpvD4kFDfvRm1tDy2BeSG9PGI4a8C/5yeo1ZRsmg7jza
pguO4SOFKWOou3fW0o00632eh+zwN+1b5/GU9Rq4lXNasujW82JxQnhiWQcMwD1jNzkq9n5urS4L
dYxpwc5YG8GuPr59lqk2gGPaZI8mJQL203nwJuszM+5WhErnUtyNzmMVuXtp/pfN838kQqDL2Otb
QIplXHE//dv53jS68tZI7FRr1nGxOz2MXyluJBS77IQWAJ46IWFnxvZ0RWexJ3hpqIGzp3PK69tr
Fx29F8AACdnlq33H1zCtQ81dXlMqmkAzfnAWS1ASFcFm7HJ8Dp9HZ6wPmVGQ4lWXL3YlEm6W7/wk
kSo34ogwij6BMdjHVHPHe2dMNLHz12AtCBMaiZIAlXCzae6e/CdBrx3DkISAJzbKLdg1yRcegj9X
liJQ/b+7u6krJBdg1IXzhnQwjv/DzDwdr6/DXTtLc1BKbRBt9WEQMakJ74WXxrl7ccKDA6LQTnR3
76JV9+f7a/92m/bh1cbRbmnQCqrmD2/tKdfbe3t9PeeYkoSQ8J1ZyFC5Z3w8WZNaGGPkMQ1PoQ4G
hal5wKqUSYH6cM1TZO09up59ouZaYCtFM5WF8Die1eukeZCcrcbqzsACWHw1ofl1KhDK+Qt6XSQN
/6y+fxb/R/W92suz1BXjNpbv24fs1N3ieXj7cxV9N8E/7gHvCApTvb4pCFoh+9B+5Evk9/st1+r6
Pr70mUmVG66ls5pk0s2+ETgyX1DnkO5VH9ksPPWBork1dk/zZHv2ri5eKJScyARVnFIFTtHm80I/
LOH4XDy0Z/jnkv6Egn+XVEUTEgIlwU2v/0ghqTOzyy+W+ZjjCN2bLrmUCtp+gwJV+nea9o4+8O4I
9OIKgUAonQFMnQJ50lqzB26Lp3+5e/rI6C8BooIwdXrEf06OTmoQPHX77ePlPj+0sUYmf/jCCjGe
zmN5S7aK+dY+IraFugyBQlKfwPB51WH5cGTEvhu/uqdVf2n2HRJ6e8ZE2QdH8lRfHsAsyXBhm8mb
MHi+iEnnjhaauFoUsk/jjNnwZVdbVaw7bQR0huiJq0pe/4l+gk2GGmn4IJIf7l0i/8x+/i0U9pNH
6FdtmhCFyLJCqu13xOEfQ7O66+Uz7/euY9QDVeO9fL3Vt1g5JqX8XunxjaAu/rXHsHpOlHuiIUio
Lppz1Bh/YZr5f8qBJ4pEp75KFvLvU0Td1KVVPyhHe5xp4J4A2IBChp3jcp1VBOmU00gHpQPDdA+O
SRRAYW6sSacGcdhN/9zDvrO2f44FEnShMRLvVNHvZcnVc9vc2+w+PinA+awqfEJYrODnLfOTrWto
P17Im39Kn/c6nxtyuUPNyMlMK2mMnBSjIrkb/enNGDwMQILGk4lYvgZdZ02q23UBq6l7v8eqJXn3
43PWOxwS6wVqT9UM996ulD15fS2rWFnszAv2yaFwpGJyvQ0sonIl4/HVR+njOeidX1Aoepdmc4Ha
SnazT4PSIUmxt7Lx9bTQHw/oiZ9uHybEJ7mbmWU6T6JV2v2jp+V/ocH+yXvw3Y00KJ8Yl4pqMtv+
XmVNd7fOJ8m8j2/997rSF8eyXZ2ybqCDkm20F4oRxkx9kSJyfXudrFlXXf+W4vOTl+xXEVCpgHmK
khCW+70I8CCcbmRd3yGCYFoHvngn/Azdxp6k6MEjT+s+O57HW68C+nW/z5774+zSezflu2f0F6XU
BXtEDQ5txT6yCptjM3mW+V8Wwu8y/OxZyGuhsSCrMGKbP+cuLb/W90N3xYm13l+++jdSnvw7VCno
o27MU2s3N6cPr20XYHpi7pT9pb6fgFetrDn6ClJ/Yq3lyFq1e7actdC5C/qH0DJDlFiehZ/BT1Qn
3Rcu9x7Au5YsnhLdEue1M76yWQ8qoNlli0S0rIamMisalyxnNstHT365DbD1HhhuEmvzqxC+4/Ap
cyDOLHB2HkL0bvHP7gWSIGMj8wK5/Jdl7idkgBZEsgkBOlE7SI4o2u8teHq+zscSCt7xsbOvBnw/
fg+6rzZBuRlm8myLT8wEjAiQTCIbGWYCBwqg3ryswVWmZTEmt9yU3OfDlzH6YQhqIHhTFiQ1P4DS
PBZHRFv0UNYgsCcAPSrPSfcAIJ8gydKQWsysjR3dP2NsgpLa/HlO+bEDEo/Wl1H1QFKAzknE+PdH
y7rD1Ti9bmjo3D6K+6And7bavDNM0Xj9853UH5udf93qRyps79Fqj1bWgPf1Yque9l5JfY1rc6Ni
/Bzr71+meXNVY95jOj8kiBUZIGIK72xOe+eZDswLPVNzc6wmRJD2KFiILU2im+ObLP5t7zvlOrsc
Es34y6b6RzTiu+Q9ZK57oEaE9MiP9r8czrV1OF7PY2SdXndCLQ/QnsePGyphbebKdRf9pap+bKx+
3bDPvVRFh8vlW0L8H4ufXDTH69VsoOyzT0Bk+w78atNsbbm3peZO7w6A6/U2A/VDKCaUImsIjxxo
yJ6z0OHuQlEQ7XKB9nmO/1ww8mHpD79PFAjt9pCbUtmPqXL/Z1XclM58PrL+HGJdQmurwahnr5Lw
6L4JOI1IBd6AKHZEHHVFFBgyjL0dBEOoLAn3jbef2/lm8+u80UfrQaAB4vhpj9P33BkupwSLR09X
gIg/cnt0tr+QGbJX0M+AIAAR6VzRR38mJ1RvQdqP04u9fNh2yn5EZMN7lTO0PyUCMRBzOaa3hQzc
3o4rOy5skUYsTmvtr1noBVOAv0B6Sv/gBsG6tJfL4aKzsWjteFjZ6XYrihSTauzyiZfOYbIha/nk
TMfpEB5G+Gp3EAfwXTNSr7mqCnAEfkdHCg/j0y0XIkX5S7ffvirnLxid733kv5oABklCY1oPS+/H
enJEpLonVZd6Qf4bzrj99kzOuDllawiDqquSdCF4/vHUdOPXVAcLrTv3PK4t/wBNy/iyy/z/4+xM
d9tGtq59RQQ4D39FybJly7GSyN3WH8Lp2JznmVf/PeUcnJZpfSLeEwSNpA2kijXs2sPaazkua2+y
ls1t/UK2zgVBA7yL3mKgj7RG3MVr56n+pUl3Rru3Y4Fae8PjmbRVDfSZtAVylgtfJd7h+Ucht2hj
gSDmgCjusx1KagVBJs0ooHA/DLAYlh38ijDv5BuHBj0GHEb1/xh9fdwypMGhDBB0IOYc7GTjLeTa
VDfHphWsilbjGi2EOMbfyDv8kp+Vn9IvurPfzJfcvyW/R6JTAPRfk3djX/Yr+a6GsYuHDWym9x0q
BApj6+y1eISIYYscD2zhR8/Vnrx64Tn6cPM+rRUFMVkRtxCyWOhrZ491H2Zhr8hK/hR7PwqQg1RA
SZaO/5Da0pAjtbR7ui+Km+tX3xTO5bVRZzvkaARTEu7wcTzEtkur8oOAbKJ/027wesmE3NIPtFZP
+gGOhwdvlxDxf1c31n39Br+T8+gBzL+nnSF4l39AIFO/+HcfaHb/J1EZbiYl6MJVHaKejf9UekT+
5k37RFb3B1lJ62V6kU/KbwR98tv0HYgkosgLVv7rxRLryusO+y3Ukl9IJdWyiessxFELO7A6yc5K
qQFBIym8aq8OAHvg6do1vJ/QsCj7Akln36bRlp63VN4NOmQGKJ5BYV/paLYbe470ven8PcXfIR9d
i6e1TGXaN2C9EVyh/Qi/h7KJ0fMcgGxomzKEGtVCYmJoRpzE+mB1NXoZyc4b39I20Yh0PdKe1UMR
WAhySC2MpOPOtE5lhk8IPXVjFbc9TPNJ2GwDh3eKl1Ofwu+9pboj7PnXT8RXx3a2XjND1MgjfNme
Uz+ZlRm6A1i93nuSGiFfCa5ONW4rVmj0IJEnJEii9mdhtnd2A6paedUSQFaJdVN21a8WleOmOXZC
sFx5vT7JL0/3bI6zFEUVDJEvwzT9pBnvU5dCzbMroMYPdZGqaJcoqyzx/H25JGdHaPY8moM2BH4d
lU8kCagu7XwYsnxL3vgJtOioiNR6Bt08xfXw0Mn69+6h6Mlcm9Jm6qgJ0pbmTeS65bjbeQH1HRhd
yvg50U+5qd7ZpFg0QScz6Xe+H96WUQoPAszySnHqeopHZAVCuAUJ/uFGCDYdQV8BU3ASv40217Sj
twZ2dkWPEHICjV6N60CK743CvM05dYkFMY0O4KzgFWdgtapvxhwIQQMtKtrLpu2Og3KT9yAbrPpb
NGy1hq4eXFOLiUnVcSzhTSa90oS7wPfWnQP5ITBRx0GcVKNHx+gWvJGvfrnYXJPeexg7oBCfpzq9
MZdse2rbI1RqOxS1Q4Qb6AGntfQn9Wk6Kcq97MJo9RAD5UBRbNfdSrQDIZKnbPSHaHcElHdH3cff
UscU/sENfXo0F90Px2o3PYPmcXwXh3jBgOsXTKlqOYYQsYU3xZk73XKcm0YYR+2xd2nO2ZAxXlsC
+obeUI6O9Dr7pT7947jk+8i1Iu5OOvLR/odUPGjodhPAydassUFPkPVRrgcDTytEd6C4uL5+eeb5
UZKi+Hg6kQ9OH4/kHE1aB2Y+NHLeHo0VMrrf8137vftNHAgUt3Zhl4rWHY1OlEbUlQpj3tr/Yf8K
QMPfAgJo76Nds/19fUYzuoWPCQkxcJEBsaHNmMUQme+VfVH4yRPk9pB7FmtMYxWMyAgt2I2veUc+
/Xyk2SMbKF3uG34GBHQ6RdFrLORFrZhGrWfMqhtCQQul+VDsPPM5b2mKfKskBBDbdbJDgq7pf9nV
oc/3ITgBX13Yljl/2Z9VIG1toQVj2KoyM2rqGBa2bzb1saT9PoUjbjf0O9Q3wNSuYAk+0BT0ywJG
mG6Ctf1bqqE7dbWDf+fDgdshEwQBMoAy+teAN5jUfNp7A9z99Z36SMzOTKGOrBaBM+JLNnp1nz26
QYmGyZO8+jjciNOi3Ma3AitA70Pmlptx58AkCP+Ncj/94iTV+xg2F/SvdgmsR8Uv86W4DR8amo86
dEXgSxtwTaGxqv8K1zKAiSfqaNJdfKNtZDhbsu2SVLP9JTAWTPJn05+dNKcy0j6NpPqYb5B4uQNo
qtyUm/y+oqZBQXbrubBL0jMF9S5okGO5gmBAuWnoH0luLNAm/Wa4q36AzHFhD7+bvks0daUfbcJP
FnfaW9VPynF4Q6MOcOUEhXZ+giybVubBHVz179CVNuDWv9sP9ct0KNfIIlCHNkAMUn1Tbvq/BIAL
GcRvlArTmzJ2Mzo2Fs6ZeuG2wXZoomUphDdZj89bmGQ1G+hM5ZGMtqJvVH/fNDuIv5P6LniCTkx7
JJfzN+iN5J22RN/fVrASG1DUo2+5zZ+GbUDTlfl/ZCsSpx/TSUmAuo2hy9rM7ShSBWnyvi+P46Z9
3ev0mioP8cknTbWiexs01LeJ3bgfYbulUlu44z31TGtdLKyOos/feiggqX4g1kBmGEGamYWQopRp
hkN51AUrvEDnbGijbQ/h1v5W/vBo7AZZsFkaVvvyeMyGnfnhk+EVGMEmP8bPFZjxfqP8NYFgJAuy
Td7g6DjoR+Vecu0H+QXiuTsTHAfcnk/JTiOTT7HIfvQe84Xo7WuaVTNMaNjxagQTrvXx87OEhZdV
kdxpcQb0LUNY6cl7oa9aX/cQKLV3yXGRJepDQfGTddFMBa4uJBbRbIElanY9h1FWq7GLnW+Fs1eC
15BUc5Ad1ebU4qdYKl3uAKFoJVCyjWG8TM1phCOwSpdM8cdTPZ+H5RCJWYphKsjHfL4iU6lldRra
wdEhPwvllIcaERhtk9zeP+lz+dx6j843nLKKfhW6ed2c6jUMW9SgnyC48R87ooqGUvjQwz2wzf5p
/nY0COzdKHWHO/9EzBk69GYjxKXeZu8hmCTHXE3PQX3TleRUklekMD1hELVtUvwFqDuGl4EcKD5X
e2fsm2fSAKRMIUaF6edXTUaSFgSyRhZABRg45V/5LXzdzxBc9fddjrPjf3N+D0/V3+Gv7K38y9IW
bs1HSXO2YDrOjwJpMkJqijXbuFKtilFtG/mb9Ld/b+/Nrfne3iT3hlBK9MwVCcACCJ9oOYUhsoX4
7p/+3n+0SOEcinX1VNE8DSfUj1FfmXfxT5jT7ht1lYAUBA9B527zA/nlHtjNL+eYHoU9qlcFFA/1
bbanB/8JtFN3GrCZLzDo6SwADJMxsmLrDunZwjUL6rzWkwFAJAJOqH0DTPIwLmkCzCN4m3wDPivy
GATwAFwNccfPr0vVG9WgVfSfS2iUAwV5ceByivL3tt9Ow9FLD7Gxvf4ez52GL2POzOZEdaIvxzZ+
SJVd5JDfRWcquTXT18h7IbsfxclapwYdQnRRHfPwJLXvSv5c+XAz7AlXBvPU1iwkFO1juQ8pNsU+
jtGOAhDBlKfvS5k2afhPYxY9zvYRMR8/bqnGXv+Q2cP85zsswTjIE0DGemZ2/SrV5D5i7XplS5Ce
v6XDdhpPqLNfH2du378MNDO0UdIjj5fnLNi010TX2xp+9WLXQYJe7iOYS5qtBmcn7layoTJxffRZ
Puw/gwtZKLw8hSPy+YQoVaXESZjCY1lvNNqX83jD2Uirg5ZsB/89GRaOxyxO/jOeUBiUKbijUjG7
lt40GWnQRPGD+BihDhdv+mgzQuzZ2WuS3Ne/bl4L+DLcbBOrzsZ91VnbCcSDDeQhspR/dFJ8nmE9
R9RI4qR7UkhZdPBFRsZJCWiTHiy3SqpNHUBphp6d0z9a4c86gbhXoXXcgiISXurcB7oTnMIpffex
clUebuvsLq78W0WWXDOsVoV08swlEa/5C/jxRYjeQLtNYZbGu9lp6QdDqx1Hih5qmPYiIAiAExAj
9t85L3qEp0v7cbuFGsSnTnx9NS+dFeRZdBNxERSG5uWJoNCtWDe6+MFAbLbZRfV27MG2BpsMO6of
+2KpJr404OxwSoOnmxmv74Ms7+V0Bzf6qkpGN2ju/XjdhN8GlCCSnYRFHd2R7ko0hynnQRirhAeV
zzf6pRkJ43X2qvxZ/bMlmB3fTJlSXBCEGTT5XVUPeXW0i/dW27P+WDAmo/WcoyJe19XCxbm88Qre
D3E8KYgP/ZczW271Uhs7PUMXyM/kUM4WbXobiwp5iZ6fhq2V7zrU3zGGFYoXdlQsmApDfNzXj/93
BrPXpB3k3ggMLHvbIQ5rma7BGmPf7X6CmXvvFaQwHMXVeFM6zLeawkAO1XHbvcomoBSeoME4WhH9
mdD317SkRaO+bW3yhwZtVFO19bWAi3mnSIFrDVsn3Ad1v4toYqqNt0BBHDHlFcu9VW5R+wGwX+zS
HKAGYuzwemiEMr5+a8cPnvQ6kuaCII0rOHV7S3pq0xcUwwb/41hwXXXHX1gdYUmuLc7s2bOCTi1H
y/q4HLwYVPDsgdidjGu8MNLFbQBkABGkTAHjI5o6OwhIInaW1jfxQzMG60Y7cvCibBPTC3D9ul8+
cWcDzYxnn46jHjqw1wykeb0R1MfWr48807wQ1p9dKQq36PcB4M7rY19czbOhZ1YucZq0aDNBnDMd
MDVcfrnbO1bhOkureelBUlQuFNAbWzjXnx/A3kuqbqoZKaY9lXP05xqTT+nNU5gv2I+LBg2oEQAR
1dQcXfz8bOv0sIjUToY1uufajBNtmQc12LGcSuShGrPj1F9fxzms6I/B+ndEYxZaq3HbdWPHAxip
5YtC5aYOp01TWncNfCX03usV7ZV4UsjiukGY3EZJcZ/BtlSCA3Tqkxa8isu1MKmLJ/hsUjNDEgXY
snDMowfH/54o6tbLvM3YFQ9V6LupPG6SqbmVPCgJKgy+XNw0g74y7Po3GWbh9QX2+/UJLWyLMbu7
vh73TddkH3e37rAjdLVy3hJn7UfWjaXcTfbD9RGVi8cOgWdDATEkI9j1+SS0UlkZZRXDTaii6iQj
amQclSZwc2StVpACNJa9NpXkmzPRZpvsjOkg81Nbj75Z+biuRthuUDuM8tfr87o8LR38GbwVjjx/
4r0y1/uu44CG9Tt+WRbfZdlWNcgX3xXWgh1TxbJ+MZn6v4MZn9cgkkIKNxpnM1P5tOmAc6tVO3xt
HlSuRdfsQ3Wv8dnsRZPttPRd8dn94g31Slob9iG6tdWxhxCfRbq+DnOCij/35mxuM7OQ+oU+ND0L
AZaS7nZyiQiz6O2GtwRvZyxKFzdjYUwRw39dDwtCDJMkODn7z+uht1Izlg7HsOb7DB0yCGVP6cgK
9xU9XqrwM4SFkpCDioih2zy6vT6Di1ZX/3cCIhN1Zp4mXQv9UWEChf+qqMdB20eQwUxboz1cH+ji
hYM0AjdW11SQrJ8HUuVu9JuKnUcSrAo2bLNk3GWk+qs9WL8qXjA48/rCn900DZkDLShH5NmHdZJv
K1Pfpw+sqABJZQGNTXG/ieT8h+Uc1RL1yzH6qU1vJv1dUbgtAYQJbyRTJFycRN3aifRDzk6GDU4M
rVISyNq0yUVRTYaBMTVudGqoluncXF+oy+cQog0IZGyFVNTsjrSSnOhS4NCcB/dTtvf1HZUBFEXy
cte3OwKmvn1eGPLiMTwbcnb0Pb2rAqOS4ShFclHR3yqaeOJNZFH7PQzts6e9FcEBU6wbp2jRwRbv
0fwOaHwoeimaI2C5n09GVtqqpPUJLn90Bwyx8MhLbYJixyr33jFX0P9YOByG+CevDTlbYsVpuyiR
eY2o+rihfKKSvc5hf1c1HR0NeV+khHxmWq3UCAEe8zFuexQ0Jtf0tZsa6RanzjeaU27jsXQxDz71
dt96JglC+QM5kS2lYP53TfE5HSBDgPeQS37D46pgWZRAX/Uki8whx7Zk29IDYNXRr9e+YwiF8VN7
GN6yjVpUqz6w1iGsVujhDKQfvUBaSYhc2COtkc6Iy08YlLQLT9VHdfPa+szOQ+dXsWSXMTG0isST
eTAL+4ZEzTRS/6SxSEATAgKBOH11dOleDV5J2JhJ4ZIPHY3Q9eFOKHYNT5wpKUvujRj7y9zQdNbI
JNhoGs/cm77y1MJQvOhBJ+5yEP0F4WHhIvjyqaHVEak03g6yGSIeICgkVh1Mfa3WaN4uHd1LxlND
7RpSJUU8nrOTC47ZKIeCwJwdIgCQNV8E5jkWzgeRsXBHhYf05bvPBpudWacKPKXWq+QBFTcdvBqH
ysr2ZI3McBMmJ98/4r6S3rs+7CXv4PwTZyfBmUI5ohNCGKOt0aFgdBKRABUh7Wi1S4hq8QlfP9HW
gGnhiChzMGxsa21aWVkign+S72T+UgJMn30Wym2Kcei6I6VtUnL4Abm07sSN0BdmcXFTUXHiF8n/
LwlUPVYskNEBLkq7Lf1vk/LKERq9n4u5josH+Wwg4SudPb21lk6hUYWxeKHq7CPa6Y8jGNDrO3gx
I0wQ/t8PmvkYlpzUSRQwDjmcaSrdApE2nnqsu9U8c1Gq9mQody3ZsIWBLxr2s4Fn1yNT1dxOIq5H
EG4m3KcOfETwu4UQrtxlQEFC5I2V48KgF68JAAiFbBVAK3NmHuKwUIzY5mtz0kTdTqa4+5HilP3N
WB69duuT8pQMY+ljL++mTUWapKqtzr17WuPkYHCM6KGFnB2M1XPvO27VNiKvi+7fJO/Jdv7JmnWQ
DdrQBdUnGiqvfz7dZRfuENVlCN7Q5jPRw/18qrIpqjK1xHso1Y6w6Vtr+aBRFV4Sv9uE3S/TANkA
AC3bK52CGjtSTCAh8ahz5QBsEad8Ly6clkDQUe5rCHS9/tiGOyOE9qB5sKrbjObF0PuRqOsx24QW
EnmH2n4qjexWZJPVN5l2TV5B8pR0+kRuEW90/0G9VdC51zPX6r/h7Pm09kClSNab5F30YryA69do
GHoAZE9rqpO7tIRQV/KpMyUnXTnGmfdXmKNGG9GAn9BDzFtLGkLyqTbpb2n4zAaA9IKUUdmq9VHy
XyXM8JhNPO9bCW0xpXbWY0XQoeyEnS7g/ell6hLqvrKPWqDdadaTVEHzj9YLWXkTco9u2MUj8lPZ
ntwqqT+xLiLDJfm/jScZHdielG8ZwCDHcUr8EwxxWk/lrT52WelOw1sztDdSUK59eNkQIYv/tmRv
Y96ldr6rtV2jvOtQn9f5eyBDEmPEbivxZMFqED2p/jdbubf1dE0Gzq0ih0z1Q6IhmxNJaJ0/VEgx
AABI5Z9o5Y0w6MqAAzhgI93ekQSilGyGat81nXU7EPJnMgQm6fDDZiNiVMbWMp1fZnHnG7fqtI7k
DUTXFGXEd2QjmI4ewp+t+rvM3RzJ1lANRUBK4MXdDUn8xDb8Z6Aqzaxya3NP3aCoIIUuWbUDBsWk
B0iGsnc4auX3sFw3dQx4amMXx5Dv1QEYkkXvC+iS3JIOBGPv4PYkIp/sWLCA5YAuHFEUIi+DnUfn
szRc31gPIL2i/G8JltqGBrLiLxtaYkpwJGHJ+wVItsjbJH7MZFf3XqUQ7cPJVaBZguoJKq2d/C39
6Qu6BemF9tq/vX8UUBV4N+GKPZuo8XLo63IbWMZNpu9FgqSrYF+JjiJFkanpikilpLlIpEm60aSF
ZHKr8Sgr44ZOlTSy7qPoPXI81+mPcnbI8xoGv51IXkyRuU6tU4g8vV5D7BpBHkLqMrOggB0JazPL
5fJ5lMw0VOwzY3CvG4VLoReUN9hE0yABZc48h2HqpMxTeNFI6nlbQJuFtIapXGwL/ej8vj7cxeqW
jsSSYeHR80v9bIICyesVPcRnmGzIqiHZyk8qotuknwjpCeIxwql3x7UFxUTSfLHgdNEEKqCXkPZU
ZNmZpdw8OQ8qbcAEkk4go5Frb9Sb6QRa+MxLLw0Own+GYaDPn9nJmuennh092AGUXCrIeAIVPUek
wLbuP+yTUDqc2GAJlFv6ujD8pZhN5xMpyrDOVNc+Dy9FrayYATEbnln3Q1Y9vG/QY/2tBnW47UoW
IJoEJe16ZU5oUFoLec1LjqEOPEI3EPVEZkpswpn3MlhR43TWGAmvgkKiAi1AegCv06cnUhfXv1W9
uNTUtOmjFpD6jwL02WC9Mkl2LrGjk9ncB+3BQnxwgqnDGrOdqN/pU+9Opk453nFFLJBJx8yKvpVZ
91DL3YYcKxlliru8KjStS6eEjOP1Kc5RIx/5Btqc/jvF2XpYyphX6cgUuWS+uicUkajJNXueAZI4
tg0OOduJK2eP5UqmeVKJKRvh1v4v8zDpt7PYFtuev/9JYiId3OOHZKjx8gwHu17bl0YpLLCpvJnN
rvR6l2vX1FD4iwKzOjkLk7h4Ac/mMDM4qjqmUuRJsH9TRyePkO94mqjKXP/UD5dqHi5QmXSwMIoQ
ChSe/NmpqJVcK3kyQ7Hkzmqy/iEWqKrgxihPcv5cdATlpfXc5u8OWuwO4qlchBuJI2JXMP37u8Kb
HqQeXFOKkvtpDAB9FdLGeHXITb1IL/BWXJ/wB3jy2oRnObA6zas2DvWIR7iictkLrHaK9Q+aetWg
4U0ELanjxp+wmcOhVA5KsNRweLHCowtgE8hJGIHnxeRctdI0aRU0jOSDRzGZyMPp30KKbtKTUb+L
7B/8GSqSokuu+aXASofKFb1qRPicedllNDWpaCYzeuAuYi7ynnzCiSjOCp+vr/McCPTnLhK+US/D
LPOfzwdDNyQh9cdIir/xfbQ3TXTT+/QWH01kKSzr0If2z2iI1mk93BmBsxOvuG6/99VJgoSrXvU2
lPbZ3jOPfqF8b7LAdfxvpHQSuEAaJK+zXVK/cQBvPbt1OT/4zxGZBylaJ/qPMNunJkyhBh4m8NOE
9jXpqbD0laq/dfEOt0YjeRLmtGvK1k4L83UEt8LU8hxbSFhO+qqTUFI1c1fYh6aT3yXkGWP9ILwF
HQQFKA24ZBKemxwHRwtbmEcQqufo03TdxAizLlngizf6bEVnT3pPFJE3LSsKBAGRH5EW9Pn9fn3j
LpYHoKsAcSDbmoDef964MbP73Mns5CH4aaEb+9jdDNEqVdwyclMcTErQ6UEuViZCfRWtHze0C0fP
zrb+DVEmYYazXpjPxTfW4YXnnWVK9syT8APflLxJI5hS9lOLxC9ku/GOUKDrt9wtl2ohVl6t4cFJ
oH1BBNE68PK7orZXtsat1iA/7/XrIrFh948r87Do7Fy6VUKIXcarAE7/cd/PjKDjdXKSDXUkciat
NbrghrjApGfoori+Gh/Ax7n5om0U1kSMhw5pwefdae0kriMDv452ap9wngq9Od3zDG2tvxLFW/VH
ksYyooF0d4QQtxjWLuu+9Y6y8NZedAf+nQif/nkifujFbd7ryFy1bgmvFny3+YowvyxvgsQ1nw0o
vG+CADIpX3crShrIzYcujV8TrtIBVqfrC3PJv4ZGgoYLA3AQFOOfp2P2eRZJQYQr1Ox0JKV59T0A
l9j3JNzHQsdhERJ0ySE6G3Lu/FmpFOfB4H94G4pdbOkHkqNnMoFGewRCFppvWn0kW3/9Qy+WlvlG
0JW0SICznCUXChqxBlsZ0M7zX73sGSvuEbJSnhjJxJVVc9OGj2G9l1EuEFgkMoQ8zTI9jdJPkpML
kxGDfTmOtOiQJ1S5o3NjEcmpOUReg5Vv3El7z2nmlE+d9CIy01n7XievMEM4EbVd50HipVtEZQg3
5ssEYNOnncNQQEfNnhljMJFgVuP0AcwjWR5SPGm54GXPKZc+njLjbIyZ4e1GbWjqEHcOd02A5xK4
spSf3T8qCP662RbmT3heo4dEtx5gX4An/s1U15Z8IixXpPbG7N+ur/olt9+AhcYwRf843/75rI8V
IbqXsuhDtcH0hTCb8ZAT9DMyj+D1wS5eLAdkJyEGcEVNvEpntk0uu9yseyMUO4zRBRKCgSGi02FP
q/bLaLeLtpQGTdGqSSOAPvs4owuVMEizDw9lsN7kSORQ6L9RywVTevnD/h1IvDvnH0Y62/adNHrA
jKo88WjmFbvqtQxfVf2b83R9FS+GJgT+//2s2a31elSPy4rRrJ6KDHWlYDdANNxvgXrkwaFuT+LK
WCPy2s2RzieXuJzeg+uzuFiQRXdC1XW6i6HyF7fp7Juh47UNP2Rxu0S7nYDuYSb1elw5pPzo4clP
knXqSHYlIvOS7VqqR92AjhpcNOnwZCCTMv5D4thPyKSpgEb8UzLusDBTq6+8cuch03V9xhdd5fMZ
z46fl7dZa6cJ7nqyseJ+XY7J2ob82DoUaBRCTSTcO5V6nS7/LofnhdEvmTeqvyB0IdGgc332quQN
0U3cMHo40iYkaHiyxKE/Bl01JAo7MHd/mfRbed2OFoRJj0XIsDCFSwaOgBZ6G/ZGuO2ftywqIov6
OsYnzZ8U+3vlQV6a264mcBHhrwHxl/GlCIDruQjPReVdmjQuMh+b69O4ZHJAy9g4HIQr9ofO9fnB
qYtQ7eIiEXhlAKj4nlWx4f7j4/xPxR8sG+4eeQaLdMPnL276sU4GTQsf2nQLWEucRSQcEXJrG3N1
/bMuGRs21hJy5KZhzuuYdZek9mA44QNoBPIVopDnHH0VVc2FOPmSsSFKBnVEuZRUzWwX9XCYek+1
Qor7+4iMZ0uqmDx8TtBAr17DY/m/AOzORxSffrZjniGZamMxojftdfk0eGuz38nyU91vF6tol5fx
36+bxdRB7lt+ONrhQ9LsJO2NBmaNFxEGRqlfug7CrZy/9yY+NrdBtcGUzN77NvAqNbXN8KHc1Eq5
ocxcQ11f4Fl2W8AB1d5aXz8iFy33+Yiz4xiVHgxTFQtJRaKHsrixv1ndD0cZVpVHO5+3rmwo/bCU
FhSQ7RHXjBC0QktywQ25uMhnXz57r1KzUHOt4lrghVB7TrwbrX7kCvb2whovDTR7qrjqkpaoKerN
6oHMBPggLXsH420uwTIvGpWzL5q9Rora+6RUdfZyOimN2EswG2MjSpPL3vqlMPJ8G2c3MOnkKG1s
coNUKOxBYExBd1CEo/gkMnOK/Fqk7+QIGnstXOeFQySO5bVjO7uNUQxJWOEJL8o6KvWhg8yUdTVj
MBz1D8qi1Gnoqzekt+vjLq3w7GJqxL1eIXNmSH126Ue3BbD1UnnK08NiLnDp3Mwey6icYlnp2M4m
fDXABqCA+NEk7RXb61912Sn49+Bos9jTrnPbS3UwCnXxzEi8RmSMCIQUY5+pLxAaFPEzvrDkL1xB
beETtZn10VPnP9bHoeWxzCAYDlYlWat0W4U6GSYIUmxtqwzlTUNOqgbkazgvZflOkORqKhxr0Juj
JQAxfQsXeF3cxLwFTR7TtB0L+i+dBwFG/gwUP6G05/2iqEoo6E4U2HxlZeIAkTU2kqWu0//Pijq6
RVzBW/iFdMjJimxSMHK4WYQUMiSv9X5ojZUEoy59LgPSheZN4TwIANTCbl58G3nwFcckYU536eeX
KorBV/Ua2DPCGeB2bCjVW/aUfKio1fbDTvefgZ+O3QHAvUisUK9CW5x8cUkRUqubm+szunhr8Kp4
0CBi1OapDbNOyiFXfACh6QZXHRtow4gEmgnZvqUjdRGRTFhl0/YrSjhzBsNUiyMrDUhvCQdXfeeR
aYjfjROQXIFPbpWTSOiAntQ9aw1YpFAO1IFt6OYDtJEW4vmLoDMiXYUUMSkd7YOi8sxr6M1Sr61e
hd85fo8AYY/lu8jhZ4G/rtVgBTRV4M/YGVBAYOBWmS1tfRP3pT8CivSm184bVgUl7BHJnOu7chFD
cza3ea5BUnorNDWKbSXMXaAeuhN/dXXUCsvE7aRnM31kQWT1uDDuJZcDrJsMFxPdCujVfD6fxlRk
Tmb0HxEp3BBDQ9dLuNPKLfvgy7/xpqzlEtKl58oChUVzhA1a1xQ/P9uIRGqCSe8YVAojFLhhag9p
diXEGq2bjsqAlo9893bEbvRJAjGnco8vfv3LL92D8znMHIFg8kc91chsdAilAK+kZM1llPojEEPu
4PXBLhZm4Ckkq2kZMKfMk6gdqBnPlMlqcAtI9VI9Ftl/wxBgNy8s3BQp1/5Y2U9dguJJsQjRumSG
6PhkChasKMYH98/ZivdJP2qaXHG8mldgZ1Uub2ijokxIcza1C+A1FM+BluIjaLAgxBVgvOa5GdIN
SAOBehHFxEUf6fKynE1r5iRJY5I1ukduWfPRK6MlgU7mcNintYBmMJeufAMUjHXCQ1tOGFw8Alhl
VTUtOtDm0ecEtDILM6DpRBGdWWw7CW60PejkPH8ck4Pwh0UN2GzSu6JNdiRsjHynoDujQW/5Jl43
wyjcMv8Wj/WWumeA92Grt6LDxEZigFyHAGcsnCThkc+dLe4rwCuTxn0KB5/vTh1YoxL0HUtWofki
fJE/6D7h57GBJcSbgbrHfi4WTy7aKPKF2HMYLFiumQ/kh7Xn26ICXYTfqfwGQFB7ni3paQdFWPaW
1aeGxruF773kXJ4Nas3coTCJs1G1g48kLHW9XISTwVPV0T5yo0vfNCOjjdlV2qXI6JI3dD7u7OG2
Ji/uAp+cu+Z/J/O1EmWY8CCQXV1Zrrz6JBa7gFcKI1UYkKn6d2PzinfvxcHGs38uLMNXk4krxNVF
HlMnTznvbghLRaoaURohQGLPi9F81dSQXkjtLgPCqpemAKrKSrZuumKjplRPdPn2+iS+GhExB0En
q8IoS5bt89GrdMMY/Sr8SCqm6pZUSZPupekVdFXcmqtFV/jieKp4lMAVCYr7z+ONBmX1ThmI1ZJN
Z6frFEdfKrYcOE64Sal1qfwwJ05iv/lCHBbZEsT6pikOxZmZLK00zwu7CQEW7YVtTINwL8roeEnk
/Yss2sQhAh20m8ZKcWuBdFSdbxpkSnAvrwLDdwVkPsz7lVG8qWAVWxN6YBo7sv8hVfB5psK2nc1U
lRO8Caf/gCYQyoqubZG9p/mPvAscfjtNQ6RlKe9yoXWEYXlFFEoGwp+bHYGhsvTIi1mgtD8SXOKm
eKRKGdKrDnpI04q5XkzSX4BhfB50dg6g2qtHp6jCBzQ/j735Qm0oag969DtDxTDMwN1LbuYg/zC8
6cEjjotA0FGmJGFBxks272D2Frl8Lsh4a1JZBpNqwZOpBcdcXvTkxGw+G2hma5PehwrUNJV5sa6s
tcG3h4J8EZocxl2bOa5qrAEuQbXFaz807+T8jelIGHf9es4p1v+cXvKX9Ho5VKzkmS/HI5c0cdOG
9DyO0DomKzkXSYAgNVZDu0vaYWXSz63H4V6tTSAAhx5vT2BOeUc48OIMjdVT++gMyS4M/FUe/ba8
vWytyyR3m1+h9A7SrarrVav3L3ppUXlFsQcYotfQGw5c0//AzDY3nISAR1AttbUeybdUsOCte8uq
t3F4s4B2No2z7R4FnkHv1JvWQpY4OcSZ5Eqj6BJM1w001CakHlW2W4zkv776Yn/+XaXZHe/7wR5T
n5sDOIm6CIgM5kYLcJ2KxrjrW3Ih9Pw82OyaSnk3JmHPYIDYuKZOdeAPAixNWURGAJ2mG6r3gcq1
WeKpuHhXUZ5w8DgBPCCp8tlEZKGap3pDfiTPnsWqU69uzENeb0ZlnSS7YgkFeqGUCCeMUG+xdPLo
uAifB3SKuuzCiEypAVsvbA93koV4GIBh33y09NsiZ4VFl7e3kZSaTo/HkPMCZIxdLkBJTfWbAgGp
GSwlqC4akH8nBvHi54l56uD4pcirSqUDvZe8MaT6JrFw9+lu8krZHbselodhNXX5jSqabGD8Lw42
mtz9s+59S6VXK36j/FEoYLcT3y0t5I2TYWPj34kEd1ga65R/yy6DhQSCLnZpbk6oFtDRCkEGqP+Z
ixwaw2iXcoTFlbO15KQHyPddq7bdIK63WrutY4hwGrDFMix5t31VPE5S+GgirDA5sJ9Eb0MKk8aw
l1HdaCC6sLHX0S89bUnp4sCCVfCUaJ9mp0hHDifn3wm5d+NRp+jiJdEhTiD4BPm4M5ufqV891pPz
CMfCSoqthU+9dFkg7Ub8R1RHVaKkz9ukNYpRtVpRPTjFz6Co1wXYHKv7J4Fs37e3usxf/h9p59VU
Nxam61+kKuVwK+0IG2xwg9vcqGi3Uc5Zv36exZwzZss6aGZOlfvCje0lLa3whTecbbXwgp3UnT/f
qO/59WKaObJ1k9QInjI25Ndjh/DZyzDygVg4DSAnj5B+T9+k8k1sOswDAYA8vcRt7NW67bW6tO+6
Bo2J9ETUw/GZhwjfhTeO8sQRCY8oAxUQs6CkJjyZM0wDC0dVY9wLNIMboKYv/oBO2kn1uQ9MeglP
4sKuoBQQV3ImWShbOPOdHQNJquybSUPPpqVcxMUWQKzARNGBjcD1l76YzbGGyaBTTmp7KNUI7ul4
Zo8lHbyI6tq0FRqvLEkItjilw2XGo2nZWIp8Q67HUK8u0GydQ1u6bRd6tMxER5VEjZqBfl+qlfv5
J1pJP0B702OmlKbqQtL++hONrdNJmZ9jjadguzQlX+SyP8ZgbrlYNYRhZetpfpOH58zaqiC+q1Iv
Voew4eBIo2QGQGkxtD7PhT52cXXxHfvo2/IhUQu3qLUDDe4OBktm3Muh+twoONv1u3LiWo3Q0uzO
jSXtS1RC1EY7VaXhwT27N+L5p0y3VfMhtcjYGCKBz19y7qvp0A/+IZSVr4MZHnR8tWXroob3ZkDZ
9SHUv+HD5BVjv6u07FH25QvQBfJPoO5BcizbxitL+0vdjn/NZfjvxuyvXJsQIkW9RkiYggi/nn0p
GftZq+zyQmRwk0RwnUMstxR2oyGdo0i5KYJXw6khTDbwV/D4cUCdYtfn+LuwR7U3lQ7UsIZoIzFa
kQYTrF6E+yB+c6/r+vVzZb2h53HnlIIWNSBVU1g4fus/K8X+PpMzjBlmqy2U5uBOV2qiIuUbIgkX
HRdaHUFutTvPXXoKh/ZYGxjIhOWZk+CLUvs7gR1V6hMlWRa0ErRQkrJz7qMrn73KVfg9yqQDAKiw
7UFhNxtn4TtlYrnibHyY3nn7wGAWd2mPemvW5HN5CSXlbNTVmZvIxI1NKlErr14MdfoitxaRPpKi
jX0cYqS2dJX0nxPq+yBbt3Jn3QaVdso0HKIV3C5B+g62c+i51RT17JjpG+eLMmvor2ByFsq3eVF4
dQ7wFKtLdHBt/5z4bw7Ycn9UyLvQnSuwTsvewgbajJYeKGkJjiSzMyXOTey/1RLShb3tDjoGp16k
1F7mt5comg9aUt/2dv6qSh30qwHCmETLzafUr4GgdnuRXIXTpU66faBuIpL/rHGiLvV7LpdYtjDT
EzMA+wyhV99V/r2OyW1jedJD3hwI/ISX4bjRTFlprJKyKkCgHRanAO1fL8ug6JwBNlhxCWaP3Bh/
leF+AFYR70vzpoa+96+RkNCSNEPbup02z+iVd74af7Fd1a4JxkwOiktK+WK8szBjqfWXYLrFT902
7yYbtkJw2DgjVgfldOD6RNSaO+36pauxKqUAIvoltY8gAFTLOFIgknDfhNflDA8a1C4/2NKQWikT
4H73e9Tl4dxaldYOZn5RxgNqM41gaAgFsUCixorK7cZbiplb7Myr4RY7M8JyRg9LK79QhiF+ZyDA
0FQoNuZy5ZJlGAcwO5oAGmDI67lEPr/S00TNhZ6NoVOVfqkhChdPM7yzCbcH6VeHp6uNyfLnA4uF
+cfrUd1RMa9HRUZdvJ6Z1qXVBEp+mbCv0O+YwT5//XwIsQyWQwjFNzQzVG7TJepOHXu0euoqf4f4
Nacuvus6BLHvq+J/DExBpxIdQvqSSG5zaV3PYZwrmZ/2DEThEJoIPFMSPjj1AidPmd8iBvv8zdbW
BsKYAqOL2gR9pusBk1iS5VJjwIhaDNIayXjMdNMDoPr5OGsfiRUvAHcON9+7B/2H6k/vDHVXFkUu
IjD6wnwkmqufD7H+Kr+H0K5fxdKToLFDXoU+4dyJyFYUVv7nXRi+ELI0wPaEoqq9yMwixAi1No/f
X4QGUI/ps79TcDT2y+9D//z5K60cFPBC+CWEiBDdXwyWNkHVNT6zBihSCtBldH2CZMiCOjasyrz9
ditzeDXgYg9rQzFbZVXnF6owwK+I7KGbbtpMrnRRWOJIoKLMCvFFX+Kveo0NpbdZfhnK+0I5Vw/S
a/ucqvvmIf0HIVrdfCZFLYeNg2ItXbsadrG7KqIJKGkpclPKDYUNUqQifOtJi2ySHN3EYLg/RiTI
Yfaq58rGTnu/QBeHyNXoi602WHPpjEGOBbwNDgG9hjuncCX7MexuNfy4gBN4UXZICy4iF0RvU37p
wnvUNPVh5x/9vd7ubQnfDzftdkSMny+0pTeqqMQBKaZQShoLtHiZIdHNSrNwstAGqsDkaO1PvSDm
+Mswfqntc1f+M0GhGbVLAqUTZ3PwHQVdZZ6yxaO9JqtLlWT/XhhSvvTNT6W61YZzNhyU2R3tQ621
bvMj5qYrHmLrazUcSRyYZxUZ8x713+F7Gype4rwMHQAOafQCeCvzFmFnddXpAlDBazpUOhcXRdtJ
etVNen4pf8Ksh53hY6oLo+hL+o9OIjPvoSXlo9dtSVqt3B50vphVDlpC/6Wp6pgWulVnfHj4ZaDy
Odel2nSLniLnloHr2v79ONTiFatyVvtiYCjBRlCPdP9GGtUEvJ8vl7Vz6cMwSz09JWqaehiQeUyG
yOtC6abDVod2sD8ltyClo77fZfWG6vnWmMujCVNHKQh5tTn1lHDf5bvShMaCvfRuTOF1Hj9/xY2Z
XLZyYlbRlCocvdzEYwNVQr+DO5FhvfP/N87i1kqLwTIKndcCbsNdz63FMJsfbIWAboruK5ByASmi
yH99OQa+Vs1S3uWXorzvKWKm/rnp78oBYfPv6uDOtavNZ3P8mlh3vv1SjBvySevjU9RFPcbQEG9d
HH59E4cBZTH2QB3s2QR2q+70GsM5hADy/tnPul0UYsyQTO8KkLQC6EBNaDR8PtvKu5Pt8hQmzyCO
E8AGqJfXE6FbrUaZEcnBWn4WnY4Y6Jie6ac5fBwlPFk5z8ap2IGuPiFqa5bxjRz5+wiPjOAwly/9
jwQZDFEuFudgNAU7waSO7lDti+dyH1MlGYbOrbHka/EUDm9VpOr7GFkr5ykxclctvvW5ENDAUdd0
h/YvnB/TEpvlLMHmEmm/aNf3DyqhbIPaRnOa5DMARUftDnJyFMIX1nxvDk9N+Rwa6h6Ab03nyJ6C
r3Kr7A3iNwoaJdJ4Ic9j/opiFfXXfD9KlguOgxcKfQQzaJAEeCMD6aM2rOLfEwCkkczxdQBOhvwb
pDw6jX/TLrWi+odZt1jePqISouJCK1vlTT4Y3M4gbrWnKn1E4XW2T87kuIr9AhAitB6oJ1ooAEy1
ekbyHSUOd06Nm7grd6V85wd7Ok4YK90Rn1Elam0IMxTE6KI00wOUocpEV3B2uF6Qp/ftnZrdDI2F
BAfW3LQKE9Q45JnScADQwXCbadg5LXaMFWeBqAZTDrXm6JSVmBOO04GP45TGDRhyOfz+DmahBgmW
So1jr4d8nmawR42bsA/2oLBuabXtJnyXcyaxLv41pn9hidNOOpBndDjfpJiOCiCYpd2kKuZjFYL+
/rgrym5XhXg5NeNJactDn7QP9Tz/4yvtm5DXacZfToa+jwzJN6PLSmwV4dmT0cWpYLtE2vlfc9oh
fF6a+qEAB4sUUfJrlN50/+/M9LF1jTa2wuoBp+o2NBhKhBjyLTaCX+jJ2LIRZsiCdEb14SY1dIpk
G3eF2Nl/bDggbHCtHJhp70beHyJ/LSD/K6yAK2kudnM7XcDtgNQRWaGi2bd5v5GHrr6XTi6PMAKx
87LyOUtNYnYyATo8O+oItN/h5W7mM6ujmBA/CWA505ZE+7oo47ytGAVFSsroooBeP2zStrdGWZ6a
WpRb/hQRJyusm1QEXAk6D5sCuWsRCnE4bQz6qYJhc70WGlVRykkCosM4AHez6QY00xwIDvfG+bu2
Gj6OpF6PZHStrjWanV38Xxa81Hea6pcpvlP+ke5Tyy0x3zLduPYmVTh8VwdbAeG1sfJXLyMKbCrN
E5Y/Le/rh9DlahwcWc0u4QX4pP7mY2LS0H06hLmb/d1FruqcLe2Q8butWHCFL2qaH8deTMDkd4Mi
R3p2wUTZ7xPkDsG8HwN86Bzdy6NjP9xP4c1co3yE7iSOaBF6UBrc+6mYcfFON6Kq1aD44/MsAoPG
TIJ4MHkeTfNamjk65NB/kMPorKMyeTH+sFwfT53+Wvzz+VJYXXMfPsLi/NGKepqdUcno/T9SmBJs
v/nlv8NrWBsIMUKifhA5dHoXN36cy7mk9mR9HL4M5A/g5B6EbBMZyOevtLa4geKwoHBNEoCK63Xl
93aXS5aTCfjPqD5neePiqkoSbTbhYdO0YnU0QD/oqfIB/0jZ6iFKARzx5aJEvhAkcDjogBJtOq0W
6mFbXPeV4XAa4nCg3QjaaFmLcIwZCmzWILY4OAfDPtvotXG4Oo2CiEqOGMTGvbES7zMerDOZFgmO
WOJ5PtwbSm1ayDTBceutI+EOAetYVh7MWofaAFiqTVLY2rFgUflmMAuvI8jr1yNWnWmVfVqklwG5
C2HPnT8EpuHWqr2XW4GeA6zihs7XPs/YtiWUTFA5W0od72XSxX159RSLfZHGVhLHOU/BIsJw3Ql2
droznCcTFmqbxOh73WlYz8qEkvkOcrluA5B5dIDHJKei+qtCogzt8C0c1TuX4s/HAkonms0KTOfr
yel9oTozatllGrV7NUGwI3ytM/o7GbpmAFNso/GGvtwlPKZA8kxF6A6mdlYOSi7LCB3eUfYThfUk
vi97pPSVgQltqlM4J69tNT0P0WMfRHdV0F+oJ2jj3YOx1TNfXVI68ls67SlECcXPPywp229xrSg5
ctgtCaYddsAjRHdjne8CfBfq4/9u0/wecVlWGScz6WNZ5pDDqlp5kRt0lQVRM8bdeVORZKXGinQ/
3W2CHgqGyyo112oXyw2DAXkTds4C6JnRGPv8kFsDzSBJTBZHHddESmwxi20z6PCVIaSRFzXRuaA8
NbnyK5yEUHETSLfaKS9OkXKYg7seHU/dQ9ZF93d6uXe608bDrBzuvx8GZZvF4c6WlYdw5mEgOrBX
7+TX5uUctlxlO6lx5c6NvpaPOm5x0s4OXDXYmIz14bGfsHUsSf4o7SjVHMfSEKaXVlNdjPI8Vjel
+rK+L8OtPsfqWNSA0YExaB8v3TirXvLZa0F6EUKMWEu5hjBeg6uXUrxMtgI1cdgt97v+YTTxNB/3
Stsauj8xWmLc6pl9mJVfdCNg4gihVEBRAsOLNQ1p0QuJCtyEjZldA4OByvr9uovzPzYyXaoDphbN
6SLfOyA3Mld6jaV9kXnTX2guf76U1g6Hj+MtlnVW24WtF4znG+h/urPsggPzUw+BxLrwhq2Vsz4c
uReng7jlFsd8nGT1kNU+/iWdJyRHO+2BfJu+PEH+qypf6jzYff6Ca3AUZvT3kIsjvDadxOkyB9se
ad7PxV919hQBDiZlp++EZfXRrNRziYxSyzt/PvbW24pE58NqShonQN5WAis5RIdGMg68KxEfRTVL
qw8lzhfINH0+5FqkbcFc0S2Re/4J+jHgyAxZaDDD1jGgckFF+yAMXBx0iWZwnu0zxDYH37VU8jrl
jfytVeEFVhenL7+am8HhWoOdlj45o8U3x+1iscDyeIptP/g/vABB5iqGuyTWDnXr9eh4tmA5m0g+
AeOq/faA1a7aa29aiNf3mG4shbWjhPOK7B/so6DaX38OxzDyNOqa8tLnxjFl2cGNQM8cymO+Fcat
MOooOpJUYtYkqgDOYh9jl1ggfVSWl0ayUYdvj8JbJAyeiuJ1jBHAxXl7yF/nptzxf0QeHbzm4Hpz
s9sR4ulgbJO03ehGroV6tk7czF2J/QgIuusJGLp0NGe1KC8BzuiOTk8S30aCLGrzJhU0uPmREe40
fdqlhCyihg53ftP2eK0hxcWBjyfYaxkJkMVjNHHQmW1blQLzUBr7skY2Aoyxkg5u2t9nOl64kNoK
vKazFE+z5893yHvmszjjbbpwDswIGvZ/ZEZMfyaVvlpcqtH+NtXJc26iptb63JPmQZtiVOKejfYv
A+NvF1i0jPYsOBC6JCUGmBkncFu89Q1Ou6WhutT7JHQ2DbA2tP7lNkCSncswfEUtBnWayIyOMd0C
RwS0KB4byRuciKI3SZGMA2L/nhXYFMD8I5hwyphbp99KKQU3BVGBhgaCzfYiUHBkv9EA0BYXcMx+
/UIeQRiWg6L9fE7fW5fLOYWnio6gSARJz65XFqS5nmJ7UVw6koiq/6kjMWHXClStBO29YxHpRzPU
DtiHgqgTnEETu1EworsAnwmRYOiYPQpgMfC5qt29CmZA2D1VDoUKfmKP4XnjicVN8+cTo+iGuQYi
Vs7ipqeRoxYcQMUlcZwvcaU+hPNLEu/rsjx2lbPToQTYyde2vx/ymWUJtaxXb4SxXNDcQxH0Ckhn
kEgE/FaQajLVOWq+AkE1xST2ceNhV2JcBMV/P+xix2STbcwkocWlHXEy64bGsyp5r1cRGzT4UgXl
LkuSgxTzHAWeEtILcDsXOjOJ2l05avt0BP8/e4mv72MAq0KUre18TwFrHI/GY6VZpwJN7c+feuW4
hftG/QE+NU4vS/aoMWbTSAuwuFg2thW/EKmYOvwqKheh589HWrlnr0YS3/rDPTsNeZW1XcX0WMdY
faN3hXc6Mg7p+AKAHlbJ58OJ2f5j6YgSqMB5Uwhd3CNlkMVmlvNinXwzsSiwK9KPIBMnTFm2eo5r
iTHu2FRw2MKOiVfZ9btZ9mg20pgXl1GBgq/BQD0UaFSaWkmiGR1UKB2OBI4vvk94bfZKavVer7yM
aXoCxSCEpMuo3/tjcUyi+OBXWx3+tcwI8zSK3FRCKDYtS+rW2NpzRLuXACv76tM3kGzNzZL5XjRu
0BhFk2/2JgutcRzx5OJFh8dvZfvagZPJNm+0J12+yfJ7G7L75x9qbV18fLJF6KfazZgbWlxcUCak
1q9yuMTeEdB8H96kW4SitaP242CLVdE1oVxYXVJczOqZxhICkILU1L99/kprm4od9Q5bslF8Xix1
2UhH6qjgBUPnCbgPB7oJZQSKwSawaK1Gygh8VArGK37bUtObZTbYwHCay5g/Kfp8002lq1ikl8NN
q/7Qm32VPRGuKK3v5YQT/4tXFQhFVWGXgXC6XvmKCsMZezbuaUWoKKMZQrBaR/8NozxxOy03NMWv
/xppURmvZLUsTV+iKRQ+oi1Xl8puUJQbJFJeA3O8m4TXe1S6dQOulnz6f/6a1Pq4oMFn4Oq6WDd9
X/dO3gAg5CipkmdclnjNmHBM147/m5HYpOi3wlBdYpXVIlSIf+X3vkqmly76ZdAB8YvZjLHWVikp
yP8daRl2IN0q9UPBSFlK/1O4YZKxY5+wuUjfPaGWn84h8hCqpxS4liONSt+QevDpqk7dNfY3x8bG
+KuMV4BvvVIiwSQJ9nP8r6oprpQ/6wDipeiLIu0SezylPobqE8qgyd3Po5zSOP23hCXAvsXioBUh
en3pTPgsXeEOM81Xlv/cyG6VbYUjq5vt43sslmBZD+HgTGw21H3RsYvyf0RIPAPBQFnBFVaEXXvX
T7EXYdswteTqm6WHd1XDP+YSfVuKLCD95He01Idr1IKG0pQaAF0smeEKBntVwSJE18BJ4PPTthe5
CmhlA5pQq8OklrvmXgmeLedLWsf72ahux4oKXIJjfGPulPBQtuM+Cb4ZQelNwkJrfJAkwHyJBARA
FOkipEKzJ1XYQKj5nvdrp+SER5MLHHO0ML/Wu1swV1It7SvYMZOzl40JYaTkEA6HVtVx6Wp2jY4g
oNRf0ijcZZkqvF3qAJhqBs8FBpj0PIaj24W2m5n3YXNM4l9tRTGFzlPVWXsFQ42gGc4ToVzZflf9
wFNBb+VyfXSCl6FW9jKIBCksvsIKFJFggmK48IsejO7vCny4wGwXCGFhT4oXFVffA50Ed6SzBiDh
V/ZXLZ9KFhLh0a6T+52OOGZWeknkH1L6JEXSIMJ4D9EU6eiEf8dv/NNcKHsUJqycVSeu776Vjgli
evDWsDsOyOWFNxD5RSPn8K0Ht0QqfO6cUx3yPKaCUXhyTuQOpRySuODNDl6mwHFpBuuds2PGs7L1
mv4X8kvUEVyn/9GViRdq0x6nmO+xWZ4qR9tbZrLVdFs5Zh1BS8Efi4vLWVJT2nHs5aABjQMna59F
zmtB1QU1I1fu//aJoeVy38bBSSi1Gnl72Ew8V8IB1BBkQUEBxspdfX2h5G1uOs4E6MiGaNnetAEh
/IiIxCsHbjKyGLdQs2vFD0akoSOqXaTei96K0qVJoRg04fz5bOj71Ml2pv4w2g8o5ZqlK6s2pp+w
NDJEu6ObkcK8E1V7m4ry5ye/thKyXj3IImyw57qwwiGH8qk8x6ygRJ5uNSs9iZ7PICenqh+9muRG
/EcEBzkuY42Ulai0tmO1b2Gq92F3tGfnkk5fNCfzguCY149+s88hxZY7C7GF8uQQ/ozi+7rU3XaR
Xp6hL8MoMCJauyiaxbCPP3+1lauGthX5G0ZH3J9LiHWlj2Fj9wKxZgvhh9h6gFGeS/dxkW2MtLZ8
Po60+JhGYyd6owHfVcJXskP0DIfxKaACH1mKR1y7iU9Yi6yv3m3x1dQpjib0GjmQ5Tt6uHFgUzR6
FMDTSTaF2rLilLechZa61+Sz1h7sQCPSDiiuIYQBxUhcVpuaBmtrCaysJTRydFK75VMppZFXFiAQ
4jIR3ltqcyYgNPBQnm4k0/r6+Qdeu5ao2dGCRUYFtcX3q/PDtaRKc5pbJn538NKmYnINxE7T4kfU
HILyVocgrO1aZ0Dk403LPB3yrS+5sw2W62sgTV5RHuvy3ECqzoYfCUrkQAJ349AdUE6Nu8twSav7
jGR6SDOEwWnZWP/i4b635Z/m99S5iBJ/If/Ukn0bfDNRUonK8f7zF1yrFTqE9Fy6hgJzb6k9VhtB
m9sTwIyIFkfCa7QOZdK9mFsMRLqydanRid9VbXOKnKfWQeYt6g7RaAnmveg7Zv3zxkOJsHMRDFw9
lDjMP8z6HLUmkSl9dqNU96x4+nhAmKLsMZDo/86CIV6CNQvnlqbBXZR6QiaAdKdgoX7+KGspsMOX
p1gIfJlS/uJRzBTG9ajO2QUrwFQ3XQc1KnU+4fe4IzwAR5nl3oh7kRDYB3XvimcSBlM+4uvStItU
10aTvgUK4Wv71tnIyNZCN0f4hwsdEnroy6qqXtZGP8tycZHzf/V0Fyf2OW+pLgMTiAh7ZuNGcWoa
n2l4JAmnQrDZb10r7MJAwjkYzADtuGVzMjGzlmCkLQTYgxbvLihNQsQS7R1ofP6bbz47hba3LUyr
4mEXBDl6oV/lYWPNrB0Mv5/CWXYlrdbPoJI1xQUzTlZB1Dz573crgb9JbPP5qvhzMAtvGzoKwN04
+t/bPh/WZ0L/0c67NhO8F0SOCjYBZz/qTmI7+Fvb4c+z/3q0xRK0hywIKrmAKFCDa8n3VPKD8YGb
MuFKj2OwoRudyD+vNTGgCcke9hWNbfFAH14PwbWoH8ecNa89y5GwSEYcFAGfMOs2JhKB+j+2+tVY
S3BwopYUjocmuySNvUvM2Bvl/BzSO/aRicrGFPJ74aYhV376bIJclSioUO+uqu+1ru3sgh5Citca
lU8Lqxy7THZWXHhz+yVwSjqoqOwU+N+anVdGHKQkYL50iKIYyTL7IFmgHhRcp0Os8XzH4/jrQwNo
6Ig2goVcDeLagE/jyLkxlPtM67/1lXoY++DVHsrToPtuTeAvUwOpdcLlIeEFyPSas0kZmYxDK79Z
+wjArFb+G2mghDsFC8rUk3ksqR1drQeG6yad46Va/KiDrO9CiwmgHWH1rsGZhoubNqWej6iRiBiz
XvaotFGY2M2GuYPUSAc+9FKwJ32W7Tme+VCd5HA0vUWBiuMHHP90OKCwiNaG4UZt4UbjMS0eneIV
dJSghqMyE2gcrrzF6ARHp30KmjuVy0ZuKIcjN6DuVVwGLWB7ThgfQHTsI9KyZtQfia2KLtkZYJHm
XN9NduZOmuWqkoznxLMIpTOrQPJT2uvNnZyTH42/KjznpDzffb4h17aIILrh2oIqE/fZ9YodpdjB
OZoVS4hpS71X6qBdmZwRz2N6DuXRijcuzj+vKNhhH0ZcBCItwH7LL0r2SEcWp8U79iNfS5TjP3+1
la789UiLQiL3rqnVc8W7WT7wCpnotvM6x9ohMc1JKo4cy3/LzGDj6nu/O65vYTEwjhJAXFSNAPd6
UicphKE0puCP5Ie7nsIpMIm9yP/NYXaNrtplve5WdvJdl9MvTaa6aVWfouIvWnld9dCGJiHhC8ZC
x7GLDslY4dj7K8RhPmCjGrJyCGuWgnGerGlHExBcVdloF6rZZNHGZECHdvvwxyhFp8IwvxUVCJPY
8rqo3Eu+uo/ISIFMHTsmAwB1M/5U2o1FtZJBMQHAConv8Rkha7yeAD9FQjxjw17K/MvcdPeZAbZ9
fAsDNm1c7sLmPqB+oMW5Fw/wiOPRBURffOPS2DomRbnxj0/x+0mW5chepZelqSEXzqualbe4rBQR
R4vzhLmekVb7DoM9+Z+Nhbe6qRDwQvYQsjbsm+vXr9RRNltNSi8BLac6eq1I9dsmOGgYbtZpc2gC
320yYl5MV+lAyIF0lPZEGfWwNyp510Hv8lmVwVxu3E//jw/z+8kWNyI107nrE6Zj7iTkMu4AwQXh
twTFGbOedjGXwX+W0SYMHiIaAna1TzlC7cre2CMrvUeWiK2CL4DZAtdscQwUJoXGXuZJtCH3bMzb
KRtfUOk5T2W397XvMTWeEEr7vk4HY5eaKojGfq+FP3Lnr1xWv4S00SoH7It6O2gIt9Bd69qZqk9i
2MAmlMyztOEHUoGhhIXP5x947fuiIw9FDhyhKMpef9/Sdqo66m3wRly7Qm9KwEPSxNOmak9VArDc
6LcbK3ktcvo45uKg1n2hYUvyj1/kHjVVHHLYRX4nIlOptjdecC2O+TjY4uNkVjtloWmmogVDTMiu
4ZCmLyWOzM+ncu02MMn/IarrtLrfSyAfIqbAwKbDV/GCShThxSUcdfseA955Y5zV6fswzuJEiuGT
d0NnpJca38RYfLAEigvzJ0SxN809xQJYnjof3mpZ31aGeMBYhPnr6DVSBcgPavcvZIUxRRQNyKPl
VSGR9nGzhL8CJLLgbSLfI6xN+bX4cpQQ0q5zJpBoUnhIUE9hlQg1JDn6B2JOYu4z6Yiogm+cm+Et
C8u9FYxnUXjwu7cWGMnnX3d1HbHDHVW24C4sMSNhG9RVO4DDFv4nrFpKxFVCRuqZ1sbJtuJPw4sb
CtwgmSgGgb7rPZnqlZSHGvWGqIMVFxqXSOn2lLs9nPs8qY9u7ArwZ2ntZdTs7fpFGTHLhpnuW4lH
KsyFO8yVlychsrjDbZLJ+8K5C4bgq571D2EXfLUsihhBd84Nf6PEujZLdF0cmlkwzNEhu370WTIp
u+V8M8qbZoq07fBGK7iPf7G3P/8e7/L2y4VpawiUg4smSVkSnNJe07vOZLvhWEwXQNTFSSh7SZTE
kxO10J1K6YTNLqrUk1lRqA89cS0Ql/jcB3nxSqse5UvRA8YTjGAaxuBeaV+wVmQrsYsRaR2FF+KW
D8raSUGpEPMOZMxouS1WNu45fTN2gBD99NzLB1k+aFC95Y17CanNlb0L1MzGswfkMCv3+muURVjN
sz6nFzv+HiL1iKYzMCPQPhNtxF+B5jwWZX02J8r+MYCMCX/r9kBHNwZUJIwhgUtM0Poa9ZAlt0L+
2Qjb2xoioew7sPf9NyGqRSTuBrYKD1M/1iE+8sJhhQS8BD+l+QdlaNxADk/2rrBgOVLRRXPxMET9
jTOHEPgS8Muy9dhyRzrTLlMUAYycjIfS/6sa9sjIej2a/3Hm3Aj0a/gAmEKHz6oBQXDqewT553jX
WSRQPHJq7pxYO+NsKTxl1BJVtHtrfBGdBT0/t7HxgiRsjJKORFnEcrysyqG/Yv/Na+hA/aP91GIg
mBTfyOtufOwKEvsi9TeiiqFatRvPd2QSgWl6XXCfKvYX6kE1ffywNE8tpKoGebPYp+8UNJ5QdFai
B4GBmfxgp7bpc6fWCPNdtPxRgsFfyodRMi4pm9akgCnKVo0t3ztKepyTfZhkN1EUHTtaPShbG5l8
wXcBL6qbqlT2kvnsw3yDU0olha02MaVWXn1D9p0UXSmetbTfO6njTXF6JiwbtP7gYrAhhW+VrZ86
rT0lRXDbK/KXPA4ew8z63mFcaPa7ghLmJHV/fb5ZV89yDBU4E8TJRrxxvRLtOo/iNtDE6fmIxCjv
alXhOVFvcejZz+030YihToXAJqdXgJGVRKs7ch6kuT/+N9KptQ348XEWG9AIU1MuOjZGVD3/Zy8m
yC0XXBLLrYmznU3azb1azi+jVuzLbvSk8dwgisgBsTEza1G9UCWjfKYhj/ButvEharCLoYLAJANl
j15FM5M6FWcWEnXQJ8lZ6Xzu5uifzwe11w6Gj4OKEOPDoK0fq5McgDKXffgiUfeoVTDeMnii8rPA
iYLKPsgjEXSgHXRH2tVRI5YZtpte3cUH6u7RXN/KCaJu9AfZYilKKWS+0xA86s0T1VpAahmK25RH
/ehnBCh/qJ8V+i9mkomqSM47UsPtXUUifazv7Lb6igpYU+y8m2zUvDlw3nLnEHTUHgwEG+QHg94D
2eiBArAAnISiEp49EqKKs5wPJU6JPAop3Nwg35tCepUNKrD8MEyfHZJUkKQiZ01Fmjy6MZzbwnpp
9WqnEagR55Z17JJG3aR9+GjO6LnNL92Y3WsjBQ7Nx3gEk+xKPnz+Jd6rhMtb7OOXWNz1JVzgPBNH
dKg8Cx15aqZqS7sUKmZlswOeAAuVKLbXENU/H/qdbvnJ0MvILjd6ieuTW6gJsp0hPaDU6M5adovG
Pw9jjX8naNghauA6QUjKj0Jk2+9MkvJM+xX0yb2t/1CS+DRIIYz0U5vYx5qvNcSoXTpnKf07kl4Q
NuQkHk8+PVapuZudkxFTHLMDiPLYYj4hwXDqcAGa+Lhy9dOMf0xl5VHOlE00QaoHufbs8iSHvWvn
P9X7ASEr8BG7eZZPg5ofakphcTm7wzi5dV26gUFfXOMMpnD3+WStpUmidUu5F+YfNfbrDSNr1eQn
yQhHTRGCZYQ1Iryn0cdyEzUuQOSfD7iCUbbEeflfIxrXI85RbSqF3qUClUOxVwYfkAXYbPl4fVyU
jEM+cwNkmUXXY1vBf/WA/DC6+PnHAyIzhr4Phvc4DiijOKU5nCYfNEj+KnDZlGgCNHgpP/lqSCv2
vehlSYqnptXT51Ox9SziMPvwLGbXTH5fxhxWcu42RrXrMo94LdqKu9cPRRRq0MkQMeXijqrkUJLk
oE0vWFKiV69azxxMDhJFY7d16IuqyZ9b7/dQi+VUtYGkKz273qnPc/ElU1/UMiP+ueROeSaTm/2I
4gFyDOlWbrE6mdDzMQk2iNPfQ8aPkynHfdGWfFibfD+M9nbvezOQL8zLj405PFFG9sbaRhyk4fSP
3ZiOlaoWh1K0NtlWBHfh/GQN1THyCY1tNaNGB1PIRo3UulVQ1+M1yr+3UWprWS/cQfyIoNJAaFhk
Fm2TDF2MOOOF8IGrGUE9cCu0fInUxbX0+ZKD1rX2hT4Mt1gMup0Os2+R7uXB60BVV1P2j0KTN6PV
04atKwgMXBS9/QQumvvS33eQDIv9UGduU9GleWrLeScXGgqY8EIb6dCpB4nZer/gVS+vFGpC9XG0
0xM1iUR9G2fjPzg7r+XGsaxLPxEi4M0tDD0lUpbSDUJSSvDe4+nnQ/4z05lsRWpiLrq7qrOKIAGc
c/ZeexlnoZojCmGyA1u0gU2zJBkMoYzVzlkRCLSAq7H0KWg6x/RrEaKNJhRsO1YfWZA9s2mTJ1NT
qEgFE/nJJrVKxmSmb7J1bIkISHW+wGBTF4/1OxpFbqPJJRacIv4sh3ax7QgracHqyy6369FuNfIL
qke/3C1naUrFDAUcg9DzMoFpW+WdImXh1TKSkJSMCfGZVq8onpcijsIVfp8SfS4dRyJZjk9SFdLd
wvw0E6oEcklulgJZKO/a6rCcsDn4z0J0ml70+NOEoKRFgTtQspol6FnCe/ZZNtmWrxcUGsU+ZiH0
4oLiLkfDT+/AD6/A1SLV2jLsO4siqRWOPHWC+eC1L1uggim+pe5YpwK2cCENxAKI//vq367TP96/
q+2/qIUMKR6bnmAtF1+YX8xifoyu/nbP++MyV/t8QkuSdyjaF3Ssbs+tsrxHWf4KovLv3/NtL/rn
+r3axWN1msnCBBkI6k/Njy7zoD1rINY4iW99hEckIG5N9Xme852VPy3T1DFubGVpBfpdU3zhuO7m
ceO0vxv8Ywn9sKi/6mQ6LdKXFtWE0H1REQppuW1FC0AEXgy4GNQ2OT8nfde4iJsXYEQP68PQmJ5l
CpuhSFemnOzGGLoDdMAo9k/33iSeltVCnTMW3jI5ntNktTDhOvNGkci1hhcx+5t/36GfNrirmtxs
k9EXrfB3iwTrYprWjJOX+va3c+6/r/UteGKZOCHjBKjpxvWsjDQzc5rx+seFZnR1orOB9paVlLUG
TuGVRyusAwbzli/BsxGBJRiguLlEtF9PbxviE8UzI5liznYLflCOprswV4PubbHNX/YpE0DGYgon
N7TQuJX/5Jz7LUz252+4Wp9x0feikVO/TqqIiolsOJ5Q3fF75C9MO7l1Zm44Ymi6WBzbsOyq9A5z
41UJa5L+KhE+g/Kci7e+/ZVGsZ0gxjSr1sb794aCSoXD8e+b/u0QDxIe6kgYEnTBV7V+MFRmXi+1
PiUdQsxmni8CcYhpyassuNGkruXGxzX6J97YNwQRasml+UYGY8DwWcqRPw79Pg9FdilmWHgbZM3T
MsOJS4tR9F5gGS1HPaska2ZXi6AZMVBeao8ffvy3G9of3+Hq/K6DRgt6E1CTJwZ/F7Au2zWa7BRo
htjg6ukT3KfjZE2yDpMmdtnxCEE04BDrzHL7w7f5puumlMCmDKN40taMq+21pOmKo5HsTMF8Gz+W
44ldBpa4GJebTHbq1+on8+HvHsJfl7zeanUzLwRs3ZeKggYaEaysLTf/KaMEo47+n2YiCy03676M
PP/h7ftuyXN9Dc9luKBwrK8eQGz1mmCIGZXfmKw4Y5fVAgC6UAqWUgVnbZbDUp1o+Sk0ajcqLEcd
ibswP9mLyIuBII2dSqzv2JE0/hCYdOnEfZ5nF9cPMH8qelVrx9hf56z/4Yl9c1Lx9cmNXgR+/Iir
21eOkhBVMydV3O5kPfOE2CnNM1hukRTeCM6tyMfl5iWMyPLODcQ7qQWms+C7Pv5cRn9TwKMclYkX
gBcmS7/N5v9YUSS1hG2nUBuURbdT0fA2bH6xlK8BoyOOB2uMV2JOOw+8CcVXU9ZWThor7xlB5T4L
ztLIgWBwzFmrNI//D2T6b9/wP77h1f0q0qxsUJAmS34x6bpjdukLYQXsAhkqGtVtHz79gP1/wxal
kvjjkldHfDs1QcoM7HdiaChWzjTdArNtNflNjNdB2TwtBSKQBkAuE+JlLjtMB+6krVXEIXDOKJTK
S67hT6/ON3vPX1/sauNtSVLH0I6TQpF+FaCiYDp2Yzxg+HLba9U2GZkZZQY0mvtUVUF5nQ7aSK85
Svagt4I9GTehfjBq62Kmz4QLeGp0CdOYIW26sZrs2ZRfK7nylADKW0aVkseONuwWjjw/U0klz19C
sdHwGsLnYuHSCrA1atGjap+q2lmOYMzzZTI4suSzoKREue1keegMcbHGWqhN6xtq0MCI8CDmrNDV
S1aOd/Xk2+QgwdhEpYx4Ac0ywZQpK7iExM/xBzHEoo5CIbnKwy9mnlm3iJhSFqfOIQNMPsgG8TYt
CDw7Ufa1bMtLe8DHhISlo5cV1c/UZ6I+jxj917MLLSiA4LgYF+AhQXDDnZKyVcBhamLNW4gcQHRl
cpY1B9gZyrczSKNnQHPKXRob0tF3ZuviCkV38kyG1DJloKUEa4v0T8ShfXuIlcxbRljmeaG6wWvD
ANBw0MgX9ZEg4AWKEMX4Kx3vcjQJFi3V0rAwGrNBIQD5wmUYmp2b6E0OHlU+P5LfQiN3ksRfzBgZ
VXa9iuWtCOEKt2PhLsh6XG97r8fq32iSVV/1bjTP60C6lzu0CEtFoT4GNFVT0Lq6SSBE86j4j+gZ
DP5mltUVM665P+ryx+zvEqWwa2N0pAFca/r84V3+dlkrpPssnH4ZZevfR7k1yEq9EMEP8NSqfOdb
0Xbp85iJ4u3NAxdKhbw9bfXDZb/d73DEJgcYIgwQ/t+XrWvSC2aLSAD6hKWJ5MSmOvUXdpf/RWOy
dGIJMTY/B8l9f2XCNy2RIobt5e8rM8EqIj2YCSOgTAKaVLQjmxjv7lL2L2fPOK2XPeNnxOG7ApNR
xX8ufYUBpFCR9HrgRxt2E7WnLtrpBBWUGGEaYXcO/MOsMgWj4R4S6wjPo6/19TJkbCTDXSqoTosd
sngXyDROx21kEaUEe9gvf480FHxzBGtch+t/P6tvD0ps5XWcgtGjXfvVtGA+fSNhNwIvNRdvDA0v
FeE2N27AuP99pW86FhjR/7nS1X6fdJWJXxmHoEHygPVI+8DG4U+0DemO6eq/L/Z9/fTH1a76I70S
4I0lXK0DJkeOGYivjGjD+I4MrmJaPE2WWe0cjAsdtqwff7j88p5dQXZ//dirM2RA1DNZNeep0HjQ
HzqlBHtJN6hs62JtIcCCfK5nayAP9MT/vvY34hkOVqjnKJzRZ+Kw+fcakAupJG+H86vANFXzH4qG
sNlcWvVTYPdD6MxssJZKhroGh3NRyKpeUzB27WJECRP0PBRt+AzOJizSAjfVYFoVU+ryiloZ9K2B
0PFK2ZaqO06XPvRdzRK8YPosjZMgWHbcPhL+YiqDUyv3QR/CqFR/qu6Wu/ffd/c/v/BqqQ1RY6Vm
ycMlLpJKXEpKItM+q5AwrR1tfhMZNvTyxU1g2Y4VdiCJ0rSGSIjkY4Eyja0u/Vg4fLvZ/nHfrzpM
zUoaqYlYSkvQdvskjr1dqfiiQHtx08dR3f+ouPm2UoFSSoGL5ES6VvbHcJjFxKDKRQgM5oOqDig2
PENE+Pcr9e3S/eM6V0vXUOYoEkiu/d/k9Yi9iOOZcoWF8yNN9vulq+FxyoCTGv5ahdankSSIpYYl
EFVMNzu58ZomLQNVSj4NfwjTbagvdCoPg449zGpEnN6/f7D+7fr94ztcPUv84KAy6HwH9K1MJZfT
q3nVJN4zoViBllZpv5L6LzaWhLi7ItksTSGuEcSY3vU91AfZuEW/tq9ujLY+xSAglG/Apympr20L
rDobv0sebEP6E21JR/gvMypvUr/k1QzRXEtDB3eRmsQ82ODNsNahLPTx6DI3FQlM4vyWIKz4YbIB
fbPE2QVegZidUxCOuPZG3ZlTnpcB2nahifQ2wW0vbNI8/eEA+c0v+q/FqJMBTrtlwOa5Wox6MytS
rclw4uGrCyO1a6ND6ZjgNKjuAobO2GKDl6HgLkZlA3DN/5bgdE+LRbP+sYB2Cwd9LD3gX7VMXVnx
cRKr0Bvml6SbuRdMcNmXghUyL/vfT/rbVxshDPG8SLas682y0Hox9fvxd6nSKOcpWFBBug5qQhrr
f1/r+zcb0TdsTnQg/8UKmwTBrFVYmYvxfz2su5niPWOOTu0P9D5R2ePLP8Gwpw4QMHH7EcD9zTv7
r4fFxXV8EpY016v3Wqwya5in/vd7PaqCo3yYcbid5vHRB1sSdd+pTQGVwHpJ3piTo9QZW8aKNtVM
On/kCNAtGoBF3BVK+H5b832bW3ZjJbCpHu4YYSBoHxar8GkZuyybMEbuZFLwz0ce3S67dZTlmwJH
bQNJNZ+zbNZVEruDruEM8mj1yl1IGW4yuVsIN3RLE65DZb50O8COvoQ5h3iUOX7+Z0Ut4M+ov9ZR
fVCM3yzU3/yb8K0wtgvsS7yR1B6aA2ujfOx6six7/awWZEAWdUj4jP9ZyIxjIM6UcuANSbUKs2mt
JB8jLV0UKLchdHSEYuVPbmvfxIdyTpuqgk0KthXAq3+f09FktT5ko+Sg582+84q1LMVf3DWF1z8S
54uR4HAP5pUF8WnptRrIikvr04+o1TnoUL1jvr44TtHOzc18EDVyMhChMyrR9YVDR/KkY/by/8+S
+eN7X71DVZXoZlMvNTbD5Fx4xEgqZBNkj1oAFEDcf6+a35PU/7yzy1JhyEoeAvgzYBTEl7/vU58V
8PBSUz82gPVl1NFwvknqryG9T6NHK3wbw85T8TfyBZjQdW5X4rMq4C7vacleC8991rqjedCDOzwf
TcZt29kIPDM6KvElVXaD5MXybmjPargPxF/9uGmHVzG+06T7XryY8S7uwY4YajeXNt3Wxg8nzd/7
z+8fZ4hLUQwytGjDrgpFipG51UNrOi5scElKnHJ6r7sbuQWb0jDp4pn/+3ZeJRv+7ysutROwngUR
8urx6UVnyIPQTufp3HnH/jaAeYYcQL4UnwmoAbNKuPgQ5Vyp3A6fibQnRUsi9jUnz474d2ywX6zP
Vncws/X3IkKv+BT1n3G/+d1b29bL+KN/6N+n8f98ZUkSsWAjKhNtyfLnf+BnVS3NMQNW6ZhEF0U+
xCez+iWJz5a+AwZK8GuohF2aAP3CcPj33UIkzGf//fZxm6hEGPMjbVPNq14WXkNRNL3ZHLXgDt2G
DehO2N/gFuyVeXAqtHspbO6a7qCmm7hsHL/MLnrT3UqlsO3KbGuEk2f09WPfydtc6A5dkq+ofTC3
Ks6yAKg6XuKCHGDUW0QpxtY6xxIrLvuVrPXrMijupN7cKM2mCtKzMal3WrMxGDWpwiE2ySIXVjG2
EWaPP0RBBMSEm0OjYwTKTKrZ1imkqNc6yM66HG4KubRV6ZIS4aBrh1KdoV3FN5UfnTAlseE1udmw
MRnniLXmaOJ4yEp/ZXZbNe8dvLFWVdY7lqhdtBiZvBGcTWiMizQtec2YRwjnfgxvuvLO9MOnoYhP
RRbgMUxcp1AxbEvvQrikXS/c1r38WIbqJqnNYz1rl6kd13LtrzWck8dXGU8ROcrtqVLOTSlvWzMj
+sNUV23VbnqleOG1Iwx6ncYkVAbZZo6Dsx++INsPGTV1EJJk83VIQleFeFOqg9N00EUpmKpYZ6B8
msv2ttHVDd/ILYP+tSlzcLAOwzzVgehHv/5ayBTud2j4b811zorUtNpL680IxzCYBx6c5JqD6fnw
0/JCPIwEZ7SlvlV/jGPR/vvVg4rLa49UF3GzuPz5H6/9NCh+n9e9cuwEzZ6SZ02BL3OKXbkq9uxq
XpEH8A9L4kdcJdonmkL8t+6NPL0fFsHf/day/hZOMA0Grm4gltdOGGrTxdGcDMZ5NjaQymdzVdBC
4urW3Ie30yPgPptDbMv74j1W9jU5nMoA7GV3P+xd2u8rXa1GvgmZMCo+ZjhgXt2SrBjEqvG1nmi/
0h2MDFl8v00lV+v3mQ/GCke4qbGPT4iejmHMMr8Vks0s+utC1N1RML1U+RVk96Z8P4sHRX8VzXCj
1Znbz8R/5B+vgvo0wk9oxmCbFhoolbpWxK/ZX3R0ORZ6rTdavZsaXjZRlBbEok4PU/dpjA2zKfWA
lttpWNUBNVMUXOr8tZVhOQ3KTRWzvsLjjKYxRQxWSOsp+0qpn4gx0YV7FTDAv5161TV6yS6rYmUh
IcV2RgzKrUbs0FR+Wl1/iOfc6UxHbu9SA2lBqgiYx3DREl6VESb7EgfHQdu1mNbkxYsINGzIj3qT
0B6UTl9vBwJYBnnat9G+se7LSXGzfvgyoCOPYJwBia4+0Sbll8HgWhu3RXuYdaLEkHRGhoKJhOxm
8mMiPoxqBBp6RIgaNAnMbcKDVX0rh+paECW3lansjcLrNO3WFwyvg1+fKEc9qt2p4FZmm1rBJqB/
9Jeso/kGDahj1AL+OnexKrphN55lBYV89qvmeEJ4u5Wt3RSs2rnbZLOBw89wmwykA6lOFgOR6yE8
IsWNNWxxGTIlFhvYkKMlw/KHHLQHy9e8AkOeSZ3dQkCE273JEUS4c9ZUtrV4h4S7EmJGgDLfHx3m
/RulJG1HXXXx5I10VO1GVVPsNhEKW8oqf5dblW3Ja4UHGV9ya9/J92EZeaEh2qJYbf36IpT3lQkl
qrgTJLLkhJVpXFAE+oJ+r8DMa+3wnmRcaQH9biBbDz6DDVjyzuKEQ4+Zk8Dsou1qzJqo7xurSmxB
vk0bRyl2UrSNjA+x2QSdBpXmXGeyq9/1PvmDJeh09ZklvqNrv4pM2BpvBNTN4efQnwqR29OlpzKe
vQzwrfYtkkoCwKB7Vf9ljr0zFIOTLhxyXrIS1b3Ois8cHkOVyYhqzoO6ZPl+IC3F+pUqeapXDUl3
xRaMGQq0siTqeKQ5ryeKdhWVdWXc5bVvM+uC97vtMtFuo+BZLKstqjdPe511Nu1Z2cEvcNGJeKHQ
uJHiKcKzOd8L+GMV8u9/udPfwUrtVMNRP7nxtYcAu3/9Mcmjz6k3ecTzCjMMiKHMDfAUzDhNezuf
D2XCPQ1M8F51E0T90Y8DVFCKw8mm5ye9aw9TUq/VNvKCcljLXeLVOozlUmZKoTmZaMDWhyagv5Yl
72F5QDXssfGNaus2DOwG5WNuVhwnhQbKmO3MfPJCsXTmGKsPo3X8QXGTnGzvqjnk2YPS401RvCjh
vlBdTb9gI+el5Y2EvqDRWlca3vXpPtOPCVJJmUmInoO5jSauNp2jRMaBpJHXMrjNpQuyAS16wpza
qXRpJZaSrXf4Us0hPBjZJYKwEI6WNt3VHRYhwz5v3sf2o07vBSln1CTYPgR2YzxY/M403+hZZ/cm
ksKZaYt/K6cfnbBui2kh6zlJ8SaPiMZuepqwvO0RcX4x9IWD3nMG50W0gnqc5awz/V6LIj6Q2WYC
iywIbTV/taiVsuaYVImTSxAsqtiNwxrtR+KGJKqv5+k289+78Wnka2W831Wk4cxC/BSaoPGmjoOV
L7QOPk9P8qzezmG3SdvzHGSrMK1W+UhYLSU83xcCo1eVL5q8NWXZsypOAnMJjJxw8sG1d/hQrPtU
PiaCtMqHFo1Ig9Yh9BLjF36QJ0oGryLOqdE2cfArYgSJjs1uG8kWq/uejjDpb5Kmo3LiLSziQ6Dd
RlaG8OJGHr0OXhf62lBAtv8EEWYuP1N+fUBWZD67OvetRNmcXwq8B/LwU+57VyhvLGUiW2q4qUPH
mjaKueoBuazSBq4UgHNwgJlDV56qrcHoiFSyyHqSTYbFkJ2XTQ+BD1Y+jN+E1JOrwCbc0e6yGxXy
uqEcy5xBaf9K6epMiL1m4YYDnqVwZ4rhHnAAOZqxhcJKQMUbI36nqrujBpcDCpBXFjCvC4xJgvuS
n8FRMbL11dtYIHx+dkLpMApP/HpbYWmQKTirk5fhiR760U6j+TfEaOWLptfPl0QigCTKpDVsyDtL
aOyJYEBsNzwreEuN2hNlvq3FLW0Wb9LxlBlU0DigJbq2S4YnpiU6P6vSazfNKPxIfycv4V3lwM7g
Ys1tsTXhkP673Lky6fs/5c7/LTKuk4dQZepl0DXSea7cPLLny8CQYsOzKwMX/oN85qRM7sxkMxz1
08ydZ7N9ODELLAobC3N/XOn3Qwdo4Viow2z11twUzxNVIozIy7+/q/rfrRGlGb7dEHSZpZvX7YkY
JnI7Rd10HqsNmeDadN9BF9I+U6qIrGooENz2FwVNxnIT3WTaWMo2UsliW1XCqh0AUfBYPYM4yPmD
WF0yaPkYPcd3WbBWuvdS2hTNMURSgQ3ue7eZcKOA5juwyyfvTHTJTCt+alBRQv93U/z3j7rq96ZY
FXpjsoSjqF60HAnBHDuizFeYmKYmC2t/Z9CMTPLRTzf9GO/HyUNTFoaFo4IFQEuSZSjoHd9SwVGG
k8rQ6oOht16jZc5o/sophqZeX+exhgMv6jOZewQ5pcJAhDF7Yq1G/YT530aXt0aw9rO9OH5OLV3S
TPAsTFtruklxxpjkfrs0F0OfkY4n21Fy0XnsnbYbqtZLCeqTdSAu4XEgZTW+QdPE+Bl23PAk9ZZb
SFiTWiNbe2K3qYxZASI6rXwJUsm2lPumuRmQoLCBzQiwqvhpaD7GLvRUbWfIqz66SNbbVFmOLDWH
JPgVpDdF9IF7NgKxz9gqz03TbZjN2nIFabtpHUN6TOeDlSNmyy7SNPB/+s/ZzGkrnqKZbqJctZiR
TM+Z8jq8MWG1wVfGhLIoTEgzM1xhoalAMOA2Y5lpZ4GxHuOTMQbYwHFQBqixFi+zHHLStsluxPjZ
mvNzybtTW2eRZkVvXkJas0I/DcGHEL74+eQG407hNBW010J7NxKJNpiFLhn7ivO1YzdpgoJt9G2c
D4sLYiOzJUTZvu+fElNxuoytpOa5hk/JdFbql5bxKe3sqkhoVKZOP6akGFrah1WqXoJqUKrOeS6v
YmGGa3C0eJ/Fl0aQeG9eWog2YzKv9Kw493XuNAnN7dBvYkNyM0NbqcHFEiIvh18gE742yM+h+tYL
+KTU8YGJ3Iqa0DHMd61/yvnXQ8vkZIzWfrSX9NeieF9kLRUbOOCjI83bsX8phF3D0YsCr8nfNHN0
ilx2A206NorsJNWbUmzL9E6aJbsYxkVn+SJgpBhHdjthQKntUlrSuTiG/pOUd3asRLZVvcbVm9qc
y6ZDBXNWHvPsqej91UBKp16c/OFtTvDrpND1zQwXXKbkfrbr0KQEw7Ej8kfDS0YOv0oecGnVYNOV
E5JEAI8kvVOwuqFrUQe+YGeX5RPm9K4YaVh5G2gP42fB2mtTblMMx754U/ifAh8T+LmTxptsKWkT
07b8CT021BEihOc+gL9G1D22V91DmmMrb7gSeY8x1bfB3EwOSVCZJyjcaJiDyM7TmFJF7j1pDlct
7ZGcfRKlhXnczYA2TFqUp0ZkFwF9GmV90FxM0o/Cefwaui0ucLYZnqK23mtavx3QghJyYTQII2EH
GKKni3ASxi2aAgio6yauN2H7anAnlZpmNh68NKwe2idheJTDzp16Zjb+GibkOqP4VEpWst47kmBH
810g0hZkxlqdio1S18SG4oNj/Mon3Q2Edj+M+9mEAxIHR6hhDwqdiAkXaA7gBfkfMc+WOY8+hF4h
x17GYChvWCPJ/CwTxTwUEGWT58rSsZRL6P/wjGUUGCB1YSkyyC/86A286TWFX9cvbn9yAZK4NbLh
LY35zEjzwq5ZmfpJae5zg4hO6mFp+IySp9KiYOySY17jGmNh3KHc1anuhbXkJg3HG9V14lurqlH3
UVSj7RsfzHhdCPlRC8UHHYm555OwOedP5kAkXlevdObHZgHxSC/h+Rp5vIl6/xgxvNpabwTYCU8K
JVSpvJnVRm4vAhGpRskURuRV59E1MUVSYGdT7FbVsdcecn5MLlJ/Q1SqCnyDyCJPFF46Yd2FFyF4
MXqkYTUuTuguqks+zF4j7IascmUDDkC2HlTD3oR0X/GL1bZuLCAQKoSN778DNeP6gdMSqr/Rt6fx
SYLLLOav+ShtMuXQ+KY3hNoa0f8+BDQyzc8iOVhBBbpUsgFmXks7yXBLyiBwaEygA9VlbMtgC/9D
yx27aZcsFVm317WjWd225Md01IUSwYJB5kTTXUvLJ2q3ApEjcZF+lX7jYJKYZnSrDctlcITkM1AO
srHxG8v2W3bg55AwxN6I0fDrnDe0v7Fh9/NdLz9gJ4G7LS/VBN857h2lU7cVECBYhyYgz9CdPK3s
ZawTJWuSZxw/GO+KdLYlX93HBWg04RoFSiM1fpqaZl1Gw3rOXLWVvVlI18MUOAO0VKvW3+QaltRt
LSsINKOXkA1Bj8sdOIs0DI4pEKwaPqpkoI3WKkoMRwWyMCMa/t2oja+xj54WiHGUxUcO+3UulzRl
5HEJFE26PY6CY2oPGXS2mYH+8k9H4SXFHravs01aipTaRPWWm4KCXjeFE1vsevBDD8B2a/jli+XP
L5VOByOfFD5rEKyLHFvPchKeofab8g4PWjbCe5P9fcaGNk9kV5yPqXgRrEdm+VJHWZpsJvkS38rR
LxP98dCaFLznaQRh0WS7l6RDFjGWrtDkQN7Ts0tMJzbP1IbpWuxOHSzqFHlymW/CSHGNiH6/+2rk
X+K4ItXdLTNrRTfwoq2WjbldFKndncy7mfiaI3KVOguODJrL8KkUn0V/oONrqYTMNY6uthinIEXt
OshOmUTMrklUL1af4nQsRepWGQ16Z+5ntfeEwjr47aeStOuozk61xo6lngMJqKNvbmnum+5J1VFS
5tkNAgyXUbxd8IUDCJjs/4daBQ02TFfCgFINZrdFmh8Nz3qmIGAvsVqPOcUCp+pUu7Ug3wrTSkvG
X7Uh211R7jF8epwjVtxA4libOwIjQDj/2mJq9i5NEbyg93GoaFjcUOFdagh/bgTO4Xe4yl6rAhm1
BBTP5caX0HlCoDQ73+Okog+K3LC2jglHkZ7ctpOC4Cjyqlhxy7bzBvWVNt9lDAPCBeNQtf14R1uu
AKAmOtVuIT7U1bhHvbCTMgzk/HQ14agjYFiSj5zcyMbKGMsyKqkK8rsfvPR9/OpDLAQzMSTYqRTT
hym4DZVTBh4Pi4FoWxRdZbyWqIH8FNu/vnCSMaDpxMh44ROG6oog6405e2QjuVV9I5cHzgSfM62b
k1v1NqHKNLL5cQrWeHG4QurbEmk7Q9XZlvSgsfK7XFsVoXwjJbPXa9pKqs29zBI2SqKaNbhGphbz
6RepyU4o25xpMO22JkSbOSz1VYNlXnUpElJ8DPMl8M292TEozY2NWhFGneerKZG2ARusVWmPsans
SjX3pLzk6SMiC7Rjw+ZoVILXK1aOf6nllKMPAFSjGMSO3o119eizpSlsFAUpifoMb6R4SBoZPwIg
R+wkKiQZs5zfhF21TrLg1idffUHamMDJm3zUd3G79BogYMGOZEBwPpxlNRKlg9St2QVKX12PbKXY
+LWD/jDVxjEsz5aUgzKF+0gaiPLAcS/2nUh5aa0Q26WMZUnaFKxLrZ03U7TEtgonzcjhHGPpLSfl
jRKot3Kmnay+3mn0eKI/k8Fu5dtC2k5y+jAmg+gWYuaplkyBnx55UgIVvtlqeyVWCki5RH6O3U0x
xdu66Fc96GUhV19ZRqCJVR3b2rjVNH2Vt+PDOBmuPEBvLfpjXzXUC0/NsR5k25+7S11Aimhfy0F/
y6TAK+Diw2fr0sybsHtiRckLTSZQ9mLnavtQKu7znsFeUKz1mqKSinwa5JsGD702avdzOuz1HtJy
Ed4TbxIjL2SMpppfEnbiIpJhWVCRKEsHEw6JCu0Qc6lYT90sEl29JUMmvJEj/6Ybd8ytq/CxfWu6
ne4zBVLcigOqlhc35RzRPM4dBopEyThZRmcL/GdS8Wacy982hWU22kN1LlXavMXIIRKTXaf4G5ks
donc9rKIgCTapxmvwnpK1x0GF9r8UJc+Hs7pnTwCULEDfakpCv0ejL7AkpFBJWbPOgb4YJ+CmtDL
ciZDuF4ROhTTfZVQ/3FM5BkH1nubWeso1dZQ0e1+ilw9DNawMV4X03PMGW2fOr4Mv3CeyrLRG3Bn
lfN0Q0u6lmmozTZYATWvDC16TiAWVvuEtJqolTZjmJ8pxp4LCyZ4pD21FJZmCj+mVzK2fpzOShNV
RO5acuAozOUW/WPRfS2ixg5bEIVqzrZyxQ7yARd52Mz+VkzTLW/PKtPjIxXRIY/mh7lsbNY09j7p
rmkf4v3UYKMCFKAz+dcTkFmxvVfi9kW3S26PSDKpfm/nGL6n9rOt2h/2x/P6YNufa8v5/VeHaLte
H9Zr1X7+SO3D4dk+nKT1h7c+pLb9cTic+MfXz8/83QH82z48e6rNnxz4RIl/aXQ+1s/kuTg2n3Fo
3A/7uXJ7x8tKu1vJlQvUJd9HBUSmTfwl3svb6SSfkrVwJ3gfH42b2/6tsS7fmm33IKzhWPM1633A
5278bexiw7Vq70XVJvV1M28YOd0KnuW19jOuKatpNXvjmlgbW7T1lk7ORtL1nriPEMm34mFySzvb
hpXDG0lFKt+3sAH3H31tTycSKCmZogisz8XiocUs9GMISMlCvGlbb4PCf40BpHUb6MSYMSewMWCT
4aQIy1+P8mYeIJjYuH/w3vqHfO+v+sA+VZjd4/0rrBXQfUGc2Yrpr4VmnecXkOjtQnTh9VfibFuV
wdoQkdSow6qb8HpOF0sK3DIAaMYJAmfvBcJWVU453oFqlbpjmez+F2fnteO4mmTrVxnMPXFIinYw
51zQybuU0t4QlY5OpOiNnv58zMZgZ6lySkB3oQ1Qjf1TvwmzYsWKSUTkBg97GUwE1+cqqeL7SM7v
wf8u0lYP4JVw8+j2OkbM4mlRUVeAH/rgSWWaTSUqrhSupZIUq7lPO3HW+BNHPT31XUR4gzx30c81
sGlZ5Xe0fMPZdMQumI/cagM4jkDfoSvQisXQ7mmVLEm1k/pi91hYoO0F7Lha26am23yxwKN+LfmR
p9VgZxkdTP3lOQ0D90RN9XRBAY08FKK0yksYCF2KXPXkxE0WhnH2GpqIg1wjCe3tIA8pPISuQA6c
x6JLd1RF2S/lo1T/BYmzjsqFmTzLKJTUcmFX2ASFAqpASaaq5zkY0il5/6L6i9O2zeYJ87xiaQP5
ZBkMhjMw57GmzhF2lP6Qtj/Fo9TpZ4O4bCuCSU8YUprcG+MAZ7H0+gvlqvINBs64s01q2Jfw7JTq
oqxQF2EjkBqP+JtOgngLGMUwtkZ4FsJ9edm2/CMG3xOblgEagiWJ3TpiNA1T0GByoszVJ+uEUmRU
T9sqmRad7qoC6UumzVv5jrTV8Ut5a7TEYh0YmVUHKuVgTGubMnjLXyEzLTAdU0TNJzlBlNTCxyxj
wm0n7bN63NOJFzAdth3kqSp9+tT/dfCEgVzEz2bG5F40vEC0zqRb3TkisPNXfUVHIHWcRE+3eic4
lRY4ehdvGppgfCz+qPYZtMBc7w0Nwgx+6u2mfTDJ24vo8awDVsjU+E7ERsExyRtLIbvS/MQTXVPl
oJLOpl0Es3o31i0b3Zz1+rSEcxFIIlQs5knl4l1OOjWBZ5SjEzsGdCqCID3orBIsWk4NpRbejkJz
ENUHaU4KG8Fr7tKH04QydYp8jC9ZKJQyEC2xFeGgU3GAbzMobwnRry9NBTDxokWJpNrX6gNyuPME
nRiz6ywpDOwyfKY9FlQV6cZuKpns06EHps+rTaat1VNkUdtQwVsFgJ6zgibP47l90zWqiwfY4Ap8
i/NzTc9xtqu1J/P0lpTMBMmwJMb6rA/WSXk+Z0clb5l4oTo9LFEdklUcPiWaYocNrQXBRmiZuaCF
XtqDqodujbHTh8IxyvN84u8FQs2cB6dRyax2dfOQYapEIsfmlToJVIFmuOvVQ8z7rZkXlFDtExTZ
bi/5s3yWnQyprrRUl3H0EOPrKUnopqOfjiHHe9Y8nS1m3MqqSl58+WEAZVEPlVbb2eR0V4+QHxcx
XFMVoTvPKhrGgF3uTxRuO3p+RkOTFZu4YtrC+WOI8Bx8VyBpdtkzkEGt3LqTZmH/2qMRA8IpX7Jp
pGM0zdc+e9TNEhrp5QyqDRJQbtMkt3SDKeD3UvkQUZzIgBIqjbEoSyVyJpQ/Jjw3JF+qMzgaSe7Q
HtX+QiOKM7lMO275RX4iV//QQ7qTIORkhDlRQ0X0rHr5cHGbToFFrs2zBPRTARWpYYM8l6M2UP7R
hAhnKVTlYBdU2ogL/xJ7E/8GJERFdaxTpoSbADOnC/U4WCQAn7YeUbGlMl7fa8JTSGjWZ4lTJvFK
6Z+GonED6FcmzVLaLq4/08Lf5Km2C7uNQpJWR+m+F577clErDy3V9zq5F3zyNCrOhta4WTaBIYi4
zhgm6/MYu9zoXFgckG6kTpGhg8BzgSEuCbxy0iBaZUhMN8zJIEZ30fcqH1vGhBvmekJa0ZW8OUYx
a/n+MlrQC6ObpUONOFkeThwaBI0CSV4QRz/1FNgnLJvUPFWxI7ABg+2TpS+/NPGDr9O+Zci2MDGs
gpbwgJd5bpf0gTsM97Rk3nfDSMPkKeQZov7XPAxhPqsgpyYJzyDelP4BHsVZQv1tFWJxQE2jch9J
hJkKJdgaHPBtUhyNULbS+u3CdLkJvl1m4HJqfgz+2mxhbZF+RqlBkPeS+RINH5dllua7CxV4rU/v
6ZCSKeQoBK2ThXxW52phMsTmPkPoLjuDL57LhZZ8pk28EKJhUZ1qEFxtM4CFVNlLGNPJU6r3RY9n
B1fpNJwaXqQV8VakjjJFXenuItM333+g1gbf2EpoGD9F9CTFzHyiPhkHJgBfruLwgR/SELWix17M
Z2jPPCm+V5ZIxAaemhrkTy2wh7GX5RodbXMdibKlCcYdnZpjB51ElBLmH0Icr0IYknkFIQqRpU4H
aMosBe+ePtdhs9bHSga1yhxD5fMaACbstvPt8IQKrR/NasgPuanZY6N7ZbwE0F26cwb3Npw3Zm1H
+rtJIiumDCcyZ8Jk4csk13B9y5qok6q7lqG1PjbJq/MSEaYShdiqKbg4zfsFLPqLgzBp3cGvHSWo
t0xydTO932lK9qEm4bzEpZRNuuh0w9X0YS9q6AadDUY2tPwjAQVICERASS2Ccgr9KUL0giQm77+m
Xwl55ebpWxw9qXi5lqJQlTRuWbbLVsO818VcHKRjUL3U59nILaZtDMax7CgGDg1HIYP6m8+6nM/P
YzeiQnNndx+CGbQy6K7qzxu02OkTn4Y1jGUcZk5VuwfPvkSIQiA7Qd9mTMWvAwOFi03VYScK6SYN
FjA9iCTFbiFQ+Txn3VaSfQjuZPRkSfEgXCyjTdaTVNrI4sk5VS1nbifi2RIve/g+LXFKH03rTIQH
oi+N9oTMtr+k09nNaPDTaFw8nZfh5VXqVhMMV9A+Zm3qyrFhDZAizk1ncfheIFReTKHwcjkvmYUx
qP1UUMVpXz3EHewalBwn4ksWCAvhhCM+nVyJZCinSt2oH41/32WnQ0r+GEXo1re2rJZ3USNs24pz
bRDpqO4CVa+suPEdMUuWZkI5tFyl9XNdrxqIAEa4Ohm4s82Fh3oJVn6UunG1zHUdOfvSm+RYJ70J
FgDejp+lsxweuXk2nCak6yJvafYB2pvMR4xJyv3FRFWm/gCUAAAmQ1XNMfeS74CPefR5DcmL3pI6
FPVKFUz39CCdBgB9ZrhWa/8M0SJVrQanGfuPXTNxwnHnSISrSmS81ctJiGcFuALCFVBrEAPh5pIO
A0CIJ3Ux6odWdCeQMgbCZy3lr3qgLQpoBoGSOudM3xrlIpe/2Ey2bPCIk/tQ2J3rheLDXEBx5NVo
JCI3tuGSul36YjJwoBH2+Tll8KPuEnnNfUhkqqNCt4HGdZkQS7KGbDIhN85dTZCmo2C6VPD3GcIE
ybLOlrlEI7lGsbHGCLRrSV6VPShsaW4nxX0sLwntLpJXKw4tGsjwt7HTprTwNlsatuaTuLELug+N
XEggn094a4RNie4YYjDTB20mi0iHt8m0ITk9F/QN+IpG1yCRd0c2OxG4APRu1POuZ5YH+kNyLNp9
kSCe2c2rxGR4gjLPtQlTGtNpbYjzC+BMliKtSi1DU4t146swwtSZdiIlCQG6qEkBY0tTc+yaOUOG
cNBxEiTZvmiORik37tOX6jjOks0M2umjpL1Ta3/jt+fDOIhgGMJ5XWwM4wIea0c9FZV0f9LTl3Nz
9oSi9AKjnqMGRz0NiEJkHJka+YAH1YOedSu0HMNTuhALhT6jHlvZW4F+P14uIiNKQT3wP2HUjKlr
DOW7V0t1D0htJ8rlIc+HaUPbX4dqDZDcXZqkezVeVnoEnZpObJgyo1qfQeSRQBi8tOuuHFZyoFOu
8Jh4+5pnA5g2iUdMfhpMxpCH6LnoW7e/SIs4EZYJHjVktlMMCimV4bFox8lwzO9eKcWRlmYyBytF
iYo0JAwITXvNEdg1HVqX4hOzZJjvZB7GNOoZQ37w+46S9DBXH0plUSm967M6gggUlXTpAUEQM3Fp
3Lf7/r6SP6pM2GnFiUlgTH1Ix5i4Wdf1fmjXIe+LobO/DNDfy6wvqSLnXarbVC+fK7Wzz2cRbn7y
oGRcfQYCmIDBJoROn9g79p1soPSTEMJkk2ojmAdBqxaXKEcnEOfeEjLn9FH5HfSemt0LHyfti9KB
NJ3XY/Vloh5rHbRaTR4aufqUtbExkLEecc88gpdMn2zBTTXUC4lbz9GikejRbYU4JPdlDOBFVxFX
K1WrZK5Rr8I0MUMulswBlT3kh4mBcOVwDPA8NKNTA8zrciXWup037X1ex3dapT4xgfltIkZMLZCz
dXwJ34JMDkmkXwqOrzxgmaXTZUNbAAi3v6PBAX6qbCXMgOzXpdwcTmfpzo86Bh+ElEaTpz5MPPDM
TVBM7sbL1iaXVZRXTynZfpcarr5Ky8lKhJlbDdsiMxZ6NzsDvSBB2ZhQ1sJfp2AXfrbnl6iP3pRa
m/f6Bf5Ptz23+nrWJM8TneEfdKxRjgob8bM5A6NTQZXCs2v0lLeLqRweDeg5ajPWtoNlrSsQLKEA
+QHNrRfTzUnq91ItPUTeKX6Pms+L6luZBHW1OJHmNUiBPfVQpQCAbYF+F7QG/JpedCqj9cM5fjqf
NIAvi9WtEi9IWUrivpymBcMTKoiOkbBn6osrkrip6uk1UPp9FUrOBK1vUe3cFpo65IppSdJYKQTI
YvvQl+USHZBZVworNSKzmQh23JZOz/tOwd8neWZJCQCt4JUjRY2u1gnTVPxDk6SfMlc/pFCexYZT
M8oyLO58GoqCdG1Auu2QEOrFJ4UUZiCznSg16se5fYouu+yE6EPeeSGkhCLc5X13H+jrtivnw0lw
TokY47YouV1Ij82lkhT4ErYxXaYdNBLpRe5V+G5IPUCq09MS8J52+cF/l4Z6XnSRp08eCrogJxd8
rVacsSHCGjCemCx3jIu8DZoHPdU9oXpSWsE6M0I5MCtXKM37TuMLL+CHNRh+nCuJ3UjPkblJSF4V
sNszvboQeiCmeO/ySZkhWNcFdDPGspe3Ek9Y3hTKFOy/KmaDed/nu0D7ZRLFYdH0Hh2V/EFMwimk
JO886fZFFM8YFQaNA5m5sTTXEWIJwVSNZIrZ6l1e1l5CETLtUIWbIGiXPIaTO13pZ4qQ73yt3hdC
/kpF3BGL0jUqRNz9t4oosEkAxP2tinEzLowfqGj20QrGWR5apVriXrX8OUWVJkwqR5CwsKpMFDJ4
pJOgVbGTA8Hm6ls1incgzXdmyEJptA7RNdMWnHM/P0GvpyeTi8yoFtHYKjVzbnw82yl0U9OcK4LP
pqbgAsI2Ibw0KL32kGdi7GKI6tfixIBNUiIohbUINmc6MQVvShVDddfXc6N+bqHxDfcJ2LbePsmB
5OV66xjD66SFr67sO1BryAVd62lpTMTqdmVMre1FvTyhqWuXPs0HEv1B8qHzQeL6D6W/SxJo3uld
x3cyOlunHcSkUDlm+GU4ZvjxF+cjoKSWxpmn+GNPOrM+a3lGiRP/7xOvpZi56pPxFC95pW5OSTU1
aTVVuf5lT8dFtc+S99KorZK6XXFidmLdOwrHXPl7jKpjXqaR+VyRi+sVPKhqlMM8I7rQOVFfOQnA
DEhLHDxpF3rDN9AcVL1lQOGLXDyEDAzPKyggl4RWE9NSoQXWpuyd4N0jUwF64NS4maob5lTbfBwj
pSbFL6aXy6YpTiTBtsrPkYR1GT4EIM1tCcKkQJB1ZaOjeuNFhfh6VraNGW//8z/+z//777f+v4KP
8+5f/Qf/kTXp7hwxCu3//qf2M2FNQX5foY2U8v/vnRqtMhkkalX9PhVWyjDLIKf1GYyAYq9y/Qdt
WUyegd1IwupyfaEhpbWELW8S/vQgTbvKGz4LeqtqW52szpAdwgOEKuihKNP5HVx5lyS/X2r1ttBW
JRy+k0PmBockO39ogpdedgkVS2FwoUKcj+1pJmWPk4cA6he0s3UOT5MY/Z1zbFZGidVnQ+4N5S78
JSdwmTOmW2AhXXGmTOZKeat5ZOwn+6Nlg7mQ/EunleV6PkGZdBKwaGts8hL9InpHd4o8beW3QRXx
Hw+T7HPUEBsF4uhYjGDg6dTNb5zPT9+Aej79liKiG3Cxfj+fMCojYYjFGrJNvNYC6QlehSWD+4rG
eY1WlN23knWpJ/aEACAxzJlGpJci7e3nvsP8hJH0v5XFPQKAtlmH45RlJjJ3VtztwkiyqhDO0Eeh
irMwm6WAqLQzhAzhKrS3RKOIoE42YyeUH3QQjnLGvRX2ORw8Jim6gS54gtC50LB3Vc7ikSWXtHbP
YVLYF7/AGD2Yw1HIuPVZcZyY1DBJVgZjVnaI5PcFIChtJm8l8eQA1/AETUQoczud3Ljj5g+NcKME
gCTJElNLxGvB2wv9Wpk4VFTr6IDTw13NpAgtlqmfQr9QVTuDaAWIQoXgrUaoDQzv3FDwY1qNoj5l
yJ6ODPOQpoYEIgyS35pDM49lyq4/gr0ITYSkbSa60BCx1EsGuWaVTt5Cky15KpJdzknIVGdDUNik
ftPjY9g85V4p4hbfSrhD7fldyGlKyQ7DSi2xb+BwffnrbAqQpXYCXPBKYKFQcXv5qUw2Ao0QxUck
P1yEp/L0KykBBnQXUltEH0W51OCZRgoq4ZhPJmzaJRM1SpBFle4wLV0F+THH+5xo/pJpsksTW+4/
Yso7KaWdBHdeTzpXVrdlzE3JAzeloc/wDEYZX4xf4KOaSdWpswGa/37Vr6ZzfpGXfzumq6uewdKP
wizq1oZ07IAmAKGcbmygJ26AsqRCLsnB4az25IYzJJHKHq+mUK2EY9+sGRZzg00tXTOUuS0iE27Q
qkHIn/+4aqAUzK6qmYiaboPzQ0sYp13ux7qXXA52RCFPderTHRgEmbFS3GiuvdImgA0tIv/LSBQm
sSoIV8qjZMe3Djp/0p9KpUiDjea7k26DXpOt5AB0MUVCxlyfoY0MNI9B2ZNNfMVmIr/2GEsD1nvm
y+svnjTNV44gb8gBcoTpEz7duKwECEEtUEK8GYqWSKG7YTW169c2fjnjVVUNSQNRpAPv9y8P494w
4t4H+MKdVAvpnc6kbemUJqJhTqc5YTMtLtvkNJs81TVSXXdRsRlgL9NsH0zz/sBsv1p+KCtXu8xN
77UbCF9suvHvaje2AqfeRx2SjsXbGBj7Oz3aV72HsqCqrMkh0GCoOjASm0J3KjGRdJUegZVq3y1K
hyZXKxx+ET2LpUMyPHHJtIkcYZoJ85G1tzsPN+z3H4z8r92QZZHpeQpNy9cqRYlUTNI8icR98BlT
AXis3+JVOa9X+hbz8ewf6aYC5AwI+yzog9pRPsrv1Cm57r6bzINjbkcHSGM0FiCe+Fy/VVQ2pBuq
V/Lv2lPjZRtvOH2hOBmUS9SrIxvSpIxiOuDA6dyq8mDWaIumeFBAlCN7YnpKxwROp8+npwE6p5eZ
lBz2Jv3mTB1BmB4u5Y3rf6U38a8vUkVDkolM+G/j6umlJRx3OUTtYVTRpLToIEWEdOYJKRGJmSnZ
ciiPJtNw42c9+UBu7oYpGpsxv3t+GBWqqEl8ACOuaNYc5Wu+vb4qikU9RuVlKV+olvvBvIgir9EC
nAOaDczvCH6hIYOk75cyl6+iz8ajBDZwM1pIb3zMH2aIj6GZlq9BgEOmEvn7x5jnU67S2Ukbk3Gv
qUwOSA9ayhibeH8ScOJ7DUCzlSCuScP8RFb79+WvFMLZeg5B1mSkLImCTHp6f19eObVi0aQKI6H3
oN/RBbTA9l8uT9mx2lSdOxljXzuOkIG0L3dFSJelZX6yTVQ5YRJxO+IP0qC/f9S1BCPttYyWNzRZ
ljgcBq2Oe/btgAJVlvQqVvvjcr0e3JdkGVlzyzIsffFr4h6c2cPf15PHPf7nQmh/rHd1Bv6pPQmT
3hzXy+fr18zLHLgjFTST1bNtz7L13rmx5L90+P+25pU/LJJCSfuWNR0ohneFtV4jBwFTywoAqI+N
S8hA18L6KUAuEea0tW1+KZ/wLrx5tS63c2/6sXtuXdeyTNdCTp0/lX2kESH25lYOL2aTW7/uD5/d
8mCvIMM0gbtz3dyyB+vTse1V9/b47C40z1719vj/DezN4+A9LtzA/uVCRYAxuaM/cia597PZ+8R6
WPsvyA8X9ku18dbOfvK8t+9PmfPLfSYxfFS2rr05zDornO4fbuyV/Pt7/fN4xr//dh3SuDPkOBbE
o7NeZ842sELnDtLjbMovii3b/qTZzDJcQFr3xk38kpP92yldmYpWis1+wkCjo+MwVcjytvOp7n4o
Fvvr2ofDbFndkLTSf7cHXz9WkQxJl1QUYkeJkd9/7GVQTk1Hu+7RqSz4CWuuvrj2znaxplyuWMfA
ok8isM72fD7dPW/chbFcuFNuwQdXdlNaC3hPtn0QZ5ltUl+zMnu/F1bOpzl/1+72B3tiL2az5VK1
VGt/sm+Ip/50VL99/VXCWSVJUIlg57wk7wgVyj0me2sewbuyf9n0bDqf+27WWDPN/fsTnvwel/y5
bVd27GT4DBA7fS38svZImqxozw5xTPeuO3jWlGezPU439796d7FYfDbWHhL3jY/4Pd3+8yOuPG1Q
y1psjB+hrGsvnMN258YmM8HK5y+vyXJuTcvAeizd1Wq1CWw+S/SebfoILHt2eN/fmkh9PZB6NGvf
D0O9ijLTRBWqjuDluHYG1/PK3HpVZ/Oz3S+N+V24ne+mrmur9qJOnEOzPcyG5X7fWLde73hhr57Q
b19x7eyF1MzQFuZCP2FcvZdtYc+nif1oPT43zsK3Dva+s5yHW79e+j3s+eMw1CsnoiRSrMoMZzui
+WqnbrrQ3fIBPrO1HO7+fu5XEdafS135j8QPypwMSDzmzlqw5un6I7Kni4V9GB/f7MYbu55C9sex
XnmOiXqOh+HMhiaW8/JysY7THbzHzf3MMey//7CrpO1/fhji+owLGqX8rvYwUy/tCcytP+qWtGp3
+dZkzJzzturJ0UbOyiy0lkgDhC+3BrpexSX/WhlkBvvHutJEvjKDwjCJVcpeGJKnJ4dLcwz2ME/t
qfW8iK2FHXkdKh7vN37uD45G+b7olfUa6FZolfTUH0FXW+h4HrKFS3UPHRSajVO6mQWcsDajf8PL
/LbulfEySI1LZfC7Y/nEWBFSe1hR9gQr1u3krepGH8E6p8ZuG2/ySm0cYd4t34vZjR//QxD020dc
Ga8hjiOV8kJ/lF+ISPb+jnGCge6ubBj2z6Lp+OKt2zXenmvL8G27v7Tev/l1MaHORJ2iP5pbpr4/
0kP9TNnDbZawwgg5/v77vnLqP1fToPSYmmrq5tUjjc5DaJpiMbqmp61mz+8shmBZ7mZjz/YUBW84
JBC8H3/dP+tdPVM9ToKy77/WUxbEb8Nmu033uPTcixZAQOLoy49UJHrrLpp+aKvprl88+gR2ggu1
wlhRReys1N69TZ9du7TuIQ4uI4cqw2elTg+z/f69Sq3l++dskxHAbRg6dwi8dzGw9p/D8pOug/Xs
UNru48omhNvvwaCVwHp/KPC/1RLXn9+4xtL4i/62w1dx2rmWT341iN3Rnyofpie7L6eVNMvdYKfN
0FV6C2/t8c9X9p8tvjISvZCJqd6yoGi3TGRh9OHHZZMxYc9RbaAu/T29YXt/tPSy/M+KVxaCWDDo
i6LEmW0Jt6VHQozpdGPH1j2D/LxP/OeNR/L1CP62qde2Qc6KUxex4tPTy1a5H9aFzb25m+azHWFE
dNxIxDOz/P5TcN4Jvs0bZuEr1/rb+ldmoaq6Sd4I4/pna+2ZXsjPnvGza2uaQb2ff0yJIg4g2Fbk
zE7r2futa/XlZP73L8CNcu2+mYmUDQiRUBSPE8jE/gtUNIuJq5Y/3UI8Mlvr9eQF1jzkHRGbTyvH
XQFlN/YznX7b5/JhM+YIiffZPJrzk10tb8U3f7+ESMH9/nmd0KLVdDmPyePTy5zspLc+7t4uU4sE
wZ4JjtNY5xuH8mOY/c81ZHbD72umRiqVuc6hLNfOCwVWS5rdhc7ckueudZ5bi8Nn8zqbNfZNt3zr
x45//+0sWnpDwrIZF/ZeDM1CJGRLgnJHuLNyz0eCK2rHpwUWNb7xDn7CBHBP//PyjOtSSVVlopGq
48pn6+WlsDzWnVtEIr5lYwxv2LKfEr/flruyZX5NQ2BasZwzrldZx96ypjvLNazN4vN979wwLOMr
+tsdv7JkZ7XxU6PCkg0cZuaoLixDi9aiG7t4wwka1wXBRjuVkWR+OSVPs2FHWce7qbX6ZWduaM0O
Nx/HT0H491O7sl6nvA3jc882Tqz1E7Hx9uuyWO7K/WXP7M66sY0//z4GAyLSDJ72B7JYGD60+hOP
sd4VFqSNl1fPwz5ZVUr+KTuHA2by73HFF3z6x9F9W/LqLSYVLu/c5l8X0+Rqzr15sBi7gF4r66Vd
rYk1sE/wvhk7Y001B3tpTl0bd80Y0Olh0U9t3HdmhZtne7MAQkECwSY9nS0NO3m8ZU2l8eL+7XOv
XnAl0zSb+6eOEzlbwTJxqfWtP3xHsZ7pspuNbvPGDv3sNL/t0Bg3fDMasR6EvWnQxzrwbojlPetu
ssmWLhZysTed/fvfT+RawPYrQZK/rXf1dhOj79UYihHWUbfW7VxyisX8Tn5+U5zdSrLdzJ3Zn58s
HGSWs791BW9t8NVTRp+LmYNdKB4bGxBE9Y6xE7zc3en2jkftLtDKtWegMYHz/m95om+/++qx5dX5
YoaQE48pj+0FpNCbjpbZdVebhQzGsH+4VUTTfrRb35a8ig5OxsQ3YnJEblPpPGXzNdv9QnwSWIIN
aOV5uvWUWggg2p3NV629yn493hnPEj6c7rmP1sqXltU5G7K6GSzROfdvRjjF3ZC3rrtZIVRn3adb
Ilui1tnypkP70UD98wPMq+CiEgNBHqJ2YM+e1p5izy+WNa9BUFeEzQfTWRrujdt5436YV/GCX038
QjiNt3NEFF8iaztPP8jhrZW7KDzZms0II+NbyJzyYzry7Ydeman0bFZhJfEIuZSKq9nHaBFB9Hmd
W+l0pwBr3rsg7Jv7xSF0Bypx+9nMqZbvsMhqbBEA8I1tGB/9X+zQH+mYHopwcC842PX6VbPJAOfH
ux3G0TY87gIZvsOqf1/0R3D1m2UwrywR3K5ODQtyXHHKeYe74WJDQIqIKLmn6zVVJ6u62C1ssMLO
Pe6CQtOCpziueMgfoABaxdYAe3UMK86mnbcCgHcP9uFdd2YzO18s3M3p18rNN+Edf7FLTzy+Ercq
OECt74hy3rA1P6Ke8jjMeVSJn6Cs9rtlvQSGdmpafg93t1m/vkrOC/KSW+uOPlntUJbWdNNjZMXl
IXBmdr+mlmHv1fn7rejsZ7/77UOuTI+kp5nWpTyj3HliIyvQ6dHYPm42oWXvb4UVyo+v9ttyV2Yn
O6UXmrGQ+8ydynWIBl+Iu8/T+bDezi2YMfNd/LjbucCqs/f09X2wDrIlrxb2np9/4wx+jhT/+Rbt
2oII4pDEMiHHer2twJ1PhmXdUVXJARdcsHZy8lmb3Tr6H3dcmQBk6BMK8RQRfz96BbWgU6YJMuBu
73jehZSQ8JQVD58z54ZH1UbjcP1Yvy925dNOQpXKkOlb6lIM/HWo/WHTNTe2W4cmBbcmxykghFu+
a9hELVbnXqzgo3ykXmiXs/M6tdWNvhlbohunc97ax2itPCPB7MQep+XQcObWv9Bf5Y/wzAtDfYZ0
EnIiC4Ur+pxW/ubvpuAnx0VlfBwgLUH+uh7mITOS+KSGQQeyyYiZxQ5DwKq3ANQfE7Xvy1wZnNKM
ilTN4+EL/H55eVXc7d3Znt4F00e8Mk3zHjQ8a/9+yzH/GAMZlJNFDWKCTpH99+sRlpV6KRvKi529
fEJ/28Y3W/Pc3c0Lu7fmb0QFG827xx44s7/v7I/49Pelrx5ng7KLmcIPP162S2IQg7KH4gC0HT7/
rbf3bamvWaXfIssaqas89IPhWDqd/STaVMsILlHxoRZmWKQ0NrUu5++/78eX933RKwcun0Ofucb6
mPBL3gvR/Xz63OES3AXrObcywx+j5+/LXTluJlOlSmso4LL7ysW2vm7nIB2PU7f9dG37pj37MVD4
vt5VguAnUneKKXseGVphnR8YBm4D/eiWh5WNfZIGrpPjzfHV8An593m+WuVu+PBYU4TglBN84Y1g
4UcQ7Ps3XT0j3W+Y/ttypUjGc9l6UqbwtaYUk0jMA2L7bElhYLWhJLGRncXs4OxvnPn4o68N4PcP
uLK2FU1qk1bgoj0s14q9nfsOqO1uBS5LQX0GvHrLq/xUz/y+4JXF7QxTV2KBU19TNYMdICPn8J55
x7k/Io5UsjZ2pjmxVU9nB9052Td2/Ee45fv6V5FFGMqiVovsOIn7urJeCc5A/NwN0Thp+61LfnO5
K3OVJ3E0nE8wPuhNXJC0bb15a4nCXHNW0v2isdKleny4Wbcbr83fTvXKUhVVR0N1449hBFedPzzm
EY43Vih3WM+bX4fZYX+7MPtVvPrLul8W5pvZyi50JrYZhIYH54WqrIeGyHyqgtTDKCcpLu0ULD+z
A8715skqP+Uf3072y958W1xWjbDQLiPZhWftSSvwJm9eR16I5TRgqNof7EDycof+iruRVzazgGAd
cuixQiIQ29JOPb47ezQLgSjUW8b1p0jj+9ddWbu4r6tGvmjQYhyvskBM0vu5DoCTkwcuZjZLmscb
d/1q8si/ao0GxU3+SBN4YVcGvTVO2SRVuQYPAr+IRACzvk7drfo6x9R+AOVaK9/Cuqfbhe2iCTj+
75uG9+dY4dtnXP10IdSMVvI5GGG5HLkmob2NneZ+bt2J77jrfno4hIvMfvdvxpKjMfnzPv6zAVcm
v7ykWY6aWXd8qrcnjx7jaok2ZrYtD6i0IBKSrisv/+WfrdpWwC8QSEhcm/HJnSUHdJE7RGy3cCrl
1jddmXwTRF2im6U9SlvpSfJiR4dFIbr/n7Qza1IcSaL1L8IMAULSq3YJiZ3cXrCsTBIJgUAg1l9/
v6Dv7VSpqIxrPVMz1dPdVRWKzcP9+PHjG2/x1glbTuZceoXFt27ilAxlI9S8sz3eOEjN87ftpz03
Z07pwBzSWIikLY4O4LST+/2reXr9+XUg0pIsYO15aCbt43W/xHzFvfiC9oD5plLxAM8ytrUB16xL
11zzpRsLK7OP4jfkV8wpGnAWsrL+NHHHQA6O035qW33LUTzsACh+BFYaDLbhYAqgwlkc80sUq3/x
QtDC5yGUFjDwoxeYC8d8JeWBA3Ih3Epdi0C0fTX7fRgIX8he26NJ05wAqpxM/L5nSCecYN0PBdCA
gr6pBD+vx19clu/zJPa2YmIQ4dV3643g70HgQ2e7Nzh6U9Pk+/vFJ1fnS/JaPmS6VG9w7bXSUeDV
ryWvVfx/L84WQKEXTOc2r5ZmMfDWniABT0jhC6SJhMGn5Bv+4hZ+T7r2hJ2M5a01L3EL4Su4wcZC
dtg2yQI5QLpcFFK1MqdEPE8/Xdva86W1tmv0QjAYWCxzIO5DNlrZZtB48hwgNV4RaEXqJ6leIzib
n5LhZYe+7nzr7TK55cJR7MVNyzDZ6LM3CMY3ejCU5mLdI50NpEVukrdjdNUIDtsrSBvSFGmNTf+H
/b4zgSrHrXFMMn2/bnD77IES/Xo7P70NDuP7uza3TU5AxF3YHp0ZRWf2RB7kiZ39YR/ulQaV8ang
P5WUy/J+xPHZid/w0hDDs8aCrxKB+b7ydE1GAtRfyhynR9TVTuXk15u1rVSE96gwukyvXqziqkE8
N9wpfDcnWvVfCfH64Hj/2/VWaqZ5fsoOm5O+VKb20XkTIRfoNozTV9iHkxGwtuR9li1vzbh2jHl5
ue5hx7TCuWf01uar8iTrp9V67G//e3uVmslKNvP1elnML9Nj+ILBhrDXMN8UcxosAO6jTeC8KmTk
SpiVvgzNklmve0BdOT/lWS1O2pqxbS7SW6wviGq8xXWQWlFrwAE62yBZ/hdoiCB8+KvwSx5viD37
6QzXrFfW6Jb745pzZPi8YSSxvLKXeR7nyOo3RRg9Gkm2tfM4pvpe8pr52t+2xWWJjomA3jshBiSx
gumlR67MVZ958tAzmKEBbThLD4YbLBLYy+HEN4LUXQ4ar1/ZgMet8fnZ+5SmSR/7yP9+2h8Oeidt
GaqwrJwGfRT/KgRXB1616ShhFN0859WBFS0L+mQWte6aH3attrY2CPp6McxRgYpPcUCnx4Xg+5on
HlAwMlIi8x64IqzJlScl8Ui/oeaFnubtZZ6pd/TGfmlBXHJxRH8B5wleA7zGYRpwHcy+tYbfYK89
+UMquYp3k1e5DvP1stk5ZQJfITUwANm8mMlkfDI9MDNHJLISc+LbeMFa9LNhu3fp+uEStGqGLS9Q
a+u019dpEr3YFF5Zb2/qBwpcpAXejn26pHMzB21328c4wIOBaY+sZHeAUFRq9lfj95V58ZzwpltF
0LcuxMqWlXu59bW2fKm7Ibmw92iiskrqud28FaV+gQXaHF2tVUDpkE0qA+V8gz3DXfRA+9Lg9ZWG
Mq+6+fNS/QXk+74hNXu5v16ACDJuyM7uxS1rACF/TJBC+YAlI7z+Bcv8Hqvm3dGdqAAC40CIHCIs
qMF4CZYZpM4Y3w5M4l13SW6ORpueLGF03/GfTkTNLJblJj8eclaZs6ji1rlTb7w2P0rnWWBvPr7V
kzQElgQTfxQmn1pHNM0F9GPHmUMMGARj/PYQhq8Pp0/mxkkO0h17qxykc3LaNJTLSiHsFA6EC4G5
WHDpdDNwN9aihPk6fH7dBBQ8zHvQ3MjSDv21tX2eS0En2aeIlal8ynzXPnTWbV56HVFdC2azBhTS
gDFv7ikCtVeLg//fEPrvqLtea3RDOK8oumKHX146X9s+YAyALk+Oh4jsahwuKfNoDGWPn+xg3X2C
ylTXqAV3GwU4R4y30QFDhpA/DoYfzmtYWrMRmgwmWTpZjCIxrfd6xsqoRYquaMsQMOaGgDSGAjSd
jufwqAQfH9qcRcwQTkTqdev8bDC6kif1DsJUht6WlyP15WKd45KA2Lu58Ru90N4wpwTFiFeb5C+D
INCnrZU5vA69iIIiMqfecWd+oOgreF6Wv/bsSe6Er0mfIH8UkV3t+6PueG7hFvhz66DJ8tSq7EzW
DB0nYzNvnjE+GcCQChLxEp9DEccnwwHSb7yLQYO+CuaYqAshUcshBA8nKyptIJogN0woVPYWH2I6
4j0Y0RlrpFvL55+XVwYe3TPFleVdztESaO0wGoIkKZgWAyATF0Lkh0O9SZ+iHwykNItfE5j4I/Rq
1+xjqzPPu/tMAB8xuWfNxEWn7Ty8p+AAG3cKNjEekxK14YOMYQq6Y7DFRXNnDs3nHLxC7xWkK0fb
XyM/cayZ5ZBDEP9chRxGKCGYk0/QQkZSwEB4MT/Y9Xp743JzyrpnXbj7pMcEm7TgYbenKJRQW7Yw
LNURJV5QERCdmUxGS/tsFj0p8PYX2Pvfl+2e567s2rENQzy7CVfnJe56b+I+up6oWjoE/b3lS86I
2IwfJl2v5ki2FKEmc+LUzISryoUbDABYl8649BvWGBXt/kzQhBrBV6/hSsaWXP97MFCZ6Qowr1uW
jdMUoc3ezt16tGu1kZuwGn10C16912ZvaV39lUnfr1+fhWPYqSsJOP4Cu3+vtrjqlW9YZs0ypyBY
xFnusjcPB+6U3Q4sgGUYArP+MWjjW8pC9L9sstbV9Lao8VVrd6Sz2++W50spwKnBYEr2lw2G0R9i
CKSErMd4AGIYFJwi+ELO/vc5Flkn2yRNCFmqSWo+foOlPg28D1JGumkJ54zkzefPe3uvpPrjXFXG
rJnIuZJslmW6hfEW8q7scQjjN8UegGyCHQfjxQcgmDXZWRNOl5n74yDJzSAjrIYGaoX6r6u5j7/g
0/g9ggnJptO15mGciRamShU8ifBmDd3mwUtbV/QJp/RrmCxnKZKKk02oROthN0Rj60mPr6NV1PL0
eBWsKd3Pg8PT+QmBYfc0KbxDfIi3o6On+tvRIU7f0pH+2h3ufK2vRzQn6jeD3Ff7ZS99Ww3az21/
N9i5ao8+PB8ZP1O5G2ajSw9Zr/jkl+GqT5O0ELnBQentvX3cfL72ssGZpqth0997TZ+WUm7D2wZF
YIQGVApG1/xbUIwUfz2gBrTXDVb93Ln2krDVa/ldfx/q7jXouolvhIqz9nfh2un4F0/vHQIlvISd
oElV7iSZXPxstvTSeBl3hvwhiKPE3QDqZ8Mi0o+L+OBl/jw8RZt+MqTtydt6en5qPZ0C1U2G9IPg
R7ttdcN0vJueom0fsaiw4xi9zD8Fqa9/nYLMb0cnYNd5qLrXp26oh/wxXf7ELnj9qTf3jdFyuB4f
gsS/PR2YJ61d+Hk73QT7HgKE/tmjccSs7Yv/j8JqvGHZi7edq/hZeF1k4SZs+2pvE6LedPY0WGzN
p+14P+w4SBpsnDZVjfBNvJOfjVQ+Yh+to17htOJDaESoSQSJN19s/auHyGdEj/nwGG56BT8OYcPN
vq7eIWz11WG334hOOxORjbg56sTKIImSaOuvZkiBmUWkhCjHR5dwG6DyHnZ6RpgN9UE73L7SL6O/
6t/CzuDCsp/Cw4s2Uke0O427g20kfufGVYfJTA22frOPuv5Af9Mm2kAb7KI82kUIySof3VH63h0h
1YDs+Jc6MPi3yXQXZf1dpNIk7iN937ynfeVDH/Gbgu3T8n3zdHtphqsWMonWBbBi2b+G7cE87o60
CQLOI/SBvGVfFKMiyztZR+n7LioR8wm7e1N5OX51R8Ygj9of7Y95nASMgF5PqPA3dEjmD2mGOcvV
8hR+UYdrso5YKv6ZHuusTXMkFrPhKwP6vfPX5qjpHUO6ivGr1/zo8PuTYBVpkyTKP67ebdgOGr1W
fxW0B4wyOIbpExpF/D5kcIyoEyNhFLYnyuAc8ov5TcoEta3rKAnOoY7fhY5Ne0CnTm2yi5rh5onO
FO8tGuCGx6uZRwdn89Qd6aN5nEebp/Q9fV++i8mh6KcN0AXTxWyEgrQp/iZevp/D20ce0fkjj+bx
5eWIvB9KlyZLUL6UL+pg+3V6QTq94C+rgH+xjoqv9KnNuhriu27K163j3K5uYgTG4Lw20cq/9bP+
qWWuES2colkHlf+lG6rFNOsX7yeO5zviIGaWey3NhsjAttEQsoO8GwXe1vItcela6h/i1WnYoOHL
KJl0G+YtGy3yZxRyU+R+abDQCjYo7ytO3g60jpfQe2rjGOuwdBqz4mBvNf9aIqKnmXsfR4tuIxv8
VbR0BztEMy1a051hZOl+cz4ohpNjjw7ZEBMz1YPnuZs1f82OA6fx9d50FeThBt2X8jYtPnd9WhVD
012TYkAAQjWVcA6avXaTp1bDLSLtyhfYpwTRateYeTQXzdisuD1qus3APMxaubVSrAZC5CjNnc09
PSs+0M5XV9iCtkXrxVbLLFmAYTZVvtZ4P/rHJthEWmy8LYNLmAbtcOVv7dJb+4eAfpInc9WfD44v
8wmdiKJTqMW0yO2pfpsfGrLG/npSzG7P29mll2A1c+w9LSPC69PSR54lSGmJoTouWqOoMR7tzWIV
pE9Xyz4+HR3DpKU47qqZ+od+y5qHZYDCPQ0Or87hYucQYPinNwqqBUh8ifijOuhLWYgqrWmYyCW7
WsenBj4w/WtDCo/HoCOX4Nf1TfPzFvm+FTmQPgpVN6t9gi2Y20J60T0NadH4gfJNMIfNEazpVg2M
k1I6XjT41bmdOSoqGC2QQAQAChfZ47VtnPpt/zBbuUu+ONh4Rr/0Sb006d9osgU5DUX2Nu1oN7qP
2K1LM4rj0dPCFS3Y368uGkPrvv7SdC/O7GqTxDWzjSUKMBG2Z38jVQnbbKjZdAlqkKz82tP7yWbj
DQ7C0db2ZBx35gnNWouWYZpteFe7r4XX6AbPve807eXn3OQk7vrzxL50TcNrcyzHO/qSJdZzRLe5
fYDQpGK36GOIciNr53RekvE5i9Zjgj3FyoZ99BqDXb+gbXYrZDAayX6dbcWafxiiDYtD96hwG9EF
ovVy4zeg73ukLfj7OUiHhnfgd/Hgcs5JhYj/baa7/nq87m+GRbB/okm8ewk3kRprs7l784zRNqKx
d3wKyxB9c1DeMsyiDLvdfOkOGqP1mJm0zHOwHV6jla+FGQ/Xrn/yTt7a0f2Vfwyoh+avups75Wjj
ciXjlt/pXeLS6/SKAcUVow0/7+I8PvbsY8+IDL8Tb/2i1+1rwfFZhewe6/2D3w6U4cFXp7sV/X0v
g+vo6i2fGr29q043vS1P1i7ee+fg5mQTmt09J2HasE8z+oX73BAnH+X4AOuQNjO9nPKSU4xCmLcd
rMLuc8vfuC1+FeL5izzcTlbO7q1Ecto/xYVbuCu/49LkBt/j8pR+drdm+ysdboMu27J7L4JknA6L
jSU2ed9vhG1n6+69PG68zvur2ejoH3uNaXfsa6/aaxJrO1N9JeNXPNNgb6wGBj1bKDzVgu5YCxqf
jWmHRs1Dvb99Pjyrr8Vzd2kefWNI9+dZEq/i+RijKomAHhYz6hVXsBYBNNLEOM6vuOI2yQbBxByn
M0F3MfqLrj3EHSVlfjbp6PG5pJhTd3oyAOZhGKQqWluIj7VQP/rdPdeSlkIrrvwGChK7BMSQACjm
hGsT9d8F5YeMRs+X+OeP86OVQWv+eaI09NtW1W9gA+Qzem9ki93xfAi3/eJ3V1RqwP63HJEyzkk0
odCNchjh7s9RwuPoq/IVNRS3Q7vYUqebC9GnQCemG2tzD4VAjQlLfGYurYh5qF8Awfff5a6FXkrS
3i2Xai72m2p6gl3DSQmFLAe4yABekAQb2kPotjJeLaWVo+afUzB7nL6IdBa6E77uvNgv48+DOXqb
vg5+9ZoWhcOvXeuFjP3SjAPr5Cfu2W46F7O3tU7mK8+89eVRJOS07CRcx/2LGaawDRfh2qK5kJPa
CxJywyj8kuzPowKRylp1ajz2pVEeGzqNOcW3v1GWMg2QuSHhMptYX1JIX1y0P0LG74WqAx/d8+3Y
0cXGCJKpuAqgVYGXeq2ANDIcdupPRqot2Z47vPnTqLXc1k7NsyVkrxvHIX5DC9IUlQPulP8IUmVk
vkJQceCHNM17NbO0qPQhYaMy61okqiJU322h+wxRANI+WcVgAG9/PhTJE+r/o7MdomY00V5pbcOP
/1TsVN3imvlrHmijeOswf7TXTWgqbTSGpsF4bDKyYxUuuW3JoXoIOVVmXLN3nU151ZfHHd3x7N7G
dONLMFAEZEpaQdT6QNImoXcv/ZpwHSWG7zHyUhm9ZvjK680wSnV/hZIz+JUyrrnIIAOh+HD2v3qS
x+VhIYiutYSWZEdrGXdopgIvnbJV97rLMXCx7Q4GAT1UWFpOleU0TQZcW8hM/Ly89+fijwNdGbK2
oaeDdtpfhE0lPWVT+3LpbT1BTUYvmXScWGBS5iTNUzen6JAiJCMCBP75I+6G4aePqO1xlrROSWms
xa2C+UTxkUgUj9lkiov5me8gL8hH8B+wXnGvpRSRx+nIykLUdvqYnq+tUtsJQx/f01aC9fUK6H00
9+7P8338qFTGqj9kG8iizaQQRQcvR4eig7saQlQySyTQ7P9xtNoTdssOxfYkVhdyEQkHeBlYZbC8
EC6R5LY+to+VmdWeL1yEXNleGYtcB2Vc5DvZw42lU6IzpBecVdg7h1QMDygPNjIijYj85+f65ecp
P86NfX9GPSOZaslSXTczXiK+QUDUwaJ9dBdDh/zJ19kf4U8iciLb18cplMqwtexjcWypp5vG7F+o
A/0FlkR3FX4svcVa0GD8dAD5dhV/SssSH7ullZFr79JqhYbxUef0vjwBPNga6TDS3BR14RssUm9Y
wvzAO1Nhh6ohL7L/Nbd+XvOHHCQD6nNH0YTAq1qb/OasnYxMnYuinbMFYEN60MVP5HXIeJZPKEuU
4Yco93gWijmU8uAd08oTR1HyIWKudWtS/ZDaWpDI6jZVGuyIFOV9+yHTmRsMyoluoKQBGbxJbVhq
i5wM5B+Jj/DQTa2OX3ujr61W0tqVy9ud2MAL6bpjwYwvacdpRuHMmhAf8FRBvZHcvofvR3XkmjFv
J8Y1a5R0T0Upwf4nMTP+oIjREXbziNLPzyv9kKVbHa9mt4/N9fbanDPeC9mngVC4oF2tr9tzV7PW
5mxnfSmvqi3NBAlT/NMG10x180zzyixl2F6se5zyg8lVG6PmCOuZJKmopxFKOp+yx/IhjaQ635rd
1jSlm162K06WLSi6oqQl4FyJQxX2JyIdM3qS7alYw58mW7PeKyW/zBUVRpFIucVvv4RaCtKN3Giy
HwjThGKqMj9XeoZrdjzNk82ODk3CE9GgovfQ+PAWdMh97QvuFJHWV68nu7gP0yyV5a3XwbZLo5Mh
03kjpSrcy6uliUSwoM4JX0jQx9hmXAOu0sfzYkj+x3l+vbqAOeYefzuktOOlR69qCsy4+p+fvh9a
SGLgMZAlk9zyh4XT1Y+tmbtsvzzSWANzl2zFxrj44UJUaXjaW0h04DzNbSE392Hk9sceYNVDTQhx
DvJTSdo3wK68ny/jw6e3+kE1s9dor9s7dX1ZTgHWR8jHD5TewStmSk/p3XonX3NuIy1eBgeAKpFe
0LyOW8a7+Npbz449nbyFMmz1NQAlqdbQo5i2+mU1g3g8t/TWkb4e0ydNEAvEqxCYhf3svL7CKpAq
Mjx02qvj1czg+XK7ndQyE1cGl5Y4lH3JfROqh2/1Cllp4UPib3W4mhVcqe30puP1QC4z/JeeYDsK
+g+okNaH3oeAKFUURsBzJ7O/wt78YBu6NUN4SA97dXMTbo6NIVSIxYKgvTQXm9mYgBDCV/oC3VV9
FViMjGp65zP/NHjNGHbO7WVbWTWv061DSanrrZ5FpQJNm0zpjmqPkIXqEteM4PyWnPTuFcvQwxzR
RwGyRYyio3DshFlAZoFCF9538QBdzCE8QorgIFoTs/gWoJw5XtnbGAVoz+R94N+gtUZI84UhI3/h
SMWYZC/jXfWkEsldLkZL3y6xn7YN21A8TyQtPLMJN2rp4vlYTUk1uuztvy9hZcRdnpdanrFEvMRg
gtPMozG7jcAxclOTyTqG6BxJ3qaHcUxlW+5gVmVMBLhz5FvwOoUBvJmuRxUteI81+vyUsb8e+tbV
sWrmTVPmBxrQCa8OJA7aSXDzx8Kj60x5Cq1R0eTgCUVPKeVNOsua+cp2vPmqxsgCdnwTBX0EMp7z
jkM/khWtPawBqk6zZrtyMN+2TsdvYC1kVtxARE4ED8+vff/zKK+RE9/+wyXWararoRnb+erKOSVe
u1pAnPZA4MknVMBtpTeYNsz9yWrbbWo874J9iNqU7/1+i19kUf81AeslmipMvk3qbYmp/vRtNeu2
VTrzLk1ZufSCaUSlWpCam3gM09B7xuFCBOn4/CkzqZLgQatZtWR/O0H24BpRJwFzHbFwIJizcLWI
zI89IjeZ2yPd8ppxO3dO3aK1Zsitg0KjOxVuRFMwfPAWEH2RXFqZE6vVXDs9y27ZWTjtLYoJbZRa
qUYXZeEM20HF3fN2X4JUM2v2xPD0bftPUi+VM67XcOKse5wb647Y2BiOvKB+49EhUUpcitqxxFH7
iyluqxo6JzQCuPcjqRipVTujffyNjE3vqVcC7mwRRXfHgCC8C4CWOCA/O2J/8Qe+B6ztZ2t32hhp
qQpBKBuaP7DhwVP8wtrMUF2goIt4bGvTAYz4iAj02belN+cRSmwoWpPeNE1ikjsjtTLlcl2mh7Sj
43ABmZJljt5iNLPGw+TXutcxh68RytJfvhYcKCqQGeq/mMvvwWsmJdvQwjBpMzi7ywMNdXXBeaJm
k5IjmWv5sNakOtOajUh36EvPDQYT8mCifoG3YSpaGeD/LBZb1Rp6SyqvYITOeO8/z+ZtZ352Z5Id
f+yefE+5ZjSystnqnrp8ReHYL3zDAIfENEXyg1w49Yu+ZLyHRor0X8foIg2j3H2Byv4uqZtoqcuW
8DghnmKmaEptBea9TFE33xGUQsFHMqZYyT+scWXM2iu4OTYu6UFXOFPgS8AqCB0Q76OxoEdl6MHF
7d+RNVSlE+9/HLr2Jt60dNcuSk2A8DyJPFDiiQoCyuouI3zOFsU8o+YGw/z/8Qg9fCAr066dZgNy
/3a+JM10fw/e7uGE1516IvKmHnjkP8lu7+MzXRmydqbVdLWkDxbxRNvs0jhxlkGTAU092UBJwtv9
SC3l7cOJEAqjj8PWfI4Iy6Vn7OGZrnxF7Uxv9d1BnxddrrGL5N5044lqIKFIS9G3GuiW7HzJFrpm
NeeNPMsxaIx3P1w8Rw1nsViIhxCPHcDB2JlysqvsJtUeQ2NurBDm6jCqYL1rMGZiIGv0f4SYHvXw
DCy9SZKZ1sFpunVelxeDMQVGDjqNXkgm3gVkoGeiop4KFdkbKJnm/chVDMb1lKedQ4bB2EPp3cB2
EwICPIId23u+WRTzkxAObcmWPtQJMb6PUL0wZtVdd0rlfJ8oEWL8dgn2n/On6bSIg/F8OhwOtxFi
mjenwds/1GZedLXfL/0ZSgPI3UGzPNPuw1SIXiX2RNzZH0xZvXKmu82P2VkVR+1uyRSbOjwKZ+gF
8yqaWRAzSp/kh3m26lrUbNjusuqkyp4deKI3prXsEzAdUAEaB1ofEsPaHPavtmNCGcK1XVK7cMem
5Xo1D6GYypbUzNmmqXZuBUL2097VekGVJ3CpTn6mHNV5D30bMRZpQCNb7Jo126ybKyPLOARni7Lo
dxJQgXdeIdo5hNcnmgmlk2ZPCM51nZFknx+bMPpAqbhAOg1MOQeVU9/Qjy3qvkEonvY8HL+okPLu
OmKO3wSplbl9stFqpuSYbLeJuueBFB083gKTnIfVsSNeRtyfIxIZZ8n8/nKm/p1fvTtLecoSDd+D
zQSjLeiv8attB0Is1vRWv9YMq1ozewK84fsTC6k2FlvIy8uMizi6f16n788QZ66yzG0ISbfizGcI
PeAX965utXSAY3B1r26foqXQ9uWw2+Oj/D2ssHmVYef5KqdZKcMK6SXeDLG/5g3oByO6dKW5lcdW
+3s48e8rw3W060VZt8Vi29REmGio4VAPBemKXBbIv+Q4PcaXifX/7+Gt+/D73JjnDU3c1PTp5WUf
4X8YCaURNxdRAepXzc5woTpYDn3yrGrWyYIJAdJjUWk0d1aeFIB5jKpWPqhmOjrKVcv2OxaACIpX
i+pZi7IM6G6+nXiS2UsHq1mN03l7Wuc7LhNWI/4lWBCFTeA0wdOT+VuP4+/KxGqeTrnftm9qwcSu
SLoOqDkTtZvi1vZReZEyyh6HhxD3Wkq3pXfpsPT7QcoRv9+s94T74DscJKS+6TO1gD1IYpS4e+1A
4msEoo+STFXnL2fqe+jalVkq+/Pl1GKme/eld3bQ3li//rpH/mqfwnySxMvpwX7WEzqAUXoIy0Wz
v/iWTyOCS/QsXfnHd+r7e2p3ylBTfak3bsITEmEMlD5ECkgVK4LwQdz0T5rJkjwLj52h71FrT/G5
+H/ANajl9DyjaFa0ThFpYTTKfHpQHOlBJxnz8ePwPWbt8rTy3bqxapMTxrvl+oIHk74SpIA+FU3g
pQ3JBXoEB6tNVdPBYGndrdXpcXut2CjHJsQlWD2iDVxgBvMoGlIcjHC5/yQTPnh0iX4br3a0rrp2
KW/5gbc2tnniubHLmF2ks8Lo8CyFWB4cnN9Gqx2ceX68HJYZo7GFKi312j1Q2TE4Ayo99ow2ZCiV
/7yDbWFxaq/cb0PWTo3RzbbNy5wFfcL+CT3Ddi91aM26saZHGuuBRnsfkCxm4Vce05SYahJvchjA
mSIfIiNMPcK0RP/RNv1i6fep3D3vymOUlfvzqt0uxfxhmlCE6AbIJbX7z3fQcHmwPmV+3N1Z+mP+
lSFrFrnQYbcc6Qw+PYfp+4o7urf1hqM/rZGNzt5OuZn1UCzT3wtKrOa0IJhb8yTa7OINrHz6ur81
lHAZdLuOMjpRJNO2yn7Tp/FXe5iufCpkuh4VEOHOLmlUfXKy0rydra7iLFXvdorn1m3y83Y+SnD/
toI1o58sy26yPnZI0JCRFBIlIBkaTNmTj1zf+F5u+DWHI9Rb/pKcpEcFlr8NXXNLlXl6vRXJ8b55
v9xFNyh9WuCgLe3naKF8Pkn5Eg9vS2Xrap7p6aic9FQgoChxil4kLrJ3wccQvhlOohChoJmiZJKP
fNPqJP/wTZvX9HK50MNgbwvf+xfxfJA/jwPFh0OZogokEnHQNHjRr88jgOYnKZ/gsU36nnedkXRR
lV2h3m8JdErxzInWm2wtL8vX/7zK9xrXyp3M9WO7POiqMPED99e0fB7TUROTAOHnCnXzbKKaLrPy
D3xgVllX6Eem4uvWJby7RnHYpG2cxLj3JujpCCWrzg5pkYnP45mZDWkF9OOz9D1izQystOJmNNc7
zCD35g3qjRtMF0IUUHQOtUgH2Z+SmyobsXZTj62ss6Q3p0ilgv4dYwFFLVALE7Qmv7Ei6TeS+oSP
2KC/LWztjur6ct1pFVh7EjLBis4rtjd2vL6fUsOG2LZkirJtrF3Q6+aa7o1E+Pr2C7AA6DEhHA7h
vejZE/yVnwd8BDFWp3e/OZWzqpfFaXNSQDVjXCAqOYIxPTWRViCluoyPpT2OKHBYed2Ot7SN16+e
7AM6D/yh3z6g7gSnp3wJtUls6gv9XH5ljkI5GuU0POP89ySw7IgujWjR5+QOgITEO/rJ31DkYUtW
Q2zmn0/bv2e6Dqe3u7ttset2jtO39WBsWOtB6a+wkUhWDdmH2WfoDJ6p6scjj1rmJxWPVFkA2iRm
e2UXjsy5eZRA+W1txIWobI56Tc7ZtYAd3J2hUY2pRkMHoI747hWBC9lwjz3Fbxty59JWhmsYp8Mt
XarHqUIaAbKqGdtna9CyOs5iE22srumUXtt8nWwHUiBOXN2fFr7uFZ/a873a4RiSpuJyi6ByCGqw
KHGmMNNobYoyBohvP2/4Xx6G7w2vGbGlmuSX4iY2/Gi+qJBJpqa1oJcR8qYUMF3QsbEm/+uYNTNm
NBOlUM73yhGsJsxBc3GwzT6wG7V5ksEehc+/HaGa+VrNdaN93HGEoCkK/lMAOZI4g4ePbjSyMO4R
E+i30WrmK1NVhfYVmC87vtDcdUXTU6GYSnok9wxbWgPzAFGsDlfHz8+Hc9HcN8RwdkHrmwukADSI
xot/jMbOnIUj6GwkN6UTFRP54bzWYXSj1FvdcynMJuxPd9EaClVBHCia7Tz9l0aRv02zFlEd9IOx
THLxKLj0LJ/S89hcfIhnj2Kuc28ks4IyO1BHxY2k00m7S152aC49Ub41CIJF8IHyaYQqJ+VUkkMq
u4V3QmPF8Fy0RNOuOzHBOL5x+YX/4u393I9EXTC6dzq9QP63m393WytjnjvdzZVma9epPnsCgRce
01Czoj0uE+6ojEZ7j7J/OjA1Q5OcsuZ83+LAJNFdKx11HsRyFmU4DqBcTEHx8ufS1ymNUMYR+M82
IJsp4lfBZbppcON1q/35384xLT26OoomSDDVXpj2/pQWJ4NeO/8kvYTlxTmGV0ObdUrnMnf0X5a9
MmAteFZueqKcdoQ8//B6YzgRmPp/KcwTmX/xOECuDFh7WeZGuoSczoD00365kTSGqU2C7fUkmC3S
jN7Dd0xjMUFaNLXVrHkzqG6Wx5u4OqDfG0ekpvdWcrCoiRU6n9aMxogCzhveKM+29IMpceceX93K
+DVToWbLVL0q4HrA4PQOpByYvbyz0kUbTdS7JR7TX5b3e8K1A5S2T53G9QTDVvDgG9Qg0/IMeU1I
UkIgyJee2O4DzE5tVmZYO0D6umPsjDYcPBwFOphgmhgvGBfeP7zwjZV5OqTr4fAD7HC42PeWsZAq
v7NAR1Afp7ojlP8ST0W8eWdTKEhOBF4kxWRP0sMn+9ja4dMQk26eWyJGWgHbo1J3J6p6TdIFWSDk
EUKr91/k235boZqpKbNE15OUQQnyeZ2mQRrDl3cXFIY7M6qeRCOIFf+TGRPpWag5Nq2lMteWwqQa
/pNrE0dMza696NDx4BVbApgqHfFh8FA5DDXvZn9tp/m8y1RJoOue6Jk1vUdLJ2w4cKo0tfcIN/9t
besOTitrrK4GU9yDFon0uWbimcdCAe3tTbzMZJ6uww/1LTra0VCl2QQ5LwQF7WQh42U8jg6+J1/X
TCfVOW+UV77laBE5IXfMNRBKcxiZL8kLLR2rZtd2qzZpE0FGpQWU6BpENPQBwsgVlw31qGKvusR1
BfQ8ydP8LOi9AOQYMd7GNMa7QlGSQyS6GUoRzUdEyN+GrBkxVL3OG/XK7DpxZh4clLNdl54dwbjs
jRfXVw/X7jAEKqJeUApqSEyEUrNnZyNL5+qcXbQBGEjBBN7cJfR57ltAYYBhDVeyly1x//9wRSrn
pmaUDk16im5VUZsIP+2fUi3EKxb35ttE2F9XE64p6KPk5X/orFeGrZml4+3SLQyDRSYvMBC1GFt6
thHfix/P/zQZoGbgaMLfkg0tm3HNMDWuhppvS4ZuT7ZfLxs6/MFjwvHgZczN5TBqZDQJpSaEwyxZ
7MfxV2XWNQt16BTb6y5haArxeKoMR8TvXBvRpo1Y4ec1lo5WM0/Jcr1OjILR9q6ow0MAUrCJRJWl
b8lefontrSNH67J5zpVcRJa9N1GKltgmgVck+j/TxfI/6VtWL+n99ak47I35udVed8RKCkEJnLjM
gvs9gdKgO7K5iUv3wxWp40AH49jaXo+MJWjYG4fYAB8CaJPE+oS9W3lSnFH2eNYr/jtq61pc7zij
eMhwi6cAuAQkjOn4FA2JigbZcXkId30fzjrgozaNvNUS8XMSAbqQrDNV5y7fQAAkuQgyz/Re1VHZ
vlJrKetkLY4LXZHct19AEfQkuLfGEgL0csxftofCKFQGXHW6S4pDSbRme/P+lBDEXuCwU7uIPUc/
V1SdCyfw5zt4z2f8dHZqxmY/L/OlfsC8Xr2Cfnfk5bj4pCTHlOGMN/yExm8XJK8BdsiFGd6hA5GK
mExErEePnUBjt0WLD3ZcljCUveT3t7CyLPP5bbu87Tja8ClcbhI+A5R7+vuItgw/L4V0z2vmSM2Q
G9iIejhRQIFEzYWUGnjQ3XFAvkF3pNOTDVmHhFCF1ve34p9df8IEFt54PG4FOhhy35rN6DRlS2Yp
M7p1LOi6XSZG545CEQL9EmEI9DKhykq3mt5/KZmomsE6lbIs8paad1hTUdJIjEfB25DOdoKiQXjz
315t8NFOs6NSRFDPnB13ZO5uIj+Ayq+oX4POJRrypqgaE1PB+fmicxdI/M8n5/GaVoatxbFE13py
/mdNSeoHQ92m2b2YYrcvfaIfxuyVsWreH93zmsssY4qlK3TMxXgm7EA4c6HsrDx2bitjCaNVuX03
FTRWy8VyciUE7DQdZ7NgMY8WqKvQZcz6+iePJVnPxx5uZdyaz7f8P6R92ZLjSJLkF0EE9/HqcNwg
eJMR8UIJxoGbOAkC+PpVj9mdzGZlJUZmpVq6uqsiEoC7uZqauZkapnD2OePv7NoXWs0HInuae0AH
FUr2mRRGc0a5EW4KIRT/9638s2P77dFPONzeJGEEDWJhSvBSRrjigcWeUVSELuh3F57m789bNJ0n
/O0KKVW0CRd2ooPkpYcOY6jqWggfMDT2c/HOhL39P9D+t6974ndNyXd1zWFDT/0HihcwN7ZhJQTo
Mp4dDM4OmQdH/dSREZW/f+ifyscgQfzraD6ja8LXU2/g0UCCl7crtAAgkoOrsxhySCYibugEufsW
XHPJlf+R+f168HN3vjGKvVRVeDDnYqCojYwhE4VGeWtrWS1uxxZlgZbM97lSLu744V6wDPgJ5juz
6bG5ax8aqF+jWO2/phpFUUlLGzM2l2eCsUP5lz3+SUn9dmiHWOzFbvxZaAT72xd0vHhM7Vul7KKB
hNFwAp/YLzc1LZ2dH52E356MhLGRzwNaL7DSLPd/RTXVLTjH4Rm95O5WWRTh/1Ol/u9GpT4BVNw9
sqYaxemgEKTFrwfopUAF6sCKNbyvafNlWJhPgAQf+qisowVZS5ApdvvOGAtEXDCaTaEVypwge7xg
7ktW9wRhSoVi9nkEjiDXwzSxELOidS/EJC3M8qTuUpnTn1M9v1n5E25lKT9j8jSLAfAwtJGVjp2i
tsK2kWEKO8pabdDN71LoOKBUcFscF3vH/8zVfnuFJyiDQJiulB0MDxc/qGkuVz9Ng5b/rUefS8Rw
CU5+xjP8Zmspxw+Py8jIGtMtSNH26+VQ9Wa5UxY/uooH1TEeXSlLM9kWrfwJyEpZTONaw2eioXtl
IzBHYdAuRcYcKgIxvZmLOg1/TEX8WtfnDvm+T+TByPCpKElik741d41y050QbYAlvu/H64lQ1Dos
WPAfUz2/PfYpiZY+dP0+s5aLE9KFGI2Dq98vOAnY8E/FDPoeFh649J1PLKookYxtOvSfNhYr0rEf
zsHDgFCkIKAFgD4AN4H+EF3UCGWE6S94+XypdK9S+Z7o+E7eecGVC/QZPO9iI8cTvSOaNS26uKFs
5f72xCfU4mJOmjRWPsDEeBQX8bph7oiJK/WbmVLzc4Fj/Llw77edfMaipG3rO9wvu4RAzSBYjWxe
gZDgxehgeoQqhkihxWLB8f7kAv/2mU+QlN7vWiG2KN97mH2YHd6gYzGagxUfoui2QNuWsOe5/R2q
KZwhtaBRgFveTHdvpEabNBvd5ANtF75sCQK0Jxo1pkIllA1DOmT/GtKHthIiQ4BrMxA308pf0JP0
98OhLFnpE+qIgnB7GDweeXs5qU6gkCREZmKgKKNF+QmEqHE+DeYA657orzum9PAq+K+bhsoNZfXF
qY0OC4oyfT/xt9u2ssGdl244lrbhuUOeUy9dhowCSw8PFCLhdAXFI1Ct1xEEbyk8+XOx2y+71p8Q
KhmLB6Tj4GPRTPx2QGsWKsURHbhuUF6XPu1POh6/Uw39CZ3qROJqXUTptoTux7WK+S0ibBknV4lY
SZ/5bTxI7Uzkx+cslsUvbL/O/v1v7k7i+FovJjz9AcYu0TXmiEAvhym3Qh2PjVeC6+nOCIgWTF1Y
iBj0J6yKDaGPpzt21F6h2I31av/0hrtutwSLS6GQ/gRTqlbNjxuU2X4oE6vFPyDeY5ez5rv7DdW5
v5+oRVt9gie+NCZRFWA9J0bS39al/3G+Uywnbtq/l4OCBXeqP7GjXO/ybIS5MtqAJO0BeIGOEUya
t1qTaess1sUsmcwTSMmz8H+jENAGxlRU84Z5eh8F6ejAGnZcjBQ7LZGGheyE/gRT1TTioRkWNXhr
IgQ+7FJ/o+w2QMU9utu+fZENBP4+Lezln2+JfkGBwej4b+cjbtPbf9XHcC7u2TFLdm03ztsqkKEV
EuhOsDoFW/cb5XGUVXJQzMLocSUqv7He6TsGGjCKjnk9PfpNEJZiFkWFIfAHNEd8PXoo2QxIQGxU
IhNucs+vYSSxbluMEGd1KIGIoWhZiCkKQW/nBMr1CdbVhRVBvgEp4zQ8n0fz3LycUcQB0XzLDBW0
TEdmjkFPW/czcT7/vhp/UrT8HaqMJ1yciv6iGigYQhYMg5BQJchmchNcNzP/sEOPFPQGDQdRwTlC
q1hsu0EXk7+/w9JhNp7gMuvgIm/MECB/zBQ9D5uhRGsaIl4NzHzpLC+glPEEj/09U2ddAkpJLM2I
JAoy1Uj54VLSKcwFV7wEHMYTJA69Ytw6FQ+bHHaZ5FXOTGrItKHelBXM/H0h/5wi/s2yn1Bxjv9f
3gSyJBCPvzagigRBDgJJZOCXeMbixz2h4qAPWTYOAOFgxdKLgHzWwfgOEaHv/2Vd4m/f9oSJU6Lp
KZ+DtbUU4Tu7lnM+Nqh9eYcPX1rHBTg0nuBQHEa1r4Uf/22Qdb1nfRUQXScWGJuL/jmmqQYSvJD2
WlzPJ0CM7zFXaSx4q4FLLDKHqi2baLq/mUuEe8FUdP4JBNOeb9uSZb/ZNG3U4yPxgzrI7PQKdXUA
DTQJvAXgXWDC+nMFmXqfpjp7YAcHTIcUmM5HDsGND9R8v8NAIfD5v7w11hVJU2VREfTnfF7XiPdS
yf4rmmGl1xA272zGEnAfvl2cm/HnPM6vpz1haaZwqaD83Bv/aHlZNrLuLELcfTgtilqj98iFfir8
99Jdxr+g+K8nPyGolnT/twbztJKdIAkxZwdFHs4GXgg5HdSMnbsXDORFnTsSWiHI/edpKRv+Lyj+
6x2ecFXRS3GWhh+L6tBngXpPaPUzIULcKCuLl65sLf8ZMP562hOwjpPxaCDEDWVGls6jLDV9QI0Q
783b80/D9oLb+BdO/+uBT9iqyG15z3Q4SshtsxmsuPIEwUUSnN0V+dtvCunLpRPDPuJvH/kEsLXa
lhrHWC5cFSsZQmo49QFF6AzCwB1WV29sMN98yUX+y13Or299wlpez2ZRueBb6Y8qHRgo1Hh3HXVe
oauNIZCs8WpJaFljC/i3j30C3abkqsvwwI7ezTEG4YJWn/RRgnvh8oEpfCF+bQi6Cm46pK88pOVx
2eoDGvcoRUPu50I/PqDOeQ+j8/luh5MdQjmIWHAPqNiASq5vvaIEmo3nQtvPIoFeevkn6O7GQkH7
FuSbJNzII6GNOm/WsLopNAxx/RltUJjj/6DQ4c8F5r8Q7jnhZ9ygKRRXLFRgAhFv7IoP0+dhk++A
8aUz8GfG/t92oT0B3MNo+uLOSr2DoCFX+wrl8wajoNHriHojJI35A9LGKO5aCqgVZuh/sQ3tCd9q
TjX4tgNDZPKBTCbxzaZBmpgKahRFB/6ktflsNe2gW4FjgpSnTaoHJiLrn+hAv5iGieb3M9LaKPI3
2aXuHc77e68MFux4aZEWkOk5R1g/pttFYawIVxgvcADMA+DWlTh3DA9jGYcllFhwO9oTFKLPZ5xG
dmlFUSmK+q816v1ZLAxL9yd3v/SBMlvsv23GExLepP/n5iho31uQeahVhgJ+uvo6oLcMuDhJGG1B
PqC3g1Th7bgPdEzUCPY5ekQX2w/+JWH5yyafMFKRVK6rflLPKwrBJ9SKXsDWUICCY/AaPUKUf5hB
qZG/U215adGfIHLUJk5V2RXlCqfd9qDXRkbUD4wJSiTQ1Yi+4+x0Qw0eSyp+d1cM3XY/3T3mhrtb
Vie/ZHR/Zqy/VuEJPMs87USOYzCAEdPoainRZIgyMihCh1DKA3/8lHd0yfCWDOEJ9GR5EtG1ygzP
1lzUTyBNvMGlJUAXpcHuPfhcrGeVFoDgOWk4JMY8icxJIKH5wuq6IGyBPgAPijyODc68i50iOFuY
4evusy8UfC4PD/4Xmv7fa/2cSlTqUoqbGgec/kiboBOB3eggH88aiBbW+F9Yla4LomQYkEF8PmwK
J2tVB2l8RHSJyZp5kDoOQwQFTJhvCWj/xZ38etzTaRImsal79jjkKlZrjvVHgcjBiKAFeESH94Ld
/kw+/yeW/Hre0zHiFb4fRoU1WQQD5sRAPgvyg9fKvK5nihlIB/h5KxIgAERMcGiI/4B9bD+XM25/
Bu1f7/F0fsS0b8qkx3ejT+uncQfH5wNfjeoG1hO7uM5Lz3s6OknGlf0s4LtRRHcFZENL84spa0AY
jgWW9O9o9S+E7r8/77l2DMP8qvre/jwujdhAcw9JKqT3MIMS2T3YLbzS/+83PlePdUVnpFnN9vbn
G9Ft/B/fuGBK/5Lh//WNTxwhxaj6SmO32ndzBX0u20a+HcUEbB7BwqOWTslzG2GcaGPaslMCa2HD
T9jkCESVPfwtcZf87eLTnvz7ncsfE9ehbeCEBCWrEAYHduHf0TbgfrNCzwVj+bMv+bWQT5AjxHeh
0XKeLSSr+QGbalaYQI+6uA/kJiNWd7PlapTSLzmUxS18Qp/HyN8vtc4shokKp+iW9wgEExGup/bS
mfjptvhP6BFlXoP4mGTooij9ox5EaKCOwsqSa1qd7s59VZq9+9GF0jFFLPf3NRX+SRf+82FPa2oU
Y5fx8f1xGG3RTOCcddpbs5Xa2tLu/ZOj/+eTntbw3ifDvRlGdmGM+1tsX+6nJJVR5WFyPJSnUFWy
x7Bo/PXNBPPHwVqqBviXj9UkwTCg2KE9VxVpXJ8PY4lXwODrzeiVu2EtuOVnXBO9WuBhf6hlYZ/7
61lPWQdpzvrkocNYEQ3gPhd38uwugf8e6PqqMEWWHlPj6ZeAZPbFduBH2Phe37yvi+2QIy0abP8H
EwT/eYL+86WeTqx+g0SirKndOp4I/pPcTT31eswvfilEohiEE8zqfhgKer+Z94ZyI5Em0ygs9QOz
aHOi6jaGixrSgmkIPPMq/zT5X4v1ZIVxU96SPMfGBDGrmqhIjin2BmkxyAoFjGSqTV2hh3x76My7
I45Eqel6J5xRcVdR3EAA34aV6va7xpSCgl55iEBWfrOSepK/zUTPQYJRCn09XDYj5qWqn7gK2eyg
OWSGTpWS8zmVTJkwXqw5YQEx0Gpz1O2K1hqac0q7NhP/+7uboRuejbDPW2XWpnhtMEbrTkTMwaYB
uxbCmMDPzLmTyloaL/Nz2fG39Xk6O5qsKpPOeoZ5h7uRko0yz5iU6fyBqpY1b14msl63a0MwDw1G
S691jnxxEHCVotyMj7uExiSFcqHMxpTPRLjG7Ho9d3r8D4/LcA2cQwQO1+9ahC5k3tuYEM6Bxn8K
ofRVTo3ZF74mUupoDN9j+vqmN4+sTxnaQSh23N9bDBJWA+i0WHvu9Y4RwacpJqeZtxew6idC/ccy
6Di3mo5WX/25gbwbq1GXSsBwXHypmIRe0LL+6EoLk+gVMl0sY7SLgcQ7zIfPv4fcvrcYa38ziCGa
g0EuvNN0oayw+e1lYzazpfu5Fmj7S076u3PB5HidZtyK5ywem4wRDM0uVQlm0z+sQLib2UYVnXik
jd8cO9K8ix0pfQ4diSd+pV271UM145zauNVec4KFceiTk2MmLHJxMdFKEh9zwe4r/+Ip6Dwf7CYL
kgttg0kxy1tY11acBbezZj0waeJbe7tglFfhaft5ffdVp/ZkS8KE2Wb0BShB4xlVg0HHtpqQSneS
d1EML2vjQVvV5rbZRAT7/j3S6aTZ06aqyD2xYvkUintZIFAAu2CidXp8yMg6yZKpF3Y9Ef1DTAm3
lWNLeVBV924tmX3FeVDpWxpJe5KRJ9LoRTJBekX5FOspmWfzciFqb2lf8cvYkEttJUTXbUWwO/HY
SK7aOPmFcoOL/06yQLiZs3ZquoXpK7L8hwl8oowQBOM5FN3Q9Odi1SrhEiWusxF3MLoz2umpsjpf
WkPFeJushNfeVqgacba4vYWXFec+zNaDHVQTmT9Uzby8GSS1ctVMEvh22cF4X7CXmhioTkGhQjDT
l8lpalN+mxwIYYsRTEpezevJb6G+WZ57O/OSg8SGOWRU9UQzj2aYS0qkQ8J+UiLSg8h3u3+VI0Mi
TU8gmP/9sAavIpOvGlb8Pdg8YqjZHa46JHdo4wg0j7h9FrYv6lGOoEcAEqefC4yNRMQOHREFaUdM
rh89yeb96lt1gHimEBlmgkysFsRu9y5rVG7J8KK+9Tf7YfJbBaI5e22fRqLTFubthfenbZLiJ7jY
uqzUlWrFM50z2gXiip0J+wLgy4hgCkhH6av5JQkTmTYXU+jpmJEhI8oNCgm3m9lmRD0W4XEiErm8
zXaLaSEXmjqG1RHuA2p1d969Kdbt0Phd1Auk34+YHJzT21pzZ6q3hCvM2uOtYa3Zt8O9IPdv7U7i
k7iKz/m17MkWw9UTP0+IscH/y89yVAV3fPcdkxwwz89USLZB84452H14mIM38Q0fbHZYDZGNyS6d
L6TaPjN6s4Ww2Nw84QMfPink0eLmXHWad91/OAYokGjO9q0iqqVsdFPcPqyGFPbbqWUFWRBFn9D4
IaCQEGxpO22xCK2deLwpUI5IHziO2Dv1xspqLNXnsJ/pV3zUw9hzBLygDNI6mRgYb802/iX+uMFt
sHHGCw44jc/M2oYztgF/rmoZ5GZXuIYfX+9+T0WzwF2C7MfvA/4+4/dmej8NNq0siSQr2FTmyCsN
pZst+p8LtNoLe2zUa9ZTTF3oVMo73XeLt5adMjU1yJ6rqDVtzMlKI4VoGyyo22MgiBCkBCyTw41+
S1nv5mwQfQtsBEFQfYnCQGwAjtlu8qCwu5Xkau4QplENpcGXzhd3MHDdoDchkDadj5VMG1NZoysL
Njt/llfVaqyRYmMoGsOMqHdlpMivBSpQL3S4mLVbXy8HmdbBCJItWoKdnwrv4msk8ZrElFftgxiu
6EgkRYkYhk7gsFljwHOonU1sYBcx9sz8BCp+DfuZBsJm3NQ4vuN6/OC34k6rCXczFa+xeP/BJmCK
zsPUoyZoAi6UV8q+Dmuv2MwkWa9xwrb4LgzUJGzAUWZmqDsM8Ltuer6Yfmx+69Y9Zm+GdxXIZBXe
yNmXVbpTt5IAr4FNRj76YXVWfK7paI9UgFfpTA7/TPjgzVvITj10t/AimxTrwvtpAQACNR6p8jHY
kmhOW/0NlR4D0MXX/Som3XsawScNtrxVV+MmPc8crASjcazmnVs/4Prep8TU3+q7yYpCEvomrVVY
C6pFggQrD2e/Wk8wehx+mG5BMUh+PZk9BVZ6em22FTHg91+ak+rPdk2TVeJUWF59o2d0Dq5lNNoN
6s6LVbHKTM419qd4naxq2v3YfLGu7ZniPDoT6EJx7K6KxwpYRDO29E22xp8OLjZcS5noWNN1N8Ka
eZSyb5pVudKBulhRJIt5qzgoOFBzkG8fsZmPZu4P694bRPJ4HPXEFCQzEWn+XulmVxClMOeKAIMn
8/I+2kMoW5ktbyooafVeGV0U0AJBJCBKzXtT0gZObDKTiogDBZ1S9vq2Oc0pMT6SA98SfrJGydT2
7YvhytH92nXmLQsa/XV8nSZAJNEj3ZQd/pv3OVcLy2t3Niq7dSqqvoi0d2LzppLLS0V5clvpER8T
6Wbm5+FVO2gb3SqDDH4o86Yd52ZeHyp27IJnQxlDa6i2l14mv8a7YJ1k1NwjeUtv4d0SUfvEYZtF
P/nkABXzWoPHiYm4SVBACXdiC15lDRRwhDSz8S45VXiOyX11fxOPCcaz8G+9PdAxNFCvG28VeOs1
qP+mPkhUcPtrZl/ZPGQJ+KJBguyQ2emqoXcUWkFLEQZr4JngRKbBnJZTRe1GCx7HYl0db5S3ZKZM
GibhaL/cUK/Cm2PYg8J/6r5s1Wsh7LYKNFtzx3mEoxN9ja7RYVPJ5VPXrN5lrmJ2ZyxXZ8qv2kwU
TKyFx11jyMZKPUxgDrs0LEN+n4f8BwYoQnOkSnw+dxJo1/F0fmz6dQ+a15s1XNDsqO/CYD4qK5/c
9manCoHXqWuST3S60Uaz69cbdvG9kRz807h2tAu5pU7JWzfAqUTqT/7dEKlauGnhCWhW12+WKvn1
BcyKg2faxcC9DL85kwkHxPD4eiPzq6xzpwetBCfBwn7M6/GVjxIvfQeKSOv4fC+JsunOF8CNEcpv
nS9HvEbUS4ArIhTDWLw90cHJbVycakQHBpSAHQjw0egOFOpOQYyDNaNQFG2cfIPjDSoD1s1fjdcp
MDwuTGW7Bl4fE6/7Zmjde20KXyrcAYv5Sd1etrFb+Z3z+IIN2A+r/kgnknnji7SH2mDEFTY721mo
bjNPw7NUJ4+YYY3rIuT2sj9TA2woV0knOt2p9VQzsw0LqnF9QlSZlKhGO/JfWk9iJBJwugdbHA7J
TIUMYcc9ykr7JGsI5yyo5Io7GVRMBEOxFa+8TlDtcQqnXiHogJ/P11lD4PSxPjqPo9O4j2tyBHq3
9JGYd78JLlG+5s/3IFl1Pu8UYV2tM7isj/Q9L0gFLxjePHimoNph/2Fi9wzGNm2KoHfzo6aR+mpE
F47wDwATA/n0KjpJC9o1WZo7hs22QOz3hR9MQWLAvx21IxeVAuEZD2T++JLRAlcptIpUpw1jV7Rq
AFbrddbDFz4HxZSjcTOC+q0ANZuqI90u38m+grGHupl5bTiG80GNEdJKNpb/nUmPc4fKfWxv+KXd
vGltQDfrf0q8/g7Nk8vq5rHzlNmjW9iyNYuAVeC6m1xFKI6uUufijiSzS1exZZBT/Alw1yLwAMfN
nDa505lTaubBjWJA6gr/IFS2Ms3xA5JdzVYc280OH48/cXYu4FbIBo3nizchON5fXptVvnpwBIwK
zvYDpy4O0KQEoVNT3M/OrSc3V4ah2pVXek4XxUEJhGnPUvTYXGwlGscQYRBC0xSl++CEtXd/T2AX
H3f70Jdm6iquEZWWbOHdEIbC0zkJfm3eIRQZW5BbpQ3EGg4NuHf5SsGZR+AhSJLTnoXz6MbHi91R
3gb4+p2XRaNZW9mZf5VKkh8zhM1bLUjd2mMuHQmBxIazmZiGNGwhg9c1WFqv9Waq+gOa+jQI9uwL
qtjFAT7leGfsNQIlcLgAfnU2GWwWdkY1t1jPWCnkPi/2vKtetKj354JWH81Ljt0BrbfBaI2XbGOA
InZm+jYE8kaBGDNyD2phcpBbI3k47toSimRlFmW1D9NCOYEmmIo7fkKf86oF9x2oRGwq5+y18ZVz
51xO2HOQvM6S7Nsro1RtwL2Ln5qJVWrdwb3diBKMn3EM7vljwG/Gvg/hKlbtXjjI7xdHeelg/TDq
7Q4r6d28CVKgqQ9kdjunU838rcTUeOxEpEGh0TXsNiH3nLSvY4gGjDSCGx0/FGp8djERGjT2Kxsj
o9Krbg4f7LXSILPhzEn2eepcgJk1encWavg8Wu1jKrrbxtLWCMaAI7pnmBK6nzi8Lq0cDhsOenzM
/ceqM0HNv2BPu4cjBBnCmOAmmlwPS0oaeBecwqtBXu5WEkqHvLbmfVn5IoRcz8ahA/VYScDGJBSw
/Jpb+gLVd51gQhjYr4/aq/ZZIMRSV5M/v4BguzNRXy8beP6egtLR3hWRrUP64O0N43xdgVa7LuqQ
y1Ojh3kd3NIEY6+IAIOqz2poIIcqg70IODubIdCsHLOi2vfETdzZbC0djX20SsGfaxzi20xjC3lQ
v3pL/dKUIu3Ir+X1xW7PiEWL/bSKAwXRCDgqQi3wDlD81OKdxAHh5xDTGggm8NmIwp3YvfgUmOtD
15sUWFKsGqbPDWHymrsibqpOzbY95BZOws02UJ9g4BaUMYjSr744sMsEFlQHgAMUvvFIex1524kt
GNHoXjBdZNXhng85BaCahOVAv5o/BKqXrFP/RjX7sUKWydGO+mdDZ1/bIq/o90h8rPCXpUX6a3uG
+3fLCMDkGTbydPiVxkTdG72d+tMA/g9ijAjuoLiSu+LwivW6+xqCGPwQICMA6uCd7WKfoXGhiUpg
dO9lqHc8pluQxDfVLA6iVVoVessaR6cfFeZztCRyCpr7sVViIoy6zpH5I4ZVrlI/x2MaH7MBZQDN
hd5fdQ9r3jSw/9Qqv1JkCtF2WVsI5kw5QfaHf5dRJC1t7uDKHFHch0yaN9E01tcRKoIFQqMeLE3a
sKCktMB2PcTjx47WBAGYPW5bN3cahIq6c7fuxJXtbWVx+zbUfckWbMO++HhTp4YG40gMW7NLv3GG
QAr44+zizYzd6Ka+gWEjSMcgXeyAEa1qa/TjwyPkDw/aUSkqrprVUHU9fAsozU5YX5TbOppf+zrp
kc7pwmInUtnNbdFuQsnpPu4MK9oLg7sbT+bMlHa11ReI+tHcu7Y0Uw+TE18DmcDKGoqOYxwcsJiL
uX/l19WLsWJ6kYVzDGt0mk20wf3BBSEoqrNN/A5MPotEW7CSjgzRuJJdYTVaED8PeksyK9quJpA+
X/kSw24g9YycI+W25YVo3/LLI9MZQMYiGAEODbYOqV/3AmGCjhrObMYOv35sGoOMl02K38Z+W8X3
vE3o7Bo7ZTdB1Ym3WyKSEBg2khg04BJqK8HXkDhOdvyLsk3hDWoyx+RxM+OVvhldCR6Ps4ACX/U6
sxm7nZGJexNcbiejjIAdjttRJJovg57LPZV24447slHotclj3e5299oCDALxszTIMJk6ssQej8I8
0cqww7J3cVOsfRGpEH/pBsSvAljdCOavrNN3eVudBnrzqm99m+/w8CB+61BgttKQ/9tAZq0n+LIH
EaKLV37FX4ZBR/d+RPrtLYP9DeHdmV042oInl1B4m9Gt1tlq2P8wd2UvgA8Uds5OwcPWnGI3RK0v
Bpxn0Pf6m7dFklLN46D2/PPSEs4vv54jyeHtzvtOjn5BYhSxSX5vpQ6fQbCXncX7qsUJaJwVy05U
jrHzXiRPIry5jrfarmWd+XTeqaEQTa+pM0f8WgDCo+R8o+DoDpuZDmGB+JsNl2Yp6rWxa7EqANKC
lFaBXgaRMSZ7Ri5vtCncKMn9mz0ErdtlJPYU2Lhwynapl4eD1ZJP3slJFB/ec9p4x8LsfIMeIw25
7TuV7ZJO7s3qvOFU4XMHWM3FTh19Ux2FisobDdldZGWizL7Z7WbAgPuaKJhv7RU0PRY2royc+Fii
YBZ1ewLOo3gQHLyAWQTdS2/tkNYh55HUdr+Rv4QzUERwb8g8YTbUsbORDo6AOFQDpNVmibzHXkdq
tSUyXAyBDdJjI2IUjGj328Iav1qnJY13K5AU7ioyWmog2zj9UDmoMzM531CM+NZ9CNvuJff4vR62
mQm69fmKjO86Xl/IbJ7TY4zM8fFCiyAOR5Nz9D2H6FzZZKSiHFW8C1bzvFddDslFNZDwSZNAvg6P
zbirMS9CIM1HGvYuPPPlABpdOqnFPOPgypgjdnP7kszOZA8nkIPgeK4tafWwZ5Y1cWtyx7FFie+G
iXr3buwwQ8p2GhJKCFI7AB1mDeLIqICO77tbriu7O4yW5I8WzpFtwD2IhT29iC8jMiMvzSEJBKt9
n2wWA/IbbIA/4QpoOF0Ks2ypVkNdQ7OMSEDOMnOw9ulb7iNjHw2hBHFkI7pdK8Ss3UoISuAEmJKM
PBinYVekqA/yo8rSllC+tsS9KNABHqw1IWmpexmt7San2b7cgm8gek236Vb3xNfiDABpHiYuXMTP
2wQylXrGNlGJ/iJZZSiZl4CBDXIVHxk4QO497MaTbSQ0kPXBLWCqh5Vq9ldjh8tspHWR2ghwFQNa
xlnI5WoE685JHrzwp7DjYeCSL5WIyz/AuSjcPAuda/MuEXmfIxj4HjHDTg7GUx/dIXmZw6t3Du4O
jvixbV9a2laEqVzWsl0gmHyr1hN0SC7g+gCMtnHUjUBKUNqLh8ON6PYEJutw1lUj+enmjeFIjT0i
M+S1Boo0F7rABBeRUmKqIBD5Flh1hIFvZkDS6AoaQ1ZdwuUHrA/vkfstMPWyiZG+QOdnjeAPhNxG
+Phw7iqpEEDi5KwfXze7AfG7R/yx3NYIB8EBh4HkLq58TEScLpMqhpqdme8Ohqm9zY4SSTvN4qzY
vxyMd6C6sv1ozypVSTQFN/OIu73j/YP7utvxIQ+5E064vMlXWnQBbUe842KeSojcbXGuQLO8+sxv
sPk16McIjoY1ARFOdFOAWU9BJK6ZG0hkktPYFGntGJsJnvE1weVhSRNfeR05on0iUR7bpW0gHiCX
Nf8hoegd+fXViABgADAjAFkbK1y6UsQ3OAU8buBiP/cRdGzAVN+alRG1CG26ynwAGJ0UbBMhWU96
fFlttd/w4DdbQojh3F86wAhO1MQyrGt9NdrYw9tV2In7NMxRapo6iH5xfRdWYQohLBWuCtBpq7uj
hLtL5AGceX85Psz9YBWn6YNDNiunr6MPehBM6zYxH/ZoMVe/P4sbfo97JKCW+lqD4ypbmN/szH6G
72fusSXw5q2PStd8hcXEMVD301qIuNWDTh5z/GIgEs7B3ZGp4JDKSHzjmkyJahfj1CzR/ri5yQk/
HYq0QlXAVXsdNShS1yEIX6BGDTAQWRkBV6COvJ7Nd/Gsn3tQkTMuKJA5B/3JsDeSWdoPUIUW95h4
qGc44suEexnwhv9D2nktt411WfiJWIUcbhGZs0RJNyglAmAASZAI5NPPd9Q10zTMEabmb1e53Ha3
D07aZ4e11s42rjK14D0Vo7JrvKbXMH26bvxomHXPKImaFD7i4DzYzDqvp5U81SCFXESx16Qyvko9
X3PGZcehGBEHT/znWyciXWA7m51zGspr/B83Gd1ez315Ea+uoUqqyGNVKCY/WfP9Kv0wh5tRNtou
iq3Lny1vItflZYN97BcvxcstjCHYyTDpM36Ol9Tin7a9o7Pxi+7tdReW5Oh69POZKLNz31zedHSM
NoM8rLrEYhkpyXoqTxUWdLqr3KyDUMi1ewklz1xfiZEJqLM1T0rlRaSXMhdDKfJGBXubj6Su3dMw
3MlH5iQ4j5R4ereFvDCXMqmxJ3sqrbK329PtLZtjp8NzcM7csgiK1xwfithfRcVJdvOro7yofQ45
IYaX+zVtt7Xu69nLOTOeuoFxzEav8VWHaYj/MopnCj0vplanJ5EtYM7uZbSL3Q6pBgLOcKx55YCU
EveD3MA+PMzkQflhjoVH+iR1rx+F7Eo3LiIFHU+FlBph7Tv4wriacxVWWx6GnbEIzet+tJBncbgN
6490VFTk3w+h0YtDm6t3XNw+ksWlS3o42IEPqMjISUMzjBZXT3/vhFXAlQ/3XOOjr4fca4BqxBXL
uEctFAOQh6q7GXfericPEzG5+RiJ78Tv72iNdQwpAxLD6V9ky3Ejd+9KIA5pNI/mXW7juGCwpB8v
jPGVROGX7fUzB/d88zEVj+nRJSNmv0qSszFcY3760OjyNDdLnyxZeXALUhBzdbp7SinCJ4ZL4izV
w63WO33sV1dn54t9TTdLhZjReKO78ZikJUEk+czSt8jL2N4uFHUgciHq1Mi6ypx8nBtPrDHlqGr2
Alsc2IHdTcjXFk59dOpJZ7gbdStKTySWLCebxa5J5JevcWXEfgu4UvphzKvBFjNMVbqkbiRcTAL/
bMSNwuY4EQk9zgdGtwj2Pb3f6ef9gnwI7RarroSV6nynvdKXvDzcejyuV7yk02I3A4mRghfyTV/F
t+c1rVKnGh6C48j+3s2SfhZq4zwofM21PwqSmETQ+Don0kCLmnL1dSm/aylRhs3rUkjjmsrKxhzU
6lKunjrKTNYDfdu1tMQ5noPo8Jqfg2KYn9xd5mfnYEM2eBekPFRE03nHp14eRw6F8yvwlA25LKxW
NMmzMDsMZGlU3iY7qXe6jettV5bD+jDIEeyJRyqu3S6wb+hSx4kf2RPzMC5NT+L3EjdWh9vE13NR
e8c1JLH2GXWrVwkt81lexD17EzllmQ7OQUp9qVqV1ljbBsfDc2SGIHg2pnPZuNq0Xqmky3SXEhnO
7X6EHzY+BvJgG8pzXsEdDIQzwQRFl8g7debH6xBwgbo6z8RDDVLBImuYdfEBi88NVRF61ITb0Wah
ruqMSLlnR+7hTR4q79V7PLiOTuF5ZJPnx6AXMbW9C0ES9hA7sIP8Ys+Oa+6Nv3dzHPfrhOByyl0b
nF5+DHmHhBvl6xEplP5lXb1gHLz4OybZtXnZwaPBRYH4Xbg8plag8h+dehv/+kEs6yme/rwP9vhl
WF48iO/iIw0ub8e3fLZ5i/ZOQh1/ul0dBsZ8931UAkVyDotqkc/LmfLj9nao6+1G28wxPopFGnsx
hVQay+26e/z7cy/eB0oRxqQV3+XKO+rBBTxMgeNhuh3//H0K90/ahjSHAZVCvH8+nXw0sAAiXKzx
Yd8voxvx7jGMKarbwKMpjjnXwKoD/BGwk+//JFQOT0ZPx7BUOLY3bkrcixZbhWiBuBVfmHrpIOZl
2DyHJpnm1DfwvhWEXi54EkcXxdLBqxriBOrhqScBhNwPyk+FsiH1Y1FKOARKV/qoBvpU97S3rw4c
leInBMHBYopuOiU2EP4/hO+phA0dnCZkmfbO+uLKa7P/ysOhLDXnveOZUxufJef/K/2njZDvGezA
DV58nrMLAY9Ix2o9e/SK4Qo7Q1SGe7qb+LsnyekQe5eaY6zOk9Li8tdkpjWQV6SQidTfSdtiFjqQ
LnXna6cEmLlqIA2yGXf3+HbtScOLm4+KD33z87cdyTQcffK46ujImHlXI5Ioecd2wloKoATlg9nJ
eVFfq9Xh4tjL2xeVmO4TkD/JSQODKjk15WlFH7YzNccrCvXk7TsO086eYqjeBEiZC/qNksQ3Bd9q
uF+ZvSw8JY60EsYPb5gqrKi8KX0btzahuL73b97JAKHkKJVHTffyiVnlHaYocLt4F6rjhLCr00el
v8l1X7GWZyOlMtU7UDEppgl9Yo59JettrqFMWZYlqbqcWkl2rTIwq26Fir7lnLfugSIdmbGjZ+ve
xvCi48u2MzupvrZ1K+zaJtil/bp248JJbliFz6IcX57Kyr9oTgUMYRvmwLu24xxE29YrdktukF51
2Z067uVsijEtSL2e3YrSbDGmAVcUuRbv/NGn/n68eIUWapT6qn4Oe6ngWrm57trKmLL4Qe/XlCPI
FUpBoff3kUsZdOdyEHejVFzV6qNYnVbx6raoqIlIcw3Iyedz/G4uYo6LGZz2PAHO/jq3iy5J3Qtx
Gx5z3deOHfe8ZaVL36zDBHCf5fBlG4rEJz9/UgZ1uP86eAcPg+1sA/uVnUTh2hoXg8Pg5FMfC6VQ
X+pfKTkyjF7Wo9dgNgLQ94oPvw03b/GkswSI2sMFJKfdWYhydzX48UOt+YngcLhf6xPqzbcXdcJt
XolJuUYuPK0COTYAPxgDDvFr6qlPeGV4jjiKC713+0p6yZSi3KZHZT3k/ysPQTa6fPNqT8/d/FNd
avNC9rNqSU1vVX8nXKt8RJs+2jUmT1TBSOraoiwekK6eaOSZp/XGV8tlXAbVSupisAKbj75NDr7p
XVfH8OLq+LJ5eKVSBn9bp2qydSifzdOFMihDsK8Ly3lK/CuX4Ny9vBq+7XG+tpNorgofWBtUXWvM
WzuSe/aQEmYEgvAr/sDXAE8nLo/+BbLod6yf8jcPAUSXicIDYF1TVe0GIlRLdvHlpibVkowrNRN5
RYgY960eTwo+gXCcMAmU1g0/9XY89m2s4R8SQBNreP8BDchlJKmHMy2yashrRFSOHTnUW0ZUiOa9
uelO/dWreXXoWL/r9i8hj0HmdOMJuthfvy+EKiC5f32HLZn8sBXDaqLBT1aqXjPzqiCaA4x49CZI
hsu5PSab6cSzeWgshR4iwp7j8WI/WWfuevBlDncvv3/GA1q+oik0AbHYEtkytQacOdZVOS41o/7p
wP2xJHuIj+07K6E7EAf/B+KL2ODmvO8HbECVz6ZURrryM6Dk0kJS6LYqU8JWb7oakuFbJ7R2nX5Z
rZxOVezsbyM3jp4S7dJNVHckyKS01BqZwdJwVcQYk58+UL2QQsIQNahX2SWMFYh1mhR4bH6rkv0D
gsWfi948g/ssj4+pyRmEXUEdZIAUMAxamCOLtd3rfrXhsB9B9O/XvEl6utrWFl2CevlmfC/hMkOw
wrFwEXVbEHb8fqLaVrlBbLJ3ndsl183zJN2dHSMLi9xNrXWUvf0+zAOGEWso061XsVXdlJraT8dU
zy2tsGtIIwDJ3YQHnq6SjjWEZSSEAMfvBw8xy+ffh5UfIe3vh20cIjW66R3bjKslXoF/3lLSnMru
O68vnEfba1OSlB+Zy/vhGidla8ibWLpEJbOrh5T7ndXNRW0QF6Bl2x5PDHKKLJmKoUlNXZ7D/niO
jf2xRizDhIIz+snp9se8Hr2B3Pt9FR++AqI5/H8PpnBV7xSR7Gx3ybNCl+GMCHWryRK2hJCAnfp9
xQP42Z21rqQ4d3/d/rshG4bukm3rjP7EMqQmLj+aP/QEmAqpqY2zbhM8fXw47wZrGLmtnO4KrD6D
vYBqCD5I9M7pTtZFLBLxZBpvZjBhCjJzbcfzEeHifmEbx1PW6n1UXi4KLVYlH2ZAEDpUCiBuCTZl
Kxe6bbTG6SxvuRLn+qFeAqA0RJIykEPEVeIW+6U8tF93y9mwX9d6l5yvB2Y18KzZi+2YL280WP0O
jeF18gnjLhbdwBa7EPmmFuZd2wwb1kxPLd0wI2aojICHCeSetDBHFvWVlhvRNkXxIXc3Qtrl2iWJ
OTGeoPBvphPAPoFD0Eixe3gevv7zJhHSel9tV0P5fZKyJLhkd2Nr6AEX8k0sb0APdvyQGy7Zwf0u
u2G2Ir9M/zpyyqSqupVzFqjtjXtqZQI/NkCabtDu0YRh1RTNLU6ddGPJVrkEj4gjS+ru03lXCH9F
6iwJf1/vBwI2PB+aLaPRo5m23GRUbi6FopwlRaw3ekSi3dVE8MmrJxjdjtAGdoZ4o7L/RFX8Rwsb
TI5z6P7+FY+9r7uvaNiJA9LfOlxL8ZpcBZRIHuqDbGIHh3Ex75FxQBR7rA03g6e1wQ37v5j9RzzB
+3VoGIxkQ2O185kvMB15WCEWNqWw3s/Dr5aZPjS/uqLrmqHIJo21/zxjFyisZZSq8nKA+ObbRzEP
QH84FGRos7Xt+bgjMbzg7WS2sAjKWqnBD4/43fANC2Lviku5PzJNGA5UsvfOuSuYFilwqMSDHQR8
e1qBKDBWQ1J+VBpJ/vJFx35nmozM4e+LIYtt/estuvuahlUpU/WoJNsIcqaXDrYDeXgIP+1Q5FHy
WR2uW2zYw5BHuRuuYVsu0k3KjBPDCe5EMZM9gXzovBxylwT0dZifHQBNn+BF3M40dygiDTckUNbE
6MHWA3b0++wfKNBz9f79nKZGlhTtbOyNOArAHgVjVPE/ekiISD11BPn+qY8tT5G+n9H4qNXWPfTf
7gYXDtedrdtqZaYmlrhxw90X2F73PJeEFweh2llVCqm0tQWEh4TgIB9V3bbwUxP36ZetNxqej6Vf
TdT3JWB6I+G2AlkX0l3MHw12Wlcg4YN/3ptKU+w+yuhjoTYXL7rdjdOPHMpjUKFpETL7fUsePj6G
odiWLpvY/4YRuNl5oh4KDsiFJLLmk9h1reD3IWT94aG/G6RhAfanfE+/HDznawjzI5Te934RCr5C
0steLNRpQ4p+HiXPlTU9UxgAqTHffoOIEvUeUdYpJacEvfSdTDr+JoK3UIOEeTW85FmU2MxxQj7h
OK0pfGHKqZqQHAp6GUCAdzij7t4FmOArqeMvi3DjdQAwXQMtiAbnoeyXIwV645ntTqhvjL+NKVHE
0dl72RtIihBkyVKkFYkKC5hQ53VB4S39+CmoVh4EgqCc+daX+lO1Il0VRDQI7YkJXWCCVO+195y5
54nyUXVh5s6S5WYKxlNyzOfb266fCrVjqW/NKlebS6FxdAXFh8yX7Yl0bgSY3s2/W6/hw5N4tx8N
k3g4GIejllo1EkfPz+YCeu6kt+x9o91GyzwJMZ2xixJF2+VvO2oN02efDsZps09kTgH6UVkvQEhN
KA+GPY06AAXaV6JSAFeLtshNaxu5YQWt6riDfS+T6Xiznj8OfYDr36KP0vx7ep3OHSrGP3ExNWpE
djF+VN1ga3W9xXmChhM02G0AY5TE2VeLfX74Nv27EXLD/brcbCVHFVWY59McTK0H+NavoQu03cBH
pscg66ZptmSrTbtblNeOXG10LiD3DPxpN53FYL1SNwE0VT8JpFibDIEiLvVf5u5uzIa51e2qzLXq
gq1/Qyvs/DZx5jTKIQxCpJY8Oz/WQn7k2ft9ro8DzLtxG2a2SNXN/qBW8hLZHgR0NXe5dJjpyn/t
oyqLrEybJ/fwXbkbUPz53btSV7vdtoyw6wj4IhOEUFAPdUDRd4EAsys6traM+NhfhlpvShourPkT
g96NGBX7Kj+dtWr5XHvaM2h1b76C4e4pjgzr5Pf1/DmDf+3j3WCNF0LvmKnodPbjJnrU231DpJaL
rv7/2ri7gRqvBI9TuY/sgsgZIlw48j7o7o3UF4lZ0MvUpTLfbRtSnIW/52YYkqGpKHY2M7EVJOPO
4UY2jjwseg6QDz5v9D5Azc/AIKXO2JW8J69t2IdemSprGkGGEET+OcJ3+xfvtH2J+pG6rCdILSn+
m9EP3lDmcXoA58KLszJnVYCc10ICS7BGxLNt3o8egPsPaNwR82pHW2vLByAgSErkrYeO2zzU6Ds5
JknR5Z/Bc8sxepTO4sRaKvNF20DS/rwlyi3a0kHULJeUWECGpiAqz7yvCvRWs2V6/8v6/jtW48jm
uS6dYk1wx4PozcDTkN7P+NvdfGqQIQR72gFjkINIzMb1+2l5AL5Xk3+u/YwnAI2FxQZ4Q9urq7et
QPN8b4vbOVH5qsrXA+kmUgrv23fgdt1tF0zs9R1Ef9Tf+6mff1QbgNn/QESyUcJ3yQQlZb/wkm4Z
liFqLku7f8aHT12lx91/EijTaJ74NQYgD64Ynd/3T330hqqGoku6adFG02pYuXSTFGqi5yJehRc4
Lp4lfwvofgvUSvOuk5JeM13BJgPlN6pXl1VKko2mtP4OkBKlSTBGoNFDY7Vd8DM9/b5avu9RNHv/
fY3zddhGJyOzKqGZekCbxVPhHiCUvj2ROd3TLfFHKQ5YTbg4UrNfAwfwKqdNjuZH3KppUO6/onHy
SuVUnA3i+uXoQzVCwCgXCGfzPaR1etZOwxC5eWm1zt+2n+CKNv66GoAfKv3WtP8jw6aaikWzQcmQ
+KI/b9vhtCn2sfWTqzbcM7J1xHWIfwSJ/9Sy8A8Tnogek0kwTNsym3pf1fW4M/f7REU1LgjO4bLu
OvPSkXpCpfNJ0Fe6ZXtHRfmhBbNsW1QAdIU8+Z8TNG/XXJPSiMQVwjBnGNAHGosoHp5FF5jB/+ds
3Q3WWM10V9WqXTCYl/RGQvdnVPaQOVjS7Gg+FZgPIUhah3Qvo90FrdNa7t7DLJ0mSaoki0VWf+Sl
7t6LctvJSmmryUKSdJQPBWs3cQPKlp/+CrYf6KEh1sF33QGQhEGrct7PYjZPNaVCWxZlWxOdpT8X
+5on2lnZpjUeTmeSDgDWnb0zuGQKH/Xk97X+mctvYzU2ljx9GiUavg1Qgd55rg/IS1mO/GwMNn7L
0TWFTfhtrMa+RqXcIWVV4qKWATQHmXoERgNYEuywJcmJd9WD4ewgNzmfQ6HBpTv33pHpqz4y1y3D
vusAhnSn82ln/D0/drExIhudjxCiBvoiTfBbRNOvHb236iqsp78v1cPc+P22NExyvI82BkrnMs/c
aDCKaHh8dj9SWBS9+RQ9QcrYKJsEr0+L1j7LqliZ31auYW03eZTpt/wsL+lRJ67DtKeuekP/CdFR
tGCHYTqko92YbE7X+7otfp936xFpGNnrQTrUG2kvMnpWmC8z8OOmX0MLuvb2EF1+H+1huph8saqr
qqzq9o8lurt82Vk1N9n2IOKJyn0ROZu3D+AS3Tl6S/GodK7TlUpv+814LGQ6FomPFrKKqL1yazED
/8s1/PdLGg5EfFWjQ6fgCX6Gwv0sQ4DKwFvb/UOvtSYhYvG/9/ffoRoZgtowrvoh+Sk+Vu8vSX8H
QQ7JAi8F7A99cM+xB2msUGC6Aj4W9DDwPehno+A0sL22otrDgOd+Dxqpg/QgH1P81YrjBu0eaYVt
d/n9ehzXvhXMft9v+VFMrqmaYSCDqstSMyaPy4tsn+NaFChHAiaC3Czi8rILBeOCHKHXYoTahmvY
u2i3p2uuFIsQpPS2yHlojt7XySG1TOvRg3k/rYatu0S36JCW54pxai8KN7A+xLMZBSU9uTqhABm1
reTDQ6Rakm0qkkXWoWGfIvl0rK7VrULCCZkU4NvqWLCB9yMAH++oHIw6ngyWWW2Z6g9w5a/Dezdu
wzgp58SWrBuBJNixoILg+ZINoexB2acfFymn+dx2Pz/hFaI1SwcwfwWTTQHXic0Eh7HuknxuWYqH
SQlNt0xZlXQZpcLG6pdqrF02FsXEQncQOtEJQeDUGcvV9uvi71/OYBOHQ+DOZdjpr9FqEVoILQfg
kQMvKjBkgBTdtH+StHd27FoY231ddUQAdnJ78ISCie2nkC2KoA/gC+inCcisZdCHL+zdoA1TXVby
bn/c/2C+RLwwB1rdHb4KPChSheG+JZ320BcluNQtDc/QwFf501ExqGl1Oilmq0Z8Cw0drwaIO46A
1oJfDiGCOKt9b0Oj0dize2jEEAm0OYsP7/PdJzRMVZyUui6XdompQl9qACnZ7fRLKBctK/vwPt+N
I77jbjvzeGPuyn/GgenGq989oZuKL+iWY1KpMc5+626KC/vXxfqfMfFI/xyzTMvkUCBayNyUfkn+
VuhnKa+ryDlPqE20zFDcid9Ga1jGQjpJuXZkM01Hed4CEwlJ4avujQLF4tT9fTDl9+UkM/Pn1OTb
Wc13GlN7RgsndbNgjgBRf450AgS0HemgTjgVxxYOZqD+AKVTUvS/f8TD4uC/x1eTGgZT1Xdmmmf/
QH4QegHe3xVULEGkVIbwFFsvzANXSlUEgsoyFFWTlaZdsg9H8sW3y4EEtIJWgghZP2/9s3dCCrcN
APogk/jnYI3pKdebktZpIQarULdcfnagMgP7a1nFvzMBfw7TMP+dRL0kNNc+AA87/qhxRQBMa3/T
/Y8n1LBumVafrU6HkYAizzKUqeh6c1gqELD+wyk1PD+z0vNbbDHQFQmIFDUVAPYw+SK/rUjaegQb
U5KVg6FbOUfQCpVndFa91WsK4H8gB13FaXkVHxwIRbs/741p3fK9tb8IL1MgggUR9DsDon3wWk/E
Q0/kznA13oWq2lpxbBSXibqDc34eSP3LxbXRCzmQraoAK0LxW+tdVC2CXRSiZdI3e1J/j1zDKRDu
SqL68jncZEt7sK27VCN3aIMceyjr2f5WqApJsmcsYT3mayiMO6e3D5WnCFGdzYTf1JbXybmXIjSK
iJKb9ur36ONG4XC8gy+VeBcJIH4Ys60rFBUSmG+yV22DT70vQ8M4c3bLrrx7zjZAt7WuTm3+A0rT
qWvAtUeGCclfr6zcJNRAKPV3XzfL2Zrufrzb+hlCupOT4hqk5TRH6YJovoKOR1BrlE4qpB3aHr+H
Bf77HW28ftfdOZfPKkieUWUhTwfFvphv+wiKPMED9V8VZAxPH7b3eiGYgjJ9ntahNIgXgtdeDNoc
wceuvGmrimXZmm2ajfcqzvLqlFkETDigwWaZlDzI5UIolKwUgkUpgGnX1xFyaU2Kibfpr7fLUugF
ZhmWRfT453OiVvlhu60yEUTwTC4D0usptS+fnjUZtdXnFvvQNlzD5CnFSTppV9J9NfUuXixXiHQI
20qC5vU/HKthIfRYUbS6FHiaoOi/JG40FRFEMdy1pWeUh+7G3SI2zIOV7mwrSSnbeqOSvkzjN5tC
vP/hhI5/6FmfCJOAi3DbSxUPPeW7cRvWwijs2y2OOMSU134U7RDKeaudKSQ6X/V3KKnHi+tH2915
mNLU7oZt3J1bVCmbXGITT7CWDmgAIS4a7qHOlTDOwmIJ5MH9fS8fJxbvhmw4kXInpvNgByBAkQut
JaQrT25y8Ucfos0AlIgUGiO8RfSCXDQ4xvuv3bxPlrHlKx4GCf9+hd64pnmS3MzTln1+BolAy6Ul
peIogI8BML5PO5lBWz7hcTh2N2LDtYwO5yLLDyDIBy/0IaVHBaLZO5DjFL/6pKzamjg8jkjvxmt4
l7oRZ1ets5NxScB4BmXvjWwdbRDRAEohKy+db5ooMVvXXSSzbv+p/6q9iN7N67VNZ/lWSNxDZ/fu
cxrWKa33xrlzwTqJ9hVXf6L5E7StnZCvGIJ9eUVbaLFed72WjX5Iw7g74c0QdF9tKuuq/pxwIUx7
Rr2HjoHD8LiI+4jZQD+B1wYnQihI7YFcSPg4gzqoHFA3G3edzbIwcq/A0touwuMkH06whC+s4OE0
DsThKNXnPU0qUWPfOqLVVBBMlvUAPbheL/K+P0PRth1row0XcGO6cFRac6ry4/ze3Uc0Tol9rutY
tTglaOu6VLFsZxIUs+DgbiaCqpIEQgg69T8UQV5yLPD5zvbmvB1flxKCs0dP7eqDSzaDmrBbIEU8
/t6GnyZtGCrP76t+4pSxe3X6CgzrtHTHEv2hQPV+eeeYOlh33V+gAa++jy10wyGOvnZyWsc+kdFc
MBDaM/2nDocEfgx+9Dr11rNr5K5hSpIwiQNzSp/v7heStS0m6rFDercojbO6i+Va7yScGaHFvfdF
O4ANOavVEbze5ek4aiu2PM413g3YeEsPkn28lRqFakR+Au0ZKTX38wbxAkmPQKK+02L8xCP2t6fw
78lrPKcb+7aPcoOT5xmjl4RZisZipzB29qM5sBVRc1giawr6jzVvGfyxg3Q318YLKx/21ywTL10Z
HCg+h+hPOgjn0PgR0m/W1eer3c3ZdaVup8dutwUbDyFCAnYIIEAyZVtr3LqtkSaVfCErNkCHLuh1
xnNMUUBRZRi+0svaXXR6a+rwBbLQv6/6w/rF/ciNq0aeqCiS6iDhWoyCIECZ6pt+CrMeJVqfFtQ+
gvy+v3DZ7u4gst0Wf+0hQOF++Mahvmidc3ESE39+AecyEfw/ffhB4WazQFMpwFd0ILr2uxZSQrKz
8FrL+Q95aPdf0DjlZi1H0ZEMC5wY1J2DeW/6CXEKfkqX9GfbnXqYl7sfrXHIT7ZxtWs7E8v9FlRh
FtyoyochQ+r99/ETQLDInR3auhU+jC/vh20cbzsDtWBt7Gr5UqE7ymOr+9WyQOj73P/9PLVOsOEy
XjJtl8nmEYIhj0fAfvbm5P3cbBC67wLCO6I3XMsZfpiyup9dw1+8npMdlWlxiHgtBtvx2093qHw1
n9OudPxeTPuLReG0HN0HHekU7X7Uhst4UGxF70S7apmut89C9B6N0m7UPaGCN0aGb3ZzVZyYkEL0
70v88HW8G/gvL/GUq3lx29dU/W6BhOyfEIKqwLyZnt1iF9u28wfKc5dctXZ742QZWb0cBR0A2pdB
+I176PN4Ogo3ZE3fUQMB55Zh5UeBx/0UG1ZJVq7H8nZiisnw4FO22LvRcPqJJiGFviG3Um1vDics
TfP50RWJmj5Oj6T8WKq7mcpydTqczhYHV8f3niwhHtUO8hOQYV0oR2AZWpzAB2v7Z3qucVVM5Spd
9DO5LHmyfa4QVcgATcKw7wke/ImONRf086Lh4cUg2Xt889GUasViPThMf35E4+6kR7U+mgYfUQdv
I9ppojdx8WGvtaV0H1zSPwdqXBeCuvyUaAxU4baefWo/9J8Bg4s42yeuLspwy89zsDu55swMV7Rm
wcGygaO3XB5xcv7c5j8+o5kJucSH6Hy9kHrlyua0M0ncb7S9e6deDnX197GUh7CK+zPVOMaJnWhK
tQXCoWWfycF5Ln6U/RXTC1C1WSOLjUgmYm4v2oZmBRWKxVf69LxboRZGyKaiT08WTnXPcnj7vHzu
XlIas6CQQ8OCr2PimRP9E5XzKVm7BHmPm6Mh6vR5cp4retwkrmK81Im3+6rm+cW9vu0R4u3MaX2F
qORlgsoaHX3SwjvgIq9Om5sjaZ6tgVeTESBeIWC+zoCFoZ+0ndVZL1mog2h96l9WjvpBnylkr6Yk
9ZAIugnp0e/9yw1FUhU9OVTqvpHziWlA8oUwBHwa8gZbB2lqJNOm85NXz+EvRAhqpOEZSZaYg95Z
xTQr99EP6ozksCic0+gj78HPQWX15O1JqvTkWeeZzkUEAAH6OiYyJEVYO/VshRrZM3p4e0RMNrPr
ay77B43OyAgEGc4O7aKF+SZ9mePDUxEjrGX7iNCdAmS6ZMp+fZVuQU5qh9Hnfio/n6bDIzyENODv
yjVUCYXWxRrVNAdh3Wwfmle3A1WjHuQ0Vxqoy5tQ3jyqY7t0b6eXfT3XVQ8VEHN6vYB8SRjPEyhK
/Um/wadA8ynzTz3F2bxVKxVp9m60d+WbX4+tlS+j6/Jxpf0IYkXfogSpLjv0lFidkEhHpg0mYJAj
W3PxT6lzRHuR7mH9C1e1X2d+3t9Pdv0NJ8k1j3z7RfcOk9joVovTQjSv8S/0+HgykKlDiGlyWNUI
m1AFbANK6G32s+HJXRNpG5UJCP7NEFmYA76yf37XhxywwzZkn1M0nKFO1q7cpd/FDdiG/K58ndEj
5PVCApd9fspHF7f2+RV8RzKkBsCq1OteONqrc8clY6usOr3uSXbpUibNUOqSxqR9TRpsuNtDX7ae
25BFD5uT3d/ghndon4/H7WFnSj+YPqJzAvXexPPSVXd9HK3pKnwYoKSAcMVk6/dqLsASzUgHLdHe
/Nv4QlDKOT1tJgGKx0sAVVAtVonXI6EUTg1nhRZc6LvQkkVsOYvGs3XiL27faO1ZDruXODP6kNDA
BaZNm+P94PHBexFtxmA8qbx2jYjjWnY28S3aSITYeP4EGyC95qg/oJniu+MF1X9Ytr/bQ014mX/a
3j/HbJhDdXvMj8cLT+xI9J3dO0WfRqwd54OuLbRKRJEKNmTPOb1Mw3myEMyBsUuEfR0gh7Hz6To/
ir3N99eg1SkXc/3tuxpH11SNON4QmS09dgiFsNi3Ny5aGA4L0RFqhxsu5ew0aHkfHns5d3vQOFzZ
BgxTfFIFEkX0MaDpEdBU2najB44OvPQU90izmCenZR9a974RhNRmsZGPF0nCuxrQvRysn2A7O3Pn
2A2H+57rK567YMazlv0XvsRv69yIQjrK/nqMtKtE1VylCZlDNx5OwXb9rDr0BKEZRjj64IWkmcES
ECuq0hSah74FDQvpWx8G+LCEho02yViByU/5oM0je5QOvL8UDY/MigEhnS7EgoXr0RRr9EEn5rnt
q2PfcQUeBo+++6W3HIMf9M9fy2LIpq3A+pb0JlaD9Gtk7jc7afnyrIXlJ3nRaDbCC1XeXtDEQRA+
mCfe9Ehksdo986zhMYW93nI0YvFeaE3Nv6+mZ+qTJKhf3+1+n3xl0fe89VcbeudxuG4qMFBky9JN
reEtUiTXSolwWWg6CMb4T750Ltr1Od8GOYOp79jQVy8uqbIOjzzqDt22hpGPI/a7j2h4klD1d7ly
oph19o+9skfPg+5hdFwhCB7ue0L0M0ZashsJmbUwGrdFmw9zt/q/wzfDL9k6152DLBIGZSBII2+E
myluDMad4sQrKIWvb2FISSI8LTpe90uLnVk6mc2k+e/3qW0hmsHZLdOqvKNVogBV01LgIwlM90IW
HTHuH7k5+Hv+evGOEqX7+8ja38gCLPndGjQsuXTb2JG9zyXa+F4CVLPewIKL5kwnh1YFPHSUfefS
KyJ7gTWUptPw83X4foHt1r89daE9rE1M3VdLQK6Lff/rHkGrVw0ZEL4sNcyLsclK1Yo5F+pCiNVB
eHWU8PKJqpdMG1Ga9dGDQijYIrLVOw5ShIoPoeWdg1sfHc5aF0qE5BrRRf28ot0MvGYDFDDyYbnC
CUR17LNwozE9+2gmcnW/0BBDdRPBHZjTo1ZRhIem8m4uTUtU5dfb5QfhWrPC2ElVEKUx0zTg8NVV
uuWXSCS+quit42Q7ygCVbHTi+vb0MmoLZB6nOu6+pnHt1Ut2vBiKEi9le1TI/Yy4wp5t7NeO0k1W
+05YVGGce6h7ojq6KbyUU7GZbjfLSOn+fvAelgbhOfzPHjfuvq1W0nZ/BEmZrrNeFe5rxwFPgHim
kMYdH7/LEWp4LWM+8mxNhdq5Kqmmav/UDu8yA3tNk7dZ9MNNNQv3MEbzyAIBjPzhi4Xm+7M1aKUa
PjrKd0M2qSTXSK/P2pmbrYUVDPGfZgE0L0MW1rXflMk1EGrJqO66sA9bMTaP3KH/IuzMmhTFujb6
i4hABoVb5tl5yhtCzUxBRBHE6dd/69R709HR8VV0R3VVtakC5+yz97OHxfwjdGh5QOnvvzvhC1NT
q8ujeC02ewo1CHxIe77DZ9AFf3Ov/6PqStH++VH/WuZK3p8Lo/0j/17gIUtj+jlKJz+cXswaHfn/
/4P8z2TnPz/tX8v4qJvHXJbwe6QAn7fjXJ1BLEBh3tqRHcy//5Ze/A9xhcuj8UgZ4mOL32Cx/rFy
ilJSR+8TFknn0vbEhvbL7h0mjP7Nhf3PG0ldh44iKTMP7N/04EKWr11xEvkLR5SXlj6VvfRueif3
5P/NOP2XbfrnZ/3LzuqFxvyE1/CB/ki17uQg2CC3v7hif72gf62Md17W1WuoPyiRe1E0rdh7yb5T
7bBjqvJfTrO/fta/1sVJUW7wp7l58CYgWTBgjOpcd8vUHf9vD+o/Mz3/vHn/MmCtcVXPVOwqnNmr
NC0maRV4Iuk+0xyfSYeJ/Ux2BIPff/G9/zN7+I/P/XOi/3Mpnsz3p2y4n0UI35BJVaJ4TpucLdkb
uCgVYJf+stv+y0f45ycKM/OPTyzf73pQaX8yS+B/RPhrWdu3k/EERfP5Xz5NxEr/Pvz/+Wn/8kgG
Xd+9dPkIlTiJcclAf3FUToYLmkItNbLdgKEhDPb8myc0NM2/bId/Vzh1N+n0kUzKgBhUa90ijZq5
1+Z/PJenPdi8Sis1N2/kxkty38CuXr1teda5UDtZ1rTg5ls6XREWONsV6x7eokdSC2X0k5QzGMfH
3bm0jszt8I6zU1hCjAUEegmPN/sBlLT10BCPeWacwqsctLrb55lczxmkVN3s6049+lIbVitNEHKl
eZUpvFFNaZ9FfcuH6eS/jzfviwh5mz3T91JP+qNnnINjf+g6pDFbOrSKpW4UqKL8APqwEZwePkrj
CzTjL+BWibh1Yx6axRkcyq5ijr/pl2rEK9rCPzXWQLMlhmk9rGNn9SiVk9fVyp/OYCMXNhzQHBBu
C5mUtx7RtE/NFuIehE1wTFnxfaFfdHIBlPPbMURx9Qj7aQHn8urLH3tUuAW4MNp+0dV250X1mDGD
7aDHzx/y/pc5QUk7H8UyLLOdAnQKwEbLbIlb9h45Kjiv4LK9j29fgG8m94dl/PbZo7AYxGp6Jt83
0X7ySF69Ql6z7J+hGpw2o7UJnOJidT/6HplU+dHXDCAW/LBjVDTBW7Nyw1XapTa035XTqYz0dx/X
jVqNS7cJhslHs4XvCEA2eb8Y9z3+VDav7T7RXXLeZnLj36/y7CpH+zP0a2bjwuHimw8ovtYruzq7
TcNz97oPD5UayuAl2Y9jcgR2xFXc7WHlXOtVOxqf6CR/WM/ddWghu96dW/DwpPG9cCkeq3Zt69Tc
PhVC7+tQV4EgZ1alPfw9la6GY7MYHUB9Cqrn5rmSrlazNYBFXcbdcmi4T7zdw621z6CzDaufgqob
/uhMEGJOOkVpl0kVPADwyu4tAjOZ/WFogiq8gnf9QJzriE4AF6B1K6IR/RjU7vsHYZq5eYL5qJbc
/uuXHh/pr9zXLtjT7y4DTGqMHLH4uKiLa27M3qZOtWTycXoBJ4zzGWsgQaugis7ji9PNThs5PVMu
MtxKNjo1sL9LZd8ar80XXIOig9FAbrbf51j7YcG9l/CvmN881ghkdasGP9RyTy0dZYqiM9CJI0/a
iCV66DLZcG7atOxWfAW+L38Ld5cNhCw/OPoNKJXV4JB/AU4OgBeYzvctoPneJRiNerLXkIyBcMbP
GIk5B9t+91radBF5eRzmuAkNXwUD2rt1BoQ2AWTnGGhS/n2jk5I5JY/NYN56Dw98Fj9OB5MnZgd9
QVUHaT50L8mFn+ntY9bytJN28aFmqOEUU616dQJ4IIUnX/E/m9HhqEZ1NgBb8wIZqsb9FJQQJC7g
7E9Yz8MUXPPstB152CWYsaqH1SmDz4MT0hBMvOAy0Qz7zaVDgWeOPwhFKGDcqBq0q7AI7F4qiAbQ
57NhBMxuAnjKfgXQMd+eZFrDkdNJLhwZmKv3pJvVXG29ertP3/BLCECGTYaomHRZld1JxA2Tn/S4
e/72q/y3mZQx1mHChVrSBJ6Xd1wBZYSOXmc1Oh2XbNClV+8klDyAXLNyWcyrabGRBrYK7Prr+sV/
ivEdHAso0DldXyTb+vQ+5+G/KESLO+vyrW8ATrujjeKqgYAEQStO68ggBvuzTajqffDA5ChPzcNV
UJm9W9DtDVJbl6Syuhg6KePptejuaWm7YZz1V+EPyWUeZ4pf/z7tnLpGI4KWzch8xWcLzrCW/W4E
vxiQWnrZKxOoo49YyvKETMEaaqaZAejqHFbsLTsTg+rjKrsNoUxYR4Et5G2apF9hIRWxoG1tLgHA
ZK7zgb+ihdjOv3L75bGtbcGKhCKfU8LVc7J8vBzseZfu8R6F6VadK3miowVKYxAOxoNDQ0OU5osG
IvG/FHhN17TCHIkjS/eKhXj3iot5k7R4bYvwCWtzw4D4JjnZva345Ko2LKQVD522kZurj0eQXsN8
Ktu6V8ETLG099eEYbCj1ZJWU/jlWxuq0tv+UfUbdBkQAJTmjAOCjgCljaeopSJO1tq2/TnMK1/08
5aAc+hwhTNd52CPIGU9L2X4yqsGXYiN3zmmnUr8GiXJWXUGVaozaxmxebSrF2ybU+V4nD8te6Da/
ueuB8QpuZ1ciFOmc9wdCrncj4aVNWZVIpjA5zvj12FZI7AXT0e3zlbx03jF3QvM5ooN2e5vVM6yu
QG9imHx1X09fPBp9Vvun8YB+fdjMj4X2a27q7AL9+20NpSRfsp366LFZvZnG1UFzvycMCu+sbgp8
YD2CMQEjdyztL1sDhFxmjj8HKRhM5OzGokA55l4Mga75wvfXfJFQpqfbeadtxe0eBB1y8zk5hRQe
svDb+MYJBinwYNpUhtzXgvo1TCChgLEUqjRXmQPXFSPILsH59xEZIqOWgsd1fzpnchvaR2btQzPU
nQeMiR8xTlDZlil5vwLGOyFkAF5yddrcDauZ91PO7GumIRaQ5O1tkOXZKHiEeuE2Dy62Cd87/ABj
FN+4kWHO/DA4s1zmShozHOS6A2YbMGv1QWObeNKGs7/QdMvyrLJmkfv3hCMtyn/5FDkFDeZDwQrp
bViOgm7WLspZsTDPdrX743acHtwKELTAbnvyiYF8sl7xZ02ve9wCelxwF3tx9QpwTiZlfVVLfUSa
ggyp/1pD3YSZSmYHILm9aG+uereA5V7Gn+AOQGBvgrCQZje8BXAiIxw/zb5GPIRvZfVIpPFx98DR
ifhNXENeZU25gsrsqxlYsQLCjP2GEqJNgGKE8Jfu8GUAy8Vqa0OfoGkyLaeAYDlSOQivEcy2xSe+
d/aZ8fZMGQEVJ49LnsQzPbqHz1RaagtlgsMQfNZnxR3s+5/+R79bKrDsm3tsOMafsmsYjnz1Bw9f
N8PjxSnOye3j4o0aU8zrFhz8XJrLSLvjPC0SEp/q3a7fwNNOoe6cU2NkdQAsMyUjk7zp7ddhNC4z
lYP9Mn7s1b25h8C80S11cvc+h2NQBkAjNhw3E8YAgl1vF93sdnH61XkhnuQrqWrr9d2nptdwmE96
wT+2kHvj3teW5EeDihhGDL2AkBmVtP1VaeHt3/bbH6HgM8yTztLTvl2fxnDBZx/eXU8gMPty9AFJ
ytmK7aLM27vEAso7uSUTkzylO0hetS2Na+aQ5Si7z1UVCAkm99kIwwhvNo/yM/sCZn0oo84IarUe
3GZ9YDCGe+AIxusM/ySaQVOxZsDdhPu41YPOvk+GHCALkupcFuXOP+vhSsCNgaeZs+HkbFhqoCaD
iuiF+X0XR1mZm3syImPtXmevBBPwwNdivfJWSccFditqARbNN57isgwGHqc3FlCLWG5TgZgWAPMR
NZTgcSfVIGDaC9mF6AwyQ/jCkRrP3t7k7NFu9GT0NGPXHMprhceuJjWK6eGTDECQ4MD6xobZ26P4
PJ4V2YNaJzEwtHKBVI4f4/bpDfbltPuRAdUKMhvLn478dRWrqPHxNXuFLxgsEDFz7lWVlcF9XLvK
ql91uxstE64Erz0HZajBkMWjYZgXCPJjhC+xUFZtY8k/WE4yyYg2n6Sbmo3DeNyGrOqF4wvfggEV
CdrH5Lyl22gFdvzrkrRhOyHc/b6EWA/Dv0xGrGlIZzzIFZgLWHLP7J2enANjTjnUGJ4w4/tSfJ2u
4EX31mh/HtdRzhKlSsDwkoM0g7XC2MSRN3t65eJlhyKGVoPzxb5NyXPfjphlM/vQvmWszHUzN3FT
Hg6H3ssjipJdjVNOGPLVPaRbBLUZeEjivghWTqzwk+zllDMrLtskOja+rPqjuNiqzgzUlQ10KAc8
2NkXyKCLy8SkpZdxjlvQTs90xBC5isbytrA+4c0VkF6O1++h3WP1jjHiMWRDSge293BjOmw2VtDQ
JpH6wCvX3OeyGF/9hWLDP/pw+D99zBtZJfb95gCPxG5UArY2PG/5llwVbgHTLpwHwOXjFPYnIVms
eueHpfJwVw1pl1F4dcuV8YXpZmR0mSm/70ixFbrKjGgDusO+UZnNdIS7s6/cK6k/ze5TZTX8aenH
2txmL6wyd5G+2oBhnFRrgwf3++w0IcrcDF0Br6Z4ErIqOA/muXZwkHFbNH9k7dlqpcMAAeu6zjPz
mz4D3cNaTQhJeDx5QsDJWfHy6tUlgfLIz97XH4YptM6IwnDvK+e9NftLZ4Uw/72hxhrL+gAMSo5r
EHfp061iEqac/wtoR3xSl4HD4c838i4GD5VNyRN48nHiERN2it+7Ldd6s/bUBsDJ5UDj7KKPzgFh
xvLXLTEj88FLVPxBnhU8Vs3tfEJ4jIPExKuBvYM2Tm70at9DDmUGTxz4ZcoreTe6+IH5Rs+luf6T
Pw0e88d4rwdUVfAlVA58E5vdYTurCOApfyd2MLM7uOo740Y7UM/02OJeEePEnd9MYPs69wV9a9QC
tbju4iM51am04ETimLNvCw5zFjD9wIwVrWx0BXJPLR95m/Y+h5KwvWwr5vVz3aKYhxuJFZXT27TG
PNH5yoMT1If661gJRx3LCwPKohqLb8EVvWAlPujdujMHu+BGvGIQ60yzEjdvQEyG4d9BlnKYI8A7
lRB1MR5c6NMtFsXEgNjZ+fzUFnip1eNbgthm5iPmk4vh5sKN5xX8jEh+473i9N8XHatffGtQw7y/
8M9IjONu0SvIAxMTUyvwXjdbE+HGidD6SQjDC8VBxlbCbPLde3dEW72AYfXMFsDDn2HSnZ5P3PIg
+OnS7ab6mgJ+wl/xsCXxLZYDa5+nbBIugpvl5FhiPeNXD/PLS8SlPl36Ckici/JHPo/aEpQBepWF
vfzfpRQOnFdC1hd/VsWT5SJqslyVfZDB1ja70jKi++K8FQ9Vsg/vMbkTLjWfCuCowjw2CMvwKiW3
cEy35b3EPCVG4W6o2hoLApZgrp74p2ZAm7ghQDtJtKFkWKPpkMKsZs5nLu5MhWIlcdPO+FYDNhZu
MsS6ztrzAXEx/oi4wb7Pb1M1xus04EKxtsViN2cFUUIfqdxeZN/CI5KZGHBKCyyc2GJoFZaUPlyN
plyJ4/vocoTykDXW0J8gCX6oGBxsLsHTW/1WbEmFTaiPW/aXaCkRqUptdfn+QzJ3ynDEVZ0cPgpy
FIkHzL21y8dIBnSBP7DeTyzCvpuKLO//Jgtcsgs9p6TiO38v+pBBEIN7a2NuGwKyKXKHs3fY2Bd4
kTkvu/q3lHiFw/h/7/9ICZ3cljY6MYusZ1LVjWrz0lnmrH9plTNKBswkk0FxitPcrfaA8/jTO17u
rl6ONaCa7Kdf93HJ9uD6bObouue1IX6Cn0HhE/il4UzsyZJHQ9XVH8oiTfvkHsiwAIHsnIe7a6k4
udgSswd3T3qpRXoit/jb4k/2XA0hg3m8nI4HgZIT8baJgmDYIix58X+q7QN0IRVzKehGZgWXjhif
LRV8Zpnkc0iJi56gCDJzDUxN/X3s8NWdJ8/nhH2pCXVzR57gJ3NjecbCEIjgQdhRek3EjIHRpOEg
yq3lBWJjF599aULrss+QP9IO7c6w7izDQSIaYgQ/Vix2MxPJDwEtl63b/oyVhqHEWzBIP3qPOUi5
PHQAnJRlHuwYMiyvJefM5EDqa7PSASg1ZczyFH2LWzTg1sHVpkBRzMLMWYf/MwSEcdlwe0zPa2H8
6IthD4jdKmXn9Z2fhGbNrPrLUnzUhQEvucvXRgCk/E7MF5lJnuz3trqFbYqdMGyd2BUD57X2UqHD
BbQ9P9jYS23+YtphTpMPcBUan+fYlpLV0NhvHuTZL1zAfnx9QnmUIpS/CRfLteTZjsQM89tPJIel
Pz8kPkqnl0coREYmkT40t7lrZCfuUMM6pQ0ch5VZICwvqjstntxxcrTluOVmqqxHcRP5LuM+ea1U
XiReCHcCrsZwX45PS0IBvmn5PSCLcc7AQbP/8J7AvFdL6qqYTffzYCg1qpzBdPWlCMkBi/JJJJT5
LzfeMuIz8+ZNZzgDTubI+yP30IfnZROa4RbzlEEsYxolt6IpiHJZT5jao1PQjAq71huJA40trjtD
Fg+3nFuPyMGNP/mnH0EE5ohFn+w46IT4on5rmbSg8do7whbL3RP3qCCDbk6uMoS0k33mnxw8mXib
E89ZbJKXPRwLLOeJ7LuxkFzTNbl9onb0TF8ekl1W/nmtOLwIBFiMrVtkskfq42wNGC/KvV0fsTRi
00hicXCtDT1lDOpm7HrOfm0xtWJToN9aL7j08kRAKBRv96d/TWxpt6DGhU9g4NeLXz8YnQd/T0iX
1VBfc3iYV1juF2iUj/iEK0vFAKsUOHd2oaSh29/W1TrHIBTWNSxDeXzjYQBX5FFAzPZLT0U6ZPp/
C/B9ij1yUfxZBwJgyHBvCmxnUlgs32BdEsRNt18Us965OSa1xOMXVwLCkHLOk9vMlACGtIMPdQ3Q
y+z3HXlstAArGB+dGyPt0rt/ChRP+sI//qIitPfYeiHwPufKPLpyx4+w95esKvjWO5KNzGtaD1v7
txGc5Fc0iGAfs/R/FU+AWft46Mq+ajHMScUCMLYa0Ixi3b6fCwUA5NPpN+eVtmlWKpYqhZroohHn
35+rczvFJpRmYw6efKYfuZMPwMo6A+zEYK97Ku/BQmLrMLUaT0+j3qbnhuCEAuQL2A9WDcY+Gvjy
hppf0J0fBmE4AnHOA54dtvz0z5W347GtK6qRpdVwQazuA/uzO2LApRkabuEzrU6cAq27Myc8UYMv
n9whNlq/svPLsKhvKbxPBW79tCvPXrGDDS9TJo4hbVwzpVsNnUb3i2CQ5nt2FMeb6CBQLCa9wqHc
j+zd0NH4bkcu5jinJrrjvIl2ddi2HPa8EoNeLA08tJXo8Sb7z0ykI6/hqzvbJqgS8wvvTHhFaR4e
p/iETD770KDAnWA+zAg5b7t0O24PGgiT9yQYm+0S8U1MSfv4dziWasTTWTUcLC3jBoUmztEc9PGD
zitUL0uaQsXFMAodd4Shu44/y359il5pESeUN8XdQXykEWOwQJWEAD4xN+9NtXgml3P4GHpKjSHD
3iabI/s2rcfPYPSNA8suGOBnRliXUJyBg9XI7xLZu68unZVYBFSPsYKCm16j8zyfILriFAx2z0S9
0IF4+zbZwjspYhC+28fKDMUNo1Uybm+Ibp77xvQ0ab4pGcKQdfMas6KGTytqVjrDamvQgwy0TW6h
mJWJaRNHgmyxgY+hLM6509EyyJVt2UnJkJfMCg9ELVpoFTKh329SKRzOSk8LqjEOgXdePfBHFVik
91+u37/67cUyGjxt3Df2YII+gnASMl9Dmpq+4V0BKEdN0AQId2VU0D8aDUFhN7aGFfCCt13PtGj1
K+joZ2ChqjVvaELZNtCT2XLENS8kgs+YZoY8vdxRo627aZOyEqhwKJgMCBrhMiRSqlPAjVlIbWmp
+gNbSchbTZ6CJN1jujBSR+vwcpkqxLIuAbxm1YQJIJqnunn8Dg1wArdvGTE4HBKSRG9Hda/z5unC
asU0llCqzeziXTh+psZEedpCy6fqb9H6CLr7cyqw5enTU3/B80Yyy4ia1mRSeDXFEb4rRYZ3h2DU
A1BXuMsg4znjOeFwEww+j2Uu42ibwTdjbBRe1jvgX2cXpv+1HIciZQ6M2e/hSFPkSFF/kWZ10pKw
uNmm3y1MX+yYC61RegmqOeGePFr7Nb27ZlQ31m1xDv4MDufeuknxO5h1fPiNr6TF9xm5WU/arSNc
uOy8eU3AZ5tDB/nvuCDg4kwCOzoKbdWn84Edx3d9E8mjGXv3XzMVBhqkN4JF4a4Igq1rJrPImNLg
C+A3cKrGmvcsPOLZLIYxYrijUMmiY/ia0nzxhw3//fFQhB3hOjAeDNz6zVUidgRBkRFR7HQH+H2f
ycHuWrIGheW9xVnFRzErSU7kYK5ngKCJbPHNU5Zl2CfVBAvgA+F2WgKeE3SRa1IvhJE/uTIzW3uH
JutzdMeVYriE/VrisQL7UNj5+GfNT7s0t+chFOCezA5iACf8tIhrmuPvR3tHDuux1vH6MnMCRjSo
HU6Urwh4U70cUl4vfOT1Gm8+goDqFOOaS5tX/plh6kyNvGeVc5w/caGdOjYwGoy2CBTn6QkDlpM+
E9OFcAH8U8oC0amFuiVHnqKnY79MZy5FNxgxK8N/27acW3h/r4DUYUoSA9RwH5r+ALSP7pJDcHRb
i48Ez5nwtLRx70gR7HNb9oN+rK8KvsLTLjORp+UsZ13N8oP+K+EcMaH74xZ8DfJJSOLMqCjoAo8B
mBPfhj1eZgyqk5N1fV5KJGIoF8CjCD5LmUjiLlwndjsAYZz8j3vi/IfXKmbPQemGan+JGGEpKO7d
Wrb0VZJ7kEGcu/1bIaow0wnfFSzFjlu0Laz1jYNgdxbVj/6Tqu0ZLs92iGYdrSVBgnZJTpMvEinL
PmYEd2S477iiFOnJLL/j/ALA/JyKHx58P9kiqPn0zRuuFF8Dcid9IMfd/EaUo/sDH0HB00IsSJTR
F7NQJ5JXnq3vgnJHfLRED+VMD4+0o98QaLFUHcIW3qg7mJ8SPpYj+smXLe1QcTE4oymiPjRb/JCv
qa0cdBH7kILVyJByxHjCjkt4o1+jUJ+Yk8a/RAhSxIaWuvv8KGtGJUWtffdJ0Ltg3u2ObdxiFgTI
FkZLdl3gzPrdXgvyvWDPNqvPCpPvmeEw+8WG0RKErugE3Hj86SHBxHh++YLJfbL0zlOMoK69Qo3u
Kybun1evgnOh5fvj8ZjkmkNNlDkOE31W0ah1Gtilr/7pMx24YDkSEb6QlcdMMP81GW5GTwebmpD1
gqqFwoRkdBkPYnaEs1a5gJeLzVd3+fqNOaK2gNl8hcvSaZeXCgbUIz25t9LtAZybX/3m1Vof0S6F
gByW9JrS3Ur4vroQgGas+CoduRdrx6mUKORm4E4qaznmvv1i715ZF9LU0709cO8blZnJBAVYWmdk
n1bXRERKD1w1YXZJgHjnr4q5PdvhbBA+p2ZCQUv8WurL23c1aXZPBkamza8uzoB0ID4YmQLnV4oQ
sO37+sAto7mq5v4iH9lNUKba4mzt5FjHxHM8ufk3yRGm1HJ7j4mYvWRGL2o5LZ61WNpC9OzhjlFg
gUAijJGOs82A1VY8lZ5tQlCjhS++7g4XdXKOlKBFXXLUSN5csiK4juuxag9cynGWtbejMSvtHHIX
DlYJ9Q5jMNK9miAdqUwksJgJxVdVvNFKuH2G0xLUr0fMqdBixlbRFXbiyUg+6GvkpcjYPPEFnXKh
T/uNMX63TueACN9qFsPJiimAasILnRtC9BlV+MP5Jj+oAJ89Sh3dA0Rx4oXB1yuqQsWrt5oneyWz
T3EeHc5OVjYV0s5E9WVO4o4wkEkjrIlo5LOyCTT8dpbdd9XCha/ej4KajOtcDvMFxRRY8uv4FKur
S9asHm/yiee3ZQyse/Rg8hdLRyGGEHbQsI6qdc7a1RuRugoaw75dx6pujVB8OSVa62laJuYOeY6l
lLsNMT2aWMtkBu8ME5cnkmpt9JFtpfTpRTQ5bO9WMQ+vU9J2E/J8PvQyzjcyRXrwCgfBiSAjID35
XA5osnnZKrHo1zEqf2pXiFgPZN4nZ+ukwrILroDOyEMeMrajZnJ17YFDV2neO+2eyGCyg0M86b3L
6h5pJDHxHkTwekYxB+LQJTymJ4H9tNveoNI/0YVeudOM+xSx06LhP1ZHVv8ksV1GoK4DIWyKMVVw
7wv7/E3CY0k+YF5SvSJwQC45gvA+MwgJFR5eDGZgbYQ3og8eCOFEy8YhRLEfS3OleR8yHQipDI3R
bJWc6UL9PWUFPAX7qon72FCI+mO8JveR97m6muxdddtYHJdkDCkpP588EgbxBbGHP5ByM4jnXm+U
oiNqHWQ+EXfb4iCTPU24SWh+bu2fPaqAGo5LX0Lq1z1pr+6F+/mIoGH6RxddByWdiCZlHlyXSZTR
txS6ocnaFHYQ3vhX2NNv+PQD5+bnoZDPnhyMZ/f+s/tETGFMzIjLOpEIkZbS6lGHjehA5daLqp35
kZQKSZBq6Jh0P1AChHDK3AoJ7fb+DRNGpS2TbBfSIS5JFTzTZis0OpLN+OETGkkXJYs5PUaM8AxJ
XzmjWY50Wu/K2XClBqSxh6iyio+GyV+fPXL/w0i3voUSS3X2jiTyc9VZ1ZQ85/dp8vwVM36lmRo0
3nNprPT4JyFugAvxGFfxk1KELSd7RdjoD2lVLe0nMWLt336QPkFeXOaMAEJLrRbGoYLGdDGQUO7s
X4UdKfw9PRJLdLh++U1WzFq+cxuQHkRwucweWbkpAj1qqeGA252oYI6mPZtuRCMGh8iJfPZWz44I
thWqhRz2uIQEz0kbjaDYW13CYrk5Clo6tYx3/4KDQEnCXE3/aC+pZBMzHdTpNRTRG7HT9BXhIAuN
Q4SZ7412eBFe8Ay72JhoF7tp3PN+MNPwE4lWrCN9OiZpfXfkN6gFB4STGq2fe8CRcvmqxvyaYY05
LR43m3hMOS9NumiT2kMFoq9IdjqQCskweCxVl9WOG5U9QxXndDwMFBEpl4tTMFj2eqhf7Y4cBcpD
tTZDCa16Uo/xcZAz2IcEQLmTT44pZ2G10fE89crZMcD17l8pARoXqZahHU34w6d3jgcK4Oko0nHo
WoQceTPclFvJr2rs3vxbFNV8o/RStTFWqFOm8MEFc8b6uO64vnBEkuJIQ+yL0hctG4VtqlEoEZ+I
J6YceajA0+vFoqPEbZwH+cGWWi91qy66iAwD88Rrh+Kos1XgiqvhZVl5x95SZLqMz+475NAOz1/H
zWfJWCgCXokPZqjhuh5jtp54hMKxfaLX9vZzzcn6jqe0WFMMxie/HZ7eacf8v+xEbIcSqFoXTmoc
8hXFndpU9g2XEyAcTWqiVWCAylrhpwZRRycEk9BOgfpiOpXsSdPrYnSmT7Ohhm4+Fb1fEl1Jil1G
C4Vjl5yFKIEbaHQ4nwjaMVRJgTE0FkJIIxzwtP05qLafJXEehVKn8LS4hDoFVihyUZ4NEbJJ6o2o
zBr6qyMTj8wnQsHVK9BdnvjUbyRTsJ2WjLOfEktlFzzb40KdmixN1DOw8kMxDbhJZXzci/Uhicsk
I6ebDwNGy+xQbDmGpahvHe2g+y+3++YuD+hHJhyIeJr4SFeHOQn03xlcuzI2baGHMHwvFDegXwx+
m5qf7ZPrd0+z4gC4ZtQG5Q1vgeHi7nXyiLYqc9rbHymKqCyg4MSaqLa2LqZwFF54piwKPAWNkKoj
vpi8Vl3h5sJwO0hV3SjIB5Qc2WqqOdSBMDSM42fSdrZO1QeyP2uCyEgj2SC5vG/OaMd1TV7jbnHZ
jzS5x9vaeVBkxWEcv7EXbNfxg2nu5wgJWY6H8TMc+SrlJkK+u6B7jpzS2xHJI3WcliK0Hqz4YhK2
QjvI+MsadKDHT09H1ymluq2zGoh+JFoD9GT/FCGYpgRWYgcIeblD0ai9Z6CG5V6IzlfL0T3AEtSP
DQ4jNHCireV7dsHvbNyPZClUF3akOpYv/EjcvbUq5O9yrARDcTKHilMP/uzvnlGmCoUB5YzZ/JMB
0mN6WdbjfF3RXY6Wju6dMCM0J+ckhbyJhgxO4HB92+XaXOTZM77NVfeevVJmrQXXNVOx/wRJFUbP
kWdmKAOHUywtlib50Xrvz4pXeQTYsUqNccpfabl9Kz15zYZ7pRxcmTS1u3Cw4ghGLdIj3G8cR712
mgs1Pungl103mo6+UAuFtJ/vb2MV7QctVv0eTcp5+8OU0md8x6vt8CZLUBo/PcI5OXViqr1E2Hyb
DOMiovW9xnPLeYx8UJcYJJKYQmNmmnAL2TGj8EXTfXz0UD7d2+I4kVJ5XLwt+riIuGUEu9GC/Y3O
TU6ehsYr7W6CsvROruHdPaDLzx+c0QQSxMMXXDOSiKim5EkuWIab2xOvSV7VYmKQFJwTNR72d+vk
04/3i/aFHcuFxnfy38EjJU5ZnOBDwgpxZUL0Nu1j48+Ax4bn96ZScDgr/Nb+psj9nAzmI+I7Cbe0
GZEJEpHowFNxOzyVcimS5vPXWOX/o6eFQhb5n5ElUOKizkuxnD+uNB24nx8ycRmmavWKPn7FEjej
ZnocUxwXa4zaIBeCiXt8PZaPn1d6nBB1RycOLKK0RlAIW0L2biLSL5sN5JXV1ZpK46HfuVJQ7sgo
LvLdZ6tu+7Wh+y1KwoBDoMT+3dER+mSkRPLRJ3IoMuEpo8UHd5muGXlbLksbpYcUwiviHCRYqTAk
DQkckRW8LK93sm0t4ULOA0BTsBrxS21LtUVto+mKdJQe9eEQsSe44CEOomdSZM/khS/iSVvZ6hYX
t/lqmCFwdYvws1HnplBTzqlCjkOjqri+OmdsCbf8yuNjB1aWysgV8khvYe24AVMZPaHbS5w8z+i4
e23KkSMFdXyNy3WR6tshdcs/MmZ4167OL0SvkxCvN6ot5LVBtHwHWbGqQmKzjGCESobAJu35cHtH
R6q6YWk++AG6/UlvqnObf5YId2vulrqDPUsuRYw4asPgOb77UwbZ97b2O2L5KVZjclzNv7tvjThc
p6yeBCQKAQVR5uZJvYR3Z4wcfRaoQdW8OdpawIZFV64ODx8majMj2qVZ0hRCF/fbP2PfruNn3MW3
+E2o9tyflqOQckDsI8tdaCNLHCP2+8laH4mhIdrw3JBU7z5Ho6ujiAtxgXW1LI6BybEsJDFURQLT
eqH7QyIhF9UEK/m0dhR6EaO9KbPAsLzSdoZ4E+TulRKyJ8fThwMGxdE29myhiUIF66yPT1ONTBwx
EUIlAzLwsOwiNMdAuZ1+chsL7sgQHWkuNtxojE43JO9yRsX/P9LOY7lxJWu3T4QIeDMlQNCTIiXK
TRBSSYL3Hk//L1T34BSPohS37+SYMiIIIDP3/tyeZciIBjYYkX23uFYxJ3Z6Z7r1/ZYUFpDmiSxX
kXEl+bJ7LqAKo20OMK6fBsrHmVtxqs/+vWZua8wms21eFFQdrL2EbXbWuHMPTwB5O3VXHLJ4OdAN
Q+ZT/kD4nYCzwa/GB+laHbs3/y44ti4D0RDIUoIhLKC3J54RmHSGFGzKIIkTam6I4d/nfaxc5a/x
6/CerlgPrz3LPXmNXic0JQhbo09inQVbnuNB5qN4RjgJH3GAL0rYckqfCMPsE/f60aMr2GpnjXSh
0eH84/967CtnNbGFV+2cUtHWd8bWQGqyUd3SZR33GzrLpbduOb0lIDPrgSHsrzBJG+rr0aE/YXX6
dxSrBoBye2oJUoYo4kF/qc/TY4dHdJu91vc98UI8NtSLUPz+idm2gC8lPye1xf1wLGXb28l7n6yw
i7jXMIS49UPHIv7QTDuZlj5j7mp3rNeEVWZ0qsLBT9103Kmyo9IaoKXEV4P0sl6J5pZSpuHHlSA/
0SUFx6i+6EZ9YMgZ7GoJDcV1A5cEMVbMiE505E2ggfnoGe56ArVzow25Kot82hHubU8f54D3SjnB
BPi29KVti4u1QlFox6yIeWAqfBtigY1/Mi/Fimc7k38zLcsMPlo78RdkO0SgBjX2roMUjiwboLBx
I4tOv+HTN/PbTPXjPfGo2GvW1lo6RTZrmTlGYExIjFx5XsOf5rFeU91Fh3pd+4sKXhtI7UO/dtS7
7zoyscXUL0oUEKz7Cq3JbMrgX4WTP/WRPUg8UluS3OjqeXYq2NilvR1tGCk6qNHO2SHnr9JV58zD
mFllDjtOqumoL47CHS8aw35mdCrYNZQJujvz2/oJWQU4TfwCaQt/OrfGDZT31keNwv29fg3La3zi
p7LpVcBrR+ncsaw5Ye1l676FTr/b1hAQsMvgnpfWJ/QBfTMSTTRzKwxle/PSckq/sMzYBeInvrX4
GoQozPt1/244xt531vczMMcVbamcM3qC41PrsppY5Pf3vyc4clYfjY9ZK9Act96z6U5X+Z3qJj9V
2/pBIDYheJxXFttXCuE4LDJ6Nl62+Rec/D1ZFTxwFBV384qVAexaygCvWxRIfVByoA3JPusn6SV8
n0sNsirb3XTHu7sK7+GR1tlZBgrMjgimrtOSYUVHQHCanfCdt23PhsObdohPw5ULozMs8Rw90tsl
xxoh2IFdVL0fXSY/cAsLNiPkhhwouhvynjrTl774lbM3kGW1we+6U4mqTHdfIFYjGPIbJwauCI35
uvlJcKj82BK3+YtEPNOJFmom1AhMWhsbjie2f0GhgKFIXcyx07wWdh7b92/5Zm65g6XlzLrH7AHn
UbPwLuUu6uFFAzjtZI+vcqm9AEY/1buQCh4qhH9WK1rJT2Gfkzd1mvlNcG8WKDQc+DLVDmcBu/h+
vKTaIhJwl9nFs1jYHaGu7Mc+fyWYn13PS+2/W8V8PONr2KZPM0wNdERsv/mgpgtpwMDpvc3viGRr
L9aL/A6KO85yGfDt9FFc+bkjcMTudBJX3ueLnj7TU6Hfte9UxObFiHYJOTwngl1PIr4QXnUU/ZNT
oJd9is6EeXSf45qfr7z4p+4qOwZBNSu+eeWiBN/Pv8ph+TinqKFqX/VbUD3QWVTS/iI3uHzatRZS
gnf6Dq7A+rA+DN6JTwhxJ7rMHFKwCillSbrj2C931l124N+YaaYccXi64+fUT7OXSmKX0i/ZSl1D
E9xX5pJle6F+eWVSPb2nW77nu5h+8658p2Ymd6spKNcryO6ZQP7B5Sr95HK9yfCxFMPwDZNZprOu
WEXAZnGKgSb8NARG/i6F4J8G15vQHkuvB7/XfhuiG1Snk/uewuiAUUO8AGWwHqkDskNBtTKyj/2u
RX5IqpFmZ/ffTLY3zm+BqYitMrvM0dQCuG1TJgnNUqsXQATcbSLLSNj/L8ZeRmcRymhoEskPNzZi
3VTHZCCFeBZbDs47rKLTPcHqzTBhA0s1f1PO5v9qd8iaoxP4ybYtzXbzf33zf1zFzWP2B03RvJCr
mPVTs9qXgWHOp/dwN+OXMxLLy0x60w83XP727frHx948dLksFF1IrHm4J5+KHnd2NV9I5N1iEv/6
+Mkk/q2V+R8fd/N8RUPM9VivQsZrTkA3E1y/tut2uhND3CvQYMhr2Bvb9ePfH/L3q+gfH3zj9o/U
ICPa2p9nXRrPkAnAl7C/IdvtDx/07Sr6xwfdWP29SBCKeH6O1gloamEwuDAFfKTOW1zNo3j54eN+
em1u3P5tHRVRkhCVMJtN0L76GAbAeRHuUx1QZtCozqrAv3+q/E2MFdOJGdKoaww4k2+XTKuYFtFN
LFP13Ad2y8myYWOEeZnpw4f+F4POZk0Ys5+R6SScgP6p/p9imv64ipslM3mVoWsDV9Hb7yIALZKU
aj3hmZq5AMouTk4UOZvkc9aaaT+tnJ/uwc3Kkbyg9tSQMVYjymAEulcUhwNaqGqthBjZvP1SXdNs
0OceIBhnYtMe1/qxNCitfngc8vxNbzaPP+7E7bKaYgKj+pgp3I68LTbCM+fwq8YcFrzwMlHuou2d
9e279I6Tbh6ALdNpY2qwC7e8JCo25QVWWdJSMf0+ornBkVnip8iXykY8M8TnsdqXoCjjFl+bdY/h
QXCtDw0HRo+Offpt/JOXEcZkxmeBrHgH5lugo8yv2roCU83QX402di0S7pChnoBwwsVjmS1nj/U6
XRtP84jyO3wK5/4aAlRIOJWC+wRDOVZZnL0sVPRljC0qTvnZcOsj3AksEVpoQMmTyZBc7dCgo81f
gGQJAK2dN8Y9b0GAH+DtMOjyPhZQ9SdjRZeyIuvNgjiiAQUo+HwDr3isHiGVp8f2AfUezWO2U1Yg
XTJSyeIteZvVJaG5FhGjgJ0KcEuTrUHGBoimn2GM9+Vd34Hk5nsFSMb48hDgrgLTye8KsjP7NXWU
8JIBg4JmV0djK6GP8N3p5SN061NzgRxZxTALgEBMhzyav2aJg0wBKzwYd9bDUPywR3130muqqMxB
xJohWvJNcEbqZUFSlvX0cMgX7oN7GSC5L5fVcm/PKTXWZi4Zf9iAv90y/vmZN/EZgibrqZKW08N0
enzumO2quSei5Vb+Ci74CcrWXPDpXwzw/fvi+C5R7o8ve3O8G+ZQ9MKotg+PO3n1LrAnYz8ACH96
2NSLzcNyzY45OlekMcftx2hv73+s4L7JWvrjCm72KdG3hFbSuAJaaPuyeXp6eLi7fL7QM9n3H/c/
3eh5rd/uBf+80Tf7kp5OuaeZBdPZHfc1XDwE7mXxOeeAZuRuMlLm6/zxIR5/SEf5pnAjf0iWCXOS
ZEs11JsdiPSqQU+9Zp7PhvvukiJHw3X/PrAe5V9jDnJcPqD2+fuz/SZX589PvTnVE7NTJjMha7mk
nDDQ3gXuZ7PMjrCfVGs/fJj671rpz0+7Odo7K9ENteA70pNdTGEJiVVeyKQgQMCpt3O0ZjJzAdBg
DTI2DIHyQj8n+xA4e68x1oPfQ/FY7cfl8+C220pZ1OvkE2R5xvXIb3jst4h5GqSfOTVQ57ZfJuJa
/IwoqyiVzDMcG3JlSAu28JIog3IL8WVBnjwnCF6mrYf7rNkRRYD0IF0F2P/6BVhwbC6Hp/qaslUD
nOEnjRg1tKP6QoSXolAnDhozJA7rdbVunoq1eo/qInusFTsxnA7Ns0guEoLyPZwM54kD7cCeBzNZ
cnTAlPYbBA3UOMizN9GuJr0ARH+tYlRGwaVsfngMPz2Fm4rHmuLC73Oe+eTOlw2kw9YBn0B1/MMn
/Xsl/fG8tflK/pEvlBSVZDRWndN5zRhxTZiF+qZixblrlslxeGVSOtDwDx/674Luzw+92ZvjRFTr
uPm9kOhLyfLB0mggjejfUBMByNMVi9oyvUuWP2yU35TIf37yzQ4dh3okNAE3tiPU+7eaDSH7xtv9
1APMP+fPDerPz7nZkMNOGUyt4rYiKrfnk7zYMREYcVGxkv4/XxbtdusVGk+dxjJ/UAgRStEC4yxE
DP/jJEyy6/78Vrpkyaaqaipbr6FomnazFflDE/aiVBXHAqm0j6JbyjeKzBuqoCHHZ6po2U5MQGuq
0JUK41fhvxUDcj9jwLhn3XVtvVJ9f59K0JKwXY301WVvSg7cY6qLFvGLnh4nkwDOBi5Vd7KuuvO7
GveZ8iyp4yIZR1stoM6IIR/rcq/CigUSraxRn4o0fCuQw1UUeb0JoRehqUOAY46lXSYXNcteaiI/
lKG5qH65FCfzNBUEYyv9whpQzqUwJUhSQo+hSEG/N9RoGasvBqpTRXBl+ZxpwVbSDoN4DuvANcl6
V0SEWc1gmwmYtxCCKxMHVrEPytLR1yiRmq2Qng0CeuKic9L6tSwG1+vPmXBt1MDuBdhcvXX6RnN1
b1yrYvLVq9AfAz2FhyGjxwjdxvfzl5azr1bFIVc+ikxtNGO8NHLq1p6ObrV8TBQC74sU1o3giEI1
r1L+amTdndD4h4lcJy8oF0KJEEQzziFxVVbqbaRI30YMcMobY9H16Xrqo/lb1tlWkqxVofpIkw4K
RnJ1OOjCZzarLIPCyZJtqF5pSBx5ypZtk13QYAXJ5AakFoRWeW8oCeeT7kEojuayHq+tlJ70qtxr
6rCYlC8esAdzkrH9V3ga5POQq24jIHTWVtFI+EOETpRRmHKcLX1So7VcPgjBeawDYgRq8HL5y6NK
DQUJjA4eZZSGdyvAbWDoXPKkbvWEYyQTl0HKiO5I2UiU85FPpAaHzyRtYqtaZOnZgwn2AFdHaVuJ
ABHB4BihudFzy841jVQpdFitR4AULodqWARxtjGeVDGymaaxyIZ03QFfi95VCAgp8/p7NYUVbx6N
AJLXq/aJhqaL/55vmyQTE0V2xqCvEv9VGbOTwTgmpXSytr3GcIWTjqgrODeKuEzyyq1yIvVrfnK+
KpR2JyrespY+qm3Xam9JxlcOQqp8YRfybiry2VJoV3JHLA9Vz4g/fVpqY39WUrqWzpaFt9yiVkhS
/DkW2UqTOXH/9Xt5OAsduqvqVSq6HVrANL566bm0HpQ8hWJnkoARrRpVf5iCTZH1+07F3ZrBQw/0
CwxgSEN9W9PmJap2YA3XTeEYrDS9gMmLI5vH3OmmXaMWNOVs15XaLtexCPNVjcLf9nAF5ojMRoPL
lDir8fR7/12w9VDZspk4fUfDxt028tJOui+/Cj/7CqdD+tJnb6I/khP1mDGXgHSLPKLfYZ2FsmEz
gOSgyoc2QTHQPKZhuYzRhHjQaPVBCq4V0DxvnVh/5sHXmOhXCeU7KZ27trj4mepE8wImKn/+i2os
LitB3I/dWUvAqjp2Hz/ZCMWODcypWcMxaHhRuImU3A1qfhgkaylANc1PtYs4uhvRrmrEbgGElNxt
p/E1zA4mEwjEiaEMzZvmD7vMeGsKQkJUpAQW+xk7YaXdx4gIfQQknYnCLdkm6JbYzZ51Li9Si0Uz
RO+1X9upNABaX4MKI9KULusGajq9WFmxmkRjMYIJiNIxDFEED+omUP2lL5NTBOMTEt9V5+dEE5ZR
azkRIxdqrXfF7qs2P9rhUxpXwzQ5QwuHJL8UdG45ZM/ULhtVcE1BWY7WS0zYS58kjlRfs6GwG2iJ
kQYaXY+YIwFBysKjk5DScBCuB/9LzM5JZzrBKDoGGhBtoxoJ6Wu5E1SjY87yLPNOxP7YS09W9cm8
Wa+obI0FW+ak0qG2azJg4ZhAIOmgdggRa+KtqqU4SEcjW9XNsAgr3ZEhsjLtvTGQYkjIWv2L1eJY
MQqnbqhlrXQ3RjA+qEnVIrlPwgjR6tYykOhlqAFGots0aS/WbyplZ1ijOJavAkN8RaWyPQAYrcYw
2gV2keG1IuKIsXlRveprPL/hcNLK/L5sX/1a23ZluRDldsfab5Wzl9EPq1effcIknCWNP/1YX+ix
MJ91VYyhwyvP/Qzxp7iIgBXy4yTthdm/UGLxh9SyQictvbs268mZQfndycsYxXSpXNWEB4UYVPav
pglRXpAMR/0cG4QjyhLm+LDfDOxV/psifvmcn0WiXedzc16xXvSsWJck1vds7FKNdKKEG1Kwv4jA
li0aF51KjJ23CoqzEY2bkIxndMmd6G9j/XMcGbYxnKPwUfJiR0igu/qzwTfUeEt1XrLRwjxmEQE2
4K4xB4LQEPkq2TrWGF0z315WQlpdmAFLictKRUg+yceMTVjJsUgPPCpy9uJm643ilTe2luItS8aY
2qOaozv3tKVoyHZbYkSJP6WscyzexfnOzJ9ugnD3Yu74ir+eGs9WG2Ef66v5t3MxWc4bnRXny6xm
r1c7VzYQSQc8ylq9VOM1NSAJi22Qor2yUseXz+xrhozNCE9vxJ8PJ5ysibCLzGXXJaskzD7EkHQk
fjkirKNV9klFMJwKnR5Vq7J3PFF0SlFYaSkBJea0ySXkC8xn1TZhWrpmYLkioYdZ3ztVrL7FSXmc
hk1sSBsBWqmSuYXCaeo5wnltBWSosZ+dLTa4pIxWkq4xwoYNRVjlY8NgZ2MbFZS4DW4QtO6ZjFKV
4JVS2+h8ZGzBzXqflh78YiJI/h7llfBTmX9TBP+3XDRNQ1cI8GWQ15+9RRBEqjbJjX/MUtKFKE5E
yOmqlWx9DGyGgi9GuVpH1rGHsPPpp8oy+GGQ2g0q8fsKmIClWRpDk2nabzr2IlejIJWm7ChEtV1O
rxRkmvbap6/zZl4Q15T/8IHSDUr5n08k2l9hEoFh6cbNd46rRgsqzrZjT/IPffuiRPrrq/V2KLbz
WaXQUE9J4nJgd1R785s41tViqH7o5H9X/f/oQP5zIaauSJrCFFJdu/nq2jiqpZzEwyGSQegnpE1y
txPri9d+srtVBshbhmUqIHUAOX0yLpvmPpMlV1TGZdDIa8OYqO/vhYFgjiB1dMRcZmMQZgXQ6MPb
qHe6Ql7O3gdDDEIMAQnxIRx8ntTbRhw60+CgOW7lR0M5aJLsiExAghVZDiLbnwkYgMzPGjZBfx6U
X0X1WqQY6NVfXV+tSy9eygkK0lHaMKPm782n9e07YSmSaciqqfFa/vlWqtY0jFUyTYeahVOVHU7V
rlgGQ+pWw0rS7IYdqzQYCttjO2f4Uzf6axMaOKGC9YhgUhH3KuHBMt1QSzZZZ211tVwXYZjYTATh
HnCAM5dpGOBMTVKsiFAtJdE2RErWLA8cnZ8VK8zaKYpDrxB3eJkwH9eXWjqN8lMeVfaDoMNtJDQN
waVoIYMzQrq60i1QCnhGZo/cvrqMlrJwsLpToJC4pxFngCS4zO1ShNi1sP4qD8TAbsL8ZKXIsfpm
kwQP3JNtEJCMaSI4yUo3mAocq5zYajOserqOUmuQjFiB8BFqCA7b/OjlCAusIl3qCl76L12ECmgR
tU7PcUpqUnQyLWcteIyp8vZRJm1HxOaqL689HyU2loBePfz9AUrfdaG6qKgWK1sU1dtFHdVWF5d1
kR2l4G2uYgOiQ+eOid4Kf2jnhacUGpspVD8t7hn7ul1STFZlUYu8NsotIySWSd9mrZ8dOQZ0Eu1M
2beV2jvlNYcPFZpCdf7373qLYv9excwPVo2ZtlWhnP58WYMstJRQLPxjThs8VvRJs2Ukzt0oM38V
bC+J+kXvuvC8Tz8gaMQnTCrR3BY0vnpK0IMQpKlFK92kCx2fTJZ5qFNTt+IPF6rcQDr/uVBT1mRZ
00022hscKQ56Iy600TgHG/gYHYMz+oyrMTnK+/jpBRtOW7XbqO3Be6HoLw9Nvs6NpTbs036B6HFa
jGQBG9s4OZeCMxVXxnVp0ce4acl82MrInN+FBwlz++j8/Q4rt5DQf6/cUixS3zVLN292bCWp4rFS
hfQol+VJsxpbpdgX2m0qKm7bhjtRDu0iF5eS79niYJHRSFwDHhuYmTJyWpmVwbsQkE/fJNoqp+Ys
qF5GZViF5DCwkahUekOCa5dOXixQbWni0s+RxEbZxiRCk2bCLL4oDZ9ahawJsV3qeX2NstXcAE9+
6tRh5CjZF2q/tFe3aUlYjC49lvGy5HYIU72hP11W6bWmPp6bMjHFoVOF9i6rzhaT3PrqsbZ6RwzD
s4J8qfJxnF+loXdUaoPKJJPGp4Mj6SZArTWRGlNvvZox7RoJbv05MONTBUjbgqZQrJoKITGGuJbD
c8PuaFaFq6tMpht/V7Sy7tn5hGmm2IhZ9dQU2iZI3+KW/CPhnEgIL2f2NPYOKV1QMRmOzp+MdHRh
oOihyTET3zFeYCd5OKnGWNk0WMjKioyRYR00451EOzzfcrF59VTdkRLcWt2wUCQAE2reTkh3gU4i
9/RceKRkyPVeoMSqWhL1vAaEB3lzjryNTxpLPGn160DMtokJDjhpRmQ4pYfCc4bkbFXn+YmrKIX0
LngoakJWrWsiEbyAoDOk45IaedNblSskBN5SX8tEV1Sbqd0WMidGlK0tA05MPcjo7wKet2aQm2og
DAvwfHZXbkLVSSuqdg98bL6cuMg3E3Ng8rdMY7cn5HT4jAo4PCdSShfIgcsaf+kNj/9TSNS1pr3Q
SBlDzu1Y9iGBLGXrSBWa/mHaUA0XPCZQ1kUooy3lDlkTAqNcWPpgN5Eh2kHKhMFEUe/qwHdU+VOU
jdXcVM1N3ZCTyiFjcgaHG1QMb9W10ap7z2qcoGgcaQ540NWdauh2SoBaheEZ82E8noyKNlkzXj2f
ZoVXJlc81PPZi2BElL4l/X/szMX/2GyLTNtGBu2l/lzE+L9KcKwwDt/4epFA94FvKhBfJX3gil4t
kxgVCm3ZeymRy3UNeFj1TksvU1yZAnl9DY4xauBJlHZz1xHT0+W1vAnNfiO1zYrum3JoIdOCS+m2
6A+NRhoN7dB8jskFrWKMcEqXzzFoZlAEB5N8gpgIzFGL1xVo0FxFl+SUq9xCQWjcISXzH0Wq4PFM
Y8vOVEJbSs0teP+HmnhWLbOVMF8xZBY177VAteV3g6NJycqSyOjQ2t8t7Lg2RpKKf5nhT2D3d/W3
IRtMIJFlkyr4BmaPWlVVwm5kZwPZMyq3oXcaSNbIcX0eDN6PHDkwfXIOOBiKq79vrN8dloYqWgp1
t6LJv8m0fxALdcZBGpp8OIdlSYZKfw77LZsaVTdn898/69uq2zCoXixm8TGc5AYCr7vOn8R+Aj2e
3Dg8ZOU2jY8pGRPh3kfoi2YYv0S8DKSdoO3V9KcbLc1nxG1lYJhMvZUMU1Gs22O6FUTA5GZIj3WD
cSb0IdoVQnUEzloJFaIcxU8ijtmszdeIsxwJmCV5q2QSwBXtpCe82Tm7lPpqzPBTep7/rgYeGYNH
yjo0svY50fKjpB2fYmmbtl81m7B08MfcHtHwS4jHkzQjJ38thRrRFgcB62qSguS23c6rLHSGJIWK
ZDYItNtGbNdpxYwB8Y1WEFQHpx2goiABOQZ4ChkKqYhMEzTu4hBAhypDmsTnubcuptcECaICqjAG
r03N8haI+c5Qo5b1Tha/TAKtTIKVNQC9gAMGgKtJNkuhPzcdscn8OIAOsCE380MXPLgKxYXCdpRW
jZMTg5JXALKPZUKEirI2WxfBxaQ8VnniUBgj4MivHCdWoazkfEJYL20TYENmJwuDrRGjovvNOg2y
TRPFrtxhOeqsk4oFRErynYgzSh72mhT8xAt/V/sYFm+6pvMOMornzyLNMxMvN+rEO4zlYwlOZY7e
YdLBqgpuZkvY4CiwJTOUgnOOwCVF3stkyqI/1nA96eq1l35o/uRvFh/dp6yossS6p/f984p8q8vM
Pq+bw5QKazUntzsm6i3b+TrLgPw/8TOOH+Oe9MoR/TXJ1/2wNPD+KaDq/kcCblfUykJKNz4lrkh7
PoVcLWm0gYb6lFJU1M9Rn6z6/6kcYxGLkmJQRhqmfrNpDV7QtHTt6JzBJDNORgHgFMRu6CynoRBq
A4KOEbrIILL4r9VpOVXoesbiIpCGrpSDqysZeJixaibXz/1l4XdbKppxDisHvOM/NYGxH8I55M/N
ez349dCxnVdLCeLAMt7Cslh1dOwcIpaXPTSoEkuCyyuNuLMG0w/9RhT3fIa/87iSEmxGGIulJrxN
6KNyA7uFdJgrIbNlKoU8OYhUTqLeHXTthcUpbXSzPiYWdBGrjqOLhi5ZLE2ldssIkyfFUp2kSw7g
SMJMOp+VreeYNBiZKZ1BVX4Vk+8oACYoA34TH1JuLrUCh2qEh6eDbiQbBCOO9Ko0hKCIYvukGKkz
yYiaC3kDvPTQWfqLHPuLMOxoSOceMLQFZXByfRuEoa3SUvQK443zg5+3TjP3VWa0msx0qxfRmqoQ
BnC+P3O5qQnjUUrzp4J7EKUdySrpcyvGb7FFQgNurBTIl2BVkYgqA8iK01Hv2aDVg1ia25nlL+d3
kN/xvA29kB1zQGbcHSqwSTFWcBUULI9zidfTOgdkQprmqoywfU9Xi+c3RbwK8risu3JV0WxIrwnG
FiFDvFWs5vJPHeR9FmIaVN5UjTcnB57ENTxRP1LPGzN5WemPquWtG+XamONGRNdkcZrHwUiidNUS
+5BKdjeU25n/oUask0vS6atAkR/MLnKzqCAe+Q2EI1cIrfDDczuSR2h9lTq0FuSGqWTHeW8fki8p
teyeWxx67brA5tA/VyaTonsCtwn5wINNpd+G1TVp2BzqXgRtLleG6UrauaDlEP15TS780Z2LKA5x
Q+xsiVnUxbSf4UyDwimMuYH9VQ6OhNa0F0/VyMyYi3B3MqRHEUVFE68Kj/Qti9s/CttqiJcRTlMx
2Op5s4shPyNTWFkg+eRVrFPvPLM5QlW+CWFg6+qy1DEbFeYKOjQqH2H7PJ6qoiHywKDElu755bm1
O4nxJsXK1HaFdWJG2TYwlDuPB9LGPifQwSIsjldJpDnVpI2R6utgO4DeUrqqgXGvdgLX7c01eZly
LgSTG2kEQEnWS9Z+6c02ka2PqWnf86xYZykhrFN8bazwRP04tCRE+jIe3aE7zRyax9yY3scIHJVu
MrMe7C5z8Qd8gBuy1V9Rn/9u4v/fKxO2M4oSxUSMJqs3ffE8A25MRiU9RtaVCh4IkNrxClrtQc+p
nyAV/FMNl2n5m+Qp6IR/uIJ/n07sphKTRg1E3jNz/+dZoKq5YsTqlBznvWpu7wJCzQvyU3gf4+KL
u+v7BI+xKATp3MLMaczgkVpslflZsAjPTi9/vyJqz3+VS4qoGZZkIqQCULlFcKzObxIjTvqDJn/q
NKY+9cPIWO++3+dtv1dDecHgqzXl+lozSlvrGAwyHuu8pkhP8m0GK6X19KoeY6JjMgtaf0v9P2Fz
NLChkAwiUDpQEzzGunkHAeuWuo55ZNh4A9n0WkiITfI477NWmD5F3lnVkWOHzwbdgtoWd5OgQtEP
B6stF6lHbgH9fZZVd7JFc1ub+F+adYMAVAfVrhQ3CBzDmi5Ny3xxJbqEcGclqJ0pwOi1LJvOuire
tXNnhqRt9wVqJ7LWwAxDcNRIYOSjzPCMIYGIClwlzW2/VThQ0C8x10nzn6v4qKDlLE0CHsxtKmcU
0IrTiZzGwXMr/0IotC3qY2CePd6u3idcDdNcZ6CLFh9SAGa1Q2DTx7AXhPwVpiOpqLQC2JV0H8Ct
5/gH8YCb+XPCrKNIh54L5a3W50shY0aRgpGmRuHawfesOioYgov45pQvClzOhKC9I1pX9RUn8RWO
to/RIqWGZngUHAnJRJwhWOVcDEVKTUCL2vtUlWCR0JprGMpAV5IG3yHNWNph8kx25nQyLDcDxNBh
7j1TtSvdXwoB33m4puLeSsbVGKPy4gpbUjo6dTcWzzEgnJVk7jAufQXjsGm5cv0cGx+RNeyQOjhN
BofamatI3nXhWmsuxTKue2dqmlUdqY6JBSRnMk+jYwxhknpRQhsJxpxvwWEspXSuFXEBe6vBQdm9
+w2jQURpoXgEyjbIa2sK+OyXH74UMn43sVxHyaOZ5jsJZCNWsflIs9LiNeBdojvFgnismKY1+qJN
GevKLWuuduToqSJFoKyI70hduXz00aRo430Xv6g6MZxJ7KoRI+qZAR9r8jLISmhpcoXr+8wRe2Mp
0I5PElyXBSvNHxra0BkV41Cmr2mIZMWaUVH6jybfpGXg0L0vIvZAS9+LSXaOOFMlDlNJF+0e12di
WOuQklA03pLxVTYCJ44jiO99QhNhHkQGTEWuYjxJomznA1mia2NatuDeWgxNFiJn0JaWvxFMAjKk
u5KHnhug+/DNMsK8fJ/VyPmRgfx9e1H+TcGoskzlyPxEVdQoJP/c8Og/QsvIIv+YiDTgjODKQM/w
ojFYSpBPZvqQm/BN/F8UWIu4JC5CZGSDCLWouul072MobZp9lWzUCQV18wxdrrHjlAQ2ZuYmlUIn
+KxBtjVh2CrxyhQgtrIvK7obxZ+miN5aVwAn+S4mfBL0gKowlvLP7zJ5+ig0vSUchjwgHxLmbzym
41mo7/Tes/WKqAT90Bh4N6VHNWodHbJHVBgykz/2nWuMd1YKt47QKWf3+Pt9/qbpVsF7dVFnFetw
fDdtTyqYnlwNVXZU27dERMmxsshfYOcTu4OmnDxEWT4DvKoDqoKmuZbq698vwPj3yaYqTHnUOUo0
05LUm1ZBNsH4ci8xDroR2cj6XMUfl1VSM0CP/C4I59DnmkomKnRya2cPnNDLbCJP4v8oO4/lxpFm
Cz8RIuBR2JKgNyLlWxuEWgbeezz9/aBZXDWlkOKf2YxRiyBQqMo8eQwRX/5TobI6g3xulLdEV+KU
o10HPv4lNqz3QMZXjmqcfvgoh6s2eR0JbWEPKPxiIYp1r2IvhJdWIUonZq4jjUcFggORIy02E8Bq
m1F5coe/mnpf+PRb0X1fowKdTgODzZE5To6Veas7qbfR8h3wxYL3ftlSMfe9PE9la95b6azN67U0
bIyOqBp0/EzIYu2g+d0885wx/jMaVC7iFpAzRZcdK8zwiCOREOUOv+jHvuIbpk5rCxph6ozM5It+
Um7CyhtH2zwoFs58BW4MyYsd8Or8/ESNr30rn2PTsyoTLK9+PPFPoJEeylo31tpwjsXK3aYnUKnR
W1lr48qPrnttEfRnwhgj9WCahLQQNGZ2axoYYORxZdmQrBYt67A96AaGsDuj2sf5rsHVVMBOQoe5
tCAeOgQD2UR8j1dJ4NRv7hWTfteeMVfJkT3ioFGu9GJhN2sPWsV4wgdTMMCbYaOk546cY/T585f+
/jvrJhMeW5PNLxWi4ZlRLLi3mv/sjlxYt1KKlSobToqDSfQLNHCpweO+mhA3hUzVxSZpXBJ+tUzE
MSxI42DKq9I0532IQBRUOqqeVY24rrdc3msapKpaXE/kybjG6CA996wuKCBblfn1//z9DVNVTctS
pxX2gWV8euZC53URuUyhwNEYYP3NGG96YBiq4D1X1cufP4619KX6NE1b1VlmmsUU+AtY1/iuopaK
OFQFtsJAbRndJWC8nc2nfyuT9Cii/gzpaZOVSMygDgSMcPwJ9i0OvkYnaN/pcsKaNFbtqHD7SKYa
OMxTyI/8b+Y+uifmWrfNjQJD4DA5TuNBo4Gth8kA9FOf6COLc3CstnZ2Sx64mgdrD8RAr94jNVmp
9TEx5aMcZI498eLke+5PxpyBCFIGPZL1RO/LdMdQ7qXynBKtBbKhSGKhd9GssWWmzpBgspFpX4xD
T86oGt+B7Cm0mXQzQPZ5lfJsFSsQZgOMOhTyXIZ8rnrhZpqwBPi4EOjWWcEGbsZMzvuNmgRXAfWZ
hZOdKt51Rp1NZD8rnXtWBlTz3ZvASVi76hmBa33I1p+sAtFs9VRdTDDF6Fpz+mIa7G6Ag08RZQgG
XUN+w7m3qbPWMcoAwyC12oZssJrFBXHEjhiKClzlq8SBoLLlFkpKu7RFQU3or5Px/S7JxTScSIH2
/VhbTiOCtniTLWptiT9UOVPLKknFuwjC+RghbOcPe5AtDUZiZiOdYYOkUr6PWwuOW+zY7MFp1VLq
gVtYKqX7IjPGq2b0qLdbbS3xSCd6bwhuAx8KKjSrNjpPD1gERDpMw2gwUbODQ0crO6Gl/rvMIATe
5cczV4fmlyX9zQ7C3JKjUNBhgp1dDInHRI1C0QTmoZUZro1EpxYzjAld8BNAZ6tf/fwGfVOUmAiJ
2UIUAEb9C7VEySLkCWNuHrLgQQJ6VmBsI+cyHSvH2LPbJJNQfBaPb7b0yE3utLvAuvL99zFY1cNj
k71G9m86hm+KPqFQKQlL1uGngx3+WyhpWpfKvtQJPDJuY+2ldfFy6o+GDPkJ4Dhwb0t9pnOM0x7Y
Rr6YaBTS6M4a91pFKaK9TzVU3fCTcDGH4VygBbGNYSWZ2oqqTjKhvdaYcMFOxIgDiKWE7QEgCb6n
H3++vdpXgopQNdM22Z6+G6W7vmc2aitjvFPu0/bBTePDoA7XqvRQkiKsc42iXbsFTlYQ/zTIG6PO
CFcjEBPuqSae0hqL7cZ0fBszlao9JsG9ThcogYb02FVYurHk9XWYz8wTDHM1+cmunsbqzfLjs+nJ
68p4y5oH7HOKu17vrqw2/61y/FpO8A0p0KkHNTS08kVVW4rGLyKvtREOQcbD369jfD2r+uVzdgWt
DrcBrJFgxni/HDWK9mXrBwuXp7EUn2rIHyv701kT1FUm14NnI/hsUL6T34Ah6JWSLtJneh//un3C
xkGqnJ+f6DfjIT5W2MynBFpicO1/F2cmEitpkjY6yh2Bb9AAEOutIxXiIXuSor+JPMYEFvq4vO+i
7j6hfksNfGJBpQPr/MvFTDf331kVNA1mFVNvxNurXRDDYtXqkjDnkNPVc5FuI7jh6GiNJwp1HFLZ
TUt0Ej9/5sek8fIzTYPSzqaXtJgG/nsDlDwdNbXwpXM5+X4MOEyhqD6H7VHKNtEZZF46pv1L5b/6
xlMAryFc2ebZq6dEhHJ5hzc8Fo1zJ47nyp0NqnKA2+6d7H0MxZ8BmKORXXOHIFV/xH3l0AW3WH24
9tL+ozULl4q52DSxE3q/TR2/FhJC/fytLvacPG/jTLhufWircwP0YcE9ZRXZ0MVh1SlPNRZxZbln
GPXL/dS/e4GAwlVEOJZs2PLFM7SUxjNHVTIP5tjDtt7EbKsxxFFRc9iqq6J4d+tmVkrgVi3WusVO
ZzsMr0VJ9lAWz9v2UZpGaJUTgxrL57y15sJrZvoAAh3ftf1VCEm7tzj21b91NcBVi7D7vanN2w6D
oK7fNwlxOcBX/KOvj05lLyV4b5p74wG9a5CRiAH/eQ1dalwpXKe7/f/f+aKtd/3R0AZO5MPY+oty
IIKreoraRWK8dNrN0OPBP9KkF/c21qhCvel8Tt/w1rcRjeCixYGUmVjsC9Lu/PFYUESAYIF55faz
FyqYoe/LAaswd25oN0XX/7IF0LN/89qx9HVEsBoOJPa0NX3aetyqF5rLXn70fWNfaCBZMGBgfC2n
sVrcSefeAgd+02S44J58ZXrtxpqwzr3l+2tRdetqYCKhaEdXppDqZpYqbZSg+tMLcvu8a7O4pySc
ME1yRzPlPKjSUS3JzmPsGgYqGGPBDRAkguPphRKkrKVNaUrnhpxuWD1B4R8nfhIHwwdNZ+JAJZH0
mk0vWIaDJNFi9q1RrLDUIhVAfZ7Q46lgmwrOSYdl69DZ/WoXMQfQ39TgxZPL4wCxwR/f0jzYiDCb
W3CPO/OPHw1U0ATEp7uBIVdLbSTBrKebhTJBiUv1Mv30KD9YqbfKUTFpkNXlMVuZygoBH6cWiA7c
qDDC3QlKyTTWmzQ/tSBLhmF66O0oNXUoN4yQuuFqtGHiHmApzUNrk2vXSgjVtDsn40vXvAhPODle
U+m7Ynm7mk+KCQ3+D8hQ1DtFflZ9GEK8ILq8sMJn1zwlED7CSZYy8byrVdkYa0RdEQUhvds0d+oC
EjIYxnRjdpLc1Vj7axW6VRMTuTbpWfll0IOmWxdzG03cyRPNWjbdqqGAQ4lm+DjN9+k2a2AtI5SQ
IkKleM6Ny6yfkU0jTLx+ECZlE01Ot/auHa0mSs6kPMEuY97jJVChksuTeE3zVrUWJQRTzJJxbiTD
5+qGWz/XmDowMCzrFynFbkjiX2xP37eFOqv95KRr3rFFFDJpshgnoVHKu3JjldVCJQKm4RJjotRz
bT9xhlLVWgglOH9oWPIO3LBYovmI6bs7BdNTyPd++tx4ttPnZBVw3Gd28Ohh2NSIftt5wyFWx7+8
1mv6B9/aVxC06ZcJY0jWdhm2uPwRPtVCPC76ECBVW+vwUpMBJ17o0y1VW63jZidA7GPGUBTyShos
ZBVJAWaKOiIfpqE0QRKaMGrpma7/VZFdYeVqJtsyL7CuUKHAGbj84cyqbm0QcHXrNVsJUhxt+6ak
QBg4d0p6Za9/Z06GLfudrdQfDPvSXRs0AnlPsIqCtUC6Nv0/KX5Xw9btJzMznxEPk1lKE0q0dxAz
nUlfuTVkiUFvfVL83xiZX8ExtstP+80FZFNZqGbU3jAPY/QU17dFvzXxb0UhmRu/lHMfONuX0/3T
R02n1aetLSoBWbEoAZVJT65540UPSnLdZY8D+0xhLelNZl65lyDiNNZcUpgX1iuteiwQYSUW5Jhj
QhK1YjzlI28s6Yk86do9dxokLSLIbMj6Jct+6yV/YhiOmXUfNfizmtpGtqBkN73TJzACs8wxXAIl
DXthRPc/Hz7fkET/vZsXBy5s9CqVeO0OzJ844T04HrAvwYnPGd7DYADNiOmY/supYU2/9uudFQLu
Lz400Pj/vbOpH42FEbvgbt4iJg6ke8l0pCeG4kRlShsKNSjYMWgoJTKQAnJnvJXtn4qY2I+m25jh
LpBuOB1T6PcRLQKyNO2uSNZ+cxyBlDn7u31QPw2Fk/W3KEEAoYL6vh9gJrDKQ22f2DuJ4IIsQjQS
OSJjNKJt2oGaI95bkAdH44YJYZseY87jGHJN8loW9z4+k4pjxY+B4aO4WgeoIdC71JRv2JNA4IQK
iquJ5x0lcYOacuN7s4b9fNBgSUQQfl4yAoMhky97/eHnB6l9V/3a+IHITB9thrIXVUQy+rKoCt08
9NKTDfQ1JHyneNnl40In/yKEqG9ymuBGWfZMp3NU8AljAf962iuK5FqKnlntc91duf4fNbNnco+t
s7a1CC32GN6gz+uJtMtPgwnrM/mlN/xuPXy++gkJ+PSm5YqJwVPCS+1aoNr+zhRXiQwJ1/itSfiu
UaJKscQEktEuXXRoxqD2jZ5wm0L7LtHKm7JDVIS0DD6/aqBr6+GkofUC9OB4ClBG/Kqk+ehDLtY+
yhVFaKpt6GxlF9/VLXLTz11LnOulE70HBBqaJBXVe7e9s3AsLBb1X+8sza9hdW2wjDQRLzjhfQT5
F9Sy5DUhBqY4GXccB1GzrB/zyQ9ehtMCXI8/YeuovzycS3+QqUKlaVdlGiuFRudS7+RCT7Q0E4he
9eyVByBli60ybnzjKgBLzgd1FoX3hbgbzWrBnHkRpLgLT5r1nnDhqFr+vNS/okJUAYquM/W3FeYz
F00nTFVZR8YfH1GP9+YTIvi2vfuPfTmRmn/+sO82SAR1NruUAo3eMC4+LfcNXzdk0zxI6e3AqLza
j5Lj1++lSgyDu5BG+fepxDd9tW1oKn8z5dNk7aNl+PQ61KYvBUqiy4c0eBpJa4ZIWI3bJrw3QeAm
4p2KXzg0pp6ILSW/MQpEzMPfgCLk52//9VazRG2hm5DuQKCsi01F7ougT30UKbIAdtXPTL2N6h3d
rkYjCnL7v38aQ5hpIogwxLgcxsR6U/aVhYBpHI8Z0og8fI60m1rZ+j0xm2X6y5f7ZihjG6YJrZVe
F4jeuPx2WPaZTdklx6as7wwIdjFiSG18m3QNE4cOck8a7hUk7Z35lFBbaahck+75w6YBdmrry3MN
IiiUu0nZSLMCXrk3AubW+aS9D4itAeufmlSynMeSEAlBgJ1dbhk+H19ibcKASaxmPzbrYa640q4s
sQI1UNbFcX3qRmM9gbww6SflRaE8dwMq6/U4QmMsvZUocZpibIFvAnC/sZk0q62F6Xl5pxu/zCTV
bw4YJpJokyYNIGwb82Lb6rM+iFupwYo7P1kEX77bxI1Uc4bnREGU4kp7LLbNnWssY2+VTR2Qg+3Y
UQwrb6fmr4P5CGcRq87SmGcoipgBFni33lvWKqj+yinWGvMegkC3gZ+V3EGt0CMkygcsGEJGV/1z
Vi/dYMtgw/UPhfmYvffQzDio1VlV7FApxN4u1aFszIs0d9zX3roS/iZDx/aHub3ZHeACJ+qVl9wX
2q7Jl1bymOVL9HgefWB5GiunvEkhDzyJ8kj7orm3UvhnlG/D6qTof/Dmp5ZvNmhPsmYRndIBR4CZ
EHAJr3Xtrd357gnbhchcJ+YpHo/Ns4Ivlf6KJmQgw2oVEQ7yZ+huEu96MPd489jZuqsdS3Xsa+8k
Nm61CMiRUZyR8Fr6TQIWkcBBKyG+BFNYGQGdU7lLkB4MBNrh0d/Ht6kN8smOP0+IJwh2dkgeTi8/
jSS1kshjPdXdWYRnLUNfsQLixzEXY1XvPhoXFfr6hHivuUszybC9mg+EEzNAqe6i7NwOB1vZ6EDI
EjDprdI3c5Ta0rWOf/iSnEGD9u9Kwkr9LLKzXR379Fjg4jacCI4KzpAZK/vvQJYABv6kK9yxQxUJ
3eYT8Sd4LEDgaw5hui+In7UOSrAuzIUYHzx/Bz2k6V71HKCHLtepioWSLaHciScUFCq30DEPhZj3
NmECOaTV4NVe/7z/mF+rEJa4ZcmyANa0tA/Hqk/brijkMmKUaR2iyNgiwgO5COtt0r0FUbVDDS4H
BNGod5EZXPFVjeRZ7t8YXE1avaK88+SnCgFHLdO84xNugaILFGvxM4KXRH1CnVAVyAQmNwp48SM9
0wPRrK1sb0oYLSMYdfEeYPgBNkJNsAoSyE38GXGCURfSrJVIl0Z7rSpkYuH9RFceSBHCjsfw2KTk
PZtvDRbg+chQbIgXFW41zChaem8oYGwM422fPv98w/SviD43zGbAq1pUBww5/y3bPFOYwk4k98w2
6STMWhc9lJ6lee7ei2p25V1Tt48JBLGZee/fuLw6dzB0ChS3kAbuzGadrNJqbvKCzgDZEOPc6/0q
xZe8vWmcY7jeIoFS1N2AK3Ed7SS+BZK/5uRB1Dp70i90928OOxM7TAXwGGEiZ96/X2bUlcxKx2o8
UNy7HaKzrRWdGTk0+LCD7Px866az5d8iELwY1JyTTmO8c8kxUUw/aVytHA/sWK6EXpcHL53a8in7
TVb63TOiSGIyDlcS06KLr6VIhZp6aTAehoGcUGM/sNMCYhCxei4UfR4o9kxNNz9/u+8Whj0hggDj
qFYM+/Jo7bywSHS/P8iN7hhF91q3zKDaKHlrDGMp4Fm5BskvRWvTXpndgySY1zThcSAeTR1vU4Wd
pZwPtM+dFePMLt30Ixu4VS+akfQpCVMYMu/63DEsUlK1Vxf5Ug+k5wsPqBMVsaTjX+TNa+wwR2Qb
/LKIZtajr5YxB2ihEw4YbYzyFneQeWW82qtChVkfKAuzfc+a3/znvhktcidkXUFIY02H6EXfoVeJ
3jR2ah0a72CWDRu6dbS8Dla+Mh/d1aRrVeG6qAaR8dKjCgHGtd5z6GS6oABIMQ1qirlWuMuOnBrw
wV+WIxXr1wUJDg1+C0jEFnf5KtfZGKp26evntFpo8VJXVpR8sulkOL+jVSFLfKK/zWMiMAlgrRca
uV76nBqgu3a39anqF0OEU8dcrpaxCol/AeJn4c3dz5q3SfsHRN3P0dXkt/wE/oL8hObDKkCLvWhv
48qJSLVgyHAaoFDP46vOXFu7aOdu5fccbfkwvx9vTHLdMmfc5DfhjYH1XreB6B8x65rBjvGjuVLB
9UcZCI41g9OEdR6pa+9FMC+uWTlAaEAqJe741cJUCDbeOR4EvjMXFVNuSNe2O4l7B6hSyiImyQ8E
ItlUAYw5or9XOqlwZAhk6zJ3fEIl8juz39LkjA/Gi0lOoDz9b0QyBb5MFIPJogn3UbhrCcNl5Chu
USf30Ha2RuaULUZbsyE42f3eI25lNVh7GYt2cavoqyq7m15PG6JtN+MyQrKGmz+SdoXiUgD4Z8ou
aw/RIcrvYsIASY9KrykbXG8bJoeCPJN8WWKDATAIxqruGIam4ayKdiTFaf7SbW4BO8Jhzx9Rs+WQ
LW0ClyDimoiRMUba1OYhoZ3s1qO5UqNF8+aRPoMiABzGvAJAGZor0aHQPKAJrpk5DPsORAUjnmzD
aJo4q+qPRjqWxWM4le5OIUzLXlYGdFSqsFn/txRLEsQIgyRllky0YgMNgyOdwRmmSx6klFMLD/RV
tWBtrkqimy2UkXg+LRvoXwrPbvpZQTJ8MyclsxiBWuZquKxU1h8GMKse5IzARAiO6qIjhJ2AW+AP
7OYxwG/Aj9GqOQVeijChzHlDFHwyL1FSkLrG8FuarsJT0bfM/GffWGaY+FHNuld9upCb1cSgYP+Y
rlOxjgKDW39ReQt4NNwMG6qeu5MwT9Y2CTRoYkc5wE3a47UIFgMBtGQI6NcRzhK3/CIuMimcAlV2
tUmIciKDHiw8QkjteNkGbV37iFicOFmshiYlNrMQ9j2nNJzE29epg8ZpwBHf23X+qhmXW9jEWgTt
C1KXZu0po8ACDB4I2l3YJ0StEDzHJHzNR/A7cF5CTtci7OL3bjGS8aW1h018v9KUJeEBxd+AS0k3
SbY2tfUwXmvdGSArR7ziv6rKwoeOW19Jyq5TaNNWSIwYVYhgE1ckWDmWu43cE/CShxXaIaxXVgCU
dMy1Y+QvO9LliyWvvyRWNA+aC4uRgcK8FGub3Ft90VvrrN4npJg+1NIMqXLeryRUdPm2JiSYUwSC
nL8s201DNPMwdxmhct+145BtkcGl7Vqm7tScEqybUlpbq/pBexUjed2TtxL5b8WUHCr5cyaulrIU
EEq8q1hx0K51OMGB0XrrzgAfRMS4MHAnAlvJvXUy7DGU4Yszs4CjwPwwmnmvSGdtb2nj5gNtOlnC
vjCucPQjJU9mSUMlh9TOKPw1f0ye2Ur54+IvJhjtwSVERZ4ROKJH51FaV9XOwngopc452rg3a9Py
1NQl99eE6Fosm3LJF889xzIXBQos9hpGzHCysl/aYkVcDmEp5aASKPhvC2Ad82Po/akM9pI4zK2A
IWzDiep2rLIme1EL1GLIbI7eYD5ZqFFbTJCTpRTl4B+8HMewkjBtugqbueQ1TgDnrUnIe+mqhSsZ
K7gtcyMGOX8V5VZA7S5LFfcR3pao2HWoKyUkXpWvo0dgwyR/MKkJ4IusF714GSaFZFxvRzKwcrSU
vbQsEPumeHD1KNKuuuE57sjWG8qDnZFQEgWLUfEhvLJorKNcKwnv1rDowrcxhRo17xJaH0MgWiJH
mt+NJGGRS45ZYimo6Ve1eVablJucOYhOtwoGfC2cKQ+Hg5xJZednCxP7JtwdJ55Kp5EoxvjZp4gT
qe80xiEZ3u2RMB/BVWuOW1VLt7jC3QxLg+LKpVnoh+SqTaHepuQ06ssSVmeC8eJYcEAMeF4QSBoq
7sIMuF+PFDvxeOdJ28gb1trQs3kns1E/R95q6B96n+Q5xIRGQ8QSLildfyz9fpGWHGo+Pll6q645
/9R7bCLIANRntu64qk8wQmnB/2l8QhFLUO6YGCYQpujanK1btZqHWgzrqXhSq3reRh29ySpCh24K
po6wzKsW11xdX/v6g235V7XS3xYiDWY9pb1+F+NxUyj9YpTHfQ7rpNTpS+4GKT9azEUG4Hqdij7J
yMFIV1p3nEqF144+fVjjDrsei/B5wMV2zDBp45fWveLIpkoTRNeKpKLLwmVQrgZSeYp49XPl+kVh
yuJHuwP3YJKZyuoH0+bT4m/k0EeKLY1nT3/08vtC3tQyZhgbtENuh2Rr41qLcNy3YukRjsg5k5dL
5FeImStczO+l4sR/g9roD477N6huhLsL6pPq3/58nV/ortN1aijgYfxACsPw599uRbUkH0TWNA4e
eUUmTVfbIrPw3z35tifdWEvK/biph+uA46XpZnaTb7IR5h+OYbOoW1rmL0zqLxXuxwVR3E740GSL
NRWYn25cX0QoiNEpHbQhWTcl8W3RqkBRF0AW31oN/O/3NlZmfqE4YvAWheGECrBE8abbT9G4Nxli
ztoeX9FfnugXWux0YTrUa0FVqwj9UrA/GpWpFlo0ntuJbboTLrGMHQW1slXJQJeO3WpkTbGvd5vS
Xvo3+mstHkocRKoe09bj8FquQXGwXdinBT0HDnGr7mW8tuTFoCNJRDWDiJE5f9KexR9P7KkJ/WtF
geW2kZQ/FtmbzKGwVcjf86N9X/SvSnFXVJBQZyVJkXBwM4z9R0fHVouRG7FhnBTgCNafwHW0k5Ej
Xdn1yg2ZjzqhaKymXyDuywAChGp0JbImNNrRqf6/WEpurqk9fLbhzKihVGeuuuquVcpGqp6Zv8RH
Kub+EBRK1brxujk+KZ16Uu7ScZvf0ZLjRjA4Vv3bMXQ5qfnvqrB50IEcBfzxf9dTUtu1OYZlfyj0
dqv61VKX9t341Om7ZjjI4K0+AgQdOZbHw4RRNivN37IZLlvn6RIEdEETew3Bwr6AN/q6TKTM13Rk
RrxIkEG0YmWPh8CNlyqSCE2QA1n8sly/UMo+PlQYk2sPQxfmLf9+bzdN1MZicnrwSefEX06m8Uir
a3ATDVpK6R9x7Yv966rej4T+4fmB9YC8wYjEN0hqUDAjCcmN57QZdYi/VfpHGFjDxiY+Af4uwIqw
aw+Cfkoan8PmDlGu6T2ZIcjelBdF6ZuYOw0mQzC8W/igVB2hb5zvLj6tzij2c7uytr1UbrVCXBmk
Fg4MTqed/Oft7cNy6jM+8nEXYPJj8ia+of5mIm/Tzq+6QwWrLut1BmQutmolAk71WcwV7dTFGJtX
11nRMQjS15b9N5X+ZlTGmkaoH05eTc23CLRFRgUzEPqQZBJN3LHq600G0A/RZ+5CqTJ1hkd7hCd5
7JjBfRQ+BsF7VgJm1VRwY03VX81HDyBKyq+zetyM41OhleuOVkVUBwOmCm26WmOPkQw3Kuo8FYJW
QzAd1dnPd+XLMGq6K1ANEU0A5Mj2x1j90x7b+J6Fd00+UeadJCXyiKEIXLCo2tgaEq9j0q0K61c9
1CXDi09VZV4BBbMTCxDpYmcfsdUs+iYzDsGobYbtaOKZRNnUqETpZq99QXBbfiolOCjGuRSPP3/n
784V5mDgsmiNIQ+r09V9+s4aMsdiHBr94N9SXrEKMlvGM/Y98ZZRvGs1PCDMQ4ztnNasKnvlynu3
OnWyE4W3vUwhw0y7vPn5mj7u88XqVKdZoMlI1Nb5+99r8tzOKKrB1A6jDsFX4HR4bYQI9aObbHwa
vGju08CxaexEMOBNSFEEFUpJ2eQHbV3agu7VmE8kkBzyUq/dbdBOeljlFoswelSyahnpN66411Py
DLFDjvp5LfUnVekWbA4MitDmjiSOj3Ci8FTx5naBYRqqKxvpP34GmHSqKOZIhr7OKKcBIed1/uzS
uVJ/IVLHwFhihFDIx4YCNWS0HI/koWwSlAuSix4oSTGC3uBoOPfz28Ay5n0p9vljFpmLIWjWbmXv
ci1lFsDgcehoXcVThafSxPj75U5zI7/eaDzM8MX7+OvfG50yQ5ddV9YOPk6tqotHdbjmVR5JZ2zC
30qqaTu//DBQf6SJEwwMOvvvh8VjZEHKg4g5pPmyhnEWqXyMf6t04yrGNZA3rfGu084kyzpfe9o4
x6Lwly/8caZcXITGtFkBsVUNmaH7vxehNnLmc2Iz+WKOGPq4V79j+e7kZrkygEBzCns0CQEYSwLo
r9c3cfsLePvNqQeJehqBCAE8fUlih9VOplrly2flRt2Wt90KUfeYbut3pfnz89P9QixgZwFv572W
EVrayqXAo8fBNLW6sj2U6r7oSmBGF9EF23CxdbHabKmhr3yAlUS99uAGMceF5d/PpWLf/saE+kLL
4FpMFIAgoxPZgXrn3xsP17PPomJQDq27ifFlmViMajGslJ1StFd96+/8ibVVl4sYDjAeWbM0smdN
UcHqJmsc91x/hLfdh3O9WQzSoQ5KR0ofrEYsCzTVbU1WZgFuKvp1Mbllwf32GdmS2i3OKt41Rpxs
x1yBxPmb2eI3x4YCvxgHQ2bqmiYu65ghD3wbLyzjYOFkUoBbSNY2Z/oMvce1t4XyV0OQpy5/ebhf
YQSFol3RbIP6m8V0sZILrBMldHps3Po+w5VtlI9Uy/C48HMC1wz6m4FAcJm6VpMeUjwM1I0pl/PO
DRY/X4l2OdmZTi+NJY2CSAjIZtOL/+kIMYqgantJag8hTP0wMDB67dYTndrD2DzGUiGIqAXCGGVb
vRs9DCzg/3TFuqXLxCKvqoES641Hc5Ddmspdktzqgl63fA6Y6ctKuhT0rlKtQcLwbxruZGtMSwC/
90rGzDpfJeHa03HD1xxJJ8LhV1ukS/D+8gte1Mqe5xZNT7LKIZzMqvGG9r178iqWobQalGAZJEe5
eKwSFZhAX+Vl7+jyu222tOErCcHbaDwYrFbO+JlZWqt4W70ak90TfvfFqq7iX0r77x4HlmK4iemU
1/bH4/r0OEQX5lJfZxjVpe5J80EtFW4/IuCkpwytmcK0vzGYvpDsPwqYT595cWJXUokh4xh2h8Qn
ZsdseTx4T2JMwzB3kVLQSz0+7CimQkDGJPB2Qseqv/OPvibmgyKWDUbrUq8cU8j2vfaW4+qnBzvN
z9eiA9rGLJIU5/xWhUkQqwspvDZ6zNQpjFPkZNYNjjvQapvZoD+EOiqDow3iyIuJ9va6k29xRIjr
Q44TbcVG0hRgvR7tcPvoRU7gs5DsV7y3fO9WeTZa5gd/kVuTwvrKe9T0kK3Q7kUM6GP37BFohFM8
BdMiJ6IiJaEkdLel/aAokB3qxxSOt4uVhtbcqO6blIPfihfPYADtz0I0b5UlbZr2yaOvVdNb6Umf
3JssiNPpqcIQqMOMiV4ruvF0IoIYqSAt34n2Vm9TxNvY57JoxlGfxfmR4njUHqtMXQ76i4CdG9lX
HqsLXnoCXIdjfkk6Dj8fjZhoqC9iWDIJttpX13+2DSeKjbnXn0bb3SoRjTYjKNE81EzzfDqi1vgN
J2A7YBv49+ilvqXUmKo60IKPnuTTumzaUkm0QtEONOG+va7so2sRWm4sXBci+sKqIK1wFNvBCSoM
AbgUl7611PF7dk3ByTwNOP9oYpb5VGKRvhD4n9npYy7sua/+jZkXWP29nMEM9t2XrOdwAwS2lGvD
O8pYKcqw/13gkAq40lpk7kHPn0frrfGVTamaPE0JH3pSd1vo3wggGAbCdRmdcmzmOSFdMo47LXEN
1ZKqgRhLBjun4KHA2iWVj+1k/2rGm6q8lwnXbp9HHjdkh0VrrKNiiUoCNJpMEDRrI9pZyhwP1w79
pMMsp+GgjzQWuvc46gycUgYIoOjdCau1ILiPIUMHjNQGTFJ84MnSfMIyipUWyB3YBj5P+GOoLWk1
gONwovXOYHZw7CmoJkVECx6kufnGLNt1V5C/DQVTTtYy2HmL81fZuwT2XWsekxj/0FhLfA49kg6L
U0s+YHPvpfvQfsIZDRcTc14LhAgQWwLvMbmvteKYdiR9YRXWEiAU/vEKxJFSArgKsAH405Y4pTM9
7PFcwylmHgFZ9Z7uSHy4OY2ScCgoqUZAov131b7L3GSmT7MhcSXilYA4XwT6yo+Ho80kDPe4vHuZ
DE+y/+PsvHYcR7It+kUE6M2rRHmTqTRKlV6ItPTeBMmvv4vVA9wqdd1KzB0MMOie7pJIkRFxztl7
ba3ZyyhHTEe5U2i+dTIoDXzJ81br74KEgEWHhSY5a9m7J8ULCLtCr1xPUxaDOoKI/SxtjIOJf+iH
Y+LR4VCuKM+shgj3XEaQFi0VKnapq+7tCXNtQeN0u2Jjqz/Zqu2u0RaCjUejZUKT20UWViAdgaLA
iNVYNGczWQKSgPaKjimGao6P2JqnCBH8VYAzr95o6UrWFx553hnBibS2igBzsGzflfpLgxUnFimg
l22BUtjaR4+KUeMb9qtPyaf8pv1nw3fMaGj5lDqStx3ad0cPVgZdNGWAQarqK10/6vU0yef5g0BL
8cncjc/TMPKUJtBHSGv1vqB6UbVkw0Fx50U50rN4WQ7NsunthY8AuzQ6+vvZWlPqJ7XYN+1Zq2DR
B2Y7E4xdAnlcmP74OYK+aTNzI2nMm5xTnTIN6kwP8bl0sMd4JbrTmK1bVEeDlr8mZr9oaKGaWBtq
78seakTmNiuagyUvJ//pPGjcNAOcBi+6hA40D8CRUAidGv1qO58NJKEaWxL8yUXEVLyriCNu96oc
LXpTuavQTmrYdWuf1IDM69ywzj+k3IfSFR/LqD9SXL4Qw+HqDJ+GUWxrrT1XrNAiAIuCxgNfbL7S
sHfUVkMVeVe2x9iWMGxzRA2/rISpFWBhLZY4jQazzkNUTFS6jFTOp4M06OnKkTDvy7R18BbUvsWL
IE6qB3lN28pFe8jrdSjaY4uoTwa8rihMywTuJOKFQadhpn/pRvXBTjUXt8giShput/QUTWMDisKI
o0TsQwAMtRqz8cj6mUubjA5KCskCg25eAGrVk2PD2Zkhwtzh/6oR3eSRPcvKY09xByDZ93t3eoaA
+keYbOQiAEoc3Q3wtHNmzGFPCEa3eOmVQ5W+d1jkQuda9emcj16RoriIGO+lgK765t1X3wp51+qE
yiryxWbByqV+Y4/XVHkqmY3ak62RoQsGFygjs5LMp8Fujpk+MTeybV0rbpYy9Yn6VR9vuupcNK8e
YIWxhnUSLNDes51ebbVaxFj5cwV1Ybi0WsaG1qPtvMGy95rjGPl7koZodDNQadwmQbqrPtzFYhrT
7/NmnddPSX7UeCGn46NP462AOMq1liqEKDAKo/GelFhOCCbr02aZdDLcT2YyzckxIJyCUU2tV2+X
qZEbNxwyik1QgARBdNewbajPg/1d5oDx79YQWyZOTXrHxEdSWvx+sgauBiO8DdWDM9wDBm2oYzC6
NN0lLu5Daa8YizJ9J8IIxPunohzp6DLnRfwDDxyu+jIdrBln/scSSnHj2U9dlixDJ3YNIzj0BiDn
NlsqGfC+jpe5/YjyxzCJ96bUrJ3GmBtDvrNLa8WMBGSX6uay65lXuzzq5kWY2+nht5SaJ9CfmxzS
C2GvcHBIVNCBNR+MykWD/E2p8YeKlsqdqp2utaPStLrpVsElUKQWZsMBEe3MZmamPhSttyuK6GTZ
EIQ4P9nhNU67exb/vrGXdcjYxtN2KCKSu7/XPT8luTcHGotWAtL1SaJHEfT7r2Mmav9PE1XGNYAv
RM+ixyST1hylnGZh4g3z2IGxIDbnkcia9trZ48KK2Z/x2SjtuuWooUQYu+SvDuVJkHIB9tLM9XkG
3ssDsTl2OV4bXN32O5OzTZiNiwK5jhccNWb4sgQvPN6DcqsB9Af2pdSohTD4eIX1kdYT1YscncMg
ERNBXwyNY+2si3ilGtEh7NqVxTB+kjU6+TVkUBkWbKWweTqDuT8RapErOKtIIAcRLSQ5Oq6GF1Xm
4PH89xv5Lz0+986yaFHINndTd26jNYSpidaOVfQSRr2g5AcX267HkOKRrAk/elZEsdTFUeF1G5l3
1ipIYOBgzG1hb/79u/ypmEWlhc/W4T+TXP73HxU3ZN9r2dgd0FnLxVeknc3yvUK6YgJbysJVHCNh
IV3LS94rND9t9IXhZ28ERJ0idElTjfw/iWEVq1MBHowY51K96JhvNfXNrz+9oV6nlDjWzuucq4wu
S/H8uZH7QN/klccJSNb6bWNwgEFS7H+nHFTMPywpkzsHGRr1oW3fyjBrMlqqpm27g+w8KghwFBqS
VSzPmTFPlCrOTdlcVi+x0MgmQievYwM/mvYe523VfQoDltG0r3JaNkBLx+4QQf+piW8glg4POM0I
EZ9x7ymToHDe70vuSuLdWZCVPfDWjX/22UUKr1iSi4G/j8ztqJ7FxEijx6q71zrdIloUDfpkyVzZ
n6NKnZfsZfFeFjuPQzRhRx71wVjwPWV0bOTMJHvQGwJSVhBBqDc/OOD2dG9Hc9ty2i8zf6Zygifq
b+abL6giNirhYruwOnOe9nJCEJOcApT6+CyQlGvavi3DNeuoicXY6e9j3IOj9BY42qI2anewdGyF
xGHZzkuHjoCNGsXVMTAuPsFekyCgIUMZnlnQ2FupOJs4ujJZW/jeyTDKRRdeJKyLysmWdnkTI5ew
XGC//N7jHm7x3JfCuRpIUEX2Y/LuVxC6aujADuDZ56pwVk35MMlv4H3DdaRNlrYv6YCs13d2Jefg
MXw3h31sId3zILq8oX/Sm4vUMbAxITb42DAGlcb4hSoM6Cywevy03k4g/rKwow0cqQ48A+taeUmx
4lQVROyonP/3b5lt6iYDKEOzVJrCv79lVVWKUK1749BANNLxNoBWYZLb5l9KdvLQOYLRzIxkIUAC
+v1Bba6WcQWDKIfO0bKP3cjdVZ4LmFveveh4zhBN2U3rqjpdIhoEE2J8JPvgVAfmDyD6zZhs2iHD
PAGxcWgYvxVvigKYCajP3y/tTy+YQ18OkY9iaQg9b7phXlqPoaSNzcHpX5r6qYU3ufeUZg/PF4Tw
sOw0MmTZsquXgS9Tx/gOsLPY7Tuey2lATv6D9lyle30+xec5INzJ8bJNedb790hptoojlpF4BZjp
e8+yCow0rRYa75HoL13x3gWXPBqWFpT3UfDzli4qpFkvt3f5XWQem+kUzhaSKuDvoie1R8hCYRNn
6OA4kIe0gDPjcQxzyJSgGhC3xcllpGDz6NuFiIL+frd+jltv9lBHs2iEMxmHv3PbOw3MfgyUUGkO
GUpKnwOZ5BdrE/+DRaEq+qtOLVn3iLOQ43iXRj1bd1axjoK9rGxQ88eQ7vr0R4+hpUAVF5FUhPsi
ouwQyxjSae8TMOhQI0AswOrTkzdkiGOsbY3wiZJO7XAdISjAIoaOkQ6VdVWrceFgs4DrSjk+Eg9Z
ZHQlHwWn6cLneN49qnT6Ro3pbzRV3sacl7/X5Rk8YjSYhKfFqyBG/CgTx6fB3zZ3ulrNoevMlCqn
9Dnq1BUe0K0sCKil6nVQnhskb1WBkEOLtkpGO6xCiwm5VEblpNfQogBFSgVq7TekSQUmzmhcqd3R
I2i0SIcV+X2zro7uMuUiaD9O3cbvB5X/SsBim2ZbnGaFaJhN43aAU2L7LIrCUE5U+68IfeXTSKkl
5tX7iDCLqdo4B0fdRusycRMxn2igDuNiVHi7kvC/ED/wLD51iPXUA7rykSJKzBNKCBoZNM5Z0nwX
vRYaxD5ZYo+VAlc8QC0nQNJzUX5agzvEy4IgwIpdkg150dOfKRdZPGeIQRhXgSlKQU1EQT3Td6U9
i65I/pIH+R4NCIGRFcQRSst0TfxLgXoUbRiD6mAOtCI7ph+Mo5AgZrQE0S+CDKZ19qwccYsN7+m9
eSlYb7NZCsz2Gt8la9Sv5+AbdcLPxeH2ddC5v5gTUUSo5s26KCw1sptOqw+JTNSvz8UH7SyFjqoi
1ZTIUcHSbjE3pE+3rigUJZ8D70CEoHEoY3ws3Vk2nadUlJu+0IjrITLXX1Zj9hh7dFPaY5f+4FfL
90PQrnFOnHocXGh+k5wlYoi+ebnJrmMZv70cA5UXowHGI2Cbfl/mHctvB/Aq7UHkRFBJVx7xjUxO
ToJmu29IZZXbV6uL0D9Yi1pbac57H7yqDlX0FAShT7qLD4RvrIJEDihAFDx04/nZH6AiHOOT57Fy
Gd4+ztEKZ2jmFa6CtLHkGqMny/Nzpz62rAICFV8Mp83I9C27wKwtxESgSXgl1TheZV25smVkiBqD
bxDSLDk2PBJBlW8Q15a2eGbctL5zWkqlkMwhZWnW0FxhffEU+vB+DboJyPkL4utC5aCg2NRaiISc
5yUqA19eZCr+CUT+OMdbX97nZ21o11JEg5D6hHLloDDOsDk0OrRDaqm552ZFPLuGCLfINldWqm6i
yb+AvLEOnoakQE/BIRQvvQGVWRJUvai/bO4rAEjbGlYx35CZydyHONYV6jJjpKJ2b21rbxsrYRl7
aABPFx3bvnfQ6PWg+36yljJtjYhOtEIM6UAnCj6OPzREcPIHc4Yx0xd1FO6g8D4TGGU/h8lzP7To
4cJ1Qq/ZA2MPFH7w74cGrAbWfRO6rDox8Dy2E/NUFGel+RyC15wzXXuk5S4wFwjvTXjOWcTxThYv
bKGEJ8wL6ZN4u8jS6GADA+TxBLSDFkSkl4A4XXr/lUXPKuOGlcaPqDZpBo4rs5LpfWOB6ClfHmkj
oFVwfvQ5nDAV+3b5OaLZrhHbmhwzM58VmEBJdoAEIV+WLwU3RI1karNyOUr+CVUPKBV1HrIqETRA
jisirtoHYjI4WBhsYCbAWzmgyfanr94j4uTE6Or2XSejEsTcp7T4JR18a0ZLFyZaOuql6t9NeQKM
QJT/LKmXPZb2BjCKVmwyE105BYIVfyVavUgLh6dLWjYSHp5uFhIl0TQB5iL+IAr40Aeyic4UCsSD
3x+1EstrececxI5AF2VYEGqXZ1BZ+CbqgXf0tvSfT/r4OelpUJIOINtosBnRl+SYO0VbNKULfrsN
HwQclZAGsTQ+DbRIK20SKZRrUYtFiDyrPXU0ai1BrlLg8WxtQ0HLXjvE5WvTHtXYWiT92YGSlHnz
zvoIzKtS7QMvnYunEptLpaVbosbdwMEo5DaID0LzYqmPPWeOjMBPe3wcyzN07oSUVdUJ51pFgwG6
bTL8MLrmqRs5HJgfQ3Lny27UlVi2qTQYgobhkx8F6yT8rhVD0OOf1rJpvglkD7CGOs1jfxlfZGXe
EhWmNofEjPf92C8NiRNrgoB+WlpMPVqVo3EntFOew5AMk3WmZLsYkHYRmC89WwrRe+uSzgyocgnj
THXu/Gcml6NNbFzg4fXZG7Thbe0klGezP0vFVSqetWJvWAoN23PA1Goihg/6Vcn2eaKuCcAkTpGv
SkF6KqfVq9gMHq0c08LGyOwIuXAoL8z6PHB8bK2UNIN1CxtHjl5Ncmd7/F8SQjt4nW4LrIkyDd5K
DzsJXkM7/cs2fV0gPv2RusGV6UMO+nQeMWmS4dUg17ywJVekB1+o6I4XcnKlJRe8JeId+pKJKSMb
5KUU3F9C6SW0VqnC3n3k1W7XTOUDsRPlYiJdEjY+O9rVkzJsQkJXLDh3O4GEWRIcCY9ZEyxEfq9L
jyGJWwlVnIF4hND2D0lW3ISpqp/ZL62hLaWlNChz4m3I9aAJGRgvU3lIK5p8SvgjartuUs5c3pBc
y+BFb/bTsIwGqDTeo1eZ0SydmdB/hoa1uKSbhjyIZqA1eCsLxYKfwy/G3ec03kZK1z/V9P4enWoI
Dj2EUSe9DKhHS+bDHsTmJNklw3MWr2F0keJs6JQsU3rbXdkzMDAuwl8P3pdj/6Cc5L1sbVo++It9
Ise7Sxa8ZoyQ8uZBNk5tdPFiEDfTx6QLnPqzRMVrsrLEVz8eYW0ioI8WQXCO6qe6nyIR47k6bLwA
cxjNcEyiPf1bx3xMYNVHgF0pkR7BfMuU/mbCpEP6VHCW5EgujZeUvbKI9xNMR4f4aCot1FPmUbm+
i4n6DfxdnK7GTxuvrrDXIYOvlDUvtJttHDoufJGnlKyikBOvPLxbKPeLcORu4t/hgAtR6lU1dARd
7UdHPWS0/aowxztEA/MQTaXfvFrWW0BbQlOPTXupwf+gvGQjFOGFM4BmUvs6a3/CirSciLS7onhO
xwcpInJQwcGkQxrOg40JwK/2VNJsmvXUEyyyFE3PesjWI9jcFM1mvKwj+FdYbMDkN+VU+WK2umuc
ck+uzalkvStUsnkuAgdIUzwNyJKC9Drl3sgybCRSyCWotpKJgaF/NOBkJq26T7OLSnkB08cKyR28
6pKJSGXWVPj1YiCNJm9NE933/bD3GdCqxCioXboZzEeHSj6hbz327bJsJ6fPS6Vi+jjEXGuV8aKG
6dozHpVBZ16+jMCZCeVQcvBImOrWFW8wmsGpgSM6bVX7X6QcsOEap3qe0+arw3Q78LC30kqtL1Pd
zQ4m7XP+eRMXYLafBpbD8GKWOGtAlRqMQjSyiyTZWZDrPb4ayVlvt31rrizSM3IHD5iU3w82nRb8
NmWWIvC4V0gmmORuLQ8PCQodTyo8cyPgN3g3u/Fs+uwLysH0rqGULKT6c2Q5Kcp9yji/shdRgcmI
nPO7OgQRID2W9brJd2FEpz4hXJvrpDfhKW9xVND1WGjTEWFuRMO8F+dIeiEVmM1sq6fkjX8ojoRQ
gI9aNqRkON4O5MeSYbk7VVX1hBEr280UDcVFajUjX+2lJ5UAD2HcbMaIZaFlEMSO0gZkVnSfdXNB
idsYSEEZrnsO3rh8nxfSqqpeQvPeT9+NgW5q1ZLars2jqF/qqPUi8gOq9sjTLby7kKQE+VL7Z0+J
ltyXtEYp78Gd6ZdTEDKLJ9BH8h0c67GNNDoCm4DDhl4Bju1f65aweWkWM+Z91juqPAyfU8FKpadJ
a5UYkfJj4erek0fCVvFqe291qy5y81n0X5lVulqBlctUFl7zKjgZKvG97h+mkbvtiykpwkl/WMFn
bfLYh8fR2FjDT8Cgbl0MStGUqZDVX+VOw9/Hobm6mCzPSomXlCkI7AcpePQziOcX1ZrngTzrEnR0
LIYk3MwsWsauwIpnBwWtNhq8m55GQi6tTehHeBjw1+SolmA99fE6lbNzwco1Fdh9enE4qifF/ZSC
ATVgGfuPTLPIGhPkDyLVSPxLCahiEnpcAE1GkDP6wWBTcQUzHmbFE1IzGLw1HZNefwSGx6/97OTH
XrVnMit1kRIC0m762JpyTjnJ4QU4sXTXVPG1d4LcNHUSFfOUoTzAUc5nryRLAPh3W5Kuewk7WuIG
/ZfdTPULaiz1nEl3ht3MAytadrH36Pisk1Kwaxx/0Uc/cnoaLrdirq3Ut1gnE1O5C8Wj7LuDzVtV
snjmHH8vufYYWKhT2N4gTLX9owOF0W4GF9VRon7JcjHPkel7tcEG/WUShJTsR9ykSpC5QSpzRtyV
xb7EIDu0MoPpR979rkmOkoEECEmzNeK2WFfynZ1HuN7CXZn70Ed98o+sWTZD94AG4wMi7I7BD/4b
uUq2sUW9nFwicZEcahenXJiihF5qLNBxib50C1Ra3LOkfJ92eY6WeouoDxmryUSho8M7ovxWPXjB
lPdZxdAomevDcNEb7B70qQq/J9HA2LaSt6ZISKhp2qxejXQ8yRgv2X2nM2wm2uX0RLQ+GenVxRpP
vQjncW3ugDgiGC842FgltwG3ouUzn2TEeSdbjyrrRPExkUHGhZDIoxk7VyDz1DQEudmXqrFZ0sjJ
lIjVjUyfn4FUm5bBbM78xqJY8FRu/0uQQ1XhaDQXMZvQtmJ/xLPDvvtuY4B0UFMywK9lEoqiVYSN
O6iplUD8TXkuVDyD/kg1ttOMi1GT+tA5iynkPpDfM5Q6OcIAao6CV9/oOU2QAon+lwKlvWbUh5Rc
wFpD1SMQDWF4dbb9fd1DaYUjz5ebZpaIX8znrPXWzBZpSHEt8VdQPaq4XdGUu7K6bEhInf5SiTYx
dZ4Z7okK5gdGuoSBbOzeG1oyagVgmXODyWJu1gcpOk25Q+aUaOJtI/9i9schvLaWNUnk+6Kct1O5
QvrLFE9B1hsqThPTA9JjApeuenjOskv1I0k4EejPMmZDukloPtOZYHilqyQayo/8mAVljtCYWGsx
+X2rqRkg1cMiVp+b5CzYA/rMYwuuKFU4CAoiLArq+hYuyHaqHmTHWbEGEbguG6C3v6Roz9scgAQx
xCLo1jXHZInhEpuH2eHXQq05oHvvw3utufgjJpCzZi8aKl99Ty5PmaeuiJX9kIBXxfLFlxuCbh5I
j4XGcBrLe4EZnZOThe7LGFGRBBnyCdmlJ0jyCFAh/mHbWdnNXRXisV5FLSGvFnke5jKWVhnzfVV5
F9JVIH/ExqjGQCCNTZ99htF5qgWj4Zp72V09QiZ4rieYBMG+XFFBfLxAujJuuDN6dl/E2NT6/TSU
ZdakhPdlsOw5h3DIVut83SmPf2/c/gtBgUZa1slNBVhmQKe+dS0YthIVWjM0B32kTVEOl9IiviX0
djpCUGukqhAWOYBHW4rmtebPObpndGkxf2j69B5dOwZOGWrkhBVQ26vVnuQCqg7KXzq/5jQMmn6b
9EvtP5FQKJwwZAP6yWUsKTScZBEJQDIVy7YIV5LBRpxRgYVvjF15Jy0F+7c4VyOBBeWdFFrrRAl3
BhYm3/5GiPuTafd7k4s7YRM3YNAale3bMXBT4AStDbk5xKPsCo/NRLAzs2xthkY6RnSYZt2HI72J
Ag85JoGhSLfC7DdOMCyZYtoyOaP+gp73UtYHtw4USBCkBzX+z8kSEjGazYGbBatEk+4E2UoKK3FO
XLOuxstWk3BAvKorPzBRd2Dw1d8l+hQeW4OlEC59nUQavn4cTUQ5FHoKUzdEKAvVX8jm6EbcaCZN
ZIncWZika2TgVdbsi6jYxZ5CnBQTPrNe2tWmHModHeBVNhbbzDM+U9qKUNJInlEYU2RfsA7HNDlE
CraJFEdkme8Mq3aJEXAwFqAQ8wvFDQADVBLKWJKmQS1uOAbJavSQ46WybKgMAyFqAACqTaR+Fyys
qv+u4FV8rA6iWF1XcLzdKKatIlD7tKV/rVQLI3hWlLOvb6h7xVXnvOGBHsAcD++aHHmEujPLWkPq
IOLLB4ftbGRlbcjoJFd9uMCCrhBFpS4ysTT8veYzgFw17X3YLaJyJVjFzTmN6YGTL/IXex+YGP8p
ATcUut0HHzUQBUrQYen6+pICgXgrMfGbWebw/C60fmmzyw1L+uBhPzd/GCftCuIjf6bLguRuUJft
D47FMcexYWbVs7JxAVqw+IKJEA9Mc4nhkzE8MgiTpi9S8E2dJV309pOcXwmn9Uvqz9Eg05bQaFYW
TNMWqjEnmL6JJ7dPqKPscjV5pSpuLm1tf0EIICd7iReoXpOxYgZorWcDeE6fKBL4aJTYKwLW7H6v
QFo/1mAK2Dee4IQgouW7MzJvUEP90OElJcuy46g1899Z6OOnFN+RcIlZ06Dv8QdhhId8S2366Bws
DClEL2AvZzBFMSWvA/Rva6ejJT6vL0O/jIClc06CeiHN+0PwwErdOmDceejphCyjDgHw0tM3PQ3w
H7aNkoEFehVFO9gFab7RW8bJxLrNkY+w4MDcZStkcgYJZRpKAH6yqPjnIFWscsNfmmTrwd56hyjR
wDMlgpM7FyzRHhOLqqmo0WhI8XjNwA0DhUBBYeD6m0Cl6JIW8fiN2Fu5abFPYbfqlImIucIA2Xhr
J/EdTUuDIo32GpNUGjebkkuwxSvDMeEzmV9JLwSZR7iH4k0CSJo/Ca4B4LTkORu+I9tPQvhflsJ/
voxNp59UYxnl0s3sM1GVJtBl2gctJx4g2n6wDeO3piARqT3LI5P2cRWqCZ3UDdHOUXSskoe/70vm
n78Cfibw9ng89ZuRQ6FVcgvVfYLDgIedbAdYMr5apWfKI3ad/ZBxRqoGdOXqqhEANFASGuNLiaCu
Ntmww46H60PJDkAJ+0Bb6WawknvP9UvcBV0BcYdpP1ScXnswsqXqEefLZSGgUuQvmkfrviGN3tG3
VMcBV6ogsLUD9ZDZw8OYfzSMuyzzpAUskDFzquytbGU6xqYrOhJSzWxDWNIyAeA05p9VNPGCD0P7
bNdrPLzMRC12DvzBWoJyV90OIKz/fvtujaH/+QX/9/bdyF/UVsnNcAiifStvkYkBTsnZ046pxHSO
vmckXkzPXsrMZOLqwTKzBck8pAN6eKsV6qGQrBCc1QopRqOCpYOrpTfM4MA2jmVR49aYShl0x4uC
DkZIrzkRnNZ8IPI/iFadR82+BlYn076OTbGUnK+wPenQGyEJYQRsmwNODNfwVbckubLy0VhQPq7S
lFMYGupvn+gbs9Y/t8PBBUfklQoO4EZvllrCsPrp7eJ2kDGliBoTPXBjnWC9VVMZS4fckb//BMqN
Qudfn3nzEgXZUFSyWcf7VF31xVaKKzaS8srkz+PRCsOFRxy8oDwOCnNtM374++d/d8nTC/ZLn1tr
O80oYyfaD7Q7/bVkei7sWT4WIGnUUYd9B4b74wqG5VZH5GjKKEJ+/8DMSPPWCHljkXQn9ao0kPYa
20Q8R0n5nX7w5gjwn3v7v591szrYfsdUz/SjPYtTGSH54ci6sDmi6FuFDlk972zmHry3f7+njDv/
sDLiK5wWaWCouN5/v0h7KABBY34BUI8wKR9PqLDN4YeAmFQGX1H02icnkHiDwmZdkUylf9XIjaAf
1qRcExK1sKxT5ytT1BT5w+xiyMRTv96o4KEUkGqxQnFurMJWXvuBdNZkuF3Uq2WKK2XgqFjaaK8k
9vAigLSZrCs73kXgH6V6NXB65iyjbugk7qwmeDcZvgqpcFVGgpnTzuOe2tIm1axYJUz0LUBeiJIX
bUri66CvurRbJAXFZYBxhZ/MJ7JAFvkTUzjPr+9ziZjuVF7U0VtbaB+mYc9RSYTOs2/brAAl+LVT
GV/9hFTWhnoeC68K03VRY+mJ6B4gVTOZxQUY/8DMSenJDqWngJVv8BrYW8wiODOwClkd3QhuQZMy
BuoPg3xoc2lpELNtCuqySizU5t4xn319W+KN8iciLBvBpwMjo+yLedadBaWuTHhOAItg2rQkrztg
cdjkTA+LbImGwCfA4ip2EXNV777pFiP2rn4SGgw7S+MUbVDZBPM8f2Vl7BufDgougJwGOH1UPJ/z
6eczIQxIfG/iqn3c5HF18irG4cW24/fJ7M+fCRDZyBG0nxuINo0UOLh0H4VP0UvoOdSswwYnp0vu
QwIq2FZJa/uUGuBaCt1gbDK+de59QuJyEqe26PN/4raZ03B1XnpyqHAJ/Rz39HLHEnED+xcFaKS+
WRC8sGtV+Vclfli8DNXwrNMonlag6V/W64M5HVDVA7ALurVfGSAWh6wJs17l7BPT0oQQJQrNZYGp
qgmPPNdTJMbYO2S4nw3UsDo5G2N0niodNDlSMdUVn3YCfysmw+Q6PUNRhkVtazjACOSvUKuQtD44
/qtck2IV3vsNExmpX2bOYaTpwM8chPm9R6MoN+7MDAghyWtm1l/Mig+VxL5iJg6ytxwctxBQbuNk
E/M+hTHMsRq8w8pHfmVVgxsPzi7xvkifqBsCYHmKA4RoOTQzv3hRqOJIhJhumMiY7HLIRPRSAbGX
CmQusKrA0zX5V8swxPK+4JearCIsoZJMozLb6w9ti9CEEy4/gS2/dO37RL20pM86/2LV+/mgSM/h
q53tmJaYSfJZJN3Sio4FApSu/+akdlsL/VwIf12PboQmXtrzpldsMoHzjFTRnH6a8bkRXxGOiM7S
XZ22MgmlDUz+6hSMTPlXMWvO4P9o/Ah5IxnWMUBdPdxO2Oa/L5f/x7cDbWlxioMEMK2mv+xBFnLh
sEnpS0lyieFhRtIhyAlm6NXMq6+NWPn9iR6vuS/GK2cCjmpmdnDEM3+bp56IdxmrHY/Z37/WjbHy
n3umybBcWMQ1RH6/fytCSALVGrJwLxS00wfe8lE+QEYnBq1vv9mp/rQLm7981s1GFajx2BC9Eu67
cXQ9ZvZYfvJ4wcbYhAVODSjBxTfPxK2P+T/Xh1YA3TN+A3u6/l/uuqEOAc0ULdzTQOPtmY9UVBZr
jm+sAuySCsRDTu0SKpv/z30FEG4wq5bBwfz+ub1UFzAzlXCvNHMCNdlmJhldtsqJ1/nuBPDH+0r1
rwBB59m6jVRTkqgaErjuUKJPrLU2q0wqrXhx43aSFFwN8c1dvSVe/byrDsI51QD2huz65lkuBrPL
w3GMARdRgcIibKQDwKTVtD34ZbUxRuQ17UoKvnr5wMGSnTGQWZaZ2gUsfl3XEh4IizqdsTCT2r3W
ABd6FuMEFVwX51FPcjMIgQHdhv/+d0GzZcgGhBD7X2YLFlM5Zc4T7+2KtkNFq0Oy3Q6Eplzh50tQ
HZ3+Hx+Ihd4CJIWhXL55AFtuC8czHvpI/eL3kYiOj46GdF/TStBhY//9025tB//8MrqJYR9GAqGJ
N+9zI1sllyGjJc3Pk6SgDbe5usufG6dwBzb1irFSObxMQUrihLM7CaM5VOq/f4s/nX5hFdNKlRFQ
kQTx+8PPVtZHAwXlXlVPXn0WPelNq0a5Cvu/v7lkHagWyhX+x7Fv3jI1l3y7FGO4JxxZxjrXBOq6
LU8aHAaAz9Xj3y/rD+8ZcjuFgwBwAvwGN099EvShbU3PTppsM/9aUbUF9bFAHBfga8Qf/e2moUwX
cNN84CPpPhjkjugoon+/k0Pm23rUBRiYlK2uHqZjlMaM5IkdgWeoQc+ShR+Z+OYl+cPvpxFKSXwD
nRZelZvfT6r1xldLPtWh09C19533SGM6B+vl44D4+03902cZkImwyhAawvbw+xVmQhEKDkzUGVji
OAGDNEbCBl1ROdSy883r8adf8NcPu3lebFHr5DfwYSqNLc4l0Uva/cAWrwbHiEbZt6X2bS789Dpq
v37gzSMjhb2USIKIh6rett1rmyOa7rZsekrGAYVDM4m+s0TOXAIyRHKS25HOtffNVSvTGnP7FBmQ
LEiskLnFP/lhv2yCFQpbryYlbnqKpuA1Ei77ll6k5m2LIllO38HhJBkp5AlkeNA/Oe116YPn0DS3
OIrrz9/2tP60UGm/fqebO9Mz3HGqhO/U2wmbgvzEFmJVNepl++iwMURoSWw6ME1wyMttPEXMUVuo
I3FM3x3Nflbj/74/uoZ7w4ZDeJsiEhmRU40Gj4Vjv+rJOG3YrJsSeh9qMALxVJI9QIFKxl1XxRP0
T+3snyVaaVRLiV61ll74Lw6nxZC9ljFL6pBgLpWYM9ikM1P3qM6sVzI3leh/GdqqTYejkLFtAlfS
OVRP5S/jLx2R/jRRnqqb/+HsPJvbtvK2/4kwg17eip0SJZIyKVtvMFJuCb13fPrnd5TZjQxzyX12
kkxix/YBDk75l6s0ZMaVuTNUrO4Aw6wMH9BlckDoP89etPyj0k5p3i894BveUCwwwMHc8Rbz4+KG
gcuA0A3XCWqIv+9ORKJaGpE2X0kmuUtnS9v9dAUxQdlZJGyf18+Cy9tFV0AjmvBnUPH7fTjfHYrc
Q73ugSIBeVZGdJFlL32zlSHLME1xf6xiGSlhcLhAg+DhptnbjWcQY/yxGPDtAQlmqMgDTWpFRkTM
aNWd/0D5gYyX8NsDkZz6vwpfnTH72NB36kklWb1pjqBqF8fGPofwBOMUa/L+VdjUaT3iIJMrJqWN
XdpDIyNLE44O9VNyEkupKHesBif5HKJqxfNY8bu31FXa4kwQMZMoEsjbHLSNe7wxNfaFQjQdwX+e
Tzz/t4NEakI5sNo2elBo56c+Z0ZwTLSBwrGxpvKTJ+jfggVi9WoAKtUxgLei3aXSvU+3ZqTBQQku
iT58lrlZO7MAKJ2pP6uchblpAtLK7vtB34TGq09GLNEuGS3Io+kxouxdhdHCRWvbts/JAGUODYrM
e6Y7KI5RMUlisqhJLdT+QKAlS58UE0Q67Uinjm0ateAR95WiPggNCRjpd1W2tKlsiNqOpHQrEcsm
KFqLrCwUtQ56gkogRP/uMoGoIgcXFSo737ndwanvM/oxI2JsAfUQvXNnWfmpshFTl6hL20kd+WX0
Jv4wfhRaB5HfyMG7TnUoL1dkquCvcackVycypjgg4ojgwA4n/0tEwcUoZtzxpfLWesmccgRfvY9p
7/c7kbS6oKVS5Cyr4M13qGs2Sz+irx8jSOzkG+FqJYr48G9hCtjoKAO/QOk1PZkUwDteieLXUkUV
y0JYeYHm3MLmD421s61vAffMk/SVoD0mSBaNFRfREFabrOFR0tTLVnmtkp3MHcrBCd3HuKNaY3uv
3GBl+C4q+CZel713IMYUAWbofpZ9OPdjE68+JE/6jdUtagFpaFcIeYhNHOss+OCxykmUqMMFDjAj
dWbtTUeCDBbfifgcjfsjlYyQd4oUZ1ZE0tISstwUum5fChfvzG9LfXIMhHrllxGaGQ+5s6NKLodn
h7K0SsVQmlOZnN/YWpdPnX921iRuH1RL9x3b4KBttjr1T8M6EFuKpImlw4ogHxclXIdGj2zcugBv
vesk3lNGtylzt/FFvI49mkNfh9XoooLvs0RrW7vxthdjPgtpyK/aMRKNvx8jEdXDvAi7EETu6W83
PZJVqh2wZq5Pq3jwP85yUnCCHtNBV2wS72VJHQCrYCCceYCcoFdf31OavVl6uvRCpqPqQgfQgfQ3
uSaRgFP1SiHMk+B6B1vKrswf2c7NzPvSlyKGoxkJp5x0fzKQ5eQUyEcpEMtERJEJNDEixxx+8TmW
Vtdn74uoOJ2+76OJp/l23HuZ1LVqzWhZ/6pR5lNgnvSgp4I9jhJNkWDEO9CfnbHvNRZK15xvPMCl
ebUoS1HVwGxNmRLXwZyMOC5zHxb5me6GEUO/455QVxraObQv74ITujOoz4DArzIq7wMpxOrm5708
Ed+eYzIRZVoVfVVn4YOHz6m0o7hYlyvOewp3A14k0bbqVsRjHn4H/0uFDtvJf+ZgslmUplb1XGFs
oQ40xnO53Y2Jwzy8isOXFP7GnF/aM/+Mh8Th7x+98OIgTnrGa1rky5KDQT0mL7Yy8IuqecVeSnTb
qc9YOdQZ7rQsOUh6uPCIkUUb+sbTXEqAEQHn9WVTIZWaPE1r2YMVI5j7IME3oq8Fa5rWEPbkECzo
bpcr7hZmvrZvLb1LBzLlO4tyGmrC5pcC9re136WwuOPRDR5wBLdVsH4fTmRhLI0U0a7I6K/TFVIr
EYrd3neXwiyyYSoNtNbMP7QjTMTcKGT/PTbBgzeA2JCwmsA/m0tBrg5seNoAG5EOiRK8Fq8gm1+f
+Uv1aupHuoH3kIaw2bT0kBqN29SxEzwYlJ61Fd7lToOY1LmEFjM+Wd7RzgdiL+wNAe5CvoPVJT6J
iMvT5JPCtbijR5xRErK5689mX/w4MHYVuo4G/0zO9QZyWV85tFcBbNwrwtGjIxiy5qEvQmD9waQl
77o23n2PLFiuzy5FbfdNhRFiEHsWw4lk3K3HOzoFOXGWmGHRDWzoyIk8gwwLYNVKd/p7mcPOtDe2
vte0VVx+lN0u6o98gM76yLtdGnlIDrVLAgNxGAeiNUc8SuzUBI9S8tOS7k0CKPiXK9W1jpBtvU5h
DCySOmVbDfUi6cwD4y4rbFxzYE4W0HHx35J5zkZwQMNJbT+TFgebCqS8kOITPBR2o1dhB3UUgaqZ
zShJFSQHPUBqF5V4oOrkKXJ4S0760oEMGlDkZhq0sanSeD7GlQCjUE6PFywHOgY0mkXphEz1+je+
BALSvg8lzqnvG3D0+9YuGapKFhLewvjxQGlW98QoOMxz/rbKW4MEDsWLfngV7a3M2kZgNEERXH+U
S0mwbcg6BU2xIaYvbVuNbktdQAm33krSU2rjnos6jp895vo93S5S1OsDXjqCvw84eXVVMeRi8BjQ
Q7e6UfBl0lclBHGjq26crxe/57dXE///2yTbiDnGVspIMlJ0KLWAMP1pVog9Jzt05K+/1RczehpO
2JQRdBS56ch8FTu/DRaFCFQWqUq1FulKShVlfcDasOd7yQ5tQ1rwAjqAAfrMUPIFaZuv93DRkKC2
DgZ9YD14bFPky4YGLxYfrqc+00FzaFUP7lrFIk4ReZQOn9QDJay2q8QfiJZFZ/NcS7TaRDNfNPW1
en391dRLBxLiH5RqFer8f9RJKhA1WuW0wQPZN51PjpWBm4JKrW9t0xLIIl2+LuYGA9HqVWAhlEOP
9K/qssFhJFJvc6iqYP0xUIoj3bkN1/jicv4x+98ecRLDRKmmK546BKJ6bYXo89RbAfEKKSk7IBch
hhW6znXeHdBPn2nU/lAaprl/ANimAnOTWsSNsxHpOZDe3YHTh3vXJdm1w3wxGDdaTBdDru8zOgl7
HN9rG3TcA/KvnpYsMUiJ+N4ZSqqUcAwIf56HOlwb5NdZaqCB8Hn9k17qHGrfHsCeRB6m2oZag4Mt
aHxenAVKzX0odgARlPQzL08yx/0YvF8f9eJRI+wr0J1FoGMqLuBmSgnSryO+RzPaG7Gyeiikekb3
NyMbA87DqX59xC8o9x/rArESTZdJKP6AKvktspaaU7IrHR3WKWBhbY390kYs186N7nVC23RnoDeD
uxTGlqWRnqrm0VRvdRUvVv+Efvi/nmRy7NX0ATLd5uUJscWl3sQ0CVNz/FHXHbwqY5VrXL7O+1Cn
D5pPFNRar/5I69bk6Lg+K5fORcTYRNUT7XJz2gEJ8T0x2t72HzLnuQYhSR240p7ROkQt5MYHuPDJ
dRBiCIU5wi9kqkBS5oXV9xanIvVGsjpiXO42sgoiKB2d4Vt4VudCcMl4JI8kkCTGtvH7kR/WfdU5
Oj0zuZhJKYBF6uls5rYot2FkI1/aIv6CjTj/m5MsIseg/JHrn7IbfYpaPTl7B5LHBradDVtkDXO7
m+Py3RQf6PnXyEXy+Ui8+RfRoBE9VJmwo0RtAtehsFqZabHQibPqaN0rq8E4qPm9Z3CRa5nIbRA+
YrOhc7AaVHOTQC2R45fmjYJwy4JMwamUCL615dOgUHL8AX2oQ6a0ysyzq/6fhQ8sVlM5OGU3PHJw
6XmCIuqr1HxGVKT4lTOgOS1d5qw5hICKh06iJEVFGcUsN/IeoTGYCdXHapN1UMLeWvaAX714uYyx
7j18RLVFtIIgrLUK8tCTrq2uL7xLYTdW2US1sm1TB57WRhr0amJf5ibR7HWVjFtFPQX0cdUx3Y21
uTLkHx2SEdWYLUcgba73VgHqklNv7SgYtJjFTESkYvqj4T0b/jLjn9cf8BKUU3TrTNqu4BpQWf19
/TSUWaXezYMHPzyKyDPvzWXifoKzA1QjNDbBrhIRgTpKcml5Y3D94m5BbRnFfYrkuIz8PnoI/7Ee
Uk7lWi2wYLSAx1m4Qe+SBkE09WDCDR+N4aHTskWUEi9mb6GTrRDIR2ImnKnxE6KEDbIU1FNVSrAx
64s6TZyoC76mSSNORNGZciD6aLRm7jUkEjEYKdTgYvZK/ll01qJL3Z2o2lqUA0SLJnlTmzcbm8oM
xJqC55nN0AP8kjme8OsUFgZUxKAc7hWJ/k6MfJADMkO2TkqFcol2Egvebw4CiIhUWOA+BJW/d3sb
ObqZRTXUabHURMUipfahxJvEe2sTc26kWGym28xO5pBnJCOfYYAGZQJWIqUh0h1C80bohtHxix8r
O6LZr68k/lhqfKP/CFcMUhZLWZKogR8Sz3hoVUNAgmMPbGDtzFsE1sf+ww0luGjlcYjapUYEUGTO
gmfoalvo9sxJrzSsHJ3ukDQfil/BkAd45m5oxA9IHwTJUfyXxAnK1A5Z/2gVcninO8vck5ZahOEk
JWkjQWhQ2sIM5qbPXkQSJkAj40nxvIfYzFam/epESDcCz2twIK/zVEh+zn3NOQbeaZTRJzTMhefn
NzbkJfS4LvBRFkQo1KLkyXqP6jA2PAN0TZ+bz3YWbfMCX2T4EVtrMYZQlrsddX7RPGDVg0NQ2tUA
N0wdVl36Fqio8VFOFy07CF84gNN7YMJcHSkXTtEQ3KMWtzQNwg1+CzORzRh1tDDleubQmHZorgR5
i0bIwUp/tQXidqI+v7XJKQkFEgVNWgehBwy/UZiEQC5K005XrlmQEn+Wnt7agiJMnIQL2AhBOYRw
JEAXk7DIi5RKH4eamqAi3pu7SniN55+lvTezG0HghVtYWBYRhWmOOG0mU+8qdiuHFna6hKw+iNrw
HZYOFZfb0fGlaE/HpwjLCXBBOLpMwk2pH6XB6vjK5HhU2xBIs5ZVt7PbGQR/aOOfAozKyXbjPBNv
MJ3Nb8NOZzORJdXuxihATe+gZPm6lX71NuLcVgMZ64D+v8vO05KlYEdcH1q9NLnfh55MLj4bduTH
PU6M1sZPknfbeAl7FHakexWksRO9GdkaXEQUw9FAZl5n7enY/5rBKewzGL5bSL5L4KMlkmamu4mi
Qx29St5fufwzRRTNV///vNYFlOL7F/pKwb5lj3GWg7GqW/9paE9utE6Np15D3R0+2yrOT9cn59bc
TPqcbjvYDgLswYMOB5uIrMwXfUDPzUBG4Xx9qMsrDyAdXIyvyHcSj6VepHYq1jVsqANqhRzdoi8I
gI/eLgNygxGdXR/za1n9sey+jTmJtHNvKItIiynjqIdAlZcpN7VouVJaFQFcE1hi+XH6Wl2xKhHk
YJItIkFbhHXBo0AXi45ugI8tP7z+cGLsP5/Nxq8OBJsKeuz3Gz5KKl8yfTa92IkS3PxsK6ERfDMQ
nqri/r2ggMT8a6DJlh8qrU8RWA4ezDF/GcyfoRwem7zadTRZ9eKchvcQDwYh4FGB+qd7VA0xPgxb
JgkEBymZkcoPng/Ptz8MSf0k6n5CqxUco96iIkGAojUng858RnNT/6vvkk0hS0uZs1uxcyxty3Vp
Yplb78j/r0/if/jC/3q5Pyh0pdGkg9VyTFOx7TrtoVToD70KIAucoo2F9SZCmP7aKgM0NiF7AciO
nfHNRsAmIgwRPdwy3Y6eRttzS83z+uNd/Maa+ncZSKaz8/s3HkvUnEEeUS5Rt2AbqO/U2kFB+eD6
MJfuKjKqfw8zCRZTJ0uVYmQbU8MXFRgCIj4bTXB62TdRuF854R8LV9jOESSQW01RRJkVslNKcWhQ
k+iSD0DBZza07/TbJFLvxirhosaHC4qGzmVi4y9shZiUo8zU2haq7m+W5OA8N6z72EOZbKv1I2V1
5EUMXCIea/h1zfDY9n+F5sFNc9iXHz1+gWpA4IcQWwdNAeeZO+E7mMU40Wg6SuGUomkQFLBHY0NF
di1b0tVbFA41NiKRoLM2KXV9bGCyalFD2c6rZay7MPLSZYflwc385vJxh2kWGgmWTWdn8k2aSGqV
GlmShwILULYZOA01Rs5O33b1iq6pj4YXXjPXF8IXivCPb6Nz4qkga5CenxyyNFQ63a653lsGYVIE
diVkH1qwYhtE5fCvd38VrXISnQCQR15oCQaKqHvVof5MZpM0gDB0ZYHTN714tfLBpew8mgksv3vV
KDcClKEhXauZCBN27f+ylLENlNnKCOBOu3JRU5VuITFtLJNgPGnGLgpkgR6RPNDzN47gS7VCXfk2
2mR/NgMnbi9GE8RbZPMrUp/anVuJv+jtgyLDxN3kvbuOh3fgSMRoZO4rS4L57KRnHeY5CoIIbXCm
lEgc5NJWYDQEnBMc4e1K3cUg6tvTTpYU4COvRAM4eCibWSlkZHF82bTv+BRRRuH5WFK3r22xYv5Y
UYYJX0z0/LUpGLhMcsVJI5/YVOTaaBfHnPqomEGyhX+mAlRiMcvZ68DScjxExZaJBsEhPlxf2ReP
OMByODrTK1Sm8HLHy/Siy13/oQ7eREPmCyzS77ocXvfi+lCXt+63sSYXZm7rZl+jmyyK3ODYC2qg
4ZlAhXoodXexa2/iHS4GYv8M+fVI34K+NBm9wrUYMtU/I/1AcVp3TpJ/YNXfeLlbI02WfOKkVPZj
cPp2ei7xA9qlZLiwzZwGrvP/CSBUYSAQqq/o9LXhB7wusf8pAlDouP4ot55kspzT0tYJf3hnwHXE
njLzyq1FfiUisOtDXaqy64pl2igLcST/0V6vR8PuikynzonQGuQx76C4d+1TcjCjuR/MTGNRYSYd
UCQ8Xh/50kuiH+TocCMtMslJhA1nIAAjW4OyLNDwQJHaxqfK17H0ge52faivvtJ0q8JWQScDGhDO
I6Ii+m0RDU7uo00CnB3ycQo7O90JHJ8I1+CodJSwPgGpQQU/Xx/3q0NwbdzJpVNVSaqXigxtH164
2gVQv09aeTATSgVadLKtdoU5MBK57iwed5aVQyMH0M9FQ6sZwT4fJy1r3A3e52AkS2Nolvw8ZWGT
LreH7qDxIR6eSovgSwoohk5cTjubE/BkmycuLQPj7QHkrjzmC4lmj9q6S6OjN03ZR9SeuqcAQ2jq
nSvpwXxKx80ACbS9i/Vdfp/QhiLOtWU4oyDfRCFY0HqKulp76s6wzm0NHvmueFdqG/o2NGNUrOwG
Px7EtJv+lbjRabMNcsinwj54uveQdeZT4VB0GvPX61OtfvVgp3NN3ZSCJCIodOEmm6ZJ8iaKa7gZ
ns+3dOlT2E72Q4+kFDm3ZpGwf+noz8ixwDIMA7r7VHR1ey1YOYA6QE/Z/iaFGJpFL5WlbXKx2aFB
KqN9r6Jm16AQ4OT9LAvLNWAfQStmR8oiX2o2MBq9Ck8S7SxB8vf40hSBIj1+MrtChl74iXfEaC6i
/NODi2rr+aZ2gf17x9JbKcYxKRDDdrIdDh6wg5+85k3BzIiSez6ih6I3XwgHYzDuCnSALZxsLJAV
tXkQsSxfXAJxkWkWtH3BQDbQ/zLRXzDMDyXKF1ZsLdsGNCVftsPYDcxmpAF1pYrGWjOBK4i9ILHm
HBPBGMNEHvRzSHpRkGhRXYtSqhFK+yLelywsQYEsKeRlLLAw4BDBjM9gtZPCqNi7CH6pWOuCyzrS
MeOnNcRWcWBpqX0lmKTJOwN1/tJINklYbQVIWDCeQxOSL5XEkPWlj9W7WE3ixM1Kfzn8Ksv7kTeJ
8p2ohVcw2zQBrqiQsAmlYiXeclCazyYuty4wCe5cAVklKTP1A9EK9ccW+8yqem0AxJb5j2xcu82n
r5zlRF//XSb19H7NCroLauzZUQMD4CueRbTAlECm54Sbktc+BWawyiNl0eKyRdd6zFdaNK5K9ZeT
n+mYgwsRwP1E3wlqr/JW40HlRAu9ARlDLCTBgScOsctDSLFTVhUoyuyFZhly5CVZcnYbb9WCYAhp
EicKms0EEehKOm18tMKNKxjt9audP5eI8suoNlSKBiziMT7luoUMLtqO8k6QCbCzWwB1QZMsOHdJ
t6zadJlFyR50PUE2PpEhYOCMkI4MwE+Mlcev5cEsGBfAcFlhHwJO3qcjIlcnKavOKTpvgrovUCd+
Lc+MUd96ao7vEjoK9YESeEj9dQEkTXSxPf9XwA7w4W80n4IcWITtkyC9EqeKHk4JCV7gWQIPN1Tk
ToM+fR2ZdNpGPsuZw6VvDzIiTSgFobY3GE+8feY1d47cLXAh68InSNQoN+AQNEvQjcj0t8Ak+UE6
gkKUBp28MZG/gS9hgjauKGjELFtu0zhp1nF5UGPpXeFQGGttbRn+rTDpUjj6/SiaXG2xpdVR73MU
MRSHjSQatyJCBkGsb4Fr10MH0bpBg/1G4HCplYsKFHJ+uPxwmU+BKk1UDYHlgbFvM+MxeEzlPeQV
P/mpZ0vBtYS7ASQ+gkNuNxkeYCSYFDswcJE214/jL2zYH6fxtwcR+f+3Gxe4uJRQdokeSPCMALGv
EK1eygoihJIBUOMHsMqU7JjL9bahjPxL61ow42hh86HEPumjZkPsgDiKwMY/ip+m1057dGyhLwFu
7+TUnLXjey6XAhM34peX/RjUO9wDVX+t6/NamSnGAas5+PTVYlTIw3/RcaFTJbofIrBDI/FzRJpS
3KjproyAX+UI8xYsNISko2w9opdopcVzaIw3JuhiE41oSxeBl04rbVJFtyLSfDkbECSBrYFXq78t
ENCL+pVInkawOKa3ouoCrCK2bomhXOqzgzCw8PhScGD7g95XU8dq+64JH7phuIeZTDJZYChhSciF
vhNYiOOJ5IVbzZLAqv0XAKdL4C5iPl2FAw2+EW+q3xdIlI5NPaqATPmkIuARkba07dRfKFmE+hdZ
uLKhu9D/j7cJR5tnNCt0d8ZXcTRdX60ibZkuVkgt1P4xUZdhUf/+LKTy2tga6OFQcCTHEMgyDCn6
VxEcogKk36h9Gcal2NegcYq2lUYPxZkcEJoX+0rRxFALOODsGTLo9aKizoz82J2F9o99h2ppdkyD
O3+vJDMPCddk5oxL4DiIhQYYREEEwP272gTH6Gzsg6cieoqSXTkItRfzESeS5ybaZMfmmO7dY5I8
VUiBvXO2+ifNXOCloSAPSm+USsc9lq9lOFcBAhFsarPhXO6Tx+KY46eEpv1zY846JJnnotBw573K
v6xjsKhm0b333qENFt4l6ISi73hMT87eQ2ltUcbngnjjJxadVKOgVMsH5z3FXtRf53tkpV8Q/qSW
gL9gEt3H8Y8U6OMpOI5P+GZ6MzebZZh2RXgtzJV1dfSDub3SZ9XCe5HmprxoO64T1DZWiXoKf1g/
rL31hNL5L+8pQl8dXVhl1kvrxrjTH5VnaD13SKBlkDtnnYCHr0AD6MS88/QpsReNdMQlzpiP6lNw
8p8wU6n1HcC38N7d63u0GPIXnIg5Ovi90c79UTh30jnaFacwQ3PzV/6CjWjwQc2uaTduOM/fe6CI
h2YfnxFQt2i1ni1OINSw5un7eEz2yY+qmTn+rH0s1aU3PGQv7vgu7armYFjL1AREPvNf5KcEmXdk
8qK1/jM9BvHMOIbPoYlg10zRN5KOsPgSV/lun5yM++LU7mVzWVVLBD/1R++pGzbI957xe21OIzrZ
uNMau+EXmtEKMFfWEN4X+2HvGNthD6RO9rakBZK2CQ42g+2EA+Gz/+j9X2jdrTg6lYOKzN3TKC+U
g3VQ4rn+5D6F63wbH9Ckrdb9HuRB8BwFd+MjUstzfd5Jy2yj/kXpCJGdgF77XfiSv3jb8Dkttt4C
eWVvIYEiixeqtjLuLcxDjMe2WxJO9KwoTFMS5T6wF0hb582j/Gt8dH+0w9yCdqC9jGjOxbP+OEgb
PLW5VJRDp/GtCnVJ9wpxVu0u2mkv9j47YUthjPM6W9u/xKfuZ+4v2sRH5UCzWQd5582b9j48R9kT
E6DXM+NRprm1l97yl1LGAuU5fyz2xVOB39pL/YECivcUYNTyYD57ylzaFfvhOdtjmpTssXKIsNd8
lO+1dmPpd8lT8iL/1R+iDHzNfPhl8Jiw5GYSil9PytE7IeFMP+2jeiyokS3aH9UhJQiaQWVTf4Xx
zlEWVvCEP0csLUqf2Uf/L0L2fRkrK34c1PM+X1X1vKwJKQFs0neeOdl8vEco2ZJINBftc+7N2yXG
00i1pnPip1mrLAJcHJVF5q1Rl63w6gKm+DNLEJCl+IsLE/406NzeST/1U48o5rJukJNfoYPUNkvT
f2woOHsLtbnLVJwb7tRXH/n3WfeuGDN/xyvjo5DP7XDpD2sDJ9+Fiuk2TqzlmrnFIcah9veq7Mio
MOR8kp+sLUK+jb/Unq3n8bl4t7BWV17EqZS/FRK9b4zwFqWHXy511nUd3HvN0tAeEwft+VnwZDWL
XhiNgfpI9RdZTc1VYvmH0Gx2seZvQpTBTcjEsbfm98mHRF07z45zlw9Lp1zXCJFjnHQiCSaL/oGH
DQDmAA3faNVKRxwOvWRBPDpKOJUvr981l6jYlDwsqNgKf8t/dD7sQOn7ChUYAKyFstMeNHU/1mif
RgvuYFFMTQ/JgIj6+Bp02OQsuILGcgH2ru5/XH+WS9cQPQhYz4AaHF2fxCCB5lZ+XBhf3RGiAL9Y
EBZJHZrEt3rNl4qU30ea3LBWl+pe2uhfUG7aPYxEpGNJe3QTrOBG1WUqXfvV1jMtdKBR8xXX62Sw
Ole6otYZjOkl0dyr2Hx4CELIuCHgSqpRk0habx5q+FM0Z18t12Tpq5grSZU/R7naSORqbe7uPf/g
+Lh3Y3IQ4D6MlqeV2PP6NTNRpTIwhIGTquzS5FAJaHaYr530tbKaXV1jeBmeveBQwocIc3lboJZV
cB+SjYZ0BjPV3TaZvKn1fqHKrx6uzMHWE2nLSCJIah57r272VuqvBD9GBZDEWePCsSy0U1wXj/yL
TA6xRP1OR7scVNiM4YysvjOlAkgqOTV+8xIS7qnSzR1rWKNCPicK3Vb6SeI1MuTBXRNPR7oVTQiu
jMZbq7PajVerY0/n20oekXeulv8b4AFKGX5gCCOAq5zUxJzWj706pbtbymc8gIfw7CJL2wNlK80D
1JqQBJq0cbjJcbwU5aET4gDkYXj23+9RXqa2XeB70Al8TLzbVaHj3Uzciy3EeMiGj9u42ktpIDG2
I6SeTCqdkwFrlNcbv9O+drrmvwFP36oEOvylkUYPPhW+W/mfmLxpJItsKt0I3HtBS0yKYJ4sWa5c
SWhpuK+l8/YlugdtynKSeS4JlZsYyg4ZkOfiNQyBG7elxtmktyRvLk71t8eYxLcVRBc/TpKv7Q7g
ExVAF+sxijccZ3przsBC3Ajh9UuTbetCu8FSSHy/jt1vCafuJ/lYlxoEPRJBC7OPoUJikOjHfwYr
nNsUF5DhQ44PFaa8P9XpQsHZzwe/YHmPkENtMnO5udMHE+7NTH2uKxRyOTByrXqM9BMiFKSILasH
CFcCx9zQyhU1KHJoFQ6WqGbUYCaogsxEZh/1ryBqbryjyJmnHxdSCEkTFqNwTCfrqZWLqow80hR6
5swqsAioQTchV/bFmRSkT8bCCc6aHJ+63mVO5/dIMDT1ioJp7FJdw8tKsZaAyZBqx/ci/KlpWCQk
MTqLzQ/Dg6mUPQJgBE3SN+ZCVDs0V7oL+UVppUIN7H+IKnQpp1uHyEPHejPS86fKxVHEfaIsAVXc
xfNEjYwXibiybF4dqV6K3wMFdKb31TzHFdJtQVSUWEKFWJ3JdoQ1u2fOC/eocqOoYbHoh2MJOUrU
zrJBCPO+UpqStHZv8qX2FYrPMqWxTn2snBTb2HiR5itKuBkeImEfbETZUgCtBNMh9bKdRn3MgFSv
9fZKxi2i1/cjQFKv+ytHVSmVMaP6cG1zdf1avvidv32AySYuLN+rsaSMRUfv711Lod+0DtdH+eIv
/rGcqMGgZgT+wnTEY3zbMZUzunkYlpHARrT7aJgXKBiBLn3oWOWiNyIlyZEavtAHMKh7djExefel
YlBLyNTRg7DXTf2oytThcOh9HzGEiW/pj1zsOdLZBFIBjoMdPpkNyR/S2tGK+IGJv4dd/Tc8/qMI
9zxbg5fx9Wm5FBOhzgexEHgj+jSTWcnC0EtiQTqjGAm5DRY+S/O/6R9fCom+SM1fnCG0nX6f/ihq
PT2tGQiiB8JOogZC9EXVxzQyBOpuNPQvranvHbDJiZx4+GDE1MgeOvng9dRBAUu3q+5/YE0AfPmn
0TaZPU+XIDL0vBRlR1FG0SnVC67qTXaQefGF4ErIQtWZMtokdvW1XqkHKWZZcAJbppBx7bVPsHLw
OrPIXMqtOqOJW1gkWujNmrsB+wKbarBAplNXbCnft6weD/lVbgCqcNpY3tMCpOsC49YCiktJqlYM
JAMe7PAxDjaibun3mKUm9ZIEDDEs0R7QgYTRfwE07YbnngEirhc115EUTkFWbVW/XXax8Uu0rQdl
m/YZiY01tzs6nbRWXXwhNAT6A7Wh+1fvTAYeqElCYR+rDyl7s0dr7lIn+h+WuYZEmwW5WQgx/L76
Yj/D6M8Yw4e0WggaL2pm1Lwi4gTaGNeHUtSL34qkRxcC6tgFTW4U7KB0I6pYFRBciLwEkYfPZTvj
o2rtCdIFP1giUoba7SJuhIMEjE+BdQdMHfbVDHS/ZnzCURMIm6TChVhfZcmngGa6dubcRQFujfpI
kxMnPvoX7oCGVb+iARbq0VxvBNZ8JpD3ogVLgQ/Svmqdc7pZQsJXNFwYWTQIhWopSWOFQ5YQWqsR
6xKChjaKJ4KHUgEHZukEyoeV1vNaWhAL1CgZU34WkrasdpaMF3FnydbWb8otbylw9dxGHQUpA8ca
75Rq4wLF3RRsdpHZy8a2V2r6CV4lDcIlvFbRjVO7dGPKyaJOdoJT7MV/KVigMIxDS6bhuHbUuQDf
w2EIOnyH+GwGHV8cJwWPkixGo9eNBoXQue11b9Fm2KbR8nKoowoTWiWmVFZHwNTzXQzbUqLiAtft
59CNZylFYSef9x14nfrgNsVdsjHmRee8+Gl9IwG9FCcSiiNrwvmn/lEEdwqk9RULyIUg9+D7nYmI
nJYzhVfwJDehMhfvEpRALJDENEhQA/191ctouiR6P4C0JdsFuQGdkFYi301KPoWgQZDfhlJd0jnT
vw86OXrtNG3wlIHUBl2GlVdI1Pc7jDCl2Rewo9uKPky8Qkh0FXLr2kOA6/dRQnn3xj68FNh9f5DJ
jZPjEuJjZofSa/oodK1MgyJyeMcKZesjNCQA7vT7bopaXZ52xKCB/JnoIxqTwDWLi66FyvN11Vkg
x+059T81JuPLBcaO21V0Ta+/7VcdZRreQJ/696Bi7X0Lb4YMNWp74FvjocxFLpSv6S7k2pukPYzo
2dWoGOXxXNOT+zZy8GXWMFlzOXKwkKTjgkYgHkm0eP3mwcdQu/SKe8HXKGlnCqSFUF1gz4UugtJn
hwugNvZYzXAHgZgUfFSBDKKTHlgHM6XnJRMQO3MBC8YUaa5qmHGmZwNGUe/+1QYUux8bidoi/VRZ
frs+FRdDGpEbGZB/TVjsv8+EiP80X1D2S/tUNwtC5VTfEdXQrb0+0H/40P+MNPnQRVcYfWyywojT
KPOgJUzDM4YKRQgQ9qu0gSpS3fjQF5tZzrfXm3xohdul7AIGtcBDSs7ub2EclrSQoEI7CcouGS9N
91H67JozIcL1t74xvcYkElEtKTdKwdil25v42iKt3lHEQZBX8OCuD/UfJhhDIhQYTNHp/f1Teqke
R0FM8YSMlaARYV06/mBnx0VlrKkn3kL8fW3NP3fRPwNOvigPMcqawtYVSny9+SkrP/VYvSMnIGSA
iYldd+dtlfBHTQ8JO6tdYePPZDirIH+VXe9etzHk47eqyIDkdT5P2mYeKUtx+KIlg85bG38KbC3Q
E8Ekh6bpghNw0WYfE0RHaJWU5krcsWocLUXbt+SKLZKRzlhyhEC5FA3KqnY2rRbOERQOm61QHRHq
eVqW4mbXwgzVdvTwwjxeg3EAODCmJvXkW7Tam99msg7VwvGRVaejO/pHh3oAD0q5z0zeZJMXU+lf
Ex827Y0lcTGNsP/9gaZ95LAYs6LL2NyMyspncwMwEsS5/0IR5mIc922sSRxHuiRbQQGlgJQlb6S5
PoRzzu+bxIyL7+QoqiKE0sHXTq7pyKhSjbQfW4mEdT3Qw1gJCh1XVKemUO7O13fV5eGIT6lHQjD6
+rDfbgoqSjptA+oqrA3Ob0MktjKSDNZBirqfHF3Xh7u8ULiayGo1i8x28npx7odxK8P3bpJVu/TL
HPkS4trszc0zGg60gPc4h10f9P+Rdp67jSPrur4iAszhr3KwZEvt0PYfwh3MnDOv/jzldYDVpgXp
7H1mgOlJ7SqSFb7whouH1D9jToIQ6so5qhUZhUE4NcUOGU2iDh6NXXR9oJtPN4ky7MizXIwXI1F9
p6ehow8kyDL+0vrw7tXmQWhw3BjyQhgJEZiyH1LrCqJA0yGtxCDSBWaJ6gZi/5yKnEtIGj6DWRMA
RqqNQBJdbvWUdhH3QYxejyhpuO2zDIC/jp7NyL6BArqwWajVoU3EtJjblHCAlwUIDweWtJzsxgGU
MGjIiqrgjfd94cN+GUZM45/Fa6p+58iKCZGreQdHwhunwClyzf9FTZc8m90IthAxFVP9OhCAFSkp
VO+zWQQrGYyGZbxBBGAdCXDO/wMj80IxW4heo3mNzpNBfvB1xLy1gzby4MVRoOrQxOUXEsKYUJGc
X6lOLlZlSHQmWgWb+kNLjZ1pIhCc38hfLxHyv8xjsrw6f7TDAqDtXV5KCzhiwOkARqNBmSg/S0+j
WIPFLMKn5JT1L2GbOZKzdcIStCR/xOXF81ZFHzwiv1lSOAvbxxvr/8JSIxzA2kAnvjZhzE1eVOG5
dLCIChoCWeGdBHKdSmxtfkBNpgYKlIVCBKjnlOiLfxB+H8DXBVD4+kwunKT/TmTaUExr/FUCpfgE
rrvRUsrXCVVYHFRortxUSrk8mIBOEdbqkIm+PnULMLdwTRg90XigWFeDq2BFxjBVSctvx7aX2II8
3H/HE/P5Z6cFRdpkPmZodw2U/oFXGKHFR+ouNJi5qATCTfC+xs5cde1j6+55/53xosnUeT7G0px7
4RlMt6k/ARUmPFXI0YUzjFb/tJV8Ng7VQja6WVv7QuU4R+bQDd70/AQUNaigJcEhT07YPC1TnypN
tUuzk1aNa4q78zHPgGHieoh6UhqszPJYqM2iysN1Z6Pz78M389ttmPoER+oKxwUgsuhLUSlI5x4e
rSiFPAixWPoJaXTsnEd8bXiDpoZPCcb2RvpAXQvUHPC5zlQoueH5CXJXFIypWfpgGGQeBtbSpgIn
UX5uj3dLCC1R9hBkIfQrRGc7e8tPcqDN20ZDoWKYNfJOcP5CAnXuIl6LiN3kbCnUdsVuSXfc+b2M
ZwLW62a+bdtlz76ixAekWsWSd8R828vPab1tsB5nLsI7oqggKuF3bnHW67Iw5umM56ZVF8Lfpfzb
5+9ugyBuUq5qvNKpMuhRt0i8Nz1+S7n3g2CYX98Wl3r+piI45ZgIyt8VXqIEw+/aQ+pcVPY4shzH
WxgOTnDJB1Y0hpHiQ5IWGwhdC+UImpryb0BH2XsWSaQCOc4a1GxxfVKXQnuTO5/dQxhCHXVyrOla
3UYWrClhGlIBrBLYXgFDxNuyj3YCHF631pYKnR02oJvg/YIc6Uz/hyH0qeAwpl69H83mTwRjGAMg
dD9gCESIAJtvTbIt3Y2P3C/xYQmFrEQTld/FB+8rAjr5IwLyLNQlAtB8QKQFAFxYB8FlQNHEf8OT
e1ZQv6X1pmBwLMShcXifl8F7RuHEzaJFke8lfKpM/r/hr6AedUVK6+JGbHjhesWUwKIXoAuc4jS0
COLGRX5A8hEUzBdENPRjBDOQjXKbgCTus0mu9WWsSWe8TCLdVxpYbEn+hwXaYbTJRccRbiZnifLm
zMueHO2V5FJWn64vBuVSFv1l8EkcEXF9yIkN5wihkxBHlBiu2qBaq8wJtoIYAMGNwkSW4qjUZRv+
NuiCn3L60YaLqqfDDBrdDjdldoh0enUZVIUoXZDilRzLAUYcBoawjWTOhQqPQPxH8I2L1J83/TJU
6sXg9LRUd2a/j8DFhGGOVy44hcpZUahgq844BQY5Xij2axGuY0ayoEY1d8m6sQEOe9piKP/Edr1J
mm0UJvOIgqqDAdeIFzlIViiH6Fm3Wktn9ixE8ivlHe3GcOOG72iTWAEJTUCNWD1RghebrhUSA9Fq
7J+wpzhQVUjoTsqdQdfkw4MY4MlvI/3HnuYk6p/8KIysG3aPQZc0UebQEuaiGo3KkaEj4OAfXNDz
FdevIAtCkhO0DcEtFWZjZa0uMQnSGbao0cHGIAtv1kRuoAsd/JuWIpfuTYDHCuaqBgHD9JIem9ww
yw7CIOUYMisiRgqgRAmcwDe1ZC9FJqRxhHAEwQBrJ3d0WtX/V0ULwT/s6wA0UYf531RgEBQE2sFf
NaHg8fVmDmtJsXzf8IWsoJl/iMQt+bDTt/hWF+2SZIaQLrSwZHEgzX1rwTuN1FkYV4uCdQIIl36R
wlfUUqGaLXnRndbaj8IOD7kXqmBGPstEVYMKiYxp+77Tt8K4jRaLjU8415s4MRF3KGxvpUCfEUX3
6xvbvPi1AZphCCSAEfLkUEnAiCRpydcOLOzbY3rgD1r7MXgupfYRDflFJR/tXFSSBLNHqCflQXUo
hOkHp3eZ98dI9H+1dSVjtwCV1XOLT3S27D+MgbTiIlYeI2cv9HpQxhNOfUKUXuBMTICFeioMnnBJ
FKY1cnS0fWijcABquDusPKEeJGQfq5hOM/sv2QE2N6iCu5m2bKXy1aNPL0ztVKVc4Da07iTk/6IM
YGC+ANPoyPvKdheDXu3LBluEUH/UBtSweDTT1ZbX3+XFa1wVqHUbEjZqNJMUyMgd1y8GCwcDuuL5
AgUyz9xaEb0aENGIMHFGGYGDGN0TzYRPZngo3Q0eoOFslTb3Da2k6zO6JE2EMLFtYZGMIKs+XY+B
FdimZw/otpvyHN4Mrpukm06HCtO7Z3dHmCh4QVgbatIw/UULSMth4u34aqWi7pqCkjSULQq1oqUU
gfmFr5LTihNCBKak79E51t1N2wY0S1nV6datD0n7gr4vRJKWGnhfu0sJJBm+S0pPwcSEaEYAZ/8l
322R2aw9HNzzNemo6HgJhwqKpZ863Zl1q/x8ca3/8zYmeVBn1GZjDBh3ILxByZ+nGsqEjeXMLKKN
UdfIyF7I0iDwJnikQy3y3buWor4UodoOY0giQLz+hS4egP+d0rQ4bGUhDQoVPxNaixyALBRR5rwJ
uLpEpzApf5hC6Z6j0JmU5pTcCa3W4NFFhowKm0W1Nt+V2Qu+KeztDvJfP1Y7ah9U6xLuISFUEHNL
NWr52aq4/tiXwqZ/pzPZKY08FGqs4SfAmhRISOHdKbwgAiq410e6+eQiqvonLWtLb0CNGx5xX6+b
Z6/6XSAN7pIEC6slmi4HbK6RrHfylyCPt4JUKM6mFASSH90IqS/Rr/gKfFEQeCY6E5MUESNho7Zc
QGhmIhAFgCCQiimAl9vh+KPx9IW0BNAZpAdIoYGP4kRyEsEGWow34B6XqnAm3jW0+2zaO1jJfH0r
WhREaiHzVv6jr8JW0P1hpxnpzJffhAXHQHye0g6+8TXEVTuNYcETUFKzkSSg8PR1XDmNgjCQHP9O
al8k7d3Q7/Dz0PR7OzuN+Cdl7wBprw95cdNbyDCQy2DpZ0++vxsMchE1XHDbZGhnLdwRLVoIoICu
3g/n62NdKgUx0n8Hm7zWtMrLKGnl5M4K3ztUhyVAaW2GUltZ3nMgmuqHQXBIPntvU20knAwqgsN6
VemY/CLeHqDa0Rs/NG64wXzNpXB1fYIXX4Z482T9gCCnJTNbcTPotqMviO4ensNiqZPEC59XQX4G
QnF9vE8xym/f+58BJy8kaCrVDCPVvxu1D0t1sUQAQya/kwJCC6XhNkrbkU62aigbdIjYECXeWFJi
7h1k6irrufFqPCOPI8KAlf7HsojlqaYl2t+gwmMq1yBt6nODuN4qfE7w7ZC0OxjxUvsMv12ALgbu
rL6xtrHy2jfvo44tV7EVmAajfS3KF6HRS6zWu08AamL1TQfpF+d3fREuQE66YEmYqus7M3+IlySS
4pLqtdc0TNZI663TqtokAEqT1F1wpYYMpsOScIPixtFx68NNwrQQTaYo6LnIbcDIS1WfSfJvtFCz
8hDJf65/s0vUQ/CjtIOByOu6OlUMGVrTd2uj9+8aRSQASOyvRLJFsRx4Lpx20SWzHojSBS7n+tiX
7gUgQPR1xJ8YNn49HgIZI96yZej/6NYDvqBmQ0oA7OD6QJ/bfrowCdQoWHMP0WuZvFA7N/RAySMW
psFVSNFoRBXc6VG4iIJzMbqrz1pddaqhEPNlAYFqwnTHfYsRtSNa1xDmBn5DGXUIN6YZC2L0zC3w
q63i42Cs/C5ffso8ZUuhk2CTseUIpun6zA+aFZTzjMxO4FXpO30qTYD+Icmywe1bQIuoa31SYT/b
ou8t1R6x+AJMn3DQKJDdFb9SOSsgAlb2ejS1lflp5nkkXSVTi93uXk5WCWoD6K8Q8KmqMQurvWiR
Ohq7yEGoARotxaR48FZabH3K4n/KReA6UNs7SjG8dWGUKUj78c1WtTh3v30ApD0wGwTp/w1h1lWQ
2tXR9z8VhOTGYoehYpU7M9eck6E5RjsbFGXhouRPqQlXp9tTEFHGtymYQIs02eEanEIsEYuoIkkP
/DsFAiSpO8cxKD3vLyQL3atFT4ioRGACRUB0ff1dWOhA64SBG0L3Qg3s60Lv8Ctr28x09lRwQKyS
6ugdxQE0tU//XwNNA8yK6SdVZDnkP3N6IlSLSgBrEWLVN3aULnbM5G3++0hT4pJe5b2tNbazj6Q7
rdjkKOy3MBVlSpouxbERRrnsGvepVK1476s4RX3MQEzLqajaBlBJ0+7BRPVWVcalqh5t76wB9nPh
6GP4qeXPMVWmoaVaHtmP7Yimd3JsYO/l6p3cpIuWldOpxTpF1EnvtEVnmHst1jEgOoy6SzKtuTiZ
ZU8aRfkiqw8OLLH/8ZsmjabxhXA2uIepAJfT+JYfUQ4TXWkQo2LXI3wKCFmJghtDXco0bc5nFbgz
yqfalMehKeAaKW+helQiz3gwRV/BP6s1hmh4sYwz5RHejF3KM5fml6asCxBJZvymVE+J9Wbc2suf
uLjJp2c6UHYcijm4dU0O0zJRe1hICCVm1Dzqrl9AJ9sY1YHeIwpzqIa7B6cRSkH2Rg0+MvL7wqHE
gWVAQyl4XJRhv6EFpOp/u+wwkibGtwzMLqUBX6Y4CTwlQ3MCyk0gY8x4lbvK3Ell1Pqfy/igIxke
JHhJVvO0PPtZt9I4JbnrhvYDPQ1kiwvzxq68dMfahgZ4QTSnxDv7uv8TBdOsMaFZRDVz1Om61bvQ
OnQ6mjJsF+SbbU4+hFTI1W8NLX709GPZpG+aqaGdiYjb16FjJDP9DFf3O8k+mMPBzZ7Rnx4r2j9z
ivbAnnukKKqfvr+y9Jzti8X8KbnFcb8Qz9hU/VjBMOrFQv46iT7RQ3q6FMpqX54H+glcCjWkWqdR
XK1vwpSUC5fNl+EmC1SLyy4mpuG295YNKL9+T6Odd45IGb5Nkf0xHtEoa+LuNibrklSebeP4oSFj
AGFgulexly/IwMh1R5iEodsSKdACNpZDcxepP0P3VBCLAxyU7yzr0BIm5D81Z2FpCE387ux1kN0H
7Y/RqyAQ2cuYEGAIWbnUqK8fXxeXJA4DuCugnC5KRl8/SZFb5uBTD7+zVXlGuA5aIK6ICsDC04Yz
DkRiDrozgNZqybxxHV5qLyCYi06ekBkjJxXr5Z8s3Qi1IAy1/LNwKjX4SexizMySY6bgL5kumUtE
vNT4zyF4/CCBl3tLcfTi85MPqzKqYwjlTW1dFU2v9bFLSInTI6GAmgDN33WGvDTgdprI/qQn2xKn
wU0TwktPjxE6apeKjPjYN+phZeRJ7vcer57YK/rk/bZ4A4J+k3fCO05+xg5G92dNLhAOHsH49W9/
IRoRb52ABDszGa/tr28/DRUFFZ+Y6pB6sh3o3gQLVZjPOCLlZHt9rO/HjyP0ENG/wZP9u0HhMHql
jKAxItIqRLkdxx0MQ7R6ro9y4Wt+HWayoKooysHFePbR6h8SZatZBxl5iehQvVLQKuONW6PStcqa
1fVxL6AAQI6jwKnYOGdQVZ+8yq6vy6qsB+sYl1u+ZhTu1GQbJEQwoPxC1Ud7aRlYe01aFcPSlTFU
AUM84o+7sZvtOPyO/uJmG3d3UOmr4UGKNna17SHyt8puxNE3eQ3dl4hTQdqYEXfrAtlIIwUNIFry
1x/lwqEpHgXpP+pVhv0NTArh1wX4b1lHHqIFW5PvR8SC0ISDiV9BarkjofFQOitWWPJeH3u6IMkH
SD5hnhga0nT6FIifJpGR9I1k75PuHVUI3d8Xwdka2I7/w+rQ50COoUPBBcanGmK1/nPu2H4WhMRJ
9j5L9mOzUxJUp8IjhZkiecpQm7j+WOII/ffqFaNZGt4dogLI9Ts5Yp1ey4aiGOx9m+TzVj6F9i2E
za0RJhedATih6RJGkPW96jxDIr7+BNPdO32CyfuKJIiRbYTkHWnwDKuzrnwL/HyjKDcrhRdHokII
qc9EJG56JlWdp8sjzuJ7L/yBcN9C3g3ZWpOStZwjnfbihChqRD6rb+/Nf6jJIYWL2dr+4vrzfsr6
f/tkgIc4HQXDcNpBQdQtxNO6svddqa2kgc2rBYs4JDmlPeKbq0IvlppXI7KXvqnJWXfGtRG9yG2B
QlW1dVQfrWV2tF4d6v7G2v2WcX1+DMgxGlUalXre5GMEZhu3iVPYezvYyKNKolTNLZyXLEoz2RHL
XkoOmD0kLTdmhjoKxNzsdyw/4A+LvoeLwWC2az0HYIuxc+NNFm/VqkR6C7dwXVqb4xNWRk6XoKjS
Ahx8Nvu5gT/3Ngi6sxMM59JslgTTEZ2tUHuF0na23XgVEtrEYf5sJuof3sZ9aHk3IpULh4MKeR00
MR4TSOJPjnYHxUDbzRtrn6KCrebH0Tj0DshYjijrxjVya6hJrKzqNZWDpLb2fO3SPCjVEbBAPOzk
6kZB/sJq//eZpqu9pTPVl2XFM0lPWS/jVYnBDGy1Wyj0b9EoawaWrMm5zqLheBVP/M+BV2jwqwc9
tfeGOu/jbIcYRARCzNdJnyGq4BJe2M8lyk4NiIthWA/FR959cACPDeJrz3b2bpEjBeqeqbmm86P1
/wTjn6Gub3zkbynu50Q5/sHrCvKXNfnKvYahIqoc9r4vNpaUPIClXQ15Dnoi4VOYoDbCDVmDH/4Q
y7NF5Hxmm5sY2XqMbKD4RdiZKysyqBsHgvr9DFfx4bIUjQMBP5DJBW/nWgljIGDTpUglmM1CjWjw
j3+N4ZfloXxTIcTY9OsRfWsTVZoxKlf/qxkQoRJhcEBOpdG8NuHIbD1bsJ3LJJnnVgDrHgjprHr1
3I3kLtVy66GTVfTP14f+ZhogPgpVK6j/SNTg/zFZPUGgd07c418wGtG2s91hYYNBGXwVvZwXs3K3
cmQuhC1d2BxrqLB0BmYeQky5EWSUH4NgDv9rv8yUByxqYvPh+vS+6fgyPWGMZQvVOE35Rlmv9aqz
fVKxfddTqK4PvV0sKGIjGzUn1OTW8O3u1IOmk25mD6KBOrknbPQQ+IOCpkgjvu4ry7CrJs9oXDB0
Pa7SZCVH69E5WV5BNeRFdQ8ktplR3N145AsXPuPaDsp0PDnpw9dxkcbMk9SKzL3k7FK1nlOwHzFp
HLB5Nfqzao8rIHPsVW5REc9gx8LtcGMOFw4vLiGmIGDQmBJOVkWfSNDiB8PY21wWtkL+oD3DbsmF
gBOWgRycqRoDMd2nZUBp4YSh7cxD5oNp6f35+mTEifztO+CVJ1Yphu5TbohkOm2v1baxx4o8R/2U
5r2ezDL9I103zdG/hfj5lrqx5ITFMIkbmiIAmSbfXfJTyTfjwNg7MmA1OdiHPpLGXvDT8t6MnLeP
+jmMXwdjrcLVZqUtL7UqAkTaPV1/8G9i0swENQ6yHp1Sh/nN8hjouKN1yILs+1qZ6YA1Q9deKkX2
Mw25HA2PlgQGU6u0HXFt+BCxgmpIe8N913p/lXkCYoq2N1cpAsAq+HncSZ2Fo1IJw+YBreJF6Q5H
mfJQlc8JOMji5k7RycD6gOcZzrbu1nkGyj0CsFrOdefcVOGjNGhb3zHXIoXpDUSNvMXgJYgLFksA
d6iVzCpIWPfiG0mp/qNstWUObjfIQKNY6rAqOUSKBlRCBwoqz+4K573q2pWrLEzNn4E2RXs4XniV
tFLVdxZTJ3kntIlmAY/nVe2iDdFAo3ZSvqH76WsW6kf1KXEer7/7S+ciL57XrlNV0/kOX3eh2Zat
J3WdLuIEqUZ7JbUQDQTaPuaLARVF0npqKWFTAVncBA1yiG05CzNsapVfMF+wagaHs09uyS2IzT/Z
DI5jUk+QBQhenx4OFcqyqaq0+h78O0WXVR+XaxmZjutP/5m2fB0GJS3hfCZkZ6CziOrbPzHFmISm
nrmtts+GJczpJAZ7BcLTcIVoOwp/VDSb6MFJlAWkWa1VQUcOB7+qDwoWJibSwuY6Vd5LG+K5dSwo
3uMYeJYRt2s1aSnjp2HE7QYZIq9/HhJzKUOeq3sN4PMRFd2dntyszn4qDnx7Ip02pC7bqB9Mr9i2
ylszlRJNBB9uCE5TTtFQlzZGVB6AjCiqj/InVcu8Xdaht8oN+1H1G7pGKIu7Bt6jCnwtBbhquLAr
kxZzof3R86etNlQzkr7HkU9u6y4YBP+PNAQHHaBYaOTbDLdyz8tw28NUKp33mgcxNV4jBvGk47mV
USJIpbukaRaGxnazSrzjdqUaLMRonh+uQ72Zqxnad4Uydyt9H0S/C5uyEtZcoQAoB1t/+BXG3Qzn
N2K67rk1nrqgf67CDzFIJJfHXC1WtV8sApqTsduu88hZ19mH7zy0YzgX7u1dh26f/TagMKDSR0Se
YgfZAmvxem103nqwMbjjAYfIXOobvTdnCqLvjgfDQcXN2Lde0b3aySYyut0uKLONq/jrMLuz7fyX
bB0z31+kTrHw42yfjuHCsIpF5JzauhXC2b4dnvxolnTy74BWj68qMplNt7MMaYP8YtE7DwEkLvGv
qrY+Gkowk/EvjZt8icLEwbfCZS7NUmuY9wid4d/+wAd7CE00D3osyXw4oPFPI7SBGyTzzMhXTivx
O9DyaNyNDo74xt4Re2O60gwkB2g2il06LXx2eVw0vWSre+S4rKbe9kqKFCIEjnEX/a3Hs+P/ktNf
9fhDjx/qrpg1ya+Erlrl/EaeaJGW8CHCdNY6P5Ag9hCE1x9tY5MkhzhbUSpMw4de2w8eP31ZJSuU
C69P/1vnB80d2UBPmnKNDIB02vnp0yBuAxeDm8o+Zvk8dU6oaJv905B7ROjQ5UlLnSjnPP5r0Rdz
SOTb5wJTWS8FiUGDKnBGTKN3AFt99Y9U27MbE/x+BH6doIhd/jmbmljK6KDp6r4xXvy4XLLQ5TS/
U21wmMiWmnhd4i1RJO+pKXNDnZCH9VJnltryfUv0yJxD7SFxXzrIOSgBtO2Mu8/BZt2x4hvn6LeC
239eJpgLSHQEktYktTCcvHQKALl7dkGrn6mDJy2q5WWzDg0N98p55h9r7ZT7gC6B3xfmjWz3QrFD
vKz/TkAEuf+8LHxH/V6VmEDVWigZPFn9Khq3sjbgQRUtUb7hdI/GBrO3l3aMFilEHl8ZVlLze2z0
hddC0vbuKmwobnzE72k48xJet9yt+MNPS/O27zpSJw3q3ilPvfFkIuySOjFb9r5pn5B2Q+m05e4o
5zXiXM3w6GfxwTX0cEZIoC006bUYd2DA78o2X1m7oPAX8qCsQhR1QkU0nsNDS7x8fdIkgxe2NnIK
Dk0fBNm+wc4BQruWWUjMWkKCPsSuowznUREi9OLO/QHl4TS8MyzUT3Uk0aic4NNlk4s7obOUER93
82PrjkuN0zY10Wd0f3QNp7sR7EvqT5Hn0gKvH/Si2sc9fcMW688CjBmS7WuC9DlM7A03xF0UBYeu
L+59jsEBMrFJ26/sZrIqAQioZjHSE3ZWPpQ1PzuSZ51dnkPlbKgZpHxrBkJipis/SiO499R5CTjD
lc+44MzaATapvMpzde8T1uNNeu8CAbe9oyyddDpsSqUsbd9fju2rV7Q8dIR4uzUbaoo2Ujgby24l
O29txApPEbN9bPo/nfFudMtaRlPTluamGW31Ag/VoUS8mGNx7OcOYlvh30T5nZQKgmQoUvvRXDYf
Xf5bG6qLYoh2idVubd27sQi/gTfF7jRJKOi5w3GnIP51c2Su55Uldpx71ddRBP01RnwEW4VsdFRD
QwQ+fWTPUHBssNO1g/S90qU5tA+SacDRzY2D7T/GTdObg+YxtDE6R6DOJ5mH0ksJ6HdOtsyt7vpA
XfmEUnY5cn3cG444psTFJ46Stli0DQrdGdgf8EVOWiE+NSyjAXOGqp5RzKobLBfyRiFXg7bn3ZvP
JZVD+Mkg/AHp5+7Mr4lmZ/CGZm2K8w80ukrBHVl9JOGMEEWa9T+xCV4VMPFi663RTqHezY0cdeza
IN0GupHjbBcaD4imzP3Yx35kZxgHohoRJyPY93swsrVT7JD5W5UOOOj4iDoqTJtGm6FP0s+aCkqM
A0iLJHNszpLXUUGIaN179gZgyrYqqoXhJ+tu7GZqUM+qyllLUiYcbpcSPmhy9jMP5JlqPvt9Mzf7
l6LZIpXcJM+R9SMI6/tgfMxafaUa5VIrJbho/mzg9zcxcRqZBVI4hu/OyvLOqhD1Gj19PSYq/1lD
mhXjLueJ0vhCukma/TSxvfahJ+G1pYRZ3wDm3Ge6vMh5lXmab/oOPaIwXpg7C99gDBxnHg0aOenm
4PcWmN6vjdA7yPJcT7Gr/VtE+VZ8hXLsV8F4wnzQ0TEckUcSIkgoqjKrpbsyegmzBx0wqPUka0s7
vmvUZwlkWX7fohGr/S0TVIHuKqrdjROta/toDNY5jXad99BkQOfidi3bKMmH4HC6s8TrGFoFYcxk
Ppr4vcgMhNmHHq5qibxR3+Zhf6NxxF68dOoi1GABrtJsmPVftymLMDNVOdT2WjhQgmARVtq8Qq2z
in8UxVp6jEZv4RTKrLGbmdyTiuUb33pIwld/PMIIkoNibuCtgJstNcBdW1G4avxlYeUzK1jWVXgc
RlDSHs4/W9VoEOlCR7TGedGDppsBAezmngnhLbZY1R86AqKGb81d9T5DScCE4uHFpNqyslAT5RTn
3iEqoaNyV0Xc9Qjfzs0O6Fn1mhII9nW/slDskM51ypS2nYoOdSUZc7gbzKaDtGCgdlb+SUIJjdEf
tSUk5V7KpJgnnbFI699Ntze15xzOcIApdXCWrJdIR2AVZGxPwdI96uWubkFjL6S3ODu2ElkqDu0o
ds5Cbtk+fKm5c/LuOR6eR3kR9r/LzMb6+8XOYNofGjfbOCYpevXXyF8N4xzZxkoXArpyAYs3XPSR
uk0sT3iKbGXb2zoy2ZHx4bVvvhUvogqerRAlsFYxkuqt+hDREQvUcOGUVKDbQy8V25LrMHWjtWS6
uKfiKMS17ckvGVvTK72lYWC76J+q4d7zDvd1dA5QV/YNREStlzaW8clN5pXbLGXaF2NgzFMdV4sE
j2BzLdHfTssWZfmnfgiF3Dy0lFaaS01ACxw4p/xz5Bl0JOdNOdzZmrQr+9/2YC5DvTq6eXfveD19
h34DbuDO8g/xOR/fXe0ZedM0z9h657Z7z9X7ym9mlvIY9PuqWCT+Vm7jOfYjqSIvTKZfozaWQ3/K
XlPOOXVcZNE5r+uFgcS7R6s1IuCPYuklzf9o2RZjsDo7uDVqzuRMQbyA1FRJmyhe6Wi5d49avJE8
aGMEGXW8Kb1tn90FbocYXIrywF4Ztp2zDapFl7/qvkOddDEm7tIonoZ6GenFvMwCDrmHEe8A9Q7C
KVfaKQsbboNwPZYc7yoVrXImYzgQdosABndZcIGMc6mNEZZGvg8o049wgKQVyfO24F0O70r1q5N9
elHBIZXGYzlyxY8vPj43v8vkR1Vv/O7JhI4pHeUCySDrHFWvUvbH9/8WzltJM7z2pTk9/Rmw7yEH
Ih5vhnztOnu/PY/VrzLceK2/sMkMc4FfQKm3MZEuG1ZBeW/iiQbuS2sh/aAAufTtBylg0WibsDig
0Ko6vyhNoCU7D1qqT0+9+mjZiNf8SNPfXnyoxg1sAQNXo7zaehGsDcTnkSu4s7kAgj9Vqsxk7oa6
3dwIIL+XMgk4/jnJJqmL52SuaY0d8RUFuoQqCpKW84YMKsiNk0N9Ds53oqGE6GDq1lYrzTp5lsCy
gS+Iq9+jqJ0APIgL3DH0W9HthbxKk0VDlNKnTid7Eg1ppTqYOeh+UfFCbLiS1KXevvZ9T+mhnykj
qpcAHjTCAX1IV7HjL1rMrmr3XCOadv1FfT/xP4tuQkhbYFimEkf+UBVmIMlIFNrrkF5nirtofSyI
ZACrJ+P5+mjfv4oYzVCAp6FkCU7+6/0iJ36J0Vaj7EtdxHytuF/NnahkOlGz6od1GRm3Qk+R+H2N
ABgThIKsoWMBalDM6Z+8LCEmDfK6VPZWf6SUh7aKTkUi835XEvAo78ioKsXO6w+qXBzVVh0g8mQv
2lTq1itM+hldpohPDEY5kPO5GR61ZJMK+QWSfRqUntXMrw976f0CCqSp4diwpKbFRNsgAJQKWxYF
fJiCqW9sNIMeNFoAtjcshu457KxbL1is1ukLhunAgzqiFGNPXrDbpXETuIUiuiiiVhqeg/ZN7k+V
esxtao88MNk2rZ0qehnkpUu5+vpTf99OuCwAhjSwGKLkaE5aKLYZjtC8K2VP+YTlRLvIuNmq+J5F
fx1jUqQOKnlIq6xW9pXELqFAnvSIhWCaEx477DOcs6GAuvNnrnPQsZJT6BMInipeDHRvgvzH9Se+
UO1gOrROLBmWOQHPZCPpbqUFA7JMYnmRRGAuPhPNstjDZeSlo4fBEivKdRc5syAfN22wvzGB7/k5
4vvAYIE4cZDBDfu6q3KvG3qZ43u/h+sQ9c1Mc9+lYkebQsrKBb3L58Y+XR/zwifAdYISDsEpCtLT
ap9bezADK1jJSFmAXKCzbrdz3Gpv9vkvvV0LthsMF9GmplP89eF68Gmt1bGidQdRkzspexS+41AK
rSUP6I/bembJ3kJPD+Ti1x/yQuseQCtkU5RDMD6mG/t1bAwcE1eSa+xu3F1Znzrss9t0oAlMwRUo
flegYqM+Ap4pKTNFeGnbFl1i3C0p0Jx6ZNo7gsHrc7pwR3yZ0uS6MkugbrXKWUbPHHUqMGXpeJb9
98Q5yfnL9bG+KadoKs8PCxAaOCfnN5Kj7aaZbjYsrKI+q158yuRhIxJzOVFJFSvwnMHCSH8r6qvk
1Sd72PXSrvelH7YcrhXN2IwZziEy7uexFv4sdQynOuvY6OPB7cPXmFI4UO3RiHFdHYU4mXtXEhQ4
ArKjKnNjSCnOUwVopLWaBLso9fc0oAM6dalhnqOYnz2Y53oof/CaUd6OtkqhbARMh1+hvKGIWCXH
Nm3wAeWQt9tlOICs4TZNz2bRrHy3p6h/41a90LpHZVSlbQsXC8iXPKl9WnkfSKMTKvs0uU+NM7xg
9G4VDn6v0HeSubKxqjL9tU5t//rXuoCIYWSD5i1gDiCbn0jSfy9XKZACv/OVvRbIy8i3Xxt1WAvh
Dh8NBl2HMOqTRsh4BqHAk51t9XftjUvfsAkvwJw49w3OLnWf3MW1tenD4T4xn+ITQlHUTOpFHN2S
s7u0lNlUKANiz4fZw2Qp1zVxSdBo8l5GniQ7phgT/x/Szms5biVb00+ECHhzC1OWVXRiUeINQpRI
eO/x9OdLnovZKjHEmJnujtZWN6VCAcjMtf71G8zsRg+GZLlu/31zPtuvoIOrFDs2t+j63sx2l9WN
yWexR1PsDMmRPJShDZav+LqfDBJ4Cv/5pKs9IySHdwjFt5roInT1FNpeS1q8BGBg6R0D33ubCrhn
bCrNzNCyb7EPtiYXuGUk8a4Ea5xAROLitwE8n1005/LvO/H5XcegGGReGOZdwQr0+3HEMEM+WjZT
FRdmFAgJyEu9br8urj85mZALUPsI/i0CNfFY/vNKltGS2I01ycfonPM9J19tsfdh1JfW7011X+DE
8sVh+Ffag9izoHA4FjmH6KTNq7cqTFXcP5xVPurF3SQfJJb9WtheRxs3SATuwmNAfLUPxwlw6Ve5
zv6A49hY3yYpNgK+Nmyw03mVzOwpmcYHUXxzocaanaEH7v/9KD4rTElepugV5okmrtF/3p46yeJK
G9jMG3q9aLA3yAUgmVDEKE7qDVrlDyZ+T/VXCq9PNykqfw2VF8MuZsN/fnAF3CEroS4fC1EBG/TK
5okxqvKeA61WZB1CQOzsjf0FOfBjmV2Vp7x2CosQSSw9wNXLl5X8a6kwYbe0S5kZM9/xxOx2loN+
Ur0EBXfVSUGokG64qAyRv+C8IQvii/3rAq7uuM621q/dMh0rGjqF7EDGfXpzgTHSRL3Xw0GbsDex
3ho9Oc6J42MyEgPBZpB0QZfX+mc8vgy1c4AGyyhn4yCZ/lkPL3OyHGND3UA1tavCNY0lGPvdgkEe
z7EA4YjLJ2GjkzjjDvNamL8Oo0Pqcm563Fxyg9mE85QjQwYlITBLXMIkT/4ExcuC9TIdcL6564af
XQMaQShdD7ExnWc/q8iUn85FcIoXLKTWxRM8hJH+WpBlBFBuxgyTw9GVx/SH2Hh0QpBTD1N9Tsr0
UH2ruRHrZB+Fmhe//lvcH9N+J2vsjfFDwVR85pC2OK2AZ3fsZ/hjcWiOceiHyXMlG94YTwGefOQs
j5smVT1bwuvbsFxpeTPk/jHKL5KNg015ZqtZ2eZosh3+OqM8dZHk9TR+qRTB0XlLJo3XYAsCsK3t
NyLPPHU+CfWhBg4GkA5zt1BfYNJCAWDMTV6CyRheBB8TkKfPYWCtdwt0gyD2maVAqRyzb1B7vTB+
jxoG/cYQ1IQopONjJn9zsgZgnVyx8SXjI8TPtfbgs/Rk625o072dfh91Yzuk3+iRCKq5rQkyN3i4
mjYFqOnaAvwavxuloXGN/ITknkGDCgb4hj4PS3UASMQ3qKtlAhm0QT2K9IKskXdGCa6NFHlSXq3s
jfao0rF6zrZyIyMshfrAMgAndE9wjjAy0fdx9kov18NeSsh86IFqFdR/UJ+X+6iUOT4uDnEKvFBS
Z+C6+Yh1UM1+BTktrAPVPCHWGKuffXbHZGySoLsbl0ze2wXOjvVGJcOTxKjQ2GgqYW6Ol1yq/gGK
elOEm7jUMbf07VYLKiRl0dlOJ4TmscDkPUPOGQtdYiZ69VGlalPC3nUsbFgwfbB/dtV92NSPekHB
0zlubq4HDt/ViV2Ie/wTtks3tbx4uYYDTxMGWdnvYJi7g/YTSwW6VNHZZbnt48WjRAw6hR2cxibB
7ec1irrFFXxIC8ACb+h9zO8hqG3TsD5Ab/QFWa3vn3DnqRhyJ/Z2yF/H4r41cyJHAF3vQv15dL6x
0OT+RrJ2ZWV4GnQJYbZa6s0D4QU3zrruOwtZe/1uomVf2hgPB+DddxsnIHUd722S42LghLArj538
Fpk9OOybNkaBCKLLz6TEeEyjglJutiNQN9pW4ViTd0CjrLuPa1cNr0UN3CfOPopKX7wxnfqc1WwC
a0IS7sualBsWZsmIrqvw70m4MOtF/Bwi01K1jkOhb6aWXHe5IycTOX8kojrEHOzFisuNuBNMxKD0
Uv6GZ2MCi5/PNRSFigrEYpZiPydoWGueG04UQYocN8H3vC7sCy0dMSW3rTV7HWZDCQsudSi4U+nH
lEVMeV/aqdgY4XhXUh+O5o8KqDTFiy7peB3txS8UBjlZHsxwP3r8SgBzoW5q7Kn/Pkv/ciwT574w
QBBaVOtvMrGpt6vTSoly7Bn49LhxES+dZga+nolrKLEb1au3sAVHNZmF0cEZD1LxYjJ7TqI3tXuJ
ut9mfJciKHBMiuEo8lITr9OCl6jV/UVKd5OEGe60fHHdn0xjeeKcwaRjE1CJSujPo9jM50kZeuqV
EvpLM+CVKUJBOuNmuOht+xI37b0yiZkOzrJDvaHV36zheOoLPMKoG7uvAnPECXh9QiKbNFD009dT
Kv95PV1rTKGpU7KNYbslDddoLqGx19L/B/a3xoOCpfFh1yZ/WND8pzaEzecoTVcCIWj1bS1jFzHb
XlPliF/uOaUau93NekFGrr7vIMuRfeD9+5X5tArCSxiaCnJNugL1z6+qdlGUjb380RSYzJApFYGs
HOyxlHuJSM30nRVjfMWn+KwE+e+nXjUIjQHwWqcK37t6k/NA0fAUhZNSMBV9V8pfX3zHzx7nfz/t
qhxe5VpNpJRyPxkexHYTAg/NYeYP2XOMTnsIoikGOBvJZ4JJpz3gcg1WJhjW1VcZC5/fb5TaDnJC
/m1cXUu8xjh2SB3dAJyMtYJBFzDCLU2ouHNAP9bO7M3nOdr9+x581vvZ//nYq6KzU1T8RidQHLAq
UBN0/HxtAjjzLPj/+6Cr4jJVo1VOLT5o1QKZPhOzzAGh8+nLxM3PvpEjyF6oSsj5/NBT/Wfp4KNg
qlVYyELsN0oHHiTqEVGSfvnIPgGxkbiqbAdU69DjrnanQppjJx34JKj4TogYYSW+ZeTMvowWlSqk
eFwb1ORe184smi75OTQytVwNsYJaQJddmvkx+6KN+GwFARowQUBRCdPw6oFqi6mno8m65aLE16e2
ToWuUm4PX1PJxEt5vR86/GUahaWBr/HVcg2dUabkGuVjr7eBkKDJXbIxqnlDMT2UD0X62sXZcYkH
X+gxRL8o/A6+7Fw+vQxUMqDqGhqia5A5S0cDZcIs0y58b/tkK2eMVTXFX6X5w0U6bGDkjsYIIYby
G8ChIIhUT5Ydo35JsFMiBi1ijRfO5Fl1gkiq+5auUFJIrRF7QDGV3pRetPQRW8exmL7nxIkJHRwE
qr0QSWp198V6+URzALGBtwDnCGZe3OQ/N2BHKaNRxVdAYBHyTMpKf6/N7732k3XDu6Slz2KlNhcA
dBgD+CS3/r9X7MeWc/V0ea6oIkHQQc7lqyUbS3RZQ9mrx0km9RLaUycKX3KFJwbyzvyol7+sodgI
alRjeU3aeoua+2KGuaSCbVlj9gdZEKK4g7Cgg60Ww2owNIkSAshPuWSRc1od1SuhHcESx/sKxPS0
lnVANoaPEMU14eBodCFTuVU7ydMpsWpF29SSfJfWd/L4XFNGCVSzYKOcGtWV8tRfOPcr/deUTIFl
YxJKF2Z89XQ+WWbcGyxgAIuY2l0j72q2qnKF+lEIV7v+Qaih2upeZZoyLCfExRpXy2G5KjgV34Rw
2Sns+nRxbRoPWdsly/+9REgsQgvDQVxpeGOuSpNsWUpHyyNNXNBC/WMuW2XXlQ/a8LMdQndSaFIt
y5PmexkTZsEGi5ftv1+YTwQSf17DVc1g63naGhWsHCMr6eoIvJMmv04Z98CVyBEJxK2FkSuus0sW
dLjeV5TNXVS6igQh/dialm+0J8mkUbV7t7e+0vn+5QdGHeyogKrg62A7jGj+XFONPDv4ncP4bzfy
oTpbE4mBvKyntfBm6ZSc8a+fsj0mqPhP2AfpNo2CxiZOyrW3mgibxb3zp1nfjT2SWDdCCUtymWsf
yt9YmgxU/Pta32Sn+JlEs9G1DjZZfkF0p0k3ysGahCEBb2iDggDna9VnQFM8zqtn40kfjMwiPcPY
QGPiLVkPcM7s5UjabPZDl05ht4uBgSBRS55auj3ucKzDlkScp+GYY4MOxUTyQM+tr1C4jy38r03A
dDCWxfHY4r//vGXxErZajRLuaCG2XNG3FOXeSB6dAv7o7DbT71S5W/vFa9tk2xWdq6jPpf62xPu4
dM5THdPh75ToGMOLihnygXPYKH6qZgwWe3AnN5Z2lfG9n5/l9XVZL7Kjkad7Z8Mjtdtjm9vukkyu
UWDyvsqXyjkjiqR/onPhw1EpwPdajUseogP9kad45v/M04dpOkXrfdacZ3IP6sugw908423uTv1N
Rvy17rfJU5+UvJ+4Gq9vynxM05c+E7bnzZJ71nKMwtRrzpJ+MfTehZKAaW2yaVt1E+06WO9xdZIT
PG9Hhlz5t2nJ3SaEn4hgHCnSQvLCW1zcO4sRoP1gCnuoqRlnZp+qUmEbFT/ie4COBKP8wbkVuZGw
VNoST+OHVmLiM2aBMrMAuHs1rFvbHcPHMsShe2MNWdDXumfP80au80M2aMTETzinpYRgTfjhZ6dE
VXH13i3Fc6vtBGVhNcGWZRQCBUQRBwLmMHRQl9agnPs7RynoWqF1S/sUnIPUTJzniMDu24MO6bFp
fii1vZGB3nKoaxUohjmlQSHPWyv7ZRU/v9hCxAr863WjRnMstEyiiPnzdevbztCGxFGPYYOODg5R
7NcWh7OtYKP+OMEwmWApxWUD/07zaul7kcuMsPitvcGY0+u7AkIqu/Dwu1tS7LC+8l74bOOHE0MO
gHAtwP77zwsc607Ti9FSj6X5inc6hx1t0ciNxYXhy6L5kwqTe6ExkmE8gKns1Yfp2NaNkCjU4xzq
6ALulepliciixdsWpA+EQ1e+wgrI1PnkEWgKaQcY9LDsr2VRlTM2sDZCjjZD3pMMm6IGpwfCvZRB
8i8HsCSEQkDREw66lxiF1yy135ckr/XIffnfq8q4b6X2gc6tyuNt2+1htYcgWEYj3Tq57dnFdO4y
mUzXWD0sMTYC7J+OXu6HNtkJZMuspq3lmIcVkLNr4xe7mO9Ip4A1B33ACoMqTO8pc09NYQW5vmtT
ol65RE39CZdjVo0gnn1eWz8C72WmQdFmUSMkxcbOu2dpjbdh02y65keLYDFN8t1Un2K5ZyKFpjI+
FhFgRljs5Inkk2l1i+8ZiQ8M6fxhhW+ps3305i6Ov61a5M9s6YK6RsbdxikfR3id4kRrcV4YnHyz
IF4EK66Ldqun57a1912OzWNHHJSGtV0+/B77Uw561VakD6xjYFA6fVx2xSxdOVltcUeRJ8/AVPb9
pL0D9M4N5hTPzvBbjCcroCp+QCBrWXfqAL7aKoQHuR/NCoEBvlLwysylvRGl1CC/aQuynBRnF0mD
4aZ8S7M3MrF+l03uG8lrapTbZjIA2c4CmHY4r4WRpNqcrCVA1DuF660mw7ge9tEIIoE8n8qDzhGX
nel9TYXT1lcr7pMuHZNQ6BTMjDm5r0loi4hK00NOoImnHxXB2PZBrRKlWWlfFDDKh1byevuhbWSg
rzPZ16+7J8eoK0QJJrwvaVOPGrb0t1hv7NQi/gaPdMRgcPISfBEEUuBoF7UutgmarTGKN6Dz1kDK
vbotoez5NrRPrXZ81eK8JlUncxKMDQ88xBSdHgSgbP2hOS95a2xpGOWqg+hJSBqFdAT+J/jxS4ym
NIYRXDwB+SRF/ihkxujmOn5AaiUP3B/j2iVYZem2Q3NLr7eQ/ZM1re8MIh5LzFEqQCPBNdJuZlX1
BcUzw4wN+wfUMmhmhABR1vvgJ5gkATOlS1j0NlU43srlUZCDJ0WhrC8DPa93I/lBnY2RGUoPxKJb
OqNoki/mKPni7+gjfWdEmc+8IIBoZKFSlEhIwmvAl8s2iNirhOYuWl4nHd/4qglE8cy2UguLD/Vn
zIruohin1vT3F8fKZ3saxbpNicymDfPgz117aqWxUQ1YlutwmMrMRU4oNDh0rCWVe84hWddI6yZz
N2TTrTA1EGtwSIaj+HVMYM7HpyDtfle/C+uWAjrBBaJoxy/aik947R/IhUUNT3n6F6kE+DZc0rCB
DZotSKEZw8FeUV/6Pmjkl6JB8D4+2849B43pYIliekJrKvRQndwx72K6JunE7DEooABdaztQLarD
Pg3MormIeemCfEta7rV1/AJ3+GxeCxgC8UmWMR2BlPTnLdZgnEdWO/7v2jCcJ7h17CIhtxjTDGDb
MbwIkee/H6z+2eZA1KyMKhG3pb8sBhupzEtHpeVAorWDe+71w7wjZ9jXGYuU0RTMk4Mq6UWjgy8T
qj1e72z6lRmAbERz8yqEFRTEgFFmva+L9zR8jCklCkOCAgPrem03OgK5ksfdys5ugLE26tpeVR7v
yJhwa/mQOvN+aX21mmi0/CEVE5dj/aZKFvHhv5USYuHwRVX+2Rzf+e+3vgJ5Ul3KlslMNBoEZGPp
fBTeoBpcZuUO83l3oStvWp1xjeVb0JptdJAlQUIle5FW4iNSKRDae0+sSLXcrQWmezggZwV+q0wM
6eK/QJP1T1imH14NNKbQf/7S9nW2MRtRD5SAXaTbUNdOMWIKyuaKcZCc2oEES9yuSyRXEWgHlz7o
AciGmIVQ5tQxMy9h5n6XTz9hxIKCCz40kAxbolFEbp4st5mxvBRd73Vk3cHR5yxP5TKIC9TZw+82
/eXE7/P8bbULQgFGlyL3q9Pjs00GQit4AFsNRg1XeElq5Ui5+1IVMtnIgcVaWE96zfwUhv/AlEXU
bAO2NRnAUb+crHkkKv5URl+RnT6DjoCM8BtlhAA4d+2Gr+IkPUeMFo7Cii7v8ptxYQ5pC5MOTCqK
e25aJUP0US8qo2zoJolwEPkq9eIzts8fl3G1I9SrY0ZRxGXktPz5aCB12IxCEIkpvqIwqD1BjRyV
3Bsm2rzu5W2AN2gArePAJPYt8rWMatk25m2vT+xk9//eOz6D3AW9itaH2Siay6tew1prs1KBpY6m
TZoUZr7MAyEjx5FOfLPpQyRzyZJ0EiNotPILtgUOep+U2f/99CvsNJpLm3XCfonq8W6sZ2g/OEH2
Xu47qN6ZnLfGmzxDkyydY9OamyVHsuRkx0klB1nTCR5MPGvTos9bRXKe6Wea7A2iEZGNwOIVC+f+
hwmkJneE85KEF2W7uDvNtL15nJ3HG81pd7qTHEuw20LFZKlRg5BxaNSGbo5gxYh2zl2s3vTLsUlh
KleusTB8N9KNXb5H9PKrVnpLb7lFBydG7ZBw1kELgKGqo1tq+Pg/RQxccXQO5AY3kjqDDwBs0n5v
ooOqdp6+ajex6VzWHIrq+pZaiisVvzrjOGPS61j7gtJFSg2vyFuP7YH/EFBGAxuMCKj6Kd/sI8kA
VxxvImIt1zh/XjAgwiABCWPKoyyic4TFQdpk/iwpByyyAX6xIsayDELDb01u/AYQGGeLQAGgHOvC
jyWMBQpOTOQfwCmm8Zau0KKnzg/LF0utvLj3xlrdhVJ/LHR4JMOGXOqTJdmuO2T5IQSgsTNYDkq6
UeWzCYtOaYkktW8n49WA3xWSOVDrqid4AGv11uc0KGG6iQpiq4nUXobnqtlJKgSStj0oGEIomp/N
z8OoB3bxoIETTOlWS56RMntOprrxoG062dqO+Lm1OJ/UMC+ycPB1a9xpyNgmIopw/YSks95FQqoq
wfRssUvwaRHStfMGahvNaL94vVXzs4OZocgHjU4m++bqiJrifMz1lFJZBYwXdkFMAD5wx5Th/ZoH
Ga4HlJ4DpGAVsiz8ZfQWW2MhfxK3e9PZjPlZtBh9cYESAbBf9imS5Ne5msRkHWbI1Fqemj7jpSYa
0Rm1M3JIiD5Zlx2EHDdHubAOaJ3T/IwBjmzNnOW83zgr4OvR3Kip7PcNT1etvo+pfgPjCJPMD0e9
OPxZ6RP71c9EMy8TUEkI9xCCgnCacMY4UOGsCppG7Ukp/hgRWnMgeipbJVQDc7wwBmJ4OyGkF5wA
4o50X9HPdnNg2raN6vl7XyJlHktPfEShelm8wFRIODLOtcWKJq5AtBgG1iKtnQZjAf6NdfIa3kaT
ciiqDOJ6EczxAsJ9WDN04OFwP+nxRsxZ8PREqCQ8drDQYOstmGwsGP7MkeQbHT4jxNPzIXLEYmIv
XrXlQQVS4Fv29NmRXX2gRopZ+qGGuc6kEmnKlWKDEguvo9K8aZlIk6YhqCYNRj4xu7oBpQBWk7l0
Ox1aZ6m/C/aY/GJhSDjKwm4ItUEa6r6Ys6xy7t7hv4lVeQQBKDaBilfe2VNO38MvA6Qb0VBPOJpj
3emmDKDx0f82g+xEHdyfAeoWUi0t2/XosIVFJM3pokOWaX8Iumgbra9ZMR+k0txsRqt+VTIFc5Lw
GZBeNvsLS8LjnRQdVJ3ZRBG0W5qkCflJ2vQHUfMrdGJlGHpSpexmjd2n7vHPwxYlO5vJU95rN1Hv
uD3k4CnRXbsTFdUSaPzUbQacxoQPLpfIIuSwbfVwY4BTGPx0Xn6fG8J5q5wcS9UdMxrprdntGmcn
xe/N0AcabJpwaVwZByGNeIKhW25KVd7nXf/E4Afi8WprrAv1QNNvd8/FtGn6HAl26bdQYPpxOMZd
GjTk7OGXAi9oBEqnX/CZ6e+SJLrN1jmwpWIvyapbF+FROC2IEU9eTrzd6i9hpxRjEJ76+SBv8HwT
iG2O1dxcLYeqHb+o4T9xFtJQ8WJrpVE6cRCLk/I/E9uoykNzxZHiiDh2U0EsACjtTDhUxYR/lIm3
wZtQ25c/ZpBA0c+C82BUKKCaBj0grWY7kzH6TdhPWeRbhUl2qopmLxg8XP3/ziXPCRZDmkRLT9ll
m9PJUarNmNW+4jz8u674DLRjDqOT7C7Tx133mizOsIfw+yEzAh7s8C0YmPhAJGUAC73eCN///YF/
2d6LsYaQcOEQJ1J4Pqrv/9zAHsV7MRcUWmhgvHKNA5u9Q7FparkD8Py9EIMj7dHgahIlQ9B88Zrx
Luvx3K2/rIJF3XINodg61wN5l6jk65lwG6G4UacRQRmvVJHQflo4jTtPgpA3gFXpTzV2BLVFja+9
qwwUvpbFiLPlz0vAeJpeH30GTiJ/kefTHqlXXGbAplrhJ2D8HBOE1/VzygJ91OnhkBu7XT0Eonco
QEmIIygryB/QSv/9bNS/z0FGuNgcM5iTHcrMqzKvtrWwU2eKTGQiLOC5LINiVtHpEq9nvy55EQxl
um17SJlR5Sp671dWvFNJa6aOc9taZRH/sBsF2skmrCFCghE2mGjlReSHhrVL8ODi6v991X/Xpn9e
9FXlrrVVbPctK7KdnvNS0EWRHsB+wd3w3x/0SSeLYRnCMEHy4pl9/P//eXXlrlHaQZQJDjOknqnC
EM038BeEhEdtmu9S5bdxucdXws1hy0GpxBd7RD2wJu+zVH/HBIlDRG7s/UDQuDy1d3Kso4Z3QG7H
ry72b+yfi0UioeISInRXYuX/52JN4lttJ3aUoz0uR4XGcjTMYDDHzTJq24JYNZNhykDNq8tLECO5
QmiWE0sFjQDvvV8CriUpZASfE5qo6AdyIGb3FGQljGDpQlG/Zhlzq4G4nK+gpc+unZdQMywWhiAZ
/XntsRV1uaZPypFxfZTDKcZaRRlrPAoDjKnO1FP/frKfbErsfbiXgt0ioWVv//MD7aZWVpo75UgG
YJD+KBTKiErbl44JmZj3V/HM5JI7zRZ4nBx6nMcM1Eukob3Lwv4trDf/vqC/t2WdbEysIjAAt0nE
u3qnC01RImlF0hthK6J/HDIczZmGffbLTN75V6bjn3ThwnCcdY/4kH+6/sC0ToxOaWDiCBYbzOtQ
KGkh6Bb8yttQz9W2W+tAsMmBATIOvdRwiCCPvlJ9fLKamVCigcTXRuggr7agfilCeSqguenpI3yX
LrN9MxlitNvWxmFiXSrNZl2fBWFp0Za3jpqin4mNmh0Z3xt6Ml+SeJ3x98ryLSTVg1ylQWZQxwJ7
5aungyGrS7d6JnEn7r+f2hUiygRKgXqC8ymSFYMt4nrNDV1R95o8FBgOVYi3cn/iMuuheB9VnDbW
pzWW3Kwa/TBnQFqW53rJjor6NERgp2Z03zCxAcYNIgxJo3iXjeomJ8YrcW5pDe4jptKrCadkuu/T
t1z7anSh/XkY/u/Vs2PoEGiAczGl/XMRSGVigz3n5tnClKz/mfRvVUmHQ69Ch86sPHXzdDOsezWq
3TV/QpKXYL7glKcSrp9xUy+vRXvmWcCm+WXzSKIErV9THpX0Mc1Gn5htqPvAX9LFbHBLtuAJFrNn
w4b/92O4SjwQX4R6hkgHpMssoL8IqbJZGiVFhn5jKTMNLLCS+mtNIQObyQYDKWaJx2F4mTjqoxQI
IktvlzTzKIR8XY220ZD+FJzuCjtPYz61cbq1FkzksG9eS95J2ZdmxrjWVql4LUcY0Wu6N8q33nqe
jQq93mtpNa6cPFnJm00clFr0XyDvH1XZ/6kZxBc0BDFaQ7PL7BlR559Pqh6aqENdud7bT/jontV3
pUHl44GZ+BqlMmB7kMSn1t6FzV3KrGXczK/gmIz8FXuv3KQbg5Rv2R2YkD5r5mn+Rigk+aNF/VSa
L/F7fOnpPvU3097VLpniaDsHN7qosAW9ZTsoXr9dflnVHaYkVbc3q9v5AuX+pxkeESzM26VFK7dr
7nrPfGYulzPZ2zENy/M79ZhsrB9j7bYU8z4a26nZKhACfnTOF/vI1Yb2cYuAE8H4AduFe93VyzxD
G6iGRF9vevspnhbPHisg5coTA5VGApl46hflhQNFy2mwDySoLOA9/34RTZXncPWccM3DKM7CJwGz
uKvn1C+9E/GoyjN17d4wsxvZrvHMQLQv27ccLKdlqiB84QbMhoC+4jRAJek1CFgDNkmLvvU7/QXk
K8cNp8Ultnsh6PuOr7s1fyP19Jes3Cmr4438sUHX0YsX1sOMpka2nnK0NMX8bDiT3xlvGizdVQ2Z
3EJZadbtXG3UbnYx7YZDCOSknIZk8gWh36LYVJLvSYndGWSKKmPEi9EnxnAlNc1IJ7u080sGUt/K
9QbU/p4/9XVayoe14J/3DmaxTh1KOgWu4teSuqjX4ijHF+DUYhRGH+TZxveOl5ZD0zMjPOITTFBV
kKZ2YxRqkKsy20l2XlTqls7xs9X6NmiHrpTcVXrt8OJkv60qjvI77Jb2i6zte1+tlV00vBXpAhDv
ytMmWejhZSITVbYJ8Ex5LW5HaqdyqnGHWWESOpu8/d5VrPjwtmvUS9nfh2oWhOAhydiCHjxWMoPM
eHldEjxiKI8YXjwow3lJb5Q63lpzFqTqfpAJWTd8Gbsbq0SaML9YQBbWSqiPLG+iKtvoycUIt6gg
XYw352XaRbMTRMa4ga3AEPJhpuM2jJve6XcwIw5T74fhiWLUT5dTTmB1FkHxiNxhhPxBthxORekm
0x8mI2bLRa+6olZhDtuNGMRGCiMox1vW2I2VHVoYVFiaFxmrl7DlW7jfpZXtk9xNq0s7RGK2jOPs
bWwijQt3ZsmJjLQuv0zL02Cgc+x+qfldrlWA5Zy2tfpoYwwCTAQL1WvgrsXYvSWY4xigAc4mLNSb
od+NsIYq51WqE99E9gamwYS5wtj5ZVGfIzbjuT47Goo3iE3yOOzU+puhveA846FNhXADe7Os8BCq
NhVQly53EJD4Q5yag2Z7iWNcOo4CxqKd/TLokKSQs5dz7SqGtI8qPI8M6+7f61/oMP9sqcQ+JOyv
KWdMnAc4kK62gAk5ZGNERvoQvc+b73gsHOCWZORaYJPCpju6CFHS/ar4hnxXE7lWQVli5Jt9D4eL
Ze77X4vtRTuCocP5m2Vuw+GmQOrNZNx4NEbw9W+RRDSpjyPnnDyY5ZuM6jEjjNW5lRJCnY+a5ssP
EwDdw9Q+2PVFL7czEkgvukDqCo+RtpexBSPtXd2wYUTDxnzplHsa0PZmVCnxvWyLq3YVaKEnJ3eT
cRelv0fZdzgJLL95x03R+FV1v+bqR5UfwJiE7xwDeE+5yXJsnDxJiz1F9fPuZFu+80vfylXAPqKn
XjzcEsvoLvdCG7IGFjUDIdc/1XJbqcRZ3JT9oZVOUFJi7DYABh2/KoIJ2Kq9lWs46S32jyQKmBFe
etsUggDawXxraL+Ky4AzYLYzLW/o7pTylr8PHzQOSNVTCVu+JXKt3Me124A/4tl1d4thklW5mnNq
DqA2XHhGzMSbZD8sbwlcIn84SdZe4XY420uPuqcbbpxHuBO4C38Lzy0GFtiSmrX3auzwFCbKfRc+
1X5hbPvBLdc7e92v38rnFIe5u3lff1dT7MYD5XZYgj57ys3AgnQDC581NuVQmNxxM7yv+cuy7mS4
QQ7ioI1+IRDeCl2JcCbNJ+ViIzXfi7bypF/NuU6CcT8kHLs0oH5keeZBuU2A04p9qrtWvVm2aXpT
Le4yw2zY6ocGEXWPnqpqL5jLreCCh0o+4eAEzPoSLkTKfIMTDIVO36zfGcvY5aPlWq7mpm8lmbM+
L22MtnQJSDmRVN9+x3PLVH4s00v6TSCCd2ogTceEgcqJF0I+8MD8ar3t4S6E2GFmu/BlxMRt3Ea7
3H6Iiv3MZbMQti1GskfpzhlO6qlv/STd6VtMrthZSWnEL+K7uYrfrPau99f5rG9Hf7r04xarUVSQ
lXOk7obcuGDSrLmhdV7hUuZ+fSMQFYwvc+hcOwLrStW19KDLD3b32ldu2exnGC+BVsHYQrvooq+s
f8nm/WTd66u78vCHYCTcuNore0C7/GQyHXXTG32LJ+VvZE7fs+zRpBTE9NDemA+Vjje4ZzzGSTDD
MQt4FeynFZqM5XGBaNlS/Mn2g76h5sgJtgsfB1JsSDoZ37pyN8NqmZ6L8mw9SmyNsaeuGAETpOld
VOvcf69BSjuopVN4TtdzGR6IW/CS9VRcyuRBXnfmU/e6Ro+hg/mobyAz+2V2r+boD8aKAyCROz7R
A90ZR8liuhSVT+bYdC97RxUgQI9YOkwt6t9WtzNgVyW2b0FbLOB6WtVtJJ15+cMt95PCwFag17pY
wsFB410m/EP9jURfWc4w71i/i/PMlFS1NjwMDciqxQ2tzzazvUcuOqDlDyFHwUmmMF3OlOCCE9Lg
soffQockVX4B/ZoaV9P21RPUsdZiazit+WaCoV+8aepbbzw0BBbnB6vH1dVrO15mydfjfVMcLHjd
3fCwMLSfnNqdsaxTjcWvym36jS/g/w9H57HcOJZE0S9CBDzALSxBb0VJG4RKBt4T9uv7sGNW06VS
kTD5Mm9eI3W40rlSsZNpJG66z7akVJwFAsKuLs5QVdob/KW9Oq9Z64WQcEokuda/5EtrnQZs9xzh
7+36Cy5bFKftpLtCd42fj0lJ3VXnKO2tNFPK6Dzes/atpPKs5oeR29R6HskltdRD+BvfKO6bMIgM
1/zJhW1ZWphl4wPotJ09Tb812Gi+Y3qsr3m0a9KtpH2atDSA30JBb/6NGERw04HtCHN7XCI/PqkY
h8CVGKAPYJN3KH7jI2bh9WQr7WSJ5u65fIe4FgrtI9Efc8N85kWW17BmFa1VFbDRCnkyyNNp3ErH
OpNbZsd6ELYQtzPflAo7QR/DBRQvxUyfmn33e+w1B1ZBeOqEyXVKXH2+Sw5UjTSGdwxtZQWcbas6
gVjPW0WtXZlWOXr4PpKxygwpHSLRNf94XYp1ZXjdfJ+bk4wAI32awaI0dpiX9JqRN6z+lTNSqS/B
DGLjYkKNyZgtk/jcz1891sSwXJn/s9ruVN7rbNeymDHht6OqjeTJFplkeEiUyI+FL/Y+z35G0RF7
Na4eI09HMnIsjhyEB4hvU/dOoq2dszPpiT9Nk4uJ2FveDFi4ai9+3YvGvqsM8DRiBCLhgaY83I/h
Y0E1vtFfDI9/abeWpB2eGWb8Yh7S0mAJaxENX3brrP5bniM08yPvcCWfh+iC7gDbtiNnqWzD8TH9
BmPaJd3FqkuvYNa/ONpqMitRzSpJ1y70EAv7jxUzHeaCU/kR7nNttBXza/Ai2KByulbkwhk6w0lN
FaLoYC9Q42VhNxKoqH5eK+TKpKqfJ49fowu7HBfRPFzZzYhfIfvKFqfgkpNSLmx9b8rDGovQjHyB
SXwzP3GXid4yuQ86ztvVIaGwteJfvJswolOff6GCgbRlzAfcep0UpvqtCe1uRROxbSGxv55ilAwB
5pnYc2ax3awbZd3EuAaTdo/rlksyCdB39Dap3xKE09QPeeyx1I+mI8Z6YkMheUOPTaNIXZXb3Sjs
lm/DvAvTNUIg3CxHqXUipnTdjovbZMVFwLXyVqRn39PwqMf7CP0UDM3t6r0DtqDsu0JxVvVrqrvN
4q4wfqyxiKyPHIs1Hdfn0rFnTwI6Fr06SF5GHkF2HyAYuqorCfYUCFbo57dO3BsrX3171tC57EHZ
tfjNOshYTiymTEYayU2mzTzeCslT2CXiMLpdefoXFCARGi/ftcbR3WtvdVBqbtEceI3INDM3YWQv
MmL/nxgRiJogpOpdA3ZnuhPBWWR28qoXm18ChJXC1+/hb9/4sSsFooDN/FVHqF6TamIbO8YbtzzJ
PKxOWdocgd2bZPq0ByuSGrDufBkN2IXIqUkepNeswW6Wo3nmyccLY3qiincIhT2pjf+sdyb85LfQ
R6ESpQHvzbBTxTVOA/zaGvD2NsjOaC/XfHQFDuXchU01nvC8xapEs/qFSXg9efqdnkO6p/FGxWLt
3Gdraku3xSn62a3L1VeBrvpgxkfMGtPW4faV7RospuMw+6YuVy4baKzE8W6ls6LmL7C4HcGRriF2
MPRioJrELlHI70bMwnTNYh0BWNPZHU1f6ggJBDtLnlxtl+PpeSgus7iOhU2e892G3IufG2CxMnrp
7AAR6PFe5zXfP8c4o3WyegtI/sakupOxqA4vmFl1jZ+0nvJdMS/lXrMEGa3t7OgHKVo3z634rx0+
MLZp9E1hXit8Z0MGtKN6iB4rilHl8Gk7tMxcOdrIVPmhAMThfQj3z9DHgUfobe4XkhQFj67yIkGJ
dbT+XAyeYb6BuywjUXl2HACA9HMA4ikc1RZ2Naah6/RUaV7BEfqOFwpiy8NTxp3Wxg5CsNL8ZCCe
7x+5BhvxllTMl7RNlhFQuPJwI4wPRdppJHsVLEBqC0g4Uz1V9LkzPCYlpiarn6HGdJyFyL6m/yyB
Cz2ZgUPeK/VnTLi6YPGGD7yWow2EqB9EeQ3H5IklrAuZabTl0dHhgagBnv7mATKOLn5NoKA+/0D1
GNeCsYvnDc4Er9XYVuUmUvAhiRH2ZP8wCWZYM67TtdGfjfZIsDTut/aKQmy188F8kfEKS/vJ4j3S
RL7K88gKEtxD2FYgK5eCKO5g5gW0F1rJ0Urg+hvXvt1Ok6+LrnSF+7LkH3oRtKs/SfAjyW0kV2xx
Z6akWdnzL0lu/fOkwlY03vgvdXqSumP89EsVY8x30+15cjBj4W8Nhhs51YMI4wIiRs3r5rQ8YPq0
K4mDlq9G6XU4mhQKKYjNda4edeqW2UEa1g1SVcIsdu09lFy6NkFxUekat6nxMofr05no8OFKKu5U
f0W8EQ4BzQQX04UK615bozZUPsT0XO/VNQSL/tv0Umt8dDu4jds+g0vg8WiPok3LYojeaEOLao37
ch1JOGKdB0l/cJZ3+rXsC6KKuYFT9d7O/GDkwOSrN8/J0WEd/b66p8fK6R7MX9CEbV1yhRaOrz/V
n9BgY1tzBEhNx9W1NALV5uS1ctPDsnUK/WJ0Zrc5J+cSJ+DaNhKv2EMO72ll3KTaqqWLE/NxcuA6
cLw+ADYxoL6Z5bYpXdIwZ5s/qJqf8AzD5p44NUloEX/31NoI4B7tHs4SphL3xCvvT25B7/U2UxJs
+JDnbHakI7e8j735LXmlqImA15vwHUWYEznNynnuaM3PmbbhsSucAmdQp54P0xMvD7BVuHluJLgw
JiPlEy2oUR/pD/Kv+W/V+1F4NYT94JQZ1vL7KDwo8utLcBalL2tkMg+uyouQaQvtGjyqE0uLoo6s
HpWfcgKS7zbOdqj3M7OzcEqFTRqxOScDa9wkPA6NP8lbggFEzW8eRXLjAzXjTiIrNAnAzpgnkDpr
0OsTDEneOM5gGlNAioy0dV8odpQeFC+5wFxl4WXUEBbMe8AvJiln+FaMtx+FQi9Z2XxphXVX/KTy
Q9c2GGyoEo+V8pPiqJhMk10DTYTrUEOfldkNHkTCRWnYPTIkVZsGRk7zmFKfHXvOsvif6Wqn5WNU
gmkFeQWExo37j7q6D7gqEWAEM0QjQDGc7OrfkDrhIbli7GNCGELXYqp7dtORepw7viA/E608QfC5
gah9FuGlObazKYU7fzcBXzT5KvQfXbWhXdLFO0dHgaYG/+QBfp3TMTM3HQrd5FQXF7P3use8/nv+
AjSR+rQfywAOZAH36Ll9VrtSZ6D0hNEqrmKN7gjfllsS0pQE3U5/BvGdlVTEBX1oJZlzVubIj4bE
sCJYESKLGPlvPDNtV8JOZISAzske1io9NIpPB+IzQxnFeSGN+TJuwq+iZ6jWV5ADLFKVUBcutUdX
MtQlqxiLv8/xlvrDnioYeToP36PAehF3b6/8rDeRZ17Kp4MkTEelTWIVDMt5g3vYOgcyHD0uZu6v
FCclpTVCZIOnWuuTEexM4d9A2Jl5WxmurJAnl2IzdJ3SA0yx3qOnqEyPRKM23SoG6ZPRT5idxf6P
zRsnNIZobA1KmwV4mXwbqjPiZYRmz7T0LUPzHS1W/7RQKPChdNiMQ3DmyEN7rYu2lvpoMMq1QpJV
lR75wmQG4eCk3GOX8AYRUMCkuMcn6CRQ5lNYNe/wCc1q0/b73CdjRXt+COafxqzXHhuNk+W+Sl/X
ijLOtQrx/a6cbqsEwCADUOaRM0WsHI4kBelrGvDiS+m/SDzzrhbbsDvFyqWp8b7mLnXRhxBezsIQ
8KR0/Wm1K2K7KqGpJhbCs3m2mmyN4VJjQZF4zQ2ocRWOrJnzfSu9zwU5pnbzFk13dXajL0X0yp32
rplrZbqKdraCOUqDeJBit3qjYY+WfYwGExWN/Ca0gcGBjj3ORY32BbMTHv2uXrOmvmeGE4svVMic
UbHs1HytLzYS9OpaDnbWWaQJSO1ep/lFowjKLHT7l+DqYki2BGLhDLCJX2I4Ur3lDRl94Hjw9jv1
AyGvPjmFfA4lPwQY8ehGsbLC04tICq6nWjz49ZPXHGC+ar3fsTc8cbWfwlo1rLLfc7pHX2aJAniH
YE2rb4ySoju9Q2nVgHA0tPDQ3YEQvPYoR+vRB5QhPiDdZRLB7E7S2tr3wvwTB/wsW/ph5TMG9qju
v0BBt4v4S9Yo5+JVxKCcU811amhsXuW3a5k95pPOEyaBVfOfWJO1DtLolNpotZQcq7kkYJQScNZq
uwSG5LCiDOejimF8KDwWY72srHiXZ/447/g6pC24DNoDWc8O6dloHQE+o7MKJ1h2aqCE3o4/WmOd
GajFf0y6pTfAXGajkqF4OqQUHgZP/yf/zGRbumOeAJvaKRku78U5saZtgmxRs2Xdfo36y4b7iTcA
GIlMtmbsPAGwpkv4wh6LN/px4dk4bbtf1J+8ZD/5xbOxEB0CdM9hQQEEPlLJIqmc1fsUgObvAT2/
uaAtssA9XUEZ+zTdRfWnfT/fOXiZNBlGeEagazF5gjRWx4zLIP8qgL8LUT3vwCvhcG+WdfyiIPtD
tpuHL0CVGTgXPeHkjYhUEnaUVXtRhXcwj2LBGY0p+y0BQixlh01An19Jc0EErP/FzW2sIGL6snmY
0l0/7oibkKtTnFxATZ6Aa3Q4z6Nerjkx8LkUZTYrToONCetFN/01tXPyvIx/+YcW8mh4PGI6OlTu
L687BPBs3V5leLHb5B9QMZCVURyTAwmZ4ylbO50b/qapm+4FAMT29aTw6RLEKtk617jXNeX3ngbs
W0GPSBAxjF8luTwLL1t3VnPuaTsBy7Ew8aUt6dbDFhNC1e+hzDDutZ+68LSL5FAkp1W5Jsu9smlb
p3Xdb8f5PIkh15mKfpyMT3gmK2BPWLuqq53j5y4JYD0UzRbHm1r4Vz5vWgSKuBYU9lwbXhMgaezm
QgHXRWjb1WQblQN9Iv/IMZUjo4baUBsw7Oa3KPc7kfWja0inl0Hiaz5/ENrXUvPSIM13Reki1W+D
LraHQPx6SeIWd87WKnMDcQXtDYw0froTT+nf+NVY1aZibv5prGj95LUMfbbETGNvRmEXbzDghwFC
30W2V+OWuQqLvc9oE23lzWucZp+k/5lfi+wCABWlY3RQKB0i2NreAr+jisKzZnPjLIgQTw1qwQNo
X6kH0rr5HdYt7wMsA8UblksGhxTmCuEF+KIEfWBa/S20mlsFCFirm5epBXiQafoZNoVWRujFi4Cp
YAWQ0xezY7zHC9UzFsEHd9JhVYKiv9Uq7wFOH8Q8l1+zgk7mzWSfOGVnZviZXkd3AeUJwtIdnfY6
AUIMntNlMYBQ/zWcznLMxoGzhglI4iyMKNG54etmw4vOLJ7vzQ8RtCb6SLutKHC8AV6z+PK1AVqC
8KcnBkSypyOxqxhCqPWv/IwzWSpWlRGSVH/h6bKwqwBAeTXpz+1qwd0XACPLXDN7k7pHJL8XLu2s
+UbxUIkumq5U7KfuJnzz67AWDmwI78qWF8Ncd0gy8m2y+L3pptfmHiXr/j494GB14jFe+SsQcpO3
QQ7Yr5FLiCdlf5mCjCCj6NgvflsFvb8aDzo+L8uVey8Zv0gWZM1BokgAhKfjUgH2h1uz8AT2O6jp
90JTLnrqlFvxe8fuFc5g+g3eRnK0TaRa4imHfHbb2k5+jS3AIFS5+DRjDL1ufJ56WFnL2kCbndis
HTKI3uR7YJOpwtH4N21yaIi6/WzgF8OyR3MPRlpvigjdSgu9XPcjQKGawX83VzthpuWxSI0zf6KR
4xpCc3cYtpUfkNTcxOtuuJndMU28kUizYCXdJX3TGa5YeWZtRXu8LUf1IR6hTsT/BGDkU/iT3Vch
jIy9uHqrDat244/FYfrGgsOeboLut9GBdYaA1Q+pWDt1cHuJva8Teonqhsg6g+US+cs/AzflbKsy
glFL/rUkZiKtyPYGnZrxobmPDHU0XCOBmkiy1cwT3/2ZzFJX5XO1ZzlihAGykpU7baNNeFrWnWrJ
XKH0WPm6aj1lN4WcY8G83rKimmvL1+gqrfiYQNj3MlA3F3j5UWBloO2Vi7FvJm9iy4szpHlE66BZ
rONCZ9gC3UWOknjhR73WQkoCB/ZyKDJvkOirnenyXNOSobf5ANeXK6/H9lQOwnkjZWe+JzSHW87O
CXjMXikBl2P+kInJOSLzE3L/KTHs8VUxPTVCIulQ+/LhksmPskB8ay6EPWJrokeb7LPgyLysLgWC
vJh+8XmKho+OVh4bSuWh3r51jHGNFdvpc/0vSXZUeTfaLCTClVa1QGZwOqzf6aXt3FsRA9xcQ88I
d/JVjZzxvUEd90y8WlmbH41tZZvkc2Ig3Ji3trCk0M23KaatGfQbWytf4O1eMRhJkSkx+x5Rz6Op
50Stk6Cnxz0kY1CW6+z+yjLSggpxjMX8By9JrzzWWObPQMQp7vNi6lZPYketxY8PPAsL1qtm+MP+
nccDYLnu8fxlqbHtkxN2VmHnDBUcPnOyzI/KoMK6xqX+V4A/o7SBwxnT4hmvF6jEEgKfx7jbaYfY
uYAjC+Vmpd/0H+B71rSG81xtu+GhNoG1El2dJWDsRc2+7iyl8eYktWfY7uXh5fSAX4xCVg1SKODX
HxWuCRTvf8ZhBPNhXGWNsVYD3jIA4bIIpOWjQfg621KBhx6L+LNWrCmqEauL6WLwyiz0ezOkClBT
cdtAjIHFBAVCYpCkybpXw3G8ZNJRuD6Tu0b6CV3J++h69Ym9hcAQ/Vs9j/JpsC/Vd1n4bIBy5fPJ
krII9P62Kg6rBF3R0Yz85qO+Myy8AOlvIXWi9wYbInabrYc0Ngr4UFONosvqBYKr7TD8bL4RtTiq
6qbGFlnb/JNjNlLa0kUiuaH3q/68KAFiPCb1mEeVZYZP2DaCKkI65atCRRwzyGhsSOFtRa58y1V/
jNZzdTbzLw35HLIZdjtZ/opTSTHK3yd+l/hYefHDiju362eN85D1qpWhG88WhjPwefhJyU7/mEmZ
Q2LqOx9gVuzmm5aQC82ynEgN7Cxck9V+y35ZlZnJ3VhBZW1rzW+v/fYDuvrv1fn1P9Qfln4lSUp3
0Icq1alZ+QV6XUxdEkuhlk8wxDX3EK/DFanaziodXLJ/W/m9wuMUTEHx56dV4CJnMf1BQGFkOulI
+0/kFlsqpJ7yvebjHk3t+Mffg41U0o7c2Td6OMiiqlETt7ws0b5KPzXljIhfKa6hdpEW+3mIDY+o
Cb6f22LhFvoIqktnM32uxn1xVYVtchSd9lIUIba0mxbt0KYGSmG2JqaZqF0C45QMZ9d1fzLecuDC
0MpOzyxAsNIqt0bnmgHnKyV3P2Wx80jIxYa+ADy0T8RTYQYztQyNCBdhO/2p9Ye40DhgSN1Ys3RK
lLdUcOEM6d/9ysJx7twuLjQXY5PJb6JMQsIG44+PSdmU2jnS3BFIzaEsQXc49CO8Jl4nuQn0ej++
o3GeVPxEkUH4M1To8kdeBdPwpY+e8SdF+4mOQPXw55U0KBwQS/wWmcyAcVXLN45qmDoI+FjZhl9p
+61yfM8gVAOaPX+1uC2HJ12i8VvpkPtQOW8wfxLFk4AGkXfAGo3vijWViNtOHUFEyyW/Gx8xRkh0
CY4gIe+MNNZuXoIaq9a24lHFINcfV3sx84R5P2V/Y7IT7pjk4LYrfaK+NP7M9bg6s19BaQJIspxy
nCRT3DsQyEgcxF+rxfQ0YJ2ajZiupcRdxSCoVvlAUsdLmIkQ2qkMUHh6b+DsNUtP13fG7CDXetUM
Ha2ots8fRv+2SECkDQVvs+q9XP5C+4jhlxcKmGehqEu32MYi8HAEalvn6Dz/IwQVk+RQ5JwchxG2
wyZtGrv5dKunDv1aL/wJCqMTZKc53fYD83G1hiVO4yF+cCa9Ew2m/XtC1j0QJbk3PvA3iYo9/sKX
nZRhPLPjMcyeV4QfDOisgsvzMJ8BdMckhcDlbBYUkpOzEq4hZZiYZAtNkSDfiOrAoCtMXNpGGtDw
1T5SI1nqwBF3h7OxGT9WXy3oCIaKZMl+rQxkejZtQ84VsmrxKxyCGBjfey47OpQg2evTYfVVjt+P
RxWMzPxf0ako7Ch2cXCiF8moWOX6Cfi91k/Ni1u1xckKJSL+bGq910A4orsonYbG00oSmXaQMryR
HNLvkTOl2cWQPHNyHIOO3nD/VN9xYal6e6GXgXvzp4GaVicwrel5XEEl2+dY9U1HNdxp/drI/gHI
N+0j3UTFTRlhZtwr41OlR8aDI/FeKw9K4mMZCSA5qdVaBYFRD+OaOOJ0L+H8pJJxaJfTpqUyP+02
UpHisc/9YgInGV4rPiA26088Lq2MJscPlLWCHcXB3Jisn/5k2sOke2s/ppXX48j8DvtInI5yuBuT
26ysZcnmOi8NeaZO9rQFw1Xm90HS+MZ7HXFkSk4aZz1TPGjC0x8MvsvW6F3YEMaAi8BW7d9G6a49
9xnQejDIuqWoP1GGUxHS4/wX3skk+Pl0wNSh5XkM+xP7D3AOWHSIPG0JKAnMEyyxvQuyl9Cx5pvI
bv5JQBLu5HUAshQnm1W9uQYh6KdLZN7m2GNRW/PH2qcisusKHTE5ChNvhyvWrkIOJ153lmLTU0C1
hBrpVmut8mpycM8lXnOJBbMaVkb+ZkQBZDzlzvPHOPNrnIwfNblBtsDBAGCxZSnvdTfZwUdhAbdI
NavZlWvNgOmE8xAb9Hq77OUVJNPbop1oQjgZst1K81riKsMTTWZaBubsT+I/OOZ0dbroySMHidNl
h6doCc8/JTu3BlgbPTRpkux3AqTXaucK9ObEkt41/N+R11A7PmMWU6WLH/BYHQ20zOSjGk9KQX16
wtDpnArud2KZDndxh8U3wsLnJsb9NSAelBRBuHPhHrfGFRtyYgXZifaBwC7jXh9U2Z0ONLn0/iBD
7CB71GqxRYmPhM34/UzBruzMfOvru3wqac6hs0p86tHKF0c/haWXAVNHujsO13HYrpRP8aPsD82d
Cs4J/OJ44NilQ7tP2Z0Wh5HCTmepOJ2ftn5xn7qtydKWp5X/fx26bfHL88qYAuqzctUUg7JPVbmu
XiZjpMGmM/46Li9D/K/fQYF9Fo4040r5rzN9tepeFYNms7PjDaVIJcdWOvXsm/+W4gTxkJPgxtYP
ZI+5R/IlGBtwgPA452m7kdHBTuTWVfceE26sBX3jjjy/aGiOwdLwwZseHZHZh+bBmxldAYVBPoa/
cD2wxY/W8V/GvhrU9kDk7d9S+xHQcLrVwG3AUE/oyCfymm16HFCjrgJBc3D+Tl2AoTb/lou9WW/0
xmVU8PVtrxE7DUjstpr9ZMuwFfP9MN7qaFOStf30Ob7D2E6VN2Hbwk/r7Htv53fMzcflgs65Ch3U
0G14KCJi7iCuwsNymo8V3A2yGtmTV85y0K81pf0Dj2ulu/SgP8vByK5zxHYTEu0AV8FHNthe5wyM
4KqPgAEeUMwr2tFF9iGseluaYBlSPVmWn/5PcYGnZOe8FRt9dF8ppzN2mP/C6E/ZKmv9K46Zzeju
MSwi9YJn7S1Z7MEbEGQzzPUHtLsDGaiJp9YIuY71vEU3yZphgcWI+z8pQj/Q58rFy0njhpeguvOG
VU6fOyxnX2Kn63F6MJ3VGqtaSCXTLhqDkFO3d7rn52rw8r+nuJYBVGdPogddrDK50f1qB+gwIPGF
1e2N7GhAJk7zYyFi+3OVUNNTMSA3xW75IcrerODYdiiLM/8gNDyM2YiNLjgJhcVZUY0VL2MEqsVf
vbzO5FCZp1l/FLlLtwX3CmeQiQ9ffQrKLpvvYYhMofOEeg+lNmZpuTdHhnYnyeF5vwofifDj8BVq
27G7DCQEDD6sNhy5tNgBA5aeG+Hpq8IOeqD+4t77Eg3fmL3oYa38C6EBOsMkXqEzcWZA4BpxToNE
Q0EuHgsJnKDihsUNgMfkDO9mBbLmKkdEBwobf0PwUv07ZfXG5mHf/NPVfVM5Q0SnZM9fbXdk7aDf
RSRDu4zIVbM8vX6BLXjRv5TdPjTHnzIgw2S3D24Fg4w/bAG6cEiFkQWnRQ28zzTIg/A825Mnvfdu
JfownM6pv6LrZpvprGQr/Ij8lZt75bIz4Njsc0yhNst6Ho5C62N9py4EdbIr9nhD88bJNKtQNpNG
Vti+BTY7c17myq7pPFnedHDhSgxGNXwpKPI6xb2BYAsDcg2NqX9+jfOekNszuLg7w8t35OZHBGBq
b0V0Ti4ax0nhdAC42Bg0xJ+yOGiOveGIfxrURmHfN29EC9dtoFW3HKIK1xkF/jzsxCxgSa+xXi5/
Vsrv+Dcgu4SOBKHvtQ1QaDbZagUvH1S6nT+ecLBK+Q93hXTckgNSHggse5pw6h/leAW1bhO2C7lX
SFjR1WCXQQaLj8SFOig2yuqMAscSZbixuLtUgfkxbOm2OBhQC//C0dZkV8KEhF0bjgbtCw1qsRaE
F5r6evgjhbYhH9sH0vWZ6pPvxeEce8ODd76eQSZHV9F9DXAw7rdTDBuHHCP/KXJoCE57BaLS1GME
UQE+wNYMaGgx/tDJT4aHk70LGjjwlnlS67YCXAIwSaZrhyLfz9Zq+puxm1S0/bJNqwDLQ6tgbBQ4
oqUbQVH5tYqCMJjWGpDAE3ogUNaTXSc+JcU+sQK59nrj0LHEXpNbVPdexEubgSxFkCxUFvgDq1wC
gqU5gPmh2KFBzDiMtJH4cnij+53w2UBNU/CCc2VKrF7dkgCnlanbTfwSBlZlI/mUAt2Rit86XXeR
W4QbheRwUHcNisqR7IR5jWbvJi3rkPGzzXBexBHoD4eriRGkWB2pFSwCUYq7JCa6T5avO9yxLW3f
lccRW/w42wx8XdgDC0utJVCjHBwVp4omEO4mf2veZ7iIoltQCcy1zfwSSZ5mfGBGoFD1pP9BJnLH
pYfJuvT+1Dx9x8whBr1jio70llZb2QjyZZ9jWZDPGIPw9p9zLG2ew53TXmKFVB2Q15YsmDQv2z0o
n46aQeKLQNe6Xf5WsOPBlnUO6uq7Nq+E2/hFiB0MSbWZYAFsrywOV7ptY3r9VAv/wF2kmy79QZ8w
/JeVQFQ5ss5+mTWY1oeengBHWITz+iFK62TRWTxJ63AHkANLe8LAAcoNhmCK7Ipm7oKBjLl0X/QQ
ddELPF9Z9BhcgS4vnRqfkBV32hy5f8IPUbkkygzrHM7bMz1DEQYLikr4tK22X33Vsy0eHxkbAJJZ
ATeeaRAa/6TqR+cbq+RkGzWimt0M8CfBaIwg0wPA8XkxJytwAMH1WY8PsnIJo7u+wEGgZzLhUwEi
A9rGqeANuE8CaPXlThYCM35Ly6cd7jqsLxXCQr+f07ecYE3ordxjMLIJkaLZTgHPFeJqcPPOiT0H
Roo5Fe3isOS75449p+bK7i09momD4+yB2/tGFhAPFsAY/sGebs99MO1W78MO2BpzXDLGsHt4+Ylg
HQ7mRxdWegwN28xdgYlsVt9LdZT0S3LgXUHYKNrxt2Cc+311mY75RKngbGdcpnO1EpeZ4wn03qMC
8PBPNG1HNh8sl4CpTnnn1JCETklmpV6xlnN3nj+1o7rX6QFch/1rfRP3uQPCGB8XS9qxBSgWi2LY
sXyDKw1RMTDuXH1aV63An+g2srZzMBkOKhZm+aaDsx+2XMqDHohUvRc6Bk0aA/TmCHjWwbn4YT1a
n+SOO2hDlyttbp2onZd5G2FOv+zS9ywKtH/F803qN6ZpE0q4macjRwayhZsGJkwIfIQrih2Lf+G8
D5EG+SXRRuWOSUP44BQZFw6f9ejqfmVsawg1A/xG3Rr/oLvgnwk/UPQn+DJ8Vh5NaBy/wzETSZOy
GNbU+7STcrtrd+LmJelVvXSw0vci2kzrz9pbsXv6ZSW/BcKB8ytbeuGgqZBAqkH5GYtEuzroGLt1
U0AWd1H40pX3poAse7olqHScOGVlFWne9A0VA+gZH0V+kYBKbl28DWzXK+kDQjmg7OsP0tAKOdfy
YPGQ8ohoKM8d7TuZo/LqENW/Gv++DgHZrA8EsVosh2/RDIJgHFhUaEyF2vgTuQlOtL56rrLNZK6x
1IRaJFK/l6CPjnp7SEiP72V8ocGyIcKUPu6frzkwUMQDWzmoGiX3ecPmHUa6iuU3JMxdkhBNZKX1
sRfXqAOrv8FLF88UHkb8VYst5nMt+DSb+wVCAdjtyxGuXt2dSKLvhRDW7dgmpwC7n8mla78V5FeJ
vgWxnFGJkfsishNsLBDYJjrD3SMuU3rHnmKpWbUsh+7vCRXqXzX8DnCF+eGo/N33EtbOF16q7vmv
0llzr675tI3ZpprEiviqGIg2m9wAYqS0sga0OdRLYVc7Z0hQtsO2dnDen7vqAlPFym/4n98W79hY
n070xpXcPa2DGDzXDytk2R07rI5tNmy2voP3TSCeYPUxCwcH7Ukkw6CVHd7K4aTjikiKWPGpQgeK
31vkfACV5RX9i7Zno8wuZIwfAkSeWajtVmJNVZ0XmIFvL22hAbBuqxQV+sd5OZXln7zapBilf/9H
0nktN6plYfiJqEICBNySQSjalqW+oRxkgogiCZ5+Ps5cTNfMGZ+2BDus9af1GD4ZvsRdl7oPzFal
Twr4Mp/mYwY471yONIYx9aPJhZ7NGDUE66Vb0Lv6dH5tgiiz53b7QIauhvmaEn31Na/sTfbT3uXY
lxQXPH0pO4hcnSsqejf7Tjjp0vA52ZXyI4L31lzRJDAN5aWASuegnlmZNf+gPU+dG63o6MEbVXfW
j+0KGdvTmV//5NXfyk3hiIXWe2EL2jRePRIGH4UqqdUojhQuIKZmOOnwLk3WQ/htXwEW74QGE9Xa
QnIm1ETdtkp47y544gbj0fPGg5QhTNJjJ1IGMqhxN2+u+dptE7rsIQLbsG7rFCyNBCUPmnrzIQ22
5HNl1dQpDlmB/V9bhYQbTw/3WfsU9mxT0HWJlp9oIHaiu46d8XHEP5EPLoIJqfWbys6SfyNAVhKk
qB8rK7JWaFnPYwHGX4CL4r19GdDK2eiu4uODxm7LBLgk/l6R7T4/T7WmYpzJd2lp44izNA4uzt8e
7YtWXVbNSX1A+fOfFXApTgR8LqgiRCBRSflt12iBWReq+rHOvURHP4e1DfuMhGzgE4FztfgWwuoi
AlhIfRIuRTXs9Xo5VpQfJoHFPD+keg0abn5WQV/BRkcRHkEsSfHXS4ernw6q6je82myQti0Crwcd
k/RWNz4KelG0IY2QNmpaSo/YY3VlFpqyW2MfmZA0axrJ+WC3xVs9oJT6WJ/anEaP2u7rBXiS1ChJ
kAf0riD/YHQQrivho8zDkqcuvGf6v/XLE4sjz6+fmR4oBY9iG4vBCkK/hjLqxquGqL9mgDm6tReF
F6Fi5gA6z12n4XfguCOtbKZ2VA756tL+Pfalj8D1eSgzNEM2udvDG5ZRhTGJjAFGvkLINtKG6BbR
vaNE6w6ocYIiAYDd5uVvpzpYdCLk+bPktcpReOwIXICVNh60CxNi3u6mQwiEj4zvtUtvKC7GxtOM
0V/z/KzEU05EAeVfrwnhg6NW20i2n6tb9kVHaFAa7+uGVviQYzsJYt0Vhg/8rWuqNmZ3b4v3cvzI
eGtoqVZcgllhLZzDS4CT89MsHBBKJSNintjWy2MJFrRGhAGMzf5ZGDJMxI9vsbd7Gk5T3VHuro/1
t/xyn7OlYe2+Fw1TN+8ddH9GGUXFnw8OF2Sfnx8yWFYg4+c4d5qzfhcls5IRnzx36yuDBQoB+hkO
Q3ebxFLRByy0Ph6AX0alzDGHaeGSVgW0jQpCXhF2GaxQ/1C7iz9dDkOOBbyJggmtWsmkB0PkI22n
yiFlIEbQD7IYdmSYqg6YcxUOf481eo7vbN+HIGSqEGorprK8nA2AwIQzuHXhDg5KeV5/t78zYAG4
nPHVP72kcCsz2tiAG+09Nr+AHoE//Tp6mx+fEHNNdEj2rwSJnrX6Rzxi+dwSolZXwdpH7PNR16HK
Wxpo5/Z9H4AQykKwGulykVM3p0T029Zfif/i7Jw0scOMFDoaBmeZs7gb/qYHjokN53GX2iHXPQMW
gF4fRKBIyvW5Sd8iubBmhrI3MiK4eGSvv6lNcZDazk2n5vTQCJQIIadXzQto8mdVejXi04KCQpK+
Xk+W6Hfeurpwq3RbuxeE9TLez0yDlZcAvySHTPZf24ZzhVPMJSV4i1nzQ6AxlxoXEzRDoZXzZgMV
CGuv2jRkunXQfstv8Ca1CrpPTC5oeeFLutqeI0xnELCIR7rHe/shpDfxviS+HfoNeYDB4LHmHqst
Ke3RcAIr2JgqKtG/WHPbK3MAGRiF6s2fVE+MkAN+SCK6dUM/8zTYMnBm5vwPR+HD3HhQeqsK0O47
7a4Tbq4jbwkOKWkduifEOl0gnV7m3Eh2gXZnks5StjKLazuApem5W0imcsouinJthH/TISu9Z+Nu
iOOmXp5RBs4bQBtW7NOAfhuKPxLh/uso8/mQdlBodWPquzbsIluSuC256BJaN85cq3iXn37UuU15
6GwI/4Twc0vfIV5Ql5IepXrER9+8l7LbbU4ygivSZ19n1vcoGPxJbCiTsSRIpg8BmpyNBie/vNLl
GqRfwOguIenvKFQ3cB7E+Dnlag56lKqgARq6nBKb5GWCXaKtx5zHxFTmO62fltD+CQzamAnHmEQ0
/M7c7jOZQUPavmDM5zosM2+ThS07S/KLF3M+oKOEnFTOjbeoEka39Jrek/4RB5J8zHTC/fpS0zXS
4XLc9h/6ugeAuOerd4F1ntFzjNleRJZUBZqf59dO2CKomLLvuVoODZIw8OEC80kfkRrG2c/miKJJ
VQIJ3Af9Xfqe5jwSEpAN3YYqo6vczeuDlOrmSsOQ6ikT83KWqQbPh0cATyKeVAQl6+pfVlma4N7P
8XSl2Vazq9oec6h4Y0DKQKKiTXwKV/9rdeqgTUz0Fg1GpvGtQ4IeE0rJnztYu74d+RnKH4jc04gq
h9AvBUeYUd1lpMEolBHFctQ2n9n8TcXER0xdyqmiI7ez8Of08PJQtdykx7tYhrnsP3JT1OkszUrZ
cw6LmEGAAI2NYZKIutesDp1nZT02nqYd+sZaH0d5z4GXiR/xYKe7uj8WpqiYgnmeoOM4KnjGqtFw
7PbKhI1ui7DicyoOi2718tI/F7jAj3dsujTE+fOjWXgg48BBxUG/9uReWJ/4BIEwe6/YuAuXh7/x
D5nTWNPPl+5KJvFbTNhJDnTOs2qCnDTV+2M0NkdpJpUVsllieFKM7Abkw8hf/6LydkO5Xl2kYAT2
f351+wxJ0WHAwvtwVMWptwoN6c7NAO9/OGRba7U6gTNjSJnNUEMJHnwlgWKGbQjjgfD1nSvqETLK
6jClTuNE31syQlnryWCRWc0843jiuFkEIjJXYue+AncZQZyGc2XP/5J9HzOn3NT22hMG4IE7B314
Q9yXNb1NFiE8lUhPFEo7l3Od1i8iCAnUA7q2goBBnNdj2zJU8zNZnVbie/pO6ke/paCpbd2KtoTj
Mk1tGoOZbo1xBljSUFNjI984vGH/R0zcwYbydUCnMTG4P/kfjS4Z+pZtwxkg53C0Qx2fHumWx/U6
tWsrRJNkikcOR2Bfi1k5rS2TjGmkjM0g3oDagGFISEmkczYdmv7UW/UpHXB9WWybGD8VIS8I2PXD
2jIBTBMDc2vDh26QAuN7JlQXcp2fwp3Nx2CaDAkRpg1+xXAw2NYMHfrTW50oVFHFH/K9eI31ncJ1
POh7+zbRJrJoxd6FWO1BsUPudYSj8nXT2iOi/qjaqYMFBEg0BBkAJHCa8g8sm/ikLMaO4covR0ZU
Ljtx/c44ydgS7qwdUKFVtOWkjrD8u5SGSum/p0H/OPJWetlWT+IRn+A9mS2omfykoF1EOEVO4Yfm
4/Bh8btLyg2pJrg0ODAweQXSYnU3u1XAb56uJvAu24eIIPw9BIeWkD/my4DdQyTFLEmOGS5d9PKG
ZsgWurXq6fVo7sLpCPOjZaFy4rBz29KB92LdP8D6Ccs89KgMcJvre1aveGB3HPVP0nYQi2NMRrXO
ktmh7jPF0d/cCsLVKHMdQbMWVN9pgOf63ospKnuUeObYWJrxlXv4rCjpBhcHnVvc0Ng9zwhe2gPc
usQS4iA86zB97uryOVkotpI/9Lj5VrPO0fv6hhKu/0BSrRhIEmvQcrsHKdk4hY/ddbsZkI49fKVz
YplZFCbcqfzO08whbmFUvx8ufhUHDVVuC27LBsAZfXp6RLFRnyJLeYS3vYbzzSDEbZ/yTXfTFa/m
5OZ2/se50nQ25Fn6MmWGLxjM6TLMW47cBMEOrOXLht3oDfEN4KjjoFWsevv8qs/5KeKeJzPWgKNP
vPqr+KWatNq3fgvBqmBbtwsV803AmIfqTbQC0IPJQTP3XT4CNyFH1MfQj8svQE+E7aawtbVBoaUC
96Ll0py833OQRqQhoLQAFXQjhAH3nmXS/PZH0C78hIorbKzhLyZxinxaVg15yA76wSNR4+TWIKbZ
p0wdgz4ZGIUdu70jkqCbu09w5smiphbOMG/nR49n3aDzlB67F+PcS/M1sVgd7keV4ACzfJ5V7PCT
RUKLcqTJHjpKLmNjTb0tJe8dXeTT2Hj5qYfZMJI5gAVfyHJfRhgHdnsQkl20LRxz7WF7FK0JowHy
mjzI8SAL5X39Fq2c+ANXR7uv/zRMnV8haYtf+Vn5mHeZeqxuTQh2PBTI9YKMsgTJDjkIqs1WJC2o
CtmPhQwhwXQ35nlTKdZsSirNAaIcV7MRAU0Tkoy9jRwN8sg5vg3UaREuogwc+t2V3+RjaqdeDBK4
XR8LnzxvfoCZ37rGEImFFFaYZPgL8t0izUudDAV7T7SRV3oRWuNfFQECapsBitvoKR2zay0fEjT2
INQaWq3hj+Z++K5gnmE5iRlg74VrIqeB8+r3WrXYia9v2GPWoFJZG5oD5CRviAp4FxRZWBYnDiRs
MuhoX7Y62SP6lTPkLE+6pomjo4LYyT61xlfYC5CdFA+HFWH8KvJZs3rTnNFKfRFcWT5iavkV9UA1
OXumG4IZD5kG3O8WQXIEOgKyD5pOL2fDH+9oQmoXUzZFKOi5v8Ho6W2usw2/nSCygbx4r5GL497I
drK2i6hLUc7Xb3AKE9eB89phhUKPelzloEjmWrTQ82rd+5Oz0oEkIuZ9QpBsc/xMB/IsWidLdvWF
SwSfCZpR+QoYZMqdN1/4qEcwjflMa7vBDDd72Vus2YzuRqe7zqACAsQcvr6BkZj/kx4p2XWF0Q/a
d3K7yOqIQloZRmezH9HKYeuiBB/2nVnjCTbyfYVdQ+XYcF4nxaVtfVybGwufHBzYPzOVl3fBBkFn
h1PbeHnqRyYi2TqsWGwBlYH0L3Iib5IciqpKAV6z0WLNnxAM2nFVWXkToNCNGSChSW9LTmwZup3H
ob4+rm/iYS7s9hZZLvZmH4JDB1emmkOHeugRhvzyeVbytQqprmPjdzRA4IzZ1g4C3tY1+208CL8z
0fNMxbmlDhvZyL04tjMvM+A9y91EqLW1aAilANDwk6gAokPDtoN3UtWlKMkZp2jmJ1F3uelBiUkY
+o/fvo1OSFb/eGyuZN8BEqOEeMAVBdJdTK1OM3P6d7oT9RRmHga0kdAV4nD+wKzBfg8T2kzA5S6E
YNJPUkB4pu5q26cpf9ZuC1cHv1tb4pbRb+5qtyI94KvqCYbjfaBdqS/Nw5luuq2fQUeSxv5RdnQA
0Rs16AayZqe/wgd/0EWeyYujqoF10Q5yuLaaY/UNhU3UjFNNHuIDNAwRHJilsR684R9G/iIULnCZ
xb/4KEs2MUcw8By3u2py4hJl2kiAkLHoah81yxLXEF/XQWxYOGpnZfYvGUuGGlD+TviLCWEgpXlb
L3Zi8xnotzV4sVkHK/OGlL8DVKGzAFBqYPH4oYKDwQXLAuM4NzyGYJG0KXxFM98qZ2HNND+zulLq
YQmz3yXKq082Pq9a5iYMiD87zZ5u+rJVXtB6glmRyu6UxPQ7wDKW4OhkXgFmGQiyMlPep5SJtnyi
rEDsEYjnCB63M1YfKE2w03zizPwGQxOoNdNrolmx9o3oU3BWkyf6ZJy+aVaL3+M3ewTC1+adAiTf
Nj8v00aCR7tI38935IQQV58v3Pt24VS6o+L+ke6M3sjOyJ+54zA+snwz148DUlTqymdT8k9GZ31t
HAI0SKBXjCpx179k5utMe/ArBLDIURhqhk10xajaL5k7knxgIqiMDfFsaBgPNDf6MrUTGtLgmZ/I
SjAyqJp9htkRNWF1yJGWWGuLXJtrynmKGo33WiP09CdnIDfvViI6pvxDbPhd/1tETnDcUBAX/a/n
NIlpTTqrVCmE4KSQawQxxrk/3iba8+77ddIwYOMUIRWTq+ARUPooexAg2rF2hGRfPACsLoAJ5qs5
m9q2UCj9KCj0vJqofaM8d6ZGHojxBKkRnXyLV6KICYg88zEQsPyJViPwiD3hztemdOTOKsdwzVTT
mRGJ39Nv+aV5D834Iy/KZjjGeKCa5qPWwQQtZuXqFvSN72EMa5hVMhDxYDoIHuhY0GPrhtuE2mdy
X32girwwg4O8veWeNSdKHvp8EJGnPfdfADgbI4EKoMotGJdt88DaEgcNxjej9VGkvk4orgHlV7V7
n9+HN2mfUkTER8YG2+gzxHsO5GRwvCmumZ+LYxrG7sY8fJ8FW/+i+TmM70pu/ORO2iMk6q0oAU2y
VJecf2Ru/Dc0dZiFeMjGV3scCFw2WRlPm0GiKO2dzKC4IdjG2FzbMqTBgWggvsLtrdLLv9l/6CEF
X2jWBvVNju+SWaTmyDE7ha18fuY7rs9McstO2KebH/nKMuGw+qkVep+HL/xTW/BwzREW+mGLlJ+p
j8Z8UtCAoEEHmRrdh37XVcEAYCQwlisEpS5xJBxuVCkCuP3XtHLmEP62AEDt4eod2WUNUwKBsqQM
gEMTzhXz+KOJSC89w1jhXUMCCnWJTtRp6BnqxIS2fCoOh9Ot0A4gOFIWRJr7UkZ7IBcIr0yzo7gQ
HRzcjU/zI14pLdKQ8wWF2idFJsQgN3V0qLGdHuo1iWNmqJpogcFYmYuCC2PgvLojTAUTzlgCwtIC
ytgbGwsFOF9FJZxCyXeoJTb0lPvhL+FKXJQWTKzjXwaiZURuzD7FbmdNyJzTA95NBUGgQRuk2c9A
ZC4qig/riQ/XxtkyU0eQPPAgewu4htxZhp34pBXZ5RcoliGjA0DFO9jxbyFbWDY6kx520QyqjRs5
1JtBxPpbQ1yh+MP4byVbioZ37KLn1NSDZDlPcD25qs0mouRKJ+AKLjs9iH/5zJ+bdwCREcgABTYS
y9o4g/e+xpCDAWl0jcUC54ViaChTOIx+KjiNws5fVkXLxTezoV7ybbXGkGsp/5TdiMlUlQN8JsL5
hV6lYjYkNoenbcMfhprBuSx5RU58PhYvG3CC6CIf2TnhIHIgiCbtCiUH3L+mhhvBBwSTNyEtJjcE
JRuNepk4gKnkQqiJo5MEiAm9Y+yOqRI7D86wKre8BOa+VsLGYE/zsYB95wmrrdmKW0x+ErRj/3KG
NWgmSWio6o//1TgrQtIyVx78loJgy1bjzbwC8HYmGBKZesq3gH/rXyG3o+RDmXwoMAwg6HFQpq6S
G2bPxy460voyPjl1Zrq+X9rRDVBE7IbUdRtYVekR9Ddq6g8wC5Jmzs+t5IpXEZIBUyWbkF5hq35h
GZ//CjAPCMDq2l8pyw7DXmLTOJs3WrN5DxswJA4AXfywhgZbKRN8d7Av+na8Pz8XSJbBt4xG43MH
0U/WOTaqJjoHLM9wuLEFRi0TJ5EDuGoSmEVQQxKuTc7E6adorwrTnJCNUxlA5YH8IUmFnXOYZDuS
w+R0ICNkhPA0/Ki3UeKO0nmZ8qsjdcf/wlNv4fFoRDNimOYdDiEEQBwL/B+QDxOmaoJqMfL1pr5w
pVXqYVpbsBbpb/wprg3KJDIA2i1HfvwRQ5I+dkjsX0Tc/Ok7Ddi2IP3SyPHjciJs2mAYOjeuoMD6
3FYwvelY22b/RsU0QZbIPTZpD+Rk/XJADAYSXnB7xpXBIHo+MTicSqoKwW1fRWun3Di0ThWVZsTg
EIsikae88WcXMdNrc+2ekDMLE1PzHJluQP7LhY6gORKecEWT9MBCNiIlV/9R00M7PdmonD8iJBa/
nbTJPyarJV8vuIyVwg9s58lAGV5dhcuxQilyJ6N8UBlVhZD5PzDmjUcBlok6e/rJ61+6/eRP+qe9
szGJ6DizLfniYfn3jD7XMBatM6LFJLJGRZ39kV1wYBxRhwE4DX8UY8MicneX7fwTrY38K7voH81P
In4l32CqiNoK6W3CZjpTKoTY6wZCMWdXQ6RIJz7qhrTrvJg7iryXPfjZrapDqBGuAX621cmmOFK3
3BN8XivvXNgTjEYM+cvDZAAyiazGeCXDBp1U8zu+IdzbJi5hjU9Hx3T1dNU7H6ryUdT/UGEMeP1W
gfKPpSwsie9u8tltsFwY91w+lN/37PPhTv8Y8bpXxIBttv6hzGP0s0XK3622l07GB/GnmiHt0uGA
OGPdhIGc+99iNNC48DDa9+Gf9l1+rDcBaRg7AWhi2ng1A+/xBnGAQ245jMRCDgHulfrqxNNPPotQ
P1HQM3/M7b7hdsL2Co6hnPJP2Pfa21hNWBwJV6v3EZpOk1mYRzkkhEnz9pUl/FFoPvuzvkKK6/Xr
sJKxtNPRPoKIYCUVbwICoy37D4oFADpKQvRViK5QYyFAQ2WonllY7CUKoeSPmokCK47O0SbEpRL/
m/g9/ggOaAm6CbYx7xkNThPJyb/Dz3KswX5p0v9jEWkMDvO2ewcxY3tLeKmMDH29wy/kmGNdforX
FaXabAy77gMV9PTJHASigrflFbVw5gvb5ON5J0lHL5Zr6Cv74hEtNAvJEmemgan2e4UCjRME1RAr
BTtNJ/lT6grgTyFPmLuT+xyjNhgwdByiwaz9XnY1+gP8GWiblsuVh7BvJYpDW30dqgkjY7hSTwAZ
wr1sQ7ay9r6WjyDk3OCICXuLrM/jQkCBO5/gN/Lhnn++zv1P+fUYkK//Z/miUrSyv+jlZH8sb2pr
wM25NcceJhR0isP4X7mtSWgyU/XMwmwPhZO+cUN4w54h5CjlL+CDbePh/BBD8kAfAa1FEAfMaiD4
1LqfH+YPRUe/8cRffS9tkVZ1b8o3Ak0AGq+ZeCCLeheMBl14vR2PHLwVcJDeOOzpql9qD9SY3WyP
ik1XOAcsioQ7GfLk1hETc2oh0D7TU3ofFRPKgOuIZyX+uCK7+8IPy35CMh0MzcYHcWx+sAuWuqU9
WU4EVV14x6OAAMZRQAAsftWmoeD4we9lV3dK0eko3FM/3wutoxlQOiYDpeYARxpwsXDqLtm2Wpi+
x1FytWN+0D8x7CJo/o5x595XOHB4AjxIPhxWxyh8wOu/D55462/SqWl20j8gLYZn4k5beDOuBigM
7iS9cMEUkm0Cf8LwNUBgxsrEO23wxnt9Y1YDEuKSBojfHS5lhJ8RQUJLGf+sXL4as3NIUNB9AEAl
C7gukUy9ZHf9Pk8eG188Nli131g0oLE+fjF0ccfUf6ie/kENxHndzdTNkyP39Ac8MU4K+BsmL6OX
sEGnZmLjN24K7Lk6JlyYZ+Wm+90d3Ali73nepEa5L6qbkEC1m4mHhYouJDs/6SM+clwnpwS/cWoN
7T29SQRmeOVpTG9pb1THmJiGA2NEsAIirmH+G2ZO6i/sPgajdOJ3/IhcH9lo9fK5EJbGOfseoq26
l99S7YMzayYMcgmcAGYKu/WO3VWUhCOHwB7AC5Rda1x96Gf5O+FAXPF7s687q/0u/8lefdZxKf7F
74DxyUULdVMAXDKxPpx7i+DNwqfJSAS7+2sITwDxYL0gL0VVnFqvtfuoD6/5IHbBqPwUiQWenX+t
on38CPll8o+efSbijgID1oI7jnfCncQIFq7JV+ZhdcFwsyHHj8kYn9SEQPOTxilhM1+H+m49Ag3q
vxGa4/G2dJaDk4oanrxr8ZDcF129LzINhpo/+wPWRr369Oly8gu32NcNW+EVv6iwQ36B3JVI6myH
cnXzupaI8Ok49v0rSHRnzaguKDuDImGxlb/ryYgzLcAdF6F5IyfiDZP4cokNW1grdg8urcguyQkB
zPwmIy03vfTtcag6860JAS00ffd/pYNaHiGqCM4lQKY29qSRM0Sig3LwaOaWsba8GeJeVvU2L6zH
k9SRf7SaMNvxJmydT3BBE6+kUu+b1tOumCZi93lpUcg1GPTA+S3GLDxJf2WYBvmjdX1BZ20167sm
EydtCdNBmEGFucA7iqahur/+kDdU3KVF60s6Y0v9GAE/j294cQWQRDz7AvUoXcWgvkls907HTwd6
Df64n/cJ4MQFgEx/AjI5ETb4rKwQ530ClSKEQ95M0bxCYd6XB14jMFjHa3ksNXX31VPe9pzhQIgJ
QycQrsJ8kgMrnijQCO38zFenNdmo/1R1zwhadzrEmUW7u5lpUujmcvJtyE3NbIzQlAsZmbqewiEq
3kiYHJxK5OXY1GZwrDEfRDiq+ieyhTHdPuJA5IAk5wEeF4cS8h9y5RCA0MJR0PDVngiWX+UxV0Uz
v8iMQOIGNoUdFnbm3hVb7Rn8QIy+8jep++XTUqMBj/TWswGgy3UrV4JEvfV6kCNHZGOwAmMS8Y1I
NpdfsDrfWUAkL7wDvacXlYP/UwayEcpLLN3BgpdmZDoWQBeUU+mWr5oxKtBWeOqMy3IbwXiiX7aU
FYYfIlRI2whiea/UHG4/ofpvdFbtmS1GSERqzSXZGnuq6G4+w5+JIwMHDnhW4SXhyzamzgR3qH3c
XiVaFYNWCnkhUGxnvgjy4YdWf3TeL7o/lFA1S2B1mhyp3GesC0W6tm2wLonrCEbJIc8YlTgNwG5c
WdHrUyAZT+DhWIrCGeXo6ClzFsPE1AskJFAUWCd4D0CKD5/ObI1XxmSJlkxhWApJ3meBoEE1s80W
HEDCwoUWbzLz0RL+Dc8tkvi8/6KjJ6wwPU5WMzv8Ie4BXrtFhKf8CgNhwkxFqOs9Qn+uq/3zVNp1
dEVbIuz5LtC7GKajkANyISDwW/zTl4njXgqx2aDWwTDCeEM/g4UL6PfOK1RG+heInIJfAYZWZhvQ
TJErxb3LQYcJVsRnS+Gou220cHMpj5aBocW8lYkY3jM0jllk3D/9UcP0wduTvQqRdR40tzL/oe14
EjC+VeDOZa/bJXYwk4CRPZjEB7y3OOPmYENM6uPwuus68C6UmWJ16j7D2PWE+f9hCKaQ+8Xz9jzH
BBNMv2MSBhhWqLTKXas70stEn4Uf4Utrdi7xJMFtudec5vjaJYanfQvjjS+uJUhiuBVTD8xQBktB
1FZ+xbyhxasLVAGYRyPQ/OrMK1WuDw6RjkDTcclt6JeUYhTAq10lWa/kD0N/Lzpdr5vzZmEdNf2b
EuL5V7Dg6EJr5IqLL4LRXlzCJNj4ZJYxHhiB37hv1F2c3XqCNNduDAughwgE/nW6Zr7Vr2/htQM3
HdjM6qeukod4H9NvQWWszYWnyG3F8amgfE4ImKdqhHGV7VH1xxoOGXnXyq+i5TGouBzJSeiNPeIU
O4cnXPvdicksyr7TQ/V5HMlXH5x55eiE/Mxb0Agc/F/TYHbcibgwkeLsIBppOoi985vf9KBbp9WI
9eMkYKm40XM9c/8Lxw+anMdXADTfvW0o5hq232iXDVYz/9VeOpBEakVNQ4l7CkydkMD1+UHZxsU4
b/sXk0rpPBkOmVjrtcVsq7oIaKM4SkXnsayjgBma63oXtYoFFZRc6KhV7U3RCL13ImSGP0j2R/M3
Ov8BWnLUzGBNQnfp1rdp2heQVxflT7kXb0xMrRzICv24WDJu4mrby8cRpkte/+rFX8dIwu4c6R9l
dQc4nw/zKJEXi183QmJp8ZSIBFwgxrdim3tEaDdoPXjHRI4jGn5yhx5LtKcH3BJ2/jBK11OYLLzT
2XZ+4j7djdOkZ4WIQ2IPkKuTk/ITHfSFNXP5WrSYEfZK9UrLjf/Ay7FKoD6xELHQcHxQJUIOevxB
ur/XRx9qfCpoRSjQCfYrKaNJoTKWCAl/evr0018RMoncU8mT2hBPYa5JwqAWNZkvoOTncrAfICkK
4a/nxwAH6dbULnUwlsGWx+PcFJcLkAX7Uq04IU8N1jpkfb8udINw2DSuOmUrnazoPX6TrUDmFewV
R0BA6L34rzDmI/8rnt/UC/aUCiX+SUNX0IfkiYwhARxdtCcJQKmN8nkthDCeyT7EZ0cWKDMF1PWf
SEHBhHET0+YaqcAaNXt7fHyzMNvCKPI3xgpoODHU0+O5HcbPvDrUxLL8kr28abcJLeyrhvP1VQXp
Nr8DbPop8FPHIcZ9sQI7DGNhx3Ep/oj+OiV1xGie7+kCUhqMCuZtNgiyhz+ZaRQT+eH0061HV89X
MGvUbUz83kWRyxnrb0QTCRxaj2lhoem/QMLE3h2tyrdF4SseSRffZx8IVtDBGsz+NTbjtuNvjN5I
0ISim5/g1aJX/ObesJtazjcrQ97w1tu7ycS9eZFIeSF4hfwdMta+if2Vdy3AC0PKqTm/4D4CxvMB
PVaoMXYS1lBY0+GiUP2mDsnV4/ZXCAkuldND9KBO3bZejxtPJaYaVpnfxz34PX7qWFZ2lyk7NYx9
NdvjF16bxPnQg+4Ppif52NjbmhjojmwMu753o6HZ4+FZLmgE6FaCRLjwuBQOawIsEKMHhIitsPbI
fHISnlbnDRb1XbGtcPfsadtrNomrkaHvD5r7dHqj3jE6RDNIQk7DamVaJ2GxMa13NJw2xwercBuV
3jiGrVf8kKL5A7bE1C6SvTe70VZvk0exvueGAN1CsmAtAucXjFxNqYaGkCCDD5RX76W6hc6CcYhS
J+ZK9QhlEOvPTN7XrnRPARpRLnqRvbqtN2QQiOS5oMZGHqOVnhZBkNOhHFp0wWimsj2XvgTj9/xH
iXmo+Ps/JXL1tRkPsMeJ0T22zG3hCCjvL7oAjGjGkF3WqEFib8V8pOVDsD8yUmlBj3FTIf9BbjnH
vCGGsjxYOv9gp5Fkv0hGd3D00JgKASOdXzr2Jrskfngr+AxnQedJyhZteA7iaJDpCUHFZD3ZSImq
Ek3N1n9L84SX51OBS4MuiF9bhpTbGfw8RPdF/cqG21NwhfeP3l//gMxKC4BHew4/g4S6RJVoCOTE
oW6GAwsVmPN5Yb00X3Br0jFR10FC9W8JocOFT6q1eq9Rkn4iXUFQon/kf5s3TpPkTEHcbZi3dEjo
eGqr3zDUh8aEkEbVX/2Wgj8PsCguJyhi3fU+LqxMCqUSwZMlUgr/Y9ywNnwUW7zu36QlVnYn7ds1
ZCVJFMI5frptXBvZ6z0Bg4eK3gRZs3BassosV2BiVNPZxnkgKX4QoRebT6C6IUNSRCfPgCk8p/bq
UiTkCONDuLLT7NqqtgPOXMECxE5ib60GxAlSTQMG2/2WM1kN8ysZCvjxUgLpBcBfjgk1JMN1fqsB
61jBTzfZ1jUBeEjlKE2POL5IUo4rV9cP6dPACXqUd/O4xcu81ZZBAa9jCoiDwgVC6re2nvLPYEmr
yzo69sp2wo0xlluOy031K3ICMRFnjE+delGqk/K8jt2X1p5r6beBBvXrEG9ISwFX7BGZRlUg7qvJ
TC+L1WF1q19vr4gg608RsUxt7pbRPCAqMFy0iOmRwyd2dE7z9xcpkptgDSKvESdLGKboCcJ+jYPH
HqjXqjAhlM+MJUviqyicWYivd7Fmaqf/UXYeS45j2Zb9lbIaN6yhxbN+PSA0tXY6JzCXECShSBDi
63sh3yTDoyzSelJRGcIJAhf3nrPPFq0traEFjP7Bz43YsiL0sILWlxL5lA5jHIKlMJNzRNUv8Ioo
d0Z8RHuytpAkUjlz5GLXzFVc3BZLb3AgJcwMV2UenjfESh3jb/BlHe0Mp9+LiSQc5itHMkg2EPI5
s76wccUBRFV9jtWuXtYX59JwRUyairnyDFMlKJjIEnFC5BLk5dtl3zzX7A6p6cWpV7DHqOZrnYFX
46A7TCFesKeMaGE8R4W7UZ+MTSFvQ3x/dvvCWIzFTr0kp4wb8izm1wWv+kBiLhIDMiUlGxoPeczZ
1xBPGR4n4GU5IQhLEy8JFfna5HpZlt0maQMEZ5cPrXWsb9LlHzZIysrhq6o+W3ePTingvKieHJ4V
FUFQ3DbCWtXOhb7IYrvRCSGba9j2CiFRePrtpMtvmY5RiCuiwrre3vsXGfwlwUEtIdjAMeDdXNaZ
vrairUU9hjD7ILcEWrbfcREq7V6/MMx9F5mTmrDs+33MQtBbVP22gjCSvj/CeDAZd9BcCvCLeWaz
Dq3ZmgRVRoD0cthfZLYIP/K5SAVnKl7YtU3DI5yMxdbYTrdqsykINg7FTB8j3Segm3+kffLPkqm4
b9HYSn53joG+3tl7sTBug5wYQMC2d7ZjQdiq3Ud+iGgyZ8W7BCU1BGjSwnvl3p5rkc2oGD61yzFL
wmwDpVrd1dmnGs+vRowdSH/ZJ9cP6fpxMciMZwf5zM6gIcw6DTc/7OovjoLr01Fb7wkF0YIbj0Gn
goDoNYb+10fvbU3drUg+FjUm7ki7XdYGh0JYKWOBoLcvuYCT7RskLzzJ5ZutfRkhBQsBT+DcnsQg
BHUqxAEbgdu9BXUb8Y8EW4vGegd+umNHcUMnFFYfmOaVwZ0CEGqdSYjTJ9QFWoKbQz+phuL9lSnJ
4zF/WusE6nfjYGwMP2NsZDB3kTV3zP0APeRcUL0rTBbRGc7SAwMJuzubg/Odm3PzEeaUcJrPiV0h
tC1C2I+0XzkucYTCb4BTNi1E6XkCSDtLiAR7N5c4EkvqOm4/MR/RVEez3Ayaa3Y01pBJOR8fINYR
/KdjA+8gzDv/SYGP7JjhDXP7xaOZ6Uk4ZG+Xrelf1zj5P66HEtGxf83m9RMHcuf6qWmoIlG7AiEj
WenWg/ySsgerTukM2D9TLp+gYw0TfjNeXXmHeMm2kbq4VTvLuVNIchKYeBrsOxiP6fzhDScUo7I9
hn5wxjFiBegxGclPK0aYF+c6zKsnlhyyp7ewq12jXhSdS1798vmCYsuCWUOrBW6Q+0+qR3jM5NhE
AaF0V3ujkDxoeDJxGDjpY0sVeTgQkBHu4h6qTukuCM3EL9oKoo1wKjH+CZ6w91bR+Ya/P6l43G3q
5gQZEPwGRqtp9tJxt+E2DGtENzcf+2pKPoFpGSrx+F3kLBPwGybX5O2uNeDe4ic3PeW8svLDhV+E
O2N5FFP8RQhN9xnEl2xJJ36BJjRLBrd8A1FYiI91VrzpS4aXH49n2Jsed446pf6Qz/FjGws77n+T
TYdoGjM8RcYinEvMoxtbS9/S+kuGWzlp2GdjAorOEZRgKlxqFWXbGugzVkk3yaJjQBVZMyH3pb86
EK4si6ZPkDV4PNA8Tn09kRS4yT6q/f7mE/inJgtK8mh9zZAL4eKAHWFLMzO96j7G15hlXzU3Ru8M
POVrwKGYr5QHpTs2yxK0G7MTIkoyifQyYc/yR7QdFdTUOMUWy9Y9KXc6ZcYGowH1E1D/yiwbNo8n
vN+u7tf1sTE1BsAvlNx2dI4w4XvueBuPcTl79J5cvUcksGCfTIOQYAuNxtCsicocq/cgwVME7U2I
fQjli1zR6EyuLZ0z9B/H0N0iD9uKXN71Q5g4gM9fj+yg1AgYsC+fVDOFgGfCAEg3Ta9fFyx6Am4c
XEkUPFi2FxJ03zOfKyNqmeW912+hj/VUwnGg7M2bW/ZrBduaV82RwZzWV7IZHOw2nw513JGgi4Kw
G7tiLEUYtd1dfH67xWpem12Bugrv3q3EFLzigi+zo8AKhcZIxgdGd82CPgLmCFGVkW0aDd1T2FLp
eJQENO+oxNJmeqEgmX3azUtWsClKRHPQ4iyMeZ0euIT0BQdzBTv4VQnTenns/WcIBRRmzpWVAluT
pisfhSewDs1JvmLugoHOfggf7LnpAnMdGRmuTIiGCISfHTIrvCwX1qoyHHWc1+FNFEbAPWx+MpGM
HUYNF0Zvz5fu4xH7PRl83R2J9OQZXl8tZhzJOF5KFu03UUIzuHdr0AUrQHv9wcDJwInELb5J17TZ
r28l6+l9wFgIQlFHjWFbKBcqX/jc4E/1rkx4EYcVOsBp92lZm7h1b185lQVRhe26T6Zl9toj+FTn
8TXARaQ4Fo/tdd9B7NijEyeGSqmDnrH/DRo65vDkuMVOy6bgyzi/OY9XE5WuT7n4jLwaLlp3iqmJ
um4PdPBop/miICliC4sANxn3Gp4qskLuy7ZE44yVyhmbOONEas/DS8sAq/ClWeF66XPWXn2aHHZ/
6UMBgTymN4eK3EC52WzlnELJT6u5+pa9RlP2sMmTXKj/2ecEJgiooAL4E82On3hoxAWFrhDemeFv
gHoMbOAiTEPQ7xDg91IxhM+ib8s4dtW5Fj4G3IFfxhKF+Pf2y3zhHCx9rG/GmWpFOhTo6CrVmPLb
6X0mE510GeEBeIOOuCQbl4E7YST3+5z/b+yDrrVVhaTXXYP763PfqyuhcS/invvUCQkWCKDotqIu
8S0kdWOQZpX1itv8pYDyu3g+F1Rr9z5Er5Pdp/cXjuXch3TYLB26Q8hWuODcTsBtx4geCiMMZsLY
jIIUMvYhKc6NK6IeQmud04i8EjaV4ZY77xnt5tf3Cw2LJb/UyBSIjIu8Q72ggGzJxMxWTyx/S94P
jsunsq0XIhlpzInhKRDeZDkzmmMNxALd7PKoMnZGfnOTXC0ONtn0fttX1xWhtJ3pCsI3LYTmpMzs
Zt3jZMY4u+E1CfhsD2TvVq6xflSY9lFaUX2lrhUSDRU7t3oK+kiv02NnrKJCQ5rEK5rZjLKvs5xR
hOYca2LPXCyLmm88DPXWuV4pppDuj4ev1393q+SATkmC+YHgHgYTEx+QZRdAQ4FE5iNxlysEhW6B
cZWjlc7T9GrCUyCxm9TWbje+j2zY1xqeJRl7Yacj9lOWbINP6RQ/11n4CLWTHs3xgsKHmrkqRzCL
SXejowoxmFeYCBRsKAS20Gk0LeMlCV3s/0YVtkxWby93XlnRX1hYGGCXg5n9rEe2wkdGQcuzSItP
eiRMr04WtlbF2ij3GJ4QKMBYKaLT9pR0wk8mbSDl/Qg59nW/pQjeNoSUUUBgJsuvTLRtNZimsdNb
rz0HhOFR3t94Ed4AX5thTrYd1e+zmyrQHh5sKl7euAMZY2MuFylEN7KrOFquVA9Du7QQJ3vVNzdb
ov7s+GiOCOjjA3IRxacqOt0oer4JcmodIvwcvP6pNbEixLbCzkMm/8x5/fPiBvsXSEv16nCvM0UP
HR5LP5PwJoGyywwTR3re23bTbhSk3p9JNQENK1YJDLgbaWvw3m7+ZYYDmYj1B1ZKTrnXMKboXHMa
84MBv7k7oouCY6rD/5LmxQUrtaA6ysISSMskQ2yGwVmM1GgtQQk9DqfhQ7261YsSWk7pY+iYlN71
JE6LSU0YPZNnFh/Fu93QmHbYWy3oqfuNgjxA8aihlybB1RPzEFkOyHXVzsf+srR4eVCgQQ6ya6gj
KFSfI252y4jAdft82SIzLZpjjfkQEZiyNmsASXGQHJOXi2mLne7TB2/AS1XVrw7QZk2I7fxsNbRl
JA7Kx+7iRZtOnXt0/MyRVT9mwn5QJbsUbZmcJ5ucJLZRxtft7obZCfKfUYVqC3jwOg/44MCs6Ws/
S18yAq+ddgIn2Ny2M0ldyosslLFX20F0ASLitX1MtQf6Wg9byxgisH85QryCz8YgH8j9LJ9LBOUE
1U7fOzJQqL4m98MzJCoNSoHPQcvTU32BMCZAOiUcy2OwUMVOYFZ3BMiM8lXnk3kkZlWIbDAImtP8
oz/QXgG7A2x9MF0ZPoAOWt0x1no9u88ITqOR7WTvkUwNAwtem7tPzrzW+U25GxGMBcekylztCjSK
RTFOEaMYME+mVeVLiNEoKb9qRlQBDHoqImQ3S2M+XO3F05MXYL1cAlm2IgHftrWWaBKoTxq3B2oj
woc/DRXu90KTnA7PNGs53jD8lwU7ObO/X5k3V9jGRUgkP2RSG6mmwDO+lQlOIfUcxtm0pp9D2Bfb
QFaYKlBGI/+lZqBShPeNuA46q0e0w0rZaeityFp8KQ+4WuP9YEczgRQlDy+LB505ljAIGb4K4vLS
853/wlsKSR3qK7YmmhqODQv/QvIeY8Y0k/u7gqFswAz79eJILKjM4wZQ6GCGRyVnzYkh3ssdZY1M
gw5Zpd2139Fgk8In0aOgFhyAjomvyFb9Qjft6g1nPi2dSIKTf4LR4SoGVl9PSufO/A6KEQmcOE8k
PlWC6lmYFc8sbFNBJKuFulHAJybIZkgDw3MjcaGrbgm6SNjBC+LnQTmJhu3xo8C87a/IvgoytTjB
cHZMNL7jDVqBSW510WdbIhi6nSl7DboHk/+HS+VQM/lE236tFzg/UWcMDNqSMxABRMOAsNnLxFSC
lE1F8m/EWCx7Ms6w+l4KHuN3MTCYRqHIeKcL4pnocugc+wDzW46o66IcjW/9MT8j9u/HE8me9+/o
rclDyjyyoi7pWFl3Mp7bWAdpHKHqjK7UCjEz9mqLei9k5/yoO/8OUe/1k2E3WQk0EzquUOTVUAk8
KNgWQjJ/jDeIn8p+mDNLkcboOIT05wf85W/dcpVnoBauSIWSe5k8hvMQP1e47ZTljwWTskJyRbmS
z25LYbKqPzH3g/SjYOZMW4hFFuuysZug33LKogZ7thOmU0pg3FZs1wqECB1zfLfe3y+B+FXg84dR
anDbDJEz7CXhreGBw8eHxMxh/0p9hDE703XwyB0Gj1fTH3NepEDQ0cw9bVLpDJlCahyLRUiezD3v
ytBNc7iSDDLmdwbozdLaZ4i4x1oqU4imJ38e61TUOV4NmX+raWs6guuCgVfiD698/7sSMtNIGAAq
L9kXcOyjWVB1XxCDAjyry7uGaAqwEgCHVq4Zc9IvO6Cjz5a36Am4Oom55Qzg0JzSrr/sVGzIIJEJ
4RgDC4xWnXVaG9CkdJdkPvsH22nqiXuhfVMu4U2Z03Dkro0DVyzsiQFV6AkcgHANyY9u0wXRdNPX
cU166gn7O6wzoF6uSprxJzVjfpfHyySMxi0w1tSz6U6Cu0ySEcI5VF/tGEiGEUR2IN+pc2W/g4MJ
e+3EMTiIS4HA7wtOR+GIvVqQDcDIAUJ8KoT6o+8dWnr6aOtEujyVGepjQvxQL04rSi95yaf40h4v
pHrPkAnJhkvT4jQbPKOeIgIBopXsHpnMJYzh5mLmdCPKBAsTCPF7PIWqWfoRr+SFCD37+4wh0Xe6
tBACQxonNCSdCJOF4SUflrjVj+k2eiPDG8QyOxhM7SHUrYSLS6AKhaub4b2V2CvdZ+9smfcjR9zW
64TMjByredkD6xSnZNSm1BTkBb8SBtwMoRgvkjqslW2vLgB5QQPCK1mk05igT0Q8nJnMFJ8jUIti
iXwIwIcw67CiB44n5JLkPmXHG3af00lUvKpGyIbwkJxG3BNLTCtFmsplFkUwSPlhV5xChgAbcf0y
B9FvSOQgnfesj7iura11l/cB5J+T76sYd9GHssWqk46z+MJhD589ctAQYX5Uty8qBjohtmX2qqQK
LlhQwpNDyCDbj/dtHQz5VH8GkhKSryEnU6/FUQoSQc0rMS/vjqigr7EjMmGcdKO/sR2ngnt92hje
ytnsvvD4zkAH8cT4pJDla0snadfna5LD7+9jHC0fJsIm8jH/avnmXoWPM7DNC4hEhGz55tTMaLjj
mARyhQ/olAzLHO0eyIdLEhjvt35TlPaKf1gRpoXvHgT754r89ySbE3meDuFQr5AMMortSZxykL2S
UTNR5Mlzj/r1G+AO+qSbSHRS/JG0iyl2UoYHyo5we9zIy4+Y2CEkIz4ZRVwCGydTBRVECuvN0SrD
eMHZ1pwymciTLccTTvQeViNOrHvRUe59CEwJFgi+iKp8mr8al3nCS/GifxJj77EPwJdbSkZQzhWq
pRWwFkMGRIyMHtkM7sgMXb6ahSukP8MDkHcNUYBO8NzNwT51Q1q6eKbbX8Eekk6WOUn21e27QXPZ
E77JdBcPdwytCpc5yI3NlNRzy+Kgx/5xTPoe1C0JLRCiPqgRCocq6n4HuLM7p5qUrxeXcDKIcxL7
kDgRSJ97aZkaFUeTE+VSHNB+Rt1UXg+M4oVZiIEIVChiMDA2leFzXrAtvzhg0KMk/pov4nRXt6Ss
Bpb3Dp/W08N2TRADMizePuwmyOQkz8aTUkeL1+3DE2tolQTR4TkRXj/hoo8j6ISYocSp8WwspMWQ
uC0jTX1YXR7MIbxbueZMVYulnMGHoCq+MW16I47PwDmmP3P4tniDU8wq5sGCjU/At8mOzzypZHp4
NYLHFRnBjJqYw4SuejBgWFIZTUtKDEodPJCILDCgMkljllt+6n3eVv3MeYLEMGSbNkKgIM+Ql8Y6
wvhg7A/Vyy4TOOy25HzX5T6uAW4eh05dM7/q6Y8peAFaMMLKKQsJq6AnSo6xfGA0SprsOLoDhi4b
xlmds5CgwL1RTkXuLTtxjlMLsLVXoLui3UEZX2IYz3/l1emJmf/zpUQELM5SZtPDiRYhY+h4NBku
pR78ABxpUUSHGJVmb/nyicDkMgmQn/iDab9iI1164ujnh5oyZ6LBCFG2E8zj2TrILouXquFcT+NR
jTGeffFayheCKGvnGR3O9Tw/kRvK+XOLHZWJBXMzgizg/mIvQc3CTRz3qOjCKci4u4SBABsGpqLk
UP63TnPkVRJ2lemUH3doc6AhRJT20NtRwQ7E701uKES7E8mPjxO7lknCC2NNlWlmgIjRANy7zfRN
fccQjgYcffp0aAJH3vBgi21PD46tQay8PZO19ilfWJtEcDDvS51dgZyLN5p6JVBsm7FF6HDAwW4M
7lMdNkFwXXfN1GBqNkohJKd6o7t6mofC3Imbv0aTa/ouOTopzeYiB9nTnXFCLWvFu2J/StDpocN/
BFqOsQZgAdxh4gSbHdOzeaFggAMybZHqMyUpU1bOI2Q2jezZ9VB0x/wQSwgHX6k8h3cmXNRfT1BK
XB0yP/tS5TcGNoI5HzGTeS0eGaNK12V+f1NPuM50pi07Ox45dGNo+TZNFkW5CC/SB+Z+wMKFS7c2
5jKM9YcvKgt5i/Lyjscfq7cJpB0bE0ElxBlCORRmRMEQ+lIQkyYEGF2KF/bskGMmybaP6C3qg+GT
4uhwF2bNFBQbsRdIa4+UZiwe5WlJGu7ahCc2uFiCZvsa6J5QJQ4i6YWRJkvyAGraznptigsNFRHq
K59T90KkzhvunpCm99lenJ5kvzQOV2tlYhR6863IyyJIHvg2gZDDgdOdktk7xp+XEyNl6zX37foA
2Ku+0+yPBRQ4nvSp7ZRqE+MpSQQ2M/BmT8kEm83+FgNGBFpql3+x3YT4BaCRBa0apJIegG+8iGQh
fCf3hfmaUL6jp9UgxHNkGUuypRkjJQrfllNDQiXQ+qUDQE1u7V1JKUGXT2SQJGY2qt89XXjbsChY
fqoajJPWJVZMnJifZr6mz7rgsocE3nSBQJL8vcE5OaY8DHLylRVwCYogr+WuqFQVzNJgx9qYXxv0
e6OAc2Ker9je8Owzl12U8US5qnystR0s13uXLZO+5ZNMCgIHp/iJOt9wamiNOA348sVCm5eVQ+wb
NZ087QkppX9i5YkwDlxs/icNSqFJXHty9PKg0pBWcb6USzwZgxv4NrYWrafV54HogaDqVtYcFPGa
zjRaKqKXkBLhNY/LgjK1CAYyaOFt4VUbh0TOcJkPiaNOaQ0J8OV/Hx0UGkIyKCrEPiyyaX5D2QOp
GmVq8SCuIRhoQsvi4dVP3J8WeUkhxi3TnNsK6Twj/lV8SsDSi+/2M2Kr5EG3rJPFEyFI/sFCgrCv
+DUjXxusjIP4Eb8RKBLZwmSmQCWaCOaC6IGYe2i0/k2EokqS8ypVz+DgDK0sehHewBaDbii/XpWY
hN4uCsGueYod9+Y27Xmb15fUJWsp/iSxQk7nabuLdiTKEFWCrdAkgPTWj0dQG3QLHaleti7ToNj1
gb4FMaH6DG9oiJiMTrPPZz0tnwSQf5qLCpq4NXYqwp7XtGOew26yvqHqqNRwFzClHsnU9Aob1UNd
dstI5JhY39Esnz4OLdIz1OVJ/dUgmNND7bCEooLWUA0Q9ovOXVsI8gfdshFGzLx9i7TnQkI6un8i
BDInN4wvXJA/oo97Nch9IRR5ex/LJmPd9T5XJVlba68S/J43uDhNaTg0jMS4WyU8EGFGr2KQ7PJ5
fTO+8i9e+hnFBzKeB3Qj4lwW2VmH1wTgOrR2XZ5Haowagirm5KYZa+3J8QjpBLNQFN/JedRrlZj/
bS8jXbCcmkoIvpbBpGW6wXkL3KQ4xsMR8GSdw9EVcX2UAFNfYaqwg5Kn4QrliUbtsWg/D4X8IYlh
9NEkjvyB80TLev0oxLWUuzrhmUxWIXaoJ1WYA0wxt+uyg4nyIJIWRQ5iTDABhpa2fiY5nAMs3UEz
83pj0dxfnlgAYq1BdoQ80mYG0+ftildp6jPIBxwkWKtX5tpXutKh7ssMLb17wQ5RKAfulpFiww4v
cW4mIF6gqt3YozOrTpifv5BGT1uTI+oAhwdka5JX6XKktDBu2/orhx+1hiDVVjs4QzoVp3FZwskQ
77aw77vtvaBOfGcdi5fNoC6V+8oSvjTsT6gy2JRhTPAocOCleVI+8QS2YDVMDPFkUXX0J2YjyRQG
RtF9AP5mw5QHxwyS4WMjjmHOBJwyfl1xSkFdOXQaQuuA/meAbbQZrK1SzIP8MhNJ4XZJhTX20RYT
QWizh0BmFXO7RXTsLnM+QPbJ48DxJTjmy8PP8S44VqUjhNyPRpu2M1YbGFPEfrSgU9I+JVAlGAGT
DNa16VlhJMxEPZTfU8a5wTNdDhoYOG/sFboaeweOwFWCzH04XaNjVjdYKHsY5txvczGePXvguM7R
DjA8yRfqj62xwBzsGQUj72ahxjAsdHtzm/37X//7//6fj+6/4q9iXVz7uMj/lTc3tCoY///3v2X1
3/8q/+e3w8///rdpSooo67oma7KpSLKimPz5x9s2zWP+tvS/BsHQ9KbO8i0VKVgLnEjsttlhFCKS
Y+SNOwURhBJI47YozpAdovLMMpy4kMGHlR6ODwPLdzuBJFZE9p+vTvn96iTZECVDkVXR1GRL+fXq
7praV4lcFMtLQ6+PXpMA2cdgLUuNDPmSBr69TlMNvc+jIzMR7VK/0YvRNL72G2XRlTBV2RSgaDQi
VIP8GImVZ2E/QF4xWMlnqx0eyfHGk44gsw4xBD8MmIc0XSWMXfqXZ9VM/vyN/rriX++3KimaiE+u
rFmGrv+438kQK0krd+biqm6bu+QS1VNK69w65ygUk4PcoRw0IVXA0dGessfbzKypwRsqYudnEfSj
8pNB/VOcEdGtoFZL432DZZ6F6AGbX7yZMJ4W32ODVOCdor7d42IRs8yayHB0jMLb2yEu8YzFKQUe
os6cTh1jUEhfAe00H7AeRca1d3QKKbHtSlDJtCaRRaRXOhNoAxsoaeoTVi0EG2bLD8v6SJLTNcML
jtSjsuEck3fMBx8Vr6MLgUnpMFnhoQBSClVk1zIMJ3KYFpII75YLLvHfaikP7nD9H6qJ+RJkGIp6
iQ5LQBtCeKXhFBUeGQbRpXEo9kwq1K9rRgUke39+PJLx2+ugKbosGqpqKqJlGPqvC04U71lzb4Rs
nkilGxdqYMTL4uJeom+jOxfFW8t0OzM2T8DtetOWU4gxxI2VN4AI5fDnaxk/6peVosqaZHEtlqlJ
miz9uBRLioS6GJ5Y095cofFL4SB053ux+fOn/L4B8DGaJOmypkqmwvf+9RtXpfm8t1KEbUwNFIEA
+M7YbsAmGxNRhKOhLL9WLcj8wHt/uWBg3kyMxuTMS3wVOw8zgyNPK13Kr6V0fvRsvDg1RLSF3XCQ
5Wr+58v961v/uCumJMm6ZuiSbIqK9OvlpkNm3IoHtULPtHqpb3S79amgbLzsXTwkXZhc9WRz/POn
yr89C11XVLZISdEl3dBE8ddPzcvmlg5D2+6Bp8ENBxxKcs+yzTkxCZMvFaLXQnUGm/4laGfqtpiR
07iApQTV8c9X8tv65EI0U8cAWbN0xbTGP//bdh0ZemNGlqHNVMK7hUVeEcFD/XNkmPfnD1I1ftLf
b7QsW2y7fGM+xOBOy79+UqWpSZ6oXb9nRDlZnET7/K7DSIaigR9m000GwWYs9AKbIR781B0m2/nE
XU6zyc6uv+gPsTmCfbs6tKJDsHC7IGVprKmcf3o2kjw+8t+udLxE7o0haeb4Tf52T5ROz1qxZUnU
NBWyS7qke5sOe7LbFQ/PPmLOrVm1uC/TZb8hhc9Np+/yd722PqpJvW5da1Ys+i+ZcLNJGmhzmOPN
drRGTFYNTMiJ8h7h5+Wh/5Nd3CZnyBBsglQ3WC+4QzBmIoMSOqkdu2gBNoZ3dUDxHWj9xmhIyVi6
wNTAgbjlgCa8Km7qtS/FjkIKTf4aL1Ifqjkk+wncYgaI0MsbOokHVuP3OYuJDO9JuyINqJnrH8OR
icw0f0Oc9VIzN520O5nh2JGi67KLX/Gxev/zIlD+4yKgMJBUjVWn/1xuzzppNfXa9vuZsaPtZUDa
+LBQ7eJtIbueB7XO+0I4s/14sc4v+K5iLDS5zxucUN+MtwPDreCfKgLr58NWTEUjspXz0xQtXf1R
EXQPRXm0F+Wxaom/cCzAracrfsDYGCMRQAamj/azJm8YcAGVA2npuFqXvklqL1xiBhQilhpyHXQd
XR6FdtgXQZe5sLYvj9nwDCtE3KOG4KL5j8wF8Gq/8fsX8n/6GuOG8cuaVUzVUHXJ1BRFkVTzxzYm
PxJNSm6Syts1Oy1WkrM6d069X3mxG/rpfD5Xpq8ILrDpEoPvIPiHqm/c0398ummK7GM6ZZWsmj/2
fLWRbmpRaf0szmdw6WrUtBfBT2RK+02ivPx5Ef12psqKxbmCvTzHDJ+n/zjIsjYWyvZCOnObAxVb
D1fHCXvQFk0OeHHho2kv2XQdifaygS7SUwjI6jC91nCgyBvocWFotek/XNXvT8BSDFOXKS3Z4Axx
XGh/2zWai643WO1DW3psS/X7om7IcMfU/oGiNwcB6dsjbeY/fOhvW5ViaQofZpo8f5lb8uuHDkOR
WM8+6ckh0TwgRAyD4XyF8LAnl3+oNI3fH/Kvn/XjtteZfJe6hz7sj+nx7t5uDpWbgEOZ0Xs6w3+4
MpGffSK+E9yFynhyRMhR1plweeMAItY2xf9vj1HEFi6tM5+na1TTSxgcKGpW/QnFra0i80JLT+X5
imtV2/jzih8+wTMiMgLp+3WpTamtD9PE3eVfI/xst8E3TLCghA0VQCZE7O/++Rb/9q1ZaONppRii
ISum9mNpXyzs1ZuywiWyG3XxG2YBiqX7mO1PIsEhX+nPH6f+9kRVRZV0i85JFCXO5R9PVJDzVMvV
tNtX34NH9tBItnaKBROPdHLCutOx+L3nC80pv2KZQL0w4P6BLy+3kW2bLNwZFuI2vH/QEKauoMeg
dv+w3xjjZfzyxquaYspcI6b2pmT89ed/W+35XS/Ltrgqq2sIJyzU4TGZvuao2+PDMTzOPAU3k60S
wrMN6JOPybw9AqXHSwAjDv0xIChbJ3OAFa89dDP9tfTSTYsh0CRd4BGGa6FwwKtoi64yLKfWd584
yvfzeJk36+gjtjFaCOppE14X/ZwV4t28dpY6uN4e9C1sjH9Y+spvhwTHlS7rpmlRJGqiJP/6minZ
PaksSmu8WO3jiUkVO+xemIgu+Kl3Xt3tMPQ19+OD+vXBxH+CIdQcO8kJLjzjWo29jfX5WXu0wX9e
LcrPOlL+cWFjv/u3xxDdqrs+sB3tG/u04LIAXDyMQ3ARQuw0QXyPR+0ynGfL+XIpT6ZBj1Vw8N1O
4MMmvvb6T7XTf1oW1NG6IpkqR4Eo/TiG9OoxXIXnDUOoubqxWLLCdn9m9EKPCRPWy0OSGGcl7eEk
OkMhC+mms7BzomnukEMR1vyNcZj22izH7wBOVbrUObaxrAOU0G4cEmzmPVyk3raAoNCle9JX2ffd
wTZjCky0SXAxED9fBlIqbIwngKNodTcHAYb2//+tN03OIEO3dN2gnP/11ptZa7SaUOF7dfULYS7f
ZminoLwgOmBOw/BSmiere+kJ95lIRPNjXSrhQwnUdHnJ5w223JLzgOGdhbk8xWwDrSlCI/JfkBRW
EHU8c3lFQodq9L6EVfbni9fHi/v19dVF1dJ0ndfYklX5R/8hlVHc9U1DUgWZzC7q0FD1gfQgJjxP
jA4fp3TJMM3EBs5n93aZqFLoWC4o+KrbDkRBvjyyfSm5HLy4q2DK8AhwYvF1QL6VsMWMV8ISGZ7H
ZVF83ObY+Kor/fTcmjNlsK2j+VJ+NWPWLzwr5E/5IcEbe6IYAICHgXHZSM6V1n/+yr9BP7I6fmVL
EkUNjOr3jfyZZ0XyjJX9ER1vMVmtvDDbhe9duJpsMdJiej2Xdy9+OZkfpoH1yowUUzJUtZmdf/z5
UtTfSgVVlw3TUDVrPLitn514XWqtUnR3pjNwSyF2uN3cfBOek602bxb16yWG1jHMY3Q1lmdJbu0a
RxWb9pvXvMBNRyKGHc/mHgArYq6YcNKDTs1xEJmY2z9fKRDJ7wtFkS1LlSzJEkXj53FUW4VWRPWA
dzRc9HFf1wKSUDFeOV8gjboZgvvAeHkElSN9P4N0eqcOLu1+8wgpwhq/WJTv1VdHl9K/YhjQ3e0c
s67W9u44XOYOBpA6PpKDo93WGCyN7v6MxGQM82xcjS6PgBzBxJZchl1MU5BDWT6GMp7GAHF0rVxh
ev6FeAiuqMNs3xODCndngV7Wzvx+C7OlD5Dxdmug4+01rJ4cTTUK8iVXR2486h07+9Kh4mPUoLji
lvlY4hdsJX6NFMzECC4KRu4+ZRXWqOGf763yH1aBChhDTQEuIyo/j9Am6sz0RlF1aKcIAdzmq0Ia
Bz+wCSoXEtc6ninvRONOJKxZn/Zo0ArJMKQ7CcEml93ysvun40T6D9uCKlrgtpak0vvqP9AA0RD6
u1BdeCHZxD7qMD3oe1zihsTL7rb4YX6gI0VmwnD2z/dCEn8ve0BgAI1BQyTT5LT9dTeV2v5q3Yz0
fnh41up+HBhvPdwn7vLQgo7/j7AzW3IUWaLtF8lMSCDgNYJ5FBKa8kWmEQ2gef76uyiza6cr897K
PmVpfbKzEgExeLhvX7t26tpFH1S9cTx1t96bWBOZcuE9fJQvkAmmLpa+u/w6bA5fLUFubUtpIngP
0Zjz00Nkj1/UUy2OBjbV8YBdUmWKoX0K3uPTEKrKBvbOlXu20ZjIo3/sNvk1gBstYlJwWAD8oJQ2
dCbctrvP22u8T5Y0alOGggDSpOt0dpjpAXDYs7/zbJlMQ6Zpa/5YdUbvnCLiL+t368c5WiVf01ba
uqaoZpMd9+/Hpe8uh2Ozva+iw7u0rzqe3Wd6p+ksPNw/Vuv6pW0drdWcb95V/EFM88TS7m5EL0gb
5Raj59Zj/ClXjVtvU16zsrwmWuE3lBM5gz1f6K89Atb69yv+cxT5tuWQE9R1k/JAW/vxhm/a0zRK
43YbIAFFfY6bWlsibcLAEako+iGiwzb8Gs2+7z1iADoyqPtU3uYmLxN1gHp6i2kUrrI0TUtsKwTv
ZbUd0BBRo9Q76Q3GRFbBMN0kVX4ATzUs6WJMTfeSfOI3JXEkrQ4qm85D6IE63g1ppwdkvPGUGJaz
aXV+OTf8ORj8fb96Gz5OU1V0hcX+eyFE/+yuj/LT/KR17dhtzuidQEACFuNJ0vtpF6v2YwjFHsfP
EzglI8CrCNHNzm3jjHtPSDyQ9jTyGx3iS6U33aNetQEYHqF80+kHRbEDaJ+9F+oHIE5U0sYupxRJ
Cy5yleOchfCODHWyu1kmPCoKj6jxnnSIYxnsQHbMaWnxtcm/37H5c0kjB0B6mSSEqnV+hBVn86Re
n1ql5hcHeZwmYvJlPmy+HsSZXu8j0rfNIhenDp1X4raoONHk8TOoiKc/vu7l/KxLr4N07Wsk3JVf
9n0QM6Omv+j0AZlGU68retWg12VRasGJiA/Cto/dwEMN1N9lBNreHXg/0knARy7kDEVyBHEhevz7
Rn+mCFWd+UO+g3yLqhntbwvl7fUoi/PRbOexlaoy9bc2+15cN/u69t0PgjVFRq37yxT6c8z4NqSY
9W3VVE2DLL75fdaXGpananXp3mr1ExH1E1SvAlRGpWO3TauOup1K2vIbFKabh+xuZP++7R+Zlw4h
I8cgRaXiZPLn2203z9fXbrNpQnOg+YwNuhBaSEfm4+ix70+d21m+DhYAPCqOnDujz7LxS7q+9f04
TrDN4UJpk63r1JtUvTD+58BzeRnnPS24T/YJra/3X4spMUY70XpbH+i9u5uXoeI2gjqwoi4UDArr
4tA8bFFqtvVf3kd9t/99HXpdSlTaap3Y7nQ6rW8Zn9ZdVRvne4nuCrjmEXfyA0ollI2dq/tqrH95
9N83SC5mkqJnLdFISFDs+/vGb9Xp8GBppfOp6G2QJ8LtIHS4g6oqsa1BtUJv7muw+21K/wnwvt0k
6X+jRV7P7Gjan1j2Pw/cuOzM26e1P3YxIL3CxPrUL3tD4fSlIy+uCfXtj4oBK6sW3yWOhOz3S2qt
HtY/PoJOvqGuUrCQfnvO5vVsmOfj59S93LL9Lim3MZ0BaJN+ecL1r/l+GS5hktLQ1I7+PYl5uO22
t+bjch+gZyX+ePmP9OPpvXcKMEx+CglNRzwiC8eJ+JL9kkBt1xmEvy/OeNYpP3F/Tf75NrUPij59
tc/HW1enUeH5wl4DLeD4QC7+TYPPhUPASQfZ2Ay221r/2QqNAgIge/dtcIF6ZSCDxH+g2qKEJNV4
NHHgm9LNA8pEBcpTIBov2WheRxT3R1s7H6zLBZq2saPfsPnLyfjH4ZLSiakS2hotrWPwxr6lzDrP
K3KYbfkcbIfaAhaQ84hMZ5dTCjz4b7dtddAr3u0nVQ6WkPgUGlHHYukEb/jyMOdI9qDyFXvQtgHE
uB0MdJTAyI20hte7aqpaVwfhl30FJnuJy0Dpfia0PUVvjwT8fUQGKNGXaLmW11/ekaJ9T3rpLZMq
lqnVhUJObq1vy9+z2Ta370P7ldP1hus5WieM1YkhIvRiaxppDh/n5j+bdmf9sJ6mZaL/pvnRoL+R
Jk130y8/1mYjToosBi6+jvhZVPFJEcCdBak7/xDi/oEsmyYNRE1IRKxnoi02Twl2SRcnVEJovOlW
RgOCCYEHcGGFx7VO+ht8X7rpn88Cz2Besx7okFM0F5dCWrXV9BlR236gkxQzzX0hZZdG/+kAjWze
ZPPj7HoEFudIeUueeBP3gJezCR6GXQ4Orhq18fuA7TGd71wUOwuJRzR+z3Tca+7WdKiAuPvFuTsE
L5qUK3PSWG5is+4TRnLDKyjSvUN7y6DMCqu9hAHDiSbGNKth2WGBnQ9jQHSczhxASsOniIU6rFUh
IBUlxtLTX0am8kMtoVN6ImGutZlp/Kuu/r2Kbq/XaeNjKM9uA6f6d5c2KNbr/WmIDrRlcNEWx9vT
50uFvXk+JwZ95zcA0aZZWeor3nasloYxF60/tacZEfdGka+OhZUm+Ppj7RXl307+sex+rv0rOW92
4bd73cOpuZMT3Otyiv6jfABzVebF0y/V2bbTnSJJrxGw51FxivAFuO4Adnj3wt8+c0yti2PvBLSc
EX4TpwrURX56Rzf8E26pxpxqp9h7d/DjJHG2cY4QlpXgwmy/emc6Y58WhLvpOdOnowOt30jELtad
CqFm17xJMms7n8S6BqeumWhkTz/oHgUUKPAr4KPIQ4HxuGjghTEaGMDhph1dQ9KozKbXpP2gWciD
nEK1ESNGGgHx9GkAE1C9jwkr1tm8MyCTyFkB6mxRzjw9ekUuNJ/w2hmhqmUebLzeb5i4kcd+2M+d
c2mh1MSz2Oo05F31Cz24Ya1xCnCU03AE22PcYTf2blMPjpq713ywXtuL/VK8Es69ZoEPVyhMOE/T
RRd1PlsbNbyaSD3p16Sxxrqg1m7Rlii2bY5uaGK89iOm7UgDM9Zwj3S8NcLLzi2BCD2s29mhaUlb
bQCq0nzdku2PjaHVGago9HdYD1tnw3nx/ssYpYD1fSuoxygnho7C8YHzcL0K/WfHrbYd5fSYmo8a
xnBM6l7cZ7wN9t4u38hTuuve4zvBzCEufTjg/WNwjtGJxwcHe65R6Vy6ZbeaqRnGzN7VQ9WUKVSE
Ef0Hh0jxm96FnPTduwfA8d1OXAW38G43vFO3HZWTXXcXNcMyOQUX99B7h5svXA0Jo03vPHzk+3Ab
XpPbeBO9SNEOGl2cSwCIHl4CS6CsGTZC44s6Vyc+19l+rxqyEMBpOOQNB8th5xBc6edFf2p4V//o
PYObU+bHGV/Jd6D5We6TY3KdIXClYD5rDi+RltIq6hcY2NxdvDgy5qajeFt3N7yEH3/bq7i105Ai
wAxpNa4baJeYnCdI/HOMAvbBNduG50DL2Dg47iXGpBGz+DW7dwSAuBWYvXP28JXo4+EcErzCY/Tq
gXC/+PsY4CLPE+5vAxTtXpJTj2na8YyuKQ+JypNVPVpCgiZOZo3ex+UYpvZhewfHXtG7RbR0YS8/
A+q99TEQA4dy8ejvFEa2Ty71ZYIXfJltj+FnbUVXFVGHn9SCKzm8lgDczGE8K/y9p9o3D7pZtLNL
T3FbPs3zwdXV408AM6KPf0GsxUZ08mqaPkrLqY3bcYQgHZ9CPJlsIzw7nbAVnlBONKxtWqWbYJ++
IVU1LDiAhwwGTArz27k7uBHwkfd+09LdvX9KIEwHEy1O3CtptXOE0ituWNjY2Hf48xe35W0g089w
ok0xlbcbXc3l7yPT7yTZieayiZ5TH1P67eV+1Io3EVsOku2Su70Aesj08ILJOnB157a6rd4jyBMe
7W+4pvYK2pRopqIhs7/LG4vnsKi/T7NmHdpMzEVIx2l4z1HunXN9uF2iILslp950fO2e+62wpDsA
/EmZGaHqaf4vEeKP/Z/MWIvDvMbmQQig1cff/8zM0lRem4d+vnUVY/am9nw2uh/t6uvUpRCAtBh7
Zu2l1VEH1QGjVk5hv3wAU/07TqxVSuiqmu1OE1kKNeY/wqL/fIRny/zoz1K751/5XYxzyLRWXie3
OPOT1C5s1GQyLrIYmtaS3k17zIYl0xt9U3i+9+yOasXhcnyWX+y7Vy+upOt/Ta2xFT+98VaE6JAh
PKLDyDf9NFuP40J099Ju2D7f5Tfrfrqx/GHpUtSQJ8d1VyY9kXMahd1ejAePXJDTTg0r/gpRs/Lx
xkipBd0EZ/vq0RNxHS2hQkhMmESWr3KQqlCmU6cSee+AqRogBR8GkWx4HwfWgKdYhpumCjnykw8X
jrv0P8JFWGytAClQ3Dq6L+sLoN1U3gPVJbFfeAer64v7JCcYtDD2c8PwKeFcCN+IXGItGheWFaTA
ePVy6Kqe6eOWrQhanmyaMtEIjtOKzEM8Ts/UV/OtdxbjjGolH1HhEdNsism5KXovUgwvKbOxE+74
iYKHw63GYbCT9vpsQygGDauJl0VfK/nGleK0bO7WTU/+meu87cKDdSCworGPKGBMHrkqQQAIoqZx
F5t6/tWwdlaDv0VvRbdIYgTx4p7Q8WWldEh//amuiXxEj5eIqTuKjtuU8zzk4GvvrI2VcgKnWLyx
101u0I7cpp1PLsJHT0RpDTMPubPSl+UsvzTLG2folgQcI+6SDRjB0WjSfdimwyAyBeuOKITIDyI4
ym585C3IaHW2bhSErmh0JhCWCCp5xpErVu4KZebQwboeauRRdIXzlGv+To9LOfhkC57n13hpyK+Y
QwuPMKfv3HkGpW/Iix+SobJif4hrGXhKVg5os3T9g4zx4BGgkXLinOEISoSHHFqVSLsO/WeMwg2N
NXvBz2dkZNLVSfQSsjLxPDvLVI4Vot/xzrqKIljNN1Ye+vOQ698Z7HZD2qPEX23FehwyJWJMEASA
B34fQhqcm1wxqIIVz/QrV3BoO0qx2rpjTomOOz4KN8ZNTsy9yo79OE8tv9vD2hZ0uNOQT6eRfVU2
rtXC7kkvsNv2DKiAHwWuh0eK5etcasFH9Xx7XvCW6O8RvK5C9PKjz6rK73FJedPQuXIi3+HaYd+x
xry/r/FGUuMtpdMbYjolUtsxBKv/QUS56zBNAioX3iynJZRbV6z5l5VSeHcznHbDl6/aq6kQbelS
L2bO5DtK7y8RkeyXatRvigDLGxQblYx6kT1rWqW79Brd6Caxp+zvZdIMQcZZ40sfNRMrjugmMzgv
Fs3NGIdWwdaOIIWKDOUWXBE5yZK7wImvToW/nLcYmsJbvim2jZI1BRm2p6kcJU/P9IMuWV53xMMV
7uzMGKXzX2YltevCObnu2Y1QgcmHYHoNS5n4lRz1J/YaeridYHngbPrt3kvOuxseFYni8MDWuHMi
fltvgaBSMKvxMwcIKVEqFLUJKyQdHg/TGLNJGhgvDqjbkN4dGfWzcdb9yJ6bGBQGahNHBlhml7Kn
2S+JTcpszd+QC582FstAMGpSq54sJwD9eChcDmwX9QkATtFGDG0vRL9nn1mjJ5nEF8Vr+2om14P+
pClcfJ0YPSNrtuLtD7rMqPhqEVscmNkkN6+eZ0q1u+h3RPAUcrGxRjebu0l7Z1Y7q38lu8UYN+FR
HUQyXD5lQkeKYFwUrLazZbwGwWnjVBqsDsJljZz4U6sU5MeudtLXRP0guNNubvASE50vc/eBp47s
zvbOUFJAL91sTb+15ZmWx91FfRtcL9pVNIwim5AvEZP+cmxtLdNKojP/lxlYyWQw2QlfYN0zop7J
J+IqkN3F3J0KxD/U23Zx4hkyvXtxaJ+k757c6DNSkigazQox24hx09vFzNR6LWG20XkqxmuOKF7u
9nydq5nWOXScPJT9jM3FmmdMctlEWZl1fLtw2sLujzosO2LSw8rGfwsRrYPMLmQ6BzvfE8HH1kXG
U3uKQY9P3L/Ujy1lZvIEZm6/fqKTkmbHhM4yXj7rfvQWQT8pqAnumK9LU1gDIYmqPg4iFLm2p2Jp
D3p9pIzuxprhCsNLjDLX9hP/JMSauTDKTfttXQY93k7E4u8l+Tm2kyVLrJXVy60c+AOfcrrgmZWy
m3D59frC2Id64LmBl/bD2dZ6EsxlAdeI+oWITvLhmWwYK2lYE15qf8QvFznUJBaU7hdT5VV/IL77
Er4tFolg4rInRH4hXBnJhPtiwfcZ04p0Tesu+muFV4KrAq9yoQqcZ2vzwd6E3dcP7mJN/58g5U6w
MSILzf73RoE2mXjdCSMS3z77nYFUuVgBnX6iDZ1DDCJv6ZYCpPNEt7w+xGAxH9KdKLzZU1oTPuFD
zIgK2P06zPxu0+5NRdKbd7/SxpfsjvwWZYD+Q9oegFoXKrY5OYc7GRZAsGjXr/G+hrQfMpBJ9pD5
W+arWk0Ll4/GVmIG3Fl4ZWlkn0IC79HZctQgN6XLk5FZhF+qNeAwIe8CwYlh0Unv6BI3wRL1CQEl
pWlBb/GNKoRs+SRQmPqyw8N2E7lGjSbSoxwzVeSqX8/80g2WG5uEFSBPMZLLAVQo3s/VWkRPNm1r
5844VMp16SJcu9GhvWTW8k7/hEhT/ktbOA17UYjxqxt+ZO72vaZgWXJHhpUwJWVCcObOtyI64vux
Dt8iW7ss0NZh7uKChLxugETak8yL9WQJK53sTdIPk4h75TamhGHLWSXrGIN9I1j3GBdbscL/jqmd
RN4o6G14YoULu5k4Ure+SDWJjljRL8yntNjptiJ3J95BWjD85HQp1nVYNlJFn3yPIPFOkfqIey/5
HtbgrweTMGEHYkyLxSZlkeQsZDf8+pQiMsrvXHkxC4cbkRASOtHW4rPRyiHGFZ+D/YIlBteCXrAl
/vLQhnePjIRuPUDtoC3QgGGNac0Yk9Lz6r11CFcVGT2sC5GNx5oYg6oVywyzsPQrGzxH4ZGgkMFH
QNVj4bVjiFs0JHsw8uzZU0SsqGpvicGOpCH0l3D+m6zsZzD/LZ94ux4u11NLvedxQW7ZYft9iZ5D
W6nPRFuVltFVhYyCm5gdZGhtnY5tTwrLZXiAat8BzJG/pDj/HB/+l4b++Ym+pW5Pjc6m8VD5RKg3
GYhDzNYsNoGGPfKkj84i/LKCNwtqwXD5JfHR/rum/fPa39L818N+0/g82vf8Q8iZo2bdWPsYUcQu
Hr/j1Le3dhdJmDXz7T7mRzebLV8moBAlgS4bwb+PWt/kQj8+zR/1xn8OWp3n5vA6f3gS451DMjbK
HyJBTs2GyGa9kXVUMlxqNgjsKfMCopvF9zYiu4vf3snfZaafn+Sbpq5UO/tm83FFdztmkDipzz89
V7iRmNhS9hFz/1aN+NbD8/OS9Sn0Pze/eb0V9Vxy85qY+90xvoh0a0Ds5qY9Nu1hOBVZf9j/bUL8
kZ39Y/i1v6W+Pi9Vb2qX4zu3xl9fjAPC4MVeRvZEeiwv/nD475f8Rybxr+t9Swcbd027Fuh7Uc1D
mGGPq9gee+rkJgYNtEP0ZtD4+cs1m3+Xs34+3G+VPPVCv81jysM9cZ4g0KTjossZdfm1FQQr5FP8
MTtmLZ1sIVLZOPMqHnM246wLS4OAwPCnEwUwm894s+rI02c3rNtDkq0VzdZXO8M3XLeyhb2EJttw
1t1oDVhaTD1+aniX9mRrjQiPWbQBQYm7vV72+RV/tqi+yypUcHRwmOw7Oev/8sS/1W9/3vy3OheN
YW/duDDJAVixu0FQsdZnGedsgK6vCjZ5e0VS3R0P3sKlhX/5y9P/u4z68/rfllzj1dqW2paHj5mo
PHCkM6zRPUJ5KX8TgPw6mL+tpdrj0D68qyu9LmMAuIiEc9rKRlFEhyKOEH3vV1H2H3Xt38O5XUvU
tabaoUPiR+FNO1yK97mpHnNaf+zSopdGJey6UFnZuf9+jubfxdL6Of59qW+L9eeyVd/v51tNNrkJ
E7L7dB/9c3bpv1f3+D3AcCPcOfcMyyTYMzd0rWJHDEU7Rm0/WnswbxAwJHTUPD54KQBIEa0JVZUO
apUEq7yDbGFJNd+MXtl9QstTucZzbEHJ+zTEs3W86eFrdENwtSPxp63b69tsv3zNrnl7eAmUQZUC
dNmQCcNDeLBZIcX4oNOagG186mI/2s/bSxAS+7nSRaiL8HRKqmLOf4IGqp0E5gQ37M8a9Vea/AtW
+i5wjGqk5+/eL0+RZfQf78v4lk88fJqP27PkfV0IrmiOzLpaUJEE+/dVlL9VOT/e1ffeoOahmt6P
Ny5DuyvryJ7wG28sQtzTb5vm3wnSn1f6tm+8t5/GwTxwJdS0VAtN9FtFAsW96tEJJaf+1eXVP1jD
dqnqLzgR2C8Xap+186ZzbGxi2Lfh3mnOd789gnoh/9eT/raxNNX2STHgwtczQzqPfplWsjdq25ge
vYX323P4ppP5v8+BKjgthBSNO99e7P5RdIqLqhxzKEE2vdGwX+dgca2WT6HGo6V1fWHF+S1mUf7f
d/m/y36LFLbby+G0K1tHuoEeOYZLXoNVXXfRz6bZlhD8t76I/8/I+t8Fv73vp945vhT66VlN0y0m
xYuohfDnt679P0Kan2/vf5f59vbuZaEeGg8eZ+lvZ6p7izrrJs2VdOJ3n713vA826W2EQpeUrEbx
hHKO1AYtur8VrEfxcrSBOHC8+vU110r//+fA+t9Hq1/JfyKlVrmr2kflesw3fsO7OYYmzuvn275g
cLmAGEUz8W5hzC6TQ/qZb+1nUi4LMucojjmEXkYVhw96SpOid/FJv90QvZJ+Vbx05yMnABiqgfvW
nZNvpqAhvU+EUjqld5ptu/QVEuOHruG+EVNMKZK17DFWUnArT35HKuT03vbDuSxAoNg7lNPjV3R3
6VkZQg/sPxZ3uznTAecfGf0b/xLpG7umqXpPd+/te3jA2qgHLvOXt8+mVod+U4yEEVkbFHshQA6o
b2gjDAUA8jUH0+EZm7TJqZIGOjTHoPiIS4/X8DCuhC5XeGUENb9OE5gkww7Rco8LSHDxW+TJcIwT
agCmF1HHeaB4z6/GvApeER9ZGUN4Ck1OAqTFyWk/hBZXY4rVEomFpNbwkhryYMLSbchYII2bq7JO
oGo2ts1HOkq0EHdXu5MVieECFoFch4Ky96E7yYHAB65NQYmIu1O2m1T2Z7S3z263imhAd/f2Coff
NfJfX4F+SjauQ8QwqaCuID309cTEKIbnQVXKuq8+oQn3K7wPii+TQyyoJE7Jk/0KSN2N9GJyhi0J
7LPWH9PHFHehFHntpNlX4RPl76WWfFycjFWBguONqa4hWoMdAkKvMbUKKrQa7P/8EaKbp0WVptjB
7SD0Ahduq3Hym+ewhfX1GWc5B30Ji8sD2qxQcmq7Kd6KpYcDUmfNLv0ECXMMDcor7Zpsply9itwa
gtvnoEAwe3dv7ORsrLfgXcTAsx90DlM7bdXaLxf5Kmy+Fwwn1aGMqzz7xewByPtqX6CuYfVO7Qks
0gJ8ba02wmGxtjPK3rCXYCpXVgFU4+PzN6cMprNfYXRyl023IO1Yk3w7GZ3A8MCB3W0N2WQaGzVQ
a1sjfvnwYwBzt7wz1Ah/UfjlyjV+PdwKtGzp3VEtwOE1LHNjfeBJRverU7RcfaFi+takvcZqkWCG
3F9THyQYz51/xefPflkmg+sRlTn3DZQR5t5HsRoAJ8gjQ/+nqozK54p7KPKF5VTJTobf2gfbs7yT
hcOXAtZ4Mwb+q+ETtQ8OFziaw+c1UncerOI31dimyz1yI7iNVFe4j94dQ4rOoOb9Ag99WyBhm+30
pjhgquEUb28CJUK7C18Vd7YCTNBqb8Fvpqd7irDh2Vepzy0LGHInqQyPfN3Fm9Xd06ArDltWZa1v
lFF00u57SvytZBNPk43dWJ+dTe0cPKnpySpi206CezFN4Yg8yCcuN/mNTN+afqn1BhAPYp0aSgNU
ltrw3aLfgF93hAvHmhMB+yMaI4eWPihdfFK9X1Oyj1a7FIce76Y/BQqE4AdFmjS+ziU5sOUuJE2I
rKnb7D0zzWpP2kfnNLjV25JfVXK2IUlLiCb3URXN6DLyW2TIqDV05kqszG6zAr936iZ3IK4YXsPx
SPDhQHb0ic8pfV3hzaIUmdJwLe6hRlmpGj7Xz+DTB0Ku0xFTr4i8iAg4FXS2c+/MYuI8h4ccDKbE
OsSuep2gGShpw7mTlbxYtVJiOujEB1aITqCzfVyxA8OcpRGextWQMblZ6mMDRvBwD2S85rzY1XqK
AJUuATjmYMq7R10AGie8NLGu5bk7h8iAsnlY8q6TFynHwgMBFd7yR/fWf6vigqs7WGhkVnTR0v5Y
4LlO8SO9Q0LYOW2rrv3tOBNO14aL2AwsO6+aWuRrrnB+1PuoYbv1yz1MtBDkmvsHdmZB4nTP3lPS
+TC7+AgkONopSdrJ7usGm0dd6qMhfYx1njhY4FfcnfPVcqmOUjZd0XUnVwBMkei9RjpFIxehQ6Sy
rh1G7+40v422X01WW53I9cCQnLAlPyqIlX4HsS2K20teVlLXPWhlx4N7uVgYv08U1ou7q75tZbx5
4MpVT8l9ggkReG6GC1gzkHH1uGHizPgJ1hyTynV6XXfoDBqaEHAZfofoSeMR5uCGvCouPYW1jtHd
tRBZeQbYeBR3Zr9pJHuWnretkahnn8XkAvgZ3Qc7T6XZiE2Q/Gr6op2qIR6gt2Ha7exNzd5FsQUH
6twUV/5MrQdSy7tV2nXIzJ6OcKXh1NZkINoUeVhNGV676O02ctM7LfZ0eYvXuFo3cODsdkDRhNt+
SUW7EXKU0LqMSRXQzAQ6Hfm7nXzQYhfilWuvG86DwaEtOhkM0EafoYdX9WKafcavRSvmSQ3fAWKm
OYeRmwaDs+XWCp7mRTRdBto9qGaf8XWI1Tgqi0ixnsC36R92XxRe6J7YOaZzdFEOfsLi6zx47tHh
n5NLjiMAHVaEK0Ru4Jks1DdlfmgEvIMpqsMbJR7AKENCWBO/NIEesbslmn9ZvCptzHYxBQ1/hfAk
t8MLcn4UQNchaitTaClNHicqajyndONegz3I4AWvgRYIpu/OVpMzrYYLGNvPdZlri33yGhvxCw8R
oigwscDfV63ePSiSD9levCOpil9impkDLS3lPTzaS+xJeIKQyag7JrB0M81nffH1CPwhGyhmkNkr
xQAvUZasi9SXcA3ETrRI2sgQCyB7NeB5SzWfjrUIm3Afsm3YdLdJcw3JlrndyrZTu51qJZ+xIooo
mXiYE16DnctqkdBAFt2Djo3C4U6KqnJOq878iqAPeeDECLF4SjFTkw0EVVvo2cD/WD6xHHWbLoo7
v3QNoO2UPAZPj1WZ6gpr4Sl+uBf8lJdXW3Hus0ekiwtSBTzoojpQO+QKESK7RaiNphYGkNJAPdo9
8orTl6eE1aDRu6riipp23mTYwV0naKC6C0wuOCYMqgsVgqV5d7VxMWOk8AoBN5Po3iB58D79Yo75
kOYfR+xHPApESh3WhCnOOcNdlxWVIG6TGTIkFvWug5LEBrRlZuY0bmUNr/QbaWcNAXdPJ/+UMHUX
4ayx3iBL24eK0/A2EVDUGkSN0AQ0btIYd1zVNRdNexqYYz0tI6Xf6rF/p+fZoQsLpUVMZwTtsZEB
cSW25q00FMZNG2wMSeIS0wUwkhtEFb1mj5P+LmsBzTFsJqAZHecXJlgjRZfrtgmk30jpGrrY9fX5
lNolFG7Msj8AWHbLFvYpZ/le07k+dT/szwKJWc909PATIj4I20kL7p1/n1SgWuj4gM08a9kPX4XB
+qV7akdghXaiD+3jKHe3dg1qD1+vPn0S2sXX06Z7D6YxlhnsoJ+xClDZMulOYD2EHnLKVF1+tpGu
u0XlFm/isKjzxZ5EaQtwF6XciB3Mn6LlKAqnKrCLka3KUiguo4a5OFCVaagELYdGcoPUtuGgv0L1
4ux7Gpk+cHScNwsiJB55B8nN3n7bL+exUDMc/WJ+lsUk2HWh7AWAzCQoZebAM1ATtneEb2Cjv/bu
icL8caD3Tt40UhAkh6r/8qqBmRRBNWh2O1g4yrL/oBJ4o/iOt7x1udWy4w0MGyUiAK01EUg4yPvV
6Q4IOQlxN9XLlm8sUSYVWbsp8J8VGlpSlgDUwksw3i2U1u++joWn4d8hb9dsKGEcu8Y7rZpxec4O
p5x+RcbEGC82FfEoXgR750bOtOE0d96FhbXjvc9zIKzGwcIN9jha0tZZOwk9PSB4+PwcyZe5mt/k
MHUcIrEha9V/HcZDIkNgPeH7SbSozanK78AVPONncuqix/Z5FDW1aO9tuuchSxePuz2uvVOuF6eq
bBOLSFxrbxYRDZMLtq2DpBrfDAbpAAYxuMQ3ybEzBtNYMNhmRhfv7Lr8bOXnALA/0Ju+eSzqFkNk
bttd73yzEb7xBwP6p9NklxhqiTl4YuwFeJgu/7J36n1iPINprsYVzMIcpJVMiV/AaA/fhmwvXqSM
CVqwY7A7V+cKPrYEKm0RMm87zvvPV9Sdbz3cPGRFXuxlsacTC84RcXpNDl1wBay6eXLvtvoV937q
qsHJoQkN/dXTVjEJe3laso2r+DoAIOmpsKwGtCIAa4NNioLnFX38g3MeIIB+jKrBFto+7/bN+e5W
38NMCQqf2m/3psgtCUXTacaoOlIUPiEG186LKMhE2YEyBx/dL6D4b3fOx2B6UsO0OCJw/KEjOqUX
XZ3h9XH82Nw0YcbB8IkXNKYTgQ+fZEzPb21uQds7HgMUR3EA4JzykdqCdYA7hzdPjoEDcWkX26CG
NdMHXH+rXjCaX/fSu1UOciUCyy3gV5zhLFjD6npTyTevqRUVmP6YKbZq18YTgPBQRzI1Ph1SSN1Y
oWgXu4KQBw6Lj0T++ST5/rQKn+bowBJvBu0UWPyLeIV+6oeCsJXzEiuIjX9m2ExuEP+zJttjxcir
u4ZLNluOYx0MnUHt0yL7lh1c3czc9C9k1Df8Pd3fOqeMFGMMYZNVofVnb6WahaddbavDmld/5cS8
89WY/ehDoAHF+sMaE+5HHRIsKWnR/QjuHpURTikERterpM+uQH1JQ7rdijF+5TTu8liXCjsujZsU
HYA5e8qq4W7z01YaTkXt+ikvEf9jhuEnzabC9EA+VJeNzT6Lp4tXEqcQMgUW6ADMVewd8ApIoj77
TwD7e1xnah0tfa8Jyph7vLABB98ztkwGdnHFlvVFla/wYF1RR3N6pM36wics+nj+9BoeklR8MIhn
z/IVzV8k59XUSM8+ZxkYbFSD8ErMIW2KRSM25X5QBAbeTF0QNzSfEkZhvBtslqj4UJ8dMRABd7J4
XAkGp+h+6oqCktYSihZglDdqpYu7RnzPOnKW/4el82puFVui8C+iihxeyQIFlGW9qCxbFgoEARLh
19+PM7fm1IzHR7YQ7N27e/XqtdI1l8lnliEspkmLUTGZuEVzh4F5pwmz4B08YDvfwve3whVn3oh6
AQhZjB78YKwQjvCqjheTsrbczEfjAgHnB+4VY0NfO1At+4iyTF97MhyMmV4esRzQaMxDGwySmJb2
x9JHDKQ1pUrYh4yP4kvtZXtUXKMTD43HfrivZO4+XDhydST8MOdrBdiGT79G9ITRAGRVr3CCq5lF
u+o5QcuQySNYeAVuHlsYaROyr724b7la3DQBsAgNiGXB/VF8gfnBoLZXlcdAK4znl7viO0tyFRxJ
fKZEYXgZxxv/xo8D88HZ04fF6HMyz1mDbsbhy6B377xZXrV3XckOGx6mZT4xqN8lTNEdaS0lJ08m
t4YaQax10cSJ39SxhwxTQ7sLxJiNwRNBGtXT7F89fC1yFqvfnwEKEAXAxYuHGzyJVQ3MSG6Y4A+g
YFCQ0w24lscsT+0cmI0ZS0w+nvu4FHwo/FrOqAo7Z4idq2FULokZamG5fw4EAwgTJ8CmMdqd/LMe
3VhgqM1PWrd72rfND6obfy8+9Y0bJHCM3hxwKIRPbujCuY8AT0+bc3gcNUKtN0Lh3TEXoHse2KEH
b2P+iSp0kGx0NqOnP8TaePwqIf46SHvws1acM5A8yctIo+GR5KMgKCojpFgwVCkQG2rBo4FpnEKS
yTOYXTYdF3/zqE07ctWwn5MxSVPcHaMbi75YUQJ6DCAEzJplnOoISaMyT31bQMdD2u+Yni0YX2wd
2VGXb6hW7ADm+dHgAHlk2cxzN19wMsD05yVjDcjwfuUPvhmxU3wY+3D/2VwYM4Y6ohjvmeSSqkFN
9K4eAd9p3MPgtjvsCln12gTTAkisr9nJ/cGAV/QTwdE4fhfN+hWYLgXqHvUkDIP45KpXYhQfdRP9
77WjhvnC2CshQZphbhgsimAzQhxyYDG2jGooNJGaqTURr1kcsNBlkr1qeuzCkV57ohGrLn74nHy0
UbqGE4//ng0FRjIDLniuOdcIOC+LDN86XAGe3lt4lIw2XNcV/ZC3fdadI3qIhiv/oWYufWxJ8xrN
YyYeD1VqQHxcfAnH0BFTHagBTkHnl9NmcovLRJJRSZDvEzCOhmoR4X9Z88GwOK08ASkd5F1J+68B
5Vpf2XJ0Yh69m76+r7W/G2FZ4Bfv67nSkIc7eThcRNoPICkDe7dvZS0w71COZReWddbhs2k9cEg2
AfYe7BB0C3HqcguSANG5J7Q5HrX/tq2wjxDzp+4G9ZPYxNKGOo+ZUZTx8oOI4IqX2a65VJfaWl9K
B0QeBoc9rsJmZmbDJ0luI8LbmuttPWoUkhRwBgAZtE/Y9qNqEPqx1C33mUX7Acso/31BiYRn9gqF
jQojnFwX8jC2Vaxt8Kcgna0ZnYJwZ0HH1P2RFcSsyOTthcMOIVyKr4efA69gdUaJQemcbbMHxGKS
G+I3JtYm4RPc3T8z4BuSbaB5UwSCd/KRduVeA7Nwbl6/77xE9ojhkeAZ3ttXggmGbsw86EEONM9u
jJUz6QK8CoZUbOQPWluOH+4OJOD3MxstK+Ac8jPMnUDax7JwW/2+cPrxcXqGyFSHlcth53wWAE+B
4SnBC1KbthLmt2UR3WJxB9BlsPqdhqmT17FdkRMR51gwHTcRCirdAsVdyFsUBlwLSPoN0Rh4e1W5
ki9+F0eBd2FEB7+Va/yev+e5T0WZbVEiuDtleJ1qxxNV+voWkN1lLwbFbNZw8XFxvyKOv1hb7erh
fULyeNCyPzs9K6vTBPFLmr9y4VRr85LSWs3s1zI9ZMxtz2Drg7lriw9a9D9N6mo/ALEgGXgfbWEp
kC4ov8y0xeM5WgUGrNXBR+WDJCfQg66eWDAPUVnwcv9EQ2FgBkcZCfZzAKyV4hZXApzI6T+WuWL8
gG1KOeZZTx8tr2a0srZimb4J+ZpvuCRTKH3m7mPLw3HZenQzjOTF3u+m//hjoCXuGdOo+aZkN0Bh
bFhzHCW48TDVSiNGgdn/dRo7MxFZc/T6Lie5q4QkEwfFwlc2nxaMicN7w6SXSFjR12m38Nf/PYTX
OLs+5hfhGOY4uU3wWixt6GAwSqr9mNHx2O/6P8B+p2T8Ou4v9ZHeRn1EeaclxIOFxFjm4ZAByyPQ
4s+eO7HCOXPRHKwQcIu0CsVxV8ayMJ9gHPqaFzp2P1bqKQcyFCPI4ntAQhDnM+BnkIuCYlEED1k9
v1hgy4u+AB93DHpDOYz826pxTXaISL4xbpFTcA2pMbh7CHPM8M8k4BsxfRgmZlUGdAT/tMWm5vGN
yYYFO4+GcJKFWtiqdv5rxKqjRhIpHGlv/I5f8Ys0lSIEjTD2fIEgqx6Vm7GpPB42AwJ01kEjhnWz
go2DjQeqqc0Ue6tZzexJqLCLHtHrKHFYB0+CuoZYQHUewjEqGIvBJ2Kp9HOyrT5RZlSIv8/ayS4S
w1eaf/vuiCudLa7zWKWfM+yfpBkcB1ADSHpIlPGNBTCj8ECslWdMbcrupj1D4zvMxh5vooHGlUlD
x48WE0kjPu5+RtSkNPY6TmqQyVj1DIBPzME4eDwjEX5ZcKCwrwBxGSclblSTMrH8fI0APnJEtAWp
qM/XiB3jq39MyoBb1jFlNY1mJJYw2RrdxUbERd0Vc6JBDmzFViIVHaYpFRlH1MQ6G7GJY/Djm67M
OyoAz+UZ1cOS4wOrd2Hx2BUs5iUbsWoiEkoXzk7qAmy8d/lvDzgDxPOZirvFvbXxbBa33RTdRzej
HVaDaS0MzjBoemTHV1YXznoo4mI3AN7Ygj/zobgkNRIOj/DGwOjVF1EwjKhcafTd5yl777sEVpvu
waXJ+DjQNlw6vxGnUzoS/ez5nih7EqJpPdd3iowkCpK5l8begCqExllxcZihEarE9zVdRodW1gff
6rt/lr2aUGGRCLKhxlSeQBtmqAC5IFk8EoO8c/H+k7EGmzDG+6NB0KaqdKvdu7B/xgFFxX1EOgtN
jo7/oeio041srGWGc+US1D6zcwzdPVS8ni4347FE1MtaVbExPwvx448slQjOZCAJDvPfA5ONIjVb
89OR1tHp3HfhMQYmUEhn1OicrjUmOjCqAaWvCVj3ZJwIMadn5XAKKFAjqhPvs8C17vs6Fx0miUhP
ia3JZ0H2TJ+KncJmiDnOxk2DS3So7QdQmqhcpz4BYaExKmOEZKzzLn45BtxiyW4vD/Js0mDgq1j8
zhmsHbMklxHnVf+NLV6gRjsjGQX93kxP0cZIMeYcfq7zBh9gaUGQxGv+C3V9IGh8DWkl/pH/fhP5
XcS2jvcptm+0fkf28SnsF9fg3PmAf0vr3wEne8ZeOD/XSEKyWR+Mfoyc4bXF0RRo53r1+W3n9exB
qCZejqUMtXgPk1bw+qQhRR4b0WfOnPcKQQdSlde3XhF7mwMzyo620MinGLBdjUH34/Zzugxz8Krb
7OZczs1GZTpLopYYdU0hrxB2SHNjPkM34cByGArd8vWUIhB1ztMvG8o1wctlMhiGqEIFpw5UlKDb
lPtZdSBARkCdUG4m94RIELEwuWx620tUf55k2IQA+7Sl58HOKn810W0WGCXTtBkrQnWCVmL/p0fo
vOTJoaXwAjIh3RpBNpm5FVJQi3pu8IFwIYC//Q95bp+YlC3lL1QcoozJedYwRopZrIdfFYjLY4ez
Mdnp5TRFo1EOFql/3W6A+W/2Y47wtI8f7bSyAh3waX6fPKfHwvGvVNtjGEbDPjjBVz7XT8IRXbKj
YRPETjrp1ngEj3NjpcD7gHaC3r9JGAf/OIRUjzt9XjPyMd52YSH+EYygDRgZeqFPxT6MYYZBAQKJ
QQZB5zwkTF3AnTkJUUoPhRW1Ov6KDl3guIkFz++5tURxZWYiIHHWDmYkbV7Hu1vtx7oL9Nd+XTLs
scylCCo5gkhv75jSMdTWJU+G8Fj69Yo9AouAswrZPUqyI0ErTRgGBvUaZR2QaWeDKj7ILp3Pxu/o
OmCyFTyO/ZFePdm0jo+YR1swTcidRfaTSlZGJoNHtzvTz+WMuogUTPG7iSktXmhegMbmCAx8s05I
h05/HHEbtlv3g76sbo8lZr0VwS6Gczepl++t4ubJMCWw5L6yZ0w4RKN61iSVTJYLHuMKNJjCfluh
I6XaBU090a1wth2Cnnh5bC3YKPn681stNCPitW+2fJwtiyBdUNDsct9MIw0srRsvu4qvHsJU1Vol
RkM04Wh7ODeKV79lFodxCR1F/3kW9F8lgsrejSKdBxobq5RJxHdYY3lreCLmbJjwiSBFtpnoeP3S
/6WfXPrd/qQ5dxH/G/vJN65Ra3iq5sCeOJHSI0cJygT1m6Ts5gM5xlnw3BtLBeuIRRdVENiw+w2H
JUZD8PcUfEI9GZ/s1hnAdvhR1UV98gq404Lv8JIH5skryzO/7gvxgkNyiNDCZ/9ki5KN7pn6NhVb
lXxTdaFuICwmePdXUO1hKZogd1e7/6reKHnavANXll2qwZXAE/xxJjtdkxwrZ/axsbpu+6+3gkDL
KBu3/cTPRbnoyJRzcGLGgfllIzYK06MJhxXwaDwywvSki8U2fBE/3TcMEKg8+MtwduOQAEHtfXVa
XNYmBu6E0ErAAEyQHureu99kzFmzwrRmzSJowN9As/X5YMyebouUCogfg7fF+X7yCwXmjjglrOf0
tby6RF9t+Htyb6TrcTgt7y882+gVfI65OavUc1uexSy5IXlL60ycivSEwQbdHgevQMLXEVOQl6/m
ON2mmEz1bobMC+sT5fkC6NqVpRDZtu8Xawe4Cb3WT9SCGyFzgqdBvVM+wdtyjGvMP+nypgQkrZS8
5utS1psaotwzbOldf85m7jWqY92+4QNpKc7vgSp4I9BKrirMcOECmbIWNCbpHysHoDTOfmCJZiNN
5QsYxhj4W1C11Nd31Jo/Jmg4wUYEiWJ0IONS8QsNMYMVM48SWwR6oq3CYTHHmrmlpfPAhjGBTlIQ
FVvazZhe/jQwUTNpopAnKVTS5cc5ZoVnIk6Hobga8VlAg/NTYBFQal/8yW2EAMbW1XBgmN06iLuW
aSloK0qkmKE4eCqckldyyvGO9erHBGbOR/OYeCc1zuRAq2YyN6Nz9cxtqhnAVza3AEQynIkCCeLH
68KVFoxMfgJZ97nJ8m321LE/tj9ywiO5DzE3UQLIzwEWAgvIENKQiVQmve5QuI2Vlqc8pyLVIN4q
NczZoETVal5+ETS0we9+33wzd2q8m4bAON84W9NQbkNp3+OmuRSKUdrzBsuc8SaG3T7+A1HTj5+d
dpghnz4o/tG3Wt8012w3JgInj4Cv2YVp+LoEeMU0n0Rq6DYwnft+u9rJRRnP4ueJ9Mf6QlJVmvYb
cdzGpptpP9cqo6Knr0oAUYhgob0LJxccOGk91TqE0jRqL/3VIcBZ5OVpJGWz+zAdN1YaWVXAN1PR
palDpMzXaOacWntg+PqIllmjhuQMXPsnm0kaDANGn+AFnWifIvffrd+rVPGG0tVL/6WtWxDhxnkp
cabExRA8kEow0EB1Xkd6EFLpqg/vBCb+cPn7Ul9UMMMgnFnejQn6hw157n1kM6rlitCb3/3P3ce2
B90Y+eqIHZoqLkcogVwfNd3s9LnQhim/VcGubwyOjnzRuBLNlfodcSBt5yKkl9JHPqiTfpCiqRZk
33eJtGhAvuGCgA1hQgTkfAbsgA9lCqyGBu5UIhHc+y8DXs17LV64jv6Gd6x/orh/eobgiK9VhwQK
rzLmAw4cfZhRRF5dHV2sK43gnmhz97sq4sCx6EEeWsUvoJCYtv6yjbtfssYqPEGx9z7qzzijUjWT
ujx/0uMbbxfNXBFL+nllzsxbdC+WdbovRO9BY+UqLzodoM5/5VGrzLQhvtVJjYZHhbY+j0qFYKgt
pcfqVc1lT6rdO9pSNfBgNef7hRIIDdlYgiuzSWNNtA7PdC509H1aTkBto8nJ4/2jQHl6qbDqYKzo
f880rilsUSumn6WRgtyWvVnYKgpBMi9StS/2yA1rupsrQndlL5uxXgS9tqkoDOTjTXSM1+J0opMJ
7FpaoQQ1SAQKJQ7KiY5cB++TC+cCsRbkZ5vlXaSh+9dQnJN0iL7WTAgsuu6ru/Kx4sqF5za7HTCa
HijxpU+kPFYiIk4MdlpwypZKGj+LZd8uHsPy+vJZM41pfyxfGnBL99/q/kNxCJYJ+x31kde+bx2l
mZ+6gO/f6LJoDqd0hiLBHZ9W7/3+emqzzytg4T9v/rMI0RXVJE9U9ycG8bHZo5WAAhXtKKYBQS4Y
2N42SvhIfwfTF8iE1D2vMr+MV8ABihWvqqyVOm7OuarYYrtRXoH0CrTSuz08A11WKmHJod0nw3CC
zQmmA5VWcjIwJa4O0Swu5Ipy2Wtv3ufjn9uPClNHC/hm907y9sLRyYiBRHVcoF1EDJ7fyi2ywvyu
E0Sbwrfo5eQ2Jh7chgw/FSpZnIPzUMdKfX97Y8/lGUp4fy7Ljy9eQy7g2U8VRAcGV7zH7T0pALKu
YE3XsNGCrA9UdZ7RQyNd+XgmBZsWyO2y1I9W+nUFJ69vv+kDyNBtgFFwoBVCbkAvrCrJIb/QrC8R
oLlOnUoLNPq/phDeyUXayUv2a23+fngNAkhIJQGD1rgSskXx90TrvB0HJ3I8ee0nRCgcAh/EJTY4
2lK3qEHunAHOvo8IgypiFYz+H9+UTktr31/ui8eWqkR+L1vG0hF4eQVW6vcFvdXhXAGOy/dAW4m3
AC0rUreTMBGQpMEykTyvhoIQSKjaoKzJ1SbmL50NpvzJm9lzA5mzMj9tyIxuW1Gxmd2wVtnlMavC
+1lA34J3oLMQC3MWHiKtpPbIfO5OEFRuwVBBzYbI4NA/qKgEFVdto48adGqQ6lHbRaf3DK/q+hrd
y4h7f+92nzMpHmmmoAQPA9ayw7K6zV5d0JReI8EImfGgRbJRRKKhl3J7bsr6rs36zzhoInYBu+BF
4SPABCyiN6ichAZtaLQQpxBrFbTjgGYHO+VN793A2xxLP8nX3xjTwPchC2XctHbqdnmj1Pnwlg6s
PWFFjvua5S4VIKBCHpgRgVYD23JByryROSBSnJIGlLQHKB03mbdCGcy+bhoPFjH9m1hnA3j1HA0T
n2aB9xzt8XSk1U9fKL0BImwbdo5BQhjyFEoUmUlVl/AGzdZhWbT/Usj2wfJJ6F8PkXIW9lCp1xQv
Txu+ZsgZwpzO4ukOyMwjZzyahd/X0lmW/fainSX0KjiBgZZAualYEcLeDFOga5oPJNOO9CMd7l+f
tRSWiwsUPYYvUw8W8zPOdz/Xy8m/TiDhO6Qi7udlf3eO9f32edqLR2Ciwk/PC/WmGd2j72p3m67S
hTFnJUTjcHwxhfxwEBf6hkE0jzc+NtCajOD2cTDQeS5vud3NhQm2qB5qvaqvRAO1POPYmEivu5k4
hSOBhPhcqWwd3fbM+/zBCg908jGy8Cqu/SGiwza/r5SomJ7GwRO6aqeXm58SBU4Ccivsb/SW6DZY
s7ReadBxnq52rLpF2807Omv5nD9XY6LCU3/4GA/IE/0WvwUbqoJos3N+qype6fr0IYQtQeG3Jo1Y
PeG778s9QUmRPMTe7rAR7WZvUkS0E7oA7CoKZs40FsJxoCCMy/UjvB7JTFTg+xTg8F9jI4SBjCgJ
dRP1fWBubsEHnEYEFTPoQnxCUPjmTCS91L4wu8+b7xpBqZXqWXRQub9QZwHRpOkbzes1ztNjsxKN
hvMV5bCbc9b8Zt3tWddUd34PIGTNC/gbtyXLX50Ugc+6IzWaqN/tFqHPsB5JHmfuW8jQVun1PoNc
keCYCGtB47fmJ0SzxjkGoMA9VHgiAMjeJ8H0b9Ht2+DFL8Hl0q1HWS/mtQ1sFVFV0FalV0zbRFup
EzWRf0+Ikozoa4M4F9MbXja5JqBw12m170gWtwBCPuv//KQvAlS6TMFUB6fZvabg5ttrgGAGu8ui
eQ9WRqLmGnPDI6uLRwkcefSFB5YKrlGNYbvdwjIxIOPgFUtf1PLy8BFoKPqSFgKRjDVh4dBAbMc9
o36NgKQJJURwStovGFfSvs/GOWkJKW3gGDojLIwSsTFxnR0om8UfRtf4hN1ehzxmZLymh78DuVZF
95GP5A3zDLIC7x/LX+ZET+Sv66UbUSTpPDaSWE3Sqom0wPwR0Z/7xrPLVpkckCfj1XwWum4L+3zd
nZk7WDZnM6HHeV1anuqSZKEEYLrPM/x4cExOPTRWiCtRexgAi7p9E5O9zXlsSReCqDniJN3pP0pw
8ntaNtTzG2ZB6CMyHCKPFt1jX4395uRhhhYDemSr1NfC94q/9jJH8ypaYrfJ22WEfYRzRyWm15SC
8zHpmb+YMALGdOAnua0QVeOxiLRoP/uWA4tnIMW30mnW+KfzmIz4PaM/Gzd7DsWvvQQJBAg5ptP9
d/19QUaWJ+Oi/apRFaVcgv1M6MSTFnj8vq5nZNHloi4cQhsQz9gsK5YdChm4wzqwqF5oWwqXfH+d
foDqG5vZltuFp/hc5+v37KlNAEvi2/aU0Oh/HNlhn720hw0Y0vxLKPcR2wCRNRfiofGEXempC+y3
R1bANSg9MIrar0am3By9R0pO4g/wc5CGRvDfDRibb+OVVB0boPF6wmFBqajxtbg218JM2JKMQZLe
iT9oc/aHl0x5zox5GSjO6Pnj9ovWv9f+yx2Qb6un7013xCsn4Kvpa0pWxVrT7a/M/yDRB8lAWJnM
q9AsxNOwR/8L2MSHl2PLXAS6cb7kiHYajaGR5NMV5jrhHJRg1e26HbzEibUlNOxO3FE72zySHl9v
Bzl2WzxjXtLwbK6/QzQQmH44SYvpx2PMxMkDI0mX99G1nalDVktvp2Fu/3AEnYtgFPoY/h4Ecqws
sFyEFSyGJqcjfVe/D7fT5AqyxRRbMfnMZRYL6fS8gskoQmtrQ3heSEcpmx5hmydTX2jwRPe55umj
nl7wvX6F9wuvTtpJb59Wuhfth5WcVKHqaoxUaI6EkF7OgKwcPpJR/T+bDvPe/6YWCyr+t+H64YNM
suSDxQzUiBgqyP6+1r9I5109fG9GBZYiRAXF1Wm97zRiTukhjJpwLYC0ujdynb9l/ImySQWLQ/Qp
zYLWJR5/viWgzqdvoD8jIXZL1uW+0MAdfTy4gOh+JDEcwdCRgvh79eU4Q4svnfcHGQm1ebN7bHC9
CMVzZRu0q//SwX4DUUAKwmYJ4wTJlpYN8yYivGtHf0+s3m0IZiODcaZusTScAwUt2oAThK1xnRmr
D7hYdhyzA2OlJo9LN7iPmfn7iRlo4s8n/PDTBGKAr8V19ozVtXQ0py/XOAo78atPxMn9T5/e93nc
w0j8Jc00XXGtoYPYbgZ8fEjSEedm/NmxkswVWIQoDZbf/UH6a4hT+uR2kVbWfN95dSKH986JSAbQ
ltujwFlzwxWylfgrwVbGJ9CuRqQeIh6zKY8FmR4LPAN1I+baa0Q8MqT/EQEax1kSVF22pG7MOXiw
yJhsZyqE0Ye5HufBL6NADK3ZsOL43+PIoCqn2FTBWENdeGnOFZJL9w73Y4Pl9RqlFq9D6eqB1vz1
zFNhUfPjBnv+5OvI9jxD3WcUYWlN7vx4va4C7fKeqJX7SIpfCPARYXXcwwyvwANnYSDfvc2SR3Kf
d3xeI6h2GoIlaYRiJuSm1qOHDQ3rM4MFu23jb7pY6E5Flss0UYxCML2UX8QAAhh0AHzHl9+yyEZ1
xjSEfR1d3Qe0SpHZRwFSjNcBy+6F5Lks/PuS33jpUfDEo5190/uyb8YiiVrUfAuQeSb1tNjI8FJV
Lvcobe/LVkLXF6jHwypDWKoQMSNysAWMSUeOIY/45qrkgbxTL0t0AhK2bq46LTFcbyDCM0PmXRdw
A++0pKh2aJwh6KwESoTp4tlkODxp163LtNW09W8nBB5NBtdIgDlR2RikFNiBBaxCkuZxxBP9yrgP
q2X6sKnet3sOU8bdE8OrcU7tpxghQPEwz6Jpj0aWhWvSNSj3JxQ1uxkC9SbyplvissOX4/5cnGCB
PeajLCcTu/inNUes5F2pZHTcgEnWxzhM0OUzJ3uCKbS7blbOzLkwLSCmyQ7eI94OXcO1DEd1W86M
BFP7cpYCoOxpdM2qi+KVXHnnoHSMhp+5hR1z0f3nnHU6fSR5zqFGhHtNZPd6SL16f58hmEr3+zSr
ozRQERJcAfy2YXOBOpzOtIRB9gkMPHsgF0c5x1y1pq9DWD0/Fujn1sO0miEVg3QX9GOUnPdP77mC
V+yMg05CYnopwrDNUWQTjBImzNzjaDkTcRtXLs3cIpCe1ieUCnTmpIHRvXFF84Pu7SAjM6eT2xAL
2MyjsJjJr0UabgMAGZYENAxLQzkpybxRF3XVf6YctII5Wki6/CzGXccDRTlze6yJ8NuGOVnVWSbj
hwyYzl+TP4gmB3VugO/UePtZm8dZYzaOps4WsmIvurnH+rudJlYk/fGVMDjlqvvWD1bq5LuU+uIx
AQfFGKj6bnbt9DOXbo6Eb/dEL2wR97giUX2SG2RNBYH/yOGNPtwIVWE9jyQwBUzPghJddI1LLGE4
WWS/0x0earVF7lg+fzBXY2ITPhE09nbxzJIekh9kPQMea4GwNuTvzUl25+ah2ACgl5OUUR3SeRrd
sq2OGLFb3FwdlSzqThy6SQ9ROtpUcwEC/apaqbw5v3FjDFilBPJUo+ZbpvGnCJqVevPKlYDePz2d
jdaFmMwMdo8xbAOOC1LLQF74eYYnzZMGr1Si0nI4Xm8s3I9zp5p/OQ3+5VCqqk0Dd/nXTF3pPbXq
H15YrZp0+frN8M1A7nZgAopa0xYy16wn31YekH6+M0dCEiwNMjTxPrZCE4RXQGm5Mr7g18RhEPTG
Y19jg8ZS/dNMx/i7gc1xfhPK6bXRZM5crmaAmA3ozXVzvMmY1zOG2HNzHltCANaQw2neAnFv2ilJ
hfkzvqGrv51iox8wZ55X31oPGXLkGvPrksF0UhgkHJD0+zedl8955zydmeaZvx8ybvcie2yr2k+z
tQJ5QtmJmmzXsotidkGrs4kwjhOWwDk+p6lS/ha3FUvqTuICcY5I+Gm3w7C49vu8BiJ274PDX3QM
y55OoxGNOMxLOCmDIz/9rA4VUh6oSiYI4aTE3pjk5xk9PnihrxQhuT+jKnNJ6yTG0eiEE40e4VPZ
mDY/UZbJqVsLsBzr8DbMuazTfToaFZVOUXs981XMPzx9RWJUi0zM50dOh5Qx5G/pz+i9spnyPsLy
lG8o6hegue5IqTvNsjyADN8g2DelX7O4L6q9snrGn/ta0V3LSmqBOYCoUCEbJYoKh0yKVOGYmk5R
hYoYGLC8mkBklsRw0iw4WZFZMJhjf054fPkvBmi3w8l7N0EOV0mLh8zrEc3DE5aGwnP9LhbZO3i9
A9JW7pAKkU8O2nqCMY8Fka6wUQiZKvko4l2xguWg0m059QZ01ig3dOAh0LyFwNgYMstF8iAjhhFv
LRS8T1O3PdQ/DfrGr4nGeAkArG+sDE/YnnK6lW7JGf5TYzr0J4NRz7La22eWbR0/lY/jgEfOAzop
jN0+8c5q5GQQoYj7XTxOPurkDhEq0eRWk8t/KnIoL1P59qAep2kTItW6H+e/x8qK9h8kXNIgREcX
9Xhd1ky4fEjsSQwjKfrQxoQK4CmrPNSW3LC5vlG/wNxCHm66M5Cwm6KCAivzPKAl6yTcBL9dnGzG
NZiM0OaNBfmw9REOmYuuFFnHBzUwDf2J9qTiHeA44YqEwHPm9u7nL99JARcLDYZighxXCcBawzsD
QmdEfmwWEMIqf+h++tVKP7DNyl31NzwilYmCHRWH6Mp4vMxvv8+cGW/Ca++a+y6AyE9vd3nDm21t
7pXLa1HRlOS4SQP9GTBUCT9f+qrBnMKBA4sBkHY0PhaSJugCHrXIAPLL7wKVEyNL1APz0HZ6pItL
ma8t9SmYobgoPbgKi4ySCeZmM1NDZUwJprSNB7SpTftOcsYhIRv2M2DaMOKMY/wLxWgfL87Wryt3
8JiU3hotsZc7coVJKMGDX5shgY+YwPyCT9FGRkksggjbx/fZ5+vJ+V9P3lMe3mvCQeGd5tueIvZ9
wATaH2aICbrMAP57lWgvS7f+q2AO9v8nZqB9COxH4czoIE1VhYGN+7Fyvmrktccs676syGEu8lkN
Tb/41f7ybyh1EctmTxFKmk1lBwvSoXXnaYaHgD73rqHsE1mqdMw9QoaXes9L5svulmb+n4Xk6i83
Y43dApR34yvfZn7xNSp5j6oLEkxDEFyYbFPyHionE8p6NmfeK2iQlcN14e/KAX5d5Fvlq79y4ay7
3WkmLcBAG1DnGWOyFyt5gAJty6OyrRNuHwHrNbXoqHKr3f4DhuZKTmXwIYm7zmnPlFJSu0pkRY3z
x5qn97lWQD1iJgshN71Iphwm5KVF/oNxUX13kOBPLwKPMxYmOgySiRiXAT4+QeU0l+6CzniLxQcn
9f3YXR4/D0iPCUX7RPPyvTp5/VjHt7vtGfrWV+/wTvI7jh4UjI+KDEjcZzQzItLCQ8tKK0nwhak6
O83eZFfPmZU88xVJlkZ5sZXBVl/e/XilZ0Bu9XbTFX5vsJTgda4o9mcUjmM0YWR90u1ywDYzfE/a
yWmv8cy65YejrwAc5aZDcSetPGtJGz+PZAv3jqyc2hBOwq95YALeFc88KV/ZFZv8+5oIQbUk55BY
bkA8YbuuJwQNItCwEie9rzgPvz6DSGfnN6gjTwYizkINiy8KUP3w/O5/OlaHPDpi3aMPVkgvhqiX
j6m50JamXTPTT4ZFHfTd0zWFOuF8/m4TKchjABBqMD4tBFugI1+FaLwnVZfP1OTEkRyn+QJe6HVx
P7KVMGzISlc9Z+t68TgM24LJ2hS6ATkK8ySrGyJeTLkF0dfr58NE/Jws0E/jnC8bCo03VFxmS6bS
lkJOOuIXXsOL5ZtLgFWF6UBa+W770/9oVBi3CfwmZAu4OvKHYsI4DhK6GYKIdVgjiaDHJlWKEnX0
jm2sGtxhqzjpCoUJT4xJmU1UR1S3OFPRBVrHCPHzQvDLmbGncsyDvo6tFqUH5NztYqGS//ZnKoRf
M3wCC2QbKeJMIZoCB6igePUUu7qFLDhIEoAkV0HJLzLZFnlEGXSgb4XF+vssTFTk960IqYsNgMnQ
jlNMjviVnrvlc4eqgi+wDJpRb/LhvpJhq4+ZMcKO4ywmfpURTs9uE6CpHKpzfX71cXiZMfN1JxQ4
7Jw38mlfHOXrccbhvgJWec4bp9viWU8BOMqn/o+lM1tSlduy8BMZgSggt/SdCCJ2N4Zphz324tOf
b+7/RFWdqKjamamw1mzGGHNMRj8En4JO7Nm30SO7RO/NnsHp3R8j2WzJecQM0xRHiPUHt9BhMV/R
TVDCr1/YV9fLa3JamtF32QEmXODhqXIGXgzWsHAPS98mIBgUj+IQXbBjiferSkgRC7sMZPXBe3ky
6A/qP22oj2r3F7EoQxl8Xbh1PiYSSe8zeeC/BWzTch6FzB7pwx96WLaAxIeI8Skk9XQYyHp3XMXh
nRi23k/MV9j+WIu0M/vg4zQnboGOTNpruLgnD09Ygg8q2LUsw8N3w3r97Qv9aXEoqZ3f6YunzIiZ
c4g67EDM1BgmiMb7ywUAnGTHI0eSXTSBSodMm9pBVzer/Zt3zD6JeGjc+L1XYvyNbDjXQLfhtPNr
8Zgw3j96IU3P8fwYtg4uj0Tlzx7d38up+58/ogsXtQpq/9tX4SnLZ7+ZsJy+O2kuVqe8o4ydmfBq
BI3BZX69hqwbfcWtGY1HzXUAN/kKI4JnxllxuszxF/o5/10ZXHaMJvqggmBCWrGObeud97x32gJh
wiOjwHINk7+X/WAaEa4/xnjgVPKQThQYf+2OZ274NOa42WXKCHClQjS0Llu6dc6oxA2/12YuEZBx
I5ohZKIxCdNHIQDkgOVueY0xzxq9GDtt9XescGq5t74A9b/8GSFuC3DfttUVthn511YGUmCZrgG7
U979RcrJ9QRp5CUPOmBC5ZeYM0CP8vlT43efNgcYv/EECtl5raS11tPOmppCC6suLgocPkxy/njQ
h0gPfksup89NUv9APKZnh6m39AmNVh6ODt+3hgcojLC97oSvSTMx0In+cTzqfsOKFOxnRhi4FAAc
EQfGI0m+87aOOgrnG0KU2OedNnIr78nu6zwTVUb3MzT0hZbq6xqv/B/Tcu/lLXy6Kjk06RZQTAPO
U8vvlLicJKB9VFUE75xIQBWLIUBGoRe3y9fglLajc/iZNoN98nJe4aLyX6O2TWzuFe0IKHZ8Sclt
GeCo3REn2zafp1Oqsc4u4Mvwvrz8MAyy/7nj7YBrBOeYJOrgM63o0NjWwf5Mq15S2/Ega+e+aiWH
TeXWwNFtSlE8qKPaX8ssJhJ/Nrgvhvix2L9tSw6+QEtfIEjW8ToHwC3DJ7UzHqhit/wr4L8dxSJd
WQuXaTsWLe7wv37mNZAvkRl8g+DFGpJAoGZ4dwtpS3iK9HjPDtWXw8aQnInBbEEl2+Vzg3n8AUJQ
4RkofUF0GksAEBZoxfvZe6xMjfzMlK57mJz+YHrv8Tc/Xi1iM93XL6Ly5zjtp6egtm474AeWZckU
qo9xSyerkfn50IrpEoMZ9pSgYBjcN/VcQ4nHXrcMkySU/JE+FZqQRi++DT6hEe1GHf9Fmfrd3POf
28N4sB3xN+kCavex2oeg9eC7j7hmHiD7BCT8iVQdWExMr9vO4LitfI70IiVVq9zPgrzJuWELi/Pd
oOLExbg7pAShusS7OtOgjFgzwZwpi2ewyNhU9ZBS4IFeeLWAfP467X+8BdPf3+1ZdXSTrtw3ux7R
60QfiULFqWNTFJi9Dg4maGRRUGSQ2+UdpM0spSnoxXwdF5nBgIdjo1oTB5HF3IREGDCU8gH446g/
IqoxLcS3I0Iddhx8AlWmGU79V0x1eMKCnFVy+8LMNFyFevMWJrhqepnqGC4CddlFrdiP7AzVy4wN
GQGYFV2mIYMyjFHdr/YLpQ78B1rbYad8999UB8ETLqDjU8Ewsz06ro0oQWqTrTDL9J8lywJQhGHh
0SENiz03A8ghT5y5QbfPnA01Lje6h49S7QAuCupKFaNo/gtJ9+CeohVieAx9jbND0IlSi7LhNvj1
KFv9J+DIxT3ds1IZtX7+/hbsTKv3cL7v5MhgJ3Atd2fdZWgZyYvHdh1M7nEdxih8uFtTczFofPbY
Bvzkub2mV57xy1fqAVCFSdccXlm1NO0CB6DXy25MdG07F/8J7Evxi7sB9j16DBXQ/jj8i3aExrWZ
tvpqIV7hgOeOBh2kF2ooRxqzpBMGalyk2Ql/dUFHZT1A9AmamHO8Pgx3oB7t5XdM838cQcvyUC9L
WIEdLUOuP+1mDYQvOj9LRa4BhM4MiotQyTVxlx1KDKKE57pX/e8A//eGPHB3zSVNEoZNZ4+lVwnW
Gg5mVN5xdAyReA3R8Ahf2mVRYpUun7g4sg0tPIzZCY42g3hEZLRpjQpYFf7Ye0w3YGQ4dWgjA6ky
5jm98sHqB7gotDuOHtflK+4OWwQXdh/xf0EBcMUhrFV0isoHfPnjMGozUNAjURtVmIVeiKmEn8fs
j0ttpKcNhk/4xHAeqVcfTOiSWqlWSU5lReHecd5MtTOP4N2gqdrulbj1mJDzlT/qZmPWS3Wg4zrg
Vv3AE4jdFP6p0QcWmoKvmf6HnUntoc7ipnugW69QDBkALgPsLMGcDrhUtXyqMWBivoSSLBisQ266
enLCQSoa7wv7SCzjvq2SatkwAcgsqnjkU8MpdBvf7aKoxuYcuOK3Nf3OeBGT3c9QBuQIhxuAQ+81
vlLJVRRVgC12G9ErTicq5k9KJKt136ZVhQz1cImpgXZFAz6VVrk+CR4Fp597+V6e6WVylRE4lyVh
PhL6YA/vinQ5JLtazYRIiJwAQR8M4ZJObNIutfI8+ySLKQ/wJwuJTVoMncdYLUGozP4v/3j4eVqn
OaP8a+o1MjzLf1FacK4XO5cvlT8ccJcnA6cwMeaMK423PhDNbYqsVlozpL2gKdmZrLDP6P0oFZDY
WC+Bh6VT6b1C/+G1fap9w0a60Rp3UtyL7RI3j1ye3zk8hoAgjMIttX53wB+HCDNOLnkBJIXfvyOg
nQcNIoUYLzLfzF6SThX8e3YwmoIpfCY3eq3G04s2e6kjJNiwJydM4VFt2mJDsP/DyIg2lQKLGk3b
HGJwC0gLluuAlFJzcd/wn0uaEx51aBzIzFnN74GShmLcJ8+IZwZQfRi37YNLz6tMLvN7dF0/knpM
nc1KFK5HaIbkP9qI6xl0AlwYaZp1RJ5OVAtR6yUrJl2gPWmGCEk39z+zfXPElEZS43Vw8eUrSTX4
kzVoincZIiCc1eIFM7ozP4yaj2qplVW4IanBxbA7uvXDW/PhsNTqQS6+DsCxkz3OIzkNvq/Bcj+8
ZoYBTtLqU8wxMszAmndInt6h32LBnPAusJhIDgwIuD0EWMdt+T1+qsvb5SpO9p6QxWfweaoldrBQ
5g+PGShr6+O0fPaVAF2A7S6JXXFvpFJWcSqmVERGVEe1ZdBe06VSzvQwW/hvpu3nsHiNvIu9BfkX
uBVzo32qFY1PBg7v/ePABFVgo09c5ZeoBW6fnYaLwS86Jt3RmSmFuWr4v/ywFH5nRVGK16TdyETN
6hM1vrGm0y7OmexRM0J1aPK4Ma3AUvtnlwd35zRQKe85HR1am2547ptDlBNdBz6ZF67GH+vSB4EC
qDIyBncQjuJ/+YrYkIzHpndKQMdD+voBAJfBsWF3yZWI1sWH6JQsNhgZvb09tnGK31kbIy1rYgC1
dv/p94K9R38I2MFWkOIBA4HGAo2cteWyl3B+DpsXojNEsc4xaAE2HILe9JQew2e0Q4mF+ICnTSXC
/roPwRuLmdFhCHWPjuFYYvEyuqMhOGyNsjOs/7phAxKJeBCZDAx51b9jcQcu5H/iGiQKUI9fjaCR
ITOnhvQmgogNxpVNHTRq1AXsC7wCnp09MH3Y7Jo1hnePb6e7RgivMNEne/oFhklsQobc1NbMeILh
nLCSeE0uZWuGVU+nZV1K/HnoEnUcz2Hyfn0E8ghNAS6H4P4E2Uvbb+7BCRDdRY/4HTIPxQwTVWxJ
nuM/31F3dKWJzTT3zVFylbAzFEEMewR7Sadfb9sRSCoJ/LI8jrreu9+h+KvHn+mLSVxQep/JifQR
VrLuze3xFUPVCAD9J6g+dqPryAR5UWIBAe6+Hn9GYDO79TkERKdcPTFjgDIC7MxRYSu/XF9W0Wc7
7jzf+f/QdfDl5dy8NkCSYbNZ26UdA6zuC0RJrqKYdFJqUNBJtlymVwHQW/451PHEcoT3fYT/oExr
0iZkttldfMSWV3cpo2qMHuES+grdqlCy7Po0ty2mp1eqFaXnMOWhHvyqpIPmbq61kGF+lrKtK79j
MWTd3HGRPGO2SGPKDqeTn2NKwoHbbot3H3cNIumQ/52O310i6nSjdGEty8ra5mNRa4zz7RYlg1dT
EASIHOgmKSyIUJxx10C8chqa1D3V8kXd0N5C4VqfogIJABWIKGNnbEbM9tkjeVAdfmUzyxLRmVXk
QTzuDGDZrfgz4dNSISUP0FiuJj9MzOcTssKqYgiLywhUXJwiMjteKh9rK1UlZC0fqTjwDHZZGsmm
ne32ZeUQntInbvM1dqVpy/uieQY63G6fNljLgcjL/Z+ePSRCg71z96sookjkd3/YfrOm7Xdpkfh3
90gw23r4CtNqmJJjimLhbgVdfBAIFWQbIF2arw9OY72YsEoFSsJ3E7ssqpwHcCBWAqlaM3WKwoGn
9bUp58iiurXCrSZjngWvEmQP9obpAmhqCNBEGAdKKKqR/YjSIv36pwDd47im1Wnbt4TxFjotNqZ4
56TtrxZ7VBgI7vv8tP3wFh7KDd3K0FUFXY7mDGSe8EuVjbYzpa+b6JD+0I82ipW7zctJZ+dwVr55
2xy+pENhdbfQbJH9GLFzjybAvfxqdoQScXoW6DkwCamPZOTkwIUaM8Y3WgleCo9dCcCykWuw/s1O
AXPI3U8XIac/4VPNagI0IPSQ5gXJ1J0NbTx8IDS7nM3eci7uvHPFcktulxfZ2y2qGpeiLii3Y9Se
AeMJ1jQOAJZ5OfyqMNpu8zPbptDbTDkRpwiEmcNzsAATSTp+ynGuOTjyW3dwJT1r1ngIgXYcRP7b
PgSNE1VWEIvZGjtm5EftgBHLpxOzNSxHFEwjHEUU2yfL96l03Y1uuTPFKT9EyfWRIN+xthSzIacw
TUjxzO8Em9UkjQoJELRf9vgWrNdypv/dIAqQhtcqVdqd/Un2TJ4QL9RCRTN8WxPymAdvwiNfZa5V
brmLcVEEchNjLi6OgbjKxSzNsV35Eklabtc5kToZjz9W0CRlZOeypUG+Tyvhh9SICUp8iFgoCc7G
P6pcXjbUtE3mo++xUjcqCnB8F9Pb7ICWBv8/5mzlF1B30JBZFTIKph3AaTlTIzkKt+QXyXFgzVN5
ZQ+ZF9H5I8YI5aoKtlC4ruZOEr4nz9fJuyzHmd6s/ij0DGvKFWsCO025BbPo4KIb6NDBYmPwcacy
ytm/WX8DRumZ7ETr7xj/ohdtB3aUtB5Pb4qZi2n1O8SzOMflI+0N8/zpYWZJGYH5ZYAGpf/il7bg
dwz8nK4BDlzAGZ7mTZn5jXDCxEST5UhYbGDmKWZ6R2y9WHTHLI67E4cHDKuILxKIKEJQL6tcl0LL
AGDJvoGEp7YrllEVod1kaRTv+WjN+4PRLsf1g1VniEj4ixhFOEwuOyqufKySYzohOazr0W7481j/
VkjFJzUfZlyLBiOcBXUJkCWt4T8c1fvEC3fNADcO4iy7dPkT47VtI9Z8OVLJXUEziCYfb7a8DWj6
YdNwOcPzk3YbsK3lCDlEQYFwCAUGrZSE8Ut0diABQYyYkybuPcdo0fCIFi0dPcTyv9v/BQn8+auv
za930q0zPoQ6hl06JknjMc/A5nKmbRvELLHZOsJasEY4NfEsPBGU92BXUjoT6eXvNI5kjBqGVg8v
MCzDNzj4V4lvlld15DboHqvSHkFQXNwSh0/iOJF6QbuCyGpIiR5KqzZEWsAa9B8jj7CfJAJ43DcV
djvtwea22ATzDhgHY1gjeCFLbf157EH6WhnfG7+lHqr8oZ8lFs2L607Q/PFfVKqUfzC0dEsUNdbE
X9GE9033gxrQwfsHT4yvtZrZBSBIy9ly2uxu+psd7DyPovTH48FQAf2sPAdELxebuCa7CifQUIPk
Szsy6VqbL6iPjN7yYYneaRow7SaQqLMtJNym7GLNpHrgA/BvRyNirdQYqRtsNaab1ZybSyh4kURe
SYI+VaOO4PbwT7Z8qnKZ/rjNQTC+rI4Sj+BCfSrYIpIL/q/9dJXBavVljMFvRy/4vXS5zV/2mH97
4WWinELphA8mcVuN5XSrTtQK6w1L81Lob1Sm4NFOESwR7bEgfLpc4hXnQMRw/O94vdA4+ypVDK2f
aIbplfh9+F+PiLb0JTYSe5IUj9ZeoUCKjza7E2lEApPtbzunKNEFZ/6NxZmuG5GagjRa1sSWaO8A
VebjsYE1gAT/nPy+RayUBjxARv29OChvIQghqZ+ujUWHPYMAZDhmkNtppMSU8Kd+UNuBE/dNfonk
ilckoaNDhYr51IDukGMr4WGf/ouRmO4MJPrd8EED9O2/+/e5Pil5MrR1SzZw7lnER9HBE69Yy3a0
e+FmdeeF9Cw+r4mL/jqPSt4N/JEcKQ7oED7g3wk7WdmGBdFMdckT4PVVSE2dko60NctzoWyDbUS2
/fI/XWtluB8Gc+wOcm0SAr+L+7lkAJIb0gEQhRqv+1IDcfe08I02ynHmGF8wEcKu0SkDkVNBcGNK
vhN4gxRPUnltgYi7/nic00rsiQ55D1PjMV7N/F/VaAwbU2FIiIM2fQM/0g2+85QFnAsixCxtu1Ee
468jZgH74MqD40kF9cFiiy2GAXTY/BDZcGbmNFoBMRmr66nUnusiIBDUZFi2aK7X24DvmER2ELPi
bRwEvHZoJg32LcqpVnlE6QtHOuzpGW4R038cium7eFW0za8AlxY+XFxFZ9pV4EbeDjgyWiXpWDEH
tWbLQooBOV/nWM6ZgY6AH2nb2jt8Y3W0eSFnmMISgSutvtvW/GQ4XSrn+THE7ZaMMaDuNgbt1Z74
2GbIxvroDkbwv6yXUs3vBkeECi3/7TexwnbxKtBBk3nOU4O4uxD7dvBZktq4yjorY9Dk6hBmDLj4
xuoExIUH9wZYssP8lcnKREmeEGudWbumtqKCj88DY2aEOuaQpOYhkAUHqAelKeo9zBlDJp/t2/YT
qamGlAGVDzTXoaTJ1RBHPhJaHAP1gaw/3aVvaAjy4BOqF4WknmIzOLjTIQGLkuiNROPyY2P89NV4
XbGwY5EraMzxZV/2CLYcR5MxK5QguDuD9/1L83QCtQ8Vo9EHC0h4Q1bTkwBS1vgQwRaGF/eNdSpC
VocpwLSmXkPpQVa+g2CsFeiIbp9OnwkfUD0T+b2UFKRUDN1Fns1izPyNqtDsX0izyAoITztYlhus
plCxYFX/QAOTxRsdhA7Si52TD/8JmSeiR9zMGBm0O12ng6d7cpl+8kX5dlq4gfSi9rSLmWJ+QQ3P
cxopeKVzuDZY8cIoP4hxVBpQNVj+I3iyTktcMPklcHRaXy+6aIwSFGhxOYPjpxYVfXJHnOZonK8u
NCqWkU/meYlDHD6PYB88ol7fLC6Va5hWe4qaC9+D7DeTvQEQG29mSf0K+zU9Mncia4RZro9xw1A1
LwJ9Q2uGz+F7Z783kN53JO3QOUf7iGEdDs34fBWfPwhxcj/KyMXw+PZM1oYE0JDAQz8Gk4kO0NJ8
r80bkwvoRHHuZE+9R1xiDAgD3gF9BGM3D6fNdl96dJ6O4aixCuWB8OHrGnfvsrwxQ9DeIp9291S0
CSytihUlLms4P2nAJF+m0DB3YhCqrww5KUZYkccgpFrWiREr+tMFdgT2+a8WCgbn34mCdsd89U0i
Mu82/mh91WNfwPgDchh1gyPTBmwgRyhUspcDzxgBvygvWDQta4F2LIHsccHVCX2p+59tpooFmuIq
9vT4Jx5Y2FA9XBy9AMhjxA4DxYVX5u2wzWL9ra0Gxn52Q12+23tw+fPb3jOz258R3ktFRabxiWl2
FpzaHhWPw9oxgDCuxuRcoKgj0LRzmXARWLQqzRA2CSXWF7n5K/z13+VbBuH+sZdMA8Nu/V1YbrUX
pYpPEHgw/InGhVl4I+rtvRc0CFUD8MNn23y2KFprVKyDM5ZCTBogztjQ+cNDKcGyGgJRT4AED9bb
x6UE7lTuGhQvGRlIu1RIRlLIAPsQD8/Fpa8w4ndERVw7an5lkfGLNH/OcPOiIEGt/ZVtLD8KAYhv
4AoIE7lgGuOEtAzv+SF+hMdRyxfyWFCid7mI8Uq38eFE30ynr7MESrYVHVNtgElU0Foba6Aink3H
pm2PARzDC6gzGYf/+bllMzkTL44JhQQniI9tCii/W7fd7xjJFEYTECWw0R57gMh4JRQk2pFeChLJ
GokWNCvSQeT7KOhtbdYjstz/ZV9oJdZOi8NpO9yiIbhEOJdbnSkmwtXonVzwxLkjMgq1p4PODRwV
hxPBhr2eV6eiP+n93QFFT3ZveOorCM678XFaD48g4OhYdz5CRtih10ofgNFdGXVGoY3iJWnPldU/
uFbAUNmNoRZH2UDL5wzroUwGrF8MBihkSAgZzqpYf6EUp4zSSbBcS9QBj8E7vQyR51Zx2YHc3hEJ
4ARDsnykIfQh+2I0L1IfoUn2jFtm+AKDJB42BI1LuRuAiF/6B4i3y9PfTyBd7gf/yz8dnFgrUSUY
2I1Qzbrv6X2lpO11D2GNjo78tPwQDjSo71uCcnS5f0OyWpXqL3BthRWnPFoI7sacDrZcmJtmBgbY
2QOIn1MBDmzk+2TvM7XRtfbRkVrajJjrow6BnbBUyDFmTqgAlcEpPtC99WFnlgqA4gKl6PgJikkr
BbeqQTY9t5ftOaT0J3gao52DropWlk0O6yow4XbbPhjzujdi+g6sFjeEUpQCPdmrTo+YlK+JdPuM
fIcRgDxjRJI5mVPlGjHjCfrziXkE2PgCgiqTbsDKEjqpbsES2hN6IHAtdggMhBor+eOzZsLWB2HE
c7hMg3NWQO5QEFOCsTSi67c8lC2d7NLXob8Wk28fUI+6A7YCUgihIb7IYYfObj94FJWBdLAblG+f
SYn46gCel6jgoUvJ22TDQwK4OjIoOp+A6t9xK3rPz22wQVmaUoVdv41CGUuuK92Tp1HXSPBj8gRJ
KH8RJy+6WQ6GAoWE8HiAxgC1BBlOd1Htt5JzfJp2IL3voq18HhyDNb8DigJjBqgjeheu8fMH7tVB
qBKobLsffYR+VkZMOXzCxxNy+Dk2qfRRb2cqapDGuoJFoK5KBLthBzVIhwyNMeybI6QB8qSSopSb
CDzZminxYyDUAvMjeJF/pi0d+ZgM9yJzv7iHXHiPF0QkujqXePdNrwNtie6V/HNG2p3XlKiFiXQF
AmWGsc8Oh3FabdqnLq3RcX2xNm2M/YY0HWGHirymkzkQ+pjXmHZytVgk9Z9MryLIAC6EEyc89Lzd
jKDDZMi9D1dmd2iaRBemRVXaG6CZf4wwHrbWkt5xgqdbr+an/iUys+YPBQsc+L5QgqayXpkBQUR/
6mPEhC0hEy1g+RRuWPuL5u3ADcTEw7ovueBdhh10k+h8CXBtDx9h4zAfSzMB7EYTVgH7ErYEvNDJ
eQQSSjcRJhBjQZUQiNCWKasuPTDCr3HHN+xznxFUpzXHYYlzzpwZ4dXoQ8PwIQ5lQ4WqAPFDTm5Q
A0GQD9tb2tOBHrbStzXp2NqmFe1XAD5opUTb2KMBOXKFaY3dzmaHTI8VstLW/fokvuTtgye88yda
ghg9Jyzn1Fx2/AN41hbgELe1I1OjG/RF/B7+weqUf4LrH6IU7tJ1/USyREZhS7I6vPh6cJ7dRjyG
6Wd6BGFi7TmRZVDPL5SYp80rvgOwwHdRtPLDGcK1C6oLJEIO0ptAeAy40cUU3SHZfm9puUpnBMaG
FlnNvhwaWi2KbRzVAvHGxO/S/UyYC7l8rTu57btE0H8aoiepo27M92IZZZ1/56/ijO0o3pew51dw
+ya5uK+j/SvN8ZMPtPv7J6YBobsjozHlZRNCRfTdGwDv5TK+83OhopEcIh8imRB8tLGok6EJMNNB
c3taMnfjrH72eSYahfHXo2FyTv3W1fuiwI6QobBdkcko5tcRTxDekZ7YsMcoUcjTQI9ExPu2I+PY
P1crrwNOI0guLLhOY0gLtx90Y23Tq53PoP2wjM2LGuMf1w18o9OyP/NH9kOlfcnpH3/wIjhjDRkG
xvy4AcQCofQea+phKNMeftu8QHCzetT2jlZVVv0HCKnpy0YoqgXCE1G4FlGR15scyfR3a6INDfLB
zZN32NDOEyeoNSap1A8N94FvCO0tkWzxh/vA210eBzxQmh2j37Moa9RhJ4StA69HAMagKy72wbUg
Q5NLj9SoLef8R3bC+HSiZg8PmSlVpd/49+kB3AY4gm9FxHq6P1/Jus6MaV+vva4ZQ72Oxfr9UgqS
IIfi1D8AVzDMa61lHx6zVogD9hkIkThmM2TNoA730GRKNGe/F5ECApZ+TPrqHmMGEFvMUaBurftc
ushER7zwp+smiHoxnCyyJFng+xTQGAUqBwaCZ66RLehdRnjAwuJ8B5iosgzFQAhgBusqkjUTzB/Y
zeyXonrkQNfBk+RKVuy5PH2U4QvyDESeu6CgyRWk9K8pMnSL6oFzjuSdJn+XXD1xfwAWZGpygpZh
QCSKIODuD0srTTS4GlSUDfCIUhnBMJVsM6jSR3KqY1XjW7m9ymXg4/5zDQRhrUipnAZjxsZlxKDC
9p3LsyRantIP0Csbnr7xghHHB65sttp2DJwZcBxn6AJVo82gOmT7YnBn6v4/94gnT97wG4RjyJsB
IpFkMBKkr84hRdW5BzB5o/RkpGd+w/WReQ0OGzwMRIO16WZfMOJ4z9zBJSD2umd8hL8IDZ6uFtVD
0z9WjtlH1bI2mOc9hma+h0x9BiYw2o7D0bEP/FXRr8osMHQyaIwY5exto/xGegHNiHvbqAt4gC9M
qIQvjxQVUvLI7HjRcpWs2u7CL4mtTtsQkaftiaLaRzV5kvp6eaewTpkN0PxW/mN+WSEvhdrw6jMB
4PZCM62YsrFfX6bpH/MfDpMuZmO4oOFziiNGHfyipnL2I4oyVh24GvWxMmXnhs1CFevOnt2vYa9e
/ev8uullmIpiarufc3fPLIERc1OsEJ4xBiYBhvjDCo6adWOzF+mi8lhc46vZ5+qxB0b/RvtSnTUo
t02n+29lGK4AxXtL3Xf4ICrFUuO6x9SP/Smbd4xSmGoKPImZBjIhT5HJtVSlW/L2qNQ9FWAxRnl3
QDA4ZUmDIwMz0MT8yKPQJ+Kt+LHr8E3TgNmP0wYNhacBKFa7iAdeSZXyww/PSLsgIoDpKk70fyiv
7S59db8mjBjJFuETXKDPri1WKkjV/cJzCiLsa+8ZZ+1ZPA4A3q06Bc/GqKMFADs7FgxSuas9LxsF
nV1uleGaFhmO8JMr+YMNBXxExn5RDDLm/kAkK4qrG33PvwVP2ooNdMxzVABWfBgwQLQ/yH3QXnon
JkS7/+TIZoZsgo8xYZNOwd5Lmj/aphp7QHeGqKyU2RWADafO4alpV5BnQWkBabgYiwdvOhAT4oAl
FMAkfCBl8uDeoATHWptR527Uw5tDgSthYQPdlywK+eBbrafs5CA+fiv7zP2i+tk2fhtMmFCw90g1
H57xwddhPa7jcROsTeBPSA6HJCWJcY2V5YtlOnPwFzRh5KnkMJSGty5VUjett/8EQTl4mNVissni
QAtZvukwssP2ARXyxQBRWvwxS40E9eP+eL00/czqIjB18KSn1sUQF2Sf3tX7ziR/pji68EGJ+ZQ4
8FsRytafV4f8r/zhQ8CYp3P9+4AtslDDo82z78vzGqSD797r4zy1/Lj0qPTZ/Pr/lEAHn57e7fJZ
QSYxuv0mDXPZDOZO3jzdtF5pIwySAd4FHrx7WIDLI6ZKAZ700ck80M1fvUZYPr2sriSDPjiITM+y
6Eagp9onsbYSAxWIiILRGYY1vfKY5OmBjlgG+5VwcQmZ6L/QWOW3advH+4qi2nQMxZPj88E7gHL2
K+cFasaeyImm1cbqwUbQ2pp3IqoD6Q7BvplEeQW7yZ40V6S16bwx9XOW4CDAXUb+JPjs7cVsQ5bD
WtJMdvBeGvDIhynTG/5BJrxfHBDdEV9TSMqaqdaqpgjdUtLa3L7oMjQgu7eAudSatE8zzPVhuaSJ
Ig+A6V6XXf9l53JIAMs6GWBz1a+xaXVrWMa8wX2NqrmLZOVacJJJewZA7U6QIidfs52A5mCRMttB
pP1taR54fxBjBYtk8DRPMca1GQzM3qDhXUT+b3+LDhNIn5uYsOWIT6BglP1kfdFSjpTOEJbojvYU
yAeUn/Y2VRh5kMoLoGjnRPCoxcMpz3HlMzNPgn4EyGVYhztq47dNA9Dun1xc6pFGcCA9WTTTTRkr
AiFSGzo7BJOhaAyuo1afO24PcU7w6UHQ1T0ZInk+gFna0S9SAYzz2Q8s1fCZRZUQwbQlW+f0XHN6
Q3wIvR/ESENpNIZPDL98QZW9P2BSg9Zq92SvZMzA2BIB132oUEywL819LB9LkCPIeMUas1tD3Jdv
noZgR8qH/VJeElMcZIAK7mxrJAZNYI9vLJ3N3Y7YYGEz6fAkinwYLreWl3EJk05XTL0I8Eq4IKJ1
HUxUkdwQmbQNY07tDTcPt3FmtJn3tddj0JKRZm35ywiC4QHRtXVmVMMmGq4zyRcKBpaP8Z5Rd1pS
75DCKZ0Y0aavBhd45rcMbCLHMwGj338Papc1Ds5tlCW34A1iGmmIVZDBcvOJy6F6h81csnWHzUSB
ikKJoS5U61m1wYkNHzQwAEQG336DTg2hHpsfBJRtu4uBXmgMq1FZnDeni/XAJ4lEbdpYHqVG+YPz
OqKSxSQEnSIZCLAZ8wz4NrTO9MUR7WgkNkr/FFJmBrbILjrmg1lBoTPzvvOiTFnjHzI4M616np6n
+qBNd8hYoMdYJu8cYweLOPEbiH7r4BJoBRZ+8doEimg89B+QJCcM/BdgFF+4V4pdFFQQ7C6P608f
1hsullPuHewJ1jVZDc+8gcJ1ShEsPcQurfVD6PTlk16WGd9OuoZjCHKr+XcrN4puzlk+2KXguRro
7uo+ZvTtNbplBpoR1HN00k3Rk3aew+TKcrq3d0meK7Z7KDTCZPoz3yBSp3ckzK05mYJeqQWfpZEy
cEpZPSGUQNoRd3TA8pGjA88B5EwVj++AuR+jBVi7cHwZGxUuu7xuc9mSSW7BH+FfJ0vAce/O9h4d
+BAtOBncYwTkArTC55CCmkmj0f7uPLfyQ3Q+pDOn4VaC3nESayi3hlQKRcxwnrX8eLtEyWRARd4h
uGHyyjCmRHfMBj82meKKf4FhL94Iv5By2ls8AhNEAoA4j4TLgDwckMlDbEMn/fE+D/cbHQnwDBqC
5Hfnxs75VDYusrCEW6O4hDdKaysC9ut5CwuvAdgD5rWNiEESDfOF9j82QET6oj+Ql694t/AV1ujV
sNGErpKGiINEhGTs8b8VJsjw/fUBifxMmeFLxpO42+bsEevubtz4H9Z9Ne4za1zHYG+FKyN0bHvi
oYhh+zXAixFv787AgJ4ZkIJ4k4dACmim/6CinwwYSwA3eeVf7wuKA8huUCHx63F8Jf1106NH8wep
ac4Nn9VlnOCxqGZpI05DhAL2efITppTX47yLH/9PW1UZLCQ74zX+b9SEF8UaNJqKmKDPwpIxpV/e
jXe0UPul7Efgu0ALc8kPgbgFMQjA0bvzlyBHUGaw69GTBHzmPzt4uSD2YbgAFgnlh4YvEaZHwr7z
MSkZL2F8HRB5nJr9vCR+lNINNEWH5IOTCt8V047ljhpLDLrQ4kEKecCVhDFwefxmbtDQKNrTOs32
LqPRjFvo/Bxm0r6skhp3fcRihN62nUHt0rWIx8voZ60kti1ZvnxhBRVXFPtq4a26wRr7RP/M0s9L
qPryNfR4S4qt0PauxY5Ipc+98tn2HhpR+jGUeDxxyP7VVXVMjU2HePna+B2Fa2LIK2J8j6I+R32M
vNd0xi/3RjIsUnW6y+70iDKh2mPfUWf2ikuAUkRtaHhF8Ng4Uv6zwmWPeHF0YvxbGs5HtGZGgZ7B
WrMCbHCE5YZUpunsMdVpAAJlN5/OwkHeKB0YOnN2RAVbCK4QHwHGa17e5oFYrb+5Mzx/QSX6GQGg
zRHOkk80WmeRVaPkSjjr6IqYrOwG5vbkUk7cE+oQ8rk8X0ovYSvsfHxloMZmm7vHDq8jz4XFLqBj
IKHvaM9WrQPjzmK8zoKgcAzBZF1Mq8kXNtK4553x/BPYFJSptad8S56OYXHqONgn1m9uUZn69CtI
R0qo0j6rCdsMjrtxBYO5knzVoL38RlouNocfn2EITgckY8/kUKCJlEUDBfOqJ+fE2Ohh+AnbKOnn
CyvBnwCUERmu9UcDwhhZb/22ThPx/6EVv8bvmrQGpMR4E8UZIQqLlYfVTS92+YsOolYB0g6xB8Mt
hpaFzY7h1WVrzfS11Gj1wK8omdZ7yj9ttnfSNiN4DP0k7MmBB3v/M25cQAPzcDGiwzif4kyq+bV8
YgxTOVRovXrUMVBx7PMdk5F4w+BiAN7B0bkPZZGawIl7nfqvuDKL9D/SzqTJcSTJ0n+lpc4DGexL
y/QcCO7O3Un6cqH4SgBcsJAACPz6+Yw5U8FAsN1GMi9VIhkZqTSDmpqa6tP3emS11DRjQSL0UPYt
yhVMWU4PEw4drBBTQyh0ozPYPXzGAGgekteAborNAA9unfUA3KPHth8Gw6zXAfjWmqA51SX/AeK2
Srv7BYAxYHiLI1yO+/XH+UmQrImL8fC473y4s+Bx58fPnG/fHqQC0UxgFW+96o05vkeejW0wlnZr
mQ1Mf8FAwJoLjkqcS3QWPWcRA76PnNMPUUKwvpXhlSlnqU50VBXU9W7BLlDmuA5gi8Qq4k3B/3Nf
gs2l9Jl1JtF8tR0A4SUX7sP/+XQt6ne152QJQ7gocXFKHgoSzWytkmPR2ibj1lufaBR3p+EKmubO
dgJ8gnYTgzYiGR0kI/07B9VfcfPTMoI1ayDy9+vbVsCFjf6r6Qc+gg1ArHajSQQeC8UUBppWYCWL
1ozRUp8ZfBCmhGfuBsaFyZWBGiIiMig758GmJ/L0rA1Wg0pxfzszu1SpwNHGD8dn0QTReVHVsL/h
i7hG0UXCuTVkOnMAvJvGBGKHYN8T6uLqAALAoG1/hjBMMPaweeSAg8L45PXGs+ljtwb2TuLfcrht
RYJNAfr6q/H1BVfy9JNpofeo9SXgpoTaJbQ+FpL0XD0UOwoOFCka4PkIxrm52YMcVsS/hzm9aIQQ
z10a6T7YcG4b3rq8yHgJgxNz0XSkkg8dOfem1eMIlG3GuKnVWPzp5r0k2zq3yzeTBj/NeUpga8A7
9AIm60dm5Qt/o7feYvY9RucYGBnMYBUqEo5gMzi0CBH7RYqzAhOlhjBI+6d3BAqZTAAp/f1MNRPq
A4El5qEN6u3c/eRd+Hxei7aOgL87A0rPMBbCtEb10VrBkMXt5PcPgINTYCmCAKzipTQuW+uiDfJF
we2I65N8kUHRStuPryLuVW6adeZ/i+8qFGBoBpAQwRTzKb6SqKUidEKNEwE0UkQOpi7+qQhhojFG
oVigG468dpDFbK8Ebw+hz4RtlcuHQz7Z44lnfqMgoTv3vgsOdDcfivnOhKlk4ORg4sRQSsW9eK13
njrfb9Tr7A9oUz6jwYbrHeIymAewJJ7dxdoaQlfD1aH0ecsUF5KnT/6VLToyPjjMoqtMeaQvxNBN
IYqpX0CI2sUHGsoQsjMxoAJSCsjHqGwAl0BjCzqrsk+jQ2xANKCuzDwZ6fE6maSfx0kGOOpT7IMq
9E3nJXFTBDDyVQZTJ+EBmIWOjJJDwg2agMcIL1ZqQAxw6q8aCNYLYFJz8s0AILtGbWTuAl70RkL5
XXuG1YKFMO+6Dj/jmbESuYVKU43H12RPN41sKXm2HikPA7jhlUF0ESN2VBE61Ehcsi/4B2ASEJnu
uStmSSB+J5Wo14LGUJzcIBRpszocu+gNUIhDhW3Abikg3isSPgKDGHk2Zhq9ZqZtqSdN3K74i+q8
AO8ktLX3Mw46zmDzVQ9dnLxuezzruTXpehLIeEwMTHQ6AcwCOn0H9omTByPt8yQITGg57nwwUAF1
kbi/eeM5zlcRbWewWPaCbqYo3H8jE//BXTG0QCsxqveiA/NEPQgsGWeDgMKEadF1e5te/gZs9dma
VkON+3ioj09OawsJXCv8TrmJ9910DZ140A6W8feZ7sgToDBrCfueH4zMV4UPj1Lb9PJcWa0aob9P
7hELT6AzCX6BcIau2UxItqToTU7DtQmnizFD3RxCkLoFduRE4CK359DXj1y39KhEk/NDn5+GzsAo
5wwXqu8M6IPpmsGBFX6AKzIZwwAUdJhxNYxXl85+XXOvMtsEikglKFGfEAwOVS/8RpP3df98JK3I
WjtAiiJT3iyqZIjotMtO61017BZuJwWmobZ5UZncXiD8VwUUyQiuc2WS4/KZCdcHHlDbkbMS/cbN
DE5cp6+umSL0N0tBucxIuTdW2USzkz7DbfRBz4oXBClNEo4K2FZG1gtzujSO4zVyirg23fGF0jNH
GmeQ3JaaePmBPvNlcaby/eSBlXgRzETeax0ObBAGI1QoyYtU5gAu/nbm4bx0qAbsmS9AVKwQmVmn
XXBwGPF959E5sJ/qFViTnZg04PWVMoyw6Uboh06MV5f6NM6SD6K+GKIRmBEkPfwX+H+6dOF4S1fd
arT9LOCL0wQfHKkF2SAZJeQbCBkOzsg2PUKNgdvThf+izqeSsUyPw/QTljDIsJ7TZ6Mnymdmnzpg
BsGhwRDDEE63YmV8uRB50hB6176yVx7YkKR33X4E7cS1YCqqNvg2z2vaRCrPif7u/TSshuowGxXP
Fc+x3RRoaD8YbJnIApO3bUUXvjmxDhEdbkTKYMSVIWlsx3kG2Ni/gKsh6HGOt9zV/Xxqv4NwpVxc
UkQA/8bYXBv+U3gTzEdoYNvalwjQPFsWJLxT5VGp0N26DKwuYt49Z1QLfh70NyG+JlbxNAv5BiSN
BGOuELfLrUlbiYRQnElIM79L4A4CKrd9S5G37l8GqAZ1tt/bd3tC0vXkgePYj2P4fgQzBbi6VNyZ
j9ue0wEhykgbJSVYE5jDZ8aV9/lb2LUGJKMxsKgTApYHoZU4KH3UU3k/LWLUC5FhHJxj0EcCHTvI
SYagyRwR4KET4kM5XB6iogUgndNH1+8dvMlhehnT/14bVMrxUJNzwiWgAToEPg/4/FE869MP+HZJ
mVTx8gMn/L3eve2EAMyhxfu0WDOXAVJZQDKoivK8c3mFsWbuSTRMwtb4pIAwYlabskO4ZAheMJFY
XIHivgmpkj3GQCj/mqTUA5+/cdTbY8vsHKnSDtBmiGYeUgGIiCEcOHXRtX1iijl+N7VOzozVjrwv
H+wntcK0WMRUrugiAkbpzsyBOzg/0HbreoBLE1+U1rmH2/T3CdcJfU/6dsMDsN5nkb3wTKYpLgYQ
STZ6+cP2ES4QDsHhI+udpoCEID9sfUG1wqcModIdqpCUwZwguqb6MAelxenXSZ4EkoMSRUUgBJ1A
2BfToDOUwPA/wkRC8s4lQs6+5VEXUf6LYD8UOZY5TCcojuE1dCF6h0dlwH3II/pRfVDfg68V4uT8
OpIEaBGxhjAyDAj0YgSVDviL9nnXoacs8gtiwQJ6A/9M/Tl45T3bJU7OqbkwGnLmzcOF5wEpFq1J
Nh+GTCqGswtfkhmXlvdh85pjJGJ8eDdemOP3r94tMj7lQWD+8Nn8MVkcZgAXWsxXM4o/462Is0+g
TifRpZHDnWuxEU8M0y6hEfEGJ3LVPmSv1H0Y+eZni9Ys1QACHyb5/V6XGJ2sDo92H4yKn60qyre0
eenOLmgMzEOaPmIwesscWsWTii0ghw5636uLaARwGdO8oMRMUcWgqH3mNhOv90vvGwRzMtC4eKNB
NQdldHi3XiokauiSktMDYdxTUwT30ZowdOR//us//uf//l8fl/+EfHwW76ttfPyPY36YxeHxfPqv
f+nmv/4j+esfDz7/61+25diGbriuZ6q27eiebfHnH2+L8Ljl39b+x0WxTDewtXhpkZMYlDbnWh95
nj58dWKaOB8lDNmRUBFeYpAKcCn2cBxa0pLf4d35HfwGTVctwzZd1f39dxjbWMnz1IyXDLt2nxk/
Wl9FydGy26HWiKrzg9lazEYCUvrXoG/OC1OEsPbPP0QzJD9E/NCbDbFiO812ewMyyeHrADWOAZUZ
AMpk0mp/LbGl/2xLU3+3dai3+uG0wxZ1k9b4GfIF3qrcdW2j8ygxJb5j8zvf7K+m/W7KKrdWvtvo
8bJkQGEqlJIZNhPq672MCkbCK/1ng7r4D/5kUKz9Zh8TZXfUwrRmH8c6A1EpApBmx3pAzp5iUA2o
JF4yfKitAUFz2CqZebF1P5kXn/nGfLBxTMUO2Fogow8XOjBKq7ujHPcEOoaJB2ocgEWpZZIX5g8/
L12z79r2LMu2NNXQzMZe62q90YJCFWfqPDK69eCAYQc6DDKaiLGX/DHkQP1s1Lh/gH4Zbez32XBc
1XTiYlKnS2Qvs3m+f7SNeXV6NYkjFdiQZLE5vbrEMDSfTONJ2QCdtmYHukNg6gF/aStnN7fNiUVv
RJtpwVeUAcqKtn6aPyoWQy/WkwMlVH6g3JtNy2hoxavzNmztt48HuGvi1c8runr/n5/w14oanzBX
z0p98qp4+QDHbueLYY4jfTbXl5i5fwh/mRER8sZTqtRQ88326ikJ5WaV+ahr68aPX87UgCTW7sVb
U7NN3TUtx3OtxpGPjP02ctILNJ20MhjXa2vXI39l+W4ND7ikxOC9g+Comq1h0jZNrbE8/sRStjm7
KHqmx66QdmUMgvxrL9vIeyf+1lLjKlEUSz9vzIxuXa9u8ybZ0QmjU8DNZ8gWdd+Ua7q2bpiabokT
ePPNtqWnnLbGWUSzSxshygswHYgLeHV8SrZPOFnTCR31lyXnd0upWTmbrY0lYNnMXS5JRYABFVQ1
VurDXubysnU1bkFLO1VB4WAtWCofyPLSNYFAZyGg8jvZHt53jF8ra1x00ck+FIl3Ep6IqHrZefeo
FgaM5lcSS3dzjJs9tBs+vw9V/VCorApG626+Dl6UZ8rzfV6VsDLR1w4/YQ0VTfjP7UT0N5ARZMF/
66A7uq4bqqZ7pmM1/POiFcqlOuQixWBA9wVF5NZCAOqySTJ8lLjNvWN+a6vhoMZhb+t7kyUXXW4/
BJNetREKRKK2DsP2knePxOC9O+fWYMNPnZPhJXaAwaSNOC1pE4XPqUkVGOo6cGpwYIhXjD2RmNXv
HY+bPW047D5St8dzyplnahrF5A6ERKCjBDBaDGJIjN312BtjDY/NS7PYlQeMgbBAIUns5l98MWuJ
oftfz9NUXXUczWgmxWmQWKfLOY2XtMbedm/P9D6J0iEZsfadLkW5T2Lw7rnXfxlsfL1TVLm2oiYi
ntXdas3poEwPd7fW+ZZYur+Hvyw1PljqHb0isrCk0iOYAtbjaS3GCaQh+q5nGLpluKqleo4p/vwm
RJuact5kylGcgPitfANkyewXUxmMumNOGs3u7uCNORHHb8zZxSE/pWoULyu8P5vWfTDnarvo7Sgv
SLbw7pVwY0p4z42pbKemcRiG4mPtl0dS6V0f9UYuO/P5hHNI71XZTjbi1vao1dq+3omdpGbPMw1F
e9A1kGMLEkXJ4mT7KOLMzeLOuX3a5RGLo47LThajuvXlzB2AMHtJin43Teah91cwNly9cS1U+zhP
y2p/XK4paw3UtVVwqCPucpE2OCm6B+aIuq//8wrv5cm3VsUG3Cww8JSzlusnrOpD6nzDXY8P189k
i7vnJLdmGu5fleFOKUvvSPLaAyMyEuLfGSzRNRMomfSK1e75iKu5puEYnu2petP9df4sPQcQ+yOU
rrVTJOIpb3K2RcocSbbwmjM2k6Jba40ToJt6vk+sw3FpfqU95LR8CMhzMPWH1sNlDB7v5y92dYSf
zDUOQG2dDqW2dY48k4OZgM8Gc0ALeSfBYRBc02H5tvPWJqfDTgGqH/ytb3mzuY0zobjlMYp1W4DV
vEfk6TsmTcUtKSf3nBgq7P+8Xun2Nm6Ds+6GW24mtncuwMCwuzEbYIwPI9jTYA8UtUuJRZn7NG4F
M7UsDgUrpMQMDc6J1XG3ws4s7jqnLbF2L8bcuk/jHg8PcXmIT6wv94u2qDtRcGQQqOiY5IASW/fu
uxtbRiPIBKW+O1fKdWXFoAKpzusHilxf4qN3H6u3dhphpdKrPKhK7Jg9r/UKGJ6ki+GjT8lyJFtn
iA95E73ysrD1smbr7DlK9pzyp7Lr9N5E/15iSbZxzYjilofaObGgczuYZYN3+u8wiOktmbPLVtSI
JWmy38fbKj0uYc4h5pNnFULXIaP6+g9X1Agj1fEQVGnBigSa3B5qrUXBLQrYQmJHtqJGuNDOauwe
8/jIO0P362XZ01ozJgB1gdCTmBKf+4/ISI6leoZpWt71Wrhxh7OebSsn047LzSuchB0UMwGRBsCX
GMuSu4SIOz9Za7hE7JyKMLhYON8473jMLEEuPqKLPFhCYcOl/VaktLJlF/b9o3WzyIaHbFK70NxU
FeG36gT4PFU8nTj4t7Jw98ZQw0FMRw0NRTXEJZqNpuLptIVr16UZWEpKhPevtBtTDR8Jg8AIDpou
thKlY1hjKBXi8WCt6BEexdjMOOnbj5tHVAukO3qNEj99yMYFY2v78FjEnATGt5ebefkGmrWbAG3r
FEMBDKKd1R4pHZCwLjoCmf8QDZQur2a69gxu9JhYf5TGm7un5mZHGldQcSwUpYhwZYH6pHPUml0Q
bCCESrMX2aFpXD/OsdDP0YbPbLVeUTRfiGof7GKwaNHMkQUdcSZ+2Opmkluf9k5x9jAGGvVR6V+6
OrnD1+nDmP9FMSIJCJIjeq3K3wSEi5t7ydG5uvBusuml4J/OfTFjO6EVBeExbaRvr/0PjYoNvzGa
lqFe5jsOaMBj6ID7xj1G9fv7BwGBE1BKdwHRTOavJXbFwf9pbxvxKMvsWss3pnDjC/Bh8cSsZkln
QrudoUtpgfOaRP9krxGI4sDb2knIsWlDF1iMtG7ecXuK0OI8MNBnT51xz35M6LhTcEczETyXNETJ
vm8jblDZOlZOQNxAQGbiIY7STmvyAJjEyffF4Ah08KjG7Zku+ceu3IgaVZ0mVZLiW9HA7Zm+ePV+
CY3IE1TeAjUp+bqSY6o3AoKZu6cwPWOu8pkXKRAuu2alID/Aa8OJLc0PJBFIb8SFiDrG3hCXadoJ
udu6JpmINT6uo0XUmv+8OFkEbqalxTne7bIT3xGG4pm5Tl7O05imFEDweFIMgg9RnPTet52PggHP
qy5VhXjMEQVQnnOAwRTed/KSsPCeHxzcEDt0c5C3ieN4asyWm/NTBxHl0YIa/jJto8DyWQ2BUku2
QXa1X7fpxmBluadkq5FRbCc6tcrFhtECMUQkc6a7Jeibq91ohApb185VoRAqeB8PvefX6HM5g8Gq
8LuHxZY6e91j0rW3n4j3jsCbo7LU+vmTS9faiB6VUauJVl6P7pnGctii8FAL1IksHEsOjtFIY+rL
ITxdbL5i1oaSDgb3iUmZbyV2NZXkMdJFNeKREgaO5R6xVbRBcooTOmOi75mxMsnuSe5RoxF89nmQ
6mXJ4bRaQQFUQnvmkTXzxkDdhFisNBjcff78SkeMRvSJDwfzVAbYK32j+6qwjTCgQ/b9KVmX7GM1
go5nu1GYF2zgGgjkEPwl9HooXCHb0JGYuv7kH0632XwK72srDj0cUIys8rWqN9GWP5FOO1CZqPCr
7VvvNaeeObQBBPw+hNXke3EHXDuicBCRMHL29A3L7vjlW/LjrviDn35cI/QE7sUygpz9znlPOM+i
j3AF+l2Y+5LmmubPce6P2nR0CXaH4Jo4ZAMGMxgpegfp0y6gPYAnhSEDyVcWv/7P1bmOaRnUkXS1
EX6S2LEM6hA8cnXGDjpae8tgrhDBS4aykHrfoX6ZEmu/CalRvt1besRXRuRs2IUbhDE+sj6Q6Iz+
SZZ1/5D8stWINMYmrfbmhY/GCMtfaZCQv4RLR574iP/UTzvYCDROEXlGlJNjGo80ZYDLiJVZE/VT
zMRB7JQDT/qHq2uEHNf2wkDzSnFH1+3XLdQgCMVRupVdTvcL4fqvbWzEmuOpcsLTlluQkYi2QxSN
e/ZsAzqW0SuGuhBHgPtFdh3JXLIReJLQ9U7ejtVtVuNl0BaCpucOSK+4I9nG+4ft36u7XiE3DnlK
9oXj2Xw5sJDz80icbLP9BJ6XOvjRb0usSfzkGmdurF124UnfbFiW8gA0PmUalHYonNnqQEtAOAqs
kTeS2JQcg2YVxqhpqOVmITJVjaLB/oEh42/l4VNiRrjBD0fgily7WVp+NmPXzlganCdAn0HBLs/9
HLIahNVC2JAYR/RX2y7zI7Jb/v7l++sTNmLKZuPuvYPLAq3WOywgEHGghMSMdyWYWeGU+XmhwvN+
WmcjqnjHo12fUy+ZbDLoBdPxMXyJ2mHwoQcnP8lWMSpRPxv8by6fX+trBJdToJ90TWV9YvoJaDoj
S7OqLWBafy+N+WWpEVO2pW4mVcZFAMADOQ/VF0W7BQq8AS1zgZ79eWWyrWxEluzihpRwrzlnQvEm
8EFRMfgi2z+ZfzRiiema+3Od4plFzqjqq+JHgEnKmVAjeHRG+uLnRd3vj/yKl82aSqrlpAoidF2m
2jR8symwQsDTscYjskEhBPM3c/d/f7ZmWaVwi0tYalgUICrYgnkxGL0rE4Hs0pGEZV1c7zeH3NxZ
WWTY9XHpjgXKAY26vihBojEpb+NJ4lazabgxncDaxNdVkf7AcXdtoFU9WfiQxOTr4+xmTdtNsTUB
Gx2XqPqORJ7ASwF7MCahZzKgxAiQWpGlXBKf1BtRRDGC1Ek0NpKiVJfZNMiOaC2AN1LmsOL4bkfi
lHc207RNz9U009I81WvYO0VGvotq+y8g9ckfuNDQuOC3ZUf6XrD6zVAjWHnnUtMUYSjkyRDQMA99
ZWwgmwInvyR83Gsr/2arEa4uSb1TNfW6KLe3fZiGHYUkSAxJRORckh28kyj8ZqwRrCrr7DmBMGbj
+rbP7JJ/fvgQU/FXSV2m0SQG7/jlbwYbYSvb52Ga6hiEMrulQfPoMKZiQ/r4JHgMM2i9qApLbN45
3zc2NVW40c1Z0M3tJc8v2IR+aPBQAMP+2vSFtpc0Zt3dTsu2XcPwPMttFnPcfL8JTcUCSzjImLOE
5kldRV3qlEDttPXuU/5Gv3sEbiw2Ytfu7JTOrsAiTAyQFYhqwEcEj+SjZA/Ff6eRIJj2jR1x9G/2
sAoTxbKFHbNXfYv2SdiaIUg4DxYwlUhsydbUSH0y3S3P+xPf6/ldmVAOe3pk3FeS8Nw/0jcLasSO
nWkcA9tmQTBQD7d9Af+CNeeZ8fzWp2Q9Mq9oRI9qW3vbY8J6qJGPj0Xr2ejCPThGK53p3qBfwl3Y
lpgUn+OPz2WrmuaBTjE1p+EWh3RzLpUzAOuiC9PIFKEG4AyHgZiNZN5ZDg6++8lu7DXcI8mMrcf/
xOTJBqxhdHlzJpwraUlKZqfhGlqcHi+qWBdz3WCyKH0JPh1QrD/vHwDVOxvoWhbAHtfVNfCIv/t7
TOaRlc61eLkZ78QQ1vAwiSsdDQF9SD0MpRoSyTEz4LQqIZXeMvdKPQ6G8665PnYVWoqQ8At9uodz
L2OiW6M5sIPQrurBE4HYvQn1HQClx0N/23/Yj1F2hfkLHsk2cgh0/nIoVGL4NzNG9EqeqKYfdaP2
KxQvzCSiIyHm8aav0XQP5U7Sfj10wv6+TapkASK7CDo3KO5MaAfOAyatTTYqeXDbSf8CwiwaOYhm
eDAEqT2X6XmeorCzaPhk8WAnpD8MtTJ9bLTCJyQKGeNwqXufu8hDPCemb3Xr1qL2d5/7hUtTzY8X
nk5bOuypg41QrYK1LERJ6DI8syUEpQdjciTYCmYtmNNCuHRhDWzbs+JpO0/ntdo6n1vB9GT7Wt9j
3BZUiiCdFmS/aTf/PMJWs5vu5/UYpUJaTfwbb9naYZr/NHLmxjBe6ll7vzA6x7liIzmpOHDkbpFK
Qj/d8pVL7scww6wryFYhcpblH3ecxOJsqY6ANmuq1/BGN06UdJ9kAoBi8a4gMehmD47/xAgtg+vS
Juod5//NXCNkZYpXq8H2fFyO0yGi5q0vpDvPq78RfX+z0vB87ZiGyckKKcEgmUWlEv5iwciuM1r/
8yG7N/b1m6VGprMvs4NxOG9FjsoIL9eyAswf2pD2S46G2z/evkauswnBDioeX2s7GWutL0EwQqt7
LVmU7CM1Ehydm1KPTukVW1MPEqa94LrLICmT2PnZ9/5IaqKksKrMiXj/Mch/YLDWhB7169SOJqIW
KHtO3Emhbj6Vpoo/v7n+N0FxNN3jTsDH7N5r2ROIIaZWkWeR5lCyhTWurk14crahxWcS7AHHNuEG
RXteLYJ2RSibSPbx5+/F7NjvK9t7mWGr5olC0txpvR/ootMi8qGO9iWGZFvYCBZpWjmWaWNIiFwc
+tVKY7wy8c/j8Dn5p7YakcIxyzrapThh0Yayipzwy27Bavf/81yR7V8jXLB3ZRU4LCvvHBbvsT8r
mZkGviLZPXE4GwkNDggk0jJN12OM6/fPZJ3jU+HtxIq4GtENa5uDr2KqdJQFw8uttwTVkgcdAjpp
KfW+O/7bsCvWf+P5haLF8dEm6DKZv07giVH9gvnUHtopAL7+Tnf2dp1u46DFm726MVTW6QiIQXsh
yHJWHtoWkv28742/ltU4ZZpWaF514rOdyGfGr3+B6T2aT3OJIeFqP3w4t3G+1J230fbH/LhEzWga
w6gmSmLbVg+Wvc3jed9aIW4yltiULa5x1Ewnp8MXYfPMeEwNPAYXUaHqijqy1Yn/0k+raxy0hKjo
ukYiDrVYlzKxB6KFIMq0n2JsP32SLO3+cfv13RrHrYwUa5sI6CbcAh3wcnBoXSvQEjOS4+Y2rma1
PhtWqOH1gp1KgfIt/j7C3LzWaJXaCN8KBe/TQAHMT1Zly+424Xw/7WrjprYOuXvYGny/y3TzekZE
UhBruUi7QlnZWX1L1irz0EZo2epbbbMVWVzJ3ebCHYyioW/0g/YZHt4ARn1BHSmxKfmMXiOqBOa2
3u8s9pdsntVF8Asf4RaDSE9iSHyoH7bSE0flNnwdDe1Y2Wxl6ZvDjetXh/YUIITAvbwhPNh1vvOR
0jvCSyExLDmDXiPA1No21OyKk5FBs+B1p0sRpwUHijSNlHw/rxFhnNBLD4eUUudpCJs4vOiP++6X
mLG69JzhCmk12ceTuGcz7Y/q0K4VhaVBxOXvHtQVrQsbihYb8hrp6iQRplnjPOr1zvNOrA7Zq9GY
xoWBYHjWmYieKGPt//SzNeKLF4ab/GwQX1A+NR4inmqj1W66bbcl7iHbw0aAyVWmmtOCQ8dblMz/
dGXFv/hvguNkLbElc8VGOIlK+6JkNYft1EmgHYzg7UoRpBFCidLCi8xWI5g4mb0tsoD9Y2bGh9Ns
CLE++vOCllybSdb1cxCxm3XNvXnU7MzGDysGkGAz5aUrdA9g+ZIY+nlRlHl+DyJxsss1JSdZgAex
pwKjKmjMQz/afpR8qmtT578PV7baiBqHIqu3iYFbiBi8fww+9u2K44VEF5CZI2SU6IFFaHWYTydB
vSt9DfzslnbzNeAkVp1l4j7n6ft/BULQyWjDtI16XFeyrbLvJ47+TWwuk1TJa5Vtpe/UfadEA+Hi
ZkpH8m8FLBfOGTGpBt9L41Dr7rmqdpYD4AkqvNarRo1HzO7zogLlIFmU+G/98QVvbDUOdmRYhpcd
XHGwyw7UpR3d18E1fpgf2jcypVSV2t8Sk3c/2o3JxvnebbPLVlEYxAtGggtruYEGASJrmpKhfGxL
fJSf1tc44LFbR6kYNlk+Z4NspPvpkMWhFMsr36aCJ2sHGRJ7TdRqkNTHg5ezOKEsF/WAtE/LbwuZ
ZzqiOySioI1LOm5bgVP8JYJaKmt9CAGTALGf43cJYwKqCiPBSSXF6tyNCq7FxhuOapKS/u6+hl4r
2vnC2KpDgdHo109PL4LbCn2jv+e/vyw1o4IVlqoaM7WqPe5pcYiO2KZvwEUqRhV6Em+6mzHdLKuR
TtTBJrkoFR8Y3jJ4GIWyuEqK9oX8HQk+jUyINSUm7zvwr/UJH7gJBDzEMiADDK4KkNWJB3uMCI0Y
6Ie6D4EOiTXZd2u8WejjGIwOHI9LgKqDd3IlbqfjUH9Y/2znCgn486T8WlUj6gROGWVFwUyW4FZl
2qaPj1BgmeElzMi2XgRHHApWSKNI02vZhjaCUOpcQkt1cRghi2GSKBHLFXJeisE1Cr1/B7lqaTc+
04hAeaBWe/3/XVsIlJt8O1EwlcHWRHD5aUsbwcc7XRI73LCu01D3l6LWPBEkbD9/uHsA49vV2I3H
yUXdRxdP4cP9Ndac+h9vFyoDstB2D1Pym51GAMnOPNSLiPovvKwj5l+He+iiPqqu2RWU8lDzyeLI
vQuXVo8NVsDVbUttusXhEmaaQ3bxHHYiKrMfgjIjGksXdi+E6DCqYcEGsmg1PpNmBEmyucQHPP/Q
6k55Mwu8+wxx99X3fC5b1r1elXVj7s/vVe0yT8McqtueYDI/tqeC50UoGWGzw0WIDgzCK6YMjHov
lOi2C8sRZBOMRDa+oJcWqbHJ9wfqjEqLIpLZLlH6RZtRXoe7dw/emmrcAUWmulloHA5kZuhNLKdm
J+6xo9tP0dMEiyo7BPdCiE5Xx+IDwkliN+xpibuptBB7PBrghdZ4NHhM+4QwU/49WJB1a61x6ahO
USfJiY3MqbYwJSvwR8KQ9Cq9u403y2pcNcGljqoyCYVrntB8qluDArUYeJwY3op6n5I74G6L53Zd
jbvGCuvNyTuIr0b/EDL87p59NLGHxDjwGeno+d2Td7O8xp1THY4OhGzs4/NzMYIk4X3Am2g0MWAt
H877P8dJU3yUZjSmvqe5nmrTOzIbUb8+5oFRboM9LpmNkqUBEA562Lor0E+MT+1nylQsWEjS7Uai
Mcp+P4Rf+sxD0p7eK1+4GF9g4NXwKERYnFm+aXuIKidzpV2/bE4tKULr3gVi24apAwswHALh75mG
XeRFXWx1fjIh10bi4C2aHUDhiIQqFtJsqFMv0cwU02WbhfQhec/7bsw3UYSqmR3Lg6ftifjnQTox
2saDGKLTUD2oO2Z/f5GiMVnUn1/JVl36EC6H2aYa+/uS985uc6gv2o587gwdYoXAmjt2xzaM1d3N
kOZ1TqZci5mkqn2BGTjsnOKe/rYzxualffw0D20n90/HjgVh1+T8mH95+aREYlDzA2e4Z+oQcl8g
zq/2S4WSIDy0q/10C1f3O+NlYzjCe1F3N0xmVDj6zmJ2fED8zunYjL0KGYWgW8Wol+AiE1oavtE+
jT/Krjr10MKNefg6fUHPIuYy0BI4Ab/nU8EQzz15aT1pHZu6qBa3NbeLMiMyCA/1JKl8G3XhNT5V
dovEV1Y5qLgMSQW0sRCAhIkR5JrgixI1iWjM32q9ILUAe2rWquGx5zFRPAkJR5DbtDiOvXNEGdtZ
Rsh8QNSLYiPSOkJl5QP+aAelJvArQr9G7RlTl3VDv49w0MMR9YKoZyDMaRct540pSV9IucSQDaOU
9IkUBmfyE8ki/1tID3+Y9H3Dgf6BHkHPewlW6VPFo6V+cWbHLzSDEFRAYBvR0I2PljnMwe0AFloU
BHnjqQ6BZLQFNDDcr9KpEBo5fgjBVQjtIXNH0AJiWTgVy/eE1VMfgUvX8u3rX36E9gxqkR60g+87
QG/pqHwWdOLAVx5Qodh81j32co5KWAx6Jpt/WyTkNt+7awi9gk7Juk8dHmNdC30xVKV7xuAyNZaH
p2iVrcq+9xLN0ZUdIvLRscfVPEZB5+ynS3HAoFaBID+EHnvfr8FIQq29W6ZMWiFiCB8y0g5d5AlA
GEJMjSLzjhaDw9iMkbcO63xdg8ugEIJ41vY9a19An9BY5L2wQYdsY7UuSEAN1V4wtju5qEWZaHBs
W+VcCJvCjgy0ROkenpz2uRt4nDr0yNs/h8d76d1vB69x1ThWkBd6Ve+W9XRH6XdIQWBxgb8FXt1p
8i00Q2SZq3Xfpmcblg0tj+Y1a8F5dNmbQVnuCDA2uq6zy2hvdwDuINEBLCnuKVx742p8WabD0ziC
6zdqx+Oz29pQD7d7Ctx4L9ttK6yZUq99L/cPkxNKxmV7p3SM03MMOpK+d2+f+9pH+e0YvonDTy/G
wsF5OU2Q9a501b9MkUa6POs97TFBbnxQf2opxO98l9UerRW0V9Rehi4gPC8DodyOeMdKfxBM2cbH
pesxx3xq64uqd/lQHovn/YBAreW+/m2qg2x5nh2R234qd207b+erELeIfBdGUVK+CYjKcdA9Dykl
QZgoIofwKcboekEXqR9GhXJmE5EyHNTDrKOLAQ2XAk3aB61jz3ZX5dNwZfP0RVZdaRXwE4At6B9W
Jv/oM/7aQSWbdBmE7THB1t/xEC8gV0IabXHUfDMfb2ZZ31kVqAlONrNtj/iTd48W0qYIz7dd8EEF
ejnqVPGPaEL0s34pRlN2Q30l2FsSiM9FNndBCif7zkC9ar7xBahnjOCO8om8GsdTfVbDFioA+4X9
zHNOC/iXoJzvopS7UBFJRtk+B0kyDtYhWLRX9dNMWgWFbFRG95AOZD1m6Xopu/loTsOw5UCH/aSi
qgKfC0zniBtCwa04foa+6G7gjJED67pt9p1Bj6DFIcpa1hDZV/2xRrhMCGegHkNlMusE78e+mLBB
i7l8QEpnUk6pFXSDNVMi62JtImhtCC0Yb6jB12TBC79DHU7poYfjPkMHx985DY6MHgOoRDrJT77K
vjEbIgnOOamn39m8/ETsADREmLbcNnS+zzwz0ZxUhiOQH2dozMm8N/7h/XvyVCbc5eyatxzW31D8
QOyOfmTV9wZQWzBxiz4TCYeN0EbQetuixMsaEJSAnXx+GZeDdADcqit+EtpRDLt4rHCDeCE03gO0
lPbQdsePBFP9wUSpBTlv8jlYzz+RWTj6b4hhAoCC07+HigaqlEcYzCG376G0gy7D5q10WimhDMFq
5HUO7aiPbJeLDSGOJDQNUNXzJ6UYViI4ovnRLWJibeR/XybfiZDK4uIKKAJXD5GfXxUBsqIVLPcj
dZ6h8b5MH4oXDRHUI1TfzFMCBwdLN7S6z7BYdQQGDyWT3nmZDDZje56NDouijbAdQ4Jz91WoT58n
u0/BA1isXNzq+1MSF+/kqLZ6E6MacXG/d2LlpF8I9ci1bSeHFgnJMPCDrtPJu3lXaOvC7t+Oz5In
ja7/8VxzBC0g9V8P2kroaxoJK2zF4Go2Wbn0eKTNM3TFujUs6PWs3iPUhkSZ3YlO/e2plWdUF1Aa
sqZnjkt3P6uctmN8Fv+HtOtYklPZtl9EBN5MSXwB5e2EqOquwnvP17+FJveqdUMavJCOdEJqNQVk
5nbLCIcQ4ma6eGGsVCSpF7g8rNqJuAsnO0OqW8xfAST/Df4s8QQqCVWrZbBu4YzqSI926ylozT6K
2VV8UbkMG652zP7dMKSlEJdJhbwldemLYsSO5FMQpSuNBS7CpuIAZ0RrPRxG9OpSuuGpDAzamg/g
qbq0ZIrbc/wVG3EPNvl4go8KZOEXUvk9xN7P7aIFfn9NBJVAChEjZAGS8KT6gP7DgpiW60KxA67w
GKiKSNrvIsNhkhptp/b0WfZHTBGnT0PYhjiP8tVvpDtmpfot3s4bLE4TbgOwVBHU+sWkevXF9GoN
m50nDFDgH/lqYXTGqQxOLzc5w6hVVPS6N6I3pTUmCEmsgfMXDmn+ahKaMAYcdVi4PyBXwwdCWhJk
BiMZIQOH0+EaGO2dhd5aiJ2N6EJKBJAGt5mK8KjOsisLY99rWKudGg4qTEwogUTeZY/rQVp/xj6+
RZS6z96VOSfQksdMu3sgzvx9cYt/amL/WGM/Kox0rBW+4ahu1w0MXEDGxzLWXqVMfjUe85rTl7B9
Cj1SkwF2oWxNprS1JilUpRSGULSstgw8zKXilrQJiE3NrkKvsMA+p8AgiV88/ShDOGMs1TkR3+OI
2MXCn7yB+tJAouJcKHumfETL5IVxDjgurHSTZzpNNgJGBqOroiIxV+u9oNINDiN2utLtAYL9RAmG
e9ex+szBlKOl7XouvXlsVbaFJsOAvJtz6v4hBp+MocwxhJdUP2t8SJmt8pmUgHQTtgvF6WEFQxWj
hfcCNSI7Dz4sdkIw7jmO9sLJy2VdKlujrBBhxk/f0EZepF5XgjKJ6iHuHL7fUz1qsbbQgqgy0jLf
hBkGGXVulmOmys1Cpnl2+yTXZMapKwpGoFIKd6zAEAKFCPldEN9s/FGUXOPHVB2SxAhwtckKqA/H
wMscEuQU6VsoWQYlaQdJhQYHoWBCsx06TxT7zZyObkcJu2EIINSroBc9XCQERfGYVTBSKVoc3bNK
Na8ciPZaayeglmus9+SSjAt+o0kAJXQRwBQY9eWmjAwh0dvYiWIeRz4LyzD2MYjttho/k3COYaLB
egEPFx1etns4OBTP9e65oNLK9FLjXO740EJppzIz/HqmfTV+UxXUiyOmdufZlHDRoDepxhd6KANK
AGfj94JTiFTAR6rwBHqxuDl2QtYDLl5vM1iKcKhFKJhA4XdRoh40Kk8KMvn1gvU5vwdBJDHDNZpU
d405ceFX1MIISISD+zBORlRu6YLR+ZlzKxYmXTWAIkMI9wgnRNYVVqbcPiSEpC5A2hnrWOVujlxN
oVu9DLldGFBGRtc6w0Gnp4r1pTnEypnlQOFLaC9iOL9mUnNOgSDPi227iHo1Q/ew5Ds1n2ddRtkl
U4VDU4cskEggsv4oMhSRQl4X4xkFYQ5btaJyWCYhSSkAPxmMFvwVbCGdj9gdaTQb6bLPJ5+BtUQy
EqGR1GZotnzgdcNojgrjltxiJowEI+wUrsnRGqSLMHWGHvbbApCELSiwrACQ+PDIymcbMWoYinrc
QWi5WgxmajxZhvmqcK6RGsXvCkdOVZ/n6MHKsL85T6WoJQLMihVPKXw5PceS1/HIPiKkx01vjixs
F4XASQWYnhePAgsYWAFtHi98nBiIoFhm875KmU1cdDoD2QS+OizSAtLS9BpRywlnBfVhMH9V9buR
M5ONnmBgaHkNtTQZevqsQqqK5HTtiOFyEEYUpcgMF7PmzuOSHjsaYs5zaXE8DGnYyKwUnAxrIMsc
QUpWy6+ai7bcIp+kAb7KcujXESy1chgPN8jDoW2vFiG7j3MEmNKZJ6dMXjjoYKuGfDnmYdsiAXEH
WB/WWC0Ds04B2UTn4BfHsxGIwDiKKJIFmA1OKOek2BQKL12fIV27CfxKFhTqaQl/sNoRejSZe2SR
hToVcHfJJbPnRLVUvKI5rDuXd5is0/kCMpbRvCmlyqrfQwmzbMHjmUvMIOjiHqCUoC0Zo3H5TIRY
F+tCC3N0rCgUpxzM52KYyiUXbsQpV2P+JrWkCTp3zg+g65P1kJDwVfMADxVm9nFMclNptbBm5WEe
jjfRF7lKdc8G9C5cV5D2YojY3nTwoB41EEdQZvhs1vtBFBgz9cG2rmPoDYzpNq+LTZ9I+yQ7BiH6
JoGicsKA/MUu08Wm2NTImWDXMpU50N4Iv5fsTOfCleeR0SFvTuGHHSbY7SmhIvQDeMnouPmZ0/2F
kcVepbLii58+FR7LEn7afjGLkMH23rf4hzKDuMOoCsVoUS/DoqZ1slDQp8KNhhMEBEiVXkrkuXgT
oGFdp4k2pPhbDmstkVidSyS1gq3Yunjo5UVV/DsKwBKJd33NvJMIflkL5wUipKMo5M2x6ErxYEn4
ZlX/SHlJDXASFTjCo84se/4uho9EirQ41pWWxRM90I0zt9dlYeHNRVlyATJiXmrYShODOX9U2wle
qhBf+mJGKlHpPFwk8bbWzYEL4hzUCnguKUARBVinIUBvHOyIEaQQuepgNBgx2kwloZfBptKLrMAg
uXY6RI4QW6JoGjsaHlORqTF3brA4hyjQZDn2rLI3O6zfpXv0TOfQLKxcJeVQDalaD9G5mGZnygKN
qmf8B8UMBcldz3xTMrSjF1lTG5k6UwmMBVIjAVsFRJck/AjV4tTzsJ/pxS4SxpqyRmtr1uob0Fop
jrbGIUaqAZ/UhSNj/hCEe8+hA9Ay2Kpn5T0zDBlLbywr01pPgDadjgo2mrCMmoBHvn5gJU+NgR41
hLeTWHQeG6os3amjBEKMXlaLRsvpOxKpe9H2+kijAE+RPdfBuR4UgsUm80YkKo4oQaYrSp5xslho
tt5HpBAyE2v1zOw4ht2JUaCWCCdt8+JbWNwgDFBT8llgcYbNO2Xx++852Z996pWcQqNJLfCcgKjy
M+2XmGycc2o81WBN0TrtzB9e2iTpc/YjlkyFvUAKtt81aFSOevmGwxzSyBwdsp4cnCYiA3eCoWqs
SfvMyg0KASOyRIRyBKnSGianv8IrGqZyOwq65hHujSQ9IKL/KF9gnvGzk7veB5wnaAaJIOTNfwwT
iqiMG3ScxtOSnLPGzjpkwJI1ljCAY6AGd2WseXay5aAwyIOgHpRCmRPea5RKw82ZUhG3hIAMtDpQ
hB1tOdvkaO51+2bLWA2Fzuto7jr05tAqOQV2uE84vcMxiZcHHC/G1+0ZlQ68woIje+tQXaLml2Dv
uhYb9HcD29mBNZQdDPkCjUEggHOj7hJ0tlNQo+Qtiy+bce1U5UpzdqNWVVMbLQr4pXkTcMrWedBL
Rhu3CIssvvf5Ehs+p7biYwZLYPJEY0KOAk0G7AsC23fUQmZtT34Bg/uiRrix0qP4ynpYz1GXUZu8
pCQ4kn2ka3CT2d6SdwkK/Ujye6SjIEB79Pb3ZfYncRmvR2Q4CIvIHM0zP/W+ljgU2KYJAjApFmOA
jpu1WOO9gpy4VW6p+78mdJywFsq/zV/WC/IyUj/09SX5p3gcI8yc3DLCuNLNoRxqM1aoru32/iCa
I+wajzO7LzsjZM14zXDRmcGTAho8RL/MXDvVxbnHTIDtvmUEb/TfzcjlEcUcGF5OrhSoCavx4JQz
u5jZMpG+9GZc6sOpw2BphlEs2m8iCSaH643u1bB6YEtwYL5TiiZSXwcYHt0n2QhLMtEkqZwB1nEo
c6FC9JJkDN5amIvC27Q1KVjqHZMGjIJjRKt1qKGODZdrC0/BstWiTKtqIklEwQRAR5PfRCUAE6Fr
p/SojNQpJVi0mTaCH56SO0qVeA8LYxgbRtcZWfmbHvT3fK8ScsCmCFAKelzkyv2B1msVN1K1ZjlZ
aIUWsirL+oAdw2I0lOo9pFDHQ7g4rJ7W5DEeuE0w2F1AZkmXbfFO8z6+W1LawWhW2PJb/htThk9c
qr4Ca0Ez22Qw2hH83F30AF7kiNui2lwEE97saJPDFBjet5fJmdTwvTgzGkHhMQfMDxkCjyYMiudN
/Y1ioj5WngxwHOHdqlXHb8Q+dtOxxpRtZAukP8qeRjvLTDT2gUeP9sVI4JE6gi4pITXXsxoFjonl
d1VsmbMmU/7CwGMaNPq18Kp4TfLLcaIgugouQm9L6P5kdt/og9dFlmxU/oJ2B7y0o1UiLzik4HRD
IOXRIlkvSXoUKHU+BOehUkNaLSs9QQD/jjypt3sHxSdOKGntraOb0xIUjIIN+9rUkiMsG7SwvqE8
axUe3O7hjAeP48GneLXdTYUmbz4Ojgplt1BfuAOMQlAMq0xnwFRkbvXZzhdtFZfCN3VnxNLZTGmX
lZyR06t34o2bDlY5HeJeBOwBKbfo/12Rthv4njJspgstVuzl4tS0an0aHp+TRA4O9gp+hBsoaQLV
nxAR/Npay86KVcXqPubt4CC2/zjUfzHif9/DIiNBnktSVnQi5pK/T+diMZnDsO4wj+6gJPJdRquR
eQlznHm4h7MjZR4ik9KYQ+gyuYdKsZ/QbjnNzIOBJW/sN+xdFN5c7qOy78I9Xd2H6dlTT0Q7doBe
fIRTcNz/46T7Y6QIBz+ZkxWFkcCtRkj9/UNHci1X5SwmUHVbcaILfF8O3fXrnsDktEGTM9ADPfkX
qeUP8MqPi/5oG8ZZDsl4mUtOhdsv6KYzvrxlYE5fH/nDP+7vf16KB/KBE+FSyPI/cDKo1haq6tgE
LdUAAOZffUkNRlmM/f+80I/MBDpmTZgNuFCnraSqwKj0K5rkm3+xuP5oua7P7r9u6EdTKs8K4GcU
XCeEwTizYRm0lul/PDX2z3D020V+2owVQoMqhxv4k+Z5sIM37FN0POyg/qPrxDkCRG98W/+CGv3a
H7/vH5mVaHaFIdACYuAPBE6AzFmSFoXFdHvjGTaGKaZsHzrVJGcLHuKwV/7+F97oT0gqrgMfNQCb
gCJg2Z/wJgrdvWSieOa0ATP+4aUWo71APg/VgyqedtfJuer6ndaeHYGn6z40esvab6bt39fOLzGZ
P+78P5/iJ+qpWABTi4eFwZ1rt0epvrbG6bCKUkyQnNF9oh9x1X+u2D+3/m/3Lv543gulZCNk4Vcp
KcpKXNmpvcZKSQX8BLOHVxGcOxscA8bfb/Z/dFV/v+yaGn/9xzKU7vtmqpt4OpVq/WzsOlSjr9ya
ELKfsgM55BF+8LtTaHYf8bTgfXQnTjsh1xDf6ZqWrGB9l8UIOdtKMLZgVA7OKH5i8a8MzPW/f9Y/
4YO/Lw/xx+lYRD3YMaUYnVL/FEKADua6QPR5tfVPBPJ6PPxtCfw4Eke56TkFqejpcvMeK4nEUL90
FzrFxLL+RUBdn/DfrvWj+KhZOgzS4NeLl4FjCp3gWwBqgsHMP/L+hdP5hcj/eTUZ4h0MwzLw22N+
XC0ZyhplIs2cwAyATemWUl89tvchJwdz5zvOYIqGE6nW/vvvL0/6HyclLsvSrIgfHPsTLUOF01xI
RTpt6RqQgZJQrDsNXlwd4xQi9IUvTMeOMrq1Rnm3Cgkwx+XEQx74sgjv3IK0GH+mEpnriVTBHT1K
OrnknTaFHgpJJTKmwkKfZh43ORpPJf+WkFsk7SXM7hSMxGXKywR1gKc64CAFWoL4S6RQnPXouXuq
+GjAMOEhRJ4T23H9NaBdjFE6Ne4V/phxaHxpjC7LFj8deUwWsdIDDzbuBRruiTtjtFKid5rl+6Y2
FdoRgmuiAJdcknJO/7UJ/scuALoKWCcgj2haxLDt9x3LjPzI5VDP3PKepKhADAQeev8oR4FAaNTy
00cEgLFaJiUsFmB//I2cJ2HhPJ24QqR2PQlpm0dnEKgC1LZwU0fiF5MJX3FKc/SNVZQNa0WLjge0
LUoN3RmM4Fk4ReMRFMbQEFQSYkfy27SXT/NIWrRbE42/898pXOkLUguEW9T6hhG8eAxPIp4OnOMB
kkpI9MrjTZnoHGvNnB9xVo8iP9HRRYzusHquzrgPTDiyR+PUu95eHs0bIKDkkZ1TTJLR+RGJaBXn
RNCSCJaDTiA6dOZB/2QwFCCJSy1H4wVzNUzlB6uD6nerYnL895X8C8r2+xZaX4CCkLi2Clj5xxbi
KEgySwxg7j0YztscylaxHsLgfqc/MYjWzg3U4p//SjR+pX5/XFWWaPqXdxHzM3USuy5LmgDYaeGI
FYa+gbLiqeA4ftedyvz7LQJI+cehJMK8WZBYBlsWGmhrtPqvsNBleRLJQ0ud6P2lBDDlYUhWTfJ9
DFIdtNdEI9nBCTjY31I1joi2T4+fPfrF0MDa9MAVdRgIWu0R/FYzO+/3qRp+bl4Hubhberlo+x54
AMBF7O9Pdbbwj9XNTTYfssNAMYm7Ac5DLvmMlEb2Irh3aALAziW0+lCZwMzCL+HVjtb0DCEbtJ2I
iLAEcWxmUCGaE8cEa18Vn5I1cJrU6QpM6kizk4yIiBNgFsTO3/Yh4mxMxTAz9t7CYd62hhuC/+K1
2hWQjZRIOA6H1/st6ewRA4K12cPNmuRPlo3Kt9jmpnIIMY0uSbh/LzAsUOs3/qC4vt/T9TDeY4/f
7QJDAqESq19dszTqfnRGm5at4AvYcD/8rtSno1yeDBKaG2BC8Pby9cTHCfwJtfq6x04FLIS2fEcl
yt6tdJxymXpVGtWnnEp1oxzIEb27gA6gTbBdbyaCYZJaTGr1wIaj0KLRGxF4htHa1xt0StnDNxze
8Vea32SW09tw+YrRa1JMHwA+TC+NT+FlYL18/yPA/UpPf6xcCG5KLLAJrIwz68d+GWumGwSsqBMD
k+pYFdF4znDwkGRHvWZU5OAWllpfGrToLjRJpQum5yVHBFEraBPHzcAb1KAJFUFLfkosCrg49xeA
be2jYvS8YBBeqZ2C415vG0OWCEYNHKdWiQbXehwNMoaqItYOoQaSY+yREI4lf98xa7/zzy2DnJVe
O0cCouvP7CTCrKfiYhA0O2PUs1OyYwCyZGEvBjToQ0CLzOg/sa8cBUZbbikkR57BQzmm6AIT+Tyb
9D680Ptp3LTzWtrLe+4YudxJObGPGT0ldJVs6gTbekD2XgP0vbRpCzexLY5x/qPcRDKa6ykEpiYw
SrfygFmqJWxSvUCnxMXozeQ22bYwlCvfayzi16PmVXkXbaNtcgRgDeYwCJK74Fvyxfu0ANQUgRgP
dss7f5SPyqid8sDGBHMw6gt7CbF5o2xCH5/LFuzRGQBaDH0IQuHnujEoMl3xnSEiFfv1q7cErbZm
ZySss4LQW8Js0D0Hx1k0Lxuc5USC0JHo5Af5ic9soZkFMQxxLxzlFa6kFa5kDFpPNpEZmRTCwrFw
U3/Go0Xf7J2bMHkGwIwoEKM0TtutnWmJUbi0U/vhnr1De/kEDxM9d1KLBg1qAg0fZAbgIAAUm9DN
hVygMRgrjig6A4e1es5Bi8uMgDQ6RifeGVxoYR1SD2xRdXtDE8FKoDOORjZEhWRNtt+HFB8l2GM8
jdurjNbMNF5/oHwHpApjajhhhQdqowCRdinsweWAFPnCQaXcFrv3ahNvoyVYyiy+iNowWx4NxvRA
X0aA3mITgDtbBJtqVx663WguNp4cAs6wGa6KHxkB3GF7rznV/mLPfu3gVYHxDCyd1WyoQ6BVG3a3
y70c/jHRLjsBPGNiKh9y60+APuov6hEAbPZcQlXJ1e6FV5u+Kb3ZMIfYbHAJoMI84RHazaf4sFuo
wLqym204D1DARuUe5dd0kEeTFwia2WhDygi9tIqGYYafWFXYgLIehoR5IaED8od6CWCP1C4F1Ctc
yK7UoblmVzqwKMkoSicPHYGzW8qaBzuLDbQ5gUEUR7UeTzLvd4KZKEZS6yF6e6la1ipAQVNL8BNT
mJY1SpFMHdCK8o7fyZUqd1pRWh1GrRh6or2t5o8OxDAe/ATgqwN41PFaPFpAOjJX5hrvgUdcUdBD
7lEAHUIaWVYz0HlGg8Nnr9SsICL8JWFuDB8GCfJk2ipbhmWxYEit0mDqA8mNCemkwcwFaW7T2ots
KZQ3wCk5d+hn26q8PiVGOGgs0tijchVcvtowixFmdl6aNXDhgSpMG4gpYB8DL6VQztJowR6NvSbS
ZITA2sdmABsgtAKM2iCtFmMApkpfRaSPqVUCnNGozK2BPpkMNALBKkaIxD5VVqSnuMfRgpMSTtsh
lvhc+Bl/CBIHwZTrTDoASEG/1P1ZGjBzNJZhs6A76M97IIPnRlUku0L6KBP5wUCXulFUiVGBAQa4
kR606ms+VF/QfiPY1+gbh/sYOnSiE/tU7FKiJc+kwKwCMtPQapGd2QPQHU1lqrAZDHchVLFdrsK1
wAVTGFnhBxz+oEXiYGKrd5CiWvHqnQUvIjfHCsdL1yaj1NGyhF5J7BUv1gaQAhgnGfD0DBaumM2I
nDbik3+3BlTkEMPXTbxdNtigRxyF0AfFHeCknaSaVIM1r8yVdB/DjPiFAbK8/tulOgIXlY4qet7b
ebtjv/F9hgCYCHXaAJB/5F44gzaDKzqy2bjBnrtR8HupD9OxdNI99gEW6bBBW1ujjwW2snBIz0iq
w4kElBodu41o07vlkCsYZRJckLc7i9K7l3IQ750l+LIr6ZzP2sqZ2VNnyeNhYyafwkGnbUDtjcmB
XCwGIX7tBlt5G/mRj+bwYUa/APPuOxOQTHKG5toAGEsB+g9ZPBz82DXyDrKNIHLBFgwT9BBvsCMh
YjImQoOmrMLSi4OBv4GY7I/3Tk3QnKZVbPPQg8geoHOLWbrVBbA4N703TrWfzh1htRaQ1E7PLnJH
+ruImqE28S+XwsKvXELG2WwR8SHyZSl6ZUUvwaM80BIMRk/vmYXh8YSmoKSDJXBdA1KlBt/znbZz
l/IYs4Llam5LjRrAvR2hoUcxsqGRx51QwKFMONbe6kHe6KMx6DWWA2s3eL5LbfKDxVPrPh/PEq2y
JfZeSVi8yU3oYBmKCU4+GTApr8MrWkz2mLs9MMXVht7hgycv+h4ZMEctVGHDWMmWOih++V6uOFHa
M0AlJvLK1pwsGYs+MQarAhcjsFMTNw/JkNyUdEGnHhkQ0y7yQSxgILK/rs0HCdhS+cOF+WT1l5Cb
yHFSZNuAA9/XZ7DOY3AsQ4CN0QoNRnLkS/GaZx2snXertiR7tgowIgQn2Kbjpr+rY7IWWkWpRYwe
J1pgFJ/oqez7L+VcfOCvosU5wUUBerikbvJJXZPyA63EbADw60kFsolAJwAgFJhMdJ8as68PewP2
YB+70bXDywG7FvXfttQgRAQMMnBSt0D1z8BKGAPwxXCPuoCPHxGgIccMRxahnoUl2zGO+g3A31iP
zabWODN2BWzD1Hx3kKESsJRWw63FBJ/J689rMI+tUU8tg8EzlVk3wGiBFPv8iNEBmOhQxofmaPFp
PmVGwlLNbwuybqyEcdjjHnzeDk1ew4bK8CKGSkdSU0EEodgMs11T2IM8NFxgl7eprrKt4AlMYCpV
hgDuEO3VpD7HHuKh4PU14HkqjRwbeu4gUnVAswCRjga5W1mBkaGEvtBf9Fd7yz6AFlzwUfr7iB92
co16gwVirwNI06JSb42OmCPp2Nd2jgIY4J5v5RlYsZtdWPClndRVnvNuvBeYg92ZXAXah99lV/wf
dgGLgfQLrwkRFecJflUwGXgJmxzgc4Af3pyloI2jXPHHvSm4VE6Cj4B1A6D9rtB+5YFrypbqOSCo
oZEOB0HQ2YtQqMNRfjb3yuhO+SG5c1BLpBfSZirHXgaO5JmKSFLYnQtz7F1qdbvkxp7TTbxB8JML
ExNy0JwuqYhTNHOFY08gZtao7H7ONHQrgW3Ngw2L6aCPxIr3a4vZDSj8TukLHDQ0LOpXcuYSNdBr
i9+LAJN4kIUisyPuBy07sc82NAJJo/nAkD+135wkg7rS7/bcXYGIglHCe3oJEAwBhfhR1XqNR/Fo
TWxzYIhDJ8dBjshiA0IoBFr/RsjnXvN7ntThG5EYBeMKu/sOcE7IBDF8GdR8UZtv9ok/CoGePmV3
9pLjKwGDAemu+5W5ge3R7SZ7cvtn7mOD4zBkAYdvsLCTV7cpPcQpY1WB5rfYy7E9ODjwXCHXoycA
+UCOZAUKM3Anlg9o/+kpsurvyi9PE2axwN9CYlUmwqe7RP6vDbg4yqOacUbrHYArrgykjY1jyS4p
lfPa2wJQiKlkOn4FTkzEsiwsDEpbZGWsXfI79LEkP/eGq3gPTuwO/Rss4qXSl8LG+LbD8Li0GBgV
gcS1zZ3x3B2jG9BOB8ZNvvmPdKNmIz6suuTJli4NHMkpOJZW7PRn7sWexaeCcwJNCFlj3NzqbKwf
d7GHXbsXXM7lL4Od3JHv0RPoFGoHNDTBtLuQLZExe5nwSGpkM2v1nnHKxQpBgsET+mov6F8pN/qZ
H0ogxp+YriPDaVwMi1u904RtfIkAePwgoQaGE2uV/qDsyE79JfrGO6SfmPjA67yyywtzG3VArMCR
ciBIW9nCrb0EZmwVWqozFtI8H2mkck3r3cjuC/Su50VXbhLvUo0WIo0sdCRmsIxGAt+OZwqVuUBj
Kufk4Ds1X/O0RX6UzTuqcXivZa0uOrOPiDKYwohfSMWAUo8l0j5Q5Soo0SGLdU6d5j57youSVWXD
QD8X5258ACGIwfQ51ZBlCgPKI4zaNzFIM22t1uAuotg4N9fuilZbwGlCq7Z3+cT5/RfQGmOohaHO
1EYV2/SxwbmlNzjbFI169jiz0Mw7AON9lwDTgsc9dHWR9tojKBSbwYo9RWd3/Am5SUSKDWsLeucg
Hb/zBWF3qanoGHXGWPyJFX0YP7n2oD4oWlAYgb1AZzdD7bhsMsDqQ3RTYnByBDM6RFa0qY1jZeLM
1tuTBD0NUEABhoW1w4veDQgyLGCXJA51CPlKHucJ3gwoDNiuV3mHvHHfVgaeFupSLTLEXbPBas+u
jcXvpmsMDWFUpwYOeLBp0lBHITNhk6T2DDKfAB5O5NBXym481pItBi2SGnj8ryZDUKuewyW4SQsR
jc6f3XyXnyToc49aB8tQ6C1D8WRWQdP7KPvkOaKh0BgMbZahXt/WTaWoKJVm1K+pUSN9rrXxS3kM
gsoeV9ZjDTYkag/IApYoKBeDdqCwn75xdEuH2AtRDXIGyjvQItEyxQDFQ0bdfhrgNJGtbiOYXijO
Bpg6vXwikTQxBPLKq+KWOjhumQ3sgD46I3Cz9nRbjBlcO106Cr2aoN8GxUOP+xKd9CAh7j77i3CL
TsMprUgBBGtlY+vWvNYyBtf5QofZtZrIap0Bf611uclkmvRob8xMKsTrigizOp8qkAOTta8iAYiw
W/a92/jlTiBDDWSTCsAHvkm+57UJHr6oZ2doIYPlIF6D67Bn3ebcb3Cul9vqwHw43CcokTbiX/VC
Z3hC3wK48ZogjctwzJ6Lw9xaic9dwVd9Nd8lCIU+IGxHBUUEDgT0Q0B2APEQl4I+1KIDvMKyGvLA
AQgm1LdIZ3M04eAiWagLGGKAr+LzCCtdAdSs9jw/WFHFOS7ikh8ONZ54bIDLAdBbITPqI3B3bEov
NBD7ou/kPuwyALdKB4y8GQz2xqawyWPg+lUa4FhIFkOWGkhvAIq9KEciVlCqSBMeCK7HyFrcNyh6
M1g3syEpsLcjAohX4KqC7sqqiEfYvA0DUDApWjtEMTSrAlK+XksjC3/LXiYAacDEQHxHMR1oxahy
NTD8hBXWTmudkKXWJCSRT+qIbkyQ6vNZMFrLqlG4o7xGonDmN42ZbzYNqwrfszPYNXoS597JX6m0
l/e8jslIdwP1SWxAZExOMlDXZECp7FReiiqPJQLUyAUV/x7Dk2sHnw+02GSAxGoN5Vt3W77mxSol
LYcyJbWWkx2WkqiLrCXFWoWX0RgoFRmYTLSG9H+UnUeT41iShP/Lnhdm0OKwFyiCWmaSzAssFUEQ
klAUv34/1B62illbtG2baZuerE6o9+JFeLh7SOhHidHHygWMV+mOi55J0JED7Uuv4GRToHg8JKzU
snVT3amMiXhy0ChltaPPIMR+ohiMycbfkiDZFgAoJ6/MHeWrRVkER75y4MJcGbN1p5R0qGYBldRe
yVacxkcksA37yu3yoFIHUIyqAhLmkAKkAfxFv9zYO3kGS64o3JSGJpWQD7foQo6VOJU2CEERk2kv
5Tv6hTjWrPElHlzaoWytToVLkOTXK3lQKsOmWSSST3AmQp6vMyEdXPhO95eKKGi5pKkhKbYxNIio
9YwYIjdOIk3yU0COWam+hYIOXY/wllhTEY8GhEmq33Zj4tvlHAgWHQ7PILrekUm4CB+q0EMLeTzc
qBJ4wqvNTyqyQMtt49lJDoowMHWvxgcH1x8846GTZoGgDGpi7M0tUzeENqq6GdNuNadth/wIuheu
jWBWpyk6EREYjNjLYVNs9XjQVOOU9k37Kh4XdbtU5LlhQXRfoyLKL5MWsSF58rBm5CdcJDnIpRdD
DiR1mnXBBfb9eQQCc0f5NKXKKsHzmUjINtSDRHHSe2DhLJ06mcypIt2/b0BsI0AkhVac7EmoQ8ba
G/F3QQDQUBxXQaPypj2Jl4HWETh5E361O4H0z7pPjwgJL+MKScEN3UlL+PuMkB9o4wow2RoL3ZtC
f/vqIR2Jo0A9jlVllYt705iHzUbCrqgNqmrcxuOY5jbyhXFCxlQQ4mlcHV+OlC3dWGTQTTZPD9Q3
Vb2S4u1FD+qz21oryXDggJwuL2b8UqjeKfN0htRYC55WJadq/bL02tOA+qOp/Pb0UpsfCWEGtuBp
GKW+gZw5femMcVHuBfaYtrIqv9T8Lpqekm103bbxi6iuBNqlgDb1qL6s7yCMpzcjXMh38quX5jYX
69GFfSD4HSxFZaLIS7Ed6CykKhB4DcmINwiDvLNcufD7pcg/yqOOhmHyJipgMuu4DqTM6w7qbdaC
OZ1GAH6nKSd2hNw78UshcoR4yO/jTUeCr5B/5j6lfsN+K3xFAnUGYCIROc2QfHJmArrBaFpWq3CM
POcNqqg8tZIg5bQkskXePfPYZKriwLdWazcnKshQVQE6NXRtg/AyJoFWLTsXoEcvSo7bdiCJ09ga
6M1IGXG/ajPCOPlGsme4BRymw3leae4FkIcRFWzJJgjBz7pBrHvHxq8QDtSuIk0FeqHRQOb9oOkN
vYvikH4fmWB0dMgJcijc6GJASju4/mAObnv3FZNezAhqoFwGcjXi95jgd7F7130xpNpz08q5g6Dm
XqtCp/Q4sJK7ryUjncFFncsrzMxhZg2kggg9CtNJDLpEQ48xnrl7Rccnuij+KsZ3nL31BSyLkEEI
/TrSBDu7PEsDMnXnQJ9UkX+1HPEIKd4/pxMr93icRJjXCvmrL8E3pwZMfdEclvKyYuw7JJIL6Qa6
HIflSpwpEt+4Qttwoc1b2D1gtFN5EcN6eNWckOCJHFKNB0+9pOHIAWhLU3XPb+iZpEaQgtClDrIn
ctAm9EgkykO4xg450BfHzAPUglua6ZNz4Te1gw7JFGxZc/LQVRJOHCpiV4l9CKa3CLU42QmJgW1q
DquTZAsOc0phtsCMgUuzPlO0oqMZjgnZQp003woUzXSoal4K77maWuLwRq+QYuUggMtA9LuOUbNI
5P0AT+QyWcBHoE9vvTQw+9+tqb6LFuUhXSWfUm3Dm7ZgCLzTb06vDkdp5IuYHMlDkImlcIga5wKa
/n1b1xg7hLZS+f2YtxjYG/GlfQJ1PzrImuR1/g6blI8lHI66bagA2IH4CejSvdcT9VMFj9zB0TeZ
tB3t0tIp9udFTTMO3Vm2yUfhLD5UnKj7EMF3yGlpK/QUQDlMR5xxKp5hr6L5HBzhdxs4SAhL9GIz
hnN8kRec388jwJY3ilPEbfiE0UVjRc+toN32BfhUPQg7NEbWJO/LbtmwBYDCeKMGiPI+GSyULy4v
6quwOzOQ3JhUUzxuAaACYS7Mq0lt9ngAecgdmo9i30ljSWRcPDUkl/nltrFjDm0q2yWsodJhcIkB
a5+EJ8c047gJjw7gsZq6GBVgNoEDJxlkt9EPINLxh8VDqnY10j+zRXO1L/Qv9xgW7E6Lyqczab0W
8+rFfMvA2BWk2VBywzHrQnYh9X3E7/Se4Oq/ab7wmeGqV4wFI8jZmJovkZoEqGx7cT3IKNhG5/DW
kYNodOtDrwWfBkiXz45+UHZ0Fj6B14oFJI/x+dViEYLng/nnHtyI87s0THxMbPowDXgKr5YRs8Ns
bgbFsJ2ofj2WB8UrZg67eBandvkZH7pPxJUFnbPGQ0+KQOO+SaGV9y4epWMMsiHLSTwiloGOzLu+
zyueSvMVhemIKHKcxHSNK70jl0HJ3Sd5ZXZxU9XrkLAQTgS3QyfJqqN6k3uWB4niDWuEo2P2GkQn
AsY++pbmNAZCyU0acQI46bL+Yl0dwSUMO+RPs1x3vINI2Ors4Asphl9gWdM6looga3inQK/9MzoB
sAwMnd8o+i/WpFM4QH1dXtbC9mS+6Mur8GYZg1ocRCivbotGfL01VFTlWy5va/H9enxt1IVy/IwQ
ErRBUo+TdHmSx4XlG9HwEvrKNTjeHPPjusAX6xNiSyJO82YUiVN1eguk1/bjQo+02Mpv7evthXbS
mYTx08zcbFR/449DnnNrXKAf8epYmCXdCTqBCk2gHp0lJOhBeh5aot+pi1seREhV1aAV4cR7HGcl
pT9AL8YQ2Gwg5m9YjImLTq5itFcLv8UhNU2xVXo/AXQpsn2lEqF0IL5Ibp15p5vfqn7auKHo8a7T
k1trtopilB0Bpenon9jTnCOajZUHGTN7zcB2gtdNfnxG20ny4Fa5g6sHoFl1oqfkKqDfopOBjp49
js8j0Dwi9HbTfBOdTiN5Js1pBtvh7hYopP17ZY2PDCY31z3VCiLlKHPp6AjN4PYKTiIPyhe94ds6
ZMqJ5JDSp/FKYTR8M+HuqS3ao9/RCVXdhjOc9WL6t9BBcxOZdvyZWb4w5BzFW4q9N/csw4moD7zb
NvvIKCmn2oEACK0K1e3EGomL5Ps0a17ovlfYw1W2b2IhF/WlB6uUekGDZ1Tax5cLSjgA+JWOHXsd
hLPKD5dgFMw675Ee65MXGL1SG3CtylUEv06GZ1hX4lTMBh0dHi/tPJZ1S3dcJEX14toxyT8uQf6m
i7Zu+qbFO8Y1y4GF3nyHb/ngNr6RCtuSQny0a9NWi0A4ja3OKxOPMwUmhdgtWBAXThbULKAFO3ML
zb7fOsAxFFlT/atwu+9eszgzlsWQLKjvYPjHl14AQzlytu/f8cclQiX9CwTVbDYpOzc5DWssPoA+
btRR9ZZij/bMa40VBm3zHWVlk/r5V4uCTxog+b/ue3QUpj3oUWw3oF6mk9y8I9FhRwhux0h2StIc
CCSFfX87Mg5KG9L/A3MEcTkBM+4Q7hTB7TWVmBpnuRe7F/PUyBiYRczinbesemgiVEZgLTBrwFOa
vhhD7mtgndKyDeyQ4Tn02xKXNEXECQgXAIYe8dCH2+r6YvadiMn5INFsJLwNo7d4WX1x9Fwrt/xi
m4JYI5i6o0nqu39ER0QxtEkjRBut0xKRlzRvui3wrDmgz9leCcU5xszhKL4DlAeFPMgIz6FHdQnH
yNzKja2v6pvTsLTJ+S7uBcRC84nh9TSe0rUgcTy9d0H9msJwI4xtkcqOpLX+Fi5PJzub4bvV4BaH
l0pnc1Keca0vnPvGmFvrjM8z5TMbmxqMY0c0TlbdGA35F4XdcY6pxLjY3ebZFHt2qkQ39e/AAXp/
gFzXOeLli3uKbTWz2w9hc18rjLhWX2sazCQTx35SZkkbJbiOs3f2P5MPeAtUxwLWLiRYqEZpmTM5
i7OjR5/cbFYNkbAyFa+ddUMjANo4wcvbQmW6vWAeO2u924CdjIgWoXmWOHdEqVsAdwtnQdWTxvQx
SXaSpbRrDwZFqGbTYFb74InE5kL/8mrYreqSeXHvVWib4NSaV8yyUbyk3QWgIu+F2XHBSQiacf3M
tiVoOkKYypcr+4xsxsvG2VhygSsxYrCvE/AliZYSVqV9WQ5wKg/4aCncDxPaDezi6gMgSGIXaZ50
xElhwovgLbAQQEzZFxmAGv1qxoewZHQb/L8VPIPJqeK0NhBPe1JExLVPdEKJSY3blh4aNbTLt+X5
oK1h9/Rvn+c+uSJpCF3n1Olwb+Et0YAD0GGsc+qIXMVw8WI6kXohbZd62zSFWVHo+zAEz3yOPOCL
S+bd7kMVkMwYyvkC46XITW5oMtEw+iecvCRciBxWISd0x0ACwQ/FQSiOCmpnvo8+KmgRFBM5HOen
8en0GoGcWUiY4B2E7r3z5BLaSUUTElNpvGUujsE5BkL/rXxb1hRkiBP0Lvo3CiIeB4cPkq5XLgSN
qUU/OAZmGJVDK+XtzmRYT83gfPNEaVS2A+YB5l8dLB6IPvSgGbb1ffpiA54P2SFi0eNfCy8PnAU4
rwsyuCwQWJhVuCT9xSLBKn2xhOrqIHTRqRb5LXgFzFH+VbRe+mWmzy5jQLQW4yqDqrzHqZpPYVyC
z3SBfoQ3gT5yiC/b8vxqYs+I4Q4EClo4NCFOg6gZ1yTUkavCsJMmcTw0MLlg+AALL1ud+Re710uz
MDn7z+tLMzsWk9yY5G3mNNVbcl/1p6zq3oz+fC0Br64+yBIeG50MBh6UkE4qEDdfOA3auk+jK5gx
Y1TMp5ObIKbDG8tyuk/9Dn5u543LTwxhoKpT6zK6N67J2720iy8VuBMySh6MFZIoWqungYaB2nmg
cKZwMqvDa+HnMPiArADACarlqL27qTnh1DQ7X6SSof0F8hVhsBJkstfpvX8MBzSbLSZK3PdkBC2t
SkbrXZzw6HPMxHe3lbwz6JZh55rL1j694TZTFwHRHJCqZO3TCUyXyukz6hZHYoC67QSE5gFpCv62
an+4tttojqrT5Jlf4nnIQDwG0OtKgLQsWfMDfoVFz1sbXKMRYJoBNYu6gt74JbBO7g2gFJ0WqCLH
v3uhfAPFZ3g9z035pm5V+UUQVuCNYu1c2POnMX/mhha6dhp0ZTX2t+QRx8RDdlqf0KgczYmFc+Ft
wnnDtmWhE2YD8QPlfksRyLUQBF36fU12jxZO/0jxjq4G7RlxZHBuZxZcofBVbmen0jeFcUpqICrv
qv52TT5zoH3uNbx+ScxU1NyG3t83x2rPhzzb/S/nKrXDtW6mjd41hhbHOGZEBGP54/YBU/KOeUNu
G2db3DSz+3u7ETec7/y5Fl7yslo2S1S7sB1Oq+rVnN+JUEwJlH2SpKE6jtagRgPFOzNXsK88kSSm
bmGhzravozC4GEO1nFb3KTqKMb3gxaJ6ZZza+3VmLHrKZT6RRzsCErZdxoFCsHFexKAdV27rAbe9
hlNxRGW7J96ZQeopHl6Jvskff2m87pfNjzCQptVUWqANXOqD0yIE9cXcZ5QOQZnG+YC0ZIx7xvCK
Kyh2RIN8pQe3oB8OCRw3PS3bMUbuG+Yabsg30oHhHjD8spURNmmwUHPHgQLvQro09hGdfmAaTL1O
DqC94/CtcDcs3Ool5UE4GbbJRwziP5K+lC9lc1/wG5HMN/0ZpX2xGe5r8y0+RNtom2y/pCGcvinM
G3WFGPbjNigOkDjxWTzQLB/l3gmdrZ1RMDBQI3dEewQffSmN2omGUoEVzeVf8DmyF+Tofm+hm/kx
wNGgmI96Lgnq0EGM+zPedXMCh4e15pKmxPS2DVfHl/vC9Fre83nMXPMBZmNTZCtX+/oCj3x4RF/a
84YErDQFBwMcfrUwir7MXW+YSBRE1duPV0BqOTNt6jhXG+T28vIRu/vGG2BEuyArF3zwO/ft5NIK
cKgO3rq9PJNXQLoBlZqHhytmoSVTMuEun1zGLt3hW/WhwGkDKIGE0NMZyTb2Jh8W/q3XxRPa6k/V
kf4HafVBTJAdrUxR62u4qXbj1kPrMiY4rN6OzrBnO/q6s4H1PYXfZg9iZ6LbF0S42GuyeFg47thZ
z4zB7GQ72bwaBc4T5rDRq+cemMMKf1miopmGoVgP4qSb1aZNawrhBuaeTfKLoZkvTT6KwSaBipn7
m6NP2syNgn+vrvamtufnwSqa2piM2vvzcDZ7v6wdzxsoM4Yl8pEmE3E+sUejEbcv7ZeHW7A0nVf5
7Sv0locgeG+HI5Qvund/on6Re2nS45PoliQzY07XDf7Dzz/fV3Ee1f/1H9J/ll1kXXTjioRvV9j+
W+4yS2JIC9P29u+y7axzJ3h9pu2S+4/3r4s+iCC1RqlDTbr1F536m80meensVezYk31pOy/BgXRz
8vp0xtbfNJ6oIyRJNyVVVX+p+X971LawdCNkVOWm8oUgWmlQ9tKDMVDx1Pv34v0/nu9/r/SweLUK
4/wyvvB802oyldzhyR0OG3vhwYWbva+xPlu+Jvbrv6+q/23L/K7RfRDqxQ02Rvf2dmGCmT6ATMDi
gy1rE3Kh/9GUoyRIXc4cL3plbi9jEusp4NYQGklQTJXgAyazxxI2XX0izzHko6geH/BYG0JMG+MV
wgjak3cZVhgVqvP8Nd5gA+xlG+qoMbSnEsPD6/6Zpar8N/L67w/1sNPOSa4Ktzy9bl4ZPOVlL10A
uwbRBaA0RMh40k8L7I1+84G5ImF8JnFFCfZjrZqKIVumqsr4LZhqv6p+WzXX5H5Pq6S4MHLIHEAf
gYPGzF+MQIu3muJxgwtafbfxUl4hO6UkggDaUKKOz8BOjiE5yZL/tT7CskoDY0cxpfkgdi1jKiPX
r+bn72JabcsgGra7GmIW1G3smB36D9ToQTRCTCvvlCU9fXVTaeiWoLwtyn643/uXQFf+NrLILr6v
VNHzM2aXt0Ak+5ZDO973YC4OYp4GMErPuXWuSwty08nGYcmadR8W5D/6y5DvoFcwfciNesx1AZ2R
Qg9CC9dnEpAvTOXP+6AJ7uPzS0nPYpQ3NLdrt8rcSTbU1yc6/m4/uAMolyrfNYbJVtvUAQlb/tKh
SuEAswJpjkPC8ITXxBijqwm8WUTPfSLpmFN0YEyOctNvdPkl9sLgXDhFtG7OEOVR+XZ666X55NNn
G2+aI+dg6162HL9w7oPGLwJ9gM31gQbyADz6Stm0vxpejyJCMXH/vcmUn5uM5aAo6EVkLDiw5/9z
OSjZUazvkXXfANpgP+z6tT3cDI68LHs1DN0Ic4fNYEXPcmBPPA4grBzKAfw/m0Pz6/pEESxJPyPp
n7fzIPMOw+hYnk5StDGX3QQy/1qbywNjHb5cRvx9ip0AoizMv5fYD46EuT6KxpjYBu3S8uMAvcQe
YhmkshBJguoZQTuoEQqxw6bVWHmTBj2ttW9GRAt9V0+OcCaOKwX6rTRKZ+EcJuss2QiDYqONzpOE
hoQ1vS9vc9qikHeSKa5n4xCzDJs+TyBDXyVtmdz5pccZ0NSwexEW6dRYWIt6e94qC3Ks4DzuySXi
Kv+8r++0BwRfmNRjKKQ9sNgG//6Y0s9jnLenYWuAAoitrTwcfuqpOsn3Lrlvxhx+U8meM18IFxcP
YdQ6QB/2JEL/OmH+OPdMXVV1CV92TZNV5XHCQmylmUZaYazLnXgwKNNtwxNqzE9TMgUPGOuZWP6X
HO7xirhMsFo570xNfgifhdGqdzNX9XWOsTJYZXg4Yg0CTcvHtw97KHi0yRcGJLVhZ8+OQelH6OyH
ZEiWqTFOQrNk6fFAqi93crijto4QefTcNpiI79bg6u3LwVh8MplD/rEzTZ0rqRb6QIOjV3m4WlIq
t07WQ3V9nfM14b04sS2xOVcJSfLnfba9OqBXVA+EFyoHpFxePfr3gpJ/pBgP9/DwupOkUeJbhjRX
pjKiv9KgJ7gPscxZLDAvEt4A48HggGQrDEvSZ+LIH2flw9X77/HbUZXeWyU0Kt6AwTF0c94YTwL6
ZX8PFtSbFFfUZWvSymcx8WcQerjuQ7qT4QySnbFHWF+c0zBfnKeYaYV8bBrZTvfCdKxt/WznPnvU
B+leqQiXa5SztKqJYBvjcNJ44dxinkc9vj15rT+jxMPj9Qvvt9daN8lN1U6Guq524cB8LfBRV/fi
vtwS9EeAFO9ogv38pfi4Y0H9ZEVJP/SuXFxHWquo7CHD1B4uXtzMNGvY3WshQDE61b9vqqsyO9Ua
QJHA/dtGzDp4unN/HCsPV30IjE15voXqSVHX6pu+TIdwyyrGSMbIWRBkY2vqZJlTPbF7+RWLHmLV
H4/6eLSW97YWE01djy/OzrKj4E0lySscDACdq7OvN+/vh5u9hqZt/3vb/gpE/7rywyla1Perruq8
5J7GG6/U3lk+nuif9NE+nn7Rvy3d376o/pBQmser2V6PvFtytuI9DnrxkPamsnplWhf/frKflcif
H1J/DIq6UuRhzDuND+Y0nDLAb2GMk+V124PK1M52M0IDNe28yyQNri/Ab2ttD0H+37fx1y30+zM/
xMWy6iQtFiQiROUD4/dNcEju7/RkRtJKW14PUj7wsC2GGQB4rzpY2D5J3P52ErK6mBpl8RcOTA+v
PT93UmicuAW5hOJLM/NDPQ1P6oQWD2CYrjjklgk2jphfJf7lNotR6RlP3sPfP4esmdR/KkJc62E3
q9otTU9Cq66lHRpVv9ucVzibbeRh+5m+ImNcGCsEXEw3tPEuxe87nGWSRzOweTq/7a+r8Lc7edjh
WXZXz+fLVV3vknd4vnDp/XSbv+qf3Xuy/ffXV3+kWf0i/O1aDxtbrIuozaV7H03SnqwRUUAhzACs
gudJxzV2rUDBvpte880BbM8rfG/dGILHDLJW9E1HCCE2toTS8vjKZwKh1fbyWPJuE/nzDLL3olPQ
T+MB2CbfEm9YeqOQx5p70KICGXarZ9ZUf49VCvYEhgEI9D95+W9nwlFshPPlmKvr5JUeMix5/Jp3
ZQeNBD1Gr7BiMdH4xPYCY4JD9dYtO2LoCL7ms6hp/syyLJLJPuWRGEeGO+Cfx1NzvZvmqUwua0Xq
W/f3wr7Rb+T9HkrMAvBjR+uL6BpK8wI1Ar0lPDZuh/bWE7Rp5lUKshdxVTMKhzYJpgSIFQ/lhqZa
OYEY0OywdRhc/WrSTWpMkVUatGgS7cuBpuD1U12Jq2qXwNQFM6RpBq2xdeK+Q2Xjh1guknG7bNbd
nEYjdN0N7VJ4LyVmC9IOkunX5WobH0lQLsqv24EeIP2i3bX2jlAsGF8oISjwlBSKwqAQEAm4dIfu
qXPG45ourDngOhfBk3+NKxIprKEuMCgDdSzYG8YgUG+RvOD3Rwf85GKunx5un/BTC1iY/J3cBFM6
6JO2utMqe4HKcU8dh5JBV2yEyaMmR5mEQIWcMYDbpXI7cAKZpoAmAsIz7/lTXStvFjUtLGQakrCP
wE4tRC6tYgs6JL+etn98Vd4QMRwv7m0e+ioDj/YsDZnOmOpVPJPM9bv38rXse4g+xtP8EhVQOaML
SV/fMS37DEH7wAXhnumtjfJBWd7pEaPSgTSm2RKW+OQ/KUwPWpVQNfrWQvGRba1Nu1X297XOyBAA
Av7VPe0jaV8gtoTStmhWrEqZUfOfmAXju8u/pn60H6fvZN2uww/aJdBNknW2r+cdYg8ecQvVJP2m
tqachT/JpeRdd6jetUOEIeCXodnlodihVxD3+iZehFuEPHAGthBD5K0yvEJY72yVNjtkRowtJLv5
pNUPieWFbga9lWyfwWL7qr9iRJbQ93HMQENF8ook8tmp9CMsWaKm6Ioi/TISE3/41citdZZqOV3D
OIfaL8CjQrbiYLGIMiJ/Evp/FkNcTTUxcu39jSQscv7cplUR6ueoPqZrFjGa4e+KMmR73Ap0VyYx
AxK0p+jA357v9ys+nP2n87m1hDiild7a4bJbmF8wpdsdLSV99e8I/+xKD8e7JXZ3o1K4EieJCZqw
gE8c49sztRa4T//7Wk9f5EOVc21U83zqL3bcFDO6edifJHrQ7rDTpIHI6C6pcZ5c8sdh+fDtHgqc
OlRqLTry7ZRPlFE9pm8wqQ5YjZ4kWoBnB2Yfsf9IRx8u91DcXOUwYgIfTyjRPoSAAhW5nvS22M+m
R/1Mih6u9JCPdKESRsBZ6frifUC6QB/v0sHdwAfaILlp0LZikmGHyrOSqs8ufn9CEzsSwzJ60IWT
S5YezqxCDRnMYiZQfugaKt/N0Ogc020YtI4gcaAtcSaVCXu1J+4qBkRA5X/2Sfsl+ecdMOdSEsnC
ZCajao/p4LkyrfMlj4/r7DU+XMELcEZteuYxUuKZFDk0s8W3J8vo79fswWRJ0yxFfHjbcSuX+j08
HteMWbBhKL/hMINCoknWyks9zlQ/a59tlv5XPjymIeEJA26tYcmlPazc8CZGaqtJEeVjNI47F8am
5V0xtqQvLH4ws2BWbDX3abL9mJPwSbE35UlVUVLkH0DXOWXOiHBRmE+1FHGd+rT8fI032hCxFHau
4RaX18X//+UalmpQZeA8Zqjmw5MmlVlXJ/0arqDtlhPtM3wtXi70amHIeN0bF1w/ueBjUPj1jL9d
8GGX6ke5EhvpEq7i1/g1oYyLcETsmDOojrNn1+oPh8fP+PvDPaycqI7MSLhzrZ41tNbGl0XIU9qk
DkiP/v1cxmP06bcjbuOiLNPxMNml3Mtvqa1xbppj3CbW6kjK14KRxfMzI1OWTEvZ3ZbyCJ7MXINM
vddfi9n5hc7HWzkXdsksWzLpaH6dZEtkStUC6cKeEjNcoDQbla/6HOXv4j5CCDMuEET2G16XsI9V
g3yGDnlw3hWTLerj12IIuxWdmDJ0tYUxgRPekznnCTywmR70ecZcXanPzNZ/YHePz/0Qkyzlcjq1
ZWqtFFSjXdD72OQYN+DT418mZpDMzdlxaS2MtToV3PZZof6XHfPHW++P2N/e+rkWxZSpIwwNwGqD
dluvebQ3uByViGSL3LmUU2vwInnXqWjXkA4cEyJ/vMgv/OP2adftL+vNVMGpLTBxHaz6IVm5dwSU
7swaiOirjXJcKHDAcRCd6cwk+M63uYH1IemwrTMSShCgAwStMQox83p63P8MmrKi6tRZmiXpOjv7
zxcj3ky9bmVBX2Gt0cCstC/7glG6jDmDKdSrDqGfPYGSf+BBpsyxQASzRCZZW/TG/7zmWS/L6zk+
aytq1Oy9W2fTaJJNogV0kvkz1PYHNvLrYjja9f13XO3EhzTtqMhHnCkRT3WfMBsdNA6vp8/Ld/Id
Yg8TAqk2fe+uYAYG5jgXu/GhAv97y//1FlS4DAoHhEEZ+ZC/ldU1SeL21y3A5r9OUmju8qgwmNzh
g+Ui4KdUopROR8hWs0890Bni+fHvm1B/xlMciX+7iX6H/LYD8uPVYqKFpK60TyT4ZoR7DjhNpOEv
f/2QbMmE/wFbFD0skiBPzJ34m9YSlR11UGe4jIkqZKcu3PAdUYp78vRxTSsQJ9aeeryUt80MB3GG
hZbev29ce3bjD6tFDRXhduMUXlGbYhcuoK7bhGf0wD7S9myK6wP8WGqZnYjjmhX0SpPIPbp2zhya
0qUOgMd6B5DyiqEZz1Sox8huSGOx/6psAA6kvJ8aUlol0ANZ8LW3I/Nwi4F49DXcn05euzXTqdU4
Cl6klvvvh/vRf6fnLWnkD/wXU0ksy//8KvFNa5W7lharS/mp7NJ9uKec1s5bxP9zpi0lkKJ2xpTZ
VkzwlfZGOkuNidm8SOu7+frvW/nLruRWGHOqWyrZDIXUn7dihtr1rEZJsdLuOG4I0PzIF633NB11
pW+VdsIxIzzJVH/YEP96foIAxVufR4kPH7dWjlEaCmG+UumDUuDACLscRBAR5qCdhjdzLV3HOpPJ
7ngjCOH4Cslt3iTbW/pen5CtET+idbEsLiMB+P6IjIW8VlUmOLFG0Vhp3+Kze0MiK6tzLR6LUOdz
SLjYBkyeGuz+DKQEUJHdbTAaBcrSQ0y/Vkps1HFUrI7J5C5NMACTo+mt/M7P8yZ7CaOD1czMr9jA
3uzu6eFLq65yROyyo2gzATpg9N3Qx9Y3T77qX28LL0/GmPSG5I+xRxPl4n7WrHwF2BSBJwi/bO9F
Zgjch1k57eQB0g4h+9DC1b+vLP/lypwrOk78VOQkPA9JVXlNtat0TPMVZgXd0cMJDNV8fV4kHdTz
YmCdGeLgYanVJn5Re2eeXoQIyRhDBlbVywquJoKE2sXT9cmNPfZ8WHN/3NhDBlZXUlew5/IVkjIV
Gw6EpVgTYaBwmyt7KPhp7KEqKPfw9lFsotDSyw3KP5W5TTf8cgfhGZ83W8KmNN08RU0ks7/8H8ko
lQuGyTjMKn22/VhTtKoWn6rsHq8aBsMxVpYprkRgX0h8sfLRBuQ4/+ow9wcRVBeMhXiIik2TMPUJ
bQOGbp/GDpVS8WrNkc3dEM1cXTg1HeO466F1HTf1UIkGsYUbn3N77+bJdxlkO32NVl3VPVTiR/wW
PtVN76gA5fhD3Xd3t/mIv3H/vo7LOcQcBg/adgZhF8Y6HPogervMcGKINPtydS5vtwSAsLcTbkyQ
n96ZL/8Q2ymmRivsvBxrkK56exuZsdOgmarHlc+KXXwiJFKmx37gB4JKE0VK5V7NNWAdhJybghO0
Y6HgA8b0LgsQQ2SWMu8HiZxuXxkwher2yMAnj7wp7F8K/7+PZvbcOQatYpi9CAd1PjN64Juv9tIn
j/FynG0ghWg6o2aE8YRUr0DZ7mCgeMpNscJAjAn5nu4907CgjFtf8FrvFzvCxA7mRd1b3qLSgVce
SR6sT7DzYbyNP5BBSnu9dzqyQAjRHFWCnZ+86xzmecVkW7wXF9e5KkIuH6nyPDb2iRzIWfDvtc6c
6p+ryWAlqQrG9qIk//r5b8d+pefsrOgSAyObuPhCSMdzb4hgUzwAIqPuYHRfr3McGLa1lg/IWOL3
7B2Im/E16Oow3Y1fr+590rG28oFojKtJrjHxHpAR9YtlS/PjgqmQ+nuiu1Jof9zxHRK9vuJnMAJq
hGqIRVlm57itxSnEiBY9eHX2W4iccucqFWptgFFk17k4vpYvyvErzT7C47zQxnm9tAApheQ9iwOh
s2PFv3038ofZoAMYNRfAr4WCyRlmPz2NmzkobppPmY2mZUtti/WT0c4KBGGJ037fcLhwNsIMzwZP
CRjcmQX4fcGBkh0DDU3iXNU5I5qYLhT2E2/ChodBJ353ztPW9ELg0nING9Zwsrco8eaJOcHksPQv
yIegfA1O2lD6kKNAvmCtV5xRV9Ogh2lf+rDUcix/Zg2GJxQ8EkDwOilZFxEeNtjhHbc9kzXdw5Dv
rX8u/03aey3JrWVX10+ECHhzmwmT3lRVlrtBlCO893j6b4C6OSx2sOKPXwpJR91NZibM3muvNeeY
m/jdP5d73wYhCLZEX+dn8kyAtjzqaL3C1XAs8ITY/Xv2qvjcTiJyseZB3UInyAGxofsY7obEMdUV
0+SrFBwgOFHlutlOeheeEM3uhBOdthJXiT1vG0+EuvVC8oxzJnF+w/sLsaHYwTM3VoPsWu8+/+9i
1NJ57GeQXPb4HtvVjZOCgXBRfOZXVEg/UN572a4/A7kE2HCFw+cph2wPhukw48pA35ztasuFSsgW
yUcQ9qnCavHUAflItC0uxU3eGkdyilYP9QWSCxwOYALchO40bxJ1VX2Nm+AWYTfA7AclT9imvzCy
L4CeklgogrKLM682bXpz1T0gzmsO/dV4xJ4SLExkeWUyAm5ZtNcGrCncnaQB0/sGOn7bNdt764WN
poRvcDFeUg9eCZW4y4ac4QgjfQWVOu16/+4TFudIpuzKnnafwha1nH9qLnax1+6LPYm8BP4K63IX
363xOWI5u9culdNsRC89ynfW5Re2SgW5vMp6hMh9R4JvZiJbj9ZfaNj1J5EQNVwj6/qru6cj6Rc4
z9MrSYy6ui2/koJkALbKVeJYQDncgTu4f38OjzH53Th+ObJuktVmhKPnKBVjgVAhDXaV7+LVDjP0
FzOAmu+V3r3kHqaLxK3X2Prhf+Db2JrPoJvqr/w6PM3oPeb13B+mdquZ+x7cAP6zwhkgahdOB30G
T7K+Cs29wjRLuuSMrMhslIEyOPzzLeaRxkhGymXhadKRhbkJvUrCVWYzi8HS/5he+7v0GGNBTzdE
7iEr13YhGin00ECBt8gTmcGUe8HDWAfLiZmBl9ndAeB56EBz20kjzWhH+YqbFa29FgDFur5i0K7u
kaXrT7fic/6qF4cSXyWKgCfgM7FzvEjZzcqfCiz8J/odE77C4DSae0twik+VBY83DlFChpnlmFwq
qCSPInLRbfsLg+MrN2R8rd8gEHHdX5uH/hQg0B3c1mvOk+/6+0hBE0nwmtQ7wVkbtsDu8SSM63kJ
Lb0ukBogeFjQaNBgIEHousIquzwwWFL610F7LG/FfXEPtfpBbld+7ckbERY4sltjV4EESjzaEe1x
eej2Sr+ppkN6U8YdycU7E8LPab6wz2Azxu0Nv+m3YcdO1zmWgm5jHf69s/yepX8rUwxNFUHi04ek
ZPlW3o1lWyoNgSl3BnNNrPyZYx67X+oxecMHmT9guAvVz6H6wMimj04AUuLNlQFaYji3nrBWOKFN
l5+pM4xIo/SMdYyHeV89s1BG3RqCLusCGTBfPmXXTfEgouChmVwPrDHAr7d20x2gnjKxpEtis9w8
WHQRyrfbtNot4STb6CFE3XLoti/x0xroMJKeUd9Lv7oDzvczwah3GX/ybsaIw3FbxKrosUXrtx8u
01/br8GpZglLpLXCOe/bqUCnRd76fZ3cMYiX13D0wIJBaVMPOXiV1b8/6y8x06JV/e+HfTvB9aGW
x3PMh5XmOXsbTrhOwX2klg2/FHX5eMQDvbJ/knn+Tkn880n482OXg8B/SowgUid5gMJzN4m79mOQ
rgnWbwGI7J3lToT9rrayE34mLW15hOUnSqYN6PNutetc5XGUvB5zaudm1qOvHRrM8eybzTOz2mVU
iQltjPDk8IaV9jh55XCMGSXwjDTryHQL9YcD6V+Gjd/XkAOLrCkSws7f1/g/P0ZQ/DYvkxTz71Jc
1xirzLXFAg4xrLNb45VszVDfAp72X57KicXFISNEN75y7SGgGtJsLG7M/H+4s8sx+K9L/J9v9f1l
Q4wn+WWc3GFi1eDieBnCjWpl3TEaLzUE4qzk8y69GT+clX6rOv/1wd/OSp3aJGI7FcmdeSTYxO0o
ecyD+aI9dRP4IUD97wC1BOhR8KbaPS7ZBSkOGfpXAxiW0ihfMdEWOhxmhoMnso4BixYLBiL0fyh1
/5JJfr9z31opKU9dEBjZ8lVrotv5b2mPG3dYi1tOB5g36YSvf1QA/9XKXd65/9yZb41lv9JS4qu4
QNgRKU/9i7pNDt3Bf5pf/v0MqH+fC//4pO8NhkAXyDhXeTKBipvrOUObEHiQNfW3PnZL8c6qgPqW
fbjScBsIkC7Y1dUTNykarudZ3/WcT9ZMNoAXFKfJ2vbmPoBAMdDJE4FEnXV9F45rfK4gsgvs3HbC
Yq7cAK2Z6r7DOlvfN8Zr7M0/TV+WG/P3M2aqbCS6JmrfGwW+IvWBOgrxHeDZud3JIqx8kH25whaR
3ELfmTBu7OJTQMO4ttkRE83T8x+edO2vCcFyI4mypfVlEv8pfVup53qu5jaz4juIHb5wkM6KvkW/
A7tCUQ5icMziLV7w2h3qvXkqXzEFQoihELeT3KZG5igM8uPcJw/D+KCpmz3+8sEZO0d945xgYceu
LiHmM5otd8qxUQAVJMmbn62DlxD0/KIuASyeEaqg0GhdDYd5cBrph17q3+02BcW4rkoomkh4+0sl
UeC70JnDRHeS4szAaiDcjgdyseVwQ/0d7GSYJd1ZjPe5AXXKM+Ez5wdGmuyz4+60xMtuKPO6h+ne
Ulf5FWsMu9hClaCsjWBc3gLqFtVTVDvw8Q7/MMX5u5HO10dPYhgY6oy/W5Rl11Zx2OXKlTbHQIDD
l4jjuz1ZPoyNdTl/1N0lyu4Gt3y1pL2vngXcv9igVemWJM//fh1/K4O/PbWIDInU0iwNL+X3wYkQ
KOYQiK151FpxR3ytgzqS6/DZAX1tO9kpusAZW8fsXqv2nXjz1aRzyaaTKUdQsB4TItFnd9C2PZYc
g+ehDUG6Nq40KwQp0MeYcC/oEJ6eJvw4fniy5FtPidRB0VU5FZecEhL4upnqr0alcaz5nJsDuqfJ
8ZOG1j2dDizuYJFGL42e4/RRgldpIXgQhPyAVIa1nIMxIAwjvPz70vxeib5fGl3XZERzmkRl+G23
Koo+KapyFK5JvnSjqk2I83ib3FlPPsuw/zmr+3KweYm4T8MVzoPswDv9aT/4H+ulxUMiquhBlcW3
8GdZUleGrHaVn52s4M5SAUqAuumpnmncNTR1fCblQlDtdXp58/RK2KIbWpdCHp2pR+rSQ+jKfmoS
/27n/3llTJrMkiFr+FQsSf12ZYyqL4qm8vXjMKGzHp+j9mBg5ZI/jJSqpocbO732pbgfFHLhrZ0q
DRA0bkp9G4GySNugP/nCMepXYaquJ449LISkxjZiuNHyz4ihrRI/q6XviXJjN92uKR/m8dinn3ML
MCJX3QLv2RTNP1zqv6cYOGAU5A+cBJjpGca3KqGORlGqcn04purHVA1u3hr7Tn/uJ3KY9COJYoPY
8y0bu0XjKBpvMfSpUoGa+tU1tNLQ4+1VGG0RoBd/ev/30/h74f5+zVVJpAu2dMCQJv/5HBQlkX6T
qAJtLXkrWWvF+gSMbraAn+oPpfk8xZAavv79qerydH37VMlirkgRKcvLP/35qW1cJJGYqxD36Sxq
u2F2aLdprYc8mwqFCYDOAZ6F4Y2rlTvkLmykE6MO+BryguMbWEFRW5mn/lf2Oe8G+lGFY8G4Y2sf
NrP1yFmlytBEenbvzvCj4Fp//vsn/KVewhf6x0/4duGUJhrMrFOMq0XJ0MEYWfd23hN2w/QN35kt
vgDRnet1oh6Gc+T++9PVv/djVEyYAFk2dUXF4/TnBTRQaQmZ1XMBH2rF0b1JdZO3HojBWaJrea/r
dBhHer8ZDauV+sZcv1hHO2Js+o0Quka2gR9MfLNZ7ozH0RGiDUrUoLF9WPS00aAvsfasouSoGiv6
K5vQ4fxc/lS3f/8RlimS3KaIvB+YGdHG//kjMqkZWzPqrGtqklCx9QGFES238bGIGtNMFMg2qEmQ
z2kW64B3o/ZUqpr37yv5vbz68zvwdf78Dmk3CJJkZsZV1fekeE+EFumOP5/ygPbV/8/P+nYCFcIh
qJQ2Na55yxN+3xQHH91nLfLOjRCgfqoc/3q3/++3EZv8+yIr5rc1forqwCo0flurJmf8cGCdrz1q
42h4C4aP3HorYxmCDgD2nPSzzraaJ8lyC+u5ZtQfVY/JqVW/EjVyBmTAqvRkDa9aBATOWnNOlxDG
6jG4Fuu5zADp8kfyEQBQLa+HrNlTgqaEAKXJoZ+ZsKT3tYWHCN+Z/oamuW9gxSXQ4+kaQ3hKD+ls
Z17KsbcyniqrgQ60E5YeZE3/TycKDZqmlu/zST63/YmGyDQM24yhWK/qmxFiTodeu5a8AJFpkL1l
RGKqcWAPfXIxILYMFkubJ5nI0NvHceqcKtIvJrICo7z1QmInjUEOHuhdcT0MdNAMkSjLmrBHOKVN
7QFoiaEk9dUtMI+pGLn11PO7qeFIh2G+OtWrNP3ohP3EYKcvAMcR1wTi0bA2c/PFLPmHF4f5JE/l
t/Xzj9f/252lih0na5yNK6OspltmFES8wS3kAMzxugrPTb4P5jXS+yjfWeJqGDaKtHaDVxjPydJj
eIllO/iFzCKiNLXV9LEonPbFYta3xIGK5GR9ZfA9thptXyhRi6UPvjQ5BtoZUp2AHAk4n882XR+s
ZiuMe5Ydy9+Ku+mtUHGF2ynRm6ajWJsepLO1HunRMcMtHSIhfPOYGFvoL1pzSMkDQUdBI7/aNbDI
Tbu5RiQSkoIHlQTOB7bhEWMsQnPfDXDzwaajMag+IEFj55xB98Xw5ZlYDS6lCoVu0x+13Mb8YAo7
VLJRaD+1QFfFS/NivJvbi0HcDXO1T+3W08DvbzLD113iIt2lFXgxyREqt5J07KM1UaxkQZEcGL8y
ZIsOhj08VeceeSYa99hBPw6ZCmb9sAEJlXtDjQHRWD13DmVjfsEK0UBOjQ/Drj/exnlT6U4vXLqH
2kvlvQWEzraUUwo2dy1S6hB7xL95Adbt7wFgVTbonhuair3uErUOARJhfv8YVgtfleE54KFPIcHF
CSOpPeDp5/JjwB+ZKCBWz3/Ybn5LYv963tBjEVSIqJKM8j9XybYX07nRE+KPckiOjeVK5mir0Zda
jM4cG7YJS0ulqdkNsd0RYGFExxBMZCm0PJvqsQZMCZKdsc+/F+/fWqjv30sm85W6SpVwKX5bvQ0p
MmVfG/RreBhq+HILpo2gMIJZ1HUvXSbsZkQTWY5uj9em2ZXxfRbAH6NVvQ4uEL8Bzmpw5o4bDA/h
GyBML3fM0i7uQSIBZOoIUjWWSbv4GhrbhlQRcBP//gm/HXd//QRVJhoRgYlkfDfJzZrYlyy++rWw
LvIrUH2AdBqGx3hjerxaRrtDYwaUjDX0MsGV4zDNsGw8IM7qjR2xXBMMHn3N6114yVf9bn7iI4l/
6aYnP5hzAO80Wkom8754kK2t8siYQ8yOknEZFZe6SJ8PcYBGiWd1Psf0L4bVLhD2Lc94g0sDYal2
xrExI7P7qW+nfd97KaFkefGiq6ai49JaprP/6SbOfjoF2Vzr12F3pHFzAHmcfkSEmDp1stb2MtGD
z8Ox8Zpjz3sOkkJy0nfmYOvBNWApucKjhvd10yzZWNlz7WQHyxMym4Ht+eUWfYBE3CfCOjYXZpiy
8NcWNlpusIPZ8p3yaWytC9OC4Fzt1R9EfP+r5udFoSxRYL1gfl9++n9+2jRlWl+FsXqt0ZjmTitd
BGFN3tYQbCuQzso2QdDBIQdsrbU2MYknXhC7LUiDZ4Rkmr+x+vW/HzSAId83DURE+D/IG6XsXkKS
//xOjZKZVYKS91oQheKCs4YsT0blrGJGB78mO7Q4ujvVY7L2JsNTdtENnYe74c7fSWdAHykaImMz
zBsy9xQmtZGNHje8EI4GNG42z42OXUuDDTns6slVIqCNO8kOCEarAFxnykpDFYB6Nacrukotr0N2
4W9NA3Bet6czx5GDWWn72QTPSyMoI3JRM1aqas8b5V3r7odbwK3b6tYjdSxqCyB84YntRUivELRB
3aov+b44RB8Aa1HQEye109EqkImFjJ8BkbmsjZBexb0Je1pWHIQT46PPhO8WbyqJF4ysRQeweH1H
EiMRuEQt+i4kzsiOCRqxtVc+hq42QitPRdftaTuT7JsDK0ivu6YPkP2SAieM4oOkHIv4lAHXi3Zz
laz94UrqDLisfa57IrGkKu4iqOt2wiNRv5qfhNwQxZQ8aKnH7Dvm2OfMOkpDHYM51TAuLxjL1WzD
IdtxeBU8p4PWt8qIIZMeK8OLemZl+Z5pkXSH3sNLsD4xn11pXyRAQ3pcaZQ2L5X7xrM/sV8+hcZ9
dI4YfJ/N6VMvnjXuUbiPuZFrmbA9nccTWKTXFuv7ANb0Cdqu8cYdPagky11QBT7DO1N3jWLLzPBB
t8YuJwbwxaPPK8XsaAdgQjoMTz7SGga/xRMQT8a3duROV+bG/kmWIAbuqo34GN3BvX8JMICAWtmE
qlc7uVOuGRQuzbOF+CXVr9V7O5Ci5ZnvfKduQ1USnVBl5KAwfyivpL9HRcubYliaiIvARBX27Xiq
SkVrmlEoXlPlYESOVKzMyakeM2k3RzfVG8oapRPtBKhEWxEv49ZHDFqJW+PcWU9pDNjC32VM8oC/
dntmzCRIInKhjIK+Cf/pIwBgTJgYDr3Qw77ZFE5Y72S4k9J2QnzZkWNZnlrlE0dTjbEQlurAxu8/
auUuCO7js5w86gAGWwg26gmJ590wP/fAIBfuPTl/yHtkUvqwlFAuZfhZP304Ke1Lto0Dt3lIFES1
jOFHBoyPxCgU9XbQ7iTB6a8wAnViIlvcuBmkO7jE2vR66B+N4ErUQAtpnnE6yqT0TZjOpkpow6EL
ncygDpJt9GlMbd1aI/zDVpkga/qFTfSnHZPTy/9YyGTEuvyXqomoI/9cyFT00eM4TfO1w4doyx5+
Xrya1iEEYc/k2xZkGJmwmTG5kXFF/lK4nXK7uCszFwPokNnpZw1t87NkHeNrgzY3nsvora4e5F9p
7/l0w6a1eAwBH27EXbIKgWjEEeM0Qjzuqumkiq7ab/3+HLoKiWzqmWQQDlEJpGvCqDu04gQOQENS
cX2a9tIJZwIMtypcRdM+jq55dRrnc5pCKdqTShKbD6Wj3RFUDNz5OkrHLHicjwoNjL5ytRsKSNIa
xpG+xpqcBv+Jkm++j7JjT9gZAaGcTCBpB5oXFD/wH+TlQv5Rm/Ae/PdCf3sPmmA0M1VRuNDXQGHH
gHvVgTV1kaBhd3W7IzPUtP8k9ISyirnzuFk0Ct17+BWAFFiy7n7sES5tlb++kszbKTGNwHX8reJL
RytVermE9EMDQ7bDy3OOku9U5PZUHuqXZ9GpuWm/+i2wdxykZyY8jEwTyztMZPNRkxMTqTyeEJeW
uFsJRk0+CHXqCAw+ouLtfzqqURv/ry9MO1P/rXxltvDnw1rNcdybQjEDiBqcrtiryVNobo3gLrzo
zNV562sNiu9aFO679Gl8CPSngGMU4N5oHVpbX/bUX6n2GV+CzRiuJGIoU8NDvySp5+DGdogWuj7H
z90pIAjhDhvzkSJVuJegbWXtIz5e8a6q9uy7+nwNU1ifOw6uJpXmKkHPdCwMDtG6Z7zj+BiGI7kx
aBJ92a0RFvA1XfkGZjUhEMxNqeOx4gwPfXuRIy9GAQ7A+5lslPEXTz9tBLzvfuBQfmE7D6+0kyab
LBPyV5Eokx06IFiENSzeD4fmgbLNDt/65L5MNuFJX6WzQ1xr5hbBPhW35seMCn/co05hh5G0+5SI
EPZ1REGCdgLoD0y9ydaTK/iQGxa29SkkX4RkBo7vAuBXdhoEKS1aStVdSevWOsnP0s6k7hgBk8Zo
IpLTXK3gdcvwHsT4HE0Hk8AI4xO8a35EzKhuBtCcnPyTD5M0au2YeqJ64AUcK9f6SnW7fg0tJ8iu
YnpE11Kug8Zrx6uASu8ym0daCdV7MFzi+FIVG+ZAxY/q+P/5KuioTBSRudVfPpmWJTqM52i+EnOc
rWXdrZsnquZoo0ebSdnP2VGOPebfKDZJAQnEJ9qjwfMI4FWzp+w6Ez+OR7t0xNUntYK0/Xe9iWXn
zycfb6MMTkoSTUZAC75uaf/9pwbO5LJVo6FvjjmNSIURhwABpN42YvGCrcaBlRD9So3MtnwmCiMJ
QDguaHVuBoEZkT4zLlfey1ggdsVEIXno220YBpSdXiQ8ZSmMsdxwfZoF5oxmjYSWGvwz1ecsh+RW
Zo5mzZ6SicyCsMGnhquT+yKJIAhz7PK1SIETdl4ngeyWEtesdbsKy0d/tAeenaLXX7WimLDzTvjc
T2X+kmicuXUC5iViH7V3Q1FvGbtOIklns+CEwsxGa3peSydHYkKe75g9+sq54IShVNSicfY+NDqL
0ewoDBabZTnyey8sXzsyGTRl3kzyRBSO4ARify+lyb7RtXXYVq6fehipT1VVAbrL6IuLxCpP8ykF
OS2l83bWlGvckiJIsKJGRh+lNEV3zohLRF48LfJfjEtRfs6NiL7e4B97cXoWSDoyp3UsVy8TEyjY
N8/lUtCk+oNalS/hcM3DggCqh2r8kk03kMg5irCAUXb3wmuzPN8CxsOUIUtKh8tcJo7yg5Vpj6Zs
rgYCyueIJ69swAXEqISJmzF/Db5JU3ywXKWa51XYYe3PlYs5Q/QJkdNZMyzfVtuLsg6ROrwvQ/mg
F78m/qVpjshJVhzZ8UNwykNkG+anyf/BzLvWZmCI+oe2oAV60047c6sQ1VWIxFEt7T2oEUNSHeY6
emwk/di0A70kWmeWhvK/6NexnrqNrmzTyqKqvkhJcCSTIDcoQAHDm8lTa9KIbubhEGKMGeVkG7I1
V1pxzSOS1XZlRATg4o7MKcrkj8IUV0Vtoeyo7CxfIl1RoxETnUNIMBHMFM++qO3UgktWC6WnC912
nE6BwUmJkA5zetX1ypnl2JXFJTUGJMyIkLzS9n5839MR7ZAKT+XI0OOhngPqxTG35YwEQOQ3Lfea
xigtfaaLGv/MM2X8Wq6MFJ7UXmLZnO9DCxYwx4Am799CpEizQuQXOWEcu/NYsHPNeBWGj7AivYz1
YTQGd8aiLA0fQ00/rBxfkdu4rYCZtpAfGuOpFW4awiN5ADSpPo15u55rxJWpjKrlbZB1ju51+6E3
/jpIi4ugA3kXyPNUz9KDEOOj4fsLcrONbmQHV3YSMP+yBluF9OEb/YvGxiGlMcLgBm2ov44JlQmg
NmSoC0jUbizLi8i4sBghCRoxNxiDMgmi9S6pOxTvkyPAbm98tnrU9GPYXMsy9QrqYksvNqqROYVF
qGDQ36JKdccscsYUuV56DCPKLisg91eEJ/JYU0mm3a95PKOVOIV6QJkb34f1l5CCsiuC96Ez3isQ
GHGFgtfoM8catyWITSN/kONwk80xK/SpiCFYhpQmWMYmnGNlcxSfc16nngyxsAkcUah2aUZB2hMT
bNi5r7LpDkR4tGRC7XiQ4PbXDOdo67CwpuNBKe4z5VZmH5BiqEYfsg6E5VfUaQezKwnQI2Yn4wWg
WTkg8pyn9DhR2ubkgYwk6aTi3cihtU0zz+Kit9DOhyzdTQq6dT8SmQITUpCKmAsgeOMJG8vBFYds
M6jKWQek1FbaLq+aY+mn+3CWOqKXJ3DuBiQjdYWfTAjK66DL7DoUu2PBcs0TbHEbhWYkCjC3u/He
6HTPbNt7vU+9AMLnoCvnstcPXSDylmU3Qe2ooBnWRiVhSNUxmhGeSwwrE8ZuQf4aK7tQ8A9TKu59
GhVkfA+K5tX6a0Tq2JQVpNNp6yIA3RrR9tY5qE51TOKqvsnidNcFd0OYuE3WeBJD7ShvHMFUXD8v
9m2XItogksinRTLQx+km4DToydlCgiTZ5xmqLV92sqJGsE+rP6VjXu0QPkCrJ1owDq+ydcPbdeqW
FzUnG1pLvLo+ZBZ4vBmcuOCjBK2cvMoo9Vhkii4+Slr6WqfVLx3zEUPli05cQpjObt7NL1Jzitqd
aK04jajUMASUKOp4jNkLyzF0DMiVM0TFiON1vvWz85Tn+7BDJaRxsIsfpInw+rC4iIJ0tIhpEHvc
GaQTooS3tK8M0bpq2szfgvKh5pwdkJfiE8hNdzBY1ufMuqoGifZ4yMqPEBkuz3fE2TQSrhlZEyzo
6AKI9kPmZ/JICl+NgHaa3luUCZeydel/HnNCtvusvQYz8evEROZFedGsbqsmg6Ook+cXZ+2GPoHV
tL0YhGBHH5Fo3umJ6Ca17A6yY0j3LZ2zIeuOasaTqd9P+XM+pVvpNlPLb4M1onanhrbYbCUk3Uuz
8IBm4CStydUBH4TuFWg5/ynSC8D3xgs/dqus/VVFYJXMaR8i7LSq315kt1y9SY+yDfvcLlH0oBEH
heFVrmzPzIb4Y+WJNtrKXC395IkA+Bt9qEO7Fvn3zdUL6Az+UjThK+mNtODN6PAX6i4lNt9i+QMW
3wPv0bVwiaffdFvIX8Iu3SD8Ro3Ov8Qn6nu2MLv1MFufy/WEFJde9OaTWG8nWz2nzBwoy3e4i5g/
ILhZdatmTw95NbrPz9MG3M0KotHqUXA/P+sjnE9wxSTD0B9b/nJxI+IBWZGN6ebYAFjpXvmlwSre
qwfZfuN3bdsVf2JRSiculRQxUJH7f38DE7I1lQG/RYTRH7x0/NB6Vd/R+di9hfu3cPOGyN+lBFur
G7ImVrPzgsLCvt2Wv28ilGlhCBJkdo/QPluTPhaSAIx654Sg/HH5HxJ9SCQWZAxxAMtUttUIrT35
JAlT/RC4D41dDFmp3Lo6KCRtxpVl0VJbel/pg18+60HoEEiSYmBrEf1XaNEq5axxzJFrfe93XzKi
cy3YNLl5UCSS2LKAoC58KngqBfRnev9rHMSfGkzfOrG/K2OdChFzO95q/Xt32Cglqzb1hJRoQlvS
rUJnoE21Nf/5tRF6+sQQBXiBMRorTQXrSBDsD7X5//gCiPiADugY6USQIH+W5qEZtSxKcXns8BMW
j4aFOUkRfxFgImrtdZpVsq0LF3sUICvakZxQO5EHoTberbzY+dlX3nabwKC50RKvmjR2ECp2FuJ/
TvQ7cwpPZvEpx8atSqa7VFV2Wtm7psfqux8mnGu6rUWqW8/voqnYYv8QytK+0HHbGIzV2vllHI1t
JwLxKZvgzSc8kOV2HB5zc1fVKgmfFCHFs86GIUTzk96bX1FACkCGGxF+Fj4KXzX2mY7NAx+fMWln
n5OBbI6HvCD2lz2l51HrE2ImA/2FLeWB2s1p/IGw+J0EFiUgfkwQLWqo2Jv6tWxHphcbDEof/30b
lvbJf3oZy2OASA3MBWB4C2vx0jr4zwEplAZT88WiPBpEmavasLLKL4I6K+Mn9ov2rWO2fBJaC0lD
cMP/pqn55ydZqZoLUyc0V4O8ALplzLhfaMpWHL5IKVwR70QVrZOKQcYe0Zi1q1nHtN6YHPBpsyAw
YQus7folpKmnrKs7GgS05uf3BhgnGluO3YKTvszvxSs1Ln3Niv6ivIpIIVYcmtmGTMaV42Nj0p+r
5KlWDl31qMKG4sFXkw2W35EYJY06wwG3FtOexzmPIl6ZTwjADI3y+DCQDWE4JIwrzcESd+SqiqNH
IUSSrF9tc3IiP2nk9Ih9iECnlz1u5ciVVY85tYqEU10nz+itw9RJnpEZ1CQYdQ/CTcgcOg0hNhxh
Z0Dsq65BdeRM1eRsp3fq4HHrtfo9TnbGtJGnU9Zqq4MSHCUocwLxtLbB9kJmHAXkLfolPDAzs4hB
bOwef0ayJUTdNAkJ0XyHhYgBw5QckunJ6N8UfZ8Gbo5Th5/KpcRzt2Sur3TiYmjHFNRrDrfp3w/c
d4kozwGjUlMBxqzy1MEe+/M5MMIglHpFLB5a17qHB8BE50Ig0570Hw8T2WFgDwo+swcC4lmhf/jw
b+O+3x8uoYSDyoMjhqntnx+uJ8YUxTkfjuHxM9ngDN3It9QlgumhX78xht+iXm697v6nTsn3Gev/
ffLSyrQYN0rqdwWeSL8wnNu8P2Vsds1uUrdC9Zx3pNg0hxFilyElqEO8JCO8OtvS8HQTOoJq0mx9
LH0B8dG0MkPfBfPDe+q7bbUZ6F1opLxyKGDATH9HS3iEwf9MArS+SltL4mSrdKSlhwMugZVi3gs8
K/r4NKif4nMVlRsxgdnPdKdW8HhTWUeyghLlIWqx5BILRaHFKW+r5/JmnDgGUjE22XYaz8Kw88sN
E9kf7s/Sj/lzOaKpqsEIB5uNlFj+thwJvabVmWrUJAldYwWbc7rT2EhLiVi1Ai867WYC4YzuNmPS
6zT6cmyj//4Of6+IBlQu8NkWUCwekW+dfaU3ipl1v2Z0Rh+v3WfzZQ6vo3b598d8F+/xQADDW2Dn
bMIEjxjL/viflRftYW+2hpID0ueu2e0WteO+3qg2iwl117QHtGj/f80A+etTvzXEwiGuJjVS84cj
Yb23yHsi5cK4/NQiB2H21400RW4jZgGs/Ohov33OFDVNgdazJjYyeozXo5vbyvP8bNzLNLOIqx3s
BshaspE+aC+grIvenvvGIXav2LD7oCasHIWrQujjwThXjunIXnoYHJ5FctSWsDj1tf5Qj9K5tIWN
7nT7eKduwh32UXVvYvjzT/0zKiHmxa2r0QJ5JNET8CASYq97Ih1XeBiu5UH5CDLbR3h1a0gb0l44
E4+Ebd3TdSOstf9Q7oNH/6ofZaJFTaL6mlNHahFe1TWJc87gtUxlcjfY14BG5RUzuoiS7X4pf19p
rxEjRNLpIZhXM4JgfxkQLVTPTeUkJ4pB6RBkq/FT26jr7koGvZd5lSevo03pJk61To4hoKv6rBxa
/1aDBKhtAgjxdZOYWGxq1zovMYKIqaqvllBecUV2wamd3WYm1nzVP3c7wY1RQwXMzpu3wdFIN2Ha
ZtMivi/vs6uymH61JxkVEOag0OnI9H7riK6vlrRV/yQ8WAf9pG2Fg3gKv/Kb9hk9qt78wRmcDr/I
TuF2j9KhPiPkf8ktd7iND/4vonT1ner5R98rD+XWsIlHXZuX7AirAdhAf+bCvSEmvnVvOtZAEkex
jTf/j7PzWm5b27btF6EKObwSIMEcJFG09IJSoJCJHL/+NPg+3GVaZdU5Zdde3l5eJgkCc445Ru+t
o6aytV/oSIE4fJlfWM+VZXXSixk+5x0xUYCOTsbSIki3tXuu7Jf81byl83jd7epPFc8i5pkpz8XN
DyMJRIuA0O+WsMZlsVecm+OfGJkefZ8FES8EBa1Nw+XcXrBIY47O+B2YXZ4Tr27P6ZZIFdJ+H8Kd
Mbd20oklT9iX7/17dp7GE2fzWZgJj9jndYQFuFZ3/G7waM2e6tklcCqSJw/aRnE8dzKem47k9s/+
MWY6MNo3zg3cH6jbGUr5s+Fc7YaX+AmvAGF90Ho3NQswGdAkmFJdSrP86DGF5YD3UB+1i3ieAopv
W3+jbdDW3l5AdlrcVwQZSHtK9SFypXAhXm+P6StMHYP3baCKIMJtJpQzfRGd8tk5J52EbMBdfs1P
+qJZpceYlGvpud6LWwSFZCdz9hHWMLf29YPgbq+CHdrH3ibKK3ZeyGTktOPNCIuczbdE8vJrdNqc
2Xz7nC7GOR1nF2M2IB8gZZxtqZ7t1N7m56/rg0te2WmYvX2R+8yZcsQQWr55vzgYd1vrVKzAZw2L
olqS685GFPAAwESjeTxPVx8ug5ol6V44fmftg7S7GTa+YeurWEkaWcLvEmX7mTHD+JB9WG/+tvko
fhHSuG5+odxw022yEXaoJqTX4TO5cOnNJ/0oPESP3BQuGbfL8IDIkC6p8mWdKqwYswvfA5tpw34j
ETrLXGCebCS3+6XSXGKiXjj0vnR9HjJ1Zlt+90IwKDYuOuPM0Iuw45o2Cp5XIns35QVn3bF/wOPp
dj6Sk5n12s45s3Old/neXFaf2N8YVWmmnb8pJ2VnHqKH6shvVnid4WEAEu4dour5Bb1rWh2LjDHc
zgeGRaYEJr6Wy9lx2u/d9toSrvaAdLAEMl05mUq4GgQJZovDMl3Eh9aNlsA6VuO5WrUsym/ZwbvQ
hBsBSkAuZeR2SubGEVsnXVzrhQ5t9hj99jWHCGJeCLVB6hoesgNA6rN4YXRn5piH7ei1dIuDdkUT
exTgK95IqSRTkSbjOT6g5EJViA5BIhInP8sb+RIvbq/mRdrpm/acYPZfl+fkVBzMi77EV+MS9fvB
JBtmMD2E6Cnf+vtope6KTbWkHLCT1/XLi7ys5lO2TLvw3/QTIGqXEx7phsFrucOmfShf9UvtKvb+
oj96BIFzo7JNxOTklcQGnn7pNiuoQxbuBw07qivOuN0pEFYh7BiUdgQXb5ulsRIcwC6b6GSxmv27
Bribnv3ejOFKUYZSDTOcvVNDiV6XhbpRlNjUVcDOp44dRXlVvXeJN/Tvl7qHR/2/18JmY6LFhmJ1
X3+GlRA2eA/LfROttYT2J5X9yN5b1YeWOq5F+G6ZbNT+Y6AOP5Xd31QDEru9OmHlGMPdu2qGW+sV
wy1Gc1AGi4aetIlpsA9vu6xVP/zwl486QauNWStah05FTdCYxtu/L4D818WmCKGyxAcGxAo9+t3F
FtQ29I1A6fZ1v0+CibZEYm0jr4V+3mMlgnADydFfx+qFtnQjLPHPesWb+RYdhBwdNYf6WQWHJ7YF
ZEo8C7KyvKGz+Pe7VP4aWPIuCY2hAMUYZYj3bZlUVpOB76HbY7VEwjwSHE7fgWEhqMt+TsZtOu40
6XmgjheUVRqxCAFMwFzkDPSp8yngqqyOYbLonnTJZkgw3ICO0ot2UCf7OTiFH97xvcxQ5zCjmCpk
QpETvgYh7c86tkiaJFf6btwz42TjFi4IJceNcGFbbRbta7HKWeE/qm095bOGh/qEmYYG7A+3mPJX
2T69DU0UOVIaU9V+d7IrxFEf4rhhJLlitBkAwvjM+brWjJlGg/765LQnh3k+oCtIThI92dIth22G
WRpLz7VdY/FgGs8Y3vKXwDxqE0bOlmjy0Dpl6Mbig6odaEqVCkvQv790JCP31TJvHncWbjgSihQM
rn9ew2EQ+y4Qqm6vrvWr2c1ryqmMacFqMnFnC/pB8GsaYlqBoKgrjWH+JuiuqvDgRfPWXBi3Vb0p
HJLNdOR2OPV3+sog5pTYdnLZG1fEu1oubyRLeEtyL2pxov2KZ5JIaXASEkwmeUzFNdLqz5xpVkPL
lSH1cWTQ5TkQwABOMpXQpUcv3Edf5XOzKl01elLVg0z3s3wD35Spc+hNPdyYYCmaC/5ugTHijFI0
KrHTTHq8MDyk2TraaZ/Jjk5TRjw0MUT0YKlIfuXmqv5VgKmVHpXPjhIo2pRTR4LszuYgU/RpqhP0
J16vbg7+odWPTAuJScsgJf376/h9yPzjEDp9G1iaJjQ6ItV7RbcVlHUY1WG35xiQ7r01/KvXfjO8
WHsMmUgjdQwJhG/Sp8d8EWy0lKgKmax1sXUAS/2URaN/c3PgqTUU1Ml0Syzx7s6ukyDShiJo9urJ
OiiLqeq8HbpdtxuX2NA0pzxkdDOO5bZetUdjYfwKH/rF6NyejF/ltgxn8CsXeMx34pFvn+TCbEv7
48jgoECSuRY/wm30Zn6ICGbm/vH2QIzu2tBtpJm4LzA9QtOafuYklw8P/77Sf/eCMFjK9B15ZMVv
iIZ+mvPIekm176K1VeHxsY3iBDIbAuyu8Gd1uNBu6zJ6bBDyluJKRiw3nCXlKXrQSXZMfyCmSPLf
j+GUSQL/04D8qt0fWptWyAsl6Ix9J7pDcczlo2JgtuF8EF4EjCqYT6I9CltDefzhQnyzOemaJFua
xv7MV3y3AEShnltynJT7fNBe+kQ58b2JDVCtittNs+aK99INx1YTnTiXF33QHwcp53rBaFIIwH7S
cLD88JbuRGPTug6ET5p2I03jObi/7YxaUPpcLTjBE+GtEZJnZE8tBV3CgpnoX339RB+tSzJ6tZGT
Kazy6g+L+nd7C7DLibSnc23+uiy1ySQlHasC8YsCvuiriC7FeAgYmCYFE08y+bpzgQAzfBhKa95o
733YPIXRa2p4lww1QGnYLSPXLlsnifLDm5O++86wt8k4ByYt4H1BkYxtbg2aX+x9IEd1gJ98QSj9
2F3kwq10DlP+l2fewKadRfGoloigLMcPHzIFqmz4w5v5q69JR5GQLFouRDr8bVsW9IwPmGf1vijh
ao2vSkWwSHwS0uvYgF8Vrj/cHH8183m9KcEHJ7EBN+e+eWV5tzhNpKzYy6W5yeQXCMlKRW/idq58
ddYysOkyjNzFTzflPdRouisBBSsouVg0DIJs/9wpzVGtKm0U8n1CjAp9s5gepT1ABST7hcUYk7/u
wGSk5dMRUTKw7byq2V6WnwyEX/1m7DcwGI0PGLX8E5MUGwsSD/aQViZ3HHc+utspKwZlTvCigihR
HGvTubcFmToODZNicLX3gjwTNAYos1D3znAC1BcMMf7VP8v5DLzIzuQfn/JLhSXgGF3MbfJFX+FJ
/IUy6nlcU1bscvwi/s56gG65FOCmw/mwc6g7GmgkugXqQXHz+UfjIKtf5XPOhu6wQPrtjm6/Bsa2
SqfD8Qo86apwwhWIK7JMVceyEfjHu3Cu7aAzZlvzQPwOcwmojBOOsYCfTK4KRaCbv0V7wSV2nvHn
ylzk+/RIXbYctv6L8sX9PB07abfQWZ6iVr0PZV1t0ydjHR+rVbGCKpYdoyW5b4+c5TZkuqPURwqG
wmjYGI6/QENx8ObdhjTqjbf3SFPXXqyn8UV7AbtofHbA0SYCxQ9PAT38v1fwiVrNkgFLFV3CXfMW
RMgQKV7Dfblr1qwU28EV3QxX9rZaq7tgK5HlUy9Et1lncxHHFumpMCF7kOO7kl8GW2spvjZr8ZR/
9ODHXO/MTuCK/HW07F2DU/fKWvoXYSNsAA/txP2U0um9wW5b+Jd0gxNPP9OYt4mmxQu3HE7Vuj+k
JOeSAXPyn5Hll79KLCrlr2RrkUwqn7Jn081Xnot9dQEPedFvggM85IPB9rdpiQ/1z+EZpaC2N8jP
JnDbFV9CVz5q+3xZL30CtLU9hpSV+XS7yEfztpBfLPuYb9RVSckiH/FirLT5jfhRcyvT7uBPP9Fl
XkUXvAL2bWnZBU0qb5lsDNvnz2AK8jA0HXmKuRkxPLoq8XM3KofpR+E0C3HlLakRCTPN6VaPbrMg
tXZer6FzvoqP0+8b9hR0CrwblmMDPp7zFbO8r+kFKWkJLW7X/tYHw+MtFTfcSiftlU11jpRjXvO/
NfGrlp2RxYHO7y2fYb7HtGl/kCnrfoCQc3AHzD4svCbj/uHDsD/yZUybavpROLeNZU+fku6He1sy
vjgqO7mZSesALTs0RlgGkZ1ndj31qqwXprIFoavm/AZPMLJVdjvxQVjIe2sr70nWnUN+mTNqoOiP
3MAdX7J5tmyIetbn0iqnuykC6ic0fpPNnzHt8Z1PN0r7khPppc8HXCUAqx08Fa60Ms8/9dm/OziY
jBAgaHDyYZ+8G6pqcDmV1ONgfcM41MLyRFiNl6paMhxNHdZfM/1pCf6mHGXDU1mCId9CUZ4ewf/M
Lep0tNRQ4iWF28E3NtPKX9qysTLKxYADAjpvbwvCD52Sex/5tO7zqqz45KiapI7drfu6XIx6ZCR8
0Aa847LCl/eV1fOsdSkK++vw07H2+yv7nxecasX/fMzOyiQAJNgkaHbLsRtFi4ywm3GKwFKwc0SU
gm6q/HQSVP5ev0wV1j/xfFgxlftIpqbWki5sxxwlZrz0q3gemVi6zqlwlfYm3pG2GZYjZ39PcAoM
+1bo/ntjn5ogd0cfDtEaYAcIKLJ6z3TQR6Hp66zM9xYgjM6Ne0yAjoUaB0I3Xruf0PG/64S/Xm/y
nVJKyBYcjj+v8q2IvVaw8nzfxCimQxaThEi8aJinoXzDf0d/ilZnlLwiIS6Nh04i3QuX9ujG6Och
kEYEJVLq5MKTzEGyF+FSCk4mI9GWaHnGJ0mwjkV5lm4njtQS5/te62dyf/aYcoThdcDKqusKTvF1
0aub1EzmiAMlFL8c8wR8/eIg2WpTXvsgXkkRk4xqVenBKodXGuT5ouJ8FFasaBWKOmEbRWvYTUv9
lne2JmkzxQvXt8D6HMpLHaTAhtB60evUInJDhKdYSifJ8yy0qPMRfJem/0M23m+Czv3lnYolTL0o
LmjB/Xl5RSHOmnQYsn2Qde9Kj/BJafGvS9giCqKNbs8W2u46DpDcFdEqRIjeCqjMXwp/nXfnMUzm
aa2iU55nxdpUP+voFNYWIgpwspZT14giDXu6ogqWhzox99TaqfpQl65YxE6qE3Mi5M9oVx3WKHsc
lOex851u4Ag7roaISVrAdhdpBBW8hg0Sc3NVkLGh8g9tyjw0qV9UCotYtgPcDoKf2Sou5GoaAedn
wzfgnN4WtYVhOqrn/34SADB/8yxA/KfAJcZZ51T458Wrq8yUAynI9r1CFTRNLQlohGbS+45wkJ+1
D+w/DMPoqCkf2qP0ie6CPrd5GrfVGWnBAkkbCpdfUAkwhw1fhDbqO2kRPN62Ase4Z2Zf9Fm4ToW/
Gt4ILrCaed4uYUA1w9y/QB94R5zJAB7HTA8EWZ4n2kruVp1Mep/jkUrlOTXgns7u2adQWzM1Bc6K
OgbtpblgdZDbRYD1qJhVrllscfGMYBIL5F1zkIk665g1C8KZ/Ky+Nad2o23ZpXaYPemNMfQAJVzj
fHSpbk1hNiITMBcBLlLVKfQJGI6XNCX5DpVp0Dv9l+KWjAHbpXegbKwQG/4ynpVzcDJRNqZb6GTe
UnqQNv6y3OZPxNpu8s0N0PgciFbcziHjybhM6Rjmsx5PvAdXGBm43dEWrmx0/Pz+TSM3wEHlnntz
pDPwvArfFaHRkUbIV9M58i8kLtqrtkM34JPt/TnQ5V4HzzVNSaxiLY8jyZAzIeOK2+0B1wZzRSlz
MnOuZY6C1sWzrTdK5bizTc2O80Vkzuj4xCc+Nz9Z/8uldApGm14JKFvrWr/W5/TSMPtoz/2uPOWv
JhzcbtHa7VLltVvXX8hsyi2BIgpwhOYSgYguJpyNds4O+nsDDIfKcBliw46xRcBF7g60Sp8TxkKZ
I+8x+Lp0etEBwGytPxAHXkgdlC/Vhej4noa0g7M3eM3AN9NiS/jWJvGieRi/mGYNK/EJMWr8K30U
XvRp9Gl7Ew9+VmPznY1X/b1l+eIkc7jNw0Nji2thIz9wS/QHYIWf6bvBqjorLuG7/259MiBRPsU9
x+2km43KrLkkFDawOs6sXbiaO2PWv2gcwxB2Ac24qpfxFzh81lmmmu/CZ37K1xp/zFwkv2jdeUzq
H9jJfg4a/OYMYFENcSidQisYOfz53Gqp2ZlJnjT7JnXlZI3b4XbxKoZX1rwL5mJ5CeW3f68V0neN
LEs0QJiZWEIpjO6qBUXxYtqGTb0fq7m6gxLX6DTMsBd9TWeGJlh4YmKXHFK9mnG1+ebT6ZKuo7q/
GbToMJgt+mHTPnrVa4WLINmVFcvnBkIwVqnwTSPXhZzP0Ba7k5Iyn7eeqsGNGoSEYEAs7kZtNwgf
srW+JadY/mV6qDcBQRe4NS39oTfeyUBNiIbpos+y2RttP88YWxd4b1pv0roTo4l8ca0rrV123qGd
mKGVt5PlbdtktkTn2POkHQoFIMKKmW5qMXWVGCVHjgdSc4xeXHU1YPpSWssoG25dt5Us69TJ7bYk
+jPs1cVQ4mJgJJHLSMukduaLX0Yczyu/WGQJcQcGVmdtBNdIs5vMBiGRdqLg7bV2uMYDJb0EiFt8
Z+6xIraCe5ZRBqK3IPxiG4pSjCMj0t/4POb5Q4lIz8IjnhTdDGKz8aL94Cv7pvNjoVw1QJZNfZ/7
JgShZ2MWmlG5L7BmRGNnG9k68Hdicjb9n3ST0916t4VbuolqDKEQbMV7YkJkmnJJv6gmj/naomBp
26vmvQSAszIGlUsBt90FMIzeQr+emxCQsvTUCz984L/FSpKKKArPK13RqQi/K/qttPX7yFfLfV2t
m2BXynuVdbfWrr4cIR+EluY/t3nkqjVrr+Ey4dMwfnXp6kfn9fQk3V8P5KrQuqhRdeK5/ny6i9Ac
KqOPUOIMgC0uprCUGvzsnAaTmd09wVYoDabKPyU2To2D+5cFWgFJAxIhVI27YsBPtLyrFIkANhoI
nevlu7j6X9fejK/ohHOogiMDkeTPTxbpY1NKXVfujThx9OmW5lEvjJXUnwsNNrn3kjQ/FIh/tw3/
fMm7dkkV3rwmrduSb/N0Y2+E5s8n031XputQ/FBR/f3U8GLgViaELEpj5W6NNKzaqMSoRBJWsClQ
zzUlc+Bk5mfdTDCv/16S70GqHBh5NZXGNTy1ictzN+4VIyO9xYlXTR/Nr859+qqJX1p4LmlUZ7lL
WkYPWkK75uZ1hZ0bpe5JQGXI4CG9aQtZKBZY/lBdK1fFm6vMexlLI6YEEBrjg9r1jAKVxB1kbBvC
ixWVi1KgLqISKS0MFhW8JDlcJdm5T24/nIXNby+kak4wR9K3jd8z5P8cTa1KkoXe50bRMnkVKOVW
mRxEwbAyROXQEZknZIue5daIb+706RPAHfXtsRZQcyxKmphKKB5UlBxQheXsNWoACGTiDtPpUySW
UKvCmxswIZQKkl6BcerYmeSdpXvLDp+/SfJKGDsGCQVxMmfN6xQACz7q9TxyBoIubsQH3zSVrvvu
1iVOYIwrZp8zLVUdD79VlKLtSL5C2D837zVDwyeAwdFvIHfP6O9j/9VHyjoOrkxgJsWKNDnBzWMR
JK4lNHNZkbai8a4oL7KmOW2wu5VXEe36tCKKAgkUWKWqtEFemC0aJqIJW5/UMe4c8LNgY8Ui6Unt
D1/J78f/z+WBu41xCQhLAuTQcvz57GpeVt2iAnWFmX8oDbnW5c5ArEr7P7SuenhGQsBbDVtCuih4
f4Ik/KYU/f3y7EnsBqJl/RYf/+eOEBq/6L3RL2EK7LzMlWPAXtAqcQxzJhtfh3JjjksD6EwLlRxF
kq/OglUTPfXxhwLBdGSK6NMsz8gInyK7enAsBL7kBTwrAbU9YeGY14YJ3IYvmQ5ku+OJm3nMYAQN
gBUQm7F5zMUXpOzd8BgkS09RHJNhsD8sb1S2wfigybtMdnq3HwxuzEupPgUxdwBMdGSB7Coe35VA
7IYioYUi0c4KH7FaA77aBeraiD/+vTx8M7yZvrD/f8XuTsZ9OTRVGIa/1/M4gNqLWRsIlVWevKFc
9N458V9vS714LQtOJXFuhwO5OjEeX8W3w0Cb/fv9aH8fNiG9QGblPeFVN+6L1tgqgzDxx2JveBMg
RB5ncepyqUbJaWVHAdCSshg5N8h6PlWPY5CigutBnwwO/F8NwHi0iJggoAawHFVa4KPFaK6/Jc3M
n8W0KDjYsSjB8nWygX+7FOtljoEadZjJ5N+OpBU0kNRcYtLTRaeAtSMvCmMNeKAJF3m2+PcH/qa/
9ucHvntiUilNbqUuFntJRpdgNW+jcc2tFyu9qk0M8xczgHxkkkat98Mrf7d8/vdS3/dMpVsSF51U
7AG/onvFGOJB84nnE/oYfFCGhxzzPWZuTk55P+OehAlU/iRY+WbYzAVAZq4SdgY27t550/lZqGkh
4q+CI6ABDQeNYUdf0wckbOIYt+iylCVwrtCwAwKf+p+E7t/0VHkHTAx1em+kFVt3z4Det8bQBawa
fvacCC1jIer8eK4118ajkYYPPGdu1P2wM3+7Vv73Ze/qADUpp8WSl50+uC4RlWM9pfHVgG3VnLT8
KstcdF9nlbhmlu5U0enfN8DfPU4EYFQhJI2i7aBO+HOtzo3E9NPaoIFdnhp1jV8WcgXSv3pXE9YQ
/TQrlcWpcLtbnZEUwHagozpNsu8KO/Iq1KzomWJ34lPN/Cu1Lin+dfVBlE7YYgssluXSj1Y9JCMR
z9MuI5tHxIUGT9ipQszm806cV0xo1CUnO618NGi26POYIzuQYR/6gluP21ReyE9M90hagoaDk9sD
a0DKm+Go6twslmn7eBMVjKVPY3ttMC6JNl2ksJ3H2jHrXbM7+fmbRQAxfM1iPpwhFGThMihWEfRV
f9GK20IE2ESA0zGH19k5KlGkAv3XpYKzqdiPEKTpnxIImDvqV49+Gd+jDgZkJ9QvMiyGXR4SUUbm
Fm/IVQKUiEuPeklwDDCfWLX8RSHOB2FPbSYi0GYeGcJ03dzKXT3uC8ic/UzEEoDrltB5pEVE6I0o
cJ1hWAnKsTaoyufZCxrP6heH0OCRmNAqck1/2fRLnXy3AW3SAthBTSJ3ukyUA8omymwTtnN5Spmb
GWfN3BXGCV1Tnb8Z7c7oXU/YVNrKuhov0qNULlsf2cEMZfoIrod/pT6KnMGVKUeODq/5omSOaV3H
7GKVW7Vc4eRSmmQGNxbbEZHBb10ebxTGwwOoiPHVrE5aeUyDY0A7TTc/FLrfg/5s0V/TOyb48uut
AtBAZ9R69Yydar5mTDpaVF43kcEU5h/G5PSoDIwOJAEKD018UutjbvxQun+3VHD0o+Gqy4Yhc/L9
85mJtcTLvIBnJkZKbiC4mBVk96C+YlrIPVQ5NJ7+/ZT+Pu7cPzX/fcm71SmsR6QuooW8YlyVIntE
JS07xNMB+afdqY82AjBNYV3cXLlWeHrPoriWkHKHuw4YCxlmnbz3A4+OO1O/cRmpJDON713GhHNK
uz/WzL3znVKXtoKLPxTelfTjFv8AYfzxwt0tdre6z5SkMAuCkBZ0XQvC59sF8OCu2PX1wvCXmvh/
2FkRSUxYfxQ8BJnf9b/0WkeEC+4dicRrbBJuVdumsW373sZgSKoixxbMydw5P8p8v9lZeWW2EvoV
vPDvLsJ/ylCRKOe0K4eCoOGdD8+MMGC197ZVmFxyCLJy+JXSlhnka5HdjhHTBsHQbI9zZ1JFa0Yp
Izfxv++i38rJv+4ik1Mg2xwW4vuBVqLUt2KMeUstNZyhX3Hz2mGIWYR1o5ZZiq1+VpcdbdE0twUl
qGhICheJlYv0uzw+a8hBBoVbvLbsykAombZ4pa+qRwy18Wl119CD74YfaVLcaJykBrrYYUBxrMfu
GKYrqxhR537dEI9VBT0TebxqnICERGZ1mTVGAuHN95Za1p+8QHQVM9unXUpf+CTdPlpZJG9vdG/+
D1g19bs9iT7GJHFEcsrR5c8HmlGKkmWqh80d4IbFe82HYmPFrGMDB0l2zlll7KWq+ir8cWcqeD2y
1xCcbiSStednxDY2Tm+krsCcIfrShlXqeccOykLQjbtbznCOMjqipKp9IAQQlEIJknB67pKTV5jz
ob+a2UB0KgAcCJgNdT9bsAWRkLFqYnLOHNUCYKQFemH8Ycj6zf4v8QSg25oatUj9/vzoWQGuR2jU
fK8FbyFZIDQ9JHQ+EqYnwQnVczf80GX5pnumcaURsrF+0kH6LU3/z3PRNZUlNh5qKcU4kwC6Nj46
E/fbeO7DRR8dev1FJBIp34v6R8GkQ/B72tRrPf6h8PlGAv/n+7j/5Mi0aT7xPn6jijnw0aFOmIsw
xHrGjRW9JAf5yImPuBaWRHYpsHU6obOQHPC0HaCtd9CNBHtaSgLMIf9+Vr9dK3WEoCpaNlqd90mo
jR8LZjkpC24Qr2ToG1Y02FnN8iAcJ5c2Ub9sk56Suj+88Hfr1n9f+G7FNK3arKWQF05LaVn4wUnJ
gmUbIfiKYT9FW4jzPSkFaFTrcVeFgKKC0o2qcFmU46k2u5n644Hwu5t0CqagIzhpO35Pdv9zy/j0
CRNmj7iEWnwv7cRisdupL96dbzlD1+Jc/Hj9p6//fq3872ve9ThDPe0C3bvl+wDkfiEtunhlQTBS
1+SnyjWzCxiQNwIKmtRurJUOu94s3YolUFnRcVbKH9ao6ar/9XZoqJBNzXpD0MSfz2mF9NMICzHf
66Bn/RPDZyxNZffTw0kB880L0XOVDBMLDmeyuz0aPQW2kazP9vXH+OG/JZgSCSNF+402Sl/kMJCo
dUwSgbFG485DDTwpBBUwb+0seRnYQD6ZLgo4NJ6NRXvwACXpm26tEZdMujMde9K1HQZh2lPAf/Bp
bQK7f0z3GlO24ZI+qjigwM0Nj7GjvOiZE19aGqLR3ACTK85uV4Zl3an98J+No/RYPZcQUvYYd4Ta
JhjWRbco/dIOt226z7fVPNkGT9g4S2LUZ+PL+FFBBKNKPPQfvxVC08daqGh0ePA/EgoDgkLW3XN5
7LdELC9BLf2qHqA8glXGOqtZs+5Z4HNuw2W5YgY9Q9MwA3vlVhvMXLNoK695J/wxZP7VF9u9bsxI
ywxMZLB24K+NzynxBqZ4z1vPf8HfOgtkdm+MLbbQVYG4Kt10djEvF+OH8IggDnTLlpkRhren9CED
57b3XPymayhBeGnbbb5QNhH2WDq0mMPm3ikBYgM5Gv7abENY6Ka6KJ/RNnzjfIAd11tHq3oB7xks
Tfgmn7pTcRFBLCL4a7k0M+rY9K15Vte4jD+S4/R3gqMCJfpQ7MOlNUEjJJmWp90ka3gQpOvOo6O2
IAhiqWzkebHXFsV+umDpjKjs2TB/8mcP/jxaMMyGhYMJmPvCRp/C9Jis3/4Sr7MzmpBDWe8gmiWh
G8+hL0lPYzg3nxu2RmJG5jR5xnETLiVHnuNwxwQ9zOsVTcUDkYobjTipp/Jovmlb/dlfYhf+zAFg
w0IdtwhieYsdhDoLe3G/jffyWj/pboV9OnuO2Gz5kTz1WwBeW29dPmENfkiX8ZItgMgBx1io9msF
+PmpmIl2Nvv1+WtB1IETHaJHDJlLb52vghceAfVZfk4xLktbGIGn7PQu7vxNfmQUWT5JE5t1RpLo
jGQNaTkAfXoJuaUC8jV7nNjqZJx1pGXmkjZNupm2TY4qIoTyWFn2NIF8SdfDc/MmryelJq4AfhDN
QV5xsBhnK22Bt/a55u0X69sjx8OF96ynaN5mE9LbQ85r6wAbR1BrbFQbMtRT4rGhKZmukCyiyqEV
SjY2X731MeAj52TxXC+8XbRVWWdQUOfrkOCMDj0gN3F6iS/90VjdfgWrZ8C99mAPbsZNS/T7ClXp
vJqLdr7C5f0w8Y/4t/Mp2HBSDpPGxx3BScnGdj2r9jL2a24qnPA8fJg4KlueD3M0x/PmxNHWujRX
bzVFP6OH2Zkr6QHB5wk38ZIV9lReJALjCWze9RflnYTqnbXX3tPleJkA5wyKmAk+KmhHS0cYnWSR
vQLLAaPaw9Z6yTn+o1CftBTZmYLzdyI0UG8nPqX9jC5/G9vqtXkFt8aSVTzAjHtSltmuOltQI8ho
tB6sPUIQ6R3dM38c5/IZHBx/Y8nTzH/0nl0x6GyMC4kZONFRaLn1sn43oKkzPkbRWYHxsqPKTiob
n6z+KR/kw/iAvEP/5LcaVrp81nBxBdxrkMrt/h2kdMxA6r2g5uY9ng00zQOBVbP4KF28LRoPRke3
53wDJx1pvWn3zxriB5Se8PiHSchRzcZLvel2wj6S51IFhJ9eyPQzPdNrRpS9GYiNcQDUft722fb2
5h+1Z+laXilyiH2mwsH8Cqct2nVbqiCOnuOX+st8ss4+KIwPRhr9l/eozY2HdJs/Z0esER1nfP5q
pOTIQ0Ay2tQKLQcN3jVCm4/BYnzE0XTWKDbvlEQb8rAV0xbZOoKJpc4vUK4IwwwmIqR2sJnckmT4
VbbKZcG2BceKnaKe+eZkQTSXzbF/a23VMXbg+ufjXjwwBuUi6TWuN8fPZ5DRyZ8DBJnri3ZeIywE
ux/MPeU54YnkJwrv2zwFuiTYqEkC7gWuuotMVrzEn7DoBwCE9JGhOFILPhRHTF4KCnlxBcQspNkS
P6IguZ3IwPqK3qS9uNK3GFX4+Czl5LdRYxZ2Aj2dLjrjBoeGKsrbEcY+jZdP4pzHdq5STEHwkhaI
gZLfqeUi1mvuPHoNWwncHzb+1AVsqu1ZYGh+4Ge3VrLjXTS3dWmIFDVzUtrbs2aLIVuAjD7njB9+
mgjpYRW7ozULlZn/GbzxptHccD3lgP8vPIO2YlqHZWJVXibnO3OHXXwtIOqPD+QgB8fw1CwQ5CzD
13YDLXVZPeqbYA3bsXY5+SBO61bJprtaD+YLD0blNjsUW80rlQE85HNv3x7oI0f0cN74YmjY9Q/m
U7IfFlv10D0J7u3xdiD3YBGu9RWXbpWj+LKlB4Imkot+bO1irSzjHWuWI72PFw7P47v0brxXCHuP
ycaDdTqxkomCnCYTnsMZSkEqPTjUyS2aJjza9N3emURV5/Zdf/HPwtWielwS+5SQ8pKuzMcYZrrs
aLc5PwGccqtYI/gppoAzJNO48N4MvkSN5NxZ8zEQLlTOXnTSEIH0A0HIZtL5fwg7r6bG1WwN/yJV
KYdbS3LECTA0vlFBNyjnrF9/HjEXp9ubgqk9U6dm+rRl+QtrrTeZz1D/k2uxr4NFc49yQH/wNzVW
jYQDvPh/OnzEsY1DIyhDDbkXvUXIKQ2H9kRo9ErfZXSQJNxzLtB6FM1CShfNGzy0asdxAFIl4gBW
LESccn5pGDKwD4vXfDN8hEj0N/6L9oRxAdsHHrAFuoE7ARFk+CNgocJWYojPwYl09y1gwk/pAobF
OdAvUrhdbNiF/2A8hvCl9KPh3sfbjnfCGjRZLiCYREEjZtxXps1YNHV8FVf7RUreAC1A5kSZY+A/
ms4bVbtYuT1zS1HsB45Iuk+9MWtyajD6gna0GvgezUItXHQPBAYwRmt+5+icd/UDdp0e75PbCu1u
vsLYX4sdz6O4Ruq4EIm2YKFdk1/lc/bevmFkahWUdsOpfYbEyjDVXPa7HkdptoTnrCFjaZf6QX0z
d9m1P8YvyX2dL+5UBZjI9j2w70X6m2MFoyqT02SAPRZskdd9EFMIb6t+a994R6j1GTB2v3OOGqQN
r/krNVl3IaXkHN2Vr965R9+Q3uurai9s5NV4SB7hOXa/8o9455+79alYK2hb8KTij7FwUN/uZFK1
DbKSHC93WvJhVOahkF7dtHA4bqCwtdlC7exmT85bNCfeRJv+A45l19ojhwk0yg++uZfOcAzDImY2
IxcKaLyJYcmC8R4xWVDcWhMQw264a9k+KWmWaHzs7Fq8C3/0yi4If45cH7Lf4w9N5Fcdm4XuhKEb
FHWw4H/blSyWJ6XQaFcAt+dhUw9zKsAQonmUBuZNvoFATFtOwKtVLq1bIOoODkERfJgpHhrMvANS
8TRu0/gnxOWLRgrmCibYRG0iETBuJqm4YSpFrEoFQxtiVj/IH1+U+Vn4caZ0G545cy74B4YH5HUF
cdYN0BH7aV02cl8clDojABsqUAGyatWkwR6ZmmvmmwIMqU+XlNNfIAgVu1AwpmBjIbA2TbcmemSu
1zR0U3gTv0PGUACDNKyt62E9z0ySsVjVkM+wh1L8Jz85lcV9aBLbKsSrLFcXNS6OzBVrYSDjZlwn
BTZpuvjSKue59cprlMSo5ut85vCgpPZnaaerYH2Dm2s+XFsI5OU6gr1RNu9qgmbkOn+Nzlj5AMRY
rg9IZsiMyYhsuQysupTfDt4CpAVLEVdeeu7hTJNU5dAgM7JAmaky9+rHjyweV6Fkj1jlIq/tDI4r
Lh7sXJl4rBVc3HsOP08/MSPVyuzUjc+aCv0WS9bajOwyAqQcZTuGKzgm5IfBAdUIgkZZNKIT18F0
WUfFJcK/2Uu2pXRmcI71trqc2RYJ5y/GZNgRt4S9ELWIgDljLc5jty5DGTPwmuGeZhxcnOjbEYtz
D9dTqVLJonXSFJM4/VLBuu6afRLDGZVX/IgGRnbmfLSP/J/4ptJassB07PFrptzCHDtEGt+C4aMT
wtkdZJiNSEf1eLKb/FKnH0G97xOcbwrd1hvqp+EU+mBAA2RWPiLcdKDVo9/ct+E2InUsM9PVjNFj
CHuQ0vbO5DoN1NcO2bXWdW/wQZdSBY2Fzlfucc1k4Cy3ziSjyoa0FRF0P+a6k943VF9TCyEF+x1U
BAyclj5uTzVHdJ/h0gxJNZv2JV8i9f3HeX6bxNGan8PxJBJvCNYISLpXXvFIHstLi6Fq3biVmu5M
wnRI0tFhQXYdYQEpZoMQg9qUlgUw1xohQjTBJovJoIcUoWovzRBuBf9k6oeAkyubSzBWAWe1wJFR
J1xCiQEd/KxxzxuEfFjY6sOuolDC9gZiwqAhRzRwfhHquxrP+WCK3awOVgrhC/KqG727wS/vjAwc
juhooXMpmwXpDMfzbjZqZt7ZVdeS0YSH37Wnd06aD2svV84qVUWC88E0ofbKNVx13z3fZNFuO5Ml
DeuXKyROruIgP8yboqrCdVS88xeKGFgX/d4fP9LlPPNVeKQkat8alrHacYib3oNcQD5nZEb08WZe
ViF/ocSgY/6jOerumVuC5lwqVxZ7GkNzPj5vVxgmOwqz+0R7mW3f0r5z9HbGirfiwF8G07bQvaXW
0hvO9cVQvqsldT3sjjq+GszQ6sBuGdfMD5xnV5mJ/WQJW/5cBR+6VL2V0J+TvgQnMbCHuOBiv5o3
uUbzpCwTVCUNU7GI46ZFa8UIW4HjqPDsJRLxjDTDvjnI7UaISugE+W7qB5djpuz3lgF5lZ0yD/Bq
oIVBOoVjeshK76CQpybnGJHmhi3wQbxBicU4+oIzIXuYIGllZ2maa1hX5wyLH2MNO8tqicM0FuWY
/UwU0yaM9oxTU0KBYgYveYvgANJuwn+dUsplo7EMNTRv0bsgTBtRTVdZMq4lRqwscbBX4UEFuoiS
YNlJCORa4a4Z9y1tok+RO/hbnx8rNq5tuheVdAcTS5vEqyRxu3P0NOpL15NmoZ2CZnQTP90Ws0MC
GEAZk6GrogU0KTPp0qY6oRdqHaGSdibRS/NPHyxQt6WEroabqPyJPPvjjXQDc0xKW1SqymivyDGd
85e6tM7MmfTP1w1CV5ycPFoPGDESm5vIuhtMJGsErl+c4smd4jtjWpJnTm+uWnZTuf7wkvrPinQ/
HiXxzrsU3rIt781krRnYcTqY6Qfeb2T8NMUPhXcUgvu0e0vlX6Sa1WRSkhDsea8CoH0GKd4vsoWM
lpZK0aB/Ni8+Ax+WQJJv0+iStPeevlawKyutC4wUA38Sv3LuMPCsjF1RLVPjbhBd3dqPFhYJz361
b81VLe0Iephq4Jo15lOBBeTgDNquJC5hzhdYy1iWjVtfPyTEFI1/sCiP8Gl65i7GyyafDrr6xxDX
Q/I0WG7HhMZc+6hHyUU1EidkmiLsW2zkCBxIV6nJLloTCGZllxj+CqGkjUAypPWSlfnOQrYiDY/F
kNo95VzGlTMcvOZ1CJ5keZPqZ1/fVilLluo0UU+B/D4RnGF4OHu3T9+XZl/Md2USvQEWwCU5127q
H5JSsTL20uSAm2TmXyf9LJfkDG5/BHq+/iBMhkQMEcGWblDyYRR8P5/M+CC0K25jPXTZ7VKw/ZHC
8hV9jRpT1lEbzCyi20/SE7GPs5JKC/tchqaitzNLAkRASpxJIhHmzcIZlqi2EqLEQZhWKnMZnD/T
n4bnX5WWhLfL8GwtvCxvTX1l4gUDvSvB0h6wC02sSyheY5rPAoptRMQG5wY8iwrnn6bcTaFKFsVj
5ecrv1x9/xt/UX3P6Jpu4pOCelK6+Y39OOwTqQQvofwZinTdMMYYtf7YyTPb9DKAJprGD4DVJyB1
g1DM754vToI9ismbD53asOwnv84PlbUHAaGAFHFbEFtAoj5ci6HptirGi/Psw0D4U0ek5vXklzEA
abc9+jDqB0G6cDy6ehNu+yHDhypdmy1ZAiXyrFOjD5ueXkLprvPBPHZUnBpSrnFa+c20lohKMwz7
+zf5BQo0297gwAq8SjF/U8SLVjANzUSNhXwmas+go6b0Dnm1L7aUbd9/1udfdvsG4YITcqeZGF59
hr7+BXNZfjF5vpfkh0kbF/24SUy4cGO5NPT3kdauMNKdgg+fxQyRumYjmQTITcwULRIp6ljDGYnh
eGu6Xb+SdFye57pgjGHtqLotj8MPNJgvFhnwrabPBE2EELeIVKlEYxU0XXbIsmtD2+19iCPXJbPa
4ZxBiJZ+WmBffSBdGxtstsw2bt3A9KnRMjMuUzgwtohZau3ikKnhganSMZL6MEd3oUyrsHVEu5bD
wiEkeCkpa3yckmdmjgU1uWaTiDuqTifaEZM7yE8U4KJrxM7QryVI68FW1zETXOrtqeoerRDm7g80
jK84f6oJ1REPo9nuR71ZVL04mJ3VG/4sHxuGhwbxGyEfSHlRE7njS16dExjSre8gHqx+OBo+CX03
i4wPNwwRlzIFStHNsZzUZefjm+IfNJDEriYRWXw3xGiZge4gYoIR1nk4J9ixlz7jLGaL+gaYMdGj
H5aPMX/L/zwIQCNcFAUD9FvdEA1sUXsNEcaiuEeEjGZnbscC49JjeVRacGDqafNJB81ax6ve2X5c
WcpSk0ukXzksRf7YcPaJWLZ6f6HB/5obIpUkwUSc1uymxZAzpuKP6WVEBMjVhHA0l+qJkKzmMQQk
x6J619t41ebZqgjOdaAuU/3S0bbN5Zhq/CHoBeP798B7UssGT0iGVNYmgifhU0EK1YXKeS7Q5/sT
Loc32LzUKV9lVDVKAgUvpUXadzlu1NnHzGawqJuD8trQnsyNqNbgIJmfOzqt78+SL84tLAJYWiYm
SrOF87/zlwkBgF5UWnoYk8kO1cTReF5ax5QjZSr7LfKo7z/w63WFxISpj4Yy6nau0jVooIK6TQ+l
yCUDfdGKMOz3EUjHsBN7BOj9e+BfEIdJTNvolrQ2+iMWiKqJovn+Wb48KHQ0YrIicx197r+/zlEl
FhRBsvqUQ9vFL0Dn52qyLR0Zxbnevw8/LeXPAuM/S5kih0XMptJuD+4olZtgNOr0UPG7kgBl91Sq
Od87p0eORGaJdFeSZLqxSlCHgYddeS31P5OuOr0XrifO6QIeQ0gGg88cFjn39y/kK64L9gUoXiyL
4/M/0vdotgvMrTg9SNbRzHYqjySnWw0SKDMihWZe8qO1QpJ6IhCM52+55OJHsTccXEcDEOLuktOz
h4CF5IgRz/G/BpAtO9uSmwwElOynR575FbfvlLUkS5apyfiQ3axgvMCzoQ2C9BBmHwbRWwMRuW31
ySzzGcUYmboUosT1K3P1LgcoK9J3BDNzITC/wia798ffVpRiXvmCSNUV39Qs3nz/Wr88yP9+Ru3f
XVaUYpsak0qOje9S5aoAKAHp8tVKEvehcQ+BvNpTrWDwE/9U4n1RXcNO+v/Xc8MHSf0wMWvTSA66
EgJg0SsX+wzjwtkWIOvP339Rdb4U/vNjoO/UMIKz+PfNpdEZg0kFYrHAyeKBY0xHvS9KtrYbMZe7
aNgmYkujkulBBtbCQDBPsk+3jPJ1gLs4lNOP/hfDTk13UFmpIH3AHrRcvTtay6RYkmWMwE7o1mW3
JFEo0BzinH0cO7Mfrt5PgejNF9HEOaAezYOiY5/y7y/WGF4m6BnGdT66LgT22rnzV4k351n4wZpy
GQRBCmHbc2LSMsgpIFV65e5QWXN4C9M0SlHhds+ClxxED82VgHUTbg2mFMuL+DP+9dFP78chOUZq
zuQN0XiGRrxidpRPwTrCkFINYD9qC1Mlc7YFBdQTR/HBffx+bzDNyYfjWD/7cnYUwQg1Jb+v/dFW
2Qqyci0MXCIVvHc6N/V2VV2/KTg/a8Wi15nfqoBbozpBQiEdPMJZlv9HXA9G46XNyWybo1TK4Kdd
ML+z23c6u5aosiISYqHMS/Wv47YRJmnMRw4XppgGs9/+PW1AUrwXplis/hqUnhfhSRfjJ5Go8tVH
c+wazPOhhVE4//vRgSQUfWC1YIiGg92U8JDVGLQsybvT0Y+Mqx5uHm75JKiRQxPOBG0As4G6jxEV
/eGclweCxXwVVHbT4l+EuCd2oOdLiisGS50siOiHJWh+sZfmsA/YVST+6Ejk/n3mTs3jZpqE5OA/
WcJSHGFcBC/aW3yVngPSnp6FGcpZUNTyn8znUId/MqrgIgCm+mde8Jt6SYjIInySsWDtyDB+8qWM
zLtwCyxyRWfY1UuYpO1pGuao4+l/7pbDwrtnuonoYMADF9X4bxkXM9BLD7kBL4E8eJBCHNZPeu2g
I8exgyqmt3PRsRzYQIEyP4/ilARZg1sQjelmZ/jkJj7Vwkv6/P2ZI39iRLfrSp0PnLn3wmDp5sft
MioY8t5Y9v19YODI6b/W9Z9QABUmvSgG7yNGQPGhI1cqlhdEUzEYDhRmUxpjlAZUrIPiTWy2p1EC
EjYq9sEvFqprePsyf+8R+DD0UPBwEdq1KiOWfI9RjOSWLQsMLUyYW9GS9JBNlidkeJ/rBkkmyWIZ
/AFe2QD5t26v1KR9kRCadhaVyBbCbpVUzI/GYplGEiwBS12kLe2cWq5rBawTwktZuGwZjIwZu6+D
plqrWfFYC/JyHskXynuJz0EdUDUhO60sMKIKBlUE3PhujvlO7jFfN3liTp2SkWcg6jzTii3rBjTX
evgRJCDEDMUyap14W+nKMorP81A7jy8Yh5qRjETE36ajaPt4AxrgmkoeupGE4x6Ak3HPlDeSCMcj
MaFNYDjjWIbJSEOCYtjGxzaOHIT3YrlvmksOiMG7XxATIBEeMy8Uu9D8c4xVUteLm8l8qQxcY0gN
EZVwOwF+tvOSzOqlVkyrPrp4jFIrGleEs0lNhw9t2uuz12Qg0dcX91SKrUfymgR9iim0gePIGIQb
Crqcqy4czml9xaGnhaA6RJ3L/JpjpxHZ7Kb+gMN8R4LdQEeRrSnSZ3qq363M6aQlMA3kl2a8ZPh+
6ALgereckaXI/6Pl41qdYgf2tZWn7jwan69WLWVcmO8jBUkQmco642tc3scYH8uOBRrwM+753zEH
mFnTpHeowp2hERNOVFUBgJJVl6C7ivWYLqz6KhUaVIgKsRsp1Pg9hXhcNfW418qrpQbrMVhB9l2a
SrG0wv3cIMxls6gIuNXxvwFJS/kSk52SOMJ5jB0r/TqREqf0O4yAxncTLGCGVKlEOIMDuOO0KjGu
M+SgZ8ypB/8jJ1SjJxAWOf3YXWi82jlkce6mo0OaHk1izbMB+LvAgNj0GbqK5iY1l6PiYxpNbkMZ
PGUxsoVNoP4gFJl39u3O16jdTdQ1bP7b0YLeiOqUdWVy8KY9N8rcu4B+lZAKoPp+f8xIX10hGm0w
gtM5e824qeFiRS/ato4ppMCiA7dnvyomcUTbkuXF0LKUTmPGPhxezOgnoesXA0NNm1UH2GZwe5lz
I/PXzVmKIFEGb+agFWetXn2qqE6C9YOT7xe94N+fYt0Ub3U0DI1Y8imieJZaXE6afVhei/TdrDkn
hvfvX+iXvx0iSoB/bb6Z56f56ztJqaeMozrPl1H1YRWdnOXoioNCrf80bv2izdNI68PVBsmmiBHy
v59UF6NhMN1klcT8WMCVhm1CpxpJniu2jFwpN0Lolqr9aR2Bspvpf5y8mjXZtsUi1NJdZP002/nq
2//9TDerSW67JGxN3rWRXP1gyzRl8s9pembS8/1rxn7ui03y90fddACtHA2ZmMj5YU5Uxi86pCg/
V0v9ShbOOXxKodw2TrSBfhUuCBQDzE4eOtK9QyJhZgirwvHBjjHJwu1RWMKtIVNIhIVJQHGowD+B
E2b7BEr6drs+N+c/+ipf7DqAOLAhuw1Uuw+Dx4GIEhIokMHAZ5XtX38+gMevzYpcE48wzJn3KkGZ
LWF1wVZei27x6K2S+S53RdxYYbaRE8edozM1WQy/pd+k1w1Q9DpbkWeuONxUFaMdm4AbYptpqGtS
tUlTtXVxw8QPaE9S7JkWw6hsQhMwc69jeLXYe8kO+AusaSu11XCd465FH+45BXGl3VLSVirli7aK
+zXis7V8ynYSfqUv0YPnpBzp5UIp3eKhgbkjXLq1+WfYYhNwbN5OxdtIHOUeTa6Jr8IC/sMCDSQh
on+UPUGq6/IdV/lIspPCgR0AZBtuh3W4wvc9u7QvwQeuA/Jv1E2uSszLKntW3spVli2ifvl4fxct
qlUr2KlzwPBvGy3Kh+S8ZbGeyAem87JpE/Ct/aNBrVysDgdupIcH4VR3S+tFYbypKNin+eJKVrun
uUuWxAWeHLSl/cnYoqqiS0zXkbSKMozjxnjFpEFpH2sRqndynuk2ogVXLl750QuQwVTQPnuMlH9S
nf+0dG/OCBDgINUUdu7ErY2V3FAAv67mUbYR7L36gRzc73fLVxARZwX+IGiO5oJyvgX+OpXMlDHh
GCWctBzztOpVMtoTcTfxHeTyDCRBiPccD20b21K09WTJ7qB4+sYfiEGdqTnfP47+lbqHgx+0hDEs
GozbhlqoIqFSjTA5JFDQ7/rzULk0u9oSEyrfcDTHOgXvyWWue6pF/FHu8BxfNjDCLtHJIHDoD4Tw
y4DKITjlT+mreh7P4UeOCPmqEh9F1f5HH53mJdkQorNKVkSCueY2OZon7D+c4tH8IAqCQ4GsrlP2
0NM/JIcgXNUtvAlWYu1kp5p8iC12ptEvNLfUk3VFbQt5zJlgc+O4ECBUX8E0T06IJPLVFLgJns0e
RDYixddhvImqx9zYzdGRyRajk9475KHdNHCP1xilNtWZ/4ymZS6uLWuR1uCu55iCKzyQCtYZ62LE
3pMfAfAfuy2yPlx8Vwy2NCG1JqHZ/W62uibsmXnVc/kcwzN980nlnROY9GW+TLb5Ud2Bnzoy/y1W
eMS6FU5k+864IxuKxmkDw3pb4ImsHDmQoB8qv41j+iSsyX8lMQB9QP6qPtFlJX+YQ5/HPfSMIyDm
XqTxcHCWdcNDtmEbn2qofyO8k0XyWoYL/1H+bRG36Q7r7CFxIHujnfgFN8lu3WFprnyEA0eOviWn
qDsiI5mPSEQUS+uXgOwC+xj7+jSSfCbdSXf9HjZF8xwtCee5a1c4iqxqG/3uMdz6O2tn8HeV23av
7PJzvvc2xJi9sIvDrfLWXjCNRLbJGWTdg3keQ84ry3YFGzcN9+gvTuHmd+DMkVbS6h1W+iJZ/MYN
3J7s3pEwArDFjYgK0V9MsFCRUmhLKmbivKxdt7GW9Sq1sWW785l22MKeOWH1mrMCOJ+xiK2dhLwv
3qC8kDv0Sk6Ex/VHiS6GbiZ0CljvDnZdbnrxIfcbh+Qo8bePbmlHzmD/fq5ZfMgTaGTDc3OMlqm9
Qdl9nHYpOQ/YccbIGBZ8v5BVCu92ERyMbfVEWNNBetJ/Fa/T1nTClbLNDt5ROYPyyA8EXeXb6gEW
Pnk/OZ5LZ3QCJIVFb82btzE3GDtvMGt2wfkesoeKyK41+SguDp07wcGGk98tOb33PErsNkgL6nuE
Ir+0ZbhuV8Zi3JIGjmZEtne7K8ep8ZkFnR9C13JD6P/6CfN9V3QMW99M66OE4YiDzQD54gMU1lci
k+VHGPvQtNrfnRscKsGd4OFl7pA6QfeqAdUwKIC+/RESqc2msPt34bXYwXI+iQ/Zh3YVT3CpsYMW
l+1Sf9Af2l/1b527d4QcrW7UxzFeTgcyUJ/kTfOGwMB6Vc79L/0ue8YNQBodL1sgNORTqoEcrMiy
+ccP6W8oHdZY2SiCGwf3A35RnKCtsTJNjGTf5zO7i9YhehHfrWvXb5zOWEaGY111yWkhIjvWRgMp
WdCHd9saM3rDMSa3w7RWxwv8SYqe2p3evecVVrfw1Evo263RrKltuLydiUjSbpnoB2NajdpdqW8G
684wTur4BMMN9GBEXMBfkxLX0S4ahmhnk9udm/6iwED/k2Ap/9odiCtqDrgvcG3+Aq7BwJUxT9e7
aYmkdtlg3B0txvsJ/wgSrd++P+w/u5XbbgZUYE4FUnT9P3ePOJRZYmoQIeBk4Xk+bru7YWMsxz3O
+YSRq9zrcLzljbEXj8bef4zQX4R33lI8sTlYxqzJX4bb2eISurWjPeVO6FBeIcnxMN4eV8Gm31rr
YBNsEk6zcmecIJ2coRMLf4aX77+LNNfU332XeWr/1z1q9ZbWaSPfBW+lsGZAxvEWno2MeIMYRg6d
9IwpQFKfqVvAGtHUOj8atX0aeX/3FDeVf1oXZl6bWnwo3X5rnsun/DCiACuO1k5/lRxz2z1Oj8qd
8hxfiudhzmCy7pu1vCEl4CSttCve6XNBVqxbB661QyN9NHfTXl4Xey7eK6S0LT7+K9gkO+sUH4tL
dhHfWlR+ufvD+/xqGPj32rjpF0IyM0rcr+NPNo61sprNEHJ3xHtpvMKXFRUmQT9ZvnzSP/77+kyL
tI6ZBH0LrYya0HZlC/5M0m7Uo3DxBxxSVn649VpsNVAruKamOCAnP3zbr3ptcs8UxSQki+izm4me
7rdTNnUmH+yTdrS0CnMRMEXpN4ZyJC2DVskiuIvZwo8I2CcEd/ud+dTZFIxZIuj7vwu3FgtDKiws
rpQGkOhN0X6r/WviH4R6E4lPBdeneRdIKymjhAG8nXTcZtPKrcNXiVnr9+/hkwj0n4fRNR0jZROG
zqdPw1+7CGqD1wU1BiJBodgmXDaoAlAYKUhaSqtMcJUI0XmPf0B0H+NbWlaY4dBVwNwWoq2UPECK
zbgzCraflmA8Ent2J2sQbIiKKiw7qyXck0MnLCPHTH/KYPqymOY1AtpjG8ac5qZ8j6ZGmmqZXAkr
vIC0D/IdC6k3D/q0V4G502cmYPQqubGOcSTGTiCbrjL9hC/HP3TBXyFwGpm65BMDhs0IxL8/a5SI
0VAqs5kAklL5USqJN7iTw3WnHovxvkXRCfGQF6wmj4p2+uFn/OowtAwCivBxFGXs0/798DmFIGgD
XPGn8WQqv1T5KDSPiUKh2t77OLUXkN4zraYnPaqNU+RbS92DvDIaJsjJUH+F4SX7EFrKXJ5QjESI
2NUPL0j+YssRlIUCA4tQXAT+4/wYJk3U6HDSYn8vFwYKTwQkiWVLMeLDJMJOmhpRah6k4digGhGi
mo7xrW2hGSXEtTbod3N/mfuoDWC4tigpx/fB+vjhTX7RENIGEa0ExviZm/fvm+zUaGiMGgMOjUpH
9xjSBjT0gR2gdUlBFxOeVgpxpzC9RVp8hMq+K56zZqZhM/EX0biA41SbGPVLSDZTCqksp7ZThwc/
Iya0RSqmrMz01KAZLx5+ePgvlgE2QNKsyudfaF7+ffisE82qD6acNAYMtUvceJzgJOkCneSrHMzC
3iAP3Cbdw5X2JtFOpmVIgUqEWx5kZ1O/NwfcvNthZ+oUJSiPMv00U0l+eMz/XjWATdAxSSiCByff
pmPUfjJ4Q1Nmh6KVFhrHfojCNaEIltXeVon5U5Bm4csvubFpbmanYq4CvCbzYXA1H9a+dvRw2UtU
pv+y9MOR+Bl6+e+RSKgVNtWYr0AVJQr835c4VcnUpxmcjZrxBBgnliR2YQxEPlyqMd4YQrzNWrsk
q4TChnE1SpURSZQgImWenujop6py58gDS3/sRQ1mkOWqkBlS+HMmiqrK0na+0SEvz95TBsl9nC7M
Ul5OmO6UynuP2ZjqyiopKKhxZpKD36H6Y+I7oL0Vw0ezZkBMbYmhVpj88OW/MkXjDOEMAxFEMsSN
8O+3z1pBE9tGiQ+1dYKgC2zUXQtp9mSvXc+yJwKm5eJ3TtisXPSrnFgazX+ffMb//e8OUUsYh8yc
KL3QnMB1KiR4T2DHMc9fePeDj1tBOtR2peu/DWuPyjvQG5dwTUjxfEtrN6TPDDpALcR8psOdLOjM
vSCD4DJdC46whfQqvTMEZaE8eIG8BaRo4quH7ZlEKyL6iE6qaVO3xVKCTT2zX5jGbHN9XOnaI29a
9YibbtN1Op+K/ptZUa4/KdJ7GpAuq0aLpgW/zd+rMNk2bNjcfOjaJmWFYpsjxA/mcJUneYvJR6LB
N0SaAYstom5hZqkg183Uu7j6Ywpu0/b4AsMLfa80ayVG4JSh+kvX0ucs3hMsedRAhLsEWrm4yqTW
tQTvrpXyD8HUdr2VvmjVfawMjiGc5Ab+pCytCqtGQ4zHS1FL+NJzLOkgq2lN9LGcs6FjLb3okNg6
XToaHjyTWGVaadF4asNbAWqqmYxtSIEpBBrxDOIMmuFIOmtZVqLkM1diAwU/rF4FWYfFqUuPYlLf
iU24UQdcLC07UIr75ywznnxrwqytIeGKY1s1V/IULbFMeRIMFJAMbCNNf4dth5e4bk9ytM3F07yz
Y9hzKEyM6q7E+DKKBhepyHlE3l8b3cbIegRZ0AeE4JyiOxviXdnHqwHxjtBad034OxukpybM+YKy
G3vmthlaR/HeRaVaWabgqBir81OoqKuQNyWIDVPs/Apt2nhwvuo42uQ5W1e6qxE2aSntNCXfqZRf
R3UXzmkRKCrjBKkpq/j7A++/o/h/99TNfHxovFz3Qdhmk+osvoSE5ChX2Hg0f99/0Bf0Lz6JtELV
0Mh9Bdn/d/eWYTpFYtDGBys9WmGwtrx9C9ManAUuxCr37sPAWBQVgKj0mOByBAdhfBBzJj1I5IA+
JyLI5efvH0r7761EpT0bg3OiUBjdHilqZgggmyGdRX+pjE0CHumXxWZS39A7Verv+NWn6pgnfDPq
j1K3q+rjQM1ZBkTXTd4y1RI0HON6liemZrnIxenYqv5+jhL0YQjU3mhHpX5qYEpiDTtBPC5wOusz
20IlmNO35tM6g5qMYZERgkYKuOYmw75GWZfkz4xj3Rip9NwlSgkhbVDUlQaVPlMZkNoUwryI/wvH
kpz80HV9UixuLhtCj0HcMA4itPD2KvQGORviRMaxZNE4zBCZUjHlXYf35WsBbKC6ZG9KuPC39mwP
9RL8yTYFY0tUtJkTZEtzwMfjAYswkkiYf4wgS0j8J5vJidTeiXcFAsYH5DWHeq3zt++h2IEX4ysl
O6jAvaO/0Y/MpVx1Pa6jM942H8VTcA8l6lF/0Ehl95bw2P0NILfL6Ip/JshVB9GJds25OHeX6pxy
FEFyG7BMADDIVu36+9UjfXoY3rwiSOiETOpU19C8b/olKatx6dQK6kYN3kBY72oJK7JNWOb4bGq4
OMB0hGeWdcoxaqU7RqrhE3C4mgaPavZHNw8VCIckeKc8lO8LfOZSfHBkUjo6r3NMVI8zy/fTSo14
lQZpsA7ZJJLELZJXL9S23nTus+KEQcikz4lG83yBQAipx8I7fFdSDdfKcwODYiJCZCZoSKV0SIvp
Dh1RIUa7vL4GTqb6d21NLZh4h7rE0oyiQFR8u6z98wTSYeG61on3RAsz/heYKmc7RXkxSIOvUSpw
Z011sdQ7LF+yVdy8RPwsHaftkLp+lq3yvHnoJHEzSu8JLDYUQbZwj8sABHMSYkCTJGPBBNV/1xso
RYzV7egNhg//AD+WeKxybt+H0e8mFDELcCElSOk6K4iBGKW3UcKbY7Zb7oX23AfFJ/EyYhulhOCJ
mgObNRIMV6d698CqDWthMrMkVMrh0WzuBHR5XbzLyJOZmuvMNZ4FrhEFHib6SjOgZ2I+Vo68eyap
8cWCraqjK2XrKeV1xBJRTvTd2JBvkqy6LnEQckcASUKMqDY9V6RMklg+UyN0cXDraXB9wld8vCAC
2KGwC2jhfX4zTHPjOHAqJm3YWufpqfPZEzVSvh9W7Hyc/7VgobUiQdBwc2TNiopm3BSQamONqST2
IvwYlD7HbEJiv7VgeXfzCB+vFwYNhOMMFx4qLzhY2PmjZ9NY/PAgc612+yA09oRhGAbc49uOKyqz
wWxrU9xVFSgCisIYI8cJmmBkLBr9Mf4/0s6zKW4tzeOfSFXK4W23OtMNNNDYvFGBbZRz1qffn5jZ
vSB3od3Z8sxcX3vsIx2d8IR/UC4O/SdDW1iqzdrNuh9JQS29jQ8zD3JtRsD5k4WOzXge5+u11FVK
lAJ4FA95dS78V9NMzyaP4rBDikw7gJa1+mGhNPLSj8AFrmBoNl6NIgAG29acKvsUH/7xfQyTI5dv
ZMJAmFzHIgLnjhBq4kHskLRwxYPfdpdU0DaAbhDmWQGhXnV6YlM5Qu1b3ggGukVqtY+SZhs4c7bW
kj4m55PPxPdBxRULVWB44iR5r1V5iH0dRd0DqePipV/aWr04xosfjY3UU7h4+cE/YjS+hjX/Fi/e
6BHx85SeNSkTGls5//5y5P+ULm5vX8b/4Q//6Ozx1/nll5fxD/NP9I7W8MIXb7ePj+uX2/X5vNn8
Qc3k5m5z93xHxRSPQuQklnfd+U+zoK3y5464HpvJX/zOzsT2sVrcZIvT037/JK32P29eve3JXa7E
m9ROVjhc0aE/0X8OFntvsX8tFk8/9w++/b4XFw/v94f3+0u9OsQLAq96kSy322T5vn2Yuy/GEGcy
m6Y4VtZEJFahl4wJ/qeKljCkGfmx2B6G/uSSV+ppscZHKnzinnM4KhCLwo42VOZku698xc/jmhNs
S5CpjVvKcjfu+jjd1N2+rVdDtIqwmFTm0rQrO/vLYJM4r6W22FaG1B1gcSwqEziwskmBjLpVtSir
k1UmNnuoIJv31Abu0dnr3i0kaPDlc0okpssequtzCX+ljoStWN5H9EUqAEcJqslS+Daz/ycJ/7jj
vjyu/PWbJFmQaMD20UPpVr28ryP08bMHBzAeVJY4QQTJ2vlzkNxJ1P2vQS0ZzX7wuIQOkw/iy1KE
DUjbHcRgywwU+rHEHsd6qqKZ17tyukFg/WegycfoBClNglLBil7eg0NXDPTxqntZmxPNnXuhySx6
KXGk5rDCMJ/UEYfq97l5gRQFw+D77zWpgf175kZIsIggPEfk18/VFq0uDhIDkZqZNIuTlZCt9HyX
Y+mJTs/cPXVtOMossPfGehDit1+Hk9VUb/Do6g4xfEMPTUeMrIRjAu6T4B504x/TmCOgT1KSjzf8
POTkQsK8svYNtekO0gO6Bo/6Pf1SCi06QdXSMTf+Y3TUMNiz5m7k8eqfHk6fx53MrEOXKkkdCmy8
Y1cjR6Ev8P/T0ZPUnuvk7Jj0GAntj430UnJnf/9Zr62fz4NPTsbAU+syVRTxoGEKXK9i5BoBULsA
BsrF9yNd2xGfRprSoNvKVay0KkeVv0tj3kvyPbs7nXMp/SipfzObU55vpwSeLCXMJgvHVfdudFGR
J2qQmUs5xkTpmS2i9RSe/LNg7Q1UjPvy7JbvRdNRlELDPy5hfiC/lDzlMcCGRl8GsfLw/VxcO6o/
z8Vk1wroNseixepm1oUWZJxMIpW+fj/I3ISP6+7TpRcnJvQfuA6Ir6846Mxm7Hqm+kx5YWYBfbCG
P43ipbpW1Caf1XNepWbjEajVqyB7j/qZga7PmQF3HTgldruTleoNNCLTktfJh82/3qUXV9/P2PV3
+Z8hPnhGn95FaYckywTehS6Eg641S4WRjAxFoMv/b6TJ9VBUkitUnczlR5UD4ZEsW8WgusxyKZYz
aGX1+vnyz1tNFpskFwDPNPHjKhqj2Qg5Q7U7NiHNie69B0JTtZ0dIdEI8yDwz2ryq9SgISjGVuvO
nXgsVBMdC/VZD1FsUZ+cMjxS0aHkO9YXPaxp6Wkr70V/jzLWupZBceTNKaVs0WpATxr1Bq5p41Uk
5JB8hHghdFhfoJciK1BiAaGQ7n0/u9dX/j9vPFn5alV3oVUWrEkvWfThidfIJCQ37r8fZmZFThG+
yNJXgiIl3XgzVdWpSzehtvl+iGsB5CjTzwVIuUwVJ2/i+GlTh2HEaRbtgaCW/r5SN8LwgiabYcwA
sa+u/k9jTWoqg6cKbkkt+EB6wwHd9WcLfYZ+o/Zv37/U1c8DJZ/8hjat9GHQ+WmbVXVRpEGVdwcI
3Vx4TJ1OIjV3XlyNIP4ZZXrfaK7uJ0IVEnuXeC6pT2VartjNfCWtp/6Bqh8qCf/Ji9FYpVOC2scH
H+zTi2m+HPm5zoKgMT7eNgxX9E8e2K7vx7m6Kkap8X+PM1kVqaPIHh1rJrB9Taz7jK0WkGtlS5Ew
0xBm1uDVdfFptMm60JzScbuKt+J450QMhY3vk8HsW+3/OX3jfvs0faLba16dZXyx7OQHJ+oQOrDw
ev395F1fff9M3vj7n0Zp8lQrK41R2LVjLpjpe8GABWXNnA7T5v+/4slRP4GVYJDIT3KNtDEqL03j
7lAP4VrMfwUuwOWHPmo3H98M0THkq0wKswastobSqxJdvn9V6+rRr6sQvzVJkmGsfH3XpPUMObG8
9uCehh8VAFkkQH8oqIBvy2Nw5742v8JTuwGeuXe35sY8RvBJaTshxqhtxfqArK5yN8QvkrfJqYN7
NiVDX1lLDrhId4fM68a8M1YLZxfY4V47AVtsltjCKn+cpWajSrnQt8VLeStdxHWMiKqxRIAKaeDo
gunxKl17+3AdbYu9tqxv/TvnFre99apeh7/1tfOW7ZuT/9P96fwIzh7Kqb+B8dlz+fnVM+LT/Exi
irbOGsfzUqosJbq3hossuPCny36V6rkWjkUjzmzcq2vvn/GmS0IzG70uYEsdFKAfyb7T9iZqGun5
+89+fRT0FaC3UCMXxw39aYXD4C9zx2XhcbjqwUn1DlC/FGtmFFwx+Hv+CrWBCP33OJPVVXuWUjUZ
yoAWdvNCcVPm6MwW2bpHR8sL0KO6MxBMT1Uc6qxT574W2bHwTOC3+bk11t1aEKqj4aMEKDX3mmus
9dDYIitlFphUKbfy8Jrjceg23jaqpLVyLmEzoEHlrfufTrAJsThWoHAIu9pYqdpSMWh5Biclfx7M
R7PZte526NUl0p15Kv9Mk32Wl3Zf4z7U3IAZr8xsZ2IUJ9NHt5J2jQ3KIirAw4Ye4tBQ43OgonSt
TRNiq0CPMh6FZlGni7QNwhymmx5dqd7IfEjkBPEVBdNZGdSoYbFoPb8m2rIE4VU16chWS7/xVkkU
73RfuUsrc1tR75WKt7Jp7iKnP7jow3VFdUnl9pHcG+qfcFDj16r7HaOXgybIKCDoKuhE9cFeU46Z
oKzq3FsXSWGjAbQMCpSIOzDNAEU9iLBhvpWHcBchN5crFdD42CbYXBk58okW6GbB3BuISFMLskVT
tN3wWSogBIbZpqYKXYo+mPN+1ca6beD3VeA3VwzSjS81277sd52p7eJQP2jCVmBSA8FaNsIvUud1
kNyEjW67UvDmiD/FFhvyXTEodkQ/P0rAlHfGtpWeMrk8S32zpml7SkPtJKPNnOvg71vJVn331izb
5fdbQrtWbaLK+j9rdbLTrUZO6JgU7SHDYM11MC2g+uMmyMvVQHORqgUgjRJ7sAtPpvDcIu3u3PfB
wVLLnUaSiu3UAt20RYMIKlcT4XNbXDos1HqTWmgpQZzNMf2+p+i0MYs/CjUKq7mojWCbUGzyHuLp
8Cfx/bWfjbbZmV3BqZSp9QcG/vaI3gbxG/Uhb7Q0CF+z4s40xrblTM396nFHpZ2WGSJY1jRgjVrq
Tx7ELK6+tabjqnbpe1yBTqMo5fNsrW3KIvm4AIFN8U/4dhT6J+eDr6tuliVUXYnzEKREvhFz37ox
aWw9Nya2mP1adWbqGR/B4/RQUmQZ+QSFzgLqYl8Pv1YOTI10pz2IxsksGvyCL6X5bMK0EvVumXKm
rALjKMdn0dWW4eOY3OG7RbXThJqdwTFOwmwmsJ76G39MxKi4pqo8GC5Gk5DDl8MkdVWF8nO96Huq
Znd69TQAmlQP6IhCDy7SH1lpp9EB2EKL4iBIfOFWafYaJkfRVgrZOECYR5W4wVmZzlPZ3SXwQFwE
GexBC+z2NxbsHeYFablU9lZ66HfKJRCzmetrCs3994vQIaFYDiH1Q2Tt082C1aVsOl7fHjrlPe9f
xdbh+Ta0RwbFWTevhnJPg242CZLkKxeNAjj9v4edzF8c5Z2X+lI7ZkGd9pSlKZ2rp5imZkzHqOXo
inGF1sJ00+fScramdO0+xfVTkvSxIY/d0dclpcescWkMgOkeBOWGW5tsUgvm8vSrb/lpmEn4O9ar
e03y24PSgfOiHFW5WF4gkR3DJaIwV9eInrq3ivxqYqHgIzOnnoX+T1hES8/CHSCTUQmGQz5QrKeW
jqI6j1l0b7FOWza5pe6vyMdGeFe5sGXRrlt5F5aD3frUVOk4KiKyUnqNFjYOLF23NrqThd58M/wE
mTd3HF/7oJqIST3UYhUIyNcZHVlwXZdTTKb2z4yidibNoSiuht8KwQ80tn/Bb7+O0YpJ3mtO+9Ff
ECqkeTjCXZwpGxDHIZJTyDLuw1ReDTVFClD1Q7XWgmzmOLqWOwGhBsthAZvDuOjrQwhoL6CrPXyU
59MeXmi3ScauJpumn0nTrq5SDP0QajItSdQmcyoKieFmEum7mZ4okdHXINVVjZmsRr52hyifhpns
RQOr9k4pqvZQNjU1oouZtcuyUVZ5/WJawUqCBTvU5VrGZLLOC3s40D0O2xXFkkWCtEnYyGvU09at
8k4IlIe/slpeyN5JHJ79Rl4IJOkW/H8ZqVJzGFbfRwFXv8anZ58ExkYH+jwyCPeptNcSXsljMuvl
IzLk+4HMqyNZCINw2aK8ZYx7/dNB2URSPEhgSQ5CYSfmWgSpV22B4i3VlYENECY3v5wX4YEuwx6u
5HsgLyg5yhpQh0UNB5Km7DaB5dfvvRsIRb/TN+G31C5rx05v2113dN5o9WAmIGyQLV7lzkb7KeTH
pNqVzY1l3Sq/MUAK1XaRtadBXTVvpX5DW1uut1l5EhzQJyufI6YnRtnG0qoJLn7820gOwlFeGzaK
wXthw51zU1y8Sw/20RCeZXObCvd9TvQ5s0WmULB/XSqjjBYNbxk1y8lXKVMxCZ024HTvXMwGMzvR
39SIqqEEP6wedknxKNf+yoceNTbnYe0rARw5oCLZL6NsgKtEyxK2mIgniwFDTYx2BGeuhnVEqdkg
ccmBNB/ZFMDbQoxFk4LbDDdXg9VLmRarOHlJAbgk6CFTGc0BaeuR8AwH5SGMTFvP3mVC5rGcQ8HW
jmmYFnq3U/BXDEcxF0HCTfa1yyTMoHVoBnP77VrgqnyanUkQVep1a8ktQVTbbw31j1dgAoL1Q/Xi
4qiQQEcrEcpRHpIGvnj6yzdeVBg6pkKinkq20106AEVDt5EyYSYYGAeeBlpgWvCilhFypcbwdYlX
VQB2Lc6lQ+GAu3VekTSgZOgjcRTJm9lq3pSmxirRuHk19tKopaubk+OtUx3f8D23PeSc4WizrMGA
isNGFJxl7msrKtnUEceztQEoMZa5Bce35XCjUPyrl3X7SqgLxEXCd0ipVl7/pqnDnnaQ7rxDdaYo
3v4IEn89QOEPNeKs8lzkGLijtMVJTalrLCXXmrRx/OcgR5SIkQSs4gQoc0LwNjZ25ZjEleu6xhPe
U86WRdvJyRG4QoQbm4PmbqwnFAO1Eq3cfX/eXAm1v87O5FSWWpfepRlKh7pCw/qFMh3nfzMkeCI9
cdnwOSJ2yveDfoDev66Ar4NONu6Qd4KQlHF7MDuU1mDkKrfdxzbZgCGgU9toJPEbC7pdZr0awauO
8GnVeRsxe0WFYp217waIC7810EfAx63+kfnOipglRU9eyy/oV0bR3pcxdSWqC4C9QTsaImEmFpHH
lfPda0wWcuAGbduJRJeatxpuyvsmuAUx0RCWQMeLamx58BwHCL4Vlm38Grwn1RnmaeLiyOfcGpBZ
rUcLBdsKVSI7ncnYzL9v9a9z/Ffe2otF0HORgDisbORQbcTQf0JTRs4CsuaSyhjGZXVs52ICDAjp
Sn7xktnNut17u3pvPLR7GPx7/dju1U23HtbW4u0PKfpGvXMxzrPcA3pxy/QmuHgn4R7DSEp0I8fa
XMBOX4ABXKJNiYbGe70A1rdUdpjELC4YLtpodcBd7xfByl/Li5/NStuIa9wVZi5t7QML/PcH4pCB
mKerQAK+njSm0TaF0ljNAUI6Hm7WI3E/b+lyRcLCXkNEHqeDbyfdaGtcmteS3dkfqCgQqMvfDmTU
lnmJYYmP1Hlvye/v4lWJnLrC3zHy1keCu7xSsfCDLc/P1dfROdBYh1zWA3/b6FnY7gs7h9LKnWJr
O2OHsDo/L1fBrln3+5pp9k/6RvmBuvoSVzRwWuXiEWr4olssztHBWhbP8TIeae6rcElHf4l/zqI6
CCsTuj41LHv8Kuny0V8ggnCHnKy7CHkZcQWVnofXcEaMftDKvcFXfdMv39Ilev+LZnH2eKUf3qO5
cTbUyfiR7MZPna/Ue7Aay3JL1rkABL/2tk/F0l+D7VwgwHIrLSD634ItAxlmwAmvMbgDE7ocILsj
ysKkHuma88uIqY0AM8QD+O/4Z/zFS75YDwwv7p5PN+XuBK5rdVfam3ApLIWVcPLQG0DdjUcM1t4a
cvvS5d9xgYMO//yaLJ7vbmA/LIQNPiv26+v4G89kOwscUBa/0IaD428uWjtbABAdGf9Laa/fotrP
D5zG+OEvRxCas4742WKzuWv46/HlsT3UXHgxzB1jBj/7INa6xR9vvTs3y1dv8YQby6JYyOvX4lLb
z3Aa+FuixfPzL4pYfA+I8H+M5fJPs0XUyXYXj+riGcoTNpZk1rg7kjfwZjjFbfF34Cv+Gv9R2sDI
F866tNE64zkGfnSLzfOvnc5aE1eo2i3fBs4P/v84KC9vnn5t/sRLd4VsBOC6jso6EuIHgGiL5qFc
4hy5ola/xRBp6WFkOdiPiz8g3nmgeOkfdTB3+g7RF1tYjX/0zxmxlT/PowQLsvF42WEouirYvPlD
snKB343TB4tjKa+VpbI09tZmjButfX8jvBt75SLfjL8Os5Q/zx9WVq/dpt31DybVeYEyvHrTbXQU
i5flA4fwg3nojuDkb8tb3KP3Hz/u09toX2zidUHRXz48LVfM4elhuY82BLSLYj3qS+D9uTGxg8R8
Cnkfm3CWbYLtlm1u2kuBqsW4bfVjvSzsdJuO8jzRCraNJ5yDdteqWzNEuuHg0zZw14gXL82Vu/bX
ycZde8d6cfnNRnfXc1oof5c8UI0HuQveALAsRaXJ4eO2QdYTeIiHLkdmT3pJmt9e/iY2B36a/wGX
Kve2fP7+Zv37Ov8YFBVGdNYhb4qT1pHYa10NhF08BHCa9PKN8k8qgMGWf43oJ6CxvjXiyWYqENJf
NyHDgjaVdA02JmLJk2w1DOssKUQUvtR9fEJoEOvKEYWNOrSdvCEJaIIYgJRH0RjPu7kSrfQR6H85
5yfDT5Imw/BbS0pggiq3rBHnPhP2IzDwooo7odpLP9JX2ToV+dHacq/dejcSGq23BYwdaxHcYFLB
kXACLYbNqYEECVrr/n26bzfqK9ay1q69eHfQp/HyHdVNyqP3AKz81N9V++AUxPvgnF2SS3Txb5T7
lMynvulvZGdj7eN4qd9679pJv9MqFC6rg3FSdw70fGwcj5aHFPmivQnOwLaMcBfeuXf8Gr45t85W
fcCIjyxjFE1ob6x9AKlvizEzxoowyY45RRj2jfomzYWDf8Xm40zSX7d0KgFwSSaLNjcjUXYCdTjo
1jM94lC9xxRKyrYdwvGtuBDDtyj4IdTpJvfPONeIGppk8SKndJQJITyoeiZU/LsqC9Qc/inPYxqo
vYmT6D0IUM3v+c+hrvt1oTsLL/8xZNrST1ZSct+n6FI5oLOoFYg5KhjWuZZxdm5eW+dJG+7xbUAM
d77hfG1zQ462jFHiiHrxR9LxKU2nBOTGrmB2B2Cn9LFILYmcmyDB42pPJVPHfRlYVuXPRHXXx9Uo
Co2UZ8rjk4pi6SSBGhsGQqjmaYTnOl1N9/FFz5AosS7gUeUWE0fq1Yp1mTlariwNVSKOMtnpkmrp
k6OlFBrCycTHs1gZ3QpRJbGeYkwkUfnwjI2M6GbWIlcP942v4EfpugYnVLEnyJ5zzgD42rj1OXML
5K80V8FxwFBEyZTGs+8j1/j0JSyytiwpRVphyYHWjDL8iRFN4sAjBRipAOQVGiv3P5iMsTLHmCa4
MnNy4HmxGHeez7JscsifYJaytcznUCJmgfcFNQIQRlVOTIXZndpKopv5HquaPXKhhfCizBWBtfGM
m5yBJNX0Wi3WBnToyUaJgzQcTFNAWUhJT6oBlA6soiBXy8ILD3Wa4v78RDePomn2ZlFPM3LjqBn5
WTHRgqOK6+X63iqCLdy1GzVt9okcHzLNt6tKQAkduZtewlNcWycNOgAxTYdeN2yHv38ktYlQAeBQ
G75jU8NbCajVuTq5Q4DGhILVEncSFEyUqXtLZpkgrBBo+NEaP5ryyWRgTKmQBUbpD+BQrh8t99f3
3+uv2iOLREN+AtF1EWj1FE4v5bHjxyqkCDd5d6wHC3Eibqulk9uqdttaa1eY2ajjOTn9GiPHTNI0
9gotnK+ZR9wXYlTrXj8CbUA2JgBtyE9l+dVT5u7eccv/NZSMHeUYZajqFDtUiF4v5Zbfj6sfoA1t
5sB6xhqkbB/przSIHaQ0BVZtjivco9qdv5/ZqQCJiconOGvExw10+PEvmbypmYViFvjj1KZ3CULU
ohxu8wTHd7hiYoP/JXaeqmTcBjmKuf0TMNIS/243ITGvxLXXIoh4Kkxv/f1jXZt/A8g5JhEawPPp
tdEUndUmuQalQbmE6dnCQF06srJmT2Tl2vSbkowKEvrrXAWTPLuRBBH6ms6XdlFFR7jEww7axJfb
CYgZYFIa7EPDeLEyNOJCv1wNolqMYp563+coXVdPXjF2lWX9Rk/MI9cvHo5A5YP0bBjFfsiVfe67
h4NsltumpJYkNFQeg/C3RVvcyXW7UsxVbmWX2ohnEui/Sgh8WgBA1tgGGcH045Hz6Wjth9Ks07jq
D12IqXy+j/ACZxpnMa3XbjVGQcRBQsEBpYzJ1eL3Ze2lbQ6WnDA/seWL24GLBLQgjvdpViPqCtq6
eP5+jVxbumObR4W3hXUYm+fr+0GDzxwzd4ZD4yClhyyf4A23pi/usr7dFNqLYyUIMcdrRfjRWk+j
YUxQLBsdF0Y8ZnWUzjT02YZ2bkd9YDMnOxqu34jRk1lYiM9/fS6tHaokNMrhwJ2Lb1+1xDpDQs5U
H5aKCxbCv28U7YQa1Va3mr2IiV00eGvJ17aS0O4d76FR8AGP6q1TCIdC8Y+92T2WVH3H/eikLDL1
vlcgRMrDbSq7dj5A41bsEa6gcxCrQ2uPnVkvO9WFZbdw2EKkEbRildYBosgtFgibsaytDjXJDVRK
g+JAD2GTX+sdqjp1xlKX6ElgXoksnuXeWvF7at6q3Uk1U9uSb4uqXLgYivjC+6CTkSil7Via7VsX
I8Kwk/qp/CxjbCh20Up0KgryAD1S5J3ljeyT9gnSTaTKT4WYrT0RIi+4BMFFZTH4mRjA8AegIhZc
Z4rMQej/QoDx0DoRuJ70GQzkUQ/ru1qJFtXgwXvDIrA2lGNfWHtFaVcR3WHNyu0OmdWijGeKhlf2
FN9WpfYtjeXoaUe/rb04ElzWXGc8OZhJCwcpQfjj/wwoVcjGRoM6sjJRIkT9uoTyioaJpVrDIaU5
kSy5FLhZyTm/30HXX+afUSYbKFbl0h0AIgILoSN6zrzjoC+T5j8ZBSyzyIsQcE8vb01ooqxqyEni
fiUi3jnAuhjP8u/f5YMY9NeuQ5bbgCQA+ncKUfCd1BcyVxzGe9QLUvRmbyWHhg+ndGW4q7hC1Bd0
Xx8cMxPx0GdavxGRZmpod4aVzLzzR6L13dOMU//p7JUsNDYa3KYPEiIXaAgtlPC1+j1AzI8jlru0
R3gddZRF5+V2WSSYEJuLQtIOkHLvHcKbTFFmVu612oJOhA0cB1EojK0mX7votVirTGk4DMqKixd7
glczfYX10wc3rnCLhWmLBvD3X+VK4DYyx+DX4oUxZjxfp0EVNXp8AywjkEBWTIUd60kXQwdp3+tE
Nf1KA8fxHwxpjIZC7CCdtvjXIRXCVCHKGujF5okUM+sukgj2tBSOEhI9Xrj5frjr0/ppvMkrFokS
57UHwdv0t6G8IZUU9L0r2124FaRj3CLZ8h+8IV7hxIskkQiNT0KWyFJ9s1ML8SA5eygkQAtyYosV
JJ9kY81VZ66dEYh1sLFk8iV52qQFRFzluZfBi05WWrOMgwOI8/kQYm6YyZ2Zm2Yt9SXvNO6VFp9d
BpKdo9z2K19WtrobQf5+HppqtEmDM4UTXJaYy1COtpDosMA1Z3bw1QcaE2YJ18yxoPJ1GflVFDVR
Koojj5MOIqEMsHS/non+ryTlOnRYHLCwqFEplXwdRQocpQhpQh18GivARMg6Xee1kl4apCy1uRPg
SlQ90hO4uoCi8ZPJwlEgXwzYTYkHF6zZGJyU4XMiPAn1Hl+BuDlWpr8etah88LFC0tkWxRHrDvdH
rBegg7RzsIxrp8On55mWJByEr2tcvsQRDTTGScjMAXeygh++hF4PELi56b4WqfLipo44v0ZYPI32
1bD2wZ/64lj3KRx5SaIvACqDrxG0r4rmEIXdywiy180c21PjS04vBD4wamIsqVH17uuXHtzc1AOY
tOPIrfDOdT5LS7pWbMMR9J8xplGDMBCcpFSP6/RXLP9sMJzcSVvUrmh5gyCOseSRFoO6a4Y3L3sA
iYP4GlJbCHkFDkyZdO3P4m+vLbnPjzS5dPwg6QZM+YYDRyPnIhRBjcI9XME5Dok0TuBfE/zBuaDa
KP0FLUuzJuvLNOP+b5875xVoN9GogoLNcFOkJyXcFJg9/W/W1JUKFvIeQE9VWSHk/6jsfLrqPQLg
sunqAY2Wc9AswZ1I6m38hGhKCVLzHoDv9zfOVKZzTNl1nCwAe43qTuJU55LwPLMqLR0OQlrt0L3F
8QgFchdlF7V+E6RkNSD5korlVuybTZX1q44rSPXTgx/1R476RT4gTtZgbYtr8BH6Xq6CLcrwITIR
Fn3TqrUbrmtiJ6PfJ5jifP/415oNow8HJ5CpAsuepm1u1ngY8sbo2xfbvpLwGzj03i4z0daxwFv/
8IMnrVVWqX8usW+i5qTTfq2i9feP8YHAm64XquSWqhgSmf+UaF6JJn6jaUuITQrFra2lu8gp7Iha
PjaxN77f7jvjD0c/wQoGmwbtj/ZGt2JbjUuiuHUjPIxl4qB5SCmzzR+OV+cJ1Ulsm7FiMfXpDVQa
RSX3gQvvtTqDsemzAX0Ueo4GaLGf+vBDF+8cBXPGVRHSWiZ385BfLdWZ+OaDxzudJ2aI2wIVSQX6
1NeDi1KpC5qlY18Np9BDXz6vwdBLb7n84mMgFQ3BsUYrwjTCNfMldvekix6ANU8Gl+DxO6n75rfu
0akgUUgGJh4QilJ5TYei68zbma967byhFMABAFsY3tMkjpClQeip5KKyg7Waa/wEtUbJqsVGynPP
kK4Lv0dg21tWRb2JqOVKnf4BEG2UVzasD8AHDyWwuMu8DlaynNod/h16YtgJjkM6j553l2guQ7p6
LX1+6snFHCiB4raG1B8wWyDeiF86+SMD78ozjZqq34QUbedr79fu33EPyggUgR4VJ4ezM3RZZwkM
S0bAsAjDOd57KXgPzBLWkBDC3NseGTbgwyIJ1QI0UdVRdljGZrZuBX/Vpf9n8iZnGzbdgOVpCnBA
TB5JdqzMad2uH5GaQi2Bmt9U8Ndk9VSZy6K9dYbz9yvmWgRmIrwsElHj9faBJv50eqd0p5RaSvpD
pJ2JP8yAY3xDqFeGy9mxruaonwebvF2hyk4Z+AwmJwp6h+gvKXhgYH9Ljze1qFewv0GzMe2FeUrM
3ib8UinrpF25qJyZN/8bKM1ckz9QGxRHze3pPSJKnZLlgkbpEyQIWCICQjEbge5jQuorJ3qYfrQe
gF6O9mHhTOh7NXGiajh6JOoqtY7JVhXqovV1o+caKxE12zVcACjVNP0ZhQjZfRoh6vUwc3def2fk
gGQKlgYjT76ALqWy2isseTl4GBtwFjC+HOcz8iikEsYeJA3SsHE2OrC1cknF//vldi1Gw//XlD8C
cZWb5+txWpR62qRqhn1B8yCWBWJf/TKvCntE87P+EHEZu02J5q5xA4fBJ2f12JBDnivCwqjwF2qs
HhGsmrkOrz8XErdgLaGCwxL6+lzIsUOjkGKOoIWK/5+EiFP/EKOFAN+A2lCbrs36Z9b8cqy9ShWb
b+TJR6U71rS/cyLpgambmarxW0xuHnrG3M9j94ckbHIqumahBLIWDaPEDRWqDixehEkGYOIFUiJp
8V7kzxIPKGlE1MPWgc9LL/n7h/jAmP31EBi7IxnEU/x1/cl+pjdDhhtPGD33Yr5FZmRrIJkwTo2l
x1jnaXYxdgJGwdpuNxA6lVV801fK2g/MxyB2TxVyJFXxI49XhYprjIn6f70tvUfNz3dtiS5jgvpe
fW8QTQxAmimdchIgGZzy62yE1rBQuutvP7TZWnmZ0KSIHPPZivufaujsUT7ZN1q6CbR85Wkl9VZj
Q9F8Z2H4LacGaq3RfVTfaCK+UOl9RxgRBHY5p74+VRsdo1Jq/5Ti6S0TtExb6mGuS4llEAZrwrDR
sa4huZTlYys4T70RnsL4TRUD2xLfNFcdczwEDxdp9Th2U+Sh3VqUbXNNLD66vaIw52hwJS5gUVOz
Hf11QedP0nlloFIUFtTkqdJ0XjwqfFAjj9V3Y46Ee+1c+2B8cI9pEECm+gNFHYW+7DEUK0ZTAMSy
WlTrMoraxQaqGfETxc9Zsv7VDcxoxNUfRIepHkuk9p5ZJQVhNdemYAx2bEQ7Vz7KyaGnrkd9dlGN
OYkTYKyKaVp4YQIKzVhRAd4qZrEWO+3iJR2w+tT+fhNdiTOMsQyIBiKnC+nZ17OFWL8ODS0fDmr5
NqgX4gxWAzk3psE2KpGzjKpr1dcRYUG1CuoNtL/JgILUpV4bALPQlLPe3+qbIcad1X0JgM2jTNk3
6YKjrMJKi3MVjAP323iOlbS55xu8V5YeSYZI/ZPVx9UzKUjiIh5IQtYTx5unDvl1Jz5I49rPNpxf
oOyXDRJ0Y2WUm6fFsQDUgxnfy2l9X9JDmyW1XQl4LCSBsaG3aPkyR18/hlOXattUVKa560fER+0f
SMnxPOX8nM/Kr5zhKH3IqJgY1H/Fab+kMaPEcBwPchKOz1R1WJDkWq1zgYjJ+9byqDqJqpcUXQxK
wTIB8Pdrb2rKMp5LoAaoPetUvseiz9f39d0iaVMTOlioGyixg7gsfmtIhQq5cm/U6EAkUX3wTHPl
i8FGEPN1UmN1y1lp+retJo/yvyiXK4BPaZG1Zrer8/KUBcFjlN66UK/zRIdOgnFCoC1KrbTr+CIL
yVaGEKB2YKoG0W6WpgzclXu9KoMbInpy2yKHvCII6yGkD2n1j4lhbYWmQdfRzZ7iOrcVv79t4T0a
LgAORXpW9QqU7OCvYz3c6Kly74Ti0sybGwLbZegrM5ocV/bs52mbLhM3dgqUVqmUjWoZHXVsULn1
CoYHd/7YN5ntxH8gXCY3rUXDC6CYCQ6Iw/rrh0qBrsmE/sDxtTd2RIXafldgKBJiqyTLT6IhANQ/
C2KKBW07/Bdh57XbNrqu4SsiwF5OKVY1W+72CWEnDnsnxXL1+2FmAXvFsxDDmYljSxTLX77yFjud
a3fjciOav7RFEGmGt00iob2Xq/ctZ2gN0zVLIYAMSPUDH7HsZYtcZgvCO7YyVgSOm+VZm4U3qjqB
kFYerf/YUnei1B3HEknutHyte8EVpXYnmm/d9DxOOMSUN3VcfSe2/2+eCxUkA6w7PRqL5sxXvGlX
qk2mrAAxTK2k4fcpGR+SctZ62U1E7xqdzNajt4PCbwIe40IEK0IeW1BXypvP65VLKw75eAK3gmvW
FYnhws7TbD8Nw4OV6B/DbD4lQ/pmRoGyhBXuWsuTEHX2aKKbzNI3DsluFEbcKjp3wICcQofdDIDP
5cMKSC9XA6vDoE3+sZG3067awbS29bxBNt8bGh/SJRo0vxThzmoO32oCAlzk2f85NmSaSHhZaBRs
qNt+CdvXWMCPRFF/E/jY/kDKRbuE2KYGK69U4n4epp8iBhZwv9chQ8gE378YWQRE/Ia+RWVedJdU
3ltAQIcriGSorkqReCasMFNsnFOedjutOi3NWeju0xUYXn9icOlCQfrZuFWCLpj1apQ3JCyHRJYD
DVrPFaT0ho6ZT4ocCNjbD8q7WtPVXx+HfLQtDUw8c7QQlUtSN4HWdbcVfuEjO3CsxvuNTdRo8ADg
p3bxSIVB2YFFU3CFSEYobahrcTmAxpCGxzDiPYOdJI6CXSjrI68HLq3/ftyYzVKpuJhNc9nIl1lm
G/JtNz8hOhplH1ujP6JjoqJ9tCCN3qtUsir9KIvFbt1mRtKcihmRKaO6G5sItl1E6+p6O4stydEH
e3UCEae57hOdvUL3RuwGpAHtDOVJYzbBhGqU41XYKIWJ28nPJHMLJRNWDRP3VBOVA4Sruu6DtDY1
LVuScFGtLxvDeaPFJqvlCKyNBraGRN82jP2+zH0OQqc4WvbydNeURxmPiLiqXf1TQMxZzCKPQro9
Sc3OxEm3R1FBqrNdUWWA2d5BEG6Soj0s9YRU5ZBzm43oqHVYPVSXrRQqSO+5K8kf07prEGlIZsAX
V+txavGb3+Ifah16l5y2rVm5qng7Szz8U5Nc0rUhcJzcRkcDG0hkFIdSfBy0nPLf5kqPXAc3Qove
RyILE4G3OWPXM3qa65tSSOYu1/6YY30HA2oSB09QKvoeyk0bidBHTBwYNNyWCdZS7ix7uF2hyLPm
l07sN9kKrbCOZOdZTAW3NMjXZbtgmm/nHGs1/b9lj4hcAwWOu/wrEia7nZycuC+H3ogylc6iVcFR
M8B4zgENF3RT5pCRouq7srglJN7oczN0ymwSXorqpVgiDBjYAVM6JcvHpuCQ8V41ksl1YFtcf27l
GdXf5JvZI2ZU3zrUowXOupMf5yUY1N5FWha116BrY2++FrcbU0+lrqabyNbn2g5cZWu9Q1qTB7/i
tpFYYm41UQLj/jU4A+AAMXJXKw2KUgoNZE7crYzY1heBFEyYzD08N0l90MkK+8xp8NSTpewNjfdd
Wmt2ISt+Qeqzwvb+DVMsdtW2wLL6q0JPv+eXoVphhH+FUUte2TI3uwglBnLxJbnbql8TbslF97mO
62mJcBaVyuOasiFm7ijeis1DUjrbXjIj5nEdul2Es1LCUJZqjQ4m/p/U5TmSkUSuMTSOgWO91qRA
LwHa1kKYybVrTI4AiwvwNkJv79elDSruuggUuNCdUV3sWbwZpQ9WTFuP32TGWQdb8ToVqKRDnFsA
vHBE0MN59m6W8FQYYklPBgYdb/steAtdE3bbc0My3d7OCtWpRbyFAStw0Cto/3wug7E2dxHmUMOT
qjIPCEKQx2iuqpNvRl4Y0K7zZbsFEQzH7bcD8yyGf2lAV7Gu26MzO+GmMbApdhmJYjFxknDFYiDm
Aojq8oPY9iogvc4alzUUVpurVxqyX9KuHxLd0zPjME79TdGe5aS4uXbNuW0130zVm/o63c1yypaP
zT1iK6m0+mgzOITum4wW6C7UWHYSHghaKvi16qvJTaPKnlh17rW1oyvY2VHxxxjLWoZrutaBpuHs
CYc1k7edbWS1lNAJLUmmGerCZ0cOFTW4uabWrbBUBD6JxxzRMH/p6CWltAHEKAn1WPut+RbxyBTt
l0HIMlX+tjZWpXlXArRWZOEGCFeY1wWcgT7otfZl24G0qDpmiR6McvfLioJVHVInG+h+aBThNM/I
P1dDPm6kyLpfIPXrjtJfz01bOdmqsLS+pdd4962cwG8h+C97rSKKlKgMffO4/4q9FBs9kUoJjYZt
Rc97xZsIemYt94t4cYpWDOq5fDOHzc+qXoFDnnsl+plIrWd06wWVjqLJfQnyUqc9Q0T1BK09mubT
tXFjHTxeZbikXoskOXvKH0hJeTFKq2ounccq2xR5/KrGXSAzicJMjDD3KCmxIYGDXh43tYYtURWx
Ii7E86TNtqHnjwKFUqkfjur48++5w5ecmrY8Am5bCgkAAuA8OPU/Q9JJjnsMOaToLOKa/gI1PZfC
agCX9oydjq2JviGHUxvgXoDu7KSGk/ghaqdRCWIWReU7hNOfIfl/zoZ+GSUFxL3k3x3Q/ypVL2KW
CRBmo7NentX+mDWva3TpxxsSqix9rePG6QaIHCtmKmBQdVw/iBvMdl9X+q5LcRheC5xOqm9QBfr/
Oi0GC3GZLhG2i/KfN2kxLPTxWzG+kZc3SfmMpVNSe3V+EhNPyHyxAJoO2rzS8UXyFxwxs33aHFCT
INO51Uw4OWy7cqCI5yS/k7o9fhhFs591PyPgSBWm0XUfz6HKmpwFuJn1ZjiiUzd5lJmG9hDFfqXs
eQJSGgqtp2Bc0h3Yrsf8Lc3fBOJjnWFi4bfaP6UeVexYPwnSQZECLTqjO0jxyZONx0Y/rGtA5aRX
b3QlSDrMkrwi+wZU8lss+//n1u9HSKuBdELDFfDfCIyFIqc2alV0NrFZbXZpQ1XXRwFBx2a1ueAf
BlC2bZ4afOMi7ZLQUEZyJ/a14ihhsLpFHnuhPMjXA1GibVjQEY5mFPYFdiH+KDMkaexO5c1g3lNB
s7S9jIWsdkJUHSnMRQvqmI3mhG3LSCB8HY5y62bd2zT+UvLvbI6+1GD+uVTMw1A7VvFN48+fw2Lo
C3nphSk7lop+hIiUqY9EqbKaISv2MEcR8e77oidbP/CoNAjNmreVieWk0m1TvRznbwoBX9rmv09I
2oQ5qMqxtFGV+POEVrSX0egckrM5lYRdkFSxrjTH6/7ahGn5sahpCKw7ba+lbZnI4NLjisz10pQU
J3JnMvDhPWfUAMCNuNWoB7+q5DNdoawYaWjgR5/Kj2t6Pfffqtp+qSj+58zp0oFyBqIPO+TPM9cW
YbUEvSnOMzYmzQ0xIIao/eLN3bH8qRtejJ7Y31c+5c+E6/dHIhZGuQrfO0gBvzuW/7XWdPPaxEKt
rxe4mHV/Z9yLuIK/4II+O9nPpWDhDtfyguVzme61ZybnYrh5fdRxJ7trtV35IgE7ILluzxWAx1H3
h+lkwSY1vutb/Im++GeYqeAZFTBUVHe+7laqgm431cviWMykEcO+TX6ZAszwGmdDMMpIHuUu7ftv
7g8DmHv+dSar4MJEPExUJNW+DG9lyiwr7ZX0WK7LYdFfp+QBbSykD2mkrr1FDPbEcJ/WB6EZyRTX
V+JtZ27wYZIRnSvTHXyWi4aK8nh97xTcLdEfnPHWXpCGjKb7MmtcgemAoAl+SD+yDCx19mRe64dB
eRQYswAXcAWMjacE+wZR2VwR8e3WJFdYf4zdlqPBqS2pqOWlK9aKHYknZdylI6Z37T3yaIvhTHmQ
oNqj61s6h49dXVYHEU0oLccBG7UT4f6spMoxqkXXwGwTmbpJfxsa0QOjmg6aPY7TUwV6KI3N3aY1
payFrx67pNq1y2fMkU36HvqvDKnzvMfE0GvRUWF/VBbTafjwLZAdk8zLShInST6KOI1z94bOv5bt
I+bNyxblDqfMhJ7UPA3X1h/S/WRh49H7ovw4mDT3u1/xogS8OGVLENMu4I613WMrnSbxIsULQpHX
cBT199igqpFKziSYDmaWVvdZhvPVdEQpP4IL0rW3v0+hLwCT/4xME8izjoQznYAvhUdLy7RRX9sU
NimZWORKnjl8CFoYzxeg7lLzDMPITlPcQcwnxqmAtldFJaUkPO597rSlcFeww/mupcW2/L/GLgRR
k+KBKv7LdJgIVp3buS6OOcZ/MV5rJtlOgyyQUpJW94hIYAxmTAxipCHWBcrKvuBfmszNvM+N7FNa
Mk9vxpsET+Ci1R4NhifVXbLLS5GJx7LezMYWe4wlmwtJrMdETuAT4ucpuHXxnMtxmKWZZ2aP/aaz
oQ6BZC57AQv0rBJ36vC2JJGX9OySyVHsBeqstUNaOjS3KC3TRQF5clFpnHYVo4+/reopHcxTEl+E
rr1pJcOn7LzLactdK1AzrQpiFZ5Es08Wv6v2KEHOWUjnwajJwe/JMI18X4ZxU4QRzq4rfHNp0ojh
G18ib2gQDiv6KMhnPOS2eSmS1TflqeXyRkIGS93n0a9tKs0DFpYy+g+JuIszp9WP04iHavQmZ4Zb
dOy7CZzPDOGB+S7C3bO66zGsyrPzWq7UFX+1eRMkxeStY4qknx70LwJCn4Pc3s1L5HXjm8V7dSty
dL3EQgHJO03cKfVMJdm6jWcMxhPZqdu9mk9OMp9Srd7JJdUONlNDXJ3tIUqF6PTaJzNUYeEIZvO4
KeDGA3VBPfE2SfZEF2770q0oTsydq3WLU6Wyk5cIK+iw/xKE5IlSumGzt+1ctu3rd5Yjv+WJ/7W4
Woj+bAE4GIEvW7WOsnzSrH101tqwiW7M+rYW3A5hLA22pjs2YJE8vsFp7cFC7EjeJ+thYcVXb7L5
zhw0RyZD1SB0WVCeJB0SidNQ/L+6inkslkA074rWG4TA1PbrFKbmRcg+lrtr6v99CfiC99iWAFVk
7nMRJmZ1XNCfG3eWGFVGaZTrEPXdyOonDe71eu5wvAQmKMw/EbWdMQ2uf2hUGg1cR1cKfDqdhGr8
Lnv4sw31z7nQ4xVFiTYc6pxfNixdzwW1bkvhbGis+YALxPjFmpGGyG6ojG/dC9j+Gfx1lI96KkJm
9WYITyY0G8Epmsdv7sy/t0/ui26xd3FOW271552JQJri6bII56o5rca6sySXG0G3HJzLWciQs4Hf
lHxnr6X/icI16URRtUO2GBVLQ4P09yVXqfKlXBtBL86VqttrZgY5nQQtM7yMJDRlQoCYlecJzBjK
v6x80VhTgJFsrPKWdvMyzV+FAmHg6pbcF0u5x+09V7rWuAcWV3RCRohuLURd+ozk6XNxgXDXrQ2T
dPI0oaFY/Qsj9d281k/0nu4EEjaZzXsWs3BhYytgZCfiWy3Ctz3TdvC2QlDPGjNpP9Z22ZTr2219
6Y+IOJwyC9GONMccrwrQjXxQ2Suq3AwF5noa50iYbSIS6EkuefD356d+HU3cSHqaFp09qFCAjr88
P3nCYXGIyvloofIhH7HPwEaSbr8qgODHUCWenQYN6Mb8bFVnitGEhkGLpR+KuLY80UiL3nTN3MW6
gz2utU52aoJ5iILR0h6FhPo4hbOr7Na4LCr5pVAit7t+IhuDspWJj1Y10Z9zEUgGouLWmqtDmFVq
JUyoC2c95aAkYxTZlsDiLDh/v3b6ll/2T1C+8Flgf4lwsDTz9+//Kzgu50KarNWYH19OM75qloei
TuLc9Lu3FfGf01OKO7idhJr9Iu5uqN2uoeZdj2+9HWZe2Nsnb3JfDDunQ9N5w4/DIfYuB/3xMh6K
3eHkIR50DYbDXchBicZs5YO60656nu/83nFfx+PRtg1XO/+41U5+ZZ8l17XRr0EFx79rXPsoj4i+
uG7rnd1usV3DP7uKe3anGoka0ZvdcxZsHmyXwHLu78WjaKuHHNF2TsIRfYQqdj93iR0Yr8H+UXF3
v4rd5RtytW79jxuo6bS6TFOmqv8vTTctG8sW8/H5oTrqfhw0Xu2vQemX/lXaJV4URiEEu0BCXQkB
+qANtJ9GmPj9QcIsMeiDzEdkPOgPuiscdZdfBCJyeEHCj7d/GGHPewSv8zDp9pKw8+Q36Z5ye2LX
rujLfnwW90WYPCDbtEfyyWWzQ1BqDpDF4DwUp71MKDYWXuWhf7L95xjP298FklEtX5XX89/2/9zF
2Nqv/eEwf6AMFAx8pX70M/WxaXVTX3Xwm3WHQ821SQE8JC9CCocMwSvCImyOVWhy/ZVTv82/3406
l5OGkk/w4S8/FL/3ek9zxXvN1dziuTvIrzrIbW6VGZphFxgu1gK/P2r7OI1/yQ/bG9Af374CzZUf
qmD7yXYynNwBeSM/YU88xPvtGqbHymu4A9NTEzZhF3ZHnE79DjktKSg8xZERxsrdFDWqgXPdznZ7
RRbK/sLrimPGOyRnuyp5u6NhdFr2zREqBe9UXX2X/76zUoDVMncr3tef0jOdL086rAECXv4mw1Vu
998Z7hWHIo6TBsmr7Ea++KTuFU/fV2F6ljlmFm6fWh1Vf/suCc2T7A/e9vT/eeTjYQqmQOPR1+7i
1y5FWm/wxv3C7/H8e2BOokbkE/95Fi/p93UQnXRf3G9fKqe/HZYOSGA+MkTepv3g5b/G3z9NQnG/
XbDsQ4PnVRkP7vdN2Ofn69FkyFBd4t5uz0B4+udJGNxxOdQfumyX+vpD6mcfqd8E3cFwu0CGAeeO
r5E3KsxklQcZg1CxeUIHgCHMgsAMKQg99h6O6qAAkQf7Z0DFfnOIT9uBYj/yxPsG1wR6GAyT0Zv3
kn/dW4+QgI+S/8/P6E/5o6f425CKw+u+99jLIgYEh9wXKIx1PHV1v/J5XTB6mi/tDT8PFb/7tR2y
DCUXaIifuYWLP3dYhsm5DVeXLM6RPdlbvDw0iX9Pkm8wYMtw4RB1uH0n7a1TFTRu7zVuGlpvEudQ
13Yazvs8rI/o5YT9cfGEk+Ir+zoUPetSvWudvX1b8isWql/bqVD8v5m4gn++Ro8aDb+3fGMvcRqy
M4DWdrdzsXyLI4le9EP26gfVIw5GqE4OSg8ct7O9RvUKt/Ryjwqzj3yU2z40d+h68tVdSl6de9tv
6eSGS4BqUFBDkfQmCoz2GMDFpoPHj1mj/f6DvOUwHuA0j4eR5SZjkdrGYXbaxuD2/u1v/v8R34P0
O2xLksYC1h5MdzsWFX0DHTkjNM9GqLJ0cZTslGGXnJxACG5LG+vdqT/UvJXhjb2Ay97m8z4OF6wC
b+eYP7eRXx+2BbL84Hte/PvdM93ij22dFEKu41D5UyByPh3Srg1PM/eSN/bG7Zf/fCgv9DgISoN2
4uvflDzBEf97t2SPJJQXLSgfSE38GerlGbwq1J3khzLZNQruUTZKJfJOXkPm5xMB0/DSdzl1WFt9
W9BasLvj8Grcri/9CTwWLp3irwF7kptm8eTPufCEYPWUYifd5x39Hju/M8BMBuCL0rOq2oNpE/kI
PygcWwIanDYs9GK0r/eIhc/Plmf8yFI37tDu3HU/piezO7csGy+iiG7ozhKRO7EbdMraIPvkJAUC
L2+AVlHAsHjvInsYCFWic/4cPyX1jXFQ95mwT9RdvVPhdO0s8CopJ4yRjajbXeLG0g3FmAU9NjR9
CmSgbWtwdayhxdt1sGck6Tpnpgg97Ucf7e3cOgvyMXqbHnHnkn/2j3F6SPRLHV5dsw3Fe1Vyil9S
4YzbR/lXpJGIu86kDPx5kHBtwP3azvD0tezhE6LI+mhdnb66IeSP8KLpAtjIkT2CgtF2iDTj09AQ
3z9B/1JOK9jL15wuKn6ySxDdr65aM8OKJ5BogvYiNxftKaebRz3DjhE0DLfU4HUxgiUkN5/Un9G4
i/vQKFAOexCPxPCx4MfX2+lmfBAT6lLuElDvKm80CCzBpKAzOKCuccKpCYPuH/0LePOYrfw+emiX
+9m61T57mnS4ujfOeCt6Ota83sBMJagd7Caz59HXRscswTVcsCQXQ2smn3WvPq3+egYpnaBl7tA3
7iOnXB0gN/bwXffjH1+B/85VKSYbcNuBuG0ms//yHcAjfGznSl0eOhSGVTqEdv6UsClTNxj22mhn
nSOZaLr4SR82L8otsKaFfrIzgEQjNxBOOcJuWTgKSCA7SkIb310eFcbGsygd1MZOx12lBi37mLGf
6MU/lhr1mWCmw2Z6aDLNl5QH9rHkdv92paai2uIjXmv06peTcRd/lm9ybquPFsAJhEZmUg/nqu9N
jFPuxJ/4rFRIO73LhylUb5PnNrW7vRwgJvxjehiepGyn3vaSUw127mfP5v3qLz+va0imkrzH111q
8e8m9fq37mOaMOG2+2NlOoDlmti+PuKfKd5IHcrrjnWRe7zQd9JnkjutB9RiQP+SW9OS8jJcsadF
TtmuKzu5s0h/V+i2u6vsT/crMly7wqURr+fo05/mN95T55BBoMj4grCpr9L5jZQQqKT1MElujTLw
c7efQuM99WLNx3i8xr3jXSx9KpUjoCfgCtTrAcWcdCRKSkQGfeUBBay/Jwq/U+o/h4Zl6ObWbdgy
BXpkf658c2Fds3rOVIjap2zWn60ovUT0rq+zeUoHNZia8mAym2mGuaIGyCFFiz5m89TdXrn0IARX
EA9DM/rIlc8K+tSadhwLvMxiybkaXgRyhg6p0nLrFTgUlUu1AXDbuivqe+C2CQ3uBt6SpeRIjLQ3
QwVIn2rbjcYKkK3DTTE2lKzXb4rj/+q0IOdF2ZPWAQQTWef7P697reN0rtYkP6Ih2txW821f/4Ll
kqZPOstaatLfZUluemxWpk+lGfeUH80UfJq66xQdKF9Y55Jj9W9ldxlbcp9iz88GlnZVS4N0lj63
0vg3D+vrNrU5kkP0Rm9IVODBWl8IEGW95FMmY1hkRrdXPFHzNy6gim6gGjRDmHVuFP9ISLCL5Qfy
00OJLetgJ+Y+TvZNf8ApNDfdJT/0+Ye0hNfoGWRxynwFlUFRxRiPuvBRM7cQGqYSkJ3j8XZKH1DK
qvMKleqMncVpCgZm/w3P5oujOFqSlHyQyUFYDEqVJWrbhf9XtjqtRR6rdWceKrguK4qSQoUAXNGH
E+S8xACkNZX0EskBAVAZOunR9a3Sp5MIYoa+Xa0qXhlooB1ggmAWeUSMZJlQDgb6JUrPV1ENlLXE
HMOgy0qEJWg+aFgNAAlyzxsuil0KDBBIoTHtAFR4ikbEI/aEbiU7JAW+Ag7UjKSpOvmbRNEGFxFb
DN+fasqhjVacKLn4OuuIUEU0ldA1Vkp30dWHIcocKREQYQfAkb/HenaTm6APZ7l3kgnVw5UFV7x+
4+oCqYE79se8pq+59cQQRNgQ/l81s4QG3zisELQLpgsVOcJ6sJbnqEIZ4VXNni0SSuOw+ZXac6ra
KhLgFDqYx/pjJz1FCrUmRA+d8aDe9QBjfqFhM7auEQcacfa0q16SMP0lZs/YEsmLW4rhjDjX3Vg8
64IrP51kt9vYxUCF1j1gzVwKoLAabiu+gMoga1Vux+Qlbg4AQVdvpAXV/hxAv9fv6i8I/PTEkuSs
7jSgUYPxs9N1XO11WwVL1LQ3fcl+IJ17JM7l20qZeVbuVXNrA1I1MiarZ5TwbwrAVWzy1/d1AE+w
F8XTQt1OIW6Nd+oP2XwEZwYaCxeCYqd2H6LZ2LAbN4QREYGrgXt2rQQk2ama7Phs2B8APjb3Cq/D
5CaD+ViedMmrzH1JIkd3k0DCBw8i+P3Pq07baXWAeALnOWDRNRHWd35kOUiC7l4Rb3wq3OY0C3b+
nHy28+f7EtKY3A1Bszo6fowCGdWaqa7U7CXtJp2D1bRly5WGYMyd+SdYhIGcMb0sLn7POJtxZ27G
7rx5CSB+R53Ljp+o/r8QKRqtb2k36tVlOyWljtaXRQj0q5tPYdbugU+m5EwNT/6OdW00D+17fi+R
x7xXVFm6H/NLhUQpKWxFkAtNHCjCVo3Q9138IfdP+l5KaZ7Yqx7SOY3s+RjHN/UeA7/PIXq4YSdN
DuKpfNOomNxTPd1qauVtNh6wQGOR7at3uk56shfOYYQg6ezPktu0PoAruXosPsDCR8KvjARH+AkU
X1H9KaaLgYKwSdQrfszE1nlgxsSAb4JmW5+5delhea0ujgmNtVMrOzqI5aWnpLkBwsKG4MXa0RDo
uV8u2qnj6IvWu149jE4tbwAMja57btcvvWJbrmU5gFOGX4hA98DKwaqAI34shLD4lI19glU9vIie
Th8u46RN4+Hqwycm4mzkCx+YULZ5WJC2voYyXm4P86U94obR7QMkzoQAXFSEwHP7Y6mOya/Fq1On
9iZKy0Ev2sUFLptpK2JgDvsVOMRyA4BivjSkWaFKA9v00MjKPioWtdJZGfdXp1Yf9c4HjP+5GSxJ
aKMLrrKAyXbacUdQTpu0bm6U1R2Rarb2/cAFRrtcAFH8GncXraZ0G+372Cklj5G4vLIocuJXEYgn
eXw/+EsXLkCLUfS6+qaJmbudN3v96hn6cwIlLyVkLjFxJMMVE7tqwTjuCLAWys3HyOZPdpYuyy1w
wauLWr51ejVf2ldTDdKcSSna1u1qukq8r3J/OaSjPZu3ReUAM8ZEbuYKwCLuIpx6hzsiN1l2r4qH
4m8t7drDpvk7OMoDe98ILfcU9fdNcaAI2+3rhkUEE6bkdlOcbHwaYnyMVHv5iLYdQv/sEt512dc3
NALsiCpRFe166ef1TRd/ZIUDOU7Ujr3VwwyH6vspWS5dWlp25o9etuMfm87zdNgLjBG7vUXO2twB
T1z6Z+F6yh6XezCO8/n6KYEzfCPFkY/NKXKFh1q0p0NiO8MFwdn2uOSeQvWhPelGYLyX19lu7pDs
M4NecodXrd8XL4BRSaLJgqp3NaNrOLx2AqCp7Fa1DtrrwkhDftrFpVlrUZP3O1AQmK4GPASaioZ5
lD7LYTc/IfQ3Mvt2w0lCx+Q2FQ74Hf49TvnawcBQVAK7srFpiFLgCfy5m6ORcxXTht2FBpL525G1
H76LGP7H9gYTA7qFCZsMedQ/PyKqmjLuyomPGDYMNgBfVCh75t7fr+QLF5fABH43O+jGhVU02jFf
Iq5u0rQxrbP4jt5b9qLp+9XXZrcO0x8qowTFA/ubwvNv1MqXjRv5m03gGqIFTLQvfUUtL7qy7pG1
MaszWBHTbG3Ct6EMSYLixJ2iUFioH3wnN6t+bbhzkYa4AQh/y8aBkvvzji7ahMGf2AhIObwv4Jqv
+luhs7bSAUlb0Wsa4bFGMr8HPGw30IosDC4rQ/AGsz42ahIuBSLuGacJQHdrMVkeHkwcRGQ5m6l0
rgEcj7uk6u7Xq2MO0lHK11NCc1/GGihR40fdekzpXHccKwdXjkK0b+5whWy/64187ettVwoyEUo5
4REA0i/Muz6CwhPnmX42Ck8D4hqfr+WlBaA+OPRhJTgko/JNL+qr8osGe9+AW0d/ddML/VcvSszV
TBatWby06xvE6q58HMmLu/Gn6uCy2g2PUf5QUkP4lkz+51zU//PBVLWQDgXhYX252LXTcV4x6/li
TIdrudELzDJ2lIX+03ATqzaA6A2pq6Pelx4yH0XpEojx32eR9Wfe8vsk0C9l9kCR3gQvvnTi+l7d
BNb06yXufgjLcH8tI2Ztfqs2x67Nw6YDsq5Yt63AojdSuG6Gm3ztHHFOvXkD4AyFv1LxYqoTnw5Q
VWHpUa5R9Myv2a/p0cNtdjdRyU7CYLS+U2c2TxLwXPvR95fKMO2m9CusUmMkJhV8S0lA2XGBlauo
pybJW6WYry1ym2rS+e1INKf2xIUUYwRKtejoi346v5UTS3BmQBBO2XDxZW3PcTEjh2vLy+iZxFL5
XYN/GPR9fA4Neq8yLcBLWT2UGuGVrMKvQ2Akbr0iX6kftLvcaijG+YbxWRc/zAp5YxTIZYgZJ7TD
6IbpOjgKo98tLOCdDVP6MLF1LOlbVLTfVAL+7Hf984zwtoN8SCmA0fJl3dGtdEhMKVkvwDnT8a6w
LmRO3XA3AG1e/G8deuX/MTA3m88NYorAtfJ1ZVXwzpXaTp4v0OBg2ZiUuGUnnZ1Z3VEizXUce2x2
ewOMzLgDWZXuOqJda4c030Tk9rD+6Cwbings7YjR/z5gtW2H+v9F+PfNAHsE+5RkdOOGfhmwPIm5
S6RmvKA4PFjUo43W1o0JRbLC2LWELhlG1dGK7cnwWhdU5IUneJSWBjauKwKzj7whNzDzKo5jghC2
TmGxWYLKpETbi5/64lV9cQZot1KMjcrxouuKM/5UlH2h6k5pEueYl6qfd2X0sC4GhnUtfI7POvMs
Y9mNxg49YrtkOOfl7PZlZCutSC3RKAKj1jxLggnhlzAb/n5XAGH8j9uiihDzWTVJLL+qHbRJLMRx
VE6XyoLitUs6B7lvxzNuzLctQ6Swm9rFbfve3ylBvX8A6xtYu/JOeynvxqfyrnu43iqH6El6QIlA
e+ke+kt2bz7179UrSH31yXrJXk/y0/qwYeqsUPKS2+FmeqKfLj+mFzGz5fD/KHvP3ca1bG33iggw
h78klWXJsi3b8h/CkTlnXv330Bs4e5Wqjo2NLvTqRleLac4xR3hDktk4ec+eZ4CygTTcz2AjBeg4
nWtbAZAvuyrtYTSSMk5p6oAR8zRAa5ydM4/MHSan4r+iB5E6PUzqEC1lYI7cuAPdpER/U7HVCEdh
F/SJgiUUlToCnL5TfgrbGv1L3VHUuVPLv5P8xrETfOeuHeoKgy0Jc98uQQdQmGcFDEWMjxhO+28d
XQ6Ov74ECnki+9VSVOQnvhnF/2mYJGEpe5oASlmZPZQ2E68K85Ln/gXaV4d9tbxChkM7Gkf8lRb9
KsD2x/WX7Xr2BKKJ427R+f0CgY9liXWrH6JzcI7f1DvM+U7aMX617qHcjADFHswXA3Olo/QcPVCe
w9l5ULfeqTwwc71RVRek2U29pGo2zsoN+mXHjmkdRFCcbSiOtumqgH+3Uexsn2zwvb5BrhcOD0NE
+agfGaEvcXI+5Kf8xrswXd9a9vPOPybncMlIq36zHvSDtZZX6krEYGr2DyqOlNrDusZ5JnFJR5gK
WgfQ5dghDRuc4reYee/0b/ep6EFa1ovOxVaJC2OktG6O+SpDnepcnsIXf9sBWtAv8iU8p2dlJ+DA
VD9Ky4EXlu1bRz+wYUnrTSdf9ydhJ+zLp3JHal2+JcyZ/bWxDI7xTbDM7lUn3CKVugpcxR0RBXPi
Q3kwNyAkF9pR3CJq70wbwQ63pYPbx8VYUoLs4K4c4hv91rirwD8MC+PG3HiXlOoZZyf6FOWi2MP9
WRXL9FPbSU+gCPfyvbwJGPXTpzx7SyB5K+EwuPOoPl0bO+NJXci38Uq9Vd0MA5AKkx5IeUyGvVWE
91Cy9PYFLlXFhnLeXA2b+iY/y7f1c/WlnGAr3UW342PzEGCGeYyxEbhlErWM1y0VfMfHA07pTk/B
Ut2It+GmADFAD2SL+/Z+WArP4mtzbEuG9hM2JN7GuBMvBgTomzd5wVNvaGLszE22Tvcd1fdttw4/
zUu3xltql2+Th4FfhxV1YHS8EZzMVRfxtj1Hx+g+3w5QgXlf1Y5VpjwxPzp0zohbULDMb7KjtEZJ
YgHWoNgHt+GaumiprtoFMEOMoGZww4wswJqS0dZuXPA8K2sxrMMTiIhze7P0Fwz+F+FWcHTeWbXD
rO9rWosXyJduj4s7bTBXOGOrgnXYxASNhQeMRiH+OOGOg8ABBLmUN+VNWDjR0XO9vXlJbxh+rRKs
pWiK2cgSfX/p5s0/k7vfdYy2QxyS0psZXuC/mJvwpnjylr3r2VANXaN3kjO56b7e9U/eAYY3c2B1
N+6EW2FfLWGrrFGhPI731Ulek4cfo5V6mGEDOKCtp8WZDtdyXPM7jMkVR92ry3y5HXceYJtgly9V
dnyz6lbxEezyU3IKj7GLlTxhc80g+ljcFDeAsnbKIthVNyO83AP6WvyuuQ62xu08Xk7v29tonTOn
De8z+g0YCt4IG3EdLbqzvO83wTpeclxit7qwVrKdOdVK3o+b/MJHmx21bMCNa2XR3BTb6VVYIXR8
5AC1zWXgE15tauT2ub2MF/OS3zAzNG+LJ/lBuMEC8TXeg5cklX3x96RhvTs+m+/mO2N6vnKzUJx8
Od5T3H4FO7WzmcZ8e9pU6L3bJE/vIgP0aludok/Y8UfaTm6zrN6V2+iE09dCXcPp257x4GLq7YJy
XBinAVCBdEPP4InhN7/fLDz7Hi8Su7DjvX4EzuCgQrj7sAB1+LSJ8H7CrErdk86efdehV8HUVz3U
T/59v9Gf+w2KRQdaRNvkYGxppNd41PkuhgqH5K68jRb9ji93hCsbHrMVRCGsTnkkm/7Ggbw22mvH
fKExkZ+Njhb5g7KC5ok5kLE11yYvNbwPTuWTeCcfwifpXj7lX9Zeu88gPjo0OrbJIrlpiSuAYuhJ
MLi5V25rfjrdMZfiysmq3ernnKUy3QBGwAbLAFX4Mlvo0km1GwJi6s5nRo3RnbrKNvo23r59wExd
8DHW5kI/5OvwbWKVoGTB+mLmPeOfALEAXnGKJafrU/3U7kYCurzCsmIfPnovIChBeduSoz/j8Dy6
lQNWYTd9/JK8/J3fIkeOqOMsciJZfyneC3pZJH3fj6cmBQguHuS0OerSc2EeZGZTQd9vDYlOXfDR
jL6b0yPTJvkmnyk4ExSHPn3o4mlDLm7Cmk5/KUnlX27uO1n+z3EedsqQiYmhnDphcE0L2G3EtAlu
suSIU+iWI2RVoJW+Qkt4Ku3ZMtqbvPNcxqFRk2t3M2NVIS0SFYCbub6crbigiapw0WEhz/wLNe1W
o2o5EcIYev7089v9R2Yo82pRUNdFE77JNRdHm9RYj6PUOOUDwRpXHjW59wUQ5p78KA6vyBWUefRY
BdF6VA+5DwUZK1s8it22zw5tnrhd4W9EbVXRy6msxc93d+3CQBH8x919v/7/vN5mHNJJNyLjFJv3
ppSt48J/GnsTtD1zbRosinFS/cfYiFGWxyte7lAUI7dX8R2Ali2VhiOXwQaNyd8y6n+kcbhOoaqh
UQeh+Duvi//cmNfKVlF7ugR44S6k+MFBxhGThYCcnv8+BncFTcpuvKkZQ/38Sq64QXOFg5uKSVtA
Q+mXidlVYyu19ERJ9Eo5wWbRzMCpvHrpA/BqUCpDU5K2qraIy7l5WYXnoDHcRiPnZ+wVCsJGlTon
gNZfGsZybDEc7F6N8CYf/F2Y7nMRsoOllHB3umVZB0ttmMi6yVlKfTn2jPN/eZS5hfFnsYbfjoY7
CtIkVCbmVS8wKcNJpgPVnQwIzUi3bCp8d2TD7WSUM7QHvT+p6aFvX5kfOlGCi5brJR/SJB+zuGT7
XIpegBs08yXKswXUKZ4Y/HUIlxSIGxY6HHvyCnhj1UmahQatBMEqS2EgoD6HM3Fb2SgRlIRfxeXk
3x7s6hsVkwAqKYQj1ETaHumFVQIBPqE+7l5wSZtJRgaRvOlV9jgRmbiGaFGESlv3OLsmqWLq6jQT
PDgm/EUnEb7Skb+LyDKdKGppYR3/Gsqu+pf/s7BUzJCRhZ1bTteRoG4yBeERasSmWclUUIJ6znnH
+cbLjn2GeA0gpwz2m69sflkHfxft9PT+98rXu1zR4fXkninRZYpWY8LUIMmzgwx6CEmc585qDhNw
qSDUOphmPuLdnFrtIsh2CfVmMHgwMrY0dzU80ccR7Vey9nno2ZtfCEAI7Us4gP4Q6wFsEghFo9il
k3UxKQVQIh1QZqnKcvXzI12Ru79fJu3zmZzF0kaF/aoPMRbZ0Cuo2pxolLg9ugjI5WgE/TjwF1b2
ErUHrL/kvHY78QZZhpCJdmm9RABfyZurBZ8/+aVN9I9OJi13Kk6kwsDR0cD5M2TFqGSWhZxOp3xc
zz5ESIkY+qp9mUflQXSPmU7abOSCxsxvViDfTf2rjT5XvLSn2O4arMY/Lx2VpRG2hdaCJlqljDBU
fdnXGvvzJOrhEY1FRwrle0FEv4QRV7QVNAD9HTWb6Ao9khG64TRFekClB/jXecq80s6F8QT2z0mD
D0tc6cY5RFVygE2vp7cdZmKJE+rFpukvRTTLIha7jsFxI7z/8p2/zbr+ejQNRwgJtWkRDu2fj9Zn
5tSFitCdPAbNQn7J0nI5A2tMixqSUXJZv2sg8QyGuyN2N7G31MyjHkuLaPZGhIFg9ged861v4DWg
37aKYmvRCP6lsdbeo4VejRT6UJVyJJkuLSZdxmnySLxkpvHeUjYZTRdsizywrfTOjL8q+iY6RgYl
iLjBX5r9OYn2qMTU/HiTXKwKnUv0cUTuEJSbMMCYAAemYdxW0rSrs3NDt1MUkC8MPmLwfSXNbSFH
X13p0Vi/5NiiSTJSotGLR6ROErLNFtR4B0/U/5g/VtmCaI8D2EiyPXWpLcD8abpiaZwU+kGDgckq
E1LgUf4mm979QdkagIA7mDJkQWEbQJ2nJqR5GPNJnxKdgfFO64z7+EECIilF8Kwmw/HyywzyM1Kk
qy81vkGlhgZIfxI73FBGeS2Pgl0AjA0AiUek88WXonfroHsbuFNZrVEUMuzW4IUPt6X0LOSPad67
ifk8eRaWRueAZCsL0OnJgl+4Un+3TwkJDF9MwDKks38jVlNZKgUkOYPwrQmOSnoQwsefV+V8vFyv
SY5USUIUkVboddd+UI2uUMp6YFXNMApsDwZtiyI/tihh98u1vqFLP11sft7/ZEL1qMftJDX9ySjd
LHDpOF8G/B8B2IXwhxbCm/WUvE+hXTxXvd3yib84oav7BHUvXO11B/BTE6OvZHuPPcbDWFYapHW2
fuGfwl07cz9tKcDLhi4hawzJIqcfHNAWxVv2pbMTyGae6SHGH+VH9zgkdo/aE/pV7PbH9INWvIai
LZJCtmfN/5P2OhJQXiJQKKTWlj09jrIdP2A5JX1GL9mn9YF6JOJIYBnP9f34xLyu3Gms8EuGbNZd
fK9cwicmY2TK3RnGyFv4S0b+z4+HbLIMlw5c33VA0X1TiPrKaE5kPFbxDAXJj2Ajk9iVC/O3FMya
z6Hrr2fO2oX42ShEZ/nPr9cNPZpdUtaekEtmpibuJpNWYY65tokQFls57d/0UgfgsdNR1cjYT2J0
nxgyY74OcuQFAjCZZruIAYZb6m2iHQRRX5fdLuuSVUAzMhbvRdQu6CRM6R5ZzZUpeofSFJ3SWFqE
nkaI10bSOMpUYjhzi+t6SvcVjT5facHiKjb0e1T96UeMSGqV6DZ7BUCavlmptIJjbXSMlZfCafGm
fVGDJfD7LWp2Keoyi2FYtD3AgZ3WfljY8vqHVjoPnH0NfmPVHW1wWqWjOLqGsbGMVznz1x6nCOji
nuG7+G6A2DCMYx1s8DeF7XoQCX2SV5IUB7YQxvaHVOS7XAPD0fAefMM8ZMEvG0z6u3ePbiFnyyxw
CQpYvDo81dCS0lzp6tM4vOA/p9QPRTu4LbPkCuqpXzHYJexa2Kr8HEX+VXxxYUujBCONQbPnz7Uh
TpGeB5FQILqPshT2PEzjpGAVj3RLxp3pf1T+6BR8OlH9CjveFN6Ng7QeLQSxEISbDGGhc678fFdX
zPfvzMqCZIrohyjp89z7z7tSijFqrSEuT0ljLYPetFGr1L0KNJkHgCLYqEzm+JU9iYI1bsK8syuE
0Pxsq1SVozSRLUYqoDnDniRUShd+F//SE/jHBsaRGIwq+wmSrnmVZ0m96JWk0t1Jj9cxLXQMxIHG
v3pPHvjDn1/Gvy5FBYUMikgNCl3yz3ehN51mNV7bnHy0XmgVIg5Kj7ObD86GIcvPF/tXr4O52myY
OWuuIOD559VGxWhSyprmJAi5g3mr2N/5Y0EqQCxGl6zpaqcCFd3epUGzaBHOU0UBI6XJ6eYy0vOX
McPd1iN+11g1tyTDY7OJU3Hlhx0c+Gnvj0jSiuc0fJInadOo9z8/wFxOXsU6DkPKdpGinch6tZEq
o0SOwKzqE5NrAC46laNXX9JgJwPe/vlS//ww/3sp6+rDKNIkxaIVNadKeDFMvBZHtCmAF935/lkt
f/sy124ec0+ApxIN6gwkTll2f36ZtPLzTJWG+tQYZ0u4KUP0YgwHjUrLehssMs6LwAjU6M+5AoJR
P3ix9cvi+P+5BZUtqeoKAeNqWxo10jJ6r9SnRAL1yVbT6MCJgK2KdEkN6c/wNA1cjGIXkEUkaXCs
YCNb8Ol+Qxh9DzOvvzPHDtadiqmBYrp6G5oiZoRMqT5ZjfgYSPuuHt3Bf6VaQ8nNvG38el+AK0vR
wx3xbhf63hEMQP7LHu6Mor4hHofByEGsaujW71r2QBeF00RylCBaxdN7RANSrqd1HT1RvkQk37ob
ofMw4HKche1CglssCA+JqDpW6S+6YFr2gUKOnK8tqdincel6zFHpFkfAE2Vj2KKtvcoQL6rFR1/3
cep8CnNkBNeDh6UdQnFoRvg+X86flp04OCUw5Arsx9DlyORtIspL3RePhtiC1DwkGO1iGbTMGY3K
ZC5ihbCkwEnYLqoA1GNXhM7wLVdMojTe/d8X/n/f/bwx/pMN+s2oiZOuFyfCQMDR1GEyah26AA0A
Hw+Z/xOY7H/OAjweMENFHp4NfbXozEBuFCkv65MEfaNHVilFmU+wpfby81N9I4v+WlL/eyHzCmOh
NkPW5aFYneb5fWMCdvCypdfFC5+XqZeMAsgs62HNET34H3LVLMIelVOURUMwmcqj2Jf3UoaoINoz
sf/RlHAm0NpNRkT7AMaDN1hY6SqRz3NpUoTI3aCsqLsqrKV26Gwjjpa1dpfQEaGLXUbuvKZ0pbd7
hcZGmVNNV+B5+/tIlJwimjYe8ChwmJ68rPNPLTWWZDFWltpREi5i1qVOt+znVzSfan+/oRkmBHgQ
pxP5zw9vFVZL2V1Vp35MFwgybiy4muahxfvD8oUldRxz9Z8v+a94bqrQvIEooVv1DV76z1oz8zox
O88rAEatelOB6HAJoOCUOCj9Ht/m+//r+Ui/iLWY71rffYD/XMwqTaRgOy4WN/twbCDQfDX9iwTe
uBZRhIKbkBqrInmvmCLDIPv5Sf/RToL1gt8ydtoijfprIaqp6kkokqA6qUgio4mbBEhmSfhDPNMb
tT2FBPfQ1v2iAcehbfNoXIAEdIp4YxHEhAgNT3Cp3ebnu/r7kOOm6EIj5IhFJcC8Pz95rKTFoITQ
aNL4fhp2bXn2CbbTxm9uml+dzP+R9/1xtWuYoxJ7Wp/QdT+pjP5EajmPOUT0MvYzgqRzekhKE/VR
jFJq280NJejQOWYnirlGmgY7XzhzPRxLcuZwKpd6eozSwJ1ot2bWtiwGOF+CU2sFReyiR5PNKOnE
USqEjbzV22KpBeEmzaQXcWTgHC5mkBp6lXRO0nWQQvjSkINoolPC+RA285GXglTTOQ4a/4Svx7ZU
H8GeDy9A6H0RgBtSs6UhgkbHlywCta7sWj0+qjAQO/ySGOXjzus9KkCKRMqroKagHinAaOV02rKc
ImDhsACkyMUdzg6N/Fk3PiN5pxermq5CUy6E9k3mJQg0flBDlc23hhlF1dOMJkNWw/ImqIpHo3gL
cC4lPPSoIsYVyjZAYKDf2BnBphQtmCXFloWUeli2teQwkb4QM9WpHxM5Pcdmu1BrE+0cFFYCvGSQ
FSxXkRhDxnoD7RUUuwk/BB0+Evnez8vv35tiZv9StiKkqV7lo2FYln40GtW8JWtQe2IFtRGhtGkj
8kiTBbBqlm3rDl5/ovprCEpa8t4HYA6rO7E9JBYZStn+kvr9o4/OQp2ZXjLGngYCv39ui1yIxorK
vp5va7TGVeEhyKC+gWM0ME6R29HRC/Cc8u7XY+o7z/szSM1lkU7FNstlYnT156VbDIiMNKdi64uP
iLZ5pw7LOvDX5dCsKSCOrQ4FtpHuYiiD5my8OYGyL+2cPngdKw6hj7I+REL4nHT3mLbacyJfIf3p
M0xTBE4+tA8SUD4ccD9/zG+1oqtbpyuNwudso4AO4dUJ26RNJSWaVZ/mpYiYV9VAP6K93+B/J0Ya
mooIE6uVIzSFnXiDOzU5Q7ddaj7LUn5j5tjCsEnbykfiUjrnZbtpQD1HkfHZ5I+CLx7CsPoomreE
fkYDYqnB6ybBn0Q9+OKyoh2hbEmlNA0yAJ/GIlsJ0Sry5FuB3N2T1E1SvBQzQ8cMflswczHw16OT
NKPmRCWH9PafX21KzDwzJI6Wps+cyT8nlr9kTuWkMj5eMo3rkD5ZjIcyNlocbkhzbX6vIf4RzJEs
+v9uQrtatUPUWwZT6+rkWYfQEl101HGMtibI8dBxrOiXh/5XOMeblr3LEaIjhHt1PdM3lYnEpDyZ
1qGmg5xTGzbDrZUcw2SBmX1EEqs6FLVkkOKwG7G295Z8KlPGoLfw7NibTRMP0W+p3hVxYM4paYNR
4FocachTXntVVa3ZtJ6YNCcYafJ4UrFBBP3JUGLM75uOd1O6gaesJxI/SN8vVXr3806Q5jL0ejlA
IsA/hdKFmu5qOeDlOqRx1LenBN+QhmEu8DYFZuqUch4IUEEEmpV6cdYN5Mun1cABKI7BdxOok34h
NczX+ulertL5JBbaeBQ12PkqwGI0yMNLFG3U+mFA7fXn5/73pZhO0Wii16VfRXPFD5JRM7PqZNZ3
ZTPtI5oCeQWvWxHvM+9X9bS/2/B85lmulQ4Xs0f9qkKPgmpMpqorTyIpXGbo9wB0nwXMLRrxTtGG
22RCL6o13BRVyPZWUQtORKSD876/UUL1l2f/R2vlz7u5KmRqY+zzXi1Ahsknj4O3GwZX7KybrqgO
kQQsB16GbxwM4A7wbElDbQ1GWQo5vTBXMUm9qZWExxTc+YgmHa1BwTpKhe/OXVhP7ujf9Qv6KvGU
bWWYZF2aPP/8+f7RAOAR5vHerICmEsiuoliep5IW+2xosKM4JhiILbJcBPBPk8bE3smkFSM4Wfvq
FRwvA8bbrOO4/T+XhBCs514IYUWDPXt1jpij74dx3hanxDrPIzTknEhqamYOvzzvXwETtAyQGYtx
KichOlN/Pq9aiko4tBYlYbwZq/No9HZlIrSohzcJKB+jqJcIhjmdLx3mcVcSnvTIvBM5ORMzOQqt
ustKYKTB8pf7oht3vWm5M5xe6LfAXMHa7moiE6hDbVniUJw4OGIsBiZHfJRf1cccIAWgKPQKbhRM
4B6yi/haXEzMMognj2ANsM64NbfNM8Cu/NHc5lsJ8BjDmk1RuoABmKM+yp9NZoufxf14lh+bvb8b
YEKbEPMQiLDegPhOVF+YYCG2OYu92uYnyJPxtfoAHQ4k5ZnvwNXk1+jSfczKKTCyT97D8FY8JA/y
FwYT9+Pr8CxjybDxH8XV/ARIoiu3SNglSKki+/pYz7TUtqXPueQ/lAerJZnCrMKJwCKO89jJx/2B
nmRhC8xp1iAtmB4gJVe0jhzMBwtouRvzpXuv3tPKlj7Sxo5maPoMBNdFZg62+hTdCPtg3zxjkLpR
H2uouontfUF3iC7Su7dqjrBTz+k2/GSi2NgGTQG4H5/VbXvqnvJz9Gx+IdESIMYLqXSPxgpqJuvq
3T/UX9J99o4RVfXuxcyTLHDacbYKPhBHVToQLPOfgg8j0tNB+TbZdpXLXXsvGCcOuV3RFqJZ2jl4
vVjMbitb/vK+5C/pPX5EOLN4pw8v3KJ4072k7+k7dDDY1OUHQFGIj2ArYeRbn+G7vJ9exw5+pp3A
J6JFfhc+e2+AP6lMQuZtn/0x/wBmj1wL47EhW8SX5qQ+DTEVh90eEfXMPzymL8/iQ/uQf7S3rUKu
ZPNn4lj0d8LsWehgOwHFpq8W+Dx3+aL/qI+4Q2A3Oxy+kj04d38GpjOCqd/0t/Q++VQ+5s7We/tV
vo6v/zP3Q6xEPWfgul7pg+ADITz1UN8/UFjk3CuRctyxuRBf+36fcoEoJ7QgftAA6YlH8BHZ12Kw
qxdeSX5E0e8pfwKhLqzzr/AV855ZtphkkkwXfE3plHynJVU2g4xXKmflEQlFP7KV+WUVtA+prpHf
AzeF8x4Pytt5GG6C3QjgXfkovyL62h6LEM69I+Hqg1TJbfTO6FJ/LF+DPRZIHsjwr/YJucGnDNl/
hPyqPaZlNovq7D9pkk14V26F23Spo++U7gZUxoRNvqzv/SM6RDfCc3OcnsIzDkrZMb9jBM5r0fbJ
LEmkxE5339zjB7FIwZdDEhfeZJRNMG1iu4OoeEBWsvqI0VPxHszLCD70En/Cykdroj9j5dMAF30M
Ojs/lOASvqoHYgP/G+9/w0ac7s0X7R3iOIUVG65PbP5q+ZWkpB9Mem3pgQdlfiv7TnUR6Z1+6o/J
LazB7/2hfs79YOCvzH3J3ogBMA3v87cWHOuEVhfUi9QZbqVL/FQ+Bu/eF8N+/QsujiDZLGwAzfwB
8gkGErTxvnrgihW3CnnknX0RPYufwtsIxOcFGSS2fo8yItdBephNCAVpo75KzwN8FryXPLd5C0u7
/Bz5V3gy0CUENL4EtKC9RE/FW3tO99XahOIOvhQ9O2jdDNhQw2HbfhjPPNQt0hOM/4h3zZsHr+lC
F0Z5yZ+HE2pH0Vup2OIlOdY33q35YW4S119jIQosePqS37vKjt7kjwzTt5bSy24WUuDI0ImsmdXC
vArCSwr/LFhMFPrEy41uQanGFAspbgc3dgkls9v23r+FUFeyXF50CngilGLnCPRHtsRsC5ULzqM3
7GGGO+GcNDb3cQk/9X37TnrBzBwsCteWn32CDgHyS/6gLkaa50Ev7Cl3kdc0adU/0WscNYcpevZq
7hVQG5vaXOnmY6C4jHgtGFwkK4vpxAVr7w7mE3Ku2wi5jmH4KGPFTlw1W/n6Yc5fHkMYQ4A2xfMs
hQW59L5/lN5JWNh+xGt6xLBBnsKd+Eq3vKznDU4hwB+FwG6iug4/364Pxhtc1vETQgpfAKsrFS4k
zxfxtcAKOKhigPSA/oPcI1K4GY393sFthSOKXgp7RCMEDQ5HB0b28DbO2HjxV/lDnlBJ2OHZ/ARC
RpYxf3k9clHXEkghIF0vBpQmakQU7JBP4t0W6UKJtwU6RJikK8uxoXB067fxDgREOjsx2SI/MutK
wnNXhI1XOQ2dJWndaosQaa/gJmd7m6C9Frnglvd+sZleosydoCvKjkkv90VdE0UniZRqR5t/ylYj
WHbZ7Q7ZtjvjrPUS8/MPBonVUlZuJ9T3KtdCo1hDfcjWwbuN0AW4BWUEliEgF72RU7Ya8p/Y7CGI
NjpxN0c0mjXGp6/12+ygN4tRQTMJeRC3jpaUf4RAvnXQLAFQYPbAX1Gd7lUXXPRhwbApr5W+BE4h
vXan/KN4xb3KelHbebmCu6iIJRhCvBAtg5op/sKMHSSCgOSVMCWAdbwaDGQ9u6vBruIZZ393LlFS
GG7NZDF7d70Qfcyv6AKb6QgGEBCylDryK3MNdjlpCZt/4NXYbEpCELu0fiEO1S9ocLPEURN5JfqB
Xqze9ckeBFvpnannQ0J7hr4IUr59lNbDU/0yh1MgIR/hk/GQ7kgS+O1PdTXhV6WvUY2b9QA5ShGo
GQAecvbyaT5N0odFM9jaJ68pvEDJWGaPaWgLZ6B2e3OJqklHOjRs/NYO37GE50V4z9VJfALjbc3/
p+EQS7b8NN0Uj8wj4eO9s53YyPIluZ+eaughyo1wp1/C/ayFxqmMeAfn0aN1zm+kN+UQPgAPmRYW
DlyTPZ+1gz3ENC0cSKgwDpgBeef0Ub0L4M9ItjGLMdgMzpHBHUUaGrb1IR7As6DNzprhwKxAqdIw
JA2YmRX9k34IbprzsBIhBUCgWScndQ8GTXqtCxth9rZxtHN5tHrbevg5mVX+qoWvUtmrkW0YCYlX
xGVxKt4hLE71ojfcGtgZb7AGa2DXXzWS7XdEj+q+a+aggrZyAlaUbO/eY9W+jR8TOV7vWt8Uw1Z2
KT5iVN1IflDD9F2+4vjUPv1833834ub7NuFLq0xExL9402YQyUKSN/XJhOMiMhVcYOZkdQdrfEci
dXwPK6z7AEKGujArqsK9i8DFnCUYNS3AV+SKDjH6liXIlhhrrb1226Hxrju/3Kb4V9HNfQKhUKi5
Qf9TMPxZxFRyIUehJOUnHYnp1iF5aQDHyC4n+7TXdigDeJrTxismm8I+Ql4NARq3xIHPpDjeJ826
h6U1K/Nhrueg4VHMjnez3oZcgAFZyRMCK2sPfgraOzSfoWsaqxxtWrwVTLcvHIkvGjg90TVaKsE2
zzdjt4QejFQd6YLXLyzB5d8Vigyg3jhAWM5YL416YU7H0seS0IGfndGkFBbdtDSZjaRnZMz6vqap
vmw68Oyb/K5q1gL/VLbDrCC4bBEfxNtLd3xzAZRMxn8FQSj8rWHmWcuoWKM0haQ6ajs5yoiY5OHp
iLgUiNJkyagvQ+ceON2w5ZbUYSuLO8TFw+rZIgLpIE+zEMntsLJL7TPyn71nuV3p1ZpJnzouawoV
Up851k4yZPIFbB6dQyRzNOh1NXab2woBv8SNkoUyoOeGfQIEO2mTKFsp37XxXssWGdrf06KXXT3a
y9OhbEA+rwjkYDCUcBmXdkyI0+bUAEFDRA8F4JrwmWRbf+oGN06WCZJRMK+EU6PQ+lyY8jo2l9xA
1C9Aw5C747/HAjVJiepVBfa2c1vZUcDefWafJTOPC7JuGoqEvetnLiVJJs97U5MdaN1GBH/AGfrF
lM82RxhNTBesAdrftEr+hiddrd2rAlyQsrqV9aIG/dOt/ErZR0BJkqehHvCZhHrdXkzkwnzyFQFu
b1cd+uw5jGC3ofGYidvRK1ZiYP3ibPv3pJi7MqD1GoYJaUm85jQofUezIM+zE9i4lOK03kycYKaw
9eLwxsCbUKP5r3SoKQVFzH4JMU5IF9xsR2ksGZYjFCWsVK1Dm1xR7Dau9zNoaTRfTKpiZpCupBJ1
1QdLHO9qwJDR+C6Bnp0kFKzJhhMmPxIOMCUYMWkkhYOLzioS6zff3Hrp59QvKU4QTMExy8crTwYP
dS8YJCvG4wi7RxTuxgkEsH6MUEuWi/XPIWdu6/7RULx6PVcfja5aNwpDlp2QCOuTT1zrbKA4gXwG
2wA8YQPs6JfemvQ3gO4bjCXzXURTlvGn/jPItUVmjWoX0l/3Z9o7RPvSdOTEFVrHWpqvI8Vy7IwH
C8a0dOcPC/IKxVpPVPkh0hSEGkfGWYQxY2aPgxMTjtSNBSojd4oPZm94oWV8PUejHk5cMpOodjEi
VcGShEtcB7GsdKPa0cVdDxUQZYrcRfqyiRz8szwstJjUFegwUu675DIh7X83Ppsf3oN1Tl6rQy4u
pcwd74tyWaGUXNrzptJvA+ExLdZNsNXzdaUdTCi3/kZWN8he+JZNkuiH7vCqUNvSs9CXEosK5V6k
nKS13DlSswwIYyQt/QJZLdgw6F4CbcCoIFg0XAMgFgwKzWl+0yL4BgJcrQBca2T8wRHogd51vQLy
MlfkKmdqLF2COtkOZDNjvAXjfqt5d50l2V3L3XGGNAW5NyKsAZOgCMfPF41KfhME5RKckc2cUZp7
OeUZyM4EOianUrTwNxUQvpCj8WsK7/MOgvZvPXHIh/M9Xj0DxzuCG7JG/0++nhHoDEg8bOmKk1Rv
kd/0PDy7oKUsMFgwO1e/E3fq5GrUhcg0475qzS0BVpVqumG/wPVbf0Sul8M2hYg8y8vLSKzlrkqU
TFw0KgtcF1B+G7CztOnnjAhlaG6+G97D0klupb2xC8nzHtHrUfCrm11vAEaTfCFjt2u/5usWTt+7
CLH8P8LeY0dyLAu2/Zc7fgSoxeBOnNK1e4SHnBAhMqicWvPr72K9SSO60InK7kpkRrkgD8/Z28y2
Wd96rRgcI90zaCc5MbIgzx0YbLOi3dll912Km9gXDdhE7ivHws9SIWjYJJ98ISROsXjB5YPUSQWa
HFe3clfNGNPZyuQXQyDjJMAkPsGNVPnN2unV+W7CubVmIs2X8YJQ3Epl/4FQ30r0DeQWIwAvvT5l
TM6NUe1PvoZfJH5DHa39uVCCNDnf8fZuPD1ymEUZVXxvnRynw9XeYVP64EHYy7YlsbsbtrmZkhx4
hRHqyMHVwPoHYER19mdKnIH5S1RwNP+pP+D5pyH3owvbyMamRC4j8mk32kVcU1RtItZkpuSJnv4W
9isyd5Vnu34G/FvOanRV22dZCvBFyvY9Gyp9Z2y3M8IDO8dHXQpGxsfrD0M7TxCFgs1dFnBCYCzQ
ovt0xpw8Om/gl+lXVCY0Qt/6DyY2nJha7ZhgJd3GOojX5EN5rS7TY/LO5LyuQrjbTbNVsnVIvHa4
xCTVWDhyQ1IqhaOMboubQkprbdL8BQWj7Y88/BjShYI9ZL4cUva6Wb8X+jPRuWHsdXjPYUVID8oQ
DjaJhk2vwBXgkmARCAA21jZIJPX0TH7eCh0VF8xadDLCN22zij6tUwly0q5AVppsCpdyBjSwmVB6
bSpQlDlQIr78JqxJ9FmHlcnGsUoP+XRJxE61T6iD0od+8JVkJ1k2pY3cOnq5lbL93TzMJpeNtme4
P86UU3X8Fprt1oxVz8o6fwXPV53ztEj2yJrLGjjgpmdkZtlIxVM4Gls49Ww+5/V+ikmKTQFlW3OH
8imo0tpLkspLkVsJmXBRYgKeyTmyQFNfmZLR0pk2nIQq9mApPYjxS4dSVTKQdiWvhTzBFtM3QZLL
qQXeAFlujbYchXjDhAjfP634YOp7q3xDAhvnn0b0p2IGzVx+egFLAlYdxyxpchspesrk/SoiaRmK
qTAT1FugVOz159hp+QCTpNsEkKJjV5Bq+VmaHirujWJITln9icE5ROVxuR9FBe8QmOJ7p7gGub9G
scIkFvAN8oDzyFoQ2+esiWK7XlNQCkyJEYESaI2JAOjcOKywAoEHBBNodxxPtymblc4d7BVKWQAS
wmKGzxk7vxLs21iuAiP8suk38q32pFI9IAU3oum7x1u2NexRybH+GG39moiA5O27lN+QYMfoK6x8
/GfmqOXB7dptXT/IU6DSJ3At2MHL6iIQW4ns7e5zI3r6SLGZ93ISDDLJIdZDNWvnEesE3DsjayVD
y7MACWn1vlExUjcb2HhU6UUUu/fVUOqeDrZpkOIZ3m9t2gVUYXrZ7tNc9kfBwKQUo2+RJ+G14TGd
kXz2CrnoZPmRkDsTTRdj+l1u7xRdahnv0xQU1+yEa4r3jFW4OjYBPJX8BhP8GFlogMtR+go4lXJy
UorzkIJlhQ7YYIm69dSA6JnVp34n/pxloDMN3iBRKZhs6R+icnKlGYbRIEocR7MFHHc76BB/LG/D
WlzBvCZ1Fyyt4qh6EZCUa3PBQbKy3RS55hxU+nZKjfMSiQxvEcOqJsGEn2RS2ktM+t30UHbANCLN
cRrTx0AZykCIGq7lJT6pCyavRV48QNZtBlNHGyoEmvGQNZf7iFucWtwSMvjCnP9FNwSWo+Hr86lP
gaGUfnPHzSuEeKzQHCEJj8uayT7i6FYro3bf1PlVVzHJjqhXO+C0D0ViPHr8CO8DdsD4Li4fg4HL
a0MXHh2irHIsvH4TK3aWtQK9m5+FMnrS3Lp5OO41UD2BKuzOHYjA5uKRHZCNqg4XJmRU3NjBwMh/
T40Dm02DaiPmsyzooFe6NFEWX7nnu1UAKUTXqSTtl8iAvhfdELzLisybQPk7U/iw29D47UtmkhcG
HLAhW19EpnOI2+qUhrO3SOcFaXPTjzvU48ndgKciZS4CUkS2q8fKpamAzSGtZwS8d7YhzAB4uvtd
mc3OWuLI7GRLCLjdvxhAGmNf0pGpQTTLZI/HOCr1IJkWo3xIQvbrgF9Xyx6ZPnF1E1VINvVkZFPQ
M/Aaz1dUhzypSvGyKkTmoncW3drCb1Mb4asMBKihL0PQ02Wiu+pXtZDRaH/sq81wV/0kxq+WHVxu
vAxvyzTQPaRyxbN0wv6/w3Ce9gXM/0/+Jj+K37SWPORKZRMSoN6Kmfy6dVoLdpyYr8yupE1C9sek
HRdO0NgtL6lCmiI9JXCHDRsFWql91MBIRMrjGtY65iMxcAZCMbcoSQhzdcI+SFERtxFm0NI2ZeU1
hFLw05vhWIoOg1nYlwKzUhXRYYIVAmmxsrN+U7xDBnDCU1BIgKwEPTqZ5qZEitAJ4x31wYjggPd7
6+p321RdnEiYG1M1V8LkiyIftFLw+JXFbqJSN7AqN9YuHFYSqzktH/Td9MYa3dMzSOCdCTIGlUEI
Qb43lWiDhZIDWOIkhDkSX33YTHjCC54wOCKIBo1C7USUidYGVZZ4xzHO5cpg1k1Q7K3e6R8cePku
zmxwbBURMxfrUr8pO1JbeOIBpzEKld5jjx+LyeRtdipwHvYgvMGu01dr/0T2SdVmeLxdXGD1kabO
wieXagmPu6cZq6uCVaGTvxbx3IEZA83qxEgMhBis1lsltqhAY7iEqG7DM8SqWGvTtWlZsMpb4yds
vrn2BHg4gKWj6X0xy+3Evz+VZ1aJLsMoGFf5G0HPRYLIDO0S0+l0XS0ZuOXrfOMRBQThF2h2fN8i
I6ELEWiu8JeCqcEgk3NdgmzjNIbIpSj2e/i2CXrRASEmdJCwlDYYGednUb9rfyAZ+mQj3sEqHKRh
KMaey++kcznKiEM7tUQWdA5q7ZKpA9Wb1Qd98iwM//RgfpXPFE+ziteppywBUypT4XcAXKavKf69
tVvdxlN80f3qsYTebvAwg+dpMR2whZfhorocpCjqMxXk0c46h0cqzR3WGutKkvz6APgwif6I55Hp
NKQMoie52x3XtbIX07b84Yr5AChtLdjaH64CAtUscUvYWt3JegB4zGVtjT+P38GaAZlB1AZ1I7MY
qHoDrdq3ESmaLvRru2VA4Ul4Wx7vN9gWHVb1hwos0zc9gwS5HWIVMZAFwkSvIxKLlDuoAeLYQRDQ
xS6VJj/Mn1Drs/MLMlQoHa6rfBd/uqf6e13402YE3co3LAFTcOjFIsgUXHhJsUPvsEKpDjWt/qRC
ZZP9AXAY24jB2VjgsNn/gBancGXlps6VCSWobfHH6P2EUw6HIfTbPBA/vD88PcEsnC8wexbdoJ39
UHPNnKrA6Bl/sV4CWOT0j/xOz5egXmg2OLS/UDkIZBq9sIMaXCRzY3xY67IEAZ6/GYBZUpuxYER2
I5xijw7CFWNnfc5F8GC7YGZlsaHL+a4g/PTNcB7WYlOl3rG2aeyWOoMnvfXwZ+40DzEL0ZWgbCUV
Mo0oPmTRRn2MvuvErZPPiukbokLWmsWL2d67DToDeXIrTO9wuSMcaN5Mbzgghh9MQP1kP/j5Yp1G
f8TM5E/0yWliHJbHkSRoV6O6YEVDs+LmBAfer251YulGz+mBxk3FgpFdCvKigkKxsUOHI43fuVvs
LTn7EBg5HscctZBKEAfsvdVWi+xWcDR97QMwJASMSrAyrzfiDXIC9JKbAKnwzu46nuuBB8xmRVuj
w4bBc6irQRFtV36EhZE6qen2iZe+x+/ojJIqqGX+36HbyD7gVGKUAbQZOLq9gYuyMCpikx4S2lpu
pexpsmfqfjMhM8FnaLkA2D1qB5YKXa763DyuT1jmAOkzJ9zhwLa6DNJDIU6J6OQezA+zQKUK6Vy+
31LH+kRXUnwjbeGLl8gf1g6w/bBea/IMyRNke3lOPrRb+6JjJVYGjI5KxGn1ntW7EfoS4E7uEAoY
7jzTN/wJBl+GY0IbyD5W/M0lwmxFxY3crpKVJ9UVT1HXdhQJAUd08nJ/pe1hyYOtLdgccvSuTDV3
jxejITfhf9mw3klt1myWLPeKtd1Xdlvx9dg9/FrzaBmRJmSLKwpuxTQJ2BDqO84xAsa4TKKI2mvD
K3JIfCIZ++GloaYzWhubw0GgRXnMXmbspNm0wfIpQX3hNdtzcb4ojatvARNW4IAGSc74U33DylNF
Q+qWSNffkLM0n1xpbh2vVHwPt+qC4IJZ7S+ALcpk+ak9msW6DULuy+rmntkGUgPOT+7U6vMovAgv
kgc3HLLRIVhr3WSxZ9PmSNL5orNtZtix0Dxvxgd2KPCH7jt8Hm71M40m9Xu5iR6Kw3TEoQC/D2md
tmaiVCR1y1zPiLByks6mlCGMJ29cU3RmwYFHjVDbwwux671i9ykOdgf0DSpEvUNTbq6ELDdFwZmd
QCTKTFYIb8d+gA4mcUkwQGCE029Q+M27jnnlp4zM4iDjGADR0LnxN+1xW7h8Ee4GuiMUOhAgAmeP
vmlzB6UVFi2m5sW8c7hhHYaMFfDkbcRn5CD6O0sfIxOLBBYEYTeeav2Z1mFbo3itN/fCTkj2LNyO
IMDFXl/yQxa3cv0Nwi5ZXBYEGj7P+mo3VJ/uLda7DjcbUXLvVn+s5+QRulMs3NayQTX/cL8/uPa0
Ly1nNjWYDN+1ib+4u8RblmAfbGaPWPtbL0CgfNIKjAd6MHQWzYda54Ez+QyQrZw8e1Vh/94AxKDu
EiEXeexzGyUHIOpyVD4mn9MbLnD6A2GFlGrEw0x5Dd/bnfgJzTlMLEtHyZyZIwNqRXYhOGTdJ7g0
VfDmVz8RuFQODEhnHDLJlt6in/GZ01XpgnWdmjYeAtAL0A65jTgl+gjfoVlGhvNbW2LPZzlJG6hW
W3J77upP+EIlcdGuxlNHULw7NRty8HbWp4hlX/ej4LEPkyRj3dowu4dI4mhd2h/zlD9q8yb/Rvpj
5O4QPlaCW/c7FbJEe27rN5BT6FrNoM1yRwLq0AzFPvXLytS7zctEwjZ66dYTEfkR8WcFneiq8hfi
gmAZaSzdHkIW/odREcWH+ruTmaEeBiLQcc5vfKUM+EX0gxF7QBsEJGgi5gXBgu0eebpUS8qlEp7X
eAAAERAo0hJGxiq5pKTqutTbVvhInUXoQFr80eVDIwa55Y/tViEzJN+NrZPXAfAQt4BGpyOynOPB
pXZJC5eMhKT1hcxfFD8rvERzFSbmK7KEdkzBqNqDXpxDDtPq/lgfuu5A/YZfDK89gwngkpm7ZXuU
+oOwI3GXSmW4U9kG/H6mRcaR552xMxVyEfKKZKUowIYdOjHNfB2zVgOIxKWBrjF/cvr6eZSvE9Lv
3i1LXtxbzGAu/cp46KUtwrDcawtqXAyR7IJgPWnXMeYgwTauVDdyhVIl83arc3zh+UhC1OKLLKzR
NidyAKgGHJ4m9tskBK6yZ2lXzF5M5hjbBqYfHEbE2MO/h3ZFEx3ZKYPLpKyx1/+A1pAJJT/Q/Z8t
zVOwa4MgU6A3/UX2RexFpa2Ze5jaajuTaK2HNvSl6NqQeshUkkhAjdN3+wQt++cy0VskfsWGQy2M
w6sW4JRM0cpBOwgH/us+9oEqCHPBkuAObAypNjl8jCx6r8VDz4lZH8rEnRNXGt2w9mMhqE3PYM53
8lvVB8XVSP0rg5QMTgEFjC0epOpkLec5x4AlULmKAigF74y0cl9XfyGX/41a/k+M/JfAP5tCUtqR
ql+LNbJGAyNZZ5AZSlr+ZlTwl3eyfinHtXvPcKyBchzjKoK6BdNTEIrJYIt/UcMz8PkvwD+jPZj3
YjBNssCvtxrMKdbval5ezac0RUGyiXRiXznaUcFJrxKDvZadvXDpdZwFiJKB18XOi9YvtofVS7f5
zg0btIxqwVRvbOGseWScauGCz8OQQ6qiDYVIJ6das7HeYRBNIjxJB4ZYl6+a+xm6Ygw+u4OoeUu3
ozfh+MGMF4fR1gVKQd+SI4ulZWNGjh7r1hyXY3ReXiEgePMZ//LYxyYgzQ6zeKQY4QWT1lMkR8Wb
EOXsp/aFSEtFRae7legtCnHPG7JrMGElK0zZ9bTKhMgiM4p86iDqBuqxAs4rdng/GWEm4YSU+mxO
ig2dMOCILiBt2xjnDBfw1M6LHbgKvNcAiQYw+jh+tcxjEz93gmLL4GrPaLSQEEOySTcFbRIdAp3l
0/wePlNkqaadmlscjCjX0IAMyGBjKOhNH23El+pa7qUvzj1UigTdN2+UiYyr6YaDR4R+d5CQydlW
NgGueOg9yD2oNzD9iB2rQ9nMoV2bL2gY5T/1leOwUlZBowYZFhif9Z+02OAJAn8n0YCe9NuIyokz
k9K2stHRadIObAGqXe7tkfmzr+yWoF0N+YSO9LNS77QX1/Zg0hDRJcZ2/P+3i9fwUYKSGHAYzW5z
+xqPTyL5woiX6U8pwejXkDCT94Oj+t1Bu6drdvYHdyXlNLwUn4ZoG8DWxbYLHbR+E1BvahcoqVBm
I+ohOIzabBWFIUSsT83B/ANxPHMIvIOQjynJJAHfiurt3vhgDQje5MwtWXTQLJ8QmayH+al+yo/K
VfmZarYmN36e0FL/oAw0v6oPpEc10jBUoSXriRLIla1VqZasA002Q8lXg0aDiUlKE5pNfOwi2wKM
xzS0AJD0hfqCAaGQOQM5Z8xFRxh/E1l5E0ovQq1p0BI7w0cMc0SR8D35ky+/gseCVpgkHQ62AM8F
ileyEzMs7YzfeLQ2+h4V1p1KinxIDkuEXbhKIVKKvWHwzM7ROMY24Rs5QuflObnMX+kzAkw2SmPa
1IIjEtGKdLmjXmPEewccLwv2HbJYJzNxQ4xNN23FT8gTXGpDpBvmhv4t6VgcTgT9QlXcO20Nhu+g
dludLYjFw/hPR/tRXjBMXfPY3jDb6of1XBTXbEOiivLBBpUpZH/9PiOxBg6JRAiWJGbWaFYH9O22
9FxB30HYAgupG/MvA0iko/xll/s1RnivlLLN5ay65uIbkgFy2Zzy/mguR33GQHGvYN88IbfajbpX
N0+D/BkaF8wvVcIAyYANxvHaSJ8tPtz3Lf2R6CaYwmRBK7+FqmdKxCJnxDCAOKsTpPRPefcl6I5i
u8wHTQ0mlA9dfl3wsO4v5bRTxA9t+aQBZJfRhQsuUyqzWLOj9cGESrbas7CNelcmQUnQJIGV8Y6c
Eq320pJ0mS1nwyoKZP6E1h8aPjaZkQGH8JgvjLGbVjc4LDFBD2JP9lxcu/Vki5ojcL/+IfoSfK1J
9yqR5kCsu9rn3WsrL+yxIPXWD8WofuMvaOXqnZr5jCWsqbHM3ACPhX57Mu8XI3wbAD2MAXkqmxxf
xgwDaq4ElQ4iG2R+MmFG3pzB1m4M2pN1IdmVtk0GB0csjXzReMdsozxue40DAYXN6m4vE09HXICx
AQsfkrOFXGyFAj2l25PMhY9ara8/Bo48jra1lgFBjgEBfRItq41TZlysJxEffbVyMR1MDdYjLUAj
LjQ3+ryVCNNdi2068Zjq4IMOnwZ9GPlc0NzhSaveknsQlW4e8UAhPAlMDoc76qkgRh7WHRoK0H/O
M46k5DMB9l0nIu69j1YsRHra22sbvaw07vihHdLObtDx96uMM8O5J901VjAkLioMy+NDKyAgpqNZ
QSwQV+qLbB/ltme+tvFTgSXgDt+RxVS0v1B35/QCDp9nGXaGFWSWQ2Nc9ZtYcGZUL7ojMEwgbgTm
mAtnuCUBX0xgBYBZMMqxOioh59gUoZOkCKagBTbT7Kr/oMZLvCK3MSV5dRlRjBMRp7G/Bkru9822
ELdl57ZmICDJEoMeWgnBp7j6/t3pNPgcOM4re7aUEQyV9ODsIqmnhCRqfQc/K7d7YdqR6UJixCg4
4H+m8BSj2SY3C3UakBxITOirgw1G2p71V9na3HUMAGhEHPbeWGcWgowrezCRYDnsj6vsC/Dsm5Fa
aJAMCPhRgwFtN82+N55z4Dt2/WfSFShzkfZmX/0jklZQxspjuLCjb3tn0rLk/lcuullL4ZB3Uv2g
46Kfuex7GiK2yJ5M0ohRv6L3nWYbfBV8rYJvAm1Bwb6O52N0semogTpnEdZtC5QIwamVukLqVpoz
mjtdZNh8g6U38wuSk2Elj1aPsNvYp0kjuI2L1md2JNtiBVRtl/h+LZ5Ebyuey+VRb46qgMLPg4Kh
/1pQJGP62HkarBYITe9M5SpkE/s9Rg11cZTw55fxY5cU4sb2GJaBHBBClwz7sArkGieVYOz2o7rV
/vm4muZUSVBYbhrZUnmA/F3qYD5arwBMIy02pAP/MM7F1Vpjyjjf/ogxAbtsPRvcoIFL1cNH+Erb
hNlHguYFIvGLA4pUZfC5BX3ORcpdlT8FtPrptwyMzaDBX9J9z/pBLZ1D15m499jDn65f6Q8TOBOF
KAYP33RP6sMElxraVEG47ClvxWF5Hb6KV+GcfC7w9m8zUYhYU7j9TdA8E/ZSsaUHk+yCAYQfE+DB
VqQgve+FcWsdDNVBA2zh0uN3z+saN7DW3sw9eVbBop+a5mlUPlpx7f/PGK+FtPNt45vLwzIe79ql
D6neKApk8yRJhyliA3WrzYRDPgHbmdPQFmuuyJZS3d2oDu6YexNXWUIUp2sRlDo1Z9s07bTwJ5u+
yr+5Xv+brBjHAAsVkqQw+/mrjK8So6mYsG2u/X1bMIPWAUQx4ixw8P9vuZv+b7N4GMCaeJXpkqTo
v7RnRdgLcSOXTEViNWtulRl9PvNnjbBTiz1lu3h3EkCWhzyoj5mKXmXVnIaMIPzR8TSX9nl2yqIt
BVmhBmZ1IBByocigeABobwMZVWvoZyuG5Q9IXVKnYPLiIbzd9xpN/GYZAXWcpHQUjBtAOwePJGN0
RTLezt8ECMA8vajztzUc85f//cWN9Yv9lkitjnWGzgg1MuhfNQRGBNWAjQZBMaW47+LPBkci0VDP
k/a+qMZG6pkc3NZp+VShfqtJsiP8qUHLtFoLQoMvxltE5WTC7uizgc/NbUoJocQMuZyNXX3/WunZ
DL5CAVYQ1i8u5qeoQxgM1Qjpp8CMwhDUsKioWuJHoEqMN6QQW8B1k2ciFjvzmO4bK4IvIZRfspgV
3GLTwcxDjpsLELiBwY7a8LLCshvhtsXpIalcbE/Q2Otelr6V5bWva8B/VlCL+Qo7bg+gXwPQxvfq
MCHDGlqiISR+oMDSQxravzTZ0jpV+1+XmSAZQ8Z0goHXX+trLKVQu8dCeV3MJxO7xgRWvIWSL6sn
TXrTOYeNJ7GziWF1VwGLhnXy/77RsvRv1aL1Hx/h17jpoizZ3Ez35qq0smvC7ceTp4/zSxp/FNpK
l5Fu3AGm9/VqJqmx+47LLRHRJs36FwZbcYz/cNw6GtQg7sTqVD8Odewyv6sv14zZOBwh1p9Z7VrW
F8w7sBHpaZqyYHxp4KOw8CPR89rL4K3PtZJ+DKjvFsDrvj3oYn1Y7Sk1hlQRUC6DJ+gjZuFVwOu3
zamXGakYTAMJFYImJlOUAYHzal4nMAUkqreysoKIQCcBcVFpoWSTmlMjKYz3KN96Ou/ztS+QBi8C
nzYhPxQdNlxmdOs5Gw5LPDrtZDpG3D4YUh7IsOUpFpKr1GKV3sbRU4P3xkxnT2AiiPjPAJo+ToY3
lHS4VbpTIUwswCkTdGowr5Ym7FNj2uKpvklxFlxlDh26BSVtt7msu7X1GYu3CSy0NBqsATjW26el
V3erdZmCBACZxpyc8+YFnOguiH6ctFsxPRRd/bPKJMTMepDS9tSa9yBh3r+YPgUY3EqCcZKIJJW8
JGRaVWpsnk74mD9y/7iOci/RwFnb+ABMeJ+Dbnrji9kjKaTITaCqcxUnYfGLKfV/TEY6YXSYQi8Q
6XUTEJaxwKm95CV45HotRuGrbDBna8mq0Sl4lIfQE9kNug6N+rDyZgFG1xAb8HzYT9byajsq6cW1
Na5D2W+T6FBFrwqyyKVNKW/ZTiFkhwjcZXgLIybmB9nHjyWTE1/WEG8OR3zFD7z/sdOgCKp3iZ5y
iE95fDM6t2vKnRVGQY8mR4QRCLuSmprSud6S4OzJEEsmtCFeIfdVzoxwyXrT2KCHzCSQ+C/dmfzv
TzzTGuQAqKolrn//9fGQFFH7f/+P9P9ZCFFwwDQYiRmI9OkJu6LISgS28hILHJSBtQRxXRa+MpPB
mn6ZPYnIpL1jvLjpVXp3hrGoRiuQn3RVASKXVzs+K1Cr9pe9QRXXXf7X9sSehJuFpgGmSb9dPpJh
6HJ9Ai9Lsyes6x/+cQ7S1lGWFqeZmAmM/brhz7jq9RjQmtAU5bAci2ZrGNtQpzNk10AmprMVc7cI
To8dIZ+OPeMjoTgfG3SS63+gm68qUbAYAjmigpSZaOTQMEgEMKB+pf3IXZ3nhp5R3JeAVNmUMXSz
r5YvUuQw2GZjkQkfgtSJS5i65kdePsz7l7BAPAOHgLeEMVbe4lOlPCfU4pYob0P0t68zoysS7k9T
dFKRtoI43qvSXx3WUkM+dcBxnUkxH72nxktRPQEVhkS0pAf8gDjTs3nwDatEI4Hsz9ICeaRQpUcd
xlOm3Q8qAl/8xXm3JyFmBBt2NKdmk59UWqVkYs+CAZtZ77EZ8rcNFf9Lh0IxLL9VhgiQEKvN/o6A
WB2650zhssoYitTMz1jDQ4uSYbWBRG60W11UJQSA9VseSYg/wEiKxcmyr6RUnYGHTgjrINNeUhCR
4ksYzzK4uRA+6gzrZKw+s6GDvQc9ijypt7b4+QeF0tiLxjwnvYg0mW/yAiWicB158ZxiFwO7W4TC
4t595gSLh8y9wc6H6/RWf6og8PuaBixlj+QkM8fsuDC2NmfxkbN6p2KMEyZMBQuL7E4xRbSehSjS
ckbpomrPNHHZQMwDDbKlqSYKFAG7+6y7ZCkEcJK5cZ67qW7sgEb8qCLt2x4R8ociJDLnV2Uph3ml
NEg+1RhraS5m/JYZ6N2gGhp1V+TN6x1XcyT2BK8X7iAnXjMxxdPHqINgmuKz1JbBXDzM9bI1IFMW
NDtLnGFadCpK5kTF0yhJx9xgtAflV0Zfx17ZoFXskRPoVX2RWG2fPYNNovpJ6rzNMh4HFMDRrUbH
ukgKFJOwbXji41bxW/k+IdUC7VRpySiiK1FmP0B7al4xAcVaZycawIYSMCXt/aQ+SlQ4s/XDpFkh
0rwkMyNZ9PoRvj9SwdqNtxMbn9DlyCXyxsM5JMH4oN+iz6TQQOVaarc/HZekM68lhHLK/oqUU+cZ
UEKAm9NAHSRJtCvQrAUFCGafpf5joe3rLMHlegrLKQ57Sm7musZPCbA6Df1EroM064E1W0DElR7v
0E8wkTivCYCw93qH5uVHZZB3MNbZ3qPAWB2TtG17XWV8q71pYpFQxHbcCI3XzzXD3xt8jKkTZz/+
uKvwA+PykqdkQi0f+AlNcYyjM4GMaD0z6SXhzdZLgm2oTGCEGd5W/a6JwshwjKa8zPwuqlwRHLEL
RZY0Fzt5GHHbT4FZxvLhjj6jU0FydKbOJADORUzptMm1AkNQFMeCJOjrp7vZbQeZgzEnuhSmgKDu
vDrd0/am0ldKmuHL8lZIXBFnHyR+QlwhYGJsLHtJ6fdl/rRWCk9L8QSiIYjVm2meU+nK+Y9BkKpt
S0Q62nIVweQCJZ6266O+vkgaVajoqG15aHrJq9dxPxBF3tzOwczWZExNBTKGEJQpnrleH6a6ndED
iazu/106/guZ8p+Hg/Vr+FBXiXft0SJfS7iAOpmQH30K4lfP84k97HC/Ezy8/d9v+S9UEYeRYmK7
L5m6pv96yypqLY3tvr3GUBnJtVCe8CtM1E9j+Msb/dt0miZZ+MLghYMb9D9jMP9xTJd6q7eG1NRX
g0pGiT+oXvEwa5w4gai00PZIVCfGCJ0DO/Zn7F9F1qrQZYGAUkgOccydv5Rw+ps7zL9Mrvzn9I35
q1jPOqWYxFyurwhKCabuA73TrkLKiWw9KQSPEjr8RCWFQVAU4Oh7LiHscUAEjEK40hvXCFolQ8II
Peb+71sj/Vek0jqmRaOMaw8uwpL4azDINEvecMJa02K6XCy+1uOoB18COQl7FGnHJvnuqPGT4i/3
yvq1EEl4lhRDFNcAXVNWGN37VVKhGs+aOi4OdIaOR1zl4qXEYZOemT+b1/v2dcT4QHekdfz8cTnr
R/U6/7Qf8/MdwYr4Y32Nz+FP+ZA9OOY1PlgBhvXbbC8eyyvxlSfxubllD+VpndzRgvYpPoN8ecuO
i3kLz8KVxLLsNh76Q3jWrto1P4SPwjE8J7f0JAAQMLb+bFyLZqNd5VdkqvUhO8j8ZHGK95M/b9Mg
v1g7smsDnQg64aL95erov8CS/7o6v+5LOXRxZUlcnfCovBY3pCyraU/9BHU0vQgPwsN4lA75A1Nv
M9+0ucUJpvR2/dB8TzftsGyrx/w9eS+fkqPy0BAteCyehWv4BZURvmaMoqHFkAIUkmxj+3SPW+Ne
vDF3fs0ehbf4ST0tF/E0vVm39Cl/DCVUe8g+46v6F98o89fy+6+vuS6S/3hg5TytzGH9muMuOVnn
+Jad9N3kRNUPIIMnQS9+LIdpa3hRgPjhADV3Fk75MdvJH1IgnJIjmZE7fav59bY9kHRwFLfW0TxX
z8ZR3mY4EjLa1+1ADq/Nc3kx9+UZ6Wd1JZvqOPGd28fysd8bj9JrccCzakdEpCe5ZBn68QkxAfGP
KY4BxZPxpp/Ev3x39de2+M93x3VNZUPU16S9X7dYEiPRSPN0fQAGEmjJGdxGJzN377gyVdvylATR
3trjePxmuGDnduioGyBID4qzeZ49WiSX4oSczYlPTJrjpd8qdrpxKWrsyo93dzIu/9ZcGPq/3THc
n7HIIxxBt6Rf5gCppCQVu3nBE6ec1Wt6aHekIe6IcvlIb6A+KPg4mp/Ti3GWrzNeVEflbD1mH+FV
OKc35GfJaThIB2Jsd/ku2jfbLBi2lpdjfJXzvK7/CKyD9ccL4hj7XXy4H4hMvtbP6c34ih601/G5
uBWX9tRctENz7h77IzauxzwId8ledYu3hr9bDvUpe7jf4DvKD5qP/AP9WPbB/N7zgkSr/dGv2TOa
xGeFj2k9ylcMuMqN7AMbH+NDviemR9nKpzU+kkRPkkBNj0LMK3b1uVoXRpDuxoDhX2FTvzCLp12Y
xCIY+Ghcxpd5X8H935+si3AR98PRDMZtseuO4r7fU0sf1BOWi4EQtLuWbxcf9KN5RFt1JAj4al7X
bx5ekwf5h4TWh+LSnxi3GU/JPtl3l2RvBITXEhctBeFWJzSXgdk1yvUByPLUHXoua3G+n9cLUu6y
vXRI9oi3FP4lHZaD4um1faw37+A7m/f35kDoB6Zf6G5cY3NkOHiHPZELQcfLSqSyAnRvw23mxx4G
Y4wYLMFECC2aSJt9xxM9fYNHgD3Z/4+081pqXQnb9BWpSjmcOmdssAk+URGMcs66+nnErpkfvFxQ
M1PsvWAFaKnV6v7CG9TR+5Iy9gQl4DEl5HE1KXGABa3H75DtYIVCZuQjWQ5/nsHQG1Uv9sziHxjj
S7qW9/ZR3advPmSOLU3i/MnaWZBKnVHNZqclcHOte+9EGoOyjHcKLjadeEyQyc6+dkNnBBHmLgI5
9AY2MjtlWCXA3nrqqBmQwJ2oQzUnAejrXXUKzvAmokP6kD9kq2GZYD7s4kHcbsK9OO0nyS7a0Spt
CTnvhbtoFx7jozPY7j6YVBlPEccLbyVJz1Him+sNyzoa55sK2SWSaqSOdtVO2Wib4jCsaVTBVzwe
OtzP/OD75N5bA/uhmmwAvCj35Dz9qNyTJK2VTcH3Frvkfnhow0POVtoTpsM4HXvzkTY1l/06vktZ
7tFB5AaFSXBW3ryDjzYV6CQ8v4NDAS+Ihv9d/4ZlMz7RgD3cB7qv7VP7REd0be71vbfNF+lUwlU1
xlc1WQbLftWuvGU/D/NRvIjXKR/60twL99FWWisLb5VsnQMQxH5tL9MFPqpLZYCneft412ykx2gv
Ao9e5bsOHJqwojnEMXmvAJxe+dTCdpBZ/F35ODjAcAgFnFXjcIdD6KP9Dpxg8JPZY7+78vb6AC/w
kcJZuffBkX947+xzxIievT0Xy8bCgN5+4DDcc0wf4CSVydrdCdtk4xzTR/G570bO0Tnqd8km2XhH
6yA+QwfYhFxmtRRW/gIQw1ZeY6aLUSmutjFHeLdE+MdcZ3c6J7u+KLf1trrLV/oiejdeq2XKXdU7
czGGfLsKD9GDdze8xcYey1a+u/gIFxnnhLzmrBhBnhjTHmejaOfmWl8nD9EdkteH/OQeBrtZnI2o
nu0hfiLbdMKieI8gMG63xbh5ap4Efx7S0btzHtyLsJGWxsbaSHsFw3GctHHThpizGT6shTF5rNbW
S8qWEq7odrVbdUPRXt3463ZH77PeDWe68lreN8diX+yHX6k+7PP74qM6pvf1rjnqtCn39Q6g6z04
uWz/358P8N17lNiKPfJyfGd+rz1We2lrr+WNvDm5C7Ae5X2+KsSJJzEuI6/bEyShu3pbz80nCS2S
0YqW9iSZRRN5ArAWBRsQBHxo++xJ+AMdptwKI5FsxVtE0wxFv85nEEUWkGe1ok3GviXN6g3s4al0
tGbD+RKtgoO36tf0GRfGdA+sZybwjHNOR2yK7z4X0QMFuZG5qOd4DU+jmTf7q1SvXZUO/zvmv13g
1TFfhGqhprYdbcS5OG/f0ei/k1f5Rl41060z6mflJtilS+EOOvasnoVLFzVI4BPOQp/DbRmrcxM/
erLhCZV8ghz/Hs0gjv1uBuoJ5ghk4UerGzvQKp7zx2Zjr/E8/CMaleXbp/7/zPJVnFZWqV4KPjdR
4hfu7LC0f3Tuq0fhHZ1cZC2ddmI8V2hdUt+cKM/mQXhon4NHiahdQU8vWg/0ub3EByDLXfEm7NNT
vg0PPvFmvW3uvlbmvuKNDB78k7DpDtIQNBALeDvAndtg17wmu5RIIObpDjtSv85OLdtZxP5IZ39m
r+J9vQETmLCRG4tmm97V8BnYTnfu3rpD3W4f78ujt26X0oZdmK0dZNwjwciyX2rrbGvucXLdx086
215OA+u+fDJ2+ZN23+0dPMjge461+3iNHhs1q428V3Yx6N4R8sikBv0KEMaGcoy28nfZRpuDLHlv
ZhyBS+PgLaW5t2xXQK22GumH/O5SJ3ylsSJ0Y/FZy0fis0WaEb/Gr/pztHdexI2+CAkYkE8MV+o6
JeiI+WwutDG6FLxR8dafu3N7+iHsV/EYgms4j3nN8rn69NrM2inO3fNu4c/1KayTcbOAjDoDdjqZ
LHDc/qOgIF9LfXytcEtWSBQxZDRAav4M4gt8wsQ4F2NCQfC4q4gn4C3QPFi0H83cvIST7hRNmzkg
E3B9oI9n5kRcAt2eQpocbMDBRA924NlRwgRdGyN1usSebjqcMhKhBb2ZYSbHiEdNMBCC9rWIIeBh
kD2LpukMzCTwxnLJypiXs/YO/c4njLyXbLLaHi9BhkQLcUm3ScO/Wx8ULwgj8GD3ZkDmO6y3hb29
I3zT4rF+r+5YffP+oeRNTJfeQp0O3vTZvDpl4zsUS9IHA5znlpMWNkZwiA7JIX+owCOtI75AqaQ7
0fHI77QnIE3xQ3wnrZ3DLLzTyFO8ObTYMayrsTrLiIToOT+YD9Vz8aw+gJgBvvH830cMmOOEIhg9
nZNwMs4xQLlqGU/zeUMIGX4Fl85DgP18fuKpswUDmCseyjNFS/TMVu02PcjkOsVd8wDmL8fwPHrA
vv5UPZn3+j1NJPVe2SfoZ3pP4u6vLfmrnvOt//DfeqAFjA0ikvuqNWwm35K6WpKE2A7amC2ZNYEs
3Z27z+AC6Z8D4qg4DHqZzSk6D0HY8Ll/AkeZvqVvkC7Tp/YN60QiP9GfmC/lEzGfMS1m0rycbtTn
0euQ3QQzmV0OCbhyGx+yhxadNP+M7gJIP5TXUs5QMC4v8L+A8MYn1FoWPuekPf69dvJvig6IwcBX
EhUvXZO+8rtvt6nJeeFkrZ5sSjAxDXKpj+irpMH891G+rKV/zubPYa7Oj9Iv3Fby1XCjRzs/HWVo
FyCxxkq8IzNQj8pEAwG7geugoho1AdVSHcNoAWyKZnpo72HUNAS+WyGehc6qWbcvv1/fjbef6zMV
CRMB/peVqzpOLQlSH6hNsqmDWW7PFUrL3QoRkYpwDzqGMEEE4/ch/02cVSx+RQpHmkKH9vrI18LI
6OqGEVtoeFXwCDWkMM6D4FL9x81dddlZyT9Hupr7wjf0slPqBItcKLCAIBUaDX/Z2Wr/jqJReMMB
+stokGn8+b6EKDhUqgi+qUUczDwJoTW1fWWb4MdKucPMLk4jfooK+D0OBaJrAfpmfZYhW9lJNNWJ
HtV6mdFpRBItD9K5LnbIztSshUOPfn1aXuLmpKGfYuAo0abFvvWRi/OCe0dWZ22AGTd/Z0unjo5B
e7b1eScCEYugKOsYIDkzsXE2QjGt9bNSXYL+VEPKD+ct7ELZOIjxQYaF5fbVX5Hdv4HTz2kZ2pzf
3i8njtVWzEQWFvzbXhJmOATMRNRWdQpyUnwQELYVqPlLDgUryO9aga1ofgq6QwbzSdJ9sjH6ba1+
9sV56dcTIYWWndH685W1iNGA7msjX7DXMHBq6I6eerKrBGEZwBQak00f//d1K/0bRf28o+GOv91R
LmGmE2ks3KFzjJy0qR5i8kl/aiCNYg05lBdv4+bw+7DDIv25gfwc9QqtUtu9Z1DUTjYSUW5+kupP
Gjaht7ULF/r8H4OpV81nXhlq/fhD8XLKaLF9hcPf7tGPglj2VD3aULlBZtm5Rw/l3t9HBGJYhc6k
RbIVdsDlgznOwLP+yVwe2xHWeeNmhkrhUvu0VsWy3PmUVsMVRChOZ2EfX4a6ye/TcmNj1cCHiSYW
dAqANOtqffXgUuI8NaJNDDS2Ew/YmcCfRYClp/CcAulC/LsM4olI5tljBZKFK1ZdKQ2e6JBDTgrM
u06+JPA5QyR4W6rFOb3kqPZWiiF9hrBMaxqNPFJemN+v/Sukun6muolphjqYeahfEp7fZrkt4iCk
zxVtHBV9EuGc91At0rlRQvJIYHienSCHFaKNNOuUwWM1UJ21va2uHgrECNp0pYqfDUIS/Eudl5/u
HFibk5HhBC8jSGtNNO1sQQSEjRwxO8lMtQ9Fa60dee8HhzhcdQZdtQbZmbkaf5bgsTRnqkqrtNkG
lIzIwxu8QqVwkvdkNBB0w/bcJzB/YbtACKiBZzbpHyqAt14vWdGHCJSwQ8Sj6OfrFVRVU3ZNRdkQ
RDMyEZm0ReFGMGbsi758zIm26Ov/RYS6xoYMK/7HsMP2/u1ZdEYQ5EJSxxsmQ4GRC4GxZmOh9qkB
W0XFaJoLbNXq3suePXSejODToyrloZQagVkoZTTmnc82fM+UtypAoIayhXX8fcF82YJdLRickSzN
kECsyfrX33+7yFjs6lyXKDbLaFwi00vaptGNnojOojGmzrJGNFOAlPlH5vhvjKTJAAN0WabHQ+v5
6gBNHSmNfSUlFJS2SXNABpYmOAv197sbss/rm1PlwfbVoCStXScgSSq2ue5n8UZMxwLskXQOXiNC
fTPf6sqrN/t9tH/DD+6J8BYHE5xiLPlqmTltqraelTCV8iFrtrU6t4NTDAbgr9u6ORC7KeZSdE//
cfdreqGSUyGKN7zWsXEu4xU4jyY8oBf9/3BHmIiowEbZt8UrZK5qxqkuN9T0fXaLZqt7wBZXkrv6
c9+6+aDoeSiY9JiKql5NXZZD5YsFijVFhGLKqujPXYZs0rQXtwqgsTo//35j6o0YQtawDqSiMfSD
zasT1y4rTal7Ndq4qrAVG3MSB9SuWoqUyUtnovgRiosWCW7EgvxiXoSvGtIKGQC1BlTdNAPTWVIc
awOsdxaBcOnqA9bWIYB/HoYQZnB5p313rp4DcioBYoXbnVtgX0ZU7jv37IDY8dFsyXxxxXaXUKyp
6vTFjvXZH8furfdMw8aKDrCJ+bF+NbGpkOttJjGxTuYDo4AOtaryLYvy9/m89fxwHjQ0xeSTeQ18
dSoLZbjAjIatToTVLUx04cKM5OIS0VpRPv0+nD5sndcvNmU9fbAow21OuXp8ZdOkrZMo3JaGUVUO
y+MRORhLHSuIu6Nq5IPxRWksCtec1wLqf1oAlGOqujsj3VSYeaVbDnTbvquMrTWA9ZZmcdBw8kKz
AX1vJGB6SvqaP8ueNyDtUXsByFWtBsUOcnz73peOAxHZnnXxKs8msr4qBWwAp8YD5sWxvWglqFVT
0EvQ57CoklREGYmxkMoxg61U3nn++PcZkW+EVzIWVaqI2Q7llq+g5ts+3qe5lDmBRNDiDXIcGHR4
qLR3p+KABKQ9kz79V+Hsv6rv5avyqb+7F+1ovdSX36/i1jIAzWHBxuWTol7t6rHimGXvxNEGdhqC
H8BgIY2DtvXCs/eQqYvfR7sRv8omvAELkAJFhevdSSt0M9QSYp0So175UKE44a7iHrGf9vRnEHFr
z/0+2BDCf5tfsai7yB4GI8kiTEKNSaXvQhSX/LHn3npjvw90FX1qZta0ocBAQTxl62EjiQic/l+O
kO+jXL1Aepx61CgYhQ2XnhWVFY5FFAzEcPv7Q7q5JL49pKsNyIqdnGSAgdAYGRja/tyJN8pnem5o
jop/nMDaFcHjK+QyLVXR8KDlxPoKyb49JdsQerfXI24LwO9R/MR+SPxMEG+mFPL1X30sSGTHFuyb
kQDS/YmPR3Lh4jle+K8wy+ACxdCxHvtD+kT17bU+9Bf1zX4Sj9oJK5q35s04ls8GGm8j5cFAYeqC
Ykz0Fjz9Pm3SMC/XO9z3O7maNy9U7Tq3hzvxF7zSwnsGHfEtfiuLTfPcH9pP9Al8ddLufx/31uOC
Si8SwEiaal3HZZlg610jptEmRPgGQYxgUBbL5iZPbzi04oACQT7/fcxbK/77mMM1fXtoTVLEmSsx
Zm6tcoRx46MPTY148PdhvnKf6ykdMk8RBhCWwfLwin8bxyB065uKKa3f3Y9Zt9PTWXPJzslZfdCP
zav/IZ60J/igR+S8T+ln/Zm+Ko/lxUO29Ck9xxf/0mEhDW+YrxbhRXVGv1+gcWP1MvMWF2ciZUwU
+fMCS88RwkDiXWHvxtkHemb1Kn8CUnCG1eu8Zp9IKFnvApfv2vP2IX2hcvqJD9BRe6k+z8pz91rv
u0t08S70K47yC3L0zxVFZPfVk0dokujvSIZUxxOljZcOKNNrdywP3kt8gc0mPZav5SsAp+hD2pb3
4VN3l75GT81BpilNz/xFevn9dvUbaw1XVFYa3TkN48CrJZ7mqd63dQHESlunKJFCHOmqYERmvq6F
Q01v3DJAh1OurOGIag6tfWQ7VXSIkDHVm6OJh3qbqDMkyxMfHhfiOBp8UL1F1qgBQsA3e/6xb0aO
evKAj5buYxOsMh/BtBLieLkVZBQOyXItzJ8A8ZZoJWMDr0AYGq7FsiU4UvsIZHPpJ5PCuu9owfUI
FLmtgZ5rvFbow1icN1GAX9Mpatda9l6ZH5oK1RxNGDGrqMGGCxu96CZ3F0aJaDFVNVtbDgW30rP+
2GulL7rB1RJX+FMIQBRCTfE63JN123Nbr4w2zZgW0jjeoFIzSkbgiBbJ9LEafeSzj0/wLqNnbQQZ
6CGfDP8M8aGRMsKyYHS3fbvzRve0H/EKCicZ/UX2xnExjifHI9XFUTE6CmMsjO+0RTwJpvAkD6zV
0fF9QHQ87eKRNodMOlaP6qQCiUSrfQ7odmqPbFpgKLmPES/eifR/4elshgaPO/RZIWSN4/FHNUJu
4/dFdqvspFB2IlGiJAyg8GqRmV4HeSUO2FyEYFk2896LhzxQ5oBwa2Vhd/U0xDxMcZvHAHFKSmGF
28ERPheNvnQpqlfT3nfmIc30RrwzWkrK3amFEl4LLzgZC+pWaMGxrMo+H1e8XVogPqgapRSUtUIN
rDSsbVXrZza0fbGEmpsKuyyvkM4yMXfS/7hd6VYBSJE4+EjoMQim0vZzD2maoNeyhhUA32VRJZ8t
ktKBFM5LdxcLQI3T3F8QyUAiaBY+MFK1Ptu1OakwLQgQHRpqWylUacFRlqWu3gmePlEy594VP5WC
6g9iEXknnlzssEUw3wY1URm5AfT7K9Nb2nKxMbBcjFVWfWK+W/gHlKX5mCsnmUxKdleKjKyOcIlg
pKruwpRnuXo2KLfqnYpsA6UgxBPVmYd+TwbSCHHQEMlkyygWIToM+UIQ2n3W1LO4+qTk3OhUYyFF
W0KNGUMPyyS/9FbzodrOUlEvRbxylZObzyP5rCUrTac9ZL7JsrzIOVEdYxH2i/9+jRtsHQCS2gjQ
RcUCU8buSXJZDT6hQHIRw5PiXawUgEtU30cukgnUwpVmoffq1LAfMsQx7UJbdA4MBCp7CengV508
RIMA5IZoIAKDTLCIERkaj5bQIgQCKVTBiGaotcZbQrw+3enPsAuQZ+PNxKnaQCykh3PTngzDWbrW
XmoPJMJV+dn08SRWeIOjQwjcv4Jobw5sB2QFDaFG4gcZE/cxRnTeHTzMGCI3cJFZo108/aQrkFvo
LplbKgZJ26MNEKHG8tdK/Grm/bMV6Ti6KgB6TaCMPxeimvhZapV6uCEfdIpT6xVPXvXaGsWMa7OW
Rs32EpkzBzXjQj0HXTZtoZp3PbVWhHTLtJ0NOzWBb2p344gN2+0vhMSyRF7FLFXDFr7hrwUNeJo0
VxG+zlmNWnRwbajOlD9tD817aE2KCHHoVAJlRoq4R3Cz0rpdK6I1Y2DEZc0tF32PsEOeFim36FWB
F6LqRKvCxUZwUoOJjgfCplbSpeh+eDpqPsu8RbAqOtjxOUesJ1nL8ls63pQu2y7vmwvpTkGUy+q3
HV38IjK3esvnci6Jcx21m2DQXKHKEETJKqu5PTo7Bs0Zr1ee6q6bCpqMBUFF1bAZERz9kStK6pCs
/PNsLIUTwiKF5kD9+Wys1uwz2yQSqlBMct1+332Wir+NJHuT+sY7viZjAbJkDmdcbbuVHT4B/y6T
pW0AXSNXsCj9cg53iNG0PcVwaDYihjR1DkVKQAzFynYU/2Zy/Dk8AyWKd227DkTExjzcoNBi8XbK
h6MDptxw9paFMJMC+bmnBIQAMD+H3hKbgY8oCGQidmkHEYo8TxY6eWR4bkBzdG43TaPP2EjHiTbF
iUcJ2dM54w30cZgxCSGATjuH7SE390VJ1BqGUwmLUPWiAiCs7Ggr2rznyqWM5jRahpo9hScT5Tye
eRussN5rnjX55KBuC3uQSjF1cN7ULnfHabADt7M0Blk+OdibEhLBvrhwyiU8DxnQXY1rHx6pCcKr
Kt2BwjyFsJnSzLorZfmk6AgkQ7h0uVUTVVc3lqeacPH7U9sXO5xRUIBGEwzUWOpsA04cSLITu1DQ
3mPzpGBv2uckQM38g54XHTyDqKiJtImC9n0VPsTOPVXDsd+C5kMkWUvREyxdbyE0AUoK3n1r/Lmg
bq0nGcg+9XWJTq9+lU3SW8x917fCDbE7FWy9E2cO5ovJiv6V769ERGk9WtQdNbTfj3dc2W8sZTod
cAUoA7GWr853NepSzg/4efgxjjG4WrKH8AGgdYwXFXxTwhj6oGNxKk7lKRK4UxxeXAC9SCC8i+dq
zPYcjTJsHLRJ9ITI20KYIV8xxeJjKuM11z/Dn57r8+CVhzdBiGSE5tG0AVNWTNsZng/8PGviAsFI
5/klnqMjRWQFiHOK2ApYlPohmpqv0MDHmLnwfz+RuRqFv1Mm+iPCGmuRn0mQwc/SV2jXjuQxEnsz
5Z2TuH/vVgP4S3toxvkkHdTIkjXek5OPg7I8VMryY+KhIjC1NoPcBewne5ytIe6NYT+PybRnfEzs
sTWxp1h+zc17a2Ltncnw++oJ7Rk+0I6iwzlLwQlZSyD+5wCsmzeL5+HceOHPJsOPaBbNItzSseeH
2dPhAuwxOj8TE+FYcSfhlsN8Gd4Uz8vR2zEhQLTBpTsAVNEq3Kdr7Dffuhdqa2PcFSeIsvFVNI9O
whSFjj2MZQTQZv7MOThTBxgQir1zj68wJZk402QL0xEY7wQvnwk92glQ46U9QXBrDWt9Z75wmo6C
FaYTI2/Emz96Qyt1hsbhhA2bX5FSY+aB1iKMPWXqN2iWjdlo+JfJuB1d3CckKkmx8IRcIIw+wbtz
nI2eGwJjkYeY7hHoXsO4IqKmVcwDQk1tDUaLe7G4Cwd7V3OZLwjnls4lmAfz/+4vOPmz4bEPw9uf
EpeR75UJXPTNcEnKZAifubm5P3NnwYl54CdCqxshhTOOF6AtAUj3u8vl/eW0SibyOpjIRMrInXwB
prWxPMLm67GbYGgykUBJRUdpXGyqSTUxRxBAR+Zog5kGmGtUokd0lUfBxkAXM3bHmvtEYjgZVTPA
2s/+ozQ3ztIhn7aHdDqgr5CTw0NUw8Nion0hbCpgVgPwClUAIL7RsnseMEo6P9t/LEB0F5MB2V0D
Pexm9gNGpgN+q5jg97YtJqCHR6jVcgm719MQ6vMLxqn8gG6mAd6pJsBSISoMCC91Awdvwl0+h1P0
kR8k4KvY2wwfj+IGLeyNPcJJZ2xydygpTcy74ULqaTPpmAPQLGByvWPHDAAOZsx+NaDEhhGgtfA9
L6zUGRqSQIXEkThKx6y80enrqvCm5m0YFjgWabNkdIZVNarRv0wntDmnKZ/tqfZCn2Xg9QCbc2YW
b4ABEhPFjGk+EQ8YmwIPK2fmib145I8xk+O1Q2RoglQRb02JhjZ7A7/h4/d9ENbcrX2QgpE5mGqh
pXK1D+quq+V6QLgVGZPy3T7Xz8Vn+Wwds7fy2XlFQVl6l97r5/K5fncejaN/Ed+Ul/K9fGaj+US0
1v9wn6tz/VAd3PfqUO8tFJTfy4fwxcIB81V87Y8ZhyjdyUGZejS0KNVR/eZcHHQZUKziIHqyj/Gb
/RG+iUh7YeGKlefRpAgBhst6St9Q4aTKVr3Lx8aZyO/EReZ7/mo+Bx/9q/CpPdb35aFwR+Jb95Yi
+X2nPFqPqBlVD96L/dy/IoSNT3N5QbcNKRUKEmxb4hsqQvkFbe03/oIA+Pj7rH7RAq/jJBmsGq1K
ekSESz/jJEHopcBOgVjV796r8M4cvRSvOKdTTvRfqoM14NPwARhu2qW07nzkr8jrYwAcvkYv1YP5
Jr5hEjNUCLt72fyj2Cnfqp8AUNAofQ+2kde1uqLERqPssmiTNCf9sRfeKJ4hKp3wRMrzULboHWQb
pAeZrgf5vA3rWX/J+7OQn4a0I8FIAYeRL+12zj7tLqzu1HArtasUeyZp4rd/1PmuWZhDdVZDf4bC
IiQhkxLtz+n0hTwrDJxC4DaIE5FgJnVeQU7k3TuemOMek3UZSJqJWQwSkgG4+nCFvpSH1IRrLYqn
TP+jOXarOPDjgq5eGtF0QOrlSrwZ0g8XQjKawX3TLgQDOTvklKgFQ4hryUksNNHdHPE3E5fyJsPj
RJhSQ5+6KA6g2VDm7UT2jCcbpcI2g6uQKkPvsscHrQQFcgJkMrYIxiy+XfA2CQd51FpLNA6wdkAl
DiCEbHnTBkZ10veEyu1nI0LRQ1H89yV9+xnQMYHeScNfvaacqkLZtU4BKCEOvHmcA4rH+6tEKSsh
zYqlk4S4di6Zs6Sz93Lm4pmAJmKQolVz0cJ4Yp+72ofiHvxxXfKN2qcG3gZcnUTxXr7GIeSRKFRu
X8QbQbBQUEbfgzVC1QFRITVHLwM3mG7uI1dEncUnPxj6PEI6eMQQ+IHXFZhtZDrjw5/L9sZrpukW
Gi5DowlIx9Ui8Rw9rYXW9TdkmWV57NoXGeWsDknlua49SsUfrelbOzn9Erpo1MTBLGjD9XwrU/el
QOaeaf7G9aYFEJ2KunObryObsxH8SOoiqCFCDkcEE6KTCkUjqR5/XyVDbn61732/hC8drW+XYKRa
IBW9EG2QWNCQoWZZtCdR+6NceWtiLeq/ijZU55jcnzeae4nYNh7cgUw6AEeyka4jKa8BihfmuEKf
HauA/+v70ukTqvQ2QOdiPvlzxEDTTSeWLcqjEtiMqUnhj5RSQ6Tq/2+cq9qHE2qtpgxwBgoWw8qF
OWQtQUX9PsqN+WPiVNWg2qubunJ1N2iT1JleJbQLoM5JhwhzaHRvNjrvNUCEPwHHNxaFTikBhTYw
zZpy3Z3Q/UaLfXWopFI+0ootXVDfITS0L7/f1o22LvVLkQMCJAhn79VtJUqn913KshCpkNABHZ5S
5T7SbgVcqmLE/Ptwt2aR0WSD7HHA2l7VQjoUoUpHNlCBceYNgR4bfuM+DlmrfIqrLaIdv493CxYG
nEZlMIlCPSjDn4tQ0vNErVztq5MsQihMWvXACzeqqc6a6aeIvYkSvFR+RYPGOFC/GZk4EsdIY+oU
GbpqnerOvlRfdNgFtjV4YaVTQxOmfmT+cWDfeuKc12T0xJtACq92ohLJE7NTZEAysA2DaZ2PqVPG
zh8N71sP4NsoXz3db5tNEFuBb2aM0jtrQUeM3gGYcc/Z32LTg95+Yb38/gS+Npar7W3Qwfvf96UN
5YxvIwo1lVehAyvh+As3uetwVCqwM7NPWbBXjKPkSxMQYoU561BdtlRpJAS70H78/Sq0W+v8+1XI
P6+CkqYIRJB1YMP1s/uTjEB2VKDBrN4pqD3SzpgpijuytaemDEcJ6niK+eqgLZPYj1o7zVK8BfuH
qDil0kpCfMsTSHuQm1GipV4Oajuzqj12WyM6BhjRt7o4toHbOfee8SYh3O9pWzU4hxwhzUsvgUXC
PjyEGN6STOO1WDjwFUkCUsaWhXRJs2kc2DKqhveNcm+g7AurqYm1dwpbyTBWV/wREnwxxq8fky4i
9yCDZxm0SX5OUNe4WmZ4Nbtof9fozxTBaOf34qCYatlrF2dVKZv3zqGrPkt5KYXNePwn7EO5EZeg
FamBlMYrmQrX1UUYYR96Wp4GG3cQ5tToS9dzm6qjr19c/Em8/sSbwfbEGdmrziYbKm5UjKnO58rK
lLAjy+dOArzRfEgQvykIpbBiD4uzRmmeCrxkoIk1iF56H3+i6q4F8oeA+8fFX201Rk8AGPkVGUJW
jrYJ+6lHJdWJ6OvTgGy6wTHWGweBsGa9V721NtAWD2n55wZVXQNL1QF81z+LyuKPxc+j++fRymA0
APAMALyrmEoKBV/OUHPcSDgS6CjbeVsPTcffB7n1ggEw/T+DXD06vRWR/7PJj1x7S4+4gw3p4yrG
zqKqpyr6C1Jzax8bAGmAWWVNk7Wr91ntgkjNfYYT4Oy7n0NHq1KQVm1WqvHR1Th8pdrs9zscAAH/
TCPIZlk3VOIo42ojUz1HRDmuDTdygIsZ6B3/0WuGoqvw1yZ9g83DUgJFKMuqRj58/cTErgvjSLYR
U7Huggwx/WCSkkRSF5fNpVk+2PrWll9/v71bIBgGHQzcSQCR2Lua0i5tUvT8ZLoEFOVBCpeSMcmx
cXCw4xGMs6aqiwSp88QqsUqK5zTWB7RA6f2hyHELqfDjOq4S197QQGaUfrSRP1sqJNRJjoRa6ll4
707o2g26VrDYR/gHvdiP3bk5Y8l0po3XqtgUDl4K3sX8oBbykFFuE84BvNEX9SV8qp6lRzwLvef+
5Dybb4jIhxc+iAUu9cUU0SFmix1Vd/W9iDZ+NPipiW/hGRUyXAepMlNO80b1QX7Dwev8Fz7jVpfo
x11fvaSdoUWuEprhBtXLFIolbhT3uTZFwFbURlk4GGgZ9ciAsgHewZuLPBdKRM1UxdpnCo1DQ4xv
2toPRTUW212ljIyxuUi7OS4n7tncNYfWQiikvYsokjqDjxbwGtn44xS5+YoABSO3BMgMM+LnIZLk
gqIHrhdsMvZsrAm05VAZaZ2DLHZ/DPUVcP/zOn4b62rCpCiSPF82wg3eHwRzWOkhx+DIs7gYsxlA
RsXfAoE4bSZtxGTenWBHtBGKnPhRvHKkIPM0sVaugXDbfBDMxq8OPEWJ3cxY3WFKluJ304zk5I8A
+OYMWYZlgJTXBxbAzxkSObL6zjGSTVyhmT7mOKP0Qr5C/Pv762wMc/3P/HwbabiSb3FXlVpFqRW0
HUUP9149H0VoErbyY98ZE3rDeb5txGmU4iQp4Q5HTaQX6NB6LDN5EEHc4Ftrd4vSWA6hsoI7gBuc
B/wCgD1dezGsU5LjlWq8Dt+aV7Qo0bIXzGLm4CuQW+dwsL1GHNZoLmjZtgFHXAzFwnBABx8s3OLd
YRft6Zat9fSQdfHUwXyxMgK6yZey2wLHnwzoBHDN0GMK/1MYNkAhmcZOuiv7cuPH4IISDRJmO6rE
i4KlWI5woDNXeQNwCJWlZYrF5e+zeovdQm3if57fVQIjh25eaTppYE4eCOzBrw5tgUIhNLy6euxo
uGfKSSpOf+aftxaOIZISiqQGFmfpz8epVGbh9x2PU8IOWjl85WnoTbbbP6OwWye5IaqmOhznBoJk
VyNFbRlkteJtqFqMAeCm8IiwOfboheKX+Odw2s07kwbcAv+rUD1/jpd6SSOHmcJh91yz4SFHfkfP
dovDjXfvrEsJL40pHftx1D60GJX70/Bt8BeVxi/9eAA5pXQ76DW8yqN2/ipNX/mSr5u70+fDw7gb
HT4+MbcepdtPOnDBYBvf/5Xi3ApbqaWh4YZm6r8UkS6xEyeQBw+sdtdG5wpVQcc7kLKn4EZVeW8B
TUqyPzK5m4mVoQ5gPjZanS9+zlug6mmRNUK4EaTJFq+l7rNfY/QNYgAYM3EXHm/mU35hL/v9Hfiq
iV3vLF/sLlgOhkor+OfAmi95pWiY3gA2aeLwXi5gYhSrTFc/Wqmc2hZKpjTSawHgSyfPEhSPkwzg
SYawfr1V/GDs+9HS3ksNkkq4MYrlo0E8ag1mUSwyq9ZmzrMgtv+LtPNajtzIwvQTIQLe3Ja3dN3F
JusGQXaT8N7j6fdLTsyKRFewZrUhjdQtaQggkTh5zG/mMeq2LcguQKL2Y1ad48CejwgwEyFYEhHI
jXBcyOXCEiY06nvK8D1RIMTGeL4FO2QUZwU22kGEoRwmo5yRo2+trMKdUyeA8bHhnZgGNATqmtE+
BLp3JdrzcbIWf68VJRWsbJLvD27FpyiM2XaupC6buxzvnGFvyubRcbYlPpTOUYeVbwWMZXFPGjAp
SOuDEjzEdBrk4QxVeZ/JTB75Dgy4Rz/hIc26rgQKclYCjnW2/cj40Ru2anAv4yUCEnFr+OUhT8Zb
AdQqx2bV4ikZubgFSbQTGvxM3S0S12n4hvbxjDc4jHjuhLipu4hhNHet6s5x4/B+4CWMJw8mFSoZ
VyLfzZsOSyWzxEmCzwyXKwVViXodhgI+AX2X2abVYPoa4HAHxlDNUe6GGIJCqevNNYBAv4xKmqtI
bla6iYMILmAi4YICZ55irOq0HvFm/Fo4El0AW4p9E2Ml22D6YAGa8QIQb06xGzBzkNV5miirGNUs
jGtR5kZh/LelKD9l5i+FKV3Z7BezYsukXWWh0EgDVbzgTy9Q9gGUdhZ4aTV7TNOzhCtGLJBPxrkt
3kYUVM1qnYKKohlOgekVr91wLdVB3PrSLiL6w7JXyRI/hlOfbmJIcSvnU2LeOEtmT2dENGYCHAHw
Yf7IP0jBnQKjnb06QAKKWYtSX7t6OiazRzACy/th4y/NX8EKOih/4Nq1bgCl4qI7xxdqkT1grbfE
SWNWzW8LZDZA6zGLYbLvPjYPxkFdvgYz/gxvBShADM2hts5xJf/5Zix/40/NiB7L+Pn6rWey32+E
CpiY8Af87u7l5jB7EGN2fXawZ/PD+mH14M3W9ewGWvjqdLNu5+tg/bBtZ2/pxlimTM4P8x2z4xcx
fff36uzkz97v/zx2OL7KjORfcDIF3npCpnb2A2TJbH6z5Cg4cAC0S/9d3uqLO4A6/BhUdJnFi9G0
mMkz9Eb/7DDTGU/T6OT/iGnZKp/nc7E63QYjVGbFjD42YNGwmsXoYAnZjPU8onwOGsFgwQR2w1n8
edw/vi/EQq9eX8HkslTm/BUxN/Ef/OG4iednfXnu5ov9n/CEs+kiWgQLGUzB8IG8dRYoyvOffh+V
L9aMUCH/u0c+eiuf9ojWjX2pQ20/gLmlAAdhyTGAli2E0qhcSwjBX5PeuPxtMNtC9Mm8oEJoWWVl
yX0bHwZSzNp5BwEL4XAH1z8AcydhdMRYroLub6ZHJBxQxF5Xyf/7XMNEEYnkwYCJosmTkqNJGs6X
QIoOfb32OGdV9j8uA+ORwlyWF4w4r6yzKPP/iuifLjhJV2QtMZQ6KVACAddrvXfukxf8tu2Hcbyl
u5TnlFf4qDZXmg/2xYMEsQ3B7AfDPx0I+B1IMG8o40NVImXcP5v6k1dbcw1jaN95dsr7Kn+ExhCS
iZsxqM0GTTcDHbnshX9H+Z5V3oPakYdkL213hl/aKGeBy9atfEtoC1TqNJSQofDuabrRJZg5iX/U
5bWa7Ays5yP65sNbjh68E50jDqfIbFeOokFi3unhm6IBucSkKH/pmoX+s3zXKa7etfzGMO6VFpl7
3BfUCFVbvLWAkuB5QSKpVj99Ou21Mey1pJw77a1b3ke+MN/dDPJjhxC5IZgTHWqIJZZQln0wuo3c
SKjiovyIJ0EUhiulamY1peb37/mj1zh9z0jyygaiBAqYt8nGSiwn9JFRjg7HGPMzgbiU8flmdAau
PU0RLqMtAsYasGsQZOtEB60D8pmVyqAmZtC5U/KNUCyr9SZS6LF8LsobcZxDynegflP1aSZhG49z
ZfzAV6L2Uc8zIGOQ8+MOiUeqfMm/T9B/z5jLkNNpvrYNtAL7xtceOy1oO6Odz23vPNT9IvK1nczX
LyqyWnkv8Q680km8lKp/XpPJ3qdTVde9aQaHOp6jozIb1ZPpiHLnKsf1Y9D73fJPksw2t8oy7ZgU
uWU8y/X3yi+XEEqY2aR1Pdd0POWZJEoBiG5p7cqH2sWbyzhTr2jqCXK/rOLiqZJOlPcpGUWLO6mA
22f6lfhzMe5+XpNJudT7EkR0lXJJkhZkv5ILBzZcDeHS8O5xJjExVDSvXPPS/F74Kv3fvTkpBqO2
UxjlZvHBBYRWvdmetPJyaM29TKWfzJQMsBUtHsfSIMS+tr3GNANJwPwt1HHo8PwbjcRKeis5DfNr
vk+XF0Slh080JumdkiJMKTX1iKGPYOajlUNXBh2AqNuxfTmLnIqO3JVS6OK2pOMEOZ8xM1CLrzla
WCqq0bhjLHh0eOEW0drFrVp/+3eNWZt6CwgJ9Hly8K9XKhmQhHYsesDqfdAfFeNIf0IujsJs3Tsw
WtL8K+3QSwgF+L3/XHLSceBr7yvb4VyP5DVOz7G80oDP4TuaLgowgMGsNmdBDIoa37lr15Yvtdlt
xE0YHFgWeguT5zXtELMMizE0zLRT86a/G8+grJ70d+01LpbGK5Tns/OrecvO8S/UwpB7VV6HtwJd
kTfj1YtmiLUCrTZem4f2Jzw742f2yz2pj+ppOMnP/WuH7juO0wC30aosZuUrUDcAb/xjflJ2rmHC
IWT7yo/gT1yvuqfu1v7VooY5/NReyntati2UuuC5eI4W8b37ar7a2FnNrJ/lU/c6PHi/rJ+g17xn
79k4NXc5smRvCengGSrBuT6Zv2B8oD732t02P/I3AORMbvDRbl7RMJNf+VffnykX9ykMAEKjBedQ
naymljhlXmCUc2ixM0iP4N+75EzovIqiudTCsT9daLJn9NgftSrPSRaSD0iE914i5VYhO7P+V9di
RkEjAAorg4NJ/Gu73uiUjHxIUgRtYJbgfEE3ne4cYkeRfGUJL23Iz1ebLGHgpFJlwNkWbbD+T1yt
VSalsP3sH+PZqfUrV7sYaD9fbrKQcR/I8aimNJk55uhPIjQ3bwakczIxzHaW4jhXyKKkhgNqqaM0
0wGRMobnnjZ+lwVb8l0FZjTtwQFPxu+308WZLT4LCvgGUAOmNll6IxklpdIYE2GLtKL3NDoIfAZQ
jspjKS+svaatC7RLwzOSGm4iL0PK+tY/ju2V8+hiKwoaJF0oZlaabk1uZJA9KTfKmPMozDFVLJaj
Xq0aede7J8HnMOlA0JmAgfNigzbyYH4xAmWARHZ6ZUlEWjBNG4T2DKZw9MUQrPgaoAf6cLVpOPgE
oJif/lZ+DjfoFNBjj5lVOQ7xBn/ZYU13iIqPkjZ8vHIDlz49x4CZwbTVoiqabNBKL/kekIFjDrp1
vIM+gBKqzqKLDdQTI8Pn6nl8Vyvc508qHtv0/VmngfY4/pXf38rH6/97Lf65lcnmzQO5dw2XL9OW
14myHrWNYm5aa+Pqx0HdJPgndCttb0GOOJnokoYLCci+/2N4jmniVeseMV70t85dOFOGB11/iIel
CwAXs9P2iM92mEPOOjvesu135bj+/uYvfue8KIEbYV9NVaT8Iqtc+mbA6OsdI0bMu+z8RGE3FEeS
CIZY31/uEvKAvIF2t6CCo3UySTfTUitspzaiQzrSGOu9pROA6ucUgr4JEvuPmWIAywxS35cUmXHs
zuJ8X5FjSdYPi1MD4Gnp3eKgJYH86NYDrrPB0grvsDzxXqhxIvCe5V0w/P7+vj+QmpN3/OW+J1+e
X46yindndDDRAnYPXUt/RE1XZY4Z0InpgDBiLAA4tYi4+1f2+oWt/uXak61eGGXpq5hlHyg9e8Ie
9FyUC5PynjdkXcMzix/23YNONnOSS72dR2N0yPRnqlet/JFGm8J6G5PkStDXRGX396UsVcHEhoHL
dCARDnpeGTJr2pWrFH1A9Ktpn+HJGyzg1ZqYVd9r0Psfyx9dieH8LE+PeXUzyHcaWQMleLKI0VzP
GDZiRv9HQipXAsiCKRWz50SfDzhNhFc+l0sRmHfxzz1P9q9T2nJX2EN0GOQjBSp+hIJrD+2+b3b8
VTDuyL/V8U3L31oNHBv/4KqainKhN/LlLia7cWw1R8tKEpyaQZg6bBPnqeb5q/hBsLNLssVyrRu3
ZbO58hlcu/BkKxqpCWMOiA1h35m3EMYZvmDnk4LjErU3HrEgeFPq66uwnwuBiqYbTRmHPJn9MtmX
kYImd6O3BA4Y+/0R/6DeRc9tKUTW6jNF/JUnVS9sTh0MCuhZTYcDOCnBm1LLhxbKN8MXuj8EINGZ
gEFP7eunxg7dSiHFIJX0HPWT0Pz7N9cXeh7AYCw6UeL+PrUZc22o/bKuPxIwQLCBylGwUMKjeZCS
d7sSEj0dnLYf31/20iqDvZUVOM6AfaaAGDQFwy4Q3S8kfptgN1DJB9URYBctRXSB5OLK93QptOno
eKkIJ+tUepONDA5NaiwymkMDqKLZAV8mgYa8im1bdw2jqlwKbZ8vNtm8vtEaqWpVEDpxIFFpl60t
ZkCiKUR/iVauTJLJ5SNqoKbagQDqzHPshB/UdhNI+vdLfe3RJxtaT1MYywMpL7citBsGOpoF5OiF
U0vgnK+cIcpHbjiNtmJ2CtvUtGzESb5uqFoXvJCcjN5NMRkvnxL6Jkq3d7zqtsWrS1pHTrDomkch
AAoqCd6wksrLHhQDfJqlpmaLZhywl7U4tjNEnKq5g89bdmNk6p+4S9c1pPQsRngJGFppPBSGtm0i
ZWlr2lZXj/ag7Fr4JF71DsyAp+yMfiYabt1YrIrGnFuhA44B0xQFt1MqWOcVov2isIjqYCId+16R
sq2inVu5XcRMMUl5xxZaYnkv6gMz/6ONN64hb3Q+RVHz8UvH9FZCmNIkJdaBL+o+uiDyCyWGVJR3
jYYgXnnfVdYxS/aBg8GrufPBttPZE/+lZD7WTnnofEROexJ9mqu1oSxNDeBTt0tiadkyMhONRw9t
4kxyVoapzQps7wfFn9uYcXvOW6e+2UW2TREdgn4NC9pMXihgUshK6ZmiFCF91DiMXBC26d645slr
drl/RHCPL86hPMZREavpHuaQj8AKdqYwjIRgRYYecE5XziBhajNjR/8y6t7EgGBkRuknGNGo6gx6
Q9RxoqIcLatrFByEFoORUq8kHwxrTYN55o6LEq/ZOsQjjtXK72tDf0rS8aG2Gf9wvEEoz2U0DEt5
HiURx50uzdrWWpbZUq+3Tti+FVq0iJAT9keopmG8drW3pNiZABO7oN8NLGmJAIkb/YuC6AMQ8N9N
PYkffVXlui+TehMfea/EDxAUYu3t5kgbrs/WlXlEINXxHqjGGCEi2fr9Z0wFfuGkoAdA+LJkGvHm
JFIPnde6ykh1aMQrdx3eRQ/2LnvwNuW2PegAynblFo+LjbcZcPfymartgg3CqDi2gfB5tz9ceYSt
GQpRdwYGTjg5JQ8x/g7Ni74z18ENfKHf3a6GsZ3dlNtyC6XM3Nk7+z29A7rb43SE1vCdzrD44GF8
ZD5qBw3TKfFHsPfTOSr0oO8PePUquIt1a2Ojn4ZjWC6tTX2X4FwwbsVfu7VwW4pw7BG+EQ6zxBcE
A719u2233j6/yx7yP+LX/Tbgd3gvoXzwU9lE2+IQ3iCx5KxVqMrb5pAH82prxLNqW227g7MbDtEf
HGQ3/sZ5D3GH8jfKUlqL3zdoHwfPH35R62zVHtE22UfbdpNvMn5O9lNaW7vxMb9J7sqb/KbZDvjv
iJ/WvxRUC/wgZ5fgpiOtpbX3bD7xO5c7SB+Ku+qnvhq5SsO9Fe3MvY1vpPX4aGez4TAwVuXyqP0K
uxtwVp07k3byIX/w98ZjzB1KOxUbHAzvMMKqFHq7s3yX7sT/qMj6WYp1GtR4ABA44bQYEugI7rcn
/NSQ4l0zrr93r3UIxUaeRm/ihy1ECJlOT8FCtmNJUq6AwqMfg2o6ATpwc7wwQoChL9YAi7s+kq5H
hOWPSIrQRRy9WTG9ce30/Y6/mAMDmmUeiRgiYOtJahRByi1dhU4pH1bsLwvoQOnSVtd9sc7cpwB1
5HSBfkU7vOjWLSD88Jow56V2kQWyj943nWgaYpNPLpLGcQwr+m6cXJZ7pkkspme0jlCsxuVOQJWQ
NZLuOM3d/wx0yMhV7UOVhnnY1YT80lkOKl01QLsxeZ0mi0Hj6rbjBx8rQiFNZoHuONyeqrsecC6F
G7RI0UKiWYyIrUjhPiWGEiCnNogIeewBIWjN8PkDGp0079+/54sX0gz6XiZmmdaUiasnHsLmChNf
hgtio5HqR9VWxWLkahp4Ke1kCzNTh4RFKTh5n7XbeugH1ZGQ2CwZSCpr5BMsPI1CajkGf8Y1OuIl
qVxAZLIB7UvhyuY0+yrKCAwVfQhL11dtqZKrIOWU9UvJoTGeCeZRj7pc/hBiC+Bz5qaYUIw9yVOy
Yq7YNeRtrr5NetgGRrITRUJHv9KMQLsCW0kZR7mC3OLfsHpjTr5CzxB3gznbI6qzO/cxyX5V0FDg
CtQDCv/MFVM0DHq9vpckeWF6xVK00gzke4QOXGfVt4OXoLbVbw20fHynO1rKPLGsfVnfD3RB/ebe
kLSjKMoqBz6GGs4c9FheLE950r3HoQFbYTxHho+F8NGI8GlmVCWkuUXnkMRDuBQjeEtZvfHlM3bc
syxq78gTDE9bWdAn1Cihs8czKm/0HlpGDg6QUFXGsgi9lziQ57q25pTlx7uEH8XqFhYq6CWI4cA6
CvWWghMPYtRWN87mYDNm9OYWUk8yY0U1ipG909Y+wNhU50d7JkbZjCg0Y0GjYJYjZTe6IYLa3TwD
khYgwVWvirYAwwU7SAChtHwjbB/cuDk0ejhPwmo2apD9h2KOKdU2RemqlePbXFWXQu+mSOIVWt3r
Tr5vdkKWPIL0Y9buvVVf07G9BOAAykq7kpAFRXNa5rSp6/oaIvZCj5xgJZT6DL2fmQ0UKP+dLYFa
OHM08VYGwAGyuWV89/3XfIk2Y0MTVYUFANjWaczs6sIM48YjZurRreOdzah+yAsZGLK/kGGRSAj6
eczJCSiCz2ODMtATnBLLU0a/pU2Lg5AEamo8lAEtfH9zmig+JsebLQtCHhxpJCKn6C/Xo5+QSdyc
4qzyCutayg72NfyjIEZyF39ENh60jMLP1hIkaV89othNhBeqdBlQRBN8HbJnAZoz/s7LlbkKyDH7
0xc/4Vst6Nwt8DwQGmUWa+/3RyFPxDBP7WZG8/z9w3yMl/56GBohgoXvoH05SUqzJrMCLbBpVZCT
OYSwJPNWwgyAV182AOCjZaak2yZ+CQyAlsawtQzsoBKoD6TfwTLmFocfdvNLrf15nHQbjyaSaDEU
KOsXWI7SyW7hMX1/2xfCvY3KssVKAkk2pjLHo1LHcenRUGc7EuoLkOxU4XyqqnH//ZUuzVOESBdt
FRiqiKiJxuCnIyxILU/yAxgwLUVJ3A9oeIMF++DAn5teWLEjNQbidCBmasZPMhiJ+JSk2Jgn9/+D
0tMFXLEtUgkgtugtcSJ8vR9X0vxyMGiwjpLIJajGRR+P5MELEeTK53SXrqrQXyobvlx0cuYNQVRX
cKqjAzl/qM67nW+vYYoryiL5FeqILyziZ+s1qWh7Mp1dtuqiQ5s92wLQiY2XMZzn2k94i/G4bvx1
561ROZ6X1Sx88bOFhL+3Ma/TWd+uoX+2ejartGU+7NKUsdpBzwG4bMjeQqIAMnRXvuYLp7kNzpzv
mU4So5lJflhqURNGKX3dNpYh+++s6F6cHeJtYpdBX+eqD8ulAAswDeoxCCIHBYjJJRspCQcpBkQk
u/VKIFn8MV0OkVCyTsHu2hSnH6Vv4WozV9duq+QkFASraFz8i70NEV/FZYXpGHiCr3vJC7qhCyw5
OkjIplGSxt6NQ3wSbL2KkQpnone2jHOFDACnqNYaezHCdCs0kPor39mlL5pGHmIqiqzryrRm6Lwg
HwyDVj6ZMZRzZhW0HuCA/6tmqa040FptGxXivwxaRgyxMrVPGBqw9MSPIt5bOfKw5xbB0FFkwk60
tKo1ufeV5RYvdhprgUPRJSVRxWthMocMVUkv3JLMUcj6SRnibKZ+FA2AJgA+y985NERmk+F3pwYC
huDPG/vPVcSKdvlGhEo9Y1kG9JOgj22a4ucSlNpRKPCp9t5rUNvX0f2Dq4Mvsza+5SmDPYQuJPvZ
bJjrmW9heuy9dAuC7ACWe2vRLyFVi8maRGo19vFCpE1CApDkZJ00yaKqX4JI3Yi0SBwBSP5HsdBk
lWZiP3+/uJeGdbA+yZNNjBZIlichSrajwIvimNc6qoj+IpmhLAC8FaBwvGgbou9oOgjglW+any5K
T573Fjlz+Kdqf47RD9941sF/pG+1dBizeI51EMOyfuFqaBVb+dpowKM4Zys/1VUya65tDe3CrMLG
RkG2cYCB9DJ1PKqaNsykLIogxNfPLmJL9MbkargVxhhoqrpMKSo8gD0arzZZaBE90rmajSGZB0a+
gSovJSVAiCDYHWIpXph1+FPwMnsPMcYxwqtRsWZZOJdoyotRgNy+uwoqr3BIv38Nl+ptHOccjiag
LEhITI7LOhlzIMBopxCxRZeV1qefnvp2VvQLsn6IKEq2FGLmBmbBSvGH9FGjJXnlLi5tcGAnuLOg
yiTShK+BDT3WrrItLRRuGMEgTLRNCJ507W8gK8/T/F2StwQXEte6mV8FHFyKZf9cnc349erDINVl
ZXNaAj+m8MXsjSE1hMer/byLR4mGeLemYa+jkg58vRIolTGzkhGlmiZfagkJwZr2tB//lKs3QQ7W
jHux1u3YLX0NsB/ecN6VyvvSAfr5FiaxJCjdKK3cPjxo5Y5oSpSgN4yVgdOdiKPQH6682kv5D2gS
lR0L/IzM9esjN62coETJ6UliCeeN7C/z7yzExuMdqKk0BJt8JUW4BF7ETENmtmU6dBdk8b4/pYC2
lnuVLnHJmGyTxKCtfhqY2hWrLCTarEY9Zzpw5aIXujRfrjk5mlulK+KqtqJDXj/hSC5pmyo6o9KG
AWG9+n5JL25XgJK0g0ml9SlYSxvtsM8yLhWiHwn0BCgzHcLybOv/5gAUkMz/XmmykCE4IY9MBHAA
ELTsHVETkg4kyMSi6tWJkZJgBDSEjUQ3IYT9D6f/xe3z6RYm65oA3UoCiYcdkNW2XtRinrc78j4Y
wkUS4j+In9CVaHRxfUnzVFItIWM1CUaGZDp9zdDhAB9ONELhu3FwwldLEFr5/lVeahUJ3t9/r/Vh
cPBpq9aJP9iBTOhxHQNAOJZmw7hgcoQSt+yV656juCMYxMB2UIeeWwWZ1q7r1mKWhH2ckZbkmWdm
1sDFRoi4VXNmOqF5RyGKW3yMHJPg0TBQ+m7WnrRO699JsVH1bGMzH+MDHF3GYtabIsZMDJKAfGhZ
uAYN9P2DXsK42Mgt0MEDi2+Sz339JmNXdYfR1nmPw9l0llK7VfJnAWpAKx8flQr1j/EcNFsjv/Jh
XowGOok7hzSifzQnvl45GRpTkkeSpyx9ZNjNLLaUi3mdIN8RAR9Dm5QG07Uu8qUoqyvY+tBNZwo5
LXidPM712isiQeRxaQ4RYEUqLpgl/k5Mi64L2V9KSXSDSlMWOtXYMX59Tklx+zRW7fBgAbvFhwAt
XnMb5IcAPVDkQeNFHS31a1pQl8IesFHMe2GxkihPsjh19CJnGNKPwp63Sc+YWESOQBfkKkpDu3ax
Sa5ih4gZBzVv0qJ3pNNJk8G2KQmaofKZjvKscNN1pu3ThmGu+yePUxRZmBrFzUqJ4wI7FuWkBu6i
hLtq5rSAf6td9WKkwzaL0VHATZrZIn3PSt3U6AikyWMe4rMQvgW4V9AnUMp0UyYa3BV7aVQe/hr9
9l98JbSoMAAG+yjmfl/foazmo+2kpJXYeTC6R4JX7WlKvDF9YWorOpI5/VqRs5vX8PeXdA4F1hK/
UdxUOFnE/voUilJVi7RS0sODiO40liXp5Jm0KKBplkLDB6QzMRDLL5w+OomM5d70cLY805I1oytZ
w6XPR0iYYLQI7B+tsa/3MsYdEp4aWSkZCrfCjB93V3omzPbL5H8w1Lm4tT5fcLK1uiHuzD7l4TnC
Z5nZLHJMgGP3PTWKPRP/GoF07iPLbQ4ebeGOH64YKKtT63fVJrWcje73O9hAQnmcET7hJaVcJRCD
80AK0Bupw2NAhGD8x2USIN+Q7bwbT30G7OPiSl7jLKpeO14u5pufH+uv/WQ4te3xWEz2Ijp/woYD
VINB2TLPi50crkFVqdZvEG193C5Bdn2/oS+eb+i2idIVvT0woF9fpJR3cknxEQpdv7Ef10JYQlWf
Ym0pfqVjKUe3WMpwJY/1FfnFoDgf1jRlEm4E+E3LEQOlXJVrdMX680B9wAc76w130SDm0iqwtQRP
5g3IQwOuG0GTFVmfAF74gzHfdWm18rmSwlwbuHKMkonKj0xh9whGUepdywMvAYGwCQN2SPIgMGWT
48YfPTtKfThPNEZMfG1IeEVTOR8ZZcyyfg+iDYH9DiIF0iSALPviJOPhgaXEGFwFel06Ez7fzOTU
TQK38B2DuirBXk5CC8Ra+cxQ/5N+0zDJYB/nPwrv2rFw8bgHhUujCoQbiheTD7jx9DhpKt57xnGQ
iELjPywGwFBkbjBKhVp/me764cqOu3jcs/AchBbDxb/Gtw2M1Shz6P8qNoggZg4gKUG38fIJ7wLU
4uJCcU3J6mIZTbgWBz4CpMjrf93nYePW0AFF/CiyndT2K7VbRPkKqdhF4ePVrJ6I3xrniMYdCWcb
MSqQ0nCXY4z5/Td3ce1xqNBoOIt0a9ol9HNHTo1xCA+pxpSK0ZyEZQ/pOzll3vUHkEEUtoNdLwwl
Wor7+f76l6QlcA+iWafhHGZb0453kQTI3uGOIRKuiOaGOtQHBmKb2O/namHgVXMKuGpSvpXxMNeD
pwhvYRFvucEuGjaaMsy7YtyJCRY5BV4TNlVG3mRLWYcrxFfO6bUdvHcpLFYiK27acs9oQ4DqmPqJ
FYXvD8WVzhZHV9Q5c/rCbuiuJQxeKEPjuF9iPyUA+yktM7tsjhk6WY4Z3XQWcm8sT9KfhaROkbxr
9rsI16h8LoTghGJdqeYuJTWfV2vypThGlo0xsnei2nAdbQ0djWeRApeR5ZoE/fuXc+lgRRKG8GQy
C5OnSaLvpW4fpOwNlg3tTqoG8mG3OXKyQ+W43kK9FIAQkqJLjMsW9KLJudpqVWEmUvBxvWo0j2hD
8C3QXjGaE9f027MYSJETf/+Yl0DMOOiwASlRVWhaYh0+JTO6GoFSK8TBZ52U8NTKK6N/o08vDGeZ
7JGH06UVXj9XrnupXP3nuvQevl53BEzfsvv59n63+oNWbjN5XlsrGy2jckO0vz4TuLR/wLgiTm3Z
LPAUHoKES5jUSoziG5MARcwF2mju0iO2QxjHjbUQpilEP8CBtMpTg28wy1Yl4Dns472dhUT11R7T
xeVnUit6MAju/gX1LfwWqZAxDA856CFRQ4s0Nr7/j5E0OaMYQsOPlqSH79f/42mnLXuSDaajQFiA
y0zWP8nbjvk75GYdHHUTSis0ruSTZsZwaoMj0SRi0MUMDppDU4GirOoVPGMxG1dLyA9my0E95xPZ
1Q7OSv4syrZZh/uNVF85pz5Ucqd3ajtIPXCvnBpTJcI+CPpGbegyyEiFFzutzNeuRJJInOm0o6st
LWfv4C5vbnPIBnb8gYOPcQqT3usKtObCZWchj+nOU++2PCWoiXoJjkA1dc6jX56+X9iL7XpiBpMG
kNQMcCdpjexEUaL6DbOQQKazTju+TO9CDcUfuBRUuisec+WFyQ7TKRtwitG/B5G5KWO0wsCwoH26
tLJxVgUvQkV/8GFv8ZQBAh4+MEa2ruRUa+BWXnPTNHdO7BwCKbkS/C6mww7oc+aHnI8EiK9fZ5YV
HiY/zM9IRpiQoO9kuLS5wfiGujDPdrhxECvkZNHCit7IFMQBcmUlL/S6HZnZgSkkoUXB/vUmEss3
dVRrI7YowuykIkgWrRwQLiISk5NS5ZGMd3ss4NIkFjJvwpSoZbAhhbCHGdC7IoYaZYCUO903VzyH
0GRStK0KAseN/U2avBc5esDaUW7XUlmvYrBEJP6d6V6BqF4IP1+eZlJhQEFpXd9kHmtLd54OWXDB
KLBV1gxji/7x+6W7cHjhPK4zAmT/IXk/+bhHDDGTLmSUXjZCZCjDUoyaEHkUMjvqc6u58myXogkX
JK7SNbIhpU/SZ5o0nmm4DDmR1e+CfOurKFUUP6Ht75q8RxxAP1bMynJ71inN3AlWdA8kAxDJix2e
c1xiRhPdFlIdrfuthuN7bQmvrWjbJVdHwx8wn0k8QRWWXozoCKN19NeLqNVYy/lAKZEoa1ZFeTKB
fgfeHKzLWDALDG6FADZtBVBLM62xdmb+HntnZJturP6Oppymhxuhrttr717wXqGA1qsIkQAD1QFa
MgqsXZw5KGe7Ra++yT7eP95aoLJDCeSxciqjkALsp4tLnMUsXrVWZv0ImUYohCskdexays2xcTYp
rw7wBa1Kh7mjbJ08tVloebyQ0nFR68IF3UMXw7bSVcsMU/Ph5AbIZpbncvwj/KTrtWkiJYWNl404
ZBovUFpfNoDNFOXFIqKOSreMinMSD6twAZxzhpL9bpRPwXiPDoVvv0dhfVdUycrA0THrtqqHLYVS
3cBRWbjRyWkfmf8QApBZoagXWJlOc2dyr64jRRUW075kwxDKYGjho5qYC4EyGQbjiFr+ssahEapH
+Ih7xypDVESMajOleWprfauW8lxkIeLvLq7mGvg/jmcbExKnDk8ydbABJk1hcih0J0ogK0A5UFwp
9hksKBejSGPwbnwlvi2w6SrNP6X/VjLxNxrsdfKTmcRLAIjrxDDuvv/8LkFr2GJQlWUNkKg5HXoO
ZZA2rtbxrYNrBm1GVYcAjQsrDAx41+9UEG8Vk0MB3SWSBthzwOCi+FW239/Jh6L9580O1owtLmOB
ix6bUNf9GkO1sdEjlG68o37v3SAqjX+hckj/OKvmWBwRVI1O0THdeAfzR3Oww1V2a0tz2lf76DY8
qdfg09MQOL2ZydHYRkqXG60vH917Z4PB7iLaKDPvPjrle+dG3WrzYqX+QirNwePo+3UQ59V3yzCJ
Tx4jwyBQuTIegfN8T1MFc6XvL/FXKjd9usmZicK5XSWtByNx0S2BX6/shf77Q3rr2qX+wrZNLyUW
+lPSjgxUJKPN5h2H+/jneDD21dG60REZjO7dnVQt05/BPr2VbpQHxGuGmX1bPnaHZhtDXgn35s21
VsL0uJnezqSGSIwssQLx5NqsxyZPugnm9kreBIsrK3xl/0xFv8aijYqkD7FjWTnQgTbaK088T/cE
gTmM5Ll549zpMKKahff/u4M+cA6fljx2w16D+S+ekZHz3D6oOHpdeT6R0HyzS6dsQyW0sKrRA7GD
kpvixiEio41MH3JmPNKTml/7Kq5Fhw9u8KeHKmRnrLqOzwJ3MbQsClTjZ7g4HrjyL/c2wGovwk4t
uPP3/k3327nHIm0LJX5lHa5uaZGSfPfsk0DlZnVXW74iHRKC1NG/a7faPv6RHXOS6K28dTc+LBHj
pO+9W/dGOhRX1CVEAPj78kwSQA3JDBknPX3f0YIwG3m9Lf5/zlw9XIvEfzWb/vOR/HOFSfui1KOq
0LyYKxD2gmUyV7dkB8u5OvMWwa/vd9KHKOmXx2F2iAmWAZRUSLjbk1g0JPWQp57UHuseBdBtTlZD
2kXpi1cqzT4UKXGwlBdNjlzoAp00wA2js0LkxkUFGrFFBMcP5q12A3YPuHf0hvjWJrhvKZlwS/yR
LggvK/+23tQ7Y6kvkEdcuZtikS+lM6zBGnXNG1zabjAliDS4azMJeh5skIce57wnD+MCKohiFjJJ
bWjubot80+UbWZnH0aI35xW/AD7vzmNrmVz7yNS/JIaEjhTnIcASmm4ONOavwTNCTLWPc7s9Ai5d
7Ivl0x5fy/2+onjd5QvtNpqFh2o5PjVLdSfwwTM240HfHY9C81D8Ycye0NRYAcOeP6J72MyL5eP+
qV5pM/GDHv/sk9lm//SYL477/WMzf4pmj0+PT3v+qJZPlNI3Ql/xSOo3e1odF09H8Rdl1S9k4kox
z+ZYVoLpWpSYH474J3arZnH4cBksDofn5XL5K57N9NmdME6c5ctf6zt0Hu8OwTyYEw1nB3Wrbmcz
c2EtZ7Pfv1GIXiDYwK+Cg7LuccpTt+NN8X8oO7MeN5lwz3+Vo3OPBjAGM5qZCzZj8L60032DeguL
wYABG/j08yMz0knsKNZR3uRNegOqiqpn+S+fhSvPdBtmDhvMp2IQaqMgaeOmjpmirXv8Zfn+rjjL
penudpEdOj8Hbcez+XOw8/y50a0Nz/rvVSs9HqG/pmY0qBsCGqMR8ufUXGr9jOGHzrJ11EX5U9gl
e+Hz9s7gzCB2OtnyvEZhBDFUZuHCwDfoZHbIS16t1ho0PTumYgOmz7w6yV729B/FfuRMpjW2qmh7
oGL59oEuOgONgbANstkWDEhSZrBOnNLMtvA8zatxYiBLbCcHIc0tpAwOTx0zyXTZe9kMG3q8Qmw0
O0+YQUbucY0vt916I6+7WDdxfUNP9KuZixa2xYZojc0JarczZO1d/Fttbf5kxB4jAXQgoeOjDw6p
QSdV/3PEwlAJOnTqMBMy1Slr9UIb9ydrOIVVa6mb3oKb6ifWdbAT5DGt0ybf5Kz0LWTFfbpHZRc6
y3ilwFxZA+0ul5wAsuSF29N72c0qW4qNyab+bExaLjp+AzzWBvtsj8IrRqu62byKMyozM0yGxJn6
dUrsrkCo3zj7wVcfGhL2hK/8kefzZJejkDW2KGiXXrPVJ26/n3w3CGqNjyiPJCtZMOKD8iXO5FVv
ommAyr9Fy7lubUQn131mdz8ETHZnqntyRF/0U6boLV9Rp9NbE5ng1p0cwx+wjPEqBsG0kg63i92p
U8VHkHHfzfmBi8mzQsnDuTGM/+BdBWoL6cT7ak+uFhD1w6JZQFxKbsYVVdQtHALcSWdjm7ML/x/h
Ldk0Ioze6fWZXu9D11C8u/zdCxNmoypqMWlbyJ0B4ieDB24oMGkazZRW8k+qecFGzKzJuvysPX0R
7qWpOh+HRrsdE/aXsxBw+k/EcnCBBVu6POEqKzjoGuCjWdL4f9HmSKmePs4/xLc6eRLujIcj/c9D
6s+xuzukekoBshTTUxhMjye0PefZMlkr+OSGdoyXzEbyKxNe7DzdV8j1BtbZ1RbBSvdwtljqmww6
taUYtKGHlzM0VVdYT7ZgHXhDZSOyG3aBNmJJjwyFxb/FpAFzbEyHnx7tykPRj3lAp15CKA/2BlWF
u/Ch0W9X7OATsnS3mFUvcIfdYndrgbNCREOX1mi+x4IJWfzyygydr/ClDMg1yEMRd90yGylZVHuR
AkXln2b4yUnH5vlmqIdBSUfHS9Pw9Xm/pgtZYvUgmolioSd1M9UedpURfkivORJ1RvURLCMGBcPf
m3H5rgcL05s7eYsIMvxihZlGtKsWvVt9xxv06vLv6wdWB8nVOZ9nV8haxHp5PquPwlJRLBkGcA8/
zVES/5q7cvKZ3WZptihyKhaOmvil7AiISumbdDxTJ/Nz4cLOC3tP5nQs7a6xbos89qh65oWphpja
G+USbgWDg73xVTWhTcf2ngzQGDyr49Do8T+Cit0sMTsaXYx81pu9ecQM1sC1+PqpQZjfpFbwcpte
vorX81d/HexSAw0MAkTu2wuaBLPxTHCiWTpL9sE7PWuxYEnJ2EqPzAF4TNUSZWWoLtfhv/i98+IX
vTG0HfpYbuWOZ40ZzZVpZhTzHrAe2caSgsEJEhaJfHnSUBY2z8fqRZ3eNoIvrSpPXQhnAwX/7D1a
X+aiYPPOJXv98yobsseVVA/JtmmNY/A83Bc2QuXuyRw8TOraELb0doHK9T6FseqQowGPBqCECTzq
sE6ZvtzgBTZWdqLj7fSuYo6PyBdQITHTlXxbpLsR+B3wExODolCKAHRhCQnMYzM5z5RZgfxWeJDX
oy1OIDm+kh+JaBDZXT50Co9uRLt9C8Ez/I4nNujlIrDS2DnBRmxW3EY0MVgh8du1wCLVgP+CeBZv
Kmts0Vfm6FhN7P54zmenDRe+Tex4A1WtdduPbFqyzKxyyq/DCWUFg5oYW3/qAGAzaRrWO/E7+kFj
dTGai9hZzU+++q7Ymdu83aYnu9yM3AENUHoXXhvEZ4EkGNV02BAA8wjGZK0PmqPEiiYiioxW31vN
t/QhwzTYwHEpDUm2B+rNt3681PRTzEIyJt/tbjwXv7neoO9gXLRpCMisRNpicHJXiGhVFHdNABAp
4Ti+eFDwSiOHZ4n0xcSgU8QU1YKpVWYqmF1uark7Jsat/XTVf4yOkluB/8EwAquZ01Tiq2QzkQwO
re+G/vXH7U04gnSfIuPihJtgfT1e+W7RyA/tkR/YuuUhH0xbep8H7VDoBgIRIp7kFLuWC6+w8Rof
tSOwojllRvotem3k09jjkvFbpRjlIma3KY2B2IYL9cQoD3pu5RTJPR7ZbqZIgjiiYmRezb7up9Zl
BSNuIxzTz3bGj6uWRAXVUn6XalckSn9B0EnFjxb/8thiby7xy/sRDkIEk29wpaW8KILpOZiOcSQe
09xg1K1mCrF2YrydXzubt/myZr/r95qTU/S78XPsajkurH4m+bJigK9hrC6F2/IgeN6z0tth9PqP
9hjjFTeeVidfw74CBsshTG3U4wRwONQnL+agp4wENyLojNJB2ALUKDgfEpsNLrixpbqscB1IWIJu
s9mTxd5c9jmG+zS2mptdy3Y7ntIBj09TNjFq0UltijTCP5gr7aMtrBg8P+OLjbqH4D01jbNz8hIE
/BfEi170WnzFW7mz2UPUqbZC9gG2JsOZrGu+Epf5aTb9vLFWr+YVl3rxZgrLYJYOqWzgXM0cCQVA
HbiG1wRK2GdM15UD3GcmHEZv2tsZCoMh72I2bdnIa1SHjNJKLsa3WhjSVjsoq8ZJ/WT4XnEHRmcM
EdrM57cCWX5T66B2GMHrtSI+U2bRttmPD9dtN+v2iX+2RcgLZrlSKD46l03hVauLFxyBXh6rXbzS
X2mZhDcn3cgfIU+bOJOP9oBlxMTPX/WXmkKvJYEPHyhul2WzD1+7/W1VIWS/oYfCm36UmMHcHOE5
VeNmHxhj0EQM0mego2N/ncaWslTt20f2qTrlLPUn1mfrnWZnVB66+WUjWu1Sn1hAep1mdnlXHc9D
xWGbmpzsLBOnxrvCJOBrIqPk74du4nX7iHur1tkrYhTZ63k52lTz6wuaFtumsoRNA3xoIzvVyot3
pMDz27FjI4YQviteRt7NGpnCTN7mto5Rw/yKxXoxKHs05hiFVVSlVpWr+Oh6e/mafXlZrUuHeNJ1
k8WXNIMvYwzZxhgf9s536dWbCGIQkwhmegynmPBhHY8jhF06IgYAEydzYuuyxeB8lS4UjkNboAx6
s8crYdaiuO3ffPkDlddONIpp46pwYyPvYtb83Nq8eKcGfcIzLvbtlH9O453MmM7LrzGx8tjsFxgI
oHzhFRvZlRHDqNm/IgN2SMP+hkMMauTFBslt0Sqd+HXiRG78Wu0rxD9kS3WwCNjQY1x1H4I1em3c
xlewjlxa6aL8SL8JKvAII1pMD9muXqSeesx32Il8BEfpoPq6Yoy/MbbAo4JUX3qPX9v3ZJvHVnDM
HTQf/OH35a3aXQ8TV8ycyJ84iV/tMqdzL4uQ3exsBtsud9Nv9Gz590h2mOPTrv6+cNiVRvR9JSDJ
jHRRHQUoGAixj+Gs0tUC2mrEn6P3Ynn6pGrA0AWJCTS8x4P3o3/BnnL0fQ3NM2YNOJFLvE9m9lmn
9ig2+S8eWToJT+Y0VxPN3Moqvy4I+OP8gIB2bPK2CIWDY+b1ECEtsLp9JTAoFVN6qfbFNnP48KZx
hVmAAcSKAUpNBIwa67Rqb/aFDhLS3WzJq3aRxm4pm9o7NytwhBbGZRsnFNOuU5VVW6DZq8ZG5B7G
ZnG2Epd5jH9cp9RIcid3Ug9VEdIt/FHNyTHx6ik7+xcKLr7goVppK74Au9IYU7d5TTm/IyPbFYfI
zk9mGRntYPqGv1f61rAs9Xnxlq2u38Gxfrt4w88eH5iig/49/k78FvWn14nLGvjSNbv5CEi0Bc5s
Uzrka2xljkRt9QEjFvWjxrCiNUnRwh/6d/Z5QXFvWnB6flOARY5tIKgnXy31nAP3ILrM+Zt4TDFe
NvleFMqZu4F+bzS78FP6rjfxj8ILPnBsP/Cci8tBOhT0dRzlQ/Rh2zCHb8Omor3f9u2bRmUSww37
uiTH3tdmsRl/XzbDG1FzIJmiG64QyiqPEY53saP6/Jh5z5Zw25034JU7nd6kkbpINQOAOipu0Zr1
ojg0u2bHO3bdYPISyMbohTm5vsAgL9c3FqMTbfSbm0+MILCqVfstfkSIZ+1YHSoio+Y1dK7EiNht
wDh0OjbY2dW+2q8EnlhiDFtJekC/g9k5n6YNR/LJHN4JwJzD9sA+1DlUwpzEZvnL7NQjO2O/uExF
N/oOzBP2HAT3glV90OILKY80Njz9We10XrAZlI1U6vwbYtmrVS5Sa+S05DnqQllEutFtYcjRFSyu
dnq4ony6P0/DVWRnq8t0o/qdwfqxL87No4RhBlNq+JQokZugQkUxbCp/XJHTSb2TE9i8gxEym8b1
NaCJO49fOq/EIDBY6Cv0loxoBQ3Or1ehHy6TWS8ZJ83o16Rf6SEFc/pR+jqTgy+uf15ohcEe2B2T
b3k73o92uAY9y4/lh4o6xnwSLApot4ObjHJfdG2U4JrrBdg4m2EgIazszsRp1uZIswIrWGt25bBL
20gm8ju23s/T//yP//F//tdn+z/Db9Z82oX5+T/OTbbO43Nd/e//xKLzMc2l9zYaVFV0cCz3uWGv
di1ZI/cgbqIvAiqiIqK0mIhac+o1arnTxJpACpIIlk5+c0Da6/SWv1WHk59vk0/tWCROg4kuJE5U
TYdQ9LZtttGrlDPXuivrKLGRRRjE4fRjRZNAnmJP7dc+BZire93rjvwaLSsqA5+Jq7/iKOXILghC
gojrxbiSo4SWaGE14WDvuwLTrlgwB6aj6Ygt3yMjEJbatnLGXryu+DjOM8CxEZrCR9Bp3NIJ9+JK
nEmEnJQWvcvL6K3dSm/iSvBuH8xwdCj9M8cY5+YxPcCn2SpbRMG+T2xD5cdop2xGq9GajcOf+On2
tCfzAwJ2fkncbHf7YOEcosOEkr82H61uPxGiSPcsts14P7ba2tK/zj/6z9MLHYzY0FmB88qFS58e
bqx3r9onLqZxtXFzE2wSeeWO14VXOs3uQhkztG5+53OeJIdg++9p/9ukj1CpHrSI4Nbds75b+Ita
LicV2fJrM6KQm3oVCecZn9+lUj/pNw+FkrtCCoVT6tZo9Kuifs+7L9EIys/hiYuRs1YcLEGzUS8u
6Okcg9B/P9gDbBjqq4ZB9C9wEBChX+X133pGYnC+XuKq6Odi5mvivFJ2hKZBZcdXcxDIoFJbPykU
4Yr3lwcEIw0ddDwwMu8hYEnXK+NQDJktE2kRi2TFOC3Pc3jlbFLYOvEn2gqYMH1v14KZWKVZGZF5
tt5w37YhTFlXp+Frz7OObYDGs0MDka3tYgXTnHI+0g9U5IfSPs0HM7bpcbA5ZNPsO8chauSO/NEH
giBO6pxsLKE+YNSZZ6e0vqmneonzIRhvNUVl9v1pavFl1kdvvQ0XGm63xbCqsZvERSNCFY1wAp+G
wEpD8+Rs0kVYCGa+EewycrMlOSkuA3hxmj2F+V83we0kVj69Glusl6zhFyNvp2suZylsZSVidIrZ
W2PnOtc/O7ybeBOs1mmoeJf2iC3iNjQdaguzz1lBY+NijXfDpxMKxrJXW71FeMV2VJoSA1iyNwYW
yZ6p2VDN2Sd184TDlcTwCnwd/lgSxwM5FGM63p2MHzdu5I3KMZ/+yPg5gNb5ajYz42R/7Lf2dAtK
y/j+3MYm0geOaqxJ3WyJMJREDm8qMvH1UTJJW9hSRl68B0g4a21QLp7iECgR4+IwYy2pcBifWEA4
F1ul8EfR3eQDqZH69EOG3lPNnxgQGvik8dnBAIu6iIO2o9Wby4u3RGiSVOBqU0/GbWv3jhe80RGg
d9ahM1J7+PQrLm6/fhFCWWAxqeHH+FdhBUkPgSSVXxS/7clUYZ0Qz/GZmzkxk2nogFh1Uo5skGo2
On+0UAaPLu7j583q6OAAsqTBMjE+Z/v9SjAQRibwH1zJBj8yyRGMelYZ+6lBuYtRnPJc9HgwdJ12
FsAk/L+8kSkxbGMSCoTB/RS/m3f6sVY16/lwQ1Pi5rT2cRhFagCW+UrIzrNkFke3rRwjYz60NKiU
8/iEIbRyhFf8756gIB72PTTKEJXRJH1wfYDUwJv82+4QFELDC1yIi9bSncCSZwU7/7OC6+OxfneV
uxZeUwvYIUVRtwiXw4LuPxu7XGKcvBz7utPBh0cPrHWS5W0mLS4q1WDByv1nd/HYSPzzLu5RdqGY
djEGBNhC8v7hN2VKVkKNGrQhC8dNn46tNOBj/tjn7y54V2VOCllXBSXsFsF3tBfN0CfeXEwAJKzF
z2RZfglk189ayQ80HaDvv8+ofBdCZXGbZDdcvhYqmxxdNfMEP4GCLI5zK17B5Qisx8mamLn774Pm
wQbw/sJDbPfbUtLOE0FuOi6su72lrQRypXc2yOSzTO308/J6wQiLbQle74YAah3amadjAWko9NmW
AigfZS/uTnN9I2tuMz8vS6edXhaE4IEZr7jjJTyjzdXCeJrYXPHJTcijE+O8PLNBvaduu8QANtqM
0IRZxNZ1miyj5eRz/A5DeKsuh1RPJYtd5M+6oA+nOQOOtjbOPkgzgcq/a4sIVRpG9ekkLaL5eNX+
8KN1OwcotaR5G71LpvSzNylCPwtTxWEe7xcX62fAiw1SfL/WwW/DnUbRFauKK9ESR854Vhp+Y7zR
T6btXVKKeANLa12c3Ytifr3BaySaJoSd07oAv1B5zVSbAf0zR/7Jy6efH5FVcaRiUW1HVK5ppxp7
VNVsYSmvY+M1N1+xMVSN7ZF+akcVzLB39is5ouFaB5uPHV/fzyb7OtVdk9/2iAJIblEImR1S+5OM
j5rLv5fbQ4jBqBPWTBCOBGz8oIHd6VqUJYLQLxpvyH4wKZWfLOi/7Fq/xLy5CqjmISO4W9CCltzG
UNwW4ArWod8dbtT87JONSK6TmbWh2fQ9PuspuTy1hJOV+HRxog2li38/6vhxhXEjCvRnDQHREX3L
P2/kdOqTstSadHHzZDDlNJxW5HV96Goj60xThheB4uIqXnZbCsEUNlXMTFDEprRijbIfgFFPJ0q5
drboCbInBkK27/CDP6Ov8hAiwOvVKLcQirtDtY5imjJ0wSX6QdR24qHTSLqs0JC/DfWJFBHeg/6V
4dFBcvN2Wj152Icuo0rqhz3JCDS0DGP4rkV6q6RrHYZawut088araH/aAuN1x36xizcKmFdoaPhs
u+Ol/FqrXkrbbqYdhWOIiACRH4VpbXn1JqsSxpp5m5PdK05JWlFSWJD9eJfQ+1jBvPUpi4FCFbaj
GflxuBpTQEFXFzjak6b/L2XXP99UlVazgg8k9tEwB+/WUTCJtTA+ifFCW2XLajERsAK3y4XkJzvJ
b48Snb7hX7RNbu0eBE+IyOO0n12wrV3kXn6IN2A+j5N5RuTshesLHqHLyCdtUN0JPfR6AdGoRgU4
XOPaO9O2hR/O05fJqlhCaC4dZBVgoR2ihTBP5khVJ4ukNXNfXLargvW6SBfdXJyXO30tzAUfJcnM
T2+GNm9Xucu3JOwW/57iBxG3Acb9+4DcnRSKFoJAjPqYcABtUC+isOMKy2THyPTHaCURFNBrpKQx
hxY3WQOZnic3S9jSrqwWzSJTTXktbQMnnAfAYAVPcQMySMIlzKoOkxNx8Qom1GISWOGq8nP/2QP8
OkPvZ3SM6y4sF00lzbmb0UsWaWWYt/Eiyo10Pmz4PRi8bBOttG08sH+N2lNWyVYgdaWuSGUXoOPy
GT7318nyr9u4G0dE5LK0Um/xYgJCVzQvKDaj6/jSeJk/2cJmEeaVl79cZ8WKJmSwRn9cfg0VQx0Z
l2M8W2MKuBG8ictR6U8myDefPVoKI+MZ3FR93KtVBbkxmO0wDuCS3p2QSY53Wyc30ULfBZvrHKYm
bSFf98du+0U3a9D71j7VTbSfLLj7l9AfzdNVugoLp9cAFRQrRbeppGT8PaFycZsDUYv3rZdur4uM
lhLuWuI88geO0/JMe4aif+pRucxXVA5mGmIhS8FrAZaIftbN45XoRxvkp5685+Nh1u+m44/HvIul
x0FUCeIEC6vGE1bkea+oyqzOu8wdFnm+jLd0tNt5DvBsPnaHR2m+r/SigR6LFOL0rbbNAP1OXEog
U17a1cS5eNUXjeygMW8zXnL5KPugaX4MzLbpaVcsqNGJT9HBfzn3/pyuu2g91/tYSAueQ9kIq8sX
XeQF7+cq247d+A1w56r1tE24Vl25NiauXtIIYfuMnpx6fylcYNgFL2tQvEQh/j5cF9IKHtEZsGtl
X8l6B6ydPDu/oxI9+/d+9LfX+Y8r3cXpYVkmUndOQt4jeaOvTtuTm3l0AOf0J+NFvCj8nmjyvFRc
0b8gtEmo9Jo9CSOHQb1fPLjVIxsHMYcD8O6Mz8MgQ3oNrDSAQwBg5PO0hYSnqPdfuOeH66A9MYBM
NeSP7hapVjWTogyuwrwBCpG/YMbAGTtXWEUjTqdyWbLcXkpPPlnVgl7tsvCRmvKSpVaijOyBSQ8R
clfclBLfv2fhL4kLp+Nvd3a37MQr/knKedT758pG/zHJx0bKziCePjqdwsNlF8QvbWsr+iHTNxMK
lbdsgXo4XEFfHV+ehJd/nY7/upl7+aImVdNzcCpFyvbgbKkuyTPJrDfi9t8PrQ9L6346YNXD6meZ
P2qTyLkMGTyo2sUPigzAGMwfDrADA7d00KY3A8/vl8Q05++gOfGE8xVvgLN2lMuo3ny0xnF+nAcE
o/gnmm8RFaGh6CUZ3zVtTarPRmukq6FIVBugRs8UZyTzFXQddZJ2as9VyhEX+stDcSE1fc14OXhc
iL4imG5qbP9+1gctZY59BJShS4K3gkF7j30sVGF0LiIBMDj097lsAsAgAb/408IGxk560dqAiJxs
pa+rJ7H8I/Du7tp3iwsBt7KqGq59nhMdp+tzZqqyl6wDLyHeOK/GvuZWeEiQkc41Rugl1kwijU1+
kPxoFS6yeYqTQtnvkqU8cWldE1Duqy8OlFW5K0acLAPK/d8D9rc1OMaNE5o3isiITfwZ9heBKKfo
LA4bYEvtEJSxqXn183n527n1+3WGz/+WSSbZORv1CUh36CDz6wzrHnNENWxkDmWnZwWnvwV/A091
8NJh99Hut3VUja5tWYyEecB2C91rny2JimGgwLh1Mg8WwSpeEEGpawFmQ/mSrLXPEvL3V48/x8Cc
iXanhTyL5xplvn6ZbDkg6fK20xYVmKkeYT+B1HmxKBZD8Bf0z46lx2RMRa116E4xKyJZ/5+jVaH7
j3EXXB5tlawnJ1d3uKWVAjji6oX7cohD3FgyiDEO/14Of9sgubJK0wAFaJDwd0dEKsHwVXWOKbbD
yUJYBR6J3QEhdwVIL4Dd5bBEi8UQ+D05nH6lKHfb1ASJM6obg0Lxgzj3LY5uCXcVzCNeoDH+YSt5
bITbImPOeqoduqP5JQ30zXkI4ilxFX70M583FvSCbDTXvMRFEQ2QXsnAhKunJ/gDG4U5GRp2aBlD
En2oBrT9Ba6ufAnIcOJl6BLu0kiZxRSWPy7HYJ/6lI1nyrEjTQhnp+Nonz8DFg/n5v0IyTq2HgOs
VNF+MbR/e4nkTol6Ma2DuQA6IjVVL8Gh0cvorl7d0xTs/pu+QAR2f9tdt9ozYtBfKo2IkkAZRBtg
hCLRfRk3paHZCG0SzDu8jnqDhjm7VnMzQ+DtsZG/4roCD8fUvp5V/eS/HGCk6kMNahCHke81Batr
Xidyh7ljqxvZUv0+X6aSL9DLWAjLjDVJBk7vUvRp5wXL+HMweXlagftLyeD3e3h4JdW2L8YJ94D8
KB4RI32vsScswZJEdDLjHeMdBtazR//LRvDHVe+2Zy3LValLms6fxC5c4EFQNnPhbCfdk3z5kfZF
ijlojBAHazQo75WX0rwV1SYfT6gvnlSOTipA0XqC3+/8xmBXBGY0dTE/AGCGGun87Onrm2akXuqC
2YAp9KxN/8iNuusp3u1Ek0aqAhSU+3lbzuTaiX2FyphiSdxG70gtAQUQjckz7aXH85BOJnZRQ4MW
f/n7NJIrxoGUythB4b3wIgPTTJBYdFAH55LK0/LfXxIQrgclC8khiTbmPRjhnJbjqo25HvqGrG7w
DvUsKAKnSXilbii8GqG2Dka0crJFPECKNRyYLvUXfkNdDqRVnk2Eq9cjxHDRthGWUJQzlv21tOqR
mVawsb1xgbKP+MZPGsxM4G6M2nKdRYQjiRM0nwIUkUZxBXWLOrYsLZIrGghHQbJOJxkn8Df9HHsB
FoDJoaq3crhpxt1USWRDUX2x2tbBgr90pHFZMk/AdOig7C8Lube7JEOAs6ixIwO8dmbD4ntu77KU
zbkprpJNTOGmWZPqA3oJQlf9AIYHxh6TqYqBHxSfqozmCeV2oPHnyUGPxoCux3Y3ChwtXGriR5LN
xuMfVXe8tJpxO70ryk+R/DaGjDOYpe2VmtQc7I2i2QV92Gpkjr2A5yyIPsqR3QP0AxmJqrTe2TUs
lwkIqysCL3hYyNY5B55eRRhSddlc0BCBWIbjbShjKnkz8woYvCEl0yqedcGauTvpztAZAMB9Tmf5
Bb4LhbQryoe4b5XhcXxeV/GS5Vuza1FEwscQaBz/A67cE0G0u+Q0YI+35xhyTWG1UEcmwnsAUyvC
IE70G2omjbhTgnKm4eqkQoEKlzJQN56Cm+YJtGx6jVq70hOjyHYIEjf6x7mmMttK+OuhzGLz/X0/
HYaiRKBjpsif1c0pGpDvKQJ8hqSLRi+/hTgGthr9ZQ1wiSXelv1tE5cX4OTLXUErRVcEq07WZ9q9
/QRvmye12QeZkV9YAoJ4EYUl9K/uqXh9fFEnndL08zeJ/jzzcRhRyegHsGsSLE+tc/mW0fEgU3p6
wj0GqbyM/3Xpey5x06eanGfXfo4lYlN9CuFUBCXYWVnl6ROzq83Al/C1fUoYejzfhutSu+XZ5b/I
wwRtdFbasp8jYq3LL2NQOBCswCno4ORXQj4tGqt5Jln5151OQ/IIeAgXvhdCLtO6UrNJ3s8T/KVH
1uRqi5SoIYiBKC2d5xq2Q6Hwz+CFh/ztencFuqt6KrV6zH6OVM1N3PPqR2cHJH52XcQRmpntsqtm
gEjVhaxtnkS1f53YQfUE5xc4WepdPC21QhVHTdYjoz3lwsGUJqEeWAkMlsA93yxejhE1Fyyi/33h
v5yqPPRvF747v4VI6i9IGvbzOnljrxyJS975tP+Gn2Uh+ZMo06jedl07JZofjZFzm7HzKsnuguys
ZoNLFcE2DVtJM+crJMXSR0+KEA+6FL/et99ucRi734JKJdAuulicibBPO5RBahlg/hR7XeOGi1Nr
VlieiosYCSxIGaetqHnc2OXZaS8/hld/DtRdmXmcUQ05Y3A67+koylaezjgfruVMSY7xSXB4MaJ4
ey5mp/xAP8cq9Z73UbcUYOBI67N7naGxjk124vO80Fzl2RL6lTI+LF8c3GRcJNCH+UVc+22YRk2n
oAaZ8LqkpqTYvXCQocdMz/oMqgDvaj/22Yc5H9KTN5wSoJ5nvLZZACR2VsjOvxfW36Oj327nroPV
SrleCiELa1LNOflr5HqJjwSJ/d8QOX5GbJcs6RPiV8/Y0o9ZCFM1KJIilsMWLd6VOS6xqkajKoWC
BxR9bOeRO9Y2nHpqZeZPzZ4f4Q3ospEBjzC6wJZ+NHz+t2HHUQOvOIlhZ2ZZmmoz70j7UPyu35GH
4WWCjqY1mRHE8ywEex+um/OPJ2P9l3sgI9YVWUOGD0nOu51rALdVncpY9wXYIwmaE2hEmBUTFbzM
aIqAi27ULXC+NRjzi+wnlWhWyflJaetx2KnSUM+gdKtTyvuVJP02Ep2UKaOiKqnzA1LbB2wjPjRk
wvD/7tPCVaR0NlEoAOCZeF87uY27k4ATFT0MRvy261s/bO2BmZNMW/mdeOr/RRx4iS8EdR1LTx7z
QUx44EpSpZSYa7qzD5J8kqJN0qaL+rkUWiG8bNWIU/c8eiGgLVpHzaanwq9S/5Ks1LFJXICWFfpy
ScXI28Xt5VdM9SJV+24E2Aq4QYSH9Hvfz5QInSSria1uFtxuxqmCAY3cdd3hnvwSSM/3tEcs0K8n
QcpW59AZs3D+XLu6eBtVTS/8GkmehHg9RD5TDf//m5rV0I38CeRNXtR+tHsyjw/rZbj6AF8YU/Ae
5LD/vHqZR/mlExGRlWKMrBcxjBypG38m0s1TkW4Kg9arx1eo3oB0RTbP08mpB3Zfs8SMMLwcm0qx
ogTy8pP7ejiLh/vChYc6Cu138s0/7+uUn+Q6OU26eTUhtaq3uj4NxksulsUHLVhWEljIn2zoT1fW
Y651d+W7PRMZ9rxlpro5JzHLhMOtiJwE+Bw6qheLS/bPDOd+bQ1/nBp3l7zbOsb1FXPDyZj+bR6+
YlqzPcNoG+UiwsGw3RuDao4R15VXOIl29jW9MdM6ZAKAQkK2GJeQ3oj4hVycXyTQCQ284XKp/bzW
H3gaRJPYEqOQVOdqNcqxutGUvsCfu9bHIs+n4em0Uls4C9lnkiHwKsVPhXv/usZ+m8vh87/tSZOy
Hd+UtGmHwJW4iqDhtC1AoLKMQAUcIuWN/UIlekYJvTfI12GO1+ftJXCfLKqHCPpunO/OJD0oq7Oa
qt2cqIE8duQX6I7UgSFdzGZkMrW3whpDfvz3ZR9C6F9XRTuU12yCqMjdgqrPfTIWK4kFJVt16Qlg
X4ZY0mgPl3IuR//tM//ucneL6Speokbv0ozMHw5SdrPCPoMGTh0yXV7Obt9TDyHJvfWIFpf0cJ7q
gz4chNwARl7gu2UMvcb3J38Qnlvx2vK8VWsVVBK6oS5xsUelnWE+36IQhO9pPQ1x4qgqL1K8c79n
6tVRa5xHP/Le0sOdBNyiuWH0skqppOfvT/Oav77mv93lr8//tijPNUimJhx181u/Gt62yCmF4YiG
kap/swbHt+l/exngZAVMDIVeVcdX8s+3QBZrRew6LsgRxcgICkG8zVkTnh2WXaE8WXWPGTJR10Bd
UdTBD5Ir/nk9VYtBjEViO0d0HzSGnUk4vQ9Khai9X7/ZzS5dav5fzs5zOW4k29ZPhAh487c8i0UW
PSn9QVASBe89nv5+yZ57hoWqS9w+Ex1sxailBJCZ2669ltga97aJD45xWxszTnrmESAEPX0Ex+pU
1U+H/pD7q7emvKuJhgAC2fadAayewV51W8YJWrl3xOX/i2zh5AtQrTtd3keKWy51lq91ZmbHDalK
z/xvvzDGTd1tKIHhb8P6ykS1DWbAYaWbu3/CFpMPQmAwKkfNzhdM+Fl3Rjfj4vQLdkHw9StC5Mzm
mkxcnASBFiylbBAhVFl1WOVFL/3hZxBeNYzZ5vofRWgKOOGShzeYbFGZmFMXJD785BLxuNwbbKcy
NItRYkTepE+mifRCdm5KaInY6AcT2XXnWNTCtvJ2EbmQsk5SBqxRaQGow5nvY3OR1G/jO1ndcJUG
6ADkD4Oy/v4CCMMz8XIn7zuxg2kdVnHXsR24AT4835t3IAOaTXvmFppYQMOwWrI+aNjJ47lpGZPY
hN5MKs+90XkfTJywL1s49Wxd49h5x0q8UjGu/foJU1X+5qDxapZO0Jgveq4ec5d3jSsSUMS/aoAb
33/Zc/ajyXNM7roe+IHn+n1/MNQlRBa/UVUXinwLvBp5L5Omc/HZ5bNL/E2Sp2qAJU6vVp+MqpMK
pvtgWP+q0pUCJy3kK8baBD7dzhycC/EDX/l/FjMmZkRqMjcpjBZLBp01Jef8evDg+sZjHJpkho92
bq2JzZD81mkBrmMzNKoqVxgLj8igFFZ69kKcF1U+t+2/LyaC4C8+SDRRC13iK5rVA3de3kY0me09
NBp+SH0d+r7N4Gy5tLG5cT7KZqX8+P7gnAOsxBMQZMvIb0Lt+wnt/vIElsH7aoPCPjYMrst3vLWU
GVdJDLPwkorOoP3N/IfSemytJye9lfRrRCBjQ9va5Y58BGfNycdyuxWTNVC2fv94F0/Zl6ebpEZp
EaQhuXZ/YNdFW4I07vNMC6OBw5jzV2caoCSVJ19DlJ++fA1TL90y01iPz4CFymwXSlzjriVashis
14TRxXFSByyNDacvdR9r57EMX/P0RbgPvkPHFBhMEPq+Mz7SYkMVLADJkDyY8MiC78DqQj7Ev1qC
jbnwVtyDMwP75XNNHIqaBLFf9Dw+1Ns+HoOyPfvjLFQYragGgCCbS8MvRVGIUChA49C2pOs6uZqy
Wo+1E6v9IcnuyuGRfKlfDAozqu2aGrgfB8yWz8RR5x1msUvU11QVmyAbU9wYbIuOmkaYA1ylSyXv
qXW2g5RDGHgDK6HHUYl/GtBxlMkOAoN4zSH9/lieyTh9nhM4AD9R/6gETxxM6sadXJniQ/tLuUPV
Gs/tr1tGRGCyaKvtCBVGeOCAYPCV8nfh7kRg2Tyk6UvZzbVkL1osUHqA1WET4w6fHtpiDMe8lrFY
OCCOKO1AfirAc+guIVQgim8UIznOXnJVwPAE4UL3t5d+cDb4dW09cc1LOmYycjmDS6foR2+EIs9N
2xnbalzIvwDb/PdRJ8ZV7Xtb8hS+G6bOTcc1joOmYKxDBYAQbqkiUpeuTPkq97euh1RScquk5S2N
MeS0Fo4Nt1L/AlnNPz2PCMh2KLgLMqDzi3CtDy/tGKxEGoe9rkCSFR8BXWkQ5tEx6d6ygBE7P1oa
+hOqAPsxWYmICEW8AexIrP/gzznNL7Fjc6H4pR3izFqWTqyHWubEjJXy2CNXQ/4bjVetuS4hbC52
BRQjzaoMZ27HZ6lzagS+LjaxYTX80VrqshhdgpFaJ5Ux29W2uQ8x10Ktj5xEivVydw9QgGK5rTQ0
+h7QalCLN2yYn1wFxtoyVla4rbNDaj0m+VtgovNwVHX63BrkHgTFS8MS7iFkAnvua53jQsXjf/lc
EzOGzU89CJF7UdqTnGPe7BUgvRWz5hvbPgTmnaGKTh+2xoSfgqoQLyPCrfyD5gdtt8y9DpyNOcAK
lrziPMno+GmLxvLG1x9952XGHIgHOvvk4FhxRRgDzMLpDTTtRHHHsuwPcrGhvkFwzvWrvA/OaUqz
yHGEEYZqXe3+ku2aAPBn+w6XbhYGkfIhwHYmrCe7bhZq5GQduw4THM5SqWn0PmX6fWocyvjdyHaN
seQhSujOCPQHZKDVew1FsH4p4yKYhIZtpJbmGlvCDp59mC9PNdlJLbLGoDNqkObaGztmOUvCKDw3
Cf3MFsy9/yS38GH99zWd98eyEClwNmR/x6GgtEs2pLbb/x/vdyk8+frRJ27AMWvBXf2PIyqtX6Oz
q8IXOzgUw2PlbkAnfP+ShjhH558T5RVaHYxgTYHZWqfGQQ9C95D28NdDcWn/Kfr7UegDbOg5cO7k
6LpmpDtZGhCQEMQ46KOBA2h/5S4yVd0dfwGUlwmT5nyhsXrEB3hwnzpHfoaQQ3XbgXKzswUlEMvP
FYPT2i5tN/DCuQPBxCKP13U2bC0fxjSqkIGcMgBxrTJzxm9idRWIBSvlYVfrM5Dsy5/6v68+OUlF
FA5qP2R43PqdK1a3ouNYQcGBBgRGvJnz8BdPLgabqqUBVYE8Wa83E8Sla8rP2CC8CxGg7a4pzRMV
U00z6Sw+lPANAfhheQJhfKXqHuaLOJdchwOizUa+1gFNN3kOS656oDVZJ2KdUF0Nf+3iT5Vti25d
wHhZLzv6rsOaSZOuA6bzWOtPYpeW7WyGKRaanr2vDzK5YJleNX5W8CD5cOtARqHQPSxhMiBL+L9R
uabsbj3p3a9+j87S/fX94b+Y4jrshcwEJCrmsvhSX2JzTx7Uwc7j7uCRcECzjHAGjl7ZZO5OgqIs
INTBkN3PrHoppHZMKJ+R8hJia5MMrQ0U3/QNqRWrcu64NbC+cfRUfS34oYilZpOQy0uaIr5V0Xaa
ptZhFuZ9JwfdwchyYcubhww5zhTYER/biX40CDvm+VXcmL9G453uljv4K7wLTkUW1Vb0R0KDGtLC
7qn5ZDX3vt05ypVO/QEGB/XGL/6YylKVlzPfSviYyRFxCEG5Lg4VYP1zB7/sUJbluRXpVntIov1/
7ihcc/DR1UfQU8Rb1UFC1BOOCnMJKGpmdbET360+2Sm1yRvJLpxWdN5b5z2ON1J1hQUbjT2xeJld
J+42f5gtAV0wTCcvPfH9dmN1iuZ53SFJtwTbuJyq/U8REeeKzO3Ma5oXLiKQb0Y3wXvT1LYm71lF
zWhXmdIeBnfN6cjWei+voqBbOP1t70DrI0ub0TlS9xLFvQQyQqe6xvnm4JLQInXVreH+MOqd2oj6
vFTdD/B7wrORfwgCoOa6LY6GEYAouua3NfUXyUSoQ4aJlJuyqMMjMLnW3scSw5mAnXC13jZq0Q0v
3uz2hWDCtsi5+m0VPhJdsgU6Kr7j+OoxtIMN41wE+luuagLYF0B9eatGH8PPmnG7XkZcOBLFyQym
K/q1daCTu+1H5gy8dtlBx62+BRHMfx2UddF7BuaSDyAKfD7jlfG10b1RJ0Ugye+rjQxElYadom5D
OC+Afj8BU7NiWAbvuAVy0CwCT97o46YZXkEUFbW/0cxVCwd01AIhB2UTaZBZduSXcMW0IPEqztHP
MNu72opwEnJAr7vrdaq08H0i/mil9QLIf5KI+oCwDJQ1BWMc3S67uqbJphawFzodI3RwmDF34kh3
sAV0QKSlO6B2/CHDu5JzAZCIwUxoJV0bpuoCSh51sst+RNXKKIp17bzhdUzzr5kBezkqqkAUOoK5
Dn1c7fn743bBDZ4ctsnp7qs6sauhig9J86txX2rzqdTujfB3Ws3g+S5dI4O4Fcg4PWiwtafW3W+j
vi6ttIOYJ6fwFiytXwIt8+le5/P3S3fo62rTaLkNC98OWS2yAA88l5Zg2yMb/E8whDwd94ldI30c
zIfK3s/2Ji6V/ojjLIVOMnwnfOTTF46ZztSGKupECcGGOsd4rZVnhJkgTcbM42HY7s6+ATDK6w/N
M35GUWYCyosfnWASogiaRLSJTp/BD4NQIyNvRad71A/UOv+psOFTckagaID8+9NkfFlv8s5WXEt2
Mg7xQetfHQ3SnWbHLiz05jYKnr5f6lJhCkp1k9BJ53/KZ+X+izOSs6ZRC0NrD1ghUB9BeUf6y4vJ
yipNHo3gbb7bdSEHOVly8jmZgO5GuBPa/+RgolOTbmDD5iBLxjXQJ4zCfB9T3Iyp3/v6opOP2gxV
ZhWBjte1l6BhHSgSunWYr3lXWurYOgxL6u8aa+4Lzyw8RQBJVlJGqsvrGtVedSg2hS4lsPWYb+l4
DOiBjsc8hogWXs8dtur7/T0f9sD7fXntKc4pQ6NdT2zcIE6FwpcRMGFR3tDLdZpq21qEoLt/YtNw
PNaOwUPwKCRFGhS9drPPyH10CoWUL2YO+aWe0MmTTRx0il5y1mR8lwolnF7bIDsRlCJKrpvNb8Tq
uv4xeZIVcNxE6uOaogRNDFLw7z/Q/+MCQF9hiKrTmVZJ3qra6Foyl5tTwCyxumA2gMoJGXHgiDIX
gO3vlzynK/zck/9Zctrhjv1MSdHIIQQr3+zauq1s+Ca1bOGabwQKTrSRpO2o3RIxyD5btZSRW1QA
2d8MaffTY0QEicrSPcbwoKYhLAvVlakTWOnDBgNF17Nmrifd+vEzxUz+bJ+1C3V4H+I7kQs6C9H9
rGMUO0yVOOOPObxW7bAE4YgbaZ14a3b71LY3Ix6Zy9GbZI4rTTtSlcjsZzl4DqtDD6vX4IhGgwd6
L6We5ATOfd1AzKSs2vZdMzbWsBTAfQtp1cDfSsoxpocea6EgP3ZadOcqSHMB0vdLz9wJnH4XVFuz
vcOAg4IHSp+hJTDvTy7eRosWuyEQBnCWnNryIm7SguERvn1xRcXXgRWe3ufSV5ZpI56ZmKFRFkBN
ZxOWc8yr2PYvS0+8KVBYJw1HllbjVV2t4UBuk+VR/iieoZPufgi5TW0ZDcjPL9btz2cIMix4eIPV
96fv8oH/8hjC6X+x+H4a5bIWce8UB6Q6CPlF0F8V9oubHrlmcvcyf8cuxRFwJ/LyQjCJcbvTJUOp
HlUD/YZDEFw53qpVF+aHrK9aZgGaKxc2uRi+afiEIQSqodgtZ4Im4VBOTb8C5xJDdprNtN9ZkUKO
7MBLNYeJS+MaBeKFBktOyA2vfyHW6Ye//+0Htg1R3iQNVmQwl/J0nx0ptkO5Sw6tfWTycON46Pd6
u7K6k2IRMcXYfo9GiDmzs+cHTCws9JYAscDg+Akz+bKz0Tjmlh7nUFLAtGqi200QLX0MGvSMqDWm
EBERluN3ZLrd977/x7BADT61zQ9tfLNAGQ3VozLH0inqHSfffvJMk9OmNw7RTJMlB6atRLW1uR3z
W7OZKXudg0Mny0zKLqUr6U5tpskh/sOQiQ8bzXDIwi3eo2nWibwy3WWrLGRki8L1zHafHW6WJo9n
5INuG/PFk8CiraxobHpwZDJsyrK9VQeozFRrFWrPriSt5ZD6u7LKi81oljeujYgN7UV/yBZmYS6/
f5azgy4eRRUFEXYfKoTJySMbc3uF2fCDEKehKgJzGwdPTQ51/auf44g5rzQRVzDpwhyIAqgcMebT
W+3KjaSaMmFqaO6S7I9p0R7ynZ8oWqfKuiAXLsr6r08ZEEXE79/zHK9vG7YF1S9MYhR/zqCCeu/X
nuLkoYiQyYDD5lZDwLgtHpFaJ9u/8YYXH4RuQcLeabPz5OIzTs70yeqTenbUVYbchf+sXg33wUen
PWZIJ5l7r0bSzFwP1b2HxJob34D8Xtb2HL3YORyB97dlVVdIiMCWTyvcTFq6kWGn4WGM0kVVQDuv
MsQbM3vmwyB23VofdvYgq489YnNx+VjGyqIlPw9Bu7TltZXdVuZfJy/Wvdv/MbJqrYXuphyqGYN0
4Tg6iDahVywU8kAonx4QvVK0HFapgBESqBqRYmH8LHywC8YG9ybub+ZQXLiIJ8tNTn+RJUYvW2K5
vl7C1wv7601BU8koYGlvdpUNgAvuoaZrIXl+SkfqL+rPdgyfg3RuuuCsHmAbJ48ysXpOU/SMQPAo
cn8M4teYHkAOhBQeC179+9c+p8KZrDUxfdTC+7KXaKf0Q7g2G40yU3YVKu6VKn14HAgYXmO/X3Es
Q8DpdoDIAdKwzJgXbbC1iEVyyBfcoEDvWNDiuc5dPle1uHgQVCEFyFFAFnpyEALLH8ZONwQBxIMb
rSuBDYl2fbYNs4esC2cOwtxqk3PQdlqiRoYeMBpHvrNOINPX633VbU3k1QZ/Jri4tNVQwdBZd0B4
Ufo/PeRaP1SmNA4MzAy7mIA2Lfat+dSr+3KYyRvOAR1ErHBVYN7F+D4MiqdL0eAQ0AbMe1nSJLTv
x8Bf10a6bo3nws42FChNjTCugJcOdxdDQXXdqfVKsv9+f+TOUzfxIJRj6KKCyGQg4vRBzLAzMTw8
SF6jSpO0i6GUl4pgxq9vBIqa4mkNHIzjsOqi20ZF3QDZn8bs1xpOUscKFd5c0eRCCEA8z+dxLEcF
Qj49ZI6RtaqcWRwydhnwtmEdjSRbUI5LHTig3hqN5rh0U9+OULPMBSDnZ+508cnWpHJeSJoDHJYY
J4HP0Ux+hfEjJ7yVEVirZvzfeVDFHRIjRbQPxDDXxPPGqhzoVZ5wEKS9Yd3EIVZe3SowP36/0ZfW
ofSLzjZxrK590gN9CShbLapVbQgI3pw1yu1Bu7ONh9lvd36DEIr/7yrTAomXRLoK6DWh+7330B7y
6mORPKcFvupft0c5uLAxcEIAo1qWNbGVjZlnvly78cEddon0mjG/Hb/p3jPV2tp9kf693WM5zST7
UOEetKfShUPpQ2LWafGhHV698t110WBBiQ98SKC/m3M9j3P/h6sVmuiOaPzB3nd6KxUlM0isdV4u
TrZZoa4T6Vny774/EheiPlZRREkJPUyNifLTVdokzdTa7WNhy21DQpgM8hpzj3sJHDpnDQ0/dm6g
cK9FcxLGtvjLTyMvFlcxPXQ4HRWCjdPFSzPMpdKLnGs7fjRU/yqCvrVr/rpLaROVDF9tC4VBHRSu
2mP3oOzSnbvLjY3PFRxpIaBNtZHQTHtDymHQJNA7ALqSJz98z4adXZfHIjWQQkNa095pYGbraKWG
WyNttmY17NMeacy2BAKVXvkj7LuDumxCaLfIKmgmLiOaJsjwSf6q6VefvwodUUBpUBuJQoRz2ryF
q7O4ApAVZLs8/pXwNxYSTfLsvgjeXf9glO6VFDt75sxWmvvDaoOFNTzI1b2rPatAZdpNWyTNdaN2
OysMrjNJ/2FE7gOh3eb7Xb50JQ2RLrO/wO6nKWw+UqHtFCU+ZNAiW2yutAsMZeXmzAS2M2udowS5
lMxd8IPQAFqEyaYqfhm4fkvzJIVC1ByfHXwW1iaHoWJgKrKjNGRJK7wfs0/gU5Bzym4kfbgmecey
VqG3ydV2JpO6dJeYRBLaEgKy+Ukc+cXyGZ5W9nXjxYdPF6K/Omi3zaYxn13x6XGGd0hIm0IWhvbC
6XEG5JeZUps3B9VdK+FPs6x3qeUvRU9Rve9hk6U4UyAGsyqZGJXbnwPC8t5uHEjmfo3azsj2on3X
RNtcWtblVjKCZWUsWxvauPHgFgc7+k1XTO+uy5YQT+5FYzusNxTcSg5vZf4W1cBVIN8Var6m4+d5
L0CGlVJf0VxDfkjCeXWhv7bNn6VyaMI3KnOgu+leJjAVgRHLw22bYafdDxmFuO/PoNj2s48j+BWp
G6lidvX043RFGlShZUUH3yZsBisrV+X6+yUueW1LkCAJrKXK4TtdwoCDKHJrNToExlve7t3oBTMW
iZovrL1zIcLFIyU0hHE7DNVPzXNTBjocyUp0SHqMkfnXI0GNLWPmlUS1YfrVbJS3GbA2NIraEw/n
O21vxirVj9xbUd+k/JvW11H6wLgLJCVis77/hBcsBRrfADA05k8pBkx2Kc2MOE7DjF0qYYmhBMB3
7FAnRf88N2ZSHVPsx+TlKB/ShlN4MRRfJi/nRVbN0EEUHYYS4Zw8AcBjwuc3yhslUneyX+UrxIS2
Ter9jGGbNdpdQ5UtNN9bGVAdKmb5fbHSVWYVhms4X9RsY9Huj0KeFoMT9eZKTpH0UekF3Yb8941v
bDwh9qg6VyK7LsNs5QX6Xad6WxHnhiYQduNhSKmrD9qy15AEAfqSUv9gOmLpKEDC0GKXGZ+jEA+i
o4ryrSOhHSR+kUQ9gkFBaG81Nqt25bUHdb7kaFcD09Seh2ImMozfb5d+cb++fELx+18M2ygFpe8V
7Fc9aiu/uDGHcqNK8pbGtdnkKxf5tDhD7LJ49wrkXpx4ZdKvCvgAVbqXIIhQXXvZh7uxUXahkS8L
r9gN/btcaWu7NbcGTx7CmeMH2s5Si5dGbpauPSwcWIm0OnsZTRTNkIt0SjxbThKj3uiAz2UJxaZM
OUiOB82DAhWE/Baj7Taghth1xsKHwOf7D3FeBrdBoFI8ARkCYgwigNMP4flNk+uhFB5a6b1A1agu
ITPRb4kENa3YGUvDLhYqheLvl71gcb6uOjUCZi43RYeQ0KFDGKbbZr2zJjsh3DVIGCCw/H61S5tN
gUiGgZ5iIG729B2LUPObEqGDQ6VUN2yprx0ViMjzaA2L0szJulCTwl1S4ZchwyV2mHbJ3VEvezfS
wRDBbq+9DdmHnOzDCNUWD3Khcd3WSKTq2k6pg3u3R4FljZYgh7xTEYxRo12ACFdimkfx4WXj7+D/
nHW46qUPotsYKwY+kVDRJwZkUGK7JXAOD6I85Nv+XnOAUEjpVW6gV6g/M/fNAagKeatZC0Wydr03
vJsDnBTeZhCcJGpwSH0EKrPiuhjKvUQ6W8ZruAluszwDCxF7j/TNtiQT3+/kpSCJOXVw03Qy0BUw
J/dWVlrVRzwiPKTKRxglS7eGsbB60VP1qCWMMrgk33qCpIID5b9yJ/n3Uv1AcpNU66xlcni+z3Hp
KH99oonlZ7RZMcceiKHu3FJmUfRk6zdoXNLIjJx7r5xjG/4sb0ytP5kHKZOsME/nTE4zJD95WcZd
CG9hvTZl93bw4TX28pusuM1VRBpl88bM0T0r1Ss9DegzcfIEfiJmsl9rEeDUXmUEUn1/vQukcT8M
3UIp6p3k2Ne6HR3LBGndrEpvwfIw5YrWc36lZflLYvYLKdI2AWc5nC1liyN39lYiyqSeDcvqZ4z4
xSCretE7TtSEB1E8khRtVaLi7Uk0WLOf2vBCauWMD3XxWEGQqEoq/Vh95fbuNhyfA2P7/Sm7tKW0
MAhReB4a4pMvHHcE03VlIsdY/g7Ge7+5JR5ygwclfonKx+/XuvTeDHcz5U14J1RRTm1TKxV+55ZD
dMjtX4K3QfI2wkm4sMZ/v9CFiIhiLCm/KFrx78lLyY1mdW6VQLO4NmuGPNNntxVGl0w8q6Pl8/er
XSpDgb6lKkatk3RcFmHgl/0M/CJQ3TaMDrb8ZONNcZu9hkindzDD331cA+pHuDm67sybqMxWDjWB
mSe4+MIW1QaVuqRMAnf6BDksZF6tweoz9O6qS++G/PW+IqXQvZUltSsyLBtQj4bzDp1bBOmVwV2w
z2pOI9Zgwh+blsOZ+P1TXTpazpeHmrjbVk01X9J5qAjOf70pVxHC8O1OgWOPdG7W0l9YDkwTuYPG
vB2UMZNvEJatXaoQoItOWOjdYtdtZOWiq4YvUs8csAtOhRRRBL8kcSqF2dPvnXilVlWGaAeRU2XX
avxCc5kmlDxHPX7hygjkHw5Mpb98JioT5JUZyE5MrK2VkN9sMQyD9asqqpkTdOmFDKZdmZHTGNaZ
Bim+nkn+qOPJPZkpmQ6lS3nZSO9lsJ8tyF3aJ4IF/qGaTIVs8u0KA9otig3hobCMJfU/y70iCMs1
Y01278wNSF98MWamFHAYtC2nWX0cFH4R23gQaB5sjA3G1SNH4NB74Uxb4EKLEp0RyGiwPQwaQfJ7
eipqxajTqoTHkzqjIFUidCbgoxpNWw5AGCq19OPCfSCK4enu+8t26aB8WdtRT9ce+yF3gjAG/Z/u
czUjjP5V0iTs4Nv+fqELpoapVpn9E22+M+eVZYmUSAE199jm1dbM0PTKr+JDgCvKl5LC179fDjQo
xSJKMxxQsb9fbOsYm0kRVd5nWw3S0oKOHoZcSfa1uYyQkKau9/2Clw7M1wUnZqRvurRwOhakz8y3
TJGmGW9Zzx4fvl/o0yhPwgDOJWKfAAkYadAmr0ZOqFmuSYvMHBF/WxflRzBQyrE+MCdaZgIYeFGD
e+Duq6zPlnYZMWbkLIMUKWj9TVaZ4/QAkEkrFTVtkXvGKARr3TZykS5iH0qkW7uj1MwctAv7b8kQ
iymwjKOp40ycuBo4dlWZVXDoQhc4zyttj978kRDJEEaD5xLA0u8/1IUqioWNReSXTIOa4cRgdFIu
25mu+YeoU5dOoS4ocv9v+itgJUxurazQZbEnr9U46hCHXu7TaHtT0nsaEg6e3JR/ff8uF06XaN4o
UKBj+eQpW3GXanVcIrIjOMWM8L0K/5ZEqqljrMkGv1/qUror4G4AJnQOGX7q9OpkShQZkWESZsq3
YbXF8sXh0oJdnTPTlNfREC60Odz0pViIRhXoGLCVKozMk+uTh1Gjd77zyR0kBmiN2v4cg4Lzd6zu
QG4n9ZKZNLljPByuvzkazEu9Ck4IX1gUp6CZnLy031t6XnaQttHuwbmATOlRFwhGGPhpymkMazx7
1o09t6/q5yTr9DaTb0NsiRId0/eTF88Ck2HmsMetufAz5SAeayYm2g5BFBjeO2+j1N6HbLTX0TqK
x/dQkWAksVZRoi7NFGaZotzlerbzfHdRu+ENJYrMfh066bqj1B/29tIOr838Jl2M8aLMkGZy/ugg
YWgXRB+xJtOveAJNrPrbNBs2wosHSNzV0p4Cvq0gITguXalfif4DlcrFkFiExfSmSnml8x9X9bPi
jPuYhNzT7fss9OGRvSWCW4TVG6bPM6JFxV9TBEe1wQgB6VMy825soyuj8yjoZDe55R4L+HGArTfR
La2NTLphuqTXt3kSLRPPWnrOeNdn8mvquXeeUSyivtq1Wb+ISL6K6khsY+v3eX0PK01vP+mS9KPW
fqrdtvS8o5gzoUn0HnMrm77aBiTEcRkwLYVodg/gaNRXkidB+kolIqs2JdPFbrvraWPKfr4M6OCo
gc0QdLgXhH1Nsa2Z63WJdCQ05vVGWuqtuYxVc9shrpePKoiyOyuqF4yaPdR+vCRkDfJ2UZZ/DECz
2VEFVt11b3r76ErPpZ0gd2z71+JPSGm/ThxIohv5Nc43jF4t/TI/+jJtR/UuZIIjkTfeb0Vxl03w
LhnKZrFJsN9wVAg8UwUK1LjPEF+tnxI+ZtYgrjWM177EwC5AioLxnKV2U2a/s+Ch8iiyubddBDvB
yGB1vC48KOfpfZlt9SgiADqEy3oc1m0qIQSlxztRcRT/R9z+ND5iClARJE9scS6nL/dJPf5QGaON
B4ab2hLFV6++CWOSNMebKVtfqm+QCv73xkzyg8YJg8o1CaLZo8i9tbe+uRsoJ0c8jrq9SsCKGuVr
ASd6BClfJe1zyJnwM+zEbEP6XPaGzIFKgwJnPuAqpDpPjaWZogum6GEoepxdYqwJ3Hza7Kj5mZjL
PHYWHIuk3rUffx37ICBusnllDXs/6B8yUJfFTL//nCCMBzJBsFL/AcZqyxOH1GmtE3blGJNUgmoj
cs0l7ShCZmwZeC+pQLw+zzaB327j4b307+VS3PUZHyLM5cSq2QZ9cyI+fKMxxa1rrZvlvuf7Assp
57cgecbwqAnGLJSdmv0IeeKjliApOjsgfwn6AsyJwF01af9aUw6wjmlqw68H7wCayt9EzbEMjsTS
7fCXPJL0xG62LSVNdkdvN3l01/Zv37+8sNhn7/7lASZHQqojralIrA8KIrk0tjNEbsFwp/ecvllM
0aVaKq9LlZKfxNZTmgJ4ygLXUqgZGPa2KphXLFdMadTuk8D6xU6wi7KHqDF+ynQeauUnxj0dcvKn
cKFXySuZU6Uz3DosWpOeHiwzNRJg9erffxGIVFTGhjTiimnhKhFFZw67d8CvJPTAU9G2RadT3Vod
CuzSnH7ueVLDcDewR0bfNEiYtMkODL1apCMKugLFTbeGNAoAtz8XKJ3vM1UbohVBPAhB8dRz13Wj
alJkSNdxucPwiOY9ZQqTHk1/E80FCtaFDjBITh3ZRzFAz6KTsD8MK3hUldI/jB78OIBf4kRet1m4
0VAi7OEop0Be6cOuiJ1lH8ePTbKKuvcqGXD5cHXI7qoHTWJLORQ2zqOTLykyKQMetDM2WeovU97B
Jr+EXBjpsBzxQa19qzt5nYXJDdaN4thSd6ONQ40TyBYMIsYqAi/RJvrBARNopMohISqpyFgrFVJ3
37/zCBW8DlKMLlnqMAnl9bgB+EVhraAPXzsj3KDBMgvSfRt0DFnEy6jpVqGNXBfQy6w6GshQlBqK
Q/xBC3ev+8rGd6KFnznrInJXSQ6Gw4sbnHy9aEBK5zkCi3p+g7TGIoOEu3FQ7PS8g9cjTV3Gb5mF
EK7pg/HTNkQkaBsZ6cKAX+g1rvpFoP7x6WP1PnIA+cCA6kDlPNno4e/IqR6kKLk36B72vr0ENwfz
eLSPO/c6cruDGwTL0LDooF+B8CMB4I515XIsjauOqAsY9jLJs7VgoBXlrPJq1BF9KMyFolQVl4/t
LPY60ZO/D7TyWlxemEV7PWW6CCk1y964uPoq07bSmP9oynaXDIW1oKrwS8MxN0Br4DVYj1G/TakK
I6ebS9cFw66lI1GrI4AFylTKxaLTYKEZkpU9BJT7lR2VxXXRVRQ51Ad72MMOBPy/XqmIIarlRpTo
K1i1PbtYRal97yTXnWcwahJt7eRIvdfxCzp45lZUvu2+u+Ju2xDdhFs5++k2YPzs/DakTUNo8Vhb
1r6zPowuWg/6S6HedugSh3pybJpm5+n9tY3CRtLDqcKOCyiuPja3pkYsKKkrS9tBSlNpMELlxkq2
u0WpNxtfLl5kr2JwOFl2qXk1oikgO9JWWJlsBMLQNGAMkwzCU3PdkzzYknUn0cGxpRKxE6TKhz2D
EAvIXVcpANihZ5LJkZlyD9wFQeALUJKw7Ld2W6+oPptKvoqd+xEqSQkSYXHcGRMsiuuQdkbo4+lN
DTg9O5vID0EAiDft5C3S9HAl2m+1Jd1bkrLNKOR2qrMH9hdlFYEvlOL9+ORG8mps69s63+fR09Da
nMt6LeC3YJCHFjk9W9qKepCW/Amr8Trxk8cgcDddl72qUrFy3ZeOOFCPh61Mjj1W4xFdEmJFC2Gb
+HXUX5KWvSFkjdSfNi3TsUq3JfO4WgjLyP3gRVR/QIO6+zz4YThPSfZaur+tSnl3w3qfjMmGPkPD
wRxtbd237VqvVTA33iJkEDPZR8HfrNd2bZCv61BiZFLfh01ZLgtZ2ZZc3yRhx6oPF2uvIysqvl9T
ubdx+6cVsy4q1S3Hrm/1YCQJIEe5CQedT9UeGrg47FbfkZjeRmCxCkBj/QAyUw92jSahhBKuUgZn
TP0eCKkbVeuQVIqhAqe217ikN7Xr7z6hVRIcDT1QIGYnPThBsaGAK+oy3kdZc4z65FgF+yAJq0Vp
a/EyUaLd/6HsvJYbR5Zu/USMgCMA3sIDtBLlbxhyTXhvCDz9/5V6R5zZPTtm4gxCag0IwlQVqnKt
zFzZbxvWx7lae/28+kz6anuTqiDtjC2gwp/H2B9PBaO9IwCM4R2stS62rhtjW3e9PdyKc1ONv2Tm
CcOc/LqTAgQKwWBFULTqfiGLxlgX29JACEUHYBurTtRGFjMsslxtsXhi1d5IH8osCXVhd9OCglfK
cYPoQk8E2mBkD6vurF6AiVafwE4aCdAupiwa2UQ9kbNpysuymH6WlEd1hgOp9TCdde8y506erz6H
XIEaSs7EiEbV/E7p7m1NgaecmrxUypiZb+RBv0uIEqYK22nUrkFfjac03tbGdyqP7vW2ocpQiium
HCPxzg7qXl7pZ+pKODr6qb1kfFFQCmKYkLSJeahPEcrW8m1B7e6WxMCpe9WacovMm7vor+Jtb1nD
rm10TXJLoezNxeiOuGv8hHj0VD2uExQa0tbTmM/6i5P1ZBU2xPCZUgCLCt+1+dqMMsn+k/o6E2Oy
OoiogU05efJcvPQU2CGUxjyb6egp19tHkYwn5WVOVoGYeNZUVs9NG4VdqzBgfGvBlBVU5OsITM5k
VKcyjHiaMOFdn8kQWLrv9bJ+a3TWwrnzZ1l/vmb3Cyi57QgcAc2ZM7KBxAbCfnhc3ZrGmyWNCIbz
pDGoRfh4BuObaSklVVJFUXxGDZ7bz9CdA2VS/6Zi3GRqGVVrOJik8bU8O9baNWQulfo4bGMdaaHq
tIYC0PTGVlUpIztb8g2Mzz5LvFsuh7OII7Gut9Fpl9btstXndWg+qvhq19XttQCvrDPppUg9g7Z3
2tlwY23YSnJxUBJe5hRhClyaLJ51olqNdnNXLEcZyQrN2BLDwXevLTr/eey0cUWISBVo+hgWce7G
4xveOrEe9LrkyMldl29orDIqmIbT/LMvKhf3u0PANhXgAUxGWaESr1K7Y3LbSOqV74HxpmexMzaj
k68QH5tpwMbJq9wmkfKKnmi/rcB7NEhMZPMSN3bdvMs1oTQMXlXZm7w3RX4550kRtc1m3yDUJK8J
F7ytn6u6lKh00G8l6UKp8cK5NMgD9Iuj5POprvVdt9YKYvXrzlYzfZddFb9pWf1zJrJikU1EOybU
5+Rz0za2DmmkjVcbgOJSkdRVyO0h5sIi09FXlu9Nvna1zqbEZHjF8JGrcyE/by7dF7Dsbmpad0MG
AmNq2jR474XV9tGw2lWltWpYHPL5S566EyhccuasxelCLJB2nMZfvySZXqtWaIEP50tf7qRUc4kp
Po2VIs7SsoYb68tjiklUxqsHqe5dUynWtrK6kNpLlCj44oMavU6aUxs1gzIY4Y2Kl4s0BSzDhqXc
ePHkXArN9fCExTF38SOoyI6vs1VnEKxZHanp9WFQZ1xnZW+vGQcxoYfDBbZOazJ8UNq2LYm7UpMX
g0HWd0tM+Q60GnB4aCXpq72mP1SKEdYshkWzvaxaP8XoRXZSCgcYb2rb5oVhGzTSjXjDGFXnaaAi
/GXJv2vM2B75eUlJnaxaZZQz03yzjpLuebUcsliQA5mX62ag3eq9XKvnrr8GqlRu7JqahgOZPpWC
4caQnjZTkOOBJNP65prXDlHS5ryB8RrL6vTPyOjviZgbKlSIgi5YaoqJCud/8weZNLXSXKWb7bVK
rG5KQ+J91RkRyXz9UA5LOMx7ZvPrOomqJJtYagEZFCnIy6tVtKZt4C9qqZc21zoFaEiTbpfgn+/w
b8yzuEFqScvEP+Fu+DPw8XZtNxuWnnzXoQ8VY+HKrI+AHMDsQNDxP1/sb04CLiYE1tGjEpmSPyzt
X7w2lTY1txyWfZuv76Fgga56QRRYS/+8ZcxRU/YvWP3vkSJ/XPEP3vdyvTWry2yY2zWE3BxoTB9m
+21iTTCupPYcr7wkeZ7lzNPGN5iMIpN9qfm8CfuAelqqMO3mvQgQgJaeyBvRUCokLhYxGunD6BAJ
pfMuvqYe5vlAqI2hb6x59W8KCX9vN4pMoxIgin7j7PjTWxmjKdMO5N9soVswAH6Q3hIfJbVH0fwb
56ia/ksa7d9yycSFNhSLIUlCRHP+yTOhpZNfpVsu7Sod0SAsf9ms7Ax9xP5G1cYcPSqKVKqktwy5
k5hKOE5voug8xW3jEjvme5S7JxNVrVztnGa5x7Lxqtvl33goclr/YGPgoPA2kTCPhxodrT+bRlq6
NbrlJno7FrK99soyvDFEbcx9q+HA2Se2tUcVIU/2iPvwO1fzFX/04FFcbKe31E73sOj2ZKOD4A5U
a+bb9s3ZV9bosFrbqkXpC9twBivlIFHA++Z88DJbhGfb2G3sUn7N7sTWvG8sAkDFZmtuZ0muxjFU
MOQrskcxERcRf7v3aofpkauhLHWmPrSXhpRBfBF3cTl8ZVyBOkc2NrSlfg5Pg9v/HAwF7RKG5C2O
5NL8TnlCt5eLipMmT+KBRk9/Uy0jxH1g9Y5ks7jbSZBYD4YLtvQ7u7O4xyfdv3nFk3Fu3Mad/bG2
QIjB5gFhHy92M6eO3k3LtN4xHezR731Ycgd7izPO9uigQm9lwoXg3DyxxQ+Du3jilGJjSvbL0OS3
gL5eGXZoOfl1OO7qUGymr/vJ+42OmGw5ZCqm8baZlVPBnJJPhLw6yTlnn8FGAUcL2oMGVdiztogL
/TnwwqFXZ2axmK1fhfVCASBb9yuOl2zWKY5kiqUNJ1d048JdTVxHdC9SUB7Z2D+dvXzenMktDmU4
uNlhLx5tprcQPrXIh+RU1Oxmk63Y2dybjukg0LcT/67c8XnlrtyNvbEzfkwn83VHdwAxO8Mm+SOk
hKotaraLz1a2cbh+Q+Jz3o8Pkk4YjWJUvh3vHx4+PjrruFgoAFij9Xl6fr76Fw8+w8rZ1u7nqbBv
NELMWQB1vvhb3V7dC/+f2Z8I+Qaypdu4J14/WILtioemWxge1+3yM3TFU+UPpj+7iL86JK244m/x
ZFS+81ZnnB9RGVbvpn9zzJ/hJXvTkxhgMaeVncVJ7sXxMnsW/k+8Xx+qA2Z2ZIY4xaIjdrrTgdp6
9vAueuoS8QqyjV5mFdbT1/bubvuF2gckBXvfynB1LA6Sy1zvStytuMPxP0N1OJTcZc6p1QC881EE
SwjQ424begQobmf3WEA7zRZDX96J9wp2gs/xbZSe6oi2GENIJ+/tTWtsBN8w0HhfEMBfrOL+4rfh
76fBAHRn3vThyXgRbXPdarwbXPJtLz5ae2IbHy4RX4qU9zE0KcATjKHBRTSX7bH2Br/zS2+4q735
MO8L9pY0hbQX7czZeEYuStB4cA2qhfnI8MTtqU4Viab7iE+zK3viNniHn9qweUetLSK08B79G95q
agWL3sSsAyPwKom7UlyViQzcct92QRmWIfT/2voSb494GSQLSx0pS+IVqTO/2rbMN/HD9V7Mi1yT
5+usD5CJ9dHwUmLy+ZONe8qX6C/HcFQL7RF7ijJL8p901+Qc4oUbgpKJACPQJvOGiYA3TuK9ujmr
40TTie4R051s5Q4Vzd3Or8+5l9EYv38Sl3q7b7mz+sjc3KPU0lHsLx3V6c9ijzg+cUk9Pq8/1s+5
l3vyc/PY+MMjUeV8mkT5cUDTzS3PObZRJAdq0PlZlETDd+41vhzAcUUt3MY3wn1qgE7ruS2t8gj+
dTrLCGA+HUIjuCku4zVvYoQ19vq5sZu3ImLxcsXluSmPb3BCPvUTt3vsGqvyk7vKryob4vyKjGmQ
ntOfe/goz6mX3GXRwjFLIF7has87wb2pW0jDo9Fb2V1+zM+NRl316121v8ZRNQWxtwQhdnOJy45T
pTyuGElNVEVZlN2lxyS6bWPFLu5+tx7FfLz1c+nhYClp1N8NW7jZVn+n2X28sm7l33or9i6v48fl
lamBqenCNEVgvS0mJcxpe7Qbp3Vb17DX+9HOt2J66hzDnk4NRwxe44jPb67ibfwqnPg/ir65/c82
uhjjdueM9uxJfH5zkY6y1SeV371dOfI++5T3vX3bl27prh9VV3Y17+Zu/I0vKVZ+L7ti19VGTfmk
OOLLMgeq7mNqjYeBXfGWSBaHf6nf5gFz7ZbvUOSHorC6h3dt0a3FbR7iIA40D/Unb3xf+VTrjXr+
Tb6uX7OjeCtf81Q+m52bK3lrf+1v3tAwCwdv8MDDL4OXhbNXhPrnxi8eKPpZ2E14c5tw+XVzy3eD
L/Tu5OnQsu7M99N384y//KHZwfFZhn+y7U+68iTbFKx2gWcOJKSDgMo2O5b7KbjyG4aHJazcZ8c4
moJynxzju+QI1tjn7Ju3aDSSf7WHef3OvNSdICEcYi14Vmon0D6SI5oUbO/ErmT1dskn1KXhJw1k
d3lKg5QW0DzJQag56EJqlgVDuPJ1nnwI+f0UB0ZE4793Fyt75Ss0m+bFwcpHWDGk3BmNpPxsK1/9
pXjmy/VV+unV5Guh/yUu9ru7AI6O6k4J1yYYz9l8s4M7qpzKIxNyCxnGHUOF2hdLoqfEXUo7kvTo
38mZHFdnEbsElDp1ZJsSsE9EE+xuh8pJ3fGxtlElvx+sbSCmF0JPmbbICzionPDGXYgxaPiSJ/pE
8sR9VuHGH3YNv8UFxPjSvPJ+eZefdC97FQ0kOUPYnX6fQbbbp9krn+onwy/CLOycwSONzVkO4n1I
7NYVw8P86dZht3B+qqFCFTyJ00ITY+yJibBnXRLmw8AMOLGtwjhq/XafeWJTAi0YzlRKEFqSlYNu
lUvhWbvxGk88pxakrsRP5hVefQcPaeduwdcKGk7ZpS5xtTZo7z9W1Y+tEvUO6jxYJxn7vyiH4K1O
q1P8lnjnX/bZpga21TIkKvqFbqAj8ijx5u0cKEH91r71/uhXXunK2HjHhjGi8U7EwbxLA92bd0MY
BxRBeqL+Nm8ft0nbB/PZeOcNdnOGUfKaBqjOeRMv2hSuaVlkFT0xCjZPw4nBBVvHGUW3iIlidlxp
t+JPXoXwdlh4hyT6iZ+H6kG8pIpTUKnAIm0GyeWjeJ3FSGs4wvBHZhZQAXOMdgQKu/nBtGqWr8y5
Ot02+BXc3f2Kzgzf0noVnxCUzKtS27ErljdEXhgvM2eEpbA2Dh4VPiscGPoAchY73bTVh/n+i+ax
SAq2cn/i5I/vpF/9rIz/jGnln6JYf3UICwii4pAm1ZrkTWLmgSh/QbXLrNQwlkAQgQ2E7SPZa494
xFD89QM/xMp69/R2HHy88xTRE9jB8GIbkVWfYEWrsL/vhVXQ2J/TyW9YTJct3irfv/Dsmudau8Re
fM3prc/nw/vhcHh9fze91laCmQcmDsHOPNqaF4meF0YximtPTxnGwdp62Vbul7DrH5vwyhv7eLXP
w7/geuPPWLw/m+APmK3J09TlNU2wrUNs0Ysvx9hR2f2ReForrOyVKx4cS0AYIvYaTEKpAVatysY2
/r5Z3/e99Tw4r3T4u+61h+GBUmIRxRSs94Poc14HZwgSJ3PQMfrp0O3bx/6FQexfvd/2SQksADv9
c+f+yY78fi7CLNBoJsvQ/MMp2yyVXqwWJd9RwHnGFMhcKvYQ9Zln/4Jkf6IV/3sQbcizIGRclgju
IHnqj0GUt127uQ4JUpjNtpq6oEvuJr0Mcr3zRiX3+qIIuuF+YBfa9TrifOvblvzRg2x21FxqIOxT
W28a7wogN8eJ8E/4z0F6a7s1hcMaS52bk9qTRdwWXrmW7oYxdQaZz2oIwfq6b1HQTSAGjQVLFxE8
sT9JFRgPhPmZVda36VD3aBZgCV3/rRTw32E8YdiUP9zw+iAzS671fz++rHXVXFbSelf1iWfcTpf2
Q9ZzfMGdT5l1q1x1Vj6hcaK3Lh57r6/1hpjtr7JdP12KBbUTyTJuwLYxdijrxd9GOA9YpTJl7ObR
QWfRjnPS+il7TRzstdrletSU7bYomHJo7Xg9H3O82TkpQeQKdavYJPsRB808+qCvIrzd0EI2cPxa
GYt81uL6aHbIclPK2blO0eXC/HwhAku5lJTVwYN1rez8YjitSjkWo/QSpABaKXeKVe3cFmZ5QblT
3SYpbTlRdxRvedT0nlqKjyU+UI3S3P88kiHZaML/HmFimvp/Y1nEO/xlmiqUtjQKCiLsBFFw8wQf
AjDC+s1cGejUMVUJRkKA5MbNQYYXPwlANICR9ZEhF7WhxJEKQCQJzAgJPxzKVnyKT+lDgi7lsVSs
1VmP7dVxdTTv1kfNX51b/D2srRADJRCnDHWfuD/ARukT3upfndw37dGLQ8rOBYZjupdHNWTsB+tQ
Dasg9sWmhg1/ES/qaL7sOX14FJMIiVnMbhPLJTQp1MUGdHJ1CNJY8Q9cAVD34lOpAyAmPQkiRgF3
CLyBeR81mM5EV3vqMwQ2MG69JSORYIEiSF+qiNDC18mf/CUsgltYXEFvY5gA5NJXKGXCp9/1yIz6
HVoXUXLIAWJaRJUSOBDFf1Gtp8qtQVONm1k4JmEeBNkzuJ0reB3BOkyu/KL5iyfAuGhQsekY5SfN
LVyVul2g+v5LgFJ1x6UfZOe2+01ktSFVyFljgMzRaqBdN+cZIEC3mbZ20A5UKnQ2J0AbbEn/c1VM
GAiEBExAvblAEApXEOADkzQ0L0AVkL+Td/wAW1VnPI5fQGwMH+4I4CTAU7ZVwHkz2FMC8S8PVBv9
lEHVRKLbBW3a+bSgU3DrmktO75oG7Y+lI+3HLw3GQbElfqYfCg0LBz6Gs4urQX58rBlyndv+sDSC
qVm8+dfi5SdBNgjqrODKwJ3gN6W2WCff/yaC0k6dmkEw78VAkC2BNXMvpXdxogPz6rM4QlA50ATg
UvF/oLNnBD8eE1fAO+Akx6V8Jz0L8AcY5AUQEFm0zptgaASHyKzHpcUpVhK/EA+JuBK4tQGfiQ3Q
CCyrvcJVHkk82MI/HAvX2Io7Uh3oAcbW9EhgDEelBBRwaO3JzKnu7aughaW9OEp0emyvtz1kUANV
RNwLBA/xEV+CWBJYTuzBt38QRNDqwP8j4uDEzgUsec9/mrw1YX7KQMd3ao22vjvdxz2k0sYluBPj
QToKjHe7X7topLfu4E1sa3/yFAyw0jq9ujsiCdiXhEkoR3J0PV1PRI0plbW6uxxRokgPQCb2dLv8
sI6GnRo1u4bfcrREqCb8fG21N4+X47AzIoE0BN5oQhJ5fMMfPNnvPtdu/Cz7Ktb3EqnsM+w+qIOa
25HOsi9HVDvwV1j/M4j0EsaeHhL87GIHhBXnopbHWRivwxEIBJQDmbmGH+FyBpdgGHvTufeVoPAG
2jeAt/TTCLNIQDG/9XOAZ4X1XbpdbTWvGOSFpTh5YHpAqYchNLGdgaTT2fR0D/zpQX/ezw/AUsxh
DEuQF0Aq6kI8SRvxT9hxTwKIbXjaJtQhIH92CONX/IVCPhsNOO36d5DYCRwE1rjx8cafQNgjuBw8
8rgBly/3CRi9tKhB6o4u5rCCAf2DLC4fQAxsfP0D79o+jur9zHK4H7bTFnwZKfiK7ISnTCMtuL5c
nsWTF17P87ZvuZu707Hn6ZkVXucA2MZnPzjk3PJX/pa6N18AuckZ3cVesKpR8XcSJtPfcwhctF9Y
6OdZyAk7QCFIIZIFHPNeAKKraU3B/MFdBAITFR6ghH6QHyv+Kt3fhv9vDHvjsTqIhB2BZG4bGO7a
RTjB18LRPt2igUThcIluFIWLruHibwh0sAkr+xkrAv1p3gCqAKd5lQOi8jHtg9y/sCT0zKfCnEaB
x0VgwL24JvMJ0TzgAKAq2CwHiV29KUiOBYwL8ZH7eVsSKLVFS92+nQznYpuwXbVDYAlNmXktpLdg
KMSASd2WgVT6oHh+x4C4yhnvaFyx93sK6seE505paAHK3h8JxKKLV/4awIchw0orvAwXdwjmoPbj
aA424SaM/dQHlTAwawhM+lS0prih9b9EZpKi979WfYTiVGTpyEH9M/FfWi/DMOVSvgMNHFmGwLXm
XiwNI5OxdCAKwUoON6Yfpj/74wMmOsDhzmQnthJfCJVtIWPR23dTZhxhxhPuRnOrngepymyVwSZp
1mdv6eHIz/3FCenZ7+fTsw52m3YCwYFX1sC186OAcNrW9IhzsR5vvsD+wr6H0femj5WzCqm8bj3W
VhSD7WLr16+vfzaDCBT9lwYRUOYvZpDZjXE+6jg8BeouH2YMnCQYd4R1eiomESs0xsoc5aHYFlak
Ft9FcTAjPaLqXXHQIWlXn+JLgtOd7qfRMTyCfpIAQ8PVfgmatnw1PMPrYalzlt8fhFMA84jlZHGE
IwzWbATkREWQf9aqRdnFbRGMX/0X3qsvwTRngTiDpltjqMKVbiCexeIhzDTdFkR875DL6v72UOGX
smZo2osLKnidtldyjT/EOJuCNbGDKERZqb/yVh4BfzhBWi/217hvJhhwhQVewoU025f34cdQuSKx
Q1usaQ1BkYt1P35lHWW9L9wH2TKeWWRZ9LNo/v5NxYqHwqx6697wMWFeqTzasB/2HR6AqIjWQe0Z
W/EvO8Wuie8RGiC+LH1T0MTvY/aq24ZzqhyIMnEoviIOgDD2Nhhn1JL9VhqWY4l16m0dxJ8KyyrL
MZswQNYB8VfeOpi/11syqxE4EnsEULBUhyCUk/a48aY3fti5eVa38rbZV3ui7PbF/rbdHMbtJewD
YvddLZxfr34dKOHVTz9aYsTGYHXI9nqohYlvclTyvXIF8Vr5hEw94x46rQ69bN+e4/PqYL6u7i8n
87Q56Py+nIrHkf03yaoeKb9yjdBhjc/ZY3wUV5fZoHyp4wKRLd44cwqrNwhdFMuQKvWXLQ3tQlQz
x3X4OMQmmvgWcE/YdJtDjHWD4+J4ecKKCMT5ur1oEjmAK++JCLLE8yHXFwLnWFl76NHLZxV2rN4T
6+wYVHuudwsE9wzrwOOaYeaPXEA8Kj6nZ6h4y4CzwBD8jl9Kpz3qdntED+oRI/oZsvnLf/Y7Z5ec
VtHjcKYUhqVbVPzSHDGFa+fupXWlT0Eia5DOuvjZUZ2GRVywwUzo8KhXj0XMTdl+1nJn2cv7yiH2
VuyP5q0E0RVH2gekGv6Jbc2aVrASVLDHMEuOCjkquxT8slpLkKlwPWK+WROHaYk1TYWnouzTtoBa
nVkNVk7zDHHAlI5kmD8HQDr9I/GuzNgsK/fljx3xezVTH/u7wkleUis693clZNn0w7UKq8D05Pff
1kEXSqOVfcGfhavoBoexinJsA6pIcJj4Anugst8pv7mJsI9+ieOGHfS2MCF0bIuys+pDF5aH8sBe
DtiVB0wtnDnsXcF/5nzSjVgZySm+p63v0kN6uJ7Sg4wxJch5YTwN4SYSTHnjbZ4on0iblbDPAk2J
JYYlP2r37V7BoFhwrUFi9m/6j8UgVslyH++b7To08QerYbpP95vwehQ05Cqs9/U+O9eC1OYUCFah
srSVAgUrhHXUFTht2F4Om1Bc73IgpIqoSc5CaNHawZfkNx+DZIlJKd9PdKdYCNKopqGlII9IJsJe
qWAcS4ZABq9Za9aKg6mTJ+hX1ODpb6r1OcIG0DzBT9PB9OWFe9XdyqVeY6T49a7eJYfrod4pzNc9
3nKyJvA1k6UWyUf5KFzvqb01mSjhdLf1nvyYLebAPjlfj8lZ/C0er98r/KX1VnFssRaoRLTN7+TK
1rbiE7FgZ2dYfkYihk8L+Za/iRGJlRkJY4Cb0+hwYVwKg7X9UbPHVbAKUezjbm+vVUAIV0SwMTM3
a95RCmr8ArRKJOyAicHOzxYwO3/wC/ODoDKGqgFy/uf18Cc+4m+swF/sgz8ClBR96eJyzXIoWAEN
dI5rno2qWKzy16Cxjnj6BOKCq4s96Ep/48r36r0uPEIvBoNQvNg91iPZb9jXtAZ0ZOLlAD7UEH3B
xgoDi5GA3/2fb55UrP+1mCuExsgmFee0zR93X5R1GSN8g2DgS43JRxH5cHmRojlS7tJQLOKmnz/I
QE7hQF0AnhMRIFJ0eQOMc5ROOIJY4KVI/RTHy5+EUuRg0pLsIqv3CPx7VN56b/Qkv36p3E1wYwjF
IbGlfs9q2hB6QZaTTrzDhVNd3zt2GADTO+knIGKhRYWXdbVdecbOdJV7YaCuX1PgOqGVRH7cCJ1Y
iJMgxBPGRYRHDL+U6OZl70pEKsRJBFP87hXB2cChPI2O4rcvv4MZ9D1q0g6lewkR0f344XI3Ope9
CMiQXwT5oQJZM5ew0oZ5PGhYsIixxWcoFg/T0U7wVCKMgcQPsCIRZxh3pYerFMNP8CWsPGDl7E18
9eo2e5yZxH6yxfhJBfzFQcv5BYckohJMRz8lvsEJBbAR8CbbaT8XqIPMFrZjfP4Nvn+DZwgGAHvN
SpLzmdguTrVn0Vq5+kkgX9357DzCKFleDDv+GF4nSlbb+XMGFt5gdV5D7tseoxFyXH2bj731LSDv
yr4XGNoPrfvrGwbr49WNPRY0a8Wtkahyygg72bP02TUwRAOQpL8IzAaGImrpEne6vfq9JYDzSli9
Hl5a4aLmWXFb70hZwAQT1Ah20PmKu9W439CalwfzgTYVLlcAnfiR72pX5Uc51zhfBcy93XX81Oh/
M9kXlnzQnOWeMm/iUS87iYf+ebSD6B0eEaOjAPBfnPXhRowIz3U8HoXn4IPAI2g4xSW9hQ3e5Wnt
Te99qDwlgUy3KyIcAUshizCcHktPeKblgPxZFvfbVmzX6IoPXfyF75iFXlg54/b2LIbGhuCWjtxF
iFIQWg9aE5bPdZ/ZArPNqpV937bCfME57+Hw5mIphaithQCJ2uv2CItHA0ZZFm2e5W18bPbpyk6P
+OepZQsTIrz36bH7JuhxHx8xOrib1eEaZWTehtzMR+G3UBkbW6M9Lw+AY9+gX1o3xVGbvwsX4eWl
ONUHlv4H4RoSnlLhYBOgtr0zn6m5itNJ8AL9vfGOe9nrJMyMWPiRvPFRHAZGfvwBZB+rV2EHkCkX
XlxBPRrhEKy+xEyN0t3HAPBbv15cMK+9le518Yc7bHMAZJCy1OHWPVJmWyyQOKII5A0BensB9lKW
XxZct+Dypbu8TccihXIQxoi4X9h498YTyHvVTk5A8KMAqzLuzSYUnm1BhGz8NeSCoAtKSsS4M25n
QXdoo82peLi7ZS+MFMJoeXiB7cWKuAlNVAVhUMWqXInlBhFlYrxmbr5yQYB3hrN6yD5M91ZbsX97
hXUFNDdb7X7trDzSdkibdprgYgtK1XAmSzikRZsJkJ+65nN5J9qv9cXa1951R3MrZn5hylVYU9gR
Pq5uWgiXKbFd4l/hBB+C/7Trx+XHXNDuCS3B9lKeWVB/zlVBelASBdMPxziQusVzWnhSACXvdWdC
9+lWAr25BndyxmrDRiGm4huQk/tDUHyAt1Fe43Fyf36GB/a6Z2GcCAPkn1ce+X+hSPQMEHonPRCP
wx/+CulWSm0rpSgsK3VEGOWxr4VmErZG6l6UlFyFX512c3pzcpCosNMVXswmmup/0cE0hHbMfy/f
G8SGTFh9oWxFtuJ/o9mmuGQXpNCQ58VvcrtOhPITeEbmYKp/V/hFKOF2qa7eNblTyl+x9Esrf039
LwWJ5E6BDs9JzxxvPvmEzkTK1ULq3bVgkqz0e/SQHS1vX26qirtL/S7Lt+pWE9P+phAS3qS5hWSP
RSjzppxPw3ROJGICKojP4S5vsPEWPVpdkYYth4deudnoAXp9SggkAKyDAlb3MxFh84Wi6DIximqz
XZHNpi7cSPF2iYlUa+6K8i0u5ydZfUgVX5e/r/G4W5YyyPq1pSknzkPYKSryGpJ81EtNFd1ax8n/
f1cjMSLCt1VSWyXpz642BjNJ280t25XtnbY8dsubsXEq9XuMiQndhEm5F3G/2Mhgu/JpbN/+Zaj9
3cZB48ZAogh9HULJFTEU/0JYTKiA6EOcZIhKleFcQZqSPzRomYuWqLsq15TgpII6K910Nxj5K2nw
6mImlqQ1UbPI4b/czd8JJcaaogjlHZ1soc2fdSd7U0mLPhnWu2FFENpFeth0CqmUiFpcb/2jk2Yo
sSyY++tHvaWOFSEi9xuKTUg+WZQqAIUpsq8snI1L94LMnmfKuEl6somuVKmpe1smzXFQ7suiDMyS
PMYR/l+KErmxNppqtev1uVlVXnx9S3Nc++hWdHKNEMbgy9XqtaPaQhxf/XygOPvtPVf4BI8gMo21
kNB5kB701UdaatQ4S5zJy5r1z0hOSCrQSXDqKHiYoDvxWWe8Pc/53LhDCWZYstdSJ8uI8awnKfU2
62gh9a1cVd/zenwqGxU5hsEpcu27bJinFcZnojlDcQvnSbOMjzXSD2IQD/GTKkelciXDUfulL40T
b3C5XqbXtjOc9UW21U5/MONhl2X5h17EbomwchOXDzmR6yUN98/dqf7NwU1vUpiFq1G6BxfsH/PH
tG4lbal1badclSiL9yqpnlfDG+Av2yTUqU5F1cKnmOSgSZfsmXzVjpiZfjuRs4KCFpnFBH2kmXcz
TRQRF68xtadpAHgleUfsQm2sopgadqNGYeZEcXTyaeZYQ7QEyYS63EqXl7warDkDXrSEmjXP//J8
f0bOy+L5NHR1dOCBLqt/PF8xTbhqpVbbaYpkFVkfpI10jziUrpIi3LmXHONL9zZq+2RQFaeSCXmW
sQB12c4oEFtSvhbWaWYAS5doQAq6vTNIBr48SgWfymkofm7586raSl005i9yRYBgmhJfZzbbJS2c
NU8+sSoVQnZ5eWko6/fPj4jG1p9rwB/PKD7/ywRRb8ylz+dK2+lEsy6EreMTRxPjko9OSb6SeRGv
33C83Jz8QnX7cTrMC5HfDXFt8JajebFa5ZRg5Jk4DYdDjc983KjRrcNvM8XeUIJRkenL8X2byZsB
zECFhKoq5B4MTi3FJIt6fCDL750BYQlreNvdROqb8rZuF3TIG/v/ODuvpciRbQ0/kSLkzW1ZygFF
U9Bwo6B7QN57Pf35kn3iDKgqqNjnZmbviZnOkpS5cpnfZN6rifuynpXLFEG3bJgTvGd26S20jDoy
eoxzd9bKVJ4l2OUYV4TiJrZWTryR3ZVXLDSPP2JR9jd6ftMGc7J2es1+NM/VOSEj9BZ5vuD/pu4C
pRkpX1bm3KZX+m6NkP2Q7Fy69Y7/uvVv4DQ63aYw11K39HBj1xa9spG8oxI/a90hJrWS2w4dfXeV
5w/tCL4uu6Jb9akZ8u3O5nshdIksIwqbqiaLPfvlexlD1imj2uj7KAdJoD76drQfh/B2qO2FoWmE
GPA/8u8QkAnMp1lv5zC6VegrUMYbaaao+1Jb28OitKoVVpAGEalBLicjDe2UpZ19uOHf1kV0i/s0
NBDEYFjYQRMzoEpX93b6nmjQE/RyhbgBHqTwsNS1XKnAL5m7hPG7pp3GmXSKaREqH2g64Zrm3pcF
YEDXgxMOtCSX4W8Dp5L0OUqEyDUhaMNIWgcGnm+i8FEGFSY/Sy6j6kSbqXLNvaWuNMb07TCvbDK0
keFYxEwVk66oblaOM8wT7cpdhZXjhZMhsDuceyQ/4Tl9f9OYg41Fh9viHk+RuT5Yt0bOOE+3MTgC
Kin9qdXiT5DVhKkD6BKsaFBHuh/ZXbm3te1qKRXh3JF1POFdeM5qPjN0JhXGpyGBhixCAQGopikw
ps+K26Or/BTr3cwImYNwWCx819J2HVrlUkrofWGIadnce3utw3jWOIWoDXsKvsX9q8n3w41xrmYI
BWjvfcU0Ma2XigVUmDzWRnY49zY56JBRI0n/48fFrtbQ9xitYqGof6tgnHtusCm6fuN5v1EbnNk5
g7zwNxpg80rVVq0CKZ1OlOnM/eaeTG6JWvtcgpVnxdJiOORmOQ/6ZqO67xb0wwDabdi92nRb+3Zc
OQq4K0oO6H1WE82zAfB/goS0PB4Ta2UGxTZEhqbCXCpr65exkBH1Vrtnnsxyxg2qgXPZo6FkHj11
RJ+GP3uA1mtkJzcoV2VpzjsE0NXOXtcFuOjyWakKqJ/p3K6Cmd1sUPtDs/5Dbh+rGGPR8GkMNjEt
Y8eaRe4fw6Z/IAG5MbGK4FeaebU0LAaWvEw/23oVKWJGwwWNgxitmvTgNEg0ZPeQrH2KWYOAUpfu
vu+GG429MZb6xpLjk1F174nLpTAy0ghi5mS7krln/Te13nObKmw4kVYjQ0gWKFxF8HEZ5/W9by5r
pIUFzbp7K+nCEF6BoDpzDZjqU/fWQi29D1+GJ/kJ4YhuXFa39Ub6G/+DZsQ+vlffyseCIVP+GN7D
FY9f6kf80aS/9hoj1d/mU9rOIUp6DzCn+33DhA1HVzpWjMVpBgzFvCnmJZ2OuxTgf5lms7TalANi
x/w7rTVLbnv3Li1BCdwM8hYlhZnS/25fYukDY2JM0yUENvZp7S3w9kiGcK0MPf6yRAQ4KmE2Gznw
yL9A9/ynpkEALTv9azYoc8TRAprsQiu1e8uM1hFEaI8lg6AjYQ/FJ+wydZlX90CeFkOeQoJl0mgr
CDw5Mz0BOqLY63yI1mlKJ7Lr1y1tgB55sqpdBpa79ZFB8zV345m/EjLCWUT96/rmqi81NCC8g1kR
iXC/rcJ47kXSrvK4d1x/GZj9o0qyiolxe1cp4TyRmh3CgWs/oiXklTutYrRuZsveZxCeQ2YIFjpY
bof2teWsJQ1oUHufeyO7tVFfOrQboiJcjxHkKj1YyQUUIwKi3/kvmSQjpbb0DW0bZuXW7P/YejGv
kTc3gp1eMh6FkKYOJJ1IriQfdqrCWFVuRokcl3Opj3SqSsY+tjKvO/8kwYfGPECPpZtaZXRo/+4o
sHxdXnSUOYPsbDO9PiQxRAValW3ybriYFUAfbXv+0E7/lY1MbfxghXrrraE9Rm77gkvYHN8wFMXs
WYCItBu+pbAQ7IEEwVNuew1/uNKZj/3GH+JNzxzBB2xMil00v1BMWIYV00SkHZVskXuMGwtMaZkd
dZC63WxhmeC36/bQVw76Q9lCcqxlHisrvdQoyq2EO2eAVOHleDSUDx6GCZUFswX7dgKj7J6ccZ2a
dP27mhoSkTn3RsIeI9SlWZx3614orFBvS9Yi4acPyBfrDjamqTSvtL8EppkuVwvJVXYt4cvOQHmY
7XNq0HXW7U06ULJ2iB7QTZJodnUfrQtGW89Pg092mg1HbNVvCjvYGC6q4mn/u4nEppD+pAGUHYwf
WkQmA+W96aRf1nCsq1ecLh5zpVm0LtVYyztCCk9X1X/UeoOSLV9ZfxwMxNJqfNHkVSobszACTuHQ
zTEOqrt3xt+Nrm8kv5ybPUmJ/uxHtJJT814xrGc1ZZ6YAItHIMJoht+6DtqL8qTDFTdIALXjNTqD
cDCYr2bzlBrvng6FFdsKE+X3PqFWIU3QM21h295ejsH+GNzTY74q0OUpVaEox3iuQ80iD4BNpfU6
bB8a11oHSnYnK3RNENrRah05M9LEiGvQ6m9G/LfHFDvqBqYg6pFdJi2TsDxKOTmWRils2nvHmQ/+
ImIZvTUWdestUwVmdXSjqvTjKmRmNINKLvjV1BVlQMS1SIam6K9yAfkvpi/G/YFgiDtq27p+SGVz
7bbFPPJOEsx1NaUI6YOZ3n/0tC20v0W6idMHE8hcTQPO6uGjgv6kVmpMxAM8/1Ztm3Xp4Qjq1LOQ
hoUTeMukLWf6YM58BOz6Diway6rBi58zKPL1A7rzCDTqM82i9WXioRlT3o37Rvvj9e8Yv5LztmsP
wFVmaijzWDdavmpL5qNgvTjNJhdkjNVr2s/V5jTUt429UvlkfgJFsMeMx5rVSFCrdr7zxvaxQS+x
B/fbv+Nn9YiV59xCWqVAG0I0QwYbGY3qqe6W+gD9IQdsgShNaDQkBaiyv+YA+WXJ34vfm+vkA1D3
ENcoRrA8FGncByljSni4DcR3sotHxVglvvUrQiU/Lt5McsLElx8LXTv61qps8l0fMnEty1VfpItc
/Z3TT/KRJwlVY6eF3U1VUf+az5lxcDEusZODRs0UtMVTkIBDd/MbrYfliLmMlfkHJZXW+Qma8mKQ
bITPHzzIXJ6PajUKKsZzU/8yKN6N8B/sVO4Lu7oJigzzFoQkuUV7CkNNbIggXnoVCQUpgmki/6Cu
jAhTFuDN2djNqgYoVVNt0KhCygFAldwuPONaE2bqN0MdiQq+MCDCLQK+/CSTTKwy6IfWU/d5FGxw
s6Df4jbocpmiBRQZ+zr5SyDt3q/UdmfLOgZhEyo2VnXC0XAy35JrPVaqelBQFqQJiktm/Kq0a6Hx
47cE3kDnil029bMTBlcGg2edAdy+ZBlPXQ2JNeQLlInQoFn7uu8jOLR3SliUD4X6SB6RlgcLcBqQ
MTCr9ave3JneLwdsWbPR0ptU2imk0Zgn9fKqzG9MfZF+pNpaDhae9Y/c/h67ByM4oLVZdbdN+CK1
LzmlSvdocesyPuiudDemCm7iEVRT+AMjSa1RA3xP/227L4NiyPL9yCGv7HulezKQqlH9Nys4pMOV
XuxZT/hzOVv0gw0hTfhZp3+p69IE1ZPRQerVV57sigqzWXcZNuo4CsUzL+L0t/M03trpq5R88N2u
doOnzY7PH0BbjnwaHyvz0zTpyw9wA0eLspoMKqMZF6SrWkL3rz5IzUdHY9fmZkJD9MoOvfiOv6w5
abDkSmoHCnYke0NW5oMt/1brkgYZc++seOnU4pfmdCupvM3bYJV10l1gvvcpUT8kBJvw1HqipEJB
qFzti0xb9OJtIPYr7AHx9SIuf//6AVwLXc/a8G6AoVndFD2ibrchnCTUt3S6gQblHCBFEuPmvqTu
r7kNfn456rR1+5+fIL6Hgk2hbE2mBCHOQmPr0J2n1LLV1yzCU0G6sxII67BYirtIP7ZVs4ibduWx
OZoAKpAVzIYBjaJUnyXIcxHXR4TOIukUcuLD8dEa3hTygfafK7/14usyseZFl0Ml6ExeV4WIpFlq
Ub53gHVmXKihVm+Nrl2W+DXnOdZhZcDkrzVv9GK8rcd+aQ3ujQZHIjm0nvSX9HuLw8dTAOTGtymy
gr+DyWgU1dsCH9RN4CVvP//kz+bd10aKeL3IPmhYlAgpVH3yk8dRCdo6a6K94r9JyXHQmnnfbPs0
Rr/WPMIBeWhLCUfGdjY27LpkT1Ixr3J1Y1ZLRXks0WlFJhTKxKrIPMxfGGk49ioY4+fBmxWRvyko
DeOUYVL/nrfkWzF4I1AsXnVNbePSy8f5j+SbL8DziI305eQGlhRIno8dwSj/quwnk1pfLed68Zhz
4bkyIzRfQzgsBGgXPCQNZBg3mqvdqky3hbGu3MXgegvLAjIZ/dF8PkSJjrMZoNgVL6689OmV9PnS
v/zUyZVUtV3kx2aR7UfDpCP+iqbkIpbrLWmD5iYbv7M2+EksRwtdKV0ITutiplMNC7+61bCh70MY
uZjQqb/8iK3e5mBg3+zYEBlY0Af3RlhtM3N8LBRA4lb1mI/mLmvcWTD4658f5XM4drZ/kEAXlxz3
62f76Mtbb+M4yWufhD9Il7kk0uF5m6X7DqmO95EpP+6JRQKrbtiOQ7b6eXHxmqZrmwY2NDpWKDbZ
+PcvHsWNP9ZdlO2lailX73a/Ns33QD/9vIp26WvRAWMBYUHBNfh9GctMlbrMkmzf5Lgf1dIiQ60v
ym/SrF1R3S4Vw1gEwa+8LpdZV6/q7t6T7aMWodNARLbC8VBRuCPqQxv3PTHAZ43IeSHznefojCqb
BKEALbxPcoXmJKCJQLZhkZWPdltdCaYiw5q+sK9PMt13EapPfh5n+0FuZ4p7VIwDt7hubf2yv9JS
v3SnMVDVRBgUkjuTsO10WcmOC3lpyhoBJhVB3RzEeIbegbE1ouCKQcila/vrcpOtYA0kMLHrZ/si
+ijI1nUEwajZ3vS/STuXumu7ftoUFQf463KTcYGjuINvoN61j4CmdWuX0ZwpvY+fnLWjKgDpEu15
S13+vBVV8RjnH/Dftypi4JfTZjnYr2t9nu07OkN6AjxSM26QBZu1qrQwfSbJqh0ui77c1s6A4l2D
cfnMVqhTyvemQA1myWypSBFBrV9jp5s51WsjX/nyn3n85EeihIX6OJ5wmCapk5fjNZmcaQ3RLak8
2IbscTqP6aG/kbO3nmq5bqk0LfBO7kFP8HhUm7kTi7l+oFtkvu1/K63Mx/r2eyYvzfcLOXGzLNvn
zpYkorePkYtf6IEVw2uaTxdOGCpTBiYJXEK4uEzWUqrA7aSGExaC3wJQkY4zlxSW0svoruTKF04Y
5npkZkAW4HxOLb+82C6kxDf9vS6veSx4tbXyFvcPUbV2oG3+vPMuLEaCamEWhwcX7hqTNEEfBz30
FT/YI6KmOogYI96lH9DxT6zXorlmFKOILTLZQt+Wm4x3fL/O+jYNgr2NYKML+8t+d8rjkC0D6T1V
jqVy4CZrdbBk/UE2Dj8/q3Ih4H9dfVq22RqDJSTCgj3VBxJrRUbpkfzJ5J1VrGg+jvhJN/1T2F+L
KudPjbs5xh7Ql/GjYuLy/XSTbOiNTTthn1pQ91xa7ihcYvig/IGRVr4x+24BmMi1h38UrP3witDe
eQz9vvxk7zIfq60G28O9Fz4b9dbkZuueLH2rugfsozr7+PNrPt9S5GqYfDHGkS0Hr53vT6tYI51l
WU32XXpbxgADEQ3OlqEtz6nr4muV5aWHQ/sNMz4b706i9/fV7DDzTNwjkr3lPSi04mkBJCjuy9ge
mLM+W18tJC89no1XPcLtJo7X5uSuVVu9yis3TPaae2Axs1/n2XPgnOTuSYoffn6VikhBvp8XHJ2/
LCbC0pd7AXssrQ29KNmH9roZ4e6ChC/Gtac8Fd0h6tfEID6hWW+7WvwVLyHr2u69+LyilsC6iPm6
OfkJTZxEqeIECQL2By78ZNi2CBv7S7Na69b/Y+t81i3/u9bkY9Z0cN0g4t1WMaq5eKEM6yJ+KGH3
KIfm2j79PO5nLxcPQpHNMAD9RPN8ebmgwUw5S3m5WNdzIooEYRB/xyQ2R4CERA/VZlLe2c+f9Pwi
0UEskVAzcbXQxZgknRGYhxEVyGQ/+g+8TqL7WCGXvTSu3VgXYu33lSYbdchlHdFWVlLzWNR+OHPx
VyeWZ/ToyBAj1HECZOFymOsQj67C7862Lp0xkxk+/R7KT3MS9HpXwpCrJOjViNXUdF0pz25p8YAJ
+/mNXgjr31eaxLe20kslGllJVY8xri50DtilJU1iec2CnXtKy/ckubJXzwMPnkkm8EZsqfj7Z4/w
6+4ZGGW3KLiL5/tPLuwXS199Y0XQjHJx5RJRz1PT7+tNz0brRxQxmgh0yczHzLZNIOQke0Y2ZeHf
DXZ7aGLcCwz/VhQwuIbOuO7EFHfvaSVqILaEtRNtHYT4ynxncdP//B0uvBBeBFghOmymjkvr91jV
eb5SGDV5i9e86eqRojHpjqp/20Zb9tfQfvy83IXjy676st7khcipjci2qvkYeEJmZ6zcvpbdB5MU
I12bGnpnADmvfoYLdTGrWgrHV6dCNab+zW0QY3Jmyb643QL1oAZHL36ixz5rtUdBaM4OmY0SxoPd
Pv38vOdxGOMf8BokhqKnM4U6BqnaRI6U2rdRuO0S5JxfdLR91BeCVXktY7j4lF8Xm0QpTxnrIpda
+1aBy4eqo7cjVgXQguq1pWwZ5KjFUuoYKc9/fsgL0fHbQ05iluu2qpYY6mfu64cPpXkgdQD0ejU6
XXybmJ2BMJIZXUxbDIWp51mdjD4wnkNHz7U1X8W1lpy4nkF1XAlRF44GUGSAoRhdoiQ8jRV6qodG
ZLvSzqq3YsdQRNIVFe44pLua3+EddaWIOHOKArnD5YJqDMq4mq3rkyxsDHoQqr0q7Vwk45RxYel/
2p5G1JIbx2k+AjpTtvuhaWuytVmGipQjmiyy+zJPr/mJXshi0KEBZ0Tqi52oPM3R1MQfaCVJwd60
b2tk3obbqn81WoiG45rWbu0gewTzcBPnIHzyjzqi63NlY124DfkNGlBloaIj5kXfo1PDWM0ZfYdC
J3iwALoV2z7fVupt6TORRfJNftUk0ETju5W9+Y19JTae7Wt2mUPAEKtrgJUnsco2ygJ5exwyJQWR
t+AhrETiSMUTpcaVOHF+dtlqADotR+bLy+gmfX/SPgOX3OFsvA+KpwyYmepvayzPfPS/Igyo6Oqb
M61Bw99/bbS3n8/v+acGD46dH6hStp9FfP6+uAq4eBwIzLsKyQR/KdvebV3ugnXInVxs05Md+guQ
xzTw3Xy9s6Qrt+TZsWZ5mt04EuET7ljWZDDXaVldFS6+RHQtiViRXcxiY12UB887pUBbf35aUxyi
bxkkG9rkJSNKpSK/PC11BittY2TH3Z1c/OmAsQSQHNQxh6kMjYlNZPW3+ISvqqJe0KIWjALxo5A8
5W/9iLzJpsbINHfMeS99qPK6RMg/llcYUUgG4CcHcGduL5McCou9DpVjo0M70RCLTz7q8Bmswnzd
QiyS1Me0PdFD7uWlFrAQgK48nwUKQLZepVVkziILob1CGBoutCRajXCZW0gsIOQa/XeYHwoDLZoH
m4pfGY7Axpxru1IkYdNXhUmXKNW4NzFH+74xxtpzxkoa3J3XWWDl/LmbvUUauBobOPBTCxfaXZkt
2eg27HF3rJcDeus/f64LmxN/TSIwtmyqwW+ZJIrDqOTY6xTurivQssg/otif9xGCzoG9Srq3KHv7
DAghRgfJrA6RePHfvISR+rWa6jx3oQlANJQ5ISCwzzZOGmZD4Pm5s7OQj4ksDyxevox61BXVN5GX
19tR8nfumP268grODwiuEBZhmDJLAdY+OZ+unmVmH2Nwiq0N1UCD6Yt5r0sfwFt3DrZZYB7iEjHk
uJn56kGBtpU42zZ762RAeqaxNq4Nqs67ivwcDhC563++zWRj2G2Up6VWQYfEqrvFiDHfNrjzBR1Y
irC8aYLbMF0zN2WMD56s3SrkHSZYPe2jRIEguLpJxBv4vlHF7wHRQOmiKYzHv2/U0EnCOoRdsfc3
jhogOrbQEHN4jqSnME+BjARziXMHJQYAxtoM6dl4zqKEfRk8//yt1PNLw6K8QPSOEb1iW2cma6mX
YmtTh3f2IG1tVboNahs3+IwG8Ru43h2GFqs6MBZ6J9/IKS8Ju6Zun6loKJbwk3gEJX1hKjATHqn5
nV0gi3XwAiRKw62v7kL11beHa/fsWZnC52RIBx6DE4b5+uSMeVUyVO1YxHsFyhMjLdKNIAEZuh7z
W/N3ekrVa66P50HYAlSAeb1F1WHDRPr+wQzfzFvNrQNRiFXZBz3qWQzmzKh9hsa3BepzL2kN8csj
8Qmdm58/0nnxyfN+XV2kfl/KwFzrVEUJunjv4weXem8cKh6ZvMoaD3mRH5LyOIZPLcCcnxe+tE2/
rKtPbjq5Lksv0PtAJLBxtYbgJFfHzvxvsT20IuixA64RTp+krpOXq+FWyxVS4zekCge6uVr9obCz
A7qkryrITw7mDYymn5/tfHj9uSqtb2jrCk6Dkyg1wtpSGsMN9mWOKRfswVZC8wimCblMxfXlVgLq
gwyhTM5WY+PlfZj1QpKCmwKl5BB4W4WihFSebAuRBAyBy4OhrhL9I3/Luzvg5p69SMN2G3in3js6
arz5+QHOwQ2TB5gEES1r9JSEM9srjcTgPei3kZtBCtHizeAB19buNKhd1Da+BUVyQG4HYUWL0bCb
HHPAasga22gH5NJSmCHVYbb2NO+mRSMxM827ITpWyjW0yoWbgS/97zuffOmoi8PAAuAm4jBlQq2d
KE8qf0nGcLX6Ms6zAbGt/l1scmpCOQ1ctx7juyhGmksDXaJUKTqS8dLy/uQdMvpoeTKCWo3BqWzm
0ZM1hoeqywCbp4fKVVSwts6DG0OExnUQLOOq04slLjFAEtKDJ8FxRxsiBCcQu+ZNWaIQXCHHooJX
1dCXiKwb35Q36HqpxrK1KtIO4xaLVix2fHBJB6tFBzSFpDYa+w7FoLjxtnJ/GyJ36IPBDEBlNlWS
z5QcWASocaVr575ZXslXPgdq06tIFC2f2DpQdpNP0pWFPgYwWPcG7WVoLdRsAlig+ojn1q9A0HNl
rjTjLIXNmsCKNhnLcU/baYob8yv/JGdOnfpHRxdSDFkyL60SPK5+JeafEW1FkDCxmsc23VRk9czI
J0ybIjLGcK8XUMUOpX3yITtZZbWCE1pHDjSdVepFazXc2aN7akx/6UFW4tQ2PYYOIPUtDJaGjvSn
V1CqjNZ+/xRhA9f1W5eUgAvEkO4JbrCflgXiP0ERbWLeBg6CSlmdmHYGzdEzlWWHhatd4iHOPIV/
v662GnnE4GurskCWHPK323w43akY3p13LiWic4BR2RDCSDlAMVJAool5qsrpHHTkbBXk8INlolor
y0J8Rv2QIINF3msX9jt9qLdSC4QZQoqibkeIWFfCyKXL9OuLnYSRypXrMW+BvsTeA2MbvzkW5TBL
enC/6nooThkGnQ53WzI8GyYGU1ulP9JLtixGTGDo7KM1/JZxWv75Z12KFF9/1WRbGo5vuLHHndAj
yIc6jYclaPvBdqPOakHr/rzahVyZ3UUpS+OLKQR17fcbdnA1E7pWG9/V0Ss+rUZ2YwGgGJBq0pf4
D2EkGAZPV9YUf+bZyft3TXtyu9qjWo+OVHHtAUZjSPrIzuaeISiqhr9UYmUZdNsqtDct4q3asOC4
kQ1K3ZEcRMbXRccETK2vHbSLLx6ZWvo6GM4zrvz+JsygA1FYgdprSUxTVFWMZ1l5toYlqNFCupJX
XUw/wQGqVAusx6j9+2qqXRqR7nr5HgOo8jezzZteSnaZDf9DqZFHFdAlo9mZKQLzKXovDqgrDc0L
gNUKo/h05RB2q8afZ5jdRXZEHuomuz5BN7XPdj7/eeih1mmhnPj88+e7+PW+/PJJ+mDgRkfLC0IE
OajTrIG/uXGyBUbEBo0Vpvf8qJ9XFAfxbL+Y9OzIVxh+fmaJX7LAwavJn7Q6Ej0XoTJALc45FKcR
AtLPS10smIi1DsoGfBnnMxp/WUsWbtKGVEb7JN6Ks8ccUviFxdx/lnXvVQhPgmh1bcIVukgJFRXR
K8qibQG6vpXoPMXN+spvOptTcgNQWNo8uyVmIpPz4thNK9W5HwHFOFTakUtAUQH3aweJo2qnxsaJ
UW8xT4TeQPbXrsT/OnpB8Pjz7zizNBM3EdGCukNIEhAsvu9ZN0tiw28lfgdGzmAG4dN1ELbVuaV+
wBbRnV2qITqjD09jCAY7uQ3SccUtMVT9XNxDAUm8agANCP/0VFaFF665fHy6ZWWwrWz9Rg4Q1R9P
4p8MurMtmnBVa0eNRERt1U1vXhPTuJTmf32gSawdDfyd5ciN9pJWziT9kCFRlnIpXgt4l0KLGGnQ
MBRCDtOARxeUbqKfBvsqh4VPakqeIRFt5fCp9kg5WoqbGOjAgVtVDGODW5urE7BuFx/FtSpu45+/
5TlkXHxLrNNl5h1iCj75looe1H43JiHaEuoSF7NZ2CCy5SR3AYNZM4d87dNxq1AnhY5E8SOyIF3v
Z7n/8fMv+eyVT0+3TVkLTl43dfMTvfXlxEkRJ8aIjUhUmF6F613DkFGBguOvAHmGbb9IIVVbHHWm
1byXIrIWNNPN5EEFotyOgm1zq8gf1IZRgBtRVd0ouber5HzGn7uXSwQws+RRtTe84N776BVrh6p/
Wcwdn/mw+wQb9tRILwJnSzEJhF5zEXbU6pufH/TSJvj6nNr30zPo9ShXOPbuM+XIL1YJX92WUX9T
H66iRM4b8nzer4tNGgVOpReV6urRXs6eJBkafPkRk7kZMRlXifU01pArnJExGkafa4gOeopbJ0oV
Pz/y+ViVn+HQf9Lpmotx4iRy6Uj5h70OTnqo8kUrvQTjKU9wdWnQ54ASJTa+YtMmjPVHDgCDljkn
QKSZPQPWih0Qt/LczJABIDEcoWr//PsufRI8/GhtOAAwMAL4/kmqPrBlSeP8t8XRoMgQ2gSYY6PK
hCKbd60GPJ8aibehCTSY8Bw4m5IYUp6XTs1yofoRK8qMMnYhhge0NHy4CqTL6M6wKQbTx2hRnivp
R+RueCPiX3akfqZYVyLTJyBicvgYHAkUAWgCUMGTfWIWlQnQO+TwUdLrJiTJ2lyHVbJwejQJbJLz
VP7wYgSKw6OsIPnOMMspY9jlaFbm+i5NPiJREUju2u6jlUHwSFH1ZzjMzy5rEOsODtJ8ZsC+LUkd
bkhGKcjVu0TnvhyxG4NvSP753x82YH6MhUSXkZnQJK0NMz/QA9kK991WltdSsfUz4D17Km6w11dy
Bu1SIcHkibYch47+u9hmXyJY7dd9PhRKJCpJy0zWg3FMFfzvsP4NraPqBvdlhwaq9uSxpxpfPsq+
Cvb5SbPncbQxvOKVEb6JBoZmpEw2+BDGqy9jeKRisAHMi4A3qNuYQQUMs2x0rl4GFx/ApFVOAAap
OL0M1LqwhyGOYtG3Bn+ZcehiBT1k68T1C1IwtiJMfosrd9DntTfZfArdVwbFBg3NMyybPIapKYm8
LsLPXhaSgAhKAJ/phuiG7bozSb7l9hAY/pxmjks7NSXh8cn8Q/XNdPPfG5JPtVuESKfppzCdmXYL
hxtZN/NVVw8yZE9IedlKXAmEfwrZUT6obGZx2VI/G+Mp5g8FqT6nZNXRdgpA1oIEVVNpRTLF/+IV
BHjcufAcghINQLKYUn7yUnaTslU1mBL08aNhLpKxKlzIgb+ij/E6OKtIt59G9cl170MLEbMYYlR+
LE1Emcsj3rfzxlEXVniLRAzMm1dxcIIaEzWErtLsytzw8xSfv2jGIbahGbo8LTaCLK6i2OQ2qFWc
pFGeMXLMNJwTdJJycBZFeaqVj6h7g6nG4Cgmg1WS+gBD8tbmq1eVs9djgRIwY6zK4qPZlciEiFSp
qrYOSkqSdLKld3I5B563EiHjLRypEUrULERAEAKOUF/x3nQocKI6CItsl9rLNghe2sqms3IlqumX
ShTmk//3vOb3Aym3dqUqahvtzdqZx5l7n+rmnf1i1/IqQLqqNLz9oDgPTYTCiN0cVNO7fTCxTKlD
zOqQ/y2dlwgbyRjW7L2tR7MIbQfDRJABEXcQySIdq+QndJuACjlvrsq3CwADSfTGm+S2SJArrG7z
3nyqso0vv3qxtXT7JxHBqwTqIj6pFWKe+r1io7xnIsCfjHf6eO2+uXi7AYyVGRkLpNgkLPV+GQWJ
z+wnq98or1s/XCnyGxDuiCJSbLifL9MLL52bTaGPAG+TAc9k1JQO5ZiaoRrtq4TbgjH/sf4EmEDf
8NITmdXPy114um/LTcp1V5F8payJ8I554u7mDpUk5Z78UDIMSP/26uflPoubyRkCaifCFNp7oE0m
6VvWOZknw5vZh/qDGiFh4P3KEaUwFaQM0UJoC5wamce3jvF3dOR9r6u7xOlXroMfFXT6ILHwYJ+l
dBEDDwnbEUCZjX1yhVCdhnJITSrAXKmEWT9iGSSgI8MrSmC6/5KTyQ4mvo7RC484py2Apl03axKk
8dtWHKO5SJligmcfIRuk+0upXwd2h35keCVmX8roODrMNtE8I1+wJwmD0aVln3rUx5xn0Yd0gZOE
aINgeIlthqa81APuRHa9V+JxRS1D1BBVOplLMAa3upWvNIy3bd/wPiP+zx/pk6129pG+/LpJQuc4
mVG2ociwSuQcTaQgjE1OH9ev0n1/kyNf38w9HVqxlSwi6F5pc6OL38/1Etl/5HjlGC5aAa+wHeoE
GAsSCYNbz3MhNQMcS5OHGYrFc2do5sP4zDCVDp1mHMK6mq2FOGFi+js/w2CNIi/DUmM42SqWt762
5Th00BrELa9w0xV+d6ziZinV0jbN10Y5LEgjZkKkJkHWzTk02jHqH0pLv1Mp5Af8jhgV6BBnsLUm
UUOtM0qWccB/Am/QXmVuAmRsG9evBbYAgHUWdV7fidjbhriq2MUqNNS11z/lJjISgkmo3dlzR7rm
s35pYkcuCVgco3W4Pp+ziS+5UK9JctK1SbR3nftQFzSfvrl1Q2vuMmfCVgOR8+To8R5//vIiok8/
PA1MAIvC6h5F5u8R3zcCSWocPjy93FQ6Jf26ThCuN69Aza4tc7b7s7qWc5aBV8GtyTPxia+Gtosv
UVClLOIU4Gl5EkrtIlETI3YiwecWY17GcSDSQ86RmLka77C46UCH4bXx/KUQ/nXdSUxtfCt0uVZF
NXBo9XKNIIr28AkvXemuirbEFfbphcYeBOl/n3Py1fJCdyPf43UGuHB9NrYQMRXp3tWZ2LWVJh9u
cKKGkSdPRtrG2wSgPSBWLR/kq8BZ8Sed7USmNA6tDOKjOVlJr0JJTrP/Yey8duPGtm79RASYwy3J
ykEqSSXLuiEsW2LOmU9/PqqBf1vlguoYG94d3GJaYa4xRxCifenJyx5A0KAKhaU7MywQFED6gMFr
dc6Q/5LCPy1OlWF9A1y++hmx65ytQ8GzlXkU/zUHp9g0Vb2b4r1v4u6bPcyIpUKtCl2YTk8nWK5k
eKvvJ+D1MWvMzLCZ3CFeWgD4nhl50ZTHe1PaYmcmWMXG9yxs5VbsyXzPvBDYLMkyZ6v4/tJXv+1f
V74YtVYcp2EgJBQeymm2hui3FPuVeT9kN+rom894MV6pAcZUSDLwQhboT/aFKQxLzSiI/MM1ZDUf
DzLNR5jz8P0jXqEd4tv31zNejCpzjBoDt6jPmanNR2rxV6sVa6EnsIXCFevIBYfG3tJ2ZY4RhnIT
vLi68oEUGuLsaIDE4uuYSspeaTB5je60EketxTTsJX0nRzcEqVc/JbgVw4dVQfqsPv4auVpS16NW
WvQ6xRUwt0fPfnYnsDb6qN4YsNfqR6AfdNA0Vfl18Ub7QNe8QQFUBzqk+8de7nHKRVIJfsEW/P33
k6+9PmU208UXRDFAOr++PtNTpnayEHxHYfKOuePSQyGQW88iAVRwxn60wCztUB3FGCM0AUGXOs8Z
b5q2RuhhN8fJMCQ5YPg5atumjs5N2WKKFR/NxrtLrPcB2xuVgNDv7/pacxD23AyOYRdpSdbFCUIo
8rzLlTrae9KpxGIvRSpLo2c0SZRsX2ugq2HkOzk3LjuPpcsl9O/LzuvbX6OAkaEHhWBS2vu/fPng
kyU2bAF/5wqLDXDy59d3YnrndI+/v/a1Afi/S3PAuLh0k3p1OOhwY4hr0U5Gvo0y3DrP7a3hdw2A
l+miiUDvs4bnk+Ty10PGQh5kWSmH+xjXon5nVQonVdP2y97G60YZ93lPQI22Zj67urI2iRO7xee9
RqT5cg8XG8Vs3eqn6ZTvQ0AnzmyCV25iGpD+cXjKvE2a3A9WCGl1xjms4gXLleVkyE4QW7t5T5n7
AX3vO2YTPxq+uVPrBmqsvpgCfY8I82c11u73n+cars0dm6BtM9PyH1eBoFf7osKMaq9yx1NwBLx0
Rp/YehBSY3gV1Xe4CjPEZ+k4BsSLPP/x/R1cPQCBl+qgxiBlgIxfR0hYxOo4aF04n6o5ajjYpqwl
X4QNt51pF0ZGkIb1oYkPdSnYpkUqkLKCBuVFo8OteSAhE1mVVX+jMr15Xxc1Y5OEJn63mHWzmEEi
g6LdDC/hj9grXAAW8ENOIDnLxChyaKsyuyNKJCINT7ifIZksQtxknsq0uTWZr3+yv17Yxc4xzShN
1OThPtIWGU6UqJXM/dNrov/R9HA1YVkaieoqj8hJMHK7kRvXUyGgugGRAsPDVPx8TUOiq0scBDdC
/JJp2J8RtaE/C+a5jddifBThntc0yHU8gzW8ua2SPNgyWPp67ZoS2l+fRL6awxfmO3GhrDKZhEvt
PpBoPPrPjURAme8/ZZNscziSepJoSDpsxW1H1DtopHkyYUybyiaeMmT4OCq3yVGGwBz46oKjiO0H
HwYhJJGbGfIut941ULCZROc/x5VgCzIntPanggtyh1GuaASubtX8kMEGY/Q0437EesUQj7TWjPFn
iyO+Nq2q9D6k/RyllT0qxcqLY0hYw27+L60gQZQEJREr1nBK72n6H2eqLnvMIjffQ+tPxuZSCr47
A5RTnK3TqFjM+BIDcCj/P9ayK/gx+BICftQfsoFu9+ucgN5uWAFukPvMxHJTpgRLH4fkhOaHjipS
Vmxb3CDQbhQL6jyk/9knEAhwzEQpTF/l62ULYcJBx0+iPS3nVdXApksJWRoJXEwfgICr5mSqCb7B
tHVoJ2kj9n8toITfOTVx0onRb3PyKWY+T1gWJBZEO8s/lDiyK7rT6fdRcq+xgswsL+vAWiLHbETG
O8c93EgXonymhLBTepMzr2mcvXwSzU5IKEF9//2i86mf+fdJIeHiJawqonaxUOuplOTRhL+W2kCr
+iH5ij1zYdLt3EEbFPIlDXuAFdN00OpJUfuZB2/UD1ns31qAr75zzhTkzaumpF6a8GuD0ml9RSFj
mWTFDc0WFM4dxANCubnxYzxr3ivl0+0uy/Vi5K8rX5RQqpIJg9LG6Aek7UzZy8lvmHDW+tWWp4bF
F8jlNqh5tR6Y6x9NQV+BsuLrEAugznslLg5zxU9BiqFZSshwuKW7deMTXy16/rrSRdETNMUg14YW
4TID+HMQ1A+aGzMOZSmL+dw4c+cQ9hSgmzdNMa6+W+pgXG4gdpgo2r4+phhD/02VlE0NZGFuQNEJ
jMGkCKF3dUgA+AvCijCgPt546msrB4IVOCXILmH2XDx11BcF/mzQ2sLccqj1qC5rU6EjcaDPYKpb
WMYI625c9Frp/9dFL9eNukmsNkSiOJsMcJaZuVZmtPKStxldIZZ9CKv1LDrlMDCDyT1TmyJ3kMlP
PI9xsRBM4da0unpLcNnplc+8bONiBVUTq7GaFDqGkHJ2xWEVNgOtJVBtvWfnxioueQiY4Ix1esSx
9t56MYa1J3LCml8z+nvjFV2b5iAIcFaY6JDEL5ZWQTBqn7kGMjMzMoiXm0+2kxtTOIAHSQJeodGO
7eSmFcw1AhbIBacyg9IYKO/ijG1VqarlQxvNGFRumI7QzbNdD6cj0l0MvqDhCxvWOC6uG4NrIQcw
5UWFk78cCIcUv6jvX8U1MOXv+7mYGkLSihHJrfEe4m3ak82mH+YpyVuolTOMkoS99vsrXoUZ/r7k
BYot5R3t2A5+JIcQWEKdDF0W+m5EnzIeiX8yT7SXStMnYuTGofjWw17sM7CxxXSaeNgZAJy0+WHZ
xLGBc2bIFgSatsWNh726AvC1Z+kqUNUlN2qoxC5VQuVTM5WR/9AAWTfgcoeo+Jhheqhst6vSa8s6
+5dmUbHgn/DJzvzr8OXB81dHAZCOZZ2ZpkPv0wNiBYzGxrLsxuS+ejGQOBKbwMVZY78urq1elvJk
cZyFUliU2zouF9hgqChobnuVXQWKoOf938UuFpKhretUwNbkrvXu4xTad7pgiYu0V2V4lWLLibzH
Od07fur0G1Tiq4+JdB4PR0sV9UvP08jQQjDj8nN/DsIF/CY6I8Dj+S1viOu71V9Xutg0wsFIqriD
gYp4gRpoquslqyTdBYoQJXwfa9rTt9qNV/t/rMuooGYYDvOdr18xb/Dun6qRr0iLiF1gU5iKrc99
G5xbImPFx9WwMOtx8i6UyqadvOs5ErTdhJwNo8JyGxr3ViDZTXpQS2kxb+QzM2uuWQRr5HByqgLL
DodDwcGfw7jYB+ukzRfIFVE/A8BzfsDLSZwdo39N9btPn2muW4dc3GjTeWbtG12+GcqPROjdIn7+
fqJe3aH+ev6LSshXJi/W6qbYG7CQIYsNhdu3TlaRyV1sdO/Wqjsvq5cVL2x0RjJaFtS/F5eDBJgr
pVhEiJRKlHdE/RBhl2xq6Wc1t0KLgXSEwkGY9hYm+LvkiRu2jTspUC3Kys5oycOn3lhDYnOm6nRh
IYynaApWQvFckBeQ0sL3W+BpKAklDMcG8MwMYDtOr51R2gVhMnQKKSlnrxwK25nJUHfGRm5efL07
BY95NK5iSbbLqlr4aBoacipCzZH8cCknH4oPK9EYHdQtVvbqxX+IdrCn8JeC9NUy7lLt3CJozoSD
aJIUQWlndT88obWl/mHy/pTlbqYYeGg7avMlheidE92Ey1ufP8usx/LcSCQVSgw3ESLbuZ0fpJ2L
CfCyJwUoDQ74KLlyuugYgLq/7+oHEX0Okt/Aevh+VFyfi6bM2Q+RIML0i8VNREkrTSrqlJRg0n6F
hKwHfflPrvBfnXy7KL8iNcaX+q+LXixy8ZSHRVqi3GiMs1oug2GV9E7+Ed3BKLaEl1L4Y2SuxN4x
Ox8vTevG4Lw6FShNrM9TJ+ZGX5eCgMgXyABVtDezZ1memYOacVKDz85cf/r+BV9dVZFf0lEC8sJ2
4uu1irZK/MBsOfmJK1/EdR1V8dGj+KMK+P5KVxFJCHMsceiMQHsvKp0KEJizTvO5E//X3TC0rZw5
lTL3U60GY17ygLFuImtPb/6wWN24gfmzXc55qgCoiKhb2Zsvik45VP08DdhBUBYQGkgsGrgvDMN0
JXcL9EQs7xK7NPLy7y98rer5+7oXY1gSq2kqZfbMrDh05ZM4LcZ4F1oPA9Y3PQKYWw6st653MXy7
SLd8QUTig0sVm/NsCzhp27E8YFENJewmH+rqfMG1gmVUA9yGEPR1EMW+1xi9wOkisM5sIRhGMVVn
IvpMxPWDbWs+c+LK8A3oYRjicJnGT9+/4mtTZq60+EUBRGTk1zvozVjulFbN55KWc/SQGCsWMk37
ORN9VQrb7y/3eT75Zyj973qXQykuZbUdOy2HpsJhHTtPuWSXVIOR2BrH6DwCddRlFoUra6qedCV6
LkvzPvWjjW51u9qoXtvovZTIMqvIE++q9snrzYOXjYs0JyhEthYzC72E7ef98JXoKSyIExZCJArT
IfBJlZSmkzA4o0B3ZsTSR/LeQ+Q5U6hvfLr4U/j2/fNeoxYjjPm/93vZfSVjo4Na3LEi1tuC2LPM
J4onJmouJQG6p83kT4sgSRftZ+vp1EexZMPSdWT9Tqe5lMGiTEhAulk1yPPc+fdDcLyHmmHw6+JE
kXuCRFZCxj7++eFx5LCFYlp2UbQWO1KzeRswnqfhzMIigWLNh6p6NdMl6ZQbwOfISJIBkKs7eHCn
vn9t16TQs/0y7UxYkXBQL4al3gjdqBKGtvdgoEZ9CsdZsMUOgCmIXKn175SO4F6BEJNYvxfafN1l
W2VIXAxPtAzemXQI8hXCESjjAlXEpAARdGttaJ3KMu0gMh8bVV2oALmeSnzvEGzErHfrisF/E0qZ
d51/3vT/nuVyyANE556iMcmZ3qWoYXddkMD3XB29H5LuxI3TrTyirkj/frKM7rO4+f5tXp3j2HAC
YMh4PmnK1znuFcpY1mXAy8yeJe8Am543I1CJQQMLjenWbnHt4IjZEG4b+DBZ6Ni/Xm7Cv75Re3aL
/yRaYX2W5E9GTgHP+jxD4LfBiVvXvBjNXexbJurzaD9bTbFuwr9qaUpmMza2wtl4gXOAfbNPd5Wl
jx2BiUPuLJMRLx4VI4Ko5qwQ7XFgAF6vu/weEgs6krR+1tUU/i1d5E1EzNbE1NIXifAzCphYw6EC
+J/dM2dKJKEpBCyCYCsjEd8MAb0S5ygIWsp8sUwkf2Z8T8eFVpyoeOechNtM5KtbPF1wGCIz1HUp
N/Uk6B+VzBihP5VTqxrBeRZD+bFu6+PPiPLYSF9NheRKlFCNYOvUtn345Jm+6w/SVsGzRR/vZ9K0
z7kAdnZS4OlK8o4nvnrqDwJFbal7CELdFQcSVvW5swXludHXVsj5KXqPLFJB6lMLptJ05SqCdKcm
9dITF3V/i5T2KV36Z0r+72kvsY28zBWxlLP803EzkpC0ZNtZlJ1ZybpJOujS0rEqipUA5tD0zzKu
0gItbYFmHLFNTqbHx7w7SgRIVJ3yOPn5yrKCxwb1wPcz99PF4+JGobWyQOvgv0QaXBQIZojAMLBo
9Gu4XsdZu2mQgDDYRnWXL2a1X+ORrtSVa47bZnRUMniRZb8ww1VbEP42IeXxDom/n+gAp1m16+rw
kxmXkO7dRU7np+4MILXqfEiqnXldTykxB4QuvVlsmvAIto8tt4eH2u+GMMjvn+/zFPLd811OIHGI
unIGFfP8CN4z5jC7V5ZKc3/VY8aDHoB2jnpTUnyleP/yWi+Wi2Ao6NsUXJa6yzBOs1aNOgtsgjL7
xiNeWXy5FEwC2K8svZe0s7SXB0hCLBGs/kW3TSjsuCJXq0OfnLLzjRd6ZR5/udzFC41HvTADEoL3
RUALvCJnqi3cpDrNZnPKSk1RTuBfkvaWW5t/tPThxuXnreTf7/m/p714sV2YimksUVXQBcvZhJud
/0pvxhd32szq63RH/EEiaV3eGkmfBkWXV8aPlLPfzNwAtvy663g90ljFp9AyFLTPtbUMSEcNmqcg
9Vd0booedFglW2absJbFJGEq2qKvSUyie1Arpa0piO9KZSm2M2t7Z5FXBHI0xL+iXiGz772pm0Ue
lQvOlXO7hVM/s+R1RGzbIPI1BEQVkA4wAl0gmpdoZHegBB5E9KF/NyzB7upiFbWpncv4c3aH2bE1
ITEK6UE+bhutsr20scU2cMu2tyVWWD5XnaKmpsNDwqNKpxYqlG88A7FPk+bo6JmgwHTDm+f/sqr3
0jzPHHVTeVfqz012vstZw2Wx4UKU8cNX3bvzy1lCskXqglY7hqeqGMV21u+GuLHExnaAm+75OZT2
OfxPh0NNX2E4V1RTt5sZ12bh35/soi7BVCopQo+xipaKicgRmqPHbOxwE8y+NglxsOcELeJci4j8
6+DwcUZSlAFNAlU4NAyI5Xr6i4YhZTXtsxtz4NoUnJ1KOajP0WDqxRzQoiwzfS/6PC37dIhYT/3h
BGwy+yN13RnzIL9c9O1zFZo39gvt6yvFRFRDtMXvXH12a72EtK04ESdfMMK9hqRbE/9gk2RiDE64
wQOC0wB+OcCvQgHP4CCznc3iw8ghm0Ob5iPoxgm9LeH2c4rMrCOXwcIF/5dXfehhuxT1ej23AXQo
Fx5lisYcqOtnzMgdFdK70RsHlOSnCSeIqC9XssBWDtk797tlTWeuyM2ZHhmM0joAZ1X6ztb8EKg2
/CVFDY36ZrZKV71XwVAJSGR/C6dHITrePl5ctO3/e03zUoFUQjUwO5tf419tBtEo5d6Tazhea089
Sc3g1qn1MrePKog2uWIs1YR248RBHPVrxUlYvdNFoMKw9ZBi3rLp1OZV+X+L1+f9qGhXcOmDzkc8
2QXAEvs16c+jGuxNtvJZnVmoRDocp7JZjoSs5562o7lex6Rijt4+ELSFmE2IsdFDgLeKrasIb4IV
8bqbxTCGS80nKjT94Fv77abDAoCapjC3E9KJJurcYXytuQhMkFARYLWRR0Z2c2scFdLy/HBcChYF
j8jFe31Jc8mglpvfwuzDTtvPi9fGmCyy/kSbTcSJJwmfaffNttpDHC++n06fNjoX74baGqUUvsPo
gS830JbA9i6tAfUCAjYikBCSpOLaJDk1+6gGfI89CmrdXxad5CKTlLLTjNsMhnTfUEsKPeNVKB3R
PJSzIUN71hEiqAdo+2HZL3VsYJPZiKozjrm4Bv2ZQy5mfxfkZ1I5U7O32CKtOyVaJJ70LgkSyllj
o4XqvieHNMLyxPY8/y2pPlnk8WjM6QIqe6yqnjl7dHrhjjpS+fjDtx7CvrTF7DRUGbRRuEjcnElC
r4RiqGlQ6CZb/itPxMeiNDaTJJCrY7mFfo/S9DP7UZtOGe2JNKE9YdGUG0d9SVF6xrsPLgzShwHp
n2lLyaxYAc4wD3OueyMX6+8/ykUz+L8JBBKJek2WcQZQLs7nU1+lBo7cxrGkASJusvalSZ8q6aEm
/k851j+L5qFhGyyPnKzb7uiRappxNrvRo9TmpfRibACuwL4hnIRggst2YUGyx6hVArVjnK4bX3yY
kxewSH2W8tc+n7ai0boyNjGSCdY/2IniUfog6EoPUXsKRYtCWXc98uH9/RxfVubDOQdDUhNl2Uuz
Yxl2rhZZYTklsvJnxj/GxGWNXWrk3noBeqm6wMVpvBP8YZHkDSJXPGkKoj0sBNrn3CuXpvQutOFa
834Ueveiyvf6UMIDD8VXwZ8eK5iJaWS8JFQgutG7fkI3d7B+fP+5zCvbwnwen9n/oOJUoxfrHR68
Umfq1XGoDLeKEjoU6aqDtaLLh0p4yvvElWlaFOqhrVUiCAynyGmZlZ3bae+T37uxrC1hk9q9cjCL
czyRAQ0oKUjnkcVnYJ61TYyGq1jWVuGIyZ8+Pfq0gmLpPUTf63X2thhysBcNl4MYYEnASag6Jt2w
IEHKzkA8o2g5qY1teNajin0E0zgJlJ00dO4851H8GhFlls7nbWRH62S3JUc2j2050ndB+F4XGh9G
3zmwyRwsGh/9cSB9A5fAVDz11aIos+X8kssxQ/oQQcoi/A+EALMxt2VP0zjb9Im0MoozRbmYlcv4
d1a/amK8kRMVsxTV/v6bXPsk+qdBNMIdhc3o6yeRkF7JPncyY+pUyv9JMv3PGJ/vL/S19mGqGiJT
A8ELhTEiEPMCRO8n08z1vkif2o/6KO1YrzjvhmRs3nigC6Lr54XwUGGcIUWAk3VJEBkqqRfzZlLv
Kokw6EU/OuNWJmYW+92QT2Ibok3b6yHCViBzxt84bJT1iaVZY1u95Tz96dD4ZWUwRB0AEZYMoDZL
xMXBuTW4GyOS03scDyQJWw3s0DCFc9FothhBy24NuEHwfQHawCruWLtupz9NpCek9kTU9zOTRKFP
KJNUbjco8gKHsMDHVCbF3FZpCCZumcMAdWj3SU5xjl6TQ/sGjZQSaxLgFs//0zlV35jKyFov1zye
bLYQxAxL46B1WSskfYUwSxrHO47LC8y57tRfrWqzF3nRQo2PWrWSoUS2rnEkTM8/dIFNvnfQLz/D
d1bCuC+qlSLstMntqpVgrlQC+dp42g4YHh6ndsVbaVyxsUvRhrILMAVVtvhdkdTqmEdhqa/0DzF1
cX+LgkWR2+2PAO0BnN7YUTJH20w/++d0Lf8yNcyY4GbZxc9hl92Jtd0ekXWVdnom6L186IODVbnV
0n/DERkv9g/2QbwEU3KZFbdr1mAqdOoH6eglG43wRdUCO3c98qZ97Wg1R+RTgrnsJrfUnVZ1ATUL
bRViDUvKt3yITQb6OkeIafPDSXHHGxEmblLMh6gBg2jk8OZyGF0Rb8TfjefQo/ayZU20ercsTboJ
joHgdKDF7MwcFPjYHkkAyIncgLugShoWLft87IYnZCmnJiPq1zbeUkret4m89obcRUd/kh/1+/5n
gZuKR7lsp7D3zsYxXJVb49gf4Amc/W30g3ASTVkLBgj8IuSQmto+qzB7+GvQ0gVfzW1s0y6P40GM
5p9BhnurHtnqhnIliLZSE4btRC/8ZSa9mdFu+AFlFtARfXLxqEYzA1pSV4q6EodV3B0KMivf+Hce
AAsZu+TAUnDm5H/b8Z30rvLJsgVq/C7aRKYjPvqv3L9vLnT16JPm7Tmy6gpYTEY0uG35d7YY17Tb
92Rl1nfDeVrgPPmQb5Kj9VHup9QlqNHyHQ7EpFRjRzqTUYt9EruDTsyrEz/mscNOIZIwyjjcWwf1
ruzs6rnbEkUPWPWg2sai3GCQvQrs8i7/qZwNzTWxr8bx61FXnfExW0y+I2bYWNnKBnv3++wkvqUz
/OUGB+Ve+In1OhuHKAHiYZvkav7Glx5UbBMQIL9G7zKj6y3FCQGzcPXnrFRv9n3y2vVnmbxT/roC
lXXTwLW29Z5K5qGqnaBamb0zFQtdcwKRqsLRXuMn/BsBcrHJXEeHYaVgLG24OfgDs6re1PwO5hDt
W9Cm39WH8Wr+0TFsjNCp22D/2/wuzZhPw8H4RYMcKke/N38Htd0/1fdy4KJIQm109FfyY7tMdtmz
ue4O2UP81HyoGxV+9z54VkN7OmQn9CqUgU3u6DRugPUoVjx+x6PErd/GnbCh17hpJ9cS1lK+5/fS
2KbDRzSs/XpFPKunvCFmZSROqw5fZRaPaIncaSzZrjeksQ3w9SPHfMjO8ecdI435TQKkh5r4F0t+
Ny6pmNhdp5/jj0EBrrZBjX972HFQmSuO6i3GFfZZ4xvcCeL0zGmtW4/NuPSf83W/Tg7i0T96J/mk
1zZ7dfTabvSX8TF4FRl8hq1C+YBOzY/fRz/7tcSbOebPinVnmo9a+JoaT/HP6aWJViPkf7a7Q/fg
/fZeupNKUkmIQa5d+Lb2Ls5aArvaqi/ZQtjAH3meu/cn/xcGVlvxIb/jQCXspJcidZLUqeWtJbma
y1Meo734YCAvkBcR6t94p2n3bf9ej57dyTuGWbLOnnu3v2vGVeBvIGRyYOYY12+1J7+xUbcfstX3
m/yFYuhz852DL7Av0sjnUS6dRBAAKnEZCNG53yq/ufl1uJ4ecUFImMz2HCjMEPkJHUviuGdnxxkG
c8CQa6d5N38Uq653vr+hC3XJfEOYMiCjohTAGM+6tFDGWFGWRiPu9ylU0YGlpWZvFPAZUZyRv4UE
MtBw27OeC2bparccrj6PhV8LALqu7JLYQkB6I4H7a33lCdPYx2Sd3JWDG4QrT9n6+rIKF3XsNoRv
8EFPmKYYP3Jpo3mu9Nb2C1V1B3bLcRXpK06M3abzFnGyXGwsVm5hLZSPmHPl5TlKXnxvHcyJMAtF
WmUeHn9riuMOU3L2xMo231jrRA/HtP0kkP7kKtO2kZdlsWikHQ0DodukKGLAPELJVoRN165r5qex
6MO7xiCz/sY56aKN8N/HMCHKc1rDIALCyteXoU9ZFShmVJ+Fx/BY7HN72Bf3yfJJdzg2PU02+5zN
dmPnzo92n2/SjbBi93cyp1n8Kuxy+ZFs1i1wjQN0tVRuFI5zKXbxpaCvQS6Zuebc3FzA/gXGREUt
tVIuDzsIe0Wx4Pj8/VD8rPUuL0Dfk5AMiEGz49nXC6QalF2zaPtdXih22/3iTJ+Y8q6ifogpU2Ar
O0YTrPsBq2rq1LDoXC0l+JeMBEV5SE3Z4c6MvLtTwxHAdLLLvFyVQYshBaba3ouCHVdE7G3HGair
zWMrKWuVbTZWZqtQN2vKJXHUXLULSTenDMAzc6sZvzOv3IcxrvqS4nRevZ+UiX73dAqDjHIHKSmQ
D1u/glGez33541s1nmAdFip/E/yW5JMQP5da8adq0yXreDt5izo/+cMHXl5ukYQIYN68goRoRTzW
nr+oDWMv04KFLT0aoSNW+M8Vxs7UYzcbTlNg3gdigWxPcDOYbJFh2YF2K7fsH6iLtht8YguPczwU
yIH4+jFy0lzTZORrd9650Lezq+ItwtQFe2Ae7lwDlyEAX8y/uNbXa6idGM+kB2/fbuHhH/yjcSfc
UV9G5Z0lAi3awnEUoG7b6kbcUMxbB0uzyV0+JUdYnMovmoAxddYCp4yDptjee34DP/mkbH0dkgib
8cSYXebno9nFhOTIEmaB5PmHdgsCeye9GC/xQ7xGBiifScmplaWx9nfZfXyEjHSvbKRNtvdO1ZO1
BJainIbqvw9/ySdpM2X7YC9tzANQ9sk7+A/hw7DHp9bJT9SD5SE9obS6lzeW+Rgc0326107SSb7r
CzvbiXj3Gfy/dmBf8O5aduKdvo7vWJ/HH8WhOsC4NJeYmDQLRup9+GRsrW2wi19ac5ucNJp1FI4H
88E85jvjBmv5wivqv4+oQQIxZoukWeX89SNCzC67OB+knTjXw1iOi+A5gQ5GLG784TCk+bKr1LOm
v7dCse2jaUt017meOlspXJGzgj8MDWpKj9j6bpOz31VJ4wZy+6NIA3vYyveiet+W8bLrcZTFAiju
HnHQsWtVexKt11qFuGmlD3oT2AA/3lwkzvyX4Zw25RvyPk4SM2eUNytg7O2Fiwl6VqCB08k33Diu
nKyRtSpYOM3Zm8Y/FOextkRwRFPa0VqCL7P1p2qjDp1d5zBueVJBb9ZKZdhV/qdiDTJLevOF4mrY
aMbqLw+mlJr9luj2TD42beOt+LIL/9nPT0VmOZbJs1G1bl0SFNu8kcK8TqanYTkmdr+QtwAtdpEs
B1d38lW3Vo7SQ4tsFMTyvtlaB/23tlWX5g7q0SY6+IHtPyaOsLM21gZ8avn9+v/JsbqYbDrjBwIM
B2asBy9GUit5tVlnnbjzw+C+bONFXTwHw2NY6h5cLMjKfnCqPPWMhcQu9wBJyulUhrTDRLsJMDsI
0pc+SNZdfhryg+b98rTBaXNjIa3jXN9n00PV4jW2zz0fevtjQjuwSRfyqGwzDANkJVobze84ylHB
+ctRjPAD8tn8YXJkAfjTfW00tr7EKcMW6NQ15jogS6mTXuM827TRL7+TkefKkK2Lj2A6xcQpkZR8
wk7e7sr7VnA1+i/fv7EZe7p8YfQj6CGplJL/eC23kS5PWdcOOxxTsPSj0K5PYvFrDB6yALQOVa8V
fXx/yXnBu7wk2D6MclWhXtMuluzOCyL+fDrsEuUZpoWeQL5PHqfuZ31L4C//AxpTbYCD6Xivzf5r
l4ZhiIwhZ/PoT6n9cpDcO38+Uvu2/a679/t9ZW8DO3Q/+jWW/O7zLWfjK4X616tf7H9VIsftkPba
07OQ2S8v/eJwVzuh/WQd3y2nc/aYJf4+Hs9rx9j8+f4VX9sWvzz4/GL+KrQy0Rjjvh60J/fQL+6s
t6f4NNjv/qp06fj+WJj2L+fxtJvue/sU2IUj2+v1H+VPfqOhc+VkgAMVrCkN1w2o05+3+ddt+G2b
eQJY684wVyH1RiAwLdAJ40FqcUwN5IPQH3QqGAoekm8cixPMjTfxabH313DDBAs0HDkl3HhDI1D9
ouFWJHXTymHqnw+R+6rZr7mzNA/MuiUOiqPDXFuG9ngGMmMZ27y9jc7OcHEhXmLBfGhtY/NMV2dV
Llqnp0Pk1FsECi7hZ/bu45E4PTdxYrtypcfeqRe5bdni4rXYCHbppM74Mz7cveLD41Tr2HnK7el3
5z4JDAF+MEpZm1P+6qVy3YN46FecmfgSqZstQGWcZoXNmS06Fn9QiPjtoKxL+/mUnU/Po9Msw6Nm
/wnd0PUmO989l4tk3zuKrW12vTNi1WkP7tv8ZNUdaYwQD1Z8/Mmundq+E7evgbtBvs/DK/zk3H5K
XFhoZ2355i+Gdb2CXHlKlv72rdoXG3MruemCztVb+Q64dqdu6aFtWfkddVEealtaTvYTIJ59523F
xVNoexvTle9TB6dFh5PwonNF5+6JYApXd42zt052wEeu95jvh4/90YcTSbvxvt0rzpnq2Sn3KPuX
6f20GBbSFqsGp3fNx5beGEtn9iAtxOVPhRGbzhO3OGyx3l8CcD36zgfHz/Wu4IeTRuMID4FLHQPx
ywUEBLllvpX7camcfhAGuT97HISCNSbgwFCh8w5f1/XtB9BNe08dcawWrQtm+LtdvpOJsvSWKxoZ
DhGOtrY6Hh/XgAPOud6Um9HFQNIdd2BT8VK0e7uy18EhXHqLdbo89fbIP9Lc1vaX5uL5gxO50/LP
OBDap3HnLWCrwvPjzwhP34/8/5x6Lkc+wku63uilsNm5GPkIcOo2LbT+jEpiRad+WuKsepyWrv9w
EOz62V8ry+ml+3/UndmS4tiypl9l276nWrNQ29nbrDUiMUYEMd7IIsgISQwSSAghnr4/h6qzK6PM
KvtctpFJABrWkq/Jf1/uv0+spFykyWXZjQndjw+BEuSLbIaKOtM5egmtBI2VYI6xOt7Omyl5Fgez
4WJTeWncRvbLfgJ48O4Pj4P7c6gF6AMe2XXGB38QwQER7KbqfUmjs3U4ViNnqvjrMVaTpAzWSTFv
/TrAV81tQyO+JPWT9lI/GS821uFll/vGSx/nI80/T6HIGJWP9aMTK9E2qCNl7GHzSvJEGW/m+8/i
AS7kh+6jG9vxL8Qos/RPUiR/Hco7BNqkQWQL9JtKsTv3p+zYNtViaEHu2CYpDjulQTeAILi7SAY9
okEcvE8v02H2ZsPb2xyyX4CIa1rHnysBmpU5jJxCUBh9d/YwW8uoNBLDLdSVRp46Upl26HwkEQov
zWi7C4kRXzd+nhKfghtRuIG8wor2VkVgE7sho00+Us2oy9jM951ylKec6h9OATEdqRqajKnOOz4b
P1oTDclXbT+nkCZ0lNHJCpWUDCCR6eAA6bPrgfV/sPY7kjEwiZ69NbHwF08n3kh1888Ox6bKT4fh
Nh+lVpLVkVGEzT6x1XA38PTKa8kCePEvpAa1f7HYXIHU38nom15hpW1+KS/1eVEyE2uRpKFFbT+p
Yo0/Putwec/Yyu3gWnG1h25F/rv3lKkNNyw6Gs67D/Zr+3EwRluD/gxT3N/3I+ebpiV045AyYqhS
JAAVc9nPS3J+7qr2ojfnJd4AuRFAKdTbfnOatO+V67OMGI2H5wF7dYPJblzrbu24JcaCbqxFZ7i/
Lay+dZgvWRIcV3/p0U491a2XLJ6DF1zPlnZYTbvOGwQX1qAy7oeeUZEPxIM9xfTX4WAGH+vFillh
zx/YoutRPWJz7rwLnDRgB0ytwyKLbFizoz1pBo6BVi8HvXs+eNt7xR4pZBw7PbBV4VoPuwK+vDi3
wkALGakD29eTfY/MXTNhk69kk71zt4eQ7M3GjP0cZ6JrHgSZGET/XqZXaoKfmtzEzmWZhA3gxkzS
y29qjuq0zhFWxOxx74/bQH0ZRvbKCYmUdsm16Qa48cXthO2bxS/GI2P/mxZLc5JgEp0Cn35cViDu
/rk5zbzV86o9nJfHUIn6hPR4sRal0zXv65hRyvs63vJSEtxyr3837xkWuf1ESZRkGxOxeacl+4mW
lHH3dXiSY9tYS7JZMdvGbOAkViTH5Vp5ryebgze8Iy9FhJquwZ7tbmMs58kfJ3Vf9A4ugp2rcveT
AYYQOWgk9YS89PGRknazzcygvObJuJ7IrRLqgQcLBRm4P6EC1ZN8cZzo3CIeRlZS3B8naTRYDSMu
vueCL7mBllxrUcxqlpb9hORN0WBur458sxLCiYZRGh0nxwmphhfcm5vCIzGv3svYSPKFvdrMeACE
YCRHUTE4dxhJ1dijTCAoIrI3br96KlVO1nGGPEgKKc8mghNxZDMlWXMK30kUhERFQnJQflaSUqQ6
IdG1nOvM9VXNDzdxGohke+Jm9UR+kBOG3LZyT/5gLvKXhyv5tZjh994TFMxRhtP13vvJmX0wLmVz
Q6TLH7mN8nXk+eQye+7M91TZiqQqZTyYH9hcXkmLbmNpBSmvpyq32g7v1lxCyrxrq9cF9WXT9U7e
ywkpIuSYzjzAZRaSqSdlbCEjkeKtPCl9j2MdbSBPrSQGn66fEWo9kdexcKm0XMRNpXz+SoPseU4b
wZR8Jv+DtOg2LmNcpuJzwfkWDdUFb0z+MYkFeN9zVDqRtJW0FGpDfAmlHnSyawUQJXWvef6rmCix
RlrltWFuD6rwoDfRi0ikOiIQGQQ8d6ShHdHat2aWbi0nIJVbMxlRHiMTEYWMIHlJ0Wzg0DY9pPku
k360weBJdaTfbGPp7/vYWdG16NrcTh5enkWBuPfaTwzGrhQurWIgsVtrI1IlkSbvrzdP7/BrpqvL
EJUTBnMRpdxnSLeXEccRuUQeRuq15m9O+Upizw3E2sscQF+WMuS/9FEZ5xY8NjKUo7XG1WsEom49
6edySjo9fK25dDglRismMUCcIxyZWLRoOL397bhxx4XDt5wpQ7rvfmJei+Tz9SwlGr4hjIncUeJx
uCEcxRO4z+NjqEUkn+dyuUQmAGnq7j2leffITg/10AyzkRLofnPX0DEuK+kmSpAlRWQHbdiEbQgJ
F1udr0V0HlfRebSLjiOo1lHnsqgJ90EX6lHLf3kV8SYu4jbUHhouJSzGVyMzSEeYVeBvY0ky/HpU
RCxDgRlkkRFLKYZv8m0fyCVSIk48ofJg8nsacjG/ya3taBPmNP8xrMNmVEdO1Id2hCZEkST1jQjM
j3Z86sJzInfZc8dLYkbEs0TdSxtmcTpqQ3vahSY5Vl01sbkF24Wzw0Tt3YJqN6EanZN94Ey57g76
w5HcpRwRaxZcIjWy5ueg8jV/5+/CbbCPal7bwHpeo61uwvLt8GCM0NKCU9SPCHkAHGwDVtHRJbAj
M9GpSxUXbLxQWXLChPAX9NRF6szu09SM8lk1ub3nM3kqa357Lm2lR9Vkxy+XRH7fxHIdUZ5bNmdd
uGDndQApC+bgC88q0rok2sq5s+9EKgfuaa0OXH+YrN93sZr04Za/+PRPHEq3o3Ql1ZH7I7uv85eU
eijECwAJ2dH+vYqdSG7QoUNxN3lJSQTwcf0mxgWJZ6m4E1vFMcLcxRVV5Eypr7RIhT6BgC8Jm8+h
SvMM3jYxbJMTnco4UbbYztqJEZIr8+lAWVU8XB24nVJxK4VWxkeP5pJqQL0QDJILekk7kfYWuUkt
rgJNRJYXbq9H/YqkWbS59AU12r1Iz4JT6Gk/utD72LvrfezlURra0k0iKAUDmw55uU/DrnXl7M0E
E8ZbExaxdGvddJuXzfUjolFWpjwrLi9oxUiUvknJIgFUkckgwsfMKwMSGNMP7DiP9Njk3YytII/U
uA6tQHrwzj9ce50dWEupRsbAkcq015rbb+ZbG5pv5wRfvkAGVRfiuj2/DbQzgiNEKBnc4VM9ryZS
vvSMCrx6QEbrUcO+Hyib/T81URCyESq+4gMTgjZm+5Kjg0jkyD8SNtD0elQHw/npy6bNNRryEnQT
uBaC/b0RWqEaGOGF/zYPu39XwuFqF0uXPuLuQDNa9KE/Xtce0vkVTUf/SboJaSu5I86ltLARnt5r
aBDZmZTutYvXM/nfsxRGh7i5/txOFMqXq/N7aXqdniJNv3137hg3NLg8qgwB+iRDQSaB4VxbKbfJ
4Nqn5Gq5y+Cu4VrpKhQS6ohC6m2tHIZkRXkHnFvs6FZiL/1t/y49TQkPVGI9W8+oAJdXSLbiwuyH
higq/0TrQRYa6HjzeJCFINruWmvtxYyG8w1i78Oe+sjIkVvJL3qiMiCkO+HdRKOeE7jao4xPF1zr
aPUL7iAyC8orvf5X4v1IW8rsmDJ3pvQPNkxiwz+8yPzGr2E9ktnUiDdRMd0wNcsnkjqOhnEa448U
qqN12ESXkcoLb9kHI3BCI8CJlZlf9TVsAedY9Zn/o2144Moikngzl3rtPBFhPlJ805Pe0y4qPm0D
eeGY9rF920f9GNsM8x3hdfE+KqN21OL04cQdf9fR+lP+yiuPrMAZaVEd9nw6jAANVmAFg5A0HXHD
qbhh88mMB5MBE7wSXR6yZxL//dpg+VeUhpkQ7gNcGyWk43tE63GIHdzSrG6pREoEOWGw+dIirHss
kvVqHZPK6LrIoBdwHJWDTFFJzsIsa7sszCzC8AujiciP8q5FLfvOj4eRjPE8OowZ6UuCVBPdT2mH
gi0TyAIjHBGtuB6VHxkCvi16sjoCxgLlYc8CKM1r+PtRe76uejIrZByWlbC0XaaAqGaWKiKDyYJ3
f/18W39vS90f15uBel0CbguizSBn1NFRd/7Rq6M1y5YsTldJh9VYKj0IDyNpif5eJF98qL+yr3w3
k4OkHFUfQpRuGsTPa99zpFgkiDkX20HxKJbLbGau0LJDuNuf9id3eEeqBCyUGKpCUXAPT+aKwFO0
puy9eEofd2OyP/rqxAnVcfNYBFD7zNkEf9w9YvTM55vHglwPz5u7ck5o46qL7FD3ScsZnpCVgg20
inZv6L7YKbfx2/LkHXyLQZ4/Xb5k+Gyfmkl/ug7h40wP1mOG8sQKHQhtvgibZBs1VN/wNsT8tfXZ
o/MVJstssX8vDK+cXQIyRDwpE/NxjZfpWBsX844svH53py/NpTMh3/MHsH92GLEh5nfYYv8eHWPa
FpPHz/jYgc1L4klVi7yV3wm2MYgTaUHg2bJJWnqsOe+SI0pfOkXZQ3vFQ5ZteQFhmiuKch2rWIzj
08TEjleL5RftL42q2XHSB6jO6H47QBp5WZMh71ibOKqHKXhC/tfAA9Egrf/GnOldj1fSFTkIZrgh
mCNwUXRne7VdAh45CoxCjycuDqAsYA+VXxASIGIf6+FgVcd2Rb2OnLoT+PtVxgIWBYSwr4BifgOY
w2i9FGi0mQm0BAQL5LohTyviZmAAwW7gjN49CcQZzDmVYu+y+20s16K7fwlKE1Qk+AkwdwKSyO2z
e6A59Zaf5SChOkDA8oqY5DeeQaAmxQzmu/daA1JTFNIVYNsNPQHh8tS3il+LF33b4tKbYASv3yAw
mZYrSgVhfVmJ9XUVLY8oj8ujgpUEzQomyu6lyAIsrRAAj/Kv4Xfi2iu8z8J9rHwB/niJjAWfCta+
yVuqtY8v0tZr9kXn+VKQwzbGC+QPuCb4N4N1FZEI1pGbC/DifQlSSzRqJQj/ViuRgyDD9E4wIuha
RCtSFFFJiwzmYEys/Ii2eQKjaC6+SdebigSAgqdrW+nACxGKYMqrWWKIuUMgIkjuyQAgyhRgz/sr
0i2vkKalveTu1lXaO3qqiFiEpCW0Rb6QekuTQr68kJbU6B4GVo00at7NsKZTnybZSLpMjgvGH48v
IE5AoZbItVxNVNS1q8p7Pdnx463PiTlEBCFwGCp4hCLYSVqdcSBwNo3U8GYDUb6kZC6jDlKOyK7F
XMaHDfWuZuYLUDCbgr5rTjpN3oxED+WawVwMNgb97+S/sLvE8+6QH4NDRsitOOkFUlsBaGKvuXWH
DchU+ssfPUDGU0qH3C65wbX1bldfe5s8o/KleCc/vZN+eRSby81AcKQ73IaZjtrC098AsBwW+CqD
VgSd3pmOKxaQYtYDfTFCPeQMK7EJ3HD+zQTBQJR2vQ77bZzTo27mCzlHbiTwOZthe3Hmcmf5Wdqe
MQrILXmX5hHE2nx1ZK+OBltPmkqmGB6NwiiGLYVgP2kBp3Ng7w5jdkb6rSgb+i/TvBk1zccpD6zP
anpytaV2IFfPU4kT+1ezBX4Qq9gvKjbRmOkjYyXQ5/QluqTolaIyyyfRic2o/tpNdL7BI4Zd9op6
1u+igOos3Xq0/ZJFXDT3NoRFk+U3/xI8m4bHsehS9cicrZ/R3NDM+O+XLEz5s+EL9tVi9H7MtKgF
4+uiHm+fZZGvR0d+k787w5ePZznl4zi6nbyJLFH3ohpCe3YeVUz2aBTE5vC/4FhxVQBP42J6HJ+A
ryd8AuU3/LT4tvksPk8fu+kRteQ0KkeC4AVmoez5ois0ACsdPVVkIEgAvmu02HMgQFYwgOKrweVJ
/wLqFC52YVBoIKq8gpYvSEEwA5sQUYN2XgFOBZhboIVTMBSQkByAHwaliUKtoJEDWSYiaUAy2rB8
6oE6V5D5pYS4jWucLAdF6pwC8gT90GRqMgQhC/ZTE9pRoKAF7ONANJgChcASN8VdMISUZV4BB57y
N/wq1zo0rBzSqIjAGoGugpXy0RqkVLFHCSCdnpLjFVUKKoTZAkQqQpJuk85BWBMLPUHgbYvtIR0V
VGBPP5BeIZ+ctxNWBXmJsEXtF12/mrCjJMiWZxOsusdKcAlEhGesBoLNzCuwAEeKSJ8EzCA+GtoM
Bo+HSEd3N1F2Duj2DZ3hSNNabNMKdgXQBuYV/WkgUQe1uhkd0MFF0WNnzaf+4eBxP5LaCdI4e89d
iPkhNsIdSGaAsG/SOoACae1And7gTsm3I2CAFgaeGP4wriKyPQZttAmIFwNCVFEZKoFUbfBieVQN
YdFAvBoe4EwP2t8rYEPQEK19MzDVXwJgDUC1wy8MISCvIEfSFIV4kKOt1o+CslQeioe7l0c9j9ch
zj/YowS5G34W34BzK/guwrJCBGCsYY1Rp/v7S7D70UxImYNNAkJiOraOrUB+kRte2+SeEYkd6nwn
Q0wGWBFtkLUYCUzeZTxn13YVieF/7dfjTZQlRiB7rCy+US92RgCF2N1I+Hy1TgpiuNkC1atCKhYJ
IN+bzBW3PiI9IR0hirfr3UVcj6C/F0GAAhFt+oxMRQBJuvft4QTG9phR5F3sL7Q03V7OEnuXGOBE
sF1oMOiugxBhCsAV7LYJ18kgHsRkkB8fxg3ITAQMMEh2IayC4zW5AtyWAw3dZRBuX4w30SeV6Bg6
/NKMm7EV9Hy3Ah3kAHFmoMaCIqpR9nH7TtgNIuCMKZzxvO/ZbJtUQY5roxYJBtRAUACreoVHPWXo
P6Rrkh5gcjOQyF/5pRoBq/CptIJyJXcungUxCnw8rgYj/Dj5VofVqA5hLA4uD6fXI2yNUfooFVCo
ogLalEP1mlCSajQIT6/gHAKJrLfBSJ6I6I1EPimguJvefAzFcIo3yGj9aSOkmmfnO40qvxGQgjnV
CqRMNqlpYjG0H2PLM+nzZKjwTdRpMaeicLI+5phisWezT1S4YuGV82/Lah1nVwA+xKHCYLQYgepv
uFIguSjjnMXdsfpOU+zAAkHl+QcjLemeRBVJozPrp1iIxfSsRTY2aulqYnEXzeO2+UC7JVjLZedK
moTGoOqAkWg77UY9FiixXBalO3jtx9qzMjpHHXNzFXcvYgsT08J5nCXnUYVpoeCITMMy7YqZTcas
LHiyCGoPMuGUGCLEnoZZFwNuv2IMYz4jqCY+j8S0IIYKWR5lfjfC9cgSexBGFOgv+EQaFjroegSh
g28xHYvBTzrzbarufjfDnVEx6d1YcJkwHGY4ABjzZD4yWVZuJh+ZnTeh8yCay/6qn6LlZDPjbk8v
Wke7D57vOrRSai+GtSrOXo2XdH7BGiNTNjMMXo3yLpYa4uffMGoyQKurebUJaxMwLhaZHfPLJtTF
Jox1BMPWTONhLkFJjarX80zWFpMRuZtoD9WLTIAyd2CqCnfXl5iNEMDV6idCMtAGMq65MK6VF3Ze
ESor2xOpXzGRiuFL5isSP0btUmzKKtXHvH5drXrKl4k6H4mpjaD394YGa/G00RN4gFg6ahSdm3VZ
7MckKWPVuSTZkuuvtrs+JBhSFtPnDJcamUluhjbWNYRi+CKsS4SjItZ8fpD/BaaoM7IS/YgJDZM5
rDT4wfCjrNHYXTkgu/DoCPlM0T3nTizbMvnbEVl5WaB1mllMZGKkO3CknUhLmokTYZjHktmwuTtA
+RC1oZPPiVijKqR+jsgnNbutkft76UTa1bqZj8TGKTY60xMLvMx65qO0UiWeV0hc57dhWAbw6fjN
Dxig+GR6m1dRbIjskngJf7Mwk35SXu2SidgvsXtSBaQuRsPBHb0NMzANI+uULNs99uvjtRJShLi0
WCgRGFj53MVqUPyQs5pYwehbLeikyYBbGSEsUO/yeIyFUEMp5TayZ3DbY+hHg1gZrZMjPbq+k70H
0ztQV/tqSCRtFcXfJGhHYkIvMKSLTG/r2/pe7PFi969iOGmkjVhkKOl6mAEkjQw1d3JOjPlt20Q2
Qdjw+Vp/sQy9SndFa0T7rCL8Y/GRPUTMBYziIWqPaAZSJTEH7qdEvYzE9JUzZx55OcyzzJ5v+5d8
4oz66KK6EIEzcVbMQbJ4mEuZ5GVKPjA1M7n++JWv8DX84K/GETxDh6pk0vgLjdBls78Ynd0/4hxa
4f0XNu4SSmecvU7ESI4GnlklR+J83/e2a00I/nGJ0ZsdFucZbuLPD6U3aiFWwaADOemw5Mv59UeN
wfjl8qOx3V95Xn9j+R0S0E3ietskkzC0NjoeXT87HCg95HQHHXJLwpqDLuiigafJ5kox3/0id+E1
OeFPknGgzyWYWtICkZ/tO7nu+lDrxabP+imRsnfG12XS4lVUYDgDMrgXryW9sJfBmequF6fYbjyi
B73BnamMhiHx/4bhHV63Ca6JnjPqPDicw8PYGf3ScPgtvAQnGo30T5DUYkAk6fv3vCDOEYcfw3Ek
Drr31oTTN9QCQhu1ftjs7w7qYqh+DnF5hWMDIo6tVYWHKml/1S44En8zskk94MFxoFXFkfovMUdD
e92tT5cme1S8nqU6xx649nGT84qRg1fBevl2WgzcXVAlb8RIn30ME+HgYUdoL/oIlsx82X2l8Pxz
QO6geedJ7tVzPC7H6tFdPxRJ5e2i1dkrcKlMF8PXDSF2Z8/8aDwe1r0sBx/m2LI8fWyOtw+Mw+fK
G8xwwksIdHhMF6rb4PO8uniyLhXR0lqkMQ7IFnutWJ490kEu2bzF4v6DOHL8kgtA5ZjcwFYMgYDD
rI3b22gzNdmk1TN36B9tN0r37r3jSTQZrjbL3F8EPX6Ma7e8K+aj+o34Yg3nT3cbFA/p7MBQJ1lN
6V66yGjc4vkw2j33qad3cG4HaBj1xjee9zTT81Al7kxZ7hYE1A5dy6G3XYLjEz6D+HuyDiwQreXd
rzb4GpHox4UVNDm5c2i7HSKcJ+YKVy8/92Apwrvz4jUEbk0G07OXztnU1TAizl5PAeFtcMqIflDO
TnfH6DjdzIsHgmcVqIoW+aOzrOi6BH6eXy8h9ryww8f3YegSnhopb2yl3x0COMM1x6/GmQ/MfG/d
1EsxItv48Npxxrr/96bcb7zQQ+nrwvuOBdcgyEnRvnkbbS+pNuw2a+xbm7cmZ6Hdf9rWZ+Z8bnY8
3H6q2n107HWc9aHJgPW2aKA3/VV6nO97I1IJHKlJToMvoqZ8DzwtLoeh3ahmvTjCqX7COSxrScIx
fGtt9k3bJjQZfLlxwd/u7miQK2v3ppunaV0kNt50tTl43dlwFg5pHPvuF/L5y1xAyIdO6mHY4KCI
ITzl58nxuO/KyjmrQyGpwSMSdltcI09kvYIK3nG39dhWExJJp7vw0gXHwaj9Fdsxc873aYAtI0kv
aRIfAwvFd5YPHA/JpbvdKIvthBjiNNLu1sv+4lnv3f36xV6dy3n9kn4arC+P5wUZ14jcgYyiPJGb
1W0OHjasyhrDtcDoD/V7ti/Y06j95qv9gra3xGX5Y/C6IWn03Jp1GftOuD/1c1sPLpDb1i50t9be
268IVUxxvIaqDmaHnXt8hXaUxbWtfOPt8CVdWn84UCDe5r3nqC6RCbbqbnr38IUHy/FFfUg/s12Q
4g2Fo+DK2ZI5wVXu+rvmK7NcW4fy32vg3OFyF5R2WRVwfqB2n31cYmEX6xtX+WynREkWr+nCgUs0
c9cXH9qD4nG4cGZn8oHfO/fEsNtrEke5+rPzfExd9h2IV9qmrkUESu5nzCzsuxDZRrr2H0RlY6Y+
8++H8tnPdvcM9+KrLL0d+45vGufiFmslyhMMT2ApWpfYzWNATvacPG+5x4MRM74abpJNQ/gBXvVE
qXdwMhGus/UurWeveISL5h5/7Hp/yDlDr9zCk+fqWw+DejNLmW5HBBS7jdA/4E9ZnmZrnKWZLgm8
Y5O3dKGwHGhujWKn3kHcSZZwhx2hT2ZwYbo0XFahrTmBJFaxXONphxHkEZqinYGDamDthb8BXgq1
9jade4K1ELBDRJurvDIHw5GzftmMIZVtGlyPvVJjqjsbQYvWxv5qBScW9Leu6kSIqVwWjTv8usT7
udHBESgN0K+h2XDpUntnufuk1mIGhAClW5xw1ZsPmeO+Nq+p5raaP1xhAYXsJEMcIIPUbWI7IZ3A
+a5rPQNZ1eQKjBWswLW/LaPUIdYpyJ+ySbc6vMAhV0zaJkjnYBS/3064p/6k965N4kC7cQlcU37k
a088LvIcXwovxSmfHI2FbzsB8xc0HQ3sz2wwO+MMKoveLysfAt3DabRPva5z9+eVJgwIKixYirtm
zobxDKqDdVQWYX+KiXPsT8FGG5NbEcpqax1p2WhHaFoX0E6n1Odz3c6aaQkbhdtO9Yu/fzCJbbSn
+QvMIca7s/PMY9C/NwQgYInP/UvYdL6dBSb2VtvPIPqCCiYNrD44C8lMRLQpPDM2rjsT3XhvPi22
apfOI47U6x3B+GGNByzEG4Te5H7/Mui9k+2jcA82I5IfptswJ3iXZCH4rbHcEQjV+Zc+yKDMIf1p
7msZNC2xw7AAqs/qMa677BUjyI3jquRagTPipfxqHJcUeuf73WdGhHPlZ5UH+c72GffvdNm80CR4
5wxXJyVOV2s62StBvwP8WnS6b+Ud6IWMS5LaP1DibrnH8XGVDdyL7UFSBY/UCR5fAvo6NzU93omg
1Oiyquv0ePvSCrDKTGw8hXnST9rrjax/GtGV3iGl97vWFmZKcTPGZ2CA87M6tchaMtNObvejmhsf
+cbP0LY7L/9UcCqsPGV8eDh+HvAlv8P7MVWisqYfuNXIWWxhXXnUSQnIMHxOedAPSJXWBNI4AUwS
T4Nxn5wO0/N8wJ3zJJufX5mloJAYQL1Ef8k8q8Ir2W9ZqVGHyK1OwhJ7QjhfnnncezdXz/g8u81H
U44gzBN2jQNsvK49cPFtzyAUv+se7Hf9s30wSugq9p8bIvvoSSBfhvqzda++4r1w+KghW2Buz8aH
PVwmxrO29sgfZRJnbwenNb7faEOQJEHH56pQg2ueTgQSOgyR+fT+d2jCz2hsrB+MutrvsAScvD2J
XphjJAymFf+uIRlOTLdfaVtPNd1i+EXWkzd92sOLQ/N07vpZ/UrZEHwiQ0y3rJb0NMLS8dPOFqcn
cgijzEO/RXRQTkpSd/uIxCE8RPnJD1h9lPGQZIJsEsPdSHRB0O+hRpJlw1qP8iVmE3bqGSCa66xs
x8XZ9sJpTCVj2A6Kzq9XW3roDxYhQFL+eejJrcsqg1skdOEZVrbrYgiD9GZ13ghNxwlmsERfdGRj
ifbRNsnvYAdxq9fdKSpLCFxHXeoaqKe6P6Ab47OPuYhlZ2LtyEzqoj4e73tNmG5wmCCkkDYJU9Ul
hwzAmSluFx9ZZb/2b9ABXGOqaNJ2QfBhSuz/Y/rMM/eVD00I7QxZ7ClLYJKHraqb7+85C6qX4+wc
1DOZUdzsoXj4exXm6lnyZ9A1hEQdznaLCGgFBeaaXuBPsXKH1tlZ/UlVJs4aQoBN834ytNF+Nz1r
F2YvnnWvjytYw1jNnTwngjsLTtZlbNl4Z+WV50BgQ8Dlo1ocX+v6uCrO9eS8hqbuXDMROiu9Nl/U
sl1qRRXujAGkWKPhWfUIx14Mi8uLsu2nG5NENvs0rvTzQrP3H8V+SJAH0WvZHmob0hvBKZlVeXxQ
tnd7s3hv1i9/L4NvSTJQcwnVM/ljEL5LDntFdKw/ySAztF23Lk/94nCe92p0YPugj/TDc46h4sIk
Da0PNIrsLg9fWv3j3M4d+vrf1+EbYbjUQcfb3yASnYQvhq18i9o87638MDBK8+7k74EVGLyz3cdw
8ZlOUvyk8Qw9BpslsHvPrO4fhmTDDs3FTp9fjvPD7leVEVD/c6cQWlnaDfIvCXIY/iwQe5upat0M
ytk2fQMBBLkKeWDaBRb5UbCLQoLFClh99AcIKKcq/E71ehd1DUYXpxhpW4zGxI3s0ri0FtlOmW4I
oq8+yDtRn7tgD1b4e9l94/hGdoJ/CZNycOWxybX2TQ3X+6bdm9vsvLRgJ9An7VSLn51oC21o1P6i
rL+o25KXEDCimISjEwTyTTKMhn1fHIanJSoFxpB7CBUx1f0ijlZu8mfxOyTh0VTQjsMnUNe3vmDn
zUm1a1ObXzJSHL5DLn2sox4t/HyJoUH9H0oPJj0TDjudSBY6HsX+3NjbzNprw3V6WqJ8v6j+mWCb
oevhiube4NL/Wp3/d/ZZLW5P0Pz7v/i+qvZ9XWT58dvXf0+LVV1BH3/8L7nsv0/7+aJ//5+2Odbv
2+K9/AfkxZ/v7T+qr388HN+PRXMsVs33a3+6FSX+XiP//fj+05egPBbH/q79rPv7z6bdHq/FUnc5
8//14D8+r3dZ9vvPf/1zVbXlUe6WFVX5z98PxT/+9U9sRH9qBrn/7wdn7zuuI6UAD1MWf7nk8705
/uufuvYb08GVqZd4as2Q2QJ6Jzmi/IZFDtcqm7YiF53gvbIiw/G//jnQzN/EIGU6kMDL2BXGoqZq
b8fs3+Dzg6+Q9JoWGBqCzj8e/qeG+09D/qNsd4uqKI/Nv/6JUe6nLmpaJE3CYZF0pbAeCPvSt7Ay
eNB1bX9OSdNQ2q1rnMmmAqgsB31UmxciftPt+d7cWEq8b8pivG30y2PlbHc/ztqwXw3yukHtcMi3
bA9J2BNb/YVMha2lxd3uAo7INHKYm+baNU/oJ+3l+LFpKcDa52e3bYfapMmwRl1SB+N2fXS8gdGz
F3FqHupcQ6U518aTftoNL0EG6S0bX4P+1Eb6dnjMl+udlv6oCxUtvTCOW5JKVHkBtUI7yKfmlmlX
GZhZ7+065TDLSpt44qI+LsgTRX7rS7Y2y/mJ+L4hEW/MbLuptmuHxY9KH1ZVIgOi9PSBMxi4GwMO
Zci+Tk5a+/2xU6cVk+jkaJHrzVc2pL187Y/ZGrdL0iPhw7XPFPbU15th7ueG2ZEpwG4JxtvrXQqP
/KUajC6qc2hnWnFp9ODUdOXCqZvufmdY6zBth9mkbizSCh5SwGxBajvlZAPhlEFD8GXVJiXpQaoz
7ISHcr8YVLUTG4e8NqBk1uBf1EjafVbMu+5gG2NdH8QXi8HY5lpgny74phfbPHQGx31Y8JUsYE6J
xUXfrd2zs4GVDWoiDS/e3iDW/tDntfo8rAfO7tEYHhW0dG2ASGeD0tAPm1t44/9oSiHOtnw41p+f
x+n7/v+DqYEh+ndTw+Kzbv88LVxPv00LA2v4G2GHzpDQQ7LewGzASnebFwZD9TddE/MY9PP4D8M+
8J+JQfmNeQKaGweiDZJYslz+Z2JQh79BfY3e93uSOUv9H00MP7t+MiGQp06XbGP4MpOMVPs2LxTH
Qbo5p/opIKrJDFAECInHm2kXEA/rHaelZ/2Cuubb4i8lmoRJ25ICy7RUYjJ/Xr6GLMk9D3cKjn4X
nOLDI6ZiNsHY8HpeR39qiN+nwZ+mve9PZ6GlqbbEYxODqSPIn8s6bPNhlm2P8nTtE9vrrZ/6G6/1
2fjMPCiuouEvFmf9Zys/WvlQR7NBz7Atmghv2p9L7Fot3e6VpguUCILZwML2junh4hYJiS7wILaJ
fjIIhM3H7GDj25Rn+A134z4yZrWPZyCff7X18M0q/Hud6GcOrtNCiy1S+pO6XKpFa66HSBwXAOpU
+voH4HlhsKFrjAYLeCt/IYVvbPp/KfF7G+/Xx46Jpu4C4abYzU5xGeLFzuYhm6B3whkHuwFbe79o
7Z91vT9KtVhJ6csMEUbUn59Ty5uLArkLz4kbrY5VzAkaohk67Pe2x271eI3/REAuZs+YFnPb/0Xx
0nH/owXeijfJ8MBgljwPVwf2P4m5NU/7c6HR9B1sFvhS4xvHDjdGlDwx7v++LLruXwvDigyBs8bU
oWrflcBja2aK2YO0NoNBam8DRW+rfpobna49aGtU70ym8fVunJ7LQ/eD7AbWZmWlVqmVbgWTwS4x
+ma7wavZLP8vaWe667bRbO0rIsB5+CuRkvY82dvDH8KObc7zzKv/nt7BeSNROuJ58wFBgMCIS93s
rqquWrXWKD92emKWlDbgbnS2XVY7eugqoSIFN1Vk9oQcY7ICiXaGMZi/wlnSI7SfNb2p2eU5GDX4
Dab+i+QXzoySagg/ajiV8/SoIACaSHdWJKUU/ZSo0cBM+vWowJ2RxWWw69R6GqD/MJvU+jU0cmS/
O3VRwFKmRGnSuIVSdMbrUBex8z7oWSKAo0FeJT+yvAynP5lRZPZXe4K1KIflq8zkcKMHpk5hxs7r
tNyUkAhV8qYfmjh5GbRyTLPnMe7kUXu31aiUR89RQqn8WsS5FP4VRlamUriSQpsih5WGfvYZDusk
fg3CIFYeRrssCqjUgqg2rIe5Ca3uUY+TwX9r5KKYa7ZBVrIbfZBMCbbVIc6M0bWkubO/GJKsT5+D
dNDML3moK1nxMA1VWv4pmr7Nnzu0BJo3pdPIZaxgzNTPRaaOWfCUBurMEIGcRiYPsTkMVU1oATrj
9CTLtRD1LU3FgRdWT+b6uxkpPgBTI3HG+OvUJjHjZ2WUy5CipZrxLRrDIktgdShq6y6uwsh5pL2t
N/tpVnp9E5JOCEqAoen+KFaiFa/6EBV0DadJtZ662g55o0myEVTNLuXnAc7iIUJRXE1mo0B6Kh9n
4zWJIi3aJXklj/AXS9rv3LRLG5oxKRj8L9E4xY6oYtc9FPtOE4bQccNkpu6NqC1jgAldESXVPvBH
A167uvWlb3kYTDC86KUR3scJl8ydnQY5hp4eOJyUWZmAEbbzVAVHkMfqSylVtFCTJJfQ1WvzqPMi
TS0oN+VjEL7LoW+Nu6RTYmjQMr8u1IdZz9Lytq3taLpBaTBrXbhS9MmtHIeCqGz2AaPXswaMtHFC
GNrJwg3jk9T1oXIwdGoyP5oMIa0vNjk2PCrBUJpuNYeR8dwHSWuYt3FZDug8aZo6wgCq94gPKUE6
yjU9lzAKGK6LYs2+s7NOnrjL1qDC/xi3xl0wz1GNWGWZphRcUgliHVWyKCamsSFpW1luzX6bxUZl
eMWklP6ms618gubRGBOf028OwdOgDLO1a6Bq059aoaJ4jzBiyPh+Erfqk4ZYvfW9SkYVCLXfJu3t
POBG/7KLNgRSGFsJdYEqpralj5NUNZvYtDv9hTiemhzIMo+Ne/LQmvmVNGlBdxRRPd5Y1swO1XUo
M5qnxvA5Nwgk0TeoCkvd1o5Tq99Vo1S056ZkPS92lqj+q1/CEPtTcyqjuVNDK6Yny4/O7hsSaiRo
giQukV9oW4gzOUsUnbNA8vunqVB6WGImtYe2I7IpSVfVPA/faLbVprWpps6yvip1BSezOvm5EG3I
9cbLGr+BnVkv7Vl+5/0A7/RQWrOCgIbhaw+R7kzZQ2D3YaVuefC0Ytys1536fWRHf1hD1Ki3xZD1
ie3ltlwyKNG1bTxlW0jUJhwLLI/lflZN7jxlVoqPMD8GNKATTc0ddzCLOPlmF7XiQ/rs58bvadCQ
M3loVT1u/XszGFPo6ZtwlM3kWTfHupbaTTTXVt25CFw2aYncQmmVN6FcmcOuSpzGeLWcdojQrmmR
xdxMoeyEf9Q6IRRswIT0NOZN5EeJAaoVonJRmwG8hZu5nxPGN6s2Kh7KxirlVyXubBlB78wUKi5o
kL5IijW3Cm2orqjoFYad0ghGdITvaPbbFp5lk6BqVYAAVSQJLRqjMi2GiVPeP8KQZNmPZeln2mcj
G2v7yR+VzH6sadZShIb9TQ8/Ze2EpuuW29tV9JKiyLcfeFWX9dsQV31DM6YnZNReWjlBw+xrRAx4
sKK8K56zOZuGmuLnaJt08Nspz777dhYC8ZR6K3yz0whSvI2k2cN85wyG1TByGjddrI0uhzFD5yEo
1QkKfCfXJirA9dBDnNPSqbVQiyj9OoUoNpCj3E3GPB3V7TDOQfiE62Z5mwhZYmSSYj+0vdEpK8cb
O2P2oTHX8+Iw9XWW/U7HMmVA1aikToaAO9U1cj/0vPKE5mVllmwuhLzSzG7k/WAahGH8Hm/KIcbi
ZmxKaEAjnaL6ECBVkKcaSnmwEDttQJbZpwPDPeEkR2a0GZwmn9EWa1XQJp1cQDleGUliu02jVsYd
+xZYX9LBqUN6av1YBj/Hvs8QMrHlaeBJrJdJ032fC4hK6dQZYV8SRRo4YtWwLc3XJLQnFXJ6PZ5u
/Cm3tR91LA3ztmoV2J21dOyGT3XWhZMLr6tOCsJrpgq2ox/35Xtk5AMXaQolRfHdKISY9TchOOo/
4T1k0y34fyCktsfMktt9VIQVTenCDBN06iZrtsEfqt3UKJ4UF+jw7BOrQ1SBQA4N6pD4E1DWFoE2
ye3LQHKmQ+BPY2FQBjVa3YRrWp1aehi+lce/yJgd616pypkelWGacdB6stPPceHxi2tF/fvxe1JO
O3mOnCeosM9SHjKQyTFATi0S8SnU8kJ2aDyKVB/BA292k1sJPkwJPM0MAJVBYXfclw+OK61BQ8RT
5zQ7FbbhheIf6q5LzdkwyJvYUshOxbOrey0CmOesmZ7vBrGGDXjT23jaW3iOzfVU9ZQAh0cq+Skq
5dC28hIWFFmnSXlVtbKvh13vmeFIVxSidtT2dNrqmnKbGtWKtY8c/3iZp+bgFD81Z6iDXY8GL74W
dhgDcD9dX2QX6GK2e9Rtii/XV7e0B8jF5CkL8EahDUAavnjvxVmgdlKEPTjuXR3evOazIG1k5ARM
09q7StSRjxZ3ZmxRzI6CuRkynW+YWsQa/49srQ6DLt6vZybEET56xMSR2bWm+fGIEXNdW/O945Qi
F7KLvzBvfm+8jtvRg3DqO6Pb++Hl+nZeXCD9AGqVbKUpL3ZTSsa2qHV2M5Ip7j3VdDKvG7j8vXif
KZZpKUIX73R9ea+mjp23PNJepi2zhbuImRN4Gvfoh++N2FvrPyx0sQBbigNyZHCBx6zSLDfaEIP6
npwUwXqaZ7cUDRGzDUCdMA3MXIkbj7R9XdLV/2/7iy21YdqXGrHgxlN26udqO8NjfgetmX0PeRdo
4+RJeuaFVK+p/5z2pM4XvjiscjTooWL31ABYty3Fnl/SQW2IkmuWFm71bIsXZ9bPq9IpO5aYM6Kp
HUyg+d0Ncwn7lbOzcKF/28GdoT5umiZqO6dnp9GKPpwIbnzK9h6o68ZQtrTXNObsWi+oH0YwDp4M
l3jn/RvLgh1dMAuieLdwolkb6K0cDh+lBZs5kWbPk9zX3PqPvQGiUTMYjsZ9uKWLvmL54o08sqye
rpmnvjaPPl9x3EG4NcCB7DEvT4kQRI+FVDBVNOl5tZSyZnURKEMrmcpRYqeFV53dm5/zFwebjPm5
tzmlsn+xSLQGINujTwIyd/FhZfST0rFie+U92nhirrZhbkt53EDV/wOtV2bHVixeuhyiIonAo4Uy
5/KDJvwSXCDbqu8t0E2AeEGslj/Bx++RkIPCz0WKk611lTUZDHVROfo4xZYQ24BsHqTosnmuG6kZ
9gamkTWat7LHB2UMLXMAZ9+gfKW4yiZ9C3fWljrC5FK/aPf+awxtbfgMXNB1hu3a577wtT8woyqd
MDiYl5uRaXpQGSb318kADFZfp2wlrCzrkWLNJxYWp7hU87ZzKEqClNrmn3TvQwBp/mkykgO7K3yt
2+Yp34PrXa29iqOzCNknlhcnOc0705otLFOBrrboX4F22vrfnG2ZeeXgoq2xC576veTO35C2uX7K
1vZV/PlRLJ/1xJbMgmOdZygWjrMXN5P7X5og91HoIYDGoKZ/VoZswswObWGiBkCqUOl2lJXE9WwR
wgJYF3hWwLvQRDldBDhguTIqXEFWTzyXEIIa1i7j2Y1YmFhEKkX3LbtHDcSLGcNDyUzdJoee5+wd
TDaQAisMWf4w/tS39WcKV8GX6zu4rM6zcZDFiuOJDovOUhe+nThp1Y794evgtgDYGjEgI6E0uUFq
iUxreEtfmsN1o2eRTNgEOgDhNoqDxkcX4+hkjOUY2EErPpvyDlInyVmX8vO6jQVKhwQAMQ9WpvPW
QGUGCe7TLyerxaz1A0BqfT+8I8lqA2G7s5mxhfsK/D7d2W3+HYTRytrOL/vC7uJzSo2RIJgqDx6a
j/L8eZa+Ty1vvW9134A1Rd2heVWC+1z9NurffcMBgP6QJLdxHKxE7Q+0/cndFz+EqhrhE4mBM9GR
OUipShf8kNrVb52vsHf/jn+RSkt0obRXjjOwDTifNlG7RaPBgeaouV35BsK9nP8EC7AYxKcUURep
UR0iwWz4fAP7IX5W3OEh5DWkK5vBBSR357iI+a1YPItsvIMAw8BCjPCDxYU9/ep08YOuEbvPO9Ny
Ad5tc4b56Cqi2jYfxJB/BdeT5U7/faoiLIvDhrSDZmrL4QeKqVk4RwS2+Qk+j62zi3hb91sGEm10
imj8uNXaUTtzTguTi7gytaWfS7aJPBoChpLX3nQvkee7wT1ikEhha4LnCh2+/coei7928VVPVroI
KgKAogXNJL4qAwTmhhC+yw+o/G5nJihWE98zb7FY5SKO5Fmiay3iWQBz4Zxv7/zwNZjDlYNzvpXU
CeibIgwmazynF96iUqXelHNr9OZ+oEP1K7L/+7ugUYdg/gPgFF315dNPartspKUycR3FsSx302+I
tWgMal6HfJK7+vS6sCRbAasl9E8QH1rOx4VNkNdqh8HGG93yOXcR6jBee4jqZRc5oXwLTba/vX42
zr8V+ka8Eqi0CHzkchsVqeTFRyvQk+NfOjjccr4NSXCuG7ngYk+tLFysTm8mVpJ6Iod06psI6ohs
226KxqtII6Eo4yTauwky8S2twRXb5y4NT8oziPkdWyZ8LeKl7VRK16XB/PeuRm52mzFkzBq1rfIA
RNxda7ZeCGQgsMBjACA0QS5+yFccRcuqbpzEylJhsXpn1KW9ycgg6y/om6KhsC2eUYlEIGLllp9/
yVOri1vn6NSWphKrkv4eBb+n9iVYk8USn+nUj5yaWPhqiRZUbgWY8LXctZ3xTq5LhOEP/vColO+W
HXsr3+7ccYnJVA2MqgqAVl++PUp7KvyUJiI6zTzsogOjNvsm39YQerR7SUgeXDd4HoxO7H0Myx59
uVyTaKt2JUPGySuIhM3j21CvTMF+AK5PN1HY4FXO5B3KOMuqQNcZ3ejT/eF0QOCUblpw883GRLuW
4VeYN9Ci77fmXxJTMr/y2xIGiOtrPC9p4VmOf8DiMo5mYVS+pcKr8wILGsMq4ZPtQvNxMz5MhzX/
cuEyYM3QcGo8HSnpLmJPifJ5XWca1rJ9Q1IHeQkC6PtZFvSTjCRs25fyZTiM31ZWefFTHtldXIeQ
ZqU29tjt0+3oamD1X/QtI5y/a9D4goyHvseE4uvOQaBozd+de3KgmCoCQeA4oZJf+pywNeW0NkLZ
6/+CYNBr3yoEZwnzNmMnG3VTSFub+bV/YRXIkgzbIQhSgN2L6wl0mt6N0sq8S7SvA1Ncu26PBrCD
vAiBmBG0Q/LWrRznCyu1bEQsmFFGEYn3yGn6lpWstUZs2mvntw5mb2YIr3/INQPCRRxdySpXpsGM
LNnrMvQGzdcWssPrFhZ0/+LhQWDQHAo5AF0Bti2OaGj5gTQJE0q3YdsClHPhQ3IhVvkSeM62aTzG
oSwYBhCN4eX/xljP2jU5P62nP2FxWkdQBYYBgtSbMmhqNWMTmN9Vqr1m/LSy2LP9RP8NDDgYN/7R
FG2RN8Wl7Uy1EUA64Q3v5ILTY+xmEFTGj0G/VTfmz+mwplj14TZPXN7C5sLjKEY005pkdfrevu3g
BEsJ+RACw8C6sjrxqa5ZWrxfEr3ytc73oZf9a3gvf6Uuksvg90QrSeD3mKb+/zO4FMOJ68JWikKC
UIe5XLTgcyza7odFmI83krt6y8+C8Olm6osb58yjqoRIP3rQHTHTT6Me5RSSKcbuWk94l5h0ygu9
NKFDsbrBZwd1YX1xHWPJ1HvN5vgwHwrT4Hv2qtOfcF5l6F3o8rwwvi10psLP1/dZfLcr31VfXNE+
i5UsEfejh+sIr3aAaGq3vryLZgx6j3hPqvbLlD8LGmW0QlYX67UXSbmrjl8r80cWf7fQWg9QVxre
ry/s3PnQYDWFkhycEzIWF/cxjKnUB4XDAdo7f81ut/ef2xtB/CptnR8iMfbv2h+qK92Yr9mXFdsi
IJzuqkO4IA+xTBMaEHNxW/K+L6Nk5vBaNeRRaDdtKXTehG+SkGZXIB+/yXZSu3qEF7NQOFw6yryr
KHGIStbZyyrQJGPMNL4m+BoQhXtOsBA2i+jCooZL2ZEzlO0CehSpBV1LTFULMBb/eX39F5d/9DPE
WT8KLY4vm2OfFrglZqrD3AFWwhjYuFZWPU+4FstdfGKSolhNJpab3iuwYM93MkxECksqtwF64P/1
okxVVQELGZTS0Mk9XVRsKKNhTJyncbAf0i76XukdcLJ5RVz1I29bnJ0TO4uI5ed63Mglm8fkws6+
NQ7zof5p3g8uXuBzFG7WgsiFj2XSgIAkQkb59wwo3ep9PsQD6+qz7GBJCAaMuotSzsv17fsAsC/X
RXpMCUxXmJhcPjk6yVanhIkY4iO1VYGRmXE5yqH8OYDEuqn6TQIXQAjpUksXzXGZBnb91SNz7uTJ
lf/5FcuHSJelzLjA2PHR0Bp+QJYAsewrcrzFtv+pPI5b5p/T1xaOAqiot2u4gfOknfFAIROrADzh
JSsvYozvt7IWGfrsaW/0c+BF5W5sm73jWQ+oWkGbQnFsTdH44omCTZps0kakFlKi05Nbp0Osjv3/
QCPo3rnww2z1J5OcuXuSbnzv+qe+kJaIVf5jcOH+wrLNB300YIJBStDaRS8RvFa5V0I4eN3SpbN7
ZOgsSTAaayxVttNwEEmYUVo269/GUNxcN3P5s0GxBAxJiNUuUwPN6BS9V7AD5cMu/gtucqJI5cIp
dysSg3JvgN9ayYAuXxiU0ZkK4VF79kbXw4B6MZrmhObscQLbdle89NTtE6YV5B0ItuE+PoiOc/+N
GtZ+NQMTGcfZhf3H/vKqWLqejrhCHph752u+Gw/thlHaZwba8a5rq70QrjkzR9YWN2PMR81OWybP
eL37G806zPfawYbFs1I3/S0yJPToviogNPzX0Fu9l+fJu7DOg9oCjGLSjzm9IkNTJn4/t4hkwKZc
vXYPYjzFfKIaSXYb7ODZ3K8cqUu7a1KCoR1gyqIIc2oxq620n6oPi/lN8drtkweA7HRjaloxa7nt
R3BafktQPDaACeLyWXtwtDJ5TGQoMmq3p60WboUqEMVCpjIU10YwwdxDVgldpahgy2/+G+9aX7D6
uvW+34cHHWJRwLW/1z77edYrlv+f32Uspp7KAAIjO9J5Wcefg/hpdg4SYGJrWik5X/ITx2YWmz3J
uWGNUoEQkvNWQ2FS6EwnGGt8SyIDuLLJxiKFl7shKbI6Rs3vPnnNGG2CJlP/pez9J7vF+Yl5l+uH
6FIwO17WIiWJZKWzw5YzZAX9rkCeOdLszk2r9jmeu7vaST6Fvr7m3C/uJUhCCjC0EhmpWxxc3Qii
+O+rQtIFW3r/NB+y7QwejXH/P+STu2Qtn754TI5sLhJKPa7HKhhYaH4PlVFyyJA3FQ9Q820GBNc8
QzC6xQmvuX1xLM4+KF1vVaN4gR9e7O/UMpVfqZgV6JfqUflANCF8c7de2brkgESflhlAHTV0exEy
u8mfUEUmZFZO/7V02idVXwvLC8HNj9cB//qPjeXocScpkjo0LKfezV9hqJq/lrD/8UKgllXtIZFy
d9H23oQPFSGB1wSxYl4LzU1Bm7BiMO762b1wjAC/qLBvySrBbdkfYTivM1IEWb1ASbw5+mJN1jaH
Wuu6lUuR+8TMskISN9nY5ZihJkq3e6dBkPTgPMJhpOyh+zEonH5JeAAp+W7FssiqFocHyxTvNIbN
mTtf3BPNTP2xZZCKgIY4JGx4NW9P2ImCzR7qlS1sMXCVfu/x9quRWxyWa6YX16UNB6bDxNM3TKxn
pehftSwAjM9M1N7x23mrxFZ0GyvOjgGsG1uCh8w3kUtLmH72Ywv4bFpDZVLoaJ8oQX9XJtMhSsvn
sbbW+gLqhSt2sktiF4+eirJRFUpKXkBmhRwAms7aM/oPSBtFnrRtGFIEqgnbPTJnCLVFu7X4c+kJ
eWJ/cT60Uk8zw+QrMeGA2ky8s90KoZj/Y1Fr7cMsbnk7TAw1TT4uy8seR8BtkQ4LmT5v5rvmIQPk
gmCrVz4WEBJ2KbQfTb9bS5nXVrz0AmKMw5Q0VqzvoVfr+RGisOZ8V79OzCnt17zO/3ID/3MPlhwj
c+xr8BnU4NvekaNBNfBTAxGl7Y6v2iM8ZYx1oUl10LWb6/fvsn/5x+wiGFsZgzC9X3L9evizcthz
lNDNg2ntml8I+scHyFnECC0exrKrPp61ys6EA9SGw2BrvPhAHdp9Abr49frCznFKvEJ4PNJYpskl
0wY5vTKqzvdLwQFwiPwX+tm/BNKhBTVYz9SZwa/crN3S/+XM/GNyUZNoytF0GB3Ai/JsVT3tID0S
Oag1V8/6YQ2Tedlx/mNs4TjTKPC1pMGYZUEBZsbtJ2VUP2eK8zpI2W+eCMVakLj8Df+xuPCXucZ8
aZyzo8NW2Y03ED3yvJOfYK4Wte29tVLiuRDrTz7gwucxFFwptaRDCRRMyG2M8lfmLFfO5UVPQ6eM
NjlIWqiqTg9JE5W16vjYACLNFRd1XbQe9msYr+VSIFKB4gSpekGRQhq/yN/HKbOYeSS8ghMYNu3M
IKIpEeJWjry4rMcB7cMM4FHYERibP1uNNve+VKYAJ/+GIYuSSQIVOZVq0r61NSnLmLS0Jn7NUUya
kqBstEm4DuAixn3+Bt3u1rgdkMSrfq6sbHnYhS3QYAboY0qKxrI2o8RNEjCqTmYr7fIbzY1us4f4
SYA44h/OrfHQ3IuikLNazTwrCn0YhvLJgZeBwsayIj9EzHCODLWi42cpFMEcJC2mb5BYVlCazw9B
CFH2ylqXz5UPk7qmcWSY2oUH53RfmSLtoiLGZOuOxWZ29c/Nn/RTfxPdOp75lv6gQw8r1Lf5AaK7
tTCkXjqpH+AfuF4pkC9f+D3TQQ5IGZFoAIRkDql25Wibvvkf8R5pETx2+kNCWSa+q9HA8aGDkO8g
eV0pWa39joWvMWprSKUi53eQispOs0myh+v7vIx8YpuPV7pwL73RjoHGqLlnoEPVHTQVQMeKBxM/
cnkfj00ssibHbGtdlypUMgK5uVPsnJaC4qffpCA1qEsZWfDyL9akCGI1qFtsyBZOj07SKnYotcro
mcqnSL8rx1d1/nXdxFmQ+9i3IxuLuGoZmTSFBSdEOiC74UVAJStXuQ22JKC71ZB68RwcWRN/fuRk
DDOxC0NYKzxkx3nUMs6BKOGB8fo/8zucirfrkNBlnPtYITR9RAQAHCDiTm0qiR2YctAj27OPn/1b
5657sF6F8gYqDLAp3q1durOi3tLg4rA3qVJIxchRnJ1NADgt+KxzxeFFh/FbJLsDGg2w0IOrkG7W
3I128R4crXZxD5hjUAMT2C/1U0S/b8tf2SG77R7GO/1btEVh4UAa7lqfo0985dfiBhapp4BxT/W2
8tA6vWUE0xODKMFORwzh+lk7//gU4mQBF3JgJAIte/ohZs1oMqXpUIooP1X5z7CJNv/CAHGSgj9P
7LOmzjBPtpymzL6Dl9syagwRxcqszvnusoQjCwsX0M6F5dRjQ9mdG9+FbxG88Jn07b9fhkXHCHQ8
7XEO7ek+NTncFpWDEcuHdRao6LhGH3npSziijMXYhHleZGdCOS3LtB29aPpRjG9GtwILWeZhDpRx
gpKQWWNy9TNQWlNAFGImlbhy7Y2CfKzIw+rVnOXS13BUHWCUAcwf2p3TjergqagVjY2q5NKVIQJp
xtjrg3R7/Xt8VGVOHT/L0T5YtOjjMzt9akdNzXLMzXnkTiG+SG+n+d7jtrLtwBjcGyI1m/pz1qIg
4azcmLNXz8dGHllenDez752py/hQAIlkhncAdX/xnyVKgDZtrH7cTIc1D3IhR4LeFSg0BwMY1lm3
LpLjGAY2dtWp3A5psPaJh4EH38tf7fvEYOOaW7iQeZ4aXIS5gnTQV1sWyXiU8JftnfVZkGSNzCWt
Gbtw8k8Wt7hbVm5OkKrU2NL1TaS8S+lKpnPpk4G4JhuB60mXYYo9PSxyaiV9KbycSW2lea22YuZB
QdJ9QPgG3gLX9FaO53mAE9Pf6K6I20xDZ7EmGsw6c16GmLGdvBTO+p/CpPQg+jizmOJbq8BfWuOJ
xUUYTwapnmuxxnmuHnwr8oow8FSreDck6jkZb4Ys94ou/jRHqJ3P1kOELzAkx5s7eeXJd8EHnPyU
xXYHtSbpgGxQVUrg3h6BR1fDLo1/Xd/jNSuLkG4aTUGDASu19uzLd1N7iMYVE2edT+76yUoWXqam
dmlmPTbgaKlvdMBBHrMr48G/71zqgIBMUdLSVTqvNOeehpfmy1oJ9eIqGYIUTAKqLC+7c0PW9Upr
cDnk1toYw++JmcAuWMmiL/kXxk5JalWAFybw0tML0lZdqSmNOniwEQv9dvRd6kP5p/vIivxt9OX6
p7sQi07MLbyLDhFRl0MYRiwS49miJiBKb6utzTU7i1sYNTP4XUUIdzBuJQXgHGC9RHMsf8/2OSQk
GwEy9z17i2bDbs1pXzw8IL7QQtJU0NjLV2ZlSKEm23AvK+CTY1H1l7ezaxyq7+1z9gJTzGZ8bb30
sfqVygdjKx+6/3oASpxfgjDlF7BnnGSxQUe5PQQcUdpqfFemh1HgeOwosequ+a2lYsZokLlZB9hd
OrAfRIcgkxh2WwbmKqmTPp4lGEUq67NW1T86B4b3wAl+XD9Dl0KUTVNWQFyZBjW0RRy2IymO7DH9
e0azeBH+1XzSKDzGt6sMlUsODLGPx7YW+xgOcN6lEn5AdOWTAzwUB/TPxNTazb9ZFSkaxTKh2mMt
jqwM6KrISq7GIDDtIA/aA8w+lDdlNDSv27p0O8T47P+YWkQMGL8KwiUbqNJjj/Qvlv8ih+9hpm59
6UaLDpO+Nqlz/lpnBskA/QP7JrF4yVSvhU4XY5QbMYSeVMfbqs4OilZCN7VaShU+ZJEgnthafDK5
j30T5jNBkCBvgzsx0y5A0Mj8oiq3OnEhAsGZNQAE9Ex14E3GIuQlPYx+fl0yQo/wC300K0TBW/ci
wOX6p5mpw0qDq2Dcy0jZXf+Ka5YXYbDOjaG1YNLx2nh+GUsncltJfQCM+NMw54MzOP8mVgg86/8s
VfygI5/iBDNox9REDesWsSQkOLOt+akVyrG8oHGkX66v7+KZOTK3uOZdpfpzOJhMNsZftPjFhM0/
4hGvI8dz3dAZWExc8uOFLU5MBE1Q2YTkbDoQlAFPCfnbbrpXkTZdsSTC6ZXTsmRekswBRsoQJn3B
wAJc9IB8j0krNhXqqfn2ujV1ZQeX4+Rxn7SQSid/s5A2B/Ol5A3BKAS9Pg0Nxvku+C06KEyP7Cq3
99LX8jak6NCvQ42E87q27kXcr8NIzjU7FDsM0cTflS1msOZt/Joe6Be5qzweaxYX7jRp+yTMLU5P
/xUdp9tmD8HYdr5FAkW0cf8PHW/hNK8tceFU/Qy+Tism6IuajYGWzSaF6BaZHKSinVv8rLsKDlkz
ufA9ZRw0eZoT5NnVd1SJAPtk24QxRAbMENgCNbaWlF7MF8Vd4VUlxCWXR0qhc5zGMqGDwZkdLK53
zqvyKOR35UP4EOzWStUXKqJiePUfe4uDk8HIFpU+Ti69qR6N+4CWvM6xqZ7L23/5lDq2tjg0VlTX
WqCyuv6rDB1KcRt50UPwUKFvXuyip/RlLRKftaY/XA9lHwtUJ4qiy7muSWqbJNSI+qKtZO2ML84u
3YnJJOhmHpHrgAf+bi0/vZSo2Uc2F4Ejk5V0Ij+k9ui8qf2TrP/lZD+vu54L61IVjT6LzXSgZmnL
Scg6jeSwbz+CsPJV/QMOjae3HG9sZO4nN960IwjO1Yq2OA2nd/DU6iJkxFUjjXFEmmG+cCm8Ym95
yY2Q+fi/PLzPgCNCVPF4jYuwAe+zDpgba4gd5Tfz/fSoA2pUQZCID2h8zy0XB3dn3WbuxBOn3K89
/f+XXyBo5TXI9aBFYT+OInJtN/AuWuxy4/Vu/sv4WvAT8h3iuo+iZiNmac27b7U3IFUs3xVrH/ni
dtNNEyOJcAidPVHnsgv8jtwHcaZa8HoTOKNok78r2wLo1mot/9zfseHA/hhrAY8DkcbpcrNyaFVS
f0FAJVoW871xiHeJGIG8yV8FBnrN4nmKdWJwiQ3VhyxP+5gvHLXapoUECQrPalMH/Y1foW4YGZuV
a3MetU4NLp7jaevDtxxgEGn123KXP0mgGp0HXcB/H+LPawfoPEHAHDODFDV5J54Vt9WWFUJTz5Ot
iTc79PQ0+2tW7a8vSly6s0tJhYGZKwajrWVFbBpmZm/KCCWi8DM0nRu9+0sOfo/NcyOjrhX57nVz
F0IGizqytwjEmel0IcC+v/P//lOzh4wDyUJYH5kzWiN9vHgkqakjYQAjwBljD+NXOoREpFgFMsYm
MmXRn+vLuVBMEMv5x4K4hEd3HA+jDWHK9mV/pq2qvmTZG+KFm5IxHFf6bYDr21rK3mGR9hbUOoT6
DK1sr/+IC2H/9EcsAmMuF3ICAS4X4T1CTVMMk0V7WNx7T3bVA+SFK62dtW1dfEPLaP1EFmmG4nw2
lS+R/+36gs6AqB+++2hXF6lT4Zva3BTkFfo+/xRuu4dqk944dF3t3xWdwYT+YHPfuKPHGDlUl/JO
QIurXQYi8F9U+k43dxGPAyiS5chnseGMos1nhBH1/vf19QrPeHYHBcUb2tw46yU1aTpCLd2Y/6m7
CSEElOPX624Xv9uRnUUAdia/VocwoOyU7ExUKd1QAJm8YG88dtJO3s0/6of/vovA9h3ZXESFwRm6
rCuxKVtQvMcx8pTNyvm/FAeo49FE06jIAlg5vYNho+aD2cT0nEbFQUF9YBp4cKQ8QN40c/ZZObeP
kV9q5lo8uBRhcZtU8GTw35zXU8Nmb6ZmrfCKkW+lbisyGgd5agZvGEPZhd5aZnjpmIDmZ3QTOlTo
VBbmrNlsdH9KuBVo9kJmtPGHux4h9OFXFjOQDJRwQDbq+tG8mMQcG12cGVUe6rwxMTr/Zb0VB53I
l71Cm6EDVu4PolKq3sw14tsgpevXdo9I5crnPRtaFd7g+CcsjpA2THEb2PyE9L536xtnZ97CEHAQ
o079rfpcueEPMS9rs+WOK+8b4ol3fRcudHFOfsJHGDhy82UhZ2qeccTE81FjCAYhJnBBM1Q2uRd7
+V57XrF4Xos4tbjINaJ4HLK4kHosoizKTa0e8oO117xoHfF7XkY9tbUIYplTUyzPsRXfBIccnJdg
CZD26ywBF0+wwvQxBIQ6Wc3Cr499rfvoJxCo1AdjKDcW4p4Rpbkq+DPq2dZGCjNvcvf6Vp67B6ad
IQv90HBi4HpxfCp7SA0/KLg2mr7R07vC/25NnypS/+Sv65bO2JbQSjw2ZS3QjplmpHkeYyrbkA0I
BskXMC08NxgbdbNv2dOwWe1pnjt1gXlCPgm8nGwz3H3qhFSmGmEMT0evU57i7kfUr6Q4F7ILwQME
AJCmKaigJTBOMqtGjhMCYOPx7I62BaTI/UaQY+FRe4Sn1i78hW08tbgIuek46G1rk7YBwduifm1u
HfhAkBw3P/UEemOrf0G4t3hbg76Lv/c0Dp/aXTjYQa2Gpo5YaXoTBNWmkL+Oze98Xpk1u2iFRFvw
EiM2tnwn5TT1iqbikBRNiELwQZM/BdVBM6Y1v3l+8FnOP4aW76MIgj8TsSHhtHiu3LfU2V+NO2Vj
oXxOcTikUmN/jfaiyOhvvNSTbmA725a/x4d8L62Vp8XVPtvbox+z8GfDMJR2G3NMqa129FCaRwQa
EsFqX3vBJ1tAhBAVnVbLKReix+kuLJxbYJRlMU7sgvNmPoTPHY3/zAtudfQWCGCiXKVRcfzTPUXu
INp9TMr+C9gBD6wP3gUxXQ1P0OkdNQNjyNqKA62+BP+PtO/YkuNIlv0VHu5zbmpxz51ZpCzZVS0h
Nnm6G43UWufXP4sCSVRF5asAhwsuwAbaM5SHh7u5GTDxr5IroH8l8pp3sBaDgMFlRV0LF9alReoI
8Rlki4YanpYAHfpvbQlGSd8m4lqKpXW28jxtWW3kSyt8Pkjq9ERZONW9AZN9gfcHMg3jLNujztpI
V3eICs5EoEag3qkiCqKPj1yGklqCfx5B1/wlM1t0qwIA8PHAgcQLSu9O60CeHhAqKJexnpPXrhC2
1RN3hgyC76vScRZm1VQm2MSkeBV/Gzx/Dcltq1pzm9ZjZ8yuZpSYI0xaKNkiwKVBraoURUZYYEaN
EazTyFEZmllIrE6AK38Etgowr5A+WzBXgHzhcnO2aJD3eaiSONNcWkMDda5prQ+jPUtMzYeruwrS
x+iiBu8JqPYhckpF6nE8QslkgqkfxI6N1YjopyIwT3CuHeqP/DlkYJ2XLGoEFQZdVpSkaYCgPGt6
JpCnKh7mQfGaJ98YV/6iAQT/IMnTgGCiU+6aP/OTrGWEAH12q7vqvgCfCnGphlfekZwGq73nyqtj
DrUzg5Q/KyBfKqMZBRyf3AAevsq3UkmCSFa9q/zaUbnIvT3ChU14YY9aM6J6Ca1VzOCcNRbnPzWT
YhNtuNtWWNNIfn4WYCdJMaRjgGlU27cKehY5iiS3LVwnvTFxgEAK8ole5Ar7xft6KSUKTNTuhOPr
b0KrPIxb7pl3fTN3eDN5/PvvBhX8zSIaOHgZ6B2wNFwOSxLRKtIRm6SAICAJCpxLgrZF4150YwRP
RA2AMcyrhwORYCJW4Z4AjKX7NpTM54Yuxf7QHvOn8THYlCvg297Bq7vhvjFsXe8NcKbKeALzwChD
b4HaG0YjDMIsYW+QzV+vpVXzQNoyZYiqk/oIAanrD7dtLpkk+phEk5zw3lEzitoIFP98EBYVnPxY
ar6dDcYd30f/zAwdO/WjEfpBCIXKPsLzLvvQ6s6cO1akuzAYdEYBQIrLDNQWNA4IJOltE/PYHjwk
4HjoQ0AS26p8Bs6SYYVu6Cz9spYguwWB+HYTq4dGP7SIvG4vyzWSX4U7N5C80gEwAvMitS7GPPmJ
1KSop34nlDmZk9yb46ccQiJ3yY4gcCFLR7hI1IdfIWAUcY4uoktYx9Vyiqnhg2kvrPthXQUqhpju
oNVMVCFI93+I0g7KyexMzLW3gjnsPwTwAHKBYfPyWAtQ1Ks5sca6Fb6ZzAiaC1bi5XrRUJlDrAFc
MbLyYEm8NGEIjSLmfYVgFUJ+k/FdF48CumFvrxrLCOV15xQSdHwFDSFe36qVbJbKo2J8v21jwe9e
joR8xJlr94W+TNoBIxFR9tOBL4B8pa3cETGrTLbQSnVPkuLMZpalNTqfQCoC7qGzPs8+1qiAGmoE
ahp0sDBGtrTrwJiiAOqGPsqrG0UoIqULiaZC1hUexN/MKQtcXgOmt4TQm/Y0+LPZB/dKLJnxkDjF
+M74ALIJqG2PNhEEbUg/ykCJUqFbNaKLfyzxAbUtfa4A5wNdFudI+/g1e8qd5L94VsAU7hUBTQtI
p1w5rEwoThV4XC4hIm/lMyGHCJzEMkaz+Sy6pNggfPlvBomuAsi+IHjEPXq5f/jUF4M0JYMMbEii
a+8GSvCc5ftr9TG+A2sU+Ort2zYXzoWC2hASHsChgiiPmtc2QDq+EYXO4aBzUsWRmeaBCXgQYwMt
mgEqDXEBKCAUevniyGgkvwjQvTJBFCjaTuJoZtPL7bFcZ1PImgFMCJSyRsjGKWela7MhR1XVAW2L
x2e/w+vXaVfBfbRvzfJ7flcd+Dc1Y+tZkQN2tTlxHUDRRYZoBo045foqipoqJ3aFz2iyOmao9O8N
KwNVHTn1wIN+Agc4ozZ1xfJMcP3qmVkqYS3VtWzkAswOllyb4ktoDc/FcyiYice9xK+CVT5oL+XX
JAElqf96e66vm0hhHHhtkmtEivPquVEC8id3HYznndW8pN+mPXrvB1MQrOhZXctgo+l2opkiYWx8
i78C0LUixK+/kEJbcE2krYgUJtEUeaWAJUHEuZNmfIj+dQSFfuqOb/JaNYMjAXQzoQZkC9FLfW6N
mnNlUIQiSZPuFOZOr+0R033itk7tAXAS5ZmwvasP/IO8+gUm2KVjdG6d2uBoActloY6R2VFMw+Q+
G24xgq4vem5s3gXZdH/XEBI76/ZaX1eysdZnZnUq2SuORld1E6a4tok+ZG6PW5JMI5xY4CFhbevF
QUIRHsuJln1Aki69IBf3oRwSuXrFHBzydiFK9ZAzMzVPNO/UNzZ51DXwkgzwzCS1qrleZEOmiUio
HOTvwz55BkTPCkqT3e54DRqnTFFLWM1lFqhD2Dk9eLo9AofXv03vk5060YEFG1kypiIdh1cL2toh
Xkh5d1HKoljVphblDt+THX9dOuQJ+CsZnAUfiLCY5FXQvA9qR2pc3TwqZW7w4GypP0fCbKL1CFHp
J4nz/v5mBP8UCoMAxGsgW6C2hxFHYarLY4uKOcZkVZ5bbxXP0UHVy8otXmMeAPg7t0XtC0mAtCwI
IyHBuuleidJYdKdjQxJyef/43qN7S3bLTbVu72qP+aJecDVotxME0APg/QfW9ctz0PShmIgxFg+o
pr5ZEUK6+o3vEFIC4XEgZIvVGveMmxy5DbuAJS0sKJgJcAjREYq6tkH87lkwG/ZpJgQGxt448dE4
jCjMDfvhTlsRBF0M4Z7Uxpsn/0TEIis3XpEozLfmF3BroHIRAP9BHCA2wZYwUzDZiq6TQ6Bdw+QA
zY876KoUrmodMs0SPi/edeDr8kqgzdJP/SrwiC9s1sNnQonxCwRsLMPUSyLlkqSvhr7FZc9b/ZP2
Vm2UbewSpCQKHV+47yfEq404nLHxyWGlrh7seMAYJSS8URqnNr6qR7oUNDCM1PrD4HEPsu0/Qg0P
FL8sKuwlxwGOEQXRDAxBWZ2yBSqqxEj0P3ww0VoVPgUeqclmj8yGk6uarAoqtjNb1CELwScaaU3X
gtFOcjMHEg4uCR1Ki3Wcl3a0jp2MZh2J9AdTLkqNwWUSqZhAw3gTIqD4gdGYpsKeu5y1VgtBCTI2
yMIi2YFDTDupCMBBqWgxJtmbXlBn3kJuwySnIidUvqz7eeHGvLBGzeBgaAPubwxs2HRODKl1s0pM
f129B0/5nbyDJvsxTphiMEthAWDDvIawHviyKxKTxFdywY8wSH4TbKFtbr+jXQ/qYe1+WLHyRwvO
0OCRfyOZDzQm0aF9PaI7iqtPE0pyHv1q3shuvGE6XeqdidUC4AQ+HxkJtDviqXvp9QBF0Qp1gJ3B
QtPeOrWBdHFGRAOqW8KbsHDXNBvpD3uEPxIqYSqyp9QN3ce9MKtko9RoiUi/dFvt8VS1cwynUi01
Nse3PDf9HWSi1z7SSpGrbArXOIp7grAj2NbYkg7lbIrM7izquJBPA6wYDwxgapG5o/MyqhzWvSbX
rdMZiPzmt6gqTZ47dKyyO42BuzJEeVRNzvRR4qr2hHafwcpazOD9H7x9vtct/b7dzUT/MzeFhwba
pyFIVqzmKTpKaFhkc/1SG+3Hx0AgD7ANEFJc8RunRpsluVycNvWp7RwqLr+gAkB72Cs71PUq+ZAB
ykcsfLjWPcmeV+lW834NIE4f1CtbZNOfXeVNqZWJHGAlsxfS7TOuZJvA0WM8z36heYHyfVfWqOUM
w3CaFb4lgQMJcKt95NXfjQ0Pjw4g+iPjViS/7exWvLJGHdi5iNtaULBejaPfT1CyTm3/OBy5/UQq
/Ei3MUsB1D18ZZGcm7PZTKO0kHx4dwQAwIXapLtG2/MuRFNdFpbglEu+Gh1uYEKyD/JVugYQZs0f
u1E6pOt+nd3lx/5YP/ob8Tl/LL76a8kzNgVe/HYJh9B7kYVwER2o2nd1m7nga7MZ001d1j8G//OD
6GpBw6XaLOYJuayBbMDDTFwrHgQjIaHAsETFWT8swfmgJozcFPCil9OMiCBUgiYinlHcEKo9kP9r
ZhqawYcqmJNLIkwQrfi8lX5WjreNUxfqlW3qQp2yWlH7usSmah7yeStAxIkTGbWKa7eHQATeFden
gCj76vqc8f+5gIMRfy8g7okAXGk2hPlTWakbMCeiX5T0FIyQ0HZzJ0JegZBh8m64RYMBK4S4OrSX
H0Oz18miOILlCh+jPap44VTIKaBNG/z/oBq1K8bQ6cwV3qIIjEj7rSZqqPZLVCQ2l4I/txJo+Anq
Wce7KnsADze4N4Br6AHmDiJ7fiUhIDtfdHWrXZqmMQDpkGq8XyrwTQIWVd1XcmS26Truv9zeQjSC
gh6jTDn4sRijWk60BvsXWE4Q9rjjtjUBFmlf+CfSEyc+MCxenU1qaJSbFxPfyOocFvMdIpdT/VXx
oAiyYUUtrDmkfG6vtVOkJBVQcgX0K5p24s0xQgWA76SjOGescZHTduEEqXFRDjev56GPuhJLttcz
hEkQknxp8AjlADYMjoOrbeqH7IkHPzvrxUAnAK4WkXJCUy3Uglwl4Kh9gTgGjoWIBiNQEzr6muCp
OoisaOiprPfxr9ykV26IGjjlhtR47ANl7Gqn7Byh+hpHTq/Kd1mSocsjMFNJtrgK4uFowWhwcocq
8boa8h21akVqzfD8V/cs9S3UkZ1muRODJIDcpJ5Zpcyblf90e/8yRktfLSppL2kFsXYayBCHUeyO
A9ihI8X5Z2aoJVWMoCn9hoO6uQh2Jqho59/mhtUByDghCrVyjVaHTdL3nJ0p3Ieczqklj7xucYGo
mJzfGIwx0ZUPep8q1OpkeVnMYDnlbL600rXSrtXanBzSAEgwCtK8Fqw0cMcAZWnm1bG4M8BGStRA
oKJJP5mGKi9ng3hU8mTKELq7hcVZLRqO2wihCMCGJkuAiAznyiOcmaQ8wgQ0BriP4BFEr14TsTfJ
+xUQ9+Iqnpmhtoo6aECgGHrtjGpy0BNp7ZfcfZvWdjBl3n+xK3+aojd/q2qg2BIbcFuNKeROAzPg
H/WaiQxaXCtIggKEQdhY6HJfjj0JyXEJsTK0tyF4SkDwmac+dZ+zNed1B7aeyOIcnlmkrkHV5+MZ
gjHYHWi4zzLOnFTIYjoiJzJCmGVffWaJuv6qHJ0LKrGU707vAChTgn/qC9gN3uRj7XQ7AHCtEFdG
aHYr9kBP+berTXlmn8z92bsgA3BoCCW5Ob0LQJ1it5GZQbJKhVRfi7QoSRYTSQhmTM5aVOJYzwxP
EMxLRAWnYbAaHYBjMJp8KizDkrxKPPUcBwemzatHELkOzgZLncAirqRIV3AxkkNPSkLBhiQIhV+o
YtC45h/O7cwWdQy7qPObQYMtbFjBzfFWNixhFdraAzAAcG+GR8LjGJknbv3jzcfky1gMQc4+gfLn
YpkNQtnhE5AMf+qQX4PPEVbtliS/A6S3wY6zAsHSL7hX1uJSnr2WWz+q0hIt1HFgSkYJ7YLX266H
hq3Q80ujpqYmN6JAmGqkIoTP6uakf4PplU1AAmareQL1NzPxRcO2r4xSiS8lVHIpVDn0hJNE21N/
6ACoSzzc/jsdvFTPv1DGXAwwfi4iXdGAKyqrqkA4JZakP95pOVvY+rb0UL2T/tHxIwSf4idWmf62
A0TClDqdXNN2UulDx60UTD6Bv5Ubs/DfBiWxby/k4q341/hQFrm0BPIfsaiSIHCapH5MhdxL63ov
JMUGjNvbnB8DM0lD3uK4/m9iWqnFRG/QpWUJDwItrDrOVpJeN0XoEptqwaKRIcf8/+9fkQ2+NNIA
C1nmIwK31O9tFdXZgsN/5fukZXcCE+1MPvnaGiiGwFCB9CedeWlaKJED60q8uYZCrWolX9EyDgIO
EY3Gudetbq/d8nMRUu5/2KMDgEJpU3Czwt5gTZZRmCRNp4GbN/lGZD/YiPvrBOTJg/80SO3LfObl
KkwRtvEbxa0PJNkwWro5rMUt6xm1/N4/Gxy1M1NJm4yxSBsn+S64mluoeEElXgB4DMlpp/f9C6qH
drxK2Jfj8vH7OUxqawYDn3RxBtODZRw4KMchpb8nJHxkuKJrvFTIKDEZQJa99k+r1F5tm1EquRFW
jUKxuU4yFb9inHbWwKhbn9OUSef6AoFN0ph5BX4/Jeu2TV19keQqZTwwWOOhrvs6VxtNFmEMHeLm
1NxX6f3t/S8u37A/Z4y65KdWEQsxwT0HUCtQaBEwyBZAEjvuMUBiAXnd2Na2wpZzwHduoOsFm+ZB
fNTwnIIIORTucQl3JkueYtnl/PVRKrWMAVc305hFeEXl2n2Sl95U1l7Bl1/HQnvWW3l9exKWL6if
5qglTaVOHIME5jQJLErKayglrqzP5j+zQq3l0BR5VwvgZuVj2VKrr4MMnNbwD/0Znb6F2t8gJBNe
86QfQLQaS3njTpxQgtUdphWLg2px6nT09iBhjAZRuj6olFWST8R9QkDClNSDKDyGiL9vz9zyM/un
FTpSKhpNyPkYPlP2cOdAI8iF3yQpy8HexDm0uOtf6I1aPOhnRmlHnaR1O8kwGteKN4zbSn7Mus9F
W1n/cHSUlx4KoG10vSCuEi9DACgR4pL4mne/KPekATx2fkG4nXz+1UV7NjzKQbdlM6UFyJEBaCcV
hWTjA8/+I2/JuocWfcyZKeo4ZxwoZicywKblBWsoy9jiw/w7YIwvgl/siyxf89r0zJjWRd95ZpU6
1UnYJ+Ccq2sI3WYZqCgagDdiIIjayerwoHHGffvBCicYx8GgznjVNH5Zhg0uBy55FqJ2rxXDZ3Rw
sbw2yw7lteMqrbqmxb1Aan2tiowTqjRb0Okg/9PZ7xleocYenbBHKHhNKwIHUr10n7LBCLcnGZmo
y+AwLGdfrjS4ToBNTEH+HPWMmsXtUwiln0sDYgjHnE1x4Ag1IK0lnvR+cC+OR8F/uL1fWCOhli5F
v7RUSBhJlQPNmkXIBLH8GMMEXX7pYgjiVY1SO7UCvD7Wpfx0ewy3twUkWC4nC2/WuOVKGCjUba+s
2/i+hKLNbRuLd/Nfx0qgCzmlEE5dUMEGF81mIm4NYW2ADsUIPudc6N62dV1BN3ArQ7DbIC2xgFxT
Pljv+kHI9LlxlAMqdCf6kwi5f1KvD5iCKAtu6sIY5YdnpNqFEFTqTopIRxVGS5LXkxCYsfZYTl+n
hJVNpbHc5Pl2YZBywf3gN3XKnxw/sAggdJCQZemQQrrreTM7ZVga9BcNB3TNe6RxHLgTa9owI5Ol
pMDFh1CnOFKHtuVJTKsclHfRUnbJBsEQWOuNCRpyQBTuWdnrhaNwYZFyYBGWXNdSHGsebQLdkxZ8
3N45Cyfh/PfTiXmx9KsRAIXK4eDuOalzOy0x+7z1bpuhm9LIEgICRmTroY3KIzd3eeLSRuklFWSj
QPpKa0JfISlO/4TeHHQdxy/jfbQGVvMBHBbYRsx64NK6nVuX6PNegoRcaRCihGt5g6DSipzRJIjI
9oWgIdkgk6Wc4IVF6kBqQt32UcuT6qrudWBYiB8zBJmVhx2r2+JhgIJ8+jV4DD71e4IUYH/C0qP2
4hOoYwpNOfDa5j3JEEDa3SbE3DOyvtGmAtMb6MIO6BIyQweVOmb2lfxqKma6ME0dWCgbjInREw+x
m10Q6a60APRgIzTYVZffohJ7e3ctHJILc9SxTJHVBtkqzIV8fNTa6jBnlXPbxFL2/sIGOUhnSWz0
Hs6K4ueNE4AzIiGtJMlXN+ugx9kAVKii7dsM0DevO/C3TGQocztRl27kK1yCHhMSx4w2D96j7hX1
+l38mTT5EuIDPnSqI2pMcH2BnZCCL+sELwQYFxNAeSKuEAPNaOD7Yskq1xnEx4Fr18x3bs9ZqWnc
n/QJPoK32/PO3MXkMjqb9zzPsbzQ+nKAok5eZYufTRDPeZGn3EMSHb4ffa2vYCwa0cHNAnUu5aDO
xyxT+ziduJRranhfrjC+T+Bvtfwmq815QKdbb7R459fBa1wqd5MkHBtRvovEerZvzwBj3unmrUpV
aqOZpNoxtPcZV5peTV4fCyYfC99uWzr17904tjRpkh7MFTobxYqAp3byJobUGSg1oImAjIcAFuPI
UUuzcXPdio7t9xoSfP4B7wMPTsTSnm5/DNlOt76FcqDIiIW5rEgQ+JLC+j6DZhVoHH1DPhRVyB2r
OMhkE1mOIrRu2xXJml4ZRv+GDBY7GVLi1JqLmgFKbGEkpRQBR7kDf7Oymiy8Oh3DBZSBZOa4xEQf
2TcRVBmCldm/wHe86EHPvoJyaaHSdtBwBoRF9pBjMkE6Ykf7AfzRv7TPF/fYmTXKuWlprZZlC2u4
r3YdntJADQZO/EbIHGt0GUHlDgBe1iNwKa4DePfnVFNeDeIj8KkDfGrtljvQOgIb2U1g7mtAQR7e
CXfigdQ9oOtqdWYJUtdmk+6LFYuDeSEEuvgKyrGlow5xthEhUAUBmTQAVyGAxAM4mBkbi+zYGxtL
pjyZouY9Sizyj4wTUcXqx4/xUwWJ82iXggp4WOcJwEqmHJjts/4p0k0NVBGM7c0YLC3DAPJ1Tgsn
DBZwCUsEDQsE1ouvt0e67DaBn4MgCDquwGaLmTjz2bEIyE+M3CTgD0TjofDKlbQhcXlgM2XOFmf1
p62rukQBl8UrLV4+yONFq+ir5pBOBh01EFaVdSkHjKbdv8ZFiwBpWgdkaYms+Qjiw9IVnQo6CImT
FOjqDEH0Kh9mQi37QYK7yS7c+tnHAsYAUNfoBWDdyIse8uxriAs5m+VCn3tFByWkE2RbYXTz/jgW
gTnLW3RwM/buon84M0X5RKPLYy0TsGvwynSSOLJqX/Lq5GWaWV1ExK9dHZKfluiMtuHPHB9UKqQ1
g6OQxyboMhhjYUybRl0sqaG0Et+NldMKR7A634cRKlr9OtBDr+Jrj3EUlseDHjBD52Xw3VDOpVf8
uRHJw3zaANpuQdUIdawMPLmkPQJ+ja2ER5b9egZ/WqTcjCbPkhjneHm0wHW26+H5h0wHmgTu2a09
i+4E9Bt/Do866aUcS10ywpgWgVW5wfMG5FhBFNq3p3H5pvhp5xSdn+11v+jGvCdvmdpWvRKAaxH+
s9rrdrRTj/ojSsfAF+565O5IF2S1BQcsMt0s57lUBIUD+Gu4dDfMqKaRmHVwbH8WDYRV5v1IQedO
eM8qGpDZu7GUp1fB2ajjWDc4QYS/ideENr5fRQBBsVspl7JHF8OijndUyKmgNBhWDAw/Kp/PYmmm
ZnwnIZ8uHFvWTUi3M/9IBpxNIxXc1LHid7WE14zs6Rtpm6BXWzfjFVtqa/n1cGaJCmzaWgt6wwcq
VPaiuzqz5qfYJtCj1ql2zRpXMcCx6NIBlSvrDbz8YDwzTQU3hRDKfCnCPZM4sj3WuYnQIgEtHjKN
2kYD64pgEX3RrHcV0lvlSU+3D81y1uPsCyjfk7WlkvZzXaGCjovRyZ6jpnXFYKPaiic5+ddcteQe
XcqMEIPh8k636NmuFZBXTQySc2/L3qrwSCo0VoCx7MN/nkPK7SRjw3MlycPJXvfCW4LdPp6g+Ruy
lQgEYqxMolrJ6uplDO3Uk3w2tKaYVE0P08CZhtywVKXaVPHEBEEu37Z/jY7WbZO5SPf5DFYIt2GY
gaESxNb+sCb0tYOrumHzPIJAAhVl1qZdKiCeewKF2rSVOGpDVuL6JagnzswcWXQT0RXuRovzhH1i
K4Ml6ODTHhniu8vPrp+bVaNPKnQkk0TtKiyp8U40enjV1LbNh2/XaLnFnbmOV4Ubbvxt/io4pRfu
2RHVaWZvOFyNGj4/t2E/KfgIdQ9dFDxHmuf6DYlXR/UKp3NEpzxEG+OuzfEciwExt3WoJOUbCcsi
OAXKxuFesWsrWRPpFvQ36Y7+MD3cPtbMmaKONT/1etDK+EiImey6O/4jUJCFUq300G4FT3RBevEo
rfldZtd7/05Hl3n39ncPAl4HoFZBexB4FhfQR6XKh1ET4ZHsFy/hPJlF8uX2KOmTRhmgw3oUsoeg
JgZ6bgOFKlurAvu2BfpypS1QcWCCkvUogFGZcE8gJaqu0eq4Ynfs0q6KNkPCtXOXUeWNMhOkDacJ
VpsfIQ9hZoJhSv0nn2NRlV0FKLQ16iYHVzMXhzIuHd4jiVdCviaX2KezBbYBnBkWBSbtqmh71KkV
O6WHtg1g4QoE5J0un+pjpQvzkR9FiNvOPQuGQ8eblD2V2vu6ElbtqME1xnlmFelbHEKkk2eUUq+8
IGWFzoNlSdpw+oyUG3HAJNKckQKR19Fz7eDSlpzWg4Zg9I31oDs9Bs7dD22XWr1+jFpZmkmGoFW8
WAldXwIdSqjflRo/mTw/ud2cPLSSn5ulKL0nUXiIh2gnGe1OGqHE1+SbEQ+0Mgmebp8VxrTTzjko
dXTXtJgQtXwYea+EqlDPMHGF8qUGT5P4ZHmgjgao/BzhEH6Ltspbbrj1Jwg0ucVT91ghETiaSLp/
+kcj06njaYAzNsGDCSNDu53sh06ZI53Ofb9t5SripQdHBSx6n/mZGGq5I9bBsxoJSOw0wkrNrT58
5CX+Th3bdVnlq7owPjNMLx5RSF6RwrCCEhw1wlHJYqhUwJPW72AXhKgh/6NzUzarXfwwrGMnTMzU
YhZtye+92sxndqnNHMuJ4eshHhWD5Xv1MXH6leAFoynD0ZLeZ8LFQOrTKQi4JDPdgamJEYgun+Oz
TyCXzJnvbQ0/igUFLr61y50g4o6sPOMhsqpdB5Qg6b/29C1brv0qT3Ra7TO7lFdUOhA3CDm8sHQI
UQBrHuLQFGO788BLtW836lr9wq9RwUDnfosUETAOlrxvgdmNV5kr9UxyisXje/Y9VFgjDm03iBPg
5FMMNhoxWclidV8KwcPtrcYwQ+c6BGVqwZQA58yFmTknlTUm64YrGfc2Yz/TqYCq4OpKDRGitnoT
uUI643U1KhBWHEOwjQdJ7twe1fKd+nP26NJ10A1G2lV9jqyfIUFbhuT6DDBuaDpy47+iInU9jyJk
xtF8DZpkMDzSWYZW4blxFmNQPESrogShb7iZucZkDOv6fF5aIT8/OxwJB7k6f0pbJ3nRN1wLmjbO
ku51vCuCzsxRMGbYu463Lu1R/mCMjAwdoH/QEugv0ImzCWdT/di3prCKPBXJ0wyiRI99ZQ6AYjHM
k7N+6Y6IeVAjAxyjKyjXXg43BABZ7o0GTX92uzMgOwr1KvlLBVY8DnI5VvyV3cpNMm23TFLuJxZq
TgPlLxrou1dhemnmz438khq5meH5NkxvjBGSEVyZU8HTgnLFSfH7coQlP4iGMmJB4e92IcRBYju0
0222Hr0IjXPMaIVhj46SfFVMZLmFveBlRi68QR14vtMfAW87yRzzLN49un0c7DMS2vFBLwUALYh4
ybE527BCGeiaH542UI58WIIciuTxUB9mMT6d4CD0TILGVQW9lCAQ2b9LS0Up9LwxZSB8ceOjCLhI
akeJWWxIJ1m3F5/J/6qeDQdB2oqweQWf45W67dZzZfrIUPYfbMD+VTKHjB6fAjZLXQfLEA3UGUSh
ELkOAJrWnt38SJTl6m0KEGN9l9mlZTCTnUvn9cwgfWCMLtVVv+BI5prwiferzh0w2axttOTszs1Q
h8QoMt2vO6xq0AauBJ3saTa5oLAYh2PZDMjY4QLAD0z71J4rG7GsTpsHehFfusRsQV6BhAopFmVf
6sTUSXmK6XZYdikvO4liUYaT/6OyOu6yVeDog9mvwCLxnZSOOYQFW1ZRbCEAIZsFxF5opAXNF402
R4GDiyqgNeAKEFt6kpsC9wqlri3QvYBcYTW3hLAJ4M1hh2BojcQKSvjQgMF7p/1gKT9c39gXX0Oj
0gMVgm9thTnQpspV1AMeNFHmW1385fYiL7n4s1Eb1IteyLIQjIAYdTSlZhO9GgnLBS3dmecWqNU0
4jzMIxUW1D15GEIcfItL08uOv4KrX946fy0iLaZXZVkeCSC5czq9tBAHWHn7oraBeXvSrpL/PxzL
TzPUARyVviliGWMiKb9TWcUD9tskKeLwnhUFsMZEfn7mw6NOjhSpBgWI3r7X7Z2vfCTp33/wXG43
KtrN0iTvphTzRjDfBOqHVrUt4WdF0Q19uAYhpbRZd8bCW+PSKpWZmIS5hGK2goQV5BfkF2FlOEkE
YrQJfKZgitnr+JzAZel/MlePqvb5ocFNcaaS1Zvddt0koN8kshYQ4fxSe6yCFHOU1DtWaviikLIf
7ky0+8O88u3WHDfqOxllgro3yDQxVsYevU6inU8u9NUut00C2cE2r7Ck8To9Tptg1X0lLJ/5p2St
uuqhW9eedmTzyCw82y/tUh7Fl+MkDgLYBWeFm4HkN1mHq9L7BaTZUjD107NI9Ct9CutSFcmTkeBF
Z8JdylmEwxhcQxboHyFryHCWjKWEcN3lnPJqKgTQcCe1zBKkP7vGAAVQ4RHZpqY3dbD/mmgl3YLp
/en2arIWk3I4aTzk4pBiqB24RwoDnJpqWJijXkvWWHPbfhZebhu87XSAPr4caRzH+dy0BmhqpO9T
so3V3tRGhpQcywbldMJp5KARgQb8cqp3haJ6s1Hcc33i/rOhUF6mrY2Mm5FSdqIxM1P/S+qXEDRY
/zMjtE9J5NHAWwndETmErp7y7FFoGOUe5smiHEnR93NWCDE2wdx/7cIhsvw4eNRiZWekCSSidBfN
v14hZJuZT1b/aHynbzu7hNCZITd5iqJwXsxojgvH+GHqhGpXGpXu3Ta1kDyA3DWI6EFCf5LaosYZ
KenUJAUuvOSleP1TEBokW4OtARGVHVj3ENln9NPlzJ5KecrcnypOLjGvqQRVQdxEsuSiM/Z5GCdW
4EA+/coUOEFVAKx4oPgo5yjWGScHskBA9TWYcXPIwRaeZkX3yYcAfSp0HRqe9goCatxJgTVkDPss
81QsJmn5gLwtZpbUb5BLXU9AR7JrgldgNhIfEerTP4dJ+cmxkPKyiU8rSPIVzb7dkv4/VCMfWf1/
V6U92hblGpsx5ECjLBKAmV+bgi1tJbt4SO1xlVm+aziEwplELySS6ffkwg2/SuvbW/YKa0N/BOUu
E/DPqmmFrCmpfowZGmkIj3R8nG2+Mkcz2Ef3OoqyE1qgc4DcutOln47IGTHxNmS8t7YY5VUnMQ3C
KSl+xKYy+ifSAxGp8w81oo0T4yCr9LN0D5+vNuVgq6bC47vA4LVD9UoAfpwFySm04s/OmJjJgfX8
XQzgzg1SztaI+kStJbSXqveCW7rBpjXBmQkgP8Su2BO6dE2dW6PcERcVgp6JcO16Yg6KiQ5kf4NM
2PPwJfwef5ffCXdj+sFaR4ZVuv2G11IAJ2ZYbcI9P+hmXTZm0zFfMoy1k2iHNEkNAJo+GlnnLrGi
rllDesDWpuZjUscnqe4sZZ4sLcere0hAeB32b4UO/a150lgvcNaIKefE5SmghQTrW3ApYOvA/oy5
o8YsXNxSKHW2nHTb3zyWBqcrSOxzbSg+qBMq8aLWADZpQNtxVzYttlQ38f/F/XlulRpcUE6C2swo
+hqNZodJu2+53vTVP4Ca//M+/m/wURx/nPPmP/+HP78XCIuiIGypP/5nH73XRVN8b/+P/LO//trl
P/rPofzIH9v646Pdv5b037z4h/j9f9i3X9vXiz84eRu10333UU8PH02Xticj+FLyN3/1h799nH7L
01R+/Pv396KDShx+WxAV+e9//Gj97d+/izwc2f+c//4/fnj3muHfPb5GefvbMfqo64/fXvNvv+2j
qvtIF37Hx2vT/vt3TlH/xUO+GGhr6LFq0CfFsR4+/vwRSO9AJg+ZCEA1sE/zom7Df/8ua/9CfwPU
pFUNVxva3/BvmqI7/Uj9lwYmcxmayPD1+Dvi739+68Wq/VzF3/IuOxb46gaDUy8PAxTokHcGJzrR
+CCCCDSvkQx+kTDK+9CLi7x0xAIiDUP0CXbdqsl2WtRWJsreICdQGnMuwsYsw26fTVFslX0EFFDN
92Y8Vnu+bGZXVtOtKkxPM2eg0FS2vakM+EsdD+RQrnemGGXbORLvZqGJza5Iv2YpD87JoN+P42CO
imTjKPI2Ery6GY3xty4W14Mhv+hh0ZvQvTI7Ue9sX4pMuS4ORji/GEJpWIU8PQpA9QRgRWrisARf
YvDWlqVnhDwSwfO3lG84Exnl0ewl7e3/Mfdly3EjSbZfhDbsAbxiSeTCJJMUV73ARFFCYN/X9/my
+2P3BFVVTIayEFNdL2M2YzNm6qanBzw8fD0H0n/kqS350ZJdh8lUuG0KbmdDlTw1jSWHQZZjZfgW
R3Ot6cXXdCq9UH1rKAFUKSmPSRhGXmuAcZtqjTvO1vdJa79kxVLCd2myPzGawmVelm2Spcdm0qlj
qtjkC0l3itXqMe/fSsvYyP1y1NNGcyKjfs6q/Ks97aQMg8dKuAfqU+uMSbifB7JRqASq9C59pWb2
FhIwpYXRjzwEs8eYRhI4hF2lxBXHf2jpp59E2w3GDwypudlQoDaVRA+2dDNV2mlZLDR6rfLrOJvX
I5lcGkk/W8xK0NC6r7Ue2Ho92Vsd6pEyVC5MdEPGUQ0wT+fjSqpupuuSN2Q1ljBCy5F0KXOn0Wrh
1nqvUoyrSSdeOEWJW6avTR7lrtqRCb8sVh0QguxUM3olunFrDfu2zakTpybjgqOv40J2i5VU4HQE
LntaoaKv5CDwiX+2oXndLrnfqKqvdV3o5kV2kuzlaRmREqsGzIJUtYPxAKPvb4c28ZZa9lMsqLvJ
DO3DEf3zvB2vh37BgVT5j2rqYDDgTt2Vg+FhJKfbSEWKcNwC3VZ0rFNa+CMaDPgdmGxqKFqJo0Qd
JSuoo5XxaxdS6utIKR1Lyip/0W4rlXT+RO3Jb9r6Ky3r2mmbHCevz46+/DAIdg1kq3FiRdL2sMQH
rSveuizGnJolNdehOewwqd1tiklTET7OwCHcZ+F87JCbeKRtgLdOzQm0w1huA4QVGCKTL8D9D2YM
r7tpgZ/ax83J0PBPamNj9XpQvLzuJ68IIzfE6wqAH4A2XkWphN2AObsz7fy2NfXckQ+FHu6zKH1V
1cyPJj2gSXMNqrwNmGypk2TVF9qTTSzZtzaNTo1cWU6n1wB8kQyHLtK+muAVoqo4dT+0xN4psAP0
1r8u1TB6hWFuNBUUTIW9ZSC/WdKciDxhMC8dH6eZbNQ6FYyefs6v4MsAtwW+ItUGsSuojN+rKme5
o1nIpR71JAqsDEZBSiOYE3NrxKkGY81EDNssYvmIf/+QpqFsCPZpGf6Ti3+HXlEkCfSnAbFK1C/t
Ewip7jUcq16b1338HcDDx1ZGVErK2zhtn89enT88+bnn5mLTP8TbIJwwwK2oQmP8vDNli1zRytJQ
o6BM09eiQcM76q7CyXADCe7Z/fUtwEVsh9mVVeRX0kI26z/hc4Dz6xcgSDMYsgtQz/lmP3jd9Lw2
lCgAMOhRV/OriJq7ukZSomcAGU4FB/4+ZMQdOBJ1vH7gCUaT7T03OtdYk9tmgP8LtAWPCiU5tlxu
ugqepBkxBy8XjWvQZaenNThNjfGRtMptofVerdJ9b32dWz0wuuJQPvZ17GLr7Csgr+pkeLRKa8MG
L7SqvpYkPdDTDK4oA3bbXPnKAldX9NptMVsWlkvJrtaT11aJ91H1tVyiV4OEk6PIWFQBvpCP2OXr
lEmWU2nK1VyXgJmfl+uiyh96O7tiMzcOpeO3WrPvcxT44CnA9aPjE/pxbxkuqADdXA1PAG8ldfOc
tBYGnxatDapeuc1BKd002VFXJiezmzjIoipxynl5VGvrPrLUx3S27uFp7M64n+u4dOLGulYNa3aV
lOzacNlIeMKyvnFLuHZZ1/6IrP9RVHhf5vgfPtD7FCD+7wLH4EfJQq6W/1P/B2NGcGCirY+GHriu
DFkFQRACtr+PIf/f/2Qscty17P+058HnxT/0K5BUlf9oqFIBOBU+h/GXIZL7FUcq9n/QdLdVG+MF
ILMCZMRfgaQp/weUcYwG3VTgHhUWY/4RSBr2f8BIrVrgDgA/hAoGz38SSH4OI9nPNmX8Kg2VJhA6
KhqXmlsAxE+kWgbsv2wAcXzwCpoHxSRyOZ89/O9i+IQ8M+JYbkvNq4uDVG61yHZUkONGxDn7Hhe8
62V1LAUjeQSQLTx9jbyYFaWWpHsLvJpxsrElmXxfF8Ghbvypy4cMrp7U5F1SN1jQ9LJ6dJq6P2kz
9l4m+k0ucn9CbupoWu8MQ/9zNNMvYJS4GuTOV6Tc64a2cNQeazN17BnAsLPhZ5qoFHRURYfA/v3M
3xpgzKwwSKJ6aeaZjew2BBGjCHmZe8d+PwbuGTWjWhmactS89yU8AFeGGwTjQGyRHXErR6QSZ6bZ
XE6TsvSgzAnRjnvVpGtAugtsR6gRZ6TUnJOqaKDRsGGoHsUm2Uh+sSVAGk5vRHQYlzQCrxUYTEF3
CYAhvmhkxtTQx9zAK3cvkR7B7jYdqUilz0/9r490JoUfJ6rzAUXmqNC8BKvg7bdhx1g+8kD+Qp+W
YHEZvVRxaxiuqN7Jleh/F8yVjfJJLgmRMnywG+OGvjAkx9AzfA0UpkHmzwdRN/NzUfN3eVxURdIs
JLoERYGCiW1dfXldv/Wig2RlsrM7pbe9icbeoHl5UnzBIrZfjuHDrPVID9raNfJRVIW65DHPvxzn
ZYDjqjZ0mDRvIq90PCUhqqUAvu9Hb12xCwengpAGDGsg5PudxriNqB0nODsvBnxvn7jIlt11CRc0
+SSBu1ZksrLJptTwSAJEEUJc1XzIW8/oRn9dkEgV7kpFWVJTA++tN82HVL+DZ17/+1x3993IzjX5
rQ+EF7sf+g7fZKNsZiyDjN+YYU9AOHBMJ34x0H2ie9E4wns8/hE//y6Wu0sqRq5Hg86ax5h4GfeU
6jZX7bW2LV0AKuhoeyFPD6xnuN5t9iAqpl/6fKAEtQmCGMUy3xmNziy/Iratmi3WoQayy+urOQTx
iPk91kRPNzMDXstzOZyZdKUxlwVZdK81ZeQEdN/Ge+Tyx0TZz91WSNXDIqg1eXxhG8rOTWsiSx/3
4W1+wEgeznbGOKLuFhvzhQ0jW069yZwKAwrY1turG0ahKyrjC45X4xyXGptDr8aN5kkLdaMySIjm
K9aJRtt149Uv3Y6z8+UhWPS8nI0wjVE7iWRf0ib0euLe7aZ609r5i5XSGFQ+iGjsyfyODHEzWQCB
75CkTZ3y3V7aYKy75yapd5YsubMC5GF8ljAmhygEWWFCy5d+kveF0T+Ug37UbVQSSnIHzl7J6Vqw
5uRLoJPqOCTm/Yj/djzb2xr0fyVGBEmILS5zfEDRclfM+p7Iw5fGmvDvwIUxakE+Kvrw7KDODDrP
p8YopwgnbrxNEfVjIN5TVRTxio6b/YozKU3SpcRm4VHbuFr1pCNnFHxQgf0ywzoTYFZjsXS6iafd
Tp06+llhPm9dgsg0uaArmod+xhOleaGBOuUAmMUhd2Zk1ekkeCIuetZz4+QufwSAdDlGgua1M/i/
0RTFcjX6oG7xVCpe8Tj5jG0uh18QhMoXnnWVyICjYvV9vIGca83H1Mrz2sbrtyAyn2/tCg4deEzF
cNP0mbd+npcyh0/SuLtOVb0eqw7ZCXAUtlPhxNgXcYl7YnvA5Q08Ebq+iZ8d6fFQCodmLxvkh6pc
BNMY9mK0Sa97yc5+nlFExkhbbWNj57p8SfwtCOwbwVdl7+3vHv1DInfRiixuuhFZr1e1e8XeGvNR
j96IsTMUgroeyr3C8QmRjtylM3t5GAc9hkR7eCx1kJ73raCZffE1PjcZ7t4ZZirNHbDKvGZTYm48
DHI/YavCGNmT/ArYyYxG/n1w70vkxa8CE2Jfae1MuTupotxedgsSacZDyZapgfW4iwJmQfmmfzX9
dXnv8yZr8riLOeoUlEsY1/CA0O4NV2hrT86mwSTrXXTbOYwJpb0BPe0OvZtN4tveIiKA+BvX8GFF
XFRnjssQhyrc9YCgS2foQHfhLvixAPdQ8+WDfe9Ngjjvst/7SyKfNBnyokmjSTWviI1dY8XePFdB
noFSy5JELkHwPXngHEOTwhBlS/QKdMNvi+oFnGs3ellsy0I/IG6+idPwq5wtu06PAmqFj70ELCJz
EkQHl3Lfc9dEONdU9tUC6vlKe0e0bO/yr93WCOiWTcbIW+Vl3aoE15Sv0ky9tpiSiZBSH0MP/Z5t
jrbjuohLCegnhTjng26OgiQ01L0+D6odZkBuq4NmetljesUyUAzhCS2V3YWVu8Iv9CYVugWWhjOs
f7KlUOPA2Iq6V+IP8Ai/EHQZ8Pe47QTnydzammDOJY0NRpxiG8lvEce7Ke2vCmnYYkNeMI4p8Oc8
v/lElkZKQiRy4bxHYG4ubtKrTk0PI3mUQceQU9FA4+dWza/M58zXEs77DCjl2cCaUT3tZvLYqFLi
qeB+1Df6QTTjJzpDzs3EilVWQ05UT7Eyp5R924rcpBKEngLD59exDckcJpRbNQjZEXK/6F8EVi84
MJ7qTcdwF3o+o/4eQFVAx2VsMnSrAoddWOIRKcO5jHAcZAvcFQhb3mFNWiwFSHcMtlS6hdNw7Bdl
t66d4BNZzJeeRbzTUBjSAOfhDeMTkQ56WztFI2hFimRwbiPppi4xrETzaNbs8wn073F66JElrKvC
DUD+ZtkW+x1nulhDXVoEXLGeGoRBBTq+cGsDWZz6kac567JEKnHeQRqTpWmqATXx5pZW+1A+af9s
UPt3bbioxNLpKGUDTGHp9zS+Kbut0h/XtRBE6hbnCuholFU8IBmZ5qe46Z16PIz2tqmvRl0gSWTX
nCewjIQufQhJWXmTGZVD+5d1VQQC+NUto9ItKcxQS+zyjSXd5tb9+t8XfHB+Zas3614vNB1epj42
5b7MNkQRRMGieIEfPzLqKk4SHWULhp3M4tBwh/jFYzUSshNFoaLHnN/aSgEnOlKgm3kdKvMMKbr8
YfvdnuVL7U2/FWWFogPknYBiY4SjRe6e18Bt13fRchJHfiIr4DyAORRqmE8wswY5BEMTjw4gVr/P
HAZ8jSlkIX2jSCvOD2T90EUxM7tJgZfWMASFDVdz8+9sj/MEbagCH82SNQ9zKq4a7dKycsxO8BCI
jo7zBaO+tFo7QsiQ3dNsL1mP60q8YwCuBFQ25wLsSgVp3rxoSNTtZwW8ZdK1dp1tbPwvuc4D2B6A
Ea1NcbuMwGgGlm4gIhDkdjl4l6rz21mFbipSTxXNU61r3To1ZNstd8BLkKMtRrftusfklCA6YVr9
vdY6T1o4ycqi0xIidRDstlhY7BFpiZeTRWK4uEFu0ffSe3w9xuMLwPVttGt3DKhj/SOKxHDRglYv
daqXENOloz8X35J0l0h3yow5n+7a1N+a4XZdILO6tePjvIYm1Z2qGjAaLVzcyXjLkipAEhdijjdR
gaAnCWpX3Pb67ybCeZDEMKIsGvC9sB8ZO0g7AiV3AIP6hYH1zdvyIN2Lgr6LNw9aYMpG1sG6xR1q
alVasUgoB8zZNh122iQ4Q+aDfjvDs7/PnWFCraHB4BSKK922Be2AfmhpAM/134REZ2K4k8MyezoP
NhJQyd6ryjHvgkYTaHK5TnQmg3O3hTLJVU8qVqkZ3nOXOghftNYdHHlnOpUTXw0+oCrd2AONxEEu
BOZ/OcI8k8954sy2zKaVEGFONeZ5NWsBuJ6+y1rtelCaYEwpGF1s7BdJ8gHIj14axYJQWvQtOS9d
A5ikMVm6OBfXZXmHYWJnxA4tfsz6vbt8D8405bz1UNUW7XVL9SpGFYwZjINyR1FOHfx+Nx0LILSV
/rrIy82jD5G/cR2VsWokGQLeLEsPZZTeqlX/qLTR6FTpskO1aper8Rd4n8qJ4umpKHtHp4DSnhC+
zMMpCxPdqWQgwHfKVjenIF2Kuykadma/bLQy2ZFSeeiW0CO5KXjbLsbRZ7+cZZBniYc9UnPQEphl
MWMSAM0WfZEa186GXaU199GciVbKLoeKZxI5f9+YC4ZXWaPtT3zfeM/oNeaNtYk3ovKsSD3OQeVS
kcjGrCMTwapemj6q9HsYAgsnwlJO8rxuBQJn+N5xOzvKdMwsTac4SiN0Bum5AZzJugCRZeucn0qM
qiyzAXFv9ty94zPj//NMyan8+Xu7q25jTwQrIdKJ81rpQOZOpike5+qQ2zcYEBWoxD7AiofXObc0
J20GwCIk2MNGA/uF8QSqqV12+IUTybh9BZkKO6I1eZwXoobZEath2W/10tLOSfJDmdyvKyXwdDw0
f4FkrqtkfKacJACUOBh1DBK0o7AeJtCFx++kShJiTBtyyrHZWDS9BYhnEOtE8HQI1OER+THauuRx
h6UOdZl2Wf8capM39aEj1y/r5yYwNn4Ums6Ii+IBGUksfTG6b9hmWP/7AmdgcM6gTM05Hi0kwkto
Y6+AOp1FfUttv2s9BnDjIhbIE7k6gyl85hGsduimvGJN33eUjGRjnsINZv/8fJO55G1dO/bHViyb
Z50oGyLRwsLpLdW9Zf8cc0EEI7I2zhX0tJOtCQVtb1aOZvEwxfuh2Pw7FThnQNIhmZqSwAAKT83v
lEFgYCIVuMsfSiTMig4qYBBtzu8I0PO0p3+nAhd8gAQtrGcVKgDCHhWj2TElgVWJgg1+7CgtxrFV
ZmjBHlBjM4FZlz7j8XaHGwwfsXByxzAtxh3rO+Ye3Tf7ym1lZxH0xS4anI6RYx0rW6Bi50KHei6r
Ssc0kDdmrSNZT1nhrZ/lxc91JoCLFMBGqBZAuETkZn2LlMHNyavaqaJH9eILdCaF8wrNtChG2Zkq
RhM7T9ng/my1u+EwoFKO9PpVND/FweX/kaadyWPHeuYUMi1JJZKEwP24ba5U8LbFx+GpOSTE6fbJ
NdtJJi/DS3IESY/Acjj4199FswM/Ew1XN9gYumGP7fgIJiDsQpc/wvsBg5+gVvia+MlX0bq9yEg4
r1GQzKaSjfsWLsHU3pUiJCKRjXAuIyokK1MXppLyqA1uGAKIqJkFhng58Dr7Zpzj0Me+0ifWyqM7
Rg1HNu1DHFg35lXnMzwErGz17r+zfc6PGFGujEltqF5eHkL7B8m2saiwLTg6PnwAglOuRxGUio1N
BG+R7s1S0CIUieBcRDcMtrHYGrSw3aKnSH68FLWJ9aNiR/Hbw/fxcfiwQWtaHSiQOCp9mdxKfgNv
mVfLpyV8m9ObWMczUgokXoyIziRyLsMgdalLBCmMbCk3xhJtjeanAf6Aue0E4aroyvIhRNHX1bSw
rFm/bTCtrR3CXewyIk82UjJvGW+XaATxcqniTD3OTYTE0sKOoqrzq5NXYL61w7BFfwfPeI1dpytl
bwG3SAqsrbSzBdGmyGQ4h0GqeWlstdQ9Ldu0056mO0XarRvMxTjwTD/OZ4RFHilmxPRD2Id9C2ck
D0XNlpEDqxVU5QT+z+A8hz2FsxpKGGM1wYak9MU+xHLzujoiEZyrGLPQWAj4ir1O3rTD/Yyls3UB
ggv2W8Bh59M4jzivbBdtGYwsI8iQt6KZfcFn+W34Lq27sAnhj8bp2yh9t5YvMhA3ASYnSjoF1xer
95+eQYp9JqnpkXOWYe1Eyq5qwPRhfk8TwbyC4MPw6J7qmNZxO6L7PrS7tnzIw5f17yJyDjyRl6XH
c7FQlJ3YAGGKnZtGdhi0euRMGFY2sIVsAfU6cjDHL5DMPNyKzzU5F6FBtUqaIZkV7Vs3/Rqpm+Rp
3KQnYNO5uuJHrUCkyDp4vyATsBxqcIRR/tPuvswyMAMCsw1a0Zslsg7OO1DFSA1ZxlTmHOonxJ8/
agUIeJXp01p9Ehwju/1rx8h5h3HJu7DOIpYgYpT/vj2Gu+qp2EpH+ri46ancFMF0o5zAMC+I3QVe
ll83KlOwB2NoW/OInjhAN3Ss6K4zvqyrJ7B/fnDOBhQJVWV2oSXZC8myaVIRZbDgY/HzcvWQNSRf
YBVD8lAl99l8QzNPNgWpr0gRzmE02NpShghTeVG6zaRD9M8Q536Ly/kBuEyP47ywUWULq7uiaLDS
u9UyEW+JSAn272fBf6yHuSkP+BrZcoqtq6YWvHSXW5Qfzyo/72aOzQjcDfiESH/J5aT3R8PaDfbo
13EGyAMjc9VxdmrG/ClXiyhQktevEk8rNAKoIsxbTAMV1X1CgrG4C5MrMCo6pL0GyrQShd5iCjqk
l4dRz1TmfMU4WLptFKi5yLcTmAfB3ruPYIeuDu5xxjhuv6BddSWqAIiMnvMaGHxoO2PEqIDcvLXh
XVJeT90Gt03w7At8BOHiCt1eVLkMsd5k2PuJ7MvyfpLu1j3E5UmOjwPkJ+CUiBYDmBPY1AMjP868
yAdKvWc6bH5Z8kRuT5TI8QNxdVy3/digBAhYEn/8lu6tXepOe1YpoYcUtN7kfl1Dwa3juU8wPWhO
lgEFQ20OmiTfmVnprYsQvIz8HBwgbpI5rlFltGm1lefla1sWh7wo3JjS5wXYW+vihN+McySqReey
D9FnloPR78CZCJDYV8PXnXanA8pUFS3iio6QizUAjgDoDopLVk1faPykSNt1hQR2bnGRhTmF8RBm
sAldvrHsBqxRD2lpCsKXy7XgM0vnXMVQ96SdQIX9PiGl3LOJpdrTn0PwIhRgqxK4Q9GZcS6CAkNF
nRKcmbK8oUznzDUVKSQSwbmHeZ5aSmsoxDYfZb/cg7HjOgpaL0LcEnvJUUQNLHB7/JzcsJTzTDQD
AlsCnkfQ8CbH3PDD+W3dHkRhNT8w12BnpO56aNY89351z8aMc/BZGkGEvJvscw8bDp5Apkg5LsRI
wrKtqxEyRxckmrhU1i7ZFK9Yz0EkaGLAWfK0Uyu6WqIHjJ+ki2nTqUkEseaRze2ZAdks2FlhwPXh
O590ggnU/6oH93EVbGZZZ5GIbYeF3VPUyCfjezseTfvbmIv6igLrtDmnAZ+bSsoAxfRgfASTxFHy
s4MEois2VpuBjCmYhJSr7ButRPM8ktBYh4UZVtBLvQ2DMSgDBijKQBBCfD3RApfAa9mcP2k60pCy
goLt5MXlA8X+lGjeXnSGnBMplzmRU3YP9OFlRn28fFg3ekFdgR+rW+YCBFYm/v5kflvimyRC5Guc
ZnTq5ekt09/aehJds/VPBNSjz6aXS7Led0wk68iNQew3T9Y9wT4GoyVEQW9dQY5s7s/AnuH7aapC
dIYZeG7piRRiciNDzA0E3RODySd34FANaglr2r/YeLXTkDjJrajs/jfPzV+SefzlJRtUvbVRs2GB
juRgl3gPuE4U+sFcuRGBV1yOQD6EcWVegjiYaiaysNi4LwwClLWfY+dmWCHOJVHt9W/6Jx/COE+p
2SNJQ5tFv5Vb7XJfAfDSbjiY3rS34bgmH6NoIDwbgmgjogW9fOc+RGufP+cC4pzeYo4LhJmEKk4e
XVmtIDNnl+o3J4ICAwFEEAB/+K0aea6WaMzRjgLustOOt/L0MEQvo/HaWlu1VgSv+MVn50wad8Uz
POI6yCQxDhF9xTbmXN6OoNopOl9wEURacReBxj3GPGysXyHOv2n98jrfT1vlDiuSrRcH84axZzKi
5qUTXEGBgnyCEZJ0qnIGV5AOoVcCbyRXOnR9NwvQvgQ6XnSXH2fJ5xZKutAaAYoKHcNA/aZtKab7
ImcEDT2ji9WfkiPqzetCL7rQM5ncZaBAkzLVGGtKegBiCszosm0o8Yzu5Ut3JoezfJUMeroYcJC/
Ko10YxwST/LVnX7CSp2n+OrWvJsPyYNoN/ByxnYmmZ36WbDQ1kNkYfIAp7rpfSCgA73Z3FlXLWiB
IxcbGQERJfUXKwlnEpkXOJM4xNakRmynltSoX6Tpd0Ozfb0D9ZRKnCKa/LLTtmNoPseyKUyuRPbK
/v1MuNYtsWEWeDHixd7GtfnYWP1xCcEWh/Z6Pd8asXqkIbZ86yHQw+KhmLuNgWZynE83et0ujh6N
vcDIRIbNhRqWNVgA3s8RJLa6myzDcTT6u3U7vviCnJ0554doZcxm1Kk68HQGj2jjnoLlJZOVjarM
7hgq/01B70wc545ipTXrskbBbVTbfUoyUCzLgkO7+FZ8iOCzlbTsm7BrNfQIYbjJQVl2YyhI8gS2
wucp9dSRqBskcMTolr9EpzrUgzZ9sMO39Y9zOZg404XzMqleyFPOttMYWr2KvcvaZehNbEAC47TB
ujTBU8GnJHRS4mJWagibAAV8BVQAvylBtafMTkwARyyJ+seXC5dn6nEuxibDkNEFPbqkQLjSSDU4
pA3HKNqbaOl+9DL9aSgg+R77bT4sAm0FDpzPU2xNKfphQjGlH67k7mUuf8T569j4JMfLkd2A2Ezw
4gtuGp+kYAJkkheCql6FRfJoO0838vgiW98kKrhjogvAfsiZJ1NHoi20RLquK8cSU976ENitKBoU
CeH8BlCRQzvPoE0Y78zmVBkyQIGFLzuz75WYjE9UMrJ04QLuHK9GmwaJlp8GIV4gtt1m76TNuv2v
qwRcx8/nZmN+vZ7UGng0ymNm+hjXd2ZJ4DnWPToYGD/LqFStKoBcrnnW7BfjW668rutwOfH560oB
SOyzgEkb5UJuIYDlWdNpwnAvOSjYgO8lDKjlu+JOdZCF2ztRKiI6PS5QiYYomaYBVheB47BOrpu2
d9tuFFwikRTOY5R9pEldCPW65maiVbA0D9oyCAxBEHRZPKcSQo6CmD2ksEG/d1ZBzzolN9UTdjbc
0WMTICqYLE7ynWjd7PKM4dn348IQgHej5mpDNEhSggIjcekBaN7H2Le86VAdrBOj60hPIF1z+yeK
pYp+C0iegyJaVr78xAFXHwEGQ0RlH+LMiaR9RUrAbyAb6gm2EoAl2WqOQb4s5HndYkWCOIVHLVbo
BDYJDByErgSv26s/GulaxWjAuqDLV+9DI84tAh1LBoYB2stlt+n7Ix1f1v++SBHOI3YjVsD6VtY9
hb7KA7aLGjxpZebUtumtS7p8CT404YIoggmKVhvxbIbW4KZJEowSiqSF+u/E8GNqUW+agGDvsLg0
uKoGHGRfTwRP1eVH+C9N+An32oi0IWEDQcMm2hYbRsNKwRIuLMoIToyfVMOCdJxVMgLpeV/sVJds
l9fBKQ7Fk35vBIqP+UvTBY3B+mf6m+jtQzvOJY4m0cOFoUwwxJx6X6MsaXr1M1s3k7e9CLdPpCPn
GhUpy+uuY/ka2ebzfjAPxrD9lxpxXsEyGQnp2P9yjIxOM/b/jEcZ+NC/lMa5BmUCC1fT5hgIue08
VpoHYOqp3yAP9NKNaDxY4B4Mzj20S5MVat/B8Q6Boh2XReDnVPa0/x7LfFgD5x/mOF76QoeAYWM1
MHd1P3msMmnutKDa9h7QQUASrrnZVnEZ2M8/Yyf9oyRqfMjnvIbW5DrNZMgP29e8uurAx1D/V4NX
HzL4gbV86WapkAccoqQ/kK75UmUiMxd8J35YTU2nKJNUFJIz9dQX3/RcEbwTgnvED6llVNJqndX3
Q4AO6PG2AleDrIl6/CI1ON+gKKExDayJZ7ReKR9q+rJ+eZg1rVgbP6Em10oHUGj8/Vrf2JJrjZk3
DG9xdyzAvWYAO3Rd3OXHD5GCBfRyFfNgn8MFHdtxnUHgGMBJ4mCm3ydG56SDcq1mabAu6nIb3PiQ
xTk6dZLQ/wzxaFjgKdZdxYn3eZCiS6j49Y14Kvdv3PiHPM7pmUpKa2lG4CABnJQ9U9aL7nRIwgHs
vRHNYv5N2e1DGuf0slaXG8lElV1rnxewv853rXIqkycqv2kmw2xHd8Gxqq2eBV33ateCZeHL1v8h
nnODSj12XTSEaKXNkgO8NUe3b7Ls+/onvGQtNjjubcA96grAtz9bCybT8kjO8RxX1UunfZv6eYOh
e7dPRc1/kSDO51b1mC5VhJKGhbssA6hPs1Hav45TQRxz8auda8Q5VzUy0yrO8NSDI3VnYsED2JUY
gZLB29iwQYMHhtNaCS7dpW91JpRfftYqeIQhGmAq9s0kvUjKfiwFr9bFlvy5DC5h7WaqFEuBV0Pq
XGWDJvWBFaCrJ1B1x/fWdn4tb8RYvJcVQ+8OG06ANebzL0UqQ6Vf0DuY2ud0eZ6th9gW+EeRCO6a
AUkVxGEGTDBSb9X0VFkV6KLu181cJIMzc6xglH2bo6S85GhIT/0BS+p+r8XeuphLTwlYK/46Lc7I
5wQE9KiUqx4hYEJ1k+51/e9fTIfPBXDG3addOywjHOCwSU50N2ARp9oor/kP0D1hYgyYwXfFNctC
sY4jEH2pJXAmmu+mStVSg5kHJh7O9MT4XlRz9oyo2WqA2Ojj8WTQ1NeV5ipuIkGpRvD13nEdzjJg
Mi4UtI74egUJ2hoeP320uh/r+l32T399uven50yGNqKLZMfIGQu5dq26eE1n+SayVWxHkGW3Luti
aej8LLk3WiOS3UgEG2GArflenQpAlqZBlzuspAGMPUD7qociqA+iERvRQXLvddIq2ZRGuGo5HV3w
HTlT3Di69rCunuAWvDuys6Ms6gFYXmxXwqbDhprVtVHOgshDJILzGbki91aYMrhM8zQafiZsgKkX
grbzL8Q5DBAOa1U6oTuifDGDeKs9MZ7hvnQYGnHkWe76iYmMj/Mb6D6XZboAiNg0DwQHNxZXOibi
zD9ZjT5RXZ5TbYkMgPMfRb1k09JYCKBGw5OpCmq46T6erZ//Sp/37aozCyCSEta1BjdVky+S+qM3
rjvVcBXjaV2MQJv3PO9MTDVNWgn8TcPLFG8EBpqCbZbNugiBob3DYp2JABmWYlQVPLqECcLevLJl
wYKM4NO/UzWfCUBzQJpB8YZ6SAY4gXRnl3sMHXtdJ5AjOivu6pd0HIekR02Cxg+0O9b0ocsFYxsi
Eezfz1QBS+UoKQlAgkPDAlPmiAkzY0JhohSEeBfz97PLqbIzPRekVDSzZsza/JqYBsffZvbrPVsd
Aea0X+9YLQlJPPrxjYsJ6lH0Fgq8A08AMVe5PFspDpNNKjK27tgfttYVy0MaIdvEO2oBn0Ceq8t5
hz6pQRgvs8ZwWXlkAj56GGJQd/gZxcptlY47c8l88JFeRxmQfip7g307txpTj3TWIZMlz8qMfar2
INNMnu2sa53Cru6ipQ5Ks/ObqXur++LGHocHvHejMxZ1QPJmm1XtMasWT6XSjdZlD1Sp7kkSb+zE
2gNgHyx15eBL3ehYJRncqM3vAczsxjU5yu0CauByedZq5aCM1VsizdcyyBxkhA21aaAi9gPMFrVr
ZuodftzVUGmiifC/CZf/etBVztUtaY8Ot8zWYtB4kY/10b57ByQ/suGQwrWwmCBqvIgMkyegloz/
T9p37diNM90+kQAqS7eKO3Vud7t9Izgq56yn/xd75syWaVn8jg0M5sZA1yZVXCxWrVoVtS0qfphg
5C5e8pY9I+A8q4kdPhhoWSWecEq9/gDPPBcumvoS608ySytXYSd4BDWY3NqCV9Yy+JEgWDlGc0YC
L4zYfPevzdDzsTqAs1aVtbnQ+tyZpgNB83HCm8rVrMUF79njXY8cYGEl1sg0DJoZtoh6hZsqx4zU
7mJgBPU+0m/ygNeLYhBSi6o57jpIRs/24AgWpkg46U30VJUO2mMpabDyBwxlla2Yc41x7hiZwU3o
eBalHGI3DQxunC6xziEC87aPgUtjGGW1GLEwUbqI6HML1W9JzMkjbGqrrXePCZgK0zDw9EZENmL3
FkDicggusye7kJfhdFlxjxkDiKm2hEWeAX6NG/Go3Qh30MG2Qld7Ez6DeSn7yjuXTrbRHf4ls8Uj
r/loMw+1XiyDLc2A0GOmUq+jPb2Lr0JQ/axgjhdlXPIKkTxrbHKhoGO3SY/vRzskkdFwhNAq0Giq
eI2PWcxciQyOP7KiJqURSvOs4Lml+KKX9VZwVN5U3KragfZzCcfoOw9Q6AfbueEUBk+6fsraqcF+
qkJuYZ5dV4LM031SoKPe2YLGa+bmLZB5fgWIhZJRxAINqbKEJbPmJXA5aEL/xt6SGDQhshKrbYvn
Mj5aZukexi6eZ+99MpWTnEIuF5663J49BkTUAKNveglpX8pObP3u8I9/8Op3nHBVYbCkk9DIFcoE
91oDHT/1VupNi4SXhMeL53kEAydliMijm2Cnmp8UNCRJkIsKXmPVJ8U9NAo4H4sTzykMoAhxPrZx
/f6x2pfcLX3piNnsFoZp/A+DGze5Viv0YLXRSDWLYrZgbfMpPGC4DkYqyr55yj2egD8PlNm6saiV
epHNcAoqqY5SEAZSlkdKWEBvEucJuykQvFoVW0DWlUIaMT0dq2osMGocyE3iyecMT8Z9jTE+sksn
K0qHwF1czJqw69fxML3tf0fORcfWloVOS6coQsIec4edsYPgfp3Z88zts+XgByuiphcTSQTynmKe
XeQtXeMYvWYWLRnmiBISe/m2vzCeQQZMOgnDHNMJOrpjeSYYGBRz/j7nVLO6aWG1TE0Ui2Dgjbqd
xKDekdlO89Ib+pRzefNMMQCSqIHYxhRAptG0SuNHLB6X8pugqLxwjpOv/KWKnI54Aqk401TBpTtC
VPRIH4WNzyuOc5CXlTdJq2iMIioiTpG3QCLvf2ROcEBKZYIOIizGIMQjrVrHj6OPW9mJj4VFw5zK
lv/uKLHlY9kok6GvJxgzFDtvU6slqCYOvBIyhfGdW4stIZdtNmhJjr0j0WS1xWvf156c+sp8nCTv
r84QW0zWjKLTJoxLcJrsUsx3oHDv/31emMZKnZA8Io0kvvtBd+zuQjdFK45h4bmJQW08UddNgaIV
3LJV5QZEowUOQd27fqlv0TV+Mr0UDaipTb4iMY8SLLGq98Ko6fBeLBygZaVPNEPPiU5dcSy+a5oX
tCqYjM7+fr6PedzzDQYpRBJEMUR46TUpfoRaG2bgaQ+z21rqYToMTnRRe6s59r52r7u9h7YWXDJ2
YQVPiwveiF28zE7wym865H5nJjRJBlLXKQ0Wiotc4pm4HFR3+EHVoBqfP+aZa46JTRZN1+qigjkE
kj9ULz7FvnnTo0yAFILH66jcusVlgkGfBvTMDVVj9Uo6MFYHgZIee3vybvqT4s94chgnOtQVhbmv
oZ9kFo2NJKv5UJxCj0f93Qj8fvoBTJWzhYKwIk74AUuEZNJ40YYbjKu3DFDfg+bB5KkvbJtDgxCd
44qRAow5Le/0Wp7w8ugh6YWBHWFl5UFsqcqzttwgHcaJkrYyJ1je1R7z0kkjORMrqucoxFAlyOPA
mUvBqUb9czLhohrDp1DXMJAmeSiq4KaKm1M4IcKuAk46eCsI/emHsG8gCUMeRQmdWtkFM+x887Zx
Jxd3yYH3YuDtMBO7kDSJM+hpY5xb64ndraI9G5I3xCLEvh8SmXDeXRvI9NOy6L+vMlNTNxkkFBFe
COYNSb8u5Y8s5Aj6cbeOAaYyroQ0T2EjuKFxhQCgp3ArnXlEuG1LuqaYsoE+XZ1lZwiFphGUfOns
qhmjDdNTgxF0/bHBQJl9sKUfgcFaGe2W/xliQKZui9YwZxga+8scf+iGv/z7TOwizHGkdBUKj2bz
0ZigxZA97y9g+2BdV8AmSRZVTpcgR+1sflgwDRpw6aOH/3n0RFc5FD4PKLfSy+sdY5MkYjCr6JGr
aNRnnODMkRVUlvENymMY+9j4yXcltKobHieJ853YRIkpllM5Zlil0XmtfhFCHnts8/ystpGBhUUu
DFA+ICQZJt/BDbIE+Lcyc1CQfu0db2NV4rVGnpW0wSp0KFWFWXnfydWL0Mhub45eGcxvStragSZz
sGEj2PzpkzHYMGh634pUyN0cfLIM9lCc2sSwZoLuEoWH9LyNZEBCIeDFpRhm5GC0dDJ+E/MZVZeM
syKeOzChiLJAcbMzgESmijzgCFUpvSh5wyR4X4vBhtAME2iDYyW0v/Yf6UPapsy7J3hmGIjA+JEx
kQc8qucTNaPhtUbN8DCVs2VsSiTRm2AJcyRTw8kRp8f+D5hGaydj0yC5Eid9roHaMUWFtUgfFPGH
WX7eBzveGpggIpajEiNvJbyaynM4nQqZw7fZijl/WgSDAkUrjQWy7CiBXKqL6rW+4bSe/iAj/Yt0
/t+hASvvukyllIox/EuVcofEdlFgCjOBCDS5G5DDSUSUXfz9DZS2dxDC3CaEXE2RpbXVqZENcws1
O5ociA/pJ/kQppYkWCpyOcWhczEnmRK/j/0hcYWjfKTviNjT/4A3iI2+/g4GJQZM8Q3VAPcimZ/D
5HaITwlvfCNvqQxGpDlG6PY1Ar0Is+mDQ5tyIsltoLsugYGHKZ1DsiTI+4ld7c1V7+qd5oh/Ftit
doqBh6jV5iFq6JMz90v9PtC/CAWn652zU+/R2Cp27JtUbUIUlJ1MPbQGv1d5O0bBhChN1aFqobAa
h0TpUkGbEGVJKKzE5+Wcj3b/1kItSjuY9/U5UTlHi7rPLxftyiBd8WpFgiGqgUnvhyYf7HZqbUG/
jYrQKhXeYPNNLzA0tFHqsohpVMw7KpEaQ0wWwJ6x3HSNn5EPZvh9/9Buo9LKBgN7ypjNUSAjbFB8
GTONcl+fnfIjKrOQCF1GS1osjkHeohgYbENzarSYxpQnKopforsLOrKW6BOPUonHL/m5PQQccN/+
ZtedZL5ZbCaJELYILA2U1NvXckHNeUK7EjRyOMuj+/Wrd1wt0eWvvCMZpiHWAnwz2hRFR/p1Xyq8
L9ojrU+lX/at8ZbFIN0kJIoRvJf4RNBlqnOf3IuYmdA3HDji2WHgDlIuQirOSGVHeAAupziWfYGA
O08yztnafpyZRJJ1naATlBU2guj+IipUJFeJI1sYvo+hbLXxh1pw5umbWT10odeO3EZ9epB++WhX
qyxIhamuYH0h4pfPozsd41OBwvPoqC+4nZz9T7Z94Fa2mENdRpOhtQM4sdpNdB8faj+9gaa8L33V
vMpveA3F20+qlTnqryt/xIg9pAWoVq4KzmXjaf7i5G5WWLhOHiQolKNyJWAyHGeR9BDvbShzyJW8
ChZpwiJbtzmakH7T5Tuq60B5uD10lRSfp4e5mRFZrZM54VMqSYIuIwStlG9J5WTGbdWFlh569ZhY
fEk23gKZYx5P1dzpNF1BY533ieFP2rFx6cj3+MlEom9/Qzfj+NXqmIMOZhj0vlV8xST8LCWyldVv
tahZ2nJJjSORP0zC132D76SmX7+grOn4z5Rws/7sNzMxmrjCHChQKMlT2+MVlDfGZCHt9FEuHswe
gzR7w4d6j9WroGmU+TEII0fIkJkPTWucP09zYFWS6lVNd8awuq9pSB7aIjiN6JhC4HGTpqhY5ugF
DL5MXVRb04R6ftdZhEDdq4g5NMrtMMG8roeNqNo4FLQRYYLip4+FN52b176yVJ9WesK7lFg8h9zq
mZHJyiITXLXg35mYLI8cHagKFuUPmLeTjmAYqt9eAw11ObGUx/3Ptnm5Xm2yqlR4IuVLKiEvSJbg
cxFAD0EJT7qpP+2b2SILrdfGSlKNjd5KpoDT1nysLumtZFO2vXzW3mJk7Yqz6i+25BS3OSbW6s/m
kSccxNtbVv22rHJFrRKa7ACTxgdB8zC/mbe1kz8PKBfokKLjTSTdxpf//IcVw23zsW/GDIhmTHeF
ZC+5qywfJflekSCFGnKO+1Yh6qf9ZdBsCdGPUgoSGNIHwxes1la9/DScyxvpfr5X7hYXWqGOfpRe
MzBjeVMneU7EYBumhodhHYAJtjTPw9RaUVPaY8FTiPvNRXjdURbTxGHq8xnKCF3qBd9pQ0B4Im+E
eLO3vPCb5OmW7QCawQBaKhiDqrV4FU4E5EMB4zRF8bh/LHgmGIxRjagxNToDEHp6Z4KXvlmnvIIo
7+MwqFIlopbFAQ2QEK+n7nIwbYwrcBp3dAp3PiR2dOTJqm5Gf1dQYRWnRKENi57qlpXpSa5OCwQK
iXnsQl7dmrM0VnZKmdI4DkT4nUQ+lekXKf9UzB/3v9B2jmK1FiYcCoDHJFPgBVRxikqf5LfVvWhF
EOKdHhY7hv6I9o3GfkiTIS0TPhmudiPyMhS8HZWZy1Wp51Rv8EjIpY9K6/bhgYDSXHF6Xbc6otYo
wurhxiH0rYoaZmpXf6KPrcSJ6P89FB11u3dUO/fCr9GJR9mmR2nnqP2iPaVUY6fp2GS5Qz+qeMjr
yUvzR2E85EvJgUrOmWNlp/KqMDsizdCQg2JYdFcunBuVd9Wwerhq1QnFKCAVoz3ULrHpoJrcrg6V
u9jzRbKQunP3fZS3IgZFJHQPlVkO9Iia6DLp2Y2s8ng8PP9jQCSSR1HLwWB2ZuHS1e4A+TM1fE4j
09pfCgfjwaj92dGVPK9yDCLB6wNKQ1Tgrf9OZ/Kip+NS3Wj//yyolbtrbNm5A+FKLAL6pXRijSJx
+wFDoY380CQdr6SzRaT4yRgDJEQJsqSN4OPREeLWFqDEV1xo8NqI70BRoRPnI+/r138SKaklW8QT
bRnsAsl6+hE62l85jUYYRJnEUqqCFF+0Hj6UZgjmCCeA5oR8GqFuu35IiqI+TykoEwmGNfU38qW2
Swj/qp+UZ9kvDool2u+t4N+rr9j1cx/yfGn7kf7/4gWNTS9LSqAnVUIzKya2l2qSKs+tA+LjgbID
9x2Xu1omOOnyrESRGMagqPM827U727RYnHkgXoK1oeA5dIHEvlV9Mg7Z6X8gxGxjqC4SU1PhaKxA
VZ6kjRLKuAyFA50MSPATMNcbjwiMsbhUM+gimpc/hfxJFtvbfDXMrDwOUQzNwbVwpiS3RwQz8vzU
xsQq1dgSBsEaUlclL1mV2S0aj/a3fRv6rraZGC0z9AJXBx5pZWUXyUM+fN//+7/Bo6sBBluLtEGm
OMa7RUR1GUc0ra0Kasig0oZ2/iQ45eu+Qfr3fr0Jr/YYoG1btSlaWrgSMespm2tLH42XQIs+DLPs
okn/XpilP0m4m/+ZZGtxpiBFuing+mhV4tTidDDNjEfW2PIRcCdURdUgnya/P7ZXWJAWYbHUHQra
tC+F9oksB+mo+7Sbh6faueUSa1MM7BiTmg/ikCCW0A+a9Fqnz/tfiPf3aVC6WkpkqpFAFqT++vI2
xkghwrmUNl1uvQDmPBGzVZB5vl6BkHNB27OVH0GEP/B2i/5a1t/WxpgDVDVKUo4VPkxOjrQHo0Sn
h/i0v2Nbegny2ghziNpi1KssRmJjPAUPnWfg4it9jOnwZqhXoVJeXihvr/KFZ24HOb3G9tbHnCdT
aeaxErCZFA3bzzSWVd6KQ/b5fWrla/llf6kc52BbroMomXHjQCUwnw5FFloQ3uUg3hbMr/by/R5a
ud+EZpkueQ8jkM5TopswfVAMu20DW0tzzqXGc0W271oTRS0ZKZ2n80DncdHz5CavDSbNSofM502K
2eqTWLsJ24S9lJhasVB157gUbrtcv8uV9KaqJUzOqkw7NqOTNGPkY1Q8FYPq9aLp7388zll4fwqu
ttZoMB5TltHhm0HZr/k0Bl81rgo87/Mx6JFJ1RglcoTnJPp3NSNytCo5lrlspe38SUh5SaituH3t
LQyWtHg+DSXGTDnQNbCy5HmUz2YWIXWaOX+3dwyOxIYah0GGxkNdeJiEAj0fnrK87NvgLYaBkQlt
tW2jYTEGmPCJ3FlF09tlVEPfgIPxPMRi25bFJC8ktUaqTr1TTsSFt90E99J9UFjiiRLL5Dd0L4PO
Vh72l8hxD7Z1WSnKMGha0G9M5cusWWX1uc0/L8HtknzdN8Tx9fds/srXq6mvE3GBH5LsSUyfhzK2
zP5t3wbne72/iFY2Gtn4l+lVKRepvWv6z0F2U1e824Vnhl4BKzNG2gVTRDUz+x+TQxVioWPp/cP7
p1x07XU+BLe8hDLvQ9GLYGU006ciqGrUV0oRkz6Gk6a/aMrXRsLcCE4plXOlsH3JfSRptC+T5kZO
lXbTNJzwj+cJdHtXKyFNkpqdWqBluLvMxqVXYmsoPu97Am+3GHQAg9YMZJWGNKRztfaL2YwnEpz0
+TTlHFO8O0tmUKKchToUW8R/VJYCd4kbfCsO0FND8BS48d/d9zITXqRLkamljqpeMfhDdCcmL/sb
x/n4LJ8W7EWj6ehYxx6Uv+SDzBtATTdjJzxiCSOqWo3gz6JO31SC08TNoW5j28jbl5oUdthMl14M
OAHMVof/+ppn2bNLWWJWZYgPFNaRpebpIVCSxOoHdG/XUF+SZ4wpyDDOXoRapiBhVqee34DVctvR
SEAMjEMTzndSVfn7W73ZdLG6KxUGR8zMFAWjRN8iTZR3T7QhtB4tZbSac/0hcpT3bp7cQQGFPt/d
YbRk1RY4p3Gz/L7+FQyw9DlJi6pCepL4xfuQ6/AmukMCFlPQgieUAX1xtBcOUPO8jAlKmijQTIHO
vkzL+6yPrFblYBjvULINy3FYJgUUqSjJRfYwBM2PPO2IhqF35XqdJzTMgTSFgZu0Fkot7WGt6E+i
fJDSSxNyLurNLO/6OzEw0xBzCDMTNqj4wHShE0Mxmg+TFDWrPkII887keAZvUQzUiEtvIrGMHpl0
upM0zxBbhMUf9s/AZgFgtSo2F7DoUVCZDbyvdTHMDUrrmK8TWp2VYZqVZBErdDLXdBDlHfcN0x+/
g0MsX1cSIyObKpDCaa6w9XM/Pgo+vwuGhz1sbzJSnuVcVsBrNYRiCiSLIG3gkHuaz0ms0kP9BmX2
zBe/7S+Pc8DYVuVYNCHbHNP7L0itpv2iGhzn4MEGS99tE2WpUtpXmRwhDO3UH5YvYW01/+gPPEiv
+pt2a/LOAEXEva/G4IZIlELvZLgkVSuvQNpR0aGq2q0DRWrPPEJAPOOKPvFsMuFKshST2VIeDS0Q
0EwSnfpquqCBeFA54Y6v2/5ysmmIqEXoGstbwDigYA4j5EekfPZastxPilbwbsTt7NjViPRzCLbU
utpMEwSLVMnuLvUJA61stEKAG4RMNZdqxVsSc8/h4YmMaYW3DZ2IkYNPBlrjRfR7J4G1wJb5Uibb
0HVdH/1FqxBzWcSmbXPkf1pX9Jo3WgdAIuHLZDefIdXiKLfmGy8fvw0oV5Osa1Z1GJp03qHZuWV7
yYa3sHgdppcSjZO5jrbJ8Mf+Ed+OpK4GGb/MOpBve8oqbqtvS/aAIQd2O3pR54uFq9cKx2V4O8rc
cFor5SpUwDDnUMKQZSRIoDI9Z7x79DcZmeuimEtuVGP82wzc6qDrc1LAmllu28ye3M5OTrx2AN6a
mAtuTDI9nmjTYJZf9PghjjEKkMe25fg+y0wY+rhU8x6PncE45ImfG5xEN+/v05O+8vRxaWNVarGG
IBBvRg3jZHmBB2eXTAYr2lIhotohSTZh/AlGAEs/5OD7viv/Jvvx32dnB18NoABkAi3CJhdy0m5k
j2o70UqWac9eekluJ1vyarBP/xabWAKC0DeSpJe0IvuJFrEKJz51r7If3BEHBLi70eLhxPax1RUR
vQAKapSM05ll1WS5OmPaioHG26r0VHE4lVVsa/L4mASAw0HhSd1vUgtF8p9RNsrKOzmJJ42mVZ3B
EZ3MoRhcHDRL8kpvPPCkqyj0/HpNX80xTpnFWjURCeYm8cco11adh/YUHRR07u87zrZvXg0xvikL
QttgbgQU4oIHMpwrVLq1h30Tv4ngrjaY20tpMNZ4ikEzTY7dcUbsTVEJ6u/QeMB0yyPlC2c+Txlr
s7q7/mLMDaYvglKIlDf/z9y5CHJm6Eo6aSeckbvIaVHltNtLexRuKNNOcHiaOtu4cl013fkVrtRt
3peDVEBrpM/Q5eqp+dP+vvIMMNdXTIRJH8YF92UDet3HJvvyd3+fubAwnn1UEHbgWVvdyupilQmP
osJbAXNXKRqkNEmTq06pNcdO6w5TN3r7i/jNM/b6GRi0yIeuWOIcbtA5lMSNERJwPQqGOY4tLxfM
s8aqv5BFncIoBdTTx5hg6efpgHE5jomyafGdB72cs8tqwNSoE/RJAWOg6loZSJxtmthl87q/g9th
2X8byMq/oK1gyCbaxUpOwzG5aw66T6uaPDGgTV8QiYHJK4qhANx/Pi6xnPa10uIa0QPMwwiCG7mZ
OTf99lN5ZYPxNzRIq8SgIB6/VEd8G6SeEwfTny89KCaFS86U3ALOrbO/g5vfaWWWcUHdaKIqK2l6
U/mqL07ShtArft63QbfnlwvjaoOtYkqKMY0BzahDGQjKXQ9zeWNi+sWYPU8SB3c4y2HLmUrXkVFv
qIiw1HpaQKyUmM8xt+y2eQWuVsTcTJFWh+PQYkKY0T62WWapGtI1/b0s8Mqz24d2ZYm5nwximKDc
Yu/GEy2ZiofUXm5TmhHyQocLEbwvRQ/C6l7AMEhVS2TchgQidq0/+tFdcTAc3e5+SE+639mNX/iY
My1/2/eQ91rsnoswFxLuebHpZyyTTnWnbP7SDkYbg91LK3lJwS+e7NlB97ALcv1RhUiP9Kk/zzyK
F2/5zK3V6kk3QeUeIuq56kpq5BQjBsyNofiYCn1sjUTn0fh4jsQgi1jHSdcUQJYu/gCJmMl8bRq7
Cw7728uzwmCL2XRBGM64Z9TMI8nHaD5nsWmbCYeixzt8DJagUIKBNipldSZHOU/tAl1lCodTvIn4
1/PAVjQldSgXVQVeSc0llE9K/qVqvMDwmulO7R5V7oRger52HJMtbDapJhRdh62rHM2nL4gI0yJ1
t3XqI1KX9zyhpO14dLU+BlkCI+zmjN5o6WxpPp2+1NZWipYW/dEQIUMyfKa3QOJHCecioEd7b6EM
0ISoemq5gKdsDmlriEWhn3jmzZDg+KHMwIvYVnqqh4jaUmN2Wl2xi1y4RHpyEkWBcxFsL0eRDFOV
8MYzGEAZyzZKgx4IPaGUZmrVyZR4Y0y3V3M1Qf99BZYCiWVNDks0UhY/+vCYh2APGEex7t3907t9
rK52GIwgXdtEA80ZjsiqDcey97lKPrylMAAxiLIch1DqcJTiR2o0lry8Vc2tOfH6inhLYRBCxZDQ
ssNAHTjA0xA7REmsOfb2t+s3kdR/+8UmZfrW7JaAPvpBD7uhjNXUJ0fThe5NoVujl9+HaKyIvtcH
oeWcoe3l6bqkKibITGxefpKJSpDPRaHIuIvKY5c85bwBx78JCK42mDM0qoEkQVUMwdSPwelAQ25e
FYdqtw23aGPiuN52xk4CL0tUNBNHiXnrF9BOSJNZpy8UrbEI4g9wBxtb9jUvhfAXZ/82D+3KGgN+
stlreTzFYEzJ9930KRv+YKq2LK4MMCCnzAHIkBoGf5D5U9Kexe5xETh37WYMsTLBfJ8sGFNiTKDc
TB05gbvXWJlUOK1UemXRuEsr8HKQmzfiyiB1yhUMVUYg5EEO8TmFjrQ5gNGGGa/QpuSsa/tYreww
cBeOpR509KXQurKHtgNPwKRk422wlgf66poPRmuNdsh9oWzXolaGGfyTl3xqgwKnqgMDoz69y/gf
Aqc4t181i46zDZ/In7SCrR2FAUSh7Jds0TByAfQPK1kiS1ShGh1xLinunjJ4WChN2ssVoovgE3qb
iyPmvx10Nykw2G6xiWN+0Cz9RHt8cB3vo+QmVF03lY2jDFBNDKOksZpigKDzsRyf5OJ13wbHM9nY
iYxlbnYjSGGFik7j6GMIgY/ygz5/CsPHRDxKhm7vG+QtisEPA9oXbZGi7JspIwbCOVI22OrEAant
dOtq6xgQCdqRNGqKdPbsL159i3mVx8E2LpCk8KGR4vNaqjmgyAZNYxy2jUJ1qafpteyIDY1Wzrbx
LDAIMoLSqTQ6TnZff23lR4HXULYZXaw2jEGOBO1rShQj7BtSTwExDASNbPGDKeX49Db0KqqpK4qs
GwZzmuRp0bAMFK0F5ZIZz5L2SgpPGB6NwOD4wLaj/WeJDTHMOQ4aucfpGfTOLvBeAwHSTueYw93f
NgMpHxk5Jw0iCD9De5KE8VyKKAKGM4LMS4BmHIXzZtves6sJBuhCIS/1qsOLv4k+lNLspgmxus4b
kVMNio/7x3Pbz662mO8jSoLZEzr51wT7SrgkEeeK4mwXm+CMx0Ioxb5C3Rul6Phrkh1k3gSDzSXI
NBiCwJiCT/LzF2lA525V6MY4ielX8d008tqraUD1yzNsZYA5K0FJKHUA4CLfoRZhi2fztkOvRnQm
h/pPtmtlivGuDjUjRe/Asc6CDzrmeqWIH3n9R5tHf2WDcS8jG5FTov1HwTh8DPTaVVrxJU3KU9GW
HE/ejoxXthj3SsuUpuQQPdKiSnyYTEQo8vI+Oabx4/nCUwvdPDpXe+wVqvYGevREvJilxdXb7032
vUHBLXkSSk7Og+N07D0q92Inl0OnOKLR2FXXeCgw8hh1vMUwV6dqlnkQQt4MUWR3VA/5jdl7wyl6
1VAIU+3UU+/bL/WreM9vq6TX5Y7Hy8x1CoG2LDLr97JEdRTRER85HcS3FfDeci/5zqvQbgYlq69G
N3sVLo+LiScN7ZhIjlQDMf03XObl1XnfjAGKsGzMVBwQQMLP9eqEJpM/wNLVMhicIE0vDeoCRW1D
k205nawAmft9E5twujLB4AMpCnMReuxUVizHqkkwpKI6JCQ+7pvheR4DEcjoGeDn4v2SznfR2Fr+
MLnLp5An98FbDYMOKgZZFWOMMMroHiEGRZobRfH3V0J/6Y4ns+xqJcvjWWuQPh4hIU+ycyl8M7Nj
bIDtWF16gfeY5bgYS7aW9K4ACxD4o8+aPcXyoynqPM1QzuFkydVNpOdmNtMlYTq16hXOdBZcJNVQ
o4RA3432uL+DHF9gOdNjrc/mLFJxkSg9DaS/wMVvY628ZKF0nuWKxzDYzm9cfVxh0KCNlaSOaoQM
7zO/LnSeCJ5cmCgSnXhxPMcB2YZqMNb+bSTtJPG27+XTEDxlCeeDbbPOVwticCGVi25SYyS/wCZQ
LagTpbejH7pUpGVprPQdXOd7FDXQypI6hT34kCri3MS8lTLAkY9ErVTKZU6N0gvG9rExqoNYZ5w7
i+f/DHAsiaAS2YRv6sLklBOuDiRY9v2RtxIGNLQ2agQ5BAmgaJ6b6ctiOGP1um+C4/IseYf0Ish2
eYm8e1Kd07K6M4fxYlad3S+C0zVxzkF1TkTGUqNzsSQBWEq04PsoVZ/zSbNntAGFPFYSZ+tYanQv
jDSAhhMgyWERtFlAP87qp5FTN992AgMPJBkRuczyDMRAlmaRpgzl8JY0dwHhPSrF7YDhaoGJjILF
LCRdBPVTS60R2Sc6GTZ7oqMzBMhPLHZxS46dSxzIHB94UcR2gki+GmeDo1qWy8WADlfrGqfiMrvJ
19oWbDw4X8wPdHzlfDaf5zPP7nY9dmWXwcVxljAPocGDkzJTBKtA42J0TwVTI/udIG2XqMkutpA7
80fRVqlSkfMnsk/i6jdQD1tFatqYCzLJcfhSubKV9BAv1WE0Hrn95Nueet1jBjJbKYkSZDfpO+hk
1BdN/C5pfxTBX00wiBhm4WDMCzIgdXluhfygR4K/DyO8c8CAYYQ50HozUS81X5f+pSfO/t/f9kSk
IXRIAUNgm21hHQpwoWJoCTjpD80XneRr7IIov1hDZGugyiVIOWOEemvxx9dsfp+rZfadZfQBMTo6
KTMr7+gYFwHkPJn37qan+JfYbWWEKXQItTkWmJGDTvsGgn5UO2fpPapRRQsdCUqwHNjnLYpBlWEg
6hwinQAB71MXvUn9aZo4LsEzwWAHCnrLNKYIporpKVee9CG3VEwW3fcL6rl7+8YARdOgolfV9NEd
t5ZShk7YHhrtPtIqm2gV56mweXetPhJd8QoRJL1KlGICS6QSPnWLpw2Zk025JWm8jChv6xhIkNK8
K2MRfPiK1HYrC+7QQ3JR5j19tsPP1YLo7q4WZObhOBU5Mq+0+2RAMW8A/a936JRznibaNrNgZYtB
iHaezS5Vu38evqkbfiKY5HibH+M3Og8zsOfG/sZtP9x8P6yMMgFUr05ljdwCbYIsnitvOjSHZgZg
QHbVruzkQyJw/JHz5dg32JCSPi+HBp0MeWjNoSd1tZUNHDDcBNvrqtiXV1MMSWCaKXhC5Kabv7QN
Bxx4fsE+u/AKitUBzUJoOp6c8Vb+gpyIFT6rL9GJ16y5nTZTUNqVJSrDzurLFUpLJrLA16lUMlks
EYSvFgK1NhVRSb2K14C+/YWu9hg/DKegC+WM1rykt2j4NrVeNbztg9Jv1mRg9JGkEU1hR9kpgpwF
RoxC0ORNjmbHLiZhnVvvHzQPeDL59Bf/ioFXawxaiIk8d0M6USLIixHc5tObNjyXKvAwu+uN5/21
bW/f1RgDGf0sjT2oM5LTCxczt3PyIzQ4pPhtTL+aYL5Q1AwkCRNcuBjKZZXlt7YBGY+4yKBYEgSr
9tezXU5TrtYYiOiaQCeIXmh5t0D+D0RKSIzRFIPg515//kNI+s8eOwxPVGMxaMwYs+i+0nA2doez
ccE6j8khdfhR7Hb5+ro+nYksuiEhJYmQvaXdGcU31cAJM93qRxLboosn+I3wbTxzExvbwHtdJRNf
jGpLujxBumu5Ux4a9BPXdn5DINz9I7h7H13Jy6tuY+LVIBNtFDXERtBUgIq5qPmlpPuZVnp/5yo6
/Q2r67KWMOrMnNH4N/8r+4W8p+EMdo2HEPmC8NPlGNwOOK6LoodxZVDKdTUq1FyByGL9Mt/mp9Kf
Eyt6gTS/Xfn9gc7OwbREzhH/DfxfzTKAUpFWx5ABwBdl6lNx9+Ce3NGMG38OPW+FDJwI02ImCx3x
odaCXVtlUNpGdDEzw+dsJc8hGVCJxciUdaonGB1FD5K3IBJBHz+9LHZ0Tk78iRu8O0BncIXEqizM
5N8nrPIuNiU+yj6V28lueCprHO9ndc9JG+azVKGWFqUiJkxOromxQ3+3g2zvcFwtwghBq3+ahhZH
RNxrB05s/x9p17Uct65sv4hVzOGVaThJyZJl+YVlyzYJ5py+/i5o3+OhIXpwjvbzVLEHQGOh0ehe
S1VQG904wr7i1YTSKbpysLEs54mO2kxrSDCqPeTwgu5I5eflgNepuU1+cIFIlttczmZQ++iAZHUH
ARG0r4VumeDhTvflowUCysjnoRXnFDUZJMl0FLUtaDhHyYM/TQ+GfKwbTir2Lzfm37uYLUHN5ETQ
Y9pBJH3K9sOjhJZ2KuRrTTZV5URs5WJcXuRbHPjg+SKDHhKEDLpFQD7DskJbFLSTqhHOdZk3fQxq
yKmOGhgLb3ZCea/0x7E9RDw9dg4wmQxeCD3UiENaeG1O8TlrtU/RqHsNCF3qOQuu7yzehDFIUUlN
rUOwEBtrNlGTqh8lPfavm+CEVGzBiKLVtVrj+uWajel2xZdGgqTM5JHl1PPIxjhrw7KYS71e5GJb
4+4w1E40nsempE/718fD27Js33CoamGXCEi+0/fizNcCypAFTklH9KGxBmIPifOosN1FfAEJtotY
VyzUXcRIKFdu75modQTZ8bmubZA15DY5zT49jIunBWoFz9zLM/W2K0jINhIbaTgIUo0EXuMKtxk4
MSQ7cdOftDWmx0tKh0Zm2lJM3Pz79Ynm+CZLZd5koS7hnQ87rVkie9JVu2ri1+s2uIvJIIbW9Ipl
CNgAi2TPB9lRnfGnuTeeetc6DG/6wTzI5+0HBkCk1iyWbgBGieWvJnus1K/peCf13ySLRzrAs8Tg
yJKmYz1R3YxMDFG90O3kavIX058Gaz+HE+fqtLlcmoxWQVlRVYi0/RkwjnFZLxmY/tzFOJfTUTU4
399ExdX3qf1VQLpIMxj1SzyW19oXowrSSHeFvLWTefau+8QmiqwM0d9XhpRW7lphxv2hSvyqmGxl
sruPtQOsjDB+p4Pfmsw0nu+nryRB20FnujqvqW17yjQkHLAsisyysgtdUuczRfd49DvBJ+pN3ZyV
gbMw2wt/scLctxRt1uthRpNGk4/7RhlLNL1aD9fXZNOVtYsNxrmSuUjkzkKsPnWSLegEDfjoiN+3
4h2pY+e6Ld6sMY6W1nkMbjSQlwpl5JQk96S5fkx1a4f2IA7ZEG/qGFerxWyaxAoJADP9JEUvacz5
/lt/6TvwXs0b62ZiPsllgWrNyl181cm9EOxnKLKWHvIvNM2F+iZXE2z9Zj7M4I/hSaFub6XLsjFY
Z5hiTnBaIsEh+HHjxUVij/2v68vFm0MG5bTCTLVUwOGYWYE67kbxQ66HZioD+ieSpjMhkmKSZMIb
MZ5ZB/leGdubOFVPhafHqm+JHU+eZHs0v62xKZqKVJk5EjxmRfVJNQJB+UhdrXb5PpOSGXod26jD
/VqLZd+cc7y11/d4LuHcALb368UMgwmpIbWh0WK/Lnn7MMbCvdCkztBn3/q5+FpJqWxfd4JNcRno
dP5nlVgpUrVqJzGOaNM98iOypwTCbX2jvhHtGE74qU3s9i1YSb4WjrL/JEAsTgD72vV/sR2orf4F
Xd3V0ZGakThEEi7e4q5HL2/7kHrTkRLalWjoFaHN5jZ2dx6D9JPGiRG3QesyfgZJREXEY7mEO4PW
om83DRUHtc0HaRm9Wak5PrQZEa5GyYBKg3sCGnexuEoH1uVoD8EglYBy+SZMTqnkXZ/TbQi5DIyB
EBP9uxYqo1BNmOS7dqwcYYoOMwhR/p0ZBkViMRTlUULid1E7DwWGJ9R/3VgSt1Cft04MmtT9nEeR
EiGozckhHAbbsJp9JIFhtecJer6fORxSoqhKoq6bUPVkXMKQs7qBcC9SaenyPKTFFzKMezUlj9dn
bqNK5E87jDsMZBwtRUShhrqbveau3QlOdazP+ujQVPbsggf/ZXii6WXxO69Q4j1c/mmb8Q61CDOp
1iRsOO0xDL9JEgfHeHPIuEWlZclIoMTgLmnrNHn6Yk0vQsJTz3krY/7zmP5zGIxXKPLQDND2lt3Q
XBYng9SHIhinfEn8SYdMqNnetsJgK3IXiFa1E0vdkerZCePZJXPt6IsSKEp1jOrolso6DoZl923m
dhoauDq088t3qjA/SF35ZSLaHXjhH8TM8IQUjRtd4SlZZXLgmDNt73KCQmUqJr0zGujemlrdToeD
Ng7/0gpzliVG0WtphFkjwk0iHMv5aGqcbM/G/fCPlXmXBxz1Xml62PgPXRFUhY+JT3bTfQ4tyfjQ
8TpBN16r/zTJxLpVWVtWP8LnMmLLZ/kgnSj9RXqfPy25nX2WHDT+QdOIm4vk7CU2MSgMjZ6nJvaS
WioIbQq/ynhNtTy/YCAp7EI02qMe2R362i7E5bFRC5BoWZxd+/6A+nMGGUSKjW5eBFFCt037vFjK
z2FsblWZEFuL8RY1yy5a/oPrKLgRaf9pk0GiFnRaIcmBgh1wMPreetVe9SKve1Z/QBzNGX4h/X9I
HDxr3CYH3msNb14ZmCJLDnbrHPtNRk1IOj1KQ+mpJq/1631Q9+cQGZSS+gVUvQamDxTSjYF0pPxT
lYNZ30tkd302NwIpasqQTVmXNEt625arQKoSozHqQ+wByqxJvin+cCt6rbN8B5O0O7/qpZ2Dhzx1
kxR3l+u2t0d5Mc34aCQKuRXFuP7H6klrTW+pfuXhS1XvScKp4t1cNXChSSaCKUNlD+g2SaeqX+Cm
E8mdJNZsSbonBe+VeXMzrKwwm6FTSz2RLEQciyi4VqIfk7rypTDZm2PsNEmxQ+ncp+tTyDPJ7IXa
GhZp6TKkakbVBUffTpRbN87RLhpH+0VBWZY5PV83ufFwCI9ZDZPZAjoaCasyhV5MeJ692FmCDnxB
0SOFaJnjIZtAuTLF7ANtsaC53GK3aUnsNxUJ4jDinDubTngxwR6gBlo8m3ZALXtignkIh/Ss6q0z
L8mXTqm+VAlkO67PH8cX2Re2XEx6okaI6fWm2uu5ekQ3npcWmf/vzMh/XpAkYglD2IrAwiooY8WW
TLcCeci/M8IcoEKMiknwKUMFmYTHMSk9hXQuqL7+pRnqJiuMspZx0OMFlz11zJxyjoNZbmxp7jmH
2XY8sPIFBpDkNJJGMP2j7OWQndTDDBzM76fA3Pe+7A+/FlDIzgGve3HjDfmP/WQysBH3SVINBVaq
QEPPm1xr4ladPTkoAPjc7HhZcfq5dxHwapAMZPS1WadNDsgQrG8aqWxdUpwx/qrmOmfVeIYYnFC6
LjGrnIr7md8QW08WqnbNxda5MpUclGBbsqcqIpqZozxUGvO70uw8OZ84QMTZtOzTWitII5ggMRat
2sfhUY920geqXP/wA/ZNzcT9MksFnMSSGRT9rxwd7OP4KczuW5lHCklx84oPsA9r8iT1UZIBgzK9
dpQo9OXFcPK0vZNDwVnC0FUaEOdE8pfrcME5rdjXNeTh0eIQKqAfJGdBuTXynWF+JsM+I07Je8TY
eBmn06lKVL9P0UxWviEWFNzsCizZ6Ixe+EulRVgi2OUpjU17S6UBKBfwzG+noMj6fnIvhpkNlo7T
WBEqDExfLYm3fMebWpXb6i1IMP1sp/T767P6FwC5GGQ32ijG85zQa4wW29kY24XmZ9JOK6HcK+87
MagSb2j37f/OWPnnDDOncxjOSONWQJJ4OGRLCtFMHkMKb2hs41Lc94JQgXsLsb6ErDrlHFZuyF7y
5CB0Fk5mbzsWvrgM27Y0LqKajnjicc0nfaefyQMtJq6+d4fyFJ6oXjboMQ+pOwYTJz7ljpM5rZXQ
hJa0jJ1Bx0nAb6/eKefBoxw7GZcIcRvMfvsLyyDVovkin6Ci6Gb9fiK3+eS3zafrPrkNyRcTzIkd
WqXQihUu81l7nqWjnrxc/z5vCMxJXZsi9F9CGUFUdK4zNFTID6bG62LjQYjGnMx9N44goUbcQbUi
xnN5FrwmsG6qo7aDcvpOeiG3ujfyEUS8jiAsJYfZNSjAVRBWibtqXx6mQDtDn8WunJgT/G4f0Zdl
YpBDyhVBN2iZNHQAwMcHYQrS35tq60MQ/PEjK2ZolqgpqBwWGbAwC5kMYQ84VrsHOfqVo863GnjZ
MGl75n5beft9FSkKY6dmTZZA96iy/AGePUnybR8ufkSgYpIpyQHMcL9k5M4zInMm8y8Xo4txJktm
SqM4p1RUmDZaYBOjf83y3iRQj7w0xPbCXUwxeFEUcpyIBh6vel0PBmN56bvCiRPpvrV4/TDbW/li
ionxU6tQBalArKBFR7k+lzwqPd5QGKgY42gRchommuWxLr9NaWgXyL6ZNScc5Y2DgQzkbMZUpXTo
1Zj4ndHuo4WXTKE+/P7kv0wVgxflPEetPmPfIi8V9KB9oJWg/FLGbfC7mGECjDrpZaui3FAxBUAC
EesygqNXwfUd+5dD6WKHQQcBzQ1p36AwWb0fPcOvd+LdgEuJiKJCftjEWx4GH3JVQZIqROFpqR4q
7RBOPzij4RhgCaLTFKkENUcOiMaDEtXYu4vOnU3bhMD5e2+5vHCC49gsraGlm2Eh1+C/r4sdFLnt
XHgV9VeZ8PrHeQNjsKDDewY6lFEVYqXKQRik3SDxOCd5Q2EwACTrTa6IC8ITPbCWYxq/Kunz/JE2
DRpR/vY4Vs0WzE2WGpZYI7qBjO/kkO/CE9m/abfcWy8SJ4rgDYuBhFhKMi2hJcF6fdcOj738I6mc
pW85yLOdYrqMioEFaUn1bKDnwjwNAbpQAgRGjlwJpyoPkUPm0TvRbXkFhWQGHqRal2e1hh5a3TSu
1jyL05dIOHRFoCy3evsBpro/14xBCYg7mHqTAvRab/Ell3ZuN8E/rTUdiuB5lVYc8GNbhBshAiWJ
gki50YJkILZRgrOD15q5uaVkSZR1TZJAicZMoaCNWdP3C1IX8mlsClueeC2tGx1JmDa0Ioi6gps9
nB6ruIpUAN1D2jRwCkgj+uEOPUIH6wYSLraFivQ5qJ+vw9/miFbmmFWaIlUPzRQFaiCU80YS+l3D
6w6n//id361MMAg+dH1sKjV2E5hjHzOpOmZZ55Io8RuwP4IAxb0+ou3X8Is9FtDxEK6ZxSjSBhYo
SQk2yoMPIUqECShD+9Nc2dFe9LGE+yWxk5Oi2Bz7FPSujJfF90ECm3xWA3cHf/oye7lHFcLys/ZV
O0AhLLZ5fAmbnr8aL4PzeVNAL6+nDTvGc0ce0+zWiH5cHxPHS1g183GItLxoqInJDfOHQvxy/fub
gKtKuipD5AKE2YzTmzWKWfMZSwYxXbuSnsrMi0SkcnnPItuhy8oQ4+5Em3OS0xCJHvbdXeJOQbQz
dkmQIOvDIxTaDvxX1hjPT6OiqEaan6aBv2DTN5Fol6NfrNrFu+szuLnJLqbYRKRpCWO1LKBuN8fS
y2Pw+C/CAvbf3suGwjYWmVfavJ0UX1lkbjVE78H6MMHNzbP4C4klfzp26IS7BWnbF3onjVxlH98P
PMbh7WfelV3G3Uky1haRqZx56utP5s7wE9/COy8K6fxyr9p4oifO4EmetYsctLIH1yd6c7etzDMh
jzriYa0iyDwN4h0iR/RBvZYj4WDI5n5bGaG/rw6BMlIqUshwU6s4mxG6rOLCuz6MbX8xNQnxs/Se
W7ut9TwxLKS0ahWx4ec8OmmW2xRex4OOv/jJxRKzXnNR1kUj4kAzs8/VOHvF8tyKybOZaV9MZXoG
dkGfTDrnaSzaktA60+BCx2zf6p2dGvqvsjY/kLPXdE1BukHCEzfLhZUa+agmPeLvqW53klWdrXx5
zrWO4yhba7g2w0R3tVKDu0mBozTzc1LcKBWnsng7UlAvE8t44gSRgRRvKTQ3+KYe6pTpGyuQ6KM2
Fl0wt/8756Qpg9VKNS0TeKyyqRpJtzqTyDF8huxLw2/lU6RZdlkfwBn6gQ2wMsXmaxpiKKqcpHj7
klLban2uivtmDg/V/7puGZqsoXn3zy0mRV2Tg+geYqi7BtwX0oncyy+ZYWsIs6qdhdYD9x8U473z
bvoFfSjXDFkHZxRz1hnhnIZEAH7lnR+KfqVx3HvzjMOAfhtgzjhI9pT6CM+DX9ALbe1YERCRtrR3
KDDn3ZU267PW5piJNPS8qpYO24kWiqheuTP3qZOeyU74RnNccxApnJ3FGyEb4c16WQ+FgJcUZdQd
vZCPpYZiGLmUSrvJyRkiH7dyJO2rfPAasyYO0STRJtrC61PYOgtWQ2cjvX6u505WR+RjzU+GeqvH
DyGv+HYzhoDwl4Q6UVWRJfZtLC2ETpZpL0yDXT57IFuELJexq/1i95GjbW2KOXV08HCDiAhZcyNU
bKEuMWWJF0eNe/3o2fYYXbJEHD6mprMEGXI/G6I8oB5GvjedDtrVBSVeQH222kM1snOIzwuRN3gQ
AF0rkwwYy2Cdq3v6lm6eB1c/9LvwTn7p8PZGeR4iVziBZ4kTkW3u85VJZp9H8WKUeovgT8nPkuBV
E4d8jjuNzD43RlEQSI4xhWdxtjNISGa+cRP66qfis3EofSOxeScA3cvs1WY9jcxeb3vBlFsJ99/5
QNU/Ojx4/DeJzK3gZGWGbcEA5bApDGaEhg8QjEpoMytJY7d4nLKHbHEUQQk5x83mRr6sFUuTUSD2
0MoEOWANml8ytI7MOvdrreG4xNY1Zz0uJhQaIHQT4sEDRbnGPqn2o6zZZXxsCI/+kGeHiQxMFTG/
jvoNd1Ih4Jk1ga6kR1NBetbSOLUxvJljMMOQ+nQQanh5G92r0Y8YZVFE5I2Ht33ZOj0xFRPREuHq
8anYh4fiE7R76tfOU/3sYKGJxHKJ/793Tv0BGQYDGXpRicuEE9xddE+vviIs1efvHCSkC35lP7H5
pHzRQjEPEYXT66jqaMEEBQ6qipl5GZd8mgNIBoMX0MEsIyu1kOpZPLM/L+XD9dHwXIEBh7FOBUN7
q1ciXtqMbl7tl2lw/pURtixPKpekKSS4djZUdqxoB7UHvYzFOwp54MpW4y1JaUp9iKQVXRkqvZYJ
yOIMTnYz7cQjYusbHivE9kl/ASG20F1XqxTsh0iYGiVyVFFrW2nQ11/b8JulHtUpgTZmZA/LnvvS
tg23vy9EbN9wmutJ1lC2VN0UHsdKvKk79dj1rWgXw+Soi8WBwW1HudhjMEOcI1OfaH1Irh4y416A
YF/P46ferNlYXb8U+idWV+jKjElJqB4HyKO/hGfBsrs95X0pUJY63s2oXW5LCPjIR8jD8JIxm1ez
tXEGO3CaRJVYAhWtQN9pvhTkTrSbkMSl3fqESyiymRNZ26MrvBpsH5pmprYovVV38Q/QWPnprgmE
yAZMErzMFQFtpM+8yrH25fe4tkVeScQ2tlyWlMEWETymQ4kcJZ4eb/pUsGeu6slmHmE9RgZeyrIL
KyNDgl+zFz+/AS+sD7Kug/EQ+jXBxGZBswsfJl476PZlY5UuoKUFq7mV4ixbZHqdQrS6m/ZLUBw1
lOBoEOc27nggwJlHltyvlkWiZxq2xkLcerifh18fgc/f68Ry+5HZQKV/gUAHbekvjWXd6WZ+P5by
/XUz2wHIxQwTgPSGSMgcYfPV8S9T0B36TrLkt1bO8zveTmM51KNCEZWRPq0rtws44ukON6AQRwWs
Eq9weBcJ3vowG62ZU7VSaAA8LDem8pBqHGj8yyFgguhWMXVkp5isahfiCoj0GPXywa0fqEYEUppO
ficHvCKfbRi+mGKi0dLIYkkvkWQsSBXUk+WVZfZq6ikvY7s9Zxc7jDNoZmQkaQxs0MsboXyOBk55
Hp3z90HU5fvU/mqDlmURxnIIF8jk2I7Jtzb6lM5fNEW1xYHX5cybM+ZUScw5mhoZt/FBv7WkpzQ/
Jdx6X958MYfHpItVnJg4PMrI9Nqlfh3a+dv1/fmXbXOZM8aPy96MZ6vGg84/RQ+1g9KXI3EyW0At
KhpFnzn2tgHhYo85H7qsqk21gw/UIJUTv41P0/fkUxd0tvkKDm+opuNY0p0PnsMXs8yZIVdlqEKX
hyb5aAdf4s/JUf7UUVYZO74XNIdLx8lZPDZxaVSiBoUhSKNA5DGXPg+yz5lJjge+AcjK21EqFw94
hMBRf4+SczAryg6lgw/d3kdQ45Qv/0X2hO7QdzsMuVDRUnRRNFgChqrPlVoYgBQdGGEhnAsd4qh0
ku+6nd3QprpK4oxycxYvBtkEQENI300ZtrQF4owZraukUL3rE7k5jysTDNCWYb3IYFnGXRz6eeFe
WByt4xT+8UbBAOyYthVonA3UY4FDV3mMhZ/Xh7C5qVZDYIBVqUw1jVMU+w1S6ihktFX5Z6g1Ts7b
vZvX1JUhOtCVz0WKIKmigrxFKWaPemWcM0P3dZIfjBGPbKn2VUzVB5xmTtbXt2WIF37T5Mzldvi3
+g90PVf/IRnEAqr3CHFHhxI7WH7qZbGt35EE7MQLKODl57p12iP3wXH7pWBlmS7DyrJujL2alljG
1ps9yuUY/qjPOeQX0n1oR06Ku6BiFzsuVyxveRmMBjVmTywo84GDsNgXL+0uhrY5SCsNr/NCGy1H
xxQUtSKvAoVnloHqVAgnkoCIxU2r1zrb54rpTBWxZ5VXxM/bHgw4g5hbsjKapdKlXa7fKRknLuB8
n00VxARkW3kPKE5JoKWHMeSkvrZzBBfHYHMEqWTGZYa2R8RqQm+jngAJWMqVnZdwyNmdoG7zofhz
ZZKBlLRL1E6IMWeN8i1v3Sh5vA4pm8UzeJj6D9SzbJhzLEaiEsPZxUMFNd3Gpc0O5Tk9G0/kSdnR
VpUI72Mh3nU+dPcxNF3FvYHKqTD+XuO1l7JYwPTk9uhzaDg6GNuOffk+49hCZXSofsN+mox9VO1m
WbJ7LVD6l+tTyDPDuPUM/Kvat2rv+ImQ+8U6GlCv46nZb18ULrPFcs3PUhZqI/mdOsxBcxOd6n3m
EZ+HRPQfvz/+f08ceymdek3Ieqppbi5Q5avxtByDRzdLfIhWfNGF6GxlY2GbvcCLUjlTyd5W1aFG
ib6CWCf6Fd0sLsh8DqFrIjl2omTqEKVEKQ2BOuD1BdyODC7DZY5VcR47ZRIBgEP4LVNzEHl8ieXR
vm5kO62wWj/mTC0ka0xnHetnfFJQHkkO5MlyjF161zn8funtBPrKGnt6WtE415SoI9tHgRaEd/NT
4qp3oINN94uXu03pGOgF5iVPeFNJF3h1dLbSmKmASaqeUuyWAXK1krKXQ+Jen8xtpL+sGIMcJF5y
8IO1QMU2S2xZLQO8S3DQnjcUBj0yQyEoX8N6af1OWx4ycp6V/fVh8EwwyCGio42EGQCwaA5qrdql
8bULf1y3sX3zu3gC2zmHeLSMJi1Cu8OX4kQeWhvxjDsmNq4PrvIZKqzedYOctWF757q2k+aF9krV
WRCRuyT8fP373AExR6I2amo0NAjk50N8J3sL+O3DQDr8IyARgmrsuj3eeBh0yHA10TtamhUNp2h4
FriZ67eqgStwq9F/sNo0jVV0YhQhB9h6VCNAOSZu8z06ZJ/0yp6O/Xk6onEUMkR2aOeuii4F9bbh
8X1zXFGjv6/+Q46MTZZkKMjsktkbJnXXqtCzDWPOpuKcLGwjndqi8ass3vLWUfCPHiqlSOc9xfNG
w+BDb0kxlTZWXAnnVzTaXXrsqoKH6PQr19aNQQgC4hA5KQB26s5VfMO0Jwk1Da1v2shF2uWn2UXh
J/igHN75zDkmNQY3jDAxzAY9e6jlewnzk5aNqErE47/Jaw/nGGI1rotCM0W9AUAJYuosRv28dGPQ
KulhKtLHf7XNWGm9RtDQ+ppRz2hRPh1PN+EYcppreaNhgINkiSXqAhB9Iich9nKw/2bhqTA4dXp0
2a+4hc4AhmKMszrScEJNDqnolWPvSoWblCcx9+T20/Vp42woncEOFQy9eHrCmMRDFChHaBmjI1UO
+uC6GR7osiU8sSSACV1CPKHZ2msU0DxUdE/VMERf+ZZBUeG6Pc7W0ulSruBI6WNB6nLctKLiGMuJ
3YmN23bnWjsaIa8fkAMWOgMWojnNi5LAVm4qwVx6S10G00S86yPiRWQ6gxZLvahW0cAt5t381njW
n0Hv8fya72WUh6tB4fDuV7yBMTCRGmVskBBhvFBWzgiRjSIpHb3p/esj23ZBi+KpaBiaSP/Gaq1I
omszGjeR9RLORflU6Xtd/iFEJ6H9NpqvlTlxcHd7WBd7jG+kipo2LS6tbiMNL6Qqv2mptZtkk4MW
2+f+xQzjFiohEmpQAEiL5rX5Q55/uT5t2w/WxsUA4xDSnCiRKePmDSZKP6kgeznKvi7YA856+pxV
pHZjU6qZJHLCxOF1Dv8lzXWxz7hHotW5QEwEhvGe5srJYTjKd0Zkt7506PeQmnH7wHo0b+bd9YFv
qAaj0OYycDZlbpZ13Oc9DI+OcJtAoAV5xnOPbJf8suyEpxmyH2gY24kPFogsK+ejG+P3yNmUuhjr
eiQk9CpmBkkyO2rY2VKfc/bFX3b8xQxz3lhLQpcYkaN6RhXiSUdkF5u29RCdyhOaQl7SW/PG+HF9
cjle+4bjq80oigqowQtanjUFpR402ffr3+ds9rcU2er74aiO41ih7aQtQZUo+2n+YM1BKtmNHhDl
8zw/XLfH2exvc7yyB+mPklRg23Qr+SQklacoj3nBIyjiGWEQBfwldY0CbdzDymWfCcPPDPBfhgnn
rP5LCuDiECykVEa1aOlbUap5HwXpwXSVc3mCu6NGhPcWxt1mDL5YegXF9hHpUPqyHAWUNCW+RQ9j
7Kp7NGf6IuJikEvRrmcI793Lkkeg2M1J4/OmlgEZaVrqfMzQOt6CiKZum6MUik7a8gqz6Qq9j7l+
zyxbIB6h53AWxwZumS0eMWyRtF7fFztT4VXE/iUJfDHFvCOJU5G1fY+sYvmLVmeD8/W7dEyd18kJ
7emm+9lyrkw8GHlb59UWyDVUwBkdQq/eqaDJXPjpOfNBf/PQuqMbOd3P8OZj1XAXiGb7/9SmLyUJ
p5Orn3sPgWWQn9UfKlpSkW6kWeId7zTi+Anb8I31itBzSBvLi8GOC8uek9CxFI0TO/C2oEz/x2oy
ZbNCRQdlL0aVGHiECj9BIfqb3Bn6Q3n3NN6gGFyZF7NH9h5e2RXITgjTodQh/Tf87/pIf5ynMgMr
mlgjUqaMKrnuJkUQZ66c76/DMA9MZAZMKmFe8iGnFBCU0eJrHdn9LvOHYAnAp+0UoMgFYeLzofNM
OzlCnDm2p49lUDFUCUyhIJ5nCefnbhFnucOtvs3L13QR/UyVdqJiPYxlHtQ12FGT+ZRn6b7Nht2c
St9CgZdY2M7Cr/4Dc98qiqIEhYOOmFp5jUQnVG6E2TOWz2V5qqSzZR21/qXteCHv5qm+ssp4LY70
sLR0YE5HHkb1VSx5rQW0pu0dfq4MMJ4qVeH/1y92yujo/UlO3NHca31sV/UpLAwvbB+FrnKuexVv
WIzjFoIpaGCvQZLaImdzRpo6+1Dv32pgjN8KfdN2Zo8cTSfelMpz1/nZeP/vRsEccYDKLm9TbL9W
EexRQNv7zLsO0395ZXnYl83ObJQE/EyQouzx9m34YnXSBXBw3M+dNxYfuhBf5ox95tQHyOSMFg4c
BBBuIt81NUFowHsq2DyyV1aY6HjOwboAWkjo2Mqqja7No4kCb7Cw2nnI00t8u1Fcmz8mJaMJ8TiZ
eIUEvwdx5PKh0x8syJR2fjy9Tu0Jr6rjwNtSNA64ZpNBirSCnJxMYJPKalI6jOhQBMlN7RNf/UiQ
vJpKBh4mqR4No4GSwix9EarBMyvcjePguptvHmYrIwxEjGkpGnMBr0i0Jgj7NqjDeB+WESfc4bkF
gwlynLfLgLVy01bxjHJ2iiF/FNX+s5Xyio54I2KwIc4r0yxobaeif5erpxRsJelHkgimZqFcWAPR
AfuSWutVZUQhNq7RC249icFcpbvr67I9YRcTzD4aiS4XY400QlSoQYfsWN0JyJeZv9pJ/3Hd1Obl
bzUaZhvJkTGlXQWkS9B7pqCuvvfbPbL3nDvDdrJxZYfZOkpa6LEuYutk+/pIad37Xfc83qloFqxR
i8CLPd9qht9v1csUMvsHQrFRYSg41OdpuakQtTlSF6O0VG52SjE4QpWBz4NohxFp6Qr100VjCPZS
1k9DLz4oTXZrJt1d0RWnbs7RvKzuJONhUtvdWBauILTEbo3pxqhiPwYJiiaV52TGjSyrQYir7/I2
PqaJCbaIsronpQIZmV66XaTbLm5fJUN0Kg0FOROa4qolDEjS2oKQQGox39VjzCt33Y6PLZDAo1Va
gTw7c5hZchlFYontR+tEKYNFdBAc1R48cNFwyeu2U1AXa+/ONYtURTNgB06SrWVO/SvcFS6IW3bz
rXlbeZAa25uvlNSBd6DyxsmecRF61iI5xpJTkQnK77wETfCKZDbKKXh3YO4wmS0KkRA5GjIkTYRA
PcCrP2HtXCnH9bsHiVrjzHZ/RImNwxPn3ISG1fQy+3Vaxj6FXhZYJSQowlR7gtt/r8CxJR6z1XYy
c2WK2bKLZA55kyNChSJNZtMJTXzk7QGpyGUu4NhNXUreRaB5Tp6vo9L2BXllm9m+zTz1nbAAlhoo
ri1u7uGpL3Q175/JTX1Kv8LV6KRz9w4zVkaZ4xCrqZK5HJDc+9qjTHBCr9EQoOu+sVVfDfiFYJuH
1coecy7GYaGp4FKlx6/gK21j10XysJCBc8r/JVS6YCEzLiIkaRP1aBo0KsUxF+1MesOP8imITclH
gaJT1/pjU8nnPu1Tl7OS29eQi3FmkJYh9iquWCDwFp/BPOFE5ChbT4Z4DPtD35x6fdd0L9dt0k++
W8fVWcMEAQjQxlDqwc7Qg0JDVGu7Tk07jVDOHaS8duDt3NHKGIOug9AaufRPZSnaP5/Iff4zdwZn
cSKnOOSxTW55F1bOkc1Wf1RVV3Zqi7r/f5Rzzb2yo1zCPDzlmWGSYkQfplZBgSeUSJedVY52o/Q7
cSH+kKqPczMdmnw5hIu6v754m5viMp8aA6yG2GqDFYOSSDMCYtyp5hNpPoQuKxsMiI59lw9NBGQD
u9gNbbUL3fnOeHhdHPJCoTs+F6/XR7V9OK1MMmCK7r4lNKBf/5ZsGVLHdLENdynYrpudWrqCz7FH
v3dlD7DFH9lC5G6ijJj0qiIDzfBcjbSY8WTtCi+97UGxfd0ib90YkOmRmFHKGYkxKbdQxFCcc2E5
KJXIGxhd/2sDY/AkjtVS1hbEF5QZBdXqbri30Cwm+yXKnniFQtsV66tlY6AkNIxkFATEFNNrdDN6
/0fadzTXrSvd/iJWkQTjlHEnBSvanrCcDnPO/PVvQedebwqmie/pjjRQ1W420Gg0OqyVHvTX0NWc
2aud2CdoREEPt3CUPtK9uJLK+JQ+V4WC9DXCivCcpZiAixPLVDk9DTyTZDtBoi6bRjIgjzKekDel
oC8X4H7Rbnin8D9UuL6qxPaCGHnRtyatx6jTqyi/Jtkp4gHDcSxQYzxHvwDKbIlQikm7S2aijHyn
Ec7bj3eVso0g2TAPdR3iGSOC5ZriOlaH2dPw/ueVCOhx2TFztgmEZAAYmgtaZBkubfBSKvd163Qk
4V3PmzHPal/ooq6S5xhgjBNdgLuV/dENz60dHJvDcDJ94xx6+pELrLh9fE1imDKY+DQWfypXgCMJ
AMF/K+QotXhd+0ZwqHi5h+mxj5ndb3FsXTocYHdzDZuopacx9WMJRHq8ZOF2sGpchTA3pZKpaiiU
uE6CCRAuk9Na9WQZzuLTCePo24wpVsHhabbt4K9CGWtvYrNvlwlBDjqCb0jX3orLbO279G0PcQ1Q
WWiLdFEkElP04bKxAr9CgZHcBsfKzZ9KJ3J5UIubGq2kMb42zTqYBo35pUl7NNTxQVEKXgZvI6gB
HCtg44ikGaLMAoIIRdFLsqlIbwVUdKNbxd2EYY83RIHaWWxgx7t4ur3Gr/EdLyex4Z/eyWZurqUG
2WssAw9NVy5Kd1NUZz164ezYRuj7Tgazhm1pCJ1RmdIbnpzktHaJdm0bkGjBU+C1Di3pjIcR+/iF
/NwXva0dFtUEyQbGnhlHMgRZGum0DdRUR3uOklOrtf48L1/2xWxVa6DhVQ4TZxjGTKJFyf/lT9DB
4VGcyyO9s2LuEdt65L+TxexYpC1g9NIDZHpjqz4oPpCd3cqLXQN4gA75NGQWcQu/I1bm95yzt+H/
34lmNrKPAGWUq6qEbtNPqvhDjF4G8tnk8VhvnfB3YphIo2uVhCStBktBn7LkSFYC2Ak6g5J78R03
mtq4bNbSCH0rri6bSNWbshuh1L+VWkroHPuRJ/kUwSt44JW8NxzKO3GMXzaVBI+JEcqZcWsXSmnL
LQ/KZtuf/LZGwnhhNUvFQgVvsBMkJ6H9FI+HLnkk5UGunprwyWxyTpTNMQsW5qUYRz0yhwivIw23
TFVZbfHQZb7RcxzJ5tLBQaJuTsnaWcS6OpGNKUmxdHHzXAo3g/y4f4w3/dTq96n8lSUkYzpkaMeD
rzdPiXSrjgBLHx7F8DmReDVmniqMYyrmOkLhS5cwWHKYp89K9nlflU3Ht1KFcUgJmZakmFFE6bvK
GwUM1ia/dCRY9qVsn9SVGMYXmaQC2HgDz05bfzp0+wQACs0v0aFBPx2vy2HTzAyiGZIIznAAXL7f
nrhTurGKgJdiCKObVcpTL2FMIcjPZif6+4rxRDEnKDHVxAxmgu2ZNfD/ZcdUTi9Lr5+b8WFf0vZG
XZWi3mllcwBhlbPFwN0fZc+dETiR+NQZPEjlTYewWjnGsHstSUMk3Gk9JTxIFKcIz4MP9dbglr3q
whg1ULjralbhByTyq4k9eTgv+v//IxRUPqKBGB2NGTKLYrIs/ViZYgcRiP/0y1L6E49TZet5/U4G
s/maWBtGHuFCCJ5pT1LrhzW6hCzjspzobGDiqw5AqD2ZYwlbNrdWjbGEeAwmMzGwerP8qcjhpjGh
oyuAyuRxDWwLUmQTU6+oFv4BumCI4zLkWMNyeh7m+3Dx27IFGQ4nrN2ybFn8LYaFWkDja6aLIDdz
iHnqsruoky20P37g6lkLYXxC2jaZOgF6yDEA8hFfRJAG18vtSL7tn9JNR7eWw9jElCnGCHJJCVhN
wSdKlxZhJCGWgQ6VOyEXIXDrdpDR405kDIoQkx1Y1k2SSuKAHHwPGj9dwngbJ2WwbQJXAUwgpyZB
r4y9CL89B/eSbj5OATkIQoZCIc8MtoqsOE5XWUw014yAdzaaDvFqaRVHWjahqGU/lsaqbhEie7wX
DWfx2PnlRlHCmIAi3FnC0V2M9jBF4nHfHLZN+7dKbLU9Mtt0FDNAPBdgO5El9EhO0l0gRd6+mK00
/nrp2DHlrCmSWC9xOTSfNZ+iOC6H2K9ceO8fql0Bc7nlnFne2jE+KJsEM+3CCh05gy/GL8H4a18j
3u/T/69uuywD+bGAu8gx4puguACOxdoX8Bfnfd0a5g5qJLUx0myibweaYiYeMGW88AYo9KfQFi2a
8hDPH4npVyau0OO2UiuRM6EvEtjDHD62GGbgD3VzDqzCBFrdNONNlCFerN0ZnJCItIRbEzmq0ate
iU/RQtDXFFoSx9B5+8X4CXkuJrlMcXbnqLFi7bvOayrZ9g6yAex3XUGKg8XML4w4TvNykFCCIF7u
IgmQW8tD56qnAq9Y4VLwIu9tiZqsiwZk6mhAeL9ZmhRNZTXiyshMi6aYY7d57UdrsE1fvDRInH+A
U1yRVwIZ68i7Wo6jGiYpl7cyuR2mw77Nb9rG6vcZ28inqdISGcUHLbsngmKR/lkdvpi1yLlrt/LM
UESTFEXRJOCJMt7BaOY2i6g7ii7aSXidzoM9e8WDctA/YnYrQYybAAHIUHULwm+g1lmlCACKOHre
XzS6KEwq+50ujBWMWdxmWTlLTlkjOxTHXw1ptopKcIa+saNs4GHn07X5Q54OSgwN9AZIMjO3oJ53
aAQJC4rKYPjDUwakKxFT18DQHG4TN7zjuSR6MnfksVmNroxMzBYuEkaPMHNUu7noy1HlyGNhD9l5
SXi8CtsRkg4CB4MgpPwTe10TSiTIYBzGVzoF0vqCa34bPf0EGHTP5JSJNv3SShhzpJoG3UMJsN6d
JDoP4Q1JOM2BW20moAu6asOcqQJNWiWm1CW8mAJfP2de7A92BFIfjCS/Vu70T/qzsQtfVPyPFEnf
iWZ8LsKKSRdq7JzoTx4lQUx9cfQFzMkdTT85x05mD/2n/dOwmcBc68uYZx4sPdGRRUUJSfWqu9A1
gSlb0kLwDe8Zv1WZWCvIPgxEkuhlkMHl09Yv/QKa1LexIXc6yD+H2a6+4R4955wd3T4PvzeUBWJX
pm4e4wZRoWxg4vtbJz1jkLSTiaXOvaUEirO/oNR9/Hn8ruKY90JqhEHc5/D5dX0bZZ9G43s9/dgX
sR3qXG2UHVMw0yUcZAPBFIzwR3aMH6ixGOgKt6YTeBlx8Mxj7Gkf82RX1RjnTGrA5gHolWbz/6W1
jDzTDjzafdWB3oRHarkdBK/UZDx1WwR11WfYOa2yG8rpgFGa1M4LEI/IHgoj33lQWLy9Y5zLqIZ9
1QZ4H4+C4VdaZkVTdSq63t3fP54YxsUQKY4QiUCvCIRkLWYesqlySCDxbm1qanumyPqTtBrQBoGb
rgHLB3oTPONYgJOewmHox8bbV2o7ulrtFuNIwrIdS1LAOmjuHqVTbzgrPymOHk2dlN95sdX2tQPS
IFAbEtFAry60X4XeYSZl6VzTp/Ipvh3QHBf66qfRIf+32svmWq6kMbYfSJWi6DP2LLsYb5Q0FIaD
4GWRIgvAK6ZydWMsP60aDdBlWEv1UYFblvD4S15AU4GcAx/qezMgWqnGWH2AEfSwmRvZiYXgq6Dg
rVk0d2KGgadOfBAiXhJq0/pX4hjrLzCzBmofxF656IJ9d2q9aHjat0W6GX8YvqHp6OAWFYRdTG6o
QyEBqCJ4M5XKayvbvcp5LFNT3vt9xsfrYa0bSQgfH2he0hxK9bYUE0dPT3N3m5RuF8mco7y9ZleF
GFs3uk6PSVOIjhYdIvFThQY7mZMY+ovNXWUwFq5LUzsHIhYNjZDAHaz97rD4/za4Cs4H2rMUebVD
jIFXcdsh1EeK0OzctL2bc1vjtSZvP1pWMhi7DhtJ73FJ0gcmotIbE9kTCW2QwHg77Jsb/aE/zAHU
Q0Dg0w0FkIKMJ5IDVQionxWVpzI5z0nrlOMtZTDZl7O9RVdBbPzU16UcT/lEGwUxw6p7AKay5Tvd
J7Z25vuF7VB4JY45Rktf51OYQS/FV1qLwBWBGBHQXkBej28KPM0s8AAgkyda5nH4sq8rZ0115ojN
rSIuQjsilzfeL8lTaPgNBjM6w9oXs31rrXRkTlacLnhlIlkNq6eN8zS9qziqP6Gf/N+c0b68NwyW
HVvRmVMmqqNhND1yEBOGNSQUgcO4f9JD40IWIbCErHos0/RnQcLvaVeeFK0CRcx8KKXZVVu07xba
4Iqx4Yyg5MQN6AC91lvi+GUpyJ0kTL2lVZ1olWQc7QGXiI+U27lp2ju51UKrQqdsZw43yxh9Kob2
sa26QySk92VWemox3MZZ/KzMAshc0BFalcml6mdfzptTmQ8XYNi4pA1dcBCC2FcDhwdiikS+jVo8
LLWo9WM9/tTW8k+VxD+6qOusQi2fp0Q+KUVysxTjQS4yyQoW8UzC+uuUGAcVtKxg+n4J4uXLIumD
GxcfICxXCKqGEmD0JMU0GD9T1lI11RMiZTWbzmXdfa2Bsr6/pZt+Zi2D8TNFIBWGIOMFhTV34jMd
86AQSWg54bxkNm+Bla0yypDWjLt86iVkKgDHBeo5s78beXcb7+Ax2pTAOGgmA9dAJJxm2EZ7DPpj
jyrY/qpt6QIwH6IjqaRrKOq995l1DIQDNW4QT8WlJ6WLVzf9IVoqjmveuqlXYtiGO5QTTaANY2/i
KTzVJqbXc92fxspRBXTQLJotlotjSLyiEUe7t0f3KjZNyqhLQqOmsXB6qwAkPrVV8DUnr3RWZTyC
q/d54fUybgU9a1UZjznKQR+gdo3ERXsIyufU5GUKqCtkXddaAOMqiZkQRIXYsv8G+MFRd9F9d6Ts
lkhNfOAGWB0rttuvicehV2qac1QGN50Su2qIFS+ThfwWxxi3UgRrUcxDSUexpcGwCTJYfWYtAH/J
cmBhB08pMB/l7wOXAGZzq65eiR2BA69OFE/0IS0N/UEqlcuQzxzD3zrGK5XYubdUTCtzUnvUW+oX
MKYgFLIMbUThkse8xNGFHXMjdU2muYVVNGj4LOdbOf/QO3atC2PZk540ZtNiuRRftBenAB5Kc6A5
gNIrbginz2DTY1z3hkWr7ut5GKPhrSxBc5ndgcCXNz5vnGXTQ6zEMHGA0Qrqko4C4psJPQah8SnP
7wqh4CizGTGul455bAlwwLHaQBt6ZhW39kUV71ZKZV1hqLb/0MN1LY85SWkUhukQ4L4VPy2fAx+k
mE51DgeM1coWf2JtsyNyLY65RaJIjdIhxsFNLj2lVPOiu+ocPepu6ywumMMtNGucTYc37c+xeZYZ
fSx63SgW3CqT+TyOr0bt71+Om1EpkRT6TEW/E2FrY1NQCiYKixLGOTWwkS9nIGXcBpGFUN+NwEHU
8PqEts3xKpC59et2+k9mthdcg0aQsVtwKwXby3YVwhhjpsoC6Qv0b9cYszOWxcsIrwHyLwZ/lcEY
IELgLGoa9KEP3ujKYFbQCNBjFpsmvYwHhZMS5S0bY3/LYuqhNuKez9DJ3wjA50gsNeUI2V42WkIR
NVPS34xlFUyYzWIuaoNsgxKPCLtVPxJ5XW9/WbarDMYdaUXfzGWFZWuQ2qVD2cvrYDUu5f0OH3mP
/806AKFd0//RiC7rSqMZgNS1AZxUJ53N723WyJ6aR89mKPlJ37hzIXtNEBeWPOt3qSo8pIGaWyQs
b8K8OuTSeC9XH7P/6xcx9q8RvUEHKDoMu3K60SXTapbIL8KaU73atperGOYEaDLF7DAStI8YxyS/
EcVfwGW2950HTwZzAlqhBH9LhgtZ6b6VpQDuWUwQzjxsFfqlfwSDsiShb00haMtjcgNCL4zaEFA4
tDi6T8THpm1CezIKdMt10qXKU048s6nVSh4TA9SF1k8kRJIybDNLTy+jWFtyxNme7afcSgoT4uqz
kioTWD4co/Aj7Wtf3pfg4kqazlJR4xB+at2LlLr7+7WZZgEN9++lZM6eYIJAO0k0lFW8AWRIcFqe
AOrxyhrO5Gb2KOscYiqKlgno8SeO8E3ngr5qVUOB2lBYzvqsKOYcpPI0QNBO3T2tTsf+eN+5M5Ax
i69gwuVI5Ahkx4VJIhjL2ACaU9UFL5rzsyBmnOtzM/a96sTiw9dqWQM6A22cY3oKU38UNKvVvsYJ
70G0GSqu5DA2OY1iruQGmn/yKm2tNBa/tcBHyxsR7DbioZKFn6mRnYVcfs7E4UcXTPcAMXhtO62x
oiQ/VXJu9016Nhd9shDhgjs8bHk01Nvn9Pf+qoxFi4tYq3ON/V0mgBTEs20AqEFq9QfMHJ9ElXCM
mbe79P8rz66K8dCRhYpbHpXq6wwWcY7B0kX90/HopimZaJE03kLClQRN1vTWUHAb0hqyYtORotQP
DvQxIDglJ+OyuXo0ENNNcMhIbPoIoE551QIszpG771F1MOebqbqXy2MWcNzb5rqtBDH3T9stajc2
tIdC9dT2ts84trppqqvfp4quVq3O0ior6OyJAu5YAj6DERC4tKP5I7uzksNcPoUpzWpWInv0b8mR
ALFi8TWgOiqHzOf1qG2e85UwJvpScrC5LIgWnJjMTrgEdgiKdfSiWM0Q8hSj5+QPs7vKYkP+Mpmr
IaMTKNTskCcGmovhBN5kC758MB54vSAcezCZ6zWL+iCMVNiDaqSWOfzS0m/7O7V5n670YXzXqBaV
qdO2wrF8KceDQX5IHScxytOBcT2hgWbcOYGILPcqMbMqLik9TwL9/8qqdTBlYFwM4ZQZXkTRU4aQ
5214206XcSVhXqoxHkaUfRW/OeZu+xw9Fgdqz5k7nsVXHo4PTyHGDWSDkuZygsKRUvUeQBpckHd7
+xu/2TxCVjvPuAJlaqpoahAfYi4STI+KPc6W6rW+fN97oyNeKHtPhwaBfbE8e2McQyOYYpyREmdV
Pk69t1S3Ha/qu/2IWWnG+ANBjapwyWQ40dSi3VuKO5ybHFjnogcALG67+b5PRSD83jYMdGopcwaV
KFZZcRf7y4kCn/Bsgu7H3z3PH4MvmjkFoxCj6JcMphXMn4IMbUvGczXfpP2v/U3ajn9/r6AsMl4B
FLEhVDIoB4PmxxgYas6qj6fzDe+i2HfdAAJ7v3ZNBTTLeBmQCpjKmyYz7FBUKisJA2tWpw8lwVZa
MW6ilxXdlBc87lqXon+BpaqwK2A30bw1+ZK+chaRmvLehjE+gwwDUVpq6m82aIOD5lm/xQNMv9Vt
VO/o+P3PwgehVGXxRlq3T5li0NERdGOy0Z5aExGghrgRy+ykAvBNUG/b+pGj37ZBXoUwywlSPSMU
MRuPpFuHDLYFng43u5ss+di4i5s+EXvw0U3tqD/3BfOUY9Y1A4IM5klwn5jN50AATt2zvDj7Iuin
/7l1V9UY/ytXTdWbU4fmvewo9q6u8Uxx+z65CmCcrxnOIllCJCz/jV5zd/k+AKStegksDE76C6/M
tsX8hP6oq0DW786GVHUVpvxHOzuCKGNCWgzoroALESwgqKGfjnzVM0ANNBboYxw+JThvSRmnXIzd
Emktcj1add+lj2V52N8yjlVojBeupCGqiQL3GCav4/JZSB/jnpOA22xEXC0iO3+qJU2dqBlKa8GN
chPc0Lw2hd3RnwEpdBId8fwx9/h711jsmKlrpiQrM5xj47HOM6vTUMV/iAA7/78tHuOGk1SK5rqC
vRfxJWlv5Ga0dJ4uW/yfaxNksWOUIIlIRONAmlukyE+1bRz119LP0VkteuJFttDfCfvPnnnwDDzj
YFwGpg5TNZnQI1gk7V0/S89RqQGcUBG+7K/jdihw3S/Gb/Rmk0g5QD7euBAp6RjBrfl/wJTkuI8/
iISiajH7ZMRhSq0WlMWKXQHpsToMMyos/xeKB67pM/5DQE+nCof/n5YjpInQZ6yXrmIBADHGnsVI
Spm8LD5v2xif0Y7ilAuUjyCUDgkIYpLnuv9gaP97z9hmqqUWpi6vYJbFKLt9bfggCDgmY+d2Cjgz
O8MXMvBcKaLba+XXLu6PspLcRGP5sG862zWsq4dm+9OjsBTbgT6Zc007RES3MtgRsKnccur8igTW
iPYcIxbsUW4s7P4pKD93SuxEqnEvCJUrabndENX/Hz+LCQULUF30yQxTkx6nz0JhmXeKDTwOgLbV
xOp/CC+VW18kF3kuHlHgdhQKqAyiGhj3lg1m+41MTesqQU9W2I1fwed3jsz+OV0qf5wjS6wVgH6m
go1k8EVpTF4Jc/MoX4WzD320NeWh2eChP58aikB8pnCGHbf+uzl3QVZymBd+2s0SFAVyahGJh0mv
HZM0blWrdpLLfl8UflZlnlpXzhgLxyrk8ZtulxhX8pn9Rf9lu0QJ7Yx56S5AkTnl9nhPGUYAWOZU
N7zW+jeKiD9Cq5U85qrp9X5WEwH4jQ1y3PVt7mafJ0CpajZaLib8iV2gADvhcXCB1ftP01i0ryRF
2bixTYdX5N9+Kq6+hkYtq3e9KCbCknV414cvvdvfAhnhLH1Ff6ibOgJKGPb+Ydr0ZytpzDUUj2av
hbS1VqrBgZ0mh1Q3/yHa+LIvZvNRtRLD3EKjnGfZGCJMyWLpRi6boxj0Psnrw9I3nJBoM6pbiWLi
2CTOormokKjolgvYmpeY8/u8U8hcO3kXGeKc4ykvIu/S+8Oh9eojPyuxXXtZ6cG4mjrXpxagDzQ8
BkL/beY1ryNeat50bg60BpJY4EhrDzEmOLl4TvtriCIaY4NKKwaiiuxVkt5N8qmKeY+N/UXEBOJ7
AfNgtDUQ6GlhqXdNsAJG95UXAi5qAit0+cs4Cr+aFwLa9fw7r3lr8434e11Bsf5etCotXdzSskNY
3ufVg2L+k7QPrf514ZEP79s8YRMJaicPUq3B5oF85KTjXVR1VovaccsDguDtFuMxmrTSB1lAZ8vU
+6bweVFe9w/vdqS1WjLGSchxmlQkfZsw+bdzoXwOnOGEapxHp7ybG6BG/Y8iGYchVAvJpRggaZOn
nRSM7AB206b3AB01kZ7ng8wJdt5Ysv5+C6Cb8L1dBELRdVWHtjTpMTmObnEPlPsCUUVwjG28P48a
WspLZ3gp7+WD7oTf9xXe98OYGnovvWkxEQWYURAu1rJrDoYrZqqv5rW7L4ZztwLk/r2cTs8KMc7h
75Ub2rDW2vWNcfyh+uUTDZh5RSqOVm/h1OouwwRE0yw9zlocPDbxnVT8yubPHI2oq9jZN7ahVZUG
dVjGlvpjGVMAy0F6yI+ik3qxw7ssOZERebu7V/osmTlLs0jBuNLCKhZiz0Jqa+NyYy7isQ87v450
wRGbEYmnIXVbCVTjHHWpe/pTXQSfOgaVME3MnMUpFJZ+ErCkdNKRMrClz9WhdSgunOnIvKfItmu5
SmOOISEzMSeKNBmH2nOoZ4e0nJx9jXgimHNnNFUoywVVqD5IyU1X5rwl2/b4VyWYszW2RldqqIbD
QgxQazZec0HjM0DBaIfwcK4BUkz7KHmYL5v+H0wSCjFEXUXa8/1Ra2N9nqcKtf4ye62FF0HHqEhi
xf3I8ZU8OYz7H3JxBDcHMjLLEKFtSfeLAhlOvXsIBP15f682V3KlEmN82jwuaAZAU1lkppaBrj+B
lBYG3RPlp6p5+7K2A+GVMMb29BoMIpKEF2dwQ2dE41N3hqOS3O4m5AY8235xJYyxQm3SkjwGK4aj
R9bgNUfTQ7+JpzkTRhn8EqONvFfHpmtcCWSMMq0CUAxmqN8P0TcjPAVhYcVi+iHTX0lh3X2TjEQu
EayOqkV+6CXa52o79xfQfnwun1S4/AIMmGhG5Y7RcbZPYWPIIBpr8ObBV4qZU6FASQ8cWd5KXvKl
8nnruW+afwxWDgrJwhyIJ06ViA9y9xNc1qUsu5hoOpWR7HNsc9Np/V5XhQ0ilSFWsiGN6GzW4FAm
xRhMMfFlwSO1sRu/sFWOl+QYqMJGk3EjZGU6wIkhPQ/uzcorfVGwFKc8ogXEikKbmxzd9yuKyPiV
sWkHjNjh/I12/SKjQTtGanmw8hHvX8rarR+B/cuFGdsONldLy/iYLhBTDXhJtMEY4FzGCZ3TKAW0
PzqQMzv0CT4fWl6y+Y1h849bdSWU8TVaAaxVMcE5IXdo4iNe6h7BFu4Iz8Gh/abhzKD3zB7OyYth
4clweBSIld7xUsLcPWacUCLMpZzF+ArFN045cOZFYsk/KBRx4Uv3yx0vobTvgxQ26AQKfNE1JWxK
rksbfa/uVGd2EQX/mycH1sz7m7AMtTDKqXMVPyknwRJvwpP5bfkHXfDogOeNvHKOJhtz6uNYxGID
x6pM6l1rjF+IzkN62W5UuJoLG3Pmc4oLl/o2tbcWMKmmLq1Ip/YogSxKBGFF9EDho+eGc9XznCob
gCLzPPUqnXuNXwyfOOQQOabduO1FuVBq2n0vxzGPN3NdRbvzUmLqGnAeTpN+Rf2qSY5C8LIvYrvf
erWSjJMphXxuBBm7lVwkAMuU/ozS8GLVn8tjiZMeNLbylT/jvZl+WEllfIwghjVIW1D5y6T+fowj
fzJBQlOb1rCEl2nMT5OIwnHRuhxtaci342be7Gq1ok3SZZ084YA3aOMGaMh0Ls6CiyKaS/mhupv+
sC+QdxYYhxK2soiWVlp01zB0EAV20xCOCJ6RMHHMZAxTqQmIPrvaOJRmY+mRgtHdiGOLPE0YFxLI
Sd+JgGB2SB+iIyM9lpXJ6ajcft1dreItQ7DanXrWS3lK8TZOgAjZWtI59mm8ibwr92hx1Hmrja9E
zWVHpDBBgi0DQoMo6D/CSeHFKNtGrqKDRDckOs363ut2YqJ1I526jAEiNqK8Ht7G4JiDekAul74K
z6nfWUbqzU4OjgLe62fbLq7S6Tt2peEiC4lmUtxdLQSSUhp4VZz7Y95y7haeGOaR1WGUMOlSdCPO
EvI183BMw9lNFZOTsNxuVgCL5X8Xk27oSp0xqCfBUOmkiy9nVu8unmxr6C5BpvK5O4Oz60QzsrB8
q7FkazwMvIc/T1H6/9UH9CJacAdad68a8aRk82HJo3s9DI/7HoN6hD891FVPJhAKkkbVpAL+uKqP
ovBag1AFmBGzcsmrnHOkeRoxzmluhaA0WkTsptRYA94+rZZYkTFz7kyeGMZB9WOKgl0GzwHswaB/
MjVLTD/vL9pfrAPD2qquqpjnZ7yTviRBK6cIlUEA6AJu3tfujScKUTK8ak+UqX7yATJwqx/pHH7y
DET6/Q/Yrkuqvz+ARdYrA9BMdBUau6QleDQG9V4ehnMUNP+IWfpgJNPBXMDIFIkXNKLy8g/bvuwq
m/Ezcl6aQkCju2g+18WdyLth/hIWXwUwrkRsAc8QKritVcmio5tAdD92M7COJVs4laBgMn/uLyc1
8j8PwVUg41Rys1uKBR7aGWs8WOXXOn5upYeR8CqdPDmMU0nULlGKEtdzkXqK8Jh1gbWkr0EZcY4A
dwUZ5zHoCHaKAQrR3ndcCK5cesqxQ0+ccU7vAJHCG1r7S4R8XULGjwgdoEC6DHsGlBCAqKYu0pRe
eaMcp9PkomlAxzu5snmXznbHwuocMD4FLO11qCS4DqKj5Ik3sduBSPVIkeVBS+kY7nzCoP5dcMsj
IflLYH7Vl/EymiGEvRjgAHYeuFz/hZoEODttfgEwFjd+2HbTV3GMw4mNdjALimimLV8MyZ+DX/V0
W5R+mXHoiLe9529BfwBXd0OGAA8LmhNPil5NxQraf/ZPG8d/sMDVoNUqFDmBLoB4VueHKHzc/32e
Coz7GIc8AaITcDnDdAI2Z+nIKTjXVeWwL2a7YHu1PYXxGh1Q2BSAEKKUfjc5ixN/a55a1I8MB40w
D70zvZhfKeLcfDAWnvvfDvWuu8Q4klaI2lmmU6uDFx4iO/1EaRpjN3Aoya7xmVLPtmeMUtjCIfL3
1ebtHuNaxGrRSTgN8JWh1xSHtuXsHu/3GUcS4g2qg54GFQhD9FKt9MZy8PZV+Msj9Lp8jNeYxSzU
Iw0hguIHJxGTB2h+PQyW5Ge3xKfhceyIvMoKzypZh5GbkxRI4CatC1fKaZHAsOaM1zVMf2XnJmNn
KIM6rkhVoHKbDJVrRt8k8rWe0ORoPoigJfsIwQs6o/4bBrEDlIYM5nI1xjoWuTdInZVlx7GPeMZO
z+uOTuwMZRVEcqCZiDdoMCVjzK59BuIYUJ+Jm3xSOfEwZ5tYklVgDxh5XCDuB+GwgiiuA0duPHJU
oja8pxHjOZIqLCKJ5v1C43Nc9VYqgaJTUmzFzN19U+epwzgKzJtiaoiSZaH0YE9t4CI1Z2mjzptW
5u0R/Y7VayU1gdQgytBoVt8SHTSFG5aWhuswc0PvQ05IAxsiBh5NUTGZA1woeWZEE26pIM7OaROh
PV562l+57YhmJYM5sFOitBqJsXQUs6/wQqu+ac6lL9hGhIQ4elWsAqyJ9vRlX+6mbazEMjd9UpQg
HaKAfYRknljq9mi2dwsRzmb2EWI68luUylZsiiGYql6HhssoY7LvR2+cQkO39/WRN01jJYV5LkhK
1E+6iClrPE+cYClAwREUVtkFB3PQTnICOiBSPufS9D0Z0Ion9pjjFx1hCf1BpEQDtSWgRaJOtNs+
zWxtwes7atyiLby07gnnazdvn9XHUmVWdjyFwP6qVHqx9v4CGPtIkT5y9lcSmLOPSWtjnmhxGvxr
VtNhSPTSNk4R8BJo26HxShBz9GVAjBWmgN2ltFgLCOxSxAe9331PbeFZLNFcKRzn3NJuebOw26+P
lWTGGZh5bRRTg2H0wZvdyO5vFMEaADNPGXTLuxBVZJ774W0bEzTouRLm8BK0NZx4843qvZGALRYd
IywBpAHAAt6bUXob5/jDi6/UZJwQ2OZmdaGMkmY7HsvlkxFqlqYtlj6KroFevS7oPZnCySnaMQhm
N+6IqwIqLwlSO8JRC9G2XN+K4giQRMQCTeigp8zO51+hrNr1lNuJ0ttGaoBKvB2tvguP3QBi3by3
EnO2zLL3J7I4fY0CYXAbkuigKd/F/j43v4nAiSZJfC/0n1WMVNZVCNC5yZbK2Snz6SJE34keOK3o
ytnnKG3taswueYDuxq7xlLIFnKN60kVQKgz3RM4d8Jy6gX4Jq9BTjMmLlt4aSGkP4d0wpV4vhJ+M
urDEBmD0oK7PQ0yX5Tl6xwsLs+yoM+Fyy6QTES8jqEujFnU99dccglq0npB2Ur/XunxIgskelBnV
3OjBrErbVE2rW76UMsChyPRExu4UdKITD72taa/JCCIaDWCAwSVvlXPdFW4jEL+LkkOBTFzSCc+5
mX+LdJQv08mu8lNN6edU9WTUoiNl0SkFgwmm+jHA9b0hxCpr8RyE4zEEgKWZfc/mxOnjwUoyDcC6
mmeEgjWWkq3O3VkVfv4/0q5sOXJbWX4RI7gAJPHKpVft0oxGemGMZuG+7/z6m5DPsbohunHP2I7w
iyNUDbBQKFRlZWbhgkA1OCnJNu0CBcx88UJaHuGFzog3oN1YjoICVxV0LphjrosA0yWN7Zf1tKmS
zmHt7BA1crTEdGL8PjVM/Kr/blqvObgAlZTu86xwoybzoSEE0aqQSYLQ+vP1w3d1IQqVgzXhBn2f
xfoLFrY8mx7BMDEn2ZHd1v8QEKBrbIDT19JFfuwq6fugsVGZXh5Hl4NoS7fZ2VdcS6CEMINs9FBq
Twh9qqmjTjygpYwm07dwZ+z4w0i7hw+CtTo6yPpm69HnY3lCvEPmO7VaOKNTPQFXgdJ3r/+BCWZZ
KrXwTgXRhCFcokEfg30oBGgqNQDDp5BWpxKY80qmeGZBuPn6uWW20YDH1QyJm5tP2ThvwyqV3K8r
75MzK4LfLbjOLXNGnmhaxr4AR4JK2y9tiQFppt92SuJFrYwNfiWhOjMpOIMNtDOtQ1P1muT71P2u
6xFFZ+ZMUCq6nOnIdlBwA9b2KXDiquqF4/c2+kGzx3B5+3cmhHuubJc2S1Cw9+LOcoa+OBS65Q9s
kHQ/1sLD2Z4JV1tsqNOsRS062yhtRC5a3dvY5cqDYNeUCvryPybco2fGhEQ7jyet1viYC9N/zsaT
TpTdMr+OdG9DivLy/q2BTZjFNI2pBv+vKGrXx2Ea1gFerHz+Wv1KviSbGfiWLfEmKJKzHq0/IvOL
VQc8sSmsL1ziiVKuHaHQn2NQuL2ySdNNMckw1Kv+d2JHeDmkQ7XUtMOjKKSq09o1rhaI3c3kT9z8
w4xYISRl2bK6wnJKrXeY/ZLOz7WcW4f/2E9OcWJFCHhzSbJcCTXVK30QBYEppimc/qZ1p2MFvk1w
YnsEmmPRroKSmvL077zkk+SdMffD3C0qdJLG31wsMLtV3H6DTosDGfSdHMy2coOcuuWnUqLeGk0N
umUvyV6y7LHAnK1kSRInJEIUpH0wMNDQY+T/yrodD39p1s8v5CV5/gtMHL0mv/6EXe9sXUJIzLRy
ySJmqRzE5ivfLPD9JB676Rwwmbr1z9QrfslaArKtFEKkxYhalAu2kpW1Exn3WibdS13im0J0THQ1
bO2oVhFEtE30jQ8idgfTCRztWtnL3jbvIenSSRDCRxalhTk2CFkhsot6gQxwh0lXarlGPh3TMt5M
OdkDUL1vCmOj05e6VhuInKZ3XTvtgF6/zuMciWu2UxXQbY35rWaPj3ExqN6idre1Dk1zVm/b0Hab
xHbMZrqqo+J2ocvWHgpIUMd7ZoIfc6SuFttvupkf67r2+iTdX3ZRSfgSS5ddNtu1NWFXSd85AwV0
Oq+TnWEVkkRn3UEI2LkMk0KVQ/DJIcmCzFYhbaW0rUfL6BClyx+ZgK4HUl3MjYqiSLrVaF3ew0Q1
HWNyl+aSJs36/cw+DAinuZtzmgyoTeBcNVccmFDi3+XB2tabyKeSbGD1fj4xJmxYUtV1Mad4fCkB
njYZRm6r0LWq0OmSN0XZXfaCtXIRQsbH0oTzO1QQ04m4d0Lp4TcAWxsWO9VttMGs97W6YT7vAhtu
t429YVt9Sfzii3Tqgyehn0/cx08Qzndj62lLQ0ic8JGL+NgC9gGS5/e5v+rQqo4suV97r2DFNh/v
gE6MJZJwW21rKIMy/2UQPJZutGmOqA4AEqc62VamV7R2Ak7MiYTcGc31ReuQcA3kyup/4ekiu23W
IqStUZ3oAJwBpiWk+dA5oGWjjjzuc0n21okP1ZHrDPIMUuafa4Hj1JhwGBQ1SEYlijBQgud3Hnw1
azzziHSqZHXXTtYkHAPaQzrATAhu0NjBRL6jOeUXso+vTMd2DF8/hhsZBly2MOEoZLQmljLhSdaH
4zVLa0ycx7rfhN3T5TO3Gk5Od1Bw+CrKmaaUPU74zt4yjFQVx8WdvcZJ0QmTgZD/wRrCoq3hX1vk
a9WDUgsyo+bNy7/6OZgUuAm3mGPxqy+ydEBqjbvqSUU3aScE+6VCxg8tIV7ItyAZ8x9msXAja4Tw
y1gMHVjU32sTHL9NU/RGqxGwALXxCfONPneC8anOHrr2V2xLPtxakgxST00jGqWWLl6ZeQC0n9q1
0BMc8tthRqK8lBAypPWvOq+3TUq/FyzczrF+f9lhVh3zw67Y9wvwguq0Gns6027TaT8qZB6VLuP1
lVkRngCq3RmRSYB9xrCrO6WZ3y1kV+oy0RSZGcFBKqOOjc5GScKed1N4rBPQSKlvlzdsLfs++VAi
GZbVRZVS6mhh5mkOqaLFQqBaitzpwvEIReLc/RNzlFIV0DSUA4TznCh6WVYFvo8yb9rxSat7lzRQ
xam8y3ZWn9MQL/7bkJCbqkNu5XUPQ8meAvODfBOq6tm7GHTjQE0g8LuXyybXv5bNbFODzt5nFZ10
aUg9wCKNvsxh6CiT6lVB5l+2svq9jPfry0K9UvxeQ4mQ2FoKMvyCcy4/FwVq25PqJPn3y4bWcivw
k/F78t0Qv3ROolOaqammFVCgS6CIoZTKdYECn0N4wt2wb2GuSOytTT2jjkdtyq9l1XpHNp4YbFrW
DNSagPGPl30cIoNqjcNk9dsmto7tSI4zCR5ANQOxpQIwIxAIpfPNgGZbFZubpmy8dghu62zaTjkO
So+TQgBkuLwpq9/45DcKJzIYw2kJqwZFQuZaJmayO7xxZAiuf9gJiCBjmoswVaR20Ue7CGKdFzyv
O2gFY7Ti0QZYbDs9/8W3kKMW1O+yQ+BOiYMGxfbyIteTPuNv+yK7ix4uTaAEQIJwBjT0dXwWOlbj
Wveay2eeKISZ/0CXBx//w6QQUXPoWaOSDC0HW/FnUIXJOOVWPxwYinXGwH5HqBB37EStEgBPcNeG
j1X1nFZ7uXLD+r6dGBFizsACVjZpicmAR2RifxUyjAfjesQIybANN7KZ9jW0ELNPDPJb+OTIFAFp
C9PGLcuf+3xKy3rInu2fA6pQ837ezQ/mg6wzv561fNh87z2e2Ez7eTYGHTCU1lduF5Rgl+P8kkEM
GcpzX2SYl3+wBjl1ih4p/axGn0RouYX4bmw3bWIum+1qQEKpQEIpnqwbxEPapxSJMJC8MwhifhJw
7zqQbao2vl+iLa4abc2QSuLHWusbX+zDhBBVZ7VLgornJ9ojp7GPXGNnQBnwpkPpEPobt5xQPptA
5rNInsprIyVnlvkJOflumOdr2i5H/gcBi61aBT5L9Ye+TP1uCIBXCI5ToR1LDcJ3geGGxh8Imp6Z
F14MShtkVl4hta7C3mto6ZIy32Ut/ZP84mR/hXMOPntt7ChWuSiYmpzQ6yX7KA03sS7Jm9Y9k6Lv
DVpUcB+IMy0Qa4tASYYgPd5TnHXDW47dkX3HsNgm+yV9mazGrxNrwsWT6nmQEhWnjtOlFp7xpqhu
61kg0ONcujy0yCeD1sPLiVHhyVDH5hKNCVqxUaU/BovlY5oldMrCclMTCCBGIbbCXtMp22Q6NJPz
9C7sgpt2KTdllf1azOpVcjGpKweU6ZpFLYOZjIm9YdLVAIhBINFj6PVDos58M4BiKM1tAs5MVH/m
H/3447JN2cYLBzaaIdCaQ7HRozn5bSqzp8fIjqkt612sgbqQM374k3A+0z41lGnEFzbvtQ0n21Kg
Gg571Q5wQkzG652j/Bx3f8D2cmZWOJdsiAJSVMA7axBYMzIn0G7Y8u3f7aFwKCe9sMLZxHCBlc6m
k8epT5voYWiG35ft/MOZNIkFtULM9orDL7nCjKHqe7w6tzy2ttvm2PnRLt08yh7vq1cF/duSOOUS
qZiArwkoepJk04xXVSBZCt/2T1cRBcwDzwkEGBFGWI+Yq1Jx7Dxz+k7626UFmuRJ7SVW1lfxYUVI
WCAf27B8QaIXjkA0p72flMmXP/omHzaEHEXrAtKZNsBe/QGTar62U+9az3bQ9HZD6cj+6raZXAvM
JpBOMoVD1M5FSJMRo34BAHodja9BRwniYEvdmSEGDy8vbTU0nBjjP+bkRmVUUayqxe7RztfipxKs
n/r+35kQTo4F8SBADHOcnAEl1/xHNsTHCpipy1b4X/nkbCcLEdygGZSaNAvynsm+bdSbmlAn7l6y
3gL4aPD/nS3BHVotysuCDgDchKM31HjdAX8WptpxScG7PJiyx9R63mP+VfaCfo+I8CFZRmPw0mC+
dR/u5i8c/rsc5qtmm13Lmor8t3/exw9Twl2RF12KmV3EOYI5IwPIBK4f0myl7zN+2X+yg1eyTi0N
t6zYJ8K4LroQCU8ibznlR4QOS/PGrqsb1Yk9WZdvbZiE2SfWBDc3QLo0JFaHIvaEcd0O0DkzAYDM
ju7TKf1eEeWBseWHoQQ3TWT6RUPcXs23Ngt3nVHdW8vo4QPslQGtsy6hEndaPYN4OOKFAFFxW+xn
hSCMTC2uARiSaT9p7LEh6j5RmKRttv60w1PcMEzURJDcnZ/1tkS37x2yCoQhf9iFpQsxO+N13vC+
AQA77OoPhIyZ/WFSZI+oel0xw5ZnzN23cRgcowAps5Tcei1ion3/Xqc12CfdvKyz5sFQMPJEq2sW
fClGEMhEb3ktG7FddSMA4qllUQjAf9JC05ZsIh0vKnQbzsGzHMFk6iSRY74MoUO35iZ/NF4qd3TS
Z+vn5Ziz+vWwk6pmoO5oftLvivo+icMZiWyh9VtFN17NJt0FbXUX0eAx0vTrPlB9tpjf4qh1jaq6
6vKkchixDpd/yDsYTjy5Jz9ELE8bEEnJygq7PdXl7Vg138wUxyTvPSvUjrNdHUJL2aFG+joR46ti
WDslIy5KGvcjncJNMEMFmqYbEKO+mksNT2zNg12Uj+kwXAO5mThGmW1D035KK+UwmeWXCjJJSZM+
DXp/3c3ZN7vMNpeXtL638B8Ug613BOD5yZjDYSjUIuXFKnYLiZRrPssffeWU75wHTgbhXjvwAN/8
bU64q0IdOV4W4wmgGVATU9B40ltHTWRY+DU+dqhnfdgRDryVGjNLSyR41tgpTtoEjUM7pJRD+Ia+
hl9z6UXVDgBRxQBEF9a7XDFeqdZ4mUXdoqLeYvf7Lqv9PKy3Q2I+kdSUuLVkK0SSiHBsWVpQBGaS
jK7BQp/WHcRWZcDIteyAacS2KTbd+CTvZSJ97ysdF6g1R54FfKIBFDBEkXyNha+GlKJnfVUf5oTr
prahxTalYKOfh+/JjFGW4nGRieDwi/jTMTxZkpBWKQb46N4zt3Tyl3kfyziGZWsQnLQk6HqBqBSD
/nQzdTfW7Deydp7MhOCfejA3mcprxG1nuQ1ttiZpN2Vm+n90vP/+HGItuFVQ7W9HXLC8xKheQyo2
8ZLnxk9akEtEPtinCim1uWRtn3S9ptzgw25o4qFHb4H+LnyNDwmQgxtOd63u0rcRMoAPl1dq8I9y
wSmYUGJB2J6HJsZLXw/CJ4Kc2zTS1hnyEZz2xk1btfdBZ/dOuRg/SxrHgM2n1wwXhWNMyrd6AD3r
DPaILAx+9kV+B90wjG9axiGojdeypTckwAzGQI7REjxADtzrYvOVpf3Pvm2/WbXxlc6V4Y7D4hs2
eoo5OVR181VZ1F3Zdxin6DYksCXXkWyfhfpOUdNIazqcbAiugKbRdCp12EVxKanJrZtBLwkSgQba
wYIZzIwsaVPhc+o22IaOiukGf/JOYtqHCSHzJtFQtkmL09CAUCD4mcS7cJb4xz9cdB82+DJPnnuj
WfbjlGAZxiNv17dbYNduQAXHwT98YqmTMhesh6kPi2IojCY1s1p0xKDAcBO0zZYl0z4Px5umHI/T
2G+LrPONWHesSd1CIRhimZUH6ZwtCEAkMnWybyhETBNvADJiVsYzxsdap84Y+316f/kEymwIUdNu
ZlU1O8AJF/pj0L4T9l2J/qCad+onQtS0MqZAFQJnm7YGXpyWN5rKVWGp/r9aidgjqZcpCq0A1ZtZ
27LyQNMDauv/zoTQMCu6pdFyFR+EFi8Uys9W/pvYhXPZyLrPnxRcBSspJUZV84LrvP0LooIMAHpx
KPZ6EKvfWbI24KoLnNgTYnBAQqNqLDS0CvZ9rq6KYYHc2a/Li5LZEGKFRYpobOcOM4CIyq22IMMz
bwcwxlw2s/qwOlkK/xkn4WKh6tL2gFZAR23+WhFWOAqDihUkUrTO8i/bWk3RTmwJgaJhwVgZETJB
KwRCL/tiB79m5T7pQBdOZJ9ofV0U3TGAAu1PuiNtRGwQfuDSIO33oMCcHnjyyVMqm5Ra/0p/mxHz
DjRckiEkeFbY4+tidF7S6m4xDtvLG7cKE2H6hxnBwbuBGWaawYy6HRu87Pst8JxP9r7KMRXaopcT
+ZqsR7X+tT5sCk6OwlcfR/xpYS7Vc21nBw3ziZNROYtmbKuESSC5kg8mkj8HbIjLwcAS2+zNnG8V
8lp31+UQy2LF6m11spXCuYriue5RJwLAzNM22jfVx2T6oTlmQOY67Z7s2F3+dvnryVYmHrE8wGvH
wsp6bRvltZNMqTMVQP62srXJvFE4YAr03aFsAEudZzl8YhkYtjfbg0wW5+Kn4A+iL3iEXV7eajuD
ob+kM4MQFLOFS7dYRmOYDLQzyLa8ib6FfoqSCbtXtuXjn/EGoaX2YU24fssgLTqjw/fTWgNCwcMm
LsaNslROWi4/VVZ6Ne8SRYAW1JbmQHl3Y9tjKdnp9Y3++BHCBR1WWHDdIJKNFUTkv5ntvrY3l7d1
Nc9HJmqhkKdyGNp5YA6HUIvxD+I/U1xVP9bQxW52VfcKiaGF1pIFrTZRGfoRaEdpBlr/wkdkGRlU
EoJf8X0kAyPnxU+K0vDgElBDPSS75JBAUk7iOqvbeGJU+JZVlZhZDe4EqAqrjq3cM+WuCneX9/Ef
Vsag7a7ZlmmLzRaFlRW1eLOFj9C0u2GT31QbDKw9ZY4Gaq0OUo0yPPr6uj5MCueQj7UHZWVjQIRc
2elb3zwFUl2D1TiGoc7/Lkv4YCPVK06fBJ6p6sHQ9m0k8b/VNVAdquyaCdC22JAYFJOWaQGHGGPr
t7rYXpIvoxPrROID698HwAQNVV1qANVy7uhFZKc4yiggc5qQ5hHzhIqDiDWCeQBKKW686Y/h8yiD
Kqwvj+GZh96Ehjb9udW4NVE2Q2nNG+fC0fQvSv+9iSSut/qJEBbfy+No6QifqG1GJYEcHCeTBfKx
eesN/7JvywwI58dsohKKYxSvYnsPhHS+PFz++6ubdLIAYZOiug5tlgNATOt+R5vEpcHy2EtzNf5n
PpU0TJPo6BGZNoa0z7/F3EHyTjEQtmPb3OWW9TQZI68LH8Ek5CL83bSR1TpRQu4vL2/95oLOLIfC
qpYqtmXi0CDKkMD1Gm/wUBR26+3kmFfqpvBjaS9+fTM/jAmJR6FGtM+4sTpqXJ3hTradMpPRu65X
hE/WJG4mqadGtXBuLQ7dCpwMqCnHoc+Tk7p8gGTaGn78k7roNVuO7FSttjFxmP7eUSHyofYaGXhE
oNF1847JfK12OF5uc5h3f0BbzhjYEAzADmwohgjOSYnSF00Ir2HqnTG/dcAyX3YP/ls/uSW6MabN
KLD6lnB8zSzvzLpEXcMsbkZtXw77Ti+dFP2Ly3bWs/sTQ8Ix1kZweQw9wNKjy9M2DPv4CoDZ3xt/
9DB1uKN3VMYJtuqMJyaFzVMS0Jz1Leg7emhi9rs59jRV8rJcP10fNmwOkzp5WuZa3851h/2L6+6l
sHq3CFvHrIGn0/uDHVY7dYCHjs22XqCpAfYue8glv0GyTHFSZuzsec7eE0KD3gzmfDCN2q00WSFl
NYAhcEEQALhd9l6fOFlpmYRlVBDgrQ3ym2XXffdSL6aba+CQhgji3HpLZEmcZn1lHyaFaFKWSdpR
nTd+jN8tbkeVfq3175cd87MNpuIfCy1rnADD5v//ZFkMUvUYP8YHXAJ20Gbilnq7aZZWck1y9z4/
Z9zMO4LfZFz459yMkSd2BnYO3GLokRnjXW3/JpFXja/GvLU7med/PtXn1sSNG61sUlRkterC9qzR
70HICP5pIL40qsjeRp8vaG7MMqlpEZ1p4rDAVJQ99OyQpPXg3I1uVZma9fpiPv6+fr514IIuqJJh
TpbpyJjmFxocY1C2MFmfUbYO4ROFEbD+Fg2hRxGOB6RUd3HWPF12NpkJ/v9PnE3Neki4KOCACery
mE8U0I14e9nE+3Z/8jQNCZ9uafgi4sRCyzptXpaQD84ZG3vLZSjsBFqlaN34DLejvum2imc4fCi2
hBxa+Xb5B6yu8cO+WC3qmaaCPQNvV5Ze2TGoGaLKv2xh1SFOLAjJdN31mg4RIZS97G6jgxMttd6i
/LnPJF9rJc2AZ58YEjwvBWVPOgFAjvcin0EEQvy5AS+TOx3sW3ooIETZu9lVt8nc+SgDMK2AUGEc
NwIK7QbA9kwITG1JzTKMETE6T3VRc4DUVaU6g+UAvOMXD+W+8LNrewI8TBJ1Vz+gbmNAAwNADJnH
uZPmRhWFQ4lJ2UjVbhbwz/WZ+nD5C66aQKwFlEm1CMTWz01EBWS8OkwHIrD/DIMJPCQSePJqVD8x
wH/A6UFbutGGBBu/lrMdeN6Pc6ZurSqVIPllZoRvNPSGsuScGxElGDckdFsYk4t5Kf/ydsnM8ANx
spraqmncqgNWA5GceZsUsZPWj5dtrH4SonNMjq3pyGjObSgBRnVYgXJ/T57C5K6Jf1/++5/TB7jz
yd8XzlIyzhXqalAqUA8Y9d6ae5B7+NlBds+uvLTP7QiuBXHc0Rg53zKFBo8BgVAom7nznf4NQtGA
5BUgO5ZVQtbjxMnaBG9bChaDWBA254PeOCHmGxFuj7ZXe/Fe8QfUrw/hXYjKZPCwvIyqe3lneYr+
KeCfWBeccKk1NpERAXeKr4xu16nf1fEaypNgEJBEhhXg2PnmCo5YWpndVRmed6P7FyFceyj2itO6
ye18ByjnrbWlbrpJiJT9YPUIgNYMbAEgotXEUkZmRcNC+MPSYnuU6hkkuf93nmK+uL9NWEIqP9Vm
vBAK6O1cb4bha8r2tiKrqa5eXSc2hFNGJyXuaYBTRs0f7Ry6Q3VjE6DPJId53SU+liIcNr0Y4jRS
VEyLDNvWvEoUyGu1fqEAE6HImg3vwfqz/30YE05cr+T9bMYooFjdtBnnsXL6JIf447KJM/tGiZZD
EFvXszZsuyR/043hxpitjaI2ThKzQzErbq1Pd2USb+rCeCS18grmCehI6vulH18jqMM4FVuuQ1If
Gwqshx3tzT7xugisksFs+g0xb5R0ecuM4Mvlk7XyaIVLWCZkcnSUz4gtLG1sMGW6gGvEA9LPBtSU
qxW2CXSo1E1+hWEGTgEuuRpXHf3EpBBLdKuKG/rebNP21fIWGKFDalNykGVG+P8/uVAwLFVQNqKb
EZUvcbRL0sMy7S/v3aoLAi+B24SXL8Tp8g7jX6X2Ps8wvw79zQCG0SHUnSy9KW3Tu2xrdTkntoTa
gtE2iZblaCPUZGNrR0o2KZWk1TITQlLUgC6qijgjezB6bfBQTF4rw3WsZ3wfyxBBhEEVF11MUeyx
bkt/ih082VpM/DaQ13Wim8oprwzffP5/DJet3v0nhoWo1BW2ngGxgLbkRB7LafRYQV3beqZD/7KM
bNsFdJtT5cVefmmZfZ83NfBD40GJ1fvLH3L1hwDgZmOSFgUpsZjcqxHocTmBpbX8YmWEicHnywZW
P+OJAcFTSKlO5ljiGlHmyRnmq7nEAPUoeevLViH4Ci2HmtoZnz2IOtDXBl4ZJ5vL61i/R/7eKJFe
Tx0VBfkU3JHkdzbAYvOPvL8Ht+6fxImP7RJFOCIKBliL4EkMuN0ximwXZdFrpRwkG8Z3/fMN8rEa
8brStTK0Ety8Vdp7GZndjlo7tOru8p75dtBsDTJLpgjeXemSTSG0W3EyWiXnk1yszGk6dTuFllfH
g+6yRLtOKGivDbrRG1BMNfqXIOkOoc5avIWMjWnlbkrGTTrah3hortFd+V0Vpleow36cY2do2A+a
G06IUWpHBTZMM4brMYjdtIg2XfglJbWHK9MhiYJDPULJ045AhGFmTjgOe4C7Jdsr8UeR1a9p0igZ
K0BgJ/XB7A91Lgn1KyQJuCbBLcNpqUwTSMrz68RoMBKlZ8h/I8g1ghc2dZQHy9cOAQZ8Ai95i/ej
N++jA/VCL39OEu/yYVg91JQ3uDBTwKfFz82PxdhbC3DR6AS8RfHtFH2rLUlgWr3NOBmcjhsNXLDC
kTZSvVZohSphGnZuVI/Ano6zO9WVW2FEOw0HCcZvfUs/DIoTJ2NJmlIBBRdKD5Nnf52u0LchzhK4
xMP02aZw7Rs7B1N65XL+r2JrSs7Hqs9wriobrT3oBPINOckQdPhuC9ZycMiqt/lwnyhfL3+z9b+P
gSnQF2gMLBDnf7/uzMWs3wf2tJusyZwCKN7LFvgn+XTAISb4Xws8hJ6sQO1JE6jByFuuDR6c3e7/
OQG2uhKQWXCCEGpDevzcDmY+WMo4CcO0MQ8m7uvcBeilcxYQ0OlOs9VeZEKzq/5+YpH/opOVGQtT
o6kYsDLN8Ed7PBZAPrMmkxxrmRnhEyVZ2kfQfgBWmKKzmz5pUHVPJsnBWmmgIHac5B5C7Nf6EE/K
GSl261d4SgLuAs3sdmNts528Pbl60dgm5tMwZKWhvHW+c3lAhlHr8FRpQQqiRE/pcquCQn6q7oLg
KZcO5Ky6ICa6UFXRCEM+c26uVrrSXmrA2JWq37Es2VWDcUwScjVO9S5uW3cBy6TTlsPbZddfobbA
pp4YFjyE2o1iDtgCT5lI6VRE36kQDkjH4ao1Eo8oFdpT6R4FwLsubHd6NL+VcXCTVMGV0qt3gWZ9
61PqWmlEJVfRe9z6dCpPfpnwBRiJh6BM8AWSq2pPd/YePOhXvCAtHTZddV9mUAyaIrPAC+R886Hj
a6gzQVmk9Ue/8pZNcae9C28t9/oPw038+FZWCFoNBScmBV+Gpqlp9lzergyvx/BxTB8uf9d1f/pY
kuBPwQC+Y4AV0ILTcT6yL1EGkRnDX9qbXjnEU+OMUtjC+kX0zvAAolKcHP6bToKNnVoDNHyxJk7S
SFwuY4m+7QMvcdWe9mBgWhBzEZ1j/Yw3cuU+vmOiu2i8bmirnIdVhN3Nla5EJR6S+IjapvDiAzQf
XPNW2eq70Pvf53jgmCfGePQ4WWpt6m1Ucs6ZmWwIf6fuI5mQ6gqK+9yGsJ1l2ZUT5SQ6GA/DdmYe
iIJufvCuTL7BMIqkNbxasAPuwzYJVmYAfHK+pCZoa/TcsSTeDKLH0B9f7Dv7qtgoPgVAEyyphR8d
Qk/PHU2RPJnXTsOpbeEC1tMg0IwUr8ole0opBsufLp+GtQN++veFFIX1ZT8RilpaFm+B2IQMeePU
pYxdYi3zO7UiOIUK4HOdpUguS9Xte9uxu7cmq12ipyCXk+Us61uGqx0ddpAmiPhgiBIWg2LwInm2
K4urJJVkXetb9vH3uf0TDyeDooDYDWlsSO5zvXZM9Q7a5pLEa7Vqxlnj/rsKwenymMZEs/lkB+Sl
k58AA22Zz161m97r9811ch0/X/aE1Z7nqUXB1VKUpCubvDcXJtwr9TF4KH12qzjQ0dmYFKzsCvhH
iNN8jY7NtpBiIVcgQfxYfyxZ8EVtKUfSEYA8E8U85rjZKUbMFgPaM0W71yGUEWjJri+hrWrZx3kA
EvTyDqwlNqf2BS+lGFBrdYoOkc0CV+/Nm9oY3R40G3W6XEEM6ArYZQmWff1gfCxZiGStnZq6mqM2
0BCoorMfdv+S09YZk++F8uvy6iTf1xY1yKKkrVsM9iIyAxXtsgbqX2l81ZuYIM+GjZWgCAwtHsXU
MEWueHO7OG221M5SUCeMs9BB0uc2bXXbWaWjkGUXUwt9XGa9kGSWef/qGTM4AYKF7rsl1rAo7XSW
zPgUEytjp+1K4thaeENIt58DZGRafsWU2Q/yZj+PGmg+wbkZQmJIBbMiJ2fA9Pnl3VvNBoF3hrAO
/0GaCD0ExUeUQguPE1bFO051loODM95qW0id+KUXbxK3wstcloGtb8SHWeFQNrYWLeWE6WEtpO6i
vllN6erG98uLW42YBGRNqDJDOlB8mAcabUg/oFnN0HzQ+v5roWeSt/jK4QY8FO87Ax1ji32C0aaQ
KZtifYI2HeSDCfau2JX7BFLF0PGRec/nhMdEeQG5O4ciAS4qZK36SKAxPVTkP/mB5uTXptdiwotL
IMlICz9v3rkx/mNOroM4V6oiHjMDALWboHgJZdgq2d8X8lWNlgZqGDbxTNO4SdX5lY7q9vL3/+xk
50sQbrQiCFimJ7EBufivNHWz7rs9S3TjPsfWcxP8J5zsElVIMVbQyfZI7ZbVo7m4dnmVgI+wtx6W
UAaUlC1IODVBUKhTolgouSpXg/rW0odWRgi90mg4X5FwW+XQgWi7ASvion/xLrsbt8F+cAsHpawr
tuUa3OxFRpgvcwbhimrbmJI6h2dbwyGf72wMSl52hZXc+nxZwo1EF5Dy5cg+kOyCwturvwzO/JNu
eeN/flaudMkFyP/c+dvkzJxIIILiGTX6qYJfbGO0/NNtiol4AD13l5f1+Z49NyNGhM6Ou6JjxGuU
Vzt6rPTMyZUf0/SlV2R9tJVizLktISAUmpYXoYIlRftqv+xrN4IkmvlID5xfoHy+vDDuyZf2T4wO
ZjXRRBuIl8ao+KjswRyTZzvBxYTmhn/ZluRUUSFMaEu4MJLYSFbqaz065PrX1r6/bELmDkKYUCZ0
rPOaYUI8a50p+Eni6xlNJkb2jBxi6EVpMuoM2aKEUDGYA03nGPwFWnzV1f4I8EW1ubyolczr3COE
UNG1algXKabQONz94R3qgaJ+dqTXkIaEe+QugfSxAzZih48Yjc+yG/H9iXrJTYS4oU7UinWG2xcA
hj0H4WWbZo9CBIxDlItLmbOt/Vj5g2+4qlNcg7PIi/zQk5EOyHZbiC6Y609ttIMMb6w3+bCrgV83
JEV3iQlxVr2EPnI7po3hlQ0fQ5oT0Bqoo59U5f7yZ5X4qkiYqi0FsXVjMbyMTX4W3PfdVaE9DZOr
EKDxlZs8luVQkrzGFCJLPSI3jaYR9/Su97t9thl21M+v/iIPlklirJQ9zrzWFEKLXvc9ZIt7MHtk
Lr1N7iqYU/fhtrjNt5YbQJFsy8styHwPgX95a6W2hVBThSX6fwsu12kzZw5xrWOMRlh2bI7jZnFD
t34Em/8u9jL3f9cw5KsGmhLU7eh7iLnwTINqKKBT4Nn9F4PsRhsavtXD/5H2Xctx61yzT8QqEsy3
jDMjjXKwfMNy2sw58+lPQz7fHhqiiX/bvlVZSwAWGwsrdKf60/4KN1KCv9hha1OYyItAL4Jbgibl
NDvBVBGqHufEQ60vsDNUPuiVK9zRiW39SExn3z7dwI+A8O8y38P1VTwWR0k6CVUkO2l1VcbPUcJ7
L2376sUA46tlKTeLFGB99T90Yko6YBqmdkBD7ZTefMWjENy+3y/WGF/V5ylWMo3uZikduiK/abKX
MYccLejtpKTl8Mz8Jva7mGPcs4egMCkIbl0MMh/A1vvWPuf+fBf/SL52ruDXXuqgeYY3M8VbJEW+
1ZnpeZ+gFJepTm/cTOG1mD9kxuOYeH3PG33geQdzKaJQr8qhUCCE6Q6D8lkFP+K++210mP7q/syV
OPVjVxMwBAHKOgcM0F44WWEND6m+JAcoQPjzQ/HXG8jcgpEp1kGgh6rTpBjhj4aTKdWulppW1Bog
Y+D1lG7fRBcvYS67ampmvQ8j1QmiT7lAwOzmdBKvbs85qnecWTlF2i29meWIbCfy0Op9Y7WYA+ac
Fs8GGz0HuRhOUyc7pHDV7llJP+17A8ex34XKVmsgpVCZBsFNUwe9M8jQJHWb7kpPA0soOe/QjdrZ
L47HUm5L2lxAhxu2GuWBJI2lDz8E+ZSACKsRXENfrIjcGzwmoN+8qv51BcIAhhlKmU4MuLtyprwz
+SlyJMgVgSSfTpLIo8WL+Dbyx7+ukwGLYK6RxaL5lsEL/NxNbqvX/BzbnUsZXI0b841XJuF4O2Ew
YxCFWuxCmuABEa6QRcc4RnuzylOt4y6MQY68IUqJXlc4oy/aCGEpeSmIJEaPat63jwJXRYu3MAY1
xn6Y4kWCQTF8JepsqdX1IPGEFLaDSZrtlOk/tlUknVoxLXUEPNlxOC5XVKMLygY+T39i+0u+mGHW
ksxEBGAgf9Avbl1cR9p/nuWgXnf5/QzkCQlpSCCkipM0IGY5h8IXHRWSfbTYSMX+YoQdFzWLiCQY
xqahk3KCYkzjFEew6j2SO/OsWd0pPorvmT4uczCNWT4GTf+ujh0SDTNgR6/2CgyPLn09lVAxxtuN
aqtHqcOLgjmHZdA/ZwWLYxNCrmjMkWFSrhf1quo574ltx74shwmaBm1JlwT6lk5tIKR4IZ1blc/7
Z0U/+r0dY3BviPSiMVoclSJlV4KoH1JBv+/QlNpp0tu+Kd5q6M9XuzXHGpqXwwaHM34elmuM817H
0n8fE/7V9RiQy0sICck0janH18bgCvGh4nFB/OZlcDkWBuDEodHrvpTwRgYNSXQ9OKLb+uAxxBuh
edXPyRd0ZtOe+UN9xa83UADYOzAGIBpVrke9xgKN0E6NN1WOrKX/kSxntX8Iem//yH6TKrsslYGL
Wq77aH5PB9ho0DsVDhX4lc/QHHGqM++C4lljhyrTVAkXCOIg1XNLZahwc3xVwNS8uDl6//57G8sv
nsJyfs6h2QWAStwa3UOgXxPpT9IcEgaFKSGF9LH3j7QT5HyAtLN+l6hXauqThJOM28SflQnG2RsR
KY6uR9AiJZ+j9kaY7P3j3/xiV7+fcXTVrKOUBHhlKEDs1JmL26x39k1sRpYrE4w7l1WTNbMMCK3q
+z64lvFSIppfFP9EMvdaonD54dNZ2WKcOc2HZgz18ud3S6vmy6vpot0UD/nhXHBT2pzdYzPnKfgS
SnSnKY4gy6eSKsvOJqqRc8S5JTYR4bIslQn+QftX6mKHLZyr1MpAkylI0Dq6jfLjMpxlMMXvnxhv
Wcylp5lVn5l5hPQd6Hb6wsnrT0rIS05w3ILtKRSXqUc7uYpK/zNNh+YudDys0hbs/BO6+sDvJrmp
E00Wrw9mG4JWm8nch9mUB3VBBNRv1O4xBNd03U4+mqLdqsqdtC/uDFDn5cuPSRucrEF+q1M4a9+8
kVd/AXNNtmENvZoEx2m290JuWhA80pLSUnSd83Vvv3lWlhj4UEEa2lD1AURLgY8Ml6eGlng3ewmI
SuoDX2uZ5zkMnER9HEbhDHtV+CC2z/Kg28PAgUSeDRZPitaQewOFxby+ibvSIvn9mHJKYjwbDI6M
pqhFYpyoDiQoDmCsdI0IOhgpr8OIY4bNk+tDLkkp6rKOoH+d1FsJQZlYHvY/Zs4NwqbIC0nASkDW
6EztcY7v0uBp//fz1sCARRfF0xxDNdBZBrsc7lsI8ojP+ya2c30XN2bT4C1pgrIPcZG3bvyAZkNP
1kGVFHnKU+dCuNlWUNyD4IPDGx7YzlSsDDNYAfYsdDGEiJ2XxLDmwNNjX55e+9iTO1c3AgdauvYQ
8VKbvCOjW74Ko6VeT1LZfH9cja6G5YIh9ya2QWBwTUWqo2eT4yPcDWZwogFJN3TvUdUQT6rXPBpv
4nfxrXVkcEOkmNHoRqs/iDe8+IxzrWkMWuQk18V6RpkolhSrjE+NeDTDEeNstzNxp56DG5wLR2Nw
o9ekjhQlnMgIPwVogEy6H0J2ImZvzeXEuUF5J8jgRyaLuVYVqDaO5fesuBlMHrDTr2on0GFnvE0j
Skeio/CFRGNz7P3pYD506IPtXsCzceaSEdAAY88cE4DEaPOc9RBh4gj1VkhXnHL/G+U9INwqwvbd
CC0XQqD8gaHbX30/Vsq5Qz+q7AR96UrhVbvovmTawsj5yHh2GNhKG8Uc254oaE+BFu7yEnXZlyWo
7DASOXfJby7hy5Jo0Lr6nGdFjKBlEiKcimz66AGnlpP7TW7Fx/hOtbN7/cjBy23vuFhkYMvMslod
Uf5B85VoS9fLQXA7C8Gii/aH0x81X0kXYwxaiaKgQtMZ/QJG/UXovubDy/5qti+Yy+9nsAl9V8vc
q3gCDeDAy3HL5KmKbgRevyPPIRgwCusxJgVUIhwJ7ExzB+691kNtB9NXzv56eIYYHBLQPpgbFfJ/
dXwuoPdMhB+18k+ccMkFt+H1snEMCM0LFFnzHqA+nirMMy5P3W3iGIkVnudb80w8FbMjzY/hjPcD
j2l7G//+Nc0+88EGpSVjAJdHpHtTQvxJzxqOk3Pcgn3cF3nfCLoAiM3k8LrKi1MJhp80ijkEPLyV
MDghC0WiQP0ReCQVjliBc1Jt/84h2Gb5QJ6r0JhpdBPqti6ewuXhvpR4HHTv9Y2PGH45E7rSFQxl
UVBH04SoIoFo3eBQmeXMmSwkT231EDjVlfJonhcXVFqeeic6CVpPEP9yktPU5/b+CAYsVCPEsKSR
0soBvbaGA4hlMAPDq0XzzDCYIRdyAT5INIQOwVOsfCtAwi7fPI3SYzkHmDDkVXp4vshghxiBGFqC
5hnmmcJHmcSLJQfKKRWawPor7DAZ7MB8cCFmKl2Xhpbs9LuunqCdbes1x+u3KzxEAgszAX03KKZ/
dZZCDzK1NZACWG6Vk+JKh8jTnPy6hjww2Ju80OHNgm6i4sUgm0qpCeaJBFqdI/NtmB87s3IC8pDI
vCLP5lGt7DDxhSqBgiUZcVRmdTssmVXFh6J72z+l7Rt/ZYQBjQEzHLKyKD+HnvsbFCnA3ZRhbqM+
1reCw5MZ4q2JDTCqeuoa6hV59Ii2e0vM7TiROCjFXRSDH1rRQO2uQVDRgIufzgc3ki3ejR5VXa0U
PBDG+/1t5C2L/nwFWJImmxImEdFBbDya8e0invXS2zex3eS0OikGKEiVK2nYwO1ad/5HQgEaMoKR
E57LT0LoZeDhpxVA6U2/Fu54/bC85TGgUcZ1KSc58hiD2VlkKKEFF9smeeSscDMWXK2QgQwhTrWk
MoG4yXF2EYP60JgMr+Pj7JTOfBB5LPEbHGJIuq/sMciBrAkpIhW3mXxbHTUba8Ocwasl3zR4qod2
7IwHPCqd9us9LxDlgRabTpkTbVJymmlWb4lNXPNreNIcqiqTgCSSprx4pVzOEbK5FehSTQu4ReA9
og1+o0674hLz0q/qw4V52U6231CahGIMe1S+G7D7J5mVJuOf3CkrCwx6yH1uglsYb7u4TyHWfN+q
k2MGj8Kffc6KqYLijagfiJSyVEy7oUBMmJl+pX4Ocg90hvvOvn0eFxOMr/dGt0ygDVVAsf5lKQw3
Hq+WqHb3jby3wnw8kosVxsPHTIxmsQZmzD4ljdPsxQMPNEqDgq3b5NOkvzfZYZz4KrN7O/KDB24O
m95SO38C23GUKWk6Vn1Lq+DvnYte+KM6UFly8TBwpfN4xpgrsy+HdhRThMDJkSqgU/7V2Kfqqs2Z
uzDqbHsLY27Ods7NwWgJvWRGFxOxDsD4ubN+tsyEHnnYP8vtr+vfo2Q7kYREa8Q0AFgV2fNMrsua
k2XgOCTbc6TIqhT0dDlD9DwoutUErzlfUWsb4qFYLEKfXP7ABtEWUpE3PYYCRrgi3bSgsCl/fHTI
MVPIfdxtV1DIxR5zaYK0folCAeGN8TzbVLk4PddoAXFpH1V2Fjh39PYeXqwx92QWyC2iG8QdsRFE
lmA0R40EbqZFX/d94TfXx8UQgx64jRMBURQu5G+To0FeIH6Gp9ugDLuD7oidoc903yL9hR+d/WKQ
AZJYVhfQUCP9jySzrUe+Lt+m0UsE1TXzoJPXfWN0m3aMsU9yUPKj1YSGG70YOmHpxsNbLX8jUebI
Iq8hknNk7Nu8wydVCwMC0prcLwOSTvL98AeyPjTQ+Hf3WG3NMssyM5phpFfQPg2qpuxFMl72N423
EOZuNIpQQyCPFIop/VOo5zzOoGzx33mKf10IE1iPozgnZYPWTj35XE+f0j8DoctG0UWu4ui5HE1F
arCIOlnsphqtyjTdiVTW3+0Vgwp5AhEQkAwg+jKf4+ltFL5wa02bcA25YAKRG1H6wEOjZ3me6CEt
/YE+2oAqx5T+0djiygRzGFMakUJKgTY58dX6MUTjZsdpG9lunlvZYA4klOq2aUYso/MWD5pmT7Sv
SDu2nybEkIiSO5sSY5nOxNPZo4DyAQNWhpkjisd+DqMUAXIF2elQjxz061sYXbNDzJbr4SEu73Te
J7QJciubDHxXSyqWWUU/0/RUV5j5kzVwov4gY2hlkWPGvDVu17JWBhkYL/Iln4twUpBion1bqTt8
BWH8w09BFbx5MPyAjCePuoHnmgyWQ1mQ9HWNiEwUD71+3VScSGX70r0si33cdIjOY5kaaN3ojg5v
d1BdMn2CgiC/BW0T91bGmJAv7aXaTFQZhenqXqm8soQwOeHhHs8IDWtWuGQsoCExGqxIMdJ/qrxx
qxAkG133J/HDai0MhptRHkvagvdNCI0i3dWlU/7fSVWB4CsTDGh0RRNMREIxKSLQ7usUSy7Qq5WF
HB/g+Bgrjpanc1ENEQIUsXwUhOt5+baP4Lzfz8BDRtS4GDRUcjLhZHY/1IaTVaT/fwd+2HpvmHRk
nib8/TN4yuTHrnsg5lU1ufur4LkV8/2r2rQMjQp0LccvISLG2TzKfwlqLIu3Go5hU2KMEh08pqcL
ttFUdm/eKvnZKG7D6WV/RZuh28W92GJvZqDNEOMLqFUOvRUajtx09qJ8lgm6s2LeNb7d87Cyxnz7
dZuSqZNQnyo0xVviAR1guSsY+WNHOqetQltYOsco6pfC4A2hbOcYV7YZSBhGQYsmmgWWobmhnIvB
p7Q+XXfoKz8yj1X5qRpiu4/vemNw5OAv95lBilwWpiJuMCykSIhX75b6dWzfxOqtMgRn/0Q5F7HO
AEZTy7JS0bZyxQ9O0sF0Kf1Y4/Pq9pxPQac/XyGsEBElUwjyU0v0LGISL7mXZW9/Jbx7Sacf/cpG
Us+1iWlbuhQZzGbLQe69GNJl3Q14UisrWKx9gxyQYqc08hjzG+8DuAOkjhrNagpewmO7+3vlhQyC
QFN5DGUFN4ZsjS7BjEEN9lfpauks45hdzd/AiOlWvvJQv85X8pHbdESdfAcmdSaUUNtB6eQAgTRt
PqcjDqFrOC3uekqdwstCb08BXhbLTnJkHbrpihyuSFsEyxfVq/3wWXOEz5rTueI1OPG+El4AzHF/
tslDLTs9FzWscPhWXDfHAgqf3Wl+y8/Z1+Awe+Udba5X0RGuPLR/xq6xWjCDMWoCymRJQEAaHcsX
6boGo2rtaLcSaE4b6N/wmpx4a2VARcW0SpWJ+D40ye/7NyK9pvXzWBp+icYjw3AmYznufyHcI2XQ
RSGFAFJ85IwpYyyYb12SWEVr0zRa/p2SomR2ndjC075Z3mfzgZSUNBAGm/B0io4Gmk2r29AtvoL2
5/hNsya3cN+iF0r/k/k9ytwc4zwYMhgYmqQqDboebiwcDF/1lkNzBSU3jDo3tvCH7EYrH2IeNYUO
3lptQufaaM82sWmBVDlq0DOSXPGKV2XgvKAMBo5EzSwUUYfD5mPii5rgdEpqmaVwv4iK3/bgzE3b
5Xn/MOl27WAQy5YZahGo32lJcTFTiyyiKza1RVrN66THfUu/8VYDOpQitCE/EHPKqqITpUYjuHYm
N5NnnIa7zOsO5bX+LDUW2tl8/cibIdq+RP61ySbDtFyKlyAJ0QtoZP5ctW5q6P7+urZ38GKCCaOS
blHHSMTXEGQ3day7BqjJEtTD5Nd9O7ylMHCmhXUjCzKyR3IHVtEq9kmqePsmtuPPy1IYCDOEsDdA
b4yJxfBpUnzF8JvuNm8+pf2PfUNbDGV4SF0s0cWugokJWhuBmGPTqCIpKFpROK+uZk/zIq7A0nZs
dDHFxEbJMIInNSkVtHjHT11ev2hkeBNMnjIz73gYXIpDJdTAhYUKg3nU5G81rzuOu2UMFIUjmaYx
weczn2hHTegiYPeKGxF5gT8LJy9bxgCRIY6SNNLAZOiOQg8ioDy0gkyz953gPfj9iD0XM0z8I0iQ
O23DEakUzIrZSZS/TYJu9YHozlAVVubSFUoQJerBFUaB3aTpvHJsT5lae0kbIALVaj+QcOHEjduG
vUVCDZm06LqaBm+awf0L+U+rpr25WfzDlON7NRe8KCtvIS15Ew54lxpfJIg1WzqZH2UDoUmhfVGi
OrN0LbVFQbNJaTz1Y3qI0bZvqqXd6uW1FE73Td14MpmONYZIFhEZyqb5HsugT0rMqyDAn6KIjd8Y
ybGdCtc0Sy8gEfRj4+KmNntbVqPIMtva6wIIaddot6lHb0iUCAom8udEkMGDqR9jtbPRafR5WeIb
aUJySwhOyrz8Sd3q3+9QZ3kqWy2uFClCyU+fHvv8YRQgJ8+p1f7mrfe/Y9ZZobYF6Z8qlhAYCYfs
aJwolyNYXA+YIjhqh/SRG1bvAzJIFn/FlgpCB6JOc/m127uLUzgYNsJUZ+hSXsLoobHQ/AvmOE4w
tv/96yKDnUqhKstc4yINyJNYfBF4+gP7MAaJ2V9X1SfICS4muBQCsbDm4kupfx1MnnwKb+sYrBSK
TOxzBUZC9UrSziYmH/TwtWkUa//T32bpWvkdg5bdQmJhKrFbAihdZC916dNHfc3xJNFdCGJfo2ng
XCGiy/FASPw/KjWuzDNYKs1amaYU4DowRCRXVeepPGosrtszIIqqBpHlCG/y2g3uKc9A7Mc2pNPQ
aZT+H/rq9u9uneVSmrQ8VPoUO1qnp1L8FM43w/Ad1KKDwNPi4q3sPbG0urxJMRIhGPCBjbYR2fQh
qT/QroT8ibLUh4+8l9Wm6ytEkhH9ShCiZ04rJEOnBQKChb590MLTDL2+2tt3SJ6JD4dVgWyPUuTk
GRRy7jPRzXkD2NsmIDoDxisVvTHMt1Vnk9EFJkxEy9Uo30jhuep5an3bQQJ+/f+MMN+VITfxkoG1
4/2Rr6KZsy3s4Z00vfIblXOBb6LFyhhzLnq41I1uwMPF+ZjLp0onNspoYs1Dpe2C/coQczo9BKoU
Y0KVwoyaqzogDmTHfNKMaPcS0sGSxTCz+rC+EWpyrfahG2TFP2ad3uhKeV93vE5x3rKZsAU9/aPU
miCk0lvV0uPSySEqWT1kMy9DyzEkM/qOcdTUSUmnO4y5tUUJXKeohOLJ7zQaL3rlOKfMPGLaRhAx
eYfhvrYJQJyU+0EMk2Hm/sln9q97yszVLLR6lAR6ghaPcHFVA+3TTe6q/V86JqvWq4SNUMc1svZJ
7mnDEz4KO2htZeH2QNJL/UMEe3FMmbmUiyzvyzCiLJ1O9gS6aq97lT/3DmWTE78GtsALpej+7Nlj
MCTXc6GPYuwfbQeLbFAbPXYnwwqs5n488NosqR/vGWOwJJaGME0GRXHiMTk25vwQF8lDLyf3SRRc
G2L4ZSi7oznFMyc42L5fVrvK4MpoQMJtJijsamfdWpzeN94gE9KdarAvpo75NhQcINuM3VYGGXwh
oV6UbY4sT6g/tsYEdqqI4/i8vWQwIyJmOiszAis6DlF400Hy6yNNeOx/X9vZsctKWJm9CApYc9MD
kv/HmhN5ppte04YtsHEf9q1xQIOl/pYqUZkaiGU77dxbI1EtrX3qJv/vjDCQocbpUJYmjNTz2UgT
pxauwpob0nDOR2Gi9wE6NJNIp38UH6z35/CUnrrDcqhey0+9I7nDOXb0Y+OjyW72Jc6ozHZv+urQ
GBQJOn0Il0ikzmFeI6byFRfd24kdnsVj9poeZVc8gJbyIfrBo7jmnSCDJ4NaammpyXD89ITX81y8
6TrH83kmGBQZzCgMRhUmhuEkjqciO3A7T3gmGLxoEDnKIYJt8Pb7QXsrF/7Ci+Y5CKEwCDEUQhn0
PUwIU+Y2RifbZmbIHBjirYMBCXT6yvEAzjInDz25fFUNl7S8isz2DQKxLQ19VRAHYBx9yZdMTQUA
xE9BbNqQNByQGzvJ7sy9QX4DRxdrjGd3WhMVhoKw4mfNMLkFLYXsyydkzzEKNvxRT5dyMUc3ePUw
qUUyGyplc2iNzCHyaElogRTNt31E2vaFixXGo42qHcO4RgVCn1prCK5nXsZk2w8uBhh/hmyIJmk5
UollL1ttO0LxM7cJdnF/Hb+5Zy92GKdWm0DJqwZzN7Jkab4IWpassJLX6SRi1oey+/EectsoezHI
OrjSVMnSoGODomzrxz5VOKSewFkY3aCPkcv/7HxQXzHCfkiCArz6ip/dUV4FZXADZ77t0RTW2I1f
PZvH+tB/5dI4739dBpvqKgdhSUt6zU8gghR/gEzdDa8nuz2m0GC1eBy1+35isImurpN7JaIN08Z8
206fVMMWFc5M+/YT5LKTDFxohjEbQwy4SOvrhLyU8UsvTRa8hhfz8dbCIEVa9U2fRNg5Wp02b3Uk
FUCWrj+3Xg0R6co3nyJf+L7vJ/sfssHKzHTCUEO8BHhLsqshP6bSnzHv/gtIhshARahlpgxpajpR
AZa8c+JEnnqj4oVAm0DUIxKRyH1ztpK3KgY9xrIIJFFAwBSQ1JWMDiL1KecD2zwsVYVgkAkRG5Uw
3/GQqGEeGQAoSACFwvegPQ4h52y2MxkXG+zjFxIpplhhvtcxjUMVPIz1TVQelPIt0T9Xww/SHjFX
hM47Z98ltqfaVmaZh7BgLHI+0W+KvrCUHz+7FoYrE1MWk9vZkCyEMJctXgnXhc+LxrYL6yvjFF5W
91cvmm030rm20a6uhQNtCuk+0UnF4Up/lnOMG5XH4FBY7VG50iFtwInnty+ElX3ma8+UItYGHXse
HX921Ca34TkDfYXgD2fTIQ/7m73pqStz9Oer5aqCrMQRTbpBRuoxkGarLHkUOxxPlenPVyb0ES3e
TYKbQMXEiuob9bHisa9v57JXy2A+cjHuIQIvo9uRKh+jWHQiJ9mTD9qxQiZb8cjhLfSR0nZUO3dC
D235f7eLzPeekVpOxApcnEW/HOVQva+EnOcYvJNiIoVxyNDEm6IxscO0FtXUCIm3GE+6O3uyPfgY
uKwROXDC4e2032pjGZiJWl0K0xxWMbMLeqTEWdSzclR9Kpuhn0BcbvOz9pshysUm+4AWQq1MBJrR
ofqTKB35tDsqdKuvJtRDJxdEnZjesMhZ8QubFx5xnJV9T6dlQVqhRT20yAe7aaabCvNBddLzaLkp
hn0Ij1ZrZGBGLBJdChRQs9MWGh0tNMVVfvzZQMM7Q+oYe6YYRBHArwYBY3BRtFB+lTD2oFavWl5b
c3JdQM52fNr/FnjmGESZpHGs56jFaIqQWaRD+9V3GXq9CublcsiwFsd9c5vR0WojGXSJBuh4SQke
7kn7SaqOOkbyY/NIRh4bBO9WUhiICVKF5MuCBBX9/uYT5eJOXeGm9VMfo8JUpCP3+gMdui5sXuMg
zysZfMEoL0mWGZfShAH95Up0NB4JH+/eYV/X8tSJaSrh2DrvnbHdDY7KU+sYkPciV6bDS2xudyKt
zo0BlqHRFMQXsFdcC17naCdIIri6u5xSmw6vU4VB3rfNWyPLe5HmmdoFdEK0+9S7ukfzS9UBSoto
fNKu/g+daxzfZKlEx0CpprCBPQqeI95b0mF4RQfkN+Gc34Hj0MHzWH1qeRlqDn6qDLZ0GGKHwhNd
pje6dCjHvDHBG08RFNx9yFSrdvfDdJa76MTbYo6jskSjfZmIpZ7CdCq4UnwbFW42cJ5D2/egKUsy
1BUNw2S+hbnI0iQMgJyJAK2Tegb9S/xH1/nFBHPVtulYyEqIALSJw5tckW5SdOP/CWxdTDDuL0nQ
Z4OKPMZLkse2+a5lrQNKY33kvBL2NwtvyF9jryyV60WcYUYWEPioi5dz9d94JphoncxqGxcSsGkQ
rzOhtIqC+yCgN9THG+x/mwWZy19XESptPE4mZgUGj07gS1eRU71KvnoK0V8rODFPGJe3JObGNHs0
ROn0ctaNQxp/E3FZ7p/+9lSielkR/QtWMXERNCCIihATiyfIAL5Gt8Zb9VV/nr33stWrfBf5oP2p
rD+7SC522duy6hdpDhBajVD27r838UEUv+yvbRt9LiaYe7JIWhnd5shoLRHe2N1tHz4owY8oPiTS
qQu9nDfHsg05F3sMHhhGOMZ5ja3UlxdFRzwqHrvOdPcXtZ1FXR0YAwmzEc+SGSD/93NOIHfDU+Dl
KAsgf+BFnK/2NxfVZU0MOsRa2+BvQY1R1KD1QEsR6oPyVGIYooVJ4fjfRewxU3dZHdtNohXgzywW
fMNq5JRmaKWjpzccXm3OOb0nG1YuX0lDNOgN+n1IcgiMK60+NjyuZ853+36IKxNqqKWdSulwFF10
u9K0eyPmOQJvGQw2iLmYCGRENE3VLnOczCxbUWdFX39S7kQuZLoxS7x833dAnlkGMCqjjdKOYGmR
8Rz1bk5aywx/7Nvgud17zLbav0DJjB70NDRe+cl0ErXoXPmpzNY8R778tG+Qd14MVFRlXoYlPa+h
lW1FLe6NVn7YN8H7cN+ReLWmUE6qXA6Q/qOZAdF95/d1zbPioUvKk44caxRsdm6q9zLjyhrIQdRZ
1GCN8nahXoqp6MVRD8NhOglQD8x80aOUbjxOPN5GMngR9QXBlLkGuh/tOxkf65D3XOWs6z1rtlqX
mAfZMgxYV/xi+ONNfh8cqyvyZLqdmz0Un0OnPkRuYU+csizH69/TPiuzmToPXQXFXCfuvlb9iILf
YxNm9v6hbRrRNMlQDQPy2WynitjSQhIa+R2hKK15QFy+vBI0O+xb2f64VmaYL5ioYjN0lPN0tJHV
REFksshbh4cj9Dg8vFg5js9bFf35auvEZBBJTjBHgD7pTr4LNLBZN9Jfbh3zAUNaXVMRLalOqXno
DgNL4q04cRayPSO72jjmgheDJQizGCpEZrQsVlxE9pjNXzszA/BC87fV839GKTlkovqQ5e3z/rFt
flkr48y9n5aDEampCL3hPnPAsTG3/+wb2EyXrAwwn66Yp6NR9TCg6IMVDIElI23SQnIr+RTKup9y
O/k4jsFm18RiSSJhqkDZIM/+NEg/Uq22U83kfLqcjWMTacVS5b1GG+fmKLSm5k4jh/2N462D/Org
JRjO5oU221bm1ziCQCsYLLntfzwjzG1vSGOypAZOR63PlQCYW657MftLaFAYaBBEcPhpBKFRcqRE
XDFYEcmd7vaO4uWe+qa5+zu3Xde5+JxCV73ChrrR5jwDGwigqHdlj04DqOef9BYR57W+nUBe2WIg
otPrJRAW1JtF3+ytbrAgHQ+O/eLVmDzNMk/dGUkQnlWe87GQIc5yqsloD1VarzGeAvlP3jirRTGo
YMzy/xezVXyqq5T6lJ+98XlFdJ73MdhAwB9EuhCPDkOAlM9dLd5pir/vCxwTbErM0Eqp7DCc5fTk
LQ2PLZJCAyfw3071XXaLTYNlYqBXY0+5vpDPH33iUkp28pReU840EbrbmV98218Wz8XZHBjpoIar
T3A77Z7Kf0N3++G9UuKSV17JjreFDEakI4SCogKKpKb00vRuWd0bAeeUtvMFqy1kEEILqTbGANCm
HAaZlz8XeHJ4wZOWYIoJOT2afqYaYmVxTCuXs5d0AR+C2pVxugEruEilMh0GODzgQrTjw0LcMTzQ
auzixolV1i7Kkqazb5S3qQxsFE2cVZKCBSfqN918G+tzNHGgiX49e8tiQEIV80qBOhCySvPd0mLA
LLWV8FsDXRjSQGz43BXP+2vioJLKoEYRkBY6DNCRUBa0EoHypeBdJPTO21sSAxhB1I4kj/A4pR2M
4SE9NVeYpPNBVWmhKMHLM2/WsC5+wbIklfEkyJDuoY8ChGFWfCpeVX9yVTs68Sa7OO7Akr/KimGU
DRXOI9lJN55I9aRx+184x8Oyv6ZtVMQhHalRFDCqkel72Q/2vgdwXI7V1sH0a9vIGeaHyXvzVXeg
zVf8e4OHfhoDFyCyNUgc0JKfa/gIKzztLv+k+7SJh8tztt06u3IDBh5ybVC1WoSxwQsPkoUSsdNa
y0G/aUIr/9ReF+58hQ4bcp4Py98FmRqDEnOY95NuNmgD1MJbQW3vClA77x8ZzysYlMg6Yo5zDs/D
kGgjH9P4bf/30z9x55NllXJ0kqPnSYBLiC2E2JAQNjorMA4LT4OF9wWx0ECFUbAQNDRKb0r9rCgP
Be+i/7hVILBXiEyrelBoZMNYcRTEMDdLxSnRyUXU/nNSBbx2Lp4NxtkgZKeZcT9DBrLMbDEVrL53
9w/k40b9ugrGp9DOFyh9jIdLgikB2e2Vb0vHi4g+3qi/2mCcCvUMcS66ED3fL5ODOvKp+grejgIy
fPntIy+K3Mg8/GqNuXcStcSdMMQKtJZVL/OEhxy6fzRmKIAH0tv8sL+BGym3X+0xrpYIWQGtkPfn
heFXd1TASLFmj3jTmV/U5RwXG8ASlLiWsMczUE+eVdUfisiqFc558WwwJS6tmCNZIVhQH5/DebA7
6VMh8IqOG6D9y7axIes8j02WlAiTaWcuVUzv0KdNadwT7nXKcwm2TistGgmNagGJXpTcJVNyOycj
RueVa2iEWUMTHJSMPDZp/KIt/WPQYtijyIkNZp3nfV/hfM4q/fkqtMxlQzIh+kL5426z5VYznvZ/
/8bz89dNpUe7MjDokzBnMwpe2bF5am7r58Ax/h9pX7YcJ9J1+0REQDLfAgXUoFmybN8QLbvNPM88
/Vmp/n4XSmPytPvWjtCuTPaUe1jru/JU+cGd/j5vr6icdX6e+qusAynHuqpGitzgKifJSQ+pNz3S
KbTO0x5584q/ZhQfz8d4knFKazlusWyagEc9PlX+Pzzq3I7UthxVNyUDWzJAj/l4j4WWAHIWWBHv
chI3fek98Gx4Hd0lELEhbh7Lc4XhugJ4R/J3zkekh/gYI+khfwpn21M5uKJ0IUAVhmJud71Ft3Mo
AnxnNX4FfHRQoN8Dk+PMzXA5p3432ZX2ELMeBT2v6bNLdhWQHERP8U30RNfjJby4+sIyjzr24YJD
dODVMLadzvXQNNdfyVaNSm0mSu/ZD5UrT0AkExQ7DwTONsq2BV7FMK/XsWpIbNbYMEyKL6mGjjdv
g3bj+f/x6zE2PppmNdcirW6NxG+W8k6rwHNYKd6YdD+KdHnpF83ulOIlAqd8E8e2oDWnqsGUr7nY
ecIbGPuNS7iemHEJY5mUBhZIUAC9IacisSQ/e42Qe126A95l4BkfEv6403bEvwplnIJWCW2kR9Ak
cawSa0jqc1aLb2Ir3KkpQZV3PARxcUgy4zAAaTLSp9e6bIBVHvJgH37NNz9+DcZhGAC3HOcYsSyR
Fzfuv4LHwTLpT8r/o2IxWUe9aLmQLhA0tM5oftf69l9n5h9PwrgkkHXE/zSUO6H0o6J1Z6Ic9j0P
xwbZtlefN3GZxQhPuXAoi8UKsBdRvuzL4Dg3tsc1VRWYabGh5SSK4Jraj65EfUcV3FGf0FbhRife
kRi3ki6K1A8EpVG6HjN6tSfYxbl5pW1eWsI0j8J3haMJGyQeH74Uy/ygGBlZjBQeIDvWt90FbuxU
e4aDAYob054/TwfJGw6NhQmlyIpe6sPo8wYcOFrPckOkcjM1qQSKrTm4T5dTOVXAdvXNmEf8xnMu
LMJEFM9D3wuoWwGXoDrCyhCmlOcpsFWU8+nm0/wW8rpwv8kcfzoXwjgXdUn1JQsBS5Ucy9sck5uB
ryIqEzphyHlxcyIiYdzH2AFSxZRg1f9X+f7/q2DwtJRxHlUuzFpOMbHV4TPBuH4GRgONt4i5HfpM
QnRkmYrEopuKOYhWhRHDcaMsuq2ivugCl/DnN5n2VQhzkiERAJLeItqM9oTKCCV0MW9bV/CyA6V2
4+2Db4wpw9ZUoml0sRTlRHqzq7QhipHBjRK6pSrwVIOb96H9wlLPidNg+NNRT4YbfqHTtbUvvvGI
5Tbq1B+lM5o4KEEzmfSlNNqfafJLWz2BE1ziC21m0TXD2Ytd3oT7pnWvzswoZaoXeLO/P6dnZ5gw
9tOLdpPcZGbDye03NWYliPmYwhQqlRjT14T6SMqH1HT3YwHv7zMhTQRb46QKArAsyH1aXvo5+pOY
eT0A+1pOYsCA9Q2SykL3psU3eX52025Xf595KYdAXhN6Cp+pRUcCOOswdkzAdf+nW2IfyksJPElA
BmNgw1i8HklrVRLOh94229VBmLQ4TkLkZjLeVXRag1ZNzNvG1xEkKYOmyd8Y3KiifrCcX17CnSHE
JZiaHeUB72CPIiEXd8vZcHRbxNyfjLcVADotGI+3f5u8T8Y4jCUrTbknKHurqVt2L0txr8a82gZP
BuMWaqGKO12DXgdhCIhz4AQqfrjwiLp5Uhg3EMmxlBKKdDxmT/PsGclgSQZvS5ZjomwTJxaCItdo
WhsMqt0SvEfzmDNtxRPBeIFZiQqFKHDhhpnbpqF52sCjqdlYc/ygbmzvZmx1kIzHcAQUoK8Dd2Dt
kfvpIvs5eNWAXm7NRzqmRju0s89lHqN+8pcH/dW62HaOZCZiKAmIvPPDbHcX4KlKdn7zD62bdhkd
2a6fMh/bZX+rX/a1fWOa6OPBmfxXnLVlKkRCq2wUBWbwG7z6AHvPxYPfzspWh2RciA76U0E2McR7
Q7s96Sn13nftCXBEOGeiv3nvOqlCrWL+MixDMDbvUXc8xH6KRXty37/nGKNvPnOkUTPak8Y4DPAG
YBaqNpDNXyZHsApnOtPdHbAEpVi37AFGj13E+z6xuXMrvHMybkSvi0jMEhh44wzgdi+c8AQmZQul
ESe+47X1t+t4q+/HuJPE6JViGCCN4vgAY8+fzqH3rTyWbvrErTT92kv9qJZMZpF39ZwnSY8HygnT
gRjICfzyiJE98M3whkV5oYYl1BjQ5Uw6CSYgVV1jJQC5zns0noLekmcptKUGGHJRAfT08E5NZlvr
TTfWY1usSnuo82OvB06qRy8N/sJc81Z5Obkcy78x12Ma9zqc31SfevEmEPCKiZ1c7zlJxHZZ6vp5
dSZVkcahCuQQRUXVGhw6IyK9aff9lwTcqRRAffTH3OKNpXAilM44n4WQwAD2CxoJmlsVft76of6w
b568+2O8jiQ2XT9lUKS6/tSPd2Lf2lJ9H3eTsy9n+yiaaJo68AfM9wRq5XMqjC3WRQfvpkfpeVTL
05KadiPz6tvbzgbsY6quiCYxGCOUwLRYDQrqZkHxfShNmlAq82QNxEtQKfyTI11lMTYozBVwGyY0
RdLSq8DBDbufOKF9+9auIpjQPkR9nMQRFCAKjlHytGhWOn3bP8V29vBTBAu3DmYsUncZTqFXN230
qVV40YYngDEcOSqlLJlh/I0TeOFZ8qf3YSDJ7s7psT8Svxr/24dh2QeHtNLqtERjWSl+FHBTo1jY
Yv9j/944n4ZFZSqMJtPJiCAKkPzbgTRYhAFNhZJw7JOj0Ca93ZXdmH3VCGNFW7+q+tmU1Psm6t0x
1w71lNokNDkPGd6p6P+vxOlaUgR5jH320pAs00hKkBmAlKvoX/Zvb4MJjgawq9oxsbkC0XtMLfh9
z2J5Tg/5i2k67bceyRxoIb4AZtsZsDzFg1rZrritBDMeohdaQOD1Ji05jMhkCThz74RHrOTQBAiI
E6XNq2fy7pTxE5pmhok8oaTT6gBbTW2sW7Tc6va2H7/eJ+MpzE7MdY2udOQAFhKwtB8Sq05cENZY
+1+O/qFf07n/EySzK6JYq+yiBgOGTqbYYxpZOgYZw0steFFjRdUrab19eZwPJrMATX2Si2Ey4TE4
NyhRYRMCiDzD+yJ2eUSNyIoeen9f5P4HA5HpRyMIlCapjBBF2XBo7EjSL9nQWfgXzkDh/icDt8JH
MZNZZkk1gApGqu+ysbUi5avZfl8WHuPrvgOWWRhydS6nTJswkpT203HRDcvI//1w/dqasRv48SjR
HIGhIYRSlGHs9zLKH8Zoder070cIP8phvIYxakQfB8ih5WTZN47TiTZW6W48F3GAxqVfFF0jJmaT
JEXXFMaiOn1qxjbqKIDK4lIAFVAAqAf6eMif/v28Is51lcXW2YbUXJK8RRYb19MDybF80ySdHUvB
275mb6rCSg4Ti0H+OxMdGuIMwV2DxQQ54y4niPvX9ku1TQan4yAignSObgFDHeQ7dO919rkzBtRv
7nwgdiilWUapywRgzo42xvjEQ3mK0zP5Uh1Gp/yOl9Cd5qaOcMRa9HzmwcZt96hWN8nE5ZiE0mKY
GCwjHh3JokRgMwbVp7fGjzunwW9QgTtDAVxLcGWBkKPmQtdtuqnVT2CNbqwMrRpRApS14U7MKkw1
kudozN19ndnMQFZiGJvLg6UPewE21w6LVSifhLmz1DK1w662BYGXLXKsjgWOF1I1L/MF8wWKNx9M
t78pX7SL6BaHprR5fp5nDUxgHistTIoMJ9PIWUj9nGfVvL/PeJBmScJRCmlvZU7vpgXkdDVv0Zwj
gq3LNVmKEcpFR+Ow9oXuXgp49cvtRO36+dnaWxXJvZSCatuZvvV25+S3o5d7GhASRRfcLXZ9zA4F
l+xhu5iyksqE4C4CoFtCy9t0bRph5eZb75ZHQHRb4Z+1g1aymDgsJkaVGxQcXupqK1oukXzXdG+T
+Wnfjjjmyg5ZR1FJ6lrBCziRS8BiKb6Rirbc8epQHHNliWgjfUjaxYABRUpjlW14nzS5V0HxZP1R
jHnTOtT4d3wwO1GNOaNSyNsZE+qaioDvBiB7V6pjJ/Ac7nb9BURkiqxpWKdlGezmRiCG0SGLTo6x
j5U3t3/JPfEem1RIAJRzdMpuuI+Fbeu6ymRcnxyMuT7G6OpIbXJDutZuBB4DMk8E8xzR1TLrRQMr
y50aW6F4XnhAcNtqdz0D4+RQv66KLEP6nGtuvXwOBi/jzSdvK8FVBOPnpDiImxYwB6ARTyxFP0Tp
UxX7Rp5y3vWcu2JLFQCc6LMiAfinsiSI9diQH3h8fpzbMpkEKahQgM9E+AJZB+GT0mP06nsW/PgT
T/Dzvtj6hJoni9hjos0RK+G21syvglH4oC3+a1/Mtie4imH8mqZjUy8pKdmyLlqqUVia4RXlX0t4
M8zevijetdEvtyobqGMIKpYJAKaZoHt6hgH1ILfruPuTF5MuE2CYAhFGZzO+CYl6GiOPdtCPuk3M
+Q6FK7BfZSe1rz7vn2hT11aimBPlBN8l6OHYumKwhcg8ARGPc2nbTeOVDHqrq1vLMOCnpg1Kb83n
ClygPTDsl1sDdEO1C5iYO54L3fxIK3GMNxPyKScJHfsRMAareqS+SXjN4e24vZLBuDNSLfpYx8jJ
6TjJP+MrCro8xO08sF34+99o0++shDGuLQc2w5LKSBIM+VlTX9uxsjTpUeNi+fEujvFvdZlGXRdj
ES+U/AAzYI3hlG3EcW4cIWwmJyXxVEpCjFIvuB+Cv+PFTXko6NullOuFsblcn02yuKi4sAEQtcJb
4gCj/M70KFhs6RZecGj/pJy4EsikcWUSyUM9I2gr/ZuSg4nkRybzwLE4lsouyZW6GndjhK8zAY5W
DI4GdymA/spfkpzVKRhfYPZlUc0DapUT8MTwgdxFOgT3wl/1RUO3u4056yO8AzFuIZ07WZDqgNJn
qPZCCvT15cO+5fCUjXEFUxoMpiQhNCTRX0vxiUSHZOAYJ08E4wmKXFADAEJjnjcOTlE1WYVaXcSe
1yHhXRbjA6JyiYwItAlOV8XHUi6fWxBmW/u3Rf/Gr99f0yVVk0RJYkduQR4QSE0Np9YHT+b8rapu
JclWJIfkN83wvC9r+zxXWYzFkKBLgjREUbAN7sk0HwaFVw7c7ueiC/d/x2HyAqHNA6kjePZ2bgds
0ggV1Um0Wm/waxTtsOc1X4hfi5Z2m93wXifbz8mVcHr+VcybkjwTVDpNL/hoo/5oUVcTHmMvO6sP
eEqeBKcFsiZv4G9bF68npv+/EioaY9S2Aa1JBX9VVY67fQF0PceBb0ejqxDGppocXMUZAZbloD2S
Gs3gwm+1v1HH42jjb2LsVRBjWbE6CDHWTJEFnQKvtVJ0/7uTCnBlrEnYvFPxro6xLyKnaj3HqII2
nS/Xkd1orpHxyJy2Z19WWsFE2KI0GlnHfJGj39G6bnO2VC/xG0QkZ9+8OKbMQtSH9O7ECnR0ne6P
Sm0F46uBC9SfZdnNhOKwL43+7B3HwVK0FeOgi2GL1meCTUqK+0Gnnwl/PorjNFiONmkJU9Mc8WpR
vHy2KPp8cMxAXrncLu84YlHNRfp+H8LfOxvjRSrDVANlBIZ5dNHe55WSZ9md/85vUJZ3akcD4j0d
0q/vstoqPgUWytlc4EPeuRlnYoI+M9PoMpK+VIcyXS6xxG1fcwyAhaMngEcQQeOKiYKbyQH3jqvf
0iUI8wVrKg6ta8tfpO/7arM9dHY1B5lxJbky9HIeY/0gOWLG7kz3/k3YN6VV3ZfEOxzjSqRIazVz
Qk2q12ZXGEKMEI9Wb3K3SDi+UWa8CCjH0hyOn/xveKa15Dfj2OiwcvJkepk/nmcvu5DZ2T8e/fl7
Osq4lVDISikfZrCtyCdjXqxWnu1q/D6QHuDmvDx0u0J1/WosUtZQCWIyLYirxaX+C8+5F7V0tAvG
6GVPcZVzAXLqBEw23OlIamk7p/wFOiupClXQkdVTHpb+a23TVeDFE270U+cJX5an/UvlGJ3CZChd
1hVlkqKdWLXPSvo15r3qODrJ8rphSsjIRwFxtJqKR6lWn8YiPlaZwAmjPDGM76i6qgVIJkJOIzzU
+iWqfiQgRNi/Kl62w25XCEOSJkuOVfr20H7KvmXgtW7O6Cu/0KFZySZWG1lG8Af472gnrjSR8R91
2KRl1mIAph5fMlDkKGZqjSPPS/EUgXEejTJ3REsgheI0DXcZNjcwXok96Q5xu7cr7ojs5icDQ5Mq
qQbQvNmRm6rStG4u8ckMFTQPOdaj4tFuex7r73ZoW8lhVKMT2j4sUG9GOG0w6py5ukW8/40eoCp4
a76YX4vbActvMyglKOgaFnPe9lVnM1FZ/QZ6F6uUtdTrWigJEpV6/Dpod2Z7nqonjMEr86NKHvZl
bX7IlSxGXUYs22YaDXF5OVtLKL7OyvgnTmMlgtGVcCJRNS6IaPFMHDMrwfvHW2vjaQcTY0SsgMnN
CFxOs469QV4OidIfgCbn71/W9sbU6ihMUFlqYQZktYxx+5v0VrELN7mnuL7qbYddBbc+5sjxKGtM
5EUn7XFf+GYc/SlbZYdvFiks605AQyJWK1i0Yo1NafXBHXb9eK6LbEWVlSimEt6WSx0pGoyNzklR
0L/40J3Fo+nVbvb3v+cBgMNaCaM/ZqXtZtGZoLyiTQrpq4j3uwKwN4wW71/evpoDJ/ijECkTqzBu
IWRuLzGQyLKYo+S8r8P4DSXIZ3GRIKDs3poM83OyV2qfBl77YPsBv7ot1jeACsDMCeSA4/cSfVfs
GkQ7wfcB9KNHyV4+ESu9G88YFnbV5/0r3K4grkQzrkIy9N6QAtSmmm9daQVfqQVI1uSPXzIJYMWl
G7u8kgHvszGuY6hbBRg+eESB7deLOtkVuXxQ2+/P1bEY32GOGqA7B6AdtVB10Ba5+mJlFs3vK09b
OKa176hUFhsDg8iqUFRAoRqk1h3jxgXQmzuCrmD/W3HEsCgYorlohrpIGPuKFL+blCOwY89KqLj/
TQzjJ3TN7A01QfBI0ksPVsoQu7H93/sy3teEf0lxr9/nvSSy8g/ajM8zysijJGHxm0jz2zE+ZJP2
UKuTY2DZF4MWjhTHHd0+OIg9Ma2pEuxm0O1urq0lVb4lUuuExugM/eCFiehHUnmc8uR2SfvHUult
1YgfepLZRtrfyIRwBrm3izarEzDOp4mnGMDRsNn20H+iVECDT763DkX5jh7y1/374n16xhElSlzW
SwFhSy9Zna7b/fLapLxRL54U+v+rj5IZUUuiAArWiZdg/rzEp2B5+28HYdxNN0lEneitaYun64U1
S4+R8WlfBse/sIjvACRc5BSxzgmSzAeSwn1Si5wEa7vTt/r6jH+ZpiqWqhQgYTUA9uias6HahT9j
tZq+6gM75wEL8A7FJCm5XhQkpsbfV29V8FojGu3fGvW6OxbJQl3oAvCzmw4ofrFqWMlYfK3D4kaJ
MAPi6GrzZV8YL+ywFXhFSQpxEvDUIN7i0h318ARa4thuQTQaOxl2xHmvanpBe+djMpJwEUHxTRd6
k2N3zO5QSztpWEj/s0UuQwYEnqrqusHOuw2T0EjDhMS4AwOABuBZPbfEY3foj8lp4dZZt7/aVRqj
h3WmVyqcHI1z8Juf1DdM192bdncQHfWmO2huB9Z0GY8qXguFGuqv13kVzOijPkQk0WY8Z/ryfpl+
LHHplDOIQ/Kak+T9JpT/lMT2USdTHGfAldMLHRzdbe3g2J1KTKnFrsYBKtk2sqsoJvQNeTG2XQdR
weIH1ddF4bhx3t9ndHCqQklPZfz9pZ2scvBKwnPhvwlL1yMwYUkLx6EM6VN3POUZKseFaxy1i/l1
drJDdAoO+3ZM1WtHC9gROK2ZpEilLFZ1+pSoftcTqxSOseAJ6rnPNZ4q0B+/J44JUHWmRQktJUHb
BywNSyhMxxftmB4xGPxkOgPHS23Hw+tdMsEKJc7GJNEIl2jObh7K3khUJ8okTk/9N8HkKoca+Sru
tsNQzhKG5HAsySWpFR/KlxCIOGjbuc0pOuFpuP/ZeAdjvIaaF5rYtfBReuh1gm6bgJxKI5UjZdvj
Xo/FuIgiKKIcROO0iQGP62rHGQ9pkdss4RgVuzCqqEawEJpS9NmpDROrqHi+bhvV5OrT2VVRbZ6L
Qkrg7IKXEPwnBE9nLXEq0LrEdu+AtfOUOgOqA7yVhe0t/ZVgxmEYitYKAIxGs8601CPllIns8lYC
ZFlpgyexQtFRPgF+zw3pjtWftVlX4hlnkhLASfc0lqmh1zRPeXs0Y06yxlFFnX7dle4PzRRlpYyF
yCpWn5NytHKz/gTgO47r4Imh/78SE4tqODeKhErt3Ftp6lX533PIeRLwFJFxF0ED2lgtgXcvBMOV
htDpzIaXd/LOwbgKcOAEOX05YeAnfNTdxO1eQW9/gCoemtv2afa1A2+onieScRaVsMiFOKMX2VZn
aX5MqzuifP1P/khnPAUQdSp5jNHWmWvZklCLFUXHzN/2hXBSJYPuuaxUoO8bVUxanKMXcyuVzrp5
31W3cnoP2EGO5+NogsHkETIQNLUkRUFgit8CfbZSbFfsH+Y3CfRP52ownqFPFzKGKhp982kBm1B3
R2e/ivOAKf7iUNwQIC1xJNK/uBN8DcYZJKjhk0UEFh656RyaWESOciR3lJG94tKwc5TOYNxCPHVm
pdSYqB1Tv8QwSwaEwr77o73iq39jR9BNgLn0zQK/XhiPUv+3KYMphPdw42VkBuMWQgPDpnIPJ0rr
rrFP81fzUDvYO3PDpz+ru17VgvUPQLsNzGjCMzE0va6ZHIDNu4PCeyzyknKDcQptMIG7V0VsF4vS
zpTp3iiiHltEKFymKnpTU+EVlfZoFu3LmLY3yxxwkiZ6a3vayLiM3MiqPpwQN6YAcbd8a5XaKcQA
jOi8hRmOJHZI3VAAjGHUNFlKL6EW3vTtMTEjl0TcS6UWtHMmdlY9qYmohJiwxGI9DfTpIayt1PuH
Iqzzkr8lDpYfx039MraO2fhEoIDTkXzJhwdR+5Pp7qt5se29RRMTgicB+kMSXodlfqmm1lIM8tBJ
PMZWjr9gt+pnBfeMyUGk6v1jXWJ7+STweId5Ltekv2EVQDR0ueqpxIag6WsPWQkU4sotvewt+9GA
//uQYGeVhwG83W9eXSHjPLKukcJmxLmSo/AZa1PepFvFObwMB8CCW8WNfp+fzSO3iMHx9SzH8iCN
UVgYENufxFNwkn0VRYwv0oP4Gcpy4pK98EyM8SZpk/WRbiCFlzQMdSAVuG+15jmsmvuKCIf9OMbT
FMZxqFqhEzPDY0vCjIp56cmFLJxEcF/EL6TLZNaw/Z1KaBsBE1t669MXjYfywhPBZBhdU/f5RMfe
qvlWqJxYjq2KB3NAb+JXd6SLIHSQJQ3gDh/1HQ4+GUWqBO8cxX6D8iZFiOW1gwhPDqPjudDWityK
KFmAXogC8aADage2jIUDEcOsidN1VvJkOINNyehFKwcuUmPXFxHA21gTf+X1WX5jdNeDM0F0CjCD
Rnr8oKgENNDkmKldvuQ2qpOxRdAS6y+1G4E9lItvtR0AroIZO9BTIVtGHbOZdIwX/PQH40vstU59
LAEcGzpL8kd56lUeYwuiIhfEpDBsZjS4Zi381VUG58XC+bjsfGZn9IY4DshTp+ixGQ6i4ZjiW904
I0i8s1Ns8npx2zHt55HYCc0gm4sxeAcgVR4MElly8de+/+AJYBLvcFHIHOow7ggF66WIrSTlVCG3
585MGQOXim4Sk93qaNVeU5ccmfY/NLyZM/iJQ7Pt5iDB63c3hZ3zhpA3HcpKJnMsw0jVAvxHWIbo
T+PwbBJPjXlgDzwZzAuiFaqlMFvkbJ1reN1zeqLIsMpzfATM+z2FfMhsRbT3P9d2+r06GPOSUIGu
LYCTBt/raHg6AvZ4r1mGBZKqQ+jwXMemtq+EMS4ThMZd2rU5XRCfrFEXDnlifjHk+DjWph1V8mM/
1repIo0cQ+bdLONCBzULlgboYujcmW5Sdbd6V9ql1j/uX+bWExoAMRhEU4hmamxaICVNtogJ/MW8
YE1PAr9F+Daqi5fKulMkA88OtpAngF0BVmtFFA1QyX4MQE0iikkhYf6SYGyrxZZ6BajGxuo8HoDi
Vv6xFsRcH+YQgLwrmCiz9f09klNnasW30qgOWmfy5u95spjgkplCGzYlppoy4qQKOFd+GDEwNzVO
br+lEesjMaEEKO9yEdcoeA2Nn43uVL/V3HlB3vdhwkdXK+ko54BDUDzVHW8i59voNreNx0tHOWdh
K7xmFxStTMuQunATKqYlE08Kue/0zdNIkogtVMVQ0Nv9qG2gEssiKUZ6Xy6HbH5EC2gqa0sPLkT/
rqjnbr6Z++/79rT5pJBXMhmv21QLki8RaZzo9QcVAT/tHfX2H+Cq/rU+81FJtzzUWiLjgzs9ICNp
8eZLjgDQBO6S5NWAbGs5vn4rSsqSokoSRiuQPTKqUcrjIKcBtoIyIJ8ml7ziPP83Y+RKAKsThhnF
I5JZihWDYc53hk9g2NqBAz9721JgCV/6sv+1Nr3f9UxsF6DvlCYTMHfjKNlt1V4aTMamT2PlNxqv
rbvpI1aSGLXoB1BCN5oOKLrwNiWDPc3YPoq/F7xJid/o38/PpDPaIIZFKuKt90/7mILemID4sSZ7
dNA59kJXuPDwHDd7KesPx8TjNouDstUB3i3f6Y74kH4aLirSm+4svMQeClUU6rp0xjceutCmRhJJ
NmSELtP8BdEq6NokBA6FM5Ze0RErqDtOqrHpplYSmCjSmwVGmQPMudd1aGlEtRb0ZkpeE5R3DiZ+
ECWb+hLWBUqSyjIzwQ3U9riv6NvfaHUSJnjEc71IeBLQidjKAUDzUTtF78Y13w/+t/Ii29Nt9cKr
MG+fTAEXA4UDAWzVRwcsakoc5RnQIAIS2rHpqSBk3T/YpgTVlHTDNIgEyLuPEtKoz808Rf5CQndo
b8Px7/2/v+2VVgLoD1iViDr06+Q5hz/vnOJo+v0By2/nwNEPnQqrooPlWmjx8HzfH+LsQ11eSaWK
uZIaVfP/cKNmz3zqjsVdh75kdzAx9ojRJPQFmrPxPJ2CO/p6ju8CuwNrrysA/vcP0tD1D2EsINHL
ORJmPJxFyWuSOzXiAxJsxq/VWRn1TzEOkoG/HK3YwhvGwg7mUz696t09ALwsGcU/mdv93bTrlUjG
GqRWVqcwhDWoQHBIP2mnHGA12lF/UEEDBgwjB+2Pw74ibQaAlUgmfIpSE7RIw3HK/LVMbsvwsR7s
YWw59rBZxl99MHa2plraIF5oAYCuQywOBeBT7gQPLDVcSvbNh9haFpNfib0QzR2IFJ2KFPZcAbok
R6qTvxIFkHJp5ahVeMRcsNV0wcEEF8EcjbxZIs6XZBl+zbbKqsGAfhoxlpWV6Emov+9/uM1ZjvUp
GRcTa2I5qU1G8xJyWkD+V9oYW0VfLr6XgSnNI8DlnYhxOPKkD4KA0RSAQ2FxGICGndQeui7nKcpm
cnxVSPYpZtSBRowSUUepx9yatDyxpaL1tVA4RYn8Iw2xWzMEsa005GlIh8/7t8rx2ywolWi8czjS
75adqvrJkDk1Ha4dMF4FC/QkHQQ6XXmqjrqf31SH9JlYlc3fv94c9l9rCONOSGsEck+hNTtHtKdj
UR+Owm31GhxrRz7NoFIM74qv7Rua1MLz/jVup3urr8i4lWAIM60wMONJW5EUeDXrQDDSOpINiHV6
XACG8JavON+OTdS1IhjyOUZJZDGW81BGnqmpHudc1Kh2AiCbmQNNVhWkDguTk4tJI2fyaUYZe/W3
7pD4+ZP278npDbzLfuYRLIx7Loj5Yqgot4R5aI31/ZjL6Hvypgi2Pxcts2AfQkEJhPGY5aJHMsgZ
UZ71F1c85Kf8Jb0pzpNN3OzQv/H38bgSmYdHkgNJWaEFHqqbuosNobfqVQSVRH4Ei7c/dQ7hFHk2
HdjqjIy/XJKqzgqKmRu3bjt+6cu7Kvm2rx6bGrgSQf9/lR6ZS7hUGYBm8ZoSvWrEzjJ4O/dFbDuQ
lQx6zJUMJY1yWUxpAQ5Dqt194kxWd9IBLVu9/EmLX16JYpKsNFPKImlxnC7snaRHL0SqTgrwWPaP
tPVhoHOKJGoatJ19watkFJKkAqLMoKV2TsDsmkyW2YQ826WulbXdlRzWPwiZCTTjBDdXZfbwpTjq
bv61tKXQAquIbz70n7GAh0bPeFY5FbLNV85aMmNek6QVWpchqpQ/Zm+2A7RzwwOSZX++a15rR/1R
HARHvedxpHEulnUerRmkWjsiQyCqaNcpsYGlD0QgnReyt5zi+niMZWH0IuuVdsFcJCaEJgxgpsNh
sDUr8bubypbvw9d9hZG37GwtkLGzZeyWog/w+AHaTWwZCVojbfQNi22HpNWPrTQ8BXFkYUXnXLTp
X72an+amPyyJesQmiGeai28I/U2d16I1Rvpb3mt3qDDa3aJf8jQ6I0/82pjxl2LsXnpNya1lag6d
rPsVyNhSeTrGXeFJSnxKzfk0zzzcCM5nY8dA2rpu5YLOgGrluRliq24OcvC4f4XbMnRiEE1CeGFr
FLHUF2qtAdAtXL6S/HEhz4b0si9iM0FVxKsM1n1Uo7YoMRpyQmRlF6r0kVudK38ChzIQjrnbflsP
trU8av8rzziDGbHBcT8SRqYub0pxW/mux2Kyqoxo3VhnWPjTiBcVR03kfJrN0Lg+B5M7ZdHQaXWA
Bllwk92XD9lT7oWeFlmjK9vkkpwST+GhXXDOxC78TVpfyLoEYIZZmQ/6TM6pVn3nqAPZdL8/7+09
sK0+jz5P72i5tPk+Ht6rBZ7mhEcCVJvQlY770ngHoj9mJSxMKrkmASo8onwuxVth5AQTjv286/7q
77f6khf5gLlLqTT8To9vsqYDhAxv62FLFxSgFsiSgftXZbbJXApY2S6mkjZo6SBk8YT03U2P0iE7
ZbZ5KW54VdONesAHgczF5aUKOMEIqYsQPIzDg1p+g2+3uoLnHHhymJiRpoJe9bEkQRsygu2RyJbP
06tg1078jKeJOzudnTzwqh0bavHhdPT/V58tTk2jixtIDXrtESy9n2RD8Pc1b0MzPoig/78SgV2z
QZMIWs+oeHxpY8T5urxTzcLZF7OVB36Qw3jXYDbFAVjXtL1C947jh9TWU6DiUFyhiod48r4lx+RO
H6QxvlVsEEVi4Z/PdQw/URorbKI+YC3Bm++CSxTZ+ZGWp7TbpbKCQ8pdqtsq6nz4BazbpbgJ4gBL
mNz8tnAnP74sdmAlVnTIPF7rlKcnjAse1Tox+7lCVSw+in1p6eLn/c9H72vnPlnAHz0d1FZJa+Lo
DbYe5dDKsf9sDKktmz/+H2lXtiM3rmS/SIColXqVlMo9a3NV2X4RXF6077u+fg6r5zpllm5yxo0G
+qWADIsMBoMRJ84psr/ALC7XTuPyz24YLG2OSkTDlGy6sLFL2dpNlkjoTOD6PL1PhsH0YVYbgJyj
FHlmvGka1WnCUOD6IjNc6GiqOSJyDF8sW7wT76toY0WCjF2w/xr7++IQUzRwpIFg/62094ah/lkl
ucADRA7NE/wY8lgOdSUT0BlmL+2egHRNuTNsaauD7kz0lBNa48JFl4JBvjfxRe80BWCv2wMQY0/I
nqGDM+x8ETpqbaDoD5/jIgZkRQNLj+DhvVfuZ7zmDeiuDNtoIzmt3W/iR8kxTpMHNOvG+iI6vyIX
4YIFhtzCIhqxtlrzlgwPUdbbafF8+wiv5bd/fCEXJGqjCFp4OWup0230Uu/VXYJoCIguu7zyv5lU
WNrjlV7i0qd+GDGHCalNMAab1qd4FCQ2ontF52LFEFptCZoE8g6dQodxC2GmJ4bHDA+1CEy0xlaH
T8IAs4ZJFbz8OSeZUtrGWgBjKTACjIqkBfQzBHujiJz9v/j/1RLnEZVZ9WWUm8RNfo13+V7DKBPd
V6nDJgXLrajB+F9842qO8w1NAwt52ejEtZ4UR9kQG6LoxwynzWaI0sidvwiccaVsvlhJk6f3AfV8
ZICDlrxDaDFTDB63yTO88CDqbgtW0uRrhYZeTiqxRuYgJSiu5h1oSpV94zYnjANtY9HkjMBHgLf8
MxZXrRZBRyTEc7j9XuefdesEIm3HlAKngy5yotHNoNa23qMlIVhT9ssfL+n/bKLJs/6YTQCA+KwQ
V38q90zGKXuOnHpT7CmIZoW9VXawblnj7pxqUqBU3NaKG710eB/1T7FX78B9DCChf+oBlFCdYY9+
2REyJgfzXhQy17oFf3gQi6mLO09p5aAdVXxt8NL9iu8btOFDdzZBlWDY5kH2bLIpnd1fNeP/sMvd
TEaYlZqfwp+G4qIolzwRRbT1y+C6jVyQacysD8JuAukyWo8oEXnSRb2Yj6A2wUCtAlQtGE5HUYOa
/eit3eTiTSNJZawO2E2TRHaXxnZJTBuqE0eaCRKJ9ZfU9fO4UGOpcZxJM3si6igpyo8RfWmSrwO4
+24fh/Wc6LcdvkYQ5daghgnOoVmWT22uelEyuLdN/JdnxtUGd/nENK6aPJwJ4CDhqXflDRPHql9n
lxErsf5RcI/rFiOosstQvCJWBrZUNzbtPfQtjgAtKgmqALgkYiM41oPkJrV1NgbtbA5g/KmLnWn0
di3R/e3PXnVQBTARGYFT+YA+7RPdkvIBOzjM+5I8S8khVv//zQ8NUuO/TXCHrI1IFgOpCyXVoXHb
dLJV4OO7WAQZWvXFhRnuqPnSRCMrt5B3kQNqY1l+GvLAyTLJub1iq764sMOdrqpUzM4sQUaiqskJ
869PKZE3t02sHuCFCe5YaUZV+GXbggipsbxeHQ5Ej08koV5ryXdhnQp8YI0bcLlDfHci77I20yxE
qX+g+BGU1StXeky2GoBq8wtLGiygyM0ncaNY4H98U5MoVtRU7GSr4WMxHcb+mYgmfNbwSvg83WBS
hUALq9yjzZqaISM9u0sx6GIVNubMPMAVNvOj9XV2yEbeST9G0dTJevlsYZW7U40Y79FYwt3ybtUG
X71nPdbH3LTHwz/S25m2ve0364t5/VD290UMKcM2K1offjMGzTeTNE/m5HtRRHe3zay/rxafxp1o
outtSzGAAn/xt7k77xiluwmF5MjpN+Y75XPlQjwFUoKWkK5h/ZWwsM4d9LCY9NBkkiODQzzTI3Zx
To/WFn2se9HU1mpQXpjiznpUTTFme/CQZMKd/2FCr4Up+3rouu4bd94TiZhyxCiYq6Qx7S6CZmA8
/swLoJahTH9789Z9xJIx6oaW5wcA+BAYNRglkRxM85chckIJLHSJd9vG+hNEuRrh8mY/UZW+bzPm
ICNkJkFVb+uPLJmbN+02fBYNpKy/C0BrBcAjuhcfgNgWurip5COKhHviaVAW0Ded69uBA0EitxMk
I6sreDXGR8tJy5QAUtZIBvrnTsKXFceGvAlWcNUlFka4bISWMakjM2eYNePQ4HWqIXlsX0vTNp4G
930s9llvXfXTbbsis9zG9SFGsqQWj2K/+j6AYsZPMzsoZLtMAkG+JbLEBeU2SQPMYuHOicuHajoU
ae4a9dm3RJwoIjtcGPazXJmaBK9heI4TV18aqrtqEdoScu/bayfyQpMLv3VRxnmWIOL/ExajA8pN
h4ypPe98RxZkVas5wsJB2HcvY33SY4ojQxRMzNgZ0sQ2y0tbeNo82kbv3f4ykcdzETeepA5Et3DG
RiF3KhTO/e4tLZu/KXwuvogLtopOImIUSKyy5kdfvyW+CL/CfuBDir0wwIXZKpknC9hdVNbNI1po
dkZ0G5IyDvUxC6CUjh4L5kNEHsGzsaTlMGbthOOknRugpJut7+bHGeLP4HVzRXXW9V3SLVVTMFWh
q9wuFVXW1SQHRtEajzPymRrMYf3LbU9YX0JLRemFgsyc791TGoLSnnGTUSD38vhTq382rS+t9GS0
aBJ3ogLMupNfzXFOPsfSrEQtXGLU1TtlqLbBBIWVst/RKfaSJhHM24jMcSuo0my0aISvM9LZsaBe
ET1AJdSxElftBIGWhZ2Pvnj9Ms7ZaQMW3UQCJqbq5c9NVm2bXBGcWrY4t0xw7j6pedjjKY7kJdGP
EFux+3zegqni2dfCh9tusYYy0mT19+fwD3QQG41g8Brg6GyIEQ/m5lw4gwRdJnbno+74HD7LtuSa
gmVc9/mrXe6aHLoInYwMrQWjxZjmiwGub1XA7yEywV2JU1h2GM+UQNRLt7HyHHQH0glMCHaK7+hr
clUXHYUJ2j/PylsL8HGfHsN+f3uXBD73/mJZXBm0iika0HghGynZ4aq6hzqge9vEenK+cAS2mgsb
nQIOOdXEW4vcjS5xo0O/M1x9a3igrdsJbIm+h4sOptX0XYRxJ1d5KHa6Xb5X1iUHCneu7KW7cvt3
EfbqbVx8iAlGd/yB5enG56T0/PpznAiujNUAq4FU3mBkFB/GgzDxmfkVwUEqAXVXSq+fU1sfHgxJ
safWqYZJkLSwIPAhSCzssTVe7teEooyVY1KS0RdW71pPjP5C1JRY3aqFGc4tZMOXlbzCg8CKH4l1
lMKft31h9ZBqUFjGPJeBGSouDlRpLEMLgrUYpztwhk/a98YUxLj1T7ia4OJAEUlzMI54C5aQ/qmP
qSLY+fUyxeIbuIyYzHNiqojP6FpOm3nPqjCmo9wPwKOoGwUpJNn/hdS7Ji9McrsfzZ0fJyE6NzEk
9IwHEn2/vS2iNeO2PSOtH1YDmv++cey0i9QLNCcVtugf3fe6KVwICBTo4RisAC0f5E33HHomqOFG
B8RVsc0IA6H0fiJO4Q07CvWm+95Lt6JEXPSNXFAARjMFVX2EOffxmU73tSgirCeRi03iUoWwjtNe
Kd7b5xOaM7GXORMExMNdfPCdUbCiooPEJQ1mZUVJosDLgT4ZW4wyXMxAkGUJTPC9ZCJLZhykSOqa
9lFtMSlId4kvOkzssNxwDL6V3IP91VdKHKZscONPbAokdBOnzy+dy0iCrb3UuLd9XbRPOhcg5Noy
43IeGUpIppgrmHeZQwpMz1W9zdqTQ+gJLApcj5/01AIa+XoHSc/uoD2gv+QkR8YWTLZW6IAv1Q2E
ncI11qBlxNDZP2lxX0jlmAVtDv+wnmRndoezhIHECzhame4E42f1gWmPbXMvOmarFyPAiESTgUeE
rOKfhouwbkZtQvJC4702PtTxA6rGjhycLGOC3OyrYGlX/Wdhjjt0tJKjOEaz2TWwsKjhHmPPcOcH
1gkdn6edSIl8vWK2sMedu1ierTphlcbx+z/0ULEb/BwxXKE6mQsJQkHGueo5V3P8wzRsfZpUM/Ac
ZrhN/cLW/b+YQtbkhQXuRs5n0mqNgQVUtR/yWNuZJohU6+dtYYE7b4ZmNU1kAPIFmBTGOhPcl/XO
PP8jbCWaZ1jvkSyscbdz1pkWHRS0B7Vtv88egq/BOdpQ12zs9/44YIftNt9mb9lR/SLSlhN5B08U
KsWhLFcGjMeFjekk4B/zO981Pqlwj/pRnOiuaYn9sXvcxT1DYc6aYuCLyJ1/RkPerpx+p91HoPUM
zsW2P7aY9J43IyQMwjPjCcNHi0L46t2+WHHubm+KwegjSOi4hNj9KQNqJnHkp84D5ScQ/KLcfv0J
qxs65Kl0Uzd5TNzYZIXvN6gOseqddRftogOG6z6Hr2x/WZMIw6D7dKs93o40q7fhwiz3lVpHtLnR
0bMhk3rX5W9xW510SVQLWE8uF2a48GnNddCVMZII1slAPf61xhS0sdeeEGGQ7weosDiSYAdFn8bF
0KIoraYoEGTo7DTWzzHZWqqgZrh+MgC/VRRsmwJahT+vhSrV1b5vEDfDfXGcDhrG1mPXesTIQvKJ
4caq3e3tYuv0Ia/A9aNYlmKYOk+ma7TyNIUNw3IhP/K3UvzQBO6UfCXWz9uG1r9sYYlzDDOoM31M
USCXtzLmdZnkdPKc74YImrSsrSHCp6+7iInuiQ4yR/0DbwTEXqJgxpwzpvsGaJVAWdudXUZIpT7I
hS27jExhCGzBZ67eRAurXEJhDTokEScUza1diOHcfbdlidrw3XCROO11sC4LT/rq3b4wyQW3bAi7
MolZS2BbQnS42HaxDRi0vytAQSjtCQb3BYdc9JHcXtZk7gBgx/xnpmzz+CGwPglWkf3AR7e87h13
vJVySpWkRhRJTwHm0zcpBDrd7HP4BniaD9RfeW6O5EcJhUuB4dUzvlhL/ownoWGRGNunbGUHM0OM
bKkPbDZtDRXlp4dAOEu7fgKvn8plSgYKtLQCwMmVyuigTOFOzzuH6MlGUs7BNAseK4Kd47kjFDNv
p6hCfKnCs2Q8NKlg5wTrx7MgZkmegQ6e9Yz8S52cG9Ccix75At/g+SBCGs6RVTLn071AvxjmS6Bu
qu6XwBNWr2vwRKsmeMUUg3L7otVTUPoBqnHxafZ0j+wSaEVhJsSJMWAqQiyyH/vg71dj/Jzi3Icy
pSV6sKPU2pL5vVBOs/R56LZQ1I6n56wSDQqvh+OFRe6iCVtjxjgjan/aFlzj99VWrx3tnqlhtZfi
TnLVaCtYUPaLt76RLfjiqVXj6uyUEfV7FqaGC6P9ik7Vvrv7PzzrVkPi4uu47NanXT4n6Ba4/td8
H+3I0XD7A8NeqsBwiCU3Vs/wwhw7dYtPSxXwi6pgAgfXnbbtqswuEmAwSef2SvVVmwzBU2H1EC/M
cQE/mfwZM6fAq0DhI9FeG+3bv9wqLr5PBeqz/gyuQ8YoIAHrM75BSQKg5MgT5Yvr4JvFx3Chvpn0
Vu2ZW8T78KQcFAc4aO8fbjjJ0TehC5zwZFcnNt1Q/hTBFFk8v+WUXLzXSNYAgI1nuNSC46bZt0Zn
+6C+g/ppk5yi+kmwsqKt46JKXqCpGBJ4ynQoI5u1UKVNe5AagKgMm0mbgWVUFDDXbZqaCX4uBfPJ
3ArXhKbRqKKsQsuXzHwWNubWg9f197k1TKWiGZv2/SmJXPxgbQYMAuB9IQggIjPc0s1lLNe0BptN
Eg6fwywG/9C0acjsmt1TNVhe6FvORDNB0r/+LKe/v46/MVV/JPIcMLAAsD9s1rbflTvDZkoQ3e5f
bhV/fXaBqfshlJHcMvnWQz1jTt9uO+Dq/WzJ+M+0dEvj6cGbshlAFIt3Uzdu5OB70x618W+Sw4UJ
LngEVWVmg4wjlVUvo3JXiIjaV9158fucO4fWrErUYi2l+VLK38by+fYSrfrZ4vc5d9bnILGIj3Sa
8dI022jbbjRPzKDO/pkfIs/CDOfOllqRGAypuA7N1zmrbEX2evlMg8I2itC5/UnrZc6rMZ7QO6yn
fvQD1B50m5XjDGdypk2Jyc/WVrf6r9jO0EkQJTXrL7CFVS7HMOLJpL6OZFA+zCd11x+bs+Rg5vpk
blkBopVscQYv8A6VyzJIl9FgIsxm8lrUGBYCMOb2YgqOEA+/NWp1xNgzAkJrPgZ6ZQegWanAlfE3
VtgsF7R7TZOX4dCGMmccLwg48qUrchuPg0ER5BHrNSLraoQt5iJvqWewqTRgggVFl+tvWakh2aae
9FibNgYa0agLvktus5N3hiBGrEfVhWUuhZnkcVIoRUFOe+ewgy4R2kAp0BX1JfNEa7l+oqHrSUxN
RSOa88NwTtosG3wUOQaIvSbUjTXfiX0o/tLgWAF2SOfyrfObv3KUq1nOFVW1NKwANK6uTg8gGO30
jRC/tI5PgH/859O4RDfRCjVqRmRq2hnceE63pV80rGJ2X29FZB3rfn81xTlLyuptWYeTNeTHXD/H
7SkfBa/T9VfJ4nM4t+ijUJ17Ba+ScO9v5TPIZX5g3L9xB7e6Dzc5YG2728eMBfOPUfj6UdxlVaqp
pAUZ8jEwKmGu6H6ovvrjk69cTOuiqILzth6brsa4m6ttzNJSJOBicAt/ApDz2zAm7u3v+S9H+mqD
u72gSf+/fQrp2PyqQqfcYzzA7d+MH5pNO8w/yEg7HSBgHRHht2gpuQuNNqEBQRjc+xPUpebu2MaH
VHZCGjgERY1W0PFhG3Nj43jUcpKrmSzLWEtpQmFm/CTlh7pRoRJo/btTzE901DQrLJ29hahaHrJ6
2ITxvKmkaCPYOIFz8AxTYyEZphIjSA1OfZrdyL7LnvWLZqcX2Y7t4VWUaooWkIsc8qj1s9IijcJc
1jzcW0R36tYjiYjvQhA2eK3IGviWATweSGkLybVmMNao3f2Ydn91X/72+w9g5UaptalGYpv13zD4
Fct3NfFub5FoxdjfF7dlo/mz0UnYobbbJuW3JrsLqx+1JErWRGa4KKEndCSk6lQXFfN9MqFNAzCI
nDuJFAmChcjluFgRGQT06G2PKuv0NNeIf4mIn19kgYsJRTPoNSC8iAnkkKdnKgm+QOBcfN+3SqgK
mDqe7vFALoOl7nul2xe1JQCnC7aE78pEAGgB5AG4V4k3ph6hJkF+Wemhk0WYe8F68QKRIYmtvG3g
Ynr+5b2Pbb3c9mHRgnGnPvdT6kc+jkmpPQ4gbk+LYxr+uG1jNbkDsAEaOKDnoR8oMOUMGXgUdazV
022mDWNeDs79oYL8t+RKAt2uteRuaYzLssqhjEAdrjHIVLBDlXY7vLMeiKoPawu3NMMtnB7nHTiW
cLvF0p0UDPZU7mXps2Dh2I/wl9rSCHOPRYTp5XxKg9nC9OoBhJQgqcK70PhB90xbot6GdCPqHa35
29Ig++qFwWIGOoUMSFHDqduRMTiYvkgWQWSCj5q0zeL4XU8w+WqOeMioT4JVE20NFzD73iilTG0B
ZSidd+30e8yMuJr95aQ+MOWvwBU9X0QWucDZ+YCH1zKgUbkW2iU6i1bjyKPAsdcKBMu94WKnnKrU
6FGIdeXm0YeImUpNoE4uEbjyJiqaJVnNvBfWeMR7F3RpEtSIPKPH1nBEZZLeq+cOjS9wij1HxLm9
a+tLiJkLNJ0NMHhwXyd1daSQEu0VdfZM6bPZeMb0dtvEuuf9NsGniGMkVX3SouiRZdCommMvDorN
bRPre3Q1wb0sg9qMW7nDgZ1NMKN74wyl5a9o3OUiAJfoW7goJ4MfBzJzCD+0+Ro0d3UkIpxaBQQR
cOP974bwQg61rNaKrqLgQL4zHdPUTXYp1ILVS3QGx/Wl3TD5LWUHJRXlKAquomVkX78IQ/Mo5ZVW
AYVAMqeSv0j1Q58i4akDJxFesQLH4xPFec5zwHBQdzOSn1Zp2AqObzu4t/1CuJpc1KNagMm1EPs1
emykOPa0l9yDctqn7svoSNt2y/TfKehQ78WAgLVsZbmTXDyM8gzrmYKcN9W/t9Mvo5PtJjiS9G/I
arWlIS4MtmWuYaIYfSgV4MnRZTQn2XNvhy/gOMEDU/8iWFTm5B+vx6uLcjEjqrW6Hnowoftn4jEZ
V8sZPGg52ImbO1QQoNiP3TDGp5ZFnSexyU5cvGdaqhHyCg1THyLXF2wWn1pahVHlSKKQK+XHaTgb
9Jdff1JR8Lu9diIzXPxQzDRvIYTLOFR+Dm1uz1IM4P9JCkRxRHC8eMFx6jfNGDZYtrmuPCTmfa7t
AyIqcwgCBg8g1Kx5ijA8AYIfDJhn4aexQe1Qr+08fRmoyO1En8T+vohO4HElUUDgdtmv1i0/MTdP
tiamv4njP2EazBHjAUTbxf6+MDn0iaVJFk7WEP1Sgp1mPFMrseeg2tx2i9X64eIIUy5WGJUGVcwK
dyTr9MqbCpqp0eld5dwVChmI1pELF8gu9GRivdYeSpIoxqK3C6W73Xg0nfeYeLa+iLi8BNcmD+II
Qe9Ox5KFYe2k+N+pEEchiBI8cMPolKlPdQxs9CzOI20iWxbdhbNhAofgVcbzRmskwurl0C6FCsSm
OCulLTmam7+S7eBSD6rSn+ijLMKziexycSObjbbsWDMPksU0BDl4RGyT3teWCJAi2Cm+3yEFpTmE
JeKg1t9F3ZbELwJPF4QMXmzcSOoJDOAwUH8uoCMDmeKtdKfhLM+v1qac7HZiPV132on2bpWJaXHG
eAnyDrRr/tyzR/1dtZEv4d6yRxfjIk5gA6V3oveMX055okC2+a9iulfRynKxJKvnFqJ+aPJIY4i2
b4Kc6rtgbQUXM889aHa6JKfMSyRoXvSYu6t3nddvUFEEsFPYVlRv38wWF0fqQI6Qw2EnBye6ANIJ
Ngm0FUHBWe17YNZFdW1B2LK4rEPHTCYIgmFOifYT2alKYfuit97tPQIf/5/x3uzTIC8AnHOb6kXX
jr62u71Dq7+vILtXdUMGEIQL83nQZNRns9OqctKnx1r9G5QEWRjg9iSwoCFQh7iwtHP8KdlVaPRa
38jBOmRe4CmPt79mdUcWxrgd0aBzqyc5ukSBVtih/GbqhW1J29tG1l/Eig7hQWiLqh94/as8Les8
Btw7PnWbiL2HIQmnItiChQsYMhHpy+pNsjDHHdOCjIohz4jw4fwE2lBbsraTMjiadJjL56YHFiRJ
7dufuO4V1y/kvCJF9WJKM7xeM+WgRRcSCtp5ok/inCIc4jK3RlSXmGwp1m+vbxmSQpRCr0b2xcpx
7lA0GoqALSYdUtV6kc1wN5sktyW8HpU0vlRNVQueBuv+93vd+FqJUtRGnBSgwcittyh5kwG2DiIR
oavgq94zt0UKmGpl2YJjHf6Q0C1AO1/Q3/CauN1EVuPJUfh82xdWL/rrIr7XdBfmBrXHOFDNaAFS
vAzMx0GevcB8VGOR07FN//CuWhhi0X1haJSiua9Z6q5LqT371NXNi+Q/auYuyj+nfzOxSxbW2BFY
WNPbwSRjiHp3DPJPaU/DL7eXTbRLzFWWvx/6kU4CltNG/mEGcKeeM0i61Z5fUJs2ueBEiTyPCxIx
xNz+mWOSUs/wQ2eSwN4qwi2IXIELC61EQSEaIaeFImxnS1q5UcvmKTWhD9NG2ebfLSAXI6hZhmHE
6Cg6COuE46+4ueTtm0r2rYguYr0tsfAFLk4Ysq8rpcryMPDmzS6wQXcGuH1Z1hd5ImCpYKfeYa8L
xxiSqFBHiEtBtTTezvLWGu6yshcsnuAsvWeeCyOlEkl+2bOmp6a+UkvxrDTb1ZZ0Gcrx6PfVvpaF
5Iqr2dd1Fd9H2Bc2fZIZQ5oiqLfDdgbbmqy7wXQhZm63w0avN8H82uX3JHdbKYO/vNx2F9GyctFD
CbvZzCnyjDQCk1d70KSdr7WCe1FwqBUuaMxzY3XGKKOqmxaHuso3Vd5tNLO7byfVHrTh6d99E/vm
xYrO5VwXQYDaTJ+MP7vWfC0V3bfDlDz/Oztc8GiLOogoI9IONHNTKZ0jydp91mh/07dYOAgXPgor
MYFxwcVlJbKtlZ0dt8U2LDq7Lh8S4aSQaK+4+NH4VtRaGu7iIrXlTQ5CYmXP2JY1JBsUSBf6FnjN
QQz5F6WHChdNQh8DUOOAz9RtBQB5l5XMC8WLtjrAjX61CTeiiqTgU3kQZ5BnEtUzfGqn7IvR06gb
mPuh3dSdUDlUcMh5rRyjzZXGwv/cGnTys5u72TlyqNtjhC3dBJ5Q1U1wrHnUZuJXRaBFuEbZsGrr
+gcIIJ/1y+gAguiEG4YWFZGvC5JfHsYZ97EU1BOedeAIdCBAcIwVSTTNufouvh6Fd/G1xclWE5Oq
ITRsXC3/QTEHi+Ja+qRq3zTlx0TfKPGK6qFpd0H/8/ZJF111KhdS6kzOO1MDsmNwejeAJMohAamo
H2xk9EOHnS5Ckqy6JnQoNAsDU/gfZ0/SfYgrjRgxiEy7Hic7IJiUAnNDWu9pIvo49mMfMsiFMS6O
Veas9hPkD938RCDXM+/KY7GVHHUGaBXdSpRwMEQxqoJLYX1NF2a5uBbrcWfOSc189F10y9O+sHEp
smG8Jcnr7R1c/0adUvDemdCq4u65qiioZrIBSCJBx9MvPDPx92VWCIAt61FMu9rhrroyz/W0tN7r
l/Kv2c12+VPoTjFW0r+jXqm7osfa6rFbGOQ8pTZIaUIjG6WiehdjstIqBcNLq9nrwgDnHX2ogfOF
4Jajg+w2ReSkhuFSI/UCud7+u03iPGLMukSZJPa+9c9qtRnHu8EQwByFG8Tdb3orY1qIMvjhOfvW
XRjvC2Q2U0ZPwt7SwZNoIGuV6BmEi79dj7vYzBrNUXlEvbD9XEBMJ/XGY+KkL/MW3NmbzE2fhQU9
gU/wuXIUj2qfDoy9A2wQqLScRztxvkAnFcjzH27q/Ktd45NmjULAkrKR97a06+FX1j60miDwsyX6
GKF+LyGfI2dykmY9mNXdwYgPQ+bv4mo4RpG5gb7AxtTiU2lmjjmTl9tftvocuO7cOwvG4rqJdDXr
SwNBQw4qEMIOtqV97canrjt27ei2IiL81fmOhafweTLJ0l4aWfNDUos7EphumSmVXZnNCfW0c9EX
d5YcO0YWen3Ru2ZR7Ouk+RY3zaYqm0tgtYJl/y8hGv5JVJ0QTEf8mUmbOrFiKLmzyjDxyCnZYNj/
0oC6u/Dyn6IEYr13pl2tsdt/sdxllvhjxgaF3vlx0fuRJjc5yR67gcLCu723qy6lK2DyUBVQemjc
qUTQbNIGioKYnqWHZmvsWTtaXEtb39OrHZ7NyuzLPIR2yT+PZM1pbKhMBTiO2Wcwle6gxHSpoP4q
uFtXb7uFUW7fdNPXh7YycdvVpR0NvUOMex9UWreXcBUbT6Dcgy2zKNXe/77YsKw3aVhkWMPanVhF
1ykcuie7wjEg484eC92TtS/PIrXsdbdc2OViOBmsDuoXaLKywgM9QICDRfGL9JBvyrOQ2Yct1ofg
s7DGeUqSdLGeNLAW73VP34Vubyd7aZu4kfAyX9+33wvKB26Z9pap+CjEG/JZGR+kLLTlXqgdxK7R
Gx/EB+w2iuEdOjJ1tnzlfeq1RzAPq7Z6Vg+GFz9YLpJ3EJL1X277y/qRu34dd77lYM5p2eKi+Kd8
3e7+b0du9fbTLYg5KCY4WHgKFq1O1TSgePvI82ynQ7PPtFLUntFXr4aFES4ryqCD3IcMvgrGT0ef
hldCSqcZq1NK2q81tS6DYqB6k9zF9HXoinNAGictjE9WPXxKjWynptMlaWRnkEt3lOVT1FZe2YRO
b42PaRYeQbLnNG3nJMawVSz9a1hBNEfNjdlWevWcG1FrV5Mho4riA044VLaslR5oF/akHqGlHT+E
vXaBcIZDxwZT+0niTZN+UOW5swNKnaJojnmIKl1tfc/y9lGm7U5KYtSQFacn8l1De0dK8RTOpLts
zDxFL72p0D3Uwk6yakx21FebuqxfGmNQ7blTD2qTHhLDDOyyrzw57Q9yFjsIfq0dThSMi3TwlAHc
hHX60OIim6xmi3FGW5Mqx2wNpMjyg1Io9V1mkpc4GO1w7DzaWV6c0ocWGxlRAwwHqe7RWbKRAtzR
QQMpUfejHsutHKlPczk+5pL8REKoe2fRxgyGB6okpyqpNpECYlRCyD4MkpfJTPddre46/HOGNthN
bbqBsA5zldTR00x2sqB4teb4bTbGYzdKLunzNzWxnpuyR2Mi95QWBYrRcFWr2SmJ5klGcZlU1Vbi
+D6cSmeOus5WBjBBgLDc8RUDhCcDSN6DwDFH/CmocYs3Giasja+hPG/ImG1AYIQu2FS4SjneNWB2
ba3JJRXKgFbmn4A58yodo9p6cBrGYTv01DUmxTbU4FMb1p8J0PO3D6voFHG5eDVN2jwkCBJdTg/d
0Dhal+1um1jPjBeHiIvjcdzGqjo3KkTM3vNUzO73kInVXEYKjUanK0wxVuswC4tcLG+NZqpCwubh
FJt4wyPwOc78aGCSy2Gy36kjZCkTWOQBLWVvdaEyDsBvfe9d3UsOCUgY5Lt+E+4yz3JF4/XrN8jv
4MfjWqYB9f+0mCCeXl/i6NPYnSwR85TIBBfGuyk3cP/iBRVVqo0pv7y3nIY+3PaNVSOGCsEpRTN0
yEv/mQvK1ehXCcMkAIl+33bJoR2070UVPd42s+rlhgXKZmJpoKzn/aGtKNIzXElG922Uv8mm4BSt
f8bv3+d3v6l8ydAwgemOaemYkY5iTmcPZSNIZtczout38NveFIpfmjIg+/QM+DeoRQlzapuR6+Ti
OfTVBGJhjfOAKbG6uShw+cWoZbKMNvkZvkHpZPDGTeFZ90ZjW0+o7IMS719tFw9qaspU81UJn5kr
oR0S0y5zgUMIV5J5zCKnrbu+1YIGJqRduTe94NDbnace2Ijn3xa9UY8ycRNQaFBxUbbvwesJZTQG
FySe8q0Bf6JWgh0ruK8BwpXw4vxxewVXHXJhkAu5pgEqCSnFuQKO3ysy06m68ZwUQp731bC3sMMd
rEkLCr0rsIyty+aoG4cOePQgWFyALgY3guhNoAg+jKcV6WKMdkQM92v62WuURHd1B/JZ0zj1U+Xi
ot2GU/6508knSORgklbL6PdRAWRMl+5TPd9pWeeC4mif1caDiQd+Df3OoVccKSycJMeT1ySHYEIq
dXs73qviH3Lx6zrxo/RGPQS14gOlMkWGJ1nhr7zJf05V4CZgy3L6rIS6RBHYYRI/W018zv1sQ/P2
Hux/mzpGKXpAYT8ovCyrXEh7PYf9GDo5iQ9Fj+ahJm0hrbxV4vZMzNIpre7RajTHghDqSLVDPOqP
rVS8mOEsO5APFASl1di6+DQuSsi9qfwPaVfaGzfOpH+RAEmUKPGrjlYfbh+JHSf5IsQ5dFD3Lf36
feTdHbdpbXMn7wADDJBMl0hWFYt1PE9VjajYGlrppBWK67kkmSeTIFwSvJoHFGxXZa4e8ugXlXV5
bfKOahdLWD/gwhlMRZeTqUOFe4U8rDBFDDIzhz8h/3lA+QZcysNDsrPd7Pw3HFKXgldtvxCsq13I
65W/OZ13dnw0y9tslERfMoMRXjDoEUBiN0flV213GjlYemD1/nXtlokQvJux6GXbVhAxVn80si+q
LwXwPa7L2E7oXpyR4NEMu8tohTQ4hiOLQ+x2n1MvR4ilBequ8HnsyNpP1325ZrGCZ+Mx+IzzBLOr
Tbufhj8A/PQWU3P6Qja3vH74FUHiuFU5KXxC2IBs4Ax0XQU0GSV3BoDrssJVMUokvfok5iRO5jOW
UCWrYU7Rj/zUAp3JxFBIvEPGj4H6fTqjAvufKYg4o1/VSW2xGtdfWKROwr+w5mXuJG91iRKKc1gx
3lVNigDJq/PWWajlYnZn5FI1XL3ZtdMSXEXE25JW63iLcV4RAPug2+uPk6vv1vqu7B2zGYC96bw4
c9VwPpCGY98aC/P/6eTyLEi1zLEAwaIQmR9/LYS/W9sKZQvELko11QZqgmDHpGuNbh5nYGi3/Esy
Gweqz14Z0ptxbUmImBI7JCt3lTqjk3c5o8PjUxeGJ2DEeLSoXbXW/FzXALk7V6ggLc6CDkKF9b/m
AcC/ZeEBcvYzZ+FjpmHWeI5u5qj70psokk/zSWf9D2Uaz7qK+YYx+a523K/p/MkYd4u2DjlWz9US
BlxvvCSr/VzjPiviY0nU/QRuVy2edoNWnXSbOgrFMzvrniM9ep5j83uXqb4GgMEIxFFADQJP9+Qb
puExPLITwzgqcaE6dUf8sG0Cqswvy8QcrrbOrORnbahu4y4ynDTF8mcd7e6kttzKNoNwBByYadzm
SeapenhXU7VzTJO7DP2nWlx6Iwldq/gWDsnXZEhf0E7nDFp8S8r8WFGyI33iKbwLqmrxY2vYo0fn
lo/GrdH0rtF8K9rysU+a/UjUwzQ0t4rCPymUO2x6IsbshqZ9M/HsFGmqN6rZWTWGs9GkNyBlcwyK
lvjY9jpNCcKS35Zq7UfDrwUHp4W2H8NE3Ihb+0ipnRBgJ1ZaIJfyDWPNgWqMz0VW3BnheFoywAcW
dE8zdscL6irzUxfzn1Z1X5uxD8w1JyG/0Ad7smZcj4p6Y6XpU5OUO+jNY2lHXlWXBzDGBVrEwQag
7FuV79lcdY7Whw/coF7YVve2VT6w7jMxmz2r1L2uZo992+z6enSyCeuw897JuyZHpkXbV+w+tIH1
CcD3W029abshqMfFiUbuhBa47UPTK5vaxXjOOvhbPhlNcQhnAA9E5NgW2YFP7GtdWnt7ak5xOQQp
AyaF+sjixCvLBiX/x4kiwQYKWluLXXOAJ2aPpGncbuSeEU5emWBEOhp3aT8fFB65TGsUZxkA0x8z
lO+/mxEUKzGcqa4CkC171K49Q2dOkuhAQel25ZweaNP7XKPfLW3Yde1w7MvoRIzUKRnbDw3+btbt
oulxnNLA6nKP0M41G4A6mkhFoQVB0Sa/b61jFWKoJS7rfR42TtuliaO1v6O4cTUMd9W8vC9rfOdY
3FthdWhgSNFoHPlioLI2H4A/cJfYEzJi4LSODYdnUEA9vrHt4syaPlDxGwv/mRqYKTGNg1rNN4YZ
R45hDjtAiO8Man2uuglZteUGBHrBXFWwmcoZFBDU8PJstCilDTfwyPeMLr90rh8MHgaZgRfWbHo8
TcH70Q34O3VgG4vH5tGLh/6lYJUD8CdHL76RqNiHXA2aujo2yAYqoXFMktnVwvlmtEu3sTJPV6CW
+nngkdMjb2mZ/X6J8cnD9Kkq4/uF2V6sNEFofekzYjkm/hdlbIIxDDsXL9vcYennMM6CVvmpzWDl
s+rIjdC7WyBfm4/RKY6624Etn6fOuJ0y6wDTcCaEAIs+wwtbvytm+SzPwPQRvUzATq8V5vZq6keU
mD43+lu+DI+EqHAOwOoq67u2I66apvAzQK9v6X1ljl41vBRGf5pZjMbecpcRvKttwFHbxMcc6WkO
s5fceBnx/ZY5P8S03OkGAizSUEyoDj32LnRsAwOxc+u8EgcZ38pUc8wcZ6h3wwNDq6uaWh7AUZye
a05uq5kzDL95ovt5Gj9Van3Xd40/lMhGowIZUdvNC36u+mGvNe15tutPyWR6wORyejDutboe1PWP
3MDPxvkPsy/8Ec2Ecz08UxvjK6H5wMfGmRp6a8y/K0JPlq3u85Sewp49d4zcKEzPoLrFt3JMbsfY
dofZ2KFHC4lPe2fkxY4sX1lqn40h8pOWflX7xqHovKug1UNV3Yzq4zIunrL0n00zlF2E4hUvXINC
pBmpVInsMFW9vvylxve6FLLow6NZECCElijW8a6gXEVNMgzG28TP3XXsp3FAufX/GIr8GDq/lyc2
wLFMZ8OQZbgn3NGvP5E98q9ueruWZdaJDBnK+Wth6UocIXbBafFsmM2ADeRflh1IG18TAyVIL7OT
fq/eacEAZMjiCMz8U+hWX2XR5sfcjrBe4UXKqqJvRx3yGyQlZmDYJ8fulLjkCPiWp3/dmCMIEx6n
FQarh3CBMNP4SZGGsCRx7UcMSkGAGHHOUxerCbSFfAbMr9+As9aNNb9D3m89vwSNHqmrAIry5fqL
60NA/SrX1lVdtVE6F3OmzYLOcowuYhd1HS55/qVX9n4c2z/XxXx4Z61ibI0SWzVB4CCmxuaCtZYO
HG/gPp/JhCscUyHWeBjTf5tpfpVjqhY67cBa+ppYunhqY/pjqMalVL2ovLfim2EAiMD0eH0tH15W
rzJsUwOEmqGiXg7PciEjUkI+tSocU83vR3tfJRJd2DwSNBj97+8LqtDNWpsyncHxWb/HJCjbQzvo
kof29nm8yVi/4WINcWS0djRiDUv7kBo7bjpdfJ7Zt+s7tbkSDIjZGjPB0y12AWtIpY8VhXLlBJOb
rAuiuvnCbBnL+cfS03oib3JE10esvsjQEbh4VfVYpLdt4o5d7vTZPoqOdfNg19+Z/blGD/QyeIBV
cZgU1OnDG074AqFHozWaqI4WRDit3+iOnYG/I/ZQSfHGm967aX6gHrWiMPjX9/djk40gVvCBbWMO
MZngltpmUZ1kIQ5NR+ZYGiLrBWghOju2fXHK7cZVx/FGy0fZOIxs4YIx5EixAh0Jt47aZQBhA+br
aezv2vEziRZXstp1NR9unItjFgyjHUmNWV19wajw6K/Z/HCHdnIXOCggP/vX1QlhawULAew6meiA
E0VrsrE0TtZJjGPTBC9Ws/75hQlWWduAmwRmTmb0vIxo+KwUZKcV317Y33gUNPVoFtNNUxcnkJF7
TFM096hel+8qDLhq+3aUzDVsOUWq6isIDqyaUmG7tBKTPC1cr8fxIhwja1fkrUTbZSKEDaO5RkrD
shfPmIfvQ9nt1ab+IlGxD2k6nDpg2dAghCvRBrjw+0Oxpk5vuo4sCNoGb3is9xnahDi4oVaUVebq
dyvRkL6PdtLS8jrELCr3hWQxQdiVfZcqaa16VvJUJpEzks+D8VUZHhWrcgrlS609jFRS0Nwy3kuZ
gtcaWKUjYqxgvGXnEbvy1CHZ5en6quo/DVYkyfDLxAneitsLV8ymUz1QfDoDeiCQMODjbVHeqlJK
yC1fgeYkA9U4aoPmS9BHS0URZVjjGiQckAxzMn6jIV1YZLDnz9Z4Q2M8lND6b/qIJByJFq1O78NZ
wghAT7s2qIsN/1bSlabB4JbDp/l1+AWcZi/cJUF7M50LV9oivJ7TNXmCZeB5lg2zhcWmh5UbAm3Q
4C/MD8SvpFgbm2cIIFHDJDrWJpa4kgzv1NoccNVmuzIG9URUOD07cO2x12WTZpsGfyFL0Jdkxp06
LpBFMTZqZyXwK4e/cVsXIoTrK+yjRZttiNAjMErT8kaZM++6Nqya9uFw7BWlCI4X1ia4lJJEYVob
0+IN5Cbhp0o7Dn8TxFuv7gpEOEQVs+JdHOlx3KqoaNn1WU+jx4Xrx2LqZXnxrcO/lLMe2MWVpU1L
VyakWdCM912dSmcBS0dMnuPipI0SX7G1axbaUQ1NJSazVWHX0JZCOcUwi7cslscb/aZu0WffDsH1
w9ny9xZuLRyLTagpWmpXIiWjpwgpAFGXNC7pf3UY5pq/kv6uzGtZALPl4y+lCXZq4xE5pmsAYwT0
2AfIuwAPx9gXeNpdX9aW5VwKWg/y4qCompmVVmD3JuXM88XpqQy7dlMVLjZOSJ+kdpXZzXo+OeAl
YuWk9i9k5o6FqlaSFofry9lUBp0RG/3kGoElvV9OWST2nKLd0QO0hVvGoadnGeh9ZL20m7uGn9fB
AIL3ithFjsvfmPQBx8OVe2acgX13fRmbe0YoogvbAuue2GGtgGYz7HVz8TKaOHnzQ1V2Yf5g1idk
FiRX0PZS3kQJx1MZmRJzzO6B6OEesP5seLy+FNnvC+ZpDjlQUyZExxEqO3qMFHYjZcmVyBD7p6dm
bsMFjYve8LP+AdycM5LLgGhfEZ3AT3gnHyFdzU/01Nbb+bxmvC6sJrPTIlssCGzaxwEZ1ES7N5Jv
EX+4vneb2kwY3sO2qdtEbGmeadiOWQpqHj4/mcY5r1A7+nVdxGaRz7qQIXgavZuMPutR5ANEy7kf
hoMSp/fcyp4TlR7aPkYtqsrv6phj4mZhiWeb3Rc2WJ/mqhjc3hgz39RzP0+GfaRRd0zYrlNZgBrL
N71U7iK13Jtzs1c0vp+B8KpFFDU5fQ/CzPPcmF5I5uGvFPpt0wSPVqBpdS5rBObocR7m3GmU/fUt
29a2NwGCxeSFUtZ6iVNpbTXg6ehZkQzNQXbwotHkwzQTc4FCq7foPHBU/r1vqWSjNpMhYPJAwIEO
ceRFhJAGk6aailwl6LpRg3HCYEXkoymIi5vM0Xdg3XTHZ8u7vnmvoC4fTOdC6Lq7F6ZTa1GV5xN2
L21Td7RMr5l8YBw6Y3hCvcAqfA3Vq8KQjDRt5qAv17ru+IVYLdVNo1OhFfOxORhB0jrWLlmbcs8T
8LXQpP4rOSwYegWTjqveznsZ+tWmR79YtmBmuQqO6KiF/M4ivydL86csPXGt8OOW/ExaGWDfpoOi
yGzagF2yTTHzuJiTqfYGXsBm9Ck3n6MZlcnws5JGkuPcVNQLOcJpjilhcWyt922XOXbe7CbDdnSL
Se5DmRjh9OqqbzUgHkJTc9TbM7A8ERTfK8kjd1s38RAzDEph3+KTBRNvw5RQinxqj3YOndxMVY9x
heyUU92JlzGg9uQpZf7ZTC1fYhfrE+WDXVzIXv/8QkGtkMeTliOkWEfNs8EFFv+O+ZOxswL0au3R
Z3Fd4PaWvq1VMP5YU7iid9hSM1+r1i+g0ALsp+Tc1uO/tihBPeZoKnlE4WF6dd6Vpn3ooCL/2ToE
1UhxR/KowDqiYnEVa3GI9qjNpcRXyhYimG9qJxh6W3BLYhbkmBuNT9JZon3rtXFtr4R7q4mjlOgc
e6VFygGPGn9WW6+Dk7QTEtSEHgE89+v63m1mhcFTp9kqNQje6cI9gyE+3egavDgLJUd2pfkEcJO7
OOXeMExOmxlfa1CBuGXdeCZGcECKKFnzZmnu4gPEfDzVBjy4Euzr2i+84qamHqj0PBagtLQvJRf3
ZuHzUprwOtCVtJq6RFltbPTDY+Ghyfe34VlBd9u5RcBfrm/vthP+Z3dFNA6UEfSIr+KUHhl9PWj6
e66id0OGD7e9i5YKngiK7lHwnL33HROc7xIlOEam4Rqn7lQeABrxfe2EXKJD9O9Hv5H7tIAGQ21w
num6mEUgeU5GPtS4TItg6jG1Y+6UwZaY3ObuXQgRfIc5z2AHSjLsnqk7qoX+C4L05pzczaqMkWbT
F16IEnwImi31Mp6wnnp8KtA8YerHZVIl61kPQbRvW7MtFFBRsMMD9f0hMW1GYNpyPOmnySU0d8zp
BSPeKjug6UEia2tBF7LE6eMpbKNeaVOYVXQ7Rkejitw2lPlEmRDBmlDv1PmoQMg87RETg/bmZy6j
+trcNLCtmlTXDYxECJpdT0PWal0EJagfdBsN8WyHlxIKwuDAKbzr5rq5ngtZQlyvIBLGu26VZXEn
q/dap7v18Oe6kC2tXulj/3dBghYoeaUDvhlCRnqq+lst/JoXX6NGUsb5iJsPC0VN21ynSGzU0wWN
rgZA1+dzvFYZtd18ZA4IEHcgovDW5hJUG0s0sTdOd+aFE3kygKXtjXwTvu7BRSiT25wkPEuQveDf
kwmvCn4zZppExbc38k2IoBlVibLYZEJIQ/vbOgwfTX04V1MWoQ+KyC6OVZU/2O7Fdgqq0agIgRfM
S3hTlwMcp8tip6lxeSiAgG/I8F21k4D05nczxGwvegtPBom+/I3ivK1XUJw5jWczbmBtEbrU+qVy
WHuvWqWLwVPJzq6L+bhYpiJ7Zulrsfz98aEVUsdEM7yhMTyV0WNaUTfGyFXyGCVeHU27v1nXmzTB
zauY0WkqTPp6eXGPrJpTp18om53R/HFdzvo711YlWIRWLktZjS2OsD1Y081kSV6Ym/pIMLVoaPgX
0Bnvd61QE63ja33AHE/pFDkoXzn5uLNiiR5sxmw2Mt1IC+IqoWIfjpkBK2TBP96MIKb5xVEZc2vU
cNr7FDGbRPM3TZkwAnY5DEp+4LzG1HPGzIwtXhgiPjzS5JP9N/VgcFH8I0Kwrapq7K7TcM/PeYlZ
lHnHa/vp+tlvZjouZQjGoyidzc3RXgM/XrsNAb9Rj/6zHsNpvdtQQFaUd3I/uHl5va1MnE0jBekZ
hjhQt9c1d6qPc+uR+E6vz7YMOVxyTOLDNbV5GpZAKPeqNX8z/hqTT9nf1Fku9pDq7xV8HikNJ1TZ
vAEzc5Xxoy4AcNvNf3MJX+yZ4HzGMLX0mGHPyvK+6E6qdahryaPjNR38wRVcyBBcTk1KMk4ddivu
TYBFAoWsV38t5XIYq6+lUgZzXN3MDYgBCsXeWRHwB7TpxVSs06wYX9R+2vdF5AH1zkmq/EFrzE+m
rnyWaOy6zmvfKLgrSy2oYjWwCra3H5rD2qNp34T73luxo+ZT/Z/ZOV2928WVPQx2zLUEWxKGn3Xl
y0BPaMSS3CubnYuXGiRc2YTVscUJXOQalICeAMQV+qHbW27vzV62z+/afXZjy6DZNh2/oVsIvCke
LWKjX2kBGSJJKiTRm3q/5Dyos/arUvWYlfwKbBJ/Ln4mi77jWeYuebTjOR4ztY0Aqe8kird5RVx8
ibDJKHxoo90hvZRhlqDSBgyYZAHv9M+TKqtWb3u8C1nCXseDpY0We91rMAeqrj0fQw/Diz1wevEE
Nb3Yt9JA1ma2GTpcSBV9+WS0rCohFZXnQOP1zsoM9CRax6iK922r/e7nvynF2QZFD44KJKIPBN8A
g5mjtMbb1zT/9PGnhErIhjeTgpcCBG8BDDK11zDf5IUJms6pr7QHm30q5megzIMF+L5dBl+lMmz0
zVzFpVjBAdCKMHh0OMLqJxoo7GP9MO2ZmwETUkfsDsJU6eH9HzrztpWCfpZtGmbNgJWiHgASmxgk
Ni0AITsnvY33jTu+yDgnN68t8FsaaI5FI5V4bTWJaYIAHl6nGQZ3wODRHLUgnpWpyCtO3AdnaqLd
gTEboJpimqsZIgwZTJh2/++F9V8MULR3pwxzjoCQKhzLzw/oa54c4ybxrPsMDNmytvDtS+ftG8RM
V49EPTCecJ4r7KXhFui8yZ4PxX2xG14qvz4k6Nj2MDKImeLIK58l18nmTpsMzbUr5gWK3+/9e8yU
xQTmBboX7jovva92U+fQA0ZSzvUrrNtQgmFERo28KZQSECoyTWX4j/dC7cywWaUi4zG2NzPyKd3w
o/6rtlL7QohgnknEQ5ogb7qO5+wm+Lchyr2K1E6POBzR3fWN3D5GJL50AuSzj5ysM9UyrgzYyPLP
COwz7neHznZyN3FTpOvXi0z/GrnjHd/Fv/OdLBzf9K8X0oUYDF6UsXZepet3qs19G2l1s5puFyO/
MzA9FhYyfvDtM3xbr3CGMYsAsGDkiJW02wpeblTuTGlbtkyIcIaF3nFwgWJZenE/jfcJ+V3/63Hg
NSFysXOCAVTZnGAKBCKofmTlc1S4USK5KTYDDcvSyJpO/0h0UmDKoFhseJkeTZmofcu5lzbTEBcS
BAedz53ZYtINPiT3q8M6pA0ELZBCe+V6nXvXVX3zUC6ECRHEQAZFSYxVmHYozDNT90UqeTO/kpZ/
cMy2oaoE1WcGKMH3HoJU9qCVEcqHGNQLcN95UV15MUu5Y6vf8yXc8wm87WN6x6zQz1tA5EcTwMnY
y9K0d7Gq7/qO7Enf/Jp7HbktgI2Nea65BLihu1IFMKnS1XumEwXtRvNNnRpOaaDZvQ8PwG7/UpuA
t2q7c7pkwB8DV/w85g4J+eDkvAqoGQW9yb9jzswHmOOeY4SYxP1LmoQOIDQCOk2PrOMBUIpeND4E
WWd6o634YZf7pcZTjNrhb9ZFd9AAxMFt3bG66nkZZySQ6s7tdfRwz81RKyK0+DD0+SSj/Z0l0XNN
8BxtYh+NOXfLOHzPWDI7bWGjKNTui15/Ynn78/pZf4SrhHkwhj4QzPWo6KITzKOhCnR6wdU/faVH
YzrYvxe2M1LvJ6ZRAR2e8F0BjBJp99mqQ8L5w4eCZ2jtbgFsn3D+narzIYmQyyhAat+MYJmx47vK
tL6NReFPnEpeOVtp0XfyBP8ZLiWl8Yg3bHpQbzFDmH2dXTyxTstevdcC+y46mA8hRu8wYS8Nrzbc
wzvZgidN0q4OxzVvk08v1PijyYxpw17f/b7gRLNyUNNFgy3lGB8F2h556LhETWRLELSkXLIpSics
QbGfZvvLPEr8wdYL0VYByEfQnW8iUhN8Th2npYbnAtSwd2Z3uNEDbWe4+THe6QfTco2fSrDiw8nQ
kTbXdSFWeLaQuCA4GjxbkjLyU0zHVqpsVGtThG7YuITW9l4xBNUxSguUWxhYVBzZckhkiGNbNUCY
KDMNDM1pGm4hwZXWTG1s6Nc6V3SoiA8WBRdUqLt1pArd3X/Rz/JOnKBtXZNiVMhGODvHX2Njj5l8
kv1BN4/d/bnumrZcBOZEEHARleiW2J6f212jAxN59rrpmden2QSLcmcAQPLcln/zPr+4jQTvwGrO
jalCjw7DmwD5Oka5X037vFbc62va0nP0dYJOg5nMggMU8pFxGemDFukwJKUKEsX20MlzUHTA8Get
V2HGzgz7+7EczqCiC8oeGf96LL2s45jVT567iKV+iAZvSYJmDR8Eb3z5VWLVMG1nkNIsNqxvOMa2
eUrYHatvmCqb7tjwVOt4kU5MPPw+op8lI0VJefVUdgn06puMApjlL2KxSxGCRYO3R63AxI1US33X
RecsOlw/wQ2tfLcE4QDNbmZZW2m4SJSnKBycMEXr0/BU1/yQ/E1ylxHTxIQKBSKi+EpeEcHCKg3h
OhZgM5ByN0Sjm5eyx/hmogMhAEEQYKEvSGykz2wd87At2hXSw3Awn9c3TX4A8dKz7C284QutC0Gv
H3KRbJyMBDANFm5hZvxJhz/KImsB3ayRXEoQ4gpCQzIVoJ3GK03bFV50pL8G95WWVNrQuKnMb7v2
6pcvFmMWmAeJ6Ktjf+5KAHzXtTOQ5+vqtuXdsWXoujBBO2lalnAxNtRCcSnBgkwHkLbroJkCXGEP
mL+3K6nL0nnXBW4f0Zs8wX6soS8G0qy6wIIFCDJpLBsH3d63NwmCBWnA6VUph4SQU4zZak7LnxLs
31+sgxFciwxDW+iOeX8rhsqyTImKRu0u1f2ZWIENH3pdxLayXcgQ9iq3kmZO126Ylfs52ade5EdB
fQNQ8kCWUVk35YOHvhAlbBqQk/8n2WkEeFbsOUiSjJ26lxno1pLW4cx/Ll3hodmHZVdNjM6ruvmK
E7vRsdqTYwFUUVnl4fUIhDW9kyUc0TLUdjRUuOCnn+yO7NogD6LAOpvfG19zNT8GK0x8INLK5pZJ
Qe5a4UZtQPswCmWnjd7g3YPAYre2ngHFHkA/nhYAHxPpFb/fX1eTDYt6J2798ws/kUJFtRnlQM/I
Dqy94b2kzrFq2cdtfFuOEJs3RmVXmh6iraMhvUPzCdmgtjjkmCNy+qh+KMv8sS/jw/VVbWkKKtFr
4AlMCGaIL3ilV3sealjWmlpdblZg5QpsPnQH+BmJrA2P8U6UEJ4p45QkmhGhL6G6TcOTzQJDZl8b
h/ROhBBEl6xoSD7G6MHMbkx2q0X/Xgne/b6gBJwnYQKyj9mjNA2GMftC0UsiieJkaxAUoSi7ZSIT
ZKB4f7Sn5ABwv+/XT112EoJ70PqsLiodJ0GW09SBtNCz/2ak891WCW4BmfKSWhOOYirOSw+kuVSX
3A2vvCqCybwTITjuGdgc1LCxDOCdPcyG8odGw6HlNkh8G/RFWex5tgBW00+YtI7w/uCAghq+xhhZ
Twv7CeDeX9PC+s2rOphq+xS32d4upls0TPp9XXp8KoH01Q+Sr5Ydr3AFNGSuQM6CfVFCBAIpw4xo
JRl13SoEXW6M+BCIqVbiZoaMlf+luW9B1giQGdOnjubaJ4xXykEUtp5E72QKIduS9ZGZraa3spGv
xSerdYd9gtowcTNfv8lwE1hStuitoPedWMGp6KFaW1W2qhlqbAQ3anIAH4ybeLLU/fa5GcgOo5MR
+FbCudFaXegwAty/SitnrO8S6+G6Ua4G8VGb/xEgRtUdSeysqnEBqNrkshmol0TJnptM/axHVHO6
ov58XeDWDYq9s0w0kDMbsZVgomoxKurMsKRhV//QPHLKcImW0JHUKb6jnCSblt+44t7JE+wV7OKL
OSdYoV4GJEM2EqF2m1Repj61s3WebFkKfPvM3hYonBl8wwqaAoFFaTaOnpHjQIt/P74M3D+0A68V
Mg0VsfdxgRFpLKxn9DEOxCu0zuuJzxfuXT+qzYW8CRHx6M15GKLZSlFMrvO9RdM7ksriOJkIwX7L
mFXtXEGE0tZek/b3ZqdJulplIgRb7cN8qSIGW+3Z7UKPWi6J5DfyH5dHIQ5NEbXJQAuAo2jL3DH4
3tIPdvjQVZLbU7aM9c8vIsHe1EFPb2IZ3Jz3fd7tukGTrEQmQogBkOBvyJJiJYQFVvY1TX5f16fN
AMBAgzcFgguqBYLlp1Xf0GHGYZOyOZojhqKAuJ7nlX9dzOYyLsQIBt/XHVvKELXdzvAb68jH4G9+
HykVHQVqdGUL2wSE4DGbWpxEWN/TER3Eslba7QW8CRACJQzMjErWIsKwx2FfM37KStT5ry9i+yxQ
Y7dRkaYfRv2quB1Y2eEskHoGXaexVwodM+Ph/j8TI2jtkCwTZRrE6OMTY707ACV6Vv8muDFxGGBF
QD+IOMhia1OR9wRCOHkwULmTpe22o4wLAYJGVX1a0HiAANA83DSHNmC5Y30CgfmvcQfOU8wwgHoh
uqOfrm/eVjfPWlf7Z2GCl+87u2p5/ipXuUv22p4ewp0ByD5gBJ0UT4bzsv7ch1jgH3HIML93MZmq
qUjnQRxQjiGMByNeZH9V0rpYlaUKPr9NajvNV52w+N1QBKT791ncd78vOHyulQqoQfH7SX1rtje6
jKpg03QAfYCONZTOQDrzfpv6yIridEFzQw4kYAW11U968nj95Dc9AKzSwhQGLmCxBwbEDDmLVYQQ
CiNOARQUjJZKHMBm4EfRnm0AohuGI55CHmtZvb7GaFi5STo7unJY8KwETRkgqxWJtE3VQi5S1wF7
oeF43u9Zk6hVZGi4WtLDmoJa2dzQHCZFD9q0VAqGRgAzYboCyaj3csIhnsloGIiXYxvoxYGa302J
Tw3dDxvgT7YPc9X7y3Ke6V2mHCOkKIEXnb0MnWxu6+MTAWCUmmkzE5N8GNyxBWNSeRfNIS8NZCrZ
g21nB1osxB1pcgzzzO90OjoF5l0clWVuTmJJWP9BgQTpwulyXQNMdKnowICY9xNP9nYlS5J+rP4L
MgQ7K4c2wS+DN7I9GsHqFcPKme/zYx40vv1zHT/mmttKYhSpVOGEbXPECacV8UAn5a5oVCvffLIH
xcGu8rMf46H5nT//S2sUFipcYmqXMEWvTBQ19HPHC7fNZcwuHx9FggjBPrKm1xKtb4xX+yCn/Glt
oKwyh+7io/FJxn8j0w4hwGgZr8eqA7HZMp6G7Fyru+sbJl2OEOnRMVLNRR2JNz6ATz5YpybUb8Nx
TZKCnVUSj300emHzhOs5TkeryCy8hFqf7PJ99RmNOr8pyhzdD90Bp5VretlZzyUuTbaJwuWcsGUC
j0BJPKu29wamNKx8kohYP/zdhfx+YeIDbKF4g/dWRzDMGjp5jsmBwikWp43vJ/UwK18lp7Y6hWvi
BKcRh6U2hWizwMs8Aj8rfwgfE8CLrqWiqJXEbB8uUWFpgvOw0KZT1Bj58yr7KWWTq0VupcgGWiVH
JN4GFY1V2sPtglIm/hTV2d3QyyZPPlxswjoE30CmqazbNgc+9bpnwRozrczAsjzQx1BQkCM4iBwj
ENDw17MhO8NfTsPe8gtMdtAd3ymVI3uYy85HcBGNGiKibiaC3rr7OTqW9WM2Pl7XN5kIwUlMhZGl
+gDtnssg6UGWWR/a7vd1GTJPxATf0JdsziK1hwpg7m2lFhte0A/vmMdyp8gbptdduWZBgk8g4HeI
Ig6fEH3Jb9muPet+4oce+dSYDgzJbZwRwXvqTN8ky7wumIqhe0G7EGlC7OUauq/Uyihf+53l9N8M
cNXXu+JsHfrU/S/Svmu5bqVn9olYxRxumVZUlmzLNyxH5pz59KdH+3xey2Oa+G3f7HJtVQkaDtCD
wQDdlNzxdoDpfBIZaJqmxHjzRZKzb813AiUC/GtN+Se3BwHsz/mchj5tw6oUBu2MaSg9Tnv91fA6
L7AxiPyS7UBeSnxKlpj9fg8xovuzSWuJjDxd8Cmzdh+DcLg9Q1dNi8GRAMoTIfpggudIRRawbXY7
GHSRw5HAykwNoyHYwOB9DOY5vQydoaey0tUDRZcxxSZhJhhN/T+vTU5yzN/FGeiTwsxWpnfBfK9F
u8C6y8z7vNSJNa1i45U1LvasGUx1iRqBk+bALq8x3p3ZWUKND607yZUdLuqGolS7vFahHAYSHPkd
CDp2g620tvaApl5v3o+Gbe23t2sdjy82VS69nyBKk44JUqjGXXzJTT3cNzsb0sV71lWdOR11g/r1
zZSFwpVF7nSeAgsaJLKluiNaGo/iTeIKzmA4IO3Yg/zcI9a36o9X1rjAM5K6V4eyUNDVZreefsy9
KLKz9+ZrZvcfFmgv1PfifoyIxPHXQQlukVzwVc2CVLhtFOiz6WBayZ7YA1LhCzjqIA3it4fGqZzM
iXaCH95R3Ynrh8XVorkgVCNVQJc0DovoEOxUL4cbNZ61Y+qaoUup9pEuxLbgqqJbTaVaRGnGXGhy
UT4Gi415H+6sXcLGpvZ/Lvb7s/9wJ7oIQlWjFXLNLRAT8W7svLK73/Yacvt4fBnBVKLgCu6Kx3iv
7MOPqpN6+c1gf9HvuncQ8wRJve4FXnYsnL+6pV1tHoc2s5gZ2D1kSKXg1dWLoT5tL249IjQTVV9G
5sqXMAQL4+BBgSt1lpytObG19L0pvWzbWL/K6Bcj3CY1VjODtgywIh7RXPIuf8QdbY+X0wNmob6I
vuLJ79u/YDh6i7qLVX7bSkhEQ/EUOlM3oqM6yj445E56NjHh3uxoSeDVZOVqkdxOgWFGnCcVQW5q
la33kHrCeIVl/hVTNrcy7mhoQyhT6Qvu1c2H4jDuINewC55R7Jp91iMEOh3xkdjB9UPvx7fkH1QN
JRYEoRRVtz+KRyZak3oxOtHB7f4UeoIDQXe0k/nFDoU965m0zmD5l+Tl8mnfDpErTAkXQRz0BJjy
n5KuZANTDowZq3RjXyeah4iIeIPTK2NZ2mG+ZBSgwA5698gM0Goagd4y9LY/6WqSebUm7kyYwBna
5YGuuHn8QVAHG4pmVM5HfTYO+HOh7YUlh0dC6xZQzDBL8yanPkBSxP87IL54CPusV58tGmWtliYA
ST98kquPcnOj9YftT/abk+xig8ORuVJyC2JsLG8OHzG3uS/2oI/CUwXimZzHIa1x+CFmqOxGIrzu
rZ2LiXyj0VRFkCle7P9xQ9fPIf0mw3v1+YasCzSrYyE9NHYivXT5lwbDUNsfkPI5DjeaolYgNwoc
VuO9Ud6H2p++3/+8iLeD9GoRcV7MUQBGCTzen4XK1cXv0x+/e3MmuHwxb0vJjHK4wDx+asZ3vUU8
SBPR/zY+fbWELCmrNotxT6qKaddDUEoMiqNYk6TmxFbIXPh3gJigLRGb7GqbetM+cwM3dcwn6Fb5
+qN1oMjNf5Np/wietw6w65WVfRnXUIN5u09I5wKcmvFuOUZ7+f0f93dym8RhgTilWhMMiJwl156h
+OmnPcUKTn0/DgpasZYxPog73wCajAwtCpDD3A6WX5txuVVw8T+jZ0AdYxTBqjd6oQj39PQlR+kD
VewjZhue2SyRmLPKx7Zlyge5TELte3HMR/gg9NAD6zFQna6g2tqIs4GfwQq6vp0XlqaLx/IRc/f7
yksPot/YrN+LSmKJBfHz/ktSqKPGzm9hkcAoiD7ASM6Qk81ftz/cby4fP3ycV9cTCxkaXQq+XHHu
Dsbn6dR3KJiH9ywt0l4NxZb+8UhS2He+iqrJWOqptFDhyM7TebxJb1of1Mm+7DL1OeqMXX8muiQN
/AvqqC2K2k6oPeA5c3CD75CqhTdG71t3cfTSZnpZqP/9aavRz3GgsFC8WqIRCaaelChqR9Vy0EZr
jwl1Z3vj3uBuI8NTOMTIwqhOlAIb17iSHzkSWu3RULO3bs3EDp5Z76OBskdiZw9Yo48sUziFdxRE
Um7KYYoKTeWhUVukmeCkKdQYA01eTYoMrFtBuxCYL6F2wxOGzlLWtg076aXKdJToVSlnm4TH9cvI
xQi3Z1KeC00btapbpnuzfGzABZEox0qj6A0ZFP26bxc73L4VcSSUiDl8MkCi+jT2N0Ue2SPEo3U8
m8b+tpv8BpIv5rgd0lujbfUEpQw09O8KtwD5tJP5uROiVdX6nrupm7ws9+YjyZa7Wj6F9sD/No07
Cwxl6IxlgmHNXnzIU7+99bcHmRw3WT/XLoY47B/TXunKGac09MGn+XNcN8ThsuoZaI5A28vbBBWX
QEXGFMtdL8vuoLUYNAotsL/jEGuGyot0ikaUMsahY9lNRpI2uBTUmfpFMRdvEIPHtkNvli4SSPyG
fb+44tXCuIwKJJhjq5s4ZCAifUR/CUhYD52vHOQHc6c64sPkg/zJS+6qk/4EIV7wk6RnEUAtP9Xn
GXRQ0lFxOkjMUo2zq/F+9XdxoRiExdyYBsoQcQpJ9lOavFjUKMV6rRgjXQpmgjEwzjdUd+PSlkaF
xJstUryBdMG96YaHyRnPTLrAuh9Dwo3Wb0cXk3xFIEsC6Cd1+NzIv1BHXfbheXEC+/92F1v/hj/W
xxcAkliclzqJkfUvN2V2H8+NHZG3o3VnvRjhnHVoly43BU11h+hFrUOoq6eOakQgmXohYIy54q+u
erHEuWrf16ZZV0ga2JSc7OSedGr24XOAytRsC65EFDAp93j7+dUJDq5UiDjlcA/1IdjFp3qXO9Jt
7zJ7qZ95IdlzR31K7ljAqEifGEqAqmKTeXkU+NMkoPHjC9mJSRliP79amVEKJoSTJNUVIVofo6Gb
6TYlIGddWpVowKNMcUeANKLpM0jxHpNouWsNIfyi82TB7ds/lpllCddVaHFngFikWiEJsCRLR7l8
rI2DlLrRH3Psc1a4YkAt6GMFphfV1eb0HEUlpM/HQwSx5EQNWtuEzj26Bb9uez4Rx3yBoInmxcwz
bFdT3JngSRgsp9KJqw1lgzvgmtgYS2vEzVqQvob1O9zjwSLwZXsd6xeNyxbxZQIZ5GJtLMNIMLgV
SrAlXh5cabE7zGma/vASODWlHbaaGVyZ5EBDV8rCmiTceMcenX5Bd1ONlbO9LOrTcUdVN9VjUIqs
vlbsgFBQK4xtVVP321ZYoGygH99pXgb6bOQL+les5LFTQGd0g3EcuXpV+tzftkRuEwcPdbZMNVoX
AHw3+hG7dMN4HzuvPQc2O+pVonRMHYoyhxF1r5dJBQYVFCjZNUY7Ra5+UB5kv9v176kBTWq3OJgo
zFZA8wxbnHhQsm85ZltlAvPIBXEgUVkZBsLYowZbkOFn/jzaBqgQ2Iu3Gv5df87Fx/lCgdS0Y5BF
WJJm7kzltjJArkvtEYv/DffjawSpAX+YAyxp8M2d5NY7DZUItJOw1s6JaoAggpYvDwSWIM3g+cMb
VHUW6hPUQ/4xD+NLAlI250bT4uasvMk7L/vB7o75IXQSL/SpGzIRunwpQEN2JA8B9ieU0gcx+gBm
4Nuo2AtD7CWp6BLRyxKurZ1iAXB1uMtNULGJFKRJuO2xcv9iIaktDxm6H7SvOsXCsP5MeeV9HFqo
VhBESwd7tWazRFr+xPpwBQ/tJDfi/XSMX/W99UplZ+thjI5qhYlh/EJnMcdmsuisRyaLPVX4Ys07
8gWbRemvH/JigkMKQdPGdkhrFcXmDh3N6U4BVYK8p9r52K/ZMsOBhaQuc1I1yPrkWXaleUa7z8cp
D20DTPbqQR6o5wzCHt+MHsxQvtJVXEGsVHFyvfONVvMWsBtbY+7pVbgbDJOiU1nPAn98Sl5Uc1TF
aqjaQnOn4KVGrmlGt0hx9bQknJ+yw11GWmsaFCsbVPACPbWSbkM9+DzLsy32FKnvOkRdVsTlFaqM
SWN9RMXBasGqd8yip+0wJvzbZPavoniIKn3SDUCgkUMS8V3ce7P+8G8mOKCQkmAswwqQHtZ+Ai7Z
xpGorHId+S5ficMGPVXEUJug0himI0hyF/WTkibnKdNum145Z6b0N09pxsUel0nIc65kWl/jq0Eq
Oo6Pcj07sUjRkK/XXa/M8MhgpFNhsS+n32h3kq+4spOdDbs7pA+mu+z0J9lvvP4VjMQeI1fRb4VX
Ko1Z9XR0noBt0bJEiRcTFgBNi9ZipERNJvABVndJG55HNdgXovl1209WXf3KFLeJDZpzkyZBCp0U
N6pw1DVijGN9KaBwVjETZKIS87OrC0IYd2hYVaHvOtrq4CXVUwSqhpIab18NKfNihwupVMk6Q4xN
1RWqY5Yeg1ObEBG16u5XFriIapegmCB+ioKSueybtH5B0cnpFuMJlE6+OKrExWP9YePKHrczqK8K
xTzgyw2oroo3aC9W7Al+aA8eG9arHDyyBbm9EJWRN1LNX46sK7tcmKWj2MxZgWJ8Do5FxZ+eqrvg
Xj+Avzi0La8FH3T8AaSoD9ZBfkxeqHRq3R8v+8hFn6H0fTckWHUypMdZk5yx0P2/cfmLCe5MzqHj
2OlTrLpK8VEaUOe1yAyU8BX+Uq/nijEWArILo7eLg+osGIUzbllKLT0Kmq3g7c30soN4Its5WTxt
7B5PmVpKit7pDUaY5t3ia760z51iPziLI7qJZ9EEGdRKuUM5brVYSU28qrDbEOthGz0RfZwpRsNG
V/GEQw+NZTqvWk9ML17KNwvMZaiXOnv2M196z7J99jQW4XHdVm3dBg0oenMjjyS+Ws0ar6xyKBMo
UgkZMkNFlXL0zHf1Lr3p7Azb2jnyc3yD6RZn2gmH+HP1hcok1y/uV7Y5/BHHMM2DGReN/oi6Cmjr
4gfxtYOOdWCbe1qRlgBUmYOfUdWtZko6tLcN0r7tKmfqkkM99kQwUv7DoY1hjGpTCgHMxI07W+LN
2KDcNneuFjYuXn5etmOfWhUHL3U8t2HZ4iPOzecOnGVVZyvlp3+zweGLWXdDU5TIwRsoXrfi4Jjq
4rdpS3y59e6Vi0PwlQFtEVprgEQnDgjtAxK94/KoHDFd5Ygn0vGJ78ZXCILeajAV0eNQaDAnnmkf
407a5Vp5HBYg3BiOtqIJkc34wLU+ee3i6hyEjQQe1hL/V1tO+mgQbUnrhZir9XPQU0f6ouGiiD75
yqkOude+mPfFvjybX1gphuK/pL4Al8jU07xg3lmXXWO8n9TcHtPzkoXutuuwoNpAb76Y0IyYQ2/B
JuMm83dx9LRs18tOqJZEbkGthf386v5hxmNexe2ourGCvkfQ8sKXbFVqdv+2Gg5CumQIWpM1dIny
sejGfVzXbhentlhT0jlE1sCPu1hRGo49ex4YwXyZPMTaYXsl1O/nYEMUgrCNzRnun+VHow+8cRY/
b5ugtp5DDSs1ujGokfiY9a1iPC3lKRz88o/V1NgLxyVm+GmWBOoUQtanmJPt3ifVrVAQ2Ed8KFX6
2bPELo8sPBqihde6baZzYhEBQniuysX8LFaNkBS15rbhXYqEdJJ3cmLZ21tBGeFCHVz4cp/08NvU
vJ3ym1b+JgdEAxGVZavsQ16FYArt66ZNsRDxGH4Xv/83FYI3yL0AXl3zS3YqDyxrk7xmF7qNTwI6
ce7yV0zTwoRsWOFdgxUSe0/Yd264L/zIzR3hRX1GS/Qzaoonao6QyttUDhOUVJaXRUbeFhggj5Pc
+IicbXkf3ixH1W/PyIw99gwBAct/21Muz0hE1CTKBcWKGnmFgGM/jQxXsh63rRD5ocrhRCwXQahj
oBZ62FCJ0ECE/zQ0z1b91C73XXOv49zYNkglATxVuC60wRgUuJXOx/iRJQGpM2J+REb++1ctixfs
4Gn/5HmMy05lZfXBKfPHWXSrmHiJIOBD4+Ajh2jtkgjoLxUWP+oerZGoRlDup8k/h12jQ1l5rFBD
UndAp+f0rcc4OCeN3bpoDNmHTwaIC8gHFsIveM3UOFpkJYsBu0lR3uVa5bZC7Uu1fJjQ0b4LYwPS
RJVb5Xj7HccbYeyhZjL5svo5lCF2UUtuGfSPi2a5lqL6gtQthBsRiKfxaNRoaTqG8Nuw801phIDJ
a0N9e8oG+/kV4i1hPxqWgI4LDI7ZUf+tF2+zgTinKRscuqSaOMeiWGluqb+vysCVJjtVJSKtIaCT
ZzcrrUCE5gCg05pb2zKeO/mhUD+GSmeHSvxv553GAYoo5HGs5CBBETEdNrxq8505fN2GEOqbcYlH
mLSLpZv4ZnLnW2plG7UdqJSDEdnNL1qn89xMqobEVl5uNNFt27tGebAEYvspKxx8VIIoCWXF0ufu
vay7fXKKRYjeLguRPxMwxWudoj6r6KmOomnVPlvpQ9eQsM5waOMioHMpiLrEVbVkrNiYOYxWZdi3
fnPqfWE37UCdTHgZtR7286vQFMAgFJas+WpJlocuWM5G+nXbydbbVC+HB8+lVedSEWl4MkCdCHSA
9uCPnuyxbEf6KKToEQkd2Rbu9ceJKGcSwcorl9axBOHSDt5dGY2zDK09GKdw+roUXgiKUGKR67sG
pj3QUkFMjH8JE8IhAd0TitDK04B0CuqI3nI7+jM634UDReK2HrcXY9xRFsIFW3FEgaYVbwT9Zgav
cFmTbZTrIXWxwjmikphS1w6oZIoPszN7hTuDCj1xwc6A/FRy4soW7f9DoW192y5mOY/s48IU9GZB
IrBf/Ozr28g05HdsaGqytBikEI4q2pnTuCYFVdR3ZT+/CgYRbDWzpuE5M05NiHZIB11qfbONiFSE
MsMdVXKt15VsqngYCZ4CzC7UU+RJ1HWMMsI+89VauhQMnRprrI+1D7LZ2MtyJ1O6dpQN7ogCi4Yx
dAuOqDTANGAqOsPSPjR9IRE5CuWJ3DnVR8asGiqKFlVa2JXykigf2+IjpOMIO+tg+MP1eC6moqpN
WesMlO8U3S7m/LHKSiLNJT6ZxZ1TsaDkeAIG3g7i/QxCnK4+VSoBfJQNDh4CjFnkSYMJ/bb+3IWn
Ja5tKyNusevcd+blW3HoUDWpFIgGYoV1UeDVzR3s8qzjVZRibKBWw+GBjipSZjRwssF8yftXYTlU
48M2elP7zv6Eq1gRMLM012yMcizFQySXHmTAd9smqFVwMV8KRpypAnq2p/l93d01+ikaX7dNUKvg
Ih6NSEm/9NgRWb+fjX0Xv9v+/UQU8jRLYWBkQ96inU9O67tcKVwVMyeW9UkvqSoMtRIu3tHCVWsj
a0rrijst9tuG2O/tzQBz+M/7nfWjCYkTJIs6DrMI4u1uS9FkUCa4OA+EShd6PAa6oupbgy9WN3NB
pLyUCS7MY3SfJYhtkGEEXpnu8uCoDfvtLV81YSngpLFkUZP5EoMZGFI4tiGyasltAj+VwEXub5tY
3euLCb60oJsWBrNUhHdcuHL/itk3AtRX3fbKALcTs6AHSxChdhFlj6m5a9PbNj/rJL8A8an48kIi
SFVWhwjwJL9pinezaasF+bjMtvSXu8HVWjjQ7ZQynns8u2LMJHzU/MxFR+1XbQd6zifBpd7j158d
r6yxrbuCxUQfcVZB4AqJ+2g6GgR4BOdLELqmzV6UM7IBgIX11urYJ76ypxpLNWg5OuaiFlJ2U+92
8/RNd6BY86yowq6RDbute6K1aP0t6WqVzH+urM4J6DRmmU0kzZiRAgeSX52a98NRBJGl+Jl6pafc
nQPpBc15GJzDPcGMup2u4EWkoEhbKRNcVqbF5iCmCvL2UDxKxmvbRtRlh7nZ1kZx+DwaXW1mJpBn
8NnLf7kz9TMKg2izbRzjPhk85es/gQRfQ6gbFWSmE5YkBHeCerNQXXkERvBCerVWzrppgNBFKVHT
cbI+2MtN7STg7t1eCOHifPkgnvEMY7Ju/+SgYW7S8pQd65GgavzUejiciMos0Wcdj1YSWu2jYwle
0VJ6HKiaLWWGAwgNL06jxnruNflsLecwW+y0eVisyN3+aoRH8xWEqTRHRsKJpyswvlno+4tb6pGA
2hgOBYwZLz9DiHE3qT2E+jFu/SQEwZx1O9e7Zu7tLH23vaZfFYfZe9wFd3QOCaJErMPaRCfo6Cgf
wGj3IUO3UGv3tW26mtegLH3ubpfvph89ZI5IXEPeGFQ2QljnQKJXy2qxWPPf/yiW09ReTvE3hVEs
D6jJJJ6Zg1g39tPWaamL1nox/mrxHIIMglbqKStyaXfVs+KiV2kn3iu5HeyFB/bwhZn2dm8dBH/7
oxOHtMElfn0kGFM9ALj6xhe627Z+kCNqSIRwVoPLNyotnayKNZEyGvTMxXeFIOMpODNOfyZYJO5L
Sg2DOsMMLhVcehOD4B28N0jtHiq/hT+dtNvqu+znbnKk0IU0x8GL0C1DaAqAy9bDXICX4O3Q8jQM
9uAVxTeICTYiMt+U4q/O58ZSkfKwd+uxHW8roQvtIgs8iLgeQ0gKzf0B5FFOFUU1AdWUr3DZiLKo
eitZLPeFionRPEpx5izWt22HpJyFg51lmnM5inQ8mjOJsE8Cmf2uV18vkcZLMVWgURpbk1ECfkHD
/OJGTvvCHporb3G022L/3/BDodoUZTe1bxzCaEmpTF2GxD45hOAJ/N+YBeWM7NdsAJnBIUnWxUKB
/jTQnXZHo30/dppjdI9G/zrJr1VkEKkP248Na/yQBSTiwzkuUVoZNBAZ46FXsLv0FFdUirXufLqh
ySZkDn5RJ00haKXq0ANyw/ljoi922DyH4eu2762v5WKD26CiCKQsnRDFi1Ddt+Z8GqxCdMqovCvb
knrNWu9pti7WuH1Sky7J5QDdoiZY26GqWQE0CtFWKue1sqNTYse+QiyQnaC/btYPk3wrbtLVnSrV
SBus6T4ad0XoWcFrl3/rqw/bX3I9ii+GOMhXpiTJ9YSR5EmxVxbTvhIyb9sE4RD8iK24VHKbxDgw
O/VdG3yftbPaETkBZYJD9VHX1biuELBVrp3TyfBlIQURrbX7t5Wwj3mF51YISY8sROaRJl9VBZ/r
JlWoM3j9nnzZELbUKxtNLXbm3MIGe3Ji9Iw6uDxB9sfoxEJfJukf1kHoYo+D8THN1CWR4GlvB+Jx
cQto3kVP8n0HJkgm99vtYmaaJphdW6ksihIknnQTYnvcSo1xKqokwp35jTzbRgeBZzjaA27LaB6i
2kDWlnltjFsmevqsIIyR71dJ8yDL06kRIWs96cdlFjxNK3eqqXjb3rIWw9cmuSxZBCRJWsqahDEH
YdjRXa7jLSP9olaEW64C1LUlDg5bZZijEk3eb19S/oZAhuiI4fWxDRUbp9qhgYcielpNpK5tcqCY
FE2+ZDn6WIW9uVsONQos4r14V6MZqtpVFL30GkxdWeOfN8xu1ozOQO1hMvdxeZ6th+29Ws01rg1w
OGg1RqcVAhoZ/2OoDz00DJ3Y7Mitemjd9o3Funjp36fdX+Rq14ZZlFzFe1oVijT38BKletAEJ4nu
xJBIQ1evLNc2OHhUJSHtpw6NMhgA+C65GeYO3gZinS63cyyt2g0344l66l1lK7k2y8Gl0RRtryYA
frx3anb0yt5D8WxkCwYEUFkdTnilMrfVy+G1TQ5UessQo6oBfFpP3UF8ifz+pQRLiuHMvujOr/IX
xRNPcuTPe6odgYpCi4OYdknEcIDWMut+YE2CRWR3UMk5GU7xjvHpxHfTy3jSCZRZS4WuF8yhTKJN
slWYqBFb3a4tP6XGC+a3p79J9q+tcAij53IoGezOrba9p8p4Ms2pAQQqxDlACUDSOhgxXrKa9FVO
z0HzRIQ423o+p/qxBvyDv0GHuhhLjOFP3jXn5cxkKJrT1OBpHiJ5bnEU3MxJKOBaNwoxRtVUZVHR
OH9UNFmspgaPKbglSdWuwRkXE++ZlAnO76TEDATFTFkK96EVT6K+S4dv29/uLd/89dtdlsF5mRSr
TV5Mb40waLh1mb5L5aleeNRulR2TSssc4Vyj9hJ5wj1VeKYWyDkfNIAl9Hsh28dRrQq4Dg5nOZeI
69G6+11WyLmfUbSjbEh4qB/L+wz86ab6sv0NCQN8IViZwjLtI2zTWJ1SJDkTcYSxLdjYIr4QDDKM
qNVnHMhDtxeU3aiOIL6C+MKiOoEi/0UfCNz5f27NF4P7FiPAcx5iMZJwwmSiC9mO+ySR3e1vtp61
XcxwB5chKHJVWBjgUa37dHkI5QQzJui8jm8r0x2Kv2pgu14W28Orw1iFfkWTlEikNLByguHezh8E
R3chYuHnd9R4BuHWfGm4X+RU0JYCHEqLX3Z3fbcv/2Yk+3o9PDR0UKNrQ5iYu08l5n11wx2j0wDC
pu19+k02eNkoDh+qvguSIsAFLDsvH9hzW7pTn4UbsDm40QNVN/nNSXuxxgHCNDSdXDAi0zflFlt6
X/jxx2qvYqwwdMIP1c66Lz//4wo5fGDXywRq57Jr3gzucMh8aMbdixgUZRczkKIR5li+uRHNfLm3
jIYhX5j6FA6rQ+VD6+NYHxI0raHNmUA+avP4sm9uSnpsoqvLDQ3DG3Msayrdaip8iHg7cSz75oji
yqztWqtCsMueIlgUgcF6GvNjS38pAwdhIAT5hAnqALrnO107t8mnWiQwmAg5nrJVCfNaig10liVL
sKvF9qtcgo1j6QkzbxTcW7vH4UjcRaOYsf7D+cjoo+aXEKX0R6a1laE0YQvvOm92G2c+TTfCm2aM
cT/utdeGciNqveznV3hWtGmldWz6Vh8+j3h6jPvIyceauF9Qe8ehjFYoxZJleIZOwYBrqk/tLO8x
dgHFNJ0IC2o9HMxA+SpSQlD7uo22DzrrjAKqnenCfjv4qPVw8CIZGn63gETRUA/gtysi6Nc1ryLV
Z0OZ4RBFaYTKiHogihQl92kNZsA8+WykqPlUE3GOEt+Nr/1qqvr/dYsk8zj24S6tX025Iz4bZYS7
QqdGNerNgM+WhpadQxxMjz9VWun/0+aY8s8ubcyymgYFWqPrMfaK3jjGS/hYqBAIEylOcGpBXPaB
EmwZmjX8epJd3bjLv2Tiv6XuPKWOlPRaMrBOxCkXvUEad6k5uZ1R7La/2WrH41UewJfa2iiTglnH
g61UVPb4fS692XAYr1LyvDOM1slmojWF+nQcJAyzFUx1j6riEOzy8WEMT3XyTCyK7fQGyJocGCy1
gOzmP46+5lA/QFBwr5+zTxijRimDHMVjkL1ljQOFRAiMzhxwu6/12yR7qs3X7eVQv59DgybUIqUY
8BgkDf2rnlW2Zo5EbZn9iRtL4ItoRW7q8WhiCXL4rQXOtDjex9dcFxzFKhwlf9xeEYFvfL9wOC19
WqH9GQxipxgC4VZ4IwrPcfph2wzhahYHCGUuBEtW45WwThs7V6ZTPOu2TvKvUGY4MMDg5QLFEpjp
VeHUgitvXOpDJQ1UMkZ9NeYnV0e2iBMhqNg0EGp1HlMpi1z5PvYiyPc1SBpKF9QE/T59v/0RCe+z
2OqvrNaClHSihdWN5TfErZ3lVILHonHL+ThEMJQQztfFmrss0kEcbwcz9pNUf5C7+LHsyAyM2i4O
HCpVF6tRQTipOxUlTwiznMxDdqe+Lnv1Hipb95bDpoU76A1pB/V9dhN9jL7F5B2P+q48auTRlNYs
lVjSx6U4LdPzv+0bhxrBHKh60aFopks3ovqoTMQ9n7gbqHzRDB0hvSTVrHSM2afpnHrBYXrMbAvP
QiH5tbZ9ROX1Wrsl76tBxYFbpaUNHo4IHRN9pdn1co4kqkniN+Xp/105VF68NZoZOY2C7oz5mH8C
fcG++gxepe4oQUqnvJMKJ/QzIrq3g1vlxVtNuW8xjcwo9LonIapAoPfS6VAASVJ/2y+oL8mhiJyI
sdyzqrAa1PZchfZs3ZXCHsJ2dlJRZZP1WDNEXTQlzTR4VqO8F6w+ZllMLueO2PlRazg1NUhDGeFW
1OhWOnQdShlV/BiqtyVuqRQb22/eSS4L4VAwbco6b2tcl1RculMv9GQoMpe7at9+kO/YePq8h4rI
SH2/3wTZxS6HjVJYiFVVo2WiP/Yeq56YbuBrO1Y9oXuj113jYoxDxkWLO8xmK1Ddaw10ngxoZdAd
yehBlaTfgBadQJB1BLyY4xBQ16ahSgYUF7oFb8yCdRsk/V8MDcnixQQHglOu5lE6Yka7E47mcFjQ
PUPJLBHex7MWgfLCCIcB9a0pPauV5nSTq6gzgQ6UEe4C1Y6jmPY1Wvy0TASJu+VjSu2mCjtqrIDY
Ep7LuJsHsHhUcPO6uU1A5iqWlCoatRIuWYqQkjVRhzqqJRSHoe92kgz2xKzztlFuHU5/bDxPPNQN
+lAHNUrqKbRqsuEoW7XTWB+kgshkf3N/uhhi671KjxQ8DqAlDPIn8zHYwQn2y047MkEOSnDtN4fS
xRIHBRrewPCEaf1nqT4mYDbBg+lH02bDo5EHMdLDv31DDg5C6LslCiNsnJOj1T51fWQLmi8afzOg
ehWkPIePnM3tjE4qfLx6vm2FAnTT1X1nUpNkv3oe5hwtGf/BfVfEjN/PO5WLalhEJgY/JmFwo0I4
l0nmagFVu19hwvnZDoc51lLKZlxg3pIJGOkOWi5uW6iZvpH5NSFGwyPIXlsg/LENyJtmaEamhgtX
XIX9CbqsS9CYAIUG55SaKJVyUitMVzz/ZB4Lv3T0V/25QXek4hRH0M3qVBz8ihw/m+S8s0EBbhBk
DPGwSfjlULjSZyjxOtKDabeHYTe+J0W2KIuce6JpIZvLEsw74dLuq6Z0RrklImAlun9eFeczU6Vn
8WClKO0XX4XUMYQPXfjaCkdJvQuSl1n7OEZUNkPa5P0nCtsiYb0RbAZVOlkeG7hPbHFPdUSsB8QP
L+GH1EzJnNG2BpmoPK4eQjXaC3p0o6YpUQOmzHBnF4Y2OtkSYcaojxk6HUDBOjxvI9W6K1i6ZUga
JK/eZr6uQLjrzSAyWw3sS9KhKu/1Yr/9+9/0Kn6+ojI/uBhgf8CVgayMIlGr395cqgOL6R4JoHYu
d5YTmXb3HipCaIRnihMxSELTewgN2MVL3Dp//uD98x/CRXYYiWIXSqgMJ91+mM6deCip6tnax9RF
RcKApIy7ME/6oCSV3nU6IrkEr/sC/57zD9ufk7LA1WWKLuiLvEzAJmsdAuks/7lGrSlfr4DLMTCi
MqhGiwhq9OYZMfxpjqs9xP4odGC/h/eKazucV8S1DGkGDdmlvFOP4alw892Y2C2EGkNneRn3MtHL
uorr1wa53R8NRVgyAVfuFuMQORRlNb/eWV5QvJ0qQIjahs7b9matXH1+/pocsidGVGJ8EatkjLgw
CraT9NjtGy87Wf+PtOtakluHsV+kKgUqvSp39/TkZL+oHJVz1tfv4dxdd5tXFmuvn6eqMaBAAEQ4
50wDSmsL9x2v9cizEca7z0tcKElJvUZfP9WJ+gAvzEmqN1ZBf9eM8e5KOoVisQBlsQ+J6ZVNeh82
pdOr2s0sSH7Vpp8B8OSE63RfJyNYAcVvY288KUnu7R8xT1fG48+9ngsathsdJV3ssDuIfKJbjqmy
BV41K6W5kCBCutOOmq2Llq5bFBYPpChWPVtayCXXpl9o53awRd6hL7UxKzvZqeQHdZ2sUrkpmtAu
5B9R/Gn/AHkXg630CqtsCh1R0fYf6N6ZnTvVD/NxfTRA7uw19+SU/9Cf/1Im42XUWOyXMMWWS+cq
nmbHXvZjjSy6Z0ZpZjTUizyTI5Netb0jpYZ0FYa0WB3lMJ1RJJIiSxW/FdKpSQpbQWqyrxy1uD1B
jKMxuk5vwg7nqc6JZag3OXq2C1YUzdldZNdMXkrwYuyL5FwCdkbSGLHxpFM3M0RneXnXM04pgPf7
jEOphdEolX6VHbJoZwLI+7JUOCpwzZBxKEM5TG3S4tiIT7lLuxeAuYx2ekuX/3Sncqev3NFSnkkw
viPK4nkxi1ByFIrM3tzGsP3sJTkDiu+YPBvvuTudjEeTkxBtJqmXSCSxxd90SJtm6CXZqcO7VL3R
MVijRlbcTXZi+sWoWXLypUx4B7yvrMRWgWNdm7S+ot9QAUcwGnmSeZua9zV3wWwrZ71Wj8lQ4naK
81bEAypuzmQ9RvHjMv5dMAdR8O+XWU1ELeymFXfMqhNrvgFYqSd+qt4p6HpraV9Nh9fK2ZiOug54
ksj4DyEOtQRvC7qdOzvGEU+n2aKI+iOmrhV7nTFENAS89dSNneDfpbLOJJaVxWgQZo1zLVvx/XQ7
YfratMkd+a4Baz6y82Ptp6f+LDi8fJkT4yWRmtSVy8yVOBFSDAuiaSYfQT6CwdTeSsAwJVuUSJtH
lryBX/q7sqybWfIsrXvkLXS+hxJafesc9UibSbwMiXcZGGczkUKY5BSFxzQG50MhWZVYOcn00xhe
9z3zHz6gpmomyiaU+eT3MxyrSFonieZJQEYg9gSiveHn5ApWZ8d3+I7W7Oav/WtXW9kd9wNu++1f
wtlX6tD0td4VyFwobTgBWVcSNKBEx2qun93DdB54wOh/SHgvEpkHq5K2cS7Q0ajWiR4pkHEx2+Yt
4NHt+TWyRStxtMforuG41G2Xc5HKuBzRSCRZp3jsRntbxp/6/GByJxV4MhiX04bz1Fc6wYOl6R1F
CjM7U8fnPus4FsP7ZoyfWdt0mEHaAbS70c8I8DcrLjQh/Qj/zlAux8U4lSGUF6mtYJNZekxC+VO2
JvYgK6Ol55MjJOFZbApPEoVjkg3HeiyfOHeC3q49+YxfaVJzMULDlOBK0Yx/E/3+BpXFk/w9A9ZK
5BOrOhSfars8cy8EXUbYk8x4mLUry4Rgx9bJ4ud+FdxMNxBAdGct1YORC1ZhDg/yHHtz0bn7Sm97
nMuZMx5Hj4ikY1AEHod8l7TIytVzXH9Py///4hP1oRc5jL8hSlmI1SgijQa3K/aEc+UoAOxvX5k/
pDC/pLBT90mrqOCVQcJpPqFyH2CdC0wry03r8yr3HFNhx+9DQRURddGJJ8JbKTzLceWu0lFMnyWp
sMqYB0OxQfj12/GxE/ha28cNZjZk+C/5KPvpiwriI7oxCuwXLzwqQegYN51jPsSvqx0H/Uvi8UqL
vJDB4r2mQ163Ec3U/m9XFX16OznGzvy42ouzeLRpUdupj1o094Zw3JzGuB8hxJxckcCVCgE6ceUz
3WiLHeyXLUitIltH+7T1eXw2PKGMQ8rUqpamGD5PMs9D9LOWH+LqkWOy1D/vXH0W/BXD7fE0DFjU
p6UYbFbaUeaadudItuIWXhjaXKBvzpVn8VyasJ1HYcXcBc0YVyeHi8sz23BmW8QUL75g6cu3Jnev
h3dlGE9T5CsYKnr4OF0LeuGTFsl21vkNOcfrndbJHFfAk8b4m7YQ0PTMIW0Zckusggyo1M1tY0SW
MGA7Nzrsf0bOmbID/KGYEylfRWBzVaklLT9SJSjVwu6a3t4XxMtk2PH9PEnbxEyhGA1SQCdA6Zq2
DaNz6K0/KULxFDRBzBnw5AR/dl6/IWqv1TXqIpUUJORWyL7ta8X7fXpJrjJ6NZMwbRmiv0aA2B8r
oauWPKKXP7wafsUGFp4F9EAdKhx43jau4as3iRv9wFaRrX/A+KC0w7tnPJ0Y56EOutaH4gSTqMXb
VOg+Ra35af/YtosTeKmLaJHIsvGx53x1bnM3t21N+f5o8biDMzbBppb5wg8KlpIe9dSRef5K3vJX
VyKZazyJCZbzVGTS0z/cGC6mFyjDFwHfn/Cdt++6eYhX0phrrBKgvucg5HAWMVCT5yLknOCmh7/8
Pou8MSbN1GsdhjCaNajlzIrnL0rPGcTd9A1XMpi3h6xWpES2DBklFibS3qqEg9a+KdHDvjVsurwr
OfTLXRlDXBOjTyjyBniGrKxyjeV9ED4r+nOkBlLIg5LgfBl2DGxZoy4rTdocbjR7GN+nmpfN8c6N
/gdX+oQyyCSMBRxlaiy41Ti4VavdTm0RDNX4ff/oeMowd7XTp2yMgCvqVJ1xzNbyQQq5cFs8U6Pq
XqlDSANoeYokBpBKd0QCk7ho4DuaJdmVB6p5IDeYHLU2Rs2QNl6ZBPOuiJdRnwnVq3FHR/E6PLKN
Q+hRqI/EUznV2O06yZU0xjXEEVq5ygpp4nFyY/AE9QH66z4qpWdeZrbtza9kMY6hrIYxbjXUZOju
5oz17sZG3etR/+AeyH1eYYYe1L+ytIs4diIMw+BEzyuoVor3o35cphGkHfe10Vg1sLH3jXED1YB+
NYUQVPMw7sHubySSXqvmQs8RrEeKN96gCW5FLjmYt6g8ra6JI808HRyEnORi+8ZdBDMmarbxNJug
PnLyKvRJLd+ExV2df22qmafidhS5SGIMcxzQyl0lPNR6pz5APTdMrRF1dfOB8hUvPMW2q6RXR8qY
5jK06lqPMBfxoVksWudqnwS3duugcdb4A25Hv+eVf7Yd8kVJxkYTQ5DGakSo1IyntnrP0F+RqtcO
o6UkyGReIf0PV+KXOLYfqOM2SJGI4ZnZtCIQO4SO5pC7MqBLq71vOjy8O461sM3AnKRZl9OCutSb
zhwTb2xkq4pzR+5nzrzJdtZ7+X5sMzDSNKkQMyRv0t0IsuvSUTGH4cSIp8+ST8vNBTgPLb22Bl6c
23bbl1NlUlO5kuVKMwDp0LWZVav+ajzpEye95slgI12Ykmk0B+zSkeOanXPxqHFRgzaLa1cnyIQ4
uV/KRJjxtTpXfSeYM8js7r069BgzlDhJFc8wGDeiCF0bah8fS/O79SDIwVg8LTx6uj+Em8uXYXyI
GUpYbwqRG/bOiAEGzY6OJSjpKqf0O87mHk8jxn0MxtxWaQIjMHTFBw+NPdWml8UVGDG4nNoc12gy
XmPosmnpa0Fxyhvxp45hEOmW8hQLRwwicTn2thOf/ztDwKT8npRomYktjBR+MWojD+0+D8jgPiec
7VuezHb4yKooU0PDGa1wlE7qgcCJji1qHhimO05k2f9SMrvmIXbNGIGCA3kBuZFbA9xX97r0akoc
g+CdG+MVRjOZGo3AtVfFvZIds/l1/9B4v894BE1J2kHuUF8c5dZKMa4P3BdnXwTvpBiHEK79TLoe
Tx8jC5oE+2bDFz1zwVDK+SL7zk1mu3WCOlWhUmHObgE+cDJZdeXrEy/A886L8QXSrOspoYBv2PP5
qqqipVbiz/3z2hwCvqRlssg4gSJWzcJsEYNMycKeKxZGDEB4ojcPUFk0zGSv8qYADHlY9JdRCY0c
LsQW75MxrkGtl64vMoNWgWnSK75Ex/pUu1Z6u7xPTulOgfR95WX1+/5I/qi5X71bxhqxKdYA3Ec+
r14S5Hf1W0kZjgyLUhiHPPZUjo4fXv9KnKZrqdHrcLVa7ncgG6x0HK95kkGNtf89OSbz8Xa6EkTS
MC1KOqIelT/L8h4rC/u/z7H7j3Tt6vdbRZ6ETMb2lzEBbTxVrFw6F8bnfSF/eOEB810XJdNUWdbG
rk+bGqmR7ITnyQVFYxDSniagmTIn8ni3bFulizDGKwGhJFnbRke06AZb6Mv7Pu8xQFS3h32teHLo
36+OrilkQx0pn4OcnKXsoc7e8vA/PkEuylBDvBKiG2mXqBEap/9gQzd+Hyx3i0fnekI7edvXaNvY
LsIY/xQbs6AvKjQq9W+6ph7nnnAi0h9qgRcRjHvqCVlFieDxpn0uD7E9+Mnn9k38XiW4p5WHBjf4
wHnJsULj3L/fxRehjEcio9YKiZwTJwdNQO1Fx/nQnc2T6OYO4BSrY+zliMGdFR2aw/BUnoWb0s0c
/dNL59CsHWOmAhjSaidMbV6JgHPkbC8w0iNVVWPs1lS1Hfe3kfLlrz4p2wKUqjUSe7ollCqLBVaG
QAx5IF+82/2vth+4DrVmwe2mqRMqyYCU0Z6zA30jq/dV8HcKMTkNiUsDC1a43UaFbxeqwps8Kxyn
+Ifaxi+DYft4pAljkkUUK8debPlcHkD7BYi51GlPxBqxRwMsM8wtZZ76aV+7PzwhL5IZpwKKg0I1
BJlus8zvC+pTC7HKr72FzUuXbnvWdu7HD7zGJb0AOxeEbe8tRCoqA4xXdHzw2PjkQD1Mze1UUv+x
J4bxL10XrhViDCirw8la8uM0PaDuZynV96niYedtR+jLQTKOxmyiWhtCZCFmfmdgnkUgxzI/GFHp
7n8x+jt7OjG+JenGpO1M7PslKYpD622UYklXA8PPF2MlPoZc9sVx/AXbwhsqMemGBf5TWDxTuVM0
TiLFCWr/aty1WWdKMVqEkWjca9VyrPPuZIw8QHaeGjSduwprVazp4mDC7anmYZreCA/HaAMcklYn
f31+FlWr07thEDGe4/TvsyM5Q5Ae6OICnf5T/TQQ3PQrvckrutcCt/3E047+/Uo7SW3NeRjwaFmX
5QB6U7eQa04bhfedGD/RqbVEFsoVE5svJH5Nw6dUfvo7U2NSj0YQ9KKtcYPq8qFavCTh+DqeCow3
EPAsLiMaNrLqtm/fFvItw7D33+nAeIG4k0NJ13FdYvERtYM25EQjzu1n6RLKvCzRYzKBMRjfm+Tc
pJ/r/pQTL5vvgZni7Cvzh9rpL6NmIbOWdR2KOYRdzRiHlA2HArH0VoE62Udjs6mC0OWI5LhsdidL
yst+mIDEhwnMBVOsFKhZ0C3AUN9OgAN6oHAAIsZasQ98z2vnb3pwbMxKsmkquvnx0r26RYY8GdWq
IHWZzcIy5Maa9ae2BBrMyvmIm9f1ShDjjDKzNY04gjOq+6AH7vTAaa1u1/WvBDA5y9DlrW6AuN4R
gODRmxi6ztWwsECceJjaENg5kVxa1RIHhLQ/YkxpDcv0NgrZqdPze90QH0JZf9z/sJuX7+pfYlzU
mleLHvU43KlMLRIfezW1M952zKbxXAlhnFS8hEYrDTjYWXaAh2TlvaVEhyz11v8/Xznc/ZUkxlfF
5lwIaY4TjgtPwZ54OJ3MxVfi/z9iEJWj6MQA94YGNpHfPXtW563S0LkCtXyPs6CC4WfLD0X9anJR
bmhR81+JxUUU2ygZxNZcSlOizSfdik50823y4qC4400JbuDM/6YU2yLpF8VMNTrRSsmrRBTeZbcB
3Mf4FvmTNzlpBDKR1I+PvM7Ttg3+Oky2XZI0UlGaGVrnRr5+VTvJqVsMCJbqy38x9YsY5vZhxy0x
ExWvvyQULZJ9FdbPC+Gh6PB0Ye5TjeJTE0bwk80Kutu3LnHnjuNGeCLo36/84diV/1tXK7oXrXwm
iQs8C0685Mlg7lG4zumUTrBvU75JgACpvBa81GwzZF7ZNRP2k26JBoVOvxYY/FErNOXKOphHDIqh
nVspzWEaTE7VgacV/ZeuTm421XiowcnqGAqx1KK0Z1JZSsqbf92Oz1eqMd5BD1uxR/oML3QAhM13
zLveC3YkW80HlWNpi1yJ2x72/2xbYTsjoxalqV5A4mRTBGC6n0DsHPs8CcgF0Lp4oMxzfJ6U/QNV
2GaJVEhC2TYGRk5TsFQXMlb1FnIuJpVH8LiBWnvtmxS2U9LHSViaaQySDYKJ97E6lEUKBJf2Xkk6
PwnHQFzHA+hpsIDfoHgp1F8zLf6UhupdJ7c+6ZH4U6jpNhWtLMqfJJWc1BkhNyKthWVwWy6yQ57w
5tW3M4rLZ2FcjpjJhbbqsPG5rrweeZkySRwMo+1B51/GprArVRTaFO1sPKYVzJYsrmarFjnq3hqY
tuKvbm9PHp05RoXV4UFrb2dmF/UYTySOxSSCtwsbk0uwzPaYAprZtCUANu577u1mxpWOjDsqE7PS
9AHVzx4zl24UZEfTle+M58kDH/Bdfcox0tccSrf01YMOuB1fdfb/A96HZJxV1jdRoXWYVohNX21P
6nTY//3tXYArDRnXlGOxVtRnzKymh/UGJEcYFs8O4o144gGU864s45uKpa30hNBCcoSV4apw6rqz
+mjxOQpR0/5z2qKwjZhwmfHwUSGH+Is7x8CfwX4DgAnqWzrNhfIuzxg5LpBtxQDJSU1nA43bVpyR
933q06fI+FrqXli97evGMQa2F5OsU9ISzFA7JAuk8jDVf2kMbDNmkARSCim8Od1dUG/WUxlUh+VQ
+rynFSdSKR9l+quISOpWFzQjoexMwyuFosx8IATNdvWcYjtxCEJOGZpjfR8vpCt5ydIXcU8xJ2eC
xXgw+yTECnmoqxLZzy3As/57oG8KvReEqENc0ta7RGsmSwjLNy2XT2RCUXMWHTFfHjQifsZq4a2s
57fKMH6vJ4BIFHpzv5rEKwdiEznycxXbVErzM+k0D17W1fM4szHKbJejESxadVpbyemGJhjaARO5
Tet1RRRM6eymZHhdFhCPjAACxyqU1jfBNGatM1T5Zxqh4rpvbTXEeNU8v6Ga9yoaMwhau/bcAPe2
k/MbtYnvazl5jwChmanxt7gp3TyRemtW+/uoaK2qz17iETQa2TqfB0Wxlyg7SZCRxLUzrybYL7VD
mZSfRb18rIf0VOktHuq600jzt66arL6KbRGpt6gDNGkBTMGEK2q8AR3lPpwwsSQkKACj26jkyfu0
Fp7cTK6ctP4U6kdZMY9ZEd3LWnMryUogmstrLaIrnxRwkvUthqFfzVwKRH04lymq9HKi+20T+qFk
nhRFvBvM3Guq7DCl5Vkspx/AmLP7ZgaKHZL0db2rMuOgdqo9K9lDm6iWHooPmapYjY429lJZ2oSY
phtHtVW+d6S6LfPsGRAF9hSVXxXQpTRTdtSSdAZyQGxpGZg5J/OxItKNpMAtTJmrqOZjBzBP7EY/
RatkN0noG80yWo22HqUZHalBeUhD+TDN2RdzKJ8auTiJK5c2mFYW9pwlE16GJZVrUItTHBcRay50
PjT63Abyexosgfl9331tjyJdYs1H1+PqEsq1vBbqiuSeUohWD9i+tggI9egMvsbbMeekCB/Zy5Us
U1QAUb8g5a7c3hGe/tnZTT4bqDfYqtsg/T42nnDIJW9fSU40YEflw3CJ0UJBY74CcUGvP8xdZuXL
u4kg1PCQ/3kpGFuhAtlLXckmelHzHeULHPz4SbvvBCv+qQHgxMCaElqHjumEnRWCrcLdV5VzxCyH
5RILxlroSB3C7E3VE7uan5AX5wmv5sEJe+wM/apkkyouNEUh0mGU8em4uEl/qJD9yig/ngFX5qKu
itF0FCUmPM+UB87vT3RIYPhGubNbezrNqTVzWh08vZgs1ohiMpc5lvXm8C7XSksFxvTffSEmHM1C
M85VAfuYtPe5PvbynRaduJjm2z31y72WGS+CpaQIzVC8BGavuKWrcrFXBpQMi8I5lA8Cl7iS5oo7
bktmktZSqIZuFZByZeYt9tUMtbY78lTIN4pyp/WqVencsWGesTPpa68kUzhGdPfKjwL1TvN17BBJ
j3RAdLbzL9VzhT7OPHE+IM9lshP1qF0uilGgfzDZok0neudT6I2u4goH3ubqtoa6ZBCTSERTma84
auLSLoCQdOb+OUxVT0DTcul+KsmPfaPcTsUucpiPZ05ltpAYq5xpJvpyKf6Uu+FmHnNOMru9DIwb
DeBLDU6QnTzQ86EYCU1mCWIbaLLxVnP0IPVMdzSs7EfqgbjYju6HZzxF/Po4Pde+MlkVp/Sz7Vnw
rtGIAQwOYjLHKuniYvQUUGj2FK+9ywKs1FW2sKBx0oHwEbAgwKBCy5s3dMIVzJ6zOXeVlkDwgm8J
8jZFG6zOPGnmbR3+HMZHrSgsZb5b12MiPE6CZwxHQYqD/Y+9nehfqc/cG9QhpHggqO3SRUzQK9Dd
Gif530HAyOORe2361F/iVLYelaeLiHiBSd05ntyskl0tapx9lTbt90oEHeS9ChXTIhZ5AUA6JzXv
GrPxJvll5gOx01/5l4u7kkIztyspaw2zaWhtmmJhKqfMv+ndFJyCof19Xx3OF1JZNJ4+G8VMACbA
x6OPYpzEHgGeX+d1B3Ia3rggI9Tu9jSjn/BaMxOssuSDc91b3PRZdhM3D53y63Lfox0OAqiv5M10
pNri140248bVoTIRV02ByqaEMEZ6qAUaGsKZDgnxXrc8C2HCLsb+qkyj4UkoiRWvJMij1ol1Hof4
9tzTlTqMawljswbiLxIIGhzoMFniCnZ/NP3RH7icqtszSVfSGH8iTphxzWmXUvYlj84jIcd8nK3o
SCFAJ0e1C698ic89l7+Wd6cZF9IXRoR3EuB+dFw6sVWtTit8ziXYfAhdlGOrRgn239OG4rbQowTy
jdX9oCDTAExw2xedE5o49sFWjFagb6xage9mGoeBPEXCuWrfOApx/AdbK5o0VSwFEYlD76xej8L8
io3nFSwO+QNPHc73YatGXdmK65zD53aS4Jea4hKRt6/AE8H4jLmsxkjIkDOEEUiKETGjnjdJsf2Y
ujIBxjnEQ5aBnQ4mplqGbw5W+CA5khXhydgfKcatAgCkGIB2I8C6eDVEnn6Mx6j1kqSJgdUmM3kU
yvv2v5V5r5RjXEWn16s6AfQFT2+UK7zwoDw0INlLnL/0fewbf9HztjdzPKRqnZxVQT0qnRQMicx5
O9H/dyeIsM97o9JajDFgW1zIPiskMJYaIKXPM2Bmotbbv0qcb8O+6ONIIY1cQqMmuhOVtzHnNdE2
E2+CMQoRZO3E0BjDy6RJQAccAvB0cYc0cuNkfCZ1ZRXxyGnhbutyEcXY2dAY6yD0KIP2eCVN4TdR
etw/rO1+wpUyjKHJjVktbY8QW0va0RjIsVrWZznPgbhRFcEUy8Gk9qdIGl7FUXA4wre9+EU9JkSZ
gqmADwVWTjFbxC8JmJg1q7nRvMwpz1ys+e1s4iKNiUtpqxpr2MFhNPHyMq6Dt45RCyRIgA3JkjtV
g0cy3U3W9Cz1YMs1Vm/QFbcewbo+qdagxU4CBr1hrc+ZqDpRPPj7x7GdaP36/9hRTTObi5AMWJHT
0xd5ehhSLFioj4p637dBb3I3Bbav5EUckxcbYhytBvnAG6RIyZOfeuptdNTdwRsc7b0CUYz+PHrZ
130tObeHBV2Jl7wzpwIGN+jtoWxT1FLrAG1hp5U6TjuQJ4rpquprrU21CBDaeYlOvSo8zmZ6IJPx
MusN7/m2KQu8sYqmq4Yif6wUXGXJQ7VIQkeRnIj0EEqHrBwspb5fMh7o/mYuciWHeowrOZqcJKas
A6BCD4+TpFpS7S3J8/4n4slgHFxaz3UzhlgJwyiqtZDbbG3sXOCd2LbruVKFcW7xIkWJpiAm1P3s
ETO+iyJ3bbwiLt0uSe28TS1dPGnD933teF+K8XhIijGpr8GnmmTwgf8HdLhGvylMSJ00jv/evNJX
KjIOLqoNURhbfK0l/6mKLWJeZpUycPijBwHd7y7iuJDtx+GVQMbHSVU5NyijwJ0Li2ADNP9G7fQ7
fS5Ok7R69Ty7ap9KljZ34IPta7dSReBVwQMKJaeQInPOmSVL0Su0eaoYxUyKOt07UVAczdsKYyei
TysLUgBwBJT3veGQPVeOeKLrXa2fnhcwX+5/cXon/pV8XA6FMJ5uqVLdHFL8J43ugcgzxVt1X8Bm
ZLkSQOPc1aXMRoxvSykuvzBGP7RhegDxw61QhIehH5y5kvx0Sd8EnlSeWox7w5ZOOOYDRjLDfsGo
pAank/yXtO1KMfovXCnWxPMwAwUMz7gB+3fT91l+NsrPRfm+DD/2j5CnDONzsqYep0FBJ1ZcBAtQ
ISei6cG+CN5XYvxNOyS52gyYH4+rT9GbicYyFiQ7LRCHxppEpx05N4CnEuNoImPRzShHgE1G3Y50
QAa0vbev0nZJ4eoDMQ4mM+JBrSe4asDJh76K+e7MVj6DFfIA2GmPO91NTWrvJjHuZSVDKsQD/Fnr
GD6xFQDchk4bfMOYlZvd8aB3NjOUi3IsoK4pjFklFiN2S8ACIJj1IZsBxdEdh/VJAtLt/lF+TK3u
6KYyXkIwlkQT2wl1NVm3RbU69W1nq3WXWpU8OIsxo+VfnbNxdLLsRzUuh2TObjVNtbV2BSo2wYpS
W2VeYhq+UmNNWgLei57lRyJrjqk2XwpVOoVtdxpM8XMz696gpFgDJmD5Te8lufD1ebb1NLKNUPGj
tUdreUQCikpzixVHRbwvhDi2OgUjegZaC1jkPhVh8a0w1lOGETeQ15zK4k1LI8xJSjchfjBPV8cQ
Rrci+lM0RU9FKQ0WZlu9WMgwkWBatZBjfBZMOmV5a2rTsYzFt7E3zwJYlaU+epmE9r3rUicUeluq
jCPJRX/B8IyT9RlIJhqP6G4sNsihG+EVeEyi1aqi04h9boHS7ESKAi/K/jFNa0eLuseakKMxNY+k
aZ121T0yu31ZOvuf8eN5t/cZGV88CXKohQNeZ+mhvykesffgAkQJvcEMRGRoYDtRAYyG1QWZhC9X
Dm9GmXPp2c3lpUgF2CyKK2qTHA0zCoZ1dv9SRfo/XHllJU4nQLdARnwI/Ri3MPWM+/LU2BT7R7v7
p/SR3TWn9KY+85gdFE5OozKeujET+R+Gv2zueqsPLWltb8xisIZRA+sfhus6xaoLEQuyIEBdYm8Z
RLufBkdVJDudOksTsaWYyRbMzumnyDaV+dDkuT1HAOMPwW1bDr5ZG56ZGscl0g5iWXl5mdwUfXxT
G7G7rMZ5zTJvblHsa4E4BhMVJtEuJ4Fz0tuT7lceiAkZ4RormLhAVKJgLMTWQKTZBuld/LU/UYAe
xZUDARGLW5Xh5cZsc28Q0qKqBxT50wNlRRsDyW8OchA5vDn07bbTlYpMBDGSIS+zDlGKoi+Ir+qp
eEHzCcvN/ZFi3xZO/iIBwpWTWFAj2bulTCDppX6Zlg4vf6PyteJmXUHm/rx/TbZ7sRfN2FXpVgBi
RqottHtAgaMswe1dK0ZPhrcNy5XEhI5uHJuuTiNsdd2YFppm/oyhWozTovbI2//mHBy7O91qSKtb
GXefVKelyLxlPLalyHGinEyJxURGriKSNkVWUUYlYhOAFpvqrknrI6lTt1rmY0+ih1XOOa+XDc+C
vqusqJIOnjWVhSIZTbNZBAFz22NzrpLXMD5MAlgHw3OYP5sd7yS3Csi/iWNsUIKrBrMK7KP3DLhR
QJ+AGGs+IVd7kQ+oQx2GO6QdjnAjfOJZzMZXvBb9cf2vPLgULbUsSKCBq8TPU/HYDL4Q8VYZeTJY
o5REyn2iSdj8fUrzh1J5kOWX/Su2YSe/qcHE2qYwsoLUMXzHqJzGXLVw424auXbTqb/NBfm1WZMn
beV1fzZi7G9imYcPGfCsFEycHuaso+IxE7/uq7WVVf8mgAmw00JKraIClmP+TNw16MGWpL3/g3/D
gx/ZGsf5TRr9kFfGkAuT2jRglIe0FbNMeBgLlnKb/xxdFcsYAIArvsocaLaNt/lvIpm4No9RvqoV
FNSQ3hLSOUOYY+DAM5qVc6d5Vsg8ggRjasd1wp4TWUsrbTWri31i8Fw9zyKYIFYOmmLEc4StwX+A
9LzoofGXycqt+hXVZA8A2cXbvpHwFGO8R9FFjV4kOr4a4MVQHCtAFpNwykdb5Zzr78T2MipAZhal
JmCL9iZ5pFt2/ama7DKguzq1L6WO+PhXWrETilnYqs1cypKjq4HZPvbYjNQ/7Yvg2B47hiiBBUrN
ZDiNCuSreDgO39voaeTis20HE5CCoiKrgc+dMfGln9VQwaKsM2L3GSXgwHBWf/EoHwtFaSkxkVW5
mj8FBefZv20YF8GMxYekyCe9KpCdJ6JVNa/zALOMeds81LUyCRQs4yKFsfhMSuepSmeAjL6OqK1J
QCjoj+qD6BRe9F8eNb8JY2wdRfS0nzuYoUJuxGQEFAdvc2f7Av9Shy0Wos8lpImpSE4aElvs+y/Y
nOA4CXruOyfGVgGFfJI0Kac+r3jrenSIMcS/FseF3LV67P0XG7+owwRG3YgLCZsfKMtUAOqXDLyS
tEE/lq3a2krEG0zdeqZcfx/CBES85Q1NKkcJObzkYXQORZkMW33gUnY6R/YAk3pI7fjIjVy8I6Vf
9SpyTf2kJ9Pa/zMsJrvYI3yWMboXHcVP4t1qF6DOsFKL4oJzijV/iNCXA2Zippqu3Uxa+Cn6MEsw
o1dR2JvqnQ6AZHfpf1iG+u2AGWciaF22hj1sp5zepaH01vrnspj+vtFsPcV+k8J4jqnUQ7NMcKeB
cQM82FdKxk2nWmZbflreQa3sLm//LRO9HCTjR7o1WnKgXmClp/HK/qc54DnLGwjfeh/9phjrPxJJ
ANQZjk/26w82WBHAWS0Wh0yHa5Pb4eWXQmzRUFV0cZYM0AzSu0Ds4vg/pH1Zd9u40u0v4lqcQJCv
HCXZsmU7jpO8cCXxac7zzF9/N9LfiRiELZyb7uklvVQEULVRqGFX+tKdM6f2mqPpw5+/pCdGzXX7
6ATwxccOE5QHjRhGDC+ndBP1pc5Ffa2C24xwgDIMeqV3MwRkfeJiPrxX9O+xMrzWOT1rhR5IRiiA
S9GSOExRC8yYNgtgilw9ZMtFE5nUXq/mVikI+4ANeIR1Ns1NjVhy5amn7C+mGFWQfsv9ImicwiEP
NdhUQ3v+Mh16xLJXgRsiwC4+jJUVhgQuGeiJvBCv0EHqk4ZenHZ+HiI51w8vtzVkbzD3L8vlIGTF
ODPTKGEDjLQeYy1sTKg51HdsVg15Q/H9t+HzgPE4JtA6PyufLbcNosfwQZQLE4EMH1kq5hyDchoE
EKzYpo/ku44i9chDOScSgp9GvALQPpEHkSgXL/CKCIczWkcmvSSm4obmizwdDDBg1K+CLRb4RISD
GUPK5xYXL5yII0XWkbGZNvg39dvDdGHDnPRPoa1iKl6OEYcLRjqJun9F1xIfcurDxQpLE2i6VNnH
UZnvwa+MC3DCsO0qBCtHODy1S/0JUYe7EE1wVG6CpBQx3gk0my+kL3M9L3WZfYT0UA4PWvaJlpdI
rxwrf7694wKM4INRnTT3CUnhFxaFEozddNILxb0tQqA3fCgqjEkWqmaKAnHMybLDpfhOJvowJlTk
UYh2jYMjquiFmhq4fKOPq0/8/iU6RffSM7gAEkamB94i4NDnHNNxby/wH954Py8svpxsSiKrDFNo
beuiZRLV1fFLDQI/THI86Qfy+c/erVdxHA5paW2kGMgJcZKvqJ5mXSbRVPs9UsIt1vGzuMalCtck
nFW3+Mt6JL6KBnJXv7Dpm+0pOnYoZEy/iF8pohPkIIaulaZ2GSLZavc8FN+17EsoR068rrbWRP/2
1DisKacKbL4SomudV33Ff89g1zrTh+gIEP9fCISZ+t14vfDFYUmTK7PcIBO/aHdVFJBU1IApAE+e
yM8iZW1gtAM8an/2RxB3dYH0nIH8Ln9W70QlyAInjS8CszSpAH06ICpUPuSgXyJ5II8nLf5+27YE
4MGT+tFlKZR1Zu/W+K5DBd2kPKfCdkeREA44ilhLcjTT4WLXgnx6l0AEHr3fXofogUfZN2x9pa6k
I0iJWKjaOCnf2Xs/dJXn5B4dx0gzpBidnTrJo9BZkAVax4GFSiky0Qo2ECw/6PoIj9OYoIxhPaRz
jooiDGos0weiYSBXE/0lWLNI45m5b9aMDF+ptB0UUn4yAuJnT1mggM2YIHwTH9SDDo43wR0gOkkO
QKZRNsexgksYdfflcFep/8lSUURPtKMcbsRVC/+gaBVUrcvOCFrhBEEpxeuFiSLB9vHcf1KYte1q
ygiSN9ZDmGqxraqTwKllH/sbKFHVIBbaE4jB0/pobatOdYUYG8uwMa6VyWf9OaKnwu65bMRwj59y
XBWQCiKMps2zTUrD0ZYvcvZBoG8sH3JrMdqv+qYb3RC1A9P1Y4JaNdbtbjwiXeiUjqjJcPdsNgti
f75R7VyRw7BtISruDwMNkkIQ3t9PbW0EcHhRrZ1WhitsJ1ns9p6N20Ah8V3+kgUR1I3VVwNw7xZ3
DiQxn7/ouHjQUKMhxVhClECwKAbiQfRbhQ5K57uCWgUntcvMhvH2qS04QNGucoBR5XJq5syzqXUv
e5iCysnOy3tud4lNMWYk9SzhEHWRAXCIEUudaqwR7rHRjw4aOnaYAaCIMRAsTbSlHGrAnU/iEoLg
bYAz5Byhb6zzVczkfGKTYZYDOTbUFiVIdy/pqxLxScpaGutkUhDIJvWZWr5aEafOgzUS9VPse8Ab
QVymstVqtTFDhBqGU3wBc7pbnFGo80IDvPvd8EHUGy5aFwcnFC0vhtEy1CoSexpHW2p6W8lcVf4q
OLZdsN8sjIOUdlRyM2+R0C415NDj6oRivUMuW7WtSdbBMlGSBO+0WqegbEOBOQhU5kfWcYMxBYq4
lUxGfoqSwjWJ9IL+AptMoSgRIZLD/nwjRx5XEtIBkSlW5qt6ymEFOxAbLN7+ZSL8O541STjRTWDp
PG0PVcs8zFeEjjQ9dsgYn+OFCrI4IiXhwCQbyirsZCxrbQ4g8Inq0h7zQyUcAbavIhZqnzD2EW0D
nJwJ7mmn6Si16IrqnU7mMZPlT0o3u9GAiEwZT4e1yScb7HWnMUkEA8j2z+4qnIOvUu0sI2Q5zGp2
0+Zt6twkexLYwP5GXmVw0KViVJycE7iuaqd/a5r2LqXjqQM3Umt254XWTlGNKAWvI9uIIweBqcOg
JWczqt51DAjSx8IrJtGu7+vPz2/is00axr3qGgWBKPiUpOZlFE2tEOwrn2qiSRo3GMOB5w2Gmk+x
vYJvrlwFBr5/91wXwcFYsZR5UeWAZ9YcnZz+9iPbQEQzIdorDsOaOdLqdeoVzIS/yMbrnF5uKwhT
8N/cLlMFPS6hqkxlDj+UdiTVgHCVO+T9falXj0auvc8T/aCV5iNZh+NtcbtHsxHH1HUDV2s/NWE5
wpdUBsW25r/qanUSKphfsy8EtGAa0Ykl80OZZ4K/U2Qb3Un5lIemq9fo541F99iuAphXKdzOhQaJ
4jRH3QhTADaWlASsKkDofLAT/v2ErnK4LdOriiytOiKak9uza2DCKwpUkkABISaiqZmfNjYRnNJ+
xmizNg4WrbAfstlkZSPBeF9grl90JCfZTr0Sods/0Yjr8jgQVJSpbBUKgCqnt3awlf41FE3p3sXA
zWrYSW6Uri8bs7WGBkFM6zCh6rVC7L2snqMsC26vZT+6f5XEv/qypY+lWoZOGOcpt5la6JfQj2WE
E+uPCBU4jPvSKn2B2N2300Ys58GNirxWKrFYOpb19uRueOlP3b1+iHxVEKjax4ufx2VysBcn/ZDr
A7SxbORTpedHYw1PLUbh1XFjLyQW3F8CIzM5+JPMmszKipgA40BjhbiDT09tIAqIicQwFN5oSNc1
itEnQAxmy12QBWzUuXoQufSizeMgI1/GaC4iBAVC60KL49LfL+llri5a/fW2RggQ0OQwQx16utAM
vUnp/EYab07eqkwUShEpHYcRtdaWqcLaFKd5Ccxs9miUo8YMqpBIq91b5f2q9QFtjce2eMsS0XRt
gVGbHG5oxUy0UaNov5Kqxl5NsJCp42RbSRbkYytwR0X7ySHIVMR6lLMyuqK5T/rPimEbERE4FPsL
skwNlY0W1XmvJW0XRVVUvNszFOevzamZG2egZysRWPB+dMK8CuJM2BrxllUJAvUf18cFnd/kgMCi
J3slaGx61Ox9Th9CO2cs8n+WbNmI5szZMOq0Vq2JVSK0RxWpweysPMjH0WNBe7zLlONtO9jPCG4E
cobd0ppOcY28p/KYPIzH9c78oD6yWVCFbz4Li/l3XxMbaZx9y2QpQ9Q54QjbwaFz7DH2y8aonbTt
fD0eHxr1G5imD9Oav95e6L6CXs+UM/iysBK69rhFh+oSG4+L8W0yBF4VM6jf/ZCrCM7ela7DhUkY
RuaxPdG70qJOqQad/pCE38tSgGB7/Dm6ttlLzr51OTaVVWMrOrEJkQ2yO7hkOgcVs3/H3CNX+tAG
5RmtLoZ3ezf3+j90zdJUSnRLI6bM2fvQdnGjGUgqTCeQ3J/QSeonlz4QUyztVx9fJfFRnqpKylUD
GxtydauP/tgnEzVjPdiymZKmniTubWHm/ds5biQyXN/cdRR0X0PW4dWpBxom5zbn0P2+fIoPmW+5
f9Bnst3HH+a5kRWnfZR3EcY6mc1lhNtKm3dQ+/+JB7lZEAcqizw38wrOFDduP1j6kYxfm/xJoBD7
m2ZQBVR/VMcMol83rcvNgQ4lGwvtD4BKzAzzzA+1JwU56PqlD7el7VmaLmOuIrsFVLxhfhXWznUZ
KkinunKon+S4fyISKMYs9EdU1I7L5IAOQsEe7gYBtzI5AInWLF8nZt21O3gL7oL5oF4Sxwp+8Hke
REUSew7XVhy3n6HVIdk/QTEUyZejT3HtxZbXgkYtwbSizDZJIljg3jt6K5CDkzlPi0ZK4Xq1Sumb
FTpcukgEWXsgvJXBoQZoSyTgCdzw4WQGqpc9M/q+QrKr49qC8ouN0m0OTSHwGwRbyVfcpeEyEmtE
SotlgUq/P7QYeCgOggs2kK+xU6N6SZaQ5VnJWzSc0uTjbaXfTbKyJzuGeihExtiNX7V+XXWdzh3i
wpOjohPjB/XhMTqN9uhMYH6U/QiMUtax/3xb7v6hXcVyHkKvo8U5Z8GCNQ4GcjHSV73/67YIZjs8
4m5XxtkzCkvVMCyxsjV8jdGDQbr7UHLTTgSEzGhuyeFsuFrKpS5Li3X1RbbcDZ4ifWrC17R9NTPR
FSnaNs6AM8zSbWWKwiAKfgvLD4t7RUjYt+dObfeNs1mz0ie6FLAn+tgfc5TJAdwDxRPXQ4gWwxku
OLbXdJZqbFxMTkVhflcXy5WMRBSs31cENlRZM00QrXJXb2ONyqjGkPN3dVx4Gh+TU/ieOLS1zcfI
Ce8wL9RRF/e2/u0v7yqWc/jTPCTEIsiD4J48NwkiE1lXuUNrCUxp19vWEUT87/o4E1abpJFRQw1U
t6Jv7dC9kGF22no5otA0AEGHZ46G04WJL8uoCmpRlVS13u21/sNFdv0Gzp7zudB1S6oYjCg+MrBe
+DnEAJL4MAcJPBwRfOzD4lUc2/uNh6PTaFyrCjraGgdlfEjWl3+5Hs6ogU9TUijo1xn99siifxIa
kFrPwABm9RAHoot5H0Ou6+HsWgOzowTWeZjCtPha4kpaYWcNsef6EormzYn0krNvkpqx2rC+FjA2
LVFqLykmMOiW4H4UGR1n3AlpQYTZAeCXznpc6yxI0SApK4/qIspr7K5HkXUMTDdUCvLiX3VhIXO8
xivI7ImFVKO7yl8t6+NtdRCI4C/7OqozpARQJjnGLsYA28XoDKOIPnL3+aNfF8Lf9c1qRkUU4mBW
JbIl6bFcqZfnnm4cjd4bteeoRTz9j/LQW6kcTBlNsUR0hFTGfSzZtZ8/ZghIrA7Ksu/qQDTzYNdy
N4vkwIrOU63puJpdJXaJ8UExBUe1a0mb3+eAKBzTbDRwRq6p4MdXe0oe8ryzM+NRXSvntlqI1sKh
UGPqRq0PAN5qSG1ShW41TYfbIvY1Dy9yRdMM1BpxwFAtDalL5p4Zy7lUMLnnRNTgtoj9+0O5yuAA
Iar7PrRYeEh7ycGtUfrGZOtH88X4rnnLwRTpOfu53/yljTjOXsewi61FA7QuXeKU5nmi932e2Fb1
UOWPloh5b7fjQr+K47tJyTxaSaLjndq04JcpYsOXW/lUVMPjrGRPatueyypyesVyS7Let2rnrJhA
96jRhzo9F3MR4H/xpCh+quQ4qNPsLmpl7/YJCA75xxI2t1kjS3KslShcUtLUmSXJDvvJJvOH21L2
7+jNTnCWvgzgpq2ZpbMJ9H/faeb96JSgh5APoSOa2yJaFWfpWUMHigcSgAXT5+Fq1VWwqILH374F
/lRdfiIGKBUtHY3kuDcjerAWNDZaqsDIhdvG1rk5HYwiGBuU+zGA/MG67KDSAx1qjQu6zEMZ/AGX
DuIP1yVxnocCkhiz6lHmkWXHTn1rR4G7uA+Q19/nEGWWrUgeCY6l1lB9MB17LXfKXHEwssiaRfMN
RDrAQQtJ0rYNSwS903Z0JDAX1KDL6QZRwHnX2djsGQcpyGR2y9ghzKC3iZeohxTTjLQqtntJAMf/
cEf/3D1+1IXcNo2xzDgdVuaXHUBUdSyODCZFFQiCY9K4R4vaVkoJLinsnLQ65lgjsC3Z5vRpkZ9B
IiNw1naTExul0zhowFDWRJ1k1G5QoMGxPOpe9AXqgREIn9kL0LzvXCkoXNWVYcaO9v7vkInnEY0i
JZxXY0HJ2KcVr4fuNQvA73/UgvhgfMsDEZG1QCs1hiobi4Y+9r1Sw6Kt4rwika8WT/ooqswU6KTG
wcZAxtUIDVByhTOY1eB76Erowod8MOh4FOwf0+8bVyrf9t9anWWZJmyajcTTnQGstsZlPUhOlYLR
aEaeJz6pD91d8s26iCoJdrPvW93hACWVwfhHI3hc8TF6ID7yuK/1nXoEdwja6lQ7/xJ6ydvtBYsO
kIOViIIha2mhrnP0leaG02T3JUKYt4XsHyBFOgLzGZEU4Q4wzppGKxYUw0XKk4aJLL0/WXYbC85u
fylXKRzcg62mKtcBu1daj0X9OoQg+nu+vRCRCO6AxlIKo1GGw4UHUqw6GO7aqd5tEf/gQ16XwZ1I
M82zggEyf4dDcxfkkpK3XOjTigwjeEioiAZUtCYO8bVBqqxORmq4QVxHASBmk2HXpmiMikAH+PHi
cY9a1rRC1kbSnpX6qHcHPfrYTk+3d49tzu/m+3Pz+NHiyqCqFmHBk0HvnKn/1tMBfHH3stmiPNC0
MQnntrz9u+Uqj0P7eFopxopjVTK5qy0fHVBulL4W1VlqhM00oh3kvEBamistVOh379f3q9ucUK1g
vOu2YaMQ36kZNZlTBhj8dnuJu44hKusMTTV1JBQ5sVFFwlphb2lqBnn/oCyCoOKu/m1+n7tCJM2y
6l7GsvTuOW3gd4BeGKTKtxex73pupLCv2F5UqoQe+AZSVCQNq1PijXe9PZ6q++EoH3JnECU19ndN
VyxLRVcyCh9+lZePUxI3rD28gfMUlh+sTFD3uO8/4bj/K4FTvcZMUrlll4UeMNqn9a4+0ADEzYGI
+H5/KTh/omqKpZscQCTt0uoda0ru6ktlPUsim91XgJ+/zyNDnVfKTFMkZtrsi0FjUIp+KnXBbu3a
KUJa/7cGHhemSguLJMYa8t4ZcOTZgQ6JHdXHKfkDhnXMt7qK4s6lQxUPnSi4W3Ky2FS5aLhVU70U
KLRo0zirzK2xXM0SVmnOxnFYCr9NpwdZF3KKCA7f4qxzNhOQE47w0jtPP6mgMrO8KFifRs/wWdtI
64omeu1bKvwEqqgyoSZPMDCoda5kITzYEQPUGGNmf1gD02WjtzVcge0k2MldWN3I4+5bpUYgdFTx
4olQI98u+V3a0aNu9IeEoGBVAEPs8H+7nzbCOFsiRlQbC+2Ze7l4aGe6Y5yy5ExOlY/RW75AGgOZ
G9J4OgFDwUz6uMPLZwJt+g/60fPf0wSTR1Fl1K4+Xhf2G2lAP+dAboTdm+rj1HxdCXGS6PPt9ezq
4kYG29wNhud4bWszCkVdrU3dVp98gulA/04EZ1bFonexnEMZ0rJ51brVXorpD0rx9M0qOIsqzDpD
yTpihAY6sYtnvT6YtcCp3/WCNiK4y27SMfXZQv+ea821V/fniL6a1mE1MBBkbuyBCpwukckazMQ2
B1OrLSZhTwvjgKV285CdiiBzMNgYb5YMQ3dF76R9XdMJIIJahvqDKmUjzjKKqtQZz5FmHQlgvFr9
Ne4Fprq/h1ch3Jo6qx6kFW9515i+jGPQgSwvpp/7+rIup4aK6CNES+IeFlIp500HQirMwTuX4XEx
M1dZR4EnJxLCId2URoTU5oDeYeVjTIOUhE5nSYJ923+/aNeN4yAui9BHGSbwSzCb9ZQd1sMI8svw
UcGoP3GzKPux3xHupzA+iBTh+rDMCgWLrLyaNVD+Xfcs7GHYzeRfF8XHkEY9zjF1FpdSemwxSXA8
fF/Br1H4ojpu0e7x4aOlU4Ym7WC6nccq4WuQsBVOfjfco03zTnTXChSCDxZNchqHeQyFAM2gmSNj
ZbyRUICoIhk83BmV2k0JvDur/BwWX5fw3KUf/gS0r0rAPmGDB7m64JFiYs+iJTq1Q3HqMpGTsH/1
XEVwaFBhqwozxE5Fmt/Id0T0jhT9Pmf/Gqb/gNsJ+rVKziIldteJhoeLzoEz/jYPhy6MsUlq7Zu1
bmfVUY9E27RbDapv7IQz/qRXYyMPmRuwOPngsPDneqAPoS+dyxgtJKuXnkTNPoKV8d14k6KkoZqy
2y41nbqc7zvVsqWsFvQLCI6IL2/v5SSzwgWKXCifrPQlTEV5/t2mpc3m6Zx/s4RmXCsxkqAJGbw5
ztFogxzi3LkYhPNgLTnGNiyNXWXxCV2XTqMsghXulixvP4Dzfkotz+XawOlZpT37qoPMxnF4AKOa
kznGS1PZsksDDAZxUfwV3LZhZkA3gFxnu7+x4XKdGwQZ4BgjmZ0nd9FyUrXvUftyW4oIXvnKVKOl
ZRwx4mxwg3vJIfNCV39X0CtT+Pnrn9A0bLeTA41wXFStXdErmKhPy4AcuqD9VrgaDjVaVZqUcsGr
dvbDQPfKR6wGkx6loA90aosCUCI74xCENr3CSJlQ7ZLIF5X1hMl9EKbZu+CMBHf6b1UoTbIupoon
J6sHbR/nAybuOQWo/bA6e0H7VOTovR16qRM+zJ8FwgV6yNenVPDN0zYC0Dde+NReGAkq9aJ76rHR
wW2QO+R/uIdFQrlgURQVRRUR9KSF9eRn4exkrRaEo+HJXSu4jvdzDFeE5pkgK3QuKxZ4Gdz82B+z
E4Zo6Rft2TrrMO0Ipj18W1MbbBCCfWWqeMO++SiiZqV0SkxccOxQO0f5ZqJAO3NmB0FZb2LpsAO9
rBdR7EqgszxJJG1Cs4Qzjb6n7ChRP80PJfVuL01wL/BEkM2aGhgzhHshDhkw029mvooOTbR7HJKY
TV8OBcUVN+eO/tx+ykcMt+8wlqabnN6jpwb+4j1BefGf0VFvQIwPx4zalEcUTBRu2x3GNbON8rzU
AvAXLY9DFpIuSUYkIEuq3dPlOOvHtvoYNRh8JUol/sNT9acjx3M8kgajSszhRwCGVW6kfviBeCy2
xBq40mB5vq0cInl8CKZqoIGWhJPTz5hIEWhu7CdBfmc8YniRUwvZAAXKyIdhWqNdLLmZ8Y7skgDl
x8+yVIte+8wNuWHKPGtjm7dFUxZoSVu/jy7LUkbn6Lg69FQg+CyixNwvOrriFU/g2IaVrtdsA5eT
cSrgTervnbu4JTbScFHhiWPDqEx78FYX8s+64AD3AYRaQEWCr7A4l6iYyqWnDXCr7QNSHaj8lAnp
Dpl6/7ahyPtSS1ExuYQ/tEitMrlmRUsNCOVZLD/1dRB+gnUYrJgRWqlkH4EUzMK29edIdKvva+hG
OjvujefVJ1Y8Wu2EQMc5B3MVaPsc855llcAF76I7X2Dru3fdRhy3oRjPEhozhbhJqT80Xf7UW+Hg
hmXhJHHxl8D6dlV1I4zzKlVtTPI+wemxikxgpGM9U0yvV/3KpxeRqu6qykYY+/PNRi5902RWbEFT
TdmPo9QbFhpMZBJsoEgMdxeMY24YXQmD6OZDqp/TylNENeGiM2J4vVlJONGwkdHOi7rm/A7cP8cl
pMc5+pBVmSD5t2/em03joL/oTVIuBvwtlMt0XvxO78yL8jCecj9068PsoDLMLj02kiz3hoOji1hQ
9n3ozQdwL1YpHhMZ8QKmIixG3jkJeOh0mwaNn/gid2QXnq/CeBZOvO0q1dCQLq7N18Y6RaInpEA3
eBJOTBU3jQnBBHfIQGy0kkuhL6CnUgUPj10PfbMMDjImxKeiQsMlyrqgSxBu/z1dTAQVorPh+TeV
cWz1woAcOZBPaKEN8AJwpTOjmI49UQZj//W7WRUHFiRO1WmYgUy9KzvRYT0OYKSagvCYOMlxRfgy
/N476PI+iiBYdGoccIzLqFo9KyLQpftserLWg2z6t5FQpHgcaOhkwQMjAmis0mOrnMZaoBGiJXCI
QauMGhILLYeSN1sVRlZ4siF6m+0GYTcHxGFFAxLHWqkRnijv+6N2Zxx7T/fBESIcaifaLQ4T1rSV
10JCgqHo72X6URNxFokUm6dZSZdSIVH3414awMgHFwpdMZM/uZGj3onMSIDmfNOWaq5tNJko7inj
wh6twZajZ638TqTvt3VMuCoOFqSxkGnEti1FcAUPTMSNyAN5Yu9my/0THhdW3ft/ThNPrLLooSZN
7GpP49qpjcKWNVS+EwwyfcmQ6Lq9NIF6mxw06CTuVzY3z63R4dOpPo0ztw8b57YU4QZyQCDXRVRb
Gay0d3V0kJYuxie5y2NxxGyNs+gu2u9X3ewghwkpCJQHvcZx1bljnMihcsxje9DO5Z36gvE2tubV
gfQuoeX39jJFm8lhxSBZLV1iyFWo6Wmz6aWLeWckIndMcEnx/Cr9rI5mrOPhKp+YhTF6K8Z0PAhW
I7IuDiuMponqVGoRfbbQ6tPi0RV7qhEUioiuS3RefJ3MTKxWqjQsqPyEYoy/MLgU1fPl25i76Ru6
6Zwf7cWXHv0zf1QiqOsmAqOyomgqt0a9Rd3+0OPEWgPMGWicmhYUIobPf6IXP6Xwubyub9MGYzBZ
4UxxnrvR7xaQlFalgNx2H9yvYrhg22TUliXruKos0KAXF2v88O+WwaFgEaH7MJEBTJXZOaOl3mlJ
9j5aSH/clrNfAHY9FT57N5iSlOoLewgYbxhj2PQnfTnR7j8tylYS/YtuOqMmKm4SbR4HhKU+NJM2
4QoOtc+q8jGfBcGFvfHLOv76r6rxtd5zpCSFWrICjPvRje+NYMkxERWUrq8WhgAkZ+qYL/VXNpy8
eSzPIk9MtDwOEvOstUajYOlk+txLl/ZPpiVtV8dBnxVP1mSFEcKRcuMtBl6hMT0MqhAq9iH2uouc
pzQbXVPGrEIiQ28F3DHcJG+S02Igju7Pz2zIVY3x3q5AIZlm/x7HuErlYCKsMk2fJERC0yOImzGJ
Imps5Xn5QWncfBMNkhaskU/7oSklJWoFTZF0T9LP2epr0vH2igTqwKf8hgk52SpC/RRIPvrhUs+C
u0P0+xxUkChccnQRIXRcfo7bl0EXeOWi3+diLWGZ9WzSKX6/KAO5RX1EIwIEdqY3zpzP2y10bRKi
oc6VpRNy8NtlR91PTyIfVrQSzjNKY8NEMg2gGkaOoTS2BlaS22e9f4//VF6dM/0pXq1lnqFOM+0x
ZKg4LDnCRCixHmLR6CiR5nIokPWRnDQjiNKSNHozhzi2u4W4caY8317S73IsGXWUqoWWFV0BV/+v
YZysz4t8AJ0XKPwbjOHCXKwyeRvmRhDDEYnhtLgxO5CiRkhBhN03tX5t69QOZ8HbggHWr2r261I4
TTbVCl21yHa6XT/8J5OjIFn1L4meHxI5dXNttZWGCO5X0bKYSm6CYPoiyYZcySAIGTAqlWqeEUnH
NQdL5B+cEo5JA4UFzoiP/lKDSAtmLaDeVTobCIBpg0et2b8tZOdpgQ3cSOEOSR3yODbXioVSVp9V
ZckXDJYEn34G+vf//0EYvwrjTgsR13GSC2jEZDS2Pp3m5C9lEHgKu8ejgMkKXB2KSXifdK6rcGka
YLNq+O3yfVTOfSkq4t+Vof5oWaIWwZyKX1WAknjt0gEJ/HkdkYsFp5kRB6jlFnikO1Uz2K+NHA57
BpRqTj1B5KnMqtOI/nXwjDWXKmvAL1+ZxwTFerTAizMCE+YiH0FbeVFV6Tnt5iM1G4GqMPT5zdQ2
H8OhUwRaymwuoClhomK2c2MXxXMRnqT4U1XPAt3/HdZ/XTjnp4RRRbOWwhefDF+V79rm9bbas427
tRbOI1mbJi3Anw/YUAd7TJ8mo7MN9TUXOQr7csDvZJkE7AK8K47RitqSguXEHdMvo+YW8+hkw4GG
8R/t11UOh0mR0WixgunHril5qvpWRv+5vV/7Cn/9fU7hTaluqmbB2avxYRkOS+FY6tttETv5Jnbm
CNsQE9kusMT9alSriVnbk4xih/ieBVhLHyw6pfN9dqQAhLW9kOx/f01XeRzyIQGjGSCBUV2JxE4M
zke1O/e5qLddJIWDPDAbKAnBGDaXhPJZLqvWlorezeP04+3tE8nhNKArzKysG0BSRAcvN8JzOWi2
hNnAt8Xs3xebU+I0YanarF6yHK/YvyaP+t1Z8vIULwh2SPSz9X5bnGhVzL42d63RlLncTAwH5u5u
KjpPIsmdKotGa++vSlM0wrwhGfOvf5VTNEWlZT1OKT6y7t7plQ067jA2M7xDc6V3e1G7oHAVxid7
CLR/TQvEM0iIUTIGwdAOYvflSyUa876TRINJbSRxJmURqo00Rn9tN+UfigJDEepJd4ewPGd1fyw7
vxp6XyHzUUUfZKw3D1ZfPE9Je0qG6L3uMeZmNjJbLoynVjW+6bL+oHTo7KlEjDW7O6IDIhWDyiru
mF+3P2kqY00MtM/SrrFjsB6rSuePlqe1Iia5fZQBDzGGt+s6+oi4W0xa2kXtCqSOzC+LwyixJUd3
5cvgGzaLRwu7aHeXtpHH3WRW3tR9ZaB208jH2CZa/SDPyZMa9qd1zBLBNbATCsSBb6RxeqyseWXm
0AgX5Qhfw2D2Z5cxhfVviTN6+bP0ZXErX5wi+/2x94tYPm2RJKUVm0bMHvhhUCPvF2EOMwZuCJ7F
u2hwXR2fsAhpElK5Q6DTlN7aKbLLBRP+MlEvlkgKdy/kVSpZg5HAN0iO4MKu67dISDHOUP83/4MQ
cAAaCGZbfLlp1Va62ufw7RlfHnzh8U3+3DD+B3+5S8/9mQjaHPcP6CqPw9G26VW1meB4/6iyQ8z7
fxuo9g/WdZXDW5epqHnSERlJc1Z4g6HVnuTJKAIKbf1/IHJRd59/m33krGuetbitJeA2mw+QfkaF
jCthMFjuD0H1ankdLJwNDUqcxS8u45fMzxHrRy3jndHbaIkWvAx3vdbN13DWZxFZCmMDUbyu/I8B
6FKsVmDg+4h+FcGXoY4W/PxxwUGO/lnz+/vpoUH4U77AxaQP5v0MSjE2iaGcnPDVmmzhC25/iSbj
crfwtv2hAJsLuTFkcwK3NSydZsEQZs44t+7t63FnyitDk6sM9g0bGVQaKpLLcMzkJ2LZ8TvO05W8
GrzE8yn6YJ20k4nmMRHhxe7K0DRGCTHwDw8uahnhflQ6lEhM5FFVVS+SRZmn/ZVtZHDQkk16akSM
R9cw1Maf4j4o6wk0hLT1h358WEGo3mnDl3zWU1eWqJMYy6keh5eibxxdAnlxCI6nsRKo7Q41DTZ8
81mcjzqk9TBoHZ6ZrNQFNYKsN0N7QMO1Oz+tzupNj4kb+akde5GwP/QfhBMQUBPNggvBGU3Uzsma
qxC+0sAAufAZxKHu6DC2cPmlP3xPvyqOB/AQzmfZP/CfgnlTIqiJ7LMabxpTK07UjAKjFg2Z3ikd
YTtrgfCaID2GoMSvqryaXSvNuSG7ysvgsZGF2mG+Y+MBJM9E+7/PIu9s2E3f2CAuFdjRLujT/0fa
dS3JrevaL1KVApVeFVodpicn+0W1bW8r56yvv4uzz/ZoODzNax8/+GWqhCYJAiCwsACaAY1YpoyO
6Y/CK33VogQ6/QvBFN1RAxnXiG2L0lWOKGccdc1pg9DvZCf6dlk+d3834hmfo5WtNZQp1r4aQRzv
tPX18vf5ywNhn00M5MJZ5Lg+KSMYAqJ3n0ZRH8VONNqEGw6Y72LoMjfWqJwVTIu1sYx4CiR1v8T+
WD9dXgn/+WGpoCAksgXLx9wBZEaTRprhNnWoib5T9kmgn+lgecqTL/JS3AW9C2PLxWtRS628EBnD
A70wvupqpyB/lLiybJAdaLqhGmwnrtxOY5rTgHCOgFgA1ZU/OphvkDv58wIsS+2KBw7wl/UuklG3
bkjVTqMEV/l0Wg0N81x/oN9ZYCpFQtj7rEW53qUQshjEgSX3MPfDK9s8uKwQ3Kuz2T4mrEnmIiXJ
Cp0rpeNMzkomaDXndJTBLm0EMApnLWMfIp0oo7EEiDY6F2i+0+/MYw4mdxHbgGDP2PJ9Uo11CIYf
5KYGzV9j47TMzaHQbUGIy6kQY03I+doYii3L+P/jRUWhQ5NqA2vq/P6K2ljjFk0soA3twHRmXekB
cMu7yCteKgtNQvqj6BHL39TND2AshS0VawmcJQ1+i7+IXwXlSTuCzBjzZkSJdE6N/+Ni6aZvrNKq
ZBj+oiGHUF5RtwL0+4HO360Dkfnj26bNqph7RUD+pdj5m5nNH1dvCKxb4uiBulufSldkm7g2fSOM
uV9VVylKTo0twWRuqpb/zL0VLYp7v2wDrC+ajGkobGkllPR8nDF6GnRdh8H+kaTCfleqbJ8eeBsJ
TKRnKpKu9DKM7IQ5RKpb+A0IS0y/9ytQGcbHVaD83Du2Ecfo/pS3I6jxsW/GchPblARvlw+W4PEh
EsLodzXLq9wX2LWl6veZZd4BFQFiv1RgnHhvOqR/Kc+LiX9sAWeacq3S3+5xfqyG0NGWXWeXrt0/
Zd1ro/7Jc38jjjVPUWvFRY8XrQfospPgxTaRn2ouKubxFHsrhcnEkTyVAfGWoHEqkFIkKPsziTHE
7EpS76wk6ES9zypPAbcCGQWcSmmRF8xp9/QbK1ivlqdYcgvk0iNqEbVACloXQb1bILCfJ6d9in60
aCWJdqUI/cG7ayqmX6DerCsI1JgrbWEQsp5PgEjmqeXMUXbVL9Xhsrvkph22Mhh/GdtyaHW0CtyA
HIEOsSkaDJLMAD83f5J96NciUAC3MreVyDjQaFoMtciQippcTLLxweA5uzbmgg87Kehu6UjwQWQb
eddPlQ10HIHZhBC26GiXc6ynNmIq0hqetMSOHEdeVolMF9ePbuUwBn825yaLaa5Iuxkx8hzeJcVL
MLmT3Ohq8tK96YIt1QHtBNqAEm+e3MuHyb8p78tk9EVKbRLayFd5TZyfDVN9qqPZ6XXQLk3gBLZU
t52XxzUv95fF0s+yBnu7akaFRiuyEgNj19GtWZzLdN1n+ewnmo65REX9HMVTL1gn17FuJTIq1JZW
bSUTKjYkqK4LhAuq7hKAsNG6hlGaP6rfZ8ex5Y08tuww6GZjti3kFemxUoN6st0iE8F+uCkOJPAp
/BoEdBZb8ZzVJh2qmoauV/ktek1O8zfrMN/TKt5yQLC50w7xVxFymHt4G6GMZ5p7SWpSGSpb13dd
6yrWlzR9yBevxeyFy2rCNzXgQUaWHekv0H99DLwWtR5RwYAo+c4IwE6MZrzvxs0/gAlxPMS98xtp
jBVf0JIqKT0FEUvnPD9XzeOYfL+8Iq673YigjmQTSQ52WdLiF8iz1uE6K42nqMXYZ3vx27nZa310
36hCPDv95qfLtpHJnJdZNXGPFz1mHyHl0z/qe5q2VX98r//q75a9iPtYtIn075sVjm1bTHkDw6lV
+2x+jdqgrr9e3kRuXlbdrIgxmuUi57Ui04jSARsHbCYd7qf6w9m+X277k/yQ/wVW/P36Rb9t8fwV
YfZFS2SMZtxFRmuNqFlMuuUM0SGzQqeORbVfuohLx8bYSDNJ+s7IkW2nTVddMO67Mx2sOf7ETXP6
YHEwW2ivfLm8tdz4YbOzjJmc0J2UgLBf9vrkSe+f0yX4k+/T4AQT8GydLf22nVkpcoIrJmsnO91H
vw9HhdlVfn2fNbtZP/VGYyD+GZsvGIpbrzez/Ps4/I8yGKOE4WyLNUSQERqhO8eml/SpT1LNu7xV
fJe1WQtjjsJslqy2RY4cl6k8gDZhV67edEspMLS/oz/KVG23jjFNjdH3o9Hg6Tnah7l56KRjLf0Q
LIkbbmyWxJiiZjE7cyC4OfaDsqOVBvsNVl65c+EomPbrN3iw1cGo46277P/IJ2+kM6ZJQbZ/qCes
sGz3Czpq2n0imnvEPzQ4fosSZ5q2xtiGvO5aS2qRKrDOys7eIbIBXKM46GiWFCcXuRVoFZluVZOR
l9VkZkWRChIATCFEiUMeMCWW+EXXH6csfs2n5tjG667p2kM39+cUtMGyOgZ6bPh19zTl6XMxSu6Q
mXd2NhKR3+aGCJvfxRjoJoqbQnq75kF9qHfzvj3Ne8ObdiHYcVundaMbyw3PJBII5lrmjVxm99Ni
Sbpigc2cpta1p9RRKbOKnP2PYhjTLClhJg01DRSyygEXWST1ziC5gstC7/cnB7BZDGOL0S8Iou5e
ga0M+qvqGB2jK8MJnd5Nj6BKFiyJWxnaqBKLCjG1HKdm4yUwHOuD5pUPYUB7mwpXevZVDdlxZNY8
DMauHWETIdfpvC/0LdW3CRlCq9J61YLoGj1VSNq0D5d3UqAVb3d28/1lJaG8JMiJRmt9jOUfUYm5
moMhOC+RFMZ+Zm1NsnrFcUWYjDfkq5MUX+1Y1FQi2ivGghpGM9cq1oP2rO/68r1pBQGAaBX075u9
auVuMdMBFqWt75bZXckpnv3/7ThY4zDXSIfXiIFrcMFbGO2X5eEpMxLvshjRTjG2QOrtdMk1IBwN
JTCGO1OE8hAZ37dy5GarDBWdciBLo4XcyW982aW98XnnSme4l934F0aLuGlgxo6oDUMVWIa3u7yR
PE1riYw8avbxlXljPVHwR3uTZA4SMf1+RMYAg8lBRaT4YGYB+2vipU9Ce0HV+YJ1ektsbH6DWrYd
Gt8QKebg/My95u9+Tx5ofRUESPsOoFWBgRIo5tubYCOvMCpAbqsVIJ4ozpy868950rTO2Jb/m968
bf5GUB2nqQT+MVpNK3ZTH181liUQwQ3t3w3eWzpxI6IqRzSmVji/ySzcWe2ddl6dYTj9CScwYlWK
srARkmDmNGOUqiQPZRNce0h7AH53xniY0euA8l088B65xnUuBZdvHf/JvpFIr+Vmbb2qxDIZ8Tb7
JxcPJg+/OI9Oj/HFY7CcYkHxk68W7wtk7FVYdZguFSLeasfFXeLqbsKzogmLw+VlcU8MQRZQRQTB
FtuDZlsF3L0JHuI+GUG+dUq006qXjjy8XpbDNVoaIaCNRg8K+TQxHkXVyKLD3SJrCdJhPDXtLFA+
bgyumZZh2JZtI+f/8YC6ttcbqcHFTQ86kFu0I5tiMUVGih8Jo7FdBpcSMjgs6m5cyspAOQiKcLe4
FKgYe+Z96zdXsvfH0oiJSVaYcw/8x8dVDUWYZXOPxjHlhnI55Lv+G7C33uqXx2QnSg5zTwn4/H+F
MTquhf0aFxVg2bEOFFhjPtqS/ttNg7i4GxGMXmcKuipXDDXxFngvTOhs51FgUP/LAb2vgvHDZtKq
6zIgYMme28PyNILgfz0CSeqAgu38R2+vzXoYrWvmuS4mCZMSbOWnlZ9GhThaJ8gLcW3BRgYTlmdT
rPbqhMLEZNs3JEyOUTh6SjNUop3j+r6NICYy78e56rsUVlV31lc6ThfEIb58Szw7qLw0Ezp8brF7
ow2ss43VEbyDPYwqHVhg7nJv3Ms3//BnCQl4KPz7k2N/XxzraEMMaB/aBm/0oq9+ZBVB1Aycmr04
C96PGLcYAEB3n2rVofqj5M1GMg17Nq5DX5UwyugwcCXWA61a3FaXTkaXuZdt7FtN89IKGVuRq71e
YwgpagHTart5UX5NxvpFr+ZXOyZ3TaafBll5NvruupX6OzNUjkuWPrVF9BJX+jdbL9yhXO7auQ/k
cdzZunKY9eGvrFAeVok8gxosyOd5t4zLwQynFmXO+K5UhkBpiaB4y1d4SzGJjXwaBqJ93LBcjdF5
ncHEtvkuXa5K9TiIhhHzTd27COZM6i7MujWHNshh5wJg7WiZKGLgKhyqlYpsoSlBZTGJSjnX5jLi
eabkfexNzRTMRuyN9eiCQ+G5LWZn0THYvDePaGgUKQM/in+XzgIT5Tk3o2LExM3WGz3rSN+8aEc5
Fm4PlltKiBq5bYAIWqCE/JrmRi5zdggzWzmOsWo6eLFKXMnpUPoLMUlqQjUTMMH/x2Q7rt3ayGQP
MyT9uKz/GRxv4rUiubofHf5pxoi8WVi/4SqojpjJsIBgBvr+o4KWU93oDRVIgvFAx1IsQImvL2uE
eHB1a0d+XHpH1PHDD0E3Uhk/EM6kkifAGBELzN7qKQ7mlLzkz4rbOrIjeZLAVXMDqo04xhuMPbHN
KoFxJpl5DWCcZ6vqWauHa8yfdMwxdxajuB568/6yGeOikoA3JUAXggwGPY8fN3ct1ol0DbAU4SSj
eV0qA6kiB7OdD22ke8Q0nGns3AhAi3oUsmXyL+27cCZ4UEMplFYJJysfaQGmO9cnOveqPYvQQ1RF
PhlrUwdGG81KisWCG0cUbc2aBviyere2D2p1Xno3kV5n0dhoboi/EcSsaO4ACp1yTIwyNftoarMf
y/JBGpvAzm3R5eddRASPwF9bmoXpKYzKtPFSDhk13HRysZo5yREVd9dEIK46aJYA/FsgkWfGNwLZ
uogSWYUUJ53sJaaxl/QZ/Kn5/rI+ckXYKhrL0HcCKCpz19Hpp4LSWpW9QQcxEkHOd8wEInjmRNuI
YC62Wc8ZgJQLblpoObIRnlRS7ibD8C6vhC/GBtwASGQNnAAfL1Ziamk5G5XszdJNjXGqZn3dCQeU
8baLyOgDsIEWty32pWfO1ZxKHVQAjzEnJN8sUXzP02c8IA2DtlfAgTPnoSdZladLjQSNdmWgN63x
o+FYzoIyJd1y9nrikUefq7SVg33lZXbZ9taq4p2SDjfoOXjMV+JqK8jvnXip78kwBJcPh+s4CaTh
mafaCHyY0ymicOpyDY8vNbCOnduWmMyp3CeHyQud8Uw7usxHgUjqFz8tEpuoUtotzWbLLK0Fmju5
R1thWTmTX60OnXEjaz7FWbSBZQkRpzwNBAnKL4GMLcLskW6kRR8vrx3kvZwo3emJCIvH1cCNEEZB
ar2Z40jHquTmmgx+nQtgkvyTslVFxY5h11gVr+LOJm0GAWbv9h4q9G52UpwY6AMCffRzv30S+X7u
mt5FslUMJdUwejaHL5b1a3AR2aXA13NTr8Smqi4DMKmxtyrrcolYErRPUhzaNq+Bzfh6/TaeoqC4
UnfjderT5hkwtAfVHtDTr5InWiM3viGgR4NJReuWyd45LZYlghcIivQIWftHw51P8m3v6Mf2GPvp
k8h38JQRqyVo1DZ10DQwF06TVmPqUyij2R3r7qEBLMYUbCt3SVsZ9Fw3T790abMpKleY3J2yK70q
aF/CKyX4ZyRB9SJqP+MCp2hvq4KsKPjE2XEBiVTW7VRiTbSVUbmK9vburbXvC51tQVHk9eyKm6C4
aD8wmOCpZiIINNjWk4YsCckGE/38KSZXydVrVKNvE4w2eIQ6Yzl7zUAeEjxJnHnUfhqK9nWt7ZOS
Ll+UNX5Vh+JpSdvBAbXL9xi9EGTKn61aFk5P59m7zc9km1bAz5GpwEWiCwfUbxqShOC47txu1xxy
vybOnwTQW3HMU8gyx7ZBBRDWDkjn9Vsl32D+rRMlJ3u5Mfo7hbxctuc8I7GVxzyDmr4iRWtB3tKj
y2hOzlmcf7ssgptc28pgLo1ctm0VzQPF1sNMeOsJ88Ne6Fi0NtDBKv8HgdFWGnN9MoJngL5gRdCf
fThawTyaz5ZW/7i8Kq4leFdfm/59c0tlvZhjDGfEQYHopyrs85yXN32fiWg8qOdh/e12OYz7i42x
sEmDzRviBy3dE+XUdrdTfgWeAe9/WxHjA41Yaip5GWUvI3dtFjlSveuy18sy+OoGfCaeXEhysLM7
lJGoamdg19TQz8NHjKW+/H3uqWggvEGkatuEfSGFyNWhXRX1VLvT93U3BNEKkMf4+xNW4MbhBAxU
DpDNZzsFzHXtxrozAPvuc9guJXYI4KfO5bXwHcG7FLZBQAZ3emREIKdoYZrN1pNeKjc51762OIpr
wvYIcU9c5MNmYexUQcyHLqxyhu957nfxof6OuDIA2sqrXOMK+ndNPB+8U6OjYjLJ5dVyNWOzWMYQ
dd1qWvKKak88HgvrKcwEmsEZM/ThzFh8cBErSVPnMn1nyu7q5Z7WO/2p8d6Y/I+UdgyMhPeXF8W9
vMQEXxc6ftBlyVwpNY2sMqJRn7yUjmIWTiff1sou0WInqQWvD67qb2QxD8Ku0VQQPlC7px7D8t5e
D032eHk5XLCpvpHBvNUtOUJU1CDTER/6KxTcgdRXXgmajCLfditXctPWMc90UsHkaW5//oNhlPQQ
/91QhH0fra6agAx1KGE/ek/BsBxK8pC/kP8My4lkwQ3k6qQOgeDVwyQUtvFBGydLy9DJ5U35MW+C
qj5c3k/R9xnbHsaYnqcv+L5edV5bZQFms/mXRfCNyGYNjApqCfL3nQ61oNHdG29t42TBG8OQk99N
J0300qHe/JPD2ghk9BBDwoakjqDzBlB/8Rdk3fzMNTNHO6IB4MH2RBB8/iZq6L8FfRfKq0x0sRTa
VKwRFlgv5GyF5UthiM6Je43xbPtXBP0JG1+faI1lJhNMR9O0np7ubHhHvUP1Y1f3gomHvEyFvhHF
hBVqO0qxQZDi67VnO3/s7YdmPZFKYCvoPf18Ru8LYhSPYiWnrkZ+LwVHKmUib9HBLqbNER0No3tg
36+kSYYYKb+ywrOhCUI9vj3a7Baja51JRqkckN2mtcD2tkO/mfxkX4fHcocm2L3k20/2HZ4wLxES
s5Gb/i1qh/0vv8AE7JRSd3zijouKOZGi0sT1etW95Hn2qns6HDD2DC9+Y/Ja70c/cTHNbmecwHUg
cpt81XyXz7jNZE6WTqZgjCWcnGiWnXbpfEM6ZuRgh4p72Zjwz/NdGHPVNCAHJ+A9QRO7wpWR7/qf
VK11vOL/3U3moqkS6C0XBQJU9UjUazUK8kEUB9Ad+az77zKYG5agj8bUaW7WOBtHc495ax4Qq57x
ioeuK4Lk8N8+mxUxNy3u4EPyFPCmEY/55r7cWQf7L5orw/AuScgsyLce72tjLpwdmXMe0xjACh9C
+dUE+reezxVKopcVQbgs5uL1dhxWSo+0C8X7ETfzbQzycIjTHMpj5FXfLovjhjabTWTCDjvWc/QD
wf6q814JX5sxAOZA4OvpL76gFmy2bOmNLBsStK1OoX3I89Sfoh41buVOlxpXajp/NZXHy8sSnBaL
9e2aTDIVEgI60Z6t0jPCexLdj5GQm01wbd8Oc+O+zGaW9TxX8IQ8mt8pMLM9Gbdoxh125BWGYz+c
5lJgKfgO5pcisnmyVSaaPRSIbMZdtB/QEEt5GnshR8Dbe+7SqTEGIzHqIbZGeBjSFYcl1Q5FFV7F
5nrU19gPm8KN9WxX9sXOaNP7Oq6d1qyP41hdkXn1FbtzohqALJSc12Ham1b91ypPfmy3RykcHVtJ
d3GYHMzUurt88vzk17tGvz1WNkdS6bY6JRT1SIIQ9Md24hRf21N0tFH4st3Bi/eKq2MaY/eSUWK2
4LJ4wX16ywhupM+Dmad9CDOh9aBGb8AXtnbHLhE5R5F+M9ZoahXFyDM8JivjpOXnESTsajCJUgp8
W2QQ1cIMTYqYYcQgfUhKy8Qzmb4JOqc6otEEJZfqsDwue9GQH+7WbYQxhg/cwEtaT1DsYqp3mh5+
r7TWKeJK1L3B3buNHMbklZI56BYo17xysgGHiArZLVJMODbxOHfUtdj/gUYY4DyQiWmhgsU4xZQm
meIW76qykvarNQGxU/ooMQqcL3/33sXQVW8UbzVySpZiwysVX8n8KiXnORG8P7gbRzm9DORlQH/F
xCh5X5tNYuGA1Dx1xu5elc6d/RiL+JWpUn0yPBsxjOGRxqqTMtAqeVmauEZ1sgrMe7L2Cd74VWsI
fBM/d7GRxhyPGdmg9JBwPLRGvh4S9GxjUvEdxS6D0+jJ9ipfZCO4TmMjkjkqcyRz2zW4VcNi37X6
+ECU1f8DpduIYC6uVnV2Jk3IollS5y4NceL8RY0XgSviYkPeyNb+oxHMlQXqu6tXJCMRq8jueEiO
5EDnV9VBHFxej0j1mDsLvHQSpTlUr7HRfNB3+3hVnVFuHqU5u78sSnA6LO+pOiIHmtU0AWnXYNew
bqSWCHwU966+nw4LqLPTtK5NWpRPpaAEgyzpD4qQ8lRwjSz1o0GQJAlEahGEzMWX1PCjVHMoymAq
7zQhi8wbwurCnWUHtElml2ZDTMFJb4Wct/QRuDP6F/0apL9+d2iDrqddXZUAmyg6LcZYZEB9AS4I
fxtFjRtqyqO0iMZR8DcS5TsVSW86XIPdyAGdBiaqafkcX7W2hhk0+vVCpsnrxuRYxkBA/YkGvgtk
Tq6w5yIya4CYwfXnJErkRMafOAtUdP9dEmPJ3xABZoQlrcrshBMGjJedk09CBDPdms9q8S6HOZ0k
Rg15laCDSd4dxgKNAGsNisRUuS/z7kGq9V0s6bueqEBAGeemIY+Xd5KfQ9gslLHuVWGSLEpoEHsu
Dyl4wNMrAxmM6AhwgGMAO4KEne6PYFhFb/1XcJ0LKs589XzfAMbUI4VB5khGrKGVqW81ICDVWoFp
5AdpmzVS/d14fsRMppJXYKjFALDu5z+NsOt1EYGYCvmZ/SjiyeFbr/c1MUY/JHaxZCXu+pSsx1hK
/KQYjkltCIwk952zWRZj8sMqlDQzx7IoMQFA9gHlQsP4EoGn5Gdx3+WwyNyqSge5qN5gDpMfYup4
6KlfxiOFcZZ34bXIYPExARt5jDnpAT9ONJog/IflDZR2AORmgeFRpGpzmzrL3vQM0SqpzbhwE3XG
pphpXK5hCqkD6GBl19xpe+tAr0B1K347ilSSpfEcuzFt4wRBFe0Hy3fzS3ReXhVMb7dv5UB0gvw7
ZsnApwKeqrL4n1btMYyBDu5KRgAaYsNZRPWf/7KeXyLYDEZDSBdPJlSeoqgp1Fd5ocjtt9lqT6Lw
kB/rvAtjFCRDY0TVAgjsmVXl4O1cDAezWpzZjr3L1pF/w94FMToxy6UZpyb8TN2MO6RL9v3ceLHR
7zW7zZ3WGG4BcQpsWfR45RoQtGoZRDM14xNdf0uGsK/p7EfFbA56XPuKkgaWmgicHHcfN2IYO6UU
daY0CzosY+O+GR7l6dxVZ716uryJ/HyDRVAw0wg6JFiYVNIXGemzAe+7VwVdOto+eSIeuQGzFrra
8ZRAQrLagYnXM736rBwuS+ce4UY441+mivRoyeyBMTm2hyEYTwpY4MhJRNLPxdgBA/5rkayPscdx
DkHRiUBf2pUHyhSDuvUPG4S2ADWAuVsTLIx/5TYSmdPTcoyB6juYkH8bPJHB8QmYtEpfPKqdG+Jt
hNFt3rhQK4wV4B8RRZbllyQ92+lZjdwSxiocBE8mvu7/2kjW22gNadNMgyS9viNZkKl/qyLQPF/v
30Uw9qOONB02ESLUpTrLdeW3mn3IenI0tD+ZBrdRC9arqAhvDDXGS9aKOqew74f8abWFzFJcA/9+
Op+8iUTMCGg2lBUw3oPeMFoS14I1AHEA4J3RTvTa5McEG4n0F230YYrzos8T0IhPrrKrv3R/J0Hv
Y0NBiIR4ZC9iehLKo1qzkQfSwb4cBtiQybUCA4Q1sRc9mT4q19fq3rj+MxzkZn2M2bDGBdk+inwK
nxascACX91sgrN3RVHL+t6iQzNN6A0R18DWKYXxiLQfZg6JMOsxUhg70rETWjcROnPbOZWvI03xD
1mnrEbAMn9jDh9IgxapCTFEF3YCMxJo7UnVvICF9WRDXOm0lMQpC+qGqVB1lkzfcXY+iZHsCzx/Z
5cfyXHWuiAeBv4HvK2MUpFOaupHAx4m08jG0bGfEM0oSpgx4F80A4Bstfmil/kRZLpcz2jd6WPm6
34eAq0qCxzrPzG6+zwI+gSDrloUmEFP1uTZ+RHPljGbnKkgnTsv95SPi7hg8EriA0SjyiaI0i//t
GFB6dL7Ey4hG0/aqSUTNIlzXCGjEL0GMo5oKzShG2hJOY0P1Gbg4gDKoozIcmvYQ99dxT2kjkHFW
4WCFq5UgruljjOl6lKbHyzvHtUbombdM5AcsjOxgsgO1HEpLHQGtOCrWfa/MPpp1HYV2QAz+1P7M
kgEoYtv0c1lxpa70Ij05t6MSXP4Z/GW+/wr6941NzKzG6BKMlvTQnZlXp0EXtHELl8ncKa0fFblY
0F5Nk5f9gfKEFTC6ylHz0Yp5I+ow42aat9vKGN1lMexRAXADD9rqvsA4jvobsDvLjs6KyG7Ai+qH
vmgImmgTmbitVi00sdCx4SUugWx+C4UNRtz4d7ssRv8xj9ZeSAOjO+/CAO3HnnYCrPEm3pVo1Ytc
daeDlNiG75RP5VkEAuBa/I2qMncB5Cf5KoHT02uSc1c/1fnfZP7R2z8vq6Lo6Njx06Y0ZWhwxBpp
Tb67p727SAd6dKAcnc5TfCEvzctlmYKTY7OOdp9IcqZBW4z62uhu0uXx8ve5tvh95wjz+FPU1kLT
NS65NrxK6R0xYIORLsqOJBckcviW+NdFJow5UVI4/w788B5SLU5pDG6n3iYi2BXVMja/sdFCdjR1
uRpqGE44oc4uHqwWkwu7HAkB0HyVyVVthW6epAKkl+iEGPuxmlIxVB3lbtYSFPXUq1kVjUPhOxcQ
6qB0CITcJyLLcarLpdc71HkXR/1Kp24U5+S8fCEPVu7ShEroippW+BdaxygJzdIpkz5jM8I0zId0
bqF5uVc9J3tl36JvpQqQJb4HxMbt/dUfboqHtwJZILrRXL3cSGfMyazKkVqONEZAR7Fhnawocfvy
tI7fkpkIHmPcE9QxKgBpI8q3w5xgkiQqmkIQxUWYG5ZeK7PgEfvZOhl4ypmAuIJa2AJk46MLK5MK
n8fIQoz8UF0rlq8iU9p3qXmyehGPq0gUc517c8H4yUQnnloEo/TFsGLA1g5dKOKU4kS+H9fE3ObW
KDN0i+kaIAGjh0CeEokfKCVJSR9ighTOZ9PxURg9wE0MkKxjaQF3qnkjVFDb5/a1LDIcoo1jdCBU
5qwcO9CqytneVnKHxImjRC/LImp3+qxsH9dCf8hmLZFWEuhDoXmtdEzGfdIFlw06J575KIC5t2hu
MqcKmGecjOxS+vp1L10nwYgEVO7nf4uI6YzPJvejPOamWsq6mkOjEK9aG9+W6nOUdYcq0tHRroOl
u9/LbX5bF1lQDZrTGNJD1yMlFvf3SWe8okPeSQzzdl5AXrDEQVmmuzGLXnIluuqlPrBmw6vT6TBL
k6tmFQBH5nHV0M9ZSrW71GMQFtE50tejjaTvYOj4EZWTj/q3LhxWrzaQksiSx0laXqQ6zBzbnD20
R6dOMxke5mmiJyGpdnNOXjHmeV8X/Q5juY9kMLwlq3q3GLXjEoYnq252YxOf18jAMAD5NSTLYdC0
Y6+knoqgOMqU66ptvZyQr5Ns3PWxcmyrQnCyolvABDkNqNXQAoErN0eSI+XqXb/WcDra02UFEohh
U1MpWctxLVJgbWk2YLxLl7s4/H3wzQel0RmTqM59T2Kp17x4/aE2iVsZ0mGdVmctRIUWwcVmc1NG
CK9v57Xm2WXtpP1eqTEesjq11e7ytnFAEB+XxFjEJYzGsVU0Aj4h0PFAUoIJzZE9HwAD+1lg7J9D
JPWoTsMRU+V+nyP2o3DGQk7NigbAdSagkyhvSJVcTWbmxXn3/fIieXcdrgxZIVsH9wLbrpFO2dpr
S467riR/D3IZuSDLwbtQ/p43A2Zizj5mPLxelsnTx61MxmCO8owRbVFHvKQ6pcU5ls+aJEgScL3Z
VgZjM22wPCqtDQejP4wexW8qhaN9HTz7CESdO/w+uyQyBZttZEymvfSrXcBEevZ8a0S7fL5XNIE6
inaNMRYl0cdVJytKEMarPf7Iuruhv758MKJdY2k+rHxOuwId3OieW3wVo1nse8Mbdt2h2KVPotwh
B1vyYdNMxmQkEUmXrsEZkYBOPs4PtHxJGa8bvCiQZ4nc2B/2dfD7TZsf5TIhlVEXXdRkk+Yt2uyG
gw0nUu/UzhYkxQQHxqLqxtia2lbC8vr+mA8/BsWxUkEYJTwwxkpImCqjFGsLGbv6ajzQzSNecVh9
OjBItG+cCjfdOLy638gDMGXxY6TTKRhEBzwiNu6Y3tY76Vq7xvUFib2bXpc+SviuBpt4P/4+Y/5H
ucyBZYCTjzqG+HmhJT3LiOPMcTrm2SiI6qlN+PjU/CiGsfcNqRsgnWx0UpS34Od2FMnvlcrBwGyn
mn7/ifJRGHNyfWbHgMbgOq9aemOVo1tZokwpLzDdHhdV0E1gitnGGsYe9cTL1TbIi2hnZq1AAfk6
/q4RrClf1qkOW4KKr3KbLMdovY6mn5eNEt9DvYtgLLm5toVEIgkvESULlji+ThtAvy39aZYwM92c
XA1MO5dFijaOsebGTNSC6LhVZrcHt7RmCPC2nEmzHw+fseVxG6ejNkEArYFqV5SPkZKpWY+g0HQd
DWT/P+OvpHBEqCXBcbFwhy6dBlkqcYGj8akxbqc+UDSB1RNcIrZBQ0N7mWbJ1CI1d3XxiHqbS6rX
pQhyYZOGaDWMWVDWaDL6ecVg1MY61csaWP18JoaoJiTQhrfn2eYamZihEYVKg1CiP0rpq24/X9Y2
7vtuc0/fckUbAa1pSs0CswuifvMmAfcs+YJOkzAGHB+Du/bZN2G4wr1TYKbSkbwAtoblD4sAbJiz
Dq6pIONeS7CDcxq0RvgNWfNHOy58vEoExpV7WO8i2dCi1vo5zOOJgGKifzHU6iqbLT9JV1HnDlf/
NnIYH0VKWUUnDWhHVTDnjet6alJftZ7W1MAordq/fHQiYYwGzkOJqZ5GRrxaaVxNk17DULsjg+wb
i/Vs5CKaDsGxsRFFla1RN8wlxElHpUEewPqaWaOX5Yht54M9v15eHVfxN1tJ/77Ry7DRp0Y34T+y
+q+430XZ3eXvi1SC/n3zfTufKy1qoH0xWZzKap7GKXSHphb4KNEhMT5qjpWyVpsK8N4BLabV4BQy
kF65n0QYRxG5/9ua6I/ZrOn/SPuu3jhyrdtfRKByeK3UUcEKluWXgu2xKkdW/vV3UR+u1U3VKcIz
OC8HY0C7WdyJO6yFLeRajSs8g+XCLYoffePH9K/XnRE8Lq6Fi060s+gyhxncRXvuUG3R9dwDMWUl
gi0TXT8XpKYwTfvahJyQ3Gd47Orzf9MvfiA/RzYZRTMLs+o5Se9H7Xn7LgTmwk/jD3Wm1gUm7rxa
b5/KKnT1LD5GihZM6hiMpurMWSdwCEyXPqWQH3fDz+a3QNJM5YSqAGiq3EIhe7KYbpn1Rzszne3T
rbQQoAeaLBmg78PUIO8NDKjzNDC9luQdkFKdKfGX9hvVb3v1a6rtE7DdGW5WH2yzdOb8WdH/uk1y
LZ9zD/XSddEYDzhri0XW5lYZBYFx1T9cHJDzD8UoFXljQz9yECmUhdPl94oImH9VyS9kcM5Ba8sJ
fCtU98r+JSzjoNDGYPueVlUC5RXAQQKW/xNQY6kWWd+ESB8mIJgQ6dmiWHSJXNv+Z1vOqrZ/yOFz
O9XohygNUYIYEuIvyp7m+zH/qSOwp2A2AJfRtjhm/Z80/UIcF2fNdmgkAvBodPHBl7xUQZpKx8aM
/XkgXpzJbpzaP1BZEtXFBJ/z/UV84WANaqVK3LZ4C5K3bHyS2icTmZJwV00khnsLzpFEmzrG80ye
ZNdWWk+T/1EI6saP259x/QV/8R05K9LbdFZqu9BR3Gdgw5gQCwrXvGHg7FhREyTn79n31q1xJkUi
u82MrmcPj9FnTZ7oKB1MzLHO/4JJnrmHP3rPL8y2URYDQ6VBx0DBEPxA76mWYSdFbkTLKCLF50Ku
VEQpIMZR3l7CyQNSwrkg9imPxuNs1G61hA5J9IftW1tNKS7Oxn7ShRKmPVVTVWE2PTSeVs9e2Oc+
oZOTjd/iJRQ42tUDgpLClPE/6RMSq6oPVhZ1KiBB4h9LVDu17ZamU9BDl36dkt320dZfIxfSuLPl
coyasI6wMvxqgOztJ9+jG/Vmzt3wTnXBSfQ8dN62yFU/r2uWZBqYOf+EAVuRBkwjjYkiAjm29BRN
p04VmNmqOV+IYP9+cWGDnNUFiKlgzvqzoflKNB0kLOy0nQj+SHQWThntZAB0uFZonoEVqOROjW7k
+Ov25/ofN/Txvbgbits5XHTkme+brdGpDIiP92KLZTxjn3mhH/3cFig6E5cIdo05KnaMqkGr7+Xy
GOdePQieAqth+ON++BaVZiqIXqive316SAlqbsPb9hkECsC3p+J6Ap4xFtW8FBaKcE/LYxu1PiZx
BA8AkSDlWtPMJI+rNIdrADYkqumOobmJ9NqS/fZ5RB+Mi0/NrKJVOdia147WWStMR04nwZ2sANvB
g19cCheaqJlP1iLBsbLQpLkIFuN+1l0F20ze4LNtYLonHpi64ucsyHdFJfALojNywcqQQ7BTl9Dz
DIMVxTnXBe2OVS9+cT52lRdOIaOp3pYGkvUiawO6ZOdZy50xig8SLZ28t/3tK1vtJ6oA3GKIfWCv
5QtJ2CeJUaof8J625LekxLDNMGIHtIv2tT19TQvzRpVrLwz7B4wUftsWvjL8wy7zQzh3mZKZGXWL
GeB32CfNT4P6hO1IUBvk6Kqf2BA8Zgme8QAfAtY70AQRc92HfIjn7jJV+rTqbHTvBy1xYlp4mXSv
p3+/hHF9SO5GdbXNetoZqpeq3cGO2n1Z9QdsGAgUc/3pdfExOS9P26ppho6wiOw0uWMc+x2WCw/S
L/WG4flUQRSIQG5FH5Bz+sAznUZzYiNHbe2UdefK8qtSiE4mksK5epi8NGjyrHm02lVR7iozmCES
QQFj3a7/6MK7ql7Y3RTNY0ZK1H1q9WuFekxDSmdb29nH+JTmftzP+/bwhYQ6I3lIWMm2yRQnziqP
SoHSGU6nf1+KXStkdBJ8Np7zr4kirMrO8CSq/UWxQdkruaAyEGjd6ovr4lCcy6+7qOhzqQI1x46t
abUgXmODgqIdGdHtsH+/+HZGUVCQj+DbKcZp6H9XsiCbWDuGhqIFYjp27iV+4iBXK6XF5bP1Xz3I
7xKs/6Zo8oqmslcd3qUczhdknaUvc83mv7BmrLwNwOyzPCvxqhvimoALKp4KrwZPtHJLX/Lvimge
ZtXbg9kApBUKuGIsvlkaoTxjx6ybqO2ivX7q9iByCQAddBQtGa1d2KUgLuOIarVUY5YKlMo5Nb8b
ItyMNeW+/Puc3plAjBlNDKF5S/RAlWAGg6GSNQKLFR2C0zopHKfR7kPUgkvLKZvWncpFIGL1qX15
EHbQC83WlYKkGDrU3x+/LJ+JMeg9HCe/9Efh83fNBV0K49SPjQf1RE50rx8LX16A8GqCF0xP/Ume
97G9fO8VSYBJsPowuJTJhaXBlimtu/e2Its2A3PmbkZD/h3qtd31+1mk5GsZ1KVALiiRZK7ayILf
6/IAsDSONB8r8l3TH4wk2PboK14Dg7xYMANcKVIn3qMX2KIzFFDeeFERO5gX7tXUo/1h0b4YmHFf
bjVVEKRWtP5KIGdVS11XHWh24G3pOTePafF7EtHZr+i8hpkrGd7BsjTlHajtQh/x0q9SxUS20trf
VTDag/lv+6OJBHA6SBelGcjIem4A/bdTgL2NAglrNnV1Bk7lTBpKSzNhhJHt2rAFemi86co6VugZ
TF4uC/RgrXV+JZBTuUw3x8aY8CiQdtqx9DDY5bFR5QzQpX1gsy1OB2vEe9Q/99sfc8WgrwRzqVFC
KQXxLrrN4OZr27tcv7Psf2TjNHYvI+B3toUpgqvjccyr3pwzI0eh7j3YuyBn1s8gJT1NR9MtQJdl
vLJ5fYzy75Wf2n52MCxgghfgRdRyFH1vHt08t6R6ktmogv6Y3CZ79aQWDltjBQcbDYxfRhD74NPy
yD/2ky344qsm+GEfKmeCUTHPmtKpIJM3H+oQMVu61e3G2/7Sog/NRbd0wl4zdnQR3bL+PgFQ8diJ
drXW5qYuVUdlv+HC0NO8iwy7Rs2apSJ978nlwUp3ABEgcM6W0x8Kb9Z3oYT/4I7abvuAzMi5XBg4
fzZ4r9CAADQDX6jPima0c/So9ektb8BPGN+WwyuJ/pWzuZDD3ZaG5u2iTCjhLN3eJt+I3QpsYiXY
XB2Eu6nJlvA8ri0MAs2yO+qzn8r1TV6AX6Tv7//VwMKVOO7SbLOXrDnMMYAuvaKpVrYP4SCYAxKd
iEtIAKKeTRLzZXWWemok7QHJ6Oux7shydMSMm7+tCasx9OKGuHDQoRGYYMla8wY1elRp7XbhGFRG
/0hn/a3vpK/GkETOXEx/v5AJVEasnCoo7mILmAdyUeywzqQEA7/lbH0nVu+m2KoFhe+tGQICPwIR
VooR+zH+ltfLudajm6KYfjRhLTD1VX/y8TP4DlldqhiWDPGAGqTSpdEc5A0ov7pcIIYpBm9wKnRR
ZUUe6xPfUdES3QgN5jHldj+2yjlLS8FNrtn0pQhON8vZ7Gqpx0nquQUqzikhD6QcgylSBTa3grMF
MJeLw3AqugwxFjc0uEfMf9xax/EGC5IPEdoCy15OXXmHPt9puom8eAfWWp94kyjDWLs0Fa9EE/zF
+KJ8Ex+r+IUd15h5SZPhPgu176SVzjkdBF5SJIbzXnioJUutYcdGaQGBGYNkTHuSpcHdtsDPqgFc
HAOsUboMUKFPFUC1JkNr93iT0uJx0L7N7eP2319Jx64FcIrR2N3QtXqjgWyCUaYXyIosh+0h127k
ibALVuLatTROOQYNnPZlDRep7apb1UuOlukrB3nH6EEUJ3pUnNItZLywt08p+oqcH2vA5lnpJr5i
laK4ng8uJsm2JSifDQwnswBoAWJCmDD/3BjqULVGiWBmqI7ooccakVV0Xm8ph4liEsGg2pck68G9
OAWgnFkcQyox9K+eTaX4MiyJR6MSswrZvoI9qOl0G0pgIK47fyiWI7ZjbrowdMA19yhrw7FtB0Hi
tFJ7uP75nDbTMCHKDB5KcBUMh+xL4f4yv/SH+fT386TXcriQ3Cvj3PRoTWJ+sHeGVHbsMnbM7Of2
baze98VlcEqtllBpJYWaSTGAGBq6T40h2Bbx2fyvD8JpctSYCYAl8JCNsBsVvUq6HxZCqmj21a8D
w7UQTm87ZJZZX7KKFOCrk/2yRyIf6FilL7xISEskOhHLPS5yzkLJ5bqf0fBKZk9XsJWIxTLBE3nd
29gM+sW2ZVvj6eiwxY4dZoBoghag97tDs7PuJwkQGSCywTZAJ+oTr+rBhzgeZSSrS+QnIfonZaod
pV57Rv4m6t+KZHDZst3opA9Z2SbKf2EfsBHVvlcmMKAEF4fgTLMp4TMnYMS+P5gx7PuY7AxHdvM9
qkKCmPY537sWxVmnVmZE0hb07whRncwZM6ft3/TEHZrHXHnqF9ELYKVhyAQC+Q1FGh21Gk7niNbE
FdUxVkz2BpjQ00A+Nzv0wu0HBmVvvperrdv8pjqFt8rDtgWv9GSuhbP3+6XCh7mmqynKlGSv4JmV
B+FT/NN0F5fFonanPSyC7H1dVT5OyxUE2jgOp8ZA+cZof2TNk7h8sxqEPj6nIV2fKI/0JhomzEWk
Yeap9NGoc98In5rh6/an+1zZuPpyBqfzjdkYTWuiTGSE5xC7PFPsWCRxyv6HIZ0lDBFuixN8N4Oz
gMo2Qzk20f4BQ1RUnlNRW/d/uKU/F2Nwel+0/WKUmJd8B+7RiA+vfkzcsd1XB5QqAjkVZAurrvbi
ntiBLzRPywZSDy2eN1oU+WWI5ll8S0knqO6KPhsXomypC2dzwPPXTJ575TZLBSFQZEAGF556Se61
guI1OoOSnTj14yH2fhXnF9nFIt5Rfd3WAqE4zlnkdU2SPkFD09QWL62t8yIPrrS0mUsUbU81ZU9m
7ZyEbeXIxhxMlrxbwmbX4c229KIRq5Uy17UN8N4jm61cirBuOwSzPyGUEbd/TR+Jj//is4Wc+RT6
5U5/FdHdrUDQXEvm3EglSVFSFqhs1990pz2UwfBiPg+nVMKURXrLAilbqpMERrgeG/7YCL+OkUkT
YEd7lLfBT/cd06FnK86CCkuy5Wz/xNrEbUr03WDpAiUWieVdDSrhhHQoQYz9c6a+tvSly27y7LGx
DzQ+6yJiA4FlmpyrGUO5BBgdkqDwq708jLpPradtNRZJ4HzNRE28BQi0ODVBDSMtQSolbqlNgsFN
kRjOxRiU5gZh2Zxu/1iWn2V+nFNRNsd+6qf09MONmZyDSalqTkYW4VkVA4xx3GnEUV7174wwQfWV
vfmavWx/O0Ukkfc4RlqWdYgEhYGcsmlUCp6938o9KCZ32Y3hIWcNioB46XN1F94y8gHpJLQ/0Y/g
/FCU15GcjHjD9EcDnVoZRCgYE8Qenurmvo3CxvahRRbAORqaKBOQFGsMoh2ivbrv9mMQ79udCGtY
5F5Nzq1IWTansQY5/7fKzSiEw9RhAHZm64B+xYuCPnS3z7bSc7/yZfxGh1TNemopEPpOYQRsOXDL
UHc4ZX4chEHvYfan8aIdKuCuhZHjVoRgLnKmfLVIIoqU5BU0ivpqoBzRG9o1jWNGTvjU+mADd6bf
KB6LYhnT0w3L+bT1gacRRq8wLE50BXt7e5PeZvov0xLRcjBV3JLDVPki0SBWIdVjgYdwop8m+pQr
z3px32hv1Rg62zcpSDYszt/0Ax2Lns2aVPl9r55jEWWj8KI4Z6NrPTWrEYGAAYlTF2WD2Kv3CLoB
w2eHt7nPf4v210WH4twNCY28jRocKit/6sou6QUPgpX++7X6c64EjGeDruQ4lH4Xoi8J2MFdeQJa
5FnGPn7kiaovIrXjXMkopepAe9RmE1p7fT+5FnYCQ6X185L62/ogiD/8S39AL2SoVDyuMuU4TWd1
2XeyIMQJbod/3beZbtBchx9e4nPf3VXy3+M0sdsxkWKgGWZ8arf3RZLbMkElWVuOanWvidbt16/j
4+9z6pWVcOt9hoUHo6kBcja6kV2CdA/5bDsLVhrXrsMEhBubHMAYFf9iM/UMywls7zRa7nqgF4ES
fkFZ8u/v/FIIlzxlTW0MmY3vVcweBsGAmJ0JsbNW32qXQjiXlqZTukgVpqRwkDeGdE78FNB3h+ap
20Vstvi/nYnzaySVu0pWsAdAmx9DNYFR+kDAc/rfhHC+bU4XGbzc+HCS/GR2YDB9CyVRrWXNWi6/
G6dsI6aHCplqeONG92F3o6h/D7kMVrgLFeN8mRrPGUiCURQoCtmX41OB6RSzsN3cetn+WmsJ0aUg
zotpSRqZgL1lkw5sjpb4NGgO+VGIdM+eFnzwvJTDJURdIc+L0iOFZvh279PsR+XANuzLHRW4srU4
fSGKf1xNVTsbkoQVGjnU3Na8GehtrrzK8bde1Nx/h0jfOBWPoTPnXUk7lhKMBBtWdbzr9fIZqIWR
0+gtIMsa16r1O4wOB9VYHA27P2lJ+dj2itNn0ilLNUAoy05vLYMj9/oenGl36pjuxgr0bHXljero
lmXxloNAwGnS4kuqjI+qTnY6De9IA1zRMvJGKu2AATL7eWSeraI8mll97ODJ0bL3Mju8JfL81EXh
90q1nITYDonVHcmBfJGrO1Md75Q09lRjRpErU/+JI/pkFOEdkPtF1r/asDJR+bHR20FjVuUss1vi
iTQgfEfB2r5T1Xe2lKpxDK/8GoVO8QS6Y2D1ZsHfE2MwY/qQy1lrr6UDTSZUhvSicezlucwPs/7v
3M6HEM5iO0rKCCsTmPbKUoeMM1ZPnnNbxFK67ng+pHDmatil1NodAMOUZZ/njZPMIgQHkQTOUPNq
UKCX6L0Z44Nk/AQm3r8KAn+OwIP+WpM99mED/ZQakGMV3xowyfdZ62/7tfUY/SGFK3WE8jyn2YBu
TxqfcsxRhwdZBF8sEsFFaL0v5nruUToym5txOlbRj8x63T7F+xDiloPhZFRdncUKm4/Kz2D8wWGc
8GA+sAkwhtNV3HSn3Ok94OWfAJfsJV74gEqZSwtH1AVcP+yfnIdfdyeZCupyAx36RXkY4rskOnWF
aERYJINLD1SppeAmwWH7Lsjizimi27wbBOq3rt8fB2E/4uIVh6ngdB66AdFh2I3yaaaCgCr6+5yz
MZRlaqccipe3R2k6GSJgVVF04/yMrUdRTSu8ckD9RhEWUtbzJY/T6Cvk27b2iY7CORsJm97FzOAU
BqDeWl9nEcIA+xRbys25mrmJ7ajpUVO3utbt6XetJfAEd72WCFJCUeRROElJn8p6jHacl0Xlo02w
gIX108KQgoWqbvh17rUvo0aweWU2R4l0CIcRdtFmYELV9skiISZp88Lb/rrr2v7HQ/EzphrgwPo6
jaEoteXqkXYz28BsamtBYVEkhnOEkl0A35Xh40bhvZTvjeK1MwWfd11PPk7COSnYU98MJaqwY1S5
oXSbYqto+1utvu0vQzj3UNHluMaAYwygzJgeiDK9NV39VHVzBnnEXZTxHBv1fujVAzZo3szScLKC
fpuSSoQw8x6ePivtx2HZx7jwH3GoWfEoIzPXhsWxjeZ3VYyPTWI7amV+aWm2p1PtzVR3Mfa5S6Ts
1rCyb2M57geMsQyS6lkFoPpIdJMo8lPVtHsgrPlq0h0xdbdLIjugtAuSynLtPnqWCu3YkQUTz4aj
qHHkTpP8u21/UzATOqkhvxkSfYxmDAEnUuqgQ39Lq+ycT7ax274AZiAbp+bB5i3sDWVAWFK8MH0s
ksEb6iBv9waq013qqrHmgkdFcOcrw29XaRuPPR8V5ajEDdyPAoBKAhYQ9QCYLDwfsDIZLJ3TnhqP
7IqzvLN3wy0gFATdEoHl8Axk0Wglw2Sh6hLm+y77ltrugIXD7e+6Wii+UGyNDxeNioYMhQ/svPKw
YJh+ObU/Mzd/T4drd3wRdeoFxqpx8aMqop4OBtuMaX7UwCUBJ6rAsa0gi15fHBc3aJ2buZJhBFO5
QdpyVvxmV75UzzmKcZOv+jjVvnVrV7QiINJRzsl3UpmNdgmxbOVLRSNhDMiu3ZmH7SsTfEB+WX5K
R0WhCtRS11SHyHsiAv4SfT9+W37q6jlpckjQdoqruXkA4GjM4J+Mc3FA98AFnOSueFEP8uv2yf5H
OeiPb+OxnUPUNPuIbd3oDsMnwbS6//9B6Me96JkuUn2ef0yhSw2gR6SU2Zu2YxwnlUvc+M322bhK
EUSeiPtjPXX6OB7nurG2K/ejbcDWgClqkdIns2ca30rMyldChJ7VbsyFZetcohmHbRhOCiorM6hB
sbrhNPv8oCfOfBP59cm+0W/Cx+y8uIpXBbU7pCIrFJiDznkWm05pAxB+dpmSW2BAtNklv2WsscTB
4M6gj0lvwX+BmYz4OIhmMlbnrC4Pz3kZGZuy02Kywsg70g224d6ZZlGJv/lXvbZLWZy7CY1swfIv
zKXxFbbUGhS/u1P60vmzp50VUHk05n/02jrnaiYptHXCwuHy2LdsB5157sgnbvXLkDGA196mQnp7
QTji55FIXJh4+6OCNgKdH/nAYLxkQq0V+R6+to1melWRFs8j0rnIgwOAUQZlkO2kQ206ut97iz/s
alA5OqJ7XD2fagHH21B0QDRwiWpmy6k8UTaJscDJGTvdeC3kX//Gw10IUa6zt6GWpWxi7Wbrxjia
wYQh0MbLUHnKMASaC/Li1ffNhTAuaY0ixQCsBIR1mbVfJsWfY+NJNumXsYt+bB9s1bVpOraddRPw
hCZnb6SJsmaQMHlO0xerBiDN5MwJRsq0yOknEZH66k1dCOMMrpaQGLUUwiSzcprpSY06N1MEJ1r9
eBdCOBOT5zoHy0CPCnhfPkpm/zg2doDa7i6TsPy2/fXWtf5DGN85L+O5QfaAEzFE4OIh2rPQR5C3
AJvjDTnL12Ptlm6f/hsFuRDLq3yjzUYjo1ZgJ+d4vE1B4hQOR0UT+ium1p/S9wtBnNrHc0WkukVq
RP1wV3ppYLfvg8KyHx+X1BHR566mSBfiOMWnsaZNXaHAlJsvGgYeqAjFQCSAi+RpZhKCrRQMMcbY
wFlKcJRoVi7QCoGaW+zfL156RQ5nC4ojzVPT16GnTlK6JBZtRQnU3OKidJnVsjEyDGCKNepS/qUW
KDYAvSq0In9byUXH4VxEM5K2sEFwiAbpT6N+7ua7RDTEKLoWzjGEjaFSZUBtKsxBdL0cJ3LYPsN6
HeBCszivYA2mGdYjCjnUl4PY7W+GPZZCwIanePDggQiEVfDN+K54NZBoCNmTYjYth6gYkyKPOlF2
26cS6IDNuYEkHlHbsDD6aQ3PluWXRuLry64fM29bznp+//H1bM4NjLUCYFTMLeCxOfqMDzf5bSKk
K0GH0UohwQT72RtOx+a8wNBHltFYbB69b06WXpdgXdeeTUKPFXq/4A8CHFztDGXodHblTaJxkM8+
z1Kw6aWohqkjqzA4HwF8YQA2G6ivVbljYRurelZvgNniIq+5wVCbwJV/Vv1raZyz0AhItSyKJDRu
b6T4azZ93b67lWm9awGco+inRJ3oDOAW9pyQfM1vz3qAlP6ZooeIbkCLOAUO78d0n96+G4MX/RTx
hokOybkQ2mvYrCplxWukva3tmlpg3p/N7fqMnP+QKqkhEptNb+1feV666fK90aNg+0uuFIOvpXA+
RKqWPFYjgGFh7vGpRg6oHZKzwVDVXAwbMyINn5xF6ig4Gt+UtrQo68iMvDqKnjDm7aoEL4dRoIQi
IZwj6RJaLdGEhDPrHiL9loT3mSGYfWFXfG3UVx+Pn+lVFYWUdQIRUXrIFV9pvi8lsEX3fSdKytaV
DSSNwN7HjhOP4JOa7diPCr6YYZywqDApgjGBlTcqO8qHAM4bFl1pqbQfoW1euCv8aqf2weRq3yqP
HPRSpHXr7uhDGucNAUpIwyrDOomK2kr8WvjTnjxXB0yfgmdHVORbV4QPYZzvGxsNa5Edhol1oHma
T6oe9PKzwIzYD/6sCR8y2G+4SI/UuVLlaGbOwB/9aF8COld7rX17p2NeHxvuAt/wPxzghzzOAY4p
CGljVPi9ytfwzDeOyyHx258TppUtbEoo71uvSALuSowQhG7lJ4FoMVWkkpz/G5e+MoocdzgPrwAZ
C8e/rjhfayTn/2YjxR5LgnSD5HcDVZzCANlOOXvbN7duwh8fkvN/GrCygZ6HUDXnj3n4Wlo9egsP
mu7nhS7QevaDN3SE3/mPRhtQzraCOsmMB+kDluZ3C7Ef8YK9MSsQetej4mwfTqD570Z/oZWZ3KZF
FqGKUKK5p5qOBZYaVRYIEejBe551IWSoS4MMaB16LTJCfddrAj0Q/X3eVwx5qqQFexdaB53e1pkg
NxL9ffbvF7+/H80GtKbIJUY9kMOTYQogk5kpbl075xqw3pICVRB/P1cfpOqUlyBVVyZXvPPIVHVL
EOcTZhXD5hlQZPEciOvKieZjF4NAfXqbl+EB08b7MR1+/jcF43xATqomIhRpZUbQY9Arnzaxb9Ui
hNmV7teVL3hfmbq4I4RY3TYGVjzyogfjKxaTTrLTAH3IdPUv3WlwrLsXI2h3J/pSa07yr06J/XvL
lPTPFDV2FGbUbFGbr+KXUlEd6LoxDt72p1x5j7Az/pHCJ0VVrDYtIGWU9/cIcTI/vE921GsObPq0
etmWtuoZDFkHCg8oSVEju1Z6sJ9mdTcin2ij24LsJXNfGSKoFbYT+kkfL2RwDlyt8fAtmgh1JKpM
wGND+6a+bSbs06SEOLKenxYLA29N/KyXovbXqtEZmm0BrgNvHp51eSgyvdQ1TNdFeg32ixRFEYDo
gEO1ujGKaP9vPuaHMM7wEmnJxnhCMK7DI3rc2Ai0ZoETXNeOiwNxF6bk1ACRNLQjPlg7xc8D4g6R
838LO8YDCbZPtLITAWW8EMfdHRxuFlWlju/3tTujRuaRyNEfpPvmmwmQgNbNf1u3FhVEEuEhuWDc
h+FgVQXG7RiCm+LG6P8StwN+G/qkOxEL1Mo42dUZ+Xhsm/rYyxacSnlWUdaPH21X/sJgiJXUSfzI
mU6JC9EAmif37xyGB/3VcqNgFM6CrlvKHwXi47Sdy7paFfgl6aG6ZY+wZdcc2qP4Yb5S270+s3Jt
95KBlCCKkQtLX4B4bN+x4WPYhzvfx2/pC9grBt/ANtQEDmCRSq2myB8q9V7NuvDhdI7QXcfEuyff
9b79jRWVB0e9nd7iPRvWE6WnzCA+e5+Pb8qF9VSzh8ZoIa7qflrArBvzwO79JH6oye9tY1lNIC4O
xgV4aaHzMC/wNXr4ahpBKdpGWffVHyfh3EsWSYlNB5xErb6BFsaefiiicLAeYC/OwLmXqs+pJLfQ
QDYuYMtuajnFjXKIfMvTHAYKEZ+MU+L14NWcfzan8EEEyr3SAL/WTM7jdCrRG5LiFzDbV4NozxSz
Pf1i/cMZoAmiDpvo1jhfs9gaKQlFeWVR2rNRjofGlv1txVg/kykDKRQvdlXju3ha2eeZ2sFptzbW
qQtgoFpP2ugoh97rzy2AkEbJWV63ha6e60ImZ+HYwgJPdIZBHTtJjnKb7Xq1EkzRsav4ZFoXIriM
vE+VJVQMKORcAi9t6feTXt+bzezPsrSftfBxnKa/3zeEelzI5Mw571MzlCLWijVmp84eLHQ4IhCj
kyCPBAn7ah59IYqz54SoNG/Y8vEQAz9Gj/eYzz7HejuCTxxEXTmGvDrNcrJG1Clihrz1XTlDL8Ik
tWqUNb1KnZ96BRU4RblJB1Bq2fa/8sYXh+QM3rbmWbdqqGZ40/zAUBIAiLUalm45MxLOeS8aFFp1
YhfyOPPW42ky8P5FWb8ixzCP/DYcvltGt9/W/vXE5UIOZ9aZsQD7icHh19Yuvdf3cVC+UA+4Qzca
WiPpQ+W1z6JkU3A2fgiqBkJJoVk426yHbqnnTqdVJ1mKBWcTqAc/CVXmbKOTpYD4P7eAn9y3eq87
mMB0im562/6OIlmcF0mMOE50NtMRJdFL3WivsRo+LFi1AMmSty1K9PV4b5I1cTL2Cwbd9Wxv5/ZR
jumNTTVRhXM1//jQDJ3zIKaRFBnBCqM3fZu82G3YiIpv+uTGABB6j8mY7WOtdOeuPBY/8qTbeM3Z
EgKM3oevSbvsbaBqqiVw3nPrS0+or8RfqfxbqYA2oBdwNumvLJL/2f4Vontk/36RdI1yaqeKhEMv
Fd2pOTaN0+KxqaxDayPZ25a1AlxyfWLOp6RlQ8e0BzlPrkY/I0NNHFsDg6ysOrkx3RbDCFSa+Suh
9DkpcteUpX90wH6AP3l2p2zq3XmYnInad8Dx+iKVnehCmM5uuFd+LGQy4qoKZZipjvHZbC87yKX8
4mBg4IwI00+BVpucv4swWzc2zFjl9EzVWxphj00Qp0QiOFcXzbUMOmC80dQ80PvECQcnF/FirusP
rELDa/kz31dDZ6swa1aorwc3UfK7pY38ZpycRqkFUIorSIHX6sN9snlujLBlDVltN51R4gFLAWAa
0I79j7GIH1iTwfHakIHFouzYZLeTcow6gbcR3A0/n9bo1rzoE75b3pLHMW4eaUd3RpaLgIjX+zYf
Xo0fUSN6TiR5RHUxq/N9qWZnu5VuMPv0ONmy6UgjYqC23MsTwQsopSAHLjWB2YuOyoUKlU0LGQwC
M6Ozo4+Jg3FgNwNy8LZ3EYnhwkS8xEM+zLMCIvTUX+z+Ycwsp+0SUaGFhYENL8F3ymO9o0PIOEGs
Sk4dKnWH1jS+JIn0I7M9dSEPZRvfz3XjpxoIiqaxdaIUTZ64Po+daEZh3fr+vB94fhKSNMAhKBfF
S+RdYk5uPKrOVH3Fnqrg4663gS/UiIsTeZamSVfAXVH0r9gwBNgonOHEBiI01FUjjwD7RhQiV5/o
F0K5eCGhSh0OBFdKmm9q4pVT5hn0qI9+Ixz6Et0q51uyxQRoWYnauILx8ZHe5KnIewnSC57HfBqL
Nk8mlMLnL51nHdV95eaSYwHrJd6XR/teyOoiMAi+XqwOcdbm7JkSN3dL+kVXvhjd27bNiR6w/Er3
tGQGBkTfC1OAMfTCVwXMo86Aaen4JDmR16XgpBDoouhcnD+hix5SWx0VlOEOGnmI1K+y9XX7XO/b
KhtGzi9wUjMJQwkoU16VDIfEKoIwqo9NrB+NvnoNm3mnVolngqFHbiV/zhtXIaELnAtfy8YfhV67
C7L7JFRfaDICddd0Ih29iEp60xrl1JXNc5gsbljlX9S2vqGV9fP/kXZlu3HzzPKJBIjadat9xmN7
vCROfCPEdqJ93/X0p+jv/LHCKEMguQwMpIdis9jspWo02sSWV9GbB/UBH7JUrkShdVU4ejTot920
nmuhvMuhn6034mk1J6ueZb9qlYNszp0FHcfA6Hkj+xx80ZmQeABjbjtleMhLcmXh4WLrWmiL4r2U
mpxN3U/tfpx1ltEL+n2FLhNciJ07O5SPxjgrSIPQbqvI4c1u8NZF/76JeoVeEes4pVcS1iMrraVl
4kHW65NempwWkH1g+QiQGGCRhWpuUc7AQ6mY/LgV7HnippGox//urR82mECvTuTQMNMKNhY0bylu
5BY2Oky0d2ETMAS4nNNx2Rzb/5vmWVks+YCbtldAt7SgOy0LLpv4w+Po55JYcqyy0Yuso3oa9Zfy
kJ+pbEroLLUVjVYcoGPhRuTg875LfBhkUEXPUnmq0ELjKGX+aGq9S0D0oOb6Y7HGh8uL2wewD1NM
pLJOXaVhDhLeRx5lEemUaLZig1cT5Vlhzm6Vz0PZaXhsDdXkpcJyq43llTjzBEN4343+jM1RmqZc
0jKCO3pQvlZRYo3VmzH9iMP7f/tmzIntss6E/DnSe5mCuL+db6a2CBp54WzN/hPVoB1UqkQlIJjl
CIJZNYaOUt3olQfRLZ3xqnzRdSvxeyu8hVeAYFS08k8pZKj9y0v8g20VlWrlXTiK8QtTWXq9SdFq
N6FpkRZe1BfjHN+Sq/KpP+o+pcZXrorbzvC4yjm7BSZkG2S0y2Pl7HHLZTGENhblm/LHU42n1Xhs
DkoQebzOz/1H3MYSc85E3FzGQGUF0kMSlLfagRYPDI+vDbjrmBtDzNcUkt6ohgYjxFUPQSlz9fNw
/IYI1h9D8sjZud2ztrHFnLXGqCJ17PAm6Nzqm2QjweFELrnHVLwDDVpMj4kBtx5CQf030N/YZDy1
KyFPno04eO1rftC9BlYxhWGH4JIuvvQF1Hr+ozbPR3e64jrM7rW2sc6cR7mqJLWoseLwuh4t3VsD
8StdLp24lI90UoLbIb0bQG9MMq8BHTN60mCCqWiaIOtrxJ1by1AqIH3Qa0hPm/1pCbVT2QqnCfU2
ywBHT50Uz2IsT87l/eYtnrnT2x7ilmOKRq24Aw/1vVh8+bf/n7nP1aWdwljCY2vBEHz92TA5yQfO
72cb9ddR04pqxu8P42MSufLK+f37SYePrWJ79EXdDCvSvMMJ8XAeAsq8olniiV+m25kcRVZoY4sB
lIaArwEkTqjTvRIvu8ru5qC+gj6yR+fv3uVErtNrKimCyqTNm97efaFujDMgE66pMOQNrvJeEDxi
PjZaZq3ZYTS/1AVvwoYDaCbd1c1NK0xGGpcKgnHIc72AX+a73iUuSCTua6JwMoc8B2GwBTNjcrTQ
2GHVWztL70Xo0V52cQ5imgx+TIk4YeeQm5yF9RiG0gMS+4Gi1p8vm+F9MwYzOrDO9SUQwDGz4gUE
ItdG2rh1DhKMQuZc37wVMaCwGN30HyU5GqUtFaXx+Dkc3y4vh2eDAQYTmpz6iH58pxSeBx24K8l+
zWUWurz70MD61dF0TZqMRkEuZFZO9aBZbcGj/9rPG/w8NzLbro4kY1xKIRyscw1fHi0acuRXgxfe
Lk5qxS6SkLyjetkVZJHBiT6O9DYlMEkmwWmT2pqXW73+oRIeZdf+22WzOAYUBBJC/GMEfNM6Amad
rRpEVFCaTL9RcvbEW3nZOd7SGGQY0rGMeg1ZGKN4UkV/iN4m7baPUs6Z5fkFgwptg3bRske2MV87
a42u15Qn4cX9dHSlG4zTIdJSjBqCGoRpyAKUzhzMFqXCMP3eN8+a+xfnyVRNEa0XhoTyxa/mwjFp
21Sh+VNVO8i9dhuJatAlxfmymf37cGOHwQZoLghpRkeB6MSs7lGxW1RK0bVW+rypo12I2JhiIKJM
iiLL5hC0gdriq2XhTEaBIUZeDmDX5T7MvN/Km42KEyIXCu0Tm4yHYryvhs4Wk298tfLdKHdjhxnS
KVNMvyWVSB3ifzQlNN8cchzhXfX8t2h6Y4dBB5R8Mkkp8Pbq3MWN7QqSWXjzrZbkorXRHW3QfLpU
/EgAyTp6B66HJx7v4m4osfkFDGp0odqboY6V9qSz1IhY0qQ5syiji6WBMNLKWfF+p9/GHgMaZZrr
haAJBBo0WW7ljzFN6p8p6bphNV+QVvQVjzLp84iCdlFkY5c68MZzIl0z8GpBQmyeH0BAY63oHOUc
N84ZeFdM25gAaZ00tmBQxWbK3viYHTM7foKqNUR9aj+31Te+hBX3czJQ0jXGUqAplt5osqdBT8g4
9CggqzcKpNSHgxjoSPzn17xbbR8xN5+TgZZ1rmRThyqcM6t5bcXLdC2O0ymtS7C26UFbDZ8UQbK7
UD/oUE+0mli/m8nzpMV3lz8675szuGMoDVm1KUEhuHPU5FFaT13NibD2e3c+1sqSwPUY/BWlAmtt
XHqxxnaUOfMVCA7Q4rJ4dBhxnCxU3Xguuxuu4OjpELhGB77Oku/EYqUIg5YhOQgG+PpBuFm+Dq/a
VzDDQG6ivMZDh9vzuwewW5PM8WzzKpRmGdNNYfXazE7XG5ZRorDS81TEuItjDmRVGSSvC4TiZqD5
BI3OWurTwQJIEDhxQIUyUcW57Cy7F+J2dcw9r6SJHKkJXqDGdXlAwvqoCL4CvivptFx1sXfZGu9T
MkdziIZlaFQkDuYIFeFsskYF/ODGtcqNkPYOwXZZzGEsQ9VQFuTXHFMPRtJbY+cpRsmBtz0A3Rph
Tlovd+BJEXEK2vBaRlsHUZ4ufy+OAbY3YSoyyF6VBN8LWc60y46kUjgO8H5U2ft2swi2LWGudMhQ
ZD2NiCZX9FGFsZZ3VfbGDn0FGYPb+WENpPN7FgszPKJHpwrCm/mzjIFFHoruRRnbX8Pc/oYUD0pe
I+xMZ7G1wFr4lJToVm1G1yCYTKnRBkTeBC1+u/yhOe7Cin9F2rImi4AUZR/mVhN9V+fnuP72NzaQ
Ujag8gtJY8Zbwm6Sy8aoEUBliZWJwiGRzyWEfv/CCpFFjB8Zuvybmh5ulnRtBQBkJx3R1WytSVB3
f9FVrG9ssIdr1Ygc1aXkjOPsVeZJIQ+y7pTDjSg19iLz0i37GLWxx3y52YhI1NRw0SGGT1K29wWj
XbQiaYtPvG7zXVeA1q4k0sbo3wQfRC0hYMTGmzFNXA3EiaAg7cbvlzeJ4txvZ25jgwFdtdfQK6yj
8zvN28GKKt2WwurUi52rrdFrLemcNCPPHoO74lqqtZrgA1aDbJFx8DLkyISzUN1D5JEDKLsYv1kb
4xx6rMdFJbxv1he1v4nLm047FBH3bb+LjRs7rFMo85gnE5Ai+Qz1UITM0+DUT/K18RAH4zVKob3D
VX2i6HNh39iwZ5krMTfqgkYf8Zk4JACntdWclpNoJQ63rsDxRJl5cS1RqYOFCF+ydVTQ/cLxG8WC
tpy12kpltVB5y5zpiic1tVv/1z8+rMxAcBi1SVQKON2xbNcHNQjPeQ+WidmtnOLMTxvvxs1be8xz
S4S4OumaEWjiQfnpHsyUNqLIwVtt4kLc/n7+evnwcQ1Sz9o8SqIxiUEW3+LxKH2P269yGQzdZyXx
pfpRqo5ELK15OFfiWSQ5nwKK+3nprm+sxyD8LyK8cZ30BF5FBHkFQklLeFbQ24y2Ds7Ftlvl235d
BmoSVGjHgVJo9f30Iq6LOyzaPdi4vUbPHipzdcRE/64Uyg9FbP3LH5rnvwzqkKWI5SwCkmogciiQ
7o200DJrkQM4PDMM4MwQHelqWgMymtPcgkFZOYGKm2Nk91W5/Y4M3LSp2IihvGKqJRjwriy9yk6u
Ezc8SAfFag6FV37SnZo7+/QHZzVNVZNkFTPNzOnoxjQLRxOvueVYBa1DZ5NQJ4qs9U7y6mPt/006
SScf9pjD0XViK1Vhgw6W4bko7fIHKR0icLyS/ie/4+iHEeYM9ENX5eWESlFpFJjyzby6UTmFk/3H
1GYhjON3hZKMBZq8MEkM8jgFWnJo8iuD/El7KG/QyuTV18XLZYffvWYlWQYzBNWLYkPprJTrLA3R
/VOnz7Fw26UvRXSYlB9z9P2yof2IaGOJwehyjFs5FhBL0h6t4S46lgHg0p6vE6/5m9hhY4pxwEgw
1jI1YUocP43arQrKcNO8abonPebJE+2e5I0pxvcQ4alklZEIa1QzWHvz0KD7p6v/ppcO9Zif28R4
Hzr6uipcgP9aoV6BZN7Tw8TJG+OpjCubs1G7EcPGFuOFsyAPlR4C7ddbqNDbgz++9NZsF2cJM4W8
0JXrFgziCrGWQcUYe4XYB1PZmh1BrUj3wa/l8WiQeb7OoG5BWmHRKwQnuXk7Tdf68D0uz7p+zgZe
l+kug852vxjozdVMksukw8PpmX5D9HR4ha/ZjQ/9n/thwOgBZUebHNoPtFyBa/11uuK9S3cR62Mf
2RberM3iroiwj9la29pcotU85By03c7uzTrZFl51FcZa6EyQjnwhpqU9R/dU3ZSqARZfpMgRvcrR
XiKHJ1LAWxqDJbHcN6RskZQRQy2Y6sbR8T69fAw4B5tt4o1VIVFTEX6ZTa3djQktyS5LHvybFQY+
krYJFTUD/BZ5MMsHTFfM1afLJqir/XZxbdyAgY5B0JtSbjUUW46hXx3Dw+Al5/zIPcgc2NAZ2MjD
FA1oA9xtAMW2s7i1hzHMq8q0RI/SRPG8ez/K2KyLBQ41NaUkw8OGJoGMI6Va1e91kGKVbn0tHHjj
BDygYmeucgx3qXA6JLaa+DTP2UFP50NZjDZUJL7103QS2i6Y8tLvVclrlsa7vI08f2QQxRTWSpB7
+GPVnWK8ceZnmTeazDlVbGuuOJdjXZhwxmn61C3nNubENwrHRdhGwTlWSEQJxB0jWl+R6SwsUqe2
WhE0587eOCQ3fZk8GnV6m/XGHSh5gsowHaUSBqvKarvosvuhIjdTlBGrMoRbURlPpjp6GZFtcypc
otcvaQuF1WZy5aG4HWf9aRSUx0qd/Hmq0LANxnChulHDwRMg/4L5l1PeRV4WxmhSN+10BmG9khzW
TnfmlstyK+9+YDQPgHFb1VTNZC6gbFDHJDXRRaAOY+U27fo2jqWb57mP6ZT7LsZDQNWPcmjaaxYf
wZ4NAvLKH4TcXSYCFqTwIMQzFDAFYiVFDQZjQ7HNVvKqvnQVIfNW1fT1AiWUeb3TpCG3Fik5Jsbg
68nS2o05Hiqiu4mmF3YpdWj3yzJOKm9/hZCAAyOBqIgas0LBDFWlGvAw1sInYXhrTE6hiOyiGRiF
/meAOQb5nEwCJqLRmPnD8NVz76WH7CYLwsP0dfKGEwSQMUYBIVrcvC9/M4kNyu//2WYv1DErFVUI
URnM+twSjEfTfKqzz5eP+f6NujHCZFAks5SVUkKLK5rBqs9JYF5Reuzeqg6tS44yGGMaDEtx0ZRu
zG+3xMYsc6OaYj51hb7gRu10e4oSlKWgpDi3iQUtYVtYlaBeM1eK5sMYDqdmLbw0vqvK+I2Yy6sp
r0cMPTrr0B7aeZE5Eeku9MnI3mpEVCRFYS5JuTOzioB+1ilbkAgQjKN+0v8q072xwdyS3UB6OUoU
2SmkI+b/LEl763i6ubuH4+PGYtWzRyVNF3XFTTyaQZ0eY/HLZd/Z/U6b/5959mg1KgElFTORhm/S
mNrTcNTLv6kIbGwweyGQOsTItYrKYi27inyE/qtn8MiteQthNkPsixr6xbiIyslfq2O3PMj918vf
ircXTLTSNEukRTWilWh2V+l2AaxeNsBbAxOeFHGaVMBlVPMqqxPe0sgiPKHAP4RAmoGWe4NStzJg
SLoWkfAiYpbmYfUUl1xBo8ujLfGRrQQJl3h5f0k/zbGpZJKbYy/mKO11ee8oZuyBI9TuhMS9/OXo
p/8NitCV+/+rYnPIWt/MgqRgWkNKQrdQHtCT3UjEbhae9jtvPQzm0Q54oW1RcF2QYkTZpFLdtXm+
vBieDeZMmlnZgWISftbE1xCat+bZ0WrenDbPCHMoJQG83OGMukKeLXYzfSnboOZx+PJs0L9vcsBp
Ks51iiqhE1eq32KEL4/qQzGtvBflfoz4sfvMwVxRyqpq+mqls8Lyic5uZbb00BxGX3Dkv0KBD2PM
IQ1DkhkKFQYkqxqMguHrA2+AfT+pt3FnJiTq80gZpQkp5fCaHNCxeqy9FINB5Ea5XV2C7BfvLuft
FIMKQpapSTsMeFOSW6UrLVJ918qGcyfv1wQ+lqUwfb5KqUsJ6O3QsoM+VUp5sl4ZDoRED++Zm+Cf
ThFLdSVgNL3VFkR9RXxthG+x5E/z67+ZYMBAgZJfNNAZdbkGHU1g6J96KCtctvGHN+RPf2O1/Zoo
zeU5VYlTgZ8LGvDGV/QfRQdE8F4E4TGHY45zltjAqZm7JgcXE30il4coqB+MAwj6bwUflDTQrr1s
bf9G/VgbAxDJLKoGOg4R+pt2It+MvH4HrscxyNAIUjsOlJZffaCr6fz6aRmsHpSCtAolv11eDucU
seJ9oJmYm15EiSbXPsvdeiU3GEhfRPeyld2xPX1zjBh0GCSSLP0CBBo9GQpQYEavMImVXYfe6JpH
w4Jig41h8UOeOuYjxza9ey5ctAoDFKJUNuB8gjf+17Y6XFff60Cx5B/vHJz+oHPcfz//+tNDWCYr
GVzpWRyjedMIT7ox2UIR9CQgQmOpvJIQxxlZNqtCUCFu/K5wVYMEdn3q2ofLH4+3FgYuxEaLWyWk
hcLh05oTaJ0rVp14JHmTMNB/2dauK27SBsw+taDiWSfa3qHq37T4OImfpYaTmrlsAi/cX293Indt
RQYMAYjFUWjRRec3A6ePfTes+7kK9Jj9aiIBY+ZERrSmrJP+re0rR56ETylJfXnMnX/5YOjN+tUU
tC1aVaGk21l1NZCrQjjmKS9O2T08m+XQv2/iIaVMSiSzsCmjNPgzTTBl8X2SxJEFzehAUvOHulKt
ehKeocD+0IamJYn1WyXrPPID3tbRo7D5IbEuzklGla0k7apTHoj82OR/QUOgb9ZKf8LGRCtMcgOJ
ZmBhSL7kleGtTfdyecv+kPf4X25MFxl07+QiL9UF9dUco72YeYnu0FPxCH010OvRKgnKQYEY2tyR
Yp5bMiEgOmNKLZwhnUPnplVP/0KAv8iPPVFu4MUzrPEuMbhXM2/TGNivNYmkk4Bo2mjDUydJr2m9
up3Rc87cbtPzducY6OhTvawxtY3q2uvglo+Tnzr6PWrktK9ctlU7e9Dudc69sguNH97y3t6x8ZZY
lIwEXfSyI4ftfVuEByQF7YxUo9X3y0uop38DxRt7DLBoTTMINeXjGBPFymawxJdWhOxZ1t117cyB
FnqafrszN8YYaDGjakjBeA9oyY95d6XwgJj3/zOwgtb6pSszTAI0DTii5wQrWe3LR43je+8Pls3+
4EEK8VloBjikekzUm2o9G7wJb94qGMBI0rhLdRXxejvLV2ob3+ihydmI/SbgzU4wgNGgBDMuVB0g
6TTFhv4r+GVeo/CzuFpFawlVIJhBVJ+L+dhB9R3jgi9jLgS1icbFobku9PzUNMZ3vGafNaW5Nsjo
TUp0H8+lJZWpu2jLQy73b8kyOoZO7sbGtDWwd7mX92I/hbNZBQM/jaQNEcoOaFW4Ex7aQ+aOwVTa
SPUih1M9CA5vGmEf7n7msDXGXmeodRpKyPM2zY1MqYdiH3OhVqUZnP3Ze+sgVasYyMyKBPzEDMSl
uaKu6PYljiHG6IFd6ht5NE5dm7x0qnxeDOG1mMoT6dFc1c9ygKra6+Vvu+OEv/wABvsWKJqD9HMl
zlQ6XXG/8pi59172WwNsPAvqwkasadpFfagP8wMUIzCY17uit5xoq8QU8C6rnZNLvyhaSkQdLB9s
/ageG7FrBTSbFFkwm3eGeZtx+0V3HOQXG8xX09NUF3IT5ab/5IQ7qs4Z2npq46XaY7oLlIm22Nl1
5cmcy+ry6n6LQcEhopnViP2aQ0yHEkvPAyn6+jc+8b8v+FsQWq96v/Q59QmMcWfSeJ+W+tO/mWBu
iFHJ1LaeR7oMrxOOCq8V6A8H62MNzBUxGGPRLkQmEGvIbopgvUJnufkseujh8ouKc4x3LvONO+gi
PWSbyyIeJ4zD6ZQHThO8cM19MxGvE0m4zk1IoVSgI7789S6732/SGvlcSWQ1cXPEgmfkVxm9y5P7
ZOblfv9weD++InN9lHqmDEMPTyhim2oWpo5x0B7LQPo6eDlk/SDVrXIu3n1A+jDJYG9aGotKBgPp
mLX1arm+mYzucPnz8UwwoNtoQt/1A0qUauEN5WnhkYvsjbr+4g8MPCRd0RtFj/hEvo1uuuKdbK1/
yR8lm6qSZZB47iET603O+o2qrVVn6YXXaULXwIRg25/Axper2aN9QJuRRNMrCCopVhSVX/NBtcso
eupExZ6r3L/8WTnQ9H4kN6cg1CpxaHKROK38ORVBwT1jdJkDTXupoF/WxQDHQCoo2tSo5vTe4FLJ
bPlJOydHzYFwvUepcajeW3zU7nnt8xyneY9RNqsbTLzNxwaA0krkxjTD73I4cPILew8RRVGJZgBC
DKqb8yuOpLpJSjQ80I75KBAxn49+ZCdtoSeX5pjPR/7T6xqXp8KyiyYbq8whl+tOVgrIkjjomoyg
IldhciW8bSuexgrPDnOyNR09z0WMSzMHh1P7aewnW4teSKRzEGQvB/rLZ2TOt6SWudrQ21kIDH8+
JEcB+qRgTqKcSfEnCAj8hd9vvh9z2jtcZnqi4C5bSeoKEnGbArwhWsShz9s9Xh9m2MYKCF12TSgB
i5X1MKEQN2SnnsfKybPBvBIXs1qlEB0GjkbuyvKuArWuURPO/uwboUq4yAxjbo25mkWTYHNW8ABW
rWDFFRh+ByuXOufyruyeV/XDCv375ryOBOKI04pdUWXiKQuxpTXhZHx4C6F/35iYyTIUhTgQJywi
S16dufiR8xQH3r/Gb0C+WQdzOvuuSmuMevwXalLKusEFaZ5XfNecxev8wh5BxqRe966Cf8t26pZ2
FximrVqiHd+1LkhQLVBUBDxWQt73ZU4z0cYY2nPAKnFND5I83LVx9zex7mbpzDlupb4PsxF3WIPv
ayoHMt+uDacXi7eHzOGN0jAyizpGHbD8Lhtf4/K7zu1A4Hwqtgq4IHO2Tgk9uX51g/IFdDBal0YB
9Wdio20tKEvOEdt7MQMCf3o/WwtMBclM5lwiuEkWkElj4nH2y6B3y3sFGkJz7+ic77gf82wsMhfz
Yk5oeYmxyP+0vKHtcDTd7DhDJTB12gCO6M4+neysbfWcObmt8frJ97KjvyyaAZZ8CjMIgaBUI0dC
sGr9A8bSra4z3ZwUt7ksXcWC8HlNtANCSr9TCnyH0spH6QZKdQEpkckMuZR6dNkXji9bXRw7RS8n
A2M+eMWjdJXfho7ZWdmBuK2vfxV5xBwcd2bJNRdZG2p1Rb9vi9Ks5tbD20TuLwMrzwQDSALBJHK1
hrjGha9x/yOtv5nh22UTvAPDYEsYLXJNoMXqFLonqHeZyRvw3w9FPo4HgyyFQpI26RfiDKvoEO25
Jd/SGf1sI0/+dW+87BefZPBF11YR8QGORQ6O3dIpbwmU/GJHc4Tarh5bnIbUNx8xtRdc/oT7gfLH
eWTzLobaSVGZIbMkHpMgfRTdzloaKzysvnw0kXdxxFPuTsGYWpHHU1HiuAhbWIQCyZpEIdqwVfOW
6I9p/tDUT5fXt9cmvP2wKoM3mLQ2IzOHj6Baeu6l0u3yKkAT9BGFGDsP4+9DPj1X+nSz9Ij7RCW2
0kH5Ms5DZ01RaWM+29aL1Mtm7RimamxJan1vpt1tQjK3UuarOhK9TKoqfwbrfynNhZVpw12pqu4s
1o/xap7SUi7spjatpQ79SeT1Eu0fAkNVDeidKgZbCjS1UNHkGRs4VVfNdJwXzmuD9/8zHzBBwqLK
hAhNV0lipfV54Y5y77vBxwoYPJaUaFJNKsCCdIibV9MVxJftPhH8y67AWwj9+yYMa9c6kuqhRzPU
Kt1j1vKQDJ132QQFnN9R/GMldKUbE0Uij9ESa4DVab2dJzDDL9JzJ0FYoFjtOS04W0Ph55I5BmKN
zhAnaaIQq7xKqrPGnlx/Fqe7OvLK5PPlpfE2icHaLE/0KE1bXJqSVQ6xVUJdU36+bGM/j6R+fD8W
b+U8niYBTYSST15VhK2hU0NbxnTVu+VU4Fm7ckJH3oYxsCuas7TmJRpTID2Z57Ur3GvhMcV1r4a8
vsI/PDd/Lo5NtRSpMplgQMZLo5+vc/T5dll0npMXwVBgMrbEOfdkSD/r5DwS0QmVieOdnC1kEy+K
PMyQFu+RmlA/LcloLfqraEbO5T3kGWHgogsx3BuDM9dplsdER+1IVe0hXv9xKQxkQNOwMbQFkCGb
kw2O+ADT7IeR/N1b+mPLGMhoukFt+pV+sfiboN/pem0NAy8W4zoGgxpm1CdoxqKo4bQnSqZFGfYx
aHOoHPFK46QHOCj4HhxvIMpswFsl61A2VwSXoHNOWhbrsgdwztR7qLOxoCv5OIsx8nshdEgXCMcK
UApQVUzZeB1Iki4b4y2HQQxjXOtwlRUcqrCw0qg/maLIYbv5Q7rtwwsYkJC02ISACD7Z6HXfwNni
iQD2QLptA3KkqcTyWj03vA5AzldkaR0LLcxbTaWPQeFJ6L8tkdd3eBCgOjEOnCPLg913ydnNjqWx
tqSKhnuE3Gq+ZNde40fXr5oV31OiRfA1u5c3bW/wCEHZzy/6/kjcGBSJGTdFg2RF76Df9bA+GHf9
gaI9dCVARDg4qwuqTGtxKs88DLwEI+/TMuARjXXWV+9Fpd6Oel98Gw33rk78y4vkeKZE/75ZYzM2
yVArgHsJbbbyOVafLv//vFUwqCHma4YuUTzdm4g8F3V1L3WG1a+N3YfpAS/Yr5fN7VfKNnvGBBud
sYyKUGA9+YF4VJSxsqWDCuZUMeBlmjl3iESXvvl0yoCaXC4ipI2jm9aAil31BaN+HORQ6Q++ED1J
DHSsFcTQZhBwOUOLMcBQvNLLL72YHRJtvlPD/CVRaidNi8WSKrQziXog0X4+s/EQMaRWWE03yIaf
zGbwTTN+nqIhtfKsqEBes3r9utj9MGQWJghNO+yr2zIUbqRBn63eUK1eEg8rqe6NekAlYkwCZW2O
ZCkxKaoftPJH0Q+f8sV4GRTRKpT8DYzJPslaC1Tuj8j7B+qQfU7n+UnSm5OmaOc4hiD6hAsXecVB
ljK7TeLKQh5FPoERkeMIPMdm4DBO+pxoQoMZyh+rRxu8wjP4SHoXp/UERRjgRfTCMSle3ip2WMYg
Sd31mkacukMebAitVP0sJ6ZNhfOUws7mE6ledR4zOueEsbMzIJUZjSZOQeipJNbQfDeN1VqL70v7
NSK8S3M/AaCBr0QxdVEmrChZKkt1uaw53sIWaPhcOaghdT88g/PW1p/7z70rQ8LOyn2eANN+9PFh
mK0XlFO76CIlcqCNy5KbuHjs2tojEsVg91V5GcfdQ7exxlQO4qqWsy5GrlbqX7M4PBVxjgMzZRYk
bIPLXrOLIhtT0q8oEithNJWganEEKba0yFsa1Z7myb5sZR8XN2aY2wRatUYhEsSIOfroc0+4WXUQ
fKw/SmRNEl4HwR4XhqJsrDG3Sq7rQlSlQOHWIRiMt2lpkypCq/eRm1yjrQrUnaq9upKF+Su7fW94
J5xHE3fJzNUzyGOjmSMivOlYQ/CEss9EZ9rnHnHH5HbBZrNe5taZJpQLdBUvwmSVbMi3HfSCcF7R
PD9hbptcLUdZm+AncpIfp3DGqLAang0kfnk3zh6KbdbCXDhqBk2zScdJi6WTQa4E0eeWgbinmQHn
cF2KckmQ7lL8/Ew5UjLb/Cb7tKFlCWrh31bEkhxAwFs3lLFCDDLfhniAIUIV26fLB4yzPSzPwTKW
dTpHtKCOd3F/lsxPOa+cyQEldpZ4mYtkieh4aVpiJrqkTDbd9ChK8z9+LgYqTKHRh87AY2Upi4MC
Tr9Ml86zVHmXvxhvOQxGxNOQZ0OG1pi0EP0FN6ZfjFdptziXzVBX+i1++nBng0GBXG/rBNkTpO0y
EXHOdWcgQMkrq5l9U3XI+GmoRveySXpCLplk0CASo7SJDfpuMGY3rRpLNkAIv7xl43WfHUOTE/Pu
BgCbFTLIIJtGpQshIp1atpJPSL866vq1S2Knl7nRKGdlDDYkkZCMrYmV1aDrxvtSyu9IV3H8jwOm
LAPtYIZak01INOhwb6VGq6qUxp8ubxHnuLKKRpGqDlKu4ZvNieQVaE6tosHRjJBTU+f4OKtrtExN
LvR0KWE8W4rcWO0K5duhshSJ8/znuLkpYec2j5FWn7QxybEzeeIq5atYn6roWs3uinS1pvZryuuE
5X1ABiTWOK7LFhQKUGD3lgxzcvLdlBDO2d0v/H64NithlErKmsn0NTd6q5cFjZ8TaCtQnTIpEJzU
H3ndL7wNo8vefMZklkqMhaLZpuwFh0imP+f549p4YSt8ueyBnFPLChqZmFYKFx0btuTf49lbJMNu
1tjuwVOsRe5lW7zNYhAibNNOnQZkxWPoCHfnpPNF8dNlE7wPxyDDsIiFEPe4//ruqFV2I7wVy8OU
cT4aBxpMJm6Yqk4imNEFhYOcHlfdQPU54/nc5ZVIIn3lbVwgq+ds0enGSM/m7ei1h/VA1at1tzho
pwEs98nXDINJlz8fJ1iFtMyvVuMaVX49pufJpwpAuVPYkU8VX5aAJ2Jz2fNAIP2rqcWMJLnNUCor
l9SThenYtsJbpmV+ooBIPY8bDp5f9j5JZKBC6YdRH0qM92f1VR5e9fXNWNz/4+ejjrPZtLAToxgs
xMjmXhOv9io/DEAIhKznv8b6kkiXuzEl1WZTjVAxdRLtKgzvx5UT6O/nOX+CnsSOxWViurRljyYL
2ntCKaObTxhOw5QuwUupujW56sa8DWLgQVAMJTP/j7QrW44bV7JfxAjuBF+5VpVKuyxZfmFYXrjv
K/j1c6CeadEQu3Cn76sdoSyAiUQi8+Q5EXxvGENFvc1hMxXMTopMcOEB14WRLqwak2jxY2NBdT7u
ZdyChujRx5z3n3MvVeYiRC8NFm0xa+dJV6Of3L2L1PykP1afIZNE0/aXw5HK98pQ06/XBKwInjUH
lX1jiRjsRX+fCwp06IoyLhGKFpBq97f9KOiyXE4a1Pdn2saVc00py2iY2DNsOEL1JsyPGcSSRcFN
EHB4sHGhoYVNCmT6Fcg9mtEx+snr4utSXl1Lo+7lULC/Z4auyTZEugyNc+ZqGdcslVG6mYrmEFXz
MU8N77KJfWf+MME5s1UVtFGVHjeE9krxnCit1LFsUcNNZIXz5Cgf57aLGsWz5LsCXEVq4g/QS768
lH2Umfn3Wng0X6uD70ursJa/gG455mDBKJQ5ubu4/XG6LkLt+B9wj+27xIdZzrMXfarKNu4xS3/9
l5KU9l6sT3DNTsB+EtSH0h/JSXRgBXv6zla4cfjYTqRM11BMJ3XuJ3MVZGp70CZZeJuz3/85DH2s
j7vzcujHyDkBIYtl/GrS1DW0HyPoAqRYc8zxe1J0vr7UeI6+dgaIBFqohikEfIbrmRDL7WLjWdEV
V551Nx2eFyN3kuJ2mCJHtkm4WmiwUciMkFx1AAwAFHjw1lb2Z0gMkBnK4CBt68gDPqs79Lc2XVxo
J3pxVASLXBxHM3bm3jh0oxrkSQ0hpKoLJSP102mEOmjrRygjK0b8LPWgJyFxWJaFp8+Nv5ICfILF
iWjUnyrjpBTUyeroOBXnqU6OVYQJsSG9ptHqxpnlqWv2MCUA9ebQpV6/tLoSSKOBdwKGLrvhmEqr
Z09mIJcKCJ8wKc9U5xrF0SBkZsm2I+nfkIrcKcqx0Qzgql8ziO+sxotNJadU88RpAVfKwMK/ZPe1
2ZVOIqMnnT1rxnhsWswZzGj9YICzrKGgCPBTpN2aUeuoMfB3cSjlN2oNBpsyc8Av4heyqFm5H4UI
MU0U922bj6xj1LVxwsiAjf5gp7eT8Xj53O478sff5/yrkwYd+HkDKH1ymPLruAqkObxsYj8P/jDB
lrg5KxalMyURUiqLHKk6OwY9NtPtZP+6bOb9kvx8VD7ssKVu7DQ0jeLJRsC2uoM2PklD61Tq4HRT
6aSVm7azU9ZHkjwJzO6f0A+zbPkbs0U8NLE5oyDO9NcwexbAsaRvk18hT2hEY2D/EGY/rHG3kp30
TT5mCLPwfp91o/JrBKBAvltPJlTz+isaqgdRA1vkhNw9pSzgf8ecLpKuRfXVce0cvZNWwQ3yThd/
6ftx91TXEbXQMJKAwrTkVzhNNrAak6Ie5mhybKvyDaO6kof2YCaa6ahLFjbgbu2SH0PfHseJOCvV
r0db9vBnXqNOp05sYN5KliI/7b6XZPbVRb0bCxXDm8srMNB2nrnjYIBhm0izk82IC3F3aw+97Yy2
5C5Wf21m35PKDCj9NXX5awHCv7iJ3J7GZ+iimW4x9mE1VNCdW1wrWTxbk56MQrkvKeQa1eWplHIQ
rxS9Uw7d89xnN606eVK+PMWD4gKoGdqW6GZ6Ry982kbwaoMqwQa1H18PSCM6LfOC44b5A1dyqgqk
2um3oXe7Q3yUg/IonZiqiX1MgLRW7tJbkZ7krrdYBuazCYhqMcny54GAil3SjDVe8HlDHYpTuIqC
4n7Zf2OCCylNZiaDWeChsUBDhTEfpZnHRpnYmatf1p+CI85+8ect/VgRF1naPp6J3WJLlx8LEBvo
AaWL07ysN6vhjOc6wAvkX6WGmxVyUUXHpP2gNHgRoICJVoB17Of+NiKijsb+G3Fjh4snmR2hq9HD
jh7irOjohkL9Rj52V8lvplqZnKLeSSPv8obuPhc2Rvl4otBYMmnOahTDUbkaDskNMyUCe4sckQso
60ptqWLyRTOwyolUBrVSCu42tj0XPIOHk8+DkfRjjofVmAEfUuXXam85OOQPtaJ9AS/N8fLG/UMd
8yMd5By/0pHqKAOwWUwIg4X/5aqSMVs/eqx9rYMQW2RxdxM3eT3n++B7Jrmko4vHZvoxVxr0GGHR
Hn4wuB67YYWsOiKDnOd3GvTFYyaoNRV1oGfaUdFSUVq9e6A3i+K8XkfvxlRmpArxM4HoX+8mt/Kr
hE7omdXJpCftSfDd9pOEj+/GeTyYKWma9zqbz10DAzrMJqY8zz1kLqt7RZQk7CdcH8Y4vy+KJO6q
Cg8+QiuAXx/mWHWheekUicA52B/65P0f28h7PzXlMQFUBTWSzHobq/hIh+oKAG2/lDCK12uu1v2u
i9X77zaTn6MAzTOdc0afVZ2ZSlgZQnXGixwVomSiisP+TbNZIisTbbK7psi1YiB46Nnp6EhZ5TZR
7dL5tkFK5BR2ex705ShP0iE1MI6jpsmdOY/B5QWzI3Zpm7kLtZcMu0CGgTLBOj1Wbebaq3LbQ8vq
spn9r/l3asnXIwHWRtJls1sOY9ZVMB3+EmIWbun+4fuwwx1ws04K0PXDa/4qS/bu+obHuounlTNd
RzciPqF/+IQf9rjDbo2drqPdjXzkmZV08XBzGwNko+/MYLemKI/dR3uaH/a4s24PWaKULXpY6v36
1f6ZnM2QgVbKMPWJt970X8dXHWPrlZ98E+7tftXywzZ39O21GSYlRcsdjWkFtM7rlXq0H2xX/UqC
/Nb+edlj9F3H/NsaX7bUS6uMxxYZe7Yup7Ykh7wRSS+LTHD1HSlVyQzcIuAQMQ7dhIHE/r/9YDz2
uE0TlDtU1JR7X8ELrg5taI4NV3EYHU1PC/8SeI4hqu3b3vR6eQv3z/bfW8hjkYeeMlgmQHddKz+n
Q/sIUnSAc9Wny2b2r4QPM1wYS4yyXacCZy5Wbkvk43kmO3Fxm5aSIFYJvtc7oGsTL0cyLHM/wiWI
bLmpvd4bWSXYsn2A+scB46HG9dK2uWS+v3CKO/Lcf0m87CW5wZS3kyaO4mf+7IjmCPYHBzdGuTyo
jTUKOBMundklLGs9pNf1Pfjwvlj+eoqc2DXfkl/0UIQilTXhcrl4aVjZQMsIrWQ9nCkGcx309dw8
d0xvcRvTATceXsGu5Ikg+SLX5OIm6inrkLPSKslSpwU6Q5YKDAqJxGlE8ZkHJpuLvTSrhJJGdh79
9JCeyBN7yxkuJqCEYhWiRXEBsquMRZNpCVYPFAzaDHsHBlkxNa8gDvMIXtNorVWrY9mrIaTiJ24n
uSUSvgYi08hTZNkRovzZD/+UJHw8+3nNKZto0VSWy18tmCpAE/YooRQkfA/sbuDGDgsAmwNu0yqi
xMLwhPqNQXdZySsLZozwBPJXzWU5mJ05IlG+/bLXxip3+iJtpIlF8ODv/eGcAnc6HRjTpu2vUIyf
g/6oHjTJEd1v+665McsdvXmVRttiU4DFkR356DV7Wdz6qPlNCAEiEXeE6BNyB04u8xqSoZBwzACt
/auLxlRSRdU80Rfk8hMLwg/KNCGlHeUDeETdVQ3wL87lC2c/am22jjtolbR2ptkBHDC7bMqLcfGT
Y/8ldyd3dQHuvs5RmBK86wQbyOMz1SQbSqNgF4NcuVGHMeQqGLTDUHrNfD13wTg/X17l7m33sUge
rDlkmoWnJJDBKagqtW9ULdz/zgB3b4McaImgWIV7Ox0OUl9Au9EWbBrz4QuBg3Cvi9GKMKJRoFxH
0VeK5+9QSXJi+yHrfl1eisgjCBc5OuQfYM3D10mO5Y30skKbtPut3Fgh2CoDcFP5xVchdHt3kmLz
gbi40dOkHvUB0Uo+YeLqGlBGx0BZq7wVEYuJdpGLFJ2GkJgsyCHb4gTZGaJljkL8GehqwS6KVsQF
CUOqFLSlEAkzcB0rB7YiGiDnEYYJkW9zYWKQJaiNp/hcg+Gn9q/+36jc6KAP/r9CNQ/PpA36Wjkr
4jboGQ6vXeUNjWDCWrAGHp2pJT1Is1uAODJCnVb5NXSC8/kP9dO/F8EDMzOQ2JTLwHbJM/8CXFVo
eaeudA+58oC4VShKy0SXEo/QNLNyihRFZXdhc0QPwoPQ7+T+VQG0vTUTeJwgqPKKzCOyoyiXGL6w
fcvV+zxBV3d504bAYs3T5iClIh5HwQXFgzULuVorbSBwDBpkNEXTNnVSZRCsS+QbXGgYzESNSA7f
UGOQheZpaAjnBd5fjp9j69+NA75SBVGQrh/KGbMWEDrpbwbwvLKrMD1FnuFr9+2RIcua0PaWL9kX
kdDpfkj6MM7dHXU8KX1KAMoZDbSsMgzKJOZV3PfhrMyCO2S/5vFR0Te4S6SHkGtutbjtzes1MJ/1
d0bHyWl+1yDi6gMpnMIipKH5Iq4X73vLxzK5a6WebGvSMGLmyebsDVLn6tCiJkn+eDnwsrh66VNy
7tIsM4CpBo5BugB+9H3qbywzbAzZXQ3peNnUP9yUaPjrRLMNmceelWVSE23EW1M+FXcNcl3bRan4
BjNxqkOd+/FQ+5ct7u/h3wY/FXIU0DorDaos6SR7iZX6xpz6iioaLd/vTRIVWnxE0aAYyF1ekhQp
DS1gx3CoywjzoSv/qzuox/QsHwdwYYEp0NNv0NEA/6ftVT8uL3P3G27Mc1caCCnaVZ9QnFiAJYnW
BvgVv16eZ/2hW0QnQmSLy3/nEjPXpAcsQLdciF35TLepAMlRDv788kn9QT0VBaXCFTUOBXb5HNic
sklLY0yQtR2ALHPRYasNAANMQKLs0Y9r6+Hypu7G0Y9N5XPglSwxmVssFL7j1vQR7W3RJfs+W/Pp
8G1scKFMWqJ0lkcgWZs1ix1JLp+twf5C1+E+HaF2Y2MssFlutB6iGWbkrarZOVj+o14bD5AIvzHU
6TDHkafW0DiVx3BMu8OAsV4A7siJ9O3BUDOvN8ldly4TKN6Vq7iQoVouaz7wMeel1jPAgsy7yGpO
ZVM+Nhm4i+ciO5tldVpSw43r/jlOpGPbU8c0qnuQjblqVz9VZe71yxR7tqHW7qgUt3FS3epKcrCb
5EFN0rCm05cCEkHq8LM26RczX08AV7mQu3GlxvbrBsijsXuwlPh7W7+VmAOqDACkSppcofTqjUta
OlDXPNryDMFbyaPq4I9a5eiN+RS13WmIQeysYbR2oJkjDXEo28mzAVxURQfMJUBvfppvapCaKoV1
SHLFN1v7cVZRnpCwaevYnqxRVpwp0g/RnAEl0XceeuFQ8OxcpUu9wSxDdWj8liixOywQsrHBGGYs
cTgq5gFD29d2j/iVGCeQTr1U8grSKZRUY0B0FIxR1fmDUaDXEJtHWZqupbkBllfzrdEKlFLPoYdC
zpaceno/e8pCEOMjHwRNmBRp73Ope7JMeohTI6inzkmU/EiXyatM+4elLE+Zgjc68M+m20froa0K
P1Xja4zWDU5qabdN1gWExs+t/GhH/W0zqM/gIwxWSr8r7Ti4eoGJSKvAzd2hiGNo41WlyKeusH4C
cIhDVZuWl9IW8IYscSAn3ToklcPEyAt8Hf01qszbddVAoEa/KTLYikAOY0Fk0+kp+Wbp02O7RGBY
ia7okv9EDvlNLdVjl0UPUQER3iK/M6TmSR3qRyJjwExPBNfZbsQnpqybFiQILF6iqo4qa1jYmIBc
ARH8rdHuR/J0OTCITHDRViumFkEQj+NiPPVYPdEPQyQIPv9wo3ysgwuzXWynUlOA+Dgm9KWM6u9y
YxyLsQpAQKq5c4mudUPujbZ4UCBrmOX0dS2tc1oMx9lcbkF35sSyBZI02Zu0Juzm0e/Hyq+TSnDD
7qPTPjac75VmhhKlLSanMYzmVcp3c/GWFUrAC7CP8ms3lIEuuZOteZe/wT5ggNgg/rdw60JL4c9y
nTnOhd6krFyHD+wy5bPyOnurKOhpXOQXB+VVFmDB9++DD4vs/zcFQs2sMzLJAIomkwV1BnosZDm4
vKrPJmywQINw1yYqwgE/2LDQCMOCpix7PRi8k+m7qr4JDHzOnf+0wCUqctbXpTaagEWaRRCrEciZ
yztTa/1eGb8O+hgik7lWay1Y5/wKzdkHpYYktlQ8gajpMK7Lo6lDk0ceXEU33nS0dOLlIV0bf1aM
3/XQhzHiqBOTwpdt45oMyuQUBr2SkvKEpOEuTggOpeyiVO3JSN7XlAZdVlcgxzCPg2wdR/BYlSsJ
K5DjEL18ymp7cJRpeDFshPI1ooLxQ9GGc0e5T+MKoC4dLF3d3WLfyCI5uf3tBmO/Ydkg+OaL11Q3
aK6vqMrL6okusgNet3V47WUBG+vniISviliBRNdSbJmnf7WKsaiS0ZC9NHvRukc9+xYNAu//nH79
aYLLVEyoD4MZEXxmpC1v09y4HRvgjQ363mbon0kO3iaBr356mPxpkTvhsdIUU6Hj6dUA42xLmPBB
GnDZxE6V408b3Jnu52nuGhvfP5sSX1Mnn66mlyoJ+CGnKKik+lzrTwNtf5WLdF0Wsp9m021qGYem
qwWPo11XMTVbtSzdsHT+bUStrFHQzZQ9S3qtsxurulmKcLVzUc7Jtu3PlJMt2dJMCHvbhsU/VcAY
S8woh69ot4xwvg8TTz/GZwBPgyGUjv9/btA/zXEnTNK7NJ5rLEvt3xAonNj6oYg4DXcugz+NcJel
kUVNHs8RuF1vqzO7CyBb4cmPjH8KBNmhqGe6f9z+3kL+KRLlSW93AMp4pLmpqmNk387Z02XPFJng
4AHLlFRFOQ+yF5tXlRFa9U0nGsLfqbdh1ywZ6HvTBrUaTx4MkWqqSzJ2TTqYoRFgVMA1/PzISMVT
YdN1J0/40xrz/831ufZmAQ0YYK3z/GglV1V+TvTbeQmH/kz7k9I8lJrgRO0Gd/CNagDrWqrBpwgS
ph76dQLjry0np9hcrkhaiJiFd7/TxgYXQEBzabdLChuanrgp7qg0R7MBEmWX3WFn+pXt3sda2O/Y
7F5PViWtGmRZo+GYp9IvITftGtd2OITxo0gPa6dO86c17lslUdY10oxVZWcLXXlkBcBar/AP85Gg
KY+5F8yWCwLTbvzbrJDLTHIzU5pGQqBo8F7rB5DyPgwxRlIa7/JW7n8xy7QUU0e5hn/WKyiqFbOx
IAFpGq/CgzkxixDSeP5lMzsE6WwPP+xwF6aiGYoy6SO873H83oNnDdT9TuzkD5VXu3mo3DOBY+LM
r6xvA+61Qahl+042/inUb34Cd4OumaUYFRNFyi3yuIzaFQbn7xNd+2Ibyr08FaHe0NhRsvg1G+kx
t2ZHrruTVuo3elrfNeSXJC1HutZOURuPRtY5UHjFiATtARikz9bcHbsJgjfRclzk8WpYrTvA/s/D
bN1m6nid5lkwGdSJaOwb1Zo4c55AW8003aTLnns7PyhZ9G3OFVCdDTg8mHktafMUK/9C1ujPT8Ed
0ryFyqiszEir0VhQT4wcK7lV7+TH+hw5tdeFo4jfadfJiAJJMlPRbZVXEbbbuSiUhcoesrZwVOmj
hdJFGlNRjrR/830Y4l9fhQEu2rUC4nyJC+IvjeTh6ghg2tGq+WqxMgwSl7R2O7t+UpYlzFXLGbMh
gL6y6Lewm/yTt21+CndljVCti3O9ADPERPAgTr18SdCDiH2zblwaT4ExK8+CQ7abzGxscodsMSOb
iTuxL0t93Ze+agdQrnrdY3693schCjLe4KKdgxPu5t58td6lgQh2IPwG3DEz+ziWJKtkP0IBDtMI
cl/y1wcVmuJAb8xOLxgV3wGNwJ+JDiC0gWlHk2dmHeTVwrw4wjN8C0CVPsy/T+fE7UMTfIYBGN9q
x4jd/2ClLI/6/Ik/DHPJnNm3XWWjbOZR6MKWD7JvQ55xDJtHOjspsMrzcQlXv7tXrypXNP+zv2ob
Y50GXshYOrfNc4E29DBLstf61FXd+Eq61TEhg6B6zp4twE71N8kTUUHsf9yNVS52KDTBSGqD7kH+
PHmsMc2aoBqIuLD7uAVFq2R/7tMOb8xx93yLuYC5U3BrlGaQW+clfrx8YvYCE2QSUTWB7g6CD5cp
V6aBEqaJW5ZUJNCr5jyp/Q2Nq3+Rem3M8H2XppmnMoU4GNj6H8l8gkiHKCHaizZbC1y0iZKxQCcJ
GzWeyL3sT7eMPa97wcSUy/ot5sE+vfchQmFyxGIK/4m2lrmYQ8epMEd23NkDKgXljn7UQgb9+U+w
invP7q0xzukbYyGSasKYTeXUiYzlkEI/wOn6Mkjn2u/jQpC37B3xrUHO30spSxtUaBkyrAOVLznO
QXJQDyJYye5p3trhHD0zJI3EGXiRWQd5etUc/aR58f1wiA7l0XInHxNigeh0Cbz//Udts2harcM8
66tXRSEq1PNwGBYBOcmuCbyqZNM2ZaLzN39UjLWds6foIJ0i62zVd5n0cPkM72XKyCv/zwR/55Mo
taK2VYDBbH63sz9JX6fmpzHI7mUzu+/DrR3uiFVNG0lUwjXD7jXriqH85UcjTA4yeELSt8vWRIvi
ThWxtCzJmAhpZWiQqDcgNpw7pTEcx7oI/jtT3JlqbSmq4wUv0dF4jdKfNfi/pRtZKMq0F8q328ed
JD2qW7KAj9jT1ScDvIqisRbR3+dO0IzyN8ltxNglOjUUjyVBDN/1ZAy7WsSWiaHwvIAEKkp6UUOJ
uK/uLORS5lNeCb7EbhDfmGBOsTmPuCKmASJMMlpbfUDU6caKV8BicsAqxsjLSXW7SJUge9rdto1N
7p3ZTJRk+tihzmYf0uHUZgKeud1Ch7UxwCVJUoIS39zhtYEJq8JpzfXb0mYBhIF82yCsNnAX9YqD
jtltbmv+ZdcWLY673tE9UAiTMvcaPfMhNx6MZupdNrFbM92sj8eekSFp2zLJ2cMWBBFu7me3wyF1
GRVXcioDMRBmPxB97CiPRatHqKa3M9wkAuEYkxMZXsh58JdnqIt9EaXzArfnUWitXucaZf0sg1yr
xYGqLcbtv1zew91gB/YdW7cMMPDw0DNoOi96KcHGEn8vWm+pFLe2j7Ru/00Ih7aujtOrmPIn5WCL
JhNaSeqKEt8asFxFAk9WeYRvgt5bdLvuesbWGnecyUIIhJOgjKjeN+AN8VS3PjHi6xy8A4EcaECX
i2RadwtjW5vccbY1CMQaGlYov4vtLcgf6uPwH3EY774Ftra4k11pShEVKVN+hMpe7xhXkvVOA8Rq
YvWjPTuiHd3zxa1B7jjLmWx2qs0WV10t0VVjBNoSXnZF0aL4VN0Gr4xZqLCBcHgT44GD7+Xqtyyh
LT1xmU+wpPfvuQn5CVmneMb58iQEjeEWQPZcF0RgkQkulYhzCWSL7I3TZxhQmVJHLjK3bCXR4WJ5
Av8Q2Hyd953dLMUElmys2FKy5n5UDrJ2rUAxoPGt5jmSHiYI309PZXefVtcRFcGl9wL91jb7/43t
1SqK1lbgiqY6OXl9HtXfl/1CtIns/zcGwCow6IT5umEfYhCv27/U8edlE6I1cOECkpWmNQBI4ena
k1ydNXp/+e/vlrGJpqroiKLbBbKzP9dAprSaEsbqOUOGzIGMqjcNTp+B1l0KofyGEjZ7sommXXaf
NluznP+VSaz1w4oTNZ7WwArWQ/UGtKgTHxlfJROkH2bHFtbP9x5uW6tcVqsUeTuUFFb1kHXAhgOr
K+eB6OG2l7JtzXCONyRrjbG5XvbW+qkF8IS8VdqBKf6pL01cC47YrodsPiDnhLpM9UivYoDQgT5Q
U3KICyGQhH2NT6d4Y4Pzwj6mgxpFFXvlMMIxfC6AUr+2ZwNtsNgTjZnttgW2+8fdV0td19pS4jOV
v1OwAHnQariujqyQ1R16D9PTV8XLfNd7FpTN6XlwpeMiYoDcjVubFXPXWGJPg1H2OHezq59WDzRL
XvWWQnKAdYBNyC8JvuJ+XrAxyF1jZW0agDTCYO9bXxn3aGU5s4JjuPhMGEh+MB8Aibt8+Hfj14dN
/pFMa21uQAWP+GWFkuTKae1UUNG+bETgnzwMPlklSqqWLSxtz7PSB5k9BZdN7Ca/G4fhhS+VRKFd
HcGG/Zjdqf6KAqTuyDUGc3NPnGszb79wGvgiawHoQ6mxF5mRq4/laLt1o//Kp/yqL0XAc5EpLpLU
hdKgZ4/rEwRc5zQHaG3QPdXODlPVHQWbyE7VpWVxgaTIxjLrF0St5Yf0Q3K628pbncSjP4ffiosW
UBq0j+AdfxKY/TzThKfzxgm52AJulE7tCjghuW5QJ5durGs2GtG4iQDHJIjKBhdVpG5s+4Tgs2VT
C+WDl7I9y+DdtDA9FeGsGSIW8P2scbMyLobIUU8koiBq0hMIF88FNG4nHGjyI4bEbQy558s7KTrN
XASZejMdQJsDDD9GtW3l7X1iexF9LpYPXPASk33OTc4D1hM7iitYkU/tDT6XHx9ZFblxMXQpWJBo
A99J4za2pnaZ+qKBazD6IZaakMyxcbLtkASdW4Tqw+UdFMURk92DG4NNOa350CvM4Bqoru4aL5Ak
cmlgBtMXS3DgBGfbZFfQxtgIYV4yUexk3udfpqLy02UF8lpqoPikCmztaOn8ccpMLpBQqs0zrbEy
NjmY+5jLQSsgd/vAfM1BeNFmXvbGuKHBif82QSwYoxjgmllEkkiCGGNyMcYqC9JlGn5GASoDwzhC
mdvVmjut/F6XosyWfaxLnsoFloyonZ2xRxu9Z6xtysv6UGCFIGsA67/QV0XWuOgSjwTgAeA2PSP2
1VMUggMpNFY8Oxz0JGoI0gh1zfef9R/xxeTiyxrldl/WMMm8FQptoF5eTlJIXsQvUtF342ILKSdr
jVg6VMVXlvpdbcF9l/qydM5UwxEcQkEcs7gIs65dJycTvtvQNw50IY9l1N9BRAyzXRgm0NOv9mx8
1aXqZYjnewuwBDV+Al7PG+r4pRxEpPCiX8O9jwq7tECBhiCe0Md4IBCSvZ4mkasKttfi4k4E0TVK
I5SRlUdo8TIgkfIygdltBXtycYUr453YZDwI+3SCaM5jb5dMoRMYgHFGcEU1wXKoDhqief5vixof
3mpxESiBjC0tVGxkusYnNdWOdq2EMuQoBe6zuyQD71kT2HDL/NRcmpZsMDuU/EuzBPXG61Dd9NAf
nq9a2/IwOuMMylUvvyqzIMTuZ/AfhvlsOtLAW9csMIzZmmB5D7OxP2HWBnwmGI+5xiBQIzgru36z
Mck5J3gU11ViJrPydbGDXndqGqyR36qiq3g3edpY4jw0B0CpiS1YgsqS2x21g0x9gDgwy/rDoG5T
Yg6dkZuQwSl+iThFdy/KjW3uoqTJAr7tnvV3O1/Sj5jVCLrci5Q4uOw6zAM/XRgbO7yHjuNqkwlr
rJu7xH7V6fPlv78bSgxT01UVOHeZh6S07Sp3ZMbfT9LvpnXuAbaUHy6b2NsqW1VM1bAIZN156MKg
GGrRmrgSGr0Plv6x124KanrtvwFio+oJ/UZLUzBBxJa6yV3UbpVkU8EsZ5FVmPoKViCxo5tO1MVl
1wr/RbZm2HI3ZuJFnrQyRR8qO0ZheWKsdPY7ge3lXdv7MLam2BhKlY3PczJDRMt4IUBIzcXsLmBI
N60HM/3/awrY8tYK517AUyo2XRVYKV/m5pthivAeu7sFzA+66hYhOo/a1OSaEkNFJWgG34V2MAFL
YOgqUXVLZIYPBVKaD4sGCgKpBfnhWU3Dxn7TMtuZzcTVyjc9fbr8echemLM3C+MCgGXLa0tr4FgG
JXo0cxThjfkhb/UfXd+Dj9kCP3rty1CB1SrjIVm1g9HigbXg56RLGTuQJvZaST9HWRoU1XSV0xSY
wwRjN3Z/VaTWc0Ij386V0TFJftWpw8mY5VMmQ6iz12+WOf89ptkzSAtvZKl1qxWvYks56SQ7USXt
wSQdB2uN2RVJdZNS9Zs5+paq4zGZ+7d2zI5Zqx0k0xzctitOUWH6WZmE2qD6JYbUygLjpUVLT3o9
elEsgTQZU49GlLnZCiCetIbJWK7OMmD8EmKYP9ZqcGvQ98Rg+1fAXC/Hkjsr1aEh5EZOKIg0gOvR
E1+VQVm5rNIJzMVulHbPuUHcaAS4NC9jjGZm18iwHKqXs9MOTaDa0fVsJ2Gui7RUds8WIp6OoGQa
Ks+v11FlyCYQ3XkYqXxpgfJEaTRo+l4QW3dvX+jJYsgNgyEY2uB8JNZIZRDIwaC0m+iu6sen7lBc
mUj4DVcNxltwQx8uu+Xum2prkjvQRiw1wLWyO/GUPzB54IopPIHfFcfgKjqC7/HEOkTmYXpGQHYL
KCTfiViPdrR0EVU26+YisW2Yq6qZ+BEMbsj0L5jM1HgDCY7Q8DHG/JQdOnRnH0VtN7a4T6HZQNsU
GmNE1niuv0wCyazNHh+Y+Ksh9Fxcr5GoYrPbJcB09N9GuB220An7a3HkmxlqIPtOAv1Yu6Bnf9Cd
FDKsjTu/5G+Xv+suOGFrldtSK6skKFdiaUXSqe6CIpxjadKtnNdHaVhnZ+jonT1aiTsV5Hcup18v
2989MZtoxy0aVLrLIjEKdZT8VNtNoRfWh5dN7GVz24DKrbCROrmYV5hYh8YZCXVl9XEZzkZa+qt0
hEb3ZXO7vrJZEXeN07jQtSUG9UKp0gNAWf6yWP5lE/ubRohsIMgA98surU2mUHaZktvgCfAS+21M
fprGeZYsQRIssMEn+E0LOuMkZhe4RsO1rQ9lRv3aJMF/tRS+YF5bmOdYFExnR5p5Lu3qWsmWe9US
zXjsVtds8PT/75bxRfNl7Ma8WpFcJUfqFj8VJ4eehO6sJ+s3Y/IzBampaPe4AL3mc55bEU7VYB2r
5Eo13oz2y3+3c9zJ6dQmUvMBFd7CjDFEd6blt7p7/O9ssGVuHC0Hqbw9xnC0UXocLMs1tNPQiUi8
98/nx6fhDkzcWAowWPg0Sz87Wh9a4PhS78tKcpruB7FFlPz75/PDHMu/NmvKcuV/x32aCtIVVeRY
Vetf3rbdPvPW29iSNzYMzCXba8aQcn7xhHeDB5RuCEJkqDQp/v+Q9l3LceNct0/EKpIA0y1jB7Wy
bNk3LI8Dc858+rOgOd90C6Ib/3iuVaXdADd23mth/8ANPfJDIHM7Uj2fizMKA5bIpaiFypkv0Tck
ECh06nsM23hRwPg/zZvZWZCa02N6EjoRFgV/8I/nuIdP9pJY70kRYSa+82SHnTd7YZitUoChZOEW
E9OHa8K4y20TE+EPW94Jl71pAIV9tjP5vq5EaMkiOdyFdqo2xBjIg2vqHqrxCw1jB2uFNnjMbMGn
27w+TbNM8J0rps7jw5Wh1LXjqjMQG7feE5AdFAhfd+MBBLt+/9KJ6rebqnKWxw/srbEeUcp4ivrm
VAEoZ6ebjpnfqgqmOiK/UwXPYfMiL8RxhRvAENU10k7AIaLybo23C+TIgO2WSOpev8lNU3IhiV30
xbsrphJLsgTvrl6Aq9R8qauDlVnOOP8lVQ4lAsw9Zv0+KKJmURUbXRqSac6S5FPaZqMFw6V0r3oP
bkZrR2PB6NKmtbqQwSm7XERSEbI+ZSJ97pKfqtUJlE90CE7Lq74FbRSQb9x5blwrAnVUGjqkF6mc
QAzfSVNXwBeZC6oOSlYdKOa8qnD1C1M07rrt58/3xXfRMF8daSnD9uo8tCUA2KtK9vhXfzQc845t
VcqhYHpYKJHTuTxMog54UywXo78sVJV7W0cRNEPAzmYqRVh3oovkIwtTbnqDbcVaSuqtqNwl2Abv
MUzx3/SC76GB643o5Yo6pF7mt1STTzFKASr4g6+/2M0upHXxwdh5L55sZGULpeyDkcgNUZWPPJnt
rCWqLWGV2XJFbc/N8sqFPC7ayKWMUtXC/fUWGsfxN2MEmO3PovfCTNCCF0nizAMmcCe5pMDRs+6A
H/VJnzSXSuqetvEO27ACNdy0sbpqoh6gI0lVuWvUEaWvBgAsXXnqfU177YZjOEZ2oYggKzdPdSGI
u7/QSlQNwwXwvqn1ACaEh2YC091SRW5J5X2m0VagIZsKfyGQu0YraRNrMoC6hoaK3dOvvT7a6Tj+
ibrrugrcA4rKKD+A3a06MIeB5+EqkRz0dee3eXekDRXgsmzgZKKCcSGH2fsLdc+mVYtqBuOQYSH3
++Kh+I5N8PBe/xE+yZixZeup8hFq/7ZM+EeDV5fiOTWZqn6qBpTmsedumwfGk8z2JUfMXUUYfcx3
hZDJdrvAcHFiTmFQiouHLEZwsxzYMuy8WwPtALZUVzRisK0o50/IKcqc6XGuZFCUdfmck7semN+D
YFJuW4RlqBZVDHQeuEiG1FWk5j3OIrWukjZ2SPdT+iCwiOyffAgr9LMQzqEsUtqB+FljF8amMhiv
eb1jUxniYXnReThnkrZ915ZVB+hGSkY7bOYgn+htnIV7wZm2zdP5TJzaF53UTm2J5zUc6IF6DTBm
MqBVsIqlinGBSLimy/7htUvkFN0oUaqsIpxMmo5V/lfT/0lmfPGROK0eK2Ne0wbvuFZvoiwg0k0u
7LGKFIFTaLOsSDbOiGYZfVB2ZPus8t4IKlc+mgIwJ9F1cWGmUlZWqDP4/1Q6pNJzJf11XQFEisZF
mZbRoKyaYr8lNF4t8q0vPivV438SwU9SENDOy0WKOGwyXwHg6Cz9LhfOH297v3/02OAMQBIp1aIT
REX9QrDssXqllNyQqPCWqd8vpWijQCSOMwVau8y1SZFhrORxqLy5BXGhgnm+5WbRRcA1m0nhWaP5
6YhWxc83ZTxRNi7OaDUGn/qF/0dWGn1UoNpZQINUOU2YlknJZgvLYll+UOdAQ1e9EmzcbseUpiwT
g2BbEZ2Y9052CJUSTHBQBQYCAZ320eG8GT1mQcm9CM9q07SZhEKWoqLhzdnQsu5oCnplMOxVU6CX
2ldChp9N0dyneba7ruIiUZwVjed6qE0GXlw1jxRdszA6rBIQry1R6WPzuVrEMBWVUNkgnOWZF4DO
agBicY0SE/D9baf9SMNP1w+znThdCOFsTpXmZlIUqONEb0AK2UFy1H1uj166Q0kWiPLX5W1eHl4u
HDcQrgDE8l4pjNZsVqtAhKyFD8XwnMaRvbbuLAm+0fbVncVwp+rAwAZ0VCTsTaXaXdbbNAztP2HL
xhGw8K0RxWSgppzW5VmmzYaB0wxFb5f1z2UVzctvTdy9E8Fpm5UrPS4N+QsNpO+1H+7DnXbIdzK+
jSgu3bi0d6K4B1t0+qRQRvVgtcRZ0wwmdfYyzRBE3xsq8E4M+/tF8D3RbFbKGFNZRdTaSR5MC3rS
9JMhxf9e194J4nStMaZCk1XY7dbYKeuNMf6Y0sfBFJnsLUP3Tg6nbMZctcuYI3meHPXv6Poo7/W7
GTXmxC8+X39AW13nd9I40z3OlY7pAgTYo28eAFoVFGhNzozkBnucoScHovE2gVrwsHpKLVu11SEA
WssyqBTrJqf5Mc9WQfCzlaJcHoyfJRmShkbGhGuUDcAMFLM75DH2HDBZqiwOVvW+FjVxIt04Dekk
2hgRfUOT8/GlHraZ/LZ8g6lEy48O8n49sEY+w4UXwd9vxHk4KZVBmK1pmkk5s1GrpEoqDU6+Ku6b
YTdjAFOgJOzncoH3Owmc1ZATJbKKEhFS9Kl32d5Z6JY767RCJcXgONsKcj4OZze0NTPKpEQxIrbu
MCsim4BMz/+6fiLRlXFGw0pqyShjmMFmfonk2rYK0e6E6BSctcgnM9E7Agnh/DJmz9Ky2mX04/op
RDI4S7FkWgjiNLilUH/V68FWw2+IJv7s4xsYYlCQIqv8RF7ZytpiFMDsaJGxsD4QoETv5wNbI7P2
wrXKjfwIqvaPNH5R2ayyeIwqKDNZe68FlhkWiF4Lo3bo/HOsTDtT1c4uM+Cll9g+V1ozuH6nW+Mo
734Alw1o86KvOmVUSN6IBXAddCfrnjW/6t3oGRgtru4a8D0JD76xRfROLnuDF36sjWSrMzrYxcmR
HUBQHdsdozCvA1Gw/hvjdL5izl4M3YLpowQPjDX23rhO3B4FHIYyyegrBPcp+qCc7QA2XVwVOnOb
UB9W+QiBQ9vswY7oi9g7twpx7+6QMx39Qvu4Xd7SnfTe/Fk/FZ+wEoxlWZTjrNvE6TpPt0O7D8qf
6CUlvqghshX+AqYcxUCAAhJV452btTSlVrECuzlXD2bburoyPMLfHQAm/6JJlWdJcRAnKdoIseyz
HLOYsZejJXvBrW9abANTuqaOySZV5rQplceWTuwmJsew+2fgpgfJjYmzl4flKIrCN63phTBOoYC1
GdLKSFmd9bYGbfAfhN8I7c+H4VQoW2dVIgbSy7TKD1EzYjpSOypZKYjyN5Lldx+Pe/mGXI4YxscL
VIBGZOtT62nqYpuR5kg9oq9w+VF22a1VCCfgNp/+hdZwH2vKaKRLOqvYIUsnR8ujtmlTX94JJW0+
xgtJ/Jcqo7aZdJQh1aDdswWfxr1hhjxyBa5pa1ri3WVy34xU49SAuxr94coeAMhJneGUvVgemEdc
6aQdGr8+iULLDToFJFAXx+Pev6WVqrWyKqsahAFQIZ6KIPQzpwmMXXifBa2nOMgRXsFshi4K+nhg
Rb7+7jY98sUP4OKKsDGUco5xalMJqurbAlD8TtA83jbfFzK4yKJvylaSTGhL746wbJ1TOea+cWW/
9DCbJngTogNxIQbFiyBZxbKr+JQ2T2W274W7Q5u2SqHEAko1AAv5UXzwuxhFlr61d8HIisqOJYNm
k03VgOAhtf8oYbwQx32jXNIiQF7BIU0JVuPrwdOjRxWOLxGSZmweTFVU3ZJVaug8tpYeJ0XfJsit
GLSaBGyIg/HI+A5Nn1RYnxV5n00zfCGOO1hWmUB5adkSQHrqq2NR/Pvep8IOAgYCi1GBcKmiaeZz
IRtQ7qS7CTs/zk5F99VsnhtMdl9/RttZKVE0Q7eojgY095BlM84j0NCzKnnzKdmh54+GifQzv218
JHAIU0TFiu3CyIVE7vL6EmzKWg+JbCsYlD67+JPiYHvPSYQL45vf6UIU94ARoOSLtCD+qiwMKw41
+BxqT3CBm77sQgb3bg01j2nJECXD0/JgDXb1je3kpagAy/vyV3IDuISvpo29Z4D86S8C4Zt6fyGc
U5Q1zptpSrFr2XkTAujcVQw7wYOmfgsePUPgajaPCuwr7IsAidvkB606tU2qVYK0xXqtGv0u7mDa
KWjv8+KUp/mDoeu7qIkF9ehNw3iWyo9bkRXbFU0N5BwpehxVT25ejelBcI/MG39Iuy9kcAHJMBpd
K5WQ0QJARPbQ2X2jgM3ewmfz/wDhwTTvmkD2YS9ykFiJ2qJk1PRASUFBCPE6kChMtwfSMVvlbPYM
ayYPRHsIorvkohISA8F2iRkKkbGPpN3Q7goi8GPbad3FXXLxSJlGE1Y8IGP0FZ/NENF9EySn5Q6Y
wo8MICh1lKfcEdEJbWcEF3LZ2S+uNAJUNkl75OidN3z6u1PeeqOHJASWxXJFKdDWwoECapj/vQaL
s2NKasippOE1jD7xF4DcIDwYdzjmw+yRh9VhYeXwObTc67oq+oScTStGtQBCN65XL38sgyvHL9bk
/YkIoLwBcPVtP/D9TWKTIgInKDZ9AYJna9SxwCI0KKIK+dZODC7wLIa3nOnaYBYGJ1HurJ329AZY
ezBvIi/B+G0RGE6xZwE6ewsFsMZrtz2J9tN+ozTn38AZUCWc07gDfiSyt8mrHlGD8LAkdV/tSzAl
R3ci58d04uOz/0ccP8cHZCTNlAgSn3a9n5ebNv81ZwEtBRZz0+2dL5afs1CohGnBCpjDehnZxvBD
p9+uK8i2D7+QwJkvsmalJslMQwC5VD2ypFe9e0t6H0RLYaLDcCaL1kaTgz6DOR0vrW8rGgjOsm37
z9+Es1d6UVjtbEINF+qb0Lwss7PAmu320/AdZIIIjVcRtMVv1M40NN1UNMRdnK3qzKiKwgHBvloE
/V4+5b50u9xTRKyg31xP/wfMCfaYPmge5qMBlmpaqsVPaGFeNCIWaBvg4YBwYbd7hvaePum4VrvP
YSMz1Gg+kf9Dd2rbIVyI5i6YoDwSxjFEkxzgEyMmtDGytW+P82O0l/3IKYCI3Z8Qrgj6VZuW8kIu
d8m0DqcRXRcY6JEcq3q1hyw7msuP6/qz+aQvpHBuoCW1ZcysmpjWs5/VHTAD1NRWtewunarn67K2
fc6FMM749wmZe4tt8LHWPFtz60ubYeENvom2FZADsOUm3YtA1tgHuqY7vKEuMq1VmdUyy8gf5O5m
qnPBtxKJ4OzwoiWLFI0QEWrDvksqR01LQVK1+aEualtcjFdYBs2xVwJYG+2mq0u70V6SdF+KSmjK
x5eGjj/V8NLANU0Iz0reYvF4atWGuNPimAHb8TTvWSm/3IXPOV74sC/2BAUE7Z4+CtTj4y2+F81p
PKMqj+WmwwpE7PwNghed8Nbc0GcvrbmPD/++avFeIqf9OdVaTTJrzQVC1jh8Ak1GU4uaYh9j5fcy
eKVf4kyLQlxoEj209Nswflbqe1V1dInaggsUieI0XRqHtJTVgbjz3fja74sDghFHegFsG0Bc+0OP
IZjMx8KYKqjdfzRV74/Iqb/UG1oWqSXBC/uhG0dFD7G5/XT9cB/1/1IGlTmsnESZujEBBClGKyJ7
GkZ7UWa7qQ80fL0uaAOT8b0k7qUZNJGlKFUoagqgPXdBnxw51c/yKfVDN/6rcXV7cQu3/mlhnf0A
/k/P2OuiGZyN4p0B/G/VUlCnUQGhwV0pkVVNlSIZ6/yabXynDvARd+HNgsTDryBSFElufMFLcXw3
bR4VY6o0St1KPSmNbhvRgzRHzvWb3Yi73h3q7e8XOY4pFVKXpSa72cmT7NKNDqHPZhrrQMSKIzoQ
F+Il0TAp2Dwirk4Ajjjc6clLnQvUfiMOen8eLrhLZLWuxxok5KMfg8C+ChSUgfYs+l52y+NwEH2l
jTcAwAuknwy9FpM/nCmxMi3O1qyg7lo/U7O9ndqvVvUrLUQFhY+XZ8oKAbKAZZpEV/n4Tu2j2eq7
SnWV8CUbZDtbjomWCLSBafB7t/xeCGd7jXyK0nQq1DecNmXXYspZ8VoxJPhHr2KC1EzBI0K3zTLe
PuKF0sVVlaT6XBFQzNqKDwAXUMjevoGNutoB/TU/d0RuZeP1MplUxzIJSJlkfqZEM4uhrgeC6cOb
4df/WDXJQ3SvOW0gbNZsnlBVNIXicwEMhVMLdMLrStIZbfx3GtT72o9dE4I0m2H+tph6tO6rf71x
ggNeiOQ8jdlHcqasLXHX9lRo91r8XBLfKIUzBewFcUqCYVHALlBCse/OfzxlHCgovXTVNZ4moDC9
IdYftQfTZnwwlrsE1y3Uhk6CMBdpBqXQlQ+gQoXR671SGyoabD3obrKA0d20gegdf4yxzEsxvLU1
phSbBK2qYrO6PY0xcCtU2gIkECgPoac8KqQWLCtu1MnfS+R8WgyyeLBJwxxi6NGNjmwnuTyy4kR3
F/k/Wv/6NW409d6L46zvnBS1kRaN5vbfBw8IPcfYT9BhU4FkTF8Z6FrkR7Ig+vkY/LyXyRnjVKah
XhEgQgMh157ALZu1hmtapa2vu1a09LxhId99QfYkL4wKW/MZlgX3qWl3uvFJNx+k4VlwiVu6bwGy
gED5EYvz1r4kkbrkQ0xclOUXQILGIBb4qgXNPnJUe9rpngig9qN7YTd4Fsg9ahkL/7WM4R5XNyd7
xLYzYNB8rfi+tMKqxfYLOIviwpu4CUtAWOBjrXflnnH1VYHupK6+L4K5sAGa/9CAtqFvbPPR/PdL
r++Oyc9etBKIRbuOUFdOtUMVo4ZATW9dC8Ej2LLKF7fJ+4BJIVFerwsAjKybIbnvhaRn2wr/zx3y
s4OynsaqVsJYtfVpJHtjBaH6j6a6q6ZI8LQ2/dnlWbi3ZQ1TmC7pSlFnnMHjwQK3JMhtRrOX+P+e
T/n99+HeVlTWS0YQlrhjUdn6UDpkdqjxRfC6RLfHXvjFC26o1sgpSzYnJzyBAdPp99XDuKP79FcU
MKroPohflqOIoWTbcJw/Ghf1yAlWrtca0NZW/1Caz2WFVTxU368fTiSEnf3ibHKeS1LVDNTt1qAb
9g3xJksQAIi0m7MVUQoq3W7GA47yJ7RM7GT8ef0MG8Wi92rAmYhptQystWoUZDUqopq3tqQ7HkN/
9JRgYkSeGMxoBMcS2CW+W9cNZU3XFrmfBsAbRbtpltHvNXBqwAyPa/HfvpPFeWUzLemaFwt1wxgD
sqoFFrrOMfL1X1en3t0kz2EUVeaUAbwCyV11HKfvqiV4SwJd4Iuz/aoYVrnAOhArADiRbeSicRmB
Z+KLUqlWzkOi5pqbDIs/D1jub+PbSdJ9DcNe1/VOJIqzC20hGbStUBJSMgBwhOr3Vi0OFgYCDWX6
9xM67z8MZwxCADRK1Yp6Tb63Xln/W/LKXfmLbV5NuzUVWXFBQGFxZiFfddPMBlSiGDxC4Skgx00C
5YHhjMjH3BG6DYEZsjgbAbbtTi7TmQKm/bROsyfFk1MNg3/9gwkMucXZiW7KASKQw5CbPbrOU/hY
9eurPM8+tjQ9LSTfrovbKGJcfrQPhaioiiXSyz1zHKw8FDt/FzGIVwpz1+sXSGXOPhAtB/Bh0VEM
fvwqq89ddWqFKdb1x0v5AdBWL8CnRpkf7H2rvO+yB8F9iQTwsYMxGnBGiYYiSbSrDtGD5eQGyAEY
AvuyK/5aAuv5ukj2xfmk8RytUJn9ogv3p2b4QNGI5JRlcdlB3ysHaLhw5G2j/PNeEzhTsZp6UyoU
PpCNCrB5NKUA+7ARYE1qlzpysAoW0IWqx9kLDTSpY2JYKsYWzUP3tkY9+N0eS1muqKhw3QxiDfD9
Hc7AFjXRKyGuutRO2mtuHspPRTzsAM0l8IIbGzjv75GzE1NW13NjQs1ZwbW7XY81oLnZRLto0Vn0
njhToaotTcxZwtJ58WtOHwuTOoVwMEAQLFM+u5dWRP5gHWPH+f9zlxhnnZ3ovsFIjPp4Xde3jwQI
cJ3KwCHiZyITUk8zkm0Kqo+DlT6E3W4eBO79N9n8WQandlTrAL5vINGoXwElK33XMShrPWZO9Az8
2ED5pfvLThEJ3TYbZ6GcAqqZ0TXWDOdhzjbUHZ0oBmemqyiA25rzhKq7+99uktPCeKjGdgnxmieS
PcQ0+0mBhaRKpmC6Qdm0TlgWllWCah1QXN+/LB3Nc7UzkN5oT/U+doqHKiCdHX+rTulfnW8FLcoj
4eOY2pNjuf0f9O7x2C7Ec8axDYdGn2X0algN/q2v0IO1kE1bW4fSm3ba8/Vr3WgovhfIWUlFiYfV
kHFeNtza35f+3NsyEgbHeGBzfiEyyDhgSxbSD9G8yubjuDgrp7hSZI11pUzUNaRnNPHtLDpmMxWY
r01FvRDCKSpZ4g4ovRHKCVNhT/LoYLFaFLmJdIbTzQisZIRksMY06L6pQNBoj+YN9tqfGbgfK4WC
VxBjwtVueRDtG4mOx37ahTNNh7qJUmRFmF+8GebbphH1RwUCeNjkEHusBIDexAWrcBc+yu3n6woo
UIK3XYCLAwwDsVoD2HvuYN0DZHYBCrUkwmTd9sxnJXjrKV4IUQAvHVoWXFhR3efFgzk+pOspKYDY
kBUOejb2Sh8l5UkRzbqJrAkPThx2nWWGzGrJh3HfxnaMNQYSlJ/lvbmP9n8j+wx/xScE9+atSDe2
Xd3Fsdm3vTh2onXawhiO0cOJwLWT3klO+pmAExwrwY+imut2vHUhjbMkslGQjNQhc6x/V6FSzCWA
DcWu9pUr7UXRwsbkzzvLpXLmQ7fyfqYhHPnf+VIVGLejkwTRQXkE+jUcEWv+FopTiAb0t8v1Fyfl
bApIFbO57E2U9l7NQPXIjtFrgE+OASSwfevmKCrZi14JZ2HqRo6aeR5xt2v5uJAkd5ZFDRrsdQhs
GfvpH4Lzi6Nx9qQDaUmjNAUUdqxOPWiuwIfsW8kIfoXWI6MIX1ZwLsKNDUhqSNGHg+UE/9TrUnaf
aLR4TSnChhK9BMKlahihKqxmwjvUT4OXgFo5dtV9tgcTMBYRhPqhXr9Ewv5+8e6Kas3NJYqQU/VB
L7k52DZ17K4X9pwdUuWlUQCWZrqD+WymusDdCb4fj3gyKPmYkB6Wrta/S2bkkeZo6A9NaFtG7P0n
y00462KucZvRDJ6hX/xUzW0pOtFeWNve9j8aEHvRZVE/cEkU0QrUjgVvTQaIgu5kh6ZyLJQYZb+/
bZ32FPmJqJy17c7PIrnPB2QDqVGwhOrqVudE3ddSBcfCg6Q/FJILYnh9+nT9In9jOc8CuZizRVlT
yxrYaemos87mabYNRwH/LAHwmxjR4zev4SyP+3JrW1rxhBVXvAZgKACKM9yvEXJ+K2DPQYS3rWxn
KMpZHucZiJUDnEFGjRbYiIs9dNV+LZEJWd9Xpf2SFYZqt2F0TBLpUR4lmyzJyQjnL3rbeGSifiZj
7SQqNBs94YOu0DvJSmK70iRPVvsjTZVDPxAvWhdPMldfI+TUz5XbKGjISav1s1qUPVlRrlvGEAPL
VgF0OOWoz2g91mQe0ElrvISMmPwCQ0fNgLSV9mbppqdZs+7jfrBzNf0pq8unagGQp9J3x0XOgkIq
bSssf1QWZrvX1CljUHK1y3S05nyXNJ0NklFvrfPnaKie6Zx67bJ6JAQRhFyehlX2UZQ9WHrkN5Nl
S9S40craz6L+OTIqRCWqt0SrjUq35lhq5ywmghPd2uV598VYrM+ynj0ZYzj6Uql+BkRnZpPEMA4l
NdHIMgp7pBqIkyd6As7TszpNx4KaI357GdtdpHqxQUI76cPkCBSbxenW+nbss53VppHdyBN+1/yS
zLFtKNhO6fLFmYc8tNNkcNQsDZRp/KSatV9YFKOOo9+FujuAD7romp+ChyF6/JyL7zBwOAwaCsva
0NxmGDO2FWo4pJU+1ym9KaXCTZbQJ6l0kzRFaBdm+dpV7aHNJUeL5/31XyP6MZzXL6ss73OYI1cK
qV9qxQFL6v51EcKXwvn5XgoluWswV/b/0bFcqTvq9xjArWyMIQS5MyM8Jvb65bpc0dE4r79EY1LL
JSovcxgY8XNaFYKwYtvP/2MB+MbNCJTZfApV6ipyutPMwUnj8BTlIu8nOAffsWnTbEljM4SzSNpA
Tdf9rIpgrEUn4ZyDRkdJa2ZoQdTcFmBtjac7hYgm10RCeIcQT0Oot4jCzJMZoP9wZzwWp7esXLfj
3XzK3PTn8Gfp+Pkbscu9iFpMpcJkS1do7gQXuwC9Xe7Qf8hGUYXl45o8i9vPctjhL+SEXWTobYZ6
lRoBHV4xvGnM7Ujx86X1BwspoPVFDQ+pKAkU3SlnS+Z6NWpFQTdnIged3JrrfQ67ef0d/SbfO5+N
sxFRROspCpEDxTfIDL5RD1mXKzmtF39u3NmLj2+zNfDqkS+q5Ih0nzMdVqWtaxWickTafZvcaZmg
9yqyTXwnRwYCr1w1ONsCLIpxL89O7MPyu9Rf9oxyDxAnX0RVv+1w9n/3CR6597pirFEi5RbidilL
nZx868xA7o8FvFthCDoh1+8P7GvvRXVaCDR3A7ZDVR8y8r1eX6/rBrv/j5nV+Sic4UgluZKrAvoX
G/uVOomkuVa26+OfOmgSdcEjE90bZ0CqcZCVuEG+GOYHeahsE8NeZA1as3TiTjTa9ZvyyvlonOUY
xmoEsQ5rUqHnFh0xBugBreFGB76OaAJA9JU447H2ZR0thI0daHe1ftRMUSzOPvO1z8SZiTyt4txg
kxOaPXmriwTg0B8YKEMZiOZQ2b+6JoozFolZ12GLqolr5eWxWWt3sor7bK3cYvijoap/bK4mc8Yh
1ydJCgu0zccqcjTtEwIZPwpFmHdvAKHXTsTFEdOogbVyQPY5poCLnFNXbolvqgZi+2GvqggvV6q/
zo3+ukyFP07LTVLpn6xefu3i9GVFfLDELXjyzHjfGCCBC7FRLwMRmy7dLp9HP5Wbpy4xb4klHaki
7Yo+dmhZLHZGOtW9/l4Fmsb3ibquVvqelbPWqv0WGtZtZa6DIFvf9knA2QSuuYJ9WO6+5hh+smLz
sw1VjmQJbZRBXnqkJ39ylH/EfOCLSqysS4cQVrQwwfHXgk5btBGxfVtnEZz1tBJjXiYNg1NZ9Kuv
8FUa3b9+iG2TdpbA2U891GWtSiziYlnHVszxueqGXasvPiobOymdBZ/mN0n5WR5nQlvsLxdzCxPK
lnfZngmSpwR0PSxJno6ZL5o6FgpkV3wRFy1qURpaCcvDYv/aB37KrfyDdRBYSVF/bIUDJ0y7Pr7W
8wk5W4pJJrWV0lV1yxvTYVzBsaPssp/RQ+EkDkG7Kfa6I8OrRKtXdLvsa12TzZnZihpD0qYIAidH
8QFF4sUuuW29bs+gJUSFcJFycoa21KZ0yQoC186KRyQ8mUT9j0+MM7BmH8qovWEyLa5OS/qi96Lh
gm1ncf5YnKnogGCc5Sq0Qw1GdwXDY+T14HZkvUErGIH8FDKMOff6m/tNpfsfqfxKOfA2ph40NMyz
Lw5YRZ11h51im+0Yiic2BPrIb5ankQkrqWEAiuFn/T3ez1qQoocm0AadMyRGW/UKKjTErdP0HuRY
kSM3xa/rFycw7DpnPPKSznNHWDCu/Krar2Fc2gsRzKdtwOSxROr8cTiDARzobO0AuOGSp9WXbOoB
4rCwe29xsRfh0j15YLZqONavHeBKRQzPv6kinsVz5iPSSsBvtgiYWauaPWH6hb6lAy2oYYzn/3ah
nL1Qy1IiylIhZp7vUTXLZ6xh+NdFiPSCsxJpUkhY4kHtZYpPWh2ojSAmF+kEZyIKU0PlbISLlEh4
nxqJuyjZHsRjItMqksNZCtJXZtQumDnpifUs99ILiFmxg19ksd1qdDegpteXut8Zpt+PaYBcwTcw
ZtOuxMEo2GM3iA4uuFge/d9oxrXp9Za6aps7OlIQSxchTW1aR7CZA64RgFbAEX/vO2tMhFYG4Obd
sGoBvf6wRqqd669lFlzXkc27vZDDfcOxnddqKhHgZvS5n2/m8POM7Oq6jO3G5oUQ7gPOJOoXPUZe
MIDVLmC23ngFg7TX7ubFGdzyUbVjj5l84T7Xplc+S+ab/TNY5iQjxlRP5Q0IQt42QDHEADPiYpHg
8fo52Tf5EAJcCONCRhpHFenbiGDBQ/OlWD9Mdeopee2qFjpWmiowydv26kIeZ/ebqR9Gc6ToCie2
9t08gJ0b1e0v1kP+mCO7k35cP55QHu8DrChbUxPjLQw+S/UAVZTaFK6T+TTj3toJxG16z4vjsVd4
ET7mepXPy8CePbi6yh9ACXO1yLYqgNysDigd4AjWLxVoFgwQvYia8ZtP/EI45wuqtO8bWsIXtPpj
PH9de4GvE7w7vtdfdDVyqA5PQiv71p6l7DYprNu0Fe7oCwyJyhkSQMdZfcJaY+jvsN5YZ3+1FTu8
p/d/U8fN38QByXZl7eL2OKuSduMUx+FbqtHeoOZgN0tgRHZvdy7GcA+Liy5gaZvCNS/Rc+cMTRjn
GngXUEwxqvZHmkh/FQ34rQy8xDV8ISqGZOMcrUhFvW2V8aVYpbt5Lj9d11uB5vATAJ2VaBOY2BD0
Zd/XbNeJFlUEmsN3/ttUsmgXY9lGsSS/k6rD0raHglLB8xOJ4YwLoG2LsWArWLL0uR/u0Rq3e0mE
Ry+6K86idCaJqdTAka5vxEl6Jnhlov/P/n5hQiyZhEXawGLV0rOcRS5oEgT+k2nyR5uvq29okIbG
A0KSDNtV4BzD2Gje2nQBWBtI8IwmwrsugHt+oqKq7vZ7Pgtkf7840hTLeqV3MEyVNnzr9XyntPVn
vZZ2ShmJUjR2/dcOx9mOcJFMDTxncGit3d6gYXkonN4OsR7qAyYIaJfC9Gz7AZ9PxxkOPYvMeKrR
t/ufv2Y8VOujEajw1yIbL7pKzlqUXVs0SoQYK9Jfm+pGHW1Nf87GX9ftwfZD+udIfKcw69pFqXrM
A5bxY6bdWvX3kTxdF7Gt5mcRXODRgp9J1tYU3ylZD2mNpTX6R3uE6lkEZw6IFcptmWKroiK+Wr0U
gCWhX6+fQnRRnDEoI9WU9BJTKtb8mSTPbHphWkQNre0c8+IgnEno+jIPQabGligWrNNgI3in7tcd
2cVueFPtowAAnW+FB+sL+HR07/oZt2Oa8zWyO7h4vV1ZF5oK3ia3V26ayK6Gfdw9jdNXpb/Ry32z
/NHkz8VpOWuhDuOkqVPGxjU1vwsSAAwwiAZRBWJ76BphrAnwDlUDksf7c40x3K5ZAs+lvOmB363I
NtjQ4s/mF+04Hpf75maF1Fp3usTHrSq1ff1at0uNF/K5r9ojLoULxFM2MQ5n+CjqOI3Lgg3GNFk6
ooG47Uj/fFzuM5YE2PaSWmL8ltTfrK5tbSmZvW4ugur/kXZdO3IjyfaLCNCbV9piubZqmRdCLY3o
vefX35Ot3Sl2isPc2/MmQEBFRzLyRGSYE/Vg8ugw3Ndv82ogVyTgfEFsTfcUo449RzzpGZvUnz2n
mgP3Uqdf/p0M6obX9VRmbZwi3J6flOFnlPly8rwvYruavNKDMhO+SA2lGlX4+7vWSb9LIDxNHwz4
FQ7EUXVsSpbuch4eL+C3Y6YRyI//4c1WwikbiULUctoMnpO017ZWcZfYzalyhF+iyYPfoGOmo8kP
7gmkrCQt56DlK3TB6Z96R7Q4UzgFyNFZrZv7pJSo+PHr/gFvRiMrFanrHmlDOYOJHuPETYZmMt4p
Ms6fku7cLWi5EUDKFWisIIFUrPe0pIKEdsD0ahCDxSHxB1DXBuiPJurNhw+5oJVyVGxQh+MSyilS
FYb2iNSTKWBO2uAyZ/8I3x5Ee/pQUUG6ZHwgLShhlXL3mmJWXkRVGyu3H5UCTkKVPZ4TQVFUAsbG
7uekped8FmWTD5tPggquLr6+hqnyqKP/N+GKC3i0XWzSq625anyspjXrLMhNsIhfxDq+Jp1emXPB
ahvaxKfbUdFvEExvgFcG9IdgRO+tOPo19S9xcJH61yJmfX7GraKfI0YgRiG2jqBDyVtccEFjd4N0
Df3ijVQbEffj/udhaUahVKuLfVBOhGcruBbDX5XmctVnLEmaQ8Xcl8S4vXTj8RAU2VAtCH4LtTX7
ejRr1mgvA9XpfmO0jxX5iIeFPcrhgyDxcJpihzVgPYPKcbvosTIHCoh4QW6ruYIg+aLdRfd4jqPT
RQK59LW2lV/IoL5KP/cPj6UaBURtpgZF2UBiHFyH/teM+e+MoRVLBIU7TR2lvZzg5dWizcro80et
WBxOLrx9TbazXqvDo2BHlGYFfhG1tt9VAfIgiS+VQzYFFR5rK9FmfLgSRoFPDBwV4gwxMBlwkU7d
IUV2LTmypm0ZZycTTF+FodFQG5oe4F3MK62j9yDEMSbkExSbcXYMcJCph0kiykYQxgg/hy8NeMKG
z2Jh9e6CGJsMSM9YLsxqNCT3fwe9ZQof0njgRi7AU0h/kGIzB028+EwKSMkhtaMH1jkyMILecFcg
e16kYoT08ojNc0tQmzyHYHD/FFkfi/wRq48lVBNWig14QILa34ybTxrX2wKrTYilCfkjVkICOAxl
ERFAgzU0Nu6iihHBbkfoN8uWKUSoljzh6oon14iMPbSY6J3vO0cnXMrgt2dFQoyLJFPooHZ9nCkl
cuNkfWTrdQfJk13xgzGJqijYP8eLKr3joWgWtO1LNS5SfV+1oinMD3X4df/7b6vytww6gdD1Kp+K
Ki7Rf0niJI/zxAOLtnj7DSfd5FCXtW0XKRVUPABI01t8wEK0+/g4fRYwY4AijeyibQKbkfhD9Jfy
c1/D7XzxSjR1azO8YHvsaibGwSNOxj5ML38AWwjWfWrHBnvRQNzweV/mtsHftKWeInE2tLpORlRU
5SQmp5xZvti+tjcB1LXttEKv51ZBLC6Y3NMb/B3QDMx9WizRReeGibKhXbP60rdbF1dHSV1kzJYs
eQPOQTu8kp6DEI2LZEBSPHDM6tr2a+OmIXWlBw2jIGqCGsaYfG7joyBgo1v9wiXXGJzsE8MPs4RR
F1oT014cDHCR5ugrTBXjmxb193qJPS5yakW94fBSy2ogf2uJ+9Ob3DSkfD8/VL2sKNCQP/7uFakO
OWY/q48xr0iGYfDYr4xN5ZR2rRGWGp79gN/+HE0/RsOXK4bBb9vjTQSlSzFrMR8W8Iyq4Gv8d3l6
0UbGNyIf/M/juomgopdBnwZe1En/laKalXLQxdyeta/B/LJ/dxly6CaeZORQn8tKzLONkllGohWP
XyosIpD6w76gbaP7WyG6gWcUOSXQZhL7LSitlktsgR/xqRMLd2zm3NJ67TP2ijO028b7m1AKDI04
62P0c0FoZzwvRXUoi8AfwvxVUzIzwGyWGw/F95bLGE+57dTozQjpHp9gaPteM+Boqh8TduzUj0Nh
jlcy9CxckZyZHN3tbVChYvlUkprzgZVVY1ioSiGmODd8uiyoBgndU9nqJs8/DorxoWjqdroUPuZT
VmsiSI8x//u1UEInS6/TzDn7dsPShBjwKpriYq7g1Q53LeixRyGTzAHjZoHwui/lH951N10o1MjU
pl0CnZQWDNO4G5322mO1SOtq1xwdAb8UC1u0fIZM8ps7d1ylYGQUx4YfSf2JZNEKN3QMq3Omg3CV
QemBLWi+4htPnM3K3rEuBQUtPCdjiNvAay+fUbN90fpfWvCFE3wddSkwene//p2adItPAlK2LozQ
79Y67QtuBPZEpmjpVG3lkr2UvmgmoGEPn1hXgIFsGhWDpVLeznmJHJdSFh4mdevpKrVPtSrZ+/ox
DFSjMKaNBBkd2jBQfvGF/CFUYjNcHv+dDCrCKoZIKqsOzrPOvIHHpF967RVWm/Y2beMNtDQKNMqI
XwIQyaMX66Hw4xPJbMg/+cbpsFMTfc2HuDHDV/ZIPPnZP64BSKJFzOdq2D5NwQhW2BlSg8Ytu9Nf
df4lSD5SuV79PoUgOvZN612TYN6lCe1cGa3KYGU23qoGezpQ8NEPWDQO5US0W5IO3MrN3PCE+RCn
OyDid0e7AdbPB96c/eR/2XSzaewrHSkoUUI+j7IEbzTsXtJ6M/CwYoe0+KChMAVVNFwOqd8Q2k1W
YKduwslKNAUnlTwpolHEgJO08eIKrJtZj/ZwXriXlv5Q1bKnj9G1iKLP84QdMYHspZpWm2mN0Qxp
VECBGx5iITlWfP9Jaetf2B8VmYO0OGKFYbJe88Il8UJdi8EKjdnpahqe477zu5Bz+VJ/CArlO9jw
PWHSbDQMpFYCQgMMMltRYGBKWhu8SgdLRW+cCzWw+0U6hd34Vzw2bpaWfm1kVlDVR6kXjkEVHPgJ
PNsyf0Y+zBWz2NcqpOFFwZamzO+N+JPI952pp+rPXJgRYLbPrVDiqdqjC6aKP0vBaykKjhGUn+RB
8Yp6zO10ZvMebOaCbkdO56QnTl2MCJ2b9vQluldga3JhlT9aPCxBwv9pfGUNVm17x5VACkvlcp7R
2Qg6h+CbjOpn5qafgnPqZ1diU9FDb7J81CaorgRSoKrpvBi0Dex5qX0NJykcU8Pdx9RN77sSQWEq
J4lt04J/0s64Sy0Olpq5k+xhBk/JQ4aLYJ4fhax6KJd9SoKY1pEwSVGDVoFsOx2OixWY1QPncx/h
jV0pR2FqqQS5pIioXhXB3TTPZsbkdd1O5q5EULAajtIyKDMe5XDr6NNxhRNGQ0YrPv9eXVYNzv73
2sYZVVfxdsP+DJqqthGVsOgX2CDYLlXui9QdC+MhKC/jcFGW3oyQG/h3AqmPJk3KomUGYQ92h3Pv
Dch7tchUsx5G2+k8+aYY9a0iTu3VSsBtJrM9oDU8Drw5mCQGDK02MtmZcaZE6tPxWqEOJclZN6A5
nJ3WSicwtJigb++/EJai6KEa/P3D3L7QNyUpBxk3XNYi6oSDGgpfybmzpHLPWCHLqGSwjITyg30i
jnJFhuby9ixyL1Hic2Nnq9xFAwGTHNwrwa99vbavgcKLhg4SR1Wg37V8NQ5dpuOll/mdD2D0ElvH
xq3oSuq2zDl8pjgKGMF/MuQcVmTaeAjZy5lsMSZFYs5rrNmMGKe5+WZf6UZBpC6AgK8mVfe6LF9B
nmKWaDops+E4aJLLT/pfxWAwbjkxvT8CqZVI6tJVEc8JVY9ya9t8l4bAnASvHX/p+Bfju20a5ErQ
H7eun8VUwfOAjPBx5ugVhYnZZNn8ulhIS01mZn1gdz2GclYyqXuXK1hj1ysikZl+J2408ElKQH+u
PpMO4hnTfCkWxmbH0E7N0J2+MnQmbnrvcKlLWDecnBcD6rCJj802JukV6cz6DO7luw91GKxUpS4i
4GzW2xFvCan9nAuKGeRfsobVkc36hgQNVrkBeUHrQDbK4B/sQAx2bgp7KD7iSG960I/XbsmzOtcx
9VAX1WPRRY+1HH7f/yzEpHe+Cv1QnbJ4mDMduZpSu58mZ+RZjXrbAiRNkrFISUY0Th3TwBfZJACi
yra8L8Cg2A8dY35p+9r+LYKOSCW1zwZxwANV6Y6I7E017MxIuExG5O4f1sbuXnKHbpKoULRV1Wgs
RiSdSqezi8Ek07exg122mGRQQLdHKDXIv8dzac8gji6OHLBy/4/YTmav/ggKhbVUlmotQNaU1JHy
Y2T/MC4RqKNZ+zQ23dlKDgXACTd0fUfoldNwcposvSBh5Dc1Z/F5cd9pvRUp1bnKWTPh21NGK7kU
CrdSy8tLgtgu/jVbyTNnpliLLC3mmGDh52i3z787AUWP2X64GZWvJNOwvCxcXJENL70c2llbnGGr
PiYmvwbia55oHOtLsuRRkFzIVc4nIJe2Jze/orxpLScVz/bUE33pWD8Tclv9MToGzr4FMa6kRCHx
HMELZDOQWJAfa/0lVg77v7+NjJqg8dhAJOr0voBazXq0XuEDNiGCSOkxiLx5+tCuEuUmhML4oIk1
Vc0HfKvihLkGdb6OMSN3s13OXMmgsCuvYjWQMvgRQkE8H3krPZSX/BL8jL4bICHmDxpYS7z9w9u2
if/qhV1i7/EyrIe5qGLI7Lvv+nTpq9k2yhdjvCvFxtoXtY2bN1EUmjXYPstrEXqwMiRsJFPMFhCV
HTSxZtj5NpDc5FCAZcRdUgwccrD8UXJJZlvAMqrsyEpp75sdZkLenxyINqShCzHp3kdwZFPmKU13
DPmYxfzIkkPh0zAJUqeGqOvE3WMxxmYhfY2Gh/1Pw5JB/n8VXCRqPEaVAM+fx4sVzqE1qIoV8iEj
wGB9GQqAkjYMJLh/FJmz4DzFYMMNygPci1eU7aWoC5uXuXMqjQyHzdKOAqBUqDu+RMehnWOxclua
s+qF3Jf/9wmKWEQMDELHHfYQUNagdXU86jKSOHlXWrU2Ic0HkhmDlcjZ6rZ4J4eyBqzkk/kgQZ2e
PKANdE4Sb5Wdcgf5a7+1OQ9NDxh59D5GVfFONGUkMZ8H8pigqtnn04NRBiXmXuT7Vg2tscw8uWpe
Fi09GWljScZwH/IFSAobRqPWxqd89zdQFjRh8sYYtPmNnMoYfiXLtyb6SAP2OyGUvcijIjV8NhJO
Dt4azgI2qZeWCooJDYsqh0/seeMNEH4nkHIuUV+pxUIMtJLuOVSMZf1SiA/xcu7K2f53dkr7GDUd
I1HsMPxrfNeUO7G9SwbGQM7GLV9rQy+uSwUlCQSdE/7TeNQdRpc0I7KGR7bqEO/kUP5EQbt0nwrg
5GidCfttEh+9iLZwIB0XmT0cWnCjnbNrYNZu+tQfkiNrETjDFunFdjqKLWFHNuelqCd2vJUbSL/X
jO+1VV1/pyUFLAl4XbNklP5DBgJDxF7p5aD6JGfWQ3OHbPE1zslZdQKr8Fi9mMT0qAfbO/EU3qSa
MilSDCWjMbnyfGgFemDyrXzQOux0SZorJ0aHfRNlYRw9HKkq6DhZsrfecML6iKrEeUTFmCQORlt3
o4fMatwJDL2spAVRZk9ZCl30SMGomoKL3/AYUa8f+oHFP7b1mnp3nhS2cFOlzImEBGh2bnwyPWZY
I3bj5C4rPNnKnr2TRIFKOspaVpABi8gPcIrhUf1aHEhDHmR9ZeXgmXpRuILViyoIKXAZp/RTW3GY
3HZD7hAtjpH7neiLIRgbRkY4wbiAdIfjOCu6BvIrPCwy/nEBXcfYc3ZVFix7ZJgFzabKidj8o5ao
liVoLan45KTKkZv0kxu34DLOMlctyjPWvFlimdjlMn1r58xp9PTeqAXWJOBWPnv9WekteaqQYaFT
iM9KGmKlc40HXOyBaM5SjvIh+YvZ3rmtvCZIKgaARPCzvQ8NjX4xWkkDO0WG1nK+NkHxj6UexWlw
ppcOM3I1by6snMPGSwE63mRSoDP1ozylGI+xm6g30zGxNOGh1Lx5ZGZGyVvgzxt/k0TFNOrYJEHM
kRSsIx9/92oUrzFSzLkb3rG69Lft9SaMghclVMQIoShGnmbFruPJTwW0squVv4+f2/73JoaCmDSd
cmUQe0AMvlh76Q5kr9hHVteDsHD1kSh8wSrvMG5ilB8E9aeS11YnFXAMIuMx9w8wdtOGApZWydse
72IS8BL6ucxOL9WhBYds540H1r7w7UDsb2Ey9RpumzROZo6gs5qYQ3HEyBgWbZoaIeZlrj/dqpSu
T5Aec0BzS6I0PK5y/qs7t2ZmQ2hnGpcCA42JWVnziZWKYelHPY1HNQlEjXR+tfOdOl7KKDWz4J5f
3HJerH0r3MpmvNOOAg5RLmqjzRAGkubs/DF3SouzikPsY2WyV1jcM4v7iHme9P3i9WRpQV71FhDK
CAL1e85KLdV00Dl9KC4C46JtnqaM1Yo61k0b4J1/D41cpnNGYiDRMBqKheNsuNYqZX8u7zTO2z/N
TUS8iaJT81IOikzRQBKgSIUfeasfSyH/KajjAyaY3H1Rm/CxEkWF1YkS6EXH8ZhwV5WDlNV3OR+f
QRT3vNTzpUtKNxQKK+Ellr0Qe/gDimUNPVe8qGhIi74/zWCa5UEsAFvxy3Am79rppDxWv3738szM
Pg8CT3viKPhKtHJMOgEnKkoCIkmu+GvKVXfJS1uuubtCMc7jyDPIETcdwEpFymCaXJnAUzGC0CqP
HmW1dAUp/lGLLcMuN132TQyNYtIydk0ahniog0JSPBfF40cs5O8vReNWjBLSrC9AScJPSJoFSATb
eB9pFhA1cPRqaFUFMT5POeeuVIplmvD04Q5ksXIGzoXqMDiVydu8ye7N2xrhfSePwg9p0QQuEkj4
j8VNwbFwl5PxaIAVAEvtwYJACqadQxi+k+On5Npg/Du+W74mx/6V1Wi2eQdXmlN3gY+XQQgj+Nb5
iDUonu6TMaTOY74RNg1yJYe6BKlY87kgDmTciRRJx0+hI36tMF0VHTJMvoUu77Fezduvu5VM6hKo
WZq0lQaZspe9PdkHl7cUVzhgj8nTYs1nMGmAfYE/sRIGWzQC+L4yuDOxk1vGP98jTMmh2KKgKw55
nfBxtLQzmmuOuRM64WU6ythDNtrLMYLenP2h0G8lmjKtKCkTRa1bHHTzgHkwC+uAnbSbnP2Luf05
bwrSZqO3faVXSO4IgacgvZrzV5DG/0shlM0EmJ1f2lTHS0+K0KF4Xw2LKbes6cVNh7c6MMpKwOA/
q92Eb1WExQNidFce+4OS6k5fD5/3T207xLzJohNWqBK3WMYAV0DqLqolnYJ70VdBJ9t5xviRdr+1
FeqUf104JPu6BNLU3OEnNEBhZsfb14hxeHRmShJyOZz0Bq50uYTSMeB+yXpqTsHLvpjtt+jq4KgQ
rxAVSSgDg7xF25fJFw6qLVSW4klOfBdYkc+6RZuObSWPehcOXRdK3QT7Njr5cZnHY8mz3rssERRG
qEU98+OAmC6MxqtmKN9DnsX9xbilOoUF5ZSKXK0Hgj1W5yI5qEDbnOGhWSIoIFDyWQuEjiBdzR0z
rbabJX8UcvH/X1h5Z8oUFEQq0j71glBRzo56mpmC6sbzD4aRkfvwR6C2+ugUEsTJgu8hIhkwpp+j
JTZ1zWnHU1EnZgYGVz7wq+5qFE6aRz5DMuMU6fySoS1GEiY58VSSG3ic2dyFjurXPxQMlzZW/zl+
Yk2GM24unWrqmzhduBAWHvKKU1eymcYxGro1SxRUVrmZYep0Jkke2ricGqQjiPMfnhI3vYSXMMbu
RtLOJ1/DJ2ZTFnk/73xLuq9VCupoFjtQTmeq8Mop8WTqoW6nKX/K88pSq/k55xdnCAJL0QfGnJpG
jH5POIUe/FwOAEYAb7Og4X2ofiqy8cxNA2ivVX/GnpgJTSYyNo2BK9FV58KO9eyka9lxQhunVImu
YkwPdSlfDb6/RtJyFsvoqky83eSRjTadA7beX9Evf8i66C7ThPtiwszdqN/FaekuE7KhheQY+nLl
ysxVOv5UpL1VN9J5zodDbISc1cntseiU1zFvNVOMs2+GyvtwtlaEvyRpZb8KWqsxwEu4aE88n/oF
31tlV921Iohpy9IPOswENJibaarC7KfmU5HkR6HEBgkhfdA1FUMSGniBA+F+KdQU/xDvSr46Ydca
Sk/9k9bE1hh1fpIGqVul2UkuG3vJfsx9yHAdLNujYDYvJrK2tEM3W9C66Vj/CI2CVThnuSeDAtpK
7YapazO4QXhakLaNF7J2NvlVlxhKxIHZrAiTpRUFu/0sdUOjI8rDfjsuuNaCs49ILECi8DZVUXBF
fxsAKU/AYWQtYWcvWMa3L2W75HRDXHrBkYRBkDmqEeGJHuLIg+6TGmjsJNgjiHYzUbLSZwlFp/rU
h2aGSjMrS7WvJghs3sfpotYkemWg+13Wr2JpCbVr6Pa+jlvzXyvXJdFbjkJhwUq9EZ+KtIWDFjw+
YcO5FfzsQFIpvHAPghMducrk3H25LNWoBNwcaaOqa4jMxPiYdH+1gaeHzDwY+ZF/BjqJ7kzp1SGo
ONAEISzDnPv32grsEByFmJixkgdWTLZd+fnbWtD88P5rVXNWhNUoo84U5aaAXTpjfcgEn4vvWv1O
z84YGrR1lRHhss6R/P+qYaVVlVEL5gIpDu6pzx7T1jb6r/ufav8ySzyFHuCA7eIB1Nw22ON17ZAP
DAhkqUCBhQCGm16XBLyj6kut3M/TU6g9/DsVKLwI1GpslginNEVepj5M3F/7v89SgQrNGrkfC12E
NYNsvsKMZlgfJp0F4wwhb/a3+tRyAcomdRYxjxU/pdxBFO4Hlh6MT/1GjrESMQV5GzUqwGBqfHSo
mVH8a/+giK3s3Mi3F+hKQJJI9ZTPeFUo0o/5Kiie2n5tKkbQz9KCeo2FRpg1WkBag1o3iDrsPR0Y
noHxUpbeMvArPUJQO+ccYeNB74OvR80XbeK+p9hkwOUiQovpFCai04XJi9Lr9jQXbtB2zv5RsrQk
5rL6E9SqDngjwYTrUj03aW0mwpd9Adv2pmlI6YP5U6Wzmw3GsTIugpNFt5MZpYSEHM42zhhn+Q9e
9iaHoPhakYjLeqXG5exc3SOjUJjYAcOfi1ajNwrS6rGxxsPvQdb6lP1LLSljaaSxN1KU62xx5sxF
+TZGsqmju3D/LLdD7puO5GOudKxDhMfRjApXEyxWEjsxhxlr1JBbf2C2bW0bxk0WZRgFx0WFbiBb
PM9OL1+zhfHY3b7Dt98n/7/SBUF7nNZYPYR5mSuXnCdewmYNVwgO+0e21Y8uaqA+RNpbFASep0A1
nApsYQ50AV3aja9fZqf5GqPrXj1PGKbEdkmT9PrLLSarWTTamxreJNNIOy0g32tVWGQigkM5jEw+
/qY2l3J53VeRJYfKgEVlm/dJD7eRSD9QDcGkFVopDH/sX/blbIcmK4WoK4blsVLBxzByQi8sHCIX
DUQgMpZPrGf7drFzJYm6ToouS3ObQaUwM+fMFK3Wih+G5G06g7dzFxPeZv7Eem9sQtVKKnW9hjTi
QfFWijZ2Qpj5dBFAFwK6hP1TJPb2h+9aCaHuVTcWRtAOOMRSf1ILTwMaNl1rzvGnUbTkDoRUvb8v
kWUf5P/XN63nMQxCnjn6GNp6+KWJDcvA1rkmZN01naEbFYPFOh8ORoLPNmto9RSt8pi4RWdmJ9AJ
ECLo0X77bCaZVEsZt2C7XL06WPLHrdRMsE8siiWklzBIfCUUqN1r8NYrCYZIqz6w20w3EXIlkEKW
jhdaiashMMw0pA18o2CNmDAkvPm8lUrq2Jdjw8EgkRPOJN9IGDkchmW8tYSufh/t9qmsJrCMqJuO
vYYtWOqvQkzdQGLN8G4nD26HJVLYkWOKt1dCmEbwabYakJMTFhft02QtTuZgzIph89uh1UoehSBN
b6ipgAIVrKHwBfS5gELvsXM4Tz6BDpcVVLMAS6SgIxJmRYoWEn3g/SsDrhB2YFITW/SK74TIHsNO
ocsqazIPlcKSOJKxRU+MSUa1ekY/ndsllvoE2guLN4u/Aqtl6sm44fTCHLXS5rwSYZGyx/3AMAj8
aUFCrPvk1+QkrUkkj4dJ+h+ISliXgQKXIk6bCZtDgM7ho5h9T2WGybAuA4UfGTpdIoOkMHiMJOkP
tTRaQ/CrnB730ZhpmTRs4FUxaUtCitGkHTdxOWv+mWLzYeVl1vB1XxpDqT+GK7UwiyUZ30tYalMq
Py86b4KYwOxZVRjWDaAZqBu+Qa6O5KLJguP4gKEJN/iZWhNS7ZhPFqzCGQ957+6rxzpMiYIVgU+1
upkqQmdCao0xOLBIUJI/iybykYyZ9i1Wx3UsSTdv5gJS60kCExnc8KAdSiu3Ql83GxMtSgxr/Idg
C7zTkm7I2IZImbuspEnAk+WimR8cf7elKp7upm7L6KL5BxS5SaIMX5XnJV/0FKP6zmBL5BQRHxtO
65YgWeQ/s0qC21HWTRxl/yUmMxS+hEmmPcZsxNnkwa+gJZO9bxoMMXQVuqwENB31oOwCHU/XOypG
/xZGw/Q2Iv2tCV161lRNWjLiPrnwW6xM13zkWGBB3NSf0eJNBGXflSaFrVzhsFonuocbc6Xg7/es
fAj+h+295Bf3JFKOc6jbsg8b0mf4g1gDHLUrPzdo+Ru8yGE9kf4BNW76UX6Ty4Uh56Ua/iSMrEau
/KiTgBjlVa+SE5gzMDfcYvsMuqb/SsPiu8yNfpFXtcn19be0y52sjVhZmS3D0UH7pOC9KGPonUDq
KihawEmrDIQmQ5x7C0kZP5cwvdAJLOjaLMSqN9Up5x2OQRotCSneYXRBOQQYQUl90SXAxbrim3mD
lShKpVqURw58tMi9Yv8FjzUp47kSZDOa/I+MPgIib1pRsIUVNIPCI21lh8a1K31tPhQTAxpZ147C
Ky1SAlWIEHen6Y+28lWN8WW2Y5ybChRAxbyQjmGG35f0QxZ+bfNTOPmZElvCjOBGZC0HIoe/c+H+
KItL0ryUHIK4IdIeZEPxGi7+qkaTG2qhs4+JjJOjy+FtCgoRqVJAy87fVY0b64yczj8kW9C/a+io
u2gyZdMJVo2PIZknlLLimkSpKyyJwy/tec6mk1j2XtzNzmJgWhntlFGXnlK+P0VBeAxT7kelaFY+
RK4SMlmgt2H09ndRF2ASUzmfarRYBpfFFZ3aiy/Y9OstlgAmbe0nqyy1ec6agI+lE2rCN4+7gpCk
0vhuGUFpEcvlNS/0uyH+wPS3iAM2JEEXVFmmfY+ocsVoqBFOejwp8veqfymiy9Dn1r7FbBrnSgzl
fxSxXeIBfUk2P03WLD1UINSROSuTWKHV5qVbCaLcTsoFo65zCEIEFPULU/VAfY4OiuArWVtVnBRv
OOp3s01IFVhsn5vouBJN+aA0DQcpJU/FtsvMuv7WY2FPdAceOXMZWSuytpzL+rNRFySXojhQJjiX
XkIJ6ViIQODD/ifbjolX+lDGTtbS5w2B4PRlwSBnbU0n1e9M0KXayTdWzoyA4R/otRJG4b0RTQ1y
LrDDmTuL8lOTuQa4egaptJomtoX0fmTB83ZkvBJJ4X+IgWKjJr2MGXfipg79JXdJ9Min9qJkdhdd
YvHnonE241RZBkp5hTwes0pW8fxMfCS2zAIbdrApy/09hyF9M7AvK77Ln6z6M0PwJnbd1KX9QwmT
yeYGPUytEx6Gu/5ChhwNZE5kd7jgkcriT9xOpGm6pKI0A6JwmdIUrMJZ2+ZwSMLT5IqW6LQeWGqW
h9yf7dyOnA+Nid7kKVR/Qlt07TLkiHHHGCnX1iwr1hFuxrQrCVSG3ODmJhcCRJmiN9g8SOsSkDMv
HgaMj+OBlXraBv+/j0+hIDMrl1TlSO7aKP2ldBrWk37zvUaIjAwU1FRJVCkM6eZ+UCKyGqs/5t9F
C/OahwGDTikWqAEf/4d1oFtOQBfBiq9JWEgj0YM5aSiVctRo5NlrHEjuf/TQBPFVwirhBGsNCCrz
nSke0pbhfbbuHFL9qiKIxNHRtcNaWYJuKsCjMdSRwy2zGWeCNUjSBf24p0LprVCVXhjXbVPZlUzq
88Vi3RvBhD4Fwqw9PSFUwJ6c1s5ec+CnfCDuR3gSGInYzerlWlPK/Y3gC4kTQmRMpA53k82ZZEKC
e8m/9PaMtHmMlLl8qrBDsTxpjHfs5o1fS6c8oKJoWLHQgMmIdGwP95BslRgQQd5GskY/OWaWyn/k
0yq8IkqizOsKnd5A5hLkNRNK+PHUm2p8kGvkUpbG7NH/N3zWJEbVZetS6itxlM9o5ikRM8KGxekP
YeyErBfWptWsfp/CTK7hy7EcMgWjSOBLns5h6Anps9J82rfObTG3tyl19aUxaoMFMaetJ90xDvpD
rqbYeTxYgBzGiW059vUzmHLsIlZNa4qG5Zrq+E1WXTU+DZjkyDy16M1BeeKTDzTXrOVRX8gIJayk
1AAysoC1zdJ4L8bMDuRtK7gdH/WVAj2ewIKJ6Et6Un4o8N2xk1uwegkbbsBk6Ia2yDjFzQTHSi3a
uRlBVmJDKZhgG8ki9Emph8aeyE6tODZ5V3ISQtj4OjGakYkd0FHZWirl8JDyTcsphIuQq+vcP8fD
MWMN321D1i1PQvs5Iw3UdghwpRTR6tzCF3GawwFLiT2yzzP2OpO7CCDUSFDui58UBmKyNKQAs6nK
ROtVLBBG0dGa5OhBGlU70VhMTowLp1DI2AV1kxlcqdhh9VJPDxonmBnG1zrd3L/Ym0H7+otRN3sU
MSARjMFvTlEybDt9VsFCwCFECV2mVZLT2bMPovbqgbqESgp2yv9wvZA5fcI8qzhI1rsY0vFZIRHr
Y1FYoi/YzqVUaE9OBbyrnpPis6ayfBj5jT2VKPzolXlRufGt/jDY1X3qcFeyEwO9W2dMUliNidD1
CGqF2dv/ctu6ITJSBB0fkH7rG8aYlHyCGCWMngo+M5cBjFgscNz20MpNCmWHhRwUIAiAlO7L4g7P
AngjhMfK6e3aV8CjHt+xgvJN+Fd5dEwKKEGodH5BmUqjqWswOSTgJo6PsaeArKlirqzeROSVGCra
SqIsKssC0RY3THbaiV7cdAwIZomgkGIWCz7ohhnljRjt+MqdXj3tW8DmIKS+UoL6ODPXinNRa7KN
KQJ0PbRe4GsnUteLz71kqne6SYp7TWLOr/2BtYp10/5WwingMIRSnScdd0vnL6oxmV1/DsC1ua8i
SwiFF9lU6EFURor9f6R9R5PcutLsL2IEPcEtTfvusZoZacOQpfeev/4lRveepjC4je/pbLRRxFQD
RCUKZTLlYPZ6q30cBhNNl+mP22a4aLtaC4MTTT2QIJRSw8urS6bvWjS/dvGhnb/dNiM6EQxUNEQG
a26KcFcvj8RoHDB//8v9YgINpY9su5SAr8hqbTuzMJ0l1vaBVIuI5gU7xiYH5hF9wnEPEshe3Tdm
7+Tjk5H6+tR5t7dMcADYzLFeWU3WjWBnbMbGGQPZixR7P9W9YN9Ey1H/vJfGoTXVgk5ALtNr2x7U
cBeVlyEQtTGIVsNAgqWlU1LNYDpKyK5SP0XKTp8E95EAP20GE9RikfVwAHEyqvxQvozPKVhwxBKy
/Ljh6jI24/5dmU/2SImi6FBd6tfn+IwsOoQU6EiJkElIaI4Bglxv+zyoYA7NEe99LuFDtxtcewse
iztRpZh/660Wx+ABYDUeiJT8tlbdF155XnKU94PNvEl2yZclcUSRswAbbAYbqg4Ny2UKh0Iu3cuH
ozaI6osiCww26A24zaMFcXNibTvlwSo//RtXBYPmnz5Uhj0aj2PwAy/jMc2hEAfp0NaK3dtWBN/G
Yid+Wru2wmGhWfND7+cXaPw60878gUZy6JKQY3wnVJKhzv8hwvvnNFgyAw4ZVDXa3AB11gBZPNrg
F59lcHRSBjbbUx9vr4//lVC9oexFUDthvhImcTuzoTTdEhqCpP2YCZ673HAVBTIQciD5oRgMBGkm
ComyoeEOivdKebCNXZ0uDgmeVaTSbi+F/wZd2WKwCNRYhl0E77Fcdk+2IODEE03v3HkTOAUKYIGL
AeDvt41y8W9lk8GlOCubSsFkKNpXaPxo+7RTWMxayUXylRkGj6o8U7LQBAWuGb7JxnAfWD8SVaTc
LjLCwJA5lmFaQUXba5LNEI3OQLxaEzkU1whRdB0ea2iE1TDup7ys5ArM0YnyvYyP8vyixII3Mx+9
rzbYaCGOwyZvO0TbVMRBdxUwX3a7CTysEfg8NZE1CjQf/HVljUlCzFav2NCypCrqi0fZ0audtS38
eCO6JwRbx05e25TFFkNzIGLPwNCDeYUkH7wmXQQPCW5wQnSCVDhmCUCq9CewmoNpBU0UYP61Shy0
bjhVFXiooTgG+Xnbefgp/pUp5hYq8t6cJQseOx/osGiGblnyIz7FP2gyJfA7UXzPRTuCxx6BPoJs
sjp6mrqobWrrUKXtU0e2y51SdJvba+J/pKsJxlPbqdPnLMK1VyQtRhmzU2eYJymodrfN8LfOVkBM
Y1MlcHYmPsmzrlAgLupZkUM7jY3jsDMu8x2Nv8BC6EnPAoPcY4HXvy2D7t0Cr+Ofx6JJIlsxVHyr
tqG6OjjptTu8mntERQ81hFoDB2afRCkcLr6urDKXYVmEwTiYA+4PkEa1SCtSVmBAuX97dfSgffDh
lRnmmuoiNa+iGYvrlldJyRyJuIlxr+S7aMYAoWArRTvJ3FNFHRhlSSwY6ywPMh5OGChnHRJ6kbQI
wIlnCgxYug1vVlWdraFZ6bwoDXTcvKjdycqmMJxpPgiOIu/Er20wJ97Om6TPIDuL0jhxhil8yfrw
Xh9ETzPu7PXaDoNLuj6H0myoeDTd9SgRI/2A6abovbE4ellcSlY5SY6IyZgbAK7NMhg1l2YxRyWW
F4J/6VezH8/gW5T3vWe+pafxZIBySjQXxIOptUkmKMsHQ82HENJ0U1x7liY/DSlmzW+feMFXY6kB
0YBkalUNG0Z1trNz3L4lieAi4WLUah2sbA9q0USWM0SW40E/tI5xROY8QLao8ylTZfOzSbzbi+KG
gGuLDFykQwIZWANwcW59+62Ajm5zl0Oo5D4tHXWT+VEqZG8QbSQDHUE0okejxONNhsSeNvTOsmxT
UWZZdPhZ4dmlU4k0xnBkA9rLwxtSvz8w87mtjpicjy7oJqDTJcZnEW8wD37X+0kXv0qgF7U0joTS
Hf4XfimjnLwTdtfQTWLxFy2oOMugeFMJm4ZdlLQjRgWG0VRWc2eYrU2dWm6gVftirI+DPPtZYezb
vntO9ekuy+qXQA3uxzT0Zggc6ehNtorq61RlXiMN37NAfZRjxc2b/pedK69G2p+QuWwcTe5fjNa+
BOmIz7R4XZ55MvS456VwMUHgTxpSikrROk1J/DBqtnZigmkJo90y5Hym6RDL1pMZ2G4xz26tZXdo
AjyCMwlqrG33MiSJH4X21q6h6SUZvjGX/miM5xC6fk6ZVGBskY/GYDlSOrkdSgNBamNO2ExPckbc
lITHsar8hVhePdpe2ysSZFO713JIDtFo+0bVuFlruNmMclpb3QXQSXCaWPueRaBU02fyS4n63qnU
t3hcBq/TiWu2xC0DedPp6mmZmxMY0fbtAqUJUh9nNJc6jW7sKjLeaZ3l33ZFngqVCqIZSigpa6Zm
MEdHHnQ7m204Pz064N/9YlJqVbRE3vef7MflSAn+MS3k1oVTy06C7D54izQUaNzbP4R7Ba5+B3M9
zYnZZEEDoNOTfZrex4HimtFntf8rUuj1gpn7acqi2AppheQ3H1x6GHbNscEoVr5BZk9UuODfS6t1
MfdSvGiZXKl4ElJJj/BYb2UDUyjagebge6f0rc/Cq5C/lZqtyJjTwJQ7EwKiZb6FChtMlr9kF6IJ
qM4YSMYNR31fez2aYfE5k0MuC64qbiecbV7tMqieNKkERTNALNUSM45Q4nTLE/Ihd6KLlzv5srbE
gHmkj2ighbIuRICwMpSDOh/9Z5EvnMHlXvGrJTExYN7b6lRKNKoIfxH5Pku+3T71XOAGnurwPEjL
sM9sdUhCSHbheRBoz2XxqRsusbTPxq9V9q21XxURnQs92x/w+2qOfXEr46yrI2VzWZb71CwcO3+O
W91pgsyzox+3l8a1ZSEexgOV2IR9xC0FxLPRz4e+vQr948e4/Cr3T/2yj0QjzPxoYmWJgY4lTLTI
tPCWo2w/tMcUOnZ3udtBOy+8hwasPx5FVOLcaIIoeGMhWgcxE+NiqHF1hYVRES/EWG/7JdBeIpFi
nsgE401BZoxzg0vEWyR0y+oXwzjag6Axg4sUq2UwfhTWYIMqU7SDhPI5Ty+WFntoEsobUwQNvIfb
OnBgFgPNHZWyPoFe4a3zkvt+K116ybFRUHMmdBWgV3CXnN/ZMIRaoVwXXsUszBoT1R7DVkPpA2q6
TjaDrCISrE5kgQGJbmqhsdYhmgj6OxkcM6IUOh9YV0tg7ui8TWTJVpGdLaTz3P/sbV/Tv2jLXWje
G8lbPP+Y8q+3nZfvUyuTjE+VrR6OOkFuLkVB8rSArEJ3C4zsO1CHmH3tXXMg8EdRKYy/VENWTFMn
kMdmE91KrNT5CA5xrwsSp0WooRQPRr5rjcjpqlMISpi6vF9iUcaJi8NXs2xfVDCmg7wEAKskag5q
UT+pae7P+bS1q9iZ8wCYnLkaEV7VXCdf2WVwRKnDUJEqHM48Q/c2SAkP8Vn9bL1XsGJcaOFGzGMn
ssn4Yh/nktZkKJ623aOuggbB/tSB9k1wgLjwv1oZ43ZWh9nlGlUTz4aq6VcqO44H3nMkOyHId2lA
SUm+M39+FYrV8NenmYBmw7DN96mg1WMorGrMxVa45PStslm8GgLE6P+yHuS9/UDLkP1OOiqfBcvl
YoBxNcqEeSlJAwwNdag3fVc28a780u3m++KXCa7tfFO59bf89bZF7ipXcSWzv0TW2q6mFd0I3P3a
J2IfGvTw3bbB98aVEQbZmrIiCnR4kBlIXu05QJr5W1F+j8NjF4deEH2aJs8ik8Dqe3zKRCkYIbIB
AGDKkZV3bFp9wCoOLcnMFsUrYmfy6Bh192qglY/yEzYv+t3iUnXpGu4RnQN8XU9U9+fs7R8/gAG/
Ad0FqJHNCpiIj3l7p9d+JOKf4wHsHzao/6wWadiQkE+WHjzB4Cah0r/oYUeX9egYZypcP0Ni0NUf
RaNgopUxx3RRpkiZAsw1hemPJA0dc7zPZFG7CW/u7o+1UbRdrY00YLg3eww49CjLj18LFFxU3ckh
VmNV7uiFbvkUXMzX8SianeJ44dowy1AChtWyLkMFbx5weAQnK/xx2yEE28e+rNLJBuPEgIMxTMd0
2krGMRJl40QmGHTOG0wGtgFMtMpb1RyVZdv3P2+vggPNf+wSAx0VGPECG2NfHijdevVOAi+Ipvi2
vDdnXXQN0Avshi+zTCRaMRREUm24kpmfiTZcwoE4gJJNoKsbLVK2/SC5wyydbT0/DdG8ub1U0YGg
u706iYgX8t8tG/LQu1K57NS23942IfpgDFiQqJWykY7dt118TCtMYGn5g6L13m0zvDfvH1+NAQyp
jxsy90BF8gUsJ8inWxd5TyuY0YNINpi7JLyvDVR/MTnLBmF5Ieep3gwKYuW7RX6eYndWd7eXw/0w
VxNswFVlpKprFSZy9XMefLESQUWFv102SqMy6u2GykYB6tylS13ifhzd0c93Ncgxih0ag7xqWwvW
wt+uqykGVMcoJnMbI9SZ2oOl78Zum2SCQ8bfrqsJBlHjvg9MEuLja9mmT7/Vmije52LCdbtY5CRL
b5DW6NCMAdaN+DG9GJv4EJ4HwDVo3/eLK3uJH3rCLhrBwlhEJZW1TFnTUB0pypiSbCZk44oj7QXB
lNFT/ipKlVN3/ABIq4Uy+NoVMUYYKUWLVtwpGB3uFweJkKYTBIQiMyzG9pUa18uE7EeMomGd7cq4
9KcmAjV3KRhWFm0h/f8VxpVan4RKCTiPS6Sp88XRZtE8gOCEs7kc2cAYfdDDmay6cggORwnSzEgU
btJDfOvTMEiqFSGBgJmmvDcpKjgHna9vuq0we0j3/pYdBkkDM5TrOJKphG15pBNuFaZnyfP4nZae
wo0IHnh9Lrq+OnIMPkS9WcagbKb2hhM949oleqEtkTQDrD3fBlZewvkPawxUSLIdq20NqKDE/7iN
tvp+2AXQBqW6O9U5c5UfAovcO/66PpbVqUvVdupTrE/dUiq1aTdUEFMyv9MoVio2AmuCU8IyOyVl
rObaguDSeqpftMHpfdWl+aT8MO20c5hjaGR4KGoH/V0+pMwEAY3Ar1mGp4TIllXNwPrB2qvpdpge
ETfJ5sPtRQr8jWV2is1WQeoZjwOpASeR38kPcfovTTCoUaRpME6BrnhL+KhkD93wlYikVemfYP3M
kDVVpRlSzWCVfil/QpV1puKFwSW1f2nJ9///XVr/fQYv0moppqXBuUsJegaH1F20Q10KSEREi2DA
oiQNPdoAi3Dy1PyrFAsWwUWH9SoYdFjMOu2HOaZEkaM/7Atv2lXHzgnvC1+6FxUAeMd3bYwBh2SM
JtVacM3rgY+J0NBO3TrYNIoo/cM7wCs7bKFh1oYWZI4AobE4NsadOV/6RJC75pswTVM1QfCPRrE/
r71GjxerkHHtFZXmEjKC3Oeh1XuBv3PfsoZ8NcP4SajN9Th24GpJIE5Dm1XBpUgTEdYm24Tn1lv8
0Ut2Xe2IZnhF66P/v7rWTalP5UDFQ1CJ/Dh/tGpQLAuCZJEJxoG0PiYYL8dX+n2t31dN6S7Vp9te
ymsv0dc7yHiQKgdZ08dw0+qNdsC1oGm0/NoztlSmQ9qLSLz4Dnv9YIw/xXNtWYRY2Lf6vAw/hvHz
7fWINo1xoRkCPiQx4UJyvNdUXyd3fbm7bYJ3xa12zKStrKtPL5eY0Rk7HG21NA4dHMAJzeWU6ZPT
yGXlqAUGCGsQfyjN6N22zM29rU3Tu35teoiCLqMZjs6rd1DQ20pO5IKdN+uc5BXa0N6yLU+a333K
3PAbpb+Jv93+Bdz4xaDM2JhhQ0sC+yII27pd1Bnfr/OCB7xCfAmdGK2zHCixQ/Uz+tkehU5OseLD
TbWyyTwKLF1CkazGazQ6hV9pDBP60M8pnPz0PoEqFAzkZv/Wi2TAq1AmM1ioTGKyLy8t3WD1c7jN
T8qBRmnjt8AdNnru3N5aLvivVslAmRQmdZZ02NkB3EXha1oZbqJ/bjpRFo7v8VDMtWTDUPAP4/Fm
bMR5qmE7w5f/tADu422xo80A6jHbitIVXI9fmWM8PuiUqLUCmFOmxDFCsEMIIIzrj2C+hEI6Ongt
tolX6eRMAdcBrShQpvFuB4mHTSNcB/f7rMww36dP5wRchyhcyPnixkt/tBd7JxtfrTYTjINxMWxl
if7/ysv1fMnzSK2wY/EXSwc9rv4ilf/SBnO5GNWMUakaIDbJT1b6q1K3pSqSkhetgzlopMktW0lg
I2ke8qBDz9VB7n7e9hq+r6oWpLN1C3DE1vo7MnUpafGUpw1Dumvspp3xiIsfKRGoiUHFATpfIhJU
3pPKWNlkAQkkpMM84wGgV7gytR2laJgzd/JzT6wMwN/F6wIZMMrBGqrWOhi6grhz1WV0urZzWqJs
b28k/RgfQHa1JuZ4h5keK3mORCmRD1n+pQK+2uMXud3XXSSI2kSmmPOtZFpYpSVYQ6MIzXljselM
9Ls8BmXtysnb7WWJdo8551qkB0s8xUi/KAfkstuycMrhL1oM9PV5YA763JIuH0ukRjrTN/J7Lfj1
7xbBQGgS6ClqAIDQsXoZ7ZdZj52q+HrbBq859o9FMJFTOM+TWUYwYnVudA/CtKe09/QfvRejS2fy
QxeZ7DM0CLzbdgUfiG2hzlQSadMIRU4pfqzsh0p90EfB9vFkj9dLY1uodU2TKjAJ02pegbzlrgZb
UnxC22j1OrgETFjtXbXFyHXqpBthiyEFgxuOZTFg0aVm3qt9SSOm94F/d4FUK2XYK71i+xfTTX+s
lAELy7b0cF7QAtwjd0ZOWXlMDcHLjv8kviIF20XdauEyWj1OuwbWMaeGEgWo48NFfquDyJOz8azF
6mNczW5Yl5t5gpLbIuWCdz8/iFn9CAZDpjQI6qJFa954MLdgaQONgu0Hu5wGMbvREQlGUJi49REZ
GGmtCE3cDd6ZMum9rF4eCjJujKZ/7TtREViAjizZVVjGU7P0CD6biJy1Ut3ECnGgJuaUWbeJ60j0
ObmXmSaDgZSOExoq4/dFX8dLUP2n1I1v6cQHOntH04Oihhru0q6mPqQi5yVewAOEOybKPb0ojzHq
90sSb4NwccpIVEzgRp4rc8xrqZtLQrIcK4Mk9xwSh2Sp4CbjI8vKBOPcc59kS9QhPRSdCJ5DzV3s
2378oH6OXRPDXFDla9zYs7xZ2OP4P0zriiHrqowRUObSqZKsGKuhQAT3fUSStcCEfbYhe/scfgpO
GqY0G4hD5kf5tRe8f/m+p10tM9dRvqidpPe4U6P9spH9HoyP9mOB2VCaoZ9fRa2WvD4X3dAsg6DV
F9227PxVKQ+Q6yvRN0DHgynTnbalHD3qTlh74J4YXZFVymKDrCgDn0qBZtnQBGPBRKZzE/ayk1b9
rkjmh9gqT5XdHpfqV9B0fj80J9VoGgecVqDIzmtfC0WhLa/5XzfglQbR8LaR2al5jcQxhIIBtEhu
xY8YYncxmPAG+Y59hSew9Zi6KNB72kvgaY/FL0oq+lcE/H/8BuaAk2mA9haS+hhnHvdS/qUl2oMx
GiI/ohv7AV9XS2U2Xo7lHhOuMDMfwPkMItHITTzrUduWz/WduE7A/87XnaX/v3phDUtcTVqNmNo0
j6P1MiUvt4Ma/h25Wg97PU1gHQ/H97Sx7IKd+CnClT+B7GDaxkJRBtFqmMtptGpZbXNwkOMcOnVw
J2YF4D6xV8thsMaazanQGzQmJXuodWCANN7TKXBRqoD/mFvZYZCF2MNca8N79Uh+nF2wPB3Lc3eH
nPsuHJxqcQ133oVCzgPR6WOuwKVr4mzC5AQyCOTQPGEg44I2ZHkznxo39KJzLcr1cC/C6zrfEW91
/tRO72K9Qf/ukA6u1TaOMUIzGsOfw0+5EFzw3ABbt9Cxp72zczGLyzNJzmIFneqZ9ThPhyp9zUQa
nvys4NUGG8RLcxxDJRTHfbKd6nt30lHYrI7K1rhIGBHfgEv3m2jajX/o/1kWG9OHSZZgWgJHUg5Q
YOgif0Lj9W0v5p/6qwkG+5BxiOtpwKqyPZ2UpbNWNLoU3TqilTDYN0fyrOQFKI0Twy+T71Bnv70M
wQH4EK/nU6DUCpahdt/kSHN045QUj7dtiNbA4F2n2lXbV3DcZX6y7NdFlK7iAyqGcDToeNDJeQaB
EkuNwHoRUVrh31MkIdg4tbO8KfxC2DL0P6yBMZmWrzCpxSzHiqVOHoJ3+J488Eq59Tk4LXgqNgdE
xfu/2Ds0c/3XGAPfbdIqQO8eSomdT4Zn0rze/vsUND/crau/z2ydvZR1Elfga5gSyHiAGHkqDl14
zuIfpPUrSZQM4YeHK3sMiC816lVqDXDLMrfFWF3ryLUT4P7TTbR44YrfZSLtO7pFt5bIYBwZx3BM
bYCB3gZIym2kBJVTM3JCQ9DNwwXu69pY4LbtrDHMCt8q707W9FKA5YDoey09VL2oq4fHFIgWeaLS
aJROCjK4EHdWkEpQdEDiYPAUzzzQ5hTLX3aWD510BMGUPAmipKB5FnJ3cTFjZZv6++qCmkEOaEHn
CWmzaG/1sWPO97MVeLcPpsgI42WQ/ej0UEezlwIm8tIhxr0mkn/5H5583UTGucZcTqK8xtVOT6Lm
0X4bygMFcUm0Gpqt8+9WxLhaX3aTNFMV194M3CDt3bQcXE2kksz3MFMxNQzhKJANYR62kjQg81Li
uDdIKUWfjd1wTE/5nhanmrNYOpAL7itzzD04LXmZmOBcB0nYJSt2y1j+zbatDDAnXW2LLItDeJXZ
P9rRs2b7piFIGHHP2soEc6AzNQrn0qARbHk3FfvYPhv2y+2Pz8XZlQnmOCdBlcdFihxRmkmocsnQ
LEPgMNQYzzD8IQ33U64IVsWNUFYmmdMNIWdVCjD/iElbmtU095R3Hqpvu9srE20ec6wzrekbTcXt
rtY/kvFH2j6Xo2DzRCaYS6PSwywidQfiVfNop8tGKrfLIOrS5tFQ69iOfxyHuSfQtbHIVo5TkJ2g
p7IJHwIkJx+1SwACHjrXQZtoTd+GbkW9G3dEBA/8HPvV/oe+6rltpWnCRmanAHKONVotOt/8bKEh
77e8EPGLs3hsjzroh+txZZbBiySoFRJT4TQ6zaJtoI/skz2CzT1tYhI94vhf0pAtXSEGUlPMHhN7
VLOsgDNH49MIhcABzd2hSBqHD0n/GGHvYTAozYpOo/9GV9xUk3Z9ZAp8S7CO9xb21RVYT8U4DhGw
fKGciOPnKo+cSX+67Vl8B76ug4HWAMneup5BjFhE92V6qMfnzr6vIe8s3akGCAgagT3+fWheDTJQ
i0AJuroBMh/GHbKGCCYkJJHKfYirQ/L+ph3TWBljQDdE2jxXFAXXISi1wtgZzOcg2o5lI7g/KMx9
PN8ELRsKhPg+6EMkCiLOnDalWNJD1qLvJ4cG3yHI97c/Fv/QXc0wGFX0soRCDi2RRg+2CTF4UggW
wj9zVwuM75QlNEqkDsVsowBHw1w73bh8xfSyAM/573VkOP+zYaze5VjURR9PaC0zv+gH3U8faAW7
QPUE3XJHKrgtGvsULIylpqmCeSCJBFCYuukoxfFjW+h+vKiCXIfgCxHGnYYxNzvDANAt3SGtvsSi
W4ob/lsKZuXpS9RmJesMy06KhSrkDpj618dTHr6O1tdenZyoFyyFe6bRCqcQGV3LHzjVm96WOqlD
0nsqz6N5RJOLuwSXUBOY4U7iGCs7zJbNXQgxBBtfpmwezSbcD8q00YdsW0mhqy+2axghqG70zIW4
zif3tkPx0WhlnEGjPrAyVOjxAtC36QXTRg/x2f6iuHT8OHlQBP2U/GbRlTUGjqJRDVKthf/SSuzi
VZR1ZaccE2T5T/PGhFzubDkBOE4jwauRe/pXhun/r66SKOn6LjBofDtIThegXxCFUhG3O/9VAIY6
QwdXHbrzGPAw5wpvYBlO3XjtCy0IoRX20jnxKXqkRJrWj9sfj+trKJIgHQPdL/19t1eLkkk9NomG
Lo4Y7BTSD7t8vP33uZu2+vsM2tpKlWihipuqll1D/tpFu16olMB1spUNZst0TZczi+abG2/ZRPti
DyHNd0487dJvop1ykLbdVlQ/EyyMHeayxpwYdTojhyD5gx67ab1bRMw1fM/CXWgqNsa0P1AGx4ba
GRMuAE8Bz5+xoTx/wSnd13sw+e5EhVb6KT7cvytjjGORZm6Cnk4Ua+rPQNlX9rMS+Kb6pKBTKUGQ
dvtg8G8vKmlmQezaxvTgn+5U6n1QzxpQY7kz3lQw08YPxJNAaNQ6OrLNBSZ3wnorMEpx8OMar0YZ
nIz7GYMGFjIi5rmHZHm9hQQVmm2pyp3kiXo0uUdktUIGF40g09pkxGso67dWf8m7Q2IK0FBkgvlm
bZDq2WQiNmvI176+5NCFCpa/ceHVMuhvWEGE3oZBitFLkOSQT3J3F6in3BJE6dwbeWWCevjKxKAU
emlNGliKy9abK9nt4tztwY69tKU7zrbgxhLtGvMSnvssoMlplKLHbZe9TcpdUD3dPmn8Ju/Vkhjg
s5S5qmobJ62PXPIgu7obXiZa3feiDcRNL1PoNL4CrbXurG9qEAmKWrK4yL76AQwqJlWrYPQACVww
Iy/JeZy+314hP+a4GmD7QMYmrxa9hwEtc42Nthu0ffvZ2Jb3MqTrzEbQrin4ZuxImkRaWZV73L5d
dJmt0yxD3meandtr4u8ZamwaqH5w1TN7JkdD1IUqarDGssmVTTqIaEAFBtiZnZjkKaRHgLG1P0M3
hvJuEC/4rFyKF+NQIqk+i1T3uJ8JPC3EBEOYBZ5n5rCHUal2sfaeLaFTmME+3CN/j44WMacHt/K7
tsUc+qLt+jDOsLzfPSVUVTD5lnjdMaZya27hN9u/0SlBnHRdH/PN9KGZ7KEDPI1N5uTa6EjT3ax9
un0weKdvZYSdFqlrYukdVbCeNPMeY3BObs8n6Iv6t83Q38peT2szzJ2o9YjdQSH8u1aZHtIt5RhF
rfIvfGlthrkFg1FTYpAwoVaVbabqYNrnQlRK/B/HDmNjBuaAoKxOd3QF6WOmKnIc6bQar20UJ3+Y
dt2h3A/gEXVEUMcNmk35aoy9P+own/oauW3M980ODf4wonqfzA56XzFEEDwugnuXW9ZZW2S8KtNq
w9Aq5JXGA0X1/pfsl3h/y5KjPdRv+XMD1vZwgyRg9RAKMzL8Y4IuUAikotWPnZWQSD5GGc2048A4
inrSp8uYUx7Vp2lI3EBOnMQqBHcmL8g25atNJtLIuyZpmx71xzHZRRirNkEtJz1amSDY4AHk2gxz
bMLeXGq4NJLU2nOcf17019seRr/LRw+7LoM5KZpRmH1ToSacmI9W/2vQdKfWdiGe5qIxUD5kXC0x
J6Qyc8gN0QyqKZ8lG11DmD0SSkhwu8vW+8Ug7jzr1mCD5cMD17OX6t19NxFfk+VdE1mQCJanzRwl
kFjL/DKKHDu7BIt5r4zNxahRWFXr0NEy1QlJ8xWEQlu5wzjaYnp1EzUOmrlGbE6oCi5ZbuS//s0M
YneNHnZRZkJ64FztlTdMeT7hEsSvO5eQtkv85Kcom819SCHbo2AsUbEh78IAq1XUpobUIrqd74Lt
4kFrcReeqT5J+3/oS+N+ebDrKRhjgnAE24u7pO1sKx2+fKocAK+kPYzD5vYx5ppQTRucK+j4JWyL
Y2ZG0WJXQNdx/KRLPyz1YVa/3jbBdfiVCcbh5TQojZqgKrWQvQ4F2MT0ino//E03Mfoz/lkJ4/Bd
WEypaUBuQM7rXTpi1ieRUdhrX7WgelaHQNS0JVoWAwDIZA+hZoNAlzTdQzxjslRvQP5ct4gdEtGM
DBfNVotjMKDLtITYlNMjlDHPOZVbKNx6tz8T79W+3j8GABIQTZXpiHqlovwqoq1pgU9x2RH1kxIc
gr8SFsJlfv1cjO/milTLEa19USrr8iXYqn69JZ62lfdl6Qw+gPWgie4eLmhfjerMrK5qDmqj0ZS9
qmh7ySyOCwlOijUclsTcBn0uCI/4aLGyx6BFberlPCsDZZinUTqGc0F1C4ImZBflo7W//QH5QfPK
GhONWWMwF1mMpqj4l36Ij6Zb/ky+0SR+v4+cT+FduhF13XFzqKuvqGt/Bme93MaTkuIBjE6/InP1
A06oH2CSyx2/Dy4V9FI3UIXFeLKI9k+4twysLB0UEUkLWJkPy8bAgH/gzfflafGpPVswHym0xqAL
OOurqQf9oSdvqTWa7xlyzDkreIlkrmiuWuDuOoMtCZmjjKQIQxuym9I3W0TGIfr7DJwQtHktMaQP
0J9nPsXtdFZJIwjzVHraPgRIq9PI4EltZhC/GnD2W2gEgNsm8dDHgbaU/vKeZ9/qb6ELgsFduTNA
C5Mc/y5ttj6cDMSYoAKPOlrLMJRiHxLVl+f6khqV4C3O3Uw05ss29NgQGDCbuUAjBo1fQLI5hbTN
I+lFTwTuHb0ywOxkb0hmPdIyk37+3QsPymxPcsNT7wVO4pR3oJ0VfD1+aLWyyewdfKvFUAfigtZv
TosHib6juacNliVIbi2vEar58p9eV4tsEXLBzZnEEVLU/aE5GRsFpeghdMCoCE6zdGPci1SQ+HC5
MsiAc9+WChRAkFVN9uND+at9CY+Q56aVz3yLhJDi0t5EYa833y9WZhmUVjEYGuoSOGpoC1p9yKHx
CQxDW2SGCs38eXKTCxbsFZ/Qx7zRj8VWlJ7nY9nqFzCgrVfBMCopDuyIlnpaGardyAt2NFUuFlgT
eAeh/796vtuNkdQJzUSoXXvRMbM2KrXgsIpMMNhcl3Ixo40BuzgPTjac8ujz7ZuVawDJbwjSGSqq
JMyGzWNZaRhSBouVdKiKe+VvaEQhFmkQ8BXoeFMwCNJOWSUFC/4+mae9LaFPMAh2pSZKSnJxBG3q
eE+oqqyxJDwY1EzCiap7atVZngM3GVR3CEQ5FJEV5oOrYdWFcgq0ajJplyigVp7BWUqk3e1vQkHv
w/WyWgzz0UHwYIy2ggxrCy5np0a9Rw0Gz9Z0LGn2myLfpyT2btvkQ8bKKHMvq2MbRCnGwt4HXzIv
2Ceb3I2+QbkdLMfNOdqSR0UU1VEY+rBQ1P3p+w8pMLa8lWRWvOQ1ojr9TJszyk/yvviq0qyQJ3pC
8ZFhZYvBJg39t5EUouFEP3dodC82kg9KKIx7l/8HJgPuyCI6Gf5ZGeNWYRKMrT3RR83XyYsvsj9u
rddkYz8aX5YDjeMwa3cp/L4T5vno7XVrT5kziqanatGoZV3LD9oY+BMxnWmyX8EsfwxG2bORy5C0
6ovg/HDfH6sVM4eWaJFMOgl3XImsPbDXTw8Eol2JW6FFyRk9qqhauMPoTPeGqEeOn+FZGWcObweB
ohG/4L/9Dq0bHsJt5uXbFvCvPVqP4+d+M3rVY+pBWeIZfQ8/oad3ewe44LD6DQzSSTbUi8YC5Cyp
/mzlezI+tePfMFOujxUbLmnaqDWUMVnfBujqTLdUL0jfCZ9b3AB3tRYmRDJMkK33A5yFCm1Wm/9H
2nU1R24r61/EKmaCrySHw0nKWnn3hbXJzDnz198P8rVFQfDgHJ0Xu1y7Zk8DndDh6zEYHW1PKyKZ
PzmiErBActgamUYiu1k1WlDSvmQEg0Hntgpi6yRuOhMZAbZANppJA3R6dHLQ2ZooKNAVQ54aj07z
Sl9FeJsCgWAhGgcgyirW60skPcvRyxpDD2vRW1F0eIyhaYauWA0sAPSAM+zo0a/QyhxrCrL+uMqG
c13CqRZdMS0aY1o0oIGTCnUybzYSRzMuhNxG+dlWH6+T4b+836RPY0xJr1hD1Ido75lcxe92KJnu
+jMNIsnXzO38sXXoBPDyInLv3PHrjXppjBnBYKRUqgkS3wZWlkYn5RTtDYzxtBdhcoF/lIamaXhG
AtyaUTAllLqpsUcaKYf7DIsO594xv+p3tNwdueGP4Uf8HPmitYB8ifyHKltZXc1MyosUWwHnqTkU
zXKs5M4Pp1bUacc3H290mOeHjBGAqKVIJ9rjSKNwv0HXdwRYBxejG0BbyEdBxPQvIvNGkfHuYQTg
a4s21ecHmi8ZA82jVeP+2AZ0eigN6v2Uuvbhczr+RpdRPzVN6xa45YoXGpPX9FqQYIWeJISx/BfD
9Ubng+o1Uqi2rw86OhM/A0jXdOhWzNotAd57XQH5NuWNGKN/WMwwSWoLpnoyuUllBoZh+Jit26/S
5BSmCPVOJJWM1nVmtExmTc9wXJ0ltvA2/kM3BPEJPyx644nxzlnSVoqEBXge0Xu/r2q3r4vvfVrR
fanuoCd3jVUe5DYUCCa9l48m840s47DXKqpjA82DXlT2HubMbgutEORouF00JpAkkXDWAZXPNi9k
Y0H0muD8ynN/Ju5yrA/5gYJ1STsKH9jlAOigGBnNGTtv3VIIEsa/vzf6DI+GBpBgQKejSc2+XdTG
mXrMkwiY5JfKN0wyBrOIRmlIgfD8OthBm9KkXe8sPsWu/swM0OY82T6GtpbGuGkRJFjhRetjJH+D
pn65rmLc+ZgtEdZE6mM2q3QRqeFUXxS/9uNb8rTedxo6nuYdACZdM3Kkp0Lkw/kC+c9lmYyhnEnb
VFWDnMUwDAdidX6qJIfrvAnkwWRs4tSGqZZgR7VH0s4BNjXEA919okk6ESOMRWyirGoSZUKX4vTU
YKl4IpI4vhN7OynGCkoY+1nqDsHA+AftK1WClPjYbGTtIxfR4qGJ/evH9i82/o0gYweB7ZgDFSai
ayu777qb7WjCTh4cuhE0xlyxe52e6JoYi9hhV2ETpTBNXZ86JP5SYDN83gjMLpeIjZQM3XyBIU7m
EIs8wrJJjOJ7g1ICQabErl7YeKDJXOeFG05tyDBHt/ZxXwNVBh4rOYf5SwaUPf2nnoremfwr2tBh
zqzObb1dJLwz7cdpR6EfrJ10oYuEaMpCtImW67JsG0DuCiaLPux2RLaiwJAtYsT0FZQBMc0r1JEw
FqX6+MFHbegwJkEuOtNMZRu1tR7AD0boWnV502vNGWszAzjmXQ/k2wrA1qg4+3W67NUKy+iMaPl1
/RL5KajND2EMB3Y6y0hWoB2029HkLR3eC++wGoMiyMFzhW68C3f/I03GjBjTLKcp8DVQ/CKo0yqn
0Iv29kOC3bhx0F/y/RSIsvM8y4WFc8i1KhraJ9nWh3HSrb438YxSrB8yJozn5RPL2gFw9g8F9kXd
YZlIrpfQulJXg8KsgnnUHKkVWRBuJcXSNOR1bVkDcBPjxLRoIF2r0Ow0Gk0dCv+THH/b7vCHcpS9
fh/5IpXgmRMLsNCKaQEdS/4wXJXKy7RQ5GCiV06G3udSOZiDCNeBZ022VBiFKJokJKsJLW/Hvdrf
wlFOxqHXBCEAVww2vDDSnoDBtcVOKk+OFryNNPOHklcC8ebTwJSMaukmUHiYqCnBQKc1DogygDrl
ApUDmJ2doC2dm+q0DEtHcAYAB8Jm+I3VLrRGRlI8ulEfDKf32oN9Qge3t89cjA12HvQI647EcLHc
spqFJimsvrV1BTO4MGyb+ksZrsNEbGCYhZf2gJ11brSrT7TIhMo1OndFu3apcWft5JYc42SKcVyy
XEWNQR0sbCrDaoRo15JTbNXOBMDn64aJBs3XiDGexpRnA23jkPRW/V0CLravMWBSLU6NZrRQc2ph
PMX1bVv2mDC+iwy9q1PkL6m70QAujHWHwXI74P7kYEy9/40/RjLnaLLI1KPcsChPeeivSM+Gt1mq
oc3umyqMtnkubsMbm/hIcixHawoYqh6x3Ajo7OQy38t30ZmiP9b7OhXoHdeCmLCLWNhg2ehyfS+Z
i5oWddQidgzJ46q6VljtUBtzVk1QP+faww0dqv8bDUi0VC0S04AGlKeJnPvqZsjvr1/Uv8iFZdlY
haugWY8x8q0xAHNqlunLqzzQdny6wiz8a4zwVhSMcA0WjPvfxBjTa1hNqa10vlnRYmdVKsdQPtO4
hJBKReZNMUyVTb1VtdUs80TbAg0n3A97dDnu1711P+9yACyJ6k5co4GGShloDBTSibFROdHsNjWQ
d5AWbE2QPCtSHHu9NLKnD1+u3xRXGDakGPsULq2WdbCTXh3lHlrx/RkNSuGvTxAhCp28hPXR2LZq
EksxsWK8H63e9kHtkssFGKr862T4XmVDh5FsiHVLYgqzlQ9IAptujvEjJ/k2OrTxat4N/uDJnhks
QSU7oq5kXuCNSigmQTA2TocK32tVp2pxq0QrJq2UPxv1FCLajZab2Lov1tZZaYtwIejB4l7dhiIj
9t1gzZIcT5rXtp07lrODaTK3xWIPwaly7dKGDmOX9Doe9FQHCIN63x6wXw95FDp3Mu5kb8T0CSIe
F5AgewFVrlJvqDJ3OVnLhE3P1Jd5xZfwHiCRKL5ic5t5SxGp9QCu+uU6SS78CSD3gaQJTFETV/n+
Cq0uW5o5RQcdNVpRQOuRyc54mNHpo6MDU0FOOEZO2Pbmr+1FBHPGD0w21BlXanVo3xtbWoPdow/m
Hp3U2JXiIsPvdAc1yDCg6l7nlys/mA/FdLKm6oTFjTXtxNLDGfW6em48rKG4z6zIMQrRaBb3Ijdk
GAuD6jkqaDKUf7UWB+7C7cjX64zwKdBIUseoisr2bE+K2uZof4Cjzp+b+EEfBFkdnmoTWYXh1wiW
u7NAs0prmZOsUaDZV3hPukFD9tRA5Ma46b0tHUahK3smPfpjEd5U804q8+cqDJ0q6/cJ6X5HSXY2
s8Ip6sZVJ8tHG4HTr/0utConz5VjbRSXaB2erx8tT0YIFqFgas/QbNukR7OJFUZSy0Np41WT94cQ
7QfrLk8F4Qi3gLahwaJj1ouqS0kHq53kj8O8a+zWacOXvgzkeG93mLVQj8mnegiJbOPtoWE3hsYC
Js5VZRm5RP0eGnUP6m54Hl/ilxkbQ9d7+TVDbNeOqPDDE9QtUUbFjaUGcDIBpybJvUj91YSC6xIR
YK5Lm+vMVmkPsFbdmuZhaQVWmecK4F8ppoFlACWHcQWzmpECiEWYzW9+VgOAIbTESWvXboXoftRd
sk+ZLSXK6Ubw+smu24IelVLcNtJdNAXhcpkTr+9vEjt34iUorOduzQQvKG52YkuXKsSGbhvnw2hN
kAvaht8BUVAJ7JvQp4md+VK7kT8KjBdXwzZHyphHszTUxJyQv5qyxy69s7JHMn8iUNjyxPi1FYY3
07Fm2OsmjJrEWGUu1W4qzf51W8EN+gGwgSwLIBkBzMJIX6b1mTXleNR3u2ln0ly0rx/qnYoe2e6H
sCOX/uoPEqKaAHcHhoOMPuP3N7WMZms3CtIU5mX0DICVZPv0sX1Rbuji1XSn7GIglSHvGIlEhHtj
GsI8AEcQuE8m0lN7qzIXFZ0G6sW6pZ3c0dHead8ws4eaWXeQg653PgMQRDA9TQgehyq4fc+sHbal
aQ6IhtK0dOSCuERytU5UHnn9zIcz3ZBhDFQuRQlgXWmB6VG/jwIZI5gAMNlJu/l+8VH++QNdaEio
inoouGZlQ5YRHEtb7bSjyt4hUzEkltPMhqeFv9NQ1AvFNZA6lmrriBVkjc3+kLmoItsEpSY7tsYl
TAU6wP2+gTeOYuOhqLPvxKQvVDJTLP55OCbpnV7+cV3HuCf19n02J5Fn0ULQ/Y458OTcSxcyWn6r
Hgbh+CNflzeEGCHH3vlQHXWazkSYcTaww2l0KhvBKH3xSp4w+qWxzQfJ29BjYp8hQZtADqtCbcef
lk+B19pd+YUm5ZJPZYTJhhjjxszB7BpjwC0t2IaV3uet24t2EukCSbAZB5bPetnbMW2+MJbSwZao
O01CD+40nuUwPnWDnTlmnniVmvnaMJw0pXTDvvWHYfmyGO2RRMq3pu+CaBiCusrOWoY8uQokdMPE
Gh4z90sKsdabeuQU8ks1LjupwT7mJd7LZecT9Hc5VrocC2P0hjIF1uY3e4z3elfu+648T3b0m9R5
49kj9odbxop6a3uKkgSt1l0icqqio2B86rpIFbFr1MazdaeMiSPLIgrcSj+ebFBpG6ldgDy9t49p
N8mhNSFjIu/DvQ7cvjDQjj1wssQz4lzzvyFFVXQTISiz3hWLjteG3p9H7TaVA0O02pR7YBsSjLWP
IiUdoxjWvqge8gWXJ7BSIhYYMx/ZORKLa4k5YXU+LJr5VCfLV7Vdv1w3Vpx8DMDBLRUQbfRZhnru
+6MKjXKQMBWOnAtAgeTvNCWjvYRe+hIG4y4OsDkLuIrLKXywngSUP4aP7ykzl6QRy2j6FpSrPylC
jBboKRqKSyf6mh6Fja/UPb23Xe+JMdcVS2kf43+QAauH5SPIAHnZJaf/dGu0ZRA/vFX2NFvyn2BI
0qu6Rpu5yjxMu7ybQNtsnDz2KqByJYdB8oqfvWh5OSc/8p5Pxk1rKlBvpKVA9uUy/6Gh/WTtnfpA
J9lGB4sMCHrLDDye8Gb14/v0WX24fqn0zq6wyoKamkptdNaIO81S1HcxaSDtKyt1wliUiP+oHu/4
fDU2Gw0Pp8qYJ1KCTzk6VNO0GyqCmFm0nJvjY9/TYXxegf014TB3oLOXcwftXkeguRyRpzzQRYmi
MijHRr4nx3g9JAeIUVsQlbhy/loTGz4Nfn4je3IgWuv20YJRWraJd71l07Wj7zVfL8bEMpNU9qzl
pSaPowj+kZMreU+AkfvakqsxXEFgOhIY/NmLAQCFHFkwYTczbYdFc8WtKGPGeR2CKtEU9FYYGgEE
y3u2OgyBx0WrAefgrP8J+Q8KqHhz+Lv7Kr+IXjlcUdwQZOxYKSlWiAwGCCbnXPZz8gjdvq5WfLnY
0GDuqo7S1R5HMKXvFR8V0X3sZy5tGymElRohLebaojEf0XYIWvK+PKyH9bTusyfVkR0xui5XBDds
MdYqtckKKAyQCodsN8jlxUiE8PlUZT6YJGRODbyesaCCzYfkbU8Gi7TAOzuTY3NPOyd1NBhK+3L3
n8wj8aXhjRxleWOYsrVfLW2sZU+Tmi8TGZ2ErAfJEK4w5B/dGx1GzMfJAlaEAamL0RLaPlb76Fn3
tMtfY/rhTesXPz4lg28UGTlHnl9a1aanB0lHPxWnco2b6RUWQJRmFTHHiHspj4OJ1pbVW+Qg1S+R
EGiUG3tshIKRcXlsE8OuQGD0KY7qtF8D7YZ2naovIl5EAsHIeKIlczang+wtth1IdnEIEZdOcXkQ
XA/X9RLbJsQAhrTM9uxMix7VjZEjw+4nN+YR0LCAZOoDE0tfQkc+F0CEt76KbB/fP26oMv7RgFTU
bV1hU/FtdkPBuO1du4sQNMI9ChvnRCwy3jGzzUIrjQQv9/Rsk8HRVbRtmndpLQKx5nSsUSfydpiM
FstWN1pDAbZGP9wr58atXNtNDtqKDWiKC6y6k34jXL0hPExGp7UoxcY1FdFTGxe1E0fNTqmkXRHr
sVuMDZD/lptcsfwE/20mQ4aR2/lxqG1RIZ1K5EeL+cY8o+hxL4eVZClwaJVj/7T8+VSgyEaQdQ9v
ybnOHbSbY4nuck+BhkV5Jr66vBFnVD/uajVbSxAvze9mf7HNUyr998PX72+X0f4FGclZMxAkG7bm
yK26J0siwEvmW7A3Nhitz+xhUqcQgVwivej1dxU9uNf1nZ7DlUti9zBMjZStdgQJjbDLfdG+qlbQ
L4j1KzT7iurmAr0zmETT2hdY3pwh2NbS1C300jHSx67uPEO0dFDEFGNNlCab+joFoS7tg75se3do
5G/EaO/yUDlaQOj9H0+RsSgWZsvD1IQktN2aegB6xVyMpbhED90SsEJGJO2vX5tAvA3GsHShZKFK
CPFulqcozpylvDTxJOBKZL4MxpCULVphchXnaN6r5V6fneq+2Oue/rPT3QabEtLj9Jj4QmcgkhPG
cKhLOEGjQLZGN1b5pC8ONn6iJcB+rk/xd3txDIT8yKe9XD9TEVkqVZuQK9TDNks0msJYgTQ3Bc1y
14XfDRHcMJcMhvFVLBk2AKvNqDRWp5JeSyErWZo+SlL6y9aHU65ae1PNd9c54lqPN1LsM3rUFm2p
qXLn4XOePRnFz+vf5zQywAJuCDAarfRWZqkVbqr6M7nBBnsPqfag3RWj85+lQLhiv6HHKHYlR5Jk
K3hGt9n31H5aJsXJi1Ug9hyYkvdcsdrc9pY6ylAuO3itF1/IHcqDXhtU39DRiRVTg08c+6gHWOhd
PVpfxZOmIj4Z9bbyYulJ1QEQZr20tWf3z4YlqBQK745R7mKIW31cI5qG744G0gSYdn7RHmZkJTCP
cy+amhKI/esrf6NdkaxW66hCFif7JV4fU1sFMgZxwlHk0fgvd+QjAPyPyUo0ar3X49nuaiPFujNP
v6e5AoPO+PdOcRhvUL726Jo4EW+861JkzULmE3Q/gKSoaljpEVlXL2lu1PChMx9G8uW6qnFJKDJ4
0rCsV2U7tSPLltu1lpDRmU7J8DM0Mqfq//sxGRtLaP4hwgYDdW2mVZTTtNHYOl2DFsSHtP41So13
nRnuFW0JMXbDrIx11IpM9gbDKc/FDZ1YNQ/GRb9VjgvGZdq9CK6XJ35biozlyFNrnKSaWl2gIDvt
pH8lQ/TY2/aPeha10YloMfZj1qO4AwrD6klG6GT5rplMl0T7KPp6/Rh55n3LEyPoVdmrljLgukh9
qvSHcnq6/n1u5m1LgDERq25OddSAwLLX7ynwdYSd7hkQuIAc+Lpzcb0kpSPqB+S9G7ZU6fFuLEUp
lbNe1Q16fJfHOD01gKROgGYvza6Wmm60xg5w4QU2n9OZ9F70GeevD3JfYyoGzV7I6xc7OkBdHV5t
heBZJLo05tGQN8MKwQehMD1gw5Uq6gARfZ8NLwz0Ha4mvp+R6Us0xu6w1gIWVAENdgJ2NLN21QtE
ShOWDKBJOnaVwNScBgMWgFWhiECucux87Uhh7qLb1O095StBMum6fIp+BmNFonXW6zSBBxvJz6r8
apqC4URuCnMjiewwbN1Z0lRToVAGcInuj51iOfKvHgWt9jJP7nV2+CaediugowZVOUYEzanPJbuF
3GelN9go9iIpJlqpwPX6ivJGhBE/U8NQRT4gYsNLcnHJ0TpJuzrQb409dfviIRwRU4w4ZiUqhqsN
vyWR53E5Z819GT1eP7d/8Sb/8MSukenntiraGTx1O+UVbTE8DJPTA1SIboVNbosfIkxMehXsq1lR
LGwqVjHwYLO9JYqN+ZSmUuG/8FRAsf9hXjErYuenXB5vgGoumKHiC/obOcYixtnQdZOKCoixAIp9
Hnx56jzBIVIHeI0lRvrW2Q6nIYdLNi/qsacjMHv1lpYygQYF1EMBNb5YvHHEiKFsljqdLUakcZbd
ZUcaJ/UoPGz+hTgD7K4cULMhICpikZHFGIPMY1qAaJgh6qAKPQf5yRywKSen8H8iJgXXxnbwlBNq
7l0OekDU38k7up2n2NsoG3RnwA16nRigRsChzVjEcs6TRZrHFXu9Juz4TXbRM/ak7ClSK6DaRS8I
+rUrImPTX7Nx1CSrp043MaoyHaddTOdx78khO8hn8euBHxP8Iy/sWMlayXKfLtAAW3OlMNDlg6Tn
jrrchMPNXN7FzbNAVgQCyvb0oKQExdcSvGx35j3gjPozUh7u/GK75u0ECNJj4Yuhdrkvz41dsemv
2pzoYE+VUqCF3ltcOn2R3czn9jEG5C6gahxjb+xo2lg6prvk0byhWRBRgwM/dH07Z8bSyFXdF7kC
AQJ+rJMVQTPdk1h2TdHiG4EBZecvsHWxHHLTgskepd9lFO+NqniuLfUSh9mNOYpy0VxNxAJWRVVN
8yP847DqYTqWNto2zCBXHtRV4IJE36d/vrm31UwVFUvaIC3rcgJ6saOnkSATzBXIDQuMaISY6siq
Hu9nQ8MW8qaTHDmRBod0k+gBLaLEyADBIG8oafAEKmZwJIT93YMuOjBujUIBHo1O8GbGPAdjqQbd
7puUxiG9v/qr1+2j3ZI6g98d8qPtFS/X1Zkr1hpuX1bQDvQBAscu11yyCgOBXFnugSy2j+zyMlTR
L1OWROkjrixsaDGuLe7NLAobvDSH/GSpt1U7O9eZ4eqOppt0fTMQAtgGuFnrJX0sUYk2yM8ov9Pl
2SHa78n211WUAebz8kaKEQVJlspyzGB2Y52c57HajcMs8Mpcadtww8QdHbbhdgQ1aC+0OjdDFRr/
QhB1/chERJg7aaasLSoNRPJwD9BUZ+mDRGTS+CK94YQJL1Sr1xer1PHy+lKj4SE6Sl8W/6/+lPxZ
2J+i8ZzvGzUWw0Ffk7SuDFjq6UjhZ7Id5h9LTLcrLrAWbhGyPV0/Qq4oGPRhIqMZxmRHyOK6N/JO
U5CUt5r7dVxPjTIdrpPgaumGBCNt8oJ6ul4iqjZL1EnTcldk/oAmeLOwBSrElYcNJUboEvTljiZG
qdBjLztWdm5B8BMN4kgpWAbMJdGtj+gXMhnasWhhdOZhH5v3oyGYpuLdiK5gOYos6yo2uVMJ2Tgd
vAPCWksQLDTSo50cklpwHbxD2n6f0t98f5xKrc0X+GirrJxk/SNrLk2hfOImtkToj9gQkSetjJUS
T+yu7L+uWX/Qw7xxMDf//bps8QLILR1GtorKNElHZesVveBEB/so5tlnMsFbMoxgrXWMqHjAmcVT
+5xF8mE27UNeSIIMjIgbxp4ROTKLlrxyQ59q9m7y6Y6uz/ScbLmhP2NzORoE2FZLRAKyITnlrPxR
ETTrNOnL9bvh6f2GDLuaJIniSKl7aGOEvRJGslvGp1L3re75Ohl6KOxzZUuGCTl6YxintgM3q3zG
+TlmuZexij1TXyztK+b1BJLNbYne0lPfn55ixVVetLgk+hhrgK/vFrODvWJShCF1+Q/7z95Nv/Xf
7EP0YxI+BbkdvLqCznIMsZoywK3eU8cgJCY6kX0B+AmtgmS76D73syA8YjfKPtmvWOgLR+GHI7YY
1s/CzijK3IfDRiO4hc5QDd1yjCIM3awVy4zDphumMV7n4C0KzGXaG9U/i14tXEu1Icaog5LVhLQj
eO31hx6bPabBiT6Bc2Er+oYIowz6FEak0mHOW/CEDko8B2OPACEEiM6+cEiGns/H8wMyPiAULMAM
sHZRUVfsdILwjH590CO3MDzfduXH3dfQKSisZ/rN+lULgWf5J/lGljGTmZrJYdfBfpX2zwpoK7Fy
0RLTu66IXOulaQaBb4QTZle81HWZJWmE11iLARci3xb2LZFip+gmR+8PRHnSe0H8x017YursH5KM
OKK11k50ShKZXNoQHfsg1mO1IXEiV8UClv8eShfSsiHIiGSIRQDr3CFckrWvWn+DzSu1qJGA6/91
DZsT6KSgrTMikk5DjB59+H9S7GXtsRUlObnfN3Q6gqjCl7Alx3Aqi0VTY3y/uYvTQxUJ8keC77PV
xrA1qtwe8fvpKGBp7MdV4PO5OvTGANtv1MLaz7GG+gCWCDqy1Dqkvs/TX+v6TRddt4gXxtarYa8O
pYQHhgk41TZ9XJP76zrDgbCHQG2YYaO9CUP7TYHb0G41+1WGx1MdzG6LSOau24+nHsigdGZTuvur
yB2h5nL9N3D99OYn0EPYhANRpPYAM4ZxmMNjL58zOfUIVjBnQPG6TohrhTaEGMlek2VFUADJkADr
ot/N1WNdPFwnIeKFMXR5sqIxq6K1o1JzZVK7K1Dw7Gm3NqI5VH4csOGGsT3oerPrqkWIC+gz7BMa
9t1+xrqd5FjsE/cVYOpS7sr75FaUZRfJP2ODAC87LOiYAeHedhLjqwL4ab3w1PE4ilCTRKQY5xgt
xYz1fANMejjudPVHoxuo2E77qUxvGqv+RC5sowts/TGu2jFs6hVNi1J7iGPNjWL7Rja6w3UZESg1
i/PThIWMDDf6hGU93+tJ7c5RJCDBAWd+p9ZsidFaTMvUqagPyPgO35vGtZDuxas02lMgmghzjbRr
BWA4juIOd5n/mfGd7VkydkVWirXTJ1qkmNUn1dSO5dwKrkvlRt6GZWqWhQXjQAl7bzjCZkntpgST
07FD1t5NTsux+aK62Hv4PZ2c7hIeTK8FekDvAgE2mI9L4gBU+Tb8GaqOevrcrA2ygP/8IEYzuryG
KVuoZ4j6IB16N5sqT2l197oA8cOODR1GLaR8sgt5oIyjx/lIOyhiX3tIMUd3A1w5N38WqTzfcv7D
GFsKba1WXjUCgstY7bNWvp/7+AHIBgIEfxEZ5nERL0je2jTgNtMXvZedMPd76Zfg8LhPiLfDey2W
bNxNQfKkjQ34VH1fP5nuGqiH/KTdT1iKtgS6aGkft4q8kYlXB7whp2MrgZp0cLC9N3rFA63264fY
DwN7D3RZ7JAU1SP5Lujtrhh32uZFv6Yzja+q6Y9xivdWjuUpifElbWdN4FH5dsbEoB4eY1il9KFi
PRpkRoISGdAsvSP98NTUeecYpQz8cmnAYuPszs6iH0YKqNZ4gFKo3bFYTOJaJH+ouuJhmsbc7dr8
ptKHw5i1EUAtm92c6vf9GAfXr56qxYfHz+bHMs55bAHLN5vR/ydrgjHIDjRZI0pvcC9gQ4YxS71i
Y6dhjHhmaXJXjYOp+Za3uTtgJOQ6PyJCjLkpZ1LZdmLiptH03ksScI5uyfK7ScrddUJcvdxwxNib
vMegZg4j7KnpsTA9Ev2ym88E1W8k2KJ2Phj4fgtepFn3Y/se8ApO2p3CcHFUcSAokAS2oC3peqcj
6ERcoaLvu4mHL9poRk4eZreGXNwBPrc8Vrr1bZyXwalH6aLHE9pll8PQITg2qh8ZsVNHCYffdpfe
rrIFJAb1KbcLz1yWS1rAlAzpRakXT8n73tFn67tiWAcN+eB4wko9uU4yL12jk5Zrv61JvQPq4GFK
E3CePtqViSYaOT+YBTLUiZlMzqK0lZNGreWUC/5yo36RYvmOmKtPt0/lUf1QNenZQsXTzcvqnBhG
7JDme5kMhyq2HteRJE4yoLGT5Mo5QveRQBJ5IY2hmUjfKwB2IoTa3I2Rs0eKU1GGCOHT73Z5I2Vf
rgsg776232eiiblXs6axYWYoppIWAC/cp/CwIs3ldiYa1JIRQEEAFYihYykxZrgwwUZbOfSjjGWS
tEauO9GT6usYT4fp2JWuqKODe3obqozFbqK+S1YDsdK6oq6Tte6aK/4nDtBSZKD0aRgsZGNObJa3
9Ah1TI9YqStnp7SWXKP8TarDPD7NxBsnQW8RN0YBPLNuAl0JfcUs3HjfdxkZUoJJqfSc6Kc0uRvW
W32+zACeG3MnMjx52DfjrsHUltAy8iLDDXG2ilU3NpoNJHOFZbzP2r3S3i/GY7zcmu0Tgm6B8IuI
MVFLkbbpDCeIKv2S+MmAYJRU+yaVTpUUnxdl9YEGICDJM8hb/hh9W02stcQknuwVbXM7Wn1QTtO5
jypBhM1TO+y2/Nu7s504yqqOI1JcSA5oP6d1J+lBr/u2FtRpoAGdtEx+XpdSniJs6THqV6apFVk0
F6obfmxcikwQX/Kz1xuGGE0DVmWiy5aE1/LizJ6E3V5ZkO36Hy2m05wF8BrVwQCgCF2qoO6XkyiM
5tqXLYP0Xjd2MrbIKIc5HggmZgj6p/IWMYg7p3St9zEOutt4l7vK3SoJxEUQKNj0zzdkSailjTTi
XOsG+PVG4wDOzRlU3Z1yUQmUW67esshGP60tN00G10q705KThpqYjsVpFIZJOogMNk8PgDBvyDYF
W1VYwOvRmONaB9iNJ3XSbqqG3awtQdp0gpQi//zeyDBig8ExdD6ryHgAO+1GiePdsGYHaU58AG4L
VI6vAm+kGAmZdKmq5hISapKXOfmBphzvuo5xu4+3Z8YIg23U7TpWiLRyqzUcwzZuRrIC4AYoYBKe
P2VpflM6ZCVIhT75YnBxoQ+Cn0DN08dA/I1JRkYA0tX2lYZwIQrr1jGl+GENTS/pOncyzKOFkt0s
TR5a8/eLNrmWgpTkTAS2gCc625CCsdprDtiR15jWyr5V8p8TYhfp8Ak+t2aasWeFtmqR3MDrtijV
GX7pzafogqVBePnB97rXqfEkZ0uMEVJVL0IM2IPYIl+67G7p769/n3tgbw6dXY8o1z1KHXqHTrHm
Nk5uR3JnJfvrJHj+ZssCI5pSMqihnocUR6Q/dPtsT+vP/wFMrogVRv7SYbLSEVBgKGL2h9wbA+XF
uCmQMfKaQ4klSwNeoael+IQV3nLHPNewuLkiY4LaTVeFTpw9ATUr1b4WXSHQcC53RMGOR+weUD60
1Fhjhn2jWQyj2Fwk/YIFB+vwCSuFiQ9aBiZYisKC+q6lbuTLAJ1JjGzXdulBX63guixwubCBEAsG
DMy+MacV5mHSzhHErV/8zrwDdvFgfIqLNxJUHDdu0e4jG0AbCNzy5XdBAln+cZ0FKkasmYP9/JsF
tgEhjPNkGCkL01gcx6527FDKMZo4nrPYfpAG9eU6Pf6RofYJTFNbA933/KC+unZGhGy5on1ppVM7
PnfaJ57pBgYT/ibB3MqYZEsR6i1uZdROxYx8cm+4TVK4HVb+TKNoT5KII+aGZqltpDXDCVql5JWK
OjjASTuWQEsT6CYHtxTiLCs2+l3pnAyLw1NmUi9PBE3nRtccsgZamqzybtCzQ6FFFyu278hKXHNt
kJWkKymN8kcar2fVnDwpa/057nbWim6IUBbEHtxp+e0vY+x6Jk02SWPoWnxYfcWzT9m35DkMOuzC
dTGG4lc/pDthoMpzJlui9GI2qgFAiFmbCZKkKixx7gHQkfzKT9l53NFFqlnv2GcRjAM3ctzSZKx/
HVeVpCyQLSlYfcOvjnQscL5vDvMeMASCVicug8Cbs1RkLq0PS3xiG1YythCCtOSSZ5c2WgQSxSdg
Ys+cpiuwYIzv702tS6YwQ/eRafjk/0j7jia7caXZX8QIgp5b2mPaG7WkDWPk6L0D+etfome+6dNo
inhXs7h3o5iuA7CQqCpUZZqttxi1t3/et8JSdMH8a4L9hIuPJJe6lZctoqUOA+tq8iXqvyga9EuG
WWBItBbOGzLUFvN2mNEavLxk5gi6zz9JaCEoA8pnKKMoH9RRoFUKtbcGULzo/UkGq/mYySFdJsFh
2sKTCzN8lbEdp75l5MgYEP6yFvdL8XW2RVVZkQ0usIwXXRmzDEjSlW5sfYpy1xwEF9fmWCkqNpB3
YXooODTvv/yYpfmYJBMwQZ9PGt4S8qNSe2vpzupz1NxPy121Lv4feNuFTeW9zVLtJlxmsAnBF+jy
fa5Hy+mU1peFIlTbkGeio/6VJf6DZkCuNtFQ2LjIZld2QdKBuFk3neSbcmvcMtH0+UBvTRE55WZy
bhHkkZYN4RyDZ16uM9qVtooHdSbDvXoEHNKsqQ6FshWR4atMSWjFzlAHIpfZLJZdmOb9ssGU8AqB
C8YZX9+AwgwPYI79PHoEUsvVV9v73ynjMa77tlS+/j3PeTxNCpY6R48ybRx5+FwJaao2H4curXAe
kzZpM1rz62ecrpgmCaaGf5aheWjd6M52B191K8hJf2rCJITG4oNI8XDzRrn8ARwGk4H1N9WMZ/0e
tQiozhhH85op+OTechDlX8oWHFtoyAaLn0nw/sbB8brEKJBLYKCTQHvef5JPICqWQMrZPKLtHK20
qNZ5uqsc1ZANz6E/zGmP0H5yC1fUYrUZzVz+FA6wo2ZcFnsCnCZsjrrySH3okeGEoGsOB1edDyAZ
OQ5hcV0mjqh/fPP04u3XhPafjRzkQ49mrlZGwzh7mZ4m7r9Dfcq86KgcWR1oPHboMVS/7GPT1gV1
aZILS228M+ZZBe5vrb2DGnquP+///c1X3EsDXCAqFdGsWcyTmDBBiieIGq1R6z11tQCCk49SMP5B
+nNhkM8dSlU3ejMCIkjtZ5K7ep44kSGo0bMfzecnFrTIAHZozfzQDDraWqa0MVCApdvo4n1Nt8Xv
oZu31aUdLrCLiyXupAZ2IDajjEFXBcZ4q0WJo6QPtnJYl69LIQX7X2zrFr60yeVCQ0xJPUioDM7l
ATZ6UA2qf1BBsnRUHiE5JNsanzKMGh2rSkO7kGbima1ovFLrDpUses9/Hbj4+Jne7HC4opgTUVoC
Qd6ZsZ/nmVexi342XapETjR2N2WcPHW68iOJhgbluv7QWD/TubmLFvlIpvmoYtP7tQsUY8I/2z8G
efRjDZpi4O7WLB1KsNCIMiMHzF9Xuon2XEwanGhUP1E9ORv2EFi1pKBnN5H+oGR1uYMcTI3GUujt
RHENSfSIScdriZoCH98E5YuPxPneHGNIM2MZZN2CIrEsnZ6A6KOFGovo8WIr279cDOdxslbVQ1ED
9iJFcmp6StcbA3QLAy0cqK57++69aYw9t7JmZ0SsHB4RIzd6uURS2Ned25purDz2SGESCa3H3eTv
G3sd/fvggW/WeMKvBlO0Ba0Br51H0aHeu0z1tEE/ixpofhsqGErTbwb0laluDcbV5loJmEaesG7M
wtq938GFvWuiaE3fL0iCVcOPs9w3y+hULb0/FUmYKZg4yFLPsGuIDvtpLuqVZZfInnUunCEZBtPX
V5YwCSQQ2ktUPUn695xAfLb7a40qweEgm/AMnWMbMT4KOnwjdm9DsnmNEHD3Pnr1Q7wj3hR3lRf7
mC1lMlOqnwcyNFWsb7FXCIxvXqgXtrljE1M7zjE/iVB0qE+QJQ6hwChwYZEJ7rxUKRhQ7JoiqdSr
I1mqQEc75L7jbl4CF6vgwoKmt+ceoQimHeIHtTn1NOhEJjbx5cIEdxAVLS5NPcVGSYp1peMkUmUO
VaJ59lII7pvtIOTNFt/ZvkadFWEMGBcBntbyc/IZBRLQPjA+kspff4oZbbf3D1o3rK+D6Ya/T/la
fekaNYMHalkZZpoVpIkepmkrmDhUN8+1+WaHucpFISOvI2pVFN9pKLWHRs2dVkuuq9RWHbLWXkea
6woJu0HLoz6Ctm7OzmUln1NVPxh0vY1WKDT1deb2o/YFBJ3nZKQPSlQtYN9Nbw3SPUGl8KGdTPSX
WT9VTTquZfNLi6sgavKT1PdetyY/9j1v++y+rYi72aSlxtAuGiURWrGGlf/fSbrtDAdFE4M1doAk
jkPEtsvIYtkoaEwB05FaD/mBNTSSkxXUliMaiNqO5C7McRBoLe1UWRTLktX4vkqGoJWrQ5auzyTR
z3beOVNlhGMznDtLRFTwG9vQfIe2pml9mBvp0koHGzuoy2Up/qrYdUgj6yQPxfeo7M5mDMk/mX5r
m+5gWaXgAtw85BhR/sc0f/AIBlaztMEhV2bqxnrs1tFzmrS+nYosbZ44C+NZUNTE8wrf0pxOVjLP
Pab86dKCkSRcF+qmIiDZRN4LIxwsohqKf2ROU8XnRr8eik/7zr+dAV4Y4EGx1WtDZQRX9LvVoTGb
yemY/hJojyX4vlkTVfooUkYU7BzfohxlZB40CbGBlSJWRUdRPNieRlfBxfibE/fvF3otelxgVdqD
kzdKX1mhjFPiVrc1dKn1a/XEunmFNXHBp+KblZVGnUsQN4LzD8AYPU9tSCHblXrVcDOiWzDLvQJ6
TIMXp0eNnhdVkIWKzHMXQI73v2alCNDlfnTXRn1ox1lQiN+Mqt585ZUU7mI/owgtHCVFZj0P8p1O
B79JzZsmXp7TdQ3MococtR0F51nkoDzXRbmUsZJkIEJlN6niI2JEtc9Nr6eTHUbOcK8cpD8Qy0XN
DbGcyYq22odWabMYSS7l6EmbTMMFw62vmo07ExF90uY5uDDDRW5lgd6eSsXSSOyNnUv7s0oF5edN
r7gwwUVuvRUp0coIIvXBz4YbSXvZxw/2338ItC/+PodPCeJNJWY7RTDKvAajfldblYvO257UguMs
2i0OqebSkGJLHbFbK3V6+8qqIPc9CNazbQTFbAyG2OqHLqXYlubBTPAiYFmPtDZcO6GOnpjO/q5t
IxOaYP/PDPtsFydpGaIhQ5MSAmoHA2de71KQrWlOfawDsE4LkGGTU8oGbSzGUWUZbDGcE1RNu1IZ
EniYa5B/sRp9gu5wVDsLz66Oltej0ggmb3/5Zp6GcD7odwWqoD8ES97yxMsfwXmKUi5FNA5wdkbR
F31KgubFRA8fmF7d1Mvc/PFPGs5stLOqMtbNhhLf73EPJfMpzlDj7afRpUX0mGlZSM1RAIqb67ow
w4V1zZKPqQYVSLy13CUQLxY1Qm76yuU6uEBuivKu6TQojLCN0/walXGQJIwB9WsPlWFdcMxE6+Hu
kXlSIJjCVI8qsAoVfefEsrDxcOuUXS6J/YYL91eTtbdNZiM5GiFGwELjbr7Lwz5gb9YNmH9B7B3u
+99WXHhpkv2kC5OINoiGUT489WWyb1C3lEHGkH/NNcFhE34uDtRbo27kiWJtjcd6AKBU2zokHHyQ
LYSxJ9LS2fxaqq6wAXBdxYX1fllamw25EaHdUZrboC51v1vL4/7OiUxwDj6ZS1xqGGLzoDXtVZ12
jIloSm7THy5Wwbm4jEfYesphIhkTXy4Mb7LrO7WLH/ZXsnVZodnm383iXLuXMlvLF7ZZS/Y57YmT
6evJkNI7BYml2eQCcx83DmMJEB5l7DyqYssc4k2tTJeoARtFtd6U6Z0hqpeK/j53ISZojYOeNIQd
o/HKtl/i7nF/uz5+lXe/ny8lqrIWF+Uoq2x0sdEGR65u5ULE/rPx/vXeCudecRXHmVQoCtLi+DDd
pqcFbd2xY+LN8VUf52Dc9IfiM15zRSzTgv17PckXkEBTpbfHplA9bT3axpOwZ+0j5LxfGedu1OyR
NJaq4pkG5iauNTtM6e1SiwBHtAz27xfLmIohQ4ukqeB2Z/dDCkrT4UDuR5SaBjd9jNxF4NeidXFQ
mmbgaiNzonqS+rDQY0E61+zu5PHHvvttRP7v949DUjIpeRnbtgIRhtj0WrBKeyipnooX/TrvPFDg
BjXoig3B6kRezwVLNWryaaksmifZIBmN3QXNpoNI81VkhIOGcTGmIZngev1wpUq1Q9cTmvIE+/cR
7t7vH4cPNl1p2zD80SDIykpbpZsNTnqKr5NfcoCS9GP9zcTmGgKqFYFD8um9TFEMt9dIQ+dO6+TS
tam0jmBp7Fp7n3a8Wxqf2S86+KSnWQeJ0iqhoFUV0FxG18mUPozz5GMm8CozCt1Zsu6EkyG4EDfK
W++tK+9PXFfrIy3yVvfaavWLVb6NB+MQoQeRpFbugqbW06bpqEsJytiiNsvX3dtbOocqRI67cdEz
HeEge7JHw1/rxPfdy3o+Sq72xEbfmDYrpgN+zsSH0PT+1os+Loc2o9GYtKI91ISz3KFGIDcv+wY2
Aqj3u8vBS51ka2VUsDC7wDPQVjWD85293pdBjA7KfWui5XAYY7dDbikQ+WSEJuV8HzWCQyj6+xya
6J1eaoPWqN5Ef00NFMj+G1q98i5cgL9Ey6iJ6lL1Sv2sQxFV/plbT/tbJIARfjpQyxV0W421jnnZ
o0QeyLI40XzOrWsMegrOtQAW+VnAKTdNCu5UFWSjRQBKCt+2Fl9r62B/RaKY4/WR42LXVk1rK7z/
AhlR8s/94hYnx7Nv0jAKFvT+DGHmxwG5a0RkqoKbU+WAI9IhBF+quNHKVnUgj+rY0+pY5FElIohi
2L6DEjwzpC3XSRMTHCI8uNaOHhSBdUyP5TXoZtzhAOE9SO/Vt/23/nAvaufY6CV7d4D55qqi16G6
l8InwXfxDHWI4rrxqqMG5WhGd4NM6EY+9lfRoXxiyX8c/AEx6vsfwCFI1hhJIku4gBjtHuq+HhhE
p0PrFTcZqO5MyRH2YIu2m4ORyCDt2GQIiTqvOGIc0c3u8htGuSf5OfrKrqNHLcj8BmQfyUkUxm5M
ib1fLocxxmBAZTIbgTFBdjeGJbxYP9Uek9kVNc6JHJiLWxZlLe1EBRakln0oxuVgJz9nfcawrvTX
n5xRsHwy9kITMwzcR4TOet/iHY2FtbKLop+T3EZX8em7ha5pl3G2yU71bD6BMGPfMFvCh5NzYZf7
lEle0tHMEJqlSts7piKfiCE9JWR1EwVzwiMNVjp6+zY3b4kLm/wXNKjZGWOmeVPUBLL+F9VFJZft
Q3lhgvtyqVSZ8ohGSNyq1Fuv8P54Vu4wYA42ey8+NufyqPrZKfZsz8S4wPiii/hHRGtkR+gCc3Mj
LmhJ8D3z6EbNHvNG0D20eXe8LZCvhFT6KoE1pNe8xPi5YmbW6p9o/GP/O23HJhdGuGQVTHz6qKRI
uVktDsJi59rNXem5RYNmHIgoywU7ZnK3xbT2I0iKBs0zp8fEuK7/KNO5WAwXSZZdk0l6gfy0bn7k
Ser20omkos++0QkBdLqwwlZ58d2LcRpyvSfI7783V5KTuO1zV3vJr+iWkfhIVzUbUBF8JpEvcNih
IGucxho7VxzjQ+HVYRXUYQdWKeOqPCqefLBuWtGtI/paHG6UJVh/Rw1XgMFUuu9jEeGv0Pc4kFCz
pLdSdPLiBDOl6QR6hNMBzhFOYROK3gxEO8jBhRURqqtLpXsdZOZsxbEmyAiLxOZERjhIACG7jOEI
BCkKZpd1pTmq8ze7EDG/b9cR3jzQ4mqk7UisiUSgTyW3s4/p6UN+zcYUJIRCmu0w7lYIORn+f/NB
vt1DTQpSUq3TvCzFGw+UMT+DAzdUY2f8goK6FiD2+Tmea8FrhAjneXoXqYknqWhS3Uvq8jBDhyJP
7S8k792uMyF/HntpDSpi/dfU6Y953p916PylrfWtNtGTCDYSn4DPSUHXqWEQH4O3btlUrmHRu/3t
2QwkLr4Jhz2T1BFw6uCbQG8I7O7fhvHTIH+N2pd9M4JDyQtBlq2W6zpdkB7JjaPlVzq6PP+bBQ5q
JhvDNmB3RCphLki/0tNUE8HNJnRgDlqSvi6HWke1YwHRPyuC0XMagnkYbDcs1dcO0DMQwRlDk50w
yOLQJh6Hxp4UpEhxTB3VCHvdCJTqfrFcQidBTWG7oHLhDRza9DrmsECfqnrZWHqgQw4i+75JFjfH
DNF4141PsXUatTnY/3S/2VeohhHbBi0FnyTRXCpqCEOg0nBqjiDF/ppfK1/6gPEsdk7zNb6tzyJ2
+G2HfDPJ3YZkWlal6ADinXFUjfOQCc7/NqS+/X3OHa1ZscqiMhQvnZ7T7lkqU6effwr2bfvwvhnh
/BH6QGNeJfANVqGBgkKAQgBYzW139FbfAE2b6Unn+SC81lnA89En3+xyPmnaQ7/MIyrd3efJqx/I
AWRIJ+Xz37O1olTnN/ftmzXOKfMxj5qM1GyV7NoAeztKBGsohdVpPIuS5u0kDsMJ/+eL3F04t1YP
6iwda0OvtuJC5fJUnFmVdjmIriaBj/DzKujflGU65JoXGYAULTqnk3bVRrG37ybbCPLvijQuVtb6
Xs5zsON7RvMpt/xuTBxVfjKg89MkIgAReIbGhcpgeCNqO6PkMLv6d1btSLwFEkzeAu4xZDVEZI9d
TzueqLF/vwhqu3xtu1zK1NcKgxn0GJIDTObu5OqnKZwj73/naGVR9NtmcrhRrXTW0baseFG15k42
k1vJNv39D7ZZxLiwwWEHaIdaKJPD4UmdhqOu4REuzx8tWtuQW7WPfZJcZZ39XZUaWXCJiryf54OH
sBXg2V41vDE/SEnjgH8s7ypvSBPMZBcQ66GebIVq8b2bjvuLFh0GDlOSlK6luSD1TsziGbM7z3Nf
e8UI7oB9Oxsjq++/IAcnE+2VbqTIT1nqaN+SwHAL/A/8BKUjx/7qdjfyYcqEqj3bxc6Lz8ohS5TJ
aqFYMKxdM2RpgtqVXLx9e5K73jCBR4KWCzI7olBUcP75TlwlSxpZbbCzZL7D6Edkunp914OocRTF
KhvjF+/2lqd5V8k0jni/R6x9HI4IWU4ShCTR2BROh/WhvWKvIWhuYo+FN/qT4LsKoEfnoKeLkJYN
7MYF/cIVNjdcbg0nQn0K/Z7hf72UeKoCM5aLekLrzGvjmMJKm7iWdJ9JUKSBJXjI+01c9i/q6Bzq
EOjy2Mg7/74CyRU55CETd8QF/99Ooc5BjzFZA0bMcR2peOudjkZ/LLP/+qG4qKUkSkKnFvCGCi2m
ohqoKg4Yzlk864yWo8O+WwhCJL7lLtOVXmonlKDb4rBE37OidRdcskkf7NsRRSk6BytNr8RoMrQZ
rCzQ+4x94wumh/8h/0D6JjAnuPh0DkzscYWa34R0hwVFrJWwdif0i2uOFBa+5EmCjybAEJ7mXS2N
osxmFGPBIO9kKuQ6SOu09e0YjQ4hj/uLE3wznnhTlpOxZ27olTaqy/ItKACRN3aOkomaXgSXDk/5
3uV1bWY9rrtO90Hhg9HvE7FFL7WiS9XggpS5KRbwNbSoKmPgxHDRWTOjEy26Vf0qrP536ep3EGxw
UKGrVIfSEXKpZXigxr1U3zSipgn2J3aCLv5FQCVZpENzXAVTaOxN4+r3bSLAIZEJDiNMqV6yvgJG
dI0z9XfF+GXfxUQfnos2wGI7R0WCXbKWW5P2Tj09RsQWHFLRIjhImIxkUa0ZfR/N4JbRj6gR6VqJ
VsGBQDrHsVX1suaxrrA8+pUv5zRt/P2tEmXnfEFfJ3XU2Sz/6n3Gi5AF+g1yIogh+JOPQ+lU11rp
zMLWbJaW7HiZyaUt7SwlKxlQlJT0Q0dfspl6pfI4rbd2dmcvt9l6rw6TE//vUnvvzg9f7M9q09Yl
isMqTZ8NFOOTsQDgCV++BdEKPwgP8mcU/gx0j+gQWsCbbB3KX4qz/pXRW8SBcCZGZI5DhXKSMzmm
reqpxfBZm7PniYBWA15jFmpAms9dWjzJZXymqu5KCYaElVJw4kQXpMmc+SJVA+H2MGs1O9KeFVKv
x/hI7EdX0OX0B6F4ligSNTkAkepCbSTmtH/zNETs2RtNefRseK2noGGNDR/lmKiC9wqiNcGpNDls
mUqtKs0+170KeXBPfppGMHWyKN4QBAAmBy5pU2VdpALBpoAx71Qo4LqSn7qrCw2Wz8uLSFZJtCoO
a/RRTrpZwobW5fcZvDey9GVsRA8R7I/snHn+hSBWp3xIlxkpUlmHIAmbHVlZ7soqDyn6nWVt8Foo
HcjWIspcBFDNPxIYFMzmi4E6gqyeK+Ocrg/7IPo6krW3Mj47oYOWxH2DVgjafWoW5VAUyw1gpnS6
9FslY77WxkNmOZ8Jbc+9nX5SGG1uTG8aKXMbGYxbSlPe5NN4GIvkUyPT87qUGGaTjqTvv+XR0jg0
poLp6e1vDglyKAdq1gfhwtTIR3NIETxnc2Av34h1VYjEnzZonBjevtngNmaZK7OjPQoq2RWrqUO7
/pp1p6zu+mkIK1dIG7WNhG/2+GCsXTUIA6R/V4wU9MKgZhoFvZcctBfbE2Wl23HzmzUOd62p7A0l
khSvaTJfQhNg1gH08uVE58YjkS54cGWH/qOXvZnjMDa39EhaQTbplf13qWydMcmdqD1J5XnWnskS
CwIckX9wIGsaIASUxgnJ1QBGjVE7SVUCIU8z3D88v4lA3pbFIapiJNVAU/iI/bj4lbce5C/0jH54
xuiwXktHOXas5z9rErvwTA5hob3cm3oeoUksexm71KF155XGUdiDvI09b6vjkFWq16qpkc7hRfBu
XsL+z9oL/v37r8WFi4u31e1BjYpS83QpmMxTvXzuAKyCTyQ4Vq850IWR2V77Uqr/6RLSUYjFo7gT
X9l4FK9CUas986sdN38NNS6M1Z0ZNymt0VYg/WUnIOROnoriJQOX+f6qBF+G53JY20irMwzyeVmX
HKI2fTHM7HHfhOAIvXZtXCwlqSBMvY4oCqrj5Koavavy3CdW/kfPUW8+wAGDDQ7HpZphRq5vZrRD
Jw9ZI8Ce36S5bzY4NIBqtKyZEnpyQD+OAfbETe/T0AyLA+Oq29+13zSzvNniECFZLGUYC7jbDK22
5ROEZtFUT26Ux/JoBNkJ12r5H3eQQwMySRPNikL3Vg0DMTL6zTs8j+aNYGWvhZs93+bQYIByX6Rj
khKz3ao/TeVN0bSPcdk7tp2c4zj/BJo6b9LyL4pueBEu5om2wZDRQI6GH3pMw85M7nU9Q93Vig92
aZ8aS7rOTXrOaOVKdD0n+OO0Su9IjGlnGZyCdXJlWxgiH9bQiJbVKeTUTdPUzamK9mLy3dZGN7Wg
q1Mb5QIGrMVVVwPl8tolaXNK8urzOHeVo5STS1c9rKLkMem1oDUJZKrs4UDBVJWCMaHS63M9NH4S
p9cUXJuLWdxYHUA1q//bqeInHxZVk9cO7EueaZ6KOcPTa5DKgwDzBEf3tQPk4uji8hv6pEKcn8t+
Nv40plATjd6ITDDUvTCR2IUkrRlyYLnMvYbMYd1Zbtxrx/3jJMBTXm9NjbscZB04ucQ6IO12ZnB+
xeRnaumiDgpBgMIzFyjLOmXWgKyluFoe2l+MSAADmkF+rT1Rt7opPqknVrBng8j7S/xNCf1fxODp
C1Jbb+tZwxpX+1hLCMbW0MyuMTdC7E9ydTYRchYi9voNest3we3rv198P6Mrx9Ri/W+sSts+YOD7
Vj1INwvanyGxGLstGAqd6EjwmD2ENiZVB2/xizA5SsI3BNE35hAzl/S8AdEBQsP2O1TXtbVxWhUY
Lax6iXyWA8p+wtCW3gFjora8KmXdjbroC51EJFIiMxxOGuAGkAwZcXweqS9lXLvpuvySlv6HwG8E
+8aPQowS2rqtAYV21lHOCu1Q2j22z7k7ornbQjN56vUH7WHfqiDw4OciyslEihujfFBAaq3sCKS5
v+1b2OAieOea/AhERSmkEFIUoKrI/jUWYzDE4J8DK+MKhkQoFLr9nP3MUEHW+uK5GqUgT5W/+jwL
Knu9ouNwtWooN5j9izGC0UIhfpvID6TVT6stCl42d8OUbSbAboG8m/vU4IxMiC4DzWfbt5NbGcdn
fzM2fenNAF/hTMHbFlUj6qhreatCsYw8klx0r2+FrBcmuGomTRKrIyMCljE7VKMfSV9BDfbfVsFd
FkMHkchoQDZGkpC0L2p+UjAitG+DocSH6ORiGer7C6mrTU1NwcTkSaXsgEXLie2/cvlFtp8qVVBG
E3x1k/37BXZK+jjmlPWpS9mVrd8TUZluO4a8WAvzigsDgy1PPQHVJR6rSZCjhB22oCUyGojRM1ZG
FSxSgVBJVbSBDG4ujNbRtM4dK6MVNaZZX8XDu2/kBoSIveRoDnFVPzkpJZSGmXi54OuJ/Jy7A9qO
pplmAMvG8WoYf0SK30QP+w6yCZcXm8qhvz4WUrJkmBxTKr+YoMmY1Y6q3RhE9D4gMsSBgjyYZjOm
aOud+kOi30JQwl9nvHgp/n9a0IeSZBfTxh413JtLf9KtDn0wa5CS3luUwds3tV0Le9s8vgrZrfM8
TiXChQVZTXzA7Qw2dbdw9JC45LoKRVwwAn/ge5S7mVqlPOGILcq9Qiy4/BMdvuwvavuiuVgUBxkU
DIyYu4TH9/6I9j2QoF4pbnxOXHouBgcERd7k4xeAbcc4MAn2KhTdpqJlckhigF7SAJWhBhHWo9Ye
lC40VAG8C7yR1/RVBqOpkTrBBF2dCVx+Y++M0req+7q/myI77N8v4CM10VWu9RISuL6snDKu7ojd
HgYpcvN8FKxpO2S++HIcXBhxWmqlhkf/2bXC9EAOzXnwWR+fqOtEAPUWBxpmVADpU7jIWg/nRq59
tdcE6bvIBAcXld5UbT+jZbWev9DxeZkiAbYKDPByBNYw1XlZrehwJ9flfJRFpV2BE/PyAwoEuNo+
Ax3C2lsuRlx8vDO5lVQI4E5kRnnvYHqSFSVhJBaxfEvtL63xw8ju931YtFMcIIBAdO36FuNO1D60
UmiUn/f/vmgJzP7FGVlJpUjxiJ0ayUG1c98YDSdBZ/6+Feb8O5GQzX7FhZUkldci7VEdLujjBFIR
dXFn+WVSXhJRYU1kiTvzS6Jp09hhRMPWvyXDMccsSbN8s83P6yRsKxJ9G+7Ir5k9mrWNG6j8RILy
wJraWG+WfgJfk5N7eL8Q5eXsa+/tI3f2qT1LRKW4g6ZALhzitaHtj4HyhZ6yGwsvtJVI2JOd9D2D
HBJkxSJZhOVWGBm5R2Pk0eg0d0iWKyJFjpUj4ZpK9QsYaQQOsw/doJx77zBFUoEkSEc3iDmijINy
QPGkReg6EjWFiOxwmcZE5JzIjIlgSB4qlF87jB5Vbk2e9/1/31M0mQOKdVSW0SIUN97UPpZN79qt
aM5g3/E1mQOKvin1Dk8KKFp3+qnVZw/ZwBkVy5MlZ9epln/bX9F2z8C/9x26Ld9/oUieSWmbcP7e
t0Lipf5w7t0Y/6/7ajhfQTjMi9FZl7lFKDoGoqVyaBJnSlHX4DPxaHwu1WMRhyV9mgfdyUViqfvu
DzLS94uMjd6IRxvNW4bkJwOT5nmaizvUAErzW6Net+i129/WfTiGVPB7g/m82p0usQA6bY4ZGT+h
NnxYV8nfNyNI5zSe5YuQNhq6Hk8cbCzT+mW466F7SV3DxmRWdWogUCzMp7Z7Wi48hsOStJ1XzYhw
CbBhkb/pIztI98pBhTBWNAoq8BH+Ha+PidTNFVIrMxnx4vppkv+arWc4rdM1gsMt+GYfXvMaMsxV
ioJIlf9lzfo1cMuhplDrVbQiDkPUqMUUxYSuJKNBlRCTmQrqa9OB3g/+6ucpsuHoFgpAt7Y3Cq4d
0QI5aJlraluJinaManrMrIMxPkWyYLKSsJvr9xeN9uqwFxGCrFbjZOtsdPcfBYjoLnqqw/kODEns
5XpwE7/EPOjs6Ef7IDgN+9cq1PTenzpjmKJJ73DbDJ+HK5CRnRKMGTQ+k8ea7hNfRLwh+pIcqkyZ
pCZdisHBRAqlNsHbU+FM9md5fM4L0dCP4IJ7nbO42NeU5LSfQazs2cMjFOOb7NSRQxW1AhcRXHCv
n/fCjKG1Ee0Wxj/R3JjRlZigUvSJOPCodcVSSwX+UdGgOupB6yZeWV+x6b3F60dHrCokWBL/LJZl
XQ+uPWC/Nj709o8GjDQCt2Mn9qPPa6pm20SBvA8H9r2l5ZmerAquUDarl/r1s3rTe/1xuI4D82nf
2vZy3oxxoWNqpnZRyxKa7W3LqdrO7VdRvfM3CP9mg/tIZrMWy1r90y6EhAtfqXSrAxsIBOuJt7+g
7dkklFD/2T5+InCZu1SZkhFvJytpHIwEPvQmzZ1Jil+ktvJLyLfIqvVjofFPvZ8OvYEqLG1+Yib5
SrKTH2YsfUJW8kcP+xe/iosoqdouUHJHExMT+etv0hOjSJYx0ZecRBKjov3mBwjlaWzAOYZogWnf
sSme+Lo6k/DvEpHRCc749jXwtt/siF6ccTWBUtOEjjAPvOmLAo2C4utoiu4a4ZqYH19YoeM8Jph/
Z4eCjYZkgVo6xSvRC/R+YuG8l9Aeh/1EbSqtoQgU9Aj6t7byg5hS0He6q2kQHV4zdyTGcFpNkHka
8jdl6iY3y+hx35dFW8vdCPU0QXHYwNbW/d2SKrB7ltpFcGC2r4K378fBDTHNcu1G3HKyeVa6W9M4
KeCtRUfQ/lqEO8ohTTMQq4vN19YWBmsgvsfYv35tv87aqILAQQBrGgc56AUbjKLDEcgMv2oeSfTr
v62GHwi0bFMdZJO1mMzL05TYQQkpgSJCVXbqr7Wc/tXNlmMYoCqr1wNFM0jTi/ptBd7BDwp2SdmU
ywRYne27SnXM8kYTkRmITHDBJcQm61ZTkc21TDoewz221btJLIWC3dwOff71QX4SsIbYMOveA5vN
CW3YQXPFNDtb17xJjxaIX/X71S/R0AC9HYHh7fjyzTAHK0mdtmrBwKv7vrgI8mA08cybDgTBd6AX
PeZ3Cp6RLNPxRJmyaGvZv18AWrTGNcrCeAXU5e9QKz3myurqahLsL1BkhUMQDM/UUbriAxoyWFvS
9nkpkPd0QuUVQczCjwgqxbIoRZuAwceI7lZ1udIVeQ6baAaDFfmkys3JrCbN0es+nNMxVNUa6tdC
N9qOBt++JgcxppTMU88eBpWv8afm2ARJoD+Qm8GP75ACBaK5SNHmciCjl7lsJg1rn2huSH+T5EdT
FpTcRajJDw2aUt9GEPZg9H/6d6Zno97Mn2eP8T5FrpBpUfAZ+alBqMvqyzJlLHIYjnaPMG0y8aJa
geKnC0kGLox99xQFa/zwYL0Mc9uW+GID2A0x1uf/P9K+Y0luHNj2ixhBb7a0xar2Vj0bhswI9N5/
/Tto3atiQ1Thvp6NtOiISgJIJNKeM1+VIAQd38kUUhRKRCSMeEkAzuPAzhKC5BlGuTIQMoM/T36S
xYxjVvZxbc/ens6YlYh2isYzchr6P0vQI6shY+ACjNKJF7nT3fozRsVOue696qlC1Y53jJwXnZ0t
jMZ2KCaC4A6c5iPtJZwdYMHWhAeHxtF/nTEuZSkNU20h+BryIzF/SrMtGS+XFYReoQuxkM46J6XZ
mouEjlEV4C8Rom7rKKuLo6a1s6ZBVKPJUuc4Xdwrx1gRUG0oSR5jdJaCuGtXyT/jQX7qXMp5UFfO
fwzA2MacfJ0SYcrQntgogakf4ozTAsJbDtuYAxYCsR8oHtHot2EGqMT2FPmDSyGIo5v1v/ld7MCh
RoiwWjFUItIeK3LTjofL+sC5uuxkYQXiHECHINtVSPczgBE7jTOuwxPARDML3rEoybFbgwxqEiEN
mzn3L6/hL0mt388U25XTlKlQmyuKa81iL87idQ+xU5v2LAJ1KP5p2sWTgo44S7BbtC64vBrKe0/t
hTvFDhFitiXR5Z6+kkEU0FFqciqBZksC7QF+gi37wH901YefAJNzyS3P5HOMBjtUKCam2Yn9AotP
Sru1wqxRj2vcczxKnhTGbhRmVrSqiaBGlmdHWGDhSf61aHmtSDxtYUxFIqd1LkxoABTNwgHM4Mlo
u/+YOTAYL0NJ5lFfFhqfHTW/Bu0bUE4Bldbf1IHGMX2c5bB9OmYjZlot5ahHxde68VKSmPMw8gQw
WRCtkQFSjt5rREq6rYnETxOdt18cH4ZtyEFz1pwWBKCBs1+B9M/LfQEJH3fyqQ9jpB4vDNufrDo/
9iZjMupVmOOmQapgHGzzekxsylKMHk/RblwlGI+irye2ePivh0X3ehNAGH2qZvmIa9zE/zbd7Yr8
AMdOcdxptiFnzGrVilukOt9hdoHOTzzA9P02EdxSJScKNBl/ouqWvDAXwH+YTfUS6fUzSZvU7k0E
t30hB1MOUkdVG481UT0zyVxVLH2xVxK71p8RTtmqND0ksenWg+EXKbCyTfl+VLXHNDefC1PzJ7F7
GSuU60yMLJe9La9GMEj2ZBlXSQZQ/r6y4RsGq6FpziJlX7RYzN2WrP8qaJ9Mqvse48H5vBzRnOeI
8eSUcXIimvRtVdfTNEYe2hIPvdW/GCR28v6VPKi5+dhUZhCR8R+xHV9iufo2g1mhMp5BbeQvkmXY
Y27exnrvWKUORmLtOYrBV9+B/iRbD4smH4UqyWyj069qbX7Vq/QbRrLfhjb9NxnWN1CO+rI0cB4o
arX+fCAMUAWC41uRWJD8OSLr0rZ4n1TpzZxNO5bfWuNeiW6IdT/GvBGQvzgov8Wx3eF1GYuiOCHE
of5WLzujCPAxFItd0V0yh4BO1uUoNm0TuLBAtjV8IXVkRnQWskQbXWcjYRMageSJp/9/2jY0iBvn
pVFbtbmjQy9NRVZgvCWtVFuvCn9QgUBb9pwD45og5rkzin6JBBNuUeurAQVzrghYJTNHa20lWFxA
FHsEWL4ca/6XXsvfjgzbczYqcZRNBgLg+osIJO4O2RMzBVId3qcvIEP1eGQsXIHMWyh2qtFVBN5Z
Gi4vFPAhm+wEjDOO5OQAFzSe+v8Y47AtaToyo+nao4JVgLNHUU1bIo+VyulI3PdWfquJSP++UZMk
0hqhLwD5lZF7ot9l8dc8/3ZZ53kiGNtaTMo7bjAauioQJuiebh6EgqsQ+2/veSGMHvZlHQvT+5TB
O90JqE29wqETrH0APCXOS89bEuN8DWklqBWFA4iRZq3WMdAE/ZBKn8uBntfE6JwBjICyzjEoW6+P
XQ+w/uZtMHkNVX/R7N9S2MYEETQPWi/C5q6P4Aj4qfkZUgWzYfcLHPLKt1K+FeQcFtugQHqwQYk1
mpziytaPpT+fhskWXpJwck3//0DGSDfqgtV9fwc2Wl4Nbb7OFs31GGHWXrV1b+fTyzDPdjLepCKA
5j6HTXW2v++7vhFpymqlEEuHoYfHUF2V1d36KSCnjQjGDRsipUkqgsynoOo2ALcOUl5ygl7eC8k2
IhR5i6EzlWjvI3CUJkkETpkzLiggUo5VZeDEAZyb9Z6122ybWvcq4E6Rviq7xp6aG2l9k5Ovlw3S
X6Lgs8YztkKcwOPe5jibHn0/FJL2l5dJXWf9zrxKQuVn45eOMdk8GBaeIjKGQ0/MLi0i1BJlMOZo
BzMEMseR3ynwl1f5vELGckh6YpiqDiSWa82escQhSF0Aq16nt+mrgZcZL1bGG2D6SwvXb6Fsf4Ik
GovZLegFBWHNsQuKa9NtvmiAVBQPg43ReIcX/+x77WeBTEw3GumsLD3q7TP5Z01eR+utMF4sFYRl
Zs1z3DiK+T4nsVFMovayKLcYfe08vQWFXuGlt9ETOcJ39FodO1oHypvIyaDxhDLx3WJJ6lxXMM0x
iU9WPGHeVAcPpv65gO68kYwlmQozz5SZ2uP0TW/DaP5++cbx3Hq6zs3mteVs5e2IkuUyoLQFqPpU
/K6lYdsEWh4aaAG5LI5+7gVzz87tFsZQDQaBk633X+cVBTUeiQTvXBgDYhlZ1RUxvKYqCzVVsRXr
0Zg6ThDM2zTGVijyqhVTi17+OdacRnhW9d43CHG0fjnlluaMScZx5nf2DVzdsmmamNRUARX88ZjW
2gAcDJ13Ftr+0crkf4S68y4fzc6VhQhdAdOzJCugc/0owjLbOTLBJ+BKZWWP6qGUKjta/GSO7TTh
VbCoZ8nowVYYG94h6plnKULCz7w2A6CHoRqSeYAfd5R78xaVLLTEL6eYQxW/oxsfhDJGCZgOZBA6
C6mL9RAPP6XOH7moSzv+0wcZ9O+b+xTLw1iDKwrPyFT9AE/vj4RoJ2HsAivrEW2N632hRm5CCrsx
tbsFCAdt1L1ePsl9Zfl9kizqf9yWxqoOCgKiJDtFUwevSuS42Xvex4d10m/YrHOQDUXQZ1xkil04
BOsBU5bjkXYTIaml2PJ/PDrGTOVDV3azNKLXeXyWkeTRnw1uTYRzARQmGlqSRi2N4n+wgOenzikf
I7cGqsCKYjHNE1Z3KBef0tT9zHFZhi4isyLpFmOykiWbE2OhjpXQH7Q6Ctue39Owk91QJORtLB2t
RyKotD+eV5IUWqWbmKIau+pLrGrPAmlvhHp1E6X35EkM+qV/6Uj6lAsR57LveFYfRDP7OkhaRlT1
nf+4D7sgCyZfCNIjD0B+z7P6IIfZx6hLDANtz3TKoLihpA1wc35QHETVFw/EB6Wbz93XXZ3ZbCvz
EljCXOnGoAK8r6mc9Eu0nhbhQQYbNtgiLmvJrvHaSGLM87iIg7CoyObMDYZYyWgbI9IqmYZ/Lgv6
yz7qsB+mgseGNR+TaVhqCVi99/K75I4ovhNPeyhPnTtcSR6YI2+1miN012TpZ5mMOelVUx20Dkmj
CJWv/nbVOO7avr3aCGD0X0zBzkAqcDUgkAa3FKVHsrzRobGS4PKAwXirYTS+W4TOaDGU5EbG4A2i
cC1Yln/5lPYV77xhjLIT0lhJPOOdEco+BPS8PSkTppqJTYjsg2yAcz57qQiF8rzrpikauslOJeld
htk/M6VONubXME1g3sl3FE3w1+XKeAngXXXfyGMcnjpaMj1S4Y0k5uKqpLqGT+cUsvFweRv3hqg/
rItRvBkgvBmJEY7Jweq3P2CerrWrBsNJ2o0K3IDw1zxB5hPQCABskDh5Y/c8kLfdwzQUDTBepqTh
CfhonLM6bRO1xeY2beFl6221EkcXIk8GTcrwcnnFu7p5lsVW/hs1iZQ8x+0e59cSDZ0l+qEvS9jx
jrGlv1fDlvvBS6o0JMVqVonY1vSiKYOTE9/q7pr+NEc6xxnf66uBPN3CBJSmKRrbGo9PkUfLQHBL
p6m7GahH0il91EPVntwB/DmSozko8t1VdwBwf+Px2uyv9iydeQGSPJ0y0MjB2SpvU+NHgcp5/q1Q
HyTry5R/AlZdkUxRMXRDtiSLzQmvaoygWkBVpGheSkmxBeIMw8/Lx7erIBsZjPGSo6XHzAlkRGuw
VPfawJ1l2PVFNhIY29U3stEthvgLYy45Jcca+ARoLOC2FeyezUYQczaLVhmGskATo/kZvN4O3G1X
1A9SehcVoz0OBUcVeVvH3GMtiS1gtOEVU5ubKvU0g9NIs2sUz+th88HtZJVNKuJoqvlNiJ/M5jgD
MPjy8fNkMEESaRUBRpFO52Sy3aS5PZmoTg3jfxQjfzR5OSi3s7GGsy1kD9HwSmRwrZecN5Jq6h9B
5ma7mDdkKMtYwUEjCZW+xbU36ydzIHb5Kf99I4Z5QnS09Vn9hKUMxaFVE6eYR/fymex7LxsRjPeS
dpkyDL1Kbwwt5HWOeWe6FNxMPVmuzPGVdv31jTDGAADuK46rFq5SLBT2kt8o+mCL9f2YX+uJu+p3
3cSDeNh9/zYSGYMQEc0q9AT3BoV7P2oGT9ZnT5l6P4kG9NLzSNj3nZmNPNYuEMWUJspGrAbd19qf
D4kjBZTTpnfaaz5E3r5ZwG/KBrBtERl/1PUSJLdZQyc2lGk4NOkaFmB74mjIvq6fZTBKKIHIyjBH
2FTzHzpIAQ8NlO8kUALFMQJgDDgleMh5b9++UENWTR0+oc4SoKW6tVYThorAp2XZ5fjT0PHi6omj
Gdzq/L5ZOoti7EUPRkFTqzGybj7nISXZXV+T52IELntzpft1UHxLYlv7cXlXeetjDm7Jtd4AgiMw
pcag6dGJN7ildBUvHPDGff04r405u0FZACNLIGZabdH6OSY8Z/ovCn+WwNgPVTDUWu1gP6zD4IFA
6iA4yo0KmnGqGULIO629bkL4KWd5jAlpxLRoOgHTiu0Xyk/f3K8nWqGK/SQAvpOfhJJD0SgxpeWm
gGXk8Ur/xV6e5TMGxZrNPF5EmOTehzF55xrUbpBt9hX0c3yic/zDYhlr0hrdqIjI0rukPinl3dRx
8ifc02PcikpfkqS2YB61W1ox0l5HGCw0HhyHsA6iG17thnPV2CkmIox9jqY8wGZbj3KFPrWrlgfa
xzsgdkypyfQ60hPImByAtRn+etAeZpDe9zcAg/C5+rj/wPzWB42xHui2Ae0RrV3S6LW9GkPp0Pwb
1Xb5GLtZoHm/cs7yax9E3vLwmKJ5ZPYIxsgjr+OOF1Gr8adbcv4YxqqQpAJBXJ9QPAVqqnNXktC+
OfiA4fD6AGE8DwODY19YkjMw4ylGAgPglsu/jRUm7etlM/nud15aEWNehE7Rui4G8FAaRsEETjoS
NiGdkeJdhX3X5Lx1jF0ZDWk2AYj+axSFkrVNGJYVD7wOLY7dZweX9BgN5SYdoutA1baKva0a462M
IVkF1NKX94532RjjEadxpJtLiy6fKbMzq7paAVOuzFwQD+q2XzoixoboAzjGxAwX7tf8eBfMBzpm
WYIT5xMtOFt7yE4nISUZT2BGhT0ELki2flm0zq65bxrnjNipJH2N6gWtyfC6qziIjSIUcsNZkZjs
RfFw+Yz2uhKQOUfuS9U1EUkpZvPyRPmf6pt0W4exU9y3jxSs1nqOb8Cjhp626bV3asdyeUS2uzf3
LJgN+AQwaFUxoOJctbrrtetcDi+vbFf7Nr/PBHuzamUL8qJwcLIroTsp+WOVf6ZysxHBmN450nR5
HRCDz13qpXp8X9aqQ2pe9n8/kbeRw1jVmQDcHbDhqCgiXD3QLK9gl67q0dnN+pT6glP+BCWSg45O
kBQtsBm8RgTeYTFuXCUphRVTXIuMdNel1IXCoHzGWmwWSc9zU3Wbui5tSnNCS6cF0i7RwCQXZp7K
jpNn4K2EMbOZnvdKoWIvl9UruxvZfPpvase4Zyspu6ijETN6iWMAdlfXxOSo3e5Lsdkpxq6mmNCR
khZ2NQ2TQ3a0PC2gLwVP7fa4Z7em4R36anMiYmu2crvCDLVudvPOzYAWPcRe3nflWHqzpzmJOx14
ELs8bWcbejBiit52mPR3c05HJMdD++5LUFSt8kDRJMVD7qxvaUicwhX4sO+7LtV5g1mQ/jGVVzWn
HQniUfG/GJhvAL+8ExJb/6HaVkCvmHxIOafKE8oYk3ZUMRpKUZLbZA1n4L0ZehvMURUY2nLCnIp7
WU/3mDe2p8vi92dROY0VKDHeXTUadZKjiK5wxRMAJH9ZFm9pjPWI0OljCgT7meDV7OKjOAADGrMN
k+A2acuxI7uP5+bwGDuiZEXXFS3is35o7Ex/Uru3uH8Yk0/AgHzYP8aQdPFY98sE419lr1bV2kXy
AI48+/LO0Y/9w7XZLIaxJnI7A0FiMWF38zCW0cWkXS0zT8h+VXQjhTEog1kQFd3YKLjhcVF8WhOl
JOzxKw1bFKd6JG71enlhHDPMduSIQJSLAIqMZil9dsC6EdDn7bII+tUX9o7tw+lN0BWYFBdnbK5L
45+0QJoo/bYMX0iUeOX85bI0jlFmRyww4KcowCdFZjFswyEogjVoQvXAQ73laDeLwE+MNi0nFV7N
ND7jGbCb+bEG+UZZBZeXwzMPbKU86UDh9l4pn5wVYyodDKAa0l6R/MgLSbiyGPuQd91SaDlNEiFq
lL3OiULaQ0/L1zwHfj86P+u6wpiH1DRVEXCevx5PGiN/L18imwZ0xOUNePE0kDERa6IVzZAipIvK
uyx3p6TyeutmSm5NK1yjT2B4wiCpkizqsopSIWMrcmEo5TlZAHEmx3aufDV0KVjKxs65CDr7l/cs
ibEXQhx3sUWD7lyuvSwyD4P0iZF+LAZFTx0UyoqhMsdEsdqIMEmALChPS3SlT92hrH4slsJ5dffv
01kOc0TtCIZEYUXCQjIO6Y98uCuRHOENFtKd/9MSnYUwJ4P41OilHjF3n8s+ShBh3AtfW02+SuY+
bAadM9K9n1TbbB5zPuaS9ESO0bPbofuQZmEoxAvmsWwQUHkWRp05tmIv6yMjdLRkzZBl6f17No4i
OkC6JGvhSoz+4k1B7gqe4eV2dCt5bRA5vP7kPfXbimPMBSnTaB0MNNKjihINh7l55qxn79XdCmCU
ryamnqFxgdoj2lDT2YlnvqH4HUxfVkf3l0P3rec9wnvvx1Ymo4iT2qdaNcIuWRgAzPPUM/vuQBTd
bpshiMvBV1UTrkbGaXbc039ZRIuaqam6CMLSj1FXtlaKvIgwGrPe2apYo2s5jNUBlURO5W2vT1/Z
SmL8WytSRzJEODU1ML68Z8xv2xMdZCPOO+7JgQcLt68m56UxUXMvWaZY9XArRv26G54a4Atc1hOe
AEYPKxPzS+2M9ggSGZ5lacdC7f/rrjGqqEYN6F5lmNpKMp4KSb1bAenXkfnQDs0hn8Rv1SRdaYn0
0IrVdSrp7tBnR6WYD1EuH/7bchkN1UFybRm0lFP2+qOw6FdixRkLlPcv3vnIGENZ5HOfWNTq54hs
rW8J4H9KgHv3r91z8Zw43ZcFAKitSlEur934fjil3nIyb3iIEbyDZeynkTRGJzXY9EEAk3xcB9OQ
cepiuz63LBqoLGpQRPS9f7x4CSqnVTzN6N9QRFtv6+NS51+ETP8xFz06gaPDtIBtuu0B9t07gJq6
UczIni0gL+SipwHK/zOH+/tz2MJI1MhKuRQWUo6d5CXyeocp9OfLIvYt3FkEY2qENQbLa4VScRr+
6pVVgi6UDzyax30dOoth7EzS96pSa3hs5+Z2nTJ3TBI7l7l19r03fXN+LIJbEa2VGs/w7TCnjzLc
EJjhCII27cFAn//7mNoJ5ZXe52Vl9nXzvDzG6CzFoMwlnSIbrUCRvgrk38untOs8bBdG93fzmDeZ
WDZjj4WN3wdP85VTch2/Co51bRzlw/CN95jvAajjXTgviDErQm7OOejYMER9rR7nsLseguw5/yaG
SmAdGz9zp1N1ElwTxEq82tlu8nsrm7E3bboUVTMhw/W/gA+pqxE7uc8C+W69V8Cgozn6SQjN1ikM
zuuxq6fwldDTZCkGmHI+7rMqJ5kRUS661PguJJatkjsr/n75MHeVZSODMTImgBu0MaKOmfpgAedW
W94uC9gNp6jH9z+rYJN1RdFWuq6hx5TOSpSudGpfRbSTIhN90N4MjrPCWQ6bl8vkXkGZB6pJmsxv
8iqs2/7r5QXxRDDWg8iLKuYWdf3672mVoGz1dFkAd8cYt6SoiiVKqX3SHs0gO1RALejc+oU4LSJQ
Xr2btxz6981lzswl75QYZt2KwfUeh43KiZ84Wvz+om8EdHVcFxHUG7wp5Bg3Utjqolt3uXt51/bF
ABtaV3XEUSwyi2WVUtTQ7sOl800yOBqITRReB+r+Zp2FMJYoK1OSlzn6zgEwowmeSjiXhbcIxtrk
60omnUIiS9Ex1cLKfB7HTx3HeQmMUUE21Sy6Hl6FaKZO1Dyrc+WOEo/Cnf4KG8/K0lkKY1aUZKmE
uUHLAboCjWV1IjWxzQgkypESGhOvvrvbcbMRx0JSqDrJGiuGONrH3hyi6zqkkNo9OkV6b0ldgNTY
swfHMIiPhUt8iVMy4pwby6KUlP0UdTkCiSjX7WURgy7RHEyIHS7r+H6EdN5Wi7E9S5dOXZpj4IZS
iVBMJXiGZghK5acGmTAtLLhNxPsOt2RKaDtQwZTJejEgV44kc6Uqj+aR1R0C4bDif2AjHCwMQNSH
3C8C/AtywyFsHoVj66Di87AEnKVT3+8PjZIljImBdUBWWMseZQrRywItfmlYP9WQaTmqHX0v3Nrh
YqrstWgjS/FbFrPNIEypTIs+vJQGfA5XMJTRFm0QnHMOdNeebAQxll6PhTEbJyxKx2+TH/nI68ne
f0tkzFaoCj5ZN5mLGLekIKOGaUgKdThdJ14jACdBOSqoi+X/1oSzoH0NlU0V/aW6jBZ9xoIlMJG/
urVorxHYvN0YsNbmXeQjtZSjwzRxpc/YTGQCMd+n6IbKvi/CNKVqQWcxI/l6av6ZOz8bZI4ntpsD
2chg7P6QzxgL1vDmr8ahWo5C/W3QQpNX8dg1mhspzN7VrRQXyKlDxUf9FUl8TB4Pt0WnBnpbgZ4W
aMxC6n/mWmFsBFdKwmlZjAbWkyZNSo/XmSayxjC9zZwevXWUL5GXbdmtFssbWYyrgWRLMpkzZAno
w4yC2o/u6lviARUuOgDRxc2eCPpI0sbueD1g+9cAU5Yy9MOUNbaYVMpxPkcC8p1q/1BG99Zy7Luw
0W6kxUvz+3jI7SUq7RrT2DrHcO2qzlkyW2NqtLGbc5KiaFveZstzo+BY67t2UjkqumtKVE3XRRhH
EWDrH/24aa1mLRdXkK1nV1r8Fqf/cjRl1yhuBFDt3fhx9aSKQzwY2EIAIecumLGD3tMxXMot9lCd
+8PUbyQxNqtbygVwoDis0U9uZE86pH70hFLCO+xP+g83OU235k95lgjUG1GzZHY6OBrqLJ0mmHtA
FbqyAxcSyF3A0XCTf0kg3q7O+jLdAlOGNyq26zWAnA2PmYEBaLaAppV5lRcU/l9fbvXyq5YdxIHj
mOzH6hsZzJ3Li2oiAqVJ/ZWoRjdyY492j+ZnxamPic8b/tydR5M1DZPWkqZg2JrJ4YD+qPnV20pe
AOyWXkX3Ml4A2oe0vK1Ae7Gc/qcA7hEEgDVAVZPXy2q6ew024pmnWxtnvV/pehfTtJdmvNHy6f6y
iL/sKSbuUN8CyCU7sDjkqhX11EvXr/UABDtB5ehP3+mOFvAReNdhVzu139LYkcWl6VHLSCk0z+yI
87eluUqFL+LiCxPnId139TaSmKNrc2U1FhGNrD3ghyRX8kHw5LWnxqmfBDt39TfqTYvueF0H6nfR
7QNaEY2vP+VMbz6DOcKSZIueD7iORvmWR09GdFf1j5ePcPfm6Tqo6DE1KeHh+2jL+rGN5mLCOHlZ
v2XzaEvrP2XDyxHvHtxGCOM0lFKpVmlC56AXEo6Wea2NoJhPWmBqojf0aVp1zmPOE0j/vrHQbZfO
fUNXlQpfwRrrFc11nAeEHESRh4e5e802a2MeA9UU4irTsLaiPmXg1Fx4d4we8h82eSOAfQNyWVus
DJEOCoYosJUubTmNQJDU+MTnQaPsZ/nO0thO0wkTKEVN4IcLhzqU3C5Q/NrPnuUnM+xc2qRB0Z8r
v74eOP4yZx//AJwblyqeQb3qqumxyO9M9eWyou9HxpuVMZfJUOd1HmuE+5RkifZwpSC+d7IAIxS3
46tcg8qANvD0Qflv94o2pTeRl8Xc970A7IG2A9W0kBP4qJY9KSoMz6PvpWntKCg84rWH5GryaaWG
n7HdvwRnacyDJ2mjAkIPhOKmMXlKU3xT5eWuEQR7LbX7ruDNX+8HPJvVMaYkKY3GaMWRPrCQ53cO
7YtqT3S8KLL1UxlwlXX/apxXyNgVKTZbq5phpkdf8g0f4DoP5YGiigC9/oHHGrRfhdqsjzEqepIB
F12nQUmJiYZkAmvY7Cc5nvCUKMec1PAn8uKGLA3I5cidWZWnfs1DYCTbrT7/iLkzA1x9YmxPbQrJ
jAErDM9KtoZWNHScvi63gCq4oijt3N43up1/WCJDkRDSyjLQ6ZhX0YxJnZkx1LdU0VcNTEYz94cJ
LJImt9iwaw02opjLWiLxUahw713pkdyMoQaiZKAarvZ8T8kJMMU/2cW3ywZi97psRDKXs5nXqF0E
PLZNdSNZ35XpJ1rf9BVgVGA4vSxqt4lLNpGDQLBuSsq7X7V5nyJ5VgsDyQiM/HQ2Chqumjde27e2
hsHkobmWmqtEOaQVSMxMmTNGttszjISEgiOEfHinH62QKZIitnpUxXLqkj6I9yPoVSgxaAJIQMEr
MRSYOCMNaL4LwXiTcctyuz4H6ji6YmJ+BiWdjx+gVoUZlQvip6m50pTbtTjGyXfODtPT+kNXzzLY
Gm2LKR3DGt/BICaPdlBUgXWjuwDy9nPPLGzTuSyQfvMlecymtnOfrcTE85WCaLL0MZkXxoc24KXJ
dkesUEDSFQ16A5gQxsiKVq3JsCp08okclMN40AKgziKdy5O0dwO3ghjbmqdz3TQjtKSaaqeKcSX+
vbxje9ZEATuRIRkmrh2bTtVWtVRJDnNqjI+YG7PlSvSL8VgC4fuyoP2VnAWx76Algqy+ROJPA9Rw
d+p5aAy832eOJK6lelhoN6ts3mXCdapzIlfeRjEnsSbSshQRnFnFmo75lIAIvDrM2ugAyoLjbPKW
wjxxTTnOaJ3CmSjSN1U4Dryqzq7h2x4682IBerReBgHeMgUwALaEF4vwu2ijWB1IPHju3fB0K40x
NF0Lpr+ctrfXX2Y/v1MOkSve1R4KE256qrmEVe9jAKwR2MhjJ970Mi3H2gC3EkZxfLVdAcqCWoBS
2gYxGjeJpVO9rmFeZEHcJV5uRm4jpV86CaAXKwgWo1r2BVFw0r7xjTHJnbkFjJ6uOb1VOkI2BdYK
SMbLl2PXq9l+M2O4RhWtLPWM8ELEBBHKGVMgnVAnUjAmI913IcI0N0Z5gWMu93XawBQdOmvxmDNS
wSROrGiBdSnSQ5yiM2Oy1/ZGnzlF8L2XRkFg+79i5I8vTYkUoZkLcCNE41UsaiTeT33+mda2rRD6
FG0ec6EXMQGTwM8Woxep+LEUPD7m3VVIooXxXBDXAvrzo4COgKSvXGn4nB1BT4YhyoNgvnD0gG7F
H7p7FsIWDs1uIiJJsFWUF7a5BzflHVgOPSGQDyiP8l6XfUOwEccogNU0wpgvcF1LxaHAkbEvhmOL
i6k5/Iu5a9Y2whg1GJShUVYRwoq1c4b+iPEDjj7vOY8oG/zvEbHFgxaDrkmD9gG3Sw9r/6Snhp3X
iHuyJ3n6fvmkONpgMc+ZqCZ6I6/wU0fpRrQexDo0Ol5T9L4yQN8sA2CU6FT+qHGZOmZWKmR0QEM/
GgeMldm1V4WRDThYLkb0blcToorf0phHoY1abSwKqJ5mr776T3mVP2WH3DWIHV0p14hVQ9Gur/9v
QfKe37aVzdwts6sas7ZwcNRv+wVKSeMLXupyXwMpqptuykhCMD6CCiylrlLwEg1R55GmC8ZlcC/r
BU8E4yZMAjiJZVSt3S4OJyMY00/p3XkJjE5EQCzvhgVLiDErVimnDDQiAw9CYF+5z0IYVVDVPhOz
BqEBSNCcqtT8oRC9AaBNl/fqL+bnLIc5diGW28bCVIGbqE+C9Jpk4ard6lFvt9PPucXkcL7aVfJM
rDeOYM4C2SKYlGGkVo3hYeVo7FxlMGD06DVCVEKb/4sTssgg/c5e/6NUxtoq1RBlSQzdWII8pI5X
sQQZugb6l/Qmsin0i1rYvO4tjkIqjNVdAYuezxQRr1m9IfsmCT8/sypZkoGUqOlgdGce3gpUTW1R
wfHuvDZE+ue6uKbE6dVV84T8h9/6kccbxN/1WzYi6Zo3b32ZoIsO6LgIXYWrNkHnEHDRRkfmzePv
5tJQDPu9NMZelGUx9BNtl6+SQ64GpXaQO82J0OpSB412lVovVnadYaS4v0vE60ZtP2NMNvIZY4L+
l2VeJKyTSAdJCdEzf/nsdnVj8/uMMZlFS9IMmqBfYyAr58JVH/PgeHZv2kYEY0qieW2klSbmjSI/
RqPlpZPu5qXGMSX7K1F1E+kMEX0XzNVquiURG4R/bmkFRneCh3l5p+hO/OGXyeffZ27RWJMiA4Ck
7C7FT0uAL36TkFdNT528/XpZ0m46EbDvv5fC3KeoHtt1wtASgjP5KCHvP55qTzouLp34+1TydiuN
uUppMykLwE2BDYUaG601d896qAOrU73i8+HxdpG5T+LQilJpIt4Y5dSesntSHDT0u88tsZXP0AIA
N/+8j8zlMQepa2KgwLniDNK/5F7JbtX8oRyvqupJlDn6tx/AbaQxV0logfmWUEyvzls8cso88s94
UkPNa9GGpp6q3i6veQ0s9O78qZRYAuraKhrimOfTShK9nCrUfUl0tyh+RTJs6veGfJ+APKzWXFQ7
qnkX5LGvpirnU73G8NJ6d3ZhEd0UPBtXIwaiWnu+FtyCh5S2bzx+L5CdUCZDN49VjSMc6pdpeBqE
4yiEl68bTwRzsZs20mYRASpyAG8kzWzEJTV5vCxj3zidl8Hc6FzTMkHLYAOV+aQnJ5F8Jr6Wz7/P
3GGxVjHxY9KwZz2288OYnQb9/vISqCpdOnrm5mpVK5bie+s/xpx+JVa7EOlOjpn9yzU6L4W9tErZ
xgrBiVuxbT3qx/eul2sSDK51A8xQT75qn3lRwX6CCrlPzdIME0OhzN0tZmUQlBp3l+LUrK5kdwHx
LIAZViGAM14/MxCvbMQxT2Ivy8KaTj2ukfpDEB8yWbPJONlW/6n0zkYQYx+mTLBQfYDeCXVtV9VX
QzkR8lBpnA7uXW/stxhJpI1aG2+sLrW4TAA/6MpxEchjcrWOxsEcMDb+/0i7rh27cWX7RQKUw6vi
jp2D3S/CtD0jUTmnr7+LPXO81WydzXM9gGEYMLBLJKuKxQprKfXTdTXcLB9f9k5iu3k0axQi5A2Q
hEHzfmoMvt7oZ9kabEyuE9A2DjamjW5ruX0A9E9sR8XgD2HlRQW4f2VMPJnjDagXHKL00K+4PCLp
95ekzbtMiyrn+rduepbVtjCeZaqQ9IosTXLn6a3tEscUHJMHDbTZKPBBC4DsHR61bMvWOKqWQbqJ
BguD29+kXp7aoSsrNsYqXWG20Y58ttzprnIyJ3q/vsBNt0YpCf6RzbidRBMWXU4H8O7o7yH47wZO
JMT7fcbnSGmRC4KJtYVL7olxdZgULnMzPYQvfm21BsbfNFWRJXUz0/2bXNEDo9++QK2c1q7719+B
pFofFuNnYskQBmMZ0ac1VY6iPYU8kspt97laDuNa2pAkYIzFbdYf9EPlR2+Coz6FdwMa4xcMtmcB
SApTjhpsm/9FDRgvMw9CTqoRGYl8vhXU2xKPsa61Gy4JLUcdVMbNNJUKIP4Gu7ek4RGUvw9Dof9O
MHDZPra0rvdW09Qd2JTTIsLkGbFLkAvoem5fN5xtz/Brx1SqlCuHqXfpmFSiILmT3No5GLyNNrOr
mDevuxltr1bDhB1kMnt9pk1E832xl4GrkAITJfKE1qbxPcoxAR0iAB3bv9xFxi+UkwBQuRI2NYyW
PZDvRTHb/cJDqeZtIuMdeqlve5HA+wiV4ozmsdBEp+E9xqjuXnEPKuMeBqNUawnt+x89xtKOBBo4
iFOfl4fniWEcQxKGaQkmCpqOigCPRj6ANBsud/xmw7uiSsCHRp5Gk9nbE30jotlk0IgGzZQS6n45
QiuAD6MsjxxvQEFlmogCJy6/o/ErwYzG5ypRQKgBine9lLwQUyVtUu2GmHCuXO4CGZUforop0hI+
onOLfXSkk/j6XfXR/KSgOk/xjWlG6rciutXyGI2P1UFPxBxii+wtMoNEP4viTSw8XHcb2+nSlRhG
5WWp6UcDDTl/d7z76Tl3lHN4SykVMZxxXdimSq5kMZofxTDgqYVXxwCDF+GNmQuiLcrEqXp0P9bR
Xkq0+zoinHfG9g22ksuYQlbJdRh2kKvdig4Fgqmfux31VxQxkM6b9rvGv77UTU+yEslcmpZQCGpV
wyoAVaqg8ycuvaTkxDI8GXS7Vy4frReZZNTwibVy3ws/k/7UDzHnyDgyvjSNRjGAnOnWSeHbKGPk
DygN5e76Xv0XC9Ngq2icVDS217zTIAEDBIor53j9x125m8d8nwzqWc0zOwIbvCEOKJGmx7YXHGMv
3ueiuROlCuwl+m4OZztOrJ/XP2ozMgB+1D/fxHakd3onlxMmsdy5vMm0oMo5Nynv96XPh4fsdlaJ
FR4dinTXtafF5Lzf/4vSXxbAuMc0Fns10uE/ph/9iwg0sdgVR3RkoLUe4JEqEAUE7mDCtrZA8SxV
NST0aH1eVKtnqU4AjuTKlhdpkm1VL73KS2Bve5GLEMa0QqEWo7ZCKwad0WkDEOoFlKGK94LfDEHV
ixjGuubQkpokhlImwBFTs4OO51ZlHLvk5bqiceSwIehiGfGcos3UtZLmLjSkl0oZviEd7XbK9H5d
1ObcCsjq/3M+bCwqLlqqazT3Rbdu+iYDQDfzQ6QJHjobyLke5lY8yaHUnNY+LWzezCk9mS+RDzpC
QIctS+DJoOqzclh5lsZRl+DxpRbH2riRqgMobobqpoojO68fry92U01Wwui+r4QR3UIKBjHCx1rT
g7qffdqKxAuzPkixvy5KQ68LtB5REBMeJJQEgciws/mgHtCO6KODNj13Nu1m1Y+VE3rDd3HHa6Pd
Xt1FKhMdJPK8zDNIkf+5tjv0RlOUMZ4RbHopoM/9Z3HMiamSYHQphrHdePkrb83bPuYBRm7rxEUC
c0wi4N4xaYuFABQuMAoS9LNha0L0nHepU5vCSQt7HsLB5iNmtSrGTQ3mGNeihLeSHsu2IqJzPgaU
wrFs7mOASF5Xw02XqFngfVNQfUFK/bMaym0r90uCWS3MxjSiPxGgmP/OVbISwXj6KZ4r4Lq2uKOR
0yR3ssmJn7bdxkoAo+KtgGY3UYrx+PqR36Doe849BPdP851uS2A1kP1oL/qU7SN5BtiPyKNT2PSQ
K/GMrhNwFZntVID4RvXjAW7jUZj2hcrpxfxog/pqyJeTYnRd6SV50EdUrdQGfBUK+mOU0F/UNlgE
/ZA0zZ4UVm7HY3ZqxfiAIuouyyZ7rsAm1JZOnS1+LKkPcja8jo14SjVy2wmys6iDVxbouDJ1P57E
V2kZdvNcPtRx/dQD/DLu4lMjWE8wwdNg9I7cl+iaXCwnUvtAmaY3Met8qyu+6YnySAbLbVvTi/TB
HRLrj1CabE033gwV0LRdeFNamWZ3c7rvCfr76ty1GkpHVLyPauKXSnRKe+MxLWVviKRbgi6INgZm
kym9LkN+CufxaFUAubZ6p8YdEeuaXWaDI4j52yKUJ2EKfSkdjyRv/+zr5rWU1Neya4OmCH2hKI6k
jHaSkJ8NqfabbA40qSd2O5a3wlL5lhk95Quy4MR8tsIhwEA7D/hz26ov58d4kkVOLCNRYQbp8tYn
P5fkrOelPUXEVnlF/G23eBHFOBAQLqNV28Idreqv5YSY4Md1p/HRQMHoogbCQ90wwAiuoI/6s9fo
NVmYih6XSt9nN9MMwPt+jE4yeJFroqOhcqkSN1MjTLPLpZtI5KZY5IOgD7u6UQ99vHjEnDzTLM7V
SFxDWm5KE4dRaYbdqN2jVk+nzAJYQRm/pkoo2jguAlS1fKf3QhCb3UNXvC5G9Udh8W5ldWPrPq2M
id5MMlctqNTooFQ+OlU0BFYBfPGxeRdUoLSi6WOyQ3GYnZygGhhL5wyF3KmoEOIbd6ou+2jIO1iz
tEc+yE3V+AWH/hAR058y+VuHoSGb6OFrXiz3S4qRznk56/Hgt0MEEHEIHNr6MJrNiZLfVol8NxTF
Y2dVz2M72EXXe4quP5NCfM+inZWXhp3Kk+lMNXBBjMRwrp/y5laYIu5WDVM3IjutEeszetdpC2uc
Dn6pkoOp81Dgtp5WGugkf8lg7oYuCiMpn/GMKX7IBwNjvCDGOVoOQTQU70JfRNSQ+pnDg/zdajj4
JJe9MgZDUFpausYkCsbhQEXiDZ6JXFDq4rnNuWO3khiQpltA76RdtKy5tNZCBkAfSBjoecl1w59E
9DqLAMMxkr2URd/yxbLBl34Ws9yZKvG3zvEinVHpPk+UdClGyS0XDwFtX79e1xN54wL8tDzmKVKJ
2VyYlGyYjNYPScTkflh6omjeGWqNmSJi60LjaG3hjPnsGmn0oyJHQdF2eTnsMGNg10r3qAtJ0Aod
cYpOehPl0QkxQdOhB6lvrRujrRwxknzLmH5e//atqRYNMDMK8B1pu6nIeOVYzqNmKJBSFQ+UOyF5
JMgQiydhz2sK2ggkPwliXGZkwb/mIB5Fk2TuLqS/M3sldAD7tQuj3C7j+iXuh8m7vryNMPyTUObo
h3lBmkfQJbdYJrtc3EEAJe5JKiWnK+66+NwvnP3cCCfXqvARqq1eNaIUGvJiYjuB/LuLsR5LXW4W
zdz//9cFOhw80zCKZ0jsLFKXyGQRlQSJcFlNnUiXzksf7YXUCsBQ6pmJua+sMAhRk7kud9uSV4IZ
denJYooAsUCB8xDtclTOwh3FHGiAqcPrC9jcSksxNTyHAabGTinpSZaYjVBJwPpUTuaU++gC3+uC
6XOWRF3dl7t8JYdeA6sji0HDkGT0qVYUaNdR4qDVImcm+s4C2o2qRHY1VudsMI91MgTpqN4YtKjc
jRwvtdWRAIxVdPQoOFHF+hgeXH3HSPpBRe0ak98Y4VXA1Fe8t+ChcP8m6rPuYq5EanLsyjEPjR5O
AP5gmoUxyV6eeqPApKIbnj+gTs8LyMs91AYC/VSCtQRphrso/B/w/uStq3UtmbFLqwQKzwfGXEHs
Zk8H67N3wTbc5KQeYnCpGEh49G58FBzxJ8DTXHXX6Oh+Fx84Z7+lY8CFBJ0zWsOhZ8w1WJhhPfT6
IrkUHjU8gJXRWzDKjAv4g1e9CXTD5jHHbMtEAg6NakA7YtsWxdDKkhmzeW4tHzCUbpv1U1xwUs+b
+ytdZDBhRZuFfdeKmGHKSX5oYsmXZx7KJW8ZzNaZ0wyGhwHq2kd+RZ6U6sYKf1w/Hp4IxjJRXyYi
wQy624rnWL21tGOjPF4XsXV1w4n+Ogz6CSuj03td6FRaPIpIiLdjvhtCBORF+LO2iHdd1FZnMfJd
F1mM79Ss3ljUVJWQE0LFD3W4zsBUdblvEHQJ3xMH48Dfr4vcvP5WEhkDlxo9JUaECDYaEE7rfw7g
xkRAX3lD2zuLeNuTp+sCN+PK9RoZwy6BaKIoCcZXKKY/rTaGrnKjIAGMwfE9j31ha3yFZhBx4VCZ
EtsMOcpJIpQGdhRts2c1mAAu0drRW+XHvnxHTtpN7QpBF8S6kxx4Gb5tzfklm22MXGJLbNsMfQNi
qf45hrWHpwLGBaNDAaPnXLubsn4FaWjv+aylKMuM6mJAS3P0KKRkBsr+Q9a/ZcvgXD+/Tb+xEsQc
36iGCqIxxEu17i7zQ6tknJVs3nKXeBMl6c9LQRmp7iPQm0NBwgBkFm75Z+hWngYmbXk3vpfv1xe0
6UJ+LUhj+9QSq42EFkJdqweEC4ZNIlzqBak5ts0Tw2QRc6melKI1YWjFI6UpnpdTvfzLpcifdy5X
s6YkIZYi4pXQiT/6UXN1bkFxM8K7HJAmMn5dxSz9CDBy1IiCYq960SHc/R0LFFxWVN6uMf69ihRS
o9wouUL21g8DnkrfxyXlaNx1ldbYoka7KAnabWA7taZ5ciIE2WRxmiG3vd5KyxilzkwSjnEjww8d
6Gua3GPaeS+cqdcT9ryghbNrbMlXydpCqAEw6CYiuomiwiNz4set6F+3HN7L8ENRVlej0Vh5GsaQ
QSllgXCyxwMjSP4HSlnOCX3s7krQNCakG9IOuxc9VtlOTDnHQ53WlzD3cjofLmn1+2WkZhPcteRq
MiA+2jdlfh/1YKx3Ue5jXOBfuVDtIwpYS2v6dlQpPLOZHTJlr2qcCdHt4wf+hCQBKhAwHp/dwFLo
BNzeuGEHNXc7q7cVrfNzcfGuH//2lXMRQ/9/tYw2VwD3ViOClLPDJISubhRBZWh2Oiy8/u/NZ4h8
EcXcbrkiCYlKEOZZkm3ckptu358pEArYoSkbEPk+uorT3/IZFLcV4yKYue3mamqsosVdVJalUxgH
Zb4p0Z8kNl4onK3sx/Ud5R0c4ySsPs0jdKJDWnQ7Ymwjjh9j8nJdhsxZEtsW0Ta6lEx1ha6CsHPl
prcrq75LxtgfAKVDup/y0h7a1NiJs3DsimYvAflRXkbMxxh2LSl32hAB7KfBSKJp7YSwuWtl/Zgh
p2BVxWG0iicyiIVTx5jY1SRPF4Zj15YcheBslMFcplKaqI1Zw8FVSnImyYzeqvmYldK/FMPcp1EK
frJRUJAb6g+1+poAfzUBLN71A+GYEVt9zo1WERIL1RpBe5esYEkflfA48nw1b8eYi7ShAw61jFOX
qzu1v49Q6ioeri9kq46OVNovYzHoN6wcQkM0rW0UeFE67NQ9EXtfOi06qJ3q5YYiB2iVbbm8pOH2
m2kllXFDlVlM0TIgRPiAcna6vWQDvvNmvm1LW0Fq3LxReIio2xEQcv7AqjYVgIgyhqoaggFYwQmX
qx8Gspf4FrrSgJRCC/h96XL2lbYwf7mdLtJYi43aMUXyE3xFxLqpU2/pPTl/0YQUjHU/QvKU1D+5
CetNJ6ECgAqJD6CHsiGRtMg5qkcwMBK+xv1jOgCAijxI8/2Edi4S+9dXuHm9r6QxRwgosTDrG9jZ
3LR23SnHCSXa6yI2rWwlgrlBIsyBTAJNqchdg4SZmHktikauUobnLFz214Xx1sPcGiQZtSrNYuQL
05M6VrYZcTWQtx5GAzukx4QuzWh5cTyNcXWuquJYkH7fG6GjlMX7YHSPg7W8al2/eBjpDcj8s1Ha
+6HS/LGVvRL4ThxPtulj4AEAnaZhgoiNa6y2kpJ8glVoyamrgyrd6XXwGzu7EsG4GHMq/ikTTRkJ
xDH3J3XmKOP2+3Mlg9FGKWslw4gNhE/fKLZsdA9MYMD82P80qZUgbL6+KN6+MbpJSoUYmgF4Mk0m
tgJ+k9n6I0k5zRFb3YQYBrqcDqOUclNFMQC+JRcNEX7ZNTe9pj93AnHN0jzJuXlfagBiqyL056tu
3qIDfFG8ZImBMCOcW2F+vr5ojgKzbxTUj1MdWClw28Nt3d8L4Z3YHouQ/I5OXuyefaIAfoiQ0ozQ
WSM8zdl3bfxe8zJam8e3EiF/vvZ0S4gzOYNrmTDOjgGyMveF8Oe/2y3myV0A/meo5hzQBmVkJ9kS
xBrqhuZNKvOMeFtPVsuhzm11iw8grpuJih3LTlB/R9npzrIzHohDW4XEp9iLHnlUYDxdYKxarOK8
DcePWhXKRI6RuuFNJ/GYzjhe+SN8WS1MC7M4jXsECvHwlxrakcTRaGqmX67p1cYxZmwO6GsFFZbk
pgYwmcqDmgGqhOR7A/0rC6/pbqujS5NX0hhzDlMBVC4DjgmM3dmeNsXn94JXHXPLtrzYN7zWLfeK
N+9QhhL+B2AgntYzF1AVgvJVMCBfzR81VBGtxetm7jVHbefKnrLF0qyVEWehvQkgsh9IkT5YGIqj
FqAP9Fy/55x4n37zV2kaiomiqEkiG4rXdSQrZTzTfIbi09KlhJxjh7T0dWP+LyZ2kcOY2KIuaq0L
2DszQ5dDlHpoI9npnfgX5vbB1hT6WdUegdbrhgLGfiiUeth7mVrfxYtg6xbZXf+ebfO7fA5jflZt
INoj6F+On0A1/96Xwj5Jq5OSR+6/E8TcrH0Tl3FBuxCJuLf8EhjPObG7jnOdbk2/wjQu62EMsW26
bmmAhYucv+gY32QP4z7fk9vckW56jJ4B0j8+oPsqOUQur+S1nedbyWbMMu3QQahp6GO5VDdkEADS
PJ/l8vR12wYvC2VssBxIVYopshNiOduhNjuxfK/rvPGpbSmmqcgWQGlRRPl8IZStJWiR1OIKlV/U
6LGY36T6+bpibMdc6kUGc4fKS5cvYS2hn/dMXRklaY99IMLgTYVZh4DXVMVbEnOdouES9eUcp5Qj
aF5OMxDTdU5KkSeCsfFRA9okKB4kUPwRW0i/hfNN2PAaJrct97Jt9CNWV5pZhnj4LlAAuZ+Drnir
m85PzHaHEJbTobztGi+SGNOtQtUsWwmxPeU8LfxuR3Va5o5sbKeUV4rA2G4WDYkylTgZ8UB2dRC6
dKwh2VVcFeBKYiw1bKphigTMXmUCGoUHNWhK4Bxq5i2RBX+ooBVT+KySEq+r+p6j7tuhyGU3GcON
dNTGTQpIXJXAu0fT7W7CaL7wkp5692MI4Lxwwn+6mq9X2y+JLOSylmfWUBc5yk9iAWjwd7m/D6UX
MUav6Cmp3jjr42iLxriMMLSGIU5gzmqAN/Z+dMwARB3IZ9rZu4EJFcwO7uuT4uAyfx64yLL016+t
lXEmy2j1JK9orQXoB5RMIDrIaG9XPGGvcW40zkGyHUhVWBmYD4ABGs2u7YH1xbmat7X08moTGU1J
57EHMw9ebfNB8ccgD4BI57T7kjusuumvLoLY91iJRo0KGIWSaxaPc2jupLh0MID+O/u1ksIoBvgW
jTpLIAVFSiM9N+UDR/M2A8aVAObsEyMd5SYe6NlLPoAqfcubb/+Gpc8cHnQfb8+Ya6QXxTxUJ9yM
MplsOa5cVX2ZOs25viaeFEYFxkRbpqyDMbUZJubLDLfJ4pTzz+tSNjX5snFspE2mtu+rBEC5VTq7
aPvd9bPk/zsRzOH3mPYnWoqFiMBY1g5i/9f139+8DTUNIzpgx9KRpPl8G5JoBKeuiQdeWtzJOkYX
G0Bhol+NV2bfDvJWgtirIyaFMkt46amzY1JcfsdykpfyNLuZh94gjs1sx7MrcYwCJBJoidO0x90b
eXqAFnAMgg65bdzEGPC7I8HfDYA1nGtt8/F5N9UPoKgGhp9U2WJro8ZoAKQZfBNu0oj2UPeOMAJX
USi964fHE0P1cxXKyLEMGEDaFoR+/ww4ttNNL3A2cvMOXK2EfsJKRAPupBKsBzi20a3nd2m5g/d2
Ykz1ZH+ZRmH/uwUxEVMyjSRNJwy5FiOeOqWdV65g8mbTtpekixLlssRfjEmBxozUTQJNrHVg8i4Y
NDlFQA/JjMrGiM48c9zr5iFZYDhQdWB6ou/28w6OmoFHfwGH1+hocB2zvVZGvhbzRu83fdFKDGNf
6I8XF6vAAy6TAYQqyX6bGcH109n0FSsRjE3JWpoZ4oiLSACSfgk8WeNdBw+oxANM+Ah1vgQjF0E6
Le6slC4qyiQvKKqL1OLB26OwF4v1vgrLQ6XG+0J41nrAe6jG9zBT7zUMStZmXYPpa3hY4uwYx5Nu
x6FAoedFG6BOdpiUiyNW6LfQ+p9LU7sYxr9DYc+ucus4dpabZK3uTMlCvGoyXkYr0e06m4E7MZy0
qUvsvsjuVCAB6goSRqp4q4JVTIzRWjNXu6V9ngfVn6LG0XPyii542yBxahcWwEeWCNP94W1mFDsy
6d+un8dmSQ1xDCALZQMRjcEciK4KhdG0DX049y+KO+26A1BVnA5Umzzyv82RGowzgN8C0IyKoTKO
YCaWTsy5hiM49wbgNA2fHNJAvRNuzJOdniZH9oebjjtovGU9a7GMR7BCNdfFCF0sc/KqIXEbwn+n
Js/vbGn2Wgpjo0mZ56XZoJ48TNZhyprdqGuuYZJHsdVnTmiyeTVhHF01dIw/oU2aiYD0uKolUiBj
pr713uKq6EsvXOTNMNbmWEEJtuf4rKH3v3B4t+L2Mi+SmftCG6NwNrURl32V7IVeDIwEVA7q0Nux
Vu04yrkVVa6XySjMGAqxlDcVUsenxR/25CDftX58I7oUGJrX3LAZXqylMXoiF6EpTjLe2uGb6FDg
c/Nn5YGvYp95gstDC92WBpOTwYVsfKVenuu5bDArQtcGcJwd4BiOmie8SR54ujzBv76TmyZwEcYS
Gaigupx7Gp6HzZhD+eebdKl/gCOC0wK1mWJFy/5/VsVSnQ+zVYZFSPMVp8lVHelo7hMXXfvGW3JD
kXG6wuFEF/9FpKVYlgW1/MLwLDdtm3QxRDZuGDQ/00OKcOwVON6egdoJzZbEpqd8v76hm2YAPuT/
CGV0ReuTUM4xCu9WUmwLM4U1dK3uIYt5hbRtPQEKL0UFQeGBHUqIZdROrAWm3oGRKnZSz/xunigM
CUYgIpunKNRLsdemKqLXCW2KoCFhEQy7cOq1FpP3boRrJ0yrQ1MLvjaA8rNOTvUo8MpeWyEHpoN0
U0RXBwIcxsJnLS1ImsBr1pgIN+a9ufAGozYrNmsRzFHFoKhPxh4JJxRkbgHngubZEI8H4KJ7pqva
IFjCIAtFdRmPyYEH3LF950kqWgIRKAJkjvHU4xhVeSfD8tR7EccXeXSA8JTuxVs6+F85xbP2NB76
Iy+u39YbAIbQlDywKFl0MaKJk960MAvazl24MItnSrNOsRTnd97U6vYxXoQxz395TI2okDBcpyiL
WxmLl4s9JxMqb6WXwF2NKVU8hwBvz0Qq0hglvRyaAAo5UVxYmqvG8Mkt/Vd0yGDwtFBqHpVg8Aqv
AnElb1p104nKqoo/QJFBrPQ5pEQRJcIQNGzejOKgQ+dl0ScBqLl+x1evxDBReNaq5jQNuBjC4aHr
f0oAiyS8XN2m+1rJYPYy6nvFIgKQ9JoZOAjZE5FkWxyCZLy/7ia3tRBNKTouOXgwtqGpaUlmphEW
0x8WX/Mz38jt9jvF7QOe+Xf5hiOO7g3rviiH33/EMbbeDOM4qRPtaLoPz9ItCNvRJEbpNgtIHRz1
n5JQ+8oNHra18yKZUQ4xn6wC+QLqpulCKWwOxUirMH7Jg5bhbiqjIeFCkkUAfdwHX8bf0IEa0EMs
O96lfvKcv3J2lfqoa7vKaIusCpiMjLG21hs9y6fs7oJT7Gi8DmZYhzcZsu0zL6fI5kRrRQFKBDga
3crCDCKlhNUTIEB3R/Ok31LKmyZQ7qrn5JlXRty28F+HyHat5EoRYrTVQAPZUh/1KD8kZAw6I+S4
ss3eyZWafhzw+nGat6gg9WjhHn40J4TSXv2cOpktfiN3dLYThCfB9SPkLYy5hdKl0SLFxLWupp2r
6+lxDN+7UOGEYlQPrugJ24gmNNrYSSNu2sFvgC82AFpJCPjQSjz9/4gIV9snoi6qpQOdC7bsCvoB
8md3euj92acvA665cUybbWCRiiIVYxV+n5Ik47qxMUXi53tcMgH3VbB5kaL10wKZpSTKbCuEqGHk
uS+RHxEPHTSjRo4TeNnn6TCiQCXupO9cCMFNl6mYkm7KFmCWvlQ6uoqMXQGJrUcB3rs9OYLaapcS
29wD7MKNMKEnuPJRcGcePBH1iV/05SKatXPMTIlNW+EWstTaUYWfmgB83zYoF2CWt851C9is6KwT
HYyDBgh5RyoR2Vy9QSVOIj97pfEVNXTqunAzUz7PyhzbJEpckqU/rwvfNL9VkoVx2CnAfuLUgsOe
SkC/Jy9D817xGDE3rQIcNIaGSXXlK2t9ZixRG4UFitL31YnWNkM33Bn3iMWAV8gDs9/SU5BcSBbS
XPpX1m69NsBzMHVoKZnvO/k+5zV1bfy+rtApGhMIL+IXbLio0mtSFljMVO2RaOgSTl1240Q+/T6V
v3YhdZoYeTdiVMt8b/vRJXLstL9TeTEtSxVVVUVHN+blPkvpiyRPkhzV3y5HL5gkeZnGYzjbsKFP
IpjI2yqaVgp75NTkEsjV5Huf/6FUgKXR/Xws/v+R6SdZzC2ipUAJakXI0qxzgaGf8M7U/v8XFZK2
hoGKOeirEGZ/3rGwNtowt5DxaefbsC/tqLq1hqfr1rgR/H6SwZx9XNa51rQlzUHfa/OpR6d4lx1k
hQcsvtVd80kQVcKVklmRHs9NhONvwOZDHnKvdnJHu5GCEiml5lnbX1/Xhs18EscEv3KNvvNWwlMz
kxs7B3VoK2gcs+GJYJzo2MJOrA6jJqYyP5Vaf99No3d9FbzTYXxlMeptnUtISFdC5kjZUy4DtSc/
1CZHCzY8wKfdYoLabuoxUV2ihANQq72x/AyX1idjY/+r1bAYpYmeF1OiQddqcr+Iz236XBXPKbdd
gZoFc5OuF8P2iiUZxlRigKN/hCjo4wI4aemkSAbTMIX4vKzG5hlJEoaOFAW5fDa3MOsR6CEJiivz
UAFl4pHSyAKbxa6sl+vbt/UUsIDB9UsS496aNJ7VWKAlAyAzhL0b/Rm/Djv61g9t3W/O5g1S3QGY
gvJ3juSNqO+TZNYTlYMkz2lIH3SDO+2Xo+XRZJHikVteH/amVa0WSf9/5Sf0UM7SqEQf9iiMboua
D2bTOH6Vd2KMK4pbVRFGHU+4MT6b06GLJFtsH5Eh4uj7plVJKFMCpFYVDTZJo1ntrIUdngBpH79l
UeFbcR9kZv/t+uls79gvMexoVgJ060mg7KipruzSAdW4uud40614CgoA0CTkXg3U3xlfZxahUUoK
VA8Qdj4FzIjd7LX3VT/3rT03c7G9cRdpjNsDtnDRayMcRePOnuoUvuBlQBrKjpNDU3ZI9RZB4lzf
RZ5MxgXWaWdquUmNq31I5pMg3WvT7+idDCJ7GbSNqCcweocZm1oISwJ8jPwR9MY2spV2qGa2xu19
owXdLy5wJYlawMqI4iUMVUvABlK4tNZZjhHg0hSv4JYTtwoOlqiYhgQiRdFCze+zJBIhT9COyKwW
34Bc4QLC5Lbypx0lxBp9xZGe+fPQmye1EsksrpDaeMlo1S1Dl4Glvw1jb6sJp3iz5SPQywDAXSQ4
9S8dJ1EkpKHWw0eIWWsnRqCSYy42dj1wggiqVuxJreUw7q5o5EYWTDon70cf7GX/W5pgUwy4wVE3
QTSJvonPxzTh4irHygDLRJ39iBKUDMU6sY3CuANTVWbH+AanzMVgALzhdbuinuHLAi+S2abP2rJG
lNp10SXIthDDLmQ9tQeTOFJV70he5hw73jw4vMZwZPhV4LJ9XqlFKkgDOK2bqAChmc7K9MOIJ9sE
mN71hX0gnX1Z2UoSo4fxoHdxVmuiC1xVHRO4cFEuKqVOjYTg9EDzMEtAyY3IHWap0aWcH3lDHJt7
u/oCxiuDb2PslhQzHFn5lBrfMvWPjOwxI5trz9fXunXFoG7za1MZh2wQqTEWCUvVBMFB/+TtOCsc
EZsPhLUMRkWVeTYEvIGgovsBfFeZO7xqNw3QPiOnfsywe9eXtOVFVuLYKrChhzooHwQRAEJHAXjT
ALItp4QTAdB9uaIibAVYydI6biMcUKRjprHJW7tqAR9bL+LPRkgjm0jTvgaU1/WlbfWxWBjxkJEy
Q4nIYDuCM0AjlwPdShVArcvOcv6cEavRtrzf2sSLIMZ7NU1ZF7oGXg+9+2OR3ufwEJq8/PDWXbZe
DGPQbThVVjKmCD3ATNK/RPKtlnzTo2MIQgWd+KW84+zetge5LIqx69mS23BZ4LGy3gmDPhiO9Wh3
dnb8u9AcuepNAbRBXgCyVZvFqZm6rnyANX/U/FaXtoWHODFSRCB0oL/wQcjpgr7kttiVeCkPzuBp
SIebwLw4gSHe5+Y+tw3iIp55XejFQiwxU2HjyOyiPcuR7Am9y7H7A62W7vJH98x7OW16FXA9WRY6
OzXVZCy+QQkxHQjiY7CldfpxSngVMPos+WJ+FwGsjc9WaibhCDuQg9lTXIAW70wAk9v5Hs+lZ+WO
vF5Xnc0tXMljUlzJ0g2CNuHuyS1rNw/KDozSAWIMzro4+2YxJyXkQqw3IxRUjJI/hgGF+gYsKdeX
su2OV2uhe7vSxqmOqoKUEEKBNBDW+eRsPvX+3+xs+evCiYM2r7KVOMaTgHU5CfMatdFC/qtVHwFH
4lqFV8rPk/knZ2V0e75qBZBaNaSGKXDr55VZyRSLaoPLrDB3pvBiCkEVvlr5XuwBS7tvpT+S8TUr
Akl1rwveXuJFLnOJhtJskDBFDEZy3c4Q9+cIhwTxXMStvcy8XOi2Ll6kMcaVt0tZFeCUdZX0NFt/
ibE3cq+3rdodeNh/CWEbS9V2MGbss+iGz9Nd43Yny48O0XN2rGbbCmq/CHi15U3nvJLImNhUqXqY
g4rLlabjQoIlv+/G3K7z34laV2IYE4s0OQWuFc1CANSHxLljjaOTW/9H2pcst800QT4RIrAvVwAE
SErUatmSLwjZsrHvO55+svX9Y1JtGDVjnxXBUqOrs6tryVQd0eqcEWOq266x1sP44UNyp20p6tIQ
LCT6VMNZPHknlg54VnSkrRAoHzOUsqMfw6uCSOiv+O0+2OaOXlznel8jknBHObtqyxaEY+JuSAUC
UaidYw57ASjlaJlip8NXOqjf1stzh8x8N/tR/rr9Ldcd3wThqiziEpc5O4rZLRiHQftN0VtukRju
UCU/0JJDdWut5kTQGvbLEBcn6LnQx6kCyGo87bY7pDs1sRkhb3HTOWjoIFxk/fOdrXGoFSKbbaUK
8uft9DUP74seGKJMjkHxTa0xKMEdzoY4mJKVSFfjHK7YuPo9emg/IankN/vwoLriLYSdQC+kJg51
pzE4+h2Uz1Y5uJI6K0UjHsLx4jpGuU6GsgCr8f5F7f9ycTwdKp4wY9gJKHV1WYghEsjEYZ5pNojZ
Q8IFeXH4SRXDuc9RfOiih7Z8KlCzpuo2lAkOoFARbDS1Q6V6McyvMZoYjLA6GLFM4CCxLXwJqswi
6MGyxO+E9ARzhPTAmi2pas3qakBkBvIjUNVqPMG1Vapz18+ooM7pl6557OvKFtPnbVxYPUAXNjiY
M7NgAiU6os1eWW50U3OESTmZY78PGoFIDVDLYX+/gLppLFs0ayOSl8Q7CJDYconiA6lcyv7h347M
xYI4/JnkuktClrHUs6NoPQjN33jxxe9ziGOFdTjEJX6/Gm7CAGMQ6dWcU59q1cEujHBok7adGMUN
HCw5xNCXbSDDxwjTSH211aDvwg6HL3msJFUxYDFspru6jTDTbZ3eOeu90KM6V7ZdTefpfNGNE8bo
D15cWTwZ6XNl7nrTbwPi8b2ae0UU8r9TgwEszs3q2oD2DpD6P56HzM0hKcs4chhJMXglXAziEJ69
9iwA+z9q0ppp6gifuUAl6CF8kpeL+t6B/T+d3qcOFAmsuQly1BRgr7WqfDDIHdtFUpJClHsIGUbf
pECwy/Qw18+z9XlJE1uebmPteogpTZ2VA/zBKHeAY6sw27KPNVcBZ+38zax3ev+2DUcrp/eDCe70
ikszJqOE0TwpRx28L7xmyQ7bJtau8g82uBOcMLqEqu/A2OSMOwwYPYBy3E0dLcU8QPjGuusyX7ql
Rpuoj8cd6WyMFlCB96orqY6Rp46SgrVDI6JJygh3nvu0y1JlAhlVAglKzE0qnWd2P7e/38oxvvx8
fL1a6gcIF8r4fAIEBccidHGlI1iIduqk+tumiOXwNeuqidvGSOANIONRpcek9nJqbnItXv2wHD5k
mMHbJSSggm8gsa2DVKt0TFc7TbsSREZUE/xaDvKDNQ4ohLpoLStq4d+SHfiVl/vKjfA07ZisO1Uz
JpfGgURtglVQZXOu/0NC712jlg28NH77jZoLoTaL/f3ieq/FIOrkdlJdIbkVrR9zeRgmknWKcj4O
H2ZxrgQZxOOu6PfIwIBAyAkw9CU4jHxB+Yl0Lgba0m/bbsiOJhdSfNg0DjBqqWnkvIHMZCidIlAj
BKdR+ClYg1MbfhOou21r1HfkgKIo8yDR8kgDH8h93lwn/WvfEudq7Y78sCIOJ7LCHKohxBmePMVj
XthcaScTvOeTwxx/3Et3MiUpT2wdX/KKqlzvrEVTMSd06spDpEBAQxdtRlS2/QGp25jnOCkxpder
GbgSNbu6Zm3Gy15w1EdGa5K7sTe9bNujFsYhSAnhr3GsRJiLW0cuKlc0+8FOrP6qTaMv27aI+5Gv
YeRFYU6Y2lHRlCg4YV/s5IwktSUcUONgY14KWRwjE/laPAL92WkO9X3pDHY2O/JjdMMof4RPf0GM
f+mRGocekdjWiRTU+IjVvsxfo8qRybl/6uNx4JF13SiVWaGhJcRTpoc2IhxhHXAx7C9DL0+UoEvz
EQLNqVPiFkPU75EFmzqKQHLSejV6+UJPOWy7wqrbXRjjtkkUlyCcJHi5JF9bylNdFvY4v5l/waEp
WRdmuI0xjAXMez2OLQ6ql4aB27SdPyzzbns1DEN/w9gLM9zeGMJgoPU8QDbFqn3QlkvCVWCCeqmO
/Ti737a1lqD9sCYO0C01i8VOsKC8DN3O70wpA4R3kLOzo9dpl0DR56/SiR9McqjeCUMi1xVux6mp
7AzplSE6CNHn7YVRH5GDdfQGzZPQ5qqbRU8DJJF0iM0ah1nZSdaPbUuE85msPHlx2cdVHveFmqB6
FL4amGtdnpTyZhHe/s0K95TLUHkvRq1R3WJCf3ql9o4h5t4ggZqrnkwidl6/Ns4uaHI4HghJ1mfR
+yMOTHcoROwTD2pAxs7w0SEpokWeejey/dhwepPDi1RPrDqpBdYKJ96VaeqV7ZTaodJd1ct80BTB
SxrrWSuCp+3vupZYv/RGk8MOoZpSDHsjYQ/lo+8shcW6MsJTebJ28UG66T6zVxCKqsqngSr+r+k+
fbDNAUotZZ2OAAS1isfOZbdz5Aq7RLSnh/ikfV2c2d2BMsPpv8B0SokxsR/f+uIczARdlGbihGHi
SNtL6XOae51FUf9RNjh0kVGyGAJRh9aPgD69PMYAxPDUWZSMJOmvHKQktTaJRTWzMGfcsYY2VMtS
P3ZGd7xub4XElqj7jZ23ra/H4QuugaRWSqyMdSDKu/fcvrZj7YdQCCscwkmZ929Y4+vUabsMSHlC
M5zJB6CvzUva9zCfjTBm/rynOMNWw4Pz+efbUmKjSOc8g6ZGvTjNAD4XujJIwCZfo7bqWYl6C1s2
oJkBgq0ovtd+jkHJVvKYSoHiJLtQ3nWdu/0tqaVxQBNKSa2HMW6fPMTzKEI2cRL9bRNrjV+X59ri
MCUYzSiuWwWhKXKWrR+g9AM9yh2kYNzvEFa7GpzmM2M9nl7QHevqDyhQbv8H1CI5YEmkUTQDBckP
oT9GQb5rQLm5bWGt1/zDGjn4QJCSJQG7xdXT4DLJ3fQYfp1flMXWHlT0g4ROcZyROncG6jSs9cF8
MM2hCugdZKlqoazNJieZzGbv62DS2wd3Bk5ge6i9ygluoiPDznE/UWxJlOdyYFMmxqR0Jg7HXLwF
0b4pGgfZx3KmFL+IEIaXmOtGMQrxq3hrDw8xdEK08UlD8id3Q/mV2Mxtf/lNXq5ss7JJGphimZ8I
mR/hwXjQXdbPNPkgU3ebf/uIGp+ari09C0UVIXurguDpK6h1bUv4idIccRKIqwHzcYDWi/BMjhqz
D2UktaRH65Z1awVgNrL/m8ce/OoUEQWx9ZzqL+z8TXgO84bDLCkwGF33P5OXzGXtnuZ109jfe7e9
Bim4X5LdMdQGcohTLHkXKWgkcuc2eQsnaABVRfhMeAn7VH++hX5rT5+TapAaLWbZYnYL1c7wTTz8
R1uJYsLbtjVqRRy+TNlUolqZqq4MeW0pQEdWTL0RKBMcjkR5EiBwwBWUdv2hiXuvTnviKtgOa8Ha
8tH7pDJOZSNAdJmAtSg9dvv0IO2SI5XfpMxw0UifR1OwBHiDqH5wLLzUH732QHODEa96zFx/XE6b
hG0VGIC+zhUdBbojiZs72RUb9Cmegt22B6xniM8niScYMJpozrUMkkKaDTUhNqaAsr/hswQxKdC0
0kR6cado7yu/gIk2Au91aOHFg95zF/JMe/0wegD3v6lkfzDExR9zWugFBNSYJMEPBd078o9UdIkP
Rzg2Ty0wt5mVTRXgfASxR3eoQMaZ++anDoNgs6t9/iv6zQ+L4uONRZ+HRsNhHY3KMcpl3xa9G5gp
4RGEm79D78UmzWlu5KDyQAJGuRb6u34ANXP9TRSOVnQTW3v08BAG2f+9gXjvQdCFQWtBQ0CaIe4O
pVtLiR3VOEFNkLiiqN3iMCIMdD2TUJ5wLbAGKF8CuSMMbAcsEGf/eGonNV1Kc0GOR9YTp5gWfxq7
YzmU12DJJBSsiLXwBL2RFFqpoaA+MBW3GR4NykQlrIhLiG+CnvoYdOgjKICN4FCBdGF+0KKHTvON
JbMbjKxM9eNS3AnhozwtxDOMWhz71y68YZhRj7A6eEPfpvbSPtQN4W5EUI32048WLEFVc6NGUM16
apdD7ZgIVTA1Yr41mJfSHHlvgfThIfaoC4RwkXeh+4ullcagj0ONB4PZ53Y1X9UGKFakU9e/ENDE
nHnjRPHNd00Ux+YoAdOV2wnPBsmW9iGYxcxrSXdRtnImfwS7l3mqEpvqIaK2j4soAgRIVanhGARp
4YE6zYtSUpaLAAyZCynMtsr0NmAx+/xOtlL6yoP8wm5J+bF3dU//YoCe4d/O97uY5sXmFZY+zZ2E
NwjIWO15OMn5tRVHoO2ggIRaHQck8aJNCRJ1SKoWomOOoZOhKVSKhj3hJIQ38k14iyrXRmChtMna
EpjQBtoZv0QeWEjnF1aW65zupL10MRGsUWa5HKtl1GHbdyi8pNVrbzRoGcjtLPXLIiQWSBwChQMS
SytKs50TDb3s17Vk2EF5lbSyrWNkUSncjtLlIhyfb8kJ+1ZNLBmHOwpDvxV6r88qArkoE+zvFy4o
JvhwioBHD/ikHQWirHGiU8jPPv8GdCjMOy9syFI0pnFkqG6TQ8u3Mo6BXEBrd/kcN+11kubQjMsc
vcsTO6hQ2Jr0//+Jz8sgR+HwYzLnUagD9BDIqWxH+bJXU1DwNErxhJHCb9tHgOHE1lo5HBkgJi2k
aaq5Q3fs2rtqvEui23m4KeEm25aIM60wX734qkYNgcaixM4lbWWDltEJRyjszmQwz66urRVx2CG1
kFR4zxexFGaOlCkYY12ltRXIZHVPmdNS+W3iNPPNOaNWj9OgYbuK7DoUIjsHv516HS8UKFIZBr41
B2JcidgPeDrM/uQt14Wb3HZXxZdmJ3ulV0Cgwt3eMeoVpnLwMZlWnY8SLhk2iPXfu0gA3QIb4YuO
5MuI/drGxqlcTBKmXWXEIrOG9Im6m/aDbZwMv0NZJHSpOITwe5XDkSmSEgXc4aq7CLfW/F2Qsn0J
guHlCoPAj9ufkfIPDk7Gdm4SK0LFadGG3WheCV0CNcl9T1GnMMfe+n4cbJRGJ0U6Szg3oDrsEqcv
3ybtlHWeIcpXsfhomVSClPRIDj0ic45mQRLwHHNAF4/iO7Lr+2K/OKAB2Y97nQB/AkJUDkKSyUzK
ckEuTyx/BmLrpkuM+Q0CEUmv5wBE0wvIZrBGnQGNOrjLvCZxKtAqjm4BzZyY6v0g7mi+R6eY6hJ0
a4hButyTQYI2j5aTF7sRajPdLNi4CIhjTXxFvlUnTaWoLmVsmpDfh2j7wGyKQg7tEXeoxkFHYZRJ
kLToLWDQYYCcMvJAoIKUinxFAgdxwPgGnUpoTU3JYCuy4HdReyymyZ7Mr0Ii2W1e+JNiga9ftxeQ
ngzF96ZNfiK/uOvD8k6FJq9iDMTjlDoXfDuPtqSW0UhoOUwOYLbvfdbqoHzVbcXJdmlkj3Zvb2MM
g6uNs8+38oxKZYGlBhlTyTooy0mbqNlnApw1DlzUJmvqjjUBMt5i3WHtf9B48lhSVtzH4j8uh8OV
oYBcyKLjoPdZZpchgr1P//a9OCSZA7XQ2wrBSBA66niUqqft3yeq/ZrGgYiSdBCeSAEiqs9EAEo/
hfK7+aKJII78T3wLYmNPCwiadhQXA3Ec+FHIfC7l0QqROzWD2kZDOqNyzMJDbBDfkGjp+Y1Hb+6q
RusytFePYBFGh/U+K+xhv/jKffKqe/PeqmztjfiuBK7oHK6oBXSM1Bx+yJinWqf9AdqpR0bFY4w2
NapBfUguIFmKsTGaEDn1bux+CuPox0UJrKw+WWZJnC8Ck3V2vi+CYzVPqyhmHdHtBKc4dpLf6F+I
T0fZYH+/sDHULXRUMAGP2tvkFncFOvAH23pirQTyPnNMp/ApQuv1ptdzZl3nYEPp5TEZZBzk0ZlA
0irZi2gHL1XtD04PdW/cp71yMMD/4m4vln2vDTzUOQCR9UERMwt1CqN9Fs3d1H7f/n0i1tI5/DD1
rk36GNklNT1k8r6MnpvxrSvuZvk6n38sS0KshwgSeAIvM+nCQmSxMWRx52mw5cByJKRdTPM4pqkj
UYQFxPfjmbzCoAeLmIF9y/Nvk+WoHTFkv+6Lqq4ZpqJAIIId8wtfhORjV4gFjlZc/kjN66GKbVHa
be/RHwK5sxEOK0YQxclR/V5GXDwT5ark0drJt9krm+f8y2fg2RqPFtKo5eoI2M3nr6qc2+r8EuqZ
N6ZEdmDd9c522NZdfDqrgvYowuD/IaDf7bsdKx9RD6Q/ND+c7XBwoZrKOIsGktCYZ/Gn6wJFOCgH
owlCeGhAYGvasp1HdsfeZ8B66gCzA/r7AT5b54DDtNJSskIUetJcfWyFBhxoEFqKpqdp6j7JukhE
bNRH5fAiayszMGac56l/NuPvenKj1ppt1NfRcN+Hp3CZiQiHOgAcgER5OVg10yUC2/QuSRUnVrIX
mhuWWhf7+4Wz1EYUdgmIrd0IQrVIhBxYWTj3KDLu9Zvy127xbxgTLd4GGE4At5Grx59l83VKXd0q
iY/2h7j6bIeDjVQ01UYPDXadDG7+EIHhCjULSFRJTnIFVVyixWIdBc/mOACpEwucrR1672brJp6P
pkp43R/WA3pBtEwYJvhnPm6POWd1ZJVAqBmjNYgTvURwlofWjd8aR7yy3JDKIa273S+DfF09a5bZ
tEr4wxC8muFjVP7UegKf1j/a2QS3R2FvGJg6RpVRDw9IqzhqYLrbwE5Z4LYl7aSkx8y56irRLutu
Cko2df2yPa+AQ3IM23VgPpXhZYu+rzUjtOF1xyAuHH3oPCO1oAwnE65AbQxb88VBHSArXmmSBlfr
0HFdFk5UdN8hJvZt+9NRZtjfL8wUcy0mdYJpiUy5DpObvjnlxf7fTPDInetClCRYyZSWtli4Yvy1
y/8qXD7vEAfXSy3gga2ggFLo6csIelM3R2W2VFNq6JdyNQ6mFxTZFHnWUWazTHB8tc5UUDNa74Xk
36+682I4EEBvkGgNE0BgkWwlcyqMRpQ+aDJvvg9Itupu8DY4wa3pMaov2S4c7WV7w9jvb9jnS+nQ
VC6lPEDVJjjF+xgKKYzwgm4dWgc7NNbJlgFdA40XpM0zUF6kUDx0jcfmWvOYiEKxhzCt/z4iRnLh
r7r6hTlu67qqtWQhgqvnkvJlMUIvGPPPedM521+PMsPvXl+MZWIi+bSM4zchkHayPu3qnmKlor4e
P/2hgURJbyrsUgfBMfUJF5+HMAyKPTOcYt6XX7aXtR48nz8fr6WKodk2g/7Qf+P1KgTOcl/FqGIN
se2M5FIiPiI/BgLa1iIWQXXkVuDbUIU9WgTsPCCuDcoIB+tJ3PU9pKpQPkkCGwIXDm7efY3iKPHl
2O/8dp4uvhwH5dnYFKleyxBP2xlg45FQx4Bu6y10St3GEVzz3xyQpxkNBfj0UrPYa/LK7M4sbkuN
uNJXg/GLFXGQHtSmMM7CgAtRfU6L0M4t6Ei3hjvH3kgOq1DbxGF7BIlVJR4QPyjqQymD/yn8EvYh
EUlSRjhwGJYCXGcJvFvPHqX4U1LdTebnf/QDDhmCqhCE0cSbPbmuDto1C1UXX35mKq4xCDEoPyA2
iR/diItY6uq0Ud24vxbD2K2D7z0avUTQIaMxf3ttxOfjxzZKOSrR5YLAWEu+htEhr8DZ21Nqzqt3
79nr+MGNKuqMUCrwJhuq+1Z81oaHv1mEauEq0jTV4gmjx7Ssg5R5taW1oF0XbXn+MnbUKtYzwdbZ
DHd4BqUpIoGl3bRbNr1Q3DadXUN1MIWcT7VTbgbk36DXFR2FO5JJczVbemGbO0vGPNcgEGWxWH0S
05u0cTXpSWu9pLtqm+cojGxZfEmo5PdqQHFhlTtcSYl3ez/gqkoO0AlDLzJrEm78fr+9f+v+cf6w
3PmahLodCwPnyxoh9Xw7a8Tvs435Hcd//T7/qJ3QkdmmIeKyWr+Zo8DrxNcsqF3dVIjT9Ie79myJ
ezLNRWfFgYzj9P7BcNMWexNKChD/s0OPGoBcP7tnY9zrqem0qDUXPAHDxLFMAQoRu1qYiEtpHYzO
Rri7VulqU0FTNaqnxlOfXqXBQxs+KNk+E75vOwHha3ylrYpqdax6vATMwviMKcO91AS3w1TvqxjU
oFPmms3kt4P+um2W8D2+3paGWSpZEQ51Kx8splZuERcUZYBDDRDCiUIWVqhpatVuNrGGUPqbJ+f5
mGocOIzQRRQDCc/ozvwWCIYtD07aURftepHowgoHBuVoyEYYYoaKCXZgotAFfytk9Rg1FJPCDr3l
5W+2xoT8iSFDAPE9kL544mqSOg1ChmOr6Q9qfqub99u/v35+zr/Pdu7i98GLHGVRD5m7zLpt9Nsu
+CJS8dZ62QRp8f+7BvY/XNgYumKBGjBiOrQglLbuaF+EXXGlviwP+TWLIsFlFP0ghd/Wx4QvzHJO
10B0Q5tZz6zsSx6bvJB3+f3yjenxjt5wZNRaKui8olPlUxJGf8DA85I5b7QkOY5UGQTeySF6k+za
6a5Gj9GHsOE60tr6xXi2xnnlXIpBPlQsxYPGT8HG2ORRPPxXl6U4I9ZP8tkUd011fYroQ0Afeb98
VYo3VSdyIcTv88/3RoznJBvxrBbGqyY7aYu/7e9/OMG/FsA3wgeiNAR6gMJGcm36xV0NteTBrt3l
aNqim3sx6N0Ii8QRex97vXD/IFuyvukRmbEiL+qUGCspne6L5YSxzXpIxCvhUzUSV9aKURnEniYU
cUUFuovcJWxYfa2jxQH7ND4MSMLh7rdly9te2spmfTDCXb7JJJUVuAVkV0hvtfRYjJ+2f3+tsf+D
Ae7iVbtELJoCyMHgtn7obqUr9bAc0fN+NHazp3vJLtolvmoRe7Zy4X+wyxZ+sWWqsGTG0KjYmwT6
RYkt5LozQVUmyT7LKZGWp2xx6CjXZYnWfiDwZN2iKdIx2yO4a/Lqe1ISV+Ra1uXDsjhEVBbLQvec
jpzBEZQNV8O+ucqfMxu5QNS89AfpbXv71ga6P9jjUDCYLaVuKwRn2WFx8Vg4sBl8LcTwAqZJ39ID
CwpBt+UPPpoib/u9eqIO30pA9eE/4JAxjietyHo4UBW86rKXFXsQ+y7qsyI9JYo/N1RbMHMMLsr+
YI+DR4zYNJoSg3pLEFBKV+LbJaSGJdgmbZjgX8Z6PhVtaCJY0zsFncczwhzNVst9WVI0FMRi+Hdx
CJLnQipxvBfztq+eopx4kqzd0Jdfi38Tq7Nemxk8Ej0c445JFOs70ze8ErlU1seR7Qxoy4WIq2ji
FOos8NS40zCpWRij3ac/9jtGjZyDEhw9/u7/W15rbSrzw1o5SAllqc1nOWR39Iy1Zm78I/TZpHju
TRQlOLVxPKRIUSmVBS7Rseh626jK02JRLKkEbFkclnSaGiWxAKagZWz2Uz3fi2r/mCnK5yWXj5oE
nYFtMKHcnsMSiJ+OtcwKMfmyy/o7RTqW6t1Sa/92b1ocYORqFFXJgk8nF/kuSkAC3JZuIoq77dWs
BYgf3IEDilIUmgqVy/dH8qd8Fxy+63b4xuCQ9S5tG9uOBSC//PE2E8J6NhjjphvMJ3ncq9L1QAlq
Uia4cENts0pI4gIxThx6VY8ZNbn3R70hnGCNtfbiswEaPi4lnNoINPdADG2+s6xDOH6SK8sT2ruo
umnKa70xnCj5G0b6D1a5MMTUjSTtu/cmlRkUAQAo9uSzGkgosW7+v8hpfDDHQUWdFPKM+RiU6XCS
FID8dCViiGvbKQgPNHjVvGrRhbgN4IHd/8AX3e52eG35mL44UdSe62ihQThJR0Aq8jppsqR3qdQh
Da4mx0D5pOkHdJXZ1hx4qVwS7r723sT3+2WMT3VVg46WIhmjA1mGmAPT9p7xkHwL3hYfvYGI8sGQ
45HcMcQK+T500GDn8iKWoGdrwabUZn42el14avRHsZmIY7B+2s4L5E7BJGJG3GSTaSHmPWPVstt4
p+UP2w7CvOz3OONshHP6cUmLRRowcd+aaPiu8usyVQgT1Do4R1eFpJ7CBpnCuH+I8pOs/AwUothD
rYL9CxeRfKeWrVkF2JbE3DfTtTIS0fv6tXT+Stw1mEAnIxcrZOyWEJxyzWOUozW5cRrly/ZuUJ+K
v/6GzlQHE8mMTv6sT/fZUthL+bptY+1t/OHgcJefJUXFGBS4KJRHxhFUeMMVcrcHRn3OGCj7b5TC
+x+isPPn465Bw+xHZI2QToD01r61i8dEckBQhDKwji7AzBmo+53wB76dXLQqpB5b9iAQbrv2ZtKI
faJWxMuxl2YZlsICinNwioCga0wxpl3t0tgeIPEB+ZKXnhq5oZbEocHcNaiZWnDBEfq0YygfJG16
2/YMAtx0DgtMRW7ENlOQl45OU3dTmocquAprd44ogqN1PwdRJ5Jz6H/jSReKMBlnK8fdV7SHUnwW
lBclJmS+/nDz/bLB55gQ9TdDtiA51zszKHlY313pBNeMuAQbdNj+dH+4jc7WuNColPuoH8GcwlRf
PhfutGesbc1V0djGff1JtmN36lyqVrYOS2ejnE9Is1BBfAgbBqmlMvzRQ9E1RPJzobaLIcLvl8TZ
DucYkijofRgDwc24/F5DaCRQ0it1mb+Kde1LmeTDO//udXO2yc7DBaTrfVJ3ooTtU/vS19LE64qM
eJmu+/vZBHdrKFIbi3oM6edkuamth2p+RLuFW9Q3cpZ52/5BOLzMXSCRbkZNLCG2rNPAbsTUFjTT
rhJK04JtxNZGcfdHjRz8MC0oL4pI/SBB/FW+kyA7E18rR2S59jpFvL8OSucvyF0lhpLU4ayA9DeK
H5IOesIFRdZH7RF3dSxLjfEPlp2QQRdogka22M3tvTZXtkm9dYk94okVIjGOohyxsjtmd1ZxTCev
iD//kxvw0kbqUNeqYrBx1/lzGCm2ML7UE9Wm/YfL6deu8AwKcZjEtbygD72IbZaRSzz9TrphlRDM
QO+CHaUqR0HtbxwKstFMeYk2DlZ/EXeSHe7SE5sZK1nGkQB2aps4YMhNbeg7AW/3KbifutcIFR+d
Gk1kXrVxjhQOGSTZypSatUOpPqTJjjhBh/aQHP9C6QaR2HmjOFTIVCtXBhP4rUI7ujzE2WKnzSlG
pWzb7f4Q8p0NcbgwBb0RmWw95omNNKW75Qq08L58KznSrvONu/b/v8DzYWUcMCxTLphlhRhTUn6a
0CdV/O0VUU7AwYI45ZYkRGCnU/UrIwcNt3wQQGOwbYQ6SDxLgobR7QUtDng8P4OhF0LwQWVPod1b
NkQr/MyH9oFCSVe8t/Bs+J7KRRLtnA8TGlHR62DFGOJuwz1e9W/aZNl9XP+UQDiNBq2fYtCeYgwr
RJF8H1XgSw3SB5YA2lWF/tgX8S6cjZM8CVeZ8WPW6tpWBz2G+HSEITYjO/ZS600QcLeLcHnpM0vD
1a7YKbS44xEzClXuVtmbMYavcZvcKBacRBP8SejfWrNM7TobrmUteFya9th1wjGsceTbvt1ZQUy8
VoiN5ukcejEIrByn0c3y2zbO7KB9jIIf2/tM2eDCG61u5rKJMnTvmftheRinqyoiQmvKBAdaxpwk
StbgLV+ENzrkTpJ8D2oRwl8pI+zvFyGTpeZIt8x49RjN/YJDIc37XqBY3/5QrfuFJSoHWqZWCLJc
oDKRHDRv9KcvCk7EC+uzZeq28155CX9GR+tA5csITFY5DNOSru6rHpfMoO20qLIjGZ0YaWcHsmSP
OZi/DMGWeyrC+UP14rxcHsmSdB7qBk+V/4Z3I0/7Mu3VO+kqcMN3Pb/hBAJ08yZHr7tMdaKsRj8g
7FU1CJXpkA37uKN6q01jG6MRZYwau1MyO5SvFeWYK7ucin7Wev5k8cIWt6+hXpWVaFb4vhArZHSS
rIzdfYtPAab1WMN2dF8dwR28Iwd82Cf8DfEuLHM7K82NoeYdVmkIr7N2s1QCJLuV+DHtnNaUibtw
9ZBAddeUNMvEdAp32M3S0vKQDYDn1rMI1ynKny3gbhtR2HH+fUVnI9xxR/A1GqaAx7o6Zg5YdXZS
MhA37B/262yD84127MegGVhruCM6mpd5w176Eil7Ruwe2Dn4rJzAWW5FUNadKPoK6iNyvpIJ4ZLK
AzDArD4n+nHRnzXhsP0J1y/fi43ivGLA7YSi8i9/VL4JoS1AyX10UQEAT3BPzd5Si+JOeltPXV4W
7DmITHwMhby9MNwTi1phUsUhO28aF7eEuiwGmgnHSA7iZzB77Iejcazu6crn2ijspSU+BZaKVjqX
C3Ju2bXsqE7mlifo13kpqp/avXQzHCcQ3hS7wsdUdn9F5kOYB2ycAD5BphSQL9MF9FYwLpXgZ+HW
PwIXDOT3qMe7AnAkfTTuSLK/1Tvi/Hl5pgXYDDOrB0NShrspPcYAaB1cH//o/nyiTDNLiCQneCmm
Wu4YUbVr5H6H+Io44u9dSlsfkYORItNCeZKxh0IBwkRUpCA5V/upr10JN9D6/Mo4JECA8DLvWdst
7UTEidA5iBF1s5FbAcUBGWrTvYQNkxG6CBQ/HuUrHJrkfVlPUo8Xnabv++yu6N/Mbp9QIjEUoPD8
CkXQq5GGQQ30xehH0JukdhW4LHjx8rvysfAXRNrEPbAePVw4JIcp49Io1cw4AxgvU+RIoOqylS/6
XeoY/nzdoSsm25nPKI2gwLi8bYPNevDwC2t4/gVhMhStZMkgLcxc2RQeO7V19AiPF+lZKwtqqSzZ
+LuzWkjka4asaHzLnYTx9xElOZbkb6DpUPqTBdJSRkBVnLRDbhDB7vrqzubYv3MR7JZJLxdiALKa
ZQgdJa8hlumbTeR0aD7NyZI0O2lbi+OihnE2R7WucOEtY75vuuq7oCDZv71fqzYwpKshYaZLpsnd
DeNc14Iu47TN5WsPgryCgJPVL3b+fb6lqFzmQkrHFvy5lnm3pMvDbKm7eaqvxK7dQ3EkJDxiFT0u
7HEPWXmoVGUOkN1QwPcwfY+UI0ak/u2b8b1FgaV07cIEigZNOdX5k1qrRBxCrYLb+bYde6HLME3b
1t/HCsGU8qKKD/+087wkSjiKyaIOYNvDRujxTTgQKbP1BN3FVnBA3iHRPYoCe0eAg0CwWW0Co5Gu
gYRgTOo3r4k8yOKFNQ7PJUMRTQFSD+/Ntznqfe6CvivtpthbOwPKTeWnBtNkKB1sf8XVZ8SFWeb/
F4hgqnqoJIw/R46fq3i0VeVpUP0GRLLDk9SIxDtiNdS4sMYhu1nnQWolAeIr0FCPUQCC1Weo6tpK
42mQi1sgX68S20gABK95IghZpA8tni5l1e6UNt2JZktUELZNWHwTUVcoWWopI+oU0otV7pP6bXuP
1n8f6teWhvygzM9vKGhYVrJQRR4kHpxMN+1lzNxtE+swdzbBbYxmhXoptmhSgiqUN5mNb0X9nanX
UBOAaxQKlSt+r938djfIZ4McbltBidwZw1V2uNi4XALiQHFXuDI4T6+0B2M3erK3vHZ+wp5kybV+
I9oaeor6b1SOhPi8fNCvTJU6asr/Ie27liS3gWy/iBE0oHulrar2btwLY4yG3nt+/R70rKbYaKhw
b68ipAd1BLMAZCYSac7BlV9EoxuvT2u8fkjt/y6WjeubehjqTMclRdMhdE6uvE4O2Uk0gMDPWJ83
lY3k51WJm7ZHC1hyjTzZHwpk9Tj/NN3CodCxYp5MvqO3NRVzlZplsODrRM+QjS8hsYxvJOPbqH36
EKEkPONZBuMZ17WTY1lCUXM96V9kvwhAyV78MJ5Wr0ZHKg3mR1HzhWhZjFc0VUmNVDqm3ivVIZpl
V1riU9kO/mWr40fXu6UxZpfDM5WGAcWIAR6JVtsmSNETsT0AhWjzYYSAi7ksUbQwxuwm0K1IkoZw
HtTipvlsVqEqngTjPk3Oq2Jrgl22ynlWweVq4M4zvk3edD2Gki8DDfo4xY4ekgBlIcUVVYb4hvxX
UdhCYZ5oWiNZUJRMrVySoCbZi5r1RCKYAHpbTJBG1liamp5i7bqaBD1T/2HC5zUwkVNtAcjJogBL
rxMxXvJUuvJ949MOGcwO0+SUsHbyPkrXMMENmC+NwIxZaCLwHJZIghdACjIeN+VZjwURNCfC2H+f
RSIqk2ZIzRoQqaYW/5OjRXnBDEBakJMEAsp5WL6bLREEuLzQ7Y1MJooGgWo9li3WNATxrQkEEttf
TqNH8UdiIf4I78zeSGOUwui2bRgqdHj0fvK8eKnpZB7GmMBuGpYTQACa0K5c0Q0q2lZGUdbCaqek
xVPOzgPzl5K/oOY01Sel/JysghPkpcXeLJBaxS5ILAhg/FpSYVjly4h3av0ALC4vxT0GtF8vfplO
yWP/NB7KYAR9tf182WVxTO6NcOrSdsKVaCyU3KBIVoPiTuibaXQR2yfHK74Rwdww5pAnih2tSNnE
i7fMkS8pYH62sg+4+zdymGtFGuTFJG1PY3wa9Mw3y9WETIp+ipziJB4AF+0cc7sAYz3tbAJ/OKmP
5nyNjMv/1c6Y66RCX+8S9zJaBpUmVEA6T9L+GG14q5SRY+qFa5LuqFjEaWX5OES9V7TCZxrnTbHf
VLZlTdWyQl7h3F6Tpv1tEVj3ioc2sh+NX1/TEkwKtURI5NvH6etl1eRcdG9EM26mL7diWixg1KKo
fIzVNZCjzDelLqiqMbgsSnCW7KRkpaetVfeISMx2cmR5CuZ+Fjxj+KvRbcXGVCSGIxntnMlaKgUt
2lUtqGWqPGgqJTTNNVBLRRAQ8wIf7NxZFqOagMG1pCq3FVxz9W0JLlM8dXOn9zaXztv1V8OHTuos
j1HUsZgKLZbxlim31s/a2SWy6aalGqRW/KGT+iuKxW9aeq2YV2RWvCq/JulVbgm88X9cN7amA2AL
xTYWziRt1CpX45LGw7NPa1iJl8hO6m4uCbqwCmvhC4lvYmeJVHN2LtiWimqeZwVJ4Og+Vr8spupu
bZDrP9fs2dQfwTsjciz09mKeh9CPs0RGF410tMphS+G6kAI2r7Igbh1w59BCFloB3ealMwXOmX8H
nCUyGmkChHxIixrIVHbYJqtTSi9j9/myEQuPjlFDszFHO5dxAcwoP5a3FGS1DJsrOsn3Wiw+2YK5
Vr5N/10VO+/RZzq6QemqZNBXYy6seTGLp1RESMF3TmcpjB9UlBqxXN2isplh2iLSr6wu/ynYOn68
c5bBBFnlksuE6Ng63UlvpaBIX9mwypfuKr+Jw86fPR3goOuxvhPBrItWx0Ra81ArZG4jxWvkYDOf
9FjEtiVQPRbaJIr6WE4Jtm9Vw0g6xv0haV4ub59IBP37zoKneFEqtcHu2ZhwG9xWuc40gd/jFd40
DSAfQHAwiKy/+vydjLmuepDIQAZFwqe1DC3ow0oB1VZzhWK+mzmZX4TmCSjaskOHw2KBeXEPavcD
6N93P6Aha6GCghUz94lHop9EyJ8sEsDsYgxCCWW24Xln7aQlz/30+/Ipib7P+NnV7uQ6HmLEh9Vd
Ynxbo+Pl7/NmBN8cEeNWm6WXFNNAR7VR24XbrVnQEOJqGXEVqbiPq+0IGCQ/z+krXSsEvog35/tG
OuNiZTD1qVLzWt5eXSDyAV8CqbCjhtkPEZwnV993qsA42i1VjLGnTzKtP9TxQbaOq7D3h3q1d3fU
WQYbeMqlGi2GhlcR4Pi+UyjP3O0D7TTeScInJtf5mWiaRJHQtCwWsqJMhmRWI5iWqfwzas/Fel3X
z8bsZ/LmENHCRMIYTzt0+Kev0MCZRcpPVepBY6KRlx6N97JsO1EeXUtTfrismfzzOi+Q9bFS3K0q
pQEGKVOrXEnl53oRqZ9IBuMeCOY+opHCr84Py8/0lkJdxifLU5/q4xj8IQEWlbJf6TXf68h5XYzH
sOzMbPUccefcOaufoKMkuduc4Vk7RF/zsPENR3Hr+9nbQMWZe8WL8ageRPBp/GzITnsYt9KWda4X
LdzWFKDtCORNsR/96gM6t7b+ECXheIUsWPl5yYyPKcc8JfmKV6f1zTghRaY4QJJ3t4f29TFWPnW3
KGTdiXaa1zTwRizjXLa8nhoFCLBehnkyj9CKQtC7SBbfp+60usPvxY9ddOLFTuamv0X99cJVMw4n
GtJ60Co4A0qbUxYOBWGXfOlT9AvDj2AudgYXLLwLuEsEzwF6eO81zDYMTVUAhMWOD2P0f1btPsd4
UXS7zZ+K7LgkR50IaBz+Q4f+imEDSVuNJxDEQczwiu7177SCjVYM6V7kvfnPQ/MsjQkoR0ON8i6G
v7NedMc4NQFFIqq/LIiSBzfxRcrD9wxncYzHUzJlAOI8xC04NOW71T3gAS940vDv9rMMxsNlcR6l
jQkFybLmgOnhg44o5bITFYlgHJy1pmmHnA+CPGNwZLByxkkuiCAE2sbC4clKp6MjG+92A6y+MShb
G5AnlF4v6iAWLYVxWVM9qMo84P62rTBpTmCYvrxV1AldsBq2pGrXGk5cwlZl5lGNn+zxWcufU2lw
ChG9tEi3GL9UggRTNxtIapLeJbqno4Wqlv//i9xwfmflYryPMWvKJkkdJkcQOALOakv/j/bPFkm3
dbBUvPL+2D8l0F2u0nBx/0wrCQuZAjVjC6aklvVhoc8Vik8HOiZg0Ni36n31KQLlIPq40TYOiHaR
KxUoBVs+LWQtIUaDNZrtQQWx3HBrbl+b/DYmoioPdSgX1I/thTQ1kDPEEp7l8wkMmIgKlkN6/S8D
pqiY+R9301/tYDmnVAybLunY0KzD7K+fCIZ6s7vomsYeHZIpi49GyIMm0JjX0u+lNbKhj2YAQwov
MtyI6aOM2CdLHLhXQAnFJ8qRJoXJrez13urFLriiYmd+KDD/kApxUEV3F8tN1Wk5eriQl8PDVAGu
3IEiyjzZ4RI27nwlukv40ixNtm3F0sGVxsQ/5jb1aqHC0U/B6puHzIu85PMc0Nyc/lUR+GNq2O82
eSeM8S6tNs5amsG7zHL8IGFYqTSnA+3byArJL7rx+2JEQUVSgViufVoGmu4wEABaJ+ZsF2uLogEp
VY8QQDvEiT8bv/P6a4Tpkst+mv9m3EliLoI+1/QFRVd6dtIXCgaUUnq9L3Q2XBdoLNdT70QxB1dr
OVnVFm1x0jq4EdIx6rzc1HnnX14Sf+8AJ6comoaeTyYQWMqcpBldUZtuV3Fc+ra0+mmOFuW5EfgZ
7opsDblsRTZlk+0uleVEl+C1Edck6O8E+M+yvBSRSOOpjr3TwZ0UJnraungklYR3VTp5S/W1RQIG
2IAD0HkAveBMs6hfh+umd/KYDcw01cxiCaWQbQXMi/StXx7s7CZPv9tCUaKlMRHV2FsDKZoVYcig
OEO6uhFwZrMgs2+0enVWIVo933ns1sYY1qYQeU5GXOTIBIYlcgrVgZatM+TLxOBXXE3cCWNsazJa
qR9sKPxggMy6qZxU/UTsoBpKkRXTI3mvIoZF0MQo2zILlydXajT0sAbU46NweELW+4bcr3eU0Kx+
MpBs+vUBG7PP8hiV7OShnZUVLV3lmPqRilF+Jb1pQLa4WNLvy6K4kepOFKONck80NYlmjDW0L2Xn
EzO4/H0eSAaY885rYXSwmrNaIxR5ZnatkHbKUfLNH2T0F1R8KAJgsjib7iIevyyYd7UQWTMVXVYt
NKcxqki6TC7RHAJk78EG/P/stMZ6qgzF6dqvajZWbpcmpy42BGka3n7uxTJKGYEsUMpqJAntERw4
5cFOfl5eF/dK2Utg/Pxc9gBwsml+65jc07yd4SWfTIBUN2H5+bIs+mNZvd+LYq5na9WzeMqQC8nz
40yeprx19eUoZyKcG56j38uhZ7nLfJv5NgAKHW14W/5N0UpnTMKsery8Fu7BwP+oqq0j0acyMgyr
TDYQl+ImHmuQlkY3rVaJdJ3a5bv9OstgO8cUs6rWxKIJdnSFvr4yDt2hAHMQaLIPol4u3j1CdsKY
JEM3F0vZ9nhjYuLKKZfD0F9vuVdb3wegD1/eO25CYy+LLnx3QNk4FWrZIKbIjhroUDGQZLtzi1EP
PKC85LSaziJA9+ImxPYiGcdkFgXpFIoKqfwEXhXQ2CPPQE5MeUxulUcttByKubRkCP1jLxXoPVcf
d1vL+KwVHnFcKHRClD1ZyYEQEL+KmEv5MkyiA9BVgzoyZmxMW9ErBX3VxDdFfrc2jRPr3wTnxjVg
VbZsYtmmabDDXOXYTsVAG8nWh+q4HCmwPd3EpXSUh+z2FX/1axeKWBa5S9tJZXxgVo5WZxUwAztV
g0l/SfI5WDfRGAhfQ3Zi2B0c6q6rarxCp6B6Vv3Cmw7mi+JR9sjOX3zauNajc0Y+SN5HmrrITjTj
GLei6KsUsIB4t/jTcBvNQhgKrivZSWDc1TYatpQOr66EAr8nbnJH4e3lAFg4V6KEpeDAWBbdKJIG
YAjQfkP5ttNv1P7LIJzE48Wiuy0zGXeVGGm+RVRGMQKZq0FTI6qcT+lD6cY3I5L5U5j9Q0dEilCU
uuShF6A39K8VmIz3Ag/xWI9UNA1BkpCE5heKDDYMDnmmL1v9hPSWO38WUdNyr5ydXMaF1cpSdnKD
Rt6p+5z3uEQfBOYtOjfGTy1p3VEQbA0oy5O3XedXFF/55+b2x/KIBmyAK2+CRyY3wt/vJf1Ju5sg
sSeA0tFbR79bPzVBdERVwNV/0wgfiCyuYIHcIG63g4wnadum2+wGLzLMvnzRA+WQeNXnJJB83e89
KcxOFGQ58kdXP4oAjviuk2gI+U3FkFl8o9GoZLMuYYBG3XnWfKht2+2U42wKDpF7jatnOcwZNnGS
9LWJonkpxW7Vf+7l33VuOb3qSpbQq4iEMae3NKmWmBvucRKufn3KPOtefmrDCNy0a5Ad0leahEV3
RQlebucQmEj/7iZzkMuQTOPyR1MRtKJ0Gc2Oftv5ym8VKbz5oHwVnR/f35wlMreDXNakUGY8ReVK
QrnH0h3VjNDPsTl2YgWKNl9HhXAgguu1QVOMJ4diqyY7fms0s9lLNlKwyfUWUH0FJfPxL6Gef9k6
uNZ/FsZ67aYzRqkvYIqkAQvvJLuxbR711BZkYbiGsBPDOO6RZHluUWSxoTtE3e1aPpbZoyX/uLwY
bpaXaMTQLBMNnGi2fetYMqKuU9WjTekPFEl/M30uQxQ0nAW15Qb8O0NoC42c6192Qpl7vM5lI9cj
SXnFzusxZa9RIOFDf7i8OJEY5jKvF2m1ex09ldlxu8bkRahTVLaTKJPFfWvv9pDFrsqQySKgJ0C4
Nx9666nswmm6GiSvsu/VjjjWdCWNnj4BKcS+yaf7qASLa/oB6mZt/yMYfUk0vTDWCAlks9OduCqc
fH5at38u7yg/+DufHIsRlTeGbKk53LOOyaNX3MMTwWzVAhLL9deCewHjR/fA5qGZVlFtgHuv72Qz
97qsVHO/KthmhO7D9KnNBW8frpfefZ+5EkogvIx5jFtvWzpnkz8jAVQbfqWmXl2LWpkFqsl240Yt
ycmWoKVqUGqv3r4O+SnJ7pS19FWgnpn1cxQ5l4+O70/+GjphroIomXtl6LB7Xa84eRtI1c9Wvrcn
gc3xI5XdLjIORW0LkqQTbLsHDUSMEhy95eZg80sP5KYCXyxSCcaR9NaS9kYF70Wk2227kUVkXqLv
Mx4kQdqb6CUu7rQ4jNPD0r5cPhTB99n+iHFb9T7ucFvO1e9u+WZ9gNN27xR0xinUk9lotYbXrtYu
YTHGhziSb3RdFlgOfxngqCd47CLPQ6/MXXSKCWQlTTJ4hai4V+S72goubxM/+aadBTDKW8wbUG5q
KFV0g04ksH/VLjnqoREkJ9Ermp900RVLsQy0I+H9/nYxcZGB2TFFlUp5Wl0QVPpG5mnfqDjFr0Fn
ZdieYHXUcb3LX+0kMlo8xkQxpZ7iHvgU+7C5o+NRY0A5Hqeb+OkDs+0a2YljlLqP8SI0BojLpJsO
U8tNI6J35HaMEkwaAF1DMxRIe7uHCOJTouTILKoYXabYS68XvLM6oiuebs37rTsLYhQD5I6KLRtI
cw/mCoBG3zQfl/wZuVpnNX8teSg4Ke4VsVsXoxuqnWTj3KP2QW6aa/uJjmVLvvUMnA/04sXA5Ute
QdZFnIV0FZdWySjIAN7Fvq9szcvXg67dGcrnrc6coRHBOnDteLc8RjNqMpUx2uGQvB9PZqI4Si+c
sRQshfV4wNAeDam0KFvc6Bf3BnjUfAPl2cHX3O6UnGhmE4v8JTg4qnAXdpB1hH0uL43e4eAsw8tv
53C6KgIbj1nl9/K4uHTKfbwS9aOIlsrkP9qorNt8QClEJrqfo/q3rY03Gw16uQaBYnIPzlDRQq9b
cJNspy/aRVO0DKFyZSdhrYDn+/ny/vG/b9mo2WsKsdjuhMjailbRUayNSmA9UOI7EXuKSAKj4lEs
ESMyUevr5cZdpcFTbBFQGvc8jPMiGO1WykL+AyWWSZGD1iSn72anKe7NTOT/uItBVyUcn4wNYxsd
kra28fBWkHQrgzm9l0V5UP67fieALnV34Ub5uA5jgZdN75OTgXe9dKvOGOZakVYbwvFz++MDlEca
2UlkPN9kdMCrpP0H02Z6WqIepEQJ4s4UvHpVrkPfyWH0wNSrodd74N/TcZA5RMfRc+pKuPG3wTEA
R1iekjtKYkbLENHjEOSIKpXMGTEwnZws2qZ7WfO5SrP7PYzSZFNda0aBekiUfzaWGys62NlntRTx
+fJvzLMcFjHKIPo6TeqEB4FkBJFi+12dnJSmcZe0da3ZeCpJF86F+axWknd5ifxH3U42EyVWcdos
aoo19r7s0gYCGrivN9IteqB91ase0qMaUCYt8bAx1y/vRDM+soc26SUBHrBZF6d2zm8sHRRui7AR
kS7hnf83dWDLEkwa4c3/1mBS1PUzu2swXnlNs+A0xdF77ZGCI4g0hm/8Z1H07zvbHOdhVJQSvnK1
WkfqPhki6+fvma3JUAoVzPDMcclVnhCywrus8h2RgLoU1PmzQCXovr/bL0s1kTxUgSTCAqS1+lhv
7QCVIA+Th6GbMH4BCNsGCHP5ULiLKL3NtXoLXW+gkZVRL2O8yzaMraJkrzH3EmyePTmEOLVb/lP9
+LkG+XXlrN56VCV3Hhz71+W1cs9rJ5vxOEY6a3Xd4byq3nhCmf+g1bbAiXBPbCeCcSKLOujjMsNd
53nuFHKIx72Yi4Drqc5C2F5bo1iiuFxNeOhUv64qdMlYTWCoiSsb8Ue6LSzbUMCggCuObfIAXZYk
VTGiKR2Hk/5ste+Xj4S/X+fvM9fbGLWGnsS4bAbt2kQ+BHM+TvqxcWFUaP8ug9E6CQUVqbBQx8kT
l5zmsHYltw2RyRrBzgQA5lCUKeSuC4aryxoFTmEpMs1SsqU6glV1/bEf7mw9EAKXcVE3gKr0Vwbj
fpK2iRGdoYje+5k7u1tAGyIS1J/pdGV5E78op+UTHXs1rlIPlHGXT47/et6Jp1uw834taGqGacPL
T7+LEmAl9yG5r4GnTzGXvDgon0QvQGo77zzVTiCjK7JREWky4Q0p9E1+soEARoBDK0wLcN2EbRAL
IzMqxh0Zrztb2qwbMW4qw15/dEvip6r5ea7mUy4X15qNuhiJA0tWvJW0NUJLyhdgP0QL8Suzfry8
y1xT3/0W5tZMJ/R9jRiq9QoN4NPk2KB5X4/upUUwJSRaM3Nr6qVuKgtQH5DXMRz0uB/spRPAR/BN
4rytjLoO2zonZWJRk7hRVcslaeMUlcCfcK+X3X4xSlnOUir1GRoyl7RxyfaYR/689Ic0/9ZE4GoW
FojpvrzXSVzNyB8ZAHpn/H1R5HOx0g7a+bTQNpqgvCklpw/MB3p/2o0jakriH9RfgWwH1Dpqak8i
vP9S2Z/t06Q9XVY4npHpyKPYtJhooNuZsWp17GobJvCH7Oh/jawLRTOHXOe1l8MYc9dL81hmwCyk
MwcS0CwbzwqnI239HwP5Prm1wBBaBq9Tj6EqeHvwrGovnLkOSrnO8fTAJnay4tpd5xRt6gzrQRoF
6VKuIBCQa8DhMHWVrXFbqxlP3YRYvzWu1Pkhk0NUuJPp+fKZ8VDr0Wl/FsOYViuPaxt3r55RvW0/
0W6WGGDMsQ8yhWsMxLjaidKtSkfRNcfTxr1gRlv6toraecFYrpxVB6WQ3LoWLY5n0XsRjKIAQbcG
rZ39OhfnjskD0W7t4ska/bmuHfsDXFJvdpLRDJKQShlKxDvJZt6km+Ymw+Y2UiGwMu7luV8VE4o2
VqLkVRKhKUG96yIMTvtWcajyB2A7ZMVDrv2eJU+mdUQNFHdfL6sLzxHvZTM+K5XSxto6zBz36HdW
X0rrWM6fPiJCMwxDsRUNjvGtFwEOZBWXJdyiTXoH5GnuSq7t7MdlIXwfgs//K4W5HLuyanslRbI0
s53uetFcikBOp6XKcHmYDskn+yH9RZElaEkq9UTKz9fMs3jmztysbcgNCpO8qr3bdMAoUpsvAAr9
nETdfV60d0pNBNc0/+gwrQHWX12x2faHJo1lAk5WNDwN40HOTKcc0aCTiIDIuGatIqFlKZqNzhzG
Chapqpu8RtSx9Rh5vZ06Qdsk1y3uvs9ovzqn2lq2SAHO2+IWy30khcaSeNEoGHvkbtdODqPpcgNg
+iGDDW3ybYEunO0+sz+i6WcRbEeAbi9jrKyIamYToxiGHjYkClR1Ol7WdcGJEMagomqIQAMIg9rk
n4Z6ayUiCFp6pGwgA/Tgf4+cLffbmtQ3+YQ3pYJZD6DO3xuLcrKQfnCV1LqKprx2Lq+IW+nDlWib
RFFUpGuYuwPZvxwBNQrjcmicurvoiE4Ut7ml2SfRy4G/e2dRzB2yoQOtsWLc9zl56NtnTfhkoJ7m
/e5hJSCeMzBJxbgCDXT0sb1gKIGExb12kHw6h0qBqLow9kQJWu5RoWuOGLIh64TVhUKfdVJGGBrQ
utVNdBOUl5ETyY+qeduLGq64FrSTxbhYuy9NZY3wyEMv7lPR6T86ZXRzdThcVgb+kghw+PFeRlmD
MVTUxc087bF/if1dTwMrng7t9DuJA7Nr3Mui+Cv6K4qFG62LUtusHLqAGTtnLH6OTezGmqhHh+vh
oNg6hh9hVWxZtNNNOTcWvP/rbXMa/UTifwzjE1l/Xl4M/wrcyWE0Ozb6YllqJNGza+mnfWc+pbfl
o3YA8ubvBpNh9fMUfrfugIrw/5D+5NYm9J1w5ppA7/uglCsWmR3jQxHED+CnPHTALEGBDxBs1q0p
yEZxe9ig8Wjpt0HBgdDibVyBpiA7ivBqR5eGI91pQen3YemCruyu89f75hN9dLVXQrH0s+/Mm1hI
f9E5ArQevhW7pUs56LRaSsv25QHjaa7tV2Dwsk9DaN2Kmjm57kpXwFeBy1c3WMgObWqmXI9xPWqd
6fVDeh23undZcQQi2OKslJa1VBsl4NUz7Wdub4GU9QLd5BraeRVsIVYq1snewKLoaWXvddvgRfLi
dJqIRlm0EsZDKZM1aeZIlbD+qkW1kzWClAI/Vt8thFE6qR7TpaCFoXlrvie5fbDRhjSCQ0uO9VNn
NzfbppiOJBlf4SvxP7MHU16dLqvDy2cm2lC6E7uE29DWcTpXyJVudXmI0uJLrxl+LzWCoIlvZLv1
0t+xk7NgLB8URUjRdyCepZyArnYF1nJ/c9MbjCQVFGY/0IBQKBAsOknGlzVlbUmmSvfZvgX2+LgJ
vAd//+igjmWaBJQ6b9cFkGk0Jg+4N0mLbnrKKmFMTmSI5iJFYpjgtuvlvtHoXFVUANNJR3JhLdGj
Imr44u/WeTXMlam0Ub9o8gqfNGUhMt++PTXBRxTur4jXy2enCFMqqXo+wdtuleXWIIrWkuQ4zKsg
G8NtJNT1sxzGvU5RvPUtNeFXbCQ/CWodQ/wABsQ1Mh+qyr28rP9QcKTlNXAVqvjPW0WQu7EuugGT
ij3gLa6RrgOFVIkpT/XOctJ7TFNjmFD4WuSrxVkoo93VRNY6LRBJxV12nXUJ6AL0a5moghciXy3O
YhglHxRrHlAaxVQFeL2zL60lat8QrYNR70oqQEhFO7pXO3K7+ZMKr65WXy4fkUgIo9yY/GpgR2io
0UswX6+bD5p39Ikk/mUx9Le+u9fRR/O/isCW4lMjaTWtRPRkRLekvtbbh3KUwT58X5iKY8+Co+HH
Syh9GogJddl8V5qO8www6ag/0pwnndHIgvwfCnWiIEXXPiHafb68PqpT79a3E0iVZWfAzTSgRjSh
6VRfSJBbJvDLH2PjRa8EnpWrdDs59Dh3cmI9bo3UwMLi8XGqO8fCrXF5JfxLeCeCMZ+VpNa05rQr
JWiOiVs9ZV76QtnQFX8KJWA0iQSK9o4xpCI1x2gGB40nY7JT9VN/gMjps+HFRzlAXI8h+xu0OQt8
k0gqY11Kk0TDQkO/Vf2mdQuIo09A8XeGeBQI4o4yUPSZf5WRMTHZTsdJNeCPel8JpufcNzNXu/nj
dvFaeDFu00CUMeOatUHTDKaN6J3tZ6iUTtlKSiaVpvPTNI+BpINlVTcEav8fhnaWw8SERpYtkt2B
rWg85bf26ySk6cp3aGpA81AeFKGoKsO/wlAuQf8uED9xlb21gGhOMyvdEOwuwYIZYO1Qu7lrPFEu
SUgTmBu3jUc/S2P9VjNOYzzRplvKAzo/9P7iyb5+0DM3BrA9Ep6dk52sW4J5s8gXNTvyD/HvUlms
DlAaZxvwF4C9B7Il49rO/S4VlArpbr33W2cRzPnpcjG3Bq1nyLUUkiS/byvbkZvZrw3bnWTNjaLR
VyLp6bKTEa1Me3uI2VyMajvNQAWR0yd5S54WvXRVPRWYHvUcl1bHeGUMkaVdSXBFm/2XTv5RFGFR
HiNADIgmH7lu2VRlQPUTtIuyvTZVsykAhaSvZWtGFr73x9YWnBR3LTsRrL9aYj2vZUQDSVE7cXqQ
1cO8OX2WucV6uHw6IlGMiTWKoY6jhdVkGNrpim8yURxiELe0TiQXdelx/fB5XWyLjT6stQ0sZySk
0IU9RuttVxuOZNUALBBhZfF9x04WE/7KWaxIU4V3iRpSO0a7cuzIXzufDsrZX81fl7eR7/h34hjj
yjWrUYsG0W/+2wgxDXiXoh3PwfAaAB/yJ5q6+WCpZCeTtaxOAoPwAoc167Kj6Nddf99s3+QqKGQg
SwuncOkS3lnYThxjYRlp9WYpaH0B3T7dsaB0H1da2AJGvwtF0K4iVWGCHxuMakq84fiG+LFSfgCl
y0mjhyj7cvncRGLo33cx1rJV+qjnOLZuvkrMu2X4nrVXSyp4gwu1gwl74maS9U2iBdBrepUh/e9E
X+OwD5DsCim2qu0JrzOu390dF+NExqUqYrSl/pFZ3esHUI4OnuFRhr8pLBNHyxz7KEQtoEp3SUsY
hwJg3KLIaDhOgKXV3W0H69l4Jmh9pOzWee+KBqb5787zOtl5YkOKirisKRgfRWoKwXt2bJG+JF4e
jj9HD+YXFC+i3X0Nqi4sk8WF6LS6HOMUl2nvz0BZxGMX6DL1ieJ5ZAEevT/ze9plMV9VPvD33frz
Zb3l9juDvPjfW4gFh5DGeLXLAqteT9EpBylUfnyFdPwQpvteEONkNDWa1s6Gzy5rv06vpMXrddET
jn8J6SAvwIoQ5LDGbtRILqGH+hXmOD6gXAZOvsLLb2zXcMgX6ZQ5ZQDqPM0R7CLfpZ0FM+YfY4qt
V2o85WQ4NDpnRZz8aIfUWcfonbksjW+QZ2GME+iJYqlbhS4q0zpI2p3c3Wzl42UR/BjdPMtgjJ5E
pLRBZUBLZlpAyWxzP/1HB2gZ+pxPmW885gJFFC2KMXcD1Aa9McNPtxpx4vZFa34aorzFf9zlf1fF
tmcNRRNLyoabh1YK8is6vghWcnDKq1eVK0IP48d3Z2FM4DCb5bTNM45JLwOzOmWimVXBjmlUJ3dX
TmePtYSLFM2H9nEuv3eVt9Qvl9VAJIKx2aQcAU7aITDY5iurfpT0K90QtJyLdokJBqxMMsyRhqhb
3ThZ+0OP3ctrEKmyRhe526e4igytLeB4pqA7al9AknFqDkoY36PpKsD89cdyiWfb0RhnYGlSLNsU
1XVqgFroojfUMURcI6KTYXxAizxvPVoj7LN6mq07MtxLm39540QiGBdgJHVqgl0SpVgA0irRZ6nA
PS96S4qEMGafYjgrnZQOZaim+FUZqdNLxT+j/ePyUvjR2V9TZNtAOn004y0aaKo8fckl06sswAUR
gCBaIhR3wYLY8n9nGH1jqTiYosbkhFGfAOLjV/n4fzsctiGENCDm7FMYv97c1KDHzHNXmXuB6dAT
fh+bnLeNMX8AvGhoMMBTuDMjxybuqP42Ny81cmcoQHIkyl1zZ870s+EQxhc07Zpvtoz+KbTM42nv
b4mTBaY/ufU1Rs1c2jKZuwR4gnT8O3NVJwHton5MHNmjYE+iASJ+D8zu99Cz3nmOVN/Q1a7AN/3J
CEP+SX1NL8pXoplIvhsEUB26xsDjyk4kaNZgteOEaLduX6Cf8iq60OlZvT/LswBmbyPQ95R92/5J
KM7fWoxYxNfVd9oFQyEERfK4kZhFqzcgQJZR4Hq7dWi9k7t82jRvlFpnLD/NRTBOxynpnDj6etm4
+cnnnSzmIix6HY34Ey5a69sWxIf+Fc9pOSFZ6pMDFMS7LI+6pHc7uRPHWEVV1ZOkRwBZyI6UJmS4
0kM6bf6hrqidGObAMkXrtpROlzXyEk5b8wjqhuPllbzSTl5aCqPgi7EMVqomCFu/tX5zJCjudVfr
rzloXUpsR/n6aJXPvh+d2l+CNEgExUWut9wtkrkq5VgD0nbaI2CXFL9qfw3F4OitoJ+RLwQYuAoS
wOBmZu6YppuUVY0RnLcxMg4aSJC2+6oQXDFcA6ZAu3+EsKFlkhJplhugMWpK43fWHCSqHFw+rv9Q
9LMMxqi2zKrT6H9pN/3Biw9VAGjOAUM9/REgtYGocY6/cbaqY8oG/7IYndHSVVk+wWdMmXqU4tgd
Y+s42aLmRv7WncUwgUbaZOtgT9i6fPXG8ah9qAkUMKP/LoM5/yWa6rVYGmTw9EAb7zP50M0Pl4/m
f0i7suW4dWT5RYzgvrxy7VW7LMkvDMvH5gbuO79+EvIdNw3TjTs+E/PmOKoGUZUoFKoyNxMMoBzI
dXVFBevar3A3L+A5NKgy5GAGY/3cmS/KHHTht+tWNpFnZYWBhLpX5V6nr8eC+lUZ7kCsaktNZtfz
odd3XXZcBNW7bnHTA1YW6b+vTkBxMEZZiwFCg3hSxsIWs1uz49LrUoD+DYZWVhgU6KpKVaYCD71l
eCNMt51wTKWgKe/1ARM64Lhtck+azoXV2IJaBNdXuHlQrWwzifQgDVIsELTb5wbo2nUSKP10QIMg
dHGy3CZk4tYKNk/ilUXG3dM2NPSQcgHRfgrxucZQYHWMP80u2XUByBy5b6W8z8v4/1BMxVgZCOMS
A+V0+jDcS/9HthG5PFKb7evWZXlsrm1KY242VEprdKrT4sYYLrAFL3G0YPFk2xTtyOXVCjnRx+bc
UqHEVpRjfrQWvGKI7Xk4xpjX6HkJISf+2KQbfQOCItCTn444Urq8H7ogPNjdxHldVERR0iT8j50j
MMrZqBWMs8FDFB+v6bfDe7j7offSnZWRy62wFeUre2zls57TpbBkrGs2+/2UhfetjDx74XXJb5ux
TAN0HGA5ZFvKrYIUmkIzmnC5Rf+dW9euFHNfzrcCGlRHUHABdb8us83eYTtqrVXSV2z0dznDyUIB
MHaNh6+tW9wocELK1cr/hluH2Nosg83FANGCidALWXuw6skW4m/XgYpngIHiRjNVyMEPeC6M5r2h
TG+mRL5cN7EVR+s1MDg8QTtyUWrEUZ68gJNqwrgEiW2VK4G9hYBrOwzmikIDXlsBjyWU6zL3pqPg
iBBxhFSGVwXpmXc4874cA7idmE4K3ozxkpAIDpgogy4b/iKPXa+IgVj0wUNXljZHKjnuquXiVylY
lWOdU+De3CAZTF6Ggs5uiLwzx3HaWFE3oSqrCLeGIZ5icd9VmV9KPOGezVBdGWI+mRl1RWgmaMMv
wHffRafaOrQRp/K3eVLoKyPMR0szLS4SE3NMBBepcnKMHb3ftz7JXeVQeMJ+Sj3evXTzvWNllNV3
LwppUsu+phO04aHwh12yp6Lk8rHlvL1vfkJwC2DXDXSJs13prUaHQAywbivz3Th6VdbaGq9Mz7PB
3HxzKSN4d+jQc2wVJ2sOg3o2gqQuOR0tPDNMdjvpZhvODc4HA1WZ7N2a3FR5uQ49my+b+upzMfgp
DM1E8golOnDEImlI3e698mNfdYUKKgt0PjZ8IJ3LsbqJRCurdOWr/La3rK7tImTU01eIjO6zg+AM
jnJTnnBMeOSZl0Bsn+wrewzCGmZv9UqLL0lf+8YbELZKnvHBuUagbwphvNK/vkLe1jGIUVp6azUh
2BAUXN+JZxV3UrS7bmLzVWW9dQxYGHWPiXWqv6nZoyfjCXN5yfAZPxjkuKTyvAUxoDEYXSm0CsBc
kr5Jpj0Un8qa4xUbKGuhXYXqbiFLQZPdr05RS2GWt5IOxXi5xp2xP5kGeNez0SmW5u36t9s4mn4x
xURWkpvSrJU0soZDjy5JUeIc6Vse94sFJq5kSA+Js9ZJrrCL7yiBkH6nu4TYhR3vqsByk/frK6IO
xdzlfrHHRNSgg7tQlhvUTKUAiuh2gdePXD6R6pRX07/cKCaaenBzJ42F+mwXfRHlI0leYjnQTc4e
8dyBCaFak6sUulh0yG5wzOZZmkQ3yiRb402Q8D4dE0dTnSbTGNZo+qnuNdFNMn2XWHuhG12BPFzf
Jfqnft8lpIyKpIFUii3PTmbRDNYIEuJlhtjgDH0X8Rn8ytHyOhkv7cC94dPK1DV7TEiNU5QTnaoJ
0JZIqoJVnkOIdhde4tccONoACDjgZWlMSBXa0HRZVYLTXJwcvaMEbpbTWn/xCP+LGSaupi7PtbSb
JAwqZnY/V9AbPcUZJ4fYgtZfrDDRpJM80+SuwOvo18HVfOhhu9Uuf+3deJf5mWhf94o/gMXl2zEB
NRXRpAwKzPWNT3vgWxsSCdHOBK3q5ImJx9fK2fb5i0UmuJpOFeHn2K1ZAAWBn0MDMFVER9dveyvx
OcvbjuSLMSbAtFwwEotqmmIi8oUktnpAR/BREh1jdgfHAilME5TvusG9YG9lndhHSCKgrVoHeyZz
ajXRgPG6EW/QVYj3kEnT7Hzsn+ISTTApcUNp+dwk0UmVBMfMWs6y6d/+PfZ+2mYr04Ul1kJNua3J
ntz1Z3Of7cs7kPxzfHX7KLuYoRCwSqWGUYuHJgJ6RWlqE92fZc5Rtr17FwMMhkDKaU5nHbsXRmlt
j9i2WV12WtTd593EabTj2WJAxBAwphYnKJktzWtunSyptClHPI8OkWeGAREhHdCrTjna1dxw9Hp+
S6P4ZWqNG0vuFk5w82wxUFKlMc7lEQezkN8a/Q3KrU6Nt1O06V6Psm38vWwT/R0rP9DSWJuXDO7W
mfvUuu+Vb1LPOZG3HmbX4cQyYODO2E+pkePg99tPhg8v8KbvVAyZ/wi8DVCX5TCYYUyZ0MS4NWII
qbLzFv2AbWCpQSwfQiPyrn+6rRvxL+tiYELSDW02kgqc/SgNW8fUN13xcQQBue6nXuEYLo9shhO0
bLE26iUtEgQYVKCO2irvcfu/UyytV8SWZo16ytu0QbFbrL8K4ldFQzOjtmvT++tfjrcOBhvSYS7z
RsMxUsqvo/UszK/X/z4neFQGD6SoLGsjxN9flk999L1X7zAqYw8Wj9qFZ4cBhEWt695oNAnUV63f
DqcyDWpzuAUvAydKqdteORRYBoQQasNEJ1iQkODxumy8KFYem161dSNz0p44/QKl+3/3ERlkkGMl
7CQR7/QzLm5yKDqFMN0npLjJZN6UNAeEVCatiEKQREkTHrYn9UFI3lIwSSY8dgcOMqgMMoQN6HoL
yJxCtXO5J6JwlJZ2b6aFnZbZQy398+8+HgMNYxnp0JXBPa6V0QEjOaHxyUDvdTH8S2xluQd0IycW
uIvg6gSqC5QtBbXZ13Zfugm3leIPCedPdGVZCEZwl/yQsQF/9ugaSHAF72vSuIujAvGSW26TNwco
NAYoUO/J2jxEEkGfVqwjpaOKPN3tv9JZsMSHjj1PGoXjiuxYaSTKpT6GLfIiTK1m9T4vXpPp63Xn
4NlgYCMyiRxFNb1eZSeQqrtZmNt1zx3coD72G2jQXgDokauqyLIP5mGdQhIXKZ4aVE8VxIZK4ggP
1XH+agWyTQ7jDqwHXrszz6Gn885GujPXjDPoYTZLZckLAiA9QezPpaVb9Yn2I4PafVfurn/Q7YR9
tVQGQNSUoPVVQjlSDaaTssuC5YDOZ5pfBNctbW7dyhCDIqk5lWKqhpKbGUqgLMM/kqp9i1MMsF63
s3myrOww+GFGURjL0E9ymwljUs2z2MaoMBT2OL9fN7S9IOuDd9sESyX991X+FzeSZYYLDM2lVw2t
TSYvqhvOaraBw7hYYbyhtBaDiDGs0E5uw88O4V7ety6lpSxvI5c3JrH99S7mGHeImrxOwgSPb13v
teSLhZuifjSHzL3+7XhmGGcgJiSUxhwBlshnK6psWXqcqjsB/IPX7WxV2y3JBO8l/g99SZYBMB9D
aGj3+Hx5Y0++6Ah2f45dKXUsEXw92V50O2cW7Tl0OIY3V7gyTKN85R3LVDZDJSNzBy3xQT/gBxzM
ff1VuYEECBglwpf4EHq8s3PbW1ZWmfQtbNWmqE2kuY07e/i6npzamkerKHRCQzjlnLvwJlCu7DF4
jF6jdJxoDKhBeUO5kJWg3/OLJ7yPyYSaXpBsgaQ7gkDwUvN+1EI7nQ9iMXGibfPQXC2H/o7VpunC
bGRGjztQpB7ibKer++tewfv7THT1VZxBh2/A9rSgjlrsjDvU+8Ee89vpsVoCE1mRVOvKXCKyzM9x
QPYg/H5MPMHRQIclOai9u8aB0GIkxxE2wXBl9jfUnTWtEHD4N5pXorgKye6/4ERFKEOCgLJu0bvW
r5szy40CZlukurNGy+1pp9skrJy4tx6u79K2t/00xHaJ4EW4yFDIwgGc43VO3S1a70xT7xjF83VD
21XPy5LYmbgsqUVZ75Ckdf7iU4hIXetGvJ08iD+/8AZEt8b11x+QnYDD3F+cajNtWDrkR/OsY8yX
Tt9FnuXp/3SY5FoO1acGSorZLU/yYNs9Lp+UwaVYBpWoWSKwjL7bq3XnJzic27zhZDPbcHQxw8BR
vGRZLchosIQOkl1HT13sy2piN8NNmwT1GFQjr5JMI/b3cLtYZJApzbsWLNVwSnnMbNTr7HZ6Cft9
BeL5QeVkUNvocbHFoNOY9W2M13YJ3FfPA+hdRw468dbCoNMYauA2qYCyUzQ+CDXZT010Wyqyh6HY
0haLkVPnpFB07dsxUBWWVlOWEdaTjtpeiVunbkFS0eDQUgYUxk1vRj8fB+F5jsiAiGAZhbDkcMQ6
f1TROq8d5ekfTlRz8IPtvDDkaZnFCDaKU7SLkWnYoTvf6RWG28FAfCpvKyd9VnNbe+IYpjnFlQ/K
dmIkhlD0ijD+yBXxqAGRcOnmR+tev+Md/RxvNOmPWZ2VoNFvkiHDKpvY8tPQuNF6k3B2i/clGdiQ
prYhzQwPUZQHybyv6sQvZS8WeXQ3W/MBa2g06WJXixHnuBvH+KMeaR7G59SvjmFh56pt3IQ7I4Aw
cWA+aO58bHcVxugy13IrnpIFxzVZOjAlGVsNn5T20YAfxrACbWhvVIHXlMYzw6BIlkJJeojRxGBJ
jZdFj9OseVLJCW2eEQZKBmHMoJOYoW5tBaL0MlauEHMyDt7haTLwsUwDiUyTwsep2Bt+fbY84Ru0
nKgWx1nmvJPwFsTghpGXi6xHGHVUhy9wFnvudgNP82C72n9JB1g+nUUvUYLvsaLGhYI5xuKl0Knd
+IZ2C4JF6DpabKM9+I/oJBZIwJgtWkJLFSr6BGpJD11zKkRXmM+gf1m4td4/3EouppidEjBg3egF
1jU68kGCyFq47+zRJx8ky5HLu3ttI9PFHLNXclEMfa4RrAyogculZv3vbWJAi58G2McEw0glaZRw
6+mFF70d7Bb5hby7vj3bDnexIf2KSPmkW0K2AMsHVd4VqnVnQdNxLJbguhnOt2I7vbOk6tU8pl6w
3KT9J2N5vf73/5B0XtbBQPiShZk6iggcaJREkAg3Z1B7Z4tNtGmnkd6F1vF5lrTvlFTUHuvkTu2a
d0tOX7K5gMyMGkhT+UVMyTmx6je5w5Nrour+9R/J+wj031fon9VlOMjtgjuT8qbVX0vee/wW98Uv
DkM3e2UgMkA3rXYfRRzabSDZCXiKOxGnS0EJFM7Rvj7h5egI2gsvzmyhsrnV7u3c4LIPDOzL4iAX
SpPSaYXR01EN1ktfQEMedPZ2o+SU79c/6R/Q+WKPgRdD78JKTtA20rmoYp5aKIGoiPoS5XXxnVdb
pADye+JzMcYADMiDTTXuZJTiJoz3yYszheh7rYcbpUPBB6R1ScobGOLuKYMyqpXWIFJE5IiHbj9+
y73UVb0ygFK83Z5EF5oWnua0twlShTnoj39BI7F2Kfb1As/CROlDYKoVWk7Zi3CazI7DT9e3kS7i
yodlny2SpE1jqcP15scgyADSFNXnj4D+If/6uYHsa4Uw60uaiPCWGecD5CC/lzfg4jgalJryPN9J
gXBv4tWifMGgNEpZIvKw6wvlwC37eJEp42SFNcrgZk7u8lbbxd27vHy9boR3EGoM0Kjj3KiCFWHK
zIfuNrwFRM2qPbqoaeyM/RyIvJEoDrJpDPBI6NjOxg5ekklDoBShDXk+zglCgeOaizDA0pphG0dQ
CnYt0nyaB/0ZNX7VmdTImUeBc5rwlsOASonhA3OCYLQrRYElfqnif65vEO/vMziSQkZ8zDI0xBbW
PpkOfcZpEtiiXvolahnQiCZtFCN6oam+ajZkYvz0tn8bjgmwA24QOcuZarDaNY8M+g9lwZ8BxhLJ
dRkG/AsNaEVpNsGkjQkE7cZ6ME/aZ3KkhJQROLXqzh4SjnvwDgK2A7NT9FbtabJUxqCboq3uQ+ka
KBRTDWzUY3jPkHSPrvijztxLhw7NRmOO7K+I1c/tYjySybwzLNS5KuIvarvrWuPxuttsgocF+l46
ioXSJHWr1fEuhaIZKSHmvdRxOU9G5CcLcHIUefCxGWorO0w05+mULmIGlGzc/Asl7RIcqLxl35aA
qh2ax/klPitPvGxXNjftXvJdncnhGl3urI42hYza26DWdjS3XgEN5EwT7dRIgiTSgyREwFe5Wyza
YzTVEKKFrm4oFp8KTbbHsXIWqc/sKjYPygCN33y29Ti/E4rU0ZXXMIZaGNQbi3hAv2Bx6IGLRBlO
/Xy2Yt3TUc2bK2WvC2YQ1eFtVmFgXwI1WxbbuRbbnZK6hpV7mVjjP4fUqTa6sZHbsolRA62wlSb3
TXk4q1nvG5DhJuRWATWkXC2eKCW32tA5adp6ejJ9igk0DsqmCKqkPBKjR2eX4hWkO5FuAJ3W7NYy
scMU5bDwXjLrwOgtL8+Qw4XLAU1TaPqxwskuiHUrkvT73Nb+NJ0NtIGUxX05jeesxYuMlXW2UQvu
ZDwsi3GAKIwzRJUnCcVRL99aYYa4opK5bZLva0V/G5bMqboYH+9LEmf+WKGUjy+QG8O3QV5ij5RF
ZRdt4UiiEhRlf5ArwZab9qYS4kCrK2dEW39tqbdzqNl1iNwEks9OWyyvjZnh18idp5Oxc8ZWCdBT
PPl9O4ORXi0Tr59j3ySgH62r0A0rTHDIuVsa34hoBGla1nY26ODlwomMHZ8s9bNa5ycJYoQgNxgU
Oy+Gmzgj+BEJiBWmOnJFs3pa8v4kmH1gzu0pj+Mga82TKYwPoloeGr1z43JpHKmuNDtKdSgptP3e
Mqb90GEgOxp0VzWzgyh/zmbhSNQxkLT+1pj1m74VIKFSaU+GGbrRnO4s4XlSpVf0S9kqbtPa1wV7
l3UgCG3K20UPn6KkdzW1fKAiA+pU2XNUK7Y+9Y+LFj2V/Whj6MkHNZSfy+J7OOC3qDjWLNHw5Eg6
DkNkd+HkgjwqkBMwi0DETwU1jY7xBr3XjhPpvDEhR73K/VQnnxNTcJRMCkyhc/piPkHj/lmR5qMa
3psT3mYswxPi+LNWR6+TNJr2NCqHVIudoTFui2w6YLjBSUj3fVK7k7F80XMzmE3toKvEtlqCfiby
iPuSLYjkXmtaUM/1e0nTd3X6JhnZMYXYQGMlQYbJm64Rnb6uEQDCd6KQnSCQc0ZUb1jMR4mUHjEs
TyWyb0zlYmvy8ljn0bmuF99Scmfu0fcgqPvWkG1QJvq5EtpVmL2K+hfwBXjJHNuYxHCoYk7UJQ6E
bu7EBc/vlbFXtMKPrMSLSXxUWtk2lpdGxj4R61RNiHj8zKVM7KSb3CXqA2EudqjVun2c25bJYzfZ
BO0VqDGg3eQkKwtDRG3RbE5xQXxNbh71Ifp3tYLfWkmWdiACPXiH+ixh3mDuvIpbOOKk6TqTg6mz
0LVyCCOjAwTVwDQdfcNI2d56kG66QznYhVecx8hGj8ebzFeqFTlHLpOWxaGaDCYtBdORNsGuz1Ew
gxBd3P3LLF1n8rOxxq0rU/C+U4B6UMpss7qv0r/qGFw5BpOjaW1bVXWDU7bUjE9kHl/6uHNAALSX
k+ZZqMfvilFxiFs4eSf74qhrua6OMd4B8bKJ8OnK9y7hCXVw/J19a7TIUluRgE0Kx/6DbGJREncg
tXc9F9pu7b18PvaV0SjUVNcHWhw7GLdUjnk4pp0d+/Pd/HWkg89nIvkcm5truyRG7MC93pkjsVSU
mwdf8kEtFUiYMHsM3yizjxXU/vxSjE7LS6qpW/+Waa6sMlFXjoaKlyQ0EFrleUxeQ8zGmOa56zLb
imWHs0SeMSbGpmIQMLWCtJaczEA5EReMjmf5iVIztP6AmUpKEpaItvbPdcObrrlaJBNyJqmbWdbx
aYtueVsWaBhLEW/7NlP2lQ0m4qS4E/qpmX9cTkBjgMJU6LcYjdX3SW1TRg3dr1FJMSO7Lt3r69uE
zovtj/64Ve4eprWeWtmE55Cst8Wu9OY5d0KL+CZmVyZd30EDBCrOLSdMOB778RSwMttac9WHDYYU
2jR/Vfs6mKYOGnC88u727Wu1POY2pCzxEo9Fj9LmefYwmP2CEo4jHZobqELv/6rwvjLG3BPCpS5n
E/rd7pw/dvGtqTxf3yuOL37crlcfzVqIluY6GpF1sfd6PGFlRv037zyrJTBhVhgL6rR0Dq1O90X2
ZIa3Yb6/vgqexzER1WltXigWihijAcCIJa81MNEhPhjKZ0XsbSl9FHisDbwPxwSYQVq9Qas4GsKQ
4Udnk9eZsP1ydflsrERTG4uJYKp4rUBbyaEPsnN3mH2FYpL3N7w7FtjN/nvb/ijMrrxAH6BbICrw
Atrj1t+gsuyFig2ZC1RQ0p3+Mh6nt+s7xvl8H9XLlcXBiPJZMDCsUFmNVw+1n+U8GNouDa5WxcSO
GVZ9kgyIncHXXkFFemt5eLl/6t3Zle3kMeIpQ/LWRP99taaks5ZIEnGehO3nKQTKcgdHuUuiGLgy
UYOFrh0qjEFAo80xv1doZK4atECENvGENz5dNG9JzHmsxtpCcsruk2nosrfMXWrEu+uewF0Tgw+N
UTVEGoGnrSfcRjsfFTxXfJtfdd/pntWH69ZkzqH/wSO6+oJRb/RjHgtIrKUccFGeMzBH24Y2PISm
iDlV5X0iYdCNpQ8Rx6NoCm/FMn2p4+hJSru31giDsjWfhxykplkV0FvhXNWulfwDHbggGRu7NTqc
qVVaOFpH7vWl4BQ8OcccOw5aY+q6KES0nIlS5Uu41hez6S6T/DeXrEvwsJOfet4TNUswdTqlz3OS
2Ese2ZgFt69vx3av/MoM8yYrlFXcNxU2v2sPJD9Z5VMopW5f78vwOYeAX1beGrwB9u18emWUOcFV
YhET/ITU40QHTT1O/U3fDw65GaCl2oPRlFfQ5+wZS/GXTktO0gnIIJkHXQKpKSRAJI3zLTmHoMLA
T5WOZdhoqQSxETp700Gvtd3nPu/CSEP+SorO9ugvataU3Yy1yGl3mmvRtybJBm+x06uD+y+9g4Ef
ouhFNBtogZWI9GJmcZDr0qEq3sdMvNHLAkwhUWvLZfcKsVxOBs1bJoNKYh/qSZLh+J3DPMO0Hqbo
hOTb1Ck3adN++qt16oauW5Kh4gXpV1hPlFYUugUnlYqtoxIAyR688nbi8jZv2xEvhpgPmikkRREZ
qbmc7avlPYqPo35/fTHbH+5igvlwQxzrkzngwwlksLsOFS3Vsof8piERxz22D6eLJSbrk5tKFUSU
/9wanCSd6eY8AhSeASbHg7DlskQKoDapZ7uXUUaoOCjLscD2NS64GclZCwt5F57CkKC6aQbX90Pa
vgr+/ExsC+PYTak6CiGKL82YeJFae22dFHbWZE9tme97LcQjBIToFCI7WiUF5Sz5wjx/BQOzDyX3
J9NSgsrQQN4qfe9lXqFh+9Hfuvw8BoznShyteETuSek9irvYIb7qQJPvSOzZL957v7qhs1PGPgKU
GXe8Cxbv6zBJYiEtUb1QOahyLHat7qJgn0QHATwtQ6vYVc/x2T/cHi/LpR6xyj96NSxSLafzCq4Z
LPvaCfcFkFr2MULwyB1ZpB/vd7C+WGOAZRLrRDQqgHXnVigkgs0QbZjJXva7QHAlDikbB1w+3rxW
SwtTMWkEAQeQlTxEbeUM+WHgnnK8iGHgJRGiKooT1Jgz9SgXt4TX1fOHBPHyyRhUmXu1DvMWBjq3
2Jc3upMcMFvqmuhD/1Ys0C4iuBSJLrbL1R/EDsQBVD9ZdHM3KmytsnnDi9vH+uX3MCAUZWZrJrT4
lzbiQUrHT008ozG49+XmyWzV2yZRnkwl4ZRPOXvJ9k1GOU4psqB+ZMqHSiEo49wnPEZCzlaycoNj
PEexNaLY11Sxq/fEy0jFAz+aP14JAItBlwSplxSqQJd4T8mDst1yLN4NFL+GZx6JCWejWBr+LBIF
q5iRytLGHjzF7ZUg3f1t/vXTHywGQKpEwd1ZR0iLeJub2sdhgoLLGzLK68cGzwHov6+CuavbsWs6
BHMmVvYCBvfab0HHdd0IDw0tJh8xM2StIg4c5KzVPveWI6hdJ8e0TT++x6ACT6V0u1nkctiwrOS5
pGkoqSH/Sfegz8Hgor7XURSFnkEgf8XY+EG/iW55uLg9MbmyykCKOfVaH9Mr2/AqH2YoddWB+ta8
JI4RWBgdE4/hA69lg7d9DGpUYihpqQXUmOVDN6Z2XeAJmlPYo1D759gC5fCvLoKh6lltqCcmpmTL
7cPYv00C2HFn9D/zpk6vrwcExr/a0mYwMw0FiruhcKdLia2buGg/cbyRZ4QBi77SlUklWBDt6IH8
5CF0DWc6fqXSuf2+CyJf+ee6yevJsiIy2UfW6XkISXlgRvGuJ+4ynMADQVoOmPOsMJChtaqiLAqF
jPx7V7wuCZ6XC08tJOf6ajippsI+GrWl3I4ggfi4WM82vcqU30IXT1VfrM+mTfVC0gPawKC2whud
+cOd/r+wqIgMkoR5sqQyKE0/eIEVyLeVAdx+Qn/0SfTRbxKguabklhh5IcBkI0aYqGRKcQWRbgco
KhZ+XNgleM/uLK92RV+DAAZ5TsBY7fJSu+unjSIymKI2sl52NLNbSsvPLMsfZyFYct2bFmBM0znC
qOznuX7hbPH1jBLtWb8G4gB+9qFKcVVF4eu76gHJngYHY/pUXPQ29K5b4zgu+5IkaOg6s1Qk50Yr
77sewuqRaKP4tRuizL9uihP77OuROIE/J6uwrkwJ4uZFEkFyiXHif2eEARitL5NK/ZD6C8W9TtR7
o1c80ENy4p3jlR8V19XZXY+VrGQyzpvODIwuCyo1cQTI51RxGTQDb16Tc4grbK+eamWLMH+8UQXx
k+ZLO+OhBgvLfKJvFbwjnLdP9N9Xa5ulpKzjGfcnRXhXyKtZvTUpT8aZE1vso5hRTEZKBES1HHT7
wu92VK70/9HkwVsLgx6RBeIVK1woZk1UkQUP0IJTPzcYYLCC+AjxHGAWZ8aL5xsMbkxFiS6yAWsT
wtCbpXMU/ZPVqVdhRJrHMM3Je5SPQZbVXhVEqcL+R1mL6s1Sgp7UByonpxnQmLmgaz9yWwg4H5V9
N1uGlBT5jIy/mB6jgthEPIPrgBPIm48WsijKmLGmtIwsN5meG71hRB8wiM4qN/dAP342nHKv++jN
3HFf6GgiwOZaa3sMclh6Xw0znf2gL3R0DjXyILfqTA4tHIB5iMs2vfUZ1waZzGTuCzTYCThfPvTL
vsjP1DcHZ/aFoDujrgxGJx7hwaa/rG0yecpCKq1DcQQFBJBTJSCEDg+Vj67qB+0eJFyTEz+gvfmY
v//voLy2yiAKuI6apRBgtR+fQwmN489W8fA3JhRdMU0dBEjsodkVnTUvCurYyxCU0L4rzYPGZT7Y
dpGfRtjDcmpiXUhUpPzTbY93jdiRjvqddoYygpNjzJY34PuHELjYY1JysczCUWkw2049BOLmkOK2
bloQDipO6RZnHnDJdPd/D4GLPSYEhkGLlZLQkMP49yTr79IMmd6q23fpcEqX2O/S/MukZffL3B1E
CWylI/k6EeLE6nQr6OapKE1vEfRnXDnduoJf6caxSdBamsfZyYiqG61rOfk9RdNrv5mNoiFOZ2XG
S5Mqnuf0Tp3PmfqSLnuhP3U8FbGtZAlkfv91MvYYTsVUHwYV42htIpuORfuQ6xZiCHC2weo5xwjP
GBM0GADrCdiLUbWVMmeeUmfBq+cYv8MD3euxs3VgQWIarGGmglKzwSScyJiQviwoq0gxca3Rj4rc
HoXOFsb3UOa8rW5eYFbG2Hq8rjdhaFSgnJwP+ZfwkBwE0SkDmsxLja146jHB2yA54eTkQvw24P5c
J1umr9FwZ4yUe9rqtRs9nHZ5md6Jaru//jk3N04SgUImRpUMlryxtEYhGmlj6SzfVxiyDSd/Fgob
WhCcfdsM15Uh+kNWhz8p21gye7QOFOimVoxjxWNy3crSQHLycyVM9pRaRlYI9FZL620/sjQ6SMcb
hNz2CaimmNAsFdXfxDgUqMmLHSUy6NzRIyCQs15pppYF3UG61zB2+9F/gTGNb9xOuu1veDHNQF6d
lgaejsE81Bk7rXwhKadivxlbq6Ux8JQiaKVBRVWl6o9Vet+rjxWYY2cHrIP+dbfbvJ/LK1N0qSt3
SLKlrFvqDrMzO8ku8UjmWA4YIbRA+vSDSSvhve3wPh8DUmOogLsdKZzbR5ONVl1bqDnvd5tBu1oV
4+RCWBtZGWMUG5SuO1kdHyarcirL/HL96/HMMK4uSXmD2rKCo7YMX2VZsJNSVO1YWDgXx82mM0rq
JlGhLdlUGbBNTejpTXR2nZxoZ4SyC/eZM/rWoTn3u+tr2s4fLrbYcdvO6qvKCBG/KWSCQFBfgKB+
VGzVTp50vwqIw3va2YS+lUEmYZmnthMGSvQrtMSrtMXptPGRqNVDnBd/k1OuTDGBGxEMMkd9CNYz
7Qguw8K8EVNORG0698oEE7tlG8laWyGgIgy4x28hHmk4G7TpdQA96JiYEvgLmfCxYiMUsxno8ANg
Y7SBU94zDFppyPEaZ34xXB7hzqZNaLzpkF+zdIXtRDSaUg/Ry4mrt+aHyksU3VQJp2y9DUVIJCwT
wnWqbjJOjt6f3Eop/6MWuc1e201H042gzWx4EypZpQs9J46vb+7VxSL7mjaH5jwWIixKwwH1QruI
SoezWdSjfss0VyYY5y4JVZAtcErRCyJaIpymsy2v8xavC8Z3Xrl1e5t+fkL2WU1DgQnXGeBEmZwL
Zb8YR6XnyKLJ1IGvrYhx8Ggk82JNeBtK98luQo1kvF9Qlc+8/Fy9JN8sr30dT5GT/oe0L1tuGwmy
/SJEYCssr1gIkiIpUbIk2y8I221j33d8/T0lz5hQCY2a637qiFaEk1nIysr1HNd0sKoPKNfAkb5s
n+qqmnjydRFE5iArZ2+A2P4P4mQ53dUgh+zLh0r6m7FReSGEeUOMMUr8HvLBkHUvh3uFB2uwmoMs
/n3m8TASxc/mHHlaR4ejJytNKuz06WDWwfzi0HuZonM8x6qjXUikv2jx1qeSpEQptY5KPo6d4WbK
7NT5bHUiz+zXPxBAEjUiq6bO9lyzHtx8AVAxnAx7j8HOyO7z1Nm2gfWqBKFzWRhwNcDd9F4b3ydd
NsnAMdDO8UGCEwTo82DNFyw6YhMmd4c9OfCa/qt6LWQy70c1ZV1JsM+H4Dm0ChnYfq8Fd41u1WUs
hDAXTG41NQ9p/85Q+qe0qY5VHzgkja+otJ9V4BZ13WinSuPWU7qrQOuSg461aoTPQ9Pto7E8t2GO
5eQEE3mt28et02LhUU/67/OU7GUhPmRmfT90tVXMousbvhV1khsLUmiFMXiJjPi+7EyrrdRDTkdw
tcjrWyzuC+0pk/Oz6SueoKvfCoK4O8IRdMK+8P0EmSZmuRX0M4celRRVPNRVeahi4YQNs10T9rxa
H+9bUOe+sGY5NIbAH/AtQvNHC+Xr86zwZjd5MujfFzLAF9JFKR0QFTQ47EJ/BBXWYQgETri6nssQ
Q5NUVQWvINv/7kDmNacGtv3wUQ/TaE1uDhYbf+dj/LV380dxZ1BE7DtsdP8Nt5K8EM04BXBn5olZ
YCFPLB5K9VuNip6e8GKW9XO86cc87X4hI56hVUuR9FY87PQ0BGPO07ZH2BZisn3vTpPaQqX8B0aR
PoYzmtGCBLi+zt0Ws+q3NVkkYOUWQUfL2ISZtgBIM3qUWBS3K1yteDanf8Lmu9pctYGHHv1WFv/w
2i6kMa+Qmg6TEmmortExvNmRrHhX3wXX6cG8kLN+6T6bHtAIrPQctg6m8BrOk7GaiS7EM49U0E+j
FtUIX0rxac4+V/VncOZEwy815JR4Vj/eQhBjhlI3K0VeoX8UpU/CdMpUDBDzIPVXw72FDMYKi2ge
E3VGRbms7jN9L+vHbcvg6MDutpqAhJFwnYCsAwDWqjG8VJdfmtb4tC1mPUO76cHut5ImGg2JQt1Q
SpnQzq59a5UYVqTQJtlTWNjcrsPHJ8kEd6KpirJKUO9jkUa0KWm6oldFRLGiPTsU4kpzfvwmeyOH
bfXoV3hv8ZAlyagqItPVQFrC+Nyx18RAnIHdUM6ZHQNEosablkj1YyT5MXAJvpVzdzZJzAsoPoZH
7wUzj/ug+WaQN1BysEenfag806a44jSzKk6KHYNQFvO5vBzkbclgS1/mue+l2C+xSyg6YTo9JLF4
AV+gHUwlYGpK5XOWZhdMY9n1BDQHLa9OqoiV0SRzBH2arSKtv87Zp6wOnUkvj70c2WOv2GLcXUCG
eSYdQNfacqfGjVP2ZruXBDJhI9oAvIOQvtR18EgUslN7/YCa4Ak7UhyX/PHGvT9S+vfF+2mAjzNM
2wl1fdU/9VK+jwgvbeR9NcYdD02op5Wsi06pV/8kYXQuJfKUZ8LPgfBG6HnaML5YS6NRa3NoE47I
tMd7HVsO27a/rgwYzkHFIRORTYEBp6uXkgYT7In8AHz7i2BI3jwCCnBUwx/bslaG7ujH+SPsQ/ZL
JFnVKEiKdvY9zSb3FC4JtfzAki4gDers1kbcbvNWvTg6suOlWVIUHQF3nhM3AiJI3eqTxjKK+xBQ
5xwNPzpkaChj8kFTiCgZbJ7YKFKd+4kiom0wYLyPNrrrA3CZMFhYYzi4+6ShaMJxXyu1uvdCGSsB
9Iskxwn0k4E6Lligzt2bbkQb0H9Rv3gvinmdiV/HHTCaMORMmavq75nOKzx+xLt4L4F5liexrKtk
wglWJoCqg6upfcn91zL7XOcP5XQyzEPi82g4Vw1k8dWYZzrFGqCQmLjRafgs1sARKU4jqiZhxIOM
+xjcvFOO3aULI9XHALcmgjE1nCwpE49hqZ2zmDhaCvySWq95Ja7Vd/SmmsK8bWVWx61Y4YO90Sq/
kNfEE026zIsRPCAG8RL+lZLaew2ZJy2OqqbPShDPNm7vTN+wwgnAATDe3lPiG3EPKL6/ekQXGjKv
GagPB9L0MnUq+Sm6IMtUj/QS+IcK5fFTUljpRT1FocULG1ZyqPe6Mm9N2ERBK/v4mq1Dp1okK31K
jnQcA01CG2SgXunpB2ABOLyOO8fLsJt3vpJ1s9jgjsiGIyTnuNnpFe8eUsP4ECQg1zBkBYEYdsLf
P6TV1IWN6dM7gaLbp+gYedmhBjFO6fGmPVZvH4aG4S5N3SBsWSWVerMugfHlyPV8zIUIT4+eHoCi
7eZywlFr9UFdyGLMs5LlNpl6Y0Z28aIV91Hzuv0ArCyNwCYWAphjm/wmRrEcsZUCZD43NbMMAE7l
AYw1LzqQ0kyS3TVdeNLj4D4fxp9DWV6zOAO8WDLf4ZkCdl8RfRaC5twp7Vej6YBvnxv3mDK6oiyf
WE0AbDBS3qMZuleE4K6dyl/dlD5va7FqXwslGMMOMD5rCCioOAWA2MdCspVotEyAeG2LWUkr3h8W
/R2LYG2eRqOdfMhpEeTLudsBvHos7c7xLYMikUo2r4e7bmtoK2BrhVLpMp6+ClQlKenNIcZ3pQFH
h3xqjKOodzZHtVW/q/wRxHr6xghq4IxBkHqlAOrznX+iFJwg8LH5DHgcrVgnXxu+Ig4aHJGoKAcy
R0ejbg+JqR1llVcrXJnxpN/sphhzg0wprFFmg6zBpqPxjRe5wOTb09Hq8hxySv/rz8lCGnOdkARi
KlIms6NLluFhJtfNMGls0NUQJB0O3Qfk9Yr/xSpvGrLWD6InVRvx6cKD2VntCVbpJDY234XzhEov
2ArcbWNZv243gcw1qAe10mdNFB1UTIvoxZ/u+FDhq+58cZDUhBZXLctyf56BigdA/7cJTEzF13fo
uLvy3V/0c9+bCBMk6vPUFw01EczHeBg8BrVuYqN25Cn2eOaT666m7wvVmIhREPtqGCqEHEI/WEbw
KxAwiKG85v5TLN6J9aHnORHe92KcCN3DSzoFbgtlPyuQAYxYf9F9wdm2ivVLjaYkLYEQPI3vv5is
+GJW6SEiKRFFbURr5osvJ4Dx5M1VrcDI0+91k8QcoCZGqhLSoJ6iIOBOS6gGayi4ULhtzSq/gfXB
Spw9IOR58TBPR+YkBSmezWJqRSeYj7PxrPWG1aeyhT4Lxx+vf7L/VRFP2/vDbPVG8UcTu7zoHbnD
kO20IQeYOQ8rYzW+/3OSH5aTxKDRByWD60jax7bbSYBJSa+V8WNIeY5x/T7fFGLccAwq9nwsddxn
hGf1U4jdmmGn7fJr4HScZ5p3dowPHukeTwrOXQeL4lZXfFMVbJ5yCpnUxD5Em4uDY3xuHMrdPGeI
AfPY+Aa7x0AzaO2NsnlF+dRrRvUTKWrOGfL0on9fuMTa15BJdtCLxLtIuWTiLvmr+s1CLcbrNmOe
qjK9WbP4VAJZtHjc9hH/8lbdzIBxEg045dORwOCMr5Vm0asrPJr2eKwjVGZL0BLyCrMr7YGls/iw
biSg/CUYE04tqMoXVRh3oxLaUTu5hj8dYwG7+b2PyM1qYnQC90073Yd+6hVafJfnl7Lbdab5qRSK
x0wxC0sPeezn1FA+GJKmKrqBAVhZJoxHibshl/t4UJ1aHa1ZFD7nffSTc+j0bm3IYPG+BUko/TQx
0TsjVonqTozwICFA0gOhp+fbvG1EjkpsfqQCLVkM4gqkC6P/qBmym40CpxfCE8F4EzPQNV2KSwK+
qZNcXTv9un1kq9dbpb0rGZmkxnaw5D7BKn0E99uJQHAUAAksI+RWUpT1E/FBkbqfrYiCy7bQFUgh
mOpCKnP7wlqty5x649g89yWoZLSLpO8MfbDEFIPj6hUtAUwDfuGIXX3UFmKZOymJKskTv0GEbEKg
Fp6SefJmJQMUsLSPhPA5b8DToWk7NcodbeiAIgwGYl8AiiZBdCY0dpiLnA/A+03ME9+ZSZ3TPB+k
zp9JGdpdc42TH9nwY1v31fdvoTpz+/DAAqM6gnPQa+WXr/YuJt/OpiTtiao/hGX3eVvcuvu7yWP7
X1NAhFHVAppASp/jf4DfZAfPLcZwCULAM5/9aPXJWMijr/LiyQgrY5yHTMOrW4NxDkjgShNbIQ8S
b72guxDDXMc2EvtWqnFdFFTIqVOPHf8TZQdJjzHnEVy/mYr+djHRXWYe9yIcSItyBQKjMEspiLUr
yw+gMENFCctME+idgWfOu5g8ocxrL8tG1Y06hFLe5eoICHRKjt0eKXyd5KYXgBvujccWDxgPmmHV
0eF1+F91mTffnNQsGuiDLKTBRZCyYx7/VXawEMF4HalRAxHDrKIThfOxyboDyI/sduw5lV2eJoyX
CYwCjCoqjWj9pyb53oZconb66T88cwtFGJ8hpXKmhDrOKgXVYnfF9oNN+ZVrK8Mi0f9hvH7dR92+
DeM8VKEiMrKq31Yhg5XgZ4iHla7cg870ENi9Fx/1B25As36n/4hlCccyoyilRkChMzyIR/WYP2Tg
jlGQuVIiJwDz71Qrfky/UajI0A3PwQNa3jsAcnH2aNarybfj/rBImHRG3olQnyI6+qAvmfe+B+aj
nYnWEZXfPdByR/HK636sWhIRNUWF4RuY8n3v1MYyqP2ihSWlyouSXFXy/z9rhHeY6BAhGkD2ZcEA
YrnQpTrQsYWMMp8OFGm6JBkC3+NYoKRcY/9TeDDscSc/CjvOA7HaTVqIZi6jIrWyMcuR8jbM0h+i
Y71/Q0+/+6tbvxDEXEcTBd0ZvIyK05f3vQS8qNRTfN6VXDXVhRDmRppRQMQ5EDA5ZWQ7xUjtfMQs
nsqty9L35cPNX8hhLIJEUdhpyfD71JpLDnBRydMx9tN65oF3Aek/tiGM3VbUjAbTCKi5Ybi8PTRe
4kW/abA494tzdm9v7uLpTroaZQ4ZUXQGthoQPkRuH3FErDqw27G9lU4XItRYBQlIFChOqP0Caw3w
H07Y6idAveNYNef7vIVFS0FopQS+pqvO6J/FEMYWha4gn+XmCHKtrjkG5l7JT7USWoHBA0tf9RYa
JnNkUQMwv84EDL1YEWNskPwk4r7IHlNuSrt6igsB9AcslCODSoqkJkC2LRsrVxW71OXPekFewJTs
RJp2NFpiy3NwkHTDK0jk5GUBHo/mIgIYXqzRPOj8/faBr5ro4icxUUMcNalfGw2ITLBglrj9XvHU
HR/QadVEF2IYZwUY6SCvJBkIdONXGavcZflS8Ea5eJ+P8VNGKRtxGoDBL8wNK69qe8Q49vZprUZ3
CzUYLwX0wEYqO8zm5gEoVoOnXjw36B0N8ktcP488Qvn1oZKFOMZZBapq9lKEjB+Qu4A7daBX+woi
m3vK+dV67SV0c7vehc/bWq4XQm5y2Q1R2GmQZp2oOPoT3UbovHHXO9iXctpX3Tb+oWgodDxO+tm8
1mf1ryqnC+lMJtIC3h587EikDUk/gnX4JQyLi5BFXp7p7ramHJNhyaiB8kLmKs2JIxcXXz8VXLLh
1axxoQvjUjrs4DRN9PYCKFj+Cndvp7gfrzT2Q7h5H6CD3r3yHp71NGshl/E0qgZcl1j0VQS49aG6
9nswWOGRky2QHHvbZ7ieqS5kMS4kIBpKOBkCEdVTduRuvks85fybUDn3yAM38OF4URaCcRSKoBIL
uCyKYBV/adDD0u3snNnqkwZMkcDOv4KP9Z9tLXmWwjiXLDB6I1VgKfmYu5lfBeAHzb5ty+A4SZaZ
ukqMpC6bgjjddDU07PqjM1iXxP5vUhinUiqFqQymojpJ1T7o2XgBXO5FGdSf22I4X4kdiBM1MDcF
c4/YpwBXmFA63azZQ1phZoDzaThOmZ2B67Dy4wdmRpy2EC3EdndRDTyEQrOBDrcvG/IziXlzHRxr
YFfD1FxJU6xLK84U4hrLyQ4dSI5r4l1hdkolFGfJRONAQaXkd1szdJQL8TqM3fDWFnjfiqq7iEt0
LNb18oDgewy8bsoxeHNq5NHJgu/bNsE7NsZTtPrQdloBlTQNuxkaPJNUc7wR5w6xYItjIxEDNGyK
M+ZnSTwmvjfzWJfW5wRuhXg2nQ0Dv0Xg5lOAxd4RXRo1zdf093reTjr8zZkhef5d9WeZtjtljDMR
mBcOpoecXEj27ZByRHAVYl6pOASnQwYyVqdwSwxGg4nDOGhYKrEFT91HO94YwvqjeFOJMTc6B1U0
GFZ3jEYH5PSdKXml+M2c3GD6sX1469Zwk8QYXJlFxDACWpPPJ8uIX/LiMvN8wb9c1JsQJrad/ABL
8TSEno50n7wCmG67F87hHuMUj9v6cL8U8wwJUpfNAQDanXGXXCiq/7hXHnu7Omj7gBsHro+oLAyd
CXeDmnRKltSK4z+nkZVdAHVoq1/Mb8YTRWQa7mruvAhXQeZ1QtIzlpqOXLZ2pN18QMNgpznK1fRa
z3/k+T2OebDb+aQQy9YwE8Up/SOYdLLwkfBQkejv/VACuB0hYYLZsM61WRIjAl+B/AqjhjQw+tv8
6o8NskTYnQk6x5jGzIJ+8Pt9nRz1nuMlVnaVUetaqMJ4CSEXSK/EePQGO7jop9Z5q+E5UAl0rpIN
ghAP5RsA+seYh80x3wZ8RoeHlvgvOdFNU8Z5lFkRmFOEG0Ceeifag0r1UbjUd81OOlIuZIxqPXcY
uueAiPxLkHsTy3qSSC2LIkdtoDsq92CY9QAyvg8OBHTtLSiQeUH1ekxzE8f4lCwV9BA0mlgPy0LQ
Ou+n6bM/77RqX4vfQVjKCQk5DpkwXiVrWnU2BVw6RExWrR4qHRABMiXy7Jyw6j2OE6OGsnUnGLei
DVGeJxrEpaf5XjtmbriLvBoR9S6/qJgpHnkfb7WopOkGisDo9yBVeR/f5H02yHMa0gylPaTO/L1H
cQAJGOgtveK7xls8We/O3uSxdb+mNSNR7jrEvsJT6X8Ko8EqphdNO8nZtZGfVeMpFTmfcL3GvpDJ
OJpUzzISV7PqTE2yy4wBiQo6C2gBpVVpJYH8kEiplxqlRZLUnQPNykTiqiTz5s48FsQ4FG38MCaG
K6Nvxvtx61/8zwd48/qLAFPKKr/wQ0RM8rWZMFjQUWg/y3w2nsgRIIk73vX5Fy9xE0h/0ELgGCp9
m4eT+rYbAEgKq59OeWML3zRLBsFY5sQqED5sSXV4Iw3rb8pNMuOfzMIMjTIzQDPWHoToU5aeQuWV
c4HW4+ibDMYZVRogRGY9JPDE+QHT3kD3BsHuQ2+LGFWNnvjnyRPIuKN6Toou7+D6lebQlq9x8Gtb
I96hMQ4Iw/hVUdDK6wAygtErtTtNcrdF8FRgnE6Z6nPeBaLqiD7IxBRvmjixGU8HxsnokjgK/Rwj
cokfe+VrJHhmyHNknHv0VrhbmLUw1WScIwRkk1f9QkVwb3yp9zNB6lF7iNNdXoC0emg6VteAIwNg
OhaXzoiVWjP9WnUibOeZgNZQ5ZrjG1aP7SaCrTWOCeDougimZQzu1O3j3ikFTuTCE8G4xjAlRYqx
JuKkw11QPhLRa1NOy5ongr5Ayw8TRLkSqBDhZ3e6Ae5xrL1yIXt5QhinVnaFr7QlgoKpfZTzkyzs
dC4GKz2LD2/z4nNQi1goUs9iTmYBVix7tE087yUd69AT5i/FfcvbEqZXYksYVXghLM0HsasK1B0o
JRQYf/+n+cDdIly9NjpQkIhJdIB+MXLAS6BIuUloH664ZO64LwEHEXnzEesfbullvAT3jWDvo2I3
gay/JCGpZRkpYfFrROEc1OUOsIctEXuT0TG/Dx0MaRlfjJN+nZzWzjE39gDQAU/86tvoPjkqj4OC
ytv6PYx/jRsxEXIdVRFTDQ9J9U2vYgm8Ve1uxPb3tp9d/6Y31Rk/C9tRp0FCNW4Url13kgHCIyBT
rI5yWe1I9UMwOD349VtxE8j43TIT8tD0cStM+VRgBbD8FE0cERyd2DwxSSZf8ltkV6S+ZoFuEfFB
7j4V+t43r6P5TyU/b5/hutv9oxKbNMaGKtQioZlWswulZzH8sv3vc46MzRbVqiyHWW9VR0si20c7
VxzBEwKYx20x68n87d4RxmHVKWYyJiQSSOYpoLOyD53gnJxA+7Yf7vT/+JEYzyXFWEsDvAdwc94y
bcpwrf5fAM1Xk4mFUowz8dWsqlCYRWj5ZILKs/EyW5gtxasoXjTo05ztQ+RcXcK4kjkiYp9nCI3C
7IuoHKPsex0Mdhz//yMAIbtfqMW4iGI0pX7sEDG3mhvP34dyn8SftlXhmR3jGiQ1xqimhjQsGp8F
9S7WdnGw/28iGGcgzJ2cdiE+zljuFa3cTQS7dsXIMWyOIuyUdBRKY25SH9fkaNkDmK06CW3PEbJe
fbt9EXY4Gs0mPysSmiYfppfQLp8K23fiX9EnykMR3GPf+J//dHgsMIk5ZG06VSg1B4ATFfPGxbrn
riIt5xtxFWPcQtyPbdTm9PhcAAuZu+JcYesNk4T2gEm0xEHtyN7WjHOJNMY3hFXbgDobR+lXiTun
961QWaqvun3gc67rCpLau3vEzoMX/RQMrYz6lHSfY38lfyKBpVwaJ7yE+/jou9IDf02Mpx7jI+J+
KDNJxcUahAaLCuGDWpR2ZSr7Zvq1fZBc9Rg3kenCEPYdMpAUXjZ/Gu/MSwccGat3h0PpCf8Md8Id
b4mQ+oWN6EVj/EYokDyYCe2ENUdSHlXFDbAOVL6GpTdPvAkx3lkyHqTIZzKEMvytDzLgVP4u5996
XbR7gXAsheNE2AFvoyuGaR4Qk5XqDzM/68pnufi8/bWoWW8cHItt1Clll05Kh26B7wWgAjckHjbh
CmD9O3PX6Wu5COGjOorFTs7R0vv6BmZ09RHIBy4WdQAerduKJ34ej5Q6J0El0TIAjIKqxf6vUANu
rpKd3CKd2jVVjO58Oj1V5bPSfq/7T//tLOlZLxSd69SQuwF7JIEwfgGhyXnGXO22CJ5F0L8vRNSJ
LA8N0GycMiGHbPRtLRn3k8SDQeNZBeMtyjDJ/bJCdFnmxBM745SYBkcTTsCsM15iCvSq92fkPzQW
o4OPlKaZP1dN/5kt+2YcQ6D4Wt1kSFbV+Uue7eL8oau/RuU98R+3vwzvyBinQIaWNBntKvtJDeZ7
c2e2POgqXrDMFkIkQatEIDzSkiUFp2vADyu4mlMcZAfb5962QlxpTE0kUUs9Bg4Gju7coJKU7zIv
fCVf5V3hDIA83pbGOT52zCrAwpoODHHi9KA4aBICZxTvt0Vw7o7BxBSDnAMfzsC7pIl7o/lCRmfo
XrZFrPeAbl7GoGou7mcRx5Fc0sEjCpJPQXp9R/7yQ3urvvkXXimGpxHjDSJA9RZhDOetSKcheUDr
ukw4U73rrWvUkenqmkR0dtp29Pt26hTU5SdFd40q9QDF6uqqdGnnycp6s3ArudpJdQsGgIh4asfr
PK0refsBzJGmQaUUbY3XVmwfm+HsD6+pz/lsPBHMObbxrM+JhCZvOCZ2oGF9c6otP/qybRzrJn5T
hHGqWVJJAQqkqiP3kT3EAUrADccJ/Yv93WQwXpXk6GJFKtwdJaMpHnMHwIGfVIuS0TRP4G3kVJt5
B8d4V1DFTdNEi0aNBl7DGrNVAGUpnrfPbVWIAUpS3RQJdjQYP4Rh7C4fUwxICjXGJcrmnzjNXDlC
XvDf5DBxyqz7xURGVAemwvPbc4QkV+HUgNfzmoUujA9SocggJSgT0e9DcZriHY2BXN0rdtHujgfS
tPr6LcQxd6dLSDCZFQy7AvODAiY63Ruwu5w/CsmP7cOjxvvhnV1IYq6QOmKdHKqBAaKqZCszo6PS
TPusVq65ELrbstYhGxbCmJsUa3MCqGAUp1Qv2qc7/4vpZl7kgXDS8R/AdYmYxQEe+oN4l2B9ile6
lXinylyyPhmGJjFQQch+de58Kq6xE6jWdAFju2Dh/x4U2/xJwUaQjXOyVJka4dY5MzeuL2dfIzHN
42z5KF7Vo3o1jtkxeo7vKcheiDp8e9Qsuq8l7oCbjXyLc/ir5f/F4TOBTjwB4awqNNXpQlvZdZ7g
Tg8+pn1aQPvw0jrO1WcnRMFw2zZljJOW/cvQtLswuk7F7GxrxBPC+Je21ytNjgsUhMIT+uOWPFwm
kYfITL/Lxndjx0GVsahKGU+ZM0mf/ATRDQYbMejaPQYj6hsZp9C5+tTcvhE7GJoBEF6axIA4hRQD
K6jxYk3nuP718HAhg/Etwaj6g5/jqel35LO+G/e9FaBbIdkUJIi3FMz7RvTvy7hKilKl6HDj9eZV
x/Tp4KjBX6X1C4UYr+I3aGH7dL9s1r+puFzBj04+RbK7bW3r5ZGFGMZ76FkbRpKBjQ0d00kB3FeN
shaKI7M3o8CVOeJ304leOUI5bsNk3IYgi1lc+Ih9c2yzJm71k1zk+9kO9/VZf/ivH4vxEJ2sVALw
7hGWwi3hM5XiOQNrxLZK2xcKMzuMRXR61Pg+cqG4wryBNWSPiuwKwX3Ue2PIA3ZcH2z789Eklnc7
bnQhiQQkxCK4XSfAcJX30RU6td811CX1o+L6T74VWyUQMIQDOaRHgburu32pJZGJT4gZCxpFl3X6
5L4v7vSGA4OxfcckloTbF4HW0vpwGoCN2GsDosYidNWCh/HPcRwAhHj/5epQ6ZpAHenr3R6G8/ja
CRa5zuizhkcMl3W8j7c+6bP4eIzzGNLZNzUgTb+FC5KVfDW+ROdxrz+3LjA57kvbfEjtyXS2DXQ7
SpBYJu6ANHLbhfD4hfq57O0y1NwCWNJN/TR00m5bFu/TMT4lHMVIrnu8yXhnHFW6N4jhRvL3bSHr
ycXiHBkn4ueFGnQJov24s1FApnATbg/2AnS2Jie8A94n5wh5Fs84kkAzzWAiJj6chGg5SpwMyNn/
TSl2EA+7LlMXi+gNy5RWB5P6gYvQ5vMArLsEVDq81STOl3pLtxcPmQK4tlbIIa6I7K41rHH2avPn
tk48GYyjSAEmY4oGnJWiflci9VQWvxpffNoWsl4YADWaiTVYFHhZjrRpDuOkGGgH+viG/7r3EX6j
AACYDl7ha90O/ohim+txMsRtXmR4MtG06MrQHZKEZwfrCcxNBhMF6mISJhhhg3fdaUdEtvt5378t
qvVoOQX2+Cx+Tz1efvYvvhDI+6YBnCpsK773heogTkNHMGNI8ST1Xer0+/SOLlVku/TM2xNZt4ub
MOb+glizA3oTKiltf5HLr1F7AAc751le/1Q3GcyVBUmjkkSxijwwE66SXnmiMXByoH+xvD8y2BE3
0CeNbd9ChkasYC/tBbv7Iv+Q3GRHHngtGN4XYukR/CmKEgO4U+hEijal9+3vAk+zyLH1AOy1375U
nNN7y/4W3iFNmkitpRlfqL7Kw+tg/NU7cTs55b25kaRIK+KjfRD3x8GorT7bK0HMMYH12WbjJoVq
udBCSSSxL0uUDMVjhM9jAJ1vAqFO6fFK1Lzjoga/ECRkw9yCChIzoblXTo+B+Lj9Of7lxbtpwqQE
FaBgw0bHGpL/VQMmSVPY4oO/T7FjVx2q3bSPCmdb4qpGpgR6bEPW8F9GIxIkEWkBoe8A2xqL/CEP
X4D37zMKzYRUkZ6gTxqlzuTv5/hl+/evuhgTrkwyRFEn7DiPNCdh2aOY7+hibZF4vDQNQh+Mjm+L
WVfjJob+ffHhDT8BFHSjoj9lHOf8zuR18ugxfMjWF2qwn6FWZlWN8N21ibh5es0SeScKjhB/39Zj
3ZUtBDHfo2zKIRcM1B4me941l+RIYWm7QwEeiL8acFiIYp6aIkBzQpYriKoKOxsKq8ysKCxto+ZV
7Hmnx7wzXRdPVQZGDaeUXiTNE2sT4HPewBujXw2wTWBw6JS/2WQ9c48phnquMY4UlT+1qLOj6TWb
Hk3pEMacJsi6Vd8kye/NLVUjYDpUdBtxuu8BZF1e1fY/imA8M6i0BjGmY9RCrbp1iXHIxLQzJfM4
Bsc7NObm5KXSpWUJg6MtRNUOQeuN6ZPEbhxiOipqhhQ4c3idMmuanG3ZvFNkLpU+oF+tKMjYo6Tc
dbLgRmAniMPXbSnr2d7CLJgrVSCJbQIf40mDHX7yz8AbwEyhKFig7KAzRHSysGrBdW/xNkp4R0v/
vnBKWlJVZd9gNiokP7MosUYUYoH8IXafa4GXGfHOkrliRiSP/dwHMJe43zVx8ZCX+JiZ4nEOk6cT
E86JJVAtZ2CQY9a7+kb3mKOv5iU6UYpYaiqpm16DXXZn8PokHP1YAPlOJknbjZgZadzCRV72ouzV
L+W+capTb6NOBqhRibuCtO63/lxzFki+EkSl7sxIhVBlB3rGGdtAKM3FF0Cte8IhxohKbAmH+a8q
qTeLVRj3kvlkxrWExVKAHaA4/vRP6a/eRfy0b+7Kwdr+pryjZTxNOutp3mbIQEfhq6KdzfiaBM/b
IlZrnESkPOe6iuiJ5VXK5lCtpgQlHnCDFJhpz1zjIN8nP+nMDy0QY5w9uJc5RrOm2EIo2yyQAR80
hwR3Iq0/J4RYY/lr5N3x1XRgKYRJE42ehEZca7TqHeyHr5UHCyntFB1WyRX3Pa+wsxboLMUxpiHq
eRALKcajO+Vam08aLyHg/fuMMQShEkhaAGNAve9BluS9aTTft42Bugg2llqqwLw4DZHEecgRpP+m
z273dOiaP+izdnmXYqh1LLwvmNkaXwqR3GbmUzv+an2s+oqJXVemu60P78iY96X1Z4BUhDgyA2C+
w5CeFGHiWDJPBPOSjH47zEOLTvRcfgrK0yw8/TcVmNcjBEl2pJT49wF4PMv3fBAs3lVkng0474EC
jdK+HSaRS80uwF+tFS3nU2yb1gdc+0LTFb/p0IJKDy3QDds98egSEq/8tJrQ3mzrA7B9145hBXSp
37NqqRM7vyXJe15Cy1OIue5COepDM//vS/A2FKfuWo+n0PZdUdhKvxghdSsVTCF0WDnSy11WnWf5
Dqi0nO/Dk8Nc/aHLp55QMJckOSr5OWsBD54dgXNqb9vzansGyJpY29ZlGbRNzIXJ51ZTOhNRbeMa
R+y67qYXFaWawH0MzmNtUSSy+JiJFkg43Gj3NyuQS+nMdeq7SWmzBk46Ky5p+ikln7bVW79NN+3Y
26SrbVKECIai/BKb+zCqLEF93ZaxFugtdGD3FeRU6Iraz7H7akYnsegPs6E8g5fFm/XiTs4rzqPA
UYldXKjmNJHGBnWOWK4fs2FwJD29tNnIaWmtO9I/J8euK6RaXRvYkUC9K60A7aq5qhxzRKxrYgLW
XDM1NOXo3xfvzmTIs4lNKSxKxSAJnbVTpf8ztCVnZW79Jt2kMI+OlOpmPUiIw7VprxkPSQfybQRW
DQ+cev3AbnKYizTWRggumRQEAq3x/0i7rh27dSD5RQKUw6viiTPjSbbnRXCkcs5fv8Xxro+Glg/3
jh+MewED7kOqWWx2qHKsHgJ2ES+E4plgTkvbYLJDHGmYlhW2EI62pPBCXJ4J5sBAsyNCFx92q25P
onZn8mCa883Z10lcS52UqzjwceXkUuLW2p5w++Y5i2BfI1lOlCihHVVJ/CWbb5MluH7ieYtg7pqU
ZEY3ZLg81e7UDT+yMuh42cDXl8ufsd9vd2L51VPRlAmGdyn38eidKRUBar4nFdTS09evySm/UT1y
KI6Rnzo22aMJzl1+ItO+t57pcyt2M1BXXl/1Ns5dfhHd9dVx1fNGHMQUTZiDJjhJtYBIL3IhIn2Y
ssQeI5Fzbv/cZFMWZUuRwXOrmCCZfmsuRt/KIM/AOc3cqWbq6IKTcbsTNh4lb60wGJSLhd7FEprC
wjMY80HgLVd2cUz3/an0i2DmzeP/uYdvzTFgpBWlISoLynHpmL8UU3yvE3I2WnIXG4IzJzpHHWcj
C//WHgNKxEi7NK1Qmutcw6aEzGBJduhkNqXPjl2eYC4FoLdO+9YcA1BNHM+tHtP0peaJiPHqfS8d
5fmmm++jlEcovEGkCmuKbOhQzQX7ONuqpdbEwlAq9RB79HpnRmUd7ZqBjhmZ0kFB1dMRvpg+HX3D
QCdPYm7TP1fWGf9s0iQpzHJChDY9hRAEzvXvqLPb18/cRjrg7RoZ/4TqZCbOBQp20QkNi878lPjq
3vggaw7lY6IP52WEig7H7J93JrUKCXjMw0ga/uft2VNkhITtgqCwEW5VK/JAJhgKR6Xn9WRu7+HF
DgOkJlnmuNaRh27Ej3P81RRv5pInrcyzwbzT20TOVWIBSIv0JOZfhMnlTuX/ed+83S7GFaZKCTWp
odmvvgziNPZHpX4PGq6+COMHSzY3USWhgaSQ76MOGdiusBVeGugv3nb5Hgw8DeWc5+KCdh/tAYSf
Ltpjd5RdQb5bPmjBfAKZwtN/71N9u3cMQuGGi8EeAoSqFf0+HSAgV3X7plS+cg4SdaU/oGm1gQw0
5WMIXNJhZ7EUW8ubI0nLc1oON0Ki7yehlpBtfuhCzVYhZTIsuWf0hfCPx4oJrmZjKY02B2DFC5b5
JBZPlunwSV82SmNv9pQdfiTZWMdiSou7ByozRbzcWQLtoO4ErsbbRlv+W1sMVFR1swhtjEGaJXPC
D7PXQrtcg5AXuglBBjUEqVtDipbzav3zsf/WKIMbU2waS5W+drH/moD7/yXGONDBDj5KXWsqeQUz
/fiixju1Hu0l5SSsuBvIgIeJViAJLyRExD/xZHT7IH4RHOWmt6BGRFMy5g2PbZmD7gaDJQbRNeg/
ABFRnvja9/pNvFjPepzfiAhCrh+7zXjncuoMBlBKIo65lSFmtNq9RmofF449FgcIG88dpxbAWxUD
JK2ZaZMcjrT+nztxfTLqyMnhhE38/fqatoOq1aIYKNGUQcmHHndy4/YebeBqn5ArcYQPuk+V80SO
h3BuF5YmasIwIfQh8bmQXxasu5YXR3H+fXY0EhSkqBAvCjo16rtCfhS5kpMc6GWnkMK2GHWrlnGr
3I7eAineYRd9VDHYl3lUlub61+GcWXYaEsTOWTqkCMvC6meCWYS4+Tzivvw3I0xMUXSxZeQytkwu
7szypI8PE49rY/PkQBBcx+PHkpGdexuCzWWRYcyBfnUdIqr51wocKCj6KiDBEp+ur2ZjKgdwurLF
OLSxyKlYDSjSg/YKde1sL0JRG7djkNn6Laq+YB1tH/jECtuPr5Vd5j5M+87qdZqEpspFdCgXehxH
FUO5+m7c/ff20fUi/+h6HwQCBqtyQH/NMPmziYtXlE4ztxty0/9+r+mPdvcxlzGM1+EJ1KILwSyd
qriL4nfFtCsj7P0n9CTM5Bkb15JP/RhoY+z3sfGD4xe8tTBuPg0ixqZ71CIad3A1H0PThzwI/Qll
5NBWd0VgOv89v/72KzG3YdHOVZMOeCD3heRJJobC0NdeWoei5Mz58NZG/36VzZAWVGBDmogiSnsT
Ieu4ZEiuTCYnx7l9Waw+FXMDyiIYxgcDBZDWC4P6sOxATlYcxdvBM5FgiH4UvB7PzXtwZZABDqmU
9LmdZCSnhI9a/klGu93yQOQv133jtUXoj3h6ZYbBjKoSusgIF8qV3T7P0DBZ3PiYHnIn9I0b8Ta5
0f3Is1woCTmiPe94EeDmpbUyz0AH9Ov+t0wuiJh7UIjdggb2+hI5HsK2t+dxD9ZGgsdp1h3C8VFu
9nP24boJzrd6DeRXTphGY10YsYbRtump1e9UwfLH8U6Us911Oxv8tThWmoJ+L0USDZkdwslzuQp1
AV8rO0EH6QUknekuf1n82cOcsxcHrauHt9Cnc0GV4l63vfmlVqYZrFJHsDnlParL5nKrJI9t954L
f/XvMyC1zOmgGi0uEWIcY/KjUj6M5PP1JWxMzb7dPgaVkthokL/C61sM1EA/yLMd7/ozhmb3lGd3
RjuPbCsHyZueCu4kx6YbrtbHAFVlZtATEQFUqXknDh/S1u006T2uvrLBgJQUFg1eIQIK89Binvrh
e5+R85ioz9f3cTtjt7LDYFOhiHU4WLgcj3RUIDyQezoKk92a0Jj5qN4qN4NDGb9b0yb+8o7m6rdf
kYGsQdZ1UcrRgBIroV8laQBpYTeeRU/TyIngNlWV/lkYLHsQom/XV877iAxciXJdCMOErtvJyj9C
tu67MglBJ7acN9B2AueywSxmQQItTqCJjnrqbHeuDDlITBnfVLvyk3VePMhNgMmA1x1LP9ofN8HK
JpMBCBdBqqYUH3WJnoYhGCFbJ82FnWVeHfEclQMmrxHlGjCJGQuphEzbaLVO3pZfGuMd2sBv3OT1
Rl/ZEMM0NmpwXOPGju8XsFuTg3RPtYEVZzqPR14JnOMar/mBlblKrqNkQnuxK8+xo+X7sDoToXf+
yf9e/WZlZNGVIhVURCEFWBVTVynurP9enHy7bQyGpLoqlmhfRrDYyF+6MTrXmv6Pq2DgwzQhel1S
PpNo8c1YscfOmxPetc9zZwYlFm1ezKGhVQXxRkevtxLrzpB8F6IXdM3/G+6+3jurz4J2/24UMOaJ
pOSuju+k+saSHv7py7MTP+C3hKq9hHBwEUqoW49eJCXHZKw40M45mGxHeYXeB0ubwN4DoYxjGEW7
se/ekwe54Aw74SMucmZ1BAdFKW9Fo7Hj+L+Psb9x4ddemdXnkKtlysoReVNNMvZGOzxQ1gF5Lj/I
Ha9bgJ6GK6D5yvy2MmUacV9KISI/0JrjDjqL1RPRvqMfhuNhHG9meyy60szLDORq7qQmtqT/WARP
6xdbqO5kjVNs5N3uMoMAelzUk0I/UHsIwak1HrpTjKZc4ul7chBQsIpuym8WKtXVueE2Zv3Fum5K
imyqGlpK3j7oFCh+zukC5TU1EG4Xt7kN777JIIPu7PJkecJTucfddJRvpDv1pefF19vb/Ns4m3GX
J2kU1QUHOdlTpeL4voIaYdbZkERH1+7iyZ+opCR5ELnKFNvXx8Uye/uCZPjXbRWdqGKf7NVnotqW
YwQGxB+qIAnw5104fLHJhvRq24YaQZloaoubvhm9nISHVqnf80TXLmaUt190wPxYmKn05VA+CNGt
JXwUZN5IPW/7mMh+biSrGoQRH070p/ojkW4KkwON1PH+POqXZdCfsDrqhtWbeo92jl896uhMHH2q
KMDLnPBWwpw+JIi7VFowpKSRY5/cyelLahYcNNmYEKEIeVkLcwOr1Sw14kTn2EE9KNmJOwbSsfpo
fZl9cEnQ+ZeveWfzyKe3wfJilbmSpdCI5GgBvUin3C/Tg96+hPGLyJP/4p1hFkBac8iXHl6dmLcR
9CV61emUwVabj/pcck4QxyfYnLvex50AJlt0+dbxMSH5TZEg+wqpQ7EJ9zHJnbSbbGESOTjF8RE2
E6+poLbRO3SVSvm0izLV78fyZbIKzk3N2Uk2B59rGC6Dzhha78MBjWpt9sUSSy81Ei9KEYT0BifG
4WE/y0+YLrjhEgnYP30LAxAEBBhc8pud9VR/ku/oxHHpzrvEkW6rgLgtDw63c3yXU8FSFy65NjYW
zWNTBMbZQJcNqLRU+mTwqFhXxSskb26wLkI5RNZMxVKYYxiJoaUKNZAxrX6Gy6ds+DJMu3g5q6N/
PXrcPvArS8zRU+tongwBIdHgQ+xxr30sf1RfQ7fyKC9edtB9pIxUG+y31+1uOqquICOPKoqsiAxm
tkTO8pESaE7KiUS9k2peS2bOIdxO66ysMJCZd0SVZwuvIhnTQ/mhPOcg0f1u3S+irYhO71O529w1
c1sEMdqwMxRb9/5tncyHzCxwMw05ZhdnWXRK+QW1IC8v3tM7slom8w2VPNKqtAZ8kvRBb16k9CE2
OYnMTTxbmWCxU0xzKJzBIQe/gf4UKOX2EDE8vOuNeTHDpjfiOZoWiG2g7mGSmyILvbYI99e/yPbR
+u15bEo2LxqpAcs4TBSLU5ZflgLURMpjnvh5+um6qc1rbbUaJowqM8xhRxryTiMJv/WN7FRx/WRo
yg0m8zmJIc55YnMakZ72hklLsLlV7kPSHha939fodLm+ou3Ok9WSmHCqkiqQIjQYj5BuKUNXSydk
y9JWIcpoubzpv80358oYAxJy2GbLlAMkSnRdLYOjyTwJHd62MQAB3VbwBSY4nkkG0fscs77Fo55y
zs727bVaBwMCU18pXQqiGJRBqejicMq95HbYqZCInT9DvfVVIGjeaZ2r3mROz4Fa7jdj4CGqiipU
KatatKc0PstO3Jd72h/Kr/jyvhgDE8OMiba8ozxxujekP6de5CyGc6Ret3oVa+sWlKPTBtmOORv9
RpC8spcau5iJ28UV797nrIbNeeTQde5ylW7cErk9Arg8UzkHimeCgYiukFpdJWBxHDpMrqSRPUyc
S5Dj4mzOo1UGuZGlATetAa5la3JIr9kYmuAsZDszfXFyNuEhiVlqRni8g65hcLO71laO4Z4Oz8+U
Lgp//h/DZ/Tt+8fLa2WTrn3lDUm2NKpiISVZnOitFELHj+rjdAGtXHOQj36Ja7YYqIjMWdQIDUET
DNRlPnlRHyW89KAU6Qn7hjdwzfMLBjJq0ndNOwKYLLRSFWPpaToPXXlHiYGFhkCzdNAQxDdN5IcI
Ybu6OscitEvLgeMcnOhBZmChHJQiCQ20ZmhZe9uXqKkp023cGB/jvg3mHNx2Sm8blbK7/s04rs/O
okRoH++XBbiby8RRFcku0m9Zn7nXrWxM2OHNfPFCdhplqf8v/NLxPPYkFxMcO3lP7O4Wjaa7Dihf
3OR73VfRra77qUtco7Lz/0yS8fZHMEBSaSPRwGaMF8NwEqyjLt7IEafVgTrElRPATqz0qqLNaQXs
bcbaD3WoWoepJyjph2Uc9pnUO3m/FLzN5XgpOyUizb2V9AZiqF+8/oVbYVxmcSs/Q+rPAP+Y4YlP
y87CoIzh1DEeLQ0EhXNMHT0onMiRcyYVBm2qPoaAuNqAwL7+1CS3c/J03ZF4+8sgTBtbIDex0NmG
icNjXg03E7QQoV2/j8bqFOXRrk5rnhbTdovWynkZoMn0tDVnCTndDorhaJDxQ1e5aTyawCK+fH99
hbwdZCAn74oxHChLorH4af5ZHr5f//e3e21Xq2GAZkCbfigoaEdFb3sgO1TaFZrrKOLHj40t2+Th
v/PG0WNnQAIA/8H/KG9voE4qwB5Lp7gs6b4lvSN1J8gl+e9a1sUK3dfVPTeg8VVXQuxbaBm+HFp+
Kjf2bLX3+SSMdq1V3wg0mbMuc8tIPWtD4kzGD6LLjmJGHJzZGPh+u2L2FMxqVi8VesaqVrNbJVgw
BqR+15CZEJPZKcT9Et7r78p9rraZORragLb6AQQ9rmplrkEg1qsKwZR2HIT7y2m4bDRzGvq6M8Fg
gPLz5Et+gUSPVYALdfZFyEpan0P5XRfUxRxzHqAzpUAXEQGmJkMtaX4elt7WBc4X2xAZevvFmEOx
pG2kqCCJdsuC+HE63XedHIw1YrTS9OZO8YShPs1d93kMwUgsFPpTIkhHlWRemgh75Eb9Tte8Toc8
vDrZcpt5RZXZeRb5S53b3awFWmfySMG3oeL31rAJVCOMq3LRkaxNlQOxIjtTavv6qdqODi4WmMJK
PoTmaC5I28+Yl1tsM7ZlledP2wHqxQZzK6fzoqkKFRkIz5Pb2pkb+fo+34Oj58xLnfCWwyBRZYJR
oA3xlQ39vup+TJa38NQm/pIsvCyHwaESid9EMdAJQsdVi9K2brt9dRuCHEs6GOekRiEM5JzBuzp7
L6efZf5rwglqXwYqH6X5Kc++9t0nizsRxzv6JgMx8yCHUqli/1oPM0pOehh2C/qjaRN7eFNzziTX
GgM0qlbNZqICaJZvCoAmKuzqI2VTVZzqRXDrj//m6gzODAv0KfXegrVe29WSuLNK4kN8wn2HGUOE
GolkWJgjZk6UIAwxCZHuhZCep8Z3SuGZDW/jNt18ZYM5UWamDG1fwxdqb3boh6rPwGnXuI9REa39
YkJnGS8PsB3hr4wyZ0ssLalOJfgGpaKtvcEVvQK6i2mgn0K3QCWYoMGSegqIVl1KGi9ziVY28XD1
E9ij14kS2gKRWQnj0QE4ngSxfU85dmWCudm7ulQ0VPjBlG3syPghEXcCT+SFHqI/nhArE8whG2bQ
0hcEgYwuzb5qVDttVGw0odtzSzieQk/QNVPsCcsWa7B63K1iHogg1RLDH4lyXIrI1rWYlxygB+ia
MfaA1VOXFQuGD7VMPEZLEahF6klC9XWM2siel/auEXtfrDNMkC63k5h91JP+1Bbkvq2lB7U1n9RK
/VqnGhqFGk5qeLt6ZSiYn8aor6GKzP2vzr0+5mifcMdUuk1C69EiQ2o3/eSrU3MWGuH7JIp+UZCn
oRTvxj7+NJeqHys1J/rfThFdfgib3c+qIUaLD75+/mwgQv+lmyYF6p3l6Ha7L93s6V3NySuTDCSR
ZQGfho7yVmWEdm9Gt3HKm8HfRqTf2/sK9avgvBdQTDBjJDdMOdDze3H2LS5vMM8GA0CzAsKoZTbQ
qq6RXaJ/yeR+T4TH6/C9fWIuC2EgJkk1HTJFeH9GlvoYadkXRU68fmy8zpgeh6lyr5vj+eWru6w2
LmpCRSSE9tSUdud2+/QQ7r8pvzT75p3piS/XDfI2kQEfCNdMGhrlZTerykOOFrZiXLxO0YLrZug2
/YkFl21kgMfQOjmZaDODFnlldxumnM+03eu/8mkGbKZuNtJoSPBICXs/K8JjJcs3Qmx+0aBEGcbD
fhzjfZxMXtuMkTPUEF2qOl8Tmr0sD4+NhIYEPFF1SzhbDS9HwttjBmtMPcpmA1kStxjxOpRqW8t2
kWlxQvftQPSyBWwZwIQ83Lg0QJLXZKy7fJ2OpHcbkJwhAnXHr9mhOEvoh+NAKefTsgUBAor8SAM/
nCsV51o4xy3nztrOX6zWxUQ3QwxpeYkyXsyHyQ9/0gYc8kRbk5E3vKOs6u8as1kZZIBFr5dpwoAo
wqkRM4Bt6Cxm6V8/D9v1p5UNuqurc45BZCMRU2TpxQOdPqwd2rrxSjd2y4P711zrlcPHtkMSc241
IcXobuf+mjiMX/IPUMgO0DOX+QIodcLKNpzhsDiii5ol5s92hUPcxq8L2/Sik+mltz1Xg5nnOAz0
ZJI0mgltB8rmzE8b0SMYXv7HbWZwB+WCqe9bDa0Gh/ge0zKH+bbcg4f2QFxeQMw55TKDQHKH8rxR
0KdzEZTGaTT3S8w5ahQorn1IBkiUYcqXQsb7XzzQMvOwU4Jol/s8jZPXI3vFDlsjkOqsr9GHAj4s
D2Uxn6pbgPQIeVDiGTfzXY/yVeONLu0v0u97YuucoIhz6bLFgwitlmMpIjgTYkQNuRw+NSWy2P1y
BFf43Vwvu+tuQj3t2noZhOmJ2YrdhEYBJLIHOylaUHYXLdRKK5tUvBlnnjEGXRAAm3mb0vSH+Fky
XvT5ru0PKW/Ibnu8+QIwbI1giEMhkgnas2haIjzUgXnXngWnFuzep4WXedcf5fuQ2BbvKqa7dW03
6UFZQVunxZpZ5rjrO7/3qHrYdIy+0qdg7pNbi/M+44CIwoCIrnVdm9M8ngWVjegY8+j66Km9thgG
QLRCHONUwjYm8s9BcCbxyVTv8+RYavczeiWv+yH34DEY0g2j1nQ9IvPGpRQLlZ88CPfKMXGr43SM
QRsszSjmQKoSCe6P1l0SzJyTx7uXFAZiumpptUVErDL4im/AMohwvqc0ORcMvKFdnjFVfOsplaZE
pBewua8X06lHm7ASlI8NWmp5yaXXS+7Kh2TzMOpoSosA9sXXkWTBB8Hcc+RIu6+UKyZxIeN7wGjc
Lvli2iY6lTtQhtcPxLW+X//Cf1myAQEfSTY0KBG8XbJeCjkZRARpQhsoEeZsRluXY7fBx16+peZz
1ipekh7LincVbt8dF8OMa6WFonRyCUxP9phPwE5T6SU+rfJf3rMXO4wDxUUUQhcX8EYp/AS78mso
rS7HLHSUD4OHvPp+6dyFN1O0Daq/rbKZ8XAsy6ycYDUPa1ucXBCZ7OTak6aBc0S38eZiiHk7R61i
DX2D3hRSHY18HxuctsXtJCgEKv7XQdg2YlM2xNyk32m5pe+/NtA/1y7ldJv30NF2/80d2R7iuTNJ
FNaIwYb5uWxPoXxOO9GZyIcWmoHFKW32FpxxeOaY5e0i/fvVFZHg3T6rYJP5HZHW49501Ufwbbno
rR29zBne1T2y2ljmWmozMe3rHGATLoYTGfOTGg5frq+LtyzmMpKTppI7AyYWoz5ps3antBZvGJTn
6QyAROGgWGIEG2Xb2ZLlR8Pz1N2bCq/WxEMqkwGMshMEzOziXUduRBSN8UK5rfBCgcrAx3eVaVaf
hsGMZhRHqYtweuXye1mdZjAbCDwb2zXaixGLuWw0ow1lscTGZfsanJDDTgqye9kuHB5HIu8IWwxG
zBVJCkl5fYjTAlfsxTZtZ6SCY7wa8F8e/b/hgtUJDvVUiqIRq5oPZqDiQkuDMiC1re7zTwZeB9Eh
epqJvfAGRrfbyFfbyYSxXW0RM62AU6NjBhCdmHzRwVw7ZEyO6n5yspvKK46tOz1D8+MscsIUzkGz
GPyojSYTQzLg6dg2tijf1by2Hp73WwxaTFOfpXoBYGxfya4yN9x3h3qfecTnpYd4i2FQo2sygkcB
vbt0V47uDIFH3MS7k1lapakVi0kQ0TNM+4UozVEHyXUPwxMBOVHhC2+6Sf2O10e8HTpfXJMBkHwE
W0pdw0M0WUicPqpOMfJfZiZ/Id147LPelVJeYycHHS0GSXqhr+OQIokke1p7GMbnKT8UJufR8ZeU
1P8tzWTFhJNeWFr00aF64DQncDgFk40s4z58HP12Lx+L88TjcbjuJCbLZZIVbTKUlPBjsPZWvus0
zvQSx0dMVi3YBO2RotMjNR4GF+VXH51kXoLmUTpKCrX2AMTbvEVx95EBEa2TK4wJgpyiQaMVCJWN
YwkJneS5fIQMRICwOOClFjjgbLJqwtWcqHkr4sGIwsRBxSGovM6THNlOXb6GGgdGTHakJwzVJdRi
XAWT6pB4j3EHvZldMvt6eL9I+yb+1lV3Tc47Bq9Tx3++di4OymDK3PVS2icqam9278mBBhiLHruT
7Bmf+pvMzx35rvH0kxaQz9kHCQ3JHbrbhvN7d8AUoVAIWjAVpI5vQz2tsKQFQ+x48OzQfYZGexNW
NTQk8hvtNwFnZYpZdFTleraoKINPOlpy1NIf2wiDTPlDnmYuOhVPphZ+ux7xyZupqpVNJhzLBG0s
lZb2qs+q17XLLhmMk1Ran4le7CMMOtlZe5f1HbGNeXL6vPGFGWLLSzXGEPxSbpO5dSBCZLd95tcp
2UVkcHViOrVSjs7UCh4+omijQuvlWbIv2sUjsvJ8fRGboLlaAwPUArJRvajgrmvmhxDtF4pwMqQz
GXjyHrzvw4CzGimjVVMm2Ka8lecgNAIL0yVT+k2rdz23IkQd648jcFkVKwJcj41hqRocjyYXtNhu
AyG3m2MROfrDAGmu1A3vU0y5uv+0mRoT/OVJP5GwxGYKRmun/edy9PXqQ5HwhgW3gWy1PiZpiaHn
chprVAqtXe/FOwrYxUf9gU4dEZ9X5OFtJgPUTdf1Ra8jI5uEXzXpaxjuF7nn7BzPBr0CV49CI0pE
QRow59bpma1E0OqNc9sw/7vOOjr/VvvGAJJsdMaCZh1MHmPieM5auwTPJFSoNSUg2afrzsBbEoNI
PVmUGr2huGykQIkfFcPVck4ovJ0zXK2HQSBQ6ZKyMGCDfJGDYm/4o0cTr+JzG8Se5bWQJsdl+jzM
9gh6fwHjVNfXuF2yNkFLB5I1TdbYMbspkxozXSh8KLpDZukurqJzYw3PtYbWTa2LfUzYfERpsnPi
BaqKqtZj9MVId5VU5vb1H7MZJq1+C+NDeoHspTJAwEXPMkcssRW5xcnQbH/Ty3IZ/0nQaR1VlNlg
XvYdCmXWjTBxSEW2AflignGbCLPVE6mplAfEiJrwKZ3AtWZ+LZJ//XSM7wxSW8WmjKCPZnsLVzqa
o63djH5/IlRzz9i35B8/EHPXjNVoDKKEbsl6kZ02Ed3Mkv3rPrD9NF05AXPPEPoAz0cEP/LZum0e
KT9jtUseTFf8bpwXJ9pVKBmPR3CtVe8ciboYZ6vwsUUpWUKMRGUnEA6KXosJrAI6VmcqJNouLi+F
x/H4V3hYoaY4TYOgtagJxplnFAdR4zSIbGcYVgti7pm8yS0NDdK0hCo9DG5xV3+hIwRpIH2QXtLB
pu2tFkJ3l/MV6UX55/39+xCwM3pxUdba2L3qsopOukPg6H6jBfL5HSpq9Ea4WGJAw8TTSlxCnGgR
7HzKrttNh2gng4Ocs6Lt+Odih0EOUFCEqURA81qP+oiecfGhb6WDiKdqrxsHIbWO5tzvxbn8qJT9
rTKZEFy32rNJek8l8vcole6Frr3TrOUlX7rd9V/H+3EM5kxgQ24nHVMibf1F626E0JsV9LEHJD/n
3PwvB0Nfo+qV086xLhTTjI6EMfTyZ6pBMx3BM28ZoOzHQCYqheF9EfBI57Zj9cv+M9gjVJlRQdwL
qfU0cRbwAwr7on5uICkFKlzn+nbyVshgkJDWTdpAYNdNWz9sMjQZu91MOEb+EgP+XhFbqLeGRS0N
ynD3q7MDWarEHuzMtgI6gBk9/dOa2LJ8Iqukj2Pgqtn4jXZWyqPB45TieOGrQNTKMYR4Nid0fKJK
J2h2Yu5C9SEBH7LQKXY63nUj56Ldfp9fjj47vje3WZbrAo4+MYkjRUctGjE4vRPje/FzaDx1pSOL
H/SSY5Zzv7O1eaXVWkNVaC1S3Nfxd9n8EaL55t/dgwEcLZ6aUYAyPV7/2WAbKMWZrnLGo99ZzrHP
a5vieiMDIUlVGJZh0MgIskTtDRW+tLzoC8qMeOzzXiS8PWRCFznJu7HQ0KTVNOeh+GR1rT3kd6Bu
+dczxqBGaKgJHugYmE1OxV72kGF3uoMW0Omngksyxt1DBjdKZG6yiHKZQo18AOFuHYSP6kPxTAvw
occbd+Zd7mwFPpFHAi5OwBQV283c+KU7GqD91O3uCyXAF1zMlLjl7jqOcA45W4rPQ3hKQd1SjSVP
V5JDPGVBXZhOksReG8FZxZETTfwlT/MbKVUmijFNK1UzxJr4imrkgCnMM8+io/iWb57DANwTD/m5
9ykPLxIzSpDdILKRvw3PtBPO9HiDyRznVZnndJ9CrTeG5LBr5CH4jVVPUgw/DPFA6nXOuNX2RQQK
bENULdFk2a+yFP1ihYArQrMCo/sJHeKi/3z9e26HoBcTzN4WGplTYUCTXTL1O520t2rOm3aibv9n
MHgxwWyYKPWDoZAeD2ndF6TTCBFF1RjcXnsJ9X2DSkLFk23ezk2bF5NMVCiA+FSVUxRNIEG4z9z6
x2LYkJGDCEDmqb68C72u4GENXca1ZTKArUJXSIT0Du3UpEPzkKHCFE3tgk4Mo8dZwHNDnm8wgD3o
rdxFGsoYbTQ/Q3jQLaLp05Dzeui3vf2ykwxUx52pS2ALQw/9fEO0x1YoHG2AHhU3J8ZbDwPVpIGi
laigqTbL7i29u1vyb4nOE9v+C0RflsNAdD5bcjGPeHGhGzko3PjDsMMkKPLn6i564vUt/SW78tsa
W7Ye+kK3ZhlJU1qIpC6RBxoYw3XQC8k7Y89TQ+NsIVu7Tq0GdXIwJ7tT/SHXHnT9azzycgAcf2Br
1oKaSGKxIOsw6Ttl9JF8tsN2n/Xlu3INl61jQGMWhVxIF0BfKn/q1VPHU9PYvscu/z6DEKUl1pNJ
aLde19YQ10WrKrQMCpBMKWHvtWpoy6HBgQgOELJ16UKvG9UoEB9QzjEF1f5fvJrv65a4oJ/FQIMy
xK0xTdi7ZI/6pp09GJ4E4js8vjnptO3jZElQHhFl2QK7HzBxFfJPJJZLK0OJrPZGT/RSz7qpjv/b
LurztDo3t+9ijC0KxLVsEaFE0nzwzQPtgqOsDvKOu32bQL6yw1QBZvT+TWhg/hU0Gv6yG+zaHf0F
wuL/n8rX9jtmZY+5gi2rxb1h0NKKGwYEkiSWJz+ke9rhp/B67TYhYmWLOVaTYAzxoiOUqurHojxL
eYQW7a/vCClWNpij1ROj62ONdjkpQRffIkzlYMN2f/TKAl3lyu2IUC9qLtMUBKiZkIq0+3P5w/LU
z9lPtCmCARGTno9ZwOXN5O0ee7DqqgoBKVC+S7PzUJY7PRG8nvuRtiP71fqYS3eJVLDdNbjbyXN8
TzV+00PkKvdjb/dutKOFdeqI3D4F3nHWmDu4SNu6w6gkbWF+5U6BXIi87zwMlQWWywtgNjM6q0Uy
2GEtRal2M6qvhvBBlQ9Z9FnrwCUw/GwwZ3bdI7cv4ostnekf68Ju1FPa1UVn4SNnPJdO/ASFZgg+
mhge4yZAOWtj5WgNY4p6ouBIj4DgUQJFWWF3sYwkmZ/UP64vjmeLgY9pUq2y01DeKwfDqebQHo2v
cnVQ60eJV9vY9n9VF03LgoDx67lcnbswi6o6ixU07AvRoWjyn6lR30QWL0p7zbMzobSiK2Df1IC1
Op4+b8+3iExSGWvkV7935er3tWfYk6s7FeDKaY6JYdOrM8c0kGiPO/4B3HgVvfkBzBWgF2lZKHX3
q5e/vukDw7BR6KfUV7S80qS2hU5XTniwdRG8scp8yVZSIYY0IIHW+f9D2pX12Ilz21+EhBkMvAIH
zlRzKpX0C+pMzPPMr7/L1fr6EIfGfdOKlJeS2Mf29vYe16pOjBgaTFHFBXPlINUMW5E09rW9Teae
AmWeF4KxQ2ZEwTDMQL6+WIC8r4E6/1skhz8tjXsTCrnt5NJMFbeUZdear0UGqGFVMG0oOjWmviv1
nKvWnNCdjFoAvV+Whz7+/4fjWISB/nN4OprJeztFlgfVoBTARtJPGIUPKlejIsDyjSu2lsE7OZUS
DKWUlYprGMdJukjd8xgItmnDYKhU0xRVBV020Xn0ESMY+4FaEKFihjCaRmfUI7tfvkjznbl4+8Zp
80h0QmQdA92myle4piJsyyZCNbSv783+mEUv+9/ferJUCoJCw5BhLmSdLXZ15q2ZDrRaqr9cAcbI
GL2k0GKM/4OqU1gF2qhrqdQwQS9qqTrYlzkN6xQ1ILQBaQiL8eOLerQOo8eGEpWj/ri/si1FMADB
ZYL9jCrg0/x5YVM7FGbaIUCR+uSPTgnsIpw/AjRL5Euxa86bgZUcHsPAMsoB83o1FO6BDbO2Piu2
dthAMHB8R7Dv7i9rq1cR6ay/1/VuBFcHpkUkNXotYwfWHxgNH0NNYBOK9Do57ZU1Wgs9+o2g9SeZ
nGGl9RwWc7kQN/9RH1nPs+UlXvAt+jI/TI5p606OcaHl8/5KNyLMn4Ry9rWbAJ9Ws40dys+D8TBm
QOXWvmnw2kBpkonGSzcfj/W+chY2lfR4jBKFAMiYtRSRIwmRCyWH7BwL69ZbFmQti7sGY6nNmlxQ
4kry4tad5czmCKqe9Dw1eKDjVmBENgK/n3aSc7stqoQaUMfXfBT/avxp63YbhKqgZdLgxvPNMKRU
tS4F6PR7WKHhMoRn5aSei4O4nLllF9eiuNNqNblf8hYIvCEiJLNTUlvt5j/3FXDTNq6FcMektekY
jSk43KTj4ukeq34s9+/VD2Bbi4Dht6VpMloaNarpSMr/bLB6dc5M3QCaZN3Y5rlg88YgsWmQb81R
ixDVg7diJGC/qKZB8Z8GjlpOXNhkbTBiBxlN6XgXXpBwfVAeMxAoPyp25Ugn5Tn5LhoU375mK7Fc
iGQ1IHvtFehi5xp2eCnAnJB9lEAaXziSoFN98wVYieI2NBwHowmsHj4T2IDwNpv28hsZQ2wiVF3R
AIlJeXSBwszrptAIcWXpvlRfZONL0mqiF2bT+q6EcNe3lAGCn4SwTN3XAY4msq4HK7Th2y7PxQ/Z
Uw/aW+yWGP91BPq/+bStBHMqEim12gKkgKkIi/rig3SvfGYQq2jUOKqJ3QpKw5sWfyWP0w11VFVN
HuBY1fMDXTI0KCr2VKEeV32l8avcCfy4f7hxt9PjFGShmRJnnUHc8Yn66TF+0h4zQGuMiFAqIavn
phG+LY5vV6jBQ0niISBuqdPrMMq+pS9uMpsf0B/9UlpAyyTsLUgEi9y8BLpswHkEbzggn36+5mou
S0XewKdX53sifZpyt58E92zTFoNJBq0EOgTwwXqRASZIR5kDY+ho4rmXRSAom/pvEPjcyJECVpUL
JrVpmaSZImzQOsNW0KnX/xlIpzAUNHtt7pRFLEy0GAr5BRVLGfMCrxeyvlmDAilCrWQJz0UrnFoT
yOEdxgI9gIoS4vuKz6hr4qfIje9QD7aR5nDyh+hVPByweUK3pfE+o478aK9GcPID/b4M7prfKIKq
xur7nH/Y6UNQKxm+r6NEE9+3w4/fsUQrAZwWG10iFUGEs2GWqPqcYN4IuLKOcVYPsRd9zwSWb1Pj
VuI472JBHZ7GIaIuDaOs5ds0uLkm6tbdloFrQ2VNR/jFGVfEj5Wix3idAukom3dKB+6RYywLfJht
ZbtJ4UyqZWjWqAPP2Q31S5SBcEZ1ZkOEdidaCmdH58DMDaOHkCysHKsEBBWxM/m1GkV9/1urMYmi
W7pFdPJr/qwPZQuGAHHIfBcTIFg95kv6O8/tWgi3ZSPRkkIx8aajNSFH6ioCHTjyVnj1XP2OouUz
O4zoohXZha1NXIvlNhHB8jg3aGFwlaaz1Urx+uq1yNDbVora8955M/mQdSWKb9Ml7axoehGBVfU0
OwrYC/UvGQB1veFSfdE+sIkw+VqdKyd4ri/jpT1ajyLvc8sgrX8BZ9JTNVhSyxyRH8S4s5pfxsjf
txgCTeGpQ6umrsH0h2cvnXK7HUBIb6CF3BDoiuDM+DZdpVBJnjE6qUry8vgpiO9l68uoi6qEosVw
5ihN5RINldDI+Af146P6Zh3og+YG19kLEHxX6I4QYaGIVsZ+0irLAKeh10mFnhNEWf5YNX49Ba8a
zT/WJBYsb8sxWusC+ykrUYQaRWvUCEQ0n5UlpQP5V8BOIjGcvaXA0ddjufl/B8HsO79eLiqrxEQM
Z/HZwSrK48mIYQyVJwUd45hJSbzuWCf2/Hl6ZqVdzQaq72G+VKKJ0i332cRz8j/J3Ebmy6hPZEb4
3ZWJg3jfj5rSrsaA2hG1vmP2mHVSH/fv2WYYuRbKbWvVTGVJgFGHvmIvz2zlh4XAFdSvL+S5+oG5
G4KRA7R2eabgid503teCOTONBIQ5IZgmmPJk/A+tMx2NA0tcll4sHFPfvoG3reWMc2c0WqhmcEGn
QjmlQX4s0sKTahFMh2hRfOEmVbURlAWAj6oPncvAjEv8ox8YkHHs6af9s9s2wn8vim93qXr05A8W
qrHRhHlnc36QNKHpYp7fzm3g211AehxWzTghdvWaq+GF5+EdgosRAInnbUUL4rzEigZ0mGuUvUxy
zOS7QMRHLdACHnmBLCZVhwWBTm66EfnTVOxeEwQhoiVwdhdFh7hWwXnt6snrFJ8S6v63M+dsBOZZ
5JQUOnHr9DGsnjrrd/hD1NW95PEWgtEcRtCB/9XGpzkp5ug7wI2ABdrLwBG9v5ztZ+qmwpwRMLpU
m00LwuZi9PVy+qRTEOzIulMYokrJtihLQ/mCKqaqc8qlGbkJAk689Wb7pSy/9H3hkOFhGH8r62KS
myCmIqv3MDSSKo3HXHFp7SlnwwOkyWuTn4bz6FKv8ikcpm/7u7it1zeJnNKZVp1p84zwbS6+aUgv
ZYkrWT/2ZWzWLdbL4jQvD/XSQCvrX8kkCcwHLEGcuMM7+Vx/apz0xfogkLltfW4L4x6nfFy6YAlR
K2FvBCDawcPUgGWP6aL1KBraYufyq6m7CeN00QpKSOrQMxtYL2l8/a3RPtysmwDuEZpBrFFGERIH
2l3w1MGxYEMG+v30pD9P4ByPT6bNmtQw2tdfyt9II61k8w0gZklJp5UododT4EYYHNb754H+Rslu
LYSLCrSoVTJ9sZCPqx7zSHHG1i+JKIbcwkLCeIliyaqpUnASc9o+5mSq+gEZaMUEYv84X5IBlK+T
9DxN1WGeyNlSyu9znfZ2VLSf9zVy0zlcyeYugRmqtdaP8JYq46SbTyZo4khyVtTObsgoCE42b/VK
Fqf8RdUqVsY8M8v400o/NMGbrBz2l7PVJ/7TXnI6bwY0G2gysY5MwDd8XTBWZncRiBeQQXXGt8TR
wUrk7gvdNMSrdXHXYAnkTMI0FjpbIyBZaR3YYGIbCRt3mH6HXGK9Pj5pmyX5hH4IuC+sAfmOOqfF
Xi6Sw/IArIIG4jaBKd40IrfF8WNmcprlRp7A+EspCBKj1JszKrjKokPj58ymQjUxOgcZ2ZV41MmR
gGQgHGgIKj0FCAqZH37ZPzJj0xCvlsU9nkZXS3mnwhDHefESG42XJPqBJkjeJGEWOq00npVw8Yja
fDdV6aBi8MgGJI9iE0CCmN3kGsngqKF1SDPLNaJ0dIxet/UaKKRWHfikXS7lpL1WdDwn1HwsE/Nx
MPLHcvgaT0F4UhL5FMuSExj650hOP/fAScf9cEDu9JRY5IcWG29y1EVupSWgzSr/KLP4msWVY3TD
oZmCyKXjaPetbDO6W3dsGlfrQQRFgMNtjJcQnzKCpHXqKPmAORBHbaIa/QZoWrOG6mDV5akC/cNU
9o0DLjJHAlh/Rd9Ks341wXWokPy1TatDRnI3NTq7C4an/f0XmAJ+5s4gbTZME7syauwtSuUtueYY
uoh2eqtN8KfrwplW2DFJLWtcl+UhOQV+hb6EwQ485UHxOjRcBgLzI7osnDUN0Z4TGYZE3Ca465pn
EHbvb5vo+5wF1WKrLYiFkk0zWLaVm6/NED7/NxGcAU3LpOiTAU9ep1nniJpn4HcJ3oFtz2t1+TiD
acoBxoUoTj85Naf0XgHmObmfHOA7ox8bffq2eBxSoHD8aF0kDZW05AgtR8WvI3qlo2Kbc+Htb55I
CucvFOZi6VKPF64t/G5o7Ygcm1RgukQymGVbeeNSbSallsNbKNq7Cc3Ylq8vn/7bMjjjqJZz1GYz
e6jNVwJ2GJi7UJTP284s3JRAY7q+Wkelt9Wo6u+9GczogxjQAUi7z1D9xN2KgovD415JfatZdTIQ
15DdIL+WsuBQhKvhbn40d1mCcjwBjRrxKm86fg1POBkQfWaOKNMk8Dc0zgrI2aAXeonE4VDrAImt
ZCdXkPzR8zdFIgKLs9m5u3JONc4eKEGK3n9GT4NB0A/x8Q8UPB28K45PHzs7P1mNzS5sdDBRgxBF
niJV5+wEHOY6Vis80hlmz8lbUbiGKvDwRb4H354ZGhGKa6BNxfqaU/MQHlJHfqmOrIsMOdGj+tiJ
sqICl5vHpLIyaSY1+AtdOBd2m30pQ9O2+sE2Bz82FoGtFeiKzlmLsIQtB3kGcTUtvqRDfh5peSoC
RceQV+Xvmw2mCr/Em7cbzSck8qJSFo0BiCfGKSn/qJOPqeRT45XQ+6Q3/+PCOPORGmYWvfN0mZn8
vbIaN9GS6zj0R5K0AmdF5EXoTE9XpqqlS50kLdIR6oP1ABAZgMiCo0PDYLb1o/HFei+wVjpnTFI5
MWqLIunayg+S9dj+Boz+2iviO62yOs/7VINXJLfA9kof5C5xMl12Cum5oIDgFdX3NnusVkaEH0PJ
tFGNAcPHrCPgaZFAspzwVJ6YeaQiXBf2OO1pIWc0umbOQEYFWWX/p64ea/MlGh5o/5pXix3pFyO4
V3JwglaZo1RuSxpn/xIILhyfl1jYUtUMjoasB89GkRyUMQHiUUt8Xe5id1/Y1tzU+iT5Tpesr8pA
y7BYNhgIyEM0MbMxA9MFXej0NHsF5opiF3jDSyW4fwIdpZxhMaZhmRCMoijdnefgmxZ9FiyNndPO
OVLOCWlaGQMjgKJG2eo9VeYFQGBvnerCxpecM9hugRRzrt9Y3l5UDRY955SzLgh4Z4ABoC08u0oP
DPchdapD9ZH5p7ErguoQPAh8D3obDeWSskasNo4+EQWkUBR8YxpFD3+0eObyTbCzAjtNOfPS0QZw
vzV2VvMZzlh8Rn0/+YLo0e/uK6yvt2egvVquJEzaiZSG81xGEpfDYDLDtpxLcrVSIU664PZTzl2J
dWxbXLK9PBAvP6JD8BC9qX5gN3b60h9lgbURHR1nbKqEFmrOUqxw/5w2uzfbhyxE53T6tQmeBcfG
ZqR2LoTB/r56hepsbidtxl03B+S0pssYOjHaW+JpsQs06830EJvPRShKT75PdOzJ5YKansxzYqVM
Lox3cY0es0fG+mUdZEwSVhfd7z0dbenJIXsN/kVdVeAEvmdyVsuWlbApR4257sk1oWeV+LN63N9a
gc3mKdKzpW11ZA1BTBz80eRPBQC55+BPUxN1Z4jMtcGZlYHMQ6qrMCvYytlRH/LZzq7aGS8igJYx
DJo3J+nV8jvMawkdXdEiOSdmTmqq5SEMNhDNkdhyJ9D6Vh59xAuIoaF7BraSvnS+iL5KYGwMztiE
umzVtcSAO3p6Uqn5fZEtO1xQEMgCC2jxyUGtQ4FTL5LJmZnMxMAV4ACAslKB0SVWUr/TUzeLgLmS
oDvPzL0oyURJTNH15CxPJNNAWmo4idkJnfl26VOXzejLRxFgz3b6BJUCNtKA5lO+g5YW0tDlmkzc
qLTDt8FjQEg9qH5T8BB9CjzzgRyUoyp68LeduJVYTnnLceylgbWJJifpE+BM76az5tVeBW46UYS7
3RC2ksUpa9h12lCZaMEZncULzr1f3vXfjWdyiX3pO/rBML8curoLxMh3xIC6s0UZ4m0XYPUTOMWN
rbkbERwiCXKcHQYtUt6hNSx2SoxTjl9EtTrhoXI6GzeSnIYYt8OKZSfrnfJjeV952mhXlyU/sHRl
ldoh3uZ907dpXVer5LS26ORMlwDA6xqKYocgBlCoTYU8qpu2ZyWFeyajvOtT9BISoFa2Zw2lwv4u
96en9E45tS7jw4xfxLAP26mLv6UqPC9AXWhdXBVQIulYXGU/nZ3kQ3pMMOAxPzAfufeiY3invBh+
/+FfcC9tOjsr8dy7qRZkbpQQ9eX+nH9UPcanBa6b5MvgTAc2gQTapeVl/zRFIjmnPNCDcZISZoOq
EgXR7Jg1ogrUvsIoMu+WD0ggZGqMZgBJPUqL8mCOtasNIvK1zZVosmxiTgwDrXxgk06pHI0RJi8i
w5+bo5BJbls5VgK4rUrLVk4NFJFRiU//rE6g1PEVh/k1gVuh37TB2MXgVAy8kbGMDKIc+LaFw3wC
wdy9BXwO7koY9ZwBXR4tlAzrrUDs1t6BSdUHVrLdXyOvuQxo8DXRXgEeai87yV9QRd9Xlu3U1+0n
8LVEWgz60nboeaV32tnyMOknHVDI6r3lAAforXm13OnzvsxtZ3Ilk7sUEVUjOSxxruar8bB8084I
V7/nDu4FJnl6r3orHUTLB1Ba2tP35LV825e/XWvXqKXrVFd1hW8GmpXFIH0Mqz7EbowK+3wYx8G2
ykNdu6Flm62j9r8BpY6BtptMzsYORO0MqmBqqTRGN6CWXcbLidBYMKy0GYusxHAa1RRWE6Yabqba
jbaUPgHd1p71Z2s86vEXwTZuX8//LUnlTesihVUysgkYFmalYLCb3roLy5oCv8eNDpLuiHLBIomc
4gC+QZKijh2c/Bxlp0WEdcp255co5+/dA/rRz9GVhrkaNZOwe9nVPJMjfFU0/f6LV2HTTVzJ4eyn
HGVj08sw0cmJTWejQHRMQQBa+b/VTLkSxDZ0FTdV7aLOeoygJi+XgxbpJ2uW/X012Nc4ledTWYLJ
aIYZD2xvTA8AHrwWPUKXubStavKmaDj9N3GcR9albQfuJBUZofIxND5gesSUL+BqstPquC9p85Fb
7R1b+GrvVDXNqn5EAKFEvUcosDvk8rAEmeDGinSaMwzyEhZK1yGyzuLnIP4ii3JoovPhLAKJprjI
Y0wNqcgTyNanSnsg2qWrYjtLvu/vmGAp/AxZFw+zETG1pnN8GBYJ7A3NYV/Edhr+dirvAcrqVMwx
DJG1gglIZzs5MarQ4BQFTnAcAaiC3peX9G1f4uaidFm1CFUAEsIn5oY5t0b0pyLzkR4B9a0ZT/vf
317RSgCn0eABt9oRhUO0J7AR/+yd5on4i8OIF9Ge4OzL27RxK3GcWpd5K1EJ1KuuXs9Onh0G61Kj
GT55U9ELYnjdb7XPreRx+q2C3w9PLXr0pvASRNcF7Y6xIOzevKk6cuAGBTS7zENGW2EkAWYWucxi
eUviByNpbQWUpvv7JhLC9GSleFbQhFEdoKlXSc6ydZ2NV2Gn4baq3dbBfsJKRJkvKq0KtFm3U2k3
4aex/76/hu0Ac7VTnK6Rup7yqMQDxwJMhiKIxh7pEDvJn3C2nPRBuxdHl6JVcQqngdE0JSZyTqXi
z8pLI3/aX5To+5yC5b2WxyH7fpuctORenY7/7fucAc3TUgG7LEq1ip6cEzV5Ac/hx30RAt3iG1Oq
EcO/PXhaXCO+TkAx6Z5BS7EvYnsk5nb0PMRzSLIGJQUE+fRudli0ERV26E8XdIK95xort34pHFFq
QXA4PMhzQ8EuoozYPGDi34EI0Al6EdsN09lfnLbVwjhnKpICyTQCNA7GTWKjlO/G/SElf6b6b+BE
mSs5bKmr20nqUrEiuiguMUDRrqi2Zr0a83zYPyeRKrC/r6QEVZIHSoe+DhKMTj2WGF6+n+VZEPaJ
joWzA1ZadGbJ7ICSLIekis5ppPj7C9nOnemAOVJ1Q5eRivx5JUNoxnnJunBboIi+9/bUyJyRM+OS
QCPib8UGK3Gc716ToaRlhBmSMHuJFWJHkTBWZr/4V027rYjTNKWXk7mT8AREpp/amf41iSq7jmNn
Lj/Lg9cF58m49oZA77Yf7JtUTu/oDM6qLJjRYI8kAUsgER+MlkdRqPDuyOytjtO8sU40WkXoxTKn
8mMmaV6fNH4Rl4emLk56shz1vgN7eKzndhqkl6CsQjtE8zZeZW/IMUsXFBrY0zuAY/e9B/gp1yLo
J9fC10pVT5aZ4ILGYKWJ00sTGn5MkcI1iNcT4xHwlK9lVyu2rrQvSFl9WqboqdWg/FYA7rvwIQ90
twubU1dgoqBXL0qCSY0IwydkBllqbR1bKyztsTcdwP1cp6hyUU89FPiZGkbMJanHCJ5pHYtAftbJ
clVomNpF1J7zYJwx4d69yiFtD1jbB1TXIuRAo0NtBbmTaiJSl+37fTtN7uYts1wuao9dHrTr2N9p
wamOvP2bJxLBPbhyj+vdAiPOneYJAESZ12mqrw3jb72Lt5Vw765q5S0cOySrlf61srxJevtvy+De
XbIkoxFj6smtg8FJlcw1aXiRZkMQf20nAW+Gg49apJCC+sZEREHvqG+Bk2M5hkhm5HepM35Vn+MT
oyJV3hj5AtBlRMVjwWHx8UzUNLKkVLDEcxF6XRs5atoB40OEC7n9SP59WO/GevWsJHkctIkJ62ip
hyXxpMlyjBDZPhHogmg5nIkkTahTNYTuVcDCpkAT9eZZAOzC9GrHTr1nNFdLaUpDGkvGImlR9F5N
H/UeJJLjk4kjy7247gTxkmjn2IpX4irQfkZWwJrn2ueOzdmhclkdC+m0r+3bL/LtgDi70KMTdpEq
pKLb4DqhING8/Lfv80ahAT9VQOBXyNmZtPflb/B/qwAC+99rTzhrsMxdiz57JAMXDRAYpeUQWT7s
L0F0EpxBSOs2tuIBVyUGEV6vOz1pbCmIbCFiskCJ3y3G6sg1VRqlykQcRtEqVr9F1aMuBPYTnPd7
jnwlo+okqcoLLEbz02fqpE8Mc1K9J36PecrknL5Z3/Z3b9vOUZlalq6ZAFjjt68CdQZ448D5cO0A
BC37LAyoz7UTuTPs2kvxNsA3A8ezabMGJ+V5X/521v0mn29d6Yc0VxtAKbmDecq7wCZzbKcy4Hd1
zyyOPX0FTGkoAnfdNBYroZwT2ueZRlMJ2Y50eoqb2abd56FWbcX4ipylmzaCN2tTRVfiOCc0T8dy
TCh6O8YastBk0c+q2xeNnZcCeyGSxBla1VDkuR4UeGvFpa2vQwxa6VnB4NJx/9g29XS1Ivb3lZ5K
hACGukcAB3LIQTlZ8cf972+nJFYCOPsKfpww0jT0lg/efFCvBLj8+kF7NA6qb9rkIB+Xz7monWnz
gq9kss1dLarXEr2kQU9c1bobzA852tpTQVOY6Hw4exuitDNZMXswasxOmMrJjGf4zLFvxKHALm7X
01bL4WyvLFVNrxC0yDPO0BEcsxJI+0YvcjLMILSgOKCegja+CZCNyTlwGm//CEUqwhmWOdXKqAzQ
7TrAdVbH3B5AH7Iv4h+Ml0YYPq8C1DVuO40Whfx8QsmQPJAX4g2n9NwcpyOAyg7mh9ZVPOuVAZU1
vhba+YsIBYl9/ReXg96kcxscVE1Y6i1CWXkpEG6cpQXNkg2QIqePySBy1YRr5fYzzfuibnskNBRk
auYD+l6+m+7yPHrhU3XpvfovfPQv9FB+BMunkN5GsFg+GTWMeVMqMy4kayTuPsX3bNZjeZMc65V+
mJz4Q3ffoEMM57x/xtsZqtsu8xmqsm6kBDNa6H45z0hOFm6I2XjM6oHLB5Z7OsBHPoKI88O+2O2L
+vfZ8hkqUrdt0M54IapFd9vO9MNg8QNMhmVERIMrEsXZ7EBHB5pFkKeWq0s0PwehH8ZXWRbhxG1n
XlYbydnsuS/G3Gggp3PLj/AofetefWaNmtFRPs6/VVBYSeMMeBhPSVYsuJosP5GfU1/1AZwgRCLb
ttm3c2Kbu7LZWhuP85LC7ac10KT79qrEo1uUsyAcFGohZ2l0tR9BYoGSaQOoG7BjpTbj1mVJckY0
Vpw1TDx54m637TLQahs5GxMbMx1GsEq8V9MZrCkQ3t6+gkcNNIP9UUgzuFmCXonjjEzSNZ1sjvAG
pzl8USftrUzgsaB/GDDQ53EpLwBkeVZofDcTQ0jgyNayY0/5eStMyre6aaEFPI6czrUeFleyyyfA
xzLyjtFNjspL/MhYIGJXlCYUWDd+8GoagKNXDMimlZETVPftdJa1r8g4jW/7ZkV0nvzQVayMPclK
lCX+R6IUABWjdll3BGuwFfGu/IN7/ff94AevpKHNzH5Ej20yoY+p6e2yNcBkM7iT3B0KWT6HRRCD
FKA5ZmkuujSbmdGbNumcxZESC4RRBKYbiAvPDFBJPqGXB7R8YtRQgRHl57CyQLZKEEeioS9JnKk7
jfFgyxQMkaIQTSSIMzgLSauxr+DWSM1Zo/bUU3uQX0OzcQWawoKCvdvAWZy8j9l4JQIjTf5jCZ9T
eg67K0W35/xQxciPfjdl19A/TcGPfcHsUPbkchZHj8FtWFnsoQ/046yNDh1kAYre9h4a6B3VLKqD
yOFnox3HSg0zjeihyh5KTCVYQHTswu8dBsz218LM1a9ruQniDitW6VwvOSpobMK/93M/PLWnTvgI
/cPrcJPDnZVJ9FoaSnTs9fBRCAZnakd6p9XVnwc8EACNeAkLIfHQP3j4N7HcUTVFUgZFAGPCIIOq
DxTPwwAygPg1dga86rVnOD2Qr+EHMxhQ/ZtZCJR0W1duP4B7LszekEw1R7oC5NmL9UHpBOmpf/BZ
/hbAZ2FHKUQGieVBFX9wq2/pOXzV0H4Zf07d6CyaRxCoJZ90NSR5Hi2duSwJiJUiw5lq09UB6a2J
sGgE+8bnXTt5pCiCIZUUL0cjfSpbf1/vmb7t6P37K7TyiholGduWQh8nVXLC6Sno7nLrT9qfw/Hj
viThCbGlrkQpHV2McYADpvnjgb3XpZM6qi/59UMsbP7f9hBu6sAZjkCtJqUB9DaKufPRoJMdVGNr
JxU5WkPhlbP63I3RV8EKRZvJGRE91EYgwOCWQQev2ggsMGKHf9BTdQjviA+/pLVVJ/WiUDhrKFIT
zqyEKZWGQcYxNtJDp3nFdNpf2rbzfNtOzn4E4NXTuwoKv7R3o/U9U5/0ThSj/4MHchPC2QhpJKTX
KmwfUBVPvT8BX884JyBtEIXjgtXw+dlpGnpdYsPzU+Bn5bnKzjT9tL9h233R9O/F8PlZY1GCJE+R
L2/P/eGvrMpk028T+vZN4CyHnsgxFd0vHhxY65Ry0CJmYj8qDlTvmN6BgsUjh/pB3JQj2kIuFFVz
i069Di9qjO7a+VOaXbv8eX8LRY+WwhmMRVrCyAxwTJ1HWDLKXbzFTS+tEz/RBPSHsU9fLL86FzpG
P5BSSGwRR7VolezvK5OVJJK2GECvcwdkvfU/iOo1w4f9VW6KMFDMAOEGsNv4sUGrjjJF0Sgm6qz0
JLesAq7BYOkCO7+dFFrJ4TbTJFGpAQyKdW6x5AhD3wg+54faKb+THJwbuq95yQHzUCfkhJo7VN/3
17n5ZK7kc1tJlYg20YjulxHrGw1iW8uf4QCQFkuEVrEdOa1EcWY4pCMJiYSKW/WJ4XEwzpnmYryy
q5cd4gcRWuf7a//LG7qSxxlfXRoKoy1Qs2SUee0946AdP6FLBTPlIrLbzRdmJYqzw6SWLCsdcCVS
M3GayAD0VefIkmY31ddR9GJvq6amgRUdvHDggvlZ+8O5NjM1wxh0sqAAEUZ2mfwxo+iyrxjbQyzG
TQwLb1aXLEhCTQbaAdK/X9kkByi4XBWpWcPRTuEhvtMPvTsDpZ4RBjV3+meMsIiSGdu6efsFnDEj
YWBZ8oA7mGPoEszs+BmpTSbBFWQ37Fc1uUnhbuAiz2HaMECkcDotyVOdiKARRQK4K6Zk6HCpCwTR
anAuzCdDNBsi+j53r9QKaO0KQetJmx9VUBzGRe3s64JI47ibBO3WdZBCYhZAueuXTxJYyiaRvm2H
YCt94+5QlHU0kTsAhzGaYNXLD9OlfWY0AfPj1NizOzyXkR0cctHg9j+Y4JsCcP5N2U8k7ULE6Uxw
9QgM4QdgyXlguDsG3gBAiuqwOMlz6UqnuHRR2dzfXPb5Hf3jk2YM7kudALOOHMt0/asPrD51dyLn
SrTMXzJkTVRgpANuXDnb3VW3w4/NybgAbPCU2QVwaomD/OuVfgr/FVr2tgoZpmGBukemfBxYKn1P
Yh0V1En7WldXRVHsNvmwv5MiGZxhTJXFUmLAZLllkdjD6JlmZwMNcV/I9m27LYQzi0utBolWQUib
3kfm/SiLipgiAZzV66uuUq0Z/VdTcJcZn43ieX8B2/p2WwCTv7LroPYKLTz4bF63O5Fj9z5hIZ7Q
3S4AAxf/fyfOmT2zIG2nLTAa89n02+f00L11iPz/mgrufPM5ejIP+0sTKQBnCfOOaOZSwpmSFoz3
oLdwSpFm6HNvX8w708avV/a2NM4e9h2V+jBEEAHAWThtqjugptCinMBa79GFhTFLC6C0mpuBoHe6
A4BaaIvG6P/Bvbn9CM5eKkaNTs0eI/us558xpi0Y0quvDNhMBJkjUknOQurFYkgGgc6b5YW0z1QT
PMEiXeEjP0Num97UECerL9NXes4B4x6+jp+bL4FHnqwn05PfYvLflIWPBCUNiKmxgjRpW/4Iyqtl
VDYdIoFx33Zh/j4kPvhLuj4JCxPZexX4Ak191CRko9LEThIBLMZ2mHm7bjw7TFGVJlIceMXYjOP4
yrBQjTvFUx0M4Lsif/cffPnbujgjMvVLRWkL5au+MoyKykMpzZG/aUAN1Nhcs8Dosgu1c+F4FO05
STUpBVipS5rRltPluxpNj0Y5OcE0AdlMNBqyYUcsADrKaG/H2JHCw9Lkbd7U2oSnUpZ9knhDcUEN
ed+GiERwVt4Mu6KeZ2zggKbv+ZMK2LRY0KoiEsGd0WxoSzb3HRyLzu8rr0rPVfr/v0PYKPSdURXv
Okjgf35LoM0AP5NSvLjxMepbu5lOqVQK7tD2Om5CuHVUSRsR871vovqYZvdT9kNRhdhSG5Wun1bC
fsTqVczBS53qZs68sMA3MK1XvS1PrGcvRcu7wJ3eMAqQZVqKAkwcWeYnKLpsaLCdLWtTyu8QGdwv
coX4W3aHKhUUarb37iaK81YKvVHQ41pjhI7+H2lXthw3jmy/iBFcQJB85VKsKqlKmyVZfmG0bJn7
vvPr74HmdouC6cKM+6VnIhxRKRCJRCLz5Dn3c/dSFb4UvF325K2S2qflcE5QWHlqpTHGQ6uy3tFs
9DMTjQuipnbc9I45VZptycU+GhtfbQdH0fpDTvt9H9K7rp4E31a0YM5ZagWk/nqCalvUTzspNM+1
0jmToQvAylu376dFc/5SdFpeRxFejUygGuUFOz7qUOvVvOYkEsQWLYnLasy4b6vWYqg2cx+ZXwg0
BEQ9UZEJLqGBRFsTtOGIOvL0MJcFHtkQMv9y2U/Yl+di+KcvxuUrekWAXSng9Rl5a6u7eRRkZVt3
0icDXJayjGFlyuyd3XqmDzPAGJEXYjNKwQ6MQiLgreAU8y8aDWwTbZ8h9hH1ZRhuG6t3s3o3VCKZ
JsHe/NLUGmq1qTRU6Hp1am0pJ7sQ6pd234uEu5WNl8H6A/JNLVnKl2pWcGF0bXkkIXXnrLoNlfYg
0xbg7M7prfIE/vjdFIzelKXfKx2t2BF0KprmZF13BpvbdQj5YHBjl16Y5f8umPFNMVNL20lXcRDS
Irbl0kmsZzkReNF79fqCm/JjCDLg6Ikk4yhU34sDcXrIpg5fGIG15QCTLu9wRjzpJDkd/r8GYrwQ
UJbkWhGkc4LD8p4wr64jpdYUMnUx4nau27ESQbOwfrx8HkV+xYUVcN4CIpThuMzA4gIpPvT3oEYQ
3N2iQ8IFlr6axryVE7TezLEE9dUi2+0IIdos7ezUEGH+REviQky8SIPR9Aj+Q/dV70O7Cu9qERu4
aGe4KDOPyWJWDWyYAbryxPDoHIouF3YrX/BB/jkUSlqNmVocRFSkSptRlFLXOLXXGqMoFXeo2Gf5
xZyharqpoTij8RMEahl1kyUBmDqgzdwsxcmYrSud0sWWJPmsVFCjVQtpH1iA52IriaK746C7jTHu
kpR+k7N+n4flA7ioMeVSepfddCP1t5CB//3H8eMF3VD1uJHwx+VLfFUmCuRro780vcUQR+5ORvQv
zXE1JCmKmqmAVLfbW82hrlB5DChxkrRzTEzw2pDpFYyBbmcSqwVyKVo/qosSEFCJSWYImuYh8QiF
4PkkZY4BhBANq4cBkhPtjD9jjLyARHeXv/D2xbn6C7gErm0aUnf4O9zketnF+wU1oQ781+zxmHhi
4bzNU7oyx07YKrbVEJUadCVCPrMUTh68DXPoZkbtXl6VyG/YX7Gyok96rURGCCsaRvzSJyOkXlud
ijFzq0hUsxMZ42Jp3hZLD6lt1BKGv2LzuiWtnU2I234V/u8v4U/HgQuoS1NiNEqCt4RFdtWDkkcH
W1KaQ6ctNoenGIApQQQXLY2LqZISlsHS4NhL9WR3ZbufItlWFd3PqbqX2sG/vG0i5+DCqxIFkl5F
FRtovK/Hw5A8SIMgjdhMcz78z2QQ2pVnxKZZhloOd8+7zB7jB4rRv1q7IurPRHsouut5FBHevTPa
XYiwJhdVWplE5ozKq9sVo2ED8uWNebw3Mxy1ApRomXRXIYo6Ku1+ZEVxR1Kw+CiYowaoFQ1uCWCL
ZHSK3tip5o+mjdweZIODmr7G0fJDi6zIHmLpwaxHJ4umH2mqftGGbN8F4zEPl2u9w5PcaKnXD0lk
K4kGDujMOutlcVySyp37+GBZgx3T5RuFzlGQRYfWBL8qwGZlHZquiu9hNjACID9kjRdnSqfbQYt/
VAZ6JEV1NQ3WfWKqX2SNnBZaPOE6ae1a1WW3HFNggDUQlXWSSI9HFLZMLnBmmjFBohvpYOsNLhQX
7AE5BYj9MOdmtzfh7o9yspXfcGESA1NVlEZImBr5eq73JnKmy76/mVqsDHCB0RjlSo9jXPsSue+D
H0EmCPSCo8yLBTeLRMNJR+CVyQ50JHJk2Gl0DqTrfrn/dyvh4mE9ZlPZLkhf8/TWjDxNxAz0PnZ6
6UBxYTBMzGgwTfQ8I6gM4Yzsipto19njKTw2zz3ExTIvvYUGaO9OQq5c0TZxETGyNGU0WwR73R5c
DNHYSM9eLAdIDTc/FCi/50IM0WYavfIMLip2sqEpxozLTIZEpy7bkasejJN2N3mMtb597W35rt9T
QS60VVNeXza8QHAYG0a2SDhhxJ+f2rvgdr4NI3d0mdHkrRKBfX9zonV0jDRFpwY/DSYpuqSFCuLG
AGQRhmeP8aN+ZqkIQAY7HQzIAoKprb4DFvhhkNtKebZSg9ToO3QAMUlXPWAp1Y3koR16CB4WIMLC
GxEZ8PZWfpjktpLSRlJnGT0q4G4dKJ04dXbfW7MdTaKBM4ElfuBLr9rayjXU/tTZ05sHi+CCSb9g
ekFQcttiPl9/RR6QomnVTKYZOcnYWjdB8IKJ5EOoIgeKWwy3mYknSTGQ7uSWdgCzFvKx0yp7UIaT
nr6Zhrmf8sEF+5fgmt8+pv98aH4ALMqGsRgxVOQa07Ns/pWLoFui3+eug8CIojCf4az9cCNFp/JP
mmKfPit3HXRTpDX9hAZqTgoMOI8Oyis/ymlJQPeXuIRkDynVjlRWzxAG8JOAuEMYu6D/edby5Wpu
U9E0CLtQfw26H1+US6lDpe7jSkcqCFThIfrO5JQYlts6NnfxTnROtsvKH2eTcHdIHulxq8xUdtVv
qo+W1mmCFiZ5KL+POzZJD2FE0aTi9v34sT7uUilzAqaGAYXshjjqcupQzh3AQRFD4UXw6BP5Dhd3
1MAYyz7BK3MKXmUps03RfLzo7HNRBtltOEs9ipO5pd/HevA065qdLdVRy6ECe/my307Z//lsPIAl
UWRazxUOmmQdjcCd25eIPF828ZtH8ocNLoGm06B0E17/uADrM4RYMf5cHzSvgs6jsLHODu4FN+cn
vCStDZeWrYfx35I3y7AH6EHV10wLrTsVviHii95+kHwsjoskSR1KctSgxFGm7J16S+noRP18oEn2
U6bFY2XkhYcrY3Ivf9VtJwGlmayalq7wUzzNMpMwTRG3c2120/jYKfqO1Edd/ZNGpPFhhzvJRCks
k7AKhyVLO8v4qXTWoe4aQfa8Xb42VUop2Eo0wkN2W7XOKQHMCAIcLCdsa7u7qtkgj5ND+RuM24yJ
NyIY3KsmsO2nAvtbuGhLXdnn4nU7pWSZR7wrWwDLjf3yXNsNCDn6+9Y3D4o//YSOCmTVWVEle+x8
Ksi5N6PXyjwXnZdujKO8xhFJGzwtx/RMA+PUQeFurOujsoT+ZefZTg5NILnQxjQUoDM+P6MrVe/B
bchufeBPJox1L/vYJ7aBHljhCzM19mu/HMqVNXY3rR7tXdzoXdw3QGnmHih7AUeVHGVwy0P9TqN+
eW2b4XlljDuQaT8NOqicAdmvp0PQY7ozE80jbwZNMMMbqLgSEOxwd00Q5VWmNcjoE3Kvm3cDEGvj
KMJUioxw18wsgWvLWnCFFsGxTN0EyiF/wBaGVWBEVFZ0k1q8+KZchXQYWjzE6jpz0PaxW827vBnb
i/iwwEUPpVCt0gzxlmzpVTWck+Wm0v8kQK0WwW2GFZV6buqIHEl8Pyl/Sfoubx4ur2L7qbGywe1F
MhaZ2VRYBpswZNJcymt9ZHoV0KhoII6LFmVh66LH6pYn42koqxQwA0Php4eXudSTcYIHTM1BTl4D
EeRy88m2NsAFPcWU0qmoWZ36FNZODCJDBFwPVIYN+mT/VbdiY8IdL+yPJTF/WUWCutBVPYzRD53q
yQ9KckebxSmi6Vto0iup6z2DmF7VK8d0EZH8baYhuFqADDINEAvyCgMVseScjgSOAjHz/0hKGPeM
FyE7irr+W5fz2hTnLzHUwFp9xsHKR7zbYsNW8sVpstuWirhctw7Y2hKXK2ZgYOhjDVuoAfFkjdQG
FPsclqbgkIlckTvHix4Dn1uAZTNv5INFZxdER4IXyuZKVq7BnWPAaaRgiuDtzaI4NO8BMX4M/gA3
+Mn/uI1RMBrUauCldrMseJkDy00yeo+NEcSLzf1frYXblbpSwJMoERmTz91ucEEgfqOHNqls9cu8
wwqZwrkDASrRQJDgG1KuOm5KBU0nEyOFVXEzB61TTrtCytzLqxMsjleAGSK5CcYRt3mUSfvugAlN
D5Lhd2FJRK3UrbxhFS14KcsyM6FZwLjrGbifPCmv3V73s3vVlvf16+VFbYb4tS0ubQADaL70ABW6
s6MeWQGrPnV7+ca4izBZyPiZxKwJm1nY2iYXfzGCPATzADcJUpsp3YSozT0He8ZpMtxLL5Lge249
Vdbm+OA7S2auUZjLDt0Bdc8DUwds/kTfYn3GeBVLqUTDpIAMmttHp9h8zETBVeTkXKBQoS88jSEC
RYRcsn8qMghA/LjsDaIvxYWJFvLWXWlgCSZm+XJoAGapk04u+p0p9efk29T/CU5yvTdcxFi6ZZKL
GDdGWYLQZsz9qPueld3u8ro2n1krM3xD3pxjPOiimWnhdQd6rI/FDQqZznKc7iaHcarKe9VO3dBV
DtHjZduCsGFwT46yzMA5IQVINoq3rHnQ89txfmiqQvCSY7vPvzUgvofpTsvQQUzGmcG0LvrTCZBq
aVM6YZXuh2nwglT1kgyyJL3x7fKqNp1xZY572oCkyiwMPUQ/AfKwVVMfh7J3lErUWd0OFSs7XHjK
FYrpnx4XV4N5BQ2Tu4mb+8WeQZoizxDcX9uL0kwLxXxLM03OGUkZzqmR4htKrZcn57Hdh5MgFm3H
W4h3aBpqC6qqc6e4s1q1BNszGnJu8qU7tD69Bcn+zjgb6I56DCyTm3ZCBHfXtnd8WOUOdjGA8nqu
kccknfqQ9CogDOohDwOngtY7mURp02+27cMe9yVbFJlToGpZWWFy9V3mBocA41rqrtyFOxHp/va2
/WOMv/1TiyRmoikomnflLjXamyCHvrQx3F12+c2WAYD1f28dnwC0zRAgu8XWEYBnIwf9JVBPQKhk
b15TW3GyPZMsrcQ8L6L1cWetKTt5UYZ3ZBUFsk837fA4v6BvPOAJlthsdGaWMWV4ebnsEv41oHys
ljt5cpuGDQmR7gzhNfiMZeGYCfO5Swa4LEAfQUkVTmyKXC3tqABmTLuypNlr8gc6Xyd/Mlmw3j32
lVdPsKaXKouaqJAOxsFkU1aRnUhvl7+ZaEnsLljZKAih1FzgIe1Qgcnols6yZyrnrt0n6ZVsCB4n
m7f1yh+5UKKoqPjMDJNE/AAKYSxJpJAdEg1hbprRZJD0IjDKlJ9jKbV8QDkNHy47aLvWH/7b2TuR
He7jmeOo06xAdWl5YLW5CKwC+Vs+eDqAq+2O2nB7zAVlp6Zz9VvR4P1mgFw9kjlvj+upTvQaabDc
vMpIEpaTVTqKephSUfuW/dIvbr+yxLm9FrRynoOoAU+xcpdPta+kaHWq8cOUqOe5CX1ULc9NHZz1
EfxROSZcS3Ov1pbg7xAtmDsONO1ivG7xgJ4hDx5qO6uP7Uk5yPG1Jf28fCrYT11aMbexQWBINBjx
nNGUn02114ofQeNfNrHZePunHmBhPuXzyZvjauyiHoVkduEs10ABgWiSHAanZsVWJ3wQCTdue+v/
V1VgkMu30gX4stZA9BpAMFPscr/y6v+ionLx28EMF/srI8vz2GQN2/q1nb7M8pMWPlz+diITvOuX
1KBFzQZQjUdF9Wa6j0fB9mzeJX/7PFbB+byRSGHSjMyEZSG/gRTsLMIYikxw/myGWQppGgv+nIc2
GOAxx/P8774T58ZGIlczpLrRaVVuS+m+nq+IqOAq2gp2aFf3B4ZzMH1sJSgTFqoHcTR/ibLTko+C
PHc7PVvtB5cOqlEaRqWG06L6xlcNTZDUATYZU/Sy/V8890Vbw47SalVpp9M8q7D7xG8ORLd13CLs
9TXJvoGXeHSsX4eXy3slMMnPuQzNaKQNxaRi1hxC6T6uDpd///0HfhvToLjHHf/OBPBNSQCOVP0S
vd3cZ4if8RqQBsHRuVy+hSUuAgBrMsddgb1ilLbt3X8ADNADvpf3opte4H7vdfPVRmlj1qVxi1dC
q961w8lczou0v/zhRBvD/n1lYhyTao4t1Gxx03mhorwUoynAKWyX9z+8+/0JtrIBRtVZJhW+GCuf
yX9BFdqr3eWoONKRiRiKOsXsUF5yBS4udBjCjIYE+dHcL3Zk3jeyZlPyPTb8MBS49W/czkBjCc1n
KEBybjcsU1eBGQ5XKbgX0ZCB4GR8kHwidIXffMQPS5zbyWOBxKB9B6pOAKoWu0a2OxvYY1dnbR/X
EnV9fhOUPixy95CpElWDZAG7UbtD5irPKjiPANVhtbqJCMl3f3OwPuxxrpipSYMZNfbAAXAPQfBq
fkn+AjzDzxz6+Cde/2GKu5zmMQRfvITerAHkdD9LnkyXP2kjaB8mOC9UmsAEEBFeKCt+nDzRbp8Z
3uVVCH2Cu55oqWZtxSYGouveY08OyUmeJ1CNyi7ZB94fMKZZ2mpJ3C0lBVk6KgyboGuPBeAPY+Q3
uYhMdDvmfXw37nKKjHiCJjpanFXxLexf6vlZHQNb8OHYYfk1RPxjhC8/0mboaiNGYAUl8b7aTVfk
R7BHtQd3n3HAzNdlc4Il8RXHmpSSkVohSEyq2wIKae1wLEVg6e061sfm8HQD5Riig06xOQw4knuo
8UArtrPL8h33Cu43d9wLIcWbbye07UEZoTCBH26zUqmddaWA0dEpn2RGTGgnrvkjQ5Tov+A+FLyR
tjhTLIyX/W2PF6RXSdagkgXnID46B47yvCAw0VvtbJxrMLMZXgdh+NKtHicP/yW2eV8ltgjCv4nR
Wf8VXNBPdVL0dYSH8fQ18KmzQC8zPIf71MvRh2doahlv4/ora5+gvPYwibjANi+41VfgroI5nQJM
XaLOkErnqnlQQQxDxmcpeFKXxrnsuixK/XJQVqa4O2BMrDbGKA3SKquxx9m8bUpi6wCtOotc1IJz
sl3QW1njboBpDhYMygGsChav01zLP3MT8SWE+PBg5YdUq65NpToYpfGVJukpoPXZUtq9oieJq+Mt
4AwkvZ/LNnbCTCR1s3mGV38a+/dVDmOhkmWoBDU/S9opY2gb6QPNhB9A9Lm5S4O0epfr0GLFIQZq
EAof7Ck77eWX79SW/PKaSd6IIF8im9wl0vUhuJXZxHu/HOL8qpZiu1XOk/TjsieJPiB3eYQhaWk6
w5Om6FskK57Wfs/bPwESrU8mF49aU22LssZals5PLU8PBBW+96HZC+eBh8MvktmTsIUbJAf1nem4
cIFWba60E5o79rxDXgtBnXk/jHbuhjuRkJpgr3i4nB62dRMXeI8OQX2XqcsVNervxPiZDaqgLyKI
MTzwnZq6pUadwrzipiAHQ20cS/uaxbE9lrl72TW2i0Ufh4twUSYdaZYobEQkCpvbyYzsqM9eugwS
n0F0iJbobaiWpyJNanta5AeJVJAqgLRnk32Z50nQSGMx5tcdJjpkhCyVyDw6xyLLOBkVurqp7KXm
T/TiBVFu+8t+GOAOgjURRZEYIp/S/lDr6rOk9G9pqtvVVB/iohE88LZd5sMcdyQyaZojSUGqoyby
dVJB7qGnpzh+RRdjd3kbLy8MrLefQ2SrWlbVx3CZbLZsa/7e0buojREpz10h8M7fXMF/rwq4wc+2
LLkOjJqiiTsei0N8xlZ5o49Rc8c4mQcZzMElcBI6+sfTqXBEojaXXQTY1c/Gpz4BxUW4IAiAMDWQ
b8vhj2Llx+q48wCuA9AvF/iSVnQ/WNDVNa5GRTRuLFoF+/fVjSaBDSRrdAnYoAHY1IHeFBMVhUvm
XL8/TL+AwyVjUlH6I3iK68tDg1agm0/h49wr8q6GQi+11NtAnh9QZzsXyuiDoOlJn9MXDKzsWnPy
kqnBMOrot1Fzyg0w/DbzXdNOt8DWep2h7YasPQ24s7KhBK19dTTVtLalpfG6IPyDQSBQ5f5/WMA0
wuevZZJODhQJ7HVzmx+GJr43zezx8vnZviE/THAXsdKVWp/HwEJ3/deBHof+VRZ1uy8HA0XmYg+h
4xCnGjzXIBAynkq7wWNnmh5zMPdfXsx29WD1wbi4M6k0IB1LUofdsiOOfoWHgQsePgxVxq4INSX4
dHx5MRtDNSID8iap3UvTfd+6g4jdCBwWl52ZLzHOqBWMegUjuVXbWV3eLJj8s7WJ2tlo7FMrItAV
H3xM1+8ba/AsU70xO6m1o6R97Uzlqq/afaWkV0pt3EvzMtsFwZMpoBH4GozaGZL5WJIBtH5p9KhG
YIvNZK+Mmn0bDPs4s9xAW84ajV6aqnkZK2raeWt8Cav5RwrG9AQkYPr3ib6U8mJbUT7bTYFu2YKC
W9Jdx1BG7mL9iebyNQnl0I2D2TNqHMcZyk5VUlyHQ/i17+TMnooJ49tyiDJ3+NZD15aMy40azb5W
VjurXtxqWo6alvgg/Vbs0dK+FDGkkTXjS0uN+8SALFw2H6pILWy1p85gFW96VewsMj5FZfcQhqY/
Lsa1PCYQpay1NyOZMnuGBAwZ1MyZpukrCZq7QQr2M/orklkcarkv7BQ3vpvHwze5GXdxLF0tiu7o
WQbB0PGr1SA6qrHmN3N809XdnpbyVd4t94qu1uARMjNowTantktuVV0C1XQD+So9xPMiOS+J/q3T
GstByAXAiuhXQzsXdt6k92pf3o5FcjsoQM9q2qTZCj6/JsdXVFO8pY/cWFn8siofZOWZtnnrDGlj
0zp50zVov4f6AcHsMW/Aq2Atamj34/iyWNpf+BWvGwrdTjHKCDULSFvN5pfFSl2lUx/roLDDss7t
Qi2Jq2Xto6b0ta0N1VHqxt0wp9eJHDgktB6nRPcM5Cmy9LhYI5TTmx2YWSB5lHatHQT5aaTSWTOk
3g5qydfD7GgNljfn7akaax8I1GOY6U44VkCr42FRFbltpcCi6Mo5yXN3tvJbOcjtbgEuJQ0xMthU
L/8uTPDV9KRRNGlpUSYjPuJ5ZBuGTVymVYPK/SO6RqKJwO0IyPBEBkZ8yLvQ/erWGxMlpHUJfNtA
fkTpbkKAirNvpJu8ywvbjkgfdrj7ApuoSGGPdVXhmQQ/mu5Vr4kgk9y8wUFpqAKUD/QSnwQViaHQ
pICNOpB90+r9BFSTl5exmdOtTHCpTmgafW0wALlmgRgikpfQpup8R6biyyRJXtPNgu+2/RZYWeRy
n8mKUh23MPqGx9G7kexsV8h2dsW0Lhr/DkepFCTIm2Rd2soilwjNmPYiKsv4G6Zpecs0j4ECG+GH
lg9lyxaz6jr+C4gbEIntc3vUb/orUdNi0y9XfwTzp5Vf0iZt+7IFH38f6bedVN2BIPrUquCdq2fB
1bzpmitTnGsuU2RkcQq3CYDcI48EPBHj22W3EZngUhliYe6pimGiMPemVDt1C17cSBH4v8g5uWwm
NcZlmWLMpyqa+ldeBruFhB4YPZxFynxDXr5eXtR2g2L14biUZuk7vaB1xvpYMqZUaif0DI91TMUY
M8HS+IRG0iozSEd8wAj8NU0zuTHeVHrbOe0sufIgKoiLzPHPKUstl6oxMCYdAXUS3RDzcbKeUiQj
lz/hdsQygbKkpmHoPEkYUROSKBXCSWecSvk2Nu4u//521kkVammUKjqyjs/HCA/QvC4VQFvoHesh
Ma1B5WjauhN5Ft6DAmuby6G6gtk1BBCNn32VDKq2KmBCcIjJ7b5QKFyEXu6MvY0HqDtfNW/C7jML
uL+8qFYmucMbKXleKQu+YK+Zua0H5tfWoqBBDTMb0o0Hq81uc3VwDFW5SvI4dpTME3cGRevmvnJc
Sgr04tncYQOtlx7FYFM6aKn+BAGTm0penmZgbcGXpXhxo3qhnFzleXjbq8OjpgdfBJsg+iJcFOgS
dAyMDr4L7qPmoO0DV7nvjpNDdvRKzCiwGadX35+LASNdwiJM0cvBFBfoM+8CcGU1ZW5LInJYVWCJ
DwEU4oso1TCI/PXkyt63r9M1U36dbDuGhKF6gJK3Z5ysOxCTOs0pfsggPCYdLEGlRfRXcJEhn2gZ
6CP8Lcb4QUIpErSjKSPozaJ93IxBUKZnM6CaIvNFwKHWp3icMOsgHwd0dcJjhulcwzHuCeqqi5e7
EElg8y8itPJ252xlmHn76uoN6lFZQBwvu/qN7LBKUu4zFPjynDrqTXtovumJqx0uey1zyl+O8com
d903c1PhCwBGptB9156SJnL09r4xelvNRruRE/eyve3AuDLIx42wt8acfd3iGvQ0D+A52ievmB4Z
3WwfHf9EEhLB92MzuQiRJwOJKYE5ECAW2Verfry8ns0EY/X73KHviZ53Ro7ilZoiI017h8bXXSPi
8mA7f2mXuMNORsMIEibTAR7NXVdGRzWsd5cXwn7iggme9wITPouORyfzegYfyf0FuniqsHO6eYw/
vhev24I5uSmhJXJco9Zts741htBtsj1R/7q8HJGf8bwXZWICDgMqCjf8iZ7wudp1nV3tJyc5J1eN
GIwlOEf8aPIYZ7JsdQhPrGHGtLin14bJn5UOdeNDtFceIw8j0bVhiwZeRRvHRY08ztpGCoFoiyfM
rGcUbHmDUxjy2aqAVxkhAmSat62kOpc/8JbjE5wsQExNjGPzZPmU1g2m5XGw1DLGRn5VW+B3BT65
5fZrG9zSiqoqg5gAilxI7jIf9PIPDi/QUkjPoIzHKqqfA26tEKCZ2Dy51Ue7NqwghyT78yhaxpbP
r81wMSIdlHQpegyhshk9bIga3xZT7MaDoMq9JTplrQ1xYUJqRoxz60g6pcJeShujqPsEAzYdCF8U
J4JQkteckYa9iC6RLRdc2eWbkahlDMlEYDc5AIkI/IMGnb//4pBt+gOoXUDwYiq4lJhPri5IKyD1
GGb4kJ1LoBDj5lAXzh2CBhxwHrK7nMRp1qabr0yyvV2ZTOsolq0UJmuzclLzuhtiJ/8TKnCU2/9Z
F+eHixxNxchKDbn+dSAGFO7PpSWaA9wEaa2tcG5ozl2/ZBVO7OgsO9mDauyxuWIEk4FdHcOdqJzx
62ZZIMW0ZILXFXhVNG6z4sSsE61YCHDX0hWVMZQ6iopCIhPc5phpUY3lgpZBXtITlfXHphHVKDbK
QJ+Xwe2NmQxmm8fafwbWitvcg6Cwv5zZiQps8zXzcwG2aCMN/GyR26dYqeZBL/P/SMdJdoTbS8PU
wmC3O312GE+7dEuEepasKfr5/odVRSWmQqllaRZX7ho6Y2qlwmICVxM0heOjemtgagiD5fv/9eL4
bIgL6ko8phCjMTGSn7SO3N/QGJBvkXzCr8f2sxHO+YKW6I0+4BtGoa8s3+vyRRcJ04tMcM63NLPR
6yY04EZ9pxsFuld7eRQ8erZ9YbUrnPcFedqplZporrQPzwrK5z7xQs90DctZ7tIvDIYTOEABXd6i
zXO1ssp5YNJlS1RJFr5eYdpF3ThTIfK3X+/EzxvEXVUy7Zt6DjtEB/WYtZO9KNWVoY0o+5ei8/Rr
u2xtivBwALDbgwOtoOzWUHYG4IiBW1xpPuPhTI7o9Lxc/nj08tcjfDU8CS2TqklGoKZe+mk43nVo
P0VytQcJPUYZl3MYxod8yv1xjHZTVz630fzUTJNbtc21tBCv6TvormrSc5q0L0Os+3IfBegegUMN
/5sE9bFuS78wk51i1M/ZELvo1171RueTSt/H0JPqKvAcg52yCzyyqB7YtHK7jr/KNAZ7OCnvhy45
BnGym8rIkeP4SafjTcdke4j1EI3mVT1VX6Ec4fUEVYVRHkIn6LQjxFsddMRBnW856AL8DEst3klm
dm+E2mtiyd5cRbYml7up6e5qVQR33EhvPm8kK8Cs7uJwilTw5mEEmqUZDAdugirXcugDgzqluwB1
B+jw+Ze3k52w38dFInNxsQRBwGxSwMwBTbOL7mzNXt7fSPI+k4VAd1bDuGSLC436bDZTFSjMUxmG
tXWC22CP4TEv3ImoL0ROygVImk/mUteS5jb1y9BeRyLEhej3ueioxrEFEnBDdZFfP1ANQMm48i7v
zMYT77M/cMExVSOrKyhsRNcTmP5bP3Dlw/heoonhDQJrojDCBcVx6joCjn8NL7zRU73Yy2TbcHo3
2jNNOuMw3wsMiryBC5FTUpdDzG7kvLs2GLS2CFHdO86t7ibjkyQfiwzt+LtynAXh//LNBjjc53NW
L+McErNG2wlMEbmC7lr7lgyigp7gbgPY7LOZZFBjkHxIYPiYHYjTQCU8uCXvkO3A1v3ZRahyRWVr
0dK4EDIlhozKNe7TJrluw4d0fm6pYN5C4PnvafgqSlG9NeOKlrprqNfR8rr87xWnT17/nrCufl/G
axIJd0OACzzUaWqXcmMrQBcIvI99iQux6H33Vmb0DI9jNOJ1DHeDrckNErvbh9dMIVveS9BAE2Q6
oq/GxYsSU1tBDeY6F8MdUJu4V7SdYEG/PlI/fzcuWoDlYtRiuYJ45Q3TF53fyG2C24PNqQQ2qP/B
9qIwsL5TOEMgyHk3aGY+G+eCR53k1pTXKWRmoK2KdsUufyOusm+eAfdgHJp2dEfPmp3c9Vei5tDl
TIu8/2mrjeygo0kLHWqTaXGWS58EuMQBSxJ6jOBovSOWV3bmgBroAsFhRsjU5rl6WsL8UNeg+bq8
kQJP4flsQl1v2lpucIRREl9Q1AsmgYWNl/Kn3eJ1TvO6hwogtJHfQz17e4HKRj0Q1nl3K79+7QQp
44YAwGeDXJKhJQAD9aTTAD4Zn9ggx2DujFN2ZfjyNZu8ta6j07jvXjJfVD0U7Rr72qtdq2hPemLi
CT1Dm8TcU9Qo405wdQpSKJ4nohrUcYgobs4q9PUeROrZAzJyu04ee+t/1/D8/CW5OBLXSyPXNWzV
yIGrwQFYzknqt3/nglwoWSa1wgSkRNxJupHMLw0kcP+dAT5cSLLSmXKM4Att0Lj1dRHniWhLuNwC
smKTVTe9BkW2x7IntqzHdp2dDMkDSey/Www/K1XBmNTVle7Oi5PPlR2Ng8CCYDUal0l0o1T9H2nX
sRw3smy/CBHwZgvf3WTTS6I2CLmBL3j79e8Ude8QXcTteqPZaKMIZicqKzMrzTlavJaaq8u3U/Il
qr7WynPUnZSad104zkeRL6+L2pa1qHST6iaL6pWkPQ0ab1+TJ4LxBVo+DEllRJgcsM6piLl/jrPh
3HiFufGxGbURUkvFBbtSqGHkWszET2alcy79/3CimiVhu1ExDHYjeZaXOUkLeBbxqPm5J5z7U3H6
QZ9qYqjdaz+v35h9rd6lMQeTxnkxdJGIrGh9KazXSk/sMuY90HhCmKPJRmz8pSNSL2DCeO2ETbtc
C/pKdK/rsm8B77owJ1SSoZ0rC4mx0d6KPaipgut/fz8jeP/7VM2Nz9fkqiprHRamNF+mIiRzbq/i
bdTzwCT2P5elaFhHx/mzS5mJBSi4otBVUMusPqUwRYg5W6jXS47m0M2IKWz/zHP+LZN1NrO09kuU
yXhCL/4SPaIufP3bUc/7MS1+//uMqxGSdJmtZUG8FFs/G57mFR/uIM7nsjsQk/MF9w3hXRhr1JbS
FKQA33qzHs0IM6I/ryvD+/uMPU/yDMgFgtoGlhkLDOBbY83xAvtJ97sGjCmnMnpDXYZwTF8RyHeB
RIUu0ZFXpOFYGttrmHu8uiwaL9duAglaAXIR2VMLHqUPTxsmuVgIbmUTIfWkiBtSmAdgSYI3M70/
OBZZNkBjYEkqBoQv72ctCr3Z17nqtkn8qlpyWC7l43UR+xnnRgaTYUSA+0vWWVEx1CM90fXO6RbF
yoCcxMmuPWAz2/Ot4DbheGscrovePauNZPqRN95H7rC1XHWx5pprac86xsunG6ILnG+4s8KLRPBv
MRpb9Z3UMc2SHs+e0VcwgEfuGzTl29NyN8Z2FAKCA4CKWKmTXqPOvq7gbjaykcy4iEEtB3HAsbm1
3p861LOl1WzssUf1Xkp/tpnBkXf9g2rsFlhKUsUaWmgaqenPslx8Vcs8seSiHFJv88H1bfRivIUw
D1KjRiPM0u2xTeevoe7mFYiDsaLoWy6vD7brnDbiGNcRWxqq1iLek20x2MbaPwKbiHcLeCrRT7ux
xbq0ShNYXaAHtLHmDNAAgOgE8QFL+4hNvC4575wY70GautPGGGFdqF6V+UcsflZ4dYbdyL75Zozn
iMUii+YY7tZY7pc86AnAJ7VnzFhzTG6/K7oRxLiPKh7zoU6Q3PW+UcB7dIHgTa8oK3jrESNyvnXP
25fgfT3WbaRyvqwpVNOsEttHqQcwn2CQeMuIu2IUywL5gy6CeIX5gmhDYReHvh+X3nSHoT2pyeQl
Rexe9xG7B7URw3w/o9Zaoc9klFirNozN9VBrsp9XilOuDcfIdzVSFVXEYDCGNNihCYmQNW6B6gqi
x8QVWrCMpADqKQfvukb7DncjhzFvJY2nWGzQZtMfUORyyD1xM9d4rDJ7cJsDdbeCK9wQQIdfF7yb
kW3kMiempYtCcitFmUY9Lvn3pSns2HIJiK7EOba1gZMA7ncdNvKYoxtMQCMIGdz770kvEEQ8knAA
PwQFPyo/X1eO/vgPPncjjLH6OZvz1QCrH3z7GAxz5jai5PdC5lakc+Y05VRhObbCVv4xvDzrAzZ8
3Cz/GgEyRPsh88rjO8sLCMyqDrBKVTSBHsqEkSSycgLYdSSdd5pNqY3MyVa+0nVMK+NuWe0GkY0w
JoiMlapGpNIxDm/97mR3WHe8fkT73+xdH/r/mxhiVE2xlC2uctsfhfS5swJL5xwLTwvmamVAc7UA
v47x/vyHnHj1HyyUXJ4Jc4dQAyzqKNZUNB4nlKcbR3+VguZQ/j8wmXegcyALWYphKFgYU1noiEHX
hDGrEDooCNt8o2OU3HocAqW3kXpSwB6sY9sKkNeBwxv7o2ATp3fQ4n69fmy73xQzQaamiIqusVQ/
IxnUtcip26h7t4or7F/mD9dF7FrGRgRzbLG6GsiYMAhQdr6EQt5cn7OYx4q0G0kwZylL+KKq9aHd
1BDACjcofIxV43dJSuxuwahBqtz2+VRwbH2/Bb+RxtwnoxrWDJwtqqs+UCDewk9V9CUdSix4SilM
OQhj5cqV0MDmDDfuekLdUAHuhElNmSWd1tqhqUUZj6KBBGuKzWDFHfqjLhc24W5YUxf0wetuZMmX
V1pDy6QsB3QJ1aD5Zvnx0XLiAygBsOBAF++46FX0RXBNHuMSQRmvK1MPt0tRN/MwPpITxQ0Xn1Of
J2s3Wm5UYw6wFHKF9AVGDMx5sKXlJEaKLUjP0+Al+n1t/XX9BuwHy404xjlm2bhaJtCvMb9Ey4Bd
0IdrQIOlbCceL0XcAcWBa6FURhQ/X9JVJlqOlaaPmYyXUP3lP0PYYdvbcxj5RjAfp/vVqW1C+dzC
6Fvzmfdg2Vf2XTw7Qr8mIHtfc5RT3pB/sTgSB+Khc02bYgeuvGLkWzD+YDWGqsiWZFGcYcZpd2M9
YnwZR7moQu5G4CGSF/mMTXDbWMbjnJFjXST3RRyHgsH71LvecyObSYLStYvKRaF9dA3gRich59z2
Xde5+fvMSUrRVLVmgqQ1AXh52thx65XTj+vGydGBbVjGRS8NeYpAlFggrwcaXq/z3OWuI3lXg+1V
KmZVp9GIKTcK74d1gFvcttRZ/CSs/NQtHIlHvrmrkylhBVsCorzBriEA7SBdV9FSXRAWhyQvA7Xj
zfXuepCNCMaDzPoaZVpUwxEXICbTbUuJ/TIC9tTsmxpqKrxvuOscN/IYFyLXSq8kNZqxVSae42G6
7crkVjD1F7B92ko+24oGV2LEz/p8X46Egxm771M24pkgLk5Cl4PS+XdqpDrEhUS8p1tQIc0e7p4/
YC0b5YJTDR+3lHb++bqV7ufLmx/AXPNMrUvBqlQ6XA9kzbcKhQYOphZzCrwhjP1n/UYWc63jyihm
ccaMRG2Bf6kGcGP7mZwKuzr0Hvo2SMV4S2/0In9wYhuJzEVXszVuYgk+s9JE2ypVW69Xm8SzLbfH
1hztsftq8S7Jbsr0LpOlBQGwnboYdYxSghZOQhg1dyLGQp3r5ybvJiwbKUwZkKxabE0CpEzO5K0A
aMR72I9fmjOFpkwATgmwT7e7Id5ih8Y92FRtktuZFz3yQv6uL938ECabyRqlFmSa6ZbiXWESu5+R
rUka555yDlJncphEKeqyN2E62WG8qQE/LAXTjRoO4fXPyvE+b8O3m9dWl0lVajYi5golUP7MftF+
t4ZfTeqby3kaebMm+/nu5tsxzqdY0tKUBYKRU631BsMobamYHgtxdAGVczaz1gces22iPtRFMzBS
ipOQqA+x2trA5XTVMgt7onA+wX5ndfOjGJekpJZUKXSiR3siB8HunORueO09ig6ReBN3YH/fkFUM
aSKuYEWAMWRxbuNOizTMIdZnWl3pltusx8iUgi3glcc7vD8pZb5LY6w1QdCXug4Z4zjY5V/tDfrU
nuAAf/cLRZGdfryujuyKofsz5jja/WvyLpgx4KqcazPR8VX76WkhgL94ybvguvHuZ4gb5ZjYifHe
2IhorWByaL25gB9IbztfoMUPV3jmSNtPBt41Yoy3rSVFj0dcfPEh/TR8QgcWVONxANCnr/l9d5f6
PFjc/ZFOS6JrP/obEO/lw6lNpFaclkV1zRf1qDtDbjcoDFP4ozfwX9NPvIyfCe/6841UJmoZ8lAO
VQM957h00vpUiIaHOqTFI8HbvQgA7MEWLOg98MS41G7Sm6aJJqwCzdNTWWEqNvJSYH1Exz5JOdGD
J4q54rneDxPyDoycgYvTGma3UQVfnzt76CyPFDwY8l3b32hGf87GqwLbn2hWil0W9PLtpMWSavu5
WSuOUrv2uJHCnJMSgbGAiB2wpKrnCDx3zcqpk72dwIdsYiOBySaMFJxEQAtVXeNJOPWufqyOsdee
Ej/H1MGCJfMzhcXA0skXHbsflluFcoCX6JEXpfaD//sPYccQ0I1WB6UQ4UwWM2x61Ee0tvHbJvtm
JeKxtGK09FGdaSzpNIl6kCiC6QpmGqZm/yvSsA8jL8lxSs2DKRK/LoC70intYxbPh34GsHSdA1y9
ym5HnWB2K01OfS+d9EF45HiQ3aC+UYNx/YIuqC3wyfHMc/Pz+oMytnVoo+qH9SR4SgCyCTs5p6+0
Pie9XpfNMRZ20qo3VD2yZg3OS469zMDce2R9/hMRpmK+0X1jC/jS6hNpUhJDgHZFGsjr/dBzHrH7
Krz/ffr/m1u1AjUpy3r8fcmsH7QmxuRbwbN4+hs/Wvy7DMYndYbcpdjHod0IAOn55pH4emabNzNY
LdozHWoGE5wXeYOzOP3hJGAtl2fsu4UIXZSwOQgiMLrseann0mh6VRrwHkT8qS73Y/M0C5MtkCBe
HxdyjMq/JIz9XT+73SRoK5TJE6zVslRCMBtDZzGqr/FRd3uv+4JpapQgpdeUYyt7HnIrjrGVvNBA
4dos6AtWP0j/kOo3BOML13V6s2n2MLdCGIMxYnMSGhGrkdmB7mACd+ScufkjaIudYXLozglK5BR5
RTyI8GBgqp1s6cnE04Euo8pheifd53fmmddi2zPk7e9ijGxqhCpacvyueVicZDTClijBdd13U6Ot
DCbiJYCxmRBbUfGpbDqPooVYkCPO4Kv+ikkUlePa9t4RW3FMxFNzfa7bCK+zWf+ux046Pc8j0N4H
G3suRvLpunJvKfK1g2UiH1jdAAKJ0utbfwXQjL0r/FCBDhF74mv/XTp3rnLEAdrNb2D10ua9AfdS
JHQiMBFDEaJQMry8oqOUJHmnj7iize2kPSvt5GR1aotW5F5Xdf+emDo4UhXQ0LCzS4Y1qSuhK2wl
XICWgzXaPCzzn0z56cCd+K8U5ntK4jzlCyYOXblOHk05Oq1ryUlW/odXe5fBfLJ+ytJ0NWH09P0u
3awnLKjS4bUH3k7S/zD9/0oy2FGlWRzBoqAqv11ZEzsCUP29GYv5ihN9J7/y79ePaN914h0no12E
Jx0LPSkqMumnhu7NHQBG4awHya4CBcGiOsg34olX4tn1HhtxzM1eC1FdO5MWQjCIRU5xwenI7yUp
OOu/1WGuMoobgyYXgCjNCZBIis/woS5YzGy9fTDakzYBlZKTm+wa+UYiY36qAKSmhsaeQQ464Wet
BF3zxDkkGr8+uIyNDMb8gCQ86aDmpXVHUL1jF5SufccHKyh9EvAIdfYd1Ls0locmyZtajWuk5lhu
/ETc9KEP51ABX9558pW3/msX9qguJMH4hThyyBvg3H05bg6RpaaZKilTLJX6Yz8KOmd4ie5ltH5P
WrB6mYeuZvZLedW96x+ZYzksVU3cmnCAArSOE9lWU4pA7cp9ReFsSPPSS4HAAw3YLSdv9WTyiEip
ZMmKgYrRedjlRwVg9JNnw5dC/X65M25HJ/v0Owh0ofUa86abdsPA5piZBENILC2fAXbuag28s/Wg
JKqTgyqCt17CPU4mY6jzcu3gY36rOR7W0DzoPxtUyyliQfPZdGLf5Dhs3mEybkZZ8DpP6FyOIpT3
XQKYDpI/Jpnxa02qMBqmMBk0d0jl8LoN7ccJSdMQj4CFBDd9GVqTLG+zksy/5xnysLulQ86Kl4HA
6bqkfa/zLog5vCxJjMSoECbG8mFcHofRKUaRk4LuTnEBsPJvbZiD6825IURCU4ym1d1D5QDh7168
i7D5Sc4a2t/Nd+Wg3kqcSXeebszhRXIGiIMOHnVcT5L0zYxPmZBwdNs3fhOzfaZmmuYHXIYs7apZ
VFBTwY0XTcle4vh+nL8tlslZAd7X5l0S9e2bh9+iyHVlLfTZXN2WomYLU1hJvAbD/ziqdymM4Zm1
2eoa8O2QoKhAKsy9xJUw8IZFcTSd6Qjr739JoIn+dUvcz1ikd9GMKa4yuElqC96azgtRL0arLINP
Wdytw5/MzeobYYxJ5nkF8IkcJrlEnyPdsif9B9C0OMbBVYmxwFEskqQaLexaeMIdZT4d7cZtblpK
n+PyHlQ8A2FSlm6Owd5D/XAjHnL13GiPRfrpT85IljEfYIITCm/zSyNMhoaUOsGbAwxBTuJMv1Br
duLnLEzd6ZRwcrB9h/8ujU0gRK1Lp5Lu3SSH+cvQ2vn59/tmtLO/ms4TkLagTcyBdtn9jBuhTOGB
gAjBAk0oPmP9M68dZf4qNn9ylWUAxKmGKSoWOz2rx2apGsuEMlSPSaPuySp/zfW360e1r8a7DMb0
UnkoUBWEuyjzsDIAun2fapw2Nk8EY3B6PA1ZbsK/NsaZyK1LplcV65jX9aB/5EPKuvlWTFo8q5lR
iYUJi2sPjeIvVuIO+o9o+lTMvPLP7psCZq0Ct0/FHDrj+6a5MOZEwyy9hrm6cXaN9Md1Xd52vD8o
s5HAuLh4ySK5HZGoNR59JNE2lH5P7hI/dVpPOtOtfToRhjFFtI6VQxFMIudz8nSkZ7qJItKMtRGx
RTFbNt1VuRsUjtnR47imIWN2dTkIDejkURMo0mNHsDI3iYfUyOwCs5iSDjgfTebcpv2n5+arMnZY
V6vZmi2GGYZj78Yh8c377DsdkYqd/jZ2/yitUFCRlA1RwowU4wObohJ0Fa9DN9eEZ1MF+aTYglUO
3A7XrYV+qo+f8m85bzni5qiKoRgxYIyZGF1p7CwbbqwoORX6TVU/XRe0m+S+K/Q2LLIRZOXaPE20
kETTMwUbaHh6HkQuye+u6am6ilalamkYurw0vUWZTSUzkCatk9+mkp2ovGx9P96qqEyLugymvDdL
2WgixiUINKMWY0Rji7U9wxemxZFiJM9iFIqlEgKH84TuV4C3tm1Kza/amDhOcV/L95/AXHFi9bHc
09q5LBK7SoOy4QjYgc62ZF1TFE3XLLAyskOrxoqNjLxAG68r1R91ZGHiUr83J+PZqqdTVfYh6Wds
+bXfRZQvxMk4icrwUDalQ0AgsBL9ZixEEOiYhWNo80OvoCxUjzZ6nb3dicLPahJASqmiHLt6USHz
ljd3v4+mg35OM0DRxI5TCsU6t62Gur5OsB8qCyeU9vzr9rwbl95FsCOTfSZmeWoiJzct8VBY0Y25
lC5Jc46YXVe3EcMkCho4carRwOJmXcw+UbrOJq1wUy8LOD00hyiJac9WwbmrnM/HIhAP5TRMhMDC
K20JVX0OlLnjtH94n0+5vKcCSFGSLkMlT4m/5cJsD/UzXqgc57a7K6pvvh5zT4a+IqrZv70JS6R1
4FK6aR4yF3Bo2HuZbhYfm+rH1gH4Ki/M8/Rj/FDbEBkTP/RZqHtpQ0eXQnn8+e9MkAmDcVuvcaxg
XkCuhK+p3Pp5Wru4YhPnM/LMgQl92VB0SjEAckMW1eOArbK+a4J/pwqTgKHQIaQgqUIYEg/z8riu
HtE4D3WeFkxELWJsU2BbBDlecRObd3n7+V+pwM7mpbU6YyUTg7+1Auq9UXNGa77LxM69LmY/EXm3
abZnCY67YupG+H7aN52C2JMiZ35YUOwE098vRJ0/ShE2AuXLqxpbWOPSerxVrPQmnQ/WWtimHpTS
y58opmM6xdSwOg5Gpks5hirU1dDAaa8S3Wn1MEqZOwXGD9AjlG2KbvVHvaWNRMbq9FUiBVEx1FSk
L0Zz7CTZFsd7seYY9/4TUwefCkCMTQOLO5eaYSEYa+O0OyrdkUN/n7llQJGthWBFlxsy7T98p29E
Mr4B8+HxIGfI6yw9iKy/NOFspLydmt0bpSPAijguzWJHtkuhWqWhx8CbgInb7MlAbL9uErtOdCOA
/oBNpjW2a9rBWhTXjJ7y+qXqbiWDE4f2sznslio6xs5RcmAC7IIZLFM26WDbcQXGanzMnSissPWZ
YbBt4DyMqAl/yLY3wpirVC4DkuAcvfgpj+y4f2mEx06XbQM4JgCC5gjbPZ6NMCbE9vqUxaWM8NCk
NTxe7xkC4ZQxdseu9Y0M5oSMig49NghztNX4xl3/JIWmOzoAiveIA+xHXgGKpxVzl1ojHrNJhMQh
dYbqpag4b8tdm9toxFycnDTlMknoNzea386pDR4nlb+FTg+aNQTDNBTcGvA4mWzpXa3VBFuGGMhT
JLc/5EfTrb342XyiTDQoe7r//B5tpTGnlI9VmacZousQK560gq9WfI7igefmqEFdU4o5mqa2Fmme
8ERWA9HrnPwhcYFS+Kk5tE7tNJ+lw7/Tij2pPF6rpsGLksxPS1HYuZLY1cJbkt11ECAhlBUwXapo
LzB5gyJMMengON5IhDq7ye3EzZ0czBjm99jlhaQ983tjI7SoPOwLXro8LdVKuaUT0pPlifJTrB9K
lVPx3LtBWxGMNcxRhYQbb1ugmt2O640Sf/nn57L9+4wZ6DpsZuxxg6L4YbZOVXdQx0/XRexOt5uW
AZIjAzUFnS2PSGYrz62+YhnwJTtgSQEbneXDGrYn4SW/GbHdMv6K/T8p52+EsrWSeDTrNEdNALwk
oUGOiRwAZeG6Yrtn864XWyVpUgsEuRS/fIhv69EnJa+MtWdfYDYASj3o4xSFrY8YUzK2oIag/Y/2
Jv+k+AMySOtRPwi5TfkUpJfiRX+8rtTuFdoKZW5qtpBoipfk9/A4qIA8pUT6QxFZ28A88/zCXpDd
SqP/v8ka4qnPCp2i8zadXxsPxPo2D/cTRgIwmMxJUHiimASysCQ8z/GucJNMDCr4WDs3DOARVg1I
tRU/17Hecf1b8s6P8UagrklBAo53c1FlHhBgfC2bbaKTh+tidl8ZlgjsMxMsgJQc9fIjDtrcFUDl
oUCiki97lEhMOY8O5YRrgRbBm+yhFsCGjq04xicVVj6pFfYBAKpfemV6NrS7UrTwzmid64rtfj8J
NOr4Y4BWYutakSopmPjE9xuS1lb14ig1fw0Jbzxj7xpjQulvKUyeJ2ulJs6UxKFTDa+Vioc8tzg3
mSeCOaCMtH0jlnBGJpiixNoMSDq/XP9Wb97mw6ls1GBOhdTN3EgzmqW0Zju8xF4f29knNGjdJUx5
id3uKwmYi7TuSL0T+/6L5choZkRa1/yq/0X8OSzD6NBgR3F90CuMGCYe0Jt58Xa3RLSVyl7hBB3N
FMTUbnYzePWzZFPyWvUQf41/TZmtBBaoxHLRblXb4lLY7TtGGcsswJUAIyL7MDTyUhrNAYMRlA5V
xqiU8tnyeju+xyjwiTc4unvHNsIYLzz2VaaJGMNws0T5EmulZxWKHxejb6X1n3ipjSjGBXe6IkgR
rbutSZCBj3t6kqKGc5N3L8BGBnNwFJy1migqdjmZPhg0PbB6un9yATYyGG+rFn3e5wLcEgUBVE6l
M/4H3x1AoJxsdjeUvIuyxEuHq4FzXRPoEle7nuRstfPu69w+9ggpfaR6HL12veBGGPPoNSa1UMwF
BYnf293kacSMaA8EE9Wvj7WD9RJP4ZTf9vVTDesNtkRjiwWRPFZJmSHrJHL8RKrVRwXdMSXhvksL
t2uaTxwV983jXR7ju3K17JHrwDwoil6E3paP3sSp9URfOJau4CZIQDjZAE8k/eqbxGNc6yHPZrwU
BHX2lqbyK5L/kdG/a8Xc4ULu504RsVLel7UHPBM7k2ReRYQa9Qevj5IHkkMkiijEXarRRqhiqo2B
HPQo3IFtC7069bn+PhpAEqew3q1D439ToiQXuyInV6QKXBPORM5VzubfWFzrcpbmoNPP5QRwIs4T
iCeFCZ6zQcBvPWDmgyiNo07PxbxixeXO4k5u7ZqEIqFEQqcwwP52+S2jYmhLM8KTuM9uJHJY+pBj
5vQwPnyvdwGs20h1qTCnGZoUmJVBc+iJ7poawYTWKm9ShqOLxdiFlEZa3E64UYNY2YrU3ORqwck4
9kWAT+6tUqprTNwo62IhGTB03N46pOq5XP7IKygoMMsqxVthFyFFscnXnKCiOGJYl7jNLSWnN4mj
eYtfhHUgGjaXsXt3MdjCTTJM4OZpHwjKImC7aEmPD6cGmCMP+/vUayPQbIJF7MfsULoQNIim3hZ+
londiPwcZ/ezbn4A/f+NY1IBVi9lE8qOdCK7Pche9qTf93iAgVHvbetI5q2f716wjUTGFeZ5EU/y
hPEFo9PsvAyBzOaABcmbxZjjEXdD2UYS/SUb3XJlaFfU8VGvqzyyWg6ZPRPgkZxrRpOJD9dsI4Ux
zN7Qe6XJ0IalzyECEqccbHo1cFFeahARyj7xVF9H4gakAptXvduVDUBYU0d1GqV2RraoxVki5yU6
zVhhz4zHfH4Yk7u5+FwUx2TipCH7+fBGGpNW6elSk2VBZQUQdzcaFppAWOUnfvNSOkBf0J/e5uFc
EeC3D7wx4f10eCOb8ZblkupWZUE2rSanofG9dCxHA5efjkobL1pzpOExeGk5TVRbs1mgYUevJSAu
7uRX7XZwdb8Oqu8yJ67tmunfqmnsCC86JbWZjnh35oWXNE+J4aS8othuhrURwYTOOZsMa6gB2jYK
D11/M63BOP7MsxfC4xnn6cJGTw2YvVKKZ2Eu3MTJsRGQfrvXL9x1m0cewpyNqmRN1mO6Qlh6T1L+
MicnrWoA5qRuJ58rYbWvy9t/fG4+HuOwkjKe46kCOsf0oB5Vr7tNfOVxfRTvkjNdyxRuhhMPtuHt
QfvBqWxkMq5L7qJOERQTaBj26K6uZLe1mwD9f8SUXu+JbuEJgm3Vdno3VS7Pq+x66I1wxquMa9Yu
MR7j7nIW+lNUPcgYe8WL9/p35Z0j403USGjnUsCNjqVnKUVuUkS2Mgeq5i+plwk/rkvbjXMbnRj/
oZn9lKoidFILxHHlQRx5BT+O6bMlYF2QSj2izffeSg51Q75qg+mW5vR0XZH98tu7JmwduK+aesAw
Pm066DBHAJxjn5SCS7YA2gG5GC++Ud9wxRTffOUmiibCks8CBdebHlqAD5Se8IiNaBtj8Sj18J66
nGNia4tr2UlDPKI6oCynqnmIeHX6/cuMmgq6NkjzsCx76T2MtDO6hM5q0mit/ZBupFBw1kB36VZ5
+pPqxJvX3I8m6EQowLPU0ZNgbK+oxi4WBDyp6RoYaiy+gvaxb9q6v4R5b/NYQ+if+3Bg7+LYqXUs
dAvqgB/yVpqj4ISTT9eqeYD+u/ZOEaV1DKHKH0CltaZV4mpATJFnl0QnPXGr/IFj6zwZjI8Yy8xM
EvR53k4LZHpBS1nb7o1H+WnxNUy1AF234VIw0uj+8QO+a8acl7GOfUImBLHs0B8owr7lTdjYzo68
JdldR2vI+HzAdRTRWb40RrTDgKQwofAxJrIfYfV+EMj9sApuV/A6/rtfciOKCSiVqBvrUgPbcGq/
o6qyFoutWq/Xj4sng4kbppTLUS1AHdNMwmRMTwJoTUutPPxTMaYMtD+spmHribYhLr9aN46LGatI
zuTuRtOPs3Xu4/C6iI9X6FIEYwFFmcMR6bixGYp73W36H06MP4AWupDztli58a0d6dclRecdcgA3
70ifwRrtKEeML2ASn07hR87IOaSPqeClSMYBihkZxVLHZE4W3QnJTRYFmfJVLkenNVpOhP/ozC9F
0ciy0Q7U6Ng0ETBoVOWjZ/XCUbd4tkDP+vKqXopg8k2pVlqxpUvLndAdjaoD1IEyY7J6STBL3Ly2
JHfbmZeB8vSi/7/RS2+ijowVTi0GCmt0HHlo7B/v0aVSjFsAF4sQ1S2UEmYjyITBGespjHLiXTfy
j97nUgzjEsAtVms54ClcFXBdWW6rhnaICjQ1MBt/XRLvlBjHoJClnivAAbvdcKPm2DUBhIIWP4yZ
ghE+0x55fHk7kEmXqjEuIqqksY4JagxpZZ7yRDxHhe4LY+QtUnmcltJZZjCKkNIxozhYiHKoe/Uu
m6rjsMbfhTo7zeryI5OsQ1JXJ2OWHTO3bmW1PxF1eEoGQB7qw42S8ZY5ub+b8Tul3CVdF4GJjQ5w
lqGGFnwVSI/1PYXIFJzIb24UhzInV27rdIfKxQ5mGHm8jIXjI1igp6TU174gFDl9aOwouV87Xyxv
UAjNE84yAcfUFcYbrYM2FHMkYX64ne8akwSVmBz0lVfU5YlhPBGRxw5AgBR3qawfxljG8EnnGVP2
ct3OeWIYbxQBbS8hBMfXt1/qOnEI8WTp27+TwTifGsjTczJjYGJeKjfthE+rqp1mHbXB63J20BMu
7hBLP4XatLWqmYhU/I7uiknueEMRG9aweogAlgWAyLvymTJgFLMNVgU+NzU9+yu+XWH8k7SIlTzQ
nokcUASoMhiPAzoMFGKYtw2w79FNkfJSiRr6UJcevZAX0k3CCF0FGqnKx2RQOO+2/ZTiXQSjTZIU
cysqbyUluuSUBhNgA9rgn6eU9NTexTCulgBir2lXxCZpCJZmsIEjurTPs2W5HPOgtvzxdN4FMS42
teTZ0gusEmKD5miFejCUduOpx/TU3EqlTTuG2PTxJG/21jOwAzA0K3Afp7xzY/ylNWRNF3cYRbGS
x0F/KQcO2Nm+I/xbSbaFosbqPC4r3vRVuaIE4s0S1rqAASS3T7nMG6bnWAjbROnlSEvWFsJGIJ79
frfRiRqehewM5l6YiMU4Q1PvhXFCM8LVb8tvkjsEa2g5vUfC+B4cOoF14OGq8xRj3GIszt1sYpT6
P00OCrL3/1GMYwwW/f9NWlZmcyoJFBK4TU7C+oL9MY5L3Cm9XH45xk0MrSjOSQuPRMOzDigzK7al
M92vkO3le+Foz9cvGU8jxmcMQNrLQbyOtpp5TqxnhTcO97bsduUSs/0DuRmEVUShETQv5LHOX8cZ
Gxza0jhGLH2TCMbw+tI3TYDwqYsHwLSD3oxOr3dBOYLxTYri0k4bpbO1KvWSbgjmEjd9yk6aJdoR
MGfmFZSCpeBMpWWXdX4Sk/kQA/kefEM2xpyD2VB+xaN2mMDr1STCbd2PB6sq7J5gqkwoARk1iLVt
lsWrZgIGyUj9NrEKu4zIcdAaW+5bD4x4lZsUvStbzefrn3+nO3d53oyPU61MXlGCkN3oxXRmXwTi
AMa+MfLhjqHxkst2mcLNSV7uEidyFM7p7/RbLsUz3q0U86yqV4gHubtD+xDxsT+Wxzmkuy/NITlR
9qkmJAHvwl51e7rItj9KdRhnfcYb0dROmg7EOsEuhh/jfDZl7/onvmrhkMTkf7rYDNNCwQ6M7rBa
9wUX7PNqmIIAxtk1q2FGaYHmSu/+d4xK8FLnrV56nEKTEzB2an2bM4M8xtdpej5rlfU2z2oGlB62
cuTXGlARfVC88BCu6P3/n9cXwujX3Xg8NQckTEQ3mtX4VquJo8uSPUUHMc3868e0n9j+Jw5CEOP4
NKEDkpVIR8/rszacR2CSrXy0Et5ZMe6uIboJrgcsFue44o+6k/lG5kz3INV1l1PzJHADE+/7McmS
ilJS2tJNU9OsTgXQ1dalDY0C03xm8s+b0ZeGwfgSwN1Wwtwg/9PJX02c21ZxzHltPt4xMQ7DiMXB
UFW8P6bu5v9Iu47lOJJk+UVlVlpcS7ZAQ4MAeCkjyJnSWtfXP0/M7nQzp1nxlnPYwyzMGJ2VkZ6R
IdzFBALI4a1JvdiuXeagllXBIqaqKmgXf/Y5a4yV1tTRZhSj0rwO9UmadVcOh51qKqfUrA6LClGy
oSc8kDLLufpaKHpR9NZ/crJIamsBC5+ppPZVzL1cHufpEPFCPk5HWMvworsdPNGT0d1qebWnQxV0
gHwYw93IpyofV8OyS8uc9xd5rDVhg9705ZAzoQrVi319b7xEwfC92+cgdqaUMa6B76VFzv17vImr
OkUGX4jrXR/2NxhJ3W0Dx7Wb5NIE5/WqqilxJCPtvOTo0h1i6Bh78fAST++W9bhtiloN5/ySIEH3
mbFtdTC1RsO9OoQP2yauna+L1fBzvCL4Zoq4xBlm3yp7E1Xnd0oeGJA5ny9+hte04hD8bkiiD07v
MjY9xk0dndQ7027R6Vw6uLSc7WURm6Rzd6ReiUWvl6z/MnkRog9LRhVx+SoPx4Fk06G+IIcealQ0
kQESGqiQKrYudq7Vf9djair9F2cJTKC6hXEWg+9TjLvVGKIEK2Kpg8xbX+vdMNh/EUdDVepxeaSo
lK/GiqwF578muY8I1rL/EIIy9jDWBJSbdoGMnbm3XnpPcSo85eIGWpDTA/0OJhfMfVdzDdvYyBfW
LS75VmXH4OFdpGOGqQxrAQ9N5q7GDVUavo7J5yVzmNyEqTBGM7ryR7+HWG6GlIbqy6Ry+LVb+vLL
cpCsVWWYWQqyx1X+pzhVdiQ/heqPPpzt7WNALYcDYCNvdaR4MZnB3t/ZgS0HikTk+/v6ETh/NQ51
c62d4nrFV4vTwW5GBB1G4bQLVaS4GolefjYOeod5SFuD6e9Zu+Qb2x/WMaXiFHiFW5MX53X0Pa+K
Q985FdbCLIC+cXScu6NlED3ixFfjU9JqKOqpgBK7myrKIcZsua109bPVUSyAlB3uQVJHetjoE27h
rA6s7j5v/KEnlkJ8Kl4EIB5NI1YLkOB24mmqHtbofx7/YTfI31vBDxBPpp7ng856KOJgmd+Whqrr
Xc2DXFrgDv4omGjHM/GRkA2D4gsA9mPcqfctnjljkIHSkLigqE1hf79458izlBRqiyMjlve65ehC
Anq09+3TT50XPt0sN5qoNNEMIwf9EDvSbsQ7u9iLbvOUOxTPJeUDHAhUGPvB7Ai+YKk9ouXclooP
YjmUBe74h1XdVtPA3hsnMzD88g5Nqa/ivW7LINmvg+HYU7cuZZGDgE7U0nJORIySg3C4+aqQqrDX
AdpUNDTLw8P5jvkRVGgZqNYghFJP9hANvtIUt2GIkfI2PPZruhOHNRBd4kOyq5N/ZMPYf63yOeC1
rBctlUbwz5wGXOzMLyx0hsvP0oG1/+GnbBu8Ho2d7XEIFPVlKVgJGPKSKkGi7FiNu6Zr3K6262Ek
bF3fsrMt+eeD1UAfGa8OlnLuj2P1ClE+wsD1k3s2wMUl/RQVpVbDQN4+dNNOkB5ijUi5UCbYGi/A
YZ0xIbSy/RHA5m29N/lXy/pje0soE+zvFybSrpq6XgQ0RE2Y2Yk8OUXRuJUgUQXgX4DQ+XtxMQje
SklaMMJWlmG2jo0z7lZw2Kt+4Tc93f1/PbQ6m+NgKImAdy1jUREflj9XF1UjdMMZTnHT7Ad/dUQ3
8yN6tJH6nBw0Fe1iGjMTEWTNrQJi1fLJiOxusq0M8ymt3TrThxjZ5BgpZZcDKMwRS0aGiU43bg84
ZE4XB6uZe9u+8otQ/L/fFAw4PztLHi9rISboz9TsN5TDdg2ETjIHRHx7lJHuMB9FHLFtVMTT8Wd7
cVIJZduYKKFjzAFl+w+jLXatnI9OE8XHZWjvRda/u1rB9kK3v6bEZ1ZXCEE2kYyIb1KCahW9RnnR
leTfoa/E51MFvTSsMAIaKpg3qG6VXQrZqxaygIqjHunOf2pRHJiAblCr2PybO2pIsscA+gZlhmYi
AhrinGMa/OdNS5BF0OsZaaZIZmTJk19VRZDO9YcsyB/y0Dh9/2XRhJ2kR7eTWntqUpDsJduHH4NV
P/8GVYh1rYmRLRQPESTDrDvG2D/a3wdQKlsP9S1q++Tjh3JWDnBKYa4h7oSpZtXIg141HzsL3QO6
7uWpERRmbMtm49TySPjqlbZfFhOfDyUHOQlEpKUFA/54H4dBfY/xLid+Ko/WQwgq7OVTBaJ4/Xfn
g0ObyMLokZhBLSAcUd4YBF/W8L+cSs1vX+GYyOd2sbSyCn3tmLiQ9+lwn6X/O13hT5+O7zefzaSf
5hS9VEt5L+qOGX+dR2Lmkjh1n6fl4n5VqlCKzQYvolz+mGIm1vc9FmZ/ez+Ya/06jvsHN2thNOg1
ylDDKMSTkj8r4XHRPgottq02J1CLOFmfV8TFeuppFOJhBV2dFX0Tpxsrf4jS1EmUl+0VUWY4EKnV
UqhrpuOKxMgqoi/NN0r0PVICn8SZ/STcuVjNki9G30k4s11zv3THovoSdyMUssGCnjyU2lHtiJND
uTTbyQuDUtXE9bTCpcMEii2j4AhTSE0ys2Ox5Q0cIBRpNXQ1iGzdos3sOVydxTwK5ugIvezUsyOm
b3F1m1X77R1j/+qWVQ4ThmVGRx3esm5SVINdi8Yp1Oq3UYz25tgcwMP1VVUGwkt+8Vr/G/v4JmOh
76MU5JNsdC4MWFUNfDeMsGV1FK8OCgyXEkxFhMPw2dell/VKsVY2gICu5mDEAIIQyDuykeWqHTDQ
QPcCVMQqPxLcFvU0tQKiVza7iu40SMkJtx205AqHTbAy7bHMlf3eyZ4oyoKrLnphmnOfUAWBvt4j
hM0sZ10e1fh921GuIuLFv885CjzDSOICvbl674v9hD4MaGRSKcKr+HE2wpcztEwII73GDaVNcWfX
xuC3VhMkvVbZWdkTGH/dDS+scXFqjVjD1JmImhykz6sL7acDJh4aiHqUXvrVcqkmhisUNbi4wJQG
imoFA9a8PNxQz6BPH5E1Yu6R7YrMFpzEMYLGV1+pAfgrA3s/GePzk2Y/YDqVUciGf2Cy6G11S1T+
CycKZhD4zbs1sIL5tg5Iu9cd8e9F8g20elGKc4E2hM9JheZBdcAh6lveAkURjG+rH6mKksO2b1If
lk9g1pnaVT2Tj1CF7FSGo6cu0oOeYWdneRfO4Mlp21OztofJzNwiD6mIhFozl1RIBlORWhMlaG3p
b7NRs02R5P68ej+cnUdhv+HiDirLEnwAjL5LK+ZdoqFnPel9Tes7x1jGo1CKQGw8JI3sFIokc8P1
g3neVO5ij6ZabyA9yppW2LAz1IPQSDIfWduK5Og79FLa7Qs1Gncdcs5G2Y+6WLFqdsJitkg9hNqx
MW+G6s4ad9uec/X6u/io3MU+WlaiNiZyksr8OomHpvmW5q9acpf2j0JbEu/iq/HehTEOoq1h7Suj
BqdRVrRuKNeuoch7c5BaOzKyAP9BhBTXb6Pz9+MgGzQOQq3NeA/newVUDlmQ7NnMGFVRJ3xD5eJ9
PCss9IgiVp6N71VX2svgNfmL3OvE56PscHAtr+qomiUqirX6iEKCVa+461IbxByEoc8Xyj+CovNG
qfLPjjd0sVSIDa4h0BK7mpZC7imJ3LxA9bQ2cteyzMaeoc2aFs0pRUvztk9eL9xemOfQRAxjXVA6
ZJVZFRN6U3cW5MFqtC3aGdJg7BEc3kr3+qna5QFVQaWuDZWDmVyQV3M18ShRA/2wPIJ5cQ+6Cif2
5X2G9knPQJeLaJcB5UXXExAXq+YgJgMfBhQKUCFnlyOjF4sOhoe7Iig9Yf87fWoXN7HKQcvQRZW8
6qh2VK2f1ntj+j4ax4wUUKUuJpXDF2gEruJY48b/L+MNCwRZ3q24o9p1iDtI5dBlUOesGRK03hUD
eJqRtzS/bPslAce8ToUS1posVICTsZW9KSu8tEhvNE32t80Qx5zXqpjUsc1HDZAs6yA3UFqn1cCt
rtaZU+fl4m4bu56GOXudxoEKlFG0VJlGNCwGCVok4qcutaOT9Wg4ot/aYwBJicVVfmxbpZbI4UuX
FEq8ziCM0EbdERFPY1R5Lf+o/3cVARYCghQT1JEKhqI5IBmMvFf7Fl4+aK/g+W+Mh+11XPeI87/P
YQW7zfTIYjmsptuHEQavQ3Qrzvl+28x1zz6b4ZChb6QiXhq8vnuzOGV590UUqADn+lV5NsF27CLU
sJpcB9EgfFsT/1D7Rx3tkHPvyMW30nzqwoc2pnLk1Jo4YBjyeC5HmHSj5UFQAprt9RdAfl4Shwdg
rktjqYRnIxoNZl/yaz96wB3CmuNRk+wDwQ292Asdk5xKuO7fZ9Nc4BGtdWEVGWpsk7P6rJwCUS8B
x4qxNKwOm9CaPox9Vbn/xk9kvs7R5NksWZqJmpEMuq/bpNlt//vb7i7zdY2yaGUlCoFMUZHadVa5
oznZtL4bZYZDhwbCyuY4wQwoqIohdCIox8YJke+njHDQIBjqJILhB+GN4C7J93541Hqqlns93v2v
G0Bv5edDheu1MGZGGKpKvT+mkitkpi9ADVudbCkfiarr9omS+QJGuISjpJkIQ6Pum6h6fZIQcRll
gMOIOamXaEKzsatWt0N6K8yEe31mof4RdsoYltPBf69qOrcncgkBvjpGCqfzFD9BqRWd+j/kd+Gr
KSBRUHsj8hLlV8E1veLYQfAhkrxtB7+6wosfwG3YUNcDWo1ZXi4+pcZgR6P8O9/wwgJzywucXc1e
MEpWfZ91r5C+qOOP7RVcr3VeGOA2qTNFdOWUaKCv35bFgTyml7qmKzau8aJjQqU85MH/Lo+JW/bC
JAflaSEaRaajo9hURsiqyXeJDgX7mBRmoXaHA3Szis1qKth8484MVG/dzeBisLPJ1kGGzho/0DdN
MbdchYmLtXFILgqDbvUtsKjuIKJ2G3d+qBAD15Tb8+wwdd+JeoMiHNJwk4ceseMA9x9OCRSepYPw
Et2vXrIX/TGYdooN4XQqBrwKU+c1/kMTHQxyUTUhUVbV7Nb39C531eJdLU4z2rq2/ZPt0cYRNzhs
x6C3bOYtOpKkdqfPD00luqO4V8qbOvuRUsQa14Pbi5VxgJJnVqUPEuK/HCSAiQfWYS859DtQVNvZ
D9Gug/S0UqkwaoU8hmSitMwdVphEpzUBdf4wITzsnVqr7Rb4ZS6/c5NdLJKDFKUsTEFrQA0g5l6o
3i9jMFIvHwpVDA5V+ioMpV7E+VqcxWHkZ8sfyKYg+RXa8y1iqFvqGf5ZAtlyFA5UomKUWmVOkVQB
Q1P/lHjmHNSv6SsLoOzyUbQFdze8qo+daFcfxvO2lxJIY3BIUytg7h8t+I0uPVvhW0QVnUjH5GBl
XnIw2kZobBYf5Nhp98Uh9sH/8m3EINwMhsqeqdy524u6PkhzdhSTy1OlYOAuW3Y19K5hgxBtb35j
eY1619xgjv+tuYGq8qF5lU+UZQJEeRr/KBIzOdGRTpJGx1ATB9FQJVOEAVdj7ovVcchSV2NVyxVa
iVTjaW0eovq5T58bSkjyemrswgwHKZAyCS0Nna+u1g+7UB5e0Ypi4/XktuHQuumEQkNR74s597NQ
/q0+4gvjHLagdjJGo8AC8Da/V8rmLuwLykvYd9o4eDzxAlrU26HKcMu27uyyLLeSImUzuKuHeuFJ
et92SuLuMTlgEdcE4h8CYsrYAnkoqGAXsTiUerLTy/aQrUWwbY4CMpODlXEWrRSdbuwMpM/iF8lN
XeiVBzrUJRWvn+3EpUZ5KOfnsKSZxDU0RKSlcAbu9HzYt6Z8SkKT2DeGGFvbxiEKxAzTop0xksH4
sdioxHpguW4qyUbsF996i70apW6pUZIY3UH62kuB0f05L8+jTuTur6dDz77Ocy+EwqLUvYQ8LEve
s8SU4OAyOICGCyXyluqKZSdn4/PxDAzyMNZJp0B0q539xHI1SqSV+m4cbCxmBf5t1tZbTwLEUhDH
GaYT5dNzOmQveqJ/2/Zzajns7xfPDAUJtWWxUGmJoFGmfjW1r9v/PrUcLuZYusIolxD311yeFBFq
Xui+BluF5pvL921LxPGxOIAwujKuUhbCpWMYgIjPA91DsArrftsM6W4cMBSjGS5WgwqmeQqDwosO
+XF1TPQrQMoyoKYnrlfeL5ybAwWjV8Zey+BujWS8SE14V6fTraoNb6ss3XVtFrTW9DLq0VGaRD8J
c1fQoVoeNd72qqlt5ECjbMU0sjp8XLSduwqu5FU6lMt3E6LRU0RE/tsbiYn1n11SquXCqmfcXebw
EkY7NYWub0m4PWWDS2aDum8oZKnU3HqO7Tx7w/VvdQURb1+RM7t870KR9OeVhHpTrkmM927rr29L
sDjdNzbcF7ryj6jzBre/laGUvv7Y3ivCQzFY9bPZpkpzbVgHlh0ZXdVhPpoEo1PtKz9/oTyU+pIc
gBRljGmYGQd8qry6/7PW3a7/c3tB2xil8/mqXrDGrNYQaOTDEe2mxUx8MGoJHHJEUt3Vo4Zy6Rw9
ojFAip+78rc6aP4+x7rIoYYuVW2djS3bk/xZRkoiOo2QLkOjPpvoUVKb4p8hnY9DDnUwkmiWEeam
iV3uVUe7AS+LJ/7IP9ZgdqBTih56G7z21vP2blFfk4OKttSsHLpwsBt+E/X7dVrtPCZ2jP32X1/C
Ot84Wy2Rosyg0HDFRLe75VDVD6YViPNs650zVTFxkIkl8W20YYXCpJ6ynlAE1BiNirq9TspxU0Y4
sFgTcBUmTaG5pZiCYOfLojqqaRArIY7S53Vzcd3nrTnM2ooUgCxIX8YKb2I1JIdxqZWwH3FhZFrH
uVAtaDe0Zmb3y82QjfYo/LHtZsQjVf98OV9Y0RUxWRQJqPBJs36TPcaOcYy8zEFXOjhI0L+F6kly
lzvGDZXro74iBxhJrE15ATIpN9JeNQzMZf8SLT4rVhdrs6yhDSVWP6nfjCc8EqFKAZ0GEFYF1V7y
+oCUaLjaMnWGp8+PfWEwqeesU5kuYHhCF8OuP0Z7IWid2KMssdO/dXI5dNDVTCmUCkepyWJb/XOu
Msw178b1bsUcqnGPmQYimmB7sWGQ76DVOvA6InGKkmjup8Vgl+0pMUDBn33Z9kfC6T9ztxdfsG9H
uQOHGS6p3ou1U26C4PF3enPPmyRzCBGqUZML3WfDCevNLQIlYLId1BZRX4wLHyrcVYXY4kaXtTdV
v1flzh6yu4ZycsoMhxLo/a20Ieuh82su9lqUjggl8yq6z2WFAD1qa9jfL7YmD6NRTA0g65h8rTE2
Mre2Vr9sbz8RqOsyW+6FkUUDF5oo473beIw8qgmsR+UWVDTef+53iv+NWhQXUESYG6mjHg8DKbpV
01u5eofGMHV2KCNcDAEWuUTPOlQKJyh3yu1yaifNhb5gMEnlThHrN0sD0X9UHA1B/0Mxy6d+kJ7q
abEn62ts1j4o95xGL4NInp8tofeQxHlQTOmkg7LTDiHzZ4P0yBaBO4JwZ2X6w9L2jrlgVjYraj/P
tFOctQUYz+evQ4bieJncDBg3VMMukIvmYy3Fk7xKjqii8NGZwVSMiV3JRQBmETfs8FMnySmj5Udq
iEFTgB9PjpFj700vR5wgtNbqT7287zLhY4jre7Gfb/LMgB5JEfsV+KTsaYb6kFI+YA2J3UUzVQJQ
CDjk+5xFzL72sgnUKHMVlfK0ax1p6jE0imDRr4vom2yEr6Gy7kQNekS19ZgquqeOy77vhsRu+zWx
xapqbXClBWJWvqvT/Kom/VvfF3tdDDFxX4Mrt0lsI5pdY9L3gxB5jSnmzhBHk52lpp1kiA5nY2cV
4S6NptBuZzhxjz2NMTBbzNJLOYPhvm8LnzgyxOL5vusGV87UVcCz1p2yXQ9IYypnyeDkx/jLXzMA
QoCv4oReB4XSYNv8dd82LSaYrEkyz58oRFo4yLiO3FgyAozi2OKIu6ih6hPXY4WzGe4ICV1iQV4E
Wb1xyZzILB+6LCMyYL8ogZxtcJdqKOTIts0h6gJ7SN0Z31WQHaKE5WBULgBHto+C4bF6W3xISYB1
kEraX+/CxFz/X19S4R/si2VOiI4N1T11Xr/PIfGKNjRnPEBu9UF7hLqwp3jiLnKheZNRz89f4O7Z
OPeS79pxFAYLI27SXQ2S4wJCE+GzaktOcY+UDEmveL1P8WKx3CU8rmKXawLsqUG/146xO6KqDEJy
pFCpAYHrN+R5adxFLApSKktM1DiSDnlxY6Ud6DT9fHzYPgi/qFSc7XA3casVYt9Botdd+6BOalte
H1r1BGzVlo9IfjSi3p4lilOPWhw7nhf3pZSt0qCGYI9MVq9TGjuev87TQwVUI1bHvtI/A8Dz6riL
WdFq1apE3GGlJTlZOO2hDqHYfTQ/abPk1RYaQGdl8aMiCTCJ/QjtJC8c6mchagm820YChU8BJJh4
0CUZgFNI1sdQVl+FzNoRi90GNUXk0CaOjSK0ejwcVgm9bLUfYtrgAw8HDJTvW6d2Vi/1pl30sW2W
2ksOfyS5zRJdwy225JFdJV+U5Y9ViBwpoZ6v19OQf+8l/+4vIn2ZtAhOMwk3lh60049yvcuQWQ6J
D8m+04bT8C9+bY6isFrxuFy0YzTdNSDMbLNX3Xjv5qM1Pm9/PsIxPvN5F0fByrowMqFqiXDlPrTu
xN/iwpXOmMW/+letT4VZQ0qGCfBJN9OBUSNmHqTxanv8SP+cvd5pcHHs51PkZ4RzUPDyWWm7WJ4o
J0NsmjUO4KQfolgAD6952xadsxT9c9z0bt0ru6HVnmeVUuOgbod/JAksc8xyBRCqBuk9apR++KNx
wyc2XtieQid73d7J662kF1+aA5sSQoe6lGasSTp7zI6J14s20jlVUEOjWPXnIIHsw/IKPhD199Lm
57PBPQgyYQmrVsTRB92zPjxHit0mxAOUOOd8liDPywH9xcgeCdqHYUhBFKFhWu3tbs6J80duHAcp
6byoWawjEmVS1nOJwVDLiyobqoFgDrV+WO9U9ZW62PlEQdHIOi4/nMJRip3eaIPcsEo7lBOQX6r3
SYPu39XDrMvO6KSX2izvCdchoJtPIKSdNC4yGw7S7MljM5bD4Aq3pgstimKvgQXQNGxzcWMiDKa+
NJ9VMNdYLxoRFcDybWEEC37omrXdITMdg1uhDgQiWqXWyUU1TVtFfdHDntw9DsuhL4+dTqyJAFSZ
/f0CcUDgskhpi4BG6lCxH6UvctW8ENvF4ryNG+JTDubChtTKbbiwoVEmRhc7A94uWZDdWCCLFlyB
uCF+0Y3w9+HmswtdI+ZLZoLvg80aqU7tJwdz3yPynNwxMH1x1xBHndolDk2gQqH2eBShSaY4ytVN
V5/6lDBBeh4XrKhRpZQZS6OyUUnDZ2SpghfdtF8++953JCc7tWUcpqwp1AysCQFYDg46N9klh/Yo
7rUATJFIFJPPIgIt+edtFo5drYqgv2HL++SCxdHK0FsoQPRxcoUDU15ZqXwn5Sr8VHGvSlICNry/
Kk1o1QxQZ1rBh2mi4tM7yy51wJuxfRjYh9s4C/xQcaoYQr+woV4RlK1DMB6VwDj8P0gDiA3k2RHr
pML7IILDLMHqa2C8UWt7uVdxCGRX3I0lkTf8RfPd36eOHyRW0M1ogYmYaUZglMbL/Qo0nKmP/hJb
/M54vcJHqs3pF2W7s012MC9wZYT41SzWsYa3/BJktxZEmhm26M9MUhxqCTvwCJN9dwRg8vyJTRGG
2syqkxVu2eRWQRZh20Oos8DBiSEPi54IrM3Euq3ifaqudpK4hUL19lGeyEHKhNKMvtao60/qQyVB
ACs8Zcshwwt2rG7z+QF/3P+7lXGgImpxI4om6gu1Vnpo6b0V40iF5G/6TZ4aSneX2Cd+gFjThFjI
c+TMR9wz4LakihhsGzYOssolU3IlFyYdtIIY7oJScVPYef09NXw9eulCf/u7UUthZ/3Cz/s8MvRp
QZOCUDzXdbDO1EwNcYOpXJzRTXVVgMIQLR7aLuxrp4d43dT+yzuMHwJWZ7HRNKbZJD+EQXUw7/MP
5db6Kn4q7K7v5MQY9dk4eDC6Qp5THYFAO8v2mLwZ5JOJAFl+4LfBTJqAQjTyonvJV715J+7BcYpq
auxFpAgUFXXzY79zpScWCH1YnC/5yynxatGeH5nqrbgLY8LnqIiDn/zFbGS5gHCEXcmsM6ZzmlPs
1rvchk6FH0Kyxt12cnJ5HDokLPO7tNiu0Vd8lpsEbQpTCNX9zFeo+4oAP34eOAnR+JOyIu5y+Czi
7ga/29PXMHGw+EHgAQ6YjVKqYequtDtVcXTI+gzFb80onp/SGgcQlWXU/aLhTgoHw66bcFekMvHK
JG6lf+hhmJHRTQkCwkZGxUl5H9XIWzU/Tr8TbnC9vP73pa6xU30Bdvq6hn8l6FnSWEHSuLeZhJx6
pLpuqb3h4EHVk7CXDRzebEEjZLi8iGnupY1IREbUh2N/v1iPKeharClwAVF6r0B+ED2NFmpNxPZc
j78UWRVVA4zBus6tRkikImuzz7zV7Ea7DtOxQuiIUIdAxr1kBFiSI5+q1+3duvoNL6xyi8vCRGpk
NpObm3u5epwFzW5jmfiClBEuIBI1xYqEAYmputFADgw5qvK91p7+3Uq4aCjJWl0qWS+x1FgvkzTd
gUnRFZfV2zZz9U66+GAcyHWV2EtihbX04V6enxaK3eaqt53/fX7sTenCcl4TJBDb0E/iyhuUxxhc
ImgCI+Ca2BR+vi1plk6oW9TUVRmKHeLq1Sj7tphF2f5elBkO2aY+rkVFQXLZSiroyee7ZCof8X8S
iZbrideL76b8fErlOg1ra0S2nOnhJEdpx2qBOlQeqMaU6x2nF5Y4fBNl1FWSWWLat5I/PjXOfATn
NqKG8Bg/UNaoz8f+fgE+USUhY8V0o8fcH4Q/R/0oke8VwqX5MbZ1HQpI32CLemTFcl+l2uKvd69d
fDHu/GvVqIBKmXWr71tf+hHdyqjZYsjKVQa/+c5yb7mXuFDXO5IV06tB/oVpDhXC2BTmPEOiUXma
PNkZ72J0YkETVvQ1Z1FsVjtVHNGeXoV/e744oJiEuAqHDm6i1lAsfNDBGT0Mob19uojl8cNrrQJy
v1yPEHIpsWOqt6b5kiIM77Jvo0mpKRCuyM+rqeKspUaE61bTdrqyOKN5k+S/Fdad98vk4KKaWkVP
KhgZx0FEo0wJem1TgtBibSp2lMfemuuDvcb5fVK2xMgxtUAOQiypMcy4Q6PtmN3NCkTnd+3w/u/2
i8OOWMuVWpDwAgiTV6V2M5xlMzwsyTHsKepm4lTzE2txV0iYpsFbXS29YXg2ku/bS6EQlx9SM3Kt
sDLmD5Mzu/MeCaq99aD78YGS/6L2hYMP9Kv3STTAUJEWQS4kvqaMBygPENtPRWAmhxWVpGSg+GJ5
m6HyGksLCpRd5xnMy9rkNdXHKhuPaxknIJ2cPK0Yd1VWuu3Y+80cu1pCMVdQFw0vI1EsWdulLdZt
nhaPAWbl9LvEgXKpl91RgnKEu/AjbJqWz2nNUhQ12qzW9jsaCQmsotbDz65ZSIQlhoUHqbAbPnVp
513+odoQa91FPpXT/6x7/CO9c0YSfnZNLMXQQusdruZWe5in4kturR5YvU/DIpROJAn7NBQeqxnD
twYGA6LYk9vursyTY53GL7KGGe5cQ99cf1ALwbPUKdCj5QbEXX6cKT2oedAy16Vq5BPHiiHc1u/m
UKgBI3OmS9gIRj3VP8X+dx2SarKtvkK31902RlwfvBKxMo4j6NUgZGlWXwTjoKe9jQvTNs1dL1Ds
zNdz9RcbwoUyrbBqnVAhXdladruvoZMu78tXDXKFq9Pa6nH4oMqcRCzNT8kpIZhvcwMjSc2KuSBV
32lSZodm9pTUFuHc101ppirqpmwiov05TpP0UQxVARWyuUOzp/Kk5+/l6mkxlRT9BUidDXE3SGrU
nYDJCZZDMg/argrKY39c7gYXLCZeGRSvywMFDVfXpsqGJGPOAHTBfCQzIXybWeagNL7P8ssQ9nYZ
xbY0UE/gq65/NsS/feRyrI0Ok2XokRxQRFIxy2WB/1lkPX2vVPbg+v11YY3L/4pp2o+GhIKHcVfv
Sz++G/z0UUXrHsXcSHw/nt1D1JcY9MU6+pTG114C7/nkLumjQTbYXs/4XayIc0LBkJpUl9GQ0bus
TFscwvvQZ8QJyMC51l583EaPq/fyhTnOFYe4N6V5QQouWyM3NL1WEiE8420buXovXRjhUMOMdcg+
ZoCoBhdv0qF3+GPbALUKtnsXL6ymj3Q8G3ErhaLhpTX0vZP5WyVoROMhZYYLYupWq6O0/HzXnxTt
ax2f1IQIYCgTXPyCapAlTyPoSMAH5JTGu9TcRFNGXBnsH/nH9aTq0NXVRVWRFG4dso7pRKjCAX+s
U108DKPgNSDIhJBvOj4PlOz29SWdrXFLMo0M2iYKzuhgPY14t0k3y0j0olx3sLMJDt1CY8oiPQJy
62KgLgd1oaomxBfj61hDBHamZEEgPvrtvnRZSVW87z/0fegbCOXKk3S/AHW6A9V8cn1loLYD47wp
afwoaWmkZpNDdNS1zL2S3o3mb32587/PnZx1mToVNRoMPy5frPnDsGLC16gFcL4GNW/MuSfoyzBV
kAcrGIZQcv3L9vH/BWieV8G5mKaoQxVCxw119u7PaDd8yk8O7723uL1TkHH21ZBLPZvj3E0tpbJb
TFQddcxemL1fd5D3GF1leZArwdle22c70z8P69/GPq/AC2yzIBU4ViloWVhXRodJFfRalf7a2/Jk
zwctgAod6EzTg/64sPyV3WLYTve2f8T1I3z+Ddw1u7R5Yyw5LqUif2qUxtZBNU9RWhGO8vnyuFhn
kk3DslTgIRf7ZpcNxtHC62x7Gdd7Fc4b9+lHFzY0IzGXPEcmiY1glve5m6GX+qN+Ne8z1LhKqBBF
vWO957/1jr+wy9Z+YTdaMQZnxjgEfbdTlH2cECqcn605W07CNvDCAJhTu3YKcW3EQnwoqvGQLLpb
RFAEBqFvvEQ3i575RSFi2E+7rcPaRwbyy9TleBJbb4Ke35vT8DQUfTBP475US4y/4sdWibvOhp2B
2kVRKrtskpqx2aBLLT0NSn87hJpnxDEV8l9/ZVx8Lg6UFiRSmmhEWpsJ0617yY68dqd5n/RRQfIU
ejUBUteftRcWOZTCGoyw/itqDQMkDzz5Xb8B1R+6dLQfFXGaGDxsbRaHViKQapznFUyJEaiwK08V
JKezVvCo7QU4ZfGRJf9H2ncsy40zzT4RI+jNlp5tjrfaMGTpvefT/4kzc9UUxGl8V4pZzEIRpxpg
oVCoysoUGAtkHS4qYg1cG3X5ilcU1OjW/lQLjAuSESBoLKpexuMq8Pj7tfaQC1BdP4kKa8Z4/w7+
GYRovCnX5hOvjcgjeG9ADMzAohl9KiwNvBTagTv/o8CCoR2fBWZkLY48eTaHK61AO5nGyJGTIjIn
Cd018R1soeb14MSyQiX+UctFnMChgt9GR9SaDd6f/ojU+eLlNMxU68JKGXsdoqk6bwmK4BmTEax8
/Hh9JeR4XvFvGmmay2XCZRNQ15ny1hlWhjHZXDsWPSN1YUVzGmOaTmKtZjmcDpU+TOQmYCPO7dHn
vgNlJz6SeTxokd/y1R8+Bi+eSEULSMpF0J9Gn6qdsDYtF/14kACy65qHMv96fTNZuY1IRYtUygtx
7RAMidp6RojMbeWB0JZxHh66LlPLl/jZta9HhYp4FFB2HrA4+T6901wQf3j64z/M9jGYaQXWV2TY
o1Gns8CN2hpjPq23lx+SvUIVEKxLgeERUC3epNb1/WQcMxptumRFrC8iUsU2fRaGH4v0Qwq/XTfB
ur9oeClv8DjKeMh9pBkKcMLzK9E6JWVSDPIH/TMTE89aFdnkTYhqZYykdCn0jjoneVCtxgMFUQqD
YI/FLi6vUGJn4oUZ8ZgGm65gh6+HHAFLzl4h7mqGrli+x6JTJCexzt2/3FOyA5sVSqKRztDZw/jd
C1FGzg7hk3irfzPOPIAVk9+mTF4YRhijMaZcKunpJCO8JML7XM+myKvmON0vCqu2tA+6usRl+j0u
y5wKLgZcMJP1jz7G6pdHoo6RuCyic1amI1HhpIV0ErdMsDW6qysC4KXBT54WN/ahQf8+stDdLMek
ook+LnpYoqBlJ+Nz0RzzBhPaLK4ihg36cV5ATV3nQ0TIWgJQSUhv5aW67SWZwQy3P7V8+Uw02FRf
VdlQZzjEYPEH0v4ebaQhNyKYd3W7XICTw1SmlTrkyPFHluIDI2uklWs6rYryWcGtmgZj0J3loAh0
MDGxSqqMt+1vKFQDzEERgZBrKW8iMJtr+shVnrCek/T9+plmfTeStG6ONChNyZHGq6jjXrnxRWwD
uX29boLl7jIVNrKxn9q8h43RbT4bLojFLPUWWGSLzHezDjJrQdS7peLlahRkROFRAfVt+sanz7Xc
/F2eSANQpVBXVi3D/SyKhxRd9Ta8qdP8L41QUaLTyjznFZSd+PS1iSWT48/ZwGomslyNig3ylPFK
16OqoNT9G8DbvCnxjds3la+owLClmfjjujcwvg+NN9WlWa+zGM3heVEtte/daW2dQWy962ZYiSkN
ODVaAASlHDGWlGzm0+BhnNKP7kdAVcjkx+pULmePLKLP3ftKkXjoIyiCAZKIX4+T1AlDo7bwvqi8
k3Rf4CpTbs4K98BYnYi/81uCuLFDHds6m7RuIdO/KHxhyhgMz71vPA92d1Jwqv6ocbWxRh3gop6X
ThAwlFRzbrEeBsi1lNJBE//oWG3sUGd3NHIlEWQECn44LdFBNm5zFqp21/02Jsh52MQ7iLZhHshA
ClOsgRS/V825ah+vf5x9EyoUJhRR0cXfrqh+VPO2JSamwgFcC8Jt1XGYEsZbfL8oqVzsEB/ZLGXg
MFQrQbPQNh5nW7UqU3WmI+/F3zqTVGvU2ozBZ17egMhFcHKQaRBWs+tL3UekbX4D5e+KoChSIcDf
ST0AtJsHCCeY3EPo9sfaEd9a9Ns5u/uy+EyQPPnLv5+Ay+qpE7AUg6FxFTLfzgHM95iB7UwNyuNs
dQHRiRdZgZL1VakzMChg2GvFRLHzRrfAChTMveS2Yu0zdnT/ZF/WRZ2BNFflcBok8O3f8+DCLzE+
Fj3naO3zJ7Y6O2tR1GmQwQAzdjyumKL7XlRPi+Glf8bZsXER6hob26UOuwLJTK1/Xg2/U0DxvxSm
nrGix35Lf2OJusuEWFj0boLEs+wtTu2mrvIQ3uWvnTuCS6b2qi9cEHYm43vtR/yf34u+z3gu1uUw
R/NGuq0+w/uPxs10p/BW60CP1cqhGzIrVg4xwet2iXtfcX/6epOyKe11QmphlLXT6qqXGuHLdRP7
V+hlP+lhCrEZosUg08qkDa4CR689SNrHJIpkHUADWpqgsrZZE7esDaVCiqGO2TIT6aQiCZbpOcpL
wFuf5ZQ1KsLwfXq8QtD6GaRX5LkuHAzldokfsv5PKrKbDaRiRtFxg5zKSK4WTCBUU+fra+7kvOZe
/1CslZAd3VwEqhTlhcLDzKx74fQkLbe1wfCF/XfXZil0pFig/TRxIzlb6y1I0/ziWAaZHzmhvXqa
R5qxpY8P5g4B7zNLK6S3dc3bqRgSxpkuTyVesPPHRBS4oggNLiFrX/yalcOxtpMKI3rIFXIUgZRP
EmoPbMx2i2p6LrO4jPZpPy5bqvK/fjZtzbVJTFGhkm6XlxobS8jMOEuzMEVph752v9j/wLn/yltU
qo+YpOMi6TzOV8KdmumpBJu/HPydCSozKRNAqwSdtEv5OzX6lrd3yp9hnDa7R4WJdOR4OYlQCFBM
1FAszuw87Ub5UE/NbBa7JetqUalswxi5ru9FAoK8F6AdlhyAFnvNjyCFnOwIuPfymY/A9feXlws9
y8QvktaqCaoqwqBaoKI6ZPnoa5L21onaaayLzmwW7j1OkBlEs7sW86dEmYJV5hXwI2anJYnvJp5J
s8K4e1Qq3iSC8a+iE9HwwMZbZWZx1mjVn8lWJNA9FFhwPcaZVKnws8hinPMN9l/kh6AYUnOu5ZtG
MazrjsvKqVUq0BjdVIrQxCbSirxVPZDhMcKKNx9H9PnVkxqQIdMehDzNUbtTnZTJjE4WciXS0RhB
UeWnQksx7RBD+4V3CxWkszEA+5ZasxriHzyRV2zRMMFchn5g3CH7I0dISEwU/o/hQfSUNxHUJOsX
DpyK0qGEimV5vuFvyYSH4ImueMo/RW5rs5jrGG5FD1JhIB4FjxJivprsGON3rf58/ePuUw5eQgaN
HzTKTJr6Butt7ehhtWOrAt9q4wFKZBP9vxXAjfUTJFowKsGWR2J4MF0ZmCXJMCJCed840Wf+5YO3
xFKfVhA0EGIP3s7cvz01GhW16lyJ28GAWFg5cHYcilYVh5aisrACrKWRf9/kHxWXhVXDAVpYRK+d
fFfxp279cv3bsUxQIQejw1NmEBG7sr6vDKuqnoaecfZZJqgQU0qVqqsz8sFe/t6M50p/jtav11fB
8nAqurQjanoNEf+Wure+8uXw+frfJ7tw7UBTmQvUnMEdoyFhF4UDX36Oy29jZE1hxbiWGGboYSmD
iyFjnqNM00jVgygaZoyOgsCLllbMjB0TpetLooelolCpl7xGKlGe+BfyBmm/CPfCEe+Q+Ivihabu
11bk5pjonfzU0x7zw/D6t7UGephKTTESO47pv6zx0KfLb3VMYxN9OtXHGM3fpU862ZPNeQKNQg1l
InRjY6X2kq505gwUrd/+yld0KjYUfG7EYoGNnfTB0dT8YIjJTRemR7xaGFUilr9Q8WHM1ybKK2Tv
XXmzZpYiaGa6WIL4en1FjANMz1Hp6cIlK5F0KrPnqPvEK98nFjKYHNArB4zW9zIkvV7LBlJzc/lJ
GXgrDp/rZXaU5X1SDDszJvf6klg7RwUMgePqPBpIOsJ3DmesplEptyCTtThMTl03td+ludyO9JTU
0papnGc41eqZ8BZhDO2ueRvsFDOlg89qgTK+FT0lVebiWkoSnpOJtNi8lNpr2HiQmfizRRmAncoG
uAB4KiKqFcYQw5J4OUgsZUBTuBvVBim2W7mTXzGe+/swEeWnNRomWg4aRzYYwPHFaiXAG0VruUld
3Tb4AwGyZW7nM77avkdeTFKvOTTkgS+PUfOqnNUl7I2m5ipHktBEk9XYg13cFW753Pm590edts1q
qVdeHIUcVFsIbJnvrUkIpiS1OFaVe/8EXNZHxUI+6pMpJ1KWIPvmjaPC2zz3CWf8+jbuX8wXK1Qw
5BRuXbMOj8kVIi39bfZH6LXNVpHjsIno9ZisoZLi+QJI1q2kNA9KtNyWScnwBtZmkX/fmJk4fcjA
4YFwITypIg5Vm5kdyMB6Vgaw/0q57BeVK4Ft/t9ERmmfRjG3Mg1t4/seardK9/53n4YKgSufCXMM
fWhblB9b7ch3f6Jrvvk0dIQQZsiUaYgQxpxZcWO8K3L1cH0J+8Hu52591NY2n0UX9FTVIfxtJxUQ
MjiZwo+FdVP8x+PmYoQKBKqxGGLfo98p3ieAooOGCWkm2IMgAoPRtsGuP4tB9cZ5uo/Ax/C7/7g7
LsapUDCWeSMQVTO8rGaCxwABlOLIIEjKMUrHYvb4j2LMxRoVE/o8iydQz/3DjyR/zgEVzqzVU03R
TT4Aw4s/Ktb1b7iPJ7v4CY3bDPlO4kpytgx/dMuAUCFXHvegBsZ5eCrvI1TCr1vc9RpVkkRd1iTZ
0KgzFpXj1JaliMy36R05vqnkU7Uy2+S7kW9jhTpevLGUYoZyIL4cAfR+vIWdxOsBk4sssAZ6MuO8
sZZFnbe6krkUnTRUctZglnoUV7lTvPaMtz7DCv1EKaQ8UsDEiImXLCDDEtA5XLlv1z/Qvtdf9o5+
mySRkqpVg72rmm914qaolOjnLhKhQPwZUpJ1BAo0xe7Gb00hMJ5gZJd+S0Q3pqkDJw7DLOQVhiiq
zs3Bvh8Nrq6aRcWZwOiB1uG7VD1fXy1rR6lDp0dSHCYc4ksoIoNq4xutx2xptnrXzexeYZuFUTdx
pVRRXBOtsSW+jyYdoOWnMIO4ysiS2GCth/z7JiijKyksSoIrv2wgnuZ1GFNPGK7O+kjUdZz2axVJ
BMaVa9/bOXRG41FsIQLc+1z5PjduuGQMt9i9lze7R8WMzgDPfUVIj4piDpa8C+osb818MU5Yrzsv
C+OY7ff/VVVTZRlRSqKhXUul6ylPEBtxIHuSGTqQvglkR4DSsmR+1TwFOh64uv3whvUo31/qxTK1
ubkRlhG0ENA94Qoz4v2h4V0ZDOPNt7yeGKF43ykvtqhtHcqunDIdHSExfTSqd6M+ROJk9VHFuGR2
fRKoHZ6XRUHQ6NGoIcyituOwJk59XvkHsb7XouD6+drdto0J6nwtYpVq3QDVF1GqbpQKZIaDfFgW
3RHHJBAq1pgNa0XUKRPzNo76ERWpqr1J4toWqmOnsKgeWEYoV0jKroLGA7LrRBqcuAEphbS6g5Iz
vg5r6ygviOa8nVIF1dTceC6l3hQyZB3LaEpNoIU/rn+mXY/bfCbqWk6mTA3lHrckhE7qCO+4BGPB
dsSpDM/eb0JuDFHX8agnupihlWZroG3HyQ05E+o7PhHZchfXIITM5+QWjztQQF9f4v5Xk1T8Zygo
7lMJa5/IWpStcHaxP+ktWOZsjWc8yPd38WKCuiUrcYqiUq9QrolBTjW+VyXksV6KRGGEXeGDsfW3
+1i7WKJux6LS5VVe0KiTF8GP+fg2XWc3y+ebuWtsvZzuCyX9HrWznWeFm0y8z3GFN0SqWU+hVUvz
m7Eqd5lYYWpLQyWudHiVuwtRIO6U4jyBTI6bssEEOOh+1Q2rUCdXFAAPKmcbIcMUWowaCOtdtgSL
VlppXpoy2VjAbLpMtMq5t/O0MtPyPtUld8pnU5JHc5h5M211S+cFt5Tnm2YBkhCRoVgqx0gjoMVB
70VUFLjZk6vE4tF7TJfhZQQdslj+0EFss87PklqYQ6VDmDZ3OgF/efpez6s5FvmrCMzG1CuOUK3m
UohOBkLEUfw0RLFfwragFn7Va8HC49T2nTfFhdu0yY3YcK9N1PpLn9qZUEGLTbBXKL4lvOgOUffW
ZhgzW08CXwcGWD65dnL0ivO1SguKuDEzwS+K8KafjEejTAdTbJFFNPprplW2ZuSHdeFvmrqztEp4
WZbusSyh22aADgg6kpaYO6ou3Q5gCYzm0lFKMTGXtA2qQjurRueEqeZFne53iYiho4a3R1479Trn
N8PijEppL1oRDOVwEvRkcAx4uMkvwKFPwJ82ObjU4/G8CPjUsXHKoQa7qsPnue4n7/rZIlH8d3fU
gNySVF2XZepUF30iNmMItrupc8vyTpcZ2MP9s/vz79OgJyPlu2rNQEHDY/gpekAvpjIYZ3fPBC5B
WYIja3g6UkswEnkqFtLfXxNHVU+CgoUwspe9XdqYoKeeoD+U5MOCV6sifQapjcxU592lRtlaoGKc
YGh5yRN4ZDQ8R0NuCs2hnL8qube00CD8whuHOWd8+t19k0TwyyCqihI9x6I0XcfzIOKwl/nMYRIe
oUIAr911/9qdlhE3Vqj7SQezHOAXiDFFq5klZ2dtCV9+TwdHTb4oml0pn8r028AaN2QtjnKKGJKQ
hToiv22q3FS12BYw89RrDWN5DDP0MAuE4WpeHtGA4ZJPhfK4yJ1Z5ffXt3DvbtrsII0SXtcRbdMQ
FfBQPMjZV7V8V6LHlSW+s1uS3pqhrkAVUzl5PqM+bPjxXeSTETj9JN8CTmpDFc4SGJOErJ2j7sFJ
AIe9ALSGHWmL3XbokE2x00wsOMjuyb24H02gro8dt8YIHbbedEd94hOzDmfGPP/u1gmbO538iM0L
MaxiLeM1wOq0ZXxJ9NFM5MRuS84P5wlEioIE2TJoESSqjv/nz9kICcFGBFIsCa67yt5qtz+EbPrm
h8xDWCjZR2eGG5w+rI6ZkTnXTewe6K0N4q4bG3WDwWSJoCEJK4PmgiPPA3lBANTumTVNwFoOlUcn
UqKBvAMRSsvvOcWdmWT0e0druxYqOElJVUb9hHpreYp8/hzdq7Z0kJ/Anj06lb34nS8/zAzHZy2K
ikwhcFilmpYY6+acdHzJ2lfGB9pb1PYgU06QNFUVTjNI4bXOwCRwMvkj+Mchyy6awqzdimkCfVrj
HC2Rl43ICUcB/1wMopfzoZ0qGLniISVas1C0e+sWJUUGAT4otzWe+llhm3WtNiC+LNlNLnpsrQSW
Acoxw2lVx7b6AHVLru6NT7k9+/ErETYpD5AIfWVJvLIMUu6p8BoKlKsEYcukRJ5cmHPLyDvIntDZ
2XbPKP9U53UYVxL6o/IRmmWmUd+VBQvFuu8vlw9DOSQI+6JJ5cAVPHdvsQrMXGdN0Sd9+M7wS4JS
vbIYuucZ52tdDBkWUw7m9DDcNBaCsRTUlVfpT98YxsjeXzNG5VNGa0g9KFaIWIHgQpnPxnMV/ZTT
XfR9tFbg0yBXCeCYObN2c/edvPlmH7XgTXwsDEMMZwgloNCVPaDLWjzkNlorVg+5E0x4CyDACM3x
nq2ptRuZt5apK3WBs0xqA0RgBAjynFe2nJ5iiJEPkD/0G9kfJ0+cIfIaP13fbNZek3OyWXFfNpqh
zcA6iH1u1nHurOqBhzRoMf0QmS0dsohrH5YKI/zSFEpLulejG3r9beIoqSV1JihaXwgBgfTO1gAm
mc/vJnUDY3qGZvA0IK+dQWSSx3hgCLczGvXgqzoTegBwaN6w5S/2g8rFGLWZYy+PXFmgPhCu5xBK
5ULy7frX+g83uVigdjCe0cdZG7SLktgiY1ipm4B31xxRfs1c1hW+2/oQpYs1KipPZSXJmozo8iEO
ioMYu+GpdURgY9Mz515f2368vBijIrIuTP/W97jxkHeTVa8HIR6s60Z2G6jbJVFReTAwhArkP7o5
zuxy/mgb6KKGXulGjhxAfuVNt6OgCfJDfM+qZe+/EzfbSQVriA61QrUgruWwKFvJQbkpggmTFCw2
X5ab0I0xxVBknufBezRZq5v4+HB2e/yY2jgysSn7h/rnd6MrfJ2iKSUH2Kk9HVYIcuZuIZvDexIQ
ETQBgZvJK7KLFtx8QxqoVxbjhHEbxMr8rQzI6iJHh/IhCdVtb7Z+7zRB/JnoErVn/UioVHq3YBQu
dnsi2x9BBWxtqFfRIDg0zudux6fSVSdTuZG/oaBqQxbUCZ0M48cQJEUwYBUiWVtOxZlUWWR1ERBn
Bmw5WE+8/qg/JafJFpzMVd6ZYisse1TU0Q2w4jQp1to4qkd64vNRDVq/s0kkWF6ZCKv9bOPiUlTc
0dYpTbSkxzUchqahTI9j4mScYstccTNr0HTQ7uWqMcUqY70GGdcFDf3L4nTg1AErHQ6qF0EXg0w8
LG+RVdilxQoIjIhHM6jP8tg3qYJg3pegN/26Nm6Us8YlGVcSjffrM30FRTERk0C3TtPCs1ItjE1j
LING+anKrOSyinJNuYz3SHgPrcrf1dnYWtdjN2MpNCF6zy38tBB+6jSP7QFl5Ylfn66b2AWdbE71
7zToJWrVCkoO2qPqLJb2FQw/VvievlYYnPDSBwIoZNEx7pYgtkapUDJqZdxzhCgpP7UYDls+pbZu
py9EoGt95mzWtc76XlT0KGQdvLfIVexKfRuzyexloKEYTXHWt6IiRpyrC+jxcY7UMLSKWjkricGo
TrOyE5qvXNOLshIRhe3lnnSj69vIqfGOw3wH1BYf1YfrrsHaNSo9MUTwQIQFkEEdnt3rmpuc4Ckl
A0PNXBOVnqjpPCsi0aGNg3+E2LOz+tSBgAyzX88s7NEHj99vybGMZ4eia4Im09XJZqrzZpJxdZPp
eiKBjlaV9obxZj+z5sMiIE2WrOZWO5OKCiHAYb64dt+vm19A4vHm+RGGXN3koD2x095RRQiicy/G
WkL48csffL2NHeqIcWiyrumKMKgZ99rwPVVtIdHM6zb2si5kd2AONkRdE3/rx4DCqh6U0BCQbhCx
7NmPwK2WmrWFZh0jFpJUkfpyMKWDIklUBXRVKW8Mpagd9a4HLgLKdwmIcYuMt1WkW2oBtpNuHl4I
9+pUqzJrkeSLXLNMeai0ZPhRkkAWGT8pbuNxDvT3AjIEHzusmaO9LOuXdVIpc9UsCWgSAL7KgcVb
crP4EENK3cJSKjuzOnSvCfBErYl7Mop9Oyd+a5sGdM6xovTxkIt2GAt3aqHeZOt8GBUWo+zepzR4
wZAEEQBAgVaeGXlwk8qAAIJtCjp2XuZJnuz+EQmEtDVD5VSqqi9tHUaEMcmJypNcAD8RXD8AO4f5
FxOUU3KpLC9rjQt6nmoHHOGmJtRf5gik3TEr59gDav5ii3LDSm/qaapjErpCr/CRHzZmDgAsyUi7
YwqeOlZWylod5YrNqvTKoMFisSzHyujsKmq/9AP69bXhXN/Indtzuzg6oxo4nsuyGF7f1EdD+pSh
+X7dAMPn6FSqGPmiBesewi7eT4IPyt//bW5hJ5H/ZSEkmGzCew7mhakdMxDHHGDnqNtficocu9mw
Gyc23m1Q8R2AgTaLswFUmp4ELYfUnjzAhb3Ik0DfRmTLQpM3+++hU7BYLllbSWVTaKboPd/jXKUB
eYllkFP/X44vOTt02DUg/ahqIq9r4Nv5dSezbs56Pu+ALpcVC1I8ppSeI+6w5G/Z7F53jr24tzVF
rYjvarU3Iny0VulMtR8eo/UF9K+MB/S+j18WRH7FxjXWuYt5LdUEW41mU5E7S45qhpfvXsjblVAx
zyhLTc9XXQDsGXrFVmfORz4gbI+Yk/2DbBSuflkPFfwmaUnTzoAmrXJbfO6DxjOc9b4HQ2F6/B/m
jMnnvuYOVPgTi3jKijkh/t4HqrUeVVv7NDqqu4D/iWNSc7A+Fh37wpkHhhyiDIBgZuVqxsrE+FYM
CzRNhtL0ndDrqmBXwvgY6d1tnrNQcGRPftszzJBIhoD5LMgH/+pxUTi1iyHB4+r0U9Y8iwS1w31K
cquvQaDFSq73egmw9NMcHcT7WuH0CqyL9viVO0mPAihA28cRgMIH7VwEPaqo801iD0wRx93ju7FL
dU9URU3VoYCaa177TfwSTW7fv1+PEPu378YGFddTbWjjusPTKw9WuzMTR3+PHMOR7nWTP6WHwWxY
Ce+uf+C7aYqAdE9V6OMFvoRmzbCbURYoya2cMdRg9h7hH47x/wxQJypLmtQAnfA/saJ9X33+brAF
1H0S8M/EB1a1m7UeyhkbYxU6qcWFFY+iKzT1Z05eGSyq+47wc8voI9UIkjqlEbbM0Pw1eQ8xpJiw
IBp7D9btttE8M3kVJmNVNISisHohuYRuS58IQUuKeVImQ9BuDiaKCkSfNc2Q6Gve6JuykmNYI7Xm
HKoSqS3fFRNQrHipgvxLCbTT5LOu+N2N3Fgl33JzVaEznWZ6tBBus8VcMKOQ8a8TK3ne60ygu35Z
G3UhlkURZVUfCgjpIF12YnfygIz0xoMe6EGPp7jqNrfQfX0f/JH1GT8YpH+LjRvj1E0ZVuMgSkON
JZa5YOpVG0AH0Jcz7qYeoxvAUpwqLYIqDX15bm5GObU1sb+L1s+9mvh11p+KaTSjpfTjePBitXOj
SvekZLDHZjZ5PQ3W+m3W5Ptca60mhMAWF3/J6yJItcLl2sIEzGewJC7/lGNcwrkerXaPmmRoomrI
UGWjqxyrPkzZ2iJD09o3MBqYscF4KLIMUNFwKLilFUNcxm2GTFpcDmsmfbu+hv3wtPlAVPyLhIqr
jBaHOcVDuLTzRw6PX5K3Q7T5qAXJl+v2WC5PRcMcIjt8uSDAF1NmavJ5BHghYzbjdpPazaKoILjI
c7vGGakSaqB2GA5loLnpLWcZVqIheyJ84+VzZNXWnzA9bQ4bmmG/Hukx5yDFRGKjeG5Au3iqH40H
aBmkLzUEFkn+Hp/5LxLDT65HL5mnbmZZT6WoT/HSF7kTHwUh0g4hfGEOJO1/OwwxSjxIFjQ6JAtA
Wq+LJAkQIAz42RKKo8A6UvvvLfFig3J5Y5ZmbpLwGCYPSOVYnNHUtMvehPyNW9yR/lfqidBMkO6U
p+ue+R9x8mKaeglJdW/0YIAQQKg2OZwJ6Hr8KEKb+nG5WzGHRK6B1FKfJzMjVzdLcXn3rG8WTv59
exdgKJprEkyqK+tdp59a+f768lgfj/z75u+njZDVpOZnZ3WKqW4nAsXpuP7/d2zg/ZctpKJ9WaCN
MofwEA09bwxW8bE5zizmO9ZKqIi1TpXaYCYIeaj8AC2cMRbNKmYkoiwbVJiqZKFc8xkPvHVyy/Sg
i2bOmojcz+M3m0UFqU7s67YS8EVIL11yQbvrGyh7qvaqmENiIoODFF1+Go6s4if5w7/fyYYsGLyo
qL9h4xOhVya1hOE0ICPeYSB4nNdDc+y6x+0RgMIbftqhAfJcN6GHLyt4qLjaG+kChAfJj56N2hJ+
8HbqgGb3YfJZMtX/caNdzFLRsOn5eszQxrfTk3LbBpKfeWH5wfeoujxyOJHxQt8/uRd7VMgSM3Cr
pQJSnAnjJEnGm/PE2knyJ658MVrWtq+EBRLUCE0annsGBF3kJxWwMSKvUp9Z3WPmBlKhKJb1dtBl
+Ad/WF40kHSOZmNXJxC4OSL4+Vi31+5Zw5y6Ao4VA80N6jzLedVJQ5wCO8xV/hxjDDoUjgVaNwx3
3N1ESRXx2tJgjmZDVPN4WlShJQqD7WkMBJQ2itNqrU5hczbrWblfItpYo0LhzNVJZ3To2SiQ+xMt
CMj4YsC7hHKU9eTb38DLwqgNNBQ1V0Uyrd4ZN0LyFOd+zJLd2w0Zm9VQ8bCPizgsVewdfyDCLaQY
GftsnNtuIrMxQ37G5pIStCZa9AzloFb3ROUmkgRTlF6mmUXUyNgxjcrSujyO5SjEk6iobprquegC
4CEZ7kbCzG9n9rIWmo+waMUcA7lYC2kkVIfIUVrgAyebBKE8ZTj3bsK7MUbFoDHk+DUivp2oGmbW
ON3kiuQBUu++UAOWuPyly9HoR6mUYyAzUMrFQw7cfaYuPCoS5zC2cLcYuVkVFYiyuR75dAClIymz
ZkCAYe5OuiGSoAUkJs3whmegC1h+Qf5943/DHBtrnWBZgvRdrJ87PcPY4BfGqlhGqMggDbM0SRjf
tntbPYiH+okzc7s49yZ/Kw7oJ1R24ka9ed0q2apr3kjFiGnIQ6UX4SC1cb9ydykzm9l395+PYfqK
yrkhrksBFZRsMetg8JBVPHR2eoPHq8cCmuyXCS8vb1q3istGXo8nnK3RXRxMh3v6N+5BD1onvfkI
sJB0ZTG174emy/oo1xibCootGeI5eOjb9l5PMDNb33UVI4P+j3vjYofyDnFZm7oukU00k01AO4WX
a5gh+ACJg6aAiS3Yj+wXe5RjCOLAzTzkEe1WsBdrPNVuDzgzAT2GduQlT0tipj9Uc3V6iwtYmeh+
lW/zIal7ZVQwVlKhyIFUtD3JoMTJrOQkHXors3OLVeVjfULqdgGtcZ5JOt6WtfxgLKe8CPj+UK0P
f3LSfm4oPf2HLkYTyjn6NUZRWKKyBhCSYWSc+xHkYoJ6qRbxmBY56RgL1XsN/SDcXy33/foy9kDF
qINejFDBV+GkrMFcNdRUDn1AoLCJ9w89Owvoux+aLoaokyWNIjdzCqpcYviYCS8cC27B+OwydaI0
OamyvFQhbJqP7hjJIE6J3rkMurfRyLg/WIGJVnYqyzKsNR2JheiRvszq18fZ1xzupQgalwu4J2Zc
2n9Gbr4TdYTkWe0w14U7Sz7Pb1VrSl8X1PEQfm9KiHYelQOPtJOgrJjvBNbGUucpBn6owfOeQCVG
CKoNDulTFxbmxgB4J+yqpMfBssrwFnp2fG3jTG5LuGUeno3qMITedb/fA4Fv/V6hno/FWma9GOPp
z3v6gfAsh7aGoSTZm3DT5C7nkHQHbNYiZLqVACwGqVV7rDPBOOG0dkYyEXCtgh+BliLmo5PlpvsD
QfBf1kkFkWTRx0GNcGHrK9QrvjbtmUtZqQ7DQ2iRjDbUFG5WsYzeNR4jv4SuT+qGtnCvP2XB6oDv
/TW0dBaMnbV5VEAZdWMKNR6HsMxHa0DnaKpsgIWu+wnLD6moYrSi1K8aolY03+v9QRnur/991tVI
NyYxhz8Kc4g3fxyUTyTHqVGUh9vZrQWSceu6NUYWoFBBRA3nhEsrvMHFZLUxvn6IF5C5K8V7jLSg
mMInkIpAmLebO4Zh1reiYohQda0SjmgqV/OnerhJ0tPA4jZkfCm6XWnEA5fMNXEH7tBlqwk8ACO5
3q90yZKAN7jIGypdgM9lRenSEBUT8tZbzpFTWLUPkmnMtbqh2Vrpp8GfJ5NJnLi7exu74q/vlakd
slCQJPLGnO3ls+Qn36Pz/ADCP3Qapteqx5QMs7Kx6ysbo1TgGCRMUMwdB4DNOQ3+j7Tr2pEbh7Jf
JEASFV+VKlfn5BfB7aCcs75+D9s7LpmWi7v2y2AAA32L4k284ZzRQeYYWlVlRafwhtwHO/lVcovQ
yk9AqnEy7Bpz5nt4Z6bXvXijTXpaDH2JgaWsf5J93cmxTR+pPB+yqjSLQ9JfsZCSJJFCzBqPtAbL
kpkCUDyDM5K9+mRfSGAciOI3ajmCwdtpqzvSA/lGBaaO74nDsZV21617vauykMUk+YiYZVSLaBBR
5t2PabJvYKZwujfTrV3MgNt0l0nemjuVOypFVfC3h+dCNONZJMEAl7gxU9Ood4kb7IF70O57Fwzz
ezAW8LRj3W0u5DEOJRkLs5JzhJx4Z77SWenxjgKtq3b2EHBtgaOLHzn0QkuaTsjyJBEJXKToDJlx
o7Zf5Eb4zLk+zjf8eDMuxCSZDmRtHcpYuQNF2fQiOJj0QNuY0cNfJViXD/jxgRfCTD/JhyLGjKg6
mk8qGV5Jb75yDkQv/YpSfFSgFzIqpRJrUPzQ1odoo8/32m0ozMLwikJ966J4tS8R5MRz+DQ/cERz
zO4jg1+IDsZmbNuSpj2f4DhKpwfkbPRjH8uKByd9BrKJY+7kw18AAxBT0dAcMzAuYLLULNiHGOE1
MZij+b2N7jcAADmxdN1n/ZTAVjULKZX9OsKzUJvb9zQTvkbt7PzV57vIYLJjLdH13qzw+eS7aaNt
yBFcRuAYTGz9idxpNC120rvU7niDxauZ5OXrseQr3WhSvHC8qnX56I9vjfKlER7Njuco12Pb5XhM
bMOgZVsIFQI5QJCz5+L7B0HRp3ErPNffJRtQaRtp/5H6Y6ucG1hp1fl3q7gIZyLb2KZDF6Q93lNC
ZSnkTSnuzEa2CNC4m03Xv4jjO+aUOLnLugu7CGUCXRHGrSx26DuLpt3lRzlCy5NT0+LpJRPp8qEe
umiC+1LjYzm9j/EzRynX/ePlDEx4y/LKr3sZik9u0o+5c+0rpbwkdrmPPF6qvN4eW6giE9F62S/S
rkF/sYXraO7x5D2BGrizAe2GspX+f8Aa4CkGE9OwIwviLgFGlzZg5sLjXt+USmQnxJvKR0m4j5pd
2pUcb7K2srh0WOyud5wSxdA1RO7gO/gIZOsDmPtFPxs5oHCCrwQrwcENb7/vD6n0z7tkt76B24ZO
q4jlGGVjbrOztslvwSVBrHyLSLSneW23jW54OxgcFWU3v8uwAYxhhhoRRb1t/c4RB4H3PanvuGLe
LC9L2miJhpVM4iiJ1Tp5Zmu2ZPk783MH/hmvtbPQ4pUROF6TZWkxmpnU6gA0wqjp7NYsPd1vvKiR
NyRt/uq9ejELdt3Ir6U0jArEN8qYjZl4uz/o7mibm8ILPN59cbwWS9YC4I1JaYsZBZn8RhttNT6l
0fa6V1kjc/uAFoWag7oJBFu4z0WmICZmXBkqrC48AmccpXhsAtWHYhOciidl12AJHyOGm3jvu8DM
vyFvfECC1VMC3PR/fwFbSiZdnE6DAVvQQ7fwvyt4UQVv10+5qiELEUw8z+rKEHy6ZUKGwWqEeykN
LJ0cZsIDOeUJoj588TXNIUxk8JnixuZz2t/Gw6cxvZ1k3rQ1/b2/GdniPEwAL4NAMHwFZRltcKvp
PUu2XX8jTpj1C+6k+TWZXhNjq6IKcP0zrgeFhVwmdvv9KKRKgzoGZbJWvdQrwCepHUc73FKPJXGu
jSuPCduB37RFHNKhE7unymkXo5XEG8UKzzVYs8vRHkLv+hl52khveHGDqdEqcUnwadPc1kDeXtY2
CXmlFJ4QJpQTsdXEgoZyod4GMYjiAYQvfL9+kPU34uKymAiO4mAmZqibfOBAJdtxC2oulKvpQGhu
84a8V0PLQhjjRlqSdV3Zwo1EmFDWjvHwyDnN6ovmIoCtiE9xWvoE5Qr0HETb2Ic2BZdQ0FMGvuVZ
f5pt5RWfcxdK/6YPbKE8SFupzFR8RVI7mYncWNrU/sgxLPp1rtgzWwg3iTKV1QC7kmd3AtQMWgrh
ttGfxGRjxi+jwmNG4NwWuw4Xt5Kf9yWimFA7g/yi8ZgIeYbLlsTVtozCjM50a6foZbDBlXXydyhf
da+0S5Pd8J6dPGVXGU+h13OnSSP0j9YIVQ8LAI7mKDfCJkNc5lWaeJ+P8RF1HKRAPh0xxQq4+8H0
4YOz++v6/rEefU0lGBchRiIppAj1XAqlMrmZOyIppRg9CSBVih1IjwFYVdL+DKyZm/1zAgxbKa9q
gpS4wLBVYNj1LvcAdv4gfpmcwsm5HTbe12Rch9aYwlzQSdfZ3ATK2RA5n3L97wNqSzQUGf9lVKMy
TA0o8VD2LL1Vml0ccB5+68MM6kUAow6FbBaRmX5EKbRDkRMG++D4MX2/4VHCrZaUFqIYrQhMHQ+H
FCUls4/dHmy3aZ9ZeWYNGVi/bhruZsv6t9NMEe0rjfyG/2aU2dgSAQUJbTKcSBS3kqj8TaVbvYig
P2ERcIVInNLZl2C56fds3gfDCyEcH77ePV7IYFRAT1qpHTEZhEma5J4SZOYv0SlyEUAeOie9p70m
35Z2M5cQad2OLodjVGOqenOcfdyXofQPlRC8SHDyWg6s9CT4muXESrRnMII9Dnrp1HPGOfd6WLlI
Z7RFEjJziirMndA1V8xduz+Wq3nvr/U39OLzMpmGAjYOeZzgfOVN/Ci7ALWwp9KS9jRAN8caqwTp
KeShTa6bwuVwjNswNTUgpEAFV5C+GnLgdMUT8d2BtLYU7wf97ro/5hgCWyYQwE8mNGmGT6m+kjG0
4oAHNUVV4XeH//M8bEkgIEMqgr4biScGQQ1lcnq59Obqm1xPu+tn4UmSf7W4vmvEqqZoLpmM/D2Y
vYIED3Xa7UOz2VwX9YdE4HIq5qWSA8JA60MkAvGuRf4O0gUA7B61L7RfOLx0VvByXSDvbIw3McZM
DeHIUNcXQzscZEsYANhRbls/5ORsf3D7l6MxTmWMQXUy9JjRoKxg2DhxlQGtUM2iaEMyb4KN/rHf
tEPDG1kGDCeoNaijWXhJoivdkJcDHpbV6NVduC/idK+OIu++6N3/LofoOopexDRYLtBxmudGMwCy
OHRPTR1bRHPH8dsMkEc9tYpuH4j3w7DpZ0ufXq/f3KqFaT8ls10mWVGLqEtR7NDMbF8k2MIPfee6
iFV/uBDBfMRojOthzJFpTBj2krbtlvpDAJ5sr4vhnYSxrxzAhip1TqDMqq1afItDjgHzBDBGpSgz
GCwr2hxu7835buJ13Hl/n/77QtnAB1N1Ukr7Ax3xunx4GbXp4fo3Wtfny20zxlOVFQaEA4SmXnsi
aPNlX7vSuS6CdwrqKhanEIIQs1sjKrt1dRKFu0jh3ML6GNxCndjwak4kGDW84od9CRQJ9T10dNcI
rc5RMP2u3Pv3vJFg3pGYQJvMRlWhy4y27/SQSnc17++vVwMXR6IWtPhmoUCEKukR5jDzcIS7xtxD
6pgB8KOljb6h7QbaF4o/+XZiBXiA8AcvVh345RewsFGFLvUCiRAGFYBkmOS1wngu+SxoNcd9cz7l
B7jb4qRNHFZBm6DqWObiPUBODmbPazqtP0oXZ2EcQSPPTTYU8Dd0YCZ3mlOLPj2FGalPvh1xIh/v
QIxTKKdG1lo6LutP+yA5jhpnkoOn7iy5p9YOdaJXwKdq0J+nwI5x/YKdKQKK95mCxdo5xmPkz9eN
mOOyZcZP9HNX+sWIkS2awgKpFdNhtDvCc9l/uCpw6IChTwcgHGPLfi91wLvBVdFevWxTDKTQo4NN
P3ARrh9q3fldhDFm3OS1Rho6vdFK3ybjqIGsWXCui1hPvAB39N+BGEvOhb7uJQXqQB46lyKj1S/R
TgcCOy3oAyycs5y9rn0/xbH5cTJISibHEFcYTkYexubT9fPw/j4TuucU9joBhtEputn2heppjggn
JPF0gG2PiVUiB6NaUF0bnRCvROz2ApY1xToTNuk3NW8ZmqMGbKtMaOqslBrEQME8Salp1SA/qvj8
StTwf0/pLldDP+3C05V50eSSOdHSmOT5FeoTsdOhJof5BQQq7OpPG/3x+m39wVdcZDJmK/mpPgYV
HvXak3mje8NT4AJi6Q6D2sA2wXb7N+5YwXriepHIRPu+zOUuaaAg0x6IduBWzrdQFCsGcFmOjfbr
5+NpI+MtgqQRi7BEmNSb0M6zB9IYnPC0Psx2sV8W3TgesewYJXg45aYl7wFKiVtrt6S2R6yEHSky
loG7CxyptBJuOZV3PsZ5IDEbzbCFymS1LehvA2A/rn9Anq2x8E5SrRdRkSGToUo5Y/OiwES9/CCA
DNt846U160Hkp26weH01KL7amG5tUWyYH0GEQn1zi9DructFDhPvtaErp36GQeuhpZ1qwHFIFsDV
d6No+0fjoX2mxDrKvcbb2uI4EhbXZypMkPTqeA9o86fJ/1oK56F/5lwYRyVM+u8LLwLE1lAXdDhH
IbQkT7PTm+AJ1QO3ijB3SBEruheBl3FQp37Fc5mMF0mJWkcVHRWadNvYANwEgD6RaSUAx5e3PCVZ
PaAuauCukSRNZVl6xwg8hIYxIvWNPbF9kzVe93T1lnRFNAAWii3wj4i9+IJ9N1WAXkeZmEhHvd5I
5q0hcGqp65W4hQzmlvQMGGBGiayWZpyhXW18B0yYpwi8L3Swq30ynYSTd64fS1dlwIqZ2DhnInNT
aRP4PLEyOOc3afc9bY8NV/lWQ5h+kcEYVq8omoKXnOSM2IRUtypGQylurv9A45dQWrzp0PX1mIVA
+oMWd5VIgZ8QulzxA00qfpAC4KQEmxGftH6RsJ1LcQKmLbY6eg9jxbegQIq5JGDrdevFz2Cuswq6
wa9DZKXSg/4Q3NMV2sIW7PR7/YJwehJ3ND+dtnXsXrf2dVu4fG/G8IJoGNVRB5rbNH3ytV0T/ePf
Z4L11Ldgwxp7NNCSwktiaQ8CH+/fjsCE6MpPUuSkAEcSgzu5PPHRKnjfiEniy7Ycg3nAZPu0SYFd
mri+I++UW2pqH/NbB4mTYvMMjQnKemzEshFhiKWut73pTebNWHA+2scb7jePe1E4NiwT3HybSeiV
hbvwVnPlvYz5rfTBd4Y3cIOkL3Amx3ALCtr3Z/lkOin+FwNB/6YdbLg28zptDRVfltbao7e+4pVu
qXpdOyXjTpIQWwiqivRNjZ/06iEoHjXFnv9uymPxMRknEqojtqkpEddIyI0Ytjd93xzgQ53rmr6e
Sy3kMF5CHIJ28gOESXOrbSiIoGD7nrqZHCwzczcT1wGkFtIY36AKDRbTEyzG9B74Rbt97/gb4rxH
rnk2jtkxuUU9QPb8w18OiqEkrdI5NUljCXtVIU5iQrNSsXuKymMWH+OUo3rrD5eLDHbMxFB9fRQm
RJrKDc607R64upuh7lACcbTwhNjiZY2rfmQhkYmfXTaq1aRAS/RovhPq6DCKPEDs9WLAQgaj8LHR
SlGdIwGmKMu5o75jLNOR0fsMt+J2OESixVHJVV+1EMioPigV86Iv4X2nfb0b7inKKV2JBP/cZDVe
taMd15EHD7JuCAupjCF0klrKKfbWkP2Mjv8xst9b6Xc6BGLe/hU4yEIYYwdjrMSiQnGeJ3nfKqdC
dQefk86tD4EsZDBxslV10ygSHIgSjlII8P6Ftlfp3l31hb4BZct4pfvHphMPQG37x1tkYqjf1WYk
0Yw1P9I3dXxTH/yd8ag8pOePIfAYcweWzsn66R/9zTkvzszE1YTum04xhCrzjSCi5CzdEaB5am6V
JDbngFQNr8liQqow5HXYlijEgd4OTFA5iBHktxmIHua+BfXUGHPsgmPr7JLmiCm2We7xxtCC0DYa
ySJcZH9qyr8fCWt7igamUfEjpVxkroEagLEbKJ5OGFnpTtt3YJjQ3cH8wLaIPB7axHqdwrjIY66L
RCXWcUYE69rEvPfsgMP9W7L3nRZtEH0DEh4QeBC7hb3zkvR1H3ORzFxeZ2BJfmohWaq32rBri3Ms
cwyQI4JtRihZHkedQqNBfasGplVWXlaGPC1c14qfB2FbEVFjFIEa02duaY/OJwxdYTJFO+Y14mjm
7M3d37mui0AmHGRB4ysx9ZN1V1m66PgK5mt5+yq8b8eEAECEFkPW4ttF4lutbGvjwSx4X25dhk6h
Og3RIOw0PhJFUqUmihKSZCXP5a70Qg+lTdOuv083ZI/mzkY5zzwr/kM4vYhl3HKkVhrpC7io4a5F
9pO52VN9aF5lT0UXZNhOm+tuajVdNS7iGDec+SFQfRU8RrXK6zQvCyKriZ/+cmB4IYcx5ThUSmFK
cWPyia4CkK3vkDNBHompXo9nvas1uYUwxnqbyPDNqUKlovewMfuBtUafTbzsar2jeZHDvmiKUGtm
ZcChBmSqRmrlzniI7qmiBE+UgS/dlpvhCyYPbZGi/sVoa/5VtXjxE5gMT4uMRh4+ap3KPso/5+pf
bR0sBDD2LOeJXGu6j9YfWumyfgiUfDNlnj7wTvIHb/9TFdlKYy5naQzADorKP4KtkgI3lYdsM2/k
29JVbig5BFTlEQll4V43gg8v+FtgAyOApqmqAiB7xp/0upTnSY0clq4H17sfJX7DaVDiEj4LZwDd
fCJ7cFPs/NxJ3sM7bjVy1U0vfgCTXYpagLcPrcgrm/gW3C+eSdl3aU8cdXLwG1aH4P36mXkSqftb
xHKDlMWk5wNGwgTwYqb1SY5C57qI9Yrh4lSMLzMMlHVNivBRfwFl2mcw/No9ZiHPwidqjs1L9gK2
Wo5DW0/UF0IZj0aAUQRmKITubg9ILOCoqYFVOZR+SNlGHm83YdXVLKQxfq3Q9daoRfSQS8Q5OXlp
6tCZKzcCDWd4G4cPY5hY17/qalxaSGScmziDXaQdECDiqLHzRjlmfu+oYfo36clFDJtO1gCVQisU
HXm/fhJGuzQekj7iHGU1+CxkMM7L1Hp51mWQTvtat8uI4chhcYxq2etb3j2tP74Xshg/Fk+1Bkyg
DxSFCct1CECD1VsUTrI+K7Sg4PKAFDgWpjFOZRZ0X48MPOIMcRs3x2jiPGZ4X4/xGVMZtTKGJlBP
k1tXJBvBV61RBxAit827rnIYb5dVgMxijJjxFZmo512CVKg1d6J4yOV9Tl6ua/XHCN7vLvgig7mf
RhjaRFFgSG1eWKImOEGfuUMxuEMVWEkuPmtqYRe14eSFen9d9h/c/0U2c1ON1Mi90tKZtO9lZKmv
ppfuSGHp4GeWrNip38ttTEnm49mqn8Ot31t8LLB1bbn8BuY2CwF42SFFLTSbbdY/GLw1xfWRUuAm
/HeJjMPPk3DKBFDN4u1rt8Z3M/lkgI85e22iY4uRS/JJypzG6DgmLq87yItYJgYERBjnWcEzOASz
dgZ8QtUjW+3NxKbJ6CLEOe1L/JKApDDzcrs5kK+tMwEpsX1K3XTDTw3/EB4uv4cJD/0QggtDgi77
T7NHIbWxk1puJ09y87t8w3U7q4vni6/OxAe91CVtJsCN8U8UEzLay7eUZy254bUY1x8OC0lMXCA+
1hDMCOX1Ya/UVnCgTX393L2poY2nwybwkr/aNLxIZNHJjUjo4s6Eg8uwBpW8jpqXGs/XTfMPbtuQ
8P4SQcLIMkMVszjHRobtio8xN+B2Z7b4loJKttuJeP3HmyngaOz6/rz5UySb1evKHAIbEhpLnyqT
G9o3Meg8/FvNqV1smHnfhTfeg4Uq3e/O7yKScbBYaY+HLJVg/OPB74yDltaeaSZbE5vZMpdikCeN
cbVGFbcdPjW6qv2mit+jHAPZp1E/TwqvLc2TxDjWekxlMdKg/X2jOmG7A9qPFfSiPcyJTbLAua4s
62Hq8hUZFyqjw276NUJIZTghsKKH8kbOKvvfhDBuVA6HNgV2LjgujFMbuXX/ReEF9nWXeTkH4zJ1
fSiqpEYlL0vP83Sbqltfi11d3IrNYBMYssrbMuPdE/33xWNg6MNZbmii3rjK3t+DNGywxFvtIT+k
loT5y8LLn1ogeN1wMb7Xk5jLWVn/OCpNJPW4M0pDSbZza5Xv/Utkx2eUBqzpHWjIYCopeZx2vE/M
OMtZbPK4pQX2H1M7lNmVtiu4Tnnd/f93PKwY//ph9Siv6ylHNUze0KcIBVhGwmnxcd/X2/k/vZbK
AugFcpiMWMlGLQIc2GBUzJ32iNaITet9nSendnrWPDB/vXND3HXlgZv+9YyhH0akbhFRabWF8h+1
oqWfQU+17bzBGXbiVott+ZyelPt/MUVVZLxLW0RV1FGmoETc5tMx6jYaD4r4D+nC5QIZn9I2WhzN
dPd82LdHCkeL+POQ7X5EVF7tlHuJjHNRyw7zVjM+5fj6kSx9M8/kvgIzK1TGKp98tGECj58Uydet
UBUZj1NmhTrNCazQP0nesCU71cp3xAGVCphNZC/2og0Wc7YtoMUim7IwKYfczl74z+n1rtRCjRlP
VMudmIV0VppioAiWZEXb+obOgtWH4Khu4i3ZjGA8x1yKp93PPKy9dbK1hXjGHYGIxCwUyicXZ/od
JpLuyhn4MnG3r3T1qzi89X74NObVYI1KdUJqt8278bPua04xK64S625EjJc0nbdDE3p1Q0pLLk2n
k0LHxw5cbERuVeWG1dW1W4f1BhioldeXiu37iWuWmFMcxcc0MXaiDuDJtHq4bjC8a2a8nlDNMabT
0QwoYlDwypIl+vskvdHCZHdd0FraBuYuCeQ0CliujN+gV+dcKkWMbiGgTG5zD4CzDRAgNWe043sK
EpEWtvb/9wa/iGSujpICGOKMTFHI80MYaIfSQCVPbjhHowbPpGq/iGG+YTINaoKSBTCdqsSaZXds
eGk1/QtXJLCVl7AhZgCWTTofRjfJ6o/HCT82rWRLy4OwXGSNoRphj+eJk/t7o3OSSrGKiFc95p2F
iQ3iMINKsMbovkyhoEHB3AHwh8K5XNc3nhgmEsw+SQdFq36QZmMdgeL8UrKxzXUxvE/GBIOizSWQ
kaKGpCUvifEsJke1v7suYsVEf7kVJgJU0iCQeYAW++3nUbY0/4syHDTl/w9//4sUxt9n6SxEeYRG
biIBIW+4jdPUQ12c87k4pqIxvlwLCzJXJkrMg6S6mdLfmcHA+VxrQ2W/nISxenMwsIPQInIRoA0m
331btZS94lJ4z+kWPM9W6KDK8QFlF1uJ1xyxTLThDZXxLo3xCaQP06qhTKuq/Nwbd1P7FucPis7d
+VrJJpeHZeEpJ6WsRyOD/imAxQ/2+fQwxa9V8U1VNupQuSSPrEJ+uq6QHJ1nSXjQ7leiIIDMITzF
4/GDGomjjRw9YZEpa1CpRWIHPdH7fJN2itMavOHDtebSL5+O8RCGEk6+aeAlOtWWmdozdnCab/l7
7XYgsNLeKoeSuMZ77SXgIuNxnJPOeA0zF1SSRVDR3vuxZjag2MTvRq6lqr8ckXEd2DUU677Hm4au
PWByYUthatJn2mrxXR5Mzbpa4JkhKnjVgCj016Q/rSQlTSnLeTjf6soN0EQJryRMTff3OHgRwTip
YDDCVs4MuMJat0h+agnq9diZUgorTTZFyUmO1rXwIo7xVmWugdAqBIRGVpq2KqRnAOTcXrelP6RF
FxmMt5o7taqThM4fJdZka3uk2DYdujY/j3Z+JvbfRvmLRMY1JVk+6cIM15Qa7znq2sXXKXnknIpW
p65cFFsHHESlKMuYuj9Mkn1st+1lTI9rHmV9vi5r3dP+PA5hCmVFMA4kCNDZT8H3rPb7bCxdojqx
z0km1232IofJWzJMsGgR3RRWw40/o7MfbgIAtmXFTRMdstxLxi/XD/YH671IZBxUWnRo5VOygsZt
PmMDFjw+agLOxQETEuXGqO3r8jjazvI/ESAdG8KMzYpkfoLaW6lKOBLWPYRB1ydkVG/Zdr46anUi
DfiE0nAIIoB6b5uEEzjWat5weRcZjGtNhFmr8hqRY/S6Z9o29yNkmD2YZuVt5NStw9vlXf9sF4GM
26uB3ud3ND0j3UbvsA317fq1rOv35e8zPi9vQ/QmYiRmdECR7Pr4JdeOgsa5GurKfjfYixTG1XV1
YUx9jUjRlboV1u1+DnqrJ/M5juWT1gfP1w/F0wTG6411/b8rckR/UhtbVV6H3rsuYt1eLydi3JyU
JIOhpmh+/FfPS3aU5553/ddPorHlvKotyZzVuP5Zdc36oKlu2HM8HE8E4+FINYnEoCLi+k4zC8zP
7XKDhwnIE8K4t1zs8yCi5Dhj8B5LLhjErFYzret3whPCeDSMfBmg+qDFrPJRNR578pgZnGvniWDs
vw1iY1Ypcazm35bmXaz01twVnHP8wTX/p1waC/JWQrvMvoMnK1QQ8wEK2G23YonZgeCW+uaKM3lB
bfw365Qkw5DBSaWZ7MM8rwVJ6ntsesb165RuZyD6x/6L3/JQKlY/3kIOowSz7odGkiIvRQNI7UKL
YMi1Vjgfb9VhLoQwSqBDreSyhkMzs9CTmsDu5IpDGcY7B6MEmiwGeSZg4MfPv6rCgUhvRObo2frz
YXEM+hsWDZI4BiMBITCY6a4HuV/vZIcaY4z6IcQO5Kha1VE9YYcDCIY8vJxVX72QTLVlIbkb1SZS
Y6zECOPZ16ymVe0k+RSbx2LmTRbxFI8JC0Or+0JEkeyqorCrFHSrsi1ohzh6/gvHsDgSEw8Q4IDT
36Ip0rduOPpWJxBr9sfNdSncO2NiQtDNQi4LSOgxPZ4D1L4vLAqgmCWW6SZH0DHeF4VVYPKg+D+w
F3OujX2qB3GVDP6M91Ev7HUBkKHxg4Hpt+nRDwvn+kE5+s++0Cut8ztfRkWyarEzpZw780YIOR1C
jmqwT/QRY6DJQLue4fiQzK8ZUKGV7oDO/Pb6WdZ97UU3WFrclsi63I3QDfGuc+m+Wb+Vv/Z7+jpP
vIGHfMa7JcZ1ZIWiJxJ9msfyt2h4E8ON0J59+SsxeRF3PVVdHIzxIFLXSxOZkHDT17liJy4Wzu3y
0Dg/YGSFR86HpEZ0JYrojN9oUzMU5hrR94NQ61MF4NBUsltMTvTPMQDyzDf1kZKEBg53bYP69Gui
GT9SipqkigrukB5VPFV2v9WO9KBoeOwij3AyJt4lMu5Ebf24Ekp82dBMLLF/64fOSnNHEQ6q/m+e
S2dcigCmomHU6Pu9PY7TfZruTfnh+sVxLI0Fu4nKzkjzCZlsY74Q/80MTasPPG3w/yowq0QyiC6p
5GNuaxFXUrRues2Y0V8fG3dOZzcKeQuP1Hp+14OfIti6gKE0eT83mGOI8q9DJmA4kVNPWflWpqJK
omzQlp3KAgom3dymapxhbq9/SianE1qb5O9txEnI1mx3KYeFDwyUpq0jEe+lwf5BzDC/ZyfDUaz4
Pt9jDZZw7mbFo/8ij3kDjGI7T2OHYmVWHEh7JuJu5NHRcz7dhx9eXL8eBkmRaUgrkvL7NL82+HSN
sJ/l8i8c+i9nYRJAKfMDTYtkEc7gY94O0FfknnaBsAS3MzkjsSsa94sw1p9HU9DjjSbSeeiNOfW7
vs049rk21P6LDMaRd12dF0qi0ANJngm0CP1+3gquvIt2GCE5NC/5iQd5xNMHepmLyyqnsUrbWRWd
WpC3QlXts57czCL4EK/7HvKx5syY7C+HY1y3X7V6X8VY2wJR4+3QVb4Vhf5nM9S/VG3XWbFo7pMx
2s0JCBkSY9+a6i2R1XMmGPs+w7Y2mqG1L7sCAFJnTXA1OdjVYuMEc3Wj6SByaNHuFvvEIuKziYZj
2As3SaJ5Rd7fpyKeUoXwPIQN8DD6aCPK+jbRjY0kdHbfBJusyDZjbZw7MT9JemuLsI6y6F1UZG7N
wt+2FWgp/Ub7TgYgZnTt9ByMoHhr6l3vJ7uoSQ9dNpylAVeXpv4hHfrbbgrvBzE9+EKzMfX+2e9a
L5AlBA8SbsO8O8lT/2AOKCqMM+aR5t7LGgyKhwifWIexBrD35NnRjzOAi48HceosQCLvkrQDWmti
2qmk3TR1Z5f57FV65IpD52j15IXEj6yql0+j390kQ3iUcrIhbQ+MHcwb+5h71r8RPzkIQGmy4sLf
DA1GTpCdhJ1kz0Ww6SrdJbWwb4Xeq4r4NOWxLfXNFmj+GzkTLaMQjnMV5xb6Y9+NKscYTohWWDo7
GgCClDp5mHItsFRTes3qZrKMLHnEE8cFmvl2GORNWSYP4Rye0yL3Qr24nQ3tqAeVaSlScM5VgL6h
EWr5QzxY1dxUtmmOgjv5qWcU+CMqMXEZ+UMUmlsQnbmmPlpIfry4NawpwVqUKTiynAGNPb3JBuVT
WKFULGauoGefhL7ZlXr/KFXKY1X5T3mRPBlpghG0NjTcKRA3SZgfAM18Torw1BPdTQjyqWlGl4Ds
SoF4ptF/UhXfa/PmLQimO19DSbrXOqvJUkdWgueilbdARnvJovRQxMm+mArJ1v3oJI5jYkVlswuI
aQVNbwfD4CRJ7DRy9+Qn5U1tBDsM9N+2Q3UMBRXTatIur0CM2HzuMZnuG8IOOMueUmOQrTL3YiMf
51LHFeb5fsZ6v6ZUtwI28DVJeANl9xmB7SyH4TbxS7dVwQqF6eRTHjSzQ3T/c50FgQ041l3ZZo95
ZGbWSARLTobPJMHi+5x8naCdQZliELaLt9LsPxV5fpMVmi1ML0Mv34hFeltMzY6EgUvaeNcUqeoI
ylTsasyA2qLvtjqQex6iajdP4g18pz35qi3H1bNCGlvP5d1M9PtiHI4JnGkqaw4JQVcXJ4Olio1n
TMb3cAhTS6mMQ6ZOrtH5974pbeVczq0cm+umlB7H0M/srowPWRCamzaSBBsHmVDelly/wafH22ga
k30oJqCIjkW7xpPe6WGrXYk91dQA+IkxPyYpELjbeDvNpLTqhNhDZx7kLj2H2fDuxxGITjAwoRm7
qO/sVBC2KUoopZGfosy3B6n6XA+53afkEPeAOatT7OZM8eNUVC4s5VMtVLYvZlYp9YB2nrfJCGK+
GQuKyfyih9FTU5UbFM1u+zRw/XHexyWSWi1xmsI49aocWbNQidYQ1oVTS+FzKQV7IYxcJIxnwS8A
xlh4/pzs+7r8jNzYKbJ6h/0aMDdX92Y83olTuC0T6uOm/f+Qdl27lePK9osEKFLiq8KO3ttut0O7
X4QOHuWc9fV3sefcsUxrxHO6MRhgMAZ2iWSxqlhhLaVvXTmsjnKafkbk4fmz6cVB9CXo9P22vWfh
6pa15yJnkDAkYSXDXTIAbeWAJq//qjIp8spc1JyMo56HFswuRX+gfpuOgjKA4Pf5SWq/iPy8nAC5
AgqXl4D293Ubfd/eKYEH/jABEzWxWTVYAimvRv/U+lezEqBQrvWdL33vr2nThZePgBpD/QoyJkz+
XlDf0h1Glq7bgGPA3Ufdeo9MxdEXTT+K1sZFaLPSRlnBcHlL7TUkl7wEp2z66c/2jwvMJj3UppxC
02hoHYekO1pjew6q/mFbjCCq5avSqhUGWlHh0ZvmnVv3jT2GoV2Mz7nyZVuQSOW4iEwFw1IQx1iP
Pz1Iyj5pBFHm2kjSO2XgArGgKyFAwZOD1VSrKyZHPP+ueezvQEq0ixzlNHqqLR+Mb6UzIeq5iqZx
VXb3N2zDr78vtDFR5tLqM6xQB0OM7nSe6mjufM689DbBHE/zKnm9A96OG+2keE1uI+T6bGBGNtiF
F/ksIjVc11HA08tUpTIgJt5HwHormVIaWrBUfeiqkuS17XxJExGs91r6Cdv+Jkd9L6eMZjIbCeSw
l55ka+iiIEfWA4/ReCESplAad/M6QiS/nGUZM202OTU2kOfuGZDN4EYvrbBJbv1E39bG3UGMI0Y6
qFZk9KqazpC2NlUP+vCln2Lb1580SQQTvH5H3uSxM11okKzUrZxLSK7lcncodNx3XwS6v9ZQ8e68
uHsYz6VRJ/oso2E6fNEO0jVzhh3L6ao2nD0gTEXd7iJF5O7l1AWaJZWT7Jr+VwUYLnX/OLSCgobC
fuTj3XvbOd4vJ2VL6xF6Ie+VXQe+arymbOulaN32ZO6BGg2I7/nzdDB/blu1dfP5Jpdz1LWszsB4
weLkDl4n9KbuUxTbEto3t+UINIMHwmorhGspWovcOH3s/G+BqBos+n3OWgwUpGp9hFdsk7X7kMbO
NA+HP1sCZyhGxfIrKSQwFMWTXz1Oxutv/D7RTVMFWQahPGa42YyWXk148kfUyaPbRtS0s6rHpiFb
MmCeVGTu319O5AMroxlxObuxcwbprzF/bczfaDLBeOCbEG6TTDWnaqrBhyQ5CiAPnWgR67mYhQDO
gAZJHknBDAGNl1yDc+hQxUkeg33jFsfpoXaK0LbwzD1un8263V6IZfq3sGxFFZChjlANUerhhxrK
u7lMjwHRItsMw8dAjw8jLb1woMepmLy5bfdorr3/rY/AODaBkqALjzvBWQKFcpkPLHhnYBnSNXFy
TEcw/nD0C4km+db15U0ad5RWMahDaWCna33eEbVxDXCwY0rS2V7VqgUy38RwB6pXba1n4GlwlRkV
iySxR1rYWfJYa43ABokWxJ3hQMfWqNijhGDSO5uOLaYvuuhlezmrhmixHPYRC0VJc7ko5ADuqRws
pxsAVp4kgpTn2uwOLtnblnEuMGyrmTYsOc2oE2Z3uGfYgvJFrmzGyhU/M1KDFGEZZviuMbCU0e5x
YMBZ0lHUHbOeJ198Cucc2yEMU5rCf9S7eacB8ow1X+cHhr3BIM9EFMbr3n8hj/eTkWZWFMj6rtQW
X/tuOMaSf0Nl3Uv1zjPjGffRjH6EceRoJDhHUX030gpZO303KPHnPztqzndWJJutELfUVbvOy7Pq
kIDlaFuEQGX5wZB6MPysygFTEJrkNjHHA+AzbG2I/9oWI7iDfP9JVJoFkpV4DzZq6SoBUFqzygPe
qAdmL29b1L8Y8H+Ul3BmRel92ppZoLrBU+9KNgDenORkudPt4Pp25qrPuSN62awGV29Kw8NyBBlp
wLsKzxo+NENv+8jLdfFOa27bQDTJ8y+O4m15nJFRWyMYiwZeVt93T5jGRIQfuuF37aR5Gbp69tu7
uRrgL1bGWZsqCEhdGjBpmnmokqf0e/GDOqp87aw/M2uEMzlmVnVGKKF4NExHI9jT8sefLYSzI2o0
JQVWAreuZDfmIM22XlRuJM07ChsaNz/LCunnbZkiredsSZSQIQ8YU/g0A6Wiu5+V/pT0gDUfA4GP
E2oFZyqQbJ/I1EDpDXvw8jvGgFp70AkAvGG287i9rjXcj6V/4DtRqjHKLGQy2ZO2d4dv5W48zHu6
N5/E05sCA8V3orSGJCdpBgWUQv+c+YrdkOoT0MkER7UqxlKooZq6YYFQ571XnTCu2pU9ng9lYx3j
sjpFpeyNsyp6honkcCrR9rmMuzuiXARkWwYEEzLKheAyYwTVOhQPqTccKtEDc20ClgJ84Z/VcdpR
JVqmmWrPzgtACWD/gjpe2By3fjfvta/54e+RfDDZh/aYO6IZZMGi+WRqq7WDVhcIK8Eqaieq6lnA
3VRFjTergdHbIvl8qtzPc6CxQi1qELn/oMuCqGgNSRq7aGgWeHuoiQnU9zpSqsVc9XX1K7XSnYpn
VKQwmkDPDNxf+ypd03NuAYAGHTCABBOBKq6v7k04Zx/jaLSipsQFn7PSiUzjKPemIOe9HvssFshd
goigrFImHcvPFVeKEe32jLFkZd/cSCfZllzjKOQUWjWRC5HcfagzEpp+ALOcW9rt2IGItUj3WjSf
dNV62LZa61r4toPcJQgTeQ7KBlc8neWzOiGLO+a+6xe5KOm+6jPf1sSDvfiaCjBRGWtiedbkMIBM
KLvUuW250iu5hXwvfPS94vMvCIPtNQq0hIeijxA21FKA4MAKP8fyxepft39/7bgwyi/jbUhUU+MH
MAB9AuCcEda4SF0puPPzbygoxarIna0dlaGbqkZUHTiRfBNOnhtjWbXYwSga7QJwd5H2ZEaiUGpV
imEaYCc1ZZBccg9DE8NtMXhVoO7jpSknZBQeqkAEWCgSwk5s8VwbomxSUWdFW3xlHLOqvEXe+TZq
k5ftg1l1ycZiMew7FnKMAm0LvdGg0nPqbwDJeyq95IGNxeeOyJ2sKsFCFGeK5maI+pjxHRTNE82+
tPEny0KpVNzfyOwNn7NcromzR3QILcCyowsvmAAiFlvNZQxNDJgA/6M1TlM0arYPBlrkYzpHUwx3
NOPjXOcvddk7NWYR8FQLZFsu59sIhOOCDRd9HGe52lYnfj6xhOOxuUq36Hry2u8qmjTs3mO9SNlu
ONeP+UXUhbnG9UKXu8LZsVhthrxhIflwKq7EGQ8ZRpNrBY2f7dkAYV5po7Phc+oU59YJveps3YuR
5dZALahBZDDuMnLfDyw6Kroj0RABHQimFhmVJr+nvtG5oAwnTqiEu6KZvFT+RI3wZFrtOen6fWbS
0OnaJ7PS9+jHvWRhsiuo9QqlfTV7PXfKuNxrlXxTB+Y+mEqvS0wnTYe9ZpWH2ow9VQ+dMVE9H4dK
k+JbYiBcsZL5btJNEcj16ukSPHwwTqJgkfzpZvUgz6wIoBThTa/pN1Fl3oZtu2uBlNQNIvaX1fjd
INhKoigmWmK4Qx3HNI79EKpejaYTyeauaLMTleSnPB+vUmGdy7y90YiFJqHuEGjT17y2RMMbTMaH
6/b2DXwKfQaZxNSjyRbuvwXEMTraMfAEnMn99s1Z81GLpfJJRjJkIyBPkHIow3w/EnrsYXu3Rawa
3cVKuBQAaSU9NnysxGoiWwOG5azcsqaabSmrdnAhhfcfGKKgsoHUlBYUtuIHXkiflZigftv+4Xo4
JzKpftIaNSvqjee5/myWT5OIs0p0Kpz/QF60lIsJkw0BeLr1C+7s9maJfp9zGk0VVHJeoAlnVO6n
6jKkX7Z/f7XAtVQrzlmYBvpzZoob+3eZtXHmQ+7GLjlGTnUswDnhe4zFQ6TNokvDGYqZxgTkWzga
Nomf7/7m6BZP4rOf2bqbnH2gmZzNRYXjAfXvTU1qV0stz6ROQRIMEiueoQWi14BgZXxqUMqjkmod
VubX6X1S+lfS5V+Bc3ks4+ASF6ZbR/UBON5eXaX3k2S4apneGWWzw/sWQyNFsu8rBgtaHYA+hYT7
lAne7KIP5KoVKqV+n4FcDjhvxo4BwQw7tIMKEVoE15zPJ5q12fiYagauJ2bnRnfserRjHYrhN1gR
4VL/cQF8EhENcEBSjSLAVJHI7rRna3gudFEb+NoE0zspnClB6yHRkxJhS/Bk3vp74sQ7w7Sjxwjs
qhRB4+ywliB2W/JBYC/XferbAjkTU+a9MYJiHlZZ+lznjzT5lCmfdfnO70WEWYLbwicTh6n+Tzan
ig9hiBFExcnHe9rek/jFykSjzyLnzYPSAPSmILGCzMNYj69VN5n22Km3avJKZ+UqyzJaj5PHJstd
ORmB+tuZjqY399v2T+DyCGeHtHkCWFWJ2yrXw84arX1ByDn0JcF4xPoZvsVFnJWlfaLHLRhF0U2Y
uDPQhABcZc8EOJ8//UbgMkSyOJtX06EbQjNGbaKpv+ez0dnUkG9kxb8binCyq9EQUZOtbiJQYTWF
stiWhxjT5bLSQlaBN5ovft7ZunwdlMftg1p1hAsZ3EENYTalVolJJtJ+t+LzJEo/iH6f27WqbCsC
tDk8BKv7UD0l/sv2969a3bfv592Cyob8LROR/5i2xx59pUXY3is02kVJeMYGOoBEf1E76cu2WMGy
+AqSXFWTFPVQvLh8kcFu6Qs7ZFhQ+MHFLhbGBY1DRdqi8tHh0TX+jQ6uFjtKJDRKJGhSHjFK0B8V
tbzRZeSFrf6QFvMVWijyaauWa/ERXEzpAyb4/yO96jFXjJ8KiU9aAg4JtOE3w3Toq0iQ1xQoPeE8
AqBnswQZK1RYmxKj7oPjW/fgeBM463UjuVgZ+4xFgqLNh5I2bQExbg8IZAYlbd3pbnxND8NBNLSz
ng6xLPRAUMAOf8ASCv1g8ucAt6wKa9sCzqypHdvqauSuNv2Q5d1kXZLxpjZFdYRVNaUKlTUK4twP
CCVUmftJBfWrK8fPVmfZKUaDty/C+vt/IYI7L8kYMiSu8OxQbqOr+i05tQAj61yATn0aMQOavRIX
NKso/JQX407dxx5eWAIbsBoSLT6BO8ty7MKShviErAOhbHeuu6chfhyT/fZSVx3AQgz3ZggsVO1y
hUVElrnvkjGwJb29i3XLLmTQ3I9K/rQtUHR6nHdrekqSmq2rN/yDPAJhU/8NLA6KGZh/FIQz/9Ig
WRr1c9ltMeuMGohOP6nwbH+2Ds4HmLHczKoPYzkZnyYCkOXox7aA1YrS2zI+oJZoWTcMTduy15b2
pfyJ19Y5O4VubzcvszNhEmkn3TWH3Emhh6BQPGyLX1MMAoQwzD5rsoJWtve2hGqBOfmMc28GCH1x
VTCkpfbnnN7MwqTIagPKUhZ3YGUOXmUphSwAtzv9DXGiT+RYAXUUY1OX6UBEFcI1HQQeCPr0LORa
wO/9fm2BEshxGWLKXz4hvJrdFI9Y+DvjU/aAtPvnyE0dEfDaqm1eyuQummzqvj6qeDu3sM2SHWKw
m3qpbeIlMB1Eh7dGy4Hw6m2F3Olp5eAPYJ1HhNKgTzByepCjS4NNg5e6eJ2BvKSGdiZGOmT+m/fv
S7HcQcoYF+j6EFF6ehMchj2qdg75XIHwD3SUR1FHiOgUuRvYoG8JSVEI6yNPy47h+LB9A1a7XBar
4UvwqKfqRc5SQkVtkz1r542+hq3NOqPo3rgUR/Rm7SdZ8IQTaQpfjlfCMVP7EAWmygCDHTmZYNiM
YwetE9Ux9aiQxUAokJ3qImyQQ0xINglMcto5GPVBX4OGaS6Q26be9EyPIsu55tkQ+oOczzRN0ERy
t09HZ2uuK9hW/Mkx2pMfn+sab2Prfvv82O98VMY3OfyNq4YJDGF4hmMiO+hjR8dkoCwqcK0r4ZsQ
7qL1OKxwYk0N6Cr3lFI/pomI0mkNLJW9lf7ZMO5WTak+B1EMGT2o7mfW1HCQ7Oge8/Ne/z24oAp1
VBwGkxo+hnb+1F/xX7r9OyWp5Vdw182SCV6lGrr2lHywAxQmpZ9d9aBms7t9bKsl8oUgncGpLtTR
lPOyLGW09Kj7Huyh5q66tKAWaD3FKV6AQe3Mggf3urVUQC5G8agiKEW8lxi2PsrhrOEZE3yOchOd
yoMJJOJEODqyqi0LQdxNm9pWLZsc6TRjPkvzrSECzxH9Pve0KaVZ7cIajhTjuEX9dRpft89m9Uot
vp/JXxxNnFhjISU4mmL4GmS20XzLRNaBqdGHW7sQwVkHVB2jHBVwXNnqCWPlZohZ5WyX9Qc93U21
5LSDACNHtCbOTPT5qGDOGK4yNhJHrVO3mww7I6bIrK8vjGoUwRTVDI2zFFmqDaPOstjarX4q/gJw
o+wlXvBKkRX07eAhuTFP+q26y0/5XtQdJJLNWZBG8tUklFg9iH6nI3VM/X4cYCu672rxgNZUW8X/
3FaVda+ivK2XsxcjsPHp6ENXWLGgP6KueIZ1RMCDoYKvIsaO1UNUiUo0BHVAGOAUP8bQLaYikDGR
jcENwHNcpomjl8IX9uoFW8jhLoACnvvMyKCd/U52ggMi1VP0Kjk6WMY0p7mVn0XN0qKFcdehol2e
5mAZc/s6PjQZcB+T7n6UhuP2aYnEcJdgwBUYMWaG2kfS78wIBQYTtKG64m2LEW0fdwfQNmNRwGoB
MloHO5z1iH6NbQGr07hQAuDsGwT9QfwADhkrM9QkPJoA/tDYw77Yo72K0YQNd8RWnGpHj8V5FIJF
r8eKC7ncDcskQLNkbPBn3I1u/ZKiO8T0Roex4SQum2sDqK7Aba1e6oVI7oJpqZqXaA9gwTbjPu3P
pZde9YOoE5WdyQeD/CaGRzZS8wJFqgBiSCG/DjEaQpK2/ZqEytVSkp0qpc/bR7iqiniVyegaUjW0
ir73MaZp1FFLoCP5fEXrC+ad7NYP7D8Twun71NFsrpkiGtbtNAEG5Eeh326LYCf+Yd8W6+B0XVPq
nPasR55qY+pMg/pcVVJhh2r+mJHEQRLLnoHbui109YIthHJq6Ksd2D9n8EJXYDsMy+Bg6cMfiuDU
Th21oW1qrCuerxm9ryRBSWI1r0h0YplUx+AwMovvFUBpOiCHz//ppGVEbvPZ3/13uNTruvYmincb
GP4wiQ/dNohxGIh0HCRpZ8XV4/aprFulxZI4twHs4dAv+g5ybotr4gEepmxt/UgfwSqINiZ4LPuA
SexahAy0encXcrm7VKqq2s8TBkFpA5jloNrPbQGUj2ovxeUV3KqixIpoP7lr1SdmE/TMJPVggkaD
96f6edLs3pkdlixFkyHItGsQg21vr2iV3E0bu0BK/F+g9gRoqw0xjlOn/1X3tTuOvpNnhuBhudoH
sdRQ7pZpjTlHNfpAXR1Ug9IXQKy42X54DD9He4JIoHkA7uu5vIiCnPWXEZyaoejwbCrfQQ+QCRrP
lc8yguxl1Dip678wNlyC1ECFZET2fXtn14O4hURupUOd0In+/TJSdgypGyAwAcAIGcG1fGhE/eXr
KzRlqqGUS9DZwx2lTAbkISbKXmLlTf5g3BQXpNq/+JVr7jEXDhDCWliuZ+/JD4ba1DWCoV2k4Xj0
iVpPSdY1yMypaWC30UMQXlTDd8LqQFvfTklh69HXOEsFLmjVVC/EcnclrQujypCgcI3gTi8eZFlU
xVgTYIL1l6BLQ8UsCWfcItJTqdHR7zYQQATH1W0nbHVg38hv3VIEZ9c0Io0lagWsBDQcJHM+Ac/3
bIRA3FdExcm1aGcpijNlBNQOzYTOHGBG09rOZPJkqOEVM5QHHzBTLXZQI/Ux9sfd9hVYM2mYRZAB
uqbLeAZy7q7JC61TCToqYrXbFdrkNCkYl4ZS4FVXxagqHi8U3Z4GH7e2pZQlo4E4P697p4t7FCGh
7aQQPHZXPZG5kMNdaBqoOoD5ER/Le3JSvpg7JCIa2A/LVpBauRbucNCv7RdRR+2aiV6K5XaR5tlg
qZh3dStGvxWCX0150ulLGB91U3Bgq2r/tkI+Xh19BRBrEkRl3c1gPc3Jj22FWJ1RWayFn8GfjA4n
GMOZgw0k+ys/sj1sD8XFd+Uj+Vx8GZ3woJ4ZQGt6EeW8V2/BYnFcbJR1QNAr2eJYzK8dokty1Hf/
BS2lQB0tznYUhE6jRaAmDGKqe0Wtwpk/JXv1mNyMXu5Jx7F1g99xNsuN5ayJkhhgZGJvKEYiqKJ8
zThWohuW9Q52vwHXTpfCOHuSK3hUhApOsQnmU2KGO5lklxhvRpN2okvHTuWDmVycGmfq8epV5dLE
qQ2OiXJTiLp8gal/ead5+V6E4ys6Os6FWk2LPmcZR0eSfdz/jEvgRIiw9UV3jLMiVaqhv42dlDzf
yul9Wdxv3zHRGjhzEYdtEUtDzlqgRq/XU5emqh1TESnwanizUAJ+jCjVYw0NJjrTOGXH6oAgOk6c
FJBdNbJwxfP2qtaNIBqWiQWWAHjk9w8bjUo+KTOoXAh0wHBUMM/hI/RXj20XeUak7bfFrYappvom
jzslEtSRP7ICSOOhSemg7IijfWcF5Om2ipAM+TW7IKNuIApUV8OChWDu+PomNxOdqYepoou6t7Px
rFhPiYg4ejVvb6roPlEtoiqIGd9vaAYtrC0fqp4eR0xpz+doz96Jk7Cffn1Bb4I4yzSXRR0meKy6
mR5eSql2MCjjzcm8Ryfmb7mvN1GcXQJ5VjA1jKiynM+GdZ2Hh22tWL+6b7/P2SLaJBQTiEh39/ST
GVyU4nH79/9F694EcFpeB00+xDoCpuEEEFggcaXfQUBrR3vdHlx2OKkj7003/K0A6k0sp+wS8qOD
FSA+lEi6IyUq34p6IFEsOJ51y/QmhlNtIFc10eAnWNekAtd19KKy2MVh5GzvokAMP86rJ3IUgQsd
tUs8C0p67oojuAnsbSH/Esn8sxh+nHec6rjro4pFE+w9SW/b4zDZsqcd0KLG2Bd9G5NftxZoZr5K
v4XJtbi9PHAiMmKNNmq4vcZoOWkdniJ1vChz+Hl7lYK7+6vXa1GzqhOwVkhsKsLI+vumBqrxNDsy
8Ojqujhui1q9W6A6MC1LMyjhI8OxlSeAcTF3or22xdM8CrRC9PsszlgshTRTDtgNtBFOyfioJRmo
UwJB9m1V8RZL4ExqLFlmlDQw3YpWeqYFYIMhdTJJZLpFYthKFyvRVX9IR3DouGl0k9Q/wwbuvRE1
eoqEsL8vhASqNPlli5Of1NKe6H1BbjMMOf7ZmXP2tB0kXcoweIOH29HP7nWRTq2q7+JAOHMqqWVQ
WyGyEzmpQ3uSuq911T1jgB5YnKJ04WoVw1wI44wo5rdDkkCHkb9TT5NHAF8AYMNn0+tTG/h1e+KJ
nzTrSk2JIZsWqnd8UqvLrUjvWLP21Ld3akAPcyZqpfuXdb3J4NYFJijZHwfIwNjdje7Mx8oJbxOH
PZ70M0OsEZOzr06BmDqlhoVBdMXgjWtmdHM8RkgSMqAvsu9vzMN4yHf0mlAk0BSntpVXNEV5kjuJ
qhsqU4oPD46FbN5Q0ACDIBMgMKRYueRaj3EQ+BD12JOydcp0uhuU4HNWjp/MfN7LqVPV+bVuxqtR
dy8kM/aIqRyrShwpac5h6N9nVvkpkqqzghGotFJ3c5Fc5K5C5/ajj3Hh7Rv1K+G29fW8DSqbeNYk
IF42Xn2cvyC0u+YPycE6mTsfGKbhbnjRPuVPsyP9hdT5bn6qT+S7GHFoNRm5PEHOSI291AEpH6FY
huqaOzzpjmJr3wFiGmBg3lU85TX0RItftVmLk+NsFngEs3geEGlW/aM6yE6mYurYFz58Vq2KoWkU
3dtg4bC4MKYPzUSdANKAF+kMWhtM8e2CyqZOe8Kd+FLshgOQ6T9rP7dPdrXR03wTy7+3MMSnjW0J
YxkjYFe9dFc4JazL6LBZ7ua7JahHrJqWhTiur4fNAE+VDkXS1OpkRdKhkaX7P1wSd9VmvdOkDK8s
DHv93SMoIz2IvIV5kfbGaEc7UQpIcHQ8PoSmlAA6t9D+rtPiIs3FI7Wobc36oetF/mBVGRf7x10A
TZ/UfCgQS4/VEa03gXwuRYCcq5ZqIYLTd90E04jJiOb8Nn6dC3OnSJi1j43S9uXQLU0RVoRQBTl/
jdnv0Sx8NDu2bng3u8YBrsAd0FHt2+MeFSrR8KrouDj/LafmbA4WjIiuzN/0pHeNEpW+KNY+oens
y7YyimRxbg7FoTaQJxiPMa7PUa17vn8x/KdBywRaL1IMznyMY5MGcwLEjVpLHD9rd2WIRO6w217O
thQ8r9/Hb0MiGfKMOS7XUvdTfJ2K21YSWKR1EQQt7sRQLZWvN7USATuAhZRMLH2L8nvDv5tjUR1m
PU2B/nZC0KCEfzkdz+IUmA0KbmwxA2s0NQlKsdppTv1bPakdNa0dywSJSt/dGHIpGnld92IL6ZzC
l3g1JIUEBTRvK092/h7jnV5SmyFMxt50FrXXr+7pQiCn8XEzqTUwHwCpKB/T8ceY72dh/wbT5A8h
wkIGp+mB2TZtPGPEg4xfY/M+Kx+JdUuNk2w8isfeWbyxJYzT9sg3wrgBWIULtgqkvYHaGro/zK+o
gnqIHF1RCCBYG8+/FY2yHqgT9q+Zwf9hTY+kl3d1Zbkk0lAaAs5RIqxosyVsLFHjPGVWTXGb+ei5
iL7pSBXSc4Fcf+BJV3/HavfW579bmMy74VkVRavrkfLbYWqcCyW9Xw0hwf5iVIwRdRnP1bXb+y56
7Qe0RxRueGIdXOXXYCdCjhftNRdq1hYGVFUK0TSQ7LlH1qM+z4CKS16teQLrzZdti7YakOA5gK4m
VEXxy+8tmpGWqdEwpD0iNaepLG7jVhcUGwQieO2Je02S0Y+OoQWj2BMCQFe5c7dXseJDUVA2gW6t
K4BSQY7z/TK6lvQN5rHZvA5LKoMvRUfsODrxPcgNbOpiOntb4keT8l4gpyGNhhgW0GyaG2aYn9TR
Ap7dzWjr35YiXBenDcjsTf0c62htiMhuBH9UryOHGFefs/5LTqirVNouQ7m0A4CmUk02OItcKREt
9uMJvl8s+/sibdEVkQI6Hba70iU0H3JZoIQfo4T3v8+5I9SfI20kMQCsIrRFYvYVkcKr3+RXGokQ
9UTnxvkeNR8Dow1lLAUkPi2Qp8saTMLO9rGJhHD+ZpDHuejJoLlj1CELE5zR++aNnbXfFrO6bZam
4u5YhvEBMK3yi1AJxknDpORRDkDxc2jBo2WWuUALV4/fIugvkg2KdAi3HCVIKqLW6NdS4p2eP8oY
vNteyEebh/NfCGB/X+gXCjNlChx5XCbTvB/r5CXV/Hsy956cR4fKVE7aLGwMYx/93r+8l8kZvoZq
YWIOyt9E76lb7JUzK+3qdymyzB0g35kbDY++CP9csJl8M8CUq2UbkwwUKLXs1eoEOmbqbW/nSniH
tSE6RRFXA2se37AadnXr9wb2UwmDyzDMX4hcf4oTHb3U8iWWx9tYle1ZjnOGUStQlpV+DiZcMwCg
JbPeEc5k1d2YTcTAZTaAgIHUfY4RcycKnOmucRlOZuhZ91MIYElVlF1dt5YL0Wzvl3pUzp1U9ThT
hniqOqFTYqYQZQMCgnXNmw7F9+2NXrnnGtqCYespgAs/4HdlekDH1MfsYtydfO25CvdNJ+gkXBeh
4SFAUVKU+VxkHpflrNYtTKNl2US7yuYxzUT3b23jsJA3KdwFjLUOwGJDrSG/5e/13J0PWoYmyc5F
D5M3GuD2zZ5/Z+veJHLXL4vHLipa2BQkqaX6eaA/UxCm/ZEMvmQVWznA7DqoQz59lrLW6wZiR9HD
nwnhIg8pDhWw50HdhzTelxrzX/kul0VMJCuNAWC1kk2VoPNL1TUeh9aQOgSkNSKBGhPJs4uU8UG7
x8i/J9uBsFy+YqQwYq0rYKI3ZAUde+8vUpv32gTWEM3t23EHGKQ9qYUhG4uQOAMMGaZBQBuCrB+f
8JvRBdvCfSG02Q+ejMybYtomkAz1Xb3vnoXYEAJxfKLPDJHV0cxIcwtkTn/1cB/0u9ZmHS/y+X/v
eMFhaRbQgvG6ph9G1UNSWFU/oiO96tL7OOpt0mOQRc8EIB4rAYCuaRpsj4VuQPzn+2Oq/VLqeg3s
hLH2gwJtC72ARnxMlG/bKr6me+/kcHZ17uoQjb5Iif2/XY28zPF3/1230IpjhjBoBRvGRf8rp3uB
3yZ+TxnhPT0R9aEtn8f5YpDzSAS7t74sA+iLKPKwfzhJ2Rj5ciqNyBnh0QCOPNc6ovPFYwqIyPq4
vYkrhhzTw2/CmH4ufJNF67oPkgbzHcFXK9pHfmIT8r+X/ug7IZxCJF0o5Q3wSV01d/v8msUCY7eq
cACBpRR9pzBHnNWO1T5N6gq/r+h/KSA7lZp7DezvNBFY7lUdeJPzK8BZbFZXAH00GlCpUmZU/CZ0
xP2sgmvgg+D00/axrLk+nWCYgjXtYMabT4UZWt7l+oCmZzYUyPBcrdjOzyDLtMFfis4QIdjPSukP
NQ62hSjUAKiGT5dbSq/1coi+EHk/OZMHi+T0zwyx0DgVO2CwAUlc1P60Ys91QjRdVoB4bJo8jhIN
lZQELaBBRmDFap91ET3Nml4sf59TbnBY+XEcgGu+C2a3LIJzHzbnNkCTphoKhph+RTyc33i3Fk7H
p943hqDGBMnklMB0QOh+AT/MLcYAzs0uvfb7yS3cDgjAoqzQ+iYiMwsnbBDs5PsbrI+KmieIud06
2ynWc5t8F6jiitZjqh7GT4HTgD1lJmSh9Q36PHO/qFCfvTGA0pfvxnN1QVX9wQdUf/sNgyoOMQGr
YrgCwSu+EZ0NCq40AQnUhy6RhmY5OG1x3f6+A6BhNtF0qNvIdO0akEALbvfKRlJ4CySd8C8er9xG
qnj5aD7oj12tHe2m/VJUo729IoGED/aj7NSgSnCpgQ2KDCyIB5CJ3RaxdliLRfyaGVscVpsapEh0
DaUAWbJl5aYtMKvdPMzRdVJEivHhfJCb1ohmGGyO2MAhvVcMMwVjrzFoM9Bh0p/dPtubOJwhsic3
cyU3ef4fV8ZKApg90Q2MJwNEi618sTJdjQpLYw35nZU5UnqLKmWYn+L2vlJiwTl9cIoqRlzQnYQG
D0NRDIO7y7Fm0npoYnQxmmdpuKmTg/E/M7lyIpiqLFZThdGQWy2yj2DHs60B/Bcghpbr0U4bkWX6
MLbDieLu75hiBIsG2LhKe6jL3CbyMRuvZXlIqTOBFRO+xp5iQ7CHH3Sdk8ps82KBWRwVRmiifJil
p47clZngBfoxTGICNAUwFKaKPgD+MVBqsSRXY/p3SzJYwTzzHpkE5ODHR8mtBMr30R9z0thdWCxn
wnNqUBoC/jHH2oOzDUm0g/Q0/mr8U16j3f9sjDh5nAr6VqQZrY7tM0fj0M/KTq4mb/tCrWr5YgM5
FVS0KtcZyLZbRRddKlwaXYpeFxhVkRBO+fwxoXVJ0WCT0/ohCKgdNuQeHPR/KOb/SLuu5sZxZvuL
WEUSjK+MkiznMPa8sCYy58xffw+8345oiCvs+j7NVLlKTQCN7kaHcxhtA+hp3KaKvuBlUzk66XdI
QCGlVPuXt+x85JY5FsYI6SpA/5dWWcBsMGE8QdqlfgqyYsPD1DonMucqOJP9SEs5WQDB+BcEuqGA
msdwOjd/Qsb9V8gnm6PW+kMA8740JFMVPHIMmX34in2Dp3yAlrbWJV4dWpkX/gI9PTLFD/Ku5u3k
WW71ozT23TsuUjW2tG9Xzb42QW/V5Iua+0R+XerncH64fGzvKZULa2OpSAJFLqtQyamtGN00tIqn
RrHn59LudvSBVfoCaHXV2aoWS8LsbQ/3xetG2bSH5M/2mowBEYQSRa0ICw6Gh0xy5+5zForitMEu
agB2+GihzCwVpjaG05J+oEf5WGN2hgZLZAYFA1h6uAvaPsGTPEY9pT6V+iWAvKSbdmPVfkef1LUY
N6g5hY0/Llligw2Sd9G3t/EklQnSSiWKJHGGXSTZs6KC2k79ellX/uGK/5HAYspWwkTC0TAXPL8n
p16s9KDcTbZhFYuVHHjjftvm8SSMCaHCsdLFOYewTHOj6UdhukP8cnlBZ4+g95t2EsEont5GVSDp
aCWTlNQeABquli999HUSc++yIM7RsJjhi6RrQqdheAugRTtZqvw0rDki/sEmnhbD+CytChJM0AaL
E4NPsdvXftKhR7QENwTAFx3CMcG802GcVzdO7SjT5r9UeSpQchHSw5L3HNe1HVooEjL1yPYglmak
6ElWVrKCNQk76Yfxmw69xdfznVw7+d7wmuckcS4f1KZGrATSv69imTJRs0kDjKYTgpZABGpI31pA
EI5q3b0saFMjFExOAwgIJR+TWdlQZkFVZHjndCZA+ve9wBll2V7I6feZhWjo+M7DAN5Y7U1r6XaC
elDAQRDPvy+vg37nmftYrYMxrVoXEyPNEcSIk5sLNwSjuS0PzY23FsacmkaUlkNNAyUhsGZVsoAK
XOqJlRS8ehTvVBgTOi8DKvcdPFGi9l4rl07dDpyD39wwVQJoIcCFaHbno4YpYdmBFwamQNTIvoyB
6a/2/iJMu8vnsm2rT3LYHg6zrYa5CPAC7Vr3L8aL5Way9QYYU53/n/F9qCFVVVkWkS81FBbotZ7k
SjRokye6nGP9UZRqS5Rf0uYw9oF1eWHb+3cSxShDo7VqEBdQ7FR/zYWHpbprDU6GkersmU6rgIXW
0HOv4d+PR9SNTa7oM3ULumA35QIm6uZXF5qeAiYp4NkTTgy2beZWApnL2lZzMncNXlDi/eL13yjm
tmD/0MGH81f1laOCXHnMpR0ryewqnWYn7s3byUER0c9tZd/9nh0arvOa0c4LzO/qcdpQ5szGsUGz
gAp5IxKAEyph8SG8VlxAyKDUK8x4mMrW/B2MlpdVhbtO5q5JgMZYshpqGWFSC6PuRmUlEUAgFW+4
Bs2M037JOCI3tRMW3QQhHmg8WVzS1mzRKh8swFUpDa8AHhD+WxbcBuRNO7USwypMpMbaiMYszKIQ
T71KvOy7hNtNAeQaW3jLbO4cFE8iozKNoWXgHYJlLLS9pF5N5svlszqHS6c6sloSoyNg902yKn/X
kfiGWL1Lm0xjP9h1buVSlLzlynDU+3qf7+kUkUrQIyb+115/+g1ImQAxCiPNhDCLDBJpkotZXJxA
Lq1GfxNK//IqN9VjJYBZ5KS1yZTSwVKjvqu0w7jcGOPP/58IRuezplDSrqCqIflJ/wvz7gUvbKbb
cGYfT6tgwVUjGW3KkoqG53DqntuyuxdJWFlpvNxFKB4IWssp+3F27azqVwDhRhCoKwu+Rfk98KGt
2ny7vG3nNZ73s1cxPkYMkFmK9CNWkV+kGkKog0wOc+DUXeY+ndQZrtRr3acTrN01WpB5ydTNwEY/
yWSusTbPICOXcFZyeB3Xz4vhjSCu55W2/2FpJjSb0EEynVmaXskNcA+kvxC1Cqe+1n5i5gqssYNN
DiqKV6Zqi1wI6s2kiX6SyixORj8T2rgRtSl++43mBJeH0Zvc0G58IHhxTm/TPK2EMTd3DGMympTj
Tf6KivoPRAduel2qNm1gGveNXVzLn7IVp+UxV1nqEiXuI7zx5epnGhxqzb28pG3dOP0+c4+DsDMU
NKWgm7qKnbx9rpKnuq0do+HRCW7frj+C2PY2SR+qbuzwxlLma1G577LYKhPO7do8HjhEQ0R7ADDH
mOPJy6nRtA55dqPwA2Ev8fAEtz39SgBzGm3QBJlJn1MIPm3FbsHYLdxQVDMwm9003Hh3+7FtIhmI
hj30YLNT2pE5VV2egx87fPm7m994IihkTv6/GAOleYgzg7uSRv++sk2z2pYSyZGja90ptuJdMPuR
p9uqr3nd4gvc6YFNlVjJIx/lCVMH/KMW8iZFs9HNaYWDZKVJwlHx86Z9anNXcqjarNY1KCSL1Rpp
XAxF0Kb9wHBLOlzrhi4S7sdol7j9leDPsVP5PNaqrfuFjh8CAFpdBckBc7/yKJqlkgLWB/UPIndW
OF1pwX007C5f4/POTqxxJUdlBpDMqkvrhWDKpBbHYz6OhzxeErszJVev0++lIh97rfwq6fOhGUpO
IWjLUa9lMym0CkWSTooRbshCs5/K2Z0AZqXG8iEK1a/CyEPB21KbtThGTVMxn8UyRoxYY1w5xpzL
cquRb5f3k15k9iqsZTCqmUoBGCtaqAyAX3vbnJR9rcr3WjztxxAcqFOKctqcOZeFbpmvtVBGT/us
7fNSjGla4FsYPGv60+Xf3/TQhPbUiaCwVc8IzdJiisScPtYD0hgugMMzWzXBiRqiTIMUi2+q4s5s
shu5Vt4yY3bmGc8XPWmsapZeUpXcCBht4PhUegHYnUY1XMGzHiEDGig+Xk4tENJ5HODggIK8A0zY
O22juOM1umwd6FoMEyaMmTJlDbWkcV36eTZZY138DHXtUDa5nciVLRjzJ1w3gnv0haDX2SRsCqaN
61we5xQDO0ripTmQjRKVc+03rctJBJt9mQCgZaQpHF4qogDgF2bs9OVbg5vP0ZzNKw6wP0wToBPk
jIZm6UmfyAtUc86Xg9b3Xpyl7oQMcwmGZqEO9qoQHU0lum9w7Vs1Pehm7vZ69aio34pA/97J0zMm
JF85n7UV/BGwcICUGS10Z32OuZliWgNPRgxp03H7ade+z4B1yETzOug2rQ7QTGVKQH/efdhrRQRq
aogKhPlqUEffmDVbJv0nQhj0EaHZB51n5410eoUaAaixUfsQ74jxZM73l7ds08agrxYpJx19qO8R
zsoX1qo6zHU3LQ4Za2tQRatLON5gs9SH/u0/IhgzNneowWnTuABfHN2TLtIxYNcZdtMXCj4f3JqH
zg5vyT53xCs+EsLmMa2EM+YEPGRCPNcQLqbzrl4A5Y9XRy4RTt6bt42MOWlKOatGAjF9Dm6C4aYq
eXbxfBiWevTVSphgNqZKPwcynqOomGZv8QEMuqi0GNbwjY6uCZ9KS6wFUhO6Ug2lCyK5UwZ4ByV1
+3lC4tvk2KtzGCdmUUw4pHRKrCm0YWm0JU/1el/aT97gpO+DqoJdv0Y3shfaw1dxx0sPco6MbfoP
pgrPbjID0zAFoeHVFD5evlnbIdjpwNh2mE7UpqEToRODV96gZWSnYG5Z8OUdDz+MtxImAApLKc/J
hDscKd+D5LnmBT+cO/SeQ1spQpaYWSVgOsgZwisyHg3hkAQPlzdr03EhAAE1KJ2PYR82wUREND3j
MORC8uWl86JwcfKqdtrIdP5/opjdapu0wuAEdgv5bwuzBVYT74HwajXql8uCtrfttCYmZmwiIyQG
ELucvnkZe8zcVQBfGRT/spTNNyE6DBRazhM1je0SIf3QqGoWUZ8neYAz9oO76kqxZK/0xC/CJ3Ji
K2Fsk4g8YRpHl5BdRg+ZOr0ozWtg8DzrZgQo0U4/TJUAIJEx2UFWSFlAu2wS8EW1PuVMj3b8CHDz
fmJy5Y8cxmZnrSTD9CDS1G9BQnGIr98H+vbZgYejsb0gDYRdBBMy4Ab4aEj7GCAGfQQfTqOS3p92
xAfnvMerhm3pG8YG/ohh9m3qC7nNMsRk5fSsDIYlVL9mjHly1G1TCrIPCtIPGDNj+WCbSkrlSIIb
6g/5N+UFrTo2mlo6O98LB1rxl+5CbmPLVrSJQEuUTBkDHxii+7iBgHMKkqLWEQRVaJ4VQvlXXqCH
0azcSZjdvgD06eVVXhZ4Bt+hhiPIeCosMpFfTHPfhLtKc/W4tlUwS18WtVkxPS3OZMdYIqJ1RI7g
AucDRrQRswJyEgR2/yZm5S2LMX1ikGlNMdNlqZElp9+b4mckPAKU2dIk3gthU+n/nBlAyD+eGVna
vl5KLKvGpGCFDvX4RvfiA6B4/Mke3GiXeuEjiMqAQsF9ndDkxtkbciWbuXCVVqkpMu4Lpt77Q5Z0
HsnFHrQl2p1ZTq8GmQ7SbKBaVTY/xmiUOSe65Y7XB8rcw64iZRJLuO5zfhMI3sQjd+TtLGO3MLRh
yoOJUyyO3V7aNVfzu33kWa3NuH29DqpNK7ffCnEtoMuXxmaD08a27FbHAeBXYCa6Bkf9oTsMruC3
d809Ut1cxggaXV46Qyb6zEDAFcg6Cu7d8CgmshVEd1XbWW353KpuxoN+3bRqcDcmOGNpBz2jrekU
VQKZ4UQV8Zokt2V61GaO69x21CsZjFYKRSfpVQi90AAK/dpa72NkT0aIQcbcEyqL50c3b/tKHqOH
81RHmlxAXgXG1Nlwljiw9OG30h/GsuNdd54wRinNdAhyuYSwv3E1BMz91dd0qLp3xqO8o4NyIFrw
LlvPzbtG6FgAhgJkpLE+6qiw9HNf6NDRTm9BGpRYAzfHv60aJxGM0exUxNZqB7dKi97lofSVn01o
hXvRo88u/U4CQOc973GyecdX62L0UU+I2Jo1LNhkALR+Mq26qUAHcycFLpS0BRbTyKv8bN/3lUxG
P+deLyei4+c1LbDbBW9zNIdX0rCfkyi0FNDhmf1wRftZm0D1SoAnAv0MTK+6F8qyZ1TTQe07qxIT
R88qTyjBxaqEFUfReAfOKHWFOAokrNgYIrwp0g1gQC4r1OZpK6KuIVSD09KYUEPWJyMLCO3z6b7F
lS3KX/puf1nE5hJOIlhu3j5uQMKgYwlpbFwZUehXfeZfFsFZBcvDK3dJImsj3jiDvlOEndbstIKz
Cnqhz+zzahXMtaiUpIvw8kCfSRn5cSVdzWPitfnoRvHCsZy8DWMuwwJgoCwaICoqegdkkH5Nas6Q
1vZjYLUcRvnNaDFnNIPC2R1oJS9Fp9AI4KZ/wU9Bv/Z84xQJ+RqUJTFK/tFkqcIyk3EQUUq4BXB/
YKVABa2d8KkEuD0GEv8FE9L2/p0kMq6008s2VXXUdFHHAyctBDraT8mf3AYdBpUfuMPbZ9QPdwjA
uHiPsE0NcyKWSTog051oDwrmm1TZXwpORWazeEHvyd9CGI9DwC5ZqbS9ILjObwB7cegrS/sZRJQP
hlIKO/qdcDR43KCbfm4llTk9kmrtWLcCHsCiK0pP4lBYkXnTVQGeW8+Xd3Hz2DD2SDcQDY4sCVKu
FIU0TzBF4pzZmOu3ycRD3KLW7EwXVyIYrZ+liqAOQm/We/eJsSd+u298Xii5vRIF2vCOSMF20ihR
WPfzgBd9o/+qxdcxnz/jFQBf87cAxhhJmmCWczwDExbveGNf8KA+N9vEAHz2RwBjghqNiJGSTn9V
pVq7wczeASn/fXxfgR/ATl4kO7Q19PUtqk2+9k60K28DV24+tU5kEGj5Gm2v9DxXIbnZTYGZaMbi
GMDgLI/qzLm42zGq+kfAu5lcCRBniShBDuOUlRZt56fpF/3rYk+u/C+Apjd9yEoaE72VFakKoYA0
MEvaiVk5SXnVDLeiFjufuEqaRNAFiVrKGUVVlA7ALzFp6F2kThqYHtpeOansTZe7EsEYWbXR28VE
JdqJGoAsDpoXTsWVUM6clWxu2UoMowFBr3ajOGHLBjQrFJpVjIJVGqCg/355xzhy2PYcdOa0edei
PacCVpH5ElaqvWRXYTu5l+Vwto1N/CqKoMvRBI1WhW9aGFpD9qUpeHx120KQVQYRmmqczcurcloH
SozGkj68LSUvzI9FyAkgeCIYb6Q3hSA1GUxcpsCHY3xuJi/qyDt9qkRn9pqmx/+3EMb7zKqOmJwg
qZJKT7JSWplwL01Hvfw1GI8TCKAun82mr1tJY1Q6yfU0kmlDehAEdmWEXlncVoJhyeZ9qXCGvDZd
hAb0KgCBmfoZHw6Zg2xJJexfWvmCcKz/MzwWCk1AZEZbvQHcrzPkgsZc2kibK8RAADXL77viTup5
Y92bd2Ylg/FCbd1kVRtINGEyuuRIkcWAvr7rPRkcsMQuHXQV7HnJrs2Nw1C8jHSsrohsQ5GmgUA8
pEPXRmDulLT0onnk2JxN3dYpcqABOBU0Ln30OvU0V0tNUzFtFLipFu/zpNp1S7a/rG6bYgzExdBv
OFoWuEorO3AVGmhZUvpvU9daRuTKhHdGm9G3oaL1A0wnpsQCCYSCOQZ9iw6J1q324PBwKKlUd6DN
+X/lKC6vaftdgX49DXAZqDSwRUCkIqUaZNPopxwejOS2NmwZXBgL+Rb0r7qIYSIxt9SM1xK1WVdV
VmIZVRyyLDGGEhYvyklk1ersV43ul1X6ZMTj4yLKuxZcrGYdPwhB/Fgv2k1gTh4ijkMjib/bQtqL
Wro3TRAWBNNj0mi/L+/Lptauvo+Jp8S4nDqAOaKvvwMH0aD5Emk5Wrsds6FiQLEwNOgu4yqBiNdU
s4wnXe1KnuzW18EhvKETit3ufdTFxZy4T+EJsp3SWcluuJ65ReZNk3D6BrZeVujCmGgBjr8aBtvs
gUtUjE4gFo4qfqZbTFmJYoKpWk7RCEsJCqb2vjO8LH68fGSb13P1+4xK5Y1eF6A8wltheQwEXyTH
WeV0UWyLoI0oePOg8McYGl0UAHlTwwKYYn9D8sVrCsnNO+3+8ko2/Zp5EsP4NYNSjccDVlIpvyQ1
t2aMAGXZldY9CCGvRZy3JEYJl2KR5bGH7ZSzFzNHF7JDePBk2yIA1wS2bAWzLPTvq5idhEEMeG0E
t4kWWmr9qHUHFdNjl/eMJ4SJbxoNraJ6iweQIV630UFf9prGOf131qyz6AZpkb8Xwhx/1pgd/Bt9
xdnRk+RF9oBWENFt/UxCp5DwNXQHKz5O9nzsfGQeaYWM5023VeP0CYxqmCZaoCRxgbk2eoCu9h4x
qitjSf1WGp5E9LVd3tXNBnJApfxZMqMeWQbyb2XCts5F8l1S+ueEAN8wbHehLl73s2nhyu2MNLFF
MEr2PXHgvJycqN8vf8e2mfrzGWzfoKYPzaiLiMK15nuO1iU0s9rq0NtqzptU207bnFbMwrWLRiQG
44gV02RUC1R/VJL9Ad2K6GUaHdSRb01Hebi8vO3U9kooY7tCA1ndOsBrppsiMFgMo2zrPbroM/FR
k2o/1IIntUKfso7Gk1SyyQw49WLp3WnGvC86OY9KNu3Maro1K+0m6+K3th32KnByL38n7xgYr6gs
SyIJMbRPiAY/kfVjremHKCD7vs148xfbT/3VnlAXvTYbhZzBCL5XbOKbZp8eAK7qmT5G+XxhH9iX
V7bp71fCGBsVSEpWtj1WZixP/fyFFJwT3q6irwQw9kmPkjxqStQmUmG8n01Md4pq9kCAd7DMjdOF
S2ahp+SgLN3NkEt7eZR405G8JTLWqwNXRptPmLAWlHrf98phnGSO4+KJYKxTrIUiWohxZBFeYKKn
ie7lU+LuImOOFPQPD2EcUpY+6SuwtN+kSvtios+iJ8ph6LTbFv0/tryUj0vWfxlnXul8c2QXgAua
hJZi9NWykIdqV83R0CO92rqgORwQH8vW5CRvFMss+o7h+OCW2IkbOzx0p832SlWkWDso/Zhn0Gl1
Guez3tECgD05S27339C0gF4M/WsRI7fXR1Z4yxO6dZ5rmYxZqhO57Qb6dovD1yW/Sg1OUmLLnqx/
n7EnxOgnlVBUu6UFrDaIvWPgLTbWRHj4FZuKs5ZEV7oyJlEEovnFRJiT7Id9cRs5nTXj2UvLC7xu
xy0XvRbFmJJFwKCzpOGeZcVb2adWmcZ2tVwT/FfOJevyjeCdEGNWGjUGVW6FzqOlMW9KIb8x2sy7
LGLTECPtoRgyYPOBZMtcugKM7+lgYn6ldeffYGTfpXZ4rI8YjrSqa15heSuOQ7IAvcLIu2oiC5kg
pz1gCAXUglL1SRESK8puqvoTuRzolWgaCkZaTbbClSpi1EQZlAF4x245DV4lCLvLm7ap2SsRjCXU
mqAVxnd9y8irNIDTQhh8QYy9yJQ5MRr9KTYqBZSiqYsErGvowf6o2hngMKcgLFEWb14E46FK7F48
qtFtGH1rxP+MRI40lQo8W5BCU6hrNh1qBnVUqzUMsBzkXtjPh1LDhP00+Je3b1OtV2IYwyOn+f/e
ilkYXhtAzyjS6uWyiG1TvpLB7NsSA4AmDLBvLZ7f5mAFBwnjkeRhQutQtDMw+kZBA7jUvJvmYSWW
sUTDpA6DFGNKfIi/Lu1+WY5Set0sX0WNk0qi1/JML+CoZBn83ZjnY65tMBVm1OZ42g+edii84UpC
VyfyKhxWW44YdpBPX0RMttJtLFJvVgFzOGmYibyppPtKs+SutlON4zU2leO0MJVJJMRCEcSkQsNL
PpaWkR3V/hNhDHBx/945ldG+XlBQxE/g5MGgm6m7snvlqB5VrfOjwXgSgNWRj2UTlhOgmzAmCwGg
KhKK1xCznbp8DMRrI6qcOrxKyX7IdnFQWKVa20Fdca7XZuoJw51/PoAxT2iDSMMJzK1Om8kPcy0A
TzSdrb74AVhgFA97ZzBCP1yUxMolvIA6xZkmYsdF/JZn+vesmq/KunoAO+9+mBuvyio3ryQAFZeu
sTQWkNzfODu2aU9XH8wos9hiI1HgBLZCZhV7wUKP3y/dbZ3ZocPsko1xfXA78PCEOVLZEYzYzLtZ
IdA0lfzqxdeuz6xscjFLxVkdRx/YJGyvJjngkvE4oM1pBopmHh3GWOwKsaw1Xwl7npfdvrR/zp/l
B6901LtTCQIzEOimmNRJ9xrA4tvd5YVtOvPTqb2r4SrqylC8X0gDMVHTHIS48gdzdNJU5ojZjo1X
chibOodCkhsGtEN9zF7TG8WdrswbzQl2ZYk5gww8wDwUvm3vQQle0dGOdwBbDAhnozdqBaErgiI3
qiyyixzxLfpN6YfxJPgV2IYd3+qf6DRSV1Kpwq42VGrSSM9pQD6VbyWpgcEWfyag1OEwANSsYEiR
8YqT3CZKk8M9jU1vZ/OyM9ORY7/fszVn5m8lgzmusBCF2VSwChTSASYyAUCzTqPAU8kMyHqlcYbI
EJwl0mtbVgvwhoapB13yQxUjZeZS2WktDpYgtvs5UgF6EhijbY6DamVVfGPgoWRNYXOblSLwJOf6
2LZvRG1/EyW6bfX6OgoiSJEVUKmF3z6h76uFMaE/GUhZzzKiI2murSB5yYCsZCq8wsGm/1tJYZTA
QH4YTT6oTSxCeJUsupsGPy6vY9PurSTQGGalZqKyBEtJgbPTOa6svOz8KZ4jx4yiG7GpOGlV6msu
aQPji8jYqJWsY2SHwvprqW8u9xo5tsa3ZfGjT0HZgSMQyImSiIIka2rl0gj0MI5Q8BB/ZMk1iTm2
fHs1p99nYocpIHls5Pj9VBMOcjQcQM0Fvm+8zuvRbZTsGrB9nAiMnsb5Bp5EMlcWMUOdzBK8lNwE
QBKR7gCe7OpG7MREzKyYRJz7u61/J3nM9e0Qbw6BAqs+ljcUfoWXFdi2raszYq5RjneOKCD36RB0
IEpOkQDIGDQtBYZxC7eyAxvsEt54xcut89bF3Ct9mGc9ELEurX3JumNrcsLKzVorSn0yyvs6ZnZY
r2tMdTBNJU1CVORuFCpvJuJr0sZ7oc0eQq22szD6iiYTdIkt3uUbvfmIX8tmlEQz8/qvGrnixw+V
F+y7AzDcHVAxACjlM9nUtTBGQ6oEVgkkJXRCEp3o5guZy//qpiQDRHvIEMgSiGLAmPnRQiXCYNSF
rBIniwwYp+UQER4c/bkaUhkUCsFAWwaYLBg17Iq2LWr0gNGYc3AoC1ttG/vMCZzKzW7QfWt3AEnm
4safxWaMWEYNl6qd0qGKQIboDMAEBM6/q4eWcZf6MYapIdSV0Kox74zW0vclx5ac6wkjndnYBoFN
XXSUBex+8P7CKFB+pkdMa6Lzt+YEbmfxISOMMf1T2UWBptRo0q/QJaablpyIrqSNnJfweRXrXQ7C
GUDYYgjjbHpm0epYTANKOSZ58U7aTVanW5mlWZQiScstHgrWOYQPAB4w7aEjYWuYaK1g3iuzGgfK
kJj/I2U8yraAPurcLzCNaDihHzyOjmyRX8EDDzfkvJT0UTLbvV+oSd91YHhxilf90fhNW0iGXaNa
8l1pk9wyjpTvNzmob+EX4a7jhvzvb9cP3oiRz7zOSVwkgNZPVUBO0Tn50p+B/eTjFUkjY5pS0e/G
3gts8FbzDPiGOq03XWd87zK0S9CgsuG0gN2unCK6Ncf9ZTt65iOY1TFmNCFCF6bRqDj6YF4NQbvT
M4MTfJ25c0YEYzzjhhTBLIHCsIrdCMhPuTMbxyh9TMa3y2s5i/IYQYx9G7UMc0NaoDggwLamZnmp
tdbTJs1rIx71Bm/bGJumG3OjFAI46yYZKWRdve8V4lxezXmK/305FPEEEMEqemk/ugRhbgeTNDq9
crObAzGrL+zlMLmlI+xnXqPzP6j5SRpjusacCMIi45qJB+oZynshxKvDSjKrPTZWhxKl5iZoptPv
xAfOQqkan9+wk2jGtvSpkGlGCQcBEuWj5MSu4I538IB0YtVJv1+Wtn2n/ghjQS3zxhCmQoQTHJBo
Q72rFUGj+OuyDPrBFxbEtt8PcTySKQaT7OQ17x3do0ft8n/ORnxUEIUxD22CDLoMsBcnA1R66jfC
seBNf/F2izEPqaxUQ9UWqpNme614zhZ3HngvdN5uMfZhKadxbqdYxfHT8VrTHT2au+E5Et5S6N9X
b0B9qdRekQTZCVPJDaZdLwrX2ED78tFvG7uTejGGAUPQgtm0NXEMBaansoTMa7UGw3z35BNcfNQn
n2QxBkKdppEoFVZUaq9x+WMJfCPonHQ49Lyc+La5O0lijIOed6k2ljDh4Th6VQNylKJxL28c73gY
I5CDqSYdRIQ0YZ3ZE4LRJrajjAONdN4M8/HKsMn9MAww4zHmqlMCUw00XW531/oEw5YWugR3vRNY
6IPlI2PT/blgENgMf1jKetYMuKlVVz2mbXlXgJesqsarqCCejlZsyxgmTlFwK9yHelCMFxFDppho
+qjwMQkbMCAjZOtnW38Sfc2Pd8uu+jL/7EdLfmowSw78iMKSP2fPT4KZO9BIQRiGSkY5i2lTmbpL
nNwWb0UApET3NS/Ap/HX+d6epDG3wND6TB/jTHVM9BSRL/2MsQZwKeq3ZPjZSHuU9+zBuAo7Drjc
PzjMk1zmTuRSEBQp5X+WHnt38NCAflvtKw+PmxvtVr3OY8v0MzdyeaRI2xflJJe5KKUqjjVw3YlD
ugNJaqsy7XTihGxbD4y17rBjSaGkJSaSmnAtR8MHhNhOSmzTHmztBwXlBp2yYH3m+v9Z1XswtLLO
wawRs1TgllXjdkHvx9i6xcjLV2ybsZMQxmFmddaoeh+p74heYD3ytMTRQCileAU6XOYv9Y7HLcuT
yPhPYHRneFBhH/vybtGfap4ybL+OwA8pgUEUUApssVyrmqZvZ1XGQUEDHRzW+wNbfOtoEQRdnJI9
Peg+cYvrTvLK3eVT27anK/GM70ZjX92LY0mc5bZ1szsapWKyLEAnSoEiReLLFtBGfI5QekxnN34l
lDFsgjyroVkvaEhFQoG+B99JMSebYrhE99LbZXHntUXqM1biGHNmlHLUCFmKDAJgOXSvA7Vp+7Ic
aR4D6XDFGtzJXm4We3aW5/I2+QUUajtwL3/Eph6tvoExcpFOybv0BIkFWbBCNEPoef54WcSmXVmJ
YOxZLPUB0YVJcTRhOJAmB4dRfIV1e/8/MYz5AkiMOSXAyXBKcd91N0lwUxCeaeYoCDtLJ8qBXAdw
rYi/Ax+VVV+7k27mW3IgrrCvePDGnI1jW0iUjgDkJ4LpItVeM391xEMPE8c8bjvz0+kYjOnKlTCe
1ApCKEYXsuCmFx4CL3tnSW/B902nRccr3v3mLY0xX2ItkKJZ8JBJpTdJQHNCcNs2HAfOk8GYEBIK
gPZcYJRBVHxMlMgXKmkn9B1H7zg3iK1vNnPdD2ULSxXX6bMSSKFlVrxkI28pjKWgvfT62CGZkgTP
Uqz7Uf5D0Gvn8gXaymjCHgFtlVZpMd/NJKTMXMxDcAcS4FcpB1jeXXUF/lQLbyZkb/9zYf3d+J2E
MXqXmYFBGkzB4HEGs+en/l9PWZ5Np/br3KSfxDCKlgb62AJ+SHYWMtp5guz0VHramKPSNIF5UfuU
MpzEMTqnLBiwEnqapx2Vqz4U3KWXv3COiR72pSVRZVlFNFMxDm1WYkmyL3m4t17W2srP6PZH6Ks+
6Hee1X0wcymCt9X8tDJGBWtZzeOmgbMy9Oq4GMQbqoGngPQwLq2McUZybkhy3iClTnWCNmKpD+GR
Rhr9PnUKUPjal7eSpxyMZ4piOStQBMfrMzXtLlGtcZosuXgbgzcp+nFZ1vYVPu0f454Qqsnom8fl
mrTYqlrtVg6+JyTklIg5Us6eoeC/mUszREiRhdYY7fLka8Y7pm0ZGPlT0VoI5EBmJZ1YlsKoI3lc
ah4ZW2sAkXPccfzSe3n5XBf+SGEfCoMiLaUYoZ8Kp+J+bfYaOK0CJ/OiRwo2bFiBhUffjlqm0Ml8
3uNvc42yTFA0IzI6Rpk1mn1MACsL4vcp+RqAc14OrYDHEradhz0JYaOJIkpSMSMIsekSZYTXy5W8
N/3aK3wuhQs1p2fbuZLF2PZFFLRRpmUWYTfbs0vZkIInxdJ9PFAeebZ900KthDG23VR6I8pFxNGz
OHum6VQmnq+LaUkLj7L0fcjo0roY+96mYhLJ1aA4YZfdqaaOhpLS6VIM2UwCwCSDSnvSM/1FFKZn
9PHtZL07kqzZlXlpzeWYWXVlACCeYDRItIu2d1s5fQyKpLeMQtesMFZcVN1uFRK5Spjbgya85bVw
HaXxbzz3rgohO2a5wFN+jvYZjBfphiCjiRfFibMdUAFS4VAmT5fN0abpWx0R/YSVE9EKsMLMKBo7
SthYgXbTEcOqVOzgo95zbBJPFOM5qlArCAHzPF7g38T/I+26duNIku0XFVDevJZtx6YnxXkpSEOp
vPf19fcktaMupXI693IHiwEWAzA6syLDxznL/dJZdjrdh8s5Gl+uH4rpozaHovyHkqZNOOZY5kqq
oxwdkoGTlfJOQvkLYbaKYe1q5IfGe41RttR0zeilGwJkcsH1o7AT4M1ZKAukYQOqrUxURgF36QMh
Ev3Q0E3d2U6CziWQwMIbL+fnPFt6xRn8ESHoRJDdlC0oMgfV7qfhxQAS3DKZHPXjaDhNGt3KUqNi
gV911fG5CX9E0tkQODfI+Vg0KXTbw7ZWJorYcif9COtmn+eYEga+3dhJu1LgJWvs6PnyweiFJ31Y
i8hQ4HpJ8UB2dGfe6XtiYfGpXPNTmehGGmUiMjHLgBQdae4MRmrNz/3Qhbn9Am7O/2ISn6cYlLGY
hN4otDzV3CJBau1g7NFRMlfsf1zXeZ5SkJ+xsUmhGspdNMLp5phKBcEEnNWwvy6C+5WI1mxkpGE0
Y5Mb3QCspWFmhBACF1jSEX3FW3a8LJengpS9GBsF/5Aoopv+iky3sH6Ugx11X7r4jXMsjuWjcZXl
UYwRj6PVRSrjtZ/67RHpjeqWO9HHDOzzArgCjjH8l6vEggZGtHQNFvz3qwzFFUg5KnEhN7NPcjjB
ke8Gf/XI0BlvUIqtGxdhlG60WZH3XYF6Z6l7uXIrT35Ucab1eCIo1YirXhtR8UdG1R2W4dROp2Tl
lCTY1RbAIfxzZ5RGiKMsjoqIYxBgGcEGl15jg/EQBXDJQYsoQMTuTrsh4kTT/+JNLnIpbyJiCjZS
STU3jrzoIdmlvuDop/AU7qYvQASzCesEb8iEXUK+HJZORhpFzjDdgzkDsHMlP9K7fE/8WOxqhp19
EOsZ98MpQsRLhrQil/f6yJn+DA1/nZnujS2ocdQAXEWbqjPQk3Pr+RQLkz2F53F9MKzUyRbrMwnl
5sRU4Lu2o1EA6VB2pfpGgdXvcldrenudPDHrvetvnm1cLsejIt86xfrrbMBbN0UgFq+CYThW9SCH
WMfqJs652A7gIovyNnPYrQLIcFV3bMAH5IajaANZ3R5qHgowz6holFHp9WVQ+gJtbs3GOs2JFIZM
jIBFTo1Mjzt8xlMRyqoUyP37tMcdkgxMsOEN/PpbE2S73B9f5f3y9+qAjOw2ie30e85bteXYGxoj
RTEquVxL9NvMAhMxaE1Vg2Q3aLxd1xNiUq49A8rktGI9NdYKMWJ9LqbUicZ7TDrb5fwktF+SouGo
CrvDt3kDlKnpkVfoYYt6KLZFsTMj2clBvcP2NVpF43PEXffm3KJOEOQ3Dj0uVICJL3B1mVzaRZz1
WCOunfm/4Etg9oOxb2spJml8fxx8I2nAnuqEBAPmDHass6Vd6GYgSyCE17wBnH95BhdZ1INbQzMe
BgORQ+uuGOwmo7ThafCFIPUi3/r/7sqQUuzmYNSbSxOxHORYlF1jFWApjWJfjBOv0aCyQ5TLkai3
pne1pGMLR3Gx5uTVZXJI0yVIuuF7tL4L02uhm/4oAy9GUVwB0rEU/LyYmGIX2tnOlOOcY3VbEO/U
tvcbqTkWDfheMEqWt5mnoi1i5ZajCqofp9C6ea/U+BNVEszxNy2L7HZ5SrTx77HHZLDS2FiW9ev+
S512XoKNg17O/WjBsnaNOWXd9CSNF66ztfRyeCq2GOSwbbK6Ut34pAfjPr8tX5e7cDd6KGO58SF0
pnuuDvEunHr4fWXKQ1sjiiY4CAAAdZL7n5Smo5fu9F10K3GGYJiHRLkM8+YgTxTpfpWoV1VaLvB+
vdI+pJ3i6qN0TuOCM6TMPNdGDOVkExmI1WKDtaQW3Slkw8rzdYPJOwblWHs9skZx0lW3EM6Z9VKk
D9ry5boI9hEI254Jwjk0XH43WnIkjeLYoyUK5DRXb+ZAiMT9dRFsE6L8kkFHX203xbNQKCi7PE7e
uF93BRr2xR5Qzl545jEUcA5Ex1rGNAFbEMvGaK+4YvKC9QyOF5OZ4Y4CnkrJxP/Mj6mZjfUt0iEf
zAIR7BBJXwC9fYPluCOqVj5QC/6SpPokiYvdR/WuFuPXUZZnuwvld71FeS/NvDCV9/FkeeqoeeKY
2dNgPKyZ+mPODUduMldu+oNcA403F71VGdy16pZPOcbNCaj3mJtybk4lgg3xMH0dQKhgOUqg+kbw
c32eF9wwYzbACysGxoQNoET8rmMA/1XSeEQxbBofrPYwq7tVUm2VS//M/DAbOZRdT3IM0ndoJwLc
+imSjrridJqroBgLAO/rKs07EWVEW3kFkhyOBSTbhzoE+GuBFocnTSNHDnsnYXMk6kvJ9VQlBQA0
0YcyD/1793UKIs/yUsNWAmQrfnZr3Y1B7Vhvn0pzN5IpwwC8sqjQFQRPWvHWTDdWelgb//otMs3b
RQRd5bPMNtbCBqhrJcb3lLa9hQlx4qzjOAN2HLiRQ3UcLB01KjPFURYnOYse3qBreFIwuELQA6n+
UwNRG3GUVzCkdO3WAf2iwQydXq/3VfK/3hzlGNYkjydtQHtSa28m7J2Dayx7uv5x/tx8I7HY5hjE
0G7MXK0oizACYMaNBPFeHRDstQmIGTCP0adeuxqnTtS/RcC9bcz8x3XZTBu+EU0ZjFqdBzORUN0W
4+VbUteOZqT310VwXrBF/vvmdFEsfTCiE1uR24KFctVa2IUYP7Z5xQm5eGpOGQvZ0AHrANoq18q+
huYP0/yr56Hj8ERQZgK0CEZczCiAZcODZNyvIByyXq5fGE8EZQ8QaoVmTgoKYqQ8gfzZK+PVGywe
lp98/cNg8+v3D9OqY7OYPUwrwVVo34cgfWyPDXaxOid+TG5AII2tJNMG9PGeoHZNuwaD9KWKCNzm
jYRfPzIGEH//KWaStpVe4AVUOmggxrd0uS1463TsOtwvXZdFylqUZpGPQkYqs57iW0Bqyg07fF9h
3ZFxBBY4hpVH650HSsCOyTZiKQsidUY7NS18pV470wtZkxS8YrKLEz7qY+Lzjsm7SsqYKI1YI+NC
mClg/aqTbWl5KjtONP4vdl5HQ9JQLdBIU2cqM0MpBw3NSpLaEGigyMMMFAHlAKDOTeLzoNbYbXP1
IpA6VaXqbbdOiKOmDBQAfQOM/tafp85HGcArVC0AFoVtVqAGiEAlkqK5e/1N/gmi8WGjLz+AXPvG
isFf9l26oEY1HUa3Opd+8V07Rl6/G/7uTogLMk/hOFP2h7xIpOwmbL4yiqQq1i6Pin6v5YeFO3ZO
vtMfdaLNtVIGU9HMIRnHlZQcFk/2Io9050D5pfv5IXGtd5nTFv6XKOtyKMp8ZpUIXJUOgYgaDF8x
/ICJH4x47Ed7BHxo+m3yp1N6UO7yxl55WL7kT187K2VWo9kE+GJEaqdyZac9VmiOuXyvii+G6Rrh
O0dfiDG5Io0uUYXVnAEsLMK2JUBSJRcv5C/A3+5/4q00r9elsb34r1vVKfPZz0U2hOi4Y3JlQpFv
Fy0P1wXwvptO2c4xGlRTVxAGzbfabY/NhBXFYDtC29MBBrdHoMAGu0VVLHe4ssmvv3aVlLEZ5zjL
QWf9c2qwOJh77d4E/BgpDvOqYjzDRvOjAiMYWHIZsoDRX4E6nnjGw3I3+WjTAFg19JSn6/dK3te1
o1FWpbQwmbha5I0be71PbXk5y8ahs360Gq8k/Ceo/IcFs4DLaYCH1aKxPUAtO67rhGQa5DAr2LqN
19jPgvmQwcsb5x4LPD8hmcHjHii8wgSJJf486EU4pT/dEKa5ucAJpqd2D8Tg4xoMwIHmN6DIK74m
iFKWuVbkFEg4P8cJlV0WKOiv8bcl/0VRLgeiHJKcS5agrB84BMDH88n8vuAkSO4F7Ol033g5IvNY
GnDqNAymgSyCMl6yFZuWIJAgYnjGAGtUnjLttbDAXjQ1GGpq3VT6cl012StJF5F0zmikkWlFA24y
A74DUJycJrDOxNMXo4fRDUANp14Ol596vBfPDEw3kilzVgO7qBcMNPGkPtq1U/ZqgbqxB4tpK3Ds
GrtduRFF6eU4AY+3rhHO9+7syh7gyjEc0O+aG3PfuFag7ia39QjLAGnRTqJz/Y6ZdlvTCX4GIPN1
uhs0pq3WD2jpuVP9TdVaWyk777oEtt5cJFD+1lyyUIsqTOVF9d9RjA3s2M8tD/vmdik9Dc1BzHTO
mdjx7uZQtKoWHx1YNGcIRLjugCdVsfv/gElMx/Xt+gGZFvQijfazXWdEGgi3UPGMVDstfbOq7bJH
czu6q8b367LYifpGGKWYYtNMIDmACVUDYsWKQArIUGofpJw4ifPZaHebguJkqXKkZlhixxaz4WmB
5Ik73sAZM8TcnIcylvATS1iUWMg2m6+K6CnGEVOUNufSeEIoS5kLZSOP88f0jeSrHplCCH39rvUm
V0LepZ8nh4s/x3lYNDhNZBZTV8ToXc/+T7QDtXf/zpwFu+BYOLxJb7izy7xTUtH6LHRqpIgIbEWs
aWryIe17P8p4Tpx3LipeFxsj1jUQSLth9lhOJzDEcD4WM0jeaARlL4aJVHYbzKrMvuQLfr6fT1gK
eR2P5hNmKwOynwZkUXiB2I6fr8vm3SBlN8xeBjBKhgQEDAZY4rfLLFjEr9dlcI5Hw78MRazPygSv
HUvfdeHVMF/7NiiEv4x0Pwu80jXnQAZlLWJVaNWkwzTn2LRw1/MR45VeF3F7DBxjQQO7xBmwe/oM
a+iTIzrVg+o1QNIBsiy+VrFvj/E5tIFUeqvdhQ+8ug3bU/9yL/TCaFEby1jnFdatmm8pOnPFalvW
o8XtBLFrNxe9NGgjgk5w3UZg0CAjIgnmzorvy91geCRt1Jw+WHbNq/Kk8xjb2GHeRi75xpu0XwZj
qN6ICNCX+85D7Rfkq4iX73MAZ6Jt/LmJt404yooIWMSsqxBrFot+nECkl9d3jcqzyDy9pIzIWE9Z
rJEZlMR4VRU0pVoM8VXR7vpT414dZUoMsY4ijXRulkOLhHHeJUGI7TJi98ncpcoLprgCKQMCtg91
GirxZ+BBkF/mY/Tcg5iEMLQDUIm3oMcTSO9ytIkKTIQQYAEk0iECwz3QHwhluuS1Qfxd5ZS3Odaf
7rXXXQvgbwEfbjCKt2KMncTIOYEHJ5yiN0NDedWUVkYbP1T9sT92wn423Um90V6uawfzKDq2zA0A
01oizXpUD8ZSqA3CtlSSzpbWn9ak4gSiTDXfiKDeUjsUSS9oCO3r7gaw8rkcTLyFCp4I+iWZS6hr
KdxJrnuohWhInHnDyzwR1CsCdK8+G4CdcEcpdiIhc6a0tLGdcv1z8KRQT0fVEq3BaibeqnjT1M+p
fOim/+2L0yRFWZEKRklag7l4V83notr/T0f4WBraWOp+yao+kvD3B+GkCE7fyjbG/DjBLPueFBS8
dQKPQM/7d3mulGIOE5N1ibsaxs6swmMjF8H1s7BzKOB0/SOHcncLWJ17cUQYZgAB+DQEsRs+SQ/i
I6Emzm5Bb3RdHvPVb8SRY2/uDqQcktIPePWYSFGGc1yY3hKDQ0r7to4ct8B++JeTUa9ybNW5jHIM
XEvWbizslVfB430h6kkOBrJBRUZnogUkB8rIs3Kjlqt7/b7Y38cgJHdw1hgKoN5LLo9x2lkAh+s0
OzvHjmRX3/WnyoLpT3fiTik5H4ideV4E0q+nycXK7MiYVVL9GJdgNHYRFiDDmzDMnakLhurF4m1R
M29yI5IKX/s27oUqXIBEYOx7qbdjcRdN79cvkql4GxlU+SVV81wQUtidWFWdVep3dR46pdm/DpFy
iNas5Lxfol1/VAc38qiEt9akal4NeGxx3S1ZZpvm92E8WBZvIJZ3d9T7rVsl7LIOedq4+r35VLQ3
Ja8R/S86CMIZ0MeqQGumHq029loPyk8Z8dXgrSdsyfp4UGReVN5h/pxXgWQ+XMJv8x9x1MMVmiGO
VQVlHbl4kcreaWoeCi9bGS4SqKc7jdFkxRJgSbADZ0dS587WXVdJTqa+h6nEe8K881COtZyGCWCg
yCg6Lwxih7AeiW8E9JQg1Muvlis/XNd1YhP+1L3L8SibYWRZVxcaUgk10HwF0fDPmg4PmY5zi3SK
G6US2s0NvtMcB0kp2KkFLBusJWDWPC65+RGzrn/RCjrHlcpCD5URtygeCHKs+ZM5yk0PvFIVW91N
0cDaKJCN0cH43UeBzbyo4xH+nQTbBJcoxr5Tja5F5ec3n1tJ2EijHjBGo1K5J1BEnTd58CRu+Iai
lS0EBaR9avF8I4x6yWaVd/WcIaoQlrMqjnaqiXaeDxwfwrRJGynUAx6bdIwaAnyQiaWtrSdZTexo
+kyKshFCveFkLhKrbzBjoWaHMHyIZ05+wu7DbwRQzxYwd72hqqgSpXvRu808800nTUjrXvLiQ/cN
wL3frj9b5nvaCKSe7bJmYQ/sOwxn9bJTGXdlNdt5eCcqL/MgctwT0yZdZNFwol2qp5KCNNbthfy1
Fqr9vCQ8WnjeQ6IRX6pwXvNEBQRxB24OCVAiVmGXr9me5KzhwzxxzsQOXTaHkn9/uGABKUEYBJWQ
AwJpVwT9AUxLgPLiDb+zFRyMI5YK0iBkfr8L6rphLLUCy7h5d0imfdcHcuJfV4Z/ubyLDPowWW+s
hQmnS3b5VKd0SVlDBThfifko3m42u8Bg4ihgPNc0i8bJVkHI0SALIBNLkm9g4dd0xT22LR1Sxs4d
7en66ZjR0UXcH65jRYdKyzFGoGudYwGBPzKj2sZ2pC3oJm/glq3rv85Ge46layTkAVCLUW0f8kj9
uxfC4H87D/WxxmTG4ICeYIOtu5nHGGQPJz27VcXn62LYndLNvVGuSZoFYIrnmKL5gDVCNIbFi8B8
i0VbHjAShf3O2+G43oF32eVIZqv85RLJJW8St36R8lxqYdNHf3ghK0OVI7/pIFkWAvVoucqeX6Lk
fTfykzYihWKsm1nEYIsUH7PkZIrcpSH8gT/iJAsbkyASV2SDRhoF1+wodS0APyf9rLd7iUc2y7yz
zd+n/GAHCJbOahFm6uV7PMW2qsZ2Ue6vfxnmLW2EUH6wKU2tt2Tka8IQLNI7XAjHrPIEUH5QEZR2
HCzkuXN+UurHsuBViZl+b3MC2u8piZatGhpazfCw1gexfEDlw15HzTHyh+uXxbQ7F1EfHmSjUtZo
JVJvoFJnqSlwJ55F/a4YUk/mVbk4d0bDggozgPdDFUdaqvVkgv0qFlbOdyfXfkV5P/zH5iiJmDRz
Y3Yo3ADqJPwCPktHk+5lAWxRmZ9MHHfEPpCB6oyCbQ/Exr+/RaOvRHFZ0d3PBzQdD736ev3DsNEq
gYT0jwDyAzbHEdvZAro5PALZlY3fSuDDISTGrEsUgC9hZ2HJbkdaMJGz3mQEhaI5mpHN44xld382
P4OyOYlWNYqxfGCEkUGU+tY4R4f2SCrtBAo9bj522XlDS6zblQjRlwW+L6gnFU80TZ+Hg0iaMWv0
UM7gHizVp+sXzLJFWxGUh5KstkWRBbYon77oeuwty4tU8ZI0lk5uhVBaonZar66AAnDNUAOBmHEf
T/VgS3P7qAmArC160BVG+ifskySqhgkqWfybBgxTq7UZc7NEnK7ErhDOTrt+puK7EUGbjWFeavDP
IG1agb2bgD+4P1RcrEz2F/p1Dtpm5GmfxHGGc6xr9Le2mD/iWvta1GrBuS+eHFoTlLhNZOAIEJ5a
fbhJ1MgWuEOpLEO7vTFKE2SrMGNtwlgExn2xH6piFj31+2/Tm3q7OulD5U+78gsXiIJ3NMqItHG3
RisYhd1l7m5qYbld8upkpgYvcODJIf99Y6wUVAiaEm7LbbVvff4UCbndc6ebyBXRBn57hVT0EBuz
qs0KmS80HPVQeLNoRxiiBM60R8Zg+dTmxM9eE0hFEovei60yY6VTkkEdO3tl8zp2nR1Hk2MMo70a
zxkPpI5t+C46T8UWtbyK81AgyVmbe914CVNOt4mthiaY0GTDRKpGHSlZSX/DwpDtAMpQDfyGSvtN
Np9kXjGCFcKAx+6XHOocwxiPszwbAFsoZbtKcqdQH7JhpyR4WyqPa5yZBQA1GzmSrGFOU6Wkleio
mwvq2PCVBAsK3VlvBC7H9/xVfRSBYK0ewdp4B6yCiOOlmUnpVjIVqimZlemYrMcDC1YQOK0744xF
c3/0dD8+zLxVCKZ2XM5J7xiPmLCTjQg5R9j6qnqXTpwSD/MZb/4+5XbHZmy6tITCC+mpkDV70QDg
y/G7H/3lP17VRghlbuMSSw9CBBU8FhgoiY45EnmwlFbYz5Xuq0PqgjUGFGYoWuzyoHULv/4u+Non
Njw2343eopkBd64MC5rgAgYkkqd2doeMc5nMJ7A5J2V701XvtCyW4FaM1wnoLe1SfhGbfK/VAGk0
eUTEzIe9kUZZYKnowJhEsFyzYxIhlLd8FbEhL4znKQhlgpdeb5qB1GBk9Du69K6ob0penZFpdTcn
oUxUnYL6rpdRSyII2V2g7/+7Yj3v6WqU0ejaRLQkkCF+VHjU7wiVHPlRwrzx+ByeeVXtj7bkNa2n
DEWxVMbYw166sp79qBfxrKeGMwNAI1Wkbx32YIQQ8861GQzy/KCvqdMYy3tVHpq4OkYoSivD/Fc3
R5jAKpaTEh/DTvZa2bAFgB0Ng7hLsxTEsyiTq+gjd9bNMk/gl9W9TwTNl29Dj/y2yxI1MZgi3b4z
d22C0Ysw99d64IhhPx1TA6kJuOpketrGasd26ggYrYKhHim/X8uXtT5LQN/jwQQz63zgW/glirJG
ei0J4N9BUNG7A7pR1SHcN1/IZDEpk+Z8pBmiVX/qwUUeFQeqQ5UmxoK5FRV8oUHpA1JlfSgC3a2+
DLB6Cnjoosc4qDzjjtfHYXoP9N8x+kPSgg8vugnSLC2eBjFECLqi42ZF3goN/IR6bCRQT8pcuixS
yUR4b2Z2EQ2OGh2r+e/rQphQxdJGCvWUrFFpGg1b2675l+jIDtbYboegPWH48sZ0O7ca7Q65qbwD
iS74BCMu0BpbZy4/4GOzYXOR07AodWmhfkomdQn632g3brubfALevuwGXoLCXMHcnJjeH7JmwwSl
Clpijbc4ItLw6CDeEYSnxOcl/EwLvzkb9R7ydJxqAJ4DrsDaZ9KpGZ2EB/zHdFUbEdQTkItU6dUC
T04X35r6oQeRoD7Hdhu9cxSF6Uk2gigP3ORGJwEinrR9kweyUZYFBVZVD2T5UfOwO7srgnbXegZg
QdpgeLV2wJpwQ691hQNZOVs5P4hp1ja/h9z9Rm/yetHVpQBqS28BYMBs7SJ57kwfoM3c2TX2WzdN
4GbJkq7QaCRWG03ZlJGIWPXE6amYOPETcysRlvmXACoSKOu1C03CDVWeABznZlhgBYlK9r3dAX/P
wX414bJAbci403hM1uxrvIimAgQdU9ed3KE1Y1XpjVj2gKsqgUUjxG4/j88glXGv6xGzBrY9K2XW
QrlcIq3Hmxh969Y8DOcMQWvs1sf5MLnz1xJAa4nPbTCw+vtbqZSZW2cdfXALN5zv+312IHR6pNon
cntdzGeiyLKBUpumGnQsHIvNlCsKAtUJ6YvyNcGGTbcfrbdKb200EO0RmcD1G2V+wY1E6mHKIHAK
uwYhXgv4RGtd7HT4ni+33XpMi5njk3iyqEc3qUqSaCHmgUTr3Bqr3WDZIK1eovJ+MjNO3MKOKVEQ
FgHRail4er+/cCXK06wnJMWjX6JJTsq1oJi9JwRi+Q3Pn39U2f6IJTbSKFu9pnOZ6WSSdzV3KZxg
vtiSea9GQQbckuRZAbaC1XI+HTvX3gilrLdVj71qWjJis1vhqAck2y5jO3SlswpY93vdXj2s4cy2
5S6fabyA9VpSNVGFPtKbmF036TEwUzDAuBzj4WXMeY0XptW8CKD3LsHxYjVLbipuIQo2utytnZcj
9waJEvzx2TC/aKIyrAO7jbJfaZUWijIgfGgw4NKdy8fwpAX4f49gVuAoP/NAG1GU5bLGdoylBXyF
pgEC2FSv7G40eMs2bJXYSKEslZyrUzjM0EPxsHilr90CndhOXSP6gBYovexWCVavD4z9dTPCOR2d
jUyVlg9LGKMfWhpuH5U+wAl310WQC7ryrej1/sbsw7nIMQ2cYj18PVjC7FS9Ny0P6/icczfZmIvi
4An+RzXo5cNFyBqtSaCAE1Dox332V3WYX3XN0c6hYicO4bWUbUAtLraV2qLkRTyCByZysaRa4Aew
dFXX6DHrEaCbfTICxh38EailvUj4kFkg3mn3q0PoucGZ7fOQi9kOVkM0YQLsU7XoW8ZaTD4JBdJK
MRi89inbFR4W33YYQ/Q+juzCTRCUg+vflqk+G6mU+QTts9xEBsaL9PHWDA/zJ8CEgMwAlCDFEi1Z
pieV9XyS5jka8Pc78Us0aTdzBG8qyjwcSMY5IMdQFYA5KeIfn6wflTYWZF1Cw3t6j4T2to0kjh1h
OFGM/ommoZmaDt542q+tYY4pOWStg2F5Wr2bpGO/to40r6iL/339szAykN9kUZ9lAX3YvEwL5q2t
eS/nwm1n/WUWhfu/SaHc2KxlYKMZaiB0G/tcAQTpF7X6lAh4KoL+YCj091dWbVWrNpTcOtX2lpm/
rlMfJGPxdP0k7G/zSww9n17WstTHXSUD795pxxdDepminVD80PWV82B4kigtaNNyKopZkzBhiKpF
eFvh0YzvyfLYChyzywptVKBO4uYM5LbYz/89kGqmQVHMGMGvmK+vBAOuQA0sXlVH0CZPE0O7SI37
VGmCWeB9Nla2DdkYZMO8tSyr9LjrtMSDGFWS9NFNWF2Sbdc7Ax66DrhjZswr3cgib3uTEq6lnohd
Blldaxv7DLHUXsYSqX6XTbb1rJ2NG90e9i0gsua3T6jNRjJ1w1qdgk1HzVCQDAFjoRxj835udDuU
zsrIGzjjnZJKFrM8z8ZBgCW0gFU5CLK/iMXXqbRsy9Tv44LXAGeF4YgO4cYQX6FaTA/vCSCCwDw7
LGLrTpizzH3FgPcE1spB3sXfCx7LALEVVJCwFUcP78WyteRhrOAjIqAjs4L6ZOevhGBP34E29Tu3
68S8z8v56AG+2OpWc0B6CIGklUzgqvtdFdS3laO7pAwVOVNpp8/cCJxV+vrtqJRx7ltRN+V5gQkI
CKtVdo/owNG8DiiThY/dYx6kGtH/a1dLmelUz8a0NEzJFVvRlePkVA/dt+sPgelvNpdJPcGolZql
RizgatqDWrxlWsCNb9gKAnZFQwdsm6aQ77l55cocWbFo4nv1gDpZgUgVYivcUe3uhHwekQ0mDq6f
iRVI4jtdJFKBP5pb1jqmaLL9JL4gvCv6BJIcECQYNhoPILmdA9EFxe0NEPA73sYKa1b8N/lUSjAb
6rrqKU68hJ5+qH2MKwnOJMGmEZZmeWeehTeerrBfxa8z0yPclVIWcz1gFrTT6tG2Wvk9Ray+ym2C
ChFYANVi5HTTWdHy9pj0nJLZr125Jh8PsT+RNWQYmtrTsaJeuRmY8mpXwCQo59tytEml3mAm9XlZ
16uE8nN8J3q5W3xH6k1o4Hsgcw1QqPfrEsnHoh+hhX6BBYIyZCf0rNsgWWK2TjEu1kBir0Qorxs5
sIhqb1LKhzGqD9Nq+VWnBtflMrVoK5h6mnW81EMcwdpMBzP46BSDySTcrSi79U6G9gyvTcf0HFuJ
lFeMTFnpdBBV4t0A4trPjtFBPyHzcaZH8HA4nPORL3XtYim/CCCr2soLXCyBjwDJwQfnYgeIasLQ
wnseLFNqYVnNkABkhcYm/STBLoahM0HCPtJJ795y9RMIKdgn/yXgI6bbWLlC7bH0VE2SOyrvugmc
iLL1rl8YWxEvEqgAtEoXELDE0c9pb4IwRnwsGj0cvWN5hO1BqAc2NABzb6wcwwGFIxV7FDZGncMB
wRSB+qBoALqfYIb/7hGyApOqoznjrgRfxzkyP1R5MTTLHmKU55cMygcYUY2UusFtEWYQw7e+zTvL
a3cRkBCBOomJ0dAT7WXHA89kxghbuZSiqdbUgD4ZZ5vuF0c/lH7lCI74+BO4I/Z4W3dMpbgck4aC
0Nc1KwBEhRDh0AOwSd+vh2EfH3jPh4VXhoDy13XSTelRD+dMT3AsMmQ07sMbguSXHASn3umgWwn9
dqcFQO+8j28mLrUZo2f2m3BKJXutmk0zQ+plCM+m8mhGoy8m/rpW/vUXxtFLk4q3wNisWhmYcoAE
NB6FtvOHUajtwZLur8vhKQnNuVlrqZAsakFCIkBTYaA59wunRcmH0FOBAIibaTFtrQRgXEUD5JtB
06dh+xhQGKmBbOAUnTUf1OTOcqchBiJwq7zmDfsaL8Iowz6HYpvlfU9wpIXMTnP1rVTyYx394Nwi
MXh/OBDJxHw2LK8ufdzyxuQ2gJibrQw2Pd6HAVnwKneDW6NGmLm8xjBbAy+iKF+MKnKnzA2qGWbx
PqivGP5wajittuY4Raab2hyJXO3mSLPaZuMYIXdLOr9Vb0P9/z+WhZd0OQf1abTEqgTLRO9pVSUH
rt429RTArW/zejPHPOBbtgm+CKPMfDP3lt6u0PKy1tB58pAl2kZ4kuqXbHrh6AJbwS+yKHMvt7Fp
thLcL9lYs3x0KH3tPPgWEjPhTn/gSOOpA2XkMYZpdFoFzavd6BwGutMBKaMIlLP4hWxx1wHABG54
iRTzWaEkI2kqsGtU2gQLqBd1hYZvpxSCl2aVqy6lZ6WNd/1wzK+2EUMZ2y6ZlThtR0AHp36MbYfY
K6zSqZPHmRcGsONNrFphqfqD35vS9ioO+0LLRAlD4WSpsXPGo+HNjgVAWL4TYT6tjTBK9XPMXWhV
gifcC9jwOok8SAm2Ud8IoNQ9ipJBwLYINltP+ROAisGB0/npWQJLKsmGPqUOG3GUxqcVUCGjGNmX
Ik2vqpHs51TLbMnKeePtvIujlL0RlqjHHLjk6ubjIh+j9fW6wnH+Pt13BO21KUQCqhz5WD4t1nAo
Q4Oj08ync7krmgFYFdZuXHTUu4f8oHXf+9WL02/XT8EMxDYiqGczLWWSSg10OQUPnbLrd9mezNV8
YtcYa0G/ngzdoSrlNcunEb5VW3svr00vA5VYWvKGrngXRr7Zxg+lgjnPVY/cTJW/9HUw5M+F9PX6
hTHLB9ujUK8/TY3SUoiMFkEQMdlZ5WCtEMUZgrFtuSPqvgVH17hCKStQpUavaTk+U4/iqHbS/PYx
dke794zD5Mc7FSVL7ooNa1zot49GWQazm5SubXBSEjyTTLdyiiD5C/NX4AU9TS4KRTtpsoX98sBF
JGXVS7a3TJmJLAaYkCnDKrVfBi/alSjTyIAbWZ38QXMyn5ePsB+zLqERpyEwo8dpxCEci3pEPpIP
r0ZeHowi4g1fMcM+4GD9I4LSzTVGW2npyBh2nwZ1OzrAZgALhGinSXbUJ4yvpsVO7kpnAFxZlZrB
db1lPg1VERUJfS0V/cDfn8YYh+Xc1A06Tj2oriZnzDEu9P26DLYvUS1LBGQUUHY+1gg27y8Gh243
DuSrAQHb8BMMmCHBQm2NTBJEjzw+I/aZLuKoV5GMRh8aHVoUoFxNJk8PE2yQc8uyzKhJAws1+sEk
UqPSK8OM4qkhqkjAcYECeRiPhEp8PWNs9YlMHBv76LbnRaHMjpalIevRAEoExGuiT5u7/D/SvmRJ
bhxY8otoBi4AySuX3LN2lUq60CS1mvsG7vz6cUpvuiiIk7Cp11e1VWSAgQAQ4eEeF61aZSE+mPm8
sCUmGOJsnQVzkj/LMBmb67gyJRwCYazafdUUePk0l6g9815x7Eb2Rthexnd/hGUM4p4C3gggUE57
h2uQt0ycOtpnveStsHmirZwR9pmRxnNhBHjy/2IXgDbuIiD3wRNtZWZZ09XnUcaZtsHSi7b1HzVx
LRp5dSzD3Mk+jBDggT7xpI3gC0uOtvnYGf8M5hfJnt3MSytHhCzPGfrdVoDK9NKX6u+X2qnlTF65
w3Sy5BiTuSMkdTBXJCHgvaoXjl+Zdo7VVyqbhtpM5CtvhDSX4aJBlAqbdSofymnfKLLuwbIcf73e
3w381Tccsng0YxjQHtUjdZY+SbTTnzIP4jZO5oCD5hQdkpP8NN70jAFpspCAMkB9/gy4yY7GpozQ
VV8offM71etKF+hZzHSjLfQ19YazrKS6nYLeTYooBUjTzSVNx/8pdV9mFG8XkWLgLx5lxZfNXct0
ZqDSTdCeEaKwViMac4rnW3LUd8WuP/wmZpO6tKSyvz7fyo4QgpoR2koCzVWvf+u93xUlw6telxEO
ea9g+WN/GQMjB3otNjK4CEqACkvYqz3oALqxc0zePgPS+gOcCg/5rDlzBgWY+B/Jbt68N61MCtlv
sBU2ZkvFbDiNQEEgLE/pPsCIVOKgb+jKYEzbJ/7KnpAGLdqpZj8ie5DH1sM9DQcj84LDch3O/AIF
hdv+bWYQCzOqJlHtpS/75yZIRgsooxbuzf3weQi0HTiMHzOlOvzvzAhR0hsRxJ1rDhQYnTy7PVs6
9Kvr0bltZQtCZ0AS5T9vhC3NggmcjSre9l3lWtchc5ZiQun2hxFi5y6w+PfJnQ34g3QXbOb8d8Ni
13VqARgsDbyN+11+95tjqjy2buTL3/ubaQtkPzYQaKZu/NWHbIbUCgM0teuWu3lUfB+lYIDtIFzZ
EIJeS7MiSzrcX9A0wQvJQvsi8MiDfV1gzdDM2d/+bjKXhJiPOHj17AitpmZOvrcUc+Y5YYYkOLYj
/X3dhKM/p6ByzMAt6VUDBTNv/jBohZtVlew820yIq7UTd9QcjANwWb9flnj/YEbCeOh22m5RNyo/
/+9WTthXdt+m2qTAqbq/UP0+1WRFH9mqCTuKQKCNhQTe8AEwNAUNbgLJckuTpKHN0+p90cT2VR4G
BtorqHcvwiYg1TsuPc18Jws0iTdi6dSMAzJnwEp5jfW5vrM6EPbvbn+Q7W69jSYE4MOoxP4FhghT
iMIOYNkcXMxX4J3do6mj+MbzImRZpU6xl2kTbr4DVhaXgFxdnDHAy2cFq+dl5l4Jdkr6aAXfJutF
4thmXK/MCM+NKetYEw3IrcXl17iDl8C11lkkTfLn7iPnxcqYkIBInwS/H1A2Zl9H5Y3Qp774dtuj
zWBY2Vj+fbVurFZZzVNUY+xu3yYvqnYKKsn2lJkQco6O8kGdVBXaLEq3y5LKMVr+pEOJ47YnS0r5
61q08kRIOc04JThc4cnUxufBviRx7ZjZcw5d9ASjtbeNbbeAV9aEnJMXlhFB7RIp4cf86wFfXRYU
3IxeYps7/cn0l5hof/5WGP8AVynqIcYyXYSLrSYCOOZ8BrZjSa81iK6pZ+aHmu1ve7h9TX+3IWI4
xjpMGzLDw0V5bEGqZfcL9lUHw6esob796f5z59dPWQWhPQ25PdkLALVonHZAsJsvyjA7mubqzeDd
dmzznF35JWSKWiswK5KjVVCaVu5EiWE4dR4dbxvZjvl3j4Q8UVchUwwFH8hST5XxrYmehuHnbRPb
Ge/dhJAdyiinlpaALt6u0JefObiXaiDe0grCMyT+CEgFl0pgOvEfFUEqmBfMWBehzKIbPcgGnsqs
3elRKTkAt1ft3YqwqZqqVYcka1ETSz7l+bcA42vp4+1V2zBBQSSA0XOLaeAoXf59FWoNzQDBLyzc
srKflvo4maPTTJJMtLV1/jAiZLwsjaD+G+H4C+80t3Fi6NVUB4z2+tVVVmLeahvCFsYkMPHBKOqw
fzqUZYOmJcavQsvgL5o8UJN8XBjZtIMNppvbq7dxQ4Exa5m4U4kOxbw/jUWA2xdgMcNABqWuzWIX
t9ZLE5FjoKDUnNHyU0KMn4aqywBlW5dxSqAbjsuEAZ51Xfhu/VimrbKos7deBfHKwiueUQXOnTQH
PYxyTK6yCe3tj7iyKHxELWrVXulxG0uOwakGj5Dt55dl6CqR5r/NoKSY/wO9HVi1Rc7cSDMrQjG9
4YXDNzKUTjCPDp74//+764+PJyS+pNOh31oCwlZkk1vq/MsYBC+NXfq3Y2QjmdNFUoYSjGtoxBAu
y3Nn2bzB3JAXM8vpO2Nv2MEB2pHDfdZ1z7dtbeTAtS2RBclIwibqewN1uWDyEpI8JyX321K/dFlO
P7J8735RIfZne7RNluMjqSgFO20EyBBnV83oX277tL2jVaoC3Egtgoj4c5PpoIPpshCGOCDihlvt
+u8pEOILuzFg9bIS2Xacr8wJSXeeZhtHCZqA0Vg7KSEXlIcvaZ66JAGzT9IEbwno1cpp/KfM6DHg
ZihZWKnDQsQQlqqWOuD9Bh3zx2C/CK1Ax7zytZ1xAXWuJD5lDv+62q2PAN4B1LFcea2rjdrIQtcb
XKad6qc7WQtkM1++r60mxMyg9SoGlX91DdpjBqHf5UXH97IX3caVBh8IBxoA2VDEESkeJgVcXUmI
OblSOxnmBcNyt0NyMz+t/r6QCjs1s/pBQWEnnDy0Ih1l8CFoILlSy4wIYd8amk7DYClNYIhkeLHp
LpMJzcpMCKHOlDhOZwuQ7rx8MKcffQyeMUu2oWRGhGhuOp6rPTROvERLnNEYH7I49StDhmKUmBGB
Im1rmGVZw5e0aj0joj63Gt+oR+/2p9966KxjS0SLxLNWj8WMiabkyI/2rrWcch9eA68CV0r4oDk5
GgWlF6JKEXwtPskie9NL6KdQjJyCXFfsoI9KoUbtwuDc29BE2pnFOeSSM2Q7H4CLBYT16NFTcZNG
RVjG0fir7LI0CebDHDrG/QJEiE6Q7ri9ntsXGXR8dUwyAukldszB65WTchxQSv8F81qyT7r/nd8z
kPh8QK0OD8T/zIlhAmRcHpfw2TM4d6cETN5tvb/t0uY30jWdMYYvoYkkBpmK6rmxtPqG6ueEZnnK
r3Yhm9DePOlXRoStWxtTGtIJUJ9wTF/aqj6FQ+s2s74HgZDk+r6ZTdGWBwzPRM9I7MyDOZqlyoB4
AJ2tP6DiF5nZ6SNL9m5i+QmrI2jO6tqkBYIgq1+aNnfN9Jh1pSTUtnij0fXSMA8OHkwTIJE/rUyw
EE0NilX8bVSdASRjzF0Kiy/1NfgSu9lrfZk8f0ZncfI4cMKFK2usbB/tBrhkGGb5DYje//kT6FA0
gTYuZblLeDDPS3lkdPPjIgaPS/uHLhIra0KQRArJh8zGq7vfNa+GPx/Gx0VJqHUX7i9ZRG77ho6p
BYAr0cCQ8KdvZhVGbVvCt+i4SGqMh/CCoVkMXC4ND1l98/9h7f0BpP9pjffTpBcJojL4VB0NN/fL
PaqChoM8dSnvP4Cs++O5JQQoNAHixAhxsTaHc1d9Mmq0h4mMkmQLf0YJwzg8eBHwYBCHc1EUtELS
AewY3qn31RHi9i7mZX8sWqHREwcgq3BlMbJ5I3s3KTbaVV1rsqZcegXKZ1qf6PgUtoc4x0W3vhD+
1POvt3f6ZjJZ2RP2oAlc6jjMOMD05hgEh6GXSP0sG0ioeq6XUJQdno0JQKJleqiyJjD4fs6nu266
WNZ9IFMZ3kzzK0+EAByDvlX4CJi3WRCXas1DTyYfbejD7QXbNIM+LAMOGiKBovAEq+eKgiEDrd/i
LoU4nA124kZGyLrFwYn36bsV4UaLLrk2RxqsZDX45vLgwqrxorbTY5CTcxI92Lw+q8VAHLBQM9Be
KZ3T0r5zFAg8m+b0NOhXGrDEpSkmH4vxR5syNI+XIY/ezepmcFin+X1c+9ZgXdrOLPzcMi5o2B96
luSyvLcZZCtvhCzLB6XAvB1bXozBXr2oB5q4ZQLcCNlRN/GtANtIOnm+fO+/Im9lVEi2Za2xHjhy
QOOff/fol9ku+9PSo19EmWWFLpmPwrUaY7sQA62B8omDztcb80D64iOn8rtHYsW77JkxlxWKnIWd
en3KTizirwXlj7cjfKtBvw6+XxfS1emf2jY3wGmKnRQ51uPsjS+Q6fLQnZ/vWl8HpiJ5nK9y3Ihk
BX+dMCuzoAIdkrrHBMqgPzLts4qBF4ljkpAQa5Esi2bCK6QINrkgftoHD0PiMA03jdEvveHATb+R
fLPtc3H10RavV15hDjlI6xkJcPzRe/Gh3rcH7b7z2A408FJ6ItkSCkd+GfBhNkZEiBI9WW3ixq2M
sEKS/n7FzsodVcE3Mmfc2UDey4tjUexpK2nOy0wI2UI1g2TOepBumsm4h97FMW8rMDjnklrx5o3d
BPAZ5WIdl1DhvCibqOJMgSeYyXR0+8kav4TqqxXJ7mHbdkyio6QP+RWx10wmU+3tqcE4Q3MZ1ac6
Sly73GN4URLd28v2bkf7M9BmPkQMQyaofSfHur9awVUZ9rc30JIy/06p7yaEJSNFxdS0WV4e49dE
+TLHgUMeYoIiWDVW/0t3hH2TBy3IUhiOLB3UPeaJaK+zKWkabd/vUMLE9ZhBu0VsU44oHhjZMgRk
fer8rzNgILjgfbH+SS/pQ/Oc7dudrJO4/Zh/NynmcN4oUa6ouLh27K6mD6b2MiqKQyiAaiPmC9oH
YwJJ9s/2y+0vtxmEeGOB0Rhj76Al/DM4yqyiZARzpscyP6m9DFD4MPbNSVYr1ZYo+ytEVoaEi8sw
8DkpFbwcobx4x73l4ZF4IPKYD8GxSNzfjKvaYXBiAgx5iNM/9GSLvJkFV79BSCB6nAZlsaRcywq9
Nk4upLQ/8ga3CRifVDyvqHiSDGHWBGmGmsJEjoR/bbMft7/X5jNg9feF6A+LcKFGwN/vd+2x2LVg
bP5wYXZlRggLvPNxfe1gZg73NH/IPqBdQLGxQMWBnwvSPOF1oXIzKI2ywwOq+sfuDDdu9knw7+2l
2r6urIwIia8vI6tVKHYxOdFd6ud7DS/rZZzPugeBOFQQo1Ny7cyP5KeVVSEX6rOR8lFFTbuvHwvy
Q9P+4ZYspS+B+tdmWtkQoqApmB5FA8DPNvtOwJofKYOjhT+G+YdlyQp/m5tmZUsIhbwt7A6MZUB4
o3sUNwBCoZkj+VIyG0JyiPpIa7QINhq/veQgD8M8SY4aAQPqCn3Lr+yJ7z5k0mSoEevg5/+r20cb
NQsYB9BvN+4Whq30kX8GD9Rew9OjcmNpZWILW4aY/8+i2PNr+tjsivqXk8EegzO+kThLxRaQ9QVv
XfzUvxDJI3t7Xd9NCtts5ixQGguvxSK9lOO+aSTn/tZMHAUF7HJ0oBQCMZ4/jw+ztxpWLOkuOhqn
pSWFh+nOOpafFDeK3OVR0O5Vnxy6Q6r6t7/gViZcmxaecRwz00E4IZlr+9+8Ac2uPrb7D2DZ/vBQ
eL5V+VgAtIxbGt79Rx7Qb9HwBMT8B+6cK2fE1p4+WmoQLC+rXnnsps4pUVRV5y/tJDnuty5qaztC
QBgz0ZJuadGm87EKvxsAVPdfbfWLrn22PoDzWa/crxvB6kVQ5zUpxuUDVdPDPF3ivnaNeBd2stfb
VpCvfRISbjhMlT4XI5pj/CFqL9YkuQ0uyUdMtuu/v9hf+REkSk+qBRJVtd2pL7MdTSYnm1CYxXvq
dkxvPgrXtoRkGxgZC9qg/7+8jSquRwpa6AsEZzrIyLclO0gTsm7WKlYDvUDcpFl+TZLuOqJoaimq
qxj6eTKGTz2ACZi5k93gfzWm/l5R8PNquCiZgI/8uaJtNqqoriMtVW8Qkisd/lIdcQOt4e1UAepv
78dv1i59AbnbfiHgh/68JHksFm79AsF1K9UMZQKJlldBm2n+roxeKIPcbp3ReNX956SQGgPaZDRL
cKHv8eROzv2cOTngnAom+2duyU7Q5S5zyyEhG9aE8ZDqGI8kp2BvnpeBIf2kg5lvqenLtOD/H2H6
7puQFGMA8O2mQdpfeoFAiv0i/QrA01GgEyi7tUsW8q9OYGcQk414v+rTgzY9KuEiQ/nGyIVrsmbF
dir5zy+xZ8yrIS9QQcWQqW49UVU544m+/9AWf7exfMlVOpl1ninRMhS8DBguhHD5Xn0a3WXCIPkp
6+lv5653Y0JuHBtiBFGHIAzAhRRDRJbUpd8qZuUMYSgr525vKrSiLcx4MV3sec+QKDKHHLMt6qzt
Qdbux1x5TBqZcOfmUxlFP0sDMSra0WIn2poJioEqkqSpgZvLPi/1WyDD7L11kI/Cbzr1bkyMvmga
BguMc6qnt9wBhZXD2kOmZJJ8tNldx8CBBrpyQGEAjv0zKvKhKepogk/jm7ozfPWAWcZTgfKjhh3c
nWUiWL/KCX/lC01F/RHoAXQCF7dXUUizsGvGBNdf5ItTvV9mAdTTogvPJFfQzVoKhH9UfQEIWqrY
le5ZVWotr/Hwjx2GK6izzHThgznFazuBwQB3kR02m+Qk3Qz8lVXh0C5bRqp56QNWae+E2WsCOngT
TGdB6t7ez5vN6rV/wkoytVUYGMvRw8AIpebmJ3VXeAmGRkIAL20ATrJzBxJ4wwFVE9ZXudDBIU+3
f8R2+KzcFc6zQSc4x3vcH/XnCQdAtQuOxnHQwYixDOJkV/sficHN82ZlUIhXMPDU+VwA1jA9xnfQ
k0H1emmhNEeK6rUM+baZllfGhMONZCNXkgHetdRv9a9cRg4qCxbhOOtoxpRpIJqXMOZHDb/X+xlM
r/Rg9PTH7YXbPMz+cwXScH/uO2PSujHTLTSfeO+kxvNMCweIMQCIXGucnNvGJGHxFz7X4FNC0qUn
2XFMSc8evx+/B17vjn5yru7kk5S3PxSIGv70bmj0fqoiZJW4vujaodRl6iabNZ333aYR4UCb5jI1
aIB6ZT/T0SnrHArpPDym8XSqLb6rgnbHwdfbjcHzrH+ZCblvzNgZe+WTbQ67ifJDp1mvt5dZ5vXy
76tcCg2eobIq7IUMYrRD65MPyAlQyChR3DqQramIh+mmAsehDgPm1J4B6nF4zTwejZJDaMlUf58J
72aEr5e2tBu0vEHOHJhTWYVjWU+2FXkfWa13K8IXRAl4Hmsjx3lQH+zkMCeSp7TMC+FrWEaTaYqJ
GLTtK0u/h92pCyRF3u1N/O6CkPJ5WNpGuSgc103r6GRyYvspCZ9LE4Imnaw4tlk5X399IbcngwK9
ogzvW7sMzipLzmWq/9sp1RNXrZ02IsHHkFUpwp2mNt+bNH6tI/1EJ+UMrPDnbkoeWlPb5Roo3ftu
F1P70Fntw6SNx6YJD7e/7WYi1ZHVQHoPERRdKC/kVkytssRPDRTqzPmFmanXgRk8jmV6yZtfeWVJ
iFWrTrpWH9EF6sbSrwlSmkJ2LJMKdm9+ah3zDRQzAQD8COdcjyJybWrL3GTsEL/wAF66K91hP362
PMMZfepycI8/F9dSspQyw8KZN3dGUfXzAo1IvrUFxKc1tyaP5XQmmqStupm+Vi4Kpx+kcMthGvDR
gMEt2ruweb4dFNt/H9NXAMMzFVwdf6bHvggwB8/wLAgt4xxMw8sYqZINucUVjxvmuw1hj9Rj2lVW
hEumgWJg/bqU+wPPhrLLJ+1h6ZD0+FCpZx+X2aJWNmCxHfXvxoUYAQ+Jmczp0mcwcMhCn80KwX3C
S3eePjIKs/ZTiAqUPGPsO6Roo4t90IZ4VmW5SRDtbn+y5c/8dRIg3iGubhOI/wg5etCVsrE0LKdS
U6fDkEGWO5B8dazizWQHrTjeNrcZ6ytzQsrumj4A3hjnG8+bxLGAo5+DwI0HwH+M/oqRR/+2ve03
ycqgEJIxJlWsiRTLG3wRsI122oPxBYQCILpduGfLXbE3wRgi2WiyVRWCtMqN/2k/qrRwZ8YeWBu4
UIJ87RXm1rw7DWUkQ5ksX+rWlxRi0+Bk0mZuLONngz9fGjc+IX09zFDpre8hQSdhm9p+m69WVgjQ
yUybDk/ZX2/z9mKfQajqGtpS0dunUkIAWdwImSuxqxBSiKgwp+qLSb731iFQQUJqnVImK3ltnjfv
fokUIWqMLlK/KDpNRelm2g+FvIS5rICymSnx9oe6BoOImDhOZ0Bi3e7BkQMAtwbKsQcl/0gqXhkQ
Ts1ICbnVtgu0RT+b87GWDanKHBDyRpz0eqHUeKgp80NUjSh2Sh8Ay0/8O6Df10jIFbESzYqpoPRI
9tbexNCDeseAJW5R6lQ8WRVhCaBbxoQ8QbIu5GW0GDvFh/jED/lxecPLKpzb9dTVdxEywwCu74zE
KEf/nq1o3PEc73vsGtCOHWXiG9uh/L6CQkqYxqypRhN9yDDw9dRVWeFQCIreTrGbZ+LKIyEP5P04
EtKgQZLyb5TOTls8DOGFVL1/285mxIFTBtMbKubVRAYkMtLQSDs0Z0JysrTL+BHMmbr6+4IfpTEr
YdThaCooVKyml7R+HIhssba/P2UE1yOL6gCwIw5XL8gcVQGrj3CsZ5fy2yKeBTKGU3khXnGSYwGl
1oRow8bMVYPgvtLvwiewWxwML8dARfiL4PhDJfWVa0K0dXagt3mIgkdmJIeej5eRcMntbzPWVibE
bwQkNCkWRkoM9Tpj7I0ExHMmuldvt2Ntc+Os7AjHTRCEA0OrES9X+4jJACfk/iDtZkqcEXFgpZF1
yWigQ9upX2LbG+vItflrJSUCkUWBCOYd0lzLFYLDJrrYP8IDxAT86jBzR/Wzk+LJCs7baweKf4AR
QF0vgiqNoJoTDFuhMmSeJ6t2i9E3cxmiUmZEOBuGIpojpcAHmvTSSaqTauRuFcqoSJdw+utQYFA8
0UFhh/kZ4ZHL4mTK9Qj0WlBnStkdC0q3S16r4dJOVxOiQreDbhtisTInnNkNybRpKLCBoiOe8rvq
Uv8LGoFd6FeVr+6VffwWPAMCBr4+VVJJ2QzFlWXhNDdzI9SpghEQpXhsgSuCTInXE8Xn0valzJLw
4YxmsgJ9mUhKMTgegI2m8CyNQMhPtpibtwfGdCBEwQgCbKeQaLNe79sAUHIAiXfjHOGJRhy9jfdK
nLywlttOV5qnjs33Vtg8GUbwUKjty+0vuu0sOEkoGmXMFilJxlQfcf3DrbVvaqeOr2yo3aDbSwEy
m7sBmp2A2FGD6iK00zaLgiR1uqhdACE27FJlX1WSENmOzpWRxdnVyWUlo57wDFmk8Se/PC1SXqGv
Py1jttqu3iFD4lzhbneoCvf2Mm6/+VemhZOlKVIlMRX4B27e4bSITs4H3JqO84E85G+L4NXSO7MX
iTjp4Pr2O2dlXDhzwkwb7LLt8M4xnvgYO7N5tIaDChLfhKAm2H4frM92EruFTG5hu9+0siyEcGRn
4EK2I5RT1FS/i/T8HHSZS9LoQcNdFXcU5Sch9WNpVX6EyQkkQCgrTvZjB7rcwIJuXkoqV03Cz3Vg
XouM7soaKquR5YXlfW7c29GP299p84b2/ntF2FtWQ2U3X2oJlX7JtG9FKxlU20zHoIBdmKEhtSoi
bqEJAI0+DevRsbPdeGp5YMGuZPsM6P22KiT32l+Itr+y/8qckKqyTNPDKf4V8Avjg+aj1eeabgAN
yem+Ac8KNAkPpsdl4b69m9/dXP59tdE6XqI5xZd5vOqx58+pdqGyyvn2l3o3IezltDWTKazhGq+v
pfbZMCT1DxW0vH+dnTbYXw10uHVC0HUWgtdscqstzI544Bc/F1nsmpB0DNvmCCZcp2/HfVt0ZzUM
kRH1HDLl2rWJEwCExuxskdrat+bnnIBQeKo0N5y771XOzhmdvVrT90VlnGpqH3kYf6qBL3LKMTnG
PPfVegYysKowsl6BKsRO08KNjMwA2R6kk7LKserOpQSMeIoS+DnFGFoxnqYqd3slGX1W2D/w0skd
jXTfukD3Ux5f0yEZHZIET8CLvPAkL9wrx6FcYC7loeNu5GpG53wtvKjs90Yzf4nZ5Ae66atFdK/W
Suy01vSYRUgQFOo2WXdPuXpNqvpBJWBSb/orncNXU/nCaAhaHdKNXqDmb0kFxTsFsHO3C5e93lXX
TiUeM8J/e1VxG2X6YYJk14nq4jwX81djbg5hA1VTNZwcrqu7PlavylQmbtX0bjH/SLVy15jNXdbC
nbCipzC3z7X1hfMqc+wgxR2HfCrz3AcG+ClTXiyNP7ZVmjtE765WYt+ZKXfYFL/Vdt47NGZnDIk9
xkbz0jGaO8zWvsZld+LhfGYFeywKqIZqVnifWMRDSaVzQtaDxr0PnCgzz1rcP7OKlE6X2ccy1vdW
jP+f8Sl0WJahGpjomqN03bdc0+6ibnyOCuU0Buqr0mQu9ARcjWuTm43jvgAH+dzGpyhKX/Ss/mqn
peHMevG5MqPnsWF+blg7rs6RA6Ll00SZGzZU99ARcY2UXKMW0RiSh7IergAmI5Py8p6aPSYVlG8N
tx7sUnvuG+ZZGbtwRk9Nyj0Q4vxbJ6jkoRnoqFN4IEpzoDXgr2Z5niHl61bZwo8UtccRsHQ/7Bvi
1nPybQT9p0qqwM3yrHHVOQk9cwaCqzNOYR1ULmf5fs6suwyL7ihqdOHxfOw78y0JIWJdgUwIz2tb
d2kXoyNVX1W1OgbMPuVMP011PJ+7ePq3IJXhdWnxBpqjPTcCp42Nbzympy7K/GkGhUxZuZhJ+ooj
3RmMAauTHQkbDRdaNKqj9XXgoAf/nFj5J70PzlZrUUerArgcfmsAkHExNFI4gxZ7QV5deTVeWzX/
qejhcz8W+0IjD7P5MqfzP6ybj13cYWKaniBRtLdGPcZbKrhoSho7ea9euqbGiar/1IbhkOYYpMiT
Z4hFPFQx8ecxw4FfHxSrABag3zfWdKYYvlZq+2KY9HufkjcwXd5pFBogZfxKe9DrF2Typgmapm13
iMux9wcUtFlTPXf1/EXjJ2Xke11FcVSJd1E1QNRZUbyZhBpCOoV2XMrrA/RsPDJUz0M8oWAyVKVD
Uvu1pNE3k3cvRk5jtAGLYznNJ54qfqcVu1wPrpSFX0IePup8PmqQVtUU424coieTBlCFiOqHNCyo
q6eGS83wE+ocCMLIn4L6B7p+B8b1Q93VXptkg0spPRoM3GH9xF1eNNecFPekVL7lcfQwzsSpmOnp
heaYRv6J6GSfKmjAZ5b1EzMvihMUEyCInao5HSgSnYHNj1XN/XzqNIfT9qy2r4zbXjgP92aVPmQV
xjvr4tIwFjpcJbuQqqE7Z5AaC4PWT+fs+xDhPErqYT9boVva1XGq4n1H0RCNaORjYP1nGRjc0dV8
N6QawgpMAA5G8h+p2qP4nV1zZl95PL5EhfFvmjC/tbifBPPTHGZvapa+BgYechaCcmrAUFDPjpnS
S6rVF4so56xqfmCvnalefI8g2nOZQu2JTt1daU6fGt0qIVM2I1Ga18pA2h94tWum4blM6RnKOAe9
zh0QSB3noHcKAJUB7ko8gquQatQ7UgyFH9RN7BSUfuZK7bY1eWriYddyDYCiNHrqyxQpMlSvNM08
iCY/pq32KQNHilOZ/BA0zamMtRNocR1DU55MPTjo+ugpce6M4+iPbXEH4Sev6DA3mwf3qq4/UWv8
hIntr7U9/WyoVqPdYuxnovp5HmP0ApIKupqcVCtBAJlXE7NLHcjXnLFG1bBknpo1XsT5teu6Yz0w
L6073Zvs5trXSLat4QWhdmeVJHJLk2EPVcdkYI9N27lFCKkufEY1YXd23v7Lmw6iziOpnCxrn8si
Cx1ctJ+zlp1SrTvOJQTrTTp+LcJ+P5Xzudf6L1xj36e+uVqxeqrj2Euj4I4a/RvJzH+omkKfneWH
ouj2HTNPzK531RB7ecyvRljugYtzlpSQjoUX5uWxNBU3VSC5rEx+RqovOdrfjkHRgI3yh6LF0Uqm
eq+lOLLV0p9ZiQSlJz8JXYi/2vrUZu0D6fvdoPevWUNPaV987ecYUNzZ72K40zF2VsvO7QfzZYpA
R5/G2tGcsyvn7LHK49Bp2Euc1v/SGbz4LHCVyHwjivGI3gZm00qMyVWYqJ9VeqeSUHdKPXib68LC
1qp+djF51NvxW2SzQzJC60XX30AV9sRxzcAk7kEbghd7mvZ5D5oARmbPYAkSfDY66aD685CeMh3/
Qtv50Awd22ld7WqVdizMGCPQgGorIDKw68QLRvqdV+yE+NhP07+AiZx6s3ENq7o2UKmfGlRYorB1
W6XdB8mII5Xu44S/tHG3S9L4Uuuzrwf9ObCzqzJOnqrOnqaAR6jrHTWfT0VZlE5olV5GA6dAq9GB
iFzmDHXb4KJWHvo2RO19Nr7WJvHLdn4rgPfGrCK/8p7ezYr+FmoEG8z8RyXj10DrDognCBZSL7KG
Ry0nh2gKL2qGHqOluDGpDqVmv/DK9FAnfTWL6Rnyr89gCXBJSe/0SXcCc3ju+vqaq+YZOqcdqjxQ
RqiHS1gBEgwaTrdqiVObpk/yziN24Ku5uaeDeRns8WBZte2kgQEpw+Y+CzS/nYP9qGZnri3Tj9xV
p9m3Mvp/SLuu5cp1K/tFrGIAQPCV8STl1NILSy11M2cSDF8/i+0Z6zTFOZy5rrJdZV/X2QIIbOyw
9loH8EwfoyTddZJuZ8N0YEPhxUph0ax+MLLU7lvfibXhodNRZBLlTRWle9qMdjfFN5qUHBQc14aS
Z12ZnHpQd1o3HPypsHI93UUUVEMZk/dD1blMrWOb+/5e9qebXu4b8DZIwhI8SOE2IdwVlidDoiH+
S/8pJv9D53hfjW4/8v65D7urjg7uoGaTWUT17VQbDRgufAoBuSAwQfps+U2i4bKgWCknnhqA7IFm
c5FjPDaykZhFqN012nSXB2CRGAMP77Mz31hJwmWRsitJKo95W73EEjkRVQd1ZnNoBL0K+87SVUSf
tEYIJdojOBXu1NjYUUyikRpjdlR7o63YJ77yqrbgxYuNj0JhyZGXxUGq89cibYDfGugnr/MP38gm
m0vae1caNpqk+/miIiL6Rcl4Q4PmWM4nTef9dc1CxQRfMn6Qw52gM9PFn0EM/zgKcF+x5KFW5v2V
UStr80PQYY7UyPZxykw0Ct1goK+yn5lZmz7FebmjxvBZyRMYQOPfVZ+8N6T/EWbMDtvCAyHac4Qp
c8nvbpBif+ocBMmFIFfoOroTk12f5fuxSj3Wio+moqndyrip+lDsu6n8mfgIAAIQDzbhh1Izz+ji
W0Pv7pum3WmQdzebrPgYCQutTq9vSRV5+ITgglSccJxxstizpnjQg/BI4rE2I4k8zAAeYI8/MyRO
URTanE7vuu+/jsCHyGHq+c107DE9lARp5aDm/px3+k/VLwLLR8AHFWdb6URuzWWCeBj3kAm3R9LZ
ak0fm4TaKqIuPyYOjoolkNG0eoX/44RXLWX3NCyPYzW9SbgSSVbbxlAfp3bc1aLyslp26tB4LbTp
OFJxB6orJ047b6roa94Cp8fxfTKOMQ48DB3unDySK6KGFdKI6SrSCIZAjFMvFx9xCuS4RI51hRo+
Qw6njr6Gp6+6G4YqAWCykRwGYmxR1N5UD84E1E+S94egrvZGGFgKIE99Tz3gqR6rqHwgIcYIa/+6
zURvaYK5gk2nYfRPjU9OrNDNAtkRUzPAI6XhjbfVFS06rxf0rlX1k07yR270qdUV7CiR6Zrmk1NO
yWMgoOuByjwwL7i93U7ScaYSX70LRx08cwle5FAZ9pOsm4NcuSHnGDSZYhO0S3h/8qtKasG2QrCZ
zO6nejdGemlp7egl6JgVU3edxdTOOhwBnd5XcDzIK8yp1Dy/Su8naXjJeeVRiVq+Ot00Qoeun/GL
zmxAFJuoKD8HwvZZkFoBjXcDz/ZGHeP89mZo1Pup0jHnOPKHgHVI/to7f4zeOJgYLer7D4bc/soL
euAksusyk62Rj8/JiOvHqH+UQoQ0UecpBsjJB2Wv42DrQwuP2wIblZf9bVOm9yILbBK3eKOg/pOx
yWrqtDcnOME8YM910/7uFckuMr8w82pEKBK4CEC9qiiskrDSbKHXdhU3c/bE7iVaPZAyOpQMeTVI
lokpReG1oPzBT8OXMMYJTyhGpIb6BiD6Q6CmyIL4BMliIw3NKg0GL4j6kzCgrqAN+amTAH8oZKsI
ZCCyA/9dxUCJLiInpuPPwJ/cSWZovj/1eKotIGECU2nDH1Qb33PJv1ck/xiUvVn44rcf0lu1CC2N
pqdcZffZJB4zv3FBEa+imMGeNSl+VuPgtQKnThWynREmz0wBFhes/6MZ5DlefxwciIBGJm2aZ6GL
XS0n9zHgnaPWPwo/cBhNH5ou20GQHFlhX5t1Rp/CXv8FekEMwsj9ntLyZ6vVtxjsi81M9QeTDPGb
LDoHtA+YHCuaYycbh4EpN1EBT6IKglTBn94VKbiuEC2ak5y5Wsp3UyQdAiN19bG3Q9ZA2DC8Vpv6
gUv6ser8z15M6HjVTgnnBCXqlwh3niThiY5gcNQkG0XtHzEZ9pKsWpOoqaX2uVkOCDoM+hkPIZxj
2+xKybCmQbcDEe1L/itPEFa0nVvH9V1T5V7XA6dbJo6War9SUsIDAdhl1rxOzUCD147Hvd4iw/az
vrP9Cu9cJnG8B4Cu+WFwlRh4VcthFwdtDxdLbQ7PSicUpgPFCxr/Bt++tPQiwR5I+VNU4tmkyqEw
tFOWTb98FJnSRrumRl+aIAx4CnGHs6l9qHP2oavVo1F3niFlT74U74uGncCs6yI3tefHlg/MpmBe
DMfKktvMTUqkGiPmOGrUhZrGCXLdoV1pR/3ksgKhby8TJ0rbH4US9BZXISqZQVNqALQLVb5JJp8Z
6R9jHr8UIMtXZHaCEg8GvTFbwJKDDr6aZJRyc8jAoF6XtuLHd6mKuMcYyx98IsRUWfZAy0Y3iZCd
yh8eoN0n2bkutWY9kdu4AftmSe/HvMdn0nyrStUXLUieSN++jQy1TJCtpIBkzZUFUU/PtOusOaJN
muK2AeGVlaXxDUOul3Xxe2UEd6XSuYmcvWmZAfibgEZbWTzVVQRZOHIdRdJ9piRXgQqP0UkZVlR7
BsjSlawF3gqpDJjb3oaOXI9J9DkSFNOLOjsNUnVs8QRYcSU7jVF5oQJJUVBHhNhWv4/2E970tncG
H8UTvDqi4maEYd1Mq7w6yF96dXTGOgt2oLM6TKlsijz7HHoNAeS09+MYGziO466oRy8smye15cek
8U/BNNx3BNp/URzb8+gUDSEHi3wIlFWyOZQMeTg1EJnWVwHEfMDDph7GsXCnpvekDHgUAnKuit5n
lfq70VRHT8G+I0nHmuAcdujWcSBJaf4jExo4IcXO5+Stq2PN6qPuoNfhC2XVLjQ62SJjEZkiQplZ
xtxMVcZW3nQPRQVqFYmL0ozHxB4DvHRa5AM6Z4T2CCdo6r3+0xeT4jZdv68zHT+sf4IE6FetcTdn
KOJVmM00w3L0zbQSu/kPoQhYNT++llBwJcFgxSh0mEBYXMXZ5PG4vauT4Jeva8d4oj8wP/mepQYY
ZaLHmEWSqWXkupIxgsKDh6rOHYHCYZsoFo34Y6j7II1S5aOeZbsCX28IcZGjEj+f4IUtEzy5SfMw
Fb0ryfK1JLidoIZoZoNw50oYTTnqB6jh9ox7c3rbwbf5rXodqxWiZgTukYostvDvEI49ACVpZ1n8
mrTpDrd1L0Z63Shkz1LJbUj5i/vBPaqnv/s6vp1/vfazJ1SLIMj9PhbKfVmKF0VUN3Eq7N4gewnl
yiCR7+MUyguij9xRoDsZGs5oRF41KbtsiGpTcOmUacaNkfG3usdwU0SzK7/VHVASXjFeRqZWVmar
tLcRqX4L5MKsaDxML7+B0eNR40ibCvVOFyBFkdRDKBIb5/BR58Meg+5uIButmUwMw1p6uG8Cw2yn
7IkOssNk0Abx/FaKO6vN6Z2ip1edj/KrrjRPWiGu6aQddC3wIkqdrp10S4qDk9qOh4DxE7ILV/HV
3kqm/FauY6dMRWnrPD1JBR/dsqaaCTok3PW4utNi3SWZQH1K2aEGeuxUJba6yHDyifwop/ZDlvOX
pARNe5be1OVtiyKLOkzE1FFqsVIapLYf5l6AsuC+l3RTqiOn06oDtJ1vmlL9MQpWuURBZs3xBBbs
RUgjqMNRLsoKdgcam58BRiCkbuAmGya3GtJdk8kPk5Tf1sHg+LzZo5TjSmNz0ntqDyF9Gw125JPq
+HXqYN4ZUXOXe1kHurtUVyylFJ4v95051JDvkLTpR5ZovanTaK8TKd1XrDSspCSP1B+u+YAIWQtK
2UwkHPuqfB55hjCktIQyDHZURNfYLasqQMmR64rHEHeQsD/WKXLPJNmHCjt2SI1NgiuXxIHbd3Cu
URSlpqJkB5Q5X6Z8zPea1iM1k+TEHCgUFRtUhtnvLlYgYBHeIL2+q5saCXv/UlZZCf+kvYJvGGVi
3ePMvwID5kH21fupGg8Yi/+os+i3P2qZOVVlZzZt+cYiFKemwJFSDQUK/sRqOEFaD7e9xB+p1F2X
IQDttXwaAu1X3oVgG2e92+nGfkC/sFZKBU9i4omG/Bym1It86TEdeldRccVROneROoNsMAR1kahc
I57sUaRmmesCNzjcI2Z5kpR6F07kCAGTQzQWu7r23+VqfAMv9HGYhqch7K0G59gB3TmiJNaeVBZe
hVDIFn7+iNThw1D8+1GOdsMof2jKsGNZ7SXtm8AuFSRA+6UJzERJrlUeg82aDScwVdgK1a24949V
ghyM8/3AGjuSq1djztVY6USAquYdKmUoSYRUnEbcT4lLvxKlCdxS0HuVFrYaycSSSs2FVp2pUNKa
cts8qAhiewykEqlGKYtZGFDlVkSkq04NnQjRyVb7e0Zf/N2I/KuVxhaTZIZSl4aaAjNGb1CiAuAd
x1LdZ6fqEZGN1Ry1z8t93O99VtgDYQ+EsXRgwpeTECnkksWEfM2ugofYuAqMU6SFpjJ8jAkFOPz1
srXv7c7ZGkZIIHkCKCxb9Nf7dsgbKmeyHQfCHXNmUm44RbXFqvodQfy3mUU/MglAnan2hWJnIWiE
E9wCuFfk/plyjRT1HyxJo6BnlsGgDYrmvzu4reZPVa8G4FRSA1TlcRW1U+s/XzayAkzAijRIMJCZ
m9ZYAiKlHLyCMfgm/4yXT4+zrIoGlFD7BuG/jSO4+o0IFFihSwMl7SVqsc2arMpr9FBl6QTNSfgK
f4uie2WCEYs4s7HoSUtKFsiFjOd3npYHegzswRDwdKnXn/7McvyTY3dmboEpCWQRdqqGJSXinaME
xN+VdAsyM//J3y7umY3F0Q50IwhJrMk2yvsoRSL9oVXmVqk2mHosv01t3tgJCX9PIX+U02ynpKhw
iWBH2wqBbDc9j6y1eICWy+Wjs/45Z6zQPL31jfewzpNY9Rm2mnU/lfQuRf7QRu0GfuI7xmD+nl9G
FpegUbRGZOCqtXXDo8QrjQ2yFmV1dylAT1AmB334EuGlkpjlXZfOBybDcDkHd1/g8FPjTvPUawBF
4sBCVhq5W1QLqyubieQpB0aU/pk5OQNogC7aCAltZLuorlt112V3lz/Pysg+tu7MwOIqgDE5Duuu
BZxJVc2qxVPbvPK6RyxynxZOFh0j42cpdpetbq1qcSEUFGwCw0BmWvcvRfpT4RvY3c1VLW5DFZa5
MWgF4mtMFhVSeJVHZDCzuDjEMT+WtXQjx/VtIInradi47KtH5WxDF84/r2jRIwLHtEL+ypLBTEVk
8v5Fb3L7P9rEJbvTVJDQpxMOfVLcagxAlV+Xf3/dS36tZKkEMaHjrpQJ5i4ap3lWobwTu//SwtZ/
k902F/kKBu2vo7ikdkqCKm8YBotA5kjQU3Z8UKDPXEUcWjG+TfbiME9GJnZwQ9ziAWji6/CwxV60
ftPPFj0HSGcXTqBpX6gaLlylsV0/hLdzMQ8ktLdGH1qiKCAwGH5AAeRKKbIfpKygtVTfG32umE2X
Pw69eoj16Pnyl1j1oWd/08K9lc3UKV2K4eM0uE66q1C+MbrH/8zE/CecLVvLw8AA/45sd0Zv6z1/
jEPf9Md04+JvXI4lOVTXT0EpAaGC+V3QEyC4Z6+JQEu62gKFrW8ZJh/AfmLMQ5R/r4fgfx6SEXGl
+NBNd2Zf5vZ0H5xmKuTERdl449ave7QvezNE7Wz/8hZXnRZoiceG8Zjlygtrt2Z3V7D18/34srE4
mhzs6iPalVgT98p950EqxUrjHfrz0I8gyJg3XtXVMPbM3uLY1WMb02Gm/4h58QCdIEsSGkpUyQFt
6OfGaLdCmFUY35m9xRkMp6TrRIT1qd4Aic3GAofrEWgIzCsF7pZm6Mq05rybBphxuKzp36ga0x69
BMwPQ8rzZgJZ43xEhiP57D/Ko+6pdulpyPD+ySnREdVqOoCl34gNwyZrVDEgWCf5URpO2eBevsXz
2/ItCDz7/cWzF+nRyCNRIg6a0HzKdHmHmlbh6HGCWmVpT/qLz+s94d39Zburp183DIgSqUhFlhxN
JXoukcHw5aIElZKbKt1IcrZ+f3ESSa50HaY/wA1v6NaITp+6xa+6ZWFx9pJe9UfC4WJpBSAO/Qzk
j8tbtP6wnO3R7BrPPESXUApkK5LCmf15VkuurPBGHEtH80YXijPQSUm3ZwDnL/79RHx9mUWkJXVV
IikDopH2x5zp6C/JDurjLqrzsFm4qTdrIrCX/4MezOxhv1k2tFnpZhasWnJBTZ0WtVBXl/8waTJL
e4k8+QY9VKf2xq2vt+LtQUMD6K8BhSLAqBdfTxVly+Ic4V4KdlyggqT00Gy5p5Wn6y8bi+9HQoB1
ShlJnFALWwy/9YHYhB/iIttwu2sn5S9Li2/WdnKZcgUnhXizApc4to+hhbae5OhW8Ki6KPNHdmpt
kXavXAEwJzJFAQOaij1cmDUmw+jVTpftwd9PQMjR/OnyFVg3APUjjleMopX39w0QpZ9WWo1UMKuu
oV5G8g0vsb5xnEFm0wAFNJbyt4FRybqCyNEcsPpelkH/IDmgt/GC+rQ9OSy1ZlHD6uf/X1Rs5iD7
Mju/a2c3O2uGNBRlP28c0jTikIxt+PU/e7+4TH+ZWDz9aEWHaSpUxE2KjJY+tUs1bIBdxJiWFn5U
mfSLl9l1J4ldUarmSEerVcsT1yVnCOPTjKoa/9SfekcvebzXy9glRf0QSoAOa0N/JJH8lPTysa87
dB/8B2XIjgXTPqHW4xUAw1HSe7xie0WuHJRsbrVeHDHLdtWk7KGnKarB7K0F96UZhOEOtElmD5gB
rws70vJ7qWLPbUmslvqJ0wowE1D5pmhbzZFp9zgijo6riph8yt04ig5VGjqXD958sC7t3uL5QNEs
aZQaMz1j1Ht6o++ThltZXv8jMyAenVWhwf68yPwKYA3ZoOICGRWQzIkC5gVMK43RFvfd/LG/LccA
bQxEmyEAvKyZNjxP8wCNIzt5lm50F0gZqwXACZLK437cobdIHy/v30pYgSv1ZXARVqQTl3VVZ7It
UXFfs/RA66wyo7S6T2MAlEExCK/ezBDeMN5IGFY/3ZnpxZ52kVKDlBymaY65rwQpYTvjqvKNMsiq
c/+3GbokUKOkaPuyjGV7zEJTzQ4xO6gCgtUAql/eyrVK6tlegif8b2eBOfmU9e0fH9U77W1hoa96
gxDXDu+2NDFX/e3ZopZ+SYBmq6OY5GiDn1L620h/Xl7L+u8zHUz7Gs788tVVOj1qAj3CpgE6qwp5
lwf9Rk6w/l2+TCwe3ayrUTiF8BRURjJMOwAiw4fMleoytEqjiDY+zvph+7K2eAEnA/ItY4zDxspr
I99V2inYon3e2rPFVcoSSJcU/VzdBqtP3eSnqog3Hos1E3PxnBEuG4jGF2+F0gP40Ib4LGk8Xrec
eaGa2pe//Fp9TT23Mf8NZ0/eWBpVPbEQVAKQ7xqNk2h+y3wfRq+JCpPPmAjV1ZfLNtec0KyyLss6
x5D08uJMwNHM4R9MtoopjBTItX3dvwXNVQcV1o78UvxgIxJb3UlFM2TIrUIyUl6cPiIVhGQcq4wa
suNNv1foFpHBqj9QzmwszpxogeAUzYhlnUanMSvQmJJ9tlec0tuSX95azuLsibCvaVNjOXyKrF6o
L/nceb78ldau0PlyFv5aaQM1VOIQ036aci3k6hD2404t240C759x+OUbeGZnSWggRxKQBsDu20CL
NRiBCl6FUD60lv+Y0trRGkiVhh246CT0xKBUP+NZkDMmQ3kjdelumOJd34BYNE3vhyK/Hfr+WVTp
Y9QDFKapwFT7ffYUgBSN6b8CmTow8jL2pdMpvZXpsWMEuTsIZQasKj+MMkzMcAL4JNAcMfTBLvZR
UCjrhwCJlyGz18t7/L+cGeASINGLY7mkPTCiMpwwiCfb/hXKJH/ODEDHKFpsS3avf88vU4uLjk4c
RpIpjqcEiJPc2WmhORowt//hiuY/48yfqFyqRBdhRflpwIpAX23VWNEs8rCl5bn2pChIdOZ+KWSO
l0QLgC5VjSThSZGDyYKKxSOXOlcJIrvlytZtWFHnQHP7zNjiCdb6DBRyEa7cTJQlO5qtHdvdx3SY
dVELSD5ttYtWP9eZvYXvH5ohSAof10/OAP4ENrVUXkt9wxOvTCv/varFoTBCVjPRINDtD5OLbAsK
9THQulZmgTLSnifk00N4AHR149avkFbCMMoJCl41jo7YwlmOTVUqClT1MMlh/C59/qtUpwbrBIjG
r5nZgjslVTHIFGKgVa71h4qgvNdFr+0AyKTS/R7q5CckWjxtAKVy2O0Iq17CljhN0d2iib4Z7K1+
DoZDBtE3FWJYi2ONHqsfs9njAosz0zhrJ8UMHChvSQMo4ep3zYGg3S2pN+IYbT5W37zjmd3Fw5XV
LdMnjqYesi1MuarIe6v+PY0A7Sa9g8lLDHgKciwKHptSMO6CBJ4EsLJ8nlwheH0wJMO1QTP7QoP+
d/0jjdVXlfB9k2YOPI8XCf3GF9VBluku7ZOfGH8D+bsGNVAfpaTcAAKeOCIFjPayo1jdUB0sU3/0
UKEg9refaDrAxANgv8E+4SnpIzD4abnR690ysbiyudFOMthGZXvqKPCRrt69J+3GDdqysbimY0QB
n4/wfcrkiZXvUvVsNBsEBiscGrgrZ1u1uKT6MGZD3MNzN4dwL2xxCq3ICW/4fubpw6Au6o2zDBKk
STdO32pwiGtqcB0VdkMni9M3oF2l8UZGzmaOVgQOILan3tx22Upw1kJCVSMKWBq4gdhrcb00rcs1
2qAq0utHsIC2CrjhIFSLPs/00mv3YKPaOH7zni3vFcZpGRoGYLAxlnVuUtWsaxvUNONu16YP8Rbj
qDqHYN8MkFn1SNcY15Yt1zDNC5GqcBi1jbh9X+xaG20Cp3Mmey4YZ6Bvk13QLh6VnW/rFr0DawG0
REP8G2//xqu8ulpCMN8MIUnGjAUWrMYUS4z3E4lE/TjFh3TYX77Maw0tFWrhhoLBO8RqS3culQXv
1BhZt3w3uZjqOpQv2lv9e3ByByPaW0Xi9XN5Zm4R/05qqxtSY8DcQeybK7ChQQKHufFhSxt6tRB5
vrBFFIz5izbA2BzKdZhThgzXfn4ix9d2R8HdzzE/Z6oQmE+9rf7Sn/Px/fz8e0eX8L1CEsXA+/lG
QEKluQ9PPgR1czu9obsJHO2lI38Yd6Ododow/V8U7tePzJf9hX8WXRo3/YAvOg0vRf3DL53LR2Zz
gQvv7MdhoOdz7Yt4+SODQgwqivvxKrazp+YV9PDWrDdfY3tzhOS/Sm/Lua0uEN0MtA5l5KDLEjPQ
HaJSBBaYTE+6ugvAo3F5havBvYryOBwahQ9YVveiUQ5VY4QL6C1hE/SJpl2OjmRhy9t6HfM78+24
gBxQBcsN/rWs4JAcgrXSvJreUtwJe5k8cTuyZsX51gvsLX2HtWdPPTO3eBgKBB4pm+vzKWYHgAn1
hkQ9qqjLXt7CLTOLKDHWBPY1RxA8DpmZsndw8lq9sVEx/F++09feLbxJBirtYgK0Ds0Gzc2c0MU4
rPpAD7OyM9/C+qy+C2c7t3Aok8LGRkZgYjPDCgTGp+FShrsBY7IifBoAkL68g+uL0+e6HiEgHWQL
ex0a50RqETz4V3OrUjFDu9y1zvyI/5OqhPplSl+8MhiTMqY+xpsqsjtM/idbvePVrTv7/YVLisqu
6sT8naasO6hybKkTx7T4BBR875VQn0zSbKsRtXqvzmwuvJTQeQHCxehfdxhKEZ3H91DlAD1yYbdX
xj8QHjNUlauqriDJQCN8ceInqfBBywZ7Esf8k0ReelAt0D65v3ws1lLnczOLIy91IxQKNKTOULMy
ocNnygUmpDkYvKd/coUR0xEgJWRKlhUOKaaSRoQPKFiOrqfWHmoJgjec7P7Jgr7MzN7+rOwwxI2W
dQMKvsI4jEVgVgkYVk60+rxsZv6ZpZsFpyPnOlwsxDYWcSqpC8yLGihWYSZIyo+dtJEXr5YZzg0s
HKum0FDUEV7FmjjybwbFzNDF/O9nag6/o1vItx35VhNqPlKX1rQ4cqWPa9WC9Q1BvrBlUEk4kTOg
RHQb7Xsoj8YOPVCLgDXhKLmXd3PtFJ4vdnEKDb2IdH0OAar8WsKMbAxZ8MgG98JlM2uvyLmZhQsE
DIsKKZ/NgNlDTTyqPyRbeJ1VP6sBxAsRiDnkX9LM6Ril7waMJGDcYrB1NzikeOoDCy2OTVz96iEE
NkfWAJRAcLHIOSV/Aqthi7himJijGoWr+eUGL/y6CWbMFfM5nliYwHgcCG6ojwZ/B7bCDoQocrP1
Mq1+fSCodOQLuExLmTaJ5YqAZ/hXhDvHtrIFsR4Im4FXzZqs8r6/+Yd792V0mQm1kUyDOs8n2592
SXxNt2oOqxuHkhaGHjSZgHX6bz+kViBVaTA6bhuYYJ96xdVUvnGc5+P67b4S0JNCbQR9oaVgWt9L
hTz2EmhhvBnqNs9vzFCc2Lt8a1ZXcmZm/udnHhWYgW5WBwQV3/ii0ocQM7mXDaxmcdqZhYUzBfSW
k6HAoENKtLchqK7GMfaikewUPQKYAf+lzSVPRPJ1r2pbShmrVRXcIQCquIEUYBmdJzlTJvwHUE0S
Ga1mmk6kRxkS1BlhIT+0ASiMpPAu8tMbGSNGDUCTg4IBNVAI0EEHR9bYPNQj5EnBPzGyZn95b/6U
v759ZKpziJ8TtGW/tf7A4RkxnyDDNTK8/+h+GLlxFAFLzSavjyQur5nW7MYEWO6wzizGMOBV58SO
iPyWDUEONqnGliCdzhtpDzbCK1R4wCrFnWHId7kKmj1ffvRFDroG4yHFNLqTtGAbEr4zdMldnASP
nNONHvCqIz5b1OJIsQbCjL2ELW9z5Sol6iGQK7CMNBt1v9WTC8An0MIYPkKN+e+T28li8FMDRW21
eNeKox//uPxx1n8foQwqEMSgy5A6kpKEVBJ+f9Rcod0UmPT+jwwsA2mtLGUfI2/zxy8POnpYQbPV
Wl79FCDN/O816Is9qhscOzmbTWgiNolOLDlIT9rUO5eXsm6HYyRQZ6giLuPZkTNJgFoDncqsBYkN
OargpZrkzbGeVaeoK0jldaKyb7NmuSzlkh5iPa3dnhA2/ZFsn0v06m0LpuF+j2EDFzx2VrD5HK++
Y2em539+5iinRK0HNuHlzzDSLcoXodu+OJToo1zeytWSIghs/73GxdviF+DpqgVqUcE7d4hH3fEJ
7SGGPnNiBQ5kamzDod6sFa8cFKt/gNQu5BZnWSOQaWzq1a9+2bO/ZhG8jZDS45OG9yFMgUIdKzPN
oaJUbHVetswsgreiEJ1fzqU+QVqroZUZSO+gKd7Y2w0ryya06FQ16qQRV7pMr8bQt2mI/L80NsKq
jaPyJ4g8OyoDuBDBwoJTiqiAIHwjDrpvz+0wHqW23BLSW39fv77Qn6LtmbUApJBjmmPrxsMMSEgO
wVWPKml9tRUqbC1rES0qda4kaB6gOTYFCLJ3bZ5b2sjskm7kKqueV4dr4qhhI75aeC2fy90EWiNk
x0m6B4LcoeOWxs7aNAEaA1821L+vcwIugDhTsRhp16DRa7jxTeriinn5sdiDq+kNrAYbyet8Vb49
9mcmF/tnaJ3kAyIBJxmqYAmSXSPJ9vVQ3KgY3AOP4HtiRBuFja2dnP/52dlIuzaV4mlAnCogi4N0
vJXkjVXN7ujSquY7d2ZCNAU6vBzNo7EDTZRm1KBbCFyFy7fgNNxXSvd62T+u3+GvD7fww8CGgjWo
xIcbRlCQDY99S80EzI+XrayfD+gUK4QxAh2UhUNSunhMCUNk9jxamgs6rxQkii6zQcBlaU6tuZF7
93zZprZ6QL5sLt2T1DPjX7TYEWZ9w1D1hMh+tix/rqGQSTv/LqKYO0ir6yoxQPchXAJmZNNPgrus
1j9o1ztK0hzzjD/EoJ2A0umur5sr0CG+d/p4CiTd8+FlTSKTN7SbnQaM2RlGuyJVspTMB2VMuWOK
dB8xsm+D7ioOfJd3oAUJ9Fc2Ku7l1a59R2wrkVXM56JuubgNPaPNEEEewW7Au6lNpwosrQFQqpet
rG3puZXFBUDAm8ikhSvx82vKgYV9U8arwbhOIxDCVNZlY6tlnXNri7ugSEUfdCHel94ybsJXBpk1
fpuayZ4YZrNHVOLW0sYC1yKic5OL60D8FPF2M2cQ6JEpu8CbQTjhYcv3r816qud2FlFJbHRZAc6S
uY/T7lGuQvGjsYI3qMU4iYd85BcxZ1WsGgiZBlQ/t6CTfeLO5f3dOjLzxz5zNUZLofU5F1/G9men
gpa2/IzAsXbZyLxhS392vtDFxZ9qTI33SK9sqCN9piCKCXIwkPvqj6oONlL8jfUsm399pWX91CJq
puBjA7mbD1Leyn+8vJ4tI4vHFFTAVRpH8JcGgxPRwOWY6hl4UKcNO6s9VFRE/sdjLqOeinfZf7F3
Zttx41jWfpVeeV10EyA44F9ddUEGGaNmybJ9wyXbMgmA8wSCT//vcGW1pZDa0dl3vVbXRVYqNSAI
Yjxnn/0VBhZGqAYWt7jA8uQ4TPIh7Ffwkdvkezg1bNn+nDzsvapnmGn8ape+HhUegVvsfIQJ0DVJ
WNRczSB/MFQhFnHzMO7PFVm+mwSHmAlBBQ8we9QFvm6vEU7T2ZWPwMxNsC43815Fzro/wHQvqaL0
3JLy3ut72drJmEdLxuDqgWxIq/YiUI8odo4W2Le5pNkvdLmUur9o6+BbNnuwBp8jVFVhZjhtNAsF
zm9z5kRx9vFP5kcrRhRQU3R3t5pWwxaUng1Dd6dXTtxcsNvfD973JqODVAmUWKjSANjtdV+3pYbF
Z44ZD/vCyGlVlOM+3pFPRp15rHdPMS8aOtknlsEbAw8mQiufP5HqprDvUXdJ3Y1sHn7/RO9Pkxct
HV/4i0VsQcgVvuqYj0AjJ+nuqDJDH4bW7RBOcZAgFh/DBm97ptXjJDhd1V525Mk2UTumtQyIzT+T
1AYEYyTgo2JvJ1WM++OZ9Maxs37X2MkMER0pgybDqbOi+db01goS4zNXhHcljS8f6GReOFneUoFz
G7K5wY7uYMO0QTXSVfUID8ZVi0jAfNEhI37O7Obco52M/gkYC+Mer3adcatwnP3vASQjZ17WMYP6
m/47NYrQRTrqxuBlHff0cndUY5GY7c/XfL4/vY5hedeFFP+06D4ruFjqBoIhex42MEOO6zoBZCTs
TXvmSvz+Ko0o2r+aOlmlU6o67uDS81O5IDY9lCBlNN/IyyMXSm/sMwvHzz5624e/2jtZOZalhaQH
2BIIlKdVeVvGqN5N6GfYKEbO5ojqacE6nL+YFarvAHo5t2yf69mT9WSUtvbT4/Whj8mnUUQtXN0h
cFn58Qwi1SwiugmS6YFfn9sw3t0vXvTzyfKSFaqGHjfHbjjckum6GW7d9swSdu7ZTtYSu1Rpnh7d
kTgcyf1yi1vF3bnH+Km0ffv+OC4ILiBAb6v9a2cgi8YuK7c4b6KmtlhZd07igeQAyhIuKiFwKygS
7SKRIDX24EYN/i2/OJe8fO8C4SB78OfnOOVWTX1GSu1DwCp6Bb4KmByshT+rFVuLvZbtdirOrWzv
LzG/Wjw5sBVQUXsdanmOOpVPBAJkuYLH9i2EYNBkosikCfnmzILz/u73q8mTyQm8t4fab3S2exWs
lY90dHDdrv243NIVTQYEF/UG7o3i7HL6/lD61fDJLA3SfMq9AmoEnVUwov5skbQHrwPoIs7P9Ov7
E+NXUyczkvkkCwRDyg57b9gGB1nloT2daeS/WOZ+tXIy/WAjoWUjfg5beV0ebcqiLj7qSGgoYx2e
mybnxsrJVARxL6dZBy2OlT/Ny20znJnq7/193NBdRNpthBh/7sIvDiu9JKkDLgncrMZbY23U8M9j
179/m/9f9lxf/3NC9//4D3z9rW5MJ7J8OPnyH1fNc3U3dM/Pw8VT8x/HX/3PH/3H6y/xm3/+5dXT
8PTqixiJssHcjM+duX3ux2L42SY+w/En/7vf/Lfnn3/l3jTPf//jWz1Ww/GvZaKu/vjzW9vvf/8D
EaEX0+v49//85uVTid87PPf1kNdvfuP5qR/+/gflH2B75tmB4/0UWx8rJvTzz+/4H+CfB6syiu8w
6GjQSlV3Q/73PywafHBRzYbiUxTTwebOxiqFEoef33PsD5BTQ5DlEri1eb4b/PGvZ3/V/7/ex79V
Y3ldI7XY//0PdlKKgA2TIqeGahvXoZR7b2ro2iVtlZ59KF5p4z/QUgZBlKc8SEaUbMQLWC0izK2m
39C5m9cggYxf0q4xO/TisM8rmMXCybwOuqhvPXfLWWXdBIOormTqtPtMucW6cSiAZ71JvRCiv/LB
GutlW5kcRW5zxZuDC6hBGZG6TT/N1dHCvV8yQcJB8mxd8JY+TozD7Fc13bCGK9gMw9YqR/So8+d8
b9UlSvG6qdjWnaf5quFSl4cS//4d8BRs+Qg4/yADB8JdZnQ9VqIvwqrsfVDehp6DhtbkydhKn4c5
ZCBTuKBQJPF60m76oa6/zvASvrFYUVxbcznCJF3DPrrFZrD1BpBOtDeUYCzZbN7zevS3TlF1lxZP
80sPgExYckNM6XlLMwGGQFgXcm8Yktays32mR/kRTQwrpRp9EFXO9pU4uuYP7bTqbdnsNdPOAREm
6072dgvGiQy2biNBJapE0a06WNFquKMHhoSs6bs9n2vvbijTfMeVxT6pWU0Hhmw42AJtd5nB+CFq
lroPA8BWPxapHra6dOS2dSUU6pq2cadJs5qHAnAIXPpAMdL9TQEo2V0QyPqBAui4E6WdxpY/PwUE
BJ+6n5avQKep29ZJoYGtHHnIOpVfFPDkzcKpHuuPVuVBVd0F7LlEXT7uBjDdb+DP+nUAF2IryFit
HJyeHggd9OXcCRkjmYLKFZ7nZTJQ0T/BAMH6mhVLa4c1lX6s4XaQDLMc97bfdbD8LfTaRbJirSB9
2dclwGMgrMyPqJgZ1gSICqhnZxNsMiP1Hu2Vz5XjZ99HCawEzNqLFXK//cqelH8BI800ggcP3F7c
QcVdVmI/bCt+13q9Wk2OMtcMsdJdgYVyXcP5dg0aUgDX7TFj33urUBdu2WfrzBZfeV/hvASGUxdx
3fdwUx70gxR+n1QFzx9KmIw/trT2Dq49QFQChNtnu7WyR43kNJBYjqarWc/2XSkm+dUpYGdNBtpu
OqDQPnWc2J/8asJlqIC3BczhM3ADIOKPKMb/lbTBvfBzV+7qtGVJzjCdRBrk1xbONiteuE68dAgP
t7UN+/68GR9xXwHuzoIZbsUQYxa05lsAvGDRDLeikGgtV57IzFdlln5bw4dsu/iOWg29qKPOccpP
2VTygxScJLQT7iGoYa1QuYTt076oQtgbd0/Kn1RCC2ZCZAuGC3jPwAI9BUfZs80cAYS+JPCFNYmS
1ZhQe1megFawbqojOKsHU2Wz9OOYGB+apdLAor4DlSqGbb44ZMKW4dgV+SErcWwjFWCRvknlPed1
eQ1SBS4AoywiBwktEARbflF0hX9lDw7vw8mbVdLMPFjBF8THPFU06TSwZH02dJE7DTIqPQ1zTt0j
+E5b+MrP1HgHHfQg7mA0rQcI+m8QrchjLJFy7S99/dmf03LXdgX5WEy23ts0U1vqpyDBkd7aS5oB
DGANDC5WXl/GE0OYWhCYCONF6zWs2nkIea8O7YrB3bvvxVUDw/OLxe96OHWX/tGjk12RxvLjpq/4
J6cmwKPoGnEiCgS2HAEixEgZHrhVD5e8wJSeVBVsWyknWKa3/R7KH7MJOizNdKoB1Rl5dd/30o3R
KyyZ7Gp5LApwRzDhixh4Gf8wSAcw6ob1B8BPKOB92KGPgBh+ZamGxKKGL35vwzg7HQdUn8lSbagp
yt1MaXEJIpzaKycrwP9cdOKUlX/Dy5E+D3UPWRAW0ODOMKtPfJQnPej+mHWvdS9iF56DgH06A+rX
7Mw8Fr1Hnuq8Aq0SGLYnAROtQ8qouPAFog9MBGBJOz0wbtaiUU0nxzVSmH6iLUfeg6MpYeUNmiwC
TAY4zsmpuoepsbx9w6i5hu+OiQKd8S/eAi/xwmGomKRkBlWEwEs8GGtxXwvVJ3JkFI5reQ7QQ48z
82hyszeFW4OdMLON5ZlABXCLrpwkMHWQ+BUR8JSdSYw1uQAadGoBGGk6w7faAcw3tpcJMB8wF1eY
EMEVLuV0pRt7Bl+gHLYoeB43JWwD4qocx6thcTIrXGBTHbO5k5E9cbMxtjVc9IMTbFo/G8EzLRc4
8S9848OWNfGGhUUpHASBPYUtpR0O+TytJUzGH0uC3+mcEQaSvA1WgSmsbe1QsAvzSj6OreBt6FeW
AXVCgGSXK/1tMBZc12WONZwQDXPzzonsqiG7EcYDQ+L27bzlw9De6qotMGnsvG9ATRPgZ2U2oB8M
V8qbzs1LeORnLZha9bAGzVEccl90fUiN6tbj1LCNGfvMjnLlZ1uWjuTPyMtfOo5eiG8olKp/DK/P
nq/PsP/7Dq3HWrt//9fB8M2h9fqpe8rGJ/Pq1Hr8lX+eWi2XfUAEFkIiTlC/Toj/n8dWy6MfEMfw
UG4Gha2HGYFv/evcSvgHqNvhKAb/c+DW4bn069xK/Q+QuGDhwv/wT5hf/JVz6/Fe9Stc4CFIgD/l
wk8CZ2tAEn9GXV9cVIyqA6q9DLyYrLirCIW/iQB+ZnAlX73omD9PzC9PyGda+infedFSoy0xBx1a
AlcIANsMKFri3joyuPl9O6cn8eP9AB7JUKHbKF6yfXYqMk3LvrV47+RxZUbXjbgzF1akPQs+SKKU
xxdaOyT25hRCISE9rOilaHTcmnYegWUK/O7JqKLLEviTcQcmPM6cx55X4IhZjrxOV5WYcFrPmsZN
HGCdgGqYweraOFic5r01LaZI3NbAeqGfa9Jc5rJ2+7hL/cm+RVoCgJMhX8C34dlc2qEz1TBtyCYc
PCOHwfplYykIABOTsqzb8HSi/oF0xpPYW5XnxRPA9CR2/bExh24eXbZVXkOGTRtkxt9oOmkvAgWv
KxMmO3zYBhvDeIctf26j1vVndQhoaeAw2GYeGFuiMwvWVu2wuB3tDACIEhY6RjNWRLrpxbDKcjqN
W+Vzu3+eqQhMTBedNStZ9K1/a3pChnhpWsBjfWCGapCHiJrXqR8sfkIH6dUR7+sZJ6eisqu5B7Si
1dUuBwCQXQQzWCGrAcdb62vFC10kzgRF07pa2gB0GjcASnIEiLe67Ud8pmulMIbDzBT2d6+qay8Z
p2kycTPh8BXlZTUDSwYJAqhlQemOu9zuUkQN6eL7SaUg1l5ZqWJ654nGx0EyC66R6N6UQdeksV9n
BkDhLJBZXDTMytfpzLlB3KgZSYi4PAWv2DfjvZhqhiNskFtFXHVS3AbB0qP+yrBS73JXp/UOK7T3
hRfZBNpO5oxgPQcAK0VdR8COrrxA6gdn8brsoRGQYESBp9IhmgpAT+Isdexxi7FqW19kH4A1M0s/
36WusfKwburFuvGaBuFJoFBNu7elIUtUO/AV2/sLCsC2asngilZBSFrumJ+XbF8Yq6yu3SLl+kiW
1FOCiE6tV1U6jn7Isd0DUdJ76qNPIawMKxl0PJz7uu2TbuzaH/7CiDpkE/5vM6pycFAGo7wynjMG
SIVplmEGWhXXhRhlp5YTNnXp2JAMF24ZIQPZbtwCLu2Z0wYADDXJVJe+s5VV4QFiXCtYtmmPZnLd
+0Vxv8CU5L62lPdpsu0eTGxpgIZhSnR+iCtrX66DvmUas8bvRcRRVPWp6HJvCFNhA3oI/NzibobU
Iyx0vNqDuBHQyiapBt7+ICJ1SARnWZVtSbMEIMP2OXJjgV0s+a5QhW/fc9warD1TIEhu6tkz+aWj
GpvcSQbvT9CK+t7EugNaB39+0eBV9O7QhX4xghpiiszyIj4tIAbaZgIu0O1SEOCmfkmBmBX6ovRN
k21tHOwtnCQ6EGd5ZwGsIVrQYu90N0wlQOV2nW9HH/fxxJCgtuCh0PlHjrdfuSEcA3Ig3xYPbrX2
wuR8bQ2Z1cSZHspm3YPmU62qmmk+RN1sIzb5UfruYi3Xhd1LYw52iTrz4AeiCCD8xoHLLPfaz6kx
44UNiCJBGi33WLcdc4e6ug3tmlZmBX8tCwpR3o64KPnwSYlwVQX9u+/clF0P/qxFhEEpruwGbzmc
WJ3dDlVKr3s644pZ+6jHiBWg4UAEO53thC36eQlzn9TPgIlycdlOQuJ8rSQQIsukrUuyLMCS4eKG
u3dHcauIxqMjQzFtXUNYDXTeqJ9BnxDlFiVhlEQ8n/m3YbRwDR5tr5mSyQcHJmqJJ+5hKj0XCc7Q
LargJmlYArr5iBO/Qz9VulGXpHPHWwt6fhwUx0HtXRQR5JFKEViKAiUw9RbGluxazFkwh5wXafUI
t/Uazml1Kdq1sAsYCuKG1Yo9dFbw/YRBUOCs2MSyEhyXGWy5wFpwLUSEBIizCn+s3WE4qu+0rNsf
SAwD1+UVvqkvEKmqnGtSV3ZvIK4nltgHXgcmGlY2rNVeNbkA41pDXcBuXTcClmFume2LsZ1u2qzt
mo0jJZyinLEpVA9up0MKgL8yHIyXYUKRrVvxR8llV23GpmzMRSkWySOprPIer6LYFiVy4pdTQPLp
biqR3EX0qgH00lXWNODOyWZEYdxewKtzoAsCHWUPWqFiJXHDtCjzIC5lxasVUUXq7Ug6gptTFEX1
lHV5dujsHOJcwE++pryZvvT5DJh4OkKU34edLJSTWDSHnwb2vO4jtwJ1oYC36aMxz0i7YqzLgDIL
0qZb+RXAxivfRrVeiNAf1Ym/CL6EfBALTwyTVpdMsKC4hlIS7l3jNHYBzusp0F0BKIoc+45nUH4P
+GAoXQkaKGnHBuxJTfHXSxgCPPqNmFQYFMRnawZnXqT5MqcZ4jIdtLf2gI667OA8CxdlnSOuobDr
wX1/csF77DoMIqDgA4b8Ve3PiP7Jrm/h5pW5cOxkjaHbwBXwpUTUTpfhUMxglOHg4qFqE0Qzjaup
ANrdDG5p4nq0FxONfFzmtZObAnpiIkGwbLAYXnRtjXhMLjoYE4IO0axKYDfdtT2CTRstuBF1GzGl
Mj0+8CIOOs8BOJ19vdh7FAIIkPrcfBSbye55M4RzrRf/hhJD+LbpSt01wBWVAexnSs6rL0edhHVh
YdsYWzAULPnJwQXHXbkIm8wXfzMWc01KSR7rlkqMGiFtXyLAQZzq0OAkbEMRCILtkystACaljcm6
wsljUru/pUrjXTaljOHq1ujLUeJOPLuKyMeqp+Dr/k2VSvae0+Wx5DCODfXQwdAIl8bUCjU+PyqT
W+mchQWdnF3hmw1iD3gY2DaQUcNZHafoF2dXGGS0fa24jBcBwJxpxo1f0uAzliUOZGRzUcjxkjBc
yWuQj8CBRcTueAgxuQajzGqizp59mJiy/q+dqY+fi9goHqC4YCC+TY9piBefi00KukMG02vlG3PZ
jLZ7XSoyx6POziXXX6e6UE1x7AJY+xz1O9ghghPdwCQzJpgUCmpHZl9NYulAxG3UhcManK1qg81R
dF748yz/f/fKPzz07399rYwz0wwv75THH//nldLxPgRHP9QAixYGIjm+iD8TIewDXN4h/mYOxynY
djGK/7xQOgS5Dtgs4LhoE4qfQr7wzzwIJR84mFRO4BP/KBRCS/+67f430iCvRwnM5fE3cCOFlQr4
iyjvO37/xYBEuaKbIUOTRfMRsjM7m7Iudg20c9RtIs779YteeedOeRzfv26vfzbHHULQJGpKT00q
Guw1ebf4WTQ2dJ9TuS7Tc1aZ5KhMeduG57p2AKsf/9Ts1qPYNJHGySLceLbLGBV05f1Id2Ijwqs5
hHwTnozety7c4QHPqY+OKeuTtgMffcrx6higOCdp3jxrRjNXaRb5zef8yFx3kFxp9mn20GaXGey0
FPIKkONyM/1z5r3KL768rZ9WR8DjyuEBBpGN4AWKhk7LT5XKq8pYaNqqrqbhJq+cXQ0eHGpSN/OU
HmjhrgPvS0GXM9f310stXmmAiAdxUHnlwRnojbew16aeDjRF+rctg1BmuYMI5JENT0fnjNjkuGS9
6l00dSyCQ+diHoF5hO+/GKxicoMyG9FU35ivrnRgWqbyB2HPN01WPHQobruFMZA607PvtMrRJId9
sstQf3fSqj1PLQq7ZR4BISixgxEK1jnO1emstlrh/M13TPvWt784U2CfTKFVwiZGkSY9fZ0tgfEg
MNSIcbKlriIqCUDXqs1Y8vt2EJg67VMMG+qhyIy4eIMnC8DSacjS20pGQ5Bia1QI8YPFaFf7DpTd
3zf1ZvIHyOvCj/eYc/UgdTmRlHkyZ36DM0ZEwWC2xVOe//ifNMBtEPSwz2Luvx4fivqdk1qWjCRt
1hUMIaOyK/v49428He94Cri8UXiPwHb3tMNGOxCFPToyWgqPJ0TUA5xccFj0qTlXK3b8vK/Hu2vD
oY8GBE5XDEWHr5+HpCpgy2gkjFUQi6iSxUK0j9/CWB0CHffMc733dpCxR/k9oxgKp2UKvlUR4jYI
d+jMvcNkv02Bj/99170da3gezCMY9OIFwUDj9fNYmoyI7OP9OJm2LgbH6tUGZqj90+IIXPdkTfvb
37f4zkMdqWi4gWHJ8N704CxAKLJthAwAe/WzEClinZR1kJ5p5p0xQREbRmTzXQfg0iJO1iMQFS0w
HXdRP+uAYMy6c0e6tyuRi00T0emAI46MMPTr/htshA0R4FNR0xUcAY3hmBgoPIs9EV7jBobogrtt
GQJrAeC+q9935TuDEVYQKNLHyLeBTDnZ2jw/YwVnPp7R3Fnq3vI+FRG9Mc7D75t5Z4xABOfCI5qg
Ku6Nvw8sdyauZkdF1G/A2lXSaeqdhXT7t94nHQ0zqXJxZly+OTFAAwKFO9z6YNVH/dMVvmzg1IeE
i4oQglsZu34iAR+2pTZPJOrrmzIr+o3ny792GTjunGgWNoSYCzjk8dP10EeEJwW/FaikqYhbkoPS
19prGqR/rX4ctX1QzGCFP25iBO5dJ29OEouSEd7AUWMy6yobTR1z2pwr8T99caetHKfii815gbsr
cps5plrd0lXuZFDX1Yu3p5PTxkXZjWde2umcO23v+P0X7WWD7hF6xlOl+QUj+6X9SNu734/Fd5tw
MNp9F8dtZHdeN9GMDRMjRxOmuzQc2CLoHTgo5L9v5XT04UHYMa+E6wFua1jsX7dClRqR+LcVihoy
fcApTsdlk6U/4NBLDkupaSynAoy5xZF1mI+ZuPl9+++8uKNXou0fZ8CRivO6/bkwpOoDg5rrPl+T
MbMS5GsRqqrKMpS8PqOPPl3Dfj4tTgFYx7gNL4OTPSBwNe6r1aQivSA6HCLI0SPeX+WPoFjquEnn
+YAUXHHRIPj55fcP+s7rhC91gNUTtx2Xn/Jb3YXhtsEQYnSz0v+aw4Nj3cxVuYH91vj0+6ZO952f
T/miqWOfvxic0kAx5CmsYktNP3mGJ/BROTM43+3IF02cdKTtlTrXCw7DyNoHB9G0kA1M403vbQdl
j8BPs+9WiQDV/+DBft4/cf7BWfik1UWoAQZYHZbnVBMw7QN/VyOZf2aQvJkSWPwpBwoZOj+8L/+k
+ziIr5MlKUQoqBhGpqB+9BAMD1MGKVOVXzVS3U9jvl78c76tb25ROAFjvfRseNGg4ikITlYx2fbI
I+ZuF+Gc8qAnf2/m+qGe6TMkIffo5IceGysgBlHJi8ffd+2b4XnS9MmCFjhphwDg1EU1f+TIdlnV
N5EVZxab08pNaC5fP+BJ1wo9KmaxHDdRyLOWVCQWqcBhCJ64l7ZhjfXblGTNGoYyOrGzenBNFMG2
6yoWFml2RkZ8HC4vT7g/P40fEGS0j6Wxpyd2T88THQa8aGcKDm0+7frJ7DpRHRyhdqOtvv71Lj5O
/QAHGJg0ndqdtYCCjI7B2w285iDabN1ysMeoe66TT+pafnayD7875OkR5IPp1Ovpzx2LpZPAq8yo
fNbufC0V3zW1WKMYHzbkenBWjQlo6PIZmrJzJd3vdSpw2DZOoz7cQ06PM0r4etQDaaMlh4jqPuM9
Q+FAKdvlekCIJ72FP1HdJnMxNe7t7zv4zbqHCyTM5LAwIP6BZfbkqOEtRDb1MLWROwcHQssfwFSc
eYdv1r1jE1i8kThzA8TOTrbLWoqyprPdRXLi99LmyNypo2Jt1XfkY2aJmyE1f3XRO2mSvn6dpcuW
1LVEFw1lMISLandLee6s8WYXPmnjpOdmiJNwT1+ObQxfdO3ejF6+b4+YXmqdC5FhNX2zwuJWCTY7
llYEbnAAOVls8DhBjsyPFXZea0deSxeyaoWNqLBkNizUZxthtNCy0cEQnC6LjRS7B90YoRqO8Qha
6gqQmAEm19ANt5yvYOUEyskM36YFhTjW17Fl4GWNbUz9IfteO8oLBWbfpiuJf+Gljr+abN8FblK2
MeMaFvnMU3snGG1YiDrfS8t4IbI9TxVDbes836kadhI2+ewdEaPse7rcly6NjdGoU6kukDGPBMN9
vxEQn9EbpQ+Wte74V69H4iRD3X2f7WdLxYzC9FIqO2y6tes2q9bVEa3H2O/4GvqPzHmAzDFyS7We
3DbO/XrfT/2m6izIVu/IVG005MHHLLpLIO73Y1psXVlBv1HtKofcoAgZVopWEiCdh8zJhbJQJU7L
lefl8SjqpJ4dFkHvDrhSDrZZ613WQb5J/Y9jtRyMWx+0ATNEi0vP+E6EfLwNge1cha4LgNvk9BEC
UfcpJBCFg/+INJ0NWV/v+RHSIOsMIX7TT5cVJOtc7Nz0fvC+IRWa6Eo+WJbvbet+/sZn95uLeAWb
xU0ZzGsL/viC0Y27YLPJjqriHBZswl9LT94pMTzCbnBL0yZiXg/F5GcHXluVELE/1CHD8unrNrHm
Nky1s4ZVw5q7YgWsJ7St6S71VIh88sFpfkjLigVvcL2pioTx8kY7Q2w8+DShcJp1VdguD2k+7Fo6
Ri3Szil0oWQcIqGjGRlOFFdPYRMg6yZihjnIH3KUlYpbDUmsjtz2gnu70dlAFBVKIyGEDWmD7Q05
VbU28hJSANo+5dJFBjbOzSHXoTDrGmYFQHpYGyKBLgRsARVPXZmFXb1Oywr6WMiRs8dKfJ8hgpfr
BZ+ArYivw5HIe1PaO1Y2kP/ZYeCrde5CQi8eLTU9+iWJmhaV7nUGn6g8CvihQ7pFhYVccwA2UEzG
tnO2W/r7Dsk66cEncg6r6rCw+wx2oo0H99z+U23fzC5ZoV8J+6FRK4T8a2T1O4axAM67fSjGdOtI
KKqHNJrdi8W6ZnwzNLdpnq+od+PCjtftrv3xtliuxtYNZ2klheBRnkGSIKYm0vMF9FA76llbhz7I
+cfijaFErpKQr4AYFbA5NWRN82HVwrWr1B8b905NnyaTuB60I1U8iwc5+QlTF4w+LOyh1nD/ne/d
/GpetjhceP7K8ePF3HcNkqq2Wnn0osygvi9D3j32Iw53UwDrtnFHsumK+MgsDzCfC5B9l7LaTmWi
JerNzbYQn1PthzBaqaatLXfBcC3GIuzSh9ne58FXn95p58kiYY2fD9Tx+sL2SGfgQt/zx3pM0D4N
ojm4ItKBYvrgjdMqRxTexVf2IYcybMSbCbCrAMbjbt0SUtd1KRPJ7kkLbl1BoyJ/mpA25RflcDnT
HS4ukD6H0KCBy7aa3QPrQcKcnm2NPGub+oA68vQb4eNV6xqoJrwIGcGPkgzhYEMIVTC9JMU44egD
n6mgn66ROLZAq2ugo7JnEw4OlMCsXWIHE3ruxksjh3XveGFL+1WxqO9TUETA3m5c5KbDeTLzui29
tfZziH7cjyN0ryxLd24OlEYwpzcQRF+VRQsTHsy42vZuFtolbc4vp9SCkP5Y9nf8wF7urdvB3+nK
7JyFHVTuPXhjjreXbnpDwVCZCW7B2doeMCJrK+mm7ok1c4rlaocFZSusFqrhLyN146yctxBpb2R/
Waf2VTFuUQK3c2RC8ebrZSfGKwa1MOAI6h4Rl4w7GN/3Hbn1AxiyIO+98QWkYSkihl0MG5iCQ4C1
hqo8zZMSmr0n5SbdzTyLeK7jKt9U6Q0tsUyrMBu+EWi8oAxpqosKkGEdC/cm6D52Y2QNG/UEuJmB
MzsMYRAXROjHeCry6Q7nszDHXlWUkZw3bI7aPqqyy0XvMdSCemPBhNDfd3Uy5mU4V06IehWAStay
NOvMGZIg+OyJ4muWDXfQbV1m0/OAj9HgBD1lJqR9e0OMvqBpudbcXDlDjVzzkoWuphz+MG5i1b5B
+E58aso+mQoYNzKzMp5AaKgJ3RZj0w7z6WFUB1CmYianTVA2od1e1PqToz4q9TklNz278ObvDWry
vDWfNoNYT8fF7npaYoHF0ZquJv0wGwzyNqqYilPsiTp47N0NSld48b1EBILnkaW+j/yGTd/SHDp1
ed/lu5nHItur/8/ReS01jgVh+IlUpRxulZwDGDBwowIGlONRfvr9vLVzsQMzYyxLfbr//kP6mSqH
olrcJJ1cKf2I7XcNGhAuklns5lPH7fmXrN5i/5n5BlcwTjS3HdH/RG4Vw6yG1JM8y2uoa2dJ3Bo1
co3Ii42wbtzI9orpj2VkZNZ+3bVXJ743sxySrYM86m1SzjrOS7EaH5hu/Tyzj1WtBI7OISmJ8aWq
5t5rDG750cq/C2UIxVT58LdcNdPAVdTGH1hstK12mrI0UMa3OE39IRUfZvxs8NPHg3WybNy4JLr1
9kPPikCZIGLkT2q2bC25e9y39dRuivqi1bs828eO4qomlpukv/X1zSgzVwbKYOf7GjXSm2rE52lW
nk3lIDtfsnLR9NPSW34/G1vFeVAEX1ublWTV+LDnL86U7EWbvSLgu2aqc8iccrcsT31PHb8p6cKn
8upY/bmrrU2zKDddtlrOo88JFknar6RpD5RWczevFpXW9Oz2q1S32Iq4c3QmPGfWHc/SLq0iPD1F
f1HvHYuDANy/gOE7LLZfFv9Gg5hzOFRyqyHEOIn4o5C3FvGdRdhEqLhaeLV0ReVNl1RXnoiiaT/F
elaa10k7mdVXVI4eii4MlxDyTrYvS9SRDOqNkm7NUSEG9tuS12CSHD54sl+mQ1++R8N3Z4xHFsSb
oj2udphJtyn6cAA2luVhQdD5db26SwGFUdYv5aoSXTTHW3iBO2jRT+ay7DNlDiWL7qqc/FpQhFZt
MyWnPGpQOZmu0MSlLuZtjpBJaZptlkzUc8db8nyT6nWQ2cZtEFEorcZDawdj7yFFibvoszOn1pfK
1rcbNMKlsnuwYKZHr8IVq2kRhL7v1d2i7PUe5e30pU0zipr0sETGJmnxPG0oEKSRKjrJc0t+01a6
3WEMurLYodv6MFf0zlY5HkFxnxP9zW5v0qogs8lDBQ2SPKTH1IqfO3vaTKb+OyTvBfchziiF4S+S
c+xLPVxS9SRF02ZI5F08/NQphgrRSZoneESJPwvxmdVP8WTdi+QwrC02qVh+L49DoA9EFwyt4tFO
uJPxriWFlwz4vRAF48KCe5qFHWBjS115TcY1rCXxusQaYiX5q5p+14LAskK4/RDI6peqhYnVPid2
HKS0o0beH8CA94V81puXwipoypJdTh6YKzvr4JZU0QcLMnIMnDuL8dO2+xV+tfK8TF9jN+wG/Yj0
TuO0kxZd8SuDSQw240xPw0CxSvxkauOEzRgtAdCM+TJMnOqGuUZhJ4juzfXa4WPuaW/nzr6xexrD
Ou2qk5HHsmvKWetOGKxeRquECZxHy6bsrUOVaQe5TlX4M84UrLlRuhY8MKPtKE20FU6n3uRVPtlZ
b/p6Aqtv0YPULMsNUwNasPitWQqIb0WgltVbzsWwEsKFrXFXdcIvc+kq+uJMOlcf1I5pv9mpQ7QM
a2Z1EK5cT16lHnHoDTpLQq+18CD26t6a7dPYqJsMLWgizddWx1XCzo6djUdV9RIP/xzijCFlunji
9OnbJPbVfMoIFVPrEIqW36+7kuOx0U+OyoyksO+t2ONk9QEdEkpT/R4pyQvSHRdE2u+06zxEuO+Y
Xp+8rrXBJzD4aaVAirOY5+pnpahunfgyjN+62UbFeIznOJCrrRAVJAfLR/bqDpAwRut1HgpSpRoP
ur9n9pMvC84O+2pLth9xl5Fxy16w8fqF8cNZ3JL7aXG2molsK2ZabNT3uM42czx75aK+8Mjey6IL
k0wu3MlxnqC6XQpZp3cZXSeuv7tkDExSAKCwe120QQXn1pHNVYuDzq4vgyy5DSevZH5WxhSK7LQo
ozfmkbcA+Eu57XfD0Z4+SwGuOtOtSFfNgsLoNKfMeMuoouMIIlYbvonTnMxkEjEf4D1cy/uo6Y+l
aW4bYgnLFkZldVxyjr3LDL1z7q4ayllIYBejSVwJKE7qfroJFasYdmkKoNvHQVIzuySIf/QYJWW+
waKOcQbo2jRv0phWHmrY0BqL/ZDmHYp46RvfqCt51oXL5O2Verup+ddng5R2Yw7KnDsgqsNiXq9w
rUvXLNeXrlr+YmIn9Fencev8oNpXZLuuzBlpGLjXxzQ//xr6WJVWjDvCNpOLEhuulTh7pwlqSkWe
d2FjnZaYGSLdPI75Jb5VxTNh51s+hynXoOdCB8eCgDo5Mb+ablNczPhdV9/XaWvG1zF+UtlrZ+m4
WYf4J8LTPqX9K+MkKOLOhyyTdKfZoFdmGG4JJoRAW1W7eN1kGtLmYgsCd9IZUSobK6gBIoP06KdO
MyG8ZXzOu91shnL7xCyml9u098yydsWD7HQvjH7TJkfb8XJU3IpHm1WJo6Hs1OJlQift7BQaVBym
Fpo8Y9iN0Rj0Chma66ZACFyuiQLTVmqYFkWQS+pGIjB82Dy0iP1+1DfCLjtXboTXVqfF+gfLOHMd
hG7d05hEgWpzmf6abvUUgTbPbLjcehA3htfFi+fMo28m+2S4ZlKQSbvRZCpjbK34eiGbodN5g3WI
YC5S6+zJX3ELWV7XCE+85F9qQ6Nm03eOovdV+qeMF5UojGRjLeFUnLsSEmT9RVKBS9Jolv6Tas9K
zxqjqbTeu8ITzJ8WrS2OX1W6c5K93V3l6NxnA4Y59OPjcz/cJZpgFjUHuSgPELGeM6TeleohffUr
EJ6+8ar2bTLlvTQTK6XXvpT+SuUNVbdbOMs+77cdOi2AmGVwI8nT1JdOpn5mbhQtrog+F1Path30
GvUx5cCjEo/z0QAHyF1jCWUECgVZy/XIxLh66foKkLKujtfkzPbS4mHgfKqUbt9L+3Qlk7d9weHE
RRr5WJQnt8H21vzLYHhHOQsi5OZRhsBChNAz3YwJyWEy1xUOWz+OQ2N6ypbrxHMy2YfZBKOfg36g
H6L7gc1K727s51KFnUE/n01uWWpnuasP1Ug3Wj+TZigj0CBmky3ikDOVvk6OzKsSXya3PlqRwCAC
UdIlt9VeGnlv1OgxFts1qj6w9N7X4spPbQOgQw8LWP5FepzjDgf3TazOQcZdnQ2cxoTLLiil4Nbp
9aVz9lCfT6ryQ4ai1orAbGiMkC6NOTxeE4lQM+tBXkU/jdT/zY6yq9dyJ8kVJaQzKI4fM26gXQ5B
fqgCxVSp3KYP4HSWoArJ8uChs3fBaQAwMAutGPWdynXs3Sh/5egLInEeunI/tvdefXK0xW3jeFcA
PGd4KMYn0Ykr7RpvcQnm1fC1PL51NYxdsz2URQy8hfQEpXXUGZ6wC/yEsnz2jE5ikotIKhsU+n/H
6dIwTcwW0wYzO/ayZvCm0zUoU4FUppTRPOhlDzY2RezXAb+N78Gh9wrUheAiVzCoPRXmon0Y6GBt
T6Tparu1MkYvij1aW5wTWm+K7PZzUgHSJL4YTuPXhM/Xd9+VGDlU66xTINpYfm4qyZge6tTBW9G5
wt4n2eKzq/oS46f8cS7xnqvrEqcTpzfk8WDh/2I87EZ5h/ztYXuXrSYHuYTypmj1LoyEVYPQsS+w
ZuQDncnC0rU6pai3OPiDRJpd9mk42Xqwc8s6QDKdezeV43aLcrB4RcFnVjuR6M2tnM36CjpbQ3Gv
0u4iInPYjqR0P6MtbvbDJNbaHWEsBMiIpo0Ud23QDurypqv5Apqlaq8C1fLLZCvDT1la1e/gRMpw
SyfKiRfFymJvpLXKv+04bfZd0iTPcHqiyI+lrsBpbkiL7ZoM9DWt0U2Yb0nCRYKkbPqUz9VdSrpV
f5xzJdBaPkWf5VzrUCm69sMkzX2zCnDHCWEUjIy+ejfHUT4Lg/cUE0y4jTTbvnWjTt9jALV2dW6D
AXSGArxnRHgFakb/VBsp6WuSBKff0lLzIwNEPSamCvjYpyW2qY7oHBA/FMryknB0mbJsTu5YZRNa
CoPSJFfS6BN+PP1U3cJQPA1alLtlnz4U1cVUv6WjPmoBcRYtIrqsG/ayHaV0bIX2VCwtfrZEX15L
Ta0/MdqchW+nLfWrcLTf0tCQG6NScIYT+iMD9SDhU9z6VS6EP6scozAdZvTNUk1npMbKjEIiq8Yz
MmsKm9X3ynObK9ppUKwGraZuN746M/I33ZI/mfRO+8GUJFeRtPwiS7nFo4/kEa05maujmDTPtDhF
V0kVn3GvyDdZndovW0TJMekyC5y/rh3wAkxD30S7dpskNdBNjbMtb1YwLGBWndJcTvLwElkz0nm5
6z4ttFdeNhVUjCm352c0+/8fgglmIU2u/5uNtHWdup1OWlU5DwZOjS86fH3Uhq6CrHxF/IECh3TX
ZIFdSG5hyyDRVpD2caXSaR7blFXcRlcTBv2hV/Q+lHvSs3Z98TA1jdJsKF0EHiRBFPk45O7YJVaz
a6EB+UtpdbY3rt3jNS0kNnuaubL5KJWxFjdSdspqH89rus/Vh54GxE471bkM8ienWpaHZmNgqmLg
f/Y7mxwTDOzl0Rqs8WcdZpnLWlQGenXVRsI3ajrJw0lmnuy8Tt/lvAOqxh7CKxWnBJRAzynLJZ2h
mY0SdRYOnWcMDNFGHpnoRpjH3+ypbTf20qgYS3DyHUYyPwwfv3LhAB+37W51qpp2oyn03GOXLIvN
gEJwphWv7achLdt/ESPKrYsk7ZTGGQiMAQrCHVDFsJDIJJa52+8tIhyuOmYX4E7xrN1yoVhbnHzS
1UscwHKEeSupcjkLiDlOtehhHbD+dZApiFtaLCXsVt2+oBAyhC9MyWIj0BXNj5qbZRoKhdG4H9Nj
IbpnEy+PV6U339WhW1yYBB2DR9Udo6IhalsfPxeRgATM8xDGD2kuCkY1MO0hv0x4apmnwSmFzRxZ
MsU8vNRTz0SWwwAQNww/PY293Hy39tz+MGAXYTfkHG+GPH+jxm/duddmxcPWBIBlVeWTka3ahypA
0c0kHTZzNUduW1bqckQalL3Qn7EdaNeKoz9TWhzuxaCAUaLgf7cnedRcZxHiDQ8DFHPlCIDY9mvv
SWlPi5GPrUWhWQvaKTjV53WUuw/cOCCJLHKfhMAvLBGSxdi2GOx4nUNTlKoWHo9oX93GqebEkxE9
Yegn2mY/wQT8XlYnO1ttWj3FGAjBEe1H5VXTimJHCRDPZrEkD0+jTNujIOpQxkll/Mmebr4ndZLR
PScPkG2YpUsOp2OjkhDz3NpYwpRd1lwrG5vQrKmWb8gYLfvrVb6OrSBsSILL6zuNsD+lzsHfIdKG
sEbxTM1VpOVzQiINqNrWOI9IUy47+2GORs2L1L4KVhGXfq+ZFaggFB+1j5eOgy2SKi5UbJ/kpojo
tp1mLcIcK+bfKpU6nCAyPjm/q9BDu1m/ks2gFoP2rC5tBwxqzrdS16ObsVqy1+lz46m5ZdMYlYKz
pWnjt8oCd2ragcjALKbKl476buRpvc2NRHYOTqE/k0lMbdJjFelqVNbT1GIyI5vqoZVwm9jiXOGM
vPZsvMdGWuQIcVMLexkbNzF/GGaNoHECejuaNQxo3JQcFfOsGnnRHrQmGdAddOOiuMIYjHaPg8YK
FNt3WnoWENfra7lYUZtxm+hR+8VVt6qgH2GqgEqPS+Fn6pIZZ6fDwmK3lJHRXRRdNNHOhj3WeMht
+/ZkZRyBqKTTQfvAcSTrGRnkTFS9W7blauZu1WrwnXqpGkkAmux49gc6msJLWSnm2wgmLe4yadF0
GFQMcWMiBY9hQEOQMJbV+lzQT36NQt7nC3OWsn715NKbU1ehB6sJ7bHjeP4edazuPK5J/iNaXGC0
Wh2uhXDEO7wk65TJqrrLyvI6m86w6xKFApxTSt4ixRHXuU9+e2s0XCwWNlrHcVWmSeEq0YKtZK/r
iP8i7WyXeveJPDnDpghgBBqR2CApK11OsbvS0TxZVUPBkE1ipJzqLJBtBuA0r1k//a2ZYOs0cavS
amkWqxTTepflKkyFcez08uQMfai2oJ/m1HwhBpsDXJp0eg9GjmZsKk5MvAMZ/Ev25ISink2JJq5U
OzpCU90Yy1CFGieQm0XRvEGEbwdLldh7QxevE+5dCAaDRei/tQnLTi37vSWk7iHRd1WD5s1QXQuc
vBWKz3InLNaPqqWMOYaPRQAEuc2cLsdef50NiXVs5o0ixVRQY+NRX6qyCaJudTuEjC2au9oZn+de
fArtBc73phyOPS26OjXboey3Vp4+xUwRfRGHJLH70pRyXHbXONkKZcD76G9I7Se5VYJheYkwBoet
CqBlbhQn9ayx3BhsbdS3dRgOqqJtcl3+crLLMsgbiw1qzXq+qbWAxd4/MW9tDZRZLj1rkZ6niOyO
ctzC4XT1nq5IOyQpRmjDwRaTL5CWy828d/rulibdfqIfs1rJb6U+1NOfRY4vyC1ChPUeFSBohmUz
jdo2VYRvZBOQKSMbJHemZ8s3VnNvqo9tO/2HZHyYpk0u1PBuR7nfDCQ4xGSAN3d2T3NTst5Nf2IB
vmzFXNe0cSEtudGcniNcFYSKswKfXJIzJZNZg4gc0omJ08Rk7TH02Zt1y6wb7WXLCXL7VEVn3IJC
ZaHlsDR2w459o1BtJdt46poM6M4vqZKEDAWdwrM7jSdLze8q9M88/aclgEsgavj5iFT7xq0nUFjr
2Lysk4UshV5HcZ/N9kkej5RYiFts9Kc8IOgKMEp6KWYU0P2rZbAxQuWnFafEMQ5d2n8Ytuwi+wrt
RnuK2TWaar6zrOY4DISc4HkwYlOTaLhw4GxUdCnM+SYYHBbauhF0yX0VF63E0YEAxQo3Jmm4x/bD
rWk9gXZshlz2Itnk97eVnWHzgL2QI1ewn9gc9onjrnEVVPGwMTrtmK6hUz53yWWs/F5+y5sRmfoL
napfDdeaAVmXQyx/XEDGcB2NwMKTwpxOzdK7sam7NT5lzPBdwWC1nPI6DmNswSFBYlt17ysWHFrh
T93PUoM0t0yxaJRRxfacb7ZT+8v0YohtGa0nXQIiTG9ZylOUr147ICk2us1UjNshpStRprAplM0i
seBdbdLVKtW+pyK914bly1EWFGL1ZOWeWvdhvdcV/lFPazWF0zp8rorhRW30oU1Tx8Od/Kmp7vYR
uy4QnHlJmXuDpP9wrJeJMahfzn2xG8ev0c59bS0CeTgRTOTmqnoZuImw6DutM/Iy0lr1gIAfHjNx
HStc0/XaS/kT+XRNho8xf5PUFabZaSj2OSsE7W+Oe5acUeD0x7hpnxLmlNZgKY5iWZ0UH3Qlnw7Z
5DWweFhpw4Bxljumyd6q1G4T3SbuyAjyM92oV5cReN5Ik1KA277mk4RbxLFmRc4OjJJaW++jJl+V
wQxbrfURyb/VldgU+rCzYlb0iZcadzu5W/FNlOfHKCh44IXEppQN16Cfuv5uzcdZ3it9/5bh3EcX
fxJOdJv77Ds31V8zRaakzV6OgRWOXI/JTutPSUkWF1ST6+NnrtNQ4Vt2lbo1w4LKk6BiFG+yY3QO
VvGZSNui/tP631q0pLnqqIY+lGIzriepuznWO3S9yNnJ0161j2N5WJxjnotNDCF1GPSwihU/lq/T
euuzu6U7/x5WjlLiRQDIIkiMw2AE9XhLmzuord6exqF9kEDG+JgyMuIaoNkfwjh3eRdoZIRaoMRY
+2nJUw/qSLVT4vg0QDvPiz9V0M7M6nZEJtDIqweVZyflF6SbG/rprTp+L9POmXCSM1HU03WahUMj
ttXwTWE+qmNgqPtUMjQgj/oeaIAjjGTmB93JwD0klgJH+0ugISa14rP7PCntfsJuZKlqz5BoHoC/
x1n3RpXKk176cS93xcbGVKBlxlkjMlSAOdvXas4vQMSR/pou1svYtGGTfMvcKmq8He0VnNWE24Tv
W+SV0LzkHrzVcQa/nT8y/aROzm5SCs/E+QB3E5ZStEcZBr219q/PsMjBSUem4Dr5XjOaUDEva6L5
Tnwol3QH2+Zire0Xgw8dWkXHRsGOVQ9DsBNDGEAepytAo4UB27zuWyvdV/SH+qSzEGXrixXUAxYL
LX35UY1uX2i1vw5ZoMJeSVMHDOmvLa65YrqReEW0F3CqH4mP+ZOwF8IgJjC1zSrf1XR5U616J2mt
yxAH1g+hxE4CB18TSYq3raSFxjDsHbs4G0vvd/xoDUvvohV+/KhhKz+ymmyS6cFLasApdP1eKN1z
Qc8iNBAAgc+8xZaNFUyRWPuizXdxAv2LRlTTmkCDmbxWNe1lecKr8zcHPs866mn5LrRnaJ+BGv0u
M8AZtzESQx9bki+1fKzHpENUWptqPq/dLbKMUB/YODAdlQnwlvmy9voTHK63XP/KOLzwp9Meydiy
4mt24ucSLaJOtzKJt7X8GjPaQ7rocQAZ7VsML+Sj5OheTH7jo2iNk8rIYpR0MAkL/zSdDT7c8UVb
oMw19hOy/oSqbwqYZvkNlftZN5ygoK/Uo4XFrraNi8hf2nxbVjd5+BpSGAUpe/LV1ar0SUgMxS2m
ikhvxzW5Z7IStkq8sdVk29jPWUcCyUphm6eto/T7FcNLOkZg5n70nTnZl3LJ0i5xHeN7HGCtbEeL
HTR2DtgAmZzNBpOWCj0Zb42WV+RNmibBngMHJb2WfF0bk27j11JAGNSvWGcsueKNE/QCl29Z8py0
Pmux4aEnOYrithjTIRU93ouQ7LjiUV9shMqTKR1s+XWc3pbKwG6viDdSJ9G38uQRYpszq8ja8tSN
K4er2BfjAkWLGXdYes9Syn1iSa9Fqu7lJBdXlA+my4TJ1NKlHaabWQ8YzXgLmtAGi9y1nq1/p1hO
Dam7Cs53b7QfaPfGAuPdVdd6087hlPjDbSB4iSHD7R1XuVocU8m+fxL5ycmYJoJY38b0B+JGVKzk
Zke2mp6cBbb0LE/c54HBck3imd3LdahAQn60tOd62NDFLofMOhavrCVyaSvdLftV/Ys+zMWX7zKc
sDsusvabMN2c+L+GA4v0g97Gb3oJeOqnp9mHUfbK+232UuP2vV/7GYgu7oL9CSMpnmJSRwkhBeyC
2TA+Jfo2Gj02V7S643kNrWN96sIymK65n1LkM3fdqnvWx8fop2x3xUvluDT5A7SvUKPkX9d3Y4cL
1J6ZqeVPwk1o38h7llcfUfK2rj0CBqatOLMxoDk7YkgiwxD0qifpXdzoauBU5URj2G+leihn8qiR
3bfb8VLpuzg7g4tlhJhCP+j3ajayMMz8OvvOsHF4tWRSuZJDwrmo/VnljXsJjSNQL24yrnyMX5pr
usdno++frX21H76JUQGNdGnJ1OwIUruwYaSWhZXKopgL6uHm9FX5TGa7yk/udHE8EslGIOoO+nvT
+DhfQYdVgsehOIeNjKUnh7aC+Sg71K77c+av2vjtopu1fCrOTYh3Zz1VvATMoiJUnd2Q+krptyxe
u62qQHfB7/KZNY1j+jMG99Fv9cd0oXUhzQFE3pU14/A2mz7gkoHPDGNT4zWcjhogG5RJ9oDJTtY9
oLMZLg0mOUsgz2E/HbMBSmgdtj6vboMVhYJG0HmpAHKtQAbu8GEHlpnntEj9PCW/sv63sKtVcFvc
GOqBnt3CyhSHN7YGhy6IXnCATIOI4eO55J3gmeuh+R1fjGftsOZh+63hq/Oo9W78avxZAX2rSSsQ
QX5wzU3qj+F8ZMeD+ZX1P9HslhCTxafQvFSw2Nf+8Zm4eez1XZCjRuDZgdcCf2ZPsO14aznvy3+W
OLaPs9lraxcLnUzelinb+kvF4oDLk8dYqp3N+pLC+4P9O4b8yLOnlfA/v7EnZhk/zRtBJ4qb2RiQ
m7NWW7r0Qwmvlima7jV+hogjj8H8jC/eeu0Uf0w3UHzju57u4tQbbsam2c97SN50KIJ7HUKnsVE5
rPmlpaH8Zr7GYfTODTMflMhtVE+5zzaN75GdhMkB3rsT03NzwyN17nfZTyK7E0PcQ1iiuN2LFPvY
BhT/ZIyZodEoT539hb0m7m5x7tXfgHDLr5KG2kdZvtcfmKbmgfw0YcJUnrTxVExeqrA62fTKEZ8F
tQww9lkNTxaHAmNl3qfu6r/JlTLfsQJJQvjlQC/Lp/0ar565uhH5cQF5j/xN/sKaQDbyxd24OJqr
XdTA2CDVOFJHaLkBGqRAXwJupHxhpeimT1FLSxuK0uddqObBzG+R+DYf7lnuxOulUggy7Zp4XkM7
4HKwTPuXSY8KMTynz4wUxAGUzllvQ3PCCfWowSxSXvpuJ8sfCW7gImipg2w/C5fz1LE3Tu858Gtm
Om+1drXrMoYJbthvvBmYzy2cCGTA3FftFQRSiFA9WR8MDtDLe8O3v7szTdjzsu5jsEUa1MqboWtp
Z6u8YvP2uCMjMzB6cI3kh8EX/eEw7UYitchrNv6M9dNZPvuapLmz02Ia+JGQ16yXX3W8cfzssEIf
Izt2i0XW9MvaXuPXZT5NX9D8eNdNUOzX77VHFuqx1pC2suzmH9KTfMiv5Zt4SmF5/UZX6lC/77i5
lv0DsZBd9Z4W3siByt/yHdbAPMUdH6yHMziTWPxtMVPzj7duJ7aTc2uaJ3kO0jGkt6k846YgfZlc
G9LZScV+yxv5Yu1hTTwRMctw6A5v0mGNt+pB+6jjgJ321rR2CWs41i64TkJxnS99+SeHOoDcc7/P
QUFB+dfdmr30OBp3z1MW8B6lr/rEs/Ghmq/OQbf8iQpBiRYePNBpCZyZwya+gUVK/6yjSX+1X7Uj
RAs8IOU95Wp86rOnUcZ50cNGPuNZh6OX4AOAqUm7x7LejE8reKrpiwzn3/t0WY2QOgYLCZNp2BTa
WRyrkO83uzww2afv40sa0+254nu9L1+5vBtO9uSZ/0rFn7PdXP42XEDyEeG1uQ9TqQhrbOoH3smY
6L3KHPn1GCxjoDg4CO97W/UmeBbZ8JcAOW0L+YToN4Pi8SLtulAj0MfaDh6K+CzbRA9Hel+TAiXx
YvxuN90GTevR+YDVx6Q5/msepkwv+knsxHv8L/rKYfsdpU9W+gheXf0zC5hZGsWT3mQBpuVSBBcJ
w+EDhCZUIT/Tz+TsDXWXv2R7lT/rVUF819442If5jG2YIXuQPRY3/XSkfUvv9MNWV3xUvk1n7YOq
Hric7yMYs8caC31I0B7qfBvf02drQ/Df1QQ7u/CNAgEMg+Xh4ducucm6Wwbcn11y2CjZ7+tmCdpy
t/6Y5+5f+imO0hXuJlg2p8XR4WjNprDdJlfO1Sf4uGcmUu3uPJdv8qv57pxxPOPf57/U5Sx+Vz+A
xEb5Qj+2RI8ZCl6IETrR1daeTTlsx8DSGKteGERU562UD2P/WkHhdMbP0dgb+VPTbrLqnOWwOqzb
wNRe9ECLzBUdtKszLnq++a40bmts4PbP62bSPRydc0Cx6sqg0MaDjyW616gQ9PMNO8anOT2yAsZ7
wqsThBoXhQY3Ho6WecBtudY+H7DxmByMhKuGKIaB5XfA5Mufeh6WeLjUD0dn0/kTDx7d/+EnMQeQ
LWkOxv7RPxsXt22q/cfceTU3jmRf/hNhAt48LgkSpLwplaR6QZSF9x6ffn+p2p2RQK7wn37aiI4x
0d11mYmbmdece84E5Zyt32ly/yKHxjGT4ksE77nniQn0WAFQUByC6gk6R6TjzZtI+q1MsKbZeJKh
7X3H3A+O/0yjbdM85wIpAlDX3BuA5/qE7qm9Y7D1T8AfqFNCKXxnC2kkUOVxV/MahxDv3U31pYXc
NFmGupUdrw0gGQQ19kMAI2dSEJxR9waoHuonabxhFobOTw0koueMXqoMNffMFR1z4yIs7vLnSOYF
Byf+J6BCIKubangmt0ig5At2hNgh5KnqlZZDGwr7JiT8VbWRhvgi7wCYtscG1sGcthzPrH9bF7eB
fRODnuwukmY3t28f03fVx/JXgvuMuzD3gPqQVnadN2ckBGW3C0uXu2UOdj3pc+xqsFjKAl6WPGiA
yskclSfYHpt+K9nHtqPqsKnuS/1B07i3dvVLfd9C+9/sOs3eMTq7NTJ0ppiW8u+S1L5V2SjSHN2V
fzQvpHBT/dKrt8Q3w3RXVncd0GmqFs03Q9kYyqX51AMYVq9LG5zHlfN70rbNMxhPeugl0NrXmj6x
jsSZxPVsXlWUHksrvLTz16FLj0pTb5JU+1EB+tJoRCjfuVqRnJL9Pxp3PBVsMbqQP+jSTRZtJ8Bo
TflcfNe73TAc5/yiAKxmgwgsM8BQUX2tdyVaGOQ5TzO5VJs9RXyOBCZBxjLBW+wFwMbYtuVrBezB
vE/Ii6vN9Go6u+k3p16amGNyZ8ZD3PkbT5bNdWgfY14k1cw3Q5QdQ2Ydmk3nPEGa71Qej5ZGjtaD
1IKJ03BEFCA56Y4l6OnvRjsGtefQPC9INk1iBuoSdWVuq7jbjnC7N5d6+za7FG4hgIFn1pfu0sir
EMCtHgBvDM5LMXuia5xfD9MTGT7FLkRv8+c5p73pSqW0zfTcq/DqlgmhqnMDC8+m6Cx19AxsiqDV
o1Wk25GCqZGpdDCgI67K8nbUosukGJgJoopbamnrGrlF80V7AQR5WfeKxDhYV15OYaTsQyKVOUzC
K8nunBdDioHwM3eVyrTvWv8icTQKRhgBOBTpsD9WNOcZLgMr2Vn2dKmCZ+9HpAKspkOBwEgr60cd
EwbEVvQ9aeN278gRjVKG3sZYs+/9topgkE1B9LoMNFAWrGyFIqYmSzi5acB/VY3t/Nr0gf86xiqY
8wCsJH7v3/d9lHpFbQxHgEHti5+F5UXqq+ndAHj8V1ja6r6bi+gJOQaSjn7o75VySD1IREB0ysZ8
AXPiyK1t5tez6Y9HRZPv44ByWWLE5YseJf6VnNABAsZt0eWEFgtpdDNTcmTfGy6BzIByAeoRZbo1
qozSxtBJ2pVkZLTsIUo0PB/Gpy/hQIXBCZl9amD4IKEIhokQLGm0XZQDD9mN9CzAXOjEmhKDhw2M
o/SUFRCDqp3i01EfTfdqwHsy92XgJnJqfaksKX1JEzVwgygGKRqbeVc8obJAdyqklG8y5NMO4fyr
SyzpSgaTdDSZaHElBbJfT4sNQsy8AU4GwhNmuepPNtqKTx01B4KalDkTDZVcXbSDrB9iI8uuR4ux
DFodcVsclK5KLVajc2xMa35NIgrJ8TygYaKjjAW6LigPILQ5Usg+lfx/WlSFkL4pzCb1ZttXyGmG
/rkzBecYLHr3VMMIRGIKkqZRU7zwqbJGFn2yWTKh7IzVMB+QNoMwvLZnkrgytHZ2mzLy0KUkhU0+
/Q4GRiJ7OTCvmojsJSiV5kIdQyYtY6X1vVKjuNL6mcBiAciK0tYGoT7JD81gEBRFul1x4dS1I3IN
iQqmppSIxjeR2Y0vDTCG9jZQtUrdz2qWdGQoZWOBmNfKjQkSZzv0ZH8o8TTPRa/oT4pkgHTr4SGl
OxUFlZvWPmDZqoTFNMkqUdPW6192zUih5OvDj0LJJW6BMWWav2+Km6432quEqa6vGuo5JO0aHeu5
z4F2qu1cXklRSX7aFT1HsbTswHHVIM3IjHWVQYtJN8m3UUOSvqfj5DTfSnXMkjvkgsycrttUy5fw
6HYOVL5G51zCdwz0NXQ6xfxqUsKXHirZgPy4d6ggftXYdkLGKmz6a7WaSueiqpwu+mlNI1WfzLF6
lYA49acKpoWcnq1vp5JMKJyXdp9xSSjM1wVmZHS72GqN6Dp2bJ6MMLOFoxexJoe/fOQaBJ9Bl3Sv
tNxopW/4aY4IW0M9ZnwIkJX0nMNsYnMd1bJxM/k9jcYhpQJ6kTp5Xxx0PR8LGGzFsG7mJ7Pxbeat
4w1Nin72tLTisQ8DBYAQk1hdkVbXdj4PRLAKBL/0NHmcdMOfqBzMo0pUX0ByKLevQ6TpWv4zxb8V
hYYOrStbgeAaQaXR2ffMmpgMFaE4ZHp6mkAsO1rj9MWERFpCMAYKqyDNXYatImaj93OVTofPZ/aX
dAEWsoOCVcqEnAtNAWtBVtBnkO9nuUiBhuexAA8LmM0HwJDPXxz97nNby7FzYYumqakgzUhnUwiM
vedFUceqdXTwVoydNR18RA0XfJV/SxLjy6zApR0y4wkeN+P2I6f73PaSm+DNtgEXp841rMnIh32w
HUK2yXDthI5imZKBtEFyI0l6s0JdspzjF1YMmMYAOID7OdnNoJV4W1N2s1Njbrgg2M2g2YvAKY5R
OK5xB51bkyEYLSB6QBJiSYZQapqc+wNEEx3wNIdMuMvMlW07tyBTNhwDTklL8C5+3LZez3JYzdg2
NTrq9mVPxpxyN1jjmuKsIpgb3pOBiK0DcIoGpa0b/M8F90qZqnqmgsEkipZ3ujUSflO/kQsv0C19
b/QDIj7pxrLM5j7hBY1hdv/cQ84s1SD4hztDgRSbTOTjUuNRAgOctjUJuExnemYCYBc05ACUrj63
dOYcGPCP6CaUq4IKeLGpECxPAWSe9bZ/ETMCc/FapZeG7IFd29vGEanv//4rQgHM4vAI2FeXS4tq
EHGyr9TbtAlzNwHb/AzulhFNNbcpCUprNE9nHBOSOhhlTdo+HLjFAsGuRv084zW8VUyVyx1JbHT4
fBPP20CKRYUuTjXkxecyfIZiRvDHW8skZ0aVUYB8mI/+3IqyIHOB9E4XpCYwgHFxYWuxlGKezUnV
C0hjCHnKgslB079RkpIxouucPlVBwQj6cjlUV9a3JATiPCCHAhcRDHFAjZfcvB0jcHBa8M0kiB2Y
kI7UPyELXVme+PmLU4cVrmKohh2IgBdMIK1cy3YZi8aPw8BwGr74ofFcAaRQhv5oO6k7k/dJDZOL
ANmBbwDBCBs6nIPntzxnjfEQwx6/sZLJJ+RLbj//eWeOJNcBbIPQvVjQ2C3YXkKQk6DQu2rro7V9
ABWH2NdU5se8BFQqFX21sufLr60KOhRVMS2aczpMlcbiNYSUlUZkxcnkvQDCTO0jAy2g0AKe6MAz
XGnW0m1sofoFYcbKtzh1aF3Gz0xBbctNYywcep5DfTItyhCaYT/oVnefpf+9T2FCNwxD5y5w4Jf9
eMXVQzF35oRPaUToZXfX8OnywV5ZyKlP8SKppsor6xgKX+6jFUKcuZxKbvIKmI5qPxISXrRZ4Xbx
uDVrGi/62oWqCH6cD25M7KLpiiCSMuCTcsRPese4Zg8mcEGLyKJTyIOcUDtYWvUbfYFDBwiuMoyf
TdEcKuo4BUqAgMdeks5hRJap0M899iSc0k3udE2ViXSgyVzucMK4az2CfacnP4GefIWRFjmUEjA7
84vziruevCPCmMHdAEmwRRS38FYkYkrGjJiQgmLxrr0kmXaBEz+33n+/JnGZC+5RR3OsxSnMTQfi
ejAWW3nIUVdImCa2/OmhNKQvbSoTstE8+Nzi6TlkZe9Nqh+/Z55rdgbrDHN5EYi24g8FuT5lAj0Z
Nm35SIBJzeQJStK/X++/IrD/UmT89akqmve7ECK4zfIfEnb+Ler7/4eKLyf8/81b/7/S4HcdfX/P
XM8//5e4XhFE8+INEgE7UFMVT/9LXC/Z/wIoScTJi6Gafzno/81cb/0LCXEeEy4xwhvbwVeavwq+
iv0vBpm5VjmlCF3CePnfMNer4qp6d+I1RZX5fYamonKkmPaSO843UUDSy+GXfW16lAx34yHfF9ft
YfDivfNQXEOZuaV46yFmkd9Ut+GFckd/ciWuWt474sphwJQAhzAcrgVtcdUFtoT0azvQlnOHnbmF
ieRSlJaPwz4+1Nc0D6vLdx/o7u8C3xO9L5e9NLi46NoeEVKQK+km7C+Bc0bmGjvY6pIWz1AJs5OW
MLy1QT12r6ORHtsb/bXeNUf1IKbWN6uR/+LyXm6ivrjGcjMYQZFjsYTc64ji1EH+lT/T+7hqb8Kd
dGe5n+/hkgXxxODiQlPLIaMXzSZKB9tT3BLG/E3gjRfI3HuBSwMxXLlBl8nNicXFfaZEfZbXYlOp
irjWnqnmvelOeyF0v0pied5FCF4smPnJL8R2v3sLKVnZVoUy9Eb3EIYCF/iDNrlFo/dAAfmQU9zf
MCXUrJ4FsWvvT+Sbaxq8fgak9XDKLs6CrTZ50Qa8qH/XmLq+G3mWp7pQNK3s5+LhE9sJZS3huE0+
o5rL2D+GPHlgyIi22749agdO/V7fq4dm5X09dxZ4VZFRUWVDUdnRj1sZ1oZl+Yr2d0nSJtwyfOu7
+qZzYTXbRY/K3YpnLoL+t4W9N7g43rDVUKmaMVi74Z36HZQFUfkWfJM7HUGzBtvEza+zlTvl/DJV
lCNE9EkMuvAYIewUYlYc+WFHH1B0rGguYRVcynWw146fL/PEQ2Ex4RmQVYjMEdlcJh154KTM2wFm
cJAcy15NRqY/N/BGcvnBF4UFtH9kdE2gcV0mDpWFdFg2MmOHUIPXfcsfLZIXb0BE+C7f04p+sB/t
F/sgIdzGVudbmPjWGKoVcaYXv4F4idBM4z+pBi0u0labKsSQ7eT/7CoDbb/bQ+Oq+2KfXxfPn6/4
7XQtrZk6viNrFg+Rs/iGji9bRd5Rwg2PzVd1B8veXfoITsUFuXBB23JP0QuWCsCua7epuJ4XlmE5
FRTZHBDqXotDwuiPNlsFrqpAZ9ZNyPyq3aUYkojl27wF0hK1l1PkAKBYUwQ5OS2k4zZk0hYZG1XF
pWVwqkymMQEFVlKHNus6Y07IAha3srUn79PCzOJQhlCd+T18ODjTvBcHJOcCNx6So7JrHiW3W7G3
tqqF38Rpp9tdhLkQGiLUsZhkvja0YPv5qlas2ItHV7bHJKvF3s31cRruyY7U9PpzE+d88v33WZ7C
JvPtwgmwoXstJE1usAOkbO3gwN222/n3dEAy+lU7DofVG+3kLVJNzeDomRoHD4L1xQsvI3uq+Q6N
zPQqvct2/h2kkdvqS+vl27XwRbj3R/fHFCUamyxMIRVbHLywH1N0LTDVwtogwKWFsWMmF5arX71a
rfjG6VUtFib4b4myRUlq4RzmWM5GF5CGyRfqNtyiZXsr7doN0O0Hhpif9IfPP6F66iaQwhNHIKeE
cBNCGh9fwNKI/C7yaR79tQfdD6jtRFxlF2Cfki2Foi39i1v5EmwZvFYeKDweKQkurJ2y8mwoaz9G
lIveRTby0CNkTicKf4JHyWVOlkne1/pZ88JDdisN2wbQ1Ku9+3wPTsNF9vz9HiwuuHQqDaOPMdu6
yr4/Nh7hYqgfnW3nTq66YQK56uFqWPvUi+IXQiyIAsCOjWgDCkAn8ZQUQUsVSUzDMq35dc8s5E4g
Ke+g89uK+7z3smSbrT0j6qk3fzC6uOtgnYwKYBgEjEC4Yb86qEdYUFyAmLvAjb3Pd/Y0DmCFouZP
jY+62zK8QocSXL7pxCBAbwaIV2w9W9nEMx6DBZtqlE0Vlwfqo8eEuT5wNCWw8tDARRaYOdjG1qpq
Z+45sY7/WFn4JaMMJZO1WNFMrwbbNz3J8hMTXhtFu2N+wBr82z6EnZezk4VXlfV9ZDCjsm+Ndh8D
G/p8U8/EHSZTuUKrBaJs+ST2aQPwE4XCJ5QvOCX76IJ+2mbaN0dkbi+1lYj1zO1n0DDRUKOzEe9e
bnCeIhE55RAuMkcNY8hVQV6hwLJZVg+WuuacZ77mB2OLfU6zXhodCM824RWkOOAM4z0Cw18UrzhW
+3xruZK7dvjPmxQlRaoZOn29jw6U5tlg6AU5vSE52yE9atO1z6Diyic7u4vCQ1FwU0Xm9tGKHzp5
l/R0XQlXGenYTN+tg7Iprs1jfgBU70kXxWt/zXzVCgH/uecEaan/GF4c9yaOmjy03gz/jfxD1+at
TDfVkbfZXfOWVXuL52tUurKV3hZakwjD/tp+UQ4pmFdSKolpKeDlnrX2bJy50wxSAU6FzHlAtuvj
7gaTjKp1yv3CLMp2vmq8xNN5MSUvcaElWkmmNLGERTxgGAjFmeQdcKzLS4+JwzEbKo0q0L3lNrvg
QSRU8d6/0l/LO+0AclTfyPufygFizFuRuaJrvcdxt/1OY5wl3HGAjvNLd3COBjMuRE2uuVvxtzPh
EWVyzRTqWOh6LV/1IjZqtZr5KdKhPMI6dgG57xXo4u16eHTu0QYRJRsywAaiwaUegWFHsjaU2GLM
Ivo6altwLmK+RNrlB+WPUTOskLnl9Wpacu5MvbcrvOJdsFBDH2BQmWa7veAwXEeXxjNDZBuA2QA4
PN7PJ/BFhhsy/7GWEZ15uT8seeFwtZbqM4NugCheTK+nLe9lXgneyNUZD9izz2hSuxqoUa87rHzZ
tVWLJ/fdqqO0y9RBxnTt9rXbvtRHfQsWZQs2u6KWgFzwBQOKqgfBtbdi+txV+X7Dxd9/ZzpGbDdp
ckxDtZF9H79A7R3snK0KQHJbfLE8mMk8yB/X4u+zdwpXM/UZkCxCdOOj3QaWLCiz+ND+k3gVoApy
o6fhtXEZkNwxShuvxBRnohbkLf5tb9l1oUUiQbElHEunksZowZikaw+C8JDlJWKTVUCHISvyiQ7a
DBoQ3W24hHXPv1f2QAg3/t1PfaP9QQPHXS3dnfMaBOXgARZPnL6sp+VNbSpRLii2KADRsNol3xhn
oUjJ6A2Q9DuD8G96th+k/T/wmXeG3/pA73wG1qoMSB+GGZq+i18ZWnDB8/t7oAmutquvu4P25XOT
577ee4uL6zlWlA6lQZwCVOI20OHSYijkcxPKufP/3sbi6imtoILHlFUxfM545ZZZoUtKvm59SK7V
u7esAfTnbbPy9KwtbXHtjKpcSLYwG2ffZPU3LMkr6zp9Nmx8w0SfDxUheuQLA85c2WErM9QnrlQZ
Avd7uDa89FCmlwBX1s7AmjWx3He+oelSmKrdm7UWqdVN6DItdgTfD22qu3qLnFaxPq5tcXtBdNjp
fhn8DRKUK+0AzNVrjsXtajhyek+KZE6VERshTqCJ9nFdBSXB0AlZ13Q/76sH5YA+D4wO4Z/qSt/H
u5JRuVvGfta289QpP5hdHrWptSeDVB6S0ytzB5sgc6rb/FHaQl98C4r+RTzD4f1aCf3UJ4FSUegF
X6hQHVy+/mXfjQ40BAxLxA9Tez1Er5/75LnNtKiHsI+i/7CUrzO7BvaS1Ik23fA0tzdd9GD6K8dq
2YwmEbdBaf3bxhIU0jowLJZoqmyGi/IoP/lH9Ta/ITw+rrq8uBg+XvsfLS0up9yMJrDiWOr3TBo5
e/9IhYUHm/IGuc3ai72yd8bimgKIHFeZsAbwbtMOXx2A4DAwff6BzrmdBWpAJG5g3t5y53en2ECO
QRTqYeLILmqVa68PvTTu9gkjcZ9bOpP42sDATE0BoqCpyAF9PFhDPOqVr+Jr6ZXzAmj2tj9QGXrQ
tv0TSiwr1s449gdji83LkK8LjQhj8XRZxHeT/rSymjNf54MB7eNqDGNQ5qh58zrfa++Y6AfcYT86
5ErMgrrqoXvW19LBMx/rg83FldtbLRUThUU1O+k2BJq+jd1xA2eKTrOyvhluo71xlI5r8cfaUsXf
f+cjaaVMehOz1GnO4Sx7CNt2g57H5xu6ZkSs/Z0RRWo6JJvF2ijFtAzm2faPQn743MiZWuFHHxSR
1jsramHOzkTOs5E9QP3ztr2DWMVtDz/hr8+jreqWHvSvK0bPvJS0J0HwAQYCn7Psp9UQ4OuMenBB
keC2R+XA2NUmoz1Rr3eX12wtthHAfzF0UFds0mN1Uz/GrkMNmKmTu+x27X46E9kDFdFkE3wiGM+T
SpZWmr4yjvDE1BReQf8col3mwRiw7ei+ltdr3ddzHiKCXxscx5lat64k/QTkJNpI/nUO+WUP3WMG
7cPnX0s9E2kY780sdnCEdykdGWjga9X4ieUiXCB/h7dTtF0Dzwi3iCSg83I/3muCz6F9KL21FFUV
19PipfnwIxZ+CgWY40Q+ay1/kjR1W3mHEIxr7cxN/VWC0fNL4w6u6ooESiVN3gJDXY+51n7Eovo0
G9WE7iQ/AsYCwBjqJnXDPRyeDM15mctd8+XzrT93Z6uyqVpMHwBqX/YLTZXpo17Cnhp8meIna+3+
PC39kH4CGDaohAKBWL51vpJlhChQaumesdcOzk7AEmpvLaY6ey7e21nsW0NuOoKyZC78EUWa6WuI
79BafoFQY97FfLK1otZ5i286xXRcgXYubmgUoEw5EWRhwxb2wwd16/worpOtQAUZIzWrNf88s5PE
ChC7i8aLqSwzjQoNi7I34JdMY+aKv8mMk0PxUopp6puOo2kDVvjcN84kbTQh3plcvH16aMUWkyPR
pn2RfupbGDaZH+wAsZjH6ef8p/plNi5cb7+n1etbvOSLs2gCMcEjyb2JNRcJQd5qTpn3MyoAj707
u6JaaL5q95KnbuKLdLsWuZyLZ9/bW8az9uSEvd9hT6RxxmXowht3jA//BD+jsqcsjH21bYL/5S3T
x01FxxKGNqq9zEh335in2lZcLRJEFZty+0+OxgeLi6PhNIkTM5opHHV0VSqvg7mFSRcoIMSDEPJc
ruZVZ7+eQaXXEXMCJx2CuBUK4uGbRVFCZzTwm7T96d/yQm2H57WDcaacyqyWTKGGUpuiW8uEKrW1
wTZgaKYZ2bscEDvdjJI7U00WKCFnhlxtI3+hirxbOR/n1mkyGIOTqrSWlldAFftx1gh25fG2d4Vu
LmhHhAa/IGCxra0tKlDuisUz7zFn/z8WFw9lnCvFgJaD8FOQiE/RDs7vx2QLkQy4JPsyvvABtGxX
jAoHWR7G90YXLmu0WQilPEaTr9aL/tX5Ee79L5CVwkC7FYjS+TsTysmj/hB+W71lz8RWHxa8cN7C
huS4N7A9bAGPX1aeT8gPzd8+vlg9KGeikA+2FpeOGfL0VuHb5o60RERyIdro6uWqpdNX3iHzo62l
MqilaMtXd1QgUy4Lht7FJSBACyIi9vdiXeHFakXxdA8diitiII5hNY2b52MAHuS6n/cKVBrCWn7X
0ez5ydTvzf+gr7RmSiz8XawvFU00MIwcMgm9q8GtSjvjJkJpawcSYzViO5NZfFyYOJ/vrOU+R1Jy
sNZdXPcu5Vnvt/DJ/Ku/gWTcXT19a6tbvIcqXMFpxkz0xnmcXfibDqFrXgk4Z/xtrcl6Jrz4uLZF
eBFKvjG2JWv7vwBE2Co2aH5sq2PrBfvJWznkZ9dG35OhV6relB8+7mVcZnM9Ixy5sa9tGHdg+H8r
9pmXwSqa69zasMC0nwMQSTGXQPXWMfpSlpH6QztkJz6bONTa9QiEI9s77hqC4zTGdUTtg7Ii0H1w
AIv7azTGqjJNaqSR+gqVwMZPXlc278x5/mBhcUtVsdNLdR+IjwXRUy9wKQcLLIyKlgXw6TU4nHr6
8DhiqFaXefXMU1XxYerUJNRp1vUv0w6y8W8iRwhpUUNm486XvlujXrghonfjjfrDsnYo+V1U8ma1
KXNu4e9/yOJEkHtXoSbxQ/Kracc7f+HsnKfO1ffyYdgYv/7BNr+3tjgTTg/PQOVjDSWp72KPKxfJ
ZCo/ZEbrp31tkxdvbWdrRUdCSKrHtQkvg/Qjptzeb8cdBKX/MIn5+FkXjuqEbW3nNiAy3cse2vBS
UJpu7F8jnZ+Op748hrvVyPfsKk0xM2KZjKcsS++hlUYawOSASq7vmVt4A93+MN3BhQcoN7A3awZP
IxjWaEEfS/kblqITAGSIBnopIeJm1SN0etLWlnOodxv3c185d+ap/pBzMip5WgQfNTtIBxVuZR0W
fGdgDmwVynl25/5jYpkzoIQoy4hdiq8VHFBqiWkN6o9vh57W4A+UHtaq7mdPG6WYt4k+3VpiFKZC
n1KpAAILa953RibAwdfZJv/K1OlBuXOuPt/C0/TPcDQDqL/4L3pbyxoanUB0eIxRmEPb8BBdpLch
xVbrGu5rdziCu2cYHVLMFbMnHoI9UwVfCUYVNOcSm1L77SgjRoHq3Z9uByHQprnOtvDR3osyyFtL
Zv0UnLfJ+Ce4FzZ4iWnS2qxKChQiOAXaF/RVoxt9F++j6/Sy+jlArubWZPRryIQTHxUL1dlZgfNz
TmAxjtHITgDhzMYuW0Hyvut6Zf/5Zp5dF9+QCg94tBPAfTr5upQLVcfAf6zg+lVfbXOF32HFxJIt
I6BfIhuNYAt0rtXywUge036tyyqu2g8ZCFOzhkI2yZXBXNvJ59GTUTWQtqUIj5DkDuqxg3SDRN51
dBxcslgvvpYO4xqqQT1n1gToypS7zFDNMleXw6GtlNj60+zg7nUbWBQpTlIV7A/Sk32svJE46anb
z7tqX1U7EVCLt964jTkXm9UhppP0hE0wTRqGKh7qnCKU/Lbp29D4o3vRIbl3IOAUz3vphWsY9TNf
9IOhxcMXjL3TTbr+5y/yIXcDwMu8e5JX7cMD9R4vvFpd3En4uVjc4ulTksJuUUP6k4/7IgclDsui
Jd9LKlwTUNS3z3GU/OhQ1/r8eLx9waVjicIBMShXDQiWj1EvKoRF2CvWH+2WQgVDk/CxZ/cPtptc
Wdv0Jt8VyW25jVbLvGdOPmCz/5hdpEmt2ZrKmFp/KqV8gBIUIYvHzxf2VvP4bGHi8XqXGullB2vP
TF/F/waNt2BJjeCxFZirFECJcQN76y68hPnW7b1yC455bWfPOZFDn5tRbAJvbriPPyBWpkBFj4qz
8xeVCnfuDpl5wAryAR2i43pUfPZjvje58NtiiupJKUz8Flauw8Db0Xn9AYpDb76vjgJHOHrrEZTw
zOVOA0YH6mzBUHByN80KLE81npuCiPWVYxRcNK91NHi9X6zENCIFO7EENwpwEwYPmGj6uKV+2xb1
HBl/4iOI+yeLC2A4rh//E9+EWYMJMeImxplp9C8+XFDDw4Kqxp9M/pZDJJ/ef+6Zp9U68eeL58jg
L/xjceTyANCF2sw4RvhFehGTQ/MPibaAdK9tq8f5GsmdFV88+UILi4vTllaoKjbF/Af0p2i5p52P
mDZT80jsZSsx0xvS7cM3gnRBJNBi/FmQECxW10pTrLb19Ef2aEOQSnvWXvtx3e+Dh/xO5LmF52xR
W+lIz2DN9qCX3ct7Y9tfG9vhCjWnR+nLyn4Lrzj9RUxkC7QGn3Nxs85OM6NpZP7WryFwPHT8Bu2G
4eyd9NZPWq1bnLxSCCMJ4iUaPhYnf1lHyCKnM+pW/42i+I04fsjNu/TKvLVO6KmbqjyEvMnYA6S3
bIcwHV2lRTP/nqvbRqc8qDyt7NuZhQghL840U65guxanrXXaUW2c9rc4belt5BVX4QHk8X61PHcS
1VMItAE0smfGmRZc2pRlKBn2r/QYHKYn0aem18kctBgZWtu106lrjBE7MIFJaR5MyMIbYi10+rmo
frEqRII80bHirbvoHsOLtXIZpEMnrvfR2KIsEgWhX2cJeUPal/XXTouccnxQlYFBV3NjzD3qP9t6
lorgJQsQy6sP5lj3lenWSeJnsEEOaifF0DMiaq3Wvyc+VasjmFVJkS/fKWzbNF5KaZUGpmdZgYx+
QNahIKt+M0an6vPXsE4dFAVGSR1RWKzasUdAvDHCZLzqZ2muDkoRVyazIEZja18nJ4vmcEvKk+kW
qrVC5h5ldTu02pd2KCpgrXY6GbBQ64VaQbwMAR/lD1fVINz8oabQ+WWbChbfDsXEdmTCPAs1LXDr
RkO0atYrNYfqUiqAAydoDzBmO8ZJFyKxVEoayOQALl+DwU2ilOi100MpkSG0jaUxgnFbm2GxnebZ
ai6hCSmhQVdkLrYIaeqxRAptNpzA0Tdpl8a5cR2oepzCzxQpVihthlGDT3MedIa2tlHcMDACp3KZ
NpDMS2Yr/4pz+9DwIcrD0Bt+9hz6oRV6pVHKaI2mtHhsNFZsNUSo2sgH1dhbwZSgSqE5Abpj6BLK
871qK4V6M/Z5rTnQPfYhDa04UIwvE99AP+hdMtSPNrKH5m1tzgoc8UbRJGO0Sw1JN6CZbVF2T7dJ
rKLKuZ3yWDa/yjTLxqNeTDWwAy0eEIuRakSTAW47BXGL1VVQvWfM/6LO6YQdvIE7rRrG7KIzJqU9
hp0jddXG0FCVzNDQ8M34l1XboXI3NSOMQhP/glKhzZVU062WT4n1BGumk9/2fZAoXzuUWWf4o9uy
nLdWbQa2p0fTlM2HOW2btoNOs3QyRDO7uOnIDGQlIxM35SA5tlJcp9XWkpKpjbaFMamJsQ9MI1Bq
zywMI/yZpV3CZwgHrbyVh7KPb+ailtQbvfWV2USVRmulhwm+2uCY96iRQqwOD2vBXAJfTjN3wSgP
yHKkfhQiDz34mWy4hoogDSoUTREgcOnHg7nTIIwarxxQHP2l7Wtq/1RRNtfRvwlE0SfPAySKN04D
b068g/gQOWe7rObhjw21qt57KLa12uA2dVKhpBEpXUeWZ6FCDavfADlo0/W+m09NK22kSgm151D2
0/QxtYoAUEFs2rMJHbyZ0yLWEkUNX/hiIbLp/hy25u/YtJLqJdUcBxRQaMGUXMVJX2xkM5NhTZWa
Qs+uELJOueSHSBl8+gptHR2TSVbNmzzuYmh+rRpfb5DgGnLrV1e1Simge2POfDvjUX6zs0OzaR9z
oymsCzPx69y4rWSYDqP7VAajd5mEUQt9+mzX8TR+yRMkKsk07VkLbgKoVOurCOam9KKMI9O5lkMT
ju2u7614D+WrE/zJYyerczw3ti3YvONY/lNHfJGbIaq1WkUtyrZyBL4kv1EhYrLbOA5vunzOoe2X
YAGe/b2t9+PwVQtlpJHa0EJpYJxzp9/CP+jPu87QAyc7DLEcNb2rKXWRT25jcazkja/rY2igC8Wf
sM9HoEFCqlOeKmPHvWihCFno0HqiEx5zG0f0SCOlZ2R0P9nqNOXOPrTrshg7vBJlt6beO5LW8Y9s
WjmMI4MG3xxozVVLgcj8paG3HOyBO4/GTWs7dQNJ7xAGaBI30phf6wlq79dxIXdh5cptJql7XR36
8qHUpDl5LOCvgZ8iVEr0sKOgiZSLjgPm38vB4MRfYapt8lvBcRvfoLhtldaxjBhvEKy6MOo9+XGv
wS+vWDks/JZkVfmeOYfIUGCWjjgxnz//Z8ILijOapTAzqOigLj7G2nM066Ue8k4WwbUDbbWyWtM4
ieZN2uPvLIhf8C5DCxG6tpUp4SU29sqtfqFv1d8CER9t2x0BKlmhJ+/VjRh2WqvBnjZgFrYXMb40
jRoynskvmnRX6rZ6EG1rBmmRV9igFfQPkkFhjwoisZqg0zAXEfhk1AwNYk/3Shjfb9KjuhueFNEu
2ALqgGxe3ybr0zencT9WmTiDQgQJciYJP+5wXla6Vqnhr2pnet1G6rc5dqML+TV7Efi88lLMPMmH
1RjrTED3we5itVXUqUqeBr8ElQ6E+lRpGfH3xAz4/yDpPalRia19t8iFo8pW3WmpFvMpKd9/R6si
ZwBUzBdJHohE82DuRet1tUh7ggkwBZWdpdL2cmz7JDqG3FsPkNb8JWpE9lfzghGjveFfdbR6GbR6
K5lo1cF//t+kXWlz3DiS/SsT/Z2zvI+NmflAslgHVbptqfSFIcsy7xs8f/0+yD3tKtQBtzY2Yja6
3a4kgMxEIo/3+Cs+thva/ojQH5ByKFuYzIKbvBvlWkA/EtI1ykpYKJha5DeUUQs4fDUpIsWvQkSO
siFSj4e6A/zjAFO15psFMjynR3SDEVsLbveyl+FJYXzACDBjROnGmxrcFihMimAAbR7+fyIYU09T
AL8gw/VW1xNgV0JQgLS11tkFQADty5KO8y/QCQxxWLKBRCWubEbUWAt6BejDN/2F5u3Vr7iTh5WK
KUcHzAPlrbpC5cwFlQkoerjoFsc2h54iPGyAYgyIwaMEvpCCoiWO+7fiqr9SURmkj6j+K6gV7M9p
4L4sxr5JOrZJFvZv4kbxCs8Eslm75j9wTzhpJHnQ44s3LnCdMClyqIKgDihQKDPePmrKrmQDUhBM
ea/pGm1US0tzUNjiHODxpQeJeLgjNQm84aMegCmXxi4mxluyxnSRalc3xnX/pF0PHngMFz3GNN2Y
B1N5wpqRTaI3IX2WIrd1uMjGhCmPpoa9DFftks7+osePj1p1wtCQIgBGH4BdkbxisxJNNgiZ3A9o
7DWXWeymixLdjCXa4Cj4UPys6fZvCD21nXtC2QJhJjThKHTDm/kijX68MvzEkwygSCELhSdS7plP
wTWvNeC4kxHDHvtCGa0xA21WlXbEhv4EQzEWE8apmy33lqMekPGQQIQFdjIiP0ChsMWRBBD31TSN
b40rOi/qFy9EQmu+s5alG4IfwPmEau5LY1IJFmJZfRYHPJtQjBdAjY1BWgwsGFuMRfY4vGipf+O2
aR0HENjLvSUyyhnHadeahQQLNJfzVfmCN5ijdm90Wn5A1UcDG1PjhB4ov1ac5Z5wZ/uSPxrm94LD
Uuutwgrlt+a5BW3YVYWc/TDY1QIBWrT6jb6tk2b4a6Vs2jIYkACLNWof9Vf1q3wH5H00iga3wRU1
kH45LwmqzIA75fbCHVsm8oTo2oSbgxtAB/qhA0j6UZ87sXlVQSpWvprx/axwRniOzZBKgIKiDqEf
43FodZxFZG5ec+FrjBSRBnZWzmkdS8AwH+aSUT0G1JjF4h1JpK2RVctewXiQPc7u+BBvTLd3jGWM
fmmPRkO83NppiRZQvpF1A+wRo5ljU8ZtJaSvIcry5WMCigXOko6tG0uSgaKPTVNRGmOOJeokPNri
9FWMMD8Tr9otoBkekLTbKJh7ANXygiPvOJ48lMfYd90Du0pI0td60eO5I99ZtupUN/Q1RIXGy2Yx
o4eQ31V/4pY9FMzs5GxIo54r6SsNJ4PwoxET/bTNFYX6624jkNc/Xl7qscJDC0VkfAHAgUwJW8sO
VUz/oRntdZT0W6D8hVMDVO2Gs58nhAC5XAR4P4JldPXR493zH6RDHSDI2helAcnCZOfNLp04pY7j
Qo4BfGl0PdNbG3UFFmRgBqIOmBylnboc0QzZA4rxY6JbdcFJ0Df2uJAxr9LximDHTZ8QC0MDhCAN
i46MzQK2eo78wK73FM/wQMC9QiVsCx4+NMGAaHDFLYcf+WJGILXFvb0E6Yow9UW7M24kICmUSw2P
OclBEhf9L7x77sgPG2hZAq60hDAFgQprdqkSGcizZXRPrzow7XXecPUb7v7IuhkxjLW1hYZGszbb
0eG4aAeOulWzqK9Abe2KwFL4+zEJI46xsTZPp1KDuGQNol/UhCjyXAvkOe6FfaT2EATGFpCQ0wYJ
YDQfHpUZoiAXqxCyAD0YLjBzxB6C3vCOtsfjqn6QBhCC8HzlkTOGItKnIqwN2LJHNb85D4kJCIU3
bfTibyhFQCmjG7Qhr8zRo8GXuOK5/+O5XkYk1dk9nUzLUhklkryFr9ozbQQD9xjQg2ADMs6PawFH
pbAPaQpab+BLMLbCnF/QSkVEivgtWitehfRCCzAK0NLxw/QTeomd/EuQRT9kb1nNOKXTmMV424+9
3d8mLp2M0TZqb6PR5XeQeI6yJ4cro9jc+wKVyUCAh5UptujQeBm4MEA//sDpdeLeBsskGmwmnpUf
B+kQi6kR9BZR0IijjuRi6No6CoNv1MwLgDv3m+EKxNOuwPPRp1RzXxBj6E00V0Bhs76JS3Mpfs0A
N5k64dq0hysN0Ea/AZtywlkizwclsQC8qsAcDjcUsHbtiGzKN3kpPSOviRmcGfymxoZgGoZba6an
c/AEQYl9XxizutHQM1EuqDCkT/HoD7x8Tecy+es6sY8HkhgLwMhNialM5VupIuRv7qdqfTkoOGXQ
iLWAEo9wjnYDMhd21cxdglTAN+qRqSKmmJjqnRxv/eKd5z1OeElklegECuW8wFwvc0ZJaYKgUPw2
ZeshuNeQhdU5endqu9C5aVCMfFxkbJV5Sqwq0NoZ2wVgL6WlzLSc/TohAdNeKP2jHwZAhuyDpTHE
ec6t4Zv1ANZiN7+X7NoBQexaQYA60T5pTkBFsf1ZXYNAYHnjZgFSP+sDRQPl1jkbvo3PigeQUXd8
knwKBQ/ST0x7x0CI0zF6QhYAGQ+dYjOtElBQ6NfgFQR37uXFH7f/I37c+xbWTZJ5ksu8HqAsxRWo
ML1g8013QLx7X1BedrfyOxeU2NTuMnszIjvKffxTy2Is7+ALGBUKlJBoAvgv9ZfE0Zcm6hYYfTNd
dLbY2X3kvWl3aDbd/MYA3IkbAiNMuGPBMAPFYqNnKxkAS9PW3+hDNV5lbulMu9GJ7j96M1zx/vJO
H2sZZu3RPmvBX+PsWbxqdWorS5nTb5KB7K/5pIUPl3//+PWBFgxMwYBVAt3wINph/EoNbMggHY1X
4s3ejLQUOLbX4VK1hSXGzNfc6+DYYUrgDUJKG2k+Q0Mb6aHlR1qPtojIfDW3s6cCydS8Sq5pYESx
9jgrO7wI0JCjIQ+LvmP0egGEBrHYoSjweM7B3JJn2oyHUAzmOa5o5FwsYo+H8nTo0D5kqZTADgUJ
KoodcCOBJmiDPD6nPdKHgp+E/aLKbv/+ggBeqGBgCd5GA7Da4YLGJpC7JhOfrQcd81GSP65UewY/
AmJmnwuIdGL3DoRRxdwLhBKMYzUqhMVfmzV4qm8Qcz3X62yR3mQONzynX/7LmH9u3/7KmKMiZiKl
ai4+J+vyXkGH2qDeWlttUywGX3gEL6fG6RhnLrtjgUyjpkqmIZlS8Vm50TdAsNgAcemBbmS04b+o
GBM7FsZEJBjjsbQUqzMe6EBivRUcYgtb2v0WbX7jrcM7OSYm6dDs0zeF+JyiKKZgbaYr31CwYIwo
/V00kOO1Me4jLmVBCLCRVFi3jDegl7iaPAVQ4unNb2wlZ20sK0mbBG0nYCvjr5STJLmhKLr5FU35
onuMFxFxtJI16nKsCChWxefwtQFk709h2hJ9vHijxnx/dfgS+HMr6Vg+QnLcLKyrH9GXYmW59Jyb
GDSmu1kIDrbTSXLcpLmbvVjuKgJ8KcernFzlL7Hs9ASZatInpvisLoXn4GsNKAD1e2aXawIUPltY
E95Mw2EY899lomAMhCkE6CwNYal2jTRCnpwvZfUhQdfclTQWaBkC9e2o/M0Roj/FIUqXJQmcekct
y+iQ1YpwwFPATnOUXugDKw2xSMMpG+wrcXKkEgs+0unhRfdTLn33IEpC1QdptkP/SWZQYE+yikQA
zdkkntJ5vTO40iLapKbHOcPDKOFYGOOsMUSA/gZRfe6mxbCY8XoEhVy4hOKAK89ttr+FE3NKb/YX
yPjs0kySMR7V5zCzTSCrtA7a8YCnehPYwoZ2un9KUfcFMj7b1MsoFlT1eVqa6UPvigs6fynekv7L
uKB3Oi/IPbGp4CzD41hDQRK3E+O2zbLVCp3Eu6bv+jUFSxP1blhxTu6E0VNgAzyFFBSx8JY4VJM0
bcsIrA8740Hdhq80UKHKgkq8ZTj6M62zJqjv8C7cE+EKCpGUy5KO86An5lCqGvU9mCO159lYjZhK
DoXXvn7hrOyEnR/IoK58L4AQsjFVSac9A0YIc7lIWirrCeyVV/ka5Kov9Ik8DuCts83OU/5m8eDD
IA6EM9YnDVFTx7r2XLkdEnEf0MbBmsJvaWg8d6YVOMk5yz1xMwFMRZeRhUPi4ShvOqoZKLXHaDcF
i2khIXVKVqjTRSAj+B0ggOMDNESK3kcz0BjbYx8hwSSBeTqtd7r5VCmuarzGIe9eOF4QRAB26wPP
BMkUxr6TFIM1M2mQCE6vgSJPoT57G1QSi/nlN4z72F0eSmOMO5/APBR1VBp1YGCP8hHbOsM693gp
2mO9NCSKfYkbiOLgsBnaOApj1SLYOnJVSldGel/lk60q6HgnPKU4cUrIoGMECQCSAEFmUypDH00J
iKd3Zgmy99tqXBgRp7J4IpDFON6eCMbzz1PYV2E6YN/CVZ7biUfLfkK+oDgGwLWeOWp+akVg9wKS
AeWIgJofGnVKjD4YdYhLn9LyXkcNKeG9co7vFbxIKZKOSv/3CDAy0UepSXpMMAHPJsQseLgI3ynb
FuJlb3rSeOJoQvfw6QFx6NsHwyvU4uieznpzMtGOtMusmzS9DnOAr6FX6IZUjV1jqqMxncyUF3/b
WSAewfaJSCDgIcwqRgWJahN0O+LqjU2z5xZyosl1YPcYD+NenCcO7UAaoyMRSco0E7qdntqhgRgI
5QEXhZ0d2mbL0qbY540zIFt0eZEflwizs0iSYDIGxW8w3LJjVrqQiSCV7XcYU4DHB2rYLVoREXmh
yeZKXuSbfIkYbK04gW+ZjqUjzc1d+QmvAqxu+gWAYkQRmbnnmhSYNHgx4BOsN5qetZwevDjrEmXB
fnd5uac2Gd2lKB0gvYGuXebG0aSsrMFhuNNgd8lbmcK58DqVeCKYc5SsNi8kMuymZB0k6HHM16HF
ZZqkP8Ke2v466EfsXdtTO0QVyDM/HEqPE0s82qIkaHZyTV+s2ZLrU068jw1gsfzaOsb3l32pN1lB
RSpeC3ZZNLegz5HW2zGD2yyDRW65lw+LK5KJ7WTRIOZY47T+RD8SKVdp543pagK84rAihff/lMi+
ys06tIJ2+Ch4xqt8XNOu3NEZzLXkKJAoFX8rA05DIOwqRkLR2IKkFMhSDg+yQSN0N0CgktyHAQqr
lsnZxFPqCIQETNZSJiTMjh0KiFIjAgfbuBMmH6BgzljfN1XBuW8+vpJVx30hjG6EPUYvxHDage07
f20eMePxVDq9T2G/JgVgFz8b1IN7WbS5KeZTprAvm1GSwhhIBUiuXYv40e2+aiC0pdNq4k3wgCIM
2Jf4AGAn9xQcabhh0VmAKdvDPTUV4GSRYtoFX8wl9ZFILo+bKALeWIBGr/69cALLrXmumm7i0Sb/
ksq2CWpKjEmsfNqZ6uQK9aaqAHWGTqI554UPDEHwT6UEwhmon9Ame9xrVYhaMc6CDCuQninpi7Ao
MbMM4Kx4o9wPHqYOnOylXzSotqauhRxL9yO6KznVCwZW5PgrGNMo8hhpVFnekecENc+VsUqAOKNc
qyig0NpNfTWjis2LO0/6nP21M2ebJjPSPoMMn0PpHCLQpNGwxgS0R+nFnsQLbE5p7544nQY+e45c
MOW4hYvA3ffBr+MooGFz5iWtm/cvlZN84RWoeAtkHyUxMArzVMe2AlPrA6Si2oTbBqGouopGW0Nb
DifEOGUt+0ukT5i9JVaFOusdlhhLd8LgRcFTonDc9scjnzWNfRHMtd6g96hEb+JOlIRlpZOHGP3H
c/KU1ldl3bjTXLlhOdqqvMTUmF1iCNH6EQ7XWg5stm7y5OwFE/N2NtWLonGCFmAI5qYiy7nyVes2
k1Q3Dq/EcFzFo9cmX8HWZaRbRb6L+p04p55gaIvBkDm7xrRN/Vf9Ad6MsUTcD2yXvEB6rUyIjJxD
g2iwnYHYRavymQ1k4/gxWzV4IPO0nyr38T7+ksn48TTr+2rGPgJ2YSWBxqEB6zG/KvjRlXokBhMA
SG3QJwqrgpLeo4w9yXg8pNfqq/yjW4YL9bZ3RK/zwrsGTUbCEiQBqG2lGpfNgSud0cchN0YMBMu7
cHDVTeVhHqXzMA2ZYzzNwdt5W66BFLNV7ORqRkoHTcrFwDnbk0a/t35GXQUpbCtUE3dDKgOV9zWO
OEHFyWPc+30qf8/iprxrNamjIHbTy6Tcq7JnteGiquKFiIe0pDjm9M4JnE4a+Z5I+ud7IvtIrvUS
m0reKA4vzd/G23hB8RrwTqO9oLEr31+WydtFVllR45VkrFICcmylY7q25RwTM6jy0wQ/AM3RPIIJ
QrZft46LRBc06pwpNxJibOUm+qbbkqNhLAzpacxpVXgcWq7MSxicWtu+ZOYEU1VPgrBUYPwW2EaM
FR34U9dgHkE/XIIsKjeKokp/aJJYIZDCgKGsoXOLDWk01DSazjI/rj1MWKBKny6DlegVi2nFfc0f
K4tJ0RLQaw3HTFnPD5Vl7FAGSOf8BaTAmafrqPkmrnHfOxVgQJ3c0zYyCkU8gIvjLYVQEMd8MFwA
RYgxurxXQGtLypfawNxws9L0h8vqeOJiPRTAnJk0zg2mnMuXprS7DNDikp24NM8jZqi0wQA83sV6
Iuy2AJCMCA0sy5gs0xkLkErSFWoz79BE5SElvUm+/xxWgT9b1leUEi+/6X8DKOX4/A7lMiE3BtKV
VBvm3RzdT21sB8p7Ez1e3k0a3B3qI0R8cGOjnQLjg8xpTYoaTmMq7kpjWCR15ZCsuxpmZYGC3K1u
JvdtBJrAyyJP3LiHMpkDLDqtUspI3GloirmZFtlOARuE/phfAUVsm10LSD6udI4TO6E1liQCwc5E
B4QGA2T2EllqS21CEW8JfRksqUT1Mb7CiC0SaaHHK7SdODkAAqFeopiAcTzK9lhN0Ux9L+16silq
oM8bXmpyTo7uEnNygLVB7zpQgdA8IjLGXfapEGJWeifnD1IAU+tkzjlRrT4SgEwgujgAG6OojNYX
CYkoSMZuAClI3d8F+jIJt8D2cP++OqAL5pcc5mSggRlIVeSdIgHY0GpwqdHx57cpdLMf5s/zAavM
4rLU46vbOhDKPHpKgwiRgUutTJ+k+DaKAyeQAfosXKs1/l++kdE//yHxf97G/w3fy9ufO9f+51/4
57eymhqgqRDmH/+zjd+asi1/kH/Rv/bXf3b4l/5zU70XD6R5fyfb14r9Lw/+In7/T/nuK3k9+IdF
QYCScNe9N9P9O3hjyIcQfCn9L3/3D//x/vErj1P1/u8/3squAFTS/XsYl8Uff/7R+vu///hASvyf
/d//8w+vX3P8PexeFiPoKd7bo7/1/tqSf/+BStE/Ma9DxysxjA4YXaja8P7xJ5L+TwvTiLi/KMo6
Ov//+EdRNiSiUv+JfjMMPKC/CFaAyuQf/2jLjv6R+k+gVRqWhbEEJA4ows4f//26g3P6dW7/KLr8
towL0v77j0NbFmQ6DEW5mRn9B70DhOM685NgstP4Pe00Wx9+XNZD+iO/jOzXjzPWS/o8kuMubHxZ
SBwV80KoH9uZ/pTn68sCPooQpyQwXraSG6kIBEX1RUd1zK/DVkPF7wuxb+dNg/dNs0IQmds0ZwTi
rrWw657Kp/ybeA/YRsM11pnDAyc+t4/MFWP2ZQrEq0j18w6zIQmR3NHqt0LaChybPvSIv/ZSxh7v
xcQESjKj803xkVQsr81ORyLR6tTV5Y089+tM1jyeDB0T2yE+X7HWYUlehN7iXE7nfppJSkx9JQmz
kKg+4kRzbRRq/6hLE/jvLn/5mY1nW2gkrdfkDlMSgKNJNohv3k2t/o6BXE4C6dzPMy600oWxmQOc
ayuinl0Vm0CpHbHvvM99PXMt1GqUz4nYaX4dAOBI+iZEg1NNPEa2M1vPhnR1IQEOJVAUf0q0742o
r7u4XX7uw+l+7amjlRWl0iil5s/dYNeDaFeYDI/qv9e18Je263RFez/fqEUNZKRW9gmeSUQ3FmZO
rEWTKdUnv5+1V02aswREM34/yKu6roDiVSfXypTsLu8PPcATjokFH0laSdbQEWv4o6FNbhGrmykW
b0t5BGlmOQK4p+T12Z47ZMZ0Oz3MEjloNF9NFTRyNRN6+OuQk1o89+OM8WpoM5qNMe39MQH6cokj
tnhdB4fB+V9HrNHgZe+IydgMNSpEnU96spaJslaqwdcj9VlGWaEegqcxqJ3Lh3HmHtIYIw4to7HA
YaL5QzibgFzTSnvUe1CsT1nmNkpXcHw0E4f/WhNjzlmTi0EU6Yavwa7XaU3mRZ7m+sIqlGQFNmj0
WRO9W6VJLm/LrJJcQ0nalWxW/WYSOuVLKAU6Z81nFFCje7G3vfqINzFg3aHg2mR4kdGXnjr36bKe
pPxlGsV0CYbGkZMrOrfBjDcom6gI6jBV/a5FR76pOTLKQimxPDKLHD9/bj2MR5gzY2osI+l9sdNd
IMWB73FYmobgJOYPI3m7rCjnhDBeIRUBwRT38PYVALKT8llov81q7DRjZ0+itbws5IxNsXSftaAG
ehFEmp/pne4oOjhS9KDmJX3op55wPB/wiHvnPka1MYUEZiUqKXEGbSZ3ZR7l9ynp5W2iW8Jka8kU
bs1MMZZ5bpherMfpxqjbelsL2SzYcZ4WHC94bqmM+2jNRuyGQVN9tc+24zg/BlnPOaozFzObY5pU
DQO5aSP7kYJGpd7oa79tB0wuxVHMaR0/8/Uq4zaEIKmSVklkP4v6aRXNxPCqUdTuLqvBuQVQHdw7
KGRg0lqoodBlk4LpcNfkP0gUcazljEEePWtJmpBAj3u/77JFU277SXSb5rulPF3++HO/zxg82iPn
MithKFH9GIlXyZAvKcyagmzH5wTQM9nbHdkcC0HIBESNRrfuDABqArHhYW6Q+dXQpnxZCL1qTtiK
yph7hXHJTmos1c+CYECzsLEAkOZaExRcz9lV1SORj+FozZZz1bss8dyhy4fLKstA0hoLEs0RuS5d
BDagYHxP8vH+8u+fOxcmGECypkwMAPj48GQ0M680ThWYD7I5eI1CHj8nhLHqIM2SkoS66pdh/y6U
pSuO+iYjZKVMEwcW/sw+KUxwUFgyqj0K1kECYkdFbZeotTWaxjn4M5bNNqRnQyzqbU4KP0nbJyks
7msVIezl3TkXBHzUF/dUlwzZgOQfnN5E6htDEF7rbHgeVQ0MPR38bheYdqpLz4ZkAbFT9gIrf7DG
2O06cGxc/oRzy6PasfcFYN1CczP6O30T0f+zWY31bo4DXqH0jI4pjO0XCAhHtUHon1TTg5Q1iV0q
8UoDxqMDHGaOez+3BPrv95ZQdBmmzWdckpYpXamkveq0mBPTnrnk2Wxw3LRha3Wz5MvV1wKFWyLb
dXgfi09VVLmXD+BMbKvIzNcbk5YUQ6j5fdTcIRXs1ArQABPrWoylmyifboRJf7ws6pylMBYvIqk4
BV1a+alU9zY4HiM3S9BgXYkq5wl87igYc+90MoRt2us4im+58WXQOEQbZ/SIbSxtwqAYSi0V/SHL
DHvqjPkOKMmJSyFRPTPN69WndkhmrnFDbax4rvH9gMWym97TLAwuJJztP6NMHxO8e3raWlLXjsWg
+3oXOxLI4icwcWlBbUvlg5jwEFYYJO2/HhYfpCF7YiK0SgdxaOQ+ONcVT1ZCaUtaw7qvSuQODMQ8
+SIboiy1u74TnURsWxn9PBpxwrFrPulW2CaCXOuDeQ564qdh/qJbETi+DE6odU4XqO7trc/U8mRQ
JGzjlEXLTtmm03ViPNSENyF6Roc/hpv3fp/kQxpnI34/7WMn0ypbnr5/TrsYU+8oHXicZrIvFYCQ
TkSieTPQ1Z2S5JV3WcQ5HWNMvKyjymimgPhxjg7lGP1LpfIg69M6H67GoOFcGueOgDFztQ+kjhZ1
/VJonQzUOnAoAOQVbCniHPKHxZ2ItyTmVh/raswiFU69crGAjY4qIyglvll+tW4X2u3kqOC5yR7i
O3MnPlhbQPVeJavsLnspXnR5IbiXt/OMLrBdknkRdugG04DEKhaPjaKvpq53Lv/0GWfMwtO1ZYX3
PRFlv66tm1m0HoQhcPGe5Hz52Q2kZ7enxl3eiQWpTcknYVO6kzEXLmn66L7L2tlRQXoPvmRi1m4s
1OVtEnX5VasP8bVpZeNWS1VgOaZp5aLRoUGHYagvutjMX/A3hrUQJ5kjVnMNRG3MJ2Hw3ESTqtqR
l1QtMeA8J8VCs6Y+AreZpDmd3mYLkdTDw+c2jrGiPJNlMqMn2M9j8b3KSOKY+XQtEpETTpxR7o9q
7d7GDaNY930QSL4Q2Ja8mNTarcZdNH724Kmu7f1+RUYy6wOBF4jUGzGZPD0DOEAicV7151RWOfz5
UsPDQUsk2bdIlHu6MddLIF5bHP9y5hnE8hFN6FXTWj3rfDqc4Rh6kazBS6UsjKQCmlalLgMSSgvF
miRo2/j18omfWxLjbmoFyb/BVCt/qKSXNg+/A0OJYyZnrJDFN8DPlrk6wwpnUBIsMqMWF1aep7eD
UjTLy19/TgQTU+h60OtWHMm+kYzbSJdvUO3fDmTkTNSd8fgi/fd76lRIs9SIE+wcTOibNtXvdSl6
U1r9eRjCG/z7z0XCtCK5LyaUaiXMIcofwf7g6rqFia92ALZ537rZWD5JVr773H7RfdxbEIHGglRU
GHxwRN0L7ei2Ye4NeczJpZwxb5ExP6nWBbTZzqNviSNA9DFk2O5M2mKRK5/UKcYCK1J0aWGJ9EQ0
4pax9i6aveCBJMT63P0rMi7QEGJ1sipIICTrfWQ7u9RNTU1bSEDe31glhuU4ks4pLxNPtGJdioKZ
qz56k/unuTAlL1DbYNMXWvh0+bzPBawiY96anFckm0rJb622WuZiMbuN3ohP8ljqIJXIClscG3md
oKLjDjr4Tgn0HYnWSLm//AWnVUK2mFgjiMu40ytr9lVtegL7y51ZgDC8S4XbuOS55dPPPNlivEAi
xfIkNzGUYm4Aea6Ax6JFWd/th0laEDnvHs2wB5+KIs6cNxPTXvTfh8DRzGkI8saytmpk2oFQtAYT
Qf4siUVyY0pxu9GSefoiNfpuspoYMcjU57aU5NZ1EUXNNkst4y4ZJ3k1jWhgbkDMwfEjpxUKg5aH
1m1maSgks1n7mtCDBVhxTSNyhOHx8kmedoayxfiOlJC8qaVe8jPlhyAAeWlObZngLPVXJUgWl4VI
VDGPY1PMtxyuIUuImHZKMPqmFT+0Sli7mRGvqqa7AxrqUsNFkjfZsmyk75EsyOvLUs9tHONVBtOq
5KDuJF+J9HLRVuYtXtuCHYxZx4m5z0lgvErbVaU66P3sK+XNUL4K8sb67LkwbmRGXsOYK2H0g0FZ
diW49sbalUn52urFotZ6neOuzlky40qmQuwShcSiT/RXU6UsOktxKtwgff7UIbAgW+jZmaC+oQiO
o+nRwJt9KtrHNuMV4s7kA9FaeahZIUiGBHNG/38H7ikXDVv52pq1clnIUXjVJCjCRS1RfqRNOyA/
VItLPckHP8xrYpuiGK4SJZ9Wl5dKRR4pOXo9GUPVgnjq9CkJNug6WPage0fzarsZe4y/FMVsg8pF
BXFTyrn0T68c4hjLLRO1AJJV2/tNiu4io+4TmyjWkyJmD3olTou+NHZSrHxFgXYVzvI2zkEnHkej
I5a8SOqk/uMTGLMOKnQq6JFpbZoqcYkJXqoALkpqOWHBSd3EzzMGnCk1JvygnSi+y18DyXCtUVwD
tnMpp7wOFPqlp86MsWBj6tNQkSPiK0Re5U2zFTVgp1zWh3Ofz5hwHqcA7S0z4pcpGAKbr+NsLUfp
Rot4bVGn3So2iDHeVh4xEjY12KBaDhZVPO+6jqybCKMSkrGWunkRpCDtyqVNLhScS/LMqliD1qLa
jEs1IX7bmfFCzUnwoIWR5A2TsJPEliwub94Z1WLtOhY7MxzDkPhG8xgFs912kwOWJI5mnTl2k3kC
lE0vIIDBr9fm84S5ESH4cfmzz/0w3bW9UFxAhjgrzBhZvCl4naX4RtVmTqb43MYz9i6MU2wGcoNZ
TUt8BpbSPZkBtNAUVu5WQ8dx1yfDAUy50nXtfb+uREkjKxWyYVXjIjXm9eCZlcbSCdX3aPhM/QlC
GLueCsuqkjrqfLyO7ASNGmkGvsyQ17TGDEf+Gcbh9xmjltMsHJUOKT1hBbAUJ1iKiwgwMMpqRDi8
nX0dXDpXw1V1Ta6zVXEnP6U3ofdZo2Rn5Hs09ZaKRaV3dgnoyNROMZ8IohRPN20kR43vl1XtnIUw
xi9MQOgzdchRreu6c/VwUfAaq8/8NAuiU2RTNfadQPwiQa5VFRahIGA4gqNjp8Ns4JYymmxpXZfL
ehaA+ktSV2BSA5CCmuXKPfges+u5RhylBL3g1HUxr4WyxvSsrIN9NKvHr00jAlpdNLv+CT5i/hLM
o+xe3tAz97fB6P5QVJIphOgW0kFoZxuZgeXP11knPI2C8iWZ+9kOQMLMuR0YWIe/tNRgrCCtuwAc
Nw1gdID2sND1WrtXxkquQKTnTFNcL+JmxuGOQhnbhZb9CAI8KzR91U3zrdrf16iOrIC3pH/BtIz4
aKjKbA+ZiP5cvE+u47wCCleVzByTpQ+7E/ekznysVMc9QDxjsjHJPFyTIoluSTkDbwIkllfRpNfL
Qq+aHwpRm8cAA/SrTx0J2+g3dDWgQSex25DcXDdJDm2MG2JXQXYfaOK3UbPuZ5MXzZ9xsAbjNno9
kq1JgDCjBToDWA7hvpMR3KVS90kNYyIClF8A3ZspzaZuTd+M2+tgsHKn7C0vFqN1nY4PRI0418U5
bWbcQ43KdzSPZbvpETEtKnN4DrrpHhy499MgrDSh7p14Rg3r8kExQLZ/afNRp3BvRSXIBEM/CLR+
csK5bqPFgGaoH2Y954MT6KT4QSYzNECEJ6W7Zi6M2yEsq8cuVNOVHknmkqB7v3M74MfUtoJxqfeY
xN0K90d2N8TWsJXVpN3JUw7+R7NW3zqkat/KWu8EjradcXvssGtVAZBMraRmk82ttIqsKbOtJGxd
o4njxeV9OnMq7BB5F5p5LaVGvSFTEqOLLy6F22mqhB+xjIK8q0mpeDuWQhl46NFtOEHJGcXW6cfs
XeqtoBWT2GrdJp0j6TG3+sqdK1m4BlJhuNLBrstxaefkMFFVjKs86o0ODlRPUGyaiLGsJW22uzkZ
nCgLhC+XN5E65FPOiMrfW4+C4kqHDHSzCcEUeEN6IXPMOavePvfrzO00KpSptKs7aIEGqpfCKG4k
KeeZ5ZkAi+29zhuQ56ZBUG8ivYqW9azID1LaJytM5MLty2Nq58rIw9I5s1FsFzByKpreCma9UUIB
TD+U/bgNeXmpcz/OaNUUBuhK6knok0ZxBtAsty2vWgqSstNHzM7ahVUkD4mGH/dfBBtYk5qd29+B
teQMjmZvt+5LbHu1vX32fXfr4f9u1mtv7W1dd7t9vLnPndBe39tvy+X78v79/zj7riU5kTbKJyIC
SOwtphzVTt2SWrohWg6fpAESePo9pdj9o8UURWyHLmamp0VC5ufyM+ccfw/B7y4+P+6Px2B/fDkG
x99nLwjjfR3E96dTHMefDwf849vpOTyc9venEM+JouQQ4nfi8BQekrtot3uNni6/FobRaxQdotdD
Hmx15K9IxbKfGFTXiowKlueCLPUDKenuIUVQH4FAp4tynztfvNYuP5SiRtF5IeEERweuUt0FFqmO
JmIDNI/dvtHGDV+w4HX5ny+wL4f6Tj+lGkxrqhz32Dbebiy0YDA4+lCaOAVB95Sf5nx8FIUXOu5n
WVSfVDrviv65r/nH7NByfpjQ2UKSuBOwQ7X9MLra9IoxmQa+ouoOhdKN/W1LcdmvK3Zo2WusTyZr
xs51jwXPAuagjPCHbqmusyYSi1hB04uMm8ISJ9Mh9EC58g58Rld5SEYUL3aTpUwSX+6EIUPbyE9j
KLwYfMAgl3FY+13nmn+qsrbWAlqW5i/QO+hP3CM0HE2qDmq0yJPVNFniVVr702bTCH5kl+kFONVJ
aoL+d+z1XZuh7cxqkckqcdPIAlEzcQeKiCkks0EPYH/W0DhooMteSb34bVlFnVySA69AFgURUk9r
sw742KAV3579w4S+QBBoCWsOnHLyX4xKTT9dH1zmIfrO5yRHFesILu1qD3xPFJhYIdXnJkNlHbih
bjx4rH1GQXN8zPSpiX3FNNx6GpBXuaoCsICcT1Tj3bcsxziFbaATcCxqewpKIdlnh5mYy5eGDDvA
GSaAutjq4FqRArLwRqU/1IY0dEgb1SYfMbhVRI1QWUQqAj7w26K2Zg8X0VxRjLkJHDEYiFwUj5Xp
VXFPpbmRx15x3Mt2b2eQeq6Eco82+cSNhwJNDn72NFebYGiXa8IVTVk2e9uY2Cm9gdnH0ef3ZUkj
ZBniquhC0nAMirTHzKOhBgDhpiWPmSCA2a2MaGrSjchuZfuWHCa8mFpdNsiJtbUZpOKhzL/ePpcV
LV22gk+6oazGZDj8Sad7S80t6OJH9bkAkfk5E6l10rVJ7W4vtnZMC7vdkHyuurZqTiNgtL55BuWP
kjTt2VdV/1JiZiy6vc51iXb/c/33KtfJlc8SocqdEjSYcxMd4s+3n359y0CR8q93wAgnWjj0hmMq
77nLyshKf7flJ0srIqp9ur3E9Q8Abdq/SyjM59SoirtHne/48KOYx4D9fxI9/M+7Lfva0YuS9q3L
K+AOqdYKSuU240E2dQ9aR9J5QdrPnIY6BYBhoKeYDAlQnQfE2DjV/LdZMPDBs0HtMfmfbo0iXt9S
zzL//d6sUwOhaDI5lYPX7rKprH5OSBnooW+2VeyU3ohUW6f2t3d3TQwXnmmsxIwRG1iLapoOTsfO
ek6ebOQbHLWJ8rf2RQt7N4BLYKasc49NPXZdgIaQ4gf3W/OgHOE8MVHJp96tgaNhs/EJgzZ6GXjj
aKKwY03HsbWpHnapCwZyhbriUAnnTJG0CBvLVhtdQytvuGyid9u0cHJqsZOfcgCe5biyVawcHnXM
fNeBaWRwP/M4fGQGDAzZC6XJxjqrQThS495oDC3qLDy7n+hgH7UxJcHAib4RvK2ozrK/ftSHxi5q
R5xoV/b7CVOoUXbRzd5t3Q1jbFgXSfmvO0CJ9195bbiZgZ+i6JOUiTzRWJaeSSry527MgKGNOcKE
Wmlz7Oys+VIAtPkLFUL+8FAzTqNmtNgQqLKpu8C3s/4uJV4WqcxJz5x3Kub5CKa4hld7d0KWpfcr
PVIyz/a6OxtDMOqpdx4AUtAHI7CdHp2i8+Ky4/xnaWCaOtT0QR3HFKUN8LCDVUvXxnPZTdqZYi92
WdVmj8Youqepb9zHubf17wDgq4aIF65bBaOheZHdtdO3vPXFY8cKO5a8VV9yILtqwSRa72tb6peY
bdT386wEWgJlLg6ZysosGD0fSMMo69wj9c4A8taOb3mq98+yzP2E6jx/nEqRR6qBRcPQQ4nZmow+
pBPMDrXBbqbJKb1rTZGGGR9GCStE3ID1lRtQWlb7httFmE/ijWZMPhVUGbHbeuzNGjiP0xKQ+hI1
i7g2u3RPUbV69FinJaPHuwPY/qxjPxAWYr/Rwqob1Q6m0Pqag/bszfcp8nOZcCMxZiCIalm6k0NR
hoZKxW4Sl/FukrcRsFXUDkElKIY0oV4KUiGjJ2Y/NEsL56lMv4zRajTFqSpEZLrMjsuU1c86a5pw
skFdmmGUHgtr5bEvLfDZtgIwjo1ZfM5To40H4EA8+oVr7tx09CKaCSOuNcZiog+viNTaPWkh0WOD
ygbSzvJRH5vyVI55+aCMxo+9rG4i8PcgKCn778pT3UM3pjIweEt+eaKtX7sq5b+Yrjj4aKaeBI3f
b1YOrkcpkIh/1aKsMYNZ2y5Ka6TncQeki9cR7bRQdMuJNM0uY2SNSMQB5hLXOQfOYZpqEe3nKUDM
MX8ejbLYG7KtNkzcdVtg+Au34ky2PfqW2ydjn0dQhINkfdT4WwXs6xYU5E//fq7psEmartcn6IQF
IqfVVlHpSjAScp4Huj2wnSFHPUbKMnvp3D7dz71FH91iNGNw+riH1FBjWCuzCWfDmuOhz9Wu0DL6
47abu/715t/q0rtb7KTEkGYVHxLZnfuqDCj8EAe4/+2nr5z1smee5CbGN+1uwBzTz9F48rY6P687
Z9NcnBly9KzJeVsnNK/nLjAMnQFdpSd/VFZpQHUctgaV1j5gcXqtaHrD7JouMa1vvW0ExpxuuKDr
jdggnFs4fzJVXE5DBz2I5504DsciaU8kcdQdOtuazx6o0BxQY8rjcD89j5+Hz9YPHUWB39mDdkzj
L19un9D1koe57KdXqTlVpobyvVuezfK33pqRxp6zQQUp4jtDf536rYrliqgtm+aNLKtorTkAAuAs
qDXAp7A2tMatvOx1RTP/wre+k+S+tv0hM9BH4aGEJdonqvUREFWCon4B8sPGqa0tsvDpyrSlYRsS
h5Y7+IYfDUi5mYRNL35AzDe0ZqXjAcA6/9qMjmVm6pmaTIa050e068s96qBzWALhfm/MvbYzJuTR
8Rf1+7mf/UhC9qPbArH2heTftcthEF3aoLYvBL03GtmGSmheMAvaBo6RnRpnixl5Rbf+khS8OzAv
86YpK2F6BjsPUsqCQv3+2DcstTYXE0k1aC1pq/HONeoq9OdiRFKkQh4FjiYuZ1m/3V5sTawXeowU
fTH0LseGOWPxlLWDm6ARyUz6gnkbseTKmSy70cEcDb6lVO+SiTppwGcrv/Ol0B64TdHKnzVjYObN
Vll85Vj0RRCuCCGCM39IVK4XZ/A2aIfRVlvz0iu7tWxLr2qjoXRAf4ch3Ed9AhwId/hpsDcJo9YW
uLiMd1I1eROwh+jonzzzqSOfO/dVI8+3T3rtGC5Lvns0UALoUM+0S5QPXubyTzf8UeyJmFrASLZh
YNZ2//Lzd2vw6cK/q1ewx1Mtw15c4PrNIt/4grXNWSi30IhXZMRAR5BDI+CIBVXeBwgsN15+xZks
+89r0Rmzknh5UfUyYN3wyS+LI3iuDqTS2xBT96iLCv4I5J+tlOFFKq9cspZ0ERoX3NXGfEgcOMyg
Bw3MDAaA4qHi8e1DXzuQhXobXCg2SDRRsUYPOlSujPLX7Sdff3Vj2V4OXW4QfcH+5bqeNMO0Lwp+
aJjZ7afBtaNSd05cbcGrXD95Y9lnrvJZw30CskvNNuLTExvdUNv6kpVaCAZI/5VagURX2bV2n2Rp
NoYNpmQPXuF3Z0qkPOIKMoQuL0EYUiBfIHDhedBJT3a9r/No6usBnS6t/cJ9q9kQxAXRzf9LXwH3
7t8Xcm2kWq3Ul4ndNxSwkvOpbYqDhYgj6Hj5ayz8Xev7oLxpdnlt7QfXnzHwganF20e7ttuXn7/T
YgSsk1WQS9joPTvavbJ/+NPTxx69MBCFg/yIDzSRxGffuDq20056GyND16NqkMz8+9aORacpJenl
JiSQexCBVfzkthE64xDdfvnrygRqvX9X6MGrRwqP+adGPDIBvOJ+C69yZceXDZsmBM9Fu4d/cmZW
BlYr47Zyf8zS2XDBK8q67NSUnV6MoFHBTabP+lCVpRVJv9jbtvVYEOyR5ag35mp/bu/TAvH5f/K7
bN0sq0xOJoArk9QhFsAx5v6+nWwWD2ZFTyYyKmfpC7lv3LkJ9clBsgQFtF2p0zFEcqAPCHHU18qb
9WSEQ0fPSWc+jNlmE/iKpHgL9eL9AAZgH8Az9WD3Z3Shxxq16piZ5YCiGfngni+0iDi4HaEPDpNM
+SfedEFtVFGPiJ5kD54ngIi25bdWxHLZDypNcJaJUUMfWn0SKnKqDTPw9z76X+9kLHtAQRhr+GWH
B/ehjNmx+pQlw4sR0agGzPsQOJHatUf/JF+ss5eIPQ230CNWOpWMZXdoY4o6HUe/S/IzeUDT0dHe
sR2ulsCOuy/uWCJBOZ89qnOZ0BgASKc09l82GTP+MrJf++5FAF7hsgITlddJlnOdhCOgGoeZAyUD
fAc9MO0Nw3vJHY8+AqgNiadB+nQM2sbW7ktH8Vd/QFNKOFfl9GDkIE1oWqCRxK2jIQtSdeAejFKm
TacB/31SNQP7lqf8ITIbLf1lGwo1WdGZse02LBgKx9tVTmfvx7oZogJIbVHj+ixsSsx0zqD/xH3R
k0Af9vX7BuXUMLc0+ji60v1DaD4lYmDkdfLycge2N+sxs9w8sUmmdmBrJuBo8PMn3bR4LDNhqaDx
UlSwASeJK6HVWG+aV9cPjkHzPyZaWZOsm82DK6rpzqZKoW+djQDCLSSg/vWu+gU45DxqDJEfXaAN
vOrKNbqgAOrfS+Gbz6km3LPJByPI7AYsbZh3/jJL2sTKc8pfBbW0wDbp8Lkf7eEe2T7Aj0nLCSai
/LBBKefZk1UeVKCKSYw6607VMGXoqnYEwM5V3R4uhJOHuWXd2cox73DQ9By9O6iLxyZvnYceG3an
w7qGOnoIP1nKFgnpJx04FahAv0qQXgQzitShhyNI/KEjYY4ZFVTWbT22meZHduV/6yvP3GncRYa2
0bOdW2PguWedHgrH6Y6FphkhB0pEhkRUD6ZvrZUEjDIi/Zr3GYa2eOfXh3TKRxYgKw20G+ZNY5w2
rbrTTFK9MAydlwGp6zohkn8F/BY7MNb5PzD0NjUJfD0J2mEeomxWIP+4ba1XfMOSC1d4XWNql0bi
IapoXLPIvStBGEmjdgthfcVALfsOwXTN20xDrqgw5H0h+DHX/fj2yy/A2//napZ9c+hQz2zhN2VC
DCJVMKH0UEVQGOxj4WT0WSJJiabbLid2POiz/QZ811MnONjZuuJr05cHornZj0KvDBn4dHqRVqUO
fW2CbNzrxo2cyMoOeIvIwVUZNE2iD9z1wDAMUvHu+fb3rwQOyzKwnY2tJ1RLTrxskNKZqx+yMDBC
JDeJoddWuIjNu2AQyEaoI0pBTpZP68Qj7YyO5pFGs+bpocMxAM6RRVJOXR0y2UbpCPD1Jr2zRvLA
0c0auTP0EPC0G05p7XUWsbrLmpnmc9slpXgqiueaFYAT/XR7M6/fkI0lFHSOLXSBW1kmZn8eyRya
iEeyRjuUZrUvp2ZD3/4CEV5xL8vW+lxzx6IVEAbVyeJFTUVxZmljHBncwsHz+ZzBxSDR2IPw4VT0
1Pw0G9J/laUxRpMFtCllo1RdVmn3MIhSRLW0SZRlKRDoNNYcqlnXwonXzs7g2hyC6bN9yQtL289C
FccuzwDiV3hyPwi/Q2+4rQBIjYCz9wtv11lTe5cBIBwsLZV5NIe03FdDTe8Kq+ieJC58CUMDcZhy
q42pHLN74nL7VBqDF8FBqXvXlpgJB3tJ4PlKjxVv+QFkhToKWWSMEeBVkQEi0g21WhOGi7q9k00g
QOjd2Nb+KffcX7omnqxB/wx00x+35WFFa5fd/z0tZaaNSJeO4q7Jv5jTz9vPXXtt89/XrisT0UVZ
lYmrQPeVdXtFRJzy/Hj78SvhrbsIX9xpMo1mhHw5jh4A1SY0BIlMCspNfQu1+eoSPmj3/v2CS9pd
6R76/UEpGGYoFdbFQ83ui77a3/6Gq1uPBRYnm1ay0i+FnXPbPOf1a2ZvpDvXXpz8++KjjyJ0P+Ze
ommWEc55t6N1dRxr75tT5ltDhVfPFy+/ON/GNzFg1DvF2U37NOL+YAVW44AUrJseb2/P2mcsjtgG
7zLjhLkJcabHekB0VbiXmML6rHnDViL/qjnEZyyc1kBw4fUB1pdosxPaw2sPrl1bFLEhfttiK9dx
NfoAd8clGfdOhecS8zxubXpJRb1dxsEJixp72b9Zab/X+Bx2W+nPFYlaJoYdMvdUszsvcUFptpsr
RAAeQ6bg9oGsPX3hljq/l47D8HTlpvm+yD3gh3jyI/YCe3SRgnd7VPbEnGfhAlQZsEVA7vlCGI+t
aos8c0VclxQjg6oNQytSN7Fc/lCb6M2x/CeNbd2n1h6/UGUp3dQqe9tJAKN0L6W2H7QRHaf+FjjY
daQNbM9CpzXpK8AIZE6iTyHgTIMGagEgQOe14S+jsR++qGOxMVi7Jq0LzS51bio6UyfJqWOg96F5
xRzpQ56mYNAxnyeJpsjcEx9T8v8kh9EyQhVL7cROfVDuif6nO7BPJsVnosa20Va6ouRLmBI5Dz4n
FRZp2yahWjOGrTLOhjLK4BJWGKzYIga6brMwyPCvFEtZqrpXl88hpR3ULahXUg99wxWnd7PU/3xE
EUF69O8qRkEroB9hlc4y/WDKEG9XdhV97OELLQcTSZcLDklzYH1PY2my0NY0tfH064qiL7O+nVV7
RV7i1euBYwALRG+kDZjcml9Y2//Lsu+siF+nguisQH2v+0kd9281YM5fpbt1kVx7/4Wi+z5RJp1g
R2hr5QdzkJgYHRULJz1zNrpd1r5hoeq00TLVZD6k1ZzoXssuVx3bFUA008u9AHbXx855oea6r8iA
V3cTP533jpd9qnXwI9x+9touLVx3KarWzwoOXoRKRi2l7SFrzdgg7ha6+toCC7dtNnMOdqLMTYq0
xUwe+cw1kQe1bDYsxnUbqC9z1blmAex61pykzJvA7Aegf4n9OAHmD4kbhgkEa4sO8SI4/7ko+foy
aw06+XIy29RJwLEK3AqBu56XlRvTsiuitMxRDyVhhqN8JwHqSNAw9mUeuzpwhYGsm7YVFqycxTLT
rHVsmjXqOsms219SwV/H3n6bJTTjQ8LkXdZ9p9NTW6oMPINOUnTn2YZXtWRkDfPh9tPXtmih0DlA
6Rj45Jykdn85ZfGgej1uMITibvJSrO3PQp+rymsdHXTXiWuINxNYzd+Mlhcvjt6zDVVeW2GhyiBn
wajRgBNo8xQIH4SmUTtgHH1MjS1yjesuVF+CCYAsXM4zhm+SuvwEaLpAw5CUMJvLeGxkllv9Jmsf
slBrMbJsshzGzoU2GXvhpGRPMo/sfaeSGxfH63VHH9H9v+KUka7Tesuuz2le89AdVbubKW9YLBua
f2vnVH3DkCq/q9Nm4LHvo9AT+PrUs0B5hffgY0xo41Wu1x7wKgs/LlPsc0plexaUoCbuZnYVqFZW
c8iZSfPA9lkrAxfULG6gZmG2e0WpduTo7L4bB8165JjbDlLX47u0sgAVMF+IWzS35486UU3SKqYH
upNeLt6uRBY4czUA3nO5xU67YibdRaxA/WEUSOeKM1KPNAsxDcJJ4Ilee7VNcmlDpoAGQua/A5OH
JdCXtL+ttNeRG3x9OcfTgCKkNTU6JZjI3MGzREX86dED57Y8Au0oqDcpgK/XzbHS4hOnvkrrqsBK
DYawX+tv1WlOI+/RjeVP8scpgi4LjTLKfmx82MqOLud4DAE8kjbDct6d+5Ddj1HJo8HEGOkQ/Czv
p8jcZZDZkIBleQs8acUDWQv72stJc522nRCSMUDoDC/jJD9vfM6KQi8HYIwC3V0mAqaEx9UnIAHH
MhyDKqTg9yWhEYOuYpMOccVCLcdhqGEKz1bNlJijdt8xFx3q1S7tulfHY7HqnA+1R0EgFsa2Eu3k
pH41JYRnDxZnn9GO9zwQvd1wdysO6e+swjt3x/R2BgcJJmUa5xUDlLzrAbNGTsUmzPiC1fr/lhNg
di4rv1uhgnvz0ZdWn4Xgu9ImD2QEzgE3DzNRkSvNwPf8uwGWpMrLk0buumwOJhOM0GLeC/Wz86d9
BT9cONqnkfY08Oz8Qw2oeLWFLBYlErRDV9TnbDCGU2dxTOoRyzqXjcY2HP51vDKssfD4yCZVeqWx
+qz7JevuVVpqWVjUrn50qA1keurbFdgEFenuNaArH9Sc9QojVdz8Ug3ZfOfWSFkrbej/3FaSNR1Z
OL0q16U7wK0kYkqUxVEvQ7f91oX0eqMqWCQX7k5RR5P1WEzApeu7bwgS2AVd3HLBRt+hBjm0487V
3eooUolSYl65EccszMZV5m9n73+iW89fdh2NnvRYjvGjRH9qPs1FlP6pv1mfzW+8DVL0rgSogBbA
ce0C0DZueNWr5gxLLqQbXb99amHSLgEb164bH1K5Bf+89uSFcALkrmhNexoxiOJi6uXJrjes/tqD
FxKpiJ6DodbAK9tDrOU/iqb+yD0Gm7GIPfkIKOHUMsckE/dmJdExft82QziYb2M5wVNvYLysiPCy
iJBjUGXoWladbdqDHwRssvs5Neu4b/shvq0l18G0oLYLu9t0TAMft0/Puciq74B3Z27g+33723R5
/R3/qwfzipHGeVsMuyEV+g5cmnQPYgjyJbX5eAIwkfzttLVBQfOl5SOgnnqAimU9sb92PUM9OGeV
nWSgpHlqdZG+UkdYp5wNmNXO/W7a0omL5l3TicWHTHLKgSqhj4kKrZMZ1xHdlZH2CVOucXtujuUB
tN937pHHXpxubN6agC3u4wRdOhYVFnyK+xWD6YPaGpG46nQhXwvbleez1EBTMSa1LwPSUGBv+Ogg
eSwxsjZussJdL4B7cD//eizdQWXdSSHGIppfi7fsHjXDA90B6P3ejbU7jG0/5p/EPXg7P3hIy2s5
bsfKcwUB7Ol3UQR+ERgv9tfmqf2cfsv6qArHmO8m0G8n5jn72R82rwRXvT++dBFuulYzDE6GLwX+
ChhGHsZdF6lYHEnUxBm4btVORfk9+1MdmyN780/0k4kYqozrfb6/rWgrsrK8zjezR6nT4kjh+16B
zHCfVvmGGF79OKjwQgwzG6NGgIKuzrV4IB24eoc/efvoq63M2dVXx/MX0th7OtAfrKY6Y0LOCp3a
dO6ENrGNvPjK05cdHpnh+XMPXJQzxi+ssHXRTEf6Lfjbq0bB15ctHnaFHubOoJih95wdQR9zAZgS
6YpYkAfbe00HBmP3wYzNX6iPdwGgBVRCULFjYB/0XoFZ85hifKTdZF2/ahTwLUsP7Ct30gD+gfjy
ANq4rjiP1gE00RiL+HVbRtdiOOfiiN59AVUFprGxX2dQANhvarb5fnCYceLpfMEUM/lr7frp2ZgM
LQT/QI2yhUeSzpjweyIFKi8XzUdacvG1F3F5/yrTmAMyz6JnveOH3qofm7Z8sylmVpW9FRZfx+jD
Igs/7jHO7bwX7VmFIzoTQQwBr2HF7s6I2tCLxjAN1HHYD3txh5RxtMXeSi6a8x9fhXUXvio1gBxh
jshQdNEU27sfRtDveZjFbQgso6/n8z0J3z4/qyCP9UAEZvD861f/saTWEgRN8BYowm3Znk1FzgUG
Ui7zw0+GOexuy9CaOi+MRTqylOjjCHQMytibWRh017W9tWEsVkzdEvEKwMcp4muYIuZ8Ts0T8OLD
HAyWvUOC269/kfQrJ7Nku61R5zAwk1ude03RsLZ6zG1QA8lj8MNsLLH2DQtflM/cBf0zllAgNx6K
DIg/TdyJR9U/3v6GtQUuP3+nOoOHvKsErvxZZne9kGjvp0FqGmFHt6A011ZY2Ald16oWEP0ITPVy
ZzSYDkXEh0ksDLNt9eesyNESZApImLp0yp6ePa99ml3joGF0+/b+rBjSJX6UyjEonpuoKmveZEW1
EuU+K8uT6mOWe3GvpdpGuLMmTAs1l7hol4ZTlEDQYL9nm36dW+2kCIb7b3/I2vOXjr/Jx7wy6vKM
YPw8FuZve5D3mhBbnGV/idiuacNCmd3JpVnmI/nTRSi2xvWuiJt4OMr74aGO5sNPkITg+KPuDVYk
7H7TfR/0YRmmcR1+UCGX2EVd2g8Ug4tISdLpvkFDbdl0B9pqHwnLcI9f5IqnqSKyHJEl4G7fPks+
yKNwp62y7IoQL9E2Kq8Bw1nvIuz0hqAzf5Byaxx37ckLHU+J4bqz54wJOmQDWXxHx/WHZGpJUGkR
l1q+iTg1478xCB20/k/NfL797BXFI5ePeWeYBJA+MYhVg7Ks1tGdzQKSJiCqB8BDh8LQRiJqbZGl
T7elGMsU6QSnI/Fk9IEY7m2/AaKaCLpqq3q2tspCtdu5IwiKka70cOP1/Z+Nx8IebfYY+o9N1W7A
wqytslBw4HbZUwnK0MRg2nGc7QYVDHkWFfsFuJK45pvDqSsG/W+g8u5kBimpmw3DmFhTg94mdlIS
lOdpEVZbTmlFYJeElUD6LUdb2mMiRRXRHDAcYkOq1qLWJUflkA+UZQzXcJBt/fEBHnPX3sloiP0/
8sVL2uetbqS/0ABXzOGSr7Lqy9xjEgvlR0x0YOLy7O6ckGKqZQyMvXuXPtin5pe34zu6bzZyQGuF
tSV7JZS8N/sCMsBsJ+ZZeui0GYMAuKeWQOuo95kjd6Y5nqbGPtq0fCbpl9vaurqvCy9f50BK1TJ8
7qXjfUeicucc9WN2hAQGKGuEWy0TK25sicRhmKovqwmi4Wc2mgV3vEhDzdrwwWsJriUSxzC1BHzR
akx6IrQiEMAkCZG8LM41KdMjIH4w9ERGq/gqbG3cDZhoPwI5qN/pk+VHls0BOsLT4Y4UFjsCFarC
vwHOHrdgBWamlJ7NnKDzsGlY5E9mDQUiTWSCgKABmjcrtu6Wa0XNZaeaQys4dwuHcYG8p0d29PbZ
od/XUXWCU95XoYxUNMZG3B+9A43ZXm0J4IrmLmeb9dmfTeYjd8LrQHtlj+qu+mwep4fq6J6qb/Wp
eAZmxsdEbtm31qdDaosW+SFnXxyGF/2ufHYgcd6rd2gfEFt+KBvj68vWNWCS+IZ/yXylZQWOSRoD
n2njgrWanF9k1dRUYuApx7Pz87hz9vZrdSCH7OSdi6O+48f+aIfVgx/d3rGruoNM4SJ+sXuasyzH
hmXFnWa8gUlL5L9uP/ovXNc1c7fwcRZqz3SeoZd2QI/e0/iaPjX3zsnbt0Ee8jBHw+KDez8Ec6hH
1bdOBs5Ow0QfHOGGOPwtzl17g4X/m/Xc7FBTu6TtumiIwIsVvNbHJmiDh5f407EIftQ7+jAG+/O3
tykyQhgmPXh7vNRCL3f3EhfoYqdFQADbONwVXVhC11Rui0ZXKVF4Sc9i+GmyrXhuLRWxhKNpql7z
pINP1Q4yHiNMtB3AyhFo4W/ERnBnXQzQzKCK0I4Fw6tvWMe1HV5C0+i0n9DODrOiwnnXx1Wgne2L
scefKZ4AxzzhT3kEa1/gB24gYzvCjC0OAKBZQY3+gDZkh+7U//S/l/fOz9QPgMhqh3m8lQpfK6su
UbNyKxOj2eINBSTAOGcJ3bWhG4pYYU+Kc7ZnsYMkSYc1syjfojRbCYj+Kve7gIgzt/TAFYCDrk6j
lhTSC4w6Ue3W1W1FkJZTEJ3mWIBNw3GX4hvQmU21cff/GxZcUZnl9EOZ9qY2V3jw8DP7glJOcJEl
EvX3xSHdf+dBEWTxEAxhH41/yOlyWCfMwgbsTm7E39fhncDquAzAhUur1MMb2Fg73QMI9nChZ8ni
7pCe07Mb8kjE/p2+K+GnSjATpyjJkGO368Pm65aikouJuLYPC+OlXE7dIcMFST1Nsdqzh/Q0nOfI
gBGpIUBAEYjt/8PZlezIjSvBLxJAaqHEq1S7enfbbvdFaHtskVqoff36F+VTm69UAuoywPQMyBKZ
mUwmIyNe0KZ0LA/K/ygDFYhTe188lqfm0TyowHlyVkL05Y5kLIgWxSpQ9SUg6R/R7rYZEb/iFxfZ
1Lne1x7KQwrPejfeo84XDzSYfHAahcZrdVib3jp/8aWV0C7xda9wtVVni9jYwVvnDz4ejANvL/5L
nuKD0/vTgxWOofwa7bzH5q7/sHf5Bmo2ocDu0G2/NX1js7YvS8AfvWljTOYzVBnuDHCD8di+lqCf
/c6e3K8xEve75lH9bn7SFWdYymD1xg2Dz1AYAxw3nB/dL+oJrFX3blBup51zMu+wyyt40KWLgc7t
Y/b2kEGrBcZ2Ku/UU/Uw7Iu9+4IF/eLuZ4CKnID459ck5zjtr5/OCwFEb+wYE9ZQVmNXU1kFjSQB
yCRXDrmF2Kc3dUwVlSUh5y2yTH9kYON7G8vaR0/4yrm+lFnokrOg3lSE1ThG6x3ItSYRmM/OsTrE
D/nBCquvUEL8lTk7+7HZ8W37M723fYXDXN2L39aP68t3OW9y9eUTclaF6Q3eSZ65ZSXrxQaJxhYs
mrvbJtAuT1ZTxHzuIYkJEYtq7+QJ3Y5pNR+M2VqTGLpYHfBcfRWnTBrZZDneqRgsXAFTCQLSOUjN
Cn0Y0VfwC6yVe5cm0iJ6OskhVVCjOnkuh5L53GcHlvTGSaWUbkY5l8fMq9d6cpZ2RgvcQA+ARJw0
3omCHE3g6inEW07W6jbnvPj/giHWTIvFgIA0SeO2ScirQ2GFTpmWfhrtY7MIopGHdXKTE3lM107k
IIJOm6KZQ9f+BeBfidpNax6ls4JAudy5hPG1PZkd7lJwdyehnQ/Rz8Ik+Q9GzfhrxvK02JWFZ5Z+
3TnFFzLkH8LzvG0r5rM4D2Ffr1v4xTCBX6BtVFa2QK95tXdyLeGXvenH987wATGYlShxMcJhfG2r
ODPAltUQ75SbTphT/qrc8fv1n37ZoJmOr5AtpAvmwnFPA8pdHYVUkvjWAMroOY9gCVs59y9jxDym
wysaY8zBOUGnsMnSZyCvj1X37HpvrZWBcDIOYm83mI/eqgb2ZcdhOrZiIAPUplrPO40jqkEg62jT
8rfbr10HF7Zbh1CkVPK0LLFmXd747QQAdQzZp/mOua83bYqOkGDSs8DBAXLoJHGCATQW2ZeZPc59
gV7b39enuOz9TO95kA3L0chZwWQViDYS1p3sXh7TTv4AguIBDUffG7JWuFtar7NZf7pB1JPITCg9
eafZy2yfpSPofKsdZeYI1heyYmNLe65FATEaths3xhRK/hAhs7Rf5mwleVoaWnNv08zqpLHSOYxN
xwwaPh9LU4adPXxc34vzOvx/JGZ66wP0e2VSxTMa8BFIXtPaNQ6khHDS9dGXfr2W9BZzEWcVweob
XRR6ZvvRm/kbngZWMr6FzdW7HRRY5WohsO6MlO2RDUa+6QxoTxA0bpw6j4nbPkNvZQClpufJTsxh
gYcMAe6YGfVtcKOvhNilzzjHx082yspmBFEJfDqHkkk2wq89z89p6gt+4wznmT/NICFM72bWiDyr
RfWgBDmMQwLHeU34t5s2Woc2u1RFXuMy95Qx9z32hm9gTHqEYs4aRmTBkHTwU5O7MXGbvguTlpFN
Dv7lsAEPXTBFibm/6RN0BJSsOh7PNlVQT3/gztco/mjWOAsWnEzHP03crOeUe2UY91UEkvgCam1m
u1I8WlgaHe+UuFkvak5UmJrPRP0EiYM5rezqRdyWx3SsU5F3zJxlwk4On4GjTx5A5P4K0v/BJ569
7Urbp30FUvF0us3RdORT5OaxLNOsCt1IeT4vIxfU75bcJpZYga5cvvTgm7QDgQ6ip07BgEYfW3Bq
JaCkqlwQ9NZVl35Lyz7+M0nnN68ZPcWjAC2Pl1lbo+/RdZaiNwVc/fZhKhk/RZYhH5y49I4MLQIb
OZvsP7TbgU2MZq4/efn05EzS3oKSKw2QocWbps/463VjXbIoLbDOZhZJznoIfrF0AhuMASWFqJ1X
rp4L+67je5qmKN0Jjy5hw96kQXyvEPfopBA9VIrnaaPKYlunP69/yYL56lCfgXu9IInlnKCGc1Sm
e2yc/lsrb7qgQ6tXj601+jqYcp2TZBPKqvEAmmc1rrjeQuDWgWvZzADjAuMv6IayIJJdkLWgq7Y/
HPP7TYujI9SoW6BbmmQJJDzan0ZJo1NjOsbG6pw1etml9FhHojUiyTpH2lOoarfdlHCInTM1465q
8E1SihQnkpdBByyXp7ShAkgTKW9zd12QT8SQ7yinDqgSwn1Z5T7o03yRrQliLWyPcza5T6deXdI2
ncoWZkxMVPpKwQLXieINQPJq45ZrNYalabSI0rHEBVjNgAVXxI/SeEPSO8G+N8YameKSi2jpZWW6
tipYO4Wx+l3072nW+0r+ucnCdHU94XU8pWkanSbkHBPETMbhJ0EV9ProC5n+XwKtTzsAkOhYFG1a
hF2VRH5K5zooC0dKX+L95tByqw26xLCecx7lKznhQmR0tMhIHVtSXnN+su05fQHpSgla0qjeXP+g
hcio46BqVHDB+ZVEJ4gQ+SWsingI6z9KNw9s9yjEvQXWh+tTLXyI3gXamnFZz7Fjn5J5gsaNEJs5
QZHs+uALNqs3fqJzhieGwOACjI/2ZN4JBZbg4dRFcuUB4hxgL1ws9F5PTpOuzGpZALaA+7UJPmxQ
3QFZXrjQQJQgAshZtjLV0kppfp4milrcndFjYluhKI0TZav9dGezufQZ5zk/WXDnjV3Tp6DSqc0/
UZEdBAQvqzORZwFBKDA21SDf95nbBspZiflLW6N5e1dVhqiUcE9lQROIoZSluudDxX3ICZXf0wm8
hrfZgPnvp4E/t4qlB9enVAQW1HiaafSjYfTj9PW2GbTaEUuR6qKziYaCGcGcWEErzZMHlLCb/Lw+
w2Vcjsdszd3Tic6WmkYXvMvp18I2Xr3GRA2MNofMniOfR+wgSgehDVLDk6g/LGq8tk31dn36hcis
9x8aU8t6mkQ5CLYiATrvzDICy5hJ46u5pM+3TXIOrp9MEHfPlHfCVSG4zf22eBdiAJP5Svxf8B0d
G8mzgRKQxIJK1XR+dGR6R86/EmOWhj4b+KffbQmbFC6v3ZPl/hrJc2J8u74eS+Nq7j5PlsjrysaF
Z7DQhC990qy43kLM0pGRIB3IoyrL2Ckto/e8jjO/ICBXdCT120H+TqWxu+0TNB8vctpZCUfiIz3x
MBAz9rMUtCW3Da75NUUxiqW4E4ZtPP2u7eoPV2upzsLx9/eZ99OWFo7lZZ2B4mDJ6wM0YkM7Nfa5
Ineqsx6QMW4GACKNdFoJ7EvupTl3nJbAezXJDE42G6jR16Kzgol+vb5MC4PrUMgqjeYstZD4tsm7
i6JLgg5SUtKV4Lo0uua0UJcz3Kn08nBorC1XYIm08DLUxQixt/38sw1/2oqSZUoaDe5NqNYGI/0K
pgo/Zmup89LP13x3rMEqmtC6gHLx9wE6HWjbbqa15GPBgf9ezT/99EiAY4VmTRGyKQaFmDV8L9N4
e31ZFlxYRzHG0KzL4VtFaJjmW8RosRugX+J7HbhRVR5Ohbu/PtHSyaMjGnELGhNFoN8q58p4crIp
Q1/93BR7Bkbj/dgZaLnp6+zk2G2xJ7kC1KPxol3Re8avgjfdbfnuX6Tip8UsQanBR2Z5J6Wq3cBE
GHnGf9c/cWmftOMbDOpmDeryJOyz/tcE8h3QNKw1lpwN6UJe9Rdn9Oln210/cjm4/DTJ2C+MFPeC
7kclRAaZTfs2F9HBXJlsR9BI2/apsesxqKcEwA6vOd8yV2mhFz5DB27hOcbpOvCvnyR9lSSHtuQY
sOa18daYSJcm0Nycgxw3skocSWjhAhne97mWGzo9y/bp+h6f49GFfdARVkyRmVaw0DBPzLOoLW12
RTd2J2L3438wYtybJ1ceswYMUtdnXAgtOuaKOoZs7RZfxBRDX8Mfwn8JNa9s+dJynU35k1mlsQf5
8tiFIHQ61cE0pjtOkm1vgIrBOSuZ3/YJ2vHNbKtLCGUO9HFEEsghfkhceaeIqW47Pf7GnE+fUQqa
mKjv4RGjKHeQHL6rGT+waY38d8GxdShUmppzy8AZeRqq+aFi5bbtqpWwuLS72pHNK57kPVcVUn6G
NDwOOpDkp2QNs7IwvI5bqqG72Eo+26eIgpoLGr2JApc+eblpX3WgUkxm2+IZbsWxfKubP9TaFfFa
VrZwMOngpMkDSxXK6Papsp6zmgWlYtuoeK+nj4Lkr7f9/rNXfDIbJ1KZNEc0KWQuUOlD/DoV4MQH
tmal3rlgNzokSSQoR6qe0LC16M969oAE793baoE6jKYokiiaCAiRXZE95rMV+S5EY73YWqtFXYah
eUzH7k9A9jZQLlLhlKd9wKkY7w2bF5sC2itBF3uOL8YUAGcLrJS+kZT9U4a36ztU+JNHhqLPtoaQ
39qvuRyoHB2VMFHGoOE72GFloO5Z25T4uPk/W3J6RD/Zn1vswdGxCDk+IjZp44QqAXbrTAjbYcs4
XQm2f+9F/394cP0h3xLx7KbluSdhi/KOTwLDb/bDfQNgcr15fxVAeGY752exT+8hExw2wIYDDO7X
v7PtWfcF/9zyp+z+piZF0EuczfaT+QPTyPLJ7ACxBBjfZxwcbWbVBEPEbgpuoEr5d4LYmPMibcG+
U00fw3gi3i+RrPR3XIan4seb/46dFQ6eKRK0EJyleoxHunHCcjce+S55HA9sUwKrS08T6DDU/XTI
H9mhBo3KLWbCdQyAxD2lrkZs48A83yBfc+OjmFZ65y4HbK7rZlhz23ZsOKMYKSQOEghtln2Qgwrw
+k+/DGT1uA4BkIMZJ8WM3w4mibf61f5G7rMvdRjt2m/yP/fbJHz64/pUlwM410EAZpRnbE4wUx3h
tS8uAzsDT1787hrQpxZ8JQz+LVxd8CmdddDNzWgwCezgzQzeqZ9sXt/vUx8Y8vuf8rT7Wfg76b+I
DfoRMh9iW3uGPjfi/4GWM7CZf8Jvz1nw7foHX472XGdSk8ALeLwDlY8sEtC1sGo72MYK7MQ83yEu
febZXj75qjScbJYTBi+2xR8rA27Wx0Vg+lp+cV/4u3pojmBvA4We8zye+i06vcLkNifWGdIm4glV
VdhHB2J8KOf6o/U8mfZK5nYZhAyD1GJEFCXMoTNKI9HXKSDb7l6eksfoGN0ZHN0wYMDakztzo4BB
zkA7cVPiwnX6KGeCPK9VoNs2N/dm/CqjCK/QK5HpMh0lvki7BuJxuQfCFQvW74zH/s4J5TPkoe/G
U/WEPTrJR7CqrRR8lkxOyx7HuMzmxDkvHhSyBhNdNul/1435cuWK6+iOyui6Mc3OHyFfVPFhG0/S
TDbt4GxTG+BD9Zut9X4sFAa4jvbIkDlAFBRTjY/W43Qqj9yf4ax9QB7BVfrr+vcsvNtyHfbBB2k2
zYQtL8v+rm8fzMrxJYVUiGUd6YyOWCkOicoPHHpQ16dcCOU6GsQBZo8XKWZsxH1pfTj0fh5erw+9
gKPlOvBj9oa8n+mZ1w5+mZU+gAdT9AtapIAF20Fl/sxEE0T8VzOveMzi+p1N8FMAsoazrhQk6kLI
HG4iZfh9D3bhpA4ciluFYRzslPpcfLTuWrq0tH5aZDByYWZFjpBH7RhVr++58VhYX68v4PlXXwin
OlBAeQY1uYu9kQVupHbafmmMNQji0tia/0/WlJVj0bpHXoKukyqveXCola8UIBbScs40n09ncBHP
Ro7X04ICYDLUHtu0Tj8+EiYjgPpqMyw76DhFckKjYz8Oym+qQYEQD+W0b7Kebdvv8UaykrAsHPM6
9mUsG9MYKzzmcigb5EkW5N0PBjLHxHmdU3tzfbsWTEEHvbA0UnGfc+9Y9wMSF5bVT1ZXlr6XFHwl
lC59x/nvn+ybcS9F6kX5MWIthIOYaA6kSpL96BVdYEXWuMMryrhypl6+zXAdyEEZ6p4lNHiOMVCG
YI90IAZTP/cllErLNRDm35Txgo3rcI7IA/NCT4EQai2D3k2G3QUuTfCwyIoJLQqe+N0ZE9l59ujt
0zYi33PQve66rDQejZHGr7FKgGZxsblHUzTxtrGj5nE2LFDyGLbAv9J0R0DDeK6CpUHuptZLo0b5
Bvqb6KWNqBtWajSOthDlQ+rKekt4QzcZi+uj1xCyMVQMfotmyFEnVXIL5aD0e9t65JRCe/nQVBV5
gvh0/DpCg3LbZtI99BaXsz/PVYuHpvjUjCU5NdJjx1ym5LtTVjPSum6o3p0kF1Ay7GP+kjXW9MCa
LNn3ae7eT3OVPLk1MV+NDFphEwGnXZLmM1S6hMf82UL9M8AbirGp1WBshrmqDlg/dNpFUEHfybrE
c2yed/Jpcju0dlseaFf6tqpb38nF8N6iQRtsfblt74qRUzOgWTbfTW7RPoPMdnyAoFi6EyOp327z
DC0sO2VSFLyNoiNYtRvfoUnYChcs27b7ftsEWhQWpFDVbDmgoJwmkD6hDw6sUj26egt2q3drVzm3
jV05Z7FxtPIkGIHZSArpp9xdufNcLtlyHVSjPNCRK6fwjqbbPDOT08DAK3dRtd/nar6fDFMG9Tiv
7MdC8NfhNMxmgIRnnB+tQj3lsbM3ozq4vhNLiaUOpukNR9k0s/mx7ME7k3oKbaFDZoHtpuTOY1R0
dJ+6Ll7OUMPiI2oLlVMdFEnaPjBc10tBI1h7AsycdLxX87gmtbwQzHTgDYMWr1NMhnukSD0iyFBz
2vsktf3ythdsrqNvmrZIOg4Ov+PUp1uzHY+plawcpwsniw676V3TkQ0dvWPksHKPhPrcO8isfU+8
NRKMpfU5T/3pZDHdwSGxm0XHpoDcclYosONF8RtoCw9Vmq/JPiwYnq0FAs6rPG7hNEdIGrzJvt20
Obpdrlve0iJpMQD65YlyRI3jirBjVoNmsB/vK4vurg+/4KA6iTpgoXFVpR7HsfAXt5MY9h1NhgJY
5sLY2OA+icBInvboGFQ3SQZ6/C+zwKdNaYsYJAJGER07xeXz0KXFt6xjoAg1S/LizsRdsa+FbdEp
O1rDgjmNXRcWMz8Cv3nHHWN7fdkuZyxg0fjXrhKrVRmFrmvYZTFEuNJ9VohN1Th7jlsam39en+Xy
5qDQps3SIu3CsywAL5P9p2inYuvS8QkM5ce2APF1M5p+K4u15tAlS9OS28yN8gYK0O4RlKSoH0e+
OXYHOvYrhrzgijr+qG0so8/dHKoZY9cGUVk5L9BooycVV92b28y3vepwnZ8ty1U7z6DdOSaD8UxE
/57VznMbmyultYVV0kFIzHJiT6Ewc8QjpN+6v1kcBcW0xp+3NPp58T65hstFDgUoxKuyzopAjSMJ
0howTaOLVw7JpRnOf/88gx2JYpIiOkI94UgYiuzQ5v5des5Ker00vhYLo36sQJyMEz8ac18A1lai
yWkeyIoVLdRGLC0cymKwmVTgNvPy+k2Y7k87F9VmIPnsO6rdgIlx8odhBLVSiQal62649Enmv0sm
6oFRUY14ShKdP0roz4BPtrTildxiaXjtzprUcTO5c92GKWGb3Gkd32zFo9Won9d//kIY1JnaSDzK
quyq9gyA6iF7XsYB8bqX64Mv/HgdmdQDp1h6plmFsfsGfXW/L8Np+HZ97MsMVh7Xadok40MbV4qG
/dDkx7ie+jGY0kgEqeOiqzyymx3zjOlPk0/GQzJ3c6CgpIHGDyhwP1mst58mE4REQZqI8tQOfNgZ
tmHCIvP+sWB86oKYn3Pe1h4oD+rGQ+KECxUgbtc/YMFYdfY3gya8nb0Skg9exqDQ1O9mOu0ipQ7U
AYROeOS/KI5+TL17uD7hUm1Kp34jBmSzsSxYsaJzod0RqdfcEiX3PYjPv3DqOuDn6YBz3UBsw/DB
+4KbfMQzbwsJ2TW40d9nhgu3Xx001WZ1bHu2msPIHQAiixvpMmDiGjltogYwcT8x6z8TUGY/WWw1
4BdxablTvI7unGHqDyYeOX1zIP12zNzu5JXjbw/YzPvBxeMnjhHbL5iwA5nT9n4YmfwYayP96ARk
NAzXGd9jpmxfzq6agIfsSih1JnwIqoYWpk/PXKoEm35iUVSBno12W0UihjSkzb9BKyG/q0xOIEXZ
pt9tkqeHXjTET7tq2NhZIrd9YoAOTvIs3+c0/96aCvqAYyN2Zlmae/CCOqe6y8jWJHYZ5OXA9wM+
fNdIMwqmGQLaqmlBH2c2dkBaJ9/YRatecMtLLN/MMxCpQD/sXnWc7waDmEcnbfN9nU4WeM6LIUyK
pngGiSQO6GIe4gAVNLx3lAKQrqAsc1Ueq2oyUOxs5DM0RKTymTId6quxr39dt7HLHo8a+7/RsEtl
pMDXQ8OiZO9UgN0uLUGFb9q34fm4DotrS25U3dhDvt7pzQ0rysiHMlyFqw3gMde/YSEX+fuw+ekQ
tNsUil51X4c1UMStV51Q9VDQsZ/+JNzd3DaHdmrw3vTKeOzqsKI/6mHwwezu0T8xTPP6+JeTQxCs
/rsPICBs5pKxKlSZZ2x6BDc2tm5ApAuWjUOrvNe5Kr5fn2vhCNERcCgFRYk0lXd0yuyk8vHNsJKP
60NfzqTBoffvZ6Ccytu0K3C44tQLbKl20dTvc1Hv86LDawRbg99ftluuw984iDCr0cNTR63qryxN
D7gE7pxsjfFkaXjNLVDqHRIUmcYQcS3ZAA8yHydS2LuuKtdE3hZ2Qce/tQWRCtSuLViooUCfFEq8
ZFm1VkxeGv38YZ98oswNBu7O9lyW936MNdvQKFl5KF5am/OUn4bmPR0ISqI0dOLkiRL3peGgVarX
iiBLw2s5YUujeXL7ug6p/IA8YED7O8gwrrjZQqjQ4W1eJurZVLUVltWz6L+UGcqc7q9utVt8yf41
N8aVaG7U3LQIE1W7iWyw6kHnwy8G81BK+mTUaxeXpf3Vrnem7faqJh0Na8vaMCZPrPNWsFYL36Aj
3SyWigJFrTbMe3ChDJYJineDy6AcRbmtRPLuZWraXY8XC2FPx71hY6u+oJyGyVg9j3HL/YKi5pXN
oOkyWL6xTPar5nQlBV36Ms2ra5Om1E5tGpJCkmfexRxK6+Ld5gM9gI0KpF31KjPHwgbpBFNtKXvT
Fi0NPWLeRyTD6/has8iCh+hguMKqPKN24YCJ1RWHQXjz0TUq455DtnLlFrO0UpqPF3UaxWi4puE4
jPdRM0nfpNkxZSOU6sQLFC3WSspLy6R5O1ItmFrOSRjVE3lI0Yd/5AVpNtfNa8HdderaUUQtuBrg
JVyVX/qywV2JyWeSiy/cuUlp2AO9nxYOQdHdd4nqEFIYuqTttNlKC2WE619weSM8XXaNuKXEo4RH
wwH6mEX7mEE1iOBIQt4dcJLe5PIe106LOR29pM0tAmN9dNGyKkABYoqH2fnRoM3g+pdcdnUUCv9d
JxGRHIM5JOzSMyY6MaqNbKHoXtEPtK6WfiUMcIlm9vP16S4blqfzYyWtUWTQaK7BnJLcFZ13EHV3
vG1oLReMG1V2Au1rYVrM20EA+QAM0fWhLxusp3NemZJWyWzBtVUBiKhEw3juk/z3dJMoIkBU2rGh
vGG0pHJoaBM0dXvdlzw3/+PiNhYNjP/vHvfTlHcCyW1ot2ZgTtWXNhX7TsYrFBoLe6qjSgthJcjC
ujZso+pH6povWQXCu+srv2CeOr2VpUpobHOvCsHaEBhzHKTeW24PvmrybWT9qZubXgG9/2O5spnI
hwoZAt55XlXKqB8l43d0D6zV1JYWSfNlx25Il1YNOvy6/NHi+R6kXSvZ/dLQ579/yvx6iMnMY1zT
MGrMr2OU3PHOWYkOl880Twe4kmSyjNrBgZOAygBHNKo+PxUeR69v7oJb6RDXshdR6TZTG0qUHKnf
50l3GHLWh1lekAN4lfKV0LBkRdphAMFJsAumEwllah9qBuqyEeI7UkmwNiX4KggmAvYn1xCFSxui
uXNjuESQIULPg1SbHHKz07z2UrXwJTq8tZxqBVdGta4wyhOQSqXfGe03bwTMwWJVMBRgZ2ndcsUr
FrA4no5xbYwEGHkwLocjwz0xMTu7AMWPyT7YGfoD3QiocEWAOmR4PP8vk4Js4zZqtyTvkx2Y/Jxt
w/i8kiYu/BhTf2qC6NNMEyAbT0lGrb0XD+2xTTjZQ4JIoXChvPs2a5oNmcC7WXN0KhFZ57sx6pHu
g+PFj63z4+11012Ai6F08a/TmV5bqKIG1UvmGM91J8MUsgNvhc3sQCk1+JyV0Z5VZr2FbJW5SeLR
OVyf+rIJUP3BKpqiSAwtSM5G/uiNlp+M3yzQpfTJcOqbn7FKV0LvZe+keg0qNoq2PxMyhnXvZv4k
qRNY2RgDR1+FlcxXEoKlWc5//xS84PdIElowkVnVc0/+wwXft5IYL6M/rq/W0vha3AX9Y2qhSwj0
iwytpQbWKXZ8awRpkfHn+gyXvZ3+XwblRF0Siw5cavH0yN3m4HXt9vrQS1utpeFtMxhgiXaHEEjV
+QfrC/lMpxbIIvB7vs1Goz5MZfQnkHJVaw1VS+ulZVHweBOtN6Z3qkkVJNM33vwpG9R459v6nnCJ
/HfDaSQ9O5ZoExKD3QS2OezqhtZBZEEI1nBTgDqjcXfb8mlx2Kmq1rS9eQ5z/j2dx0dWT5vZHgPX
jIMqHoMccK3rM/0tav5/NR42++9XEYQmM0fp60SMctz03TgC9DWNgYiGfOeJWuxtwrJ9Yhrxc6/Q
c8RmGyz5FUArQ49jzzRoBiFsMwsAGOuCnszddgIUxofgpLqrB8m3WW8g2hIjD8YJhPogaum+X//1
CxasJ3ANaPyV2cOCh77/UjXla5SJbCWKXM4gqJ7ADVKCanDssQdON6Ivwtn1kh5Jotauqn8hrZeW
/mzJnyJIU3au66ZQQ+Oqc35kxEQEaQz2nOaDDNwyTjYJOksfHTtpNnVSRhs0KYG/lMSBC61u+BJk
qDmTdJ90I/oKOjzZ9KOJ/qXeAWjunCZbdVt+9HmE/2Ap/AdZW0HkmfK9YJ59nFlaQ1ieDSEvCmgC
m4axyWsglZM+jUHFSjyfzOA5YQoCNUYBwcIJYJBt3NTN88DjbutKKDsxQ7i+lVoqcKcaxJ7dLPb4
P/hXyxDKz0iLBh8pDOE7Tqu2trAbX+QEL8tl3QnfNK1xhpJ98WRb9XOWT7/Q6j68q4iM/5UupdCs
jAxkbxbptgPS24DY0ONaOQsXopSOPM+F5Yh5qmYUNYcTKabi0LZptq1KKBczqw/m2bgnhmvvr1vr
kkVpEV3ltTAntypCp8E9gLV4JVYbD5nQ9eGXnOH890/m1KdTFeVGUYe2lfXoTrPldFeJPP1y2/Ba
SEenMIg9xcBONI0fFM++C9WsNT8t/XQtdgMBV4PnIzZRu67aXWOxNiDTJFeueX/fhi45mha5iSso
sQavCM3oruf5xuUQEW/QqY+oJW03aFzPTwZI6XRJOOPl1zdnsh9amGgiNsiJdrk0NxMQuTiODwKM
dRO3H2Ij3afz8DhSx0c71Y2bqEV+6ZTUY9PgngwAI/2JzUejylYylgX7+78UvOGyiwYLPCFgQpdg
qW7Yny67jQeB6hl3G9lJAm4vsD31lrwfCzUECZmh4Zs7/CVyVLG5bodLX3GubH0ycwEBR6YikPG4
45fWve+j77FxW8ql94kZyuuzOW5wws81+KN+CtSrOcgDQSt444/XQoBNSOcZI4ETVd6922bfksjY
Azu58pSy4Ed6R1jbsrp0IWwZNla9qyLrY8zkf7ctu+b+JDcZL5sz22j01GUP3H6T6u360OdU44J7
upr3ZzZY7SjYE8PCJhu8a2/LPNs41sFK1S6x+HaCuU705fpkS+ajxYK07yECnUdnpmU8f7fK76Gp
5o2/r49u2kvjaw6MEDw51Kv70OSixlfIeT/ORAHbEI3G77phxhdSgTh8k5tAnwQELRobc6b1MQM5
2ztaNURoyeM8zuY+d7L3OefmfYPOzD13zIzh9G66UKrGRGN3RtzRNwA3oqgQl2ACYVkD+YG4sooH
VhjjXRGReD+YpfeDk87cOKBHfE2ZjHeMNzFk6EwwCg4grPF47z3isRiovsqW0D+uS4Lf4kR5UGTx
+BoZRvmTWuaPOWvbb3hbxmFfexHazfp++B9nV9LcNs5tfxGrCIADsCUpyZI823GcbFCOk4AzQRIc
f/076lUeP1Oq0qq7092kAAIXF/eeYf5bA6h5OzaJDQ960YcOVwYwEju/7RwHog8KvW2oCGU3uEmC
QM0UOt4V02EC/mIkOyu9gTKLvkH28EnAhNn6JqM7Ruf2ZrTp72zGzT0nbRX0c5UBFGr97HxnfOor
f9wyLJyXmVrfJbRWNojI5d+qlMiRG6vasEaAt1Yl+OdimoujnCoZeB0msVXIoad4sj5YnqdBhwrL
JmmqJipOjf7ZkwBo+PEEdWZdbDpj8zCf4+Gly+nPHOWE/QS8+p0Towlnn5pKVtmV+2ZORJhPBpkb
RKoB5vCmkOjiN8AXKhpJZ4Ck89OAqDnbtMxkwWzP0CEaKqfYlC4tDzlsnKuAlnApDkTfTm5YzJN4
iKcKEDm37exQt6nYFiljKGY5JWDEAwgRY/7hQNomYm7roNE15A6FjHHaBrl24Ote1dP3VDn+hvXM
3XusswJH03prmYFZAZrExXa2EaAdp0CaxZGdPWSWSQIHTf2HPh/Jdmi6bjMDFXXfqe7dALOzB8qt
fLNkRbYV4CvPtRlgiFT7UKTFZWD8lYElDcaD5ie2g9NtkONlGznm88/UGkCR9apHt1FDhE/TjkEy
cLbxgObYJHziSDubcdNPct46ANgENXfbOJys0X8EEhS6zbrXL3WJquQWsHCBmYjdX9ppUQaTGeTr
tOX2P4qkgOBF6iN5rFpyU6XNez5CocfoSj4CzUXL3czi4WGy9BQpfZrw0WCV9Hl7C7EoWLwp44Xc
lm3Iu4x/60GCCHuJ6z76DFOT3Q9zah5jXuQ/BkiE7zN3ACqs6SBo6NdjcaOrBA5UafvhufUPPXRl
mBaVDE9WtQc5pM0G1TyyQ6tw4GA8tM6mom2MbKNzkJyIVJBXg/VTQsVh9J+TxK7skA40HyIy989p
7TZbTxVN1GGDRtp/0R2xdsBHpUgYqiJ/4qryt3ZeaZwuyWuhbTMEJlU625QChxuWLIh1nspDFTf+
Y1YN36H4PHsRB5foYS60CwdDC9dma/Zsg70kmXvriDqO2hZ4ysjJYGh+3SVrycQ0HW2cU//xUPsd
DSrV3ueMfkPFxr2QT62l+Ivr7RyX8HtOG9SCLI9E6cjf4aYoAsBEDzTzj7RVN5ndXdX2Iku+bN/M
UFBye35Q2RBC39aDhG4pXvq6xbfNr7tFLAmmg+PTugNc7Qj620dWxrsSCMtgKq9TjyfeKbf4J7+a
6hzFUrDaD0yBjQaVWPFAqekfTmzm69KUpdp0MU4enBqG9Bhn2v80Us1FIMxkrkuy/rtv/zOCxCa8
HhMCwVYnoxt5YnyZBF4HDmXXvmKRRXSlp5k3QIy7gwdO7Tcwhf7lXSmTTJZEUgFK1JgXUO/JUfqL
5Y8EyGLtXKiZrCQoS1rorOt8oCexVMdvvUdUOQCJTSx0HXsRuxcqi6dc/IuMbskKhdEnyns2aifU
nYejl8LUp52yMZhSjwZt4Uw4hyv7As91bUCLC4EQxna6xINYbtvclGSEfzZpP7U7vp7P6dYGsyjT
IDsw0gKI+OhAj2vr2TzfykSlL1VezAdgOLMbjgLqzfmXrVDJyJItxGlL3Byp0YGgExD6lkUhzZ+x
iEHrB7rJ/kfdOc2t27gmKpUnwzaDREJROzSSlkx2laQgoDl1Fc3eeMkVZgU4jOj7/2NC67E4L1o3
Obo+lzveUYpUidtALZZY+gmsfII0H5JvAi4mtyNr+x0WlIiAuhoupO0rcdxdRqURglON6ORhFh/C
vNCWP1GPovyFFCBXT2V7HXCSuIt7DlW5AzYxDmoqOXhO4GtHsNf5mAYdmVntvNT9VphWXjie1tYu
/f8TW+F4kiOD5mFt2UM0uDjCLaFUYMfkki7+aYa+2ouLUIUKol8KnoqD5ZOoa/M9H5MLH+W0A756
9OKuw4oxjSElLQ4qNc+ga9451nQr/fJ7SuILfdyVzbdkVmK6K+hZ+YhWoCYcaKVfZDWSEPtdbpQ9
vFb8OlEIsiRLpmORDvPIJJqT7JYqcsNaHrnufJW6JVkyJXE3SRKvcfhBzDCWpc2T11zZKVoyJVFP
b2ugKMWBz2gn5ugP217o2fcqvVBAW1lC/911/zlQHaH0WHPEJK2djZggR9SWl7QkVtaQs9hvSV+S
uj7NS8IATx4h36+nDxVP96akXnQ+qK7ssiWNsWhPXQ7N/ENf48qV6ySPbFPAm0tfSPxWKhhLziLq
RC3pmwSGhvH8Wg+ZjqpB33dxslWqv1d9Al5FOb1kNPs8P6IVaRayVAvvKHBO7Yw3jozIbSL6bZEj
+iv3PTtd/jzRv7Z5d5fy4cEdUFzIxsdYyks+TysTumTreV0zWTWLvYM2Hsy8QSHZ5mA9hjUZL32z
lY2/JOoJ42HZlZDWJaS8hYDTczHzn1ZjbVrBfxZEX7ogrKy/JWOvZaRCuTzHwdKi4AsrnVc/c9EM
q4EccS/pua0NZpFCcCgo21MF6JswuQwsWDX/RjHWjzRhyRsYE/2d5ybxhXLalyPyybKr4aSORPMI
eFsx3cNdPBjmOdKZH3bd2/nF92U4wAsWoxm0a+oeRJXjjC7OZD0Vl9qeaw9epBnpFBeaEWOOnSJ7
YuZX3kNK6/yPXpuV0zv/iWFdHZsRAF19HJsHBltG6gYWCENNUVz5gkUgk0lWC3D+k6OZvRdoW/x1
qhNIEPZeGXk5P4a1+VlkCxp0phgq3OkR75k2WT6zjZP07ub809dmaJEojESALdyU9SERjtoUrSGh
6Bv66giPfpt9cpWVHpbPImtIrXYUkwXUHQ7YsISJQSUAo71wVK0MYnm76amklNDEwKCsn1EirV6J
VK+6zbbDEF/61F+GP58srze9LMwIGxtzpM0WVJrAA2lSiqfzn2Ht4acY8s9ChXQrDOKoDVCiYPBb
71Cxk6iORY5OPq57w2L/0prPMYQSESC8GVYZO9ZUEEN5O//wtQ+w2MPU8mZSoIt31NPWn7cALgzx
pki355++sgOW14ChqKcsBpMJ4me4+qCVzMj+/JPXfvdi+6LtltsuJeZY1k/cf7S9X7WEmsWFp395
AGDFLHYua+EDls8ZlqU1NFtuRBd1cIw6oLxeRk7apTeoK14qTnx5V8LLFht5mOnQGweTxJpJRylu
3pvYpb/nmDKQPpX7m1VtufGbgl1Tz8ELFzuaZShv9nzG6BJ9H1sWTLDVNZd7nyzz/yrv5aC92BwB
hbpJWndb5sNuLi/FvK/RcHj+aQ7/2W3tDNw4Qps5yiHSbYQE2rx41ba9NZAPj2/VVS4KeM9iVzsq
VwN8wcxxSCEHUOBInuv26MUXpunLBBSPP63qf4ZB3apq9VBXh7HQ6gDFHr03iWvvRAmkUJx2aBSo
koV2X1UHD7a4F/Le/1ji/3MDxHsXuz2GNnGjmlIduZIOBGy0nv7wwotfpWF2FZRVkRzjtu238JaJ
7y0bNYTAtEm3cYvWgpNt6e+yGmbcvqqLT2T/qAECeCk+fM+ubiDNBKLW7PLp4LI5+W7Kvv/IdaF/
5GXfqqC2igRufthL8MW1wpz5/bc2NX4CA6im3jsNSa5LqZZFmcz4XtsQKvb2DGSA41XJ63hywgx6
p6bfpomZCy9aiRPL21BqK+K2uMrts2YovwNAbkWTnfCXtufaCorJhvVGafzywqV05axZkv9Hj1ld
OnqQjyHlcJAqhxus2xsTOKqGgu75yLrykuXtC/0Mp3RdUh7gLMyfarCmNjMUGDdz3dnXjWN5/wK+
rJrbhqewuwFj3aMJQDXEjvMInvXehU+zNoxFkGtNr6aubNVByPiDZjLigCcFg8nT8Pw8rZxty0uV
QhgqS57w/ZCKx7JrHuy6fzv/6JXfvrxMTUXv1qaHeEtv7CM0g7IgVeBgtY76e/4Fa799Ed7UkJsB
NqL+vjDTQ28UOlrimgqQT9gitKVTy22Xx3yfQjbETl4m3wmNnoJCvbn9pT7U1xVOvOU0c/8E0Jij
Ye7owd83k78j6AhmjG1oZnapfmzyT6Oeqr6L0q76hCDShWPzNIIvgufSpKlCQGlQJvfRPxyf48m8
E55sY1PCqFJcAoWtvWOR1jiWWzsW9509h8fbFiUAtFQn40AUkM0RIvOF82ftNYv8BvJJGU27GSqX
znyf5+yhze03wGl2VdzcnF9ia2t4kdUQ+Ng2Ev5De+4l4n30qvYZIMZOBdQr9J/z71gZxlKvJEZi
IVUH9cc5m59cb4qI7z0kstvKcYgvhMO1d/D/v9IUSrvjnEi2L0b3qREeoLVQ/aj9XV32m/PDWJmq
pbJI1phmdFvB9go1+rFAZ13ib3l03dNPA/tnq0BE0sih4wwbcghq2wsK/y4fuwtPXzkBl+og+Ja0
BN4U0r8V3dpjEgr5w+PdrraG0NXfzg9h7Rucwtg/Q5CtbK0GW2CPGg8Ee9AuMtVEgngYoSngphdu
citBcakjcYLqyC522D4b9Vtscx1Mbvd8fgRr07TYcKMji1hxyvYnZlzP2btjgFEoU/fRKisYE5D4
EiJx7U2LfWcSKBMymiAyQoHtfQbEZS9hcRTlolGf1UwMpBjg63t+WGsfZnHI2gYqjX1d8H3mp6HO
7kRn3fZNCXfrS/W+tUi/lJRIYZ+c2C7x9vAXySh8FWLvk/U2sB2TSkekkp4b2nogW3TzAathSf2i
qc/iwKexukRW+HqH2ksSDnLxaUiaeLodSJMETVuaDW3y7MbzgfU+P5VfGwr49pJuY0PHS0lSj7eq
cqZ5YyCg+mJBbPsus/n8TYi4v69kyo9TkpJ3GOLRv4Q40203pAUPTmKIzzh4MwVdEhfcrPM/auWe
spTZoLytgIYYvf3oevzGAphhB2NLJzJxTMKcONlesaF+l3nj4AKju8/zr1396Iv8pIaZGq8ti+0h
wuzkmymFW3ToeqZ+wPvGMiBdqR4EWpyBn0meBhawWFvmueULTWRxISz/N8ovDvylREfCeJu6kJHa
e1TXUHiCipu15SlPs9DpRjptcq8kXVTEJt+7o0oeKx4TsgXUPjNBT7HBbSqkjnRpdQFpszRQgO8F
yirzyGobd9tNrXo7P2Vfr1CyNLeqIPbX5iR290xMT3Ks5tCAZgA3mfHxuhcsYvAARgJXEJTcV6Nt
XjJVWNvOpCW0aiT9ef4V7BQNv5rwRfYDXB2ktonx93MPYJX8NaQg081q/5+l07CRAJba5C8w1+EQ
WyEVHxC3DG03sn0gxBoXuLNj0txx8ULrXZHqsO7epLMB2m+Cor/jPsBYMKjLV51/9yUBjtAH3ejC
dWMlEi6VRToIhzuwvfT3Q2yeGisJ2fhzEuQ2bz/OT87aCxZxnfAsH4sO8sGak9uMwjrAa6Mqi1GU
4Beywq+Jj7gOLcK519l2QhuF3H2eSifMuWnCfJjSm04Bbzd5Xnbrl/YU1Y1NtmCseFs7NmxbJwS1
W9lmkcM99vv8eFcW9FKGBPLPJoEQa3/rdM/1eIA6RGNdSE1XDvql6og/FpIj0va36PFV2o7qil0I
4ms/ehG3aI/yF7x5+1tKDkLd9u7RXNI/Xfn+S0ERJWNcNkv8aJY8z/PvNknCsf1MbHkh2q09/zSk
f3IscJqyIrPa/rYt4iD1Hzyeb2wLaNvZXDhMvlYA9MnSaUuSZpauVfW3eaZDzuPHmrWflT3dABoL
Hb86dNLkzhl1aMAx8sUQ+D7y4ZxHXVkFg+YBIXwHs/CQQA48b52nWRUbWvrRzIZLv/G01L8IQUuv
Lh9ATQ6e1HBLs3h872vhRnNW5WFboIgJeGq/dUcnA/a1qLa6nuyPuQLxC94rDpKPfOrvh1zPr1Kg
Vh9UscuASK3yNxT8zLgRvqxTqCI7Yue0XLye3yhrNdGlygkQyQyygKdFR434IVG73Lha2a8dfg5c
iDLbRVLALfHTQC05Dwz0y4BDHsnf8+9fWziLwBQnssp8joWJHnf6mfPKv7Gglh/5uY7vHfASLyzQ
lcR2ycrOOhVbqsMC1dPwS+bjc14ULEDM/QE9qj3xcaieH9CX4QHiW4tN3BvCJ4CxUfud5L3Ttq++
I6589GkO/9lkPdMglKCiBsMr1geSj9PjSDv7Qnl37YcvtnCuAIXqe41uS/3g9m9Q2LywK04P+J9N
gRk5vfCfn43OVtLZNR6M8+Ho9fZW6+G+bviFL3u6Sn/1+MWx7/tqQqGWkWOb7uH2Gsythuw51P2L
MSIiC8v8wgR9uVQxjlPe8c84mp44vdeMNjii6smeQMpgPojmOeGfEMW55k6Elyz2A8kovP4YWgeu
9njoFwgZVtKoyM3Bty3aRl35nsVhzYYpgbssWiHDaP2c1Y8p5UFC6z2nv87vg5XZWjoX9VYDnZUO
jd9WOnYIJqh4h0FrhgaBzjekvVKliS9h2JWXuxBdx36zkxr1od72etCZId1oZcAXGY9eMkj6MoJA
emWxsd3ch8wYtECPqjVBwd29Ft/reA5S7xMyL9vzs7ayCZdoi6z3mGNVQFv0JZ1gM0t+QJf1qk42
RrDY4bGDwo0ZW3bsfPud6eYjG6f3wq5ezv/2lX2+xJKDDJ4hYAt6hLriX0KzOiBT92CV0yXi6NeX
XAxgsdWL3B3Huc3Z0aF5cWvVCds0qqujyi7TTU778aZJibmBjeK4r1p7eIxF4Ucn99WfbmfV77wh
00EIwa78WouIAC9w6F5ZEztyX72aEpqynnvJGmlt/ywCQTOrxk1xbzpOY/oHJayNzJz3uh8+feNc
U5LGdC5igOi93mTJwI4sNX9JCtNbSLm2jv0jTuWFI2tl0ywRGl1izSOxtXuM859VAVhSr3Zx+UkE
TDbZhUizsu6WAA2Rkbaei54e/fIBTO7QghCEdi4E/bUBLHY9MjNbxZ6hx9yWT70zP+Wl9asU3n6q
ddgOSI7Ob56Vjb+0IoKKCbcrV7Kj8mA/NPfaP0ir66/bmktIt6nAo007zzn6sLFUcRJNp78m9YWv
vPYFToP652SEXFvcObA2PgoF/dkmK8Rtl0u1gWf2eN15tURqo3jnCruQzrHMWugf3/u6iWwBytuF
2+vad15sZXgHODxPiuI488QCkFP3G8fO4jt/MOaGQQtwW/ncXBmJl6CNpu1rCWE+5wgHp6BTf1T+
U13JKudLgAYodQbii3EL0eSsDB0xi6N06XWOHXyJ0eB8pIrPiPIwER+BBlV/TBq/69b9faKAnN8M
K7FvidPoQfQcBINUmMljGNpVTwQGMdC8YKGWVnUheK+9ZLGz28m2JmiJg+Pses9CwRhKosk0J4eu
q69bVP8D1DCWnNCwgtaffrQnSJOlOyLsIOn/dOH5mVrZeUtIBne8rk2rmhyJaxJIGoCMCUqroO8t
vN6/XfeOxe5O/M6DooJdH3U+VcHoc8glJP73usjbCwfR2igW5zqWlFXhxk6OUCON4hGda09ua3JJ
Cv/LOjTnS0xCCaZFA1bNfPRMYwc9SAxBqZpbpPF3GbF/uJjBQNjpU1eJS99l5VKyxCiQ/pT/dpC9
n1uveYIyJ7RP25HE+4775qcwen7U44nXrbnmf85/p7V3Lo5zt81HalD8P04dkXeJEfxWQdD8PRnh
NRwOrC42XtzHZSjH1rtOoZ0vcQwzbwmiI+2PkD+E0xUuKt7Rc7oLe3QlKi+hDNY8m8xiEtJ7JkUx
qQS9Xs7ooBiFu1eFCs4lbNPKClwCwz1flRpRWR4aj9/KPvkDl7odBnZJmnNtIKcg9M8JqUrhjj7z
rUNJqxdlxb+tsn+W/luSQEuwo93m/BJYG8bpz/95jd8XZTuMgzjARkLLp2x8md3v5x+9Ei6X+IW4
sRNcfmbrUIj7Sdz2SO/z5KnMLyRxa49fhIBitKg1ZZM85Pjl9m1hZajTPVDjXZdf/dc0+GdmvNqB
hPyc4AMk5IeWDCz71OLXReGlOUmPDs1JuhRKiurZgw92yH1hh5X37fzUs/90Z7+ocbDFZUBDGkpW
rUyPBLF4r8sJxXsuWQgennoaU/eZQ7AGDPLymwQbMKxsiG23OZjvlELfTwgy3NptgzqoBafCG2iM
f48nxcKYWW8jig17puHKkWf2rVOiMw79gyLAf57D7nVyI4D9/tZp3QWu0zxVilX71Mvjo4wnHkGM
lMLE0j05e7CPOM2B7iv7X86g4EibCvedGVtHWW3ycEiZF/ipm0cQPK5qINsa/P/QT4yhQ0G9Df4j
6HYbp4QiFf8zg+8Pg7YECl8VB0BmjglEq+YG+hmTGMMxFtPGqb02KKcTy6dqkkOeVOMutZq/EJzK
g67nMTTbSrl1WVuEysc1lNrCC0tce4rwlLBCHRe+rM+FaN3n0bIgWSZ7B9pa3iDvxs6WIQoibR1I
o03kGXTl4gkurmKGDeUk/SdD7SwPkDZm23Z01bGfeXbM0fAMoMyURQ1pxavXJfQxm1AGHFxaBVCc
tdrA5DX0i2sYCT400kIvuiO1/04T0R6yTiPnjP05YNY4HZiPgpbKRBEyq/hbQt8CcrK9E6Kx2xzi
rGFBXZ9MQDika5hzL2h60PO8Ld36byq7175p8yDl+fcx67xgyLs2gLqN/175gPvDO0kEkHFIQsKJ
2hrXQR00y14ALRAhBTdjV3Dz6RrYbTZ9+WbD/S8gCX1xe95GDMDNregSmG52CSzcee+GmZXZAdgE
WEmjqoOKMhBoeTVCgyL9CxWMB66KJHR9NEP5WOrQq5M/AnThQNbmoS6634MobrphyIKazV2Q5frd
hYREDPFn6OBV2YYTSA4FczGnKRrcsnm0OXhkoDmq4UfWtRBItT22yUzZPeTUNU/SSqabto7LzdQz
f0NTv9voRI8Bhz/KRor+xzA1DZxlVLZBhLZDmafzYchQPCTJ9DPVzXB0rN7ZjqYporKCiQyn0j5A
ESGHtH2W4FDVCha7Vb9ztXXP8kqFZE6HoLBAlYWcHDCjApWuucTp5UJIJRApco2KwvkjNYPCgQmW
Fkwu7nKrfMuFfOm9sQ5FDBWT2ALrCbzmj86UcHhmY7rxKn/67ttw9UXVo7uzbRCkUB2oPkoSzwfb
8UXk+DoLT6zi0G1JG03crrcZncxLmdJbMUCrBRv2yRhIkRbSBkbFmN80LekTUNHQg1MThXl0W22N
5f8gRsB/qmXfOTc/mZ0JDAsqH54un6dTqQ1K6DoQVvzO0+E1dpPvnp3WoY8h4rHlL87qvd3J5lbm
ooZ8RUZDayzaYVMlMJJF2mDZOzfpYf0A69ghBjnHmaaoR0Ok3QhC/HRb6lTgU1AL6x9mtvmtnNiM
7q7t1dFEKu+7DyPCHZQ5qmfcpfjRNp3YaA3duDiNUS7NE4/9asGIvRGxlz+5MzxaN3pmeg+LWNoH
Ndbvpo1bGQEVoA6QXWUvXjeap64f+X0HcYywozm7aSAj1gTQHoTddm4YYW9kKpwnKITQPAJCPj7W
iIBbP01DSbCGXaBTQcrj4tkFOeuToAzaR97ky7Aw7qdXzumtb3S+H2xEoUDRrn+Qsml2skXXLPap
2KBDG290nmRvxO+zObRLGHD4PUu3A9K611Fn5K1BXeuH30+zE7SoG0JpsWIGajON3jPpsF1scbTw
qcznN15AEdypEbeKPI+dyIJeSOhMNAvdUVYwTuqeYMnhHBr4Y2+p6/JwQLlZBR1NiNoM6JS8NYAd
3MxznBxi4iH+AT21SbPsp+LtDcRf7sfBboIBaMONlUDzlzuW2SUGMqkNlI+CaozbPYUjU+jWPg+J
V7mRkZ7GpOrXGK7E+AKWH6RTdicHR+5g75sGXJbfRMzZIZZuHcZV8VzDmWlHIMMT+X3SRX2CVnzP
hm+ZVbkHglAajf70HqsK3sAdjCuTkX+Hgn8ZjF1q/+qq2n4TFIYKXnWyYq2SyIyIBnbqDcGIk3EL
zcHi4NpCBUlRkxDaiV7Yp3X9NMx985dnE/6tn6lbf049HHhd9n7+gF9J25YQPriWOOXJ9/oYC+dN
8R56fkacfth0ATL9NRiF86UZGHXUbFLq88P8gO8UPw5v0wetg/ou+TY+WT/pO38fXs2TuUPP6vn8
oFYyuiW2L669yokTDm2DWKdRm/e8C7xsRlPY8fM47OLsEt1i7U2LCyrR44SqpeSHojCPmhR3cTr+
ZKZ7piX5OD+YtS+0SE8NuJsxNLFAXE6BhHwv8z+zVV6ZPS5KT/2ooALIUD2DRNAN9WLIZvY7g2B+
/qevXT0W10JTF24cQzbrUHe/DHQoFbE20EyCu50KiL7y5rEE0+Z2pg2UoeD7Yrx4m3WueLWt1tAg
ty65ja195kUSPNZ1GftePx2LCTA6RFoVaGMjBZLpe9v7F8hbK5ocfGlwxUA+Ma4Ppz5t1RPOnWZ/
MtvOJYs0dSPfLt9YV4INK59GXrwwNjVwxXVNMCuGdA8a1E1/yWtrZcRL9KKIx7ZmjZNDRr1wt3lL
5k3e5vmTZYpsK3JVXyhynzbKF9eLJVCv85Maiu24nTqwWbsDNXQOK0WG1/MLcO3pp4X5z9ULV+t5
KHrWY2lACK34W/sXykZrDz5N2z8P7gDgwBIDm9uBT+Njr+kcjSIZtud/9sqWX2LigExLa2tqumMh
B2hqSQmZp7az5N3sFNPL+XesjeD05/+MAOJcDJmLGlF1dvtd2rjlHsdr8/u6py+CliWbqqbQWjx6
nWse41p7O7Qy8r/XPX0RtmZUBGZdUsw+xQmbFP29a8VpdP7ha5O/2Os8l3UCv8HsOBaejMRYqb1N
TLopxym7UGRee8UiLubJAHU2S+P36zmEqWt0wgVBQfn8AFaKcUsAmou7aWl3HgYwU1yzkD0Fzihu
/Qa67jCj/pU0UPJxnPZC1FoZzBKUlnlW3U8JGt5Sg+7RD5u8evFqvTs/mJU4ZC92cOmIHvpHeXZk
8Rh65bP2cXOQwThcJ3PGl/A0Kxv0xMEpQXdHhww2rKpAelf8Ov/zV3bZ0vJq1iOsqxsxHJMxqyNX
ePk3aQHxE5x//NrsLDZxZiVZZlKUrnz7TU9/Be4fEM6M5SXh6rVvu9jGbupXjGuoITWavU+t/ZR4
3iM31pWtxyUCTGNuVGsJeSCY/fu5HeaNZZtLDrBrs7PYyVbvAhHkoPVY5hYKR923JHcOQ2FBlGX+
cd0HWOxksFN6iMmiNGnPD6397tT1rk//uKm7Pf/8rzMof4nfdxyQUrVQ4jAz6O0MY3o/w5bPwEiL
1skGMhav59/z9TqFtfr/Pw2gPuUnIB8gSZ881KIqlz7ZhiY355/+9TLyl0YZTcKMTKoBe8wfo6y1
w1T/YSAHnn/62hydPv8/J1kLRQwKOgM6miit2uZ31sO59qOM3zPvkq7K120cf+kzZpTrpcJCjIN9
SRLald+G3eS3DzbYT03kp9V4B89jXLJbOCRFTjFfKt6vzNwSYpRBwXdyFYNkcULG6KS3EhQ0/11a
l1zg1l6wiK9qmvuxowOkJFP6wHLxwGSyt/1sc/7brD1+8W0sGMo1xENjyOT2A+ihWwrRYfgIP59/
PNw5TzvtfxPI/yFUprXtE9y41bGeR7hidgK1sh0caZkbDiqLu33VF/33ouuKk0djg/YNmBflO3gx
5jGtvP5OlRBjgMpQ+lzF1N1VYJbuISdov82da/9NIAP0qoXO3ypVZ1kAsTtaBi6JxZvlwgF5Zzo7
eyq5aMORkOy+8p0C1VpV/RipDwcgUJicHeSSy7tOvlrOB0qxt7ovN30lomT8WRROqPR8cOZ0T1Cg
Ygw1SU6BHPxmfJR8vCoq+z+oaUJy6QBDyZCBh9Hg+tQ27I5rvA6lLZTMSyjklLwJlPgUMNbMune4
VEfWmOz83NnMnEQVNW+6TqedypwXpavPrEyDtPjVpw7kEh9kupf9D4rip/YxRWl2dPnfzC1u7NyN
PAYt45psYtQNXfpp02rjnew30OILktTfTbzZixGkJTCiZ+D72TY1/IEOP2xmHXtKwtmP983/cXYl
zXHyWvQXUSVAINgy9Wh3e7azoZw4Zh7EICT9+nc6q7z+3O6qbLJIKqgR0tXVvWfI/Jjlw9NoqxWD
hp8LUlkzGFtWtrvUQOEyVY+wCHrw2EuLai4jaMe+lnV/Y7A8KRovmfIML7r0D0D0JVWlQJ3tmkRU
b6xMUfF/8/x66yjcguZa/9Kdfcf0AkT2sq57Z8uK+uhz636ic5kUeoph35jM4tk3u8iYvaAqoOzL
Bcx7SLmi7TuBGHLdAkeWVhBHvO2sOw5DLGiWBlPvhF6pY+z5ir5nEqV8kBrsfi2tnQWiV5Vvcd7E
2r4dFHS35XFuUIpy34jPg0q5QYFfLiQUjW+rBl3nleTwReegjtQng2+QF05TVEHTJI+W6qGTLEpz
H/JHes8ZR0HQissmiyhk9Tu0qnu4dKC8EeZLsSoA3ZYDyplzu0Jhy4gHtR3sz8JGnyN95v17X+57
mYVTDp0mOPUdrOqW1eaN+ommhfmC5l1AABG4RVuAbnEZW/f2s4K0Jn5yoC3PCAXNQ/PDXMpPE5eT
VD92ZAXNyrDAMnUMO6i3EOgm1SovYoPD7vEFsgqWE6bPQ3HrlHGfrvkhb1dmv5foExph/+i26+a+
KHdDH6Hdgsfj9UwrYBvKbyUMjPOwNx6mfOvyVSmCYQr1g5HHsr1TgK2jupeysOO3rRXy5a4bAihr
5JTEM9DqsC7daKhsj8/shfnGGhulaKuoZF5CVzCbemZzkNH8lrlDZL7O+DN3Dvmx6Nae/2zJNbQg
KHjYTgB6Tk1f1KeRyVcyyh+Tg5UBD3aIYcqNXWQigF5Fgupda6AdMoRKTkHa2gHu5a2XMPQkTLQw
lodc36QH0+WBbs14qsoYHbQVBLXbt9ENTUh5m7+gzSyJs7aBHLThwcY7dA6Wt1Fv0fFswHnv7lkR
oCMFGdVI+THCCZ0xTQHxbltynOWGZw+k3Wua+KwPa+sxtW+t4VAsDwztje4weUWMyrKBFlt9OwG8
OEK+b1U3r7LedyVHz+tO67iR6KtBaNM4YD0h6/b9ANLiqlgRI9Fr6oc56tdQTgd3XcXT/QzZ9A4F
/gie3GZSkgT9upUhfwqxMvGSH2Uf2Q8OhYDomrznej2Ycfsuuygrw8EN6PvwmSIkDpFRoH8X4lV8
9oHfVslEAexqHKd5S9zXzLidSey5d3IOmikUz7kXt2I/zPsJHkJZUnqhN24M9wUlILMoIZhx76Kr
Qm80zPhcfTPM606D4zRAEfaY6Vj0W9JEDixlGDY+xOUcOBM1HDpX4cKC9tGGsANE+0sBOe161Vlo
Lha3sg5LG5yEae/ZMkThG5U47IyoMmLWLPhWsT2HqEGjW/fSlz+4e5cuw+nU3gJEBnBgFzhudeiJ
tfGIvc4bEZB+DFs02lSzU81vY3js+veR0WBK72tp49m/CWqK8weRZiDzAsJ3dug3UFQQ+QHu52hZ
v/S4ClUCOx8t2vz30pFg8YZIWG/SXrcgnjXWC2AM8VLZARmckyAD+h1T5C1HR6OrlD9NnYXW0VsN
TJ7X37TwnKrNJ+Y9T5QGouVQ179fpgam0M9D+1zwzURWyIfCksvQ6W6Hrgq5SHcQPsQvg76yOtAB
9XTqoJkLiLrE9J+UBkqFhs3POtsY9QfLd6j0hGScwp6tkfoHHVzXs4FETvE4Q419Mrx1B8Z0ih9O
jX3qYO0R2ORA9D5f4gEKRu58z8S+IVWM9htUEIsIrboKfi65M4WdPLSkjhR2oW+8uwMEltI8SduV
PWGZNsD3dKGboS9W3teqirp6XfhehDw7Hnv4B6Fr1xaxcBU6uSPuzuTGnDpQne17G30WbzrKHBqq
BbDlObh6rqqBDVu10OwtnGyrXXxmjcocoXw1+g8UFhDKQs+DPUBjPhw42dWjtZoycTe5bsilaIIF
9DSx3HQ49qyGRL4zhpMDrk3D7WAorTXsgwKhxIObj0vIyuy+ThWImJ9MdTDPE1ELk4xqxl5WoQ0s
HyRx0IjzVu4MDiEk1HP894G8asI3Cku4pqc2/Q/4g2DRfxbea15nK+KAYy/ubXHn+D9LaMAgv4Uf
yRLPxtO0eEEusngyS/zHCkGXxSO7IziaMrKHP+7e7tqd3Thr6UKaHjrun8Rs4iydg3l8rtuNA6rj
4IlnLY27lKZ1KPtD3e79AX7AiG8ABwzNsUSehOzBQuSS7b4z03Awo9R7xnUioELRsDJj6qkVrkQB
iB0k0NLa0BLJlRda4i0rYUtQDsN9OakHUgLJin4wrkrMgoyH4e1rlsZ6nFcpvAYhbXzHLHzlgd40
Lbo1VdPf+fUbATwVtfZgHj4dw9rZGQ4jdIuz6qZIn6HaFXXprVEcnRT9/OpoY3wgdw7QLA5SMCZU
7yWCcWjDiFv0vt4GN7/DXEeLePG1G5wABB5f4smaYrREdkrgqjL2r/M0RBCihxMCTLIsP8lOnSsi
Y0Z+d232VJFqDeBb3OBlWjF9Ts1rkTuQzJPGbSrRJBLurnfM2LJTvGd7O/XtDawpftpCbarWHpHZ
sFg0uKCkIjLK8d4ZxwQCP1Dht+FSKFYQO1qVY3eo6mVtTHXiokk5mU0VFIOxWUboHaGLSRzEsblY
C474C5LIcXThHdaC0g4LBDuuPf3mUwqbjdb9zByGyDULC7Zu+HZmrdukd9kv0kz5ShLDSU4aKAHO
UxJ4Ws23mprQmEY+XD0wyX9CfKMKaA7dmBkIj8mRMe7rP0uCFKBOQwbDANHDlcRwXgqkmSE8mL3Q
z1QeuG65yqwRpE+6AgrkoXcNyOUhScC9IB/VXakNpLLilupOxMJDWlaZKJWYpjhC0+nD9Qfs9rTP
IvieRtCGMJGap34IHPamHtNQI7R24DHEZdrirDIaA8ARnGLVAD+NeXCXxJDTJ8VhU1EgPgwokvQt
vEacrgAAwlSRpBmeQIzfcsmskFSqDrLCSUOSVf0ux7tEwGFTKCKOdjRWxjMxWyiszlCgTu05pq6P
rVeTZBr8O5/2T9Wi96xzX3NknHpgZbS0y3quyl8k16umcR6AgHj0JrFzUDDrG7T71VSecC+w1KMl
DvG2bgFxscW935sM5iypWNkus2+wZ547iJDHPW/ktjPt33m29MGQ5+PTgP5/BF7hDJIL0t7MrdNX
VNitQLCcwBpDsKCS4pdtZrdSQjtLVQtSoQE9VUeSMYSj7Rj5Nd7SKxvcC8q5QhQeUWs1NyVFmqOY
BChHOXveZAcIlK9t28UZ1gDgpACHUJjwKGPy3VckxF3qI/V0XCISc66jya93sh1vm2rGndxdOQsL
7Rwse7uhdcAh8BrOfEyKhYdNK7pNLhExGL9TCHwQdExmp4Yth1zLuTbWGXBhEeubFc2EH2qzth64
O9z7PL3p3Py38saE932sOxwJ7gB3q37qcXDpEsiZHPGBEkgYL6f0KO03uMdzQIj6PioGLEbNyz6Q
qbtvZujpmtWMm6nnQ1N+WqkB78XUr3zOV3U+HYE7erapF8DbJyhsocOKtPf2kCbWnH5yo1sDgYO0
elTz2jdEvncAVIGWv3Lq9eBUYKDCZ2pDdcNeHGzq9WCM3n6QQ7/iwFJvAC7JdqXscXOcXAh9AC/D
hjvfs8c5nnWR74zao9ve8/FjnC5/y20/e6wWYj9xz0D6AluWzAzA13eTqabATwHsWocOzc3ENlr3
BkCnaQw63iCSt7nxU0q//2UYqrvJwDu9dSYC5MdSzkgFahHlhrO8qwmagalTWCEzS1iu8LG4KbhF
1rwe5Vs+OPUBp70+en6jVgMMTW6tGVhMYEDZQw21tnsJ8lXzLqBTV+LaJiFm0PWu9fJ9weHrOpl5
3qGDKbKyXdqTXW7paT/5RXljQ4gw+v7pX5eZzPOmm2PQiZYevLzzwgkFe03LnwsyDwqohgEJ0HIx
I2H+W58DDOT/L5tpcNR9HFl6Bwm9oLdueygGi+Ka+tCfXvsXdRnzrLDU6AnipbCE2dFVuirW8qHb
TocFl8oygt1ACNPD0ErU3k2wULf8QNbtal67sftPhSfzXALDKWoHJGzKd37+Luz3iReBd83n7+uC
438kK4SsWyjzz3zX+hwXRkgmmEA5mzK954LAYgiH3vfr4cJq+0NG+6uy6ViEdg6vyc4pSSwz9+h0
/pWuzaV3OKvstxVPC5U5/jZ3cA3Kfk64+LB2iiTqS9S4pkTydfkPXaz/X2Nk9hqj92BUwwx9wMlY
BroHTsK9Zr996flnFf40BYqt8Zne9d4HMEeBAgHXhyHW99N/6elnxf3KHnvSwOZuJ3EUgKmOvLOV
Tx1Lr0BjLjz/HNfsiBqC4LBK2hma7xS/z0y+m/iVHuOFD2yffeDspFkwGWDZZr536LN6U6FqJGRz
wI3jWI/s4fs5+rOfv9jn5+jmtJGT6gCr2TVwtFhXrLZ/tp2gAcqfdsLkwp5My2ExhDe1HSoxMmPd
1yM0EoDOYI816f33rOgACKrhn4Tenix9O7SQNrShAIbwmh35101R87wpavBe2V4HIkaR3vbUTwRs
7Bh79H0VTciw2/nKN70w7efdUN6ItnHx43e6/pFm9qatbhRHyFN3cqiv7N0/p80Xc37eFFXSFcIz
K28LHNujKOw0qIbcuTF5Zv/2DVK9aOIPBzNF8qpmn8dzCbNDuJL7ANdZEr2qiSQnVPoRhX5moqaN
sgxc/tw7SjVyIlwjXgybXFPCuhDF7LNNmssGksedN+4qSI6CSnWqKpnVldbShSPzXFkUx7z2MiXH
XbYouEhxFCKqYW+R/sEs/W2PQjcCQgpWnXPljL6wac/RRrhWzX0xa7xNPaDKZONdfkwL+beQcw7n
V/Apr11nmLcp82OeZhy2UlDs0/W1TtbXPVHzHO9Xei10ySZIAhfdaO1apFOoM7al+8TctvtkTFar
7wPDpXk66/wAU5kZrMj7XSudFvmt8VAY9rbjdfJvzz+N+9fZiAWPjLVGfBukXHVqClPyUrFrLMkL
a/aPw+9fT58sl9AGIsawc3NQpGTiDZDLK9S8SzNzFpnZoBmcyZGaQIrzgaXZnvd5gl7VlQh06Quf
nbmD8n1DEd/cjpWaQ09zcaJDHEezexDWVSflS6OcberCGxts6qXbwXBit0D3cVTehwXMuNk4V5p7
F4Y4R2YwD8rh4BSZW2cYH30tYwMClnnP9hPIa98voktDnC0iVdpFygkWkWHIuDWNfUXnh9IBKtXg
7/82xGmF/bWSqpJCYnr09Y7PQ+gVAwSDRuvAGVuD61JdCRtfS+l44ET+/yiprApFJGC8xTK/ZMxF
h4eN76orflawu+Hl9GhW7cGcQIEnhF5ZyJfO1LOV5jk1NVPusm1XOu8l3A1btMmaHpDbyW72aH/+
bHr3SjpzYUOSs/XGiZdBFnKEbP7QPhF2avdO11A0FzbkfwR6TGIBRHCCAA0o8VCVvU65sxt9FP2/
XwNfT9R/VBhhB0LgCDlYW05ueHPMQaSqWDxBJA7mqZHo5ZVl8PUk/UeJsdR9OsGL8FRMcm5oS7cq
NT6+f4Wv8xpyDuGoyh7F6B40a11yayOU0W5Il6Uv7lhAxZ61GppbvfXw/WBfH+pgRv3/avasWpdp
1kFCuvPIAxQoWuPkcQt5lcIxl81APPWAbveoUT5fwHRB1X64MoVfa3155D9QD+akuYPC4xaF+Ttd
sPK1mUsWFzkI7YbZ9JHFOLjIwuyLNSvRYW2FqpO5dCCQBb3d2HaUXE0I6V4w2ye9EF13sI/IUJvP
NZ+g0eqDLlLy7n3ODAq9tas6Dl8HM+KfRZpOp0NLW8SApXhpAFKwPCfyihl1u2vr+NIIZ1HGTKcW
mb6rdw7keiruFYENMAFiD/Jb71q6eGmQs6gCWkhtMD6SbQFdh4jXJapKTjol2pnR3TGJeSWiXBrn
LKJkvd10U7aQbWWCOjzmG78s4PwgIMxrH79fx3/uuf9N1Il/doNscX+ZRjGb27YR91PXPlpQU1Ou
aaxnycp7uxAoC3b9lNRCzIlf2NbR1syLOlEMV4L018GNeKc99tf5Y1QTasrwOdrSJf1g8Lhyem6c
0OvJ9+94ITB4p5j31/MX1Ow6I8vY1gSxrx0eXTzdhjt3QSH+Lq7pfl96i9Pof41So9SK+31OdlYP
E2VnbeVtcNXL59LDTyvkr4drzap+hhPftqiaLvKLZoqdfqhiZnhT9P0sXVhs3mnov4agZIbcb7XA
yMwyQ1p/jJOCJfthVFfC82mPf7HQvLO9b6fgwaO0rrdOk4qtJaCYbfjWtV9/4fzyzva9BWHYxpS+
u60tmozAA6TWS0XvbRTVfFQMczO7En0vfYmzvV+PJch5oN1vTb4ABtM5UKL1lbuZIUi4/v5LXBri
bNt3mQJPLXfktu7fUg05RwNAouwaXu9PffGrD3G241NrqYHFMtXOKLIGpGOjaV8Ky9PvjQ0VmWhs
Pf6zW3ypQAGUFJAXu4QfukZXC9wo22EHaBJavyvLpDHgZeaLB+HAMig0Sa8wFy68PzuLB8NgOxIc
VLrN0J9E76t+QRtlJaWK/2l+2Vk8aIu6rRbeqm1F7RdrWoqAFO2Nzczn759/YSedixziiJ0NQkS5
a/sDmKUrhcWH1Dr2IPrz/QgXVjs7CwdoCo9Q0nSLXWvxHeEqwV0WiHMBbITmTaAouAC+ra+MdoEf
R9jpQ/0VGvQ0p2kPM7HtspSbZWFxy52V47xjI4S12rd2c6g9nLCChZUGvgnNd2k9Q2aMDjBpX8Ck
s38YxLpyXFya3rNAAtiGB96GLbelKcYkJ8W05iaozdmpo155NP/HZXgWUrRFSiNXpt6WU7EasP+s
2Qw8w7gSSC6cSuw8kBSAP0JAy9464sFwf7vglfbqR6XNoCuuSa6ePtAXW/1cLxEGQbyvF/Qcl3KS
bdhVWZtYwqILyMbdNYnJCy/inoUrAqU5twVWcVs1Lw0H3uk30wai7ofvXWvVXBriLGShBV1Sc3Z6
6Kg8ZEUBPo0BnROYdZO9qNm1ZX562hezdS7H1rvzXJPRplubZ2E949czD41PKVkCNg+a9MLe9qbo
I97Oe8Gczfeb+cJ6Pldomxh3UwfuwdupHljkWQC3dtyXsTdwIwaFv1l9P86FSfwDT/5rF5sVNYbO
VnJb5De2Tg+tCdDYEDRos886vzLIhRV3LmxpkaxfWkHhoAR7qK0HQ49VCn5JXPP5mjHCpSHOwrfS
BDp2Olt2FZuXxzrnUICHZyhASojs8799lHM9yynLFrO3unEHB1EjLrviVVqNBQNR4G1y48pkXfgi
53qWvFKVl7tQ4E4Xm+5IUze3sDcc18aYWpGWQPA68Ee9UnS7NNhpOv/6/P0Ak/C+RNhECSFZHOAB
4fDWTXddU8aj8fpPa+xc5bKt6xmeLn2xI9ad5zwYPQfg6SQoxQPojV/ZqBcyyXOhS5i7VWPK22LX
pcXOWNijR/srn/3So8+CsnbLpSgcNCB0au4Lu4YroXX8h6lh1Dt9l7/mv+oUySztmlupXMDabP8t
9zu0m9KVQDWkltd81L/8zhjnLDdwhjyd5qnD5XSqX4pabGfP3fmLBxmWbKOEfvr+db6cKQxztpzy
YmCObjN7Cy1DgPrNapW65f2/PfvshPfh+CYWt+c7LbgVkz7TgQNJ/X851/HLz871psg9yGrbmKBa
35BORANRB1De1v/248+WkGuYXqerudiZRpboydsNlnFlCZ3m9j8HFH75+UlLjM6bOlNuh6l9gv5K
iFT5JvX6K+WGr0u0eP7ZMVs5blOx3Fm2mQTJwy4FTBPtT82gh2KZwO0RiO1mJ+Uhh3uJkRtXxr2w
Ys/z/dmvQV5PkUCYQMIClJujM0ZfT2cTr/Xq+6/yJ3B/MXfnSb/qCaMKsoZbnrHBjdOu1xC7gwJ2
n+rlMKaq/nTysV2x1oFO0kzEWqnG2UPpQz4qo/HD2m/11rVwtWQD3HBacPfWwJFl78Aa/bHxAzyM
IOyNhVkkfOqNtVfLcQrGtgJhZhb2XcacPJysyltVuobJAzf8yKWuAbke042s2mTHZUituPN4ue5Z
EU9O+0vlvkyc2suOqmglICI+wMJQGPHL1SJl85pZkqxKaxIhZKRM4Hq5THdULNkL8UZ/XXPfjJDX
6AQ1wTQC4AROXrpz4TXD3ft2stmLRUAYK+wBafqy2CHE5DhkRLwyZoXpbfraExGafmOPey7EEYBP
nm4M0mPhERiAXPk6Xy/scxH02Roz5fdSbrnMnkZgr1FMeZC8u5W0vft+iAt7h53temdUDVx0JJS5
BOrZNl2ZYx0acxZ9//hLe+c8nfe62YaxKZt3PZDXRdlMe9zjaehXfsJGc4NWwK1bzJ/lHy51XVhX
Zu5CGD7P8EfbNfLUqotdYfqHgZEj+bdjltHzfHGSIKFl1bTsahBIbPIksuLKj7604U9//9dR2BkE
lRqkhdu0tXbAYgNNAVJJMDVeF4D0XySw/fGD7z/MpbHOjsMC0mg2hxEAXG3pz0ZBt6uHbqFnAvHa
1S18bdr0Su7w5zr8VYg5Lb2/XguUl9qH33aOfm9WPxRO2zeAwlv5ilTcXjeZnpMRnz/RZeH89mDx
mvSSZSu/gnbCAGepx5GKAajO3lyTYeQHi3Px5JuedyznSXoh1BDmoy9yXEP9NEPaznMqigTucF6s
VMUC10OJX7nAlpa2ANg2q6pjNlsaBseUrh0C9Q7Q64W1qpVX7YtCQCfDq9iWSiBgC+DwEwCg+p0F
K4Wbxh2Ay/d5tYDSsmz0TOHyaURjZjW3qAdlO+2wYu1pWUVzoQWE/stlrawMlLUGUgQQOQOjohrl
1oee0bEUIMRRWfPEKsRbWetiTe20A3yw7laLnXdh2dp0A9hnC7Rl20QZtbutjzAcERyoaE6AI3Ny
rT/kWT1A2w4qa50A0QWM1z6Z/eKf6OSM/ifvJ7llGLA325Uuv6uKYl1N9iHt0387wc8zfthIMIDs
EYUWQt8XlkUL8Wowgsd/uinj95+twcnILbc1fIHcGNqHgoM0pUYYwDRPbVN0Kxe98Csb6/TEL1b7
eapP1GSNY0nznRTtC9fGujOsNc+tf0ujzpN8CwbJJBNDviO1OybjgC6kb3D3iqbLl3duTNN5ktaS
jFUdtMmseYia+Ufd3pbYhf3VPuel2TlL1bCZXCvPYfncdZ9NVyXKXxngw12Jaebp1Ppq8s8ytbzq
JoePNN26puqr2IXY3VGMfrqeUIo5LmPVIXkGyDuREJr7rBdjJhuoGMgPALxFG8B1RYLIZ80guS9K
vubtOI1rqTsKHVk1Fa9q9pYfC3QDgFb3qiosStcLSp41kdHPIsgcqPoFYiD0iCIZS1RnWWvGeR+7
9mDtwR2RxxbU5ePkmcWuxqJ86m3Q5cbKzo5IPLNkAYk/4pQYr8wh3XslcEt0J+IDZ16r7NimfRkL
IaEUUTcTkOgtLetgLKrx1q+cIqIKZZHCHFTs57mRUMeqcAIW5VvtQCxTzk2apL2Q4P0ZbrsqLD3s
QHhQB8hRyhXAJ/XvJfWMAxemOoLjBZbaXAyxzWs4pBipsWsVpXemMdtm0JWiAXwgG5HM8+W2BO0W
CmTNoBNzSZsEUKXqYDSzFS/wiNm7agavejL6FWma/NNSo7W36+G5hInZaszB267GG6GqDESXhUSl
oftoJGWecC+DPKJvNpHuvNuMjXs37VtwRPWrBYfACDgiGGrNfSh4V6wXAkqggCzOFlYSXaIUJERr
l+jEybp93agGMPdmDeHDjXL4unbmTeMAkjLD3apbnJtc8qdxqIuTr98QlPncRE0K9kXXSgPprfXQ
2NMUGAIUpgG2Fasm94+N34GUwfxXl8Kf3HTapB17Cl6wlYcwWLwzamaDR9qosMza5wFF0yAHgoic
7CtpCxBjUUGbEcQBDDOAOAifXD9sevULHeuVtobfkDB4czN+ZBksjfHVoWkDiUUjKzaWRa3I9ckM
FpXxPvldFqCAr6O0g91Sr+FqAPIDjjZayajIYdDTaBrB+J3AqgcML2j52dBVdBIluwNESoc9gu4v
nVb3fG6PLe/TaK4l/rm03m3R743OfqQj7e5L4rzD6xwUaw4HLeG0gCgStCXB2mOfZKgPtpuhwWwt
AyqRA1qoxomVpgt/mzGKBjyM9FLVojoloMnYzfMDECF50Kl2Y0OQY73UoKJMjf8p1YlAloE72xo/
OteSCETT3nWyd9+p76UNLwU6PeVe9gzpsI/JR+VTkXFvtuxDkhNJkAygvBYTnkboDEAlAbHO0yD3
prB2pJCG7PIsgqNlEw+FA06Ea/6qVBdO0O8MnAaKMoCK3+at2ji0ujeWci2r+kU0fRma85Bk3L9p
ag2R9v6tbfTNSMHL6zKxbW18ZI9WezuHAaNXESv2KQKqYJkdIbkaIjuntzzLf3oORGRd67HP6GZ0
GOitcxe2xL5xRQqOf2UWIJz7GzD6gmEC67vl99akb9wakq0nE0pnVutCe2jSyEfO7R1UP+N0gh9h
qZ6skmYh6a0xaGi2pW57l41ybeS48qQ0qXX1MeEsgeRnl8BrMg/skTw2E/kcS/N1kGOD6ajs0Pag
F2uK6mZg3bAmDD1i5iwptHYaEHOGUkDt0jqQzA+Bw9F7+C/PietDapjMNoRF3YfGY1HbQNl0wXpC
TDPjegKLtyTNR5MDa5SSWyzVNlALnD40pS9Zk0bAvyZ+hepYZ/ardMhAp7WOnhpeu1mCi+cVbjT2
dsROPEF5SvNo99Hx6n3I5aoaHCsciyyC8UvCU03WGmxlNUFinKgYgDo/OInOBaSGk5t26ZE6UO0t
wSNsYdoRtUi5kZ6qde/Ayduuf+oJl8iln/OwosN7aptPpV2P4NiZRqhM+V4CSYV9mbFTZSBL2Kl+
6JEU98JMHXyot/eIFBS4nhPTyVzXaaqCtIPWeu+vQQvSG7k06obB0jioremY9gr8YF8FC3GfewML
qGn95QhiVaAsdTSIfwOYEmZdxW06PUy29aPihv0w1oV8b1ob36cAWW20wHOnC99xkf8CseY+da1V
CZZtj8vdZh7S1xkLJCgUv5EIkDhJ5CcUPm/czHpaTBNCzFa6gpskXPBQ6B1cZ9en7j1tZJOYAswh
ZK9PhWrMoOLgN00c3FxvMd/MwbiZC3PXoQRwgvyAMDj4e4tWOjYLxO0pYycxVbD85uHATT1ETpNt
shEUwgxV5YZjIVY9R/Cdcfppf+tp420ezL2g3oc2s6PUdIOA87PiUAwgvP7pzcOzP7M3Qh1wwNN5
ldPyCV7jW/RerBX1oPIwkvngVBIs4xJmpT1qcs4AB0CczkHLBwGhDdAWbcXxARRo92O+01CohUK1
fk/p8sCJX0Zc2bA3Ho8+1NGCtBhfrYVP+Ap+FtqN+1o1eoOUAq0RQfaAcJtbl8wgRQ/Vkkxl/dse
QXN3+wU4mAZvN8/+b3Ow6wAaXDcuK1aVp/eekX6UBhzUBBlb6F17D8LJ7yqd3w2gkgRZCk2Ifuii
E/wF3EkglIa6B8EN4MFI1+khw2oBSRwS3UzlP2EOCsECkNB2yoMxNiafBl2j75bSbAMxt5COpuWj
oWgTdvlyQF/51dF9Ylhi02FdSauoEKW5G4xmgVXdo14iSFVC3rr1gkanL9OAw3XwUPtaSPMEo/rb
bOluwBYHU667z0+GXQKFFrHkQV/odZk7bF01UHEBLvedFc4jmxaQHUsjGCnsbSdlW+FQ/I+zM+tx
FOm26C9CYgzgFTw757nyBdWQzQzBDPHr73I91edbzpTqqdUttZ0mIDhxzt5rxxGgZWNtlBGIbXGY
eIBDG4o8ffL6phdFs+paVQay1SfMO11NGxSMgS3NIciikybHl2rDzTNju45fZ80+2n23lhCVwwj4
/0JxIRv7lxgJ80s0zI+T1oeISCqWu31SWXL0Wh4+DsNAMUabbgUvkkS5eLO9ctuQCh3UynqRifED
otBRdvVjNXL7VAkc2XnYmbmgweUzlrfAefh0j9KZSMYTPxOeoQqiWBFpBwmqiOyPpOspGgfrOq4B
54pWUurkQwniAETJooniBsaiEaRR7607x7HW5pDeVFHzE5x5uh7YjcmsJNreRlvnrBqcs3haM5k+
QiXeuJOgmYOJr5pgeLgu2XbDq5WIt6Zw81Wq1PXYT69yOLkj+fm6Fj0YdumBCpmePc//hsJ2Qppd
rGrQ5qvJ61iojAGjZbZDoDf+dzV311VJERxZV5kQB7PtKTbgYIbkNYuNMLBqBpF0qhNHo2ruq8jI
jyKvuDm8stvGODtuTdeAowtNmQTOPGaNYMbDUMiE9rOyvKRcZU3ZRqu24ronjIWw3Gp2faurEQ2p
U7XZq497i8ngZKhjJnX8pB1scRUKqoAybCnxEWK4w7xCxEN9EE1JvV0yVd4XzlhemzbRprC/yfRo
rPoxaexym2tO+mAbNI6ClG47aCjNPdmLc92/K5TXvI5mLK90K6OJaVGwbEvNGvDA+9Mvkcc+OJTa
HEAPU4ntjNZo94DbY66YoSJxdJkCoSPWI/fWUmw0cSELaCfGMjmPVqdJhtG8PF9SwDFho2BVgGIg
2jIAqC7rVdIbSQ4zQGQloONo/Gl0ariJ4Cfx/izFdKf4S1+dpvd/fn6iunAedM7Og3FjpWmd5Hjx
EPPd4Dbpj2aptKsumu/Nwi++ONT+9jD85dx2Hm0klV9qPZXeUb+X+9tahreWvtoDUrk1dtDbsSjt
xRh0Q3DALB4aH4/i9TF/fMy2X0XRen8/OJ7HH0lrUKYYMjwPwwKt4sP2rhrOHEX0mLNnz1ES/tMF
tf3/7YX5SVUk7mxWR898WriL8nw3gs9x1FepEhdW7DwFyeg5vdZzI4+9f53NnMXsEEt27Xxlr7j0
+Wc9yqRerCyRkpXKm/o/z+VQ1sdpf2vXbGXloKkvLtSFRsG56MAabDvtmpqZTuG8AOehtK/Sb7Mo
5Bed6QsN0HN5QeXok5FD7D7WHMUz094v7vTACfnWL5DstPZXEcQXOtHO2QUTi1SlbdPUnQz9fuxt
UsL17ote06W79rRIf3RWY7cxco1e48E+dQSXCmjSlFaUxIbxzl54WJrlrXbGLxq5l5bk9N//+DYz
aT3puul0mOwn9q7Q1W8R3v7jep8u3x8fHkWDh7Ec951pV8DayJqWr2ZBXBhk5Cb9YqJ26RdY//sl
y5Io8jWq+WDW8KTiK6mNMILq9b8922er4SVIwYq6qOkNfRt9kh149w75+7Q0r59/wYU//zy3KyKs
STmJqo5Oo+809NxrowXYM5rtVzLxv3tCXds+W4bePYX55nMN9ZRco8RsS4D2Oo1mXpw37m9QhC9I
6wMOtIJJEXZJpm0GYBprX9TLTvtdL6i6DGev9q/ysrDJY7a7L57ZSxfgbP1ofrpkQU7lcdTt/wQb
dECn+tfkDg+fX2AEnNwJf3kRnad+acwX8hHY4LHNhvKxtYS4mUA6S3jhy/KggOSOAXWOte0aAwBG
W0/dpjJN/xvjRfOxdwwlqYXa8UCqhH5bn8qLCfCEvTJAJ36PMRTJ1WArJkdJoufMweJi3E1NYz7X
DnyI0DO85mZSjQr7qp0fZWcv/cofY84Mvil7MBydnogQdNAAHK9BB+qXDvAfTlH30ofCRVwJbCi0
jyyaRwXdrfqEeIkAWX66QT2abDQbMI4FA+mdu8l7T/2hfBkrp3st+OW/Il/WLy0b+UsLuHTV9vM4
BCNpNxsldZ2+PBEOSayVB8vRmitvduVRXzLnBhmsfQUptPQC0xyyeVXOI+ybhVltULWm368ch7QZ
aG8621/eD8vPxrHyQ+eQdF7hLr4aS1enzUlKEIexpJA7y9TmvRcl+kM6JMtT4ZrGymy9dEdIxpvl
UuyTdTF+kGMir+uehHMO/vNdmatHnA6vk7WMB9eC0DWfCvqKIPWjHlsa7Llhr/t8yaCQE0WiSsOI
C8G/FhodjUQELSDGTe6nReirCsxHVt8UusNOitjNnrR7ZVYtptzpQU9cNttSp9iOM+vayJ2K9Oh6
7zYVargWCpKcPRfqmgEgxtBPz1L0LkQBxygzSOUpIO95udfjfi/rNSO5NtAWyQVW1qtWuXUQa/11
Iii4tNErVr1tQdwBpFRlaQRZBSxRTKcgnE+Iro6tIOT/gUwWTzBejHjaDA3xba3m/aoW6ZBn4fz+
gdqH6sHgGJpLJpCfHtLZdun4JBDGOtB3tZuwK45OWwdL2wHAobF8YyautRepd1c0Y49KQIu2wtO8
dZIav9CIlO+Zm8QHXp3FVpZzPIVNO3u3qWaoR7NjaeZaaAiHnPJGVXa9q1J73Op6/JGVNkyyPruZ
I/u2lGiOa1+7T3qmdqkd53RQbfKoYlpmvRPn27hhIiRcjLVdp4+BV3HfeIR8FrSIJ0wtmSPGgxz0
Ym375cyfXj4QOnTNcpD/6QEvUa0U6CPt+PXka6XBBS4QHvydm+sFITaxfdDqQbbhrEc/c0A2DCiA
muVIzb+P+vzWaYncL4VnPqcKCNFCWyeoytlfM0xlcsrDZ4fZcOKpcZq81xzOgPhIhrAXo7/qoAYA
sPLVLrE1CKG+TefZYHOEiKj23TwTnJMIEJpFtorSERLTqF6sGvb3Yi3xw1LSiLH8Rh0ssZQrKy7z
bevXBm8DhdvGKV47DrNbkwozSNK6eMzYgsB6A9MrvaQPfbaOoJjSj7qJHjS/7nam9NJwKDIncIHi
hH4Vw8Jw5MsSNd9E3ogdBFh0noKMq9bsCD9zpHu9LBF92hwYpb40M0Q3Oz0I4TbwJFVJDFHuuLhW
ne5qbgz7xWpUQw9oKOiraeUpCMymKYKCr8ImfXAJZdhUhhFUDsONXnSQDEvJFpLX9ni6+xl25s2Y
Xnt1S5IRcas/JmY8AdifPLQNI2FsW7cwuRYgrRxXv1eS039V5MUhIeNFBYVtqmtyd7L7zgaWG5ai
QGTWx8bAM29a2wqT/WqwVLPTXEKj5gy4k8lvzvK4hA2EcBtRsLHxxsbbt2Or/VxAld4WssrXS0u6
zkQ/nzb+TJ8nzJbUebSntqh2TuSNN2mx0OyomSzdTkWfPc6GKfOg9POajBsvWllSJS89CvV1Uhc9
irca+qSo+m1vs56WmLWPbtTg3Q1qSrqgkSb9WWWmAZJxazc6rva9E8lME4o+/lPZkv2Oq32GxFl1
HvGzwijkOvE6BkRGrcFl64S+sVvHr+Cr2WDIwCPdWf2Jpme5wo3D2syw6IwRKe/BRJnUnoB11i3j
Ov9dd2fjx+cv2QtF6zl2whpaIRHdgI4tmodpzG9tgFmpUa3LNj+optph6/3ifX7hsGKdTRsJS0u9
qaJibWpelM4zEUc8AQWLqr6owC99w9nAMQW6nUWGhnGnBFlFhrlJCtp4GP352Yvnr6bvF84Q58Gg
dCPbrmXWcmyq+V5ZDeO05Qv9z29f/N8qnrNfkBSj7/RwmI7ivr1Kd2DLwk0X7NmCvhG11Kyse3Vw
D9q2Wj8mhx1Civx1vv38TrhQzp3HgFYN89l6FNVRM05Ij4Osbkq8Z//24afb748DxZK1XakSav1h
Nh86ayDHPToWpfjv84+/UCieZ39GfQdcLkYVMts9uAfAwrl1M03lxndozI/9/TJMgRJfeDsu3ADW
2dFCM6TPsZ4r1bcT7wty3ldaYXubz3/LpSfytD5/XCrPNKc6SQx5NKJ6Nwny+OK7ybDuokWuC1UE
0/KV1v7SN50dL4p54kHP64k+mL1Pxswk1i5+0MvuqtLz54reedFq/wQBcu1zjg6N0NJEI4tmpUrG
7w2zvMdUmsW66VTyxZW70EQ4R4okY1PKNC6Wg9/KAGqJe6LJyZhJ+0+yOnafL89pkf/yhJ6TRYwO
pDkW0PlAQtzBopHamg4T3/rg1OqL++vSV5w1KbxG+FE/O9mR0MFQ5smaGf6KzLugHD8+/xHGhYfd
PH31HzdZZtAmbcpUP7Zv1ltzo57yw5SteZkPb/P37vbgf7Phcb9//m0Xns7faLM/vowCPjNbQ4dO
GNHnDXTLprDVkaHu0oqMwEUm+dbSfAS8hTX9viVIs/v8qy88quf8Ea9O53TSiSsqrWFPluAuMs3v
n3/0pbvt7PhrxJZpJz5W1JSEhGPZvVdM/GVx7Pp/k2H9dtb/cdkWs7GmZlC08quFWqP6MEcjD+Im
+rcN3zx7H0d94ZQZtf1BjO/jANKiT2uxU6YzfNHgubTuZy8zpcPJJpE9PRIZ526xb7cPltZU93KI
x2MhUSBrZg0MFhQQojo/X32+MBe2tXP6X+trRV/3UhwiW4Z23IRL3fESWAJAjBy1u8AVXwlbLzyp
5+y/mB68h1QFDLMGwbpAdrTW0Q0GClHGQfRi+qJKu/C4/m4Q/XErVCnshCWzZ47QnGLzKWg9wJIo
dz+/Ypc+/mw3yKnLfFnN1VHm6X+QZd/kXD2aoNw///gL98HvTeiPvz41B7vU9CY5Fl4SFn108Kz8
burBDTX5fYqzhyj3bROJLx7MS4ty9lqLsjydTCguhyhtV4vLfJdMV5/EeJDS289/0YVt5bfi7Y9f
FCPMK7SyXg5uvTBg692NrAfzi1rp0uZ8TvtbPDYrwkqoL8YEyHbq5YcmmYC4+67HylvGf8za0lMI
c2paxFycCrYJVJG1akXcvvac3veWdTqLuo39Zto2c89/+t3nwDShTZ6OULw4kfYIVbWoDpoUcdbn
n37hwdXPb0P4p8kI7/RYJCZBnhETchyUSRLOtbHn7arG4Ys78tI3nR6EP9YPwrJvakofjr7o14Sh
gtK11xAcb4Zc4qT1XgeGmV/8qgsPl352O2rFWIpa8TYfote226ruARXK5xfswm14TivqRkens8h4
iVSOKxnrr/OJJfL5Z1/6s83/vUTgA6FuqNQ5TH3y1Kfjg54mv+zxKwPYJSvCOYjIc9zOKxfhHZDo
jlfkArHUXjKv6dqZq4Rc30dbIef0Rg0TYN0va72umi9quL+/ui3nbPnnxUzqCSr5gbP7SQA4XVvZ
co9FeNM2NNs9+9vn1/Cv60Ng/NnSeyjsSTKidV+LZWsZMzV8+fT5R/91efjos+pDopzLpOgi5Oe0
8hbGTHESd0GRWP+yxfEFZ+tPSt8oK4241KYsrgdh/sjyfzpp8tFnhUczJJWtGi0/eiO181J14MRt
579cRdq/uOf4hrPKY8w7hAgpaUxR9Ko7YwjRaRXz2vz82v/19vHccxQMQWJN3ie9dzBP8T/Qu1OE
dXqCygGUc+F+9ZK5sMTnRJjExOWGSZJIKbPfKj97rGu565bpn6y2UOD+9wGvIV/qmUcWl6PuCg5L
AulQ9Wz77wXuts8v1F/fxFyosw1dm6TT24YTYb80NpHbkR2hdxvRda9+lDvrf/uSs4eZ9y7hyy5r
vWCu9oBce93WI70Iuv8XP+PSQpw9xoU+znYba95hjH4sBgB3k15m/oXI/8Ie8f+MnoiCIjHynLlm
z8BhMN5Gq//4/NL8fZNlAc4e4ihCkF5NcIMF2Ryyo0nu9+TD9KN2KJfmd/yIzpspLqAVV81XUdWX
ftLZ852pXuZMv+2jaVYr77QsVDNfRR1e4Hy45/5Pd5I5uPtxxhXRpdvOaP39ImwmUrCnGIb1bVgO
SbfJG6+68ggf2MjC1jaGO7hB4yfl1i8VQkjHs6iicegAxi9LKlBzJKIdK9kX98yFa3BuFzW9WYsM
MjOOGGmskNyX+jXKDO/X5wt76dNPdc0f9QsjASdC9uEjYzCJ1fBQY+lf/OEXntlzLkzWEUCj02A+
DiYKXgEfpu+mwG3qdWVVL5//+RceqHMyDE4C1+t7yzvUy3u/vFhlF/T24+ef/dfSznN/+97+uDRg
e1UU60Rh2sOPtk1W/MM+6fqsjlyCl2n84idcWoHTf//ja3KE8q2TRNGBie0bo5ejnM0vdoRLK3D2
arfyU5rAbPsHQaN5VSNoD2cOlWuntAiDmOSXDNsL77FzN2ic6SmxyNI+RkzvcqO477zluvZ9fC/T
flFfEWYv/Z6z7cCYvHrmu3hdDpFCS5JETNtKJzDi8SNKv+IJX1qQs1e+qflOMrX8GEOgp5/LraG+
8mFd+OhzXEjN6Bgnx+wdMjkjOLWnaUUI3Vfng7+ejj333AxXU4O2lbUYx8hLj12Gbz1rEFY2Ce24
BJC3rlerfmFWAtB79fkzYtm/HeX/r43Jt57dv5UaHUZeUh0ng7j6AvrTSyNQc1eYlLbjmC3rPMsL
BKJT/K1PMzpbmJm+jVqLpaFqRqK+2pGgFls6T5VKx72FEJF9Xg3zux932T6v8/Z2cFCIhQbi/FtH
iflKTUMexifrksuw8bpYWn/nzg7hg3oePVnJOGzNuU3RcLrNakSCzrSt9J4EXhqCyVpJgJWuHTxj
Sta2mbArGQWJbTkMp8XVa6a70yBfjLmMDOw9XX6NL75l1FkW2HqW5U6SidGGUvg9glCGbofEbqfD
2C/JbvS6qAzKxlQ39sK4MLKIi/T82HjBZFbvxyI1HgZjajwkE3FBCFFZjIg8cyJDTo54rMDDTjIq
BkrYGm+9FcmtiYKC2XY24ZXq/AdnNkq0DUJUc6jpnhav007Wa29hvpdZCHftKDGOiZhIse56/B4+
w+2ed/pq8s3lOarc8TnhUm/zqE8f0ha/XjDbmbmSmFDvDbtwQoZeGFrqx8ZIPyDMxdtKb1+MzExv
Cqc4mm0LBU50VjAvXrEutE6ibfHqFVhQVMPJvo4TAHFaqIAo7qshlc+2WS/rRA5ZaNHQx7vVRaui
yE82fe2HlnMy81UNFt2pnyw4bYHfWg/Kd9eC80KgybrfJPn04XTtf21Rq0fdl/mOr1SHmO5vMOhe
vgW+c63Nw3cnKrxwkOOjqbxjPdvPup+rLRSSK4bdQO5REAdjJq+7lFBMq9i6Xnc/45cIjCXu2U+w
36Bvepdza4fwO6Mw1uchpGnubnO/uxldn8Gr1Luda6TJyphz76ofu3oIXaYQrwtw7cO4VGPYFeje
F33ciMKpQpNTBA6O3H0y6kXb1uS6zrT23i1Xyk2lin4V5YCrGuljPIx07XSdhtD2ixLNhi+2RQH/
ArFGX60myYQliOeemLVZK4S1SrWmWOsOmha0EMlhmiNjW3mC9MGkHdc2Zee69YjRYbCFMiZpyQ6N
mmKvT3mzi2dZHvSqbveWa5FpAQDoPmtG8QI9kk5nv5gaogwgycCUzF0UoVBpW1lj+aib7sHDpbMq
y9I/OlXhrXFDFte5l453XuW/Yd3rQy1HdoHxhLhC69nIcmtVTdmT0eRrzcgPdWI8zzPE8ynP/6sB
WD9ZDf5noTNIHy3x31JXB/BA715loxhMBKZvFDPXcQp+y4o3nFQ/apcgW1NVT4bvQtfOiu2A5Qy/
tc7fSMQYSvOdLqtvdltdd6O1WpKIHB8iKpflmJTiIBrv2ibBjSSd77NIH3Fl3uXJgkZqwiyU2OVG
LjPxhNays9ouuUH0fb1ENTmf8rtezkRfdo+G614pM36bhnGbKrIik5PPpKoOFEBECXb6VR8Zu3mu
r+y0wFxQ7gfL2bey0pnRxytygV7jePYDwxRhFGeQGhLtoYi1axoMSKXUg2H1t24vXizTO5Fticwz
7vVk2TD1+G8aiblE8KKl1q3tao+1Zc/EV0bXRDvcaQprKP6awUjz1eSia2mN5Lr0rEOOoKGO6000
x7u6jLatwjltsd8EFCP9zhXMQCXOlSp/B3fzjLbhBo7HHff3Wk38L7W5V2P6BGSCzCY2K6BUWsdL
hpsbO2o5NjdDYf6iOXNMS9ckHz7ZLHouyNMkENV1uwgjpuiJblziVZ/7K32Zfkh9vtLs+bqu2gP9
dWL8ljnkGjyZXnxNPZlyxnfvZs1Zlap81ewFEVrevopFey4d7c2Q8nr22BVza5O4zjuO0pvMMZrA
7r2P0lwes9l4YlRoBbbNfetiv5B1exf77mvsLBte/CiqJ33dxcY3zcv80Fq0ImzIR0s8nEz+svO0
7ljF3aodqwcPuVLmcAjSNLHTNW9vVhrQmPTOVPLV8RmwVvr0U/gauRmiIaauPyb68lqXdNZwXt8V
U3dHJMJ9Pn8H0YOUr/HuJgI7E1Puxqy4UpVDIG18Jfw5jBN+xUK4YoCc9rm0m2sYKc9JTOTwRLqp
YpvqKjUR7mW/+oBHSaL1frmWdZxc8wYlnb2q4VPpzfDfPIunmJ0jJRQD7VREShzSRg/rHzJdlI3e
Q2GaR2xrj1M1zCfp2BakIW7j4Ta3yudEM+58cDgo+/eDF711VX+lyvyWCjMOEr16w5j34Qt1JyYY
k6raN7yBySyt1o0tNzp/GYI9XA19exuZ426OCW6y0mum6680J8zQT72t9COTN2j6cxibWywmNxBU
iysAs2wT9UA0/eK4N47l9gfhwJewE2s8doh9NiImcnJoi8dubF76lDYNAOgbAxIruxegB6aUiY3T
08+Bv6RoF3En3zs8Pgtx0OvqhxyFde+lBnd/TsjjFHvmpqscn7g/96YUJ5+JGAleLbIXgxbyVZ/3
y45glHKb9fTNSrFkvAWISxwtF9yOLYZAi5ZrqdJHZ7GXwKr0D1Fy52EhRKdYpnhdXFyWVo8iNN4Z
WgN5pKme2t/Cv6k9OCY3NC613snCqexfRyGZReV2oKRDILNsSTpynW3bt1VotFxorci2SabutXFW
Yar3L0qvDv5U3HIQeNIs63VZsqdhmY6LS45nmW9QDPJuK785VZ0F3VS+LWWD3US7cqya/GIQm7Vy
5Yo00HiV+Yy8iJy8dkjByAYXL7AYtrOd7nOV43nTl93UVTvf8T7cxsE2VZgbRpuY1wg3psOcHFO+
2ZBq3xDdmpIemTPY2ppwhNCXzQQRswN5Y7K3IxJ+DMXFdKwHu3LROmofFHvlybn2zGjpzY/VE2NT
7XbQHZfbi2BarXTubFJ1Y3Q0fsOO26CjHL0su4JdjTDNRy9E3cWLPSOob7kj9OEAgm4/zelzl3oE
3cbGjeBmiGeDRLrx9JA277Vqn91l3OK43o2N9k1OckXNQh1oVfHaw2F2MAiBtppum8jpSJ92V8Ti
2opxljl+e5jM6Wga/lM+jPejXlJy6EmxptXELHNM3WBIrE3UzcdaL57brDlkFWHnSSKjdyxO06/W
66pvso03w4DJHX1ctzKRoOeZv60csYkIi4ua6XWuCcCEE0ckosvD2VY+sXTC3bnxkD4lnV7uPUmw
ru9P0caQlbVeHCxXnY/Ad9bJM3NOkZsk/5irzOzcQIO6RAHiHfLOeNRmx9g3lbADsbjmXRx37Z0h
MxVGyK2OJdPEcCT+ZpV2+hwWycnsNeEmBh34E6zSsJuR1TGOb/Q1EPckVMP0EjFHxw7YfTMdm2Mv
oMFBtMWK+OV0NacY98yaZ70g1XFFPjwVjMbtZWe4bGdZ3Oh2tNOtmcyaWhCE3JFeY6XoNHLp7+O6
/qasCfhsgqc39j700Zy5ZFjBvUpTOIRNJgHRxOav20f0aqBq3fm+Tdjq7GR4Rbr8MljcMiMPkx/j
tR2s5K7XzWlTloIwbGt0r6SuuLOk+IbS4AmNcxFyOvCDpBB3lpFaxyg2rDeOO3KgUMy3xkhDdBmI
ry6q56TOfssX+WVN/G2Q3Zpw0n1WdLiI67XhqoMakrU0vJ3AOuqX/lrPWessQpCsFWslixVdz8Ad
6EtNPGuQIIOSnmgFiNbCIjqS41mJ8j98c9W6rwdwqxIMyvLiTGrrm9OrI+L+hFh+zkZx5Q/WBv3R
jeYb10OuCKg2t35iXLte+uyWkYNhOz16VtsDfOfXLNBr8KrjGhzY5LzSgZmcFClZ6vprHyFmdE4F
TN4XO0NYOM8LDcNy66yTRN1OiqQTsM6E2wCOCoxpfE0j94dvFd/NCRss8sT1MEnjW61EDRE0Begz
ZWIzKyihBkiBPVGW9sfcJVqgEjvey0brd0tk1Fu3m/v9osXuqu0INfJNi3ev0+TVnR4t/ces21ix
FtZo45W62ACCi59T0TnzClAIJ0M5tDvA4s1V5Jbtccy1cgUZvucE5qvtoKfuihLepM/Jj5bsgeHk
2WTzTku2pW52HjO3rm9Myx+2nWMWO7fUcEyg1iZQNqtxGIOmIGdg2RqTL5pwQBuxQuqOK3UgfLl0
PO8xn5fyMcagEfZTRCCyNmgrryvqlVeb+rOj7OQRx3K3FlEFRKhR7lFMhaPCpJjMdxdRT5j0RLEo
h/kxACGk/eXYm/usj9onVycdG92Mfu26Bi7ZqpU8X30dSmcYr1Nz7ldj3zC4GnAdUOlZTw3l/Q2V
jtw0SNK+cboSt7x16LaMzUj08piqgzcoTLnmsARjp5shx+lu11tMkKhnK6TA0xCowsQbbdiA7bTB
d9Y9deB+zF3/ceB62XOMhq9iXWMtbx8XeygJmBxrTEKcWvurhsb+bVrUxBOCVrnqvZ4svMjrAclx
E91RVsAIGAyPlHbIM5Acmv5u7pW1T4x0wuJZmOkTPOOSnAjQ1JzNOODJDp2znpB5FY+DjpTDiTlZ
jZG1Bi5dHrLRiYiEzXOgWSYbqCmnQzGJYhXPZMKCQKAD0bnFVmim2Hjg73eKM9LGnn47OwGq5H4z
Pvl29d2pUQl6U6o9dmVJSgVWhbvRdZcrKmq1amqB/XrMrJXjzfbDQijTM33tItDcvN+yb0e41gnE
jT0Z37immNaN2ygs6J4MPLP0HsbWHB7jujepnxKdSz5Wxyme0x/FYAEvKKTcYtLN6xUhpkQh89SJ
O1+3GDZk8URRAnKEj8PPGjInRypemadEJS7DDEDktK8CyAmqftLCsnAsXBuz8YjWGatEV5U2z8BA
WZDI+s2xOsLQ2Sc6tZg8vtGt70S3UL5+NDbi3zjO12S2vCdEOqMWL4EzTPKmyMpna3K3iJBClQL/
6NzdVAkznElm4KVZVrdaRyKsPRunDoY9rZyMmw0UO+npxBlxWwVa7167Wt9sRTUw0ZfttV5Ya61x
nVXftt4x1goAa4Y1fRdtymVaPJr5tahvKmhXoRkrtTK7jDeiLntM50NIzsxTnWJ+LtuWfGEnXg8i
7+mLtC3wFbcL6amAMa2yN38kZmyJp8PgLd/bnCcT0NHSTdh4XVouc6vusKJNO7vrfjJXAIDSEsY6
Lor5cFHcJPr8npqc5jgahlFX8pwMfRqCmGAzrVIVYuv/Vo7LFGRjDWvBJbpaj/tVGrX3MHN2emkY
pFOThGOXsAFIeO7TU2yss+4K94ny7hgRVhxTPYTUbM9VLljKGc18l0bvHbC5qi4BLBbrZZxe20F7
0of829IpTkrSofGW1t246yr9TcT1qmsEsT76SiWzG1R2dCuE6gPXorhRvboahPVmFcv33F12jUqP
Myoc4U73BQaKQGIaI903ekWbDuxo9kjpbhUIjWF8Alg03WL+TgBPVy2JiGqq1paHRdznlK7F3jU+
Bm9TCNzJzD5+cQrRfvRRN62qrMgRk9oq9K2l2kykDt/z/msOpF5AOBiFeyuLethhb+bR5rcGWmX6
oZNG470oTnwRZ/45GvN20KZ9YlOejMtOzQmhH/om08qPqdLvhU5UsS5w/w+KWltk14SONSuZ+k+y
S171sbihF3FYVLuboe0Fy4i539GNj0kvtvacIkTM71KSXNFwmQt2pvjGsDG9U75dVza34mg0e713
cXvYJc3GkV5t0cIA9HInAk5Di9aqamNrxB0LYvRXHZXIGhyBIp+ZgzN8HrFp2lwP08abVvSDzBDa
4hyYCmfOxrdk/bxEpX3t1v/H2Xn0xq2safgPDQGymLcMnVtZsq0NYUsWcywW06+fp2c1Y4zPAe7O
9wBXUjdZVV+9kVyOrOnfpLtimPJc4l689zRnvZsJWp5Ja9rHecbaYZU5OLqi9VziJ4lsf34f2hLb
DlV9YE8xqTlHOtxfpNP97JL0Z+34v/QF5LAdDMCornvT6v7DmrLkOs6iDS2bBL6plqFHB3vbWo9a
oz37hqWC2arvzTINN7/hBXNmyGIym7CjHXAlkhlQyTzu+vyIRei7qijlmtO5C9W0mp+FB50gLIdS
WpW7TkDiA5kVCcEiHPemG8yItmUwTVaLscoxT9NijyGrr3mzKec5kxGVnHN9BaislvFbQ3tzlDDY
gL+M2rVVdXnH8dcc3MTQY0/lpQJGmYjb1mePQJzN0aQRzIpEkjApGWQKL2PGKjqWhRL4yQZhvRnz
TApOzRX8lk+YtWd/3OwXZeWJR2qHSO5sSMebP9BaP4q6Uj/qtna/lGYXP0kDu3kz/JI80Ep2LwmB
lAdnIl6nMSvnXmIUIMZ0sl7sfGyvoF3VdaKrgpBTJyFxpud9nYZRT4lgtX2ykXp9e9nWTvWRmERO
TouW03hEAHe6W/RSixjarddF2ICYub1+DfNcRRaJQ99L1VfPJrWZScgoKe4prM4I6si18tJqqn9l
3gBz6ETC+5Hp9U8dhZgFdlWXH3RBdOEK8n40l6EHDTH7e4dSpoMuZ+13w3U/HOzaRx/u6ulRzNqw
NwZveSeWYwv0rjZj+ozM56rQ5FEbTCx0vWisKZqSFBlxbduufms0VUWU25q93kktKeJEH5kxcMsN
NAv0B8UQ9gbs0udRKft6v9p58dIID5tUiwjoUUhvqqN2qJyI09Da8Rn1yCHh5mJlUtAVkPvlEBIn
i/xSH6vkzYVK2BnN4NxlJHyPVIpnlDnVnbVQIVqu+0kTyW9Zuv3PeugyIG7moMg2MlZVRSA8k2kK
pDkkWrg0XXGu2wHYStZcR3KqWjlVrJ4oFrNSVSwGSrSDWje3k8rt/ly2hn2Y6Q0NXZypV0JxykvH
EfWrXTZ466y17uVSLHFvN811HW+toZqceLSjtx+qUUVNp4zzWA5rVHLUxVDI08ParE5o5cj6dJcW
9DJzvD3hhv7VmvHDzfTU9lFZEKAYeKs27DSSFB97zxexNbsTJtXEKx9nHwM/cFODeUU24gFHYhJl
bHdB1TeCXNPEoVlLucMnBAjeOjVozwx62x7rxhjNdbO9MuN7SBRy7WntSe9w/SJdIkUqatRnWrqn
nlw/jZtq9j2JTy+8vP533IHZE3Klrgwlf8GuFAv5TKnuGTgFi0KdwZO179gK3e/TZpKOZnUzhJMU
DfuomFWsQbU+dEmxfIp+zvkCs+5p9kyfy9+CoVPic3RyuVEGVyx3lTE0aahm3/vudnTnbvm6noy0
77/lshk+uk7PDy1mvr2b1PNe7zRSpkAUdnPrbMeKe+wv3V0bK6yG1jsmxpAd7DmdLlgyLPTqHAw6
MWpxycV5n5nLclnc5GYc9XLxauhq/jmuY/MzYYDhX4OdhoUjp2fFL9tP5erumnEAzq0q2/tmZUO2
l54BOqA3/iHr/O1bRUHaiSwWFPmL3mNJHOSIcqEkqoRuSEayp9aE34rQcuQEXm+dAcxTGMVrtRKa
GM2m4KIjBWZhaIcpmDO/qw+V6HRieXxNfJ8LNJwk61vaGbPgTW5XyypKZpl+zlqR/9CT5RYFVY4v
az+imUV3+kvUab/z2qKIbVlWOzkSNqc7hReNk3GbEH33vVpnOEIiU9Y8lo1h2veek0/jswCwpO5+
0HK0GWMDjrvU07Pf5x0o0g0CIX21ChafADScwVrogG3GRZF58UI0Vha1fmMcE2GMvKF8bkApEgDP
VnWbBCGiAjgo7dX3jCUkc8E9yb7HI2/OTc+bV/lcm4pbMCobRKglnZXGGKY3zofKVWaQTvnyi11v
vXpcI3eTr355BqLnejCHmC+M6qes19bILpEqhpglczPivwSZ5pUPapL198KcrTu9GrWzlxFOy7oS
91pSMZKMcnnI6nrGwbfZ9BdRXAjnqGnpkyxTlCbjQBRj3bwsnL0YFMXnkq7nzau/930PZj2B7/ld
3xKZY+xpHntYJBTQZB5sd7qk5gZwTcGIzOcf06Lty5qRKqkPbMQyIqbmZVswHjdOead5nbqWXbbt
S1CT0BINKke/jsoJj7GQscw1OvRQwmyWyqNsVrgRq/bdWuRvy7r18iY4s6vS36JVJV/Kx61L6sTO
azo3FmnDnd4aiUTDOQbK4Ndc7B2bLbZsokZvUqCE6sBPl5jQs4s+9GdRCRK67G2IC/JxEtTzbAPT
EmWGMGIr9zGetdvH1JnfJ0jmsFzn57Vjd0o17bFwepL+KvHuSfdsgN9yrdOA4hb9s3Im7gIZmFa9
+e8pdz6uGgmbZ66h/IYWi1I80uGaGt+6uloDerXL0MwyxuD+bfKs05ZppELBA0Wsxl/wbwR8+ZAb
tXeYBMV55F7yl3b4tLdNkTaXEdhY68Rh6O3wsXCEBqg8EbCyrQB7ZXUwDsjB7TIhoF1Tr77bkq+M
gxowzjrWafnkNePVSsWVEpdfw1g2twIpZ8ctP1wTdbasScdZvclhV6W6QVBXkz7gO/UfzJTQNEMS
NOgMtIZpK6NSbzaPMs38i2LKiUWmlXs3A5O1DOshL9xIGpUepsMyRJSDXKwaXCuxUgRfOT/BcvwP
fTHccOFOGW262GGJHgKLXpTsxvtynsZypQMCAtqBrZQyqjW4WLtuPrmZc5mfNh3SbF4hOgDCV0Cw
YPSnSOq4+CvX+WwzcU9kljo7aIpf0kQmsaf3TVBa45vbL1AiqAmKKv9Yfc3ZET3eHVvi6YNCVzUk
etsfq1XDB6XBpzZ1692PGwUqjj9hT3V9ciLT/jf/1zLwO4JhfW7jAR9IxXLhO+wtVeyMcrj1Pm12
AI3vEm9ta2GXIdwnJp5akVo7kYHvHOhseVYkTcd0UPpX6ZkgsXZ5nyrntVmL8aC3Cz3kzfIt6TV2
2i5TEeSHHeXC7jjyQWBzYUyh6PU5cgfwupy9NyZi6kWUuQ4uUJGmljcGNn0hIyIQmliKvokqs/K4
Iw9XV0z+ruQWGyyJtB45siIrJ9S/xK5/bEU2xTCXsBydtwTwxpdia6Godd5KoUQSem0ij/WgVefR
bBVtcigRCmtzD05WvNPsiUDScvad2TavfedmB6dOBQQpjd7dMIuw0BvBk1soN8+IebSSGd1986NP
1y7AvY19hvD7kGysJVaDAhjqbC4MefWh530KPykfvSw3Y1ZS80xSw3By5PCLR0RQmesZYDX6j8WS
N9jKNcPWbD8IV7eIXiCmU8rqSZTqdR1bQhDhycI1c9vIIXl8X2Y4xatEgZ4vaGBSuwwVyGRs2Sbf
x+ZC5TKNvHITKs+WlrQfXE0vlH5832YyP6vBVNz/fe+hK+CjxzLuTE87JDY+0cIn/MuTMPyw6Vs0
1bABoiQ+YPG2H16n15dt2JJjKtLxl+aSL1K4XhGyGxYnSgW45BP6HPJSN6H0lm9M3204iZvJnEhO
zmR5b7RJzWnY3vfFlgEssa6SLYOtNzp7L6yRcgIjj0xSOFlOjLhkqrssXf0n809L4lypHnKuEyF5
7PNNQvlWayxwy6G9N/Hmz46U7ru2KdZ9pQN8tcq/EEVNC0nqfk1Lat2ThV/tTVGYzAk59/KVYIp+
IMtrWXjUnexuOX4TWSBje8tYAPSwuVmy79x2CEJuA7vVpz0NE2W8uc2vOsmdkDfnXfjueBn9erqr
gELzuiQYTlNfruh4UxxerEbRiiHksRuma8ZC4/Tox7hiQ4GsEs1b00Ir15aRRduYvmaTdVWCpNdN
omC3Lev3jLd2s/jz5qV5MUe186r63DS+CvWEQx/45LW+9ciuW6kFpW1/8FX8cipWtOdx287z+qNr
tn1CZIVhlb+LxgEI7LW3biM6juA/WLxFfPrGGudjN8fmtGT70uru7Knid+pqpyn7UU9xKM91HVZV
l++cZSHdl3mArOwamsVgkVvG+rWaI0kF26XfGKOsxhvRBtxSpIN+zI3fUO4jd3MiK7NAtIN48dIk
bQJttglV1Gdx39rSIal35FJfJ1zgN4Zwzd/Sve6kRrszsoKj1aSdI2P/GGg79AumtMilge3CTIlZ
Qal058BSv2TkSV7I7XQPciDj1CXQI5a+VRyNMpM/XYHLQt+QSed2NT6vZa3w4TOIMUIliHPLfnZP
Q648Ynx7r3pfyPz6ramBNEunRSGgGTMH+tpLsnodkC/Z8b5zEI5kFc7jZ+OX9RxORMC+szaG3TpX
dfJcgOGDbJGOecDPur2PTQLBMNlSHX1D9FVUF4Pa+51YA8jTcYdu5uOWTHmehV1HndLF1a1q/eLU
Unx6BdZBcC5J1H+B5Gcw619wuvNBrS3JF6XXx864GgcDXOcoCnJdSwbDCHTM341Wm/CEpUmZlJ+4
30k7XA6wkmW4TW26t9px3LnruO3nojM/l2HaTvlQZPebJtUeYCI5Iboyf2ycBR+5t2ZfajBhV8a5
i5eZRHlFwNIh1xpKfDP2dt2tQe4aFC2B3yMsThy1MOEZMg1rikO6yCNFBjou6Q/NMJvQHKgAyqCr
8x4FhMs/EzvPd9UNWuMzaTuXMtUrmVzDGhRLmxdB23np3aD5WZS4udwZUoof5KokU5RK3wxJupz3
3Li2J1jiqghumyWYWm8LjLbDoB51mKdbF6NlkkXU1rGlr0jj6kGZxBUZncdLkJMsipk6PcFiae8u
7ps81G1tvaJmMcJ69LNnP4dvK6X1ha56/OItXQPQ4yWqUtCQpLfwrucCHLeayVHOEsi6gvyTdJj0
nenV6rtTE+VXmZJUVkC2FzKGm51bmGj2sry4+pNXPi8M2lfPL63v3LqtQ0EGTljbbrOvZk+7rPVU
7BEg+KGetZHJgWl2lqS03V7XiDjg8h7sSYPsth3rMM2teHN6Bw5SDtBLVwQF/g0xX9Af20AZFGHw
n9aAFZaDcMrkOPkuIIPcKpKKl2mfmgxKBiBFNIuSpTOWmXtMk9k/WrXsPsipk/FaKDaKSu/fhDt1
j6PIxLG1fPVGf8XyULpA6O5kIEZOBqDMEiiNKOzO2ttZ3TLqT1nsdH0P4EYZPIydMx11DnaiOM3i
U62lPE+mblxKw5AvtTdn0cI7Ghek5x7apRkiqcin9LfxICfCrWayKUMbHWmoVc0SIy1an5kSESJ2
7jAehiIHSV5TN3SAA+66kgMm6F0z+0rIhT9siJuWIHWRKdqmzqfKa/HgDIsAd0jTnW8U2sVbqQW8
JSMVL47tqNNE59Yebb08LgSahnmKxCg3iaR3Nvp8zDUR+1yN9rOo6RklYp7oJnts4iHthvdiSA2O
Bb++s9dMxFxQKAQHCA48ikI4eaj6aBAJBb2hJSQ7wZbPXl8d/HxriVIByMnZKa9i5ZbNUk9Jj3SH
ncXvfEDYJdmGvZloUo451Yqhi4zRd6gLyaeQKNgKBUq2vI8Cv7C/zHbQgeJGGaVtoTlowE2pPQ1R
mVoT+TzuzPi8WTrbGveMnzQh1ZfMB8bp1qxOw5HLI0q+lbJ1QnNS2J9BxYufeVgRli5sagJD0U7l
x41Vd2n6tHgyR8tikGm3c15g14BcqE6yzNfIzxbrnuuNhPcfqD7BDPrDR1NxJn3VCaduA1Kfxxxi
27a4hMAQbWrKfoEQsdNm65A9cnku7xaifelxcgnSyUq6s4vKno9LoYaQL56vdZ6bPVgaSp6yVHuX
/ersW611UtnS7W13aN/rGrbRGNb5YlgoIgN3zPL73OWmTvf7SGMAISurTM0uIg+pvjqIwn47C9pM
uMM8NNz53iiphWGjn1NEq0sJp2ftECIybptqt3DxDURlhOWCBmU1I89CvN8l/qPGIEKOYljQoTKS
BBv8z5i7DN3O18s76aXjvhk1/MPFY+FPe16TiF2bm0BPljQ5XamQQ1AtQ6yobnKR+m1pGZnldEpL
yOpqjAdFkMMMtrYKqODtlKzlpc/0fk9rxE0ZTSSz2R3TyQxpFKujpTDv/JGd2tU1FVV09wRuXT7i
CGMazJ0HntB9X6t7kQiW3sxFJzXrwNDMu7KrHrJZDw1tei6z7jHZoDi68aE3uanYQ3dHssyIFCkn
VLtO8ffWytvlhX9Xr2I4u2xi8Ux+1bGCKw4TLXsD59xT/0Jcrk04MDo408xI0SUHvNWTb9M87nQS
46NlBsSCOIxFYV/R76bHxKqm8wYV6CN6g7c1D84tNovg585qXz0bIc5sasZpSGW608vJYDvBn89F
13vtltZ9ckbDPbbtVjwuS22+jnai+5E3rf1nB1R17pEN0dugZCK5G9KZBWiC+Jfvp/QeXIp5Y4SK
RsDIRvzumBLJhWY5HBwPI3UJr5dqXFcUYUkkFwo+gEmycWCPJUbdrXL3putWu5GY/lNtjeZRCNcN
6zrR9oX05yi1YSX1quRsrFGyZAaEZEVyMzSs4y2HKXGWEKjD2hX90l2GApWryWXmsvb1zJlbmkCy
RUnF/Pre2Rm41U09h17deU1M1T17tlju+g0dwkCa+jFnfD9Nk7OeZE3nZgvwHRsGg/dU29YPGGp1
TD1X7YXmVr9g1eXZtW+oiixwKmFQMY8GCjfwQ2vdSeCze4vwr7rmToij07NeraLz4p77NbHDxqr2
W145zEfWBvNKOl+45mLag+8xcjqLIOS4n1pkldyRAtiFYXqk+dD49NfeeCzoIoFRdupLrgTiE2cq
f5JT7z7VZCSffb+ucIK5YxuJNq3pWipGWl4hNis3qAdpRc6QshbdZtOuvZ62p1T5Vrw2JPMmVXr1
YBqAb+z15GTQ0blRf4nEn4OkrOVPBYi1S7b6TRhQ21CkD3Q6PXUu9TmUxU0bBlybvaJxumE3IHhm
81cb0nZyVbQcKilYtnV5AvUq92u+Va8JkVUollpQNIT/0Zyw2VYNhJz0SbrjsLvZMYXVXpucW4EU
JWbT3gfXIGsizLMauJHbFkbjdtTuGlMOvz3ObDRAKtlbXdUdTUsWTqCQ2ISspfxuqLxmh9iYBH5v
TN7HTJJqkTh7cHyfgK6mmF/RaRafQmxl1OYjFoEN/rc0VXrKGvdryOQTf1txyK2GlMe2BvOt/MvK
m3Lfk4rH12Aic4k0vv+PXLnrG8DTQ26586n2FdcDqVqqE7T+5G1lfdQdj/sSZRuMfpaK8bZW8VLO
y25NsvRQbNMaV3MzAj77BFp75JmjDjaRd20ZxzgCXiHS7IUNpkcXsPZHo02Nk0/y1Inrcx/nc9O9
qUbq8WysBCmkTnvU1uXNJZ5qV3Nf2LeWqEKUli+A9YjtPUZbX9fru7q8yT42O3lEBD7d9+XSfK0C
NVdZjE5ICvcc0cnp7ZumZcPIMJs0jKWhI2ukOllqI+7v5r2Zk22x6fN64+ydZ03lWJt9jLytDdkv
uX8oVXDdbjsRSApq79rSMMNRyj60J2UDdFpUL8ith29fcut+SUlmbd0mj+dbLwuXW/+jz3sX+Lv8
zTjLUEGMz3BcnHW6WLJDlAAO8wwhiFy0o+4LbVJNyKty6JuZMV3bdfbgkj8eFgtBjxMA2tuQeeqJ
DjP9oBtece0+wIkdyjxYFd4ACuJkwrwMMIxPtkqJveu6s02hGpzSSmlQAbevmRmUhi6XaHRt/tTe
Lc8zEbb70qivBtmjz2MxIwzoZuMpvU3qdoHeSq9Z6vZqvCIO3LWif9I2+SPP1kencR+72sE6vIBd
VNWpRDlNJOprr6HlBje6k66jn93NbA+0TuhxY9B9493IWK4fRuxI/2RK48FWM6n3Ivmae39X8zUF
KuWFcvUbxDmae16+J9qTXuyqgDaC8JvKvGXbZehX0rSvKY7LeLQQAzp1Pl3NhVHHtLZD42nIHDv7
wChYR7C+GTF543M60TJb6ezmSU1NQ0mZituZv9O6eZ7wjKfrzcUCZ7LB9d22PIj8bXx0DOqHKMjJ
DgYy+Qgqsrk5iCA888WJFYsd2ZV4TFFqG7UT21VfB6ITRbQ51Q995HjJNVAQF4YvWHPog7SAtxK0
SyTqWYOvDJJizHbKvOUTEWcW1Q1VKgBb9LGY6c9ejQpso8uCuWiSGH0uTDjLloBJUqBNb4lNgi12
qG/mYJ7o13HsCbAUBdl31YxjvOQiC4Csf+BBXc+og+twGm6U25A1+6aEni2lnewm20+BGl2UUg32
FsNJu9tKRp7PKXadM20+uBKBQo8P68AVoT24jfnAWY0YGY0BX6Z3TZCyozVNtYvKknxXpx4idijK
IM/Lb2Ice5AJ802TlN8BNJ8ST3wrclQvvbF+SjH+tHWsb4y52A4Q+MQMMM7R7RoOclFPj4VbvySt
8z2VOQ0XLTVelXCPlkjvNm0lq7QR2d1IgV5cLr0Nrc9jsDPsh858O0tuI1kqyc93CiSTA1PQqctG
LUCT8JVUFm8eesUIlefG7FAkwUhhJrmi+V1CPVRQj+i39MnsQ0hzPcwQiqGLyL3AWIbHxkqf8zm5
0zT7PVP541ZaN0dRchFdMjAfAHb3BlLQm5PIxvFw8UbbvWe+v+ssLaR95/tW9j/Yk3pApsHatcki
L7njkZdbz0+KSulYlMlyEKaeMqubyz1v5I9CFXG2Oi8y29CQOC/mYN/5G/sGCxQ9aLmeB4qWxtQ5
ott4Fo17QUzCnyOBYVUJlysWWUTlUvxAnHZA32hGYibXts2mu0L28AOMDDvf1wFRcwoQzY0SjWFB
7Eafq9TBVoXW2eHIU4Rfabl8e0M8mMsHCcmwKfqSvbNOJV006gsl+G6evbc1Q9Tk69m9ZtnzDsFL
EQiudUFtWq+8CK8eMTCHSl+eDTirxM1gkKXzpLXbC5rjJIbSiBxFVU1leCriWUezb78NenNNRoTQ
XcufmBhVtsMXxjvvNr9v/F7Yl+nGB005F5N7S9G0M8+kefoie55T/ZQazj4zVOQI7VWMSPedducg
RrAAxUJ3q392WhbPmxVzb2ZjK/HojK37mt2SMSqPAztBqIN0n//Ve/c1TjWENQtzRdU9OIb7kOBL
WGnN0pX+xtcyh4Vhf/eXdJ/58oAzi+Bm64gCkn1AJ8bdSFCbEs4dTlvqMcQn10H53Gi2dt9C7p2g
lhk7JEJgFz3IGansKyQl+OzyKIf8fXPKNZww6bDwqy9doTyYdBNssq/e2ra8h4DGAmqCRpKxiwun
yk4s88/BmPaLsdwOdETKHHJYgJw0amyEjhVi1LgQDiR4z6Wa3DsOVWGEHlLnoCBEO6JOZ6DXY/CQ
zS2g3qrWrkXRcXaS+0Z+4T2i/BHQzPk2TAjcXCbJq661y30y23AymZKxa0ntmHkCiKH2ddQiatw1
9ciGU3v+LzQyxoF6FDRXt8Q1d61P08x3LH23izdffNP6AlA4Ue3JX+EvS6DdY92Bxxirue1krkPn
df1vx6hni7QjWnS0LWe9p2Aa0qxQRjO2jSx5spPv5QC8ZhTLeMVf8TTXBXytDw+I8OutqEX7PkBy
HWHCm9OQGO/5gINxvIVMe9xNAlETl4sAxfhUrYYeqYOD4BKq9zsQ9W+FWe4kA9/YbVciYyO/R34k
3PXRXCgj9K3I0njBdFoyAwC/l1UjlRaB036dpXECdNEvzbbap81gIiUVOTlSZ2HHoIdm2CSrig0U
v6KTe2RYz73bHvt6fawaeEOZMNeZCz62XFN3tWGeNC5KMaLC34OGYdNP0xc1WL+EBhRY0nUdKHdZ
d6JkN9G18UdmFEkk4MjDbKAaSe/yInQ8TJ6ZLX/SZgjQm4O7ysQ394bewLIvL0DyZbi67BVQQ4xx
C1R1h/JtB+wQqWybw7qsSrKloJwwVqRId9PuROn2Ea5pxV+RLqFHYcd+hJTa0Se0yxPjXtr5L2Pz
oDzdjXFNH6jCchHZ+ZT1fGXdfIO9sb6m/pyGXZGSG7zgl8VlDaymQJVTeEq6hgx0n02lPc45/1By
XzbqYa0W52HG2RPUGRUzNrhRNCHI3/sYDV5aS5knXS+cuMVZHdhCu5DdcVyZaDRnFtG6YF1zelTw
bp/smbnv2im34tLZrq25POrgvienlN+9ajpqbnbMVv8moDrSmvtCgGFMRO+5a6000iGx2MQ0VAqe
88Je+USI9FOmt/aJZ9IEnWn+VsL+vnY9jVWze78Y5lsNWLKDjvlq0o0htmZdI77P2/aZG9ZD6RkX
zwfyb9kSg3ZVu3QomXIAywNR0HzmL8MPvHE8gw7xlFcaoU4JTbDp20NBVWi0dPmFK8V1HKjQlpY4
Itn5cucZPKb9DauKKH/iOOvz4TnzqaysW+ZkY84PCP5oAa/ts66mT6D1mzEotQBe0idXg7l3u+U1
nfioBY09jnV1bN7Y0gFg0K6b4/1wJZS04RGaXUmNFiU0qammXwp9eWxIMwh00V5WtZy0cmpgpAHi
DdcnOpHxiJJybDBJAao90gqmu59Grn40tycoEtgprMlitR6p2NqCWYwHg0USDpv2LFr9fnSNFwQp
L4tPF41urKhPx9NNIEnMMu2im7is2xoOaX4yu/JCxp2B/ck9KDAgTO5Xw7mp/KuTkZn0c1RvQ+qi
E1DzWe+ph9qaGm0aWJLVEZAi+vy5GLdPDJIv0mpxcjXLnUqcD+n4r8tE7YPnt3cprQKhm+jXokpB
VNybf+ZucEVJPznnVu2S7VyaMOiigYzylH0iHRE55Tg3qO8NWpefeqQSOzJn5oNWuMRxm458c0q3
u+/SApsXuiqEbylit9XNuBHZdbxUCJ4tiUp9RA/4Bs8hL45TGPdOojdf2tAqwoMYp7Er33710hnV
pdrc8kFw+n9o9dY/GTPDlr3U2qec1LRLuxmOr+YFs9rGibUpgTAdG5BiWWbEe+Nr1rUGK7WDo/04
9ZR3SnTcO/cWKw8B72q7bSryE1WrdRODUTcZvt9A3i3tzWrMvAIKnT9tUG43fXa6m/rODDEFLndS
d+FsCwvP1kZeO/b4crX5FeuXsebMMpZRn9uiM07/1TXe5DkZgZUpXNbvoUEIFSBAYLstfmMIuisS
/+fouO6/ZKP8JTDjz7rf0i1p6/Jq47zS5RBQW/A561Yb5qj9oLG9gKvh6z8nNPwtcuKP4J58K/gw
auM34TtMG/WdHtbmXz7FX/I4nD/yOAZpEM/PiXam8xDgsSVKkIMdooc3Zt3bXEV3//wh/hLz4vwR
yVGYtIKns5hIvntu1gvBpXPxL9ml/3+3sOf+2Ui0zFtpeIt3yzGSZ03K3URbHCOTCHNKiYq8P4HT
Bigq9qaPbyljwM4e0Kf9+o8+2p99RURcbENX2f4pq18H93nQgUw+/7Mf/Ucu12JqlYR2KM8ZO/zQ
YGgbPjB0/GcP3769FP8rtyZZNM81yy45pZU4VSzvvsDCNz32xtM///l/ebv+zNbrsKvWc5qnZ9f4
bTqfbu+Ghbhvppd//vF/WYL2H7klyigpt1366rz10PNKGWGlq4Mr0p3teGi+9cb+l1DUv/2mP2J4
CPwiTSbP0vPafLkAbSPIRiLREFVcjuW/JBH+ZYnY4v8+DmceWsMc/Pnc49MaqytId+C32r887L/s
IvYfK71fFX6tefTRNy07Mitiy5r/5Tn8JWbJ/mNtI7G02zKzy7NZqjuzqD9dLvDI3hAebY7ifEaq
j4Ty3zJR//JW/dnUhtLMQ7m+jWeHVtP+3sLX0ci3bZb/8rD/8k39WdQGYGmgPhuss2ZRxZg5Axg5
+u+f//zS/u2n/7Gk0xGR4n9zdh49chtrFP1FBBiqGLbs3JykiZI2hEaBOWf++ndaK5lvuhuYhWHL
NtgMFb+691xWqfYx852NKfovTjx+BgFqExL/3wY09oifnJhoVkLrYDOUG5Jqkisv5UzjXCZcFZXg
EBmox9EmTXgleoCyug93uPskxHKZb1VX+WwDcOs8oyPXBYcnSkuZkSca2w+X3/wZuJJYdmIH7xlG
7cwjMCpkKemHT7hlw58mhbudShHj0SEg6oFcEPt2LqiYX+l559rrsl+j9ehnIlKO9kSVVNWVuwKu
GprTql9nw9Vmq5262wcYJ7Ho4U1Qtw3iAv846gpLKDjqfn6jqCNktflrgOpWM9JXp4g2xMP6V5qF
fa5dLPo+KohcV9hXe441GndRM5QvbS9rtufoaMhYGdKjz6HC3qfs9xzB/9qmvoJAF+v5Ku0KA4eB
Tma6OQ6bHPk3acAKcBjNwTLMcqFcq/DnVMozw/AN+4W+TcqYA16K+5TurXbUkDVPyjPq+fmGINz6
zkbkjjCqDjxWxNQRWizfYmzHrcBtdafP/vSUDUVCpg5L3l2IMmojuuGtnRL9qe8GFOsSFHAwDNVX
EkUVPOGDTRVwLHOWDoUmwxtUAZRB5JBsuhZL/DgqzrGhrv7OgYFAqm1I7aacid1ODHb8gSK+2QJF
qZOF9ZvsVPPozPrp8Dm1NkXYCBcpj7rJGnU6ONMQHQajKN0hReZRWCgk4Y0Ee+KV8VBoQ3nA2aDs
idaJib60unJjG7l5I0yjRW4tMIrRg25EGmCai2h1mcvanPeRIbPeCUpf20Ak+q0NfeNTwW+2tcxZ
4GCnmpQ8tI8VNH9CUBmKoz0MgSt950zzWiYsoMpsMdCwROnStwxtulXd6f21i2unnvFBj/kbevrP
AmialZbUIigJhZ3dR0F0r9WUvzgm/NYOlOQ1Ua0R3GwwP3BmER/s6lpwxJlJQF+M1DKhit6wCYXx
1o6HXCmD/chi6QrN9cxLUxd90u6aocYrzxRDXBegnurRmY1v0DimT30V0zmNsP+8t3BEV9PW2EVn
B6Efxy54L4PHmYL+9vJQfWbIXObPEN7LZqGnYwHspWqTroz0t8ryN9FeLv/AmQ9gLKCZvRr0dgV+
7Ii+wT5QBJyeQqlcY3Gfu/3FHN8VUe0AgmAi7t+mEvAFNJy+fNeTr5fv/swH/r/QGaUsYdyRqyy1
7mGex12KgY4QevPL565/+t1/vq9TAw6yR+4/szMATvPmJLfGNPW5q5++yT9XbwrYeDAtwGVmbw0A
lTp7DcWVa2t/FyQf9OlltgyaYFIXdFSac8lZsgY+/37op62DlQEmUtajw3L0u0HWI3iDaX5L+r71
lC71t/UwGS/FLLLdbLTVuzMwoCYnEklGyWbd4VGA/WX6u7jv6xs/OAk38mAyvzhG4buYHBuGEQO1
gAlSZ7DGbE1RTRx6CgWULerI2RfJ0D+XPrqFQlXUL+iOdKq/qvmbLDT/Ti3jbKv1J1/ErPkrpyiM
XZVoxXqep97LdUzW9QlMaLTUyQI1JM/C5kwUk1Z8a1HL5qSpHVOIX5jrLb1TTqpIf4etAcdY0MRH
n6vuOF4bYZWYz22sQU/MLQcWdomtUdedtYA0+gMbG2GKSSzKHSw1/6tO2c9DiC5fND9N78fURnc6
lNOdZqj1XgM5cTNTDSajT6mMXYEO5WmYmYhRz6KoB16ASEob36g/iq9KQha9GYRk8WDCyfc2weGr
EF3jfZU7VDWnSgIy6YpHK21VqjdVOz/bQsw5Jl+V6hPxjjvEj/OjmKL6qFeaTlnc14/WlL7jk/MR
bJtaCchDyfYxMtxXvdWKWzMv04zzNdTdCEghl3Ua/L+swuGnIx5sfCVeK7rT4bVWHDRK6uBsG8Qv
JzlQhgatxmgLQocjYtQlUkTJBgk6hxLKCBbEiElnaowYO+tEGc7X/XStSJqPoaUddVNiRvxkcg5t
hxiQTDvin1tEFU5WaCvZRUDFcl+9CQqbZHGFaplmi/AGS1pzUrFWLk4SYNZWh9prLqmGp41xDe57
Goz+v6OYzmIIxPuR6bXaz2yj0scJQVjD2ZJ4SRTzp6lTT7/c2T9edJvOYijE5ZYkhH3NnpK8lHm+
qpNvgf6kqw+Jeqd191Nk7S7/0McjuuksplQNz6Hlw5r0JgCpbq+CYi/C4Nvli58b0BdL+MIJpiwA
/nI0EWT5lgJMKkSJDFHB+kzOE2WXxeJdOuMkJ4RzR9G/xMngduyyUo4juqshC2cWO8ZiVZCapFHS
Eu2jJofnvtF+qKGxR6z+UyHrzdU5Jl+XfXmwc+1PR79ZR1a0v/z29NMO66OmtphPikqiM5cgqgWn
+PtcISRTzhYQuVrICXeoat4k3Zg/+mlobnBslFsibNvbEp8AEitMb7aFYDCwGmPHctz/2Ql88LlW
YhZLsmLcce4S3yAaUfdI0zVlRVIZBCBdNLV2pRlrHzcvS188AsjQDFuT5hx9vQw9Q++TN/yo4XMR
nqrSIRlt5HWW5Fja+NMwx4Dr8+P0UGuYhAMkPN+QNvWbwoj8K4FKZ9YAyzQrVabzYGSnc5NEdzm6
cAsEO8nV8vbH/db6+yn/maQp/4aJ3+VQxeOh3SAeGDdDqjEqTWicMgJEd6qchmOj1OaxVavmWqrM
mZ6mL3qaLoAdDY1tH039GaxVm2MUsI+5Plz5kOeuv+hnxdSMQhmRVWtq/WbXaHnD0NOrGCLj8Mkv
s+hokgxTe0APduTYdW1XJftuNDQnG+7l7nTmEZaZVpOecY45m9bRL5UyX5VF1X+h4F39KDmExJeB
TOjK7v7jRm9ai5UaR/Wt8PHMe7B4dI6Y8YBn1nzl4h83YNM6DRb/tDDNKlnO6KY8VjPZLujqb/Mc
+j5Jp588olkmclVkbGtWyj4IshLwi6+ZVZM2zV/BvUNl6XNfYzHBVXoXzUNBdcfvf0joJ8Bq100L
RZlawOVfOE3I/z96WtqpHfzzoqRMR0y/Gsx0rXgXsHMbJ6u2Wcn4mQjQwbY5reK8v0Kc//izWMuA
LlN0qF3TwPDmHoBirWQbxcdskUHDuPLGzv3ColWJKbFDA5CENyAy6qdxi+scMd7z5bd1rncsmhVS
Q878IZIcWyCbWfFjsH8E8saOr80E5+5e/+/XSAw8nwOnMke4yvt0Qs4OEWE3p8PD5+5/MUDNSpgg
MuP9m8psbHjr/Y0NPcvtg7BCoYBj+vLvnHuOxSg1xRnCI03H7pB0EKWhb+CiqMdrRfQzl1cXJYKh
aohGjmI+cgjLzuzH99YOvsacgV++/Y9Xr0wK//0MJqjHuY5155jDS2NrFwvI0cGPYv5tZVeWZH+3
jB90vGXCmRWa5Hsm8LjMtFAfbcOwbwOM926MYu1Gdop1CGPLwHiPlwhCu9lz/gRcJmTM3JAsL9fE
9mDmUhR1H8foyLvQyu4mp4FjlFf5qtVxR0xZ92LXcgLbiV2mJxKRiPBAcfs80PZSqhAdUcevZSfM
NdrW5K7CgbgvIt/5nnQBy/SoydRrOV/nxvtF287yUdNVctiPbdE8Ixw6Sie80qw/bg+mtWjWynxa
njUi95rMdyGK470EFZN/vdwaPu70prq4ccOHBxRkakbm769CPBmdgyD+z6xcO3L6uLWZ6uLu8YtQ
hQ584WG7ZGn+pWS91evZCaDpNpSnLj/FmXe0rNuN4ILCMgBzBVqFygVKMOlG8kpR8ONXJJc1uyYY
RBSVPIJRH1MIKtpdlbzX10Ipz1190R2noZoS9tqMWs0jtD6I7C46kjF/+cybgX31396ea3kfhYpv
en6UPmR2eNfPfeX6YXX43PVPj/XPFFtndTymZJB7EShYBaxjZ/9IFP1TCWTSOX3vf64+q2HdpUYs
PIdQAabslVbcSTRwl+/947YpncV0WijYU9py0j1wPnfGbP/K0jYB3qA5W9U0YkRB1+rK535pMbWq
9QAjXK+lR6Cam0N8KR3jbzc4gaQr8ePy83zcC+QybI6UjCgOddMENT3tAUpb21YhlzaZrSvd7ONR
Ti4j58IxltgiT48R/IAgnQBN/dydL6bUckqDkDxZ7hwiyqEpjHRbG6d8kjQLN5d/4swnsBcdIUHW
5beyqL0w0KwvCm6+B2QC0WHUEDWjaY78tSyEcuXXzvTq5YmpX6Osxr6jemJKQRaZw95W+/Ykmnse
m/pT2yW5DIYrgcaMEK0sD1yY25A67GOiyptr0o0zx6Ly78nlP71P1fE0zooFKxpzQwuooFZ3JWa2
rqeCinIPFLxpEVHiXNs1nakVSHvRI2PDFL4IW8sL0K7O1rut/Sh73Z38p7m9M5qfqv2QR29qdT9C
ZDaUNxN0/+XmoZ1rH4suirE70X0KLJ7AoazGqB3b7DWZMUupxa+qTSCgNV6KmrXIm5+wTYa1rtvP
JcT2wmq3SZPsktl4tTmhvXxD5+5nMTGLtlMKX1QaUCwc00P4NZLRIcjzna5HOyUzryzVznRpezE/
9+oYjV2SS4+2Q7pDfrA18Xz5Cc4MR8uIuTSejZylnumR8OCWPa4mjAr546cuvkyGU5LcL5SsJe9J
Id2ps91pIN9GuSbaMM7c/N/Ep3/aPrxmAzJPlXkOYQD3Flm3uyLWwfrFprmmioDnuImjA9C66tkh
WHU9NSn45rJtUUMnmJoi2aV4eVXcB2mMrNdogV8RgmX8GqYU3xUwik0qQvUpJ0HydQb98G5qCurN
gYXkS8+h+aNILe1rFCdItJxYvDVOqe7AH2n3CujXLWL1E5crJDfGj01QiiNeqmvqxjPNwjq9ln8f
f+j1SWYT5ztl/r3ow5vklABx+dOdG1eWxZFWUKRH/lJ6KQWYXzWEVCwCLb7/bvg9K5VKcoSi59Wq
xgt5jxeAkBVt7rA7X/79c592MROo8aANjV+oXmlA2zMN9XdQBL+M6JPbdLkM5tNrMViytqXXNN0q
6wh4MISrXjsEPDMwLKs/rWwcs9an0tNyxbiFtqbAfcns9OscRMYD9q4UYC0bps+NQ9ZiHMpFpVqW
4bTeCcTBgiI75BzQrDrF9/ySlqnkXy5/lrPNYjEUBVOLoLYpdc+XiXMXtA2o27Ez7rQmVQ99UJ2s
FQ2SNVWc/P0FwQuQVPrwWpc/0yzE4kEhNs74WGvNi+2XxBbo0l8DTp8vP9yZi1uLBc6cWDO9WR3I
ujA75DsR5kVSvfCsWsHVOezMomOZsKeMbZ42cVJ6UzhRNsUpOSrmn7k/YVlZ9Vx5lDNDg7nYsJTD
nNmg23WvnmNwouV7birXBF9n2ra56Jr4yfKwH9LBUwzcGYaO400p8RJBSy8m/WtcdVfGgHMPsdi2
6E3ZR6kd9h4AXiJ2yHwPrpWHPq7/y2USodTUhiNic/IKewD694N0G9YNREMYrxxNbeoBKk5SXXmO
M+1qGUDYF6KMayM2PA5DCX/w78kL+EnF+No8cO5hFquisEzVvA1Kw4NT6a80CIXSHbPC2ZQOaDAB
HBXMJtnyDtVc129Nsmgud5gzP7yU5KmgTrSJpC+vIVDjxMEF2C+A2PTdndK/ZFn3lJT7yz915h2K
Rd8M5AxmvNTganbmn7JOfmphe6zn3Lkygp46xv8Xw+RSkpOfLGl1PZvkVpBqPcTFW9s6t47Tb5Qy
pJwzNb/NoXy//DDnxgD9vxN3ZpppI7P0ZNq5a80NsPhn7P17jSZ++QfOvK2l78ERgkggEFueU8G7
fwBniMvkyobmzJtaWh0mOKB2IQrda2W5c3r5VpYqLnbkUm3S/TTm8juO3Csv6swIsLQ+9Bm4t3IM
KVxo5Q183tO25tpz/NUNf/DJl8aGiaR0PQ4j4eED7Va6GWGA64V+Kytl3gfh6K9QP+TrqklgnTQn
844fv/oJ9tK27pMvvhxDIhBEvYpMJCv8OyJX4sLE312DtADhdoDzrB5qv+jWTpe1qBmtYjOJFjiS
RGAhTaIwDYK83HxKcTGayitOC/WAG/NuaIC9RJX6jWTN73E5qVtL+DfkyzEIJom6x9L5eyYkY5U5
1euQ+WSHGGXgCoKptjGxIOuxN69Ni2fG+6VgPK9mkCtAlDw7IkJwYw1t+9w0cf2aaU5zA0y13jlt
nu0+1XTFYnaxiyzqgoCmqxsGGh8i0NiRNNOVndSZjrHUkE9BNdsW7GJk2NqdrBBpBQ44l/z18s2f
6dhLGXnXZEblD23l1f1TdXK6QetpsOaT5Hb5B850iKWMPHN6HCcmZvRqhBUaTv4vPVSvldrOOI1g
1f93XBoKOL9DGeCMTBNwYiAeAQgraEIM5EcwFNRmFVuV8xhiR39olVLZBm2krFWzbF/ssVdWDYKu
x8tPekZVIZcaxqwbO+KWyhF4t1If+qYft1Us0axyvhbsYscJX0rL6qfHGRDNYxKHMDNN2JWCjbhj
NG4sHJt0FnRJak40rxygj6zqQeAQtkqtO9hJ4h+p+NUvma2e0Bqc6XyLLXvG1pEIv9hcfo4zLW6p
S0FPkJZZq+YeeY0QRxTEBr6LKf3K5c+MxkuBsmrJsclMSrvQnFwwUvg3ofrH3zXOXpIUPOO1DeGZ
lreUKkOi6c2It+tZk3GfJt3N0BdXOuWZSy+NWnpW+gPKNVSAvjTdmKiVlXSu7ljOXf30Yf7ZJUdR
2/ZG2BueUxY3ZQfiV4tQNBp+lRyiAvJnld75Iv/Nrn/b2/K9HJvBDfSW0LYUlqnmVE+XW8KZcXTp
56pScJo5cXoeCTngtqqbFnyJ3oJjq4rqvZLEY1z+oTOjkFysBx2DYOambmuanAQzbuZHLPnPyoQT
oRLtlZ3gmXa9tHPJJDfyuHUqz4yJAJ4HnQRBZ50r185Ezn225UZzjJMgNRLNM1nbupMhbtsRrs7l
N2Scu/piOemUpko2aaV6mDPAtqyIvQGXsc2+yLfqO0mCPrlQDdWjlfaOEesg1tlNdSAscgO+Gg96
8Zh36yR0o6f8hb/VLxH0EPeaiOfMq106wKI0giBkt4aXCit90jA93YLVNDwEN3P5qfUuuIv/9ore
T8Iq6Vpx7DGOPtmM6LcxkN97ozYgVRsBJusw5+RVNcwfl9/5x5sFddnL2zblB5EGHhsJvG2FXcne
D2qYr5NaFJBxG0LO+lQc69YyfpaZ0u8u/+6ZkoW6tGk2FtuECfIuEHX/uXUE9nGMMHlHlhcwNTBe
/quCU6dzQFgrVXNlKfBxb1eXvT2uIHS2BCuTO92fMgWgI3LSTRQ40gTEbGmyqTPM35ef8ePmrC57
vCo7zeh5u0fRtjdZQtQW+PvLlz5Tc1eXHR3hokgh/aoeYbBWuElxxb0Em3BNn+jd4BcQC7gqD4SR
bIL7+eHyj348q6ly0fnn0c/mUzyHN5QRp0xpGq7tyTQBuNXAyKNCWank3LpZrkRX5tGP+5y6NHnq
ETDdmmIy+btxf4DeZaNrg3GlVMO1LebHw7L6f90aJfSgqIZ2TGPzW63KYB/ZaC2BAm97bbqmCjvz
IMvVepjOJsmafC4t/a7Nj5yDNN2Vr3Lu0osxQydAhOxrMlVtko9IxgOYmeUp8hoVXOvlD6+fvvD/
b8rU5QJdmk1HMqBZ4QhIGwDaYTa9WwjwX+O0l14xWiSqKs5EvBpHwQHSzJ/hnK3zqGxuhFF22zi2
1RKlr/1U2nr1XUZgYYCQZzCyJQCLdTcSSGUbaClAHzZX7vpM91su+zXCN2iuzCZJMb8ZsnidYE5e
fiHn3vnpJ/9ZvVB4TG0ntLSjNFHDUGb3HMP+4g9wfT73A4vFQq8pKlDWefacE3CCRM+pDVZjrF+Z
Z87dv/7f+1cdfx5jLIDeoPVHYst3ecnxfWUGn3w/i5HCGGari0cUUqN8HKofafF7TH5+7s0s1ghE
N4VB1eeq1wWVfsOhZ43vJYVTHOjaFdXKmTlxWXWK4TI3JBKgHMd6QwKQQcWZHFwcl5YSD6sifUkY
JlRgL6zcEufKkH7mmyx3Vl0e1GHCmdexVjj0m9CxubGj6m4OAvaKzNL8uBsbi6HiBJnNdF3OXlXP
qz4nUhR0tqx+mFCwP/V1liaxGQRkNFuRzWgKw4Up4t2c/WYLCUt8rmcsrVbgLUMIKCbj9XBa44ns
QKzXXTgq3z73BIuu0YhWTI3TWEfYsPFBIVZvq1ccTRv2cK1qeu4zLHpHUft+YbSo6OtcJaUNVL8y
iAcR+280AvPKezrXiBf9RDIzi6pv1CMYaOkCuLyLnPw2iLvtLNp91ihfqobJWurTlU9/5qmWe97p
RHcbwN55tmzQweYHK4AcFSUV7mL56/LHOTOkL7e7RWvjSxtL9ThRvIc2Hj+mwrly/+euvegc5WQ3
RT/F6rEYjNeqtjBl6bm2vnzjmqqehu4P5tC/x+X/zBm5KCCJyoyBC+LGBkBM+0WdDMe/55TJ+lZY
NlmpDDXZvMVkMm5DpQOihhx0jMCigXrHg4cpPc5znbVdnvMfzaKEJVzl+5jw4Y1p109zNZogqhLF
4zCDEG9EWZ4ZojVqLehag1Hr64h0pU2XhA+D48uVZSNGiazkd5fWJicTTnZTEjcCfDCHG9k2z0Y0
P7YE2MNPC7d+VT5Iu/vl1FJfVx2xrG2MWLTDrnFKCdXWlSq/6gRCgEGR6brKyaDUJ3J4SEmSY5au
25OtjriD27AKn+NQe0XpqqBdJSgOF/khYQAkncv8RVgUdLskuhW60A5zNyMzgjVM2Ys8gK4rvCEC
L+uk0SZSek/PE3sveqvYnVxlsSCBrm/ng182UB39/meez6iyqUlpFag/yJXw3Kexh6Y82AdB4AIB
iX0DhWzy1+Y8GutBVMGBqhvn6LPYzTV8hs761ZUEkCci+NnFzp9h7ogX67LvNeFOuwi/M+pGgl01
4oLdeih64k9bsLoiyVY69Y2NzIh3UGZIX6L1Ors3IfAHYl/lhpeXwUOqzvTMaSYlr4khm06JdGOp
gBNNip/Q6r52SU3Md1QMmyjln/LBvjUS01hb+fSbkq+4zaLYY/196xORQeE/HCG3h8q64MRhEwYc
BpA3rblFlyrrqhWOi48HLHlDAIYzFk+JH2+BtZgbJ4f4VSl8iFzvKTRa4wisvpRgFZAyGWJM8IuS
l2J26ddGlr+0ecAk3/Iy52Nbxnc+mEWNPBu3ldWB/dbjOEGWTdX+T1BnJjm+APTL2HxC0/Xu9NNN
R+CgG9v2d0rwX2C63OtjlHsxQO9V0ankGp7yltsq2naKAhnbIJ0zGh4JjfpTkCAzZerBTMLHoSdp
dRAwTqfiyRn6r33XFKsgC6YNOEG2KFH2ahJTid6lXE9BB/PcfK+j+AtBZ3uUr9CRJQlwFWdY1BmV
r4DhAfj3gQr8IAjIHtNikj0mfWul4UGdnZc0aOq1ExXtKjSa+44nhxcJH07OGmJsGdyjc7lRm1PV
j6g6ddZ2ZYp+V2trKl2h9tJFtVcpZHmOPe/bspWnrJnUoxpxGCiQCbiKPjsbA8QnWX16QEdTtlHO
jJSkUb9LjbIASgzojoQ7Au90tdwHxUhOncHZG6i9YgPjPlkHAUgHOy+bdRj71tYUQbwRJmqA2Gnf
RTb/HGp2inqR5puilR4BeN+mgqAxu7Vcn6NwQhDkrzGVBWlXPd7X5C2EQZnH0JuAPrhRlt2jICed
w2qcFcbaQ5RE+7iYH4mduBH28E2rW83NbP+macx6pffxfaE3t2DsD/1k62uRdN12mmx1C6bVdru2
suBbdyOiltjLk/GBHI/U9THr7cBWvPrRMHgJNfZ92sGmU3nVGSEV4DIGsmkr1UVady974zBrneWW
UEpdhV2qS2maDA8LTDVZIeFKpgjorXq8r8Fyu7gpgPmO5LHqRLuk6O1twMUrs9cgK1dqv88z85Wm
2Ozm0jqqRe6sG0dTt74/lDBvieuYYiXAMij042iLG524bsKe5uJOmWX8NZnqfZmM/nMu+LRqMLAY
0pRNTy76BtvtLin6mSwh4fW2rawz2QzPWCQO5L48tGbzZCswXlUY/hYnVGANgzd/1PFfzfbLpNmP
jj43BNAVEBGC+T7VNSIOpLzNDPO7lulPWpr/GpXwBiTPQQka+Egto0+kmu8lSM0NYx1NbrC7g4z9
r6jNK1Ja+2qvlz1YjwCWWVuG9p6DOPCnVTRvxUD6SFM3d3pY5msRFu8NlCpXaZOnhFMoIr5nyyX7
4k8Fh9ultT3F8Fa2dcJKQ8/0VyOrX6xUsLy1rW9zT1Iz63d86vW91QxUYerxD2FeyQqk/W+4ptY2
g25CmPTU38eniPl4IO6jBJFB+Lpzr7NRj1qFFLtxTjZ5xKGHsHO5npVsl7AB2fpmc2PUE0iEhlxp
AmgJvbbGgx+FN7FWvM5Oca8GaKYSc/qdNONvRfTv89g8SQi6pLPEx9aO38dIKXda6BNr6tsbfQ7w
VobGgzKkP/ok+16awLeVunFbddjlDej6WP/Vo7n01eCtzbpnLSS3tyTPxFA7B2Sr0SLF1hTao76W
yuy7Hdmca7Dsr2iEo9U0RUcZKRqBFSPY92jGIp8XX0ObsUI2DDNTq985TF+busmjXRoyrfbxeDQ0
XEF4BhB79xWlLXt8DBVZUDNPvle9Jmiq+Vsw+xjCi/rFKCplDZs9hZ5a3+uT9UKk/WvoG4NrWMNu
yrHolNBIKtU89HNBhGE5fjUtWC62+TKY+ksyiqPR5ndB2nwzdAbVtsgkDOU8XOsJJ1JOGwxu22Py
7SsF+qs2wtgf7GM5KtoKani+IqPh3hirR8In+i2tx9kpnGSyzk5/4dM6BW/wpyrILddKTe0wWgE0
YMcYV2rH7BUxlrgVQ8Smrm3FCwdmzqhA7hbIgnWInT9wFpevEpJ63MHJPUC4TJ9ZeIi4TD1kXyxf
4riviPmBQ4qlvodSPObmT6boN0PLHqxIsdfDyFwcRg6sTGgC/vwSdomxBjjrr61e/zIrNRD3OXmA
kvNzUomwKbQiJ++0nVad1VmeDA3qp2WYu1Y02A8Zae37nvXEqqbY8ZDUsY93tyiP+kBiKGcDt4xm
VKyb6E4PhkfWzi+iPMXxyrF0CUQWkEPA6wYgLRFSjuR8UIghKt189W1gRZDhNNVD+B881GQmHUbh
Tw/RQHwptkc8rWkHMtXxm0fMOxJMQJgf5lx0P5Nc2ecNNPEwLnTWLWUPwmhOf+eWcGK3VWKxrfWo
WxUz0RCcbLYENPb1LRC66S3MO6pCQaLdl4NiPQR94LyZmvLaK8P8YPo9YGjOvImyIYvsYIQTc6lJ
soNV7IFsTlukw842BgQBBLoYtqdg65U+qPON4+j1xgdyvC2a05nqKIcnalA9i0pTXc8Ow4I9jl+y
ScYr0ixfxyIrXBY9E8lrBDtMSqTtw1ZCy7DsjkBfobmiwqhasEoecZjearnU9kNv/45t5JF1N/+o
IxQ6rZOyMqtIkzBarSMMrH0xgWTQkEp/Szp1tEHVRzR905kk4AzmIZzt2fU7NV/lrKW3vt3KbV5p
NnngdXssQiILlLlu1woBTmu/OCUC0gvXkyXlLh4m5sDepC+XJnG6CnZ4MtNr3OoFh1EUOW9MvVdX
QkHCYxlBepObAzkLzRjsRTjZq1Rq8g7qBxhjSw3XlW6nP7LUSdodITblm1ZJ8hwE/uyq7J0/ecsS
pxbmxE5A+5MasG2qxC89B4SB2wLUp9JURmTkwGnVUDZsbT0jzHAg3Ni30t/hUOmrAIz9MbbNd5EM
YLPDjNA7sh9+Gblq3Asr+QnaMXLHYjLYdNLsiu1U1w2DYm9uqihlHa5oJUvYkRAF4n72MQGTa6cY
v8eKyFdoNMZDk1pMPEavE8OUKoShS2NdAJ69hZSWrGzihfYjYEEX6tzgJnpokRJMjI8vlGrTY5hf
6dXEGK0CBNMLM97OTfNVOvinMmLIBlrXKk979losy7dFS5sIxfDD6pRqHczjQ83Ox83a9kFU9AAG
qAMwDg3wIuEXXUCoC3y4TZqiHoni6ilR2dqAFSETkGCvG0NWlAOd+tGMrOI2AK+wnnX5U8SGs1Fa
a1zndhBu2pSFyVAOhN/6ylc1q0me5Y7NXjxrhG+5Vpyx/5urDoAMZxNpYI9rqTrs3Xr/dxHaBotv
i/8/hTbckP+47Qha2FDqZKxKmm9Erheg34M/GUkkWx6FUquEClA0yqZtg9hNKpDRYdpoXwDbQt5u
WMpmOlkfVk985KpVo3w9EfMHaR6gBbcEJlgf4y+OPwRumUxoo8qo9aY5jlazYlf3tTlEa5th9Hb0
S3jYp1RHSDLtpp0ruRe2kbiaLuoHhms0Sc0Aq56ByjEFVJegekW24vckYsbJpipUdZug494Chr5R
gy7ZSMxG26gf/+SGkGwsQwKzTE5lyfh8Y/1S70wnyLbFVDp3Vs5Ia0vRuVGb/SrzIt3PAIfdwATH
7Pft01gNdknCCUkwoSO+Y9AY73upsdWdmcIkD/jW9elTJQwLlOFYri2Ng8U8k5FrwlIj1GkghsYn
r0yOhEuWAdm5BLup8ZzyQQWJnENLSp+TE/OII8DV+kZ/CAOmpca2HqTOmGyxadVHzjU7jlGZFtrX
yvG/DLP/ZMTTuCLI59my5A8zY+9nEW/ObkDlYHPG+EcGU0S5Dq18VPbv5GQXK2ohDiMV6DU7dSyk
xRXztWOED7GhqMcyMatVksTsdzvlT9VReQ/naYf+RVsPoXrbtBwR1Hn9Z1S7W9Jk33PDJ3+PLJ41
fpLml+VYBFLzxt2aLIi7Uh9Jec1ivmvdFqeI3GmlqCo4cRn0G6kKsQJZmm16ATUmrwMQ/n6obfuu
bO5zWOduMOnfu7qs1uGYF0QEGGKVq8GpEcWvagO1wI2GU2ycGsofXZBG++h/nJ3HsqM6FEW/iCpE
kjQFR3xz7juhOpKTABG+/m16dJ/amCpPPUAW6BxJJ6xtZMmuAbcPHABcY7UJYuONY/a3ptlpB5FN
A9YjeTMAOnwXaZ88W5OjHxwHOjOcsREnwTbdayEOpRmad2/zYahxzMcGRrBj7SpTb14L6JxS6FWm
uVsQke2CKgcsXKfBbYnQyidyEonAQYZDMUOUwY1e5eHvCYzyF5Jbg4fIMzZzO4wgyzSUwweqYoyd
gdf4TJoCSdRBNjtIQcWQI0nim1QXzlOtxezUCDHu9WCyn5JAgL0DwY/DVKbVH1Ggtd9rIVTs2RPP
fTorsRcJs1A00+KzFND8Y2hn2KNqlG2ntBX7KEcsQ4Z55XdpLCEZCx24bCypeYg6qHiQxjb8JGoK
Dg2ntIKSE5qi58pDsJm8EcCpx8shroX4tTHHBb/Et2oeR7iD1Nw3BiSrOWHNMW/R4h33TrMSolsa
Yv796xCShYZDCt2HXCLOscPwV23lA3mSKweYY4P/G2AEJyxn1B87WuxS9KkciFMkr4iClCvg6IUM
tMo4yeG7TM1GmBFe5TXJynvIRN+kqM8kpgOph+n35a+xEM38W2LxZSZAlGdWicvXyRLaZ0yMn63N
VmawkAZWaSkS8MUWxxLqc+Qp+uiYis9AP4Q4aoBs5Y56sbs8haWAshImD1NHxnUpCRQKSncgP5sc
VFGC+MyYrERll0ZQYuROqONfNwhc6VW7SWprl2u/GckPKFtbWVALI6jYlLyX0AYFuQa6du9G9znQ
aG/PpdjC3F9+SQsf4x/cSByIKc9D04dgV7INpgqalVP6B9j9F62RviZxY8QNfw3CuLB6/5YjfFlW
Yw5VQ7tFagytFwVUFtm+s3Lo8mHDqwb93hyFtfLmlkaa3+iXkbjeIJfER+IXgwXh0Bx50MxwsHkj
xrstob52VzvjWux/6TPZ/x8sa6vC4g6KsYvemVDNHFdua9QvLIXCCx36lUz90pQU76LHzOCkCAMf
sYuiYhAjbvdDhFs7VIn0Rl754pTUcQDZWw0aDNXJSv/U0UfvPLD2BUcRiDpfXnLzSzmTyCBKhiyo
4IEzdDOh8qn0RwdheQSWM7ez25U05dIAiuHrI9SjR5Sf+IMJhTVUfb611PJDG7Jcl2ew9CEUu7eL
so65gVRMMoQmQtwQuEsKhIxQ+p8mJ2gKrXjKhYmoPJJCm7p+yCbi1yAlQvm3eYIgzxFlAmtdvwte
XgWSGDjP5JCUQTKUaOWxY8mc4UM046rXpKJIQokAM26iuj9YUDCwS49Aki6pAE/8ZEa84oOX3pFi
50AcaygrBeO7DeS9ZM0HjsFoLZyc644l+jzuVz9iojzZZn0JXn/nzzkUOoe08urKv6/YdENSg0Am
A2nWnnpMWsh0hJvOXONVLWRx/yYTv/x7Q58CAN6A9bI5Wj1Rd9X78YTWyBphGK+Q4z0Nq12MawyK
l4vsePm7n0cUU+6o3ySQ8ZBANc7H+oJuH5qVSrehFRQBm3kwF62GG9y7HzLEY9omXTH7BatUeSo4
/sogGEbmc/lc5u95iG5hOPwR3JZ8WNvAlpab4lsMaCKCtY6avAkBlwRh6ar6DTnF6xyLClMRoewo
8O6o+LNNEJbtZzQVfTPD5JuTQIiNmP328hc6a/eUq1wVDgjPUI0W8RN77r0KIX1J14ASZ/dCPHs+
aXxZcujllBmC2iDJpeJ1AJgWkcYjgwpaa63YzNkPjRHm37+MwG3WVExC7TY29A1uOqiuMZDc0Gz9
WArE9hFxuIrsh6GUlRzjGt2ObTCd0Pm600mFTFvjMQp5+WtHUPxL16fcorWVnNDBgiaf1IWKu5un
HfTbny9/7LNLFnNQXEyRWnGlE677YCO2uHWXERJ+PXUnA6TY64ZQzgxdjxsJaAYgOGR2tgUm4bEc
bYirjmvlvktzUM4MuV5CzZ5DMgl4ex8i9B8sgQAdGtev+/+KVVuT2RVVh7KjwbZuMmB1XWRI3qbB
/nP5+UsrVjkwlLGcdKRXxSmADl1IWzRxVvZzIfgzGtIi5A2uo5xTzuaN4IttQH4gHWuWtydkJU5D
Qf2ptT+CJP9+eSJ/+X3/HN7wfMW6cdFEpLkoWxQsBp0XGTi4pRqPwDCVR9Hre6qVb/3Y/qJdty1w
dUw0vjFZeB9bAaKFCLDw8VmU1dPlv0PnD3Tu7yiuQBd6ilN+DA0yCaV0KPBChxedubvSCvJn2Zvx
bWNKNDT2WXZAJ0PmZY1DcPkw609EVcwnQ9AWcfhW9x1oZB4yQot7uxvoYciH5L4doOphQpT3zk6b
yms7BNg0xD3uS4gaHkXqUG+iUXVgQx4+8Vzoh4CO5X2PEMCNNQiYWGrDLzVOcMtzYm15PaRAvkqx
wxbS71jM+Cuam3LIDKMlNYMG7T4OBRSVkZbYIt/Wek2P9mURQ5TdCyHyh+g1irUpY42PkgLruZ5h
KE08dgcN0vMbpBbsjW328c5q++6UaMCWjQ6vXGnl7ZGHwM3xKE6hO14Xr0Xci/egJ/RQIsK0kdwB
wZZMw8ZAMf2cWGEb1Kh0OwhRrJV4/T3in/lcaoM24H2xPdap4QftCNVw5CICZC82g6EDHDzGzkto
2tQ1UBfyI4wjFIGYFCqw+GI1gv3X+SoV3WOwgCFoWOknBNtP4Kr7PO92epTsLi/JBU+lknvyEYnQ
AbLwp1r/JM0p0T8HuVJXaszu4szrY4on70FW1zJIB50639pXN2nsIWRv39BD7oXb4mDcp0dIzwKA
eVfuhtv8vltpDl5wX0xx7xyX2xDcQmRBU4TgoezJsk2nVwAGsmJA8tIwIR3MerFyClo4nTDF2bPU
QRKMR1CdbervuOx81zTE5S9/nqWpKJ4ekuIOT21q+KNMqqesjg3sg1brdTLsb2sRItUctt3z5cGW
1oLi9s3W6jjKzlC1P6TTJxK8UJPORVp4I6vD92vG+Id5zImBwHca9j6cwiEHwtlBchK6eNvLjz/f
U0WpGq3Ty6rUkzqY5rb81BtSoM3itgbkk1KoNaJCzNFdA/pQT2Ndo1gqzee2aKm9QDERygCTExyo
ZrKXyUr0TTQh6+hRpBs8APLFHmAD5w0lhOS2nNWJS2E7fxwk5Q8xqvluNVRf3eZCi1C6iGPYfQsJ
gB8ITNFXEs9wh4EhmZ8m8KE9o3JfGjH/GU6msXYY/0uP/dfc6N9uhi97acDyDLWveuOT/p2gqHHK
o11ro+Nb2P5QvCARvddg3F1oeLjpelle7AiSPGMUbSXyYJc/wPkFS9UAnV0ZEYQ/hPQlgLOjQ1+r
oawOncgG1MaOnxZK5a7yXFSNzQ1tg5gGei/8NpPhhvbQaYDQtgl5c77iwM4b9j9QYKLXMfg4ofCd
MSruzMqJnkArZSuHgaWnz1b45XMlUaIV08RrX3TRN5qkR9qHV8WskN5SPK8dYk1zDf+cDMjgZdpO
q//oGlt582dv6Xi64l8ZLq6oJDDrWcEVoYvC7ePWb6zmF1b3g83bXdLLP3VovV23pBT/2lQV1yYo
8vo6yf3STh+CPH4Fe+2YtsOeBCVf8bVLH0TxtUmLJQRQkfA7PT6UfILya/n78hSWHq14VtIPoJKY
toAuVXdIOgaxdPialf993m1TNew25lYuSQLkqJ7W34dIuy1nVW3B1m7IS89XztAtcpS0N7LW15KR
Z27YFP2WhyjZQmWV8XH5BS24DTX2RnSNUqiX5X7eZ+mHIBr1UEA3HNKeyRPqCsKTjbKalcjL0oSc
/1uerMiIdkg986OegpiXQNqbTAbbQZd5jYi4NMT8+xfjJoYcdNyO6RHVP5H2yLthM9TBiv0tPVyx
7jJruM5kWfuWUeX7qNTzbYOWs0030uTx8vdYMHE1ENfzpJ7yjKY+adI08vKxdJ4ko9xFT2y7hbhL
iCR53BQe+pNa6U6k4isjL01OsXYrc9KAmiM9is74DtznayDED+6EKz596fGKkSNBZcCb9Dmuzugc
TfoQeelZADziADlefncLxq5GxTS7oV3PSvtYoGJ3GwZOv296iANdfvq8SP/d5f/RBRvKuos6M6HH
rGCo7LkPdHSPo8rDmZ6uG0Axd/SF0kGAaegDdtHkroYw3s+CNuyXTSDMZAQs3l8e6PynwIXv/zYy
Q0M7Ukrht1y8hdT8HubJYx4Ea5i28z7FUW9OMqpi9CRrwo8oykihnhSjoMaEYJ+cXkiQbK+bxTy7
L5aujZJagmMWKF14NGgGafWkeLJj58/l5y/NQjH2ZEQ8FeUMeEu0RP6/YA8aJw+EODetRHF1I8KV
beT8sv1HRWi0OiJNSTLfqax6rxmBfZN3cba5PI2lpys+t0da00C0DRm0BLQ+A6cKzyJ9vWIUS09X
PoLojSDkNWDqKPi6S53+BUWAK9a8ZG/zkF++L4+dsk2kyH29MF9Il5g3IQFN05TW94baa7nSBVvg
ypFqbEtSU55IH5KCwKM1wWcYpR8VwtKXX/9svOe8huJVG0krO0wg3920cf/JUD22h+Zc/LPurfS2
DHrzzkE5UOjJqo1WtvTzyAPcUxVXW6PYlnVdJdEdh4xDF9jUa8Phl9WUYIKYO0M29mGYNN+02c/W
XKMfLS0F5ajVScidoJq29puuvi/j9EU4azSghZeoBivJmKO2W6e1X5qAx+cxKdBGE95OzfiWTXOB
/3SD6qmVZOqS3StuOEcSsq9ZBbuvom3SoHpWFnseW9sMjV0iuypBRB01VtLlQZe0FoYZC1rtEzQg
bLmMyc6Ms/CaTl8Moay9QsiymSyr9iNLsI0m9V/CJKY3Ztc6emWhAe2MQJMJF2mhVRotXyjHpvnO
mpA0mFFoQ7NWCrRgpUxZW2gVZFmR4oaAWtLaeefkW569XDbQvxfkMxaqYopTNFhkaGCQPgub9DYb
cwiUoRHE2Y1R3/2RZl1uWqNon4q0Mj+CyRnfoXDtbAdLpn6XU3boiI0eP51b2xjsO7RSogompFoK
Sldu/rr8LxcsQGUdB8UEyYwgIH7Pu2NsOnddqL2YaXuT6YFX9c5tNGprILCFl02V4wHqtgdaWgh9
obtnnyfo3J6cPZowN5ensuDXVfSutFDJLqwxOJZyRvkDEu1OICGiWuHHNEU/Lw+yNIf59y+bh4NA
+NDUIzuituvAm3fGLdQx8yunYP3/6V1i6XpV2xoOmvkPoy3YYShbcR8HTvoZTCVdGWZpEsre1FUE
F+7J0Y5c8jsorSArkeanRhPRdVssVRwEZD6x6wBJeuztGrSwSd5NBa6XGeGPWtStxceWpqF4Cb0X
taZXRXDUrCfi3OrVS2uvXCiX1pLiFwZzRMudnWjowUUleI7iaPlcodYWnVCX19HfwM0Z76ACe53C
1vSxm4KjHoj6pPWmeWPEUegZtELLTh6POqS8reRnl/doqJ61ENDfnR7rSKsfJ9nbUPybcmS7rGrl
HrUwZZXtm+bQJC8MTDmXsddDEiFqf9Rx6WrJdaajAn6huFeaI8EAUKWe2KMR3II2ufI255V77m3O
k/pillCnmyCcVAZHdAWazC1arj2KnIMOMaBg/qEBTv8YWQ59LwuU0rjoeXZOzqRDn5bx95wazrMF
Ke79yr+ZV8m5f6M4ibqJzcDoOg2eCFQmbMadiwM/sK/FMUIxMWrprdtxKNAZwVHIbEy1tWJ3C0cM
FQlsaRIqMA0JjhAyuaPjL0tzoNsmtzpaNZwr7y/O/A2+vOumgj6rVdfRrC7yjgJ/esOTFFXqFWBN
kzzVNZ1WjGTBwB3FjQDGqCcFL9Gv01oxOtzQIe20+S4xjWp7+VMtjaC4kN4pEZ4Khsiv8s8wLg51
Zu00fSVrtWRRihMxSFHHEr3DAElAA6tAJjNFm6dW8mctR2viVTNQWbZl1jGtHPTgKAEL8iCJC0Ro
Ulr3ejdcF51yVKItmmrQxFnCVZHxuQ5CKEAfI+3pur+vnAnARk9as0+1I8KF6aYkERoxp0Z3CTRu
V77xwhFHJcQF0LXrO/SnHA1ghV0e0lfdRHvGfCwojQf0iRE35dXD5fksWKBKhTMNgV6HMOTHHGm8
Q86SjZM4d4AZPqOrqnMLZ02LfWFx2cpRYSrs1kaIBVts1ntgqbnogyK1V/b9ii9Zem2KmSdxbNtF
ZcGXiOQuMsXPNGvvoQx+a2oQIkGjUWqKlaHm/3zGX6osOJRldHU3YS5FZxwhM4RuO2vlmrz0aMXA
R1TJmZXRBMdKL+7GPDqhxHSlynDp0Yp56zZqMBIAIvwUVQ5lAvkOux+GlVdyPlzrqFQ3jWvQzSYi
9o2U588kpYnthUEctlskHPg916Jeoncw7r5RGP4pbtJc31y1hNWEH+9Ty+4NLfHDjuoN2nbFeCRB
gQuqiQJwHwC0eA+Tou+Xh1twwSpZLsY7MzQxRr7BdTcnzh1rPyDTseJfFsxE5T5XmSmnqMd7rDIE
h9OdJXQ0tjpuCfn2y/9/aYT59y/bod6ZLAHYIka+rP1lTj8iiOq5WQyp3KvAndRROXBJVec81GPt
KGL7mE5iM4T8kcd8ZR0vTWBe318mgNQu6W0T1jeKH8L5HaBZzSAPZb+WbVpwJKoeFtJb6L3v4UjQ
yFe6QCe/5Km8HabkRGT0VKCCtS3XCnwWbNJSTgw8q/WeW9hOpsDY64m9Cwn/dt13VjxJNQS8lW0R
+k0gvalFE5u4a9BX2VXWyodYsgTFoRTAJFAq5uNO8wH5AxRhNjfZQJ+v+v8qFG5CQaTemPPZsGyP
rKk/ImNC+2IMfrQVQGjr8igL+58KgctKIm0zDYLj3GWvJZ0b9omXo83Rqkq3QL/t5WEWXpWpHBtM
oGo47mjsSOjRRJ1Ag+Z5acmVpy9YhAqBs0PGndGy2bEaHN/Qxn2P8jo58Ee70XeXJ7A0xDyxL0ZH
OiDd6SSCo9Vpe7uBPqb1UGb9ttPJdavpnwY6fZotD2adA0OhF5M7QS0Li3blQy99AfP/E6Dp4JRI
SeOOEzqftd2hrGasEw+llVde703FlpPAZFVNsHUH8eCmqDXLKHNjaNhf/gILrsJU7Dm2rEyPnDlG
YRpPeSt8W8/2lx+99HEVQ24zwH8nC2fykOmeIb6DZ7BJjTsjebn8/IW/rpLqrLqnOHdkcEWhMHY6
wka3SH6LlSPT2S/LbNW2DBPl01GcW6coea2rH5YF7Yl4xYme3Qvw7PmNfVn2PQdXr+2hvBFGckMn
tNXDgyKM1g/2obG/k+DP5Te0NAfFvPD+g3Doe/DrkxuKdhy9N4FbEiuhEo5/+895FbOYv8uXWTjY
BqowwhsqEst1cJUbtPmGT9BCiDKTh7TmboGO9stTOetRMZhiaFU4BLQGjuokdXCFwvLYhPSkzc31
WolXt3ZQXnpjirVlNpNCdE0N+mGxsWf5Ed3Yj/lVwVnMQrG2ggYd67XIPsVdvi3D2h1Ah7Cn3K3K
q8LLzDaUPSHgvLEd0junbixQ0V4DMh65dft8+TOQ89kvPF9Zu4bFCaUaZCzqloSbcNSch6DVQx95
cHaMmTX+6vNB/xYkM1C+5FBNQhmVHTwURMP/kZoJ6BQC3qNEIxpQ5dA0EnwKPeA6h32FVNPGIkmf
uCI3JlBFQsawaq1iF0cR20NF1PJH1Lnfgq2RANpgFW435eH3rI3HLeFFs4/TCVoNfcmcJ8jDFjvJ
C8eFmEb9PEBFGtAuewCfz6J79AIEGyBqym3LinYXdBVgZkM8HpsxRQ0IZHc3ggUDqMg9hQCbKECk
yQcvTxhqMOsB6WQAwA5ixDnRSqtuk+WopdZFov3OkvYNCY/+GwA1IQJCAXJCNog8Qe/kvjU6KVTA
a0h+aKMYNpEtZ0zPCPh9SBCiokN3R9uull6VpPSuJVXzbImZvNFZ+Pt5Xmyh4QrNnkLehfonn/Rj
qCFMqfcA0TQ8TzdTnU2VC/xicMNI+KdL6vAOOSM73nS8bzYDrpjb1qkbz8K9eRNFnfVcpF35CDG2
mMyJ0g7COUbvfG9CFm61RMYvdZqBAGUKJx6BXhPD1syjSt9IvSIeal2HTd86GmCNFtBtKD19YBGq
LTaBNTXhRqM8vSqph7Wn+LO0JK3UE9ad6NTrB4voDEmg1NiNZU1XIhcLDsBQnJrWJMWM+itPA2oG
PAEhMy9sM+4lHRArl21owZWp6ADcaQdAPoPyRJjcEpq9DQ6YW6DTxqg6QpgMV92VkZYmo3iziqK+
OY7N7mTwVj9OYCE/NGNkbgVh0/vlyZzd5PFJFI/GrY72vGy7U40T4ia1Mg5UQds+NYbFblq0oPy4
PM6i31FPEyBBgikOHbbIkQzyKzG9Ce1+/MiBHjI3mk2qfk+LzHpENgS9zAU6Ul8TwqmxvfwHzp42
mK0iAGAmUWU2TnWquzHyOvRrspSxlQ+18BbVYANzQF1PIcN1mhLxgM7fXw3Qom5vD/ukqM2VLXRp
BsrO4IBK6miTWQG5nZwmEh5ZtFYstPT/lU2hieC0Ax3N6l0qn50kAN3VKKSbBRpy1zLdXPcJFPOn
g+nEHZDBp7IEqAUV7xvWsz/XPVuxe9CxWmICaH9qotzYsrgVO2i0GiuJNHNepWfOSmppsTDQbcRx
BTmhfBJs0hLosveSTOQ3euOnwxz2uxtQvHlvFzbQanX9czJMugmtRn8ETs/aNIB+/W6Gqva0prSf
RYS8sWlS+VLpmgNcUTzcCvQ13IVFqv/mRkddh0KvqNET/diJ3vS0kQL6E9i26bUGWBZQ/UJafQrD
dMURLHi1v3b75TQYtGg8yTntT3nxh4pvEoGTGBC8Me6wma4J1y4MopYEIzMXhlM79iditwmKdcf+
3kZ2DvK/w8+xJOjOrzQIVF+3JBTvGVdZkZOoa06Qx/oJquitHbDD5Uefb5iDN1HcZtFxqeX61Jy0
ob6zbQPR66lB3B9ATGYCuGNoj23odH8cQUE0glRPc0sgBvwpgoreZCbImBBaS7asS4FII6AjEVHa
3/BSotsqBUerEpHpF3wMQHws69RrEEs8tWCufWunJN+EjTF4Jo4x96AHog29a9tTTuJ+DyxmtdHK
DncS4LssMPkYNvIyr7ZOKyGNbdeAj5bZcLLqNAFYP6oeAJZK3tJUAIDcj+gwjCCux2KHbAikTIHe
lNOraYnEkwHahNvArl2GwsgDG0V6dKIQnEWUpx8y4L48XU/TY2na0jXQTPiW1nGDddyH2yzJa1QJ
CaDPen0ELwjgvhHkbOT53q1O6MxLgRFOjkPLaIvrQFczt41QQU9i/Y0MOD5d/m7nN1TIAv3/ypMZ
sWRAHaLzCwnxGrBoo2i8Yq1D+Py10OLKgnNaS4uAkWc+A0TBywBJP6ZddBpSdEma/UuhyQejESv2
urAbqMyJNggsMQV1fwrDBBERiNy8SjrmK08/PxVbrXt3xn40q5RCYbqnj3rND1YS+0Ugnnoa7wHO
+zPq44qZLvkEZe8pRBXUgCYTgFkfxoG5ssQFEYyRjL1Dk34lGrCwwan4CYGimmFIqHUaAv3b0OYP
IyieYQ8wq52yq4JJDKC1/68uU4aoSg8NSPKawhXGq0QfYb8Wkjy/dG218r22YxaOSRX4GarCK6t1
SzN0caFasYyl5aSs3aDiAdBsIAph47e8MgRiVwNDbsXslr6x4i4HE8rzuYiHE+knM3YlOM9ejS7h
TZYN5oedEYZ8aTzss1gYWwKRj8yDvCKCHQDlbtHgqoMb+AaSpeUaoAoKCWJd9icZLcMjQTpuq7EG
+chmcbQ1CsE8KXO6y8Js2Bvc0Z9EY4L1HopuOwRbCTLPXR9OxT5qs/YHmvmhEzrKYqMLDXTGFM3w
oPR1nVfUVfURxhb51sVp8hgy275xUs06iqRP34ckCG8ie0qFmxXC2RusbNxh6BpQ3muh3zjNwNG4
3DjdY65rxVGSUJYelNWCD0ju8V2Lotf7qQSnceUdny/FwepTDthN4JRjZzqoW5XFNq+Qhm4h2QUZ
Siv2dc1+pcF7GA++rE4xfU3M2hUJaJH2ioGddxiWisIYygDKypDUwPIcfqNDbZN08S6s7H1Rdy+W
iL1ZMuDyajq/mCBU+X8zA80WpFQTZgYC2RYMzW2RA74d/UghBJN3vy8Pct7cLBWO0RSTnowZNFAt
HZBQi3mjliJzuBb5X5qD4vQM9FyGNNM1MH0gfJkJF+AgtDQUUL2CEtta0+N5r2fxeXJfznRA2fGK
VphEpflQb9jYMYoi5UYDOOG6t6R4vC6ycxunOOtkJN13EFR7F5yEh2BWG71uAMVx6BUELNLGmU7o
v78py/QBIQSg0svny49fWrWKzVikMfooHKdTGQ3bGdAZA4hbpJMXIeRdNpC2HpqVVXvewVpqkbZW
1SWO9OYEF6htbEm9rF6pY156smIPqOW0cuwX5MRwhbbT8hkV7Z+X38/So+fl+2UB4RJbTkXQ1ack
b96NjL6niPWtvJCFxam2wTS6ZWhxa5FTwDLkF+pqE5WVcxhEYENwYXi4PIMFO1Y5Agag3zbXgBTL
0dh6alEl/VhkTeOh49g+XB5i6SXNv395STZDjTdaFYoTooffZE2OGR9XHr3075Xzaso0Q4CBqfll
9UszWldnRx1sm+v+t/H//w1BS1tnZsH9YgKxv/HptObdlv62YrUt0B9ialLuZ2UTvgKXY9/aZpH+
Cqs8uvLNKJZrcMhugKEN8SactYw2AzT6bSJrqdOFCahF7/rQoSDQjAI/pWgiNDMXYGK3YmsdvQtL
Xy1Xr1EqlBm6zn1bg2xkAMlL/gRWbR2ZK25zYUmqNeomLUgTgUJyCvuu3duVNu5qYcUrJ/alpyub
l2PyqILYBRbOMG1Cx8HhzDbWoqtLr37+/Ys11dIkNmE2Q9cwiM7GBzjB7vopemHfpYqtQpI3q1Kw
u/0y7aFlYgFG0G4rezhm8aMTv1w2rKUpKFbbQgk6QE5hhgZNaP6IAzIH9ctNAlbxSu5u6RMothvr
Wu7URj+edHJfTLeQkLnuryuWOzWxhWBBUZ8iKHO7AWfHnA93qVms7FXznvRvHM2iitmyqcmCySgC
PwDICYrf+bYIkuc+b/fdmEDewMTJNC93lyfzF7lwZjS1Op2A0i9KZsqT/MApX3zj73brarnr3JhI
hECaVX8ZPp+rR8Sbp+fLY/7N050bc575l/UL1gq00SARfHKatgchtbRwo8FxAqlVagQ+EMbijZoD
/5OVAbgToFVvU03Spwiykoi0NVDpBH5hW9ccOjm0T5Gi0eK6/lMPxZyfSs3fgWGZLrrfIXqEKrf2
Pg9iJG4aATzZCXwk+y4aOboTTPgu6dVMBvrKhrH4PpXVEbWhtEWIWzTROutIBOSgIibCzyLG8buQ
QfeoCeL4o+hbIE4E26YZBWYXavS6j8sZAr92YIL73kyvQd0WULpMcwh8DcOKVSxYt6OsrrlspyjC
nCC3Gb53oyTHXITcy0pagbYTdo+ptnp8WTBytWI5HljbBo1AVK6F6poEPhZir1ny6/IyWnq6sooi
I+DQD8HT5VR4pCg3uvUmEVq+/PSz+w91VP0+SVJA/ueKdMaeo/JjaLtd4TybQba9/PyzVo7nK8fG
lMRTnFrIJwfipqkg0FaANY+aHQ7xFyvXNqDTryzJs+8JIylb0QB9FWcsUA5mlGP2MtgQi5llWd4D
qIdds9thiHnoLwZdcdDBrFHmPusNicxrEG9rG+17l1/V0qdQNiSIopWZ1XaZD5gWWsFLUAt22FJ/
QTiI3CS2cWV7vpq0zPMx40C4hT7k4Gq4d/GeSEh62WsXBX7OseMtKRsS8l4MJfci9D8+7o/a9v42
frL21v4EQRAvd0cPJ3yvdE+B9wsSdq7mWl6zh4qHZ24gU+JCmGHTbKDj609v5ZHu65uxdCu38p61
Ted27opVnU9C4l8qDqzCUV2XUEbxIefD/WQsm9jNwzrcIRAtsSfp9raKxoTgOm4n0nX6GlLvKO53
VtbS0tdWHFQJjUmnifGWUNDDih8OeRhwqqdjs2LYZx0gddQkJ8Pu03eAUvh5Vx/6CruA0aUPI5l2
0He+Tdt2rbD77PkDAykWDhGzCkqIMvR7O3zSc207pP3jZYtYcB5/kYlf7C1wUHuZJDT2g0Zrodrg
ZBAQhIZFDoheS0q6NdngJWh62F0eb8GF/MVWfRnPiRvWRUje+z0o41XzzchQnhzaK/Z9PiyHN6UY
eNfyHgUzWHITY1sHWpZZR3+TEBp3dQHhlRwATtrY+izxtRcQxUTcO/8+WOavQiDAmwfi4/I0/7rE
fw4m+CPm//1YEEUBArwD94fY9JrgFxogXIZcUm3rGw0VJynaxqfhV0ugp2G3sS/1Yp/1xJ0Kcpcm
+jYo0VZry23djzdhDImlkD5ATekmqcrHnO+b7AOW80ZjY2UzX1piikehwFA1qU1iyPOOv0ktNpoV
/7j8LpY+ueIGJt7ndWbM1e0Q5u2G/lGPm9+OvA6D6qip1IqQiMcCn7zjFAqz30hk+KK5DjrsqDnU
AvKPVSQR1K2B8WniwJemtr38Xv6uhTNrRE0qVaAPGQRalH4gEFrPPnFNvWFp5yWQtgrM9DNvXwyt
dYsBFM+x22pWd3JW2+UXnKOacxr1jCHon6Q+WqnYTrPB9wkyzbiPmsg88ikwV2a5sLD0efwvBl+P
gc4cown9susfSt75MoIq2+U3eD4xTB2Vno2yONHYE4BRidTZsyZqvoHOY7SDpLFNtzJu7dwNNEe+
Q3m4ftS6sX2rwDi9DUdpvDRmRO5Qd073qL4Tu7Li0O1KUe9FnRwJ2KKx78uw1U510aINrAMVSnbW
+M1huvktzZzsJgdZZvDjiGSH8T/OzqRJTh2Lwr+ICEAgiS2Qc81VrrK9ITxqADELEL++T/XKne2s
jPD2+UVSgJDucO75OtHfOr9owp0OxyBIOUahwBelNjwO2L/HNOLDKvOVleFXpkRgMD82NQ9CDxwX
faHjPEZHpsVc7roqDrNCYrsq8SGm1iB307Ee9k5I701Z1exWV5o9NBjehpNo2NSrwkbjdH2zLJIB
PVxUbyIq+xcbBFXWRgrtmnJqtrEO/Wyl1Xxj6yC5FyAxbmJXiG1JPR/cqnbad47oRwp7BkB6G5pB
Myrzqn+fEmTrtemXv28IcXK2Sbe0n7ixCIgD7LmlBC62OCj/WqHtggNifN527gOWNP40NoCAj+Y7
UjR9F5vF/DK8429QJJKDjCnJlkHzeyt5cZrgPgywWei2GtLFJzfX1XbgZD0wD1nUx0s1IBd8ZOl5
V5QhOy6xWskR4U7yJRkW9+TPs3qqIB9cMz8uzQ+4D4o+DeGsPWboU3CsO1gjZRjxB7YNXMBA7aEX
6z41Yw2YvQz0mpNFro8VLGjXVBId3wxgXx6AEGtv+MIDTIVHKrYIu9jwrPqBeqlhzPwwYTlulgqQ
yXQVNIRlwFTspA7X72Zszb2pOaKZIVD1NkpaCUZesjY56Qo558nsLWBNh+R1JK3eGKhMPs1ETLmM
pm4bgvKz7QYaZnUtx90wNhN426G/oxUBfm7RsBHuQ/6TddbfIEAEdA3A5wmeuYUCL7daTwlz83as
ZpD5eteTDKbD4SEEivdlbQ0Yp7XQ6WrrPoMnbnxUqKn+6GVrbgRW6ddJNPRoydw/dtpW34qIilOy
sAWUViTrO2ARw29ctcFmTSY4RWoNw+fWzEHGuqbboAYJEkqQDMV9WKJUkpGCgpVRwVH4tudd+0Ap
wz7ZjXPyK5qC8I5L7zegohBpgE6Y9hFgtna00Z0vqzjD5zSlDkzcOeWU0beCa/LD8mCZsiKslgeg
Pqdf8LbgR4sa9qEnHdlauYCtNwrZ73pvkIcoiuVd2Yo5d34z2ayM41Zks3PmsWC8zEL4ND8pGD48
omrUfo3ipt4WgWCfF5Qiq5z5usxZV5u9Lobye8IlBB8aQilgjKFBIXnwHoeUY+xvfNq+AwhxVqfe
3JrHkNZQ1Y4QdlMA7ocMGpkB/9G1GOTzJ6iGXbHaTx7GZD81NZZFT1x1wDIdwKELGjQ8DcwNNwOg
Jo9jrc0D1C/ypyqpf/CbBDjCsAC/1xvhmZpHIyha2YpF/Vk5PWfClXOZeXVA7wMMWh8Qhw5H7pXV
XTw3I02lrbFiGOYNboRRoKWABVeDlzDDHTurxsZ+G4ap2cHMLYGvPh0ChHluAIVZzOrFia7MOZBr
JQjJeKZwipl7fG0zA781BKuxpv18i4JALEGdrSO5sV5hyAYD37PbLBhmzXjAoQiwQ8n2yIjty1pW
y/d2QR0pFmP/C47icw0UHB5bmjSx2DPdoIQUE7ixOjSm8W/+VGxVwYqNsM18kmusX0zCodGEdPhB
04QOmE6qe7XF9Gn7bWyBwcRk12h/xz1sKdOAM38blzQ6Rl4YbzArVzyDmiEOZSHqr0rM017XwRcN
Gtv9OJlpX3pV/OgaL3roRSHve+f5e9IvZAP/VHJoh6rZSnxXeT3qBXxqEu+nJmxAHh/Ce2Wkfyg9
NcGLcZS7KphcPtGa3qGns5tmr0Jwaur4DkTb/icv6zlfgrh4biPfnQZYcm1CSHPgJBbzLwjMcQgN
Rt2asHOIdXmTRVbmGJLLOawrExs1x6AZvSmNbDLuCjTXTwUF4TCTwzLBlH2aE/BwbbuZ/OC5a0UF
1SQmNLlicCY3Zs4LN0Ysa4vQAUowtt7G17OFQnG4W5SyvxoUu/cibH93CSUb4QYz74tOdRuPh+TQ
LdG8n1kNgipqW/xRWh7emcCLgHZe4FYA1Oqh68POAh/JxpsZutZfCey/XrmDbDiS2qDb3647Fnd6
g1Sky5PKlejLQL9e+3NwW7cE+ZVDB64NIPaHzQMN7+uibLceShP7mFL+RCLnvwClAcm2Niigje1o
PntFA6VZYb1tO1frxhcyYoBxJ3FOfcDMJQ7UlJP3MUASQu5uIP2y8PqC2r5nRm+XuX+HKGP7/xKo
yv+ULEt5K1Uodwsqlm/AJNW30LaHx1k03V0LOPl7X3yAXReIydw6sR2F326MkeVd69UdLLxZtMEb
Vp9bDqybo8QCPG27mzUWtEtLvdBs5L3KnQ1pDv/96kaMg7q1oA/2qV8E5HEK0bgDxh4uc1TCn7ll
6wHkQp3bAGYmTpDmG64J1Vg7JOVtjR31ayK98jGOBMOycYuDMrvTLxHc8cuUymbIoN73jhwaiOdG
B91Bsl5sTeGX25gKljXRkLwKuMo/ddg2Hj1oRjBvMCRbRhfv1oVGYCR69tJFSg1BFGPj2yRXrbNF
WZ0FERt+OBZ6RwQU/A0DuzCXslq8ATsFxxDokzaLWPTtACMqWI6D9Tv7k94v/jp9SqrZ3IlR0iPI
Qt2vgrRgHUeN+oIBR4COpznEMSqCnUMGdgDKkKAHg/GGyDi1HxKObljnLfZWztrsuOfHX8H3Gcet
17qlS+PWL25HeKx9RV7d7visgZ5eRcF+acX6vSJrkpkq0HdLWfeQTLa0eQyWMbnrm1WnEDyKV5/L
4J0sOfKnZWmXE3zM4q82mtbX2ZTYQtXSZUbS5DWEeeKKEBvs+Vx1DOPeYFV+ZuMabIpYztuQLP4m
gUJkU8Jic+N7XnywHpG7QnpCpt4S+dsEFiD5zMOfmJXost4IzChzGCDTdfB+FD2Oupk5QG6XAab/
mlqzZUK1Oa1HlDW9BnObssWW30KVC+VS+Lx6DdnWYhmPZQOdOSjb8i2CocvR+OAHQCejczdE3Rb+
6f0uIiQAj8B0W93oddMilLlfFzxLPts+q/umuYU56GK3coDFsIrDNufYo49ulORkZd9tcPitHjSm
E8KDboIbTzqpqU0TWQQ3DgfVZobP9wlvF7OrhYWZPtzncMYiknD3weBhdyR0zt5DkqdF8DEvbBLg
wfRJjyCCNg8R5zKvCRplpSz178YDx6UFTv0UCoKH0tMWtmAewTRxEBQp50bdQaSaYGCGzkP4w6hh
3XFgXHd0QH/fyY7eowVg8ehgtQ7aNjtAQVJhgxHTvqEBTPF7EFd/WlEO98av8HWGcwRw7+BqHOfK
fu7i8X1fiMtqM6Ca52eBD1M46VO2Rcihn9gEGvtmWXoQLJAkD7kLVbMJfQxUrQXOHrMQCP+aWC6n
1inI3SbejnM+xnP7eYpKONoU2L5kWsYNwcAF4sw47rHFrvOIYxMwxPUnNBHizkhvhg17W3EohDTO
1oHrBVBipe5A4SzbDS8Cs0OQBTw5DN9A4x09NyenNpKZZ1EAgi96PsoOSL2h5HuAK0SThagWmByz
5WTZFkBhi22LORDgFhsrRb5Sg0ysZOWOLJO6Ex1NvqnQL36ivtvkrPQ8IISJfcTcpg+JLgp/zQqq
YtoSF943qKbckkiUm5Xp6S0cxwDvL1hdBTF+6d8pLJso87Hvf671zJ8DH3rAOqz6F9DMGoenoOUO
zvUqR0TZPeCPZieLSfU6R6jMXv3QwzRWW0/q86rexcI09gys7Nvx4Fi/3nPMNf2KgOhGphm0wa/R
TvTOFVPzfv/WuwmIRpDegxHepdEwxDhJISRC22xtdrHz5bHD9NkGM2P+LoHs+cQSB34yNsR8NKUE
0gbHEoxRgjENS9XcgwiyNJkOZkRGQzQvkGHLlfxqzVjeVPBfTIiIALQOgnvoNzDlhjndGAveRp+E
BP4FndUJ/bO1slHuk9Dcwyff2zU9kglMS4TQYMLVeKN6Hn0a+wDFPHsEChxJ6ugln+G535Zp2+n1
USwt+1x1dMn8gJFdP1V11ja1emLd2Jz8RC5fQD5eGxQ44X3RRWpBPr9iMA4coPUnYiNQi33kA19B
+q6/LJ7WNCU4h++9CmZb/hi4JzMAeY92f/g0R8o/ShPrLi9p4fAXgQyeRorSbOClBwV8p+/IxPGa
+mVPYrlj0K7ceYHH75KkHHbo68EaB98cedIjEzlGi8enbvCaW1ZN6xsWQ7TB2E67JdDu7FfbuSMS
LZojqq4zuEIOW5gkLJsBOduNXYYijxbHXufJuoeKl/4D5pUn6GNmkfcoX4DGXjbgSc7h0UMJ4q4J
TZUbPxFZj4QiS5qwzdqycluz+gTQKKCq9wJb/ad+ruCnalbzVApgKcMlcqciEXaD7VduuxrdgxXD
y6+qNeEJi704ldQmwAKX4pjENMkRX3THJNL9I6kmKAEmWhw12G65h2MN0qxuPchhFV+Y9IZniEtB
Q0gIMftxRWI8tMGyS+I++A5qjfAzMMFHUOeGpn+ZVD2fMHo83SMeoklKJLVA3rthzDDe0W0rSrps
cr2HsUiPIb5dZAmaOgYQp51UvbmvdRXceC33O9S4TXDP5/eIEd/Pa7xIuDp18/BjrIn4bsca+YC1
rnltuRKQeOp4xvUWZjdYFPJm8fvmXi263hPpFYg9A5Q9N2DK8Rmp/XuGG0yd3JkBq0Al0+JyfxEj
ZK+ozfQBsd+1aJtXlItaxGzcIpyrA9W/G6bW0tv0SMx+Gog9nyJTV3o3MLN2CG0a8or1t74uLG7Q
g076pcjgBhF1yLltkXUeJhX6yZMpr2V/WJLYYved3wkQ+B9DC6/7dJrW5khb5g5dDf1Kqk3i3Qyu
dbnjTZglsOV7g0YhTEPW9QhMIv/dJbQD4QfHU/Ntqt6LXdjSM0WL9hQyGm80jpkhHaldH6poDR4q
PyGZfa+9Q+7sYeZfTfeLVsAS9gRIbJyq67eisfqWjTragxgKJ6og4N8G7J5ozVl7V83T2Ga2mJst
OrWSpj1sazF4ZDzksCYgE1ovQgcI+3z4GZXQcH0nqlya7ewpeUDdAudyqFZ4AbAa7yizybJ+pRUH
YW8K+gkNqWEtswkVFz/16dRjVIE2dwvSimxeeXWYRBenlrblcSbS302NNvu2jNw3dBB5ioTNhKkj
0FFHTGPUbarM3taD+wESBRMp2BfshPZytYmXUuTLyrstYPDJjmAT2Eo2uM/FgjAI+2Q1pLAwDm+q
EQtLBej7wOrN0r0vVoojUg/DPcLWJpM0CHOGgkJmJSsfamo5GB6D9MKMDAX5JrFKM8S1TTa+u6jo
iHWHykNvNdV+CfR2UU37oFTVvvJD+0RctxzhqFW8dGtVor4Q0XrjN/QzX2SzY2bQWzIDn86SkEDk
DUOQDJKY4SBlP+F4KsvoOdRdgNU8qW1diP4hrBu181WlXnWMmfcWNi77Rgj7ihFIkRmGXbrB5PAG
7iio086zO7b+AjpIFEcqR4KobkQLL34k3V0O9nqczWRsf2M+UYl0koXalhYeXTCGQZ6xiKJEjWAS
4KK3jtxGg/Ifl3Yid8piV8xk5bovcbdMj0C5kxRhrjTAU03VbVvZKTcqTDYWiTucLRsUlGDXAtOc
ocwVn6DNRz61tUnSfLcYRm9gsqjZS1fE5EE1c/SJaVajKACtQD80IpNGx3kd2fVXVNSTl/mt6W8M
98Qe4VW4TaxX7vF1L3m7DNNJlcS+yVLR51pChwM/KEyxweEDk3qw+T6pcZF3emA0g7kIe4471xxQ
n+Jv1MXdHS0FCqi2h5IqYM1XT8zB2xozSDrNhMtPHc/bPvJiwP/CdWvr9whY+nJD0FXqkDU78cp6
YyFW1uaTLEPz0s9R+31lAB+yaQGZHYYOm05H8cmuLHiKqzXOq5n3B6Cwzd7X7Xs9vAluSBxHd31N
ZU5GK+8D0a2n0CzYtCD/uuPzgrihwXjAV3zSxZ1DxyM31K8b6FF6JOQJK0+GAFbvSDWgzSXbTQlQ
wp4h7dlOLaJG+IX/om1VpB4qh5jZW8guKlmUY76o+wI9dLX1+mb4XcY4d7ve67blrBXSdm6PGqry
ewK0Q95ZZb9jFt4+Vj3jJ59yt5d+gWAM8+2onsSJP6b4XvynpLb8nlRoUfaBY0OKyFxivMFjr3C0
M3vHHHD2to4zM5uoTeFZU4NNuKyNn0lti+cGydVvJWvz5KHv9YCkW2awx2pf2QKiCIqUYTYbZHcl
KnDbYhqHnel0EaTw7I0hX+vLABloW4BKCDqdQ6ZaZpi+726pCPSOdVTtw7jEg1t48lwvYLoagW8d
fk/I/aq6AKxJjHRDdex/WqeoD7AzosyVMUP4AwEL6x50pOBk/IAcfQxKAQYH71gw8fotAb9h3y69
PMZVjIQ1cHjHKzjXB6qADHIFo4h5FoGBs9rz8/6dMGLajkNxhWinB8HvMM2+TmdK/C+Na4ssVt2M
qRNhfnYN88GXXsvoE+8o39Qo5QCjOtYPtVvFA8pQfrmrfEgmAATw4E9Ci/S95BqkZLG2TnU4r7kf
6yCfpWZvhW3a22DR3k7N4wiM0SKiNBDosIRhIt1NDxBAmKIOUsEClfs7QHymXYsxy53qPO6ydlHt
Bl/imobA734lVNfwE0FYvHSh+FoYaV/UnAjU4rz21trgfXsXGGfhNLht9WSfcbpJ5PqsOswoxtww
pMh9WjboFaGsuNQIzOpwD++B9jDPYoHWDoVv+A8V25gHyAHRcPruTxWCHzvqtKiNgp1rmTwVrJXP
8AoRPOVhaZ9r1y/+HenbbjcmkKfYgk5dFtGg+bJErH5ZPHzXzdgZuBfAZqpGHeIBemD54o2hvm+9
KDnEzFPbJSbTBjhxFL7rssYrqevHtYSCvRu4vKuqNti1CQzUepRxX2Fw4GfchPbNeCteuUeidWfY
VP4KPYTSyHz5HtWa4WaoEV8xK6EjjFf3iDo13ApDlHDWoixukcspTOpM67bqI7vryyL8DvDhurO2
R9nV8fawDH2RI+PST3rqxA28GcQd6UBfxOHtveo5XB6U8urtgvctd4QbWm1BHsUGadsGIWuLRO82
9rFidR8oukGAy77zprAVmuqWfjE+Y/5DZPCAMzjVFq/BDLUlDKXLz6jBwOMFJUhMzVQ4AOmW4Jz5
HDtCAXvWEzyag5JPnzHyRF8UqD1+Ni6V/o6aY/wNr0984n4tBd52xe7RHrR7rIsIQ/TwOE95K8mr
Hy3Tqe16zPbWxH8tVkAnyhbGOBSRHtRBvNkPepKnEr4at7KsvS2GAMMDPDLMb1v59FTDIEDloSqG
w7CSEY40zUT2MIigLw2Pl+dmgbYFS8l7m6xvPg1Dx0qg4il55LSc97DOhgjcn8yctit8OHxvCJHd
oAdbbUTbq4ekne2XqAnLfYmJ7t/gRc1ZDJbhFanHpQ7zWZtvWqHbqlmtjz6P74kDEW0skibFl8vS
hUDMfK2z9ncx1PmsHmos/rjUHspIM7HHBeEkesxhdd839YJWVDBugbasNgVNvDRoeplr3XgICsHA
dDgHUxqbZP/x33JBEeSfSR1QM0B1UknoyyJcYg1IlRdeoVARj+ZNFRI/dy2Aax9f7III7HwEzXlD
AVaRro6EDBg+XlfBcmkpv0dVByUkDvu/fEJB00+bgjUvFWR1T/9y5fjc9jkMGHSGdtKouDkcfrQP
/BOFZdJeoHPxjAY7vSlqVzzOWFEYmxy4uYJDuNBDBcLhf9UEtvOR9vOwOoqY7NrByDRA6wh9vK2Z
3+qa7IT20D/1T8j6MgiefwZ0efv4pi91rd8VVH8IGQZeGVHEC+a4x3B6HCb2xV89cigbEl15oZeu
cCbzmuNgWsIIpRfPEL0HExDRB3Z0sfELDWP6j2/j73qM+BwOPVZqIR5qpkfThV2OIal+j0bj+unf
fv391v54SJBBxC4GLOVoV/iSA+1Cn/zQ2CvGEH9f8XAk+t9ftyz0QWBHOTYc1luXsN8l815mVf6K
12SLa31aBkgnZg9GQh/fzqU3cvY9r4B6BAxKCtT8MQgUkjHMeD2DHamm/sr2dekSZyJF0Q09hqbw
FUMlDJLI7P2OZPmVJNWVUdEL8OP4fBRupRFSeCHFsSWC/uLovd70CUdXRvdwcFwLqAxo7BSKYdgL
E58lmYIV18ZTNTzkTRSrTCFRRHVhdfYpkcN0mOCOe0V2duHuz8nMhCVMeJ2BKx32kXmo06j5Iuvv
//T2ztFSqGxUFc6E6ohqnEkVLZdvNlrD2zJJ1s3Hl7jwNZ2P1UHMuljMM9MDUsR7lLdPTdc9/NtP
vz+yPz6l2Qtb3sLm9NihBunIQ3ONKXNBlxufE3ktk6UU1VAfAa/xt01cz8doatD5jPvxkVpkwKmd
XQd9Ig7QoYJdXMmq4Mom9/eoIOZnwkgbE6i2NPRgFrKJut7SuE/n6Gag19b7+w/9v6ouPgfNjKDj
wuKgb49zjSFiCNl0mE1D7UN9sjK6qwpiJUb5qy6CJy5pUYSaa6X3hZewE0PC+C2kXM8nTfS1af8L
i/wcMjLiG4fFbFQd4UwPIYozLxrF5qTCIMw/LRV2tlSUC6Bql0115GWCco15oFFx5cS98LrOR7hQ
viwNIzPke8XySYRjeNdDe4bNQKEeB9/yK7vgpcucrQrV+60Dogn1YrZsovUFgNhd4D6J4MpWcOE7
PYeL9CMrJz0jQ1rKr7GPqh8UGh8/+0sv9+yIgA9yhRIHfjkJflXFY9K8BtfsFf8eTcbn41utpqIe
kg5ugc1P1H1yL6n2Pt8RVDfq8t92mfOhLWDXjbYgwR9LX+SJDjKq2itP5q/PnEfn7A7aqGBitn8v
7/BjBa2lgWjyH3/7fR39sTkW1J9NVU4YNIbjUNX7MFtwvz9+oX9divizzz4myBc4phbC4FS+S5HK
HwothWY9QRRw5W+/dIH35/XH344p3YoFUwF3FBVBisPvNCt/mQBNqNrRLx/fxF+XDm7i7HsKGcx/
CHrdp5g8UfFZwAnX10PGoUJvr00XXrqP8H/vY1iHOFbrAkfTJdp0as2EH+QaXJJAXXtUf/24eBSf
RcTvFSfQD3y8i4lVqDxPdtP50bzrw2ncfvyk/joAgUu8390fbwP5f6WhqopOHnUPEZq0aF9MeckI
+tKK/egCtZu8+Mo2d+l+ztZWayYP1vJ8PrXeUL1CyaO2tsfnh+KfXa8MfV747M4hD57nBLou0wpW
zYGMC5K/fxr/wqM6W1S1Cc1UqwgDnuxnz1+G+qucXz5+CxfWa3y2lpz2e6Ki1p3KYNwlEDqlEMR4
aEYV39GfBU6pwOz2x5e69A7ONmzw0Xy3EryDXlXThkKHnA/vShgql+ePr3DpDZyF9BZitAnb4XxS
wv5C/eqkh2LMPv7tC3/9OeOhr5p+6pTnHWvhbNo0YyVTIIvqJxZJeo12eeEGzvEKgnDbKBbpExXL
BiW2BzLJx4///v+OqP1feMajc7iCquqJooGjYUDVFbdcj7ZIp9agSLHKdUcsdTk6EsWndRxslRPr
+5kZE3Xfe/F06EFs3ow1NZ9rVQADDplHDkE3lAKxgUrKot9yIFOin5ahAcewshLKZRpeGer5e+CM
v/1srwCYDMVchA5ocldRrpT6zWaoCnr2QzTic1X7z0LUsAhzX6AYvhY9Bu8L829P7GzTmAiBeQGd
+VGirm8buAHbKFvGGnIckQYFKH+aK5MjR6MYPIN6LYX50pXN5NJye18hf+yOUdFLb/SW9TQnCKbh
6rVsDOp3udfK+MrX8tekHg/1bFdRxKeJXhNICph9Ax9UQ4PSrWk9Q92bxEc9E5OGfHmIqHdtbuTC
yXVOfHCR9q3FxMjR01/jhaZB9Llo79FQu/KRXlwoZ3sMFgnelYzZkUciqyQwLN6w6f0wDYtX1Jo3
rKoeRfO5aK6ZoV26o7Mtpx5r1aMRx45RCIma96Xxo60ubmx5JU+/8PvnIIgA8wSF9uf15Ld3a1UD
lQFzMHli0BR9vC9cusBZdY0oOZRhpOtTX96YCn5r4VvLoeXorqyyS79/FknoMdHWiJofmYrSnnx3
MYQs0feoM/nHN3DhBDt3qQ+6ETU69FZQtf8qhk9eEWYD61PhLzn3mysL68LnSM62AiciHckJ30pL
f2DiHmqMnxxn5cd3cCESOneoN10BhQlhEC/qIx1/jMOw7eWSDuNLjwacp358fJlLD4r875YCaUjD
C8EDeMS1h+n9/FoJDDqZ+Ar7aMi4vPofl9RZTMFZD0jp7EG6Nj9zDfUE1BzaofeAgsDHt3LpdZx9
5uiSokUDsfepriHzmOJ4zEZvvmncVRPfS1c4+647t4iZdY4eV+ACsgh6qR2HrvNuTgZ1ZeEG/51K
/8sBc46GgPkahfUtBseMg0RZB/WQ02RwOUSo5G7xXZTayYrN2gWAfXoUXtzcJWSnrY33PqnXXckk
+ax9DxCACZICOB6EqaEG8gG0yDLAuYK9Z2yJimMXYSHFmHsYF3iCDkyt92rmkPvPdZFDhEnhh92q
bHERdAYLjHklUzWKQxiIIH1SvKwFn+6N67o9crTxxVpWPLlwgJuV5jEk90weTNskO7XCqQ6QZpXR
KZwxPeANee+p7wULxzzpan0AQ65JHSqhmyUJ5s0IL+BTJdS0df1gPyUNRuPKEDUyEbFyK9GOzNAD
d68YqZAQnXYL5gUDgWKLBeJOg8lCC1YePGHwq33NyjsNlukbBnvE93HlOkELLk5+jWVQHiI0RXaT
wZ8/EgbhK2RccquaaNqGDJ75s1yrV1+v09ZY60N7Qusb2wdQbvSl/wJNmMgZRF+PcgiHJ4EOG7TW
6NtXc1+/WZr89oJgxFwQdK5eX+lcCwjjpFnrPSUB2Nuo/56iqAZ4zBfmgCYsfVMQvH3rCl++Mj7F
+aQxYZU4/15WTZXqpSq3VWzDvR30r46LYF/J2ezrKFkOUHpjdIbw+gFYMbdX9ehy+D8GG38J3fPo
RrzvwFUBpo30AD07DHo+/vIubOf/56nB/LWEsaM7MRG6tAvaLu3QEW11BEIBDCP+7QM/t9bo5r5n
dNb9aa7aB1kWD2LqX0vRbf/tLt7v7o/oqhLdhJ7t6GCQezewh3oQqeNfJX/9+OcvhPHnXhroSWs0
n1t67DWDlV/5AtH693/76bO4EGNesgpjBgcJPOuqPvZCXTmFLv3RZ8dDSVyB4wFSwqJKniF8viNu
+Ldg9tw1w1Um1IjL3Um0LmVdlw1BnXXhlUdyYas+d7uIbWldwCcH42gKvWWZQuKfAwB25blc+vmz
kwDKmcCuzdqcoFYeAKKIeWZCRMQF096Vk+DCR3XuZ2EwiemBBECPUwE6IZwaf0fB/KIrtImo1+0/
XjkX7uPcvH/yyr7sGalPEXnhxRPi7oVdeb8Xlk5wFuNBiaQ6Y4LmBNmYuedlsWCGtQjWKy/4QuBy
bpUhaCMda+L2tNAQwtmIY3ed/HCGrC8SB8aduwv8FtKWf3tQ7w/wj81hTkxv1zWOMBiDZonz9xQk
UjlFV37+0t2cfcFB34ZFr7wIWaXqjxL6pJw3MYyCPTjn1myKNqEe9PO/3cvZRx2OEo4oI3Gnhf1Q
mIrl7uTktTrzpWzrv2KBP54UrK7sWKz49UTAFaoDBnvnRsTdoxexg4VyPEsg9N9NUhT7YgzbR5Sx
vCtB5oXs9b9J+x/XHmMMYpkK4znFAGs1xxjdIFOO0VVLUrHqZQsTkvG46IXtmrYN/sPZlTTHyWvR
X0QVSIxbenRjt+14SOyNyokTRgECAYJf/07nbRx9TVPVO5cXqDVdSfeeYWGlz20iLRjERQALzLEb
o0qCrn4PWk3oLNmYz3xbV7ygPsQ1ueQwsUu9fUfLn9ZUHAH0WEgAzaw7XfQig2t8ZxCESa5eMhTV
Vf8JdhzML59Mv14IZHNd0AIBWLtQ2xRNFYnUvScu/Qgqcdvazq+rVrMuaZFbqKkzXokIoiy3IOnt
BBwqQAFUn5e/PxPHTG3nUx+sgT5NcE4l9RHGqi8wQH++/Om5kTk1+WW5VlZT9LDt4lFjQQXZe5eg
pglzYVzmfre2y3uYKVY2J5BJ7OS+Yu4qY83CNpv73eTf3900cQ88b4o8FBQLIBcdJolcufZSZnvu
l2sPuTjtHIhS2N6BjZzfWTyFlwB4HAvXvJmHtQ7UyiwAsYva49FYW27ojMaexsn3EZYQVlBtgsQ1
gftQm2tmmOoIKaTOzRa4Kx7ByWoFRcDVBGSFxZdSw+e3L9XlwIfWG1q3gEwDB4654umKKnbiOYIR
DBstd8lo8fx8U10QXNgBSL0d8JMpdb0bmG1VD4GD06kIPPFxeaDOzwrVgVCghFiO42CX9a7YlmmN
p1LpfijQN1fgZUC0oNh1vboqYFNdG5yzQZoteKBRYQP6+VCNT1nzcrkfczOibWkLt5G6cOGGJAbz
oy2Q2iJjHYq4X9G0ve3sculmPjcn2va2JDW6SQX2AVyix0TRl85o4G1Gd5f78TeJ9d80BNXRXVOH
6wcDhz9yIGke1WYGQH5dsT0QV6D3eWVQhEJY1lrBE+w4JfYAheZOeU/eaJnfA9OXBq7d7gmvbNtb
8BHB9h2tztpU8CqSOw8uFx9JOrrGjafgH5iyMrtjvhdveJ5lSAK03lvQyO62tVixG3wv+FPbpPkt
ZQMuPSTEoYFA+18yzjg8Emhwm7DCDNPW9J4u939uHrUYlAMr71dFPkZp4UTwSv8mpuzDHfG+biBW
XPkLy+X8JZ8G2tUBykF5gItfhZxV+goa2B7mOuuKZd8MMEMv9+R8NKU64kwAZ8EmQVQEsvsNM419
TheFQM/ft6gOGPNjYFA6purIBR91L9Lk6Lb0ID1+j9LRHszFZ9Y3IPFUS9iamfHSQWStHB1ixwUe
Fc0PWtw2I9ztANlX7PflwZrZVTqCbGD2iFqWJBG1+nadjZZ4CQK4p/fCIQvBZ64Lp6a/HPqB7yR9
mSsaAT4JctVrl3xafrZi7CoMI9I9WggqexSy47S0IIGRsBD5vIcG4kYxylALK+qvoeCZ2KCjxuJ8
RGKg4E1UFiu1hXrCAZKWq2JtGqGxQkJ/XLVr4w6OkFsWHp7iNTvy7yiWLTQ/t6C124edjIqAMkEi
oCfHl5GAgwNqKRFXPcWor+18F25gbd3mAkK/0In5Yfo/JnqvWLEePi+vsbnfr+156QjimhRIDRPa
IWOhbrIquLnq07p2e0waWqkuI1FrN08wg/sGpNtCpmBm2eq67XArtoqpwKfB6nwCixoZ9rKvTlJo
TQgrJrEwuTNxV1dvr8UIN0QwQaM2BsUCrMPguzBT432gpyQplNX+OFZeX9MYwK2nsPZlK46mcEvf
p2BgW6W/41AZWoNOKSJbQhXddZP02QBP4eHy3JztGRo73Xy+NEbHzsmVb06ANb5YEH6y1C86vU8Z
lKquAzOhjVPbX9poGt9D7aCkyFKgTpu4rQ1bIR8MGBG8j7BtWxi3s2sBzZz+/6UZPLLyXk6ddQCZ
/8OkSCEgVQ1dWfOzcsmCRNvZXYI2tDDZCVwW+kYGB5l7W5mmDyXnT5dn4myQx6dPTX75+SDBdCwd
DWByGi9DNt5+dab6GRJTSyFkrgH6bwPO5KZe3GQ1pIbL3TCBE+GW5JeQ7YLi8Nz3tQiY2AXqDgUM
ICBxFhxg9wvdj9ovISkAVcfLYzQ3/FoUjKsiC0bDMg99x+KTusFPESyhWOd+vhYAe0htWUDGk4Pp
mvnNWNflHcNdbxWUVbsAlD37nIA2grazRQyaYyegcFp3wZssya6qUDWdBIaMu3JV2CC3ytG65shA
a9rW7rlonLo3zYNs7W+Z33+OqfczG8zt1AaPJJULZf+ZCKJDOIfG99vcbtrINumR5caurdxXIbt9
XoMOF1dLINqZuXe1/VF6gjWUUAHzSIEaIvSO7IW7z8zM60BIv1G8I4MtIMMz/HHd/h5aMavBWxif
s7dRTIO2LWDXV0E7WUKcp5a3weit7frWrbsDtWxc5XbN+D76b5e3x0wEdLXtMTq5ARGClBxi0OO3
09A/J33rh7HX/Kkm49d1jWj7JIN/Qp76ULntEshWoIaB6y9sDwo4fS3s8pn50IX8oW4UdGNnyWjK
e7VywTK5qUavXzPROQs7ca4JbW/gw0ZDJ+ZCmTXrjjEE4kA35HzFKGy5L4/TXBPaqQfxOmPqaYen
sPxB3XIr4a7bkWDhsJv7unbY+a7yUFEWeOPEfC3JsLehT0rAIr7ux5+a/XIYDW43CugBugeqQASN
6a/CL94dgO4Wfv5MJNQBqKIfJhukLAey695jzcobyzPUihlxRG37V2mnt4qYC3M9E6B0SCoMWPuT
6okZ5TxtQLPs1z2xHmTmvYz19Af6Wo+Xx2wmQP0HnzqCi8MCt4rsgT7bHn+E9M1CDJmbbW1j15A0
Yz5u0ZBZGNnJn+jGlwAf+42z9ISd+/HarjZj6JoMCrZuImt2mdXf5CTeXx6XmR+vw1HbZkyVPSFw
SweafWo/wu8ll0uotpmV9B8caqdqIAxMfL3tOLQU5SvNqkfkS9ddgatTiWUG0ti0cP+b64u2qc1C
VdCkacwoLuCT4sewdDTB6liyB5z7vLarc8UBHi1aM2owVDKJMscPWX7dPrBPjX7Z0xXERwpoDprR
UEEeNH73e7FLYDdSQADGXnL4mdlstnZKe15NyCAdevAT+6FL6+PQ5kXYeW63rk2EksJa8r6Za0m7
zkJwykfVCVaKLYkPtpONYRtDPzAo2B2nJ+I6n66L5DoUtM+avMTbuIpcE1o/KKoTL1n1wIRf3h8z
p7atbW6eDGVn044ekpSZxwnaPmurcuy93RtqC3UOtrvcztzi0rZ4TpH1cgMIyKEg8Azb0xc7AyIt
toeFM2MmhOj4TzmQcmg7IN0mqkI3e2fBQmCdGSCqHdawXfDcWhpNBK/DPDS6GFKYjfONyQLJnQz6
aZfHZ4Y4HlBtc4sgdT1ej1VkeVBEBnICqkONsRoDu4RGJ/ELMK0T+77lGQRrOXNDYrZ800w23rOS
Qv3p8u+YG0dtnuQIFXhVsCbior8b2vSQJWxhimaCpY7is8g0GJ1CsEx9/wHPsrcUEuRhGmc/Rghq
KMcuQgSHhfGcWW86/moqGqiR84ICMhjsgbGsIOUMxQ++ZOo2EwB04JVKWghmptw6yCE2Q35SHM9y
56mx2lvOofWYiuLn5RmZa+m0ML9EzhFYPsNVBQHo5T6Axkxa3qNUEPY8D7vix+U25kZLi86Q7M9N
yfFaGwrrPfXaY9IPkVV1Swn3mT7o2GNewHvdt9sqKrKmWoPhHwNaM9Ej3v/pTVlb7abOHbW73Jm5
Hat1JodiZhqbo3VwY5OvUWjvf3UlsPRout26mV0utDOznnU4ctIhUUWmEjpYyFo3kq9aCHxZkFot
xLBFSjBsoQR6uUsz80O14ybuatZnOTejqv+wXKgC4+VTOXTh63MDRv5dYYEs4qEQ+PpomusByniB
14U9e0rTceGUmfv92imDy3ZBoRshorECJLLzSn4HscHpaRTS2l8eoplO/E3Mf9kmpnTHtIBnz6GB
YWADOZ2kf4Xe7I3NFw6CmT78BSd/acBSTgvFdJZGeSNPwkLf0wHanUD09NvLPZgJvTr6j7S+yzLe
TAdIEh0gILt31JJJzNzgaOOPUQYUOvetA88dyPmgWNk+YD9uDSNbeFPN7HCinRuJL82qcWQbKbvZ
D3J4hGzPHYmbm3hI3jreLCViZtrRIYDALEMsLJ5akHGgE2t9tyDFfvKgYcnPyS8XOjMzEzoE0Mkn
zguBcMhq+ctq2H3dewvn0nksmBfoGECPytOdiyAxxtWBe+oGt+4dGJ7t2oyrI2LuKoH6mQJFL7Sh
uLGwxc9ztNDsaWV8Wb2sGLvApDE5JG32kGdsb3QQV7GfUgOakJD2G+qT2BDZmgJeBE69sCnnBlIL
xWoKiIAwNc4VkRwniZKbHBbm6C9s9T8VN/To1ObXHsVtXvtTICIfkpo726yyA4jLKtuQkmd3HaTO
IZ3Hg6yGerBfNKiUgBgqfPBnITaEaA3tXiNfT1nuvda2bPz1mLlTEzZ9Xpx8y0n2iMp6Dd3/ADj0
dd1Bf7OUxbjwlpvZkTosLzUrcKt8jExhEzyljwTlImU/GuPCif53Q5wbHm1D9qpiuRo8dTBgRbKO
6wLb0i/JQ9Mm8R61iW5twsr7FUZKLqCiMi1XoM+qreWx4oYh0/3IpS03sIRgkDufxrAxTAide2BO
D5KQm5LZ7cJPPb9IfL0KVDTQ4vQzJiM5pK8cArp+H1/16vT14o+oslTJjEtQIKefXuA/dwIL0LbS
D8gvPaaW8XE5dM+cDX8NtL6sRcghGV4CAcFDRdpHxWQa9kUMjUB+XW5VB5CWphOUCqKMBxOSYZGR
x8PNlANOUDlu+5AYRvJwuR8zq1KHVpLAqUWfqzbq0+A4QcO59/IsjMfgMJGlR/rMWOn4yhwi+EEJ
IQeA/uHn5+A1a0of2nDG5+U+nF9O0AP6Ny4EWQn7k6m2D6A4P1U03eWQR7ru01oQDQKFPdKiSsYT
Jd6l35NjV0lsjsufnxsZLVqmrTLiaVQcN4zsSZreLRRBnhonW7jAzE2uFjDjyawIzpkBKOR3hael
PT6IIVmhPrkQkn2M8JmQo+vc+TDbBcIy5lHtfLZwL6U53LM68ONvDRCskNPbXh4n4pyC2LmWtBur
nVERU5ilRYLbe/hHIPV22xG+deBJJsp0xUtIft6W4o2mG1b8qsGeT1O18YUBYRgB6OfeTr2w5M9V
t2bBCOHGZ3iw77j6Dqn4jQLOtxdwRE0OkJPaU3vXNs7t0D8x2wpdvM7h6NMUH4k41C6UntmuNus1
jNysRG7R/wcmFIJpjdqECBnwqyONJuvY2/tUgKhmblyY5fQnNU7lh3XzvQKDnOFP9uq28MBeV+JP
Zh5r08KnHyWeEZxvJ3s7lQdFpv2QbzxnzxLvwe+fh/iPU02PnjVBghdoyngPs6xwahXM226ZrLf9
8Kf2t5YathnsDkz7s7L/QH73hg3ZxkQGIxj9tWOFiXgBru21TGBZ4UH88y0w13l6l8IDB3rq9cBW
cb0BHmAo4OJ2ymu+mhM0GZ+hJ7oa4jfxmhg4ScMYvsp1WNE2NJpm7brGSkEvuoeTtau6vcHqEL5Q
a7ffcX9vd9Bvsk3Imm868wn2i6uRwfoJQqx0XY8wwGRbiz/Fjb8anVuT35XkiVjPDq56mQGNopOu
arOV4g6+M1HjQU9dfZDM2oL7FBr1Y+0jxwv/Gmh6Y9a2ibtHojGGIDrZNXAdFnBScW8qoNLRGo7C
tFrjwrUu5Mb1KliO3OH2RVCjruIH2EbD2ciEd5bYNEh7dwVfCXuTJEOYTWFn/Wydu8Z1t0ach3zK
1wN07DtegtFnbnH3Da3spa6fwbpYcWdY10mxtuDhLNIUeUkojb/ZfJuWxsZuoRKI24C4PXnM8uGW
qXf4hoRJ+U2QDUSIQ3vaqhHzU7wM4DU7ELRG8qQcQm4eRRdCLogl28ZD79W7Pzw4SK0UNqxEBg+y
cANSYkPYqgkiBneShj6kpT/tYlfkYfKDQhMVWELjt5X+NjPkGCMm+nWWLBks/s25/He3+jo2Ancp
mgDWCExJJdtbhzL8HIepdZK29orx9D72SycMZBxJFNpI0L62hfmRFVm+ceFRcVMJKLGnjbetQVDv
QN8LaxteDJyUHZRbc2MfSOiIw57DWTdlmmzgE2TAnQK7kLW1KJBuFt9LqEsuhOm5A0Z7TLWTNeXA
MsgIkr7NRpqQs4LMLF2oB899Xbu3wQhG+DXY+ZHohmyfCJOtXWCzFy7k548Y/wz4uoC0mddHk/sJ
13asmWINNOv6cmCe+/rpYPhyDVLJyVID4s9RB5s4WAzYDJLPTseRSLSXgB7nK9q+DryG471d4BCD
bUBcZdvY8kCjsXr6FtO0OkoIcRwEHhlJmMJc5wlcYOPb5b7Z588c7+9Z9KVzLS27vrFb76Y2chV6
do+ceczUrdUGxUOOi8EjxNURxlswn/dlBesKF5TTWwAGBgt+nwM8AwBNh3S2Ye3htGjd5LwMsJGH
fA1bH3XrlK56gl39cIRSWvx7gI8MkjwwaTiWsSmbFavhrANhQ5gY+Ua2rvsaxouDH1RTqGr4xTgM
XoGxlDYk9GFyuFMlUlF9V8f3lZ1SKJMgoG2tos9vAoixgdsMFZuFG/z5eaf6499Bbj8fUh+USNy3
w6ZFVFIwtAytHE7GC8N/9sSn+rufcVjdESU6QESHI9y8DsV4XXKN6q/9gHe855M1RJPxDG3ucEpQ
f1zKrZ2/E4HA/O+WsHkCJITV8sg36tCvTMBbP2zbAIL/1pGHFGS968ZHu5p2BVTCmwKsirRQsKIa
NiqrFlIW9PzKp7oltpHCNEuWY41bTNatcVHKV0FCaeSWKcQJO8O6hb3hsPe8kR484dF9DiGavZ/l
8Y1ptv5GALa+g5/htOFDbPxMOoRxKKekd/bQnQTGsVHNEmLePdxs9hhCL2w8Zt7InBUwqIV8vsjg
2uUkXr2dYoIFplL3G9ToyoWL8czy1e+tqnb46CUWj4gFI5qJ7RuW3NXQ6b9qakztsloTb0xSivdt
O9LdAG0a+He9XP703C/XjqKkYiIIeIwrvWrgl0LLcQOLLHM7QCzvqic0lHz+XcCwSqmsqc2HaIAb
jKc4mL0NrF/eYWCIY/j75X6cP/SIfizlqigDOMCAExS3e6cM3pwWWuTXfVs7lFra2NOY5jwaBFJQ
aWjSpb19/kFF9KOoS3kgRZJ20dh03o4PxvAs0qDeWHmX7NOqW1pAczHkNGpfT57K8WCKUnURg/kR
aM+wNHLaFbOHN691Iye3PLhDWR+Xh2tmSempjKTsEcynCYGknlakhq8r/V3E1eby18+f3v+3Hv7S
FR92HRVnSQc7rYNogHeDaw1XIcVraLCSbYx7KTx9Lrc11xNtc1ggW6uyQltj/bNwd3YMi4ClqZ+b
Em1XmJYdQ3m4xredMJYfVeTAmgw2pSGp945cuE7NDJaejYkDm8lpSIeItz9Z+od09LmxA7ypxvu/
iUmzDGW7JBQ80yM9LZPCXapW1thFQSnrkGHbhHGX/OIg35R1elLyse/y8rryKdWTNNmQovRH4UkK
aemVsqCqA5U1ZhhwK+lWRF0HVCM6hW6EJ1DbgngVweFP3IGRnD/DZhiG2rWb7y+vsrkgcFp9X1a0
FWC8nD6QUV82j1B9XJdQqsGjuPwGaZUFBNZceNQCQOCwHLwbVkTDKEHrks9+1X9e/vlzn6b//nyS
I2UOayZ4/NrATeBN3ppLF2Z84b+vPqKz5ayOFeMo8OVsGMIYSWZCXy7/5vMbmwTaxq58VLCqTvZI
hHaHBuRIKEg+ZK26ufz5uSHR9jZ0yrxyKEwsGlnvM8f94bBFNM/58hWoGv8Otw1HLMbGrI98Du9E
Ze4msEYMJNVd43kiC6fpzPjoFDS3OonClEMXwaUJDuDj3qma97y5DlJHdMIZkNVNErcopjikgbWC
v4PhZKhs/6qwTXS+GZ24XfQpQmsWpHBArACrKgp6NFnqXtmCtmU76AWCBzIB7pk0b1U87nPkdZHo
Es+XF9BMSNDZZo2ELKys0APgwp6AqLhvCdkmovhT+sbb5SZm1qhON/Nz+Jw3Y42oQx5EIWBj3u0u
f/n8OUB0dXKICbcpAVo8Ulb7JGFvKfz+WxtPu8mmcIaEYqADU+vLbZ0/4IjOKysCOkDonfSRlZhQ
FurHHfRccIZSqGna4lDBlQ3PVBe2aaIprpx8bXfjKRLAX0KhfybI4ao/JQXZZAJ6hIz15W6dJwN6
RCdR5cYAe5sJrIQaN8Q7RxjjnWX3MNVGWaX6jtquueq6R7ht1fka2vywhs8Cv7mPhYSxt1kHngVz
+dgFUjUv5C4u4Y+ounQgePQP+UeK2/J9b0pknHsTmi+rjE44OV04b4HK0XIv9LmzVK2ZWct6ca4d
4fU+5m4f0bTEjaC1f0wD++j7dmM0fHt5vGYWs16la5VFh75FG0589MpDkn1e/u5MHNTzjgS0xXoU
Dqq+8tbBaDIVQWrj8rfnxkWLIZZnNn4pmwbUNVLBi7QcwWlPWW3bIfBT7gEib82Vw3Mati83jCl1
Cwuqhz30vtOwlH/ASdhc7sTcwGuHv9/DF1BY+PIgfivy1npX1cmILmafGhUsQsSAfT2hzEBVVMXu
w+WfPDfu2tmfUlieNjEO0ETVODk7+kBsc8+xetZW7CyMy0zxHH4K/w55SoMSJpsdOsA7bw/v+m6X
cgGjZBN2wnBWR5oPhojDBs7ZgE8UjdjWI4wmHZvXN5Y1GaEgdQmPc8hfwZ8YlRdWc2OVKMNfmZ5r
H8FaGRduKzOLXGdAJWkNLYqp6aOgC9hLADMEvHdaYw97c+e6Beie5uLLAizhRJuLNJaAVgkQxSrY
GhvmVC10YGZGdTl7a8xSDhnPPjIJyLNDqW6TNHhNhtRas7bvF6Z0rhVtE9HCQRhF1QDyre+Ev6ag
DaUeRA6vu+zqLC7bi4MG6hPYo+qj7j/bsV04S2a2qE7gEk08Zoriw7Vxl1X5KkmWpAPnRkTbSeXY
NYyICWLpLUprpkI9ywjukqQ99qO/ECXnfr122MLJbTJNhrkNyPCcBuNtZfXPlwPBzLrXeVokzePM
8xFj6rh5tJxgV5fJM1x/F9bLzNXE0SIATKKDtkDFHPlm+ZrQIBKMHXML5pEwfP+RTPkLXLc/SV8s
UUlmhkp3Eig9KwUvF3bRpjjy+A9I+NetIN0/oJEmvANbiQ/DuNH8HSRL+ZWZBeScZuZLWIDWapMA
djVEcIdCnb9YDXCgV8naX+KMzA3J6f9fGmCyUTj68Mu5+GZ3z0F/Hcmd6KSsYgwUBwWsirLivRs5
VIh4WCWoRdcGngHqupumTskq+yCJgxZ4Cxu44D65tSAS4+Sfl5f/3NhouzdDyrSmsu2jEvX4gH2X
xuvlD8+8UPUyV2knxhAUVh/xoD20iDa9VYTJAOEeCK+ypZrLzM/XaVlB0yiDunjC2wIQlz7dmGTJ
PYoSLI8ziQedlOVTOdTZ2MuIQRLcDp225Si0w9W5JYOzSjxA/fpSeuvBLfH4Rk6r3cWJiDeADmTr
hNTWPoirNgIYalobfcA2YyOdw9AZcJ/unAFwjgQW3ibM6RLC45uTv+Zv1QDrjVcr3zKXBlAfd7w7
RL56B72j9L6rc2As4pGEqoToVQKh3cuTNbMFdVx4Z8QuYQGCYDudhCdIfzPCcoZM6gPuhwvn80yg
/TvMX3Zh3ZoW+KrYLENKX5vJ+PDT7kfK5UKgnVlvVFvINrFGt6qnIjJZaa+k6cCiIIsYyZ/gjH4s
W3CtL4/VzJL7W9360g/Po2C4SSQ4+xFmjN24K2ny46pP68wWWSeG16V4xxaDQDX6zVxSsZ2ZX53F
AmDkME2AN0eq9PFC9gtVbqra6Q5x1iRPvKudx8s9mGlIN70oA7Dm/KyVkeOXNCyC9gmCL89ysja9
qq9bSLo5BXaIObY+a9EGpAby/s5L61coLS4AJ/6elOf2vXYe+b5gtuEKpAXVgLqkndubCf5xcGan
lRXmCbWyVQ92yApKn2BET5W3TZFq+Jmi7HcDUHayKxXs7LvJKZ7AYa9uXEC0w9Js4SSgDHfTDH38
qCZngNzhJDcDXJDvqo5bK4j2qnXvCnojPdy8YfFeH5HHbu4JHm6vcAxPgHVRVvnHaSVDMsjN9rIa
+js+BaAnopqfwqnMq9fshCOyqpSGTiLXhH/PzGAI1rHsqxsvJ2JLJ9reklENNz0kudOwKKmLYpw5
8dcso8l9MSTlLpd4qPtuEWx4HBcrq6/ahzg1u3ufQcDrurNNpz+5Cj5FnOPyaMt4M7Z8G3skrOkS
C+1vtenMXJLTOv2yWfvRHd3URA62HszcCW0DZWTk1OtDMA3ezuIwqsXzDAUjvyuPMKvKHkjvTbuA
VcZjA+LqnVtU3evlvTEToXRWqZsELdJTOGqrtG5WhjA+nKQkK4vdWom7VpW10M5MgLK117hrGkEK
GEJwKMiD770yVJQud2BuNHUOqZdTI5hoHxyGJkw+gcocgRX83b6lJIRy6hutgMIK05+XW5vrhhbQ
K9mNJanRWFC/KeBYne+XvzsXorS3BHTITMupCsTCZu+nSdgg/yXU98IcF06imSu/TiH1q8zIOkKL
KJbB/eDIt4LGfxrg+ACks9dxnN+0wrir4KF3uUMzA6UzS4OUMQYvyz7qrPvaemFw/bv84bkT+7SQ
v2wek071EFRYsBD6zfddg3wtcVR3w0Tz+3ILM3Oh8/nEgJSHnfhwziumQw9ro0gK1f5x/KK7c3iy
JJM7N0JaRGd9MpkQm6giybMNMnl77gRPl3swN0anJr+MUW0FIiMWBt8Etw7ai7lKw6QQjhNOQVcu
0W7OtuL/p1QCiVlVNK6VR64VgFoCoDI8E6EG52cvl7txdiLQwOn/X7qhMqH6MjBzaGtauwqMLpp5
PyjishWQq1IQaEObBd+1CmI7DPfKnBzKDpbh5qSWfDXPbjp8XJsHzhNZAxI3wTCmDQeAslPjW83p
lo7PyvDCqlHrYomFOjcbWoC1Rhkwv4bcmJkOKxQ91zV5J0sSdnMfJ//OhCC24fmg0UbANG2gTr6q
DNiqe8nm8kTPfV6Lqm5p145HxwlFN1SX6bYb81U+LCRVzx8QmAUttqZU5ACetk2UxKn74oEBDjxG
mcbJCs4gxZ3irQ0hVWPcFLCO2fkKoPA8n2TYjizZtJkJ1O4iHWimp3rxxOKkDwy8xiOKejpk4Czj
1omba+4tPtHLGTEoCm5bBRPeSF2Yt++9lACgLDwD5n65FndVXkyx9Evoc8jE2tB4CO46FXiHxFXW
+vIyOBsR8fu1iSqsJKtOMnDRkAHLAun47rZOPLWA9JvZjLpEWMasykQtxorEZHbrrov7DaBTZBuL
wI0Adi7XNM2bZ3/knQzTZmSf1/VKi2KcxLkrB2eK8hJCSymQw2IJcDQ3J6f/fwmQTjBWfslQ+ZnG
ZJ2axU3jj5HRe9vLv/yvQN5/LqqYEC1+yTivR0e6QOBBP+/Tkm3QrEAKb8dVLFuyUaiLv012G+Qr
p3YVFlvAub2CYGsStVR1eUi7xvVDBwYEW8a86TACqQ/E5MDuYiTazdAjnGxKzxMrXOHSl6zzFYdH
tPSP9kmPNTZBmBNdOe4tt/c3WUbsuwKORR/MZuzNFg375ieq3ZQlcW96sLzDGPmdPe1VuapN2q3x
ZAmgt4inHoRLueOtRF+xYuUj7/ZaIBmE+0NSPRp52+zrrGdrQ8LGeTSq+lvQI4kuJMgNPIg3deuN
kLmt2GtP+waY/SBdtcFg4MQLkltRg1pO3MDYOyjqfqJo1m1dXkDKEPXFP5NfZ2wVmFW782FCsPey
erxzay+7Z1NVRTWkYT8UHA3bkHI2HQpo64CYwr22Doc+LReuBDNnqacdDwG3jYCMEk66RWeEtenk
MJancOiG/PIqdtNvl5fM3BbWDopmtBrLqR0VmSAxrdwGZJ2C9wsyiHN90I+JqXJ6t8PHp5Js2fg8
wY0xHYfVoH5d9ev1ylhCHc+CfKMTyRxMpgJ1rhXw8Nk1hUOf6MUsSksDZBUloqIg8crw2kchvIVD
7nxVHh/XogxEdMCCbRsRodrcbxp4HD+kcDB5IImVvLqo3L7nuW9vhiDhD8VoeCszqfuj6WflHrA7
eLyKxnPCDMke/DKDRFOAq5wzKvPYQEB/7VrM3rNBOEcfvL2bJhm7tZ0pgkjJFt08TuWHM+FGL5aN
LoQ0m8LtoqIF0QlJdwAXaoiFe159gHNpC+wE2DW4FK4vT/dM+NR1Dzm1m6Z0CXB6MVBcWSCPGaxR
V3kqFnDrcw1omy7pECKEGiEqLoxu7XQ+WTUNc98ySyLvfF0ntB0HdfXa9FWC91D2zRmnlRvsvb5d
Xf743IxoOy6uSFU1/cDgUCNXCpJosXMk3cbFzPTyV9o+XW5mZmO72sFPanOwG1/CAs4fQWu3QxMM
Mp4Va1EspQlmpkKvqHmTORTgqfgHeE6GTnNrFEdzWAgbMz9fL6cROMWnPfLSAHXJKEt2PlAHkB+o
5Mour7NkgLnXv0c9T6kf2wZ80UcJg6DKjQRkTdnoXZO+9IleRxOA8fMgHWH1zb7b7hAauEGm9svl
6Z0b+9P/v1xTMu44VX2yQ2/q4AgEoh2K3nl1nXRJYm9uAvR7CpCYo19YduR5frcbg+6ZZn13yz3Z
rUmg3Ou2s15Za8e4yw0HN8jJ+Qa+Y+iI1wkgrsuDNNcHbR/D1KDzHBcHNE+TdzxEgG2EDZhb8tuk
4pvr2tC2swvslQDyHW/EPnZR5bGbldmMwxMb62BTOiZYPJcbmrlr63W2abAqt27xWMiqFJKpQLvB
gTCkATizDrVCg7R70JXfoZi1QOQ4LwHiE73m1hIrS10fWt4mYHzvU62qIMT91Tu6I6fF/zg7k+ZI
cS0K/yIiQAIkbYGcbafL5fK0Ico1CBAIELN+/TvZq6p8TmdErTrC3Q2JZt17z3eiea71N5sxgKz4
RCGWDVZ+KdQKjs3XvKgudOA546zWVahtUcDW+GTHyWFw54lmSLyWbb2m+f15w16YSufpP8aFchdU
3hx0U8S1K2Mi3xWxV5b7C59wniiB586U29NEbav2O+513m0wLc06mGf+A8nva1vWpdec/v7HeuAB
aTLlM2IupSnVSkFv7mCIjE0bHLDEFVcG+6WmOv39j7dUrec4XAbeIeOAfrdQP0PZLii90laXHn+2
5ui8h3Kxrvi++0/+TzzAQ7VIIOW7pgq81Ez07w8YuAdMbMfZ3uuAy8m/UgToR3o7pf+2nJ0Hzot5
BA6GB2KPpkKuQd81wt30Q3llS7mwBpzDFwfonzNQN/m+zvw2Zr1adr1MIbaAk4uzndxWbWQ5w91W
hD+Nps6VpedSv5ydJeDR6yH/BI680vYZy+dX39ZHTwxfP5+AFzrlPI6+AHkw+LMHlrxYNZkPzX0F
d93mdSrgnvz5Ky58wXnoXJuuxAbvkUMZBkuC4uBl2y2VjN0hs1dOvh+Dmjg5j3GHoZ+j6w3CNyOK
kGN32dRTBHgp6kWcMEZnYK58/jWn+fDBof7cNLupvAl2me10kMVwrPPxllv25fNHX+qLsyk4ZUth
ZdfheA1H0Tqja168UQj56iK40k6X3nA2BRtfhiGfEFQp61fPyxIDn4hyuc2La84Bl15A/p7j0wLP
tqbKlgNnJ0Jkh/SoNkMNQq0bhyeqxectdakTzjZ+DwU1gRwB5WY5bjpN4EtoGuTD5w+/NF7PZlw9
VoxwJBr2VhxdX0elKzZ68f9tlTovP0hxSqnlNHP4QnzLvWxrUZ6qxLXV4kL7/18NggttoYJ79d71
3fQh5NLuW5bSm75rXYh8p/TKQDod0z+YBecp5QZwlayRLd+Hzbjzif5VPteBE+u53eQZya5084We
OE8su9ZxZ+szesgqJjcqBbHDjOWyHgv7j9veuatxUcHaGsSLdF+jbUYPOyuUzw6VV3bVCxfOc9Ah
gokjUXZBO/nLemI3rPDjkNzJ/rZEDRDJrhwXL8yHc9xh4WrrAdbI97NMNzX4NVXtv34+Gy719NmM
5lKldc3b5ZCObvElhyh3WxuVP/gj1tlgghMpQ+Ls6fOXXdhjz12PlctH02pk1bOmeMgCGNxN/CZt
7AubWoh08z7iIxhXfX2NxH7p687mOlJjpQMHuPIgcp0eSEGWp2Cumx+gE8Pt1yX10RJ2lax5oZvO
uQg2hV2EaQp78DqnRklz97uegufPm+7Ss08j8I/j4VLytB+XEZ6W9GT8Tb134AyvRPouzMNzLgIK
yoOM+pk9jMp5hf3X+5JNz9VyDf/7HwXwg9XknHdo2TKZXnfzQerCQ2wm6O9Kqsd33bv9XQCvphs+
KJH4sghuhIKBsc4w+Agssm/kkPJEFm22CmXjbz9vy0vfe/r7H23JTScdGnAEQJAV6IldZZYkrfU3
nz/+wiL9XzP88fi0TWe3dn2+D+xzhjLxwIRRC80lEMVXNKiX3nC2zw8hLFBm0hSHRTe7svcf88BB
+DoM72s3L698xoW5c865G42Y61lJ3L5JHRl9Swe9NvktMGWR4L8+b6pLPXG20ee6cUIBgtgBsdS7
xZwKD8t3j17zsruwPP93nPyjJ1AmC1Maky8H5rDyHkbcgkQqSCniFLZPCrdUTybVwTNgtfRaNe2F
Ne5cKD6yzALqNeaHoglukN1UiZMmFqRDmn8hFZJGQL0A6BteOytdGAvnWvGiDLWkCyavcvPkJNDU
zdcA4RJPXEt3X/qi0wD5oxUn1lqv6kVxcsWhBRSyzfySQ1EXN4tzkqdzxW7HTiOVF+j2nQRLfyUF
emHNO7dOlsx1YW2Swv2ZFnvc7/dy7h7/aeCduyYXtqSjEnCDCGexHed+R1PE3jx6ZcO+1CmnL/qj
ydLWBxGix10Y7sOxajaLm8Uef5Hdv50yzykp0prGdYqQ7ZFVv29BB6MtTzz/Gr/5YwA+h9Pj37+/
nj1TjCTXaPn5KFV2l8th7TTNMVN6XRPnUQ7QG8+82qXULvHgtK9m6K803oWFxz1bFFDqYEjHlD2k
Zszuld83u47oYN0HqDSbASTYdhqZ738YCIyf3/dcRb2l9KTZMyqegonsylSCCBiEyefP/3Ak4Pln
I2Ep+w4V6xDQDmOOyr4e+mk/pvJoxdPnL/hwCcULzvYC07GCVTU1+9LsWvsNlN2INteKvi79+rNx
UM2IwA6TNnvXDMcWnK2dV8uDrj26LjKprrTRh8s0PuGswwPDLTi/07ifUxVJ8gIWbIx/9PKVhe5q
FuLKey411dlpUPBh6IDCGvfQQi0wBB87UAt6hWxhe62m5ePALuPn978sNIYOhWj3fun/yJo0nlog
gEa9pgP5YVPUNLuI9sL2psqitiL9qoBS4cr3fThx8O6zM6I7NiWQTLbYwxMIzsTZGxyMdTR22cOc
WxHVEumqfxp05/dD2FKEoecuzb6w3aYObBlbsIojL6x/f/6CS59yGpB/LKAh88OQAhcMiC9olyBS
lo9E03m/ZKF9AI5Vf8nG2fyb3gv5pL/fRmEE3ZtK6r1FRcRpiAd7iiK7K93i4yn/d/xFt5z+/se3
TCn3qq7ogx1rSR7nxNGrZiL1lbPgpaefzX+/krZEqrDYDymxEWwW3G3TZPzKUfnS088WgHF0hdMt
qtrTVKHepDTiFqWA2RWZwMdxPTTN2cz3eT8yORZsR83808xzELnTdAd7rvehhHXnbNdKjY+jFT8L
x5/+cfCeLQPU71RAl1zvuatWXS53lha7zru2ml1YZc5vgUuY9VXZB8W+Ekt4nOuJ/h4Drzswl/Er
7XbpFWcTfaSpswQMaOgs+NX2dbRkqEF7/HzmXXr22WmvHhu+pNRpDr6CYNyetI8NMepoQkWudMCF
QXV+H6So6qjNIJqDztxjRsymIurKwejChnV+cJEj7DORRzMH0evDHAxxC/CsqFTiwkbj8wa68OvP
jyeqcBxHTUjdBV7pRaO0UzTa5cpsvtD654S3cVi8Gvql9hBOPWpHWtSteOUJm1+V2ebz3//xK9g5
300i0dDzvm4P7Zyv8zTf5U54YNM1CfmFOQ2Q+9/LHaOSCYgTmwOrxF2a2b3L7hyVR7yY7/X0U4oF
Vnvjky6ePv+ej7scuty/3zcqYDHg29gcINpdaymSlFWJ8lW0tM+fv+HjHodz59kbRInK0Va2cOso
vuahcxsQ+/L5oy91xunvf+wNmaE06DLoBFsiUPSedYdqWm5ceVW8c1qo/3/zweHq7xcMTqgcM2JA
9WlUraaNgWw9qb6FryzuIxok4fJPaxLW8r9flMJeIvc6jZHLqjhPg03guLHPr7nGX+jlczyNNT1V
NZfmME56NS1f6gIY4rRDovHKrePSC852BU9wUDtHTGtEKINkaswOkakFSJh2ioCMZPHnHQ5TjA97
hJ8TPIFABJq6rxAELXOPR8B5iq/1idCBuCdp74cecVFLwnqD/xLccTsvTrT0BEy21iMS9RY9eeVu
S4dbvxjDOvLdRnXbSqCAIZJy1Eu0EKC73SBsQRELwVKtgJ+4qz03KCM30Mu+yyfkNcfB6K2qC7Aw
gfOMmULBP9OqTSrb06+ek9dzNE2L3SOl5Gwa0eQRxCXDjreDe0eBoNtNVSqj2tfdegnNEhce3ZSw
Gv5SwZknhpPu/ExhlrBeYI5+Z0TRPyqZ85e0PUnhmqAR5ZaBlxmrMKgTM/P5GdKPKYHGFVTzjB5D
P3sYR3+Ol2F56CwvgeyhzqpjWbbCZzrruQEhtqwnDkA5usrCHWaLVhijegb0G6WD3bqVqQXMCKhG
3JLthivirl2Hg+DuQLLkBE62qnQlkqDmfOsAaqqXcp8NZfmQ8+FXQOsGMPflrnfoFEExOcZz6LHY
av08+cWTM81dYnID8DpqAjakzN5g+5tGk4Aq10v5TlXpHCOjWCEqEwLCj1xZXLbhV6g4brLZLyAu
BG3YEAYwkTIxV3yI2MDlukm93Yi9IBmpqVZZ735DLfubU+BnABZRbRhTm4n48Guo8YG5y9mq8kMg
+8KyWJOufSxm+XNo1G9h6hvUTz26hac3PHNvhlF+wxqzqfzciYoApBzqzzQmvL8p0iCMIExyk35O
SdwV6dr2jd4XZQlByJBO9hFe9xgVQXqjT4b3XtYmtahWYkThrIs6JtSWrbgyicicnZOLnwHJv1Ta
H8HEBHxe5tJJho43kYV3onCDPh4DkGMgX1pPabOtJEvjDPbw/QJCOrTU97DAqwC6118RnR3uyDgM
sHcDFMC4w6so6mLLWb0JqN07bsHXWsklUgwZpKEHZF6Kt4mp29O6EXVd+XI6EvgifMtt/irLRq1b
m4HqTEEEYH2nE+QEyyQl5V01e8+Kp09uVez7YFrVnHarQqSb0O9AbodaZR2UCOzQapBJV5gwQWE4
1tO8XePqimMy9LpRSLwmCqeCwKKaflez+F1WwWsAASwGt3wvbXhsRAhzksLc9n19k7b5rcmzIw6m
YVSV866Bu8g40ocuFweEq06y9nfCpdzRpoWvWdg/8Na9Kf3iSPzyJ1Qir4Fwb9CGuN76TcwyP0C9
N7W7IR2+CjXSaJaLiohOb4Km/h7W7I7aEMalef2jmLi3ZX6H3uNCbytqVDSW6XMdYkDWFrEel/Qs
VkzXUSP811yTfaHsGNESgdNGySr2wUUnubtKh6BfOZK8u1X41ah5k4nsthvCOyLoTVqk+kc1TvBd
aCqZuHT6YRAEXheo4IkK170tpAPv1gzASzJTvMtzw8iz/LHSjkl0Xrw2JQZSnQcksnABT3JkPqMy
Z4kY6VvmTY9iaDZpN6/TgsMLjqF4HiUjKzo4067063wlBlVgZPd1QodmTmQVrHI+xX1XIGHDnzvf
qZ8rB7prYYIUDhDiW2CFxcxNi+9DDsBXaYm7GccCa2uN0Q0LFbXyhMsjWnioTCBy5QvvUAcndppX
EIyITkELK58Gf5CR1eGv0ZD7CfLgxE8ruepKcHARsD0ubPYTR1XPTdVBq4L4gCWZjGEb/i3I/B+V
N+ikSgVB9IixtedXJF6Y8JNpLH+mdNoFmYFEJB2w64bB1rPNY+/UJgZDWdx7TrNAs+sei2X67lZK
J6A+0KhXTRb11jqJl7J971dHLIFfWVFAMRN0dRRMPnSdg4utSZYrVakhcibixiBg3s7N3ES6c6Ca
sKKOyrF/cRzzBBvOBxUO9w0BeUkL1AAVFUr2oVqCUUTRPgJrGWxcRn808/IkWQ+7bVnCFiHniRP0
bwVQ7Sgx8GEZ0MBzw/CvPTVr0w3mkGfdDfWH23mRD0rXN1ygwDedwiUJkQ31h/lZLxTN0dB9G/Ah
FhD/W5eUUdHiP0SRxeOSijfdTm8gAu781EXFnUN0JHLymqdOs5mX6c1Kr1nBkKNbzQB67OCakiwg
iHm6jaUdVzTs9sbtSpTzuxVaDh8F259jTeujDOG/EWZLFjmtOMLAUWCzVbvGwjXD5aoCuxd2xwsB
RntkkNZJcMH5PP/iomlWoC11kcV9Nwm43IMl+MZQgxINc/4bGw5cS4bpMIrGR9X36MazaCsACJBg
uF3Aak263gcrmxO7aWdQcBWPgxyhLWy2Ma+zI64r4Zpx4OwklB42Vb+DrFgZwFYSjWq/uhpyGHKJ
ONXAAVD3MVwYfsxM9tgYbrQxflTR+mWxNluH/qDiMWV6FZqg3roLHMsCqO1WPQ4Om6zSRew4vhv1
M/bw2ug+Bg3vvS/dcdXBlTmuZh8C8jZsosbOMk4hOFzTwP2CFIabVLVhEWBfX1INlxLjmgQHIoCC
+4piXHeguaLm982Hc2lUmGlOaB98LfsKII+wmvE6dRoYpVV389QP96gz9w9Oj9av2ayOBXygsU11
26Lo7qyZMwyLfH6cx+XWacD0q4LQJHYgv/suffDlcPBB87p1p/rYWliywVoI50GOI3rY87hLw3fI
/ecdCeBPgn/vYSzgiFhLFuJAtADIB+VUYoAfi3LSDWsx+eRL0/HiWDSeWpHJTeMmrOvnAQ6Jpw1M
Ju24nwCvA3Az0U6OMloHtN9+yQjmw7e2/w0XvBVrF1jP9jAZwG45hsWXoUbEhHVeJE3q7CclN22H
elFC6zc1oKxetOjSniRWdV9Kmj52QQljmjnu0/7nwGmUq/lON+2qdecNMT3cVYa2jidG42bo73KV
J73NVkFTPEpzgwgtimWmjevoMLapf2g43WivjtvGe7ewxi2tt+n64p52CuVsZNWgDGbJNOL4zsoj
003Zw1Hc70H9TmPb8hdE9m+mBThUiiJ3WDfFnEHERJhMAhdrLrarLDahsxHMchzi5C1xGlT+ybh0
zLOeijVKbbY4oCRtkSLzWSUBfIXqOnzNp/BLxX90WMKAcjoJSEBLb9xIWnU7yuHGksCJ4MkWB0OI
m4QCkgbbMh2ABvLDb8NAxCpwwyQs7LgryzxpZHOrGpEsDn3zCvwqJ+8oTpm/MlnoONA4ohL3kMNv
x6Fir70uQX00GDC9+wbBd1xha0KmOW9InyBV8pXk4Vrm1dZvEWP0GU5AAUgZU7PsHVUiu5rax6yb
k6nrYn/Q8DOfo4DSL6BKpBEuJdiRoL5KnQquRT623zGvYRH9HJhnMro3/pglKC4TK5giwwyXLAgB
l2mJmubAqzduG4Dg35brphUs4S3ZzUMTbMLW5Zuh67yN6JybQavsdyphTFOFtNzXI6rGRVHdDrCJ
XgfeYNdjOm5DAlWzHdutKdMuyeyIKi0JJmaceg58/fqT0K0pvxk2oqCHYF7U+rsSwGV0LbiMBb+1
0KtOfuZGtEfL9aO3H7DeN9KFJ85cvk7UY0lake8UdkHekpukBkA6lj5tsdygwYiPQtCFwpAHdj2C
4sLGZP5lcheKg0VVxlkPBV3OsAi3kM6sSFfXiZv1ftQ0NY5VqJZ75fXUPbZ0YXEYSB5Vpum/axi6
Hl24PL9jXNa7huOTbOvIXTZU9kiVLm4Kh7o3eZEVGynAT7GpbSmgJj2FzA4oxC8iw4l2rsJuHRSo
o4pM2Ei69QIWrJA1gf8m5KjY9akOmnQ3zF3zXTWzANqk08Vd5y16PbSkPNnwePmNKl3b3yvI+cbV
BO88cSW0e4qPfBAZOCd9Zoi2DpMI24P2kr5pozy8d/Jnt3oM/Gu4swvRjXPoJzs1vlt7YF0s1apz
OhQL/qqaf6laYYydhU7YPGP2BSHYFmP+nGISrmoSvNIFBN7Pr+oXyJPsXE+q3bSdOpBsdoXpTJEM
ypPbmfq1QRHwjKDcaCGIC4A059FkcnWLg/K4U5OYHhY/5BarNzs5mFQONhPHrng46J++hzuKYQww
mz50o6yb0itxyQuNfS7rYZDATYObwVcW6NrTMkpxQem/pLX/bxGec01PPgUwUiMt2U89tLPOky+/
z/W1IvtLv/4sxjYMywijVANPVBSwyKFMuHMkrdpd6cpTuOuDwX7Ox0PEgfGFpQss04o7mR+7U7Kk
s2ql02DtGx/yCrODK/otwYGBDFDci++Iq1wJ+lz6uFNg8Y8o36DyMTceIXvIf6O8JLFFC8quv/L4
C6Grc6GPX3kGhwlK9l33w5A7wjaLcmMpXz9vvAsLxTk7r1/8GVmmlOw93q8s6n61/wYSFaA/P5al
T/7tJWeZoMbzQtz9crJHWCjq5OMMVp9DYZ9U9HFG0n9aM7h31hFSwFe9KJZ0X3SjTTyUN8VLKH+x
ivhXvuPjvuD/UR3+6Oqlg+PorDUkiGbeeLV9W6o5jLUafqSlGa50+IcVOYyfl2ZNBR2D2hnAtPZ/
gY61AWUJV8MlGnBf1FLFIZTSi/ftX3qG/5fp/uOLfK86MYQrBEbHeLk1JM6LxM5Qba4+f/4pL/D/
U5OfF2lNYZ5LWUPXQTH1qtZHj/hw/5sjQn6Pnretpm79+ZtOvfzBm85Ls7iVMscxpT1Yipt4nSYZ
uCOfP/pCt59XYcHcnoDEUUIjVOv7scVRpppXiMy+2Nn78vkrLv36szzH0kEn4vuQIXXmKcgfp/n3
58/9eHHi51VWthulTkP4wQe0uAtFt1Fd8Rjy+f7zx3+8evDzSqtF0bkO69QcSqRlhEIFkU1sW8ad
9+6za/Xql77h1GZ/jFHpwfSD5WibmdxMzlOTrprh7fPff6nZTzvKH48Gg7MuiMWjs+zeC1/0NQ87
z/vPYOX/xyNiNX8/2gztJId2SXfKcciLIypvRRzh7CB1khvZZEhDmL5eFYY0a7dnYo4Q8+h3tW6r
tTtBSGI8sdw5wh/bOMdF+IsyywgKw4xK3kAU91XnuWvHU33SQTK/GkPJXgPFhjvICKsY5xL3NoPb
88OMGvYoHIEeaxWZ9iTI/bXpcbp3dHlUtPcSn4xLFDSL3WDxzKDvEWVctD6DRSeHXE1NJZBz7eh7
vyqhlh+DZfnawHsPt7o+i5e8b49NBSdXzTmOJaWyAzxNtUVqP4RpguMZeMG4vIUoza+XNz+dQ0RQ
+MASCSE9DFIZ2+dzu3zvK1/FqG5w3zVijVgh6nGd0pn9colFlG2B0huONbrZCtbLrQiNtyYlqXau
xqaLy/QpTNlZGFeq2t5NmdArRJrNV94LWHAv0H3ZjtU7hM26zRA68x1ugOzdXxYTt7Yf1i3iPytu
IY7XodNq3H4QLnGWPP/phAipqHBStzA5t68+w3GCO9rIqNO5e9MTlnr4pX0ho8yQelMPpr3PoN1I
4Lg9DAlLZXqXLblAA3vFw1IiHtJ1fh5GeQ/0Bqsb9ta1VXjLgtK8tSdtnSfUtBVixN02mLp3y7Px
BxFltSHKZChnnsvHRYgFFqfIifY2bG/nug/uVZbZGO1fbYSY6LesNHZl3B74kqDCDwsmKzGa3I56
iWoIypUGlq5mJ5VxVXAbdxxhPw6p6Lp18CNanrvf6ELDaGrz9C7VcL41HgCNQFMgGupW+qUIQR8h
xmFPGQZVMi9DfjdzauoEWbBxM8HvHRc/hPf5SOfN2EBvDa90d7P0khx67S0wxayHiPfEbLtZIG1D
Qx9RdmwV2ffBdcVpd+UvTUhhNNl1fBMIibtgZ/SqzYsnELnI06zxv3E9PM4kr+79tNB4PIPcIEBy
zaAaHHZKlT3Ja4+jKZaE530ZO/DeGpEjku1N4xnc6kw1o5IXWQWf3ws1vKMV+v1UGQSyF59uK0Kd
9dRWzlNA+vlYM7giGqHTiGEuf8MIhAuys4xFhDL7qo6hbXI1yJId0CYdqhP8sAq+NvMEzflI/UMn
lTz44ZitepOXUQoNcQQjNpFwYhATgrpuBZdlHRd4xVOBkM1hDgX4w5I405vmAyJIAj5+J1O63QJ8
DaLNebHm6USf+6YTdyNFFKaocnnsJt2ucHcYUD004Do1hHqDkG5244Y4FgmIKDazWuroBEREUl2z
Y6loUcLctqmevEw6X5mDarfYReCiXINdGh6nkUFr2A3zi3Oyy2TM0LvZeOMeOABgEjC8Dp1ALmFG
+GjtD8hjDTUCdLzDWcmZR4WIQd6tynGQTeSlFlToqcih+Qv6zdLyZTUsEznKrKp+U51mMRVpAN02
vs/0IU8gv9JrouZsBfV0d0SWhyDoiLPR4uhmEzbeskI01MRCe9PGp7pcVaLN126ABU2l3F0xp21i
7YTBbmFBv7azCxHCLJ0NbTubsAn50Nm2EHf1rnmHqkQlllTLa4ct+nXixfDgSh/W1F2hb4Q7zvfe
pNQ+n5ApyErvGdfG/p6Jbt6kDsLQcCVYkHGjMj80iClEQAmlcUoQZrQG+eG05L+NAgXey+s+Yg2c
2TLQnyJGS7Ehc7GdhH/wkUs7GGrsca5ouGGB58B5F/lf5Dz4JgNNbOPMDChSdGRUhPo5O6U4MmSL
k8oZMaGrVEcVVryf0rcS0ZkM7FVG2M1QA3CFglK+fLP+Un5H7ZeLSLaLvErbIl3RsG6twybfGWva
HbaibosjitTRjNhWG5ku5A8iVfxXTYMp5ghnfndr5Wx0OSHWTR1/LanVO6YpcoTGeBvVljZOc+4+
KgO6Vux3XbH1naZOMoHkYsD8AMrSIN1OlQOqDi39l74fi/XQ9MHrgJToqhn78ZvK0vRJj169SzM0
QwGr2nUweAhBNEONNQeR6THowsQik7P1clokZMJe2hKEMy3ObJt58mCvWGoFknMnk8nPLbbDZYIN
jL5JXfzdZt6xKCq9lSPijO2Y0U3deVioigXGgFr+AP5lSCp/agBlNQSLrMgPnouEiR2GKfJwULjH
vIEUNEBUlpYNHLaHJTxlhZ4Nz16Iw/Ot3xXVRveZOXjoygi+Bl4COW/50yzVtOmBQo2Kkv2EKONE
JK7nuPE6N0oBwL3JDH5kVkCtt5ywrQhIYwmvZxhMZ7n3QGr/B7K297JptwOyRlFgmyJB0QD+n3Ee
gUVcyA7lrfnGcYMxMfWo4xCJvtVSE70ixqsjjqT3pnNHXNAGGN8uQ2keCmPDtS9dOIWTcEqkmi32
A9FhIskhaXS4mQVxb0ODVSGn3QbWSfQwMPUVeEx7Z+CDuyqqkz+ZAhk1wC4BdF//MsEWNu7n/j5L
kXZRNSuhjOePMq2aleD0uxgB3a3Nxm/9dz3LPMIahp0X1DccEewvzcIW2Fr+XCzINwFkicRsP4ZR
Zrt+VSkm1jO2aiR7+nfVZz+DcYa1N+pn1x7cl1Yypb8Vnb6g8gg+34Jt/ZLt5ERucS/DLqRgJmoq
/CKcZ55q4/Itgq3ethZoISGIjlFMAFk0QaaEK9A/Q9TJfCuJ89w6ZQ/4a6tjky6wzIYLVowoah1Z
4LoQW+repn55SU1D4x6b5CrsBYuLEA7dTviCEPLrPPJnqIBevNCrtmkwLqu8Ak7bLDaHb3rr/oLV
QJaENHxMa6xiAkvvXePP4rsKCQLyNYLpbAzv86nE5PLbhzBMX0BmbiDEQqLPd+CJDuMFpFJ9v4vN
FLyLwK03ivGfyzDkuEA1FSKW3VEQH144xYjUOBM/QWTHGaftYPGDtR8HuglfqeFo0StvAdgCQfZU
tfBF6vIgCnRwn1f5L0CadOQw1LHMLfh8xjZ3DYG/LXWKEfopjmjZQhCizPJ6hxmBW4TTeBtP5Ujz
ednvckl/80KGSDh62NRGJCoGAySiS9m3bNJb3sBxyLdgxYzlV2jJXVTdkHYXnJIXxFPtCkPuezOU
sPdmoz0lcB8yryuTCWnRWHQA7KGi41drOY3/I8e3NVTneYN6CzqDDDw2k5/MRmVRVo9Pje9OK29A
QrnIcWRxMtVusV7gLFyQ30Eu7B7uaa/VLN21muHr6fO53jKdPlUuryI2mXnlOPLb4uLdwwA8Q+j0
eQzfG2gHXHdKxjAtEg+1ELGHo2A4EDfSLYpAoAO4BaFg2ICSgEixGBh+TouMVQ5gG0WCpOI9sKf/
4+xLeyPVua1/EboGM15dPR9qLipJJan0+AUlPRiDATPa8OvfVedever2CYUU6aiPEnUb8LBt770G
fXFp8GY1IQpxgVdte4JDcjgCmKIgL7XSwn60USeMJeqca8GjDry1zF+DOoWcQqWtFeSL36yp6Le2
sjuQs2WN4zX/LWgDwKLPXkEP8fB4wGCcYcogqgbUuRxbvQ2SotpMfpStADT5hrIfyPsjtr4R8War
W9wgOBmhvGfX1S/YzrCt5XjkDjFYHRxsHDtpZ6jzZ86l9YZ6w/uJb3qnU78qBYz4CtJ50Cus0AAr
RPuieHMH+bp+1RTAs1ReCVZm038J+fSQCQYdsBoJ27qn1qUI0uqirNy6tCEmOhdushJ2eAlcJ30I
UGAEsGjku7S1jhPznLvkWorJK76TKmQr4JSnHU18sUNKH9/eW4erJsmqzdq3GjDXjai7C4Rm/a1r
Z0+T44TXrOw9K3DcQXbZOcIAHv6xw/C5Fra90tnwnQ8j6ux9a+PfJtEJyNVs7aFMFrryQVUoBVT5
eQJFGteuDuHfY09l2UIiEkYayD4nb2Ea+NgHUM+sWYb9EDeldd5an0KnvDh5ig2nx/rrYXS+1X3p
rfyiyvFH+4ZjjjjagQ5WQok3KdsHDf70iiUk3RKrKXe8g6watTq2scLq0lb5SQ8aOrqRW8JIQY3I
eAMgMzbWHU/DZGtl5DtFaX0nG30e27xfWwmExLwSZdiottmuxVFvNdgK4bbU2Rp4N8CtuuK+GYZp
B87zqac0PXp5iWymx/qt2xY/o0mm6w7n+TVEehxERbvcDSzxN7jOlMjDVwnqO/mwLlFzgLfE5CIE
Ydu3HHIno7LYgrSktxFkmY9BkuR77NEcgvA+AsmUOCsoGny1JsxkNnj4AAdyjEFZAutR4/hSwDJ3
hbMc7sNu8qqT8nGCteAWlTIcN+l4zlzlrC34Sa1dS8AETlkcUuge0GwBDQ+sg2VYpLzvbcFhqOhD
lrLr7WEvB7xQMaQQt6B02nltUa9F0Yf7Mci6le1C49eygm+wxaBrLyu+dpWOUI+Glp3AXbUHzGev
vbrZFDCuX9kSFzDo5YdrsMHYPihtCKHV4T2gK/5q8gXA0DlIkH6KoJmXkK7lUqz7UHX4Q0QQiXSb
J7dqvwVD057LquffBC+yvXf1g0jzqnhEzmJYJ7QSl2pwe8S/GmzGCuAcp9Z0K4tx2gjb5/tRBu5x
AJ5vLxzVQ5c20ds+HKOtPzZxR9pLkTeIrV75LZnGR9GF06rrB5wicOY4BmT4qqbqEmrUMdXQkMdC
dg02dKgINY0F4XQh9LZsM0hYlnJ4pikQdrK1rqI5KMaKBEc+IIC7jdtO1n6sUN2CvpP6hqQ/2VWK
Y9/CaR6LrcgA0ggIIE6y28NsXa/GZNx1oxpBFmc/y16pbXcd3jLp8vsMKInPLuDTR4n71woSTnKr
Mg24m+hhXjJ2p8j1+cYT3WdVuc4KRJL6yYIByoWoIERJnVzGSWWbROLwTXPIV/EmtKCyPOoDionN
io/BsAolNsYSHsDgJeVvmc6++RDbWrWdHXwaGvXYgGm3lpraW6y2z0Vvo27oIBmRCFQQRQYBQt65
yVGN3hdoeSLZBjcFgAR4sWus0LmzFQlQeazTTVqxksEoKGHVQYSeBR277ApGkjwZIGvXotDOZGjj
runaF647+qggenwnpHbOGVHdvZ9W2GRxgy1r3E8DTDrSwW0u1vCoHzaQqtKf+BDwrwSiVoesBAmq
mGz+QJrmylLddtmeW+RLQMCH8vOyv9OhoNCY8MU+pLi2jPBuXAvd5eeIOfKu1G2ys7ypOtlOJyC7
WlS7TOfQ1Ay9ah+lCohZ4nhbuNyLDTglzUMEzCnubeIq8jEKZK1RldvZFqOb3leIdDhE7MLmurGp
MLrW0dNgL+vKeVIdoaj+tyVyAJIB9TA52ckqSnqGaUS7a8DkiBMEiKMgCVnjmnzdi61uMxRdfggs
KCRH/oRrDHRwTtko8y+WyBOsfV7u/BTF/yRwG7g1oEQovSo9FAWVe2+81tUnMezdKEViLWMAuoWh
O0AzS9ANNqh+k3MiISELLO2qgrjxZx2UHHkYPt1BfCl8mHA02jI55Os6a9O4LqfoOexGGluiqnG9
ZdUX7D9qDZqjRjRo0vRVwxbjXLkApiRRrQCBcng8lGUAUJ9qfVhaF86hprw7+l4NaFMeDPX9VIry
yS2jalNCBP3ZxsHujns6X9m9D5m5sPXyBwfaofg56+Khx/V49Jj9KxvG6imzkLDyw2uyRQOG62FZ
bjmJAgQmbvGd32Xht4Qn4x6BvAAcDskqV4YpTmFTGY+UC6CAM1d662Loko1bRUtyp++nkIPIyPMy
lxdOlDjyZAHrmiE+4X8l/3k7iTzXuAGObznEQVtC5Wniz6gZK1Ygr/ahBPv/4sz/SFD3k54gzY+2
g+os6bS22A68YP/VnZYUnt5PgQeRAY2vKviuuUNUw2DdigM/vXeR/vtQx5gezDbchP2ps+qT7d6N
1nNBHkK10Oczb206L09TC/swK0/ipM3upqT7EhJrgbXxfskqCI1SDK/rgJdQk46HlH9SbDzqynls
616s+tA5VIDGu0W4QIKfmTrhteL0x/CGAPmPqUACQDcMd0nUNtp18DEZxwAgwL9b97zCGxVuwHGG
08XVNhP5gA0NCBDNl4+N8HV4/nj/sRqqsU2dKEaVSazA4N8Gmt4LOv34UPumUjQwtgRi7z2NW1xh
Atohvz6tZU4XUBXvF/YC0z61hv1yNMItOUaNsjs2nsJti/iwYoIiYByO3kehMkb9OycMu3ZbeTE0
llYuMsfXGOyJJdrJ3GcYSxgFPprVIyACdfIlVM8B5C1bcuH5h2qTgSlWL+D+yHquXZzsgKxM6vyQ
deMC/GBmAZgq1549VtA+6p24c/SqUT6g6Bq5gqWOnwkTvrGWQWAugWT3IaTlF2fUBJ5DK9/enppz
TRtLN2uTTskrgwb514tf4+wll8Zzrmlj3QY9yARIIztxYNvAFGL7bKn18/Zrz8wVU2dag+wSjDbQ
Ki2QxzL71vKHMPjZf8ytOTDtWQlMS5hLMFeC4nvr4rZi/xoj+I24S1SxuQljbLY5eP7gN9nwRxEo
34yQZvbfIF6zEBDer2cHvrFQacSCfEx6N45skBB8UX+H3stLBdVelaC6NxKklm+Pw9wYG2uWhTIZ
3dCe4jJ5LZSPG9qHZOSAnLviSv6IyajOWtBP9pyY2Em3y1PkDyNYfZztAUKzBU9wLbr9CTOdZcrc
Eodq4NIzkEVgCOZPdDeN0b4tUcMWcjX69EOs2cCUmc1bCIVMky1PlXywfIpSGgo+w6/b3zAzDKbK
bFgi7YciqTyFLvD3yDi3jVwIEDMz1XThywPWWn6W1cDqP18pVApEhUF/COuEusjfg8zKSqC4DnF4
ZX3Jeg39e/iKjR/bdU0ftqB2G/C7QPK1C+Q5q3wfXEG61kKXz/UL/fvVp3GCFPEIO6sJR4YwkWs1
XBq1FB/+4Zm/g7twjQAxtiNK9uEUHjnQvGLNfSQNLcHkughQ5fDy7vpZpf7a65FMK7tI+p+cehyx
BCxHSCxV96gohBsYiWbIM7Nq23qwDbw92+Y+3QgvNS2ats4UiSc2fRc5aEZgee2tZFpaknMPMKKK
EokF6fHIiQUfoX5wKVN/Ncol9auZxWLqzapOuq3VI/Y2Odkrkv7gApJRH+oaU2hWp0gxSUi2xV6Q
rcryqae/BBSBbjc+9+LGMSBkZedaA7olAsZjFTTe2S51tDCoMzuqKV/LOicYggbQXJiy/XQ6GE36
afETthaHLPqQfnQQmEJGgWMBHV/jsCEgHOChHmApkE9gTHS7f2Yiualj1BYSKQyUNmI1dSg7d6uk
qVYFSvgucnKDfL39lLmOMha+alEZhempjmn4NkA6DWZEyFM0qFtGCwIRc/IE1Fj8Q+jmTZs5Xlwh
6z0krP2OcjK7swIFgu7YsPI58qx2M4ms8bZRXqTPykep9fb3zVwcTaWjruhRpugyErtq3EkkLZVC
cLMvtetvc3JJ6PH2c+Zms7HIIx04kw3ESTwit44EEQR6L7dbngkfpr4R3FMcgaqgHUPBZtharf/q
oYoMfb1goYvmHnDtuj/OJmyQoBVVFYmzkJ5goHJJIxa7TvFy+/1n5rGpXOQXpSoDkM9iq0zvhhS6
0ZPHn5E/gXqRJr9a2X3sTGKK2wLdn0dpigUDz5p+W2E726aRFYOfvTCT5zrq+vs/Omrss6HMPWuK
aTqQjWYhgOzwykZIaauFsZiZRqZyEfzNgAxMOnbyBy/2fPrZ7XS1EFDexzAHjjFFKz1y2+2bLvZI
s6pVd2Btsm5Qiq6BQ4jU2abhebKWztIzC88U5Rlq1vdtx5qYW73cVGDArqrSfazLCixH/gYidr7J
oyWb7vfDmGeKVcg0jUYdZEhYDkC0ZPb32u2cdTbZgMnZ/fChXcUzjQI9qvx8sCoWi8RHCRLADaKP
lXVW/ZJQz8x3mPZ/liwVQB0Ji1urvgIvxqn5gvK5t3dxNbyzhzJV29vLcu5JxqrvKNDxgDqwmHgn
UA0d1ETHEeRa9fl2++8ve88kO/XAKrRlJFgMtzfUBIj60oMqS5LmUIHNL0W/ZCXy/pLxzHRCiW0R
l6ohjeVU1fcJKHvrnDK2u/0Z7695z7TNkq2srhlyFk8BYatCyyfdAxfhtUsqKHMPMIKK7DASYUN5
XA7WAfSFXUG8TTqyx9vvPzMM/0ot2HzkaVfzWHnDinUo2iln5XUM4AxvY2VL1La5QTCOEcjiQdQ5
FChlhHq69FMLIAoAXGRhd537CuMIEXLfEpAA4rHTBC/gA55FkoMTNrn30qMXfODCFjL3GcZdQCVD
UQfByGOiX7vmiyJLJgfvx17PN2JvNGZjCEsdDso/wJM5ARplQBE5gdYULs4WefP9Yg8xxoVANdNf
ZrqhsQNSd41icdcA1TUIqtcg8YPhrO5pjbMWkCPpwqNm5q9JglMBRBCSHl1m444AmPBB1I9wwD7c
nr4z/WYy4BgB6oZmKJGNaf/Zg6ZrDfifa/uouAPAG/rOuEK98mBF0J24/cSZuGgaXTHBhcwCyaHu
J69QmGOk6lea1mDS50umDnN9Zqz5KLKoHHFXA3Hw59TZa7t/C+xs4QPmGr/O7T9OKVlajlAbaizo
qsZddc/ALdWoad7unZkFYhLfIFcD+dYBb24X/X2f98cRNlq3m56bs8YalyPD/qpq62jjioY6ZC/h
uznmcWiFKN3CdPXCRp8szKu57zAWeunl/lCF3Dr2udcceQJkdhmIj1U2PdPdCjT6sfMznKITlWeb
ARr8sSYSGkLAlizkmmY+wMzzVTWIuJwlaVwV7hsTHVtHUfmxPcNM7ineWYVfYwmUId3UwXBXdcUE
zRm1rxqRAQxsf7095DNT1Uz0yR7Iaxfs/tgFZTtjEM9oX/p8yRFv5uLpmcm+xnMBj0Q3QQD/JySX
ocBC10Wh1ja1dykr7iO3f0mLHgmmb7e/Z25QjHVNRAdZHRd7ObSMdl6dfmIO/f2xpq+P/GNVD12T
KAJMdNz6/NSqYscIX5hKMxHPpX83XYAKMTijvjbdHP30ly5xuAVqGWofC1FjZmmb6b+0bPKoDHAI
yaML9y5FVR1p/8qdt6aiCwv6n5zUv1OMnukmBSR9R2uCvlfrr+zUPidxsMsDQDnWCcp7W4jc7NOd
gIDFGlJT8XSI1sPaXsvn9pG8RL/ai/sFoDMoiMRlPOh1cYGE+Il8WVJADdGX772dsf+HOgFXIsFy
dR3/DvwkgGO7+rvNqh9Qv37UdvrQF+PT7akys6rMjCD3yeBBACaNI9Criup5an6KYEne0LmG43e+
xMwJVtfyOPD6NFZiBCmBJC4qp3YPACWSOvUhhDLnugLx5S4Zk/JYgMJzzwMGeaQibT/lRHnwj+qh
jUFE/6iHUm+cq/aM9tmwbv0OmGSHv8kuyXeQoE9Po+qWaoMzk9C030P6mXle4CfHwtV+7CkKX+dB
1QdWueygeijkiHpYSgfNnFvM/CPkwa0mCXH7oU7zzIurkp5Dn8jYPBIne82L6ZFR9eraKD3fHvSZ
RWwmIxVUAEVTASClm8OUAGwqv9Piiz+ohSU8N6mM+AM3MHAAvSA5BjT7nvnJDxgTPGgIL9x+/bnm
jRjURv6Q2P4V35WHOAAUEABJy7iNxEKac248jMMFqIQUSDhmHXObHm1GoNtHOhy63NiN6DfVVQfY
XO6ddKnONLMTmGlHD+SkLnWUdXTT/JfNYN9AxFI9dK6vjFgCKFM2oUaPodCXiIyrqP7J7bfb4zDz
3mayMcqmPIL5BIDXZUOgIAuiz5mONt/dbn7m1U29dC5BKgMSLY39TGM77vf2AAKL/NgJ0sw0IpCk
KrNxnACByZmwBia18exPSc/WdbQk5mvPxBEzzWj3buMzG9/gNSVElFIv3bTqSqVRUfagoAi/tn0V
bVLCMsD33V++O72hQvOSNuC+gCEWnYfMYhu4ul8EQJGrXELy7Xb3zgQBU1XdnyS0ftvKOlZY+M++
W9MYkNkAIOgCqlaCANd/+0Fz42hEgxbw7SZwgHktIXl4Bey7elxHku4/1rwRDSLWg4EpHTQv+BEM
4wrVG1gT1NH2Y+0b0UDXlgf6q5Uck+5NgE5S1WeyhI6amx7GzUJi28rsBNtMmveXlAF3OOI6vIGf
6RvhNIbCzbCwmOyZQ4WZ0PVBDbQpgFdxmNPyDM3W/OhUnrurceo9dxNuN20CZOyggcsHOZkiBzAG
30hti2Rld9awsq2cHrQDGDWMvMlRgVt+AkMG1bIsSv2P5VTMRDBwxe4Edd3kKKNp4+QwqPaL59vj
ONPX/3TMH4diDp8Mr2rRtKDgswKyrdUPr/zFchyvnE8fe8b12X88g/WS5+BfWMfG+c0GsLTEW+Nl
6wIAGmS9PjYh/6mb//GQjpCqAjkygVRXeR9yxdaguj0NAprat79i7i5kaiBnhKZlWzEeW2GQHnG+
gqaby6EnAyHVz9FUiDNYRP2PsoKyw4qVdXjwrKJdUHSYGycjXIA1AR4gsv5x0zylCahryZMdliuX
gsnyMVdU8G2NoGGFtM3gYcNj6TzyK4GnzkE6qxYW2z8HqXfOvaYCjK7AF+01ZXHVFKhZh/w3WFdQ
L06kRGUu7DaJG+y9jEC+0gnLDdJWr2Nl1dvmSmbJlTxbJMDNM3qGc5RaNz2zV97oP/O2uZMcEpUO
8JSNPKa6cUETgxyrW3jPeZh99aYBKkaBXtfcvasz/qvw9WaEtvA4UNRLJwAmwg7knNsT5f0DAA4/
f093nvi2kxcFOVlt/yRD8gQGxlIS9P1dA4iHv9v2oxQA9AjWuFwBqo6TC26Za+0uXU3mmjcjr0Ns
2ogA8n1Vu/bE1ySwQFta2lvnWjdOXXJsWuhjWEHcg6SWhOoMavVWa7a/3e9zS8R4+TzXcLEBkTb2
oSIJinwUfmp1pk9S2PRlZAHonH5Z2h8MnMbHlLgsA5uKHCG0yvP8F288KBjxlQ0rSAhTbG5/0sxp
xBT/iUJU38K+ShA5fwXBM2zKkOM5O3rhtPf+gED07e/ZFMoxJBnECI5F9eCJF2E/BWohjzPXtBHz
hTtMBZhx2FcKpwGfdZq+MA90k1UW8GjhRvL+QoO45d+vPzZdVE45aomVk6ZrLxyyH8xX/ueP9f31
y/7YULjC9p+AenIMgwF1UCd7yVqUYeHDegRF6nj7IXPdZIT1LoQovoOU/7Hom4so0s9ePXirZtQ/
brc/N4GMWOQSsFx52frgWI4HTvs3XXefIwrHbugu337E3CgYIalHHh452kDGXe2Nm9YBIkXQpaPD
zPnM9C2J+qKv0tIr4yKBfjRolhDY4C45ZsTqziStm90E/U22ToFXWAjf7w+Ja7I7oH2pcqcAklik
wJqp8WxHYLmB6rjQ/vuf5JoUj7LOo1y3FtBmw0lLd3x1Afn9Cp16faorKLrbIoWUwSjyYgFz8f4A
uSbOnUjoHkB1gJ/6Ln2ErH+5LiF7uvA1c40bISRKMlvLFrp30XhqoWrbDx+dV0aArVs6OV2aFLED
iuk9s5voIFOYH92ete9nM1zTUIZXXtZyKGnHQzCCpQl8UHFvTcTeN0WtN0U4pHA798T3ri/HNfGk
WjjKv79JuabRTNf0xM0E1LnBpiMnYsErJ09S55uVFeBTNr0+BhJK87c/cu5hRhAGMlpVtW/7sfKj
oxTBPvI3tuJbyLAcU/9w+yEzMyAyonBZqjpJ4KN+ojSg9xAOFOuq8cqFAPl+AHOj6yr9Iwpb0yBd
KNuQk67Ilss3MlymsQAheMn8bq6Prp/1xwOcyteQ/PGmUwG51yLHeQcqzkUj4hoy1aW9sAbffwqo
gX8/JVQZZPySaLxDWhfq9d1wVwZgbpcWe/K0+CJTf2FLfz+6EHM0VGfBrg+WJ3faV0dX6R8hCNnr
rPf52s7cowdP5l0ykbfbYz/jHEjM4WGtg8M28nQnqBYcCmShRQuMfOFDGghy/FnwkBXRXoxHwX4z
p1uYcbNPNcYMCzaHUiUMxMBqWjmTf4Q7ChwXYBYUiJihxB3KFr4hsGUJzqHrPS587NwgGpsp6WvI
++R5egKFNbLWSMfbyQH23Da0GlKr/sJ7r94onPw5SK9Tk0HN2ne/sciGgRSkFUboUbh8OHBiqbjq
bAu6v2zotvXgq4eQ64/t+a6pfck1dGKasYVviAx+QzcHrhN5/2iFRQ/LmeLX7c54f565pgCmWwXI
eXiFPGW2vR5rfwS4mUNiWK0J9AAmGp58tdDv16X+72ujax6CPQGMG8TmqxOKgxuaPdfutKv1wnfM
RK9/HYF7OiHdFJanKIfUQ8sHsRnhDHm7k2aCl2mMVkGOCbKAFrxhQOrJfEgayqcR0oNlrRee8H7f
UHMbgxJUkydT48Z1PkWbtnCtez8Pul1XdXzzkY/Arenv0MXtDtnJNrlyFcOYQB4x9I/O5EJOaQlu
8f66omZwTJhvKUC2KJipsCxY6RyGSkEp8mekuar1IAZ9NYEYFiLkXJcZ+1U3ocbThXZ1amQV930P
IyD/3lLtQnB6f8ypGRGnzHHslIA66lhJvYa+AbubWAjuJdbkHuKEH3I6h8+vEQNTSGX4XgZyJK3g
flVUBGatyQs8G5CZqp78VCwlqudGx4h6DRI2Ge1aGvcBbVcd3I6GLNuWufgN/di9JcIlQ9O5BxkX
CTbCtCIlA41lZT3VTR47xFkXefaqy/EzAbTh9nyeG38jTeCzJPBcXpGTZK8hhGWiJocZD1/dbv39
eEJN2jmKF2E32bo8wSLoFOQ2DKiHhZk18+LmxUQOtugtBwMBaYHPjPXemvflZ6qgUXb73eceYKx0
nHnrpM1bcqJDBNzsUcMvAlv4xxq/jvof5yw/opWfeVSfWDutPO1CtLPf4liy8O7vn+ch1/h382M6
pNk4VdUJM8h7KIDXPFn1+FWmEE8M7dHbUB7BQKIt2H7QVbrwUTOL3WSiZz0uJNrxwpgK6/DPiasv
YbQRFNA6g3Hd7Z6be4ix0qnT87YOdHNKIMWR8B6ilkH/OET6h9cFC+fTmWlrOi62YVfDOqitTlnv
XPxK3+eaf2j7pqbHopeGQUhCaHRCgAeziqzyAu4ZyVLUmEnLw9rVGHnHRlUOgLqTBV0DTQW/a2vx
q/Pq7cCGg6yLrSXFEWTsA+fO/vaQzK0U424aMFweRRtMJx2G26zz100mYEC2WGq4hrx/H3moiWF3
BOhW7pX5bk1QZWeDnR4G2ounMaDuOcyG5gINI+9eBg6HkHGQBi8QcyCfYXIjHntNyoXL6nXhv/ca
RkCAuGTT4ngEH85Urz3YkYjr5U6yNQRRoMgI4Il2F6LyPxW3955lxIee9DKySmXHNEK9z/oS2Q10
2mAiU8HIqGhXde5vCwXB0xaSblDgwvWmgLpsEZ0d7ONhT06pjNYY6VQ/C8jO3R7ombVnmoGwhHmw
PARzSDfBBD9G33c++wHMqopiCCE9m7hLcIeZKeUZq9zjdCIqgT0yJM7uohCaIn520F6zEKnmmjd2
8SHwmlGSfozhTbRTqThFtNzAgGF3u59mmjd9TSiB4UKBB5zcAhjmsK23I2XfVNB/bO8zXU3aNmid
mtg2GApNsLn6IUAkSCWbug7lgpfqTAg0NTngLlVBIhJGjm0Oa63RU8duWrJwmNmdTEGOtrT6zpIF
ZF3cGgJJPdtz3Z+DDkW80T2QvLzvcnefNPbl9nDMTVsjJkprEn1qjdOpg9KC02sYCp4hRLatvaWF
MXNYC4wI6JXCgshuHoGNzzbaD1ZtDllK/zdXEcSA+4VpNfMdZupSQesRCWwN4h5Msrwp/wm5mjPU
+864/Geb2301F3lMrQ5NvVoXymtOcM5SV5h8pmBQhmv861RT6BG1aQ1TR50WcalU+uyhGgk7kVyp
XdJa9OhGPd6vcslLoSZVr/SUl9+DoM/PLEqA9R19y903Qw5zcshFLx0KZvrf9Dcpwwl8LVgXn+Da
viFS/iQTRHpTMfx0bKtfN6H/stA9M3uRZ8yl0fKtYuC4fjvfu69658c7fQTq6JRAHfXNf3Ev/pk9
krvk5Bwu4j79xN9uP3gmpJgIcMjJECJyPBdKeq545J1ct5Pe3m58ZrGb2G8CLUSNpdifEiY/J9R5
1FOxMGfnmjY2TUeHEr56uAEQUZ8hvX1hHVyIb7/2TJ+YaG8L6uRuwUdQ/Rks7nrUElaplT87BGZg
t58ws+JMwHfWkDTMrELFovfUeQgm9kzyfIR+sxV+SmA7ubDqZuavSTnr+wCQHlCyTxyVI1c28DVm
NI4KbP4C1uJX1dj97S+aGQ+TfpYMEcxYOqg+RIwPDw2v4AcxJEvF/pkR8a+//+NaI7KOWtAIkScY
rR1YmLwAihsPVH69/fIzsg8wCfi7/UZnqFIMmsTwpy8PnkBqlcI4cscG+D/5cGN+qDwN6W5L+8e0
dcXRSQqxr+AJviLagiyysLJYDGVxX8Kx7nMrmvDl9qu9P1MccwdAXIAt3ZQlccnLfUNGiBKTc5oF
hzziH1qljhn+7VIV0uUsO4k2mQ4w3nXiXHZL7k1zQ2cciWzW2x4ZOxI7bMD8xgYz8F1WLTmxzc27
azz9Y2YoH80DRw4HKsfLzz6DKmibZnzhaD7XuhGVw6yzVaS5POk0co88TOuHQJPs6fbYznWNsbvn
nXZdVHOr0+jKZ+hOfsNAQBRaLTQ/s/hNbp1lS2cofYfEGte2TEYwaowraFT2V6lxsfCQmW8wWXUg
BtR+YE9A2U+R9Q1u5MMp9/zh5KT5ksrO3Hdcf//HEDelU7JCq/aUy8ccHjFIv26Jfcdgjpt49sIi
mHvIdf398RA4RAjuCF/Hfal2VfdTjvkm8+UmhLF7MAz72yP+/mqmpvBOwoJQllkDMyJK4UHN75zI
uqvzdIdlvpBjmPkQU35navXEsykrT05UrMuq21JSPTVUvsCmG+aDyY/bX3LdZ9+5SJpcHAKlaRjU
Nzqu5HAqI+cVWoc5aMfuky9REcpDKHR0NlnYkWcQpNQk5kQavEkIdWEhKrqxs+ax0nxbwq5WB+6a
J9NDDQMWy2lwDuxjhbMk/JbhIRJ669yCGnbGoP+nVnBiXMNgene7C2aCg0nkKVVbwbVeyxO81Q5u
6exK2MvfbnpmVblGZGBKwP0pwX5HJvkcQVy2m7I4Cd3nDzVvEm+Yy5Tb9lN/KjvYMgc2/TQWU7W6
2lHefsDMJDS5N3kgChpYBR4Q/GgzjIoDaWMvgzc2TBasJUbvzGoyiTIpTI3hvo3qWOeoHzR3PyvZ
xAFgHlO6NBAzY2zSY1xl+U4Cj5HTWI07aH2tnLJcOAPOpdRMJozTueWQk6Y/VRTmjBM/pR2Hn3uY
Qts3vK+78Ymy7qUpbXDB8iURgpmZZYr1WBCTjtqSFHDWgDu6tOMyl0eoMH/sek+N3d4CnbfWSSJO
Cn4QqkA1diA2WeixuXc39vqW15Wwxq4HxOZZarZyqm+F+3p7xs5Uu6lJhGF5zrvWx0Woh/J/vmEW
iUBKL8stKt3jpgKCbKXgjHNXt0O6llmWnntZlj+LzhMLh42ZzzOBdgpmOVGRy/LEOrqFV8shuJ42
OV3ITc1MZdNtT2ZXq5CmhH15pr/1VrMnNFwIV3NNX3//x+Y5lpZovCjtTxRGGBckJhwYdQJQudAx
/0CX39lsqBEOq7TnMiMNLhfha8+fJH/0Q3UHGXaAc+0ddacHLmFGjYTI4L+BWrnw3Jk9zuQYjRaK
sqWSqHHoNlvBYVvCBU4M2yLNYVK/YplagN/MhMt/sY0CyAimU4m5lyv7yUFuYzt4Fv1RFq0XTzA/
XSPOtQuraGawTPKRFh1kwIcAIQ36/BBdXJNafux4YzKOej8SSIugaVm/iOxbkT2kcCaCzfPCq88E
fJM21EtZ4CyIU4Bd596rNQTk4PHC/w3fHLg0oa65MB4zK9EUNxIOdNt1gcicVn4sADzBlWIL95XN
7VgzNwJGkAQT1cnDDpVLOaRHyu1t2lZfbjc99+ZGiATbvneylBYn36X7vqu32eB8CoMlTNBMhtWx
/17oObc1at7X3YMrf6emEIYFsHbRg7hjE8rJQ2DtAbSrtmne/F8O9L9+6P9mv6rH/13n7X/+Bz//
qIBS5yztjB//81IV+O9/rv/m//+dv//Ff/a/qofX4ldr/qW//g3a/b/nbl67179+2JYdx9b6/yj7
juXIcbTbV5noPefSAAS56A3TK52UKqlU2iDKNQnQgN49/X+IrBalnI6puRsEPkPKZBIEPnNO87Mc
Lj+rJqn1/fEbTp7/q/FfP/VdPg35zz//+K6arJ7uFgqV/fHLtPvx5x/2tDn/f+/v/8s4/QF//vGU
ifrnj3891l/rn9V/XPfza1X/+Yfhuv/2mYlqDh9tCpY3pQS6n5PFYva/iU+Y7zJq+7Y/HeszVdbR
n38w698OCOsc1wE69fQQVQpFqbjE+7fv2NTyfcsGByOgcP74+5f78PHMH9e/sia9VyKrqz//cKyP
328wJuDuqI2zHBuwz0hJ3sToEuzTQaMX05+Fo440M52nvkjsZR6N/sZqXfupI4W9TMfS32ir6YHC
TFvtMnOu1gR1SVfrP107O//TtZb/FRHVaAnguGKvBy9JihwELn/Lfj8UezYNNzoZjvnfjkZ1cLO6
34L/rjzMQ5L770VBsHtWMdhrfOdzmCfpwXH9cGFMYjFk5gpRbbax3YJ8tln9I87q7hz2wBCNopVi
pVzHYze8gjJpkdWW/7kN+zWIWuuag6BjBOsxH/l+wJK91zNsFfg+Q01PGcxyzC1U94BFEvnfcAUK
3SGoS0eGS68DYQ7om1ixtgAbvNdy5DZnQ3HzWx4LuR0kyQ5yjNQhmYaI92yRmDkolz8atKgHVyCF
FucxGHT0FMyqYRcftC3pe2MVRr1cheHQrntn9E4SULzrMOfeKZpmY98Ds9unagm6LlU51bNvFsZ9
nQAxFqkhHN7yVp3aaeBGjIEVE89shnh4jWKMHG1HbrrMi9DfOHV9ssJ6PIW5QR4tBX5IG/CN67Iv
KTobUVUc5tVTkaZ8aUagrLvEsazu+mjBXFpdGhS8XfB3tFsU8YurThumZwXUEzLcadEd7fDy3y7S
N0pouwWBqdp1PUqGAiqaYd958ftB63Kb9e8MWteS/OnXZ+45p0G2ABDqkjMwt6JHzg26qYhrgQrJ
jR77arCCtqv6pbS7elPEtbO3rImbi3Xt1rMKcaI9SBGRwVAXBMvBDwTCjM8xuo6CrvfbfZ4VqKe0
e5D1dpV81rPkbVaBn+iqm2fMse2tTCJ3BXIx1LmyjIJahTfRRDYmFl3W0k2Y+uG2tVBu3Y5RERhV
Fz2yPs62Y9kCwAAsUpe8alHnb6TyR9SDQaeI0teaDxZo5gxxpLXNDyGOckteD3ytGvRcpTlHC5pj
mjTAl14Bkc1W4MON1MlkpToN01AwJJN6v8zX2gBescjCcwOLEdUUOLn5d9b0x4Inr7ZMASmV+4UB
wPvkNcta7OcVG407p1GveDzxB72JZQbSo2rcWahf3I8UwB0BiYm1l6ibC5d1PIVXuhEtcJPyapdg
r3bzNNqylIoVKlaBzt0a0ttQ47tRp6j5YNw5pQCQ9SRLxucWhFqBWQhQCQVeWANrEmTKQUjj4d4f
aX8dMrLEFeK9Juw9tAOX44YTuPYJQiHEHjYJC8WD4soO7KFMv6NDc9sD4vkzSG9PLCvwdsY6oges
enxPp3VEi6leTGYZH+CZj6g2ZaUlD3VrpceoJAw0eHR8Ae/XwUUTyo9IjI8AaBOfU8/vVibl8qDG
CUnD93+5gmfrIEn6uw2Opdsk58MAGixMsAcCFYf4rosXljm9fd4dOhjI55vIjbyfsSuSnfBj8M7a
vsjvDCTc7+rYnnhop+mtfOv6Tv6P6e211TDGCwOB2xVBJcFTU4QXRHD7cyqEfFLdgqdVugDVHF8l
08esB8sdCdawND5kSX3Vg045ckDSBRdvuqIHCMdK+82XvV0x64EsFzpgZP2ffkaRlccCkKaPg4fa
u6pV3QNIB8sDCN3lkrp1/jWM27sQhYfPqW+IHfE4wHpKL//a7msRxl/BFVata6G8rZvE1bNhpLsU
TbBA+X3swzG7N9yaXtKoOYYDa14GSsF667pkZbG6ecnaIkWBfxWdU1qF2zJkQA8rLfQUlEP02oL/
aJGaZn9oM28A4VdxzyZ95YGZ10xHvisEzT6Di3qh9Y0v2RoMnfaGp3H0atXnDiiaLxwnz23bIEej
1WGLskyZi6fQ9+o90ibxkneheHUQfXq3Efu113m/t7F0PdWHbx9wlLHiEcdzsMPBV/Hjt2+Ujle5
pit+SCt2YrHAq0ua8fhKzBGMiIONPUPOnUszeniVg7jcTHzwF4d1dRirwbmAGvnzgAd2bXVKLgeg
BB5Kx4wPaV7+mmkdysnvQR4abm/02rdv0FSBFiZcO5ulW9yD7Rf/8X+4ndaZldzkUfOA+syJ5a/p
Dmad0kNcenKVqjF8ASLYGYUg7g/K6X3hEvBwTa52RH65tuC8ml1Bucp+KMO5l3lqfXZBWLqyQEW8
LKM6JFFgEGPMs3sQL+zwSK47SXBsn2YmmsbDIGyiX7OP1ls/oxfrHkHn67WzVXkoG7LLhiw80Hkf
UI3xfvBzaycdoEXd6GdfIFebBy26VB3qPuVbEQ8ACZpd5mu1jqrsbHdJv9WXaqPW316W+ubFiO1u
2asYzSDJ8AkvT7mwPKt8cQeQqYna676FQBUe4zACrFgM6klg0IKUQuRBTf3yYom0XBg0e7LA9Xa2
UfD89CaNfug8CVE82W0q0T0HabJpycabavb8n64bp5/wdpf554X4CVp6s80/b7LN0ttvhqoVtotz
0QTSEtHRy0Oy6Kmtlikj4VHr9GweYm0IQRTuWv0vv39yjhBa3P73J1nDJL57kHF2cqZjkg3CUBuE
wLdFQyATUAzfXu+HESYWNQJqFTaq7nH+UNYmaWzjkxbieNvR3PiUC1c9iuFrm7I9r2R4dN0JovJN
zLmJ/YTs+NXqC1Y++OGwNLFSgZbFPjgkCbdVbtoHOs2cSadnWjdbVc5Bofzmp2ed6C5WNopDx3zs
Xondr+sCbIzxGP4atEGB7xPHib912mXE8rzQhpwmPZpfp+usSalvo721ox8PfvDf/8caQvfmf+wQ
D2dAF/QB08Hy42LZR8iuRyVYaIQ0H9Ea4D2gX0oeq5i3C71qYtv1HUVh3gO2l+JYvOk96Ks3fTuK
bqEKe5i2ad97tDi/89d6J2TAKfsqSv/i18kIrlQvtQ78bWW4ziadOaJ6TgqXBH5UmXCcFg5t1oN+
ovVMO2IHQgIXgcYm0MrrzT2LZ4tiBO25oXDwKBJE6bPWz/bFdPAAtJa5iRCNXGrRzLzkobbkVVKT
h4OymED0qdoL+jrWYIHmA92DFbY6dzbQ32sRp98LfESSu/1riqPIavZw6Q8w21et5wLpCjWxteXi
izfLufObkJIuFlHJEKpsClYQPCmgT8H50PYJ9Wyc6T9+iiES9wY4nJwfNAOKYyWEdWjeBrcS+C9q
ua4Jdod5uEIpRHU3q4oMj1ciWmc1CkpOhojJKa4A4eJE1ZEMDTnZ06D1QpJk5Q8WWdwYtLX3E5xs
bbGqG98AY8woWHIyVSuXwk5fil5YOwqYknPVN9XZmWaTXhF32F59Y0niM2nifUsQHxtt5d8zJvZl
lztPTjx495OtML13tmqSCOk+KfzPgIJhFLsK/J17PZPd8GuWvM1m6zwLOyb3sV2Vvwm46sL7D58N
Rf+6R6nnUhdL2S11Qe0KUw5xxr/HA3qbLeainHcscGYxcXBxLQ8Ru0ksKAeaRynHJWhN4aPNN44S
GB6gl9bu2qmf7qE9Z3d9Sy3qW3o5PSe2k64FyL1Ogji5HdQ8aU75XmtG0IOeYq1mueTrsDN7UGdW
BYidpyu0HXGsBlA1SbwBFehwupp/3cXCuTooy5SuVLjKSw+8263RlAcLlSTg8p2meqiMhO/TcKUF
wFACs2R2nt2GyRKZnr83EvS75ridVl2n4P3FwsocjtLDRB2rLAMjA3YxAUM04qh1eqA4a4GyfPLx
OnbIzWGCpUQV91U3O0Z+/esOWufn1P8NJKalM5EfvgEOKvxd4gLs3Uc88DZlHLEIZZCDWf6I6wz8
hiuW++syGoxj4hX3udG3Oy1dVcwCCwhyQcMydDx/kVzlyVvbZSyGu46VuyHzjKOTRrTdDL56dxtt
0L7CtcmyVqBy5zl61aQajS/Uzi4KDfFhgAjZUIOCrAyd+97OiteOo7A9qTPz0YxQZ5gpgx+L3JQ7
W2TFznMj5xhj1wQGcYny+xTpaVAEhq/THaN4QjYvD4SH8cVzonKDxKwT1F2RfgcEw6bou+FFtClf
jaDsuLMSl99rj6RE62cipQxqvV5N61NPGvPA9KLVFUMeUCdM1s2bZXYEb3eydEKw/2SdUz34YDlI
ij56JEBqewR/sb0E2VG11ro3j7ov4qXV80sxBRAoIALXNudiWU2i1omEpevCx+YfhEkIOYRvcoaj
+oN21DrDl6CntWT1oA3zvVIduchsEligN74jRbQqwPx6asIeAZFpBsQkdcppRpEvCVc3eu2hjdOV
2nW+CLCA6oT2crp/u6320HrtZov+eluturn8420rX/1m0wa0YbxrPnzbqW8SHL9w/scX1LklOAj9
UVI/r41vcRWvasQunAC89cXSUqCz0u+I+V3ioYnn5L1qhchyuOp3yoCWi2UMhNCrv9bpK0cx9qf2
O75I012nt9T1Xh/vf/2hQrK/GBawuE+rh3QaWnaJTFLcX3d+0/YPR/BZE3ppfJ/LA2nsRY9V6CGu
E/roG224rIgim5D79DEbXbkHK2ARaCuq5ujjdAHh+BpoFSKuuAA0PklVZRu9QzV80ADjDaG2WgzT
olmCwldtzWkzG/G/rTryPlt15F1bzcn55lorNrMnlXbpbsz7v/hgp/eRGWXXwQjbHyOornZapY2g
Cm930i7/SlE1fZ+Y9rjsfdvBX5KqrFlLJ1y2065GtlWMqpCBnovBbPasovmKAgTutQIWUskj52Uc
+TIMC7XhfRMhzVRGj23hRI9WDI72sDbOWtWLHnC5Zh4tOyqxxDWdvfKBJrGODNEuqKX8cwF4iDOb
ZjkNkTF2x2Q3G/rYJ8fCGBfabdbrmzR11r4zIFY4Bo5pYLMhOBn3bVkguhFjTy5zdW8a7vd6YP3L
0KpszSw6bNw8H154o84ueNQvcRT95jnQHUrvHwNExVBEbRJqAUcM2+ubGFjTgZHBLMb+W18i0g/+
0d7IApf09Ih92oOiKQjSWE3+ctrI348SsA4I21bbmAFcWot6aPNPbjYWFy2AFq5ZEsb4WouRldFj
KOmDlhqetY+t4H/FSdHs7dbIT4itkmucaxiMleo6Y69jWNdYVeL50Tpqk3gx+zk6iuU3fFX4oHZI
7vQmLPVx3onzxFzqfZf6KPqDny5rlq+R9qJHJ1GPOrivhzxO71Gom5+0xPERrBKHuaC7nrIBsnRn
f2UNzqLFBvUORRDOUs+AUuZ9Koby0E1xGq0nQwwSx5p7n1DRfKt3OhNvQylKsDOZIf/NTs7SFZMf
P1OXEdcxXd8jqBC8/Uy9wq7A3u6qb9XQecuM83JXp81J9kM8BD36wY4h6u6OeqbirNq5ZXXCWQOl
Atp5ElMQTqLn1rkkZsKOvhLpNvf96K5GC/iRydFdsSztH7E18lEUJ9KvLO33ALKv8H5NvIC1sf2D
DSjWykx6shETPCKInyHC5Q3IK+GFVIymh86sZMjuMxYHPjgcmxRQG1Frx+KnjczmMhuidDFOG615
AMV5dfCmYda1WR6YFsp5mO1bKx9v9/qiWncHvpRtavfOZ8Arq+WQE7oDtJXzuXa9A7d9VMwmQ3eR
Nd9jCYyfc3ZmbIwP+FXig57pwRsB0hDItt6rKrG2Wlf6LTJEdmhurkc6JJ4+JXnFN/MhUJ8bZ5FP
J0h9Jnzz1Srt4RpTIWpb76o8nOB5/h4AqjLs0yQFiXttbx0H/MnBbL3KLMJX1OXjjsqOnEe3WzZZ
WhydSdKqGm+dvVn3Ry1hjfmlb5Up1oM0gQTxptMuyOG8AuW62nSI8ZbfpGNmq65GJZGTuTh+gb3g
S+pkDqjpxbBXQ5p9tkp51SvO1Q6NOXKFyFz0xVGAIUhdyz+TNHMfLFI/uZOe4vC+jv2ebzKDZUgi
TUCBYPbtrWHf9p37mDlKPNVqrQNPaOvTgo4fEVS3TRYtJJNb2L5zC0FZL/1o9d/DD44ubfr4SGFt
ZDZQQVFAD2qcm0R073RZDhAz51sKbMkdI6Z30IPhjXJdDEkdzDoS1UMb2AiEX32yJDEPePLo21Xa
90bU/qhzz4IkxZ/EivoxMsbhTrY+AqPTMFBzQUA7fppVrqjMYCjsbFvYilzdIseN165ZeQutc7rY
WtLCL9am7/WLvK/SHbC4/U+Fa5gr18mR0Z3EfCTlNq69CLtOiHLIkA9UeQ3mMoiNR61za5KjluJo
VJ9Cer1Qa1K33XIp2X3oi+/STLN96iLo3JCeBzoFNkz7zxudOenij36zzqDIXF9zbTfXNY437Gln
g77PCL80cRo/V21rrCwbBWT2EPKjO5rtMqEgnzHHcGdajfvjo2vM8PYhkyst2nYJUJdu45XADuOq
jU7eNBQmwrkmQGoikUQnlxZoh9ZWLXdef8Jen+yM0k7MQOv8lkan0ojrhRMN2erddYVhs03ioQ6g
iKLk7Iz168h881m62KaRFIEbLZZ5RzYsjrKVFis7ESvH6/jm6pzwaGEnbbnXYmgUL4xGDVoWSus5
iquF59CfDW+QTKQOfRxoIY65a73ot5hWITe3x/FGnJny2SGMyYUMCnlOvR+30tEMcgsRwXmjPu/K
tdUuEBa82a4b3FS73hLenT9yrD51M8i7QhD09wL6X9ogGs+Hag/0uWofpnmFhCFmo4oVVjt/Oav0
TLtpDy3qwaxZtefcqjbIugsAKzbexubMWSklxIur1BAIsLoe4y7kz/5wjlgrXkxO+X7kqLXVIkrZ
yZK5ZrrToqqzfZtZHIjc8gsHz2BsDWwZury/8yOVPtVovC2TdnjVejHpbWL+o54hpg7iN2cMdDq0
d/14pUWdE9XZUG2Y06azrhnrbQ7mKKMynSM3I7XGy89E0hviPPhvIjdpGtCCiI22hjj6DlfvsrDl
cRQ7nhfOEaQyxSrsSbZyAPBz7HEKC0LwzXzBuXFciMjl+xbx5ae8ASlTL4ovJEbro0Q3+7oazfxL
YZOjwJv90SORf718nNxuLk8bA1jL0GOrRFYUPAii8Ix35Q+OymUgU+bc6fIH7ASsczVa+BxQNDFk
rF7QEbtEtNnGZ9Y8gfQetPSIQeFwgGTjshdGuWolElhaR10LGQz25Dfqg1tGX+IOJ58gyg3/gQyX
EcE9UF/4mbGMbUesqdNEj6Zf8MkIMkyUQrTub6qVQb99c560EbBCiZQL5FXqUpwqP8Y2WWpkRZu1
+WvOQUGUYv+1N1uRlQHK8zBe5y6ndI/KSXNhRy5ZUG26OmjTdShpvpGdSAIkP4tNm2bJNZ2QT6KH
7+ZKH7m4cvONMqpkpQ9kYPn5ZZVtqh58PKq6fkHXM+hZUzVPJWvEbtbPpRDd30btr2siZjff7J5A
Zn9RdhaMWSyewB28Ym06vgDVAc+USA1EOMrhxQc8YuAjxnuK/e7qZoysBdycYS/0hge7C3ONrhvg
E01bIq2bd0I30fbZ+WY7dSPOd8Z7Slwj7PNN7b491ACPOvt9fdJ5yVR0D0AE7z6TEvgTAPqrD74R
+wcjBNKtAYy/l8opT6JCmqbRAeIsrMMLx7s0sPK6OBOKvW+Hxii8tYcXp6LpthpKZH0mUbvZKGU6
5GAxDBQfCoS1+/R+/i6HQ/rU5ugWvH6ZHTfvt06KM6520QOY+HBSdtVT04GvdNbPvvqe14fGoOp6
P6kGgfbbqFzgkBpfEIm2ln1F/VXuU3nRg50KsMqTYa8l3lnePY9ftKCviQB4t3NqQCHPupv79Fn8
O+hDqktv1bvkgI1iQt+kPoqMAAvzH6eWuI+rFIWf+SvYJNI7RKGjY0L88NhXQ7qIcfhY0opm1VIr
/8msDXVOv1QVQUvNdNCs/XPjhu1FC3FZVkube9FGi0bfWEeT95frITeOzZ+FYuGhLT26HSwqFrzv
abeUfhMunSJXy64c3C3qYz8LHH1WSkQo4BlH/0xJZ00UDM5nLyPyTuvcKVwgUQB+AAz+RkvjQJqp
1g61TV2bYwVUqiIACPfJgxeNK/1LpTYiD2bsRit9WuaqiR6Qql64KuwetUdJEqThskTttFiALPyu
mwI9WrSchARFLLpNQsbskJMeCH/ecHLzATHyokZUHahX3SpswH4aeU3mLrWpMsxXP/fIdvDDcRGG
YbRVQ9Yuw763LhGr2uWI4M4ljAe0YE4zOekU9+wj2jWwbQeEEqC0iEAqPYnuaWQjbTIN1ZQl1Hoc
+u61NApzhTy2v/cAgXY/Gu0XvXQAsn1ct7mRbizQ+aFDQ6J3AfDpddJXR12yVttZvIv8kiORhiVd
D0bKH+KYVUctzR665E1f9XYP7SFCdOE6eOKDeV3Ui51tVdGx5j9u1FoEsHB0RKhKC/OSqddHbQOJ
+7xY6llBjm3lle5pelnlnowPQI8BTxGUW+ArdUfTUiiW8ZIe8b5I4J9K5XMTkTZI60J9LdL63k8I
/8utv7XZ4KIKwspXChWEP6raes1cP/sSxm64yBDvvsttHKhtw2FHtEmxo2Q1OwpaqV1mxQ9enDnj
Mpp02pB5jyAIF9jNG9MBvA8lcGbtcDOH5vosWSu/PeJb8OCFEfn+NklCedXIvyeTqbbY2YjaeA/Y
BO9oRFUzBl2J0GJDjRJHESh9CxWcy6LmgJHvmHgQktK73OxFEDU1uJUqQsOlYcb+Wm8OsPqUD3I4
J4a3KVDEdpjXP4b/xhr7vXRxXfra6lJHnrECq2C460ScfIL/i8VJ860Rbhq0FmL9lPjVHTNzZ1WU
SCEw4NRoD9VYYlmXZXxM0el+cgETs4gLZu8MT+Gl6/l0n+Pkui+nQYvzUBYgoUfXxW5WNS6I4xwU
po/PVlk1G6R3Vgi+RSd0F5D7HlnWe8+QLo5UI9u0jBg8UEAJWkeFay60mUyOoo8kTh4hEpmF3Hgi
8QOndfyNTMoRbIRZdkji2lo3VokvDyFkUVHOPheMfu9HcEKAJiNgPsr4gjEctkZR9t9iA7UUdlPx
5YCgeOC1qnxUQE/xbdt9SCqveFSyESuzieO1NjqiZmdu+Gtt1Cp0yhlBjYDkTouGmXR7GlIc8LsY
mA9jlzwl0kmOYwF44ZyiHnddVGa6EimSf1GC3KFJXGQM9VQr9QCCqHR/nZk2BYBHhlTj7KNFLLfu
xiO9cTdh8DKQPJZguhPypVfAGOEFwIXaaVbYwliYcT6stKGLVb/lZWgEOL2wRcwFlhWvH15sG4mT
nn3OW5vvwz6vFhlCPOCzk+PzmJkmvri2vOghNJ4aXvB7A0HnS02zfm8N5etsd0rirbq8t5daZ5vV
V0/1EhsFhgIzQKoK5AXD/CswON2l79rqIDqTnSxr6Bb4pqTf/8EjD9GT1OXkxcHx7BIi/ungkPGk
JUnDd9Jkw04DKefJU1nGapYm2+C68c8UQdx9ohp536Bm7vq8FQmC/j0iodftui48zqp2zwkK9nie
ngbgnj5Tr1qU5dh+4kbVXkwr2yWJMp5JRvtD4SRW0E1eMu/YRhYglNLWREbVMqpyVBfnKATRt7ZV
ktxbdfPucNB2rdqUXP76DWTopJs6BCo/On+dQz/alyZlQPgExWeyal1k+qzOqy56QLrs1OeKrmpe
nakuqigr5IMjUSN4P20rr8pkoGrT2sik8VDiFeYaOJvZcXafO22GUlijO8topzWzenaNLJrea0OS
Wv3kajLD37Q5eiO2QCa0V4iRVwGqS5OfFYrLLMV/stQDuYBb10808VGybzWA+M0ta8+MABQQ2CQa
y2uhCRiEfXdsn8yQlXdt6L3Tk96RRzWqb2mYOhe8fBZm4vifdKRFeXzhiy6/aEly9mK1nF/jMjaC
oIu2KdSdNrZhDdYRYAxttCgct96AI8le6ru5QzncMdtgAfXQ099aSiKkCT7SkZf0YBJkVko2kYrz
OvqGZ++hteLwiTh4geV26qxNAQ7qYcpw4TS9qUpD/ECHdRpgCW4e+RgamyYahi0qZNpLMnpNoF1k
jGgLqkBek87AJ9KCz3i00991x+s2+JvNJDMZszyH4IXh3LLMOKjrDC0/T16FAARZWzT3lmNUl7i2
47u8ArstKmrqi9blrLKw6CfAyplctGF02O1VvWFtB+XXxiPACYJsXHg9ei0D0swTpNbTB8cMbYCI
GsgIM8Bx7vXAU1qsFQVSkWEAOQwcF3lgM7vam9OgXbRIshrX6el88btr9H36ofzy3+Obls7tf/h/
MbyH0P2DOmjURf/H/6sqzSrqUqf7AsCHdJ2GlgycaT9hTYOe5VGC17ow60spmNxpnZg2FV1BYUAe
oNoww5EAPYSyiYV3TG2HHdAoiCOQCnEYda3zzay1E/uq699m//9+nV2uaxqOG52npCgIDiKCwJo+
FmsxJDLe68SkFmPSy3eits7O87W1AnjcjfMshlWJH5QYfGH2Fjt4SikwpcRbANNHj3pAvB5gE77j
bBCAjR6T0c/OLvAniG0W38p4MALUKNcP6NOwt3mMQ2TkEaDpKgd4nn3r/oh5UOHT/uHGjRGkSS/v
cgtLspsDvNvrk+wlHLDkG1FvbbSY9eyToVj2kNlIxqFy7OSAQ+JFJKraRoA2W11FOY6B2/Hh2Ml2
eHaynzIds5cuybK9Q7zpm41bo9NATE3L1Z22DsRY+GA3RcGo2eM4gd9A38xMRbjWv8FVJP4n5bXZ
Q+NnxaWaID7DiK4olWIH1BBrWfaMIqWR83shpxrZuBDf8HB8EZ5yHh2wnOxcYUXrisry1WPfjJpF
324u5I31m8I0W5OSv//+I0Tl2gyVTxRgtcS77dIfHayahu+mz26PvcgzsTyyRsumO6zDBFwJDd8b
rsP3UVs8gOiMbLSk9cissTKYZXTTIPKOMrBt15F0N7gSZzw0saYLZjdWwPhY7ZyW9peicPN75TaL
sEyGi1Zlqm/XrZEBPnvy0AZi+49u2aDsc1IxNOccqmh80pIeem7laO5CVKVFye9K2uhbYmPFNqrh
46qXKOPDJjNalGadHCiKET73AlUJXjo8oZIu3BWSyUXUtrSeqmHGhU2Yt9QP8fWR14+yqNWGkHIf
NqYdULyWNtIfqzNB0us65DEBu3tCk3eGaHLRV7DpCu2c5e43y+Eu+mdy9Me1QKnYm34M6Mq3Wakt
Wkai1wNVsse+97mPgu/J0ejNU2269zdxAC3OOjEEI4qYDlqj8Do6ziGD2g4LZNk4CSIvA0Ejjg/P
oeSvBGv/WUtNfU6I8p5SoDQ9mCw6I+1kPNtN1O9Nk4hFSRvjGU1KYuMi1Fp1qJy8oAEnu2Ctlg8V
PpAoNumjITEUUacCP5fFXuvS3N+AZHrYcAncE4Mbzd5QQ7v3E9vLg1nWs9nHm7y1iGPfKUKQ2W6t
fns9xEUIXtxFPH/SZRS6cELPSNQA5075qDQfchz2QoSSZz+q0AFWGXLE9sAiZ0tQUCOV2EE5k6gH
sw7pOSP5w1RtejeUVLCgbmN+LFsOSqsPbrKoh+DaHWeOnOzjqozOesj6Mj55w70WEA1E2BmR5WfV
2OMuG7uUBNrCgI60BFw2wrbTpT6+THuvlkesOPLSVyxIVAd8uUnK3ThF/kJMq5G86CFNkOIa0V+F
7cXfOpJH2MvnQAGN2+iYlcOPirfOU+zmnpZyIZ0naYzvJOTcrlKV2vZTHPN3thZNUUuEXtNlmLvj
HY2kefd/pF3ZkqO4tv0iIhiFePU8p9M51wtRQxaIUYCEEF9/F3J1OTv7dJ8+cV8INIHTaYS09xrM
mVDDeD0zdeBhejNbFQDoy6LZhQHlUP92YqTbQlkVs+u5A02OdZnBKzVEzntLGw0l51IWB5fG4ONZ
Oj5JVY5LC6nOS11ytvCrVDxVQRPOYoW8xdCz9wz7SfgAOvg5DwIMAMjM+j3DpqNr21mYJ2UCeoc8
lI1Fv5G0+xkTQV+rqIb4I3fKpxossUVMQUb65wXFX5i71AOiCptHTKqYTNH8SXAhJ3EKw5EufEpF
bM/Mq1dx2cwLlRU7E76G6lkz59AO3JlXr2ktWfer1XaKX623sabVDSBr6Nb8/j+NN5czA1IXCOOg
bV29h4o/cC0irWA78Sf6AJGAg2Mz3LuzaxCLZpE6+C7r5tgvqyfexu08iYh68rFpl8A6WpZ75/uM
v4yUjbshrKeMLIqIFNpLmngakySKJAkB825EcxyFU78EQT1vdFOsZSCiZSJg6QLuT7MOepc8yTG4
mI2gFiN0WwB4foCuZbDpErtZJyILn6zeuzBQpTbQuPU3EBTe2V1dvQUWYOMMy9yj71XuPo1cWOTB
DfW57MiziXL/7lpCr+XaNYT38LUrjYaXWnFrAcZkePQpaMmTpdHSzmq5F5DiQPhGJ/ToIgV79ISi
39xyvBA8lNDHaN5D+KK+eRxeFVEZjy9grYESSUj/NIQgYZSRKx+KrNKLRiJIYVuiX9Im9e+qyupX
wIXCV67l9nqQvjgQ5Ycb1xoiWA2G5c6zapjrKGXvadPUG01ABoxYzdZy4OGJZ4G1JFSPZxeoUKQA
lbxUWV0s4LYrHrvWxV7erdQzJi5vJsvBeWWhBS0Rrqwv4Ti+4i9pv2MBcAzHJnwP4C7vw7lqB4Hg
ftMo/Dk9bJ7uoNXT3Fe8+TZknvPmJD4EHBKn2eWwoHlxCjUz9eUgwnULbNtqSEL7LU2CTVrQ9FHJ
uwEP93aMdLbhoEqDKdWxOZJa+Xe/kbO0yeW7bmgyk0TyJxYXycoNLG8vmio50iQol4XdJC+5Is8q
GuW7lWcrKWF3SurM3Wjsaea1l8tLWcfeypN2vw+B3caEmPCVbFP+0JUZpkuoOHwLmnHl8Fbs85oV
8zDndI/Ef3g9mCJBNg5rEHj7mgYndFQLAWX0scsMp6bT9TSahntirPY5+3AZ05kyoeahXUPZ0Iq6
xaDs9hTbzN1JAmGrBKjFRwAeK7xw/OrdS9/UmI7fK7yY50Nb2fduM1YbK/PpxrcS92ylFI9eEzbf
Oti6mjEVpT+la9dPvPTzlcRPbx94YGZbThUCsA6V6zpubbwWs3KH2fCBmdXHdPCmVYqpbyVkPn9X
3eqRlXwwJRW7oLYUrLte42/rzEXMHaBc8Vp6gAkQRoMFKBDJo+yb7iRKenYhlvRoqkggoFfs6Dt7
qqJRW4JAyey1acwCWgJOhmSAKUauRjyOrP3Qzrp5N/RL0OtOXjGKOyIs8SBStk+KHGEspy82jRN4
y36KaoE6DW0sN+ruGs+TD65MPnSTGkjLMnrx8lBvOMJ0ZaSAWXcb2h6GANg1czDFMtf4/wVBtUD4
yDvHcCU7Z2wHai7ilabKUsEXz47Er7qR4EEHDABi0tMArDL4f1EBQ5zhz+lVuP9QCpQnUqt4OB3n
s/9L41XQF8sqSJGIFMmYFeZamJGOdE0Qd7tvphf5GEVr0DZ/laa2W2lqMz3F9Fof/tTzr+NMz266
5u87/B4Hi9x2rdpqnMV9jHRKLBXSK9HB7npgJinRJ1NjDhpgqbWVFZOO3J8aOlJgF2ACxZSWNvzB
q12aBwCyT2k6PODweWzjjSmZg9+xYI2Jop07AVTLgECkct5HVK/TypmPJKTgAMroLtQs3jEvu2dV
Ft2ZKnNmMaRrJBRW8Br4owHRrXZVlYk+QdBr6Zeje06mVasuG74gudUAdlIFD6mT2XusHyDnXrrf
WsR5H5lD30fhpk8trMtWuoqdnRPnwcn3vRSI4aTb8lpFS0SjwCwSwSXkJX+ALtU6L0n9QiqVHQKJ
2KApDsArYtYKxKodKv6iR5fNLWdHai5PVlGVC8SkXLBNaoLHXAX1KWmXo9MBMtpZ1hZLCbHsS5Bg
13ocvwZurWY6h1sTItP0SXL34iHZ+r3skUIZajACAA0iG5go4+X61x6IbtYLETvuGkQeZzVygaSG
W5ZH7IH5suR2+Yx32Q/wBOJ3132TQnbnAsxifxOHbYKtEw8QvSmCsypqZ5chUrIE5j54tbm1Soeg
/O5Yxa8e+PT2bqIOLkOC9FXH/W6eljmW4BPkFyF1OS9a7JVdDpALMKfMomp/hcjFqUwOTA+HwU6a
BCECNhNWBz5olwVQ7lBwb3b8E8LM+bcW3N5ZDyjsC+VNNceiNH/UPXMWMf6Yc8EisYJFVn8M0lJv
BgEoi2Z9uo+HoN7UtKZHhBuLVdZCEgD/MYgyeEgo66Qk3Qpr8PHoNRpMILf2tgk88l7zAe8APkSI
mcftcQDbZmbq/bgbF146oNs0cQ3wVbp1s/MmmIlpBrN0hauJ4Fc36Blj5R79xKs9f/HxFUJEoX1L
IHcAgwOaHkTWtKfCyWNwH6T7zYHySGKT7wwW0/NR5BGQUZG762Cwjg/rNi95XZ5KkpPvZVG8V5Zq
H8Om+W++AF7wiVmAqSpyPN91EE6zAx90tz8jQcSQO2Eha/0EtE50af1n6klMvJDL2AV9BMZAkTdv
Jcv4jFhC3vWq8e4H14G0BurzSblLq0UK1tHc40O+NRsRU2Rd8LFoWkkt9g3j99FIi0PsMLWC4xq/
FC2M9+B44r555XjPDC43olsehM3PjvCvHvzlXizQD+clzK+2SP78FAKOMpYNZ0suuf6ShtWlg2LQ
QzvVpwDjLxLf0196GDPH9Z2yEXo3O/o6H20IOdUw95zerCYugATXcGQuD2BpH/piPcnDz5rAy9YQ
V8TKEmxw5Cpp1f4KpofKWQAt3R/CrEqwQLIHdTDlOKnVIRkCiazEAAW1PzeYLoQTDDEdRdQOy5IO
T8InZ4MkNNhDsNyLw1RlgTRwn/KwgMQEVQtQY+0jpK2aZWhPmyHb5pAAYcMPwcCqdJPgZ0ibSxZT
6xWCAhACzVrnPIKsjvnfQSzu93AWAzNmhuObuw4nQeL/bFl/GT2d3Ek/VpuQDdVdB1rBrE5I9dq2
TKxoSMq11XbVaxqSNxn76syakT1EoHSaah1VdAPxBEj8TIMqjd2f77bxwU9t8cLqje/F5WtUcwKz
ecA+THGw9APYZnfZJAhUtfEpzILmMVECqoqO1y9MfVIldwDVNY+e0IsqGp2ZXfCVLwSW4FjJHwAe
/3i41dmhUEu/br2Z6XJrMEUgRdUSDL1wUakOeuRuWdxHTRUtsdyw8aJk/ZplZXNIGl1vcywLdyWQ
C3sPD+jGy6SERkjprOykp4Avj+VSlxmMQooonnNadU+5qOPZ4Djy1U7hMFJm2vvqxlMOmNfvLe9W
Oo/jdDYGaxoAizrzdDyTecKSSURuH8ah+C4T9uD1Y5X9hDY3lqtT/mzokBeIZX5vT6Wasl2M+e3e
tCGjc23zJlL87zaTk/vruChv00WvKvfKHoCTIAGoNEo3BoEJbqwHwdsUVMSJvyuS0Fr5quCAuuIX
KR8iO9liGZ/8BFFtm8Y1e0MsxMFEMeSnIiq8nQ1pmxUMHMMH2iKLzSDN8p6ROZ7+8EfrNPZsdCvr
Qp2xXgssBnZDArmkpMF6s3EL/VY3yR4GS+LY2bm3DhHJmyHwmfwE5LSsfO+nxcVbjeTyC3wR+KKh
crzzQq43o+fyrRdLf5VbRbqHUgpbFWnn7L3WYUdbNMUSoK/8xVPFM3QA5DtQLiuZ++lXnUO3gxOd
nkGMwEzTVOkmaXvvPkzzFNtiN/gWqi9YMoNuUFSeOjJDUyADV/spP6kmvoJpACLo15nv6AH6BvU4
s3VAzr0Sby2Phteear0KKx+xxgmIJRx/YUsretSFag7gNbG5LXz2KusMcDX8PDamGI3tUXaJurSx
EPeqzh8grMrwTHnwChIaojRTEcE7RD6t9HsVKHlCPgFfBQcZ6QaSGpkOkWlmiOX/Bltp2S8sSE7d
maqwCtmmLdI1cgXevsgHEC6SMFr7vMPMYBfWonOkfMzJQGZ226svIuH3GX4dyYxbyzzP63RWZdBd
9PrkmxgdkM4T5j/Z4+m6MLDy75ion2Phey9cOONGllW6NMUo6uXcsvCkXVvxZ6kqIf9FGZT85d1H
PA8BYlhphU5k/4Xh7agRFGnSWI8qqhxgmzwPppNjf2erMt91qo1XIAfXj3GNZYnvluEPDlxgIvAQ
3/pqsHi3Oj9hWYDujFePvEmLGa89cute2lCkMpcuwG/cXftOlw4mNkkXC3d+JWpXowSkvij2AhHf
91bAIkjW+RfR9ZB9Fll19vPW3dTYd2yS2snOCTjSc2LVyZcSjOwEi3IzqFdhjigocBojcBPuNBPw
oGSPsJiauVN2PoXg1WOukPydZhDT9ruk8/Fz2zQOKJfwv8jKADL3eaMExokHJQobcDob0iqfCF0I
38Q+4ITho4fU7iKXOucvRRDPADHL1wCKdXtqKzCRzWkrkY4U0+HaUvlQ8zSVquiQiRw1nSdlACQp
GY8G52LgMObsEybmU1GpQEPZQBB/A7IUtIFgOI0FeE8fQsfFopP2cu9YTXgQOemXHWQfniBVksym
XdB7yQ+Q1Ah+mEGlxTAozOTK9rDnN4O6PMFjmVLvKSw4lvrFnevy9IdUakndDk9Jk9RzogGGAbvv
ayjI+Bo5opuDyxJcbJ2DBJ4zchSZb23AP7S3uZ2nxwBwgZU/KmsXpf5zGiOgVgBkc0CILtoDH5qt
rHJUjxU4cXhXKv0eA94sfPxAgMcD3qPPnlQeBUsWtb8GIRDOroOwbW1+D9IGKdBCqqstXHYdlE13
mrZN1zvFrqUe7ZggRQIA0Lr3o3JZAdjJnkeRfAUnzDkoL892I88iLHYRZexirGW7YYCS+BSDbKDa
PgsaHV1jkJCXmk37zSdeBAtlA79pWQ555f3PbsK5CymGVYt4yoYGWThVN15WnxM/fy3DMoY8Gpjp
Xee+QMYwPpkqczDFqCxWCLxnh0/1fue6c1mqdlnpSy49vU8nAURkQECdn85uB1OXJz3f5NUBMxTt
sW+zH6p8AhwXcXBwJgpqSICndWlFDm5P3CfTqqUdHNroIWmHbuuWufcCh9UVknTkwR7C9L5N1UMx
kcBqv4s2TpmThTW63tKS0AOqeVttFOLvC/PUOlRXm0hTeS2a1pLwbezodcDFz2Damg0A6q8QxiGo
QtHKnGMD/Oclrn94OrQOXaTDo1ngps6KhXZzvK55XUrEiOi82y8QnMZyJoe6m7IzqKd1KdDVWKph
l5kswFZPDzxLy4dgzD7Wj9j1DVVQPkz9A1lGb757KDQQ/qUAxzaX6dI3n4iVfIulP10or7c3ZAzw
DyhTuGULQY8iT+snSyRLs8/UleTbEvHhucpd+aCHlK859bKVSRTGeenNytyPDjm+spcqO3Pb0c9A
nz1eQTDAenmL0bPsFdbG4a6MpXWkvcD2MhPNayDyczLFOvuM70hZBW8qHzIAxSN218Qs3kZW161Z
EvmXoircGQVW5YdwV37e/azAdXir6guCwTVIhH+cWNbnmo9NFdAL2exjn6oR4ZsNcp9JOQD7MuWI
QoRbp59T1SFl5DInWZnWHjTJptbfaDirNPbqMf6dc1AJxKlgYX6QQc2gvdaFb7Jsl10hnO9lLe1Z
5OTjfYFFEoCAhK4KOGs9laJ/ND3akmHDyoonwYtmLWnFtk4hm4ucgm+mRwjdAR70+sgxpy3EpDfS
Tgdlg0xjp6WzoE6qsa8nGSpD4s0LGWZP5cBOnls0Z/PygZcB9vvIJ5uf8dR2Kwkv+VD6PS6O8UP8
56xPBKeDv7x9JrgNMj8OEnV/1enxAquzEnvQj2O0ay1HyS0rgUmKIr9f9HVG4N4OYoQ5S2SMDZAP
jtMi62ILWLI+XskKkjQgp4CHj9jEvvEHiuy5/ZiHebQkmKrW2hfZisQVosITtNiAjLNJqUjU0M5p
QFhjENzZE8ysz6EfPVc0d+9MyU6GmVdljzlD1MYhMGzEvN0ukioM3sC4/hECKHfPo8465SOsjEsw
zE46shrEIIb7VPQdyH/yRwCl2rcWkTVgF3r9knmSzVlbnHOdqFOdgYXOKK1PbRTCc9xR3bbF7rTE
HnKpZdM/DK49Hgomvzij2z/opnLnmeiTFYSv1YzjXfcjIt3Mw3e3yZ3M2jSx+KZb6MCVPmwKGj/x
FsqJ2q8OnnY4M4UvPhw51qADV2vScHmfEn4sAOV9g3/CwuSVbAF1Ka3q9Bxmzb2y0mw7DIzs4wpc
FHPA6xMIxbqB3NrEE5p4Vf1P5eJ9iwwNa6LXtI4htOnZ7Z6GWsAvjeBVKpleegEsjuBs7d+1mJ3m
Km7oiiogCmZgbUNRSObhhcb2nQcY3FcHgJlZzetqFoecT8rhq9qmL2lQ9d8oZfWsUW23zEaZrUlr
O3PMAOolIoTNWj/tvyegw7dJo9KZ9B77yo9+Br11j03xRiA7v9AhGAs6d+dCOGKmypSuc19E+3ro
hg2h1i4e62rpaLDYi66f2UBXv4yVHFY9cHGrOpbYgVfizuXA73UAHX6DkvqZItn6jpQTYjZhNE/i
lK4gFyR2BWAxhu2HDn/QAis99qAtFIchSbN7c2ga29lbOSB8U1VuWe2clTRY8qB2jirU4B8o/goj
snNDKv4IVO6j00bFHUSU7Kfacp7rxAlPbsa7ow7aM4gAgPSXWYYt3Htmy+pgs+QSgde9TcKS+SBi
1/7BQgA6Wo4pKd8UQdSYS7tdmaKlyR3cY6wLcXt1kkTAr9uqqjffytiitWW6dyN5BEyTAv8Mhat4
QlKmEc4aaDblPE3WpVa/6k1jjiAmwjVTF1OGEtYXK6yrRR/rJ2RGqrumyJ6wOulOesjwJI0KHnyq
659tipka0PByjSDJD7x31X1Je+84DCHcs/yUzSGLhoCeDwj61GjrWN33QxjCWTL/hhwjeigoJGwj
Bs2sa5lBEXemwZqcxUPVLzkiy89YxsgloPd4rU1F4hHI1UeO3FbQZ16xiOu5Ep0FsSPiVfvraehL
bJOw4qJzNdXmCV5Q1LXmqTpxlUa7qtPnRmfBHS3FGrvPpR95P2o1eXll4pvyg/48ipLP3Zq2q5a9
jS2Avhl2Olpm3U/lPygaqqcuT6NDE4/gDjcFaBW5BIkkw5QOCb94YytWzjge53NpSX6uprPQd84l
Jv29qTKNfd2Va6W8ZG6KADeVJ8tpv+VICdddGDy2ud1vVUfauSmGLBkRecu/ZlZFHqEtrC6lrOfF
VOI1GJss6eVygCfZYZwOQJP9Oityr1/3Kfl6q7p1u/WNwChGagN3/z0yJN0eKN6fTczpbmi6bEtl
HIESOpQb5jvJUTHWrdPWy09IJcIlhXvN3UjbcBmVkPZQKjlHeDNv6rIu99AjFrsUj/9GspoePCil
rlxtj3dDI+plDPDHRY45pKd9ZT/y4r5tA6AO6FjeQ9c62/R+226zJBJ3mkmGuFfRvrlxdbQbPOl5
AWyBU3VfslZ6cyD1yrOHtOsGQCp703OZz5vaBd0OUdStQ3A1FVjTK0M1cxp6zleCjYVrt+Sd8vIB
ZtblvENU8Kw8awlxEf7TB6ksxVz4lvT4hCrN63NQMblptThRPErr3KVqPQTAytghRWyBpO6LHXTf
XFJmPytyBEoTAgt4mM8Euee3MPX4vOmd7gK5F7lqClEfKAyoIxh4L+PE6s5gGMl51SET0NTDHHZL
xbudYpsVVViTEOpXK9AL6/04esHRBY5kkUbKefWVPiIGQpGojBxM2avOJs1XlgbjUlG7gTuqCi9V
p97BrcBEiaw9dsQduS87me09GMEtadnrUxlN25cg+JY5PAEtQ+iNkwq5JgmWSBDoupdA6X6PAJOb
OVWpL7r0FRDmrb1qq16+IDyBBAl6sGnhTJu6vHfhmAQcQLexw6TYhmNEts6Y1Qf8L/O1tgW5i/wm
WjA1qRUNWbTRLtOHigOOP7Aofgx8vzuH8JzKwUxVnpp5DdK9ySCKI4OM4hoZZLE04K4E3+WCKNZs
DfRLQtgcSBEqoGkE6Fcn6UxC0/TRtvvqYsc1QqYi2AdtX8w9v1dbKZ1kOVKnegMR4x1Zl+HcRKB2
1F76g01zbpBHM95bfM7gR3GnI5tse9br9dDn1SVx4c5q17L7TqIWYp7SebeQsmhsFj41tj8uHSd/
o7rli7ryonM5HUCwVzM3ww81JpZrzRAIchZjG/JlGrfR2XSMIuKvaQY75lsdhL3AbwkwsUxXMd2K
YCBner329WIFcdYJUA29Gl+0laRLWvPqaCUIAIIziPVz7xWHKIu+hLkXHZmH/XXaPYyex+bu6EKw
NgLLvY13YUSdIwdBZT5CXxvQE4jiR0Xnbqu+0Hd8OrBNpctqhc0x23DsFBY+ke4L5E6/eu0w/ER+
bgRSGQsV7LZbqyhnnYjqpULsG9NlkYw7q8BE7VvB/YB5ZGNrK1sUDXGeSJaEmzi3KkhtVnheneIV
mJliMdIOCy6b68MYAz1SekG4yog3QA8or1cUlp2HupGyh5KSfAjqsNyYutvB6egfXTrqIq4WAv6F
1QgUCbvuhXaqm1Whz557iLov+jLwznmUYosKLATw3OvMG0ERACEB+B7IeSq3UbORiaNqPWwBEaF6
KJFnmoGUPWxNnVN6ZNaPAqRii54zj4XvyEXBBWEu4oReEg+rZObaX23L0jsgT8edb4FpMouhncz0
FJpoLIWFYP5qwbPuTdkpAOuAA03AZYoAeLoDKr2H3J9H5vlA2yUBhj5IGRKSSckONh+qLRsrPA/c
thZNOLpI7UXxRYfqkpDkCG50kkIcyEKAJZfr2Gnre8TTQEm2mgo8NgHaOMGqCZTa9onUOjsOiGsg
FCLap5zX9BTl/iN+P+Rx1GDzgA7+B0M8nNRiblSwBru4RdMjAWwI4qYha7r4JPh3UyBpai/rUOWL
MGzHcw5prJnniAHMBG88X+ug9rF2CwrsxdTFNGC3AI0UCxowqOEqg+VbUGEBPGkEwkauOUhZ/Dor
PJ4vIRsZQOZLdQJ5WPS5nmImwu+qsPsVJPMhixdActKyQe0unSg+mgN+BtFWgmnlQVvkGLQEL4Ay
uxcNLILtGtMiVrDhvTMOEEfBN7MN2iC8N3WC1js378ZNnVEXAlNgdsmCIAs/QPvQrqCp0ugTsk7e
2dY6mHtxmtyn+NRrHepiY2Fr2bjJCDaankIId0CwLvrA9vGaBnIz4i64OJn/1oPUd0z7H9qrkWiV
mq8iisAtZ3m46+IOa7HpzMkhn3OtNGVzEOEJWV696iUTS4RNkaLgYEIqq3iL8zT/AjOBSRHFEs+Y
7525yOLkAVgUtvSzNr4jNn4ULP+KzRUS8LIFeF8GeLVMRXNQkQtUbRAhOgBeG5rcISTwfV5YqnDP
Xndhfgdio00gvRLjC4YkApST7agttjFxFfgbjsXmfEQ8wM+DYsFGy7s3hyYFJRCrLblyEvtXXSuk
RMLGbbZD0frXfspxTkjokUNeB9GKZxNOPHT8nWCItETQsH50UtJdVKdmNgRaH/2wX0a5bd1PC/VY
ds6LB8TqAQGC+FoMeFnOM62yVenyrIUOLBwwOOT/15BgKpCLrb/TOKvhHKDUDs8aw47ZH+4DKGnM
dVSM6yCK6T5vrec0q/OLAkPSl233mGjdwhKHgvQknBNPrPYx8lQw76FRjRkWRbiwxGunR2gmFvEp
qAGqAnUrPlUZ+eGMY/aSlFm7ZXaKjFCU5C8EbJmlrzq2Ma1gREC6MfU50Ctohc0EtIpz68Gmvn3B
+wMwFlQPYQ/eYlqTGcFGcx9aIwCDfeBtAq8rFlARIWBM5R0Em4AeAw+cPJUIJcC/gtoLxPXRqm1n
zWu83q08DBBiSSHfCJjo0ox1oz5Zc4fL5XWsBOgMb3vE+abOWOF1q3oEMt605j1if74em2sRMC28
sPRgr0znShXIbw4+xDun+9pJXi1bicDYdewwxIsQCe216ez1wl20KY2vrQXpJPQtymZzHcsUEm89
UkLmT8jH1Jojw5qvYcazCWAVfNdD+n5VspEfaL4H+oQ9Wt28d2z1aDlh/1i2wzNYVNGx9qth0/Qg
b1reoO6kgAQd6yNwhyxGrnXC+dqM0FO7VvUQKzj5SDbHNofObYYdM4Dm6Y4qqu7MNaqWFdA8qdia
VsO8DCuFJR4LF4BPF/skAfEbrLfvFYJTXzlPYQdRe8FdCRPGDRvoToixPMsgf5J2nryAjwzPX9+B
GnM0JC9tLsQKsXa9Mq0AD3Rz5AijnWmt/fah7Or+nDDqPcuvXVMmGzet7QVXQQvFENIuOvBW112G
JCc8LSCDFHG4gyyzIPzjtJhOfads3PmHDh9O/dLhq1wjfJAElxgkzGeCP+8h8gHjHaLk2cOv7T4u
4O4wlaxA+XdZoi+mlMFK7dRU6rsptfijQd9mDdKtTfo8ttAOogNydOaqGVzEVzGQKYuMWN6dju1f
B9/ahpZK7m7VWPDzXREnT6bTrb7wJSy8NDLFnxrqJLNnTQy2wK2z6YJ4BPY60DFTv28X99gwBq3j
PIEPv2JK6Dc6kngxCoCatVPZR9tFuAvY6QWF1gv47206Z5MLijnAV+nXWeEFFI93hXd4CP8T0+r8
PivqMloOPQglnxpMZ9OqpJV8aAXZB/YrRHWISiD2er1q19FZ0Y0A7kmQihFg0WO1g1zYr0OGpcKu
mA7m7NZw63dr+NTvX3S5XX4EID6fmevfxpnirc/tTv+iy6dL3cb+7af827vdPsGty6fLd8kEzPvU
/OlOt8vcPsyny9y6/G/fx99e5p/vZIaZT+n0ulnJlF1uf4KpvxX/9hZ/2+XW8OmL+N8vdfszPl3q
9oX9T3f79An+p7H//L387aX++ZNC3qHF6tCr5xAIwdKOTY+hOfxD+UMTUlEYVRX016hrWfp5fb3K
tXwd8GHYf7yDqTSX+jjq7z/R7a63PjbyzuPy1vLxSv/f+2Mzg6238jOszm93vF71ep/bfT/W/n/v
e73jx7/E3F2AAxE0qodp9B/f/u1Tfaq7FT9/0L8dYho+fPTbJUxLMd30U51p+Bd1/6LL/34pYOrl
QsPhZ+ZnujvJIQ2XLRDxc1NM+0kywK86IHfQCoxWANdSGi8s2tXuuuhg6te1EVaUU7PpOOgEmDiA
Vw4gqbc7t4Zn08I0J/3S94voCMwvGHSmqh+jYt9EWAVyl7trV3vhwkdSCT6/cHytEFE3dm1XMzfj
62Ys3cDZg6SnOQ3g2WrNb0Zvbvhr4K3qZgUXx14GleOu+Bqzztr6kHyeV2WZr5GTQjzKLusLUJkb
v6nECWJL1cVC9OUQROJs2kyvBk/uKiLwJAUtvLqYbm4OK7EUwZad6eLGNpZIFZamuKrpUPAaGC4/
c2a3C/3Lu7u0P4eBGyOI+h/uHGkoL7nxt6TyEIGrqDqOQGLpGYH2x9GUYTaZzoci+tV8a/B/dyE+
nMEh/YEutfo1zIw1B9Mv+n2VoMnTVe2DvOtwMFq8NkMWwJyaA6KEECm9lT90yik9An2p1x/GAHn6
R/cPtRBXLOh88GwFmT5IuMPljZx6h4Unc1bAu6LvK3n8VI8FEVtgfYrf0KcBg0gPfZ5AreGPa5ge
5sCxvYUKFOnXtzpzlhZhvwEN8v1TvbkI7+i+5SPZmUZTFRZqVdpabRvg7YGZ/D/arqw5TqXJ/iIi
2JdXoLvVm1otyZbsF8LLvex7QVH8+jmV6Aq57W+ZiJkXgsrMKtpyN1CZJ89BnRBCThb+RE5Q2Z23
2MlJdjpbD4DX2UcazkSAR6cuiilRl73NpWm9mUZhanQMmmfltAUEYAzSbNY9H/x6/YPfakiSQNRI
wbcWEGqk7expm3k1e+Cxyh46rXEOzug+k2m1g37r2SqZi70GQulQAo68tc14DIScSbblGrTSaqTr
uE4sluuQQ23m17Lu+h216dIZeKCub/26N627IOHzGn/xLefUs0vdu6CFBdqBhR54ORPUcA8qM4wC
vOZt2R+UVrFxHilq98s504xODSg8Yt04HZmm237cj2XYZ8Zb73SuDJ6L7Aa6o9eD0fQg60Q2n0wf
Qm47r8kfZy7asT+EGkrEaTo1YoO+wE+hagHhNOSsTQON0n3h2sdEgiKgEKl+LWuwA0khhTUisTUN
pMG8DPT9DegnLwE+35LRkWqh6H+1kAAJ63dsEDiNjpUdo3IkM4D4pTymqKKCuBK0eHQAIXsJXTk2
LqR5DfFJyziGatgSB6gF34D1pAd1XNNfJUPBNmVdFiagek8CIAUrwEHKLOSR110bLror2TRpG9DU
DTkc5Gi3NCb3zTqTml36IYr3o93z06ha48njqBD7NM7AQn909ft6qKcqXBxIPgEPMDnD9wTiNijc
6yP4l+MmXFcYquxtrRtbIteL9Psbs62myk7Rp+vwrhL64bnypiLaRXOAHIL24QmzPHZQAjwuMTT+
MHN5yPAoVYMYoKcAHX7gx1VQMS2L9IWjL2xXSbE5OhTvZ4JE5dYxuUeeLzNu7DTEDnrcAfn/2vPB
nX0kPtE15aGJuTRT5bweqqh/G5ox8wfARE7kJPsyd0Q3ThDP3bxZpyGrHoVj02rBwnZrouEQbVAc
ZICmkaYAAWvtRnH6L4YYyvjAKoefqqzCxjTt2302F+0+NwpXfeQWcgfq5FYBxXQyMKeOBOEBGT2g
6oY85D2Z3ESvA7yMctCD9JpaBp5ug694cuY7POa0C5pZ9QudldAB1ed0OK92HdJtp1K3wF2EUE8F
qNbXpsbaOfjYaPGDcT0grYd/CVDfYaqAxHpxp6YHqsr3q1F0Ly851QpKMrja+gGSrupPY28uV/tg
r4oW6Bjo4vFZ389F2u6Qp1afvKEEUaUS2T91iNckQ8m/u6ziQYem/ofoPTY1nPkmljuvHS5TtOBT
jjWUAIYe5GiF1yOdVMV3Bvia+OJu7RQZSSAd3mw1GqvqqYXAipyxTKZ1eCKTem3i+r30dOAx00Ja
0Z6SOwq5nSLXRmttCtZ3zCBvbbVhoTvOZF+AWa82bg+iYfzX2T/tBH0iWt5+S+wMvB5WX1zaLof2
L8QMtxb6XJ4pluhafo1Vx9lCmQbQB0XvFN/R8EiinoEeqgdohskxlDBi1QCvGnmp24C8jgugA3lp
bj2gDql6hul1QYR1AhN1cr+TelLI1yMD3wI/tQ7J20olKvKWNTSUOhOApl4Dy683+GZUoFEHxdQL
na2O1ZZILxAc2s7O0K1AcXTgYGNeHOjd+DmjwjdzjiLqOoEucbMSXUKA7QSM0FiYgtdrF/JDAX3V
n1vAmgzHbDa2ABwvtafsC/qgIH6kfonxB0CxMAXVMB+0L62lAWTViCdRc/TnKXmBSnisfXEq1UHx
U43OcTGrEEDEF1ZOp1UrVnX7Cfne/27VaNLBjaEoULPCy+Pe4q6106IRndnAZ/ngDxtPqZ7GL0kz
7+MW2X7mZvNz3dbBJInR0D9X3+sDVINiGYWmRbw729CYIa+X6y3+KViSvLQkuvL4ibypqX5YshIV
CsVYw2X1T5QUClQYvBoIemd4VEE4vh/cxN5C68j+rMzpPT2H14gCwM99kzrWNuktkC6bYKfifjdb
7Y7ek+csNY6mUwU378poqsQb+KyqxtHK3rxvNvKkfffBIyY8fvzlVR0Fnzuj7p9yKd9oFAVYdMz+
wFSu8Pv3IYqi8ZkOc+Xs0RzdnG0FqoRYqL7rNTd9pIMHgEeTA4tHI3Bb6OfWZEdjNCEAU4py2pUD
H3GTxYQZv/9HpyxYIOWXdjWo6CASw9RDwwbnTCFCj/i97c67dYJuz/kd7qDoqqcJaGW2Agb69CVm
ue6cX5q6TpZFDNA7XhKBwid9CgcwfMi2R5ZPsXQAaroIgW3iW1MuPytuE0xQRXhSilDNoKNSDz1/
EnGnBymH8C3ZJiBuT0BF/fQk3yuZ2toEVVCpnh1p4kCnb/POxlukHDbY9D0a1iv5KNzM0EfqlWjZ
YWpkHkQZfQF3CD96ccyPIpqAQqdTOuD2rijQtXgPuI1q3z0UQ8OoZnHr0xhUZ+lGt+ZxWXONKetM
RME6m9a1OvH2OZYlaNyUzrPKu3h3E2L3Kp6osfcpsTooqQyeeXBHJQV2cFZxSod1TH6KJLcDqqy3
SBrba+TiolAUJESgxeAZoSBag87WS0KbQDGCP16NIrFHTcA6CGSiqvfTxQHBYJhNWr6h4eglsI3G
dBnd2fE5OCi2N46IFz8T1Fv2t/Z6OiRNqR27qitsyKlgkcl90kXD72M9ZgAnlc7Ww87yClL7zo+6
me9pSId8cB9Vc8xONGqzTLsO1hRWEBC61HLkmXF8RWPmOqUFC8d5GKy7SPRzGngDA8uAV37T0P6d
BuB4mfET0UH2R9PlhScz4ds+LYFTarsA8B5+7Rw1eUIjAHCV0RMdjMxmQBBZ0aGQNrcHUHWeFYi7
yCGq9cOlivVDa3pvE/QREAYLOnJkQitauXHmEbSxMh7Y2+o01s7fazxaAwHvsiFuJgPasRVBPCbi
joYzawaA0ew0oKHiFsZj1Xwu8+LtamBFapG+tJ29UbAcqJvaQNLGlSp94BLN8C/L4hAU69Dnk7a0
tgAiXsfm3kCjHLj6ERDJAIqiIR2M1M6Ao6nj8MaxDqHdYm4TywZG8LOhudDJEUYMqRQXxaYJPPYW
gI8h4/28RRUe1PVumlzV1PUz0ZS/eWmuCUkeii0MN36i+Wjuv51PEQnIaZeI9Qrv1yfnugZAweDy
BQjdA9X/1krA4ZV3EIz0bTTvnF2FbdCZEYNIwOI/OpbFh0xirH2KHuzUCURiTA90YGBNPTdRD1p7
Jh4qG00eZRaVO/pMoJiGJIPVnZaRizJar1iTn9Of491Ln678g7dASuzD3EHO5fJPV6m5dYdadYwO
pwKtN3nTHQAXBLcUALCPUxIUqSz4S0utZt7Bnqq/ybUEddGwKVo33axzYl4Xvhjjt3XIATLj/8d1
1mtP//nzDOOsBoYFhrK2sIxT3eu7MdOtPYsMvG8V42icRItl8OpVGKfCNrLDhBZgqAIaJzJx8i4x
FN6iKWejMQ+9JHIKRdLaNFQmqEeEbQzCJ5a3YkNGci9XpPAJTUgbNF91fuqm+dtduhHA+fiNaYg7
aGJsoH6XmgGSGuYhbUsL0G3c81mMRx4kJjD26P5OfuRyhLtpWsbu3t5roindI8un3OMHEl/coXC3
U80McB3/Y1OlA/p36Mzp9MVegXkHQr4yBArmr6NuNXuaTyaaoOHrE+KbAloUOZ8cfCzdk60LZZuV
E/o5eHMCVqI9zZrVnP40JAeFCLBa292M1tr/HEsrFWn8zbHBiNbZT41iKAGdmQCtLGeVtDWFAvG/
d++/j4McqAJUMJKZbrG54caioQ4Yr1KlAMzK9zgy0aFLxviDDHcBaEERGaBtK+Oz5sRoPkN92TRL
YJwn0wCAOXsypDkqh/wgsJcOaGi1aL0HR5ICAPNcv+gakvDIAoFwVAbjjX5ZY8Y7zUPmJE8xmpVe
cMjxszXxHgOFC7uE3tuubpzHPrKhnboO0RyyH2MQmuyU3lu8McjKrpltWidQhE8PM2hSLGEMR5Cg
iYfIxKFPFbBgt6keOmODm9eU2flpdt8m0Cw6uEaxTKURzZ+sPNs4gNKEjdsWyHUOYldrqXFt0Gi1
GRrkyUzLgqSetEWKyYKmtvslhBwCC/hgZqsOjS7+GmJLOyA1bFxBanpQs0Q9awNz06B+EegVuzLp
EgNTzpo93THD8VKIPJfikCv630ukiWYtoNPNOqBrrh+miMH1nQEW0wDDfiR7wTwWtJD42C1LrR+G
3PQBM6dYPsi6XP2iebmzrzI9BmECNnaG3Fm6qTLeAeqPvi0FW3p/NWpiBu6W9osUDsw3IkFav8Ss
S6yO1bYuA7WfzJ/xO4XW/fQZKbQXNFQqz6wW1q4ezOaOlV3xDCa/7zqAjz9+DZhSCF50MdIyRAUk
VPTJGCDyIjJANbGN0G7Lj0NTDimYvBS8Dsl7M7e2AU9nwFgHfLCMc5kDDzRF7ivwrVp0iDXQpaOJ
ByxfXaMIpGky84zcrnGm6H5iYd4Z/Fizv4vaMg8JKJ6O6CTFf1WrQKcSnaF1BxIxWKFGPx2REiKv
kCF0RoeuR5PU4rkd2ykzDvb4A5JmNvqiZRwtR2MkkQa0QreHTMSga4/zsUQbNA7GrCXK3dQiYT/j
ORKMVlu5fxeFWR6BBm6Q+kzL8tgDERXkTqQFNKl3C2+TDkOKd6vKUcwzpHrRtc4FOgClzr0cgjVK
XLwkgogtRLEWr6WO3XWGNMAZDXgv2HXWr0OZzb5Wp9HLMACOpI21eIna1PI91lcvkQPZwbqOPago
9IqvWOjZHQx0NKFs4B00aDEvfdpmlkXLUCOqB7DVfBiuXuqr+2/nFkWcBg7HlpzJ7k9jADzG6FIN
7wqec7Yl2wnKZ0CxC9QMjzxuN2SbALmcw8Utp5RjrW06uYKJhq6Np+ndxu2U5g70Ke4mR9vuFz3P
PvdoMbiqY6tfeNkWPtmrcjTDUgWM3JOgXrQ/49VMe43mlh3wB+ihVFLmX9Dd1vt97EX3wALOj43C
rmSP9bLdFpFpITGGi6Q92w4m4EQMPJsv6VcjyaaffI4hV4Db2nVs2HwH9ZP2TjXL+BHbQWDo7cr+
mX7VGfhPKBL0ZuJqZ6CFeXuzBt8kOp+g6RiCwqJAD1SBrFEne/jIiFaDYiOEU5yBxnMuVasogRJb
eJq9n8UVUqVkS9/PVu9ylk31eahAjpXG9jXB2+se30Xjng5oYjfvrSyCaiOUA/0bBw1FFl2bpnT3
FLtGgOcdmTALmNOxiB9B7lc9aV2RbSIVsP+6R+NYpjRNYI1O8YNNWTCbYvoaQ11sM3f5x4helkj+
bQTxRBVZGpRpAjXRWEHDRwWqzR3YbUr8ihQ1uURyw9EnnhNaKjjBFsnwhDYnjtyGkD+K0d+gpNbR
A2foEHrSQV6vcPGjKbqzUJoOTSFyT/NhmlwbNeDp2HdnJqV29REJX6P1mkcBYOKeu4q+neZG+YwM
1hJhoOnHLwWIh+wMLVEV6sOaJFOHCPQ3lJ61I5h12SN4FMU9uM/vjAofO1BrUW8tofOQYulgqMU3
UNhpRxq1Qzqjp3K8A597/4DNZTDOHcqSEcTcSCiX9cjD1QayI3PPxCdHr0JqgQY9KrbDkFMJqcvZ
1R3Nd21bPaNBMSgSbVSe0kiIDVj3axudMqDFpUNiq+pBseQBWPMSdxGcAltr6mgpGL6XuDeiUiA9
FC572v/VaRVDBLJDOyz6XlsxXVN5vwbZl4UaTmFhW4/GheqvOWLVdpX0nIG7hbpfC61A4dyR/Vb1
k0KqzJiOhUhMfwYLR0iB5FiXorM473fZ+1I3Ybl7UTyt7NMdKFf0LGSlFTJmVw9WU2CjaebZrtNZ
EfZ6ip2mWqBxflChM2p233lTelt9VGdIEUCfmrSryca8cQ4mZeqv5PiXNlXORYcfWlPXGJpSdD0P
BjFpIRUeV4LopWz5oY6ZQL1oG3H+iaqWi3vhjv79fClvmgYk6RbO6aEe7O1YD5/cNAT5pW/pU3Hm
YhyTTa6g1dOpfhvmssu44sjQFSPb0eg9lMn7GN3M3u20Io3IThHv8WQ3pUDSezxdkkK9r3YLAqZG
slbToW4ie9OP3eyvNjqT/JlnvfZAY0sxlgteQvTrv81jLkdTEEXyvIWUFs+dTd3mH2PWFRmI13ao
Rv2EXoJ9aFvrfvl70BCsV2iLxh9g/RehyraEkcmtHNzP36cuQ/Lc2JDx/RbFXetrOlc3PcOdjdgF
mt74CUD9eIkBLQaGVfOJg6CP2/JkmuAJpSia5MQj2Bcklfnvk1ifn99KJVqqQenbrNDu1uQCGlKQ
Z/bzxp7ONI4hj7MdBUqJZFNkzMdAdF1vcLdyltnkRk5YQ2UR+Tdgrw0QD2V/mai87ZVKGA90mNno
hA7v481q69BehxKiGvtlpZrYFkOqnUvhMDogWw2+1Q4572qKwOAohcMSOzcgRv2VAj6Yh1Hbgs62
DMi2roGcHHBPveMsa5DDrjTvrMd41ZSXGt6vBxRQsZ1nk9868M7xA6XXcb8u3nr4GTTmgC+fp9+B
QQmUMFK0FaSG3dXQa/RZO+alr6BCD3HI7ioDyEQBdMicjyYKlRMBVraWib+utS7/61qiZq9emmkH
V098x7b6RzpkWg3Fey0a3nRtWA1SJH32zP2gFuxxHEvvYSwTmaOClgyPoa8aqYhexkhcoRZfaW/R
DtpxHmpsZW6j1+vRDFWuTzZhTt7DhPVpNDTaS1omL1OeOteJ43WvzY1kT0Nq3fFm54gutP5MPTxl
5sXXTDvSgIISMNOjl9F8TmXfD9kRHe3yEaipzkIzWDBAOi/UevxyaAbFoAP57VLrUvJSDpK4kN3G
h9FYnVyjDn1+cg0VnVcnjsuUnqxsqVG1jdUEIAvg9B+Scrzv5kIcyUSHBqxOO4hi6yBzRBgyj+CS
zxCnWgAP5IrTHtrJzBwoCUN2+462Ejk94uiUDuBwjEKmaZpP2xSy0baEzlbbOuPGRguYqPr5qlsP
mwQNoIAMgS/sA2kYmkWdfacWx4VODO2ub4Rhteg2lqWDInOEuOBWQf/ktpMF0jlvyi3aDPJtK6up
q1fE+o9JA4IGJb00QJ+Ss7mBydOQvA1Kjot3hckTnB5V2mSZe+NYlpLefMY3GdqGyG6hiwiaRp/n
BkxdkQZGf3fUrM/RoH+FIFN1IefAdB8kefpzW3beo9CTHZmTEkJ8Bkcf7qSn9uepVvt9pTZ5SF4r
7pVN7GWoo8kLRNA+Xi6wLDk5NxdAMfHDBVK3d7egMgXqFW0u7GQleYAh0i40LC0A+oSmB0U+HkDg
6Z6GSKRhb6Xp9xaNHLMO/lMIwZlbrtc2SC3q/NOkdFcKAIDSAdlFbFzWmZAHTL63GjbBXmS+FnNp
bSHugq+VBdb6YirBDyMxK6MEu6wHslUQXgG9bbVb7V7a8W0LoCTyXBAHu5lKQ4XAlHIu+nShF/W+
sHjMUnyZrCHuGn+Q+hR0sOsBiSo67TJAsJg8rG6yiTlOwpkjEUSO2yWWdZoOhWJkoUND7+zTeuDD
2B/GBtCld3sMNNLJmEC0F/5zipbDce4/xNQsnXY5876P8VTfgytZP3fKlgaghobMs43X8cXeljuy
k4XOmJzD814/491mNccQlASnHYqsvyz6Yb3V/suiMQSxxqpPXSfQ0Tkl9xS0AbEi195NU/512aJQ
4UQebvYfaBR+hegX8LTSCXyZvk2zCdniX2MduVqbpF+XHRB5l/3M2PIQgCb3mBlli5RO1T31BRr4
VGVGM0rZOuARbp1nYaMzHYQ1f0PCzv2k4f6JHJ4Wneas6466ASAk9IuMJ/zNuZ8oTP2psAvpfMk5
Vqu/zYk0JTr1cQpp7rwWG42LQJQ1dsXIaH9luD/7I0hcLl0/gs5DjbH7Ssr5a++A+wF8kSIoenA5
OlzUISoq2QXQ42lvu0LZ6U5fX13Na7HzQR+W4YFuWZKHiZQ/TGOvv95M0lingG3VrK+sA++BK3Rn
b3JPlFCdwAsk+oM6Z5tblfE576b7QrjFj9zI0UmJt7dH8Gt26DFFRKKoxueOj/eUP/tTxPsa/zIC
TWxuUKELOHSH/BN4KcoHAjoMGxXVrc+W6Ds0gCXPBKioE9U+TODYWmAOZWMA6gk1jK0xgb1qAN/u
rjGqMahrE2rbEgmRVemyKM1nIS0qgJakRQlDgcZOZ1l00MSwySBaAmgxXlNUhz/EaludoG2AHQjE
yZYhidQTb6wGE3InYFiRrztkl6YuU6sTLfG+Dpkg6Bk4maLhzwz6fhugRzRegeQjPs22nl96KaQ3
JEn1Y0iAmGKe91XMahQW2GgtERZTRz8BSMcD0m5r9xkaqN7zqaAD6C91U2hwQEZOUP50NVrgwYbM
pYKtC81G0ab1dXA+yAdybIf1NCO9JsryUjbgEiVd86HNJgCqfnd0toK9hHTEyKgtM/LRw7dYOuKs
MU+6AR7i84RUVVn3av/0lt/hhlNuJxSoSe8ujEahfmP5C5RCyx/I9KlB6on5XgO+6YQGdlCEvQVU
Y7rpCgV4PiVzd4INW0tlztEWkeWESJfk2wpEikAZQWOe3KmiO8cU/x7QD0GvskDr3b7Q0cRO/zLA
rDcG0P8vwwSmj9UObpyNWeTJyx/ibWnXU68GsrEHF1kNeo8i7/ArlTlJGqtu3PkoG1sQtEPuwmu0
yTftkkEytjVeelReOoYkJJID90k3ND6xbIJnBZRWCvgOaWja5r+f1GomwHmVOCNJVYP+Vh4U8FQC
Xgj9DDb/Y5OODDJlUIThgD2p9kaA3bjR3PaU9UJcE3moJmvTNzXY3eWIDgD8m2mPl05p8cpBvQyo
FdMIlI7g4wCyD5LI8XE1ZVNXHvmofiETHezBq/euqrNlZp92yb7qrL8g0TMcwf0JGaNhykeIg9ZD
ACJ0CzUm3iDfLo3koUg6W8JpbMblX1WhqsDL5NMJWyZt084j9wlrqXF03+C9HB4aUwyd0QEsaeAt
yE+rGfS92eA3w/A2oeshsd3O6iXXHUgZKcxzcE9WdPzlhi7aiDZ2wyw3xHM/JsijWt5VV4HlSqYG
7KG2phzJOXNVRUMlhNbJ64L+6Q6i1VFAXhePmrMtnG/oLBbPFrign8D6X3ddNwR1p1xaDm4xiqwt
dGe3olL3tI7e4afTW1xsyKv3Az9o6HcFGyY+EXAc2UOmNwdaliKAhARhn9I+0iitQESJLWd7otWQ
sxpAYt8K0GjZ0Bs1oYdnaSO2YXOif4rQzIqCRwqaKCiR3nF8kfcGaHTP6MrGrbmLm+cW5Bi+yqHM
VuOPFiHhE0MuqA/VOJvuhrgC4ELmVLGd1oI0TVqw4mFY6nVi+EAz5Gc8lMDX0photlFMJ8xYpgVF
VP4SmDgQAYjacqtWLVSAZQlOkSW4SJbmCuSAvHFi92Qip92DwEb1TL6lCHLYA4icaD7Z1kU0awBG
txzuya72CockDTSz0K+vnbqhre6aJLpGs2KC+osoreJSB5GVBo7UOcp+lHiWg1xFepLewym0YPKt
De1gn4zgbkY4nS6hoK6sNsOAshTkqUPPe0lqJi5rCkAoJtoColS5o8QBOdLenCCE3XchbrDGAzkK
vUfNu9ZeQJBRHJy6rnDj8/SdWQ7efcOga1BaKQQVonkO1M7JXhh3a9+Zy+hb67b3nCMh70/z1wYb
PvxVa4YOkrH9KzfLzxbPq6+Dgv9a9C+LT9gPlGFSFf11GGskBExLO7vJNN+J2BkOrepxqPLqv125
nsyPV7bklZWkuW9EjTxLXXxF0f7jlcch/5w1pRpklTle5rTagsQMbNyzqezMWijfDI7vuTfkOsiw
O3cDin/vhJ7/8YA6urYzeKY+5CA0C5y+bV6tfniRoG3M/xvURqh0zvk3RVPUl3h08lDHj/4hLiJl
h/7t7JDmWX+eWDZvLG+un50kAmF0YmrfIaTx9jE0fAwliuPvg4Ek4M3HELP328dITbf+5WN0eLE5
G3hPDoYJv+eWQ74CRYjyGVSw9dVguK3IkempOADLVzmiuicT3rb60OuNYUdDmp7MwCrRkBnTMh19
3U4fyKloDECPOUiRndlMw9FIrKeo1sortloAJjDrCXoC1tMYyyQMRJCOZOviWKJ+JdcVSI6fgDAq
r3b0Nh2SYKgnphayCeagngZmvh16eZYD/m4rI9ClcmSn44zcSmEgcSo9IOeBao+m7lWwVIak62Bq
yC6gBDKfwAYLTT31B5mhLgqpGBlFOjUUVc1CnJpWveK9JQrSpgEfpuBmdxolgwoddDaOeD8GGXQK
+sf96oA0AqLV92gxdZuaRXeQ6xwCA/mzPRXvihzcV2CYcEGGCpw1ecF57e2p8FfqM+R4XdDL2lG0
WYADM08SP4q4u6tTrTNC0nvXpBGaCu6OhN1JLJ7OyKuDxc1n0tsyYGcGzqC6DpKwy5wYzzqx1MqR
sNVnorAlnxytPhmpvkf+Og8Cw0tkY3QGGskAC4u4JTY5A4cSvQIub4NknNIGOiHyZZFK5XRYok1m
oMsXpfn14AlFbESDt1+e2HeZqRgAKaTiK4BdYVN4+YtIuwatfrATN22eemCyaIvF7grJMOZG4qu0
r/Gabv6F1zeOexhyL5NkbKcDy3V0i/AhRboNttUby7jSYTPADrRbrIoyuY81PLgY4+i0EM706nlR
HE5GqR+ouuPUD/Ms+pebKO5ksrZ4KLCDvyr4TxsMG4ULN3XM0K0SFDilMCs3+unaCvyXUllj1LFn
o/LaZCjOtTBV4wksOxsFzxtopljDSSmwXyOlGr3Q8DqnJ2gikjo2kH2pAE1P+iN5WWEdBGgrHuM4
MWkNMo+QFj0lJdagJQ3kwYBHyku/TOocClZD8tSItgX9DoBKrZEmTzWI+0HW4gbzBPbZoDVGaBpG
kbNtTfvNm2NbTVPJ9Kf5MoKcDhrsNhY0adA70Dmskf+UfiEwd2qzPeGf0i+c5aqVdCfyzrIyTl5U
xxGcgN989dKviYaJo3+c+6dg+q3hrpaf+LFKnSmobE95VmLx25mY9Dcbfz+7iVMyaLlPfTft+io3
jsnkgnRHfmmBg3gUzSSerJEZx2YQBVQN8eXsQPdtYPfywU5f5uifeJ6BC3Qea26rm8Z2kCACiclx
7hP9KHRmh5CEN3yyrY4/DZFL0Fuf5q1uo5rtkCVQyL5xaHL9Ak/ckLkGJL4ULbnQoayLZ/SvOkA8
/mOiM/C6eQE45YtNTXqZZGyyHrQptgsKtF+j0wRg98L+vpoNEafrFUqnfruCYwG7JVnjvECPk2JD
M9ZgWymfYl7uFQUsm+heyvy2nLItg8ontORcfc9mtb1XZaVXSUrvqA6AGMhKL560/WOPnBNkFlro
tsoIcpS9udfQQ7ZMQnvxEPYQNxPaHN1DjpT5SuE1X1iDcqSll8mxjMbmBXpki70TUCmCIJG5afOu
/dLgXVXT6vrRqCKwFZUCSGNpH+V0dEDF6/QWkqtPsT18hshFHUJ7L3/iKtItdEY2Lm1C2ujs/yZO
qZFeqFRwTU9TogWeMYNuX97RrN08CvZq6ok4ChWYZbLmRakFE8cdpUkM6Fdshhkk2B5EeBQQ5G27
PtN2JHQxO8a9pdXqY15O+UPa6z/JTFFu6qq7yjTFq4xSPWdnlMDD1Ir5hHfN6qhZuAmgHm89ka1O
knBCk+PVsAzrKYNQc+gAdb2jCJpgCqQ7pQDsE9nkhNEGe+uSB3D1OAWIL9+AtTt5AVy620djp28S
mfpyYLeY9dFeY1v0Vcb/yc7nAuqzbeQnUzLc5xV3t7k+1pu6SspPoDE07qBL6QVJxMpPPOnQtOzE
jq94GGZzhKREA3pMCtYM8PmMJb8nZ95k82MOErIYr04cOlthGdf6sz7w9Modxu/G3HZVpOFsdmjw
sCx8rsXR3jR2mtX3409yKDXoro6lPrHDEg7ZPujNQIQK6KkWLCxzM92baT28sNCeTP6iKj2D4NRU
+DSMm0EyTCqQgZVeqJI2EFdAKwsNywkKZrHFn1CZ9q7uYJ/JjL8uGIpigNybvMOSLlTQSgjB3JHX
0cTXyBRsmxfY362PW2RHCuGnyJBAC+DDY5ietuvDN5o2sqn3QwD5ElJggXOGzMvyrKaJOnLQKciQ
TibY3bGH1Ph2lFW2cpjYYzpHWzYk8YVMg+pC7zjpfpKPTOuk1fbrJDbN7VEb+E+K/99OSgegxcD2
gI829C7ypM508bIYUI+m50b7XXTxUcnwtvlURax+rvLob02+dbVOl/ouXibPoBM0lqH965C8azAy
Vv15HfIcHWdaEbehp+wjU3YWT4Y7P2AUU5/x+MeR4VSVzwu7fQQkRA+sMtGvrq6JLWSluxOI4MYD
7yGW4zluf0F+2QgVACY+zS2ENETddt/dNtn3GvC2fg04N/gJIBRaGt+hvJO82rqjBznKbcuSoyJp
H53qbUk+A7A0cOttSbSUn2J8d1PW81el1kdQM+JMoAfPh84Bf616XJPOuLT9Ma42ZtDEeiAsDSZW
JlvSBouQVjnbDiguWhAnb2jYDR2EwqHISUphpBnWlLpzfreTtJiNBAYexnmGd8GzW0E22MeJGeH5
40OqYzn56Po3MSoAP4dxTo1tPBhDmMxOtE89T7w6kLMeeN187rU6OxdgiPYn6Hq8Ulia5soeHMHQ
2TQdv9FH7y7L9WiXoFkxRGOyuUl5g//rppiH0KgL6H7QWDBzAK2IaW4miApBF9SeN4bq7IBl+hlZ
It4Tbz1AV+xCZ+/21UT22dKWeKK4J5MlASMT7Hiqxnuyk4mc/9F+sz6+4x8+z6/r0+f0CNHxvjbX
ra2HrratptgmvpD/HEYQ2Qp9uAxVDt73lrsoXVTZ985wonwDbDvyP90AkhE5YYkx5gxCL5kDVZgM
d+nfl1ot78st0zNQ+tpTCYVwqYZg1pb8FvVN4GlusSUbaScMYD6954XqG6MOXmw8Sg0z1vYojaoL
boy7helbvTucHbDMf0pb4+0BnDVvYQuMTIZ5rB7OYA2xP+X/hM1s+m21X8Noeh3F+C+28e03ZmyM
ocD0P6x92ZKkurLsF2HGLHjNeR5q7OoXrEfmUYAEX39cQa2iVu/e59g1uy8yFAqJrO5MkCI83K9t
5UCT3qrZPeaxfQfaU6B+GF/0Uj9lLZgtyJPbVrtzXcsDV6KJQ4nyb8YYVIdRA65b8hk0x100HGg6
EzmWyUfdAezLzqc76KvJPRPBeAJtxI28aVnp47llTckhncuDZECt2IGW7zLoYL7oFVISAQvCM3VB
9bdt8jZ+1KBI95gP1mpQNa5pZpmoeuLlgrrjaFg7kDHr02gmIwBhZFHsaJSWjCC4caauWnLIwMlH
Sxag18m6sD07YQBaFM1HsCJamhQ3UQ1vcsDEIQd3olhKF1YjNPHicENdI43E0dShWdTXUfEUIm/0
aGdTKIUcmhqUz/N0zmt96bNubbQWVArDxL/LGqVqplILrUQP2gnWAmjc9WB/+E8P4bXHRuJV/4cH
kFMIi6uUx1/WYDi/r2RsQR8ee5bcXAOJg5CKa9loR0W73yfahoj0J9s0DlJ9kOzXDVhgnUIztk5t
IythgtUUebD6xKiLlMnUJYQNYWoi4UymGVPzMYnQOuT1YaIeuX5MNFGOcIpClFInZnntsvQI+UH2
CGgwe2Sm+YIyruYMklgGyfLaWyO+Ldc02DLNPw8IWbVqkExFkV1KlplgpcXsNHaSNUrqmw1N93Ru
4CTafJ9mq0mQ0tgC3h/fyKR7PTZVIH7e0ieQvdcdI+gBL2iU1jCRgyt0s7+TSVQaKogES3f0EaCu
XR8c09UBAPnnE4H0B6pf2gNZWj2H6tP4PUjifk8BOA6C3O1Yd9UUwBOx1V7wor3TIH3JkI2F6HsS
3ekLFqUtyj7+PZ3nVbWKXBP0zUXq7WO8B4Dd9fatX+dPjpkUTzn2SZZM5TWsLXzHHdNeOmbEdzQI
hPS4s0CUsKQJH9PxvMpB4jqwteeWycWyHgk0YeIltAKkdwT7Dvju0xpJ5UbI+DtocL+5HfR9QDTi
7/MIaowsy4yvmEjjNHGoNG/lJADNFCtNT8y9oyD4hlYPO6TFDQW94HfkhZ1FUDXZxgNrgYAM0pcu
jS2wnWbIYGRKSUpJuSg7kLXmJ/u//ZEzPJt+E3V7lC5LQFhTIBVU5O+PGGDF4mppxUhozAOfgoUN
RQKZAKtmEeMZ3vcluDREcIeKV3B3DWRZsD32tz1kbO/gCEDM30Xpl/D8E3mYQWLcZPdtHBwnWWZ+
5Cr68F8BE26ydBQ7cKOWJF9ag5Z06gaafeoOdW8ieNtBvTvoUfSmTnZ4LrmQ8QvbPXUbU19FYIV9
jnHywLblP93oVdE7UND28/avbrVajYDMH27qHDOtRna6qdbZfL4prdb1YFTuUwHgBITJtu2Ypkfo
gmXH3NDs7QAUwjUSJWDspeE9dgFC17XplG9mHL3Fkah+1Qn07lImo4UlAYFuovJX59dvgxYVb3ld
JJDGSdnjYOLHXGlRdoVAxftdakN+votrx8kaebAG9Mdfa0t/Z42B0rQ4ArNFHDGfzNCGnGhl/maj
SYqCwwsNSGz43jpD7O0RIjHlwUHKBsI8jv1ItpB/aYXdPwgDrwPfgexwM4ILa/aH9BUgjVzHLrUx
mvvUvPbtCNHS0r45g3QPltqsusBubIx0SJDGHvkVyXYJtOu/jZN4PBkt5Zms7YPknvezTPWTDpaT
+YK5xmTx/7n4l0+Z+MNL3NZfaY9Mu2XaKA89xOZ5oO/JLnzvGlkesA/Z+NaFkB2Yw7sUBlZ224TY
ue2GG6o8GMRLFUKpAlIRxipGnhGSc8l4sQKuL8nB8V/StraXUYFi9YaH2ZKPergZY8e+aEDcTo3h
m9HJ5/a6zwOEt2iAXATklpYFfmQbsvWo/1vpThxCmK7j116ALqR1UrkpC45/v7rUEIDkwwGbxuEL
2HMZJCod7dCprmlual+y1wrkNUfHg3pfpLSjjXxky46Dwn9kWgEmrOpXNVjaV3XhpdX7hQF+3JRD
EMQxkF0sjMx4qb22XUUdt6/CgLZA2sT5AQkDMDoEo7+uTKgiJEZQLLMK5Duhkqcr1FXnAe0NIA/6
uoGkXyJ1Y/3ffciRmiQB20mkvOfF6CrKvxVF6+O4ZZ3oyNmX0XgztfFEMmRpYg43NUYnTBprTHxb
1OH0Y+x/mwc+FLDcS/trA1mGBYiPosfICrzN4AFjI0BjeDYTP153NTdeSq37lpcSauYxePCwq/sB
umdrIdUkzfxnEsC38oyCngTMmpr+Mko5TYKs6jSpKRHQAtxEC/r0GNeOtsxGkSwRc0qPYSBB0k4j
bZAM75c0NKY6AihOPh4siQRaocoqSw2F4LEB4XVogcUnPwCDhpbz5kGzk2pZVjz6OuTiyhzUei16
8a3nXvsLJVO/I8/xXlhmgYfZk/Y1ZXoK3SceHfAvW53TwTLX3PbYo5nw1zgIt6PKH1EjysEHtiZC
3Tj1Mwvp4tSRB4MyUJ98PoYjLxoO1Gt1KM63gz9uCRJUSuiU9w0iehNCSMGHQMnydxt3wUBBotTk
TH7yYy6hjmg98vuv6zkN9uhe2p7Av4HyFJ1pqznC0tv6E1jSgblRQZrCBiiwdFxQlSl0tGpoUgBt
p/VsGxP/Ymhfaxy7D7HnVzgl65rEv2G4mrpS5O51EHmCyt3YR7gAxEmxamgATHbBwnKKaPvJG7vl
VTNk/Xl2dpgi9k6rx09uEHKP19LJG3CBv4Igxj/zsnKsRYt4wN63gtfKNIPLwHFuWQF+v3EtMJBN
Lqi5GhdJHGh4ugz5CngiiBrMzydpZhXIrNf0YGrJbg+dfSmyNl8J5UwjQYYM3ELnAAgmfHL+4+FH
q+emZYBsEWXpiu3QVfSIoVmgLpMudSI+nIfIKIzEBqoP2Aw1hTTwPvlFvVFGK3J0YgPlQVbFrL1p
i8k2rWAN1a6BTJsdLfIqh9yEYdi3OB3rnRO32b6wnOE6QggSGnFJ/SYh98i0UPvliXrnlib72rJc
LmlS7ib1TmQGmEf8brhaWHKalOvumZ4IdtHuECNyp0kBcG03PxnWJhT6FrmqVHBVpQI1layXCFr5
Z8sWBnA16mgPro0I9FcoPQAh47sfTk1gLuFVDbw5Qj6Lj8l6GYst9NEgb4x0zhWYYXnNU1GfTRcK
9dzMXYjvgAJFj5vhUPr6nXquMtEVeEuyXeeq8gQ1lRahgUIL041eAX7HgqZ4X8XPsnZldoikxoYX
xOvCxkFTpiYICedbIbeETwMEzY5Wk0OyC5KEXzhIFdaeJ+I1/aJK9bPS4+IRSm7miXpN4Lfnou7A
+4cxavxaF2sXiIt1UvrvNlSu3oNS86bfIqpqi3M1Wlfyp58iyOP5OoxEvZ4XEgG/WZAtPtM6CA6D
fmNgCYJMoFSpFP+Vkca/uUjYzekh3s0DsNaTnbsOWxqNYR6bsJDPZhJt28Ez3jJhQMm6aIYtuaVI
oWcGDvbN2JuH/7bsaGrVwhWg4aJl80AUB4tggY3WWTtUDQbr3BnbDbGQUTdBbP1TN1JdoizTmzpY
z6OBQFBCL36HeC0899AUOvAUfyV17QjR8tL1UIigRhNHcURGFXCJqqsnwB5yRdNPXaQM4nNatenU
DQehn8NK+zWthIzHJQmLb9QLueNc+lZ/YeM4PrcFb68adMRoLDKs6NZk/oXGJJCLt2awwBmAO4JR
o75jg7ULQLDyHGujBkzRsKGxvDeNBxeEgTSvc7rmcWjjJY1VYxg/ufnvCt+8rUiAde+Con8UeZGC
livrj64idwJs2Nolpl1BSwd8UZMLqmlqy3Hu1EuKzAQGMDY21O0NYLiL1L9QjyYV2KAvECDoj9Sl
JZnX3VmaPA2K9iTrm/RBU1HboorsLTYYPeRuomovUbt/IRckZaILNCj284Q25/oWhQBAUKhFqOny
mE+LhHnd7y1AlxdgmPCRyq7cRVL7QDNXtq0tTM2JILLF/ZXdjcGtysrghmrJbBdD3mihk09tosyu
qLoLjVJDzsOh8EP3NjmlDR4uDb4D07qpD6Yk3UnD3TxpvlehbmMkoLD108JZoeAKGBI/1M2jg3+c
j71ALmKgtan/6e0v4yFbdwxB8KrVt0mX9TsX1UKPYeT8jJIx/1HoPjIHrHzOQZf2N4e0Yc/+UFaT
A168/a4acOhSK2Q4LD0w8MgsYhea9oURVmeWadaryTdjkMevVS3ri4xD4LSVuStEtE0BHN8gGWW9
zpPeu9itJ4hkjWN5nN6M0vTxG4mjEuV9kEf61HQBAG9RP0DlFwONerfSFWTe2QUHntiS/oosvmli
n5OW5TbICqjhObYPWdeMrx1uJs88x1YwbsP2Z4lYlWba9m+ONFbFhuTNaRHUyIDPxkm7w/EQ2++D
UTUotlPTA4jdTNNHT2+ekfLo10mG3X6jsBCuwkfwxsbrknUX6jEdbApjm/KlMRjAd6jRzhPvo2GI
cvnaKYGYUlM/5vueLDa6DwbTGBTWiAWgEL5XNSqZBVoV/EAekbf3wBWFs0DPTP1rJ55oPAC328q0
/PFIEzM1saXillE+1Vk8HJgqq6hbr7g46oq6oRvgdxr0J2OE1jZYOMDPWJfiRG7kMWphuW07kMXu
AT7qlp6T18h4DtpUGxBkSbmIDV3cjN6rLsC+aECzInXqiqrE97NS4qT/zLDC1L+DEBAc5pn9g3GP
H+nl1DWxf4EM2raN8KZfNmbYb8Ck16zmrZ6a4IqsPZJJgKZvo3sWQNIIj/LElV+DrNqDeEf7ZTjG
CcKl4xsHs8CSod7/Ct4sbed0er9DeSlQm2oSc1C3mOj1fpRReR0Du1ikQxGdM1WVmsaARwtIAk29
D7vDnYKvcpEfCgtcijPJDGCh0PXROgZ2Vb040ECGr9e6zGzk+M0ASq6dPpxrMKS9dr8rYXSvoSlD
cOSCFc2vfeuVg/9rkxhCbsgJrK3vc0y3tl+NH3aY7URdxPeutqJHM7cAjM900Fc1SfyY8bI54Ynz
RoNjFFVnUFSfC+lmJ2tIsxWUcSGwqLp+hzfggi6pCbQEjzA1MsgUIwzCnUqox12TsXe+AxKX3e2B
1ZcM+NFF2/v6l6iR2qqszWJP3RQZC6hjiufUUEcw4GwXEZhhvgRJLYGt0L09i7zkiKpTd4nt0KJL
OX8Z8zA669rgg0AXMAAIybYrrfTCQ6m6yo0rNz2sozPildBECxskw4DCWoHKJjpQ98PNUKsBLAZu
NAIVjM13VHaAYasqv/kuYuoqYp7ojQDSqvMu0i/KEyri3NWHB1ISKAFIhFi6yiNoQSlPHtAkKr+F
9fsa5KFBcQ5cROBIxgNJf2iRTFuPNWpAZFkbDyilNx4y7m8aRCmv5JHHiQXEgS8XiE6BZ5cl7rjA
02bYk7NtoTCbDw0wV5hKMxq1JsKRzdouxZgvK1fbyN55M6GptU9Bx7RoFTOMMwbVkboQqbGenY6/
d0M5xJsYpcorWXN3VxUQDKOzuou/esdLEa/oIE+j1KXT+uxstyI4IqiTLCir1dotqIKTot/EjacB
pJx3B25b3lEHamvKjqUBKLkkMqw0geyUOmsGGW8HYICmleYJf66JSBFUCVdphG2PmQHoFuV9evNT
vNHkyO51UMAEDMFRmt7X2dQnLiQR7FwswzbrkiWLcr5KtDbdTP0qHBVneWztp74R4OVbl8WFlihz
N70NssP5UE0G3m5aP0OJLUjq5CGLj3ko0hN2O+/N6CUA+/zZj8qqP+bNkew0ow18CzSqOlHNWBem
wOZjH0AwmKGW0go0c0E2Rw3gv79cFgBFrWcaELpCGB1pVCDtojh/HJ3BeZIcMJkhvnZcc57IYmnj
HvQR3Y0rU2/p9SKpOnYkjwIZiVXDoYTWaI2LHRVKJXkNDimaGkFK9oBiLH9BXZTEGpf/407Mqrtb
DIhLgyy832UOKqXHOj+2qomlhX43RDkwQ2N+pCsaLu1OgpzYkuBt/JgTkjuNk2c1VuDz+fOSxrWm
r9eQ0oq3dhamK9IN3+eqOqzC92RlNro4dwDgn50sS1eZblpH6Za/eJB2J0N0702Y2N2JbK4Hfj3H
zo40OCqPDmwNiKN9uNCIRAUdKJ3Bq5Zr9zlNNfYsOupD/cY/KsttpBnIRGkqarQWFJXKi3rkShPH
qJ0mThmtf9aal//3WmT/uOO8lvnPHWllsyisI2qx8fjEw6hOUXlLCF7vo4vjjvmctHiszKPYTnzu
0igS4lFmNmfb0cRZmjzY49V2aM0EiB2yTZceACr7xDAOZKOmcCvUM6sGZQYgKX2NWpwgwNvF2fCs
AX7vJdpr1dbl98LyXj18Eb6DCnq6AJ50uvjXkB5I9gKpjIMaLtTM/2OJ/+8+kABDlRf4u9dO5zin
Wrr2goge8iiLNg10aid2CItB2aWqdOfS4k9+Mb2neDSt179NCjyzmdgh/nOSTCrrNbTs+CQKFF92
uSZv1LQxy6CVuZwtIwJxNzdWG/I0UqKvumKzLCpja8Q4o7rCGD5NzbqlFtRlMC3ZG+Dq0KUKSqg7
qJjerQ4iY5sGIIIlm40M5aJpWQFq0KJa96ip3weMZy+DNm6L2gSoVdl1K/VnuwjLdzsDY9u+Br7u
xSlxhvywz/7/tpc16tcoezUlvlT2CpSX0GQepmRZDdraU+c3T3P+LOvNets7nlzO+TOBFCaisLG3
mZNinR2+ZaEtj2Sa7NGyDFBRRjm3UQvSU2RVT/OtOzxwtnUdDct5mSboPy9NA4ORTUvTQjqonG+d
ay5HAxWC3B0RGMwASblklesutYbnqAOQwWUawRNq2KOu5TlXNvJrzAAKikCQbGmFaS4t8LGKALsP
CprUoh8NtqfTSrNpXrOO0y3eN+xIg8CBPSRO1p16lPGvZM6w41YbmWnngRdfNdhIzSqTB57pXZkN
oOpSXdquOEWIXJsI0iPZXA8EBwCFX2lwclPrukiFb2ZbYf6el9UG7/OyNMnXEMxKBE9xjsI2iJbt
wWhNg9S0H8sGHEeFocKuSraas69a7OxoP+OFwEFQl/Yz1HW9XqAQCamJuUujqGXD7yU9eSFOPT0q
iLeBHL/5LY5EIdP7EwjFscejPlNGuqImDgpIxKbNlqYGYFnHa0NNof68QlCC4N/qm4c/7NPKn24y
ZH68YF4hNghx9HvJwkfT7vWvDEKsfuDEP/Iu6ZeNTLwLBH/bE2g8UE44lP43oz6TgwNV4mXJwClf
y6o6F9ARWdGAu7WgMfUdys71yq1FfPajML9EI7AHSG3FP1zzqa+M8ZuFovQVdGwLtW0OtkgRI/bA
IdyJd+7wNddtvohTK7wVhWtfaABHANRWqAENJXbTQKWBfzkwUUch6wMzIlArOgoCJbl4IJtoHaDs
hn54qBEZ3FihJq5BFplXo9HvXG1qE6SSqCdaLdpoYMyHIjBEHkPGzAOiKnsqapkLXagLdWfnAPLz
aZD8yU7NgNTSwYnd3Z92tSzYobVDabS7T/7KTjdIRy06oiBnGvxjOqp3kT/WxfTx5nobcgMksjiO
VbadlzWBqT8nnljWGpdn10VCRwKTf+0DvK5RaBY/8NQH7LeEYoNs/GJp2Eb1yniDMj7RZF89DygA
IYoffgrypMLtfnd2sUrTnEE/9AHJoASnlIwvK98KfiN1Bhh3ln6X8U/U6NXPdtcN6wiPxlOtF+XR
QHZ1M3o2NpUgH1iEudf+sMxwqY1Z/hsc3C+dM9ivviYR3Efk/eJqur4vbZTuM5zJ7knh9UvR6sbX
we73wjWy3zobD93g118B2oRAF9gPWccXkejHR90skm1g1+mhZjy92l4Urgy/F1+BpN8OVZr90ofo
S5clw0sv5IDTp1GcfKOzT/hll2vWs/KVdQgHKlerHfcx86Jj3cTOsgqTDhTYDj/GnjE+ttx4BE+H
8xUazVBzCuz2BP2w6gE0bd/Jjj8GUZm+FucCtHX3hkcAUsfeSvNRXAcCzPCi5UV8ro0Ih33L6r83
ztpN4uIHwDWQyVIOJneHLWooo3VipsUNxS/FrQxQ4IWAQ4V4vZPfDGiveYsqxycesyuZUMOlITMt
fCtaSK3chVqbbIQCfeC/WrubXhYvEDYWB0u996aBANUCY1DeqBe5QXnOzeg8T8pKvPWHKAaJ58dC
BRLGK/yYko1GEBFsqN8XJh8WGXyRe80PInsbFR9nlXbDsc0XhaMo3ybit6klH2o+9SsZjkcOrGtn
eAdI2CwcFyweZWZdJszCCGkMBAeSDWEcwsLkZxRovNAgmdzIOJtW/+7PgXBHmix0jlrjOUuio7DL
5ksZ28aDiaDZ6S/2vi4+2xOz/eJk/N2/BgBoSewV+N588YPEfJAhqqmmSFYR9Pyd3xVJkBNzwQ1K
mAQqVcvBv9A2LbgnAvuGf5jyuYck065FCfemHSzjy4gHb9ix6DteYaBP4al2GjpnvEKl2gNRBgqS
1UzkdMtnqWbyEoGh0K2mmeTgBCgCo5kWEBXXLoHoOPtnJt1TZ4Ao0kwn8vQvHOAjcsBOD7UX4ToP
G/sBCPFkg/8M/yTSGHzDEK/eWdyqkBeILKiFdzr0qC3Qq1pm+gPSRZuhYmOImsRoDY4u40dio7IQ
iNnkxRl1sfJNYV5LEWrbfuzbg1u3wwl5doiPs7J+qPGYR3leX7xhG/EUpAD3LqKHsWvAGFaxSqmK
2G9c04vl3z7b2Fn/8dnCSv/02WJNg8iuqv2i0q1I8nzJrag9TMVZqgvUfHugsi9uag+oI+H7SqSp
WCCyCgo5Ctd5DavXVgzGgMnoIm279mSkLZDGLnBqbdlGQsxsGckA/+pk5GWMd3TonEal4iVVU3Q6
2/AQYueskltLsuKgARJyFm4nz3RFTZeUYCgLXHc1D9R18D3merDIGyY3VhJae49V0YM3qJK2AVS/
QJ6cUOJZvZLHYFsm8pvWM6p/xBJ67OFB4lFizWn9TzH+6ZKcRjhRCoAlsbMRMsKxH2x0A4K7DvNQ
gxJk61rBirnF24XRAhnYAxb05DqASNvp+IXcAh00p05VIQLX46wRx217aZVbH6KWT03/m5vEL39b
AIoIGSvWPTd5vkUpN/J6+OVtTCcat7nqiqxaJtANeU2LWj+kpgvZcW3U33RH/hoS37sh0SyvYNNG
xbrytwzfXfKOIXOlls27Ykv+Q8Lely0RN96NOSrbQa0Nht2NB8zYEtnFeE9HW+pWepLsp4OvGkXF
Rvypi1hmvE9qHZnoGtWlHgFXw9jpF4bRO2u/8PWTQ2hXvCR6d4PyjNv7HaFOcwxbxGmy0WxPKDIB
vUQOouoTBDoDcxNWKCovmRQbGqdGY/G3xK3MrSzMDjUsaOIi7M8lr0uU8mcOGGQ8Vy7IGJf83cdy
u25ZcY7sr/KmgY6FEvyXUFpIKyRvobXenTsRAEwIfallW0KiUaRA8yN1j0vsvNoNGN/ahYfQpFyQ
sVEjdOUBKbMva3ad7ZVhgvpjGu2slVEBaCixM3DwGj9y+qHhJxSd29TGb44uI++xsrIECmeIm1OD
HFUmENL9p9+CX6gArz9ZPs2k/pjGBjTLl7TWPAdCQgjFq8bMmbW2ZeZmF9CDtRsdXOCXygiss949
GwruRQ2Z6WqMhLV0k6FYx9ipMJxBAu80hvmSXFKyDX7RQL8nstfzCk2sP+N0EoGmz+uKhQZVsoOv
GroKU6ctwKTgwojznL8mazs2NuC7ysthNpTO+bAjHzLZTvnPbFpy7pMPdcsyd+zlPOIarFwZLgQl
G4GEkSji9yZBNLJBvTz6mfRqEA6FvyZbRiPk7jSs3PS59psikJ+ClGkcQ+UnAnl6CzT7CWfHz9HM
P4KbNNlzwmct1l6AgrbOpgZ+QGFFA5Tih+RcD1kB7qVOu6MIzVzWbWQixpOFCzBGFj9lmK4BUiyA
/YghXOME0a8uqb+Xodt+aQbk7TU30h+w4fHAPcl1/D+W6R4vrR4sOA2q+Vm6dvFyxe/BKfBvkYjh
NF1qVqcdjAZ7qiKtUUmkRqhxBZBZA2jxJE6DbWyiaA90GG8AXt4h1tk8emPln1As2CzJrnUgXyyb
qL6mgTXefEdi/6ImROAKQMaodI426oufvBJyukIvnsNybBYSjHwnagah5SddNbONup3o+NLJzE05
AhAuCn7mblg++0DBPnAvWOpmEwHXsmrcInt2ZFs+I/IKeGPVPZBjWGYXoKS8K/WapPkpi3qYFoFe
HWhVswi/Q7VmqQ60eBCJPXWz0RlXwALZW+q2XoX0IALcG+oOccBxGmu8laVuCq7QeI/shrWkUWTi
tUNdgt6CRj23j89tix0qjerSbK4IGdxpEFvXeFE5g77LNc0awbacNijIaA4tNgcIJeVpcMZ3KzjT
lSaqL+DLFjvTKJ1xYdZBjwD8ACZ4I8fBMIcys7qiJoQqwCGI0czdv/nN02gGudC0ufv/vtR8yz+W
+uMTzPf4w48GGBfdvjcegwgiyxpUQsoFXc4NiD+cVWlVcgGhhOw4D7AYlPR1mf8zhfrzsKdWnLt0
9ecNshYZSYOB5fB/XyaqPz4Y3YU+yWSc70pGt6ntcuHaxn3sYpzd1IeYp1B3cqFLmlJVySuUN+u9
ZsXlrYU0pINU0KlQjJ3UVIMDFIgWVMvBtN5tgq6SdKNB1Og8qF8AsNEd3zRdilqJj7k0o0yAlpPM
PM/2UUft9pjhSUR3nQcG0OsIV6SXwouwM++i3l2nVewvpzt+LIwoFQq3weEt6N5ZV+CUXBvJalqK
JkfdW8ZEdJ2WyjqjWkexVk8uvuZfLJAQbcEw0R3cTu8O0xXL+verv9jIRXo2y/DDxjxqio+r2eaq
ZeZVaWC21WAJXSY2fvGgd/Mfqp6BmyoCkzp1Ayf1HzoTEtoiNa+R8qghr7aLWqdf0mBte/5DiXhL
Xgv9PE0SHZQCUcSDyBcgokXHi6tnWRfQpNQ/q9G5aK5e/bQ7dokYLgpYvCDhJxZn4Gby9WDPGvlM
gHSCoYcKi45IwGSfTeRB9rwer6gyX+gDDgSZk9xAoGffkzhhFzyQ1tSjRhvB5pxZ7c9+CFNk+log
8iq/5kvPDcBiwPLw2GS2Os/X7lv7cZUmxruNrvrMdt+iaMgWepmzt2k03OqG/5h2XXp3HCe9g/fa
PfF2PJIJ4hDpvQUQ/xrgWQbVPBkuya3v7xHImG7kRU3b8F1qleJMPRkn6b0pyteSFWDSUCuTSXJw
VriaGe5nW19azdJL9HRLLjSQdTmKLkoU8ZCN1oxqyImGrZ2u5ruGrLO2qQQD9bxeaGXmnhkSeC3D
wwdOytE72m57p2n0JwEXUUOptPq0ulGDhjeZPsL8J6Q4UQqwf11mUxE0N+mz6DR/so4F8cIATSJq
UvEPRr7cbYKFprns019VmwFgpCboqsiFGn8EBwg3uDH9VbQo632I7uV5t5xvq7eFt9Nq4Nbnv7Rv
eu2ge+LL/A+HACl4/7tsP386WTj+tQzfaK3p/9CXlYq6DtepO1b2AQwbQhXTiD0zIZKglbn8lvD2
yczy9CmBZOOB6ToQusoOPTtLK9vLiH04wJ8e37SgMtp7eWU/dyC6IyfdNY1l6+rNObYcbaU5Zb7o
IMD32EvjRbRDcRaq51b+uAFWBMzJtW88Nq5sbh5Ir1ovNR7J1Bug9grzMD6STfZhtcvjUl9OExwz
fJTGJug6A0ycgOhhX90ne1ocnLjpAVERY0FdmuDjy6K5hryTqR8RSsxk32xpcVSb5KfEKn7RIH1c
LTaOSOGG1+nurSWANovdNS3msVRcdLu6kD81fpJ8K1NmnKgnsT3cBszsQSeCP2jUZHgHUmVFg2Qq
IZG5sJtAHqibjpW1YzGCdeRCH0GgMk4fH8mgMWi8+PWo7+gDgNZDP4SdxFESZyoRv+qx1d9Hm3W3
ahQ/A+H7XyDtPqyhCDjsQolu1GkrkG4Bo5n4/qlqcijwoYL6C3gKbVDi5u2x6mNA18z7ZO6hwNfV
NfhCEKNZvp+4QaG2m3B6MzY/Rerj2BfV4hNQz0o4xMQN60HDx67C4JXy16FefO94Vz5VSLLtOg6J
H0Rp/SflQKlt7AG/2/yrhiDn98QBADIV9u/Uyq5tNphvXdIO0AM1i7trxf3Wq015CGo3RZwi1cEa
aMundIAybgGBzh9qOjRK7d8xprMcwWB8RYNNYGX4amQ6ShJUHXnsaWC2MFIUn2WRfIFGBbicYZ/d
hKo+z3yGNCICapObi9p7ckN1xPtqg3KbV4uTHwERHUDyeADNN8o7tEU+/MxZBHSpb75CdrgGKNHI
d1y26Uvd2ydWGdF31PNkywrw6EvHTP1cGgNSa9YQf/+YKTKIUdDM0g0B27YsfaUlCRJEYZG90FUR
uul0Jf5i+5tfqBs6nptV9inPprnWcAQz2O5TVm/KsTnDo+aM7p7Sa9MoQ5Zs7Wg1ykw+cnTkTKtk
Nd+RXSbZohiR2L1UfVVtXdAPvJp5NfFZuZlnrFPLa/ZAIUGcNysnPivspWFPWhBom772ovw9xMlQ
pQaYgjOU4FE2K2GuFXZ+Gbk+eLDrKP0vfbFMukUQ/w9hX9YkJ66t+1d27OdDHAECxI177kMmOQ+V
NblcfiHKdhsxiXn89ffTyuqdZbtPd0cHgUbSVCZIa31DFx78FLYjgMqkxTmfHSRczCGgBuQJi3MM
D0E7SOYxAIYqPNy6hZMj11OUecuRg805AKhx6PK+f5KDpVZQKRvX1+IMITbu1vhIltc/dYM5Q8A1
O1IjHQYPgmEgdd1TiWYbU/N9Nm4O77NFthGt+061iHgJK12QZhbsh46DMOszlRqWNdvEz+slFemA
IC+EOaPmzCsfgE3do4GA2JJrKxGq+4s5rj30gJ/n+Kur2BW8X8se2pNy4uWjkZoH0mYI4U66TcG1
Wo36RwGPvljHooe7Cqbdj3yYDwzmrys8HL2DbCK5bMXMj01a2J8Y5NKvsnWdKvZQoSyDCKi5z9Qt
zCp+NFm0EVbRg1TvfqVfTNPAuKJCzOK+Zaw9tFEvAhal8dcuPxWV7X/pU8iuzu0c71meqUc9kNrr
tICHjgW4kB2n7i7NMI/bWO73CAEfKdvhK7Klw7LnvrykwjRh5jpDZdQuZpgop+99HTiydLBjVIGJ
5GkPhV5of3AWjHRmY6s6qE4gXICza6s+s+Wb045wcRegCekDRDG7aNMA0LtxWo6kbIcnUYtlBPT9
vXnj4zlzX3lIrWu9tOsfQ7ZT0LgIutLfMpN9cg9nOe3BdXF85nzJoLULM8XhizWPbNmlyQAvvWjY
tm5vbBkynXcDKOFL5OXm12ocj6Sh7Suod8bF8IVVGewgwb8whiR/UqDeg7qNs6guYRuKR/KTkXTv
dbdWOlOMNatB1VAG4nhQgqKR7+kjh26WHd2qfrt+Yv1PcUuIfVGPXHZbOBYkz35eHovC8J8SCD7t
8UTRv8Jh+qLrM4a3hSUl37sepFJ+rp+RyFgUZlNt8fgbT1jwj6fZcQf4Q/Nik1plvKjYmEwLavFk
PC/aypGbYpjga2bAB0H4Oqili7c6L82mLbBt9X2vDw2E9ZG9QB0VqeFWVzRes65Cq18Syo3wbtgD
33vcDXeEb7vVG14ybxiww4uMZFpvzla+Xd8jt9asVIenR2SY1p1KHWMV67PInd7PqO6vWgEshXwO
sJKbBN+evUDqYN3MXvlc1+q7jSjj97hq1gjEDV/MPEwD4KemcycEIntm0axV5rlLS83GIhS5eRSk
iECBYio7iMhhnRPtqYoOno4i0xnSFPByLWcY0QK8uk68DmxlTbgjEBfVQQAA/je2e0Igpzj7+vGr
OuvVmlu2TbiDR3JpjOmOMwNviSqFB3rfRBxmOmbyPcSvQliu81b6MglMx8nPfsrEQc5Fsxo71YHr
Db443Dy/8yb/MRV9+yRk3G7CsMh3Ue7AKU1PRj1mG47rceO8IbSfBKE3q8BjYtpCQpAw6nTwlapW
oedYKyoOIO89uO8duO1s3DwHXHxqH2cVgtqfxvkOOQ0QDOHwcA9nkPe6yjsZYbJT0l39lWdFaONV
qxtnnYr3lGQBIIuD8YjoGu7CEEdlQNz/FKmrLXK9Fl5hcHmCkGJ9LxGMudZRkRqAbm+39tLwIIDQ
8956Bg2833Or1NrUAuHDGtYQt6ILAUXcV/uU2BEQ0sL1l6lWGIdV6ye3qaNHz2mzYz+l4ZIUvd0/
67vCzo6Fre2ZEIFfQcs3gylhucDP1vwKvY0OmH8ru3idO0HrBX+IzIn7RyZqCA7pR+0k3/v2EorG
ttXJB2lCvLoLkcjC3nD+whmcecZueoFdzHs9ATGgkXmtp/6zSsJVZMzgGLRtuuVDLNdIciCvJ2Y8
F5Erh7oNSCFplm3NNG8/Uw/ZxnyTwJxvgcVWvrxKz7cGGzd/WSbheeTLwJJxhL+1XEjDSbeB+xnd
0q7+WKRWRPyHHd3/Kh5+a/1l7K1zr6eqhNFt5mjeDxOSrrBCrw4jIgBrVZv2owIkDDbHav5ehHfl
OIR/2HP1w3aEeO4yEzvLaAyPQIHX1zFdXhorNYGpRL83NvF6kxiyQOxJr4E6veAZ9CHzZ3vJ2NuN
M33jVZcQk9jlFcx9OJjXg5s3MCieuncm9q0fPBmwNu/zZ84ahu/pUEObJrfXmQNwcZxW5QkkeLUC
7Kn6VHvmN6I2Gu43PLbS77cxLJ5lYITOa+fij0msNSCMq/Wt6DdjtYY9slxnXhQdnQnUK2d8IfR7
UfSwppPhdBZcDEerw0YmrkLzrUmvHezxkY3mAtmCCggR/CQKrDARFublkWxocl10dJFa7R7cTmrF
XtF6pta/Gpu6EpmLXEFA1VBnLBOwroQBrVWN4lB1DEtNXT/ULgQDpva16kRh/+hSTzzAjzaAwm2U
38tIExi6+Ailbod/U+AQB5DV4HdGCde/yfDS5ygr6hWcpOYTKF/Z3i1TdzOXhX2xk9JZ9o4rX3tL
PeRZwX+A2A98o999l9Wfwz3ZAb7RpxaE/PGugD6Cj1CMnx+dtg+BHhg/0c+f6i2u3I1X1lf3IX+y
8gu43QelYIx0MyTKS9lunE5CDHeGIdGtwSw5DD+MCxRsoERVArWP4MqicuLhQMV2Kt6LRD3E2+Fj
6/RzkVoTBnrY/zq2mIHRqVQeQNr26DSe2vl6gQU0IhzZRJXLE5XpoLuExax2SerFRxOLT9IzSLrh
j9Ap5MUdRv7A5vRMYgi2GuwNYKPJmnpN+fwHWHrRBWvbay+qtiYbvcYMvfTK9T9zQb/i2ks1pbvu
RGOvEKEEQHis2UtsQxsOv+vwXskGetx4+J/AkUEOKuwlgi6DfZoBFYc5YmM/tEXTLgtTjZ8T337r
fS/9w6paDNd5KCersFVi6XfXh9HqGDkMhmwRftNRA22UYUKapDfjU2gab5kR8uuCsk/N/Fgk8o2W
abRBEGC5LoTdp3tarPkc30GQ4csVqXmRrlc3htnJqPGq0MpfVN+OHagdup4PYnnrSvWw6czwYvCr
BQR75w1IM/mLB3txZQr5NQ9Bg/agxXZOMjmcBQjUgBq08msCawCHQXvD8uJw8/PI1Izni8rtF4WV
zQkSTOqEVa86YQeSbJ3R+CTsOD7YSbyOrLx6zLKkv7ipB0DLAGfQETGXZR0ytqVWo3faYxSJL9dW
NrnfG5A/DlgcYdficgOWl4iQUV86QLhu7QzKuKNSXPlu8O9//ff/+7/fxv8T/VFcACONCvUv1eWX
IlZt8z//dtm//1Veq3ff/+ff3Be2cBwODQvHh/qI6wq0f3t7QBIcvc3/ki30xuBGZD3ypmgeWyuA
AUH+PVFhBG5aVCF06/Ot7WtVBTDpH9p0Ag2367zvSJ0jfa6+9UZw3cdGg0wPYKxsUlphDY7TbwE1
c7KzO8t8I0hXDnapfCGnKt5cXQbTuP2pDB7xWQIIc1tmJKmTBMjG5DAIgTIRHaI0/FhHnas8Cxi+
43vYEwM9qw+OyseTrQ9j0tbrAg89KDL92ZrV3WeI6edbp2dYsTu5WwOPJPprFxpLnWkCuCmwxd/f
em79futdl7v4ZjkOctAu//nWQx6vMIbGcx/bIZ62SAJHQE2Z8yrnRvVap0ia6OXEMIMHXQleX6iH
C84TqNoMMLG/7lWr0NjnUnyYZ2BaZsMeO5gVG3vHaeRrFtdWkNjpcPJgiXmoSuhkTMhNfZoh+ozb
637XXaE/DYy37spCOI1E2XSkn5lZT3edTOw95xaeuaA0eP/wvfTtX28OZ4j64u5wQENcx3V+vjmD
SCsB6Lx6vC7S3dIBL7/gn5ChKO7hKNvfg6r/TI/DuFHGmh55VNS9ANdS91MJr2JL+m+IAXcr18kV
VNPwYJKqgVmD47Sfra4+eXqNiJfig0pY8eIYJSyDygFdp4IfGu8ijaK+AGi/RsLeeSy0mn4FbVvI
HaThgeogGZZu2hL6j9RKA+p4XDtalx9RM7jW1jEHb8/OlwhOJbvZU1DtDxUoj2MIzQx7SOtlE4JF
KNtHeNc7j7/05ealca2dgHPHL0t7cpizOsff60ayn5v7COykAUEPLH/Z0eTxH/Xg50+tPiBSWNZO
AgEwFPLY7Rc9qIf73C/Vk9WZ9dow52JFrTR6GLLr6ALivXfXeCMvLbayeJt+EJfvW08/lc12TQ2V
xeQ/fCO4/9M3wmFMmPjfgWO2BxqyZ+uf04cnFZ4s1gQpmejRwSsK9nFsPA8m5JWJZxhXn0y/sd5o
EcaNfjxGTjieDeljiWbUsIJM0hO5yl5dYsk89moPS6e1X5blotVubzFAgPDeqRKYy6TVgQZRAxX/
17rrZBFLw03TCKBsJltkW2+YzQPjwjzQGR9Tu1qoeALaCokituUi2d2af+tzreB1t/mHZ8/Pj319
MyEA5XLmCt+CEJ3v/nwzU1kzM8tZ+OCNzYRUbO4vTPAXLlZs+AB95+aqz3z1WjBnRWtd6lHXEiy9
gQ9QuIXwLNKIpQD3uC+3DfIM+jlb66frhwNIRqe+g5cbOlA1PD4QdDIlwmnRrJZ1akLe1WL5vemn
8YKCLdTAcuO9AdmZGFECyLobvFPLpCyhZRP62b0LnMvf3xXf++0rZnOPOZ5pQXKXcfuXu4IVFY9U
m7kPDHa5J1sbZkDaJAWETbvckiZq5CZJMJb3sTtnwQfp5QKGBiSXTHXQzwMxVkBKnqSVQ28CDm50
26CpEwNa3HmzJChg4UCeA1bI0cHRiMEk2nhd6b3cejUu0Gkeg3XjoENDZZhAFCM2oi0VO103CDCU
5GT/Vkf9Sh1qunbW/ahuagSW2tx4rbW898KLZv6IxzB8RawogVKXW+2oJa7gsRXWsOGi1g+9fd40
MMjl/lF2lv4KTF/wdSrXidXMW+UAqKLrWTG6eEYgqAjVFOz4IdgvAMZ3xKJv/PHR0gSSEkRkpG6x
U9Il3TZMcFDKWoTlYBEmIwV558EMdzD3Ls9dG0Nmfm7Dg8i9z5nq2geqKvDqCjLkMNZUpAYzA4WK
mW9//x2xnN9+Oj78NnwT5gK+w7EL1+0fnkOTz/C6m+zqQUpTR53VS9LU8Vc1AHQYji67IPMTA54H
ADD09eTXEooYyO+HryXSSmv4pkIlw3Pjp59H+nXPsIGZjn5uxOC4QovFHZIaMSnI1VJRxPNKlt38
2EsPqiKRWsfaEa8sjOIEmVhATXURO4x2KzytcqOLeQ3x0Uo445aKIBq9T0lFWCGvYkDNVsLGt5wY
QXFoNat4dtsP1GuwxbEyqusrcQiBqnmXcVDdrtRrJ4eQBJzAzCv1Gm5zxV1oOx+o12U0NqtuyLvr
Jeg6E4g5wH1bqfdqWV5371p+dJf24L+OIPG82p0Fp3DG8iMQCt6TGVW7UJbmK1RF2jWeqeGGuiUJ
9M9L5LqGVgDv1GMHQfUub99u09rRjAiwHk7Tll0RIRRfHpuOz8CNwrpxqnr5BM11DnwOonW11+ym
BhkB0Aq8JdQv4u9YPqlFPlfhc9rPVhAaY3angA3ddkVv7Wgmp0UG8DbTwPLowS9HkJPhk9WH49KC
aRyC0+AmC32geqdup1Xj2N3SdOf3OmqgfiNG2YzZ1zlEvIGJVXMnIkRQFO/yLxCA35MzZJu0B2ec
/VeAGN1l4k0S/AnYp3ptbW7HGAF707JtfAKRfxFxs29C9QwyQ3rH8Di8n7AxgucFDK6don9CniuC
nV1UPBX53MAmoOw3VHSrrNs1PYDjVIQJs31pGrZOOru4R4TdDAqWeQ9WVWR3rPI25jR6D1Q1xmEb
hFY4r21dZ/GqgXPHtXs4ZOpslWpHwVqYBkHdMHN3FDCSlCHTde3oARvdMxDCsVgSkG57NZR5H9cO
gnpFs7PDuvrRW+mbncwCnNcmXGKbzi+VaTcbnjUG8EAz5BrA4lyXcVc8/NU8Wbob87LaIGDRr6oe
lngqLh9KzUYBDBIuyZqIoowCpo1NpvCTQh0dHBgHUF93xlNKxBVy8uP0WRRFME/F9JykIGiIyjWR
a8GOHatbDoJGgRepFjd0sjIAsWjcD3VbIwM39EN6apKiWjYm8++hTyo3tihjOM4U0zG1EJ0HJNF7
dC0kCtxCiq/gVK2yPOI/os4/9C0yMjQccAD/nkcy3gDQNK///klo//q2xKqBM5vhxeCapolnys8P
QoShqtYajR6G8SZCrEOI9BJRBiA3dfFlZ24hFYaICNX18I6Sbf80t24Fwxuo5Ltead4nvcJ6YKjy
bwW+lQCX8ZdbD2D4IySqw3jraYkV0lnpILKK/U/vr0hUpdMGtnQGC0cY4y6jpsmv6wgb6ONlx6f0
3MnWulADQwbk8ve3wfx1Xapvg8OwbtD/uS7tsD+8D7xxBM5bsO78jmn3fM0kxU+ewfkYIl4IA9jW
DL3M248+i+yAj3b168OARpQZQP7065cl9OyQKUuWf/+RufnLOsczhSkE/nICDw/+284TTFMTRoNx
cr4u6OfQq6GEHsVfEBPOdFAeajvppvJDtvmzmt7xtQko1e/VEXQbr9XM7uIvsNq49W6S1gucuFLQ
aFpRmDP3/PjZcqDlUmSrSTYQDkbKI1CpKR+MqHo/gxECD4YONA8VmTyY9Nmtn4JF3j9sx2n/cIuE
OHinYxvMsbGwXZ8zlH/+Og/TPMb17KTbKQTVy1naMGXpZ1hte1hoIoDkPQzzAENdTTgZuvQC0Fv9
6dYjNPiM/JA1LoYohGujBSpDPI6wcpIQmM7wzgELtJCPDsur/aBbqUiHCIngyR2jo+QMXlX/Ga8G
JwVP2DS/suHw998BS0cXfv7n4scrPKiEcMvzwMn6+Z8LqkU+IZMVba8cLrtcXiMyiO37JytSSFxC
Q6XWh3SOGuiAo76fFDhtEKhepC5UHKOuhzAf8xC2jix7M0HLWWK/AOruh/KtnThhov6HbzP+SLaO
Bnz4xzjMwr/E920LER4uxK9RLAZX38KLZbPJupTvO9iFL4EUAoJtcKLPce5DAg/Ac+HVYEryMV5Q
PRBA3hpajEhAx0p+9lmRwezIcc8mcg7POfKi1E0VjjpEEmEXKhYOZKmbZGAQdYyxWh7bco+M2VeA
rZIfeXnGohFvJBXZyEiF4lVLDS8RGeweeJi165xV1bHNem+PJPKwaWs+X8DNjgI8yq0XPU/fhvGP
eX6fxzKg9OgimViWZzOSeIFAQbI/A2h/ElFa7C38uk0dHuqgQBV1p9l4rqG7caZeVE3FqavmLdjP
b1RPVdRIh6mvwsDEsn95vQJVNnrKxhz7RadUtKG6DxcTXrvppqQ5fKjLe5UfW1YFzlDBb5KG0KUc
kL82VlbnH+uoj+HUhfZA6xGw+P1Tw4oae0LB/A1WWtUuYlBBzMAcg4ujCX6myFQAtp/lHJPSQrg+
NUPI5HVGf6ByIYpo2UZmjNXttMrCxoWr2pxOSwgo443itvmj10nvNPPwzuUSJV3VZaG5aFrmwCvE
yZG/ifjB4PmPW4/BYT8ggu3h0c5TrBcxEok4b9d6sFmmOXw9EYTTIVrQOSfqwbMq3SI2jgC0bqQ6
O+UrhK7k5Xql3J/W+TTNwXWOGCveZE7uvHoTNymU4vQ4qxFqZfqmt7rOUITVvQ1/y9uknjnHAYie
5YZm5XMZnuMs2guHOcUSdEA4UpThtM3Y9TptFPIjrFteqDvNMyKtv2ghpLmnYigF16wd4Dr1R6BD
FUFPI3OtI42KRGRs6xJ/E/pUVGdboCMg132m/jGPIc4RmjKgezON4Re7aOKjgDYcnjH92pKcP0Do
kT/YM6Sw4Cfhr1rXkWo5GukCji35PXUBxsAGhQ1upLFlFSsr4e3G76Em3GRv2ZBl63Hm8Y4bVvkp
m0MsQLzsDQjIJnDbwjrAdXR8MPr+q1mF6RtwUVhKqNY8i8hP77A6dRfUoNzxR195xn0cFulxbtos
oAsgMn4QGs5Y9NMZUn2QsR/xp6CLZOFTUfo21FfHbJOVg79puFF+hvX2cmJ1uLayBtRSH2kcoz0M
SYXcQ4dg4BJPl2Rnph4Dxxq3DJFHtijHmFXLEA+x0IzUPbWabtwHLnb+GypKwweeCcar16lqfIcr
xGjOwu/YIwwx4nVoIZBHxUrV7A6Uxu21bzuCnw2rgGIdNvY3ms0rPWMDk11niV24+WgZI3/I7QO1
XWsUmBA5EG/XjyqMVu2xZ4HViv7kdob9FUREQBtq8NJEPPb9M+uYaIJk3YY+R1cwfrS5ev/Mgyvu
ACdW18+svw5raBsUK7pq5gDBPnseMun6AvpAnxvx5uH6uf7uM9OgsTF++8xRWkOwH3m3u1aN68FI
nU1X+7sSuTlw0LoSwA6jx9KCTqesqwFbRU6kjD1n61OLMAqwFVUGW7drzxakjsQREVzbNC5EzzEA
Ub0OY/GS2hJG0lTHIC8qj3R6rS17iy0AtQuVkQYyxgvATh+TpgKfo4bKG5Yg2SN4l9ljlcORcvDv
qQNAA/aKgUq1omLJUusBg6kjDYEDmAgGOag11TUCyeIuXsIKddoVfbZ8H4Z5G9kCl9NV0N22+uyR
RU57N5nu5tYjr6YO/8yu2NJc3dz6J9wR1S+rsjxQPxpaRyPs2NjY7KhOjWw4Tjx5nau52wm7ygJE
dpMNb0dnz1KVn6Kxxkp9DEJV7kRawN6KqXyRyXL6Q87rTHnNjymbv2EHbX0SBZILSR0qYMIhfDc3
HBtLq43uxxA6Mqq38i+WKZArxiAAZrHTaa23xLEhxN/O+QNdeZwKZ58ko7uDNOCmFC7khazZO7SJ
/MMerAppUgPilq5wTjHeGmteRibYdLDMntLKX7IQmAejWVUcwhwZUBZvImJnSGjr9CeiNmLETU4A
FJCxVXw3uuhbBWfXz+7I0iUfpvCxgT5lABsGBtrH/H5tsPjL/S/XjbtI3IMPAdqclMMnoIRBcDaB
KPjperDoBp+vaMq1P5VQMIf6+bqGBkgQZrDQUb2JBffUm28g5i3C3mpe/QZUewnVuC1DLOOTz919
letZa99cihlGR/bYm3cqTpHLoZGIRYaymh5D3yz3HsykVzQgV5vZSsQXUEsyGOQMzQ4wffE0++6F
2mc3QUzXrIazLBGeB7sRfuf6SrkfQeiLe0/42bW7kcl0XVl1+CWs19eBtuhXVjcXe5MhwgWTv8/X
DwLU7MJQuHEpNgQnC/mbZaEnBHBpX8Sd+jQLOW0tUMHXedt1r2k5LaiDYYOfB+++/ADxperBFzCf
oks1DsjbDVYNlwgYiKMLBcyAGgynWft4ar50wuYbAanSjUxH46Xg+Mvra0LirgpmKTKkcIH4gUdy
db1dBYzVF8C7RA+uAYeaUJsI04g6AeIHgaTXdnajzTiX9RYuJNOnuYDPir7RaQ5dBQhg5id3NnxA
8BJrMeOV9Ixk1XM1wcEjBp5gW0QpbMOuiW9kvx1oJyCe5SJ1qYVgqMGMvEdjhDmnfpvWRuI8lPog
MqztKjsxVvT6jP0eDeKbdMfm+kIt83jeFND9WdIg6tUDvTthOXmikjt2Plw3BryGi8LaYJlr7sGg
WnhAxTxn3DDu06g8mGEfvYxegZsDsuc1FlnXJmBOLB9X1OrmURYYSN3tKPgIJOmPrBTsTCU9owUU
xbPSM0KeDsLqiF86Fa77J1k8k/CbBCnkCOypOHZOj9VpX43WdvC6O0s3gOsGEtmHZmMst3jou7u5
TOBhB1yWOIaO9efpJF247Mzj98j8MvAIYt9dnyMI5tvpUnqyXQq8IzeVzXi6hB3jxuqFfW7AN3mY
ayZPds7u3jsrAwm/scuDa9lCvBAMzaqF042erFHwIWXJfRb72QNS4wj4S/+Pzs3QZnUiX1ltg68Z
XajhxbeubM0VkOhsBbyzDSUuN3nJIsNd5YZfwNgGxWqAJHso0/JIxdG2tsCgYRVVhM6jmstVMan0
JZI1Mhna1AsL6fQFbgliU7PwvTXJxjSAYtO0o9aeeW+8kPUdDTWi1WwzMBayqrwg+PJM18kVr/b0
oXI9Pyjjf/2hqDVH9JE+lAGFTywW0moTTjM7EsrzivfURYUE+CLETuYqFkBdrjICH5ChkREiwK47
eSQmcJvo2onmjHUnJ8/noGqjFbb0S8CSkkfgQOZnG2j3tAU7mEpsKLBEgxo7lYRp7+yZpddSVk5H
OyqGC7WFrX8HvS5xRyUrYo8VpCWvJaAqX7rRM8/UpqL8qymd+KoazuAwj9wIH07XS7A6W+C3ER5J
GxwCq/VC+RMAIfrDhV0BzQIzEwdqVXjPL8ycI09DrfB/x28qA9K2i9iz6/nZMmen1q3THVJjxdPs
eskmNZgZUDHKWHsSdfjZY26MbzF8SqMJamPUyFpcqrAbf68ao3ga075YqwQhemodQjs/NhOeaNex
LXRSRPZEXXMFqXIE6rFw1xeV3dCv4PiQIfuOiXwoMOyB/s/qoTlnNqwFsjQ3A+TXm7NTwecXoByc
JhIYiwmODetrZSV9NFWNeUnynu8QephgCafnYACC5Hb+uR7kbpyBUYc4ono0/SE/V7E8M8M0CoBF
Z2zYTBt2QrrViZv2EE5AnIV5VTxSHYyuvji5BSCWror9AabxeiM00QSTCdaCVTR4+mL8aAI6FUqY
O1KRRljlWqY9e6AaU2KtNzlZuqY2OaXDBWGQa3fqMYwwvO5KRJKoKBD2hHB//zB74xdI5bRHqm4N
wBrxBe33VIyaioNpBLoAFekw1NaT3WbZia7kz6BXxHh7gbKED0oH5gTw3gjwRckuAx/ZymZdv8KT
plqrtvACGtgXpvEw/HH91zaVPwcTyOaA5WGWObGtuzRLNpac1CN1dxQSsxabrfePLyKOPZDz4qfw
m1qCLwo+frSEsxOUvT3bvqSeRmYbYn+rorN09NZA8o0nKl2rYLiBtOE4bkCofR8OnX8b0PGpX0Lp
YCfL0VtlHDyHCSjYS5+I/HoIG6ENF8K93xWQmckbyN2No3rvZ/vdsO48GPv5soyDIY3ME/LZ7QlI
wDxIx0x+C3cUZr61M97/bTuNx6s5x+YvK9bIcnlBhRTRoWvBzSd39FuRRHRuRVCHID+jO4OmiM5Y
fj/fWmlsA1hmUPts3AlksO4a2/xBKWFXSEi01bW7oZQwVm2nCUYEDy1WodQrTLznaYBecZQP/vrq
oWSZz30Xt/c+96v7zM4+ERKmTCKx9srSX3d4dSIlu5hc0CpBMi42N52tzKjzo8S2JU1jWQIF9GcX
0thKR1kFkMIZV9NQpNPC89UFuofJjgBS1zqCSblj2wRXczd4fgMgUo5QQHeZwE2DkLKcOSC7CsQZ
6P7Zz9QKizEYHMPXIUuHaD1GiNOVxgA1TdMq2Emm/spEduxi68ME9YtLlJdfJ6tO91SietFZ70Op
jg7MNcZgwqbtzrGhdRxDnPoweU3/5KRds2or2awHXeSG6e3cJIqX1FrwxL+rar6nRqoq+z7wbWbe
Uwl+OZDnnfLiAA/2j7Mxcx1HtXsPp+z2wUhPnaWGe1Pbnw85Uuh+2LIFtVGdGxmwsYoHBIR0f6rz
01Nbd9axT/LzbaA7jWxBxV8G2spBWhyDwAcbEKaY369EA5JchdvCEiI7K6wTILpgIoQVeVvDUNZB
hYP72xlW+GvTC4H+ahE9QiQNUQrNQgA8YKh650ilbjScA4wx3qhEB0D+p2UCp/ONnQ8Q6u5F9NAj
nqoH0zRh3Br61x0HfZNCdVvP2ErHOQ6DIR9cCZBUpuABOX+y6J+UQNY64NIVkEDF7aNDUteHzLaN
E5WmATzacTA/Uan2hv5YF2LeZMicHeNIwlFSH9L/nDmx323atHqlHplZvfeg4pRlS4eXCWwJeQsJ
WpCAZljWLnyoZZ+HKvPvmG7IdUPBAWaFICxo+sXg34Fs/D4CbNcfc2mBruNku15DFGxz5vcc6pez
1TzkGqbg4dG+bUqEUagD1Q1aDMgAFvY6qCkMfu/5a+WdXGdcuqkVAyyt+JkOgz/Chg0euusehkrY
0KNBCg10nnQLB39xtBFSo37UCnDhUw9Xti0paynfhSWKKw4krOWb0NhfUAOVdasRRt+A+QT/XsJL
SPmD9Xg7i4xJBqWuMyK08tT/2HrrNxbOEWY3X+UwVK8IziIdgj//GXlX66FCNpLqa3jQI2zWlFs2
xtWrxDYpH0v3U99hwQMJTmy5df1tuIJLzaEGNPvSWlCsmeHj9IKNBATQ9Vmt6+iM6qiV+g19LX9t
Ff7wPraow3rpD9LaGLMNklwrIZIEJf49ACgrqrrV01nhttGpE7zZ+E46P/EsPBkw6fiuTwCZHOgE
pvDXGq+Gk+/VijzEX6JLOrk3avOShdhDxPSXo9PGn2HWI6YBARL8TV19oAZ7tuTe/3OEwL/0fKUC
eTBuAcbDngOrGNvNICrzCX9KYzNkkQqomDVAGjsI2yyo2IwptmlYKUR1bHVL27DWw5AkwA5hqA+E
46LCL+9gtLb5RBPXSYXAqi5KFxP7CrH2EBFe6ARP4gKBsVUprfHsa3JQOsIilDlR0IP1hFR22HL7
BYphkDRM83Jp+hl/MVyFaK2hKvDcKvulLpvXybGzS4T459NfDDLMiQWqsNyTgq22YSQp1kpBFAF1
iV9MENPJMP9/ys6rN3KjC9O/iABzuGXnbqlbeaS5IWY8YxZzKOZfvw9L/izDMBa7NwQrkB1Z4Zw3
bJmx3KNruc6+0MzyMIPxJj7O5KuKlrTZWa2Tryp2+KlulkI0j/Oc22czD7QNMlDzu45o0mboneKO
kMvwDUxaaeOZoHqJ2tagmwXTe+Aj2ovgU3FnDZrqpS7+r16WBhekNFxBNCQbvtnavbpD3fV/vawq
/utl6SXzsdo32mhsyR8W169DaqEHV+v3XzWFwTwegsnatK1T36kG3EXKK+T3/k5H2Pe9LHiWmWde
cQlzj8XcOPuMzOf70MptvmKWUg8Tg7ju/LsUJdjbNGB5/glm4sqoTbPXvOn+utKIis8rVYf87ysb
s7A+r1RoJywmH+eqOyZ4VfyQ5WFCsOrPFifKsKkH99VBpWNXDWNy3zZadmm1ydwHjls9E2kht+UN
9h/90ofqqqyaP3qxJN86gvFbUGXiKmxSq4ZD/A4SbPaUykhs4iJvfiajj8oDmbMsYkbVavm+JEGD
ZosUN+Qih5PfVh8s+ottM9nEojBeQu9p9r+z4ART2yd/rkYnGay3j7IwvE1UOcmD0UXm0fcz91hZ
Bkki8PfY9I7Th+1W2Ngwtxpa9NEzIfSGE1yjxqheBigEmxqPkKMRVNWLTqoKumewbGpb1C/jPOq3
DrdEnrvqRfVwJv8YL3P+oKrcNpCb1PfFSfVf4sE5NIWRb1UrQfzuijzao3opVeWLaYvVTv+oSp2w
AvhG+JioeydJq+1dPJWRhuXNuLFVAYKtv6u+U1W01yJxYHwnmoWZTlK8ELq6DnlZfbcSMNI2kj7n
1vfB1i6QOqRRfZ+jGTXP3uZPgZfHe63/VN01A2zS5LOwV0V0GbyqGz8qq2+OOOvJvarGx3Tb2WkB
l6IwT5Upmp266aA554qH8cUtOyh5ln0CQ5Y9ZZWNb48NuFt6A/5U1RAxFTbM1USTn+oOlJGYB0he
5Zht3Ljtj6h4aSRI1/L/48Wft1pf7T9vYMS4gKZdhfrKqtjQwexHz+I1NRAj643aCVV9aUzLto5H
67NbW07/6Nb5+T+7uSyWTjrr5Ps5UZbgJBF/JVkXhNIz8EvoFvubjvNuiR70m64H4ua6jQiXdRBl
fTAcArgZO1V0G4c8PIGCO1WMrNchdrs3YbX2dSrijDQmNxtcBzJxj8RhOoQuOf8/YLNvdbMkOAGw
6ZIaQfDdtnCTwzpRf0KsZdhPWaddoqDpL5C7/b2V1NpjOiP4JuB4f3eG/mqq65cMGagxaX/VJRYV
k9eNKLTiPVxHQXn16rk/IWM9H9NIdrdi1lAVxorkjQTR7yIdxJ+xfnRMi/fRGOarn/sTbjQ8e9pK
MkvTxjjADOjPnVhwax1KZ5eg/fmirwMFu/fpp+ZKtKyJieEXORwzS4+Os9bG206a1muZdP6xbghC
qOIMpOyYaVn6WcTk1Dqagcw+i2PMU1pgfbbVq9R+zfWJbLlVlsyvFDsnnSi61Wdnj3T1scFI8bPV
bePu6BER+rxWVB7rvFxgNbheW7tkT+RsYP+4vivoPQW2cdrw2Vo4EEl7X0eFcm0Ngjo5xoY2f7bm
QaQd4sHQP1uXPI0OpNghY6x3bj0SIViCW5+tjoHTs2MiOK5uJRLdOugdOqqqyNxmHJZeIluwXltO
43IwnQjTlPV1jcGcDti3QdWa5Un6dXeM5vIV76FpCmFZynt14Of96yy1bp5cprt/91DdBJTXkERe
flBFWWMyXAoH06TVPrKwTf8+WDpwRnV0Y/K1PMRR3GTfxIifqkrVTx3iKv3pJSBLVUk1uhr6k30x
7tP1+q+uaU4sKk/JhX3VqbPO1F/MEkvTr3tLnFkvvnDOMomY8VS3KIVz26CVs1U3NgoGnzCBPV7A
sr58vVhUYT/SaNVDxob8H68PhUMiclSmO9X368U8Mzs5vqzvvur7WCvOaFe/qVf+undSmv6GwJjx
eQ/vOfIMqKKr3Yo6aAlOKyLAJXteWWX/q85z4XShKptYZfx96pBKQ78FyQFLK7Y6AIu7z1PVtatz
LRQdfnyq5f9yuy5PDmYUk1pYX3Je7+PGPbsiVbZnzUdiJDB3RuqzNkMHNxiN4NTE/MtV0XUyj32T
qO51J4jfWjzcVL0x+dapaXWWsYCv3g0JFcyVwJ1BOduvBdEAVZ8VwXRaxAQ5UN0cWx5yJOAKiYGw
oDVIBahD3aXBXbseVLHrnGavRxDFVd3YNCSpyfHXoW7qNpGp1LtPvc67z3K57QNruTAJ28TG1gY3
8oYdgS/mlaxkna06qhYjwbZx7S3Wa7/q1VkQGX9dpoqf17axc7YrNFd/Nrk8zLOp3QFpyH27uFeH
2U4QrFoP6kzVJSSMtuCg282/GpAah4C4Xqs6p9pwmPW6Ov+rXvVQl5Imj/Yty+XPV/yvF1PXGm3w
kwDiGpkj9JuP0bzXV3vEeT2A6/rrUCsDxRxaycmN9V2ril99RivWN3qgjQdTemnoGE6CoXQbn7y6
yA+jiPO3JMoeFaVkkVHK36L7Z48AMPr/vUekNd12XjrkYQMURIO+I3jVxeWdqXs728Jr96vKy1PE
Eb7KX1e0ZtYfraq5hx5T3Kn6z87erHvbocDRzun77gGteZgtNo4dE7GTgHRf6x2xparCZna6h8/K
upQHAH2rkCt11XqQbZ7s2GPrW3WbzwbDwz8mQ0170Vcbp9XbadJmfZPnUb/5qkt94Xmf5Up5N301
GQZyqqG6UlX+o12VpUQL41+3+8+O0/oOVIs6qDu6hv9X3VeRp46JXfXxywZHmH0GAW0bkHGZwjqe
6/sJN0YyO1WjXxq4KbolKKqWPpJmv427Fm4lv/JeVbqtu5qCzFa6zVq0T61RPjWJzlhiJt7JDzLC
JWObPZr+u2pTNSBO06NH5HHzVec6+HgkJWw6I3PaJwFW4Kl6Ut3VIbcClu26732+hqqzhZ4iGiLk
0az88WgUOhiYosjvCcbl95LYx1GgAtFElTHy3/U5qhbVByxnBx57QMd57a0a4E4a+2qwkAwrcvNc
OdkgX6ICw1+nwQov8OPnwkmmD6MAs946RUceusGULo8BSJRyPs8NpHoWjvEDQpoYNGowMDO2zuFY
2PMviPYbSChjHOb9CNbICsAs2QgK5En/okUk8QarRbrDQ3pbz7P0pK3rLrhL1c6a5umlloDJExdl
fcPPTp93wuiU4EqE4GPP45cX5TVaCkRUu/piOSZ5XG/Oa7JD/yurM3WQiayOtrQQe4rje/fvA6E1
uO8Tw1qR+OZB9+WHavyq/1ffZWrEim37z3t8XSoyfzjjybdT9/6qV2dfdUvtJ3cJstnrO/jXK33V
qTeTLUgv+7gQ/t3VL+3k0LglQluxI+8RhsWo3out/eQXctemC/j94jHwIHJqVee/1KX5UGO/dNNJ
pL7I3ljCxevyyzAWwcsS9XJL3MXjO6DVlqO7t1j+78y1GKxeuosGBEfdKR1aA98Y8UM1OkgFPUU8
Lqy579rMqbFhi3nU8V7nGK1ytmSgwDKosjpFJn08g2hdeR9T8FpE+Hzn03hVJaicz0Wpj7fPkrAJ
bPnTw2fJ9Y7FUumPqhRkREhcdANKy/sG/hza8NgtN3UwAcLuysjSgShQVzb2Xw0tiEosV3x/1+lO
78LwX1sQVQljRqjj1x0adAJuaSwOZZ5gRv/3nSHHB7vSAn0ZYMIJ3amwd2iPuQ8doJsHu/LS42x7
MMuGGmjJerCIitwXWM+bEbsRVqXU9VZ8sNplYnlKSfVNE9sMWzeBro69z0OPaVKqTXd6Mo/bgsjW
T1R4GsP92aK0t9WzwryztNq7zgNpNdXQwDbHt1P/GEYHDufS/YaQ5R9m2VXnArMGRAC/TlPg2WfS
unLZpLFZnTvDxbtr0qITlg7EnCFUuk5bv4gBGDgzfHsiuFe/FCxwDi1W2FvVWkAuvG/H4o1gdN5t
+nEJ/T6RT/WaVEVlZgkdDxfHIQ4wBYAhha1IX+pnaUTL5yErx38Wf2qLWyD0q8UXokLwUtazaKnE
P4qq4V91+dqv9kssaNUlxtLtGFucYwscaBKCjMdciJ0n9BZWbJI+Gk4LE6aRzU85uC/BpFsvWT/Z
x8yzo31eD9E3DRrBBJTmZ7MgOVoOc3dN9cK6n8h2bpp2Km9TInR5iGOYaCUoL/QwxuhkyAyvSGlG
D+Z6YNfUXMeVyJYS7t+BgWWRLkdcY2hU3ZiifxO+Ts/qHuog3AQQeLyHlgouTdgL3uZIGdrW/N2q
a5Q2SaTjCtWnh2QAER4Njrim6Dhcq0ag+Sojl0gExa8GsRYLuwP6ZGHC9NWguU5zrwHc9JoS5dxS
eu9WHKG1LFrv4kIs/jb2P921OsID6tSvwUGyBE0Igjk+GnBdUcAaNdxRXe0O8rC9G+OCxM/aoOpU
q2OwzUWsnT7AYZsNGoShVizeLehAiPuenfzU5/xJNo32UgPtOsrFNvd5U2rvpaNtVIcZh+1t32T2
nboyKoHqKOsVbEaeCkMnv/uXFUTn5Mx2mXVLXce8EZEc93Gh4SDyd506a1PRbNZwxn4O5gEOITuj
YZ58/phcqw5Om5vXoHpRBatigAgLQH+nqfJ+ee3cZzvW3fnOhsG3/bqqWa+PrXoI5Rx5B9Wg3koE
9gELnxiR+dUV24OKr/VSvM14vt+G2ohDEvoEnNtlPniN9Haqmx+RInDtgHl3bf3/vsoZkua1x3xJ
s8zhAXGi4QE2AlIfFj7JZJLuvur7pCRRvCw+20G6qYYs1/U7QqwndZGq5/Mi+tCNa4jLs25ku4mw
j777TXf0dyWqkwYHdAe831oske83/PrNk5q7HQLwdVYsupPEMeoIMsu6ObX862q+0XfQw39acf+b
28X3nzp/SgHQW6VphIOLUxJh6PklDagaumG6lXmmb83cAAws/fvZQFVNKVKlg3mI9cS/VyVVv1ap
XsEiosNn4tcsKwB/tiue69mMHrXiCZAwlJf1sGDJtE2bKdmrInDR1Ua5mQ9NuiBs6fd30ujmm7MU
CFmSdd9AqVpOqjHxpnmPC3O5U6343U6XosSHR7W2BYpeMzgu1aiqYFoAtbXnmyo5ETGGSN5FbG9K
c7v6TeerncYAoHSbA0jfqOKXX/Wn0Y0qT2sf2WjdRnla654/wY025mffR7bT1DAyZcm7PGuwethM
TK/zWlJVumm+IROb36v+kr/sAZt4Zp21hw+M6HEQNgF8bhZApkBkA6SYiY2OmVyxx2IJODH61Pnj
rLusHu3knryUvuUNjY/I2pksbEPGzcepHWrAlWa2mYsZvz1twCWgf487J3jIzi6DzaMHtzufZ7Kt
eeEdbKLre98L3L1d5e91WmuA9F1tI0hPHknHnhACTh6DiMHdgKP43SfQbXcoNBumbaFxYU9XdaY5
wI2aGgFH0+VnTbWxwL69XkWPgw3xJ2ZpQrFEzpiSRz3C7VhG9tavTKK42YokP3rT4xysK6IAad+Y
10cCY67Oltkum1czgeWNfMaZ538KgbH9USGx91TrVnyK/eIjGOIfIo2DQ5QYwTGLNGJbbIeZJRP+
Rcurk8z5wV3RDL6cTmlb81nRz/ETbIptJ5yRk3qoYSLuBbIHWQT6vDFeesv4HhimH+ogwrZ2HxHt
1LywtUgQ6TPAnzHuN8PI00OUoMRzqsO2C80Q/SEIdOTPyROG5iIgAJGI2AF69iCe1pPckunYjWPP
vKzn6WUCthiKqrvvCcfHROx/ZU6JxGxjdbu4Mpp93WlFONoATM182KArCdAp+TDcfvnRNf0B/8KT
XJybVbf6JZBgW5mchl2QtGVoJPOfUf+jLVFfZu/7Gylsvgv5gcrgIQ3Kb0MBmMSse6i41ZMJWi0c
W8zlTe1bXGYbp22YVpoO+zFh/8jLd3S/9hbfTBlgmjd58rfOMmHr2G+wAZozkGN2J5i9hHY6EDLQ
tHFjLmUOwMr5bibmAuCbNWWQVGJDhw/IpLu6ZIKdC8ymmjq7Ji7I6iUmb+dkeBRMVX8ALfpDG8vy
pY/+bJDQPUBCe9WIjrJOWK71RACpSFbBqSln8li8rW6YV/CYfJKlQZWJ8AIQyfF3nsbt1ZgtzNDy
l34YjFfLOw8gKDdaJF4MeCHbCmWD7cQYQMTTPmEvfrWX6VwJHSeurLiOHZ5PBhSZ3ZLxY5DoHQ4J
eNJzEp+Cptt5JuaJUdVikWOPj72RtCw+u+aQuIgODkP/APRja7fzCArZPhuVr4V6khQg7fpnb6lI
WM7Vsu2jsj2LdDy1PdhcpJZIzQJf13r9OI5wzCq7BPgKrgvZerL9iYeFSk2aqOtxixtwZUgi9+p7
wJxxzRF94x66PkE7M9E3LghIgfTCcVngMdhYAIVGVBpntuX+Zuw1lu5ReyKGHdpNN4Pi0M9pIOCH
N01i7pq5kec+Qzj9pk4beG95+I+2xdSpKCt3OEi9P1U1gS7QkVyl7mKo5s8bxHgEpZEZFtMyHiB7
lLCd7TbE6n1CR2ORZxEk5t7p9Ztu1s0ZIPnCE5b42KWwP97KGZBJb86/matcaDJL8CjFqibPyiBk
9ovProm4QhlvotrDgyr3fz3h5/SR+mzgZq9JwtL8abres4j60CSnd4rhqu68dPijlvw8IlgeattF
wLdGu5kMfFWuItlDcGvzLEE/GONVV7yUydLs8h4gctv/Ljw0SwDqesim1vVu0RL/NrTRqVh87TlC
4Deak4th9a+l01V7lEs+ujLXdl4k+fEQdkT9Z7jXXTGQwidRbcjqWSbD97i1O5QME/eQuSRU6rHf
R0Nbbni/2aUopkOQ8IUUNZotZuEM903Fl2Xk4qUYyeubDVuXSByytNgvBJSPrpB3RVEh7ZNVr2Ot
b8TqDYNPJTZReKaR0cz2XRXdtTWqEhkPo24MD3VkvCemR6hGthed/camX4ZhB3PROWumJojZZ/Yp
F4hctF3zpzCqKsST2tLbP1HpScPJTrEmlzmGqfFjV1rGEYXeNu6dLQrIlSef9Vy8NbaehIE1sfX1
i2viufG+tUb0hWOwqW1QnEyDRULmZ+9dGyxhn/nzxpN3dZeHvju7oQhKDN+L2t9XpHuuPZDFNpbd
tXR6ornIkSCmBg+rEzqalLJ/JaafhmJw3q0qhpFFyOkm9OA45mie+PJcafPvwEP/ygk+nLHA/tMa
TyWZpzARpIuZnKfN7ADnq8zA3xCGno7svHKya6jZ5EVzSceOMdif7D3mGWbYr06fVm68QeiewK62
d/bsB9u0HvDOyCCnijG9qMMgnPRCdvSSF60LddgtgPEOz34GwYLIUli4Wth37Z+p5bw54/xHa3bk
wBL7DjD2pYaF6M3EEW3Xb7boIHyTmI3uvDJ/QVbcuU5M92HX5u2xjmXxUMzg8LSkfxT9Etp9ke8K
FnVbE2IWolgpDl/GCJa2cDe9gbNyYwoLQSA/O7aFH99hSxOh9mMllyUonFPESu0sksw4p6MFQzMp
l0uVZuOxRAT5Dmi4dTCEmO+HpIhZzEJrBR7T7IcRY0RyTcauTjPvoejiZBe3900PrccWLslUDCDR
zmBJXDb4HCaI/25WFOSmy3Ty5jaQeEcI58W1AuwCF9G8SnkcNBe/gTL1XzuS9pvWc3rU9hM0hntg
QNaMJRMS+fq3pWHnZDRD9a415ESDrJtOtWM7WyivMuwYLt8nB6ZPAq/lHVpxBzgZ7AM4VVz/emG9
M4HhrAhV631y+x4PX6Hjrengn0Fc5D1GECVkWB/fiaezYcua4d0IoiEsQEm9Bw5SSM7it+9xxRCB
jmHzDoVsQlQbibdYs84YDppX9CcDAhJetFXFVCzmtdRgEU3J+9Jl9QZekg2mO+72jT0xydr2OXHZ
E0exPVw7RFyvks96mfx2D+CMvTIT0LYOCqiWuefcs9YmohQ8aEurvXQZX9lobwaXd4nEUIaU9zSi
kYwoTB9baxQUNR+gUcB+Yxz03Mk2Ni6Q8b2uaxLjFPnDH3JSzGiDwPGvnsnpzPsBPZEtSCF3gxuW
FQ6Gld8aZ/TCWWTWLiMEHFrOcDCrLMCTPB33S30dsmY+9jKNrgufRUvdOzCLr3kSiQcCqX2IJhVT
VqvpN6TQUfQrlwfXnpmwq3beEEgAXYdyN4kpdrL6kPYbyAzd3lpNUPsy3cCIz27u2FenYMFpFWlH
PFjq5XvVV/iMVMuhwZVvN9fBG+Dgbd+OKcQXnv9oAfE7N77go7hgQzAc7hbQ2p67i7IkDqOcQKts
0cERnO7TFMqQiND4Msb8wdWyq7kO3XFO4Mot+nbbox2qocPGxC0gPhAQQIs1cjZ9UHihXlQkIpke
ujRyn8Y6IKjuFHvZW3U4VgQ1qiD2txkGcKEks7yTSe1uZ78dzgh1uPepMFL+dAu4BUm4zLAZUEuW
0DevSu9KqwGka93NSNPtBmdOL3A7mgMLf4d3dkM3rTkaKGYITUaXjkcVcaj6D9tbeozYhHMckKJJ
kpQQ8uwZu66LqkMVi3xjp6/SNZqHeJ7MkIjad0ZvMsyjmM+lEw7zUIeJjLWbW8v+OrmTFpak6++l
GMUGzWY+uB6cE6w3yoowT9a1D0S7ATf0AH+qFgXK0sFA2zMMlOnRvAwRpfV1I7tCb9zzl5iunSTb
iI1icI4jH8fUwr9HyP0wxFoeDr5+swno7Cx3nkOj085dUL0K4Xp3Zaf9bid+qMkxrHu7bsqdnLNf
0gK/0yIqjnPOQ9W36V0+jFOopbMXTrgMdMz7qEIwrehuccbIO9rNEe5BYoAp3UcRpmtIdwhP+21P
9nixI+BbU51skn5yNlLwP+lrszhrYoACahEYnafq5M8DziB+1dyhOXbVW7ZUFlARC0tEE8sNwLKs
yEThXtopwNFlYvFktIM8QLLdJZMGZa0Ry7Fwcgm0sn7pZPWo6QDeENiWB0/KD0Pk5sZqDZsnLOfh
C+zb0k+w5Jb45Me4Fq0x0X5Ish1y0KzgY2Pe6uw+6iARZzhKOtmr5buUFlg5lgVbHgo4FPisb5Zp
wn2oDz7yqLTDzhuIdSDTNOVoQ0v3Rqp0uk6ADNEskvvcj988xGp2U2DiZiry3TLFLpvhgS9oGMTe
jSN9J7z8DUOgadsQMtshuarv8gQ0YaXFCK2Y9V05oYclI6aowrWt0EMSbq+lg7fpirTbiCg5EIPL
zxnSu65uuhfW+HeYXXbImKcPlmFoh5oHKYzmhxwAx1ik4lGyn40dEs2WT95EwCvpGsmOVW9NVvrs
7Gorng5F7RrbFIBNKHzkZNNbLCaH5Y0cNgUIya3jZY9JIC6u47e7Dolc8taFvh+g4x0XTw9g/CJy
whgOlWbIin2P8PvSuxVyXileDOip76NZ30nPb0Poyvk+ChxGkkjEO1SePgx0d3ZNL8dnoyAsVMC+
aUwTq68gwLPUQviridJpi/njMz+VT4zF/0H4M98LDaeL2dp6ORiZmKAcaH2vxdGkRdDOjApgPpN4
S4jPwHPdaGADAbV37WZgSbFvHBTMG5QgQIdX3VOTQ+GySAQG5PzbCQR9PtlzqLOStnuswRh/fiKz
MF5Emj9qUbNsBt2I7oW0PlybPPwy1Oe0z8SpnBmubQ04V0U2o/YuHrtMqKcXvHe3Bi50m6YxUESq
IqhzETilTJ47swTkNeVoOsZNGCGwetA19ixD47SfB2cBBWFXBdZIrvMYBdmyh6OJGUYGIbVfNHbq
U5ECBAiaE5aX/XkaxXBWZ1+H2LX7c5ECnYJTw0ztEW4H336Yy9w/8OPWZyvX67NLvGvfLdV1Ruz3
jCTSck4LNm0BvKSNupvfkQzo8+nQkGBEhuZC9MIPCfVfhRG056wp31q/IIBS2mN7XJKCLXIAq9nP
Z2SJ+/k8Wj1a5p7EC9c1iiJ0HNRZzNI+DdpqiFcfpnkpz8wiJZugKdo5ffXmJqACuiGuuD+hFonP
bmFXGy2pEvZSfnRWB5avrEOT7OoQdt9Hmt6el75FL2t0Di3D4bnVM7CLCcvSsGmrlzTr/pBd2X9+
V+pMfU3J4qB9PkeLj/JLLw7R6kap9hnqzF+LqzUfv/e2rcuJN83BnaLx7MavkJpqBrqdgdQ/uwuy
soGXvlllXBobqTfZqesWEu7L1hizR0MLUtzs+WAk3xxkKFGCYAUvZRRtGKTWN9DchkpeM43hAgnd
TZLNUREmehQdlrw5jrJBWKHEFTFNTmMHL1FjsQYMdrLO6h0g5kFe2FteSdvV+FVY/rJRp9JIara/
kRUmHSBKpEKgf79UZcDWarSJ12BIdQboYJ4FHPNN7cFja376S/6TuIvPNxuhITeYjs/umDIeWNig
JuKkfqvanKpzux5UUR1sxDz4m68/5X81RxjR/6P36AVyP4+C4GJ5MOpxg9nyB5uTfiNtVOF2rmYj
MFJmx6EpApI6dIhr/L8rP0UsfQ7boAWfKbwGyB2HAcTffv4l8JQgAzgZWncX5X1yyrUCOfdbj03g
vk+GxzKq7zLGgTMq2Tik1cUP5ORiAuUSmlaPx+xi3iTa8ITDNX/nZa0WAowmnRCny1PUFCVj91Ls
jTF+9MiKRcUzvuuvre5bh2ENE+iOU5ynGJnItjUvs4G1zQEigvfctzzDweCDlyyql0DRILEfKGOI
lMN40io349Hx56uYEWRzPE2yaiLOGCDe0Az5OdIFutydxrIKMtaFr+aEFozmhAtZ51CbAGn5lhlm
QWw/o3hU1nV2DqrlFz82/jSAVk/2WOKtaabdNiFFZo5dcB3FYh0IKtewxjYpW4it08rqpheQGge2
URuR12nY53F1c1IyzghZIdpfHiDaL1uyMAG9EHy2JpRt8bgx/SV7B/XfXqIytTdYIpdbqS3NXYZw
hmVU2lvNMLv3ptY/5fgSPeKdSU7aWbo/pkwcvKXDe76znz1PVAcegfIYEUd/q8oIxYRU+9FHdr1B
nnYAMSryq6az75HBsKvzRPyI6+SVSNIGB277Y4jFI4Ko3u9CEE9jXjBLzb3lEcuXMk6bsNWxbbOl
+5PIvE8sgDHK07v+SLDkidQgHJe+gWhFtGRbxTI7mSjOb73CXo6omC6HhdTBFpSmtV20Tu5YPm6r
ekwPerPGOwIiUiWR1k707hWgP3aFYngq4ZNYaZV8RFrtwgQnmWA+Z7VereSVZKdb7vIkR/2jk8Z7
OXYN6uQQJsn2k4fBqyX10wAdoLHcormcPYo0KyC3ZjOD1K6bi/zSFPV4cdbo3QzUd7Ta5hgMrfaK
9fVOBBYhVRh726jPd1Ocxq8gBX8KjKbu7dbUXizd0bDP0Med3xcgG50q2eft5H+0xK/bwAdbL6P5
QuAz3uY2ckoDGeQjivxbHyX3HzIYrY2XecaNHYB1autEHiTcs+fE7mC9kwn/3SIf7ATprxZDYtbT
hvUYVHm9eo/Yx8AaxKPVRIQ2NFH+kde/kRVIyJEmdbi0bvAM2jjax4kHYbhZ8NhasuVGiOHXbHan
ZRbd8yg7/7FH2CIpwTNjNN0eUAJnOFL575w3e1Y574xcWh5+lT+bVU9VqcrqoLp/Xf1V95+3UM3u
EqlxHrEy7RQT+YT9sZoaf55WI3bHqqzO1HwzJDqdVPkfp1/tX91VnTr8q07dR9XNRlduLb2eQvZ2
OdpvZVkzqa6nuscShnDq/2qtwWZBsLbnGpDdHX5sf5U/L/08ipk0oOZo+zgTzVkd6nWaHe0K8TFV
tuX8vzLq1awih/Sums34yTF0Hge/sDaAiOInVVcXLqN7ao8HVacOOtx0PRmju8+qws0eYoaxr4s6
nBtPNmr+n3WqoZRLS35n1Tpeb/5Zl2oyNIxBP33VsePcIGZv3So7N3aJX8cHp0ZqvNIa56rXtn6N
iiBh6pu6H61vvBUAkZ9NXZvOSySKnYsB0WM1L2yf4jlE4q36SEBcHFIMII8kRmAtw07EZG9rmMGw
HdqcWEpU3rvVIO/sND/4zLEXnDxZIi1ZfoI5dsjY8l9KJFsPiLu8lm3uXaEf6juNbRfDSuzej92U
ssLX77OpOyOGUlxw7xVY6gDkBkW17KzAcDE9KdCPq5YfwkN2ki86eCagf192rf6B3lq5FaNb7vTF
eCDd3LPF7JFprLJpI1E3PNhtRaZHR5DJMCHKsfTeZsOgvzbeCGC0y1Y2BZGkHH8oLKhi6z2tf1my
l+yUATT2sfP2fxh7ryVJkSVc94kwQ4vb1JmlVfdM32DTCq01T38+nNmLtjprbds3YUQQUFmIIML9
F/NglocM7txrGiFSUI7Fd2L505001YHePXppdpWaFBCFg1MD9fsg/aWt7fQPz+rre6n1UTGTYRof
2nbywKm14aHIkuE1D/0cGmw0HJVgGF6lLSqY7AKOepSahyvnXVRlv5Ch+bfDPCJVTVQSDMpyDiky
/Xc0WOGLnMYr5+iqYl242zr0HXYPplKnV2mreG/vW8V/9Bpy+FNxQC8xeNbmTMXEM5lOjhss4QmG
bWkLrOgly8mgSpNV9KBu0+KHjOvSFA3ztFdLTT9LNZ6a4nUiKr6eIccCWweoJJhXAbkCB32Oy9i5
xA3jK5It/wd0u3ZpZubnmv91a//cjxB/DhzS0E9yvq1jr0VvI9k4VjbZsEfBqXhAMtC8GuOin1NF
407apOgLtXholyKIFeCc+jQvmk9Qc/6zY+usJbNzKXX1eWuSrSn1i4etzY2zX6pXM/upI2/n1k38
UOikjEPMetetrc1WWkAEtXeTHgoZprVbHlTpRdEBw7Q6quNxaWKGombtR0Ag6OgzZzhJVQuLDDeE
Dt61YzUfoe8vIJ8lVrh0joYwu8RhCKh6qQ5hV+IYDM4EqSbWXqH9YXgp+LbCJMK8VE2S6he9Abnf
Dp39Meb1cAkVZmyyNx2b5NLW5XQITLjyfWs7N79mUmInROdURQsRSUvtd6fPWYJ54RepWZmWvC15
AqlFrm+/G6aFSlKbvUhT0QXMJrJyvpcqiClzj4fj3xU6Dwd9rLx3K+oVJMEi5Wh5nvuuMTW6qDmT
OqkWSL2gv8YkRzobDBfPMBjuZKcPouP9q85j3e+HyeC9KstndTlp0jLdbT0vv5eO2BIzp5s6nJEw
LtxJ28CX5xg2qFB5rO+9qOwh0fDJG+XDJt8mV3d8wp1LGqftoYvsDVufL07anEKnT8F+BtE5Ry3k
PRheyrLOTp6CMXQ6LLqXg/1GkMAi+at1xwJU1oeS9ESnUvVrFyR83ac8+7C0cWKezyiHaUzKXNxw
7uYIujM6oulHr4wkWzz/C3LQWHCMiD97nXmWWlUO9btjXBkdo6ONl6UDKujm6LoHfStBijr3w49m
JJKVVqSkoNHoFy0PnH1ITmCJ8jn7HqTLMUrN7kQYa4mNuUzns7epM/K9qWfBxdMPiI+6z/biByOF
nl4MU3ky8vprpytY8bjV9MSPRoajGIlXp6xdFANaZEzyeB/YJVRDHQ1BVLOKf9q8f/b9Sn3HyVAQ
N7va9Py3jLhWUjFXV5WK6zNpoIuWQrbCZY5hF+ZDkAfp2qSNfnRTjP41btIfpe0alwYbi8fQQh9u
Yop7l1XZX8y9mx+uGT72Y6b9wmbjlHiNxWLpqZnmHRPynBx22wKXsJKdh7jy12DBX4d5vQvwxvgw
4+YaAeT9oWUIwynPKTYmr7pd3KHMm58KjThtrsT50R3ikqR39JVJX3XuXYgMYeuF6NMn7bPZFzWB
ADv6UYf/qMFsn71GW9D5uXuYVGKEeRwWGGe7BG1VkLH2rL/M8ZC/D128sAvT8CbVtEJvFNDEPcx7
+9nvJvJQ3VDB1TDG56g2F35Z3JxABceXpkIjxFLyC3ZPmDikdn0h6FcfzYVWzsrceGXqz5+fyUGS
oDgAgjrGCol+klrpLtbbiOCNvTP1F1wHX4OZEchgqD0Fvl7g9p2D+lK08kN3WjRrs/zFYrX20c+u
9tI2+kn2IX3q3XV4aO9G+2fH4Pxhho73lpXI82OR8dFbxoSLNibMy74RIThizbiaLjUVvcXXqidy
v9R6ksWvOU68UkMPuHxtvOQU+qX10RYVZrt5dpZ9nWepL45fX9ZaaVYv7TBfTTVRkbXQL0mVzo/Z
UrTqcDfHrU64hlrZNf2pdxUbLSPdfhx1zWHNO2U7IjpoBkijseyJLb4x05TdZXptP6qDxl5/auej
GUU9grVLXXZJQQITm6f+USrrqbKqsUiqFoRRsyG8DH1GWLIJMUxzrTqEMIRymFSL5Q+QBLA5eoE9
k7UATkR1bHV6z646X7twel+rskery/4WWcljlvZ/mUVcXDMiXo99X/1boIDpHPGVq/afdgyqNz7o
/JStb2s4mrFrRq3aASBHWmQ5S9QSDBr1GMEA0w+ejMQdT2EPmVJL1eCJNwmSgN3P0/3iYSRt0s/F
GuhJqm5lPsO4I8qwHL+1z1WDfFFtK+gyBjVTOV87hJMfwjilyOM2B2AMxXJIS5LIS1tkMnoiBBQA
57Db98zKP0q/Ch+l5nmTv0ArcSRfdg5trJyVwY5ZSOfdu2rn+oON7weIkRbQCz0qYKksjt+kEtbk
mNCrn++lqrVAOSDjpWepllMeX/3BAzm8HImMZ/Y0D9H6h6XJtqZ9VKfBq9SsbCDEOqCJItUI7/ej
bS6B6OXw0LbKG1wMeyfVVHes5xoKrtTk97WBfkntrH6W354tOK/RihX8NJffvQCLJl0rj1ItMZfn
0cxxu5HfZmfIIMUIQS01OVvk989pSYiXxDKpNUvL1b1SNfXNJllAIHmqGKvNormoNpmhAPPPD2cs
pl0cBM4/AIjvarbwpON9aqz5N3GLLxOR0L/LDroISfnwDZ9vPvVMDXd4dJaPIDjSS1nY/q015vDO
95XoQh4yvxSIeD7pWfwlRZ7tZzs5r+aEX7vjlj/zrLCxXE7Gm1ZiauzGoG+I/UQ/ryTiGyL4LAy0
wI0f0zGPQeIEwR0p0nM8zu/2nBs75DiBb5Sp/dDOXTHvskrj8eZN7dPsSQrFttMnoqFIZPv/OCg8
7vsEBro7VOTTgqoHcAX0HA6disZmB4vFa8c7wPLztW6q79hmKldLy6Z3q6t47MZnDT/4L/iu/chn
d0+CHuXu0j+Fdvir6rLkKYojdGtTRzlB01e/lFasMWltT5qr2x+hfSYlln415nk4GUoUH10lvQsU
7wfTdfVm1tEvMyq+d2Nokt6pnIsGYpQsm4txFkJjYx2nKDBBfvBCI/k2kCRKJ8sFilSRrHR4sZNq
9A56SHqpAgjwWhRnIvIxKT9Mz9s8xvwFdWKyBNrXag68i+WR+QT4nh6rEHlM0wGsNICFb5rev7e+
ubC+H4dcezXU5gYRvdqRhQpOakFEzELuksDLSLxXZW5eO8bTOH7TcTwxXorWdi9T1iF/OAJQrvfE
GZWLppBXg9NUneDO68iD+MbtB1AP9TElAnZAX8k+5Ha++MjOVz6PSGzawd9V5tZvs85Hmyb9ySFx
D7jbCYmYUijmGN6PXvxjyjFdHAe0c7Fa/D1Dgylb3cMNMGj2Vh+2LyRvtbNVWeEtsHKi8lHpHoJc
Nb6A/Pw+WHH520QFk1zQr6jrKsjfIcH6okQcYmi7nYpI3RXnvuFVLbTouQKlIjUpKqvVThDnCY4t
PaTwSx2ky+jd+ZBVXpFR0YD9xRewEccYL4anXjPVt4nU6tHTyXVL1UJI8TGL0YJfdvagC98GAzL2
aPf30mTAPjg7kV0dGjfR3rzeaEF5AiBaatKkGRaCb22a3OSA5etzNfgyM3eJLoXmL2qfZfc2+UBa
zah8kRqeVMExdX0sdJadIysb8tXtTWqernVvkZKCEHCQpJc2HY+Qa+/lNiwaDpCCScmJVwN70eWA
wFWmY1IlKmgEejCrjp87nezDslNZinEg8KdAGrhKD0Ldw80vUIHaThm46Q3x1WT9zVk0FPvIm96m
mHDHZGn6W+NjjZbX4S3NQr50RRv/tlsbXWnmTq9OaL+mw88ST9x3Ypr7ybBGrEly470cyx9hgtCE
7CNEq+4Rp/QuIEbNd1vDz1DpveEofXNDD24VNjV72TuoZHqwX7fOvvnM974EDFNP2c0LmUFARYte
pUAcpThWiV8ck/+06VOU7YLKQ7zb1qPXKRhBefke2t/mOQ0j480tOuMtmRUGfTAtV6nGitddtRl4
iHTRBtt44wM2OVm09s8b0sgjKq0Xezm8CuoTcHcfQXS4bZXSOa9SJHHDaNcM49UJYue1RRv9cYwV
aOY6ALTCDGBH40hzls5EBMMXtORY0/htvgf12xy5QOMRYPO/56u730Wm+EeY/QCjsE15hUunY3HX
dGtV2lqzPtQa3zOpYWJanOcKgN1a1X2OmrOzD3DjSZpGYyad18Uqth5V8CZt0+zftJwXQ2p1q/SX
1qoLevBHpejt6akEHPKwNsGCxNFq8HaGk0fPjstr3qKdZU+6uSO3S6bYGIJXKTw1PKuFMT9KbfTd
5jGq3XOhp1Gyn5slClxXzk72FhFf+dTSCZ01SXza2gwv+eWpKh+9vmxetAhW2S8Hb9GxUV+l4DlC
waMnW721+ebwUUfqeI+ij/raB358X2v2X1uHhHUKyhtNc97aXOzK2nE9adMPCFYgI7S3Rnu616P4
uR297JFvYPZICv3WQ4K4SQ2jTFvdyaaXhq9aa7bXP9rkMKspvtetHxy0ssoA+eTOixRuTZTQgRAA
Q522UlUA6ZKLqYdDAkf1rY798s1PSsJrXhydpS2LcmKVMRDzMC/K/VT56o5n379KZ9PAo7VApdgw
gf+UKnZYKcPsMeii+q2ey9eWQOEDeq/1W5EgcmuGir9XoYPi9TDcOZ3ZcwHYGQKfOpBIBSml2fWb
OtXxUxO7V9kpTfiMaQTvG++qTUP5OJnjnV2HPfdzMD4acyhv3lh3oIKmIHuog/KYl0dFHcpD0zj1
QbOCGeCR35xMxXAe+gSKRtz7yWI/dsTH7Wtj+AV8+P7eL/sHqw9QbA/JScFL+O538ckKETxILFY6
BTMAr9SqyxjZP2c3B8FWX9U+gDmhhGC61V4/tMxB9g2zj9zDX0jPdjMo4f0YKRBJfb7mku0DHwO7
3gSDrirDDcTEh1Y70Tngg0CAWwWSDki57/U7dUZrrtUUg+QC7CRXOaej/oV1F4MN6IVDaaiPWZde
MaNW7quuhB7bD+416yHAGcZH3Awxyz+XdTJoz6wP3bc5s7TbREabeEdLMNEodlk+tXCmduqIky7q
xKRvJ9wAvLJPdu3MN5LF8IPav2hh4z0vInwTJAZ7qkx4j4FxbzaxelIwRtkV0Zd5nt/JCB2iVitP
hd26d32GGwyBADa3YhpQgLeN6g7Rsq8gLEZc6Nr+VDohPq667j/2+U9OE96QWzF26D4Pe8c0yNwW
inafMVfNrFF9MVLOPFTZfGchOBuEgEQyBcvFRIeTNyWXRhvqW9359RH7yOHQOE5wn7r1fFBb/Wsw
4h8AYqo7BjMUDXUuXyzgHy+Vbn4ocVRdMtQa75FJBFfCN+WYNk57XxYFURJ9gL81+/ugmvp7gASX
rkaQsa2TfV6XZy8bvWtuTNUhZd7A0soMdwZuWvu67y5WtSACg047moOdnAAIf0eq6Z/FTPRikiXf
c7X6PXC4bo86GxE8nhu7UYDrJW17p1GikwBcCy0JVuydwdfesGHbqN+rRJ/g1Zn13QDQ4KosAQ+j
eZEZtbZMq5mi8Bh15EHSEGGWPEEyIhpa9UPP/ult5TFN4fkijrJP4xfQy79n16hu5N9UvoRJjeaa
epuKSns1YXiYPPake+16SMDfONXeyMPovsur4BaMzDAyjfd3CvHlSbsSub1heXrLjJCV06NJ4UQf
GPUywUyIodpVXZ9De/rumqp7P7pJuycU2IaEQlewA95q5JZs5xr0IY4QAWQaLce0rKiXSMlXiAD5
foijn01W4pIdmRe+5X0CYgV5q/rEBf1dp1jEjIThyT5gytFW1jOBEX0Xgy47+HHz5rkNHDO3wf1N
NYprWDMOxoq5n4e+2ZcdMYE6f0bTVL3vo0i7b5fCMTGsdCBhpvku1AP/aHYg9UJNZ4WiOB1jr9Uc
gyRx94CyTlER/FTIPKDEEKEoRCjjR28N5ZcWWXM+2pcux8bOceE06QE5EHWEnuoxPX4IGoA88wsr
knZP3rMqzUdszbMdbgAfaayG/HnHWiDUhwly8dPoEWCv9W4iKxy8IqzC57OtQCj5agcO34zvR5CX
O2yzmFWwKOwSFQ6P2RK8ntPgZHuL+mzV/wxcP0OgzADe6OopIAYzB3jon8MZq0Ydwvyu06Aytb8G
SIMRsN9j4wHnq22HqLOzM/NW3SM0XRzVogOh3CkYsGiqgnwkejFB4JNYKN23qZpex9Bu7gk1Zvu5
mxBFy9on2MuvRJqbnYWe/NWbdFCgum9dHdu9KX7v3ZTEd2/WgtOp4u6fxvXuy4hh1mwUhrG0qi4z
CktYqH4bAKKeq677hveBASfYDo5KmUwPA15F9w7B42IhEAep/pY67h34h4lZ9uhzBYdvI6t2ohsB
8KU4PupG5++aAhJFFlcEKtrAJOtWWpfKrYqdldjtGeh6ASjOswDd8DE4QWa+OTlJKb1Acwvp2LfS
6lyiPIV2SOL4XE6tee7ryvsr9d7hMnVq6/+Y7foA551vqbdAZJQfkdHvcysLbvoY4I9Yqc2Blbp3
6QGenS1woOBOSEkpPou3DsK9YxUEPVTzwJzxwRut4Tkd0ChyqCEmkxxbM3jPM8W+24pqKJy1ajPz
v9o1FDFsvh4tn7mjN1jgGN0MoGfleSc/8L196KG+pjH07Vky73Q14FX0TeNurmPSpsw+fqa5fsyD
ZLqpM/JNCEW9aHHwy1ocoqDq3KNbLA8jqzM+xEuxiOeY+ajdq2bdvgx9Oz228TJyU/PKoH2pI6a6
VZ2ey8BRw33qcBvBhF2VlvVH16fMPKzoS5Lq6ByaxbNljPZpzCPW30vhuw+z18FDa7X42HQvqdMk
t5DlwS31nehgFBAAYGNHd5ZtvuiBAXvDG3misHscQFwR34uPg1K/zBhUEthjcdYtAmdadhEMmL1k
pKEKA0s0rcXrCgTmfwqlI1/Uo21aeNhlGCGSWn4JUmPMvJYwC34NDrLnSyJAmfWj7mPriuEWHAnM
QD041kEPGmsKhokVp8+xhEbuEZS+8qAWd405PavhPELt8O3DiCrNflqqyBRM+97kZpmpC9DMCVN4
JR3Sk7MGusgzizsQGZdhgpECXOmxM7sXpcX/KTfj5KBjojnvBTMXLgR+C/zZ0RmmHE7B7D6OqaYx
FeyyJ4/U3C1uqi8zcKMPvDZAGxb/hEOUfqg5LjFe+9MtfB5uiRI4S6ignnVWOikPlOO52oMUE58w
AFaecvClNxrg2KuVUiqAPX2QAlOdmzc5Da6V71Ed5NcsLhmyx845YNgNPISUAiC4Yt4XKKZFTmHz
Xth7kyHvYdCg9NYABfBfG05Jw99DcsR/iAmwXpI5/BIiBYf46GnCWu7gOCME9wVvBED7kGjcXfR/
U2Wf9vVv1jXtXTtk53qs+UyCCkwcLK3VBJJQC4+zrq9O+HeRl8ZXJORR5Bxf9SSwLumgvM4EARZ6
q3quzMV4IP6mdsYl9saQbP3Bi2fvGkbWY0wqbZ/qyCq1ao7wnwFi3L5zTX2619L4fVRZpYZVgIxi
CGV4MWmqfHRtkoa/BxToy6oAEWR1d7JJeIPlKu1VOCKdfneDo70B23WRxlYmFgIm47S24OrztG8O
RWp7z7AAnCd1ep9B8D0bgBHsPGhOVZx8LZkYIF8ZAa0sSaZKdU71jDlfmQHQVJRz0rkh8ycjBf5i
HfKgM/ZVWfQX2BHFe2fWzWWELbKXqp44DXjj2sIvVGkemC7z/7SdfdDL4OdkK9O5iNP5DuGP534G
7G26dvIUIOXyFDRaTWYYKUynd9KjVdvVuYQGbgSwM5QEibmMn7cwNdwBqWAnJMlYBDtnHrMjq+gn
gzgHo/ghy566ELDYP7n9jmlZe80WzEy54OpCEBZX03mKFtxobUzqFWBEuCBJpZj06IuiGP4x/k+T
tEv3bHnt6lsZcF29FjrdLitSSgF6NjrIaa2ugoN/mnCEvFjhe9yAFPDfxiZITwF0Xrs14BYN4xtC
5agb4nm36moIRkhwQ5nJgsGNHZS8F8EN2dH5KSTJ8fvkNsENXJY1H5ms8ktkU95oq4JLdpHNZCaC
BAuLf2+oC9C+bqujIFQq52mBFDKXzW5FD9w6aPB68HeJoi1xBFoDsFhHsip/O0p+SNQAh9yfZj+A
Yl4uXLOcUbY2fKKtJep8FKiiNI5zNmUX6Rk5LVcGWcTg3+Pb5STSSwvVaWc7WXqQX5mgNU0CFuGz
xdXvHDTqWRRGHG8PyX24guH80S33bzQj55KjRi05YCkSuf6yGbNEJqWF8Z1Us6w6h6Wi4z+z/KYc
3GeAd8ZF/qT8DJyXw6gaECfpq6NXlj/luHQM4Jgvt3G9w9IoeKncJ+tiLaTRrW0s9e6M1AqeTIA+
VuyvPA3QbslQj1M6HlW9/kfwwFIMwKi7Gn4d8VQkR7JqsDEjqpyUMd5tjpL0XnFeoRp862EuHr0m
5I7aSIie2qR5k3tvJ+7TQNznNNcGw7o1ROjtMXUnvVXcUoflXxui2bbdNLDDOhDqJjjI7ZK7IVsl
Hp/JTjblKbBC3Sev3O28os9v+Dp6oM9kcykgIvBsKOcKr3fGliGZASIAc8ZqGCPQPzblaAdHCpDI
rpHf1s057UFD2dFF/t7YNMSom0PcJl/nUb/JlVuvEtTSXWGl00GutVyVpC1Y/7ca4isLBkDuiRwh
W9K2Pg5Sl8JIcQxpuhCIJqKPQ/cqN359NOXSbE+D7KmJfO4qMOwHuRTyI/W+5vq0QaHviaAzy7Wq
7+1iG4Lc5Xp9zdzpZ4BXxiljNsBT96ZVeQvTNjzlM0TnVp9e9WXokM92FtvOeQ5mkMDY8e1U6Jwo
4TboCVlJXvz//vAfv0E2sb2C7K6H+tpzvXuoyeBQ2hv6QYYA+b53yI1fbABZ42sKl3e9uCuc4o+3
5g9QxecraJDGKyJYk3NzMsJcm4+xG35Tukw9bleYQfCmOy6U7m1wUfvnDBPLk/yW3q+eUntWT2g0
9vO+ycL7dtAVYB7LOLS81nKkbP3PNq8rZ4QDwuQgT0IfpyemMCxdlgdBH5F2MuFYb4/P0sGuZjqY
+n5Agu0iT/DYWcNlyi2WJdUxdwaMj9wFXPk//65dpFc/BCvs5QZwhQWQsj17c/zg6guA0SjsepG3
YXhbhmV5kqS6tRVEf5YRydJn5+g71QBmJX12AoUxUvpLsb2tfzyi66bsnytvuHiNuZcnYT0EW4Gz
8qVtSBDIWMiCvTmj0H3d3vDtWZY2qQbLU6j2/akBpHcOnegk+0x52KXHdvznR1Dqctdkaz1G6uvm
p/1S/dS2PrZlZdv/Dj3YypHgT81rAFdulwKPKVJAbr0Nwnn5cOgeRNNAZ6E66Sd8KMjTMy+QOz7Y
OsagzlM+ty8OcwPWh/c6EYtZLfDYTl5yQClD3d1ZC1Z1HsuXfHC7k2nOTCUaXT2oQUHspkdgZkeC
9yS8gylf7CLNeagPQVQ+OZgXbzde/qpU19dpq0vj9ph8OqQY0vbSYz8oD6MU9TJcy5aeQF8yYzhP
cvXlJAV4xgnMCo9d70Or38tbAqudVtn8o3Vwjb9yCxElWbdMuAYfIdX9bQuXIuSCdbGSXomDQw2J
F3zDmOgfUQ/cHRmTo1xjKeS2x8v0BKFc1shT+j2f9JsXG9lJnce7xCwRKPO6iwwyGqN2C2e3RD33
EBbB+gUw2p+Q8rOrnFDuvGwx0rcLG8aOhp/z4D1jFueumGU/sd98PM9OuTwR22Cgaqpz5bjt9+nt
qB36CeL9dhXLzGEkTZbPTOZm1sG3oAsJqQRewF/gkg1m4h7yo9KF3BqUEwNdlFGzjquOmUy2wOtW
58l1rhPAHPK5Z+iRaBRH9j7DMWydXa2rqEgLCnJuurYOwnCpH2sjMU5yfvldvh2N11Z/mo28Pamm
8SJ3dbu1spV33Y/YmKLdWBQo/UMh/3eBtg0cinz7pb5O7FieljjSsHwA43/UMjuHnd/mwwOC7OYF
aFp1E9bOEHXVjWfhdxlm2Xp/5U5sY8x2Y/hA/0qhZ5qTVx8sCNLIYjgGDicFL4HLCH5AIfBYcsnk
zshjHajEHi3gwX6Bb8h/BnPpsI3o251cH+hlvN8uwrZXtqTL//1UzNVG2EsP21AvP0aq61x8q8vW
2jhH2H4woUWYQSa6SmdfVDwWpYv82XXKJZs4bPKqrZvktf+F1a8fSvmdf8wy1mPL3N0DC7gnIYg9
Bh96mb+SHCF0La/JXCAHsw8m8xtaK8STwz65FE0Yqkfpvm76yxc0AgzSBek6j5MnVWZ0W7G1TXNG
ykFDKVIDJrZMwuTf2YoVJSn1P+ay668v5xEmzsNYoOvWs90ATz/ZZKnmPXq9BUmo7678ELO+6a6u
XmVaJpM62ZJiPfUyLZQqiSA0rwMIIFtn6bJVZWsrttu4tW1/49OxUf7RIdTBGMaYKQNnBxAgv0hd
3jyueMIyftm//vi51IpdpAzqH9NIuYXrkzf/E0C0v8rjGqGkC2h6uQdh1yG5IU/Kf9+Uo9ehClBO
c3HL9PCZChLAFNmWcJ84IULwkL3bjm0NKDuk2PpJdfB/DFqdX9dfvzzJK9lje2fW+cz6MEurp+cd
+ZP/vHeytfaSzc91OWg96x+9Pv+Bz0cpGomN1n7XZqRmZVzZZg9y7H9r27rI3nWeLZtbIfdjq8qW
HPc/z/rHckZ6S8dPf+q/tX0666e/FCwDPkZzdRfC6FtecTycyVVU87pWlRdeCkIpkDOhEbF4X8Js
W7G1zRmeoNDv6FO1BptrJxlu5eRb1z/2yKZvBiCESMGvT7S8LPKebC/L9lL9z7btMHnvpN9/a/t/
PZU/5wu5v4hB+40HF4c2prXLXFg+XFuxrmS3+h+xiv/W/VPbup5YTrv+BTnPpz7rXxgS715Tht9q
54V7GRpkDSpb2zdaxpCtKlvbhGzr/KntU1X6+T2CAf0PrUYSISlsiHy8nOTemd7KI7xuSqvUZ0LZ
LKuzKjvpXvG2De+AqaCNb3VlXmjkUpeRn7lQQETJyix3DR35gdXOexkeiP4jydqgDPwvXW0dNGyV
GIKMLkU5Q8JE/O3w34bb7VFwZNG/9dkeg63t0+MiVdk7Bk1KyMKF6TWos3noHD2d97L+TQAYEC5K
xvegHaLT+sbLRdmKdVjd6nK5/mdVdmyvrlQDAin/Dt9S/3QGaZuzBOyElvAabYP9OrFe98v92Y5s
8Cph8ZZdLQIjxhIh+WPluHWTY6WQicFWla1P/WQQ3dr++Mdlz6dDBq9SjrPxACrwuYZKgWuA9CBS
bmggOZYPV4kjXvsmQ5efJVl2kStTJn2eXWbV2TWZY13kZd/u6Pru/xHM/GOqsHWVLbm9UdET0Vs7
rUGu3EH0xIgjZFJ0tLKH2StJx6Dmok2P8oqucUp5AsZZj5u/5EX+N6pVq8ER62xSJw3JwTzPrgkS
wbDEIa1JUTdkK3db3bcCBf2z0NqVi+6wM1sYkDEgb5EPS9eCs6n7d8LZtkgARCraNXJV5b7UGVQm
vSreyxieifDJ9eUGzy2iO+0az/x0+eWi/nGL1qXretVlzSKb62sekZycPXM6ylWWP7sV8gO2qlzY
T23rqk72fCZzbj1l9/Yv6WGo722s9XbYGGIVF+T+l66Ix7OBEOBRhzFLFeoZAqTFFZ9J9lo6uTPD
QaZn2et5wDz1JMG7qQ7eIi07a8s51KTOHsqgbnfSa+6y8aLMpXlQ+wyQ3jAUuybiVZfCy1xzb3sA
PDUwRfdp4p7UKLTyI5JBGC6zsj8SlQQ1PDnXRg+aJzhZ5JoRjYV4njm4F8XqfeqP7wui/TVABvYV
/k19QDVuRJWDqrRlCB5lCemJekQFIrar9DX2HJQFze5hitFCcIAtnHRy+2fP8ufntGp+wHe89KZW
fhlzE1et1P+Wl0zJa3zgb36gghTPmvfem61/PKL1ZHb9gISD1qKOMwy7oKnrr/UMppclefmhq6m9
R1EHeFWEbJdaLLYAJqHkObcq9JtU9VAhEYwyVAmOGyPG6nFc9hBKwkxgwFEgTLRzU9jl4zwl1aNs
SZEVhYPuWZ4jLEwQ3iri4FBWyA/50/C3SfLs3KqLlF+mVgZ2JChxHJYA8M71WbnFRYzqtQrh0/Ax
ElVRMDy0WQEmyGsH1sNN4d5AapBe8wi2t6h+Tf0UPQ9LAdElevbV5BuymspVmsoMk250F1HlKhA+
MyyyNU7w3KCG/aySCX1OFU3bT+MYsIJgR2x7QKtSm2uZYymKh+xuGobuUUs672leijoDtmfzbMGu
pse2I9SzdK+VDq5oA9kZc8Jsbhx1dGH8X1MSzY9rDTQHyr8Oz9x2fBVZ3hMqM9G+CtsduqfG0dEs
8zBNTY7GG2D6wtDMm+0AdQbWqh10W0/aHVbwyGDgAF56YXlfQbW7b5Ziq/J8npOCGOqAtJENN63U
b/lspsZeMw3tJkUxBf+nsegrZT95sNy9MCXYjKjBe+8DGHXtsf87GfK/DFLp4MKh+/NumfCZQSaC
VigqVGL6+Rfpzq9hnuh/T00CWgFBnPdgzIBdo4P1NGvkkq0pse4qN+9veh+3lzSNi0dugQblv1Vf
m1Hh4cpS80E1+vca1aAHN0qeBrtqoL4q9WvckzhyEHs8SlV2kAr9QH49P9bjrse4Yzct3WMtxZQv
Bsu1HEcGmyZHgXbLmHH442Ar/+aks3knp6obU3t0vPACOQynzgxZtBMfnOqw/YI2SH6H4Zys562N
uX1quvaYq8ja7H0slvsge8OocCZoXzSslW3zDqJF8wr3vH8kdHyVGka77SumdZChshGxpqWHtDlG
+fmgxH1XXfS4cA0EqA3th4jFsqnAoLtHP62/rwfCymWK2onscFCyuCKDmYBm41LoptKeEdvU9lKV
y5Ol6vKpcsCELdfHHkeALtUy0YvP9vh7/XfSJPfPdlHDOVuuH6rTIPKyycOfnmdmHEyUU2RTiiqY
YbhvdXnaxhYJyT8aZbfs6SB3HIYngDMg8IJhB64LS4Xy/2PsvJZjVbIt+kVE4M0rRXmjqi2vF0Jb
2sJ7z9ffQep06/SJ7oj7QkCSUCVUQOZac41Z8VBS65e6DsJdbw4BjPeweivLjdgfD2G9SVWoTdUs
WQSsJRu3cOKB+yaIglO3LIYE7omt+du/7ej7FDuZp8A34zUlDPGxHDM8DJeFWBNtOrNsLBtMiGqx
EjX4Df6PjuKQ794/R3cj5oD/n0NSe0BfISvbf56m7Qogt7fxUspEA1f/+Hait/iQqSjV5pS2Sx0F
aUfdaKmAhUh5jpZFDmDiLDYn34dYGPkDxetyTHB92V3KkMvdn05iDQe9Iy++jjwyB8c2UZWwrBw8
MSZJOlhPBlJ8yFJi7z8OFZvig1uoozsLEPj3oeLT/nZEpurrrkSg8c8dy7eayphix9tcmC8p9qQo
l2Y7PbZTlR7tMUJwokDe7DLyjDLZinVShMq9XIbDyVbr33moyPeDWcj3alhfOh6wF3LTVLoAHeTt
12vwv6y6VY8m0pInO+NUJHPKcwrN4CmqpGfqkYM7sVMvg7NfxOZV7EMpvE4pqPuVLz3H+ikZFP1B
8aPiUUn2ogvvnOxebhrKLy9hnU6nPlDS87gsgPupg6snNatmM7s8s1HjLZuiD4WmJHJ8+4+cDLiX
2sQuqVxKnzKnhqOtaO1KbGp9M+w0XFO9Ujcg4rum0fW/sLECXWSM6jqioPKp6bFFkKnX2y71lU9I
wUrPzHx9N2KZeS3N8QEJTfdqlO+z3djPhmS3h6yMQCeZavfazAgpZMvIr0B0YOmG/Vdgme0rki3V
m2NcxM3Gf1AQn8GwbQf0nqzFYbuesYalXvhfTZRF/rXzH22qYaGKzeZTOTj1Gr+2EsKcVTxkkmEe
mrSbYG73xYNKxfQvrN9dsVNCxvaAAuOZSl75LJpMvyG/YA/lVmyO0CT2ijMlK7FZx7Z+ncnSiS1x
xm6QzzKsN5WK6GMwzegSCiPUjjWsGMqiax8Km5mfCbrHnYcWD6wnaNl15Q/WQezpW99Z68pg8LvD
7WT2efIAjImeernqV9T4RAexaUWyiUwh6o9i08SICB9I1T+JzVma3m3e+RexNfXZled1ftVi9D3+
GOzCaJBuadbK58injDj0sasa8uqK0GcNdqK/lU77mMStfESsMNxUteVWiaHKV4l9Eh1EO1zETSnV
2UU0iYUO5SgyKWCoOxXD1QL32MwMbqJ7TDnaNddvTVNs7M6uMCys12DMy6M5WcUx6iiWW2DB5VGS
WTRdZYOZlScvdnqg42bU3IWKhRX4ZDxACEtfZaNy1nAzy53YpEYHSb1aPJX6CJJS69ESLN2UfvJd
mH6oavIRd2W5RShepa+oqLMt5fjWRiX38Woa2jG3JeNeDzPrXCYGAoulWzvJfybUkntebcqZYZ2C
GxFr9rKYldRfEcFr0O/+q+2ni1gzpPZP1avK9r8dr7YIYDozvqvHubmMUoVcurBB36Hq0nkT/cll
/1EfB/OpsUb4QLlanLJQMyEbVymKuGF+7iv7JrqOWnqqI815qZtc9uw6Ns5p6WDAUtfQUuDCPlKO
9CEBv1rHxcpGNnSSS24qe4zfOwWBmKHZzZ2jd8FBMq1kG6WhfA9VpXbF6a35RS6d5qMjb4SMSI/h
ME7ajphtCXW3NG6OCXOc290CbKnkbpLVBWRcGFWnkmfqySxDr/fV+FADJ/9rx3cfsbv8aaWOBPEz
GH9PngM59sT+EN3jSZwttmwazYpywsrS99+bYrfqKMm44daOvnsGinoz9MTYyuZA7fbPKQxLP5rI
yw9WaEjrVClUbKkGa2eg993jddOcFE23NmaSTdcJHxevb+XmkbtRRvpjW2+MnW+weaSvxnmwh4Qh
6VgYm9u92Rb6BzWJwCJ1nvP8+rhps8SiSCWY13VV1ZdYbeudrlXDIbJbA3dfv8SWoLPgYyFW5cFH
ZaZagsXye/81DsbHJNKlPxJKy+8PynIFVFxhfE7p8B5KkvWimE0G7ViZ70MTNjhDlOCOEmp7my1Q
cVny02OfxsaWcEB6Z1MKhMa5MYif8SAz/Tl85QH8RvGh9KkG+CCjTmKEzSA8CWz9TwYZWe36hwBr
jqb91XdoluEUNw9Oy5yw6yvlDt1GhzwHhyXqriyP4Jrv71RVw4NqtBakgZziFqd02VGsWVZNChAE
wrlLwLrgX/NLsQbnIU+dF2WKpbPeOw7XAHxvHab1QWx2GuS53Iq7vRr3gKkUxmX7rkTqVjS28xhQ
kO5WQyif+6r0H6N6flWNQL2IrXlRgFuqcSe6Oop1jBTDv4qtsA+2bVqmv/RC9R/9mVxiYTT3pWZZ
j/529DPrNeZVuW1Hud1a7RC8Feq2HmrzrUSRhWVOVe+GYChesLlb9UZk/2IeecLkobjUvgQ8P6B4
o+tDxf1uW3ZEBRlnnHWXSpZxC+xo4iYCvKZF2h9hd2gAUwutoHv86dBoteZVZmdsBiwFL92y4Icx
eQ3eyJ7YFDtI2BaXZsZtC8vqI2InPjnoKtQNGI66xO6Ki7YsTFC8R1vSzrlVzb+IArx0ZTS9TdEi
9Gip54ADBXIvVV/ieZjexjoyVuPSHi3t/9nfBrn009+3fc6DPG3VBDbAt3+d/6f9f53/P/uLz1Wr
gcptR1/ruRGvBibst3KY6ptq6erWXNrAZdQ3sSNn8vvdJroAimxu5dL2j2N5c4KzkpxtrPJOFAtj
qbZ0qkbe8MvI/mqTsY92cn3z003sHGPHceuaeoOgvJOy1qBgkpqvUamHYG1xr3s9HBsvG5XiTixG
nf9X0T+prtJUazVM5FNQUYjHQ0psQGiXT+2yEJumJlF0/72dVV7PdA3W47/2ivafTXGEaINtd8wj
BG0/Td9n+tlOeejNo31Xcrnee+w/IJI5rwn1TPyoynzv+NSSqqP1azJ7510DQEe00BnuDNvGcDSB
t1KkckT2lWpiCo/3TSltNNWZnyEyDNuOswrg6RNlWXvxGWGGnK+vWuOME7Zz8TuFRNdybswr7lSu
2iO6EQPXAU3bqE07HtQ6hNm9GO4IR51vcx0jLCjOZfIldohFD6t7bSOyohK9t/Z6qpfAdVr/llmJ
dAMQ3XnqzsFGLJlnmC4a7Bgg5JbuMgShLiYe661UZf2WyR9YfO2r0ts3ECPDcxTjBJ90bX8XNb2y
k+M22/tjql/CQMUTQyrnpzRMvxAdZl8cHGIHf5B0HToW1r83/GS22tgFl6pomluxLDSZ4WFYgEtc
OmjqUorUINkw2vKipNTFg0yW14NTdBfRX3TD4GmNaeSEARpwmmTxZEcyj5dsn9wCYB34qjXpFegQ
BhEGxmhaJ48bfNDqixF0ybaitOacZBRVaKM+nywbZTHV8ebRyoZoX4AyPjp6ZOwJexQHZ5qHQ1aN
416So/KYaQXGPn4fnZLGB/E0WPYpKSe8XmuCJFGX+Ju4bWUcGOR6YzvFSKEr0GUAUP2V/ES5TmOr
u/nQnuAGox3kiYMaqOr7+7nD6gdz5/EhMsAjd7rbdyFBqaCQHxty0KtwlLWn0bZhecM9fcZ7pner
aBrPPj5UIKjz1KumMIKEBT+OdxMFH346/04ae+3jR/ZC9rqBaxMttfZzdI+W9Csy5fm3lGi/CfxS
Xm4EBMoDW91kLS9nf9C3/XIGO8a/Ax1YicXDyITKnIB0IjH5XaBLVDv93UFrwBQwG46wUcdrjZH6
QuOfga7VZ8eYOlDI3AHMjMpd1iiAZID3jZcYWguD8nGX61L04EuOdbEUqmmFEXyo95TcGf6w69Nh
etFN5k6KEjzYBXeKMuUF2AB5fIkQAK6Dcuh34ig1Tva1NiiH3FIGj1hicaAiKGaquiiDDQdDDr91
v5v0CSCi6CLW/tZoLntE4z/3/HQfM8En5AN+ziPaqsqmDo0E3irDMfBilC1Wjq3UPXUYWB5GX87A
V3BJMnjbxC0HKj2WTYh2znpqC3wul01Vnyha0o1iLzb9tFZcqhNjF5MHiuRMi0nBslDzEL+nUp/K
4+gkFQ4WrInFTx+xJtpwGqd3oyJRGnLUWP+P42aAUSUF6v9xbrH5t4+28BHYMxJy/9b2c4j4/DEq
50OWvjRTGD7wzPXdIraMvepTW9Hn2r3sWP5WG0JpNef8my2niK9mVezEljhI15z7tsucs2FIO9BF
88XpGkoK27x97kercrXBCt7bQHqgoMj51BVlk9s8DuCArwIlVyM6AOXtsviLYMYddJD4dxXVMa+d
pn1Z7O5XidGVZ+LcRxmI+5lCgeqcK1W4AWc6u4kuV+efHWIvA6y/+ulY8hSttZK7JyQyODcvZxCH
iI4/m705Wq411OQs//0h/zi1NCbUC6n+U4pGFWDm8iE/JxCb6SDvSH7FB88eJOvUjQEGRFiH4vgi
9SElJKp11SE5XlNzefoqBQoDPbS/26j0xVIptXcWoYKzJWNcEsug/r83lzacuodztCxEGxJMZY0v
GlmQZe/PDtFPtFW1nG30AVcAsdmaWr6OwMJ4XTwR3q/q3xGFC04h169KMFH+1pfTk1Uyaa+nxr/P
57z3kIr1N7WLoWFaY3Zna0BVYiBu58noh12BqhaCY4RmH9uqvZE6MEGWp/hgydElT+VqkzHXvcqw
dokYEL1OjVoisF5kj3y7cEXM235OTAgoxqzrb3iKvvhNan6Uhn+QCWQGkHCoa0rqhKH0Y1G2Jvg+
ggwkNLqvcXJOfp4XH1oTv0s6UWqelgjoUQ0ZRo8blg5qwQDpmc3Z8OjXQwPTnAmE2DtaYXkMM0oB
xd4cC8+T38+NK/bGaZjheQlTTuydWjO91JL+lixnIuOR36V1dS/2xbpNzAnQEmPy6K5sZekS4yTE
emDM0Z1YEws5C15nVa72P01iDTfU0Ivx8fk+6mevbGXWNiYR5Yo2qwnBTdoNdafAQVc//X4+Rx6y
c6MX5sGfVfrOMa5UVCLdj4lTkiLySZ4oqXJ07E45ytRRUbMeKdt0BhUjdojFaEMNWklLn1qSpmrz
c4ziSx/lXEK2+/dp/tbFsGJqyMTJf87WY9Ox6q2p9L7PK3b7acxH/K3nbErSCjss3dNMh0Kw5fTS
UFMiSAXr3w4UO74/UnzBMJP9jaPrT99tmvgGPx8+OQk/Qd/q5H0Ttt5//Zt+ev91XuUzC+A2fH+H
5SqItb992eXLfX8nsef7Q7syu4sBu1IqvjVaWz4WSzfRwddrwjxiVewRi0lcfrGq2x3ohuG3Q0bo
LHXDhtEGdmpjc26SqFrVGFgEEaVmQZO/G0UzwdBD09jLezP0563ldH+Q5U5eClhRjj56NcE6Ujfx
o3DggzlDtw/T9rPOfGfDmOlogzCNKjXyFHNaULbOhylhkR13rlTzIAc0q4PDtx1ijA3uVnadPDHP
3FGE96g3veP23HZwPaaH2q8QF3ePSjByMsr8IGInl15uTlZM/WWF6omAzjolulXo6ntYDCeJrOdU
YIk4gWAol4RfIZF0SKj33VFHzDTVSY6RpNzqNpGucsyUt8TP6Fr5R52xCPZyS9Mw9pRJpcn5u03B
xMWdiyHb/xwVEMnzshrkEr6p0lXsoAbtvZ2puKranlLO+b6p7ptUH64DA6HWqmGh50zJhxnJCPCy
mC8SPEolJis45GB7UHUWZId2dEdKTXUHvaGRXnplxAFsWUypf6sH6viz4mgFg4Hqn0VBtHhFjdm4
UQtYY6Ith8CwnXFZI2D6r7ZuZiAB0lTdVrjoFbbh32XLAhyFU1rVtTXBNaUtXJyRMcx1XhZRqpU7
e7ImV2zyBNGuMTQKCoaa76af9sbUnyOj1Q6iyZYqFS7ZOGMX2hRr0SYWmuqrpIlgNoouf9sBMU+b
mu8PFs2GWpDfnYp8Lz5YtPnh4JpOq3ntVJOxXr6k2Bklcn40TACES5NBWP1iWZI3BGF8K8p1QUHw
tVWU6EbO/GuMKn8/KNoZEHl6GjGruoqFPcP6B2tlbH7a0qnPMXGDzJ/IUixR0uhreF53h8RIjCvB
fuP72C4y13Ph434Utg0uWjaTNj/FY2g2Snv7vY1DUrWpi1RfofNlf1ga6nEZPMeNfTc7jA76uSJX
VHX61XES6c6IjsGyoUXxX4vRqF87opaHSU+XaSH1Prj/Icz46TcmUI7SmUevOJElFybeFdEVw7vu
UhaT9/2LmssoQGvculCRm7uizoKbTpDspsbFfekH41F0EwuGZKqLLVC5E5uirwJl3TMqlOPiKNFG
RUVKSUJyZg43rhw5cK5prjlXuNzzQdO6t8CvoYQs7aqV9ThJxa4f21T+i24QMPdk7sOz6MHI7ypH
inaMZn5/xRS1OylwzCvFotYVB7FqrYQ2XgbjbF3FDqUF7imXJGfEptgBMEW/VCkDRpw3JMixYUsq
WdNWfcTzN+mN00/fkNgpZmaNtU3VKt7YE4oJcJbhraQawsOeJVlrFmS0ldVW/kZzNMjh8FtuoJ6j
m9421IZqCfGDkXioraWYCi1eJmLB2GXGLQs3T3UeGW2UAXZ4EmYh/kLq8wEP/7W2bMLXe85bvPzw
1nDQ3y3WKj7m0Aexhl1zRv760C5VQt0iYRRrYjEIoeSyYFKLcFI0gq7tto5KxnuMAb4U00P4Lbxa
dN4yw+76RVZnwiwts9il8OFnwRiZUgexnYmqh17PnvWl8KhbKmnq5SvgTUTlkSnqj4wKsBs0SIIC
cHcPYqFW7ThjcFQv/I1/r6qp8xElKgyMJgf7KHb3/UyFqFiNwc6A/E9i0hyA80naQdn7vmL2hAVJ
Amcktk1SiOIqfu8G9nJcojJb2CfYHVBhRvmCvpYmTaLErvszdfqnDy0iLartiP2XZyj3Ab6Oh6Lr
Xywu6zHCDmzTKvpbOOnOelxUtQmnKZwjT5xsLf7en6st1sR/gBxWuNYDrpWES9pR7lSvTgJ912LU
djC1otybTBKSKq5dSe62g24+pvzVhjFSoU9Rh8x/mJ+AUjMmtwHSz5LhxTVFzEtRWr4orq3lnyXW
MqAN6wosCO/dXjk0kC2CyiTRpZWQ+JJ0PP3twlCizHUznQaEoqWsJCnzifcTcKtC40PPQmmtGadi
qMdDE5rD90LTo/Hgq8uVy6a3TFGrAyW/1cHJK6DjYjW3nV5Zi1VhvSrWxCKx/Aq1kwMNY9HOF4sd
S6lVFOgw6PivP6zSsfJ9lAECWGpElz9TLMQf/LPZZRpkGQXfTH+pYZoXjaK4HIWoORWr7UzAK8+s
yfv5z4jf6c+mWHOUAXsrCnh5eBdwAlloi+zvZ2F0erjtdOOYLNp78TsQi2jZHEhxbOaoOYmm0jcw
dwhsRiPC1qAXjgam1PP/7YviV6o0Ne6jWk4N2FI19r1qdeqwT4B8USTPNV34EJWOjYFYiM04gkKs
RNJXzZByOGIM2bpzY/W4okjxeLTswtOw6WqLcXKDDGvdEH9qT7YrZjGq7G+J/Xw66figlAtYl/EI
vrEFhnOU0k+kztdq1lM3mpyzogpdGGUkSucyPJloYc6B363ItzfuMGWXTOEVkTuV4TlQVo9y1a54
ZJSk0IksllW3BzewTG1n+Ub1vbqbBxyETBtPWuu5rdt8o5OEQcXe9XixNMEmajGi1HNX6jPyI8gE
PV64PDTiO11VzNWkTNLal1psYXp1A/sfPN38qOnpPi9L4ndYEkWN/loNFZ6FU7oBvxStDQr9irY7
hUEtu7wcqUwOi8JrKMgIuxPgV/QkMSldSSb1GsQEVailWgFlizZDtXhEtxoqXEIUJKdXc6kO+Bvb
jVeCqGhsYo39+NVYXBi7d7BK4fi5d07BlMSrCIMtP49luKZYlEYK4epeBnyrxdDxMc2s+q/YpyJb
Rkm1GmfD3vqwbqSy3bVqyEWAQxfpJldaD6kVbwYdXczw5NhL6BIjSMZjzafFq3t5tigK7BjL3OfJ
VpMmCoEl9P7dIG0ZUcwr8o9vDJ7DtT1Rv19KZgKbCJmOPTP21KnNscGjId/kDw9yZ9ol9m0EgbQj
4ymfENPinmHjwCDn/KNLqnSpme8CgMF2YMt4bXU6zCmqnkLpq/XxlqnH8/ILUmOzPafh/Mdg5ypv
eFFWTLIly78UavdRZdCRVG7RlTL0mDVNA/nG0MIxR451j4DoqUgaHHBN6sSo4PZSwgmaTlH4nMjp
ymwXpAisZXdU22ef94UH5dXFlxl/0IwUjs1nmZUTwYSY+xWqnAmil3HuKmmTBY1/myCuz5X9u0xx
1Qvk4H3qpU1rMxEclN5bBoC9qYVHtHIbwwk/JTisbjHiTayM84tTEbAgAKlIfywsEuEaadFeU4jk
ObF8g7hgr7Qp9fywf5gUe4MRLvKRECmWpMtkW5khSclHUindZq7GzpvCtNxI9lMo5blrxJm/rtOc
+EyfbwxTKk5zyAmHlshgpCh3wRi3oCmnfSe/M/MPV85k9euuvm8SrFpr/LqI569Np3xV2h48C4Ak
W8P0uO2fUORqwI7icIWLZ+YyGlRWM/xV18Ew1W2nMXNjK9wZuiS7PcguM9afAIlVOiJJMF8p46NK
9vIY9xUbYqisdDtFCwz2Tc+B07/7QVUDdSo+4/llVhPga2n4gTg38xr1EQvFxx69JFkXaKnD0QGZ
uuQ22rGzPWJt49RZhMwQAZu++kX4BoSJ+RoPxqUYSdqnzklX6ZYpw1mTGf3zTI/XPa7Dbdmc/LnD
QDafttjzmrjL5uFu+o1zNvHqhyTv3pQOQ3m5na56zMi/mxdcb0EgEGt0En06T+gcyGSHZhiwYcBv
YlUXHUCw+L3nIrl1iSmwpEn7cmSQFepKtWq3XHvZSy0C/lgKHLVyU2eGf8PbsF2T2olXY2U9mmPm
aXnHg0ACQ5umL3jcp57ikPBu6jZymyZ7Ri9KkWPLHHpMIvySUG+aNUbCi08syuhx3UjpEzD/G+g0
222eexMCXRUl1N0PeztSPwsp+cwi9aOpNMwCa8j8MnMoItzbfOimjZ2RLIgUtOx2io4onIIXhSjo
mAH7G6biXo6rS7UEqvJpScT+0RoL64WBLxwilW163YV7V69HyVzKncu7PozdqDCJlixC3SoY94XC
SyFDI2QC74P1wlPTDFaxsq+z6M5CiOGWaXHJkuIr06x9VZnvTcTEa9SvoZ1mni6nO4QqxIP8Fr+W
waeu3h4OLW5mAahqr0KBvu60GCLP0CeeKeFGr0rt5EpGPnq+Jn3YkI1Cv0eIHmlrHVMptbXM7TTW
D9i8kYbO9C1RgK0xE8kM88d8lDc6rt4bOzTRD6NZiQx+ZlLx4shFfOhXQWgvDLFfvRZCG0+fprlN
PfgzD2E9fxSj+awW0603V2pmVhszGM8zaM7EhDzX4D+pmOa5AGNtFw2cwUIlo6Y3+8T3kWmb2yGS
PDvC6/51iso3J0gfzLI7jSaaRnl4Ctt016DBSUZ+E3HbbECygabpTyHgQARtgNHq1PCSkhm4VHta
zf0JVd5Id1VTDARxJ5hx8KGBBuBdERhvUzu+4U2duVYqPTY2IJs2Ul+bLPkYwOlp1fhKfdkfZLvo
YrXt3Ef7Ts8eJsrIV6lc/Co74OURHKY+QVHN9bjXMRHbFqQB0PxpxI6aeUsCEphasw+67oanER6C
NvHxobX+NHoDmoI3LB7bWL3nOshfAMqupA9YXso52Kb0pLb5LQHN4yrzYKx1x9mOprN/zRoAfdCG
9sVotPD2E8TyE/KIEB9N3NiPmGIUF+qGkfBZYNNV7sjSJ7JDVLg1PuSsPSXy8NLxpZj6PUeIMCB9
pk9OLR158t0jLivdrrO49MFFwZm+MNRtGw+7sfA3za4Z8k3DZeEhwcyf3OHoktuLGP8PoICt8hIR
pdq1+KnJDcZio3NKClifnZaQT8k3Q8TdO9j+nzTFQjlBn5aP9bPZtSfVaa+dna7wc7iVbfBmZMwb
KSHDumFIXy1q6uGTFv2K1AwuDzrWnzO/DTICYONzhg21MjCiGde2JiMw7rY684y9w2y5yC5Yj9aM
AyKZWBW3S/dstgSV59QeXTg8d2k8Nm5lQQSUdQRHWhY8FGb6p2zH2s3adPAqp8MxkqLDOpT3vez8
sjQGkVMIOTsP+qPWMMouO/+ta7nv5k7dmMC8raY/a0TvIKckHog7U0rJhlY+KFG0UyB3n2EQInQK
CKFpxA7rXuMiW1xGLE9mHuhK5nWq5VDwb9tuHw+Zl903GYyoPpHkjarBbGjq6BcG8K0P254XHCPJ
m/Mpj113UgCRMRszdrbfPkj6BHbT6d70FtL4JEXoXrq3unE2QQ9StInwKHYSx0sJEdQkOFKE8V4u
S9w8DMIqPV5VARGBTpYzItbJLpt7e4/J5LMVAe/hDd715afSMjaeBm7PAr5OHJ10qcBhboChGPNz
qaJfCo8fj+okVE3498xRdQqi4guT0dDVlY60kvboNzZGJflvBXKdPddUSSg4gvmRjT9nfu6C6mgy
WAza/NI7JA3xFwF1daaA6Imx9pNN0mJlBItXhDp+TAYzgMTux4vt8KoxJy+xu8VhkLe5iYFU3MBR
rZ4TteLuGFZmPct3Rp+NDMbTxNVtxmBmim4jiL564tnt0SgWQpYxwnsbh0ejGNaKaowMrDDNiCzY
DmZ3lYax3EdSctUCBuR40uaqkW81IlNVNQ8MaMN+S5G21piZR0Do0QyD3/CtYKcmaPZCpeIO4Ecj
fRH0e4+KZO+b2ogzcEu28pKVYMxA3Otuitp2NxtB7TUQMZ0hXsWzca47B21q98eQDlgtnyKMWXOC
0AAf0d4l5ZpSxmvc6/pGzqtXIAuHLp8hPhcLovmt0jGuHh2FYv0ifCx1i5EQGiibIIFbyQHjziIC
M4kEPbe3iJYMrCGtYRWbFPeYE1UhxnvcgYDshwnPdlPd6Nr0oMrmqYq5A0OucKJjKkFW8o9h+b2X
thCHs3WomNvIHN/m8YBy5jFFkeriC1KtM4XrhJX4hUoMZCMz83WTWqV2WkLwxrMEmW/Rtq2gh7yo
zVFSNiaGR65jSPd6oW96ALfLQ6pw4aBSCjUhoN4udDncPxIebJJ2BB342ofab9WUpo2v9sCSKSGF
aMj0NE3B2zEiNBx+/YVE7QADE2wTQ+pXGOO3UQgjKdG+NLPNXXMk3G9ATeK5SQjRAC+oyrfIllWo
cpaX4HLqSg6/EstQ3wm4/MFDuTz2CVlrlcT9hFVRoiq/APZlHlIZCig1xZOTwlgOWEfEiD1VJbFv
J1vdgEurjOPOUnqbcUBcrkDNNdBT2pdYqcBRt0cp4tdW1LrbpOVjnOaUI5kHwJjeXDB+HloHV1+C
FK6ZhtsBx3GonfPFRMJe6p+T4nyU2Rx7CNlKfqbdzcqHV6sZPiCJ7uZpWpmq8laMkQEteQDRS/GF
P9YGfJIhX5EHkUv9vk+sW9fYlGXE2bm3OxIolUwi23mNjRZH+0x78NtfnS6D6oYhioMYjjuy5Xtj
mJ9TQz/pismtG7T4OZHHqGXrrmTW0Rf54IWRfMVw5FHtccV0unwThNOv0Dd6tIDWjYQKBi6xD7N5
frGdX7YpIRJRFxZf1o6rto0ZYDPABF8XeLFaeBMUW2zO3b7uyDeEW6nMz3n6CDbPIdnp7/hNruoy
1NZjrDAT6xW6qlG+llRTW9mHJgDYSdAP7QLe4E6H5iS31kMlv0hpSqqlU7f+CHNv9DHDS8GgVVa3
Cvr2I6yQ3hvanvFFk6cMMAbLNRhVMvsa7uRkz0jagDqc4lIVOSul6E0+Bj+E1JFWPtrcvNKUlW3H
n5MVvoTkKaepy1ZSDxswdtRpb03PhR6la1/dpjoJ6Zw6VGpQg7WJD0yhdy9JHiwRamb+fsx/zTHr
FS8EciW1QqQVvzppG1NEOpnJ4zjy9jZw9d6UA0OO3mxJEzakh0NMoh3LgaH8Wfp4ZCRheWmDcKNh
JLJxpvFYJurvVKJgN4whvy+8oar9QJH0SEK82EhoVNyKO37tSBZzQ4dbaRiaSz5tHCjA00S4HT1X
5flJAJ2toCywohIhJasVN9T+pT6xkCj6LPz0JFsSUPO4xFnIN0g9Rc0uBLDhIlqy3LpQPwcN7FT6
qJhWvg0K5c1SpJ01j8RPHNQ8WvlZFKBO4XV/wpt5Z0Q9bCo1vMwghyH7JskKN1goBPNdHWLheh15
m3IrUnCYvyOJQfrdf+FvefEdLJYjnlEKRudZbz05ynicamAkcObwktfqu77W33P+WSBRblHiqFtp
sVwOy+mUGjLU9yjvNlHEPE1m7F+WwxP3KDIQRPXL49Bc18G05Tiy4F0A+DbcYyv0mCiq5OGAtX2i
kNR3h8pHPfTpjM+VrT0T236wso7RJsJUY0ZxhnU1pRPHNHGYpvKI8jUGvNybiGyJ9VY18ppX2VTf
KgUtVYZmgoDtr4KL5+aDdpPShJChrr305C2VYOj/j67zWm6UWdv2EVFFaNKuJBSs5DSWPTuUPfaQ
Q5Ph6P8LPOudtd6v/h1KQIMSNN3PnTak/8x+Km5wCk3xHEzWXksZoIuAUD56J0YAOO0xh3V0vFtl
a0A0xkmYgtW9GwYP5Rcdrw/y06OsHMLuIRXM1KwKPU3cE4si1NewIqhh1AvyoPpnDEjTLRyu+9ju
TsAKCP2U9CLSoNkwCTz1s3PraDxp70HuvNtt/VKrXJiJ+UL2xZNu5RsRkFNIBDAu4ATJjnd1xd2C
rAuG+L421Ne2MT8Uu6OuDNOtNsiui1WKMTHPf3uKDBQT3UG2l0TiA04HAA1uNm/W3vx58uoowWnC
qRBL7VOiWxOFu/pXKYettJWXlEjilR0a/bovGHirJmwGn6uFUUybFy5ScaGuTJHeFX7zkQskFGE7
YUoJ/alqn+xUHI3Mqte60jKmyqHfqxhUD7GibMScz9u6mocUnCj6uPgVZuEe44q7Kgq3amJ+hk5F
naoCBSRJlSjFaKeP5SWxCBStZHooOyJTW7X0YIW/J1oNXVQnoduMvDgBeI4b+G9+jnGw6fERjm14
taMcknB/yhUNfydLC1eIHv3eePQbJBS+/3vKlWedKKHBKsJnJfmJZ2JuTvpaCVTYWL1+GfEe2xiN
9stum4PuRk9FD7KOAvCz8ecfO0x/jlp3S3J01aQt4H5V8J2j/jIm/bmIoef5wTtDiHeCVcOVXXRb
sxx/tuWsy1N5kCuZCyNwKvAe12HbMTafK5XDDhQv3BgjpVk10gmA16kmhD9dk0SKpM5PWUqcUmE+
Zk4vQNCVtynoT6rEQtrNzzpduLCdXVMUzjrrMbnLGy/qo9corcT6tzTLX6aRfvhlCddSLx4y3Bob
O6NzsSrSlswGe7zjlPeeT348LCe02lp5RGf0pCsd5HSUv6gs9mOPLWFINmgcqxT12rzjaoRzPglj
o4Kp4sEVoAXJ+7W6bqYhJikxSrZTYB9RUL5bQv5Mp+na4fMFrGaduUNuVoJbm9Ju3LyAg+kEO72K
13bfQjhWSIuKpwvipTtca6edNA3PxN6A549GHmW6dnTurm5Suz2ZDrjoQwMfnBaTdb5UabiPg03x
xqaesjIY0XEV52cjfWlFsiFA9b4Km9ewAwKfL8FpJGIKYom6DSwuFPQTlyn1d1TEX327uVC5vfoY
5TNLQIeWSs0jheiYiuypCfW3bLAEE72QYS16KsfF5Uk0PBjz6GmhCgQqRRmKx+We2dgTodqvZRP/
Yvb7jAq0OWCbT6by5G/Qvbya5akq/TeGB/AxQoYoPoX6kwKQU2mErbSjmXhOpu9hGVHWi0eDIYMM
yIdUToVdKhfmmrcho7Y7tfaWvOx8U5hWz5x+cLfZhBXNJNJkn1fnvFAACDiB5yTKL+a9qxEthIh8
Zz9MCrrJDMtKQrKCwQnuuqhn0ohzAti+si5jk9ji0dyNdabdKSkIlkSJABJhM1FzQhV5hrYbR1ce
kMdFq2okg2nQjOxRGWtM4+2k3i2r39uwoY+5L+vU39hIODDiL3WeVQ1h43ZWkGUwpz8Nr46IMOMm
wMKyh3Et3fFQ2EjSETn9tKgjawL+qW20yp7vs500Bqqt8Kn0YWLP1OZlSqt61zFCr3qeYV1FATJq
nsgXfm+bdFZ28fSZlP4gtM7d2f5vm8zO9Zhq7/DIeNbU0N1iVQTkHKdvSouhamEwtLd67cvPHW4a
RtiZ738YsWjXlIicDbYBwjUwcVZzvpNFt+TIu6ifh2yhcgxtOHy+/St09V9dDX17pBP2W/+AEzMG
6VSsGle/uQmm3+a2HJWznN8umhEYw4I+1eN87zov+Odhe5iTLDHl626MT5NqPWbltYxFt4rT/ikP
QJ9TxzlUpaCkaV8THTW57XxWg4mJfyDvRzN9iGfowFUyyoZDdRRq0K/ryuCOcEmBR1V2Rz5GvpGB
HMDwmw2D657b2jjknSBQx2T2tjeCUGA2AbNDtXAk0OwST9TEsHFoDCovNstrFXevQzYHLQ5xt/ON
7HcfTfW5wWkjoLytmsyUjcDlATsa4AOG4bmh+hqN9tkNfuu1ASZbkYfmMOEsIyene4yfsv7FNyLc
hRzmaGFgBCsk1quhwcthKIa148bMnW2zX4Gp7uJI1W6JS2+NdyyzW0osQ0Y+lBYdRUv1xerEhTn2
s6VmtzpzUk+pRATRInjFYwQJu6PvUDOpa4gedIMz6dAmdojKIUWqdj2XPb1OR6yu8x/rM9o6KQRD
mkmyI8iUo/SjARa2VR3rfULJn/WUKv0OcAULFSTuIO59MzCHU8hdcvLUWSeWpaFo6p61FENA1cDy
pStKaFUUrMzyM4kl3i95v09H6sxaaroHXRyarGlXYwAwVU8Un2w7eW8p8vG0KZRVDumhTovwEMTd
PIDW30wkLiuqlQF2J0N1r2YZwIpufhQz9OT/lFRY1lqiMHZtTjU1S2iy1V2ANLBlMPLgW1yVeUGx
s1XRnXSXDn3dGo5K6bm5iUv6COxhzYk1raTiF01tD17GBYMzQrKrQlwqGN6thippHySZ6ZuaeKPZ
kP9IXf4cmHKdttRtBhw1tJ6yJmOp8hB3EscPngihFP5atpF6bnp1mzGmXI02yuloIrFcqFe3FMZO
qK3c4hB5mGRsr6wk90KdwJYp4OEQBKI+9tTbEweCe5wML1YOyVRtfoCa8f/nE9QfKrJ+VMd3aUFZ
nXkrPrWxRfRKt8WLARcJmUenxgY/lRVF+9IYFESx+EGmbuZNjcHDuK9fsejxcnMefxZI46buYCb0
pGlUvOTWZOxtvYDNLIrxTtQzJlRBpyF+Aw6fnVSMa1PyxNFueCLkslB6gQC7phDIjcY0yzJfsrTK
1raW+2ssV3K4nKhey3hNZFuOAdR8S17TgbdIRm5hI63MtRBizlOQJ1PEt8bit/W1xtrHUQKBidse
mc9LZfGNpclboieiEhNYdGtAMpbT3UzXhFicZCesPodjUDyolFC4ovKVz7/ihUmN3XddMd3jvbVy
3BI00oE6M8qywXo8yymLdRx0e8HEnXjhjIjVVuQ7wGIDj5it252LkPAWtLLvqiWax0z3vS4eb0aP
6rKzux+1j9YTGlC1ywmioYturkM00Uj5LUgJoqwTfJSG1W5sp70LwFApHLo6xijBSNncKj/xb+Yn
GuP7Tm0VwqcdFDCdQ+xGjjBBlvBpdSp0OmEjLQmbOVey6WO3xo2E6r88i7Ghuxly/YBRSTExrDC5
5kSpfQ6B+a7qv7th+sR6hnALjMJNeT/Vloozjk8d2n/HfIujhW5t1RQFBZAh7jU1IhPqHkrfXXow
ZosUnzjsvDpU3txKOF6rVQSuRUlxBvmzvXRySMcTYDrAXmtVY6TDPAdxLyNW5rU7jH3EGk+MZMNj
+xAb/nhn+SrYBlMfkUPJsYNi2Cp4wcNDfmqUVN1Wzj0eFwwM1fGlG7T9VKtUhYfqR9OBiFh9s9aD
vF4PvasxUEwnPn1wDuvmLbWAyIzfehfdO8z2mQTzVOy6AaoR04F2AIAOXYUx+75CN34NyCNRCsKs
CXfa9LXyWRXdmxGQ65X656SFWynaz96hoF/GlOBhVz43FAXIe3Px/c0tih/Gj85nehjj3uAh0HlX
ZvVaaI/HwSa6IIvjB0WUuOebI5fcVBarAirKRuuY89mzJ35d5l+q0X80ncqIxer3Gn3Pbjbd7ov0
A+4G6ZW4n4L3MjPW7eqRbxRzVYUx5Rcz3YVY4EI23CRKvM9UAp0r37iXtRvfFTXXtiE3AT/yaixd
6IGA4Jp0TS9s+v5SOp4Be3bjDIK0jfZ9HIsrT9iYUbCxEiXyuarI4YGU2zGeBbsN8w5C2yDIT+Vn
jMiKqUL8pKuuvw4lpdewMCNeUThJg6K95hbKXOUXtfb+pxLsQV9VrJ3EpauB2aYh/2XbszeLYGpU
1RDrOv4VTZ12gTvV12hemFTfMpi0d8smK5VEGVF5KBOLb1vPETT+sM+gP8LJ1elLCVZ3FBcX/6ob
N6WkH/ZL7Tluo5jrQL3V2EtsNF2314GxdyzL3IjJvQVRKFC5UdMu6qz3Kp+JTNajg4hX1VDIgxzq
584up50eG5HXVellgDIGdgw6Z1Sp3HHzEGzstAk+wgNYLUgcQzj6WFT62FRQHfaMqm4vXek8pjk/
aD6lq6zUqkvjNiUZ3luHh75T4snSAG/gOnat/JEiP2XGJhw++lbDRdwGlo9b7cWwYBaW9c9S4uSC
oouhUOa5lX3NQMQ25STqNYNWz0c62AGx4pkzB230X3E1bnyra4gvvEuqdthi/A1z0b+4U3AOLOYq
TMu2iV6G615JqMdo/Z1G/gCDnOGLLhfzKNu514zqQbYJZRgreElH8E/BcynAQbpSxt8D+cGxb2iX
yDS6TZNnwVZJSUaQmvPbNuFoZs3L0HT+SmCDvLZHdW3XI/2zMX2KwdlXBjHZ8W/b4gKdsvSXHNDW
qnbD2E8hxCgfg2NvlD+qBDJFw8Wl18/oOI5uBcMn8EPPjypcPFp9Zbvi16w4YSCOO0nt6sba1+2T
DvM6BX/xusA6uFB+7hAq/tDmmPGgVEDbC34AW3zWKWJLdEQFxdft4DuY2sTps2uBU+s2GUV4gdxZ
xXjtDNADU/hv4T0MFHqVtd9PXqtD3e+q89gm6Q5axmHs/CtxIUhfqEUk2gBVx+acwTjestz8qqbh
LER7ZZSKbXF4THxacHUqEILqbSJaru55dAaOcrXiUDCcrTMqJ8Zems1BG8hBz4YnZZy0cwsXSIcH
vC2ifVYxxG1c40tPjHaVW/VNKZqJOlfCw4DfTUeZKSE9VU54bMDSqLm966JpThphsXHojFuladxN
PRVrV4RcLdFDijPDOqCvL6odtkoHOJM8yhNVR99f/kwt4sT8wSBxWvkKzPY9EclHU4UTV7++6yX/
i4gILyRvfWtN9c/AoAgZx7OcPgZBM8h40gsnWAssyqgwgNia/Mxd1W0hPtHD3sVN/IP//9H+qMrK
3QTUCyjTUvSvXXWl9EyrzOBrqIfHWre/yrS5OWP9BArhr/VYwSffJjjLxVFK+kwHhDazd8BRFVKD
LQElm8gDZ9Vmk2TKr4I6275xxCjtQ/N7Zy1zeGIzmpU3yPOZqaUbYncO3WBh/nA3GuPO5g7Kg2KX
0XH7lvJqtNFvzM1yKs9y2BUqtDbk72H1ldv1jZwpqtF5cZViq/k8OenTcVd295nocD/OP/TEgZs+
eK0TQalTRUkuA7rTco6fUUYIdr72aetfAJqOF07ueYCStsk1rBGgXkdShdPrhneDOWmrOArPZaGQ
WmlkJwu1WpLLbNeMpupBmzMZXfTrNrd2Wj8EuI2VkggW+ahzYhzWuP0TcVcxKQ1QdJLuGCK8dmVD
D78by/grLORsOtUcjFzhe5PKKSyqOAxvmYTNGWhj/6JNoXuksrEearLHHTPSvMHOn8OyujdagiCw
qeZjRJs+g+vqUC1H722erYSpkAQuX0ejSnCVkZzw1HuA/o3p31CCWA2AGAPhTjCndrJRSq8vr82k
asc867Z9rgQbmTAoK+t9kWuMW6kJR3nEvzfknhNO5yijA/JDmXtq2dwFDsHtgUrsAowjzVVqz00V
5MrdazpUXtXVDAGa4F7RGPT3efEZAOjJmDBKN1CijTLq71Yjr0Jt9pmbjl6jMd5Nm8SiHmQgFkpx
ZPH7+yYwPkpxDAx6TXICbeCw3y4ch0KYyNw794uMlHeKX0I6LyAou4EYODQtR4NJaRgwjBgC/Ypg
5Rr26jXqW9ge2qEM0myrUR6wMut+0N2ZysNwtJQEKY5wXctKv9VD9AzDkuEoPlRm0yHUyK1LPhlP
vhE/CvqUrWO3u6Sadm6p3fk8yRGLrtsCgIxoSi+OqUaS2BlH1UqXg7GBRsmaEzDYKeHF1BlVc7Tc
URHuxk7b2k3DqIRio0tmwapU0pMYqk8/7j6TGqwinlaafExl23LTIPnzi1c9tD6jwfxquwK/fn1j
qGm5w/wevGzEWEEya7fCD0qyAPZlXlE8U65GMT2Hpv0S28Ne1Y2DDBmqKo1+wn4HuYeAo9PyQDRr
p12dfmtC8aRa8sDAGqJzxdaUPGHV/qPKsQ1MPoQhyGFLDhR1HyybSlzaFLfJdzfVOIld2Gg/XHJY
pXTfwnZmxEfhSekhUkC0IwUiG05mRu5poVPgzpwfKi5urV9cMTzqYF51T7KjFtMEiGEL2zojHCPQ
zi8fM4QMK3caT3nrbqLJJEWJJiAmJwOfFGBWZ2s61aNhZu9VTVaZotp47UNIU7tnV1BeNlxkBabz
1DcaAzZzQ5cLAo1HAjRc8SMhoBO5CfZiplG952q7UWCpSlJDh0i/WppNZii+gTE197b09/MjD1zg
NuWJuRJhjjYdqY8vzQdp1BezGpw1WCPTbkLrVoo07tPWqr0cTk/vwHwcmqPeggYHwCmV8gsnB6Ie
qa2u+goHSXipus1f24OXp6nGvNQ+UIKnb4y0kufatGu19iVTKYHhijQr0ncKwu7atRiUMFDsUavM
MCB+UhG2E2owUhxg9OvXP6WjbdtKnFrbxg+lJBkyoc/G0MIuKGi2zbkvRXPWiqg9U4CYgPV6ZQ99
pF/VSjkcslqUj7FQkkem1fPrZUNRo3/Ep4jHpuXjBemHgbauTLXe/dlNQ2XoPGIN5XXZBB0AHMIU
b39PEvdBTD/uDJ451eUjdRj5CF3sqVQx71g2GcS7XqSr7r8bzK1SAky3fNpw8/dEFNJR6fe6clja
QbYeHgZJfP181mWBtmQfIqgEtuaTLdtqq27WMOxMbFz+sy2NnLWGqc91aYF31wjbJaagbSb9VQzd
nwVzuwdH5P3dv7YLxgZY6fQAWv9pr0kLFwtxAifVL383p0SrXQIYRstJl+1pMRI9FZr3zEW2pS79
+5hMz2fpQ5wqyr65W1Ytt0jmDLjJi4a4fXarID3qklpiHvQtT47GeSADYZ0iv2nWuT2ce5XOdzl0
rNx6HUDWOyyrcerGO4QNYvN94sDvT2QVUjSb37ZKcZ1LtO+my1s5bnkDdRHn5Z36iMjGyXcCChI0
71uZ7ZlOK+tlNUJ5eu5d/UcmFT6Hql4NqdVPy3k0jqSUUcnTciIzh9Qnc9ffLnub2FyPcHpR1aTF
w7IwU1ltk4pbC6usMFy3VoHXRZ/V62U3jObigTeM9hUZzPTic5ssmkJYV4Baf8+T1OPAfCDfUaTQ
t01jRFdK7OG26If0Hgh+Zg6U5QMWdfamCKLuMcFSc1PjqvA0VtJa+6hvnhl7Veugt9KXhuob953Z
38IJPzs7Ne3XfDDzVaq0xU9RlV+EyiKXrPKb08XZr6HMkQ3Gxmc+QWRPneJ3MzCiyMBUQDiKdaeW
dByTeu8PjGhW1YlqFZTcDBcaYcXQD4gmZrjT0XoqdiFYyBdAxNFoJvmZVvaDDcP/I+rjNycPq3eV
OQGjt9p908FuV0mcjtuoDIhGcTX5QJg8vpqpTRc0By4v24KkRFI5KQx+Oikflh1aoNl0En7pLavL
jiqiOBQHqcJwh1N9tyuDwbOgmG2W1WY+QWHrjtcNDo56/7wHWc8F9GlwNLOXRbieKlvdKoaGC/Hc
Zjm/Cya4G6TZfX/UZUde++0ur8G0libL+QdFheffheD9hYTPhiJ9P3UJcZFAoFfSgrJ9K82YSNAy
PHObKV6jDPETJgbRutLM5meWKhfdLPsAjPhhcvzwt8zMdwje7q23dIcI5AbZbG+nVFVceVTywjja
eu9smbx23P+ZDi5udK+9372aBVYuoemhHuAPmpLpIbdL622w9GIdBP306GpRsXWtDLudrO7uYPc7
O1Kb/SuxpvXGkIn6AqMwxjApvJdq8phPun4xygyjBcPqgSbAAtsklBcuHICioEguCVOnnYHXwjlJ
RLprJS4paQ7AlSX9eE5Mo9kZOayCXAD+t0LLzlo76jucbYKz5urWjhvFPiUJQoCCDpe77C6HdLIr
kfbvDTMOHxiNMKTTbOtXkN7hK2F9NszDV3UTjI9L08icFKoy/2k6dPW/mhrInB9VMr53XWPS+7bJ
E+yp+ET22a738TbFbZlyxrKNgueuk2Ufej1xoZuyUkH9/P4h02uSlWN/8vRo6h+WBfGy9trATmK7
rGpzO61DiRsYpbkr6doI7o6pZePqExz0SA7fx4UxRWVH96s7QPDPiTQ/jKqo9MP1v29KF9sbdErM
Bp19QYoKHMseMTC6hAcDV+ENpJ3BW7b1heM/MLqHo4/jJpgQ7ZZtdm9s+hF7pmWtD/3sgkXZfllb
ToQ+zd3HpOdBZ+Ycy8IUpk9wM/fQ323wOSugXEs/tP+0A//Y6FjbXZdNpevkWLpV+6IiQn1I02aj
6j3sCgoozVaJBf8dcZChhxoRPaYyJdSy9Ppq81iACDBvpDaZrL/Xa1lhwEcd97vlsopxPqWmefH3
FMuOwgyaqwWkjue0gw1MX181f1T3S+E+V1I+BBfm/2djYFrqXtEo8S8HLg2XxbIDHSpw8HzwNJXQ
xxPXOgTzBFSGlXHpqP9cg0xCa8E18CdVwxqQxyzu9RKjCnNCj1O0AI6GnX/leuE+RAHCG1dST1+2
Z7b7hN2H+uTOw10pkcUoYUv7vDgWJa5Q5kjatD/m0lu2tyEzor4tb6A4NuZEA/GqMdBlZhI5q4W9
cqxtrqbV8rIZSS7Nhw4rc1M5LpuqOGHvsv79ctn6d3/nIlxLM+X3v7Yvq//aZuqOdshk4vUONVRy
r8ZjqI9/FqpaP0Qt33US8MWz0DZftRjxgVom5U9Au09TlNa7YucvjaY1B2EZYudocei5mYHrBx7w
L6LQgM9QeOS6Q38aaPgyVWl0I/GSUGM6TFgZilcb49HBZcsfY2MDK5z+Lx8uo5TZ11hi6tnW+mtg
1ioM0sJhxt4rd/1tr2sdtqIq0P1K7Y1g72c5U+sGaZejZ++lq72RT648YphdHHMdm8HIniAkDO1W
ZmV661RAtFFJta2ChOun5a85Qea1t64KyjtNVulWRSB2KNoge3HG8UAxMn/XeqNA9eT7xyzs4kdf
BL+Xt5t0h39QDsXVLrLu4gegDMN8wPw5YFCCacVwA3MrEDvsJD9iLEnPy8LIh/YsRQu91nSwOFCY
pUsIkmdDj8SwWtqg5ZxfQtNGAyeOf1b/OcXSPCvLW5alxf7vqVMDWrBQusZrJdKAYZgO+La4l2Ut
TxCg2R2298tqXMFigZ566J36YgMINoeaCgjsMDVaF1KpbmMHrhrnQr7ZE7h1NKT1e5FmN2ge/S8i
ms8t49GvurOQZOUBCfbFtCocZAIrhYn8XI52A/Qt2QBDxgnELLfP0Ik36JRnc7nCljjM6Vq5ioiW
3i2rf3ckqZKRgwzPsqPcfY1elI4YcQND6pNjhdLd1iUU336w6kNotHfL2rJYmphzu2VVzuoi0QfU
yxr7IRpU5ZA76LoyVOrM0jtMFHTEV5to3r20qRRfXacpNdHKNGnDY/UXU3rl7vsQXUvXlR6Y1+/G
/E8XjWQJszLtBwRDnOSf9/g+vveziiuL96ihFByHsum36wYe9mOQZPmjP085IrWCq/PPNqdum01C
CQzqDpZwKFf0+0p1nJPU4+qEluXGnNh8VpFV4Tdm3Ze1jaVsDJ/c5kI8LTtNXO038EDKvVrCE2w6
o9zlNnzXtDGCH5Ff2F7ZYY6gxwM6KuSdhOd0SN2GzHqeUlg2bhEoX1vwNf8r7xiSGlVjPmecy4Mg
m5wG0wg3ZZwiIIIp8EQ10xs4171hGubTVPkUTm2dGSYiO+bmmLoboolXy17bAOkcG9s/Ac9jMBpF
6aWsrepiw1gDQq+iD2lnd1Uemy+VUdpoKgLsQKYsupUKBYS5gf2/R4Kl1hTVnfADvsj3kRY91roc
a/0ebImKuy3T5z5FoYSBZ/QQ+z6+UVpTAJGk9q4fLf0Y84yADpO1INpxcaJ/a3ZjptoXwe/j2Uli
PBQp8XeRqtjPw2xZhB/vSkrh7OrWn8ZVNmcwtPaonYE6UwqXuG7Nm3IY/OdyXny3aypRkG2h/Dli
2dOMIwnJvfCJIETcDsbtwUhsHy2jDZ9KC8+KCKM3b1ldFjQQttU+MrKfVUAYD/1tsGyjgSYoB1IB
6Q++2wqSabvgaOVpde7DPvOSLG1e9Cj+tfzVmvE7MvvwM+ZapZg+EnQxH+NgVXQU8zGpTU2hikX9
MhkzfND7XyL/PiZ3U22lO9mfY6QFLyVJ8yOSKveoNaN7BPIE3+p1AAkZ58E24dlQkYbNrnzZ9e+X
DIKNjdJG23SQWUtIgUDHR6ruqubb4/JMjvoYYMKwMlWHZT5v+Lto0ogAYFivzxNCWq8dSFyvo8E4
FbmeeJEZKzdE8teeq/DTjLp7UffGDd1CDixe/5+mftZel6GrCIf70o3+NP3XWcWkkrFeyIQy4rte
5cYP1a/K56D7r5Woe9c6S//eo7n/teffx5Ru2e/qyoeEMsmOZPFaHXjGovgHEFWFt7xMNAwBonlR
ujEOk85VxbfrWCXzfG15meNBq5Cp+r9bl3Wc4au7yaBk7Y7KXW4GRyQjYpcCFd+Byit3y3aE7xRP
l41aNjj4Is+tAf3cfLW0ai2tNfdLg3rZurxcFtIxwcrsNl6VOGf8ab/sGbXgZ+tW4XGkn78PuDX2
6UBhTstkfu/nWn6/vGIU+tIApt793T74gbZ3DID75dD/bQvb9E/bBu/eFR4HLbbDTnBeFiZGn1xH
mfBsmeFd0rRov5eXf9vUI3DHv9ssuy3VxKylI1gmgmYYPCuYvx/zvFGpT88vdQXG1/JqWdQBzy7o
SeHq77ZOd0Z5/rueWFOyjTN8zJaDkTji1PSv81CuBKSpa4vuygEj+69zMHCy1/k4qPBrSrRa2PV1
bnSPkUF+H6hhfi/T0UYj7hsbd9Sz/96xbzoM/P5uLQ3D3oC0GpvlwGWBtXJ+X++rueWyoe7hh1kM
OXboNDKSZm4TcOOZMAS5WlaRMhW72sBpaVnVBZJRBa3maVmNrGjDA1J/Ll1dv08y8bxs7iO8WxtB
hlw85uOt1oB6mULYh2WvYqpXkjSnB4KyxVOdT9+ndlPRHvu4LfFT4iAQj9HDV4j56PyxtBQ3wcJU
jEtPrtJN90km+b+fVsyflmFYuAVJGm5/P+1yyoRPm9UYNEtU+rvFCT3jcbFtigBe9GyW/u2OPvup
/12VdYgSzYVCs+xddkxDSs++rKdq/pZqab5f1sZMHukqkfikmufGjHWRBUbRPd5uw6amnu0NtT1C
ZQqztY9RwaVgKER0km8CP1TYZy2tvw+0jRDutHTmXI/o3lTq6B6+WcDUon9IyL84YSB/bJXBuak6
bz+6A6oj172XXfKjnjfnLjqbKgFOb9rEuQ2NEa8pxEenZW9jxWRijMlLoMGebgQRO0OvOLcK0dg2
r+Jhuxyl6z3lyDaOL66Sui9TfFre0lE69YTTKwjg/FZ+HAPkVrmyW1bHZHybyJ3Fw6oun+vA95a3
dBuwMW0i+brtUv1FoBpLIufcpAaIh6oiLibI6kxStn3upQn2EmuWDy9UPI1jKrAb+mf3oMBh+HvI
NE0jnSgW+yaPVsNEdRJ2T0HYdk8ELVE6TCGH+gGrWN4QINOP739baK3/o4+N9Ly0J/Wk3hkdQstl
tZpPOKO487mWY/oqM9d4irg71zB3TTtW1yFHb88AAKp9pXC3qphktoYVfIYPbdgVn2Q4ZfAEgzlr
QKC2nRoHoX8f/zCt+sM1lPwz8XXoL5Z8NXRTeg3OhCeqkda5nDRJBpJr/4wVuVmaSgecT+9V53FK
yYYb1YgniVn1j1Ppdqvl/SxEimlnyXe/hKqoyIHBmJKYxxpRpVdElnODOHBemjax/tY5KhpE3dL4
UFR0lu9Q+L1c28yj/vMdEuZQ39+hyBhTLd+hQjX0I8rlB/TdbuvLRGxTNZn2kAOyjY6xx49ltauS
fKOHqv5DNPWfvZMbGP+1qia63AMaZVvUzuAkhhK/qOSkb9RRrS6Q4fuD1JJ6j20yPqJKlG5sfPNe
x7G7QYEWv536WKfK9NVIuglMyGME5Rw9uX51qalnFi2GC72Rv/eZDHf4ZWXY36V9eaIyR2TU/Opf
qy0mz8QMi2bNPIDWUvYj6ghioP0msy6pZnj+oEQnYCNnnVJ39Zbt0tHhAiF0zk+GWXhF0xMZEbQc
YbgRwS/u4HyfoD8Ytvh/jJ3XbuRYlkV/pVHPw57LSz/o6geSYaVQyrsXQi7pvefXz2JkdWVVTaMx
QEJQRDBCKYq85py91yZVS13j9SxLXOo6WtD1UZ2EqHjKZv7x4tBE6qZpBogE6wvnQ86vOoMsL2gg
QNFPaFBBAttmTWicdOqbJ3P9cn4YZaN5sRAueX50fv58hJrTP6LpY0GmLhKs7+t7x5KMo8jItxGp
N94ZwI7T9aEC9H8XhwgmWxWdxRmEbi3tg+nY6R3t9OjH81Vmeb0q21doG7jNh09o48xhyF9uwkoP
9iHooJ0dZcVdOtLk6BQxfGqj8ABA928CapMPxlG9Ap1KAlqfxdupVtrHRqgPYZOOIHUIypoL58lI
yFBJVCu97Kt6JANEm6H2z+E1ewzM2EV4g618vNRkZ94Y6xddols0yps5ic2VKNafkGBe4P9Da9no
aXOQC8uKn8f3bRtvRceW7fzc+W1DhAp/jvt8d354fkHEzRfYeuP48zALJZXVlvk3zJvmTVYH7Td7
ULyfB0CWYWmWzB8/P6bVrHrXLZj6zm86v9D38eSnWRRgueCDzs+pXTERdh3nh/PDoQzMbRFXqCEE
2ThOaDzZbOkuRgcRwPlhO8/RBlKN2J8fWmn50NHuusZMFdzhUN+2XW88VXOIgc25VadEP9G6AMEf
iu/IsMQuaSq2NOfnzl/iuGgv8VxhW+ZYsZTaNlia6tANxQtaYKznTiB9VdjJ7TgXxrUu33tqCxhn
iKs4gDHD8rq+WDZleiv0WPiC7tDm/NyPF4LqRZulenF+BErRuHaK9/Ph52diQxUHFq1//JwkKwWq
iE7ZNNYwYCTt2pcQD9WPz2BzgVy7Xl4wv9he49CZTmj9q+sAFMN7vfv5KAh+PDqPVROUi5+vDX96
9Pv7zoPc70ee30fPabyTI73qdQD8/cgfP299bQXu/Jv3OVOI+jEcD+E4pyecjenJSIPbPp+HPTiW
9PTz+fN3P56rJxpmI8oGDv/5dNEw0rvnx+0yfGQhwnzyGU5BbpSn83fnL209w1SRWU+A2L9eCFQR
T394rFvxvhRhfkxGcih/fMzPTxhaZd6oycruWz///OX8WSwKBveXv/33P//xMf1P+FVel9kclsXf
cCtel/C02l9/MdVf/lb9ePrw+esvFupGx3R0W2pCYCI1VJPXP95u4yLkaPW/CtFFQTJVzodIpGG+
TsGEX2Hdeg1+U3fiwUDX/TBjQOP782aNupgzfZNmilMc6cVLsC6Zo3UZna8Lamxm9w6lv2N6XmsX
chiYYJDXng85f7Hz2vaKBr1v7Srx6LBQISQg24ZJql81i6H9+JIv6pXO0HqkN8y5hpakX6HKr3aK
Gvbuz+POL9BzI0CzjEEmVzFFUaPY14U9nowin07n77Tfv1uPgJxSsIxDdxqxNTkFUj10cV/eVDFS
2kCf//DIKcTBiJx5+5/PvOH89cxbumaauu0Ymm1Jzbb/fOZjY0bHF8bWZ0OM68mUeXk19iK7It1i
/R73dkt/Y32m3hgzyWTINibQIeuX355OGgdsYN0GJ4Xmpp/rwgB4M7U3Tmw1IBR4bgpMAzmpGCJc
ff96XPXNR501Pekz0WONXP9bTDf8UcjHLO36Bw3T1G2Klvv8rN13yUkNsBieH2YqTZVJU4Dnr+8x
8B5swqxtMO/3xiNai8xbrCK7OL9alOkfPn+q/vD5iiYOY99gtAxUUk+DoAPW0Q4nqs//+UQ72v85
0aYquM4t3VaxfOn6n090bxc2C9aw+KIiMsKL4fydz3CYO5xUA5QFxj5oeedz/PPlsQSL2hbF8cdx
UdvjFIYjeoz0pbmkrIMfNuWCy825JzRzfXKwV/3w+dsg0NdvLfnbUZVhfg016646rJwDzCptM9jd
8tZ17txSD18IiNmKXPaHPtfteyNQr8+v5+xyqJjLCidnYF414I29drCXt6BN7ydqzPeMAX/5wAz5
wa1wNISG3pTBLV2M6XqwrOiyH6vT+RGQwPn6t+eHa3KeIfANVRG4gwb5EZmL5gf6z0N4a6cXP94q
Fb3xF9Yn+zJB5RGBDgFhH0+3Iqjv50lVCXgbqCXZ3fq7hMqzZW3m3hAvAvr/HrGQ+eOhOcdXBR7W
O80mJCgujZzAVN797z51fXujwUI4Xxr//afhrz0Phx9lNTdxGHV/efjP3Vd59ZZ/tf9Y3/X7UX9+
zz/vy5x///GQU/zRlC1Kgr8e9afP5af/9r/z37q3Pz3YFF3czTf9VzPffrV91v1rGF+P/P+++Lev
86fcz9XXr798lD1tUT4NTkvxy28vrcM++qY/3EPr5//24nomfv3l7guM/dv/ecPXW9vxXu3vQljC
cVQmC5WaPePW+LW+otp/5wZT11csS9Xt9UYrIJ9Fv/6im39XHZoxDh48XZWqYDBsMemsL8m/S81E
n28jNuNl0/zlX7/4b/PXj7/Yv5/PNMdZZ6w/zGjA91i00J9TJSGx/F/+MqP1HdSUKgDZYjmnXped
p/dycm0bNLsNN6fLooveqmCF5Wnlo7nU8OLtwRnthqVH0QBMZKss1KNyuVZxpga4bfMZYkn0RKxh
x4fo6Q4o75ayBVIZmyh8ad0vSVjsTVv9lo4tYQDxLRINuXEubcfc1XKYDnG1R7YLdc/R4A016BaV
xrxzkAZ5+Nv2RR6MHjsKBSxQw0hOBTFKoa5kJblzYeUBoGQAD75otTwYglAR2t37fOW+2epU+kVg
n/LEXlBviZ3IpqtgAhzVqPPn2FuNV1fDAh2huXUwhnl9B2AbgI0PDcdGxJ3eZ4VYNvTgDJ6qKp8Y
A29KwFrb+D5ME9ekbVTwG2Lrgmo/e4u90iAatoS+mhshGBLoinM5oNVB29bN0rCnpzvtuX426eLs
4lZxNkauNtDavsqq/tYolrWfZdx6i9nE5N1FrwEIwU3cm7G3wFr2+ypTPWAGK5YGRTDKN2gqSE1H
8EjYAOsvBPjKDmjSPu6GbCeKo9mOR9xFT870qMTqVRvCEpnHT3IQZigW6VtANAYjtvma1bA2Sn1C
65xmx6VW8OLp8nsOlMvVczKeutVuqwdXdjPCZOQPlJtN5WWL9joqd6OBjBM9Z4w5BZfnWkwxKUK7
kMJy1xlIb9DK9xprMrKiKIT8o9fTgN2nVflw3BwWJnTk4MiAkZjKPHgLjG3dFWSCrAidFp4tCYgp
oTenflR3dtZvQ2M+VajPVUFdNXrsBz1zOVvsdXHVtqkPOwS7xVjnFISWN8EnzDhpqSWnhzgY7ma5
ageQ+q7vo/+6W4x13c7sNKoweIZCvRrj721sXgrSGpROgcUR7buQONSRmktYjiWAU/SkmaI9HkCH
zLhFQhKNcuqZdRvqdKtOgULJaSC3N/DN0OH09X1NzZg2eLk8wh4mVqxFwpmwhO8cnNnxeGmypUQr
SFiO/UxDhb+vZIOXEyg26ndRs65ONBL3YBEd6mL4XqjRYepp8lWLs+JSWk/P6erQPi3VYdeo3ZWp
WXeNah06+R2BKyLd+VuRGQ/hRFLb0H7TlDfTnHcjK3hPM6InMxpv5ulo9FgfjfbWUqsPIgt3YdHt
+yQj3JytcvSgr6ijnEy7or7tajBzwyUBqGsCBtylgPnLb4V5amL1PjRNaHk9cVEhzJyKTLW6CW/P
yv8Xy6zeZYK3PbNhLGmd8qHZLFPbNfRGuA20hhBIohiCV1tHc6p0beSR5gAX1Ke645c9Ai6NkLSy
1Q7d3F/HUAq1Jh9cPAKd2bwpg/ph6MPL2HHFBpYXVAxJjkHLs5QHR1n2rFs0V+2OUP8GVxOQZXPl
phkHMKupdSFF+piomLbgdq7cXRJwonz2gB2/5DWKhJCowAxHomdP6fsetoDJldo9x0n25DB5e2kq
8QlUfjnod3FmwkruB2iLUQoH9qZRtZkywIChwpGHxpCYNbkMCYKanhp9Jv2APnMvwkcQ/1hjYu19
itB2tgn+mii9r01WnmaZfC6RL0EF9Hl1UHT95OTplTUsCafAvo6Jn8IQzYFRdNsvI5/TGnsnBeTd
M/ADNrsvyuKJzYbpThPSUpCHfqcCyalM1G+GZb9qy4BPqkX9V9jERqhs05MW4Ex4ivX82Mr4YhT8
UpmB/TbotBOVOaIw1UPb959aU2puOOjEMswaJfWcq4CgS09hL+i2QrkIqT5vNHV4VO3sPTax+qpj
GG/InnM79IST/R6uT2aOfG6d+jmQ2tM8tR3V8PAkNJPcyc64hLK769f/gx1jZVa4bbva8eZOvRns
+oKthIFqq9VWBcJtjTXbHEwfpOarmqQzwzEmMBVvfpZZOL012x91Mknaj3mB9oI4i5DzUYbI7J6G
ykDnr6y97FSJPJSZT/MCVANXC7/pAEpJPlAZe22WJ0c5QQr8hA1z0lNto4DEUBb1YKF1RnNvvsW5
Ax6urXcQ/Z5LtP1+tpRwdkl76WMvLuMHO53fRn1WfT3Sb2IGZjkpJEKaNoNOCcxr0pynKM2r7URi
ga8FvtGGF5XFCnmGQVMmlHmjyEG6T/fMgkg5jkAWIE7sKcJJN5wKANsaLdQez65ig0xexCjB9Tl+
vzjPQ6d9z6Nw046l6RUB/QcsX5gjsZex169M7XEw5m9d0BqAUfBhQie6CRLlEcYSBj+HdIsxtK9n
hHReF8vdssDn7Qz8MXEYv9QdUv/WtDskrp+2coAQFLqRjIGFznBa8mGTrLAbOqYwL6AXZkbbemkP
B0hlgJD59GAtAUGY6NVaDOqDjvMnH6CWkvSNKKs/JFzyW0WdrsmsYSjoKMo3Y+pbQ33szWT27KR+
jttq8jJq3VKt79QheyCRc784U+GVtMhQwx6ngrZ/n4SthwG09MYs9kDSg61gFtRBkyCSSXIXge2F
UMdmN2kL1a+YmKV4bbMJes7qsIZTZju7wo0YMHMCmEOv4iyXmKA0hjcFpM8mZae1nQesRCisNx3x
ybk0r4YVv5JOEs4g7gmrepqw4MuVfBBk5qUirdtCMZDixR+Z3cAmI7xxohG+DTt2UI4SvAsF6Rof
7fgGKwOrKG1irQNURhQfAVrDe25AlBCC7Gtpc9vSC/eWuUdSkAwXogwmL3LUt3JyNnU47ylHsioI
U5WK4DpjBveIPSqcgt2TMlFdncsYR14ywcXSsp0iCkz0EcY+Dd+jm5TwhwscZAvVfGyS4jYJkdwK
7Zn1EIkCNTXnYsiOKlQNaEuT5dl4JFbrD0Y3KhpN33sadmqY7LW7OMzjeHTBuGj6CTcy9gSSabKi
ccuw+yjCAlQUhDBVmXxiVD70Nvhi2j9MNtBZJCpuuqwy5AFP65IfuYrdyAzxl4sYDAhmhwZoCM4P
y9moDWjRBHO6rIW2F+CHLJGnftAxiFG8WA1BV0TH7loxv0cGf/xsZNkRfHXTeKhItWVBMBzsQL2d
qVDbGs4HA8iLF+LAZQ150SwZkfdLiYEwa+66BW3nkDUvXYCMO/qehvE3VDCPU5h/hJGBqwhjijPd
G+vFBaOt9WYjAgZ2PQ2WtlUm6JBW2dywqj5UBeTqeTI+k9ihJ1BdEyJhehrFBJReirfOhEXCn0UV
SbbPNfMwp2LyCordroHPDdir7hcagoyhMD+oBDxGcYbtyHjgyodNbjTSM9Go13Z2X+VGgtsjLjGR
NrTWcjTfOKdLi5qn3WPtLiWL1Zkxi0zGe3Bk12yguPxqMhlS+7GezI+GEhIL+AaZdkgwjq5uCHla
TlE8vlWC/3MzdldOW2v7HGCHL1PlfqqXW4B+oP0XdC5xPehuYeTQ16tTZ2XZlqbWTDPPJWuh2Scs
DJEcU1BLu1crYLhk8vX1Aq6us9pcs26aXMQ2iZeHEECWRFKkn1XdxULBmKvTeSlCawvsP0BOFkA7
afGiR5XQQVW1bjuuXgHLBnUXCS9KlwmiIc4o/AAfyRKwfsGI2XziJLfpLrEA6LAVmPOqAausHCZ9
UewJkx+gXmf0zkmVoaCsBZ4Y9WRXhuSrzU5141BMZg5ZG1tJU+zn8CWpSGiytRDutMLA0eLl37cY
6jsW2qBKgvuAdfyWwiPajSK+gCORn2oDySE1Q9aEZXZwJvJHZhJkTTVeh1mWzJHuz1PM1RSuWFG1
+JrwH1WjdqKZW7pKhI5tKugb5V3L4GzdsgeF4J9finJRtuQ2fBZVuXdGrD6mslcSB+yDpbNXTHGB
LlrEHtLov6vU9wCASBKKYK+YtPGeTGpd7ZgxuYFAorcPHZ7keU/DVXiA4VQNlPl4rJTrL+jiUESU
gd7OTTROXFFiyoB0nDimR5ThV2e0lFgHZUc820sQS93LNGU3zFieimoRSADH3dxYxl4t8N0neglY
c2OMDs5TxPvjwlKgSgrLc1DxOQq7Q5SIV0QrgZUb7Y1RFHdKGr1WDY3qOYtYgIzJ3dyq94uAimy2
M3ZJmhia9YzGFAKZbOaN3eN+lWp0lO3eipt0I5OlBC06Ila7TUdSeMpOuzH1tD1aiEw9TGjgQBzt
0BTEY8lmdA2lvBYVljRr6j5b8oDnIsKx0jWJL6X4NjHH+hU1Dw8RANdXIlV3yoChUyMDyYzwz7II
f+CSNo96Nr0I6vSeOZPwnYf9mpjA7oM4NjcqGNtZfNtbsln3NSEL+wWlPKtM9SLJIYiXpbCOo60T
b1/eAfWHUFSWh1DOdwBaMnDLmJlnuFsgQcoLCTjC1esY2PxUvwFuNnfIIG8pQyQnq2b/utR4OY3k
so4ctnrBd0da1rHEkxrZGYIHMnldYXFhjkMP+Reo/U4nV9HNdT43guPNpoExWWmtA4DdjZxYStR6
iSuZeCs8iCXztg+nDaCHARFujEPu+9WHKWNg2CkcSmEYQFvbh8h5tSN4eCwiSJ7t2Cjh2zBm7Iij
AgsAjs3QLX49LdKvSYWAQ4kOElz89TykhEQbW9b4cM1py9cxjNkcOsykIJtCo2wjghhPSmJLYmzY
x9MfOjaY7ocxhLms0yiuJu1kF/3eoi1PsHB7X+QqLpvGrDxbLb/PvR57gwRArzTKVo9pyuH3aV2h
avty7RKqzmCS8qI8hnJbxcbaUGDdMsc2itCM4bmvL0Ykr16fpbDobAcYpdUATmbzw56WbsyaOBFY
M54gi3tBadmGzYqfDTHUM9E4HiJlSE92BcomL59zi52lrcqZpC3S/+bhIVPAR9d5xsoTTqcVJbqX
8v8CVMmMJ7WLlC21Z5iq9LalphPWMeqKa1jmczPpu4L3ygjXtoO0HryKitqBM0Pw/eBlhEbpVqW5
ozLA61lhwc4Mvt4pj0q3wj+mAsms+jXi9/QJ6YU6GW/TICu82SSeKCPDm1mouWhBbshwPzTWcz5V
30XN7YERfN5UwAD0GMgH1aTtYiYqdh/zBQqEl8/GMa8fTWd4Nocgv2iyMaXWU14l1ZTty0Hj4qvw
1VQKAThZRESuWxbBBEaVAkNaBR+JIbGAkBSpa6yxM0kaCa4aXVj356JENxK1UcNjrU02MR1ml6Kv
7qZeE5SMNnliPdg5wnjSFFGJZxBARkSvbqza2GX5Q5iVPC5dciOb8ssi4liUe4ZaOCFG3XjGMISb
Pkgvhh7MFUUuB5e4m4025QELBEHXPmrxLD2Cq1BKYSB00q8IGwHbDmh6DQZW8n4pUkQLCA1Q8MK+
HGiFedVT5yToGUIHjkP3MUOSoaNRMveHw7aJ2tcWG5nvjPAwI79WKMKAhgfyjquTsoziG2Zm8vOK
yJtumHu55YEE9jJng6p+gHJ/tzNFeJMQnynhJjq0cWhj6sSYNu5qoqa8poeb2pR7E7Obt4CfxWoM
o0bhXZZhMBUkjFV0gF96x9gNuZH6OYReL1iCV6cG2GLKW7vMXrVaf9HSm27Rn1ikW94YNp9jApwi
myFry/ihLd1Go4lHkfMLevCzxZrQTQnhIS70LurNb7lIvndSvI8wVo31J8dR8SHnaF8U2VbTUOZL
GeZYsEasccQvhWjWcnG/zNptH4ebuGQpnxTBviSyqSpNkmwMBV5jre+csr2zteRJNDjyzsfNefHe
6OqzYHx3LdteeVKMaDio3KQP99PIIgaqZsPmR9/bxJxCfUYenWV4E7QEQX6mHyh3ut3qBtCitPTi
Iem8JuFymOZl0+o+qE55aVNMQei3xAzzQcjEao3bIgGB1o0IfIrKH8r6sY7XrICuJiwW0nPMBc/a
kCCtcHmJZ5vdwmBsrPIJHQKQIX1g8EQ9BtfVswQuiqW+w/r0LjrztTK0byNK16rtIRSUY+sLxjuF
3R6yl6pELweBjqrURd5+CEw0LkFmkoCI9CNma0EK090yqnfoji3ceOx3IQj6waqEmnoQIHLIfCEW
+8JONnawsvOwIKfMo81ipS7QZQaHPj6qM8U1sFAs44zwKEGa+3P/jic39SdZdRu9rigOaJcNFZaw
RYfQMPWTyWC49dgcqjy8AgWELMElzcynzL9F9xQxV4v3IMAWMPf3VVftQfvt7BqGRz8JqsI9Xt8h
aSnCLz6roJg1t/4dMEmLpo6gr45zLZORIuJD1OoPeYdrCNQsT8Tts0Jh361KjOrNWL40dvJizW9L
RyqCscE0w51EZ53ElojiNRXoMTLvS5EIf7DVI3kfVAQlGGtiJJi9xDZOcXNqZcNdHjnfszJ/q3EF
hpQrcLYzQ0X8MWYiIeSkvWN8WpF1DMGD3I/qohF8pEww39CHhv0e/Rab0w4kjtEUN4jknyHVIvhj
KOht8Q02eHewtE6C5ZiPRuogG27ZpjkjULUgf+l0yFsBe2wNn3OrsVbGRUt+COkkBEud1ByLC8kO
aQfTtWB6X5OMvSGFzKBopB+k8SWOyXlr9tHn7MSPPUQxZmzb8hrmtnULHx0MwnIoTI/TRoW53mP9
CzKbMnLPiIOOGSc7N1w36dcoCUPEiMjC1sJFNdAtqLvuTcnQ11hRd1QDbTMuC0vQjMyFueg/k4mi
UWXKyusampBlJV6RvTxYMC0w9bUbbhGGeJmyz54g4xl2TOBvxwovPRHgo2/iwQZhkU5XoLcCCMfq
fW6vS70yuBEDf37UQlfzlOIew7Uft0+mCG+nlDqLrFXhcc65A1S3rKHqljReWS6Rnm6zhmK3AFSw
ibY6WHQkVnsbWSAroythhTUU/KTeckH502Kj11LnJzMG8AbFmRiPFAEg6qOtYjAHt5b+reoh/tbk
soNXi56yKodirb9lTkNRiQEL1lfy0qnpW6jNAEQW5aEz6IdUWgd2xwbHWkIkxqGG134qXspc3Ext
w3oZIuYG4jqQkiI9MHI+Uq6obb0H6GtEXpjolUfCi1tZAp8HsY+7viRTQTXiu6LS39FpOp5RD8TU
DP1IfUdhUFrgXZuNQYCV5uw70/jC0UOkZ5tFnszZK9qR5Uk5F3uMK4tbDSyd2xoNtIYEb7bYyRTI
PBDVYbMbwvpRNKLx05ZzH6DruTCVz7gOUcGR5jF2VAFkUviajT3NsbFvOt17TGetpqkVZdQP56iA
sIqCDhSCmYM4np/m1MRu10H4NMYR9jT0k5AkNOyihmeo1VHmufTT+iUGhpCOo74L8OmyKgeEQ23H
p84qvMEsPwPlrUmvY/g7OBFLPc0uVSQamSX9PgzgjBb6RH8mBoVsL/FWO7XI6nxnCT6XxbqqFeiC
UfrU1TVJOPFEpdtha6U1GkN2dFlQpV8TSWLU5CGZbzMRnKaGJqCvJ8YP9ZXU6t3cU5Us4qhEupfe
J4pzDaHuYRzNx7QTa48tz9bajBcXJjkAKRpfI4enitWPcWUi58PR8ajIvtvAT2FFWCcfAXFMInhp
6RGIJnrQwGt4eaOBruog/RAUFqxpeCUQ4ShkxMe5QXyTaRDHXjv4bWjTT4g0URcDilH0m7Hml1LW
y9toaEK1Qce6hM0VWce957SUShJ04lWNaN6gRogiaPJqlIAq8QG2RicrmLEv1tjlQHW2G7I4C0JB
vFZlAwHa2nTn4FjEKkCNBnR7MxVHqShbVM8OJLIPp5pf7KlKfKWy4DgnVGMTSRCUDsGyNMbDUJrA
cqz8iqH5u6xSxRfBK4pD8LGSWuvS0xHH1Vl1hs8khSo4bN+wo7K3yPv7tI6+0mXcT2nx4gBpBlU5
RJtKp7oy2Ugo8jy4RAk59+MLqDWozM1sHadl2MchFOQqUqE3OW8WyE870oeLZLQuCQx5JVwrZNuS
cqLMTtkZGYss24mPscVdqFq5ZN+QT1s2iptSJ7yptY+q1l32uXUXZRcFg3YjOFsFThvkUGntVyym
5jQnzGCOKdnNL41FBM5cpIBfC4f5VsoLPRjv0yX6chCtsnGB7VlV3HQNjglQCvZ7otP3aEfxxIw4
blKTH74UgpTbZq8si75flOQtYFbbBn3+fdGobMsFhnYOgZWSXQgnBygq/Mfmypqjj75lK1wO/JTB
cG4ss8TymBJ6osgZs36o7NglE8QyfqsC57IqYjoR7ISpVuAdGhJ566S0MyZkkn6fgitsP0zFuW96
AnAHZPto5y4lbS4zDQmROSkC/X1PL3cTZcNpWszHsFZUUCXMm4CxNmCve9cywAETjpDQZCC2pm2D
TZ/CK5NmRw1wMX1V2q+BTJ9qIhCvqqp5TCKxRw4Lmz62NZeVxktqqF96yRzC2ouZmPnNooSdjfno
z0y/7MhWFkn0rbdy88jcuCsidmF9LiAF0OGQ2N9SkZM3VqzlTn3TaU3sOWlyYSNhIjIxZVOnVeEm
RBC+yevsM7ft194XVUHpUIY0sRdUQRonykj7fJNkw2tZb9qBKh0i0C81h3w6hRSWazfTbiwL3DTF
2OaSfarb9WjUkmC67UP8dxpMeloQBOfoH1GhHSIblbGzDbR28KWisjqN1w6j16btc7Kyd0sre9AK
KlltPSSvZCax5BdGvZ16aPsiCb+ZsNukHiigAePNxDJxU601LznN+cYE4+LbOtk3sTPf1qqzi7pq
OZYwvRBPFRfC0v284/YF+LetpU5JML0pg8K6SQ7znGbbUhhwYuZbCzrqjv1qRvycYch3gwF/m0TU
uMK54uQhPULRzrplNJNs23fdZ+wU3D3GaB/nzDwZMbrGOBtsjzT3Sz3WNXdQzPoYDWFH7l15NQXL
VSh6h/3g0PlOYFCfnKxgOept+G4X0+jnlvICDdPHewXcwmihTlrJq0kHsDY1L56UaJNPCX2agZSK
eB5JEWUbvEkW2p9dexkSXU3sWu8iZ+52bB0OSCFK7I6W6WejHDYCO3EV8uc2H1SAU4Ca4ttKMU0P
5E9W3uXwx/yxorXYTOM2dKAh9WFoUzA/IR7D6WhHcISAdlBOMXTysRqtgt3X77MQV58MDG1PkpvN
NpRqbN9bykU5yZs0HsBU9dlEDw9GNr/WuHE6J/SjiQX9qAL6KuQprkZxPaAaZuxMF85x/8A2nzSq
FmU8uedlyWi+VMZOODV/Q+4welhkctlyK+ls+T1q/UzR221OFEOgx5ulN4EWaI+ZbR4yvekvLGVM
d0kiXeLYOt9e6emmuRzSMnksZGt6Yc+2SLea1B0za/SlY79WxN5dMsFjmV0FIpg3qMjU1int4ldT
GkASRLXaHuBlOvVrkScN9yALHcNId1luHEBFFS7RP8kxTIwLyIFocjLzCbPvNrS0HZlM1mHI4D+U
gEk3tj7jQeiR/Utj3q2UVPIaNTDjbbqDb8E6gIJYCKmkq4ddtCxsp/T2O/GEzDRlu+tjVqidmj+o
a5rLXIOJIteEw3NCgCKHPwLpPYys9RRg5e2fK1iZRSSWOwJqCR5K0kenBmMiSawYguKace8ZmRQz
pE1D0CSQtBak3qrGXYXcHahF/d2SMveMwtqPYnzrinlPJk+0xppAICnnL4PP9AO22j6UBeqslsCK
rGWPeU+fsjXVD1lTcjdr8U1v6seU9S8INPgI/SIo6NiXMuZyLAxiVPqF36il/LbN7WbfADZ3sYQm
GwVoMUVUpjPyTgqbEVcJlIdS4CkeVEV1R/zJaXs5pQ08QdvJDkF3bLuVrlYGyV1uqZfCJLEoc77s
Ocfv7ywxAoqGPIXxA8igZ0CpOVZiP+RsWwIBpJ5iazuNx8DsbqKyPUJYIp1DVfGvjVjPrLl0ha3G
/tzQBK7r+pCU/YJwlZnTUjLSmariZphIl2E1iHy/hEiBT+XFslvkuqVM/JlxpMuqE8uuT+MRNmJ3
DHTrYFcN9GZ6OwZzPUBXh3gcBgNHN1hNWeUp6YI3adoMFGC3emfs/WKK36vO+UztHIeuwsajXu5g
jm8zY3rq84kWOHcVTE5a0gw3/ijSz5D+lxIvX0EbL4eeYdsf9IEOoH4Npk6/SLXxepxof/adQak1
W94j9qk2NjvWLu01YFXmIQypvoKv0p3tZr1pA25aiCrS5qkU3N42Y93lCh3+/aDlH0HdKX6jDiER
m/ZFQwkCP+db3mBAgVgJo/sJJRcxBNixQIKjFk2gSFCPC9M99/PazIyOQUMTnTBjMiiwdjCjIgxN
xvSW7L993GawSfDT5IKJRxZdsHPEdqiJO7QiVCu2qr6xNKL5voD2nvfYhGm+zvT2EZW+NIyAOIwz
2rbJQNv2f7k7j+3G1STdvkq/AM6CN1ORIEiKTpTPCVa6A+89nr438tTtVqKS5CrNbtekqqQUfPwm
4ov9Geky8iFQuHihltablOXLOpMXaRuS0IQaGo90c0TtusLbYxnBCCJlYEq7UekB/vrlU5Fp5kKk
Rr6QaYi4y/NOXWuI9hHVeWW/7Bsg6Z7ejDDUsmVv9lhXwbX1VCQ8+qORieuu7N6yDhalKVvwmqI1
0/R6dEcEelqAInp4bFLpb5FVIhBjAKoUfxGxPsRl9lwELkiUkl19EDX7rpXqNQPTXgx3zJItid1e
w9MFO0fkQS+aD80Z0q5NLZ8a/yH0mh9DiH5usPgXueX2yyRU8DwWqu6O9Awd3fzzFr+4ZgAZoWBE
LryIAN43AKW24eTb3WrJsKrZIIal9NOocO4d5OJBzw2B1RGK47zt7bCvt0k3pXKFWsFogZZU4EEs
skZjp+gKu3Ur5fmxO7YKt0BVlFar2BPg54xJZBsq24pJleQPTb4vfEZlpX9UJ6si7zu+819ycfBI
mqYucNMKGiWJqBZT9G0QsUvsm8oGa12ctTBdi2n8Ezxe8g0OytlIG/GHlgEFiFOMOg3hIWYtycq5
S3eWQK93L9p15Z2oI2TrgF0Hn64xQeLy/KUOlI0qmi9ywuc7CHq/Ert0W3pD+LUQ4oc+ZcOu55i3
ZVqVrQqYCmj9F9T0x1Mdn1JL9O6boviGVG0px6a2pQzB/Db4P0E5bgKsng6TvMxVvrgRpgnZyHaq
b9qvZt6/poYUbQhp8y5iNHUqPRKXWa0+e3TJEJRkdqqR+A1yU9wwIr9qLUxjCxycFMHxwGUCC0Ai
sEeOfQyo0Ic16bVyKEm8jO5AExshgrW8Z0UyucN4SS6v+Ypf+aqg1mtavSM2xT5N/OreUIWamIPw
lzSNsHWrqrD1zocuSJ12AwdYaQ9mm55iXc+WpJuG+xHyGsm16GtltExeqvsjcJW/G7l4mUayMFvD
SpBWkhLIyFTib0gAGrDzncHii4T2CjahTyVwgBpZKTZShA5AIJComDZwUtj4KHw1MipAgWgOkKpH
2F2AOYsJqu61zXsV4RQ5YJJ6kFt1goA4pCS+49VuZ5FOSc5sFpQwYBcUYKBIKix8xb23cJ7FMegr
YqWppksVr0G1g/NZbicSjilIdXgQkES7keHKU4JD1eILJLgw2uBbUecqbar6jBMhzga6uUoyE4lS
mhzivADzpWNro3XPkzcvOkQ+ck9hPceKrsOu+k4qn1UmgTs6efAI1Lxz5hXvg3ZMu1ZdiBlqO9ab
9L+lu4I12JgrazknAWzl/bhMOpKeOeq8XaMVu2JgyPZLY2XqNG93MIgX2ETuzBpxWGnSzs3UBoyN
NCwuAw1sf3inBjUroQ+gE1irIi3krRmM67qcCgXBVBGY9IGetLAkcNpxobGDKIHdpUJ5LiIELw3p
HUyTAEv72Pd59ToWjL3aiRu0W1D0jX2luBtml+G+gnhVFkiWXMRCtM2sZD032VwbLN8G5CZh5v8A
lVA2D3EY7RNSjoKIFqjHQZ1We+ocZEawE2gKahv0MbCP9mA1OzgOk7oFtbkAyWHe6ab6FSEojTPq
9zCvS+Si+MeHg4fihEJO1zzLYXKy5P7HdJGunmBWE53iXHpVVPdxML0njDmmCXeT++ND5vlPfm09
t6q50wc8pkTmhtR/itW/raFZq6N/VoPhuZf8FyV2n7FOecTo01D7V68wD3HQP8epvnPrR9INm36M
Tq5kHmhpxIlKuR8rCTdJayN4VCUM9hOlvvab6CROU4rMhXZgzxTQpu65zKudSWZBKPOj4Flr343e
BF22JTJ4g07ZN7nTwEyy+9+2MXm1/Nk1om9yAhAYFWBLplah0kL8BQVbVt9nNaM250xZayHVTAts
BoT6yUfbF/Yss5+U3nPqksxzPCxaf+0aMffKeldG/kgCaMPO/w235IdebR5HpqVpQKAgWUww4naV
w+aP3S/MKX/rEZNupzYveuAdEYhQdDBShEPZvUoGO/IIVoUIKcRx2+fDvhqEcx5BgCo6uxg2mgV8
CEhtg0Kut/as4vTyW6fdC57yJuTNQS08u83pe1RHdGqj0/f1wqdh0Aqqncxw7GdkZGng3puesGPH
FqnSCfbAl9CKt3rpv+Lw8GKF467FOD4qehyF5G+lDugF2wgtUB5ZWpfjfa70a0/kL70MPi4Qykz9
qU1KTUHb9WZIZrp/7UzhLEBN597UpY5DWC6kOI7W916+jMW3Fv/JoopAZKj6uxv5r3A6v0b1QVG7
M4KZrwn7vShEdZxH5/F9HGGXZfkRNGXvTS7kna3wUAhB2/TClVaz3/BSO7O8l2FCM4XtGVTLNsmD
B8MUHbhBTjEpZzxQw26O7LY6Z1LgBO6mqJv9mBs7vcbzzBrWngxcBndshFsYCBe2Wz0YLKJq8BtK
A0c4GukrIseQlE4wlaW/ipl1YCa06UItYhoYctn/OpAMmEB1QLEbUm/SKyX+E050ZNLHR9rM7CiW
1nBcH0NJPlWF8CzopN2ofPD7V7wfXk02YQKvse/bZ4sGoKE4ZIPyKhGQUwCiVTs2cmXrcgRctT3L
xvCaRump1//5vYVYyt02dbLr5eJdOzaq92Cl6SkdwjMOyC80Jx0m21TZah7ZjSw6GQGOaexKgKTo
8c5+Oj7HtfswUK6oVPqOqUAh/IUH/CxE4isW3DT87UVPPIkpAvl4KtPou7gPzoPPxQOoRcd1CKhk
KU21akvhsVH8s19aBzE236dhxGx1ihnS3XT1PQ37efAcdD7NbP6TZfZLLOtVY2nqb11+ov35pdOS
rVet6Dav+vq5+nu0EJkMC4/QYB0c42OXnSqp3aOtN6uTlj6zidl3Aagzsk6wMkYkO6QcSsz6hp2Y
UzmNwlPfhOdCGLa/RH1h8JJ50smXmkPRmO8lOTMzrzYSbeoqJUj/JBwxDjEkZWk2w3ka5qZ/Sm3r
iQrQs9K2zwXSkLjT9nSPnIsqOVG4OeticMZ/5OC13ktevnXgASWdkbEOXqkgn5rWOMRxQDeeuldB
ljbNwadBszWGUwoHfLoxPFHPiqA+Sxn1X+EwXY81Pc+WPCWrsrR7pCttq7SUmeA1dniEu/5OCb/6
Q7mtB+vgV8GLEnoH+tOeplNp3EGo63aWH8Yx3GOL/Kr1zaH2hcfpBUzHT5RqL7SOrnhnlET36NCe
OwUHzCDY9Ux0bh2+KYP30utojZn1vgS6/q5pHXa12UZqAdwZ34c8PrFpPteJelQH72yisLeShFVg
e2bzz+YD1REfH03odyF5aqw5HhSzOYsm52r0w/S7mKb5ovxaNina5eBlCEZQbePDdFOjGpzYvlVy
4SjD+EDJ8SlsmkcUuu+/Jh3ReJfljiUshWEf1Jr7GBjGexH4Z620NaU5DU32LQUzBKjwsexkx4fu
J5G5Jvs3WJ0tCsUXf2zQJv9QwnYFo52Vu/80XUISxWuz3rWS+z5FFM/qIDXSa9t2T3HjhG14kKUB
K4CHSmkfu1L9hrnjiZXUI7UBIMvhugHQOaCf+vXZiO3z9JI9rd+kMvIFMrimKtxbef2IpudtHNtz
KIivSGreM+xYeyMBgqO+I9dw+lBb8WUyQQCgG9xnOUtOCQE6zZOdmjhTf0JEROZh9+DW7VNTB2cs
D9rJrknxXlRBg/dJexF/RuHz1/SaRt4TxmmHroSLmuHCE3hQZyNQ59GX8tUcywd35Ybuc5n8Pbjt
kYXuo9oLD75bHYKOs2vNM8XDwyTuo7BV5QPy7HRvmO2jKIdvDSEnqPquHI6N1T4LZX9mu4tH5cbv
fy1Dpsv69Rot1KAVLUmYb9soazk/v7Dcl1/XqeMz2WKNKv7wC+9MAoF13pfpLvQ6fWMEflD1rWV6
B4r4j1CDn2B+QosXXwGfvZe9jtq7ea6hnqjdeN8hmcGuvaqeVUM+lhNYeyowRoP1iPcPiMQVAve1
WfIXBmssRUc1kq4AzbB9fYYj8DxNXrI87bJspUy/1Xn1XUq8Jaybk86OiuKR96JMmFpGUE8RzlWf
riq0ZsBueFqsbysnyca9YWEUK4gTRtHWLPjR+GeGrEkNduyh1uwiQ3hCWLFJjOye8sdOk8YVRJpF
4CesKqOHaWYvrWRthdV3H4hQFoCA070XSUA0BVb0CGJn4eXJHgYorRR1durSty6UfjTgqhBFMSzm
T72aftPK/iVRjJ9V1x6T+NgL1ll3fUfU6etW26dQZrSNzF2umA5oTJh6ZKa8szaIoJjpRNWNtVHE
b82Qrcei3wxmBwgVXjPAewTn9J/hEbM2xaXRk/JqRug2KaKQ2nFrddcm/AFSJ9BHywJjQmCZGDLh
/mS4uINZzW6M05PiTakvfWeE0t7L6t0QbkqjcdBnHzGs2Pbxyj8xSQQHEqjr2G12NPvsegN0J4nq
WrwPRFxAfA2B6o8cHK4I0TrWXon64FgEK5X1cIU2xdS9HS6D97UHQmfE5QdbKhEzaB+xjEhacsBP
OhlePC/YdVmyIFN3mOR/2ItQm3efJJcCspyglqJ3MaY9/yc1VJaX2rIDgtug9RSx1SkCcdujt8hR
eGZRv5qe87SiRJYoTv6/IWx5umZAYDEcDFutjQ4eaw5T+xZa1VlvgnMTDg80GyB5zR1LY0yjEN7m
xziNTiYiRPrDKOaMqDp9rsSjlIBOYqHqCIna7x5fkRwyIjXtc1a3jwqY8DislrlVTYJmmaxH+IBT
xKngdNEbVp0wJVkZgPhx8n7Yt36KRxMKsaPxHngG6mnQsaS2et36qVbpViM3AcXAGUigZTQkWdYP
YzctXL3QowBtOlCmaUr4iS3hblJX1oYTWntZQ5qj+5u6jxYxRUp0GqQS3IVFJMpVZgvTVfLzokmw
0EpA7xVUQvtl2z402GrWBgZPUFQlLH6mi/HoE4nk59QcUA2ZCDWpvrLXNxIyY1634qgLfYVdzkpx
9U0wBKSwza0ipGtfGvctyVu3Mjc0SfW4xgyyLRvqqh5oCYrIzLggqqFHLKtjHra2GQxLMLxLlRKN
i02X4eE42ptbT3PLhQo0OWo3WSIeaRDbjl2yUQDxVLgqSNqw7vx4U0uZrQ6rBvUeClM7KmTqisgO
K1sdwxWOODoZpJwlaSf+MNmDawQQBoXMxczcPxQkrigF+E6RulqKbQ5nU91PT4D/Na2Xp7eQeCrJ
f3z5hnFJSe9sGv2LgKmpYYl7y3LtzO5Faxvg3ElWISAhGpwBJa8FJXXY9b+n/rRV8x+SSH0P3TPs
Nmwd1a3RyK/90TX6E8r+d5eEObusvBXR2awM8V6b3DmzYV9W/RNasp3pJacWdUGOJVyUv8bYJYdh
5UxfQSwKe8Yb7COy751OqkaT0eWowwMCeYrUbHmmyqg+tY4My+n7tlhyRpm1nSa8Gg2mh/m11+MR
EZGw74RV55ZOyVfol2czyqnohMnek5j5OvkoVsHBMPG3LPrvoPwoLA9biavO6FbE78fEyxwl/bKk
tUViu2q1Ec5h2Ablx8LtHimYnCQQ4Wom7rW8Q6SqLtDg4jdA5xMdO9PStPBIcIwruo33naatpl8z
oy+10Nzg8WpLtL8kBqMprlcDHRhDp9JByEaB/x8kkuOWvMa0W7W1auvhOlcFuDRMBphy28ngkeXw
D70+Ouio7TLvV+5grZmBbAUcMX1SU5cQ3cN2XIHASobl9OORh41PkUNoHqiltwwGk+RcH75NmooB
ISN9wc40EfZB9DC0yWmo1N1krtRb/r1Avs9/ICOwHdSj1yIWzJDwV+YhUTG5l/IjQI6jbJaO6FpO
6D/mVHAVb6V5Kzro7JqElVCdO/c4DuwGtdwZhNHRx+I9V7yHnGkvKDeRr+FC7pFBG9gHmxtMeZyS
X1X5Xuap6gae0zpDa0DPZVsu6ZxatghDlbAERVs6Lt4aSqLvdArjHVBE2Fi2DF/VFFGw9v4u5BFY
HT3Tw1qfnAur+gXHWbqE2lWARH7azbFjWYaW8UhJ/zUYo22johT5Nn1UJqbVBYJoWduYfbLHNN1R
kaOEg/4zjDedSHGul20xzdcSpla/dodq/eixlYli5a3IxXsMYBwBa3PX36hdaucaeTx5N/CpgGTC
ziRmiP+aaAJMVSpAZbyPddgoGzFSTppMB7KqrRWBEaZpV/xhsu5A/lQMO4abTGqmjZFYDsCWzfSY
6r/DQyzYgsHDk/EoUu5+PXLOVUGScynKkVtcNiErBXk5XeQgICAOLYeMwx3fyhc4E0slwnOAlkoS
1Cu3lGmJYhHAf4eYQcpdvzKz91hxV3pmbnrBe5BV5ViJAFbxnQ+EZlfQc0iGbMHYSgVBxX1eZY57
FrAtb3Cd7v1sjUrmrpla8hqRVAJ0YAbmtmnXfrBmD8kzKe5/jdUiL93C7pDsHm4SK1LzdoPLeIEB
O09jCJvJwnPV6f5Oy/mC28ARDH1Tex04YRRKQbNSW/E+ro0DjqDbSG6fc8pw0ZhigtlsIrbKNOkz
Xcv3vos1WwcuT5r8OCraBfoVKKdDTGkcrSLM1XblV+OPuiz5dwkZmeB1+pIjIJr02BzHPN53ufCg
W6y1cKAPUa5Upb/DDWOtp0B3DX2NYuxO8vJ7uXqTO0pVbeWkEkZZ/jeDfR3kgVh0l6F5n+bpCv20
QyZpOb3owkC6EQC909Jt/DCyJoniJy+XKCqqR1FQoHWwkSpNJ8/aQ2rEW1gD63IQHTegV801l7AB
wLuXR6TdRzfelxmIwiDdgNTaJl7/mEdsenLwA4G1KdV4g152l+BWFSqcCZENlNxljLQCaBXBEy1l
HAGGlJIpS25z3NW41Q4jjd9VjGpLLdQfsRwqDgqjLMwxryZPBhOrDNMWLb/7rMgCuv1cqVb3bm/6
WAjgHmgk7ARcNPX/OT7k/xgZRFPAZfwPQOrfyCB3QflfT1+7IP4IB/n1N//AQRT1L9FAkCPqII00
Gq3gfPwDB1GUvySd/xhAPmRFVmX5f+AgsgxRRBQlSzQU1dR/EUX+BQeRpb84Dr9UTLY8liEb/wkc
RJrBrmRFMzQGNJYeALRNyTB+JwGpphbJJvL0u9hqK+mby78hKTtGVvm3mys+LnKo10q832iZrqV8
oXkqW727sSWzMcla2siDQ1tq2vk//5CO+U8gD+XPn/X+a/7/AUMG9Mu1L2WT/vgdIfPr3//zlVjG
X6oIU1FTJZhMIi/2/30luvmXLMIlMk1VVBT+J2/wXwgZRftL4xvRRWRibNC16Vf/+kr0vwxd5Id8
c9BldMuS/5OvZMJB/S8/RpAlEDWGpMoTr+sDCc2Sg1av4t6wa82nbAf9dHj1Zb0/fHgMp38O9JG4
Nn1jfzr8DPcVGkI0dH1q2CUdHd62wveA6VIsqy9tOfb0rEgsLBe1VBv+4voZtQtnnH3tVjJGZoOT
jJ2UrRQe5VgsBopw03khyxvl5vppLj23GW+nYjDAXQwXYn/ISc/kASAwYNxy9uX68S89uOn2PrwX
wyogSloDfehSruJYh2/puRZSadgNJuxG5mR0h3cJ8Ih/ovI3ONTHN3Xphqaffzghld68NaYTtvTN
99vMb5DRqlXjB/b1O/qdVPS/X9oELPtwAsp+OIU1imazQ83CZzfwlZr+fSty2RpQpBl0GqzhTDxe
P50kXvgQGHo/no8O3IqGu4HmCc8DeQo8yVEmsFE7WLHw3jQ6FkCD2lE1bAZD2MmRaGJFKnimnOyu
X8KlO54G5g93jPItoZ+k0+zOlLUFhbK//XbYFCINLF3v7a+f5NJ7m27/w0kygrUzh1qzh6Ey3jwE
UPaAf+MNnNyFW5BmwwOCnECvlFKzIyUIfoqgwHZVpU6GppqOHARh1+r6bVx6XdJspMjwP88LX9PA
LCBGcXv9RdZqHEdY/C1Gi0YIekxxt9YbelGS7jmq2+X1M194gNJswChpRMzRammIKyg72qVUht4y
1yzF++QJpmf74Q3JvSeBlgh1m94OMCr4YSXeoteSwP3kCWZjhRwOWIdVeLjT9mjopzozR+HREFTR
uzGmXhiMpOnRfbiDyqSVrus1Aoj0odMFfg1WBDOsiSdBTyIyLH/th2yBP/dGZiMFBoRq3MgDti+C
OSKKKCW6xPsgyVrn+gkuzBHSbGigT9U12VgYTl03cr1O9SxFSJRK6FDzoO76G8Fz6TSz+C+yFr/j
nvRcjmz1KSoH/1ggGThVSBGOn7uTWfR3ERqyTtQsR0ZjYatS4Uf3FvZN5jnSzKj/3AuZOHYf379v
enlkGjlKkxhIqJCM4tHyJLRv12/iQgSK89B3sRnmCelOYxTUfMWwV9/1MctvTDwXXoM4C3DKghll
a1132pjX0MP3splZ6X2ANZB/8gnNYrwJlHSIh5BEPtCawI4HE50G7JBgvPGMLt3E9PMPIRhZglZY
/fQKilJBSeM3oYinS97U20iIcRO7/iounWYW6QYSxwq4iu64Q4LU0BqLA6YXyn5otfhzS0JxFt0J
amON5laCT6X3b6l56IcfsAUWsFouRkvc1oJvGQ8wfqGXXL+rSx/YLN4NhGn0wmmG0wJdiB1fG6Sa
5EcsKDci/cI0Kc4inTo4HTVyaTgS0hEEe3Kja2T/8SBG5CW3Jt28ahncONmF0VicxfxA0l8E+W86
UGhzYyWim+t2sSy3kxwTO99DpLVQ4E2plvr36w9wCvR/X8aD/vj964t7DzNfLAgddiG+dMg8day+
V/Lo57Ywlpn+EIUytuS5HPv1DqZyLr+Bv1O0h+un//P7Y8vz++kH9NbklwUXFbXQLH0VtXSnG/ny
+tEvLD0UazZAaG3dB4VcWI4icjNUuV1M0lDCxIPjVUPjvZKS7hIUSibJq54dXLqXadYO38yIdMCN
AL90j7MRxMTPKs+6QHVyw62UhT5aP3OgbcWNAerPX6hizcYPski6NPSh4ahK0Dne0IU2ftPpWTAz
dE2J29zYt1y6jennH8apRqLGG4ae6njiGH4JzUI4uZi03RieLh19NnYUND6ElK2mEkMn0kcimXgR
NkE5VJ+KLYU99W+XXwUwLOWetF894B66UY1all+KXFFpYAgapIryqOfe9zyh5+LGm/nzkKtYs7FD
6dKY76jUHd3ESupuNCxk9GPkFT/bgaHxxud16SyzQWNUx6hodDYHvodaRK8T2idyT17StfO5ZZti
zgYJ3bXElBLQ6FToNB050MlN5pqxuh6lF179HBxOvxYyUiYIJ5TpIZNrsMjukMmf+7DM2RDALiqj
N4NQkCuM8kRfek09tbzxhi9d+iy0JT2nXTf2RicwhPGBDm5ZWbaeoN5anl86/vTOP8ScHzZ1rpTD
6AhugtxTVIoV+wH1k49mOuuHo4Nh0vI64ui1C29JTZjNBjFyb3yXlwZfcxbSZkrmuzV4rzS7LDHB
pS7T75PEe1OtCN2I4AiRvjLA+cmJsbn+Kf15AiUz+/sdhaJQip1b8bLz8F0UAgFTZMq7sUpm3R3p
nrfq+MapLoSdOQvulJ5n8IhC52Dr/ZPtbdSu1DrKU6fuaAO4fjuXXv8stJXWaBGHu52jEOBnq85C
W1Kz6MYOY5pj/zD1G7OorlMGv27UO0dSi8ImAL8IUbTrcgTS1C/fqgzPB8sNb3xsF16NMZvppTqJ
XXMMG6eajBZQ/2tLb5TXUQ7/ws1K+L59fOPGLjy2eVqcGd+NIvqbnSILIROVIFoXht9H/vL6a7nw
6o1Z1GuuV0XCSP7JJHuxrTFFuGuTLL630JbemK0u3cJ06g+hSeIWBG4T1quy8RBouZIXeTtQMvHP
z93CdN4Px4+koAX/I/d27zVQJIbxyTByC5kp8q3rZ7h0B7Pox2oxUk3Tbe0ixpVAqRpEPxZt7teP
fmHRY8wCXaEiLbshasQ8Fd5/UVHbyjrmVbitc1qKr5/k0i3MQhwaVikIlf6vW1DlQr7TWjTznzv6
PLg1021orW1tCqki5CGOXn36AU0lid9esNjmGGFz9GKEO6Plw8nL9UNjRigZ6Ir63D3os6D2Vc2k
sUEkh6PKPzMlNW3YaOPnHr8+m7mhrkx0aQ5uYmFvj9AEbI/i9fb6478wHoHp/+0BwUY03HigRN5j
g46zxGNfg/um7r9qc/W1MsToxjO6dKJZKCd+LqcZiGoUfJrTVSI+8cVJ68NvvqKs9SC5kS2+NN3q
s5CuxrLOM79rbC+QUGr1OzOy1kJcLCD3r71StP1WfUgCDRbevwrHFysLl25tFuMickll8AUQ883A
+iF0zFCddGDBVzWSHg2rX11/VxcCUZ9Fe1FZmKoFDbQBnb4OPQziu6aUjRsv6MJw/stS6MNYaCgh
/F/BqkFjCPrKE8B7pGNloNbC6O5zNzCLdZAGcqoaVuOMUpkhNaVxEVuZ3jeM5fUTXHgTv8x5PtwD
7d1W0uRe6+CDkp+tUtNXeWLyLlRocNAAtX0y+VleP9mF16HNoh5OKQA7aCYODZXxFjGttKyicLCv
H/3C69CmW/xwK01J6dobtMapLeVLJfT3fZVMEHPhxqO6dPx54FdDmAyDUDuBLxwYdd8V13uI8uRG
RuPCzKRNp/1w+VYQ0GEOsM+h9Jnc+Z0HRDnzz63pbeFyKJ/7ZrXp1Xw4CxwWobTMpnHKQNsXJR3E
JKOONW6nn3sJs8imkt3l9I8KtoydRVrRGDAgutOS++uHvzRYabOIxi/BE1giDI7qYvCh9JSKIzeq
70YYt7aXhYFjIO1bAKrO9n2A8E9tyuTGs7v0hmbTeuth1xlxZCdmeXjANTRFJmjJa5oAjVWOQ8WN
HcKl88yCvkFkL8aA3B01CI9RMpEvUfkoORZKemH9ff1JXjiJOpvnXRP+SBuUjdO1eCNL5XhM6Oa6
M+T8FPvB52ZidRbwVqqrQQ4ExTGl8KcOUmzLgGOcrt/BhXhUZ/EOfg5YXBkwmrR0/VTeEeeC+7zp
z587/PTgPkTKqGZW6PpR40ACz8ABZTbEOjxTzE9e/ize1U7tu0Dh+KbQnfCNWQEG3mIddGPmuPR+
Z4EOJdn1asWrmfqEh1YswMiaPTvNLKAIQW/89Yc0Pes/bAXVWbhLUp4jjJYFVovtPc1INERnNIJK
S68oDjRg31ijXHrVs6gXfLYcmDo2zsQaAmBgy+ja3MS3r9/FhXlJnQU2mMBB6Sly2BkoBNqV7lXt
xlu4dOGzUM4HrUZqzeZVkeoNbKx1wnJhxIv6UxeuzII4gGbuN1DubTl7FEH19NbPzx14FrjA6cp8
jHiv6Ki/ym5xiCxj/blDz8KWzvuoH2DqOEMVgtEeatkJG6W6MUlf+CAnFd/HqEXrpoZibNWO5B4j
X3WyOr435dwxRPFBRqt7/R4unWV63R/GBk/GwCpXp26AwnoYJWkhiDo0TfA9ngiVWIg/92EqsyDm
q4fXJ7Im0LByWVDtKxZqi/74+l380jP8IXqVWfSaVWvUqoZ0HbGx02/8N/x8oKl5X2D6D8fWpuGX
DtyH8tkFC3VjcrsQEcoslH3PL9TCH2qH7rJ9LQZfNK+K7zIMLK7f1KXjz2IZvpQ3DKlb2ZKfrwNq
HEsI3mcQqcONd3/pBLOQLptGpLzKCcxYO5k5PV1JsDd163PTwr+p71SavQrTquwyUU69HH2L5Xhf
GdqNw18Y6ibTuo9frtQFBrxiqXasTlEPOhyRdaH2+o3ouzDpoFL97ejw+tqYFbiA2hjjG/Ad34yR
DsBUeJYgnXzuBcizEO+tRu0i7OkdQxY7eswitE5LzcRfY5nDxri12rvwnuXp5x9iPKfFwaU6Vjue
mn8Vuva107I30Y1vLPcvHX4W2q2igHxXeFSpCm4jnqZkzE1wPmvG+sbbuHSKWXiXYK7I/vfsKGQf
qDE270G3d1Pz+XqkXfqUZpEcQoZXDV+p4GEo+zLEdCZQzcC5fvBL1z4L48Yr0bc2LZstber6Kjem
btpxN97Q4V269nkQa0I6eArdobJMK6RcKl+sXio+94HOFXKwO+m3wjTDUYf2HizsNuuyY0G/z/VH
cyHI5rI4mTInimEacqLOPfumvo1D8Snj8hdQjkb7cyeZRTK80tSi97F0CitQFu7UVmp673qW/BDS
aHX9HJNg+k+rx7nncpPLVeRPXkpQGZ2kQvyrYTRwpybaD6WTdkXrWssUmDPFmWjR+Zhb0M/+CB6o
wJVJvLVJufCpSdPPPwR6JyiMuCqeHaovH6taOwuq8VRZysv1u7x0+Fmg152CK4cOcc8VFMeTtX2f
5xsxuZW+u7AU+fVsP1x9C6oTwKRKG0tN6x7s7kULUsMD2Xcnm8G+Ao9+/T4uhMxcIReMqluVPb2C
Fka8EX51CYCp64e+9Ihmwd4JNHqiWykdP2mnrm1DD/eFnvd3XSiTIPzcSWYhr0Vpn0aZxoMa6pPA
IBv76qsAyfj64S88nrkgrkcIG+vkHhhR2mqdDGK9QKeq3Hj4F57QXA/nyb7GWkYunViVXrswPKPe
t1Uhv/GNXrr4WbT7fZFHpehXjiYHIHdl2j7rhUcJObpx/RfGLHH6+YevVPUBgzZmjDk2PIMgkZ/i
Ij/1aeb0aWNffwGXHtH08w+niAOtICPAKSoXTonp7bOmX9fBrcLapcNPj+7j4c3BTYp2oOVVMb6L
EPYXAnC1B8nrghtz0qUzzKZr2WhFrcXQxWm6ocKpFTJIkcd3aP5v7LwunWA2YSe9i3NL5XMLqlcC
W5CPri8eocb8+NwbmIVxTS9po1q8AQbU+3aQ70G5O/gxfPIbmgUwRiNxExb06KdR8ILa/FyU+aPe
esccxOv1O/jzZyrPRW0U+UuRNTdNttQCtShm214AXEp2XWna10/x55cAFvb374i0a+3qnVBA2DNf
dU/fAfl04qh4+9zhZ5Hs0lAaeXnIlMqzgnvo0Zqomd4Co95PjaPyL9vpD4FQK2EhhJlFz6LVP/f9
+FDK0UMjWM/Xb2CKp3/fk8pzVZoosjlMNZovTTPWA4idEL6EPkserx/+13T1p+PP4jgMoW+14cDl
F/nzCO+lNIs9JijfYIYDpsHIIaBpdZEWCuZpEYAHMjZglIrwk/c3i/IWjDx8f1o+RzxxFhL0J6yh
bkmCLz28WYQ3/83ZmfXIqbPR+hchYcx4CzV0VY/p7qST3FjpDEy2McbGwK8/qz6dI2VzUl1S3W21
sqEA+/W01no8iXzVqev3JbK/zQlm0nfqdwp7/YWR+twNVl08nDtkZwAKt5/VYNSekB5eQUTj9dcd
4sDG9t/uAf3IjM4Aoh6Pm+/jJB8zUh5ZUl/XPZL128eG2cQDCuCMZfsBmWxJl+2XNNt83LrOvZ5V
iZoBLU21OLEggX5Ekuh0ynS0WQJ43Mc3OFOg1oI6IgI/dJmn9g1zv7DvejchybvoSfMAboXafXyT
MyVqratLkgnhPKOv9gCFfgbVEgG88aALyPuuW8IHa22d4VCeDhRowuQUPDcuE9IhFuR3tjMyfy+8
qnNPsZpyTLWOtZvwqrqq6XKDWHTVBs8TJ1eJhYL0dN+/6iBCXZ1AAADwijJVN/PgDztk0VYXxuoz
LSld9YORjhQZX+70oUEiBp8VzNIkRcrGx5/43OVX/YBijIiCGZ84k6wH3dmmNASZqIsvrYHPNdRV
JcLZbttJwCv2aSIb9DSz1zr93En5A17i62bFwVpKl7QigMheoxkhC6Iuh0+VAYo5HfbXvaRVby7Z
7CjnZb9PZPYd3EnkR4eI6b/q4msRXS9AEfUskoUAR9bfPeDyDrYV43XNZy2aU8ZUTUKjbg8yAoIh
uX+KWom31/301RxDzx4UI0gv3qedMXkpowNiHy71qtPRxT/G57VGrq/BFFNp0CF7f669z2WyEOAf
mk4zirQ/S/WtV7HYLyxL0vlpSFiiDn2GYNcC0XpRerB90JIWbBfm5j1cStRtnJsb/WNKY9EgnYQQ
DPOtkc1BOFbqYznB3rf3wGuJnijyM7v7jAbx+N03bVu/ZKyLDOKyhyTdgAHtzzs3ZaTexhEd5Lcp
CUP2ZJD51LwDftXaX1wmFfYhW9OLhxgbHCTXdZPMt4Ya6bZO6WneKE2y6DmbBAK4gIDq9Y5IimxX
bCID6+qyEbAdkajYPzjJmuzQJTRD7Dfi+Mmt3zOfYYvE0lRe+TlXhUwgURW/HGOih5P7HHnh2Eyd
u+LjtnK6yL8+56oORCOEPkQ0ao/JNiKBvawFd775BQf7hQZz7garGYn2Sxq3OIfE1koD4BmKAHXe
97jRr9c9wKoINHBAjxLAxX3jI8fIw9b/DnbA+qajRlzXWdeSuyquEVIexIiKwjHPYUlSgtWfDp8/
foBTr/zHF1hL7bQoxxHEYfTWSTcFhLvNLaa8y7ZHPP5hpnV/Z4l/1TltsFbe9bI2MAVleFlwbYMM
03/Rsj9BIeyFhznztdfiO7/WCFNIAQzUpo9ArJgjhKxCHPwN+yMINfz4jZ27yenvf43sBIinxQNL
cR+XIpq2lVer38pW068EQMJ+8/FNzozAa9WdEb1jXmXwWUL+B9rpY+QBZ/jxtc8MvvFqdFfW6bGf
kw4r5S5+lUrYr+3idb9EOLtvc0e7Px/f51zTWnXuMeoXOlqcrvI+W9KclmAj5NDBBXd9u1Bk0tQe
eOsT+suPj2947qWtOrtTkiPyqMSAn3bfbWfdvq7rK8fMeNXTVeJYs5QY1uhsAFG1JMbIiSDQq376
WmjnfJjxoxo7XrLj/Filsr017eB/ue7q6X+b7NDIsmVdh3WNtMkRGCX/Oxa584Vufea1r5V1yST6
RQyYzAG2yw9Wpg3O080lCeKZ1hqd/v5XdwvApc3q05IvFSlw1eoB06DvtJ6/IF/50mHeuSdYd2lN
JoAIU4xxs6S/KxgKfi/Cgs503es/3favR4gCKpuqabHuiwElPLSZBGyaOeSGf3z9M7I3xI3+9wYw
QzPEe6ZyD8WWAQVQzgCPs0QGICoNnfdaDuLBSxNELcYG48kxjQGAO1ZeFHUX2sCZohiuHtElNSbv
QuMXzN1yh3DyabOAD/waplWw+/gpz91i9ZBDE8ouBOJijzHrIRmXWxYjOdhe2l890wbCVbUCd6MP
Y93JfdZ44Q1lSEHjSl25FllriFwb1+nYUuQCAz21n8NFv3ZNiKy1xAJscN0LWlWoMJtggJa+wERB
NpCDpDeMBC/9vHz++Ppn3tBaTqQVAtxZVuMNhZUDwyHzN+iLwdNVV19LN3VCMX8HsB4HMH2VFp5o
sAstKrAnL7SfMz8/Wo0OsU8XLAgx7DGqG3HXTkOKbbYJONfNdU+wev+LbzXM/IHcU0pqTGRd4wA6
acMxu27msRZlxsOCHhbgBkNZfx1Me4OQ7DdYen5e9fvXckxuxGwyu8i90nIoppL+WUx06befeftr
OWbZL2QY2kTsR4QR8qA9BsFwYY5/ZoQIVyOE8Dy/dMg42i8O0mjEcYBmGHwCv/neK4Pr2n54Kkp/
lXBTcV0SGDGR9AvqRUgAQIMIQV7Xc+lqfM5cO4+OYPRvaAUTcRaF0XKoTBPOG8e9Lvlz1Qemq5U5
ApMYcuVKdLHY8xBnLrPUFa0H/MyFHnCmRK/ldYgrBHQxq8U+4PaZd2Rjjf9cErb9+PevAur+XyIU
cur++xUQj2JSX+MBIj5sUi+7IXJ86kOx9YGd7btp10Xh/UzZnxNYEn7iC/c991inNv3Xx5dNmnot
tJTbYaHkhram3CFFV73ICnHkHz/auVusBjdeS2L9YOD72jIF4mzN90rQaG/qKL3y46wGOLV4wmdC
ckTP8p9dz28DD2rfGcjI6x5hVV/tjGwnO+OHY9IP2BCc6Op7nUT6ceEZiC/X3WRVYxGNxBgScfh+
0cl7xNtDVyHstpkvzKTOVKm1vA45pThKh6UUxmhA/UAHotVrYs0lJcOZFdFaXlcHg5QVO30C2jB4
D0BhnSvztXG02/LWi3MmRXihRZ2q3z8W9muxHfh/dlo0HoVoct/USMu1QsOyR5CMhaCfS4vJc2/s
dPu/+kYWL8kcDZjyE2cIEuMttK9IcA/64SpFKARX/71BOjqmMH3Gc1TxjPBvGj4OKtDFgiCCK7/6
qn/PMfAJnuu9DfKpp+7Y+MR/CAIVXXJsnLIX//ktVr07DmkwxbFFs4LLQcBP2vsRUkmQ/QijCokQ
ajupbtjg/N0HVVQzMG5Fk1bdG4ngflMI5y0EuGfPSTmlOCyaoQw026QCg+Cr6gLidk65qi9s1Ew/
QVgMb0egrI9zXY1w7FkAU5esqsHSFnW4vFYEVqVPmlXL/Fj5EMQ+NKryFoCdvGq4px0FmpYGrBsv
TCvOlLa1gAqB1EkZqL7dDhNtwUvjk0n/DKFazE3t4Pm68BH/J3D7/xs8Nnr+21AieBoqTWWImIr0
N7Ae0S8ki9ijZSx77obxKwWT3ir9EOtl3k8VyF69NO1zCyn71orKz6e563LC7VhwGn6iWYwY/qy9
5G478xpOwa5/d5Roifvg5O7flgzncWPWZndg/yJIOvSbt6uKY7CqwJXX0HEZx3ZvmujLAK4kuuGn
1puv7Imr2os1/Sy8GNxbugwq50F46BfzNesvrSHPVMe1MBKpRKJcBhDUEIvMA9ioZm222QxJymYR
QNQfE1jX08OQec11opFgLZYkfRbF4QjArgdy8RbMFr4rexDYYmgLDJxiF4bGM7V4nRhYYYeTUE3b
fa/AJlsWD3U4mI+A5u5iN1w6/T3TwtZ6SeKXtW21bfcxt/ULpPvhY1qV04+pId6FvehzD7LqY9By
lHaMkc5T1jj/2NloAhe3gaGhFksaFOl48Yjq3J7GWrlYVthXYpq3e1/8YelXyLi3ZqF/VEM3k1aH
lqRbaJQejL60wXfmaGmtYPQmoEASKVvwGb2bilQbZAXlvvGLpTfA8optwEERT6/9WqvOmlDWpgtP
MqBd+8QcMj4AU5BmkErE5cj9Cy3vXJtY9dkI145rpMhsps4q0ATqE72jO9ExvUvG1zMzgLW0EWlv
QFPNOCRLksjs4pqUYDz6lzY1zl19tTQCpw4LUUuqfTzTdKeBCSkaXv75uGCeu/hqQeTHinCecLYh
Y330GXLTu/jCiz936dW86JSoOsBdxDbLEsLShRUD6fcf/+oz39Q//f2vKdeMpMN6QArupq2DW12Z
m6xHsPt1o7V/ep6/Lg6dp4+UfCSNAlzVH+GfbEAn8p5L3uyu+/WruRCLEmTaUi8DoBhhyKlUoNR5
frTlXvX74zucKx3+aqhFQrBmEWJ69lLq30Hdf4V/8gGRD5804BDMix+nsRpzuIx+C3WpnZ6pjOtA
vzIGc2YMbL3nc8B3Y8emI+lRHQcKVikOitILFfhMlVpn+XnzhJmP0DWSSOmtpuE9G9mdow5cNQo3
u7pDu1tyaa9L8iRrzePU+L0daJdtsNvhuZ08OWuQhZkum48/1r/7CVkLHitIiYFUkxmOuuO7cox2
c9R/u+7Sq949V9NUihIzLm4snP5WopTz/5tJfzaj4t/fAYHr/+0nIxwcS1d2bANS5hfmksIbv6bD
d4G9FCqD53G2RS0uyWXOvaRVj1+QpjWMRtXYGy1BCweS+g/TMrukC/x3QSHZqs9nkKOHSRtlmzTs
wJ4ypOp3Xkf+2JEt3oWF+7lHWHV7G0smk55m8MSDcdF+IgCtfvyZz2g2yTqCL4wXMBNgBNmT2aPj
rWgbQX8k8QQZCBQS+ljNEVTHIJ90iCJegFn65Izu+m0C47D5US1Oh3uDmbO+cBZy7lFXI/vk9QTp
NUDRI/HWlACcSFHvmoQrr/j4ic/dYDWoy7o2cUqqZGOz5cQRbOUMTkqKhLsLFfTfM3Gy1hFq09pl
ZMpubYfAzpaNTzUTDy3TvyPf7SwIeh8/yL+LJllLCTFljKiiAvdRDVjjEBqAri7zwXo34BpdEM6f
u8mqDKhkDAdmcJPRujb3BHkIlhqsFPKWkeHndQ+yqgZhZZEeY2FWaIJlJ+XyNJTj1ySOfmOz5/3j
W5z56GtBYdemKfgfzGzHAJT21POQuDOF/u66q5/u+tewX6Zz64ceRVgNDMR51+rygSfUfPn46mcK
zDqyL8RWICVxb7bGH2RexwyqM5MRoJHDSzatc69nNebX2pEOZ+dmC8JT+1nVwJPksb8kF+Zcp+nm
PzYX1lrCJaocyJUjgqA1GqgdkJ7vR/dBnd5IFd7IMn2rkkvmxnOPsuresKfThabRsK0zInaRDyoj
9p8v5See6dtrZSF1AV14a4Zt35XbiEQPIYUUPBv6P5bAT9fMvz7+5ufus5q4W9cj0C6Zhy0j/LmO
yyeRVLdc9Y/hML+cDEsXyv+5+5z+/lfLjVobe7THl3GEPGocceOI+Jk7DxRAyTZzfUm8dOarrJWH
3qJEzzhFDha8VqBPVVWBIn8pE+5MD0lOf//rKRZYY1g96mGbqOC95uEnRHH86VR5YdZ47sef/v7X
5StRia47cd4AME9yD9yhgiys2378qc9U2LVsnhMAE9sOy7OOWVttZ21n5MRaUYvdHAdc70KtgktR
/Oe+96qjs5GykDR4FAAlfoIucI/9zK9jEJXYfUgParrkxDj3UKtRXFUsMSbGfTyB3S6AaR8mBVR2
W4FIC6nfdW9u1dXbBoUlXQK9TdWkc9OMGKB0P+apAZhcsAsHpGca11pBmCGLwogI7OWxBbBNVGmQ
117C78qZuOt64VpGOAM4Hi/a6S3BXkAOC8LPJWzuRFk9unh8J313Kb3vzOdfawiXSoRLh+3kbZbx
Pm89dRStD+JkVD4mhv+R/XhhAX/m+6+1hDKZE5OkTG3rdqxyFUZl3ixK5joeda4n/0LfOdMz41XH
ZyGgoKSJcRsDeicvW4JzmsZemGD9D7jxj3FrrSO0ZF6Y1SV2TqAaTlqcxs5015adKxBgfOccXO2t
N71F4XSA3fohq8N+h4BWnZM+2plo8q9sH/S/BYhR3MpCF76tevMnpmmNuD31UvbkXiHCMO6vSx0g
60g/HKng4GLOMrC5ozwbvZ8dl68f99UzU4B1nl9LAsJa2ie7PraiCHsn88xFDJRaYW/HpbRfoAkP
wOpj1e7jO55rG6vqQDi0mAtS9nYLm3gENjIx3W1MQEO8UBjO3GCtOlRDarFWUdkurdJtN/RgH145
oVyH+SFqrzdzgEuPQbBfarPJkmFz1WtZ6w0Br6lZlfR4LadIsrSE+Uj0NrnQUs8Uy7XeEPFAsInM
XbiZ4AeIZHsntXry4+RCjzz3ylf93Y8gQ6JChBvkh+ymKHgMZf3p4/dypmKtVYBSkb7htktwpiCb
r4D74lxwIQsUyqQHdN7XL9fdZzUC116rwtSxeCeUN9zA1jvL34GF9+WmFIur7g1mFhcX9/H/GuM/
Sthat5XMAZNj0/NtNUxOTgXhNQ/UFmDqfhhyzSOCVlD1ML8VlQ6yJATueZkxS/dVyAIoyUwPqkbH
VVyJnSJl04qcLy3AWhWbPfaDUgdpJhbRjWnB4S2ddnBl1JTcZhV4VQ/jwByJAVkNkx6qrsgp/jmE
Pad77YjUUz6Cleghr8hHLilthN8rUNlNPymQhRVJABfuRwdkXZh1mMizuvPyKUmbI22pAQK4Up8j
kPZyzhf9TXdL+Ae4Aji8k6X3klskdAuWN1hKLnkmJ9IdEUdWHZWL/ftZZgZW1LmesKgSmfBAMo1Y
WH93KVHeUcomLG2edLo+Qn4Y750M+d76lX4MhhnHaG0N7f2SVi2gFYIisbZLZrHD7qkti2ZyoAd7
S5jXYX3gVbZ8rWAEeJNEF+lU7kDHPXSpBpwYnGha8NpN04YxKoq4AS82tX7B43BLg6w+IPhq3Kdy
CHaQpW5aFf1Ser6r4LEpSDLdU9fvog6WAza6/TzyfR9k/cYfNSnqNCkGH5R2M/PnKg4K3f8Khtum
c33eTYBFIzwZDLhbJMOCirDLTljvnh+n+RnJNoUkDdwkt6LDiIZE6qrNa4tAS9dhZLCI7m6/hwvf
twFQyXaw+TC8l6jpQuP/6s2jDpf32P4aSPMLOId36r3DNnW/9MHDlKpctbKYnb8zHO8KwWEWmiT1
fRx/YcUWT88ueNGzPiJPKde6PtQB3pjSgD1/HjK1qRaguMcvrgREukvuYRo5RJN41+0Q5WLA0Kzn
Gpzl5QnulT4/yeYLA8HGxLv6GTpfJHyxuLuZMhiRJ28cHogxYZFS1j1UQcn2EGBTnsct14dQRXTe
oG3Cw1w2mPVhk0+bOcOLH9RmXvrsAa/Wzx1GFTwDziW7LvxJ5+AwyOmlaWycaxcdheZ34MIWSUMf
xorv/Dm9D9j4TY/l56Yaf9M44ojMVht47lo4Wh1srV71FszlqzXDU7SgyfU9zVMcQm0lr967JfpB
pPcWZuH7sGT3PKmLbna31p82lRd8djRG9rOYC9+v/C0o219TBObAEr1pA/PA6xbtQow/PdcMOchr
27DuwVV+EWmJ+dmuVMh9GiN422d649fDlzYjL7Smm1BpoLY79UwXBNlm030UvJE42YHlsJ2a6E4G
CQ5qwuzz6Ph95vPnEkiSuZnueJJuIzWCstED6N1iQ/9A42znEfLAK6GQsD08DIgfqga9KSv/0PnN
DQIttrVNbxyZ9kgruS0rmfcNue1L8wijULnp6m5rqxKEbFXUbf0N3S1fOHssy/mN+cMGHL1iId+y
OXtqx2nnxUkOPV0xYzxFGawgeZP47ybLHhQurZzLiXwMu+7GLMAktmoLDfOTHbydjdVDiSZVK7kF
9GfrAKogQ9ZstOWPZa1vLP+dxD8D2n6BTWovQUjGsnobt9ExYEMR6/AtOFG/lyqn4qCy+iVIg4Ov
QLspsWwBFGEfhLrZwOt3F1B/14InlPc1vmmqHb8bXFTlNkjfZ9Ls0rF7ohaePTXSd0RlYxMrfQ+U
elhOLI1pPJZE3s1ZvdMAFOTCl+5UMV4B4nqSbrkpWfACmriP0xvY+ODuxHQ5yMpt6CdPGI2QCeMi
mnc0UrvY+uwmqUASzWJ4NdQgACPgCxqF3YxYm26meKzz0iBfznph+G1pmXwBMi5TuTTTwrbWBvLV
NjjPySGlSZ5MkIYvzTRlaZ44aV8kOWGhqw6fv9W8MDVs1jP7Fc1aAyrem7jAv7Xdyyhm7ykkFrnJ
dd9BP914BP1a+APc8VXaJvs6pNVbKIATKYIo6wAtqHjS53GEl/Mlc2Cd5jAlIEe8bsJEwFGvmMlT
auxrOI7yi8hKZNySECV1syBOrcvHSoltPPg1B5pCL+ZWY5P/iSEaF5xqBj3RMepi/iPFofPXNMEu
Vqc1fQhD44H13oUFcxxTlLGfSrkbJqu9rSAZBDPRQtq98CLzg3rQ8iZzWH9DjG9QFpDbdl87WdmT
6z8sqnGRd8zVaTELIQ9VgCtugon78kB5b6ONYEg4PQAiP2Z3SjDS/o69aLDPpBHhy1RmEGAE3OM0
N8pTP4apmn4wFsgvaWt8lAkVHiacS94j0G+etgqj/u+Zq5Fs+kFl9/C0fW1F5t2aBBDArRn6CF1s
9DK74UMKBya0WPQYki7aMWOl3jXcZKjlNvhSB2nzbWFVh27DMWC+mGHoDiYh9YteIv9nWSKAAsSn
aqJ3o8j6P6UYqL8FEsp+gxNs+l2LRm+YK9vNwiU9aC8OH9p6Cn7RYAwVviPtbkrizw81vuL3Fnod
xMYZ/TCCI/qT+c6ET4vk2X7AwPQkwrh/RmaHfJlF39+ENtPog2GcysJ0MfbQ2KT9G9ZN6WGpSpKP
oUjfalwKvTTRmDeEw/J5gK6hOabw4x36pq834OJ81yQc5LadaB0/d5muv50Qa0EOwHT003iB3Q02
G4KDGcBzeLRIGp6ADcdA3M9hh/4VZhID0xzyx3jqhq0HitmnykXuq0jJ9Dkc/OS1M0QcscMe7Wop
3V6Zqt4hgTu4yaJkfkDBHH/Eo6cHoChcs2mNSW/CEr9pnqFfOwGRiyxLvU/RDEvAHDcQ9CZ4i6gf
njcXGObGz3oistl0zRyNOGoBUftuqUYRFckStn+cT8RT1AwzstHH6lY6l3xNaCkKr6pIAZklLVxE
JO7SYwTDCqtKQQttKdKyfkcL0pqrAnHkCZI4XN9r/VCnIZmKRWqU3nniVD0jJWTyCrjn+nc7jalP
c8wd0686y8I3XjO/uu8BKy5h0AXb7V0il7reAIJIkiL1SzIe2qkOou0kMcFh+bQALHIzwds8bxe4
tDzQtCf1FEH/O+RkSqZhLuIISWE7xKTjNLNq/bLME1U59oejoTov9/nC+xK5k4kd7XYWClt+Bx46
Y/VWBUhjEdxBfZRVKBBPNSLHRNHGbbaLkcNTdPHkhC4AuvOGseiVV9k8DKMgwIRX0ue6aYLvnJYv
EVKCClP2HsOCrmcv4FqNYx5RFqP2uUS8TlNQSkwA07LsDyWDQneJqwgTGObVZJtEs/EKH1Nsfksl
1WpjUQWfpS5ZfeeaNiqyaZn0TsyTmgsghn3vByY8dr73RZkF+yyNkqAp4BCR4V2auMz+thbUxBfX
ejAfOTKY7CgDR3QI6Q4ilJdiDERW39bctsmnLgS0t8tVZ+xw58ZgvkeNSeddUDeEb10tvOzYWxd5
G9Alqf/s+sohyQwv+5vCVl2KOWIw+kCtGfoZ4IBmLMqWOuyec9H8KKeTWNAlQZrtQ9HLLq+RmbXk
vgzkm99iarGZKga2tODTEm2GEBNG4WMiD3mmrLOHDJl180YyFS33jQZv62lswsluwxlQ7G2Kxjjh
nU/ltG1FOiebylHd3kiGjN/N3Mn6NyxYtrlRgjT9G77NjOwY8CRtQevKtwVDhx8Lv3cIUiv9ARMs
AmkgdLQAT7Y4QxxjtoPdNxkKWJc7ehsGJuU3EqYruwGebQkfwHZM3vkgUXzU3FTdVqrYE/moYEPf
OTeOEfQibWt+9MHgKz8vHSUZYDlRzH/WukeyUT4OYpYvcGR38z08Y0Na9EHnhSADViQ71HBq69d2
ARS9OGWPyndLZK8PZRssD7Abldi5Cln76qe1qp4zBdvHk+/kArAbs1Nkws2A1kuOZa8b+quFuKe6
beKeznsVi9G78enk5s9NSMPgGyTKYfaLuJY9kG70jtAYLT8zThAm4GAdLv2QQTQFSLc7AuM3LjfI
FKVfOTbIcIQN1Ff8SSYTXx7KWvX2pmZQDj0Fvr9kX5pyHkh0YoUmQdElpJ3ivPGzoc0zEQ/jkQC5
2KGKqxgLyY6nrHsMJh+C2MJTs59ito4mheltB13vkiAl4K7p5iV4qSZfDwX8J+GylRg8U3Qk3HW8
rdshYxsMkawq4PxCoHfjCUWO/ikp50Y1jZq/VFXWqKKUSDBo8nbWKtnzRoXqMHAxmM1o4xQTRJ7S
pFoAjQEj9meEKvU1SSdUByweoFIMaB9PtxCZJkgpNHzxtnMtwtcSkfsUG+MzlCEMFSjBUrf0p6LE
C7ZfkP4ZYZzClgevofRpF5y9OsStuNcZrHDNsHI3ySRzsigH+a2LWb20eYMLoQM5O9LoC6iGGitc
4Jzb9rnx7UDA9lWnsma93vh2F2UBMz98zwTNlBsX9u2tm4ay4vkENHB2g0gE7GtNiA4qHyLUTP6c
ldbF9y6k0/Bp4GjXh9EsLttbgajhTe8CNt9RoEWfkDJaDq+dUgybzDMOLSkyMzAA/6zqUMS3y9il
/gO2BDTbydAL+mNf2pCnWEZx45rcTTRF667Lmj8SCg/3YYIgT993LjY1HNBgXmImm81573RGDoRm
g3mMht6TP4J6SvldzOmAXQdZCV79Uk7r7s7ixJxDuT2XyxfmkcZ84q2IqgeYwhp6QLRKzO+tDsBA
3rbW5zF8Bh5lvxcwXCasN/Ro30fAmWtMD1ISNseqMfOpmQgalDnE5KO/HRRiMPLRzDJ4kV6WHmkg
aH/AAeEY3PuqBlq50MRrMfpCyu42vUjKJQf9wv3GklGgIgISaVQu4GGmqKt1wH+2gejcp1CloHKW
ac3JS4Staf8PukwVHCIvxPrMaFSG9zKFZLzJk7Zr6/cR2lkPgxvt28kVQ5+E+kC80V/ekUtcmQNT
lQkerfbBUkURz+6TzsjDgB3m8Q7Tt7j6TscuZm++jqh586cZ6lUwwj2Ll+5ouWCvQy0KUaJ5FZNF
+3kvpSce08Qs0y8PdEIKPQKRMLNuWCbriBeJK218WzMZzO+tTlR5NDSFeQCbb0hFReBJJdqd5HWZ
/o6MZeQVqxs27UZMg8Ynn3ip9+oPQcqOveCNvs/qqF02iFec1DP3pqjj+F0OXI98iGEHSO+bxSa+
y51OUmjbs8Y6LPaHDH6BiTDPPxg2+ILjYMpPQVhPMcKOWOkC8Ib5IMWWVXhTRi6WNxPEpeEmriqv
3Ug/Veydx8phDUonX/RYQ/ZVkOXAPEwKQrnYxC2UQI0itxGpw/GRSB+534uq0ux1UgHipFLSVubV
o12KZpf4HrRodVw1CJ6N6IINrTYZllvFu86bsOsSaY5jlLJt8A+icND3ptb4LSfxX1ve96DtqldM
GoJS5WGTDNkROWiNwem0PFWCUmOfKi4AQozpVvssUAVYFLZ9a1qcjYs7aZmes9xP0fC+KHQ0+kU3
eqbYbPExJtAi4bTz35CRNHO6KU0SYecoiUcOd4TvK2w4eaMW476d0Bu+Rb524y5IWk4KjLLDdPS6
0jTbCLv8dxmmMs7klEgxHlPu0rorRCxwnuagQjIbmhJib7xhXqJbHL0l0WefZsr6ueWMjM+IrW2M
KNyA5JC70OtPXDycMMbzW+swC3KFYLzBCR2dATXfY+TGgCMNDgAe+yBm9L6iZeaeCBjuDYQa0VBx
CB0oCuqQj1K15S5rKlR3+H9K850JPpjm/3D2XUtyI8myv3Jsng/2QCUSMNvZh0yI0qKrqtULrCVk
QiX01x8v7ty7ZHHIvnZtZmhDNrsaIjMywsPdwyeiSNKChbCmQRFql6IgJcvjdCowi11amc2s1hxq
lZvSUqTGxAw4FzV71mn0IZyFYa9wugt1h7k5svVFSboM70QHx+pEDZXqr53SIYFk5tSoxbvTx3Za
8DRFLRsyIkbYY/ACVrfkpQExwxxYaCgGMCpchpnFDIK6Ll/SWY2Td8xSvTLi49YmpGC5RB6A7quR
FrMfazPRfAyhTdLjoNhOjsFyVuOo3JD91N6j/J27HRQ2huZqzkicpQYB7viZQMol9nrqlBacUzJp
jo9FpYRV42Pv5vPaADDbIie0SfNphdBEwrKuxT5dxAUdtG2ZKrZ6P5aKQ+8zkjlLs+wKDJ4TA32K
UYn3L1lTJNRNx5JAXDM2c4psmoaATsOuzzB9relGAA5YwQ/WAHfie3vAVn20K1BGc1cBAtxi+oaT
98MRXM6svJ97WMWyFvoDwZ3QyPXdBHRXLZHlwe7at9Mxie4iAUB13Y7UEstRqHEN/NYSqGRMXUT6
xRqiqTKZk02hSdgo83xwkJJUWRg0ulHZ0PykstP43Fd4BS4UjqOyrgqS1nzqq+vhoCV6bFyIZZd5
EkBPFJoR60mS1+6YisxakqaNDa+OZ2do3BqAt4iYAcE5XNBTPQLHtipL6U8qtQq/QC37BvNJZYWQ
kIZvhcji2JvrKRxtVtCmyO8di2piOZV1uCkjHVUXvnTX6BPalKhsgC4fpzzPWYP59QwS4qgDmqiK
RveaCDXSqq5GDHoGqKGjRdt27SCPugEkMV5PlWMkGD2JFxiupO00KeUYQ0Slj9kbY/ya4MercKHX
uy68G2IMSEQzeUjrFQRK1bSA+6JxMQoITLcmYnP03NVqJe4bw05nf3TUrHMjx6TqUtUBrmIYb6wl
u0Q2NUy31bSMtw3VQn0PSZkGXaxaIuhhctOcQj/Bsi42I8PD8iX6cgx11XokaorBqZGlTt1OzcxR
eSy1tq8TPlKAm5+DVuUT5vH0uRkHdOhJ/DgOfT1vsrjMWlcbKzAxmLCSLpE8SrLBXGFbDJZXQ8Ca
876kIw7WMtQSt8acEfN51EvR8aFsMK0CQRnyeBYjiMfnfq7t7j6Ew439UbbxkOFjkS2or4pRFeXE
nRLV1wR0GHO2wYy4MriddGyULVQzEiBw1ZSVeLTn0oj3ITr0zoUW5RgmmOVA0H5wx6FF/FzAzqgT
QZnHGDM1VdE8HFND1Z0jdGFzuUAjidInO3YikXiKVWfhepgVq4y9bIoG0XsK/PCtTTtAS2H7CDbT
3HCV5KJZpikOVDYZxD5NNsFABlYMVkcvStrLwY9C6OKOg90V2ZMOgyuHh0mcZ/saE2vtC/DKCMuI
DLONXDREbTUerbRVmlMlDaP4JIXEvJNRi3KVg+IvZMqQNoXF+wwSmrUpZprqn00+dxApqxh9c29m
Y1duJn0Q2qXvrUxdzVU7touqBJcS67sy62qNihMO40audtG9PoeF9IpQxeTPDpCHfjBRDJaUAV8x
6Boy3qnyBwPOkX5cYqxVzZTeLoolujsWcgXSoyVFmZmHWbJMZWtNb33vJJZkJZWjdlZkVHaL2Bwo
6Aao7S0s5SKOwsVkFjTF2abAV+0CWxenAMZNzGxVxsbYA3/Czro4tpoLVCuOpUbFEg0LEQK/npx2
FSYGNZgxE8gT4xCw85GoZYXsvrZFaABRIDpNMGvYzNJC9yR4npLs8k4dnGE7OREafL6M4Q1o+oQm
+figiAkiRxZrrVF2PrKrHgdyOVta9hzHMk/RE+8jI9umUxhF+0locpgAasNJAkOxMiS0FO2o0pks
z2nmKEdTBSkD2DwAbssKAHtcpdDBI5fq7H3uOOlAl2jZVaXFZyOljXSj3unUiQHYs7vUG6jZ2Wco
J4XAMduYXXZfKeiaHJAcNPUxbdLQ/tBay+lPJEsMcok1Uqjnauoy7c5WW10ZYTcJ849X+CmG4wjF
ocABhwGm2GWGqxKrtddD1Y8R9nNmWxvNnJP6qFYdvHpyBKvBy3OZ1ygeVTVUeVZUnVxPiT2lW6oD
6j6GpBrGh6mr4hRYkzQBp3XCBnolWyiNBFFpf55zED35lYxBNnFszuq7rV25Z4sYvF8KMDGcGgDI
uYI009a7alEbCTF9HUPAhldHDmbqt4UTmus6zHoAzJUhydAvAYtHTrKYLJWErIXLvIZaAABYw5tK
RiNv8glSCCwO9K5WAHnNbjvB4L+I9gVoY9kGVvSdfV83GqzBzFFMpVd3bTt48EMqCq/IJnUD7FW9
SxErcuY0aDK5iaaMz0JpUbqOA8pJ1MWW/hEqc3QygO5hGMEkgEs5yZ0SmaJHSaHrA/pohWYwHX3K
Yh0lpEeXzKkn+FN1ZhYMWOc1+iwgI6+Q2hn5etLtTK4QhA3ERivUW9eaBjQyR71SUOHlESFuds32
Do2OmLNzUMc6h0qoSdgjoYK9a7SfSUQbsYEHiTVhTEGlTrPKMczAUi76EI2vVY51ZvG4xTG0U4hq
59xGGlC66MUMIVNoUmEOxXWdIojD0n9jl/FsXIOPjRS7S1XA3RaMUrnq4B4xNKSw3vvcidQjcncz
9nM0jx6cHKK6fYQqqfQJ2hyDC6S4QF+xmQqTwZde11tYGaOXgFg/R0I7hMA5xm1RFK25LOI5oQUD
IIJiRk4gdJqTM/TnSDOq65Se8uBEDq7JlCkddulMC3thgJOb7NDBphnvC1xOMBsylEGW0ppsMgv3
w4wBSd5dXGjKxEIxS3WBpm6FMUmJLCiL8mF4rBQzzLdZHWoPTU4t1G+pVGqW6mGn77WyVfNN3cRm
cShVg6YBFGgNYF8BXHQXOrER8kYmZfWewf0YldEIE4FFWScZlBR1rUxb4FpVHtA2ItZBGZFqcFLT
AV0UAyVo5ZYErtAcBDoB/WZoaAjCGbFOZkXVJ8CJIkWGV1khyweky26ngNLH+ixTccT2s5NySOSn
k2mXdclnaswZDyXyIzZhlarLyQnJA2B6mEvEpoIcHum3pvgks5CcqbXWPxZUIj+MKzQ2KLPkFOMk
liIletCVYzmcMjjCRCzJc1hTmjWKLT+G6IUeSWHHSgBvSOzXZEwxMXlOjOR1nsex8lCmhSojEEqp
iyJvq/kNYSsNuWXijj1kdk6/hkGYpntRhgGA27CU+HNlqsWTNbUy80KCfZOrAjAsKA4q2q5UUdAX
jSXmPqvIHx0Px8ZIXdjfdkir69bc4q1lMRc4md/NXIPjLvqUmJ2eWiTTOTzppoIjvIWgVQnk9VzX
aZOuJod09HMcan3dWTHFuVIkgABA+5iso90jGrq1OeixawNf6NdktMbIlSUSX6+cEnNtwm0eqFlW
zt0WbtSYFNIZqlUCg9ez2uZ5MYsBF4ySdEm13BoZRXouzzh49NSNGys391WDngfPHbBcVSbwDSrA
eWmcZ9mYlAtdDNGClIr6auelfMJZYGi+maMvzGFI2GWe0UbVuhvBMXDLVhlzDizC2aNZJxQ2aHP6
0VW0FCyLK3R6scmSd4waGYRLLQmrMN4i7VSh3UcqEcQOhTdo2UsVLTuF1uqdISA3Am+F1Ojva42K
QWD5AHeJTadbkwqWEcKfZ85hn7tG22qm29RN+9zGYZb6hoGoGFBL0d/jEcNh0H4epJUGXYvaksNM
wMnXDbyYoSgeQFNyo6hTdE8Mw4wCDaXeGkrZvlxqkTK9NoWJNGCa6hQdarRZ4z1ifB6tSi3G0TZo
uqCuYqDJxCx7zFusF1qMe2VI4FQmlAw9Ocwy67dOA4NA4TZx2szPMc2gw4c7wYcVjaADsBqkXME1
kDHblw7gn331sMFIkBHTHcD17np0x2A3HjXnPnNUaxVmcwn8ZxYKb1JJe6DutmGdwOMGplZixnCB
wTG1PVfjkzLiXGIKckg5schKZLgZK1lX92MNrrfNAPQ7g6cJgtKSNbY1JwqKZsArKSM4jNuZATCW
omDgrXTgWA9qV9aOV4ymFT9J0k3gVGJyA/yUgynrgZ66TYTmWoixMrRXNLcxYlCSvmDIfTMU+TvO
1A1z0EIeJ8pC5l7rRwsQPheOr9+rnm5x09MD5HzMZODqBpnb83Ctr+0FCj7PfKs4Vjg8474gu/2C
S3drWEVyox+lxGWE0aNqN6yM1z1aUL+nof2K23rrV1XCqt0JE0p9DfvMs9ArxXSbMkF7EnO5WKxY
8gFtWm1pa3XnIWtAUVKAhj7AbaVkFJ30RZuBCAtjtq+v6fqA/+bB39pcweIUw/8mkERRFevSz1vb
jA8lDghUtDpSeDY49UwWcDWEDVzfRrTjgHxjhwMkK78aAf8LIuCtIVY0zi164w31S0Tj3E1iHOI0
BE8B57G5QFPUspe/fwe/esE3bMamlpM0DcPy5yiu6QkOMKlwNQEYd5ElZTN8IeH6BWny1l0QIGTt
iEEnvmVHutvCKsurkyr5/7yJG25y1ZBewkyF+D0VQHS1e7uOBKPV9IUe8FcP6YYv2dawlKiiENJW
zEZiIHctQyfdwSvpKyuBXz2eG6lCC14wunQW8W2z9kAPBi0AjPsvttmvPvwmlIRjn8AFLgGrCkAq
s5s+ZAjp/RcR4heffuspqGeVgZYzno0+C4vR1sH82bn8gqj6C63Ara2a1WhigCAEyyamjv4ui+R6
1lsT3IM0pAtg8XXQEyygDiTV7vcb4lf3c72U74U2djRQeEcRH1O0yYNZN3KXatZX83S/eeb8TXi5
NVij6WRY/RSZvrAdHDLSKSZ0BjT88zEhg7s3y8LBnxSmVlhBUqXndE7O6PaG0aUpk7A+4XyNvWbK
38feiCtofenc/jW24X9+0ETLf/0Tv38rq6lJori9+e2/zqXAv/+8fs///Ts/fse/go9y9yI+5O1f
+uF78Ll//Vz3pX354Tde0SbtdOw+munuQ3Z5++3zo4/y+jf/X7/4Xx/fPuU8VR9//vEG5La9flqE
Vvkff31p+f7nH+gqfPf6r5//1xevN/DnH+euf8m7n77h40W2f/6h2dgxw8e3/6XWP1TiaJoOF2ob
TVREgqJENv3nHwr5h2Wir4omso0UAjMvsIll2X37mqb+gzqaZcBZHowH8Gn/+D+3evj3ovj308et
//X7/yo6cQCTrJV//vGNHv+ftWMR4GcoIDEfUaUOPozeLFGlcmwzmvvp0kYu0TZA4Xhpc3XywsZX
0ELJV7W617OlKVw7ZzpvD+lbHMLrBY6uDIaBRuVhaoAFLVkeyGHVwkJBuyvfYhGAQKNai2bch+jF
DS5RNs3gWs1yUlZmyeTZAZv0WPrjJT+2wza2N8Jcmuk5SvzMWIjZVfOtrb1ohwhjA8IvAsyPwfd6
13CDsQi1iaU7uP0f7/q7t/s3j/Cb98yPj9CgeJGmQ4hNDKiUf9zlJnRUaI+R5mJAccgSgU4JC5em
q2zlYzvzeRt7Rur9/od+i1a/+6HX0/670KJfofzRNJtLMrjotw9aUCteVmJSUKDmCwP2XiWHSs1p
AqIy2402Vc1pf3EwPtQM5tIlqqfuixyZu59JD/LFDqnrzCxmOyxkoc7AOMyTxAVRIg3RU0K+PVXB
72/iusK/y4u+vYYfntyPr+G/wfUtzTTWm4tOmOFXPm13GR85XRHegDLgdl+9d/3HSPzzT7zRoeqj
5qA2U5vLwNOz8ybA51/a2Uooh3Bwu13hpifLBMfUp8gpWMTFW2h+zPV7hAaDXwXK+fdPACSHLx7B
9evfvcdI0FnCebm5RJjelrDUhFHEapwdMLYbuJdOLH1SpOrBoZ3Z5rmVx7Tep+Eya8Fg0D3QSriY
AIDhgBcJKKZZxPMRWtQkYnOY8GR6wmLM6tqblScguNDHLEM82gL1e5tpG1g+87JWWJfYECaACJbd
Qw68zMTrDFggcdEjszt4Om001HgJxBbMuRdIIVnyahiHvHVtUIb6pXMIZ3A1A2VA3QqkfAk+IJBa
AGKG+uikBxwzaAB76XhOFLfBXveqD+BqCqnBAVmDzYEL7E1k6n6Jfk3NQsoK4BroEKNauXYe9wbg
ksFTnvD1DH0mUMpewXgpnvVXmh3MylVMZtUrYXjtNn4GFTnUOKyv9YdO5+KEjqai+/jc+VIFIcjG
W9z2+NFe8uepZcWz1Z7KkzjViG4jaNFLDP3AzwFvAZ8KSUf1bIUBuNE9pnRImPaxflyA9wbzz3Gn
fUynrl0OexXtScPvDC9FsliciEyYiNyGHCf9APvrMtphiBTk4kyzmIYpr0trX+0Mr78Qnp177M3V
JF3xDg2BF7KG5athWe1QR8YNz++Aml5QvVmQg7LyLA8VH9a1P/ijNz9r90bD5FJZlW7Fq62WMfDE
V6MnD8UdWpOzN/N4RwLE6IXB9cZVqKspBwqWa7vp8pKZHcvXyt28FrzzlaA7jR8032Ft5cQd4CoE
7x9tLV5R38s1hku/GhWjXyTyNyZ9P+1K4yartGsw4VUbwWwe/cFzgKwSqDmgOvTyU/nRg0rJchM8
a9xFd8rcMEcf7PL7nfjNT+6ngIrTwNAIGEIajtUfNmLmZEqc2zOGWLFMuGQpPWvV7kFRp5uMFwtA
dG66iB7lZtylz8NX+rJvBpy3P16Dm5KOfzRTv7UEHzW71B303BCYrAb9SSYpz91+oZ4ymEO6jeMa
C4JdsqBb9EDD6z40WOppA1io3CCgHmIGJ0eb/YuT8ia5/Pe70VQTCYeOhox1a+gFGmTa6KRpLlPM
gYJafIj4YHuhO1Rs5hjZAO2LzLiDNj5PHn7/Ur45rN4+FTTlTDh/qI4GUu2PL4WoWoZu99RcqLUw
kVn4LXwxRQmW/9lR/HIBXOox5jUXQUoRcR5D1TdBWJALcJ4lzo/IKxtX48YMhSYMFI5pev/lA/rm
1fjTRTqORSzHIbr+LcX6PoRrpY45bmVzgesAKIzSTxoueaO/Fo5fDT5Vh4WsXkA88Of8HEvNTbsH
2z7E9laacOzaWdWrWbggQmlWBhLu5EFSd9UYoHF3oADmkhjeOwCPGuGG6asx3TnDW29uSXcPLsVC
EngbUE6JDyYQkE80VVOCELVUXCcF9u/mF31rBfWuBYe+eovT51DvwfvdUfMAvr5iHjJjHzZ3NnRX
YyDpeUwP2vRY59uKegAIEC+hPpnE1naepuw8O5t5xpCrnMkWJyfXOpdiGSCQd6AZFcye/aRdQnoA
+rBnREsteRRhYKW+pge9gPbm2bBBsiF7DLxlBVc1L3+OLbcoIe5hRPdL49JkAUYVtBlsOfHS2Ygg
DJfJ1IUszhKPcd7xSX1T3K9yg2+p7u17NFWLIO828d9tBEADaIRhU4Io9NYam4Gij4NC1NNfFHHW
o2UFpuxqUha97Q+E92vQlQk8ASE8UfJ9Kzbm8BpnL8Z8MsFyJh7GEajmU68e4nd5TDyxRdLVrpwL
OdJnNCsBPEds1FdDs83FQy4/8JBrkLh2ITb5RxVBJFEx1fHD1x6+ZK5T+thkWctrYFvGxvQBbGkj
Q99DtGv7Dq0atC4HsIokB6qLA7DlGh4kBrdyxbW/igk/Qkn/jgmmiiVvohCBFf/NtmzQ1nNCLawv
5DTx+gUCo1H1HRUEHY5EpHoxBc8Rvp7lvtqWX8QE4++SRoQjQLO2ZeIqbpJGrQV1GdTIGpEye5mI
r1Ksnv2VJYTk23ZNoPi8UJG4rlM8hIKBw1yYCxOvDJQVrjknjfcJTu9lbGwJjr7ey5AdrzI3cr+a
23pj8fvXg/ruWm/SzTAnaAeYuFYEzySBS7EXzoseNPoTnMMjdPKwBLwuxAgcF9kbhpBRdIg4WNpN
jalkATKIyfEppFm63yCzI6xur3lQ9ja9fmWjblwPuJ+W/3fXepOJmvaAmTY5Xqr+HG5znSEhrqpz
sawOMhBQfm7D1pXPwG17XB48I2YmeZgF/cl4iF31AL0eSEcvJEdbYzW4Y72mWBeJ/9Xkl79NFv7z
/nFm/ngmpEraFFOIZ9q6Av0ikxdo2mOAlMqSiCte49EVYHhIu/rZm06wJX2AhvP35xKmJf70sPBn
hqZTg1hgON+6LmIEWyJ7cQVSHserfklCeqt9QGnNBBqX9o40hFnak4belPEJpQlrYrejFTeapUJf
dfQt6nuMnbaxRR3jM0L8D4sYXcCHWckZVH8aXAPbFVhdrK7e7d5Gop0hHJxUDVy+o2hfaZm6ifSV
cNtHwWScy26T5pfO8k2L1WKRiYMO7ih0WMyOVzNZTplLp3eHPvdkGc/vJQ6GenyS0xlGVYz2O3S+
uYq/baI6KMetDMLiNaWoITNwPVlmnaDqUq2dnrmNDNTpGCFBp+TFnLNFNX2OCpJKt8Msmet38AkY
P2hko691p7w81uiKjj3ONHOVEJCiPkOLtTrP0aLagBfchlB4bEnqNwQ48aqOl4l2jY9rpVz286aL
J8AQlKlToNjHVKR+FUeQ1LVs+sjtVQ1xfoSuWYRuaYuGIGS+ZuUncFR3zBwsJWNRJh9VjVOXFPsM
J0rq2mjaI2m6MwJlJasFKg+CQqftXEu9s68VEUFd3LvNR97vTZWV1QKiAQIJnGNvWuU+s4KRuInO
C0zAq9ziGTtSRTFyhFEenBC7jLdHfdFk7hhx+tE8o7U84Wrr0O9HzCHw8Z3w7RtneEyPOIhXHeZg
RS5COB3gV+X2I1esQ5Q+aVOQIbFS2LX/HXF92uiv2SnvoAlgZNm1LJzd6iNPc95NGN8L3kG1JJ1b
9G6ae2TcNvFyxuuC3hszKmJWNijAvOGkp74Fpv9+aiGpeYDcYKPiXRyhWn5PnqpnnSmf0GqCn6i9
ILWLYrCIF7LlXblt8zUk5JXjVclCp+CyPWjOZuyec3EvlHNtBQQ8hjz3pM57QAkLARq07tkP40W+
6zFroWLjKOrQOavGBaqtcu9gVY5Pth974NzHpz5zVRDHP9pxMWItYswo1OPl4EO/abdwCoNh38ap
X6juO9EJCn/Y/ND8HQxmDGdqxyVKSl3jKA7xjeNOBbnR4WR0VeE3/R0OzAily8TsvXNE4/PVXE6H
bKm7KbxekasI18lZH5BVyzrX4M2KzBDmLuBgZHB07JGCU0ibPqEIYPjNOL50G7mBgry9Lx7KjW1s
auKB6KTdd84yeq/B9HRtdNEyvx94HkBfmnDMrfXyO+RoJdjB5EPK5dR60LBftbhs2KS7iq5lc7Tw
XCYmoW42Nhr6ocBiVpDsaJ5tcAXOhQv81DhfgcrmQ6TnOfgDnYGSg34XKARQL7Jw3znBVUfQBdaj
wC0qXm6cG5uXPcrnDREehBhcyMcsdgd3jrZjsR5XzSLRWbFQtlFQPrYNyq1sEwXoW3uFWweKFwUQ
4r9NMBb91DtoGph2V31qx+ERube9rx/Fpok5DfoVPV7Zrmx6BBNzI3K/+DQIyz/RJy4f88/pMdsM
Ha+vebkHSiV29hdw+zdz9x+Psmt0Bs/SIQjO9q0FlWGWdhJDB3spHikkwZOHoSBjiuHsoHRUZ63e
kno76m64GrA6JCO+iU0fgCXmdji4+PyibcWBTs9qfJdVFaTwT3q4LaqDFgwuxRhoaGOKwNqnM6ee
csFdGys8dTPHhyh3tdt7hpevCKgg8DQYmPEVaPQzeonb+yZJ0kyCVOemVB1F1LZVVUWXEapUVpzr
e+jkYR4BGIWBDzJCA+QKjvjok5pDte02QYxmd8Gmh3SVuF9VQN+MGX963N9dzxV0+64AakDOaSu7
hPp/M9xPqwnrRZMPuBL01adqE08fI3Z+bK+I5AI8NySyGSOv0CF7WI0gUyzqZfM5HotT7Cr3aurl
+y6IfcdLlkLzkRgZ636N8sl0tRWo+V7ux+fZlSw5Ojje0MgMpsfZazlSJFQk9msaDKvikqeB+gAR
p8rCy7WIAWtCcoROqiwQTYfZBeQce45benhTWvlSZG9ReI6rDe32EygCuzYognrx+8xBN6/pye3D
ciigYtO0TCD8N7lzRgu1i50kvqgBBOdEZ9q5iDdTsiCveH0DVLWYA4JHpLTgDfEew8fKhcCRkKDd
6Y1im6tvDgnUCIci2fV1FYjrLIdhGyWQOsKK4BDVvsjwyf1qEtDyLxUkbwqKQrmV40t6Na4y78fk
ToOPvrGBF0Cj7COx6uOgc/jVE9OoUL6dWyXh8FJjOfgeqc4x9j4YfGfVaQ+VtrjSpYc7rTxFmW9N
n6r9LGUAB4R4WrZ3YE/1O/EOQam60dk1rQbYmB/7oziDZJbuuqtgZWE9xrveAzNTwp3AH3OWAhKM
t2p26ZStXT0hbidP16hrI7v3QO0MgQcGw7l/UTfdwVxgNfd3OGXkub9voR1muQek0FwrQfPS8vKU
LtqX8jB/AAikI7cfqohVsIk44HQIyRInE7GwM0sO44t0DpoPPEQLyeqH7fhg0qFoAv0JJ+yuCaze
h2Bok3sFD+8aJN8grUAhEC8AueSL1EuPiT+sgbx5+kKV63IP2LNA6sbgd7fA6QEHjznIL5kfuXgK
EsA8w7a8on2Fr6N/rcLGgDnOulrnrAQBgDDcwQ6mARcTS9zm9LHdgMYFL7jzFLHpTgGrJVlS/Nrw
dIuVLRdq6WmHYVEcJ0jnLmQFW43Xax5ceBXvEh+MsC5iRepBGvnFcv4Zvjbp96v5Wqx9t/XLHDwa
NUnjS//WAF/gckcfk7tig4F/Lkg8F1MB0/qd3uGCA2hN/MxPL1CG6BAE7egnylewC6tg+qqWRxPt
77aZo1NMUzFM1b514C6pWSq1GuPCIMLaQf9xNrTG08Un/F8ZqrFuhNjIWrTV0RbokB/DFRJZf6xX
/Robz2vxa3Evl9myWiPI1BB7A/FVeAZDGhRiMQKGK32xhH4buSpYZ8sr+EYVlgEdaJHq2Hi3YE57
yezn2tZuV235QSaA7Vvjrv1UOxae6rOxkk8Wg4mGJzeaNx8nX3XVfbYkqyvejk2GqrFxZbvKFQ80
d3QkMMH2jVpuvYkXcwDbEa5tm5cyZd3b/FmgeQMvyuO0N98KuG28IXOw3oqGOR4AHBft3Y/opB1+
vwLIz2UjVsB3D/pmBShZBIMePYqBfoUByL79aSgDbdEupAPqF1ceAaUEiNh+7epvUPkYd2IpE1e4
OBIGV3dJkKLpk1XchLLYtUFBAtizbRZaELoJl2714qxanvlQII6BSbaq7sUrsa9Pw/orHJr83cH6
/b3cHKydErZaZuNeGl8PoGhOwCRlLUhS6QM6RFQH8xAOqe1dTVGus+7FQSV8aK6nFrpWA341r0tn
Z3ym89KY9qq+serjlVmkPzXtXVodhmbpVFyCcJStsi4wr/8yWbvDk9jQ52pRvsHRihd3AsGifgVt
+/cv62/wiOvLsnR4A6Pfi67vj9vVinsqC2lHl3ArXsTMoLhVGza6mKX60S9LiMYwkMRt3wG+p641
4ERlGTxszkhDkbvKd+vVUtYoezSv3iiBvpBfHY9/G0/+c4H0prg3KmrnUNOgrsZyOiKWLArMB/Sm
F+UBIgP5fM3SOl/15xeYP5ySj/Qh2sT3SL3JffI4Ag2zWYZJNM4XD+6bkeRPpzaeHNrG6BYjq/zx
wc3qHNPZQr0/gK0OuQsb7iqs9XP5Evf8SgXHaSd9W98WbhcvLIMBbMKGl6f6eTxD/oxe0dlYC5Rm
8FNIr3oqVhzoIkGLAQko5CU9dBYLqG7+l7PzWnIU29LwEykCb27xyKZcuhsiLcJICBBGPP181Fyc
KmVN6cR0dHRHV3aVEGz2Xut3i10nSSxSFSipKw2r72LIwpPhqLZkWELpSrhd6HC9uPVzcQXMe2YD
3dNVqbF3Lr36tJhkD7Sy6gko7s5d+AtJoSA5GC18kgpLcot6HCqzasQzdbVAjPpMHmtiS1gAwkAI
Lq6foJr663HXLtsFL+fDdYZfhiAjV5zCPM25xvu1pzSWSzcPBuWEpgND4nURf21Pvx1AjBo+FepF
i9l+WLt5mO/6o50+pCEVjpN74IGW+N3aF6I9CH/7pqaz7x02fwOD/riGm/oXb280ZCjR99oCq9S8
/OYtr11RtiHmlQKRoy9wqB+c+nFwjm48BdsJq1AaKVXrGpY7WlPJo/8mtsmugzwcHMVNKEkuRDBY
8sFv56wR8z31Jq6MP3Ktu7of20pQbZRmms90X3KUp9NAmrlzNQKt8Y1nOkJMzO31lRlGE8WbbKh1
HxkKBodwZrCcVXrtgu6cbjsCI7Xv7aTSX04FvEeCJCBSodj99dh+eyzaEBlXtdfZaPbJkggcJO49
jJo4ReLqtjP2RlrsIYDKqb7LuT6lXRzs2MaAehfXv4kKHEFY5Y9ruTmhLiay/KTh8eRzvOuwVp+0
gueFdvQH6irTqpu9Es0j3ZbqDTmnXecwUTh2ojWILYxXiV8zPNDaaU60wnSoLwSF8/pYLqStKoyt
sk6ksdtP2dZpijMEV98UfJ2Tf58NOwnRWschNQZb/kT0RRtQKrxy/jEF4E41Zv7l/Prjm96eXwQb
Jb3MXa/dbBkHyuPJYTjTErFxEaRTPZS3wOQmKYBY5K2IbDZxbVCDxUcX2XQi+rrOysi3cr+tDmPa
v6VCKy9VyWlbm6UE7DQr7PGUA9l41EB9j7b0jFygsScLwnMAGOpoavCAj24nM5kHxx1ZHBYb2tDu
Bzv7vKjecS76xmcc9jPdZSV+iNfX6mqJ01a3LcYjkHYlTUEK8Odcsumgj+iE4MHm22f7GtQzUXby
OTj5ylz1XzB81r9PyL8v3FERZbJ8iY+5OSGxuPdn3Dfxnrg5gjcmH6pXTtV4ruzrTeIeHIY/2aSv
E4v3zXgS4jEm08o+q47piOf/37VAfqoQsD+ZjvyqiHmpNBw6tuErj8fcLRFZKVam4rGclunDMBvl
MqxXW9UIvH5QQDwvmXvWbP3l+HT179yb8UW53WslwZSwRJCsQ7rOn4cgivpYlg/6ZIdn05Kudusw
nkqzwKjRwp/dHnlIX9lXxZWrEWOSbUSJtHCsBFcR7VpZXKQ7SM+NpP1/322J/Z+/VE7n2+0/1ZOM
2A51ssNTng3uMVnUeVATONqVTFUTnAhG0XQFw806t1Memt6/dJ+RjNeJM3QoZ1X+WcVhob6l+cMw
TNMrq/YhJcXx/3XvFAF7pKKyKd6yVv1J0lrC7OL95bl4zJbDXA3KfbtKGZ3nHf3LVF1nXBJt+77d
G14+PdlNUNyprn5VKT8eIDuEoYkytMUvJdtvu7JcanKmlBqRE2ebTdnMoW/trHfK2NMptNiPfR01
rJUNVkfgHz4iqxed7vu8a5ZMxx4cxijQT1y+jxiUENIOyzYL9NHWg+eblghcx57shnt0y69Jvn9e
t6EqIu4kLpvbd8uw6xMyHDuC6vaH8DzvSlvUNvWGsD/ORAdk6DNeFM9JHJgHT7dbV3KKMHsQci8K
jBVeabubNyshOBD7xw8j+8Tr0dnlxcK68+835Few+e2F6iINsS5okqjc6hUEVSJ4yOAGn5+JqSBL
sApPD7AdKMhJ+9gfXtKHlpA0W36vS6vu1u1M3jAhNX2kDUjfSofjhRhPeQrCO/HVCrbAorY9xr5E
AN2HFjuHLIhy+s3M5lHIm36qeCR6nAjJsAEHRJCPb7IkcQsbFOmiFb83V1umLZ9WjuqcP5Infh3r
PmEAjWCli8kdJY/08wQaM7c0dDSCYFIp39TJDRPJhXbgfTw9K/7V7fyR+NjXw/P5qSU7UneFl2FJ
WwV/+NmFwBUlUT7vvL5ygBd9+GwOd8Ks/1IgckWKLimKAbOPnvbPTas7mrqk5hLLspthSGSS33C0
2bJsI7yQyxSeH7Vtvuxa67QsQlyHxN5ZIDV3jub//Zw/lwarV8HYj+DWFEH+/rwOc9LoVSH10u6Y
Tskb682VdOJt6vGq5c7h+pTI05YUDY2EDK+O13mEb1ZyrplmMc6IeBMCH4RQJcwxwrJvQXqLeijW
LiIQgpTYTep9Aknrtwdb2irOgRAHXPf+iSLPdE1xqZjuJJ5H8qyGVyMrv5IvFjG7dBofsblCpoJF
mK4O70tPkgZRsyFHy7SnbFb5c6x6Yl1mpB01PMOPWHaohQKSKVHQd21wSrzTZDZMZiLqA52cQfDI
rSz6VAha+ZJBLLZ2u1DjYKLaUeG03QJVHehZF9lZ5TG9rE1mOhKmiMm3ow4w0nzx7J3iUI2nh0Og
ovATN9olADas4nUGyTfYzL0NsRJbLdBfeXoR2idMZi1dF+ky1b581RT08O7ptBZND0O8jDyKVF8Z
vaICGw8iShRJZBWvHKcnY5q9SunMQN5B4MoXakD7MlPfjdhuaLyg4ScuZHg+mUqVJ6zLoAnSVzC9
5gmL26byrjYpzfXC6PGXD3aEzPDiKiAfVu3HbmJrgDYyQWLA71/dax+AGlqjhMs7v1eqX5b743og
T/qK3NbRMshZ71DT+Sp2tWIozvlFbK3JewzDSACPXWQWvUFQWmNlZ7oV6jwgv+t8FDlgZkQRItvA
XY7pFa/0qXY2H6bZzoSQ1+AxACdU/3j10+YhTVc4X/1YJfmwhMWYxO71EMiVX7fOQV905H4Rm4t2
dMp36OwrdA6oBawHTKWCs9rBf3o5ulUx665enOBCtGBN0Q2ns8yZhJE9kPqrWk1qS8SzHpcVWCbs
WhqehMXwTeGYEqGEI7UI1H4utp5xfDckjw/XfqmXry3WZDszZifZkYdlKb/kqgsYE0Vu/N2YiJqy
D0Iv+Dzc3oJDcME18fjl81o3VjHDCiSnKWbNG/EzMyiH4x6UTgEFj6JPEreN3juLOGZXWbUW5Mec
kFcDANX4PDcTq5Bs84qU9AJKOT2USkbQSWf1KR7va2tpTTzThecWQrogcx7X4uXwradHV0GDMOle
hlQLzS6IzMS+DFPjsj1CoO5PfQB3TJg8SReBCBTQOAKinpKmiLhA6yzYEKs9zC6efoLfrA5eA/Np
5ZK93GSLS2ebiVNpAXpNfloqIfFD/z66xJ+annF/4i9Nojxhz/xzfxqS66AYMfvT8KE/g2POxJnx
QsaxfwDPYsbFNPPMh/4OevgXmPbPTx11Fr9VJPEVAy0RNtJO8A8PWTAEp1kSSl5sj7zBPXTp7qfd
7METo9CyuO2kXTOF+INmGgsGXHiO5kGR3TF4/aXa+uO7aTdYltJeJ+LQtNIOlSKBYkSibLt1tmTm
6vRCdtZOQBDEWzNjSxvfr9K00skDKOIUoZk32WUeM+PeW6dzpXXyGYlO9HxBCZxx2G/+/ex/+ap+
nE0wiaKBP4VC+uaMvNbSaJOtpV30epacgQokhG8npdw+zjSfRrLwBcKivwjgFeRpJiCFtvOPYcQK
9QA84z39Rh/LnoYRwQwjYXm4MDJwlkBCd07xmU+j2eFVu1P7//1p/nbVNxaIo9Jz1IqVtJMtFBlz
sHL36AOgDo8Xv7lTOv9F5MnDNHDr8A8J4dkNbSfiyScEMpN26nZ8hO1D85W8Hland6LKQ0LIUW0r
QBgCMHu2jR3sEu3Lv58SUixehj8ek8i0VdgMRSSUEkzl5hWVLow3Ngh93kmv5XdEHPr3kfK2nx1P
jCx30AvpemAQoj2YGFAmT0K3zxI7gmuQCSHoiewTlW+zHsJU2xAOmQghcT0WsUxm9nqBKmAkDLFQ
p1A1wpzT6iAhqpIfj4/qNg+N6emFfE5lKuRWKbxOzH0XP4sVLDopqF4vPHQkXc4kw25V9zx4l8ED
Dk0/cbtyFn2gyzkxC4DIe91pWmQW0HUfMRRX2Lile12j8w4jHWfKd4Jw9BOTMjp1iI/Hfj4CwHQm
s8S/egyv6J2qdxTZ1p6JlUbzSlg1WgIicHMyOFoCo4dV8pCWS1le9+bRPtCnNuQsvcjfkkh8o69k
c6Oxh28jnScPpEobz+lVtwcS/JjdJi5E3SGBZ34todqICvavjZ8TsGNaE3QYuJ367q0kI640/QPi
Mhk5JgzlySURAm1G/Bm/TKYmrNHlMR+BjOrjYjau2SaBoFxsc1jpk6cEyRGjlmbpOLl4hL2UD9E9
+8C1cvjv9fJzyd4sl5u99WpqsXYuWC7IgR0hC5vTwc+KGdoH6eRHtcegg310xqJuneR1TJUByKUB
QyI2LECncrqGO1f0a3bozxVMOa7DySHsvtlojtp1QvJLpeygL5tsmkhrNVrppl8gnMCFDjlfLxJx
VQjMNPBkLbYuq752QKX6yJfxVJWbphGcJP0+NE9Z+6phWqrVdTG8nVCdNaetwuk4qXa1RF5T/qr2
5H19VqRHkhzLvCbk8juZ7dcg7srqP9vJu4x+Hsr8qDm97B7R25M6qT0eTl5qBmd9czxte+1TPb9c
jqQ1ZHmQQcEpOpEvLpU4ee3XqJ6SvmvXpPDnryxzNdr3OD+auSASxYjzZikIKxTdsZ/DiBW+3DyL
lHpyMxVc8N1GQ10Fj5iHcTkzyxciPzJAJt2+el0I/K+pDDNA7BMQ5xAZVrcrLmGtg+1mc6CnClJb
qhY6adumfZyPR0eHUCtx9LGGgjjgxTl/kXuHiqth535s1K84OrIWyDzvZ3yXw3FL5jaKJIO/Z3JC
CrarkA7MjeuuCCtnkeR0iZW91AK0ZiDE7+fYQ16Osq2LfHRjB/4vatsBBxGplTYuGJEvgMwM30Lt
EHbq9O41TNfDXkOGcuINPhwd6UTvWXudRKISh+9hVm8nD4dFERzW6uMFUNC0rrhRpLH9bXbg9gc6
YhYmgirZPiHXwjjYC8GlfEDJXo2jUIgDswyJytQWywdCzU1SwmW3v3iX5YC0gOZCKIopfCjJ7wOq
lB51kzjtIda/ObaKeU/8p6eElWB9iQgknpK57vcuYsrgSMa/de7tegX/OlNXp49hRQM9meAMsgei
WFzdYTFn78lTfCH1wUalfils2XDrVRNKVvXFDYGsdCoCVtz+S5vl6zR3zhva/QvarRUOimqwi8/o
CWkC8yWsKyKZzJZxQT0d05dY84/109lwGXIjQ/3nrXtO3eQehyGNxciPN1NTcDEw1Rmc4qY0Mjsm
oSRVouzE1QRH0K6fd0s9UBHPPNAHwEtXr4IzfI8bqiUF/4XP5GcBOm5X/7mCWxOQOmhEreRcQRpm
m8FThkVPaPZAJaoTK1Ovx0QO5r03j1f0XIS+t46yTpbKd+EiXTm7530puyggZqkvhsMK23vriA65
nkkwJJvFhAA14nadAx2D6MtGWA2Mbnknoq5FHxfPBHj4gumUgaE/pNevoYO9F6+Wqh+tAVRVlvfd
IZmhvDFwZDEe4Pgl4W577WrI4bny3L6V3sF4SD54iB3cHVbWy2hg6zpP2F0lgljdPGCcToBAv8Ph
mrikWNmmo89FZkVAJ06jzRn1o0Q2nzPqJ8/vfUJaHxI+t4elNdv35Nw4NX1/dHCYeeGdjGeNfL0D
AQtO4VUsF/ee1P7XWK6fi8IAthR1yTBuQcvWVM8XAavUrnb1D+2bjPkhPHExdHkP589hN1Kh8+Hj
ONiNi+mDznZiA/PE6Fhfkq/MVhftN2QV+vARNsd7/hlBkDzz2iAAPS0Nr2nHvQP1/vvVYQAWUHbh
oCpapS7eOe/4RlegOdX+ni7/J5H5a63954vdHI2VLDSiWkTjF8N2M7+IIGJ2ux2esn29OGCi96G/
X5BtH5+jrTplxG6jUR0FCWHndm5f18rmbrvwg8m8uaabNzBvsVtUqSHTLnTugNzJwGdlUyoBdb4A
o+VKgHOGfNj65fBtbAmdZhbA9/nxtMFGfbBYAUiyow3pS5NPRiN0wT166Se4N16hbiCrFEz4iFtN
zUnV1SjNdMTmpBK/SRO337Wr3EHVJ2vT/BRU11GiOhafq8Os2EbpSnk3w9wmWxUjwxGlu5U93Skp
Rm71xxL97ZpGzuK3BpLhe8ZQZ5q8Y2+kU7J5lOUS6KJS7D687sWniS1slRW7e+UA8lVT+bFdG7V9
FW1Osjso309vwniHyKI1IGwkQf/VEv52NR2B5rlRKfJuVE37slMQVKpYOerkVTKlorRhPUmo3aNp
rvYRErM7ndxPF+PNBdws7DqOma5KJ8PCFj0Jhm/ZvMWzI75B8tHJEXTjhyY8TUcmrXu6x/re/fo3
S7jT41olKXBcwlgz8ghgEjuIr31OekSavcspQinC+dHQIt27+T+pO7477atoaoahskJvisuDagKx
ThoZ7Hl8rc/s0VoovmeLU+VnX8l6ggxqcMtLmLLjJKvU7x8uhN3fYyvUvx2lv1/HTV+akud6zDOu
Q1uUb/Angk0jZI/iVik8vUg9MJ1d2GUX1pnTEFsYVVZ5nVaUP6pfJx+NjClAtE5X8pO9BDnUS7XQ
lvpD+YKyH7VHI7mUA3G60ju+Sd9SuCVeD0TXrw4wHvICq/hxHKz1bn7++2X76QUd77AiqCoAvwxQ
dHOHtVqc6K0us7xDDZO5i+E8SN/bgNlMijMubuq/mLlfd3Qnf11Xv3/uzR0lQEzQScGVd+pqKKxh
rripd9jqS6iTZM9cBNcI+sXZPvl96ui7O1/6r4/zty9903UXhnYiF44PV3wig/3MBzG2mhCkNLjz
SePLebuX/f41b17eMj0VHbPX5J3k02EgLhPnta0+kXzKAMB9Nhc8JqX3v4zp5a/C887nj6/nvz7/
5vWVlUvFcBO+aT4fC0B9FhNuRgAf8tHeGmajHg/J7uguoSbGdG8+aO6/L0EZt+t/XMJtERinl1y/
svh29FVnZtzgcFzUb90GcLXGo8N09TNIvuwpV79ZnndndIXEEozqDLQaC6CFCVaLapEGsuT3y9Ma
yHSwaClkjWlbjoypZPLS0sBjs/tMoPfv8F8/nQd/viG/BHi/HQBqg+xbaVX2oA+cB2AxUvQEG5dH
ZObaDPUoUX90KH99QQOd7rcMLkD8A2NHAkBlIdvuHs6RHX2Wvd8dJNKLbSN5ZOLOZHN+T1PUJEw0
d3Mi+wucBWgJ59Ev3L16a4gFENDGwYacrezjsJY7vjGhYn4m3nlIv7r0fz2kmzPXaLXkQlYwjpLn
45sGerowV4MjuQLWfPIr494rrtimkH3ExfvkSQ/SFezT8uimTuQIoUYyynWVDcuC+hG6s/k4m0vR
pi9UAsBPcYF4NYXMJDflsB9ED8pI5J2bKjAylhY59PgX3TV1HyULfBnb5+DQ1uNvhkAbtsVTtDxP
qy89FPzkYpniLGH6J4mKmT16rBKiFmCkUobcW+10sPHlnKf8wCimynVzaEOw938valEYdTf/umE3
upw4VRgDNW4hJVzRdUSDERXlwvLCApZxALRwVjZhwQEgmUM6x1J9ixl8wIQgi2TkiF6Tb9CHp86L
HoQXrhVWwaEjnkTbnAdgZxi9t0w3UL6ORIcf8Ah519dmz2+PEIk8CQs+Id4wD63C4LNjQF55ImkQ
Zbn2aHoE+D4d3qsnaauFZ7JidqkAkYwa8cATjYMYUSVUFtRkHYKqHF2j8XGnHsqHRlgWrX9i0me6
6fSNdPSIJIA9aTFsEzbPaKRJCqiyGGBPen+Ip3pLPnsgRl8T+jYiPe9NnP8/zgkZCa8Kq/vDwc3I
la5Q9F7eXTx9pUzjIJmdPHIyndMsfYRO16d5cJjmPmn+/r+f8V/7Z0Mf/dDYoQ35VhpZHI0oJU6Y
Q/8aRIiZpWlxnikGMzBHYw6WwCm7FBNSJYRNUu5hZ2AKt52+DgRHnu6cl792mR/r7beLuTkv1VTt
OzEdZHgmsnvdo4DyZnxJkJmmXo1YSZsOSigxA+m8h5MfmB32ignh6hQv6PHl/TgXMWXsPBMu3Yap
XMAgcOOTAGu5qN6rmf966mDXUiVZprC4NWtd4yY+TIRqPHWi9fXoxD12WnImGF4GOHnwUOUsGd62
x90j78vVfYHgL9z85+36zxUovL6/bdqmlKcFicxj2XqSLGbXXOanTwpXG8oP7ENfl63Vvinzyr/X
iOo/mz7sCZqJNgGJAurVm+LiwiCbLM+P2e7SbgW/m6BIGIiRYHhVXgB5dtvJxc8bv4i2GdZmPUCy
Iz9jI+807EBOom/N4ln5akYL0HmD7zXuX5QuLBBHFx6poiB9FhMG0vfieRB8COqBrraRHC15l5p1
BW6uHR6VbioXrZsYjzFhEO1WvIbHeCMbKN1LDJj7uvH7Yna8uJXELAK3LANkxwXkVOeVcWz3wAJJ
u6wTLIjlxBPPYNqybDUlDfNUbEL1nuhLHjPTbvZTjH2iLmB/gwj5cddqQc5PhQZKr6KNO86GMtSS
0Lz4qfJJEFYOZOjjo8pKm2UPXgFLcppM4SS6b90Ix0a/GCwVPm4mPHaL9CGbpS/RY7mh1wYARh6i
QjsA8J4e2ofTS4KQjHMFqe4bDqed9t3lvAhMDbKMKy9V+nH9SqaRkz89aVtx075naBtmI4prIvS3
6zjEU6XsMxNJtgUchZdLe1GXADhPwnM3J2kjPAQXtI2Fa8xI46O4NBeDXYYUWi6abosgJmu0lxD6
E5TBxVN8M2SLB1hlZOOqeyK9HXGpQeYBaRnu+ZEJ0fIU47hEiQi4KT4CPxUPk+P0inIE+er3Ncyn
wlP72jzUNMsPUWYnTjOrvAiXlhFcIR5NBy3HS7IieR/5yVTgZJ1mi/FoIvoWc1XpMd0z7P18nWz5
s5yL7ihhQiYMCWIjLKZbKEF0Npzg4KBqA+PNwTVX8OHIsfM3aH9aMf27zkkqSt+7hTbOd2J4t3V4
QrSNDcREI4HGY2P6pxkTvUYFueJXDCjZpQ6y3c3VO7sgc4xdQE4BLpyiYyme9fXkDY3flw7ifnTJ
QtsYHKCPxgMimQ0mzWCybPbFUnTqxfhjyAPheXiaoICO+eSWiWiAg6sOr8xkMQYJ9C6iG0/ddMCd
gqXLoVr6RjEvQCTJ25jY169jPksGn4Bne6gYnWVpuaVW4JIFjzHs58oXB/cZTKx0D5WfTOt1A8Xx
RN9XMpqawsbOt6weMv1Js0dYy1jQtXyAnkIAm+wghK/PSWRpZojwgNK1XVexV74csw3CF54wdGt5
cJODexmItUVJzT8A9WMmth5cGkMh35Wrg+lUAN5Mxp5PRpmmJ83TqTg6ysPO3DGBVRDeyXmSRBtF
mEobma2jjQkkSfhaGaHqAXhymEBTy4gOnAJhx4P6oktbJgrnqdvmGLyiz2zy/O/z1PhZMvGKE68g
SYqqCbi4/tyTFaUWzu3QlLuOsrh3smU7r3Ar2uqnttfDs0Muc+WNiVTqDqZjW7qpZJVBuuDMY6Td
+wBn2ULFDnYS5CyZa+wki4KK4PXgr7v1giI83TGY1u5n56CaNRmKqcRXS69CY+KlKyOUQlayuRA+
0eQR/hKccQMCxyLAWEMpGARngU6/vBGBAEkxWsE9asnBHZUL/wU6fu923BxRVXJQClXndlBbCPZo
fk230svIOJvTaoOr7k49o48lwp9n4p/3/6bVV6SrcGyTni2WQqqfk6hAy5dbguj3JiE/ljSZybqL
4JDWBtF8DKf2WD7SmPGaZft2BnOGIdfYTJ7ROGQqQ5FpIukbvQ7IgFEaASvYia0Yc1qsuESa8+dr
8ehxrSZ2PcKvYQZ0Qijh9aNCMA//FahTEOPtpXWYJHYpfPiTGn8Ynpr0+cB8BjBHtOYHH7T2akwn
2WziyA8T3e27OwW9dO/m3NRXDHSM+7PIzWmNFcV8TubM7rVeFmvP3JyaR6kMKjYVMJiZvsYDGJsY
O06+sRQ2EnA2mx8MwNO/X5ifSmiRB4Y1Z0zLgsH5kdPFhM8Do2jKXTPuPdmGkUrZMoXV9YTp9ZuU
FMLEEC2ZCzzUH/gu5NcEXwr/xnQBJlcHKExnwubOVf31pP7PVYnjz38rrSbSpUdxzLqtyC7YFm9c
l63PjvvTkzZn1JC8EJ4nU2EWO3JI22A69wAFfXwxfqzj3y7gRrehHxrG9J0vJYNORrEzJ3m3vDCV
5kVa4mSrnHROIuZDOW328foSEDKxw3SpLrO1sDivstnxUVjjnVXWk5Xs9Z/aFydASGdTNnZK0MtW
Xguh8nBcG9/Fm7y62saUpIFA+Iw+L0frMj28TdbnN3WwSZJIXiBOxdimVrvO8QywT3whiExtY2Hu
APDr93tmBuPel79p1PVI6rI0qkrwulNYIkN+yq52VTlwBOL2jDnpamlccP0VPZxW0fS4PAKTBO1n
/wlffFrRz8u1P9YsmcUvoKeUu6WQL2ssCERzdAj8bPPNXKarrGT4HJW7xaKvZrjxrjaa2vlkmgYt
CYhupTkkJQI662GHFT+opt2unGvM90FlROnidgE5iI7KwE7oPA6/MjCkjfEuUNcaljTDxU0io1Ty
/91z5Kt/3Vp/WyE3J40pHDPmRbFCDvPsLX6sH5Xvcx10a+6PvC0eDWERP5rbyDe+OuqfBwZuDeR1
2cc9bfO2Yo3k2/aJkTbZ/jQ7k7aYL6uNatiXDXrTy0Z87CHHd0cFN4ljPIuLft9uLnvhHZrLKWb/
ft1+Cfj/tdpvjgmzKdVOP/FdmukFlBTbLUpxRhs9o0b5b8IB773eN6cEY7NOYi6y6VCdhY3fBr/C
L2yMoXe+mSSMa/VfX+1mz81SqY6FuOQEfO3cw9mqXgSsfWhLSecxvRJvDEUcgeqIQisWpkdxThGj
aE4ycbHwwqbJ3sk5Zs4OH1Ovhmm/JNBYvhJMh83JuSSu8QVXwxoGNkGCAfeXMumC1JkHJrhKXcgY
Yuhw4RCYZ5CMB4GRMzipWg6rSPTIWEBwnaLnRb7cWaig+a0HYkrPVg/0RLapYjHpEBFu94Lek/S8
anHILfH13H50qYXsmuLi8N5eYaEtwvWYzbrD53ndtq8sfOKB2CCQ+R8lN0XE+4ayBEc0v4RGklyb
N464Q+zzak0Uh1Sg5hMN+8Q2K6r1djHmmiWP8G/y2VO4MITfjNviCKK/32bv8i6ePCmAaLGL6fb4
PWzTi9O/DASBYkk5LTHDuBPCpp6Px9HMFa0mfuFgD5tNguorPnoyNe8JP+IE1cM+YZoEoyQYZku8
a+ERhSAAwdESXOB7olc8j+fE53eAdCYFqh6Xb8735/ZBbALhjjAEPnbzG00HyRDim7q/vFK8Zs9p
61xe1X29AlypZyXyRBqls2XiIiMd9Dl7//er9DN68s/z9FZslxcSs8wvLG2MHJf5OfbN1aQca0oc
KOurHW/Qmlh9wMx2Qm6kiRX7/ZSR16qXL3mwCThC67PL44f594X9hYT546D/BYL9dqQemR0iHq+8
CBOqfeASYgvIOpuh9OMUPdjHB+pf7Gj35IfG34oecmew34yGSuNXftxvn5vrF+NonE9jRe5lb/2c
mGLsZ8K25ElTCFrm5mJ1H6d33skkc0XR7URvELkq+wwRWviGYcfnJZrzoiR9xR1oJct5KbjDadEM
+1b71lBqoG4liSSRfVybhFZ4/MdweGs0ixKLEl2pVym5ftpCJPuzC48aQK4/MJzVmCeoa3a9PG8I
5ZEc45H3+aHXHEH0SFE52N3RPqN0FHxEFGKx6mqw6AhfXblS+4BBLE+M/fYmte7mPjOxS3GqmW4n
7fXrc6o4d57gT57HBO75z5282aVzo6lUOSnK3cVhnNzpYfBGx+9xeqDtaKckc9LyfGqz6zumwvDf
n23++GxQJvQ9smaitUHqe3PaGUnViUokRFsYam1AkvZ9UR5z4+N8aUkoXLRd4tfR1dEbn5tea55x
WA8iDpO2ctsuJWntmUDCKGyOSzF+TZLgUoSJ6nD4w9Aw3svWTBpR/DwAAALpXJdZeXyvle0wbC5n
F2pTYiiW5NQMmiH0QbKT1WR3+RCW0cLwk000ZVyQTZX2Wc+OHnG7c3096sci+pyIMEeEZxh0CPA6
za7pPmYjvxwWk+4NupLBjBP3THdUGclsGNxUJuAucXLTJv7rQIRVvNJAAw71Wx4/Xa475vFYRxXm
sEVQdUinGj1NWu4P436UPwvFtLrceezSz8x2CWSYAp0ZspTq4q36sVLzUh66Rt0aC2Xazoc57wbm
E6Vfc2pwI6V4K0f6POlfUoOtHJ1bSj1JvVjmiAORHOLM4+gokUDWOTPeC8R6p2RrNNepgm67Sdlv
LhdbBp1K3DHa+xCrgUwgbcNWfz47BklKhP29RzRTuw9tqw+BIM/rfI8qR5qDEoD1pkmQDjtd3VJs
RUUQaQu9fjXeOWvKFxMezT1GoXye8VE5Zm2CDTAdpV5ZuibJqHEwYEMng4HitsrctiBz08b62RZv
mhLikpUx3ijk8/rUeEygOZ/HVANG/PF1MeOZMFgPpO0Z77WxoYsrgaQxGRNkRpKGxGzBoysua5BK
6k+OtG5Rd4vTca1EjxNCM1CtOdRlLYEiAhPknsFoTC/jbKAIQmlvi9+iT07H+zEOFSLeX3WBgPIX
U7A6zm5i/LbqzHgrfVNfM8YrrIkiORCb/n7akteIduzq1tzVy1Nma8BGSMg2BhELX/ITSjD9QTas
MT4JJMcD7j9wtzqG+ADFuIqE6d6SN5enKPUpIK75I+U01YXPgf2hv0a141c6k94s9XVc7o8cmfgB
Jie8YfYJPwh6AdMjNjDNZoeiDdLs42SQNDeLU+8I7NEFw3mvm4+9Ujtp9pDrhad1+qJMWe35pXGH
rHBzUnozrN/XlqCw4ehl5jA9+4zYtFSKkjp6ybWHUnsV5EA/76HXxJeJ9+99R/2B8o9rHwUTQyXx
6f7MLCtiU792ibpVXjlIn5tltwcG6/rFQSNO0q+7AAFELc6E6LsvnIm64OgoT3YS40HbGdGm/x/2
zmQ7TmZd0/dy5vxFBBDAoGqtyj4lpSRLsi1rwnILBH3fXH09yD5rW2kfqXaNanAm/ve2pSSB6L7v
7eIbJjb2EvUmATUUm+iDlW7wvgNMCb/119GdxotpOnhbAeXaoNiul2jx/Wxf18PRo22lN6nYefqx
7E6pcbD6U64vpbn2po0T/MCkL0em8ZaE+09SI7eNpzCT3hVQJ/yz/r4R9rpLvMi552SlVvqb96Hc
paCg8Bg3zDoL0HO1WD39+xa9y4VpkSOM5mGrc67WGJtl4huBfT+sMTfaM1euQ+qqrbElQxZXd3pX
3he8Jd8ikp7lbymadi8vfFZzlp7h0bvjwlZ9WLpF/Rob3gQyIOU9B3P1zaLQw11h/f8wwGzJvXo8
a9Oyzp60GqwSdpBl36tqh78TZiBsYOAUhEwzL5GRJflmepqqu+k9nekEg2XMlesn2YO23ISecUDt
5KJfwYyjSr+0+XzwVYeDxl0JG3eIvjbmZTl8NduN3+0snJdo37Z73zy54mT7hyDnOH+rHJy0a9J3
DwpFmp8jZtBA8EBJnovUMTgKC40bscWoKBL7iSjO2vim1DvRvXv9aZwjoQhMFTs8ei4Ly3bccs/e
QuPaJTFGDoXm4NyOjpNdzH1Nj/3nn89/8a8/qibGsKxSKL7/+u8UOYlsHfzGnr/lr4ie25/V21kW
0Nn//V+n+GtNXOSP9jz450VW0E35Pb9v6+/f29Pn8vwn/z+MCFpiPv7Hf8by/JEQtCYnqC6KF6FC
y2/8ighS/wg81dAZEb2DCcVyEP+ZGOT9Y/se71VJXuui4efw9isxSFj/IKhAuIe1k7to+Pi4X4FB
4h843S6fRuaNzT+CQf7nN3vxiv4eGKSeKTj/KsThAUsHrFbxSUt4DqPsZUsvqt2cqFe5MwfPBi2L
QqSVMs6xOiajIWrYT9SM/7YnU/Y9X7X+YsnkkjpTD6m6SYI0E+TtlUhAJbY+lNF5WOGvmxDNpU9x
580RvnCB56xnr6ix2gz8HsZOYidRfwf7L6WwsIsiuG64cCrXmkzBokTRH8cTOuU6siTm3+bc/nAj
o2yvaoPs78s5laLfKm2N7sFo8t66iG2dlBtEZAOIF/nrxHIFsyjcJ8IORsKBgzljG+coxz7Lhspn
T2Sb1kebECz3Kfbpjt8ReZ2ld8Rpzkh5oiL8XPmGIx6XJN/iNKkkyo8ynsfofczD6Hf15Hl2Tivc
NnCQa4vGza6dJFygjFbbOeSJac71fTAmeEshVjTR/JUNdttmalr4+vdmgkPsQIBEiPDJK61tR9D4
VyJ4G7XpBfwx2gBdlnv4F8az232cKi8BrXV1NVO3tkVZFCveSiu/D+FkLOyb2s85SXT9kN8s0kgM
u8vMwlqqmMt70gIxUw66UJkbFQgz7DdGZQ0CV41cGmR9m8Nknww7Jy5ZkEWEmrsplMUhNNQWNkhB
WGPelmXZCIG6byeEi5kdnNwkqTh5RJnyinjjTcKZPskwTqcrz60lzriV1QwUYX1ffbPjocohyLul
gnI2hYQ3vosti3BdfCgK29i3JHRaB22TVPpujGZE5YGus29pqeaeo66pR2INpjhQnyYZ0u4sg9GF
IGY33nA9zRmxPn1tFg3nt9IJv0Z9aH808r4G1m2DXF3rOMJuIaurGqhyilDJJIMu6rtmjkdBfyXA
w9r1CVDfVJZZaTDJtkdnPSaVgqTvFQO7fqEiBM5izlbRECq6obkRPI0B9TSiZ8ToZmna8VWtAkBp
XQiOCV7pymBrwABAreIWwl/P7ZTg2z0W+ceJvGkUGaEd5LtaDCgWrKDpE3rZZjfeVQSNY7oDUVsB
7TX8p93Oje+N2zguYk30RO+jTygscknfFV6oP1i5W7c74TeeubLzYEIsDV0hPHpTAsIqZ35mlToD
yotBFqiah862ilMAaQKdtxqDm6SbcE4JE+7xFvUhFAbHjHEcdyVR50TWEMqeDGvR4KqD0sXyzR9i
cmKMjyFEdJuqIForXDfjYIM9Gllj8V4oni6ntjb9/Zh1kiBae4RLYBeZwGM69tL4GDWiTTZtmzQW
ld9oTg9F47Uc3Gs7QCMf1xJ9VBR7UOJ0yJHZ762EmKPaoFsRWU7GGIi9Ct2CELQObZxZEGzaDHIO
704/wa4Tczp/820jKpGqEWzZbI0o94LDEJX5wJbqQ9HsYpEJUpvzQL0jVarUF/1Q+eQTtXAXNqU5
E/6TlG1pk+Mu3BiNY1tT/AbN8Ijyy0W3Llmj1iVSS5xL+9Z4qKdw7LcGCA+mjl7ahfc+H5xfGqEI
22Pv5gLb8SEk0ntVzqPhflKjr2iV1aN0t6VMU+eayYI9S+95Q/w1b0LqbDtN6AZ6sdFNlyISibs2
ZpW7a22RDw9ByFW4paZ2hYCsd6t8yfEAxW7nMfti5qliKCaO6zJ8maSryBhxf2bMUz+FRaqxIPGp
srS3SOyqgHFidcaUcvLJ624zu4LAIr9Jvb2w8umHTscMgYgM8psm8/kVlWXYxgkvY81N4wIjeQSw
Tb2pHEXlI+eptU6xP1jT+8oo6mAnwiCIjqk1Jv6HnB8pPzQi6AkLs0t4Zri/L3o7Rqjc6WEO3K1n
UggNqyIMvG4H1SZK14OyCMUatBNcpsbcxdWWemimxVSNU4qOL6lSAPNSG0DHlrTGi7nSGAPl89BL
wpO1ajeWTis8LZzeyA5uV7vGkSzGQF9WiXDx0nXtPjvJISffe+X1lYSaGKUOPVbdDTSoW1KDPwzZ
bF6V2sT2csJCs4CaI534OkxSPDuCoeevjURaq7Jw4xT5f9sg5mskH6jn8APB1pBzbCKm6XzEU+Jt
CtbOGSlRQYBAlgqhD4EYyFghNVpdRW7TnIxMTNfSmKCeBIV50LERrpg03XbwAjaGiQ1km9R8nzCt
iosq4SkoaRiXXZnC1hgqsQn90YVk2Yt7zPSHH2OfVY+GSuQFAmPjqQ9MfarKgKB2r5wQWrl2jRdQ
5An9lBldf0R7aG7HPIsuhG9Xn0hvDre9NoZ3YFTRpZepgAXa0w6Wv5mJOUKedN+tcKEcxTZsmFqW
+7zyYWREGnQpaaIPbiuz7EI6ecIywLHj2u5juAqdWZKmUCM2O/ht6/tbJduKZHdtfZ5JpnZXU+f1
N00XWDde3VQck/r4s2oxIMlN61tcho+ZlaX7IsJ0ukkY4lJK/xPq7/TODnz3uqhk4hy0076rrEJc
qbqfvza6zYZVXfveDtCxvMrKXiATS2f7rs5rdSSykqSesImdL3HaT+vJmnAFCQJVbTvHng4twZyr
3iUAwGgCtU16J6FgtelMKdmsEVWUtwZidzw529H8nso+2BtRGx6SPBdfCl3gXCu6/KDrvjRWE0HT
BwNV/7GrSnjPHrnWaNl0t3UtU6zI764OUegigomrrjylHBMQIXSZxiVHTsDCnvmYK1O/yz0Da4K8
G6dTagmMsqtezzvHpMqJCkGf2SqhqZhD2HMvIrPvwj6njBg61T9ITdbYaOuWedl0CghvrhBdTxkr
Kp2wGkF5Nt5PuAV56D1bfx2ZeiJHIhgVuUUdwHoi6hwmVV13t55JWErn+vqm0r4+GuVko6qmomyr
OSKr1/ZXs6XYEqJKvVdtl+7coqd/5dEYy80533FL6YOhavfeDXzOWlVFKjxdgT6ljT+HJekINsC9
Veruoq+lx4Yf2/2PefbnW92U8zEufXuX+5Ta6yZ1aBDP0IasqkcKqvOOPpaREQvRGMQU+CXzpOjM
+rId54BlvnO7rdHn7ZVZVzEMyzZT2Sp05fQ+F0b9vq4jWHN5WCAKdN3iJsBobVfnEXJ8q6hJBnIS
UZDTKBDJu9oeL/MsMEbg0hg8QrgiyaEAtrSN/VZR5AVG5uzKWWRY+0lEnR+m0cjJ1Ku1LgKBGXgS
HNJwSo6x2ffs+vPQwuwYe0xJm6yf8Qrw68e6kjnoxQy7T5QFZJdhsJllllXiWolZxIR+um1uW3uy
TomKrflOhQ2AUSy98KCntk+2cWjYR6Oq/RGuYFQ9DbnISAbtFg9UqwHoyqRC7Wj6/TrraWE1uTPv
deAUtx1PHa/ktLmchzCmUThWj36QmPeU5+lV3BrTgWQW8cO1wzFdx7MpnmrPCm9m2xoep7BEyocc
yBru4iyui43mBr5Zkq5SWeZtfgzsfr4V8xJX2uKpylkzxtui6r57RWAUP+YGS8uNbY+1PpnhSF8H
JV6qkrtOu1GPXbwo9Ieqnwl9queh6L5CvZDmIXGaFpPoPmvrLSPE8B6CSgewpuOyqDZK9jMsqtxI
sP9SvhetSyOaHlTahmX+EPXRwuecVUsp43uVhledqeZJjFbDvMlSgolVObb7IOqty7gwDOqRIO8f
AK/ll7Tr58ck4/BD174eYYoVRfJtbphQq7wX8B7EHIxYzTmGswm6CqJNHuZhzCoTTU9iNozvXt9k
7OIGaZA0RBzje+Y7CWhSX6E1jTt+8c5uzVp+ditH0pkebc/iFD4XrguirY0q2806hxbxW2H8q/z8
PZ/2zMQAErdybYtGhoAcS/fmXHIUBUFpxugobBLM0uhyxmCD7WBNuDGII95ie39LKsXO+VF9a9Gl
DFdhtdGXJn3A17/IgmT/XvU+fw+aeI7DdyAt94xHUo1GNM4pr3G6GUOcTnDikeOvrGRaGX8vrt+6
CPX972wZEVmzXSfYQUe8IAJxjKy6bUL3/vVbWeCl127lDH6K89qaCm4lrm/z4DIYv7/+8W/dxPLv
v+GE0eg0VFbVxh5ujPZDRDRm9+H1K7zsJT+PCUJ7XYf2wHOH6/xddFZdDlW96Xf4uR6wC99Hh3r/
FgVOLB9z9pxeXOash8b+iJoSJxLzwtmNYO1bsiVuogOOdW/7jv7lnfgoasl9XLor3jl7q6kzuytM
fAF4eJuxDp+k376pQ3mJ/S3PjWQ7U1pKYOLpmOeGRJ6OSinLdNNs9QP7y313hyXtFnc3Ss5V+Cm6
IxNml57yx+oNctqfQ2KJ1KOd5YEb06E6e2FBGFA0ucnGY5OCzjp+LPKJBkgg3hgYfz5Fz8e71XMX
l266YGdDz0qDyOPcuglasB/YiimOx//u0Ht5BXpzvw/uGVaqou3EcsTJ6yLZO3t7py/eWmzOrI1+
vilHSALGMH/FtfBsIWgzguozLrNIwcVGIRdFw3Jw9/k22jq3r9/SMwfv5TjnnqRU0hTYaPvnnfMk
Fqpvn+8JY4V1fGEfnb3cmBgpvHGhZcL8cSGMR5c2pBQY2r58eIHWrkbuwF3hd3bJKXDxBciO1S5/
entGLW/i5cVYpB1PYtZuKQ5lZ21KRcHhJyMn1OqgBvTq5fyQpPJrWFar12/rz8HtC+hK3mINtTAv
zwf3IOIiIitZzCVl76zGBuWDN3TjZppdP9m9frUz+scyNAhCXaxFEYxwhDkH8O1UTklBUNZi6pPh
87KZD2ozePvy2Qc83lFeE1WweeOqfy4dXBXigAeqjbrdPXua4zy2anbyTXqUGBt23+lfGvbeuq6Q
/U5X7bp/j6dkReTQnXX7Fmfhbw+YdCEHAJGuCsyJl8NmAdOpcxk2ugyoAsfpsnKS/OSFon7r4f65
gHCbiqe6mNzTYz97l6Nf2qU3UHgd4ZzPG7HSOwmYs1lmXq3WEu3pm8jVn7sZ11za6suiJZRzts2E
3FFjl8WGs2ebPmrfHxaKihneTXPYfS9gcVwPOm8gu9nTdMpCN7Xe8GX66wMGlvU9icsH7sAvHzC9
tyQych6wLyvUB6GermN/hMHVDS748OtDaXlbZ/NScBG8Bpk0AKPLK/jteBB6dT95PkoC6bq7ejYr
PGvbxA8x2nRRzEmrjaExOeUbbnx/WVLBRiTewZSpislzdl2crQa/TFgP7mkDOztxMNbhEcsr9rzN
25qyv6w+L652thOpLu5t3ZeQ8QII1pV1wUH5B2ABuqPAf2ty/uWRvrjY2fvr7EpEM1DysiQQa7XG
8v+6vEFOcltvlw3KPAhjNXx503Dhz/V8eaQcW1gAn8Gql6+SJnjqaq5bb4J9tO5O5nBoAXuehHwf
P0HHWkP4v0y3mC3ANyQg8buhrylD3/oef5m0L77G2QRq0lwnpgdpgBMjVpqZAGny2zfmyF92SW4W
NA5rD2yKOKKd3ayqzMHMik1OU2uVu7l7qFVGImpGWmYddT9y3YHt+gSyxcJNwPRlMb5x+PjLIvzi
K5ytTjL3mtojwcErkmBmObDCy9m1siffCtpvMqSW5hBJz5wS++fs+W+k9j9Yjf9roPZ/03JJPwPM
5m3cTsdv/3P58Z8orbQBXKk/sBoBlDXRcP4nSisAXD3MX5YkefbM5/3qF0pr2P+gVySBx6dfaFvU
tIzVXzCtIbx/TLZzYnmE79GGY5/7N3BaiuMXC+0SXeDAOXE5KBCE6P0R3G6ELchB2n/hW0TFvui6
BhPDvi2D5gfxuZ2xiewhrprvaVeNGf7paYZTb5yGMSkppZnjmmvNmYM3wRQ7RcwsH5Xp4H00SuLU
h1BMKQDTbDUtKYNuQBRnMqT6faOaznWGTeJ6kdFfEC8BIAV0Yqe+RkEVO3mIlLFNePIQrJ1BUHtE
ratqUm+TNnzs48qh8Zzlw9jT4G89exdIOZcPRtkPWDnOpTN9rtPZCdADiNroLwvZu9gQmFkGSbkC
NjpMsyfDi8xLcrz4QjMI5k+t0YIf0CJswcngrZmz9ckOe798l+ZWQyqirEruNBAjTLfSbuikTKB+
GLv1zTDuRzoCIzS60qZFHWe2OWPf7kg2PnDaqMBQPBNEQ6mZ6HZaYJnRj7h7FVOOcx+CdC481pZ/
2YxwoNZmZ5cPqjVSi2w/sNx9LbPRp6Ui+wraufatNLspYnPi+WEDCqK0jjTO+OYqC6VIP+fZFFQd
7W3DoNUTV2QBou+2Cq/7Gg99056kLafGwVg4M2FchuGMf6tV5InEw0POLZFyST3Z74JKSH1n5Bi2
PwauSy/ZtsOlm9mwHx8m29A/wmS0U4CD2pCoimynaa6KUEuv3gdxLMKjthKPjJpqckSBtj+Nowvd
xE0N5W3Q9qMunEZeEUigyKdtCq7MUt0CKk9273UHYCInuhRTE427GaRxvMlGO2nWo2oxkB2R7bBT
W2NnbXnITbayAbAeZVv7T25Zuo9jXPfFpvQ9ephhU0AVaFSE2LXp4s5dd1ZcwnZzRgKsisHo2kPY
NGgEoEoYAF2iqtS68v0kgIJocSSIQmnFaMXcwH7IcyuKdk6SAtmQ9ukButfcFXndGgk8mF2Ht1Qx
xQSTmAIBWpy58Q+Rtx1ODUpQdMZFXhkbs/NnxGpjWmA1JRPCkqYhcGzs5qBRb1VR2A9hrXDAaMWA
vsaYwS7XzlyjIB5cq/84SSeCoz+Pc3zVdSC7a2aTOezHTlW0ZoPM/j5ktQcOVBvkDTaFTn7U/gCx
aUyc+clCe1VsJOctsXccYy53RSkBUQnMDAPayEzYocTuVA6tBfIRGQ5+joZJvr0XCC++SRLlT2uR
tQX8H8+NcPrQKS3jG6NOcJ91+wjLcUB4HT4UYZX4J6dJTXXsgzIzLnhvs7tvkzltH8BiQ/iQteUY
xj7MaV6C3kTEHc295RvIYzo3meZtR+1T0DyPwsjHeIaecnbZpNoL1NEZzBwdua5FHG6jfvK/FLyn
CtZoxCKIKr5eNBqTB/EcqK4yj4B+BSE7rfbAeEMYB0gQhhTwN3b9kVXBz8tw2HR0RREcjEM64aTn
D84jNBNTXThT62Gk0unR5yweB1l80RsmFBY9RrTKpaWd/kjYTp7vmAA1fnhVPsfRYUhjEDuwrQrV
w1jFyxlaNDqddmnl1AOtgtSN1UU4mYkXr6spmIqNclJXwMwrgpTsTAfexpehSYAfV6IacmMZRdYU
YQ+bmalDAMTgTzx7+rRiA/kBHeuUSHvfAKKDe7sg8rjAmaDLxUM/BiMwdC96PeJoP5VDuG8N0YUf
vUQWw2NilWGFUnxCS0KceWfsS8uvponEZbszHvkr2/zSojnEdIrokKHwIbZaI+6XMenM83aoGr/d
GHOdYjnDjlimD6Tn1aQBScnCsQlqVZLjrYrR37uT5RkX1awSZB95WyoHENqrAvva0xYBACkEjktR
dMq/zsDL4YYXU5uNm3hUhTzIXAz1Byep+/zH4MgG2/cyTevinuUwIajbNAvChkY94+S+65MGeeZq
ys0quwCfV+21FjqY7zNAov6d00eRsLdhSD32JfILS+FiUqkory8h7PV+tEmjcrDpwinfsIxrKVgB
Tmag3W5nhDxfrK8BSTuUPKUZWNO26mnqP/x2zLj9WQ793vZ+eaSlRlE4cdP5kQt3j0bQ2UlP6WYA
O5E3jjHk6gfft8H6ISxm/410jD+v4y/9ONzKsMqmxD4rrQFvSDTU4XWiiY0gottpn16/kedv+q9y
b7mTl1dYzrS/lXt+GqnRjcNr5NmLRvga5131vXnvfUIIi1hu2vR7/aS+EA8QpDte6/+NSu1lhf3z
OzgUnJS4nIXgrb38DmMXejpziuvwR3nM8K9YTWo9f+y/mMeOAEp9QXL7pffV2mKDsBrerM7+eMaA
BvBShS3pef15DpvzVBP3m59wpFAXFuYGIemiagMJ91uL88LbRnhnpS73+/KK56LbtJsqwzWyEyF4
xIIUJwLbt+GD2pX76P1buuMzhvNyMfQEeK+5HIFheJ93DwtZdIZHwYERKh4PCDjYRNb63iCkpoFO
uxHbYjddvuW387K+/nlVl4G7eLFDiDwnIcZ+2ZulLE45KWYx5B8Hum97XURvyA5fdkZ+XQbFDEd9
k1P7uauPhnto12VxsvzPTb2oYWt4LW/25V/W0c9XgRrvYLzLFKQtsozf3+ZI21raTHR5yq/qo36E
o01sx2J1HD9iyb55fUKej0Ybu5llCixNLolzytmMxzilcrsABwUshCvI2V3qrF6/wvmreb4CPFVi
uUwu8qy3/e1uHKDNafLUMTLr2yQRpy6LN3OtL4YgO75+pb/diwdcAjbnm6Cw54V/Q0VD8OJRkqvD
xHVxkg29N1bIMxSI6CAemAeHnnqMbvwfrpLQVUw8n8jasYNPnZ0uKSo9JYIRYIyNpY7Kb1w3I+U+
fjdV43U6RofXb/J8CD5f3116Dqi1QHDOtoJZ9p4JvwzT/jS9tZomuc/6QrVrx2HLe/1SfywcP69l
L4FqFq47Cyf594EIB2/sU18dMbp/7n6CPWPgQsCBOiSoW/evX+5MYsmjtaVasu2YWiS3/aFRyPKc
eLvY2+VD7xkYoA1pFBMVl2TKh/BmpfismH5JSRS282Rj7WiIoEBRaLQJeobJijqooW3eIiHXsS73
YQIfdzNA+jRvOnhfLV5XmTVd9X7VdD9MSWknnRS5X5HGAyFF0jCnQ19V1sG3engZay/TvbVtzUSN
OEnATLHQNsZi6O7ssDSdyyrvMvnl9adwJpjgKTigLihiFn62Z7JPvXzofo67rd/KXf1YEjMpVv2X
duXs+7W/X2KPsQ36uQL8dy/nP6RkNfuvuzkP0eeY6vjb7/2c51/5xbs3nX/ApujvkVsK42CR7/3k
3fvu0rZRUtG2Nh2WA/7lV0dHmv/YyhL4bfCWGMS/NXT4NIa2yeLE2YrWI+4M/0Y/x37ZznFBJZiU
oKjL97OAC5bF8Ldl1Sy70ofx2R4iA1FjHg/hbu4nghKMhJON3V+3fnU3ilzfOG3aXbhITVZ9ViMG
ngP1YU6MU5iUF0VSmk9j621nUxKMxWH4OBhkYZlOQ0pF179vqeuvutY2r7yppgqb9Xou3WI/9t2w
rwy/ekruh8SF3dVmkGsxOzYvZjl6h3ooNmMejSdNW+QCNv+FFcnmZobXvRBp7pOa8E/SGjHlE8Mb
zdmzlWR5OIv1iQUuJly5bHAvH46TlFGfp1F7KAZNray6cYkmHlvTOFVRj03kLOil9Hq6jY1838oZ
96dQNHd0nMgBs4du59dthq8hSn1b+9N95AZ65wwtMe7P96l1aG+8wQtPdVMTwtkvYVL5QCZpiOfs
EBjDfR5KTQdp+V9NEby1NC938K9zNIPLAbxgrSB8mh6wZ5+9fshsndt3xbh3Zv5wVV9eWTo6lCUh
WrMZf0SUVX6aUwJaDZoIypn7gwPeT0JYNVOjWeHJ8bJ6b/Q4dOeDkoTzhD9+m01/KVr+eAuwosDM
lmAPRv5y2H35FhLfh9xeRe5e+DTAZxf+WTN2zU0Rpv1VmRrWsWrbG9XH2aniZtaBFNEdzL/PtZX7
u9qBV2xg+4b+ih/1p+jWU5X/voc9Tt+73zVTCsMnMYOtn/aIDZx8uoULWR0L3x9vlYbHZ8ze1ptQ
aLFb2u9ev71z4cuSY2yDV3ksA5xueB0vb69MKNkmEKa9oRdphqkbZOqZKDZ1Haf3MBzblYYyQuFu
1Hd5PlrXZj47JyczzXUuImfrNuTCS3OIV+3Yf5u0yC7ryadtJbPyWraMWBfZ+52RkqhDUtXlUlcc
3V7gmY8M5TT1Wl1CQyqS3dgW/mVMS+k2jAP7DZjhTDzGWMNgFx0dfAAQ38Vm7+WNhhVdx8JL+r1n
lBclfohdZUX3utbxfVeIeRNOxBrQyVqHY3cIqunRa4L4WzcTKyyr7ONslsG29spwDZfTutRBb1xE
Ma2A19/HmQvT89d0OC8jluI0qyjtXn5NAYtT2WXV7a1QDNsSVQF59bDnUyOpds9rgIrw8GqjdIk0
MXT7tPBlh5opr2nQ3obkP4RRHOP+uixl+ZT7+wpfOeGOq6ia0mvDCZt3nQPLLBvmezAwCOlxGO+e
14FmFHL7xh2dr/HgCQJhFZ17sWDQz6Zcv63xsvLjoB3zft81bX7l0ALeQ7/jkD6r7Ot8OeKqw3Ie
NjdmGWOQV/Xt3qZRf0IzdV93lFmtj/xGNWb2rk3D6DD7xIdMArEvuNG2Gmvn3i3j6o1juLWMhxdr
07IDKo77nBiJBjg/og5OVMsuMrv9wmC9NqyG4FGjvwpAQjZZ1XUXBo4H7+kfXkgznd8VUn2oxzzm
B/IvAZ3YjUapehV1eCwW01Q+FSbxeFjp2bQ/ToWNsVeV27sIfum7yFXlzskQDviD+iCnOvua9s6a
3RCMsxPvRTWT4lGJN8baWZW7jDU2cMVckDCZLO98g5nibC5nnDf2UHcZK9W6irX13l9Y/pO447ea
7QQT+7aamvwIlXIiI6RcaRRL79ilq32Ve2jVU/F+tN7aGV4WCD+/GpnMjkPkAMcU82xZygt3tgfL
rPds9jb2SmlyDIe2uYhkZ61bmPGXuSqPlmEXB+L2uo2yysexdnFfGdNgnXroH1Cl+2P56fXR/ExS
ejksUIVQ0vK0+C+GvC/nZwiRRXStbvcjyqG9KXTzrhlzLL1XhpOMpzkoi6tpHvCrLKSYDkVR4zps
ko3puu8KYzAv0ySeN5Ptz5+hOG/6VPobnDry9ehM9ZVZefVVKcnOiTJ4012fqUszkdcTLcpb7UvA
Kd12G22YI3Bt6n6z7ZtpsZGT8yI6T83d67e7cDZeTgSPNgiEBsA/uG442fru2QYYDVXA3o0pct0a
m47WrDtdxAUyyNLU/kUekHzmjPdwvYs1DHl3FbgTZgBRiFVphqN+4qOQI6Ws7g+2OQiys0W/LqXf
UJLk26LAcUtWGv+sfvoghXqMbKxKRMjOMlTerqlxb0wyE2/xhgq1iiWOHhG6nayI77OhNclLDb/b
qadWw+ThOCBxA01kmW1oXrm7Hi35pmlx6DSkPhVddkfxvqR3dsPK8YsMj9fqYxTfTlaVYkxt3IRM
F/KU9NZKy3aNpOCbU5RPtEkJhvVvYCRj+1xFVwiAom1Qm842KCvMIj3hXLmjM24hMuFPPYlopbMK
rmu7+H5FMZbpbkeCVers/Di8jXou7WTNN781boIcoRmjaZ3a35RVYLGKN/40hVd9Zhxid7BvnPlW
AFeIIGl2UZNM27zFz0BpZe29SNyOxkV4Z+XGzVC3a1nhz9ohDjzGMrvsWi7tjAEEbp9srsLHd1UG
q/TCpe8KrQsziywol9EW7+t6MVxy2bCtWl7mkwX2ojjshDil6mjGPinEAWnGTDjuY5MMl/IqN/T7
uOm/DDN6qg5dTu/h9RsJQh+tGBdtPcDxqz8HtdjEMeTiPHbxBkdKk2nzxGluNxXGe6RyX4DPdl3x
HXUlQh0p8LKaKtw7u49aRea66O15ZZf+13SsV4IZs6rZt1b9MuRQZx60i9cA2lZyeDuSXMH1Vrlj
/oBl/sEsa3kwSOUrkwZXdXBHPG6TiOgibR4LZk405R80Ir4UPVtvDg9m5B7Yfm+V51YrFxYKR+fu
MwDFhUqs7excodxsGgypREzucliU2//D1pksx6lEafiJiGAetlDUpCrNg6UNIVk285QJJPD0/SHf
iO5FL65CJV9bVZBknvOffzBTlrCfowFtMEhLEBHby7boK9Jy0/HDlPoYutZ041UkkOtYKbkj0XsZ
0lweWBkJzKWKooFlgQ+XoT1Le9wcTXOkJ5r1nthYRuToARnADVgaPiwLqXqbmREq3vZjSdddO5EW
m8l0PrYlWi5DwHB3e8HAdH6DYGXP8rdtYx5gOeKtZzdKRvGR22iIe6fGIax56TG9aSfvVSxbZC/5
XQZpzV3bTGE3nPq2+0pLPPHqeXxLK53BxOAf3QVuIMR4O3QquOqBVuINwgRSL/FvKmtmooocQ87t
FaXzGDeS0nloCHXMC4SHSXKb8Q7OpDwaiCpD5CfPVTqCyiTM0bXR9sKV6ZHfEgDnD9NxGXj7TNDQ
wfJYHuch1vPutmhJ7pUm+8Porr/8qhye3fq1cFxrZ2APiC1wE+bBr0bL3xybJD2fFi50ESE70iXD
sGQ8O6bXoG3uBy3ZPEeC5dEzqmPftc6rnc+n2VjlIW/TIZ4rw/usr3quZ19Ikdt4lKt3zqmVL5aH
2+/sapGmUvNuGOz8ZCBuOTaJpt/30lwi2ejOsxzqPaWuztyOWb7YipZSuM/GthGxb2hPdo6hv23W
3reOmq9yi/yrnx8SgbzVVXN2Zq7l/nL0x4Yx+FubmwTZ2i1GqcpyoRfMeNcXZXtJjMl+HR0VLpxh
e2PIwY9Sdzx21YpjZ94Z7yudsDYW2XO/ZN7FGvCtmlNPf9dBjBCam/1tsWrVjUwwTa4MpGQIcFQS
iIel86cbX5NvshkqJD+knyMMfExHW3/0sp5kIrV5aic3DEbM28xU8k5zdPItq+yFPkGEP1dvMTCc
rnxClHp7vg+a2aF7z1/X7aSuUkuGnPLq3cNj35m86rfyPC3sZH4plxKRhLGUZ0cx+x6H1HyQPv54
3DtEW8MSu7PQTmVifHX4QjR55jwrp77+9Bju6Fj7KUW3KD2ymBPRMfkcxWVRtrhoVWwVisbXtB8X
tt8nKYHL6tkilqbdOS30yBLR8HMPo+JBlCIWQV/ux9VwY2X72vPGGM1086X1/dM2FjyRBukCquvB
26DyRw764Y9meEfV4ZGR22iOPLMG3KC1DVcW63W1su7gG3N7NMdKnM2Epa+qimVtJ+79OvftcSok
amIkraHKyvq59I1XvzOyLycnzY2oxvnet73ykrZMdhttaWAqeExIEvMMDUGmSNnqSCHfeqNvvlQe
uynD/e5haJr2HCw2gFxj64eB020/Mh0fzbr5JD+3in3qz3NAvfPM0Pbx5+e+XHE/QcG86zPynZWe
yDsQZHmHkLY4tHj6hlmwcvNLp7p4WnAYM2u4N6Gi4GLVufssEcO92n7WUw9gw229+auloqprg7jo
U/+22r78fNftg9Ky/88PxKrVMfuDizwqJ+YV7v+egTH6OX3978sa1CrmITGQjfIHholEGkLUHPf+
Cqm37ZeLaQuoJi0h8EY+pLju8rOBx//fn/7vSwfBR1Cp7qoFe3gWxr1XcdyKxTLuO8YbIbUzuUul
jXJoUoJagPFXgWr1p4yuC4PeAclm3FId3JZO/4QMebhKE7pJlntFBLzege2oNMJxvsVqcMbCDbCY
lGwzfwhakN2+rrd4UyN0hSEeOo0z6aeoneGa/jRsXl9nVxRa1znpu3et1K8lYtDQLFmIekKEBtQP
/cCFt9zIqYxdT/TeVHrrBwJfAn/W2ns2YcMa0wJzZe7MqNb95sXeSoipuTfsF3xO5IPtOOttkRU7
0BwcYtEzIzwsrv9eFcpvjjWVwFATVRVqrsU6hxh80gaO/WljQVntFno/4dSVLf0NT01V7T2/CjBm
wLgVoW5/8/Pl54+N7f/xRS/PKRGV9LJhNtWo+FauR5qV+e82EdYYASbcF6PzppTW3ChY+NQ04k+d
Kf+ubxsKb9d5SrAYr52FhHLVcenMILVe4PmEZbqkT+ViSyRk/3ailqHxfYKBxL5BfkdkLrUpHdmw
MyfXfNE1d99osordICsjcG8CWdPe+r3iR97RIj02hS+ipaHEDfrdUKIjNUvWWSkfRwc6Esgs0THz
QBMTCLJP+tncbZrxB2P2XpSL6aPXjOIG1pa6ivFl/ekfpIYZGaru7MlqS3YNDQvJWuvS+Ge7Sdr8
D/UvYNmIf0Bb9E9tF4iLvzqHttp6yt5MzqgOVxJ5rSLOakWHVy7aAIGfdkW1/XTS5fBii2G9bwf9
j230f6fRKu+WKRc7Z7GTWx9ycTTLILsbSzJSps7Sz23QVk+MhT9SdJdHG47h0Z2spwEJ+C+ts9TO
FsbjCqS8m7upvXVqb/fvd/eGhUFu27ZRqrsN1bIa35ryrp2n9GxV9kRR7hePKil0aBB0Dj8vp7R+
+ffXLRTBcbldM+mtxEemgbUTCHKpL4slht3QXnOZfwN3YfSxvdJ9jPDyubFJddDVrhlq6vShCs6W
P2v7QZQWiUXj8Fgk9aNujO5l6Icbafg4e+e+UeP7ErnLzLSSrFw9WUnzrdwjZWN+n/lI8y18urUx
uycWiUARTAaFPRkxc+PpGbndBBkMz6W0S/xb0Jv/ILS+Dj47uBnfNm6unltR9I0oWneC0+L2Yc7d
+VEO6cndzodi0/3+++h6rfIL+n4Pb5nBvTMWHT47SQUyMN/Q189I9ov64AyNfTtALbzNGnCV7UCd
gpqgCBYqrBk/PzVOWhy6XnWvdjXfy1rH2HxqiktantjUsSrlG7vZ9NAluk+syxPbUy+TVsir4KGE
ZMYDo9IqOealjhMwRCF/yoKLosr3hiy7/nxx7OL+H57gGdO+5F1SqPPwOZl+l4s6PdhjhfV573wW
gcNfdv3yMAGzYWRtiJtMByO8lvmkn0dgx5Psg29tIIZg/CWUlb+jIq+OSOVV5PXiu4Kjd7fORRI7
Ke4eGH08UdNX1wpzCJTIOq6D3P/S1P+a6tp5g/kqAme5tXT4Tgm6lh98mSqOBPhxCPEG6N89I1+O
RtaRxjbUGRhto86OPZNxM2fIUoSZ7FM2+V2QeyRUDgu+t1I5p5+XP8vz52eoT+0Ts2pymatkPiWW
BoV9LSV1xzy9qRVv024OfnU1GXfNcF56sue5MWQo8kz/eynaoXqQafWglCKLOVHV8//3HdjFi1M3
3s3PGWyNPsSxrJc3M5fdzLOH1GivDnO+CPISmR99kD11d9ZWfJXKSW9sgX36QnV6s9Y0e2lTG9e6
X14KS7Pu4W/2B2AMvAHNosP6z7NfEF13Ec2d/aJa2UERzf/77udPr//25gri3MGwpoTSyqrP/wDk
sivn2GzWdp9B2zykddGV+852KEG2EcQyoebvR0JkK5UsREbX+CqoQ15TZFRkm17yNDMujV6/qWIS
R2swvWvdSe86wcc7tVZ19TJrGkJ9KchNa8bfNmcFmB2t8JXozG7U21vIZ+netHONA7Jvb39+Zo7C
P5cmTMOlP87w7N6RoaOBG4aU0VCLryAmBrsf5BVtPMFH1pbCkndw1eu+uXd8ErT7iS6ko22OJATp
C0CsxC27/aAlVudKSIYYAQnKpZPeViTC+u5ym4zqvy950gIPbEA59YR91Z3lzw9Q3sAvYBSPTQYV
99PMXkWEUFkc9Lw4l6taPhoIzXDJthVOz/jQDArrVbjdO0oB/0wnXuDT88ZYWLste+2PXsNH0kqs
v3GqEcepdZp4yRifzLpX79PCNsK2zyoWh2SkMjvjrlaExSpsrY6o6+1bz9y4L4zpY1NkHtQnsIZ9
oWcYkg7B+hxU1kNfPgRSfpf14t4429FVTvZ0RhiJabMgkmOmPSyWTj/3MKmvDQZMACi1dWQO7YaV
zChOlNdeKjsj/fpnIFG2Frs1hgV3VeKIw5JNTtiDuN6uTEsAr+Z9r3DXLEbN+2VPf6a6yZ8bP7tb
jd481KUo9+USrPtqkByTBkfh/h9qqRGeNvwMvJRfJCFU6oaDKeOGmjaupMbWy6dzeztV+o1fBM1d
ZQykdIO743pNrZB6rbdXVnGPAarPOajSnaEmtW96c/moGkxI6upcDq3zghQqj1er2emDMVyqbJLX
7o+utekX8EGk6mm4KNsDMHSSqbgfHSJfkyH74hBcd74M8OXIm9jfthsNejX5J/a861iPAxlbE6Vb
ywM5bW+1nKenfzM8ss+bxk2jxC+JSrNbwTbE9KmGU3KgRV0wAfZlKDst5vaYL9zOP1rqOE+NIkas
nY2zLXTaeisfo3IsklPmS467n6ulq1VdBMbdpWMuTz9Vp776JLetBY7XZeueDUFFO3hl8cgQeYo2
B5d9MRnF7mdBJE3z8XMB1dral2bAWZdUrwYzrVbG/45fFDgS95r5sfOw16rrfsLvc4OhzaI65f3k
Jjdl1u5wpWlL1r88FaYbXBl8vDaIrhiEzl+6pclHo1rsC7Y9j5mfTpElJnEYtk7WMTRi01f/77S9
WoEhwzKT5i4AgjgHCXd+TMRpElK7nfXqGwcQ7bhmxnyef27Tz8zv39LBpGnLBhV2+PNPCdOiGR3x
U0JivXyszhDsZlJnCE6bSbhztf2Spvq5mrKRhI38bOBr8WYgnaqLsnlKWutxUpk46GOS7cvVtN6W
objJFp/aQwue62Q9m6gRonlU6sa2lPaa2Dic1Un1MLk62ZqewN1YkuRjNx0u0GYh3sq/5dJkHIiM
2tqy+OqzpDhnqYQr2tZ+NG/I609vAQQFbaTafHMqdtFGq61DZ76h1Fu5QW7/GEhRHKs6xTq8yvca
k7Lz4jFyTgUfSzbuWeGYdfr5rvG99aS2n/18p7UEdnlyJYpJB//qy0U8zgiBo4Rbe5j0sd/QVsnG
w/lDy1YzJcGaq3rJre2XM5iLl65j/itzoLR0lWc1uMslGLGMitJGV69BmhinwZ1G0M3PPNHXRyfJ
se6bbUKy2IIwca6IaNx6KORNmDlVmKhm/fzyM2S1nPz+5wj6+aJKfhNa5esqCUtqS+uSIn895BKE
VjV4fym4b7f9YGhnt9H25k/v7zn3eFtVdDG0K2gtEQF6Hvbd0rdO1dqFSSOdO89tBIhO88FVtO60
qXTDBeoOTU3hvmu2j+yiCLLLWmhtrCpFiDibvMWK2HsOcBY8hH893zhl1XGcqz9+boJbVGcN0KDw
9xD/m6ghdy5OaSReZ+zkSmbRTY1VudZ6xX/fpQapFF3CcNEz53NdaGvccRh9BHSeLYO5r6I03508
94+5b/3VxlXfd0UmL3pHGwUWdYu31fAACK8RaDlH9tLSTijnnEMpD43Cpqxa6rfOhuWPn98U+eOG
7ntwkHPbOLeVwAdIkB+A5XaB8S14pxcFDs2dLbbUefWcKnGzWuMrm9ynV2gYlVop0A0hBU6fP/ow
sJkxgLI20xZYRlqPc8xsAcCpdGJrVtIGnNk9jm6eHgOO6J1h0YhmafrO1Jn8hAAf1dr61Boxx9mS
nMoN0IBH36AgqH6vdnM2bFT95OfF8PlXDLw2XbC/xmaFKgF/k+lGQDxps6OODQmJmy6NFZP10MZS
tMXb3QuQdTS8wgipupu1xYyw0PM5vVPCERSidL1Ls4jjrNjjXAbglkO47pI/He82RpFHgBMeJ5pW
HfEK8iMBg+ymwVQ9CLKMqcD8hC3snag0Iq9qFBNTQq/lmztniBdNZwaiMKXuGU75/khRS+hAT9wb
YNy2OeFqVmuAt0uw7NxBVkeW7aejU9iY2LHthm9Dl+ZpdPL9IKV3g4+QSJgoUASKCHO52EgwUU9w
qgdFgGGvH4oeB2tXJ0+3taUC4gdZKbwkqlNBTk85hqzu7DR/Vwuu9RPTkTk3m9gTCEHIFktY8SEG
dgenOIKwvOZb1IPeR844AuOW6+OYetRcpv9Cn5DvplWiFKzcw9zWzX6ciPrB4+UFBUuoBzMKjNxj
/pD4uMPVVtys/TnHGG6xeyZw+RdNL87UuThM1metcSLphXux/UCGcwX5sObv0XZNcbKdVozV3qbc
3EysZwY5zUkEdfXaM1gIdRH8EoA0h2FJvhx80GwnB+RuiJzMhTEfVzu9dI7ze14ko74cR93Sd3Yc
/MaxMrscL0I9bDJxa3X6cOgWc2/CsuaDGOfOhfyUBV6619PuVUqyD9OBaBrTPq0nvfJf69wxmBxV
Y6gXOEVqBnVTSg0XONWRrvsbUcVxmVu5Yz57cbr6zXLXm8Vc3gHiWiO7b4JsJng2rw5YJb0m9fhl
5NOCylR+Fnb2Ym3AeY7R4t7XzLitiUj28LLb5zoBSwZhP3OyHKxlZVLHpa8x/TsgC7tORfbFTOtp
yX409CMHop9oWlha5S+2TJyhW4JEtCk/QDEF2x/+plh6R5kkJnBaPlXe/RlSVUZagK2W43czvOcZ
ZTrCLWw5g2vrK2u/+jkTvLmITY8Nza2XQ6Hm3Tjl9vME2Qml2Rg7onvXXf80rG7F/ta/FULg/F2K
R7sOTv6UFk9LQ5a3E7z3Camgra4/1HZL2vL01233HrxMME+G+7PjlFsFWuzWtnrXF0oiNB37pIy7
IvGvWCs+uQJXfZycopwk7V1C42KQaOloI2OKlINqUaUe5T/z/ax+6QXWHX5rfGiFf0hVQ/Rzld+4
BenmlrmeArv59NPewIqKSV+b2ugJLeHt3Cw5mX7XH8yqfqR/b+IBPxCAHNrzGSRnz+Vh4Ok5aWxj
AM8BNRyMof7N441JfIkb5zQQXZm4boSs+Q7ZXnUyHPv9NJgErMApoQ+G46b1OXaC+qlmPuSvmk7Y
yQatMKCKvOSzyBvEZbID6XDq35MpPWz69V+DcvNQLF3cVtjzATu/IrhPIwRUR6wt8bYnyEPmxbtZ
uuU5a5pPqZ8yCwPEsUAPtzTfoylKxgbdQtWCRa00u2jAFikOhvksTJO6SU7yOOng4aO1t1ImYKBF
Ng1qfqTSe9HPE/5tBzOtT2NT9rFkYhSuQguiAUIMgySsYwetuMs6vNdSi40pL6c9TBqmc+CS+D2q
p4Sx0q6Cb4MxJCmZ8nF2OEU72zyUeulEJOMVrRUWpg1wuzwvvUs85tyiOf095UXC6rRlWPf9XYqW
LpLgSDhklpHQsbpXtRIXWcxkA2QOciBkBrFloaX21eLeFcGdIey/ug3eNY74oFokXmojgTMLcSRY
hp6wh2B79/nUtJu3vvnA1E8eS6/9dvzio9Hz5h3JUrs1zWG1lMu5SRcM/YtJixxFv1FkzgtknxHc
k4wgbkccKAUqAHbckzCTuNoLB8myE8ZkhdpAByPksWs77UHhLxz7pa4zaMsJgar893w2tV2fkh6p
MRn2+n7n9cWHygY8kUryHFEuGIchsz8qo4nMRKfk4amYXZfTDiDWhbjTrosWOmoqDmnATJLRpRLi
kJm4lCYT74PK7rbT+jpaFRWF6fmEtHcuJUX92wWIlL0HnLISNe0BVs9j/irqKs58c41S6b2LwpSh
sBKkduQDAIkzwsYhQMfPq/CsP846xP6W6tph5be31izqNR8oduzuU+iekR3c5pXSL1llajEwAISG
gOAjLxmOLJjTOmmYqwp5ozu9Hw/DfNCH/tgteoDdZn11u8q6W3AyWzkCgY3lPTjbiXc/RtmaIKGf
2rjQsha3y/nPaMh4mvyLVarmRNOI/65GFlhiFxf4aw/FSGKczI3DlE5rxCe3znL5KFJGyGvqY/iY
RfpUpkdRTZFmKR+bYiC7esHpTDndZRjadY9C9Og1xLNW2XLu+uGjZoNEzkyakVcxGQk266faPOdp
RYJGP6E0SB9sv6xj4bkkDo7ZfujERTFUjGdYVyHXPWrxCgvXccbMsVTfhYmjlwaik+MA2rjjBc1V
xBD7g4nocBDCXUOLjAdZ4E1jBRXxuzpzplQv9jiP3s9mQACG3Z2dQrjHNJiANfSvtrImoHrQuZUs
3NicoOJZSDsnGbzKlQuRi+KrkeATBgzDUmt2eFKb+6WXZE/VKlqD/qHemDLrkt4EicvQmJCnsk5r
7q+Hta0yvhWSsD053pcA3SeYQ/5HT4z7UtM15MTMq7HhhK4/JLQ4BmyVXn+bA8oBe2GpanYsV90+
eXhKl4LRrT9DtFh7SDj5JvlkAcusdDEkFmy63cIBq5P/1K/GUXECHuqaUwUx7bvdZCdO9eTY5xhP
lpT+WPgF8TJ3z9ClL2jiDHj7mHLpKaXNKDlOWzxHrSWcBg1ROpO6nWZ+p135iblNRVFLSeETcVUv
NEpTQTBXspbJ3pvqvaTrx5haf+3Qm0Z5kF/SUbeiYPLEbkbmFyLcbA748I1RELysnTE/Ns8gdBgs
rldjP6QDdX/iPAyZdXBduml7MTlBbQhjSfrp++wPeilvigVgzxv1gy9A/ev5UiMjRmJrvoigS5mu
FpSYJlsvZFRMrFJWUQtB2TlrY/3L1OrnNF+icii1k5P9hj/0Rk0PYyruGudib+Q3O7erB4PgKoin
XvJmTo04dNWyA6TuQmkP8MLq/H1xJzfceEznVpsfUofWw504UhKZ7UChWqScEdYfejzQdqHmRGw9
kc3RlPPnYhj7HJ06fMiVKFK7Z4448hI5VjTADo4G5L27kU6jUJhYckQeKUopX3X5WFXJjZbW71V3
pw/DuwYOt8NCGscuOftR5ZgALDSjqJfxvWK/PZDXNOwRzp7TAafIVIx1VGOenZTCZ0yxWTwpCW3J
JaK+ZB0UeKzGzPP6oym/fPQzMfkD1c21bxeIn0aXxbUHf5Ch7TYks86mvUZOX6QH10toWrqM/dMr
TpYlnwFU3MgvpH/SXOfdZGKLLrWfdrOxzGGg/9ItUrGHab7rFjJdZvw/uXoV7YVrs0AmP85yjpHc
wt2qy55NDtntuAExdR4bltKxVyxIYNFfblvaeytRLqay7aPAmQEMyV0it9XOk/M4m84UrWNWHzlD
96nZ7Fp9uSuacq85qr3O7nSZjUS/c1rqOpqTaDFMEJzVbEhs87IN+GIC3HnTMcPnItKMARfpwSbE
uJyuVg1OP4k3Y9m8Z2ExddkNqmwQ5kVZjMwxbjGwK27Q4XRMjNZBwxY/28LihreBfD1H+l859rh1
Cp3EK4JTAhM+yqpAMM4l11HkHfbFphMZ5NrhvP+FuedNuQ74184L3aZWndP6F+iadbXkxBpEmN3Y
gUUpQMoOu+nVwbzXITVGJN15MO2/Tv9cUrUeBcJETkAXgh+m0PvRXfa96ciT6lfU1fUZ+29y/Hx4
TCZxtbZQ5NHNXmg1EuG+ll7GZvy2Jwg5+WfZoktmC1I7pyMx2xlDIzi2/o2b/x2DNpYe9qwduKQk
SVOxGkvrBL2VYuyvdLm0JKuL6Wkxh9AjRnqR6REGebQsx8L8Bq85wIiI9Tkn3vaXUX/s7OGVee5X
QQaXdJ/9CsuecULUPcTJORi6sJ5flgayGo+Pm+0yM2VttaHYLKcX59h7elSBvQ+vu4ILVhScV9Qw
gfm3J8PJCV6CjPAgBWEbYASqV6FwOmAM3BGhFWhu5KbWLjOQATB2A+UPC2QMYuJw1L439bdIiZ8e
YztzdsEgccFNd9hl7CyGCwnu3l49oUHYJsTtQcAVMhB/D8armVIv8Q/OEMTWGjKWTVXPv79NC8on
c/jsXRkRT0sf8I65WdxQY+kZPCZKKOPBtx5q9YW5KlTNu/RGtx96+bvg82oeZPnkudOeq+WNVIpo
VJAOJUNlD4R+bA494QSSt6Wt2a5fu50xoTsF+83uhWXsHA4eBoiVXewbCOgwHCIDIhmeuLskB9Yl
2qWlUbELCyMfN1LGiraAUUtaReX87QFT4VfE5I4L3EazmAl9rSOLKWUD39gH+1uJ15RfHUyOUiJc
wPRatQIakhOPyRTZJP+6BUbWDNIxoX0w7kT9bkNRy0YHzhq5MK6MecdY8I5hD0VSswE00KCM1hwB
yQL2Qc21b7bfvl1cX36u/KomrXYLQ9fZ+r5ZiNxLaD3bzxymQfmgrj1dTODeUel369safLHYMpie
+Ur2g/4nX16m8TTMEsy+jQq403YNrwktIcE2b9So4bBiSqDVe2go5PcRnmf2EWSmLTpX57++eis8
muenPMetu3koi18e8EXGsjWnPFocDwY9k//gN2z3kFQOGv37Sv5y8Abuicb0PX9ndJi3gJK0fR8t
oFDQD3dGL05dMB/NxCSpTwuD2iPwyyIEkCOLMN0yaeO6ehrth5QP6DdDKJW/r0FjNGrgAUftWbf3
6A05rp+YzMaa7oSe9d0CLk3Siqbgi8P1zsaPy80QngvvdjXva3aKWXd2C3t059e75a9gnW8PUA3u
1stXVCfvrfve0QORQcAj3YSkMIQDB3NqPgf988S60lpAE1oLqm5dPTLzjEpjBf+inu7fy5GAZQRB
Wck0kA6RpzLAM0Vw5I+6vlM9IsafpyujHVD+r3ZLBOCvuokedTC0YZ1GtfGBpsEnOGlm8PbI0Cfs
NQALN4RREJuspGF9qjo2A01FvcP7w5kh0xhED+Rerd07rsn0l4CPWPDcYtmB6U4ZmlkbY58R474f
GuteE4DQTNshm9Gk2kBZK4dFCfw56d7BPNjWBD85iJaROLUkPRIdA08JH+LmPnMfW/ndEvo3BkEo
xe32+QPPiIrkRe9et2cDQ5Bdia2CzEQ4cUgkuKFoRVStuErY9t6BmjAy85myWLH4ZyY1ysCguAsi
aDoU5ARqMLTLmx73IEq2uYSk1xL/6O7sZAIXAz6CaJ22JjSMdrfAqmh5RGpKfSi4uHDYex/PCQfq
oIR9IAhy31CNhDwsgtJkeioN/JHz5I3UgkNJ8aJp7wMMY3hIZBuQJM/aVtWAQSuTbo0IdtJTqKMw
e9xVbEWLCYuDPMlRfbFX9W7B1V/Z/fDxwSQco2D1oRCOj8jp1PA+iBsNSNVOYQN5NHDrAtsIkK6T
UP/IFeHCaSXwAA2eDSMhlTGlesN2gtUOjce6Elql63tcnnlok1Onbs301/g5YU5UB9m1n/qjVECA
ucFNtpsv32vPUx/cLGm+60j/881lXxZ/TbLeViYqPGi8WYdLnloaz/+3W7u7noj7bXO16+6mGzMY
0Rn+Q4RJ2AlUM6ilKIKz314HUzaiyI8TT9w2LV79tKdOam8KptgnGMVHluOTAdTM3m4wQaCNcIWV
0fhNvKt4PeqEhXYywp0kwu8ytLmDZf26Zv0uC7pTo3HskMKNNsxtt/vpgqyUDBBvTaZ2vNfGWCOs
vyOXmi5j86+FQNRuHFprOo6e4qBZQLQBUYikoGqrBQYyUHuYvUYBTYLmEOajjFcnqStKus7ZikiG
GdVXD9fSf+6hsdfTg7KdcNTA5UuoKh89+5LFXd9ZhQ1Rctn5nDySu1ckzEfxZ4Ed7H8M4k3J9y6j
AmQ6mPWMpE6M7J3XazvnnEH37Mye3CjKkKDsmWRcJ0oIs6QtSccxqunUZjbNSjwI77vTfAVcnR4x
Nz/34kPlf5aWwMvnkghMsk8ww9pb419N/cky5hM80JycyrFDRDWFfls5sCrg1Kp++63mhmJwFrrN
08hwd4bNPmP7nmZDDJIMxmkEu59FyK7akvPikgGAGX6o40ksCrHviPbcsB+dIqfUW+Zn5NmFsGdj
NfR/IQru56Q7jPbCSaofJ8EoEoCqCke/2m0fTYfWguNCtCRP7QThvH9vylWEoouzgqpxPXvyutdL
WgJAcG4iHHU8sJiCkVeT9/Iihx5sKZ9/Gw5IUBOkR51M93UJQo8Y2G1L2QzrJfizRcXRl+veLh5a
j9BoGa8iICqiYz9iAmiKveDI6xqLHMA+rpL6ug7v/VKGC8f29vEIj9/34i39HIAruvVmqO5MBrHU
TgxCkD20HufC3dj87loV6rSPA9OHbUOtQQDS6n5bKp0WSQrmLs9iXM7Rlq07J/PY+ekLWFOepYia
gIuQpufVwLwcH2hrwyTr8lt25Ksav9a+f8X7KrEcUMQEcv7tNM2xNt5vRBvCXpLPzvqra29M1rbi
hnWjYh/3Mkb90AR6CjhnNyz1sSO0eOsH1m8i+mhRWIZ5E7WqjRqng4Gik/xEKkokxo6JeLIzAfXb
/+HoLJYcR7Yw/ESKEMPWsiQzFLhgoyjoEjPn08+nWdy4i2motqXMc36sfiT0JrrY6XlQx6EbNtmK
ZW56/VmpvyagfEoXNsQZwUuFEqMqa4bpSsZ4grkNaC/ZJJF42HBtHAPLSPI0rykdWdQiMEHp//SM
AV44CIUlaCAOocj2dGvZ6cr5/4clVTcp+R64/fDJEBNwpvtuO1SXngW3FG8TNov1gw8LFTrF3Fjc
wqFWu0bbBXGFJ5APbX1ws7LlIbQekcIEPW1+SgaLmgqIVpj+nBhUiko7kp22gu6bhGcvK79TGdBG
XYCgihfDHP9hzuORUtR5W2Li5OVmsgiJJRg3k5RSlfuTDYO3nvZReubKXl/qVoYliP7i7m0cD7WD
S+21ixTsEoorc19NLQ+yvdKDNz9a7M2QPJuMTBWj5tzPLCEMQjy+WEi9mO1C71G+K5+p/aRYyjtQ
GWMSL8leX/sFMPLUQdPzwwBFKICj+JELfkNO6yd3dZCK3xTUt2Ysy7OXeELz+NGZKp2+Z+oa+a9C
42M9JumeojA3DMFD1pmPS3piJDE4JEBXTIb69cKLjT9HqHfqWKAtxfyGlgNWUN3HokFN3lEl1W2b
/KmqOReY7lYrsp6XwHfc2SpfktO5ufJSJQFn7FT7dvm8PqP1KCFsJgMBFYLMfZlYz2k+ef8/qORS
oAXtxvQBx6xYjFuGKW2a9NKigInLiE5aQoLLiSijUeGjUqhfR/SMOgb5h6o9D0uNZmxXJPYDf0up
rdFbb4m0K4c/ZfKLRvEt0wkkp/NV2uOlWw83Yu+BK89Nm7jrR9LX3TY22CoQ1kROfLEVmMM/VX8h
qZdH13a2pUUhHf9UHgWejvXYX08worNAYyNP/jKUBcQKzXuMeXZ8neS7Qy1RV//M5WeHP16act8U
lBDxXZfkmXQTGkbHL3hRFs7NjNV+YmKlPjKUzbM2pV5IGIBhj1sME966dMXQaybDbJu80nNj9Wds
EYSLoR8Wv1NHaez0PG91qUF2gtt6/SCwxKzf8foydhyrZvMP/+gm4aEeIXrj9FUmYbr6yaTnSluO
Rf89T9p2PUGTDtpc/yeVZQAM5DZkDax/8/ovHYjJK4tx8yjj0a+4PeL0a1SfGmWk8x391yD2xcB6
ASvS85dkCaYQ3maNRhUn/aym7/9fnV7lm8dSJWzzIPh3RfXF6UMux9dR4yZ/KitUybZyEvxWKpW2
6+07sblYSk0+IS3jg86x3rNj9q7V1mh2Lr39xGXasn5N/Fvn9m73+B2Ym4ye3rKWoZPfU3K1TeDR
sD0A1DulfJlBARPgxRjeKA5PozV7ffe+/n0ledvrxc18uF2InccO/f9lHg3Jdv3aNP5cjXA6JcZ9
RGOyM7njwATMA76eA3FDClbGjm8VnJQxD07iAfy66+2x3igx7l96yOK2cU3mHW4Tz6bRZv0l6+6v
NrNrosLow5+RRpGFfCJk8G6m3TlImjRhaiM2vkD70UBaLdP2qZiJZEPmMZcOuXuf6H2SnZRbT7LK
5YbtKtBqZYWr+Uh1ji6ygjxU/c4sPLnUj2X0YXahi8GVujJy4rPsWU7ZexCsKAPPfhS2ty5Tjjzr
/dZC1cCWPxhr7VzuT63MHQwAoFAVUqd+PkikUNi7cQZzUiW+Qexn9uQm2j1REl8ei/045Id5CYOc
D7pi4rdUkyhINE5dEnQwDMSmeBQAHsxD1hiHmgzFWH8gQwOooBZehsZI+hNyBlIQpcVLh+VzTKFQ
DEf6QW9wjsMnZYl3dldvpyp/sWzpLMrhsl4eIZPBihSMyako9lVE8ig8ZG04D+YHYvwQLCBDw5nZ
gOdyoO0XUb8p73bk3EDwf+NGOYdT9gC1fIu7rRaWL6Jt72rf3wABn1XNudOYhUqh29AXTRXHIC6C
rxrtYEAboL9+iQPhEzKIF64qFxaOZ0mRrICUSk+T4lMG3VOuEi65PDnhS5HXLyo97ISFcwMcZKI+
EoeuCvLpWkxgBRLHOUaBojS79Dexl2CYnDuZdicVTV2VE233Tv8mvEVCPEe6B8b3ANdttMY9MESn
1Nsok9wqjg8qkv2Eh7wjM5Ix4XmZzadC9A9wVaUbDmEP/AEfFWvxqddLT9YLRt7Zl9QZsTkUJbEj
TeQ3Eh4ldjq/KeyjpRREp5o7yrfujX5QDedeKKDoIUrqzmJRxco53rs0etj8IHC/LNvl1pgkl1vA
rUgnkbPRW+APuiG+W10Cs2Hf5bwKnLZ5ULWK17kEhSGLYmvFMp87+wlE7L0DYRZRkNTow/LsPjj6
Pxh7mqizK0KGrKweU62ei+WlUCeAnZk1TRrMgCC0rwycpea1zs7o6w9y2f0YVuvSb3mIJefm5CUM
pVhSEgmyE7ZGoEM6xk0xQAi1u9JmH7Dzy8xYolLzXemWjxAHN+0WZ8smGvNrW3e1V+jqTcvyi2yy
WbKTzyNL2TirFGdX5vNgdptGOy0ORQCQYpGod429XNo23A1LeDBJLKlJNklUG0XzdzncVCqAlEL4
ITsNQR1B2BUMxhugXU+ySHdBMVtm5T5X5tN6sER9E2DZAqx4IqJ+U6D2LrKcUAfmow0hWK6lr+sl
cInRu6IZtlqxeKH6aYORdUgcE/05Xk7oeVxntpn8svLXXjcw+FJESpXFnaSN7joJF8abVCoMvclT
ETFb6AJl87xd/0YDBfJo/VrDcd1QYuRJ7SqiWgbY/Q8Rgi9P+sPAb69Y6E/I6CeYdjNPvlioamTz
aI2gFb9j/oLN2mvOlMm7sea4itnRjjltIuAg8NlWJVKnYAvCP5TNyYnEvm2vlKehCf2luMXKLwk7
cDLRCtnAEL1YZuIWZB5jetvFQt8XOQn2keTAEIHN0U2kStXTMA8enSg/SnxBqUNf0F3DJiMimZ1m
DdenqETttn1+hlAPQsnZdrmzkzSdorx8ryXTHrwtcJLpYRtLkLcvNDq6rZ56fZLtFHoJR6nzRy19
MsruOlK37Rgd1X5fpoGQS62Q7JvPhoadVEvsQBJvepvsDL25yCrtWUyO0RjotM83Wggbz8OJXr/n
T5BDx+vLD9tu94IO0UTSb7kznGpkWyGxQHws/7D2bHK7vcFF/9oU+8lO4SuFc5kGcdZsWKkmSDPe
85k7h0D4UiN+YHBzbv4Q8s3X8mvd6GNAU42z1Z2/snqLrfS0hkBUHRz/VJH4EkJmThpAV/tWTJKX
aW/MfK5iKF5kkCM83orpg/SwHDSPnNAB+Rbqp0xaTtPc7pQOGIgeQR3ikyOElbDzWtIz+gHvtED/
QkXdpFB0l/UvcVpTSvhQzdIdDHUf6dIui37jtNrKAsVBY566xlC9WVYPTdzuy/m6AKjLWf7j2Mi5
YnPXi/heVrR7i5AeRnO8Tbr6I5pnPWUvcjLtyValDz2z772YztYFf/9bxDunll+lirF01C+DJW6Q
hlspab0l/F3g02ZV3+lVtqPGHQlG6MqSdatIOh51yhR/yOBGyIQ4f36HSXVkErMRPpa42muqKo0U
rEA/9/UzVt3bKnRzVNZ8AyrWhv8G55QagoX7v6EzCBiAC+UgHHq/QStIoK+3hkgNhMANVNygMLQJ
iFVkpN+K/IUDsm3VzQL4XYkWJQ2gx1CgJuCZYyPhL06qszJ9OQbmeF79ZQiZTiLPrLuHaa1SiN61
b+WSgjh8qwoCYguaC9KEELjtDJmXTtanqCRfaWaGWkQ3HFo9o5clXtPBH+uAJwENmhuO5wjLeYex
2pRirOLnurgjP2z7o4KYz5yYA2dCh0vQGIfoTfHaZEy6SJqK1MbM7WDKXBiQd+WEE68PLMMT+YtR
QZkpY1D10TbXPAMhZ8uhojU4dP/0gnkuwtFn5HsE+Z5a69v1D3TMeGXx8fmrXOksPJshk47y9KHV
WEEm+WJGCggeroVBcke722M7OSIdxbHBp9hU9yGUd3Izc4q0ZDSLkyhSn446Zn0KgBUwn+naKJPX
Zpo7DLgQNGvLnwwIZu+JPvrCVrgvc8OlDhe0M2qPYae/UQ54kJg9cgu9gBmEDjdTkpOHACAhkMBV
sfUBj8wR6DXG/NOTTaAm+k10AjfzeCjj1J/WTOequClajFuVnKmFKli246jrXm1zeg2d2CNJ5BzH
wz3JxbPaVrelVF/MQlwkbox41E/4ui61Su83NlLNjL7aUqICcHwKZRphiRXGpVnRVki49cYcMm51
LJhzfTBRZYDz7sVaTD3u+gULfJTc2ylGiPEsevPeifY8TnTlppGLx9NPytmjN23nG04b4MT0MuQ8
whkeqRT9pVm6E3gDECQf1yfD0L/UqN3mwEoN/48a3JXkTTZVeyIzdz1f0fqArNe2Nq5gTblVLaTD
ZXSyZ/lkLeNPu8SvRVQDoFiaCwF1Ggf5HLbLgdjnFyGZsmtVRNRnpgJ3lF8FWukN6dRNu2xDG7YF
qvNtWhzY8KJjJRebNlaemW/fo7H/GiXBJtNFT1NUeFHYLa6qM8EBckdYYStvWQ6GA6FXN24uiyNi
2AfCUJ4vypa3aq0ggZ3xTXVv5qLiCUVZAEli3mEJkjlYIL7K0tm28xAwxG4Nqb8QEuAvtk4GP4d8
Wl7XJ6tO1VPaL5fCTKFh491sKVuqce/DVO9ni3Ve0p+lLsK/Xh0s4pB1eb6Pc/7chMWpd5p918WB
sTSb1pixqiOnqZUXOm6AOKJTU7MqKYZ8QLNXl2R5aSqYU7olUBqyCh1S2dUyQP23GvcUVPbRa06W
XC4qWAzF1SJCPkDb1q9nvfFL6ZgOuC7y7G3QMGOM5mnWPCnBIzzKKCzGQJrmo8xGG5OGY81/kSh/
waz8iu9LT+dXEVEhKnBaatkvoGGxiFOhZZf19VMX2KZw6a+xhJSG1ld70u+x4RzRgF+yKtonFNXG
YKa5eqlp1TWa7s1ZzLcoU/wQNwvX+EOqzTf+TIL1k8JF7R7oMmkI87zTMuuKs+/YFXwDZqC3qAic
nIWqkoa/TMn31TxhzNwTascQrT0R1X+daJmmhZSanthPpRdLUEQGk6o+QLP32sDBKazOi9/NKQHo
K9A3pBOwQNyeS8lxkGGoW0FH5kLANRJqPSfH1LIOjtBPmCdPoscbb24XeTkgEtiZs3pu6VKRtZTU
hGVL/2nojdzMmObRk8WnuJSDqCNeKC4feTWemFg5tadtN9BP2i3hyYIkSeBLSIE55ovyP0WaS+Zm
JLVE6vYSxcNxS36/eGX4nwHMlEb7N+UUrRihciLTdTvE0zMmQdwn9JrH6o/TlO1GqMOlWzNNKv1t
msT/VJjTVgeyOC4EOuw709k76RNFF/sCGa8wtUPPtBSH35WS33TduffV4hW14g2DhSoEuQvMgkHe
P7yHh1PLy3uirOpkX3QGT2nxUFENF/FzYSacMPIB7/MTXMIBhClYsn9aF76QOXQTmQbn3x4kaz6Y
IXWdo47823ky42R1wUVBSCfBXPm1pD9VUfJEK/RpbpRLpMgkGUycItKZdvvnjO+ij2wkjM9yTVS2
YZ/VYbm2zorVFVxn+Z42oWIjFXHqLV3DwJ73GMfikFOsu6/BQlncatgaUBHjuL5GWgtOW1pbdvd7
aqZHs82PBr6Txey/hGSdmuyRYFnBNHq1OvO3mj6GufpaeuS8XfSOY+7YLObFMOxHU2nfWN6/8+Jd
Hqq9nYeXvBavxZS9bESHgMywEMtSZPvJcj3mhY3O/K9csC1QVjBv0tz5k5LoQ57bPcbTYOwG7uEZ
ik11MJDoxyyjjCFBwimOtBODoMg/DO/3Nh9uoWI9a0nxlrFI4fXakZmEossu5I3zRDiiBgWd7y0d
zRulrAYkN/JK2nrqjGi9SRyLyr47GPrSykawIdaEm5V1tqaCK0Rdtr3zgUkCxX3m9cN0MgxGsGlD
NBgy2Zn7u00dUIYYaCbHqbBmAbqi7D1stRuSg7jKgDhdTYcrWqBWzbKC8m4Vxcu16C9HgWySRAtD
agPcoER3Z0WDZ4hIMbJOcqRcU014fSu5ctje01I6jfGHHUkvE0p/TS+Ql8f7cU7OzWLx5oN/ohMj
MyWF15iyC+JJer/Fv8yUa6ycaCe6usSjscN0t/YtF299m7xAAwlrRj+y4C1LAQk4JlxLReex8nfY
zS96jEeCCz8dy4NTN/xTgI61sCYqrFludJMLYV/4rS95qe4ipXkepBTeoe8gvqyzkg93xJ/Vpq/a
l1KxzuWk/S3xYcE7q4YObQSm+rloHAg1uKPWzpdJd56QGXwYFMixnTxZA+u6FJn0tyQHCmBOVt5e
ZRwyqIuf89n4zvvLnHL+Ot15Ua0bVTJEQTrdNnOMP0NF0oaIk4YT8RTF+leZ6J4yh3tbsd5wXrZu
qusfXZndNTN/LBrixLliJZk682/mKpFzS/X4+Z+aPn+3oM7wCJ2W0XzEhNdFlYRbNrtXnNI0POyR
I51xFNLT3l5kJbr1Q/eX2ACiSXMk18wb5uQb6/jAF8cDEsn6e5W07ogxJIsfcty1J31ITlXafeiE
BtFqXtyXcYIqjpYNJz0fTbQcObSf4wL/WYfprx+KP5y4P5bx2aLD7kzehgo0AfaDBB46nJNWDWgO
eKlzdbdk6EmW8n2aeTgW82sy0CwsOUIo3uOqd94VGeUh04ShL3vCWTkCTfNlsNVTp3c/0US0VEH5
NCuy7Qp7bLeTVn2t33EX78y63JXNgVAPLGgdBfZSQMPPrg6bE3roa0iRj9qWH0MBziFrT4WR/FPK
8AYL6SZ4tbErR3rklde58XSTVKNRBJLNoaFFJWOsMMjXi7AfEISyzHZAqiHARWTsKhPrby1KHqfF
tzL1XRF8Rz27vAKJA0J4q+nVaPWvbDGe8GyCksP85qpGF72gOMvkZw2bV0VJnmRU/vSloFUw/1JL
/SxL9T4TeWAhARLVeNXbBWVJggAAQeCWFIzGJWburxXOLtOc2Z+wMcMovUpEemwG03nYTIcoyjmX
nPaNaLRr1b/XYUiqBsBNWv3Re7JJiEGcBuMlq6y7QcNHJiMuVnNWJWRjX3M60lKCcRhp7y6cSARB
4L8s1iGLzX1oxrvW6A/cnddMTb+A0MG7zSvhvleDY6DUlH3WOl9iABLTqycjl5GAq6QThPZXClmo
OMZBLrpHZkyPzog/BlkidOlKSfw5FAX7bv+YzfzsMHwlqXTXmhpTKYaJ0dHvYtnBfBFReq4MmFJE
DBkyhHxofeJ03xBB3ePhVVIwCdrGQyyIhasIxWpiH9J4OtJQs6s6lINyTH9Tfm1ieT/T5MyUJ0WQ
FsrDAUeuI/OW97NBRNH43cjzSysdRTMd5fFDnkayiuP8PQZ7glydURxDy5LN7+qmtKNH9jYs+b4f
o43uLP+mcCKTXX9D+X1c6uUM5+qRGMD+25NjNA+bIixPoM3bTaKuC+JDCOOWl/O2p/lRbXglUfYM
i33VI5OC7yealV6tsnrGI4VmJe//dWZy0OCI9UE9yeFyImXkrEaGP+Gjrktlv1hfRSUfwjxEN5QR
N07Glyl2+UAErI7kpf+Kit4Hk90CIyFqajypELsGNC5qJ09bnJ2cVr5hHMklY1uYL7UgosZKyVTr
d4IY/bqzvcUmvqTPA2s+ac34Io/WISYNTBctNujxgtjvrkY8rIXlUdlE/g/wWWIb+wiZTyq6PZUJ
gZIQdSMvW+WOf9Lvs/w81qCFZWS9alHMF+bsdG0IKocbOewoWtc4pC113ER7x66OjbWHid8rKcYS
qXpu8uES16Slpl2g6vSLybYfysM5k9t7YnXXxHHIHxtIl0698mHqRnfrkidrdK4FwCFiJacogkHl
g1sMCtGdu0aiD8Va56KYrlnbPrhreX3P8VOo0oEeSmdTa3hGymcOyyAT8YnEnQ8hOZ4pGJOi+KNs
fw0I1mZSPbmTUdeZ2MDA+7E/mXH+vTRZkCawI1gpEKzEQHot7HgXahnfxHhF4bmb4wpNsnNytWK6
T850cCymlFiG0rD9eYSIM1EeDYDb6Bl6ZJ55sjxqrTqn0vzE6YOy1HnlU9qofXq2hu4SCeelHzUQ
r+qopAe9bs5o4NG5tXgk4ktuu5I2I5Wo0TgWMAhq/92QhD/q8z4yxbUU8VncKYS5x2hax6U6jzng
ZjX9NMlnVxqw4v+k0EuIS9yQneNsRMkLXks7RUfr0CT4UcgwZEMA4PFLRTsZ+ZtjojZkj4YyKIJF
SrYTjnWyYL4T08iCvAS1GHAP+Q67UYTp+aXJvtbQwzUdC8p55uOswmqHA4pPM4inzCPiOYCX90NJ
BBalm5iptsShbBdzCBTljpdiS5mhq0vZFoZwW4yp12B3GLTWk3CiMLK7Jhkfp7yxTt3Ygx8yH4cd
MJEYutgnv/KSmhXhl3apuvpiuxy+RpBDrxBhsLXrytfqFEEMiOmuwaGxKPO/COf3dkQ7rccMnYW+
U+b22bTnlUzzsTrsooFR2rnGhr/M2lFP7XODQ9Hp+gs5isGAK9dU0Tihr69qvNlxg3Co+6HL6N6N
jqcxu9glt+rcI/RxF1u7ya32m5IklUwv3BLUbNc1om39ozZ7NFOi5w5A6zV5mTGc2tS4ywSEKvCX
uTUeBrM/OsrBqCa/lZTjOOsoZxi+xoxYJjD39b+TB7GrovkInbAv7WcEQ14x8t+kOT7zymol9qoZ
sYaUR37e4VwhDea7SmA38xpFbw/HhT31vTSq73F1OOW+4oRuicksdohktCfjgmjxZvQm8SGxb2mI
7gnLzDIYkvh9qZvFHbXkSjj+Vk9WmaX0zA1v+iOCfuxhk6Tuuk71TV5tEgW2JrdfOQwvJoVsZnNB
rXoyc4P/ORetpBSOtLO9QgpTSK55Ubg4pYA/ANTBJhETGMZyELX6mjkpExX+N/gODjD9O5E+59F0
2NrlaGNzBmViQbqGv9UtZTneEyvOnz03hzB11z6thNvwSRvq04r2YCqIMZlPSJPr2ySk61xSYRxW
SL/UM36bwCDDJzN3VR6SbkzU9Kz4TacfI729mCMVZhY+axwAsa/Jw6uWqZ1LyORZIUOe4OXpyo/i
svrtRC4CvciALMXNctLTNGq7vC0uVEhtxhSFa/kNjxuse7atYJ7UtNM8BlgTg6mJAxInzn3Y+Uv7
MAhcCfkZzbwIbLO7GDOId7FcE35ZCz+o8cm1yeRNkb5vHPxjzFkzQEsxfctt+46+1NQAl/eaXT9j
NeXJp57FT+dsr/AaTZ1gvyJUIET2WOp4JpeInOwVxPwb8xYLd5XcODXOjM4h2jnjWGjGvq+tvdkb
Z8LxjeVKueA1ift4I6Aou94iyxVTFIaSMlJ8kR2wak65hI5N9QqyVKdOOzhjuVOLPNDtxmfHYl/8
bbnLtGnaWaa+i/MsiG0lSAuJZytB72qybMwutMlBVlVQq8KHgjjH8xIoUX9y6uUFF1oQ2v9MUiV5
x31JqIcps39m0nGsIaHVK90OjvG6oF8VdngmXZ+RqbjlbfKU9JzwCKB0C1PgqjwKS3B8zva9nsxX
De5OIRGrH26YZAMR5TBd8XTLRgJek/ljqKubpAP46atG9NIKdHYdkGPM8kdiiAIingcER/D3pgCE
sW5862gC5vJq5/21fxMtDQlGmW5Sc77VakS8KIlqOsaEonIrvOPhKWk/18BFJTI9+iK8KJv2aRd6
eigfrRKybqc63ZuscRHElbmpBgJOiXVFjghign+QZdlpviyVd6hKofAiGf1IL6PjiqfyXVj8wNZs
hxipyvOC9xnJtoM5EOpB7p6tvvskCut7KNMHlrcTFevnNFV3ZQS2jwOoht6spaPNjJe2JE4DEWtI
MJqxc7MIBTf7VVUhEYdsqwEb0dpMZN6BLDqqjxXBpku4QIrNN9+pslchHSLMDfQI39GV5NhtOuYk
ZZk7DSUjEc1g1fVLjKa5Ri1VCK5+Od8Tc+ZyrbBpE9gVeZRJ7o0u20tWvlvAl808PfiOo18IY/Xk
tj4Z3G31+CvPvavJ485JCHZFPjKiarQKsDjGypgUumreEg3hKd0tV7/r6EE8Mwg9V6KpYV0kXXLA
WdAXqzpii3OQWRgVIDxJludUpvPRYyaDlc236xCY8ItzkwEpj4AdotUresGU0h3pGXIBgqYSV2qL
g8hUD9Xw0YftEUncwEAeWeFA7EY87AnYpryQrdYzrP6BAzjxATp0ZeGsjY5VXnyo3dkgHrOP7+YQ
ubXz3hvytsAYYaNYNzjom8nxF4zxDSdtp2tbQI949Xr4thntep2Jvr7TG4KGkxRcPT0Qx0GUYH4B
WD22MUS3o7210xeh2BuyGvd1GF+0lpgtNZcDpWJJ0NmIYOkI29TDwQvDHkkUOWy6Zrp6jCWhRS+5
NXRNRrFMDlcTYYywv0c086ZJfLKM5BYAyVgFq9MXLGEwkVtijsslryyob1WDNthM6Wc2BAN6DaRo
KHPpLGk08EkKgJbWs2zi5Mc3Kj0Da4i+NvMhL+PNgs3H+aerF603uRNOpkHWJAFfTuYWS+Sm88Lz
Dk1Yf3VDvk1Vlrj2eWnhGeV3QvlKjfQU4hEztCOkgZFYH/tS3XsTCw7y6KBPRxvzKaY0EklezDRn
uG9QD8oVvPuk6oQ/wjs6nq6sdBWIbwrgCb4e6ajGh5Oma29JrnCNH6ZxOdVNfRPDyJ7eAkkJZF8i
Riu+pLc6HyKitPNLPAy5l+v433LrhNlia84YowYJ/bTR6Dsp3otZ8dJywLykB5iSUH9Ffi9/lmqJ
VIm6Chdb6jkR422YdYrHqpFbH6pPGLgVzHnuvNqekObRSr+Rwo/C+Omr3zm3PdmRdpPcBAnigHZA
4U1pRNVdIO0+00cq87vlSNytxHqlV2kJ5pp1EP/sQRYUzDiEvm0tOT3UqhSMtRNkhM6S301UuBrZ
X6JXkeXHSsaVqG4U1X5WLXFv0MZLKLAQ243sFOBjk636HJp+1ahnp44fq/hFMzApwj2oWJ5I4ool
+6amAMqpPWMgoJK2JHkJZhrGvmwfMv+2hhKfjZHRKYfQvTxBgPTOQUkuufSHK/jDboqnpAOjBu9/
G1BJ9Gp3GjSDgipLJTMCbVOqvFYvU3jojUMEuGSUh5ZIM6s9jquWApp4El6B/JxGhC0RkyBdM3JL
IxtwmwI8Sriu9aLbdXH6F49kZ3exkFwCuUa3kR8Nqeux1h6lVbNH4M+0sdDEmE2EMrsbdm1mHjvr
p4gQ3BMOUSQwGZw8i0y4Oxk5Q8E0F7oxb75fU3jbat9teAcyR/ufjwjoaRcdGJFpKbktxEX18keU
8aI06byR7mP1mxlsjw5zYErFQcPWRER6L3yL0KUYxnWC0Maolr1WxkeygNfVKElQrY5wWw9Nna+O
qlzLnvu6U0C4aog311nDUEZSYUqlev1BYR2RXjpG7wmnpUOdfO43VfYknG2EF0oy+GWvJepKTmR7
IP58QeLcAFHqTKJq/FuRfqyUP+Z4sYt7NuLs/MWn7ArxQSORocNanXvpNQx0pIdxf48cFsYXIjEm
qkp6cLq8hoVkyXrhmYTZHvbGYB5iBPabXj3S4roVCmFFiA51CM9JD4kPGS69sxzUmEOcbJ7QFkFX
9+8pkI6XDNm7UbR/cnSz7Kl0zdSA7UWNT+g4wVtuo2uHNodCZ4VZgfgQV8PYI8EiEXN5l3CWKvhn
u6gPTOh/ywauT/iApzZ/luTk2FS445Lw3baif6XRGD5H64HM7uNgmYepdV6rMMkRYhPpyxyq9E+2
8mvK4F9+0YQI5DUC0dSrrOIfS4iFZx4psBRVcx6BP2N0IcMKIUtibmSFhqcInXWf/0qQIRkTkZ08
DPQ2aUHkQYOkMUms48jKRTCbQni/lFmbTGvfFvETJ/Y21dcN0gYaEAPRHkin6Z4zCcJstcOXKFEx
k9RxalZhJnUXWzm+kZMj9wgUoeYV0t8jq4OvjNOf0pb/KUL+TJ18T0hA7JUT2EM9n0M/qfQ/gA6g
J9YNzQmfNCo7CHOrm22JKjxqy0CvjHOxxoyTDIiZOV+mIGQzb/m52/Zb0xRvgfUoIerKjYHMHtUI
B8EfqovtmkxpqHeFbU6pvVXdxc35YN2grRphIAERhHMvvioMN82+MlI7q5s9PCp7DWMBLibG0h/V
Gw+eFoZoqfoCVUcbBd30gc/KKAPR4PoYiVlWUXiR/cw2w2j8mhX/kXReO44jSRT9IgL05lWivJfK
vxAyLXrv+fV7chaYxXZXV6kkMpkZceOah9nzH5XEEKK9+XWEzwjUXaVCJ9RArZr2TPXzFGkTVkVq
3rK+vlVM6YudacFlQBBdJJcJVWzUv9L2N0s308WM2U8YDtmzpqdx2dNUzGr7pwjvCYoP+aI3IcZo
7wwwJMYmCGH2Qoi9tWamqjvY2wlA1rMpf4SiSvdpRBrCU7Pvfsg2vtp9tlF911P/ifnOsrfi3YAY
8jClK71bo8Ely8CwMZR/y/2lyzYjLNPU2kvMIONfu15dkZgzYKeSrBbFsoGG4NQTtHYs4ChdsOvB
QC/LZrnhJt2P1ULrxksfRUYU1nSY7XUYObuuunSRc/xOr4a2af5zKWVMtGRuhz4e+MN0e6a6XuMa
7TsFqYR3gKtLahjIaP6mgK4kvHWM8kzSS5RUPllM2iW4LRPooWq8Bhqv2NPnSVcvE1tZTICxWQDO
LXk78tsWRbGqtVs4bdvO1aNdF8PARKKkZzpmUzu/ozfXDsynQwDAHcfBXNua1npCS7OjLvZ7iD8c
8c1hlH9GDLLKCGo+upH0DamdDPtw7iclTojfWjRdQ8rkOjoa1hFH4TpgTJTtGGsK11vIZDpA9nGZ
GIcsWtuYbMebPFiNcJHzWY9beLBEOTsAghNc9um/oqt/iC9C/IAgK6oA5FaG43p1i1uWz2GC7T2C
UfBKu9FPdkP1Np9X5rds/1naVvZOUYmcFvGCSxAzvqHYHaRY7kJg6q3FAEwmLJIOFuIkEzsPKwrO
WJry20lD8Ho3L/cmWyHHRqGQ/CXP8TWfhyWuvMUt6c9lCVl3F8m3MX9HAE7lXSbNvcywjj+2+arP
X4SAFbIxSxxx9lAhQC6Po28dppMsr9GN9rA1JG0vcV7HGjLOZts59yj964QSSh9XPq83QQAslKPj
HYzQRSNO73MMKeL66TLZqBqUFc6n5LAXH4X2JSdrqztG7aYt3klzcOSnHWyL+jZMe8nZlMURZ81Z
BIFh0q9B8pmZX7V91uqbrO2gPp1K+eRnNym6S/rbhgVbnnpUS6W1hB79U1MTes2zyv9iedtwKqrM
b/3hMcjPUmRxsbT+1PLlIEDrMJdsPjIoLfbC7DeTeUicP4eRk5w8NAVQqkX8uqFNgKy+F8Ry4N9Z
YV/95uFXr6789QCXDPuFlA+oXPi3obvYW3yjNqBgTS+m921Ov7ZyEG9RgXihLdueB+2lfaMytqW9
ORLotlz6BtLgVZms1eBi+wcuT6r9ZgM+oWfeag4I1Z57ZJaKua6b6yA9gnqrmh+DveHHKjh5Bht6
w7F+zctnn5xoS5Xx6FgPTrMm/kSkM5cY9aIl0It3Dz4Dn8BxTmE9znqOb0bIY/PMiYtT2EhHiyIP
Wrnj3ctJWw4wUaZ9oL8b/2uJIV2XrrSVjk9DRIXQy4KTgX9OvkWY0RUfQ/6B1xmj3JffJJD241mr
f3D1vPbUKegGOBw6E4DnUCKBgUDgJWvHPCjrhn+UgHNAsOEi2nPE0Tqsf+iq8yC+lyXDPXoewj5m
OXLFSYgCKIQrnboyyFdtd6kGGhEH6C6et9qzgk1eP3RUkiZdbvJT4wUcXmo0saPz41vHtvwsog9/
2Cior7krg363pB/hElTCBoT/v8zAk1NIkra/nlqyXvQKrws8sbMGr7wayxmLedo+dmCZXI3uZ4AA
QUMGZIJcQPryKUfLdB2KGToXv0NvnA0lRD8aCypDbxg2TbbECWCm29274NjMwe9q5yzLDxunp5KQ
eJi/CRk4DSry/itFoxWCUGpEUxWdNi8HG8UO/HdC64sIDy8kS7oHZRdjvww+eli/c49/xtuqKta6
vYeBG8l7jB8wtQbBDImeGLxFykSqpVEYB2tGkvwKxrerTiEM/mKNCfFSRpYSKUd5ZCSCHMciJODe
mF890saJ9mMwC+Si4Bv4i7qJfmWuMyci3hmPbA2bcMIuixFdT+0WoA5CSsWGMqEGxnU87xnuqxgf
QyuUTGIl3mG2FdqP6mWXey2nM+SjDSABsBIM/7fENpFVKyFLkqdF1bFvUWFNKdbzp8p6B69OVb6n
8tfpjj2XNVLPSIqmObXBJSYB15ieOlRXq+8eU7uTktyFaXYMQJUUAw5BwHiZrtngijbxAHviGBVA
aAGxiWjDK2zKYn+lO9E2otnww2wZS9VmxI0KDwLXsIJ5QUxc5HxCz5pjLBuoRPh8SiO+9Aw5LGrY
WOQoDcjWNH2m9N+4orlBkmwV0KIIOrFVkHvg7es6XHpVRSeDcza+X8fUIwtQ6xa2Sbc8QO/05xPM
Xgcx9jipLjlgsvo5mTezFENRn0wkhRIer8EIpgRKo97YtcXLtJkNs9/1kgY4hByoRDMJBUNLEYvB
qch6SPqKiuH7b0ONGtfovqpwKX5ThtxOKTB44OiV4YY5OvI9foGC7VJvmWyO+mK0kKeZwSGLZci3
04l/I39n2FQm7gNVT0kwrhlrIcRSFhZmjchOcUT8IWwVQYm/jJHhyClgv4lXQbTNOT6xnrTZjQYE
XJise4k1H2wYsVa5sOrLqCrwndSV5dePTCvnmKxso4iuN8OcIKZDDPBiDdCyTYbbj+GyC3uQhnFp
QGOy6m4u0lwAwRDawWZvApDahSw1S5kkoJHkhVIv117x7ghxTNBPyrhK04gp2ou52HwCAcL2bRkr
3W7I0PeZzABb1Eiew4CFkXUupuMAqKq+8nT77BdfUqWhpES0aKGolOzFgKcplA/7auLwIV5Pow2I
CWTuMO20ZDpDC58bG1eB+kMNGdJ0h8ZY18OnWZy1IXBrOiBtShZxoyzCMVzU5VwbDVfj0J5q1PPK
t0MPJ1QE2HbJhX6pyKQJq59OIacpfgRQbsHjcZeJ5xMSOwc9f47HrQM1tiXvMA4WvG/Vu5U2OeeY
jPn+3K7aDTT9JczYs4NKd6gAFbWYfrNcBgmzDOrFs5pAAUs7Ny8oa6d7K301VsgoBAEkZFOgEvqd
coaxzUyOzxieccwiXR3kJWLKJmA3IPElwou1d6t0vNUe4nNqIzzU950yrLzcW5RGtFEpNQhBo4v1
l8Vkr7WRjDRsOvvxbg82HHVGYHd/hEZ2EOm8CvaICpV5bcWfU5Ns238B0HGPn46RfozdXkd6Z1hX
IjdnlX0VvDgNm4IR4ZBc/EO14MIy5dmVSUlI53ZBDekO0qeUnIxiTVqsgusFsmaJM2QxIRvPgQwN
ecDhCdvSBMIfIgpcgWYqLiDiVTB1iEOYXKk+K4J40/V8SzRIVJ48vWDzYfnX07kFLWo+ZvJSfXOS
01h/Veam1G8mrG0du5r6ops7REZmugsxRptKtlVHBwIuFkvdvI3FvWrYGy3JrTnMJJPmA+ZqVy1A
MjvlivsHp466zIjQs39gVVO6nzyheWwJ9aKErchrytO7+L8o+o3VXZMeimZnd799TjsF+qADTqux
IQzd3TIiJ8XAz1h08OHMv/r46KWVsjKaca/Y19T8TbULIwKsevAVYVQ4RcIMBb44kkgi5dgf5QMZ
QPMVWN5fX/5onYo3J0ka41drYk0bU5o20jyEfQWQDQPQJw8NZpbNGSusPnQfMw+AwJT/d26eE0Fi
IuqggTiF7VWF1R3uqiuiuOK/crjX1j6BRG8rP7wzcxII3i0uELp0uNog+8MRIpgTabskOi/yHoqt
zsoW/AEnZbvYSdJJTm+SxoNT83vy0ZUr3NonoeXBAQ27GA0nYrGeAFb8YWZXjwTqTd3dW+0X1tau
oODQu1OG82RhnvT6JerKEmQj1Y1FUCMY9DacqVdSZPHG4Hr6xiKPkMJzN0bIe05zDvo/Fgq3udDu
avsRQGNTMdGPEm9WdM84vTrFzac+adAn9OHZlDYBQt8eS0+lrrFPQsKPlUhbb8jdIVeEGMEuBHAD
vgUwu/l8QZO/WXviy0HQY3MEATG4dYmF+oHun2ROsaV0i1AtMVljEH5SzbOjr4gCwh0Zi1dlGuZe
tc2VZYuFHwgC3Mo1mKtT36AcG8Meojp9gxxcihZa+lIzrxFxZvLRsje6mpwwrCMJ2KIL1p0BFZPF
nrHIu9+rImuHZNjLzlUvSbF5JMn3qJ8jNpqGVdL0sFMStCDsfzGfLFtg5eaGU8EOR00amdjCsFtC
6p685B5hP9Wvy9Q/M2rFMHhmxR7CqpeT4gMX7AxEMw4vkYL5pPY5ZeMpoKKmZktf57v9YWDukwOT
xmj96DlonugxzTzhZmB+j+5KIWZZ16ylF5juxNhJ95l53ypod2IG2IIPTHyyKbZQ/CrUevrCjscX
SqobXrdM/pkdtbRAJRjMsLJETlD8rMx7ichYT4Cp2XaINaySYh4WwE4eVDjN+hdUGWwCFNWxwfz8
lGKr4x0rFbiMEbU4Z+Da04qrnBivTJfmI4WnzPsPUQHiasQ+yPEIzOE4K7P+kgkECn0O2QI57Ygh
fhmiNsPAgkdCVQvXGMlim6nALEYjYGDeb+jN81iGC9Tgge2BrpCEqP6GOODLKN0lhUM1kJhvC+AF
qI7KZyI7wdir4UWcEBHJQSNatgrfHkPHxAaZgQ11XmCVSOBE4bnF14xKELUIfT12Wci/eUrZ4ivz
1ADb6+Wu7ITw+5mrYKhcoFJW5x4VRVNCcOC8Fd8x3YnemTftj1fhv4fKIKcTBqA/jTy9A5V6EH/C
DmfOV+b6PJTVbYf9ahUJPsWbcJiSdZJU5WqS1jn3yJuiW5oqGMRSTqf/+A++uqwoJ2jmjiuWj12+
2+rt6x+F9wnE7ZCvauevUF0vJwiM0RuiWK7+JjEpJGzf1ZO/20QzqL+KjNsLUUnTnQkHxNgvtV6G
4UWClO5vcuXHAogO2cD5QuWs+bGYXL56QaDEFO3D8U9VftHpjNGtkP6q7GRYGMN+kjbMEOaWjtca
uZkkcMkNP9GziyagGn26GGEypT7+54FBX7XnvfDSI0UR760F6BwAkCf/RQTezEIXzytV9skZ7X2K
4w3YWqU+auilCmbsSYTppfLtc2X7em+FFMH6IsB1ieq6lMVUroXQiysIwgU0sDLNYcVvW6aYALUD
EMekrTXtE28bysUnsVKaLYE6L2pMVfNVrG/bgXuI+4/JDRcGPOKqGspj1D/0kKEiJx8uivPJvKfq
zuAjM1XFICQIjuKKMoBYE8riBs1auCtR63XWVxq/e/yTQhU+QlkBP4G8S392xqsgvsLyS1zAUWD0
QYswwJmJuptKCRUUcuCR3X1YuSER5OJuwovIqf5RNlPK1wvc/l2udQ0aCtbZ+WjuLMy7tWvNb8EK
MyFZh/whV8eZQm/wTtuJ9djASmkUZjL8oly76P1neRWOpJ1/9Nsrv4L3J2pVrp7ahBz+2Vo3yoU6
ICev75rRAKn5QG4mqx2dV/1UkNfLATgS4T/wfVmRXzWyZ6hY+FDEGMPIljwjyWWErahtbCdb1xVF
MiwVFQJOR8fPuAH7Ei69hNlhCjTkJHjbLDHlsNI/J67djAHmIETonJAqYGfP0hj9j2XePTvrKv4m
zmlqClA1xOP6TqeC1C629+UH20m7Z8gQ/ekulMlklMmxWw6YWIJ2TdShtnbDk0kUOwQfe8NPjlZf
l/8VMMHbERxO7lxkBHTbHR9zvQyjFbosp/+bvB+cfR1R33BqkF5N4ZrMNmB+sY5w8anSQSCtjPQ/
DQzd6iGE2f+k7uWAtBSUOphIz8Q2y3KK+wd3h4eTxzYJF0tRquM9uMlJhdOcD2x35Bp7BkQ/w4fW
7lhzavur1TsPEvTHSIBxgNRuKJuFGZrEruxMKDdOvamtHXGwM7h7rqj5q72Pi5am06GyTxWGtDTZ
CMF6Z//N0Por2vvaY+s22V+HpT1qi8jAmWlFlQt5BqDrLUoTPX+ooq6qTjm9h9jCI2YyyGn/K0BG
anZsHLgllVgXsMn0lq2XZSv5yLF5YjJDct2A9hZ7DxvKV1/PPxISn8T1sAg5sH+S9mdaxvKm1i7F
dBOSPsjOGZ4DkMc6MbFgxvwk+knOb4Z+cuDmRwkNivsRmKc8foVMITwLP0QvdVP990/N36Iel4Sf
Rddh6vlAHz5LtK/e+mlM+KrM4sEgebW8QGWSYThDAw7vA4Lc2jOZiCNQiOqK7byaY7d2z72vgkFK
N/Loxq9m+spTxjfVG7EePcIx99+OSurByei5K3yjT/tSJDBqcUB8mMHFiT990cVjyaT5q7bcOebd
jt6TGcwrAmnHOnQDO56z4Wx99ZAzzcb8s/NIDma0yKAC/uBMMf4l+UGFmS05lVsQ2kTpMAzvtBZb
F2e6SWe0GatPIAhOTrhXzc3p3rH5nU+oZYFUxbRQweeACV27S+OFpt5tiPCwfRGyuTXaZpmRAiRh
qn6MAnUDPsgBg6G0PekOI24Gw9lfZ745l4R7kLqjEqWwEG6E+fQ76kcBu2icCjxzcfIqYkKXratF
nU2qDKsDlzwN/IhwIuRVkQyXDjeG1MEREWO4qWViCu6lgUINKtw95bdqUSgoHOk1VJvjACxpPyz9
OQhWMLZ4XqO6sfoR8NEsbAH7b5pEVyKERjHr5eDfgbsayB81RLmEng5CQUUyVOdAkkK1I9HIRnQu
tXVW+6tQrKrNAK1x4UXfkn2qqKNDditrXCq2gEfqQJoPE1nouCJ11jiLNNgT8BacVHBN3jRU5KKe
NDX8HuUNCOlv6yyUhnEanXEZBLM6wrKrh0l809tTnBOqC17z/s/UIrCJK1gi6SaApy/vSF2ghgi7
F4LbmYP0sN4eav5Ii2Wv3xrJmkvJoUHwzPUliB6zTZDBCCer7051veIcZRemyT5GRGNNn0HvxUAB
Ugzj2IfdPNhCVYUHiKE71xPHBfblETWxF28ZdzL/bRhWQEDgGvkM/Bv9n43DT0sct2a+lwr2tBF+
fzkdPpXjxFBGLd4ohPxiV3MbOw23oD/JeefByNyMXvUbZxwn3eOd0FXp3CObYaTz8AbfjacJnaU6
zyE4RxxdlnZFHrNoDfZ8UeaVP2b5FWq/QfZJViCL3sz/JdYTBULCAhGXbvI+lyJAZBw/Eydih+JF
0OuroD/CYJwv6bhniOUkMxAseqzwig+5oJjF6l7Od51yTKlhZeOjOuvsI9olB8QSl8aoLyRaS9I9
tr7FhcYoQB7/xO8MpM+W6pYfDfR/XB1xC7jk/KnBEHY6tYz1G8JTSdthbbFyML73x9+S/KYGdGlk
eIFxEz1SZDCI+ITo+99d5o8NmFd5T82jikeGne9D9ZZZZC/+9iS6kd+FHTL58Filavoyptw2iDJR
g3Mb/CMlWy3fdfcHDwjm2NzqvkKMJjIubKtddf0mfKxsvi8l5OcYU7vU02cYXKJu3OWpfqG9yYGj
EIw6+m7AMNtAwRntiENaVnq1EmuXRgLbNqh1/Nmkx+iAg3E7c2Wy2YgWWrRNvzDkRxV/eMaxVUX2
ingsq5DBPp4lzVKl0pRNulBrYwhKH1sFgTR8wKicCL7DKcTfUX6NZkVlRtYo4dUQISMcFcN8r3OM
WDCEqBIJNcOxrHLlnjE2HzcMj4p1maxLMJy7GFIftoLDNZY07uHOaG7kLrP1ISRPmZFQReBLCKJt
1q9SGKswaipA2fA7AdKkMGGEUn3xTpju8OM8kJJ9VRsIukw7a+idy8xmkEi1TQ3rWUzf0LJzlBXO
n6SebY99D44rlmRfQR0T2oYxzEyR97jEdOOrh1WOlwZckw13AW4pB+dMyRRm0PfA8JfYw9bSEhLm
PDA+M/+JVwgj6DDFVQduFEeAbc/D0cMxkBRdKjW61NkIkgFK09f1bswsGO1ER7Q5tOFg7YsYK6aZ
I0eGD6SXguf8EK89NwzSo5hJiqUfoC8VzzZqbsjdpLgmL1uUF1yPHE+poEYWLh+ZRxcayFvgtlxe
SBxcaEYFXvowtE+u0MwaX+JOOb03q3GLqOCGSsSrMTCBU7zBo8T0w1mh3zE3nIUO4TuE41RnceUG
6r7QMbiN9Ldi1KNCkispjzWCjhCx+XC4lNLEFhW4NJXJm7j1FmpH7JSi7mgNFHFc6QQ6c8iXSSWb
EQbfagA4pHtg+Bbi79LxQOscA0194ZHkedGcX1KI52SkzcWzJfbnIr3oHm8hwryOWhnQCGgAyhCr
Bf+22tmLfUb8OnF4NAYsw0XPtspiLzruoop5/Pge6Esy/Usbb+I4kzKSdQ2gxatp7cQi4kopnIIm
rQoEPNceT+QgcYbjYsLwaxACKPJ2VWb8mnMCMwDA7hpKmhQHSj/d1jg3xM3J4zwot1BSZgncBLmR
3ZyTS67j5USRqXimq5j88IagcbyGeQsQwghO9rkDjeB2YEXqrCGhcTkXnCTV8PXfOstQb/k4k/Ns
xxFHJk6EQw5zxoMaEj5Lfx2Mr8DAif4nrT8VPnMmk8rIYzwpz/RS2lTDsALE7RMHl7ikSvzR2Xge
MCThoM3Ua89qJNuI2j3DKDdgL/MXXVBg+Iy/eOvaZumKqaQJQYVHh6XINCDK0edCKuNALFifXffD
wwRta1436EebG1fdBtmY+B4FCMC2IrdhQXgl9iYfYidnVx68P48Bp3Qj1BSr1qA7BJe8Ow/c/pgU
qUD614TnLsBSd2bAqcx/vOgl/6vDtwa7TqfHrOI/J/i0+2dsfdjTxgqubXCwMftMnGceHkJ+sC12
7PV6X7gSJmcB1gRHLILFkZgBEWKkHDd7VUZZjhcZHQ90d2T2YAQy+Tp7FvUw7LQfYejc82I2xxM0
YoCVn5JqHY0v3FSNN7vBVPeoTfsiLGax8hPS1dTYP7bcWzSzvBteLPXYHsKDGMP0vI5v/+A00tjQ
sRvAT6gz5wwVnPgRrnuLVCm2kQgtI+utRTANzdfEucmnYrvSkDyxw3XEY9ENYl/FrJHx5nySllGz
NRVisHdE92IP9ZArPGMvE+CE4nXuiGt+g0UEtq1eiIORW8L7vwwNnNgeVIlNgMeOjfL/dR1ZTUTI
Q1YG7MKStLxHJSVfvSuL73A8cesmqjrf2/UJniPwmdhUDa3aWtDIlWNG6TaOdz3+rmM0krigoCiW
ee1mwCqZUiMd10TGVNZ5oMhpEpOD5ul31QrDnYIYTtglEvs/ElbQNBExL8xEi5MScDLg2zx2qHJG
Juk0sng5BrvJ+HIyAB2GefkCT7bBXImrl4g9UcS8VAeunQzoJMObGAj/ohlpEI9vIsYmlr01nBU+
AISQytPGvAzExZwHkMZx7us/IQGo5g67mECC2r+vilzcyYEZjQdGnpWnqP6I4eApOFdL2Jib8bSo
A/Aplcw2i56DCse2diHZa5qErFeJlWPYH4Lpi61+sMKjcP8Y8C/8GOPdNCLEoyrDHU+fMLEcPnwU
nBkWwC2hOPks7h6BccWMKhl3wg2N6kgkCvnXML2psjRD9QBnUXM7g8kUMLd4mwz46TMZ2yhnApx2
WonzsOH5mD2AomJC1Y1EpLNeaG5TRlfjWpDPq2ZwbejXDlKDoPqOmOcHzGBT4GutqGYMBZ05SR+c
jPEirfWZZst7OWYwCpa5ikNxwiIx/ZCJ5zD2xfjPBtVX2puhYEDEa1k0ZFV8Ik7WDc84psjp3o8e
drjzQnsd3GXrjp44hTECGOCPWFBpsOl1l50+/qudA6HNMzSKtQrl5Jpq3x7zuhIcTvUZU3XAGg4R
fNugaUt3LIt1mqvYOK2xX5uL/yGIcaEpu2b5oVRf+JzU9UWrr46IKCskNrD7mN776k+U6eChH6Fm
YzNSwdNnhwVM/e6Jl1MwWf6JgCw9G3PrBuQ9uxTOZTAOdngWPxnaaIhhh1pjzvofx48IRb2spXfb
ohPwwnP0lhV+FByfkxMlEP6LqLmq8qFMB4PmcTCp5WP4HEAYMBIZCLxrlBoS8kONDjDH64Cknhx2
CrT/cNw65Yr1wtLPwGCZKifOI6kPrKj+H3pbRjZocHWTzZfhfLbXlReJxxCzoTXoIbzrnBneLug+
qxg68E0TKrtDId/jDhxYoM02Bxa5UHDpep8qcDNIruKtxD0lUwpD+7mRHoTffrNJMvLc6i+MD3gz
/ykuTkK11sGeaxyOWqAeFAJo7VE7/dF52dGzsS8UoOy++PPD+O3zOzZHgT7HUa6B7UrPYD8cwWNy
W64uq1UZnhRm9IbXfFqFbGtDi+b5iw9c4Pmtb5hz8crKfw8OjytbhRLoiyLFiJZBVxbChxj/RjTm
za4IkMQXOHfcCGExqn0g/VhHlPhznVw6sp2hrF0DxkxqAEeVblqdxgX2jg1AsRzJs8HGw5mrI4qa
SgeqBqShNOmUz6p7eTAvR3agut2MydWu/qAuM5GyXOXPUuOlWa8CHoyma0EG8B8GPtUgpdv9d2Ok
c7WG0TfhZ/KwO7okZ2chsxaCjKz9hiQ75teMgZMKGcmID2KR+pPlkgvh9s6r1b9RVHKMOARnQmrq
kos5BTtbv5bOSVVuMVc/b7a5c9ebg/hLCGsy7i7UD1LzCdc28HHYM70TbXXKEVHGn1Z+7BvciA+M
1mc9LbaCPWgefrXdSZLJc/uqyls4/hAjNvsnxqGqB3My/6yTu+m8U+XmxM68DtEx6LuxPdh17wbl
rSifcvSnlI/cu/JtFT8c0EBgxojRyGy6esEOfwvxOqlzjfKvFiNGGc+1cV7CtMnYgeGOk+9leDvN
+pD6EAHMTy9h/re1oCZAykehGHxFxlascMs6MnnGg4Qfy0acmjmKw/uirT605mqYDM3yF4TFfkUN
lK8RhqnBtjPWcnJuiB/lfdnNScrEsg7HTa/sBm2DJVcDKVvSaN+d3z5YN/65AmyffjKVWx02s1bA
bfXORv2LaMy0ZR76lj2QLItOUpqDNgByFzkVfiVDyQrzz4ByI74Z0UuBLBVlN6d6TvjMxsbzP9GG
/tTDvRSnq7CbpkMXJGxIbbfssLEgPzjZJW0eLrG4kbp7w5PK0GtMRIQZBlYxVW7EweQ7zFaGLoRu
7d0mitIRskhuNwtjZFDewpmih3FIknVujokvGX9DBsuW1C9rYV/ycFDWa+uQ4U7SEIfqQWdMUtdQ
HwknqjTSQ8A1G5xLPRxU7zXAoTPxlqtgOmIND3Ua9JXRsKOvLXtdTxvPPtrVUy7PGBss6OsJDagY
qEWuA56K/qhSf60MHem/AfdfEjJT/Ok7KupmXcJPlFm/SOQxXYh4wGW0nU2BhjYhtwX6Sn6FgVaI
4Lvp4uVXSzvlkMPEmpdxyyvqszzgV/lhDG/Yl2H3W5LzZjX6qoDrGti/8GW76JaPzPLj26D/bSLG
+dUI4SRjuKhgbCqFix5lWG9/5flJyV+sbjP8wozMlfCKQ0gXBwamV2QQKjB5cB+HC4RRGia7EoW8
BBVNok9LiTcqhrfanvAsARil4BFkW3Z7k6wNhSuXkFMTdhkXgzEfHzLiDVQhoWObzKEr57OGVGKK
eZAN3M4174kZktH/GTg3Zz0REYygeV+D+migogtfpxhq2/RfsAtEISYdwrOFciMHRc9JrVM/R48K
p7n20J1LrNNqDSsGhriqjfkk7zazMRR05qteeoJD7MLsFxTDxm2eYKJVG+TBkq11QD4PeZ6zJ7a7
JXVsv8jDxeARfWgN2lGrcYzIo+/K7xZFvkvLi2dDAKD8GriBswIquFdckMnzIPPowbntwzcnBk6t
btTm67D+sxjmixvRK/Ff4mmIMUQPqNGmv4reXFZYCydYezLnArqEWES7LLViB3i1ioshI02htKxM
f2llm2KEAUa4lkKWhSC2O8S1Rlz7PkXwP9wK51j0fx7z3hZfa/Tz84DeCd1cwpyb/FkkgNEiKeNN
1knLyQpWOt72Fdh5D/3HPpeZiLr5z6DDSqJlEH7X7N4Ki7aMnmzBv4N2iL36O7WkDa+0FHefdTng
S0J+HH7U0aKOn5hvyd1jaTXAZnSjQ7cItEefphDcNpYJ42AL1pMYb48iQu6dE+3dQdG13aQkCzUF
5m0vKD9iiMCKj2/asBx1TNkMt+1A2KV44VQT1fmJErGo8R30k42pq64Ow9SOKiz0/bVOn+eM1qbC
oy9HOiRGe3QyeMRZM6yMtyPB4BWOw3EJGYuvYnvDDLH7EhdL0qmkemdftNgWLGpsQsG+GPRLrtpy
kpqSC5GEASBRFW07t3g8WaXiAdGAF1INJV1ab5PwV1wUkT4Q0PczAKayZGx8zyjPl43z4AK1FH0h
RoSgjLb9408fitRATgVaLNqlaX0bgOA2CAZ/xDCcDeQBf+kobkYfU4KowTpsdPLW9H9VUp71uphD
dZARaqE+p4cLUO9ZacFiCQkgUea2LM8NBSnMJ7GXqFiAWhnBU+joFZEtBXMzLiIOgmAYI2gohIGn
BO1e1ggStKtrpUGDAzYnSf06sJFRbrXWFhEwy71kUil+Rc98ShObAElLEcEQeIlYXOWg5Ep0BB1X
uCnY9tLyAwpNZcY4rJzjvtctquYsNo828jfLsfsNEKNa6lo8MwqPkB2wnLtgLdF7GZgikV5Q/pJp
iafjqwA9kSt9XamUFqG/wkEDxwTIXnirxilWTaD4ghor7mrH0FaYwONgSGw8vbA6V0t4K4zmC33e
FtN8oAR1jKeD/sluGOP3qKqJw2A+SbJmS0TZFhGTEkDKzX3lXH6JFkedOK1belwl1Vyxv6N0RXzx
rssvbrtdvA1u+QR3E4hibnpYrZac6ohfWRul8ZFSnlWjdWq8U82znFafCtzuVPHJecGpzkh32I4h
fkAHnG4JFMDpCAkJUkuLG5L6Pc0fLnEJisT8HAXjsfeaF/bOmdR9YX82pyU4YHbo1CWY3yh9TnEE
cZrttHKlxnHbkWDOkjGxPEGmdti6jz45ddpefAgn7zki4WwBkHX095T/InOQkX1TbTSS+cKIqQPX
xaYUQn+NbBnkkIc/hyEEQcUY1NvI0JLwpYAJzajmi8S8JtwlCoMDY95O++RIY8PveYSQ2KSce5aO
Pfq47TE5H5ZKfxPz2hg833qqOChVzsmAEKVPEjynKw7lYE0WYkzwpjJ209hnCpgMS904h2m+CDks
bJy2OD2l4NEG2x4vz8L7b7sQC6LyJ9GxisE2zzQ+bv7GzlZNne+dqjqrzSMiYTIdOQeeeKFXNxh+
ofoHwOIxmxbqcBgltOA+T9NPk8noSie85d+1/6GOn6F86hJk/wOVMU0SIXxp3S8tGmAm5CLWSGvy
pQp+nCOtUAX0yT8VUz8riu2kfgo+ew+fAPffBcwG8WnzXwU6jFLiJrIPo7fYZmugS/CqFLLDFF2t
/Mc0PihU/kfSeTXHiqRB9BcRgS3gVe1bpmWvzAshiy2gCijMr9/D7MNEzM7eGbW66TL5ZZ6EeXgl
wW8tvxqiRARNd0CHoXYlm//G7G1dKmvyOYtcP+oSA+vMtRM6+tZHn8LLtcnv5hX5ods9r4707uOc
vzn8wivUMJshZ/DOkkx102eK9ky7nr6efeuOWpErH5d/TypEo2R26q+gn163bP24MUdxxyrWBmxX
mIoK7qgWpW8Mofh0wPfRSvCpCHWqFLJ2dGV6YL94a2z3vRCfAYkxfsjMQrWumlN5cZbHBbYi5Ro5
nJPGWq/Xl/ULtv6A9RcZ2/Y0e8FufXbz4IEPRKKAuw3IdgegW3j0NIqk3POdk5xukYa9fn3bfIXn
6GYJHvPqCeP94LwFco9gXhSP/H1hA02VN/ulwLWfEpVyH3P03/XHb0aMSOtHq6uX9VEbfKY2+JLi
HiATz2gV/tYUkOLEL/ncQsBy4o6HgSwLrw1xIuAz4VflJTjte0FvqiR6waWfv3jo2DoT+23dZ/k7
pyId/7L+loZqaPj6Ox4y2/ngc1o/2TTgGszTKDX+Dd6SfcTwuVoYZeLB5Hf5XB80/ixvC6+1wL7M
uc4uuOtgnuBkysCu4OQm4FtSzcXVy2T4tKwofO4kq7GO4PkM5a1Z2HNx7M0USBA8VVFOm7pDTxiD
AuqGw/xCNvjK99tjV48PGSifKqVDd8YlbQB7ZAsBpfjNuD11Z/+SuTzmOrmjyOQt7TQz/gwfJVk+
78WuGdvW7bkUwxOaZ8Di1MxzwI2DjiucWhb+seWJdd14/h1s94OuvOMSDsf1cWkc50i12lgQ2dIN
kOIVJZhNRJWDhjQQTZn9ZH1GCUxlN8swf9WESpeBIeGPwy1CQ14LvXjTaPp+HQwnglHtp99AAQa6
5mRmI6niXffsEFr/WLy0TGdETEPp4PO2aMDWCeBWbP8RvHYY4/tqpJCUC1YCkyBSVLDOh+Xreeom
FiTnxtgJNwr6XomLclE5Ts1yWSTGPWNz8+g3qLIJ0lvs1GcLt7NhJr3uvZNw9nLyDnStnqo+PyFR
TOT0aXS9Vtly47ua889aor1w9RrxN3DowbCiW5rB4YxmDiMlVjMy9Lt1O28vaUOAEN9vs577+yc8
QiR7UvVlSWHhtZ6+tSp/KKBj9OFR4dFzBVsszznPTbyLF/seU9JjbjdvjqOw7S975Yc/JdSbKypL
m31EDiCuZ/T8RhIX7M9g6DCmJopLF8XlJv+pJs4+tUm+Ig/vgAG8zW7LbJJ0Wi+UvLQ6YWaK9uuW
9V1gc/sTuATSCNl3gZjek0AtyQqAScGyJnrauSv6FYRFCJLPh0Nr/Q06K9T4uBNgDe3CJaI3cG7H
iTEJK8STmDP3CKCHGHbEkE3V2GSSMJlpbjV7KydCjsGYdhaFvhhPP3NwHw9i32bhVo3lbXbJQiA6
A+jrEms9I1htQXPiryD+//go5BkAKEYRkcaIHpBTOxtmaKHgZMwAKvuyBDaIBdN7YnGTo95hZAMB
AAEU9hYeNLfkFeg9Q+fBIsgBgCgWVD5/mDY9rWnZwu7R8cjJnlQtxqqm3RaVOo2MXHwsPUu/150D
MJ+OXyD4qgLkr+MzMRKaeQlfKnNs4TZLBkXNOW8ZEmcd2UDmJbG40934yCx1Kna5TQI+z7l6YNof
SYbwBevRbX80XpkiI5rVd9VvMfJ4WwmY7aB4MRbJeys/xA1p26b7pM1yB+sSnupKF9/1TU91lnme
5jWOU9wMuryv0/GtZDceBvua0R6xM/c0u3yirQpvUy6do8qfuOA8Nuu+bFUEPRoQw9JpN2Tr4OnY
uAYt+T5NaJp+GH27FoOjrt/NOWqh554sVe2zkmo6ewGyy4XL0dYNdU5M+yLnyTFf6j+LXnZISu+t
7KyHktZf13Djbl5MJuH6RWg+4ameud/Al8cOzdE31wFpJ1mfewdHij1dA5GDFOM29MQ35Z72MIhR
TBlTPYmTJa3HIIkvfmSfAzv+cSZ7nXG8WnLSm1n7yynoSZD6ZD6Qt5lwcogLKxI/LnXFmFH5cTG2
JxuH2dEyeKvjQaqj8ZZfR+2ngZyGQUq5SEdtXFLAMkzVYU5xNqQcK1KnSNjFHaalYHdgDGGocyp9
jODAeKii8B2c7VT6X7HXPYRz52ztFoVoSmEQpuY4w6DbNBAx+Pqy05PtyiwEFUAQ/n+3rGXKhqOd
cJjqAYDoYedrfQrLpqJkEr/qMgHFtv0+pFSnfKsBAaHY7oRFcVLko+QW5sZKgltvcKdjop68EmxM
48dPis4aWK3lkyMFNSlSbUuHj944NRgoRBk6ArkgJv0+nZCCKNLFGpNPTNnb+aGyoTSEcbk10UQE
WJYHGa+deqgMQUF7edssd2HVnsMaHgEe8J74Ev0s2wGcB2Elojczly7OOqTpNan9jefGDyViYGBE
unNS61cV2e/AeTq19Xg92NO8E3E5bL7jhVY5J/ZQ8TTGY3EDcKYjDc693p4cfA5zBvDLpUJjcfe5
Pat9myy/g0Ckzr0eoDaHzQ1FWs8yZlpG+ngA0ZNHe/DkAMBynPIk6LH18AUHY+UjH3COH9lw/Alm
G6T2QP02Yv7UVj/chmG+G4rom9aUv5IZ2iyb+BB0v3Uz/OvEXEIu1o9Mvvc8KlQ2gSqoFYqsvGfd
vXZMgBA+jMdB6eu8N4ekpTQpDtPnursx0fzVr3DJaoHBPK8n0YnjnQumMxRBwq3YucnMagIOgt9u
EREXifVWZ4uGvROD+8JRf+7t52wKM3KE6bLXbuweImtgZha1cE667z5I7e0YD/ZVqBmKl9U7Ftv7
2eMfZGMGyAQZLw3A1jVDd5MkjBHNR5KxwueKq1G0ZoOqMOVpbuxsL52FfAEvr3fe0IfKQ4hRLo4o
b6ntswtPY5eygQlH+6fQxV5WOfXBRn/o1VhjZKizO7iyN9airH0EX5Baco72q5Mor9cRjf8qErH+
L1IPL5X0zEHU+0nmpDt886ty/ZUbZst+lOdY9yhFx65CWKK7qQa32Y+Vf+5rsadifGexoG0XDCqW
tvep9Kn6cM1JOuxQNUH3mzHtzgOK6G2JhSNd+cGwy9u93WOKCmbvTjEMbJr0dpjJ6DvVazeZcVt2
BZB/ApaYm5j7u0txUjOunAzPZdMDBUqttRt265m0PWRWinK3gXpgb70qm7HVNXvTkYJxRsN+t1Sg
whDdQMq+FY0H4IEvy2HsUX50RvBblkQDXDb0HMtuZpyjhP+yHyp91/kMMSwQq2rsHls9nyJhwWoo
mUXM/WORwjlwRvp6JnFrZTEg9+ChS3LoAKL3nxsiQsQcIHlYLa4CPSZHtcpGfBgE8mDrLGgY2dy+
tjQniz5/MXF3HhNC9GVP9GtQLrmv1mPEwb8OrsCBkheQAHYzvMDjwxBr+5RVEGNtvgVmAQJZBqE5
YLvKqMM9+rBlqogwVyKIg0+1uM2tttkOvfA4r6MkiA5HoyGNmvMFyIdAbp2OVnNdnDrKWZiaMwBL
mwwzA+8QVyxGFKC2/cWQhCrJVbql+UyC+Rj1/WuhIJJABeF0ntDKMnA4nPyTExTuIdGSU1SI1TSG
2L2dFtS00JXPBVm6kyHfEWKbiruqg+wNk7qw3rxqNLdd8C0ZEaxyeIECGVbuwwSVb82dPNXKU0fe
DOCZFDM1fBdax5322kkfYox7Wxnaj7aD+10u9WFOaLyo5vAwBe9OykMbLMiSvcNshnRHu3T3oe++
+GlqmJQFP4ObhIgalFdpPG99nBMJjtzXxbSg+goKMeYI9ShfA5bzS+fPH2GKQb11+8euQilBi+BU
knLTHwHUJTY2wswwNKhHJLQkL14LXg+3MZx49Vg9GiO2yepRD7PwLhHKvq4MMI2lB7BOmhZE0S5b
0XC+tzIJiXpyWXlzOlxzY3ORsXUbuNxvZ2dBhkbWqVKO+JxwsQY5N2LSIDE8jH0jHB/ICKioYcRq
U5T2Ns7I8CRq5JY6rF5UCfcSYDIgJdrakR4nhzvl3A4JZRP0bjHa6rt2OZb5ZzPR6DZwWR4i/rAd
GJAubvpUpZwXKSEhlReGv0WZhsekJMJWrGbYKD70fYyHY8BrlKrjWNndgY8Xs+IE38rmkUjcdUBX
LMXRGnRI0lw/FhMzqmy9D+d0Yc8hBFvfn+4ovExossWMLJNpr9LqifVyORScL4PxPxBQ5tKEbs5i
nOu9lnGCObReM6Kq3SnbcApY4uiqc7hiF+0qDiWQYbJluKi14zPIBsrrXKJUSRETh+13RTIFO6lj
jta55x9dr6LcfUST86OdNeFxKZOXqYhW8EmG4ODVx9GZqbDRntwapzuXjXUZJg7QMezeY40Mg9Wn
3barut6inGb6ilkHjBbHwsRYVPs65JrbG1pRxzq68chBZlGebu1OfLeCPvA+bDkbYx5IhTjYLt4i
kLO3XcqUyRJPfawYaM3svYGhFIw6EaSnrHyMBfJASIW9vUbbvLxh4aE/nurIpkjuMw6A6K6KMoCW
JbddXa3Zyg2ZohnoBIzmYTJAsybijItlH+bBcpkGDMM+AJUnqP/R0tkT88Dgl/KnU/Y04juE4HQY
T+Bcom1nL2BRfYA/XvzQFhYGQ3TqwCvCKxIus0cGyc6bZ2c8RTIlhltOq46sXv05AbRgBxDM5Lhs
xSyxbtYfwuYaWIkZWUafAw9jdIk3dq8mWHxqGdB3gnfARo/zRMttE6ts35Hcw2JKH2rTgzCnrZfm
JjOLaseGua8cli6ZRSczQyYrOiJbjcf3NyluunT5K2sE10Cgxyrr5LQcIbI6+bIVihNiMUAo8eh1
jNZbgz8rQWbKsgTgNdt5CN++6VzuolIAnS3/6Hl6TjTXzrDN2AdscoUiAEVYPCduf7KBgTuSwY9r
GsZQrrU2LheXegxJTKN4XbGEcOXEP9MHzpq2Lb6shgnuJJC3mWZWHYUchP9t9PnDUOTY8sSHk3rD
rvUL5GcPDAkD5qtOYAJKyxXbMDObB2h2cjirtTEwMHvsOfKFkMDs8RfhmqZJpXZj7t1hk7n1QHyN
Zo1WcDXhWFpEQAvcGMiyt2vTYNwJiPsbHcy3shtSesXnH9+L/vliiWi1JHHn6OWmbhc65wMfJGHo
vwHcTHd09/1FIVH9KRdqp9QZE10nb0uH9gQvhWfcaq6PPEBehmdMwH70W3MAQHE75sm9R+BFlxAP
YeotWyuQNwhBLYuPdwYYzlnHEIkwdoHZzcdmFzesFV0FSL2v6GWa/o3TvOxw/T+lbsvCNeIjCfNf
t4ejimfbzeNzVxfdDkwlpRl1+S59nBm9d8cqOe6kGp6Xfvx2c2cvIot90usP7RLQZtTAbu0kzw2A
wTdtQ+ZpF+a0NixNFmv8AjTgYBjhbZE9unIbWMeYlVFac8KMZ3xKJuR5azXaRhpl2sKrYVBQdB0s
u6AkTKyyNUb01DsLVU0SWsrENc44BfRj6z42K+FVd7i8q5pujvBasqJzZCcu0rDfUjXBes9sSA/1
fbK6oj353DOtk641nUPT6Cv2Jg6uJXJVilSzviSjPAJYEVaePmOKFgfEWINyB9ST8XwRPrZR/OjW
A2GtjnFMia7ljCToqrLksk1TouOEjAMgbGnrKCPntc31dijVyYWTEUTZJc74ckgtL02OFYF+nLtK
zq+DElCzLoOoEWyqInkd8F2oTILIyDVfrOFU0jJoXD64QhMW9Ebx4i/RzkvNa1fjeyottEiAq1dO
rMGH8y8JNwT2blnfKeNKRMDvUXEJdZcRkc8MhO3g/uEzua7j8K+0yelkSHKU9P3rqAveZnXw1ZTJ
PXxnAv0a+b9jIXONfStLvNST+gpChi44E0QuXzQTs6VjnNPy9alGNPkS9w+sHsIoBIObgpb5PkDT
DqCTSXUXzsjptkkuBqUGHEQB/zv+saronmwvGYNoNcAzHdNqPtS4PG3umY7683I2IU9wUK6OKouK
rWnS53TGoef4r/H03iTjmVI71IOI7bHxqFhoU5bCpHqR89gfRlwMJ21IR/j4IHA7lR+TgoLmF0h4
BsxcGPKy3Yx2qimCA+hD/bvzSaNZzCSDZaZySLLJZGzsNoLgUKufqW9J53T5ey5u6c+gQijJP/qp
P2J0PllcNYfOf4cIg7kHuNccSyInjCdmmLo2X8XMw55nWudSOtaXxywzi7E0JmX3gZ0nIvsDfRi/
3RQEMLlHrMpEzUGadC7TgTBrwRTOjk3DCJoil77d2q3DPJV6jAVXPq6xyYL95+nfVNTPQTpfDXP5
3YYok2HG6pRFSbkP2/i2HNx5bxiWG5V8dF5BLLEf/oYUO7sFvVsFPclox+KsSv7zCmHs2LTCbBb5
FEoBUrYmdpG+JQF/glAhI+ioeU5y8CxSV4yG6WUotq1XeHvRosSFbvEvkN/cBS/dOgDxE+zssPrQ
OAdv6+Gai9NjyP+DSwQhDKr7VT9QJuLRmbyk0bL9mUt1P3Cw3rapc5FlC25uLM9Vlt1KT16PdgPu
VKvHArZ2LTnopbW3b01/SQX2dpXHcAf0fNM1iH/MEqS/AH2vr4kstT4Kfgqf07TDZhAh14QUwOec
IPsn4U3aZpeEF5pgXLT0dNtMxEEL9v8MKMQ2xdpWR5T3yTjFo9gUD4LzM6kI9LpM31U+i8pQlSzS
k3PJ0ua1WvE4FfCpml2gZzBkqE/oRv27cIEvBDG+wFExH4r4jediJVyxtlCjjQLF2CCgwcnr7ubY
3ucCgpeNXC3N21JMOZkU9jln7wocs34PPJG2EjybTKTKEfz65E732qazpYXDlmGMFbV8XALxbsWM
Td0sIVcp5t1UjPd2OdyrjBVSa8eCYoYjDWavG+X7ELPNqmcRr+W5rDVn2CDpWTZ7wpbjNe8BnE+S
IbbJ3zgNXeoK1ZJt7TkZIqJwE3A4mxq9aRiucw7QJrdP/vLPmVc0SZRxUeFMQsrbYmOHH858sSoJ
uarqBWbEPUeYhyCfUKtDLiXzeOqa4GVSmvbD8Np13Etu9ff5jH/P8vSznPvb1qq/UMYf3P5axtVL
ojS1FLG/rZB6Ws6RWJrHYW379o69mva9wrjWu/tF1z/ry4gRxrQUfyLkWO1Z/i7Px8+lNbfxYI7c
iYEfLc81pHZ/hqtqO81+CYJd7ZboQNl3bE3YUwGBYbhuq4CLmgt2un6cWNvm8mFqvBPq5YjNum2C
7Kox0XOX5bfW0HPFSPpX/lxmzfuiw5dWBS+84y8Fmu9kIRi3HVhoT1IGT5nXBuV8j+H4fbJ8FPKE
4bwL0aec+um1R/UIJLyrqVjOUcaIX0XdhCte48Q4iY72GoyKMp2PpuZrak/evUWL1RWtX8NN7a4v
ztbFJhjiW0XCBksFIm+KxBkVaN64K8QUfiRxyqk1H3/rqv5yhogu8jS/2FgJFvomIHXKji6vTnqb
wKXbwARvoQFZr5Lg7NN66lCt3QO3npL2NTYo9i65Z/prxbKfk/Elkc19XkxHM3EJ6UlwjLp9s0cb
EKr3VoAsauz0eyyQEejzBIeJIdhi8tFkZNSwO3jN9NEufB/t7tZ2M3zNLDJqzKZdEqZMBMEOR2D9
PBQh0MJXzsxi5VgfsfJ3xUjxcTRA3+5Q4djbxC4HWWrjMWBNPHURPjQhfrLMepQF8Lre9c+FXDig
lExerfH9vzfcxJj7ma8dOYfjGytq2jDW5ULjh8TjFJhh61bhi8bwWVP8GtrHfPhbdEdkiGCiqp4J
FhUQhpFI6REkOeMSMLqbB3NKWYm31rjc6IwK4hILmEeaqaAL5b8fPMr8o5yyF8MF66rFuBPRUNJ/
uwOk7JhJYY+r0oFKaUegCfy2eLDbBUVldCXm9vbsyvpxgMSYu+ExNQzyJ4+9m15XrvHcyIHPSNv+
ShQhfik93FbEygLN0EB50028wtMyFeBjm+RDsyapk5JjYMYsMKxYQRewisDLOC7O98mA2Z8D6m0G
kHOOldy0sfViFfmCfIfzl1SsKUDazvNp0e3FX8vGwgwrj890/j+FY+zlu+0nuyzz7oJEI9oN7i1z
rC+Q4fynm7eOSZochpAoBTPr0cYMNFUztlH2re5fGhjGrWH6L1qHXNqDVA9GAFLsfUgxYRlNWN/g
gWTJcF3n4jgIfDhKTCeVigesIeWeW4kXxL9pxxemUdjuosj/tjQDPjSCl5Krywa3N/3RD8YbbrPV
nCA19iXPK+7Ix2pNRHkKk6fWYgYXKC5QWfLTFUu9BZgpxEtO9lOr6cjg7FZJZsPEBcdKg0mpp9f6
uRMCJyDRFMJj27aDoxmARHUafDOAtgkC4I+yqvqhFkIdw9XOUD+Mdn5D4X1Q+Lf+FH2Nq9N48hf2
jg+bWlX4bzzRdAcVMw9sPdXPFGMPcCDMgdrg4tnO1LbtnRcVSOC9LZ6VoGnPAeTHNqvpa4THvSlH
57lVzngtBKwreAnz1pMc2vh6gzFtcu/sYetCZTXvZmhPEYDsHdEKvGCNF5/cQm4Wd7FhMoxgWQwH
K2n7f27P25N1rgN8nzFmPF/ruScAlreCEKd3LCs4ed74mdtoHjDhftv5GRwkaj5i1kZ4/Z8oqe2k
ne6glqceVYeSrqy77hhNKvcnsCbwzinzzmm1M+btrwJXuxKa78aO20PFnTzkdWBKchiUSIb6Hpp8
9J/UnN36ba+O+eI8u91E0EIxP9AXluUPt8o4LeqvLANo0LGd7XrU701fWR/dQkzLKs+xT2ORiTic
LtlTgrsP535yI7xJXA0RywX38rWK9FBVqyOtYkYqegveQPJHZTijVDJt84SmmY7Mx5ISiVroM/SB
YGsHTC1n13qae31nAmUd2MwfCsBjWRhcLKXNzrGsj8VgIcY2EHDQplFchVzXw1tcmWS3a0U1NRUV
4+3oBU+RI8EfjMNNHDGm7TQZM44tuLPi9G4Z7b0VrmcKigKgI7BxpCEQu5x0KCeLTV0P0ymsvduG
0vSUmfCRT6C0uSr6NAL1DMeTEDhG7QzY9/qcws78GApzYMUk+xHqnfBwQOR28he2WEFIt1QHx+Lu
pGfnGNg0yvgd3SuFj4TlqxBnzHIdD6DksxnsDehTm6eKn1Hq9YRkE2jvIoLu5XtdOL+t51a0eozH
CfYuxcdwKhuBCYtZ2Xm26fPh1IeX3m639RqM85lyIwr6qH8wkuxuYODgLDcTewYUKghgLbPpXN4O
PWC1mYmXXfRIGuwzBcO0LurFLcf0s4qiGoQmlkEZwPm33ee+p4/J09WDZTMA8dKLJzgvhS4HfjvA
cgxTeznDSbi3xwlUmRN2mJ/yv26eMNBxN/QavMGBezEhTjHPpfKgAz4yS/lUNvlX49iHQNQISzIE
T8xGSiI+yo8JEzqLxp80J/0INQ8aXeleInBZNra+ZnZuhiX98rrqrmtHiliB1i/EQyH2MdpYCuvb
zwhs4MHviDaGs4+0XNz3A4/XojPqISh7zUFpkIzCe6yE/+fZIPFyvAdcT6Bj65OV8iSLqrEPbZRd
G3rNaDmA1WF1d1Ni8OoysHWBtCBSSTjA2btVczptOoVaWxO1KypqWvypeS01DTJdzs6nI0aLqYV5
Au8TFlN9AbL/3EUWZxJK/baFDw2jye47tliqrUDgWx4MBdG+44Zg7URmoTo6305+8DbYwV24XMww
ZPQlKFpUskc31HBxUL85u5idz4CQEjfnqLrEoWZKXZJKLmxo0wnYKam6HsrKcl1aSAUrzKjoPczs
VTAz47W+E2ewkSQIi0gaTSJIFAI3nZSMDfKgr07RDM3GShmJznnggB5oH4eEyN+CzfaqAEWzFezh
IAY46BjsrYVH9K2eOn9vkuyCdvIUKBqboXap6CVfYVJQNJYdfUe7iek10UFDCcSoSJLH1btM3WSf
KA9zBu4NHXfJfgLA304jVk8BPrkfRUeesNyMlsXSOEcHuFvww5zkeqqau6rDeuqG4QeKOmCBtOTc
Q/Yd8ZkRUdBE7abTu2YMbqj9y6gl5bVm8E6zmTRUm8ty3xfqUbhYMlNuHEVu4TUPb9rWwUoUoxnE
TDLGUj64EVko3DSfjdYFXmjreh6XF3ymD8OinEuT7PsOtnYt2r/ZpBcc7CzYwxtj9Adn7C/zFGAu
g7pwiNwea9CYvBTeSu9Li7MhcDlSQplk+rEZY8AKRXJy14BSu2FmRyJaOd6VtPn1m8b8AJFHGGN6
L2K9Zhcmn+fAIvFESDJO43jPnPaa0bdHF5g+xBiR/Cj6R53wNltpaD4eV1bafT0EDFkX68+N1KcX
cqCmbWM35N7RcbsXwx61NX5/MYSfI434P3ajv3W1A1Ep/S3pWjZ5/tl70B3ZG4mnpD32PvVTME8L
VHGeOoDSdgkbpi2/mdDxbvi/YSVx8YWKSdDyadt4EC1u6Th8ijzfxmZWD0HC5I5+niqafgInHQ++
nb06wPz6zPpnt6o68QXfLKbB/DTyEXrKMnsRr11KNU5wont7FeTfnd0/1JCoI3Z5MtBIPY4dhPh5
Qmh7TewRVXM/DCxx3fF0pcw8ycJ7xGZR4SvqHb2Sak/F3BCsE7flXE9PeJ42cHNjbtqM/7qFj4YN
r2PM3s4xuw7sU+Yt5z/ufP+syGcAar0v5fTIkkOQNmFUM3sdHiY0HJcfXmGLEWnCySRSv0JYn2yd
ZFvcb70E4753fL4VLrSEYHirERCko/FvWkNIBp3BVOBtRTC8+P1yEDFjziR9d5Lu2fhc2UJWBsAj
uCbz6rdT1a+RvFGaSp/1xv+i6+ojifKPlybkiaYcDanNtO86F6Qr1hCtXEUfcmfbVBC48+9Vy5dL
UxJKAv8WgQiusS5YDkzxzDjm2aaLNYgpoaK+7UAJbroXnkxpU0g+/ZZHJm3iP8Hgno9FnjkXe7EF
gnXkRudFBdcZ9nYeiXtRRRqtHtgXW7sz1NwkLPDm0ltOaURiycgxxnsnjvN6C1LocGHQfgg6h5me
kSZmEnEwC/GrZC0E8thcaNFA11iWaosod1cXodyisZA8cfQ6ai3fxphBSDIzDm6H6dLbzOGDiP3R
s8MXJ2HcNK9IJiuP/hyfmGyQ01LqDyB+DzqcnwSsvWzAXDAvEZOph4xL6N5K2CRiv/h0bQZGS5u/
L9Fq5spJ48Wz3Mm8vIEXiLLOV6WOly8ZmRODqic9Al31DS7wUD2FXXMXe3lNYlZRCWn/JKxho+Pl
u0WUCnR0x9Q0xvvbtTy3+XFwkvAsv3Mne/eG2boqwnVEwEzwKpULHMwNdZp3SwnH0UXERYxHTG3M
m0yoLUAEY0l4DiOe87lFoEs5QpQJYw7TitU1Ee/xDF64+B2UpD8UGyriIWO2JSH9AIRLGEuxSnLh
BXk2MexFcoJiykziS04ZjHbMe1MLcE6M025ZdaAOqmnNBIWP2tQEGBSQONJsAwoBeSD3vcQHiuPj
Iy8d7I4d9Rmqf6fY9zted6DMWyiDypZrVX1UzKhA+LI3hijDQFfA0h3HiRgHWbRx06jxxVBRknoO
3oyoukvS68QPHazKhDJ9tzsU5CId/iuMRQIynMRsusj79fKTrvBnuCVSuO0GJz/qR9raH2ceTjQ3
XmwBxyphU3VCidJE8WeQdfc6hctFXRlHDYf0CmfLfJYcezL3q+HixZdmwDW+yPSmq0M+gw4DsJBS
bCKL0FUop4fWs0f42L67b3qOWym0NcWhKGHaO9frQBY6RcZaAvrcpfWAgySn1bNX8NlZ4YjNK7+Z
4kzsx+nb9kLWk2KVPz0OhrGwmKsHa4TUr15ab3zXy0RGMJo3EX2SWzMBBq/wmuAB5OhIEQ7Uyxwc
6ITv1Ov6m7rM093s1q90P24F1prN8JpV/WsdshW1LfCxIdXXs2BYk2apvevV4OwNQ2eedWbtKpzD
TZzRDljSnIwRQx6W0BU7s96cuBbaiRsi8qK5Y3bfdmXoHxtNfzw4MhqKXbllteJHa73xGtBnPa5k
jWjD0ZSHKiYfB3dGju1jUIS0P6f3WdYAFQDv2uj2W6wFAXEArqb4R/nechNjkaxcbiBFTORvsZrz
XGBpGQK83raF2u43LvnP9E33VN1OZHJdYT12ZG6pOlz2zPr6be/fRS2chnFOP9FE/gXxz2JMhlKP
OY4uagP1NuZIl1j3oc1wDlT6o+f1L7atH0eqqK/qkIGkm5j3ddHwSehRGxE+VUVxEan8tjL7Zyk4
hnglAy3GST04Y4IsLrGl5NUxCGUVtbdJPr64osDdp+ajqtRPZYf1rvaIIurqY4hwt9crB8KKxnhb
BvVbt/KsPLf7ChB1cdDRWc8YWGA97aL61QmzDizHY7eQQyRX/uJM4cQRqjxl06fDOpzX5kGIjupu
/5ysmrx2m89E8pXQvvhn1kb43IoIfnIjKYLwnHavbgC+EApBSO0mOtM6ZmP02VMg1xY3JRRce6Hi
OPZXEJT9JV11LmqGum7C0CriM7JtQKx8FfuNy2Nq1wdpF3elZ+1RPhFbDNyjoKmObNmsSjkI9Yr+
Cx+MgRezKnVO9TkRrZk6ubIdGLsSZP432WVJ/wcQRK/ExqQEayLsVwA80DCkqA8ZjKBZ9sc5Ik05
d2W1Q+cPBou8vrPNTPPtS7hjjZPuC4UPLBxsEIY28YXaPNEYSShDRI/J2L910cgl2wYS69DblYdc
OngSnQiYgOptufsfdWe2HDlyZdtfKcvni2oH4JiutfTACAwxM0gmh3yBMTOZmOcZX39XsKSWSm0m
6368JpWUWSSDMQDufs7Ze+0SzctMEg8t0191X3hZOdYuJRFnbb3p70Ym2mBTdN6t5Ad4p/guFkBa
lrYNOkvlWIScIS3fta69mqP+MCbKzy63/YIOiauajOKqenxeTXjwKc6tTTdNP4xV+fb5lyk20Im2
JITPhIIb2oR1V9b3EvXKrDFA05P6WOmU/NnCboZu/WVC3m6OqoN0pkHly1PLotzyOY8zrM+JZsY+
ouj2dyRd2xRTsalblCM0nGZJzMhiMCmk7GAGpa/fFSaa6LQApTntczvU91rXfaw90/3bE5U1OGZy
8b4ZHBG2q2SdVcrQdSr91HZM7/FpKLagpd2IZ9WKepaV6JT3aNq47s/J7QkLaQd4K6hXQpWfJmc1
Y0Sfa/s47J+JrY7JbWoKVzOAWlnjlshGzKfrYyXhbTRY1vB7zfsCbMlCsprbJOpDTA0Bb3OHiwm0
BBLWbS11XzeqM6K6D5PK8c6ceA6plQMcrA/5AtPWmrbqzK7MKRxVyY17Wctn6N04AcV0sVvmJpBj
5uhbuUSrO0v9x4hvZi3VlaBGyGj9PLyYzupGhc2GSxNPCTvd15rlGLYWZEpG0yKirlSaGu2oxPwc
auGBzlZ8N4PbzYkAZ5zB8Ji9i5iMEblrtxEaTzO0yYcXTJmnmqyfLBy2I7GzcEgjpjBsJ9ZKacu5
CPZvaRwbfaOJG3uzR8kdRhWDypQuLYNE3VMi7Zejk2Fuw2ZRhlh6zCyvE/Gmg8Mg0SDbiHaCCn0H
/0knk2f6QsmxIZyhVJ9WfUTf1M+PRmVuhzDXfafFF6RlBTbdSPpRSVa3WZOabGR7Uc755oaykKzo
OB+VwnfWi6kY03ahZIcPABsrp8U4ZyU6woRP2Uk4DEtZvtCNWKCj3Kwa67e2mgg/MskmKYZbB/n2
SRUkNU8YF3ABMaFU0A+0ykwIkTr+Um45LEuqu+3MbKeq3nS72oWixW1OckPU8+yihebfnKMbiIhI
VtqQdnxsrCghqT6RcvqkDVuyw1m00qdylFTfrAKs2cj11icE5WksA6Rhv+kyHMlIYUIy8N6rVv+C
j1FsM4WjC/bsGyvle20UlyVdm60Y9HC3Mu5UmoVFev6FVul7XDa0vec4uEGdJAnioXCI1WnowaUc
uRSe5xztmkbiXlfw7erTsKWfi14RmdWmieErteX6Hk224akTGBc5fdRiqoMIFVElVgMyfbOjyYRP
3CLSrURUhKao/d4xx7pTV6f0WNNHBV2dHoGAiH5GCKLjnJlzssBUx0Rz4A8nulSo0BaAc3Z5rmu3
zUAFx3IgLUeyacvZQeYDMKbhuIcXcCsrHAZhUyiM125io1zl06Z7nyDYvXNuo6euq5708lc/lAbT
6uxXFkNgRgvoOdFMZjcEaau9ma0SVX7mFg7zivmCO4kI5HpyE51SxWEXY4ciaCf8OtEZJUvFH5Kv
+mDDWrDlI1b3GpSdO+Aj5vNPX/KmfKQuQQ3Lu0Csx7xYtwxJr10q6JJG4i01QDdsDehkB/WYxOij
jZm1vDY4D5t03TlreXDCuTId675QVXduCOJKIKIDlaGFK9SvayGwLxUAZ3T9Oi83+2/tCPK0sbhE
/aEsK7R+ycuQUFms4UepdZwfCL7SFchYefNiMhqmyp0IAuirH3RIv1fjTUGqCdql/b7AC+Ah4B5y
NODJjeAwzgzsKcfrkLdjyZlwMZ+wJ+7PiHIAqT0gUxLpMGExH1TXBH9uptCqSpNLnlaDqzmJtrGo
HijXppKg2k59aCbtZ4GvhYb7Au5tTZp73cytQKy6fWfWghSGziBCwNGb+1bJH5QUs51ZMa8qyUSw
kxoOd4O3vFhYdBZWHHNhqNxo5Vda6dN2zEbbHyLHPLZh8q6a1nM72sNTtDKu6G3tooXV+NQPWcbt
hYIXBeOOSnB8YbJ3GHqlp9NlJo8pEl0tX0bey0nlqeGQ3bZkmjSa5quZNX8TNhmJeUeLpEjVNwz7
7XWyBrkzSNziotV2nSQNITPT7mKA5KTAvhksVlLy9sIESLIO6U/44Gen5HeXy/rTmZkouYZBNWah
b/gameOt6dU/OPYMmDlPlg4OAHltutIb2zKcGsygqLSwJdT4KOl1W0x6VTv+HmaAJonsbR54Ye9z
Zd47mgh3zKUYSaWptWd0mh4r1L/HeFneqnElhaGB07uUqWPuFVBIkx2dPv9HldFrN0rUF6EIkbqa
fXRKtFaQtsSBPF4jZiaONOAuWgqdTDGsjNle1cnucMKYix8WtHVQpNOwUYsIdwGzzTSp3NgoiP4Y
p4+RbkKgrHpErINpcYIcSL5rVLKk+VeZpii+UPPHZnbSQzsX2aE0aFAjEc25EyE5tEGorvg4BulL
dT4XRlXtQ2Izy8VMU/ozUe1pQpRbq1Fw29IJu2qWBlkqSTTPJud9q0D1daW5jOe8dMgZUxk4zS2h
df00IyyN9duJ4/Oj4YRR+1xKljeg3t9JVU/dpjMjnd6jCJEaVeGhjpqbXYxaf3Hm+o0wblhA/Jyn
ICo9h0uPFRC/ySaz+tu35CizTeboVodaQ0RZ8r00GZXLRXp/vOmrJpfDp0ZGt6zs7IDiMpZ4Ceoe
t/NcdNe2LDZTpo37bLJSykwnPk0G+UGff5K39NI5A7w3gix/W1TlbsyS8BnDMGHRuogO6mTeNiRI
InTwQQxYCaDzLBkDNadgq+Uy3+uNnO/5aLCU8wH4Blm39OwNix06e2VjSoGhKetVrGYYJBK6A8Nz
L1JtCtQWQe7SkOBB4lT5tBhO9FQ8NLcNrdN6FZEUZPQVlmJjlXTjhhc1mhudGtJTbVkjAGEtdG5X
YqTF2aHDod8OojpHE2Lyok3lTrTIV6cMoXjPwWuv9wVCFQJ3G7iuy3MvSyJi/7h2i5s35fZQGW7F
oHbkY2Rm8wnOpu6btysX2Up6XIxUOedz+4w0erlPiy45WXbGdEJfku8TExYIduh2EAFWAXz/9lDO
CTOb2+MuI+lWBbaSiWNqiLc/BA6T8fyTNPb+uPeVCBVqoqJDojOcsqyBUVMiEns+nyLJzaTWoPE5
qVpUE9Ay8i5WCIEiKCNFri0vS8QUrp5JqHPQw3T4RU6fF2Jr3DIJpFoE3M0jKs853TGHoplkrmR2
yiFzlar8qaQ9q7yI5dM//lRGGaKV27vGDTG7ccTJ0dSqPpi65qcFgMItCsyIKq/SwUJwZK8t7w27
bTYr5s4gbiPQduoPhhgzYfV1cShI+tAro7vEmvb4+RmRbnrjDtF56OKsOq4C7i7EiJ0S1+rbaAEe
zgVlZIIEUPYHrogK4ymA8PRrOrbSdUaLz0umNpJFzNiaKI2nuV+ZWkiDAxQtA/B+Un+JC21jAoC5
tCOEXz1mdqg3+zYNu0sxcPqwneaKSeWBg7p5X5lW/7WhBI2LmrjZlnmzwYRuNpb2aNgiP9bIlBEJ
eUiTDeQDS/NoJm3QKPX3xHGW10YQnFg703PNku8mXUSjP5+zg6EDlc9ll14tpzlro+O4qgirK/1P
vAFkTm2j7vZuEITlGyJqPxvwm9UwpxMeWYCEo535Myqgh3ayr+2o7usam2auq+aOkh1xVjbVL8X8
K4xXKIrVjfRvPEahYzya0qZgMdJv5jwT6qhQAkd9c7ZVTPxSQjyT/VE3NOVSsma6Slox079ZhQep
lsewJjqM8SnZxXUm7qMVIKm1rjpwz2q8Rdk2Z9odVCRqY9Veov2YSj3ezS1mpdrEqzhG5bQ1HR3S
kjXHnrCi5dsNBb0yF/cru8RoiYtaW9qCwEFCK0mDVk+6SpBRMTcvWP2qPScGShsDeX5KS/axAFx0
NypF+pPZgb/M8b7ta/Nrg7oWYISu3U/ZcL2pU91snMgBxRXgATdpdyM5fO7nbTFpWXIMl1UcJ0XM
jGvg9kVtzEUzSuch2Sp4j7xysrMzvSrFW1ojIZYdznIO7FNtF+HVuQ4YL5qsA2QV1PZrW+x7mi17
fUFMEz8J2mReVpig1Zup2VmG1fplXWKoKAmaMG7qsnrOfGaFRrBmtu0aEVgXDGSnQaW4SWOVZR7z
YGqnBL+Nzj4ptPlgpzQEppmLsxwvM8rGrYZACv9JSXOeiJtPxATiReWsY+wxdDi4EX6+uCyCfGae
jv1vI3JxhFOu+H0/iWBd14suYIG0At1mwrDURcPMzTRFh3QiMlS1HGvTtOQCdX0fubOGf8vEbZYq
7b2VOUx/kOCS4UgafT8EMbr2NVcf2qjtdxa2s8nI8iMaLifI2EcBjDZmgFbd8OMEvwc7ahIwYzja
TTwGdkSgX8EIS+YtXBqtuEGh0UdXY7zP+toKtHDdV3PLobawKYXg4Q82MOQwvO1O4XelLYAiNNip
i6Fz18aAa+NEvmY6xp2DFd4qOyvoc/FWasD6Gki1dVjbm9VGIOho8S7WuTVwpjQ4DrKg4GIs00g9
JfNowpluyCnWSBOuxYG1raIuQ15UKsl7wQ5ldOiibJVj/dgVvslFCeioV/3qFhBYJm/MwUA5CR2P
EobLRdEfh0L5ltzWv6XT70cWcRqrzWXJzFO8MNAXsVi3+iiedbpVG9TpN+2XlRHzdUR5PD/zdJgK
otapWs1d7FIDOiXvrXLZ25G5p6phAiN50PkG+sccQ6cIwSCuHunhOdhGsYQkwJJb4ryxCuVXpQAe
xmAOMXDKe7ciG2vuUYLqSX5wlDHaw2t7qzmoI44OsU33yB7rqtyKdcFUvP6a1cJyP38tu5OXWJhW
EO2ehIaVLFm7+GzzBieQyM1p9Spromxn7LQRcmaE1xDxirJYhml7cAyCPjSMjbZoHhpSejnw3vKZ
258t7XorN+iqoUSqTQUrNd9mGLF912eFtVtVG3lr8yqr8NKr089wwkTadeY3h8Its40Dn2hPml4W
qLOO/Ntanu2YEamaTXD1xmaX9AKC1G1a2Rcq/VoUwS2N4N6AI52OuA96bD5U+9COexBlM+qLTXQj
oJpqfbRtO/ZHQ4D/YTzi9j1aWJ0BRadndDnrYktBD6Th9qB9Mz/PtzD1IidGU8Ct2PTJ3pkEYzgJ
2qKsccxUqa/n0H5iMkqi6KEw5/44J7LeMsY5yqo89xbROkReEm6sLNtxvRQFEv9WXfY1Y1ef0JTn
RdP2n08kW6HblhAlrxxcxCksVegBAMaFSuuDA3qSY+6nJZtvtW68WhnvsmK3j3qEJqBoxitm/HyL
PXtfZvOzWtszyCeQsrhIiaJYxGOqL28dF/G2v/lWyN4DyklDDIlh9tYMnI1MrkIjI/Mxjq9LJaY3
M0XwUv5IDbqAY6ZCo1gxKptil8E26qv12VzYL5OTrZLZ0cU1fJkFgBAr8W33fWUSQF/4ptkmJuoC
O+DQAzHrLH9NQJTICbuGVJznoc3hHLCoIZ5nFNIg2IiH+AoH5btsaWrNI3kQuITfSsPCJFao9+Yi
vpoKMlQKKTo+Vf4NsaPpdtY3g/DCktMBKAYaQgSfePSibGaiBgJom6Z6ElNLKCnNW9Jg3CZQwvZH
h5MkWoz3uCrvM6v7fP9sA+xaljSeo+M863itWd3QkCJnr2Tu8nmTVW1zZYYCl3AlS+4mi3VisStL
dM0GACV6seFDRO+oN5OPWlJDEPP3VLdZeswlNYisBGI/ciC//PYff/3P//gx/9/oo7qv8MZUZffX
/+TvP6p6aZMo7v/lr399qgr++/kz//U9f/6Jv54SUpG76lf/b7/L/6jO78VH96/fdHs2//XI/Pa/
Pbvte//+p78QRJz0y3X4aJeHjw5+3uez4HXcvvN/+sXfPj4fBenBx1++/KiGsr89WpRU5Ze/fWn3
8y9f6Ft+vlF/vE+3x//bF28v4C9fHqb38uf7f/uBj/eu/8sXXfxuO5bj2LZwbJWTp/7lt+nj9hXN
/t02VUtwqrUcW9cd+8tvZdX28V++KOrvQlpSFUJVNUc1hO58+a2rhs+vab9z4LMoZTXTNIVqmNqX
v7/0P32E//hIfyuH4r5Kyr7jt5rml9/qPz7q22szTNsypWGrtiFUTaiOxmutf7w/kO3Bt6v/h92V
2tOxHtOyWn/2A4QTdYqzfVo9TYRWHevCEYeO1PtzjH7uQW1kfZpUY/4uSrw1YxrqWG0/URe4ArJQ
kNbcFvCYIWQ8LRo6Mmmt0z2LlU7ejRx2jfPUUXGo0fqV1iGdxriLrmE+rAfZC6ILFwygLC9Q6dEX
tSdLraA+YsGx9452wx+QMEn/nZP0zuosY9gVcW1crBWrfLZGxUtmNwsaLFg/FqHGlvHNWLtpE7Fz
CVfmlKQsT3H1orWVfUgbozVRV9nxs13K/ioph+lYazN9hlS9sboVq0SFECnNChzhhqHBf6VsOT0l
QV3mDp5kgvq0u0LVxo+ksLCa0OYYnpeI7WZw0mK3OgqnizbVlZ9T1IenFru8P7RIjMQaw/ueE/aB
JNQXc2uMuSUxscU4WjCZ0/f1nAY+E/Jsi7FZJBZWbmvNdmbeJFc0FrLdVEOCjtDWuh9NW1k7NGwW
cbOr8j236+VVanDG7EizPtqswt3bWcPScFCnfc5vs4S/hpCOZFbRtk/m1gSH5qxFIDtRrEGXTuz2
umZgKlEnobmhWsNTyDRrDGGtpUyZsciYw88cigEJagWt9GqxO801iyY+wpQlQBPNksUMbaAsRgRn
2bxh2FwO82raxJ3OYWAnbU0y6zQidpJdrB67MTJdgZNwv8a5+abHFR1jSyzxmxmz+E9rG6LuzqsH
W6mSQEE9h/dqUjcEhA2osGhygUq1+mdgODz9khR34ggrlDcRgw4eONEeRrxaid8pxehaSulspwmn
ZBEnNnyXWXtSxTzcox2L34As5A8o0FZwIpxElrqsHuq+Sw5qqIHtr1uEniiz21PyqSGqMk7rpEZN
JPlZjgpA2aDVAQddtO8wQHCdFuQOXRjB4E9emhmFm61r16gwYL8rpBPZNACeGQU0dGuhQcbqRBBb
q5fflsJMD0ofpglzLEGELZxOLuRxmIGXx/KxK1T4FonmYA02i+Sp1hI9dCem5C+xdJx70Xczwjcz
4gEk5ySSZHtD2c2Idh+L2qnTh8YcbkHlqWoYm8YUM0VetkJG7PqyBh8Ew6/c5NpMP60HILDuRkNL
SbrHFYtYJhQalVrZ73KhQDZ2GoFMpif+CA1j7ljEr3Nn+qqRJFQBBFqHMURjqcNoQVXfYu1UFazU
dDDnNmgHMivsvmnd9tZFMWol38ULBQcaixvvMwthZbTZqR6IA6uwyHBhRmEIjz9mGm0rFr4CTqA1
TxvWQoKYH/rMKRVyve+nRgU1F1lPOVWpOzpWtW+NVP2mJFO8M5vQAaucxsGUVhQcmkO/Z5kU0C0E
8Vm1TURtSWivEWoTQ7p5zpvt0FmNXwrToHFu1de+VYg31KhwLfQkLwpaqccEFu5WmDOTVBkKUG12
eO/QR9iaJX3XTl3WH//7Tfp/tgNf6o/ysW8/PvrTe/3/wTaMxO7fbcPnj+m3bx/vOZvxP+/Fnz/1
x17MyNj8HaybBmRJsu8Zf9+KVdP4nR3Q0Wl2246NdfofW7Hm/M5XBOd3TZWqquo8ib9vxYb2u8kG
zgavMSxwTNv+32zF+u3X/NNWbOpYMvjlhmlYtrRMofME/3kr1mzQAgYy7p9WNZ8O8bHUc0+hiKCt
8NgqXscMHcrAXr/MseK2Zu6teuf1xuqdFvRHzKdfURZALs6eTZt/E8WH4RdHjj2V50Eu9sEsU+Cf
2VElj0+me2Yh63gI8/qAneSwdMYefjH80GJFDv4ax/JCuas13skmEYJBDzyPVwe/dj4fgEWcIzM+
L2V4wl9x0pTqlPbG0RqqIwqzez4BSLEGKabTsdWkG/G4S1MfqnrdF4ncLWkYqOaz0u/tKSH8QvG5
g9hjdT+zFn+QUM3KghfLWID5cd2OXgkrrVIvc2i6fb24pVm6Nsx86TZzfaThAytzdacywVSWbiN5
mJrQ86q9mg4BFcjO+W4B0WshIyci91mUfGdc/XlEwWW7Tmn5S674T5GLLskfATbfrUEh0KChjnfn
g9HaXwuMYCP4lPKC9fwMAh28yHCqX8K4cZMokMVDN4dYlt7F0J7XWB4V2GeEOGnwz7+tZ12A1zGD
uMo3HNRdk1CSOFfBf2Z4+u46PkyNDxO7t96bp7GcznX5y7LGQINL0hyBdjxhIXtSN26aFkgZK39F
mrujitqDHd3YSFjbW3Mi9IhzdMNHyK0UC7RWaeuoV4cJh7zEghYaNb3fJuWjng9PCPcm2FeOdmrB
3t/BhAmPd24iBxr4pt9tsc016Xkum8vUgm+cffOCna87TGhp0Wo9qXv9muHcmjfzPjsSjXBYopmr
7K2yFI8z1/Et22lcf/Vz7+r9TeIKqABmX4g2fnl1hTd1y2s1LK9QMPn/0s/R/Eb59Nx1SpALbbM0
y2M/q9fuXgzxISw281gfpsXZW2Z3jCPzpGXZZWaoAA9v81jVw1UEVpkfWmKT6xXWvxkdk0d5iPqX
/mS/TA7Iw1oLBmOni+6Yas7RSSqSJuAqhPopj6pT6Ss7JHDBJgJyNh9mbThEW+ysOGlU67Gu9cfm
+3WOyqCmhXbFgVIoqGyY6YOcCDfpKcSQN+SvI6zZRQVRRbq5hmI3rjz1Tb2/RjeCJuwuUeZeQROB
/2z4moGpeKpGt7YhZxjONmg9LBjeiLVfnjBhNvlWBwEXcg2NKq12k3jEO+2cyROVcYzGzwIgdxDn
SP/2T0vo38qFf1cemNLRhW5KodqmZWosSf+yJqUY0SfRFsVbDzFnumZ0bCP6HQZwfZtrF5TABrO0
V5bLEZDVCfOHtYW+Y3JEvWW5me1D12gEP8CN4DqVaPvX5NRqIyEgGmO7cE8+5n6e9r3kZu1Pzqi4
Qh60UzE2bjUY7rIijp3IndtulWw5bju3HPXDgjW1JI/h1T4ZpEAXIdDizNg5Wb5XG81VnHct0fZa
a+/bytjB5Vq9+AnR5HmM4wuTmQtjfjray9nO6rNRMRpSsHrO+Wndorv0F7P3u7OHGN+nR+jL0PBa
BKCR3xeW16wcJFfXNluvUAjZOjbn2Gp2GXFrWlQFsc0YWE38UNfd+Sc1rFdVFTlx9FYEg9Zxn7T5
gfD54/IBlJ+E6UtWMq5svmZzcuzT8SHdmphhF4krCRh6yT/6MgXJ2AVrV/H3R/oj2+z0oa/jLg23
zlwcuhHTWeeaOyh2aebHjUk+EzEWTuLVgX6Oyt6rasdt1MdIIX8+01yC+1DL90MeCCcMzDDcWafO
M2PhdhEJKsk3zcg9EY/evJEX28alF5FTBBAUxyG3/WkU6/mGmOpwnd01r5pa+xZtp3j8CqyQntlI
K9QIyi7dFUuzE920S55SsdNQ4xQd3j38e1TEj1kGwJ1FrjVOUFiJ47Kk7t68F/hkVkTadqx5mEj9
pp79qQ79eTPotR/F2waggYbkNete85YmslYGzTQEUzUHRSyAxO+rfL3qpXpVs55qybk3ITzHyjmU
pDsrOi1C6xwJ+zQ8YfffMboJ1h42Xk+gH8DKp1UJvSrrvQats8RaqlY9oj/cJX3nGvnZQLKcurNe
X9AU3sfMoPokceu8uyK6vma9fU40IhDDK3k01/AhbpjXpOO+e0GUlJoHpFX0wmdXUbJD3mLZ9bvA
kfEhjcY9eI17C1ibzQeIK3iuc5+mlGwmwtMLz+T9+fe3OMefPx87bBrggqORaqjSZNBjWn8+djRG
GdFFVQhrrNkv8o++HgJGSDuBP3tBvYNVtr62yH+HawyYigHsUzf2X5W1eF50c6e0NiEdznMorGdA
F6Dpi3PzLlAvN7DpErkEXd0H+lxAV0CFL7k9ktGfl8RPAtCvgS0ZhPfXheiT2HC87whByTqad8OD
vs4BRyUfKy3X/7xTXog8JbLGXqm7LK99rJ3wYkIlnzCW6fIQxtORHFcm3BGF6nISbAFxpXlQgyHW
sIEsyn61YZ6U2j70l0i78AHqHk7yva4N53Zg9JRoxxWZgzloewW9C7fQ3fSQiWFHQaG9T2PPaFP4
odH4zEWDZTEx6T5oZFwxU97nlbkfqUBz9ZwhCEVWuRrJGcjSfbqdkckodsQLgGaZmker5YhAw5nR
mR09q2v+lVk78QGUCzKGrX6X+cIYTugqj0RbM+J3w2O4m0JlS6SEpy2NT+RTxytsTp1VB7VCmDUU
OKwvRtV58bbs1kAoc+CUO70a/FJv/brg3hlQlHJZ2TWs/jsDIQR8NRWg/ql9KVmeYwYLTZf79u6j
MO4zlrE7G3uR37+MpgxYegKrqQKjjgLYxOeQQGyllz4BM36LTFrRYQVqHvprb+xJkqwml1zUZjpi
HYXTYu01+JqtmmxZPd7UfGQHiE/QRM59kt8TAL5QC8PbnW6TiROdn5O0lVOXl+eJUdM8o4LSujOZ
E4JBT+6jx2OFC+0G3ovjVtngdmvv1sJyhwZsDLlFtoMQh+w80nulTqxo63iWkvu4WVBvrX4lLRYT
QsbCo4GNf+oS/xZGU3bdKS4ek6aCoc4qTyvYbMODbeiHkBgII5Bi9rJdKqZjIeyjRZb7gEZxW2A/
WknLNXZJrb+Wd8QQXaLZ8d6MfdOvu+JpbQYgc9kF5dJVyRwfGI2fLqa/8k+FfCiR0uvfIXzeaexJ
w1j6+iaNTK+32EU4idcjgmLLcDkjuZXE0HyjLXgDdaUeE/3BzCADiDWNAZeiW/f1kaHSqZ+qQwoo
zMT+EMvTam6cXNxPSXK1k+aaPJZh/dom+etwqNr1eQn1Z+Ot63FDhr/w1oJazYmhNb0lY4ccSy/5
TvQr7OsUf6seoO/eaYEtfnDC3zRQIBnw+KYqfSRVl0qEQVZnuzraabrqAbODLzBZRMJs1o+46fay
uKZ445iWqdkpHMQpV6LzpPbnchzPDEnPSQWeruRyJi0OwAjkmRrGR8ELmqx9G4/70KWbcKAtH7oQ
lEivzL8HsSQ/U723GnT+J+O+Do1j2xJYTfSbZRzT2SLHVdtnCCLz5nVE8UbjxcXA6tp24RmPjWuE
8jhN8dmK0D9Xl377WtXMySDxZqVzBTsrY/EoV46o6jOz6mfzAax3bgZpHm0LOln5pnsxNcfHTOI3
OQXF7S3EvwBxRjkau6I/xz7DkXq7vemfvBzqXhhXW4sBqiPdbXGwhe2p+pZKcfvvF3uVtf2/r/Ya
/mRLSktIQ9XUP6/2kJt1Y4Ar8R32lr/mpG5LNka9I2JT7AgLbYlfSwz7HjhRvpVztNebeQ+XhrpS
Nb+PrzclVu9bKDoH4s7C2Njb7XhAPHY0psOii91C8/CXouqXJEctztGLWK53BrVRXez45BhcbSx6
gndaY55QlZ0x5Qm92ysawMsyO0zjeMDCNY0HVGKHTtiHTLUP1G4VpJd2e0qYe1n1U6qVcCbuBrDS
KXfpZrrmJihKWlYVOQDLboamUkuG9zAV08Twc8EFq7dBrmvBpDuBkgu3Ue6LvN6tE3YCZdg5w7Tr
l34HnSIAMGPum3dJ3GvXeDTKvLijaTWlwJ3vDpTZjlKxDBT715BQ8AvuFfz0kXhTQZmGM8q0q0Ko
bjIHq5btjAt7XvRgs6JtB+txNCKAhusZ2MPNbJLap5S3gWnwpTySChGeevjI6AJjXzNqTw6If5B8
4r93o+/GU6oOSIrQD2J3tS+GRRRvhDuJUzKIn+VmSegCvhbjSbN4CyLNmyd12wOfL0M/0cfAsuJd
qJOkmib7dtiI1gNJfVfafi3dysVHQoV200oBZUcXkdoXkzN/0xS0DZqTPXRnAsS/jSMD9fqU2BQ9
KpkSBbSTEP9fd9Yn4zzZyQXL8VzPQZkIDKgex71pQJYwnPtuR7Gxz3QN8CAOPGM+wRzC4z8dE8s+
4FdrcQpCRqRxzny8oVugH816xFlK1BonAfzzIx5NeOXg6Zwf2vvcj55ERtviCOI8WVhEx44AuGey
CKPET+PZL7dt2z7Vwv6qyve5HS+OKF8nSm9au5Js65hZP6IUkzNupvixDJx5Ps7ZcNS0/Kj31g7V
XzqtGELxVc3Il8dno473yK/bZu90y66LzUCYoR+jcfmpUNonTzlhY3Fn7diOIIMHUHFwJzLGd6GC
7+c621fxsCPFMfjB/t4a+wWAdjQTKwCQEATI/+PrPJYbx9ok+kSIgDdbkvAEjShX2iCqVCV47/H0
c/hvxixmoejoDrUMBd77mcyTrEuQ3rWnpxp20Bwm9/5TfUzk5R2VChwc19nx9aY/cnMs7IkQYCjy
YoFa5EIknvjPbMjmAA0HCr69Ti6Bn7mEneUojR/ZfNLCP3lvGxWRdiWIQ/2IhASXFtyHwxXKw4Gu
JMQYASTFtbCtOD0DoPx7w8Iiv/FZFMfGUT92CoSCk4G6ZHBWHeBFgEAFuykzYcYZzjxhMrHhRlRY
5pFoLfWJP2qJjm8+5yJI9em7B3jGUgf5hLz82eqTinq/whDjzP7Q33aJShunOagrzvIWzlMlfY3+
Wiwng9uACcECHn/fQlV+Rodxckuw3BDl1jadjSFiyzlXFqV6lwUdEkdOJRTxWqgY3/gzjvxDIPDG
8icxc0ASjlYPPa8mqGl61qwYLIrTwITLgNKtBsWunKtaRbMsOGJ8yWfCu74ZigPRwUdzUFTEU8p4
tEwfZpLJ9mPDTKIbp6eOBGgnBtWKAIzVOIqjdd9x7hed6cynRkKmrFbcZraB0y1FVaYb7kTMM6a/
Hr0RBQk8p5Tk5o20FMCyVXszXb79q4lujUnAM8yWPzBWlpUU+JUIs1xl6jNhpCbYU0Ix2pQx3vic
sOBQR8G/ZnGYIlwwdE8lMKUG3akGiaZEGrLVPxZiwGYIu9ovpKPFrfRLaTeyHUESUu3tOeICnTFi
7A4KneEIkKENrc481OhwGPf7FIyxGky9GQIGOW+xFY18awOew67vV6NkFS6IN22wUbE9PYl+fyad
yCylJyj1Djr2mU/iw2JvWn8WCr/vBK9+glayKdQ3xZ61n81ma5Ye4fE43ciRDE8AX+qwZGFJNkcr
oB2nhgSMJm/adU/mW23FN2aUd8AnluLOteauEyuT2tZjxRXXzI7lYF1Xt0XznlJ2EUD7o1HordMK
BQpWpeo+WZl7kbhzLjo1KcJWx+ZNs/NksAWosBQokhUlT6he6b5yyXmo9kY1D9WEwSuNyeAKs34f
Jukl6QnMJSwY1tZBsKB3tNJDq6UHNOlHV0kvcKjW7NJiWs+wV/zFYXtotT2QRTqj/LphRwRYHKhw
MScTeKNsIz86dk1xMeYssuLGFkUCYFIpEKbBh3cXjKI7cEd0vRi0vdOyC2qLB4tejBqQPY94mZKo
MmSfbBd/ZV0ZprrkzvgurKOf1e01xx1ikWOoAG6tGUtvxwX95dhnjsYpgOxcx9LIYJrlD7YflRna
KDkW93rF8DP94XE7k9x4WajAkfofi7FzMOgdcTe/sHt+bFL9OpbKK97FRcjuNRNUF9dehXM0+bdL
tkohV5aRMaxncTdCXaaT05qgAKUDk4FT7FKbv3qCZCGVuFZauDgCGM0cbjEOLWke/G8W0EoTFgNh
y43fSDCAJK+YOt9aLb9opgC2XnLahcoZ7eEU9ytQTeK1UF7JFCSdSYH5rfqrRLeG48oCZzwD52zi
ryd5rel5inv9JCPSG4JYf0v3qPtuvsnqY0NHL0EmakcYD2TQGFOTjiQdrI/MVrus7IGcRA9V33NL
vN8JWP+mrp4RXh9UNr8GSYZkB85hLrrNEjT4ghQLfHhPiwm47FWssdCSHn1kG4hoABnabd1Oz5T2
OnWExsZ5KGLmUfjBM4EokYlZ0PQvzdfHthWvSs6NSBSHsG/+RISJtfxlWn7GvfSY1OFFJA2gNO+y
tt/aLb+aC9fkHmDpO6J7DGFyBJZxAYvimDWD4TX3CC04iIwD9cf03VpWpF6XWwJE7QnrXS+8zyVg
oTM83Bzkpf5LvJHKzi7d0wx20vWZHpQjK0jLSCjRiOUTYSamNypwepMzWtNAuohZ6HNuLkPiFqv7
0uWrr/8Cqxck//R09eOdOb8WTIOFuaTygBn3EqPA5z00OSkTV0X4FBHhiwjCFqO0Rx0nY7We1Cc5
mjkMqsdjlcZOLygEImxOazrUvoQNnlb8PvVlXVqWHDxyxwrTIXoGNKb9NDzmMgYNZmduSaTmiqQK
wQVPmeCNc+mtL8PWAkx61jWapwDmWhIwt7xbEkkPtGEOkzIOGTl2YohRIpzq5mxWoPPJHOMBRLaJ
2ucsKVyo+vdyqlGSrY1L9hPFMFxCMzJjgbjho91Z81t261AXj83itjggC0uN+tUMdDpcb50rX8JK
w3TfGwhPxtfCJxEWS3qrPgk2gXUOTNBjqzo1R6qVS9T4J6wuydyRmSvzJD7YozQDMZwQbHGFnOYh
8YWZFgAfLgrKySbWM2ZGO6D9ZTmPO5LJEWF4eJv40KX3OYD6MxDRoW83LfswpXPNCgQrrF0SSCxz
LCSEBSnH2Kss4uYZlTi2i/dyd7kyOEgGZ8H+eIRgGuOPVCKVSG7cSC2haafv1tti5CQv2DhPFTwd
cmd2XBE4JLENMsGIvQauVR9i43PW7HWlpOb90U+OyHCGXbtHy+2ZDExEfsjk6wX2aJN8Es9zmOXk
rInTe5l2b0gYalG+1kUSZpQo8jOsB2+Hd6j1O0eO1q22wdmQCAcWvEErrr6p2Im/3lGRUsFKAQi5
sC8Q86HfBIpdUIywaTHk7Cp8MdDW7uuzF7Ik9nLMLMzZnuLprH4Pg/aKYustI9ZgU9aoyn5rQfu7
E4ozFNROz73WENwETWWPNKEiP5CYoWp34Ac9x+CYExeOaFhGPHtJEeZ9dZYRDZu/OwmfDE1u5oMM
7iXzgYvjldVRTZor8R0dfK+CFQ6D11Lwxc+afql5Qiz5UMcp6IY+GJj8xF0ZMK3PKqfm+xOmhiJ1
NKMWeKEZGckStYAlUQDr6BBQFEo8kcIeny79ezGrL1i7XjBEogKkt1tgmR8InJSE55xkkO5Jt9+O
7OUXGUQF9tr03iiMN9LEI73YbTZGxKruxOvk6rDYCQ7pbIHQo/6Y6DFRvITA4epbfeTlPmEVwYw3
XTHiICN/kZUCEJXLNixhDZLoIKt7iPn0nO4DmnjEMm2B8c46j0Bei1Y445FwDAhTi5cSIwrt4lzI
6FckIxxVoltOq2Gz4Y+URb1qxXyJn9kN3jgZYbZrjoizgPwZSIclqzlvRuFIzNlBjob+HFJCgDcP
9EvPKM3kcYe9ByW3Qml9KP70u2iH1lnZRHsXWjvRqBFS8cRgKpwWESmUEujRtlkkQMP4BY5UnjXO
yTZCLK741TL7JdRA8QKSjQWVRrOGV3TDQsgoTlnHY4m4XV5PZU9UQ5ex1eltk3fVscyLcGQmp97D
Z/so0NBm73rbebrEsKA8gazJfkQ3JyBK/yL+6Si7QIYleXLlTXBLlr7V4kyK5pRkVM0IVpcGihrr
E7+kTGWSYh6xnbqozJ0S8M9qTU792QKTX7KPgeGdJh0+h3KPUHBvuScVK9PXU/ZhQUrqa9F5N0X2
ob0//iLoAN9h5jFu80rqc7fC+eO8q7N86j/hzDdsOAUPwDndGM5hh7RhbKRDbOcaL7XAjMAiyz21
3CohYAmE8GYjjjo1P5WePcRnSvKBQj2kX2bkeTFxVxZSVJIXoZKt8r6iI297P27Bv+WCpxOGK1uT
b95xl+rytUgpzw8Mhoo+lHzUnPHYneHJ/DUU3lNWzgSiZXckuSR/gkcFh91DowWnd0pa3bGYb6Jb
q//B/8Wx66RQNpPrZt63zBF84g/kUz3BmcGvtgXYxrJTplauqFSukbt1hGHDq9/EPx1cmy1u/cep
JzOST8/El4TV9YMgErtGh4y89YgvKPAeVeMPy4/y/MJR+uUhOs3bYPPIGGtAkXW9i8pY0K0XrkPc
MAfMIj5umR79zXldWB1w/h4GQfXwjrXuatpkXfwAKQlytQ1YZ6MxdLqNaGs6gNzvewK2YhbFFP1b
K3idxbB/uFc0b11DVsjLDDhwL44feGcbKrXktZx0sKCHkSYwAePCA0Gn0tss1H/XWhmC5o319SR+
khfODSoiEQC31JmkoUECjunEV81j3e9JpPZ+KdxUNeuqhXXVWFf++JNzxeaLK6+1LfcERSiutBgk
L/yWP0Wkb6X8qFfjlY2khN0zYKEN6Hm4yt9mgofHcjq1cKlztAP8Y62+6NyTCUsDei3ESOWRbGGM
DSVPTd6cGVmduY60OxQDG/iUEAnrl9zzA5VhsQALwdFqHgiD202yS5oI3+8QbZUUxV20K2g2yjRE
xCaEmmyGcbOGINIPDa9cORyAJwmBJT7LDpdI3KCSiIHYH8tWsD0tAzXu/DrOyWo+KAgiAKv1w+aC
g/XEQvPmqHE2gwVUj7QK9MhQIeacT+ubrOR8Mzbq2IYregUcbTQlTaQaSzSwQ3+a3gTxTJByHoNY
CtO70hKOBu1kweioHbHAbK/bRjtuov7z3tAanihe0zpki5cki6/vwN4t9ZJZ+rWv1FsB9V5K/2Xl
K5FpzuaNHRluo3rewrcd+FjxibfHhdzlivvuTWPhV5iiIXKQ+toGwiIFiVGFBUXxSkI6+lBp/qgW
w08eXQyjnQ0b9L3SRyjo46D2F4Kl24KtBEDHhK/LG0mvMRHxZspn9gbb5MQvFKQugSkZ+dc1ZbLi
WBSLNZ4tbaCDoPrMuPONCt2c6sogQFDxQnb/mSnfJagEnO+U6OQmHhmy63r+qOX6PqVAOv/D+2bl
zXjmoPzKc1esGQ1E1R/aqawraHBnv5gNHJiFh2Tc29XUaTpSFaWPjEv/Y9DXe2JMVyaBe1v6///o
WFPF/z05Rh2lI3VCuqPomoaqDVHy/5QnTaC0Eanq8Z+RY3oZcl6Og4jXeCgkm+Anm7OhiSuHBNmg
2augmjif+s+EZ3mihzHvpb90358jbaf1XhjKB8lbvowjUgMZO2O6ZX53rPtP8+tEAj20DncdlBDF
33l2piC1Iuj9dc07eTk3y4aJquKoFF11ysI1jUN0ovOvVcT8qoGRzLyKk3mgLwMq0n+P6ZtgwVtn
TS0kmguX1ntCTskv7OrQLDVwA1/cRrlU8yjErtF72ywEm1GG248EFoRYZVIOrKmLtuMzI3ldo3nO
2RhOl05WLm1qF8qrbgDTs8pQLS1XEoK1SsMv5t9z82t3WjCOFFapqb6Bnh9f2nN8B/j2qtXKHc+A
yMAcZHnj1uei4Z3CMa8hkuxNMDZbDuKydhvBrmMIDUbrikcRmOM6L6SBglYZ8Rkhh2ZUsjHrijvV
w37lMdPmemV0JiZ3JTtEw9Qj7Ty0LJOnUXlN4AZx/dz3M1jgbiPFFBOtTmIJI7hJKZnPJJeqGi7W
tN2IDxBEz0JLI1c4TxU/qarAwI21mJRRI9uYaQkTgAdg//XW60j34yqS5CXYxT+zRAjIDGHUygI8
mf7sMYSUCW9p+GK6NTvDk3g4MakHtoVsNc5Hpl+bS5AhqdE6DcNuumwqWoaxBAG+VtB7JiqtbED8
NRoAoXPbXCNZsezx0Tqp0ngER3jkePmClAYZeuQ50lcshHnmZLF8UbPsiuTjqmCiQ/l31ZvxWjH1
yUMUZ3obrgXcqfkfWuJgHupAwbmrAr5EEOuRAQF043hzNOVqCeN5xN5VLOG+YUyj51vr2Pu+cSwe
eSnPM0AHsb82340hRjvLynRFyFXnYVnGfk/VRltD2PShE39Sk2AZ6itebI+hrY/x2+/3HDzSGmRY
w4ovPUm95PUmqyxLEsbdFgu5JkMPgVRCJRyOZrM6KJeVNXE/vW9LexD/yixEUzWxpa8NZS29XfUp
9I277Bi0BeDe2Cqf6u7MH076Q4Zm2NvW12wMd5HBDPeaEEkURDMHMyKy+SeX04uqdZf1Z2iac14z
7bT8lctS3dy1XnhAJ9dglDaYaEpc2aj9rcx8FAeelC1ebOXeCKZ2p3xoFMvByEWHgkiEf8MWz/Js
Yor+/OP6KREiejnZqJ4hkConGGc1i5iWN3RJmV10KfOSp0D5CJ/q6EJgbBVn+DwrQPQ7pjpG9JRU
zzGROGyRoTH7tR5CebmYvF0rlQGL+SE+SgOsywCxAr15gjyrURxxokLrTgT+4TyMz60uR2O1XPRD
o7WumfzeJKhPI9MOkvM06oKxBl9GXFi56virNPfXr15aULMzJ260c7kpZyaicRrVjJ4VXplVX86a
UvFjyYRq2LNgeSquqh5kNd0gbE2aXxbC4Vss5JdOFSOyTQrLoR52Jdl0DeR8gJUxIxqojJhAIByE
U+vPeRKI3vMWPs76sXUrZfMxh/pGqgMKXY4gpUiw0H1L0PxhlXhaEA69WacNUB9IxPEtxn0cw/+z
jBBLrRQnFxT26DuXKLtmOzBep3ZBFbgdGoIBDQHsZVeaE7e0sDpsRwUgXUpsbkMVLayucbrjsg4X
NiOGtfiLyHn0wZWEq2yUniJ7xmlMBOV04a3oSwAbGKrpMeE5J0tyGOCedyADTxD1PoXzjkIst4vi
bpxghJiMFfFGYx2ZD8sf69cEYoIEdUkZzmrcUoVkF0nSL7vYXktgeFSsPXElcPtvwsnM1fdm3N9H
rX7fzeWNaVjFY+ciEK39kRTLsXPTt305pqDb2Og2qXxXVWRN6BmQ7KktXK3iU6+ZVkybvTBn7ZHq
Wdp5S6TD/3/XSnDvnrfpf/ty2NDyHsa9jStH03VLMf7PbWtwx/QmSzMiAfEbs1YEI/mdGiRuUqLQ
kVRVBrYPDStwSeMtQxvMPezOTldtGDEElxKC9V8t40Q9lqngy8NLzxqzta6iDJNDNo8krU+knSgS
4ozj0ObhRkIUIT5+CZtof/wVsj85g5R26VFIqDS2NKPnIQ+4UWli4VIiUERkZj5Db/HR6LSaDUSo
b31OL3vXXCn8mFaIVZgssdNNoyvGpiuqk53L5+5H0j1YiPF8KuX4ZkbkA6vjm9TLrh4PHsFck3bF
i3vX6uugUI726oNpf/Z7UFpoDmswMyOrKB7ktA05CWr+bPwWBJvhzfutKvj01MQBzk391HAsAH4g
8/Ja/Kl4X5zGLfXMfXG7XOAo704kHdXQmdv9KYEznZ3+1VQ/59nrPp7BgTPL8RhhIFt89iU9DwMh
GHGHghOfgMr8tvCEBLPfGEhtx5RtDYzucyG0VbouGWxEa4zUmc2oWKAl6MC2kYXtzgJMZvmfRkCf
SP+xonP7sUrGzdRK4mqGqVmcZZGpw62JcTy6sANbwknSG/GwnAGuPuVBaSahLAshcvezRbBKD9u0
E6j/lCft8ARtfScjmDTQMhL7PZpPpoGuSr7HqkvhzYFiOcotHm9lgtpFPAzbE8iUHYde8lfD9GLm
l+rUu52ouNA7WfOh+YHeCup2/B2DGsn/6KnTdrQDzMNSt5DKu1ojM+nDxWAYRhxwQ+7QK37pcJYy
Jp6TL7CP4AnW0w/B0+rXtCVtCP+vyipKWv1lbwPu9k2NFoPpXTVcLUBJYyoC1zUPzbugSRd5OSlS
81mO2+eeciV0mj/p5seKGd7dEatVzNKHNrOXoxhvtvLA6UiOuGTH4q+nSrfKqktf4yDBvA/2nlkk
0g5SrHaFmSjgimrxn8skICQyQ+w8LwOrvZurhnBHvA2s85LfTDBwQ73IaKHk3MMuirMangfZt52W
Rnr3XWM7b1jZx3JUbXpU7HokpkokMLgDAx6RcVNi0wRSZCEkWkpvHIdTSqXibo3kUhq2gHDZQOjm
7FWsB1U+OnnzTD60ffJq9pQrwzpyXpXX/rw2d2jl4xwtjYkwHSFD/GKCTgG/T43SDHu45lKwQw6R
H6alu4Smuvr4PkE5HYvM3a9FbPcJyNMJgNoIX0OQffxU/p59q8ZdkuCEDaYbY+xDcxaX6HNdCGCl
lkQNo/mW0fwIBTX+187SqdHILnryQnu7ahU7ZRsodMbVLMrLKvArxy/kdgS1yFJbOwwgmcz1UWbD
Kyq5RX+preSxZHREqvmSWdWxQ4EPNW1n8bt2lWfeF/g1FgoOA6nD1yZXBOEyLZ1WuAtiMHXvDJxl
8yxSgMvduzUdx/kxw+MCTsDil2di2Ae741mQRVcX+CPNo1sMukvc50ktHj36kKyXPJJJ5JSOL8n8
VD6lLXPHxN2OWQN+prvviMmI34BB+M0JK8wfMhtNRlvVvxEVDSU4Eu7SWczR+TSxRMfkkjASeGLT
n/s+0XDTtvJGFbXoimKoOdB13XIk92b8UNP1roI1zZM30m3eMPgPWXsBUx5URliUnjQwNcwC1dD9
AorIdtjRmxFl0jwfMLjpeWJRMR1LlXzIsjoK4qmbv1mUMrh5SseBqmO3FmJbvFP6w/BF3iwZHAW1
t1u7xxTLI5LJN5B8Xrv2XW5Z3zaX2BhfhN18kcb2gQZrC+Iv+u3XzGjeZ3YAdEtPh3ThmeR0rnnr
Ebr4TDNf3TFhkM66VdgJGmZP3qe3vunPW1peyD4hjnlHUVrQddW7j6g6GM230h9+isIzrsml0MN1
WF1tlZGFGi4s41FUne0HTGRQmEMA5zgQjTZYmT53evKfF8WArGcY34pT4xwR0Gpb0urAS3bGPXWk
Tbb3dLITSMnqsVAVZ7nMlcXn7KgjG29VoRSNKxvPKthWKUD6A0eGa86uOysQmBYP+hSKzcsG+UFk
KIwhNhKTNGobgc7IodBFGX/coN+T/Mwgpdp7v6nhs5CThQAtgAcYTr0U0tiBZR179C9fjI4IY8UX
h/MFCuSSs3cUrIhhYhkjUJggorCffA5LuSsEuXV3S0WtJSM3+Lbwjyt0caxOktTdgh0DxgJxMh6N
Ywtym7mLFgpxAYQ5d0eNR+yxjy7RZIElwTMxKQrbo4zpf7WXKQnkwmRCp4dFbQatcsxMwA5U/PrM
UDHC2HOFK3BVDE9nz2eaCyuZ5V7BKzzJ+XQ1DCF6xoRyI+fWb5RB5cRX2AJ5y0KTwWnHjTaJkZj7
ijbaS265+RS7CWstUu3ZO3t1QQQlPqClstyyICJjOPdIFFDn5YR4FeKhZnqnY6F7Zgyp39K+Hipe
LLpyuQXa2tEy1Df2IMeGaSPTiQk362Fn5yQ+bwztCgRQvJn8yNOPzLlRYKCoi4mQgRkdzh7Auz/I
wm0Sc9fko3xNfsMXOJC8eqrW8gWz4osBcptfsUnRGWJg8jXSoVZemeS33DX0ADAIdn9SFcRVZOE0
pl9ML9rGaQ2JTOFjXSpvUO4aJXfJ+Wckdo88Y+V8E+c3xA08DvFLs7JvorGbm8HVK5df0ZvWxBcT
yVkNlnijv0luhnJJZ4aQvxGwizu3uYr1dFX2i9T8wn5hDXW4f1b4OaHjwilVGUtw+iBhANjJ1hIW
5nbFoTOemDYk0Q67MHsDjydTPmzsfLTEzriB2EK3wID5Ii2rqHmRXdLudKJvDPnfFujDS85//lzi
28reajYZyKD7hVDKRopTooJXN4YQMFuD0Ea8pjWxgE6r/E1AULEsNt5E4mzB+pn6aXi6cj838zHO
HN4j9ar8LGdIhzrvpXGvexBkAjfnx4KJiC+ptdxlzS+Os7qqP5af1fiz46usfnPwPNW+WfI2NcmH
cOWExH2L2PBoWg+GTdZlWou33Zjf9skdhBtQQGYtSBhaDkM2szoZUffSelvavzyhe/OMjQV0GA5E
4wypvVrXtP6VpYjsGOfKVeXnPTMYn9vuvJjY0OCzJCSH51E2lHR9eYRilghcUTnPppe8YDz5lawo
pBPyIE2vlTWGVR1r02s9u0XyWUzLRSi/pIEty87SQ8uRsNu9KiDz0y7ECyKUoxJNgkXQ2LSylbYX
kej2UBbA304R1OBoPef5y6j9G0foU4dBQROMb6XWVAdnndORfLRRMJthxZfA0og6CzVD+oflD7kR
cxKuLNsyDWHA0SLsR8vQFjMcWkDcx8P7+kqqTIz0zCJRmsEIRMjJFaMEQjoZ5NCUaelFLq0dHdny
nsB/Gg34RVn8Givqw0Czxc+gmD73o6IcDU06J8TbFAu/A7fXoiLTY6K9TWagdtuh4rUa22uVfDYz
2ib5NHTvjBOuWSxde/1F/jF4AAkv84igQpV+3+bfG5N6gcrpM0cEie/IkujkJLe4TAQ0YQc4aWv4
zJDYJzFcCYCQEr/JGKg6+kpkRbI9EA2jb5jwC4HWAgR0INSNk7oYqbu78pYCke2UzUF0dVumF8H0
yeFIfu8zOrrum8ckQRBZK0eFEcKExlK7ghRWbZKvXNhRrsGhI/9bvzEDl7gaV+T+h3qXzszWieQi
OwmrN4UqDppyqwGSJQ/dHF9SCJVfSvVLovzGj9HTZGGOPmbvCysu07q1UkKRhRFsCalD2k/QpNai
AxIeD0+rWNyfx+5z7yHcgMEdCXrobIP6rHmObZdHLxPATD+y80+9TxDzMN+NGk5SiR/QLOh93hfa
reTYy39PlAt4uTfFr7PxSowloxvhCVw5WwNOuRStaY8Db/THDNvp8mHJdJy0rPxvuFeYn0neJKPH
g5ipq2/9M+psdFHVBuaXRcoaAiEFiT7TKgg3NE8kA4GsapB1VKu7VhUOKI1uafK5nHQEDj8ZUoW6
jTaZEvin3CiJNnf8hNXDN0Xk71u4+uf2tQBqgf53a240iXYq7F7PDigdvMbuGGC3VBPj24BHyMCI
4EqoDyX4xjq1scQg9hXp+6ku9kOvyD7D+Uk86gyBc2S1QmuddojcCz6zOmyH9Bx/bcM5s24gTQ1o
YVWL7gD+DEvKlq5a4ugbemQT8pHQpK3Ro6zqSFbabkWu3SuJwZxDSSjhweIpqrX1hK8caXP6Vi3r
sS7qJyYTN1RHceH3W3FVi/JGGd0Z90SVA1Uke7yISYQrbuRMXZ5wookdQsm1O39YNPE7HSONkJTd
Mt4QdG16WwdzQl82iSBreAYZZoiz4M4FB1Qm+6PgSAmeyFgi96EJnzfXxiLX5K7IlX9SnPocz5Vx
ilFPaTF6x6NyFSQ8OHvt1fUv0BLsfO3ynDGO07XP54p1m/i14+YymMdmUh9mmb4KXaT4OiMV+VKP
JwVyI/nzxnuywEeeyDqZwYXWz6h305P58y8b+yxagONTgl6a80nKh+tETcKI7C4jp3p0PZkiSRui
U3zIwTyinkP11g6nEao+sVk1iTa7ybbJW9rxXP3OrbeuH6KeZQoD9kZsXJmP1SpcgY+aOYPF4nig
pceiAa9In170nSdilm12hCnVe+3DePAqY0MmWbHK2k9iejd1vlDOrFZsnRponqG7qs7oVWt8YaDZ
MI4DaJGMil2M9Hm9ojg9MHMWivRsSGKkDBzQzXQchuU2MHwupGuXOITCiempE2H8ox2wsnAqlyBL
DL9BRstQj/EPXluk1KgjxF5CSwXpNDacGYWEJiVelrO3yRuewNRv7tA7Dor8Z30AozuvmhEZeGr1
cbgVNnHaJJjxHfwpbV/lvHmbROkt4yQYHvxGB99Y36EeBZqM3Q6twHYUqc5mrfTiHBUt6+pipC+Q
QvbHuJwFt4OpOYcGNqMWm0mhL286xG/O0hUVhUzgzoFwkNASU5cBu3kiquNll3Fy2K1EmNueXGbj
FS2JvFRoui5xPfli1zOdh0x62vrCS1KBMxa42DS7ufk6hgOSipyoYiy4YiIfq4Q0XryGJBaf6dXi
bXCab6JB6g09iY8cFPoGSuXljEHic9mnjzGu3pfu32b3bR2VKd4wTPk/5AAtWEtF0lLYxY4aNlzG
TOtpZRQxWKKvIw0qeSA2KBP52aSlyincpiVzqv2qKvUJ3BheFC8uHgXGRTYeiEV3L9WwJgg6AwXT
k2qBibjpFfBdyCpCZ/BM+gAcMpY8TOvR2KlE33vobwQ7Cj12U1jZglFg1XmX0eTmLISkzm/Q0CKH
9fOOxTqLIRFB1xBvp+1dEy9sUUsiAEC4hdBO0XngA5gEfxypTo5x/3e4SMvqCV2K2MVVIBBDPHGU
U719WLUUifEcidMQxUIaQfpHVLjgigFYLVIgd0zlRpl4MLSToqx9zpX5SVUAsf/9SUbbm1+Cwnq8
Q+hTOpB4LypLhD4h+FRMz3t6wmt7mbkWXynncl26WI2FBSz7j3WXN+QhMUwSwcbTgDXoldiIM38S
3CB195qgS2lomRW3rzR33y/CdRA+lAWjVMe+VrSbMkCZOmzKZWZtP9Om0LeaxcgYT3O79+e8RbCQ
rKG3rmlRxKdNSw5MPZQml/IrveGu22Dp7v09a1iz0UstWYdJIA7HfAqr3aSh6AIcw/Lid8NfZqJH
CWJBrm/nfCnOSv6Mrr4XhApZsg1I67L068sqHM3En8fuZg0ADBGBp4f3Br3Y+AQ+TLylD4pZReaW
XpbWuMC4vErGeiIV99ShB5fy+aZ9lsPAK3RQq/6zn/QPLY/fxXkI91I9EEO/aiHslrDf+6CpNv+p
Ye6P1ko1JvwRuutQctkQWq1mtlwnVAh49lv6+LtitaAWFns46hD4lbq0/zzDiImeFoAEHKTYpyL0
amHz0bN28JvVlSQYC3ZMwRITzV6iYFqL+oVVEebMhq1FnD5kfAk5ERWFPWTLuR2rqJ/FSMokZAUH
LePChsW8GfKlW/VLt+gXfvk6+ayK8aNyFxPyFNI7s4nMwkNqQOP5aKSoKoO91z+KFcHHzN9Kaq71
xK8rXhfw8F3/3o7MXITeUy0G5P/F1HlsN45sS/SLsBa8mRKg90YSpQkWSwZAwnvz9Xej3+QN6t7u
6pKKIoFE5omIHRMQSXZ4/9/YrSXpSl3ikGa1vhjilWniMuW+q+h4pmSX1JhqnLteotHtZHYvUHl3
X2yjERenhSkZjIVeshtP9gExgpLJhSZztMS24iDFwK8omRQ+uZYSTrth768bqBdVQZekjUn4Rwyl
11diMXG3ClTStNc4H7ZMJb5N/6QREByLfo0BjCm6WNNEtxogtnKzGmQDRS0tg71ev8swQZx/PR5z
0FSifZqcydmx8GoDgJ/tAP1ik3CF4+VBnTpPVGuyjFhxTQTDY68LwdR1VNQ0HqsEfkARhC+mJidZ
3tkRpkmGqubRYPLvMPmnrGqqd6II53/Syfyfx3TN+VMZtbM+SW/QOT6cKX/yfWVlPTr3hMGQQYul
rNdLXfDIIv1I3iFHQtP5VeFYN/HCKOpaw/VsspVL+HmNPlpbzHPaTFnVFk6LVS4h+9eeEdWbBitL
RTiowGSANxBTvh1gMUYgU997GPttc8PgGEsXG2r0JDGxoJnLk7MAjCtGX4CB2HgIMUlMPdqMKBAH
CFkOPNbG+a3AOSTCZfqumtFZ8Y/2NW0OZeq4GvJGzvCmXw/8PHQgNcz/Y2kJPwmzwFkbURH5yxqm
m/lQzO8lgaACBuHYUIk0ncbkXpDT4BgKTuvAUWb+JJgla0a1sedlGaQT8RBpmb9rpbiEiP+UW2G3
5Y3mO2Rm+kaRovDPjdngdv0sWLHmWjB7CrajJqOrgMKm6bLGpdkFS5Vjj/EtzHphrzEgtAIb17zV
iZprBx8cZa7i//iO1UHmy6juXLQm3NYT/0WqiEQgPvT0f9QlYymcAoPrkMllDzXPTCiWhBDAMhUe
q/GDuSXXuGrbd0Yo3PYZoMSg+M2tZxMfAoLhEa1RPNly7dNQYiSNsr3pTX3MaRDKmmVZ/AZgTeYX
EJYPkFnmLuURBlRVqTWGUtOC/8ycP28uubrW/0qd+qRVGlwtqkdsngyQUqDi78J05SxG/xS0lYfz
AdvPgq11tCiFduyzpVz+gOtsqiO2axe8w3hXpGP7HheOO6ixW9mbUrsylM30d26mmr/WSr56FMfB
+ua7FB3Tntf8J31CQTQMTdUD6kcG5uDkfEu1emfudzdV8xZ1N+xRh0J3nWchESz885nRTljFkFpm
HIPGqR1rntulVN07F006j/K56LNL392QYYyopWxpb0wf9MJgMb1ZI86vDfsTV5o+yubbqTu6LVfU
xc/Tak7hntEj/5Wf6fhmysnJoQikhcZflWcTImU+vtnVj5T6rhP8qyBTaXPpQ7FwxK0gZlZ1T6tZ
+mhqFwadCi7ksMFKy/ZC9XpIs3Mpq6YfNHifCR0SLz/LVg4zVqOa0R3XdHz1Mnw8IhsBFXhLMRHd
qT5Ldj3RkhmGxsjO1ii8AY181gga8jf7hLWUdNMyWQhGT47A8CaLyRfMxhch1AmYJ59R+z2kZMgY
7gWPmnlEFy3L6kJKTGPlc3jC2nNQx+1G4xA73V4PzjhEIb2lIJx5xLTmZ6/vU+1Yqlsxp+QdRHxC
c9M+c7K9BlQQ2QjP8HBDlmevzsgh0RxPs35pKl/IhoTXKVv4TDgq8AQE+cGIojT8FFaymNkACNzt
suHJEfEpRI5nqs0qwFYXD8sOEm3Opt6tE23JVnT4Sb5F8B2khLWVaZPjoX8XNkOTxi0A0oU25j6P
+7QhMi2veGl5Ti2M3fOoSmheWeXUkvsmGPOVaQZrayPMNwGr2Zl+LbESzy7stw/7XQOIpBMh4ttr
yODEfTLJE8pPNH1O/VPwG2P2TRTkRB/vyq5YbgBmCJAF4SKRKOq24C1k0rXHn2H1jOOJrp4apVsa
8aeR0dJL30rHG0ITkGmeBvmgF+ZWhLz3HAe7tRm4dnmzNlSBFgzZNTGQuvcac8u2274UyWepPRUA
UvxkduDylrfD0mgeYblFeaobjvETfGXm7pxKtP7U0qv9L05YoPCN0wRPFeHdHyg0qA8hrTuqa4xU
HcefwnyZmQVCAF8L3kk2yvg3ynSnSNUa0G/9xZ6mJq3xJUqHvfSwUtBydprcLfPSWErlLkXVhDei
76vgElR/cbnPBzJyaN2M6avmODFFuRrmHxhv3wdyBVYy63dCW8gvzfyjJGMxn8CC6Eq0n3hFK5Fm
dJhjK1/1SU0/1Hjclg22w3ecUzwvH2kE8RmgHkMODcGLFUG6K9VjnFQ3Cde9di1NvGcPvFyJ/5b5
5i7h7Neb+qJTK+yE7zl/ULBA9HNHiVHdTRme3atlp0oI0kAPmSAJKJRD0dSL8Xz+EqsvuZJ+m7DH
kfITits0Qy7zdTLu1UBCEdjVvrzNBw9BczLZTzKLG7jvixPzYBc4/gnr1ErSog+/Sajscdv3Yt5p
Gb/EDGv2L8wJYp7foacXp4rwKQqUAzaIV9auI4Z649JZqFrzrqcg9NDT85XUPClwoZTNNJgAMegz
dgHliwJmSxs8S8rqpRyLE3hOmb/S0t470uDlSEseTwTK06jGMhnemmwbpxNGBTeiNaOQmj2vlPHv
urXlbaU3M8GdUoYX5ge+qMFnwHGaCKPJAb/G4X8SE8Yb7dGzg8bq/2Ez08wqun4JgtJcbGMxF3eC
or2aPJp0vBt5f7Nz5GEtvEyjv09M8j/BEXeTQeX5NNICRtldAQ+6vYfohx+pQqqpP/SytlLEKzSX
KtdHsO9qoJYC+1O/KUx0t/5YFv0BWrm59SVEy4CAjL4URXaNNn1WHoYAhV1kO9yj6AGpa9Ab5jvW
ztAcvKvSYSUx3qjkS1RDateZIUxM9E8JHURa56zk4kdXP0fpkvnnFh1E+6/3jNwb/krzm41I6wdX
BRbGf2SXimKv2t6xxhoWDhyWPmypfxL6JaWOgjnx5L9QIKEbR7yLjEtTkvB9/5a+dJNA8+0opfkq
rK6QTDZ6DuoMqaKw/6GSoa0WnBF1q3DNdcGcvghf2lwswcVHBfWTHVMOTKdMyAJh+SfmAtOJ3MVC
6vWlov8MWoYTptwSEBru+FXd8GEbTITZyfp+s+L+EPKlGD4aNiOEwpeOXp7GP6NB8491lpxzrO6K
nKcBf/XTYuwmoStgKuYh7C/0DLyy9kt0puW4re4QjidoIXZ+GqlNK5WAWBV2/HBpMvEndgttwYXQ
OoyrmNbxjEnTxOcni9mmt6gqAsxMfjCn42Xk5+XQPm+4ObVShFSHT+ObrWSdGtc6/pADjALAp7lH
dsqTA7XRKouUWlsZC0SJraBUP7PQ09AEzXjHjLGXjxX1a2wpwWBUK1AiSHf+uIOfgcEtTI3tiEAF
I2EIbyVQT3w0DKv597GVdglbUPQnoFTzZlemESQSZHcCVBMENyZsln1JwP8X9bNT36VU3arxjhb4
hQ7AHGtvUR4lwY1NPwAJi1hm9hYhCkp3gz9TOyfV/+B/c/URlLhzPrxW746Ggm68zDnTKrzjSFQ5
bynDQ74lQZ1dYD4b9SA1DCKJk9tvNVzrIzNhv7VIhwduwbsj3VMUnfLKHDY2W3oJ/qxUMJL9QMaT
uZM5JxeNcQp05azopLqzPy6HnNyxytPHImUKAxHYjW4uGkaPxASK+GuAp5j80MS708xmzwfSYsYg
gWUM5VbXuSjfHQacqLQyThDsC33vVZL53XF00Ip6XdKQRRIcLgikWQnLwuxt4PjkE+Tu80vk98uE
uXdsfjiywgFD7Hz8zny2Y/FuKtcZoSC2dvqXczBxiofd2x9GTL6eC9MRX8GJmdS6KAIyqXtN/ZMQ
1PDn0gmNLIooN+APqmJ7K9DMo4DKybJ52mOFqXqrjVTMdyjJyMaTMNZdoS5tvoTxUwOTnfFx+h7H
2R1QNW8JH2GMbmhoa5Q/FXOENp6CJLkoNT4p0tXTeFKQpTPWiSJ4BfW/rHj41b+S0X5ttdvRRT60
q3+Aqy9N8CKruSwRatQt5pIorY8aVRFodYriWTFuDaLaVhy9xVw88IoUFIM29GLnjhypIJT69W2Y
LpK1zQ7g1epl2r0RACojoB2idpmX47APi8tT5WIcGOZnv3zhjPoAWGJjzcHUioo6jKdC/cMdt3fq
HdmmhZWdO94/GQGZwRKFlca5QGa3dVjud60e3UF8KTgilOyTNJ42iFXPW6nMZjYuPWtbd2+D+ktx
0lw8QYfazyxDU4lJKZILniRQiOJ1r8pIvY55eWVgmOobpO1lkP1a8xLJHQFgkhuG7sIEFZh/HLje
FULyClr3oN8cdJAIqcW8+kdRZXvVAtVUHCVwi7QALUq+XGEwRaUUhTc+NZXzBvESpMa+pvTa0Ymd
LiNe5kBZMhZiXiOTptlII8qrPxckEmHi0xyxnjUeojF2swXKLN8wyn4T9W8kkRlzXu4pLOQ+G2gx
KSRSdj4tE2ebHm/+mEKuvxhXDlq8Kj543rH20I7FRQudfyfVHIKLByV941TcSudUIXUPTyGMg75G
Hy45HLL2E4vm2MzRlZuiofiJxrv2NcsEYviYRWqWKeWz4HvOC4LDlRfDtpyyT6f/qIJXSYKGXjAv
55vJ4iMLbyYfEasCl4smvmgGsAHXacBRzUo79OO54b0ciccMfChcvxTx8nSvj5L6S8M0dPGQDKC1
rFhZuGPSKYC4vNBSOva4XvL8Z1DZZ5P24t4o8wvvcZ1fVO6lHj3EIxBnOJ0XUD+m8cgeV0UjiOfE
3p6y8k2E8GUijevrIuTTIdc8HAklAwCIs1/BmsbrBa+DThI1N92/6Njg/1QIIJH60Nfxu2/sC/Vg
0dxBZFPp9zJXBMG4nk+3atEL+IEGBB8NnwimNS62kGuPVZcVgNdJTYzfX40iWlPEjLZCCevHxJtt
iS8DYNIUKseahUpnjQ2bXc+MQTfclLu7dY+dNCzN0cXygJmJG8Zq1iYkCWHs4tmpxrWWOtdWHz3R
YAULCBS53MkUfXp8SGP70tmk+8eUP6AyHJpXlvofl0XBJx5EoOHaZGle6SHtuRpa/4NrmR8PLwFB
ZPJ532b6q0QGedWXeY25jPKF4LExXzMj77yNYyJm4ptzfZFHutet6nZPHydcLZZd9NagWcKM8wIs
EGOlLR3k09hCfVq2IzesGyAlZj8ywZWSe9wevlrujp78yrxCmMqjN4jMGvvyjycQ9pm8xset3+bv
FrJ4WkQrMuelX5+y8Yzzi6/WO74NL55hEljFUz4bKliGoMPz4JJcJpsGL0zYb4H/EfEfZYQ15dpq
FjiJE7gRHEY0QvHwZ/SNBug3qmunv51+K7k2+5ooP0+JsroPXNN2wRzhAiwHleqIi7oEi2kFN5MN
FWYKfzcbZfoPfqdi0elYOhLkiC+jZ0bpLxMeKgWLKXcANAK3VT4naSVRS9O9GXiyPtvYZzqC3kbx
9dNY5H9yEpBIxVDP/AamExvX/NIMxXLc6dU/SXmHh1AvI95+euzwFrFffahX7YxkTQnCVrC2+cQN
DCx32R5fsf2V1zdVas4eE0Tc7rjOIKazp0lODddw/oi4TZPsM3Re6dx7lLmhRW42/QxGwvCjux8a
Zk6eKV81G6zWouGDTaqnmvypuH8E07niakQHQMcxtAS8YwDv7VeEbVrrBFxlqs+Tv5p3WcZAFNH1
PNS7AN4VpimTWDr14bx3QnylTbSK37lMmHAaZ9T8WYEcfHQ0y2Pdryok7ZqNJH6kD4NXqMZ3U//v
Ypoa3J0xxnLyUNHeOs8Xi4jVu6ifEi+Wn0HU/eLJW5Vh+cmw/FTqn00gsW1fBhKwAgdIa2l0VA8G
3q4CITvhLKrs5spbmyuWVrJFx5LY88lESuYRUFxyQZQwXuZxrH3S+C5GIb8LPnucRpD9bG9WnBte
CemYV5TtnRDBIZsxhxbvJO+K1cGchX81gKnAH+ALLALlVZLoeqmXlMXUN3vcDuO8hWGnSZ1OCWEk
gMvIb2OEIBHLOG6g5+9hydOZkTbFYbiUzYOcv+um+UZ97ZpqdJoVuy8dJAxAAeQvfVtmlzFwrhUc
ZFcDaxWFKJ/229TJATSrVZOHB7vTtlNMmqJNfmWdMRAe9DqaWFpWsSGFmC8vSoacmrPXo+lINsCA
gHEiKTRQV8snX9eWmzkzroACaMJhSBVFG5978LucvhPL+ND5XZuYr+P7ROqrV0M8vIm+sgbedDU+
eN2NNnip/Mkwal9GdF430PpUZ0ZzQGUC7+y35rbXZHSlAO8CPoABYME0qr9aTzRRZPZt1H3XDunH
C94iTBqIY65Ec0NGeVEC2TpAsF8aol738iOCWkfzw8Wh7Vj3s2FRfAcFwlwb3BXzLWudd3mEfNGf
y/oiQYApZQJvYFFKZR+tVDVbBfqr9gsc5ZTv8NV9sp4CPBMYDcDu+hERDXsb9Mq2YOyiyNEWPr4b
UrVDur7VqAiKMVrbXNP9nhfplCttYMrXTUvFzpY8TCQvMr+yY5aDrhQF/cztTfzaBWjLqj6kpcNe
r953hb7TgervI7XYZhpmneaoyq9BJqnruG2LTAFnWSV7hTKcyt02nRiprAH71F/OZ4rgpkg0NshY
AcNzZMmnaMAvHDVHWZcPqZXSbboqDWNHSGZLlTXIGCU9lAgPwmJEOCyxOdl4zgk5kFts30OFZtoA
pNZaoxWkz7TlKD8SbvymBnFhXzV531nLCQuIijE85hkd/0Phjzj8dTxR9paXFOYpimRIJXg9UroZ
9prmpc3IoaE8JvaL7Omidx2MIYaDGNYbaBAQpvp9TQhcHm8Nfc2Uaqw1jatmWLdQke3PoaiOg9wd
jB8VH31PaNQQVNopdw77VSPTZtpuW6XbNU6/hwmnKzpnRLaQjOQJ/DvGv/Qv47YmB6kNp46bMgA1
0bO+TebGx4ut1uCEgNl17KMmHokDR6lG/SujcE0J5Dopa4KFjvoetYRNuaaTpYVpGkaKlvceETdv
wuzS04gt2ABLOLMnjupw52qmSP9YuwvtFpOyTyu8m+ECt/AyzjUWjBKCc6tTE1bfmhJOgE9nAk8s
Gxo5GI+NzO2foGb7deSmE7jhdc1eKqP/ZTebBoMq8lqDClvONlaS4LM5c3IXQLFopY2oB+/0FVy0
9VA9BzZZvsWxgA2wzhHByadtQ/rLSiKW53w3lBVSqivp2aMys8dEuVO0TOdwZ7mqrBzPkdh2obG1
vxKQJGz/ooY0HVT2BMQ+e7JENl2FLWlOIlOYFL56FnJNrWebMC42JjXlGsHR3sw2gZVtjITEHvUf
iIxkZ3jqR8zywvGG62XKMTWq2c03iltqFTd6Ja7kXEkpkPxVNc9WYZd02cX/y6oWH+F4GFR5r9gz
vgmHYnCVOMwmLWInEyEtXUl67JaEmMN0EY/cABgCVAyN/arssZ2YYqUCCMoBa0n5p6Xjg9QpdItu
oWKctKk91a9ukPdRXuz9xtgRldnF+PtDMupDnGyNYdh0wl43nACvTPeYTmYM+Su3oHRENpLj+CX1
6Eg60zEoSPVCR0aUMmyo+yI9sJwsZ7+1RFBXYywWAqMK9hkzZlTpo9r5J07YW1P8KKl6kWHOwbXF
A6PtU7wuOgYUgqH+mKzTKF9HFa3TMZNnJDjzYxLFIlom/rRIGOIWdrVOQXjoFbvLETxa8uiP8VJr
7kqxDQnRiXZxzrxRhWiUR/d4OWriTZPa97KGDW9EwAAZHBolOYP6OdMTuPn9bG37VAKiu3U8gqix
b68GCmNIRDF56E53kIvpUBF359/bQ9zWQH2zA+V3Wwi7Puk12xtt5SEm6QbUQCvXEj9tiE9xaYXt
wQ5+4Eq6I7k9raHbRzMwUgYnYDQjSfvhpxYOqghQ8elJs5CnFZxHDfpXg2yTA59XxTKjkCecvCrr
Hnlm3LqE4uqhInqJWcL+xdbBx2lLnB1laQucu/b1rdkxJSaMusiwX5BQ+pivDEpU4n5naRt6tQ/p
OocGp0csNPgZw2laasrbwtRON+4uPE0/qKhn0wrPRducdAcjiFg4M/iouZTdUmdPCKq6L5yD5OCn
Es5+uhW574VNziKsEhLmjcTAwWaElPfCukWCtmrjqMB9OmlheyEveJbH5OxokNlPkBNisLDWNbGG
K0e1ITjVMWyWRNoZ+nRostPI2IevaD/R0sEhIrjuo5C+9nxVfNg6VTzVPkj+GVNw4N7YRzyKWpbc
aFhTRxmgJ8hwkYkFmZc2jw6OWsDKhbWmUxHQH2oNV1R60RtPD/UrtMWSqxNiq3ohMVr43PClTkwE
SnJH5wx9gRwAJUEBtbEcWPW0flzBoh1WSUOZLJzQ9BmW0sHsiYhUOMCN2TYZbET8qCZSrt8K9I42
/KGdJz5pgLGr+BH29V2LmZdl+uFmcBUSZLvh6jlLtGbmQFFNl1FgOpyw+8yB3HXZ9qSvzXcaCDj8
0f1YnXFqtr9Tvq186NMF7YGqJ0rKtjX9qU6JNwl1naFwo/KVusMsnBEiOA/8hmWoncQQ7KNEMGp2
O6xAqCW/9gBxJUWTayf8uZuzUpVuxDkxbNGvzswqzbtiKLPRH+rhSlFuCjnfc4TjTP4tGQ9vCNlS
M0rwt1iMNY8uifUaCUkblhNbCY0t9LCJFaxa4i+Rf7q7wLiWQD9l0i2FGJMl+Ho43MyWm0JBgqkv
aDjOSknbjUXV9Ip25bUO2ESjNsEW+zwqVk1bLYl7IyBJxZbUQc0jip2bl5UeWGqXpREnOCGQDLcI
j+h5rj5B59T/6fR8xJgXxpHpl4C0AoMAdFixhYcWANBht4hjWJre0RIN+EOgOZOsX/pdv1aovtXh
0KiRTx7XYeVnAiHif7IOcSz8pzrjChks85SmI9c7cDHPI1CJItl/DSt62NkIYd/JoBIoQlfQrrny
ZTXwMu3kYUvotXjSYrn/iilscnOVE4hTYN6uF6KqHwN+AjayCPtYJ1ptJ0k7gSWtFKHrz76QKrnb
fzaUCWghffVO8ULPRtSNir8MXaiVz6kGBQ8M/Y4RxAoZQxh/uY0fuvYwZU4mGpf+AJKDLRIrAR3Q
B8QfETpoaNEu9a0loMXtl5l6dftPGj9yS+wcTFVfqvaJLbN+FVZ2g0V9K2vSWARK8j2cx23YrRPr
u4nfMjD9zHF5NzL+KsibUSofmo6w/AaViIcX5yKchtSK6WjUoDe/lJghLp2H6t+k//YRNlWYC4bz
1lHX2MbDRcqrCypUnS0xE4TyqdgK+Fu+s4dh1AHvEzAkOBJHf0PRUMyW7nK2bJb0lVBpwrQqIxyV
GsZKsdfhsE8640QIT4O7aarjGl/zeiDl1EWc2eyFpfNc8u8sir3Yqk14kx0mOjwVU2mjdug82M45
YGWYXKRvefpimj/pymFmJUvXeGEwaSjqcpvyIgbdIemE1LmwU+0AAUNRIGJWz5gYbZW1u0aidGXH
NNUgn8BwyRzOOeRq8EU9NPp+a+DqZntmGzLnv99KCjZBXW5gN2yqZNUEmOLqk+zkl8F664pr1u85
rMMB8sdtr6/sqPFGfOkFi7XCv5cYXRnTiAjGC4/YoNgwWzIZK/XjomNHSY/IYko/K2cBEqo0TlGG
LMYUl6TQguJO819PUL8ljDTwh3sDF1R99ovvdHK2k81Ysg5vofauMAqb27xo0l6wJTsEyEpD8Ioo
V5tn4cwjYCMbnIB7GfCABitVxVkabzj7dsy/+KxgE+2yqdwzrneUciHnwyHdV8AgVeiJ1k9qKETK
snWUY8xtGJVHywqSq/Mb6EeaRZeh+NeSTtYBw1YWkSpXOMPJL53zoM4jIDgjjbiFo30jt3uP+XTa
fF8kPafIRRPwSIN7OX2NvfgEPCU+S5A0acHpJtobprZLpWKXJQdERAuOiIGOVeEYIjBdb46xOrhV
SKtihcgBisq/p/Uq4k6z5MWRXiOOl38Vpps63+f9G6TYLMvhhCXsN1GG/FMTejbYO2H8zCYhk/Ar
htBovni3FoavlHGRKn0YneTVcs6A468xJbcG9IgLrsSASf53QRnFobDXlWzSneScsJQuZBsry7/a
wFfvdprNEL7iGLiq5XXXYoZG+LWXZIqJE/Q+47WHRV6cfIOG918HBBxD12IYRvahYVxR0kbOo5SD
SuDcIYwTCiIdyDSiontC+azS2iNF8kY66liOBFYYeDDKlPVkj6plFFclBmgNZqkLXoZznIcfEOLI
iZrEhhhpRvmpgHA//6SgFcMuBBqyVLgWqkreT/pPz9wu4i6O3kZOCSQOiRkSiGIwrAyw6WO8zL8M
z4kzVQgqHBIRB4QRr1EXuGrBmnG3I/oZSAb9fIHPg+Qbbq14svfqbhTyoU37tRpo/wV+1dmmGiIS
1LueXqVgh/a3i4hzWsaPqX72UFzqpnIV3liJcWHzjzJsCig9qzyGeH7rlHYtBHiSBov8hQIL12iB
IbvEx/jEqQWnF40QRMbawbuq76KBLUiW7Cyy8QVNjKW8VQp123NQxx2DHsCXM/dyFcKyvSm9kRyd
0FgRm4bp1PoMJZhg55gqyY6iiZocvXjTmdybI96I7DMjd8/xJevFzRYj2zr5NkDuK+ptX6fkLPIV
xqwIBo3Fdhd0XVd0bDj+mmrYhyn3Yg8nEHq3U19TzK7/whEzZm9QdEyw3qDbDIpTkFN9YyVbDA4V
swXMJfUcrTMifcHbHiI56+YznuaQHMlIdStlBsMWZ9uQtwvntwoTWlE4bBKrdcXKT+7yRNBlVcUM
woJ1hZkMbJiQPkiU07+JhFsRWSXRk07xm1VHbzasyDrstsep77d1wVNC3OYnYhrjmoQGXBUAbko8
wUtOuAseFTyzJ9feUXAmS/LWcDIQuvtJcFrEyRNjXKiyY94dkmBf4cNtsHONd0wRnOJnHI8l7Xps
DPx2dGul2g2NXwdTomrg64ZvEvq7tsBzyB+pxr24jDHXh7NNiuCIVUSYbKIFUlG0CzuiGrSx19/N
NtjIuIcBSGxCXmyd3U1s7tXPyE4e8xvGgGYZ6Cz9GrnZOcYNRIQcTvvUik9ZSx7c3l6qwLnFMMJK
jgyuXBTVC1jeelio856CvxsHXIsZ1YB8dLPneBYQVclzeEINaN3VSR/eBs6jXw5lo2b7L5cQcHSs
PCtOVbPzhPfLGe+d8w9Qlsc6uaWknKEl0Sy1dEP+gJk566Z9MkIPupsaXKvpY7K+bUxj/YtXlKVf
sXRPJDoZqp+OkwGWFR+Pno/LmH3OcJCKz7GUTkZWu5Nyqfy3oPAXnCLr+nsiOT8cTDY/7IKw5eFN
to/RXB7PDG3uM7e9ykdD+2v5ea34EE8UQo8wJ1R5B5LJJTk+AHhrcNWIbm3UG9mOVwTuvupOWySd
zbblNYVLIOEmzpWWeWUVv0V8dPULE7xNOiivv2O+Nz/QmHz0RfCWGX9lV7nd7MefoKDB4a29IPOc
XF5Uj0p3e47ypcoQyWuQ0v9y9cgxXy/QSDbzmg6Ks0bcNPzz7NFRU+8JJ3qPkm+XIWPV4XL0MZb3
OcRxxG8AUniVI+K2FSZkm/YRnDmZ/lu3ysbmVybkjS51G/yRKS/b5sIcpmHnTzHmzGDR4mbWc+56
8L6h0ZITslkU9yG5KfneTpEX+jDHcdnPHri5bJW2qHVTik3ry5vabY8BDKnWsHa+JQNqjxdJoO0Z
3Ejfk032ZJfX7Rkz48JqHZz/7A1/G3Z5oZp7mWJsrGc+xO9RUbwlwnAdBAkHs4eEUW66hEa9iM1n
qnzqjJPMEfkOlOp/Czzrfq+dYkAOOWJziFY0Z4gL+nwpPT6gkw3qezIBdFLEJp6j7D2AGOqk8jkQ
QKVUF4HA+qbzZMe6Rbat3aVMdzKdc1Gz3OcGPn5okszZAwb4Ysi9kexTpkquDvAjgrddy1Qycgb+
a4vvMl12AXVyB7McIIjVd6Pv2Dh0O7nM7zaRmIIsfCXefM25o3P5unFxHnKYnsbBOmgO4UW9AuF3
oD+U7dihS/11QpZJG7ItTDlCcGTBNyZ/D6dNAmN10K+77y6zNxpF97rC8f6jJKCl0nTAUWM7lf2W
oLwRb7kT1ym4Tjl2Bb9y4swmceaQ5VXhF6wavDn90qZKzcYPOHhBxEtLO+jqyyYysJQQjCv7M1od
BY6q5a+0Rl3R77xasdHMFZxenJx/UqxxCtwe5t2owit9tMCBwdhxSCnh1Guocu9CdLN4N42/nZPe
zCbljYgfJc/RZTTqLF3+jnECRzaYUwSiuBvbg2I4a1u6+VEBsTU+GLmnhTfK1M8hfUjzthKVOG5u
oPRMcpbQAxaNzmLYHBBhfbHR/88PIENgY3LmqXKwC3RoAxOce9gy856KRKDiTTxDq+k0jcYmxXVW
N/94wnWF8NrMcXt155BrkTFP4j2bwldQYTDjl0SdUFkhwDF9rpJdqtPouDJh2c/nssrZBiI4MFfd
O4mPq8cN6vfabNYjbRgjHbU2dtFF/J5jzMlgHbHXf/O/0iLaYODeQK/TxlNN0Cg1MREK7cEGxYKa
wiBJvzVsWztV5a5mNzLbCKDc8b7gDRpxYBYtUCxpyQCgEdOVHFrEILNPG/CY7aatc7T2bjFKICW3
wuTkRcD3UkXdauSOU+mohplBMf1m0KFy4JkOEpjA8Tu13O8pi+8ndyN55l3gxFfWNp9Yms+qVPjd
u640BPxmZc1edJ7M0Hd4soR1IzB9pE7NwvzJxm0Qwx6eig3oQ8PKLh7HmG3M/ItAD4CTWx20Nx9/
n8XrDBrjqktL01LfymB6wFShiLNVEXKDZ3KJMVBl2EJ1LgOJYEH9nBXnDtheiwzkivI4sw1Q+pRe
o/cA49ViCFtvVjURaunw8GUY36yJWHzKLf0Q0YdukLqftDPWnVkzrzQ0f2c1sWPUimxdYZzikwgf
lToXQ5ArrE/NnDDGcxRCFsDbn3pDswsww3fsQxz8SHkJxSmU16w569IY1zmgNVn5mGqYA+0N9nyY
powLmh1Pcg4GXhb8j6XzWHJby5boFyEC3kxJALSgJ8tMEOUE7z2+vhfue4PqjquQSirCnG0yV1Jx
s4M3ZjdHaNo/ZKY0owhXTvsof9uK0kMddhnHWhyCao73EmLBScK1qOf89xdWGCdNKjeV13r1xQuP
BctmKogKJdEbKJ0bWMeivEmzv+vx+onDVujdsdgxpVW109gxHnIMg5jrzB2792A7tBAvxydlETWE
PK9l49Cn4nr4yvlfVmgrXszUIWpAOCTK5vGZKhh+UOyHIwDU6c7IgMNo7qNNYtqIS1ERYiY11nLw
jlh+thVO3r5h+iF125ik3BUeNg5dIuiecJb1wl9VodfQSWnqH+no5ogcgJ6KHHDtPZzyQ4CCv0SC
c+JnYww5ruOeZDpl3ftnbOkT9BmLHtQ/99Zz6hW3Mt5n/ScrZ3QUvC7Yi1DzBzepesxcoKU5+KVX
QFlZ8Bd1I6OkGheTuCZsTFVXyQgL/GZVnoVsUW9q8qtOHSYKM/+novTDD8IiI6Rm1TcZM4SBUn6g
NtXfI/A1wN0t4O6D08+nNjfB+iz3JyP7ePm3exzyfDxVbbppFm4tXN8VgrW6uRb82cgHdslWoDi8
9/ET48lkUd7TcQXMowJv8clHrNXQUuZnBP22xl5DhXmTs9cogcv7jMlNN6GXmfgaqaQR6wy23fAA
d0tTjogWOFX7Xb1mN+vofDktvAFJkhVcs69FAjgVjaexRYG/dNQ4l6nYDRksUHHwDNTIyEzR1Flj
7HXpvT7CQlFN5oGA+ypcbHUDgaY792Jx5ueshLdJjg6JlR5MvnB6DQAHYR+suGSZuC3TckvpI2gy
/voYO6JxDHBcxGp4bEZbJ+qF5RklIlKIyUkFZofr/Dhn0bP7F+rBHeROHPWXOBDufSjcY+EL74xn
msF1DPtrw6SggfPTgZW7tDzRuTSuopOJZjEqDriAsk69ywwr0vCLK8pqpsr/RYJjILb6j/DhLiYo
Ncvem9F/r2gNcQSjPFnBgtmMA6EjieHmj0KBeyljFwbZYOo+DYnihtXZovPJogZ+9y2gRUdlA7Go
ANHVHAp+/giPGTU3aVxl8mQJK/EabjmXJg3rDvYd3DcloUuDwz46li54Ji+9KJxDjmgKXnltNJIX
tgs1o1aQxpKKqPLkM1fTaao6FWK6hsShNHeDoexUvK1F1uyW51BzVINsMD5heWgOcBz31iIbldao
28WEmvQCg30LugwBCWFBtKvKvktwuyDMNnqKJzPbU5DXO1Pep6S/Rz5nZvFrcB82Sw2Cq1Wrb1n1
iog/CGXzVit86VAfusDzgXSLWDYHAFkxtRn81UDL4YPTygmmU+Bz46GO2LFw6ZrDhCGPTgbB967D
NIQvyNDNW2KktzyPr5iOQkm+J/VfWBrulHfcUcilcU0wVmiIBWbSJmK8x0k96B8yfpfOrSrSvsrR
qVraCmp+yXSSunbTUnUbOd3Qvc45IczTww92Za7v60Za5wLwcPA/lhEc5yE/lkZ1FE2SkKbx6A8r
/8MPhZcWaG9BIhO9xbZFG56TIdwTyyRumL2XUV6ksTzJj8pSNypC01nBAZ3GtqWghWr2LUWoyYI0
Y3mKtioa3zLlZI23mr4SIEI+Z4eegAy1v2ZcJYI8anUHUoXwMNSEJtc+rzZqJrodgoSmv1csihLY
Eh3VFAzH6qv7M7TzFNXr5DOiajeUZ5F/6+OjZPT9jQB79dDULUs7UbNTwe71c6+id3/OwhpyRTbu
GFO3sSs+Q8QZlqGszvrXsiLM1ur6rNXhts+ei4I+Tc8dq+T1ZK3lV4Obghiw4GD+p5TP6ouIUYf0
h8w1w/cyuMgvhoRnYxFVLsShLedzxWsBjvptYqXRY66AR8FEXDSxYsn0FU3vcvMNUbJXlzn/Z/8L
cxwzTOT0mF4HfCBaiTkk+Ey1zm1CaFJ+iOvyQ2SUiDbJNG6NnDwEM31iG4YZPHI+ukPEtLp+i6t9
Wzl10zpj5uH1Yr8QJyGWpcGl+IiBbSUobTCzZFoH7nLxSuBsh/BdEUQgr6W+9dIhO8khGHXjoFgV
zmaJuS8LLY3rXL9BFXnosfxoGSQJwq5ZmJ7CP8G4Qja/qINPTnmMeWsxhOFNfkgJG+koZ5hJdDqa
GwzyKuQHYm0ZBYYryhPJiQiTHKoNC2w80+9yJBz8Tj2M3aUKm711E8k70JuAxI7+XIrBsQOW2kcn
cI90G7MPljKlCVea20D4ARs1Hk82s1G0DrpyDfhseLDbUwysINW8yYRgxWKgJQmtyZFc1fc2B8Vj
sWplg8XLI3i3zCvk0otkQVZUWnqfU+kHLxnpR2g9Ssl8lEn0CNQTT+nQMPG2SOYF2tGvUxzW2D1p
LUwIBERSULK/w5zp2h+e8cYgkJbMi+wW+ht0xNMUHXRsDgO6JVTAdzdtrKeQaC/24z6PlTnuMgMv
P1+Dz5zOIFu5NdfTUgcH6VKwtyjglAJUU7lNi3C7hERF20j8VASvPAI+5NZ1x5FPS98F7b9JzViJ
Ebc4ijhL3yK95v3qysY6SeijLPiUSKc5ak3VEQWypbrKma496wqEuWZsEi5kHkyF5K1Z9VCoB878
U9LE8o7qu8qD02aK+s6IJsw5SJr5FNtD6Z/9r5hchSAe4DuT6tKEdmG9SRa0s1bbwsLYmSKtOKPQ
oM9wUklH/AbBYJ1b7ZYa1kOvASOeU7T3M6Y43K6pda2M6I4EpZl2nVAfEqVfJSQ1GGV8KkiKh955
iZjwLYBEA9SXxVfnqMSGyJxi0tjuJLgEnvbOsV3g+dStwrPywNNz8Sgq7NZxmU/P4ZVV02089iME
yP/ba2HqPk8NLlwUEDj/GVnPikl6IoZXj3C+iJAwNMqyRMOKtN464+0NGNYOrCZg/c+c2yY2jKTK
dipfuZbv/JrkgTGGtAYJgs4Of3U5ga3Db5wGKUudZpWxapBRF4l4jjlq6X7GgkaL0HBwkwywFZMt
gBUd/PHL6usLGj1Mj/7n/LOozBMIhGShzUc5Z7kdS+hokesgs0FN8j0QDRLDzCHaHf2ho2uDE/Ax
YuYn6hwI6kJxrb8NbiMNzU6MktBCyp2IFAaUaQM2jg4D3xrxfk/A20zToVBqUTxPBV2gWL7hkcee
EHxwCal6gCxOOOTr+5BOfIxuepFH6+p331U277sJiEwnQE2AValAgVNY3IbIN0SgcCveJTp2S8ov
EQ12uRWHYRMPK3aebCHOQqptIyRWGXEN19leBA1MRR51txeXGaE5VtsEDlRnChuhWoAM44bDbxNV
iW0B6DInt3/wAgUMN3xlUct+BIvgKdrOR4Z64WhCwSDS28+3jaxv3FLij88RaVjfRHCt876gRiVO
A9qFQWpQBRZmOBdseZUWyPgfqsaZnigYkEea/aG+cIZ0JEVKvehMp6hZJAkIo0g3bwrbr9jWV6si
mNlmo2RhJY2d72whTNHa7IRxShj8K7OwW5OMt6LizZ890qWmZpLL1l0Mtk0Ip8aC7y+CbttoXXRj
hrCe6yXkSrowtgBq0khM+g26baHxoiQ64kXaw/xnA6cuq2h74JEP038Gwj/N07xeYhqD00Ld6h2J
DbO+E7N6X/9TU5rA4WwQZPLe4nZKqoeV/1n0wJLbk8k3r0LIB4Gs3gUMFWAa8nCrqIR2kr2tTNGG
fwYLbyJXki/qxVXPewRvuRDsZlbrSf5izVWb3gQrLBvuXT9eQ5bbgjq6Gg0OQpwKgGuydrMSEeWz
ofZB5Oc2GSodk94VLHOITAJepVTIWzUMdhEgm/GmZcndrwxHhA0cC8M9+8PZjzcgvMfxfJNj9dpv
9bo+aEgPp+qz0FOmXGA0YMKGrtK9IMEcglJ04zR1Z3R+AWzi4FguZM8R9hSPO0Fkkciso/vqm9uc
APMl73mOBjobZVNi9ucTa6C2ylG55cVJXssu1BR2wXszzj2r+CumRWfIFMs2o98+Uh0DF2raBAdr
iA8E76HZFdbiZOxlZDLh1O5zaS3r1Atx5rWHiXzVbj4QHda2p4o499Hw7cj/o3EjCWpEUvphth7y
GAfV+1Y2vRxJq6kAYETqfFLJNJhoVFZK3ZzkHJKvVl0Dglr0/CM1sJ2NKpA4FoS8iEDZo7lBAk+w
QjQhjEfkhgJWNdxIDDZdFG+qZyoDPsogHK7ntxDcC68QXD2OGW+MgXxT1D6gVtr0FUfhM/JIG9MW
wBFNZf5mmnbXyocihUZk4qI3YNX+Ih09NWsofuQoYsBtY+iZbbmZmBiUc0DTYUetQpp1s2rJBpGQ
ZH3ixQOvRZJwWnilCAZEQTU0g/PQbDOM7nqBrbL32jI7ZbJ1C21ZMQ4W+aOKcRyQkOYB4UM5ft/G
7eKE7CXdIYbOCfzckUSkiCorHdk2R1zs24vfrwlq+bB8zflRcfEOcI71cNxKcbbTKWRbosB6tNoi
S3MfOuEIxoC5TPqX/ot7wHZaj3pBcRKat4n5yeI+mFl1Mg4cMoaYkk1oJvhY4ihsSF1Tvn0zPAB+
1yiYTnWyrx1+3R+faie+eufN8sfz0Alnwj6TLQx3nAYT+Hn6MWsdd39mx3xH+GnFziVdT0xuhNzc
Kq6mHsGkYUsiG8JlMusl42xrZfU5G+sTU9l+SbqenU5+I2Rth8Waz7ojrxbtC1Ycq4M0+ylX39lK
usuxcbKIvACohLVG77VzrfmXMMVgBLdrTAjdQiJBx4hnnjbN2grndlEy0je2sIciyHjdIG3ZElVs
V6R00Xze9TkGCiZvg6bdFgJbhJZnSwTP4TL/YQMYm47QEoC+kVhLaUlwqiIC2tiAkfXAk5dgPZv3
4w4AklUjYv1EL7IjDg+UcrNRHRddCOqa1CGuw8kEwZHjv6gwOHZVV5XSTfWp6As0Jl9eLwkQlJpI
e6nfDCoCw4pFqHntEVNJ0+h4VKfvfQjpmy0f4uRtxmAzRqGZoPBJCoucLGIt6RMBwVrlbWg0Ssbf
NDMukU4BZGgnU5k9aSaPL9FdubhDTyOtZpE3NpVqFxmpoQiZBo3UYfTCYxG7lc8HAKerxQ9ZapIb
aIYLEhUhRbzpNUImSrJkJgIgaSlNdmajf5Yn8yxK6ZnUZTu4WgGRtWxIuoSwNOvYpfNxEoGnPaPn
DcoxqZg3tftI4Wpb/RUQzIUwzLMUiJ7hRChR+MCndjWrjLxg6IsRXN2f0S+IdyR8KULbqfKGYubj
hWV46TKDO3cj+8E5bKszg3sVpEj+lTw6e/lFrfbB2toG9byk7KVC20Oq2RM3BZB/3gPkKvBsB5ty
ZEY5xdtwIMkSP1Fq50RmDUL9UMNyOzNHt6ziBaYyiwB4WvF71cMrtsDtDQw1XUqWswKVSrW+i8n0
GiP2hGqtNhzQ3B8DKkdDNm316NuWTB6ByqnbvQjh2GiLKk627uFU3Uh5wcvsx8mpQSgtZscggKFw
VXLlaJmWJ3Vk0cf5BbNnZroFBmC/Eq4fGKcEv3gCyn61iGrxtaPte7UEj0D+LKfE0bhJLFiXK5wE
W/rQ0iFs5WB8jmx4JCig49q8p9ZwGal3hRCBLJkZ0XSzQjJifuaO4MmZf8plwhpi1rfOqm+Tlt+0
RruiCB/YhgqqeYgT5sbSBaLoqoYdlf0Kc+pFSESQmxEbZ+4QCMxrkZVCYn7ng2njUliXMjWSidqN
pTCNVraW8n9rxNeTiUQBxE/J0G5mVMTvERekWcCyBPaWVZ7iIrFLYEja0HhM3o+hnh3X1UPxJw5d
YR99wE0ykvGqBsFJoiuL4utoKCeRCc0vs3ImQFQQu7qjmVGDXX6rxJgsxQQAx+IxX0EQlJAm1gYh
7jazTjBKZUJeojiccjBWGW+I4oN8aYMXQSVbdhSIdiFXtrxaJ2pznsbcQ4FH4Zgu4U5AI4L36U6N
gYMxHJivgJpxk48qQhFs4mxUK7fkhSPbkhcV8pEcoWvX5DvtL3o3kSALWQLIqnNyXyRKznL8Aa0w
U9m6dqZ2dis8XMQ8LlnjfKM1g91aUHaFUe3ijuaz5oC20/lpBYv2cQKkAWHJ7Nw6ZDMvSGfLPx3R
RG4K0m/hyVS1T4GBoEAkNWQh4KKn79C5l5TZHHZtt00lmgxr2zM5BNlmBw+8iJLBvaO1tzDL79Ws
36sjfvGYOkWio/Mn7tkwaK95cbB4Rksuqc/0MTfeSfsssTPry4H0KefF3mCyK5AnmAnQMb8n9D4t
5J0XJkxc9WhgFrc1f3EZoqOzaCPLk4omPqrrvczXUF8rs3G1vc7sT6JPoF9n4boBgLUpMjdV6bhB
uxNBLGqyKzBQEJJDRkQOm1KVC9qf+7qlgXi1JvcCFMI1I+O2K702sQ6Ut3wP2SJTo1zEsHxLCR6S
bzeWp9dkTYgMKpt2h8B+V0vZXjH6/SAiTwAwQJI8Bs40jO/mjy69mJTE/gG0ybFWCk+nqUrGQ4dk
W16p1niXcO5PEkujYnoNovhi30PfLgzPQtgbHQZGWj/cH1GZYl2M9r4gMLzeh4a+0/7RV7kxWscM
exJ5XvBDCDMIXbIa2TMf8n8t3S38GfOrrhVs0nsLI0OFkUHC4lwWpxBdnVo+cmlT+fNGoNrUYaOP
TbRlSBH7Oj6ktwE9+mz1kFskUDq9K9OOy/GNgMsrXkKY8mJHMiIT1r7DQslebKABGqaDqGkn3U0Q
pSPJeyvoKfCoRsm0t1AcVqpx4dzH08VAumSO89Aoiay+tRN/e2Gcq+4YGh2yAkFGfUbvrbBEqul9
tIoK/S1mHkEYLszCVZJ2JwFRkMwqGd4CYc/nua7vMbeNOJ3U+LNhqpi3OhbScCsu+1TcFBN4aITP
BHgDbSBh3HoMUvbqFimi9FYZw9ukRG8C67DpWSp70q1ufT1eJ5U96Ea9L4l48zIQEZxysCufYwok
FsTcxTnctU+Tnf4UkBqxNLU1od9Othu6itxeH9rAflxwiRQu1MrbYiGEcLRngNOjKD8liIbxWgAP
IO8l/1v+vSXcj+vKiHa1ghcV0x6JWyUqQgrDjYkL1sQhHzzCwMOW6AnNEWum8V0xkk5Y5vnWVwM1
Nis+WOZK3DuQe6ibih3FfyzV3DcSTx8QOiCDIVP+kt0PU8Hz0IuHDi0LFJSYTIMAhU8ecuegifzX
JM96Ysi/zFtBLZGHMrmi+qd2XH304iw5p9Due5akHNsdowUe/oLHAThTXBJjT0Ig8k5Se2ZHgCIw
qE4FYKyUr8hMzgaatYhdTsOAjSE+J7EafJUsQUKWiAmD2vrVYXH00+UK+hhlMAG7YuWJSMg0EukD
0FgJxDgJf05/kFJoqkF2aKxvlAmr0KSKXHRFOMaIPgtVLh4U2P4RgFWJnqwJkMB3L2XCth/3dO/C
R2aGDr4rQFxMYSWf0npArk8pKU/Fo6YossXqc5BiuzYfTC+tm0niyq2bDFev9EdNBS3X4Ki7z3xo
nSlWnFT6qdGOs7PklnY73fivJBzmihevHWkiDYC2MQyLDGE6cBOPzY+hMdupXNF/1bR1jfhe+QvB
bo3X0RrZj4YxNeuDYSxoo0DEEDCq8LsTL+5EDwTyNO2DiMzwVEbjIx6Dz9pUvKaHoIDjVf+UjOqt
Z+tTs6SPMdEy/0nTYUVUIIuzfSkhvzNudYUQx8TfnDqqinM9G+1mQcXkvt2DignkARkJ9CfsvWlA
pqhbqIiMFDC9LBIIb/VJaGrgXq/RsW4Hud4ZB5M8RZWthvBIxWEdppjqNfb3WJW0ftNteuQUQYBb
oZQhsgLiQn2qKcNW+65lEt8mNrsTCLw3KfowehcnFOryNQN58FwdCSirRlftQKb9DB8V/1I5B80q
wwnaKXOKKAgIQ5alp/ln2hszzbD0sLCzDgHEJYkP0u4LSoSarDv4pgkqw0Jsn8VX21Lv1z9FaBxR
Mp3NanqpqAEsllLEy22KFfEAqXzw1dotxi80vvtUGvfIttiLpTX6gyJ3wxQnRUsGrJ47xVislQUt
TSxuJ9kJ4/wAh4DZI3FhWw+BDNqKajmSrfOpJ8Wb3CGO53eqWeCIZAYXCGYnuJUJuXQpuuf7tzpZ
npr4dtXlRAmSeFAN17BF7C6cMxxShMjrNECDwFqOobNIN17gfgspEwQR02CiuG1PHJczZD+deWms
GP/Ru1/+Uxpex/2xwkffBf7OhIO4hO5ph9qgBapDg/cGSXaFylZrlfMtJC5gwQUUuICqFe3SwcVX
wahdxo/SKRs19u0OiwXzFtzNljvghCLWRg/R/GergtsufZQmz66kHiYzPVLbClzxRJWPzbAzExFC
gHWsdQMTk60wZ0kX/VEcPkM2x+nQ7oGeYO5pt6a6vGMBf20Hg8IwZGrNMWNetOA/eo5jSNYhd7VZ
dw2MW5L/UCcAEP2uwF7JPnhfYxaqaq7QN5F23BuDyuI38RSt9NSw94Lg7uv498hKxWOC4h1RqbGJ
Y7f768J/S3hfreRnjfC+aVD3aX8pot/AoYRb0w76/UfeqEfDEo+ytggukyMBcjILyHFzQ71kY4dR
JnDIRJVFMtwNBZjlLoBkJDXYgIWCWXXgNPlaS8nusG7gwyNN3imYbkXjpZGUPDCil0Noubg8i8A6
Ya0k6mw+Jf6IHXQ5tgwcBUzxZcDD8cHfjlXkKsngBovvkXoQmaC0abvMSUSd1SLreeEqDPJTZ+1g
WffsqCjiLpSsXdZtDI48xg0iC/mO/3KSNGSTQP4FEPBR5prfp8QNOxpLxF1ylm/0eyEDhvDBlrGS
QTZN6oz4IyEDFHzpwCEVlfVeGAn+1m5dONyA3sRp8CxL5TFH1cPYm6CgAhlpVHIYjPZQzGwHVKBs
N/URKbi2vrSU+vefyg6vLH70D/Y4wng0P4h5YpreyPXJxFWFrskqMNFYJGxh1sAIGcCo+BnYDA0D
nch9ztQXTmKk2u1bp8ZvU/ya1NPEBNWUxG3QNVsiXZDcuTsMMddIUy4G1U2q+nRFR5NlVD0zdOtJ
lBRuoCf1eNXPt1aP7BkDm6Fdsiq4VGPKIxqcsGk3a6O+m10C7thCiGixb8nukw+4q/qciluhncJk
usQJdQitVUihAu+bQz0I9rGwrp7GPB4bQl+6ZItaLgjWyrfVm8/W/0CRid/5njFGUtEQ7Ju0JOuA
1Fuk8xwuyeBNyLMMd7ZaOI8PjDahQvWlHSumhHXONFf/CrF3rGNqNK1kkN8dIyPxwvdgvppAM/Ab
eyEVR0jCBJjkqXVzrFalm4afg3/MQ2QaGf3geNFyz2ivAS75ZNoiVT/FPmi0CjfZp/5XpJGdC9Ha
DBO+jB2xB0DJbMFirceW3ZxtnRPEL3meNpo+MvP1UQSHGESQagfVxvr/HIhzV+aom64RdHFeiKpw
iSiETL7imihjGXu+gtthiwqhQTVXkazS9iMmdySwhGuwN2vNASQq/rsS+RWAN/kWRR0j8vCGQ+Ia
WWyH0+MiSUFEcYy7Eg/2ypixHvBDrfIRfdPvWFIDWwjEtg2VXuhaWuwQV2tb4VGQCSs1XKMnDrpP
WXB5eslhiIeaep02Vh6/gatnuKXlwxx+yp5B9nK71iSZRACgitU3JTFx6A8Rz6IPtAuoui5tlXrP
bE3jsWkurX6U+RuQOf/q/rj2DZMwD/FotHCf02RfpLYUoUsXrrr+CGZ16yvEpf6ILbaKrnYDfAwj
Yle14YX+kZJtjL4W4XyB1TvHTk8ieFDYdYCwasakgB6ZeyEO7J6YX13/EBo8dCBwIsLqUARE/a+u
lm5ZcQTyXhRhNvVswH2G58J1FNh68MMN80fDLD87Q/Sv+l8mMpsc+4PFh6J0V5X8cwk2ZOfJSE51
xpx66UYC4ADGrAO7PTSYMc9IbyWHpn9NynQeSU1j+6aTQ78gFE7JW81a2v8tGYiVaNg2ySy5M2/Y
//KQDS7Qb9FdiFhBvIT/2iu+lcXf8ilrUP40ztCqXo2903yXPq9H1iYp0MZjrGmbOpg2gq+xuziY
AOGnCcuXdaulGJ8QE5ecg98bdCy+XH1jvLRkdowtTAqugtcS1M3f06b6liGAPt0jS7rWhUkyHaNX
44BU3Svi8KJG1jUoVATyN2jEHXgxxLBqHLwZgv8mZco7+skmvnR9eFHaeWfWP2UkniNGVvierPCU
psHJnAjXc0Yh35UluhNkDDIb6UDedkv8VorhqWw3UHG2bXqujMnz2SsVMQsRorLTTL/oabSWOZNb
dASxhXa60gkFsAD9RB7R7J4PpIHcS3MGPj9Ue53hSyrd88G44ZIzpXfBMu0ZkTWMBqp4JHijr9uo
K169Tsy7KjLcA1CANxawCrOZ/ktGICA3+CvwKVfU7wOO44QhMapGwLlbps2Kcpar+b0pJvDDqqMK
yC4bjAdvftJilx+JD42TTRBrrh5UTjxmm7k5kQYn33WSGGBF/STZLeofVveinAKklpDryuQ76HcW
ARFdx86a51E/VhLfLvFydQBfwoIBW3KxVySIU+1lYgugI0rReR5I/8gW56X6uRhzoWLHkqNYEcND
xcmiQyq8i8NG/40QooQJmHekagAYugfaFzFFNmv9+Y+cJA4LyYCZrPkGNyvj0eerYXkrSGuL4FxN
RzSiYENSuTFYg8dOWrIBCDdRQT5T4/qDAC3iqY23pvys/G38Pef5vp5AMl/6oYWw/k7Pt9IZQRbh
5afcFogn0q9Q/MryJ2Lr9GtqPsqt1P8kPuQjf5vLW8bqt5Hiv1I5JDcGvAzlIrXG1gIFKN1h/jfD
XuopVJuLukuZtSw3vsb7m3Kcn1nEt89nGL+hdjNCCR3kry5LEIofncH2InkfWx7hqLC7YGFMoBIn
qkV/8I0Y1+xH4A78ayCzXMJxXocDi4kMul8Gis7ocDPxChKiZ+8zMhOknZ/GkDd0x5+mkYH8T62t
9IlxuoF/n6WlTFWUyb8WKQLp3yaeDUef+acxoTBgc+Sqh1Vd56RKpP4YEkooiE5WNlvzCCtlGtkr
6+zeEZjmKOhdiR8ukQVgrOssdlYVgyXpayCyiPjVVbLcQISFpJpv68xJzwEuP4xmrQ3oJzUeFqY+
QVUAAo9OWgERgJKD06w+psBdBH4h9x2tRvMfOiaMDrY/jHJCFYf8UpaZG7nyN8muxyq2pNelwhpr
NwajQzr15JQm50CfLnmy9wnCQwzeFViBik3IdG9AdZ+SWCAXHn8Wbxw4Ng1MNGLHCN2xhrly0Bgb
SwEiOtLCQl3ctfj6aLpr4Y3xcafqe2gOrjF9DghirnPMxwBdnEUCSxbNISrbZBDAvDa5y4iwLUTY
+ateBjQMkFa9RDp9LKJiHFkhLhQu2wAMPQtslxHOdmsVPCXmsAJDVqkdkoa91CHBDRZl04m5QhM/
VYWP/4xO+2igdb/WDMgJc6dbZidHfx/eRJUwnDbCG4EkVmd+qbCpYmcUr8rXzOdqSodWL4/TzE9T
g4VH4GlkTks8Rdiz4jCyp8i7KbNTM1uDpk0BpiPrlqkUBL/f84La+z9h9TPDnYuRTIWoZ1ptslVk
MeGth8jYRdwu9yBE5pffpFK+AScf0MlmQbaKBUxu2zE/RIN+T3kMakjb7LNDEtyAScELpCgOvwpS
vWYoRdJHK10L64ucT6BWHPlUeEoIOUTGTDQqoCUpLiesAT3rXMWBrdFwpSLI6ZDAmCX7jBplGURw
v+Ld3YKpEd0ak3DUWewIZzos5Ktz6VC1uOoPLBmyvItzX/30xM3nHzVoBXVV1q6hFvCCx5sECnNy
FUP2Zgs/CVNIyqnj0AoEw/hMgOkTYZ5ODIFagC3Qm7RjyYwoyOJ1Ym204rfsv/RzJYSvGUJ8QC5G
ghR5aY3PEQbVFN1mel8uXkMKtiK8yfx60l9KwrfK5C2tukcnXrg/mua9Ak864npIuY0UiYAm3sxc
q7z4M2RrN+SYvNEaOCP3Re4PdsQxSRB8hWegfZUIWwuz3raIP8yInDjp0sajE0Au1hEPIMfP5jeO
vUAgQUVfxYjEF2zOWjEh1bCZLJMSUQ60m2Xp0a/EUbP18c6kMeW+rpR/IyFbXWECW10F41vS7k3m
krx9BFBwpcZcClAXr3FwdZfNWoiX+4HM9ZUYPWv+j78oAKPJlM83dqXEi9nAAwo2RbJTprcWs0AJ
R3HP1lCKdwmJTBksXJY6ACPF7BWfxHZPA29cQ3SqGjO2mRtiWbwU/DYEVhI4HwVcq7xIhTX/1vjB
vdgxri1ZY5Ox9bPsckb8IBA4lZsUN55J/yiY8OsSYMRIMlg4Nyyc2cbz3p03zEZjed+jnmTsxzfO
luhjkUoRzfHAaq5G9APdKG3QX1endt6uKkiNKEeRqXrkss0fKpM1fswvwFeISCx1b/Iq963sEtbp
bVBRqi5N8G1g8Z2A1quCwNPPgtrsia7by6wYEC4RqfscQLErCJBJHcUd9Mxippv1tYmlB8SLGJmP
FLzz2xv1V5IfOeGU2N5kWwdftrR5KI2r9KQ37wz0c3U60F1zHwOZdQt5FXJX+uNbO2E75bRPtE3H
+FxFqcHEviaJRya0nWyP1OJjTGuWvpfREXpzP2FMa+gxtfTOjuMVBMNLLlbtq9jNmjv+w9K1EXlD
YH7eIK3ZGPXPhJp5RK5E3IGM/L5Q89sExS+zg7hcx8XBMOQXw91B+aeLo1czyq372ZsI752y3FMh
/iMqtsfXkPZACf2DaLOm8zrfxI71LBlMy+Obrv1kKPDSr5k0hhjP/0fLVl2NAGxh/kc1hGGmwgOG
bRr5MoYGtyrxIq5SNEckurNiIyZKbrYpSwALnfcU9NA+7Ta1LsaYXiq8p4nP5ikk8ROFRfg/ls5r
uXEk26JfhAh480oDEiToRIoyLwiVDBLe26+/C30nYmqmp6tbJZFE5jF7r70PzF9oDeiEmPT9iwyi
d/J6ZxATgjQKqx57LjWE0LOcjrpJWlCOSIfrXoUOErshUX6wYdmzoy06OMmmvoXvOOdcAzFzof2L
lohR7CwDAnMW1Qb5ZQhYpMgDkw6S2AB6ZHlJbR701jzKyiJ7dUlgiu4pcXwdp/qMAQhHKmoB8AFz
tx1ac5t3iTsGeEleUWZS8HIurRybSiTHxf6c568ChyqZxHSCKsKc6JJt1JT0Yf503CnZXLCCYIaJ
cw1DTc57EB3mTxocxyHtVPUso2IVutTSfw6TfZgn05fV+WY7XHo1PRNyX+cjFyqhNTpKOmUxsJ7q
cyS/GSXy44FjMUMUMfmWrAAP8I2WyQPYo8Z8dkHsNiDXM39uA3etB4zuyQ+KyEXU3JHLaGXh3Jod
wk0RzhXOt02sDIqmsvvuq/hStSchHih1NsGRUTRTFd77rbmf6kNg01sVmC0yDWeB6SsDV1Plh6Mb
vSOv17D2htgBA2tlleUmJxIADc+YnfGWbfP5FlPUhJvhYsLO55XmNQ9QNBNqACKwIDuc1B9zM93n
5qudSZiTsfIxKIgJR6BmJBzBOQyUbFFdYarnzeAkxuZn/Upol9whbhHHO9vljZxv5l40oFJbHnx/
sP4U9TOKdv0Ls9gS4bZo/IMSurkBZhnLBE/2EdTKiIatxzz7yNoTnPym7I7I1AZyFpiaduYzcJSN
ll3pZ8hnYU+yVtHvZd+cPZp+CyF/UIN2Q3dKaWJZscjrfIKfFj5Cm8ZWWkkNLLn2Zrc9YfPc7Rci
Cs/DD++OLr/F0S0PL2whWC6oG2Zca97ElVHstC9LjH6oMvMSn6WoIGixDs4uYh+VMvoA+GbkWtSk
ZzjZm1TxoWF+7PeKQmwXHmkFoGh2kFtP66FWGY+YCLsK0BzTGL55G/WLQ5x0dNjy7iEt5uTFJqVc
CnhOKEjNPw1aw0fYAz2oP9rpS0XbKJWKq20V8T70kqdKr/Uqo7FsWx5ut2MHbB8rme+k8aJY22vD
v/olrY5MEIwPZbJWhrhpHSD3rHOnJHO/AkgyGfy76qNQzil/cmGvWpPPRreV+OdCXjB07GjSUz9R
4ythcOE6Mf9KhzEm6PGGPXjeb0w0Q4h4KTPA6avhgfVejw6k/+pYNzmgZtmdE3tLOw8tno3E2D4D
23mOZfiW6+qreOHa8mtA51Nkk83pSngpFROuIHqlLCBDlF9N+REUH2QAA/h5m9ednXi4Bj2wLg1O
JryZlLTf9PGF6AhvN0/kjw8ZCS3Fhzb2R9IEIuyNAE4aZCdyj3l32ha56qKdyAy/IOg2ScNTmNGn
6vQc4GTS8assxE4luYvPSBMdzBGvgH4DiLcAgruXidlGO5tMO7qzECR0UfHM7eB2E9NmwrXKAGBO
vyZY2DG0c2k0MLo5Vsbm5CzIwm0ZyGut+tEEPq67M0f4ec7106IKJZWSt+TUzAaM6o+Z2x0/NjQ0
hK0B8kwcu4iRY4sJOad4Lcmk0bzPvB8WsA4AyteG5BOJlWTqWlXstzxGzPO3VfCaIx3u1G0UHq3B
PgwKK4T4q43WpMJwJ6xbStjYyjeZ3axUrOUwa/Dn17jsxCYaFd5DRMlg9Mm6taiJVG+mYd634Hzy
xf5PWgQ+KqE/+uyukxwjsdPkvtMBL2SZ25jfE+Dl4qi3B5SMt9KSXmVpsTT7qiL8fmbYmK1tJk5Q
3BlXMCnv6jXJARCY85ORQtw9lVq4ibp3SXprBCJwCCLRS8lMhjBWOwZRcy7xkxBdNDTgMaVDk+Qn
bntewxTZWHBnr8+tr6B+AYfT9TzNkBX45wSWKVH9qIwvLMLVrbnDbATrDZAGEaZdeZfQUdvrgbG4
kU4vNjAJCqf/2iYaP9dgR4g5rWE7Us8X07G3Mo2F+i6DNSEoquRm5t+2UQYGOiX+4Kx0FBBQU23m
6EuZtm2svT4jEDNe5NqbiJ8qDZdtufo08KKyPbeUDwMQIrZfsGTBgU4xZ1+7StB2qH7mN+Z84Xdo
SvOjBZM9waRuT2dBv9FY6hXU2i3DWxcWH0nxYZApKOW/0snIW5+NucRpF/JaBA0UX2L3ah4+AzlI
xV/r1Y2cLHlypekSItv1A1bgBU+7TuxVGQOK+rJuNjUhjg3IoafwAap2pfII9iTmhsQ3aO1LC3Sm
L3/s2F+quIzeYmLpyAuEJ3CphCvtd8gKPwi/Or47JUJKazGazNc04EhWwqW8pj+EF92z+vRsntqt
Suul9F/MOkhxyC4J2BuzukHiWKu6tC7IQMFSSIdkoZe1UL6Ae6XLHtDCh0IcScsYCLMz4JQ37P0H
jRsmD4NTO22r3kBOqewkIO2y+tT6V2EeBzTZHdc74TYMTzK3lIubiaXaCfEeBRkYM+1MofkTl3Tr
dmOvUqTuASEIVncy7IgR2YgqtnsJYRCUxyHVD0T+eVZfHlBtDSTwEVFx0ceK/GntMnKgqTiIcR6A
z9ZJ/pZlBb05Ug5IlVDxDjHAmJRuGMscIae8OyUAKSIdroMZ/uuxd6jEGhhHrWi/ewFEFZTJ1HFJ
Vw6MLDBc9ofEnARm5Is5YITR0gMcNK/BfUJwTww0Vw5Jf09/x3IdAf5T5fXbzM099weJ64Vurxwv
eGwpmXCwMgHBtzMXrvrTOhsj67eMJrdawU+t9VsxrZxB88r5hKRPR68UFPt2QXkm6r3SnEdGIhnG
I2Gb/rwu5vHETouthVfj4zCcc6P9Ya0o6W1C6aCg/q9ubarcktq6ZaV2U9P+pjvUleUHjrwr7rUL
SocuxqYCMFZoGNQ37EuJwl0m6QBRXB30TJgEB3nqDpoTHrS1HWp7mS4wJzldQfpMIqgZuUETuzXp
StjKOGzXcAhMitml5ELYnwPeQsbZ5Kt952QPKxux+e1pUkbE+CkHuodtG61pfcqzYDOiFUisSx8S
78KLAZ/0XY70Y+zAHGAAg1Y07T9T80O3/jSc67gvJPNOxRXCCrZfXteHrPg0swGMv0ue456srb1A
VYNbem98GYh4DGc7FJ/L70nsmlAmI9Wgv+cu1tkONksOS3CPgzO5DzfGFzcRpUyO4DJY7/RlJaWW
P2jaMaPowcOT4Bf9SKsfnsVlOoC5mUBNBkvUHcjTblEKj0UmV41fGmdAH+1VLqUYHIvJpTRzKak4
ZKyltSCBUGCFWjDdd4iGt27Kr4punWMymUvtNHE16H5BsleVfMkpPHkFzLU8uImNApAIFFLTshYA
UFXvGtbWYfjMlX2Pv09nbVbH85ELNjOesjNvviYCzVvCqnp8NNWf0n6LkGqYc/SjntlSkJRY4LsE
+3vhscADW5HxHO0Rru/0VEZ5W+8EKAW9U92hX781wQl2wEqj4bd1joBzCulCgXSh4XuVIV3MkC5a
PK8K7dhAfTdrtxpyTAdKjfPErLdsp6+h0C9Top4Doqg6hMKKkiGeYpNjiUPFyUzliljhrOLoqW4x
boPQBMXg9CSM9tSPrxlsGXU8jfigYLKSR3UwDvhC1kaLoRBzzbwtR2gsFTCGnIA5mGDNox83k59N
AgKWjQY+3NYvuY1XTH6rqLHj8pk21qsDUqaNnLvSTi/FTxIZp5ktg9pcFHM+Bccww+pn2DsnVPa4
HezUE5BVV5OfiF2glxBuhL4T9DCC2DcTsQU6SFyvbOrcoENuYRdbbRqvKXs5RXwkbL9zktS+9Ei/
VLZxHtXm1I0Bzit8BIg882je4I4DqTqxg2cj59szNoyStt+ZXhWdLqHxbChaEr8dq15j/1QEqcnA
bi1e0U4cJ3NkQkBfykQ8LspromDuc/BRzdIlBh6UGb/GH2a8i5HJ55g3N06ikyUhYTzxhz96ccvz
DYnDsHJB9FggAGTIQTl4khk5iYA8ov3ayXTusOJPTAtgZ5ytSD4r2SaA+BIDKaycf5KD6bKRvA5T
Yd1SZAM1CqmirM44Zs0t4W/L//u8Kc8QsI7UuL1477ifsKooKECGdUHWVj8D3MH/neRsPzy5QU8k
781lGKod2s63PgnhSGsOw/CYABvs0uBoMr0Omf2hxdA1xNbBnfDuEwVv1DA3Dt8MvX1G0fA6zlvZ
BlSlPQrzdyTytR+UW2BJl7I6Ws98eEHb7Bcf5MZxD7y3zQ+1Aa2FqH+1rbZ29A+HR7xhAkpOSrQf
+xSaSH1GArJqB3XNHyvafwrTqMZkUI0k3OSUAGaiMEmwGehox050OPhLT2KcV6qHoi8O3LhespCE
1zzKU+GXEhAQa4RPTb9Js9vxzWjP9XmIv3rYFflorYbmhuK4Hjf6FOwGtfWyHwXwEOPuNW9WrhA/
f9K7Q/pSLh5y8ObqRtaHR6Hm64Ii3mBJgkZNZkwjkWgWUyk04VppXDmH3oUTagCh4cPToYcnvuWG
jF0e1DtFNkgvlEYyb6qGpPE9ATShCjYeb2opb2kMr456WH7MkBFyPG5kZvaT9EVELmA1ZK1huCuW
gtqQN4vWT8XYaFTGl0kWW48QFeWDhdm3r36yYVrbVDComK5LTsaSvaXB5kje2iZd8xKsR4I5w7i+
OdXTKn6lJXG4PBcGMIgS4wBiLqZCskFEKcU/s9SpbB7BdE/AXWGmDZFABky6bbReGGIrX2c9jymZ
SXvLRImfjb6l5CIyUNuq4caCn5J2/2qxjBDxuJIht6jSl0mX6hFev4qy8ajNziUtjS+56wDbaxpt
rhq7bYOLrGvfG9LUAgDWkeYjkSL9dJVpCSsEaln1VGn9s6T+CogemgXPpTReuhC2Aj0ypEyGhIKl
idvbYNkSfCZoUyZ7pl+iEo0pa1a6StIh956mBi8iBmKwzP+q9Drm1muXyS9Z9Qi7ahVq5mE7AhjN
lrVDIF9ThP3LtViInFcz8vLsntGA9DEEsaoS63ASvds7DAs6FOlMPd6YzkqAE3k9CCld3th8Jh9R
WXe6dhxYnMQNwp1idp2qF6TTcCtYXN0xrJ3uRbeJjo2mkGKT5LWiAlhaI/guamy/AA/RWnUw60qx
wANAShdW/J5LPezpDMgDgASrwsK0zCQNeYRvEQtKGfwr89kk0Hi6m9TTLRjvNLhPQlxmRv90eju5
HQExJNC2nosUl1pqolMXyk5Vf0319y1uNNShJHl5rMIPdXLPjeRWwLAcjPDO2JMC1Wbf4+AWsfZZ
NB7n0T6K4XXLh7uO4FD2wyPOOqTDDIAvkoUxmoVCXHSXsMPavkmJCdQwZrAJ4rup2kOHDjVmQ4JE
dqco7CUm1jjVVldzr8X3CHY+AX/UMGCCza2RzNf8q9CAVBg2joH6K6t/iwaeTBfUR7rpG7fKmfkk
Sbt2zC4BMnsJmb1C1BvBpXnxDFmb5P20H+PugctmHTPTL00u2HDbsYSQoeAb5G7T1pvpunXuJfyv
drAeU3Aa4vqaSIcCLjo/aBkjUqjTczS9fbBb0LAP25d53hvFtRjffNYvudN5Btu2ghs9Jzku38m8
qRlDUc6DrtRfRCTfY1oeLNmtfArR42XFCuoFnhMyZ7Bw8nGSVlbxo5PHpXzE2cbAeBL4UnCVeGEs
yuhF257/NnR4DpJylfa+p7WnYq6+teKKqyFJ3TzFAV3Xa4Smmb6FUwOUZfIJsTllCukdk9vSGWa+
rmCMuVYF4r9z5ixLUIlMjA5LWIgniEE6eSwdKr9sq5fI70fssw25ReTDEfQjnHvIULhBAJ5tBBQ/
SE+Fz4+TgmpqcRTwL+tU+wLFdvENxGylnWwmTRhyG+QnI/PBEkkD+98cEm5fkBqgSPsO6c5Yr5FV
4kF09pkU7OcbkkCkgeKUkEzDyPRold8y0rh+hsQGcookhFNP7LQjPwL5OSistGde3ocjMHJjlK7x
yKopW0Cb4yebvczeaWp/ktmlSNa6Nt6Vac33LXQ66JoagcQwFEo4QskEVA4N702MECr7k+B/sRpm
gR75NqEphebWTsprVU/TTpsRsWP66egf2Tq1BnmDSbKItlaVmaCCJrkaplNjsy/lGld2Jh+QUKew
GsxN5i0Lomhx5/F3Ku05qgik8EBx7IfpLRExgas4UVZyx6ew32Tlh3boIXHqzisTj/IZ4HxKgCwz
YElI502DcwOPLuwOTnrn/zghm255rzJFs/8x28W7+U6091TsUKBjeCsOLFmGdOvwnArSnWemNkL2
NFOcejZR0NvNY0yQQc/whDWx5JwZebAnmfl72OY20zsot6s17RX5MTS2H9V7NlWkwKwVYkuAYCR3
ZTqJ9oujTWKfF1n9Rmq1c5fE9KzVLYOxJb5ifMhjAV1MeVbvsXL4Bj9Cb2poGcFjzM9g+OrCo6Ok
UUUpYWZuLoAQtTsUugHbK7aJza5VoMwB/I88WtemHE/FeyeXbDSsnVl5cogyGFQxGkhsOttAK3fm
Jckw3jrmPsVJEAYXm+Mp/ZIM2ZvZvzfkAculQYYILQuSdLCfI+uXAsYDdQOXOXV6G5VnKcG/A6vo
U14k+ZmzA98PkKtlwkquEnM1JmCpdJe0D/5Tc++DF0UbXcJdwjKQxwSa4cUIOdNFx5BkkDZBQfMg
9gx3e0d6LYb6laEbk7swr4nb2ZKJ0QZo6ahSGEyxb2lYOrxbLPvU1YRYEQceskx/Yvhm5Ji6mMWJ
mqXUZy/197R+UrUFPmujCLklt7kxvC43n/k+F8eZuO4SqHCcM2/hnDTWNYPFxXLAiphh2jKJgQUc
AdHXqmcyvZmqdkwhAS07dlwKKXo+UyMvR37nZqq5JHnj1lsL8fNQ7dPzxIYfdtbyec4/FGYDDZ8p
e9gITjKnpv3bxcot1LddU/vkYJ5SyNU11naNWBN40REgthKnfbEPCOHDpcj92fGMCUGp3A5ey9uW
8LYxGl48ESRa9HyWORjrm87ladLVOnG6j6QvfT4bOoT1v3AgzOg89IOX8AbXCjHlnOLU4wOsW6r8
pn3PlXzFM1SyZprOCrlyQFFOJOyd6rpEMQe0jhdO/VCSva2294pdJEWfsVpKNy6UDLgsDR73zko5
lESA4puUsVugIyJDNsXQDMYi3U0dQ8AKrzpmb+VXj5ioq3xE8Ym1sPxiWH6m0e1q2lJOVT161cvu
gJKinCe+NKldnV8Yiu+EpypN7x1h7jGMYENoJ2OYT6m06E6yiZK8GvBKsy9Oy7PNyWMiUsAASAxQ
TihEBBKfCYkqH8C3HKTuH062cXy1OxIKiGOiwV0aULUe97bmDwgtlg27CYHmxYnFLnRe2UOXWKoR
CCtAPVSgHpmxJTgTCR4l9f+/MxYUK4u5XrcKjR/ZTRU2xFRIzPEIYnjD2mWLl0bXSK9nbJe6S2MT
nLQI9xkFzMDQrlr4oUQRlgetUvazXdxs0A6sJDXP2JXqgyFSlhketuw0FIh84ShPn5QsFWV1a22U
Ax4Qa9xUlJj1fuKQN5mytS07TuJahyQ9TIN10e1d/ycp8PTJxtFWwTyuFBCJbYiAhiVAjE6DObFy
6yESWnxQsDWK12qTROdC8D6jworMnBj2G6FtDDo2DpWA0Z40c5MWmi94RNvaF0pxSsIvnM4bquUV
oUQGlBM6Zu0zQs9F7uaGHScckJgnApIAZjVK3orlVsLCHsccA+K++Kb38Awj2to2mk3LHYGIztyN
AR8plY9U46Lc3zI83Vbkr+FqBaYGhZs0Om1GScIU8YPwKTdEE5O8ZdqTL5pE0eLUCtgT2jsZMYtO
HjgC1oMV4cCgDzbJsZU5HuxVoz3xUONQgADMF39CleL6Zia1JPMczITAMzTgw1GZqq0dbmwcIPGA
fxABUzMySeoWhxWYOvxwKWN39kUG8cAKQ86k61jzdlx3JbuCCOffWcL00bOtlHZ2uKMGP6R2jMNl
nWABM+rkKbM3Sapmk8oFPnySDdTQ02ssP9phTOZDAE9MFV99KG4wSa819B+NdltM98xo8QhuZEzA
LFunt3ZE1QP7Sd18bI2mOYE7OAV03Gb+cnYIf7TGEJ986Y2cPC1EIBOJG6oFpfwR4tTW6ZXERDvZ
6WxuEtvaGf/b3CRgZMy+YRUPRoaaOLbf6YfDjFy+xktVmEjVKppB8qAnz9zJAfrmG1KwzjFVZSiZ
HrZdnWc9u5A6Ntf5PWN7zRHOEQdEHImjt1QRPWISNhgVIwuSjtbrFPGEoAYC5DpDz6i347JJJ0G6
2QSK5BoR1HuYBWpm7/t1BS9DIHBLOWZwQu5WAwVRz5u1VPG2bu00Tdrl7T8EDCg1uhbibKQeHfzG
4iWvwanoeDwhIm0Tbr+QDwGjIhbJ9gbixECZgw/i3HUZ5ryciinbG4wRy+6fOZ8rfoKZpqO4DBs6
rT60KCXYMVnvvBarETSevar7PzVS2SNPOwN1XDR6lpN5TfAnjYor+s4NGy7bwt6mEZ67dSKKoyG/
dpZzprTsR+lYIk1ENNplGZ+2lsNZ2o/2PSM4y81LUDOuKQw/GSgeuvicytp52SaA0XjVY3HEq65Q
witt8tTT6Ml7U3TNJacLbspLyafRIMwCczDDVOAfjJiJii4zfDCCyGtcDpxk30rmjUO2C3LZNZuP
7iPpHkhSTWrjrPNYOTUfxHILjJg2tg4H0796mXqFaFHw7pwfOKInFB4GTlXb7yPrbDhX5bNtrlmn
+EWIj1b4mfUaS/qtdub7ooyVQqQPEKfaut900a5F/4hkFXMfpEco5BRTlVCBCRW7qVV3WFconEfu
ZV4Re0D7yuJX/Vup0udMsUwwQyw1V26ejNjG2Mb2Zv0zCJ/UiHdUqhTC9EVeQhH2k13s0zrzawpp
6zUCcmxSxNv6tyjTdaObx5DwUIl0xYGWqOgJGwG5MXTKiqdXQ9OxkEC3dj08RGy92uGXXT4KPOwl
qutheNRPfoCqVL2pMBAr0wQxlrVrRoSEHxTgx6nUEpt4gz+GZJjgt1nihn6FdcAO5e2EfVdm6pOX
36qFOAPbfgrINYwBqqleRCjBsjOe5qvxOcL0jnT+YIUyEuGHZPT7Cq2mxAFgUDRLXC+on/h2A+r9
vjrhoLnMA8Sem3kvJ3Ytiq/wCBQRogESYZaSmGNRcw5Udj0Fs1AWhdswvDnoTCcSimOaO4uVX85K
ITmoRnZDMCWByAneHBSpTxqWvngGjXk3KWJV9pmN7jwnXpi2/8KBXs6eVaWPqkPYDaFf0S5J/Jrz
QhcqNRwcUplwCgUdPyG99pg9Cfh9S4vjf3s1IJ7oBRs27LP0Ftu4pyBoU6JbuNJb55xwGwZgfbO/
bNSO/40OgrupO482vU88KA0CNjtdoyVmS4FRuttJFCxlsmcCwXKLtDQiDV178c2aJLOxaaSTaFBQ
sO6SvwcWXdN751zU0t47MItZWcpEQkdLw0I5hacDmGG2z0B2jOXPR+S0bNSAAHP4NBJ/ra6qZj9z
+gXBF38l215KsYl7WIoIuEVAxuvwhU6XxDpYunRU7XzReTlj+qL/LrPi0pY/NbOmod5wih6y+rbs
xYdXS5se2oH8aKgYpxBQr00O8MgeDBFXPry2fHGux6k6qXW0E3G2Q087/tXPlAU+A45eumqHnEWx
IOIdqSrA6nXKSJ2RCuviZJH9DajE72DWV4ZhsZonZ2F8E/nfomZNpG2n/yD/7NW13Lw3zHCYH6Tc
VsRoa2RTFC6THEKh8eCLF2Rw8VMmwYYPKmb0YFZ8sDynkc83QWGV6jxygm0ppjMeYsHyj3xrmd2u
nDebaa6OEdH0ifa3TFCUwS8HihXJ9B1+rSakFiQ+bBKKxY4GBXFcgLe688fhK4HollOUsPCfkQa1
RwSK+xbfpU1Quol0+htXQEhZNi2rzPKHDXlLdUY2OvmiJDvscZqVOIco03Omw4yTYFfN/RfO7Nk5
982/ELlPoP6pjIfqqqbxZISqkRxs4liyGMbSOoBdo1G340/zIpbRFmmnrEEsPvoYPVfOieY0dzAu
g/WjkQFIAoPTOM6EJIZzuw6w8Sb5pQb3TdFUM0hglpHpL4XkIpAzumyFX12vBn5AAgnaXSN9lo1v
9m9iAfCFhj8TP9u8t8kAseivKR86MSTEBafWRqfuQmMSk3AsmEEtbSfZj/tJEnjWkY/2vLP8bKYN
iqG41sRtt9WGOh6Wl5nHG3bYDQLmtvmH/lalAKw9UinW6bNCf6xjr6fGX2VxtzFmIPaIQJFfa1WB
BIWsupPZj66eoYHDuZ0z1qUxo1qZVGYRfDyTBx+0hCcqhUrcRf3NTJGLAZxZYCnIc6t1LHpvxiFS
PQNUFGV4swZBZ8O40YpYusvXmUJ9OYUmHYss6HZEe1Tc+sb8VrXfiucLNf+GPT8tvo07l9+VeN4V
U/8p4QP3CUnQXNY8CAqx9RjyQ/b4cFF+HdSjaK2RCKp/sb1A4IlEDTDYj9W6m7GDTq5CUHlkeOyV
Dsh2fSGDfgDM3RCtXTNsbdH9ZmT+NOBCiQkmeWNv3kNrWklgufs+eIkpJ+dTr/V7g3+VNmBkUJNJ
F8U+K9NeZL9EoSl4fiNf4/03TTKYuB2tT2YUKs7wMvtFh9cqj7R2O7cj3/NTU6zt6GC5jjxpogt6
08plGNcz4Si32hDgf4VLR3s3tGQTFcRYotwzdiK525Ev9ZtlaDK1zsrhdi5vsTptjPjAV5bS7YJc
tSaPinYl98feSHE1HAssF3xCSRIYex9XQjAQDfUZYL/JNc/i6h9kCFXAJo3ohmUwN4b9rAT7dFOW
ODTiaR+Hxj6eg31jrqODYsDYx5Q+hMWrV/TNKzTCB4HNle6XUHMbKThy/TOL2OPwhkMLrV4gxy60
fQA17FP1nJkIKFo1y9Vou8J6O79oFoeMuA7XGPqaM2072hKpn9xAo7W69SRASxNr9RgriIMYKnCB
ZdDFBG5A/KbCnKdjelUVyJ+cN41Xf4pJvtiO8NXpKoLMeAireDqivXLNjXgA+DakwBt68hga3M80
bp3OlLfRqOuqU++oJ4VxbnBJ5MrT+TXHlPDFn+qMlMOg7JbjABcX4cIKXXxnX2pARg1DSjK+zX+6
XO/Je7wQQVxLmbvsFhIOUh95ZE3wcsYwBgiAG3PPGayPZOzybkXtQTSxPu/kiyWbvoVJeAuIbV1t
FHlnxfdxDDd+vee7hxZ3y4N1C53S7PYTPuXBMjalSvKvvevGGqeStVXHsykJSsxDX5knK/8ZJDfy
Wr6Uaq/kS7/EVrOKaHcKFV/1Pt7kQeGDFWx2naKuGEkQer5zVLBW/Vq/RjYPitUhaghfIrO/Gout
nElj9tWQopFZ3mQ9zZpUxx/5JxIQxG8oIKpJvhiwF6BvSMyC5S2kpXBYiQjmT3Cy9GYNKX4TuD3f
kd2u+RJjiFlZ24WzebRIZq7eJ97/qqam1L9niD0iAr+GQoviUyJYRVkvlecUfU40LBIRUg3Rqw6p
suVfPOgbqGoh6obiJ4uJB2FgjYxDFadI1k/K2JznSDpT9DuZQXzbdEHNt8qRWc/sc4aNMksoFO3D
TEcY9VCF2Ny2FbGYWGEGROWysm/kNzYNNnGyLl6hTciVi8sA/FW/nL4bID176pF0vmT+iBpeZbDL
tY7JIo6J8nzaKAhEeaZEzcHUBM5qOZO18FBpTFsAAlnaJWXVPC9dYf0g0ZoPDjOxnqmekhKFAQjM
s7qcMi0/5vWPnee3VhNXBTkeHp0Eqhk0USNivBCxX/U6lD0AthFrQiblECtiaS9/G0K58d/FNTaP
qFw6klqLn5nFar7LpxaZE6Pr5Q1hvhBCWmOHnM6fxigdHC06cu6XxrRbXD0/2TKZRgE/wY+KAQ2N
SONSnCEo4YbAeYQASxp0ANBZc9N6oBlMq2v1GFknAveRaQaXDry8xApDZ+wpmhrTjO4TpPlj9y94
L5TWG0TqSbXOUdjstfJYwqLHrz7b44uFH6WooImmixWNXT9TYvaDDgEg60mi9IihbViKX+vApbI7
lYYNkgWTDHp9FDwRe7eOsU4PhU9h+8mmQq6Opr5t+WKa+pC6L9Vk+B77Mjeq3GzV8EtlrlwOXoG4
zXZ4griB2UJJ9l3L4CBvsdUVzTYMA7Zp60Aa2G4n1EczrO74NK+XzqnZdoznWBwMDQ0Uvsni3Dis
F1g0TUhyc+MosthPvyomcGM6AFKK0QvCECI5wOIVroC/D/RqSFK6Zpcw6M0NMiGl+yK3rcV45apX
jQvk1undujlx6TVsmzDA5NWaSVglgnVFEu7iysCyYI/3lhURA67JnRH92AHCn2ojJ9leyZBISK7G
RF7mdjE+tfFSgw4I6XiQbBSIpIiaT1gygv2ENNOKdUmVU/5Zn1Um3dAzZhhwFKE9PrL2IC01e7hD
WK4+ZqbchA9KwIw7QKf43TnEHboeVH54XDCrjag1AwtUmbwiVVqPX207galreBZqm4SWboQyb9DW
Vayam1lsRsY1kV55/Ze8jFHQGjlojQa0Rp06smlmJl0EQPdl6J+raqCPxLyvBp4BmiSePJt4CwM5
fCDU7WAG28jKsRjYGOftwlmtqk1PMutuIpyuJyQQi63E1oOPyriBjCueCS9G4lzyP4OueKJ+blzU
eFcgjbwgKtVFEFu3WKam0Ox7meAWr6JXLS5fPxxOnaQ+qW4axijNjXOAXFxtyCow2UWDWbMj6zDA
kxgO2jaCtzqDSm9wL7dFsiWBdrK/qHPILB3Mva4AIo/kbcVqUyaum5R47P+ITRZtJs3E7Gu3US99
WZJ8yGuYUp4Un5tG+6UYbArrhieIky1nQZXyvy2FWFAPiJg0b0o+y2cj2y8dlSdRsDIFtyNPe0hC
CZ9L/o7RvNQ8h2GaXw0cI/NNbqSbbtUvIQS7EMkBVdteJrOaqpyjT0yvGLefBl0MKWHMdy1p2A6Z
AvLYo1ZP6D2NHbvTJsxPEvV2Opoow6RTaYizxfR6jGDsy5/VGOwa49f+hkvpU7sFJEpJzSJgTX1Y
TwN2MQKD1otAWMY1WkoeWwekqKW0TyXyW+QLJxn1SgX4hv2KwcwRARMqmR1S94CPGUEA/VPJz01I
ltz4yVLS5ckeo5icep6q2mNEfyp789TReWPpMhaPH2fhfz4hxKo9T6zEr46nVuHw0P5mFizV+H8s
ndmO40iWbX+lUM+XuJyHRtd9ECmKEjXL5S6PFyI8PJzzPPPrezFvA+XIREZlRIo0mR07Z++1ZzgN
q+Pq0C6ijyvZ7xKstYREh6PAU3WiAggrL3Xcazr6fxUeWuqIoOW5nbsNTEtDHviGkI7AMUw4pNgS
R3ThGzqMFn7pGTzzuaIXrS0ndK/cw17YpAlPF+XGU4n1yVPBa7q7ZJwbINIW6k61rt2I2IWCs4sP
yvaaZ8nbKA9Pox/8ln2S23s0d+91R/OJal2GeyjW2jvkMlcLaaCI50F90dAc+oX24A0tikP1zLhj
PgzVn4Hzecb9a6QdQkz0y7QPKI5EDABM0DTplnHwWBw85KKxGiTfoOGwlV9ro2CJfW0nkOAQ2Ir2
qnXhNBXj+Z/zdIVQTv74kqfiXomnGuOkZbY2Q3aLDl2E9MsYnub/YrfiN4WwlKn8S+dMUcc183Mr
PwjAAl4cuZru0G6gA5MyGo8ZjRdYctP2FSTYVfAGBNVb8nsZBl8KZT+UaBdxdMuC7k8Zkiz87Ih5
Ig6wBVLXJHo0SRWaXha/ezXlBwp93vExT9nSmlfcWG5acNqukGHMgxQTfYBDUPGLIT8ie0a+RYOy
H7qV57Lgaxwbgun5OAp2xplowuVjdIpsfjKiqxgTddChzOKzGpi8a+ZDZtpEP5YGtmW9ZdBaOu7Q
jaQ+RuaE6XfSSzcSv+wJHa0KswmTUYy1pe3704SyPnVJLnWtHhccUZ5R/1u1+Ig58UIJyR3mUSCy
SONinRAFhSZBJcrpn6tlkN6wPKLaY2xOGBo/OtpFFTzsOkqj34dwLKXzwu6C6pOUn/4fuUeMoyCj
72j9Ttjw8z3aFKa3Ir21vxNNap1f7gttt8rGSuJv6abaFUothP79pywPW4vX2BggLYgLR50ciGy/
rGSzfKPONamG1c0Hs6tExPDFc0d3uAvxC67PHVgCpGmozgSD0B8ba0x/0e8cW6dIVVPK5jGstCOS
OeOJu/2oYcugrTJgQgDXQNsvEwtvqTEkEAkw2WpBaJhFuCCjaMoJnWWHLmLQ/W67WpJj2hva4k1I
RApAJ0F9mw40IUzpXdmJ9bTTEOkbjIzXUqRheCeqsieouP6A1VG8r6hp0sR6eoUPZY7O63ezVP4y
/0x5qGOz7yL0quaAvo6Rxo8WTzdT+TExScNrv3U5tX4hbjheQ4BevScYOpySZG+Y/T5FhMD+bFqX
CKOuTEfAQPTOKE6j5VcatDf5IeMCwAxJnEyjpl/m+ChKnEq/tVsb1FcekMy8gAtsQi4Mw/riRxDo
WPXJwegJTWiio0xLUzMCO5JpFQEXEW/J2iCloYfRYWRD4g7NZ2j3AsvdYnDSt6jyMtrd9VvMAFbg
w/P6FxhQWUU23ZrQRd1BUcl0WTOHU8J9vafDN/pam+zNC4LFh6IPII2f1JZ4JZqHOFSPIt1LObpg
DL743DPMpA1faG6RvoatRtoF+vCcaOc15N3CeFK1l1U0rzJ40jDpKSv11vQWyhRdOiaZeCSieUXu
NTcS1Hq6YDT2EWqgdzlChIy7FlAfI+cc2y3dkzkdbtN2Ckg5+wl5/8tepo+zsSgiu7551JZ+lWb4
KvMbrg5GIRIjaQwsNHvaVyTHlynNroae3rTSuqF8/KGygkJBHA20l7LFeJTdV2ys+jLEU4/dpRqR
RybIDYWTYTjyqN4NqvMzQ1UGJ5+mKR3HAr92glKWASiiWAKc6/ksTyZjraOVOZamH+OwP0VxcGoQ
gPS0ACnQ5El8l0mLNQ1U3XRVZ/qzUOLAvJC7c9AY3KHn97Lflpwc4qpEorxOePu6xGqTHEImdg38
TLI7qNkAhkCs5Al5M9GjIw21lCoLdXnqKgjBbo0iXTTq2NXsEL6pzJlC9CkDZAPkV1bMA+Ih6Tws
ZABeqdMlnxzm2ApnVSV278yrGIiRjzZZl5arkZjdVULUYn1xgHPc1JJaRd4gt+hFxQd5kM1swGKD
XOUU15MXhfWxP6bavcSPJdGw1XHs0AMWjdGe6GfV+p8eXd2spxcRQaP2nbQIe98ivGLIyjOCnMlj
DQBU0MfsGBYFl7C5GagD2jI7qK8an7PSHriDKKl2SwkKXJusgXzMlMxXL+OfmtBqjQ4X4FZXxKKd
ME3XIiatqPiRaOziN4OjcULcVrCHHQfxJMNcaGE/VEhHJLw1MvKRfNWMEN25alBkl3ov6ZUtw1xe
5bBd+7noe9Ru5NyePD0SuTDPXvdOURNx3DCEsW7DTzd1zzBQn4RAPONIe0rAgxlr2seAAdaEiGfk
K9S8b2Eq7trjJ3fMK52yzdgo1HsLhJDlo9IqWIfzO74cHFykEqFzWwmc3M7H+Ti35XH9VmeqtrWQ
B5uPlP51qYJxZ6Bt0MeWDo1J/mUzH3UUDR2KEgE+RMoW3bKUm47Vp+PsIl8eqRLJurVWs4tQrK8q
pCrzTJ05apJBWiXqTXtr3xI448ncoagXfZ7XBko6yrCdUTC0hjBC83Gi/B3YFAUcjOsrQ7Swbogx
JFhNQ/afHtkXA8L2hA5FNQJvuJwTAlrEikBh7IT4U9SxjCfUOKSi12zSmJw8vq9tdpOWBGKPTM98
nbb4wjZU1JrfESecshLhr/gLqylFQUqjLghIXrYz1BJK8SPPxbZhEB5mRMfrfpy0wBGIhZVIoFtD
qJ7c+9UJqYtfx/cBqmjH0+b7EWeRVxioImk1UAybg/iUlPQJIHuzjlI7JqsTg1Z2XmDHe6UievB7
fc29QjeM/SHkq5rzVZ2AA0zEpCHQyEagZ9YeGYZrDruWgGb4+HLg0OHi3jQ7FujH1XVMAJC9crwZ
xwRq7ddoaEi5xt4rOKzKvot3Jj9WHu2Gd4Y60WpvLz7gZH2A2jHNB+zaRxBFjxl99TrbRyEwaj+S
eAlSRHHoeQS6OIyxwDHPGSEAN0C3HrBJMG8+iRKH+k1CHqCK51UETu7OHPoRoHqcPhJs4ilVEc/W
0NHsZW1iKO0ZG2G5dIDBTDxg3EGIiSW6jJoWDqdwULlYxuHVKhD58E7MdqtQ8FRmezD/NFPyKVji
a53/4rBQ/ldrQ+VxGkhAC6NdlH906PdlYAuhr+IVMVYaD2mezRl5udkifSP/1CiKf6zE5I5CTNRR
ntM0tCOedDSPILO8ovIVHZMr4uL5aKWEhEHnl1FpfuCDolEWoycLvc3o1uriSulDUTXcdatdkC4U
g8QkaG/d9kOsIjYYOk1HYtshLShrFULJ29Ossrik47Na0bVSpnJR2qQ9nlM2lQpNmsZPx8bSIY1a
C7O+4t7WYQrakjb3JuWrmsKWqPGT7NxsCc/sUHDxp8lsayMwGoVtLWQ6lTM+LBmQAV9mlhM/Kftz
XrCRVle2KegS+Fde+asTUfga9ZURXTHu1fh4xBKAZFyLxn/Kp5B6jg6GU6hwDRDvEh++Q/Sxaykp
q7axc2ZIC3cA9JW70Qk4vUSUkZ2wVcE85FQJ4TfF6TgZl5lHXO4MdlgZHG6EO1Rgvp8heSvxHSfc
5SZ+EJvQfzHeIHou1YNd9qGI1k1kVrBBN+2nYe+nC/mRSXAwSCZdNqt/oCSXBLXhJ3D4xfwwVPHF
yNqy3sOrPhqOsSMSmTbHgKkoLIW9RqvjE8tkhZRyk77lq2qc7zLx73kkXvI3NHXoJhaTFiQV7mYb
Ag0U9hOOwEUjhxZO95m5kNiXl3Wutq2nlUMp7oCyEDa5RsVs02nt3hAxCK0iGdoTEQNHXEQ4iEIr
8TSJqrQZd8o7kzTrS4vDtQy+k1obEwkjOjluOkzhzaa8jlNxjSL9koeqH3O9tpTj8utcS8XVFJKz
6Sb4/2ZpwHdkbpv6Pg4dLUrRNRT06Fazo92zMzGy5CgJiwILbsf3ma0mCpxZedaqAZUz8JqAG7JX
S/G5FeOzosAemiZaseNHxwa4SnkWHMLIFWrMX1P8BJZY0kSoxOPaKEbVc6CqkKWEwTUz5nSXcW1b
r24TfkPLk+eHhitaUmfAqZ1Xz/jQBGPHFw9JUrFLPIMBFspn48oDFhc3Nb6l9/YtAiwrIAMmSmBb
Bs12OPdNvG9VdMsqbVq7Jwxwhpyo6++hILmTCnKbSLHUGL0OJIZSMenAKQLqsSBMK7tj8SnnaDti
OCrRAuXkIZsSMEP+GHVFCzR/ZTKKZGdJ9ItSOME0+VTuJ4h5l6H/lWiNb07SA7mhFTRnoZre8/RS
jmiv9Xw3zDDIm1X1O+5Q0uPfE1nPdBdLNzakreWU5i26jWV9japjzA2W5sBUoapaDb7UCyuwIhz0
La5BNyKtzfhRVaZYOHuzOxUcWU48SuwPjDJdJiyy9WcoKXGzPQmFYrtTtgFlYoafFsYE1Aid33cx
SGEpwwOUEL1i5ZM9SCoCz5cscj8olIOg8Rgtae11bgtLOzW7su9OeMjZpKUzNN5LdJM6Jm/SvMch
JQzqoeKnQNPJ8TggwwcEjzFOhGWfH8i74MzhpjvPx1GgNCzRL635xtmrSrsP4xqUC14sZ4qm/RzD
y/gk7oeV3V2acTMTpJLYt8mMHK35XQFLVmriL7cJmbidRH9I6V3oja6ZANY2N2onuMOc7RqA0TLx
aydbD+vzNAxnANznKlnOwmdtVXuQYPvCztvimE/whgoAMeWI9hJ4pLS7FX/zCMXKnO0LU8DYp3tt
xOAnYuiDhKJTtJ1JqntAoxHB7yRfUiU4SUp5bFy/asWNXKe7zpRJkvHmrPOLEipSdBIcVYlPy2gd
Z4Z4Utses+VVqWfoUycp0I6ruzABz/0doStSa2NfBIB/6D8lP/rKiXZzWQeFXwHpgtuW5+A+2I3T
iGwlKktyfvRCOsv1IQ30S58HV3HQb1ox3dsloN7GoC+3D478q4CJZ6gfoTsU0r2fc64w1a2zhqt6
v+kijCoiIhpfz7h2jNfAbOwq/S4y3wiCQzqNfm2F0AzaowaZWIqjU6vFJ2FvgToYzWXTLsWlrc1z
tmgn49qFELHv85i/KZ+BJQO0rC5Cso3y5ajWxVEi3lDvGT5Y8a6BIa6Q9gCFWFI+Wn8SDV9XyKrk
8Oo6/MAyCr93/R6HiCIqk1wXO+1Q+amH77ijfguPExlEyllVGqT522G0w07aT12GQH7y8LHtxHMD
aFDC1womhvIj0nDGyNKuX0y3QYkmXcSMAkXlfo7LwrBOArLfFLFGVlCpWcUZ9f2pMfBXFIkPh6cZ
MKmVHxQnR/OZdmeMuHICmYI1uzi5MuxFedj3X9mg+p1F04wpUQ4Ct5BiBp2OfkcGzyJ+dMZ45xP4
Q9NSHwQ7UFCSzC1+C7R9l+gmkefo8oAa8OILnHY9eiR0nJPkmDA2PixR9mZ86rE20VcAe8Zwcpvi
f1Eypm4ooESiAhXtnjJOaswvFcsHjSAMQQB1wOxRnZC//WfqNx0qseZVNDTCpQ1AxmCbHBlVTkSQ
8ZVyS4tzUv9ypOh9jkpHIv/gTd82WnGWz1PJeHIVvX6aJFNJxe8obFwJ9nVXXCg0z/VkHAtpIo/Q
kUtOiaMgye77EqUuLBVeRtgPe3iqUYVAGxnkfJMZ7qjiW1I8x6ZyelKN36Pw3ubknzCyQ5byEX6V
JrAO0SdNbAN0Cm3U4nJJc/FLuCYSde1gLdyEgDamRUDtlHjvEkWx5KphjzrB8MM68ROTnLaYemFx
l0LxklnjVCw9ldTYxC510xmZ2qsnhkGncXZIiOywngtwYA2dk/0OtFb67gcYVYiMLZWOoQWuLIOX
IR1CWF2yN/KLavmRVb9k3Tyg2haYpBMUaGgUF3Rit0rAf9yrZ9aqkpOV9Iiw6DSDQEU1NQY6XTOK
G6rDD6v+BTJwT7LeXvqsiSMLIGJjdQoCnEwqBZqZnXID0cqK88RR/qdgmDyF057nM4UHc6gPJH9y
PmKYg7xUkw4+GZ4Q79KCFEaBbMUSwzFtvu6cDFtSFwhpqG7m3dDECw8uKMiliKfzUM8ntQLxrre+
Zv7VeBZaVe+zhIgOevIMtbsampXF9JQQRaQClaXC0MYSzM3Q2FCOhkjwFP5h52h0BjNGfiprXmfQ
mFE0kroXLN0mTAsosIzi3hLVaVPBpQ2HeqJi+PMlgtSl8dWN5NUOdPDXK9Tv2XjLguIq8q4H450H
oQl/Fjpncn+qVcYHSFOTlzltPKnvHX2BmqzDoX+PZKTYmSOHnSPC6lYkSgyEKPWvCHJEgv2o2JWV
jj60d8lRxkuI5uHliCxFurH1ZroOSgAlkxVVJudhVC6ogOjlJzgcBpaELBNuwj3yD425k5r/vOZ8
FwrBOe1ojvwI0XxuUWoRT80R+tEwgY8QBiI8LADnVoDiclrNEr1TvqzYuTcBzzvwRiZNS1U7IKtH
ww3jelOLjUOHCGODM4tvAmVNJrjvhNFOFXGpdL/G6a1Z+gfBM8RkGra57QV+YwXVPU1XiR4LkjEE
DpOO3sRwk9hnM24y69ge6gxH3WsYPoL8bIwQwZhbSJdGX3aBmXp1yYCezWc+TNN5MnRXDWCYzPvE
pDtDzKs7BPkVNe/d6HTKde0QM/qMhs0szsQZNR9WJHzkdf5atHUs4eX4NLj4b3Q8hog6JcyIIYZg
hO4alpLUmvYxkBgZvVNL3GtBk7JmxVbNyYB+gJET0ZaA21xuSVoh+D7TkjPv6Bi0f3pcyZ1FKKD6
ptYgBkTFTfStAT57jkHab1Kdywe0C9zszPQj1XIZOU8LTvjst6ZOHLkPRmCp2hPLdgpRVBF+rYS/
J2RjMn3SQb+rZfGYf/q882L8NYLReH2XQVZDiXFdYPVUn0CX4XohrMwyYl2h6jolf2fRIeA/EoKu
wVICT60Y6nGlwIxIXSI8Q+ZvU30NANS6fs9WonB+0am20f4hNpC+A6xRbDJpDTgy7zfk7hbJV/qR
1KOjYO6nROESwhkaLe4NXL1g/o10wYkFcDifmiPoGFcY3Iitw2QMkkcEw9cw3tXklgXRZoG5KbDO
a3WX2Fb0rnBkQiKBflVniyfO0DPOMkuJ2TiMOYfAhSEiDlgnvHqnFHYVKbCwzyr5iqOxqautTELk
p+GE2q8UJQLnd6V8lB8jqEiDgAnrZyh+Dxbaj8KOnpUVOYHc2IUMa63YW+lX3wR81t7tit9Ch1Wn
fJIRvjfUq+Ho3TWjeMCpKHVscMA3WfzjzJEUb5fhFlhOtLy0LL3W0pZYxbD+EL5LIMxLcO/jS5O1
2whwbusXAJjl+a72o2esTwIq+/cUZFu8yngqNXuUnhHxyCKRyp3KHL6GbzGljsGfGMxOreAHiXrb
qc033bhJAwOrfJ2Sxac8WWlypKrddX1MkNAyyMl1mQvIeBszXJAiEmGUfcqjlexFArsWZn62U0om
hMM5s9XSSQYsHmXKU2VHV4mG4sKl7dCWLs0vAsvsKIQHt2d5EGu36X09QfXFkHPF2V9XoFU12O0R
NQk60rU/GS4uKK5HMsj3cWFQnBe3Ojv2A9eFPLkUJhPgZjimCjpAp0QIH14SLF5Q8iQThzu+IN5j
ycJGWJH3+jY34bOPi7vKpBZfi8cjSNBKI4MzAisc/4WiiinhTZGSp45T2xphCclYAlUq5WOYEm/a
U7XiRhpQx/BDhNpOSnzLGp99rr4Js/GQdGFvsL6s70So/znoC2OrgCwBi95J9G0pmzlGGuUcIHoC
PNhmaGBYAGGIMB2KA/7a2cD6Oqh8Tp0jonq1+fSSq/aVkCpbIS/Nm23X6UyytEcX/K3S0sePEaY9
DQfGjNZfjbc/IuPJqOjk+mPJvoSxtXnWBi+7q55d9K1ZgoN+koGORdDBRzy0eJGhMcfE7I1cZWD9
eHSz+9TY9RZZEzgoLAJpZyBOwztG+G0hEBsXD95sxd6YL7uk4j5Tim4Upi5RNXH91eK5qV4xSJMQ
bv44cjST/ivK26EJebn1KeACutQqCjJxHxbjRquXB7lMBH6sV1LIK/9cSWuupHq30K7hh4uZsB8/
Rn+14ZDPJliO1Y+Ax4iTS7oPq2rfMSp8VqZwbaL2asGbQvZmNoGX4lK0b4s53Mwov6KlsyRIpuRs
j83OQjErNTjJBEreOr+oUshsTL3nm1NFk0aCMWa6wS951+rThUtUj99Lo+OKJ9VUr3lQAruRbmNr
3dKOwFcBSU3+4Mih+9bcJmck9LJDtTTlJAq0qtdKxMVKhsOcemIjNxBn0UEyCBFWTOfLbWaAHMF8
EhCeBBZtvLa9tTZMbmBV81MScIym34RqbA1yqoUc+6Jk7Yc8O4TMBI119QB9QkZlhLDIIqcnJ6wo
M7w/7P9SdM+uIrQCxc11xpCLK/SnmMAgXIZRnOK5A7j9qk3ZTrju5MU+CoFGsZAtKlb43VtolSgV
12oWr3xyDaajWJhPdRi9KkKCmpaP1Jhuo3bIMVsbjBg58YKBl1JLwl34TuI/nRX4qdbdBCSB0jc1
Cpl6jclo2aOkIyp1XcPDGs2rEqZBvEBsbI3oHBDT0RduLTDhgUkg05UbBWC6m8L6SSJ00glmlcWT
l83yWK4misjIa4eGhkZIHICyg0nsZVjaeIEDCuAOLMrwygZMEYCsGsLMp4uCe42LlAj1LDZiWiPE
bmWpowXLBbP7oBVvqpi9iZX4mGI6ziUpawUJ2kV2Gw3rkksjN3hbImoCqJZofOKDmnCAW1znhk7c
dJxUtIj25kirB4y9FsCmOYrUWmme2iH1bdD9NfbygnGyO0fDqTcqN2QSaEREJNFw4OYdlIe2kyFd
Qr4Tlj2JqXbF++F8GAQvtj69Qkc1xMaaCD9yTgCNUnmmxAV0AD2EyLOPDmJGuVDEXzBu7CIfvKzk
Bdi94MuawcfnvtZi0tftMLWHBNFt6Zj9la9bgGlxWOfoEn6MTRYxnTprYbyt22mTsf+KMYou6gyJ
kc/C8rB6e4i/u/Ahapc8YxgV/Y1a6Y4JU3CGEKs9Ebccrb3yFOUF7+rWmrhZokBLZazsZkkAHAJ9
WKQ7M2nuFjvDHA7vQR/ZTI/qg5ZXjtBhGRlDP08NR9POvXXTjNzOlJFop7PYyg844I9YN+9F2B0y
sIOi3BNqD8W6uFqklLeTdHqKx6G2rnLdQkbUtpGWnQSzOWUGupX4qE7dyeT7NqVc/8rlIvu6vJVS
kziGDDAFts291KEDl++FeKihNMnjORiBoYQ7buEdWRZpncBq4pzmMjuW16xsb5aa3k3FuMt0229W
Vh2NsDyFKjMngX+nT09VpGO3no6pkByBA8zpbYZ7WxmMBiM3UgVQV6MXTbjAEjTqXIjW1i53sgKK
0bcIwWkJblH9ux/Ut2xpn4RXkN8cPIN6F0f6QW1J8IMxPSe4HEgmEMqDeU/UD3Z4t+kuSx/Yg/BX
Eo1HLQv3IfiRzcCp6IEUwOHyrxGmk6h4SxTulbncJ02/N/sz81EX5wi8YUTkkbL/qRP0zWb1qgGe
L2CJe4YoQXAazP6ktdaxGbywP4szcOimurTsKFeqtovyqRMVyNTA+saSBCaYzJt5YEWTntg51pGB
4KYpbOlbpOFP35IMYMLO9eccfZgWfRXGStj5OtXNi/NchUjHy21Y+Cw8BnhQf4hkzn6CwdFoFswI
53vIE53+NR7KDo6gwP2/S94RSmNJKWb93JXBWW1MloJ8DgUGVtQuSPIGNTwzsDwJ31HHvGCrfM64
6jK7x42nshm3+4DrXhbKdjunG3Or7FNl/825WbgOpXkT7iJrcitepjHCwLICr+7DA4k2NT7qCJTv
9qVqmPteiwn2hAiBGQ+Iiix0brjI0Nlj2FxiJKJJt1FwBg1OKtIR5UdgOFimMpOtyQ+I2KsQk/UR
qjG7ELD71+fi+zQFrEgaS2Hu0QniqmS4F1XeV01g6zQIZDKryPN20DnkdFmdUVwzb2wFkX4IN0Hr
DL/nXJU+NASHLTfSuoihhj/wRdkwgejQED0OwXi/xPMx4aGX/TMo3pPwTo6tQwPcJcJrIyUDo0Wd
HiQkf3zFM6w9k6CuXzn/cPW0mbupIbFX0QnAYjSLhL9tNjLZ2gudpAizHXgRxY6F8qqXpZ2PDrzG
eYCVrP5JUaAEpBkcNem95DavcnZDQt+vZ/iAn5tMw4lIWXM3C7g06Gisrh8+HROwZB2x2wUzFU36
6V69HtgCIpWgf0KCMPFIrlN561SHnWf+ivkXOsxE85Us96ys4CAyguZ3KtqtydU/Y9SGvAOcAxOA
/CIR3iIhDv4O3yXzYpYQZOioIs3MtZeBlIpFX+9bLAvxLz59pGAX+NWmoA7b/DJhiNReuPGdOlTJ
p0S8kRwSGh//mEVqN/9J08fUU5S1zFFQe//M/VNMSLD5UXF/E6jhKZeJ0OcQydZ8DTq0z/AEQQfD
hv/ShofaqU7nWuZpSk2vGGu7PVh1Bg8mcOescvXkweVaPxU1bjJnmM7w6ZwaMyEO2f5QpO5oPEh2
rJv7hA2iTR6kWQ/9pk8eZYHeQkfMjqlr+DXe8pTKX7kj1+PaJmxScdcZ7wv9mYY1V3o1F8CiJWkL
fyuX5oV7QtHfmp4gRYfeW2DhH3qq4m+ZNqwa+GpyqvtvIethIpOTcayEP5lFurbF+UgjUBw3mfVX
PE8kwGBYPA/8tW18MbnNhP8YNEEkD3pP9SF2P4R+YnPqzs0wb/kMjezPQvheWQgRhMgJAV3RazGN
06yp3OnnQ1dnviha/pA6RVVvRcsVicdsNCfKgHvimmKSHMSKP0ntcUFHMRMFR7FvSl+l2jlCZjFg
Fjxc+PtE413XRBrn6T50FrV/CGb0EACQQXVTmX4Vxq6zZKah3POFHWrXdb8AUiQwzQq9EXa0b8jB
ITdkPFtcKI2DEQ0Hg3tIPszECzniQE8yYHdsS8olsBc9hJcFcKLmDLxlcDZ0WM2tYB3w0NUpMhR5
2Ph8cqyvyZpca9G7HsFt0F3NZyRtverEmDE7Gr6v+RYRJCdglFbLP71oL2WIENXmtUW5iUnu2tuV
/tQzLDHmDq4EBd9g/rXoC0kxB2b7U9MFls/jGO3S5DCStCVMVOHS6NJY5cah9IyrsYl1nKCh5nbZ
vUCygtCgJCBN8pPinvCCguFvXgNYytgl691gUaxKGA7RtWscLmvaJx33YvCo1iBIuFJ8NY1wO/CX
hllENxNZqnsLvfKisEdiazK+nvJoNxhhQvaoxbwM0TWd9WMWH8MMKmDpR/F8kK6ZpTlB/860yUsj
ZKncJP79r//7//77z/Rf4V9wT6BiyuJfRZ8TMVh07X/+LUm68e9/Vf//F/bf//m3rpKEzAzekjSL
rqes6Qq//uf3PS7C9f//f3K8SYiMA/W3QGz8Ik/AH7i1wrytt43bmh/rrvtZKe0ue8mk5ci/yB+L
zvpTi3xeGm02coirPWa0GE2vEvTuiK9MR63opD8iiogHIM/mT2SC7+KzIn5DPGcrSOYqdrLn2DIL
beWdzi5S6jqRREzjdMEdybEScwY58yHDWoO+cEGvn8vocqvU5+IRwDTB4I1CKEZlp2CMfSt/l1AW
JlLEE3B7RHQNDg1ZmSDnxgk/pPZz+VYjEIl0OUdDdFV+YZlSkGV4HRYGakgUAySKs20BT2pXQR8W
X0a2ZD3PxnDo8e8MWIS7YKf9aQ3yyaxN9WcSOJUD4q2N86oQYaIRjtQFdAbGZKdismDTxJK/FWIU
aETb0HhDTZhisoMz0ZPewZ0uLMIPXao+omuHdl3SGH8V/oi2yIrvUOdvGPAinAwaxqSFPNmAWfax
n7Ey6XeBOOmlJzEPNTrI+0sHX3khN6Rtl5OBZj5ZMZGNya1yZ6KrhMrP4NQZ4vkht8XDmNW79U/n
I7t1BlDp4CAFX3FhoCZdTs01EYiY5+yBCVhIhKVhe7QnUeAqW4ELqmETEv6eBBDGCLy2FUdFdfow
38WUI4HkwLiyl4qMlMbWlmHbwADLGVlGOrWkNXDkoQszBxfNIEMBE6e3EXkKGITbss5wQLgUIsNQ
dD5E3sbbgBK+5af8i8VZSZ38l6WY6LnyQ6d8UYHcq1F6xNu0L6/9X1jvhNQu/Kl5pW21cBUr2qpO
pRI7bRkQjg7XciM+q3q4x22I6rx9snbfGbVYJSOJftkpFKZVznFcniLVy74LPUHzwGjIhGakmIcG
5t71izjlbZ8zLNEpaeRwqxPkg76A6AWVcNRJYSojVnZE0oEFalNrGk8yKd8c86eSUcTSwkP7UgqP
up/vc2BudEXH0hRdDPcrt9SNug1uLay3xKjPFXDDsnW7sjhPoF1s/ZD+1uKKYh2K/GpoBSikoaZr
8ZBYmS81qZ+uYPOGtCnVJq0ssHwq7WkVkAXbzshPi5CfgyHH4h5dsSGbdqM29woRJjVP7KryWyyF
joItKESM0gzohflpi3FlXe6CXTFhDFIw9vVkfaIbmI7l2YKEqZK8WPmcd5RusztOlcuQWqswrKHX
mkbEhaBgZBayhQn1WEAaTv0IgjPdRgJ7G55VW420elApGCl5XtUesnyNg0g1P0T0fBHAzALTVnbN
KEHZnxPSmUcoyok07qsrghtLH99qSb5f2GBFPtjM7t7ercG4aZlwLa5GuTGKyktoEEDq4BqRtMyW
J4V79Nek4MdKx3/eaEYSgwqGjP98XFo5OActp08JSbmrwNATO6LASUkqVG4bAotbMOpScRRrLoMD
cmEV+HJsLyokjbzw6qWlMTN6vSaSUCt6+/pZD/ExeWhN6Jd/dQFuRGYdslA/gOS4wtrZLDFNQW/y
hDb0BMVCIEyVAj6KvPFFHsEEi/A4GeqWTpeqR3WvUGKb78a5xj2Z2ntRmzx0oOMgMmQKt5m643//
Q9iZ7ciNXdv2hw4B9s1rBMlgsIk2GylfCEklse97fv0ZUbgXsOsANmDBKLukqsxkbK695pxjTgYz
PxuOvWtOiZF4L7hbyw+jSNxCHlyZWVPFdDCojmE+rYhbJwGfTnXmI75cwGfGuzjh4im7KwwXAFnG
l3Tf7xnbKJwOx5kZfOz00wZyT+Nzs6nFWSa4UuNGp+LTd5yCEBw3GPoeHZGzpZLqc1cbuD8OfeFZ
91A3inDY+5AvMBy5bqOYxCj3WAVZQQIBMPBLts9XiDhBakySIpCkNgRIlHAMMlwaUXKWTepmqu9t
nGBLQ1w3Bex1xkHeyQVEsEf7ofDbn2KPxo96vre0yRFyVFOqAidnLpl7qvIUdzIwIDRu/W94kKJL
Qd3SBylSx4cD6rPQikApqa1nuuK8pXNEFJ2yJBJllpS6GTYhVT35hY/RbtXSNo7D9xxPz3cxHhkW
ZDtuBVvjDqlA5txQBfdZtVOKwHDFrcestxf2RwSrBvBsOJFO+Y/lG0mxW1Io9xcebs2jnlxJOwTZ
m+ZM39OBSOc+Btt1f9TpFYETAK1ONJFeOa3+6H4Zx5k20hIF8mC+6rllXnXXSUvP0kLE7f8hUTD7
G3h/+ZDyr5FTEqaOlkv7jJPuTAOYYosUOiMuVH6WkL1LUX7n+n0lMOc0Z2TNF6hi2sGrQBIgBClT
kaomZdjk1FnKM9/uNEj2DqMpq7TYOkusGTVfXqgQwb2U5bTXGoOn75RO0oo9M+pWexLkzg5StuMU
H7QaqzIwmHpzqyfPq93Hihu/mZMWaZfst4YaoX6PBYtC4wmsU3ECdMaVkR++haLLe5p0MDRiurgz
XkaKLWKYUSrPAoH+qt2jOnQD0ibP/mo2wUjqSr/uwEGlrzirT6fpO9lbbaN+LSE0ItF+DsFrgEsI
0mrsFIzIs8PTC9DK4ptI4ICfpBCNsfDWhFMlu/VBS6hNkWLXxHnYDRn7fZZ88bUWaP4j0TNR4y59
dmr2iY33w+q3Q2N2QUtbR3kzteYKi/VSKnG4vY0Zuwxw5l2omAVgoOxGXSmvmFQZSNcavEi/dNju
eQMYfKdCU6z9tBr8/CsrBHZK2UXGz2YhzRmUUEdx2dgTrFdlUrwGMkcBnaL7WRO4nHAqlKFM+0BM
1t42L00fX9NWv8S7EhnlEDaefplEOTCIvvc+NyipdiustDsyvMTiZOPB517GKHWSsK/VzPPjL7u1
sXCdy8TZkEsbawIkJPj6l6k2lxmsj52+Ck75ThHSaYn+cNs1m49v6l0Dt1cAWkPCcCpmRWRMeh2R
0r9klp78bDeT0xslFYni5QZVKAGxaW4ryqc8vcyIryJ4rTjFz/lPw3zkCL/TVTjhAp9Rdo4TV+Z9
0WjAzbnWt+7Os9mdddbgIJORWeTMr3SQ/VxlQcDzqAzlxFCIRILvjHpIB9RHqNR0nDVmBNPt/zs6
dV6ifJWnlRdpB45WwrItntM1czIytQQEGah6+q9bQ3jlgWHwSIBkO2I9OR77LKGy9WjcSyI6eYZ4
YVIBC9aMNY2Ts4OYdaaRKlyGNZJm5cL7/cWJIP9FGpHBfHC3K4SEYJ3eNegBazFECcp6u9iWMkew
/i5UbLyc5zPtgZ8K1UqzAUgKfFfy7Mgg8I/bJ+4zuHvwuBafArHyhqaOZqOVWnnbMIbqZC2wHefG
FuDqCnLWQwUO1EFcmcX5EC8vyCj38O0d5z9VeHm10Vx54Lf0zL/A+8gZAUTg7kG/Kg4nhXhIwr2p
B8A4INox+iqQoFVvRd3omZFkpA0BsaCYZlLdlqNlz4KEO1bxpgsqcw2NWCOAb170T1HowiGhC2dN
oYn2kbIR3uIYFH+295cDIvOSQfY0mfOr1s99O0Bmi9Qer9HEPSzfgoo8XdRdxwp7rLX4khX7lshN
X6CheTknmuHNOh8RvQu3wBDWg0q/O5Smj8RMPooSNU2zFdVw2+OyxWfseM342R4l7akCFDQzuO1N
GQwz0e1GD/pxcgzu65ZWhjm/BDvJthv+gKIVP0HTK+lJSrlfDYxSxNF6idlFYOSDv0N1V5XRe8qm
rT3nreLpTvYz+4Q2wHqP00o6lwzTdZr47e+8/bGmzb38nfTiZ2Xo36Yt+2ZeWI7E+MTxC34QRGcg
PUrG9jQdSZ0i9LxQxX+kF/GZyj1pcuj3XXuuiexTh5Z37698jX0dNrahBeIL88WS1QD3woCRDzZv
glRgwnLLY4a2PG6pZ7ya2DusuBjZfqYtV+vvWDOJltqYTZKXuad8xKwIZapk0xL4CHJ80+HphO7H
zRO2gGP8NTBE798b3rsm7bjSDZcJh9WOXtRB/RDz4xoXgVBiR2o5BvnWsG51R6N+v+uNnc3qefi5
1ShVLUUf2LYpd47xiOyK7HKBJ3h5zLjVt4XhLABPsvkiElofrMb5H2OusiqPNwmEH1St1R2t+6aj
HpFl3MGVHiiYK5fjf76wy5L2j/u6CXrLMixd1rAIWZb2+v//9b4+znqzakL3ZbIwqFfpkvSsEHjG
ajLw1PuS7S+7SCkA6CfrPZnSh7ixSlQCCfJlKajvUqK9a1P/vvEVLR63M69FmB9PBH1PJa7jFNdx
Ritcmouu7HzVaE4/93BaNb+w6FpYThtlH7vGysmj6A+2zCs7Se5h2z0zzs6aDEFzOu1i6ltYMTOn
1qu3REJQTpt3q+7e02v2JdBZPBW/eA4UtY0asCUU1wtZ7o0snSym3ULXTtsu4vxdTiO9zxpIOi4v
grZ4lmE88txdoBilxbU7Ua/ovL3Jdcv6RAo100DhF8IEu2mRpFGTgUhNftco28JD5E8UVXvG8tvX
6ZlBxat/4kyYDLBwjS/M81mZDPDBR2GA7DRXp63qojT32rnypXQI8EOGullFcEvb46iZN15b90OB
ktLcVbl/jH8IE1BC9Rhb627dE2F90c2eAImUVWG0lcJt3kIl7cIGy60+XJo3wVQuVk/RR19Hy0oJ
lUZMMKZ9kYRHz4SVS0eJ4lfFHe95QSBJYX9bb16PiVvVt7M2oHZwABuLL5MSMfwRo6qlT0HeSewQ
wf8P4WrOIdvKJPdnPM4oEVlWO8NOI7p2zn8LCuTtvntaa/Po5g95W4JZTm5mqd+Servl94yjQ0NO
EzMuy26/NGcV+/DLHqxhD17aFHVIZ7sKUWdkeHsYEJoSuxqp7SNSqMIz51vdJF4XCGvqNcFfnVLe
J3m76gi+Oy4/4InY92K08gE04EtlZXb4L58bU/+/nxvDNDgqFEOTRdOy/v1zk1kWZMtOHb7YGias
gOJYZeCgDRdHaQGXnRy9IkqXHfmd7T4y5nzkcd8NWrTS9C2OnSYnGHrHVieH31pe8sZ91fuHMTgr
KbQuFoJGMgMGQ1jZFoJjYGX5PUEYJFV5/lo+er0Ldt6JuhR1DXNmzlqyIQKhzxCMDrJDNSAlM7jZ
2GGzSY/nn3gQ/G4YzjMSmpI6P3+aJlF5oiO5Rrivv6x0MhYBoZzGjz/MRjm4LwwDmxkPV61CMQf8
Rw1jgKEDs0LNhEu3eXqtnuQRXnYNXL2xzkLKsK4vh72wbCgFgfFTKrO7Nel3Ke4e6qY9cmxrh3RN
DtV6IKmC79mUgyov7kYx3YcsxyvBgqwUqb2a7pWV3414vT2shyaz2sB1I4PD7kYKQg32bGzmuchx
WdLGyS1/wrGlOhs/zvAQjgdhNd/GYXhOAkWQzbnFJaS+kNuTEYpYjFE1YqO65OIcwZ9otO4uFfKD
ucelpBPALHcb80ZZWapsgbjkj5o8S0X+ghD+acriYO3ZNjCbEe+gIazVv4XqgYEogGUcls1fDUjj
jKQ/rWbFihySWWTEM4+02YmDHShZz2LY4teIuy2L4VDQxUX7wgA5Ge9e1942UbiWpm2O4mMVWn/S
6eDp9luTl1yQWG6UKVmqH+ayHIQ/zQouEjx4kw/e9pZPKUuV7KRm+CIMkmLF5PVfCp450LHQf+kl
7vPXHAz/IcLOJFCFpqGKsl8yiJzPPczuidDaVDNeJed2ms45oQM2N7l8Slp2/OzWLArVpwUFThvs
Lv7e86MbJ+3YmSOqDIu1ovfKjCeD865g2VCY0qmf5hO6ndJvUcl0qu23dCq5EU1R49wpRMnV4aE/
EFKGeLxXDOn7aO/CX7z2PQLEbeI1Cc1GF/VSJ69tuuprmCp0HKrEPY9tTIQXC81xNCdcWv3Z8ubv
IuhgC/Xvo7WX/sih7Upa6mQs6bFX6+p0+M/ngiK9Pvf/uv82LU1UdUURTVHWRB7Ifz8XzFqpWVSY
9Vc/o0ok5e9qFe2xTZ1twQSTIlKEUNNxXY8j7j18xTyD7padN40cdpWd9GQ5mb1+6v6kItSiZj/3
hQCzvTiTq9l49dITt+GaVRrr0oes7PKVGVkMajgOQ68Fi1NYJhHx7VnFMUEEVBOYndVXnxh+KuWv
9iYMG8xfdrsJZ2WwDTIPPZmHqp+jTNcvFnpDOVAUkMP/bvmYVQ/WoMMOhd+FbB8qvxg1c69ivbD+
Qpmzimc+sB9b5fd8ET+2Y2Q2WlCSMTf6swgJewHTX8dF+NIk0kcxaHcduoZcSbcv61tDrGnV0vCr
KireM6IvAzBd/FFF+RlEr5d3j8R+IJKvAV4MWtRhMTYap417qcC9dFl7GqwQ80XaNerBz3w5y32K
mQAkRlk2R5K2EBeDERmsn2b7riSlM5FAMV+vGAnIBYQGld72MlS1NeC1JWF5yU7ZiZAmfEJWSEfd
NmUK7szlMslVJGTdtXViV6BKkcQPzTSFy6XKMfDvYE1EkspOSUg1ze2A8FRMjoylz3ifu8wdsP5/
DiyqJ1djhdbY6VJ62fHUKiYKOzNAWbqpodvd8rJDOhW/kY+Gs6062zK5WM5xtfqbhdSBqJpR4RLT
CEDz/L6nl35XLt3cXFF0D+0IuxfaQfW+r/pjNQmzysDu5nehTt5BnmeLGZli+1xVGuKPkA1I6TT+
pCznLV2PK81m/njkQjge/ZbVLm43QDPcI1bDAXjgVq3qFnF1Wne+Q7hvnzMeiWPBYyNAOMgpflAn
y11BgL4qRwQ5ahMFgDQggixoAbYXmhludv/K6DViqBAZ3UIZqYD75Xe2SBjG5hO6+6mig8hgUs+4
1swiRXG7I9UZFctg3iaBa7enLsWp0tXTyhtPirlWLig+yXjeZJXQwEvu2f3cxwjE9t/KmtOc8wZ+
+VDxnQQpGgpV5tiBiJgd2lO1xZ5BNE9QyQMgpZpzjG6nY29XvB6pbjl4slgFi7j4ifvK2SxZ65DH
8LkTALC7lKkVVZsBV2enKMkWuWg0DCRz+8ULgZMd2KnHOq6bTz3SYHG4W0wvEn+pi6ZbG91/keJk
6Z9KHCeRIvGJMBVVFw3975PqXyb7wtooETKa4qvpH/uTzt7t/jGMuS8nQ9DurLiFcKv2KOEePqbh
KElhHQImSrGjUFakg7boAKmIEqsxrErSN6PgpBnFQPXdkeClgAzU6iofMiWqa6wySh4p7j42ZNXK
kG7gpDul37HRntRj4uVy5yZKhvX8mCQrAUzLrat30rB+AUJRHaCdT2NQGmso7X/hutz4Vo10eVpO
RxIvGzaXyMNJ7rbTVX1vdSuwjM5P2LBFvDHBUcxzdzMxLI3V/HiTgswQvWXgOu7KOqo12EKRBYF0
tjbpnHw9skK1EVcYKCkUOsy5xl+xrXik8w2b7rd5rL+1SvfZ/7S2NjoIlRqmG8lm9YsVCra+Qz4b
5NBo7kDHNLcC1Ll5iiGjqNtNYPkNsOhsRJ+bhnMHjLGGTGDiS9BOvSywUas9C9KbAqQNo9tRbL4L
gPQK+AurMzty/IPd4cwho1RXQciuO2Qwna2OClhrLpVoAKxlGn2YHEWT5HZMaRdW+zxl/pbgJLau
mRhOj7aQohiZfFbxNgNbWJHNLUJuOcBBe2o0IM4e2+ijOhC8KTsbW+KgIlXks9PAwKmqUFB1e+1Q
904Xgri26Y4jSfDWgOnLlrJz4BM4BgJcKVeu0GyuSEnGSMBDRIBjulPpYVgLb1obj7c5PtLFU4fd
aztQ/xJVaKz4Kv779ZE6WN/pVT+Jae1gOjZYSIwV1YwD+04WEhXeQsVIXfXBMuHWmbrdG6+tcR1N
ixz85/e3rJj/eH+LOpRJ2ZIVw5A0hefw39/fGj1K6yrv1Y8WOaBjzVUm5NPYcaG5cidnkziQZZM3
gFwFiIJzRs2ASFi7Z7EtsQlUaWRcGP5XVnSysp1mG0UAkHOP3GYpHxrbOvmPWrZEq6tgGOBU0ujC
mOtDxFZoXNxNL9cmqlIewDYIeDeIyrI75SW18ZJ7pQbIwBdumRKwVWLjrb1r8HOcvsZTJGMfzUGd
SzOgU5l+ae2UVez99NQD8/eu4dZW4d21eoSudugrimxE7t2WyByanuOZDaq6QSw1zjprHXoMDNbB
GOJl/UoK/UtDysz8dFYedY8Hf6ItVXmI6frAqlJFZoqhl0ubtiweNA4PBCL3Y+pjXvkSLOZIAWYp
sLshuIutTEfuKcWEzfXmlMENPORhPx00ZXRRCG2pfwHfpw6HrTQ6ObtwybIcKtbmEa8mhUQkNt/S
Hx0ekWS2l2/Svh6J2Dvx07wmi8hqwfLnPyscnhkOj0B1ispKMblBXEmuBOR1eOwguj/7IXGgEdEX
foZtaI1zQCZzm5mWYRg2yEZQS3OjiQR+mdQui7vqWMjeDonMczOSoMzn87z+KGUo2zbbRHjk/WUz
u6i2KsqfkQpM1AmRjcpfMoKLNdoGPMmZAtWY9MYsLU7uZFt6Nrl7F1LqN8J0kLbFlkvdt6oykKsx
WHlHaZxYKRlG5dk10pO94ZMrzMO4sZrs+bxsg0GYc+V+spPJn4/Vz7rAI4JA1fQvmY7QlWO8vUJX
sF9d6a9UXr36m6jjoCYuF+MkyDCGxVLCxd4648Y8z/l6lllsLCw2Ei2SiH5o5CkbEf6KuJyMN0ND
accK3XhWSF0CzREmp4bwXxZUrPD/8YE0TVM2DJWyHVUVyVL9Y6De170aibfrX2hqrmwluAxtti3u
RlqKkF9BOKzW9FuKJzle3xdN/uh7u0xhEClXZVQfiFOPUTEfup+Ai5O9PRe9dFg9HdiDCKgUtH9c
XGfstvkkQd0Odx7QZToWDZXgjfgUKdlt23NizjSTiEcMvF458d3b8SSC+lHymRR8DjOL7njhfJ3f
FgU1wqTlo3dUJHzJUOxRWu21Ac3TlIxSs8PqGN3PVXdqHd2qIhbHiqsYFfxTwqk0Sy9vuDw9l6EJ
ch4AOdmChFtW0goHwllLIMtToHByrg1lmeAOMm6xS2Ta1qWxqJ40SKEL5D+ZENnbLlXhcZfm0myQ
khTdX9NQv+hRNCUkmukUGdInxRgalsNEReFKXkXjhLEV8K9NNOsg9QBH1AAM5W/KYPox2KSy+SO6
jgpOJgWHtDrqt6ZgCf1nCJVtDjboKHSBB7kk+ArgkmzCNUZnZRwvYCDiQ2ZCjih96LkHBI+ID0Sj
6s/GGJ/7Ij+0WbuLzINC/8Fml7Ka/DLsWqg4x5SCiUqrPMB08mK/qK0FY4ID9y0eeUclN4rl+pWY
xnKbuo22v/Vg4PkdMDAvZfEs1+6ppLw+8t5lua124dpn4TyqAUNjAJ3ZV3G3l9p2jDv1LCTgJwv9
+BHTxWEdbFwMGSF0crbofOYLHQz16z+/fSTD+uc6VjREhTiFpciKovEW+sc6ts4zPVE0o/4xdh0E
haMF2g+EegfAsbzhdDKghhQYKudV8VW1DMiTSLCuu1/rKz2Rj56M71ZZMRyx87n3hPhfAV6dQP94
ygmPzu19xzO14SEeChaQeRywoQsRHlutPTUFXSgUnMB9XPDO9pNrpm84akdLP8a/7b0lNUkKsTVX
RxAwzwM4RqOfW4c4Nk3aurPxj7WU4cCTZxzFwrpjXuYipZoNL0qyjwadJWkT6qDptkNkMXKqD+U6
DI/N7zjcJwq36ChJDU+czKAO1fsSY4asNBAU9gw6XUvwupC4lVLxWCgkLTCz4PG6GHt+0cT8Mppq
NPwoLmWj4Y41+QHfexOCn6YeYNA66p8vVUgjLWZxqsKAb5BcQiWhcECKT93M/6iCB9ePPVpESdIW
g2lWOQYrvpcB1ZyvqOfPbSzetfIoLZonFILHtVyk2Ije39eFsH8Xrglgj0jdgVtQBQnjj8kLYKWg
ezV0NZlZGmy7p/qqnxnCe3uO7yVT9ajhzyB79LoRpMol+9xN1WHmc+yNdQj7zJpDHGM5/NRgEx1S
IUVxi+lC0DbBeYVyXx7T166TC+ODm1pFgjuGtFLNl2puqVE9MGvsk3iqFBRyhl7VItNjfwhNBcnr
s9ZLR9qh23LZNPBWLondWwdo+sPmwblMtDNk6AbLDvA9fnoY5tXS7bGnge4WMPNuvOsKTQ/1lwTY
lBcc8C9r0lkR8gD8PasQ5NRoOeawdsn0fqvl31w81l/y2j44bPDb1YS9cyjtwIUVkNOEQE1CTDPc
0nw6ijRJFr0PCsuXJb9Z8Sfbgnyc6xXo7u99yV2alRFZy0GwU3KQDGU1LuuVNg6FoUxnKEuh4FDJ
GPPp1sQDvox8uyBeX6q+jDpMxHJ1XZyULj0EUmx7oGjONJq5S+Gb/BYWHzFsuLbSQpqYm1HyKO3a
HgrftqQ18Wa0TpdjPzBO8ZZG2zhcso/1l4pjpM9MMqLpB5MD/5F+4UxeiJKp8o1acmDKmALYV/ob
sv9M0RIoVk11elBm8T2QZrLD9QhgBlDKQSp7QCsc6Bp9tprdNWjEhFv+5gQ0zgJ+HhkL6wA7g5Q0
HEMZm7EJ2rxKe9sk8wn/2cy5j1HEnyh83LYA0Ew4zO9UCqCWSJFEycEYDtIp+GYqclTVxkXCXEmo
fOI7LiwyD6Fxaj4mT67Ni9ngJCHFKaZj1It8eNjEqutNZ1Hyaj3/LNTtGu/0LrzVzOsG/yLcR10t
NRxLRlXH2lm3FrephCAln31ZOW6yHKgPQuqtNkXbkF2kXg7jtQ0m/GbzkB/z8gi8gKSuGDOQEqS2
YrhzNdg+uQj5djZ4Jdv8C7zcUcNXo0wso2GvUv8RGD0I4VgPVEsIhg8F+pOpCWTkGI+5YMkxvb61
g3FtHXAjTcrVsmQAVPMzx7zotIMFW5aOjNmddAUQE6cFXkvjZZcDENoIjiD9UWj/0pqBiWo/rcpO
Ivgm8Tcy2M5i822TtG9DQsXiAu8NstZeC5+klT+rUXwOgP3T5s3CaUbJoynGtog8JqbgnRXgkgdT
5/icBl9NOMylX1OBjalFoe2DdqNcu0/sZD8RMKpMOcwtxOXjpppXGTXMblnjj3z2B1DTL9+eHrcP
BYRq/KfbSiDNLufo8EvE0kZMFFZgoFPZZSpn9c9qp7FyNbP8yulyQVuNqkEM4e0EBgpAPye8Jedz
mcIRWiNr2K/LtNxHkNS1wCnUUbeAt2YdSX+IJN9ZGd1XbkiNAcDwYO21H9d4YNPyuBOpMvTdXzOX
wR/0YI3K1srRphIOpO1z1KnJoqGd9LaqLbcl5qzJTzD9MRG7G60jM924Azm4CmtDWTXcjU7xILFx
sJVhCzPAykj5QTtjf5vD1Ub1ujVDe2OYu+ZgvGeCwNkYU0FrhrFlBt0so9zBd8FWMOtH4g7Hzqcl
uG+cwtic1ADjUYKceBoiury2RbqyRe01NllkI2ikuYAx8cjNHrIsmsyIzqxwbZz7q6zm9oBMzlJi
f+crz+PazX/1zIQzfIx01B19xEsc8QjM19qtbW2V6W+en+11p/3YTJsPXOzCjknWr1flqISDkjjK
oNhGDWpg0o9EIGb+mGZiJwlrWRJ1F+RQnd1JvNwVEtDJU+oKzrryTFC/4V6YzAWb+tqLR5AYh+Sw
TcVbw3iQ3LjZXBm4TlO8wqDpL/30R5o/biinxtpiBqYFi41fvzPlyb70WHCo6SWkPphMFmaKCiT1
QJ1HSoUVZhax70jf4NXZrvkH1qxyuGZFfVuNBM1nvyejcI/lGgrEGpjpD+iwj/ljibuLSZJQlq33
opbekmR67gCk9O+y1LwZk9sSU+6LwcWwSFmMOACzHBdH74awDyjqxvhu01No9LWPkncuJazTsDyw
bKm0F7vytMGhkg+Z/Fw3e/hdFK1fta5h3pVKD7SkuktCeRcs6/ZAEi8b8XP2TMPJfscz0CIFWvOB
kpNbouf3vcpuhmV3nRWS5Q5OsQJW08KCMgClxIozAKZ/3cf4phnVOcYbUPXXbO0v8q24F8P41hrm
m4REvZHUUpeIMz8yxyJKwTspT0WRr9ZavrcgAnvjPDc2OQCrnW5NogCTopXZDPcqInxNMHL6+7YQ
C2uQHATM/3nu7QjhaoYjnXw00pwwHLV4OC9Y7Pm6qViBXr7olUPdh7OVitNidcY7OwizK2SWO1sV
mhtB0Y7KdRG5QGYIoDaaW0rNLaXIGBBGVtK6Q1DXkzvdW/mNGv5rMucC/0gR7d2coXtyx27YJyRu
yppgVEe4Gzx0LBgqg+gESBL2aJknC9ieao+EcVtIx98z1Km+JtFIfUFaBgmsEeEQs7lXtNGT2DN0
CbvgVURfAr5np2J6auRXqRdf5JEcGhxcrTciAtdRWUZKQqJK5mUiWU/LUUYsapUVtCAMHy2yMe8o
k00spxNbYA9nI3HeBLzG70K76XtyVLsv/J9xMTgaPXwjoI9qvuPMtnuJfoXmcx1KkOL6WzlwLMeV
RxogXl2xq1z81QrGGRh9MSQMlv30DLn03nXjFEAbwf04dIR9tpDYHkHcLsNjTxBrPepPAQMZbU2N
bMDyIVw3TV76g3QMiUNUl6e6K0FTw/7tQcrw+K330dvo0EusqBnk8ASrr2xwpKrVmSIdCD7ymVBP
IjBNmfgI5r8IIxKLV3H1NsTi10lyLaKzrikT0p4yCk9Hp5k/u1HxCSPzdGmhvql49ZaLjihHBI04
Mn4za6NN+gRrcaIQawl2H/9fNvJazU4LQRMBf7BacVLrlNvq9jAQdcU1C+pkR83QYHNTAa7VZVSc
jbsATT3GwDTiSGJFtIrOalSOjBtJWo4q1SvjRpNQ7yTUzhjW4FkZ1SaA42Vsp8aY4Q7/VXJp0BcU
stRWK/CEa/ZZDayNOi+BJFKiuUr8ahla+h89LcIz5BDNYD0r4pj/kP5uId5J3+A5Y47u3C2Mv63t
elum0jeEJ+ruZRrrSIY5jsePp7WiBBFgxrjSvIB3ioucU/7MTG5Mce3EmgAZQ6ahmmQQ7t2XaZdb
sZ0RjCGHTXTuBFbp2NIbPjMx4RXtOr8O1L9EtNHsiLd86kIzDSaNE70uj3iCD12FnU/TPWvzuiGn
dj2/xG00A+bZIVcZVLnkZnsAD+HjHBR7jIUJdVM3IrxtsHV3E1SzGmf3Lanvalrf60sG6cWo+BIl
4brZXKnOyfe5pcJ5AKTIBQl9dXdWVtBMHFG3NJSCDUE3UdmoanYm7+c2Qa1DsSthZ+LmaHKCefgK
NU5nzM4ALOAvMOGKqEHZxSf0CVpdIyDGH4IsJsVn+geqOSLKciknTFlNY2sZ4XbenVuM00r5sefr
VSzn6/SZbTUdIeol0VvGzdtmUc2LjVC/brJ46QIKTIzyrmXNDZZCNg5PJM9VTUAGUbg3J5cMlJPF
4pTbtQntmlI/BIrRFUJZQibm6g/IR9VoWhcmbx2gTWI5KwlYySR1t5fL2rxW1W9z82ZuvTU80Bdx
hKBqUp1EZmWVasAFiPT+jXsM3YRnroCHpZS9FjgqZrpT8ozFn1PmUhWZTyil72OROSNiZoZ2pRWV
nyNmToniW5LhF8++TN6MWfVjsBe9YjybhamQDJ2yAJHRHDLzaIUV+RwCXuYhe+kjbROtEbY1Cc0k
F9gAk18peM9PpAi+S2IXtkzbO68jDgviJn6TUHYFVmAjPUvX1Zye9BCwkXEFYnCciJoefpW6bqcD
IWbFyekOM55szRyV7i89aXxgxkH4SSciNi6OGhlMBlVwgL+3b8SgoOU2oUmT8wL3eD+SVzKUk85t
QqFyVaXhSMhKr4WVrprnvHpWigSaN/esU9X2t+llhBin62opl3GIo27r/RLnX52EA8wLPznWGSH/
jUmNp1E1NY9WEiPG3dI/iOQeAZ3yRnpFntjVSYlXTzPPaexxLGcabwgiSaZJVl+2mqNIw+eKQQWl
udpKnC8OtZKIvRGkdr4PcLg0VimmmcDxTI4LPCq2rYSxZupCS+4asj4GKW6urcl5t0LbhcZtQIoD
8a5SsSpTtm6HayxjqYsjPMS43quUZnZ50yh6f4nmZM0OGgEsy9JDeZdhZxJkTSLpD7eFoqOzHc4K
iIeyP620DuUVRUDEuWQ+45urw///u8LYaEH7NyfpDz/M/Qbyn2cjBnCIaowLXEC+KPi7ScaNa36a
057t43qS2VcQnLB0Wp+GyU8WnAHC7PPG8YsMcAkXJUNH/Jg1AsPycWSqaZNoXcawsJSgGNLAn95k
SNS6Kfo8I97wl/76nMzHdvqR4IfpuO+SmB4gU9E0gzz+pXa0JRHNwWx5rsTuLFWsnO2Z8r5JJGGe
LMQ8e7/IH3tJzGvUzkAoqHRjm5OfsaD8L2Fnttu4mmbZJyLAebgVJVIUSY2ewjeEHQ5znmc+fS81
ui8qC6i6MBJ5kBnHIZH//w17rw3GOOJhUL7OkTp4Y2q6Bj7qBPUVQ0xRcIwFmobWH6eYLCCGg00w
LF5pUOwfFIVyjyERkG0EFrhKJyZWhKMCCM3R87E60GV4YNO3NRUnig32I+pRPmit6CKPWqWDJBaO
qBDyzbVHUACBZpPtOSMby8JN5fmgYFCrZAxc1l6v+dpfodqU61FaEtwJwLZoFCRkUGndn4DX8oAw
wFNi21JLv7ZZztykSib/aL1VAu7pDD0X5gu5AIe+R8HtjV2N2RTuPFwbsKkuE2BXuk+lh4mCQduy
y8rpUGx6kHTAs3vZJh6kx6MuX+TLpM/XRpDQTYMGE/JHWmcvbFh5BKAku0++MDM32MNQ8Beuw4jo
vUE+4FHkrMfezHrkTZZazxqCDbz38nTxD72/1olv/H6ZI04xkwkON2XX/lqKCj079iwFHywY+6iK
3YobsEoO2C0Pr+wVMYQYMr/gIgbocSuZPdTQnxogsGT1AcDqPYnpGWPGBSlt11CdEvSHjGieQy7y
oBW8Ue15uxVAHLqDUJh4jYKV+w6x5DVL5Xt36A41vklNAF2WBEUMwCAf9qjOw8U6TzoYNLjeUGmC
oLR0srWyoK3rwIoQ5p3sKYe6w0/C6zaDWEZBOQCvpk19kcfulPao+CfZa3ois0vU2zJ1haq7gKrJ
UeOs70bLjRJyxZX4SFj2kcraE9Xq1ETJUYi59IwtDepcCoAR3Yqqv+W6G5E2vu7SvZCu73gMVeTU
EkkiMttSw3o31fYdrg2fH4gMiOFwtPQ7j5m5kCs2A+gfzpx7oWmjLGNVDb2AodBx+LNYy4k6FU8S
I/wpc1rODpyMA5u/pcTZ0QB6xwo4JZZHr3jC54x6x0KSFgEF22czLLVCJUlVxYJseeoceYR8MCGL
wP+jUO7bxIOh5u2ta0KxUqZOrEMf2Fhw4pCqoCS2KkpPRT3GdX2Menhd8SGe/2rm74B9IEc2YY6K
VxIF/4YKnXPWQE3ZZctxizHpY4B1E/7vuIap8VS3fbLGfpMazqWFhiUnC5MrkcUsWDBROvBxNCyR
GSNADNtgBskCAzyVQX4rIUWcfpqoOyEaMbNDe7yVUPwsAeHJcOit8jCDqtxSca8DAqSH2i/c/9JD
3wSIFwTHIICGcY7yROluFqS5DMe6r/zkEvgGGohZf1FByatkIpsybaLq8ExCa8VPnhErChEyirqQ
sDRuZ+XYIDOKmfBqFFhNLuwY3jGcHalj9KgPlR9U3xZtQkti8v+6b/iP5RqrbsOUDEmxwHobhvIf
yzWzShsW1oP1Wa1CmGfJlaFvw4ohyepTN4gnDIBStWdGZ/e/CQPvREi8ZWUzwfFYEOiTa4q3sFkt
Otkz3ZY7aeAFMRm3swdlhpK4shQuSr1fgTgl0uKseudseobJImLiIR4sqzuMcnpgAbRHGdaX3U4V
qj3e30VztBibuBwfI47NGoEyOCP04Oj/S43sR8ZHrxC5o2s1yjcOlKGEdRQ9MiiY5NrQMuJNvXMF
fucp9lK9OSoFhf/zZ6yZXVTHGj7JhjLxDp6bTl2cAB9tvC35xLS+RB/D0isN5bkIGt98qWhQ4fUw
TXvEXckeaznM14mhq0zmZ4umK1nISrtgOKZGMKLJ1T4n8ywQmTompiepRIKsqT87OYQVw7Xa9Kgw
tMpndv1eIxEAjWigzs2PRiQ28KkFzZpzOunvxK29qVv3SnrQI6a5Ag0a71SDLtxuYfTgmgbuaKLl
KyaRO87UUMtlDkm1p63fzino4qlEWN7LNzWf7jUhpjXvb+pUSx6WdRlOUx6ydgyMyQNhxXs+BeyI
gfrAnPOyUAbbWpFFGlsnjQ62SU5M40jl/sS5dp1kbScwKxC48tgYwUaZYCDbQ2s9xU7ieqE3PDWp
2+wn5cp/yuH/8gD/t30Z9gVRM0zsJjIyTv0/92VDXOajNIrbp1EvYXvoT8bcHfFTePhI6KaBOIY5
vq6q+jPXybVZnVyYb/WCEWRCaAphsmwrHO8J9CoX565tqOa9z8Z7zXqtLI5SRFIG6ZfT0oMdT5lp
SLShOxHltDrHjv4mqwSYB6nfCkSoZUqQfaQUmwbWZKP+oKbDAqZjVKuP0H6PYhp7WkJgTI0kTb3o
XX19aQHOcUrEKeS1N6XF0aaUvtzU/iTZsh6fk8EInfyfksk38xrjYyrHoM8AMQHa3oowGRBwuCPg
Xaw8BioAExXAkuRMxqWjximbp9TZHCrIiXauOxvmsdPT40DgV34iHAJkjRoIrNKL5i/Js08VNCHj
9wDTzv6dyLhZOZcIIybYoYAGEmooCqYRIkBa46PixjSbjitlPG1keRQQMxlxV8nktR5G24yZ3ZK9
NFDlSA1oUYRsbzVWwxYsBYhYubXbbPRXdr1F0hJ9jJwihTcZOygZnROyzGEKsp1uZr6ybUHZCyGR
uf7aADog6MP0l4QQb+BaoqRySSNfXY0QBMPZAKujzMqxED+KcV+CKBOS+iysWljOm29V9g2VQ1z4
ZcQmhUGI2nKRQb7tLJOUlf44LIjiM8R7xEN2s81EXGJ2+Az8VYEVdE/8jMnx/6tgHbYOGSJPHEy+
pqN6vOx9/fV/fsh1U/2PU5qHXJJQQaiybkl4uf+DqaGpBJ6At5w/ZwlBSyOeuj3CWDZDqQsXF7pJ
wX8z1qsO3fT/64fnjk7O4uyVzmQAoCZTLvjYvBQn5XAaK9Tl7LH0vrgy58d4z8HrJj9Es8+cZ1tY
RlNYjz3galhh26HotUDMWhRwtkWgrJqV/vplJYUb++KvAKU/G6v3lU2Ynzd0Nc1yEz4WxgMlpsLI
la3n6B4h054RYh/jsuZpNfZmItmVVAfCzPI9yxDydYM9XLK/rJeDLUZCAyhJPwsmntld87A00Nes
NZ5OnTh5GKBOwZ/DeBab6riy9NPk7+cLVn/O/xR1OOd5epl4IBQRMg3srhFLa1teuxguYGaQl03M
g7sdS0N6kzTzLcltJKkXAT+40QFvrIZLEceX7tvLWFQWD7g5xEv53XQdZ09PQaMRf1UK1a0Z89Oa
/JQueUBjc8w3xRUAL9jswXbEou61CVhkwmMyuZ8sIRSSrNKKjOZnqXGLMotlYnOlxbqY63wmy1uY
gy7qAk3M/flcizZCsqP08r2CGhlvEg4p0Wx3Ykw65BPXJqCwguXK1MrJNXEfEzI+9gTwWmetpYKn
bWhLJUx6fOopjmWy67bcV1PcuzbJ0YcsSmwQ2dzGGGxa+F7EnkTCQW46FvhkHa7JLmfy2JPTIh9B
c3C3fkycYCrVosI1kqAVs+bkhHQfgVmGNBu3j7g931ffjBZ/QERrULfvBtQq5oydiGIQFcW72GSv
aak8Goa9/29kW3yTBdn5JiMzBaXFPyJQrmCkL+uf2YxQxkDY3GQmfyhLQUEQkFhuBqCI/tiNsUd0
GNn0S8qQgENyYB0P9c1GJ+xkXe6icUG/Jh0lDX48UlAyh9rk33bs2sNY25dte8v0fC8n7VFlYGUh
cMzkq57PDNYsTu+e0mw3AOJAg1PA1P7OKJMUzqAxD7p1CKsITT0X7dYw1MMyQWfXQFrliOujM8qL
C4pUSeHjUdf+KJbfRoKaQJwx4uIT6rajIqLow3lGsSz09VEEKBg3QSwbfgRTQHgaXRjVVqbTJ8ZO
9+JwFpRbkaVXyyrOplwHdFhHtPeZgbWjZ0ayC1oGiyoTUoim4L+BybJhT5rrJPGMxFj1xuyebua9
9IKCXdlmt4xJjfghaMIrf6s3yarDDKiVUjWvh/hJgQ537ZJfTACLNPErOY9xUdN5JZ5V+Q0JHgJZ
UebuKufjqZWJgurLACtUgBI1f1317TI0b8NvDEkNdZ7SwjuZ2UJPlT9ljV/kjZ+sOjMhf9JS3yI8
XjzmdCwQgvaScqsozJtzdcdMuzsr6LGGCIrU5CfV3kjxfkqe1GyHLcPokrau2RhOmrF4RDwsoVtn
QlOgQax2MuGYdNaEc0gLX5/dQW8uaC5ZGmGwoHgCQ/r0z5OpIgCniseTRqzKQBrmoEWg4Aj50RN7
6/8SfaoDJlk7Qj014lY5CFG89i8ZY/Aihiiwh+fGc5Q2XtpsngCsYrMt4mjLrfWUU/HF8sQfhPcm
HW5tPpEwVOAIMq4ba8m4my+mpp3F0kaVLkVBZZaBVZY+VB93THypiIDq/Utpn1HDpijgDTkNSghp
4nXZzFucxg9e1Ee5/sS9gBo9eUXB+tpkqzuy6Wxq6yodvtZ5OUoH5CaxvX1FFDYtUF+JcJuxdvrS
OqwlPhIVvu06HKanmmTfNas/Cy9zD2N3FcOqVHYjLoG65W7VLuZ3i5y8kVX+N+BppvOQHBtRpZCZ
LpuuXjTRvEiAqSrMYpZvjKqf87CT6NBvpd++W0RmMh9Ffqg0/Ss5B2TJOQt6W3K1nQixwsoFvMFZ
YJJLnvubacl7QFK1hQtVdYV4QbLReWCgIRNGqhwKgC5aOXf0m/EYW5h/JxGAQiEntpCltsyGbRq7
sC/K8GZA+pZTBLFyoGMKxXPUmgfCDqM7K+/jEfO5pXnYcT3hBcxZWWBE7kmvbT9z7MD6IjkrEQH8
limeG6S1cYxPgiXevIYJ/4pE3fVzezLM9DQPmBLy0UvC4XOQIpsm+G8EjaLRH+ITNwRirMZPoRPD
099iXDfyrNy7f5CEj0od75skRY4ms7VQjp1CqFC0MHFih8aBYe014wAR51AWxO0AEVP5vYSXW5kR
/yYgw5UvM7i4fqSbkS9ZzEgC53Rt53N8bFgA57ktAINnb4R3a/4me6SYTqk4nPqFjAPuN8bMC9gG
7Q+Ubepi9NqNgpPpXwn5UxOLAC+QOFaXqprOOvC7ZcNIrRcbwXYUUfuqRpDF7H1AU1ZvgN8e0LdT
/dZhe2JdsVv+9O+lNdzwh+dmFJJ5FCIrgVpvWL/s8NhiKhMc7SdTr1pQuWve/1xgSZaoPUuo/2Lb
MiiwFJ22SEEEqvynDVppElFu1UL9woI+t3gZoVyCfdM/sx60IGt3MLAFZ9uA/abNhkDI2bTjVpJO
VhoAeoUi18jlPibMM5VOOMvVwh1GKWjjZ85vBndZvE0fibW5OOwZf/YrqwNmn2TknFfmjdYzKHe4
w3k5ZASmZ8x863/GAOai/meh7yCzNAqbeqe141nlEBeRPZubdhkLDnWQB/oHUVc2Xo0Ek0ZsOLBt
HQsoSMVyt4KlQ8imm+dg/zncRE61uniP/rEEqZMo0Cbu7N9NxmiV7FamLglCQQ0BibswJ8NuqQI+
qVsdpvLiSFD8qwBV9rGruW1mHC0x/2PQJyK8ktKJRYJrjYfG58hI66DEwkFBYYoFRkJkGil09cqP
hMJQJNlMj95Xxq65vLom+4BN43A59CuuGXgXycuwOv2aufjiXYm0SFUMRR4v5UPAYS7Ge9V61Kbg
S204pK/Swo6RebZKWBkuC5neuuGML3VonGyfO2qR9kWTdBsIFK4fc1ci/9HQEuWf9OCM/UNVwL1r
WuQmTaek+MS8IQ4CBUvrA1LIW1slyo2Ik502cuPJKLt/JdLlZjFMNfOhdNmLLrmkIwfLuAYaUhOV
RTuox/1MLG+Z7iIUVZCJzpmnU5cjILQyjRMT6TGlOSROQFnpp4jSPY/YOcR4dCFUPxi352gqDZPa
N320cJTnfSu9zHnpKTnR8dKfZgRC2BzU8StjdtNqJICJjK6n05qxnSOANor9jYAUffwytBzcMGs4
nuUV0NS007F5sdgmrRZ/oXBwZjUJp2QM0Sz+lahwRgnxOCgUAn1rPsV0+Lak6t6Y3V2v/6XGx0Qa
KDblakUNcx3INzWjg9iYqPgYd0JOo25mpFuT/PLBdkotJRIYLHcl7FPhj+xNG0yttyhI7Zj95xmD
XtIvK/EAKC41/IYeQG3P5RDomfgoJoJn+t3c/JRKfOqSw1gghn5O7KdjiyZDJEbeQaLeoCHpyGhU
m3RX75TVsRbtbKzZnVVmHN8MamA+MmH2Mz4O9jFToXk1W1LWnzvyPiTlrza94zLQmWBozrw2p3ZO
fTaVPqkjxnRf1uERobJd0KD2m/EC/hWYCJgpXkK1CwSE9bGgnoY48ieefDMndrGanbViwVQb55V1
+VoV11IQrzxGafOz9tB96TGMo8oSCbVhjcaMVSD898OQ9/Yo3QQjvuirduHfxNqaUO+N/dGnPGIj
IlS+b87tryqdBGU4CAMitJcJSaasOkX7IWo0ga1xEbSRlS8Zy/BorYdSmiDb13O0XrqxfYKHzgLu
QcvaLkY+X+pdnNpJQkB3T0uO4AdYGpKM3QcooUutSpeC2Ag9NPKK4Xl7rruZOcUhzgu0JvdCUvaT
vNNZtkbmddq3+UIgw3Ibs+aGxk4VMYJAeENwLngwi/YGReTG+qeILrzhmlU48kooyFeEQWp6JjXy
ohKNUJDerFXkfIBX4nuWs3DCSJiSOjkOSCiLo6pCZqwMp01uDfZngHwm9WIrKlQNXPIWE/71Vawe
UWsnRrJrro321sw08i3gZIbBZgAICMY+0bptEep6jb/olY44Lk5r/q6SB91BKHCa+CuENWmlSH/5
J3RWK9Fzqex0+rfYdPDZ4IqlmrtUf+QtO/XNWy7dTBFopEEXAVRdiTUSsqpjZ7JdORONC60Q/mCs
nWpujoFvH1d2Up/g/ZYjXjeo4k+rA9s7mPGamXi6ungx0KyhxD1HXLby10ruqxXhEUUntxHiziE/
8dNQF8uOynHfPiPdmbgUL73aPTQDnXX2tdTVTTLuwF4MTUd/RwyJMjx6a3oUwhdrN3vleO9WJnhs
OQz9Hls5gGyQpJUvV4eEEauwSBxNHAt/G51fvDwpYAxbozpWRnZMKJHzRHWn0k7E7KC2M+dt/1K2
491YuyvcON5/KJMD1qZnbDDCaAF5bYZ67gk+bcNM/YkIoIf+jea0Rstg0tZVVOm60N9a+aTn4oMT
Ol8/lQnJLD5FPPYVPDiJR3lLoWNpT8vcSsh3s0s4nDYlfuybBasBf+Upu1tYZAWLxZr2Mk3aSyHN
L1BrH1YeGN1tNkWUP7DlfDYsjiJI5yQdSfJAvLeF0RaxKbKFlO+IcdVuhExYk0VfbImzEtry/FH7
N+Yl2iY/tM0ZwFwy2Y+vw1yd6VCCeS12NXPyQq880fioFiZLnAHKU3w+fKjt9m6p2V3OMbJGLxop
dfeGGTuGCnH+gpNxGEaQpkVPK0ukj2UvWfRSj+KjMzO8Ds/waNLjCm9krcbyZtB+Eyvb1b1wbuP0
XA2Yyq2DyjAze2Y9prQSGh++PeMU8RZQ3RNZs4BRlSXZ5xIFwdAj/f1Fo83HwtxZ+TOCZUr11C9U
FZjhnXLwFDF8FoDeMuUn4YZMGfw11WNWbxH5EuQ3FPzDOcrpy6JDdBKBu0EfS/koTN0BPWqk90w7
yBwlwsCzb1eEeuY1RSB6q8TFDwosGV8kehuy+dq/PLW6dOsL7QRAI/2KcVUqK4KarwhqpOlWERv1
g1HVp6JlRYctWnlDRhvyB3e8XqCo8nJf0wDOxNX9tpYc1phcyu2Canepct9Ejg2cDWBlLFKxQ7bk
dV0WmCO67i8f/e8avafZ7KZfyZSdBaA3wynld+i07sh7udN6pif0flWlARx9jBrRlNNj6uQHM6CU
I3AIii6MAa4SGLDTzG+Z2yrrXiILi5FOZhLs0vlp19BYOUquAmcq/cJU7zUwosq59CZif+fy1D4H
0jkv2QZlpwMGF1gMoeIWTdDKiqZA+svKi0IEkCXwWp2tHQEfY8b456scYuTMKOAMBzqJthA09Qs7
ssTpxIr/piypm9PRNqSIjgPCT4dTXQXV2TIrXJEdFDMTfQYRZFTngnWcop1iELQsI8ly+WxIv4wC
SsKgRSYkQXcQ+7e28JrqswIFRFwkDsaGgCEU5Ao1oMEy3f1EEn1T5H2flr6gsn/i6UEQwWBgywMc
LvSlbgoxVIkuTxRK8c4u9STFRH9eUOTholNYw7KOWmYu+Y9OhyfVveXtOb/DwH6YQoOUc5dvO3XW
gO9UflrCuWEiuWovaMPniAiG8kSC6anmk1oKbCoCavTVp+0YPqxee8sK7bV4fpQV+NdygdrGvjAO
BRwL0SScrDr3NaYaonxrt0+BceKxaptdltDsU4UnQAtqNsVDgj6M7x5lN7UClHKYZ2ZHVFePO3Ql
cu5Ppsi7iIFNa+Q3KJGpOKOx0IPFEhyy3w2y7DMyYS+UcOWkBIlkBsJlc/jzTWPxeoYZxdPvyMcx
cGpYJGFbZHsxjdRVRJ4E1R9EibVF3gaTiXwwSv0NXdrbZPEgL+UxqRJGqqqbW/jdFlCvuHrm4YEr
4UUz3U79URWGQMIKje1SzBAG5+RDFpT3oejfC8vrhkNUNn4bNyFNV9Cq9UEWt90lUf7Nq8DW9wM+
5ZxlAQrKgNwp7qtnYoNbo5hSkMyraOufL81vKwIqWJ1FZyIAoK+R71DWwQw7QyK6iyi7I4m0bkY9
kClvWlTe9GS4UUXWqYSQH2er5iTwojXhJFEvmMZHjeFPQuheLvtSG17XdXzRm+xhxhGbeNyakBZW
mUI0OsISlbS39l5Fr5X+UwkXkH+ZgXwc9UJgJA3sVfLjQf4ZeEkG6iqqyK1AMol4ZhpZs9t4Tzbr
olOh9x+i9KdUmEdwnc2UT61pixtZb2g9KwJFkAtVsfh/z40aN5EwM4di7Qb165kNIBACRxI0slxG
3XwQrMKZbjRI18Cc76tMZl2CIL4iHZDhK1cQbSvE6mj7orauN6zJee/W5jkl5zGKgsbabJhocN4+
5xzCeeGQLMG38cy+SoFYIjkgumxQ9swwAxxoK7TFKln4XWpKF8FbI+lURu/UDOZhVgEDjEsoMM8U
APGOt8ya7rRtgp4HEmqvBrWXGulB25wVVMqmse5lCou0FIP0KVwSP4m/MnAJcpvVJbfZdVuzl5Sv
JBu3Wy4VVzm1C8BRD+yhj6zo72pjXduEVQCYCnBRDYMqHXG6bIFn3239jbDdUMaoQH5ab32kA1JX
btp5wEaORhMKc5WIJLvbhmHZTXtElu3GIt0gGR0GTx+aHbiyDmENjoinHVPpSnSiQZ/uNu0flQwd
8Y3+GhiPM2Rf1WqdgeqGfbIEi8Srbx0vrJG9efoERzGiS0Q2sHU34otcKvKav7IxYXRXbjLDVaFM
jjpyU+gsjabbqopC1owcJRUdfQVs30SH4SdBwvkE811pNegExp1YINuxpxrSychQoFTthosiplqR
rPkdUftbtvFhGB9LsVLpAXvq92kxebko24sazI2/iaLfztqpmVPo+3yrgZSt+8Gs9/m0kPSwW3FX
Ng15eGV6mJv60BNaLOfo9w+dCartp+sRzbCi1oYP/URJUjQQR7+m/pi2P33v1PTTJuAXwnmyF5M3
0lRVUgiDzLBeLNrt5qdVytNSX3rivsdsvfdYdCeImD1LaQ2Un0Nl6s5MSNj5Hp+D8BN9D9e2ltcO
YSQ0LK1GUlP2zkCvU0nEbshQiiObNdXOj8p/vCL4llosecpPN78D/D2yH6J6LmUsAsCyIHXguWFL
AmqJUfnMVA0ibgwC1HSIKQIgPwOQ1zcLIZkrrrqX4tBqc+0Us+Ka531J7ZdlrwrB7Dk8p2FkgYa3
Qcf9VbEKUZAP4wRraubDzBfB5XslnpoVBOXaIhJC4jsE7ZDuC4vuxkGGsLTrRwXP+a8EkgWlpEiH
niV+9pxOfrVDQie9oxtp639FPAU5U4ZROOhCwwvGuMqOsUBnKOL5GT4WKsouR1IXnYVRPiSRfBRz
L4nPpJmj0/M20r1Sy541x7AGfyQ/nQAyvqtKCczVeMMavusFJKXCDcfSeI/z7JHKyIti1+oykoC5
OH+VMvL1BUZEFmQmUa8i4vPmraRc4nZCpXXsRRLiqBwpIJuaTinBEE/GFOKQihegRRiy4ZnJlZBf
OmQNn0zLMQOVDUSAOC+z3/EhCZ3ATYQFSMDco6BF23r8C6az1uAc05bV+m1TcCnt5pJvJHH7+lcd
vmNhOjZdWLwIgnmIF4CX431bhVuqOyvtNLuU3JtH7bak1mFgDc3bZxWGX/ZvvbnnEvPmgXHcAFi6
R+ZQHkz5GaYjwsxAQlbYMertCJhw1yn4PRwFFlGqIjBUuDIsQndJUmXLqRc5mcUigGHsd2Ls4qWY
24UN47+oYbQPpJvgHd3X0Xpoev0RL1/5fS1kn2Vpy3P50a9biLM6xOgfdKXhk6gNP82XJT7Uo2L8
CMUrQUY/4obalr0/cxcZ1TufXw2emVAfsxn2UXFCd5pI4tuYhPJKM62Vb4sQPrsOPpYNax4fFQnl
aSOcxYlTliXk+tTVOWXNVkSPyct2BS68TINCCuR86fdC/J2bSKAgvAynXNQ+FKv4w2+7U6KvfDJ2
c+WyUREp00RGZcVghsxK64sxcasb4i7H0rcvZwI8FeNi1PNFY1NJ+xJHmk2tSb9/4gOQ0t1za6oW
70r+Oi8pjhK2fXemI+7zkKwtu0D02d5xyB010sS6J3J58LBvdrfnSyjwk26HDlkHoidUNajSinDo
tIC8eiRgSSAuX7P5UQnhBNDcGG3ai7rM9/UXwGAC0/xoLnfYJBc1v4yz+lh6+UFVvlntOSLf7fnt
6HMR1ojxKf3LfqelOKpq8di2uAJr4uilp+uBYcEEH+Xvsgo2rnn0wP21PDw5z0lorOX5Kb3rcw9j
sTeKpbOVt7RsTnOC1HG/Qtxq+vdV+VNBHRBGfHKcSs3sTkLjrow62vLdaC7TwsXJUAy+QPk5bAKu
UFdEiDgqxBciBZew2ivxeGh5knWe5IInOTJ9XmvCS7iP2MLTAl004E9Kx+8ve/AvGJlM0wcCC8Ni
MhYq5PORFo7qxe5NDaLgreOVrvLXFuCwQJtmFI4qoA/WwdZn1U1p/hgQxTVnxVdh1r+9FGaofM+c
BR1/FJseayPiFc/6aMuZ166f5ZgezM7RkaOaTKTovzBl+hazr3iKydCjV5yk3cfKsGPO4AnUXF66
YJeiwBNVE/i7jkhvsjikwApXWB1jczZNxnOcQCY/zyNySx2JI2iIclfhCJoIGYvwR/eE0FWMxMgb
JDei7n5aUpD69Y2ApIfI0Ld3SEiE538iDrb9kjT9gJolbV+Scn0AsCypYET13m7WbZjgMdsJrGiD
eNoe/2yXgDI1vEjJGJfBLNEWxtwT5wVZD/Ngk1XUQkGf6JlBuajs2zMWpEbLzWFhrorZ+1dEkWvn
SBcP05Dgj8ZVkUKFwwyxTjWIAmD3SupFQBnlUyW/Fm3hbEgtUT0CC+sgqEvogtFl9qCtwLGuf6E0
XWRhR7xSR7SqoDbnIRfRocuBsMk+hEQhxzuQkeVVnXT823FZ+V1CdAjT61ySznWRk9R5ZivIVLZq
oyBLgCwYD4XbA1m4kD02VPtYAax4vDD1tu51mhIggfdaOS9q49MjzxzPM4ZhoT8TPnKKIagafxAH
NRsrDetOv6FeiDO7ZZp17Ub9YuYTHE2g1stPU5HUtlOr79lkj6JJTtx+sQJddLpNUBbZj5rWr+C9
xiS/ZZ2LSMQii0udSUnY52JHiifCe8i7Gkkcybp7Fl6esf6M5PpEy4tkMfUEx4/bzYheWvtFrZkA
BJtkhNm4nDPhj/BtDO9zj5wKjlHVnbTRn6xP+C2NicezbenG9t+l9LQf/8Q5nZzY74jTGXOa+79r
gRHjNl036b3GFVwWe6QX/fYnKy8WYtjEjHcjUM/hhYZcrB+Wo36NpJqx11sihn466zSCzJHkCqwn
45dC2THebH0EbFhOgqiR/SUzGAITH3ZQ7VI9FTW0S0kLiiILe1M/LyMnYcW8kVy6XlEAoT3DEhQP
VDdlG1LMfTSjVGSKsOiOFnHTbrHbNl8bwhyhBnNVhitpVmYmvHWK+daAjGG46yUqYQfzTuqefEZs
/xWtjdQcl5iTGFG6kVwM46/e/42PTBs+ASBcZLM/x+RjxMuz3TlrTnuWRR6XJgwnRnsk0AxebZKi
xR0lJ/eM1gytD7dcEorF+0rkvSSjNTlUPHKxXuEvYs9R77IfTfqXCQyRd3NnXUQtvsW1dUtr+V6/
WRzrQ/Il4BBG+Mkyj5eeGWGcSlTyVUjzXsDT7QuRgwS+rVwGKHZW4O8MAeXyuQphqwQYNGG22JMV
n9wHjVOU2Yz608gSpAXN3bh4FMBAiOYNulMuFnP6IuSOQRZ/wKGnv7WK2smSwwwKtGWmzvy5fi41
tos67/ueCCLWeMCLK4YI/JOOEak6Ibsp1zNnaGrArVPfqgph2qD5YsdXVLw3m9PUUENz4QpchVGT
KdRvBaueyrLZpzzP3KfKoYrAgLNEPlHakzGU2QL7sTiGtcFPCXNDEDWQuwfJobZsxOFjGvX3hYCK
S58BV8V7gQnTg0/ixdKFcl381bLXOW9e9ZU/VEqmgG58TLWr1uf+EzxIEfWsGFuxvfDtxu0/kZFC
2s0QRAltn0yn41u27BHFk0CPrviDhTZEQ17FrA+yT7HHEc81Vk/7HoFJpNKL5vv5d7XTLHETnfd+
eQiPCi7I/rnr2Xgm1J8PcDcdfxnUexniPy6HDrmi3H/Xw723ij3j5kh6Yand6zHh3MZti8JVUXdD
y25FsalkB24ngyBQAuk7AgXemUaPNCMsK0W0RZbCjTpZIKT+D0vn1dwotkbRX0QVObwiJKGcbMn2
C+V2u8npkPn1dzF1H3qmanpsy0gcvrD32nswciu1/MtWq7ObVR/nq6K+pbxGXIjhWo9b32KLHZwk
di5GGa7CGtXgvSx+CZVaebg66lC5oQXrC8CHv3qs+83ghc7DHmE4Mz0gQUpfkv6iO77e9bhMTYwL
MHBwGZJE2h7ThFb7O6u/sHawxfLbOme5weKiE0XJuv87RAOhYJPH/OKWtDA6aLKTSgihmTFK25YT
8A1nWDtcq51e11Sxfwl7rW4JL7sT7HpPM2rXkq5JcU4RKzPwWz7by5r3ICTRYygOLZZ2002DV8qy
gx7NJHPN5m4b6xWtd/8eRXd0HJUx0lG+AQxNviZIPMcRy1xL6xZllJXQr08yfgyCosbpPAZoqJMd
W1bG/SrDENbeLeYNaA/KMzPozxhHkRM07Ac6M6Ez9nJA7xmuYv5hVS5oBiX9h9jxpdtrWCU57oxK
jSAaBVlIy9K6estAaCcT9vAb5W5MmVH+jZOd4dZ8CdOVGEmfUx6WH5RBEkmOGWATax1+e3nMNlTg
f1J/kynlTn2YFe8CJsPZOVliAnXzUFTwTuAioOZsdEYzifq0E5+XAegkYUo0ncvxS10SrnWU/je7
uKqJv7wrg7LnlcrKG1csYLQSKltWQmlrepIubWzQN+wSsyNKEEGX110b/qZl3VQyY5rOCCkc4Jof
NRmOWF1Mf1CNTRAOWz4IWOFdwyUJygNkw9ezW1IIysMpX3BdJioPcAIhIhUwLoXFINKECL6xv6b4
NZjDDfuF+KjjhQ2yB+4aDS++R0asT9Iafsb/T0R8fJQ15ijdN2kHE4yS4coJwu7R/p7kTydqiJ1X
3bJ8FiXBsKjR2toV5D2/cqTU1AttcSHhsSVAjWAA6p61Jn1pwAsi2x32hqhZQqp+J2l++IT6RQ6n
hdB8+bUS5Wl+OQR5luTO8M1MJmMHqX/pp6ynVArvVI6pMp9DiTUNX288UDgoizQOIEChrU7zpaIc
sqTWy6obOC8GCw/CAKBsbMb4iFa/5LPHmwf46GmWGhNlN+JVRaiWEV6xbBcNMcUkgB6i6ka6N/UC
z2h0Zj8p2lOz/jM4VzJq6pGHjUEx9Y4MI4m/xgLb4cJ48tN+cRpgif9hPGcQ6Kgy6bFWeia8VgUJ
exTaXbUeYrpW9QdGEr6zgILk5ki5TH0lTTO9HlAmuI4N87IBc4W2FvUHkhVFeXWQX0gQCl+ydSb6
uPes5tNk/knaZULoYYUNHXd3c1UwSi6LTE8dmj3/r2mdG6ioAoePvKfcx1RFLBsBqtEx7gmSIbxv
+emm/VK1E+wdz8K7ZSA7foJ6UC0qRS8j54m8FsGK07AuVVeg995roL8CoKf79jNkIjnx8sz2vXOu
bfBlNjh/JZidXi7fomOqfyTKb+i8+NUNsZ/lJ7gdoEWFknuNc9Xk3yGLmSDt8TZj/kn/qfziVrs6
TL3nyMvBn6w1dx5HuorTmH32GuNTF/RfjW1jUeyYPh/18D1NloCiG5QZ+1T0Lyv7FKynBPIz3h/F
WM0X2yG9sCDNUOHjwH+Jecv4kWP/UPieJlS11phctsrMXVIqO0rLaWVTgfGzedNgQQ/Ww5Oio5Uf
U1y0gGmMmAHrQ8+vk0AmgnKUbKZqq/EMpaEt3gP8JXn6rwTd9pwwRqknIEA2E4EXSQ6bqmYvgy0J
inG3srJyNwxHh//WmBI3dcjDjKy8zi/kwzjsTd6uAgN63ifsn7O1hDVLFqtO/h6qLXc5312K6Q4v
89+y/Z2jay1zSVZN91euOe3s37B6absAWWPTQP1Za8qj9rui51Kjo3uL//RKTcgXR2u6KhHoDeZN
528nBFs2TIShwtXEbN3i9MOVByyStTLhcfrgMIVlOEH7A5aqvR6S/iZ1N1NgqFW8ojhWHLllxHB4
V8RXgnLcAcbGIeqB/qvTn67bOMd2woQ7UIDM8hkq9qy+RGWsgnJd6Fe+ORilbsz82rz9RwpvrpJz
h7oH8tVVCKTZmlPqqjEqOfqhcK/YzA8kcRXjNtaeqp0eZVyA2C+PipwfTXLD5MZvEKbk0qVMZQRJ
6FcZC6y1AlumZG1VedxaFDd7ZmJqP0DrRMzgqDT8aORi9jQpF1CLr1BhbigQRuWerMtSvJVN/Y5P
LNcG/xHX+7bi2WiRyoLjKAVmtTCGYXKA8i9SSFET9A9aOPOr0tVXI172iyz0Y1v0p2CZ5/1YhAxL
2LeFWKN1YoQhm2tBwzG1q65HmzZS4SYH1Q0r7VA1CP1HaaVkRCJym4WavpMJ0Mjy+GF28VvT6W9q
AwneWGWQdLPxbQFBmWwECSRAq6SRxglL0c4RMWBlTIq9YiY7OK7rbMBj92GZmxEXpE3MAPiwtYye
lJgLU+Wm8ZWTTqrrXAHlgn9j1ThWUaBaxUbu500KemROy616aECe8mpaJX2jdyCx1/JAFxR2RSiK
uqWYqHpfhJNvSSOheIMv5b3f/VGAfFtME01YIzpI0mCVK/h5bMlzulMKugqL3Uh+bgp8O4bHkTrx
JsU1SAwsd96CzSMYMTcySBk9NX3oI1LBiOhIX/OgeckOWwkGauRsBb4mNqnLDsgyu622sP4zFB6J
w6cLia2zg1rNIjPcm/yxKhuUpAYX7WR21WZy2KYz1E/+hgiZHQwTYe1sWzqPYP/fIAYRX78pSDiE
8VtokTcfG6okR+F/PICaVPAUhhsAJ9cZ+w00ZaPg1caeWTu7ioucJPKqjYx3FtjveX0d4Q0jVw1O
eYg3S60PTnAqg0fG6hSBJlV8blBR8bxAZMa0zpjPFvtpm7zViqupGL6ufdbfjZIfI5UhGgNLtct3
E3wL3H6S8HS93ZrJSLNWlKUbMOVleMnmG1kiYZ/Rp9TtO4WzSkGofVq4IhWJxDhE/znm3+wvIKiW
pS1ef+N3zOdrLEfYNQ4K5rfyHnFcohgetFs7ME/SwNP5KNdl20vFNcDY9hQTpyNASuRjS0tVzRF0
AFLpa+I0inUokmPaGcTFuUkWUEO6zPHR9LsCsC/ILELVhBQ9w3npvkIpfuTVVe6/KzomsdAv1UWs
2JQKy8nViKw3ZyVnImHMLOov9Iu996FP7Ra54wDuoZOuNVLFcniPtGOgvulMgBAWELUahbkbBuew
Mm6WsG6AhG5GKm6m9skkUM2Uq45runfOOcjHSLpXrMFq5p3URhGrstI2kFXi62ar8E0P6eoOQtEH
ZlVpyvZVG+8s+WgyrZUIPeplrwY0q5XFOiW71saSYa5oTUWiXToteQ9H2sDyLoMXLsYL+NiHIhuP
yItyxw10eR2CzU/UCjNQCD9nNSPVbllKjmTeRv2+xTRlVoSyBASdYD2PEJaWZJWuVGlnwq0zPY1z
GY6ZbT1lWucl2IO+hZO/PKIxO6QjGaD/WijffWqu9Zz4Lg3rYTDvEAuxIQHzIjTuN4At/AiCN7ZK
QnoDTMqsQWTYK56uroarHOhbJcAEUiZ4W7RdwT2XIvLRd0L7rvN45cjMzqXPfIYYShLDwyoVtwEY
X4UHXYuWz1UU1Vsq5Ups8cgUhKUovQsZ5UAfSH6tywzzX9Brb1EZPWyFAkMmcd6yzuROQisuiQd4
cnfFcBHKrWGp2zL3SbF4imvRkhp6odZap74qUlK7UM4AhmUEq/PA520aECcE+YpQKGk6aHVEylm7
ryMdOTArAyKj2goe/bjNYNKy/JDESWYhYKvbtmS1i88QXFwsiLjrEfAX+7x9mkywZnvHXsQK/gxh
jZAOffw5+S8OscQ1f9QZrHQmJjfnK1qlh6rYpPwajI65R99nwE5oGAklPgy9YF/4VHlkSyA7YLrL
2h4YL/48m9TPllMupAl/sonLVGhFXlJlJMGyy9WGQ46waMJP1+7lscSa7aHI35df1aWJHkH4MfAb
5DJj7mpRjbRDcOik+BCLVYEwTETnDpzHyCmLOymIdsg6Ox1VAUdnxhi6BubMLYq2AVjw0d5mbz0Q
WXu+pDWZoTrrYLz3Ve73zkUMkG7ZIdojIZ7IyOj9JYTWA0a4RVY03esQMVoAH7/jViR0O6C5I3Cr
j720gJTqBQVhiU13mh1xRKmFIwsOTk+OUtu+2SPRY4py6BzYk6XO2iu9tA+YHH6bGH6cHZB1hhYy
f4MFYb4Z1cqvyZNUgGiFHH+xTRokSbTglkBz6fiVzCPd6wAwY3g6QnmHzvyWp5T+dx0HhAH0s6Ou
GVAwTRb0AdkrQbEMFd5p5lG6tZpDdtvGTtZ4xnM80bQWjac1MGQlaGKE1FhoaZHAn82WcOmOD/C+
CcadjZyG89FmIDQMMbyyfMcZmUf5YZbMPTtG5H+MtBaTvW8k2S5vyIxjFNNOy8UeAYr0zBsspNcR
pM2GMzCN+EzVKw2UhLQ8CRmkgAy2kK2Kg4VSnPQ+I+r2ZgVsL85OxdIPJ/uwPBvVcnH9WfHGuLga
Zn5DxOSG0nANguVOw03LnNOMyJdUbqiB+jx7NLJ578rpnrM5bap/BH0bsnaBn0zffGRJKHOUOult
iMdbX2i3vDZuUsgWnS1bcjUN4xLyvEpZl02UI82xw+Wq0eqM9Q6wa1SM7IxN5NFbQ1eOchMchzY4
Nl1wlKDLJgBsW+CPBpbEUYuODlh6nhbMAkabuEZOTljbQECOE1l3COiYvkJmGlN7l6o5orRmP4/y
PiRUMutR0Zn7YV2xr0LQY4yM3RmjhYO9NwnjG7wOxz0q8YDcopDk3hp/uolPPXuMHZD0ZCfVXFEU
OZN0Tf5ryBudsqi0fWIqdsAJPT0UbpbZu56hp4NSTsG422PcZQ+ssn+3gvCBjoZ7elwI8QQ3F/Jd
nTBJE6JMU1JTlPK514OI2T2hlGRzNH4wapsUaV95FoayiqiASZ3YFpynfdegJjgOrKBqYFiK7esR
zrbhPqb3WNM2EiHIGp+fhpCCIduav1ZDHgrkOWXu/wvZjkkWwPIJS6vbzAz6s1a4mhqwu9848Sfw
NHN+6+49jBdRqlssOaQSwf+ubTabse8Y6wmbNhrguN18hWIGaFzjZpMX6XHzZGC0Qc4XXNr2A4WK
SmRuHVwp9lfDQg9LSG9G8fTImnUawTNUEQdwwWsueJjqvrX4Nqr8P916h86hiDw5FttEQz2EGIpx
K7nwV/ZIUfWpIj1V0AY4wIl74MRj2Z2Yg2cs4OqIX8gzWnhiBsKKn3JsDqRDe4NlnihulNHYIYE7
YC5C4hgeiMfyAxNt41c7QR3LXzUznmRT9sQPTipLMjouLaXrMj1nE/bOtm6+Iyv1xkdEOiTlAyFo
5H+nwqspDMLC9uQ8JbamXduODPiPzSzv8iorkw2PaCzssOIneYOvb1MuzQirAMWE5xChxgWFUn2O
B1lLPET0q6KinSZg/ZCZawg7s3WJO1a8y2CKx0SAHhr2EnwifYmViv0yYLKAIaKnf0BOOARL3uxB
c8x9nM17Naj2SctRr4Hc2aeGdpxrxJBAlSdjz1R91xiKj9R1x+2MT0M7FGSCE5ctLozx0FnnUFVU
pfHnUvXVKGQgWe5KKOCKOu0axlZFrqBiJI0NuEmJCSMhG6ELx/fAKd7HQn9LsvhNBeTW8N2X5Spa
y4bau0IRF58KzfB0qCnFQNHEqIxzW4ZYJOL7QGhreR0idd+wSkB1t56QdzXkKRtk7MALzgvwQeKn
JKC067Gi0jYFJS4agsP/k9th0ayu0tRc6mgGSL4Jc35cbeE8GfaRU+yHejr0D9GnpIigI+8m6sf0
4dA9xkrzLuDFhCy+co1kIezMrfadI56dJbr08TCyuLaDBzL2hnRlJRvYatcXWc8vBFAlBKcEpAoL
v4OTNwVHxxTHGIBqET0qUdwmVk59AqYkEqeq9kach3MnYA0Dn6yJVkmWwccRyZM83zQEPekvxhQL
RZEKyMOmEDVZfZNvnrGoKx15O1B8OSMO/KTeDme7QQamDIztWGmjngu3FQmQ0wIsM0kMgUX6Lk/s
sZXe05wbUrWtPqEj0A4BgDQBN0lIjGvLm50NN7Fs9jCCs9NPHDQ7i7nS61j8Dnl7cz4cRbhIe9L0
ZSMUDxsqamkd3Bq2my1JxyCBl09nhPRW5oaNvqtIuk4jIW1owKgMolFG/VsfUv2zBfljBizOgmJX
aqz0rTvVmINsBbkWiooE6bslG15ZHeIJ0AdGUS2GCIJR1Mh1kiDBg/Hcb7nNkNrEHeM09Ut2iIYf
1p0er2UA/B22yzCiDVUpqgfUdQ71qexhObL/2dV4TdrhMn2juW/ITGp0Ooibak6+HhQwNdn1AldB
zkgsQaU45zFMScFCbeixDnTQ/PfYcp45xY2DhSy7shxYpwYQ4GCvGtGJ6T1epW1loLGbjTVw0JRF
VwcXambLtaQ91k9cSZirduKILltn7S7qEC3gSiAhkPjToznNpXE3oVEfuRQGlgKHlm1SmKCsRu4s
kzsrijRfRjORVTJFRbYuOHCI4CXXk6fCumo/2KYRjrvYURCExsrkQ9xB+NR/oFc8SbR+ajxe1aY5
jSGvq73aHCw6So6ezwDinza4mFl71UbeOWnVjgmKoKX4Gc6NE52RPrFHHNHW6aH3RRFkmD8J3r0S
gvzgnDsqRuKlZ+tPuTxYhU18oo3ElxF+6XZs9GIkZiIcnsOQPqtFWaSc4nvX/WlChlj8rQHNaYan
IW4Evl6xFWB26PaQpf264s1ofjT2Ao2Dz6A5zcm949kJPpIm4h4LFqYB4OJzUmo3JZ9vkr0rUMcE
NqejiPdfCZUOyr7uiVn40s2r2DIubfCe2yabfwiIhnnSECYbmzKeDwXG4XmiigNmSn4CPYsSe8bU
HcOKRKyIxFvJI2MI25m6HsmTyUbmVuyF/gjYwbmZ3jOGLUiMe3QBxsUQkNxqhfWMfkAbRkDoREBo
85tEyrE3LX6bV2MyHW/gPNjuyOK4NEGryT4oGw+D3cSARjWu8nCTu2ybD4uvOdjMkrYZyo1udSca
QI3uclyQHBqRkhfTGbdONwCyPDR6uddJku3ZoyCSy4BB2OssVn0TMcDe7glzkFjSBeFapd6P2WzA
nRV0MbrNg6Q9aeZwwuGLPchngOobsHErQmIrHZ6BeaEounSSzxhPwa7LYyU0Dy331F2mL8UnvWv7
vxUJcRYcDS2ATWYh/XnLIJy0FpuBCaR0+9vjx82Sg9FV+8na6kAt9vwqp9LCpKgBTzll7pysJqW5
50uSwYBH7U+J31yVriKhpdiY2OhhrWXzRsldefzPvOJl6CSlv9Mc76IcHxD3alXsMyJm0fmj20Af
QkzULYhYS7IiM+19RH1tTP0Jp6SIiPX8jnRMKdcWtoJjca2Z1krlS44tDCCYt7R+XVgOwh9QRNMO
dWzS1+uKfUesPCXlTkImutjyNpWUVta1Ho1Vj1m5ZweGJZsqqxkhtT4jo+MBCLrS0g8xUwo0JJQn
+TnXgVi3NTdBfCseE2TsvnTQbBwnMk2EtU9CBRr/jCBEPidh7aGp85gUk2EupdF71ZCga24QrLo7
RN27REXixpUQXAkl2hjWG/lQSmbiv/5UC3Lg4LYul42XpoCTYUnD7Hk1hNj51LPZvYWW5RXpTL9E
kuYf4SdJhHcgZ1h4zkw+leuEd6WWfiSG2Xze1Cpj+Idf/HtAWNZgNVinU7kxjxMAL3ozu53WFb1Z
ajg0XC5TESRYK/W6cKlhBHd5B4cBFruPeQTNx7Md7/wMcsQcMa47p1jXfCHtqCcNNH++BvNPlQCL
sZvkq4P5GhGitiBr3Pi3NagZwB6HIfZV5D12XW+7BgcEdMm0fM/5nwam7Q2RrsWqxKJbDIKHATeH
TM0Ln5bjwyVO0rcXdjSo3no3Qo4jrob20XIFlVZ4wDaEqmNTjgiPu3Vg7uTPgo9N0WN3B89sNW4h
Gev5PITTsWe3BjHySq16xSOnNJiJwk2cx+9IRp4iD18z0+XWN8fOh92rkrw6KbRR2l4fmbyyzAnZ
QMEd6Xb2IK+D6BiwU2izi3LvIKtJ1kaQcpErRE7kpa+cDQCtJkOyYvip7WeC11yJ4PuZ8bq1da9y
2G+ha9o3deYZTHGHjoN4cKfxzHsn5DcmJrXCJ2/c4I+weC4NMvAMxOjuRKYCWqQEWFle7loLXCFT
aTxXubmJCe+wqDoAgwCpdzi1oIT2Giy0HQzTsXtGXOX+/wBCVNpbBZik2V+kMDmG8zUl5qTOkzc4
nH3/L9PrO44GOsdNkBkbPQS9WIM6tj8dpiFGj+ybT43Kp8ZZyeESAZTu5yrcSRaItXSTK15ay3s9
Y7mzl1IW++g/pgAPDxp12leVoLmYMJfiaS2AMQxJLCb4Z8MbMFUjIu2RMI7en1gQtcu40+IGKgAf
/QqbfyG3jIju7gJ3HioiYtnRTBvM8YiByGAz/+kOO+iwXWcaOyPYvh3ZRnV5akjU6KOt1nVok64x
katmqq3y0IvKFCvquG57SFmTS9Hz2T7r5BAwQ4wE2x2daQ1rLpl5uSD7hLOs1h03AbUW6pxbTOMV
01kv5+jYDMcBMjZ+EOxhgpl9dxXBcDPM9j4G8UNgCDR/VGGD4sJZ190LSJjksIW4hJvo2yGOTegT
twr/NiYS5entEBIYubeOG+2mKSeVKXgvukuQRZe8h3TBoomZBAgdubn188WZy20LVxXtnQq7Rep9
hb2dlbAADg6cRJMZbRpdXTvVg3CkrRzjVVNgp/PcOQeSQsgCCS4to0BReVS0MmuwbCpPTmJvCBdA
FWhcMBsQHbUzFG3nJK8QGYHdYeJ+oV0QwLKDYV3iPJkAOMM06g9H7EPEoE1d52eYki3N8YlP3/U2
uR34VuHzlgkHNjNI3V6jL6ohh/P2kDB/aaEVWpTBU2StRVptaHPLetcQCFawSq8HRGIIGhxs5NU/
soejukH9Wl9TkLWGSoJn9fPSzAm3y3dHx8zrJlGrETRfKidUsgtabIa6TJ7cqk9bv1JvZhetA4wu
qan6KRikhLaxozNKZDh8E5MxN7wqAst5sywIwLZgAwLJTa74BuRKmKGrBbeihxl8ZWsDcXdTKJec
QjfGxagYnzSwhfYGC9RN5ZGaJvXNPsLxfg2Q+ajMNIiaZD5cYuMbe/ugDuLIdZxwohv44YiMqxMA
KzZsFic7lARGXricOCy5PNpbhop/tNjc5DTQxcupfmVRnIc0eJPDDjKfifCTtnYZqV+41U6ZRBgA
4IWljpr3c/nPwY8AR2WADsp37J84fzpk0QF/RO5sqX/oXV23yP4NLdMnHEA1ypSRKUJ0L8vqIYcN
gsT43fhP77oKcPAzENkU3wnxl/bKbJh82kBtfutm+gg7DAWF+IgWI6n22VoThRYTZNT5/btGBIeN
nCpRwr3Ol0VwSBlGNfJ1wvwt0x6qOaHBtIdy65wlkF4kEQb6qZ1Q1xL2GH5YpLaey2Y8JPhIQnwk
dga1qne/pZOonmFNggdH3cRMNLtGjn6lVgJYNN6MXLnlMOOHBJgOdbGdWFdFOZnRWk7Cc8D0ubvn
lbQbTXOXtioLxX7Xyjxw5aPdBYdMJYHvnL7NxoeMSVWyt83MFP1HZgqZCW2josPB4RF1mMqP2lfc
Mh3IgqNojnbSXATOD9burAmmQ5OUxxEZuXHJg+maMCHsIlD+mIWzBvGldpNp+mbLoR2sbo71IYUb
lcfh3OAxT5TtOOFER8M8MsQSqwQZPDofVPNbCzGYTCCJrSRYA2u/gJrQYsEipyrS3njGVsA7TFLg
Kyz3bbLjHesEKhVEd1A7kB5ndK1jcgcXneXrlm8+rirIFohRqHfUEWw5TPt5xlVkYok/5B+sqQkH
eugDsezoKRj7rQkQmOU3blxXGb6sd4yHk8MM4ZXCcZnl2yjuvAeH+kOBVkB0vejAkoI4r/8U/Hr1
0iK3wK6P9bhpWESDUm+XuNcj/S1j7WG3LZDCBI0nWFmHYEI4XEDPga32zJlav3xTvnhW0G0V7mit
RvmNfRIaX3xkes1I8mfk60rqK4hesqRsAnteMT4dPC2X9qXcrjmHNF57N5rXoUDMCI1JPfQdvm7M
YCqUyhmhW+l11tbQTlI7k1yRbFpIHdnBFuLYeFPHguyhiXZ7tbKtw9OjxPA26x+uKUF3H0jTcCkU
GkQSA5dKO83lWiwZG65WrnUSrVrce6jYvlL7nx6+Y3pDjZODhn+B8+jibYvCIrHcXkHZjDHaYLsb
EDhymsTF+TbFpdSijVz7WS4omlfRnwj2okRZRWphneW8CAy+7LCK5lzTJ8rW6GL1oKisJdWN5nJl
ze50ZQzF7hfWuse1U/0fzdrgVqRg/tSJqaC+oxkywsFVdx0aiJw/Je97Ur2WapcAcjKq5QkEHA/l
lnXS1CNml/9l7Tk04j3h7LtR+rBl4kDkdcvrmygalSLayxK9mlNvVOaWRB8KRUfUy5iy2iZTtE1e
hkDj4dXxWWOznNwEsnhTPQuBXRU1y7AvoHwFEXkDFejb89Bchvhctf8GmZwYciQwzoyCu+ORIefg
6xvn1z72KDm6v3X0wxqT70cQc1x/2WzremNPFdt2GCAPczBSwRPdUb1mqNXm0fyrUAoSbyF8W/qZ
47elv6mhkWp3/uOkX4cGogCZh/KKvy+JnVpnFMwRj5nqJed3De3HwPWDdmI/A/nA8pB7yJl/ZvOU
bRhi70LjUdDfyjs1dnbWGJGgAI49pV3NUWCEkLFilxhXRpbxnnbVbP0RGpOEzoB4i21DRrQRfjoJ
qp7+b5EVK56NrUeawnmsXmSFroo3VhTjfPpqF78yRn48Nl8SzL4Rj0dh8pmwxFFpCY615H2Z6LuW
sXtqvnWM3rMfNJXrJRBdJhXKseh4qmCTKjUjBCjuKZJZsalXOzVEz7EiusWr8SJpLYFoNaKQCHL8
Akd+U4fkfS6id4V5Osl0nGwte+R0b4xHmwBeaaIHRyGh0plfZbqsGkY405h4C14XNOmsDqfULk6N
LPtKe2bmeRyz4WCngJGKYFcd9IxOB9GRuix+oGwb+VX6zaqAIAF0HwQJJipCsi1zWqUiPQQKaxX7
vdH7IxQIN20+FLVZ09PycXXWnfdSBjThnmJKTNbEUWcrU+AvLTGXGjEY8n9WaB3Dv3E5HtRNKGxW
0fOu2aVXE89H8KGikybTDW9ZHb4X8BLy+vIuOumc9SghdOKi1JRn2lECiDgCRFSN95qGYXD2UvQw
3yYW3HWx0neNxGw3pPkXMAIHlzaGj1wX/ch8aCvoEswFspcd+GpFNnqyipR3nZsTqIdgZ9ITNkJe
jLzYLSqq/ThqUTGygfub4hskGVZ95eU7Qgw4Giof+AL1PRu5ft1YjGn4yQCK5+mu6V+l9hr17Qin
YCFmEEnD/UbTOUw92d2erlFFAwwkddcCY2qc6V25hhJIslXWP/FF/ck7qChItBUsl9KqeDGVLITp
dnyJpGiueg3etEZnJKu4LS2xhEhm5LComnYPds5LkTnqp34eKNl6r+Q0sVQmFsgotHOTd3QQlLvN
tR/vmMG66ivCcMzBn+sHzj6oc5P66g11RWB111Fg7esBVAhFOSeNfWzkQwNetQdLYrnbOPhrs4CD
0dDyIarw0SZukN2XE6HM0eE3PrlWXJtFhyCNd2G56vihXonNzR3cYSuJq1go6qF2AH2W+xxisbOy
IenzhFrGJxTw2mZEU5anf5KRuV7A2SG5XGQpucHscduKx4PyPai4T3UPZLBLa4JO4loLBrSTV710
on1E/TA4kbjsQmJqOjEOLvy6B/W4H0RNgferfwZOveIzW6U3uc2AsjwahvRB7JsF8JNv3cCeLaBO
RsC7INqjaEvJ44zf9Aw9HaTh8G/SuuLFvWgiJCHotbI3PYdaHT8JDdY4XoikcYP4rCZMdJStCmBQ
WTMSCY2rXX+Zwb1o+GTaz4JxAPyvc9O/tVwRGwkPmScrTrHuHzGDaBlWs4Rp0d44yjcOo5XWXhNl
ZRBSw/zKzu9W/RhHUK2fQ/AvLu7kK7HKZxh06fo1dp8Ugj4ftVgd3DHmw8OD45JkuDM6ZmerGRgh
J6Ue/pWDlOr5PCPH1S/SZBPtFRGMdIliFqbbPnlzODtbsHcckDxIs24L7wqFCNxLtXiGYXPVSo7m
T8aGfAPUNGtde6Xv7Z8gWVfN6E2xitRaO4XDLZp+bN6TKjsRDDLc43euEXkKVoXHixlhzDSRPJPh
eQ/q5t3BnhH6bS2tfvOVibNF7ndqonp3YZwcrp3W0wkzgHTNInd7LMZUFUr3hO2XJoSX8ZEpdva1
fTVMrNgDmaw1IlppWHrMsSS2dQ+nHVZpDHj+nGQ3YVVgEC82SpiIueXiZ3jV4R5XVBPEW3RFyaHR
KnSGbvuK6w6DKr2q5uen5QejJB9E8843J2ROkMwxL67GQnL57Xgm2AoDWhY9ULKCZjsapwCtlse/
gfKv4l9GqEOl7GXODGKmLzmRvNml/5PCfs2WGL0DS4txSlx7QODtJZehYhOwyCdDyinlj5LWN4sk
LsMbpfo1o741q47uFdVaSOxsLb9aKsWiY6hS7aoyorTX/LkfCIbP1k564jm0bScySFbpuBS5AExa
UjaW3W6GqzD1nXd9SHxlZumnNHvsWWVbnxB4nbvOwBdjHgPiYlwZhw9oW7eSSmY8G56hcfwTcCaU
PevdcctamgcvGza0Z0YFbsQ1l21bvWawYdwxbOqemIa9dcbbdyTiK68ekSm/dWu0MOGeaedeIKiV
g+vEI4rGWBV3lNGI9+LxMI32AYmlzKKAle+xx6UtcMQ4bB2WBTqB6Ef9X3puFOvZx8OzEPQ4RbOK
w/lt+KbaDC7oG1ygB7uEWiC9j97ivrGS4KmuUjAd87wZm9ssyJoS/2PpvHYbx7pu+0QEmMOtJFIM
ypbL4Yao4GbOeT/9P/SdA7Qb1QV3lS1Te68w55hplBQjHdeGLsHwLZ1uY9OOFhC0UxUDmdVAD1Yo
bCTaZ3/4Xqxu5xWuzNqNv3C3aJgBVyxJeYOEmOmf/BeruYsfpoEvYmH5GOXz1jnn2KYjs5JLn0pn
x9TOwAO7jxmHoT1VMFHK911g58fk22r154rRrjmMGMIeKwKh7bZ22Q2UMcFgTjQ03sP8GnrWh7VO
NF8y8/xxMeq1HmG/CiXxLphAb44VYCylsspOWI/r1iuRWGp357vTOAbKYRdjRjnZb7Zgj74OlzGT
Lk07XGf31GZtNKBn7FDAbgbnhHVYifYkHkaRyH5ERTGyWsZf/HIgsYlT8Skbkw2yAsQgKzjyM0rH
TVi/dR5moQWrGIjKXUbq5Z5G1ikfaqfdNnzQHVvLLOnPBcBFc08U3y6DCWVtltt4pZ8pRjDf3w0p
9szid+m/b0R4rHgJbNaeRIMKHClFCnRlO8uKfZEl4A3YaTjuco2fKL4d+6uL6S7AG9X2l6aSQoUL
QnGwgBSfI7DkeIhSEiWskzZYDwmLKze49aq5Ke9vS/wjbXgxRhTG2HwZs82UogTtJDm31exO6huZ
nTrIlWoOUA9NyT+p/UhMdkv80WaYE3NgowNrd42E/bBjz8KC7eZQEnAROsz72Nz9XRbKlDthkMv0
xc92JWkW4AnUaNomPkMRBbURIP7q4VClFMzGGBvEP9QNVRIOpQnmLj04xac9P9kO0kkudDlEargc
m7HNWbnqnNeM5XYmLh7O/ya/FUwSV/spGYhZuN04iZXsqswpKi7nrNe/kzTfJd1ujOyM1L4ie1qP
it/aLBjF5Frysic/FfsgLyX2W+Ewbmq6izMKRGZwB9DIuy1h/QuGbbljpDX4jGUv8efLEvJ3SOTb
xoR6OVCLkzMy5b/09J/GibhQS7bTZRQHK/3KqOLJ6Z1lVgLzF7voxreK3Guzr7WrLnreXPT5bBGQ
Mkj/GQ5SUhLbviTCuyzOxYzkvxRcA0upWGMgMyA5LhAD+Zw7CFfO4FS1zAnNXBBTSjhe18Mrwi5v
qIFq2j6wKtHvNVpSMJYL+UbqyzrC/j07mvVjZkveD3s4wKK+xl9GU/BGhZA47dIDAKasRlNP8Z8u
P3FQva8qr6ENZKd9hWjs1o+0VFi86Gz2elR2u/hr9YmixFbBXcaMDTLUx+qDkXcfgTLRCX5BTeKP
5d/9dlqRWaTpjrOiy5b/BRmxheQPxGdziIPkO9vC3r6T88hKZzqkbwlUdJgrzGE/nvyqyPLdk2pe
kl6fzRIA3xCkXjQoby39Vwy0kV583WHm8149Cb8MkhArbuKKj4706Den15/JvTl38nTgrUXRA5Dy
PXGb9OeRfVcJ7RHXk8tvnhHsu8054ceXPPi2r83ZVub9Q2b7wtJwQDJsrjmBcinQqdytGHrn13oY
PpNv/iZTFp+cMLBw8mvOXZbskQucukwLGtVL6x3JG6V4y/hSEbR/LuhCuvemGO48nzlnu/Y7GJ1p
n7jUIw4tV7HrfsRinVvT2sE+t/pLppGkRUaPZhHfOWtIlE/1+tMYhxIp0Z8Zpc5od6e6YCi/3kuT
QENMXMX3OkaZW17tEkQa3+iuF/OhpZJ6Kn/IPgvbrQ6b9/JtKTCEvQfV2jBlbgNelY+EzWrpZt98
N8gMCQxhn8vrV88wnA1CdnL90Jx5XvhpWNvfgPrpvTrHDJlqvJl+3kxHmllWkHNkgyFesL5DPODB
p9BoenGSWyaXRUKh95W2Eu4ITMSCuYgU0VtT7uj5L7S8YvmRyJKkay3ftOU/Kb8qyAiHQEPQkzIm
LhURdWAOCS5SDA1pyT8DlPEgtjOJqrza+RVxCY5turktRGOMzeYESjj7lxCZ3KSwoJhGMfahNGse
04y09BUcY5btqRd/0yV0JtXPLVj3f4dViRYON80zUeRtpClgMdpV+uJmSeIh1YExuUG3Q9/DLGdw
G/RYtBApX8lMI9BD0XFgS8NVJPnSQhBr7dNai1TLOS2WFdYGNXfNDvowTOK0DtVZTPLZjJHvotZ7
vbD9OUkC5WNefxWvyTLYdn0XpIunRCkOjAW1k1HUgfJnKaNiME9loZ87WrGVwZT2YYNDEccSI7vQ
62uTKldksTcUXw50wy9Nz+CrF28qVglUUvmUBrqOJV55PcdKQn454HVJoK54bXL76fbC1ZG4vQ5o
QHmq7OKimslt2PR7Mn3TbLXEEghdCWYqJJuQjmLcuOkPkEJsfxX5bSvz6zTFZ6VQT6obkwFEcjEj
dQ9ksatZpBdvwPvRAqUk9hXT7FsfwhQugJX+RUioYd00PbGBnjZ8rBVbfCJf+eJr+5HkNmGIi4vT
PlYCxxvnMcIY1tHpDU8qVtXNIabozF8MophBaTgyosJU9uSVvfOdQZijkcrT9Ues+BLSfjk7viSt
gwi3aQjkc2d5bQqNS7ePbG72NKxc5AW3HHrsy1SlN+AZv7pS7Ek2SaD5MlTwtq1/iQrFXxWb7zy4
s9ajZVERt5u+uSFPRlBogIqboWToSMq6ukW6tnNY1inqSp9BC4IWqahK3w5JuLbkzxpyDNzOnBkF
0wx1z8GYzui3eSoIaRvOJLaQNKhFFlQAZ7UDi1deLn7YwAEEbCrtUg/sqLv5kQzJE/c1kJFe+srM
j8LS9sFTh9dXb+kHOXPVqsMHNaFFUSM4ahgzNsu2o1FPx/SA6t0cwAaQs4ibgiPZFJsLFTqy1Rgx
uAiZpVgO+MVmeFcNNkRIyXKaV6g5ygh2WBxlrNE5lkUyUtkGpoLEJ3nwqbN2bcU3KLMsRGBSITkZ
APkXqHY4ZIOclGZ90cmwVElyQY0Yg7eTCrpUPr/H5j51IfM2a0tOO+sxWwacqiIctyHAaLX6PWII
ggQrsbGiPCv24qf5SuYIsr5l+qvvVwcUFbNgKlS/mXmvs9GVyPBBz750UlSWwL33sTL8cpL+A+HM
sdoccl6nz5xBiqWw0Ig97keulrTsfhHv0GmR9PIi7BIw+YVTEuGzBzxQDbNfEGxfkuxtBbyTs6PB
QMTJiWj7K+uOW1cdJiMixGIyRjhaqYr+SR8GfvQZwByX9kbePKsTyS6xS+A5nwSCBuugGh9aXO94
ffuCu7P7LUhYtbQu7HSLxJIsImU6SnhRk5eO59Cp8TtfpToljwwpZCAq/QmVJzNZiSkiHOrfkCM0
Y7uKZL0kbJl9ScBLqAZUivdZ+U/B1yuGznPAfAMb8ZS/NCGBKLLQQqH8Yt3B0Ajpn8MWwHmtWpH9
mLDw4Jyz4K7EPAh/dLBd9RxoN+sgDHGTu/qa19vZ0OLIYQ4HbXbrAZquF7PWvBhZpjGqxMsQa/oy
YY/KToLKGyN4Xr2O0IV52i8CL7IOVMeZcWvy96cinDJB24ZcOnRAZQ0a6SHytU8XVzZwkTUtrF2J
zcTFIh3eJrdG32uFfhVoMdcM8Dq+RLk6NwITDxuzmgST18f/gj/sKiKrWqT6GZKw2/YFYGMK7cIE
HJySh1SFozqGqa24hvablUe4/qEAoWOv0WXHKhbY+BZLxb2rxptk/kJFdKE/L4cwI58B9ZqPO/9Q
lzrO9DxaKu2U5Oh2rXeEhaGhm8xBpHulxA8ogvCjpUZwhjdnvHxhAx9G18m9lJCF2edGNs8Jk2dm
aTOh3Fm6BZNwASZEmHOZ/WJ8IY1pAVzTsbNR3eVSlB1HwCEVTrh9F70ZLA5PUWZHQ29CzbjZTkor
6ud67KLCZZ0PUTFDI5sQrD0/ql55yIvxoDybVfSs2u8iB/EqRdV5V9UaDI3lGFOcjQqLBcrO2dLO
+rydRUGueaOD0fcdO3G7Kd4rwC8BsjEQtP1UHX1yXNW5PMUijdaBHfTvzElDp2QDZF1iP/Y4THdV
92lL1lkZkMolrrPSS/SZu4bzvoBDwC4QdPCMuWrboUIZ2c2jYqjISLRZLMmswTYlYfaZ7NfQOvdx
eazFduxYU/Xkca+owltU4RlsPIeNnvxKwIZ2oMIj1k52YkDVBWiwfKmgU8ycAEHDisBFVxqe0IH9
v6FGwKAiB0AjXgc0PiSwadPwVinRaleB40La21rkChXq+OQ0cFK0DbcffKBuhe6xa6CZeHWmhTJv
aln0kUNFlJMEtfmSJO2aeHg4rTtSu69z9kAghH3w+L+Z0isqQle9TJk9APsedAiocrHuMm7uTLav
DWlcc+nPU3+Ufl6v4Eec5ojUnPs2j2/GHZPfrCrXNl5u0IsYOpfDIYZyjXMCE47E6FOEr+0iKZ5o
hTNXuXN8AFV3eOvqyo8mJcdFEQe5PTvfuxHDhkZod6rdi05/EET3Rtj7hB2QtCplg2pAmNfYtrdG
SNc4k69qT7dqBoM6XdpLPK1+Ilf+NBpHkxQYVXM4MQkbBPaqoa7iOB04ehGWoo71EID2HGfVoQ35
WdJ5a9EgFhr94WCr1nn9gWPp8bh4mC3wA+RMwBuiy/ujEFgzrYXI3V1hnnN+snODF6FS79MHa82l
U95yw3ojUPaYmNbZdOprd9WGGX72vr4TDjQ2GtT+NEQWf9AzAhBJdzfoSwvYhrMzouLJPBhtQvc6
cDyi+axy+xNs3lhSdidu7DB9zv0ueyCaGE4Z9SfCry/L/OxLKMmMRqnTLxbSpKHw4tQ+l/9V7beY
qmMHQ4GlHFClMyTQa6X/nesbxSrT8SLr3rp0AP2HVi77KUzqTU44ssVk67YolTf0cyh1TshSjAdL
En8Z9anFLSWLsWgfgl4itTBAqCOKMEzKIBvGPhiWr3rqEUSS3j2314IgTmX6ZL2hhRIuqmxaQKTF
niQBWaEq5KF24N20blFqrkoIVToPnp5qnojZOyJ+Rifb1Nz9ZDoJthHMuzeeme4w9k5IQRBZEtP9
PcHpN6NgfZqat5gRZ1td1j+CVQjzKVZ3JgSLjA/N4A6APgA9Kz1U5bgz+/FDImaVXoLk06Kbdk4F
HySPRnwCfZM9i555LW84Hu9Ckkkb6/iK7y+ku4D6au10frOdzX3GZBAfy4Luw2T0IWNgVZ2INfMw
nVppOS8/JSCnlUQW9jD2vUjHx7YZj9I8L1tYCUQjtEJGI9E4mqf5w67XfUODO06xP0dKXAWNKfk0
GMqWnePhmiMR6dDpY8lTLxOrWNpmIoD6YiRFWG3Y7AsgNYTFFPA5FdaT3Okwz1ZauFj/0BPcHHup
WyLNYoKWlpDvrHDuENlIx8XKwnVUgmwqg/qDTNmVncT6WiTEnffSVVoY04FFdSmeQzbElG2LfCxM
AkDxfxZkQWpy4oF2dWOeFxM80EsdKTXgjBAQDKnsWnAVJisYlUdlWCHt9E5+aTi1a9l3N4kMrj6F
8UiZhLC/s2dI4c2zAYWhVFD7TJ2r/u9ruO309yGebxvL+JhpWanJF97yDWsNIIWIwgsUWQvpQXAX
FH4kU024mc5ffDQkbb/FsYtmhLDI0XbOrOOIKpocPGvFG05bdAKswoBlarfeXxrzklWA7GT5hCre
IKhMY80LlFAECYFkMxNZo8EgMJ14t66EqrKt3ktMQNkJxSsGPoCtsoQMm91kBkERTJrSnuy+O+fz
cFGH5lox6zKO6t+6F+dmaa51vICyUA+VJK5Iw09pQmVgFXd0+HdBYMWMsnI5lBXWaD5sopk7GyJh
1fp2HNPps0tAQNHK5rED/U/Cgz1cWD/lTY0hKHYFghoeUANykh3N859VCWpiz6Zn7nB5KGxikZbr
TDJLE3uf7M2EZ83lPxMhXxGjgJhnBIM8P8RJap5SN8fqYIIexjWQAUJQkIHiWTZ115YPKWyevNIA
ixZeDqyfGXpsBO81pTW0CtBBZUSKO9n1dFr6enLkAoc87a+eMSPAlou3QsblVbz0ehsZ1cgnLHdd
nxhrbRvhkJX6+LF9s+rRlu0r3ScLiTgmrr8vq5N2Co7NWeTvc0GKaTlG86a8LyQUdcPnZDpICkDx
zsE/BvY+DgoKwzMeH3a3B52hNknNb2OqnjfjzGZazibCKOPAoLko/kCtJI3lEqfjeYgjkU1B3MZ+
U/t6vuwaIpAV6h2p4aPYb1VHiwW4/wLWEfhOzEKyxMVHGTPH/1T5gUIef+BIGcILSbxy/kphhg4G
tuc9A8rWjZFqh5sZuwWchErdb23uUgC9jfVlywUE6u4aa+bNQTMGOA/j52IR7Bv/TsVetSWPpe7F
wv65dM5lkI2LHisXBVnF8KhG7f67BZfHqtCW6DWHq+7pFIP4TIG1qDOu7rLEmAwNnr4/ZdCozsT1
jKqPoZrE36OJ87WmT68Oo4J4DqdOIR8KOQ0nfQzJnQ1ZMlwdZTpoqRKos00SXwkLd/Szei9xUzcM
yFuNSN7N9PP5oBerVx3ij9RIjrM+H4fKwIIKy4cwVfoJ03hrK+mp1eZ7vQ2/ZvlTxfb039KGBoPU
rpMhpKvgzzaPFGd6k52AY6uRUo7OdeJ7nSrpptGGTLSrAPhNsBbgGgXPbN/VHqFfbpNgwoFXUbut
mNwlPa1VEoj317c3enrueA0cI4JApLdiWX3CIn1bXRkKgMLtGBEWhIQOuZcbJP+Y3pAMxy7FFcQL
tKxpYKEiNjGrKVZQwvzc9N8sAQrPxlnbdMph08YLWhxxMkrE13IRFi1JgUCbWiqzruW1/tNmzIvd
AT090WGcnBATvZp3SDZOR4l3yEBmlfZHNzGUi3+l1DygoCnNvn4JhmGfCAQrJXPT0tpXGtuk6VIw
yQT7VKJ5kwDvGpcqxbs6HaQvpXuXFPEpzfona5KdyNZHzHRept1nIgog2N/0oJqIhdrNW6ilZoBq
7rD1PXSAA7I/KrX+CrgrZa7dDfulvNuxDDv4MvQK2bI4MYqbRXKaPqEaqD7UovpY/P6nsCkcnVBr
BbRj+UTQN/eiJ+XH7BozAV4nVrXNXv5Ylv9M6VlSMmhguwvgISmOxmzcK3BUaqjfNrVJje43No4U
QHeHZE35b0fiLAUb6aIQI250dDWYOQzrsf09MBOxneq5qsN7Ak5pQDIgjlvzaZW/RvV7Tngj2beF
y36B26+Iozqimy/RsFhb0L0Rq1C/GKvwVPvGJbJxHH6pRQlh7TqMQd2r0fiQh/NmNgdBgAAMRKJt
XS5Wl5ATNze/cqMGWSBTvHBj1dh7ZYKA9jYAhzr5YAdF/pG/lYav/Fgs82SVfif7GaY31lUnLWa5
JmyoqOJKjdSxMNBdq4H6rxlvNmkSGUwmaL0fMbrHWvrQkb3SqigxBUXvaWKjeXcXccvVp9X+7YCb
rFAubMgmI/CL5JmkACi+m5PJLcMMAEEGUQxwh01iiLLtov9NWUQl5WFY3+z2vEmrq+ffCli1GUHz
yxF5KIbcFWz3jK3efTT1F15uK4NiXrMUf9cLj/zjJX1ncG+TbTnAzvmckoOE7F7hUR3CEh1hvJGL
gvPdst6qT9JtRYc/bMKYggGJ5KsPLIniHvv25LekyzcQSsefiTtYWTEUNPjKcDRuBwWubjnus+yS
zx6SBZWhkRr/JD+xRHJNof3PW9HhrYDY/qU7P7rJfLph2DFCkEKdKadkr3Y7gVM2Nj6GZF+bx2Vh
RaYi3PQrPrvS+KrnhMjhMTKZtPSFAQXjrb1aY3WuqECT/pEV2ZvRK286JSfsPAf1Vqru9V8GMpfk
Mkob54dzXeyNNz1MdSzNGENHzLGoP3x9JDJ0AjNeebkwgjU2/NnEOIWou2PYQPzHKlEaqjY7y843
WtUfyl9J84evz5wfZQ83ribDErBB/cHYIhzNJZAx3tEtWQIPmCzvu+7RrxJ+mol4wZc5Gmsep6pN
c6RtAxiij0pq4bDI7P/fUJVCFMkPYNw2JwuG8i+56kSUt+mZVLB0vxl2KEwHjuBe2Agd82SfWx2j
CepshYp0bUhdeJdsSkZG5SyJDN7Ng4LAaftJFK5/aTnqgwZMXzpqFjo7uyW98FU1xtz/89pwj46+
bBg7lZH/hJ9OIFCJch3TldaeDZIehXgYYxp2DiOXl32D8WZdfr4kNzNilWb6Wuxf1oe24Lje/il6
7ZmOFbVk3hXxDFCAM4izSFbUU3XGcOKT/OQ7OaTTh10WnuiOChOtUkXPDWNIiP6IG2jV2qBSuMdn
ADV09UYbxVQNFAKN9K99zrb96CaFqU/4cs5AP5Nho1bDP0zP8zAzos54+VHH0MUTd1I39umP8oyR
pxE75P7JKKgcLsth3wfxkD6FYz+++eVC1JWePjCSrQgTxr8d9d7QC1cikDeLrtZKZLyOLz8ug9S0
ArJUJQAvPTkrUgayEn4ez1R9KnMFAbUEAmunaaRnNL3bzhjmpoF+dQlz4zeDdVIZgAxYYX+tHv0A
w/GVNkRTAqyIM9tCqKqHRaXAPG8Cq96QdCL5WYMWX0i2WECkS68S3KqJ5uWzhNmce4xKr7hnvUx5
d+IEZF+PrlHD3mz/b+gBLNGacBgmXWSQOty0SpQZePw7wkdGY9/Sh9H2RLD27OWNwNQfcw6YsMSB
kKpAGmPfSVS/1Xla0O+FL7zti3vTDPUu59dszI/rh/L/myI1IeCbjJ0l1PoiXPACVu3oIb2qS4Hu
rFyBKv/bvhpn9VY7Y+ZAWimLEe2cd4WL9F0daNs307V1ZHr/2QvCGBWZOehKrbQ9dI7GvQKEiQv6
bTPQGirPjvyX2eIh8Rxg4PEbn8Pa49KW03XGgmnO0nU5LOzxa+OUNcbJxcEgLaxFoWLADIv77KiF
WLSQbOs9bgJYGQoWLJIB3N5N8m8irvZLRgzbK/GAg2fDk9qNwbxPdRjb22VcxmPpKJFmsmPcjb6C
1pEZ2F5Dz0GzOo8hg2lniFCGI9M6rg3hpqPlLwzMX+JOY3y3FsJnRgBeCMkPiTNfY0O9ablBZlN9
c2iSQff+qOzg5e61/ooR2cThSLuykF+MIs8yNbdFKZbDLCKYxETiAyYBXSVyvArVNALxwXArFwAi
sFiHhlQ6Sa1yqdcOd6JOfBG1f7lFeto+xZC+r472Xqx7zqZqu7NiVatHvmYP9tx5zUA57u9AfW5V
l6Bxy69asjvO4+pK+5l1wLx7ZGfmLvdxNK+gtU+ysYBe185DXh8Ki40sMZpQNzQDTAlxVhbfd18q
UANQ9akQTRhebbrXYs5Bzp8xi8VMvGA2mUyLBjIU+E2AjUaGkMhW4UmEeloReZGrD5Iz+vLJd/xe
Os2vAvvsWCEEWG+kmh23Mjkn1XxLp/KW3eDQodWzQtIVorYlH21qwiG5JDFI62IJ0v+aLneRfPky
tExlGzDNiRMgpx3KxEh39BOL2auu8vy9K8zlRvdIfGt71yF7CpXLdHwzr2hXBRfM3oANlhivuKzp
5tgx4NsW90KfVUfVZqX6nTinIsFh/YItrHu5+SP9gTQhyeSCVe1eRx04Ndq5GcmBsefIgFymUWpP
6YcaW+GieQacgxoRk9JCTl2FPxyd5rlRJkCx3TAoD24+suLo/8DWRRXYh6nQwkz9EgQS/N6s9oRX
TqsgCP4uiVxuUlfn+zW0R5vBPZ4pywdXvst4QSCNbgxTW2LTYvEGtRUsb14NV21MXVxyh/YkpcjK
0jaS7JFGfotYjunqvTDOMw1iixQD7mFku50P7QwKAIMGer6EC5hRnG8cKtsOEcbdzD5DaP6B56ih
WjHFl9I4Hh4p6qr4yJvfqeRIZQRqSdIpSXhdfiPTGazZl3AYFr/bjat9sP2JYA2tBhEJgh8Fk1+h
uR79auN2t3J/jK1XYCeONe87l7BSGDmEMmRFhyZ5ooQTABP/HyukxG3/YoWU2E4nupFXyUlMwVoR
+uzOVw5aL67zo+HzX1J93drkvqqsz2DxpL4uWW8d3ZdO99Xa0y/ZUH4l98mY3h54Ol61f2HtrQa0
1+vSNc4WoPoM6T96ln7Rj/1rJ1VN2DErptrkrGqqB4LH6yP1q+eOexlTD/bhwUKD4wa6Q9SUCm2k
HaQxvrKl9Tu1PuoHa5aO3V+yxyIFE10Tr5fRYrDmSSqus54uWgBzrgHT6Go4IZBMx+uwvd4Q2ynF
oK0+kZRXJcVPwpzZVV74m+xhkuCSjrafPztSpIaStIE2UFgUadj4eW82UO1Ww9XJz9IxhdgypjwB
rlcKEVwodIIqnaBCZrxekOXMA2tSEPck4XqMMJxXpttp7nwpkk663R6spw85FrzcpVvUa6QFObrZ
GNb5fKnt7VR+gt2vZujOa3rWbL7BRrpWzCCYy+20tX5szQB89U3azDcSlu3ZxJ/gHFU+mhLGxaP5
LZmqj3jX73DYJcniFz1wUpQ5MzlfysvcSBI81HpGCU3FABnZD/lDGmiKjPwh1VLxLEJWho1ABidD
swGssuZZOg4R1uwZur34V2Ppr+cHWuJxvhKbhICJnXGdhBRPv4t2C8ZsDW1Tj0yWroALvD/PREVB
3OyJsbqz69m1kOgbHipr1p+j6hpidRPo/KiWNhBl9IHUYLaMLC07k0lhd7ABsak2pGrmJbFXyGv2
ZGpHG8kKM+dIMaTnZBIXXU9uadvdp2J8lNeaalvhbZKcJKsjU/0TwBIVDjmSQ5hnX3VtulPORd/s
5y4NNgCSKeLbpf+eFNkv8V0LKfOXnuU7YlKc+RNs8uylz2JJkwt/EgZPNUqIFdmZcUgx70g/CkGo
G0VNN3s8t4Tw4iP71XKV0s3emoYKcTs1PQOLXebXt+13jYuwqA9iVs6WuvF0DVFT1GH/lbDlWUnm
GhYqQAdCzCpOePK3PuhZ6yqsdUuJ2A2AUxRFPPiRQlFkya9FUDMdmqI95SwGhN2ChoClo1/w1Kt5
VLxLrN5MMhpEwkmuqFcN8XUh4YXXb0r+RKNqT/ZVcCXOU8b/l5zzJrTrky0twTTfu7o44wTSobtO
lHwsl2RIswtW15i0GC0ZD6Z9Jm1QVZgfcutM/8XSv1hDokVJBcAmFAyYCwbMG6ahebx1qgoyq/WU
kc1E+uymZydH5gl//KsR0y4qHMpVRAqzNXV2SUdEc5W/ZiwxU+f8UjtP0tQ+F/GJLqxGg5Cu/7LC
LdB2MQ2fCbXv3ukQsVK/hGOlZNzQL9gnK6MecniCGYbDYUPfsG+Wdm/iPdAg6gmYK+Ua8EAYr09a
Agfl32wcZxRvdn6Ytd8v2YPBaIQF+lx9JmiLUj8d4EdICqXkf6lXjylQ+5KNpXBtxMQU04gDaXCe
jlahRR8e4/Kj2WK32vd+/ZXWrI5JdSG7g+1ULPnJ4vZjRDG8lc0RWaIocMoUqBZRVFUxGD3QsWNi
+K3AvUtUSKeUAUotfSnOSl1h0Tikh0lmBgEcIyFiGLkd9tsjc0Juk2Bhpk3dQJEZ4+/st3+WNh7m
JCEEud9Tb7fWN0O700J9nbDUkPjO5OVrIvbNakNRnS1IefZpR4rJhlJ3c6KafkmaLgkjq4W/Jfsy
hv1YkQmHR8gp7zNspqJf2b4+1vki2dl+yplRHUg9i+0pGot9lza/SD6Zq7sM09uhouRQKS6mRtRY
7pX2Eg7AM3T+/NQ8ot1QniM+9LWxUErVbsXyBaEEN8eenth7KaJXigmtVLnQNP1dKTnLmj3/OH8q
cm6GdDmZ3EEII0qzilKQuao3OqS0ZilgG+zWSAfBGZ1TT3OezqCf4L3WwJOrFml9ZMLlARlKy4fc
rjIYGMlew05V/0pB8Mj2LxvoF8sJFirH1cpcyjBBlYBxaHD+M17uGciWOWRLQnzd4Us1q8tiEmd6
nrrAQfCAC8w20iDTH1L3Z5QhdleLV0M7JMpD11waSZeeynkYMKURwbYV2N0Qqy26QN3DyORjCYvK
lBmEHIcCiTs/pOxrm67dOUtRhUuQ4eZL5tDGMw5MNih5c8gkwEkI6FX264ikUpRPDvUZkZU2Rt2x
HmAcmOdRFy7CPJlZ5DxflpWEOs1HXkFFlCMLWRNtbzms9kv94BjXnjx5+G2oBchuoIyoin8CSHHB
2J+dPIk0Bc6jm7YtcDKjDOTvtVuuJNTuFRN+S5YAcDtb9RmPska/K30QyuPkB8RuqbGHLYSvn/+/
OiEa2DlOttuGnyJSICQsg9i3DN9mfuRY7CZIc3jzHClATqAt0xtf3cy6mw7CN8vG13Yd+9IFW8aY
e3BwSa6lJLfEsfqPsL/g9T5iX0Tjx/fM0uE9zu6oUnm6gEjRR1kcEKrz0UT9xKPCes7+ASbh6TZ1
tLWX8ilsJc+prsu0UbdB9ZC40Gh8nGt/mNt7MyPy6EHI7Ibh1FnLzc6M++dCNNKG9U3l47BZJjAy
9GHQBHPi2UEA7cmHWA2SsSU/T7PAIM+d6AF2sDmpQWBr4PcK84G5kjT6WT1Mv2EJb27HqyZ3ut+r
0AOQxfdPQClmflEAjes1yTfytreY2GoKQCfLCpomixSNmcChhz+WCHmv9u8y2XrDPD4Rr6IixT85
VFI0dIBriksrtReOQn0LUZKFo3HVpIWnF2Um3jQZ2p2843jJ3wx5vBhEo9Fiar4mRVafBrFDjBwf
S+aA3UO1AWfGyD6LJMi+ecdTBGDgvcfDK88PRSHIyXQnferwVJWVwEum+Z2CSmjtDwpN/itMsdtc
YZQuqFgIwX+ztCAWRD6N8xolhrSzSWsuC+IQU5atbsrcCpat838kncdy48gSRb8IEfBmS4IEvSdl
NgipJcEWvP/6dzBvoZmIbjUNUKjKvHnNCh84tFguc7bJ2WJdFWCHYZrVGpfhWMem4NhZiot9RzIn
bI39ejQAybr5Og74Xjgr9ak7iN210kuTDxMoy2dGDBjXOvImhiEk+mrbp5g9+C5U9ZMSlCc4SGTt
UQhgiFM33Ulo1amYopO9rZ3gyOkpJOUomnP0axs+9VJ/r/bNoc11kCgw5wlvE4mGh3D4dapK59DI
z3pegCVlxwBb332afJn4ciP0Ui23+sHEtTDK5eTE6yh89ISld/j5IBVdWTinKRTdzGsYc9rDNo3C
QzpHVK5wZ42J/402aDogAVgbg1TBmb2p0F+0JS1E4TChmt0lRf7fzhvTyuEEC2UPqfjZxvGIUQCa
VcKAUAOcARXnJE4iMFdG9m706mLrfFeYSpOSZg3m1U8jfIMAfEd/2WUVLF3lW6jTe25eWo5Poa4n
MolgGUiM7el/ZsaxFK+k+KFhKGY6GEgFmyjBTkInPIZBI6UwMraYHbN5i/u/Wk/Pumje7EB6NdA6
jCOwMfvmxL5pZMFezxTMNReqDw+tPwU6g81dRqBS40fLuIZMajU7CdTQ5ACzOAKTCp7L9E+Rh8PM
Uq41cMC2vWSqfw06cR+BJSL4wKBUZk2sSH60ioaZI6BF2JCE6+pddUyz5sismPLQNo6TzjPCZlrp
DbGfw7nRzbM1+nSq0cXCwB/bPo7jlWaAiJqeEeP2YiAKJ6yqI5hQ607fwWQvsHzEKStnWORYdF/Q
NhxcvRyZ+d3AxY9+HMkC84U24J9JcD/TscBf2dewkYrx31DdbQfEWJ3zd0COsK+p3kJivQyNWDbP
wnzI6S59vEqFfvB1AkXaoyL5B9orjTlzC/FAK9cW446Qh9GiraC7dVV8l2Olg4ry6M0Aenu2Ltjg
W8uik8Yyj4kWiLQnJkTVxzEiJCm4y9l9wANCMVUv/VA0eV8W1ARjsVUrAfWz2WOU2cGYDMzx6Mvd
qQ2WYyogdnTYawuaGnNRi3QvpcwvZ3URvb3e4mjZ7hP8xOxib0OGSGCwynMEC0pCeNiQ6qytJUN2
7S1UTgtTC46VZeybumePyNmHOzeKPhtU5XnarmdFfZhiqLDgWFhZpPBJuQ0J5hxouJRGcKHhkPhl
4drj6MoJUPodKNyVESK1YCYBXNHS3Km6vte7CYjs0gz7JDAu1aHNYFIVp8QeXZs43TmDD6ygVuaK
1KsCXHSkwpvaXV41l6ruz5hDARe9Jwz0/TE+RDKu3BWIrUzGjYKsiiMOPK1koGcLAInKIsI73bQw
U+3G3OTwyjuWcD5+xBrznL5dtR5D4lXTMyIYGsyIh3WKeGmODaPZjRrUuWs5RDPPCDvlZyqZmCGf
6yzWob7tQ3mLAdIwVxqWdnH0T9smpVqVT0XfH9U2PWiqgZttuWPyo3yW/Kf+DWjUW/DVWjuZ7P3I
CG+ZNZ3yGB+PesoeCdYoZnjTskuKNWE3IwsY6vwFo3YWpXRGJTSekNxwMJHxK3Qsn5+m+Mj+HDgc
I6F13dxV2+bGNhJCWUq0ijM+TUN+qqBeWG5YgM2DukvXdOBtypdiY3yqPdrDMGCyLqDQ6J+izAlY
54TXtiE2/KPzCkeT+ZirjDRAhA+LYN8NrJbC2nb0jd0CQOSfMCUQU7iLywBONeSBnh3Spv9RVuP5
H9lhh0AhtNQ+08+e9RD4NHUJKr9KXXoLVf+mVfgS52x8p/KAJ3wgllVzHE98Vi+fuH+1vC1UQjW0
dStirHlbr240cJrY63/LDL/ICgojrOE2uTwy5ic1iQpKDYuYn5ZUBfpd7EsDKuDfJq42iFTJpWPw
iXWlXAGn4McvW4dB/8R8opaXUfeI+4tBz1DBng626TooCEvTT+VUP03Nf050RQHzXps/Si5ZNJ3J
dii9mOlYCtgcKIcgMZlkwrIBtkmxg2ub+iAHaP4TZR9DlrTpaGGNwjgGozWm0EuhrtkPlOdoo41A
XETcnayAPUiE2I0tJFFuRHENHBy9TDeLr5HcHtXsQbAsCSEV6AaJMBeh3TpC16LKwqKFcTExGOPi
n07GrJOvIOwkNYZe+kFM5l4jbEYi5/TLQTKtoJWcMxDQZ0vyrnOIABo3hjobWlPUkW/U72aLuKi1
ETc2ex1JohH5u1iTdwn+2rbDjH9VKc6auVcnS9QrOZcMIm09rUizXOW67erMgtN/SdztZaabPear
URqebIlDa2R6npId2uhXCwZMwAYZr2kiEzXGIjI8QyfI+2NRW3scSQ5+/BtHvqc3w7nNg2vCvakz
BsCZ5qboh9InFb+UqO9JGX1IavKBcIkVAFkVwoDWH2OlOGpKheThO6+4KbK1N+N83xkKAQkMPSkU
Fx75lUe1LJYanB8BuCxXNuBylKKZIDmphFaleG91vYNzcTJW0qum0MZYGM3IvxrHzTIwPOWKlvxW
6vKDRLoJf+qr04mDRVcXTuqTbRDMAfC/yvcBP9NmO2Jk4UNeJy1vbveZuZuT7Gm+7QqfadnY3vVs
KYBrSQXaa7eFYUgn0dTL0bRceFkqbK6ULCInD1b9UK3Uu4UnQ5zAcqMRoOea9DnnfWGUGopRHJZD
N5IEKk79GCXZaSp6HFGO01Ij1I8g15BfLUJGwgoHK3qaRpu4KSWjXQMFGEkmXQKcHTxQ0yUIowdm
Ug3C6GJylrPoUf9Ijn73SAz53JbmQ6K5EwLSIaDYMmZmFTB7RocmuPJa1+8660OysaFlD8H/3yDm
tbBRgbNoIdkZn5DgRkT5pH/15FMwsUQPmHJdM2l4Ssn4kgnlLm2mo08NyZaqv0WieXBn7/1IU6k8
C6TxZtQ8bH+68hESZ7oqcXQBjzP0z3TotqXFyJiZ88cY7dXLyKw0qw8jbFOL6Y1yc5pfI7GOmPod
zMh1GNtULeYkZMO0Msh0ceSc83Q/35BnQuIdqn8KXdgJ5j5GuRNJ9CLOUesHGLzBsiExQp8Ds/RT
iA+iNn2nUXNMq+FQKV/Ft2jEEu9X0KvGaJfz1gBAfS4MNIYP2a+AIY0tAo1QOsB03A/yVwB05YBR
9hesIpDOzJrBLCEFg37V/+gLBx7epreylz/5T2ue9OYYR9bLsktu0iqpinOedadh6I/hUB6GiXx1
kpSwVWslBY9bE8XJEvxIsk/Cai/9ujVbJmpZ7gPu4Z0x1qdlDCurDHhQFXHWVHFW80WUdleUlEEY
3kVY36bUudTAqMs6XStJsU2afttgrN9rvwEsQYs4F4wtuDNe7Et7vNUszKm0JbzhmLVdT/JrKMdX
hKEolnWNuOv6H7GKjJba81BKJ0e4lBybGOYbrPpp1Rs6nPdhnQ3FWs9QHk13q/mHp3eEIdIiJB+N
XbbS6QoCyoy1cVKxPsGIgueKeSKkoP8O8aE/aDoyg/QQDB410gbK+87Bg81YDeNxjC2Mm4G9Uc10
gpZohKpH9zq8ZZq5s/MffVyaan4cmS71AoUdJgfGYkpV1GrmWpAA2dYIUlrIZ6Q3Bs1NCopNE94K
Kgt5VwPwQDdYIoOYyItvFc9gGMBQCB+BDq++JiQMunvaI47EjHTuatURZWgN5T7q7X2K/Z6bTVha
TPaN6hNL/B59Vssx0aHKoINN79FNTYunJDtPc/fZ4ZkmF+3ZkvNzh2eats5xXJOzCkR4DWS20pCY
IVZZw1LifCRVLqa8NQgg71eDFq8ig7gUpUZVRVqpDZc2W1XMxpN5Nv6tWNNK1vYOSoea7xOr+jax
LlJVrzOYdXKr7HwFB9V12kXo7sUlqZJLNNpnyFV6sC0F9XwAhuRxKAsCURjrK7f1Y9QX7VN0Z2dW
+uGRriGpHNRxi6pn26NZtUNqmFHZBis1U9BFHlWnPYa5svQDhE3WdEFJHunSrDTPZwVTsh5Ck64X
5UT5ZWfmIazEUY/Ergy2CcZt4GGkGuywW0AqtkFMLD5bWz+PFB2FQE6Y9BfOBitFX9LqYJEYYxqX
JKx3GnDNeJCb2fR3M0LTGcZVCLkz4HOMeK8gZ3O0s0NemDr4NCG4QxV8ErNA0IPxEDR8InBWgkmt
RKJe2Ssujnaugf1QJbxKm0MlcLAOpRWx6+QlDAArBsBKP6ie5K8sJd5ZCIikNiLgDM8rHy4/UTJ9
uZn40UzGqWaMgSiS7cn0fGLByvKjjkGkKC27vRpaUChxQM98XGAvjYV1lOlsHaz//dlq2ii3ertz
/mqlXHf6R6sOO7+Fa2mXW/HR4QZb94aHOtLTsXsiOKGL7njAnULMSohuk/8oOC4BOw0qhAmOVNHM
teYmIbAKowcS24mHS0j0SKmvC6iFIdrwL9qU/B/IhFV7NU/w0K4z3IstMtsy86piQjZfs6q+YHWU
QZlAlaATJKD6jStazY1KyVURWNUpFGgw+JwsNahctmljoobooCnXgkI9N6c1ZhEjYd4K01Ot7/Zl
OuxtbRlX/w5lKG9sZNEVW6hMhiTYRdPeqmofQ07RyYVnlr3U4vdCfiJQsPAoc8hXvhfdKwl+VGKg
ndkG1i2I9YpPhQi32P7SnbeBztCBrW8xda9w4gMPOwefLzU7ODGCv/wu2+9CkDOqt3jygGRfzdK5
NCopIWJwqwhPwI5U+HOUa4uweK/ML7GyATAcoONATjZJOjIZ6ZY57C7UGdu+GLaZrG9H4IfK01jy
vjwe6SiBTweoKchI5L47aRNyYWzrh2V0HcTRnu2xgZmij2KNYmoz1sMWPLQ428VaAGhjOAEdGZ8O
8r9JJRcJaxVT7ZxVmcrbBralMeiE4oHuxnvBg1pGdFSIDTHvSpwIfDebXF2YG98aNjXDHL20PSrj
XoiF6vzFuAUlJuhp4/LqHZxTJEVFe6ho8loQYKPRH3mIBZWUPcc2fsoctbh+yOs6l7iwf6Uav8Xy
t2kdoOXdwK20+9bkqaT9R6NCYPJAaF58mEBXtY0tc7WkXw1aIs5cbCWUPjfDKq5DLC42Ux9UQl15
j/4/MBnQxQG3cyg0xc63HKxT2dyndJsMHLe3PEJIrMGMUBIXaTdxzAOTitBvF5CNJuhJhrTPnKvc
GRz9dJhIqLXnaGPElNJ74eTlGbgfCGbMzGM00P4JJU6bovx9qPmtD//MuPFGyEaa9kR5AJFParGz
5KrFoGLO1fgGeURZpIabZKcMf+yfUXoZZ0Za+IfAOgOmSIApjIY9iIPyw6GYlnGqsqESXwPLPo9C
vxCtpu2N0Ca7bZmSoLDSENKoOUjxQkLIaYCF1yU2Z7DFqMbGlZq+pvEF869whOcr73JDsAJ9VbPs
GgUVnctcqMnfNRzu7xUMoArwJPXruyQvlOwqNLEOtZVhELe4jzWQKW39nYUhZt4IfBD5mIQEmCEn
/B1GcfGe1LgZ6UhRQ3nnvJVoACJ5ZyK2AYwn4dWAEJ78Fu1bLJZz0LXOT9AepD5c9SAQWsxQtqsJ
UESd2WPx9QpT/9HVGNfE/UqtG85le2XK7dk06mMVtKehby8iwyxL6VfZuqmTO2cVamy/x8uh2yX1
K7Ixa83uswozUBtUIItZhUmejZyaXlW8A10MZP7ZsLuyE+wKN7Jcsah0nH8DxxP4wIK8MSKDqZdI
m1YjjYxCHpdcFAxuXdVHhPvHgRAp1cmPkhofI4b7bYx3w2jv5NeEEzk3gtF4PvTrnMQsBbMYi6O7
15NVgdWxGF0Nx/TKotDriF+SGb027SHSqqPV4fyhmAijtgWoYMyMC9Vm/hxs7UnMyTNnsNgzZ8wZ
zM2FZseDmpI3M+heCYoZmMtu1hF4UZ1c1Da4yKpOpFhzNj9mB3KMMgL1GBPMXquk7UwWNv/JIntL
4bln3UNu1cNsjg5lCv9s4AQs6W5myGIrUAli4haXCkpzbdOpvOhB7ZE40iEv66zEpD6uFlWfH4sV
6fSbxGIAJaZtFKc7QYBw9U1jO1rwFdK9ghFpCbFFsczDIRWuldX7Sv3IG2Nh2j4+rZcg+CoJwBYp
nd8I5dOlhwCEdbwWn1QrRsVJ0lKnZW6a/6owXSQCiINLoRnvefFRqq7un/WLZKDMhxWca7jrWg8f
78yhanZpT+Fya6xHgNs5zJ2hm3ZydSYM2BoBxkvtLWdKLztIzirk8YzanMx19AC2kbVKaUR0iDgT
e26wNKwlirigejeOM1XPJvKJWLJGPVDmisUvrDSn8Jj9Zn65sR89nQO27oqMWQcDnv/8Ya2ldnIG
x7OgqV9gA9ijuZct+RihjIxbzmYVnkzP1QIAllYlWdWGAepIt2BM69Qghs6S1lhteTOVClu4lHMR
LYs8Mdshpj3mnAQZFxIAnD+w6N59mZhXRhQlGqxF/gDnFuLTH0kwDUqvKEFGQnPN2Nj/9nEagQFk
7GP6i1UAlyNdJg7DMWehWaD/ErmEMDerbOdTyuNtF/Drs5VOo0i3INRJKi8uRniGHDkCi37cbDM7
ZVhfm9lSTmx2t+6SvVmwrWU40AipxklecRgQufOWRmAw7Y+tketMcofF1VfiI4Z+2bpbkEW2jsN6
HTWunWPXjuK8apWt/oFDEU5vmKg8+ESWRSZP9xgZmhZzz5Wc0sE6ZMU8n1iW7TU5tolyw7fOtNJd
DZ6Iud7WSiYEUb5nQMao6lMyqWvboO3EmjAw9l2UorQsIdx054Fs4/ji2+UVdvgtCvobpQ39WNah
38Rj2yZ7NsaQGnreokNM0zEZIxc4XddqdYgJl1Q0e28WILRdsh9KdccOg3G+rvRbxXbDRLi9aHd2
BxDSmmjz+yWwo+WQ2ZfhzEZdRIW/WpiNfjOgB0VJgROpicNee86mlbrOfRZem3lkSqb9S3ZVSLZG
ph130wrBUW14DZkvRcXGObBNuT3uDdUObwcuGzFdNtVGv06JAqovcVzcHAwf5H56kuQjsL49xrtZ
LZJO57HXbvJ3QlFg4Oc5aLRj2iZxWHSbsEuQj5ME+RGowOraPETxkdmzSXPTZICMli3hsx561CAa
ML04qlJzyBV1H9fWLsINtFY3rdqvXaPFb3rVZbfwacOWNlF35xgVZozIU/Is6rdwpcIJkHVMkJMf
Y1B2eoWfTofJBqKieI3v0VPcTRlLSTqO+Ac58b4VzT4Oxz3/qwcf1qW18Rm59RsTRxkjBwTk6SFF
3Ar3tm/sVLi8MHyhYFs4sw8EoUwb6xKg6ir7EXVOuu19ZRNGr1Z5NtB9VELATUxuEebP1QPgxkSC
5bRTsrWFIR8yUlu2NvVbR3YMYlP/pOVgj/Bq/zkf+Ozl63pyUyl04e9h9rvvYlYRi3rUWULHglaY
Q9FOwOLxrZxuvrZJsWTiHMUgYelX4bI0P62pWKAPkbUvB0mNnXbniqGMnm2NfhGAykHKTo89bz4l
OOvTK/P9FcNmWAZnnXOHyqzCyQrDwmzcIV4kGo2qBPM2uEkpCkhGT5wMFkl/NmwWGXcZHy+qqEOI
6WLdTY7E0RzQZYHJoAnea84rjKMlg1MZUozav8qy3wcQprV+ySWRaiIm4IXq0EUsUj7QWFtejxkG
jQTOgY50iyjXln6G+EvrF1L8b5KIZss3kXGuFWdpBKTwYbs0YgrEp0Ngb1NvGvElqLw/vyTKmAEp
H67ueDtet2e69U+lzKawM/n8YG9lCcjDPtdDs3FAjghTygLCoJJHBXoCsJPJ7/jI2qQ3CZzakdin
4a5mzNwXOLv1f3LyYG5iIqEPHGQW+drns5SaeS7gWPilS6DxstW+iifvjtNOmyq4NayTOiE1HYNS
qkg1VD1/7tZDL8c1rfU/oAx6OT8tNlZta1LgpIgZaGYZShJv4cTNW9K/Ruxxk39QBfiWb7T7ICqr
omccQcSLiZzoE+cuD1PQcdeE6dLnE+pcU2l2LLPhNfwxNf9LZLgFuJPF1A30IxJZLNXbrM3ixfla
ddUsw/5jSk46dzqfnxpr2wQMhVgnMhewxQorIxBPgbsFEKOfOhhRXXJKYO5jaxWtK3MJ4+8ZIlf0
hx8dqtmoqJ88gXCmQTydBOeKiV5IJj2IcVYBTx7FVggBOghxWHoXSDOIrg/4nGQULhrzUiWvBuJo
PDzCT0ikuA4EY/hWK92bzOXS43PJ77KA0HfO3ILn/DfRnflGsC+CPxmmil8tRobnQnsSjw3ozG8C
Y0doQiM4SzpXMvytAhpE0R5G+yo6FWuFZBmAVLTkzrD33IXNGSnhRNSsmvC3CMe36NyQQt3k937T
0STkSMUo1AyPdNv6s6TNoBJUIQkpfL1yeKG1kmlKWjykEEuVHd51JMxAnYoN8pqGH65bNgS3Sr8z
VxtpFH5jvI7nkQs4SuR/qLSMrBA6HZVmBhmLPM89lj3PJxyDfTr/yay8g9EpbiP3nvcckvTdooLc
VPCUVPGQLrgtMeBZRxJH1br4HfwXt79AQKGD9g3bfHihQ6Z/zemb3zqgXMnN5RI9N2Axjmvh8JA+
eBuSGxbN6CVDiKafww5DGb4tt4JJA38R3GIzv0X5tvrlVPY01mkFK9S1/FetKWtl/tZgP6xBVits
hkB7ZuEvjgsGBpOxE5wS5du2r9ZY89D+EL231Ghw+cR9ycz3N2PWb0XhUWWqUe60ZqRap7POGIAC
orLIRg0u1wSz4ZNnKLJIBx9eIkT4k+y4zIUX+I9wKBghbZdjhx/A1uR2JefWEPsNymzxrU8Ye33O
Y9laoIi91fqXUWH3Nwu16Cp7NCeDfkfHLakrooNvKR0bvID23GZQNunsOF4WMY3bZCkMkjysnjC4
OkxIKzMFo9lgGRXgV8r7QAOpDSjOwl9LTbcmXXP2XsC86itvSChQDDzd3yMYUjZiNOszhvE6jF7k
6vqXWTfLu8bLVTi7TQcFohaC1jn96uRniFf7DbAfDxAmPlLGgualoYLzW/Md2QQKaa7OowqTt374
G+KfCOuiAhZGF+EGiiSsJOQrHuAOYVMTIi5W1ipyaNu2FjbU3Hb8003YgMKkr6ygDYO+k/VIvGZM
okvbKjzlxhL9Q25mO5ut0WQORLnVRt2yJZkxgqeJiZc9LMe73WSIQIOVHGaupgaYHaITg1+UqXNi
uEqYGiO3Mr0OtquVJ4KRuuzeNsQpMRZUGeM15cU2qxXiGC83/mTRLlqaACN/izMyeniMtIBJeHjB
ZDwbXfQZpE7nFkajyYNBoo0rB3HSjWRCePXKAcAlbD0vi52F5ShXwp5Q1qMCZL2Q1hoqrkzeD8KM
4o7Rz0LWMIdU11CHGW/Znh0NGyneNVK3lAp8uZxzC3g8gD8kJdY1IUjcLU42Uqls1BJMPTgKAjta
g0AwAKoun5Zj63sZ1hGk0SpRumkMBArmfjJII+rERktwc+oi6gDHI0nOywY37oyrJpzLyUR0yfyw
4ir4uJvk55FqkAHeMfRJSgzfQ7ifOKvZg3EocNzJDLESpIjmgTsGzy+16dA0bJ057FrrV+Fgrewa
UBQXOw2/P3jq3F8nbTw8UzwONFj6yM8QXdJ4xIBS6UhwulzeWadxNL41g0V5/+OQdq1hSoQWkSFc
jGJfV09j35xC6o10OoRwINPmDDXM7n/a/uW4VAm/Mag/Zmv7uQRwumrP+G1tULOMzD7wAl6MUHvH
Nt/UJMfp1R0WPoQ/H/fn6KdhO1EgR+XUQ5gWRz8TkWHFMqye0WiufZ7zLvs2e/uEXPMcW/o5HOie
HUrViF3RWhYkwDlM4IzqkwKIogBo5GaBT5FwKIbsjOfZyWjcRnyTohChdMyVkrLRrRUwWYsW05x2
mMPMxyW+NIV4yQtmL6s+KdeSjFMCDBsfTGpWIPkPE9cttMEJCgqbTRVrfmAxlNPDfcSKIP7RHXpY
IW+dyMQAeCkY46p9uMO+Z1vw42PoXBbKMnBziD6Kdm+ojIqxm8soIlYWJtQ5zmoDJNDHwmHDTC/9
VGIO8ynep7Mj0MCUBSOTLHmxL7Zqth7fpsR8Jqb2dD4C6zMr9WvU+lcHjlRGOeZjTmRdoh4FPsSO
nI0uaO4QU2H34svmRjg+10l7VTMVt87xmj5zdQV9lgMy4JLBI+4JcQgttxbvUm5u0k6DgjdtEMxv
rIb02Wkd9e26eCrJcFZB0WTK2ZHg5YiO0IlXsX6XsGspXzJAXOr9qZBta2kv02wo9hkK2BlleQAZ
tYhNDKNhmXB+UloMfepRa3LqwZhYYK73oUu+S4nNR1/gxWDAamH6YGCrXXwFxRxZTxreB8GeAU8D
Hk0c7piycMwPprIgYGV2tZ28xn+VvJ6KsSvlTEf9Us8lIvzhfETByF/JxU4tEQvEZwwJcceOzvKb
QfUzYUA/wJTnhtJ8oSJ4a0ICY8JfXyRbVF7hsOAETwAae4AYZzc7CnHYh3N2KLMKZ18C9mbBdmDI
PQwV5sZeVz6tIN4xj96nw7XgCYrWhb1CSptkFmII26NFwBqn4DTkyKbtPIzROoM3iI3HcC7gYg6P
uv8TNYga5CNLe1bxcHM6pt2rDHklAaGwicE6cmjZa988p7JY+t8MSdfDsx7/1KK79VSBDi2gjNMS
0l14K5UGuQbWEpOBPth0qPpNrnbKt723WFXV3bTRDQuSOvzNs8k3k3gAU0aHcQKxHMSE0v7e1sui
M8hpQvnk3JVY3OXcpQxpaEPbuQ39pqmhEi4xG3DgJLR2seWX6TeKVt/TCBVMGfu/sK+fRn/1aUqg
1JvTjWtsct+zONtY0/t8A3Xah9h4K4e/riTppH459ScMb5b55LbO1TbOaRzsOKZzRMVGWsPD6ndU
a4aFxhSsPlVR3lvWpi+JlzyGq8IGTiTKpwCkb2VQNe6bCkgf8OOP+hLhL909/FvnIXLlrgVM2HB5
V2Tnpg7iNg0eD3DCogjzm4zlCJMVi4DMvORfam6mBhgl2KCLfygDhbPj24XUsbZtgxx5EfVzoVt3
gBjfVeNzZaTQcdJDSatDMSfmWr/Aabm9JNYOU/F1T42Byyp/zg5CYsKIFx03niurKuJh9MTkEfw2
vQMKqTD88xtVdI5tHb9ajTDMcs/niaRNlcV7NJvWJsu4+AKTieb+Az4tpJG83W5i3FbG77mcrXgy
uQsQ1Gn7Yhh3LTkHwHV3H4mYROnq+zyz35wf8x6dDT6f+Ou/Jy3wL/0+TvZU9Dr80QDqcNjzTzaB
eQwKCHfpCtYOBfFWRoZLgWrT0Az0RThLLVSV3n7mYozmK6dkG4oDJZwjc0a+ajv0fNjrDmEogVmh
7NpGDuRMTCiKFTt9mfZoSDSPp7PT8X/Bm5CHSwOh1SQyurgZ1tb5iIr6fZpdWjT6cyu75W24c3BF
YlDZ47OBqUznYL8YfGgSw0VlXaAwbtlIjPyr495k1JPYoEPMpLdJjHMy95/7cZ9gMuYEO8EEGUt5
qBFahKzFxY+Dr53ltxoZKJ+BS86RSffMzk7Ly0vQNNF9RJicJpcqwg4FJCAaXi0uuh942s7tTM3h
mFGaV/6LPbNiMwkkpqAhDSXPHz4EoIzYy19ZDnOHxG37SzC4rFTE1+aFNslkWbKHRdpzXlqgocQo
dous+ApDJmvyxsm/6Al0pCyUppFY0WoV6npu5QcTekju8iltrgE7HYnF4p31QOMCWHeiTR1YGWEv
z72mUeNi2DPY29O7j29qem0wSwxIZ2zPEUwgLMgG6Oy09sk/ns2SY13S3Yhv8lclK5PGojRnli8E
ZbfhZREasGUyRMIN+GkPPy1dG90m1cSQi3tLkcyXt+VxywbBi/sJUA8Exs0mOgPc9Y19YvfkwyoJ
LZk4jspS8OIjhUrA2srp82ho6TkbPKQcHMAl6P4uzzU1AF3m3GnxcNL6Vr2Nvvc57oM+fONfjm8S
5zSaCNpccjQ3eqLCx6cLC/DmQZDJAYMHgEC1RqoKBOzXxCJi3E6z7m/7tyn6kQbzJNvXEDME3t8O
0EuhZpfc6GzzOGE5Iqxdxl/OZ8snYErBuTQ/aCNyeRYfvkItzyXHhHGSwuGZlc/QeIvogPSp3I0O
4SynFmIAjXJ053DCg2fyX4HqsHofA+IYKb78kQe3yJ6caNyU+Wkp6He5ROHnkMjMDo52/5v05hqd
3zI1wpmJuqBZhHo+X4sIdOVhQ/37r7TB4xWcB58SweD8WQxX3Vd3Cb1qtB7lOYpiyYOQJv9iulDC
vhNPNT9ZEDX3MzjXPEk6drT07eK7QdoEcCGz9lhDJl854fbzIQvyIOhB6abpWbJnwyul+Kapa7Xu
UQC92EnLeed9VpywNm4CrOgGBEB+H2GPkA0g6/Num7PhyDiUzaBv5s57MtdG5d1GE6OYP5a3tDfg
tRTgatlvNOuphgffgfFpgSBCRt2MYobgH7rMyZ0NqzBDRI/lMphkp2UfzMCUAIE7bwM8Nw3lXfpg
HZfyjXTTiSvBP2OX4MLwXFXJ6V6F9nzZTfMzNVy27lEnK5mWX9pykQowkcKlvpnfKS4OQwulMSLe
m6tJ5qczL8R5FU48VFzQGNfSM4hPPCxgC2zz+p5AnObqTe055iNN3GIkE117tvnKBdkgPBw6vNDp
X/GLxQaORCgysYYmOjhGAN9vImbMxO7donvmtWwecxHFLmH6CFCJX7qDH+kb1b623KV56XJC8NiP
qCgR2EOtM4vNldO2/xAJSQPjPKfB54E03wvf4yzwSo/YydEfSHPkNVdnw7bOgMcAnCmOvngva/mI
12tpHiVYHCuNlcjtyIw36obS2mF1DQOVa4N72HAVyFV4OMl5hZwI5ER3y244A1gRjQAVoQQ3e13y
HGjUi/OfcB/JZW2UHbth8WtzKW3x3jD776iKuYHFs0eYSQUWxONSYsFsCx4ZAVOHpV8+ASjd8bsD
x1IpUNg9VJYKR4LCbqByueZLwmHEp8PLpynFnbVyTJMXpSQlKK8/wm/EngTdJ4YYbD1me0LotwRE
/BvGXdJplBs/FJvXkI2MXnm4z6cBd7TCP1CwmIvj/H4a901miLcuYaWanJPx/1g6r+ZWsW6L/iKq
yOEVCYRQtiw5vFDHiZwzv/4b9L1Vfbq7TtmyjGDvtdeac8zC4UJi/N6s5widbb94D/GHTetA4yLx
jJBlxyf5YUWpE18QMh5RsfDla/+nhOlTUKJyCeg7AhAaWIm2SvUvA4k70nYqNv30a6GcsNAJRLw3
mUs60zLVE7zzrJZzP23R+NOtkelTcosQEE4LfUK/Orkqv4EG8yVQFidf6ffxxzJ6Ir08mkZZj/NQ
c8RaR1kJQXX8UCJuTZditcGZtHzTZUFOxLJZcL1zpwBViFIDU8L7SFsUOQz5IYAnMqqjE90bejCx
q3c8D/SK//Q+2oDYwQtMW3PTdJ8yFlxVxDmCziNwE9ChXXUEPKVLXzSOZtWbaaVRhRSfczmDMsVE
/i8QTFendvZSOObpPSwQiBgei1jxbiVE0JY68YcYG917ymA9cAeEouaVhPESNwZcl88w+7fUh6Hi
gN5emfNPwsDSaR4MRuK6eEwh2LfhiM/WrqHhBpW2HYoU+dNTobYuSZ2wIJO296KTT135Naf1IQNx
jST82KTliZyFjQmesetOffuWX2bO15oYcvvZ00TXcznqOvzq7Kkb/oKzBrK9WjtFAItLAeMekoLI
50CDK2mL7Qod6y2Xi5XB8JHGFBds4TUzZyNic5C/xGSBtm9KNfjQYHyZ5vJ/1TT7I8cD6asOPhaa
+J1ooKX2WMHktRBqCMlydG5M6stE92OCuDA9AwjvM/2gJd8jfQRjOOlKfGJQb7d024fwVxeq7ahy
HGuw5qnyYcpKQstPAakrDeZSrDgDt9GSoc8BS44zWT5n8l1o5GNJQEjV34oJkEhZb+EsbunybDPq
Xms6k9k2vK1zZsUJs7+C2MdK2mL7qEP4PZWztAQYAcro4CSAdM7xr+Z+xjyWET3Bm0H5PeToXF2h
g83P0ecs6Q8hSbaiTttJFjdpDYxFuYJj1HEJyPA1C+leQ2jpTN4yYd7xrZ0J2wN1yehC2SNFqw7M
8sXcXuZHEr7KPeGd0qU593O744AWyle6BkIPtSY+qVLiiMfJrGkHwWO+YNjxZlPe1R8468JAdbOE
yfiCr30V2unhro6OaU2OV4HZ2gHwmMu6a3b3Ko23miFi0CZYpXwfw9IGdCCrftzoBw5cRx09UOSb
PJeyFW8bWr1C+jSX1DfKwWfZkwnQ2/YJJGfwjUMKJA92tsZezgJnYtuZWayiz0W/ssAyxsDWZEvh
37orSXRGZMYXTAQ4phsUfjrrMG10MbslhC9TQ7IIUuRSIQ5MfbLsMLJCxWz3641CUCNTV+I5Kv2a
UYjyx6Wk4Z+RLTagbl2rPmxvqvVaMa/I1k36tJaZUcVk1ryJ+CYoWPAXM3cZiXjj96B2Mfmrte6a
s5tE/ZbhmPXS4IPKbGK3XVDwpcs3tQSgN1tkQsMLxvd1X8UNcwqsD3bftT2fUalE040CwKK6hWHz
OzEZ/r8eQnile0ERz6TJkoeNycFLwu29hH8a4FJaX/UtpaJvm/iVkED6G9SbNcJudpVSP8Vms83b
iT4zy3mFwwb6O+4iEwOGgClN5QSMKXwdoxi8uG6GNBdOXSZviLzcZ+SGUA9JvDuxyc/3jsgpi5Ux
Yk21eA9wOBtieFYgDI1DBFpi/JFI71k6nLS1kqCkSlsW0iy9sx/n0y+wNmZO0BJXec9znp4GSS3N
r8HeuLCfciaiAylQZ3bpFVSGVP1TBh4axgH8AIVaV4t/hsjnkOWnUB4oNU325woYybzKGqB0j3iz
7vIXL8NJ+DRU/5gu4IUArvpFrrBDp5r99jWn28bYj4atzSpcWSwf5X7drvA5zbzGknEYsBCLHeQ4
plBlG9mmd5b4gWZnZWChnqEfm3YU/SlcPeQBLYozK5QuoH2lRr1lNKK1LTPygowX7k+NS6jM6esm
rWDzjXxLdRw5i86HGIEp84awhnOcovpTe4Bc846zAhbL9e2sBwVs+xXa74Rzo0oljGteJRmmbjsH
7Y4DnRpGVXYsrWZrYYCbZZNR/Az5Dguk8Znh8MR2Nm2CFPEOx8CoJoqL8n3hrBuF/sQIJPrjgsi4
IpfWa071iHadziupbhKmUnRi7NV22veQgC8DS1ExruTtIiXcN22OJFEzEoQfxu0oqcgwXC2tfU1P
kJxwtQtXwzJaDxUNfnWnqXYnAJxMeRKQvk1YRAu4oiTM2RFtViWEEdTtFMxMGfj51M0rYu6BVLHz
KrAsLViWGjUHKZICL2GBf2hptyrNobjVg3AkAhDpw1RuEraipPjqUN1olwisswAwZBH6O+3RwiR1
gOwY9qUB9sHSlVgNsV894op0lQBRM7nnJMfdpOafACQvCIENawGs+gVqoVPLs+2rheoKMkvlijpR
3CiCosKm1dDdx2NMdMukbUNiwbAF54nmyZiSaMmz6Q77sUabbMs5gtrGKcibozv8rRhoqYZDKT6V
mLBz4bbmI6CMnGgQFOYWLDOhQNNJFn+GtnZMTHsFG31L1bLU5Jngp7iJXXdYphNuoxDkT7k8e5i+
A2v2ErXnsVwudTVf47K/iQfV+JwMItpRhq5FUmLgL+eB5wxe9qbTBtVetap90zS04rZa8rT69CQM
1hEkAvvdsJu6GhrW7BtXZc2YjPpNUPPw0rOEqcuBnZiWXyt/4eSN6Iijq9/HF6vSz0mvnVT99gzp
+hLrq69pEHitaE/LXGJZ3SmmU947JLsMs7LbKGCNyfYVCH8ee5E+tmSDO7+PS/RWsbvcxZR9bvbX
g59gr02fKj1Qzek400UWCCaIFhWyNZ6axxDuGeYtcIbJCNJkCRHyV+L3tMIllfBlGe20H0T1uWO4
SBJLnd9Gni3URdREdfYqhfcgPylM4JjTkUBLneNRb/vl9Ffy2UK+aE0Q5uRAzTshbghqfM/1XSzi
kQH8WtDH9FI8cYdBVA8Ga0ZUvTAn2CSmuVmwVvJDVJ3W8q5Ws2cilW8AkuPRnRbVV8J7ckunPwnX
cLCi75cNMAsPsaEV3nkzGe+JO8UqX7rii3LLoG3L4sMzEJLTw5eu08ichQOnxZql9LpQGi/g+HpE
maxXpFMPUvJYL04Fs571REw2mjSfCirmLxJbY2KxOBEP1+6kRH9S9BemlV3TKO0eTXbNyobaGUDr
/FrMxB7yoJrT86/lo+p4BmWQjjLe7jToPDT38fxEl5T4pFRBgmUH97QSspcmH4XgmXMhe8alXeWW
DD1rqH8Rxydcvq+zghYzoe955+O1phvFuYYGmLI5puXHNyDKgpBNOpO+0j4axEQ1A65QffCVMUOd
7jHPP1r8K+vFJV7ia4k5rkdULrCaSzBH6nQzEWlUZWeD1rfc0H/gWDtAWCvshiNdTL0LqTfJvrl6
0XxrRx3LNh43prVKYXmBLJEUh50cgUekEjAOxmS+9TzyEVxRU9oM4N54cWr0knE4rF7K3VH8Hvm8
O3plIaLidn3/xXAxi/ToYbgvpZeIEIaRUQ0DpwQmTJnhlym+JEpyRkwkIw7ccQprp4m/PkGH8Jbl
w6kD0zZShCkRaV8LQlXKjhJDBvoE2hKiLrxHnD0p6ExyZhRtq+h0ncuLCDGgXJ0rxKGb2y7ND3x2
09IRjoL2NMHogdFHBO/PmDzvKfB5tBQnwdBC6I9bLLgBaRK9ISgyAFkOMP+HzwwsuF6cYD+A5wJe
TvOv3/bC1rQMqFrdPpTxD5ekoZAKtIA4lt/YDBS9PxCxRfvsAL2DsvAtuikRiQ38KX7NtwgDPJor
EyWs1JygJh/mZie303m0Fsb6z/XzYAQQqMMbBzQpddYpRSitbqSenk+6t8Zyz8FaJA6Ej88cByfV
9oV5zbFM080hZ6uztFOK+qcaYDLQs5NtQ0q9MCJbWdRvE0Gyw6nXurNZhhc9XS5iHl6qRxXedZQr
HcaXCmsO5z0NRnG67tBo0suDxnAn+gM4oiMRX2GsqLqjDgQsC2AGBWii7qNtbH7CTu2eSfSa1WC8
QERhiZ2t2k8xwffFzcxfS86hf+F3LBI5AKuMohEtI2gmpSYCktWfFAlH+hXknNHVzFkFRF78q8GS
jpgCT4jbJVYkkV8+5nzK3p8rxUXEtRubON3G1mPbhttxh4ZajotnNS13Re0CdQvat05Kzw36Z1ZF
9o9F4YZQ9vL8R0hklJPSsGw0Rs4CvmRFGRBLeZE4OvD3wScNJCLLHs9SBNyMmqIf3eHRSAMQNHJ3
ivZmKekL645CvYQQRPsd+V0mxVX0e0MRwck2jHfFoOxyyBNLuiVVKynh+ZjaqYt/m009x68aoAW0
hQmgXo6kpXymVxJ0pKaH2Dtxqx4QFR9rogIGVPF9N4Pxw1oEPojaJVt2FfCgvME5wa4ctHuWzY7/
LfPhxWBCTt/wbXkUfr6lzl746JZHAje6JjWFsXzU/yvHgwytHXzji3YTv+dJ2XK57VxPj+30psB8
EUUdBZONViKdCWzn8INcFKJkhK4gm0LG4dXezDZ9ykAnmhFDzg8IgJMBsPpSYQdkgsmnJ9C357+b
tkYG0t26dLrN6XBTQ8APQHyi8FiL52jMrl3fw6iez+VVV9UX1fiJ28oGfxlP8UNvBnJsCS9b5Jel
6W7hpn2lQCYrSJ3kPXbhfcPb1OWrEoHKAQ4iEuLZQIMz0h/xmEWFn7TtXha+YPCgiJF2ALrHiVJC
8q1ROpSFdJzJtZGmjzKtzzLPylQwrtzlUu9GN1b2LKaZl8NrKGksHQa9fxeuyTSsxRNUc5FBHHB5
Zg8bsaOGsEa/xVxSUYcTbFutpdvqGdHt4pMjZZnezM5W2WWNq4TXQkh+qH1MazpFIgzGrjpYceQH
2LfQhwQenG7rqWG/AlE0R0z0pb2WCH4XYyJCziqfrCjH0ICthtS7VApuE8InnEFz6nWs1Cbm+mph
WvZlMBBL2Stq0y9f5ShkX0X2grg8ASsDwcMljmGo8l0qvpXl7AjCuQjhJ6gJYwiSB8lxJJBhsyRE
wlvvZvrS/+jGzxKDX4/O7U84voNgKJvoMrU/S3QTgbJ0weyGhRuOrIGbyrS87p/+LpoGxcNzJt8g
owYxMWwUBEuTIKqDBJ7L27DGOwrocSFcKVK+q0BbhYsBG4zRFsSAiZb/yKjeqRvocIQWDXtxIPyj
gndRim4cUoyvjWkmkuSQamtcF8bu3gX1eBWm6kUSlnuRqugnZS+sxUcs5U8yPJ6BMDwt1LZ2Fp1M
sT5Jm1gFx5Jd877xM4XHLNMeYde+9gHB9SxY9TnU/4wBRW92NDtn0RmwzZe2RloWtUAzYE1njhTF
Xtnf/ZZyIxo2WlU6koYhv9Udq3kQyNsFoiNIlpMCIu7mzoUMbwG2mCk8MMrbLYUfB7qaMxN7fdd/
hvp0jAfSFXB3hLoKbd0GVLund2jojMAYvcf5a1GJzP++S3E7BPT8UeLlt0Y/V0F/yAlSbCDrQS2i
PMr8Te5qRPvAkadJUi4/KgWDOT/jkEcvfyViQ5EY6wM3ZgHXbympQO5AMOt8Kz9Ix1GP4oyZ6D8z
HHi6xkY725YnHf6vKGOEcmjwhCV5QQLroAAU22RrBNWSKl5HTynSuPuGXdYAu6A+1mn/BVWK1vZn
RMsKYbteTHboA5BNO+5txXrPxModiEhYxN5pzcDpxxYnGmSvnuIa2aglOHhep/lBpoMXQspr2nyX
65MLp7X8y5MZWaRtG90RSKpXYUmGLpouLs9Fh+QpMoRdbhm4HgGZ9sekR8BV0rrK7XqvcYC4tVVJ
IlrphxBOkgeCtbPY0fPrMWFt9UtpeE2n8NF7cSbsNX04xap6yuOXbrmUSrdJzkxq8BgVd6mXX9Ka
8C+GSQMRcCkMRVAGI3FGHYapLDkqZXfsOSiPBElPgq8opObB6B1IzSwAD7dg2DLpOk8JWRJjQXL6
QDdIO1SUQyxbjNoZmVnYWdLBUQPCYcxdoSskZOQa7HYdWh7TGSLQ4bCSNx1SPg+NrRA5UND4cZsC
dkA67cS+8YIeUhSmrJ7WZphdqrE80Es7pK5GQd9ym9Kc08jExR7VBII/35mgbtljoUak31b9wmec
jejSwemLDoRMrORVVR1ETfRFxO+sR/WpL7KjFiFOf2k4js/3kdSeqsqdB4ixdlBuUd9d6RzKg90Z
jC2k0JHUG++d+4kBei66liqCSah3OkEX3KyVxiEYkTbwNoGBf/qfYJD2og0UJ4GfXNAnxbf0goBM
YNHWqJjIPlx8yif9HjF3V7aE53qKM8vXIkLjg6CFsHM5ZvDtWXN7KLXJ5y8V9QbUziVVy6XuVIuR
ySatU81GJ9FLSMEBkh5GkI+i2bsqBjeAw/H7sDyASOj677LwSlLja/8yud+A7sObysehOLol25lX
qehlJMeCwxFLd6nYtu1r5CmKr1Wr4TPaTRaZCZSOGuCsrHsu5nYykl0Og7lhjZIsOxM5rPs6ZE8h
elfaiIOeq84TRrTt8ALwAWNqwgMVEQ9nyTtfGY4m/Y3YIAkGSrnCDM3R4tCzfhfgLoP82TcfE+FZ
MIbl7nY2wfZvao1QaCRzGCsWjhRfKtRqejIw3aX2lAfRcTr3whcvlFPGsncA8DImW5Eu0vglSzV0
EShsB7+jU2kFIszOF8R0KuJC6ZygxZ/+CXSaaKdcifiRFL9N5LPSTTci4S6amp3nu0pSc20Rxwx1
DW/yaL6YIXnpRG1jlkLn2u1YiR5C/N5zLlR9/k08Ef/QfdYN4aKrmyYotmxSCfdJF7627RYG3C5M
7OpFd6N8PGlPqV9H8DDk632vPafmZ9DUuzZ8NahRen9WisN6jVVwbIP2Idckmf6Z1p5sYV5IKiWX
sKOg+jDVhF7tfFSHgPTLwVZFnMWqP7c3rflRNks2+kx2WcG0mmusUmcPXwguc3C5LbhcnmhyyUxM
gnnwMLPPlL83MX9rrTv277CmR+PcVzOXLTpPy3ISB9qhp0XkzJ35ALNbxgrBcv4Qy4XEPKJ4ht44
W4hf8oySEseclgTHPMjPMsj02Jyv6GZBh094KVD+l2dTJ1uQjLi5AWHU1qga6err79bco61o6c8u
vj6LWH8kR9a/UzOH42kcZaxsZUdr3p7Sjq7TTjKyg1K1h5hjoRrM/x3Rdz1fbSrPSEC/xtorAgxM
HzkRznohOIny0WW+NCwnTgU3LZVcUch+mlJhLYwbG62nBlIrlJA3oSyvTAz0kx9l96QOjmlEzulc
n2gMsBSD2oEf4BIYIuePbhD8JgQQSxKX2zlTS0fTNwruSOUghe3pu4zaiyab12bZW6I/6gsj5GJv
ktBlAOfTQ0821M2YcARIl70cE7RUnrMDioG9pBNM8CO89GH4CnDdaaQRBol1VPDl9Ib/m3TLIS9V
v1Uw4gzx3uo5wYLxEq0fpfBDKfajnkgG5GORNPh5xlyXh0G1zZL8Gmg4xEhKCSFbysBpnx4iSbRs
C83mxTSaKy3AA8PQdq2pTOOp1hw6WsjDiss2LZkxdtVpZxqs5uSCdXSCmOaLUPkwCpKSHcASTfY6
jDHEPIc+CWgk8xnJT5SAKnRPDAfSkTWgxpMPxLrvXxE3Ie6/1oGXwiWKd1Y971l5Hf5uJk6t5FAg
ULmABuDqxQknWKnyq1TzRfkYTzKr2Bn3X6n8Nu0L+dQHVf2WrLfEyLbDJihzr6uIqhlZ9jlw0GaQ
5IKoLV5FRvoksZQQOiAQ7zLV3bGWGjb28liG2XGJThoLP4hgzXwrirPM1tnCXweY4aaWTjocSZD1
tLNayNV4QUP1p23wq38bMxSx9kspr0VXe9Ag5pgVNa4Os9XBvAkdOvRQOJkxxiQ1NqSPYehuFZon
2yZ568XEG/sewCKpB8ivJYI5idDeJ5wBI3UNhPqlwMQvGnGiJKFZSzS/4ERij2p3Yjp9kelGjrti
tDZslBT5Xk1KQYKLUdcjp0UnMCvyXqV3iNknDxjGL94glPv2HQ2QhFK+ohFvK4JCLhQHtEjAJ9v6
KX4/K+eha8QDK5UkIMW0h/bL7Cw3bfjMbok4e70mexMTbgQCqNDOUUTzw8C6PEikq85eo9uVXbTf
9JDrrMKCE7/pivWI+KL6e8GunejvadluaRR6TSsBIwrfRrzagja8Vxowxb7l4xshb8ZtsOvCkzSZ
h7BqLx37o3oU0r/Oh8DBsPZIMo4SRnsphyMZo0Jd7W+KT4/8MIfaEcvRCRCZfs8h2lgmkAj6knqE
1qYRAITNV9XKbyQV3KDvj52v0m025W6DqTQcWdA4c2vuRMxEOMq7guVrlBGghUhGWaEC7MAIEE8i
JtkIqERhghwleQOTLO4xxosWwRC08jDJBu076r5PHRCT2iMlOnZI4Zi50k0mmtuNiGdVEpWknBmb
D5k6JRyXpd5nQr/X+BMO435QlbOdQFbVVLZBbqKx64CrpkcFDn8BXC2Pkc/yzXVRYlBvT22lHdfp
a3FKWI0lwlTplVsxLImbfpFl3S9CMEDUkWPSXGNBvkLZCPgMYqlyyjC5NZF1lROe1q64ThHMbZRE
3b3DYR6OOIKHFxjd9vBPFemxzd2+lOEAs8ZaJcXCzJ28WSYkqiRhdGXm9dVgwz7lIb/qoL+L9qXU
ndDyJAmhTyVdBzQ+WcBGN2AjbYejJXkEAaoSR92AkbiEXSHvwZOIm5aKtfzTBvmlfNUy7ToF1WZK
OqT59XTLmulaCfnFdLWsOsl20RD5vCuxmfYqdjq86wNJ2erU70pmwOHkM3EikzM7Gkxtxu611Sbk
QuauMggZwYCbTRhX1cJfhACRxnywSMROKwR06G/onsXpx9CJW/yB+1KV9r3wMVTGRzMg8ekAshRf
GhOdttavVi4hYdr3OlOXcd9OyHEZ90a0gxsnqzJ0WKBSCMyjl+taBBepuepGzGKavOayE1ZKDon2
iAbD6Us6LEjzq+HSnQSmgrMmuSntYAOxw4JGJ/EBoEH1ArayYaFY28AhClrZbTXt3pXyK9/DRh+a
Mfxm9ZwO2FDgd8uRsM1w79QdPHJmzWbE6rB6HXMCIZSTgI45ImBQT5YXQtTYM+F/6dmtMcGGQyju
+WlZPqMwFZudwU8B7/AQcJIhs8AjEEW5HwypL4pfOXrFtCeYENvv6s1Fe9ol8HD+tKp7JZvi1erS
13TU7obhDJq2UytM+KegYRk2Y6p2dxmITfGzXW4sdtBzJ5xSJbO9vkVworECpOeRxiiWJy9jCCQm
kMNRhQV6y+SHVR4dqKy1+5DvEVtKiZHznF69h0r9Ngx0iMRTXTuM0XLDtkgJaWemQDIk37B2keJY
jU6CE9Kbqt6sijlQSR4gr3G9RbDJIKvVOwP5z7qvQcAqUrxUhq3oExlMB6n+1Gr10KfhoYFsYvb8
PBv9W4B8kbU0ZyKPijFkylq/ZZHwBDn/jPTiESvWnZbycSofi6xcF9M6N24TAwYg1TdF9saH5VgF
+ZEDJKGGmnjT0w6xrHgXtuzWtEO4uG7WgoMtGWiJ1SeiSnmGOclNEBXHgQ2ldmqV7iGGYnOcGdhC
Y+oRRoTpLum2U38KMn4XUo7tXBx3IsKR0ptooLA+O4MBaPUoCFuRX1U1yF7edsILlfjJMvvToksf
9VsbDxhgBO2YLYiUtOnQUdRIV230dfAOaW94ZsrAtZZ3BnnASIg0I/REkZj5DuOweO5hkffw9sd8
cCKNiBgaGQDwY0KVstCbSEtVGO2VkA1lFvqSoUIX/VhltiNOFtlAd7RgTrdQg3r9olfdecBBZZrq
lkncgTjeQxmU6PKxVFbk6XCg2Y7EwhptQv//yqY4fvdK5bYxBmwBu8HvbNyMHE8EznJTNeHO/Jal
dSAlI0dGzxRczrwxTDy6XJsU8IWqiUddPfVEyYG9gcKeZytgh+OzahLndc1m+WhIxkEDLqTFV0p/
XEUQNRIFsjAM1iW7TCU95eC3mcRdZeKZKtUD0AWGqFw9XXmdi4ilkZMtjT8yzZmDOvlXiA5Q67WX
VK1fhki8zUSWhFbo9JhtSYD/0RLQpGtGXuYZZOkmGV30Kfqm+LgsqVFhTubEzwpg5DkXdIwY+SNL
WU3YGYJQaW3+xUuHftE0XytDehpxe0PdmffRWxypz4K8g/ltmlPdbmYsVilOD2sU/4zJ/ELIKIQ+
+osYwUyLYsTIBr8YaZaNr0NY+QaEoMwy9zWPEhOcVNrUjUaAuSwQowZ/SeIiCsVmyaUXkm0ZgvTq
vpdRfxZ7CIpYv4MyPNSQwHrae4js0S2gkCQUy5hZI5iHzxbW1ffQXUEBIqkP6iIhDFBsqUGfAS00
MkKOYPVRtbbCcOubAFb5vBf4brQUnEo1m1TTQue1/xIVU2eqmk8lmp5MlmTF8wakj4KBEYY/dQBX
koiGYUHUO4L3CGBaIWWtrFnemkK+J/x7h6ZsK2bvC/lOofVRjEiWq/reJOZNCYprGLGyLnpKIsRy
YiJzXHrdV4p/UZ166vBcqvY/iAGQdS6kTl2oSLvFxB2ewkYnJILMjGo2qEFFNzG0Rw2JsIOzFKin
pjNtQAbOFLyYzjy/5CluNPWaVCXZm1jkGYO+b55F1O9jCWGguJHSrwQyvWltQ2Leycf09Jem7J1V
uSWvz90WAwGom44bVs65SudhyPbtAffvWDV2C4RBDj9uA9+ZLI+x3KqG3XDhazoc8j+xflu0a9WZ
u7kWmHU8WEcPZWz5UG7Dy0KSvKr7hFJaeb+vuXT5CqTULbjzwfqyeVg/LHhNhJsK3M0zm0fRYgaT
op04v9RQD2sALQkyuTo9iaR3dRmhOixozWEigNmKGQsx3spZGVrr0AYaXY2tkn1Uwz1MTwMzfc0o
HM6uk1WAorqyprDC06O30yz2FmiR5uQ0mEcTv+YcE63nmJo8R/xgpG8zT+DL7KJjUksyZCb9thoo
V1XcFIt0Jmq14LxQImtixalRbxJ6xsvVSb6PJwsW79egYMiSGZUu0rYsfgNs9e8RmzSFa7TTB8kV
3FtjOBSd5tPsrmNwUBZGHjNCA9Y+E8Z8ppxJ5t2OMDoUOEEscpKIQOmZDLey/5Wz4hhML3XUOD39
bqIb+tn5McFpiIiK32+HufRlYCnmRvihuemNorUL2A9MPDdpCTwitpWfheXsfSFlpTdeS4i5wd8Q
KfZ6s/CfDswNuqr6LVzBf+tHJpigBAjTEui8SqWrAsmVOCDqvjUZLh2C+iANr5C77BS8avws6C83
WnSwjPFFhOU1+UP6hSHNKoA6Q+VkkeCHGonTBPNdKB85ZgeWASkmt6F+m4NqW6hvU3JOsWtvpwjb
hQ7ZJ2sc3J1QDarxVednMoaZBM8LCf5mldmmSDzJ96TS0sYdndidxw2GrWkm/AfbbbGREtjF429C
ImhMICM+C4zs6t1Cb4IOO0uvnfiORT12W4TVOB3QAq4qtdmDW6DEP4iBi/CeugY6MPHNSr9N6atA
25BR1HH/oPLOdqtBKcHUhKJUF0KHh4qDYQYZ3aNFAdeWlp7gSUO4G9nz53xxE2lwMYm6wyI4KAsk
J8RYTAue9CtlRHYMP3sh/S4DzQKXe6MSWaYnmxgfBWbIhTghJsUJJRNydYXnU002qbqnxYORyPqQ
IK1JoQ8LwxC0vUa4yFpJrfASLmnP/qUlvH24zEY+eBmlIHr0kzSSHB966fSDiuAvSADRvnkDKYYa
lVR/ofVJ6hp4rlX9il9F2N6j6tggHleAj+BP4p0nCBQa0mVl3N5l60Sjh+trqEC8q6yQb6svIr4H
Wk3MLwJ6dkoKCW2X/eK8WYTIFaxnEH0oFTjVER7Ft9F8dukTa0KL8n8NqXMCCtP//P1YuER+dTRJ
SG8Mi1II1iLIC7w/FwkNZY93xdD7+6h/IvlNimlPHLEK+7RgPJnOtyZsbynxMpbFkeR3KI/mnG67
5V3LQa4njNNhnop2DQ3ns89PUSK8LmH5CDm1m6jtflHyN33nxljzVOy71vhqAP4fhD+DiJfit49q
HPTpfgWDpHdxDjyB4jftDvzGC/PGfu0PVkB70aLGxTsOux0OP2DnTGen8FqikSpNa1dXjYN+sZHe
GyDqzPEzHXlGAxAOKKaM0YoIFJlHGJDEoQfxNMp291ji2AboB/WWlSA/rVoclOGIiUgC8dchpjpc
l9TJ1mZEuVGqY6w+wDyw7dvGan10x9WTzJ65oLtQOZNJ74lxDdrNZmLlqxvLDwjhUAkr4mAwOjS3
CChOtjkaNOIz+KaKxgDzpmbNXM25zWKffBSNaBAyZEsUa3KseVrxFQc38wsbUfLLmB2lKzGtS4RZ
8x2gF2YFyIr4JEPOcgaPbYljBk7sp14ipSvfuRhWd9ar7RL70mPKY1eSofwDN2GUEKNaR9GzPOM5
R2BD3Dnw1m8VbRc2a9qf3Z3oL1uJ7hrwlWrfIjxDLfMvZgbZoHYvfH4uM4QZ+3B0VPt7PuoHQ0tP
yLM6HvSWiqXcVL6Yij6HfW06CWDnEqJtZmQY46X8/4zuVPoOkBSFxwqdYfI7EF4mIj+I9kuBGu1k
5amjEQ6SjmfmxPb6XkdmdfwO5qEogq2B7A4txDbg4EkHyMV5XYG0kZy4luyRIc/MtlYoWBCITIOX
GX0i2ggbi/nxyfodAGgBf0fdvikZg/Glrb4Pxd9o3uRQCvAL6oL0b2HC0zezwxQECyN3RphsxjV0
xCC4gQQd2FkjEGkAeh/pMHOqprE/krhQUDgwS6ba39UmCyhZI9Je0l67KdsYzS8ASFIbCCdTJ/Jf
HwOj5rwC9bcl8d3I37J+umaLga3g7SEjRVXssh824z5O//2nGTd/5G0FCQuTHgQetNluy3o+Wh7N
pl6YTsbE+fgn0P+YihCULbXPjIZ4jL8NZzjFrB0k/3INuxFwQDTo1YAq8jWK33VlwnTwP9LOY0l2
I83Sr0LjulANDXhbVy1CAQgdkfpuYHlTQGuNp58PbPYYyZ7pGrNZ0HhVZmRGAnD3/5zznQyWgO4k
xlHil2oVs84RIu7ZZDxqEEEAbuW14MJ9qeSMbSh2U5R82r1wAd/sZeC4CpJ3Jeq3pkb94aNRHtYZ
zRCyv5rmB4myRAlamjTUr43FZV6nLnMT3E+Ecgy0eT+mpYs2ohRvMO8XV6DaUwZpfknyjJNVWReJ
2PaViqvwTT3KRxofGXTpGLdp08NZmT+si35063NfODW3mx40boTdXqq+mAZiv9fKg4kddxDaoYFy
aPO2MF63ZrTdAre5V3TRfmwp2Knf1FlwARHii9+jiAqoYR331GzsOxQ9U0CcDEkFAPUlCKLAu7DQ
m2XsmNW1z14yE8H+ravejHRYR+gfejh+KoJ6m9DRqquiP7YQlk3IHsFO7K1OcbBX57RiJE98D364
0VWEJtqoI2i1C59jfB9DVuu2QWxQqI2iLyb4SanQytyZNj41pjP1kW6U5fWyFgLRk4nAo/jCtRvJ
06mdccqzqlA3D4Oj5v2e5UMcnULGTuVq+XNqQLYwQ4LQMTrryfSfgn5dkpww+MeF5HMRs+BDhZON
RwnlJoppV3qt+Qq1oDwxWmjJClnt07p4tASj0HlerXUg2QrgJDDYpnQCX3FL0mN25Wfegu6UWMzN
T0W7LdLz2GP9K0BAqdlx5C8B8fIZSnIhEHzDjI94nzbsCkxh7pORGALItp6eN7Z46QmEgFUcsoCx
3KIV3Azov0wcVmY0bPBkI9a2g72PPk2WQfwgLd8JA6WCx6q+1sl+Qt0cx/c+8SLjm+HWnL4sUhQD
03XlI1U4g2rQYBLfTPJQbfPBy4bkp7W9/WqgmAsN+pENrtHeCaxRc+K1iafyZSfKNTXzTd/95HGa
FJhKOSIjTNv5o93yzfO2ZKa5ssoFqElzR7QR1iuGIUVq1qGK34s8pqjdUXsruVCJ3vZPtI6DCiSb
wE9XW2NlJERMzlV6z2pSgjMye4EZdlrXFRSnO7aG+SJa0HQm1NaXuWZ4DaX8OWTQWeNcEqgJRsnO
anrI31W1JKdkctDAUANNoGt/VFGwNRbHgJj3Cf51CXpCx/ioQFKcI5Pr0nzWpbvZVQ+opbSW+V4h
qUQ4ESlzBKOzuFPzIwOk0MFKN8hA8VkzeEhwmIVi4DXKrtXY8IIfXkG9wyp2Nz2wcte4sLzSeuRz
DTbZM0ooJIj2c1LuSoMUHcwX3XSHZh/+DH0VJeChELrT8DBlLprzPByHaTfpEm8HLVU9QxnaRDua
bTR6gtEDNAl4CCBIjXaDqtsbWbMqZXUjG+a+MZksTxKtKDQlN5lXZOC55H1894fpaFB3KzlAIFvu
+Xcfz2202g/ReybabSw0j6AFQkTqSXtcvApY7nbcC6qICx/ids+qFAybGX/DlELIGw/4YxzsY+R+
vH4rG/jqR4jJj6g6RuJoIRZKq3PMFs7krDpK8iKXNCsLzQl9OBCwvaBSjpU7DNNa6VP0BpxSqKd5
uNQh9M4w5I62ViRqgAflpPn+Tg5/zlF8QC+uATH7hxCbm+0OEW8nm/uRQ2+xyTYFQJ+RiqBAnp1a
QoZP2eYPdBhSomVjqs3g+S5ZvktH5CEnxiAfQj9AjA3O0pX9ZQUczIZcIATTdJyMKbt8DufCuGZh
d21e3AigRKticA+Em9P6k+f3LKwxb/XrCDuFMchUmpQOIcyycpTQoIoQ8idn2YpNr4XZWwel/FFu
iuEYsgXN5Gmjn6Z7aXMsXccVxSJ1tpXR7xTqwE1qJdKw31kaIKbGWlWzv+NUk3BM1S1GPxPeOfGe
LkvmWd6LUroFZ/NmoJcEkXBalT4tdI5SASjmnSyO9f2rjNwfc/+HFFdFeKGP1CebqyyQuJu/RolQ
Z4ZlFboGbB2V96D54HQhHKwgCza0BxVg82hKGIQNxFWrs60m617+kdNYPOCg094aJpBqCCdorda3
ccJeVBA6k8999RmihWDHHMx7WD9DUm/4iBgRhApecmsMtiZsR6q8ES1l5rSip6lywyScFPJdByHR
eFpXXaq5ICzjqsZdyraF+RH7EPhuhZqxJbfXqemvReVvaB5RTXZgbJBMV+pMLwwMJolYezs3A0VT
wUPiQcOdNa7FD2oy8FPax4xKqtIxm9EpVVxQvckJD2omD5uI87IF3b2kNBckQPWpSvtKOkVGvY27
n2aLh3Jl0SocywIL0m6Bdla/Qzt1nzibtWFMn+5HoLnnLIq8cog9vWB+jd8uZWiKWv4ugToiX8ig
eN4xyDBV6koQ4m36aGrd+eB9Fni/H+H2bju49REdsvxhGXQ4s2Ky2TqZNkwjuw9w1xthsD+Xw1M8
hec0kM50a4faYx5OT8ill0x7xgTwnMftDZNVHZfPLS83Rf6j5LyVQ3jVSgB/YOtbrFYK2PqIhjsZ
P+BmOLIW50q2ZZ1z9gPAbu4F3I9yVXJiN5y4YH9J5RZ+rn3JjnhQOJSZsMbHnTACbIsYu6vYZSNc
XfoThM5wdPo5W49sy82KJxz9kNjXG04pZWatxyrZMZ/DYjBIu06/j4J+gyG7zLOXHWVNOfdTdglN
Uojoy4beEKdh22fdgvLiF7hLWCvCu2xpl6prLnMp0Tg6nXuWUPDRxQXJbtdN6TbBh1Pm56q3T2bR
kUuITkF1oZ6b19VZ7OJ7bLBPCuWHXH1TsLPpBK6bo1RYZ2OCRBBSA5tjQQzma811KHwWpuZgz/Jz
Ir2XPIGooR6lLbGpbYfkrtMnBKzsI/LFwe/JemteEopzG6dXLiMFqVmdqkMwa4ce80NM6mzTt0xx
htaTp10kkmNQFkeT/4IZ8r4GjH64RCiC4xI9ajb+ZLh5YEGyITYwb6kzB5KxsWuvkbmjWSsoh8UA
wg2KNRebnGFm+9wMaAOzvTScvEzkUKWEy76RbLa9Mo3Pqrzwupd0BMKR3ihJu1bUhmkJqLuUh0m/
VbapJDkSiRdT3Sj4m/pK2fU1exU2IT4m/F07KHSk0ebJe2oQGsK41hUnvfRM872fOk9pmn08FYdU
iY5rToXdLJ/MUJBaAWY4glAF2VOOzxECkxXR5j3nr1AJcCLMmKcjhdqc0lwzo0AfRq5nxl4/6Zp/
STL1ag1vSZudk3o8J1p0JmkDDQN0TcY0HYjBQtFqAGUI38akii+EnoP4A8pUw4MkHDijcHZeuZJd
PI6kY78DjizbxB5O1NSfSiaWSzkcLTTBg0UPjW8Ct6WDRpajU9VYHqJt6WMlYu+ezfOeJGwcemPR
uHErO0Vb78YL1wQkMUPQwaCdpRHmK1VnHTRpJj6y+tQyb08HplHsukuDijx4up0riFKulvm4SbXY
kNLa2G/RaEud+53Uc0AmnGJ0jWL0emA9XFkzmFbaNTqSkS2lm/oxpkXVxEJTdLjm2239OiKiIH5t
zbzciWXdGUnzwpvWx6UVDFbrZ++fMiqW+hDiav4V+jMBKLEZBuq9oycqwMAcOjG9tcJ6j4x9qAlY
CJtiizfetDGprgKVQoNW5zNus8hj/YoruoYzPGcUD/lDvVPZINy549ai8xh6aQyZN7VBwctqBOsT
XS0JuBttz7GkbKKcVHmy67j50MBndlSEDlsMbsXEeFGQxnS54jcYGzYsqy+QAoYM8zuXS0eCtgwf
zQkuPfGwuduOFQiAKd3N/lIGubbNiwb5nkFH5RP28zdNvGseKHVggBYSZfXavrj2aXIbOvMmBe0d
9God6VdVtu5No903st/daZcUpfnMBOdJ68bHshd3nESMh4veX1nMOut1GLarT99g/QtZeGi0gBcu
hdeEPXSPx28PK7UdH6nJOqvdmQV+WSOftKF54g5LGHRFWfgkrkrHQzOlZCWqXYnmJ00zHNbTkbFu
E5TbsNilTN17Ak/grvu3nFJhrj9VRRoZwMpaMLp+yD3citckXKcYZKpqF2qEyxmAq9a2UHgIqzh4
iS/QnLkiVb4TZQT0E7Of8cGVgUZOsCMeaVaGHVNrX5F6K+y13KvwaU4t344Q9H32W5sKuuCURuPB
ss2Db6xklB71VuE8Z7eSlJ+mHLBBOOQsFRrkNnv0AHP7FwX24UKAD2R3aI9S8M6YMj+GlX4P46eM
YwltJxnnd5zZ5dr/EQCWgwqVPBSITvbsSpHktqwc7J1oBbBaJ/Zy0zykMOlHbR2aHHnYXhTL+pG8
dMgdIQELcqEGvZzGjlfMio9qsbeEa1vGakSNt12ZiO2ZG4rZzdiw5CAdJwm+Vzl7HIiDKb1r+GIV
ytVKCkrVrxpjnk3cWtnMU8GvOGJhalHvIT+3lmDORKsPk6Y192AFgVKxYTyWq7m5xImCRO2U2nmI
HlWkYE2H3EN55EYfPqL+027OTJGVq9Rbi8681sfMKZty3agWP3DC6pXmhij+0aGzeeYpKfCrZMXL
4BPEliiv7WlTFZsFI+jrmzm78/uhoHideCqkPX7EZAm+gRIzGJ5WTUc2lctN5yu+6/0n/OuGpC+k
jPNkL24lBlZhBHD9u0GLitG+i+ph2dwZ4EzoGxyx97YZo5LEKew3rTuhnJj3vrWxVO0WVrOXYTdO
6P01roanxJiU2FsvKkbSffsTVBXGczCcGJOmMxaldcNqn9TbzLrF1DngoqiyDSU3ByyfcRKdnpLC
OvSWxBkQ2yEKgsgPIh+O3MaK5hgKRtiHObuu7ahjefJocSSq9AatKmCmqZBJpoSPcGvHFqU70osS
JAi0tYSjfMuGxnsXje7mauVWbH6ahS6xyk3ahNgCx+1zpXCEo/plJI+rxagy8YgFO3HVxHABQXrc
XXxNSBnMpor04MOLIl6q1eIUZrQDGvXZ0utzI8qzxoGkkmySAhhDfGI6RK1nh+Hn0K7LiY7haStB
l4w4/4Ry7UUawfZJ2Q82ubvk8KAaTCVZSFUiKKNJ3XAMFEW7Zw8WwqMIjirtLliUce8XETc+B/os
3tsSJ+dNwJAE25QO4YJ12NWwaHQcGXyJHKxfn+fGP2P/lzITTQ5dDxywZR3sgmJaoO6Z2NuBubhN
95YluQaa+EgH0nhOtQCsenkaUEMHrtMy2Xd4QLSlbE9+6jOqZm0gDVnlFnkMJM/0Iqw61Yj9qmAY
Oa1LFkELbwf5AVNxlIgUF9f9zIkrwS3APMbwHamkhIczQNzs5ennaPMNtteY9qCmGU5/awJZKP3g
9z/MiSvnsYkotrIDT9kg6PBscGDbTZln6NCvAdwUtLmvB8roLJ9o83ZmUMvWUZSvsR5QaU5ozoSP
zVQR3UUVB1SKim5aRRocBP/qh5X+rOwbUoNTcpgPTYMAIsGaeyC9DRaMe+b9kfBM7IEAOKsRLxuQ
KXhn0Xw2JPpeoJ6E71nek7TEATTepKi8xTbwn532Pcn05FI2MLee1WZeTqtXDb+gwYlMbldBBZZp
i4eG368b7RjQnZQfsKtyIx4ZSv9tGnpLBYzX/4iBpigoyC9EQgcrOOuGwtT8ZuTS0aTUM34GpD/6
KTHDrSbek5K2OkYTVFbzAAykW2e+s41Xnky3YHD7xN54PcrtrjWxQTD2/1uYzslkNXrxw5ruIzdy
wg+xbCyCqdLZkmHcdxdVU06wMGayWWJ+73I4yVAxCOilBqyHgong761KNpuDdPyawgXMWbh5uTFS
mKPbyXjpQE0oQN4kvA0GXEVDY7TBom3SUaq3BlD5e6IyjeOWWjfTY9od6gSS7+aRDLNtb3VyoBlr
e0jwL7dOUa55TQJQE8enV9UrRr2sdQDMs5+MKY7x2ED+IUrEOU7VIbCxdgRRvCNfukoZlHTovg/o
7Io1HmLE0zieaFPwvU6DfoDsKADQL0e6mVbO6JBbz9kkHxX5WQlekjq7pdmHzZfRQ/QfroReKSGf
hCuJJbYvwHcBlakLpgszLgJM2GgJ0XBWiaEV2QTVbI3dsnR//eXf/vkfH+O/B1/FtUinoMh/ybvs
WkR52/zjV8UWv/5S/uefe5//+JWIl20psmUogEVUw7I0mb//eL9HebD887+1fWbGYxfk73YdHVpc
P4nNxrfNLg3juHon6fPOwHar0xcdOq/NtqXzK7cwAHabpNF2ZmbvZM7PyqGZFghRcozm7EjRMzXW
OxwrzfOu0e2XNG1eoj69WhOtXJyGs+qxJHU4VwwzSzh5XiCoVpZBRdTHJg/RfsZLukkOFTEupERH
iXdxFe/maXaZuWqUcOXUDAzECeX4UFnUcPvqQTIB4eocTut1M6abYk3Pl9eC+CtxqjVVzVYA3b/1
3arVXL1pXFYGZEjdM6/ERDpAYKHKiGm1VGrZj3FzmP1DexCsD4x3S1h36oCBOXXG0qTKRDdCFPZg
U3a7jJ2sjsNFLa1Nz9BH8adta4utvsLHzQ5IZpowe6aGDb7ZZn19NC8v9JD91j88vXKmQwehVKTZ
B9QhYhQF6AXieAn8nME8ozKiaKwsVjjjVU3tV78DiyDHZzuXXlQ0RC0+GwxkKGxDr6Coq4+POU87
MjV9XO0bC4OrzYxuS3HHqcmTC23Jbs0xaG7Gu6EG91lfKWnxFLfxszaYzzJ+S8lp0GWVoLgFu4m1
4lEvcJJWnImb65BVV5O7IoFS7N9zgl/TVU6rK00j14gaOJs6NwY4Zw3tNWl1aBvvksUhd6smLSy2
aDsz7gjLYTNeigOmCo6b5dbQNkYvbcW/uL5V3frv17dtKwIB1zA0eqW1P1/f2EDpDBCh/0N0FfzL
TWNgcENpY8dA3+6habIjDsRjLOsnsu7nZdLjT/tuq33kx6gkdFHE1+67Tm2GjrgvQRXMeGfr40wK
IYbwlq4yxqCVCpySwVJBLVY7kuNCygkyHFAl8yYC6lRC0lcxNAe9VvfS6kdRIWZCk8+IWT7ufGlJ
/qMgMyMyDFcJG7dEkKhoEw527SeujtE+qRPtIcSJquo7m5vD0pqlDme7+6AG1SHTjypJ0LT/ATjA
kcyLIfUe7poLZ1q61VUS3n5CwnuYEbBtUEW4/TKQl9Ox54nbmIzbOMw42DtSEV8Kjk1984xydjTz
eWVBZqZa59EHES8t90S2thuN88kSFGL4wJZR4eCTTvfBCnmQYZxgVFphrVQf02n0PmjBScpLnOle
j8XT4SEYz44udAehJuLWiI1pDwNPEO0lMCDMdpd/swmGviBhJcsil7ki/gwTLw+2tA7DouSO62un
UY1Rm85YVRyBvhbn+BDzN+QWggadMjc8BMVzR2qYsVjKwITANgYeDry2x/gdPlXujDOJtiZ37Pms
QvdW1smjoiBsUrYug/fX683Qx4+61T4Mso7GoN2Gar7q6dPUM2MR5qkJmuOa7NtMN/QhdeMeD1EU
OQrFVetWVfYxcSueDrvK5D0hlqYSfZMZnuVYnzPlo42Wc23KcGHVB9o5LsdLPiTXOJWvShjcRlvd
5ZCpOl8+8+Uxwr8Kb3BNopJCSY9D7mUmgpqmMQyWjtqYHglz4wmQEGKl1ScXvNp7VPMms36elfps
8qeNr23VqTzV0qdSs+M0QUEnP4P2rLHB7BbvpAOCjhwUIRlrpIYHOPTs/IuVx/rLykPgBWeYKWxL
NzQVZNdy5/5h5ZmIIk1Srlpv9ty7UHfouoeENohrtd2YsCIEPBMwaulQkiGiiGIwtmEkbSWCILGO
/oS4rJ5SiTovutEw+YIxMRxtNM5yKp2nTDobMoTTYjpP275NDsI3GUp1e0V4SoA9YJt++jLBG1yP
Brb6IChcgOqORbYLHC8/L1hgW8RXgo58CY4em46tNW64tOmlB2wdWXHyw/CcXxqim061RlzGduii
cuz1MDqosNh9YBU8lChc0Q8peDoKtn18PpwINoLth+/1LxWGqRYwHVR016oLt1BCN1t3ee2ZuoQg
MqBt+w5bSVfzY48y9EJzATPq9V5rhBfO5J/Y+3XteEqIPyrFqSF5Zob1dUtCmmllyLw4tEYWTBVZ
6gCL7H0Uycu8XkoIUrnAAlzecw0qQWPcxmeD2Andya662489T5nolH2mJAs6ubloz2OQX6hmOwWq
z3Sbsx2zlPmkPVmFuYGOkFcHteuOxdCeZuq+Y7Z4/vQ5qP6lwp2L3+M6QXeGqRj+8O34EpvqOdqh
O1Px7OQO5O1rnxdXTFT94nZi7GbxBuCQTXqqJYln1rYjuFZZZFmFTXk92zYVBaU7Mn5TTFguO2zF
q//5OkVi/vMKslynlqoZliaEJkzN+MsKIk2ZX5hNp7/Rcr0Bs7WR0HYaIISMT37I8puM7V5azjR9
5B+m/Sw6rKfN7QC23OgoRlxG6D4TIYyNTYbV/ZINydb6YI7kmNjO9H1ytqqTvD5paX62VoTSGv8I
sPrE9klFAmxmaS/Z5l5C/zOIxmf2Zpi3VZaTXlC9CltMtWq9qjSwtBeghIyTEsh8odFaedRqfWea
vdPXsVvpmptvYHUR1rWCcJftAd/vahtHJTpaSv67HL8xcTMXISEOyQitzGn4LwYT9iIZNYNgKsMB
7mX8V5w8jhkIqtyZYfqaQ9zLmVmzEZ8rMj6A89Y9EgBkX5unS06BLZCQ1rVwidpoCMFVVcdDpLA7
NI51lR0chQwl9QbHoMg4ZnDTrZgw1HyfSDzSjzCA5mC1Oyf+1pHTKpqZLX47sfnXHMoAELqGXRtR
lw5lQIOWMSCa82yojgZlrtphtqUDv1aoALSG9bzexjzjh03RRE+TLx5lBQ56Kj1Y3wGi2JzikI/T
4z50Gc9j98AoomtHibDrWJASbL1RU+g1w2wRE1KmMwr2dTd6slnt9UO9zqvi9kBxwERLFul6CmXA
DLXtDzEnJ0TLH1Ogn/BzY4NYg68tT9HGL/pLKMmX/AR3VsWiWKBe6hrTH2x9MJPgRWssK/jg1R4P
EtNj0HErq46fYsDvqizdK3u8xeAwiExol2X81KYka/r6Xzy2NW253P9wYOB2YBNlKbpJUYplqX99
bEcTHvdy6Ns3K8kPdqYd0bLOs+X5sUGttm0/MN+tRnQPTkBme0gz3LNWcqxKwgNx6fbwXPzkiCpa
rCTGhNmxbnBmIZrYtbhQZhqtXttNyl2ztGIiGyn1dhyty5SW1ypQrv6NK3QEi/jIuObuB/FD8S6m
4oJgtp01bKDkd88IBFV57WPrOjTlNUzlC0ve2ZrtU9JODIX0rY971IJPbZ4y0RyDtDknpckY6ad4
aVZTNhzrTD+lTXAJlejKxvEhlYnOHGwyQ2kfUjv/cwYUkYJHpXlOzvcKs8bVY2VbB6tn4xisYZev
2DnhnQDXuZ9/8mvB/KDWHG3+SIEw1ZghOUO4HDxcXef/LVsyiMgrq5pd/5oHJG5Qp7Pc5MnPtUzd
aTOdImEc8xzSBfOydCPinDEAs7X7FU0huyt3ng3tJn+JDLhlWbdtwYeezfgnBx0ZpIefGjsOO1gf
fCzs5fzTYnwdEWhB4ZFlLr86OhcDPqx2OkwX1XwCZ3ZeRTSaQeiVXfmKDQ4Of/4Ct5LxqE8GrHSJ
KTvW2nz0DWkzd8kmfjEY1bPkblrUQrnjC8vAgq4YYrdOQYpXR/TV5BtJje2RPO146dfxtxXjEEM1
6HY0vUuaOyJyidPLJM13cSooFEVp/Z5mqjjEJaMVfuY4mpW5o36MBWHPFL4IqT3L7zyxTJoFR8p2
9mqmpcnivsEGU7/P+HFmX/ZsvfJkRIvx3cIwxV7czULq4ufGUY8DupakYrOyqKFpCMtV6hqPnbrw
htCKLF/e5ntYaAPG+YsOytXW/a2gN6fn0niIt2onERV6hkq0FvSnFMsPHdIYGMilXwCqsbNkGgDB
Y+PKv/i/FrSOqeFf7UHnMRJ0recFEWAYj7LdeuE4ErxV9u7TlFJQuWmLgPGbtZd9rEjaoZPzo/5i
ifQSWCatKpNnI4TpkXllbw5mVyEgpAA2hka77OMpERQerS1R7oJPBxLomugMGluOlE5n+s0FuZgs
5tGTYloZlF2AfR6Ni65MN2SRFQ3HNMAewXb2+a79bqcpq/kSQrqNcEYz8qWG7RVDSHaAok32kkzU
eAgdG9G/jtmhVb0TUgGa06H62zL9b3+aZDS/TTY+inKqoyBs//Lbf15oCXto66+v9vRe/sfyof/7
n/75A/95ij5qnHjf7V//1Z8+iM//++tv3tv3P/1mm7OWgGn7qqf7FwzP9r9mLsu//H/9y1++fvss
j1P59Y9fP4oub5fPFkRF/uvvf7WMaFRN/cOOZfn8v//l+T3j4x6LoPhv//zrvWmZ3vzdZpgihC2E
IitMd3iUD1/L30jy3xVdNfD5CQMwr2Kr9q+/5EXdhnyU8ndFEwYfYeiWqiuq8usvTUElBNOiv3Py
0SxZVnSFzbul2b/+1/f9+6zpP38k/5fZE5/oDysJoyZdlnXbYutvmCpf6PL3fzgAGBqPI5tROpfN
it7KAxyBnc5+MtjE6z+8Jb+/9J/GXP/qpXhL//hS2qT208xL6U7riQN3wxoe67o9xzSD/n++1F+2
i6EkDWry20sFbr7LnImdYU2ta+ukTgnC5H9+uT8fov77e7hsXv/wHnZj0LRBwhhr13qNQ7mco++w
4f+LMYqu/5/eQJsf+7IZtpgV/uVnxcLGRjH+pirUCFw8YZBlLDrliwjrXiZLE2JTNM6niam4Baa0
KBRMYXibI/z783kWGG7Mhf0Q+QDaUT05x0mFOPZcJAFw2LrBCl60n4qFfJVEofVM8U63iXqD5i4L
Fm9l62CI04IzR7o0bszVYvHqa1BVE5tNqaGDy6zCat+ya8GIO5qHeGCFlsSyz2uNCAxniNTRKNVu
onR0E5dgjozAn3fcJaTxAjblcmSwozUULkK1L2+9pNW7aFEH81kghE6S8p0y4P2sctg0iiyDb/Pz
aKNLQQXbY4bzRq5sa4+kWGpJLx/NUo2umZi/TBOiHtCPdk8zFkDDdqiOtKZO7Oq0+ZhbCQBXXw0P
w9hSKqi3Q4YzLWEVmqw0uhBNhwyL5YFkrIFfWm4a+aJWtVxusyGa3tI6K+ebOug2XZjZGHXXKpdj
hEmlxbwwKykwzy5oRPYeYy6GdtSLCNuLFAAbL2NRfwst1WG6wF0MoDUUCZYlrQbpgEKYZjS1F6Wi
YVjuyIDaOUg3BqrKb6VPAdD/bh4l2gyNvo+xe5HfXCmlFE1sjaX8pfNDadpqmAqZqPkd05wxbOqf
UjzOTLf8Sv3W40SQWguGILpJnTQFrCvRVItpk+QjoaxOqbpjRkfAgHhc+f0Re5AM6CIqc3+tM/p9
TBUDxLPczbhExyqLHMC3mP/xRmR986kEaoNpOEztSyomk61jnyyq71KhZpUmtOTAQhv2FfCAfXSa
49xPb5LeNtBMSYIGNKURsWo4l+ptHhw6M0Ny7yAVaqEysQwGKPmFqWbm2tCK5KQOSlYAD1A16OvG
9GyGpO9XyNL5YyFN+Of0Po2eTbUKcEaoTUHLbFEbVztROWilTYxaKjd1SCHiUNNikZM2z0D8X5KO
nKiH9j+hlwnsCEosD09dT41g1Sf+a1v52Uaaa8MleYFXACAt8mlFMm8ykmeL/Pa67DrrUM7E5fK4
G34WWeo/lTIN5WkfLbTQBFb/rHKy7vIAAGepEeCWZwJ2IUIPPtIQvudo56SuYjV8iijXsOhYHhJO
XsJArGz4uf2MwyWRnvPkX81yE+crsyGauYoGGwd/HGXjW6tr2kb0U/qWDWN9N5uIZhVOrgQl1GpS
NkGUT5S/EC7dQjJkz6Fju4qEr29pcq0X3pABHEBKOWnGytxse12yoZqWujtoKVNZs4LUP0cWhjXb
kFldNMCNshpjK5ZFVj7JUli+1nYs32rTnp8mRRolPlPUPFSKbFL2EsYUcUGExu8wsYvqfCNlyz12
qFixXXwKmdPVJpWHhANM303ukBbWJciE+TYpQnrJ1EB/TeFG4k9OguismighsqF3qDwVHPqZEhXs
npiBoyp6LpdTpzpYEcdoP5y/mkit6XRIpK2sjikJSL+dqk0oD7K2thp/VDHvFjJZ9ajtiUCrBHHK
vvwYyYR9xHE4k0VU9J48tlq/U00yXDPDxGNgIECj8dIsOfRRsSmtHCCnWeg3k5sauJaF8q2k9OgE
snybMQsQQ2h8uCpq6AyVMsLaZCNXZ3Qh+NEY/rQm+BOqVtY/jbTSb30upd23lRn91WgtsmNxY5yH
EoMDlw6tGWoWnGt7BgprTO1X0vrVLbDxHXT95O+aMBw+Z7YITlclDe7HmNiHUqsPZq8JjyhatKuY
W8eQVjFqqxV+Rszg9kMTFuHLXFjdPQsmxgOh72t7qKn1Q1fL1aukZfoPwrZkcmfR7Jse4ieWMH8/
ATw6FKOwT7jdxIYMeYLupPb3TOspetLG8q3NxYfOjUwmR4IJOAQISbHNmYkcbpOu9brXtoKIQII/
yQKM3eq6zZzA6M3HWuZXE5WuG2Yv2jkK84KyTB07l+jD6kSUq+MhUYmPyeiJsGWRRO2douM7mwUl
kk2u9cNGT6jCXTG0ATnDC2yGcOT6kO3oJchthGPLr6ydvuSvx95mgGj5KZOlAOHNx5/sj7l/0utS
2vJUIP47sh/xjCQIOKfQwmrM/4u581qO3Viz9KvMC6ADyASQwG15slhVLHryBkFubsIlvMfT9wf1
mekjnRmd6LsJRciEJJYhgPzNWt9q63JveKY6tg5iglzEPpORLMeMkuBMK/u2+wyiJhVIU/zqLfdC
3AyVK4nLbcXMbeoAkYomcC9G5tTPA7OVVdNGKNonlPpwBozmtR4i9+AMYcNmIOuuds84SkV5B8/F
1efRYv4dLPC1uJBol0P17TSWcYAr6b/XXo3xgu1Ssp8aA6wH1/18Jx2bbA016gevbpsFUC/Eyi8l
HVSYsb9IFr19qczooTGDaG1zK9Nahu5zE9YLiyOoLmxYR3dtO7mL/MdiYgUXzPk9xINEcxP2Lt5v
HuyrqhvJmQvBWizGj7xuDukQ1byjubPxOTWteKmaOV7gtyxEesttviPUEQxrwwgt0x/13f+or/l/
dit/6nD+tvv5/7Gvsf+2r3nO4/b39/86soj+LrI/dTjL//i/OxylTOXSxUglGEYJ/s0/OhzvP9ht
+5ya/EEf4zru/+lwXPM/PNdCbc1WUJiWpfi//tHh2D7/Srqebwvhmoo//086HLEsz/97Vqa4601f
0oG5QtIuuX8dHQNkaF2/da0VaXo34waKxZKQiydhDVdg7e0Ient17sUiDf3ENT38YY/+r874T43x
n3qfP8+v//Em+Exo1BwbBsJfWgQd+2NvpbyJbttv8k2BdwB3s1zNa0nGGjEjVH7YNtD6n/++N1k6
xX/9+P/0ys6fmxM7HOyiLnnleuPtxZroNAEiY1uympjALmIFf6L6Z1uFKNVWV6GuhOpA6d/+/fv4
v34BtimUKWgzlfOXRZPHBjbODfQv6PoMjO0zGsu/fwVr+ST//YvGbuLw9GUebnnSQUfxx4XwT21Y
WJpRJZOAEEmRW90JOXn5VPN46QhemyDz0gr35Q2epcZgmzcT6GCnxgJyDc1pxr3W42GkjA6rvcGF
VJxMw0yyjaXTUvybVpjL/s/vlKvQ8pVyfAukiq/+0sgNoutTq1LWquxqtB4Djjd8xxLzItqUv/9W
/vy986XwUoJyiB5OeTZ/8+dfv2FbTcQuziKAwXxWhqePFODxv/nq/+Wb/+NFWMy4tsOoRP3lRWad
uyC7IoCYNpsZkN5DbD3brMX//rMwD/nL16aEszxJFh0BT5O/dPV+D+nGMCdOR9WAAsAZ7CXYEOJs
43I/e+l86jt98/ev+a+/KiYslmLLTNsNcfovrymNrOpHJEuAMv2NF6AgTYimpr0A/b36+5ey/nyr
Lr8rxWczpW9JxV+t5b380wWcaddK3BEteB6Qxlaxar63xmOPSnLqX4PgeSzuAjQqRMX9mxfmh/95
hvHHa7NVcJRrC5er5F8uSbuswzKv5aoWjYd6hvlmBJmkBiFjmblv0hDbGLHCtDTSnRX7mK0oYKtf
mPoDbIv1gOgBp/iXXbdhAdGh6mg1XFsS72SH+qu3huGzdcchO6SVVL+8saTqs7o03Cb1OACOGiRh
EEFXOC9+G9gE7kh7+pqqzKq24Wi5PLZJoFBrz4oQz9e5qKEfz2LJp429eWMOfZkdKno8XPlTFDw6
c0D1pmij7ukSeLd01G2zrgatiK7qjEeS4vuzAVppPTiDryjmnR6uR5dVGXFinkEGk9bZo2dha16Z
FqUqwEREIiickvxJhste10s08xfXFDnlcG40tE9lHIKfH0pBok5Wj1+9pmTd1JiB1SEwW6qtwrPJ
tY+7VthQ14spRgcGohsTuZe9l0ENNWEuQ4IAze/BFtMa6ykEyyoZdtY0gwPuJgE6SuOxMZr3rOnq
rYmNYuO6Iy652tYe3L2O+LI2JsAFjGKfb91wZLZAh5igCXPtql7HGa6uvh57QldVKNd0Hz7rwqom
RtdDcx7ymxCHKGimj2jIWIhUZpyMd9qg7L6xgoYarm089ogFvwvIv+iqxEYaVnw2fRenhZw695cj
9WPk4cHt7cZ/NLJ62LoeWHIbL8pbpUV4zcsYXVkY7HQWKcYHxEbrNMTOmacOU7u0mco1wy4ocHGa
D7fsxOJ7vzSbW1fAnB8iRAujKwZCjpt2DclVP7WhI1HozymxCR2ZaKspjQki6uxYEfDToUaZhF2f
uD6jz9YsWPhHTVEQnqo9jeQvwElL4FpcricBrmczB6OqV07b6ysKCfctrsrgu5zI4JvKXIHxwnfc
GAb+mFbW8U3vmIjMWyY/ch/KYeY/mNgjFDMvSRndn+so9FCkWsCMzFb9bnXwakbwmzJlu5euRqlJ
sVUfqgwt6qHrNUtHu4hJ7dB1rjIQxmlmfocEQuDbDsrm7GrDwUCGMMVfpPRqZkvNhoR7VYPGCudj
adPAZq5ZE4xppyGpWm4bHfltXjIrTg7YdVlYFgiV8fTOK5ErgWVRn1NrOGliXZwQHwoDFlTYdXBr
ITfFVRdJ78buxMYhEL4w7W9hdg9u1ROc2LyVilBIr4pehZ8/dqx5uaHWATpSkc/5JgvxhgmROesw
ad2fYSj9tan0PTPZbesuIbtdH2x02US33kjyjrBKC5unWxF079qPWV2OG74kpHwx5/yQIRFO4gpr
Zutsy7o1tx7Jq1trHMWLtYSHVO4uQEJBeI6vJ+zsGJAnkb0FSdITFdxZB9qM8i7KLJaJDeLQzl63
iJlWdT+ToOYlN30JaJnBXp4bxUr0Xrn2Ryw25G+G29oMXjyXCaNkFRYX/tUkbMDyZ0qpPiREAjNS
+NBpsv88r9mW8bRBBgfLhZXNGqsEu+m6zZ4F8vSbsu12aVAUWwVZ0rkj2be+qrAbNuWEBHC25vHW
DbGP43G14f9kEisoni5AcSi2G25Jx5DOj9V38k0iDX7uS+zK3PTtjQFmf6WD38ClCO0ozmPj2hdb
fCrnOw5F+mA7SJuBI9wNBqmuMdBFUPmygYZWkMbFY9O+5E2E/FSvOvluJH67Ip3wiYZ376txl5Wa
OQGJMJokxkqvKhn7qzEgN0bpR5/5Z6+Y0oqfQsP2lt12AODDNYU4Bywc+DDqzrDGt2NfyuhhyDX8
P28bRc3rGIrv0nvJLetu0ngsEhkttJd3re9iArM8hG/1gUfrMfLENsP9MSm1zlGeoKlCxzxsB11d
av/H9N6aCNo1NKvgrUZh7tCYelhI9Dh/SBFlQDlehfmJZ68pwGBItfV4flkiu4pZbacmuYn6ZqNF
fNUxjG/FEJV24r6cBmBjHRae1Blfu/qlVm8S0SXq1ggJsm8gjS4W3+0MfmEAwWcSG/He2Whijckh
994trqZLNHkePXSVcWeazu8I7G7V9ec0++k8gsrIFQ8mvZkJJEPHuWuI4FHZu1HKfSLTTTEaxyLL
noeKeWXADR0IeUNiIhoyTY4reL/lmmVSgzkyR8cq3EdmhqvagdeNBspVyXudzzezD/xouHjTQzHf
Kodc2fy1nhHSx9+hhk/F5ZD45gBy5lS4xTfXo/NUTQ0eMjmZLCVh9XY6Z2Cs5+lmDpHuanBl6ypx
viwvtYCOa2i7Yb+x2mE9sLXsxUsZeHsZg7TFcuGUpCHkN07UftpRVQCSSCzAmZXTYyQMkByXJoKw
IXqfxzx7ihGyxD5Rn6D/ypL7N28ORca2eq6Ylw/7wIG6DXY7KEcmIcnFqLismeQgakFW3UxwLEQu
CpjIGLOd0BnQNsBaqMfKOpb9UB8sKBqi6cwNY/VNgQzYnlqwK13Q75Mm/fJHe2O448ruuB5Rx92R
rrRG7k84mplg05mA3dmGvzFbQux7GS7f/3Do5vxFez06gTG+yxyGrcPIwy4jisy2yOLNiO+ppdrU
YfdqBmpfOKQezh3cMdVOAEBbN9tNMxibEQN5QmSqrz48UW/npFw1GXU95NaSwN82ivQuDCBEDFX0
K2P8ynIPS4v8dDHsImqAeULjifvd5HPICU+ZdMR3Hbcd0suFs+tzsVBHe8J4hPGfKH73EAp59oR6
M2btQiLuAP7k4AUijMSJfZ1idXVSLKtREs/c3ziA4BYRZO9jg4/CQ1N2B8ek7vGyBsHg2M5reBje
smCpftXBwC0w+neIQDoCj636lVQlxta10x6qvjnMM+k9VmdcZ2tkDIw4qXUM4urvyyhb5+RneqG9
dZzp6E1wKEjt+MiKjNsBGRk58eW+aVMSXr3ptiCMCeH0FzJ8oqLpULz4cS6fA9JW+6rdI9LZtY1A
CSArdk7R2rcfF0jyyDMhSx4io75G8OO0dFdFH24irX7VGkNt/MNqhKFasTMJ1mywIDaRJgpZEjP4
1POtTDBHoO5KS97qkW83QIegwqduiDaWX31kPQio6gGq6pc1AUiyoZwo4lndXL4jyb4vBXI0SNxh
+u7P0Fm9S2L9SmekLf4DrdCqGuLNiAC+Bh2Um0/jnK6ZYK6GyL81nIGoOFW/9VSnIkDdWP3WcMYQ
pa3i4FU3hLI0PHq9HJFmffUh6ptLBhyQEi72vlerqWGuV+3aPDiYzoPqjTcHUf0ULOxuuTW74uBY
zUMdFxbbeAgA1JGhC/Q4zQBVL3w47E21xjcyRRdtT1eJ3MLDwIpl5VwmKYTrCSrHSHy2fR2mJUOJ
PFQ9ATN9dL2YM1JfZcXPdPhSbB8eUPrWNeGGamLhnp9cUZ7KmUTD3l71ZBs0xAnOA0VFuJEojEhR
ufVI65A+bF9kuX6esUJgLeHuEbLBMyxI6cBpGerftQj99SD6jzzHr6Z09K7KfGtPp8R3VmMz/3Ly
GktmgIkzMkZzXSTWp8LNUkJqnJ3yyogzAqKTYzMzrHU+YJwu6HaGh9Hw2jUl37NbcS4OjfOG3h0L
9lJNyhclIPM7v2O4+DGz86Ils55GaTPE9r6boZv5kL7M/BpV2V3WUssWrfXbGogWGNTd4vhavnHC
P5AUSWa3hVr7HneXjcttSHdJXXwuVQZzUp7Q3VNpxVuZcSQoD1WkZ997XDfYpbI0fQjt4HVmbFsz
qXdjki16c3qZXPOmT6lV6mvumBcVWc9m0ByyuITAEkD5Qv0CtsOo+N54kC7wxCjk54MoPWgb2zCW
W69xNlP61eQGjGDvmf3/SSSsbvym98gorYbb0GNVaszPjKhIJvJw7vLg9/2ta2AfNO2u3qf1TJNm
lfBdiEv3H5Cij1O90sVEClxxdJPHniA9KJ5ne8DxGaO6Mg1MhtmWFJd1SawtU4+g/KVE/DKU5WvG
HnI5E87eUL3qgAcWpwWcFQJh55b+Rd7PSgLUEDdSpvXK6+znvoXlCT3TYY3GAYiLGmTrTNQpK5J2
1ZQTeYn5ZWry2zHsblQw7MjB2drwouLU2dqwgu1xeKbFpZBuERCWVckWdpyJzyg9spXaexVYLwLn
nYztLXJz7BH5BQ3O+2y2awiIV1skx3pMfpzJvFjOvIlwITgOkVmuCfuo3ztTcGZAuysLAo1bcNI1
ZVyYUgYFqzzziBwZ7QEbqQsLiL186hMIjF6L3J/3GoBRakPTYFNV8jO3MDDynWWARW3alhhpXUI4
SQUSERPmj+LWD5A2EU4ULsEdJHS3bwropzlgSRjjy2jmi36b+9XAuRrlGHdGgESV/WXyqo2H4iDQ
eyXByIaD+e52FtkO4uIbCkYoCcjU2TN3L/i9YN+MPCArO3rvwkysZ7e7+q0RrJM2+wrS4QmHGwsW
LycqwTty0oAejxcKlUgvJnkfc9JtwvLBTZ1rlzRAmyXBDs5DmwMkcovjrM3nERd1AL7SAEPqYJNM
rRjxb8VCGd4+rnd+Mo7NxLKgaFKumREJsaBj7IbGJDA7TppoIyuxc2x5hWUXgq52EMhjzWJpqdBB
RuVtDS4gm4jYnnCQlwgSYA7DmKnj3WAsG8WOXt25S/2AY5CF/+zBTsDd7ET1Z2mXR3sexG7IKJ8S
GzIc45EtPV+g4HHM80em7ie0J1l5tDLrVtS82aiNVrReK1GBOON2Grpqj132aGYFZB190anc4WS+
a6FmyKzdMcA4lVaxMePgAJ1wNVIh+MHJmtXJSbr9pMVnmYwfWTuBi0c6HOTvkeKb7MlGT8K1xTGh
O+zpqOn7EQsgFpK+mJ9YfL03Trey3OkeQdN3Vyx3bRC9DKrY5wFukGp8ykhvMIR7jkfzbDpQCOrI
fWeKYwAV8H8b3XCyPIP44xiWTjCgG2HhjWDpBlR2wnbbT54GURCDK2NvTXByeFBjLy6tgokem6GC
PZWFGxb5cGx6V9562AW5FCEr4LonYKi4BiGWUjNyubv7CmJElgMXQeI4Nt3BdT7yMMq3cYvtZ/AP
UYF5SUxcYQNl41oHHqhAz4SWCdLCBydKdPoNWmssL5HbHXN7gUk1GkJ5139EOn0sY4qIsRk/eC94
b8sC3TpgX+w1DToS0Dtue/LT38HILOWeIHAEHPEtne96nPBZwvg4NuBgxzSmi6bFuDFMYAwd4KSn
Ma1BYcBNQrWMajxsTkbrnGpAjkGNZ9n+XVQAH1AKpkDl6M9gl99wpqxsmiOLA6vPu205Mcnjo7dU
YD5Vjqp/oob+GxGEq2lrqp0/A1ZN5xcjgceaK9DNRMYFPxUEA8nIqVL3ekQS1HrHTvYkPd0a6slI
i3WbgKf7LYnECaW8cShsPaxAtX8nxnEdSgT3trNuK3wUcbRblrk2aBVmJbtYTZtofFOqvB9ijiW3
2SfjdxlDqSzelzB4u8HZhazST5cN7XeOg6dhiqkpcor+ytAUAQsG7HJTdfEmD3s4P2wUl0fYsJLo
LUXS3boKHxL/nGDoSDKen9hPfWhNSyRvNDM6N76q7n3sX0XAeeu5d2n+lZnZWxPnuxbFyRIRigQz
kPdD6q0RYXJ8NivNmELmzjqbB8ohj+AMkDKFnC45ttkx4hEOaBBQzduYjee65wAD3DWR0DwR4IFE
91QiYQq8b7P7EuadDQaceRKu2H2QufeW7I49/lZCcT6GhUBlCOenjh1oWxS8aQk6IK6q9JJNYwvc
wjf2E46woSiA2Ra3FlHzlgRjpULmgl6WuT/hzCwi44vFF1oM1L8ydsH8MVfn3ECtapSPRIojE2ML
8O56pN76pnUyQs6T2W+pKn1eMqs9XOSO8VkTOTb9MeOqPiDWv3hcmRvXm3Zt5E/8bIALFRSV3vg9
D8phqEui6aijV9/KvlQabiw3KdaIaDAuqJtetQ8RO/Gps2B0ee6Py+FDMCcBCoGKvyJp41qqWeqY
AsisBAEQ80gtBSczo9a1RUk61jWMqzrsn7oJE8cADLdbqkVjfrPnJUtM+A9pXrBSR+2zQCsJ+CIb
ZjwEcbvYSnEEd6SDRm1+BaPUchCV9gMiljBez+kAXdCozFQcrWSK3Qslro/wxfbiz7oa2xelEI1j
Ve2MYevYsclK33dZg2lthyDa3OpFs80CPWMFvP0gvhhJXX34yuvNY1HUxryjvyuBzvaqownKq7gw
9rDgFWW/IYkPd1Ee4IzpfG+n0NCs+gmteEteOguLCG+MzwizE8LYWYkzhjuK3efOjKDalnG1SS1y
YJg4awJ6Y3o3wyLacp66eoI8AOG1iWJ/Teqevw6ZyK2qqKk8EOXoAVeOq1mGBJ1D8FBZRggQhPnq
tV1zbeYakBn2jWYrVaDWsiZniu/BhnwQJ1DyB7/E7Gzl59DIdbvqmRk8xXGRfNaEQeyjzDM+8Rmn
4Bplsc1A+eC7N3qQKmmi9pIpOy701rIfYmMm0tdT3gfrCyIu/YJH/pxYL0YZlCAGseAJ1y0Jnc/y
80wvzzRDps255kxkJDKNz4kU041lJCLb0vepx0l5AK3zKboxO/JhcWbCvEKqtiMJ5jkS0ARXyDCS
kso8ELuMODaoW+YMopQB6iU1MswFEcvdkbLq6PkzSPXIsEJ7Jyf2S8TRWLFaV6Zl6OXQYkTkAMVb
qVCV63wkxoYKmiqxy5dmqaPhJa2oxrFShcxgGLAumRGlZ5nbkck6kYMo/ADfS/ITgQlCvDQQLE17
FC4OPALP5fZuEjc8k9NSP3j8Hc4W0fe37KiJ39XR2ZBmsZ4iODbNvKe+qM6SCeGR5Ui2kZFzbeBT
zFlDpQ1AF5xpWLvNafQHlKCxLzO59moUbKm1jyyPYpO0drQmQNXiTWKRhweZfeGIoSiTTkcokE1w
i2/CVg/ylKqtieq7qiZS1WyD4qTtMvggLys+5Dl7lcpCSQf9DF+D6WZsgZBderEF0adLbHbUMRSb
ADn1NdCluEt01l49q4u+rcIJN17PPLCbKhRLve/uax5vzDIsMgE5Bz1NFZyJ04RaURAR1knhAv9o
ho0E8vYFxrvpqfnG5GLnk2sA6cOuhTzzbbbkydFtRmAEacphbZ6aJmaSuUAfs6m1vtyJbfJaumBN
oDQyoSsDecn9VnznZSeot7uo7ndOgozo1xCWS9Rw4pCSWsoQw77JcS14ptFMVTUpGJ2KMtJQAnE7
TsuOqm1LHWwobvAKUG0TvYrJWDWqQ+fIj4rtDIRw2L05tU97PE1Prgb/ZPYcgbIqouemLJ97lR25
Rx9VUR39rP+a7P5eYLDGJoOtJiXHC6ZfjD3CCYFV5u1TPhcnqy0ObeSAi9T6ZeKhs+YJ30PEQyWo
zGY7E1NyNijrycU2kk90hoy+VDwueSwMgshjpb01/ZspwYU3DrU+DmG+DGUazbCb50NGRCYKoNqy
gdTTQ/upc85LqPw8fDLVbJLKeeyqhfFelXzd8nHQ4gNdEj20R7BGjzUFNyA3IoPKTh4HFzaHWyev
RNYm3nTxxkebuHs7fSCGpPKe/OJQ+w9mRMGK7TRHZ4gP2pdwVd3uUQrzW068/xGfc36QzHjt7KPw
cRKrzy5kNLIA841tMVzzlqns2cadJGF/3ps+NRSt5SVkXA5SwSEkzUmfvPmEYXMFfConC8m59OLW
Sd5G68rKQQ13XnwfMzGEEt5y2ZnextP5RrNNL7tz4jFr+u1kMzM0GjnNWaAfYrLcYZxzqu0zF24s
eQG440r/3WQtl1EVhp+J9xhmv0AYZNzLxYJzMnHzWMyTl7jMDj0hHzk4a3IRiM09snFZj1hG2CFu
A3R2xUBkbBu8m+3BK06SWWwav/k57ius2KlJPqN09LpnU4IRfzPmh877KjCExeEpQatHfk7dcPKi
F6zAZNXOw8xu1BpwYTKJNTIGz1cvxbUvb0fiaMAmFIh8H7Kls3P2A52vPpopNc9nm/1gYmNyB/wz
ZBU6r+riNSkjqJBPMQD4WMOkUESSoBvbO/KzjzIUpp9YNMkCe/JhumQvNQuyad94By++ccafLjwZ
NbsGcE+vpsWl/iKSxzTpdm7zZgcczhB5XWoSFpL+hOXsypp0FXUQIun9beC9mNyiAmLm0R/uKM6K
6TXJr436DJxHxhtEa2UzvYp/HqNLlv0yiEUr5mzrltd04JCNkOo63o1L/Afy3hunqPhFQC+pz3Z3
pzwJQv5zqU9Jg9DeewIH2nbvq54okGTVJ89BVDWUdmDD6uIUifiMavLDDmvMUeowQyEM699zOO6U
Pa50Av7QEx88t2GV4f1ZywmuHxaCwCffu23aEycGMugH232NicFCEOubXPG441cOQUw8iVDpTadC
MXW3Xrr2i7zatWx+mMzq5HVMydW4ZOmj5wCVW+b4aHzBgy5kF8TRHbQycRz9C+l1TyW+3GGGwWpz
1NhbjInLKkk6bPRBibrWd9n9EPe2bmj6E7MhQtvchd3zmH5A5tlm1gtElob+fBx5IBDR0kpQPAD/
ol3ow767YAtm93Hs+qdZ3rodUpS5PlfuIXUuA2NdA7Bo5W2ZRm6s8Rl50k0Tv6GSXoQG5AfkuLpi
wPhVeteOP4H9Ugc7P/8xzAfTJC30ySahADMVIFlg9/ZWGXex/zZPycGASSbNKyhzQOoo84NXL8+P
EbzJqGW1Hqyy3sbnF28yGd3kTI2SDjt/dciWQPLhyrj3ZCXARGzs1N2toBKobVI57XxLVvtm0v5a
VB9NUAAsQJoRAs8hyY2VbQx8aYAqRIukJVhexBDvSfg59O8qCLFuk4+0h/gERPqbl2FSTZtkNNde
XgAKrH3zmTgpvUQt7SaUb5My1pa1XQCXNRJrNNKEOXwi717Z1sB9+1vDCfaMk8ETJ2FCMTQfqXg1
mYlmlJYhgvG4+8h7qGsDAm/2U70KtwwlV2aMTEOG+8pAVF3sHUZf7oTsYkKCwJ7/CHmdHDNt/qqZ
rcwwottPHua7Mnk1iGTp/Ts1HaxmBB4mV77A+Nxd/B79nsi4DCvOFBfMRndBRkBoirvtLaq/COpM
+SGzN0gREcx15QIn+Mh9e2M5lzl4o/GGFKv5dbT3DU0vSR1Dmm4NX65b/RgSxhE3wG9N+jA10g+U
fL/ssLA1iHFjEFO+Neqc7jR24frG7G1HfVM52bZpCe8sB3mW4Gd2NO6PKYzGTL+VfACawqMDgsby
vo2E4XQQVHd+ZtyRC3unsVuM5qOlMoZjkpF3kqxM2PqbLunArXduuyqL/qmR6hVPMAPdgk2eYZ4H
O8YmMN7jxe4gRDKtkt45aZmcj5rnl9AQSAkeQG2whsPMpcK5nkGlq5a4k/KIio64nWLny3mdJc2m
UyOD1BLkXL5rZuodK3msCPMqWVOgYuDWhLv8MHsA17VKr4N8GxA6rtQESiD4FcHzWUU9VkWdPgyj
/OgH9RF78MibCYXd1FFaWRtzLh4qBPC+oWF3cU+ifYsICKymlKlDe8a1tY4sex1Ldp4Urud+bvc+
gvuYDVpCycKU17uVChBQyGCUcRluV1b/PVr5tCGKG4U3WphqCSrKMsZgFJfYs6VlX7qeVJWpjshz
diPiThd+dOVUm5DAwp0zIEsB64HOpZXf3dhRJ9QP1uDcpy4HQB6x7Bt6um1ji0mP7a4+NWjnESKT
yeOIeUa+z8PLaoCrsSvaV77+qOfy3EguRjUHd05YG/saic8+SVtkFal3tnT10s4hFv1wAYTQINGy
HEmWP3JQ0yBToznjQjKtHt0gOtaWf67S4DzwGQ2yM2efxKgI8OXQnKMx/QYxdEQutIVaga/9uXIH
nyd1p8B2Qk71o2m+F67G66FJg4Gnd6wCkoFMxpvICEaSVnBuPFVhcgn7BoK13Z9t1OSh8O86NaGd
wFZ0TUPz3g7Q+zSJBatifora+mB7BuFAoNyxcxn2nvk5vvKgsdeJxci2FpqI9bQ7zjaBnP1MK5Cm
/rgxzUFcmg4EQqNK4rNNBvwbE/nfnZQkKxb9SQAs1Dm5GAyj/ouQx7O2mK07HaR6jXbi01LDvjI/
5srb+MyP1PLosn/5ggjivth6dPNKPowpwEyivgOSMeRHIPZejEI0K5iKtmff/qqbk1nmDCn3Y3w/
ziD1ie6oAFLmD7F7FW6G8IwtMalK1oBRe5TOM2Eib61CNet06AGH3zlT3QEwOOHECX81zfsgSNdx
8lMxMOF6Wfnja29FWxHRsYu1yRjUdPwV686j78JcpUFWyV0lfiPVpRxzycQCXcSX0i48HvUTJ69V
clzWSrN/CZ2NUhS0BCGNlyq9H6vraE23YfGggdjiCHZ8MvN41xi34qDacakYQFSQ0cXzKdbnEuru
DNnPe44wExDO0hc9koxdYuabWTMY2Bv0n0PxE8XjuSI2mAQ6RtEoOQb2MSQMGoCaiWIbjlnnrpKq
2aXFvYcSban4MQK4qOysgDfesd3myJnNhxnASfFeVHcJ9Rv5CmwQN918DUPCkEiJrUA27wYHWf9w
xbuPyd7Tv2YWr/NMTgh9LJ72tjso0o+BxIJmd6/KOgfkI9p30/g1FFtX74vqZ9JfkrzdzGTXPH9G
KODwlFvbOX9raKD9JwoVZzhL1B1jCO9Q02qBdROofTyXhsNel5YJOFsyZNsZ46+YbWOVr+p20+aS
1U8HhyNlRX8vdLIpsAKRckuICDfbV8O2v55figRhgEczrz/ktFXj3TTfSB/kYiPxT6zT+CNuB2aD
ej2zp80RfMfeT9JUqMRASaa3GaPM+i3vGF2mAPc2JQgon8q8wUkuKaNLksHt+wGXPKPYhAgmu4JW
VaXZbQUBROUfgDVF9N0Gj1Ev6KWggXV7n1A4g9kKErcU7p5az+Jc2xkUqTG7Yf29raqaXcROkTOy
jOw0NnEdUbTQEjZWf+iS9E7jjGGUtOsIlRfaPYyCsODqEDK1C6InVhTlEEOxv51VTOiUvuvNfd+e
JiqmXvzE4mCqXR+SzivKQzXskjAlobxctwLgFemJ19ZjoXfxKeUJnrO7kgVFjYrOTi6B4z94WuBR
OqYzO0HkpCrlTrfHD+acT4lbnXz/yLjlNJSfbeWfi/ioxZkhyzWIMfLoGxav66z5XXDGpmTCMHs9
TOAcfdbwLrmSDpcmYxs/OmKrunHb+AhbOhufEfCt2tTEYjZvmv4pms6G90toEmioNoSF8BgEnv2r
T4hp4Y6c+MndbkpaXFE3A0UBhAAo/EZ+gJEbVeqU0fq07mOxbL+99KvzMRCJyBtPPdg0kt/I9dPs
3Nr4LfTlgXExgqDgwUdptNVK3U1OclOlyWfqiUPRk3JemyqGZuz8J0fnsdw4EgXBL0IEvLmSoKdE
I68LQiMDj4brhvn6Tex1d2JGIoE29aqyYAop/WYq95YGxSE1xb2zuQgpmj1Hw2B0/uIE7Q8+Stwf
mDD4dtODC5pr1uUHdLyJjbW/RzZmtwoEH+V6/iLswVx7mtp+VxX6mwuR24mYUVRWfGGT25uuvRLL
U03Bp4BXqJWMq9IvOEAcR8eIWon4x+riAyeYkzakfJoUXSzvYQTpFmi2pLLXlsSSI1gU3OzAfybe
pnEgHJT9PpuJko3ptkXZXjk4NoAnUFINYvfuTglVxvMiO/ABZO7Gslg9IqNcm71G8pPMlo/9yZrL
36kKdjLXD4Ea0S6TJ6XG38GQd2+q6FmDmmbTwM6fhy9NHM4JtWpR9ZiMWeajhE1JEglfqLvnAH4Y
M/dMpT1OQ2q68mSDphRSw7trR9K9ctEBKSAs+Z2IsBVVcnM0E7vFvO+qnp8sk5eop8tW8zeOFt0c
f/zDm4VSyq7tUG+Y0A7SYkvsrY/WzT9bt19HEMKGzF5HQ/AeDdER3MU2NqJ13OEZiuvhXPTRXbbD
Y9lyLeGuPbfJmfkwVAd/E7ms2LI8FBDAt5Xm3wWlF06M2l5Y1Zon9GSAQEvBgw+pi/hrlSstja6G
oi1aw8pUGT+5pHkzKa6o/D1IUTx1hpYrLBce8wu2jrEIHp3OeqwrRsUpzUHLTgu9hS4j8UFPMMhk
Oro9E4411QJ91TO815ZjCEdL2LRzS/WWCwY/DZhMYHYS7FsUg9mC0aPyqKdZ3ARBHnz4GqtWos3d
KsHKQggYRpOJnc47RjK4xVOFLYWLnheFfo0gayh8qiTHL3ZqvMVOfPNUfQzi9pvyMbo2KfuYNbEZ
7DgsVP2guemtgVslyMIbPkBJxN4Z5w29DijbevZMi8WHiUOFZm6OaKByAy+/iCbZoD6GAz0zcSC3
QELPDdx3P+1oSxd/ReI4+7jCpx0FYmRiZ21V6jyNnqduTRffy5YDYzabYR98a6ZqWHJJcifC20Np
Qy5FFQvzmnJsGniAtkcurKGln9FlgsyziVZOB5qzH3MLrroujrFmb3oH5+poP1vmYmTzz02v4dvS
cVlgf8cgTz/7jLMtn82To1HHpMQyWEt59N3J+mfpvArz+DfK5WvojZXr6JtMLISY7jJBoWsD46Hr
qcBIQJIQThedfqoDvOBtcmdQcfex63hmmy+Vmd9l0rFRKZtbocbQg7Aeb/HkPqlAex0d4tHxcFSZ
lG9MXIanonupwaLkeexcKNLqbsTVO1rkGKsgsOL16K9layDclhVm3w7UTvLS2/kxihhjSMFBy3EH
ucJfgQ9nrs+8ITfPHy5JbbPSBcfGrV5juj1slW4BMW+VP585F9/0yvtiBLFxoR25bX3O9X5n9RkR
HIjTDQHPNCK2SS+pG63cutpmbhEaEK0ZKVJl7GflsWV8ELkCuHrVXalCyjA5MZhFtDBNHeo9zSLF
hX1f0IjtvsoyeyQBoIdWGe/N3mS/GG5eyybntx54HRXOJk7YxNJOY+2WdCopKrQRyLC5P5ca3e5F
d3Bq6jy8YtubwB+wzXVeQPcBIYfK4KfGxFiU7SaxHKjfPVrVC8MebKwYPUv/MlA6RoQdS1N3TfXm
luQ0u0U9EmP2FfkaHioyzZzzEjVWzCC7l7Y0eQBQlFAmStIvvi4fRr4FnDYAcQUnu0luC46p8aB2
C44bTTDAqGHbeCXZNv3ulA68l+P4PbGd4qHZDLS1eEH8RsEjhvDmgUj0VijrWPecyIz5zatmPPGg
zJXx6Ltiq83ipbPV2YefBHUMW0n53MXWkx68Czc5BKP/V8G7IUq1cQ3b4gFhGlvoP6i8m8H0EYI9
dvUAxmOPzAupaJ7UV0tVAUGB8rMpMdHUijy/m/tggOt9wP/2Eb5KGBJ5FO1yyMj8Ru0Xse2dJ+Wv
lqI8uPSKqmW6Tj9uNeZvCY5STNBMyf3FDpR7p1JrtnUL2ZXxd61SDCfoFKl9jyXZndQ9leyTLsTt
yDSv3IEp7QKPZPX8EjwOQXshNjWhfndkQGzWp8x94d8Il1cqkem7oE2hIw1jOzUGsTY+REW1n0vg
C25vPlNzfJnm6DUr069MD55GS+71wX5o9JGxdoLuho/Z4FkD0QXkIi5bqmiWto4Wldj8yhKXHmjt
bs50G9rmcCaBsfNHawdSdgf24iHAk87BEVtgnhAAMgQG3PRvCrTQ5RJma3CeBPu6EXYJ1j5tOhqz
vWJjDBViQlxVe1MGzwMqQebXL5aNI9bOh3XuAWGOfxWoWvRoy0F9YQlufyiYDZekiTLno5lxsOab
OPtusk/r4kf3J/YZOI5OzSON/8K3mJBS9KfmE2YQFvxB+1CTqlcF+m7FwvtAvOlPdkutCpmbDsbr
ZG8IVxyEcv4qmm82WlkUWx3FsiPDFPjJOrblLqFsch4usz5D1M3CyOZCl/JzQu9Z47NneMrbtBaD
dbY1cdY746Gth3blFnZYJcHao9BX9IuvDX5fZqLYl3ubCh9BJTBj1d/Z154jjhPD8ghQ9+tOaIB6
fUDdo65nOkSYy3yt2tAMvVdzfBOQBGpcpJOkHjxDIxTNQ15FJ1oWn0u9Ovhxui1M7ZnZ0d6lhqSR
Psgb1oGCVvAUkcZzdK5s5WHChU1IXlx58P/8KLUpPlRqb2bZsac0OZHWYwLE00qbF00rDrE1/THJ
W4y7HBs73/4MgvziK5p1Jpd8ld/F7lVrpfuDVyg6Ogwp+Qu5M3pJAHwKAtKrKsCkblhggZfPTdE8
piXAD7dMsIlVapnpJr7/0vYLF8VOo6OAWHo2PTXtoy5epnBdQEVByUB3pSs/fYzmiuuUDU02c1yN
ovhBnFVRWJeW48mLO+XImQPWOU3n8DTVnwaUkfXE+GZhvoVebz3lDBpXPWipDb1Hpma26S2N+1cH
09pD5IjinGAuDbNsphywFw4cWUa5jMokIlNvchtiY6RZvKkz+x6MLsI6vAuM6VA0EMmaJuyj0vqp
0vbZmafm0Gs9A1KN6BmRnIR+M322NIbjQ/vcW7I7OypmOJj37TafVfCblCQqxj4QB0W+52IYPe0T
GqvwPHTyOQc4hZXB03AOaODyG9quhrodD42t99+9yZAw0svybGlZ+uakKauZlRFwCQQZmJUK4qDG
UA1Ebq0wpgKcb+pj5pKzCCM01JUy9f4w2A7IjxjCWlmI+Fz5E8TNsmEf9HHF5e23zWWWjgdO4MMq
ZoJFtRZK7Aco/rzui3pTD96/ThEoU57Lhto1SX0JRgpuaEkpftLMGbZxXj4nri92s55pB3OKdIct
KDHiFZEZ+CMNRWFhZHEmsAgjPGKoJu3RGABlXMxkDAusKGySqj5XSeo9B0H14hicp0De6k8EHjGW
BMNXNlGzargtrceNzBmmMFPMSxrJuxrrrmmkOzNN5GqefPUx2RkkYC+ud9byWDHmH9uwIST1SM/8
c5vMiJoVVt3ateVBLOz5oqOKMBg6mImmTfdzdtOybl4nnYPZSsxIR4Qc1/groPnEUm1zL++IjUlQ
ctC59twumsvQFDShDdkMu5nP0+eiIaLQjMTZ4kuMonY6e7agHIXeCbrx/BT7nt+cRpVzedK8G0ml
gkpnpZ+ropOXGMDCwcdycTSRHqmy6exTpL9XadGv6Ry553oBrdofg53fJ9cMT+7JM/s1siGrp3A/
ZOthxpZYhGUXvOrULAbo7YGx9CQb+rj3ZfTnDhoGSGnXW6wtHCj4PAgeaBa3Z4+AC5pGCgAngVjT
u32I6iO3Bp7UbYmTiaSQe5jsuHrmWB3gI6QGTHOgiJChGiqfpdLZpZp25SvGiN/DQaVcUFA3mM3+
PvPjF3JK7840ffVD9Qq6Bpu3dwCdSBnAPF+16dxbg7OKxumL3u8tlqb1QLF3HHAmEZAnEZBVycMc
gIRRukZCg4c40hsSP0FxxKmx8xw0EM84FLxHrFVrrfHPcX9vQP+mRszU2z8YZUPdfe3smqX9YW6N
B39qqNPCp5BL7dhQXI2/Uj/l9lvr8wxGONj8zHxIdKavesLiVboeOre7nHUBmnc0X22llF9LqlDV
8y4oh1BOASPZDn2GUTlFWKSrgmPBqttQl5hPM0d9wzj0uLtiQ55dBwmxNoxdx6Q/8h54Ew6ZnZ+G
nB4LkjUM04dxSWeuIOZUN8xFlLU2XxmqGrByNKPIQbLCP5H3OoPd5DGCHzN4E+MXLimrpSaR6WsG
E4sIHyUmWJlEifWleXQH2rVGIIyrJLUOJDHWilRZK9tf0VMGQDnql6o/pqUfxxnYa+ygJvqrwBkS
F8YQokXXZG7eBzro3CCMZHywg5uHWZor3amS5qVEwvHQQXGh7VrtotyUlYsTRBox0Mnm9Ryh+ZY0
6lYVzVTNIC+enBgd+EuFU26N+sPoEQnwcK2Emc3cyjKHtzKieqMU50F1Z/LZSKBJ6+46Zpcri9kU
M1LOOaW0qMmILTygDNfyRloMGfluiZxEYSCzT78dX9ucxglcjdQ3N8CCB7JM60rq2ySFKOE55kWC
WQW685zY1d20UMtyOZhr1XmQCpBhbQvqaoOsjbhAtCBHDHSaxrtngkoBV3OCdaLmj1LMWNsKj3v9
wLmkks651nHysTzhz0mSM6ujcTKIh+W9d8AiesZQ9vx/KBH5+taX4mnmsSUvZfxTeKsxEcb5jYUl
uw1pcRgMOqDzBBC7ai5+Wh8dL3EYIcWSQaQ9uKHbF/vUxRu5VLNkcvwSdHzEmK8zlf7Fwimor6B6
JbOuFbcHRctV3gSc1zLmYy1+4ZEL9Via/yJjfgqqjNtS+mQo5ylgZo6GZ/CLZxwxiwG776TP5zgi
fY3hmqt0xXDDqTr/lej1KdUZ5BnOYZyiQ5ogYuA12c5WMdyTYkSNMKQbktdDekfqW8XIZ7PI7jpa
rTUNL2DdTr03DPvUVEeZ46Sw+23gq5dAFq/zrO4sodjQRUl8OB7vhcBG5frIH1ExiXWmo65mtSRH
KGJkfEu8moKiltlpf2NiLg7dPoHpo3T19rGI9IRngPXPzbpX3xTXugWSY1c9hdhLmmvAqWpaHPp4
trtjpHMoceLnwowwwhTo1DoFRZU6iVg7WXZBLfVg3u22ObZj9xXZyalXAPKkbezHOvqA9s2homHb
jGnuwXqHR9Z4cnI3pnl4ujYGxNE8V08B/lIO9niGbOngVxiHV6hQmBs8LYgPqQAYW0SlOouc8rA5
KeJbAZfIpAPH7i+2C8DIsmW0snyp3JDVeN6DOLWR82uN07xK95nZ4wfCdpqZGX1q+q7hpk4gIRZh
Q6eraUfvjjGRLCvETUz5SzRG+YMU8hcLtfs5RfInSaenGYbgapw4cVVD9+SrKeb4RvQok8QnLCPe
a7y2C9RjSLmSNvh0DXSjwzBx1Sx8Y09A/Nsv4msOXiNO42uXzG/12BG3Jclpmbx1FWU6K9VU/BDR
S7t8ae6ILAzSkXYFLHr8low15By2bP1OnR4tE0qXnu/g/heP9jhxMaPCwcyEvpFBy81Wg0ys0LLb
XL5Z7pJSJglhz/iW0+CTuSC5i6kiglAutcvFTW9J1rW2cR3U/K+3MKbHVnyfnPlv6Kofh/kQ5gfn
M9Y5qGYJobc5J7GQeJiJNK9MCSkb496tfYRrWZX7ABP+vuLGF5saA87lFDUDNp7X6VhqW6ql3YfW
jf6xaT4IrQ8K1Gi/Yw/LHEDYyn5nua/XZet5G431Cns4oKeGsalT3AedhKIHmZgSZkVQ0bS0FjMN
/kD2/Wnr1i1lxRLfFAEzj7ojv/yac5cb3lgNV9lN2i4V00SRpDZWX2LC7cJKzuCDGHX+YJVcjQwl
JthsU39qWZO5O4oytB2a7Qu30369Mep3M5fXkAWd0CTpzXPukNhoShz4Xc78Gzzjl6SYGzcEY4U2
MuSRtIgKJ8mVdHLsDL+gqvdy0n3eQLd71nTPP7R5/lQsYYbMT6NtLFR5NqNy8rHTt52za9N5Kg51
wOs/BPEUrEUXl4eO2XBU8fSOGqBFUFZGTHBuSvwH2VjJ1WvKiLeJt5ZfozJOucqiZwCcEwb8xEDN
RFslDNFRLRtr5EU7LWP7MhnD+5FTcec0/VXWN1poVtURekIYqfi3stVR6/EcJaASuR2Oxnsth00A
0LdL/YQIKMnytheXthTvrP0Y2POHGvCkQ1c1xJt5TbCHcFT1kFXZI2s6u/dfh92SgSadYVZwKdBa
PK17MIhPlEi7NPFtCIszeqA7UtH+m3IUTqX74SjOcuW4gv3IFzpsUhQyz2vCEtVREA6wl88pn9dB
/O7Oo7mdO/KAVoSQWe5hc34GlvfcAHVEjH6XRdRtKe2m2s7yGWrTruNG4733G5ASonznlUO51l0O
z7bxXhjaU4dlCHTGjJNKD/XgB1APf0KyBqTdRAp3bg6lN3F29J+ChuaWSl7SqPjntFq3KDoc+BPz
AIDg3Wuqd6bPRwsvUuHoh54xWwbwbpnP+316yGR5KXsSAjqtIq2lszNFUBVLSOArEyvC3a8mjLTT
LP7yiW5dD2l1T2Q2urhxSVl1To7IaziYM8QvkixYZWCv1l6av+QF3p5l8d9qJv3oUqR0TXcZ3HBu
COHsG6zWdj9fZq2ZdrqbpNsp4omUfX22Uo9mBqc+JuwFjB8s4x/YOuLMqbswVHP7YZ71c8scJ+am
I9J9GZm/RGDL5DRbh04/iBzOxgBGxd0QBVyI/mVZHGN3PkABXMD5uyHL/mRpfrU8DwlQvlSnkJJF
X2+3gxYSjVnH+T8qPovsNIu3lFnlxDWqd0W7xE43aBfOmhiSFhYjzpMutYhT2WrTmsO24VyFQlxt
va7+kW72Td3kUH9mhra1OkbBrhYyvCFevy7BTDiSdVJ19kOpcT4vcFmlL8IhF/jdWNNNJviCdMAs
bAwmu4Qpxm2LvSSjvTgv1KpQ01ZHihv7v6l5j+obZ4CW6dfgdEc0J1/n8G3Hvw3OrdyjpdphdBHA
xEpIT2jMP+Ln3hd7vVGhy/SAbBVVjzJEcTuWkreVCWkEUHvSzF22JPtIuhbXot1Cp6WTYCtRrOYJ
Icq9m5Naj+5nuxxVS9w/4rGPsXuiurZw5tMtVuM1l4NaCgDtzJ8fec3w3q6HkktYCSSZqgVnmZs4
jNJoPvAZ1y89QIAGivriQsDIDilxoWGkbKSTp4zzK9UnXfvajvMzTWAcX7fMm/PeXkEXpxkvN7kd
kU6hfaIIgnWUN+vZ/o76DlMTQGEMSORy9fp1slnraJ7s4KYvwKr61dVfZ/cWDwe4BOvKMg89O6fr
b7IaEkCefVbJ8EiAfpkVEYujehOHrV3S/f2vxXlbFN4hMdxz45ZfRkwAKYqykxQc9/pixPGZ3Wvz
q3DxZSsKGOSX71UflqZ9kzOpTa4u45R+R5YAMUyh6CTOhUPOHrMFMF/fC3t1FcAHxKRtOIvsUvR4
jxLOdOru1oyywWRpxSnxojx9E89MP+n0HEhLtuKgN92+t9KdC2E1AHoQzPdWu1tcuByMxUwpCz8P
g/zm67exsnZIY6vK54qx1ugEFdMOYXz2vxz8bOPE9UbDXyop1GG8MZn3hAq/bAm/QXRnLBSUW9wt
eIyZjBm7iHzbzOE2yj5za+OTU+zxwIErIK3UJfJYIFXmKWFmZorRK44bpJwXbQI+0sfHSdRvgekw
ImMldvCydWm3cQNjTenwqmHsYPNvZCBI6DvqmrvXB5ui/GAzrtp3tJKvoIKAVCl+RSiZOAWI2Fj7
nC9JFO86T58TWz/eyELfyHfp1SmTAheX53AbOYOQoNL3pR2FnNP2qmXgEI0lZtv8PHqwbmkgMD1O
SWl8svtoW/VHW0T7UWRv5awvBI2DIt5tU41d6riWrRYEqEfxmfGQuMT0UjyA/zw0w2ehGHWVDJl4
T8suQbeaqvjbtWvJizfyamW6YRJnY3yP2T16TtqYN01hzwkRmTkrci0eXrVUDPRcc69P7cZZJ5Bq
iD605W/c5uCDtJFoORn7oAav8YwqrtH/FZxm6krKjMKBecJfS9a/SffLybGr85NW/DY8PAsWufjV
u3eNwb83XyxL7WuG1kbM9I36gB6HnDwPjnvtmuGfPhFxxSYCxd/Ogo25YEIg/LJt5cFjSy4CuxzU
o4YSM/OyMEujubjrgbp3WnBsGR2iz3xPzCVJlqTuJhbXmceA9yONz1Fy1puPRHwbNncZsi4uRBp8
FoqCwHy62+V96Dl3DOI2gfesZ6xy2Gdr9JV09PdR/jOyvNtIbQ5oaMaVcJdjiN94e4MBzUN0p0E8
2ag3y3+a6Pgohj94wFcQ4WtqHxgVnQd36XglhPPUzcGAXwJAlab9+DxhrnPRu/EUiX+N+116j+ZA
dMYvz6SIDjDvz5kmbmWVE4bzH4CQMoaph0+7Ha8NdmI5tC9Od/cd5NZkDlZxVm2DInuepPZbA2T2
o+Yb0m8seEv94KhP2m/aJSQJSt6y2V58JWHGQcPP6hc3HoZ1p1Hn3TcHt6eOOu8OUYxs3ZM4X2Gh
5FhKlxHmwVXn4Co2860JKwGK0L+RzbMytbXUv0xxdhJsq+w3X+mYMlF78XP2C12gJmItGspzbkxh
gewCaRAgTBCHKYXYnbS23ESbur+Vmn/1SKN5uIZ7zeUDVGEc5VcDOuvaKccjB2o62g2q5Oj87Z8d
lh2b9sHOf4Jz/NAscd2O76uxTSYTYNadnn6bxojyvW5UnwBhb9hrWQlKPrfcq5s8dFM0QqSWXS4S
b1eCfNqPLcEDW6jxmtrs5WWH432u3ddxZPfNFOeq2ief5JtmrmM/5YZkzBP9WWbmdS+ciwLegdh0
1+lkJP3Z5ZTJQi0qHPIOWlCLHIiOnYL+YJWK1W/DGJJHDDTS0+jG4sH3hDLDRJPjqcehtOnm6KLN
Y7fSC79epQp7K0itU4vjZOWZAeGhIX9VAhCINdK+h94G8VjrkGygKqykkY5bOUYE4V19lm8IHK9l
UaFLqzR+rU33V9RE0OcBfTnhd802lJQwRDb50v2o/OkDDY4bzOJ1gPNgxuiQ0MwyxcndwdUy9u1j
b8iDybBrRA1W/lPW6R9akW2quuYJpHAvxqETSkYGRlocB9edeLKJaLdmwI7EX0lGcZ2NrLGOx9Gv
qtLdQP/LerLJqAwGxjfFnUuHcuOJDNYOxrqWM2gOBfcBADio0Em/pkX+UTcO9BCt8pkABLsoYenF
oF35444D29qqEmj8LllK3PmMIuCckXA1NzB61k7/UHPe4XCLdAIQhj0CfebEqOFck9/1bsDZCKu8
JacxBlIqD9iGypJYCLq63nIQW/LkYRIzXUYZAoQMpHdeia8429vcY5KqhNNisM4cqCeR0UFkBw3D
D7lcMFLQopqrboRcUM0bEIlsuFjlkXZGHkIz+LDcc2LdfW8bOzvRx1yDonXpLpYZRLIc4vWx03C1
MCx9LYrPmhvlML3P3k6XP61vb3S1Qu0QBnXC9g8/hz2hHgSvEj+5wcszz1DapMtxwwhNn07GTU0O
nFkmHuNxH7CmiIfU2drBvRl3yRNDE2G8E/D0EhoPn6x+bTNqq7b0BQZik2HCPCGdQUKp7av5Ksyj
le+t6d086mofJw8WExDvn6ftmL3zSUR8tx5mKxK+vLHfcf6ZDsgLTHQT8dPknJ+E9lO7qA1cdtyU
j9370juq1XBOdTZKwl3WalMZB5d0dqoHu7zL14AEN1Xn4ernrQVhSh6G7I6iBQpPIESxJDT5RWNG
Gcskx7y6VDD4hClQYu2O2ENx6XOm0/NOB5EDq2n5gr0M0+2Mx4BtdwzQNf3ol2hNQCS0dpCSON0B
43qC3HOQMrkqqHGyeq41Gu3UvCVLvWXMuYoU0/Tq6ptfA0FTq7wO+psKJO7jbjvbpPwfqGq4VMsR
O4ut0HO1h3GG0hBbO9uEnVDU4hN5NMd4GAiDhWepuv2rYiNMHMmh5S/LPxzz2U3eIyqTcH5R/OlW
5xr2CIiB/SI2JCXzKQJGmvwph68yRsLGPBZRlaU51Fp33q7W6rDEMBP5l7l4SIq7LW6FtQ2YPOUD
iw++TVry5H22+i2w7E0yeszkP5RxtOie1Y59xWMxESySSDMPrUOrcjfuueWcRTSH1ty9+/N8yBXf
PIfyhikghrT1POJZdvhq+f41gx7OzGNi8WcQqitSqtQaBvHE/oo+5fnIMkxE5OSzdpcSqqH1eJWz
+QfKfxwjJikJvYfCRuP2NvPkYLJ3ueKdRNPv24KQ4OiFGTaIRSKToHN6ZeK5sjYDowodEwwUsnHb
DM42kuUWFFhYL4BApPB4mEJJv6xpFpvCcY92oP4KFWHcX6xcIn5UzCzipjrh1AhrulSTC/OYCD3J
xB3pJ5QCp2fBgqfhJ2vfG0s7LuawrsUo0cfto9eaB1MjpZs4sA6CY2rV52jBcJj9pmXgvohoE5FP
/KkFuaKohIDeySeqBvC8hjKvuQTllwqFTEjMB82wr7v+L5dYf09TXawHp14XCODtwbCi61jRFwud
YuRkB5N3IxpGLxi/8IzncMMwk2F/DFX8o1gvVcBFeAk+BWimcEyu4NeISbj1tbR3s3fTktdJvmjW
xWp1XP+kZ6gFHXy882eZbCuLjOShsL+LiqqLb1Ha686GAEjpOHo3Fz2iBr++37yPKTOfehtAnUm2
Wf7CcUbFV4HpUQfLYFLUPWy0pqCOrOK8pfdjaJbD1g/iFzoi1mKE+1enN4olnltnycPZx07C2ptm
/QjAlPCJScytwP9y7bT5d1QWzpNkxMpJKT3o42MmtEsQZy8MaKBw8pkmOWM6+Z1OOS6uwQp1SXww
TT4ZTG1GLE/MLh4TkxtzRFwhAb7bV8M9H4nGK1Xsmj4+eNp074RzSuwGKTPI91nBtYzR3yqtxoMP
+HblBtabVi8ARSfbE+X/VxrJCK1LsI76xwmrE8Ifd3lv7Yzlq6DBddJ8sndWB+FmNlaccFDajLUT
4Z1kEk5IiTljScom4gBECHVDCObXapobhdxnsB8tjD6C6H7CQG3xHBmfqo//wbKHrGsysgCYT00n
vnu7xe7rlyCbNByL7Vh85Ipp21hOaI5GRHON91gZOr5tLSUNJsHitHymRsC1minrZ6JD4zCxU6uK
pHL2gRJPxyj2fo5c6yDV8GUTpCqQm113ULDGKFlwcUGbg4Xa0d/5uwM8s/wmFSP90J2adZpEe4Ha
tkom69NJXCrnm0IgZhao6Oi7q0ETr0AANpbWkCeFWyDa2YCOoBtESAirep8xmwZK32cL46yUOTP5
4BTZpLMmP3kKXMKKrv3c8WNHAYYFJmozdwqHE71CgBm4/lQiiNetoz+ni32c869VYkTAc+eIaaNG
zr8G7NjAePdMcCG9N3LmYFlKud1XMZ9Pm5uETpNX0wrehij65d8EuEZzHpVlNVlb3C1miRvC0Xkb
Wx+SF9nLWcLdM7JsJKDE3Bz36QorC4TeYBl69+8+yfJi/oXUE3aRfqtr75ZamJOqdl3izqkGSF4W
mQYJc8icQYL0jNAK/F6w53fFgiojFm4JTge8pYZNInQWoM4wY9fuk0eFYyures1xjxRG/1Q45rHC
79kiGpTKuZRGcJkTm5GX91jHl6DVXyqMPp5i+U1Ps/mqj32YL7dqGsm1m9uQ0Kp5jcIc/xgLzNgD
RvaxpqBH+M+R8eFwPh23E2c4Ev6Z+krce59+avQhe3SYs4IzpRve5UytMcxbe53zCVvFx5KVWiYU
xhgSNp+SCwc/wy7DOjhKSies79R8lkiGA3smfvB5vtfttmUDSQyuWhpZXO7fGFqIe1eYq8ENB/o5
ZxJZ+shn+r+GT9am/fYpmV4jxajuvZ397QwCdYoIVxKqxxNEDG89ghH1aIMADlbXz7AaQ9hgjzlF
eemnTak95JHlwwnQRbze3MGgXte1uZEcL3XDRcYoHh3vWcY4X94Je3GrwmXefBa5tudcQOzmp7LT
0ESZy8ZznB/y7qi773MFrmDcyew15cfxnUdb4Lt/tRVtM9z11dfINMZhZKpFhKXQfdkoeOsRWa6q
DbZV/uxHSK4IlUN86MS19N6gXW0cRpBRCmKTTRkFlN6bvQWZnUaRdeOEZb9rDGySMt4s7lNlf6XV
vo0xiZNBHeeN1e907TeYb8HMhAg+VXyP2+oCobLUbx0GGWEdbe6HZbwLWkKCXwYReTf+HYcTGFjC
fIe+fDDGHUnDZObAmZ8y8y/Ojt7wNGKjtwnE1B9DwDsBthZv+Fyr04C5bwXCKR3pMoWB6fmrOrm0
6ac13Epjz7k+ni7gwJY4DYSKBMBxpl41naLZ4dj6h7F+yxB65tAAprEfYjAY9Pge57pZw4vxGNoG
zxXTGOVjDLpl1dWtv8oSwzJBu6F+sbtrFrx4xPByioEHJLlTUz82H/Z/HJ3XcuNIFkS/CBFAwb+S
BOhJURJl+IKQacH7gv36OZin3Y2Y0XZTYOFW3syTxe8Iu2NWfvv5JJmlkMMaNnncDEM2DzWKMiSm
4upOEAqUQxJGm5BVvsifcd/0oDvjaVr1mM+zwSJ0ZuJ827mhvckBLk0zqQqq2/mpWM9WAjTbwm0O
xbWxboO8z4k/jD45E2M4D7Ry42TEZiDL33DYqZzV47vGwKygAxfqDXPHVMOq/MFWRkOmmmzT9IOf
bAv8LmxySozRkogsXK+NzfJAYPBSjYgqSlI4zO2NDaKVmxlOC0kmstwvslSW+AT3Q3FUeK1k+pdW
gXspf6zwbBABcDCl03KtxO4FPXU2r2H5K6KfygGOFLwPGIZIS5Bi/KtosAp/lYZL2JaEyrpFGUFb
4B6J+58sbOkDdMvglQMZ1fgGQGT66hOezfPQYBHA58qDIsxnvPZdsDPLazdyJIY7CReSjq9VMZ0q
hT7Js4jObfYslJ6o0AdwuGDmc/yuuxtPwjh/diFcWQi14l1hMV7JDxUUAZk8mb+6vN/7cPbUzFNV
nz63rIHI+U6h5cqZfhRs1Xq8qxZ+4JtwUSQT0krXIeFnT2sJEWL6LuQJIERPFMKcvkOmwKrZzumL
Hh2WtbROUe3UcjxCAuu9tIq3KENcmSOF9eKF3B2NcmPuNeF6xBXbHtPhCGBHrfflTL4HdyZJx5kB
maOKdw1yfuIhmq4dy5PXNkZ+tTZmuTFzsCFns7mMzk3ixy60T/u7c+B3bOvpEnTw0K8wA+FUXiye
Wz16VvHwTs6+480BynF8chKYjLBvSeVv5nA/MHqw5hm63ax4S2vtMp6uR4f+PDYJbMKPUNPrDI8o
A6I3x/gz2bvTzEltnM/YruqXtEJl/Sqx+pjPQmzNCHMnOUk+2l8ywQRi0BxVcWE5A8xKpzI1uaT9
hrq/sD7N/H1GOIX7sH6u2dDGb9oI8xJ4ts4+kb1NQmorYbwK0Xmbs679JDkDhSA/j3XDC20vKMMV
KvFqLApPkp2HAwuPAvEt3tETgKJMPm4EkanEuOm+HXPaue2LaN11M5IdD9em+QBqRFTWX3gQWavu
6AE5TF2DiQJ14OKUa3XYgDYDHy3LT4prS8ZT1jxlsiUrheN5S4K2vkNhltQFqomvAzEM3hvxJOTK
ItSo5X4R32Po0xPr/Y3VrHt+NBZzWNITWhpBUIXfQpvSTLbpkK7dvaghRfyJ+ITRl8PVij4T5YxH
WWLbWNYtfCjsmmLfsteoAjqlicy3VAqIaq3wJqKoLpF7fFdj/mKGp4hPmFxqsg9cf2x3Vb8D3dc7
dyIB0vzht2fVBJZQZQ61s80wSkM8U7uzizhRcQ9UYWW2R6G+qqI8ExvJCt7QO7LyQXMo0R2m8bEA
J0CcNsVnNxzyEjCWA0fmPLK16tL9hGlPV/cpBW5heI+aY5y+JC6Z9uJoNw+9fA3bK83w6sBnRRx3
ukySU7rN8Y4hjvRHy17MsftIfSp52ejGX8mbh01E8TVGXhSD+US152Nxngr7PquvuftSuU9ZRDKD
X16P8f8jI4dkWCeDjQylGM0nb2reiqT+Xp2aPwexi6/R/Q7b2GumTQ1hKD9K45nuhhKI4HSJE9he
7ZVcxHIqkXv1XBtWFZ12CxxQV17bBgPw9xTdedOxiTmgqmnmkcpmO4l2+YxaV//CNtH7td5jXn3h
+9cVl0Y599PBidBjyo3hvJXlcYQYZiF7aEdhH13ao9yvyHxE8Z0xSC++MgdB9U6ylZBfa1xb/Rga
O1LqsXxyKYcH1+CctepmQ3Tk2G/5bmT8GeSllqccz0HzPdN9XfDAdOKz6n80+zZwPtvtLm4qsNME
rIiri7cBMjbik/JsMeaaJO5r5943Z+ADgrFipsLXxOS2j+t/nfYWOEA19V8dp4j7YheXWNsSkSFI
I9gu9gyB9rQX876N3mhXWsuRKOYr5afbVGmOtv4bz74Bmd8yPb0ZtzXOI9UJ34skeQrENasPAi+B
xixq/I/A2+s8Pox7xTPnkqFjfWARShyqIunrdq7fjyeWg2sc5kMtcSH7xOlXRMd83fmcsj85+/hH
vRo2J9dV2Wy64HnW/qrhty2MtVp9xW25jlQcqs1HEv6mE6mw9KyWx2zoeXpZwfMDDJZIKPKRYfiC
f0Ctbo3Ko/cadPqq4ouYaE9t8hQa4Ebi59RONnobfXKA2S08u3Cr9+dM9Z3yoLceFdssEbPiDJp3
BZghrOjbe4ziKcW4qIHTrNjlekHhlwiaE1a9+tym27Y9ZKhr4pbqjyg9iXhrU6G4YDwJF4G6jOtf
xhqLHQtq0lQsEeV83Q28G5ERdearFLrlhHcSyMT4ZrHASaN/KshDI0yPDapi6SQeV1aMiQ38DJsn
tmOGsy9WmfvR/Ix7hCKAGWO11QFBBotuf7v9oR5e2uiMpt4HVxdZDtBA5KvUpuuQC0LY91m4EuOq
1YBycFHR020jL2W1sQI2RcSCn1RQI+mtrRFhbhqEzzx+o2eAiBbvp30tb8xg21o5tvabFjyJ7owg
O6p0vFcn2lzReQ9F6Xhusp0NphAMoFvOzgy1eMAR1r9kdMXnzy63tDlep80jcM8O3W1kyDDerVLC
DqEGiu2kKZ4oTvhZq+KtYXNXsYGQgH04Ekw/BXwE+WIbCx9CfNs+BCo99ZerztlVhG9IVMJfUFcK
LznzqWJlmn0HFuV3zyb8EIwHjngp7UNScQLSi3dQHH+o6o3WfvdwMPkTSyTbUxPtWiT38FtiPCZ0
YArsg4E/1byXBcv0mxa9I4X1OA+r4h99nqhuPPvMieOJaFXl3HRm8MRsedVoTKVIxKZ2rpUvNfTM
2st64zsNCPnomFIM2YOfeEBdqiFoNz2CYHWY3e8efWfhi1fBtLIaw8siqL4eBMJVTVoQAL6FteRz
NHkVf2eoygOYRt6nYU5Tyj6JNP65OrzJhLN8wPQQGwXrPEuelC7d2i1IwLJ/wpUKLtXQj5nD0dBK
RO82mWhNn7ZyBm8nR3Uz5MO+LnCVZcU1rZsDS4RubYSg58LyYHZc4C3xZ6fTlp231w4RrfQkSTUe
8hHoojbcQ0ciJXMM6hLzGefzNPW+3nF46yZBvbLdanjI6btcAQzjUIhGX0HpMNXuGUgM3OFijwHn
q++Sf20wnEBen4d2uPVZij9iSQ+5iYXIINl0WlF/SxZNNm6vGWA/zKpAKOcvg5nHSGjoVFx1b2vG
b5p2f1PDcrFQm48UkSV0W9PvejYPc0k+Hj8nh4fxz2TV3SzkGahqjw6MFNs0HooUTbQ1yWFKCCMB
wnWqMygTy4roIFxVhgQhBtVh3SmYiKNwuBQUNdgdwES3Fw+B1LcKbf0r5bUTG5DaFLpfIA2rwBBT
i5YIMeA3wko0x+ZBg5SxavT0fU61jUsaP5vd927I74aOFBCHA7v86dS50deEbUbW6TcktTF+iZBU
sEyRgOL9oUzDwU5q/IsVr82EqQVGlJFPwKBr4oHldNMnpErQvUwyfmJ34KZCcC4xOg1CG6KfNjKO
CbxUinrq3eRqj8nHZBn7QbWoo08uY5x4Shz2qw5nmS6dN7dE/HId8edmmq9kuIvMBJ8dO5/CFLjO
i49CnadNMsyv5HV+sJQfXYqVumQ6DZgPrIEjpv4iO4NtRGf3GEDwkRFud3YAc6W91MXAd3bE6syT
Di6OOpHbxF8154FKqB3CrbG2wGxyix0uapoz1HOYhNWd7d2u7dtX0Rv/xpEtqd2enV4ge4//8qC7
sR05dwrwlxoYVYsn1aJLLIlDH3b4nnHeI0qyYgwBkOklC+2ehoMI/VQ+GiPcV1p1mqySfmBmvrmX
p9BZaEJuQHZz+iFXsRnxh4QcZqwDakx1+PoWxR2Nt++ZEOct21Lc3OQnywoWJuvZPI63RlksuFRW
0cmFmMKIoshOumu2BiNtlHVn6SQn6mEIVYRnyp28JASJ0Wt/sEs3vHKvao5W1RvVoaqzLzG3DAI6
3FSydzQ9sElKCShjAmG1Qc/Ndztk0NnF8ImHEH9aABas5nCFgDHSpkVEoTmkI1OhRBkySGrTWHoo
jMlBiifsWCC/T+pzb8YvvRWZrGbrH7cGUCeJAFONMQgowNpHkdRrupc2XcgAlbZvpVLs4yxeC3c8
uLXJ9SY7xyqK9mIdihIfzdQbAfxkC3fWxcAXjvdAgi6yjQcNUIdAcXZlBRtEp+1c0C8edYQ6Kr2x
PC3VWa43IZsGF+RWp7XnqIOlaudXPXOPbjFdJAuPom03AKcoEGIvNSolJOFhjwuEhGAmX6rpX2TS
H4vmN2FSmQcqXCk/r8IXi7d5Y4fbimajmB1lEHb8Cmd/QuW14cNAkVxjj4FpFuC+QVHVjgkp/NGZ
NgtoN7fhpyr1u6aGnFDwSBs4Lp0BP4Cry8KOgB0MoRedkXC+m+RbHP/bDoU+Vxuv6cNnR2EvNjrb
RhXsyEw6WylU4XdM/dkqTxv4T8EmR5cYE7nu4+wV7LWnqHLTMtdpygTauDqJggc4WopVTUyLDaqY
EeLxxOv4UiTBDpD4uimHLQjxnTaNF1vMr3ZhXTsj2wuHRbYWPrfUdymm8zQIPCipRL6eoicXNEo6
4E1ulHgfFdEBPAfjUcqqc/nwyP7Y6oO9Nvc6Y+no8DhLsV+jNeOB7YQ8zIGxSrHBjFyG+0bb5QnB
hCLzwTVz0XaoJ3b4NEgqinLeO5FyqBTlaOZ0zIv4bGjFvoa0F9jykICRrFo0IIc+2Lr+57iq57rR
gwU+VeOJR6WwN3K/Ix681mlGKfnfQ8o3RmtZ2toHGhiQF7szGMkz/UA8INpOpoWPZLwze/FKGzIj
v/DUObtbFavrHiQm3jJHkVivXY9i8RUE3n0G94BKXuQQCZ6Xq9Z8xhNG8XU3PC0WWtMJdjOso1qr
n81kvIWt/VK2+0n50QTsr22Sv3Qq+OxPDX6k+qWUy4bGm6TN7odmqezHLoIbytPMNwBUTfKo0keF
klPVn0kK+ZvdV/gjxV9LGLf0JN0STbFNu5uW/UYM+cH0pqD0SJAqh5T6iozGlOAI6TiJf6oZGh98
256ByBDfBVpKkKfbPjlggvHbHmHDq+AXzmnxQqF6pmx7+FKuGJ4mYrLVDkrJugybQ669uTDGgneX
rW6no9H2TJ0VnSj8ywEKSMn2shjfU+AhPRXVHMb1vSvucbqHGuH3EZC+kDs7M7OrXqog9OzsLRJs
cpcY1Icp7FNVHCl3W/cBe0z9l4KmXE3X7BLnBOEzA82HLUTstRjuz2fTnQxkxHDZoCMSCsXFzLMZ
eb7MwmUC3ZXA2UZ2gJSmN3vF1m59nfnDsIUM0MJJhK1pw1RPtMMgd+1ijVkiuDbbNbHKOhZMULEN
GhMh23RfubMxgxNmVTbOxpTf587nh6XTifUVqRqg1wQ58gpyRnCqOxLsvzX0zPRUkP6225OFpBbl
lFi8Mo94c4vFi6g7xNbqXjv7UNPXBAIXWisEMqeGzUf40YBSIFCKGlZW5Nri9K3Mn1t2R0BoN0n+
rzZ/zZpPpuZ6PXiSQ0CTP1AFmG43orzrggXktFs0ocVQPwO8OBCFxajar516K4Ztjp4HZ6AZnzHC
rR2U5wClGyKmmEkwDrNnEBoQfbfLAGk52l9Cq9v/NMTqWvIaQlCR3GQGd6cNXGZnlgVhRfDk2XVe
Zk6IYngJe2pnCULk/RlLFnWeTwM+l8l811jPjYJf+YD+Abgp/XaqRxZc2Jt7GvCbxutgpIn5r1E+
qurYcqwG76whKaqw5B6IG1oyL/9e5kdgAWcdmxydx2hNCRWH0P9GWhzHUXn0o3N0G2fTpNU+aggA
c68FW4XhBeRHuAZAhvs8Ti8ZiS/pWBgQnlt9vGqo/YqFSIMvKocmO09nNbXvabEvMVYhzyCPh3b9
1AztKmWD0AqToHdw6Ed0C+HbLsijA5QSqHrr3hrWfbrSI69xz9xrDaCNWQDuBJzkDa7xKmkK1BAu
rH1GCpT2yQVgw3I8JQDilgQH4sWiS0a/9LXZWfR9K+m8bLEg4aFOFZy54mDMMTSzli2Bikvf4tLL
wF/MIlnhvyIogPNXpKdew7Gyk7gsplGyRCd7wtu1qqjvmNRTl34kxbeswl+gGeuETJzeW9tav6ol
aEdIg8T3MZOaJZMs5NjkJKK3iJOiyvdKvkk73zU/tIhtAjE1BEXSDTHyeqfcFfmCXXNtT8cCUmSt
ZpvCMLDWZGtVQXZRN+Snj12H+JHbPqLjNZkejv5uOFcgB5+RYm4yXrBZdOjVu9nU24bsWmpcc/En
rK8YIF49P/fu1cSwFibhe8mQZI2fYZ49OdZ8VVgQWbhBRO+uaY3GNd6yGT2DIOY1vwtHGjSH+Tg5
z2SXuQaIo53vXbKxkj+xOXzUfKOEQcG0Or06LGTruPFC7RUqg2FFnlL8BFW9Jf7GMFihSmDXbSbj
6ojwBCbxH9KSUwLZGV+TBQKa/tT4pfnmDBhpM3VcZx3e1sneFDN0yADIypTOexPVocNso86sAbiU
N3S0C6vYi0rsy0i5Ebwo7XQ/itgHwLAtG9x7o7Ey63Fnxrkv8/hAbMZM30supkRYS77vhCDXZTW/
zyVbDkuyRyOdwigjB/bqJa7brMJddaHPmiU8BQWqjn9UbIU+X8Yu2PZ5tRoFF0rm3nKc+MWh/PCP
sJlR69+i4EYetlxbYuyHW6Jbm7StWAQ7O/AEvIxSboNcn9BONTxCUnuPW+VgZJ9i+khjGJ3vcfwU
2B2Vjf+KZqPxIQrIlDXFLyyZfaf4CfmvQXidUpQN8iMTa2Y6Spj7YPNBCLUHiAoctSR3wJzabLYW
2hWjLgHsob7G+B4ASnkd5gkRC+guFKtmvEaBnsYY9zuGUzZjkk0bF14P5WzvuC91+9SUwV/UsBJp
MUtFHXPnsFfIBTQ94UxoR6wX8jfLfh1CNqaLqk9UhW9E2X/b428aGF5K0sZKtrq9wI7g8y4BZuJU
v10+4phBNm32DNqoShTviXugvE7AABCP+wRTHUbyepAUQ7yaoJqnuNl1aCeJ41Xp5FlW48eKs9Yi
se0Hk6fxxWUpnwco9Hz7sK82PDq2sWhvybrOPwz13jLERBQeWwRGZMvXsCVq6q4w4lOj8kqgzTbJ
uaoWXgxGwPuY3DHPadN51t7aZgaud5AWMzZfIh03tnrvw1vQXg0cCuI9wn/WNp+K/ETnbH8L3vRm
89uRVDOAE/BXEVW3C3R9IyOHvNm86TRuBPVVkxcDK+QweM3SBwmzKr1Hdrazku/ZeFVK0O7jWQ3+
meUbXzhs3MsnbfIxe3nobjR2HfYY7RrnFPAraZnVVfWm/4uraqVV5mG540RBjGOOzklWq8Vv7r5p
NeyzjC5hHS9FTqCUS+f8qNqXdCSQjv/B+NDUq6RrNYPLlh17+t+AfoXxKXO1rUF3o9H8Vj2tNfoD
AWOYYJidU/doRBez91urPZjUjSxe4YQNnvIBNnFdR+9YleBpvYFY4CoPTxIQUGP/gu3Q5EeslM/q
2KwHLH1IlP2SB2d1gcGWYfLiUEgTAXZqx5cGiT+GSBvP2zS+uGm7Ue2TbnzkbA4pol4VLdRlIP7R
T0ecMbXVjdB+F20UXVknbuvIVbh4HhkrscJG3TcwCr/SQQBF0TadnmSgrDg5tPZpMASRusjvaXmN
I0o3mkWYrEjY5RsJ67KrmzPsK3QfXw5Hl+1gJ69R/BUq3FfycxrsAJDRWIxB7m/iaAaPzcvgRTf2
FYNo4OBoaIiVpvuZLWOuXlr3EHF34VMGR7HOYasY4hIhIdOcw05UaO+FtbWzYCeR01subBQp7fgd
KVi7l7QyDt1ZSfYWy6upyTCFfzosSM3AAjigoi5ZYC5xJfAnX8q9HPVR5edcf0e8Cx2SWigV1XJ4
i18w3lr/O6YHdfjsgc7JR4ccMLHh00gDV19qQqo+Xbn6zQSpWrIRFlm8hfRfBg9qv2znq6baRwGa
aI23Flsuc6wCRjZne0ruAWWGhZGxYv0jOx2LjAMWggVS+bc49G20+TAkCWiDXQaZMU/slYxj2e4E
7oxwGY6zU2KeNfHPhOgb6QeloL/i5vafCH47jW5WLbuO47xOis9Bf6/my0Qt0AJydK+gQEbWwHr4
ASF6gMTHEa7kN0W9tskJI7wGR03Cf7xqHQWuuJD15NCxC+r+3P7Bra5vjobKPQZQS0lAkBRsnVYb
DR3ZHaAkuZDiR2xH876r9601rYX5o3WXLP8LB587nY6R2n4exTLgvWQgopATpaF5oMqq/ndCwzSv
dnyjp7jkHooZSAXMWb1b2q0IPt0m9VKFJd34ULSjpI6R9gb8QwQkdD5B+4uI/kzONmMIzSToKXqP
c3LB6IU6expzei2JYebDGK3MEHHLhLrcchqiDP5YYPy1hZX+MMWfpvkV+P3e4cU1XwewDeW2R6wG
QrhSQ27CbA1jIKVIay1KZ3A2Gu5mGFiKu2U8G/Pn6IKPhVsynkz8QahEOMd1ru18uWmKoAGlB2YA
jGLndveh+iijJwdESwPGPZKoFOVei0gbJRGCoFiPyCcwbIIbNiJAVfcwxCBU9QdBLwfrEIfqiy6d
1j2zhBp98kM51kmm6cMtkr7Zh8zLNTbQXWb5iE+heoxZN7sNa27nraHTuOMkanV6MxCwAVFBZCEE
DTWnnvPdYvqnv2Uc/VL8ZH0O+xYMBAzp1hovSvFXlI2vEzgZ8ZZkLMrlN4bidVA5R+bcsou9sP2X
F1fFPJfQA3qWm+l8o1XBzf5Z+NRC87uIPmMy8sbyesBGDiy1SbQtUiYkA3fHQkqbz2mZrDOAtV3j
rBv1Nai8klJK61P0+557+cjll7zTAO29O+DPlGQ7OwwwWhMS3e4oEADaxJVusH5jTMpSOjg6vxUQ
S27Vm6yihwvlcCvd5le+xCJSPCc88w4QGa4tbXowyd/jYuvTU4wlI6xooYAYAF1Mi/8MeXHcbkPs
AnPPlyuqnWXLP0tp94NeAPsfuB6A6GORmnDm0LCAJhUe27LGyRVceo0nK3Y+lflbk/fSGTdGAUPu
UlHFMrQXbnVJ+Ysvy6g/CuPqkh1uiGuIUSG7s7wBwBdEFL4OFVkH8g6D/ebmAbJotLNTPPAABSEt
WfgRgfiob1rU7gv7okX62XICT7X4JlQyP1nc+VP3pxe02skMHBE35NQiUl1vmnl617i/mbm5HU04
bIZk1Zz4xeyuNb245dWPtMTKiP4Z0Nms/LlXxFM3IzZ1kScTtGBAyQ4LDTZYjp4dm8zhAOYClQ00
EOUsbo66/tQxYGD8cWlxzgL2J/y+Q+fJZP8oGPdsFjEmLxeC7rsYIAIB3VMneVOidbTPSszOndN3
SRbrdbtV7D87+HXSv9gqL6mEoFdQH4KPqEazNDsYxrW5arLvSdX3hGdueY46FgHOwtsA9QcoV1C+
6vLP0H/n6LVE35HQhJ1e3kPmfuH82JmJ0CW8afxINRylmNGl9h3lZKGr0u86/eQmtj8w/RaYbGfu
8LP8DLt6F1hvunRJGNw1aVhQrQ+jBfhuIe+/qeIlLv+04NWmIx6tOAcXBrXtU0kfVFJk/GYM5Xeg
uNAd/8n2acYsII2/zj0pAQyCV/or15NDCyrQDKQyZ7p2yU82JoeE5ZoYH07P9QErV/SosmQpjsPQ
g9vESY+hmFkOXGfolUstiIsZbulBqHktzeqOFkNuvay7OvdLGuckhGYdKVv5f8qqf8raYZck1zLM
AcSMeNURYKYPCztssV/SzhUD0niwxnckuJgPoo7wSnw17tacP+2s9YPMoUSVTg3tRNnpkveNd129
aQvgT9syPgfqH1qqPpxA+NZC54wL8CNDqUoXJgrzWMdlgd0BxipUBZxlOr+QSfiG+ASEzOY/wbPm
R/1v1UJmqUlCkZaZ/Tz+UWcvLKBsk3j9qINnfMAu33DUNJoGN4bxT8ebB+t0pnG7Lm9YFVAhvyHl
sF14ojegxIRURx/5UrZh79rkEjNvVGSflq/VcIgQHPQ8zVfQAdZI4cyDinVTw5eFmZpHySEFm5+q
/VYav6bVgdUO+AI+sY3rg7OuEyxkD3Jq2B9ws5ouGUpBC1P9XBsflamvjBGfWK1A7nmdWAZZvJYp
52zPEpe0oR/0eR8M50Dw63nmErHIOpa8ZvYnNZEY7Z8XfyS4KTxv5Tu0H4vcCjXVofLTyz2TwqA8
6VhugfCkfOQ6gRW2u0AO9IWzipueKkaVcE3scbDTJYKh08Oz7rLIbGyvlA/FYHsOjk613l1rJ7Ef
O0xdriPXldm/wTDjMdjBgwg4lwjU6qzw6+bTmZGtWMV2s0cH2QtOc18o1JDDBuoN3h7RqmsezmDw
5tnNUAWHlGl8xypN6xHtu1Onw+vXjx20J2I2QLXWef+hEjiJFqMhfqKZimv2GCreubOFxiKwW3Dp
6K+S7I5ivGiE2P6fqhAT2xuM5LJ76YMSbtAmAMLV3asQXk6xVfpPQwd5bT2Wd0oT/mojLkbtJMyr
g/O5vVNztdLMV133su69FwRqEM9cnA065AflTyKVVeZn6M4+kv9g89SpTDKz3BlO/Soo6zLgqUVk
W4MCgEeY3WT3ZKs3G15T0votc7jaFF6wKDdsKUkMi/hq5n9t+jrblW/NCpdev4thrS+qw0mqn+hQ
yZB6reAadzD6BxvJxnwbcD+GwWViXuNCPAFdyCnAc/oHVDi6y75ooUxc+zWTD5iQ/1pe79ADt3aF
fcjeKfLSlYVPyLzmZpLq7iHMomO83FLkXxJE69RN/7rxnFf3eM7v5TxA9DHJ8+KOxY7AsuxLhD1C
CE1nirMvTdxJz3mqb/DXVaBFJWDoENWcZVv7OiJGafwZg+gx8R8WTNBu0HzHqNaW2IbWt+ByXEa4
Dqf6NGGih2XiNQCPOivdR6DFmwaRL3nqE2gfTEsuUMkx2Y+G6cPp8DPu3bO6b/gErPkt0rpVG8S3
zrhQ2vHo4nxtLZ6IllFz8VQ2LqWubLMCyQYBSh2hFU01vUSbVyqCsW2hMUQrhfnKXJSS9BQhKmmh
c8idYp+RPuHSz0NvrRPkR7Mirg7EUJXqRaNdN2KBXYoAZTnfU/W8iFn3fH5dzJw5BmAplN2MQusA
Qlr8uZr9WhYkI7qD0ST7CRdkH24H8l/V0k/a5CyF1ku2MlR4TZKHQcJpsbzg5mdUgL8Vwaz9iAf2
KobEaalgEPrU0BnMY8UtBfgaOc/Mtyy/yf5qqnKIh62zRS1hpScEVk7ziN0Tb1GCjyIgHN0lwzFF
3AoddWXbl1Hdk4LRuHDFPdNs2Ty77tVlNU1MYzUXWzj9xHbST52CdAEfbqnRHQeDtiSg7haTtORf
rg+Kxi+8KJ4NTI96AOebLxJQsSE/RtWI0eOi29Rs4VVX6kvp4jy7LrcNOAgZ7yVgBbyAXW/mG9Um
6VZD/Gv76YvU0ovVBaizmt9wh2/cGCcYFuyJsaIgzDMuvXIlB2BzWsxA2KvWCdpHrXSbbiTGAN5L
7MCSEVHrMGanvQ6okjyh3X8JLk4wZ8iYvgvT3RXuu5y4dChPbDcNSkLw3oOhcubhFGjHMn+RSKu4
opQXmt4h3dJg4dvdRYwM31xnjOuCSZ6gd+K9pPQmTx6zctXGyyhfqDzZpDroZ/PZYe7PICgG8lhy
SETcXiv2PzAxwfTGXp8ItEHibLxqhm6TmafOfNJMrOHd2TH9MPid9CMl7RsbwjxZ9R6kNvRJracg
KAaukW5zpWBYm/02ewsRgjnVmaeGHWmJNTXHdEotH3S4N9sRpzw5POedokSeeNxsXqz/SPua6tSW
kUYw/JKKrzB8bqY3wlUVCV9qMDXjmGJfqrj/SpsDEvGkPbLTwkQda3sDr4ZLgnHGY5ywDQnVXas8
LJ7TsEG9jg5avJ/bl6K81sZ73b1WTJxJ9s8hT+pOezgOXE4y9TPjpxvlK9gVnKOB+4svcgpZLdnH
ot1OHTz3ERHBWHUYwlr6rEr+DwqHHXBoQWNKPPmbi3/Cdf3O4SCO2CS0i9XgZOXtDuxZVr+03Bsa
uHKY37Nzw2LLwoQ+epoW3cZYQZpHyDlXuHjI23RwAj1JDhHR7g9auIdI47d4IfhwAj8aE7jPAIDz
96aZCfj2Opbob/DiK3NUNg5WkR5wgQ7LPyguAe7JxlLWJc54UPxrlwNDqfbT0LAgR7t1UiwQ0GZi
jY/KBaSHKKpuUsfxIulQCkQselIvIq52DrUZfVyAggZ+yJzQZWSAW6MiJkywAz6JYUNdLMuXqGXO
6enaRQl02pEFPKJDz/djxodprDnNdgM3uTKGIQQIBcLP3oqUJ6lyH6SZJu7MHQ2N++b/w4Gvcw+9
o67ynZq374GOdcEFeLMF6Iz0VPozU7FmM9QXLhc1fd01zbMuqBdJub0u9RxB39xnGlIsvCOb0HCG
YxxyqRMlJE8qyPw0FbuU3IkW/phLPkf5jcfknLj9uo+gKloVDxmzRg2YjuES4AMlGILpK9tGVIzN
QBJG3lcNnoW20NcVDHtDScFwPjKM+y2YcAi0a6EY96QhhgjhTPy/bsQQufR4zxEKMztwgAss1Qnt
c5ut2YaImomDKVat5B4Ua46x2WwIxEbpDsVLJWTWjvGxYTIHjvFUldJvhrvkrKdZYbWQXNyaZB4R
xKJpQDBQy6eD4mxjDAjcbkN7fi+V8SWS2QaoMZ6ibP4oVc0nFLxOdIXm53FNOaYXk1Wxldca/xL5
Aa8Zac6yR4hs8ek/js5ruXVcC6JfxCoSJBherSxZsuRsv7BsH5s5J4BfP4vzeqtm7liiiI3e3auJ
dR26+ameypc04QiUPu4qEqCaEFZG9KeOmdHxZmeCcJgKjhYzRgVC3eCG1pThH7TXN2EFz8qBwGnO
CAfs53S7L/hrWaiOS2GKzxZR8Nykk9i39H5XaYXGN3greqcfHWO+GyDKcs7jrJN/IP5ewaBInOzh
j02gwVflq0O7sq+LZ6cr9to3L7nGANa13llUeQ3zAmo+lbjcQqG61Xm1C7xm02XGQ103GIJw6Tf/
DEYTiQTql/P0BDrq2k2YjQT1YNoKfskGXusIp5iYi1vbZl8wAVaGidezci+x+S8T+baS8ZevxL1V
LxI3faczv5q228WZ+dqnHP6Y5u5qM/kpAKJPLC29aBEBXWIlalvG2ascgZoQN4SE4j6EuftoQL9h
4YFOg7mlZTGTD6gsjLk1FsqWHpepdo4284JhEbSjLMwN253wZ2aq4daHHufyZzbgbgVSNWCP7Jz+
3OMHUEG393QIVRVju2m+pla8L9lcJKx9oy64CVbHNtGdsU15II1mVWucsgwAUhHZLeXOSE221Nw+
mCQamLAKwmyCsy5Fn7YptesYfWe2NBMlRgmOXlucGmEmmKU78rpQHKWz96kzCUVwNAroZxPxFOc1
Zb7oKfOEKMyWw2U0wT2On8GmPyJIu00L0qFEcdXFhD8O7aElGW0R1ErjbBsvGtpMjVVTrmy7vY49
pQ11+RDPVEwrmCAVyvaA3yUa5dLGtUkazO6NknwR5MEqm7pbHM2JuxxvTwuKQWiPFuPafQSi8e3E
KKQelBRdwhxK3W6TWCTMszo/Ziad6MbI54f2Ry/F2otymIK4gghvi8bdZuVSiAm3wMsw0dj02MzT
fhycF2ihK7bV59wusF3Lg6fFj0wmogwU+RKo9GGX8dxwvzJJ8+op+srb6qsXFeqp/wMGbCPn5NwO
lLY3xV9bvBY9yz68iQWvb0E1JaMD4cc4wazZ7kWh9npyr6U/PwdZ85Da+lRkw6NWw2lgxjDwGGmb
EUIVqxIlrpnURsh2r8aJ6/9wq9pLm6BO+1G2I1p7TMcUIjMp0rnhZ1pviIS82X11DDV9Xk20nSpE
a8tR56HEWCEFhwL2OKLdefFtZ/krtOAPO7dZBGtk+wEy4Yj12POWIgvxqMr3ZlnyOcPJ8OznJjMY
xLtVgLVv5I+1go7OeT42swaV/K9V6W5xfUYtxDA+/sgoVxNCPJXuj3T7YLkAwFwyqiQZF3mcWnIy
lvQodP95J5lqKAhQwjwsJeh1A22st6jMNJ5QY19HKAsl9HTPNjcjkUh0E/hNapMQfIvYXpkU4pie
xeTNrR9psGk4iYuv0jLuCmltSt/eqPpq8l8Stc1Jo76j6z9p5Moqp5IA16M1cBEVLUe/1T46SmwU
HTdDi8mBvux1U4W7oWw3iFF7M2DhJ3nMOv8wZtlr3cmVEfCTkyTpC6hVpbC5INIAhsm1ldGeMrp1
mzq/MZeUAT5jo/JdP/JbHZP5MYUtdsdbYKcsSWoh2abCPmRR+xkLAqqsBI3I2EHmutgiewt7f0W/
xNrw5Jbr4lsUAYuwNY9/Q0ckYh+a4pZRYWvmUPyz/FwNBmZZ0gy0s4TpyB27BuIwAtTGeDHhLS6k
Z69FMK+Dyb040LHtwkKottf0tlCLwvuOjmIW2FBzKE3w4nKbEce0c9axur73DLQ5ixd1weRoTsMn
NyY45ZCX8ny8x756kWb82pjtMW5qIo5+io8rwOLUVt+uoFOWrCO/9Qh9oQB31JIFy83+BeX0z2mq
B+GYHyw3TkVlr4y+YXcSn8dIPQRD8cqTvqPrdk/v912xBB/Zy7JeHM+y500WsXKUo/5Le6R8VE+u
6oruHLTHjHyMkXdnPdp7SW5CGyE/JyJ5nR9/WdzJdEI5XsveUTe/Gc42kiD+Lz+hVV3qryTnmkr7
A6eRPNH0M1GXbROBb+h0Kt9l0JEHmd+NLHnJkdXroBjXMlAHsI1XO50vQdQ/AIVcmpGRTYLi3c2W
JNiozrJkesiATrqE1Opka6f2rccJi3Q+vDaoXBBVn123dlfuiKk494cvFVo78vpvnuHcNx7XJjP7
dSmWrS37gSn439AwZpJLNzvX2siOWHYTUnw5a4avwice5rGWC3MmuLTFiOEP+KaToXIevRJaSgpZ
g7cvEaGUVjRcGghETdQ92W1bnqStl+p0ptF5Y/EGiCvSEfhlWkMw9NY4DXLAeRYLWDTRbcLlH/Im
T2dYvgDt3ynSAlHH5mh2bGutZMSV3yVSypzP3DrW1u/i1Uz8PiBEEO6jycBNIf1Xk5h5Q/DP8O0f
g6pSs4a022b9E8b9g4uff8oTiMIJA02cmr9GnN5aeoDZ9XPsYQUq7fndS7Ov2aJ9JYjOrog+rJaI
J8/khT6KdxG5FcOC+msMR3FXzXJCl/xzEdsxr6ZtkluH7wfbxmpujo1llI8+Kl4iYyktpHBikN6V
mj+MULZzHcb42Ar0Qz38ugZX3BgGoqTjOfUYlSLzQyfJAbIfy2txP3tsUesoIAJlnHvIF3yLXMb6
Poeyk/6D408qyAnPA4UgKw8/3egiOXC+Bj1wGGPcuZV174fRXi2TbiwQvWTj/2STQj8p4k1uLGnb
mJeQYzxaJUWYcYIZTtUAW4KrWxZ8bpS3OQZ0nnqRea33zGRBEdENWPYQEin+Vsh3orKuBo9S6nv3
8YD0y8FCjDTbzio5a/JeMdJg5gZ3Jj0aWVUd3TbcdzIk6Y//hg3p2fT031jJXUovaRZlVzzHy932
TExn7yjAl+hDiq4Xj0WpG4mdpje9nsgujiinGObv7I6Xc1s817zJPZK4IovuM0+ukxZEkeUfQkJe
YTiy6CIaxiRiYhRoguy5G8oVf/St1+55AM1TKA5St6kB6tEt4VJ3zMJHp3TuBPU1QvMfFXfaoruO
GE8iRtLU9B466qMEGzmeMn78TYc5cJYJCxzD26k6Wc+E4ttIA4aI4qPJu8tw1QFH3NOsZ9YqNoJn
UR+Qsv8F5LboS8ckiSOzuQpNPQMsYX7JVJ8QOjXC+lipln4brm8lPDUjf6IvBkjOsKmYSWwaDqCy
bX3dXYB3HcHlkl0W85POjM3skjHBS3QGZfGs6+JIyexjTSaJD4bNLFC1NC3vTRgggRlf8PLy1w49
jUPt2i3EgZ0gRUAFAQms6q3p701RYpR0vh2bsmD9Iq3+tSn9R8xS6P/ZD9j1t8xm90fUxKSxLEw1
tK3M4sKYUOc9bI2WIzGFQb9goLqGrQ4+TKyA0YNhTx90D+NoscE61B0IT4x4yOYdqQYyexgpdO2i
J4X3ToC266rmHj/Vpw7451m421X0SCfh3gCWDktk58FIyw1a5Pn3QyjYSCtj3i1AqjZP9BeyOezJ
vc9Gcizg/jmARlaj6h5rDO5pp9mOTOtpLk5DPz4Ndftg02+aZRjIG/HYC/1A21IN7hO7HbHs1Jab
oBje42zeINFs4FKvFKZX14Z/JFIB2lSs3CaGDEGhDnGHYKjvRmCpcz4TQFHc+cfmL7Km11Cg+dDw
tPPAKktmiMygpN1O/RWlGZgM8gfXyk8xIiWmSBWvKqt+LHD/SonP0iv2kVvsWrgxNMtJHb9mlDny
THxUDjugNleH2UDeFCWYgcAx9hO8vhGCnOPYVz9X+4Ul4LNazmpz23LvlyX4Nytm4rHusQau5QJN
IcgN+3hjW4QwhbtuAbbl5XfbJJummrdjy4Ss2+A+5ccylwvSnJvC2OjnkuzC6Kor6txJiBGmh3fh
jCYbEz65ZHnkBLK1WCCsMakc7ZB30yVdGoAZ9PDJG4C0hwh+K6WAMtbvNP8dzWI4WFPwU0NLppSN
velcPCbaXhH349sjcmVR6JOlVLlBF5qH/HGmrcexovPkEz6lHDUV7aYuaaMtSEJFHc086Y3u9nWl
oz9L6LNhYL2lpvFSOC31rQiABcinKEbPCDimMuL5hZhvIZWbluN8okVIa/zqqFkup+pttkvaLd2H
qrXWE9k722PrUpb/ghmvaoMaCCzyE5oKL0TbOzRL2tumE0DnX7z0doIEeCIL9EUX7FYF8W68FVF1
mVRPqjg5lSFJU8JOkcUzU7GEnMQEwi02Tr6KLgEdp47jvIDToTgJG0zEMsjysMUkmFGzGJj41P06
vbdJJv9fInifhZJ4Dh7DNkZTLkuU7OnDquzPmWHcTIqjUrziNTZxJ3iDlU1hX8ll2T+iw7ENDhCL
+x8polffZqc/cZKyJNdD9917NNiO7r4z611uPflxe4Cx/FKASaimkrDUSEiPWTRp7CMwHZq6vKdl
Le+oYi9re1fidDDI7RNP3qgQirSwTm39bUfmqqelSov+KSKLLwXX1jR54HNj4EFnpUFyU/d6N7Gb
KoRzYEJ5MwwHZEEVrJvwe0KQsgwQfo5hn20Zs7yDHBKrp6GL2LJ4+2ZObjMA9jT2P2gXOTpe9SIx
DKZAICKFM20o3psZYhfZZ7QjNl8ZQ84MVWPJXOYWBgPnn9IMCuhHXC0q9esCWV1R+0uazlZvc09l
eTpdlazVmksGuRKE/9i39TaoXFi0JAocvnmykO5ClaYKi30yTv9+6jYlGSc8gP+7Kx5xqh2ZyGx2
TQvlz7lNJgf9XDrviQUPLIHUPAcIRjNA5dhnITGa02sydO/01W86FsmNa11t7Gd+gKrb0KkYEO22
Avo/BLi48EO75idiOnoDmOxpOidNce9PmGB09ZlKwcZLspH57DAZ1lH61PP6M4mV5mLZ7kQvWG5u
HvYu4iFro6AVvSpfQKNj82L37EzfQ1+dIsydgYndhGxx1ce0R+OZMsTRSgF+8YkKFAMIm3cwfk7K
m+4FBCPZf9rWbJKnIHM2ROBEJmpZxDQdKXi9m+CdR2N7c/uY4sngI2VTaVNWYPAjdSWMCW23GPzG
Ve9iMgr8s+O777ByXqKhPHKHWc2W9TGVvIZTd8VENmH4iPj/cfA3NVPjrGZ33DlBtFmImYHpk1ax
N1UsfkMslK2ZU2Krog8Gv/dJFofR4TBzAgPX2pCt/MQmBBA1f7FBuH4KNW+gpPyoA1JFuflZATiK
yvHajREhwO5mEsNcFw27Y6bnCIe9PiUJWhNiJvSdcjMB0SHFtO5Mkk3xFebsbzPqc2lcYUQdkZNw
AYf7mmZHLG3ReVQZABRM3Vm3xcSysojjZDUNoCPFT1M+rbw2O1ZlCXDW9t6KkakI83xS9A8VbHvD
qLCmIkfa6uSWfgf0MvmEEraZIv4wGFwV3YCCDqguD+7VjGEFE1ZIDno0KLJyKnVWvP3EqNd2nbEL
rfcM/4zV8CqrjxwG9pwDltIXL3sU5vTixPrO0tgzhp9iHt5ZCC6nKZFXTosytF+pFDyRJdoUBGia
/BT49rOfE+yB9tdMFbpCeBqpPrYQ1OfBPhRpdgr5GRqSU5S2B/5KOAoZXl5uQtus3zMfwGj0IEPl
M0aFDoLsLoKZTBYbhuM0FTF0SnJtSW6gWuld4GDQLqqztLBdeXCLqHjZl4KaMVP8zhUicY57YgD4
X4rkkjbOQc2IFXDQs40VLd1xesBdR7qiLofHmnJs2RKTNNLpZkiYXT2NClBZA5V/eiN/d2WLJ7P3
fmHNEb4NI/t+dHwSrBFAT2qmmyAEP4SemuX+i6yHH5uXFu8CAKST8RfNahdO77WQ7zrwL2ZqqaMd
0WpBmnvMhx0vwHGtEEdXcvzsfeLK/XPCbdcYp/vUUTf+LjIabgNKoXKeSf5kG68fc9YUEMMGl3I1
hC7Lw29HGKFcemN84XKIOj2umYHVthUQUDS4KKbTj28mz1ZZPrm52/GS8vcBwfu5MX9dv/nNS8nX
0P5mTn6bU2QZmfFOG6j55TW2IrPykE/dR5J6d+00Fv+vdkoBV8adQMjBSGQBMO8KK9l09MUffMM6
j1APJKSfSCvnPmQd1NusDJhPmd2BDCV36FObtGVP0FnEYabBMiAs17fIrd8nwD14EKwz7aZ7O6gu
rhM/yH64SDINnba3BR6dygEIG5BOQud2feJFQ6bWHiHbsoV83UKqC5y7Ls/2iRcAaQkwLUukS48C
rDT0eRLHTSisY5b6B2F6Jz0VrwmcSUVMLCz8vcuRKZtkq8byGBv5zm3NdexGzwMehqxvkZWK+eD5
yYPDediR5X2MBDg/gnsGlpfAca9TY7EECyuy+GHzReHc8iKDw0uQntIf9SIyh6UpKckmoYpM1PNf
UfOa7UZ2pm1rHIOcSJ1pHYiN0nvgY5Dpj1GPRGAaz6ZvvrZ2Tn1suh87+Y5WSJ9gNO40PwddDR3o
dh/gIgajyqJ0q3lOC+781jAxAIJRCisa7NzmahuszlT3NOU8MinnQsEWLBz9V5uIsxL6uJS14HMm
0lQc+ny69sNi0kz9jUzt49RWjz6g15VhxbRWwGjEPcV44e/GhmbcIx5QtKCsrkwPa5LmDacFEwtS
SlKdNHWRAF3bGoROLhSqa6vBSd/5XsyZiYCM1ldDuJv4jI78QwFMfwApHIlh/hkY+dGz2psw+8fW
Vnsgum8F4ts4DQxXQ3J2GRPjztDQEH85ODJz2jHnHEQJBt0DBl+1I6iW5acli+B9cP1jFqYPfIWH
xq2BDBNzYAWYsGNLzPaaRMANZAhBnyajF7uYSLF5q2jRMevmKXHdU7qsiwOam9t8O8aSvt56PyP4
qZwwPIhzgfGHxpVdryMInIvzWFPixU8XxXmSFrNEgCm/Jgmmf/pSn8am39KoB7KInj8qva166c6q
8V1m5k9LukGQivPwp6bchBtA9nlSnDXAQSdO7xqPNGQpblYCImIKDhH1X9Q5sc0HwR5jeyGknWTx
Q2PWnyVVMk2LQj3KS5YhSHf3dQI0xBgeI2N49ZDT+pQOitB4Kw0HH41voHNJksKwhSZSFFGtnUd/
VLh/OPL+NaGNCQpUOoD9hi4QvZcD5t27aKRgkRcr6QM+FGIgrcrLX3tuJjhfSdCwy3Td5Dtlsdh3
hGaydN1R3qYiAV+mu9XAP+osP3GobT08pVZWXjRr5T43TiKmm5jJY543U24eZ3Wxln4dTKrK6EA6
u09DCHqq5eNWbv3sU7nbYsewOLQPkDO5bh/lLr7lN0le0HFYP0VFujWsDsko+EyMOebIwnPr07XB
hnxZ6JRvHh0mZgaDwKQqQUPUTEZaQicGnch3idKQyzLyd797AfX07la0T9ujQ0au+4UHjGdBJ3su
no+lCcl5GgATD3W/133+Mc5q41GWuCJbfG0IKM8OeGaWE6i/rGAlv6H00NTU16mIeBdKyq5tZsRa
0nZ19WWP/CegcSJSzFcncfBkY5YALRmAkbJnuEihi/00WcBzK8qc+DUWg2Breh7Gm18arLKL13iq
rsshlJEYIlKHYDzNSLyp3VDuofHmmAmEkmqeuUXxx5QyYqvmngy4SkbYUxOf7HBO4qsxire5gIqQ
GLV3N6bJ54AfaYVoe5bzKPhYvR+vcZ54qHaNgSQ9+/PFLLNxw75y36vmQIz/TrbPA+tpL4e/lNQ7
RYHExDNy7kkibZBeUhSrAgn8TnbC0ntNGaXTUu6srIMZ13iipk2nueRPdLI096p7ULI4d4gWjrPB
3hfKUzvjSVCr0OkOKpUPoVWtJOxkbLAuz9Zcv7DrMvnv5W0c5tbGM5fMFUFze/jJ5HkqOIxvUrwm
9RuYePxMBSYuLEu2vrIixRvIUUroeSmlDw/t7GwbwGZWYb6IFDQOb4ihGY51wB6q1O8jGDOwlxbB
i9HhYhlEb5EzbXuZ0WUzPBOk5bibNsrAk4+GVHThhjkXrYKUH/p39FQx5UyUDlq0y1A0+9E0zdHK
frrZXnP8LxUdeaq3zuIfZXUzR1fD+iqje9LnpJ0UiwbowKNLbf1bLy+TPifurocTuVD5t3icR2Io
vOjG4K+DT2Nso+h+xBExm9nBNr40GXURppSbfWe4lmB57ASqnYezDw7d2jchaqDNVztlln8FCcsg
PSbsbktlXbw+JRcht6ZVk/KMzT1G9eeRW3LGMZ9MgNmMq2O/GtSoG95VO9sAMxkZ0TsStEH6tUD9
GiM81hSTRSCJwc1vfFu8NimFPs3kvrsmRCI8uhVNW9T4IIzdeVS3VOF9YEx/Y1a8W3YMGldiqmrH
H4N4jF0kbMIRkif7fsaPyFp6PUwsesx037KgUPyNASGOxN8usW1VsnOMoxfT+gPFSpwlIOnv7Kzu
kZyQP7lwCPFFTDw4mKVrCJ5G/Caxs3dVePRskveKUs/GfuySfjNSgxVOwQf+8kMBPUL7Bgke9wFN
dlNP0GOjkfV1vhMt7d9OPty5OMEKy9tbtoWA2H+NpFEyIhi6VXR3YO3Xf6ZoV4gUVuxCs4Yb8F6l
WxeHgQJbLXY9UsnI8VH0zsWnAqhSf7HP9V3w35tcgMgewqqk6oyiL8rfhxhJtoYsPU56w8P7E/Iv
r6Y/K6OABC4U8IVtJrNbZyMrMHLavEWc+N5zD7N4Lp2NU9ADtK/rF6G3frPts101n5n15vEjrX99
iD/m5O8VKI8i4GSL1wlvoKQzjwnpoZHoGJKd44qr48N55OMn3Glkv125LKAF83jK3vFMX2ntMPTD
vkVxrnoT5/pzD+Btvo7FJSCKLC3zsJQx0THjy4NV2o/OKFfOsFiKcJXS8BdmMyB2fvwhQFC4ZzKG
I5byIhLFuLccogJB/WKV7UMhzY1h088Bg5bOPhaOpNG6bq9wG5V4bXSU8KRkOwEl0JyjlTURa8zh
4A7dP5OUk1/+6ljvupGr16b0DL4WxqEQxC6DZAPHSWbiHfLFq9889sQV0hD7Dv7ILqH1A0qtqHCt
S9JC9wE3pZmA6gzJp2Wp0fQXm7OfAWNXiR2Vs9oLLtGIHEHVBf2ca7vytz7mpCIyNoOHPXgC5aEM
+zseJVvs1Dx1SHls+Tde6kPkTsBMjfeF0+1cET61FnXogOA0UceAljK21jehWfRo633siSEP7Ewq
BOeME+tvNrz+WkkijORbLNtZpZisX9piwIDPvSDmue4oBtAzk3H3hJj2kMwHF1dVFpPzlK9+eJiG
a0OjXhGCGol3HnP0gKm6I+1TUR7a4DkCYZiQia0+qxJ0yXkpOS55cfWUVDcsZ1tH8rED/JQeXD1v
7cD2m3mbOvOjAmur7GbtYe0tne98Tve0DjA+UJCbJTvTCnYtW4zBsLap1W/DHmnBoSsmpz0dBGgO
oDzjMouVYyTM3rxNIkRCMC4e+VFDiLeKJULN7pYc/p7aQtzz3sHMKUrwpw/NcBQzvFnoduy1Yrb2
wBXyhK/ApUCeb9MnOzmZzaaF0FZg2OcNa57gmqzNGjmkDw65PtCgum5MfSc6ng+G2owIQ79O4/Km
lPnhZOnJZjOYDyAo8T7phDYLUs4Jo64LKsrRx2EiyEyaYSA1XzcvmmrQpP/uQWOb2DPBhqyCOIQM
I26JX52qbNiF3L/S4nPi9tmwkjH6Nd2+f5qCISmsu3QiwIToBXIVMPddT8Yrsb+D8tkv3z3dQRLE
2JO8TN5twN4wXyU/4P8PtGpj5TMZxpmgleZKloEiHffIaWP8zOfP/YaVG3hLAGgVtB8C5gUcxwX4
tbgwi8E7dstfiDm1ZNOROPrCkLj2HYxfivNMMlubKNFkVV2ALo4I38rEeXJwazkNtO4uOUPv2Flc
UiPKWgUeHHp11EMMSYhh9a5sEsDK3531WnOlQJoktthwtXgvh23x6VD5gPdysUtKf1xl9bNZ3dyA
7BkEFJxlfC8KymjPLnzGoueRg2ZRo1f1RD4ie6I4FqwFWHw+q7uufCimckULzDZMIbFQ/NtNNVdB
SO85UcvRPihsiubAtvIF6YTMz9ZIMBAihXh3M31QvWTkozNRaeAwAXaRxDup7nvK6IG+53EFIpoF
W6z6wnshRscy5o6lR8NOj3pVeWRgZz4J/E0l1mkFOcNd94xjuKMSSagO90t4V/vNOq/vq/7bsn79
+TNxDn1ExdjJtK+Jt0d/509V3zXGvjrbLBEafT/Sj6bkuspe6O7zJVClpTd3FRnbWh6E/dSTiXHA
vaxYXzrRJqU6lnwwogFVywPh2V+Tjr5wzyRvQHe3P4ulBZz2Z3oOWJ4wYeK9KC9W8eXXj2GNzsHE
JI9oL6VJimkYcVedW5oaqaujVmpX2R/Sxe7ZDfvspx33RXccfMLlh9Q65+3eKtaefDdB89CkBGO3
8B9ol8Y55T80gpWBH9ylDSqbf9/65rZeDt5QkURTezpnmfS+KZU/DN1vBRilzK658YQxBR/bMYU2
Ws3WVvdwfzGrNwKTnf81hVhDm/JfMrXrEdJR34+H2f+QsXs1epdgpQYa7uzGKj7YXUKqVwKBNTsK
gNt3AtKBA3XHbp57XX8XnGiNkxxF5o+nLpDw7geyF96Rd05TL0i0bMk420rArM8DcI0mcnEs8QEP
O493RUaGpA5JiXrBjPWMLCDoYRN2ZF8iG8CTUglme9IMemYPUL8hG6+m9ttuprV0L+zds4YmuBcX
KDxx+DsHB9IEUhOfCxfWGZfpskOev4ruPBYP7UC+lbxrk8I/FN82hP6YxrnUIR1H4wUmHlXDNHAf
B+uvKdmv2hjDbxXLQLf6zeEn0LKEhAhn0zzFArg3xLF6SGiE4eTBTufYrEvo/aRbB7PIbhGfmMiK
mSJU+TGQqcIssIkziVhA/Scwb85A/6xwBPTUVgxedNIG5WuVcYvJpcyif3QXT7VZszNmJCnjpcv6
4JLPFmFMDtg7ZJ6Fcn4fC+OiZoTHbz30T0X8g1VoW+GUQ18kecPZEmzavn+ZYkBnLsy4vVt27E+a
IhkPtZoC+HAlbt9VZ/o+WPzZQpSYXQsTSksAAKtmrNvmMc2wxmKsZUCWbpRAB80GH3R2OYeHwaG+
FPNVKcxzq9z0q6jZtmCJqV4t317ic4OR3iy7w/keph7OKbrniVT1uvJYxBIvoe7cqeub1SM+/gwm
7S5EEwBImqoaUAhmfDdHG14EQQAaRP9YCbKZV7SD9rthNpak6UR1ChPgsjKnX4+uhp6nmyJpoHs0
NcQ5P7iCQxYl60Ul+OkCXuUZPi6scnuqJVNcBTBqmxyoWji91a1tYXGFDZMycb44NWAmmrgmsiqE
Fcm9ieiZX1jylHBEuCcuAc6/ujaLtR3/T4slyYnnBr16XWqYGIMyzD/LJw9WYL2Vlp5oRqTDHnyK
+pUtvY07vgjnOewj66U2YAYvTBm/3bROTpYj9C34yr4WBrkaZ1CvpuWD40lrNsXsmBOk3RL2fhv5
70gnn6khbt0UAXJwnVtDcfC6tzFN9lHHJrFLjs1yj+2t6CRYhbnKOJVxym+0zQmd+YW3XHmcY5/b
zEEhPgboJRXdev0TzqWFhAfUkKvtJWRNcgeQ6JiMxiWLjc+wy6jcHBT+eF/va1RwwhvLK03NMN37
8NLH4luN7rGdIDLY2HhXU02Ox6fgFiskdsMYPdNy3szWMjH4G2dfZJpAIV6LxjeLbae4ARut+5QT
IMu6gNBJzSgEkYsLJ4zqQNA8G/O6SbjBmhr/J1BDYATUL2w61tsZv3MPXcTjpt9xRN+NnXPqLXNr
lBxHFPrgEwa0wW9UJ7axE3WMExiH69aeaHdKwQa5NQVewQICKsb4cTQ7vFs8I6zR/4H/mMn+YDXr
NG4sWVF6k89ddEvbrkS3Khi4wwkYOexK6KbFqx34R9l4NDXY90ZhNCgL/dFl6tzNc0jxxjQ+17p8
c7V1mJyAvOC4Cuw5eYl1XVJNO9+z0aX00nSZ4kf2T14Y2CuP7UngW/ba6KYVs+BaNSCKJu4aZawa
Ai2wm4a4lagQdrbviyLcxxKShVPE/7Bu4BrQ+StzJnMd23E/dbq1To32IyGloCr/YXHWV9R9SHqp
Ejv79VK5a0yHQFjREqwuHfZrNRvqAAJvPn13NmWsOeOkE70kcfzuW1AoDOvQeuKHS++uazCA1CI5
6DQDebAkyM1uHYlvh/bJRGiYVkSKI6IJCWks+DE4Pskg9T0/KXiHd6Rlb679sGi2pMdveWoDbpjy
g8ItUS+vc+HvKyP/Cac/jaHLrcetluPBTr9HYLYQljxoxlXC7/dppgWnxAFDUO9U+4oRNbqIjsjf
rAZocqxn732us9QGD+fQm77ZZb64E5fQiEcY8Z7iKWzYXMsW3DKMkDnIbm3RBPDr6fsYqYzh0e0w
Ohf6kpohmQH7niceu4tcU8/Ed824nVcdrY82pKfhyW3xSDinlj2XkvyvDZL14tQcuaFgn3MLbycS
9hFh8uFRLhC0r5kxHxNgsCxFjeeaFS3eTIVsmNI4gcdkzYsGuUUgSE4Yr6eHRkdfnIN8yqr6jBh4
rKbZSrMGQjEkFSwq7k4110EpTTxY4b9YYrESmIlYHz9mPblCfpklAeiGjU6ogwMS/0rUlDtBisA+
OsZiFfS0/Tku0Ix8bfVw9HH7CEdu2K+sas++5aZ7apxqlXvpphUVMv0IfZFdjSCI19MPGkQsvvCC
1ux2eFv4plpRk7hNYd2nQ8uLx/muIhLmRgPdKrDGK2afK73GxxiQF29LfVQkWCsIbnkxfcu+QDqU
rQchpceLNBxkKg5NVR55x9LxpOuLV0JO7cpXj8t5ThlbUvYbGweOE5FJ7Epc3ezwwFHkXGybTOLU
JAKb7cylw/I/js5rOVIkCqJfRAS2gFe1d1Kr5fVSoZGBAgrvv34P+7ixOzsyNHUrb+bJqSY1Cqxl
lsU+IA3U+cNjYHNN5nrrICZFEWyQGM9jry5B9htCxQJe6svmxAt+KyauzoQyiVjvpj7clgi5zIHs
wcYg/rQxXhd0+LlR/mZm7knSzLxJaMzxC2AP+if0+NDDkwJEYDopmh1WtAw5TMU8QXMhtnavX4yh
gVZa7CziHPiaeCW1SMyMBFIWd1Lz7sHKASzUZO4qgGJKor7VR0g339oJ+yfHGyhm+KMHxExeclOT
w4I1nM7Rr+PhKvJM9sTIkimWj9m8X0xTfibYbPfvPEc7j/WihNIHWmvlj3SgT78jlYZjBzoq+EeJ
H/6NZNdxOM/l+IdWsAGWyXILlyv99GtvtkZQIylamAVXFrHRv4T5a2dQ4q7pTkzMnuMQ836xEDPk
P/YDNP1a7h8HtKg+B6N7tEanXXVISX4i/3fBd2Qz2xEtv8dp5ipcTmOP3hV9AKTZcv/B4wATDEAX
KBSpvo2Rkg2rafIvA/En9ESzFi3elGy8ynj4lOzDq/gf4JybLbML58yLDHAbda1dPUTdvM/C+CIz
aJ5JE9hXS9XGuvN5+LPqHIelfxAefdY9Jte6yA/BaAHsaeedn6pb25v7YsYvQ/xNd9ZHE8XbIfcr
+g7A6rdutokq59Em+O4U5v2wsJZ6EJEqa+Sq9gKQY+AlXbw/dtHPq5weFVr2Tj5oFcIiPbORxn5T
IJaKp95znkyNoVE2+znzCCjPeycaP4S15HBQO/PYXNGWyvXYDO8K5CY7KIZzZWfDnaO4DvU1OecZ
QiojWA+lRqP9lV+B138FNcd4zn+SOPIpjp33OZW7OUGJj6CRMMOz1l2l8HyG7GjiKCVaL0GZId7s
BLjRSTsfMQbQ2ruPol/BdsTsnjBEbnVMxxYpv6gGxTxhtQHzFzRMoOH0YFu/jce8EHIZietd7FI+
GXy7jti0XrCOYvWn+93AQxjyBzLjDyZpHleIpfNNQKjN65eWRukm2+Qda+plJLDlBz+HvebEEYCS
9UIOGdjxuz2twp60u3XSdFyYsSFnbnPKGgREjz5aQKLDUB2I823DWtDa/poOlBToqQNFierAh3+8
OBme7UIamFC99q4syJ/ZUfrMCGys/IpV89QFdLSUVAfajeIIYeGYjdE+6m1IQw3J67zAIltaf0EU
NdBToKM4ZGrBsxhbJax/JQiTdahaRu42YH81s+rpDLSaRgMbXsbGrrS3HdcuwQaIKFKQ7lPePw3b
1n3dmnvTbY+dT3gnLpzXUS88F6Oi/KVFTAJI3rF3oymbrmKuOCxwdwkma/qtsavabA0rPyRdYjv6
MPbBrwJWyKULxALbWbb5vD2J2QybOGIE6rL+bdDZxeQ6SfYSuhvX05em+Ukq3MRjtQPZ8cToSsNC
/IG5/Uhn9Not4Ce6GLE0OGpXVdcOU+m6R2drVMDqLHoQ9pfHsBJGkJxVjOti8T93xCDAKuBi2rrT
qybo1fBuJ8JvJiEwABfsEtVuACZhCOyH/pXgYc9grSsw0VVLxOlsUitaN+EWVXvF9Wabi5sKqcWs
Y2JaxOJhd/TlE3MXq4YJZpuEfkuSP+9P1pj/0aG21fpnsj4XtFzctJ/mSCMJAz4VvXdi4R5AOQVk
r+yeke2byZLuLvgHHf5CLgcKQIytX9tMbNLowZLA0zxyVNSede2ddKd1bnzp+p89THcD5V1DeQ2C
aQuHlYt+gV7uD/dy4cEM+CtG/PFuR9yTdp7hY/Hj2C4fqXqDs2xNMY1l3UL8DjaLUy9q9h330IpB
yeXLQApYafDe8N4qoIq9uTAntq735mPRrYZDZO0m9RFNN8+LqZEBrs4mDc2cXcwq9RyYJUT77MPC
4AuG1xgTbMlv+1PVV3glxOdoJ1uaBhUOmQdJ3/vw6MP5HSjgsaH1RRKb2W0k6+IPPaMLeku80V12
HeEzhvSwajYelrHt5TZSbzQXzcz0ToJdaSl1I2aUQ0kA7djlf04PQXIEWspWOOq+wuyzKewb69Dt
NKs959FaWwEEzuSzTL6csj4mAfD5qJPv1Pw63O/KEY5OC4sq4IrrCLD4TfmrTbk2NbG5fAZt0EO7
Qp1uHfiOQDPZsMb6GdTDneJiT6ewuE3+U8Z/MmsQfJh1Kfpufuz6acJHVyFe5JXYLfA6zBioQi/e
3O7q5bHDxgfcfiXQfhNVYJvSD4OZ34Tl7efeIpIit/VyErVUM/nT2sPxv4yjox895hO7wnA4ARx6
Ip279XwT5hTZbK5VnvLPCs8JP01WTvW5lc3KM37zkLnpT5KLTSWNXpWxmfh5+P7TZHw51nSyRfzq
D/I8SbXOiTcxkLBmeanc8XeguGgi9T2OH2YDo8fHpLrgyaDrQnbH3xaBxcWaim2hs055DpCRBwj3
ldM/h/ZHWgQrLzHI2f8tgqQY5a5FhR3z5Fx3X164SdjBpB5vSgXUBS+ZhuiOzc5zHNQO7qDWq5d4
W6MvCUc9p/OTM2KwiPLkklPXU/HI1lN0bKX5OU9iZ+OJ77Hnu9yEx/F3FvhoaWGenyIh37zJf3bi
A8se26F1PHycIhxLLN+sBDtA2Uv42fkVnN3D0DOU0WvYk/Wv1L1vNYeWdo4xOwIbuhNuf6swSuXG
cPUX+ifauqDGyqu6bVLMuLxpdIuvmT5F1XttnwDvA82huIX2j9gC55jW+wLhJBLf4/TUBk8OGpoR
V3hm9sn07vYnRxwpO5v7t1KSJKxX5Ox1xIjKpYBcytoR1AzmD65vbxwtUKx4G+Ecx6/C084EHHKe
dlVDoB3OBR+bODXuC/ZEc9WuZ3krpgyL+oPl4snN9uYsjzLy2RRXMLb7nxgHRVt2OwhnBxWynZD1
s80ihc2jd2eCDsjE8NQHZrp1MaCYXvkOcXxdcGXSZCQzL0c7hAqSDwQaFb21icXh4xBCBkD+ESxy
zahUuGrz8s2Q07fvotXXdvidFrQPJ8XBh1OuKiZlRzc4pMW/uXZudSCvOR9eVeevngGmCEdqLaie
MA2GQ4I0/BAwgemaUNc4r7GsPAyTfDIlzYB4Jlyfa9YME7qcDITCfp+OQEBcxRIfGcNxAiKrFp4J
7NcxF+zEoqOdGxGtV8pYmab/0890IYxwUEoNnsREgJmM4BaUTMncS3tCLjH+2jIcHqMYCQLpt6rd
29yAsEtZtQdQDvzWvfY1dEMBVizGqKpDh4dMSzxyxkfi1W9VSG7b7YufZiSc6fA35iX0/NK5B/j/
HhjTBweVtYoAxtp2/N7IWTDgFKtmNr6bpqheqRSGKo3Vbr10l8KDdvptbKg9npSz8PU1C0khmVPI
qR3dvKRi504FkG5n45KW6OcBNl7KZ8Qh9KBKsAgeSM+1XUG7uvdRpwiprdqABr5lfkbJpvT2LhA3
w+0/CEu9TM3QXuvE5GaXuzBTiq88Cxb0+PilW5z0/MPeUjHE3KF/jxEGV/hyQlAQ5tNAlSQR3q2M
PJeUooeG3LPSY0u7w03/EDki2Coc9UNBmt+Fj+b2vILZGUKg0eTG7Bjf2J3IrYkekjpXV1NHFdBO
M3fPrkDKOvuEdgFw4Rv5NWVnzetYNs2wc8x5UtvQjyDMAQiM/1pHY2SqsZRejN5kQSPZrU9Byt6H
yuNCjKe+7X6T8IcFSyaSsUH4HAx5p0tEN/r4Gic8FD1NBcdEZaz9YQSV9EcUOZeSJkGqBckdvpRh
9NDH2XOtVKZxs/dMimCFSyhYFP4FaNf/eOqQM3zf0eap9AM72VeqSKs9rq8m2Pc2gRrK4ajpJslY
cFQlc5+Ie2RjobaFgx69Jw1qslPK0jR7MHNINSWVFkCDQj1jQQht8mRmlBvPRil9764wZ++DuhPN
raTptX7oVYiv3fVE/YsW0nxbRTgyF5FepCCdVymDBYQOxf2vJ5TnR2UdHjNuozcObKIS7M2H50GO
zXPttjFeYFd+TZ3MrbXvLirm6Lftl2VPcX2k81Nll0r1DMVCMjVv87Izj1gKVbyZABDFBTqkWEax
JpsHtkndl1EZj6YXPc48qN5SSm1omxcrEfPEvEtdFgr3gG+q4j5ptyAHxvS+j25lfykUiCBOytNA
RVf5CEQm9B6DYGsmT9AriF2zuKhYgVGvsyHSsM08LFkkkFRrs4hRRJsze1tTOw/g+5q4T14c34wS
E0iPK5UDH6t2liWn0gi/qoFttN2eYHX+BRSrWQL1wikDrPVhs0Pkx4xmwcRTU7x2Z2a1Hl7qJDPj
O+mB6ixsfzuL04eo5EZfDka7ZTlNMi9CYe1aZvsgAa/RqeYYz/y6KrjTthM1DEgNlW74jRSI11xF
b9b4wvx76El5iDnHBR698CJ6cZOJNYt3UyUcq5zuARHMD5IyWGovNm5j4Xso32zLWEYjysHrKT02
XkayHFIfv10itYC6h3g6WRAM0acQV1rHfCIWYO/HfHxo8WhRushMmNnqKbc4XgvvvrGHfpulEXHC
xeQPFWQz4yijBZq4/Ecm4GpT99Omzw5nsuEba53I+1h3dwsR26Gyy0jANiE32j7NseSFAuj+zHWr
IAs2elY7Jk0u+NzWJIs8PI3ShvMXIpOlsruPrJIEltGaG3TqpSTCuuZzc64c1qpscwc0i5i8zLiZ
aroLi5lenZlNAOCz4EmX82MRB3tDuQZYTNCJFaUKgnd2ZPabwSLuGZLfb4ofc5ArZUx35QilrQ32
Nl1tRoaGZVjMyMF5HIZPVm73beT8Uj3NJp6hYMEjtOW924tLKfM3p8OHnvn2RZis+237YEtvFYd9
Q0uuTwvnyEPg83dnhljhtfzQqX0wtP9QesbGA9W5J0tFxVw8XMwkdaBZYF+qOLYSY1dU5SXx7b3f
1PhuyEEV7NK0U+/oldpUlnNJQNgafvzAA3EWRvRC5OEt8qHskpBd5Rq3iWmykoJMAjvM/tOyH/aa
7hRTJefcje4HOoQMbh0O9e/J3PwOzfw7JMlrPIf8+nqTCGS+6SkpMhlZgCBpEKkco7hrxYpG65FF
In2nJXFny/6scjKIBIegtthXB6qkmzaHRCDnNhUR85IBB583lMWpjj8rF+J/fwRHsilxcw6Qu5p8
2pHjRQLLo6OoMM/y5dxPXfgPHWQzmNM2hkTWd9O6iL1rjMOiS9UXyN+Tik3YJ/XZUhNcKTs7mHN5
aVvOGOaz0izQg7ncA+Qra5y3jB46hg/n0g0SxQyYrux3fhiCHgLfm0T07UJg9kX80GUWZEUPLoBB
j4xlXRvls7RS4lUgBWBO+HMLa4/Y/MmWAeZhD70hWRygzf2kutfYBxKNLnJpRHHDHePvpkx5qxAa
z1qjdIKzMv+1ucG9QG0ho8AV0WKfBcNvnpF18AWSreeCvKnnPyOF5iNcZGmC+2xDEoQGBic4CfWd
TMoN888RAKjux2NbtG9DHpOCT28x/DUkDhdpBud1OLmo7731YeZkd+i3uRa4K7UIkQ3cJVdNW8wA
jM8O/1lkFrZ+3e6DGD5ZNKvXPiG/gIXHiBfnkt/X3ORhMeIYVevlG/UaZz1PNc4SvTHq/j0YmKuo
w4kzj2QGKP9i3JfheIxZ3liGgYMOfnCphvOYSUW8KCQxHaDPMUq4YH4HjFSAHg515uw4+/d2WHx4
gIMJZ/DGAKpe+zPCdfKYUCKlp+BhNKf30YGXG6TVtI+66AV34NGyqqufmzfWlKdyrl8UEE2TcWuD
/XAX2sJZJUn/2I84RrMs37W8G+0Qf4nqMSTVG/ar47EPoWZmDsHpOSkd6OLetfXCN8zT71Gw1DgM
zU9oObfRrM+5+Co99bpMBney5tGBskiJl9BPVTmf0hkQVYeBjR4Catk7h09YwGI/JdsnUwJJy53Y
9hzM615FN2v8OST5d79wCFM17MEZTmT3efvRRwpV1ROXyJuWrR5oz6lN44Nrmocp7JIlnPqI6/uK
oPc6eAkpVpHQbVo8tzbolxi90W1NehCL8tEN8kfhKm46Mb0oRQAy23URu6LCpo0FhmlXkTAEYSJ8
VCUZUFwViPAkI25Lfl0nlNFUfLx76r1mUVIfK72HVEzd3jKI9me4YukzpApdVXI6NmEcrZjDonUW
8r+ca5qwpAPiZ24rLPpKHsoiG27FKCb45qQciGcTo6XUiXNkfMyc9j5XCtictXazdCF5vNsq+dEW
Q3jkYg9NHAuYVvZDJGBjV/NHZNk7iyyp1DgolXkuJ3LzEH83fmxgxGwLl2ANF6a0mzNqZVpI7r1y
u3ttBnwrIRyUNq4IryPa7owMmcFSbvgts7y9pdoN0DSmn0Ga7V1YB+NdW5b3lsNnQ5Z0GhFEIZ4R
1dwp5v5eNOQCcLeRlZtoE+qisNiV4wyBLSLgr23ggG6QMhQ1AZaLEVO+n5fYn6FFz4Z86ofiiakh
Xll9AJNSza+RHl+qlAkkEeXTIABCEpk79ibVbajciy1JqobE4gSxDvTjULS8AckK+SL9nLJsg7mq
hN5kQdlDFGn0VD10DcQlIlpQ0M2EMGA0ABDSOFXLRr/mOHJZvbJm8cHshsXfgM6+G1pU7LB5Fiac
oglquR18pQzWLLRoWHYBN4yTvY7wYgVsQZ0ZT4BFu0bT10v4qcf8GLzA97sIDw9hXvY816K9iFlu
An+2Hg0Lq65RWq8p8+KA1Umb7Y5J+kyQ55TTBlMGXr6PTYBUJt6EBngL9u1n7otPc62fa2rrKel6
KVB/Onf6tKhJKno+ZOVyGekuc0SELsGXAwzr2tkMOl4Ic96fHQhVppuf87aC6V/kmqguqDQyfNW7
KykqqHx9sXNu9ZPK+lPa2ve2H3zy6yoeeGzCVVxhGooL7R6CuuOs6iESmmSbidVb4IT4SWbHIoau
pUv5nA4etgv075GVzBg/UALnqIOCTOmOCA3shMGSrF2wU5Axv4JuOhRuvIMn8lrSAsz0g/Fp2uc1
Zd55iSpgnzKciHbCRNXax3wILwufux6RP4O63Du5vGiXDOowPRY+t3UPqjPY/ILonBrW5OhOZh3h
UDHOuhjurKTfG0b8wDG48QWqnf2YBVdJCqdmEewy7k8p1KUE8gHf2IixW8ZnRH7G/rr9mCrzocyC
R5U+dz5hUDwiBTNUz2pvlDiNeK/KUKG0hmuu0Xdq/sNLtC6Yksehe/AMuGzEsBU1yQgHYf2pOnla
wGlOLB6tkF5Der45EV1J2gMVICrHU4GirKv6IYvVxmri3UzKKitI3yzhCI29ruvf4gW5b4ADwwDY
jEerA7Dc0jLDzgiFGavkp9dxn2e4Hbtt6lO6pmcju0unGRQCDwd7VOEGmwF360DYx2UhaHcWraRX
ba8Ib4zON8Yvxv52z3WCmBITICbUpT/dpqOBjoG0WXEVc4EyVlen2IjcxOVELwfGX8N6iAltxKy+
8Bci47q7saVnouG5mfFLlgvGiUyWCBBluh/cTodCmietwbBB8sZf3HabuNuOvLHpfC/AkRfg6Z8q
YkQ49kN9bgmKqYo3Fi4DvN5aHI321pbnzGcV1RRbgDZcxtaVFeMGPEmmLYUVMuNPzSgr1eKxORAW
LSWNv8ykB0fvGmj+8pJjtYj3iU8UlqWFTD6pbUKErWGNt2sNoYO/QOnHiMuAd+ltcjcXJf/NxS+u
OR46okW4V5qjNQzrWr3OADYLcFCULcGzLWnlOcf9JTY3cv7w6CpX49lpd7Zxkg14YJ3um4CK+plM
LmkK3l/hpSFoZ64LSt2WvUzX5qQiJsgtu4RXFN76bgMar6p2DKZVdjHItBO7sBnOkPmso6xx71OJ
a7xhum04QuMjHfOue43Gz2g88etJ2FwXe7ksLGD4WRQR1U8B67OkbL5Vc6GtwU2jkwye7XYDP5NF
YTSfYV4W7iEaVlOxj5q1G1MfodAiOx4S/OCY8MmlN1jsr3nN0dJfcg0g9loi2GcLeuaSk36QxZvJ
B8V6Jn5d+qBCUEHYINvhoV56OMPd2MGnYj5/qxpw/2gpLiBDVb5G7KmbY5nsGuNc1KBCUSXvKMAh
BH5BwFfQ0tw/3aEieQi3BLGp/aRG+Z+NmX48A1WkQVjzLBMxlM9Fse4BZdkHso9WAIcYe8JKyc+x
ZjFGjGkPICXTmMvzjWF/V9wROU3Ki7csVMdHlO9AGcDPkIijq+Sf5hvhUAeImfuSGwdipTzt6hv1
vEyugfhuXYOkKDl0+ZE6AE3Kk+M/D9NJju85x3+WbLR7rAyEd7Vyx3McEzGjWb4RDxa4QHy5KsCs
it5jfLY9NWZk/hqkTF42Nin/ZdVl49xiwhfjrpmL9bL9XHzvTg/SOaU6af5njicfn0Lj/ZBzUOrN
psZWku1ZFBTrLvQQTolIepgsZvuHyc8gpqilt/X4dPoQhlO+2YZPtPaH91h6L3LhGonnMtov7XUp
0RCy7Tnjh1nUq3yJ+bsXnwhPcKmtR5OL5eBz4C0xgInL0Bh/NNCGBPXxU1JH294a37jofWXsG8qt
z6t7aP4cP6Dt5msU3RlLf8A1xRIXMj6AeEFyZsF9BUJ4W3m8OwZCGE6GsqPlWo6Y8YPJSsBKkrDU
jOLDsSD1oAu8eH9yxFUsKsg/bBoS+z1xbmK+1qbFPoLHoDD+ldF4UZ1xjr1n4v4IcdMm51e0QHKs
avwwYChmzkX0uC3ObvDqYVEw458+AuXgUfDqMK4B3+0eJZ0m6tC06jFBVElarDI9cZTa/Y6D4cow
tE08FoEoZpux/Vs0x8I8JepXki0qckwmItJizSmFv4y8SFvYyToggOW4FvwKjrPYf3NtjVMuZps/
1uxHPK4rHQT1zJzBy0lMC307w+NDwaAb+mgISHBp9p4aFb4Bt/20PXiY/UxVeDutYsP87Fr/gA3s
scuXf0ERbejmtOe41c5vs/tYxoQBLq5bfQs33Pq4XjKPtXRXZTEJcjlxZfPZV7aP2nauMfHmtMLY
j2U8SHuITAqPOStb0tK8fRRAPptiOQQ9YqiqeYY0JO7SCmttWKWs7dyQHtAofvInh50Q286p+A6H
lsObRqShaW4yiD7GmoJDa+a+kNYMfBFd4VynPZaXaly19Mf0I8str6gI6s3o242Z79lWrwP/J+be
VINCr2f9KTvWW3njowqlASVjHYRvG6Z3ovmaynYATDA8MzUbqHTkYLNrj/OCtoOtjJf1vDrODbup
Kr7hxl4NZnzxdbOxyh6yihNxhRq/7IwjXMOecrt2k+X4unT6lpTu3sSPlrMe8qICmRrENdU4R3Oc
gJgk3UtKYQhief9AoucLHOZ1auqjnU2/c0tBC0FxkEgA2sIBlSwDh2rRzzYy4rKUDt9Sx3wNPc29
oWwulEYj2ploQU7zGrbjapqUd0tH+xqSNIJN61LrGsdvFeSdvLZvlTec4i67T3u+lLTpq51H+t0Z
HOwsPj6vmS3NpnP5zoxxY7DVTgswZRSLXieLqZo2MLy7WN6WMKyITwGVezs7d4C2kOc51lXf0hec
r4ivXrRckg9N/d46PMlsFVP6nZMbjjrcmEK4a5n5DxBNPmzJCdayXFUEoXco8jfX1Vyi9Pjjt/mv
CBk63QhDeZ10B9v2d97gPtDXp0F85CcI5pe0yi+wDr7myacWxn2nHFZvGo23Bgi0yu2N7zMaWtL3
eTtZAQZdELoM5zcafc5m7G+i0ULuIPRcZzuoX9Zpivl0IcEDXFAXewrpahw4fCZW9WaF+8TXeGGz
+ToRFVuFBAlnczJWLQuk2I4Ac6QEOjx6te5Mv3v3Z3cvqCLv5+gxgq6xtrG6UTlxmupGEA6hZYLs
3pCGb7GnFseKOOpOV1u4HydPhldljORX+FiT5HFo6pl3E2FiyrEfLMKkadiR8JyHbeCIit0SpUNd
5D0LH38nPywr0dfGeAEjRiIF70wQkFAlBEWrw8CE3G0wsS7X3+4wVAHxynprZf6uK9GnZ0L5bumc
le1eiJkddVNATVDt0U9/85bAfxXW59DGcZ2bANtzyiQDaXMkSdAUJAJkEu9lYHwNmo6MLt07qrqV
bedDPc3wTdrsL8NJUDTlitesnMy1lE60E8Q3ClZTouAdi0VWWZLcQLBxbPd9Sspth6Id4Qu5A6Wx
0ZSuEZO/64ETKi+nJFF9ODgslDs2hyCG9o4In0nGmcTIoj9tT8mewtdph9wcXVs3avcwIsyfsDbz
HTvH4D2nK+I1kYZ4LWcHljbsxPzfNKqG6Wzu9tNsfJK1j+GXV/khhgBBh0HXKdjxwcDtKh4jqmrL
3CZlbcY9ltcJ3lpC9fSwsjSo2Tj3TlXXB9dwDK5GSKOWTEW3S7h5e+5yw8SEw9RB1CL0HedotSFd
WY5DJULUBRNg4RrMAuMddVFGEQKWHwvjBlI7uIdnal1GoYDO17CFusGT/6TdR+WRsBLPCGFxAtm8
e+4UWepLwLrlowor868JVLSSwufiV/rthj6FFBgd2V+7aaK1RXIBaxcBgEc1NM6/LjWmB8pg/jlO
yqeBTsuBWr/lIL/H43bSwYdln23djXd6dO8r10jWAxdJXVG2mReHrNYYBeAJgbDMwnU91Cc7i85z
4m4Nv3pNNTCBsojKt7JLh7NIaDyry8w65HGjuR6Z68nFbtnbKVMiNClrZwg6PluPFYMYM4hOA+Vk
oUxytkZUjQu7h2hrKmb2QKmtLnGy2osySMcFX6EjfmZFSQGTnUyuTo1lv/Ad8QjPJtkRIqEpYoZ+
B9M8KWoctEEloeuE3rmuHPHnOSFlhknQ95tZyuFKgwK8Twe+UBX0fx0/ayDdQh47zHCkj11YCbMn
UOtLQuUaomCBvUnVUClXxlxFNP55dgZSREn77IQJmHM+Zl9sIV7brisw5MZkUji03JeuLJdaNSAw
z0ImwzP+DHlFxA/xYJTGExE0G1RQav9j0GAflIMxL7zZ/6iDBgBkNfCJwMsM9WnVVKVcxZO2Tn4K
gtQbmHDCEBeeFQ24ElQx9cyp6ezc8t7RBCvwF98lNSz6yFtKKmJU49D8kc4y0PgOVVyUzYUJIA5A
BxQchpizrRCxP7hXC/vOKyAjiSo61Q61WNLZh4D12VAsicay39tB7nHXw23NhJiG81vXBCcM+JzH
3Axq/2iPlCW7Oj+13WKAHZ4p8uXKTcIjZum3hLLfw4F7YocuDQl201s0chM0uI/7YCLjhXYaW9l5
dtkwRgJOcWeYhLiGxv4KRX0Y6AlISZ0N3bvZMCuSNPA9ZW1FGRHGxUprtvMDrGwAenmOcXq0PoOl
r9HJuoxs8byei4gFpzhR3QDqFm06Em/a70hGht7z4I2sotoJT5y0+EqqiTznSM5NqmBYMom4NXDZ
DHn24C7dh5F/zUxwl8ZMYmcgmFlY7dHOqeL6f+KqxuUHU4S3eSh/Z4+ailaQGe6GFtPL5JxJ9wM/
MqhtHTP600sWmv683HodOdKSh/RO3y47iOrFCOwzu6GtZTgHT5ubtKSLh+amZpxf/Q7XcqqgEtAp
gJnV9fZ1nALhM+zkz8wnVp2k1o5UOAanvp5/G9F/OHnxGHpMZJq8Adk62Zcfidl8N3hLnPo7kO/d
kJ976SQ09/GSb+zqXBJENOqUR+VztOlAYFpjlcxd98XKrlEE82T+sn1j3xfzl+v7zMwKn6/T09+i
Av3bIfDZ2a2PkQ24KJueS8UWk1deKBJXdbt1c7kgkIS9kWWDVoyjlxCaBdaUuIBrsnZgw7/L5kur
sMyVQf7EOjcifI6rDe9PjI+ymvqtL3B7iYJniXvwSPo1E68R2ximfhBlpwn9j7pVdiF0X1mUc0Pm
MKFniAn+IwwWw4O3gkDBGwa7frn3avVWJMPD3Bs0MhlY3ojs08nM9a1oVg49bH1IeyuGJHQccyHM
hnRgQbVzPfM+p+10ogGYzeFccwywv+ggiUtWVLJ/V/VwdqrqnEfxnhXOGXQckkS4g4NyUJX37eTB
uh2KA5Em3lOaiCkaDwCGkRnfWD5qJsQeV60zx1xr3exGPs+kSOjROLtYZDQW+NEsj1UBHxfQ5LoF
7pXPAVoyXecqe2hG/EBT9Vr741rlSy+tpCRc3tW4CSScDxOUzir1CbCzbEs3deT9EmQajkSpudUW
QhSXtghAwyFIY09Y1W6Dc0dik61XWLouhRm8qhBGdo4DJ2+Nuzgf907sOVvlcbmGjszr0CIOS+sR
0A9DknO4tNbfhHZdFlBPOrlGH8CdfbKGAs4R7ouJ4Thuq5fB4s0fvApMiXFUrzT3YUf4e1YNB7wx
u7YMDmlY7Wa+tQyvbFh5Z+anYxcGuyx17ms3ADfTvBlN8mNHjKUij29FBMyvxziNyLBpHHKEqX1s
6PqrA80PjcwMCfNZNzcxhly131oBsNdBFSxLri+ZuahGOn5UVXOqG7IlpLDNXt4c9h1pRu/BVAsS
Bvx8dL+tWgttzr1CKQP/3SefLHh3jWWaGDnZHScNr1PBvncdzUvrX6JOmeN80+/yTV7gEMCyDIA3
VTNGf7dyLrkcIup0AuhsVqoOvgQPmHYPY1bx8TaQM6mwnwaXrG/Z4dY8tm23x5Y8HQOw0K38j7Tz
Wo4bSdv0rUzM8Y9YAJlAAhv770FZFln0TuQJgiIleO9x9ftAE7tDFhms0KxarVY31cxKIM1nXvNW
B5jWOFn5FDvNbwPYIdQteICg0jSzPAO26U/GS1LkV32co7haXLU9FdGyh2ZrAPcHLo8a8HPR2xVi
ZdXWN2DlatopEdfGn9ydrpXdWptBvM7ENSocFyyDG50hfQkYToK0reE39iDQtTw9NzL7lZgNY4YA
iZLKRkdt2iCHC2QZSYweGeylU0UmAF/vuWh8cPvefPK25l7T0c8Y02k6BUJfoJeFWFJnNOt+AGDp
lMDIKgxkklD8StvfrUeBCksm2EU5uAap+iszEb+y+s1GWNjKg+lKKyokL/E1ClQvd1mYnNR2vxFZ
kK2k3/ZrJd4i5O2Q/75GHgfSUUyJS1vVgCv1fgA8Y5838fgQWckPnI2wE6E404RUtZ6t4Q6bBIxo
TRiZAVScAb16Hx9DAAZjKrGUVFTJaYlB9gtQl6/js15o2FSUp3RAT3QIFmXxo3PDLUt/0wJjz9xZ
WiM8Q00o2I9Kf/IrMKHhbJwX3Nl8M5xTSc2i8x4pNBISd2314HWHiBpz/5CN0aUzxHu0NvVbQnpk
zydg723QsUTxAh9VOnfU3U3bXmSNd+rayKfV05ms1XViDMGqEuC1HJ/mmYWWomv4QDaAKyej9+xL
gmWH5oFRnTs8GrO2L1KRXU0BZW/NhhkQy6t2NO9q800grqj1+sUgfR+8INRHQMUzpcAHBN5w8Ek6
ieBLGJIKSfpCOQSl0GGV6966xeNG7/NTYxguoW9vOq6MUAPULKgK52WDlzcRwKJwXNRnMywJih69
p64e1KoQqMekPf7UowZNxqOGB2LlIVTZaS/nli9FzmyuJ8OLXPdo/o8Y93po+tY6Op5+dj0a/okY
yg0oveXE7W1XV4jI7FXpRCuXxkNcwwQTmBWHvK6Q7vtFkVNyanPzbUB3bD1M7sskFaFgWyIJE25d
9FOqZDgtUIkAw3JdJD31PZoEHM+Yy4mMw77EG6SCT0Q/9lp1pTuf/rsWUaG6baEmhkZ2offuCAxR
UNVGGxC/ns5BiUqXO4zB9yoiz3PNntSnj/dJ8bsb2zcthDkckc4XZX41FG66hB7wInX71RroNyb6
+JrBwg5Bp4xFg7WdM4KrqvaxCaK4avYKE9XLyYK9HroxJX8I7vdJQCClYOdWau7HJVCqUGYaKcu3
pXzKwkDtM1c3LsMI2FsY2ztPFA/9jDAY9bKi2eFj3NupW1DdoHcs48SN2bYBCkHcKY0PEholuAkP
kF5/G0xzm2Sdot4ZTmvlgaQLED4TCQziibOBQr5zahs+HC10TRZ/DGdApWENcGE7JiW9YulhmeVq
akUOgYkAPlzgwZCWmR++g0w/ELAbykQQHTvf3kS9gVln19WApuWrORZvyeSC5IuxUulzQOE63QD4
KQ+oNSNsaBH/tDkCexRr1Co0fF53aPJHWEHDgBfxQO0PfWsy4godWP0hH18xlDGa8Rz2DxLQcNxA
sil4tj2JtWs9g1vDehvhNUTPwFRT10EFx11MaBN4qTEgX5M9IxD2M0/GDWCohaufA20kZkWrE+44
djP6zp0AvA+s2EULPIhFBXSJSplGdyxPMtDc+CJqvz2slJJooySVDsqQYkgu9IkidHAyG96FtEMj
/Av1mtdqX7TRtWzANgD2alFea7VzvQNl8GIE5ipIf8EfXmjGuGmo26Zpso2FddLn9xEydj7CDKq4
zinCFcMNAJpNTQg+UCvSLOMBs2VkTBP/riyBhcdOuwd/Rq8uOXU1VHWwtsI8wNPi26En4jNOfX9T
IhOtIaQ8bXS93s+KESMANfCkVA8e8edGWDWjWlyApXHsuWmGX9kig5himJcexdVGxycmnSW7m/jU
Fmoja/McZhkyUjbYf+1WqdPWT9covs0XbddgnEE2OnutYqUEl3fd5OcIiDa0aW2XfeP+5nZeB4G7
1VIPoY380qrRFh20exrC90kHXQlo7UDBT8fMLvCzEwc0Qhv9GMq5RIjru7d0/fuc+KwDBFvgxxqN
V+ZUp0uvp6ta2I1YQSC40T1c6/SWurGlOgItQ5ueLZpSqNZpCEUsMhtTWRM8uYkcR9e2IAsaZ18j
MrQVFcwyraaJIPsafAsFfpTP2g4+G9XLiao32Tg9N7VsddQhAs5VQlocE2tIetCNojWtzOoyNLPs
tAUNG7UZldseLcDIEDRSuhMXEmgbnIwdl4Y9y4bS/0uqC52mAjrAyIHIfZsDZx6IQL3I2fTWdGOm
wJlYLjBd6bzQ9quH8bqIiVipot/WQKxQeRfAskMahv0jiAS8gM195nnolZyAKD/tghdkfRcuBVes
KbRHhUiZFtE/x3PHip3LcYIWoOm3U21p8LASmrU0GCuBBUS7azV4QsbUn8dUHjrCrYE00tSC9cAM
C9Eu/QE4vJc2ALFHjgWyMtiA+CGNsUQwULtq49covM9za1PNWvR5c4c9yHbGKlXoYNl2t1Y+j9Pi
GunL7qLwNxW6nNlUbabZjA5YNYrJmC3EcfUrb2dXeDEBQIbyGbE6M3wYY9DjVGju3f4ZEdl136G3
pteLEWoKgr9nQ6PuqgoDirvSGlYdOPvI7/BXdnAhllv27kVngmNk72HsNVsBbMvkZqjst1rdFj02
LKiHWSmoGYnXevsIV/ekdOC49WD50XRfTiL+nYxQiYvqIk+nB3NAZEcnupaowsJx8IHSVUshf+Xj
g4FOYzmUEFBd5KjpnsRmv5lgnuqF+iVdWy4amicV13haGqeNTimydvcFVX/CsZVyi7e2kitsz0FE
gFfLOEmwIlwMhYwxgzCvc6khywZVJS3Psx6x6H5CcUFDUqjg1tpOY0PtA9+ZjsS2VN2JR1Phjvsq
PkX5Qp1objXsoiZ2Eafy104tna1hN+BX8ZV46qW+Mo0WYRt8qEdIm1AyNjrVlBZGQDu5YAVc2stF
L7bEI8Mqy/vrXIx0YWj7qRYAYafRMTDziKUAYy22vTuLVnmPb+vWQ4OSC6ReTh22BVmhnWKQQU7F
SR8qmoildduFv3MM2UG6YIFsewjOBniFLChqqfNhAqqZClT/W8l+wyVMX1ng4LdjzQnE5kbYaiyM
hZZTdh/KFuWfUoeHlnWxiUaHgEtp+2B+HXCcq7oufydBR9kalKn7s3Vw/9LdHGCS16H3BbkDjIbp
lNRHMsqKszWfohjiJ93GpYG5zFMjusd/ZbiKRTv8KHERJEcv/I60ByUQswPh24nIeE3rVm41HZGe
MfIiUL56skE6HN2GARyTN8PjI6UFBSydOLkp5pzIcX2gZzWYXqOuHKg2QbYdR0Du/pjBbx2cRPuV
6zHG2xwTtPdTs91pudOtA1IKoBbo59mV6tcIZVVAU+S0r9tp3Oih1SMhTVUY3wYgCJ4ZuPlKKQBF
FLVjZB0ivlskMEjz4wY0V2cZyAMVpjmdT30/vNWx9TiVJvYC+WmGCMYy9QFPjUmAWfVw4yAiu+kT
37w0UnTdc9t0l0kXwg9vaHFWNd057SQl6wUn5O7DpAXKVYL36hInIbg0kVZyYYHeIdtmXeoxhkuu
GINL1NwApxCoIPmyc8P00kMHMFD1tnb1K/RQ9iMNnEVel7tivujjyIX/mVSobdJ2M9tfggMaDQle
niyKU6IsIAZRuFZGxoftnnDKA3+DA8hJi5LeAsGHWaU4faU28FxMPeJACp54tsqaGN8hX3tM/QgS
GGrEv8oiAwqRoBSVoJcBFmQYOX17eWUIoEEN2BmYTsPW0XpvawD2o43y1LdUImwEa17wJVDQSIGw
6xAvlB4hgFTR0CjLaWfS1QrM4CyF8LFFERml9gGzey9t9yMIV3/kjhZzMk/hr8DDvQzo7TrnfpP9
yBN1FvjEFNy0nY4zaebZWGx151HYUpcvtDWsl+ZEOv4aMDnVBGjRbTyWFwbY7MGRoKe8Utsosw3A
UvVcBamQED7p/2YypDExcgG0CW/SRZE3dH50sephmlHSNEIKTcpDrDgdLYMU2Mu5tP0Ar6bJzVFF
dbP6NDED5NRsZDzNFdgsBzAmRsGDyd0CAccdVsPoDed1whnqaHZy1aYhKDUVYyyUZAU2PRFd285K
+3MXMVFjlM1u0Kzinkt5vJsqFqXnquHFgBg9wZSZJC7GCfVeK4c7qiUxNtNtnd+awoPDFtIrHLoI
RVWiaKKIS6VTmSzsgDsuFQ7id+N1VeAipGEsxREzEuNHrvyp/nTF+gTXAYe2fg/Am3ZP324rF6eJ
WOvSXY3P1arqslswB3IVthCEhW/+ojQgrpqKA8rRJ8AroBjMgqvQyDCCiWq9XeUQLtZWipah0RME
JahiofSN6m3UWNESTN+PRAG6rQYvWWklvfbKV0ir5TiwIKqCS4SBg0niOBzQRnKj7AFzX/gmq0xH
x1yOoLFVE6JFlr/4RUOAQIJ9G5esVccg2pGAede8IyJLhE30LBVXKLcnP0VhxjfT4F0bnqDGVA01
0rbFzNQLbLLTeFyNI8cxxdRuWwWTuXMmB9ciA+fCiiYslKK6uGv8XD8tUC3GTSoFNpbHaLbRkl81
M9U3cKS9kdLzNqZZ/uxdizCSlji28uUdDZR02xgKJYF+rGnTisJKHxFHp42jy9+WlYenFRIgVAV1
Zzc4WbPpcQtbUbxuN7LNaSVZg38H0lq7nwxgJVz42I42CIrwGcHSluYvp5hCCvCNtlU9j8qxAFPk
uoGMnVk/AewvV6gowRd0RiQGaJ0uArTMoM01zil1MUwTUYQKysq+LIGhrGLcbDbxaFkXk5N2Fy0S
8PtwAlyfoZqy7GXw27ZRdfMmxNyHAEo2yV1SIVUOs95OoQXGqmNRuU15EpgN6nLou6ycLAuv3dlg
wCvRWm3cwKa/7umnY4a2WJ+lFsp5CBTvCD6RWfM0PGcVmrAGNm8bxT0HvB1xIGiANrA1yDIun/dq
gsWzVgNVbV2gsIzW/gB/P7/2AEPTAfb1bCfsAibaaPWYxbX9LlHMdcR7ilO26u6pzyCzHwTAevqs
PoGyjzejQ9ap1Wg9Ggra52SGw0uFASFQkAYqVAbAcNHrCqipBNStUhPHh6jRfrQ5IAfknhQ6ft2z
nWFoXWZox9E8IkbPScoGI6ZnNvb6JhlqpETQ216RyaFILwjvDADG63Gwf/vJiOBhZyAP7HDihDnm
dw2K05xgooPlQjknajr/jNYcTmEB3Bm/CcNlLoYxQWAUWI816t2tcLoS3i2M4CTkhDHaQN+LkQ6W
ZeEVk0MMu7FsXfuNxFb8Igps55BXE6haDXq8t1RtzBFTplNBsdxlxom3JWXZhiPJHc2XpzpFmj4N
KBSmLhmuwpBpQBEy8tH0QdhHSD2lAK1DH5hi6I2tcE5CU7zSs7KBQTk/mz4aTvKsETswISauk5gS
UQHubpFacW99vXmKG4TDICJQypC6c1HHGIasO5T0LixR/hBujHFEZQU3Q1kEt7qwxGU8G8aMRfzW
UsGXOkgNVNt4RibF2KknWBPg2ReRZXQ7IqPiIfBRlDbdIrsQSPk5wNsFJtGypLQK4/Y8RYBlrxCQ
u7cAsZxFVmHaaxJ0DXlFrFdd8pGmjl4czbluCuum5NQaXOtnMduZQMRa0oYj3MooahidsR/LvqTD
Ne2NLrkUyAtpwDIsAf8ZXuMtLXKK/nmFUiW+jx2aJ2HmJ5ehwtkhEpSFsE6ikSdmhHnTFCTV+Ukb
kzFjiwiPwErOE7voz0xBsBWngC9LExx6PKh91GnXRqvFO9AklMdR2hx049Vvu50VjOvBnyh1Zusa
Pq7szVXZ4ahsOKhIlNpAxc6HaoJ+AaaXkYvCHW8a4Yul1iFs5Hn4a3UR0X9VRKQuGXbQNdxKrbls
KvcywIUW/ja+SBS6obtP12MaXgeuuPZxKttWKJRQPEwBv9tFsW0bGyi/pt+HmSpWSYwQjdDL6yoY
KkgncfPM6XVuNyHzh+eIzRvZTKUBQguxVEZnC2WFjV1xvgKnQcACbernykR2sIi3YNWbpd/3NDuR
UdlWKd2uWs7xSnZqhhT9hhAioCc949wRxQDFzSK1lRouGDkqEzbQQloWFO1boIiwz6/Gosde0KCl
1dbxre0iVs6y3vYuoPigw5AsqEQAzIhySOTUl+i5nqgEr27IF8GmbrT7JLExJPEIhjxy9lWAnnkf
hXcKGLk2Nr9Uj61lLIedr/Rbf3Ss20JWNwZkpMtEmL8ys84Qzra41i1FYXy0MdJwWMiVNPEXKJ/L
AugLJX9YUlVE28J1HtEjvKpskvFIendJ65xzN1JLC2Ow46hsyLiZ9pFAIEuKK0+qpwBZOTdotwLc
qkojFLNJKuoxeSplw8If+xNtGH/nmdi28Mb6Luacwm+C974HOkQ9yOeu1Di/dj66CjShJbL9wxLG
LVFN753NzK1Qy9Zu0c8uUgAFmmUAfjNC1EjzkCAM6vqlMKviEjuTDaWds9pFdHjAg+Qy6KbyjOqT
zf8hzlIk/Kl1BJUJbyGAZmnU2Z0vs3TVW6Y6oZVVriZ4Wzk4cNknJ2lr4VtW7AcDnbVhnPkjFjJ5
OS5E7nbkEnBC71HyJlQXnfU68A4YeRC3QCNBj0IO2kAKxa3cc1qNF60Qjwgmi40v0/YxkHWBczuc
8TpxLzgpd67hvA6YP8Ycyn7nUzJiyzQO2ZQUHNl1MD1iWKAuRNKvrQ7sTpiv6aZuXbo/dQW8jIo6
eMOVjn8wgMpVXfx2I6wDAv8uxPymkN1DlOP0SF6zNMLrspyZjQWvXLHBzWWRVNtGgFWDpXnGCX+m
BzG+pOW9mXsgw7VNgLVv4nr9dvLzq5q2yCqkhbyA2yPWFYw/VCDUdTQ94S/lLcY6Vlu3bBH6bd1H
b2rv6jg/8+hazUfBw5iN68rC59mBzRQYxsp2m7tA14Z7aRLmmRDLUI40xcj9CKi4mWUcDPzhrAB1
5UjDQ7gZuZftEnpBNlLPM3hUVrcBXV8BOkgB5fbkOaPPRg4bxMFMa6Ig0QNCnvQqRd3Q6bMnP4Bl
j1sXnWplzkXiyAZOlJqNeiIKDTAPsSBVsv9LCjcmCK2V8BITndY66beWg1pGHvsjaVKKUsIyyzR7
r4Dz7RtZSKQbveFn0mXJbSkEjAwN87BXu4nVHTaKkBVbx4qRJuiAHbV0R8n8mibyznIT5cyN8rFV
m2LqdC6qecXGhb33SB0bgm2g6/hNFxVxiG/HJdcWfIHnvqmLk7oqi1ezbNrTkgwiP0+LSl7qbdu8
uYm0XmqVUyPEDSr6HYqWjsSkdciWVyCn9l1QI51m616yzqNiuLWtYnQWuat7MC/q6rLOyZdTC0DS
0Cv3KpiGeKtqovxYzor/VUpHOis1aAwQa4OwEM9jph5xospndSp1pcdm+djl/YrjbG1ZRXNWDnP7
1wOgs1CoNl+1uk3J1cJnUmIaqE03pD/axYgnI6YCAoG5oG2BVwkaI1dVijaP5Qz53upTNP5DsC/A
DKtNPbDiMqk9BX0U7NLaSLZ1pWYPrkYPBI5/0H9bW1ZnFUab1Ppq2pZV2RcXeQLArkjCZgUE1rgA
h5U99lEMwAKhh5Ns6AE+aKBKEsSUBfUnLgPDXinPkxsdHBGMp3I+EZS9aerehcpmiJ/NSBRAI74D
oZ+3CTrprVFiI6PrY/9LIDdDf9NFIIRq0VTop1pZlAKPbulBDByJgUhPwTxT8hFmtiuSjsOoALnD
BL34pbCyHxLIxK0bZbJYkMj1RIQYfsAp1jP8WlhdgkoJfHwf58PV0I6SmmVc2Q2bs2khl7GsYzAJ
uaPQSadTBq9tbJD01GrRs9u7HHHNwrDrrZNWJhLqQuTb/2qwN8MRHJxuHcZoR0IKrYgOet+3Fv/8
x//43//rdfif/q/8ioaFn2f/QAHsKkcPsP7vf8p//gPW3/xfd2///U/HNGzlOEoq17Bthaurwddf
X24IZfjDxn8RuDvSQQwZTd3prHGtzSSt3fdDqM9DuNLAp0mwWx0p9Y9DZJNOUkupCNENtXDErVb/
Gvr7gqzbvPh+pC8m40pTYcUmLUs3nYPJTCie9WwSVCfAozlivMBG+ubvhyALMGfoouXojvVxMl0P
SKmMGSLQr4bqxtJOvv/+9qeH5egwS4UtdQtapCk+fv8k9cZEDzhwWiArc03dA3XdYloEX+3vR7Kk
YQIlUA61qoOZKLtzcifMSfABUujFSwICtO22gbK23w/0+f3znEwTXC4eJMp2D95Kq1yPm3Yk3kCa
E23vhW6cBs3ZgM7KOL59P9b8oT8uZ1e3lDQd03IMW1cHk9LoQOhsEnTox1tLnKDrssXV9Mg7EvNL
OBzF1h2b12O4rpLux5dEtyXvy5BaFRzvZb22t3jbrbQFGl6LcE0ssPJWCKHyN52uJTqjKwxpl/Bp
F+iRLLVVv/DWamWt2uXfTx6tLMuQpq0gzB1MfkCEAtEWPlZX4hYFH5Pa1/n3Qwjzq6nzcE3TcFwD
AufHqQNB1nvNoXZfruepd6tuRXtniULDYlr8e+p40jFxwPwbKJB/Jh6vsiXCFEvEipbF6vtPZcwP
/MMLUYYuZr8qG2KqZcl5Cb47xahuJZ5DJxeCzY76gQGDAnlZ/E1v641x4Z1o6Zm9aHkJ98Hi9u3Y
czc/bdqD4Z2Pw3fwe2k0Mjy9Y48q3LWjltnu+TJfIgYqllTSwh2mXiev3RJlgEWxuBgXv/tFtIyO
rIBPW42dzLlkCUNikMOh/vGD1IRIik6UjdZzvsVDZSudAGh579/bCKmHkTqyHOaJfXzuHFEWq02Y
6HnCXPg4npGnLoX/SeFsWF/kHoJrenNTN4B1xsq5MMuIODk9csgbX0ySDa4jHaNbDrv8YPfZiYvb
c2CgFKXbp3OFUititJysnxGtxL5LdiN8CVtUF0pHlzzDwXdFhnyVVvGSTsRlVk4nlTbtx2g6cjcY
8+P99DgcYblK54FYf86Nd8uwqumsmNX8OLqfvdfvCLFP0W6l/oD2V5giL91vYiO7FMADamZ25O1/
OvwUb8Ol/eO4XLamc/A2lNnoIw7CQETntL5B5KA1r3GEPnL8ffnS3w1zsNqdJoHGkjGM5W3BZcDq
uuvVz0HeGjBbyzT+/5zVwevWkSHtho7hpI2gQAoyS8NdRIOa+f0h8il44OmxdRTrgXuK1/dxLcf9
hFhXAg+yBYBYIxEToMD+t0O4AvUqRaOHFB8I+schfEVOpTWCRmSQ/7BEH18mlC0fvh/k8yrA7IJw
i3vdljaR0MdBilSUWmNhraOF+tYg/K2y9hHsxZFt+PnMYxgX5AsRqa0MNX/93VpHndSExOdSjDAe
sv5KL8FlQhQqrCOv/6txDEOQlxuKoOvwUkNOgagSZgH2bQ2uBxWds8Qjpw9AmpmX3z+6zycLgaop
efmGzj8PN1AYOl4KHZ5WjCXP/eLWbi7pbu6FHq7bQG2/H+zTeyL4ZhEwJ5en59oH20gTdL+yyFaL
snPNfWnHYBcAdC2DRj9yPX6aFre1KdQcUwrhSudgB2mh10rqQNRyKgA7AkRXuQeXte7kk4TS/dfT
Mk2JebHh8pSsw23Ulmka+zqD5RGEJidYT+zaHnjzXw9DJmGxwNmvrn14CTiwuSQoWCQfsouwepjw
3hq7Izvp09JDP5Y6Nu9IErzqUnxc4l2WTkDO6IhV40UXPhXumUoep+HH9zP5dJwSqyKrKHTiSBPw
1EF61DVidIwEJVsYYNU+H9IRQAF0WIDcFvRbtE1NhV182sPM/n7kL9YFl4yURHI6q96eT8R3W5is
LHEHZSDUZMp+W9ojklmTKd56VVa7CA3MhSVa/cigbCO+7Ydb0mGaROgK8R2d9XjwWMt0qjvsNe3F
arU6W63OV2fn/G4z/9xsFpvdbrHgH+ebzYbfLXaLbbPYbbeLmy2//N8fdHyyn7vtYsuXd4sb/vrz
Z9fz1/llOf9c8mM1/7JcLlbL6+uT1fXq5OyEsVbzL/y95OcJX+VPzL9fvZ09XD+cvZ3hWMi/nZ3x
8+1s/j/4mGdHNuXnxUXDRZFAKviFjmMdPAXZIhg+NNB4I9h1AjUMn76aXl1P6q9XsUA0nH1Cqq8c
Sz+4D2LReRFKfvCFkQFR/gTfbjyzEbtOMKr4fkF9PtK4buY9Y0slGfVgTqbvJHHqwmAvPXlVoaup
NMCPUjtyU8/n1ccFJCQHpqkzJdtwxLyu361br4EDOVIHBZ0TYdD4swtiKCygZVBRB9U6Oq/SPDLk
FzOzbN6VbQGg5yqa3+a7IQMjFoWIAgzGOupaaWK7y4rW2h4Wd3fkAP28K4Vlu66lIzhqW8RzH4cK
a9uXFoVdBGBiG8xU/AiVdlh7YYl8QdsVsH0UleXv39yfZ/bxmUpTn8MGDm0xX0wfR+2sINOHJKVH
u8gXz/9K5sRls0LAYQ3datttoOiu0uWvflNSWll7t9Npsu3PkExZPBQrffH7zVkCW1qNp9qRnTIf
Q4cfTZDfkWzP+8Q8WMBTqJHV1JiLBwNdFgxrR37//fQ/H0lzKv/vIQ5ebzN1fY/rHAi/NHfpm0Gb
RnuiX3opWB+dXsoScV4QPROd8u9H/mphsSvna0bhL3K4O9PSsYfWaymMdaB94+UI1DTOjqRpXy2p
94McTK8wnBYQWse7hCl8XbQEhwoLWvbOTNGL82Dj4G1y9/3M5m/68bXR7HIxjKT4QzT1J2l+t2XS
xPMC2TGoEaQo7tNv1cC+hUn1MKtA/P1YDv5GNpUzizT0ILB2clEF/kSOEIJdMLTT2txP4qQEHvj9
OF89yPfjmB93iZu1zdAajIPj1coKbyL/yU3ZHmhJ1seyyc/LnkTSMGHgkmvN9dOPY9U2RL/EoGRa
R8X1VHs/wsE7ctR8MYStE625BsWCeXN9HALntcwLEzJpB27QIoP3ClGnOLK3PmfF0Pbfj3Kw+hBi
bAW6gQqOHGp77a/OvbUFBSRsLQwrXWqwm8L2pa5XFmju79+X8fUMLa5YSts4Kh/MMGr9kVYBbcwy
vm3MK1Pqcxse4vZV7O1warDdLRrRosQf5nT0tmX/8P0H+OKqYu7/Hv9g7tiLhV44LxjG9xP4nhdR
DMWkRh77RssVXfP77wf8csLCNgVBMWvnMKwwOlvkdsWEiwoN1bQvn+jTbb4fY35oBzvbNsi2HXRe
KTUdVn1y04eH6cP282r1AI/qhJbRU+H7R+7c+dkcDIM/qS04Q0zSI3mw2eIC6Sc9gmCS9upOKv8i
SDB0y5LX2JfDkUX6eUokE5BXaE9ww6jDNojWmyVwL95Tix9QWTqvAmIjLl5P3z+5z1NiGJJlgGQc
UoZxMKWxC6YCbBtboen2wZCupLQRyh7XVCWO5Od/3sLHxzcfGqiE6xalIFfOK+Xd+etKDWJ8B2rd
SZK8eVAoHGWPZTDlCBLVdiGuQdY2xSU6WLi4iKkyLqwiU7/RJ02egcLn3S6py7yAdpJk41L2drtz
jMa7qfMIR1t6qcYWiCd6S6VZor4FlnIW95qAmW20IoH/2Unf/NnJxBzWcVPo1yFapJdandrV+vun
+uexHUyVOoRB2KQUacXhUQl7DpihA6MHK3UKsOZ9CuysK7Vd6SFsOMnXhF620GsoKAEc0GZpNsWR
K/bzm7XpOUmKFI5OncI6uIHcaoowL0YUPU/zJ4Y+p7yzinT7BgGEIxnU5y3OPKU9tzlIoXi9H1+s
HxdQiVsd1TqY0vs0xLSwGIb2yPr5vCPmojb5AnnvXGw9CLI7KIy534FILXu1bh3soGE4aSK/+/7d
fR7mTwvKdEHUGcQ/83N9t0pbfCqHOCwdOCAAkQOkC2aeBd5z3w/z+ZnNhR2HjpCpOEyMg6A6cj0E
eCHu0HwHPC+yn1irPXw/xOcVIA01r0I6T5SRnPkjvJsJzyquy9olTIWvajQI9IYbqEVOWh651L6a
iyPArCIRYM6p+8eBaB/HpYjgXLjlLoESVt19P5HPQY40qEpRxebUIQc5yOKcCEi2yqIZRiqWndKw
Rq0WxvDTLYqNLo9t3mOjHTy2yS6syU0Yjf71qkHoqHnDa3lVFqgkHMtPD58csyEUpeU59w6k0ufb
+t0r6hwvEHkFVi+dbJiHzjJDlP/7h3eYSfxrCNSfFK1u8ak/jIda5NoRDsRjYmxrp9lKC69rGM0e
al2Dod2bcEuOjPn1tP495sEeSsCaFnrKtHp4fwhYa+aRa+vwHf1rUg7nwby4uSI/PrcMe9Fw0FC4
jcrrqF2h9OhtNHTh0Lf4/ukdngZ/BmILsbrprDqHBQRtEKhM2Ty9rF6b42mQP0za2/dDHG7TwyEO
1hsY9toyQoYghU/s/QgVM0toGh5JqI/N5OCRjY0cI1SCi6VOP6p4FuK6RXz5+6nMy/X9tfdnKtRb
gKZAJqdw+/G1JCnIIhNUyxLfIyCRYIJf0ELemwvvyInz6YKdRzLI5Oismjrx2MHGieFfJ3lgAHI9
H0/9m/Ei3I6v2s7fpYzWHrnfPgXtB6OJg8Na5W6ho/qHoPI+2Eb7Yg9089zZI5SwnbbWFgTdkfX9
1Qbi8UlXR4pNWe7B9AyJqALBLpvWu81DXtbt9y/q++9PkvrxRcUmdspGy/fXtatuQCf09Pvv//X7
+X8TsPWDleBoE0ZW3TyBa6h2F/CR7Tc0LDfeY/CsbY4VZL5a2xykDkcVV/anBizhLZQ0USLKTQUA
cWbYh3Y+i0T4aPV9P7MjQ6mDJzckwQyvKuAzFa9Gd5VFj1p8ZLl9dWK/m81h7cBMjFCNAbOZFDoa
CPwOZzC42/g5H5DM/A9WGgk3DSY6CpQqDlYadRj0FUsI9BI8IRZjKG+oyTkG6vrqjAPXo8/9cWrs
h8thbFPgrvM912KwN7BvgniTSLmY6n799++HiJceCd0Llx30cWUTyws78xLej4+oHnIYWiKw/Q2O
vKOvLiCCUMpjpNKuOAR2hahoA5jLC8h6902HX3T1KOWrNWr0oP+D+4EJ0aelKEeCe7CVICIZGjZR
xbJB1GQSLz3q+Vp4HrfBkaX9qS4yH3PvRzI/PjuXUCGZDNY26qE/AgONSL22AA+OewXmHbHAFepX
p7Ex4ZrZXigJXv3vX54zV7Pn0JtM8+COQmScSEnyVHuUC0M0aoGTvwV6t/9PhnEon0vbNIxDUErr
edqI3HmBpMUt9jtttJ0gPP8HY8x3lEEP37UOO+umZY9wiVnx6LQv9R4pl1neqfn9/Shf7SsAx/Rr
wdcYdAI+vrEmcEczkIwSW9avNnH3pjOre4WnkKqPXLlfrvh3Qx0sjimfprxtCVMan5y2REQbjsxp
62QXkTIuHeNYKfDY1A6C/oBDEIIF46m2PEfy7mKGqibwvVpC8++f4le34funOH/9XRQeIGeEV+z8
FMdd092bx9q2X35/khcCFtqqn1rDxdB3ss46otXCWOLaoKGh+f0Mvt66/x7i8Frym/9D2pXtRq4j
yy8SoI1aXqVSbd53t1+Ebndb+0rtX3+DvveOVSxBhD04GAzOMVChJJNJMpkZEadqn2K0otFDM4RH
oT3+JN8S3wPf/GWZC5xhaRdEhP1/i/gtCq15eP1JYVFGXlvtSNGkDAqGdZtEGJzDJT7p9K5iJk2H
Pjym9F5ub9chBBNjcj6W4fYfkAhmoDUNzIDIg6qCgVpCQLYcVy8EVmQvuO3I1PQRQh9A0MDXaHr+
8LxuwdKqRBcAYhlei2zNZqto5roQLoYABxjjUAwPdhQ8Bw7oo62UZqPGD5kmcjN10ZwZHPucGVw7
NVqBJkEc63ZoTnzpLvRHE2S96IO8sG6z3jXvO+8JJOPSLQUf4166cANQdnjQmHlct3vBOdjzmAUP
ZPW1Gvv77EMqywLxfocQnvv1C0VuEI8603s8QdF2HWjBYryvIpECuU6cMPmNXgrTMa/YySXP0FPd
gpydFoKzxKItMwjO0f2+MdEEBwgt/yWRO3M6VIXgPL4QTE+s4BxdlewI6m24L0dg0p3UJ0iyQCrO
AWewwN8X/PEEiA3nbF4mqwL7y8SkZ7T6UaHS1iqg2iRp3V3RQXFcVQTTIxo7zg8ysF02Ocs0pKgS
8f8G8i1EI/47D+CWmIlGcmJVMKmc1P0nN7GtCnK1y6NmolRawT6kmtyyKvNJiUsWh1RrY0Qvdf7W
KOhOaF+b+P0nxnwhcW94tRp1gawjqNb277L5nSfe+u8vz8fX73PxTqk6wyADfh/t279xytqD3/UF
na/bdZiFKxLc7D8wFncLQ01HlbZgZHEpGhIka6vLV5D+g7beLlePlb5bR1u6/5/AccesqDaGrDXg
ZQM4ZQ4RSC0cZZ9fRIcWLUZoKryRHgfiIl24jrsYe1QUFSuoaz/PAshTVDYVXgZcrUZfb9keYj0S
zNc6xFkiAMTgsRm1zDLtw6ghpdD94EyPF7n/N+IsEwDahkpuoKmIeuOnor2J+gurE2zji8tnBsEF
0NSoIToGqiJ36F4UHzxRMerdwZJnP5jx8/qULPo3Coqw8aCs3eYfqAsDDD9q3WM7MFDGPoCRAAI+
g/ayjrI8K18oXMgB85zuUw3xILcOtnnXVIKQtnRcxKR8AXABB62apEb9HvI/w7iHVnwF7gcDmYa6
h0SHp5qPUvjSWOgeO/x3hnHhJ8JtxUT3JWKp/xuMj7bozLgYF2Z28eEnBb2WxOzym6camtjSrWVA
02bbpnRjDbpgs2PTwKU756PIF0aBhQaE+6BZcns02avSQ6E8SEg9WaKmBhEOF34sKP4gp8KcDhy+
AbSIhjfwZIByvv3Jbvo1fDa3kOwqsG2kZJCKrk102ToUCkMghBegLC5XDXd8W0aLBtIap2cEdAVF
JGB3lbi8GqD7PLxHyqVu303t3bq3LS7WGRC3jGRdQsvdiNCTFo+R7HWQV6kFO/fiSp1BcAtJiqug
LNnZzZquwBYb/CBrj1//GituwdQ9a6ywMVYqqnrkBBwV8j7q/q2P06J/zUC4VdN04POpWK5C6ckm
1zJwzW/60WsnQVgT4PC7tjKW0mix+QjD+9LfgnoM0hdHKD6umyOYE/7I3scGeOxZpmIEe4uRoMJH
MOkqWwdnC/9rwCxuneDJvUo/kzvgVrD3PWQmbt7UW7Dx3irXEON6kQ9oQoH+zoZePkFEj8l6XEjb
dSsFq8jijvTgnMuLiZ3kYrlBYHAoib26uITWrjgufL5GrxnMhnx2rAenfpgV7C5u9VDFnJSNDMEx
yEAcKGgDkwAKVRD5qypIzY3p73U7hYPNhQsQbYE39zPxtFUumbSHM21Vr//I3LjfQExtV1z6F7WX
P8vbu+APPT6v4wuCiMWcemZ6g4rodKIw3czba0pAygLJiLtJAzXEfwfEhRLw4lfgwwJQPm0L/yNp
9r3+9t9BcNFk0EHg3TBbinjfVUfInIKBfx1CtPi4WKL4KEjoS6zx2tgV9MYAZ+86wFkZEbLU85DI
77qjZpaFPcGI+JK6IOC7jxw8ZN/iuaeeNsHVCOlBF5LpW/8+fjFeoCu6V69b1948abtsk4leIgXu
weeSwaA9JIYEe6fiplSefP84tb/WLV4eUnTEs9cGHKQ5x4DKm5Ih9QoPDKCDYO7CWBDPRACcW0AU
JgDHNADarn/zE60HD1gu8IvFcIW3ORmN6qiR58uRqprUKsgKcGMD/4Ov343QENCGQxgfZHuzPl7L
p1u8NKHvEE0/Bl87lxk5zdC1guzkPX2mTPrajS6rW4k42a1+DZnNdbzF4ZvBcbvBKNsWSlZhmgTN
8PFYgv5zHeCzmP8s/M4QuFiPGvTc6gsYJO2tu9GTr6IjOBjSl/INdTCHeAeu8lviijLwi649Q2V2
zyLfQKBHFYGd123j40QPE1qW7Z3AMnZRP7MMlWOo9cVMnTXTFXo6hI2EioGmelQST7VeqHlBg13b
PQb5zUhfwdS4Drk4WzNELp7XLRiRNQlWpVWmXYaaCTGPtMwEUyZC4dYsNNqqNp5gV9KZ15khXaHl
SQCxOD0zQ7hVm0DxIrAoICL1qtdvp+o2aAQX66VnfJQmfU0PF83BqkiK3AZGCoF3I7yGuHIiQcnb
s6KLtn/I/IsOafloo9Y/yYmCadKW0biHTC83fqmhg1OdINFc+bf2eKmBpDUU5EQXI9IMghs/CNEg
LxGgREEGwXGW/bEaxRnse3/cgtVp3eeYT515+QyKG8Y6jHyS+LBmQGtq9Ksb34rsEGQ/8WwQDqD7
XUfKmi+QHKiPcjI2WRGqX1XyJ5F+sk/MALgRa6046kMTAI31J7GeIJq7PkxsGPhhQhpHA48FNjs8
nJ4GHPRvSlDoRCBNpgz6tX09bqpJTbxw6OkRzFnRRSaFtdeZ469mUEtBLFpYT+CBxzsqJh5d0TKH
LgVjV4MeH3TqKjgcmx77VM10rEt/EHVtLEChpUlDFyyKu/HWzf4+i6ylGtZJVkBE3jdeTfNOil/q
QnBsXoLQVLTXgncD5VGfBBUziMZIR8sMNJwm9WnT1vUBVbMbHwnZ9SlbiHOoHAGxDesYRjsaN2iU
mKoUWSR1G4kJ4PbQEB1AqCdwjAVjTlDYV8yMmeRsSHMDKINfgYOsuIql/k4y5B8Yg2lBFTPKLCz0
xZ/CGN1EY3WAjDloebeyObykNRGcwJe2ctYLgRpmVGeDFoHL5djjRLIIJNcQqb40zCN4ICNZuUvt
h2n4V05vfvBWqh7RfiHt4qb6Q0t/paFXGYLYtzSg6IkGLRm8D07IOaAJ8XmihyD87YIu3uU0qGvw
b8vjR0KJqF9+yUXAAgF1WhzFyBnHQBRMatCAbBdEhmDDsH6TUbBwF6IreoZlFNJaqImT+aoRZC5M
vZKgriYHLi2OZPywZNbB+m/d1c9oPnDxOMHhTg5ZJRF7soEzJsdWv4LYlC3t/PJ3kF6pdKtN75F/
INIro0vuW8icb/xoV5FD13Tf3/nRSoPyGJQegfPG5vy069QKMrMh8jSgxDWtIN+g5lL3YnB2rZu8
NLIqGjAtTWa8DZ8H7dm6A517lUpylrlJ9bdXQVVe/FbBWq/Hj+s4C4Ef/ddfOOrpwkuhvEdVHTgQ
gnPAgqtRqPtaToxevai4LrXrpPHWEZfX4QySG0PDD+KCsmjfZ0naQWS1s6/8KBt+D7YU3IRQEQIT
a2Sr8pZ0PYREwe0XKCBgLw2kyLvIxJfZUMFzzU4LyK1cFzWBonZSF56ihMKowb6G2xnheqYMuglE
dLRznA5QEuS6OppwvRQvTvL0WFYPZnJr1DdGecR7Me7abespw2PY7ZSfhHgUF6F5GsFcwc58iq34
mVRrCoWmEFhPHMhFo1wKYySISJ8v9ryJ6JkxwWQGqhqN50+YxrhDcz/45rWtpLtQP94Uru4M3ruy
CVDS0t4FnnaEICAa01W4xjE+gObWy/ZgXj0MF5Ae37VO6z2AuOIhd0WJ8SUHnX0cX15T5oEZIDvO
2DZDp9IeWvuAj5SlbQnpdfMq1b/Z68JCzRyP2yX6AGtfYoMRh7UCMm4wIj9LNQ3uWzXNInd9LZwF
aJSmqERBmQr6jU3cmbkJpvJkqgmIvyOwsLupnNeu3NaCmLX0hnpiErfGywzVrBkbQgOMvR6EEjwL
XGRt5BTbcZtf+568+fimXdwgckvcpJYBYSqGSKERu1Pa+/XfVxcurycmcccSnRRGSXsAmA+vkTcd
kAp9U93w5lJxb6f9LQtljn4ZbaETsF2HFo4mt4GjQwViySqg2w/zcXrtbv6AIHeHZvnjbbYD96Yo
63bmI59jyYqEUZKuo1Pw1EdUqvvQzMWWw9ilSX6rlILBZHeHs+WPq6aMnkfwJX5uvrOtJm7CTEpq
nEhoA95TctClv7L+XspvMnkyIIkoGL/FqQNV3idvlwXKhlN7+oGCsYv5hgxC61iLXswA5PBWtWsg
7NFV0OYzg24/ZvE276KDAJwN1pmtYCnC8QvMS4Q/fSUpuHprDeBIEgRbLTYeFA0PYb2PcuWptBsv
TMwKSizG8FpX3UOmtIanjJIkWPdsXc8/Q0F2DKcl1H2j7BdTyo1BUuZaNERhAHbT/EOV+k0mV6/o
jw9cJax8CBnWgvM1f5xggLhhQQHFRgk4zmqngz61+dhJShK4pfqM/k4XdMob7LSuYojqE8+2d8YF
aOJMyOZXB9EQtz7Q4llnhZSG7sUrBMecwLl3du8vrufeCa72ZysRSOzCDa81UNsOrFOjQvQN+QQ6
E666qzfgiNntLvH444C/Zd1rPkfndLpOgbho02vqkIyRD1U3J/vkeazB9Ri7hqfh3zQYyf6X4Z+L
19fNle1d3Wydw8AM392+684l+HU3UFf2iPfu3IIV2QHRpvOy8x7c/d3fvxeiHrBz7zr9XG4GCNqx
OyXBuPTg3t+METZL0Iyabg2iYccsQB+co6hdcKxbBkUfCKpswQepsSgziyJToOh5p2CMVGjtTE3j
TeC01a3orpn0Y2lGu/U5YTZwU0JwWlHQVmeBh0Xl4MoWQmlRG0YuSBiOtpygy2VEfYumCPJwCzi4
2KDv3CamCRfjFk4US3ow1CDyTVF1QrQarIaXkfCQuTB4JyjcDg3a6HFMKwPKReDfMKCXkqT/huqm
qd60CWyh6uAWUblX+kt7uDa00mmo6UogChlADWXVww60rQKf549dWFugAkZTMdaXjkdwbm0Z8khz
uxkit+rITShpN5BRfgdpFVQKocRgK68TtEWQyvl2nGKu++VFbKBmXpT6ktlAlR5eNBlQTEURW9Xs
8jQCkX6kb77pQsiaoKkVaSf0xeMqx2GRNq2w4YLhGporBjkGiQZStN/rGGfPt9i2T0A4P81BmkCH
HET29fhCcdCDAHVR39HpMsQltf+btvdgylzHPJs6DpL9fTaGKJSKof4Cu6hEXX2Qd6C61qzrOvoY
WqxKEEh3Amc5211skLrgeQlXFOQ00I98iti2dpp2IQSFlKLEwrfy/kGldbnpCqhXRiBkeV638GxR
MjwQVINNg7Un80eIodfbJjYKqPiioNJLQmLttCQxNmhgEeULl0xDKzrALLTx4iJ2ahp6uy3aUwVy
chW0IqTwrhyn7aRBj0MqwNKzbtdZngM3AbgjundBAocEPH8umOoR7Hi6AaFIqigg5YvSEgy+he5D
VHQsIsM1jDqpwczWBvK2roz0bfBBN7BLtW6gV0lu0+YmA5Hb5BEpCCqvK9uwchMaxaHXKnHceLFe
oWt3/bPZ9ncSi20ZvUF4LUAbOpzg89l45nDaBBJOLaSxa2r+LYUIspOY+es6xsKUI8iDegB7Pmad
vwrLWtNWBbRjXXPMIZrnQYHJoaHg7rcw2QBBsgW8iHgR43ubTS0Z8iBSY1ct/xj5Zdc9BcNt+X1q
NIyXjuZS5LrBqICd5dSn4rRBmPNtPMbGtrobazDD+l0FCdQcMyh4OFBYgOEnh7XvY5sEHcGZA8cj
qQrQ9cOmsJefZYhBobhMt+p/elbb/xpVyiQnNib990QnaJn6kCLIFGO6AR8ANa97JOsLl+py7m9J
nScQKKaJZDvYDcbHIlag6lqqAQ6w67O9NBHY2sH4grwLiA240Jz6agdR0TrGe0paHLAr3NWpEd0F
MWpA8qjpdz+AA+0W9nkQrYGD83RC6iSBnjypAGca+zLOIZtWuEYJws/3daCllQISGyRMkTIFgxy7
G81WShfhktegCA+BUvIsc9rJfuCtQywN3RyCs0UqoiYcTECEAQTNByjB2G5cQ+kIEuDrSEtLEi8c
4PVU0A+GZ4hTYyCkoJaTDgFwcHwSA3wrcfSRKJb8NhkhQtg6GPsxzo0BgaMlfgqrk38ionas1UM6
QMF3SOzd5JvSxRQGf3QDhcAaxJU8GyK6grWzYCA6xuDh4KnHEZNvtWr82h8DM0xdG61dlfmihrJL
IRG/btkSCmsh0jD3yNHzlHZD3dUgcU9SN1GiizAyjjWRduVYCXx8AeZ/OUJAjQOuED6NoE2QN+p0
K3Z9k4Wb+mo0021MiGDMFtzvBIY7yYI9T87NGKI8Tf9QWiFTbnM748HMBXXUCyvpBIc7nyp+YkLi
DDh1jMxBXO/SKPPWJ2YJAs1juF/arAOJD0LlIE9GoEA0GoHK08PuCDEXwYazNCm2DcpadKlB8Izv
PtE6XMliyFTBrQ7TtG0QX8l3CQdwpmD8kXhvYhRQoP47XaYELwnFULSJi2LZh3CERnkLcqb1oVqw
g/HWQgYBGww4j/igo+kBrQ2Imwxmc1F0llON5i5rwsM6zIJzEUZQp8gyBg1L5tSUvLQ7CjH2BBXf
kFXKNCewBkjH/44Nwa1vYeoBxPqgsf8g+8/Z0yDBJ4NIKkESON8UFCLG5rfziGxeCI54iIhYjSA6
OTXGnnxUP2BLhVxb7I32vW09ERuKnpPToKDTh6znLiyfFd+p5V2VQeVKkQWztmQldEvwvIRTNIi7
ueE0kq4iUV8yfdwdmRpH6UWn54XrD4ycQbBPmG147VDhvEgBUb6jGVvP0QXnRJf5c/9n+CXSo1jy
DvggHEPFOy9Sa6dY9gRx7LQAltWiLDi9VNN4M+Sb6budFGzi8KSKKyPqJXCo4m47aWOavW5VCZJ3
9VOQkEMWiy5US+uJUbYzB1FBDcFtrdE4BnBtQJQtNLA7yIHiPS6oH9aX09L8I7RhU0XeF7cozpBB
GaQ2agY0n2S6WxLLSfzttxHADogDnILqQ/3sYDXmyjQlOYjMM+ojx+lDzlEVZAwWhgrfj8cARk9m
IACdzjodezwMVzDCTqLnMJS31IDKBx0EycYlGMabjIkHOSsYdk5hZApFTCQiEzdvzQ3Njkb8B3m2
zfpwiUB4D9ZlPC7HABn1DsJ+1FWUR3kwf4KCy6WB4zU4xvlpBz2UMlpllOLJNzlIkEbWp3jrN6IM
3cKJDacnRsOKWyHodLiJ0WrV15sGpycIyepOXcouODCOkQ1mXQIReNSruuujt+DO6MVGtCaQajTB
zHA6RVZGM+waWeq2qXwtQ93dyER1XksTxNJhOrRVWDaQ/X0WzjKzrkgj5dBfg5hQNqGXIm4fTVL/
YNnMYVikm8FUTWBnxABM1wYxWJXBZrtV0qJ++sGAYbxwKrCxD/HkgbkGyWNFAQwS7AelM64irf7J
nMwgOEtGEnZB6QMCIt7dwSfRgIaJsBAYwn6FuxyAE/TLEC5cgq05ihobKJCAhcbe1aRvw+SR0kBg
zZJLs/Mgck6IAOAdP50XVRtswxzK1A1IeWwhfGRCPDgusn1tTb8UCxVY6xO07G7/wePfvkdLC9PA
L1JX72LoNesReu1J8zf39X/rQAtJAoQCVgZsGLh18ycByKrT3girFN1n9MKmvxP9r69Cr+42LSfU
lwlC9tKp4ASOreSZfxuZJbdWBbipCMASVLqBITsRMt1Z+WscLzPImhaQuhYcdz6vOGduMrOSDfcM
VlfKQIaeWorqARn68PvafiDxk5ZdBtCjLujoTlG+pd/W9sCz7XxsuSVg+KC6DjKgSokCwXIaPuLo
eZUNhSawbzH+zczjVoEKzWeT5GxUW82taLiVpR/dVWcQzI9mI4h6nCoJQT+Cd1paOjhtuZNK/smB
6a37I1tIZzOFtweItuH4CG2EUxy1L/2i1WjKXl1eGxRCQeNXvccT3KNBin0XvHbFfVb8YF8EeRWK
rVi91RkDdqeCYLstm9SNaf8+jONBCUtUEeia4Iq8uKpnOJxDEBu58sqGcaCy307gZ4uhyG3Qb1OD
Mr+DpAyeyXBgAafq6RhmlR1b8dAiWA0o6IJk+j/FiLbr87RkCnZ2lAdDheGcYTqq5Wpswj51R7Ba
KqFx0VnTZSoPLz+AAbccnuFYwp0XQjTLTgqVtkOKJDbyR5RDgA0UFbHKM8mSn0Dh9gBCZqRjQDF2
OmpRShLdD0eMWtlvLR/1TKh6inEvX7doycFxhWDcMZgdNOacwkhamsmaNKUuqq4vsrxJvUBJKlcu
CL1N5OtpuBvaogZLiLD8gk376dJCzREIa2wV+UdcoTnkyp4wV1pLnLRSOmdEJ+Fl1EHoICD+26CC
oIS1T+xBXku3UgdRdrMzM2Tb7XEXSEnmGDRVDt8dC4wCuLDBuK2ZuPJwQy5bRRunfs+0nnMLGYpJ
vdFHtdrggg7C6ia1nQJyzEz5NwfHhB9/+66PFzr26oJgw8h8uF0hj9smkyK80E0D2Vt6eFHpIhYL
fpmAShw84qznWiM4C/MpPogeJPo01Y3bF89ar7t2c9+0otJUfg/nQbiwklPUlFAKEI1AhcCsncmG
6FJ4LML0WEeXPhFlMPj9hgfkPEmWfT3uBwYYRU8qqPMNS/ggxnsrj8FtOHSsk8b6NKp6DZhAOmS3
jcL1rZdEv2iafwEOEAFEJ5W/0IAzkMNYd83zLhxu5jjfbAMDwsDMxtS23US9aJvIyY1737I3jfFq
JY+6BiVP64lmf+Pmfh2cjxGftjOVGbyr6qDE5gK4FAY5+N1aSK/rz2oAKfjA1bM9Mu19tGtsrx1F
ByQ2YfPQwANyxzINNfdaoXeNK1V3MtSZ7XwAsdVFN5QOaQWd4gtLAgUGIL1EKEIDA//UNkKMWO5k
iHLQItkEunkB9qyj3ouo2BdMOoHhF4WZTHQIcZMuQx3lCvq+8J/08T5Rry1NYBH7KW70AIXkACSB
CW69XBwxklDPE4oH6D6FTDzqq4iZ4qHf3iSFKPl9VvmEmWK1Y3iVwLMBCvA51ygj3KA7klO3JnsV
XZUSigtqVzIgHX5grbDFnS5taPC7UFNIih/kbxMzcficp4Rjr0m4o1Jc5iRwJtXF1m5UEZPtoovM
jOQGVCPZlA8tjIzJtE0yDZ2JoRfRTHDsW5w3bAGojFPwyMPTlppxY2bDhHmzQVQxVbaTJsVDEqqX
kVIKdrqFiIlp+w8UL+9Wyq1C8xZQ0Vh4uEdukYF214PGwi4ACJzJ4CBMVYILyhZY00I8k8ILg+FG
NcNtXF32cnbh96OjqhdxNggAl4fvC5CL0BDCmlo7gU15Zu6qdHB7w8tAtihNkrdu2uLo4QSId3MD
OSX+QIs6TbVIioq6viJ5kXwdyrIAYdHjZgicW3e5Pda0B8LYGDXLJGiKp5ulvjflEoJb6+ac3YI/
F/EMjfNvuyv7zo6ApoRSgM6O5DaTy2u7sK5tqTh0fuhJfrRP0AFBaqEIgshULjDW09CniQ0/Ca3D
KNXHrs+2ai94pFv0DTxqgkqbpcz43CzaCmw1ZSBj59n1HoO718nNoBRbwVCqS7F3BsRNnN+NptW3
GErNejfCdmeMDbTtjOjZCkHrZjWV4xf0NUBzoZLb24G0XqFQweIWGctNZw4+DisN8Q1BejHZ1saX
sFNr9q5LJoHnLM/d17Dyc1fbWuQrGNZiQiFvtZmCLUX98vqYLoNg3sDyCIlGXkZb69XcN6KGuoRk
EBFOt23tqbmoE1iEwkUP31KSPowpTCGvfkKfyySBIO4o6HBZjhxftnCnuISgEcxogYIXtw103Lww
6AW3iMWDBi7Z/zdcfGjPLGg5G3nNXB2F1b8ouGekUdmaCuiHCRG42hIYikhYUQ9aZlF+geUwS8Mk
vhYUrYSdMSuml2aMbiptwO5fbhMjvrWjWgC3NElzOG6SJqJWSZ4hxE82zSF8R9sdRXBztEwRPRos
LaI5FDdTFUoGxpBV8YVlvhvgDFOnuAYJN+jR8tYdfMkpZlCfLSazQRzbclAHFVBaTa4HTcHxwhKs
obOMIwvxcwzuSaJUpbTJEHrcoA0TB5RYnpbl2y4MPd8wvNCPNhnydCCQ3WTT4JJapPa7PJyox9ZR
JI1CMw7fkvtWqgi8sg7NbaVCxHCUt5bW3ff5lAqi0vJ4QnwCVQY4SfGV0nhjNJTAR/wDYO9QO682
YTuJFDFFKGwnmM2aX/pxgGYNHDdKorno8Y63fV2ICIGWTlGo+cGDlIlFhg7MUxRljDI10TBuRlWC
aFBud2ZkbsKs302Djzdsa1f2piBILa4ydJ4Z0IvRIHvCLWpjkiJisggSlTqeS1DMTv5V6neTj58e
OUPh1rKuSG07jAiFaPv0qrw+RDha+Agd64tr8XCDBNd/rOEWspYHyG6xkBunl3X9qscteEb+pd3f
0T921VOKDq3424y0bLWhtweoeJvBcf501iqKYn27wpalmf3e8u1tbzcbUkaCU82iC85gOBdsiYHn
eWg24LCRH+vOvkH1pWA3WfYFtOxg50WHIF+zoyadPY46Rq9VXktkNfz0EQlcwYJdDA5oCvp/EPb3
2VIqc9T40wR2GLbnK1eQ23G6fNf03300+F+X+8LhHBv1vLKZMpcbAzTIdfoha9ojgoggni9uijNz
OM8uwqJSIW5H3cbw5KTyEmgPT8VzGXw0xnerAXiTOO9WUYMKIZeWut0YQSNWaezbZCL+BZ4rdBHH
0WIsYlKB6OBHZTifHjX1NCpLMEi7IRSO5RyT5O/S7KOgD2n5Ies/2eu/0PgK1QGsNl1WAa1QDln4
z05efJSfCIIDGx4+VWLPQLiFGhC78mWU1bvNBm2HgRft/U1ruAP6osjut3QF1fObycs2wYN0aQjc
ZHFpzbC51RsGWR2UBbDDTt0RqLv4aryvU1G96mf51pqN3BYyQaIhy1vgJL91zziqnm555L6EEE9+
X5XQL3bCnXwh0rY767779MyZeSx4zRZ10ONVwyoZ7HPhpeFG2vueftU/6/+yXQ6+WXds3fojpg75
SchC3EXsBWcyeOJOgUcN1OOaD+DWvPaZYj31Jp1u1j1n0XFmINzkJVnS6C1zHCk/gAciCtHzoUab
IfUG1XLBRt1IwhFlv3k2kTNMbiLjrhqJxAyrkiMZ8i04kYruoWqhRWrnOyl+NftuJ7c+yjQOhizK
QC9uNjN0bj51nA3TAkvQnawGdMdFvyuT/M/6qIow2JKZ+cxQ+mWb5rBQsX+Vyp1iDc5/B8DtNCRF
XgU5QxwGjA9Df1f7f+u/v7imWRkL+nTw1s6X0aLg1KRaIiPplRzr8VKi9+mP3NuCwBrrPsE/3CY2
xv4QqCpOZ830d6jAHqOm5Xboc0Xg4Yu72AyH28Uiih4QPALiFKht5TLZhyD96H1QREPLLzbIT44y
MzRuH8uIFY2GBTQorBFHsYptMJKfeNcXBr+jQEseRM0x9uUuNzy7aZ+7cRKRRCx68AyDCz5JXv1f
GmGMenewK8WpSCY6LwmmxmCBYrZMxrQhCD4YrCZD795YX7cJfS9Jsk8N6FWDAkZwe1wMduDVQTsk
exnlD4FSO43pAMlqFG7bTuz/8umlHjw2GjZJs3Da+JaoogKnxbPGDJJbqPJgxX1OAan6pWPoKI/Z
a9OmtjpHJjdmJvC+xQMoSuvR3gBNcHR2nA6oNRZ6pIRAK2zjaQiVnZErF3I/HJOq2K9HiEXDZlCc
YTFUZWUzB5Su+MdRA6OeETjIZnhhn+Gp/yGLksM64uLszRC5gDHVity2bCh1o3RSAhK9W1P7iDJ0
zzYXtv1S9o/rgItBcAbIRY66bIyo6AAoDwfTL2/ZDhVLreCWKpozLmIEpRYEfQCUrhzQhhNs6j7Y
gPiGCnc+gT2fN8zZcpuqRJFUds0io4+Ggn54KeXIDai9XR83gWvwjTESxJZaUgLHz29rw/ODAy7f
jo/Hc5L9KdtYsKqXnpTR8oHSEhnvnlDR5GKVFtRtKwc4YY/5CAkLzU2GYBOVyv2g4EhhRgd/QkrX
DnZG1xzLIdrUtiXwzeVJ/PoELpKloESsyxqHCsW+CYNjEV/J/nQo7Eaw6j6p7s7OTjNbubMTTUud
5BZsJWV8D7HVezTqH4Zcfh9o4KERzqNquiWW9GAM9nYk7UVlZu9JRbdVKX0Mqb4xax19CSH9G4WF
Cy6g+/W5P1+kbBZkk7X5KBCD5r5PUjVf7nUbIRYVeePGlu/xn5w6/EvkR1Qgysn3UxSngGwjmzk1
jfQEddEA7PuNaj/XxhYNX+s2nfszINC7ioYlHIhQRHcKURnok9MbtH6HzbH1X5NSdwz7l6m/gqy8
DkxnHe185wUaChRY7T0qr/kYnnfymFlT0LgTim7HGETPuYi/WOSt3JiBESXNcsIuwKQBo/xHjYQI
Hf82oymIBOfegPzRzFu5/UjqoAKJOxuuMMFBje9olaPuwXfk8s4u7qMycYZvtwJ/XtdmkMz2mT9U
E5lAGYqV6JvpRkHNYeMjtGqih02RZZxPhH4bVQTbESQRj0ayMZMr276r28tsopuavulS4a27xULm
G+0YqOlC8w9KEM+6Gnto9krSxG5NxXVTSNskPvYd9Mroh515dZB5Y+gVLXXqSNSLthBgAQ1Vb5Qy
o0UHZfrcmOZROEzsClxBZ8vvX7WiQR7X3yRN5hLcu5GCd5vkxWi6TRrepHUjcKOlJTHH5zbiDk8V
pczwqRFGx1oL36gFVsv1AT7fHWEkSD+RW2QiRTxhK9KgdYn/isMoJGr1fVA95t0361SRdkRHn46C
BR05A9nix5GWOEmPONbKJr1M1eivD43vpDZ0QQhZMgUNcJqJ3nu8HvClQEbXh2HKTLGUYwJ3iKD0
9n1WaBgzB+EW2mDYgQpNYra23ZH+goCswIqlWZ8DcKNFswAMtiD7cFPrGI3XgUgpRDRKnFdNNW2z
QWKjlBwjP3Fl6yi3z+tOxQbhdLs+HSQWRmbRyI9JGKodMPr8IVWetPwirC619vEnKCh8QJYIuy7f
RVGiFaSaMkxFKm3bfh/491G4y6qHdZTl8foPCt874UfQO5EToGTyG6sXVqvHuha57nlcxYBBwBki
sGAyA03I6YAFYHPVbTZgfhdohQNKiQ51B6VP/hpxm79E0GN4V5sg+OhT/J/Thnl1t27motvN9l/O
r3trKjOtxP6bTDvdDpwaqtXrCOfKk2zpzCA4z55iEIiObIuvt8V1tfMPwRsJIHriZgcvfYb4mmtc
X0x/tQdz079azuigKfsSoXf9MxZq3thn6BZaVNi2wtP3ahVa2IMyalw93ajHYRO9Gb/abbnHS9Jl
Uji5Zz9KIu69RSeaYaqn86urFYF6dojyT+glqV7abmvR1rw8gV9mcS5E2pBkqQ+IgD6P5L4TcYiK
TGD4szXd5t0U1BZ+nyZHiRya7IPk9+tTsxg2bHQ/og2TJci4sKHlcW2NMSCQsHIgoTIkrzVtHBz1
13EWh0oD5QR6AzU0FnI42VB2SqhjSVex4WggCU+kb3Z5si0PT6+fPVCMZYa7mxWjjnbVyWRVqe9W
1zkSqr5o95MoOwPhnMqWAztGwRJuX8aR9A9K9IhmEGcCzesPhmuGw3kWxWt8IGnAqZRjaideNdkC
hMWrxgyB861c00KftkBI0ycrYqWmj9TYq8ZjEl+O/0Pady3JjTPNPhEj6M0taNqP17gbhjSS6L3n
05/E7HckNprRiNE/K2m1sRGdDaBQKBSqMrN/WH2wphioRhLxysDe08WkG/04TLD/rRGKZWoloi9u
lpSv0j5QG1jiMMvThq2U4V2oteX8LksOevQPu2X5+cyyFEmnjLGMz4fQSxPGJAdVKborIF9Nrq//
2s6XEQMDDE3YF9V31tiJrS7hIhhDmhVSeaGyrwdeUpQHwphAE4RTMFQ4HATlo2wRXdVemsvO9ZGs
OZjlSOiXWPiwCCVQk4WSKnuudrno1NVI8DA5c7W81wejaGC0Qbk9ij/Occysp5sTOJP4JpROh05s
k/v6ST+EDbLgKP+AMIFcMIOGRQsAUklvk+YMeG1R8B4noblA7TgbdM1jooQFNFP0ZQRd0ecDaiSt
00sJe8bUBrzI3Sv59+srszYYMFiAadMAN9cFkanpjyWyZzOKpxMIJIoDMj1yVJHaklxBMQ+agD6U
64jskECoB/oPJBvQ8Q9lb3aNBsWoqwmEytDofRi6N6l9v/75rK2xn88sT2/NSRyEkkrm9h45xxYq
WrGP689XM0EsDnuYxbnpR6AHI8L4S+h9t6j2ohBtrw/m4i5MUaD4hDMNpIAoH2AMQG7aHrx9MghI
E5mY4+tUf0z+szZCDsB4qKy3xN8P2iaJHrKIJ5Kzho3uNqwQKFs+meHOjS83+iKtlFYjYnGo5gdJ
/zFqG1EUiGmErpo0jjV8M5XAa4ubmPdc93lpXO4yDBzgKAcBPyi4LVgzEfRCN8cebW5ZG6Bu1TEg
Gle2T5J0H5jPnXKqzcgTQU6QFp5ZHiJ9q0bbLHzOJhxmGl5bCy+dHkS/c0ajs8NhdgcT/CU1GHvV
BxGKptnvVlXsPjqp2s2ExiQh3cvhk1QEJI0Pmn+SlE2jncKwdIyeyNnOl78PxmMVvue58nh9kdlT
mB0qY7Fl6qtFkmKo0FBxChO6iEpqR+nRsAJ7Fh4tKf6iO2YBGdPNs6wXgwGAQxSQQg1OjWShEVix
dZnXAMb6FwZKEc9tKEEz5lAGgBqtlLQTehjS/SxobligwiD6egfwmdGwNQxwcolu5T0sNlThntHh
LDeQNOZVF17oKv43Kgje4LFa0S8osP1p8vWkA44VQsG2vhHlQ+0/quIzxKQs5U4WtjJurEI7kFKc
bEHd9NDvaME3MKD7K8P1a+rtQrjPTZSSxkQQeFy+F1c+9gtSJ7w4cP0sAMO6hGnXAtAspgdVfS31
XR2mrqYLxEJV1YAbYJuQrg1JKIXYGTeF9RKrxwl9jaCqdIYsd1QMYNTvylohc31TZzI66ALOAXSR
aPz8qih4QZXcZ/co4+EakGOMTYO5zLDLoyklkOewdTFzcny9aAxIPH+grE0YwHymG5zzlQ0YWHBm
68mdHqW+BXA5lklgFY4hH0br9/X9vT5EBLwWJapVLxKao4kCB00EoetsxCSrUI6v/S6170rQkdj0
oMZOArQtWX3m5q3oXQf/7K2+cKQLcGaIfZrPftQAfCqefWUvYx7zpDqY8j6MBAdVXM6sPpjiIfWh
kYd6nFh5UQzBlYYO//mU+pBKsUaSQZM1q14iOSeVFTlN929zpEIrRddUKMYzUfvcCmJqDOjihe2S
WduZ2TGEYIQAc42rmqSlZXfmaDfpEe1RnJBk1QqwNGj8A9ORxp41gdnrRR/NIBKm1RqtAWmTTOh/
4hEm/Rd7WyAxiyFN8aRKNZCqVrbB94CbcLRPIQx7fdF5A2IcfCZHiaKgoJF0lm/nRQUJ5BhMwrw6
wM++50vb+jNxrHe3zE5Gi7moEdC3OGAl1syaRMKdLqcbyH44Y/mRm3cymlGlbRAdyv7G7A9g3XFK
a7YT81QY9yWeac3OtOPKLeTnttzr+lZKnq9Px3okQ+uLaCocEpr6uTvUoTBTQPELCyxZv2f9u6RM
eEMRUICZTSTrh904li9RUnzXFHFjtG1BRoV36F5UVH/6msWXYBydNnZ4nQI1GdFbfaOnnY2nsCo8
5EWCtvIONMv7RrzLcPRfH/yKLeCpGoX01L8iymdsoa6nGTob2P9V6ztWLJz8PnWTvOPUgqw5OeAY
oKSiZGEXNwnQykIM0YArDSLBcuIJkVM2wYXrvim6neC/lUoqHoxuiOxYKGZSokiV6MnMc+kr9wvQ
5FKCVl1Gyxp7ZaqNJDPVCY5kNI2tlCXOnPXb61N6kcrEUp5RDijn9pQqPtJlGTBQ7v8dGcaaNHrv
pplmt43uZKG484Nhl0jWPkdRm5/0T4Kf3QhKBEWkhENBuWZXZ1+GOevbAvfDVqMLrIhE7x+k4X7u
S1IOR9AjklgToRTzJFTfrs8B3TLM1j+bZsaTgc13Sic6zVqlEbX7oXb3fgemB53Tlb0+vMV6Mvar
FEnVWiV8WdLQGOqQG5so/khDcBhX34Ps14BkgpJuro9uddP8ATVEJmxN4yyV2hR7NbWgvQByx1K3
trlQf7Hm9tOOFjBMunIGTc6kphhbrT2A+TsYX9Se4/uubwe0VpybatkYfp6PdJ1gDFkAGfLq5f82
V8xmKAZLjTEOBMNFtClb5CqSeq/1g3sdhhoUa3Bg8wQ5pEjbetiyiACPwaCdwpI0teKK6BhSi1MR
fhNTbyj2EDTkuM21sw3HBaWJw+0XepPURBYhtObXlRLFWJtW/6mm0iGHqDgOBXF8C61bUI2QCdez
DHzWYXzEA+um0x6sYV/iAtl0N6LyczA/ejCm5ZMtSp3XBydB/JVAMcaYeUV/9OBgZubsmzKnG1i8
ocJLrUgY0vngi1ZmN2P7Q8Bjlif6bfxjnBMUdF9fDrrtLkDpay+9AoEjlDnNjK6QfDWUMA2ZVLhB
YBROEaK+VamDCRVP4OIeTah0GqWEwDpteFmkNbeA7kkLAtE6pQr8PI4WyzPUejZ3rUJDjxcoLROl
BLn+6AVgmDJ3mo6acvNGMGXv+qjZqYZeCW0qQwExaE9hiIyt9+JgDpVgGkSqd8Uo2rqOQvzw29w/
FAWnDOjikAFLnUx5ckEjioYovOKfGyCl7e5noQjtV++Ht/t19+HePAYOL8N4wS9PYaj4I05KUAhC
/+EcJhBKpQtnKKM9awQaPIQcoXpDbHfLeZqx2BODAoGmEFGAJtNXY+ackn1094AGJbKdE8R+Xk//
/XjeyTsRwOIXftz//cZfNmRH8AtKPP/7f8R1iZuT49F2tvf329/3W+dw/3z//POZd76zxo2vihZI
tPHRXyb4Cs7nJKtQKQwCs8ge7Mb2PC+yP3+2PBapzx7V5S76BFLAq4paF1pLyACJQ5El2YTJdw6O
4zkeBu0SjidbW2Ekj1HiBQJXyC1dRESKlWVVBF2uhBwOzwfn9O5tXj5U8uJylvgiBvwczgKJCQrQ
nS35Vgikw+mEZYNm1PXtd1mPiIVBShLFJiiOQ08s43WiwiriJpopgOO8nrxfZANzsLfOdZyL7CMd
yBKHGQhaf4owKYBzen//8fT0hCspeYIgFIoDCDjz6H8B2j269vbxd2k//n5Ebgf//J7wfB7Sf91f
/0afb7CspSAfCu4RlOnhaYPxBjUo3PKwgY6JQ7fL7naH6aVKWfZ2a9uc4V+cff8N/y8Yc6IMRo5s
RUXBHFg/8R422JlAcrYOB+pCmusTSkULo/GfCBjjfpD7CabWwluwA7eAHQA0uu+pJ8D4MECH/vqX
yVyAMkFRYCVj11SgvHMyohD8kUAHLCPPGG5iR/avzcvm7nh3PLqcVbxsKqN2tQBmzo+u6qFBkAAY
LrAgnve0ebNveF5ldcMvUdRz92UEklzWER2eczKIhRm928BUv/Hs5OJezS4eY5RInqFK/hPo1fF2
G3LDQ1DohFyYPQruUDUCQj+86J8PRYmLXEgoOSGW52BAoa1xO9fxIMtWuh+wSmojW7oNOKcve1gh
Mj+LqRhcPHwYvVggpgqrCbVHeourlRKUW+itTE7Qxg3HJNkTh8VjHI4ujL5SC8BDS0MOqoEBteWy
Wm4T6VcXq+CpfRa4tavrMRRO/s83FpzJzOmjFqOS6yNCam3ADXYfp6Zttp55kxq3oITD08CoPNS6
sLu++z5FkJZr+jnWv7Amc7nSkxaC5D1g5/GxG94CMGlKZmi38dOcHwJoh0nzrhO2SnlTdSPCfc4p
RY3yEv5v5MpMde/LRhd3gM9jFDtNewk35Dz+4Axy1YAW8TEzt1Lq+7ExAUVota2Qg+8yerMSlZji
2wQu+BwveIK4i3S8QeUxacwf5TjavlLZFnSEQp6kPRu3/jfllPoYGwkU6IyX1eIi0MMJ0XoYv2fy
KwjDnWryxOln2vMKCj6TaZfz+xeLca5dIOtQdZSRgInfJ+MtkjpidtYJ9Xd2O+lOlZ7yAcKVeUam
YNP4B6P1ejki/nQYDU5SanXYYM5AJgjhFQSuzr2HkZQoohEwbEPvkZKKSJN1pAbpn/VDhmw7Z8mp
W70Y+AKNMSz0j2dgYsLA+7neGsK+Kjq8rXhz/daBZFBVb8R2F0HRHM1uBCtAsuYBTe+8b0F3z7Vv
wRheWyLN2Mb4Fkb96vvjzhwNTx0kMs4nI3FF43Gi3WjmxAvNOLhsvSbtuxzBzwaDF1pSascorr2p
vkeSJlO9uPgdJj9Al3t9ytfjtMXxwEx5ovhZNks4Hug5npDXzn59btwBcfuE3vTG7R3HQPhCcKWh
sp0tSfHXl5SMduuOdkp0kuMfnJPb61/MYmfj82RcfDFmFcwcT85ofvovrMFh75z+/OHh76cTrjs0
qKJ/4E/8HPHvz5gHJxp+HBpuXf9Snw2OS9NgvhTLcSRUftWJZ1+KfjFEXf/dsui3oN8FvxC50x/e
N1DYLUK/gQzCSKgMIhetsMnoorBSTa1lTAuAcfP7/EEo+0BeMPobe0/DWefe410+L3CRDwZXmYE6
eNypL0TUqqQKzdoCrijl6C01opOoTZxM5Wdx4dn0MiBM1NzGuRCHpoLLSUFuAxIQPCPZPfmFv80E
TJz4BzdrF+MkGO7meGc/7B42O5fs9/bv3/c/MR07j8Y5z/eH7b1z//x8uN925HfgDOQnj72OdY00
e0EnAxdd9AaobHOAluCBF68FUMiZM7Dx4PGthEoOMgE90YvAckxfnXN3Tirj+3UrZI9fANPqLDTO
oMcJpU1MzGj6QjXNKiRFJHkWoSgDcMX35UM6zzrHF65C6cifqOAgR5Mqc+qVYpFK8Qxpkdj6nhu/
LJDWBCanyeIimvkcDyq0TJoEQ7UOM54QFfIgBwZIb/yI0lNbnSTtl2k+ZtZrA5mMMX8ZKZniranc
jBLH5C4v3HQyF+AXJgfe48IHeJT4JDVnTxy2eX43QW8WJNTNIS2PmVg4acABXp3ZBS5zsH4mTQqI
KttJGqHBKoy8ympPExLY142FjaLYyWX8uxU16JGDYpzdRoPjF8d6zEgKYnyTR/exOiA8z8uwFQWn
FLOKFZrDBUpmZ4djZfvhTlca0tfP10ezCgI6MZQnw/2B1es8HJHK2Uj1SobKVl2Suno0ak+efv4L
BhTvkDVEnR3LoZRBenzK5BkWYaISSnG0NCBT+fZ/A2FCvLAO/bnWJ8gb4XUvccM5R+V+CnpxczON
avrVXDMe5UGoBUJhVKgji8Uy6FhhapaJ3BW2bG+0o5hLblSXNjrch1ZwZLPknZNMBEXhYHj4jbMC
QjHMJT0tGzWbDLVAW3vQCETLauOhDwyQiIG0Me4J2ERiHuaFaQBGAS8qTY4ircwq4gqalFZlKxRQ
07iF6K4d1g+ixsv1XpyCAAGNJ55GkT9D4zJj5P6sN2JQ4g0oQVeu5NRaH09ulsbx9FXHa6JeGdVR
yDnicokS5nNDt+rezy0RQq9QqHJmKBhLnXGaxGF33QwvLrBYKeDA8+JMh6gkmz61jKyozFnMbTWZ
7XhqUMLzq9S9RItxiG07xNf+rRxyfN+FTzoHZaMoaGlPKGQDaFqPnia2KJYdcMt7SHvOLrs4oikQ
pf4DGTVV/2OcLMqjpySRARQkj7p6IwcnWYSasLIfRF40sGZ+OhS4wH4NPQxUY50vWA42ylqG0o+N
R3y7g2pC4fu72JI4h+XK1KFLEOEfWkBAMcg+aUxmXYRWUJZ2iwIQU7qVGtkW5Cef11x5+XYCSweZ
HCSRVAmPDqzHmPSxRFNVVNplraYyGlWN9JfYRn6LuCZIpG2G8jiUbBtK+prI2owArdHEQxnWWkOG
WVQnVA2KXeBOU4h6V7nuQ15X1spUnC0uc7IFoSCNco7FFfqXxPDatndNYXRCaeDsxcskHWNGzFUk
6k2hSyUg5Vlv19aubm80fVtZboZi/GIjQxQiM78N80cZcc67FX+D7lMFP2BDNMCAf25VUhNPYD+G
aOAM6atgnu7UKeHk6Vb2COwJ8piyRZXE2UclpZ8Gue5wGoQ4sEPhWxzLGzhYB1SuxK+bfzgZlmjM
gLRoSsSSnj15ZTll9oRyF3cUt/HIGdXaxMGjQSiXnuAXHbWgzhCHUqxK5MWQsyjUQ2TyCqwvQ0eY
xRKDGujiAVW22mRWAmAYUM1AdfysVEcoMzuleF+O4FSR603nFy6EerqSE9WteBu4GAlF3ajPweMj
czzUlWj0adOWENARH1QhRDevubf8iVMZs2IbZzBMlBKkWZQFJoVpT2FKD4ljON4r/Ys5cfJMa5sZ
1yhwVkLhHPqVjF1kFWqEM61BLbAqemKi32Ry57VR4Rm+7F0/81ah8FxrgnsE2hKsCzWQYVJSCd1A
uh9suilylS6B0BcqjSWLc7xSF3R2n6UWsoBiLKQxjWAsJkBp84uPyj5L3A+h0ySnMt2OMs9Pra2W
hGICaN1CzBICPuf2qCaRPCNpUtp9+K41eyUKUT9mOFX3c1R5IjprI4M4FbgYLcnE9ZDBEsQ8KsIA
ej0GlIH1sXoEm6FoQ54KFHRQ7bGa1svykpMSXrN6HQUL4DRAywbuGOcDzMIRr5dGmds+imjzRDgG
gbaRB6400TqOCqUaqNzhnZ3BSa0oNeMWOGP2PmsGqdW3CRo8181wHQROHa4XAR7bA674aFmZ0zq3
kWVscoNUM6Rhc9460aOJtUDUJfx/FDanKDUJOAnFKkcr30uDFSrxTqj7RAALSpH/bEcXRZPXx7Xq
FpeQjGlEXW4N/QhIqVPswSy9QJ822GO3hlLjMShCybaevuNiSpBuuiuH6etHDAQSUFwCzwj1CPbB
yzdDRZonTGwxCN+qLHE7sTvKtbALO16J09ops4RiQxDUa4WyDqhckSFYDgnJaOJ4q7VNjTYJaLCb
9HRm48qpNrVEnCAhjjrfjpSN/DNRk8dWntwwao8CunmuL9/qkBZ4jMtK/CwHIQnwItwOZ/Qt6Nr7
dYQ1w4f6OpUVQi0FWvLOd3E7zdmYTA2C8togap6SZKxJH/2+jrLmoBYorOHnYdz189DldtjIO8kc
HgVdP0a5bgsQfTcCNJQEwuY65OpS/R0Y2zo9ZxDHDZM+tzX5VxElrgDVav02zB5zi/dSsrpKCyjm
YI7bSBYjChX6pzF9Cuq360PhfT5zgQ/RMBA0dPY6FY9PqlqHpA142hi8+aJfYhE/Ff04SYMFEIjk
wgBKpBY3tXqvRR+65l4fz6rNKVAYR9skmuFYNvNBmlVjKjBfQowy/nwEuf4vQ3y9DrJ6mUZlyR8U
ZkBGAfbATsKA5AlRbQ35uDbZl2Xi+lPoxLL0JoSN1ym6rWQ15164OpcLaDoBi7nUCq2V0hnQ1SDb
mexl5m+jfI5TnP48Nub1uUTqGzTtSB+I9KssoKagMVPZgIeY9dZuERUO5oOWyJzXsFULRCMJqC7w
yGGxm0lBRkzpIGuLeEInhYRedFT5X18v6srYsxHJoj8QzCYSQyjadAogeklyNBBAJcoxkAsoOm2v
A/HGwuwmI56RK6sBBFljr9algzkZHIi1+zrIx/4OhrG9Ie9lkIoCI2nj3dzfmdWunj3f3FTd7Ww6
6jiRXj+Mynui3k56gl6Gl+uDXL0lL78Ba4KVkCFX8Lli0Cq9kaKcdBo6JOuKlKAm8Wsii14eH/zG
VXkS6KvmbygoMlbAwIZ6jHObFPQqCcwG6TLdFJ6LDqlNSz8GEPiOUgOUV23BCezXtzrygOi0QqCB
eoBzwF6Xo9H0EbJBoWynKGAHNRW7qQ0naD5EM/xexeXGHEA1Jt9xpvniXZQmI1Ctiywkck2gDj1H
LpSu11OTZgZ96GcIipPrOgnzUCZjXu4DLXkdhhziGu2xztBCeR19be8vwZktk4pFNc8Nhq0HgSta
v0z1KCja5jrIagS5RGEmtzWhAhUNNB6uC9sovuvSqYk/QnAa+6oz9k41xsQQ7qSM12u7Fi1jev+X
ddXYOs8G6a3CpHM7y78H/9Uab03TAx2U04b7XnmYA06svD6df/FoELNwpbOK7dKhPMpGN39Vurrk
i6FjqGp63/dS+XB9WlfBFrkkJrJrpMJooT2Q27FU2SGYUGKx9qAG6n0dBhkeJDzQL4VXUSa8M2Ro
1kWyhMXTE6hpj9BobEV9cDNF471qrDlwS5cpDw4lrGHTu1GqZziLBXDZCYNd9Ug5tqHd9MWtHvP6
otdc+BKKWSmllNNACQAVClntJLSnv0+k3rk+d6s+dAnDTF4RFXGeZIDpIQYrqxA7F95i/yUSoUHw
WCk7WfoVW4dGO6gtJ9Wzah0L02eQ08LUoVlHTV//EHCvT7pXoeKRhV0HQVL+3N6V2fCbrMTG7sJm
R2VgDRPq5xDkuT6NHLv4rBlfbCtQ/sBiDMyioMdoa9hpE16F1LdS+5c7/GK52OfIMTLVpguCAvqM
IKfOEq/HaSuVlfsP40G+A3XLlPGQdfkqwkcrw4OQPWjirkVbaKPMG7EMHanO/mXqFlCMgx96s65M
BVCiIO2HNvEEWXIlfdxBu/frr0Cgi4PQuI7aZTQlMQeZgO3btCZWSWyr1un7dHI1H+VEgyFCcjnt
OdfOlR0MblYUl6FkA4lhNqmTl50eZhk4dLUiEh7qMrecKi9jzvytBCJ4msErJIg3wKmrMNuoNPyx
ydW+sFvTJ0Z1mOtNaL2Y1kSkkde1dFEniOgbHYSoA6Ulc9BdpdttYed9oedTVomF3YStQcA0uIEB
kYIq49aDl6vqFjnBvSSlzhyLboBCiiSZbGtQPZBheWKQgCuDR5ywssXxnSBPiQ4f9I+yiVxdLAak
cSVMQNM4evOehN/1eeBE7qsg4I3QQCIEMgD2nJaktguNDu/LcCZoaG/BcDDaUNriuOO1xQTEHxjW
6Y8iqLFnwPj5S2GFxBe+F6WriDd5weP2W3FZoENCn4wM2TAFulvnS6mV4pgnInSdtWAToF46TiRn
Tl5Mg6ecuAaEnCwuVdSdXLwclH7T6lI5FPZk9rbsQinbseqHfHq67rLWVmgJw/iRUOy0EOcjYIqN
YHzLwa1Tl7yxrEXh1B3iFUYG7d7FqwGqZUBoCe12u5wfSyRZpAmC8YHd+wWZqofa9O0OJAhfJ/uT
YHVAxGsFfbCgZrPYdjkyScI8joXdJ2+g6SOJ/CMobgLl+z9M4QKGsT4wQAWtrGGl+tSk3HhP9VxA
zqnhvLzQj2FuwWejYTzWZLWNKHaAUTvNnXJ5LwSVF4e6q1eoPIirpwjPnddHtravFhP4Wfq5mEAZ
vd/q2GIC4dw+wJD+uytDF010j0JgenlYc7bx2n1iOUSLPWnSEoGVhSEG8kbNt4IZE81/mnB9aMJv
iKdU/SmU3nveAbdunn9X0GI2QZPIreQbwC2l0QmsdJMF4t3Q6o+ibzpKgvtxPdiBP3uGLG6vT/Hq
Nl9AM1eoRNGnYigxxc3w3Wgfu2pwguDd6FLO3K7ucx1Px/AmeGhlz7sgTdteUoAjNMg3JET2N1Ly
4x/G8hdDZaJGLUqCwdCAYRm1k9YoE9nOPpF4JFIrU4Y6G5S2QiWSajgxG6GI6y5LRTiTOsULuNw8
WI1waBMTXQbGFxsocHAvodgCmMCoq0BpAWWNLxpsIc/3/uiT69O2sjS03guFwmi9RpjFWL1mTnKW
1YgOkvm2oIX06X4Cldv/DYQxcd0IVXlUAGIWj3n2Uw43fqBxMNRLD3U2EMaWY3CJhxENc/Q8IGYy
0jqlrwcUYJeEpDbuq3hPZ804B59emhiIWsTqRjFnEpY/4zL/+l4BCHrXVBTtIt5lxxFUYRKJAJHi
BzH+EVW34vBxfTlWbXgBQady4Vk7vdV63QeEXvyMpPfcfArr2R4Djne5XBHUUkGND8z26JoUFeZo
Ap3eWCDUBfV6KOAd8WgaxZcX5ByB2YxN2wUQPQBFZNi5fngQRWfsOIO43B9nEKxbUYemmzIB5KDl
eBDrdzV9FxvOQbeSlaUYJjKSSBEiPUm/w2I9hFTr1aECL3D33ezcqnfHvZkTZZPuI8d0+5iYvYNX
CeXtuhlcllSDxW2JS+1kgSvldSzpNcXdDxvjVnjInfFQQID01LpI2r/x5nIdEOke/KjgrmE3kJjX
vlCgY9KOqjupD1He09pSfQxTHLOgTtmMmidXjzXkfTXhl8klebxMimK8f+HZtdRTvw1yEYyyhvGh
lS+d/1gUR8iIEbHYtfF9VpK85R19K9evc1DGwSq1hKtqhzFbH5NKrJfwUXrITklA8u1oDz24me3w
JB4KR+RJjlwGUOfIjNcNmsrvkhykpqPa2kr3PHY3wgQnXzjchV3dJRbV6cFlARdNxoLFOGyQwccg
G6QdTuIeqYFxP7vTnbEpt+ZjelJKkt3KDxwDpnN3HpVihFBrRrs9lDNk1p6UAi1eGuo30YPUv0AP
hPiPwe6mOVjb+Y4DRZ3VFSjWdmLoRSIGwwjL187VN9WN9iP5VZymWzxLT57qaXe4K78Hb6BS8zjQ
1ONfg2YtaBqUoqOj7B1wVpJskx6Mm3z79s23iwPXatYN9u+kqozZgAyjTevPSfUsIm3vejs69cSw
lYeUgFblmJ6yH7yK6XX7+bOQrEqHHOkDemQxxCk4ac1BmN5HXjvs6mkEFhNFBteEorGZnVAGyYlu
YQFHVbAbVSJ1yyvH5kEw/rSIZiVXYviXPkQ8OBwT9ed1U7g8uMEhLIEsB60NGoiEGEtIIDmbmQF2
tDhJ28JXd5I4uZ3RO7lRf/nR4RyKsYJJF4YgLAEVoLojVQMvqt+a5PX6eD5z76xpLwfEBDtyPcZB
RDm+R0/ZxQWptmhnxSGEPsr6YNS29t4dhO1A8vuRt6HXvOMSmi7m4vCDZkuKVxVAqxvtQ3ZxCsxO
4lqueou6U+se2a9NsJtd382/nsU5n1rGWYaD0otUoRWkhC9ZuE+NpwENuuKP63O7tqWW42OM0eoG
bWhboBSjmwdvIqRDeo450vCKXT0U9pn4jf4oxKvnUziOc5CCkhmk1pobCAUJcplkkMVOZnmT5HYW
7w2dE/Gt7YAlJBNTxlJSSDHVfpqyQzo9iplhd6Bfjbqv186goEBG+gZVcaBFYBmISig+id2I0HLI
D7Lw0xrvry/Pmq9Yfj5jfkLd9LJAP18Uwzuk0yGxNHjXIdaOrCUEY2d1mmiBlQMCHQ1W+t3wN0Hx
eyz3IMh1tI5jbisLAxugHGuop6Jn8rktSHEg/qdvVkfvkvSjz1p3zhTig/f2+qh4QIxjGgWwI84i
AvKkNG5MIXaVLNr2fe0Ifedch1pZo7MxMd4pDnvJinRAzYruyomyCVReBwVvNIwZJGUsxjkVofPV
Q15WJNO3k7UR0UL/L0PR6SMK8hZIXpwvT11OKX0ggi34d7IM+q5v1z9/xdYwVX8+n2UolYTWz1sq
OjOZqWMJkATsup3ZBzetEW+yxNwbHZeQkZoU437OMBmTG+YMlJsDMIXoPejdIDxFeCeqok0s7rQZ
uqzTzTjdmbJ7fajrS/Z3qIwBzmkWhuaAqYzAfx5psiPN+nEcDGIEvCe9FR9+NkLGAEUx/d99CYQH
+PiSJEpoZ8PP6wNayUBi3+LR8LPOEtz3jB9X4lLuTSqto03VTRqrp9bX9nNWQngqeFW69t6CWY5J
saujx+vQqwNcIDPuvMhMwZISLGFvpJKranX0EBt16pQ0ivq/QTE7oDfGwrcyDFJJuz0uRk+K3Lia
4XPiplWfgW5rtOOp6DRkI1m/iqJRBFcPODge58IdeYyZq9a3+HzGYchjP2TjiM8fNcmu0t6e82PS
b6qRZxS8gdClW8RHkhwO8oiz1p72GXp8TpLXnMyfzUa+QzGutle36X28ub5EF3TqyKnBEEFZh5de
lDOz9CmWNOI1KAJm+9S5sVOQdluiqTsgkT1vDReimc7oZl5Jwr1+g/9xDMlwUO4aXvHiJf8Z80WY
PV4l5iANVNtGu03t5+SQhvDMtoy2tiMYX+1p+x3NIBURnvJvyi7kmNBKZHo2C8yulwYUqpkqljgR
b/vmMZwcKblH074Rt5xT4fOd9cKFLiacsaZirBO8eNAJ90pndqbNazPa/TZ2rAfpoXVDYkwbn7MR
V48KE+lAMEXQHhTGbaPwllK+puAvlZO7slSOUZcSxa9PfjW/hYUO+Qneplx1MwtIZjmTQBvFpEcs
LCi/ompysn4EFxNn2daNZoHCrFuE5mnUxmBg6j4/nhqUq9/Fd+1Wf8JVBvzMRLEjr/spOPco+HOv
7xzeAJl1DHwjsKoQ0LPZEi0x7TCd7Unj6VitBPwyCBj+LB3jE6q6VauxBEyWP/pGbtfGNvORbZfR
B6zf1+qDNXJcwqoXMtGlhOIF2urMIOLTo1StgIhrKLjOTa+qu7frc7fqURcQ9P8vHF0FElN5Vujc
VbhIlB4EeklvuWAUuo6zPhSDvrIgCkMj5TkOeALaRBMzZFu10omqZhNnGgdi3Qz+QLBR2GCFNQYK
iHS6i6PNnN9I6fb6KHgQzO4NxkpLszRHDjV60PJXI/tVGDySiPUV+TsMZruapZFPqEdp7Tgz0l0X
J29+qZcv09BWpIg0wfn6kFAqC+5OMDHStrjzhdGGZmzUCUPyJShFgHNc3gyNOLtQc/Q5qX7e7DEu
wshD1OhYWKBgeB8114qehvb1+mhWzYymstD5KeOlitkxmtGYVjjBpadBqLhBkqC/zxoF9zrK6kAW
KMymiUYr7MsUHhXyoaCzMTcyqhHlr1LIfcYDaDjGOytN3LE0pHodlEZF/XbTIwJAW05gfAw1LzJc
n7G/KEwQOqsoEzJVmJtSDcgAIZftxY01c6xs9dhbjIXZ/nJittVIc3dguZjRxjKLbmk6mnqAfnoY
qhy0tfUBLQnqThCFojGCselGUBUjjWDTuWUexaRyldg4zk3yD94AfdOgMlCR+Ude9XzrZLOuaXUN
e/atl/9H2nf1yo0zUf4iAcrhlVJLnW9OfhGur23lLFHh1+/RXWCtZmub8HyDGcCAMX1UZLFYrHAq
DwUnBEM07Xk5lLVrZ4kyb+DCQsdRWbZmN6P0stNb9kg3Bsj8CnHrK/da/zIlr/+u3UtA5gzREqwv
aTof07bAmKsMvJBvrUI5jtDquwudMSA+xgWnw95dyjUMGNNiapi6rTaPsrEx6p1qIHAGd1c6ZdpI
xMmtNK7PN+8J6/MtUZmjm2tCn2UlUAMhOnZahDIe9TmqAtJOsQfS920D4ro+Ce4yOrpURclcGrgo
heBIv66hf4VnNNTv9EHqBGhoUn6lgTNFb0m3ub2Na6kMtD78tezMyaaZgaFHAcYtBmC/yLvMy9Bk
WjWVm4EZsbAsNCW9l2J0wKuNpH6xw8XjgAfJEdXJQcXKsfZzjj+zvueLT2LMAIiwWykRITZouRyp
cv10m45fdbKv6GEyn3p9o7Wcrq/VlZYwDwnRTAsnlVlp9ABWyihiFfoGNBS9so1aGanWkmML5p+5
0iukJ2AHRAS42YipNXUZelJwaJQg/yxLycmk6EHADDhqJA/jFHJWcl2qv3CMUejSeNIpwox2iHEI
LeZXBZj/JVT/Xo6BfrmFVPNnLGyP4Ms0GRGiQ5w2d4SGblQK1guNW322auMWOMyp7PVclOMR4mAI
U+skWww6+BNtBTs71tt8m5v2vfxkEjDgpHa3HR9vHxTeWjIaUuZo20wRwAO92eA0VrzJhsgTrMr9
32CY4xiZqfp/L6Wi/B3SgIRNTCb6fBtk3vdbasgcMKTeQKU7YCHVbGOhjELveRFozmrpTKVZobSi
j9Bca+vSgx571DqPEWelVoUAdw8m7GqgC2Lz6Uqjwo2bIESao/xnV2dPtxdp1qarRcJkA9DhW6B4
Z92DtlYqYaphEopOflGk+Ck3Qs+IxCNIUD5uQ62u1gKK2fR+Mmg3yoAS4RtUwlYrfvUap0mAh8Hs
uajNU5GG2c5bZx3zsXxtp/POyPydV0umyXi7oYdo5ny4NARJPwmxqqBgJZiZdpsGbLuNsa+H8BwO
GEwcKCd9yDg2blUNTPQhgHsLtFFsW7/agR6qyODwxtZOzz/9/s/tvVm/jVCwAQdxnu5hMgtX0rga
qT5vTm06VvDpB/smehVQnRJrbj7uhzYlEq+fbVX5/oKyhb2TppoheHcQAAJbo3yu601b/E5BfHJb
uPXF+3+ysXGmsKR+YMJztCnqvXv8fKg93Ea4Zk1HmBANE2hOQemhBsatS53IjDEIkFRpbCEnoS3u
9b2OTLY+kmgbEcx33Gmn3j3H+497jASzu/en5tA56UHzKjfHFIPYLu2MUzR6NTNzfjMtvoktVCnF
vq4VvUHS6u5d2GA/veRUPKRvyqk8TOf4LUJS+yERiXav7ARnDMigcTy7tXo2tNuhUwFVXhbeH0yM
IEHbjJJZHZK0GHi5VzzQbTl9SSjIgGOS3CtE9kKOj/PdrcUezyUmEzMYU5/WugnMn8FkS8fhTbwf
78X3yvkAd4oz2igocMK9esCqb7XdbT1Y9TOX4LPLvXASekuJLSunEHhfbFWvQCu/nXiC3bv9veZJ
JDqmZ9M1ees8q9ctmecTsIAN8PzzywSwwnZySghZ7JOEWHbzdaye1TvUoDj6yXBER/YqjrO3Gqpf
ijyb5AV2O1a9OCpYb+UO1Nvk1bgb3J+POulc3ZH24r14Z9mKpzojSd6eOrcnUcwTf80iLz9htjOL
T6B5W/e6j0+QT4oEFWs3j+D/dQX7++jlbvZeesZe2VgOZ7tX131m8BMxuAbcd8x2oz12bAKKdTdI
jFVvECfvCH1X3NYxMMOmPIDoEc05lZ25vs1NTqzZNWWBzuw67XUwtWHcOppmXjXfEwZew8waAMoz
545ZkMnBQbhc1yAr0UeYDyArbhUiYHKjWv6XULmKGUVoWUCPEUaRXkJgkFYfR5hJgmZ4IjnVFha6
/QnFOXzlryX5HeyCZ6R29p2dvpq85M6as7DEZtSm8WU9yy1gI6RA4t4NMZegjnjlRWs6gl5jtDiD
hxYztplF1GldJ9UEFKUj05dFMPD9LvsMSGJrD8if1Rh/gtnEHxhCgIHzHtcirQv5F55Rkh5pyEwf
5gUeifY1vCenuEaTqx2Ag4CYdvKJoi47u/t1+2Ss3eyYGAeBVVATy+wcgLilsV/1CgqCpFcjRRX+
77kZukKBzm2c1UtuCcQ4lUak9CGNAVRHJHmgW4kYd7mTH8pdskVPtK4Q6awluHFiEj0Nr/EG45nD
F5UXS1mRF72i4KQGuxmGnl5ddEqo+3mFRHniB3apor4GNFJ/zJ6jTCubiTguCqwsA4QqVxkzWR7N
XJeqGuMzxsbV0aZJRqkTEdetE/f2yq6cfTDegUhSQlAKLZqMl5sXddmFYlPbqpB6cEs/lUTleE08
CGbv8ojCl9YAITUVaQtEWkbecIa1BfvO4OLlLqKwk3FAzKBpexCPon7QTPHmCDeV+ir2v28v1crm
g3RznsWK54B0RWWd0S4Tmq6tMWb1NIy/JeOhEs9A5lxza8uFpA1OFLj8LZ3VsdBvaC91HWACYZP7
5a4xeO3IKxcpJPkLwfhOhi8moxUDooBFDMaXVIvsYbxrh2Mggu2TNy1kdXcQjIIiiygVY+8XKwE3
vWb2kKg69UJI5PBx7P7L5qD1BMwOODlXgemcjnFRoCoM7LcP3YhW8bQhmfKT23W2ujsLnPnvFz6I
r8Z9X7TAAf1HlB99Hg3aSleigpGEII8xcCHjMp4XcwEgGFE6+CK0TFXaYzQGyXbENGgC/pHa7qhV
b5U0sLywEMu9PKKdIPDzbAOrxLvQvnOHjLOJD0EHvjzzLCEyffkhkpqDjBAkbGiPRAuXFozxW942
9Z2cRPrXVAb6ZAuVaf2gqF74iWEIBdx8nYYg0MzH9s6oBlQDmmki5SSapvsAlN8k8CsVHLmijrnj
fdnjTVLl6u967NFko+ZlT6Q4xwQd+DvtoSqijZ9k4q4WLTFxmkmM/kSB1PzqorK/H3Q9+ncSWiRO
5mgm7AeKGr894MXKY9pJUte4xsHirYCseIO6bMfS3uuAV/y+YkgugJgtbkWlEHQFQCqIkLQSE1Vo
cCyCCS9v3kTl1aOH2ncNL36M9GS9En8Ua60yoa591h5TqfZoapzTRv/3NCfaQFBsj9e3rFpXt4g2
qFYSTTgVcXE0+sGZtAD0+LLCefWtOFkYSYrECUrITAMvzUudnCqpp0YGcVpr1DdWl3aoozaj320W
mzboZCY788EkKU4GLmY/6Z9u3wBr8EsNmTd2oSGTiH7rXsU1kwruNGcyNEftj5r4s25/+8OvPBWd
24A8TWFu52AcrVrrANjntVMWEpHy4inSw2Mo8uiVeFDMLZ3mUWaNFqD8okVOfKfTh6oZbZU31Xj+
ZMas4Hjh/jRRlzo7zJdrGPqoJ4lFmBUqIGzSiaQsznWxjepnecjdf1++JRZzz6l+iJfbCKwq2sXd
obC0I/rI7UjINreBVo4ZJrAiLQqzbYCflBEqpjCkUwC9RGMfaO/CUkLD16S8IF2av9yGWrmALAnP
GdFEPRXahedPWeqgEamlHkOmok2xhv6xqg3OKeNBMGpOUfQDVcB9Y5bTBiTubqVXHHqB1QVDZgr/
WvB0WIetrvRWimMYjEl+lf3KhifVBLwu5LVoJ9bqLwqz/8NUZWI0738+Pmng9h+S91zcSdIL5ppr
5kAG2clBQHd7g9YOEvJecETRzysbLAfyFAppnqSzaHpDDHXbN5ndB+dUVTiO4po1AtMLpnbjVW1h
IS81IaOV0I41pBPKfhcEwZYO3YfQgm1cqQ6KUnlREG5qM+UYwbWmTjD/z22VePZhmCODK01tIIc1
1ENqtGMxZK6ooryhy+JPv1Yw9qh9HJIoJhXqdhQpcvue7uKw9lAOxbl1rvUUTcZz4hFWBHGZ77Dk
4ihEljVFFRimMVQB7bplfufHAwfi2loBAjOVoEaz48/Gy4NwCnMMXWpAgy8rJDTD3lGbQHYwuUBB
xZ8y8+n0HQd0Va65tl5TME1RZj0vMQ0NGkQW3vLoWEuV6dikPudNdq2kkGuuA4WGYnQYqzuxMohy
M+iIaDWbCWwyQabYiPqgP2tz+zRcH/QLIHYmZQW+ibDENG9bERuMYIjLJnsShqjM0Jiglv/+DrxE
Y+wwbfJizAoDsfCw2ZqDgnmfWrnpyqnhHPKVcCgKxzD9EcuHWg6U+F0evjpP9DETW1SYbruRtHDQ
T+1O3Vi2fFceBjtzQGBsS5vJ25t34eNLbL+AHZGztmubuPwGxk6bfZOOZYsHqIEKh9gwnSGQSdFt
xrTimJpVjZyDEfC+VAuJj0tplVzyJdCazbuY71Qt2geF5txWlLWTps51EphCjf/YGKthdehaztEY
I2oYmlp1ZQASzWJypUH5iOnbEFbvtwHXNHMJOMu8sB5+i4lVQwXAKsqcuOteNIOCLav8cRtmbenm
qSzgFhM1HR2vDAxF9njqVBgoPfEyU3fVjMfmvirJzKooI1YEs8xAzJx2uaLhjKVNCN7PTR63G1n9
vC3H9aBsEzTJiElgaxSw/LLEIWJTximGS6D+Ymdt23fE4J2hIMN7f04w2IvIX+aud6ezTl7yk343
3o93HzUK560tOMgIEs8c5V9b1+XnMHe7OWAY11Tgc6KpI3JTECX/yZF4thaXruqlxIzWR0WmyH4L
CMXVzv6p8MR7BPy3xjnb46J16L486ST1KKTMjvmm9be3P2DtSCxFZDS0F1HR2XzbGOlXmh7D+Lmu
dQdRA5LxmHJXXKVZ1tlnQT5x3uFLNY1TyxKbniIxrIjv8GDsZMydbFK2oBvfpWgHCuFLEUr1rdTr
/8VsG+gAMeZEJmZvzAuxOIqpL02V2qABIk66vVwJXtVTdzRV7/Z6rp2TJQz7xKkCY8Skd5QVpn+s
at8UJVH/vTIBbgIMJabQKXiksoUcOjLQeq+jGlcY3DB7NvWfU/jrthhramGA0hgsbSaat9gIkVJk
iEFNgDD99stvlK06Vjs9Vp5o1d8Lpsw5BmsHDXFI8LYitTHnNi43RxBkWRAmVL9QDNijGkVNEue9
sbovfxFYUv5I0Tu5mUuuBAV8DnHfkCRLnVGJODhrC4dmBlFU0bQKijZGEnXKUirNVSNjhkK8VkFx
V0VFSqZ0mBy5EHzcODJv8MWacCjmQO4QRFiIrzNGJAAJY6APqL7EhOi4v6fZb1l8/HeFQGgH7068
PWXEDC93SIvVqBhk2Kkh/SibXRx/SMEHbX924tdtoBXXH9VJKkK54NdT5vrCS6QQw+KCai7I9nOk
QKnbZJ4Y7XPcn6Am0FxF2RmobB0OdfesJRsO+JoiLsEZczgkiSKIFO6OqLq/BvtB2Da1a/54FF7N
ehM1m/r1Pxw0E7NHof2IMVospX0RyRGKTTvopRSQ0tplw1uevqP8S8k5l+uqaAskxjKNWtlj6gGQ
rHn2o/jZBZwnxfrOLRAYHQkGQxlMGQh5u9EepS3FxOZ8rzy0AWmc6r7ybe359n5xZPq+cRZG3S9i
DImdEesgdaIaKbn+9TbCCpsE1BG03HgFm2CXYkcbTY1RULUYZkoH3Za20rMLvkJEne+kH8ETBhd6
1T1GivVk+rgNvHqmF7iM76HXWl6BwQ+49GXyDzQ4KbyaqZWM56VszFGjYqoUiQAM6qYykV+rve9g
6PiuccBi9Cz1DvihbETQneAztQ81mhQ7clvKtefFcnXnDV5soJZYtWimWF1B6+6tTnCzdvDUUtvW
ybC7DfVd+c66WkusecUXWKNmYIT9AGmNJx3lNNKXcOdjmLsdnMOIjL0jOdAhT9yZSK6jPuE98Ka9
+SV+ha+mGzmcj5m37/pjZm8aqV6MsmKWvo0MJDdCmGzR09zC871dhtJPYrjSubJRwhpsVKc5Kr+l
XYBD5MWe/vLvAfV59/9+ArP2KXKmDVIi0LBoZ8kbWd8VAScEt3o+MSwcxnxu6GBz96FvtbWQQ0or
6Z0OBfBzmun2Sq6ekwUEY9byJkVZRAUIvW+JX5woJroEDW8a9Qo9OhYLjIbaHI4C2w+jPMmUDFOI
sLUdlfEH7YQNRZPpYGgHA+X9sS/b9RiemijdmH5yUsBajbac59uSzpJcqcziE5inuNpkvk9FFIua
irHpkmaj1F5PR7QYbk3xrHQcuNWFnRmrMXwbUrMEcrCqRapKuApHQd2Xyn3ZmU9xw6vrW/WXFiiM
UHFuFnD8cNsn0ym29viTJzbvSuy1xuDeXj+eQPOnLM6/Lw9m1tSAEnJMH8ZovBD525CaHIVcNWkL
iRiF7PVSGjpwHduprrvh8CSLwlYY7nyLsz+rZwtxEhgQuIzg+LsUR09pZBYl1CEKBjT3VCRPORf6
miRox8P8EBkkq4jlXSLA3xuMMIMkcfwjVJw4LImJNp7G5Fx1qziLOBcTUZvqIu47HxsjVjpmRMtB
SOJCP1nBv89iugyozUZ5oQFhSovaCCEQlWXSWK95gLf1f3k6LSNmzL50pq/TogRIaX2azV0/brBJ
JKsck5ep5K3brCELcaYEbOgojIJB0Eu7SsBjLNpZeiw6XiRy7eQsRWIUoQ56M44RW4fzP+xLvbIt
s47sSrB47sCaToOHHOFoOL2WyT7SqdWoad/Bn4vTHz4qefyWU/W0Zm6WAMzh1NuqFNsOIYgq0/bg
ziSRfxiaDF2T9zkvtLLSuw91W0jD+MN5VYGplEKaYiQYihWQ7F1xxAflDc1/qJlD9FF4HR1xK5/x
UnT9U/B02+CtribCLKjYUxTVYi34gGoisxsgrJBQoicCyZq3/w1h1tCFBvqjGgEECEls2UP3G9cF
x5qu1KpgEedORvB3gAWKTVTUmTakdQCILL8fQIncjJhZ6RnD12CWoMU/6PFei9/kjPOOX127BSxz
tmjdlxRZKDhHiWp3YKAUzNfba7d2nS8FYzyKSS/EGlN/0EFnYjDceAzxABRMMkwtmbTe+S9zwi9X
ktksWmlqYBVYSXl8kaf3oEHMm7NqK4YCDcKo5kGfOEqLrgLszVBOgwSIFHPCA03eBKlKgonLisHD
YXYnSFK5N3K48gPIK58khFe20WnyhJN6X9ck2wX2eLA+JI7xWLG3aMqYR8Khc9wC1eyltsuBbyka
RVDM6A/fXWC1U6DULMx5JRlr4i2BGPHCvKFCmgBI8fdy/zBoB216v619a4/1C2EY9TPVrqyjmbd2
FO4LCdwBd3ER7vzkRTQfanrQ8vsmuhsrJxAfe4EDvvbwBPh3chdjWBDKvFxJqUF31dSjb710grNy
12ETi0/VfoyO9Nhuw8fOzQTib5Njjlj/PnxpeHX+61v59wOYs9AaoGEYk7lxXtv6g9v5r910znLJ
vr3KXEHZm7MSozTSgKMEThVvRY0ERP0Vur+T41fsxm+F5ES74B5klMeORM+l99lzDOiKIbtYaubG
i1qqi4mFfcajBnO3ngfK8d7WlfXvUrK3HOJKKgZu4Zarj2a3k9SCNLBhtxeSIwXbHpmnQ6qZ1Qwi
norqh6Jzjvb8kczbSkKhiApnF2VsCPRcKqTWGYkoz3QNlvxLUo+Vgtqrwzg4qnIOQRMxtCpPoJVl
k9HIhDwninDnEWKXiGHQNGU6kygb0m8dhIZiZY+9V9e7VH4LNRg2pFnTTaFgNQ20IOrbrDwE9DR0
u759FJS7oX/T+wd1PGWFNyYTGdudaISbNt/04iELz1Mtk1HdxaaPK1JF40iyKUS0z4DqoBleUUO5
qRuDIOtiZ3VPuvZgZPdSl7lhAUbef2ck1DAvEFPjET9WwarMWE5EBgo88zREBuVjV730ZU7S9ihJ
sXNbTVaO9QUOYzijqB8aRQJO2nqJtKMdXhL1fVB5t2FWrm4Z/4hz4epcusqYr14K5W6SAdOjT6Zr
UZ0i6KSV3kHPW3TnqeLhrenKEo+xVmmXFWY142n6nWhUjiI/p9wZwjyhGFOlK22YlxpAMIiUjGbo
+D36D0xMzJTd0jB3sRByrOP8i8yhAx8q2BqQU8BRYGNgEfSkQ4Cqs3VrU+n6til+07IldZrtJnNz
e8vWsGTZBB++9k36xGhglhvVZAUWeOhBZtUOhzbGg7mISai7fc7pRFrZLozm/IvFaGEpKaHaiEZn
54I7pKdUeo7o621xVuzhBQSjgWOVNVNWYekyjCyL8I4JB44rt4qAjD5CXTBOusyowzRqmW7OC4bu
jTdNLHct5c1r5EEwV1Ntxl0yTTNE9RVJ4IX796YAxEYWMjBWXY41wUKVYWeH+QdG44Gwwol6HkH3
6m7/BWH5sdqp9IVKw1YU2gE15f4o2YnOexjzQJjbQlbKThHyeam04ty2xWYMfNvnmem1KOdywRT5
8lIyO2VuTwQMLRp06Ri7XA1Q3tR5vSkSo00cuY83SRY4taDZ4OZwG6l9uK3ZK2bo4hOYg6rSCr39
ApbTKp4x2aXKkEVqDpmx7WK34zmivGVlTqos+iPqRiGvoZQeGgdIUT5Yza/bEnHUnA0dlwKu+cCC
RLIo3Q2i6YaTwbGkPAjmgghV0HdSERCR+TQpx3km320ZeLvCWAM9Sqc8qbFQ+mh90Vz7MKfeJHoe
32tC7Ka+6E4Nj6FprV7kQhUY+1C1cycp9Tt7aj3Dykltebnx0BjbRt8PCDhU6YNY8gb8rXiC3/En
3O0Iel+Fvceo6yspjMD3kOFBEBEfDpWKaSk60RAulk4yb2zh2s2E+Szz/GqQg6Mh7/LM0XHs+wFV
5HZCs32mKbuuED/kId10U+Bo48ftjVw94ks4ZlH71pSzKoF80QH81jWaR4/lp3Hyn17kx/qr4DAH
rHSxo9BnIR1jgk1fTWMJ7Xk2/RLP0avxlJzH35VFyoMx2srG0Xav2kPgcIQUVzyLBSo75ao0MDO3
QYLLxrty0/+hGdFO6i5MSUhKns+5ZkOWWIxpjtQqrMMBWKIYOEqJ9m11T//LTbYEYQzzlGWpYcYA
ycoGE3i7Q1XHztBS7/bCrdmRJQxjfDsprJWsnWWJVBjghBg6TyHmn2CdviXE/AmLkOGIAfRjN0MI
24SYXv0eP+dHCW22xbv6FCMgy6FxWUvgLzWQjTWAYE6kybw/Tf4afBpE/9E6DRE2EYrqMEtZ+F0e
5GdaE+sh5Thps9W9JSpjlXsB8+PaCsjV8KM3XwX0ZcfWo8kLMnAlvLIgiSSIs3LoJwVlMz8k0h6i
vZY7XQ+pivdpP9wnjlaCIsPkpIh45kRjzElrCXo4zDKmFqkyIt2p4OQhekmKYPMhInPNOwkrt8Jc
6CRrGPdkKMZVVTSGguVh1koodhUNR07OctY4Ufw0VidE8LvOC43NOHF28tpGz5igkEapPNKh7EvF
QKVE3mcosC3EZ0Gwiz62W91A1clDpEucM4g+jiu9uURjjkhhBmaEaA3IBKpXXY4QIL4f5HNSHLLi
WFfvob8bpU+5+GowoDN/aYJfmFFOuqk4l6D5a3ynaXSn7Z50JXAnpXLa6KWix8F8rWXBNsYEbGMg
aAlFW4te/SwE7ZCXazHpuvsY8fWqKJAYTR0/xuMoDJ1UCzba6LZJQzR6zuPSU+TfMdgHxJcmOtX0
KRlOevkmqV9lLsBmPBR0G2QR0YWNlRWONd2n8V2efI7TCe86Kz5a2clEt4YJsl9njLzc3Kn5I/wu
fYxtPAiIISWOWW/L9pwEaEhDQLDcl92jXhzz5K2afonDS0t9u53OSXZSCmcUfwn964Cwk9/0doNh
uQP6AvXoq1FtWT1JskcNeVPEH5X/o5QxojXL7cI8SfQ5j5+E4lMZG8cYB3s0DKc05240dV+lOEOI
lMTFpziexWIfWR7YDc8yjbdl1Wzi4sWvtqDbTVCVbPWPg+EUw14WnpPpXW0kElZHWuWk0r8CUIlY
yUYfXBXjwEtaHZUA1AzyXaqgZkjsvbx/RoGIayXwcbPdP5pzMPPBvmFMM7oH5qlWl7Y2rUpQbiCV
YRflr7A9pO3X7d+/Pv2XAGznRTGgFtFIACAahe8ZtRjASxJ8J6fWW4v3gT3Gn1QNX5HmOEvWcDDk
4hQoPNa+lUQbCnrRqCbOg59n+o9LOTMt8Gst7JBALm1pZ+xqkKZ0G9AvHhvSikS8V07GS70paucJ
X8h7AK7BY4HRtICWpbk7lbk1q1QrunquQouPqSPbvZ3Y+V0tEp+8PenHwMn3X2CbfWs2Fecy/a6F
vLxhsLkLZMZS6MWoGzWu09n6Nv5G3ldkegsw8aOzRfsR7J+nctMcx224g247MXhdiOgEzgtHDVYM
1sVnMOsf0qYA2R8+Q7bxQgW07+ge7oDeLd5f4LcTyzGOCXm3ft0Gvna9LsVnLtjQageLGkihZUVI
Wt1rSlQoZO+3QVb47C9RmOsVY5X6ytDmDCTJzqqtHEI3gZSVQ7124x+abWfz6Oy5mMy1mqEVzAI9
LTBfKxLuchdv03qjO43z2Z7O6Cy0e44uzapyS5UYW9EPifx/y0PzblPo23565Czj7Af//wEscfbZ
F45f0htRFIDbwlaLDvlaihYSlZixdMi7/HmU3zthrEjVSPaIHq4uNjgRfvnaG1tuI9J3l/iWlcql
NWfj4XY+4JZQ3HwXO8nZd34mYBObHnG5gjcnJ41rguSldxHedZBbJk+3F+LqO2a6VNS5gxBFxiRt
tqurCkO9pbJP7TpG2eUERZL+NOldYj7fxrk6HMBBpxoes7oFp4UNUsdh2iWJGvXgGm6I738V40Hk
dTtcs7IxIMwJlKmCwvYGIODMARveBCeQFLGXb1FAulPsfCAFkls8ProrXWVQmRMJBaGCWMa9Peb3
sfyiFRwXbP7/L1SV+X3m9IUoRMWgLkglxKK4S5Mqe2s1P7pPEScFnb81hTjyVcpjg1zTDHTIYOyk
rmso12A0dMikBtHDtLcV4YFSbxBfeuWXbnD04vpJ/i3dXxj2LanKNCpHrJ61RVWmBG5BL9jLH4Jl
B0fzKX8sD9oJLIMYu8kJIl3nnGdkTNREQeE3GRCzb4ExWb0VJVDJHQ7czhDJGwZaYAQLGgpmNiUe
CQYXkNnILqi6qO4AqJ9AdJKRwrNAlWX86N3BC/fmmRvuuAo8MBIyVlTQxrw3QgBWmjs48M+JDJJA
01bdnE/aJs2ff6Wnf9eTLX/v8rSgowi0wZHuTI9+IXfXjBvZnl+Ak6ffNfCBQrv9ROvauOVdUqsG
Bu8QtGejceGqDckM4kkUpwzoobAx840BIuGOS8u1rq4zHRYm5qEBkU1E6K1plBaWFX5V96fzRLS4
CsdqX/70741NXdnI298HbsuLA67rjvLdVjl7dex90ZlTF+gmcDtb+lIfUB3u+k76U36ebM2u7rqf
t831qi+tLfCYY6kJctqGYdHbhoxyFlQxY4CNHXkNqBZ7kXQiOhxvI14XJ8zKukBk/Faj81M9EyCh
+SMAja5HIzd3BUrimW5xJM3d6BiesEOLw/bPYBs/yr1wjP81zTR/g46yfHEe543REpe3MjUoRc8N
jFEdHlTpD8YmcKS8jhcwCIwNQE1ZnwUtjHlThYU9+mFMMgNDgkL1VaOZRwvVGbKpdU2NIjooRLzn
wbWTznwAYxNoYiYVeLhxm+g7/Uf/OZEChcFP5faxJOgg/8pcNPuLW2U/2JLu4CHqPP1zucvlJ7Ds
uCH1286afQFfVYkiPYnJJpNek4JyFnvVJCAmY85REjzEmN1saCuaVQWDFKCmTdE7uyksVzU0ToJ1
3SaAKQHc5ujl1ExGc4fcaMGRCxz05WoS3PLu7GoHJSPjB6r/n7V966FANXJr9/aRWZfvL+7smCx8
WCXVpzxrgIv7c9tG4/3QtcfA5A1z5cHMf7+AoYM2IYANmMx/kyYnjnYSL/c6Kx17daDMBTUv8zBA
lfU1jLK2RBmkHnYnNhvJiIk1PPa5ZwYjak7AKRLZ5n856ktIxsA1aKKWx6TCQYRxazMUQv3zaEOo
+RKBUQup9zsrSYGQ+6dx8LLoJePxgayaaTBbq+CZQ3noFXHGGKiVQnOEPJI/oEqynLZwjIYUx3Ps
xXjgtyLnXbamC/PAFV0R0X6G2sNLXQBrqq+PJSJblY7eUYz8Mi1bSjiPo2s/fi5mQZgQM0hAjSCK
zMpVoTyVkSomtol3ZqgSH1Nk/ENnvcXtyYp2SroT2k9BPOnGKdLsWvpXIb/h0e+JhmZErFiqHl0L
DJNmgMcQG/BqpIQ2pStSTrD6yl1iUBgFDGWEcIVSSmw5dfTofjA/O92t8sAWrW1h/Y8iMSuKC2/s
ygoi9eY5TR61edgm3dw2R1cPBkYg1hy1EljVa2AkSFT2skCa4jn2jyNIgW4DXT24GCDGIMVF6ddm
jpXTg+4xxFTNVg44ssx6fGGQGAj2Jan6tEq6eXMEbEi/m1STBDhb1rnjlTlcHSkGijlSoxLUUzMv
W5nkhApHI0MsmnNTXCdlGBDG7agEXYs7ASC5RaZ3/09DlO30M/0Z7IpdjJu/9pLn0el/8jhO1rYK
7eeYL4JCRgtJi0t7oRQGRh4WVoKRAkimVS5eCPZtZVhbvgUC++oQ+qQYGgoEQ/cJGoRIj0mEo+9z
dG5NuZcwzGu4ykOrbKtZEN18UiZ1M7S40s34PRwfbgu0ZhcQi0FbH6iKLJAqXC5ZZcS6r4ZCYo/l
rzZ/tqJtZsYkR7erdoh67zbY6uotwJgzi4SMYAQ4t3YQy6SKQjtW4WY3r/8byvwVCw/CH3I5Kweg
dCgFMcbXyPKJ2HFM3PVdCB0HEz/IqRQNFGgs70wY5ZnYt6BsMEHbgyGyBIOfBGpgYKRbV/LGDJ9i
i247zGJQztzkw+pC/gWXmXhin4+FLpYAz1EiVMsba7aBOme31k6TAT74mXAbLwW2yQ6EIZYvJ0Vq
y8OLZZ6jidMguyYEqJ1Aio6Qj4o+4Mt9KkU/l5usSW0dtYhK85SC+yLlFjevHSXz/5B2Xb1x69z2
FxGQKKrwVWWqyzi2kzgvguPkqPeuX3+XDNyTGY4wRM73kAIY8BbJzc1d1wLY6CfEBhYhaMM0qLHC
FymNoqW2z/j4vTPi8FCCD2YHK5KVttZRdROz0kfJMFftJuxDL4nKxuO0JI5BuspN2rryIh6091XX
+Js8CTE3YNIqtvu07e9mNERup7waQSjtj642+Cp1RpahqpeGDwPNUC+djBjyTR/tyiZLqqNi+QHg
QnnlKiP179CZzTcZG6dtqcamPXUGTjdPTNuP0p+m2qXosahL2xzTfKsN6VeDVcYBeulvNNQnt0Uy
qE6RTPNDQNPc5mZPPWDDWsDspkGuAC1uUI9omigGm2CadVvyRnNZqIOeqFIjjILrCb0HCUvomQ0A
15KZlI6emJZTZGPyYLK6uSMZNd0sVMt9oKpHADKWdqAgPJ+GClXvFuV38KD1J23Q3zWaosnFnw2M
5yXUJila6WpiqC8ol8P/oFVxTIYCCKNROzz1XVXv66Kfj3FpAkuSqsmdVlQUEZvBx2egfhp3fa10
W160C3VPpBd2pvJ276ssApQVy3Vkd7NOhppzPX6FIA6O4QIUjhYluLyXCpoEo9+TiKbOhGDMMc22
95CnDz0/NzO7L8NfDS1yj+m5MthVEP4zgbMd9QOMJv+9QUMpE9Aj+AggHwpvdsettGkawFHmVX0w
AUCFHOYR/XvebTGrN+VMjPBq+zpVptLATbGW8bIiQUiu1fbYW8chMyVR7OrdP5Ml3H3LBykQKBdS
oPmjbDeA3IWcDP/tvyyII5+MyOi6BIxK/NRoymJg9Ph3hzkatQA/TFifhpn9vS0zmQ4MMiCEIToS
Q8pGiftZC9XU0VE0idrYLnG5ddBE3l7RmkkGHiMaUTUTVlOsn0x9pRllBE3gweCm1uDyWBINrUsw
EIcgS60DTvxS50EztzzS2LMKuMybMjb/SUtdNgCy/BLR34VFRC5BhSRdLBp3FR5oABAD7mhOnDbN
nG560VvL1frW7seX23u2qtYcyFuYBEV6RsR7B2R2V81zhD0bes1mc7wPM1TCoin0YnTz3ha2tn0c
Q+PIz4CM+wruP7bQTTJM8D2yMrRz68HPJP7aqoCFPw8jA4DNFDOzSZloKaCgU0cFXFhC9ur0ensF
a2eDWj4Q9TD+bqIv81IBqnDiaclCkFnoR4BOf+Op4gQBumV0w+uK/W1ha94nbCdyoFAHoPeJ3mdJ
0WYTx6kTD+1+7Dt70r4zprqjejcrnZ3SzW15a7pwLm/Z3TPXsC8DcFelSeokvHw3Om+Aa8h84xCn
EvdQJmixf2eCmtyo+znEwmYD3rQSukoRu2od275sPmb1vEBohtkiE7y+okJUUzoH6ZSlDgkLVG5T
0+H59MDHwACCMdlNnaxYvma6MbCCIB72B/j5goL0fTcPbQ+BRV/HTt7gtLL5J3CeJJq+PAGikcAl
wnGhBGEoIlcxZ2kdqUUF93MeHcO/i32QG47E5mCwVr6y+cGXQYmtHtrC1QFLDsgWsdoClK8J7j5W
FvjWyawAbhocom4bx7IgfPUSY6R7GRVe0CWELSxYH5qwgalTquir04po5wdwDm/r+uo5nQkRMj6x
YuYUaK2w5Cl5wEiDouUvZiaTsroUWDxglS3xiOgjkcnk40xgjybS/U5I9xROk/sfFnImQliIphSV
MgDtyunUGWFW3O0ob3JbBzjabUGr54/85pK/B/ifmMHHuCLJIgJBZgZQmzCcvxVWus8NoC8nQfXr
trDV4zkTJnhbVaZ1LKhgiuJBd/Nyx/DPnPz91pkKIGXB2wGgbPwtmKGaAqLbhw6Yk44YBv0dQJCO
qKzMs7JxF2KEE0JrgKVNWQ5r13E77sASBIjgkiu2qnz/610zES9iMYZp4sUQ/EaQUkRFPyAY0hpr
Bxx42wByly+jFl85GxOPODAZDQSOgMy93DZYmsIqsh5vIEo5Vp/bxZSj6VIWYKyYbjglmCFEcy2g
bMR0lZV1Cp/RS+Hk5qvRZHvq7U3uGUoocU5X5UAJ0JCIIVSs6nI5GNCsA9AVL862FtpJrn1NDWKn
nQpXtZ4eDBY5t09pxSgALhzAftqSukfgeikwMM3KtPwlkijKk1J3O5XLyETWjuhMhFjVqxta6i2B
CETarsEOeVtuMhkD83X9dIkAdY6uSgVFD6AZXy6k4nrXlvMA6xbP8bHq9fC1zWl1nFL2RJOgeSJx
P3wQPJRuE04I7QGxk335+808Dy2Ey9WUeh40poLLlfVPCHu/aLmMoG5tM5EqsMyFYAQAFoKCMBIO
JesR6JrFmxpuQuNYtBKHSCZiUZkzh4igHxptkhChYcA7aAjIfZxERlK0pnfn61g+4kxIGvSsRdAB
53hOvRCK0ZaSqyRbxmIJzyRELC7RxINlRBhOL7rH0P+W5H/bFgClQ6cQU5GUBQ2A+AxhUhPj176V
OkiWfCNq6mFa/q8xBSBjoSpW0XCFP6Ji+6Giz8wkOA6tDA5tN2dOAMaI19uqu2p4TEAKINQDfI0Y
S/RWDDK35dAzI4ORu8cgnQ0o9Qi49L0M0FEmS7gmcwPO+cKALFqAUGN+bYo7TduS1ICDH9v/27qE
+wIyaXg8FvRMS3wHI6JupMUPc74pqhMb/7kta03jYEr/3UPh4oxmOxgcOT2nGRBSZkX1HCba/VDp
kWRR68buTJJwe3R/9LUm1+CV0t9FdcfQIqpEth68pcXvSgf7YHvQiSQAXPMcEP+hSxMZBxAzL6d6
dp8Uq2ySKsdOkvyFNLs8JpsaEGiR+XZ7F9e0Ax2nKCVjphvRs/AimQ0b+6Bgi7c1bky9PDKUrNHs
SpItkM63t4Wt1b/QAPKvNDE9X8Ra0JaRDjuUP3Yg6LIqVUe9vHFbLcEsxHhXhZtSdaetAdiT+M7X
NgpG506lq8aST1mziLjqaCFbwC7BP3i5v3mk+uFkYN262WziMjlgkFOSyls7QgomPYr2RkCLi9Sj
HGMgNWlxhIaScuqkIy1qpLiHvW4QYrhxqqXfbu/vmkQN2Ry8V8AOBmfC5aLAyzIxK/cR2dBEe+go
WJFVXvJjFXHm+kH7HyrAJiwlkCAt9GsBs+RSHgjvrbioYCwHlKtyljltsLm9ojX1PJcgXHI2zo0y
gNgGhTEj9PKEAzwROK0Rc62weTSiQOZ6rl72c4nCZbfiOi3HFBKtINua7Veq3LNhnxfDBsTlc/ia
IGOfG5LXk67key52cjnZs+te4b4NhOLkrNQ1jR3BkO9HvzG8dsOe5o8mBfaGEy5TFIBlco1nwjaY
ikRMEbyYP7SD+ZS9kHuMZkkuyerug5AOgT8FK6AIgEN83pVFM8EIDTmmebxifE7nXzVq8VnCJVZ2
Tdb5bRF2gHVtQhHPwm/tgCKYfvTdKxvuM+RAqSED2l29/LCpaGyB1bvqgq/HKBn1CjcTBBn49XwD
RNr/4NZRDIov0AggxhBBbtswngErCRH69I3HL2n3pTB+/P3dwMehUIi6PtjhRE0tNLBZLaY709iJ
GdaxGsyTaYVeSsOHibXubXGrmwaaD3CnATgQNvNSRRV4qW3GYbvnYe6Oqkr4Ji/I620haxYMJvNf
IYIW9EgJGWYHIWneANHmPccMXsH3A5Ps3aqcxaNHYxNYhMXntbTGoFdiI3XqkjwSkyOpkTyr7YxJ
QyX8uL2mVc2GQV5m0JCcFvsSMS0Q8zbicIqYgeqg4QX1ps8bJ8jb7/0onRS96jbHs4asEwhc8ffC
5SSeU2zm3YCcQ6z4b+0Adq7atJURbZd+4fBoAuhstsl67qpBJFH6NRUBMwTYLNEFpwPr71K0tjBQ
6DzDrs4tszHgP9pm6v/+++08F7J8xJmp1INwGLQc6yMacfJu46f7AcYwyBSvAiz2bWFrenIuTNjM
Nm2sKQlQ6q9ps4nan8zfpQlHa5WsSXbxs4SkLk7tz9YJij9rY67NYCt3zATTt7Ey7WM96Ow47Tyr
+15F1kYbC48EtXN7gau13HPBi/aebafFSBvUy3ZmKBkDPDHoUrsju9l6LvJ/LOu9Ko8Zyut5/X5b
8NqLZwF/FEikiKtRgBLkamjVZRrkhmq8C0xu88K/o/Ezql2x8TPuJdZr/SD/iBP2NzbUoKQM4oYu
eQWajFuF88HP6lfSyWB5Vm8BMIaAP77wTIquJYh6jZ4Bxw2wu63b+9uyLje3927NogAHF4C4uGSg
hBbuWRjNRQfqO/h52XOdAKCGfaExeMfV+1HmmayKAiKdgo589I+JRQ0l9lnfxxX2DcTjBnzXeFN2
m7b6GupPtxe1phBLTUMHBzFSmSKw9GyVqEKjCAVIBvCNYwjuoU8eg7lCJeVgdhJ1WDujc2HLx5xp
PRo7yiA0ISyfkmhbooZ3bwL1XiLlevNUBlojNKMjQ7ZMM1xKQVAQh0mtIkU6YiQ9N214/nY0FS4N
vuakkEi7UnG0yMLXQEzM0XgFMNJLaV2ZGGWVmMSuo9de3YzBEXUOmxDv9jld99lfyhFZc2rWkXgI
ICeFtQrcH9HTfNfv4KQ64T/5MbWNTbYpX2VjzVfqgScFVSH0nBgoqSDreLk6nZtFmRC1gCKeuv6L
0vdobv1q6E85zdGLsbu9yMX6XJhjSMPZoeQB/hX4iMINmxuj1qyJFU6d6m4UAH9uVuxhkinIldWH
GCgIOu3BnoZxfEFBrCYsqG9BTNS9M+2pZ/dh8b1Qn31jp7cfiUUl1n5tWYgzYDtQGEUFUdjENA2D
dABzCUzTaINNw4l6djAjmX26HpNa1vVHjhjnm5aS6FUCOTpBsxKOCsG12QM5c/6ihPd9/zsvIxsc
Z0BA3SfKNq9kidvrLsTPL0B30tLtijY64VkDVaZfjoGO2Z62Tn+l0UwrJBqG/CktLHLyiVoanhmr
43Bkoz9FNooaCdu0+tz2X4dmmH0bRXlZkebKHiwfBbAQrsMLRA+JsP1W249xOZmFQzHo0NfbKH6q
x8pOk8DuCpmJWxUG4sSFngmwKJxeXpikKbQuA1GNk7KPqTwS+r7AG1rJj0JaTbuyPMu6jKUkhOQO
2laEzSasLjptWReojIzvGCfKXT2Mj2Ua9o9JLU3IrWgxeFfRuoRgYIlMBXFBN8d+jZ10AnO4azKg
pY/VBvyBEhtwPf8AWwq2KUxLYwDh2giEqVZFcRyUTjHmauYpKmhvkW0kPMGkCoVWs3npIKxLFaYd
MHkdOdV6UINFxlTHxDPHAMPrMakxwabF2o+aq4GM6GRl5+FmqMswt4rMj+gJlCTgYzon6EqOf0GF
bKvchf3TMP66bQ5XdAmWEGYXWaUF31Qwh6WpkjqPs2XHSzvWH4fwFBle0lTbrq8kabNrj3TZdhgn
vGNoTOLiO+YrJJhnBR1pyLbofDNVz6p/KMnoJI3uqpjUS4P3QPs6ml9vL3L9vP8IFh+2LsBoVKNB
cKi3R9J6nJ/Q/K2iCbdmBz160ecd+Ann+D5WHqPgTe2+SD7gKnS7XLlYFgiMik2+jg8oS74p+8km
tasr70vRWKt3yXjQyANo/iQxztp1QgiM4ANAKcZV38pIQIFYaVXpDJx7rf4YGT/DXjbmvfLS4aHD
rYVfDL9HrHyOZVHgpxCi810XPczW3kp+akO9od2JUpBlMVWyrBWHAeldiuQkusKWUeRL+5dNfqTn
SVsCBuU17p/iQHfy5L6kT5SObst0ibi1m3gubvn5mUepGb2WzlaDBaK1uDLMU6VjoC2d7CmW4mst
boHgnVwsTTCARkWIOiLEcEzm1BhpA8g9cruFspv7xo7bD158IcUTm3/e1s81RUHVejE0y4squmBG
q9dxmXZoFZ0yexyBDlW9sHqUbOR1Bha34EyMiNNXWSj+tyoOjhPNLrX9kD73SmvHPhJpOar0rzpq
V6aVS3yjdX35d3VipEOaTG/UAKvTxqNRHdNma2i/WL9X2JfCyiWLlGylTi+1hc5wD9plK/35MSje
TfqCdmqJjDWjfb6PgtEGL9RQgsW1dJryA8bEUdmxnx9hRfrqn9uKsaL7AKYAIbuGbjb1qjUyqWuS
1tqMVyjaT5argD6pz3zMC8pmYNcEmUAe1mCu0LAqamBnFOHgE7A0qV21qfuTn76ZyGwV/eb2gla2
zkKjBlptF6RXuOaXxwP0Xh2cUGPpJGj4rupfGXNTwr1s2JD27baoFbUD1rVBEY2iGxv/vRSl9orh
96kK6xsWxHAqNH1ibMVQ/MBWInM86C3jgWsGvdWi+9PMJEiIV4EwuFzPxS+fd2a2qllTSwCq4mWP
rDc/qPdZq3i3V3gdMC4yMIX7mRBBulXYTfRtB3XcYYmZPm0zYMA1Ve9FAyaq6ICpTj6ehjF3IhJt
hmQEMFvptsA7Uejs+mbzHATlPuF/PXGFUidF0VMFnS2ahcWkbKUWKa2yuMK8mkqPvgKfeOa9/1r3
ZSZxaFa2GDVA1E/AmqboIPe73OIhWmIBjPs74Tga0KYZc/ZpLIM1Wbka2GI0hGrgAIabJkiJ0OPB
QwXQF0kYbotG9yoL8Cklf2i7RlKtWlsQhj84+gHhHCtiYVONBn2KGogKm2wXK/U272VkJ2siPpPl
wG9bggtBZfyQgPZLyyunK0tmE5M24A9VYplmrjykKM2AHB1GRVHRNn55NEZZhDGvhsqJQwyWDum+
T/sNwFr2ulLvAEABVGYGJkTtYJF8w0j9j+RmrDh8HLkuwEhirGPp5b2UX7JSN0YDOa5I6zxjqjHV
394XJNn4ev6gJr6HbLrXxtk2ttLMvS18bYtxgiBWX5pqQAV1KXtilVkQqkBhMFdhx70Jhm91kkG7
rqnlmRTxMQeUf90MvVo5WfBckfrUT60dKSizEPLt9npWJWEZqEwhvgbcxOV6OnOeMPRFK3ApT9vI
oh8DIBKyKd+po6y1fE0UqO8QgsKawSES71rNUzbrWuWkoXmaKuoyOGJlMQKgKdjeXtWKo4ARjT+i
hFWhB0MLAnjnTtONJgasyvpZmYpyNzPgg9wWtRZ4oXCjcSQNMPWP9tjLHfSnAsnwXodGWM0uoj9Y
BZ8kN4rjnIevfm0eOrW+A37YHQ/H371WJxKHZXWtmA/Bbqko9Iltn7lVT1bNTcgPyPciibdjSJ/Q
rPXXGEWw/ajJ/r+cTwf07M2bptLCbLxVOawtOxctrNljU2Hc0CTWX7doWxR9aohk+TI4YogDPXSM
WRgXIwyMUr8iKphcnfWlrfNeRmO4dp0xlbm0suAEUQO8PDw6tZYWNFgU8pmYtavfQGL5IVGQNb3n
Bnw8zNoB1Ey0ygHxm7BLEK1l4KerFbdLdjnntmq9hq1xzPM9qE99XnsxL1ErQFPWvBv6Qxlsi+H3
7U9ZVnMZAaE7D3EkMgUWWGSuRmT1nlhmB1yIwigAyroNio0FxpqyeZd2SF0vemkEBJ4MQoOlBVS4
FQCT1Pq6QrapSH0E5AR8h4GdageWG5II5Fr/IQmrwpOABD4mKi6PEDsbxZhgKp0eszHF8EKnyrE6
WTvbtaJQ7NmScMb0Jsb/BCl81NkAPtoSDtYIqzUDenqqgkyylrVdwx1DbhutCWC9F9Sx6Yje1CGC
j24c8qOvKgQdgJQ6TTp8q7Lq75n5lqwqmpBM3DEkPIVDgpei9K2P9AJBUwxmpw9d0Egs8dq+cTDt
wlsDJMoVB0CaRpXfZwi668YN2Q+SyOK1dQFAvUIKBiV8seZQIeWlDRmCm8w45XNrK5msfV8mYfn5
meFLKCaKtfgzfMo9o2WHqVXd2xfzOpzBQaDtBU3haNG9ml3XM1/pWY7IKe6tO7iObpXUtlEPHp3n
U5R1mPdKKsm7sWYM/siEx3i5rDa1KkNvB9gcsgusDRiKQg3s3Ab6iMB3dXt9K3cU2HpoEDY0xA6K
+EYVmMHuikFDBGq+kmETJy3o/r7flrEC9AoZ6D1e6sdLoUbQ5kmJY6628H5jDMdNqPnPfuYyi9t0
ir/Nfv5Mqp9G2rmJ/xQN3duYs4PSndQqdZVGlh28Ttxdfgu93FwOEremXTzxFDhDnCEh2R27aH5Q
xuYXK34AYPkR15FLzMeKpjIU+UyUgRfiNTEAL0o1igjDyjsyqAfN100nQW1T0q9yDXaH5xnet47W
C4ZCkdjTpPI6twazrZ38jv6YbcuNvI+32IWL6iVOuKk9audet3vFdJX9JAWhW7kruCcYckFxGC6P
6EYyi4Q6HbraaYCrV9vBQ37C2G/o6l5w3zvaV8AyAJHyIXsBKQLZSHRsOTfhBUVBn0PFYJyBOyvo
WDAYI9GKpnbofXmn2dbB2ifON1Qf94g+vP8i7BPali6xllg/GDUf/Qot9pk8Ay5/a7nZdnRA6OUB
dX0ngxRbqf3B1zqTJpi5MDWD2eBYWuUZh+BA7PAxdYEfRe7f2DGXUX2s5CsvxQkPqsnTSgW9ae1M
Tws0PcBul7YnoCRiqFVyLVYKq5eylmf3zIIbQMAweQdZw6Hzfo7HZIvmoO+GrUBBxkdtLzm3FWt3
sZPCK66yDnngZWnt986b3s1jb/eHIneYDYiLZ+DpvT7JYHw/a8NXinl2ekLEkzPNGtQCMq2nbBeC
laN2Jye84/YGUH4gLvAYcFrfQk/Z5NuvkvVqa5eCKUuOCiEQkH8ut3dIOWmmGrLVD/4reQf9MnVa
u9vgPZsPxV56nCsvFwao/sgTNFWPOiUpl+Nk9ySzH4GB64BE4nvlBNs5sOnj7BRueh87w+72QleM
+oVcQWXbYeIZqSC3c8oNYI1+ftG3CrDpZeq6vr4lvYWUPkqUgv6kKi1DlfewcAe67X6DmsENXVBO
O9ypvf492r+Hh+6IasLt5a1U8nBN2B+5gg7xXNNi9GHVTv09eTcS8Kv6d/XP2lOd0SsiKO8vWfpt
9aagrI8mFY4yuFiINYoOjEaL5ihhuwNnqJ1Pyr5RZZb0k2zt6nacyRE0pp8tauQR3gxwUjj8rvEe
1f3kPH757rs+wIUD23yg+/vo9bcB2MvBDe1gsw2Pkcse+MurJTnf1UWj9x+wDgtOkZg+m0det/CS
aifxT/7gsP5ZOqexJgLdzQoCaLxVuJWXN3LO/A5gPzpuiAlYapo5zL8fpPiNK9GKjrI20kYIahFF
CPeBFLFaJDmrAYLiTIdoN9v0jdn6kxEiDrMbt7oD0507nzpFsoOrjwd8PISymmWhoiFIDlnVVc2k
1M646a1deQrgeHjGI9lGiuTFX13jmaTl52dPR6RkkZqNkFR5PcMogWXnMq9tVYSBpxep1IVhRDCf
6ljPtE1xWK31iq5B29d2VYRGVslKVnXCBMrYMn+K8RNBDGPjUJIBahf3J1rtjMor+ZfbFmT1FUIS
CncZ2BEYERJ2K7FA7OObBpbyMbqAX7aTremBQWZv3cGTmL32ENoPg13s/Ptmp0gwKVcXCM9QhxFb
6hSC0iO1XrPQgDoqxXzvj5iBR/k/D2WgOeuL/CNHZKnMZjWruhFypgPN3F7DgJtNHHWbp/aXYcs9
xNIG87BKL6R27HCgiLs4VslWL56maNLA9IpJhmV+84pHqcujUE0KaI1x37xbX4LMNe4iz3KnD3NT
78J3bbbRPOMFL8oOI3gf0Yb3klu4qrcIMjBNwXULnWuXV2NoWNaoI77AZ5thfPLxFufFdgj+nnYb
7u+ZHMF4TyBnnYoQcuqizVDCnn41lkRx11Xnz1IEexIhmR9bHUQQEgMXdjI3bdS9cPPb7UNbt1tn
SxHuR1OiXG4sV93039X2VSneMbrcttSxKHh60fBqOIYm8Vo+C4WCpqBxEeVIHagKaNQRYpZYqyaC
DAPM9AQMoX0HfPIZBCyF17vFtjyCRulHdddt9BBgrgtXh5cD7XIj84pXthiYBAAowNw7sluGoC21
EcVqSAi+AtyPs/kWp88pkSx1zdFHrmkBSsK7sDRfX6okOKnQhtFFDYTY6qZ8ZHt/o98rv1qv99Cg
dE+5+/cneiFROFGTTh3QQyCx8VIXLYqn4cQbEFkDjryWocyvbuHZ6gS/sCuCsGozyEqNn4nplHrm
mLL3brlMorKc76DgA9IehPNZABkl38flxyiDH1gpl6BydrYIwUoDStPoah42TrjXH0NwS8UuSb3B
fZ625q//cjjAkVmoixeRgs7NwGlU6iJuEJjgTIg9ZzYeIvTwbo37+U0ijK7tHJw6vOPAjGViVXKM
0KcVYB7WoVv+qHjz0d9wp6zt+D224y08iNvyVg/qTJygeGy25rTNMBCVgItLs4DVRGS6vZz1lS6c
iRD0LfFZPmvgBHTAkz48sW1YgM8AY1EqUhF45FpPe1oiEoD73UX/6C+317cWjcA//rOfgiaOwVB9
QsQvPFhLZunhZ78BHdYJnTLPxa/aCX/fFrh6u87kCYoZVGlnmQU2VOOHMdsALgogtpIHYOXJRNMK
PDAMN6Mjny+HeuZNtoZZIOdeoCzP79tyV9FfReT2g6R14rMjWjy4czGCGaSEVjOhEGPcx8QeDsZW
9x5Pj0ppl7vRDrapfaA2ANF8rwskfsnq/T6XLejlXNcmbTlkF0+9rdrc8R+Tbe/905l2JTH3a/p5
LkrQzyoBjsEQlo3DfuR34WO7I/fkqZEIWVOLcyGCGrZdFkZ1gfWYTWWDArJp3WGWde+tvtEghkf9
GMNdqJIIS2nNlkZqUi1LmTcNJsKRm2J24o37evcWgvuN39OX8Mt0jJEUSH4mk8SarL6c5x8gLLMu
8iAYB3xAk/9K84c4uZuKjyHx2uGDsY+5eWC+q+m13dCvUhjK6zluQJOcCxeuXp3N3ciVZfX38X56
Mrbq0dqin3Cv/Mr2QCT2wk1vj56/UQ81XBNzmzvhdnzk9ldzb3i3zcCaXT37FkMoixQ1Q1F7wreE
bWX3xlNWS/BYPtM3V7dzaQrHAC0Fp5hw1kkdVXOk1I3TI/UAV2Wb2d1DCF8lCJH+ZLvI7XbzSQFV
zO2VrWV4Mf32R7BwxjlRAdswQvCMceS9gpBWcWY7ckwH1hyoZLJB+NWrcyZPOFZTj31zSCEv58jJ
UzidxLelTt/y1Te2U+w/14nS5oqJA4tMJ2qOQe76lhfqBx2QOhTJT8kmrurHn0WJNdM+aOK4L7Co
H8EBFuF3blPc1NkJbUxU2JglkNmGRR1urW/xO87ejKzMWpS/sb4BzFelW7OT7u+jVMHop8QISM5L
DOjqaaIGBn8ahwRbWj9SIGFRSePkWgR0roOm8ALqY5V1ugoZ8Z3idL/9l/RIfsS28aDJOpNlB7Ws
9mzfwhSZ2kLFvpXkpQkeaC67TquP+ZkmCC9darA20JftmjfhHsHTAROYWx7YLTQh2TcbDAbv6Df2
5bYCfuZprvUB03wUwwcA4ROcWr1KE/gRWBd/Ng7mUfvGkRlu7FOPRAuzlU3pfIOxdFKkbZWd4qpv
siLY+sb++QDhCEtqEq6HWLdlPKTaU2BI3JfV34/CHlLRy9z/Z2Ps2cFpA2BvxxYLJBQrslI7I5IK
5vprByQLqCJwDBEZCLqB8R+ls7AEY4tqlxP/CkNbfYhOxE29dDvsZTi+617RmUBhz7rYiv2QQ6Bu
Z6BWGuxvb9RunqddsZOlS9YV5EyWoPhNhQxd7UNW4QHUGzC7XmIrzmizffttwlWzMSp/8k8f5ZfA
a5HVBzy6Ay7f22q6YpUxag3USyT3MQH1mUQ7O8Qkqf20WlpxpnlHWLrLA1ChAQPfmJEXZlNvN1rt
3ha5YijRCQ7gX4aGE7xywqGmHStnYrEK4CGFS4yt1p66bDP3SEsZ326LWjNj6NNBxzAkAnJRbNSp
UmbMdYi+MdUo79WmS9whHx+VzhwBXV+9VlnaO9waf/oT2cZtIrEBK4b6QrrwkPdR6ltRipY/HiGi
nRFIVEAC0GXJjZUNXSaAAKiFWhsKbsL7XcW+Gud9iMRbRsONySrFw7SODjqPPvhCKi17jgt92Eu2
diWxiW45tPWjTxSQnIaQrooKLZ8ydPU6/Zg8zqbvhvH0w5/Vh9BqAQHaJJsg83cBz46VPzxMhgxN
93pzEZ8tIbwFtb2GWNDjiWAGakSOLm/3uurbBfjI1eLn7WVe349LKcLjEc1W3ukKpPCmHB7mLIIF
mpmRN3aj5t0pUfg2MP3MKcfhdFvytXldJKPpHWq74DwL1yQ2Q7BLNjOqtUG6zYPhoQ2b/1GEYO3S
VA9nUFpiCwFG0CvZF5rICFPWTgkDEuj6Qps7QBYELWFTk8xml6MHpU29trG8ouoOHFOttzfrs6/v
8rVdgOSQUAQaAWon4m5Vpt/XlBVoHUgwjWcXVmc89+M87fMMXCceA7fBN9+PWsMhLFEbu8JQYOtO
BWywXaIS4lG9bMujmnIUJNTKt9AUU4IRBAMbjaXeaeB8+I1MetQ58ziNyBbFar2jiRW+z2AiQHZM
oe0PY9IaBXMsVZq6pAdMqa2U2o951CfwVcRIkO8mJc2R3yp52Nn1NOq/y6rNa3dMsi7bqzQPrefb
G3Pt/GBf0Nepq6gAIt0l2IZICRvSFWUNgt3Ot7uIFE6ZNcEmoVZ0RyiPZA/KmtpiHhtVTVSocSTC
gVP0GOQpuPYcq85RGreaYEQKKoyCSHLkMkH00jdI4TCUgw5BBUOLT9Y8K/W8vb15y+ZcKZUBiIsl
WQjcfeGFHkY6NqyvYeJCZdPP9IP1MHNWucHT9t4kOTwfZc8Ik3issjNb7P3Zm4z2viAtmqp29PlU
EHRKgCc4TnfobZc8/quX80w5hPcp6+IxM3tsYWlWnQ3Qi35jRhk/qeiilJia6zcKuEkU0xjozF0Q
Q4Q1kWBEG/nYwQ504d2QKW7Umy4pUcRB850lg+6TSRMWNpaGMU1LZ4/BXEYqW6FHMwGVG4VTxWW8
kmtPxDICBXZEVIev6plpoajgBcJxVVnE7SH5iEa+N6K8d0or8LKo3AVRsr2tmWsnhzcfeFNLI8gV
vVExjbRMW5xclle5rRot6vhmVbgVKG0k92xNG4FsADwI1KSuu1zYWBVxy7A8moY4rmJqnDpPQZer
9jUMSjj+j/KEs+NlrWqdCnlIkdgdEN97wEkAJS3LJR7MmgE5X5hgGvMh7jvFxx5SAiKfrANDkmSU
bP2U/t060blWAjLVNIP9yIoHww9tYj2wQVZhlizjM2V5Zi3KdKLx3GK/5qTfZiO7b8pakg2QrUMw
tWBZKv1i2akWNDd9qLqD5tFG9nKs3qM/ivYZL50tRNOsgpcZFgIwKzCHf+f/R9p1LTmOK9kvYgS9
eQVJeZVR+X5htKmit6DF1+9hbdxtCeIKMXO7a2ImqnvqCEAikUhknkMfWqwMLV9ia20FX/9mB/1d
m3laz9DMEm0CoC9C0Gz+UiooeDXHqBXM2+LWQacPeAdAGIemh0sMNA6gdgzlDtDtqcD6eJcniTtq
uyjc3B7LMo5lo9kTHlblTSDT+lFic1GhloKMRoagjoMmFjQyvf53OJwd0ARhamNhzmpdA/GXdjK6
fC+hhWqQ2tS9jbXowpW/Y+LC33TsOgvUELC5Iv1thrpDjL7cFmxMiX3qQ/vxNtzCTXE+oP7Pi/PV
IkqiqePAZo8atxu50ncQHdhbzbCv0nIztvl2KrPVYLZQ+qtXt7EXtxfK+WYmdhSD8XWEIzJgSVzj
bMynzktqjdSQ5ca9WeBYRTCcY7VGx+4gatK4WVp7WqlsET65ijQK0kLLMOiOgMg1eqm+y//PNhZI
IoYmzAHTQR6Ege9dD7aUiXLWiyZvzLS8IObBunHOGyL1VLJ61EBWgbnKJgdPnhBqmAybWCwTbOOl
MBBtg//B4rs889oo0DyNYLbES77S/+6DFVWeBjyB1LWXKw9ZL5JSXZzDM0TOcWR1ZWQWGrPcFF1Z
KnT6DHTq552gEGtxi52hcNsZZXsF+sfnOWRPoXQynWOkP1Hdl63nf2HgZ0DcXnbUPosYm4E6zWOS
J0fNTktFrFii4XAePa0k3EMtoIxU3rOk2EpUOml5dFKK5LWQA4EznH8cfzk4t4p5Dc/snKK7H4Vd
gOtbg6Bx0IsUUeXWwksQnBKCPB08iCCX4QsjUh0ExX2MHEuabJTqbYieg2qlWM+JvXYoUqHGQ2s9
Z+0pT0SdTosWeIbMTSZqkSrQV2J0WXhX5p1fpfsyEXH6LU7hGQg3hRlSyMZQz8NLd1oz+rWQgm7R
TczUPHMHDIhdOITCsWIl6eYMR3QCSy0J7Z9SuBkt0SPG4nSd4cyf48wYKqec+qYCTqN8ygZwgp9p
+n57F13PFmrpwUCGOkI8PYOuksNQxgnpCTgFx0rvR7AZJbnoTn09jEsIziNIVhxqKXiLXKbavW+l
kuNOo9MSK3BE1dXXu/USivMJ6hC2Ut5iNFLSeXnyqtCfQbOd+p0jotS9toEZCc20308hV4m0Kgut
xNAQHYH/zouGYleOzYesNCcLyX5B1LI4gSquZDA20LfxvW2qnbJq1JEu7Cpw+qDAuo0UUmsNuW0K
IhhunUZaSBYEbue68fIus2c96vEpUERyIYtrBHpvDaIhOvrmOavurbG0kKXCGmnZL6mVHTI2eX+I
piRZp33xpFutSOBnCRKbFdXVM+MOWuQujTyrJDYqk448AUs2FMRkY3nMdVeunmL5dHsSF5hbQIsx
9wob4PyGziq3oTpaIoGXm7gAgj7ofSU/jUR9RH5sb3ogwUMt1XvodrgcCBZPu44nLnG51VNonNqT
acApkWd7lx3YA/XZfb96VNAhY+Ftulh3+LYVEoc8G/7o9m90LaFm2PChK73BXnHRE+U5bnko0TE0
vGl/bs/MQufg5SfkNqddlk1XoYzEte6jdfRcvVl+5Nqe4+MT7CtUAbaE7Wyingqyi9Ya6Q3BPlra
s+dLwx0/MdrdpWyuWc6aTav9NIuKOAF0Cn7eHuj1lfNynPM+O3PbSqXSPmCAKaiv6EcNvYlSTGR7
RadV1Yj0T0WD4rbTNPRJEcewt6aqyCBFBHfB1Dn2k+CgWNpDUDHD0xry4eAy4+xaU5s41SQLx+rk
og2SOBCk7mtzbVfPqai5RITF2XITjnUN0VpYig6OtnZlmR9j2BAW/GGipN7StkEyG6ynCPdBAMy5
hhHi7hHi4caNx3u0HxXDb0vfdM6frIaOyoetb2/bxpKP1fGyNCfO0Q3N05nKLR7wyxpwQe/F1SGI
fhhgWb2NsTSkMww+QTTgBB+LBsXWSpbgEVR169h8TeqPoq6Otlrtw1L12QjZ6f8OljOQsoa689DO
Q2uNFdXVlVzmK7Nt3RRCNVYY+lnHSDGK7lFLtnI+Ws5WQt2unbTEaDs2+aH61dIfibXR2HsYCW5s
grXjU0mDFWqg88MAISBJFNZ61fiTIXt5expF4+GclB6MLM3YPI1SsY71yVXVCGnY0G9kMKKIWNuW
wr/z2eN8VTbokS5NQGPTHaU2gcCWYDxL3vAcgfNPY6YHXVYBIenbmJi5jW3cHrRYckvNeDBAqjHo
juBdQLRS3KZOMr0FSa2DbO8YesqgEqu1XPAXC4a2DIN0BJr1Ua3MPw+aoRlHPYPpJdGpVldKEpAG
Cdnb9rDk31FP/n8gnD3QSgsCVsy7mUZeIKMHBg/fThS53dAKkiwiKM4YjLgNZaoBSqanQtqzINkW
IMxMzM3tIS07qL9D4kyC0hRkPgFwNDxhQjVZKkeIjz+Vxmcc3Te4zLciapVlMwdfIGSKICzLPxjb
I1VK0D9Rt+7jsCJWyuhIcjQSizQpFqcQTVEgoECVN7TqLs9+LTO72GrQ4JD3uheNDKt2MnvXigVZ
lsUwUz8Dmuf4LMgIRqOPU4oRBf30McrWWxc5pIozT5HzPQTs1qOpv5lDTVLk4+px+KNJ/Wtns0dz
gAhNBaUAJjwBFqr2oXWMdl7Q6SHlaPBPm1PSOCxp534Y+Zj2MmYYLPB0rdLIpflDr75IuW8ovha6
1hCTBKKufSy6XqiLDvTsQ3DWpadTVw0qPoR1f29+oA9+DY64LXriUVTttvvKIIMnb0v3N2peyVcj
oWou9aRV5jueqC1E9FE4P9TXrG9gENSduq4g8ZD+QHmLV+T6psw0T+sMS+AsFmPs8xXg7C8LQ3TX
KEBsPIsUK9SVfP5w7mIS/IkQXkPvAoNvUQXWhG64MrbSZhQ5xcWtdjb9nGFqtEliyOSgwNl5tpv7
uBDl8Be97pnlc9eIQCmHzkhg+aV9Z1Y/S2jXVyIpQREG53SVKAxYlwEjZqGXBR9hHfkDBOn+hR88
GwnnbyMto1VewVlMFsrrLTI4n9MEv2TErjO+N9am6wQH47JB/nVP3N5ARWyuJiY8b6O/SonpBiCK
oA9ls+k0kSkupBlnZ/AXizN+O+8HIzBnD2XsrQ7vlMV9w37LTeFPCkpFUMNMqyeq+o2zS5hgZq/W
D2Ru51olnBGmKav1XIFWCTNeJPvZTF4kU9Q1sYiBFCrexkDqiabjSw+sUDuXS5A7uwY1CPjXoS3X
+0l9um0jIhT1EiXUW30CeSFILpqKSKhoz+R7ffhzG+TKLObpOhsKt6Uas6+rqAAI0z5L7dRC5FRR
nh2ohGiWKMt05R9mLKRNwd2JMxK9H5cDyq0i7IoJAtJ5EiNzuskiEVvb4mjOEDgfOEGoqxtrIDSt
ZBPaWft6bA5xR71YUe+zKBA43aszH8c8Eqd4ycFwZt67yxFFqPFREhvCzrnDfqKSkhGjkQ9h129L
nDm3V2rBHICFAlekzkA3qXGzV49y2kczlhzIxO4TV+szEmSNfxtmaUi46qMGBEqfeGrm9k+cGBNL
bDlzOy2BkHO9RqGLQuzJPkyVUHhE+w6/Ll49MIOYOR0lXo4MoRXO/tJiVHWmYcXktUVwi0OJmw+u
OG/vHfeNt9/v1XWybbyc7HN8832PL+/d2x/37/gLR/zncd971cErydHD7/fvv4i/6hn4hjd/C7+9
Ff7E++Edj/ivFX6RFcHXlsxf3//gX/785X+45M4lLjngVzZ/A79dfBF/7a/X+DsP+Gf+mwf8Rkck
Ofz21//7ne9/EXzb9w/48/n/nL/w7fn/v/v+IeSwdvEdd/4/1gdSRW5257x0nuZr918vIm2tJZNR
5+wxusBnljnOZHC1SNocZuKWzpuUHeY6w9gStDWJMLgtp5jSQLUKGA1VSJmqbiZpGxQJb26b5YLv
sM+HwpllkaMKUCth/QxvCKP8kiOjehvh9kAMnhcv1itNKRgGEkPZChombo6kqUhI97rlDfaugYgD
Vbh4t0E5wqXHQAGyjvQ9REIDNUAqDYRmMYg4UVWuHZRJMd5qbYoBX9elvi5YSlNfjgLThkJBXYd+
nFDJ3nXUgeec8NxlkAqMtzYJrDxCbD+ale4i8Ewmj/VSprrNUMrWFj3zUGhV6iqz1mOahc6ho5JT
r+w6quSt2cb5cOwylJO66Rj0pa9BJlP3bs/u9a2F08Hizsw4cGI2DtDBQiw1nR7zL9mFjpAby/vh
423y8u2L4+UimYnrjtgZFV+KMUtDo9rscro7uZNkNqtvMYfUO+O3up7W9rH+ar3nhwQ6sfeR5cmh
h/rbF3kvaim8rgHh0LkTvHYogpEAKmaTQVjkl6/QuGjIGPjSWn0TVTBc9xd+o6GrBRcwaM/xGoEl
GGtKlmGsyaH+ql9VN3cz9FIq6/FUvo/ooIQC3j6ViSFY2qtDF7izqrGFon2Qv/BXPwXs/0ozYpRl
jXo+w+tRFJm8wgpJJUrjL44R3FggY4XgGFgl5018dveladB3lYQx5jn6W2S/6Ei9LvbGKSPDYVrZ
K+dx2IzrxE8EYeWV/5kHeQbMhc8QMDLiRgawVUHZL0GLoUjJR4TAO2tFLwJ8BvRtjy+QHiMyinZu
78Hv9O/FYcsNgvPVkhXA60B1nqARtCbqrlrpDy0h4YGGnkls8gLp9PWjtjUeRFvhyrmipWvuCtLx
AgeKSv4ZTh2ryGDNJKFO/kUpfRtV7c7r7dEtBS5QGQMTLIwQYhfcVqfTGKWhAoHfTg29PNw2Qw7H
usmMUGAKV2OBCz8H4nZ1gWp+S5qBSguNZNqjXb6AN16wqUQg3DlhG0PpdBNA1OIrSnFEdClpRPWE
83pf2MP3SFBmgJbkmYeW200KknExjaDrW46gorEOFhiNWvo6ocMQOr8i7Y5rd8jBcXuoCjJjbC3I
FQdFTJwMHbSmT/XPNthHNCWqvpXT3Tg83jaL656/mXMekl8If+AxwMd96TIsZSiRwEVeEZTBR3nq
990PVjyAJ20TtcFBRh6yzY5FOJ2SqjkarbFRCpHK8IJpXnwEbuBtY2eQtsdHYFkDh2X10LJjWz2c
OqI37PX2gOdIiFtUDBYBNXhSwbhvcZFSYGJ29XzI3SRLTnWa+32jJK4tyXeRlH46dbJFd/ZTpdt/
buNe9zpios+Abflyoo1cgSq70qMpNcNVaaNJef8YFWOZ7KaoQD9QivqIeznsa9lTW5xUrpkrAwrc
IR3/Ck/f+7c/z+I8gPAML//zYcjXDSYho23Uj2BPtIZuK03qD0PSUh+m9pyV8YORrVmdakQZu6/b
wAtb11EhtTfTLqFYlw/xiqEuoPgh565cWK+0koiedXfgsBJ486tjd57ub+1oaEvhSs35uw4VKGpX
Y7ob1pCi3pVoxbHMlRr4svHj9ogW9xDobRSQl1hgxOeb39thMIrenvK5gyRKVmX8Fg/3g3ZXmXdG
PUJibiSydp/F257+UGyBQV/PJzh8UIesILcM925yp5acJUySZcin1hEIqsbt0DtEKMqoLqGgLxiM
huDpAoPdfDyfRRZShiayMYJVeqvj/fP864Sbm7tznyayichmI+hFXsADMxdCNdTnIgHz/XnO8Ea7
LvDWDWeI9AvpgoZYyVtR/7y9cFcxBRr+zkE4x2PKCOudAiAhen+n6qD3ohfn+SdcepsZAdkChNia
jMf0y2ljJuRtIIiM60UGJugwJYX1aIfUbzLBs8fSUEBMj4SbjLZUaAtcAkVsMjpN7nI3H6XqsaoN
axsVIGO9PWHXqUvMGJo/59Yb+E50/l3CWOFMleEAxpxejEpGhXb4mFA8Upn9x4jz3poC4iTVXRqa
I/jU3mIj397+CNd+C1oGCG0tnFhosOP9VlNO6pTLdY4akuRuUu2V1HzA1U9uNaBoN27Yy9jq6KcW
Df3an1zicraShJLRm22DQyqlXqWXnjYq6Lstqs+CTj8dlGjdHufSBkAVKs6omcwbO+Fypoc0Dsy6
oDn6gL6G4LVSwaOBFrj/CoQviIgH0BZHMUDKEt6RgQO+dHVT4B6XTBNbAFLc6FBEaS1nM4mUSZJk
4niXQEheohY0nUS1KguxE1bnDINzT1k7qPI0Yzga82TlIFcHVlvEYQUJjJzkyg7GaopGtmATyFMg
YP+uZwP85RqBaj6mlg4K6yH/Spp1Pzprw3QhkdWCu+32Si04EtRTaqjGgT9U8OsSqrKUuNLaqnAN
cBJYzmNhqi7eatEY+6+AoLeMsABs8nw8iFLHsUcTGqRJzU2fHZxEIXRUUD/1fntAS0uGEf0F4jZU
VHd9EyAYcMt4m0bHst9UyQ9L8lQwQeQIfKTsjnWCbNyC89ARg82v3ejmA/rlLMpBXNd48i6gxN27
MgR68tx2hxgtfdZTATWOyniPe8HL0uLKnWFy5/MoDXj61oBpU9OrtbWCNn1L20lURP8rGhznMYys
b3IUExdub/xCPRfELR8K+Y7WL2Y9eGkE8YdJlBQUjE3nYtpymKp8UDG2gW20FtUkabWKhz92PQqs
8voqhpckPCZAjQhXFIjaXC7cNMp904MU27XL2NfAn5E2B6lsSFqPq7obyFiJksNLe/sckVs2w+hi
aLfJaDpWqjUdf0p56g62uYqjHKY5ChwxRoMRXEYKeC6DBpGGrCeKBHjTZGkbMaVTIowsobOmmTHZ
zB+mjPZExmfI15pahS9FW5iaO6pTg6b6CjS+e5NWZukGdWk5CKWldDdlIGrF86Oj/igMtXRWWaBO
SOa1ZVZ4qhzoL8NUl6iVzoJa91pLb21vMJoM7PCRWaBucVR7kMabmpn4MaqunPvUKaAdkiL8Yzur
xkw8hSyDhlwK4tbcN9GoRr0kGjvrS7UDJfDkRLUOeAa0Cq/SwrJbZ3k5JYdZXDf3Cw1KYGv8pxRs
ZDN2pn0DrbDEr2RUVfvmlBkM3Ra1pm0lvc7WNljzqiPyvQno+pye1Vu1GlA90UfWRE+hUQ9sxWic
vcA9l5KX0ALJX6tj5UdaN04CTtWGmW6Ws9Ly7T6fUHVX1g6kt+VOH1yjKtUSYnxaonpR2SuWa5Sj
Be32Nknogwzu23Y7JXI7eF0H5je1CdIEOS5TlVyq1smRycgmEzQ9aMpKrR0JrGyNM3zktlrH7lB0
tD/JeWnbj2agsGaF7mRFvctR5qjctSaNZDRKZNEAkoQgCtZxXUTtCvp2lHoTLsWam+ZRU+7iqFWL
3wFeB187qiD1rjAtc9yQDmD3z63hEcVwcU+muKl/0zzOPm0G0jy3NkJrbwYjGBDSdNQsL2my6CcU
deT7otAKJBaUvPAhdFR+loFjhfs6L9vXooxqY0PbFtT2rMziX3EoD+06yVKt8ONc62RQJMZd6pup
nmnHHEtSeWHemgXRta5hoH3W5J4E33F1lYCrCIzMa2XUms6NJkP9gGEOHl67msZ3OjsFCURR6Y5X
okUhcgt1gOYrM6U2IJM2otVHnduhSYt9EJG4rDXoxkh2FXqSpQ9QU6Co11wbU6jEXlSPEgqKwPXw
heIz5TPNe6US7NPvUsZb25RzC6CQL3U7znN3lTzlxwqvYZv94977cjwhY9EcPVxAIR2pgcgKly1c
X3G5u/R5cqGih7BVJBIWoJIoXyoFRBuVIhjRVXQ2o6BoGfyKuD5eRWfypBZdGABFNt87IyBR+Of2
Qb+YVj1H4GKzINJb9LSrEjHX7He8ybYrBrrNdCvtqtfY/dUTMAWgvr5w21UkOO+vjg0MDkQocx8P
Ep/o5LmcQgWZSFbGc1qa7mn5mqTPUtqi/85Php5Esaii8+oE5uC4FWtaWiJHiFS/oZ90eZUZv+1w
VdFDDD3YirlSJAgtlizkfHjczOJwaKspmYdXb1vJCzTUctF/WtvLjWn+DGcX8aTKc0uOgGG2eE8P
V8mE+7j0cdtGlowQqkVIQOLVD2bIHe/WGEwWnddpKB8yDbdL+nUb4Pph8XsYfxG4fRsoXWYk5TyM
tXVopB0jkg97hEqTthrWgz9uak/xjUfouu8lr/PiGMyaUB1swRYXEJmIIifRiLlgLYkCNXIoPs/U
Gn7UmCSJRepiAgiHC866qkdx9DypE350bb4M7eb2pC6bHyguIEYM8Sedi+CDUTV79FNKxE4oSUs/
Hd9V83Qb4zq3Ni8cHrTAemfLEEnl7G8wI1My+3nhXtT1e++lr9l2GNbKOt0Wa7oRsoFehbQcHjco
JCc7Wa2A16+UJ+W9f1fdU+oG1FMfDsNBPeBBdC3i/LhOq3CgnP1ndd9Yk4mZbLSEUOdOQ30szb3E
2Jm5N6AhuUneB9qQsjnVg2BrLJoJVMlRe4REPwQLLjd4belSMDYYMKKFqNmbk4CVQ/TzuZ1HUQFk
VTl+fpxAZMYYfLn7vG0jCwh4PZuJ0VCXc92AYzKwOumgdiaW1JGoQZJNFrUGL0HMNMSwdEh4473k
cpJUc5jl3UaJVMFRhliViNb7m5vi4rBH3g5qEQaUUEFso/MsfQj6DBqVUIzZj57thhvnHjJq6wQ6
PDVpV/EelMP7/FF3Q/SngRTh9WFYG3cmjs6C5A/0Hm/m+8DX7+4YSIDLrUpC7yX7p5EC9xHnOTo7
CTrcENKqyEDpaT0U2mMcCFK+V3OMn4/Vw+0OCj0QS+HmWEYrgaz3BW5AdCVnp8IQnJZXO3v++Ugb
mmh1/Jb2vPz8etPi6t2X6A9QP8bmDU0CQ7TKmWAUV06RQ+FmKXQgT6qHqFxSS0aGYGc7K5SLCfKw
18cZUL73K/R50WjLPxhnjFLU+3SR23rmKxTi/OqQ+trdjwrFzTkEv9pDvOshiheR5E6/r5/B5+Nl
KPiWnkvf2N7eftdVJFAlBjGghhS3DuvlCTVQS1g6eTFEKK1WUcZOffrl3McncJ2xPfTk7vuv4VB+
wKO9T6ugc83VbfyFGb+A5xxMlow1eNcAr08bw7jX9RisUIJAcsF2ZpUQHWLIij6Lgl/ajtZCglZr
gVGaoQeuxbS+H6SXJhEYz8IWOIfhWbY7PGmV2QiYEBWmHd31ugBgaa4Q7qPbFzy5UAOZ//xsD+sp
LYaq1SJ3rLfK9ObkMeSjBX7iOuCHPZyDzJN5BtIVtK8HEyDSJn81rE0F4t2SBOv69PwweZ81eZAg
OIaSOGOlZcTcDIJBXh+n3AfgjjSnsKEmUOkY5cpSSUyJ6gde5dNwPUGTCP6V/bltgtdRCofI2WDo
oI8mG4HYSKv4VUImxq0RSYaHGqVF+m/DditPALlkK+ezzJlkKzEcJTogu10hHSs84LufqP1z5fcY
D5ETUXJP8qb1bdRryTgImyI3rOMdCOrIUDm7XFv0g1ZJRyGKEz0bWw3RNMrVvoK1/Tr8bB5OKG1y
63W7Q0uHq61jyIJNh3rbbUI3cGNPmkhCmteESIIQ4/t1izs98amg7Qqpx1knmPtUmmSyHuV9kdt7
9R3y41Agte7z04iPAVndLxNSdqXbgtK3uPvSoEF1h4JaYt/l5OdAwl+3p2jJHV58GM787SanRlta
EH+D/qJBnMjTJ9J67KC70a8WdP0FgYZ76QWuCn43EgheAhdc1QU8Z/yaFYMqMgR832zRXWXVUNdE
a48dCnC+l/rWpHM2n6SlWlOGSZ98jeSE3jUr1c+eSzc/tRtlw9YvvauvMqL5yDLeOWtn120KyAze
nu6FbQAxFHBuzjd9ELdyd25KQTPKSgcnIV070kMfCyz+unULFo+87ExbAMpmNCdfWrwD0YOhYh2M
+dhs5eNw11ceQ6+mG0E8R3fjEJmLVypiZ7su5eNg53GfOdEmhF503AK2/Y0uCrzpZ9t4H/r2NvoF
veR7Yx1CX9D3na0iOs4XzoiLAV9tprhW6x7I1C8z0r/rX92a3VMSKa5xlH7UBxojlhCVwC2t4/k0
c7uGQcC5DCFS5cbNqswfTPPPP7UTVLrgBWEWZga3Ih9dxtHgoAMrRBCEZ5BdEjrVPitKEQn8wtk3
F9TMSsw4Y+AhuclDAZWZSCxCV8pBQ3Nd7g++42P/43pFtHXyFT5bx952JyhAjr87txOVvSy4wssP
wM1j7Ji5FiCr7OZEW0kbFhPlYH+1h/c/9mraQdRzP+71L9XXkVIkxT591lWo8cm7u5a5dYB8h+gh
5XphLz8Q548GKwpDLQE5mdZorgLpsVhU9nrt8VCUYKGfCkeTbeAR5XKrGNoE8TQapO6EZma7jkmn
0lXBfoT1020bmj3apccDEOgFQVyKx2bw1F4CpbWRoCscQHbZOY+hViR7wwiTR60wdLeo097vGAvA
J1eLKrWXJnEO+S00JZioR+TMSnJKuwddEKo3ob8UWIXvgDjj9uAWIXA3wT0UXTSo8rgcXJjUZlaY
CUoqHfshreK3JktX/wZCs1EEgGMaY7mEyEdHH7oOpUo5O4K0tUHBxm2Axe0357H/g8BZf5axKu16
IESaO/hoCkNlP5SJfs6Jvjb3GzKtEvKaPqO4PXT/yHg3FHyCOeriTQQ1ATgvoGKDp2ZuiLo9Silq
ODO3j3Hmz0GHfh8+DEIRmYVjCWTlZ0DcSGs9yTI1BpDxBO4aNH6QOiPVPt7m7pv6W13ZjliBef7w
twbHbbQ0L5hBzXn9SPUs72RX/+gwn5/2fexC1oPkv0QFKvNP5BFxpYT8E6rAkMXnpjOHdgHeLQpU
aKUBqVRXcR4CyzOCh1bZ3DadpbEZcyEsQggHuWiuwELNw6Qd0APi9sGOMU8t7kdRyeVCZDjXECEL
AXJDY25CuLR/q62lqpcpDs8f4z2K5Ot1v0J+p9+Ea8txqcd8cP0gSHZzT+SFl7GRJQPV02yZfAbL
NptRie02c9NN0pHxqVg5boQ9Mis6uZJbe84n3knZMVyNjNC9SNL6e2xXK/kXn9cjkhPUr+gj8Ds3
eIQ+VYMrEl763HLNVifmDpGnuAJ3vRBDYb7PMLk1jcc+6SId8z1L9G1jku6sd6kkv1K3/j1i8F7k
Qz7rrYIo+m1juvYCeEhDRGpr4NSCx+Y2SlvkzKinMEXJ00iCeN2jMMjGHQTxKZgLcxQshP+40Wyu
rDqD5KLxqh2VNtYAmZrytlP/4GUR5CiCx6CFe+4lCn/pjFUlKBhQwAH/p1mx93ynb7Vjg4uOr69Q
SNMJtuWCR79A5O0maSk8nQxEGTmDH+CG9ZL76Rie+g0UcI6ji6DULR7lVfyiIKjaVevbK7lgQ5f4
nA0ViRLIsQn8aCvdO08hnh/qVxRDHOznKfTZxkK62a2f1Tvkn29DX3ukS2T10ltkzB4iW45S9Di8
FvrnMCQr+R8z91xaDX97aoJ4SOiA0cV99E7V8Jekf9hof789kuvuNg5mjj3OLjOjEqVpMBunvO4P
crIBYY8Xf04OwU5Q7wdv3Kl7NCd52vNt4MUpnNN2EGtB/yx/d5NZ3DOoX6cuVZ6lctOUr/0koIa5
DpuwSnj9cvCFx0ver6p12Ev9DJErYbmWi/QtLEYRye9184A+0wWggwwP9Xho4yNPLQ2h/FTFKdoU
sw4cAb1Wfui6RD8lzaAndH9qR1kyldYt26g8jQpDIVFQJtMvExojmmg5r09lyJijZxZ9RBAykvmH
vz6xUiNKOkwruszYE7r3VvGueisqPzTdZj9t6yfwCgxEP4kupwuzfYHMOdbAHPNgksF+HdmnCuFj
0wssRgTAudGhqxKZ6QCoSrAKyBZpdUHeRITAuVB1YCAimQm8q6wnXZij1VXkM7WrqGleH5RWWuCC
Q+8SF2fkgaOyoh2x3dxhHZ8yz1jVLtuYr6vSddz+aL7Hq2iXEBDvHV4maDILDOT6QvbNyImzD5zr
Fmq1L7f7FHUslzpEbXmSPVBjuhvQwDTlxraKGsGVYl6Py7ACUPocVIF6DxdNDirpTVwprBJRPlJA
hfUc9T9N9lrqGzn3c/vjtjtZHBdeAPDkjTsG6vovx2VHTU21DDFi1Tgro2tdO4RcZNhvIL3yjx8c
MC7ITRiIFlEsaHNWMtSQOjIH8HTEIwgq+wdZflWb50lUTX9tjIABpbcNl2JAU4473WRIZmQ2qPfQ
GgOB87bdjam8vT1p1z74EoI7xlotYZZSA6IpqGd0zE/N+2E63QZZHoeDoMZAFtjm0y5qlI6h5eB+
HFSQZS2K5mEAD7Fg534fF5yx4QlYxf0YLRAztdnl+ofO/KcThlKb7455pNJWLkpXgZpg8jS/bifd
a4oqGbPZpdmmgW6pFqMlR19DCgjV1Km8gu/aqZSSWPb7YBM069uzMOPf+nyc85ItFGU2MYymRpbA
AZPREO1q6Udptb6t+LexFh5Z5vfwv5PBWShKPFkGERRcKMKjqYEQBcTFoBBFwd6DYRx1c3Br9YQ2
M9ymiEFLQXA0//T/f6i4Gl4uRRJMSl/JQGf9QFI0WNF+a+jg+LTfumZcF6C064QqzgumjCFDZmlm
NEG7FTdkCOixpi0AWtSPEJIi8LJuMP26PbECkO+A+CxWstSmluMYIEP2hBu317M160RsbCIQbt9X
sp5WzQiQPnmpi5cu9k0Rqf6SMep4zEcPF1QXbf6JugahgmyGDkIWqJhkY0QaK4Py1l6Wn0vRY9jC
9sfLvqbP0lvIivALg4LlEuYO2ghHeZjw9mz94yBPO//5/JrYspRUcY2fHwQPWfgRmAJvv7QcSGCi
0Q1JY/VKvJQ5ZWMMaBRw7XzdZb8sNKEqL7fNanGKNJSvoF8FbZe8lHbTZtlUWBiCMu3T8a0rBVN0
3c+B6j3rDIBzPlFXySC4m+dIPiZonTdWE3XV9neg/unHQwaWWrUdBIHG4rwh94uwG/wtV7pMqq4O
DvpVgJlu2PS7VbZjIThZRBBcnq2R20SlJSAs61gUdwykzN3z7aURQXDHCghGQJuPrKWbxD/y+iGQ
X/tOMIrl1f87UdziUFqPY6kAIkUZ9Vi9TWrq3R6ECIHzjaESDYk0z9MADY2MfuXm9jbAwh0IBobq
q7kYEHVSfA7cTNEkbqMQ3KVatQsCE0wadJVGsZ/ScW2O07E2rXVWTUc1ineSKioBWwj+LuA5Q9Bk
mg6ZA3gnfumnzyx7rw0wmIveGBbcJqpZ0Ctn4xf6XebY/sz9x0GFyngFHaOI1kg+HurgroR6smym
JG9FUzovCneKzj0ukPTU0Lx8VVxp5VDMCsr/Ie3KdiPHleUXCdAu6lVS7d7t6rb9IvRm7buo7etv
sM+dsYoWRNiDeRgMPKhQkskkmcyMMFlCt/lGf2Qb7afmhb8Lt0cr5QGVdMHv0Cm+t9fkNAo28AV/
ATR6SJGLROc0zwbv2zTsTGwJLsod7W5rizx+4WIAFml0TqIyw0TpKOePuoJhjEOk/xumegfOE/+W
NUkQehMXN4VIHXXBOeZof4PjbNZsbD9G1/vIbhrPaVw6U3SY6JWcPa+vgaVBmxn1d4nMYDo5CIie
2dgnpMCt+oOJ8o91hIVYdGGIeul+sa9NhFQwpEcauEJNmf296AXn6MXBQnMhQWaUFeVz8Y5GRlDT
BF5n+/mVWlh4uq+OeHa7ykxVUAq0aM4Miot7I/pgoPABL7MUlMIFPxE2nDb79YUxm4FwrhYSm1Z9
DpBBqR1tSpw2MR1f2Gy3UPQHohSm0YXjJy4gfFbZDquC1GgiR/I1xssBSi1247E+NCgKsF3pHLl4
arqCduWN9IpS4U25i6/wUE+dZhN4nx7Xy0/hxrVj4oW5JcVu0eDVqfR8vHhmIlKzj5MHEJSpIXHH
mgJ4buK8LRMpHGCvQpBkHfAw0j0E8dP65H2MEwDBgyGu9ah9RiLv0uEb2jaqH7JB1X7n0AFXc2ju
mffZ8D0wH/Tu2zraQv3UJRw3cErDEso+4LTbV9RIPTebR7xM7Ojm6RdoG56jh19Zs0HpBXs/LPF4
6EVXpZMei8dgO220DSpvd2Sz/k0fl+PlJ3HuqyYDWEcyfFIHXoJ839nHpn1p0vv/gqLxFzYkT8s+
Z86rqmqSQa5Wa+6bIK++EQRwMHToQi3ehazz3LD/kSvOoqUMNtUeBAXo23TrwumhqWFv2p+gV0UV
YgnBkQhL4yTtRdX8i26LHmOkR9HOgtd0zqNk2w+tCblaKh/Qw+9F0nXbU299OD/u3LBtBsImdWbb
aPQZdKwBAuIct+g8qUIP1TA4pNhr2Uun3zeihfJx77lE5BaKVSkD2OyBmKZPUozC80kSOOLCFYJB
IJ2OJ3wdqWXOE/UhJmAYBMRo31g/muJXT67CsnZ8/UGOngb7RhHx7i3P1b+IfANz2DQxchdsrnrP
MiIX1BVd9vmHnAuz+KflZpwMU2IgPfFM7UZBWdD08yvu8G4Ht20rklSCSRivEPl4YwwncIhlWeO0
U7OxffRx4vJFRSXRoqHjDqpyZMndqMCqTp08qfedYYAevagqRYTCvHLm53FFM6lmLjGQY6ndJqo3
ZCIlu0UMxH+k7wgqKnixZGjvDDG1gTHpP9hZu809SRUJcIlAuMCfd5JajhZAKnDNJIxgunKEl9WF
UI5OUVwewLxs4IzAzYmvQPWyQkrXjdqfeni0Q9XRzV1uCmouF2wxIbeFBDUKkMERwYUCqmqdoScR
ak+sw6DedckjyT+dEUGlwgyCGy7JCiupGlHGpmW3lnJj5gG0dR7WF426ENIuQLh4M1TIlBQsa1w/
Jz90JKgd1Dt+Q9p0G1xpN07Vu7oT/jhSbNbNEZ1Zb2/yq6irZqEwApaiLUXBOQepeJ5EZESzARko
6q4UxdHAeLYjR/kHanmSb8WOXKF4YToOb0OzFbUHLk7iDJfbQSIjGdSpA24m3ZnGE2qGHSsVHBMX
DlcXtnGOond4SSlNDHBW/jLtNwt7lVIcTe1Nia8DX1TjIrKI85lUH4cBffvwmeGPLm0pJlEWGLS4
wGaDxnlMmZaFURIYlEavjfls6o8+LubKeF73zEVLwAPJ8oF41eLfrfOxgnhPn6RQgnsb2xcKwVBR
vm7R92cQXGBN7JpSswHEND126aMk7ddNWPp9ODUChAELQH96GbitNsJU+HDfLA8cI3mLRDnTZQBU
2RID7WIofbkE0MiQlniCwGyrkmd36cNkfGWMWDZWgRiojHjKZcmpVCpxWgDCL375wxPF9W59kJbm
eQ7AbdupOkrEzDM2CSc7qhBx7ppecDtdHKeZEdye0BHSgmQQRtj185R/q5PNug1LS2JuA+dIJC0q
UiewoS6fAr13iIRGC1x+m68ELGT9cLDWLJCi8zUQaqZpZQNKCrduNyMOaVl2/4Xnf4TgGQZnDESw
SStpwEjJbgxwG0ye1kdrccZnAOzvs/NMS6xe7208jcflU6Q/QWTNGUJBKn4RAw+hso60mooFeIlB
E8nICMUzte6jG++kar+pfP6CGTMIbvNI66CBWi4gmjryKmlPy8rLQUCzjsJixGV6ErNBwJqJ1jtW
k8wZUmlNZnQaXqmSbO/3PoiFXyGQYYYvMYiN16GWx+wdijOomaSC+hOgMPG9stfbl1EWLEQRBBcR
QxLVrc/e3Cz0BmCBdJaXQOznC3bYpoImZbSF6nw5EiTfMhv3aURFqA+qgWvUv+NY0Ei7aMg7Bl+S
11agFDdKhHZ72A5D4DTts609/ic7eErNKi/9aKTAiMFAGxW7RkdftP6FQyY4Qg1IlOCsSXj/kks1
jaOO1XNojo6Df008KRWp/y3G3xkI51kmxP7AcoqQIuFqJp8HIjiMs32OXySo1sesMg2DDzQxVmOB
0KxHYa3dVx4tlROJE8jaS1tj0K4jKcc10GwLJwjqzxeD6qgaQdeFxU5E0OG5jDNxrkUIlxP4kW+U
U4ZOwNiTJad1jJ2GqtcNKBgHAeRCNeglJHfEQ/0PreIGkOouP0QPT/khaBzlO4qa3ASc/165C2+U
e+VVcyUPAlbS7897JQgAGAsZnqCQqbi0mKpZakY5VleQHiP7LaIbWzSqS9upBp4LVoyDqxXfp1TI
pSKlBI5v6Bsan/TgHIfHzBRk45YO5jMUgyufaFA7gfdotoQn3VXJdZE869XB7++0/Fb7fE0dJu3d
JIM7RtV+mU0aA7MakHe99mA3+8K0gBkR86Ij88znjWoVHFRTiSWgVK3dehBvACdVYalS44LNw868
L8AhwY2ktIFFx588FRkso5oxoMxGL6BJZYPc90rSRNSxS1EWCTVTRS8OGFB4vQITosWRlvU4G4L7
OSn7TYV6FlX9tm7LQhmPbs5huPAUhVJcqDVgpL1/XfyQGmd40OtNctV7xh2B5paoNn5pU0eTEbhj
GTPuBw7GGI6SjsqIQzX5jnYqR0YjRAJOnvIu7ATxfcnLIbSFsjDU6DLi4svlag+j5ksBJqqrDrEK
bZRnpbzW6aG3D6moTmApeYlSy3cw9RJMzgzwMbQAy5V634XStamnkPBoZK+YzMYD879TNODpKGqv
qkV6ekubDOOox6rFhcjin9TGfLDUnD1Ol34LCi8D+5hItkwEwYXe0FIDtUxk7MjWQzkd4klwal2o
tIcnzmzgLnSZMk59oyC2y/fmvXIIO8iDN38y8J9Ag5sonnT2wSjB+sg90RPI0h46g9a4cEimSg1k
Vj+EqctHKCbpr6l/F+Rb2fQ9bbyVQsFZcGkwtfeIxeedkapoEsIill/rDrSUG9EBfWmVzQE417cm
I7cS1m4TmSX0JC3XNK/96G7Ccx0V0ggvWoPUKRpfCSpJ+ZvZoE2QzAI/mNtppBqdQCmKwTH1MXta
D1aLRuGUgwIQ8OSgCPNyiWkNRIPqFDhB0Ls5OQb5D99Ondx8TEyBNy5D4Q0HT614buUbz2QQHYLb
iiLGkxTkbXQX6hDfQorATWV5F4Pyed205SF8x+PCcGlMat9WKJ/xs2Pbn2m+X//9pd1Es8HRAvk3
MLTw9cRmYk1DkCLMx1mxpV3ptmm7b7/y1GHOYHjOMV/pkQoyYYY22E+pXZ4TPTl00nRYt2b5HPhu
js25d52TSk8ntjneymBLecg7l6VMb+zNdIMW8kPwZO/Itus91uOFCpqD6L64OF+zD+CivQ/mlLqW
8QGJ9jRgUZmGwAEXGvZwapohcGdNS5IzaYgxlMNW2RqP4VMYep2nH6tdearAaxq61tENXuRnKAV7
orL6ZfMMi7U54/bNP1llWRlrZghwPX6DlIKb22/rM7i4vlCF+A8AN37ISnVayPy99p0iftaql4Tc
BiZE7dXN55F0lAbiomKbeOTnXKU0kjyrfexbvf/dSu4l7VXVIqe2N1IjOtosLTKECxS7MkIkIF7G
J0JTUH/o7LyBTGEa35JcRtGJwDEWQVg2BObguMtPDdp/miKIVXQ8TNKt6Vc/Yxl1lvXnO22wG89g
+AlClZGi14CRcnDQD6arlq1gZpbPnjMMzsVRvo1Se1/Bba42TtTCO4tZu0OmPRpFdNZyvJBBMOWI
DeEqtiLPrLK93oWCUCIaTrYSZgm5wjD9sajwDWW4o/FNW5ys8XndAxchwE7ASvqQGuHTyEFZ5xXt
UNKnxt9JozvBdJpEOZnFZyQ8JP0Lws1XmOEKgQlFRm6TP+N2fBt22wYdtkHrIRiCktn1Ua3zU9TX
uxQooHpiM+4FVHvzL44dOE+JksDl2/GuUG7BAe2sDx7b+Pj0xhyAm58szeLCLAEw+h0KZB8qDdUc
+R9bxPOyPEnvhrC/z/yg0TNqJhQ4evKoo94+Th919Ar/N2O4XZ7iyUWl7I4wSK9x8jxALC2j6UYW
NSotGoMeJR3yEeBC4F+08zajdTAxY0BTA5zG0cJvXzBlBsFdB6q4hayNjCNzBCGxsLtrzecw3zfy
z3WYRf+awXCXAlobJi0oYKAh7MBgaIX/WUcQjBWfCgmq1I/7EQjJOKE0eudX95m5W8dYvtsgY/D3
cUH/kJbVy1GbQo3dbbKTte2e5Q1KemPsfM54lzvNnbEzH6n3Y3S+UHZgov31H2A+VzumetqQHMBD
Ih2oUu4hxwE69s93wWK3mMFwO1/ZligGiRmMFjokeh1F2ubL1+sZAhffKk3LEp0CgeRvsYLe73Eb
Jk9hcYeHxa4m4Pw8kGKzPm1Lh5S5Vdz+NIQdGGkTYLbWlDlERoqxgihbEdme3yrIXvTndcDFYDcz
kgt2YMOHGhu49d2EgPz1tY+uWntDWtEjwdKiYkyprOwbr8t8jnFMhyZMWhN7hQV5AwgL97q7bsji
1j6D4FdVbkQBKUILV7WbZDM4KC7w0aI/7eg2+d1BAkZ09BICch5oFrjAQ1EMF5wr+pYf/GN3agMH
kr7Tm+yAhV7E9LQUNuYGcv5oqIGftyHBBbE7l+MvxXpOO8Gdbckb5hCc+9mNmoZJCZNU5ZjE6Asx
cR461eTP+lz9TQ7xWyxet8FIgndcEDZzMRY7X680uOeC4mDcGNt8q7ROtIsfoedkQIslwX8Uzxpk
Djx60jQHb2SQp3hJz6javNa3leyIDhWLhr9/EB+01CmlRgoBBAjuvg70FFtgJIEARdf6AjcVAXFO
o4+KUigKgIrkUEi7rAcjUOfV0LdaH+JFZ5kZxDmLFlJjynvgQIhIB5VvvIfK3zoEm6QPkwgOPBlT
CDG4v8wds/NL20p6PVLkRmQf1xs7rPOjnI2jZ9elct0OVL4tm2oTa/SOxoboxXlpHE2oBcnAR8Dk
X+tAVGeGGWv+saXMqdmLwgAqayhF4Fy9bubSSM6RuJE04prQpgYSBXVpZozuVP+qrJd1EJE53MJr
+2KiAWvIysbOsYrek4LsJpMSh5oi7csFHidG58Cy/EiGs4bvy3OnpqH0S2etf+2V4tX+KVK26Tck
/HMHja2F4ViH0p0ecTH+gokzWDYEM3fJlDJMB/zjEnq2i3QrD9sxVZzwK3cfRlAMRkHwEIAi+BJn
iMyss3sdWfH4VS62ZXaKB0GYXNrN5hCcKXodWElna7jBxbEryeEuHUTSSksOMYdgB4XZaNUEJCJh
DCuKZF+MO4ludKVz67j+gneDwxw3e7Y54y3rEofUgzGErB+rI61TNVuN+lsLVEnrc784YO8ofLNS
bvid2shAoWHkqp1jVPqXEKACrMK18TzM2SHZeqv3EXYufdqg1C9Rz1+x4N/f57VUbZ82Rq7CAlnb
ZspbjfftdYCFZkNcOsEkaxLcqaGtyVlQtk2MYg0gDNrvPt2V2o9UO6Ld1Immm6b/Tcetpt+00Rcq
K2aoH/ifAxL0EbvEa1C+8YNzUUBK6GndtOXZ/9cynvKB9FJJWrC4uVL60khvVnC//vtLEdoCxSwE
5aHQ+EE12dBSbUSTCzLZyWPcPCrGya4E07+4HGcQ3IofaWJkWoDc1Dhcm8l3tdsj9QFhcEFlxV95
GH5PnZvCLXsdGtO1DbUqt6WguLEebQc1BrFjhs7dlfP9++Q6m6vNxnT2mohGcHGSZhZyt+taBoc9
emCZ9PSr2iWotHlen6XF2ue5bZyDx1kf28EABO22Db3hSXKlG9DA7YJra1N5FXadDRRQgsfey8/6
VQDS7PUPWLwSzz6A9/Wc1GY4SfAT8qo8BjfFN8VDw1P8+Ed6be6U+yP1aqe+FtHMLl3p5qjciU8d
i1hqCVCL/I9VbcryrvMPU/G7Fvno0jIgKjHRxIutD49Vl6G8aH1/ClmQHS3j1jaC80hM8HFUgojB
pol3UXC5o00OhcIqnqsuYWqp62MrxclyQI9cxkS4lBzkcnjauZajn3Zde6nIsqUhnEMy351thnoc
FZJPAakWo4MtBJWeVwTyZ9NNDtJJgZew+biwD/WeOFLimQBEQnge5l5mh6Ezs4xCljQulO+9jGZv
Q95XWXCXQbAMSfINhYIj0g9bO1QezEjdreN/iDQMHpU+qoESJ/QmcREgrImq+01QuolfOYX9PPlQ
JAt+9qO3jvPBWxiOyXjEoOcE/hrOLU0lCHVIG5ZukaJey9iN6Q85fVrH+BBTOAz1ct5SJayiwQ9L
V+4jd4h0CGCKXsVUkR2cOwZVOchKAzukR3RTqHfFq/aQHLPr+jvipl465Nd0G++ybb2VThYIwm6h
pKhuyx3eVtNz89mXEs5gzlHrqtagbQ6D0TuUaode82z1cX1Ml+0F7wXqm8A8xGdSsl7Je6jAlq49
3pH6dUD39ySI1AIIPpOCOgGzLGpAmOmR+A9dcJ+J2JMWvZzJ2xiGjU2bfyKj2MyHyMBA+Xn4kKbU
qahcuUYznkY1/sKIgWaVIFiBigSNvZdeaA0GiriyvHQDBW3DTfIQNGiXb5Xz+sQsObuCiEGgCgQg
nl6g7evBJnlVur3cXw2jtAumt3WEhUED5x9e+8D1DTpjvgkq7Buq1toA6U2lRInAmKBepVaLDXQw
yd1Q2/r9Ot5HP1DBPYQiC/TOmuh34JaW5quNH4KCyJ3y6159lJTrTshe/CG04/dVJqNggpjBwPxc
Tk7kKxptoIjplvRZyffRVDsB/RbiakoPX7DmHYmP6xZUPTu5Uwq3iPcScRLj55gIBuzD1ghjcPtA
uzyqe3VIG14ag0opRLsW2qhqsh/7XWnvpfB7Heyr/pSHe6t5WbdoaezmcMxfZtti3fb65DO4qB/c
UT4gX+1WVuU2wZ0af7o4kNlmY8Ngdb9MHvwSrOnVEJ5PCjeR0lNYZQ9j3+xk3RcU0H1cRSr452QC
rkcbNB28jzc6oQqxERiCEifftnI0UY5zyauxr2PnQ+EQSLU4j2sUqR6iPilBbP7LGB/M4qX/dOMy
xgqEzqAhRLcZKne5saony+5MExClfdDMFwlVZJ+feSwX/DJSOAgE3CEh1WM/6Ku4dDV7Z5ZnYv+m
9E4mB60V0XZ9jDnoT50hcdeCSMqgfZqyvUBCrsY+NO2tYZRO0+/WLVqaFUaob4ELm7HBc7MSlhJK
rZB7BrvZa1NejUnhtIWoMH4RBEWgIG7C0QoCdJc+bOU1Ds5Tir1zuNE7vOjIp1wRnUhEINyI1X4r
B7kOkCm4SfFspEtPVESiu7RKoE+IYmAm1YqSnUtD8rJsLHTDlmiGUemhySEABO6B/RemxICWKYKZ
jLXPTUlhx0h6+Ng3ZZzcJiNwAkxKTD+dgcJiAWP1/8PoPE1Dl1Qmru8FbDGfZelXEpyMT3cPcxDc
ejR9o6K0B4RCDr76XTG2ZfRtfbAW1wmqp0CBKlsWinIvZ0QZu4aEeVa6YXjuw+fWOGbFrdp9+nyJ
sUJkQfshwdLnuf6hBFH2WgZD+ibaBlm0mdL8MTNqb92YRReewXAbCxn7orATwOT9dzCBpt0EasO3
dYxFF55hcGux0NpYsmJgjFm0V43+Wzg0AgcWQXArcTC0LqEUEHJxl8U/bZG8n2iYuDmvjSQI5QK/
76ONx+9+xmmwtevPUhcx330fJ/4wXttp36DqH75Lzcegt2JIzflQFuvIRumpoNlYMGL8Jj+OkmpM
Epa8QW0nya/K/sd/mnWDuxHKJBvDCUTHLmQRN4U2eLaIpkQwKXzDTJx0ulmpQABBbke2hnpU88O6
EYsQrHfewMYIURbOdfWhlJN0AESSh2g0rhwCvsmoGgSb/McCKzb1MxzOf0OljwarA466U7b0GN2A
RuzcbIc9Xid1Z0ic5I7uraevGAfFQUVWsbHwW4tfJyACtkocLcKzVm3S7A8tBOtyMVbiceMfCOaF
s3OrFU6WPPmwCwLZNHxUOxllKefUELKGs7h+mcphA/gOxCZyBlTSommzCrYkqaNEjvqSn2rHupZ2
kWfvRCpsbDbWwLig2WhmZPka7n8B8RT/lxZRtAUFbjMeTfNQDaLz+N/75Boe54VJOzQQcAWePO6z
jexG35hWq3XTHet9crDPkmNvuk17lHbarn6IvDIW+CcDWPsAzj0l2gwmAjg8pY43RviNUW4buPbU
deHqVBAGl9fc+1Rysba3ylAaNIBNGpJhJX1r7HLXl7lgg/1Y9PN3zf2Lw/dlSIYFYVwbozqGj0bu
lSlYxgIvK68pgXBlt9elzplEuXeBcXy55qQMoVGaALXS/K5UbZDKRrdVOwnWnWDC/jKFzZaDhj03
N2LAKKF0aCRIR8rXavPSZ5DlQi/qehxZ3Ere1x4v7iRP/8SRCXUcUpk+pJJ1vw4hGjYujqg0UiBg
DJ+g8kuW7nHwdsro08mjixDCN+z2aT9aKfM7Gh2s9qYonoQc7yIzuMARme1EewZR5BD3Qs/MVSJa
PYLYxLexDMQPzLgDBBnab9MoPcRd7UhWexWk4wYFdIfOECURRZBcdAimpjVJCMhO089hXD+V/bSx
rPGY6tExNKITKQOBfy/vKzh9oxRew+MEd8zPfZqhc4Dty1L5RFV5E6HGwBqL60goqbA4ZzgAEBC/
I+evc1AhmE3LKsJSyjoVZeIQNTKhf9qJasxEMNxxSaektuMRgzigGT3AG0AnJTdaEzysL6SPvHUs
6uHdCOlkJpPGByCE8SLSsxbHslcpdMAJfI8t67reB8gwHrCBHOPBUV7ig+iEvjhjM1zOPqsoVbkK
gYt3FLBkQt4D7TTASvEV6yYuhqMZEndjBp8y6sn9BiEWnkjPsfy8/vuLsXX2+1wssqjiJ12F37fV
Pzm57xrNCXo0vj36iruOtOwT73PF/j6L4gkjPc4SjNlIf0jdW5Kcm0JwwGWb6YedfWYMF5H8PIdy
F8gw3SyA9vxzY7hyelXkV4N6bAPPEHFqL3kB3rxUxtqODkKdCxW27OtZAv4F8Oqkv2Nd2bY9Kp9S
FMDGuejZa2meWH6ecfSi7uFvZeJs9EbdniRIvuMcYUK6TiFbgv6BhkRIZaY/7dIUZYNEeJxtipTn
BSQbsILVZBcGHmoYPFlW3H56iERZIREWd0bKqjrP1BC2EeyH5CTRt8B+CMzMG81gs+6E7LN5D2EZ
CAWFf4aKF8RLJ2z6ukvkFoHJLE49xKJUsELiXb2DPk617azKW4dbPJbN8bhAQQcjUFBXiMO1SRxL
P9h+D/mHp5HcDuXNUJ7LLHAq69NcjfDJOSoXNPQwba1SY5MnXZNh1xWoQg1FpadL63kOwkWOnviT
mSOjhz7Jl0R2A+1GKr9weGaPEpCRx5Mh4TXYzT5McKrFbhVG0XGsMkdPjRt9+HQDFxuuGQwXNgzD
DxHMa1iSDPsiSjYWKQXn88VQAWos9LpB+grVUpd+p3SF30cEYTYEu7JCnEE5p+OroWy/4m//4iD9
eYmT+wqeWAdEQD2oX6f2KWC5dlDnyBrKuxPDKWm0jWIf+fdKEN6XNiqw8qGpD9EQMgNceB+RyA1R
Gw0L43Nt3w2qwLTlEXz/ffb3WQCsOtsMCgvupqDzHPVuN3YSo8Ao77ZDIdpHlrHQnIhDBXqaeZYM
LJ+gi2XYIiNX6RhG+lxDyTlUwd5kfJqrizkfXpL/H4vvbzeGTquJDqyOal6STI5cPAWqYHIEBvHH
PlnLKCRxAWJASYv8yOk5CgUpuI9duMwQA68UaKMCMyjPQd2lqkq6EKtovDdCx7+HajMIDGN0M2SH
/HuwG475bvSSAzQPjtV+3e8X7Zthc2E2l5p2JCyHMZZocBlCcOv4euJIknHbC7fGhcCnoE0IBcgg
Q4KANRddx4GG+JOFp19zo3f3nQTm2D/r9iztG4yXCgOKvjRwFnGrKRnz3MxMGwkJAxW0Y7bTzHJr
+NnOrq39mKn3mm/u2qZ2aSGqUF8yD3q80FOA2gDBvy8XmjnJfd7HqCPSaUW9Ig6SEySUo70cCjOF
CzGDNdWwt2e8ayl8ybOa03z0FYQoMyjPrZG79Yg8sWAol+yBV+LlAczZFu4+l/Z0TIg3o3ihq3T1
OkVShAzdtV5WR/TShVcBkenByBLf08e+20HvNvfQR1c7ClXkjRrgQBcF6O34fHMyo1EHHRSKO7Bk
sPtcflbWN1NnsCT/MNBpZyHSeGoo6xtJjXvBECycr6CxDkZbFK2gYoFwq6NDOTZYcHG+wsO1m+pX
enFPQT2YBve1tFsf7YXz1QUUtzZMEzWzpg2opICAa4iCt8LxB7dWocUt/bDbT7eLGBjAmWncIaTu
k27sWjxf4bh67C37Tx23ew0l6IIhXPRUPL6CUAMPl+j+uZytpA61FvpspZu2w7ZtySZRq+360C37
6TsEi3GzDY4WWi2XJiDykMS7VE5e4oKEXk+7T5NAwfUgBWSBA4fR+fMBLM5qu6wbTFIU9dYu09Ns
V42RsZVoJEqZLxv1DsXNj2pGsQRBJVQUMN4Jbau3tkdF6gcL/n1hDzc5kxoEbVjCCfrOvGaUBVJ5
JNboFGnmRpJgn1vwcNwfIC2PTA26ePjIHLYTWv1BqIqWgCLfjFrTPelFtCPBVGyjNBl3RQ2lMBmd
UYLD8IKVcHUwejKhFiSJuLjcKHYhDT4OQASFj2ryrdSvw/xNifa2qGFZgMRreBVtNoISDEhjKx1p
kBxon210qt+bLcpIiSR/IUAphgVpRUQn8K7wBF7Q34xyOkgFLhFW4UT1CIlv0JNtQ6nPnalvp+00
DaLc4sKZgRHHobsDKwC3am48ozrJ0zrBRFrj4JTDA02PgfGrKwXL+mN/BFbbDIdv0ZuKTDciiMi5
VUxQh0AMr5w6XKm7OzONvET1vytm64z+sO0k6cnSOoHDCuzkr7w1+o1bGsDOjmY5dJIGNOznDhrf
VSeIpof1ILYIhgoljRiQJ4D452UQA8VbIBusUiXEepfJM1jvvT57DWNvHWdpFcJb/sXhtjQURjRd
DIFRl/i9d517BVjP7epOSrZExIqyaJKm4UyLMjEdvECXJk32UBeRgWhZluNV3tznsn1o8+PwhfWN
4jucm2EUFjlfUegbZWYo7HVWlztEZb/d4f/WHWloJKcrmuQqTOMvlMrg3AVCdRt18TI6zy5to5Fe
DGmA62I8aKechq4UNyfUIn7++gHWUIv1OCFd9qF+iTZNDYotHM/zdocwjSu2Q+wDaQUV/oszNYNh
TjPbQeMk13y5B8xACtmxm2ZbF2Xh1AX0YCSRdsmSB0KsEVWmeGxGNyJ30gGpEipaWcl0bt9KkqtG
v5Jm3/RPxMocX5QhY7GIS1thjt7BuG1ULnTVLmJUs8UJcbrxp46rL1G+J/FLghbu9koNX9bX19K+
jdQmDgiotse0cU5fhlEnxwxQUhB8U/MUj5CtV0X5iqUZIyruOLaMUST8vdRPoI4tGexYBe7avMu8
zuo9rfwxov5s3aClEUQrBqvUxdIy+MrDwlQbvLCwKIhIIZFo0423Hf1NzWNgPYCe1cmD3+uIi0MI
Di/cFHFqhLL6pTe2RRukk48hrLTkfqzLWxzKjrHWCCLh4lURhLz/4PCFNgTcC3qeYAytoN/ILUTF
DfWnlrbnMgg2UV4cIpLETpDqj0QOvq3buLQIiMa6r5hu/Ieii6KXJMggs70tMKFQ/yRnB2u6S/zQ
sUjj+vQLC3wOxy2DINIiFLEDTjPPqnwYg9ILmmdfE5X2sd/hl9schz9QanXaaawONplua/25aARb
8qJr4K0eJdd4twIn0KVrhE0f0ZHg93Oi3vdR9jj0ugceiM367Cyaodsou/sfMxkHA+Qsxgs2Umb6
QbZDR89bQWD/yC7HbrHvEPxRMS/lTE4TxHTrtojc8mo4JLvxrnrWt+aj6fwo35SNvyk2EF7bQeVe
O3zBQAOy3+iatqAhxUUpdSgCRWUXGUNR3FZDC78mOHQvOvgMgTtnoH1eI3UPBM0+V9YhSz11Injv
0dwUSiiaYC0v+sUMjdtT1Fav8hY5dXfEs2Ke/qHWvhIVgS06BdTuUaVuoCOD7yqpaG6RgL1I5F2q
O1XsQwyv03frE7Nwg0C1O5ItiHw4CvJna3Su9GPI4ro2lhvTvMMV02n0X3L+ZIva5pfsQfDR0ejB
uH/5zPqUBG1smvDALjnn+e8yFoS49d+HiMblWh2riWQpwe8r0Y8aLERTeV4fq6VJfzfgg3ZfaOoF
pO4AMJpbO77PU88UsbeLbOC8WIe0YzQ2gKgDyPJ6gylYJSITOL8tu66NfBW/XybF1iyT7djaDogR
t+sjtXRagPAzzuKoHscdnH3G7HwXNd34vzdQcAyApf2Q6ZmXSScImvw3HPYdM5w00pD01LEMZeTk
mjcwmGe+6dJEQNH+kYgHwXNuD3f6rtQxGcsew9ZT+zarQUcXKp5fa0+jZJ36bnTbtttYadaiCLDc
pml8U1eD6COWlur8I7hDcyqnTa6zt0J6lG7tx/G+8xQn0R2QHdk7yPLtRy/fxGfyXdTWLALmdqdR
Nxp1jDHKYa98xwq7kfz4MI72piziA+3y+/VJFcDxRAghKXuqs/raILoehp/TQ5Begb94Uh7XcRbX
2ruT8h2CU9ak5hgAZwz1vZL1Jz0TvSqLILjlbCr5OBUWRq4od7ocIFUtO+tGfGw5v3RNvll6Suwp
CJhXGLfZTXrbbisn9e7y7dBCIs+xWAlv87O7Bu+koQmwBaucMOtnq69S9Yw0DBpbrtrdT2CyC+uD
LNIXXYxZs3nigkk1GT3kJgBj9dpJivIT0qX3mW19KZaAUJJAp1rD/nRpTV21xVixmmFLzfxDS3zb
1etUdSBBUV01fpd+/qH54kbPLWetn+z/PQCXyStpt0OtOhEoxQxFlIFZcEIAQWUcrcN4VuC3+DGX
I39qKGptoGtTDK45Fd66E/4t2eaO4XMIPnOWorcqHyRAGFtt37vjRncHJz9J5xv5tn+BZpmrPkFG
+BpMhJukdpKf2f9x9mU7riPJkl9EgME9XoM7tSszpcx8IZQbGdyCwZ38+jH1W9dc3MIM0EB14aCO
KDHC3dzc3eyv/Dfdq3/5mv8ktDbqTIQXeIYS4o0GHCKL6l+S5/9w3v/rW/7jNqelPuSNwCegrc96
/ZJR6qrdpUn/5ST+h5n+337Of2TpqbXrNrfxQbJiJnSQ6yNsEvTT6kO8PTS90bUu9m6JnMvGLJ2d
1+/snLl2KLwPjuZt4Um2BqtgPWd2wr1/w/L/w338r5/hH9c+NVcYT1M8nT7BJqJDDppCnv6/F17/
9SH/uPRZm5tU1PiQTGSsER02IVyr//8YIf6vT/kHfjD7GYYGGz6FWFenJ0ySx/9+M/5vb2QUdAa2
2zDIRNCH/qd4uLAmWVQm71017Gt/jLSQMyv+6rz6y2T6z4qB+vaeKszxeNwkmKZnizt/6Ndv4vJA
xFB49krv30bG4MPwjGb/dcT+8Vz/KMjGftCd6flctbwJbVcOfxbZmc/1OyzITxdITrFVC3txXwg0
OLD02fZeWgsMYTFh5Z5uRr2J30uNW3ptzBAmEON0k5C6Li516W/kp+vTWNcQTQ2s3SWi+8qyhGan
tTgXzrU09qsSK1DyBT1mr+e+vWrFhaT4Cx9zdqjMPJzgJmXl0DjkwjMQtyZfF7m7Fn6LZYQ1XOxg
VKLSTyuvFPsyj5TM03fbyLqcDWNM9liOKJ8eyVWg13ujCyzbz/krBKzVonGXKqD3ZvmuVldrXA5t
vB7j41h6KS8IT8La2ITJDpof6YywpcRyjaefdE0M/mNhtEQGhAZl6efbVZCAQnx03eu9CyHf4pSL
QM5e170QwiaYb05/q2TNdu0+4GAhl8TCa59Z2+xhJ1A2sTn3WHV12wmqI1jqvsg5ULcvLMGnmctT
2ATXntkmZAnxXMrIxjawuxc9a1kp3eU+2Be78reBKbBGd+K6DC1y5/nAhMO24US6YF7D9btv3H4J
9SLJm1jF07QMC5DG4JpvqvU6TVE2Y/8goAROywvUQCOOXrDo/1Jj16A5Z3XMafbW+Er0g/K1FbAv
/R21o8lPw9ow/VgC8XaYgvYI8QkPcoI+jbfkmGc/bwo+JtEnHw1miIxqC77TsSziud13hg/tR61m
luKuTVSVoal7IJodCvXJYJiiTT9L2GTtyIe6umZxbAqfisMwJFkeaCtUuMJe/9DnQM98A9J8fQUX
bJzDpFH8FA0Th2GQqh1ytk03qCzXRZgpkKf1pf4jh7DNPWG+O4nRBGbh9g8cVOy6eRm2tevI0SI6
JMOLXsCAyRUGK85NFkFUrDK+pUiK4hvqRbV5mPhxUQJ1xUSiP/ZBYcVcC8oN+vI7uwr7XHPrOaE1
LKOaaCmxOb8E+bEzn0hWaPtmRaOd2dA1XPaV+lo4aDuxvGfFl15ElDO++vPK6sO6BCm8ovV9I7Cv
nocafUwOJhJ9RQ/VxnFV2xdKjG9BNmbXcT0zzY4W1R3huT4yPgVivEl6UFumlAe4B3VY6H7bnHgm
icCGF4x4ujyAemM5BqsRFpSZg6frfqk7jNq3vDmlJDHHMJPM4Hs9NVzSR7QMss0dLcbbwp9z1a/w
3vUTxPCoiLrhsbQv9XLUhhCEpze+b9oCAw2L4bKMtdc6gaq/qOQ+pFkoAQ1A6RpwjvNNQ/N1tCzR
GhrCAfNcWhUo61UMnsiipv8T4s0aR88pNiwKe5vlbXmw9v7SH9f6oyEC43pHNGNKE7KeBKpms18Z
n2Q8D+sVRk0jfdDFh8ynHGIuQyI9u79B/k67Ay/UGEN3cIvOVepmfTIIb+ncWnygwmG9ZEUdZjqj
JhCh216p5fN+N2G7pTw8Q1PtpoObTfuMJ+SbQAlWrL5qBqqxI0qM/29gis/wtRt+m3wL0g88SB8v
/S6dY2lep9Wb3zUoDLcMZ8txlcu2wKE3/QEUhY3bpO1pHzrqIS0iy3HrFK/La7vIaG4ctjhzbKg+
IppZnlTld0jvYnrJ7Y8BBKKgBzl4TqxdagEvdY9uHjH9sdx1H2lxagAOMtep/cFwV+zHYa6S2ROE
j5RfvdstOlwJMUeceaPCxKHtfcV57Za/zNk35MgtePLsGof1mbcWEd4uqdmiJgi22RTrwjPX/aQ9
5vSm1LFRHEe+m/kNcgsqOuEG60Fs0JssL2aWwEi1WgNHTRDCm+GYV5dRuqoRrFost68Ulrq1j0mj
tXbzNYFSYaG7rQ0hziWEzl/OY97AdzDq/uT5Gce+VXExyWt5KnHGVKZkENOLEX60+Zhpftq/ODLM
0waGiAvbxh746rB1M+LS3hjP2XxTlz9lScZuZxkjlE+CvkuxCP1n6e/Z6GFIPcPP7vh5MiQa/VWG
YNBfJP8g26XKovkvM8MUqhit/q2vZwCzFZtd2D6FwjOD1a3ESHbt10lnhPkLnIzIHTPh/aNeWV4p
OGGZuyp7M65zbLodZdkzW91hA/845oGSJcr6rtqB3A6bfLXWCOtV+nN5NunIfuJvhpYgetdiB9+p
XovU6dzrkVj2G036CorBNw6XScQic293kSIQ81+QaY3nHMbBVgc2GCfLuUnlrzFCy4HPg/pm65G8
Yjpnsd00lWg3vuvjGNT5dzva8XzSRFTjf/Whz/aYvEJgbZGd09OCiFvOPjZyJt2r9cRUgiaNpBG0
M7MLby5e8tGTY6B9zRprDdZuEV5UCdhj45C7Gn4XLQD1WGAXAM2JnB9LI5bk7fn6yoOlso4EiFFD
4dfQebPsoLLOjuorU4w/bufLOpxXfhIQDVPVpIVVOPockwWDGzRbEsNG+5Q9f94eydv8LvgnbiuH
247mTV+O5Xe9SzqX4/6NLil8/EnHj5Cu1js7aYyXUd0SeGkOYmYwMYtaQwSTUzOoQrJWGMe+d3ZD
fa1EC83R1B8wRFyZsY2ZtBGLY4YcgjqVgbJlgQrRRV31KdSc+aL6a/sJJy3Hdqnhk902ebnt1fmt
paG4WmcsCfaaV30VDhtvs8ny3DeWMHsOoCKZQ1Qxn98U+jTWq9PfYmS6EZcK3j7Tic/nxJRf1o8j
AhtJkO+aOQSGMqPGiizb61evmKNZDYnzp1c7FRRwi5cV8+qQKm5mxFOKPAzVQ68dz1OckctA9vMW
Nao3lYfMwHBCRDNvm/FQkYJwtnkzJ0yLKqCo1234QHIfvwgC+sbaGWCTwhpWSqxCkLCbJLSZSnec
UeDYh3GwWD/+Sl24K7D+Zp7WEjfxvjiRU5xFTQHTTquuRMYC+w4AIy2ZgR5a+ket93nzrCq0FRcA
YnWOaMnvdWQJcCMsHf767qVYvGp0GFd15swXLP+4C8VcHb0ODYI/vwvllEMXd8ULUeoTlwpEyzLW
di1S6n5WEk3HQrTEQM81N1yTf+W4hSoN+/ExiVhgDlBflfMsDbfEJ6S9xTYlpr0P6wAKrKCgp6I+
emVfddD/e1Ix2q0hv6mZeoMeplRG2lAx1UY14ByRtpwsd0386MW0ozjDPUCyCmOXzoBge/YowW8u
/ddmF7FCj43Vu7PYT93VNE0XUmgsV+5SuVXAzaL7sfXO2zRGtuKitp1LhxeiAas6+AvN3wJmpwKN
MwdrUfmFGwXaXJyR+V4rv/V60Oi1sD51BVUmfpem+GjVczpKH+9Gm/fdTNA+hwOd8ZT9Vz1jWwMj
e0eI31BWWN1LirdktjkmyT5LXFxNhIOxJaRS/Z5Hdm7eVO2eW6El9ICUh97xSr5vtBupL9UQOuOA
9abXQrPYMMSmHunrwGaJGU/FYt1To8C+9cOj6w+jeBsVvFYoEYrXqg6g2Rx2mP2z1GCzI8g+NBN2
50fuDpCCpOcqD7eeMhu+DubOEI/aWN2yy/zGUaBQO3lz+tKkDVOsj3y+UzOERgEGyZioG29WL0Le
pqXxzHL09O1j2QKjgbtLmrJFO6WZcJXUwHcG8GxxmqtIn249aD+Jv6DeoAg3++twVfpjWtzXtgLi
xRZa3T0FWBXfWizfme9EMxltK//pRZum2HjpVFfpbMC5z2X7bLuXKX1p26DFqrnxLhEKtfqDVF+t
ZUUT6T27OUlHeeagYkQBpQ64qNBVWW9zehLkVmLdycqjdkj9NIddb9WijkH4Nt6b+mfVfvvxZBT3
ZTHg2VWFxnO5fHENvuP1T1lUbKMGMOdOK0JSUZsps/St0lcFhJb72jXlT+o42GP+KJUEBmpsVTdv
0R8YKWFFcU0tDFR1Z76d7RHwdjoRmbu8q3xKz5S8AsTmtb/8cRRY3K0td1Ldgt639Fwi4VTvnL86
iw9WbiBBSpjdPywHY33qr6MX4MA/IHrOUpo4fYjGCZDIZmMpwJ+bYCT76g5C1I6cGRgYhpP1o0Xo
UI2zkavesnwaxZ6vZ12cZeZPWoQuJoOLGK5k1kU5wKThdVrSLFBjDaYIGClt9lUdC/6p5mcxXewm
d/uy8fThZ8GZzz7NNeAUE+6BNifGFJXw9Sa7lDJHxqbiP4P7uTOYhcdc4QUcPOsjh4n2kKux2ZzR
HVXt/ZxhKt4IteHQ9OiY4drGsgh7aA/vquE4VHBgPHIdltsJWaN5dmcNmZKpjyEPuBLMPFTKnEkT
C3aID/WHab228HnLg4XeDcWz86B3fJikagXAEUqaSFeh9xdx8svTv17VghrJmeOiFMbGmmbHgVGG
IhmhCGe81VnSb+e2223NWVFDFDvC8IRzMtTAkV61uRCmEa9W0GO2Z8VqE5O4Y0itY2Tm7rZ6VREN
/FXVfesGuI85bmiB2MXB1ONljVBXUwxt2TjKnvI9KwFUFuv6T/BXXoe5vTeJh+Yb6kAw9kOBhXYP
MLD5Kj6M8RXOsvKzpEyPzG+bJosSo1uBNFilAQXGzZYR2iaNq5q16ziKV6QPCb1IuN8iaOKptTcd
j1xCArQqEH4AWC3eemNzJrM/4szK+kytSM8ML9MuDmot0oGx2BKuTKFQXWnuxPTjoJ7J9Cg3hwPt
BlfCJVlgxdX4bFMgYiNE/hqMzO9aBUP0UHoWroqGuzr+TdCs1Yy4fhqpr/fC3FguTiaKe1qeHES9
SfoEN6HAhYSmv1E/hPU9TYdJ2ozTi9LVXgMw6Qy+rSapsoQYWWcTCpxs66I2uzo16kOUPnPmWY43
FRehnIkCcJgufgfBATmcMR0Fw3OPLO5EDySDD5z12zXqLs1fh3Wfa1jnoXvd6Fkuo2VOmbXBOSEt
XQ2moM2AeSdcQbvRQ+qg6wfd1Lzs/W3x+pK4m7a5m4MwW2tRN+5aKxLCBgYSQTp8Z+Kmpm+iaYOi
3NVjvIzXkWreanyu9NLmDqueZtlxAZWoFqIJ48MGSd5ZgHQPdRFBjSYjoN/TQpkDCwh0QGx8n2q3
ppFTBlTb9XMDq7TXeXjTUywNvC05DuCnzX9Io7vWFA4pqAp0SyYrpgawLsUS767gize1DXP6/dru
JdfYBjDZfMAPy1eKu4QaLe6ItDa4aQpXT/8EaBuExqmLOgvaGLCbtX3eXlaoH6TQoR8UGQ0GOC4H
0aYLBHiVUdtgRnt0EJSk/jFoA3gn9QXVM2rsbDw1WMoRPOlxgzJ+K6SMUkBSjtuCMpiI7sWGqIKd
3saC+MqMEnNDiJ59ASd5i56m6p6pj5EoLoE8HLSlIYqeu4XJfd3x1fkbxpfw3sijbDsQSKJte0kt
T12PU2+E0jyNarLlS9yqbag0f2Vmh7M+oN+IDpMFC+d4Hh/zOngwnRNth2aoxUj2wPbUpWl1yKF8
dktiFnO8kHNpoVQD1MCqzkXrMcWg+doTnvKGjQBD3PGdcvNlutPlviajT6wvR7+s6Y+mHA3+vaQV
2LAB1YRnpJ9OebHVqCBJ36DQ7m2mriGgfF8fajqzLX1FbwcHr/HsbQBee68RnSBfRbQdBg79eaxQ
S8ITiYKmDGZ0TYcn8Itl40sDWZXs9HTw8lGwxfRX7cWe359+ceWsYa/2Na0eWnXi4ltJAUWhQ7J8
6CnxRhG3SI7F5K3iu6ApaxTYHhTntUoUUGZO6TnmyMgaZstnCryOItUSkbLt4D5XWNJbh7cVO63P
RM8nJpEaHIAdW79DTc7tgcrMFENH8l0Bu4j1DD6s6DtfGtQVi7nv7AtWYdx0lq5FLrBvAaC4Yd3Q
l07mGj16BtnqKvXoV3iOid40+9jlv5CRYRVJNNzIqYdaPi4vZqtx4SZEr3o8qpW3rHtN2TdLyuaW
e2tOWVcj5aMy0rPUE/JgLq+Tqnrr+r0VGW7KgZMo5+ChUNPPbVx0n+t0p9a+K2ILhYv21xcXoHm7
793B9Lcx6tdwlu9NiuuXMwqMpBjQhGqNsMQeZArSDmr1iaWpzCkR0ExAIsWDkjzaZCberIURyz1I
CjjBGm4lP1H92tkNotUJrR5FJfCFJlSLOUi4HxXDzahmqIjNCn2TPAeRI0Or2GFkno7590D+LEcc
6XTrcCidEhVb6VuYcHTUSFVAMc/gGI85OFwDfNMCirmXOCUzy0yTbeKk5x/9eM2dPCxUy83BGOmp
4zdc8UzyZkriTc/AT49VjYFJFAbza5lbEPRqWGGVTBu+2idVZx7rdg41456Od5V0foUPsnBe+sqf
66sF48V1eulh5KWimC6H93QCOwKqdUmDlBsMxuvuROIJI0+mA4oadKLZpKcCbugEgopKjr/7CRGE
7glt3Ntp82KqL1MG2rfHe3eg/j+iCMXEbw8sAEIxLw4tRdqmu9IGT9tBxAX9Jboj8xpJuMZCJYJu
76YKd/Vb1d46MPYqqHSzQhZS7pgqQsn0Q0F/24PGVCsPrCbfz3hvhcp0J+qLLZq1MiBgs5vBb9UH
gUprpa0e5iBdc1HjYgLu3e6YWHnRHdC0Y+uL1PB7Y4sJKhJL/NAlwyrCmihIA6MpftWuunK5V4oN
7+zVToU/t9QrUWuIPlKzY0GPymQy0ijwlMG8G8ZGrD11XrCVworvYbo0ojhwJH7M1boFHqMFM9gv
3089X3p2+Gns2x8djIlegDHcQon80EzH3NJ9gZtRgD3qW7QqDJ8vqFNo4Q8I1c2250/0jPej/jUL
xhkQkOuWw67zfaT9K1VAT8oZ/L8NmWLANj2saxH3GaTPxd585t1ilzdno3vr28xXlYXx57rrCl5G
eDXSDhgIYVYB1HM9R4Md8qiFJl5HWaDwmGOl0l30lr21dTyrjDXpeDk5rRMERZSTkf5wK7Az9BHU
8+yAood+tf0cAe/8GdTowIGnsIuQ92u8PlOPYgGxgDeF11sqHL+eFV/DbRpBy2XZFOTIL4hCjvju
NclqHIaZ/tD6vRevM21cbUEf6Yh2RIlm0yh82c9sWb5VEraZE8gCzbBrPm/A7g8JJDdsF1uMbAKh
ozUfQoexnO0c2uVF4PXSp8yLa/ejhzuu9xd4c/k6bNryZgmt4aghpFW4DTKfPAESdk1fNju0ZhLw
wVWn+6JgAU3xsu5FUiesWiwl7LRF8e2hCE0Ff/xniVe7DTK0e9f2zqHBp2zHyRR7zNK6eX01cZ06
1Hc1oojOseFZgtLC6BaosRzqEtfR+bXlLeMomTMlkjmGe9fPghyXEuYK28Y2cD9bGdWqfpjGh4NA
jCFgYVRJ1aF9vh1m5CGzlcnEr6QVyC5nE1721nDtqsbN0aThoF4bbd+CKiCAx9ce3lJ1zKHikls+
Ru3YnKPksVxOT3AxApHy4DXMjCQwZUovvLhZVcwLzdOtV0ouCsJwu/hDjYfH16nKc4kaUZtfWhNV
5J9KWzbi6irDWVUkW4w4Tc9QpvEGvoB3f5uUK21Ml7Rvm0m9GRplYLQWVFiFetQQxevidXg2lsxw
UbQQK7nW+LE8dYs/ZnwjCge8uK9KmOceWvNYDD5wk5sDYJaHon+3oHgCUGejlpLrh9ASngFmg4Ga
+aXqRpeqXZgiQhEo9j9RmRbM8+RqY+p1Tzy9Le5z9tVoXnPjgZuUdcguaCdnJEJnyEI87YnE9cWR
lAeOBhnZ/HKEpmMDDr5HF48AvcCrs/IqYrMOX1/0mDBtV7deDmWO72kCwGCLEvwebi3hftU0oe4E
mzb5mf46FwS4LVTRtauUl+fQvN69azZYEa1nmeVNm4IcBlAr37h6EO0dFdikfNqASUp3XSZk62ev
UPqlDDT9fZAXSh4VfRvR58intxpCtkiQtVxg4qOHZLtXaxPATQaU2odTJVqOnwV8vjnf2+IVhquM
p4cSRwE27cZUYnf4U7XBKaJ026CRs21xWR6d6nfjxNMl0Jv85PQAZS/W52d1uQ7bYQU13vI67hFG
nfIFDSBHO5lwK0KHx4bBU/XlwOPPRqM1c7X1lOP1aMdM8ahxGvmekiBzGrd5QlAlECTDEEGE4rZo
zgVSdraBZL23RsXm/toQEwVA5s50iweo3qzGSSDVCeXP0cihzrG6flflpwU6m+cxCg0PpZnjxI2l
xXPW+IpFg4X8aWIv1A+hXMvhV01/N8xW1OhfwtAPjOmGFme+rwTSRml/gn+GUkFmIR2CeSmn1OVl
RJvHDNxi4kq0duliF4M1WH/TyN9cjqBKECWnu6JbuDvfjuGlY8Gq/FQUIHvvM+Gu1BIdBfDmVhn+
Jd1ciV+a4pNF+6o2ftXtSnoQCu7qL1RdK7RjsPGNo+Zj88dDQZjp4CCeguz9HwSbmWYeVxNwSaKh
d4ZHGvovD92afBV7C9tIAlsz3dkkB/th4h5lHB1jbIqbNLDEpVbO+RyYehaYZN/pTajohPUG2F1j
dsV8G4f5AMw+TXG+7Di6hhpITTzps6sGPtRY35VVCwZAw7EJyv5q0WtPd5riL6hpAJSem/zcTMGw
gGXRr7MR9/8BIN745OXbH2uIu/KrW78kXCG0eJKXCQJXhRN3+tHSXCL2aB3m0+ip1IiJrD0DBJ9l
So/kdw3/rcnDVpGBjXIns3xanCwlKOoBUBc3MAu59sBMTiau6vSNTRV9PAjUYzlqwGpDypM2mMbT
uu14cR6mN/hUBOYS0DHJxVFH+UIr7Dwl2Irb1ms7IDjtB6lHTY0WmI/NKX/rctCbvyT7mA20W/JI
h1mIBX6WZ18TSD5QV/a8M8ldmYFmXkGvWF34dPbZCgiob3sr1cI135Hxo61epLWX5tsE+EHGn0JG
XfWXo88iO1e3R4zTrfE8L/7EhxOvOh+bCoEwba/Vd/qc9PN94uC+jM+hTiwMvs4bSMrxg067DO5R
PTq0CvD2kLLW/KTpsaZaLPqufAZJVZt+HbC3Vbl5TRVI20cbLnN8E5Ps+dSBz0Pxi7qidfxN+AY/
GQ4o4MHXceNNX+GvFgZ/FD0hqFoWBCAUtSXQ+0SP1pMYALTY2gAtZnB+OqhTuLmAuk4KNHc2YAk7
Q2EL9aoVKL6jU1jlSevkvoNnc57coIOG4g+q/foZkLsvu79iIyZQQNMgBFZG1PYDegMzS0GiNGpY
IRSABYGhe7Od+vm7sUC3Er+0DyqsWwvbdzCtO13Mfp8OvYtQUmSQZoBoYDe7tf4zVBiFwDTA2rK2
SCjIFQXNlXk9aeCKGnSTOwszCfd5+Jsxw6Nw1Chejn9M5NZiGVShMqy2cNlywMHHjAabGvSjqzZv
zrZ//gTWpZyAs0+Z8zFBS2g89Fo4VjlADWzunTDDJEEP0RdcrraLpxmOIu3ped1SoA+yo5DEoqaX
Li8LJDvI4hG+B+EdAEUR0yMgzdu1SIzBn50XgucW80NCu4iOocg/7GY3LuelNIMBOgJ8AlFNH1x5
p3QAOl2AsnCe3JIesWgOeLiT0AYi+w3UYcUPPZ6v0H7GMoScRU6wQu3gCTF+uTLzYQOtgDPj9IE9
0oA6QYmyr0VlD0Ic3bV0QxjWjyJ7mJPby/eh35ma1wI38rL0JM6kbo2uvSyAscOttI7POhcDJFUB
qx90ywr9ZzMOuh2pPAR/BRmtcehx1IOGBBOqWkxHkDbZ0N2oR0yGlVFL3uB6yZYi22Wm4hlYkieP
FOBs6F9mkGjOdrBlHRiTjxa6UCeX6LMH5cVQra+G2BH9lPeHBt2gFWQMJPfjEm+I6n+V+ZjAy4CT
ydFXEG8cYHDrChzLwc/mtxqtTAkGDC0fjMtINLEUpCsbWrBP0xt9daEsAaRRJHy766CYnC0oQLat
abpHKhD8RFMf0x8p/+7GW1selSIekMwN/b1Y/I1zCG6EfPqjKENa8sWB3DrEXDtTQJV+IUYpICyH
5a4+CwCFQMUPc48bsI1ysMDYZoB3wCr4GYJOv9nmfl5xECAcVzwBVl+602K5dUti3cl2xPIXrnpa
BdRt4f5q0n1mGCdHs60Nui73M5yYKdt36NM4hT9uaZDZEITFhaG2BO9lAgLTN5G+SZjT4tu6etsB
/juRpv5a2BscsVyyOhrWWNB+Syg/cHAYdt3tjK2PmwU2sLe1/JSSepKGa0a9KjfAL6SnLY3I8KS8
Rr8xdiaKHq5Xb1J6Un2t0J2GMWjXY6RHnbzUebGVb05fWshDYRXPrZaXojZwDBCdUPxDGiiDIn+F
3mYNQDfeyoyGfHsf292Igt/K3/M2Suv9Kr4qpBWR9p45PcEbgjdUaKfs2wE+5qmyk+3Ghhw96+1j
rlLW9QdNVLg0BkavFK9BbaDjO3eWXwJ9ZnXEkZlz+mWDqalqAYr+3pLWb0C/Wv2tqSUQXLRCU7LE
rMbWozuu+LP2YjSn4smtjUlRYcGzx88MW7Nqr3EYiyHPdmbqQoJ6oAta6JLNSncSIiiVu6abqCEq
yGS9Wc4fetRoIWGgDYyPbD/RlVHr9K1f7jDagC0zVgCBhRwMW3DAXMG//0P/myDDFfhXHGtc9rlB
I/F3UzGSYmJk69EXJpRDsuHYSvu1Mrfd2PVHZcNUoAFTW/QOMMdXboD9oju1doESZV0AVotsAEHZ
wHKqGTR4QqN/ns5FUi3aZ7GiQuKA5KaxvUNuBgzDcjPGHy3L3A2F/nMkqdoK0P94mu7SGecMOnft
svqWus8U8zHiRKgzfMhFk+ROHZCmjIBuN3AZNhU+R1OndR7/h7TzWJIcSZLoF0EEnFyD8+Sk8gJJ
Cs45vn4fenemIpGxEVLVMjOHluopC3eYuxtRVTPrm1yvrlL7sSbJ9p1kBkAxiq+kfmg9LwUtmDvO
Uq8WubWtCTtJZquES2VdZPoiZtb4ROwlIiqaWuq+Ce406mTLSlm2yl6Nlr5MVl/jMzIhICHUI2XI
lqNQVp9a/aDaq7ydtflcCOZSuEnA2gkPCAz0rXyowX/irmSkWaatZPc18RaRI1Oi3JR6w40oLJv6
2iQ5Kd1dadDcl4S5wz+2SF21IIRF8zpPDrIK/NdDhVrPp7340FJuKyRxlhdbhezMT82prlC4Clrm
AkvFXHGliVIazDJ9zkn69BpRtaScCsFXJypkAncxN0wtvkkE/6aw05NdXz7QTh8aogNZrDU5YY8N
N12sLzvpM3Xf6XEhjkChSYMxskrrZgcKxuUZz6Yx6aKX33X+TnOo2om3NTe0j08BL5WFd61epKRc
cnaX+s8Jx7yrAP2Qv6YTUQOGSEio69mCTz7JhBeH6rfuAPczClD61zEvHFdpmRKrHCKN0fBgdWIv
mnb0eHpxaQVvgdTNFDOcVxTzA1JEnjU/mZnZtHFkglOiSXne6WG+9g3jNXBpKMTwXJaODWZI14No
Xpc9eQm54qqqNaKjpqOxkKW0LFL5PZINHVCZ3a5gWQ1e0nrvRosPGlYRvIdJXEwyw+6RQOBCaWyf
qpCmFF9hGvq/+qLRNpVl+TudM3FfR2a1qtPA3eTID9GRADTH3Kr8tnJD2oFmRIm94kfVhhXvjKAQ
b422apdNkACjqQOJ6nyzcqsHx5PuBLwqV6AN9YuIuyMBoNFAdrZVa6l0L2V7T0Q8saj4RiqUUO1F
Ce9CSMKypDJ0b9v5jyr0hM70kYcVKBq/ZfWDLDP2tsjnCAjF3KzBxnotmoVOGbiX9WwdW2J/Q6XO
n1qgPHZOZ5obIwCM5nd1xGVtRjPRLPxJEHoM3s7RglAlX8CxKnEq1fWHVPrunPS0XtpaWe4rh4a3
VYfgN8IWXl/OrWIEVrtB36ueamhBkg1MBOvR9uVJTnVfLKO5Sx89V4NdzsQBnrhqKdHWEEDfRpnk
EwDW+wQfzYX8WvPVmWrtHUWYdw19HRNUpCQJ6O3bbIB/Y/q3OOs+GHoLfr2QRZ4uyE+2GuZTtyxe
opy2camQf+eiqq4MO822RmW+u8lTFUtQ064QVF1IHs7q3UQhsR/QjkJx7zwCKbV8Dt1HoB+TpC5I
mh6Npp64znXd3TQk/1b01UJlaM10omrXLu2iPq9ncbKzSKs19dCp10n1HFJEFp1trq5DILZ9xpxl
MQYFhvoML5CQOrOEUK1JXt38Ueh6QIRriyyv3xbJq+5HU0nk9Y68nWxFs8J/1l1mHyqAlsC/ApN0
ATvwuSZ1220DDRQvtYx40HzJOQ+m8hg2FrAXf1IrL4q6yf23tt9XNJsD86sC91NQDTfwuyZ4qFKc
v7xJOnEJ23na9rd2vyh0a6LieYZ0W5E95/p7Zn2V4UfPLdqhf6LGB1lLkdkYasHKOjetWZmH9Bnb
qemsu4woUo73gV9DFZAXkkmYkd+H1pdR6TOpsoEhJ5NAtydJfAMuaBa3cwmo59AEMiSU1stgEzYC
MWZMEKPNuLgWct6824mzNIJ4brgRdH2NnkAzBadgqDuptYAZZRMxq1hXcQjCmxBAi5OQwapUy4dY
lN2XxGIa6M2UecLTjrpC6j0PyYJcOGsnfLLML3qOlnIneMK8oB9akAyV/TYP+oMKJD0jiXb5jMKt
RBunaa/rQlw2IAF6Bg0I4ovI51ddYdeWKvh3CiZaTh1UWcjAMTRPXnvgMHMKpXWqH7KKTr+hgIOI
lrYBrFUrFr3/UcnezC8zkPUqx9S8TTJQSzoV20ydm3VBYSOgisL3lOnvFntXb1ewoKaWR6ULBGzW
+jOtn4txuaiDp8YA6l6ks0x+c4GAdHa/zInCUd6g8O8zgcVeh5a5Ro1p5voxQFFhZfX1RqHoJGXd
hMGpk5xxSSI1a89KHuiI00LpSpLb6NouqwfXo/9MXBwRXGu6tzF6OJdkoGr1AtqKVkwJ/s2eMwd1
2nbOnWRWGwW4bebByy7C2770F65274IbJ5WKy27Vd91n6umkooH1oDVIrzNcgeIBF0gnWKskg4xv
eHiuQKmnfS4kY6vF1j4oUWinpJ0Qu1jZc7flraCq1FT9Jt2H8S7Q9o0EFIL8+SqyJgnXDvUNwlYz
XldqTgnXnVqANFFFnxD5LTgFQXngq0+Gec+2Uk0bmgtx+tLRUvcaoLmkw3q3T6RfpfGqe+Ws7Hya
cQsxWXkEJqn3YHIY3HIOBk/vePKWoO1ieBAhNSKvfsq2BbiSaN1Frzz4dLSDz4xIWlT9iS/Me/c+
Q1Ejq+/a4LkQ+LHUWwEEhw1RE76HZFU4VHojsM/K3NC1DVUKL34ouFYaMF+t9SvNg41bUwPn1rE5
X5YYz+yMvgcRAdLvtbx2hsZmKNi7WOzleaPFGVwHdt71IZkkw0d2RFRgahVFKeY9/BLVjFJYC/o7
Ba5NJQFqDdAzmzc86Jd90wC7dRe++S6LNAh6W7lGuHchuIa4jAO5Y5apsgxce65xPyZVdiUFxdIv
E+qPBoyM6t5t/NeE9zCr4VZR7zZNAFF+zxVapNKiF/IHLQQ0E3pAW1SLwmquL3MnUuZSTSPT2Kuy
fsXjY+dbdECd3tqGARNxm3KuqjFVG3NqvUTqzID51hYzT37jpQN8mSxa+7nVMkIAUrkHXySf8BCi
9sh0dlX0VUrGfSsDs98o6aEZmA/tZxpRtv6nNpmt1IpoOaZA9cDIEaL+j1pCUumDKBQkdw2MpiRG
L7v8U6RVPjxhEfBl8vgu+oSS0JuTmIhZWzXZoVbpidIYMuKI3ijDxpnbUeX2LnWMhdJy9wwlfntH
1MCaEB6aKMom9OFXA5u+sunfRwB1Vc/Y9WL+4HMnuSnpg/CEB+aAMOOr0gDjYU7UZpvdZFoyGXpo
DR6Rz1p/qnbUrUCmgU6DsD/rvrSPgoRK1T57ipjhniKqktT0Z989B1giRQVktEPwuZwLi74YbIhy
6uZXogUu71b1rm156uoT/DksN361N+Rb13gRhY9E3FJJ7sM1/TjymgCdBmgY3pQWnUo+p10b5Sat
t7EiLWI6JYG+qtw5UYwUb7TPXICgxIy4gUvE3VG7cwa6Fe4nhP9IewqVnDRhCyA8sx5UUu4YBk1c
zgRjrQC46dzHztnI1dypTIDlyqwNgYq8JGWwaruAW5PGaP6huc9+/qDW7dxPlCXoNl+4dQzKg7oN
wXAfpOBbB0IJYrpzLXq2rXbVC9syXYXdLRJrNpS4fOkrcB9ufNtcuw33h4k4Ztps9a5a6N3OoF/P
yzrRml8Fd0VMN6mhmgQWQfwsvnJYKDbVIRrDsFBmBnCNFkjzSiuo2U4te5pnEHun5g50qxOuSvrD
0cr39El27VqPjvMri5YBA1nANZgu486KqZouU54nS1jwke0ePg4NI9faBOYv9Mx87YaKSxjNLWOV
CjeG8lJmEAcoj7TAZzTjRikhnRxq6ZdaZ3zuK2bu0t5ctuFdXYU08Qgxd0kRzRzzXsexJf9F8Q6q
unXsTaFeW9qzKoIy2MnmirOq2r86Y9ptXX6hYjwXwE1g0m21iJiGOpXUgbR5MyyADNLC7feOVHLd
D9VO21r2zH82AnfqaneiCmJ83WngsNYaUNRka/v3nrqQU/A5YDacfm5TsSr3jTWzih2pF05FVdiT
yrXQpAuAxCm4C+tTEim2NTEJxNJryndFBIeu7JRwqtWTSHhSaJZX+tYUb1zZBXo+qR8b0pnG3spk
hf51G9pLXZybhNQBiZjCpe1HG81e6RlqqYCtDnmykMFo0KqTwNUBcFD2Ea3kmn9TrhYimY6zGYCp
BT28K4OwXQLiQeXUnSA5TEfDWjQ29Thu3BnkhPygxK+5sAiyTyO9d9RnnUemmNJwbnTIctpWAkcF
SnloMIchPYV3F2aSPa+BW9YLp5trCLWb0bajCkbWn792/F8RIZ/4wVstHwBfETWC+SDC7a87h6Kb
tjMN8AnUgzQuurRdli0mu4i+urTPpdUwP8bPmw+7ooRVbyOwgvZL7VD22lkqE7hWZoz+M7nwcLqr
+4SIVqK+M8TCwpKcccBzK/pbanfAa38l6bXTCdQgrimj5tWNVd3UDZyIG7smUdsZ4bXkfMav9JJg
hYq0kjP2nkLcPGv2Pqc5PIjSQsiWHUkwz3wwoc9EOFKC+1PWMoDUqrkDlgjUF5g//Ie3slv7xW2p
JBPd3nvqI/8KZR5aJNaVm334XQW7j2S6oOZoLHLtxfMNulkf0GyYJznJexhyIFvRd5oWzYdAF9RR
jEnHwOkYhN2yMEjtOOz6Lwd4KtW7qRPsibLTQdXZPMSZBnTEn8ARUb5cfSrdUcyHcKEvuNeD8FNR
JnVO+WBfig9VvJPKg1B+MCyTtNietrRJ6wxmy9I0H7165Taw0uhxitmKpja0BwPEiwtHYM1TKFSP
mrKkFAcjMO9XzibK3hOLYEE1tgw9muboIse7OLxDhGRvdPI2ApjoCfyNAISLCLikAG00Za6KPi9k
OJWhJF2JLRhhRVv2EbEvZDUK1zR4D0Uo30XGr8B88EizYItMi44BVV620LMbIYK5h+DMlAh5IZXG
XW0OPk+Z04DBKDFgPdMItgxp0yTlzIkfy3QXCzQAWlIBmi+8CIZnHRqLIvEN4aJ10LKV+cGsA574
V5bQz5Dk7fuPjmCju640MDKQoQEUWfAJJtW1RCmSiru9kt9S0Lxf7VWavBYULsE2+B+1t9Skz6F5
YvrBlCmFE7t/Fe55tnUu9I9MeR0ysKx9hzbIT9L8WdXNOmleug/Rk/vQPioEzgeJStdM98tZW09D
ay0gGmlODXGhDB+kBnXsPbENRUdjaCIzHlhZqcoTF1FoLQN1Fn3mqCUTJary2hKXZTq3851R0R0k
wk9m5YNHUL4fnhLlhj/03UXyoF3HICUSIMtPEAA99a4DGkDaWX1x2OJqS6xvOHeRviljYKbSg+Ve
B/VjyevsSGtTusn8TVMtTOdW13bwM2Ukxl8djhhg15hql/ue9M8Oz5QAI3lj2wvKx1k+T9PPAsBO
sqmpPjk891PEAul1180+yeceSYkKLRayTrDWSItB9cWzkmugrRq4wwG8WGbaGUsHlOQAF/vk3myz
Zyu4ce+9B8ixVFMYPgq1qZxUt/UzYFDUl6/lYMuQrLKx56kLfIp3Pd8RIKL0Ig3sIYum9AQ2m3En
Pmfb9D2DetJeOREpbrFN+Hqhs1bJrbmQMy40AuLbDkzVk7URXxg+DdcTIpQ5Yb7EFdmk9VoJU8Yv
vpVtex8A28oteojCR5G+27CwYv9BTaQ1CSmTASfyS3qnVnPIojkdBbCB+bo7eA/Jo04xaOGZ5FsT
GivQmJMvmZYK1TXAUytg3EV7AHuQg5z8knc2H2vpsqsdEKeZyjMvzRjY5E6VmeHxtz8Tb+o5ueJC
9eGVAncGzzit1ElVUOMWtyQAsX5Nil346xDgB4zel/alFyYtEoHzRoHkMS27GWUCt4VMuaEO4cOr
2g0EvOsOnLEOaWtS3BhICNy19so5QDaModOsYjIlAvRrBYRYAWF0ToUwvzXsVSgsBY/dhKYxDZ7T
r15c1+6qB9EFdd6bNhQQUnFVCFtfqFZKRr05OdjNY1nJV66yz7K3ULg2/eqXWDxkOfD8aFuX5jKW
6JGYa9HIJO5JE2ImVCj8uWzmKRzWGkS9vjwvDCAPBPtzBPyRmIRKoVwJRKImee/dQux+8WfXwBxn
7/HEW8pXiAHOnpqtse4WLhWcyQXrgxbWOesjhYnILRILuYxiai7fKm7/lXtHe7y/AWX1q5+bc/8G
YpyxM67sA5k9lL4LP+CHWtsgP2Choqpr6GgzuIHfdyQdQ10HKUYHToBcJirDmISrQnOQyakGKL4q
bF1LH7rodTI9v/DTdpG8NbEuIXj23W5o+pGumxGRTMoBiXQysMCFnZgrVPodHV6YX4UyqJPVebs/
pEP+We9vuyOhCaf3C7V1sNvk0W4A57ucYOdVZrT6eUOXFjiIKx1trN2JbRkQdU3jSDvISrqx8uyz
o2EAVmVZ9dadlvyxDBBrQ7Geqe2qYjJxcyQlIYSBpbWqD6q32fadC7NhHpFKVtTTz6/t1CZqommi
KSbxP2NkqEybJpFaDKkpWX5EPpiCF/WhhlyQ2jq1iQweknWUgHRgs2PvVG2wMhmbKNRw9cI90jYz
k8zGUBceBbM2v3AZ/FBUGXZQsiRFVRRV+iF52lZKzkQWMmmHiqRuWwvHhxBvNReWddIMU1IkVWZS
BQLJ333DqRH7C2xKG5K1DkBgxBlQ8Esn+5KRkTpMnDJ+XZEx0tkQpBHRNkGA4QqhDRTnvD+cNGWK
lvmPoin6vt/XE7sZNQ85KaYpXH6/WLjle2J6i78xYjAvBddGKXH4EUcHKig7uU8CjMDfnTThWhjI
y7Y3/3dWRvdDZKpwGlEk4xGFJd0lOkIsJXjLOHSyC7t28hQdecFoQaLae7HZ84Fq5VZy6YeQRiUf
ImHE+SX9kHEbnJpx5ZpIDo8m8siOp8epLwjYiSsdQkBQXBdS9Op6wBoigRYE9Zx/Z3C0h7JURk5b
k6X2rjIFBgwyXXmw+vS+FuulXF+Syh5+//gJ1VSdERMSeDuO73fHMAIidDrLBWonT13yapQGTFXz
wpqG0/LDCKqczKPildTl0XUuR07WVhZrchD/aIMv+dKQhJOr0EVF10WZ/4ijO6HzmkA3ElYhi/Um
k9mnFFb/y/kvI50KdrQjK8Myjw6RX1KkLhuseLDhpI6ybxLcdkl4iIjjXNtEWlCTpkzznCuGdCXY
lnDBGS8tc+SMdookbRIR71g6qVkXzWzfexJCeX9+oZfMjFyQuQldJdvDOpUNFUZVf4vJVc/bkORT
PqEr6I9aliqiD/t9M+3IhTRYETv1VfDhgl8TNHXKyM6d1RzKgkISJCcNfnyNSkEivreJQtvd/zr/
K07eIr9/xFikMQmhSwnWsKHRNGPUqrwpFAgMZjA/b+f0jhoyy9SRDtZH/gk9WGuIaLgYbYPsNgad
Do9NMdfnzZx88fXfZkYOWkidb1MqRaarfABAEAMFqZ2lGZrTchg0l19Y1cljfWRuWPXReWhklyF6
wyf0NBBVAxtEd5FMOL+mS1s3ckYhzFxHQEiE9t2hBWypRs8lRbTzRk7piDEQRBLRJ6ahoo+c0QSZ
wtwDHq4C7Hjefij93gTBWAUvTryOwRSlafM3ZxkV6f+8yKM7MVFw7TYlWgoCeyda3hJw3BbBuAsu
cXJlR2YGlzn6Rn7tCaU6mLEj5I2uEu0u8dIr5GJmFtUvx4JeXn6e38yTT+aRydFmCrZsAaTDJLi1
hZfrBzeBbg1exQHIIAF0vPDxTh7i3/bGh9gs5dAwPGKbmvJ3DkU1B4iVHWJEks4v7MJemqNIDTFN
z09jDFkBmoFSn5pbz5Wdqe0Z8cLs6CdVHnWwTIrvjfriCJKTB+FomfL3L8mITfTHh2V29sEBFafQ
WDARlDu/xpObaYEdsAxTNRRpdFNJYZ4mVcfHC22qnotK+DB6ZuJALzhv5+RqjuyMripHbZi03WKn
81paBx4kauCFhnDBzMkrylKhCRiaqTGD9fumFWkUCl3Fpslttwij9FenKBdey9M79tvE6IKS6zDs
hSF+r6TkIa7N+yyB9ye26who8PlNu7Sa0Z1R+EzJlUs2DZ7GTRnF5SQL/ngszBDwHu3Y6MJwrEQE
lkGpDX1zTfxSGHYAvxac+6MDAO38ei5t3eimCAy3ZfQdW5cp6Gk1pAst8jUxxNhI6LwLxqTT1gbZ
fvgNwyK/+4LvRAIzELHWGMmnSnCmSTq9K4EpKs1DrNG30otta1dvhfwW5cpGqKnRqQPSz6cR1xzC
4I+n1/2z1//9RfpI612Ps0xsSvbaSUF9UXGsqPYG5VwWdxldRV94P7/fpw6dLkqaxbgfXVaVkf9U
6NabZZxzuA1IZm6szxUdNn8W/qnELOs6tjPyoQRgn1O0GbEdbZB621IfhhlWIeNyfj0ng8hjQ6NP
quWm61cihuJi5VeHFhoK1KrKP7TyfeEBWcr3BQIX6qcCBe+87Qt7OZ6j2pRd0DYRpiPLovMFdg18
3LwRi/V5O6fOPMKrlDqYzCkymPi710qpkyhegp3UqJaKHv+SzP7mvIlTYeOxidENZjmKblcyJih/
QaDaeiSAMgJ+KGsEj7b4et7aqfDg2NrICXGMWI4lnF7pQMeodz3KJkV31wE0Kty/qBUd2xo5IiIk
PhrZrCyE0S+2M0dACfuPxzn/4+1MhGAIsUI1eLSgLHZDKxQ4VWWQMesg2dZ1cnt+z05dXTrFi/+Y
GK3DLeumklUw0Jpuztv8PspEsKwCja9WvTR68rQ3/LY1OlPon8eiX2Kr97RJTadem7ntzAT6Rjsp
MObnV3byGMmarlqarEiUWr67t9I3jqY2bF6AvKIP/LvU0I4rf523Ip08RUdmhj8/CoPbNFAiw2FR
ngaMCzMCgEZO3dRvFgFULrNe6NGVldxm+UqsHnuEQdz7C79Bxsa4CqIf/YbRSXb8Jgr7YliqSytr
JsePOvjI264DjEtDXJ7rIMlM9cq8dApOftEjw6PzrYHYLJlEzzMDZDRo/GmEMBciZALA955+fe89
nl/qpY86OhFoUZiO1GGwpB0FPR0RhDAL/+ZilBmzq6mMvKKu+f2T1m6Vt4qD/KWDfEdRUjEQ9OiS
35zqMOlHRoZveuQ3DdpHhsXuTXvlsYGJ1c9TBTYorToLXenygD5Aeakkd/KCPLI5OhKZkJl1OSxM
AGGtlw1KuwifUsPXLRT2iuLCQ3bSO5hUBhLeEA3q2t+XGLmwi42OJTLl2QyAUgHSbrYplXWxXNGG
P+8aF6yNn01Q/aXsx1iT0BPSTU4eyLIYmrBCz2xATgThBYsnnVHRmMGmqipzTMfHTtSdQNKwGJh3
vQU1CMHmKLVX59c17NKPw31kZXTGalGJi7oCcOyJqFEWOv0/UJ1IB2hGBN3muUQr00fm5bzVS2sb
HTSFTC1RXKzWGpQnIABevvYs5+FvrFh0PFQ6jj+qI4wOA9zQgs2GkutZuw4d5/TCGImT9zMG/s+E
MYqEnSrOkqrCRBZ3qJYg+ghY4V+tYtx30xzHYr4rJqIWvlmQIIR4aLoLEfZJ94a/zGBZi0nR456b
6EgAbk2MaLr2q/TFh1yrVnkXrno1uPGyELV0JAzPL+zk3h3ZHL1tfR5FvQcLF4KWOWfS29rsjAt3
7eC9P7z7yMToDNl+mJIJsSwXPSwB+p5pBu0EpYplb0sXvtMlW6OTZGtW65uDK5Sa+8i4yHsb6KoH
r7LUqgup++mwgPnaBG5MdZPGk6krV42ssmfrwqRdxXJ1bQXRXkWwUBMhxYXSQgHtHrfBTRNIEGGj
4k1tiIUKe5nozeJvPiPTIpktbVnMV/x+D6ut11W+ZkJ3y9qlKIi3QXPpM572lP+YQD7ruwlk4LSw
dzHBLBi7ZgjSpWLtJQOjN1mMFcFOW9gZiYZ6C1Qlpk3N/8020e/5vgbHZYxcPHwy07lDJQIgVDA9
b0E6+egzZPB/vwQNn+8mYr3sxa5kFQZy1jUYqAbwYBBuCuDgyGuWxjwHHMcLfcHzT74hR3ZHB7kx
Q1fIROyaOWSQ7EmG6dLcaACbXPlGyQ7lH48MHTKXI4OjY10yAas0BjKNFNwzFqFyGAHhXNjN4e/4
cXVoFBKHYiL905GNIEl4FofvFdnk6FKxNhHTtdNLXfSTt8aRmdGtUYex3Ln6YAZOUdNDvWccQxTv
Y/jj593jkqXRm6vKPSW4Dkup9KWkaxl+Z1i/RqE0+3d2hqfmKPRELqwpPMQLpmq09ZulBDwXVoaX
PZ03c+n7jK8dsbZ6y8MH6hQRySCby6VylQX943kzp3dN1yi9Df0vZXQzaC5DYYWOq0dP39FpEoOZ
CpvNhkh03s7p5fy2M7oeykxE1djAThy0q8hWbsTMXgZZfOHNPfnO84b/ZzmjK8K0e11yTQv2AlNE
soNqxxDWViXaG5kzCy+1D09eq0fWRhdD5uZSkAFAnsJ+gRU+CbToglOfzDmOLIxOKYUnsGot2xaq
tvPL66NXehpgM8GbM+8gNu4UupcXXOKkTV1RVTJ/TWFI8ncHL0LNZOghDBBJqXYhQ8AdwYGeW6OW
kYhzXQb0/he+cWRw8NGjEyUJgm+IvkAcKyKpj+JrXWUoT3YXqp+X1jX8+ZGZQlFctchYl4X6gXJb
UHoUCkaJITjrBYvzSzp5rI6WNLok3FCuTDdiSZI705H9aAwm/RQvGeLZ5w2ddMEjQ6NrQkuCzpB7
FiVLL73jgr/W3s5bOP3s/teENI5OtNxRo9gY9s1YZ8F75L8FTc3ooKsGBkgr3vvuykOj6oJVma/x
4306sjq6mFpBD/U+wqrGqIcmRk3cCYW5Cc1Q5gUp83SpR+02re1FaQm/WjW77iLRurC7J1/+ox8x
/Mgjl3FNX4QSy2eMuydoIZp54+r2rLO/2vxBBDLD0IXzyz7to8yDliB6S+AvvhtUpC5Nc+I/7i+m
XbVztAAQJC3Qwtlo6EX+jTGRvpGsU2QYY4zUSnDLpmGLBfU1UVEoR2ly01jVRKMLcd7UaTf9r6nx
fOg0gpbKzHpeM+D4YeNzHV8Y6XZ6535bGPmL5dRx5sLPnho6MxSYe6X2qwLt86Ra+SAg/t1yRn6h
54LZGxUXf+lqVCSlB1GXLhyAkw8mqcD/fZwxnLIWYlsqCj6O2O9bBxmO9q0EDH9+HZc2bfSARZBU
m6wbnstanQlIIAkwh4XqBtq6cwkL9v/cI79XNHpXfNvwJRUyLTLaTwpsWbNbp1G/kKCltNVV1C1i
mEVBcMkxTl/Fv80Of350hjuxyjTBIJCyUYmL831sJ8tK3+uYPb+Zp33897s5Oru+7iLArnBZqEZz
LUU+4w0M2k/njZxezW8joy+WwzcvdQu3iLRtKc9bKZ+56U6DZPcXdgxmaRsSRZMf+MrKNGrDzvhY
FuyaBCoXm2dCrUx25+2cBO/pR4ZGn8dK+wTQw3BuTfid94V5Vefr3r0qe3AB0jwLb1KrRwTu5rzd
k/t4ZHY4GUdeEda93Ho16+sDc2IHj0WToE7+4cJYPG/o5Dk+MjSKBOh5F7JRYCj1X9TkobUOfb0+
b+Kk4x2ZGMUAheXrYapgog7gkWrVh1TJFz7T+VX8mH5eCIUgBN7gDkhTF84ml68a/fP8Mk7aMGmA
axJKJsyi/v5JTAslNAZVUfAuoyuxS27zUrvSO/P+vJmTX/7IzMjhREVOGkUZTlByrbvrHMUTN2QY
4CU+waXljDxM7oSiQMQsn/q2flXE7nsvd3t0yr7OL+fkxz9azsi/ok6qW6fk1rFhK6UodOeiPTtv
4uQrcWRi5F+RpaWNmbOSJoVQhQ4t4zMS6N4GIkuaYa7OW7uwIGVUDIuyRvXaIYVz9IU5SEAhRXbe
wrAlP0LLocQiiYY55L3fHY3SR1zS3wR752zU4pNbxw4ZyJbONGSGXfnC7p2MIY+sjT5QaaghC+ID
ieadnD/o9Va2HnVGDSgHKXrytEuBw2n//r260dcKCltQk4TVZTGc3G7rqSimopOHLsD5bTz9of5r
aDx8VkizztFk0ON66NKztbetINydNyFd+FTWKKqzC7mo4pbFiKF4w1EVJshxVZNYtLNZ45SoRSF1
C4f5obD7dScCSnbM5sobhPnzPGRsXBg3EybRvsc1fZ+mQ+SFEQrChTDqJITJEE1pwOfB/vpB/IKM
IkbGgFc26rmB7hvDhJd4MtwRJtC1aJKo/pcodp9o+TAnBvUcp1kG1JAcJ0QeW9z7MVjM83v34/5R
ZdR/eLr5L6Cqceumk2wtaHQXKfHgJbdnHpoAqXch6P4Z042MjL4Pc7Y0XVcwogo7xkgU7Zvqq+hW
oAmQ7Qtp3qfvsvD87xYmfz++rt9bLA6bxHXdgjIsFD9E5+dS1dYXzu4PFx8tbxTSRaIdt/AXWB7C
JvVrlfxpe2309w/2j6KQzg/lWkbrjycPqQukVoLywhf6cXcPFlSRm84ARCeqo0c1QUBeTbSBBd7H
TGdBGdy9MhAMtKTnGg7z+S/z47SOjI2e1kSm9hY3GCs8xg3nc1t68cFpI/pg68ssii8cu5MefrS2
0T2uV6aTWjnmvH6PhlTPIBErev3zJWGC+risSpI+LpMXPb2f2MaGoKKVJIQWs20EgxeQOegi/f9C
2bj59Xmbp7xOHZiIxN6mSdPpu1dkHkPQJRmbbRIfGoalJk51IZ47eXB/21DHRR0nlN0q7OD/2+hq
mV4DiQPYskplcRF1jGZImRE96Hb2F07UqW92bHd0YVjMpTCR3sEfvfxRS4VFPfB0CP/Pb+GPRxdP
hMYpQ0eki2iMsV+N6Goy2geIzWfoFtRMi+uBhrs9sgEKVNzEuMpdYSl2yoXlnd7XI8Oj1z5Tai+V
Ggx7oog6dykmjGNCnsjvkR2KxVRCAdezl7SDy01ixAP70//zTPuf1UPsgvSpQzUdHXrJJXPSFH5E
pvMZ4YBQAzHeIUx26NUzTsmIv1pndX7HTzrtP4Q8xLoUenTfnVbOxQChSCDWaWTuY591lvHyvIkf
kc2wLE0UNdM0VNMUR8tCeS5KQh09ZD15NINloHxYwhyJ5PNWTi7kH1KcKcuQTkZ3vusJdhOjOzY1
9XRTMXVXyOO/8RLwsVwpAylIHG+WEaaeZPooUKG+Ly012zaQ+krlg6Vkn7LTKFM7R7MiMwSTArKJ
qhdCJRcumZ8xC0piukX3z1AMamL//PnR22PbWtVqThtMu/nenlnv3jZfI5iz19f+gco4ZevJRp//
8d5+szm6sRM6C3oSNYxlzehiCAGCh4DN0wuF/hN+YihD6MPTB7hoTKptQzloDVPmjpGHIi09yIno
VdtaYAS8hKzF+TWdtmYBwBl4mrjMd8fXktxvSkfD8dHzQefZD1Fah/lfhPfnDZ2603Q4eZIC5xUg
y2jz6lDgic8Z6xCgEx8ymUtpSuZlMsvLSxHosmdS4c+FRP2LqxQ/YXVcJ9ger89Dd883/4e081hy
HNm27BfBDFpMSQiCKqhCTmCRIaC1xtf34h10141Ky7R+b1KWVgqEw/34kXuBTulMdG0Rod5FRn0m
jHcKOYpchBcRVQo3PTqQf37f3yysxtkwEVOgGK7/9P2ruSyrbMaizDIiWbLiBMF0RN3WHYCq/u8e
9cOlrAYrm2cGsUnSLDXwlREmfPM0TaFzVwP/87Pu6/Vf0SdW7J+v9cO+9J2qkXbnWZ35boEiM6qn
8m83wH0r/OkZdxv3j7NdWaORNhbPyCJo8CECOH4AqAqdmvFvrTr/asr48To/tkclRJIxhxWjNWSG
JlRTpwdmCmraFOv8YWhjG/i8IV3/J2uoKhRJEIUQf/ZGJjDj0kHn/fTlTmkOxnWvo6EEauvPz/lP
suFfCymbiiEb90jmZ5NiFvS6IGdcBshzPavrYv1U7MsD6jvrHXq+a5Ru92jbrMEHHiobpsLtpV6r
/rSNb8FL/an+5Y797dZRIS2jHYFwxM+m7DnrtWIWuQALxlWXLN12Mgq22nT+81v/563+9dZEjLTK
KTJ3+g9LUxb5omkZAv7BWb1IbrmF42fZ01p2NS90wXWPq3X2lyP4u3e7f0luItKLxs8Bt7ISYx3t
SaA14ZBoD2qmdBLydAsyw6nYo0T053f8zQnhjvh/VvtufP5xQoZKzsJKVDkhZbHr2LGo9XyI4G0R
e3UHI/8ffDlTVjVeTaakLv1Y0V6y5hZ+AG+HFPTkm9Z7qnl/fqP7mf750UwFv8hA3Ib+qx9RA7qj
Ui2q3K0lGklSgka+9pfmit8ZZPiW9y1Bvyl/+e81U9Aun8QAjwGv+2EGKiyK8TlpkNcEbvnnl/nd
XWfiHXFk2YTErv/9qCifzKJBznK9VOexfp8jL5d3uolG3hGk3tS//vlxv918/3jcD/sfTVIfjdHC
1ZoVIL4hrKQoiYux/797zA/Tn4TxEuYjCwidpnzRBNgSFSP27lSCj/7zo36zv3Gm0I3QzHsH5U8L
qXQtsUbLG1mZ+JD31t4YrHNZSnaMgq+I7uyfH/f7Bfy/j/vZPh6z+1CUFvlesDnMat8U0UqL/vJO
f3vIj00RzFT59ZCHCGjEpcqhDdS1Qb/rn1/ldytn4ZIb0t11/NfdUi8A89IEfy7ouscmH21ebKNO
5VtuSLY6j39JAf3uUP3jcT9XTh/oqk0HHjdZM+mffE3tRsh2uJR/ea/frd4/H/Rj9aIeC4v3miLe
uMGJE4QREf73/9XaqT/OkSUyd82wL2uXf8WNpzEENej03ocbPf+L4/G31/lxlmD7KEN/f9RS++r4
HgN5E6u/nNffmFQuWqIElWBTlMwfz5gXsYoWiTCtCcAPQHFDTvbPC2b+22hT71JFMhRc6tbPFowm
WxpAAeQy7+PDfm9ATzU1ObySIQFUMXIdRlZ5WHK4i39+8O9eTWHiVKZ7HDOr/tgNRhZbUmzcGXEm
VKwQ1dXuLwHmbzY294BF9pooWvvXlTcGhplkEY7hHKBiUz8bXezUFmjav9xK/24WJ5D954Pua/yP
q7yJNF0arCJdK1ckSGcPub6V+lp6VFrnVfLU7i1b/UuE+ZvNpyvcSxb6PBYreP/n/3gkajPlTHjC
TSjsM92L1c/c/MsN+LdH3Jf3H4/QhDGlPYe3gkW/5IcgflSKy5/3wL+rK/eVkxG7YwsYSKv92N9J
EBkS88CE4+vBBuaC1PdKtYc1N7sb780H8MsrRKHdzBv//40RzaYMFiJIdvfhf/hDoxkPZqPgV9Pd
0pp7ZXqL1b/ti/uv/+EQ/dczfuyLEkZSX4R4saIHw34TOvJrsO9dy+NqOqEP+Zf9/tsPRrqNAB2b
YajWf38wwAZxFC33vJHkB+EHVL4yfP3zBzMRcfndSxHyGGRucM5/Ttd1ydTMaSxA7QZ1PKJfLkKr
GZTPUr4m9SEI0YHdZqYH2rqZXEizSuiUwyHqPfSehdFDaHlRHskBMvlNz/xKnW1T303aaSxBQx/r
dmf1W6RpV7l1sgQfbm4JbU2ETIA7CaQJsP0qn3wN2cbawjlDfR192Ye+Rpj1k0wy2kctjBD10M37
ECoGgqZ6tI1UNxoWG5FvqBZptTcFH1IFcyqu1oDjflcA3rQunKOi2raRj3InEIFAeDGA9sUoLdtz
6ObtVksPeXwFh4u8K1gWneTf8kIuJOkO03xYRMiceyBO8wQdYm+Yv8qS1hXZG62dVZKngDMcA+SM
bGgza8XyEs7vcGcXOMq4Byw1MReJjDMogK5Eyro4RnC3lDlB3p+yCaIDIVqnPWqq3XwREEeHqSvu
QsY2VRBlk/gBG1xrnQSIZl9/JICh++FxSUSCtVvMKJiCHDdyzWi3z8NeVY9y+UmQtWohvYZltI8L
uPH31TvG6B63b1BCZPEpyBD5R7ZeXVnlhwWOs8oPtXIb6pde3iThteLnQHFazY3qFfKqq7f357fB
lfvEFY2NMdmKcqRDSNZvgbRN4K+3AtIJdzH8qPcXhcka/hg6uSau0CtFlzTU8nWAlP6U7KbeYZgC
UEIHAlfYKcl+zn5Fg6MWO6V/6lnegvKvCQUwYngVIvggbzTN082v4SEaPpf4sUPEWngOUSBO2W0i
OCaBfiIG11Zacm1K0F2vgeF05qOVA/7+FJg1D33F8KU3M153+lYQYUAi0epNqo1YrPyEnDKi5FWy
7409uu0qsqxlvp3HKwHzCuLWir6oxRjhAMJLS1YNrIzoYKH/2wlbU3AaPWeqcT3Cre1tDSbltJWF
09gdQP2NtMCVZ4jCg+gtmjO3F8gsSNUKsw3vliQ6uZpIpPHV01UU+40O3Ndjiz56oG6H5qU33RB1
21E7F+a5ZIJyBth1GkcbfIVlnQfNAHZsz8lDVvudYWfqSkPJdsncfODcuiHSxPFaFlYt/a7Z1dI3
4+SK723/mNEFFVxVJuVhaNz7QqfiU4fUXN4Z6Rupvn+O++BL06/UeCcwj9Dp3lAdihkNL3aFE+vb
WXptio3QbQsAWGZ/lIuLlPtTbWfJGSFqM4BkFsLrdgdxKzeApF0pc8F9gZ3JAidA3L5jw3uKAkyT
jM5bMdDODKFsY2FfmIYFYRPaUr6uendu3K66zmhoFresXwsVh/nb7N9VfSVKe7R3Y/XOBB2g15pe
0uyGCKWexMs7+Iebutub80s/r8L4k5RDW51q4QN8UiHyDdzmtQOapm7QDu+nS6Y9ZfVlTrmBN1MH
AtEusxVtCKJeudG4IyG6sEqdBq1xNUpQTgEvXniY8EvqnWx0FGWlPtXpTS022ssdzVVs+mrdXsrr
1GzjwVXRcQtXbeNmnF4RjHXHaqF/v57hSN0ssB8laBu3EPxcTF1AxaNyMcdpPcmrZXIj9NRF2NqP
8IxI2TBSAVritWlmoCubxiCi8HoJjpwLpkyL7psshC2o34TsXAz1uh8RMkJ22udsjuoqNhiJB8Ww
uJFxm6Eqijuhce7SzfmDmX1r8qZcPHILU/QACapRVilq5gNa0pkrlJtZ8AbDTir7zp4v+9dk2o0w
d5WtGR2z+tyisKatmMQVYfm2814uHfonJLSjA9BpMpYfc3mITTvHyR6bbsVWSbDiRoKE6UcLg1QE
yr7SYOAhEC6RUgHEONsBYOXYbYGDzn7ZuLyFlO9kadsuL/CB4fJ0Gb9R35vqi8afCvUEl0vu7Uxr
kev2DQ57xfbpkDCDUcaXyOw62eWSZ0IYDb7k2m0yRvRfBq42PXpaGt5wO1dvKCoXzU4ub3q9igyg
Na7cA1PrvxbLK6LBrbvM7hjbntvXWRgQXJfXinqZ1ee4raAoXFP1uQdxU45nA4H7jK7Y6s6B1y8W
ZyX1xfZoBKs69ubqU5IfB+GBWcgSNIE+c065GXwxMYBx1WuhOJj5qVj2KJ+b6lvOFKiA+P+hkp4M
sKAaHbevYeYI4CX07dCLq157iedLa+11mBEN1GcoTG6hsr8g4AyPUvRaGU9W10A5PxnCYQzCgxEd
yZYZxqadZ0dZBMfqnk3YvqV8C4zIbs3+oM6bMfqWIsNLapkE/k6vrgrmMdkA1JEWmVB6Cz3OIT1l
p9w0k65uQu0c0UPdGii2RGvBcOJsM3fHfvHL8btSWy4cpKHmT9M8T9WbEBxyaVfPMK8TByUHGFKk
UYCRwLhaiQlQXeElBTilaicRhlDLzl50xenlM6fijuKGdA32M6CnLJ8PouC2wndVfBqQ95Lqo23f
0N/Y65PfIWi/vI3aSc9eh3R2Evkc5vMWLT1J8fVml/L65tkojmJwlZaPwdqFlqPPotMXtmyAz1Ee
9fYjWGQ7KhDxhDEY8nUL6aVLstW8bObRbetfQnNjighm3bcVnu//goQYCpivGQBVBqqUzh5chQyZ
8WSHZHq2PFnRTsYsD1Dltn1294UuYRzbvVk6fUmV22/KfT2+y5AHVKBgDIRLUo4r4uqd11u2oJ71
GZmEYnLD6thBdUnqtZY5GrwgGQ4yblWyLeeLZtqqeLPSZ115KLq9yHbUNn38KE6nAgJLKK/N2i8R
lDOhe3eHFh8FKZJ6OYmooS7ircTZofhLMTj3ynE/1I91/ZDJUO5Hd+BegTCVofpV30mV09vUQs/j
Xm9HT2129wa56AY/Vh/rvWb80swDvzXOgbQmZ00z14JwwMOBFXWQoXaPMOkPQp85Y+kEgHHalxgX
UgseoD80qWtJqNVvRMNJWmqd80HRUE9/opTv5ZKwq/qbgIr7nVXClHarGReZLGBOg655aLMXgIqJ
+KLoG13OVjr8j07WHOTfHDpsazbdKITse0/j+DOvDI3FVaW9YLws6jEemD7AqI9wKlXjjF8xTJtY
euoNN0EnPhxuk3ntBxmv7LUO7Em26+E7ld7kZZMMG6Az1uQo2ccMn8HU9nG/kuSryeWobaroKQOC
2swS/sUpSn6pBnske6zmzz7mXKB/ry2v5G5XU/QektwpVOx0easlf4DC3Gxm8Lxm9HzHmnWTHQSb
uT5M2rtOBUUDPtJGToHi/gALHOD07APbLvRfBpdajKx4KA/8FGgUr3r/AXUKSlXhNsOWLYZMuYtu
ZlU8puJhtl56ddPTGJhoJ7q62wkKdnnJ5Od8OS/qs9573bApjA26K2FOkIAzbEBB0fAJpGDTje64
+FF+SMpTPTyoDZAV6cugBMP0MszMFr2WdNXfbXV4LPJ9K7hNt2PyE6LfIQ0udcR/HAGjgF8HsIl/
Nd/Uqdt1u2H2p9hRoY+BYl01BjTu16GBiJ775OOb8akIHWXaj8KxHkdnolKte9Sbmt6LzX3UQLbb
S4iRSoclvfTqKU78pvYiwYW42ogFbCbAMQnj1V8dkEtZ597ehwqUFV+WP83gW5doPscjm8ONGewV
kQO6mE6PFciGr7zbMrM4d4cl8IzqI1W4ux4sjpSZvermDh+6FujvSGkxecbemNW5bGjB/gyrj7Hc
hyWsD06nMLlTorrs71VeWFz/MOHZ3/zvm2Os0UBJt5w8QnUa2p0srztm7+rSZ2P0DUNxEsHWsO0Q
UlT6yknrq1kLrlY8qOrmzsBShmOpvyQJArfmSpecqXzlP8b5qGaIPKBEx75bzSnzHcM2VZ6l6g5u
5l5FP659mEBFq9MCvuQdJT5ceqKm+1ea6AJIAdIHvywCnzYrcCT1tQnXOAeT2yDSU8Co1Ktnsbe2
So08yXLgkyXqE8RdC3zu3evY6LC72T0c33VpbQJguUH12c+3NLfWmPSqeCgr2xif59qbpl2vebJV
I290EiwU0Wn8l68hlzFJ38wEITBcczUGQPFlVaeKwdg8JOQsNwXOKGGBqZq21Phhequi9+KOuo28
uD1GSgIYctOICZ1O3pJthZAhjdoFAawSUoFwqVGqLgy/qp9BoBTTU8/uKeJdWh+taKbcURFIvI5N
5arFVq0/yyCErAJnK8PbK3eqWnP6+Artiyi6jap4jQwLN2pWahV64uJXZWyPgz214zowdlIpkvOY
vMSwsH+A5VWaPB4gNQrKmxQ7Y/ChV+85QLrxUzROauYWATfb4g/iRzVBs2RXhhl+somoJh2DEvYb
ukwMOX1jDc96/KtGx1YfiFASAhYLVZxjN1vYiW+E0VZJ8ULIuZbicTVCh8oqrgZpgth7DqRzYl7h
DAUG9CMPJQmGTCbbgruy4ODl3FD9FX57Q+huFl8xqA6z/BVOKLNyzY+pO1ePAa6Rqh0lkr6SBjAG
OI844zhWoA+a85DMTGcrq3l0+jtClCJxmV3b0U+thI9HzDl8mQO40/4pD95NpFliS3W0dHFQwl5J
6NT16BBGI3+/S2Gu9c5S3JlvFVXn6xS/L+pDCF5HpZmyNB8I3VchVNYevFSPqp6rSyMGaiFKcsvi
K1V9yGgRHMJU5PSRqe6PWTev4eCCO/00pqPOpCt0vm45Jc1VzBZHxxRWRrlepJsufIfM5tVtt+ro
rO7Np6r4htcU9d+ZeBACAFq2DNQo2XfdekkORUlhuPXl1FlUd5rxw5rZZsxlTE+i6oTV45LaYQty
Pl2lxqXuX2FmqkCVomhPbWoVw4IEU9zU5xKLUUJ/6nBLPpYGD5nkrZpcenELHp38wDtSZAqWOYaB
N2dn9ArxKbveS7U3I37sp4Mpv8/YXkM8GrKvYx2xn7EC1GTcMmEZqWzSck0sswDWU2fauycCjes4
X5YWXPplzADbPReJvBaarTTtDMNYhdUpkd/5dXp3nEsIaBPI7c+Sp0jSrzQ4QSgd60tIdkUbv5eJ
XIuyUaODPPtivh/rJ1V97ug4zNRHEQFcQpdW9iRO6+QnGdbGNpWbOgwrKC5lfTK5wMMOlGJJBPE4
A9wZD828iQD1GpWbhtVWkl3BvMXRpU29YrITw7QzPXQn60ExslVc7OplYGj/sRa5ueSvUL01jeVW
4p0pJGq7cvrOao2F/YIp1M8fSvxrFMle4UPbCpuyZGKEO72Pt7n0bjCIXYqbfgQpa0+pTNmwOUqd
25uvmvlQKrT5jTLZk4uW+pZ0bRSPBcyiT8uCDOaLMr7sNRnP8fI2h6SleDctDchLIQRyU/XzEnqN
tBNFxtYu/M1WfymkyAe1cB2Xm6Y2ayaaObw7tbDW2gwUs7wVmi9F44ovWhMQS9olM90AHnImfcly
vwqGL6HaduE7iVlyXuZKMB9q9X0qXuVmq/E2y91Z++ySNxmWn9TnYLYxxYPfVYdOBX4q4id96sFW
Ki6tSA8E+Y3BWNd9s8KTqXLe7848vyhcxXpJ/uFaZ15OSrGut6H4qsm/alJBs7qliDf3/WpKfo34
Xkb0qQjrLtwK005bXogNndIED2xu7v5EKPpaF/h5cLyfNnEgM10Ldorhxa8WshcVfXwh8ET9mNBm
LGZk4nZlf1EQsC263QJAOtJxjQGygxVKaXdNJp0cgGEbgmAjPgrv6bO2rhknvhfspbaLUSTk2zWG
3+ox8aEzBJOXhl6Nj9tUhyq6jcbZNE6T8qVP3hA3n1bJ51sk11pCwFyXxDrXfX/tlWtSnovxYgKW
zADiVuaqn0pw5PNaDE5CgzImnmx2rKPvYvhMBPmmW2tB/E5x4tvsuNQYmPBJwT5pxh2wNA/HFpir
WRzT8MGEIQTUuw4rQs98IwcM51jWs9Kf1PCikpos6c7qTVa30zZ1+zEEazGp1npTgyWkJLzTZCfP
L2Z9jK1nWT430UlPrFUjP6qksobArlKMMrE2QNNoPJGOMeQRus3JwoLpiFVXcPZSMkl38IwcEaUS
MRF+aXZu+KrulhMXR3ZOtWIzw2azvtFlI99XkEAoo3FN/1oEcdOCVqiazmKRrVEvGuhfBZuWoDRl
SgeRDN34UQiHHPpXIa97qLPh9j4YZKW+oQX39F9IQJrFXsUtvsTrqf41mpsUx6560IyKyIesbOYX
gaPU/BqcU3ETFA+D/k6QBrf6GHSAoXK/thwNJHmB+x9pnaO1hIZEF6HwNolkzbrpBJuFqdX3WIlW
tflSWu+WhVrfcpDro1R+K6iByOR79fIgAXary/iOvyrjDEoYyxBta+sw371+eUPvyTmTNLfXP7J7
rhmmo8nlZEhnsd2hmOJ1SmhX8kbIr5N1UjI/YMzF7A1bjpNTvjxrpfRmjZwdRfLiHp9gfi6a3K31
Qx0Zv5TuPUK1OZqSrZKCXQZfbszt0eo/rbl2Qvk6A/gc3jRIjzrg5lF1hLAgx95jtHpfNZ/hRdvt
MOyW8MlUkq3K+VeLBB5w/0LnAsYseh/jsym9Jv3VmJkrIVvVJqndGd5QfqWcxWp+NrP3XpbtcfaH
DDwzqR5wXE3iDclD3dSkoi6DyXd44j6dgAXyXSYlccEsq/ODubxk1YmgXuK4iH2/5vfJ6qlRZa7m
7ZyQSowyoh5YjBQXS9yaLHgaar+XnaFmEODVYn903GQ0QGTzqQGQbT2YyYGEUrlwA+BulI2x1pPx
OA1gCw13aXwy7oIIlK44DE3sJsLBSvG6CZCal8R6pCk+ZsYg35mLI+jLniapVSySWJacqP7IM+hp
Fyyk1m0qznPpCndfvXDrCcnK8DrquyUFG4glbJBPoDluouzQ23gZsmZr0U3FEcyW5w6mWyPOpIWh
YiXLtg0P/WLHoVuTbGPwBTlzCeJbjyggrcHTkx7txnzxW7lD5fSgZX5dFFwYndfVbtW9i7UjZF/T
8jbdj8yADrr8WUJDj2BPS9U2pVlDiXySYrYkPIkExf0I/wAYeZlh1RNcu2T8nplVY58r8XNbbVV8
wxSYJ26dtZZJL7cmLxGQ2nueccKLunJzsfKMMPeawselrO/P0M4thRmEPg4CqHeGJ2A+Jke17PY5
CeF6cYboNUtGWwIGX5vk+eJtkYmrLLmFI1dcY51lOISjrrkoyq9qfSYzDDx22rZzR+xyhguwVM9p
HeMUAZhN8Zv0C7lVq93URJ+pzGxYAd2RJjYoxcMQeFV/pusSEZr9vGxFfvlk+fNAGK8TapO+K+6F
tKqF90daKd/k5a0NLvG0adpLzx2dguWdtH01h75IkYREUvwohBPSBhsornrX+VWn26LVfFltimoF
SUzBeAxGNrgoHsFT2m1G6FJnOCc9neY6jthZnLjaGFGISZ6bXbZOrNyjNLQK6eLXYzdFE1Wqx88w
RpIFTLw2FX7VtA91DE+0BlxoZO4ECmm8CoZ+UvqXysRHKx9Uxbc6Ilk9XqFnwU9/lqKOdKy8l3AO
k/IoLcM7YwsOpA+nH0euwMXYhpGMHHWGs/MejrVTyqKfd99Lsvgh2dBxUb02aK89bWxGnvhBU3gZ
LaZylriI8RKR3PX2FU8kygM8swq1YFvFN7bGCkXv1WzcVAl0MIXAWAhf5NzPslOvahQsDii5rXUq
bCYzhZktDJuk/SWNuya40AtGgTKpzhHMw4gU9ShkdgqxMChRYmByO6g2llHtw0bzqaB6Uaq8Qs8M
aBfOpJtBtK58U5YdxZvajWtdpShG8qV29Li1DXzngYpl0j3oOShzCKpB0Wy64l3NHqQxfwzpzjff
Bek6VKcpf4jIXIxgmJuMjLmnkldnGj+EtD6JtgZucd6Ginoqja3eyHBp4P8afmjFoD67Q5klPsYc
scNb1V6C7GkCTjyMvqBw6axr81h2v9h2VUjSRX2qpGajihsrnt5hpDlDIjmBQA9m0m0o3+86caMI
4hkAKY7csRqfaj3ZTtK+rPwidUlxdhTbwjSCI/q4KJemLDwx8zLxMWMgrCEvIgEYTolP/ER9S5aF
9Ps+l17F+3Jy9fSnhjA5EC5IUUFDd61K3ncQWBXDvqeB2+GUmuE6DqjxuVWTHILuFGc5VbBgXSzH
djmO8kMQHFX85ZGOQct4nGN7KWCCDtdEUGkUulaSMwLyhXeRzTcq2Inw3EnXlmxXE58r9TSoX0nm
UIFQykchOEoJ2U3yE3X4kBfH1jqHQu7MwUpgLMtAxzG9Ev6NA/ZfdmmxXvCSmj0Ga0CgqYiYUl0o
IfPLzQAhoA0ehk7XMnys1Vzu+3Cw5Rqv/KYM6lqoz0KtgDJ+lHJ8dsJuA0StyVWHalB+06rDUm5B
MYchv0jYh4ZTk2pWm+cCh1IY36MlJxQyzipGivs7SzeiCmLdzupyI9O5O0tPuYYl+zBjJ5zfKW8b
zblWLnHpDKqyUjisasM+VDNMguUb1qMOhjQrxJWuX5N0JFv8JTGDreds4V8D16QqbCbuyBQHsZr6
d716k6hw9AHpC9WZ6sc5QmIzVtc9vcNKvKencpQ8ZINW/0mMttTyciQUA/KVo+DI1TfKirZg3cro
UOBMtKlLinOONb8irVCbj8rwKcCSu9e/UyyMQN1hJnaU69EnppzoTlDyzB2Vw3SSX0WqdPhf3HND
6A7cns1cbzIt9s3xWnGRhvN3y5Y0LPrSdAtjHzslhs/QtxofR8ZHm7vY7iIy85Q9s37caDo4eb5F
oe2C6jFOSyyl7E5yd016rDwuAGmcjopvGj+Fs2pbtPcW+IjClyyMO7k5W9ozuVC7ITgphaf5npCn
5zh5a0vY61PmR9rHIoL89qT5V4f3YvbmjuJuaFR3miP5voKkpO5U41FNJE/VsRvzJiXqVYzWxXi6
qUh1mM4Bo0SwsKbGRjMBLgmU6AGvLVgYRl4b40pI3nK8P9kWyRmRDqLKLIqbBg4M5fqB5oOGZI7T
hwcRYIZ5jMWj1pLKiAhDEYQ/yqnbtD6pC+JgjLq1yUZbm55Jr8/9IwG80q3n9Fp2Dt1KIVU4hUSx
TZ1Ou3WnDicVWQ8QofIqiG2Jyf4Evd9LbDmThZWhhkBqN9LWFp1pM8MK5ARdYaB05dVw1YF7SqTl
11F1gxAdjdd7Z4E4cB2uMXCZYksWmQ7sByHioxbb6m7o1yhszzRdg1putyLWA9x6wIkpKrcEIC0+
INlHPhOTYLaO0R3U1mm0td7uucAC5cVo3Am9246W/8e5X8fdkY5WZWDHaSt+z7w4M05ULNqcjFL1
mjdDsQWBghNXuZ8gYHDPiNL66IqzM/8qMrpoPJjkcb4xiIpEokFvKe1pPi7fcmYb7/EvghL6UWrS
7NT97oWmZ5NOlHobdQB5D10PCtc2SYXHtl57tI2RF9xaqWvcgsYOxLVqHWd5XVtHlQE8yi6UELm6
JKe6UDqOZj9FexHeirFupXX8OgNdboeeofWPMaNCZ7Bcnv5KB0VTPQTVAb69TDfM6OCqlokzm2vC
Jz1wBP4XYJVZIhxSFd2UZ6KwuHUL+WQU/kgrdVm7RuZ0bHgl3bP6yj4x1xXFJeGNum4S3b98U33G
5Z3v3H9NTwuZoH4VfgmGPf0y6DBQUJ03/DHxLGIpYyUZG7JAFXdS7wrPeUjNkqCFQv16zrY0DLTR
ISP/hqMrOX1Efjx2g4x0yD4ZvIqsqGw3405diEj4rnYcrObH/4hPoxG4XppVcApaR/5cwv0geWxX
MqHMGOnZWh8Oi7BdwBPQZUxZuSQdH+KNj5eYdNDBgozNuZOafUw4HAAdIlHXV0e0DZPQmzBD4jX4
7CWvIcBUaFMmq0jSwlZzZbXUm6h5p23Boonopf2CZRwuK3qHMBgNiW9a5XI7oncAH2HI1jSpSPC+
e0dt93Owa9ON0Rxi+cw1Put2XpD/w9oxRLQtE7oCzAtTffTLV6KnW48EISKAYYTeCa3qwisNLrlj
9IzrT5EUrW9lfu4B8/Uh1Q67wR0W3V5+mjOPSrsgrXMU3Gd/oaJIH5JJ/5R1D0snO6XJxzIyW2xs
Mt5R/o2Cv5BQKKTRyNoYspsnb1pyiJsXQSAZQl00nT0Equl1dUlOihpDEEW9lixXaF8S472Fvd55
uk5fkeJC0LZw6SiFDoZbKZvQehhweaL8Kxu/77EQiScOXYWm3o1jVM1vZfLKnZfEuyU5UmFWpB1D
1DQ568tz3pLj+QgaPygPY/GaSndfdy9mhd2ON41NIqG1TvFmo1CLg35O5dV0Uu4tECIJfRVFf+pO
Sr4bB6fGRmbGLsd5MSuvtSiOOGnpqwOVF32fabuMdo82PWXRTgK9Gs9EsLFb6fkq161Vr15HTse8
j9RlqyQP+nDDqGJz696rxn2hPATY0VnwrUlxiuT+TQpb0nba+FTJ9LcB1+a3mxQtVVrz4uj6f0g6
j+XGrSUMPxGqkMMWBMAcRFJU2KCUBjkfxKe/H303rrFrLBHgCd1/agG0l1zChu+6WdYlXZU8sdqY
6U2MMu6o/BDJtPdzuorm2gfyAGWNkeKJVZ2EfsXJO9PzZFRj2ZoMSJea1B/bEaSAWe31PZz9UeVi
pytZFq6Ie1b9xRHzqv/0jn7JOkXZpSCAd66/esHQV9tLlpy8PiLQEeivzKTwHbwvSbPcwqffxcz+
cKWY88bU05ciZ/JO7Tv9Xw18VsfSdpmGYFZQdOjWqsqKbUkiUywbnKO/jX0rxTaZDnX6WgPiRJay
lvXIb+KUS/5smY3nyKbbKp9W9h11Byve6eXaML6ZEttjUhlqmBLna4kfCp9AlxgtaNdeWn3MfOV2
5nFdC2fXEYE/ddvEHi9D+rDY9o5+04iSUzrEcyQ/J9clk70p31fpLRPHoStdVhxaxmx8mMW/Qtya
+iSFjMygbShEoBsbqW1AfY4GR06qvWnZae6uc7HKqFqmcG9nm4LKvcjucvpu1T4zDj21YDj6pG1D
ozqWEfc//dos+TlBkjWkoH0iN3/bNSRytZt05Ks5O+nFNLwy3C317BHT82QBF+Pw1DpU70vyE9bo
XopzGf6zy2MoHTTpOjEwAcqlTfelcY36k2b8ymLbjAcha55Bo9qOm6ijE6RLHTmxJyDUsAOUrBBy
8AEHJrDP4FR5t58ZZtjqZyse3CK7LcoVS5Vr8w7UQyIRaEDr3PCa3lQgXTXnJLTlHXOd0+UcRTsE
JPqI0hIxmLLtOduW7UKXmlzUGihZn10HZLJDSxTBIpMFDlDWHCKuGYo8o9jIOQMqAQQzy4DyKa9O
xw+qaJDtH/aQZ3V3J9wX8+fCkTroVyc8LPmhER9duVa5FGix6z7hcg8ylB+MB2OTVupBVVFEFPDq
77UeVESoQK7SiWlMak5HkLUebAbWR5O/Yqx51t1wzmp8sTnPERraRqB0f1XyW48/ZnYxKXsIMKcm
6TeVDA3+GsdwPbKXIHxM0Nr9TuDUzGdWkm1tbLT4JaOIh871xhbUsbN50v1ooRYFL9HVf5OsEsKp
rBh+4Vnyi5HzmWTDV7u1RYHTaY+pvU7Mp52RxuIr8IRynOSdQRJu2zJkq1tHCbQ3QM2kAolM95QL
t7L9oU29AnAsq98GwFYGlXDDPxppkyP+6DiOpr5GKja5GhhNbo6rNu2pxO9zp/vK9FM1P2WUu2r4
b0auMBMEZEej18vESk6ISuklGubxVREwch8YudjY9FAtEjYtvdZTQyo08ajh8BghNVPMKZa0TsZz
ic3MqcCdxmSTRPF6VIuzQZFYL39TesAMFOBy8lpAv7bnrtPsi2rorgqeprSdx9EFw6uhVgV71z1Y
qUl6kmvHpP/Qprdmvj8re6lwTlpXcYErPlb8u6b9U0wvHwObOQHhBNOrUTeMwwpZV4PYQqRXMYB/
/U14txRj4XDfzl0P/rdXWtjWZgoSyutsyaiDQa+f5N23orx1zSnLMHACQqEnsXsYnPzwBCGaAejI
oNspYiHWELwvOcBCiLwsK1GdItDS2EmlZaFZKC5iiE9LWD0KagkG18hdMNRvybNy/I6f/YW6Tyyd
m1YPnPYSSqBudb4aht0w7pTwGGW/RqqstO57REv939y99tsZhRtG9WYypVel1Xy9dxhktW/EriCA
dZmBiIvbqJLZmSyuPJpwsKOvG/zmrlpXXbLuNNTa3V0qNothuzbkMRPx/MiMoV8mb6k1GoxTM72K
noYCgoExqw1oozoGqfGTwarUgNwf0GeuI86GSF3BGF+n+6fFULRBFX5V8t6qEbgeE+M7VvIr/AOK
PRbQ+NfMxzlSgjlizhhNhgk/vqCyQhrdlZU/jjXfUb9i7N9KICbX+VopX2JccWbiDaLwIe1JPbeD
0tK49e9SA4jPPbtkUI1hz5df71RgoGdquc0lMOrHUqdu0F9Fl69N8IDO1P2xaD0GEK+c9KQ0G2as
UA4fTILbpadKOkI/ENeuiJG8qO8dZ1cavlda8eVIqOCye2tH/iRelSFIubLG5JBnyGHQbi7A6GOt
IwvhR6uEoHFQMGcYRMzySpCPhagNgvZj8ezw2GZ1bfmKmuyh2RJH/ZviwmsA7KoYKc+zXzau9uIN
zBlPizen+IZRsJWvxeAeTKxNYtebpx5j4GBrIy5vhR35/Pgpolmaw+aps+SQkBR9m1cw3V13zqKX
Sf8KYwlgQPdQadHQt4Fc/bOpiCVrA+Btxn8GosXY+nQMhnLCO09mvJpm+Uip3La3OIcnQnY7TeK3
SMLUVcYajLEfW06RFGF0OGtBR1VfLwla8sXnkPL6ZbeA25r6SxbFnH9Y2ro6GVmMkOpG2nsj3W4j
5EBQzrbM7Zk/SvKI8pdwkJ/iKQcxnGz8TQVot6Pe59g4VKm9fR6geY2ZB9qfRs24D9J0zuhiqtzy
C73zFshVU/toRnVy+5jQ71yOvpMm3U4suXS6pArkJFkQEkJzRftcOqqkpdKvccM6nMyayTN9gf7C
uqSgtgXsQN3uYBevZlq7IxKQMmLxm7GvLwtIow202gR55QRMm94zMdNfmncJXtVZT8ulbxi4WyEF
0C4LkI4u3AmxBU4opC0Tc9yYvYSat4y+NfWfbaOoCKLm0aivYXnJ9FtavzXaDRlsaWCsjSp0EeG+
cqK9HUdekX06xXWgl2AS0VYv7xnLKEQPPNQrUmYI69yaBBYU2Q4jK9Wf8JPqkqb3IjX8dHjORoUf
nx9pRydq/mXmC4ZixJorK/RzcCzQ2Sj9V5ClNKTRrxLL+zZq/DKnU8/RAkx09PKvmvbQA2vleQfD
V0+rzmDqEtBPqfer1t61EQN6ZUrozUBB0+7l+pTqW03fO+AVSr+VFiDtFGxzXghpqx9FrAaDOI3S
Z5oHC73grCVrXfoVmCPC6lfLlTfFhmajwK4Hrs1Z+RYkbTT0Iz26XhW9u9plbmw/JOCE0uPum36X
cVrj5wON5XLT74uU+LNxi9OGggREwna8qlUSNtVgAW8MdmWv0ii9Lk4anrtOoxuVUJjEVoQgvAsn
LvS6v02aiqg0sXjGmp6ncQBAJct+D/XnssthZrrJRt/khPQtC3RLNdavNikSblXqdLedNvuCkOI1
Cku2Q6tPqxoqdj0icuWl1N40atZRTcJvSYaWMbQhPIQa3pdycCSXOcRXqep1T66ILO9MgGu5jLWV
HDfimokxJu1HVLt+kfXNXLJJjDQJ+fQi9aZyWjZ4CKPAyoacnarQNkVW/6OKkHpvGig66lZcJQc8
Mpt6mSoxSbZFqj4GSVU8R1t06CitCfSpHE5zBF4ypW3BxBWihUj8ksDnjD8mhpcexvGcSk/NN0Mc
fqkzE9UWzOq+JBboISQKrpCsvxIPlRfjobuiUhb4Ckyg4CYEJTYTzTzJHOIQWnGyjyrqRM2G7Wnp
+CCh+wl1WvM3ZIN6besk2YUWs6Ez25RXjdxVRxE6VqAU8m+hi39xbvRBOMwhHoRq/HKyjr+aRtOL
XSPjlTU5+hgc86/sWhCXumsaZdfmtfpZhfIMjyfbTK8sJq9eMD5IZWpiONI+m5AeOBrNl0kt452U
14NnC9IFKyMnE72uY78NE2c9zuO1M6Vxp3VNHAz9AmEl5PrFTFQziBPa19RMcaDwz7e4tmK3bSfx
ks04BMJY4cge1AnfTqLMv3KCNiXun3h+EnEV9IrcvRSdBuLURlaFc0qZdsJWNH9U6sZ3wiQO9KH8
M3Mj3auCCpknlLdhrnDIzXMZaHqN2DEeHJi8p5uh0M0bdMbDHpUxCKXyU8LNA1hFzETeOaEbp9bZ
rtTZwy5b+11a1ZthVMDEcw3YKLOkvT6OCMeWsPEbVelPGUZpuKfhOZFo+urUk17LjyrVp5teTwvy
Xg7tZxrWU/DdZrfUYKMZUOXUi4AMugx2qz11i0qWv4wMEsU/TDempXaHUUUHmE6yelMY1uLyQaNA
DPXCedsMPMr0EyZoYftJqAc9s6WjwKKTWPund2dmJN3iWJ5Sc+2j14iU3ShNlLLVvhoaN4o+NVQW
2jMF2GC88pgAFmnLSimnkxWXaCxoqZFUGx3qU2VA80x95FcUw92wrXE7BoqUJl6B4nuUDH/pPkVk
oZCE90acXWslek70NvULHEQqAQKDB9QTlVnzRpbOGbaoGp5KDnMVqg9d2pPqG8SYb7RKWo2ptRLz
Z410QsVWXRr1ql3AKKar7LxkleRa2nl8Gpp8LUFfFSa2W4LCFpXiZvaH1bxmSLMzO92OieEJJ9uL
qSfFda+IFCwBTU9EUEuVLxutnf0O25ecXWpu7ESBklqohqVTLF9C9AkdVGk6pP5iiVsiMQlAaL40
KUx5var4CSf7r6M01Rkal1ukZ9FTS83vyAhdu0MKNxMjG02swDdH/7FSfrByaXMB+Y19adoVz7O3
h4A2O2Dvv4Z7B6YDgxB1om353VKvbTP1Gxvaw1IvMtGa6vTGuuNL6ZGfZJ4RDYiKF0i3ggl9fyET
grG43tU2YSrgMyTJ8uQmCRTVJGDr2fiaxwj8VZKFvyTfbYUjcmiDmTjqGO+Uwqwpp4JqcJ5aRebg
gS9P3NTLMN2XJKcgkt2aXqJaijWRdisY4SDl28gL3Zvbw5SZmwVQOekvvcHkAAWKufBEKSHZfTOK
azuMflwbGC0W18l7P6HWmKbCVWfTR5tDrNTBKKXV1L/qse3JI/C72m2feswkB93CEhM/jWiLbQdQ
LfWqGJGspvV2tpfXFOdbgXVJAZ+k1qfn0qKHxIwIqa98E4aCMsvNuvitqapNbR+y2Ql6ZuXqY+PZ
tgkqom0MvfCHYrk5VLaCddmoIAzJfijXpKS5ajOsLbt2HeNkU2EZtKlk3a7q7NYiTFfq+K2KmS4w
AODI3SZE9I3L3leT+UCw04fWAzlE3IYWKm6pvar9/2cdWKW2zpLYj+Vmk4BAdsmhH95VUnoR15DZ
5tZjBnFysgFXJfTEhTrtB/s2aB+FsKitmo2dvRsDJYqYztFcbKJRcA8qbgUyhPTkZTQ+BUIxpukW
ztnhoebM1Z+ui53ROIdumYOYxFmH5kk1wPMnT6FimRNl3fOsTR162qB6T7pN07uLgn1sntNAV+mh
CkiHnxZ1vzFslemzMh7y9JugU56VKjDEVVffOF9s80M3d3FfB3ODGw/1eOR8qvZ3mv0bMZEsAgtj
9Vsp/dpErdZOlwj6QaRdoNeg3FlxZs2udTrghb2rMfeyRiMikPILWd1naebjAkORtpmnD8n+pjHc
6sunXoor/khvkjtABAQ0paejqI7060g1N3DYLLdJZgTZr8TnB31WSvrR7F9UwVITG6WIndH/JUze
cgh6bZR/aVisVHFMYb3M/MBdicVlvczoyb6sMUag81LoeOp4AGeT1FmgQoX01tug0d9xInLCx/J3
Wat+aCLn/Voyhar57mgHar8Ok5mUX3vp1PfGSgd6oqhssUoUYHbL1uHiq8WlgagsBbze4Mftj1FN
q3Q4LFnmVWJdpJYrnjQKiBB/rPJPkeCXpO2NoxcQGIFDEAlcKrjcGr5NGfq/+unks1TfDMTyRnMb
zGuW/IrxpwKSCzPf0I5zu9PFRVm+5Lp1Y7i0cpi9iulCWX6S2eZhj1HVoLvuVmhqWiwkM4gQgQ48
/U9rgWbNjxCl/CKQ20MRJelnXQw+jHefXYfySuRmMDWFG7UTCW9Ap9G0ETZr7cOS/1rGP+TKo81P
FZrvp15SXZvGDrpfwo6Zlco6YyoeUOc4gtDrIVpg5LIYtZ+c3zjjx/xIUXSaZRVoTDKvMKGa4CzC
eVb96xYGRR1qN0mI0+3DIITtq7JzDJHGXBUg61OBz05rC7dncmZoyIe8a7Ymi4Q7L5DG+9g/rG4t
NcehIU2CKgXX0OywSaZXWT2p3a0Eto0hZvh+cSNa2rYxvnN0qbWzN8GunO5LlTy7tagqgeqH75Kz
aEnvPfOolvB1oNhuwCudOGJpjsFEETw8sfQmWJbsrRIfs1wEEi+3bstdkc0b/rNn5Hg9jGuq/eTN
RpbEKkZxM58Tcx02OHOfrMUj7RcXUHGJUVpSZw6mp0f/GPrmpuPr1E8HwjvghSe3yGGFY/lYKd+J
mflJvStDtK3nKUlhAMxtUSgsOeGm/ZkCZlXZKiqecK2N/jiLTQeD1YxAp5WEHB53E1WJVQpPo+3H
7m3XP9b4MMSL1aN4B1+fsWs3cR/AiSMY/Ylww9rtzQQAnufv3HptetO1kUD3prOTQdkV+aeVhnWL
rCFtbmj+a/04YBB1GA1hJDdr+JjYgJJRo9wqIHBuuvOqDnCetNXQVcYIUgnyXSCiliAp3hbSiFWc
PtQZM4odrTiVrM+q8ozhtR22DBNzE6Y0TF5pHjSr3SjqXl0CDO7D/GIYtGHt1ZA3uX40IPF7+1/6
zIIJcYI5kIDwuvMv0iQDxG2sbjktQx+/d+FDTeNVxg7SNU5VJPPmwjHl4Ix+jECyXYPn6zOrXy0E
HKAnQWjdLE5PWsM4Cn11eimwEMr2l6neHBGhFY18ZmS6NQD68o5QHoxjPefXSP1Enafbq1ICa6Ib
5ZvTo/eckEOa9gZGrZDgfdgTM0byrVLe22ogaRSlkfJhRHjH7GdUlO1pqG5mQQJjRVcl5H+kvNDs
Xx3j01D/gKPqqKG37Z6A/lj/zs2rqO4FVQFvv9PdFFswIHWHLZXn0TEEaKaXlL4OCQkxMX6Ojq8x
t1ws+aqp7c0iCgRB0n5BUTDGO6UDgDdmGsnILxHNSeaeQZi17aGX4KS7SSwFaQz6st/J1Uoeas/h
O4DtzbWNA32PHiGtX1MNlYlBi2p/mOqvAtZH0jFtKuK5ZJfLa9F5ZvdhTi919ZsU19TYTvW/oviw
ivdS/GVUbp20Ncq/ZTgnqvQMDK5F6I34mk3bTWhmqB6aFOH9WhpBKdWVCc7XmntRB2b3pffrcZlJ
gjh3Sekq+FMdI9DJLlAS1bOiVzs6WSjiFP1NlX3gFWfY6NWPSfMQwfAMaFB3KhaeauZcg++XtaNi
rtLOE/mXo0BQgZY36aeVf1jpZbIavxv+poHjELV8W56cbl/I+LFQ45eTKyVnBTnAkNWoVP40uj2B
piEfznX5UJoLlZRRP/IiqHMPGpb4YEnZORTKsJgIABMj9ZXxkaG7MNqXTBATwewqQpVrgX3wouC+
6L5Cg0QJZlUre6tYi5KAmp9YB4YnnMFuOQ4+mvk1Sh8CSj2GlrJ3eYbvmoiH7kzw1VZDu+Bgc5+D
HtNXE+7kYZPRd+n6zTRIfyi/+vTTjH7wwIz8ocS+gs/NJtcgQo2VwCLtRQaTSqcz34pyKyYsOt17
1FUMss69qmEBWtzOMbPXB4/yLZORd2F03jzvim8CHp6W95w5Cdi/XBPWE9QHNd56OTqQMWjJMSty
AOOAHV2sP+1Pp7yWugtHKY/7HpVBM5SrMdl3+qkYt7hpZjhsJnEg40jXZn1McC05LiwoplTCPAbF
5+0Q0NC9VsN2Mo5y8Q3auHyHjMM0Ko9IAWpUCGHaOc1QV5axVbRHa+1AOZ3OaywfxejYbJHetvpr
AYanFTWUT+F2Ym2ZWAplVGxcUeE5odpboMvmTVX6z8JT/rTHO75TxfpWl7WkBXL9sCVcUTfGzpbd
y2B+oiyeVcXHSNKlP4AjuXySOE34AY2C/vfFgAAod0jgsWbHxlGz1+Uz/QHxr9hb6KBGKDxjig8G
dAvBtNQy3/J8gWtdnJs9IOcgIkUcHYGAsP+uAW4gEWoWKtiQs/zANTEh7K6kxxFbwRQieQxs+zWn
NtIsgBP7YbapLyWkp9i+bK8rja+dPIdpPqQ9/Y9Ob0vAiTmrQQ+KaeKykNUDqX+btHnrpmIlI2OR
0DfmEa8Zae1EWyO0uwLYrYEm93ONbkY6yWNDWeIOxGdg4fItkjQKe+DhYhpVdPn0gVGBaA6WSzPe
23CfVC9m+SrLvClazk7ZFypHjMyBKj80krp1SvW4+QbZtBfBA6PtBe8vl1WX9buGyG7mRHGjfD4j
b23zpUu7r6IMEhpMWeIvwnRYeEL41wKUGv9DY37/Fxmyof18isQcFF9Pf9oI6cWHROzu6jGDgyW3
Nt4STB/1E4t2diE5aaCf3cv8vBewuFUVkmUvbNtd2KcQco9+CGpJ2Sdh5SoK0pCngJXXaD6ZABzh
3gCibqgNxMfByXdDJuOARl9tErYlkMy+pbSi8T2Ovqg7VfnLCtdDTMvOiZzVgy+cZI082k+Q2hTm
15CBYXNjd9G+QD2Xtb6afptIsNtkw6zQ//yG07gbzWOh/aWo2yExM2sMZAWyqp3cGmFPHovNqJ36
8dbHftpsWy1QmMuK9rdDp0cwiqTdijjZ5uq7VP0WhU2bocP8HAbwIUwmReIX7YjA6ks19ppxmgUd
OqrG54YC5hZHUV7b9NdqPpmjgoidDWefCmIFlhNAXKXtlnkbylTE2NdahfYPPeOA0dUJckz/yIn0
xLNLG8E2/AZnTpjcRfnbDseec8mSj0nDjsHO4My4b8dHSC5C07HPDlp8mtt+JcC4NX4dW8bBqFVW
+9xk2XERo0Ivqa2nFvDXNQRUY8E0VUYiYEufa6zBWg5e9UDy4TiXudpMyoel0DeY0ADwLd1JtTwH
oWVMQzv2mxzmMn5VmB+DnmBy7gnEa0wSLPpP9cCQYs5ir6Y6HcJLPKAY24zEelj6I3Qw3Y3UCAhC
ymMR92zOu1VeYpom5+F0ga29z/k7wCYCMPwuCXzHyPmve2P6usT9ttKXoEpb36aWhSdyRs6rXxFv
KiirmP7bSB2ERCmtoB9pGLPYx22OFi2+DP3axh8ZHcPhAyDcL6XADtkzxrFadqG6bTBDVkFX7Rsu
TcYq+LK2qResKoI+YFtIB4K0qZ8uUYR6TgNzUA9tf5Y0FOetBK260ca7JdFFGSuGTqB7/ZmhPuyQ
Okf5qPAwxulbA9WX5UGI5n6sfopQ56Bn4zdrlbo2Tj5ziPyMhnYGXCBZOHDKO65Wm+c1oq3kHJcY
wF/e5SrF6KGRcdMGjDbRsKAA/NTwM70EO8jg3wh5Z4+I7NhXP/TRkfReckfk1SHDGdQ/+l95qLBb
/0QQZ/Dhar8XXP1djGp43MzPfBnD1xPkgrxwXhjahhdjodTRCq+Hk57trz65CmkdFoHWS/hxVy3q
gaSHjOz/FC4ti6xX1l1Esox8AkECHzh0eG37/iTTA6kD3cx4kIq1TfxISpmgM0id1oCJuLN5N4x9
Vm16UKy0WkfiK8uJMjF5H5g55veC/zPjmQ0qHJuuEzjoNBLjtGj4N+xH5DwQcNb5i6O/J9JfhmV2
bnlXQ+TFUk+yjYlQHs0M9hjdPPTKt5yA0m5y82VO/EX5VY13B3dJrRDP4HiiQ9B96CjUNWR0YwHb
q3sTsocUEiURf6b8Mg7nmedxjG/7aZ1wTnW9y4cnh9XleZCAUsbToc82ZBb0GZUv6gllu6DyQhvT
yJxI9Fe4i8uih/2zV2qETMRwIy1ZtbjUbQ0Ww3yPTRTRnKBg6OQLsXeRwVNycYeumBFfANw8DbK5
JC5m+DNA1BY5KNcyrkupCSS84I5zLsZiNdi2HxcDuTc0Sna7a6ZPU0lvkfFBAlOKfZt1QjWf0kqn
tF46pcQsjFUv76koBrNcawtQRHHGRIgDTnMT6G4qXR3mGEeMPf2IkgjjXURs0JP03ZuhClmNmPZY
9l5dHjJ1Q0LS0vvTwPHnkz0Cnj+8EPJRykTGqL9ZtSdIiSQvPWZReB2lEDrZJwWW7Zt0jWDToIDR
l3Xbbi1rTXkSr6zyTs1Ix54KiqmD2l1T+aQYKwsXGO1n9oLDgv3eO9S7bvjujFvNJrcLKfDZdtZU
3gkkC1lSR0ucx7OO0p2i0jjqFWYIpp6fRbKNQOKiQJdAIeGmy4CnqUjEcrqzhiJbeEbmorir/b69
JuVGTXcjmtqSn32KuXMRqJpfzoIj/tMi1YR8IlBvxGXqflF3cYr/+KDUyAbJXadg+lJmFKuoYlA4
LNiTQPFO07Qrr33jEckR7qGdYXP1yOMutcVOJhUIb9N9rN4mNBtzdp/lQwHy6pfy3oyIJ/vK+dUo
tkgh0J2zoPhmCCR8ADygtZ7NHbkHGilH7Ddzn38mwm+xCXYbLAR94ufI+J14syC1lTY0teNbS5XC
8Vl7FFLZuB77bXQP32wy2IQnd2969RGi+G23Wk5Wxb784kiTCTrBk154CbwdjfMX5jX7Z7nlO3ny
rczvDYxN07ucfuYDdQLpApPzW5e6pyvjWsJSj5yQ+iKcrFXuVHB9JW3DvgtJaPP0EQKuOrflK7bc
ehg9CSlwb9xKuhONoL9kfjfYhMNpyusN1HedBNq9RAbSj170By87Id8y+vWicHIwr8TlCoYCmZQV
eXBYZaIv57fINjbithVBl8nIXcyXs0NtzEtFjNgvhBrh/XUZeCy87JscKF6x8Dry3M4JIDuy5L/+
xPQTwWCEeZMiH1JXoFZAQj0+2u7C2jZ2ZNAIprSASal0apvlgOcGlhe0F1QFtJfCqMfYmIInO6cQ
tTYU6x+5OvMqsr0Yq2qpXWF8Me2NiLO8vkdKP7xJBZC+/WaM+wQLKTKjEu29ox7q6MscewR/j1b+
jjiAonkdKymFxyFpfuZkN86fSkGMl73lhMGzC6zWZDfqNGeXVGuSbZSUi5btjbGEqov2Qgn9luip
cd+QZcjGXbir9CNLEowzNQJ01US9kofQVasCxrDuL1W0NfBFjVsjPueIHXOwG1S66ryLNYa2sZ6W
5KD6sbkDCIAfQ9op6ECDCkPTD+KEJT8mEGbZ1hZUTkH0mbZH5aL73QZ9uGFewf6dyq3+5t5nWYUv
SUXuyFrr9na1StrP2N6arworb/Bhg/fg25gyase1/9EXS4AaqU/ORI9IYLrizUNTpOhHkKsCgCra
NPDfso/3i+yjtUVNP31a1sPUSX3x9MGzmh+bmKMLWvO09Ln6nZ/4b6a3PT4V2ZHwgSwZSWbeqls/
XPDiSx1asVXxVp7KN/tsngY9sDSX2c/olOe/7k32nV/nZWz3HPz24IEyK/1dU2+Gc225i+M3k3Mr
Q4K8DFRouGK3CGw1hFguiyuBXyedCrBTZ+uvO2OXv1h4eqsNykFBl2TBxQX2u5OvxZdYjiCnMoGH
HPY7Q0Zt/z7/CueG9BoAmreop4cFGwSGYPtMnKUDZgtQ5LHBFecmTR5EfaWtypfp2r/BLBTf8Ido
B0lVVCjSFywJ684+hcbOGe8F8B4Vw2ZkFNPswfa6g4We3O0yJvFeJuSG0oel+VYEkajTIG5GVms2
eoI7LENYVeFrFOsMhnTpiKJMPsMG7Ss3sUdMU9Kss68GFM+iBzvAcZi+DqzBppihpLXwc4A8S+Vx
bWRvIQNEl9xBd4lEUxs2rUZFIFfrpCZsDoKuUpOrot4tkR7K7NFzzaClLczmXctmVPTfRqftrZYy
bE6fMkn9O9KPiQW4yXhXHo5AHQ74ejUYRqC2zXaqno0cZACRDptEV9/zudjprX2cxNfE/VEszWpC
RFo6Eseq4LUZCLgAXbURpQh93lL7OSN2lyaCJlEx3hHTCGajQ1lbGQgfwxoKjUi6OrBUuPK6uA/Y
LUFMw2o+ZrhrCj5Bk/kprmYbWITE1SDWjd0kGZ+1JO201iZ7wV7FiPYj/Usq+bwLDEh2GeLJhUsK
tMg+qay1PN9E2aFJLyEoR1/QjoL/R/ZldlB58+KkPWNuLIRGrfNGQ6aSJk0Tl7f4ZJKv1KpdY8Y9
1JgulumcfCYIQ1OmOLwq9acev85TRg+4FqFfcPDrBAQqgCYLNWsL0eCEv7r4KvTtKPB+rHtI0zwm
r9N4CbWDBt4JGSy0XQ/UoiuXDtmXoRDXY+zSYic1NvEdRPh9Z2LnOIdh+DGpDJA4oymIl9Os+DCQ
bvI/0s5rt3EsbddXRIA5nCpnS3KQ7RPCLpeZc+bV74cN7L9dbEHCdA8wmIPCeGkFrvWFN0BcT4fm
jzvzAwg5NSnmrIvjaSHBFxEgiJuIGAr8fgI9IXmrxXqhU+qQM+otJ8tZqf1b2leU0NDXRNogN136
hEtXh8NwcRBPSoDo1wYwGsYpFilFGzy73Gc3XfhgFSRjb3pvlbyK7X1Sv8vxRhz6aNHCF9UFumla
+FImhwpY3oCMGwoMLz1QFpqeurJmYujUWc27V39JOrzoh7QvSGKPRv6ZFBebmg8JKIIHRXvUY/Kq
4rtyZ2qA4NOj3MTwIBce2Qr0mwjdWgAswO7RF4J81ZfUw9pyIaePUX1pCMCKQVXsoSUb9qxzTYxn
5hKkIZr23hNFGNi/c9TeER8pECIqJxbYARgZFGSWag7RaCYan3rToNWBbaXyAjZMEl8EYxt0RGIl
q/dqdK9pv1TABRaHvlwHAK/YJUlHnBLx+LxXYRToSM9d2vxo5uhbnuL0QUNSRUu3JkuQon5WPtc6
9axlWz/7wdHP9ui88VM+NSDXQ4fBaQ9DvzbZp+JcSp8bc2/QAsMhV0P9JzsOQlKKfdHlVSbzsBwd
2ukdP5J/jYH1KpmLyu2u8NZF/V1QszbaVZH9Ur0Hnzp/adFYQQ0totYbBe1cgyqhiVsVnV59KVWv
WvFmyN8QtxoPSOPO0d7VDmZEuk7tVQpOrjik5a5xn2xuWsNdxdYH+tW5+tUWiwggUO9sCBFIHsNp
m561yp/64UYPXoXOW7jpexsfAXBNLGq4sgaKCgBKb4vkBzYdP9iF1lwlDKUx3RcfjmitLMGawxzr
OUgmNEqlOrfVuuMaUKTHsDpiKQXSN58F4VkzVuBuJniRzoIBwETfm1qGWc3BsdM8xrSJUnBDn92e
yOnWQ1tHUHZBspOljScQWH2YzmswCA1H7xKiXWr3nhk729y65cEYcD8b8NmB8Ti0oEM614ECM6t6
DlDei61lYOwsbz2gG70FILCJQrnDFF9d7+AArKZybUqIf/IPLf/DXdckH6hUJfIr/Zyo3klgRKUT
UpFIwSrWVgzWmfsrlY6RzdeuzSnRkcugaQA2QjWo1lzsmII3zlN0cpCh5epP1mkxFyJofi3s/UGU
twFN8e6Dakf9z39jVzPve/AGjakL04eArf4eIsYpGPsQ+HMCF92CL5jObWvnodFUayuBTMyRYRVq
9aLMAkjQtPFBOttmdfRpgZggOIT2ySDnrEwkH0+x/tqWv0reLw39GuURJmwa7AEFRe2hN2edtnEK
4izaD6TwYD1F6nnaMazJnESQEM4ugOSRJ8+GdwmsTaOdw/akueeEPma405oLaADbJY/QkCw6Ss4K
/dYIaV1oiWq0pC4JGIpA7xxAkJAqc0JmoRErZO6JELeHwNcVBN8XKd6m9ovfvWvt0iiXMtXd9Jjr
C00+pL08TbxFW0BL/pDsDWKWOhRNA8kNmpOaKk0HSWsLMK6YFKiTvYcID6I2UT1YFGEt700yevKF
zVCQLFAVJnKuKabG+TTnVRLsJ9DnRg39bGvy9nUiWT7C+SigKQ0kpRYpW4RT4a3GK9evhGUnoVHa
eGkyyxoBQlBv6/NaIU/xddNbiH1arSToJ0vd0epZYXbNYxRaazH87ZS/fcI9k4ypbL506satpcxN
VNfgxGi5N695ghI9ezb6Yt2q0hyqUkMaGch2MWmsg2y/uqI+dU1/7krHrNtIlUN48mWCyTRVWki8
jmkAxaqmwjnToZD0mjMjIZAbLq/GnJu0jiVefil/95R0wY98taXm5AB6KAbpNDSNDfIEIFE7UXxW
kF6m6dmT2NuQiXqvOJYwnzIiwTbyEeSkgUYWFJiAyXvKyvY86BZGFS7h4C8zKrkwfUVgf74lHaUW
OI6EAkoFYKhOwE3kDxXiFmZARcdHX6I59hF1zvQiRyKwXZT+8v5RBv4TAhVrhvpuaawiSiAdfZsq
gF2rB3CgAvdgyahKyaSoMZVxW6ZCkrtP6KhRLPZWVaQ8aZgPq1a4tZ3oHX0NFCsgJvLKwBmugdBA
p2mQuMM6hWXQ5TepvrQ+sgDQQvoHtaanIE3rUFj5IdGoJ8AwFYVN2nE86P82xXHQECzrFzek/1lI
S7cG+7/jxTBjtBuf0Yd7kCW6kT4s5NIG4MUNB9+OTFH3P3tsUuOtZBtzuz0OLRCDqC8ROJ+AIspE
oZn0LtTmxrP6eVDS2SfdsouTi+YG7BVFQPovSYlpLyXgaq66yKFPFYRTjevQzT9loZ0k6PWVDZLm
4b5BT7EGRFBG/abL6VW/NP2u7I6hEs298qLwjdmGv4pDNIl0LqoEAUQscSLSN5ncWnZ6UoFoXg07
BBzAz/ppBEA1VNDhpJhR5fEx68HqRCvJPrZtvzOrtUG8Ytv5UkoGDlIyVyA2h8URrdupSQNFJu1W
u4+Ernqpf0lQVEMadzWPLf4MoDwp1QIOkGHQirTpNSc+SVDCc7TsowZ6qG0hl2ezlSG1n7IFkFzJ
66ilfC/l8xo17yoWDp3GiyIchfQ1p4umth6KcEjRoLNhlBzZ4MNEAYeP0TJDNAFqUnYQ8eC2fOeD
L2vmN+HSyi10zdpZKNMcqIVVzlSbyNjVKX63hr1oEUIHbEo92V3BSqkJhk1znXc2LfFfoftcE/lR
gfZ5kzK5I2q0FgVJo9C8qRhc22KKrPpbXGonKeZLp/2DKs3JI2PIzddBA7eXe0AYZMdhDTiGPoiB
kDwiZiTbrrKpIQyGkr+Mw4PE8TKThRGBLwcgkaEN78LQNENg+eZCc1N0qPZoCDUZmaZoLcCLtTxA
6leMBgBnFrgdORqAuWjf1RvZ+FQNun/20cvR+DmG9CSMleQuUvvVKJWJiYRJrZ3kfNW2qCzAr29T
Gi6vStyAqz64rY1kDTUemHaVv3Oihzb96tsXcxAIffayNw9POHkf6NDCt7ZCPGHMG/MrVx9D4yXQ
HzwYlAOOFqcFUHYHw3lspRk2CxAH7UqE1wotUX8xSMlRE8q5dc0tqrupJmF9t8mp4/hZQjBOfWAe
t5DTkY/4xlq3918scRFAU832ig2adYlJOho4gM91dcaVRA0HRKMLTtM//1Vq6LctgYmirv32QK0S
65HQXhTRt9F/qYgsBGuN1ltiw2Q1uyUqD2pKiU39JRHpJAeqpBbRd2gSX6BaXxOxr5Xg2QuRId5A
Ri/sS2ucpBzBxX3W7C1UQcNMn1uRDeVtIJcPijd0MCCNRO0TmuiQfYlzyX7LaKc5zx0oBTVcCgY1
aBPKbkqR1OTmR5VA0Kc5m6kWywR+mQB6LATpTR9kQocrGNoM2qoted+XWfVqISJOwlLTx0BHTomW
bgtp6d3xOUfpJoEyRte6bqlDPQjeseO+UFWY0wLkrepQSZQe7GAJGH3ROhwhbH2TLpu0wrEzIshq
6OK16YI7UeqjuWTuhFgnt4FO9NsnCkwqC7jSCSUEWqSZuu97yJ8myYG4REEJmcQSvmSuX0RkodPk
KXdhtze4LtBid99FOtZaji4Excp8DVZ3moWvw6qI3bfLreGowITrqT6cArrm6tTqo00DzlSjftMg
8YD8NRK2fHm6/hkCAs2gXROKOe4BaepUXJc27Pdp3H7IALRKct6I8kR3FEtv5fR7jVI4TduBA+wv
bDj6ApAfSAB59hoS1So5dURu8eqiRGcBLWC3Qc3Dfenjt1r4ED/QkNWcQ+O/Bh6PG2hry30qS55c
xM8w+pzSMYB8VuQHU1kpwCccGnWQ7cm/eqo+DaSWPWIiYXQmSUaMItJAjjwK2gwkT6o9OdW+lj9K
/5fc8n8FMtvHNeIyBH3OPDoX6GRaxRomMotLyS8oV3EVfcZ8Aj7FATUyQBkNGZ5obFwjmdSDcEvx
y/K/fXrBehovLZA9Lk1wIXbQ6VwiJ9vaFyP/VZdfpnZWswusPMUElBEjmCmTMAr7yjTPLphww1X2
mqMsIpa6pUCfoq8vShzRnho4tZdKoABBQ9lw02WPCHlEN9V7DlHPojAv+CeRTngT7XTbnDnoLVq0
9JExWRGywIYbXkc1PBvxby3jCXfEQ0L649n6xsB8pUZhr6ZMblJ578E/+oMQhWTNeLgp4df+BXhb
zAsN69QAURIUj9DeM50aJY8R+AMU0sxlaCrrNvo0XAnBvp0AIoH6hXbSRDLPYFtUax1fFQcRF48q
LxeAAV5bon5Z/db0C0gPAyUQR1uZ+pPiYg9SzZX2Se8eUerXqXSlKP27+5zdZHnyQQYEFxIbQos0
ySHe0fSu5Iuun3sI38ragZGBGEq46SCSKPbRlLbQ8MGb8wQ89tkh0t57PaVCflHLtUW9XENORUe9
L0dbwt0U2rmG/wNxCXde2mMVRT6HGxZsDVB7I3qo2m+0jEoIVcbKNheG+YDyskING4BiWRrA158B
b0EZ8KyHAOy5mVFhIMSueZpTD+UUa40/SKo+IW+1M712KqH5i4clYgzirIHE7wfOXEeFxECEPkGl
SVmJ7SMGc0q6beKd5zzLCPUFF4O6ZvWpswhO/dbrT555FuXfTQ0B1AS/ax5Qn8yMtV29CnQTywHh
SlFFMLcVmF504qG7kF/uQWtX5KXxR8FV6PYlDdUIAO2xEj5UuFCwKSrhPaipLb9U2m9fwOcUoAEX
SFODWYtXBsDnSDnDFaLGiL4TV2yMmBC4hOYjAOI9INFEgR/JPSUa3jRWz6Iwy8tNas5RKRPiS2U+
lcG30UGoBL7quqgtbbhEcndTc42l8bxCis6HuABkJZAv+LqS723Ebsc7RXDBR1/RppIRCjo2+pOT
IwWx8oJFUr1o0j6lea/BL8U6R0xxaHUBNxYndDDWirQvut8gUAvhFAPJsNpPVV2z9k7/KQLCouJl
AwuVtUUwtAZh8GUB0ALjF/0nF75XnVzIDn261rr6mFVbPsjYP7Xha1+uHP8zM6a2/lIEKGR7K6Dj
XvRRqLy03bTupXUTY2rjbaTmXQSZLj/GCEyD42q/waOL7Q7hDFkm5aTqjFgluB/JOWV0AXtxr/He
gNyQm8chqCZg9l+6WiEn3aI3dHAB0CHw5QQPHsJ74SlyzoH1lFuPSQCnLYMbgPo9TBpUnN5jJZna
zqHOVk2wiymdWMAjDx4yYCnEi0Vp7ARzj7JhFTR02zEeUBFo3iZONcmgIDTtg2sE244WRkWNUcr2
JjV89yS5VAadR8mxoQyCvQD3nX9W4lmH2a25p9T44KzJ3iVGPF1ceiJVFi6Uxsv4sNxljxyJjH8M
yvY8J7V80sEX2xMzeNa9dQVxQOyPaa6DMH1v02VsbFPv2cLcp0AwYcWtNPFItS3jFVWv1tzF0BFF
Fw3fx7YAKQZobhLbh0Q5x0GKOhratgoCAAjylsicgn2i0l3Ajin5OzDWpkFFLVa4aMI6JoUqRXoK
MBSeJesgVavW6Saqd24QNm0eM7qB5QNQMEOftjHuWFu4VJ5xsr15YGxk4DQqQqx77sIE0iEdrTQ+
xnTw5Vzb29DcBjs/Yw0qDF6jhjiTsk6qpVtSP9a+/HgfWEuzWXrGEq1Zh2qeKD0GwlRE2aCNHjHm
sWuqDHRYkmU+yJYZj6V+NCnSZq+BuWildYdxiwMyGQY2itL4LZkPHaVPa1lkl8Y569K01CnACaCV
6e+s2GwCYvRnTw3SoNKyDJ7QuujM70EBukpng/qKRpBLm53S8Jw2R4UNl4DSeJYpq4TCUkskj2rh
JKoyQDx0aSnky2+WtO2RbuIC8BG1viCXYmig0p1k4hUdL/RRLV8l4Yy+W9wtk57kq5oatC9jynGi
QJIUnxL3GJo7DZ22FjZfi+m3rh0tmYK9jZaBWi9CH2mX9giuZO4CGIqDSwTdJf491JRScR91LypM
HvR/ZnKL0AGWPSG/a9UnezqBQMXU5FhQxXQFgCgfdvgEP11DDqNa5O4ptwC+rFACQmpbCh4qneNh
8/hUe79bRV43d+JzjM4GTC+zeFXjlyC72MC67WOH/JGtUQ33EM/CXszXnlSC0poSe9U3ADaB4Dfz
vAduxldelsxwUwgQ3MQH2wNqTBOBE2gjYGvSJowVJLcK5SnI1h2LGCZYYvBTmvB5ABIj9ApXcma5
kChsd96CEwrET0c6um0z1xtk8lJUYRO0dpahdqYQPjDdUn9b+Q9tgFz1ZyxsMgDMkfgLC1ogXyVA
QWXeeTrwTIIb+hvROYhOET1acQr/bA48DOV96O0ohtZvKqEuFT10I436qQ63AWEnDQZWro5Xif4l
6McKZKNIBo1/SoZiceFuNOncKwc8FOr61AnHMGSsJY1gS0V/Q6PBQk9fpeQnc30LO9vdgOXWrTfN
m2vpu92921iCmGukfWTxobCOYXfRXbT/UFyj713T/Q2HHpH0FA8Y6LUQH0jMI+sti79EZDoFAHjo
JxnVrC4eepjCRrVOg980RrtgDdF2mpGMp96y1J4S4VXuFi0lYNxq6ODt4/xUcIIj+7F1VmXzQd4m
EZq2JX4nIKqcZ1FZxwXyq/MW0UOerFodiPo4UDbfkgf1Buy5Q8LQfrghPiXWL53nUwfAnDxm8bct
unvX0C66HXbktYQYWZZPSgjF72S3QNG05CtOloxkAbHk6GCLJc4qJMQiRIiWKU1f1JnTJaq3HUJs
kJgIDaR1oa6C9lfYPyTlpal+69+1sbRfgNIJiL44kBFmuNigTeUqv1DUW1LV7AUkql40J0N+FK7E
TEvOZA+SsG4Q6wDBbT83lyFEHpzcgS4tc2sPxrehzQBTh/7sS5nTAaTQj9+gCO93ZhbbRqXxs7Bs
wEAylOiOSsMi5oVrpmX6pbQC1R8IBEg8zHtE2pWTVT7bEKvtqZk89A5X8Rm5f+W3i4uXPfeTM2Jr
GqUqkzpqVa4FfLeAZ4WXBpACQOjCB99KL2zTDepZBSKRG361QVOk2aD+3ml7foFdf0F3r4y1CwTI
nfKk2fq2AdXlflYGn8SDRg+6Quf0sVef9GQOLLcWSSQeUOtAhqen0tK9tWiZfWUUujzvUWn4bAH0
ExHP+g7do6XcrhobOwdk1qYVQM10TuWA7nXWL6BUUYZUwyeB3CcyNlJ2MiNYr0MXBb+dxSCXa6PY
RnhzzgsAngY3FbGRsLH9M04qGlWzkOtJWugEycCh+6PFB59lX2X05Fv7zkSN5pSpq7hfoAEbVtu4
+YI8yiWOpJTmEXrsRfOpRrIEo6AKE5O9jNo6N89AbbpkCJrq+75GOOZTT7HYXgLm9bme6IwCBoMp
hkdXZ+1QXdDdFbSdaqjjr9BwjmFbJTh8QWaIGGGpISWnJoe6WYb+AYpDYKNiNY39g0VmkkDjAB2l
UMFbNO3Z43u02xVQr/jTcJZJdESwSFNwQ8Bd5oiWTAyp0cAxW0J3XA7w8kyNtYGziNRCsXK/63Bd
djHgF0x48n0n8LOyaa4dNHeQG7Mw9NJtKBrAnNKpDBG/BnvgTuWL95s3Fp6b5P02I3iuWw2FNXmR
QJ5AeInyZ0NL/FVP+bU2Nn5TX7v00sxonrJq06pgVifsjpXMiy8IRjhjIqKWKtsaEC1gF3OafZIy
g5800jfC9bB4UXVp2ZhIWS8hV2h/geacpdN1Eyl9bED9oZzLY+rP6+QjRTlTu3AXZvm+NYZcjXiQ
qtaXrfyGai5wcpPqWVFFop87nrPyVc9ek26HZSj0us2RfzOZZJvjO0umPgFTu8hfy/VDM+e90Jco
Wc0M6FOT5rXcMPdl+s2cp9azKk1WGHJI89tep1dsuNEF+vunjLxpXY9gVjFtNC1KBLKF19B/h+0g
dYgDW3d8xa/74FqqpUm6KYqiNBpLVXPZ8fXBhRkdhAl8EtqlHjVvKktb98gpOWDtQARwrL89xHee
YOjdnuxV79gfP2Bwa/5h9lsXUm4pCj/AMcP3ELit0QCVN6U7w0gif2dsiauKmqxZuihpkjSy3QUq
rxSS/9f+ou4MAJF3c2VWEyD6D97n7Tlds7b+OdbIfjcj5axagbGsyJ/p2YouXoWklaNug0BEwyGd
3h5PGg7nrcmNDHiTHOvTJGJAGvPKKv+KNvTWp+ovcebP22X8fGe46/MzdUvTDE1RzdFaqiISPraA
Obh8ync0/9YPyHLv4YLB0Z3KR+qm6xj1loPzINz5TIeJ/HOif488Wlkr72G7DccV/8N0HX47O7h/
L/7S2N2eojyYgN8aaLSisRV4NrhmqgIovDwmL4t+CWRmQhl2on/BUDu7n5j/HJx4oh/kS3VvQ69d
AaqsmYamqqqGWzQ/78dXURhCjtwEG7pPzuWDSeNsIi0yIEtTVnrqvyfHbotEnTWLLrcnfvVC+Dny
cNR+jKxZbmK5w1EqX01t8iDA1l3q0GomyS8TPPAin3izYut94maAVdj6zuhXD/KPeY+uI0+g3+XG
jJ69oLbkrB4gIoQvzSzdIL62uLfM1+4eVZENFfkrWcaM+8+52pkRZLLNJpvOK04eSfaQZcvbM7pm
Nv9ziNH1FlW6mRSOR8WYll79DNPh9t+X781h+Pcf+9UlklzY8vBFLOBwAAv+xbZFybbeeR+OBQgU
1gFaZ1NaDqT9DfYloGQu1MgSKrb6LyQZzNePex7n12dt6RJXt2Ua5ujryd1C8HtviFmEIwjvWP8X
JvSaaCq8kpKuS/ro75uS2PdlDZRWzO1dkwKXdHAYxZD39uJeW9sfwxjDm/Jjbf2wrZWA/0wpE+jF
Q2KuJO/OTP56YMcXzc8xRl86xV4tklzGAKE/4FUwCFCQfsWHUkATQ80PFdqnDlONemmfOdoyd9tZ
pMqb/zbV0WfvZ7privEATlZesOKrsqdIufNxXzsUmmTqqm4opiRro5PqFa7nlgiJ0kQEcOyfteL9
9hyuhXAawRu9DEWhaTl6lgpNLNCqxYY+AssE/5foFzkPGiK3h7l6KrgwdO4pSdLE0a2RW16FDBwu
D4iM4FSFEEjbnP7bEKNbo47VqJUHIwk3QKn6rZeXaH3fHuLqbvyYxWg3jKwvjMbEB94VPoPkwevu
XEz3VmnYrB/fTi6ZVZEOU8hxEkZk2EzePcOY3J6EPKz1P76eH7MYbTlqR66ja4wCl1+aCedmju8M
KLtZuVK20HoPxip7Ln7bi+yYn5sdgNEQEuk0/I/7NQpLqkKVSkkdFtNdOiD8Cu0l6j9vz/Xego7u
PJoWpmAkTLUQLoH2KGanXrizZ3fOxF8x9I89S5Kg6fycIYTu6MK7qtPzv5gDyYYhaqKsa8Zouzqx
CpCqALUYSYOxaBp9i/b29hDXL9QfY4z2olbwNhMBzU31U/SRHZxDv4KtPasWNHYQw/0QV3cGvLpq
PwYcbUwQaqYjD5Oi92dN0EdaHestonFHZflszcTdvcd1WKR/nHlNEUVdNXTVUkf3jxhWYRljIUvT
+zVvjm231wC0VM+RcmdmV0/cj4FGt1BlRnKSOwwkh0uX1nMLSqwo7txDVxMzTdNVVVa5SxVxtHx+
GGl6HTGKffIfDCDXlCo20JXlufJl3zl/V7fq77HGB1w3A/A6HmNVJs5kB8P/Nx+QgauPrEik1Opo
Lk1ZNH1lU/KR423TwGXwft0+bFe35O8BtFFEoilVZ0Uub6ggHj3hnKUPsnHnLru6RqZiKaKsSvx3
+Ak/LoHQymzZKgeMg/uRyd+QMf/3Kei6ZcqWRh5HcvPn3xfbMMjFGsXZgZhctSsHtlsn3tnoYaHH
38jPQUZHVxT8HBU2BnGLMt3VMjCjoIwROuzyX1xMMfz1avBHzc2h+9ZO/sUUKSPpnGvRMP9KLn8s
oSjldlDJ3AhF5a1yxCegHubW6+1BrlasCKX+bxT5z4Xse081ep1RHOJ6Fy1U4GkTbfYYTcxT8KEt
+gWQv0N1AFc0j1/ib3eAMyLBPBFBfEyCtX8nhLx2cHRDNyivKBT1xlUBJQzRrlWG6wJpy26h1HcO
5rWz//Pvm3/O14otlNZa/n4RQQukthvTJ1DgNt1ZV+na2TEphRnE5apmjA6oakox2m2ME8vSRTTa
hdw/56U3l1UZ0QUAyYBhW5SHDSR23ABbTkU4aGGLz3i0stCSl7E8VnXKp8BKUArHnQnOR/90+1de
XYwfP3J0wMs6qfpqWAzL/kjhFvS0wxKM626PMizpPz6jH6OM7oKodKkHUKieukpB1R+kuPKVVMCE
13KycmCb3R7u6gn6MdwoZjRKJ4ytYVK5dG7Sh+BebHB90RS2VEUsj8T0zxMEuQDlObHk6sHXSFlh
ijBB/GR6exLS8Cv/uWh/jzI6p52eqK3ss2igrTBrQzn+ADtxjqPGTH9ABHgWf3tP1aN57yG9vnp/
jzt6fOrecIV02CyAtt6hPMpgJjf+5Asbp5kwg9A6De7s152ZWqPXyJIau0oTRiyxr4RbKGUXpP/o
399b0uvn8P+mZg2f7I8L1W5sUOAWByNc9ztlq8yA/B+saTqHaPNL/CVP4AyuNLCZ5/54ezfvLKo1
umRtC6vXTObIuF66omO5rQNheXuIO6dyXIUKYwT5EotV1HGQTDp6cYk8afJq8d+GGd0YRil6Smmz
hoOxktmcXbQOcE66Pci95RpdGL3QWFWms1x9Ec6NPseG6k5lVrq3XKNLwi8atRB15hG8WDv1hEv7
wl4r++at3NoLpGbO3eTeIbg35OjeIO3KFbVghwS+5l78wmdw0ij5na/pasxiGqJIUKRL8j9up0r3
Wi2sWLvX5pBNg11wxJFn6l1ub9HwY/9xPWGXqGqqbFmEKH9+S0jk+lGrMkzWO0QmWPouOrxw3Het
M+/M6Oq6WUORThUVUxyHkjIsh8DGjH3qiHsfKocIMQTZxtvzuX7f0rWTDMUgIfqrov3jclBkry31
DDahvqfaaTgz68Ff6EvvFF+0vYGwz5JwR5p7C2N2e+Rr1x9KONQ4KR7rmjW6cDtVcRO5bHmDjfZR
y+K1kTrbCihE5kF8uz3WtQ/LoCupSpIqS8a46NQIUSPnEpOsWk/LFmITZ5BmvcGC/V8MZMiWSANS
FtFR+fN4FK2ctqqlYGbTHWLzDaDz7b9/7UwYP/7+6PPVUl9RmkCletaK6yQCsJv4h7AX70zj3jCj
T1Zp9Nr0eoaRSiffCBUgJdFHayI0o+jOMbiyNYaMyCu7Yup0bEYrVnqQYmhYciF16NPG+JDo+p1r
9cpsGMLQTUtU+G7HV0MiSEKWK2xKmLw1/rFMXiTh+3/elz+GGEUtgkI4TFKIdI+ywzijAaio3/lS
r2UshiLy+1WDIrCmjFYqbesoEH2N8g+VmPAr3XnnbvMkTMNtu9IW+RY89Abs8IM8iQ/OQtie0D6Y
3OtwXduunz9idADDzOq1YvgRpvQGuwJK4Z3Nkq9EK39Mc3T2ms4qjCxgBG2CYNicJukayPS83uHh
DDZTnhTLbj7J1yDPp3Sd1hgIg0mhOrVzZviXBxP9zjd3ZcokipJuGJKk876M1j3p47KSKy4q08gm
obgv9HuF2KtX4Y8RRouqJXUUI3HPVSh9GcUlJBar8qfKePufD+kfExmtbNv3etIMab2HxbQdF3MV
80ABmdf/NszoWxB9XS28iGGi5Nhjxpa8KPX69hDStSzTUAAiKKJp4QwxejxUmKMFttk8w5go7dQ5
nok74be2aZ6qrbu8Pdjwt8ZPPj0XTR06Izq1nT/v9MZUzMasezAB6pfhYYI4rX2ETOI3vGNQKFHj
O42YK9fV0OP5/+Opo7xAUnw1E5Don5ZlPNdbcSKA85KQXL89rauwh5/jjNKCAC05qcsYR97k9fSp
AGP9lUPsXdIxg4oKo3lxe8R7E5P/XEjAulKVxBwMAzlRdeUGG6e/E9/eG0L5cwjifpUqP0PIiElE
a6fbOvewTtevg7+3Z/j3HwGT4el960QimQCCQiDBGv8e2ubKDagbQ4ApiRxwbVym1HNcM7iMmASw
aqm4xGk5QSB1wKuF0H2hrd/el6vXj2qaGnVFTbLGBTfNKMK0iBlPRVMP3Uipbqdd9uRXb7fHubo5
P8YZ7X8ZdF7c58PKRTxMqH+oAEgvt8e4fqp/DDI6AbHvC1I1aDkFyjLTtlZ58IxnpdupFj50G8lZ
YBeO349r3jl5V5tphC+EmRYAuH9kBnYT6VJlc/QqSZX2Mckioo2pMPNxo0T0MNYcLEFwe06TMt+0
GswjocWGoXHwAMB3Ea+6EoiI2ej+tg/lgROKepCtyOkUl0Zh5uAJvscqqIXwbkE8lXzgokEU3bns
rpwFY0AdAJzhLMjjLrCKn7li6zJ7lJoIccoIGyY4aq91RG9QAw38O4/r1fzjZ0Q7ei2aPJU62SBy
OmOWqz2g6v+GmBek5a1ygiI4l89cSKt/k5P+HHV0pyetm0K6I8CNcO0U5QVWMoWxv30Ur14Uf8fq
8uger0M3EOWMMWI04HNgl5pzJyS8+kH9GGF0g7suvz4aZhGAlm3TlYxKaac93J7GvUFGX60egqbs
TTZINx8Nc2Fbe1yrbw9x5dDphqnIxFgy9904wnIcUcvEFPhEGz9o9bdgH2EdNfLq9ijXrlVyabJp
rgfR+uvm+HFxS0GLIRus9qkI+l0L0zkX8CCrZUR4xmL/9HJ7uL8wkeO4ge6FKMkqtTd9HDfEauD2
XkKHoTlZC3WZnPsVlHp1Xc533QxWaDrZ5dMKA5k7N9G1c0eqywesisA1xVGYZ+sYTgk2fWiMLT68
Lvull86dpRz+xD+nZphEXhi9kdv8+QbmGfpTaU8VyR1UbPttBLMN0n1mfbqEDrfX8epYXEawOWRd
1czRWEKqxXJKBXOqttwKvjB1q27V1QCxUKgOoJreHu7q6mkcEI6KYZEz/jm1pK5zPCoQYTUQ+8vF
hQdr/PYI1z4o3ocBMWzRTf3rIflxDpHTLvoyL8gn0AgqYNbjDbEM+2Rxe5jhh/5jjwzNYiqSQVNp
dDkEqRG5tkbNI1Gdk5sXB0XX55IGlt1Nq3lTOGjcFRiJK3f26+r0TNmkoqPTKNBH+0WPyS9sk9C8
V3619kToT6F855G6PsRQtOIrxvlnNETr9krsKTy1YmwuZGVQ4lUxzerubNS1a8k0/x5m+PcfGyUq
oZkYQ7wimqhWKvIgz+Y7Z62/c+TujTP6YJXKs73MJBBXM/RNW1jc6XsGO73W/uOERm9t7blm2nas
m+mWGBU+9uJZyvVlHbzcPnpXJ2QNCS12T9DKRt9QEyd1LKTcfC76NvXe8bYQuJ3kzut37Uu1JEo6
BmGXJo/D1k6t09ARqI9GWYgvyTJGD+D2PO6NMHr6aqX3MStiBEGPTqJto1R973a7N8QoXG2K/0fa
ea5IjjRd+IoE8uavyrZ34/+IMTvy3uvqv0cD37tVWaJEzy5sM9DQociMjMxw5zTwl6WzuwEDThme
ynHlgbV069FMYViOriu4G2EvYnkEt6viOOYM4gXpx3T8Uo1PX430cVg5lUu7fiJJDFvUKPXNYs5i
DFMDZC2Q6I/kK4FyWXlXLZ3+UzmCY4vydpSNCTmyVYYHWRoZKrGYkothDvyL/f937Qxh/4dOdxRn
DlgVcGHNep7mebkuYU0XYfvB/Y5yT0IXKN9CAhbQtqrxP+7LbIInbkyS2sGM5lEoImNgJpi/NX8A
Vp6aK7qsWJqYye3M3LGqHjkUeDb9FG4tpja8EA5FbZuDQdgDonF99WbHKFxxFHw0RaEg45DaF1ZP
TQu7riyuuMAz91IBmPiDpAI4B4qnp61kZRa0m4tLjsP/s18TnLRn5P3geMjSQZ3ooU2vgV6yKqCX
ABIvpwgQwbWH3MKBoh3EBCOIs6vTMHu+cWbXKmmoci/I1KRtNLQ/B/I3I1yxjwUbPBMzf8aJfQSj
zokyEePJ0W2tx4+NXv4e82Z3fbPWtBEWMIef1QtaxIS5eZABcIygM7CchwoY/OuSFs1ChRvWdhQa
pcStkkITi5/v7cw0PuuApgTtbwekiKB9GTPj038TJtypki71RtkQMI9MJDrlm+tqNJNEzfujMEvm
Pc+j1FR49wirF0aW3SQ1YqJU2vVg/ls0vCdFvNIGsWgLJ2IEbQxG0qVSRkxh0V8KJ9IdoDrXF2zR
DmzDIESBaYbX1bm5xakJAZYFVEzaAtEcAn73NhCEj/XKxbdws1oyJOqGTtLWJnd/LkfJvCRxbOQ0
E2Ah5jECsuq6Jot2Rh/eXFZSLVnsx/W57EbaV7keKgP8RpA6n4LmdWTCcS3fvbRmisxACO9pVs0W
1sz3B1XygfsBHif73VtA5stTdfRDM3WdcK3FcGnhFOpxNtEPvkcMuKLeJG4tYKYwW2Z41XQc4BoJ
jL9wB6dSZpVPvE7j+wmMk6g0FySKVr+Hq/rGz4JtFeZ/YQkqbUvMG1AvuIhW62RImiImv2lW1Ztl
gec8mq/XTWHp3JxWMYUNKgkWkzwkE+MP4DNJuyi6Ja3332QI93ggpZM3DqgBIcNEHWw0gTv0/3m/
kNP8n+AAJHrMwfqn+jZZynDo5cned4osHwJ9VLd/IYrprrm1weYYCQe0tsLaghIUz9neT5T8M3sr
gTR7XchSpYiGNdNSzHmQjOaQczvrVGmKqxyFLLl91MB7CxIIeVSo8zqYlSHYLEHCSnz12OrBbV6W
wcoHLFmGNseoENKYBEOCZTRtEiaJObu7wQbFDzwGuMOyYFzxqmtiBOPgC0Kvri2OUxc96JMGKyAk
n525u76cS47oVBthNXWty/qpQhtTHj+AMPQhgnyJAeRHqdRXeseWRhEo8f27coKHSFUuwylEpXki
2M0165tRAPdrwIk6Un8zvDtiWcCStQdTG7ZqJB8re3gdSuvtus5L/lAzZd2UsVWQawWdwwH4gazF
gmqQQQ2w/7u/KMDQlf6vBEFTn5RJk0ANyqjAbx8MEegQLXsThh+uK7JoIydihDeEJqdyOMyKVK0C
9N8XT1XdEoiW61LWlkvwICkc1UENuD5Mk0eDKTLgnjfXJazpIYS0hT0kVjaiR5z6n73CuR/sGbi9
WnlyLV3vJ7tiCvl76G210RkQQ3WeZ+T4oCTS41R6r10Hu7oNvMt/UssU/GEagcSWp8iT+hkyBawN
AFD9Tl9ZveX90bjdNZnnl9gNaiV1YTgxr5ZWrvaNmkCDqO6ua7LoJQBh+H8R6rnPLYawN2SPk+tx
p0ddcKf47T4ph11N4/N/EyW411xrWLURbfTRv3Hq8Saz5Y2S2VRnzZX9mQ1XjDY1S1dlnQEVmgGE
/SGVGlhj4GAPEMiq6dcSVDyZhM2M9bSL1rIpi9Z3Ik1YQ6NrGrLsKFZacFfReTICOw87uBy2gGj9
zYadCBNWUc5aLfNmblqz0fbl8OKH7dZPP3bRSnixkJOmzfDfJZxt8+TRF2RD0NsxS9iCqQqIqQcF
R1jtvPBVk14T2LTtlUtk0djnvsbZ1LWLqdmSy7/XcwTy0j2WZXtje9r705A8LXWKpYqukx8QzGIa
ozwxVR6yRuvdSczFWF39F1rMbfeObMmmzHTU+bKBp6kbkp4n8GHC2OI1ibYtkrLaXj9KS5tj0OPC
eKFlqLIYmPm5Y9eygRRrKKsPzQgpqtWX4yFtGlBpoOwZ7DbfZjl2mJqFcbgu/dJnaLS2OY7FKBsY
I+Lpcgao+8jgJhudPGVYDnAx3cKZ6IKzd13Q5cFCkKMxnaU51LnF5HTb27RaJaSMocmw4xno/h5Y
KxkQ36j5el3Upcegmkm9kWFnnZYAMRER6WFu+T5MqEV4r/nPOmDFQCjRA6CYj1m9cl0tmTqXO/VN
nR0k6j03ksKBVUZvavjD+/wmNMHYKeMP79ZHJyyU/5QzmXCbLejk+NJd72mx3nF8y0929r3oXkC9
D9RqE3ZwxOQrF9XlNU9qnwCeJmHNom47//5E2pRVTZx4SOtHYEwrKDVvZDCnr6t0uWrnQoSnVycH
vlpnpPVyE5KDX13y4/rfXzDrMyVmazxRQtIHQueZ09GYgL3iMoc8VinuI6BFrwtaXi3OL51BsmOJ
p3fUZW9oGxQpi+eguNU9WtNXTs6yLv+KmNfyRJdm6v1snEUYw2eAKW0YoZsflbZyRyztCM3TFsVX
RhwNsXzNS9hIy25AEbDom945lk7xbn/KCJNNREY2AD8nVuaneuLC80gQFsVTHn2L11JPS3thc6NY
DpScjGsLm94GZRz+yQkq1o8ay1WA40unv9jwUyHCO9vo2kHN53SAnNw2yZdEfuF6XTkdynyiz988
861DODx3HRvk2M+3fBjtxktNmj+qvfdN+ZLbmx62ANd8KcEQ3Ba7pt+CWKk+TcTU4yb/UNy+XDfr
P13Nwhcw2EyiTrFB8qG36vwLTMkq5KEjnODQ7M2bb4y9WttyByYrbcB0SbmfHtRbbW/sGGOZ3M8p
TYzdLZ3ALkyEzJlE7ndv52+Ch/GQrNxYS96dq1LWFUud00uCf6qYx8jIJ9Pz3divXZw+52F5DCR9
O1b2a6tqWzmX1ma5li4vulAdBT51povFU161iVcD3cHhCCEoDf0nLbD3zj/Kgxb4K85+oTOLBlsq
DzZPAi4WMe7N8ySO+7kN0Wy86KvFD+bzLR8kcd/Qmh4O8aqoKVKPw4M3FANEZw0AuGqx9/RggNs0
cpzfileAeRaaA9jxcebFP+h1hhvmuo0seIyza1Y4CarChLBlcaMPyrRXGgBe1LXc24Lro8SsA4wy
55EugiYvSlNNS3mddONjAR4G2KFT/AjzwPsP9Zkc9dzaK6OmqYeVJ/inqmVo+yYEjxaU6esrtmRG
p+oIh2oAgUV2fMTMvAvF8DzjVfsKNF3Rr9hcc1RL54R0v+kALQNalNgQMmrONNR9k2zsCOqHex8a
68B8cZxHgD1boHuuq7bkspgbx/cyIgFajghVp5TAZFYa6esSzM4CPEapfJErmPSCVyg1a1ge8p+V
9KTJt2Z0DyfIVJbHtHhLJriAIS2AB0n299e/acl6qHWYJtMbNCqI/W1xnBWdoXFq0xQ0xng8aGbE
sDMw/oFVrxyGpdWmQgCSj47bpjh6bkGW4mUQlRHKWR45VXsqNn6RHCqZlt48vG8mkLvrYqUivygT
p6SDKWXwYhNkDlNcS+1ECGQ5HdQV6THJZBiv8nup1T4aA5DDhf/+K9zgVlLAK+J5SBfQuZoZt++U
egR2hv+jDyDCqNfC/SWvQml5LhiAusR0/LkE24qLuug8XG325kQfbBhJr1vFAnaHRlvWvxKEw+6Y
rSRLFcsmfyrUnf9R+yF/Hbeq+aBTDlu5rNa0EU58bWl5NfjISqcj/3C16eOKNvPXihe1RnlSc7gt
yHMLO1JXUzhVNecuMxj6HxpoRFvFvDcJwWHsgM0vDzoA+KSm3GRJE9EeNuSbXvGtD10zjSsObhYm
fsypExCuhLwuNSn3A4hhqhe7foI0LfJ/rSi88DZi0pSuuflxpFBdOjcQKD5rJTBmBnfoiLIQHrTH
rAWsOYY/fdqCFlxAdGCUNjS/wNdar7X9kpQ/veTeqr4BbQECwibt/rn+UUuO/fSbBJMqnDzTilnv
BBJrK3DD6DjCFtmEAwSX7w44NSYGkEaJEMwW8QiWZRR49sylNQXyhhQFKfnjdW0Wd/FEwuxXTwKO
uC6czI+RAPYNIBD3IDd71so2rsmYV/RERgmFqsNwV7KJu8mtjCcZjFE9XLkAloRooKeSebD4KdZv
q6ruTL+Apyh3xq2mGM/FzP2Zdbvr67XsUQxHl+ccm4pzPFdG6+qE4Tycv+bAYJZnKUglg+Y8e0U7
bYI8AtI9SeJbO4SmIAs7eOUn+ff1b/jTdicePXyAytXDHUQP4Pk3eIYdDEDMJ5uxCMA6HsMCws3a
yc1PleGZEFVbkiPdVmVpe7uylNtsk6UeRaQ+Mb6WfuhAIF/1HbQgdet/BCsFLs3EgFbIk6IIcCOl
1aubdEqdZmdVAPf7w1j8iPKcDOl1RZaOEk9p2TBNkmHUoc71GNsO+pecV+UEP5gc3WhMKOuMpyrf
g3DFzhdEkfL608FEzd0S3wfBMNbcrIhSyBD50nMf77ToC0hVJMJWTGThqj4TJRypPlL9RBoQFUc3
ZQMnZGm6NgToavEWQ/nBPNP1VVy4d87kCdbA7WdIVYe8eoQPtEy2EW1T10UsHK4zEYKvN0NH9pwS
EY3awOy1S2ACHo2P7xRiEOrxhGVKgQlAmiPOraFo/TSmrpFs+rmlsf0qq58c7fP7ZXCT4B/I9V4W
GMCQzMJ0dkUZDDeBts2c5yF5uy5j3t+z04ke9nxfySazCcz7n+uhGHaYFmpCShKmuAyAR+fVVj6p
4/tVIWSUbdWYx+0vYLCaKIqVroScq6I84ocN6GffVrtiLjbeAMSNFqI5k0uWVTyhupfbhW122LLT
Pzf0wgBfDdX3uyv4ghjxTpWrCEwvxJhODOa1fZAk7zGGUej6zlyclFkMJQqSxey+IuIhWF6iDvQV
4gSs+L4ZtAcnG1YSeEsLhjvj4UytglhkftGc3HWm15gjg4dcQ8VPpb6xaDfX+hU1LnwZatA0pFmM
MPK4tQUHo1Qcd16IMGzWwd6ACygiewQQzOdB6rftuNY7P587wZ7PxAn+RR2sKCtqi1WjJTMuX6fo
g2V3BCKfPP85bVYut4XTQzaP80Nz+9xQNC/wyQIGVlU0U0Mo28rtJuoLmB6cg9dHr0211iZ38bok
8ykTxoFlYpJ1ELvbW6dk8iTtk40EWXypHQrztg3hXnxz2t8enT9Z/nrd/pZ0U5joYTzKYvRPLD9P
sdI0caGgW/pmjJARKf427x7HtWLWohyHwIeaCEk9Z/79yRqqWZxMZY6cIpJu7By+76qt3SjODx7k
vtd1WjhTTJRpCsM8eG5HF6xDz/K65+2QbFJLCb7E+qQ/S6G+ZvJLGhGHOgz02HPQIUjpVQIBT8Xk
U0iEZOUBeAO31f+R15gNlkyCcReViR4eJAzMna+c48Qj5uKwcoYK0XjmP0zkCiHTcp573fnUjlCf
Jv7DmGVfri/jooIkKFByHqAzBcFJOvYT86AcMrv8pUTJwafn1VX0cQ9c0cptviZr3tIT82DSKx1J
as63ufU9hG40DO0bxSo3g2/8uq7WgjucX+P/U0s4zVKtq6kTsZ7UcPeN96Io3j72t38hhMSPQ2IE
WBgxf53nTWg6vUdGT7PANrFhQjZ2gb0GFrTgdmcYlf+JEZYt9Ls+Nz10MazgNzBwTItrj0rvu349
7G2l3LxfK02dvSD3CJ28gsmP08gIWzzineCAUh+UfoKs0FsRsuDbaYuic5f/bCo14luFTmSrlVRM
gcmBGuaYJv9gJBlsbfVLGX43ypUW/yXT08hf2Bp4RIAECUopY9MGXcH1WM6cjv4I3yIE3lDF+sHX
68s374Zwa81wS9zyPF1YQkGzzMpCMmY8KXIn/5Gl2aZrp8/XRSwZNw8wOpPpr5QZADw/R7kV0MdS
42bHVnlp+/FbzwilDL/SX4iBD8SygSSgUiSImUataUJL5nEEJbbG+Jpz0w/Rik9YMm4eev8TMm/c
iU8w9TDNnBJdZMmsmoOhWKnm5pNZQ5JWQkaN8J3arzVdL20SqzcDrVJRd8T8hhz5cin5OnlrL35J
i/TYZvqKYksWx3AwBkfQbpkimqvqG5kzVohQvBIqqKgalY6+XmuAMFtT6EXN47T45/079icRwY1I
ok5XzxfTazTNqw0cbKJD0eb70B/CtbgxtbV+kiULBMQCyCWuKhpXhFtD9qXIMGZPPnM4uDivwHWa
9Lao82zFUSztFGUT1o9wfZ4iP1ep1itHHwaJAlCUfgVc4oserw2PLypDXYH3CmZ+Ab6kNo7UqTUi
9OxX2Yd0dPSHunq7vjVLDo+3M+GSAnn7xeisnUvjRPySbixJ8fTbOpDk8qFNpqJwq0pRx+PUTICw
8+wO78IwlNbAN9fOmbiOUVGVZEI4zE10I4+3vkFi09sa2bQx4pUE/tKC0kjHi8l0nHkS5HzPEq8l
JaRp7Jlq+nSBtfcGTB8UCddIbxaVOhEk2LsZ4LeM+Rbx0shV4Jtuq98eY0iKBuV49fr+HSR0N+hi
okGQXTzXqoKfTs48rpBMn/aTlH4MKuUYyMo+gTl6hFKzDtfixsWFZKWYCgGUhkzIucignAYjYgBy
Y0EIqRfwJasevfTGCqrA0uMTNzjfWMi66GNXLSAI85bTTPuZWxRHXjWul31QptzVpJvSe7Oj9+aX
iYAAaJ/HhP701YlrGXSaPc4Wok+Sq1T6fT45K7fXov/9V4QI0UHYENqhgQi507cKuwXJdBzD2Lti
7EtyDDrAZAIsmxKZoIpvSEqkJrzO8sHrXMbjfzllb206CebrcKgP7zfCUw8vWMQkO10wVTw5QVi8
9WKKDzbU5Lk5HiJP26lT8hVCPOPdVxlRFvaH8yKBYYvvDUPrjb7gnt4UCvO40P2OXr71G8PNspUz
dnmgkcRcPuATcxwkSiK3AUCRU2aA3N9m5jdL+ZoYtwnDG8MaQu/l0TqXJLw7gniy8gyQNFLAmVs7
O4eK+ZR/v75ba0IEp1tMfjsAGw/to/S5mBLXy28S7/h+GQ4PTTwtFxhH+NxHhHZHAdjvs01cVFsz
6Y6plew1KX2/mJnShdc60T1DN4KZy0bMkJIiZxstVb8zs3uwPAyvldOVY3t53xMR/CvHks/VSVXN
bAptysDooLVnqnddFa+osiiCNpvZ8+BYxeKeoQ5RLxV0UfaSXGxyiW7/IQrW3n+XBRsg7MAY+VNj
oDQkhhyqIhmDFTszSSZw/jCxKu2HnGlfQ7org+fJSDee1mwkaUW7hSNE0xLBFclT07kAyzXDOoi8
ELFlHP2Y2vrJK/x9JUuHvOx/1YG10iJ96f4wCdofqApRLqUT5Hy/Os2PkhYsnI1nyftO+5EV3nHo
w/1o9Pvrhr6k2Ikk0TIGqbGnckBS2bwydIa/3flafWjHfa2uQTfMX30exJ1pZQluNgCLy0+ZVtxE
3WZS3qx+r1uPUb83YQm17J1sr801L3gK5pnnoquC77u4RXQtjIykjvPNoEF0FbwMKoy8azRQiyv4
PyHAB53vVZUXcuGZs1aKtoUtw7V1zw2bL478yZbWRl4WThnazH2FQM/RXSUsYdzCA2KWOIxEug0j
oDuHf67bw8KSQQMIAg4eiaKNeL68kUJE3XCMGUdpXfqav2kmc4bOZLW765KWVCGradJ7Ox8rMVqk
qJNIiQqd6zgWZNVvjGalyeZSgAyIFP5injQGe1o4REZYtLYzQ2jLHWAXvZ682rFsbq9rcWnT/HGq
6RSHKKgArHK++5GhBIld8pgszfqZGuvrUADhontfugE3OIH2GqTaJo3klbfekiOcuUWhhwBhk5hA
ENwyrh9XHh4p8KrutremL3pkd7d13t9OUVttJfiY6WBRD5oEFocva92K57hcXgWsJJqOCcR5wlwQ
6aS6GahxkG9MSX0wYRgmDbnmMRZkzO0SZGQYQiYiFsy9JJeWNKOUbTyiuMz/WKXV4fr+Ldg7Ehym
TWFyo09RMJI0Scu0GH2wFVXndrLNQ1X/aLOb60K02QcIns8ESBuULBWXfhlvJ/oUqQyeb4a9sZce
f9Bx+b12qy38xbV7GH9Wn1+7jf2U3d3HTxUMlG/Sh+C2+GZt17qaLs2VOgUxDzECXe8XUXkblZmi
xair5dDF6nnvWs1wnBiNqap2O3rVa1PQ1pFI7wYBnQskBCezaJ5UsmCued1kWacjuKkioEDU4V6b
/Pc2wgsyhNennyh2IrfIACLRrfXxUc31r9d3cmn9qNXpJkZJZ6IxXwYnibU4gu/P9NhIc3jSvccu
+xJqrtPfO+13xXoO1xhE7AW7ORU3//5EXBRVRtuGUU4X2He121OB7oqbqvjZaS/DGjaisnTY5gZI
XCY2ymDRubC4YyKmqBKEHaXmYL/Iu3yjfiUgMbf6Nr3pDvHPX9dXc+nwnUoU1Ov7iOkICfXKqX9U
VekmD4N7FZjY94uhpAUE0jwbrYoBvyfjQo0E/FTqTjumpm7KCpZppVsJ+C+RVLE/MBk55g5ZeFKU
5wvYOH082EOeb6an4H7Ydzf1hqzJt/xe/xm58oqxr0oTrJ2JMA9wC6Q1+2YrHWEgOCh31d30SLZh
cNcwqpeMQ6PXhtECE+AgcQ2dkcEcXSnZqqpxndh38zUQ3z9hqOgkT0UIeSfLKgwiH0RoigvZ/Bd1
M7my5DauCWzhfXc7bb5TFFqDT19SDLoIJhI0gmTyNOebJkelV+VmzVO7es2jn2238pS/ZDjGKijs
g2sJEBIZGuFYeUaletXQ55vsJnqyHz6Yv9Qb53G6ld/i7cZ26+2GuEwKt++3eR0/hcNlXgd/da6W
pxiBWmptDsaKSjlGc0PLc5O1EbrLkYc/yv0rZl7dEwc1Zr4VVEWHz3jKR+Dns18QcX9QWzc+WA/5
ffWJIdI752b6dV27P2lB0VZO1ROOmlFAt1qkqKcevg1ut52esvsen7XX3nI3/qe4B7ptCz9Vc1Sf
Irf8LN3uWjgAvo8g/Bs35Up0eNlCLyyDcBZNKTJ92eRzmnpnHK03pjzuTKZ91Lci39b7Yeds9WN5
Hz7Fnzfx2iNpyYvOUHWU/DAy4sbzPQhlq6mdDAMzyq/0VBIAf8xXIbZnDYQFp8eKoaIZQp66lLDg
QPhHvhM3xSYYg23ajtsmfyYV6DqDvOKtlyTNMJio4xC6iXiistU1gS/T6pwM0Retze7KsGEizGDr
3t+yzlVHsYWuqzkOuRhFzjSl8IJQzsHTyY1bDnFJh7Gxdv8smQct3iZZYJaP97JwGKPA8s20H3k1
fLS/WffN1nLrjffshO7e3A4bGM6Ap3bz++gIwfv1k7LkVc9kCye0pERWtiWy1U39O/1U3SfP2l1a
ujZ26RChbLTSLT7Kn6+Lnf+qaC6nGgvmUpU0/aQJUqMImL43tVg5cQs2D6wXjUwK7g2AAcHmo8DU
PMCJc0BqBlcNP6XerbfWxLH0IDoTIlxIRRw7TVEgRLozD829cm/dTXfOTvqn3o7bUHHlu3pFrfku
uFi2ub+CjAUd4mKXgBXlk1aP2GMiR0c9a/ZRYbtO0e3SUt7ZybDyhljcJVB2Zgh2+F3FxHDdh30N
mzt2mQaHQM4fyt7bXTeEhQczwTeWT3WOsoQYwYXR4CVNbuQbmrM2AXmL8Eav74dyVwLfSe+1q5kr
z7Al0ziVKOxabAzdUDIYv1G9SbpVx7K77QzrU6wVH6+rtiZIONVKXplNPatWd+kuaICfpSZShWs3
+ZI/nHsFoDWgj45HBDZzesU6AJIODjbRDHTrFvZGGeKtEj6V+RoA8pJCJ5L+pBxOJE1R0hdprHCR
xPaxlvVtlE17OZBWajtLYhyMG6x8QBrhszpXKO3zoSwpdmwM1X8yh+hHZKVvdrmGM7hgeTRyOAY1
bssEz0JYNznylELyHHx7rzz4HpF3pt55krqrDPNWgzR3rLV/Aj9f8XwX20WID+4R738G6phxnbU/
WcSmC7zWltJqplNonWfN+VqMratI/1w3vgtPIYiZP+NEjO7PySgdMb7BRLHyHEvAs9elm/kv9Jyt
XMkXO4YwnO3MhopKF60xDK2MjOV01SahgqClbglfsrI2ybm0cKdCBI2sBBafoBmqP9F72UcbTXvR
KZWuFfuWVu5Uzvz7k5Wb6OYerRA5pfccToc46o6tca/kqVu9H4pdWDghwC3Mahxyua82RaVZD5VU
3xDd8jg0s+Y+z0vTlbNG3V63jAunPsvE8KDtovfxkulnCJpWN5BpeYcp/BB5a8SBS9ZAqYpuKCbc
8UfCAkap5Y2NCtlibH2pph9SQQ7/w3UdLuMKlDiVISzc4AUKXRzIGA/eIf097Zu7H1Dbbqyd8aq/
+c/FgZG/d+cCBaGCx8iqTO2SGKG0EHXhk9Z/j/T33rhnIggJz42v0gIlHOB02aTeY1AeZG+/snBL
m8Ns95+hhbkHS3gY+Zk1eUqsVeQgwB6Qd+lDf2B6cS4rm258329l19nag1uuVBjX5Aq37tjqUy23
yC39yo2cb2kRbcEPvK7dkotgMBqHDi4hTl3YIJrjSfMYOvAp/osa6dtJ/9IPpdta2u66oGVt/idI
rIpN2gSH96yNVsmulyivUQgFrBm9/DcxwmZZkpkMYGZXYNSqe7Vlc+jw1gt7RZslj0cgRfIGUEeV
rrlzo8u6qB58FW2G4c3qAreKa7d/quUfZb2yQYvrdiJJ8OFqoCtNHCIp6WzIHAvHup0qS2k3dWaN
7cqtdHHBz12AvP1xcngjEJjO1RrT3PK8hA5y6037TJZoW7jhh+xgrbwn//S0nD3KBTnCe2WQpyZq
R+REN1XuKvdg09CetNc/hJtml9/Q0338CDu46x/oRQj39oqal/x+gvzZ4Z9cWL7pe3o9IL/feZvg
Xn8kLPgK1/ptcze8dscGXhRrFx/km/Dm8ff4qryo22kX/vAex+Pakq+uhWBKuZzBdtTwLf6ndqdt
g/twV//O9s4uvo9+1F+KT9IhenwD73sTHdaQ6y75YYSFEKzLMUbDiOeNGG/NnXewE9e5G3fKUXH/
uVdd+6fy3Xuyj87Kfbp4FwHs+wfY489w4/n6D1VukS0fOaX3+iF8NY7+MdmmBx3M/qP+lt5kt7Q5
RId2bdx96TCdyhXsro3JWALSCamx/6BId2p0n+Y31x3QkkM9FSGYVkUNz64BWto4TCMP3h0F661e
HL1ycK8LWtNFsJsybqygmAVV0cexylxV+6T2v67LmD/2/JzSA3qyT6J5wPPW+wXrlXDhFfJT9e5x
Qy7vuQipwqgK7Jo4TtJOMEdVCUq05U8mco6N/M0x1qAgl1bqVIiwJaXSq8FgYG1t8gZjI0MjX2P9
cH2lLpNCfzShVWCeoGO8UdgOPQQnf5wUtmMLRei0faoPobVjV3bFg7ezJ0parv76bqKbWSqREVVb
Bbgq8W1SVX5p5Rbr1xXjBsCRnVEVr57Svl7XbsmoT8UI90Ki9ak0znbgNeEmnApXr7823cc40rbX
BS3dq6eChAOqT5kZ1LOgkTa3IXbccdA+eSTDK4hWtqFWrrX1L9rGyQIKtjFaEWTaAJkzHrhT222V
fdLLt+s6rS2eYBmwQeSTHGMZ4ZC8+nV7k8jx56nwdoG5RkdzmV8T7EE4sLY5NDaPK15Zb1v9Ntlb
XzTAGt/q/bQZb/L7cL9KULS4gMzFgG9JywRDK4IrD6rQA6sIuy+bm6CtD1XCtVWtMTcs3FRY+okc
QbN8UuTYkbAM+VC/AgG26+6UO/Mmc/Wjd9+R8JW38p11o65Y/pIHJD6nKYTaCHVj4T0ZaWHKC4z3
JMDWH7qk+F4mxYrrmAMv0cmeihAOl2LkdlkliGgn40s1WIdKKx6GSTqUg3qfNemXJmo+XDfJy1aX
2U5O1BLOmeYr9pTJ82vc9J+yiSKgXu8yKd4F3UjG3NsYerI3en1bZGtQTJcrCt4dsyYOT034RMTi
nRoa9KwpNneKYx1Kzb4Bpm6lTWnJJqlBIMIksAED79wmDYbwu8o2q41u3unAuQ8OKEAreeVFgzwV
IsTTWhkPdZchxFI3w115q7xKm3Bn3gD3Nr20N91tuk8Ow1fll/c3EQH1cCrv8zyfqJ2sR2NuRuzd
SO+dxWyf2/TtLlX6FbtcWsVTGxFcIyMyPVOyyJHM0a0biDJqkrLRSjF30TueWKLgP3qp0zPasbjB
1J9K8LnJQQELvkr11+sWv6aM4D5SI4rLhvmiDcj3VX/vaRsp+nFdxKVhc6YYNsJLMNLENMS51WkM
gTvJnG1r1QdZubOSn9f//vIT40SAsCHjBMNIOgsAtfjL3Er4A75D6ZGo5bN507wUrwyxKP9I2xWx
F51Ws68A/JRJBK5mmM7O9Qp9q577eKuNafe74XN4W/2uk+9d7lrJdui+j2tByfz3LvzhiTzhYMm9
3nZRgbwyPkbKz8Fo3X78XMXPFRW967otGR81UXBiGDpnckBQbaRRLZYrXO9kHkfjq569OlNL0vLd
8A0s4akcQaXC0GC8y5HT6D977U6HBKtP/8LpncoQMjmpr0+JFiCDVPmeToXbfGyPqbOGI7d0kE7E
iAxruZ9nxuQjJh0+SjHZceWh0Pq/2ReI7i0yUzMahbAvfQWA/2QZpOIzmn+TR7O/lTTdZWRqRdCi
NieChI2xyr73AhNBubF3jNRlnNzuw/8oRNiZKVU0fzBmIfTEOPqD84cp929iWzpX/3/NxASbA2tW
6s0vFT1s9Z2S1NY86DW+6n29xnk2f7B4QhncnCuq1NAuZizKaOqZ9ObqM4P4k1NYr+Mgf0jpJ9Xt
/s4q/W3vpG+10qx4osXTSp8U+TbAsy/eYqoD/XTQe/jwJtjG8d1c8KqbY2z8zUkiiDOpsNJ8Jjaw
+jmDXnSjkY1X5JuIsXJH8jfFWt/oojZzxyhoBjN2jHDxhRZxVDGxiG33PVSPpBRdLT84zB9e93GL
Jn4iR7j5kqmx5BEuMqiU7v3mq6U82MOP6yIuuzFm/zbXs6iPAFAk9nBWathbY8GK9Q/OIyM+yuf4
yHjeQ3WbfGTeUHL9G//Z23n/OO0x/rE2XXnJryOIF06xVge1jBnyhtjnjyBWESVmP5I76RBu6yPt
1Ne1vdw4kkTMVSpMyc491MLGqamkJE0Ib22uHGqY/oJHX9qO6s11KZfbhhQGKpnYY1ktsQVJTbgF
9TGpN0b0vVOfavsoZWsu4w8W2/lB1mj0oKTLaxKGvz/7epIHHXsQa9JOm9N/khvuVH7WtDxqj+qt
sweHKz/UmivvI1q/bq2bcKvXm7twu1bouHw48RUMJpJxnkMDcWzBAvN/hH2r3qTjh6R4bv2v15dy
7e8LJ2CAf7RMDbTM8g+a+dDbK+b/5wMvlvFEAeG6MjvZbqQYBeSX5r7cmDf2XjswY3kgnX1s9/4h
2BSkkzPSytI22hk38sHe6Q9rserCA/EsfS8+Z/Rx8np5Tmv7n6qfEC237vRkHnxX+sfaZcfos/Gg
3I4rufxLiqTzFLIuHL7QcIZQnYU2P8dNQR8W4J73IRzj9V76VpExv76ZS+fipEQh4kclUh/qco+4
Sd3Vym87+/R/nF1Hc906l/xFrGIOWzDeHBSupA1LsiSCYAIJAgy/fvrOYsZP43qub3Yu2xJJhBP6
nNPt/o3j5m/r+DPGkdw0oY+NZzzzjX/wSHPB8C+qVvtbsC0fxoNx+I+rVv/YOOcHymDppdVM9wf2
LGPOxtJT52/u5k/r9nva/WOb7EKaWjAj7fY7sHZbYiNrWOhp/UvR8k/GEbcYGhAgkMOA5I8kyLPq
cexG+Og5nz6sEeQvCEym84SoMfRbzfiLLf6/uQIsBsiwIa7oQkfj56x7MY32PAUIepj2tpSHcRpS
2wAPx84vePzvB++PX/a/j/rvgZTfbGXeOzr4GBHF+dWSKYcfHaTDq6ZIQxvxF59934yfBgWppB5g
UvEuR/LDoAw9VI3ae4C1OBhE0kU2U5y/havHecqvUlcR68zbv3/fH0/97w/9cUKE3vcDSMwBzEgz
9lxtX7vyl5R5BH7csCowKjmgPtQt2sXtxBEMFenqiU0O1WANqCKviuu/v9AfT+xvi/AjbO5HQTur
wfuMUktyORxF42A29W/f/ccjBOeDGisI40AU8s/0dnFdDQ0/uBidfnBHmxichtL/FJ5Gavb/OUPe
PYAFdINY/cc9z2eLMiTYSJ70ISoW9jLKlvhs3A+M/yVY/r8xOm7Gb48y//lZ4KP2plziUXIo44ZV
SSFemjoSMnPtPdd+revLv2/Xn7zs7w/8cfMH2SxB0GMdywCia/UYNSz4j7Gif37T/RV+u4KGWQR+
meNaNALtvnVFRu2FQcEVI4N/uYB/vOy/rd79bP72pAWCLNIdsHpMWwj8WwTOEzK3RmaOf6vj/e1R
93//7VEumzu7vecBQX+x7AwCoiS3n53hb+xcf94fKNmgMxujmz87pr0ZbR6mHgDOK1Fb1fKDU//H
faIIBdAi9z+P+LE/PS6Y43EYfz5WegSuDiMOdOaTurK96N9P2x+Nw2+P+rFBgIfoLCW+Zqo2oqkS
Rl9srfnLdf3zkoFuDjM6wCB/XlcHbUVBruFILwIDXBOPevtvNAJ/tD5gqgDnITQuEOn/c/dNXjUS
3V/3VPprcK9Wf/NmjTTwm8PY/MVZ/smrALrRMZjjoXv45zBVa63oZ6FIXCh4Klu5HXQQGpcg8Tsv
6mX4W1/Wn3bIN5Cng68F0/0/m0VbGw0erEUC0xWGk6mhME9BaRe7uvhrOeNP+3TvxIE6jI5xoJ8d
0atT96s3FCK0JI1qszzMMEH/8Xm7U7wi5cNQCEgjf+xT4U56ULJShLZ/hA4y6Xod9ckq+fen/GGH
7iOkEOsCJnAfgv7naZhoW3aTxA5Ju45qT39dxZiAWzgCdb5BaOCEvV0//fszbUyB4Nf+CDcwywdq
YZC0WaBm/eGWIPrYQMqyEuFg/+rHcynFvhzn2KRb2X466HcbnBBJGgHDdRz0Y8y8lvRzHjbGBhK9
MZSGSGcf/QFYHfQWepPIOh611Oyf0HPf3ivu9S+/V3EvPjtuRmPwOQgra8qA1C1YEYxmJ4DJW+tt
MJ8Ng0W+vRJT4YPb98HLDLab+1e3fxDLHGrony6Rj651jorjky2ScXzN58cxCCK9PUtvR0G/NQli
e6/KSGk+ht0KsnHQEbmYGAygCAopAERxAyb+V+PZCuAYIYTGCTqLNfbIMYiwomkfWDDmGr3IoumM
Tr/OTg25LTChMNrPS/Dc0livDuOSuKJPlyaG6isxjcMyL7Hlkxbt5Cx/DxQnwjUIQFjQBmaLl7j9
p6hepnIgtNj0SxyodHFluOQ2EUbm9LfA3oNEEZO2DVHtadYfNCvzewMvf8iDUzHlIV/PauSQK2RZ
1aaUZ6uxt7qsKy6OOmv62W/wwImSSn431qWdtqMKqZY5TjzmM7G/xAzhL0zRfyn/qlub2Q7npiFO
cKD63ta+aD0mqgCH3ri3ZIwF4C5GSTNrfuk4euo60tsbSU9rk/gQoLR207qGiCa43LrdTLRx4wHA
woKU3dWlN+qkil4Lh0AUc9I3RoFO+8SCcWPCJsr4skRm5nu3uPntOTCJ04vMLqawd6ywN7a925GR
JdT2SOCnrf5e5d+mn5kyUy5pxoC49MyhadW3p2A8Tk3iBWXcWhK0ncQV72uQDIMe1pUiYJwOoflQ
2gaBk8iDmXjtL1vF2qhFlTy75aXS0W02P9c0db0Hx7hKeaiHj1kcF1jIWZ0XI3K6qHotwBCBojCE
7fBSVgaukkgYD+Xnwu3tMJ0F2xT+G+tQj/PDAPte80tbnnM/XKfUC6K+D8epTUSTzurSNxGY3D3I
UIAQR49xCHIIdQ1GNNg+2iTlQz9eG77HKRjr/cSfFdaiQru4bR360dzjbhVLqhot5G1cBYlpx45K
KBrKq+CUV1HF0mo9DHjqNG/q9Trlb+pNuFmubVYfe7mQRvBQg0qVDKAfsWfqMe/Oubmx/JP/XC3X
cspasZ2VIuqpxPiyldnGE6oMZJy7yOcSHUFHbYgrSUOnPPYIkAKKqx4W00WzP9Ypdr08qqeN0J/q
lZRGbDR7U7tqwaGdNqV1sksyzS+2MInwDlPgRrXWEPZrrD5MF6LOkWC3yt2OQRcxzYo8+yrw7KKN
/RLwb2eF/nwWdU0GmIPOvtn0qEYZ3uu9tbetXRuB9Urm7rlBQ53x4ZnHPn+EqCPxFUbsYj4sUYHC
NxMNWskvdj8StkazjOsBo76gbKk2oFIJ1InXHXwWjyb1y/IGAh7GGasGUQHjfRXbWnQ47imI6lCx
herWh2quhh0WsJCGInpphxiPkJAnNPH9bX5y78unzZG3XkHZUmmZ7+4M0IZbBeJl5K4pbbO6DK28
iuclMUoYu2xGR7h8ELPcjYiquu1Qw+yc8uar5gYqSmFAk8CIDBSeW2+LTBHGJR3AAUMZ0fhEXIxu
sltXfHdG5PlJxUBBB9k8nN9qbzQXC1x7XE903hDNws20RzKtGQOp77AmkuH1hiZsh4n0xhPtTtwZ
QD6eBvzdNbMBTM1FktdfM3TMm6s7JIq+6monquelvjpm2uRXCrWjASt4MakZapJhW45Wu9freFmu
qxayfOvbUQCGWGUknUh8cV6WS2efOJ7LaTZL9Ffnv3K2aaa3pjoX7c5Xz672ZMtvF8urnnSeWe4S
AuXbrpb7OsGCtNZDIz8VFMJoBf7A4ApqUJRBtOZUVxdaXPlixwAFE1dzIq96ouwkTD8cqoeufAe/
54ZqUIq6ae2Tox1ciXgCam5jKILz4kdO8ImX6arviqcULTZV1OtrzHQRMZAk6v1TC8Enb0hpgMt5
NYerwqKvJ6/dWOLVLUJwG3Q80TQrrPBp4xLr6tGArhwEaFonqR0rHsBYjvNbGnNmlK+du6MKxQ49
6eZfajrYZQChEEpUvp1g5IOLe7dHkxE1GGLSKK5fHo4QxWvyeLFmTIgFpMz9jcXX1ORWysREAArH
2gyj5PtJQ70wwEjv+hzgQHbxaISul1ZzZrYPvfgYmoStBZnyMs57lxQFi4z+ba3Seo3dDgdxa5SU
sPpDGw8zmPlYJE28dWR2W/Ciw3Aj0c2jqYsXezdAbWbySaltZj6G0ouG7qkoMcC2sypi8jwS9RwO
bjo1JeESLAnTL2HDWPlEwmf4y4fup8bUkrGwNm2Xw8e5eFe+83jqBpL09ACODtI5l2E5N+ahV6Dj
73e6JWA83k1zSmjp7Upshf1hYpGWQItz3QuZv6HOEfE9saqru74ETpvmLNX8A2vfFr9IVkB+QQpq
3jhAWZqZW2PUQr1HD1JRhFMvcVXjicKQate2fTOtWzXtuilmdQbCQtKq52GCU1tfzbFJOlhSTRW4
lrUemfAQhRM7C7orvQy1NuJQmFvamJGE15QLI3Lc2gUkBZaG1MGr70aNS7O6+hjdU+4fO7lrcvCB
RlZ3Zd1jXj1XRezQJ6N5WdqdhxTivnk+eKcoD7K1FbE+/apsXInljDmU0GkrIoogMkxOYMMnbetU
MwSKD61/djs3CXAiTTd2+j3GhyBm+Ah7D27JqAtW6Jod+dyETSsSXeRxPfr4pmetPaFhivQe2HFN
I+aIuJYAEc6rh2hIbwviuHtDpNZgx4gZbfCMNQXfghRpnB5qCjeNmVCxqWAGmZ+azoFNt7xAubzc
BkNsln0kRx6Nc1rojNhgIqIlxvjok5kfWw8kBwgDZavI5O7X6XWVAOHNy8if0E9irpA900NeQBwR
LJxd++IYt2VusMr7aUkcuN7CG5OuOqzSwGz/ElK256hfzSrquoGAnNtx3lw3M0TG7XT0KehJJfzE
wQK1NQe9jPzm07lRm3nNZnsHYZrjapnboQXFSMljx0czI6ZOt3L8mrHAczqpq+tg6kKHIKvcrwYl
nnzpun2+XBY36thx4sfZrom1BETT7RBsdEkD1du1AN3X0YNzrdye1M5KOjFsNDj+dQwL+ZQ3W7v+
dpya3MPv8nM1gJsVTzbMkmV/Ana6mw7a2qEJu1Uvj8YCphxxHYuz3+4sLK285JWdOIKFzbhTxdXR
8nTqKhCjwoTa4ch+0eHgBq+Vzk4SC1WrHShTJW6KVjckFyUMrQ5R41dITGVWAQ0G0yXzcGFGAarJ
nAjhQ2BeIyrYT85nZT4Z4ikIboZ/rvI50t2ZzPdXbtPBPk/Dxp0/MfRFoMm8YJKSWjvoy8UK9kiB
8Ec/DhamvwvgpNrZGr8X2I5h2U2NE0tU8jstZkYeNw7cdPmLe6muP5oIe0ZO6olmC37Nai1QO6mI
54hIH7KqeuyZSq3ybMttqUD0NOaEw1XiaSAkINZ9/BoS6Fv8j8nYdBxjj5URtjiPvnky0SdVFBQu
csvMJyc/WF7SeaEzdZEJM30XkdIAKw3L5m5O2v7QKpksRmaDe88NXoLeCl3jpS87xCGg5O7btxpi
RMFNluDlQ6xWjGfWS6wcRBJ3zKyi1XxmgbnliMMVJigQoTSuijGllvuJ5K9qsB9Mmso2sdcLNd41
Z1c2BawLQM4WlXQ8xAt292QrCOLZrqKgv+n0zRIPZZO2aJHvwdGIjiY9du0mrGjG24xr5xy5hI9k
W+sD3DUW/XeKM8D04LhWiAJd0BrI+Y2O/oFPryzP8vrR1l8D0Yad/DAQxE3j6zLpZG78jXL2nfZp
rEvqiO+FIRCbRNTTr7JCrogGEE7vblwPha3HUKLYzvp04FW7d+sP4y4CzfEDzy40s3zkdksQC7RF
+StDZbYivVUSMWVdcDA1sFdAN8f94kWblRT2pxgSl8F31pTkBi6HV4bmglI/3VXqgIZIuzzX5qMY
DwEdUvSqJE1Os7IGIzG44nyKrsl8IlUOMbkybYI+ygfU2ha1MUEWOxXfnrepEJ7BNzrSiaohrYzL
NMO1sb1lJD5fMcHth7XQTuCdScwZDMf8naubPTwEa5dIFJYRYgTGkYP+rmmN0C9nMpiJP1y9uiPF
dOqQ/ZQBBwkuj1bvUixYfbMnwWBHk+0Q5YIA2IIzK1IQS0RlX22Zz0Je/XIMRB/suiBRXvKcULod
EG3lMCfegNzyPLKOrGMs60uPUXmjONRtBllKnwmSY7t7Vyceetoh70M8EBpp3zMMeYkfL6Gz04i9
0qOgffZQiPeni2psYtssypHa21BR8PUXNN6ENYxe0ZaxUXYkR4a6jJEeyEMZeCup6GF0zY+Z01is
HwHqDu0kQhxBpJHWhrMmnODOh36JlHN1y22JbXLxDVkw3BzhRXR4MwoRUzCDgGWDLNDsLqE81kJ6
CrcJpI+70gedKoJbrYyVyBx7Teslaaod5gQw9dsluoMovC0BiSARadbEDzCHtM6bfP2YjBLzeM6m
bOm2LhtSMDe0lsQTJ9fUUgrTNZoqZQgKZIsEwzAel24NNXru7lsFqtA7WsCajxyjTQsXSW3hEmky
QkHpqYJwBtdYbOaPM3fgXKMK4V5frck9rMUAec0R/+SPTZVZpR7ZAzKiGjoYsC+qHjac6k7oLMYv
S/OTVpmpY49HPog3OqnPmmnZqLFja7I8mYKbqmXK10M72qlr3PDusdavu8VZENRfxntsPe6MCYHz
MOwaNhwGOW19ubw7wk3AGApNpQIBNE4KXE1iON+2qcLJRmJvfmqo9HWS1Na18UJ3mEIb7UhlI1PR
IeLHdjIqN4P1y3LOteOS3HxwFpeIlt58DcndhITU+KRVcMhbZAwcjfKBW/dR2d0DI5Z6Ih6Xl3U5
r8WHJ+5f5z+WfF9oC6Lzx9y9DMNBNx887ZTLR5dG3tjCdpuxj1aU1UEixhuII75z79utLCSELOxU
qLxkLooToLawg3KkDRPm6n3GVPtm3SGMTqVqGB7sQKa0bDb1XD4MTQWpSWPbWPKweP7LjP02ZRNq
kOwMsIDtdDOCR68A5PBlt2njzc8qNzAmnQR5eyz19xnkA/nahcvUxy1cfI5Bc3c5GGLnFE/IElrt
pVNPeYv8DOmgB1/Q0jPoGdMKbS6BvkaFb8ORCfz5puDY1yUJqJMZ4Omp5ienMPYmes4K/+Z5EvVX
J+bGBKcHM4lwh8NxOozGTOWnmbkfZkA/+6KJ59HYYM4Q5wxt/RxtXEvwUa2Pw/SLuZ9aLpMRsBuW
M2pGA15XXbrpHRzZiWN9LtqxcafIB3PRCpIZoGW5thsFz68FQsawHRV4KadPfUUSylWtgZhXErOL
+tbNw1m4t6GwE4EPd/L2pKG8G85OHha4y2QZPfCZ2lGl9FA3RsQXro6/Rej5KiCgkq3BsuCYzd8F
2tNw48HX4wssWFUueEmAWQaCMAOMouCV1M7UW49sLD6r0eqidqlLaEXbZLjXliyeavqtDICoeEpE
5oi22k4AVlPa8u7aqGyhYxAAY29XYVcD2eBli36ZAE2dlgTjdS+GWOpB0gEbCFkJ9wC5WtjNykeU
OF3k1CWN7jwUjeZFEDBBAGy3iYNDMOoNGdvyLoh3RzJdcJGaRRO6fQH58H44+RLH19UX71H2KAfP
wtzbw5jZCp5Ft79kRdOxtRcCElJKMJD/5aziE/1LUc3yDW9xN5AUuV1lAfypdt1QhSqAWDVS52Hy
otKElnnAaiIUexCVtutyVUCZuCMsr2OonCVsKZGsVl21r1YonIEIdFstjfXcCWMzzlpLSiAM0sQx
NKh+8TuaNajOgSpr+cabN+hVt0Hs4e8ReP2SvshyvXwUgXZ0PJUU3YpvhLOezTZbLePqsG7bmdPB
H8tEAyzQIySeRJlQtiadoUftNN/tbHuDXLJJAtfZcU2PSo9fMBUXt66W1aqN1058G/0MYsaZxgPY
Piblx2NnxpVVxJrTIx0p6qiwlhNo52/Q1kLzebGCuGyITNpIdP9ZL40vN5PKBZIkQA8tBYiBYGTx
6GXNtS30nI5tz855Yb7AYh8GVmz1QU96TpNpyePO0CBLb524Ns8Rii8cwC6UoKd8eTTNmjgGy1a1
RuPKDlJz3iXA8FpHFo/rs4Xo27F2xE13x2treCffAl2TM7I4L4DiBjyhRglMBoOqAL6Myv4Kauul
lS0PuejB3Byce8U+VBl8zfOyxm0F3jxhRiWf9yjHpAvoDJaZb1bmvivlAJ8fqqtZNXf6Hx6BoHRH
Tfx3zVPbEmFzrnRkSHlquf1Lw4GXjlOJXNUBfDBOmdmtyFAHcHMFwdugEALb03AsvCJ0c+YBc7Zs
YLrlCX2XgqxNvS0LH3kcnAz3MzvoQJbTb0ehbCIFW8PRuV93HDq9K2IKjAr5Qylin+F4jx0SjHUh
VPR91Or5DbKdwHg7SF5NORfE89ocNVTA4fdu7m5Umxw1htBiMiohvz2U+CWik5e67c6gmKrJ1Fax
cutESeO5s3UMvaBmwbwxBkfs1i+AShboddeFugkQoJDZa79g3ff6tLRJs5qMTAgOLPuXoGPUQU1c
G/WYle7OtekVrA5JA1cRmHls1cZjSTuQFICLo/P0TdX318rmt1GvNiYvd1LWx2aYTxKt7542rKE/
io91CdpYxxipqfxI9kU6GhOg4tFPGZyEiwAIvedo9ZL9l24DXgGloP/W9xz8ez6svg2LBeWT4mbn
wSdYOh5MwAVzZURBxS7cpwAo7PXBnXho55LGlY9rVYLoU7CnYhm+LDVuPdPfQ13sVA5IrrRlPnoj
oKamhOiNPeyLQi3E06hJZl0k3bJs1nFO6sZ771AAljV7ygdzN7UemhjzB02WL7RD8IT4FG09WT9r
oTsVkeNNKZ/aWHbNA0dE1xhaOq7yAiGy8E6qBKsG1jfZPPKivhjjsFlsM6uX9gUa2S+TA3foeerL
HURPXB9ZnD9m0Et5HAZkL3ciMobuKqhFAUNWEXQ00cFjpbOOMC0fHvm4bBc2PGjik65rPFA7M3ov
G1fv2TPX1JqWXSvrd2r6z5BzI2zoMt3SErXSY+/laHfVHEzHUL4pJ+fGCuMIWZvMF7jeazeawJJ6
HVCwgxjEhk+sKvvbNFEC4sVOEwBIxrF9EdxFblO+TIF5mYOaRbwGrO0tIhMV6CHbCvZz1q1bUzZe
0nrlwwQcI9eWZVdppoOTq9sJRI+SjnoHMYOeuBzGLbQrLl4gpgM0D+N1tJAi9ujnmZ0yLTmI06jK
+tpHeB98qiI4KLq8zBR1tAaXm5vBd57LT9dWLdEQf6oBbKl9/oRMKSsqdELoZdzp/qNeqxunWqw4
LEoBP6wxAJtD0mNkWM3VabUHoha5y63i0tVOZNfioFo96o2c4Rc4725un5e1wbhseeryHLhluYNQ
xA2suqRBUhRUTVh75TMUjG3kZv2FM76Za5ZazIAdaI9rX320Gk8Hbzyv2gJjz7uEtlXatVUWiCLu
JxqPLeJygNzAAmxxk8Nny8uYWVZIpRlalYi10tmZoJpq5+5kwJ0sa5lIp3pBc9NjrWkqBHFaVs/j
pmRmBEmhOG8gA9YCO0Gdm0yyPOir+b2YFFUNtfCkEUDZAzadobfhAr9CvlEoEXe5Cz5B5T0h/Ymg
+oToQOHwyPVlaHvgxvmKjwUE76k2NItiCzq9b6ropnDvtWf54Or1B58AasOCbxV1L+vcXQKvyyNl
OzvNAZvnPPdXe6yvvSw+tHV2icydJ3NwIqSKGfhNeOxV1VFbDJryeji7+YLcrcsdgpO2HaviPkHy
YCrv2EhMGRnzAGujY0Ec8Vms5o31dA+6ndMyg2Se2dd52AY9ReysMrtETQfTymYI4xCViASabrxU
SNe4g49apNzOsOt5uV54BbG7lqdGr2ArmrMz56luaBulS4B5RWr5FSe9KdMOOluLybEQPUEAsBuL
KS6EHqNlZmP3+m1RC1aK5he5KmJ3aE9G6gIc9dyvJcBSNyuGAFTU5q/JdI4utba0co8arIHETCna
2RBm+Xl+HAFlDrmMZtbFuVnvBqrBg3lPmm+/aXBjJPDwRdOYisnL5tlIwYW1Gw2Ur7m3QbdeZCuM
3SxGuGh9wpd2c+cUEzW91oWBLeHaRi5tVnlebIwTSssydIWb2mO5Vx2LXNXsctZs+NymGBaAncco
FlmH+XXF4FM5+g901I/C1N7Xught5iVN6euE6cCx+FQjGhr3AbUv44qMVcgd7TWOgjR+BNQhxMrZ
2XOap1IrIshrxrYrkKcU06EUDQItL5FtdWYMXRquH6vJ3PiQLyCmzeCxxwicb+lSViGaR99Ho991
XfBh43LXmvtRVJ9CqYd+6GOpTXHV0G2uoyIhWUoBpynDRb+pSRqdXWamJ4OvoVnQTxuMbUwdyjWF
l8py2Zm6hjqFF4nRPDYTCBzbIbYKtTcr1hLWqQ86WOHq9c+dQhP6AJInkaPrS51sZsUGmsEMVIjY
OidlToH/TonpdLGpjaeuaM4Ulf4CwDkqKNkwug+1vGfhNMyLaesA1QTqvFndOl1sjF8IlrbMTta8
O0ilxbIEB0oAW2SPC7H0WRAIaURNHTxbhti2SLYHtqa916DCCRVRB1gs15dHp1GxGFlkSv7m3in5
bL0/zD3bBg5IuNo5FHyKtKCNaE1fkKFd5xXd72CWB03BoankAfJoGQ2qxK7KG3NxyCb/qy7Em9sC
DNDmo94aT6PZ7Evfi3TD2tVumcm566O10QDcTkcf4AAEf2LHQlGk+mzbIW1WZG283PJFQ2pZmaTq
6KXLywv4qxdSqSqpmnJfdPxbNM5x8cxqSz2PR8Bjkb2UK3Du8tbX5cmZLUz6tA8cvKW1EYR6UO8M
OcGSou6P2qDbBVeIUiAfEHxn+zMK8nN79SSQD8NFEwMqabLnBQjTBwypuUeuIb2bA8iJquAh0BA/
UO/MbH+BCCJKddBwKcYhwjhq0juw8BXaE1b30wJNOOu1S2Cri1333+swINfTktkNYD47bef5SOR6
BRvMQxD77/IcGSEw/dyagXLXr2ppAFJp4NyaLr6JutVaXLjuxxqACxduUhio6pU56qCqPZdFjh76
rtwWLUqBgxkQBmkotAHlL1XRQicdSSLejIXw1JuOOQ+yXZC/eSjAeX29nbjzyJRmnHoHkaXGEN+P
/I7n3ONdqh1XISJZz9CwmsjqvwJ7iCDscado3QijjRaILADcjHwH6J/7sJjms+iWp9psdj5UU9CZ
FNroxynmJm4GfisNL6TjAo0EoNr9Ei4usM8JYt5FkwwoWS0gyZoQyLaQIBu6NSrtZrtAMbEMRMxa
/1BDX2GlKLuqGThREa1yCwoIwoM3uDLQ1bFMVgbK3luFFhTlNVfl9Ed0jkRtvqE62NvlRKR6yAes
gOsQbdK3YwP1VOhwu9WXW63EhYp9Vzzm8IxseBRll4zBYwVTLGYF8NhDPInSDUyVK5fYrKD+MT2W
FTs7yDTQWBY5gzgh70s82AXbqDYUSpk+ekWgZ0kWwLo9olEMi6G6Ol4hOHldhwL4DtSuULfyEHsB
sImpLFP/jgh7AAbvDXfGq21s0PgMONlAkO+F+E1EM9/+i7TzWHIcWaLsF8EMWmxJgJrJ1GoDy8qq
gtYaXz8HZTbTmSgOad2vF8960S+dgfCIcL9+/Xrl9XbTALhSLKLN0m5Jarscze5esHu6nXDhKn6F
ZpSYb1kAmtU/5hQyKQDRQ/OrHAxbZz6kpgUL1/9sPRA7uEw8+mhq7oh25fCH14OSFe6yCwmioUUp
AIV6yoxbC/Jk4Tml9tuqSGzKgelJ3IhUuLjV7NaCw1HDtbKihdC+l+6n5T1JxJl+/Jg1wSrkCbJ0
RswR5OcUEMfW30kl45vJDQSy5rFgAXIPgOlSuHcPpZnYbvbicVASrbBzxrvANQikcqPTQZ8hZRLf
xS7ZhAFcAK3YDAtHUn4zrnQ/CqWNKuOTKf7Sa2VttcDr8FWKaF+nMGEqd2lIqUMuwpsgMdM5hk8h
7nhnwLw9x7Nwp/YB1ihQOtq9amCXebNJMxhiQLcGV4gnJRQUm8Mg7rvyx6g1p9Tc+bHsqCLPp085
oyq2DMdaGcNtJP52C0dvAfDCnuGjrFyW1orWA7MmCz/o2D53UeMjbvApq68G3y4GmdKrfReBaWrm
ZsyNaTS9FFr7GmaLlxc285BkJiKG1idR68I3ntQUinjB4DZpO/Qg8z7i9Ga/cgXYld5jPcJkeaHc
u+jVZw/y1+B6lJ26jV69mNDSyuHYULQFLwXapvLsrzUiHj0JbY24qSypXdXFQh4+RxhCulcvQBrA
r7yVN7642b1Hwb823s3svWpfm0hYmNp7aTxI2ZOW0UkoqJC+R2oEpENNd0Ro+hYpiWWe44TQo4au
PBj5g0UNKm/CZc0T5WX1shAZ2jv6ryPz9VRKeWoqLtIaOgVF1gSmC8E1oa7Pf51Aj9crLlTjnlnl
tgl8VUa9HcOJMsa1NRQOQ9+WvcEo0eQ+s+CWjPG90qmoXL7QP7eU+G5tAy8OV1Sl+0S6cwnjhIq5
Dz6Vtz5aatYmHE9KPK5iXJLURvdVEqEivolqKeOhUx8aT9mEIkiVJx9iwvSwZFy4PK789pWLF75i
2P0wO9XpKVMERvSQp2FhdzWUOi/fxBQzScOY2K7KzthlPwJgfSY1tmtBfhWz7B3pGSqybv3ixeXP
ZOD2Bfr0BwZhEJ8+i9yRqlutrSZfdZXawwMQUd8B9A0bKFCCZItM0bYn4VKYbhVQqOsfRynfpJCy
WpFBpAYjC0diWkl9r+lk8gAirYisGEEmuDDFjeSSsQYDjAfzIY94hw3ppsihFQzDmzeVslLfABVV
JnBnn1Cok+G5gEzvQqlwRLLQwRNXkRDtol7PF30s/GJmzrNev4hV59QejheQmvUQPQuhuB2yiY1m
HpSUAj7/fdG6Dl0799EYOw1wtkjTCQjMyhpBgeJk0wmSQ2S7UmGOxVnzYqrWryjkWNfGPsuVbJG7
JvKIaeH0xN9WP4KUJauBe9pVg4+09Bs6g7pfhVTasRfHq7gbnaLtgfYH25WTO7TFYWYyvq9kEpCe
t3e9Uax7JfjVAyqUqBwlYbJq1GBncJy9slhn0Qc9qId+oArdVZss4e9Y0VZowF1qFyZmpG074BHN
M1dDK2/9Tr3JGU9Q9PlGgEEeiDrnAG5YZiESYXCeYkZ1mrZbAeSVQrcwI25eUaS7aMh4GgniExHu
02OpWXbtkxQYk7JhDTFHtDZuw+yXVqEIUj2kAwSqvH5WRmkFRLLTo+eUZ8KLmmULZiV25W2uc62n
mbl3c+neaF17pESqp+IS7HI1VMGba6Guk3eUEAQ7MSEtBO3OdcNFVWZb0eydPiSJpIQr+K7dVLIj
mIxaziv9iJrS/VCV+3KkH7xpmXYCcouWUkbTqpGTsoQws/oCoNraDQaPXGYeXUDtOq43gcWMEjHd
1B7wHAUceIn7WqfnRw0dKha2rAobaeC9TKB/MWMkVrkQG2/b8oHqvrZVHsg01VdJ2PISZvyo+KRX
LiS/3EAvszEfBO6nIYUaZxCCpiqxaAEHTUiERcGLHSTJtvKqRzEyP2uhXWdS+qIm0bGLm52flE4s
BIchTJ+SUtoZY+aE8PbM2ncSaoUl7SEdCbUrTylSRkHUbZdqk66pxRKv9BvD1Jau6zpNLZQklrWT
EJIimnM7KMGd30SbXmMlVWcPIUlw2uBR9d6TBR4qb+8T2i6Q5t4ksryuuOmK4jdyN4tASW+ysd42
BqGCSaJDriHiO/Xo7rwm3FS8p15u2kzYXbl6t6Zm44g8ihBbnoA1FyIkhwi+b0WBydCRwDKsZ8Ev
VFvxgDNkovKamql8l4T1NutTLu/0h14mvwVgZ0Dw8K70S0KvYeElsLAo5HZufVQ16u+W9hT71Ypg
h3w3gjEXNc9mrO4ZqLoMoat4ZX9w/fLQtMGKC8/xtQHybbQN2HcV1oCYZ94iaekIDlLHqrV14PVO
0xC4q/pzYMLOs8qPMG2Wvppuen0a0AWKG4J1yArgrK9s6iRa93p/9HPxTi6oF0tQUADA+MAMbUJz
WdL9RaOKN2KvOXJvrd0kdsShW0eatsplnzfZ47pPdmSXG1PNVsEEqWn6EdrvqQsyGHrZDSya0wTP
m8q4UMpfbQTsXWl2Lud24Ko2IeWPZhBXXoEKvCiKR6HUViWFVsiHYEv5OjOjbQq23Jf9rm4aknOf
YeKWi8Br9VOuCUyo756EEqcmGMtd5Ubz9EU8QQ41CGIX6QcdalNSl8emqh7hTk6csYNrGCvXk44t
DM9SEO7V1HqdnnjX0FcQgEhIs/A+YOQxbU2ob47FhzY13qkxYOAPUcOlGXuG2N86NRGJTJunIWgW
YZ0fjSRdeeW4aU352feq19LyNi1kczfS3vqaLN/soYDJS7Q+VwK1f6WqbgQ9WsWFvorMcCOaxj6t
yqVkFE7ZhB+9xN/T5EWc1fuqitdZna77vrM7iMd5lttNqT0kZXsyOvC3goC+gDqiGu1d3CZHSR4f
syA99n6w7wN96QrRgvE964iP6UNRqCDeKObtUDYrLdHem66h8M+tGnvR0pV48STlqPnJSuPtSS1h
XRFguHW0CYQKUCy2LbeDHyZvTKO6z3hVpqiOR3AVZsWpZf46BYFoaUqE5qWi3aVIV8m41YS+FgSG
appzJBhCC+FYy4f7gnNPGTZf1NGwFaxEcYzRuveGNF7EAfUtV0hhY0IMEiT2pwigfzL3pYTrM8aw
BdTBCfLQoCCXNjYaGa8EodAES0dEkWo/Bu3a7zkysU4NQ5ZOjZQadC+QWAG7Ubp/IxlD9tuiLqHn
tt+VO3KbfWDEuzbNYVpUdI1D6MkEESK66VAg3aHpQaEIuJLC6c+h9cnmrY+hFX5nBv/PWHhseljp
yEosG108+mn1XlnVpuuBcrLaEYzhgBBjuNBcethKlHXCcKKe8RIhUX8cBfku6L3BbpIOTugjNzQb
k+RLjbp4XATbvHE3DcyafIx+tqSpFgG5wekVJRLVMJhaNjrhd5whQK+Ma6+tV4WU2FR1Fhb9DnET
3IaZSLoZI7QSLRNyPUnlU9b1zUh9s4n5GWj++aCTqZU5krUxcuu28twbg0UpJVribuZo+e+cAKTQ
2w+vTX4RuNxXih7ZcUYAXgsqLBIiMehqKih0pfLdLPwepeGcIN60oMdlhWMKyjqnJN2D5RvEsbK2
8Zk8H3vpaoSXqo4ePSAe9SWY+4oYrvUxB0MN4LIb9YPsknIUpS2ZhPCUpQylOPqR8F6pucPcWafy
cgJOU9CWitBytxkD9Mmgh/VqmPG26M1XyWqUbVGCHrvJaHHRSkjg+vTRCBI8UBrFhb2rcz35Y95v
RE+mODxk1bIaPOjmedvum6giMEjL0OlSkwGZVs5cMUFo1pIFTtk3HfvhDcjoli2Nu31AH0dL/tBp
IPalEOjT+RkP5gjUr6ixdRQS0s68hLkmWLX0UZocGr8gYU4aB7Urn/6HmAaFSWMs2edpGf+WPEla
BnFmnQoBkrwZQ5cIy1srNI6llE3PA+i4btk9udDRCGXr1Y0gMVaAmUuhtJCyDYVmoQ1WbtM8Fi7b
iKahrovDQ5Tkn6UQl5/9kNKGUz1IGlk3dXXzkJtSfOd32To39W1ZpScvyV5DT94UykiKUshPhsrf
C0uHLAcoOlkEQ70vCv50bHU33UBpqIzpruvS6hRmrryX+t5ySnA0qNbu8GGKdXwnizmxoRdQeyuq
xrZQz9kMtM4vSyWdei5UhTIe9aoh4XebnlU/KPp4l1CDN6M7w73xus9RXo/dXQwM5fWfHjXPNDBW
Xq0cQpEGmJG+qfQmVJ+Vxlyr4i6vFKhQTN7V240B+TO7E0JIl61jUlBSipzfPOWvz4nOxasuutBg
kKiyconX4ZCUsHWNmwJiWBgxRUg59q5phw3FFGNZu0eBD0ghywR8j+NfpvUkungIEFAE3d2MCFPz
Yyaus4Ff/yskx1IKe1BvpDTbpSm5YfuRl+NiIuygD+6HzTIg8qJbIEK2T35RvRuqPY7qHqQitMPo
RtOZOZpCW6gWgsA5Nuwi08EXA7vTVmk9HEeXvEddli1V2HecY9kL7w387rEdjv5wV/iExfGdB/JR
f5CEwpukrWmfFe2yzEUKYKRLXbhzwUI6z0J9BYYUPkSXhatBwZD3IVFnlr+59CLJcITMqcAN2qqe
OgLt0rdFd1NV8lKNd1Kr2KZ5oEorti6tPPdW6d1LPjN8KI0W020vplTUIjrAQtIwd68qr+rAWKz6
2eCAdbpxEGm1yNO3sX/jupVradVa8cKs1R+0b25DHXKqdMjdHyUK5C7cipBCm7ukfAC0s/H8caHB
CiHKTeqV6dp6dU9cqdZbKw952QugK2UlDzWQwlNMiwFpJNDLqoceUN4Agd5R+F5FOTQQaM9F5S1L
P3HAAVYlfSgpKCeUT1G4NTPjXqfS5abeJhHsQpNBBncFPAK/34/cgeZHXwEyQQnvmztm4yz1QFrr
5lvd5QxdPSk9b75xp5TUGNwtwz9WUWpsLWtcZ6q7orF15TJHpdPXQyysxkC80w1p0wPnDw35QhU+
mmKwNwnB5VZf1dWTq0KbqBu7HeBdDspLOQ4bqU9JLTP4ITBS0nJB32MN7Qz1yCMt5auIqrDQbxtI
7H2Y2jHtBnma7SPw2PhWH7pdJ5Hq1+s02lvNKh0prfcTr3nFay6VjcPAeXbt1FHprLMPsThJ4u+i
wdsjJ5UCBiS2jx2USE+ERTuFYgU9f1Fb3HsMvBmlk2w8YY4ISoRRRB3wD3G/KVRlwTBLSnLAuQcw
CAOeWlYhuBY6lnubdsdM2JL3xa6/VyFxDdCHqKrGEtCmymNmUSMb+oZcrl/TOuLEirfTE285InHm
QvcMiUE9d5Mb+RF5zqeSGCGCMmfJ/b3ZPNbRRLQ8sRbZJNiJj9RVDS4E4Pq9L9YbZlCv8YcbrYfE
alCfKw1aeBT4ffKSAQyBuy7aF9h6sDIJhR4abTslpFVFceshM3ZJv0ujnWqACIj7OJboK4ucqWMu
IO6Ejw524/IsyDkNB7AZBdMWhaOcHbPWFjQQwsfIeJb9hwCNQFnfNulRyuDEUCGjFcFyTAit3aOv
NfRx9ABoaEekThA8h/17oVhLPTll43OhNQgy+E4HNyZAyt8tu5ZBCAYtUa5jBQrl5QJC1mdSbMbs
OTb3njQs4HJ8+HG4Y8DtSqH+kLTJDyOKN6rhnWrxKYF5QguvSDkq4uDDPVC1dQLfAXGLk6QAi8Wi
5ughcBtPVIZzggGat6l6Y8ifIdm6hAiY15KsCMjS83fK6MWlfawUDun44XcQBCAoi8eWQkcsUiSE
vbhPabTywzVlakuE3r0K6q0o3GmEIYylevOMZu1lAw0GJwBPoABpGRUnJYXz/pBF+3zcmsUh7g9j
vI9lOtrig9bfA/tI1kqqbuX+d2/9jr1HOOuB9GyN/v3YM5PZaAm1N4EE+i/tKv9TpXvL8wZgjNeY
PaA/IcwmJMIZNCWgAdz3oap6AllAPRBjKGV7Gylx/hQMgvVZiKqwq+oGPSEBPlPX9XSKya3iPtBL
vtD6j5G+wfR3BF/QmHwd2v1nQ31xlKSVT+itsdElgY0L+9Oih0+UnlMjXjQyNHjTQwU23vXKeKt6
ml0M+7H4Abv3VqYAzPgYr3jseRaSrCTj/p3oG+6cOnyuzKcuOrn6pi+eBO1VNe9y/dXPHwtXWGjw
eRSfVv0mAJzkwSIfGvEU9KyyG7hrS9DpMt37oJmGOdz0APTx2goAdAEPRlLVsZ6UoNcmjcZtYg+B
dYQk11P8ZREA1z2B70R1psqh05S5F/1VbVLuoHvDS44Q9hYKRKh26r0zM7trcltQ1763L5ggGkIg
iA3O60hNqVh3DPwpvbUeIWJQ0fAEeJZC4QxWqfwcQYMvZbsSf5fpayv9VoNy01CsTOiItAbUjuVD
TlMiTS1JZjpR/O7L+HE+5VxAdMHWqmxLLbgUnvG0tBfXIdU06YkGoMo4VM3Pbqztjpctqxg0rUJ4
3UR+yLNO+1RNCQwaIEjWMlVPsG4kEOK2/yVRAglowCm8e5mWHr1/YdBYMVr7QhYPZgvB3n+83Jou
ndEQkPgH1R1mYpOOzzRFOstINLNK0CdrYIx0MmyNkY5eWkVDyl6+UjxWY2+HiQXrrXlgRObuh97p
27zQr/ySMyId337IpEDwRaQjkySohuGUmufCHVcWiIZCItErJODXlFuu2ZqJAMSSEJtpjy2R/tKu
Le0mbwgHmujZVKyXK1/4XOs/HxixJl4cU9FmIjuCUISyYdH6XwzS2hyr+1z6iSL6rRoNxz5td0Dn
tNMDWgXuFc2rM6INkoRik4EmCHI4f0TVvnxST08SAvmCGRxlfJsZ/psWXxP9PaOB883ETFpl8NsG
eY0S9wkgMfvDuodKFdJpbTySVfX+Dlz08vc8Z1EWJxkhWdFVZFa++4klF50ulxV+0vkrLXWfqgkr
ropf3VCQEVA3dKW7In67bPXcMWF2topgFDp6ynx0o0+PoqLUWBVLZdGpxcKTYanSMXTZzLkdU9BC
YdwzSi6KOdPAIC3Lel8eJv2Q297KFnS3XjZwbh1fDUzyGF9cgvxLhruIAXkgPLSKRr3VDEFcNYk4
XFnLWVOaxLwGhDbgQM82SpeipBIYsERY9EoYqnr3Q3TFwa+Y0GeDqYo2SNFJxUQfQEyVd7Jp0fN6
RRLpmpGZdMdYGWLUyBihaT/PwJ2fLOmKT0/bOlcHYeieAjOMm4Lmgu+7ooyCNkSRhInATxa91m7V
QTylMm3l/vDgqtSqL7vBuQuQERpIX4o4G6PtvxsM6kaSjVEG8xuJD3t9IfijU8UQKK7skCSfW5rB
GBoWx3zc+XGlRInSK90My/w1taf471S+EJ06yTb7iSCAsL28sHObpYoIpEqGZCLhNvuSfdmM6NTw
nMnlp1i8y+IN/S//3gQDxSXFtLgJGOn1/dulYtr2pYI/BOXnQJNeoRwMLoT/zcjsnEKDQR6LrAWS
SHkTh/Wx0NVVr6qny2bO3Te6JpqmxpBktNlmftBElmI2Hn6QmNm6UOSNkTb/YUd0ZhAg5I8wEtpB
3z/X0IpqXnk4gNAAnckdYhk9KmPLVEaJ8fJq/qjozM+RPh0iRPYMVbJmX23gcRC0xEIQyelfDXok
E2dfrwtHXY77fEW32V26MRzjCfXVBa9GuUuv6Bqf/Z5ffsDse3ZWGRF+8gNaOBx69xoP9uUl/rkK
/v9LlOez+KyuUPpoxIKwAcUonGPi1D+Yy7xGsWKbfbqP1W33Ur5fGzgvTXHg33Y1LinEi2RNm22j
ZqhNmU6czqpcvI8bim/Buy8tve0DCYi8oUvrqubw9CcvmZztpuKNYxe5LFVctltpA5lXv23hBDlw
kt/0jXIr7uUb4VbcXBs9J527HnXklhmfZWmipc2CYpnahU9FGzrwuj/IT/SFhnawdjdwttcylLgF
fWnrbv98eW/P3V1frU7O9fVt1rxUNadCTKGuPNMZtZz2Ku/KxTJ54N8f9Z+lTT/ii5HRbPsh9DBS
Huj7bffh7/Q5YKb2Qvp5eTVnb/6vy5mFhlSlqyiAv7FMYA3e1K8pY9cEJ+tX2tra1evo5bK9a3s2
c1AJ8En3B8xlJXJPOnzvXx0E70p7v2xHOn/G//mCM7csTTc3JJqVlugv3kB4XxbOKzIY4tZ9EFcf
gAJXFnZmkozC/PV/DM4uFVXvg7Y1MKh8kugnR/IzmXT4tXr0Rlt5vLK8c+kKUnJkDSpq4whkf3cQ
Vcuk0ChwkCG269dqLb+hbXw0T9pOu+Yh57aM4Y4sborkSVG+m6rCqpgE5+sl3Pt75aG1YzqeDuEr
YiH3quo0e3NVf4Rr68ozcfZ4f7U788wg1ZXIi7ArfTKO5zm1wfYDaIH3hm5rS/lGfQ+Fhbj2j9ek
CCfXmB8+Q1EU1ZL5H33+Furk9vSS0WYQe1Ya2HUV9Cfa5ZgyUnZBvgBgiHM7UQ3lUc2SXnUub+05
x/1qfea4RZMkMSEE6aCeQ9ePN0N37eY8d4UZig6xgxRNxme/72ghhoHSUftaRqM6KTugPNO50aLV
/B//ZS3/z5A1i/wHvQr9tudLQpVdZYkBK9paXzZx3k3+WYw1C/x9XW7MIWYx3S4/SD8rsA8eP5Gm
noX36yAcx4/4twgP8MoNfd5J/lma/P0b1mNGhZb2V3psYNIr7gY8dYWM8ZJxCtOVdie46pU77cq2
zYebD4Jo+u7I1xTzm7p4KYRdMnxe/ppnTaiiTHCGvqoyD8zTYuhNw+Vj5oy7tJ5jWELi62UTZ/37
i4mZf+uJK7ThMDkftT4z3xby5rKBs0EQiqgi6YVMV9w8XIbb2Ik0VXITn/qVDyNpYdyIt4WtfxYr
a9ts+mt52tklkRcSo4N48OG++wJRu2b2GVe/lT8O4ToW/vWgKxIlXWRmsCirkqbOLvumTGKZOiXx
Y2OgMIVESf6z1K7Nmjm790xYEE2LrAyw6/sq+jEWO61jFbF1UpARKGnhvXJYz5pAzZMcA8RBnLuX
TxuAILe8Wp6OUJRVrQswX1Dga1L8f72OKsNFmSGukFywEGP2wcIEZQeptuKlSikItZmmPFTdE+UD
Q5nEPaCbgCD/+1nIWLVEpJ+Zj870D30W28SmmSapjlUrVYSf/lBPbTah/IAKfBQuhd5QED5J1Hp5
2d//+qiTWeJ9UeFxVixt5n06vY+5APdkWaanUnqKgb5kiG//m5HZdef7UdgoLjJTKPl41qGiLzZ4
u2zir1M0W8ds0zKr70pFZB1y4tGtgWyWewXAufalpl/wJaoumpDh8tOXsvSdIaxMkWiiqa5sx7TL
36KHaRkISEMkk8E45oBaZIpZkZd0+gleCbVBGBdC0yyqELkXHdkPub5y3Z39bP/Y+wtdQ6ZRRpKX
7ScUUb32JvObK+fp7HdTGf0uQZyxIGl9/26RUcujgsDLcgzfAwQnIt+R25+Xd18+c2bhgzF7RSdz
xZVnpyfR47JFeR9Bm+W4sg5IR+4oSW38F5qRfjCCRbk3KZ7/hGwCc2NEPindXktOzqzz20+YPU2N
Xnka/YJIuRWTEi1EFFr2at0N5CUiC11vX17y9OdmnmLpEpJfjLax0N2fXbil641KMXETPRPNxkUJ
H2LrHVBHu6Z4fu7bfrVkzOKwptK7YYDUswxq4zFT5FXlj3bZyDZFHF16EFGz1Q8JyhCeGe90MVxp
lXb0dPpPKTKF5cptLVhY+m3ltqfYKK/cLX8lGKr67dfN3EuFpJfSGICEZsRdueoo4BJ1S9v/8LUn
SETEhXVRmzb/y+H3VB9JhIF67KCP6vNYxOorAxfj11wSy72c/9FCY4plthAj37o2XfdPCPB9r8Hv
eIlEiRecKXuzvVYCV1DDCIXRojlY0kMXr4Xo6DHjXbdpSYG3QtvT0tcfLq/577vom9V5/I0sXWrS
XsSaYXQLa0n50faHVHoPktfLhs5sIUPQeNjR3CVqnGucW03kJtUoYAjOaVTc1NmLTK1ucK9crmdO
6Fc7f5LwL5tYGEKR+hbaMlZK96/0M7RuSml1eS3SmXOJEW5/RSU9opvku6dk6IYy+ZXF0MFeQF//
LZyg8QJNpnsKr8HBcLpb6Q7Vzxt/p13x0jOOwvMxYf1AeKqJbvx34+hXVfDteKMynya9RfYsHSL4
fw/RFintNY1Clxf7t4d8Cx7mU4S0iCKaV3O1D2i/pcnPxEMOKftM89viWknw7N59iVNml5Arlm7f
+KyM0VeIkI2HBF7NiJjv5RX9DcSohODMEaAxRpdla14ELCl664PCQxJKz57JQ6FBLZ7Y7oicCsZC
Fh5D9PSGqr1ynZ85A9/szkKkii4XEep7QrL7SwFpVcQTdKhUWF9e3+QA32+S78ubhUlVIEioDGAm
d3dT412qO0r/QzUe4/zZQtem/w+h37d1TQHIlzM3mmwcpHTisnwPg5guVlh8Py4v6u+awGzT5rdz
JqddFLOqEOm6elvSrjjppejPyGllrmAHtUtjPK0i205zTITQCxOBOaSi1Ae/exK9t6F4TFGMnaiI
l3/a2e+tazJHcfKoOaSuBFECq5Rf1uTPCPYHKLe61qGXPH7XD5dmYk8ur3jS33QPvoZKBjulfVyq
ymyPlUDLYt/kkw878Zf6RgaLQAmgV/SoLZu9tC2cjg4r5/JC/y5aTFY1USUHVMie5mMx/FCoU0Em
/OlX9Bp/uO+0A35aKFesvF/pDY0eJ6tYKtvw7lrZYvKguUur5M8khJLMJOzZhRujMgJWBYEsEh6i
8CD5m8srO3Oh4xLqVOWGX2HMgRPfoNZYGMjRJXW2biK7ZuRcvJLpaLesm/pamfjMPffN2uy80B+Y
t2OGNYgkkP2tFBnnK6/E2Q/2ZUGz02IKXarEFSYUY4deVm1eC8muGZjuui9nHo2xmokoGDCQvRrv
auXl8o6cuSstTdWBMig4Q7aZnqUvf1/VC82vmzhmmnzgDOy8K9JYIDomcpj/m6XJN75YMlurD0le
puDyRQx/CNIqlNbitczy3Hq+hvKz9QRZTi9CSwjLCDRE5D71FBH0BGLnv4Zuv8fK+mw5g5DFtZBh
aOwfavOts06j+/vyF/t77zU69NgUCSyLqayzCMSth7CF90+oKp46Y6t1V07j3+eDv29wzWBCM4jI
v+9I0uZB6Yb8/QoRLTqVEd2PVnBCL6/i7wIQVxlA0wTHSMbkY9/NIAtFIq5FMf0Kz5aALASsz2dp
/Kzck4Zc5AJZn7Z3lkAAVyfNnvuClEp0XgyVjNac3WeqWnoi03cwHUoHyRogwfafV5Y3edT3O5NR
TNOcJBF6gwR75/vy6jilc7yGgIzCpPYorltbfE527sE4MtMFsddj8jNdwpHfGfYVy38/iFgmkRGZ
BAVTRJ75+iiKjZCLnKgszl36Dvuh+hX7PahqWRcjCtrKGN1XdJP+EikuIlwwMrtPCoLsNhR0974o
MjmgZyZBGcEc04gSdabSOtiamYSAsdIpT5ZB86/c90imXv7t5zYGjxNNkjBTMf8gx18vg7CNlGLi
5OboEyEHuAjC+8sWzjk38x653BgLTZI5c24F8mqReZxP+NCOp6Psn9+61pUQ99zefzUyu52T1i87
JcRIb+1adz92D2K4h7uIQPTP/7Ac2CUiNB3gn3na2hgxKkQUbZeJ/5qmm8bcDObdZRPTjTV3ZJ7k
/2tinqMahZ/npoiJQjyW6V0b7oeBKS6HWEZ5OamvRHPyNXOzc+MKCVpj6mTuproTmdTzhCi/061/
xkfNPtK07tvG+kXaMKmZajuasvmShuyluewcFDOuMQnPusuXxcvfT3FfZ66VKfwaJHjq1km727a9
4pFnneWLiVksWctC0/cjJqph6bUnlGSR9ik0hg5cCUr+phJw4wJxyEwhZVqnNk+88mCgIh0w+6Ii
WdVQgXuVafQO6MdPHDndCsYbsq+UcLNlr//7gIVTDdiqGQp6nDCYvn9IMi/Qh+lDSnJNpzWqcNfw
o3NbZRq6TCqggwrMLRiJ2sYxU2u49qbG/COSC+iwXLmgznmnbiIjyQWrE/zP7laKv8zrCZkmAwER
hn4caGj30W6Th9yQkqshBzCg5jKIo3rtYEyOPz+HANdkzrqmMOdv9l5KbmwJasndGG7ld/dDWeQH
BA0erKW6de3stWUg06brFulil5zUG//XNSLR3yEUz8o/9ufQjh60aTxY2C8ZjuDpezdYt+6LaK4v
XzfnnoCvZmbnf8xcJHNazLj5rYRouCt9XDZwzk8MmdiJa2SiIs+2UAdFjjW5RQ0n7G+toj94fbpH
+vVfY/Lfob3ZOtREHiIrnKA95IhCH+1xWp1iFKEur+bc7fEFt7RmF1RnpPS0T2YkOuX08VTQ3hFU
jz2NkIb1HwLPr7ZmN1XU10pvjNgSjRdt3A7dlb9/zsOmAe8mhVRoLPPANmdiU1mQdSyjWEQ0oZ0k
LEqhcpIqD+xK9YX/8O0mxIA6pEZngTm7k1QxqgSxwhOgiSvqofdPzC6Mim3ZvV3epDM+LYmyMUEo
ErN0/2LvmrlfaTqGZBOZt7Cum5U5UHi6bOWMYzOTUaXUCH5uSH9BhSHZM7JOFBHySTc4Eh2EL1ej
SMfkZUNnMFDtqyVthhRKfUP0pnHVFkm4Hfsatad0bSC1UQ7KrmWOlqW6S72G2w8N/95Lr9W7lDOe
wg/ATdC1IYj7g898iRNLL2wzI8UTO5oh07XsNzmTn1AS+2kMfndMsgFZASPyPkGQ3QVN7mjGyTKd
DUVdoKwky6IbbUqZGQaLiOZwJpoIvfxaSmqxarys/2HUdYmkFdIwKa9xbNlp0/Vk8lq04l9imoZH
I34TxqxFF61BW9uLow7BHr99FtQieRrq/0PalSw3rivLL2IEJ5DElqQmS7Ity2NvGG13m/M88+tf
wu/e0xLEJzz3ibM4i45wqUCgUKjKyizKN68GGYGHawljXFaPSdIoHQ4lCKfvkyrCRL/go8x+fhP4
NpO9phDhzm9YSG9EVM8J7ocWuRCK4et8p0FDY+utffCOr4CDzFbK0X+5bnd2b5+Y5QIQNlw+Wcys
7yWYU97HtQi9MbvdAKQHJoH5ZfHlJzSMuqYMdLwKSBk3jgl0MLgThpx+do1J33PMUoM2OcKA6SiD
SgCMPKT9NMEP9QhZdz1ZftthQP7x+iYKg/BaLEU42XtDFA9y0aDT3k97EHHmprAXxeIod9MTC+82
aNEiT1P5uNRaagikN/obdTtB7RMUFOtOdUgEur3qwcp/VslRs3ZWtqnA5E+hHHLdwbmNBIgEMdEw
MvE45sKi34LsMa3B6WP5YwDLofkejmm71hs6CIDzl1AgFP00BjZhrTcDL77zxQzTAtHZBCRDPbTP
KGUuNBUJvryZbvJljmrxY72+7tzcdj01yG3XsOm6DEN8WNsa/EQ3tfAcigxwl2RjQJSitpgBimGa
onNIKHhdzlrA6xVCwpg2wFv2fM30XJY0j+EwrBHKMmaxSUv9+durhNI2rhJW38aFxeVIWdqVUR/3
DE3SuWWI5qfsftsCG5ZAbUSTMdRicpvMKwLcZCWcMPre1SYog0HC4y9MmAT4UNy4KMZyXwITropU
sDZhX0IBcd+AZ+u6gZmCPEFH9Y8F9qVOQkHX92A9G9HtHFf0CLpM1ckfzG1y591DHu4TjQhoZqhL
DNi6pWAPqGyfXsQINMoBoTIxgsSDinQtbrw4hnPKkRz1Gx2Y8OhdP7yTW8xNQx5xAxbvdg0qTSfc
aM64jla9qDU5sw/h/Z+fwB2lfMRF2I34Cab5zpRtQ8H3m4v7Zwa4DxjJYUdCCgPkA3obEDcLbRBn
Q/8DXaRF+24IUHwzfWX2Of84xH3OIEyCLmIN0GDT7nNg311vN610KBbcQCT1AHLpF3BZOc/aYyNI
EOeKoWemueMg4W2c6CpcrV6jTbYJLRfqWkDB2dBN/cyc5iFefj8QnllkKdbJ3vVD0Ah6zNnGBw+K
hDkJkYr7zD1yZoELIpEcGU3KfMpUUJXJUMCyjnkhcENkhLuNQbuPisAIN3QKdhIKFhR/nxeC2cWZ
dPPsyuc24jgVJTjPYSQajj3YpLT+R6Pd+gMRBJRZZ05SC24DDlHr46QjtUjyOx0ENJa+qFXB85fd
DheB48QGt9MIMFRZ3cFG6d0X0IMEu1Az7dXqEGYbmf70B0G6JFo7bp8Zlkql0MIuALGOBEr4Fnr0
Rb6Frtz1YDwbjU784nZb3qm9rrbwC8hTu/Yg3FUKLMx6wt6LFGPFlyMdYL+EXgB42h3DQJkF/eVM
9x2Z9rY6vV/3Zaa/TAhV2ZMRHhnouJ4fzoYERgVCB4QDd3AhifQOpoYY/GQOKJnviFPs5QfQQ4nm
+eeysTOz3GGC9E0E1y3QmK7MZbcelr5tV9vBaV/LY7k1BRWSuS926iSXx0CSVo8hFoSXQ7Eq9L0v
vKDmjtOJAR55qekmMmlmIGihihY8hzmkIH5d/1SzF/GpES6DVaRymEoVRmrbXw3oW1EnujNvcfGD
e3gFOlf11XfBm/dw1G4qYCbcvnI64ZOBfRn+VJ/+Cv4uHtoCtL3YMNPdj9AGSd4aw+9Huvitbuql
Z1erorTb7XYQ3FvznxC1BgONPMaQcL5PidxY4NRAAtRMYD3+BdZsQUT8P7bkHwvcluwnxYqrEY41
y84l6/YWuN2f6a53Pbtb9Wsh3mo26cDb6x+XuF3ZVuB5qxUYVFdKsvRWwyPUYF6h7qKAicqm7vXt
M7tFUYRQkEbqDH14voAJhuIti0VHov/K/B3oYQ3p8W9MIP/V8XbGZ+IcmvIwksYeYUsxwTmEZ8kD
CIWum5jdBto/JiyuHuRLPRi/JpiQwqcEfFMZeKP+nQVunXo8U8YoRXQP8GCLw51cCa742Q+B8XoV
Hduvtvr5hzBjOQ2CHqjwpn1NAWCuAAMFjcx1L+bjuo7iJroUGAf4elCcJF2tFpk+ZEwBdnCGjwZh
AcyUSwR2Wz1C2sMpDqCAE7wUZlNLjNf/Y5M7QVamNp3hY4sNS/0z3vYLywUn2i65LTdgmVySjehZ
xDbURSw6MchtuIQ0lWF2MCiv/AdouezizbAoHPnh+mLOhrw/Zr4w1SdrSYowMEB3jR29gKQI+GiX
BO50b//OCrfxogxKORpotPC9AEo4eDt0PSVX21y3Iliyr0vmxBfLV70m6WEFdHgrKEe/QJFmES5F
N+4M9BJ5xcmacYlsC3UYPxpgRz+ABHDdbKGha4+vyao/XHdoNiKcGGL/fuJQ3RErGDXmECM2vEmb
4/W/P7NgSIsA1rZwiwM1xv795O8D8TdWdGRDFdpDgTm72lx07YNH9hBZAS3fUteerhuciQ8wiNlA
hAjFpDwJUCqHUwewCp4AhgcqZyjFFAFk3QUpJrsvuaPDsj0QSKkgfNH460BJ2qRWU8iIWWm1oiUj
0QyX8RigXTqBT3uK3697NfOZzuyp58uog1u97gGghMRTDDmX5dB8XDcwu2wGqhSIeBRZAnd8qtYr
EgqQAtTeIdIASdNUupv678du/Pk/RjgvpEayiERhhFgri9zH7Y0hOqAiP7iDA/2/GCJFKe4fEwl5
/thqt1koODMiG9yZ6bR2ahsLbqS9ZivjO5NbA2ve9Q8yl1AZGN7BuDioV9BkY7/i5OR4IG72dAVW
dHwRgnFpT/4dFaDcXIXNmhQ/BuKO2bYO74b2ScoF+3vWxRPj7Il1YjyWtC6SZOy3IYV8mCn/SjRy
p3em4Gpgf+biGJ2Y4dJSWlSVjrwfiOj2Kda3CdkPytsENsDra3lpBhVME6OywPyp6CdzQUgLOl9q
megJKqS+Dd28nQ/Ec98Va0jGXTd1Ge8YZEMFwRysof3P7b8GlNLNNGEYcxhuqfaZedu8fWgnyMRq
G7kBZ97jdXuXgYGNPMEUiLpwsnhcESS841rJTYDko8cYNAKTKLG/3AlnBnhUUS8PoakyA6DJXaF3
Dcnc11hfXfdiJvf5mtzSQP5MNRPQ5fP95ikUYbqzYnA8YkzEKpz0k9rFttbsBuytP6S9cYzd/NvZ
8LlRbpP7iilF9QCj9VAu0kHBPJzAr5lHJ0xAqAT7AXPguJHO/Sqbxg/CEmInoEx8hCyhky4hB7cB
KGsDGEDuZGsNovarwjmA/nwH7oedaA5mbu+f/gIu5k5F14x9iF9QQW8SCg7VSgVrdeu/Xf+CM2YA
pGNdDgup+cXQYUlrjXZNiFxyWhO67aRlO94HkiBefLVMzgMG4xVE3wdTuroJHN35esq1Sss0SfEM
s9OH+FmBjtICmp2oNtvhDShrXFB1+k607xb+Mj2Kp89mTsOZfS6SlAlIxOgXCPoGOtcuJADeoIqz
BM/Xk7X/Za5+/rq+rDO3wJnDfPLcylOVgiwbKJsfRLF72Ymfuy3m1hdk3w5L5RPiSYJgOdMsQWca
cFQ8dhE0CT8zEckjJCwGtmNc6Rjdl7fdMYLg2A4SPuAyXdEfYJR1IS2mEeFTYSaaoZmqW8DhAlcK
XPP55yXSCBo9z0efxix+l1ZmrjT0hTbX13Ruq54a4Y490aCoqmpS7KCRfVOU+U2V6OAolpax/hcX
j6UqGAHBlUAYRv/cnygqAq8s8fV0aNrk2VNuPTX1Uq/vr3s0s2wYbUGAMWTM/IJ78NzMoAD+aFLg
cWgbxe/TlKk/ocsQigZ45syg3w0IDuZ3MNfHmUkwZdMbCUPLErBLQz4BsobXHbnkIGHonhMT3LfR
em/IrQYmqLcE+Q/oup13vB0wbIbxD1c7lJtwB42NjeiNKnKNS0Q6UlMPUqwAykCnjHat7Y/fLqKe
e8ZFLjTgqv8dbDCBBVD7m6AVxUYVX5mLjTgyODegg0Obnn9qNZi6ysGIj9iYq9IPE+KEbwnk7Con
1MAPvlRiDVABCHKo0NrMSPcLDCUZcsmw3k50NF4UiDz9vv4551YVnITIvcDDgwYyt/0DpbL+F5QL
HWEKnnO1/7hu4LK0YFkYDECaBSDV5euyN9rGCNi0SAUV3el1GCrQcW8yCCj7BUgyRYALIPNn1hjd
dpjDNQeOW+4+DyYppYGfoS7USeVkT+gqb82MMmbooZLfsyntV5CkMHzQIMsayKUh5wCZvQY9u74i
+XOhedom1/XxyQQ3PVP1G9p1EE6Q7khTqw5t3RyptaiysRpdE7y9kq2nJqm3aF43dxmNjJuaVtOy
D8f4xvS72o0bSTuqI4S+htCqN9CaGR6DTvafpDIeoH5UacVrjV7VzyjPU9VWND98HwrIcKpQrHw3
q7yxyyCVb2lupAfoUIQPAJrgqIWWheGCNoVmapG1+bsHvfMSBG1etwqVpFk2RuLtaq0hT0NNwQ3d
qkV3X9ee4kHJQCK7ygvMH7qcxpMzQN58W0GDKYd2TQrRdnBxTtu8rprqHutIIOTLpLTiqKtCIJMg
+QHNbXU95AVYqjULcguADoAfWpLAgD8VUntrkNJ4LsI+OA5+Tx4UPQz6hYGhCDurk2gRlphmgVJh
MhyaaqjetNH0V1XJNPUSzwIKGCrC9bCGgEj2O0e0Abt2omaPHioH9xVQNT8VDVqXfm9M7wmwtDJU
yhMN3JSN1y+6YiSvYBrVHtrSb6FC4msfCBjqS5wlwS7FNPw+VrV6bYa6VjpNQyF2ToAj+zZtEouU
sqzgvgTiHxMS5zE/xIMgkCBCBJKPCTM5BURKwYbeQoUsVlaRUt9GkghHoM6dZ4LkCwBJDJuBYvnc
ZpeWZeAz3Kd07ABS273mEJYCQ5v++OjfdtvQMY7kNl6UbnufvgcLC9kuYy8XXBJzZ/A0qrBfefI2
Df1Ab8sS8EkVPP1qRUA1XroaVDGMWlCvmPP31BLnb2gB7j+gZg4V1dgt5IMJPbXrAWzOF3ARoVHJ
1hMQEc4XGkqpytgMeggAVfpeq3eRdF/r33/poG+hyHggwhrQredmVHnK/JAC+2dgZM/cJeVfXG6n
f59dTSefhKYZyD0iXC9+kK/RbnfBc7e8vlJz3+LUBHeXUJ0USS7BhUjd0RJR8P3635/9EgaGWzGa
gDIlj9MJu1HtcKbwQouzZUryZQ2W8ggqiKKxc5Ehbq2KAMwP0DhizAuQOiabMandNPxpRoJ+gsgO
t2CDgush9tAjzgfPbQyoDQzvYYqePtjj/mLpLAJSQ1BrYXiTs9RF1MqhFMkSD9lGXQ/ioECLARVR
C4A/sy6dGOJOfq3E+pihgIghH2CMoMOtvWYA4CTP1/2ZwRehl4fODzr6qKoQfniko6QKgAjELb9o
F+aaHn8DhfGBUId2GZBi2kpe91u6Ll576oqaMl9Tf3wah2weNVhVB20ijxqsOmCgQwLjzRLs7ukR
lDaJLdPbCYSNULYFAazlbKCxAXnJTbAONyiqP6rYTYd4M4EayVxH9veJC7Aef34S/wiVDZQwkKgk
TjIc426DPLEPH6+v+dzxPjXBRah0qqYyHuF1Dd6XHUDdwKob2vj7uhUWTq+sLd++aYrCD+OEfVj5
rS9/eTmgW7JL1RdQPly3NNNBPF8z7lBEZWopEnuThT/po3ybGva0M1yMy/igPQHsAOJxt9YyFESx
WQfxNMMdDajmBW3xpElmmrdQQ6aY/UkhJlTegwTMyY3NIAviy7wpdq2gSAB6EM5BGihB7+c6koHO
s6Bq3B68QDvqeiu7CqBXIdK460s6ZxA8rQb8kilY/Ni/n1wyaqn2mtljq1uQk3Ggr3wjafcNbXwA
vGt90waFAPQ8axCdeAbv1hn5+blBPC50yD/iysGlUUM8XtFgxTCL166T6wBc8lXVYfqlpz+vOzpz
FjAYwpg4Uc8FDx1XZAJJuezJPZrPJJ6Ax3tCqBBEbJa4cOeAKqBBhJ4sMjlcOOeeSWhhWnrLunJB
Q92IMulEv45dHc0Z+/vOoPsHXiqUlBBOOWeMJLGgao+YXcb9qjVB3FcInPkqDvPeoB5ooA/HyL94
Cl+jHfwg1TDlYnXuuND3gatuIFuzG5cYdHAhu+cG7uCg/uL0uZut3J83jrUQpIpzlUlWlPznR3B3
U2hiKEqXRwYxxlwHSnPvdOu59R5yYBu6t+zyV/x7p9rxXeFaD99f4lPT7GufHIym10LJKuH/hMdm
RHBRDIKS2dcSXltidjOfmNDKyuosBd7hrR1Dyf3HDyj7vX2QG+sOCCbbODS78Ed6yB+hvfluhLav
O8rC+4tzceonFwBGz4JEpsaWmI5Omv5/cB9zR+/UBFel8RM5Q4cUJkw7eStj2xjs4j192mFc6NNa
6w8NVMu+X7xjI76YIgGLMEra3NcjY4uYNuIJ4JNXE0MkelMLjuBcSnFmgv96gBBnEpsHzBNXuSuh
L7esF5Jt3j1CbfZDtoNP4/GlglanUy3SFQTtwcSO0gFuJ+O23QqfrnOLjKINQJggdoRWBn/XU0+F
WrIGj1WoSv1sy0Hg8EwJm0E/kTuxEjb+44IOSdJ2DFkyn4NPxE1aKYQGMepTC58GLWSdw6L/VDI1
hModCeMV+hqG6ZCs6X8HJFO8tzHRCs8uamhFubrJmIK1AVzWNyMJG9XGlFqjO9fP8GUlC78VI9fU
AqcdUj8uIntj7HtVhV+sxQTzgH3mOXpdSxs98yoMVw6dW0lAAEPBNThctzzTowKbMlBOuOdUDOvx
NBQok7V9XZSIjk72SO/y9eASxW0h0AmyTTveNQvIQu78leWi7LvAOXhBS1jwxS63xPlv4M5dhsQl
UDv8BqT4tgpEdY8Jz+t+ikxweyLKa18DFVTmhOoh6j69UZDxCf6+xmHrSABcgDrh7/u+sqybZhm2
suCmmzHBAIjg3KCAIgLGeR6F9WIcc7zkwaA1hcpyQp3+WHexJUh7WMA5j/XYimwyFRMWICDg056B
RpgSjRi4ncm+m0oWboICWO2qG0S9pjmHQIeKKIBEB9pW/DcpNCnvE8ZXZRbmAYrPNau+q5jk+P63
x7itjioBU7jgGyRmr2el7uHbSJG5rDPrYBjp43UTM5065B4nNrgg2zVVkjVgVUSrNwkW0X36ZO3k
jeovlBu6CmylsKe/WL4zk9x+qEMzQCUDJpGKQgDiKQwFG24ukJ5Z4M6lD1oeFF1godqZxwAqQ7bu
kAfdNex02bsAvznWnXmD2VvBS3/mCX6+mtzOkBIzpENQgS/kkNx3Ll401hvZqpjXsjbmIoF5+qw8
d3sKbOb1DzkTiYGAQjkOOT/uDr7LRaBLacY1LBvBi+b9LLWHCRSv5LXuIFC7um6LfSDuqIHeGsRG
jCETCTJ39yMk06StMLucK3cjSPf8MXb87Gdv7ltarq/bmjlrsEUtgm4kisZ8M2bUkq6VMkiERPSj
tVAkUASbZSYPx98/scB+wWmSaBqlH5qw0LyWt0hFoa5rx2u8saWHZNmsDfBeJHa5SWyo66Z3UmRX
eANX++lYL0T0pjMASoC0USJHTxQlKfXrtJ78lpo0lkr0IXO8JwhiHydl8aEuS8gSO6PgHTwTLs8s
cV6XdT2ZptdnoMMFIiw4RtCLz6mIM2DeIWxMPOtB7azzCJkwxQSf0Y1Y3GbVL0Cc8pN27osKRh0i
OAAzpQs24/vHFBfJpCmO1KCCqSy009t0b/0KlobbLtWleueA12cvv8s/rm/OGQDQuU0ulCl5Oaq9
Apv5IgAJV27XGC+OHWhY7YPbxr6xRM0MoZdcaJNkZeiiFvzXJuYGP+Tn2Hcwl74BIYNLF95RcZKb
diPi/GJLxx34s6XlwhpoqsuBQojekaZ7Sg9QCrMxEG/XIhjk3G10aojPRvK0I0bzZSiz6wVIsSEd
4ujHbBu59+ahPvqCTTN7CsCaj21jAj3K5/SeXzLtPTlzOrN3uipwFO0tV0XFUXaWzpaPEd7hQkLz
FcqkaCufRxikb1XfyiHqdyZoO/2HvhM842cCMq40FM4IfLAUHtebkI4adQe6xiLeBfKD5G0t/6ks
Nh3o2K7v+AtXdMyvmhit1iAgo4FY/twVXzVKM4s7ICwbdVFr2SFMp4frJmZGZM5sfMWUkyDoFRhB
nxrYkIfchiSz06E4MBW3vfR7Ggow0Sz6pFrIsW+X4fK67Vn3IBkBIDa+1EXZp60hjeIXMN2H4EXw
tHtpEhEQzdBkwT0UwwBaBrcIVvN8CVuMHPd+MqZOWC6r7MGKt1H8jDcl0V2qvKvB/SiDy+MOQ5SC
bzdDsktRPcNXA7KdMGD7uWWjIWYceDpYPY9Sa+f2sLM2i3gVrxC1Rntc0oOEsk9vT639JK1El9vc
2oKVGRIpUHyEiACXNQB9OtRDBEiBnI52oJgQaN18/+tZjGwHZV3QF/A5UByENB++6J7LR0v7pYvI
kObCvQzkBsRlUYc0LrptOtptRqrgwizJNu5damfLzh4O4V4/AgRRSsuf6lqUAKkzwRfyn3hfIy9g
uDau7jAVJG9IiXVLcbu0N6/1oonsJLQR/6EzZt91rrqit8Vau/XW1biwNniXOCaxfYyriH7MXIJ7
9mPU8y0UT2lVJDV+DGBOCrWjzvYcH92k5j5aogQjv5oPIahagGdxbn9d/7pzL/4z21yxobUyKLln
sN29xp/jjav4i9LW79u3D+vXtBowktis+50BiZyDucrZbLsoyZ67fc9+AtvjJ6GpLfWoqNi3yBf0
qL2CCwY3PVnhLDvDQtof1EMhaB/MZVAKAhFK0djX2sV8XYtsu/crICaUZjUG4Cqs99l2vKvrRXw/
CIzNXIesssUUZwH+NXkYeAbOzSyvwABNmkWQlI4Egu3u+2zPqDjj5mDxD09bPse1SF6GhaXACEg4
Gwk6UKJIM/eZgEoAfRMOKhqvPOLD87IAzCtm6tS39Sp40Xsbg1WtLR/v41eIXERrQBtF5cq5o3Fm
lMs/ofqeZhY47VGQqlf+WrHBPV+t67fixdyra/WO4OWwZGp1CiNmvX42Zur4EAxAYEcRDsgyPMDO
N6ZJcTN6qYX5QtdblftoY934uj28q/e+MxwgHumSTfgWv4THaNW8XTc+E6BAcgYUCFIoXDA81p6k
HimhDZQ5k7TMsv2oHEtrU6Sit8TM/cEoVQ3oZxioj/Kg9NQM8aYHzMHp4qewes1FRKQzmx9Voy/N
MAIUL19AatM4RNqT4aVpPVXZUs3uYk9wQc090jHhhZ3PoIUXQr4qRmOMntULJ+N3aq089MPNqrGr
/m5sb0MRzPDiu+C2xXbAaqEghjoVF6tB2zPWY+GDkLqZtmBlsAdp2kex6RSTItgCF9+GM8WFZmC9
oiIypcqJNWlVmCp4w0Wx9yLH/TIB0iATxV4gx7gdXiRox41o9zkN9GFG9DgmtAEVm5BjL2w9XHwn
ZgvAUyAmVYL6HudOXRpD2upB7bSBYfvlvZYCrB+9yJj/yyN8MhH55uyXOrHHXSslldJM08GDZBny
UtLDRRkvqL/vRPNRIjtcChakwZhDKgw7gryTem014yI0FkrbCQqXF0fpa/2wzS0sHqj6uPVLWqXJ
rA7bQU1ejBx6vPkqBmHQN8MOZ4RbNG9QOznLYCQrD1Tbt/4Gwxx2F8fL63Zm9za7rf7jDLdoCbhz
IOAGO0axNUhs01YWeDK/XDgk2NwIDXxmLAedEbQtPksQ7oK6sonlO7EnOkCXKHUs2JcAEe5e4B/U
ixPUxWlsshMEWsI9eRjvjcf6Vr33ljISN/RrUCvf+J+TqEsy596JXf5Rjwwi9HMNC5inN3F0H4c/
J/Xl+je6fNqc+8YnyRCLjbuGwDd5RTFcY4JCFjXfyTbu05t0VWxR2XqRMe5SLpGtAtvsOZIATDh3
tk695KItBX4awz/w0hvQCNvI7WMzuPL3NUDPviFfDoVseqb2PqzEse6OwbPZ3RVhubi+mpepDLea
3NGyrM6HTCNWs7bz/WTaGQjGwZNvj1C/fWmevIdto6EmGbo/vYUvKgJpc9H3dCW5A6dOcSiDKAty
mnaw9B6N+wjz6tCOhUD8uPLx8Q4RABK6U23IQ+lKP6DhvlnVr8AS24VTr8HrR10LNMZr7a1aygdp
G4oO7FxIQPUUVA54tWoXHL+BWsUAbkTQMFVvmjR3VP3byc7XFwCfKzAoyEb4TNyQarCuj7gRyu6t
HO+1VpSFX5baOAvcN64SgsYVgQXZ3/jR+wjE/Ei9hRcu+7FxW9OprcUQPE/yqqdLMoqagvNB4Y+D
7DidvKQw8KxPowzzUr7vpRIo9RQ7LBftZNa+PCu9cV7yxZY+xRQB20u9v0yk5dQ/A28P9YHXOnqS
8zUpAQsU4D1EnvEV2mJIGyOFZ3op3WAYf1dNxcHso8/rh1RkhovmZUuo5pnwbJz2RHkau6OqfHuK
9nz1+Mxey9Ryqj3YkKMXFSqInjYts0BbXfeE/dIr34hXcKZpU4VZz7aCchsHH4P3YvQrs3ah0JeR
W8XyBPYEK8fnxX2sRzLmW2snA2FT8aNTDoUkQsjPR4h/tjefQcaAeeRWjpVLi25tlsarzhjcr6+b
yAZ3giMzLCODwoYieS41iqdmzMq/sQF0D2oCSIjRwD8/plltIRCxKFEY4UMAKqZnkAC3H9cdYYfw
YgMA0ocKF7p82LfnRhJ1mPRJgRGtClxfvrPKhGH6FkrwCckogUciY9yqhTXtMbaD2K1EkBshN6Tb
R9Zb6h2S5m/SYNQg/vGLbcSTGKdAUQufHqYGDz0aCAEPP7Ts4frazW6CExtcHI2TSAq7CjZoNazk
xLqLG1FZdTazOTHBVvTEjTRBzUufmBvTUSte/OmWxqspEGyCWUcwdQrcOuQbdJnbBHJreJgGRc6h
9M1N2zg0NtbXl2o+STwxwX36TFcLKYlxYKx9cFetpzXKW5t0X2Q2Gwt1jNwOQb2DLtc+Xcqpneyt
hSpACFxCEllIPfkN3J5oWh0qCzH2evdxpyFLBSux9ev1USXAe5YAJpCV6UzO+GItWke7mQjw9Lrg
N1yWx7jfwO2ZaYiHtPaxDi2kTdy0BzZi2Narbh29lx/BQVvExSKwS1GnfT6tPPGd20hJpo5GXcJu
lAONxhoQ22at/vJ+tRpGBcAhHtnle7LR7orI1syFsEg2u5FP7HM3s6frcUxD2CfHPYWay4u3w6yM
GtnycrSth3brPai33mT779c33uyFc2KXu6qVTp9ULcM3V4atou8raWE0gm8qMMH3zCAtm0WWyj5p
/RAVN2wW2MS+vu7HbOj848dX4+4kEKikxjglu3AIwFwxxSPLM36rkBwoG0CHtOS7Xc3zbfrVSDsx
l46kasoR5kzjgxSD3fYl8LMPofxQRtPyumuXzQXOGBd+/CKlUssWcHRKMA7j8Wi+4n9B4Zq3pMbY
ypv83jjksdxmq+ZJj5zkIO3G1fVfIfqKXIAK0imQUwkbhUigM1LVpRXgeHqCzyiywv79ZF2JVY4+
Ya7SpndGKHTJ7WcTilrrgnj+VY04sdL4TaNlA6xk2WsZfPRV6l5frNln4slu5KIJkSDKabJImvjR
QjIku63daXTjYVoQ8xj6IsC+yCEuegSyUvZDCofScjckv41O9F1Ex4sLE02jZrRj4RFC3J31iDYF
esMpJa6Utpt/tXb8aBQZq7Dt2MdJrYXUQm4L2NndNCTrtO8dPL4FO0508/K1+8JChh1W7FttvMFW
b9IE8kLNlgISF+5rUJjXmvMwLp+SVXcDoQtbBGARXT38CFWdgSzHYlc/AqMRbuW3SF+VEvQ/3ZY4
tYtMcGGktnIfeo4S3msNGnyGqEM0f/0AB6WCAhJAPS7EAMeGpryKPMrKn9tgY9JtUz5TIgDmi6xw
McQo08n0PVjxpUUw/NKH2wgsjCibXN9B80HkjzNcEClNrykLHWa67gjmAvSobWjGX7cxf+KYHBYE
aSHEzZ1wb9CHIDBiHAhjtFMwHuWNoG82v1h/LHBn2solmvcG9uVYeItcDm+UCZHdJyCBj9+vO/NV
grx45cCV/3rDHW+LBAEtWcVDKeU1TbTXIh9RXMPIhtSD2NeTjcBVWGK2tNLwtTKRnrbNDVLlcheF
oAi3IZggvSe1lVc2BGnGbBFYAVJE6HjupzCOFtE0Vb9b2gxPEogrX9V0MCD2FqX6HbQCh405Rpa5
pKNHgPSopWmn9qr6RFS/btbKkBSiJzDz58JfAGlkNKFA1H4hZDIlgVZClRDM3Nugux3IA1QjbY9s
aP8x0rs00AQXwmz8ZCrCmAsABpbv+uI3lLVWQ4AVw+lLYzAc0wv3WQAsoBzeF+23AecsYzgxx/bW
yQVXZVM0RmoG/7qfEoQDNWVDvfX1TTN7x53Y4E4A2GhD0FLAJXnSNqP6Sx06G2MxtjoevSm2E1FV
bu484AEOdkiQJYAlkjsPOAo6JDLxzdQ0P8i5sRzrfGM1kqsOmQA7OWsKlFvoGwNpcPHeg1i32Y5W
ghqz3O1Jnz2B+fK914ajrIjwd3OxyjoxxYXETg/izOtgSqOeS+JjgTto8ET7XeQQFxFNsMZAsAlW
/Px31NtB+qp6FBKdweL6nrgEkGG1MO6PHg44FvFg5gw1CZXDgBbIrMIfqvGaqosYkoSNxNoav7v0
V0RsbWjtDnFCLEoyu5Zs5JnpklzWavy0yVQ1b2AcHBmxh7kUAkU4kbzt3FH+mt3+jxXui5E+HzOt
rxArAcgOwd6VD66Zfar5y0Cfry/n7GeD3iJrUwLaxYPifBp2VOlxjCdQ28mBuZB8x0h+gzNtdd3Q
/Mr9Y4hnsR5GP0+8MEcpzfLeAWu/UTFckWbZX/ShUKz7rz88aYZCi6KOKPxRJM0O8MwuR/Awowni
ieimZx0CiyPUbrETLlA2Zg/mJi3ER5LVeKkEuVt4pZ1N7V+EdYBK/jHDPuBJnLXishvNCGbU7FYf
Hokfr4w6dYm5qZWn738i3B/AJyIeYf9xUDuvzQrTA6OUo6nFyjdBywTOsEyUCcztuFMr6rlDEC4h
OalxhHJ666EZmSiQR95HiSDhYGeEv39PzXDpJoTkphEcTrifcmWddfqt7ov4hOd2wKkJ7pi2UTCZ
aQsTRfRE20+1uQlqwTUhMsH+/eTrK7IWyKEME8Mwfsoxgo5X5T/8QUTAPHvT/snO+NMZEq/1yhrZ
WUyB0cYFofvPnrnJyQ+9XodhINjUc26xTPA/ySB/SouoAllhjvQ5aQc7AOk35ESUUYTWFlnhdtqg
BV6oRrjODcMuEAo89UlrH6+fGVGax32gJDblFANAiJ/Bk2J+xhAILaaFGa2k+j3oj566uG5v9kOd
pJVcOPB7xe8p6GOdKr0zzXcoLSIwPEpALgzHQkjtN3eIGBr8v0ksl4BhnovxI8KaJL2F2oc8xoKN
MGeA0d6hw6JCq4anh9CCSddLvUNN1JtWGHSCpEcoaEjOxhsQUHxdb7qpcT4UTR6NwPggqum0cmop
OkgZNCk1P1+lwyC45WY+DygaVBZBsTCYLDw/r1aO3JImFaRIlB2x1nctwEWGsY4wD3x9H8ws3Jkh
bh9QbTKmkNSVQ1RXin8rkaj5ObNsMADCDkZXBuQtFz+1JjGKlsKAV5tO1oPU0zd+DJXvYihT8Axl
X4AL1YqMrBsTshjfwwzr+aI1GWbBx7KpHAsT30kd38S6tI+yXbMbhvzh+rrNxIQzW1yKH0N6dOgk
2Aq7O9+jbk9/B34uKEfP7oITh7i3bhYYRlIHMKKUm0LfBNZGotuE9kst050GM4n/yieTG2JuiBoW
hQJzubdIxtGOm01sHK7bmIlzp+vGcyhSLRu9Atx/TlAnC28AwTkEMzFrfCclUG6Qf8v9/5B2Zbtx
68r2iwRookS9aujJs514yIuQxI5IzRI1f/1d8r33pJsttOAcYB9s4GzA1RSLxWLVqrXaJ46J/BU3
X3YNyGRicAhqoJ/Ujkf3H3Rfp1DT2xrD0x14CJMgTX5H3XtG97mde5eXuHikANj7f1uSGyYNdDyo
3dWeqe3wkNlQq9ldtrDsfH8tSM5XNsDPmxNWM2aHMt+n1T0RK3PgS/sETA5YCcAO4Jxjc+qUNVEI
FSSRo7ZStWK40Ww2+nSw7GCAcpdfagy6pqkGVDjRtH9wRcyRqZgPB/cOUuPTo9yCxwiK2ROOctVg
1ksH3d8tCf9c/oxLG3VsRIp9AuUeMYCa1eMMhD7RW7PWkT+fdKEmJOb/LkNyBZ42Wq1iPttr8w/w
+Ax4PAwUz7ADd26cxmeQNR9/K8bGsK6HZtPbb5cXuOT1x+YlPwn7KEQ1B+aFZrpq8pKNk1/FP4bI
s7U1iMNSnIfYLp5/oFCZR4dOd2xs67TXShDO9lYMbLnXapBmTHa2sr+8pqUaNJAUfw3Nu3p0lB3U
UZQ0g6GyI34xBD0kw9SboXI79YpV2ya+TpMbBvlJatz3dN/31yCwHoyXJnuv+Vr9dilCH/8YyU8F
h6xF3UIUVSF7mj42ziYSmls34MTC0OxUrISWpYMPSQgLzE0msC/yfIJF7TBVbJgTsah9RxXKpiQl
4NuYSVuJmMbi6UDNEcwo4Gc4w7mmccWSEhg9sK3DawLwgmBwavQSN7lNXAiKu1XQB/wATZ/0T70b
N/w6fvkog+xOv+W+tqWu+gJNt2t1t4bAXflhMhDWShq1LTv8MNXaQAbPHVY7tEufGaM14IIEWwRe
5NKuTkY/pmlu1F5WP0fgGC2ze01fOzBLyzg2IkWf3tSisDXmZWAsk1d4Vaxt4ZoFKfoozkTAmAQL
BdjbFeW1YyudhaUzf7wEKb4UghnJMO+EIvam/WyWd2WIWvxKKWZxGTomHsERgnl+edJT9ECxtiqs
xGLnVE9GstLq+WzTyXmjDjV2DN1ApRyzCqcRJTQZUVmM7S5ccItuxBb9LPGbb19GzL2juOSHXuji
LZvZLnCxwRrkedHbjsxLjqBR1IqVeX06qM4NUPtruiucb5fD5qIRZN8UMt7UgFefrlG3e9ZPDGts
1HvevU05A+PT2lj9mpF5J49CM7G6luND115UG248PSplAr/bXV7J+SgfLlUQ42GIz4Is0tnkGwiz
WrsrUCHu7AagMx/lzGS6qxFwWaJBivUui1U3ToMVs3PVSvISHTi5WcoKbxkMap0uDsDDXqCginpT
+Uys2q0y5lrdgwKBHj39Neh39eB3hR+jt3DZ8kIqNlftKCDMaMmA4f/UsMCkeI3ZRjw8M8tL1VuG
AXsrTTZd2gC1uukd6o+a9XrZ6MKhAz8XJquhx2IZZzRdPO5EMzrgvuIkwozqSDYDZys+uXB56mA+
Q8KAoX4MCEkLU3vNSuqOAQ/CqGsaG1ppoJLESC4PBMjcOd1cXtOCe57Yk8JVPRlGOQ2wp5a1H9ng
No/TW/CmrzxDPy8g2VMwlQn2EQNDdihHnG4Yo2ZXhw52pz9g8n7Te6FfuKjvJ357KLaYBIWOevAL
QDWXPHbg1LC92I3835mfXBue6trA219e+EIeCEqb//wg+caM40jBmwE/qJuES2Kw2/R+BL70cfxt
FdHa+VxyHdAB6xhPxaT1Gdi1i0hh2jmsaZAqcRUvMzGI7/0Wr2znJO5bn7mF7SbjSmr0ObNx/tX/
mpWCj153qEgLmH3OgkHFvJnbQqTPccO9ec+vp52z6a6QLEA9xfnB3DBzfzr7n2IHFUnDjTbi120x
+c1m9MK1wLFwS+LrY6oTpDNwdrlIGTVcjRsw+IONBunadeQ3v1uQ6UO2HPRQtTsPXCDT2K+hRZa3
4a9Z/dQLy9JAicKA2VE3UTv63ouVTHwJhHmyMOlOMdSedJUNC8PvzofeQcBvi9v4VXznXvhEUPZ3
oyfzFXUEl/4y/QMLEvfPZcde/QnSpmdlQqIU3TSv83+1Af8Qt6ZffL/Pbn6/lZgo719CzPv/VHzq
QjDtiq743BIg5+QLzBHn6MJz9CgCDhtfQNndDHfQrvIwDGHt6P73a7HFsE+Yu8oP84k+OVv7YXTf
L6/+nKALQO9jz5o978j8UAMHY3KsntzdUchBd780fwAgNHr4jal9rwkMrx7clfC2FLUxEw4mZh2S
VqhOnRp1kpJjKjlpPEuFiELu2lkFJfRn0FAY4dOw1uU5pzGZ1wiSYUh5q/ifXAmwSGyKrscnngoW
jFXrKkzFuKrtZbo3GLs6MT2mXQ/0lq1RIS1dFwaYYLBK6B6oMqtN2jgWG1tYxo4abJtj8qCib5e3
cM2GdEj7meJDqNhBLaE7dALvFCWaUNrTV3LoTx7Hs+iIyQDQ8+gQMZa5bVjOGo3MruLchZhuZ9vw
gQbpfvhGv2lbY9ddDY/KTf7nibxXfrRpPX0j/NGF0O3L2qFZGqCEaMvfnyKtGSh7G7N3+K7JiFPZ
+anA4zLegA4E03HegDwYotHqZjrYKwFr9kz5GyCX0aDYCRKtM4GpYdRUpplxgyTK3BBbbHnU+AAj
Yr5xILdWK55ylW900a+EiaVIjII01EpwajCbKuU5Q5KNNR1wYlJnT7UXlHy+7kQWmZMNnBC8j6S/
r47E6aP55mt6ikboWEAFM2hFocaeyKK1scal6+zYmpRFZRYqHs58IEUd+soMAO/Lgz4jC4w1pPTi
h8O6gFoD4w6ga6ehJpzsRtW6AiewilHuyXdK7Kw8YRd9Ag8iB1x/n/XOUxNIPxNN0UuEFwvhuqiC
JCyuyind5QnzKpvunEEL7C5dOY/nTBMIa4DjgcAA8cU+a4voXRYZXVvjEPTZXQWFJnWob8ox3cdT
vKmZFUQ59zLV2KbtuM+dIcAr4AAaP48pxT5TTc9k1s4sQThqWlcZRpZWfPYsMBGk/VAgAFkgwCOE
SFcLhKHHARUg0Ax1P3sGbH/4s2Er99eiDVwleGHY8F353Z3HvGQigZp32bfaDattulEKEiloFSnN
WqXu/JU/r8ic6ags8FJAl+p0p3XCSarO1nSMRRE3+RkF4bbm7h3FAHdzpfwAK7+t3iQuecLzQHUd
5q2s98ydpV8gBT4WTjWgEfMviC1XiMpVwufLkeDMm2cLqGPgnQhgLObgT9fY9imQ3BWUW6PEjjct
LXdqVe3DMXvG1//Gsv42T6c90V8vmz2vyUp2pZigYTY0ykzYtSOffaPAATNUBcegCu50xX3Ba+NJ
Awvd3tl3vRuvHOGzgDQbn7lMTMi3oNNonC66i0TWmQSqv435Tulzqjbw1ododYxzzc68vUfZVo44
njsG7NhO4ttC80ETvZ9IeSBOt1KSOttHlGnwVLU/Ux7zjOSLNkQNtazNPX3Q/ZQhjleZ27NgKJmX
Q+yrfgxF6V7exKXlYXIQA4rERNPFnE/r0fLQM2UABLRQmbZvw/xj6oG6a3UvNdZeauaiJRAjmZiG
Q3tJfhDZThix2oIlEaTQdTW3PPjU07zucPPvyOa1d7WNfcdd51ZxxRat7xxqqW8M6Sw0tzHupAXJ
Pr+lfl+4u+Z1vOab7nnahu5D6Yc3LHi+/GGWji1B9jmzLBEwisqHKhFiIGaPD6PunQTs1O3HvxiY
hYMNC09mGdYvOC1aXoEvakgwL6ck5BDq7coU0OIidHDYgP1KV3FgTne3T9IiSp0GtEoid7jLkThZ
bju29poe0Hl6h+MINIeOZAfG8Ew4taRi1LkuRlgq2Vbkt7ER9OqhT/ys2kaQZAidTZFBTrR21foV
DA9d9KpUO20NtnV+wUo/Q3LnJI54FA9wsuRZQJfdr39VPubjvY92m+iusmfX5B4qZUG7s27XWGEX
PzZ4DTSUk2dqQumq4SIbOpXC9kwl5WQPjbbWA1m6OnGNAflEdOBX5UDfY8qqB6oZf11UG6LwXeQo
G5vp/mXPPItD+Ihgi0IDU9fmrpP0ESNUdEU/M5l11tCKYMoG5Y/S1S0uSTMZLV/FnETjmf3wnuIO
twGQVGx7xXPP673zj0AsnPG64A2UuzFGEit1RvAjlF34A4yLw6/B8km9UTYKRk5XIu/Sh7UhZaWi
7QOCTnnCxamKqDVmZk7b3DnGD1Qk50GBy191zYZ0FhnNQOw2wj2gDpjouxg0TDT+dtnG+SQevtrx
QqRjiNp5zuIIC+EoVQe22zVgOezeUJfI3Mi13outbXsVVJ1A4TJ5B/I+7rT95d+wuE4CbB74OWc3
lbynisMCr2v8BNMe3q1rPUN3sOUrt/+akfmyObq2okwZcPvDSNX3YluyIt9nDKAB5CPq5uvrIcZ8
NeINDeZW6SIAuRSfoAuEyBZfT+ZdpdwMa9Fz6Wo8NiElUkZOqKISmIj1P0p47SgHG2+Tblrj9lu0
cxSkpQiFblAVGjXsiAF3JkiyIh57idqjsTDtLn+1NVNS1ltURsuKGt5es9YVhW/XtVsT063Ln5cN
LQaK45tHOld1ZTOERVianLcpst2RPXT0B6ue8B88HDK12idF4l22Om/6SVFhPmdHTi45RVgkthLl
yA7Sb6K4tZq7YbpR4zv+dNnM0lc8NiM5RjmkhkknrE1x7hJhuo6+CflW0DWxhKWIDwqtmZUYCEPT
mX/H0XEyuwETCR1wWfUrGHkgBKO/xYfwcQRgOLi8osWDO6P0kCTMgWr+JUeW0MHXRl2FpSTZ0Xib
6g+Yq/qvTMjj3HavTZOosDcjRgW7NzHdlv2Kd59XoOf9/7sMeZpbC1ulxgU4304iwIRz4+L507Yu
QZsjDjoMZ05b8477wgbfff8Qes4eGMjeVTrPmlYulqW8AxM6wI1aFvbwswh4/EnzrOm4BU7Q3Pgg
Q+5qw8pdPHuZ7OzO/2Z20EdHfeB0zzoAYEmpW9gz/W0k2ykrQXoPpe4ycnsbAudfhu3h4x7bky6x
nuWUxAT2lJ64JpCcEYZxuqtIe8q+rMaAMzyDR1U0lsGLKOdsnWbW4ZQ54KTNIkCJIEWSfTRO6jbO
U8dXcJ2flQ3pO8IYXuifxVg8t06/I0+TqOV1CMf0TK976k0IQLtj5fbP/KrZG5vsMHn5I6wP0Ey4
d/bOts1Bx2VhvhZ94LUH9DlM7XPt//k5lgT8tIowyWuU8rz8mm4tCAFFQXIT7lzlhl0ZB/60Jri+
alC6fqJ+rMoixvq55dI99LP96KHZ2TA1PIeYbi6375cjwTlPl7RE6RaaetCQQxF1ppVtuKu4iTcc
4s39FBgQMNG3a3j0pWrT8Q7L7y3W9j3NKthr/ObauAaDvIM+WOHmd6an/ixuI/fFqv1bbDEDqgRh
diX0rX5i6ejkrC4sUXz+AHEj9A18zNr8jg4vOnVD20WRBK2UldbQeT8MAHxkluiWAIIN7JiU8aEX
1+Z2V5UewgT2NvSTQndjGu0IlMUhddCT1xKFICdiAMdukjFzq25XqsWDE1VeAmlv9Tmq0L9q80Cp
U6D2Vr7KfHudnrv590FmC6r0SEnlAGlUtAzzDL+PgN4uVEEO4GWj5RXJWjHlLBLTGZ0CEnWdQBXw
rNgoHAW6YcwC3XSViE3R2+jz5zZfyT0WrYAG2sZUpobyuHSMgKsorZxD5Xeeyt/HQ/KegJd65YY7
ywiwFFsHG/L8JkLJWo75RhMmzoSnppWbXtsaN6mCqnC17yEjkxvAAau7SY9WVna2UTBKUdQDchjU
02eYF2gpGSlKekjlrI9Y+yYA8WMsclm+lu+cZSEw5ABFRIGsgWKB3M0ksTVanNQw1FhPdhTd1Ub5
jYs1+dKFnUI9xIS6xGwOUySnAT9vqtEwlTzzNCt6S6n5kE7q1z8ZqncAK6KUi6awnIjU3C5KoKlh
IgWGZDCRyv9EH8OCyMPlWLqwN5Rgd1CWNOEYMh6vHmhalKkJ5vHywcoeh2yTTfdN9uuylYWNAfD7
k6IaeSiKkqdfbCR4zvFZhaALx/uRFZ4IHagF9Csha9EMpElRfcP5wazNqRlFoSJGPQs3ESGerQoE
JDMoUrKSmS2ZQWUPggfEQEojH6IQ3CNh2mWgLI9Dl1YfSgTxHgjsXf5mS14GyVqUKHUTAzAyRG0a
SBKPI6yUZuWNcYu5SOPxX0zgRe+g9U/Qvjr9Xnqh1swkoPcG+82+FH0MKe7y92UbSw4GBnQNtTNU
YRy5n0nsjKpTiN6WVfymw0NpvxUmc03Yumxn6XNhQ8BAig1BBJUOZWTWE4ZFIPblFO11r4HEJG2C
yyaW9v3YhPRsi61mQm0XJjA3uJl4fR0T8z1aZStZNINCC74aOiDQEjvdFbBR0E5rZ9my5pHnvyYn
9OjqoPLZSxfVNyTj/2cE98GpkZQJsyIdjCh55JXlvtTIBqM0bs8fh/arVR3JlnSzWdCPYWUIW0yw
DQS19olZoNy/Rn604GnzSDSx8ATVUauWvDkHfUEzNCDDRwjyIujk8AbjLMZzOKz0exc26MTQ7IpH
LzOLK0wzxpl1v2DFI2l5uEdFc7gyU33cXHa5szca8k50UwngogCtnNFAjraSdp2BIGBa5bcu1D3M
EQJoAWUV0wmvQzUEatXxLttcWh6YQlDiw41NzwreaV5komToVyXg4UfXyB3T2AvX+iRLVuB2aGDg
LsXNI+0WN7oeBXfEBV3pDnlD//DUOjiFWEl4FsLCSfNNMpMYfZjXCRYzVKNnaI9Fu8Y9sWZB8oaY
JgWwRdDK08W4TftZmXYN67powsCgjAXNLARqKSI0Ko/UQYMJKJF8Mxw7IFH/1VL5/F7+a0Ke9R6U
kEBsHiZSAn37kPwqtPib04YrNYeFsON8XmdzIwXdXWklQulYVFNItUGXLoizyi3Y/TT+6BWA5dU1
5pbFz2aCmMMyoRZ6hi2vjMKceIc1DQok7UV9XUxs5dZZ9OIjE9Lmd9wJrZbChAV++jzqXI2CXdv+
+gQxdgfqqgDOYHoHndbTiJM5IY+YCmXC1Eo3QEO5VnJfiDiolM7PrKBeq2nMf+/kaTV7A6YebYiL
4N9yIlVw/N9ZQaC5OISPqfPbzibfaN6z+KrhnspKD8Wp7eWos+QZ0Jaw51lL1EZlgB5Puz5vRkBf
eHgvrHvG3zTjhzo+QzdhZc8WLaEbNK+OzmR5px8TpZyxLTgUZ9ouvCW09I06AbzCwuBe75rZGg3l
UgiHUALkW/EpAQ6S9i6d+jzvTRMuonaY+HaMkuyTLtQOpdPVOzMllQe9eQ3tm/L18idduhDBHTvr
ZGnotJlS7INhVcnGuTCjP2hh7E4AeFrNazOtPZCXTgF0YDCJgvAEoPj8xY8uxDzvQlutI+xd/hHn
P2zM64Vren6LizmyMX/mIxsibgkbCrxW2+kuEq1b26FXQ+UrX1M0W1zMrHSH+DS/+CX3SIaqjSiK
lR5vObqhKFcqvQvZppVbdnE9R2bm/360HiaMpAxtfDPNRts8dRPVAr53Z/QrEXfRDlJJQIngf0Df
ntrBoEttji2HOKZzCNkNxHhdRdsmCL2XnW3xsx3ZkfYH7PxOGiYYR9CY6WrTFQZhJ2WNoX/p6M56
Sv+/GOksZQlRBG2wmLDeOHrhEfRD9fqqZo+M7f6r9ZhSgqwKkbS1AjcQJgp9ybeewKmTr2fGeKz+
Zz1y0GusHLU3gvVYzlPe3iflW2HsL69j6RLEKBwIOwjySJSpT/ffjFJojcwSUTxU93Fn7elYrbjY
ea8O1wXAhXikzt3UMzwy4Ci0rwxcFzoAVLWhAXs3RHeOYl5FSXGVR+N+CNu7qlS3UxmtJC5LLgHd
ZRR75ukxXJKn62urti4ZwxvWVHPI301uXhvXWvfGxbVprJzZJR/HtJ2pIxOHALkMTittpammJoWG
Wd2HW3uKC8/man9bGKnlf33b0LoDwQGo7lBrkjzdcbIoTxwsC+zMd30Zv3Rt/P2yiQU0PsZiYQGT
cACEnE3GZk5JRkw3QfM7yTd8sg9D67w4dXogJNmB6WNfZ89lWd+h1OKnY2yteOZSZJpFpiHyhMqg
LX9NQESbpLUQMQRBmwBzcOOE2YvCi9YorD4LcnI6c2xJytIarYpbxYElm4dQsk21iUxot/Z1EqjA
N2VuHuVOHljDCKVEESoN32hOpr2Rpge/8jw/MULAEXC6b3ZUibcJjTO+D+tGNJtGyYorHeXgu0rt
hl0FXkXdbckwF6HadmrcigFQ6YaUxm8Fo2N6Mw4mNAsjolXsHg17B8rnZpNmPp62bG+2+ej4tlVV
UeDoZXY1FIMGkcuim4D06OIrQ4n8LGoU5iIu5ak7YnoDbMXWgIFFVWHOs91y+pLVNHf81JiaJ15l
Q7qtaUWnbYPj27u8b4f2Vnf4NGxISbPepyJSw6AqSBm6RWtbH7Y6ONZ7D76BP+nAp2rXNchjNhlp
MaEBAAOoFocmLN3QdMobDl3Bp0RYERR4GlR6A6MUwyszAOVwdR5D8u+y3675jXziAf7Fn52f3zoK
SdDA5fddBcU49nHZztJpR3cBNWuU4NCClew4fanZ5VwdU4x3HfpQ0Gdx++G/NCKlAaOe11DzwAPf
SkK31Cvmdqx8qJ01kaTFj4Z+KFr0M6WOnIXypKuJA8wrcLXTDpvuD0R57VXtRQ3pSuhaisjOX1Ny
o55GnSmKuXDpcBNkBk9panlkusnCTTsMweU9Om8FQtpZ1VHxt1CLnbWeT8M/jRzc0jXkA5WkcNvq
Z5T8shpIoIpNPT7WU45W9gHoVNe2fdZsjVz5ctpzal8/tV9ZuF77CPY7lvpMbfyZy8EslRWfP7/F
YQYqvoBFY94Hcz+nZpQmLUcQFiNWaknQmOPB1KovV7VgAtco2n0YxT5rnoR9Z5XpVGAIAZQ9D5me
9J5ScuuAspSy4iELN89sy5p1GJEtgLDudDkhuHUzLcHNk1XP3PlIILUsks4lqptFP6roTTEf1eKu
XuU1OT/Sp3ali8DCI3q0DOyWbUe7GHPWDWtBO6F9OXeEmbkKjcKnjeaKtLyh4nmdGwKHOscAdFT7
QzF5VJtWnGJxNZh+wDdEcwXVm9OvmFVJC++fnSL7qEXiAQzh58pKgFr0vCMjkoPXLBE1RnGxVdNe
6bjbr+EH1gxIH4uXU8hGUKiiOndPstglev8vZ/RoCdKu107UAgSKJURTH4gxf85H4sVk+nE5Fs0p
2WmWMe/63+2Yt+voRafzum3UHAtp+qume41zIJSHvWJxL02fSh3cE9VaWDiP6oBl43nvoCwEPK0l
ZYlEqXSeUVQ3BW/8LPtNhe0XoEkzVzAuS3t0ZEcmE2NJzR02l4S1CLgO07jLuOFf/nprJmRnHtLO
bFWYqLJ+a5TJQehrENaFdwo+F5RfMaYAemVc7ac71Fd9ydW5WtdhMd81MyPvWDW4A+yoV8ctZ1Vh
BGnfmYpbxoP5o7XN7gozXOH4Dx55/EOkQ9W3GEpDZR8dkTR/AJn1zyKr/Rblw8vfdHXB0tnScjGV
IyhcMWeSuJr4pmmNnzbXqv3AmgTX5QFUu9CGuGx1cSdBlIAJiBmBJQf3qOQz1RCKlZzTcBNXKjmg
pEI2l60sBT+KBgVoLdD1g63TvbS7IVQcpmBp0y1V9H2rPJSZWFnKeSqjoURIITIP3q+5iHdqxKCs
aZKUF57pvEz1A6le6gFqp+mT05ZfD+YIH7jaMfmJF5nMBqVXRZmNTVV4Y0vin5bdAyhXRLl+12D2
YK1Ys7xFqKKgHjkvb173UajqEC5UDoZnT+2VAy3i27jt/+HTob8zHziH6pjVOzWRVHmmZyoq/Rlg
Ybq9hWQWMJTXHcYNLP37130BHgAsN+oQyAElW4riqGM5oKKbKcmGZWJjxmCzGtoVl1vyBvCooOuv
wuUgWXG6pMExw7riOpoX8Q8+3mC4ALT6T3l/YM3KVTL7lXyVHFuSimlOXLSqkcJSo38MvISwc+Xl
7dvlrzb/kTMjs7cBGAzUkYxbVKY6Ffm8HKXHtSsAMgFt8cExim0kADe11PvGjraXbS4tbB5thjb6
PL70Oehz5HicEwriHVzFNdjV0DnZZgAfRXxNl2bpXsRkFGhSgJ89h4ZNNHFKPnec85rqyIsme6sU
qBWGQwuhCBvv1a8vCxg0DRcxrCFHP/WMFoMyKtRPCy/uEGihMs7xDtCLQCuUP/9gCfAwC8PnKFHb
kiUlB1ENpLELb+jikAfDmHQgiTCKcjhgOq82gy+bm2MRyNPnaR0ojUsLM5yBKWOOSiuFVroebRJ2
5aT/EMuPrRCp1mpVCQfQsCjQRQM7l3iuURAy7fQfIiz471AqJADzIS0/XYs1dMVQGCbagXGxgTSg
q4jSL+x6xcyC72H0D0k/+HF1YOGlHeqsLBnt0UY+m4KzRH+1K8MdJttL8tfLe7NoCEAXkBLNGY38
yuAGo07eEkQ9W91YqA8R5SqpiQvunBUvWLKEogEF5S7CxRngySriFCzjFm70uPfw3PUL51BSaFKu
RIeFawmoLVALwwQapfIgXJVyUPGqKBjlJiIQ5skjdzDX5gi0ObmS4h46qAScEbNkA15op36Qd5ap
DFZSeKXzc2w288SWlj4UlenSeq8U3632ymgf6vBGHZ4v79j8ly9ZlsJ6Mjf4xwphghfQZSZbPade
2dypFDWS3WVTS6kfkJYzcsyepz/kCfnYxBD3qOJM0UEcMIpUukPX+EVVuQ3VrzSlChRRe/XI9z2p
vn6zwDawkZY915s+d+A4yrcNaasBUaN2wicFYOV6YkCu9AE0YH93idgrae5fXu8ciKRPi7weAV/F
grGrUmpP2ygt8wSnDsSl7qTV2z7NMZX0atD70ryzrG1E1lAZC7sJkwjsIIMCDYl80K2m1AAFxqmg
9ivr72mm+rW47QkwrmuwiaXdnOclUYaEFii4AKTYFSVRok8ZElFivLNoX/dXbffQYBoXYvXVfU1U
r0Tp8MufFFe0aQLi6AAjKOcHdt8oQkmRkdrOrkcvxbGhT1miDPrB9M7ra92D5PeKzTk4StuIjBvR
DJcoyG1k7FtBWzPMmw7y4ZgjCv8UzndjVYd4wVWObABWcnr+6YB2q6hgozXUe11vITaleWFv3cSh
fhgn5S0lzXvcd9nK2pai29+1Icyd2q2rlBgNyA69xCbAilgHqrK1Ttz8N+TvhwQANTnQrJxj4KrU
SNpJMwuvoHqSBSMVY+ShHMVxGEB6+Kp1Y/QIujcj3wiLDm2gJJrWb2KkgHtEo0p5uexDC2dEmxNy
ay6gY5hJ8ltlGKG3EM03u8Gfpiz71YoOWjKWtu/CNLCqcAUBvLS387QbnlA4lACTnH5j3qIO5gic
ySR6HSFUmWo5BjLuqm5rG+8k38bxSmVk6WRqlonxAExwI/mTYfuGmg1OpOIWzsUuQn2sivcpf8z4
e6jrrmGBTKdwG21z+bMuHROgN8GB94ntkFHbwJ5GFaNwpcHg7CFOyviWG00JRgNNX3GpRVPA45jg
1EEHWeYz0Iw6T7neFOCvMdGYGu/40LuqFn29+gymabSpwQUNUKo8nI5MyhrKQkUGrdJAU7IgZZnf
o/l4+cMtVZ6RPKOpChsozcoSnJS3MXpxyJ9Hp/Wjngda8zsCyTVTIehl0iDJS0+AIocJ6lvx14Ey
c+r+1/p8XI4uxqityVDO2bvCx4B3lVd1zG/D7Ov5GswgJTRnFMsZwkkZJzA5Zrh/R4rHI5p790Cr
3prEvma6tb38RRdyQ4DtdVz0KELi4EknfIIUuqZlWJJtfxfdTTNC9JA9KtPXe+/zUAz6BTo4v+ZJ
u9NP19IsFDhmyCloCf0rKzfcnvY3abiGtVvKD2egHa4+8M+gSCitiA4ZxmYVWLKT2KvTncavu0F3
1f7KINs0euj1d6Zudfat6r9+rBG38G4AeRWSUyLdECHwwz2axpDgNjDdLDh4dzvnxnKqb5f3bPEU
4KTpOkE1dC5Zn37MMURYHk2twBwTxPPSxIWyYtKqrpEciLiysyele8lMNK9XeXcWLkE0Kv5anpPz
oxPQOWMcNwmgO6oYXV1EW63WViLWkkeiKgh+afSWMIssLc4OISbWhRRfUekCvAQ9anU+ZBxcfapX
nH8p+gMiNiMoMCE3IxlOl0Nak3RmM+J+q9V4G6o2OCLHRHs0+07xWT1YzxCN4C6DGhCQ9mLad0W2
BlhbuPOwj/hHI7j4UVs5/Q3ZqNld3GIzAdgkbpq22z7jQZG1PjXzrYPZDrdwql0EAfl/cCMCOsWZ
9QwYWxlxb5tDCZlLbKYyjl4fH9rkFRMxtuFXnfFttNU7c3K+dxokPfma7SU/wtZSjHsgSQW7x+mi
BbyXJxPuCysykE1Zot1yOq5hu+e/IqVTOmKADXKWeUjq8xwdeatmiypt53QqNvUd1dgu7rPA6OiK
Gy2ZQa8Q7V2CWhyGsU8XM6iGEmNsrcSIPiaJot8fkBwJLu/V0veaMah4EJp4kcnfKx85iZsYw5Ki
iIQRkJizOADMEQpYlw0teaOD3sbM7YKRMrkU1sddG9K5PK7Uh6IIEMjK6TdhFvp62yrfimwFQnc+
nDu/E44MzuHgaI943BadncDg6Gl+/RK5yuOvBMqw19RtrxjYpu4P7EO5bz3bz1ayzaV9OzYtXefU
7JtSjTtMoOp/AKJ2U+dWT7WVDzr/EdkHj41IRYMOcZiwEkb0vIWClOUWabNp7dHNFeYjrfYv79+a
OckXS3PoErXD56TKE6nAaAwMEhgBnOh7HH1cNgXmoaW1oRaM7vVMxyVftVOcxXZu4HmQjeZY7c3E
wGWbDpODEzfZpHLHhBCIYyuCg7NCGZppW6lZbG6souuvugSyzhA37+l9amUpaLmbOlYex1rvVDdP
S6Hsmy7MYr8jEYStaRMXP0cHEh87DTSXLKiI0qkbxRYjRrZFn0AQR/Rl7yWsyt+HQQ/L62EsnNcO
eHgVCuSZCrIT0Y7Tla7nkI8bWFv/qAudqzujMvrSj8d0CMa0UX+U9mBPbmxp/VNNMqO+IazSDyEC
dArqA3B33fOWjnqg5yHE7iyzxghhgjjQ+agiN51fGVEaBlqUpa+KDcShb4mm3dn96JSHyNHHvYAe
X+xWRW7abq7BD68I5D0arx4c8KD31qCBQbRJO0ivlrFJvEHl5EcrtPyp4MUUulOJlbodGXP7kbat
jrpeN8bIqczpup0E/Z71agV/64wri6nZu9oM9CerNVxmsWPydEPbsuRXWlgK41pNjTwIbb0hHqdN
0xwy0YYvY67N26Oryg2l4/BsUjZ+/A97X9IcN46t+1c6vKcvSJAE+eJWLzjkqNRgyZLlDUOWZYIz
QIIAiV//vnS5ui1Vd/n17i06osq2QpnJTCYJnHO+yRtX+CgXYOv5KQ1466fTRJVzJay3fOiNUlNS
uAwuof0iZZOMfd3MRyew7q0/gomWSHlmwnl08NxrgwraeVy8CY7zg7Mg0aFrDAwz/voq/Zc3BOgw
wBOwpiGa9/X6Mo5KCdMJlIOO3dHq0SPHmXVZ729J9CsN+L84FmpbzMyg9wIp8m1fh2FnYZwaGyrE
ixdgZuFiWcKkceKNbAssAPr5+2f7n+fl/5Qvw/Xvy8j09//Fz8+DQIJ9ydWbH/9+JV76v123T88v
0/+en/iPB75+2t+3L8PlU/fnB716Dl78x8GzJ/X06oe8V5Vab+YXEK9eJnyA76+Pt3l+5P/rL//2
8v1V7lbx8tu752Hu1fnVymro3/341f7rb+/OsNL//PzyP353fv+/vUsQxWue+qe3z3h5mtRv77z4
PSBEFHP0vFdCHoL11rycf+PG7wG5nDnUDAJ9H9K1d3+D4Erx3945Lnt/7ibhR4wBNsbX50HHhCzy
8++88D1mkhhM4kmYo2EXfvfHe3v1Df3zG/tbP3fXQ9Wr6bd3WBtfLZqY/53TFdAHQRiOig/Q6usL
0kSqJHB7gtU8KyILj2UUwcg6roLuYyHryXdRgiKnOk7iAJZC1yAPV1UWSGd1s8Et6zYrIVIhp271
hmjfydk4GZm7pjjOXDB255UVLz65oZH2UM3uMu2EnBC8NwQm+rrCF5894CIFlBb5TzjwivlZW0PS
XQWhxf2vWnofji4ZT1yGSOkWVNdRgiDo4UAMWOrbyFQQEGEB9bxjAYQxSL2xBZ8/6OwsNzEtaJkg
nXqhCdSraNJricU+7eNgDfLS7Sg0VnZG3oFPGufjXIoQ+gl3KcONK+X4GJtpfXFZyx+XYABurmYZ
GYwuwcz5NAlrvMuazIuTQ1NPaY6TDN5H34TDggFq36xQv68Ie5tFjVUGWmATZROFWigZ3J4gK22g
sLSOECHbJqSW7u1UzsuwN6wewnxA/gU2iAHDsCSEuegdc7BvP3iThBv4PJg+b5nEITBRJt+molYP
zDVTkETrWHiZoiqKd42aSfQyKtGyp6rtgv6CQTuvn5CiHZBDpGOPv4y8A0sY6zUygbpENY6Zv4AW
yPW2m0BFBP7oRHWISRS45XrPxWIWmCG7hZb7gKt63JRdv/CbFlkk8yNGCEkgVt97jHttgwTzTzfI
Z0FcsfN02dhd1aNlvYIQbAKCDyDBTvc18exzMQb4Lgpnpl2CWXgTpdpvqnvJp3VXM8WCpMSqj8C3
wcopjUzpzpkHnlebsH5V3qkDARk2h6SeNnwp1N3a6rZNatqun/Hr/tvisfW5KflU7RRwpy6vkUY9
XcFOxAN9egFhO4EDanOt2boEqePy2ksW5fkmXRCItibtEBYwrgW5/LFtG1I8yF41Mq8iy5pLyrrJ
Zg22kWgDI/H1o0tUbNIAzBydE1+G40sdO1CytEskxH0Pzdt5VR6bYk27GQbZ2MLoorK4NwPI4g52
6l1v2244GDDy9H2nx5iktvXq6FCpQG5KAm5osCxf6nq20Vfhtra/wPbcNleVQeO2j2reBRc97hbs
gN3KNPZ1H9TrCKGkNa5x+BnR8lsnqzE4uQpRJZmPzq7ZNz0Lxoz7vfNxIQX21qAv1BNVPf9UmZI6
8Cd2/AIlasnD+auSpkBWtFvFdV71svKvXbXAtsWfaLAcpQmmfstaM7kgBVhdIc9qJYXajqFfk41Q
axtuHAqf7SvBmmG6a/loTcqXcXE+LFM9ih1gRL8BVNx71Yxr2miWe3pxxX4JB1V99kVEl/3aQEqf
4puc/Wzm/fR5QSM5IXygq8as0XXJ98y31rtWrgMBAQwVy4JcD0tEemR2420dQuFo8Sh1VyCgjOGm
TAY7B8uFLb1pzKOmasK9ElW3fppQF0xuMnhg9at05tx3jtFY1vroVXzwDgsVzmfb4/454MtwoQ6A
8TrJMD+3SO+OSnVwZ7cP3KThE4F+dAWxrNzzYFynDBtCIbYesYGGcLALx3yo+8Yc3DVeY9gmTzDF
9+OODzmZgkjeIhhKIqhFWe/W1EURX1usIVAftO6Ksko5jX2uS9L6m7iJA2erPVbXp6rpaJyulWnX
s+MiENiK4GDJ3DZNuet6KYfToAXG6TPWG77zTDuA2K+5Y5/iufJDc8DsABBA3mvcNPJCAEcqwmyZ
mCzdaBd18O8nt93Eu9bNnUgs64yrpkcYBnqpddLRPWjpKzsuyClaN22kA/6hIyZ+ZJ2DWdUCUWDw
caGy00m8lvA29ojC2irqBusmNjn2waAI/1AVASrWaJHQz/RFAL5qGK4KYnY+l+TESzM5mNKM4tHQ
0m1AHqsDeqtoU975oxQfFZ3iNV1aZ0TyCxFhlSnGhcloiEt604RthbWQGhae1wZb7DoLFftmjFm3
1okalmreYlu0bm5RUtgtm2JmtsrBAPa2rc8e3nXbyx9h0/9RfXWqnsdhGr6pv6yuzlXYrRpfXtTp
Sbx95P+PJdZ5gvDva6zLqnwZz6HMv9dr34uy8zN+r7Fc/z1qKNTUSDg4mySfLch/r7E8/AImcXEM
ax2EXX7vCH/UWC59jynMOfLhbNBHQcv7R4nlv8f82YPPdQA6BDAE3/9PKqzXRTjeFcPkEHs7YDT8
j59f11eFCoSJBHIvSZAFla+hMnRTQrCVmUoWKbQijz+dmh8l3s8l3euC7o8DfucYwr7kT4wR6WFk
IjFrZpYcKteFNziDWwpStNxfUTNBdnlVPOJYGGjjfmQg/eFT/smoMWg47WFfk5z7zmbZok4JsPBO
nLl7nPNquuIiqF4KovrhIq6QPZF0hheoEUr0uQcQ7RhNdBfBT7ySYfTowr0QLmiRtwS7optL2kCl
FCjUJVFZhq7c9KUwDLVaDdMnzw278ZGtfo39GqGf4SmwTu8iSNoK2E+18RwmLu+HTxWiiOos8OzM
Ngi+OKOlyks7zMb5ZnJFyPOi8JDTrFAHDXsGx5TLlbtdUSRSy4UhPb42YXPPGaIU8KWN0SNAmaC6
XNu5OMO+I2iwawPN1cLCB1LCsJIDRPmEkXzFtzEbgxGnxBkNT0Y3XlZUJT5MIU9DNc0Ws/IoHMvD
asCKuaUWrjCZPReWOS2iek3ndZDroS8Qa7pri552TUIlXgNBsR0YExtwqRtU6EsfoMdFpOu8mdbV
4SYB0k7oRWCHtXisS+VU8Iv3gUzFA/Oa+2AmvHrgMHLn+0b5fbCJB+OV907gGPdUj14IuUbrV9Gl
01bqroT06xmeW3DuIKX2YLjlFf1V1S6oyKPAm5FfVkPfdGbFibs+bKY5Yx0p6ky42MT8tXFSMclu
OoxmEeEHv41kvUHQd/+lwGR9zeJl6Dli16JiyqjXBMOuogJ1piXuwOAQ4DYMggfWQ7BmdAHC0AT9
HHZ8G/twipsqHH8NFANhwqghVzXvg0vqqrnNrC7CaWsWa50HaSKo4pNGuvCuH0vUq/s2ptw5FfWA
4HEZQEuf6imCrKgkfX+zgJXMPxXUcIIUvTL65JFp8jItXFbtuR48eTSoYdh16YmBZVMTjSjK14Ys
T63hI3kABdc1uZhq5V6XVR8VO9k0qgZVBsnwVRLO8NR/HuKym1Nl6wjT/rqLegiPYKBX5/B+lzZt
pdd32ewvo0zIVHZxAhr5/DVeNXSxIbQhNomlt4hbHY+ru6ci8oeL0PrxLd5TQMFFCkBhKVA/1lmL
ONRq3wJu1UkEk5QChvJ1bA5qqahNyjaaMArrqYEdM1yTr6A/4N7lgP4X0Tt80sgGpqW0SHttWa1y
aaE1/TZrjmyeeRzLD3NUx82c+lgR2ijhizeOe7BOFUsQpKLda4K/7IE6BWLRHQYPv8GYYDj5mkU8
pQOY8WkUjx3wjcYtMdXpu6Lco/5cl2SJo9JNFurValNi8nYvcNfNN9jgo35KqrkrxlSPpiq3IARE
Kq99fx5P3sRmUW11u4zNekelBR8kQcvXoQPChAYqrhFiyrJ0/KcyNnW9EYLIb2YdCHypvU5+ncWg
ipyhtWjAUOm6KSmHsHTzCkTuIwoaQqHvbFa877oht33fBI+2G2KIIvEGHhUZC2TqYZTXJnPvYuyJ
ojm8kqruv2EKt5BDbQMAnDIiUCs15Ti0aRdiDJiEXDjIRkMm8Y1LhY/rNCr4Hh6qBCvaGCCGqfbc
J22lKtCkaBVlFWdBeYokQJTtFMzorZhYEYIcTw5psjasdfPiMyqHJwd2BOCogdHqsCMhuLButOgl
fYJSFZXuLmZ1VQ9AtzDHRDPeQKX5uWxDl6J3ZhRmJPBdamZXHKJwXhVISrNZydkbuvI/o7Nq5NaC
UtoiOEkRvIMEwdJ61BCxqqAo06iHtWkLucxixk/cTrr4PPtoF3LYkcCecJiHiA2JjiHfwBROtrHs
N2MQaPKyDMrlV9rvGz84WAgRGHYUVazfqHfOTemCRth8CqZwhFOAO0CrVyDSJd5zsBhskHdYGxeT
WdKTdgP18YAOAWFF7Vgma+CUzpRBVO5TJLkuJfW/zgtWj0PZ6LW5Zs4cRek4h2rZ9pNU5FDg3Eo0
MyBi7lrpyHAjiW1gmF7bgabUhpV7j/Leq1AS+rP+Fum6j5I+CLDlJ7UnJXtE6iX5NNG+dLcstLWP
TFQd1p98ys289ctaoNMxbVztRA3zexhUc1/SKwWxqntsnUDA06SohdmPMBGzWUH6lWZepWmbSxiU
jxd9Cw+NjTspz2ZxPdY2dUjI44faYj6BvrzVPB8IqWbU9hNsiUsCM/us6awNFfT240Tvir4d+D60
dImPXoFrp0sLzJfKzO9V2aerqWOIk8la+rvZm/1nytRinswSI6+8YGztN25vmyCdjVs/tL5t6HZa
yqW9C9uh5hiCFMz2V6ZWpjzCLY4Vj6s/gc7YOwsRhxYzcdwDfW39ZHZDfrH20eihPoqkd2ziYW3T
ksJSIZ+D1vWyGQFm5Sdarg7WbfTam4DVJfCpUsd618UThBbTKNHo+KXwpq03ixCjA8cbeQKJSRvn
oL0KG6cklh2DDxZrb2qsGE1a4Gu4hF9S3ULlNfrtZKEsZ12NbMi6HZEtHup1VctOyy72kTw+coG0
IDX5ZEmg9MbQiDBVTWnYCWq2nurW/gFfaOXjwltYG82JCa0jXuQoMY5Pm0IAmciQyIl95Bez59f4
yPdqjaJQA74MhgW4PpgqvsK2cHsOsLtMoDppEs8Uj5X3SwXtGQ7/J750FoAANYaSBpQKuOBDQPH6
GA2GzksIE7h6X+5QhshtlGH3yLVNkGaw/V7p/rcfenfuRv59O5S8gGH3czN0fvjvvRC6GsyZQbE8
m/2BMXtWlfzeCxGMlOH9jWHv2SEBjL4YT/qjGfLe+xgofx8EI9MjPMOsP+bN4XsPzJFzsgEodwB6
WfSfNENvYilxeVC0C5haY9YMUgoy715fHms0goiGHsE/cYwPE+9AM/fYb7qtTp0bnSIxHmmnO+/4
q3y/79jfq+vyzYHfXJe08yGJUtD1Z4Ddyp2769Lnuk1wM2dtXm5+mWR4fr2/Ot6bsfogy5qrcErI
Tb+H21Vmd046b/Q3knVZmf0qj/KNpfOfzyu+wJ9vbTKYsJixpVX344Xw02bnvZSHKl03gPKQ0JY4
2a/Mc355Rt8g5ZIbaiFLTuo9yrwGrhJbJx9zZ2vR4XgJz8vsl4a8wZsV7BxSDm40gecAABN4l735
mHzGxDRy6sSHIBqQBSa2AXGwEEsHzuxLgdplGw5jsVHhCt2vIVWTrasBHNmWTmzusTRjpa+R1PGt
MXTdoqVwLpFrQLEheKICArrOSCokbSTKFFYZIU2CblrvKx77H10h3INB3X9aaI+JvYtHjZfRgrFj
sjoGDs5uVdNDtA7RrTP55koEpLwCpkGAuZnStqn4vneNyxhyBFl7Ad11czd9aICS+skynVH4uJEj
SdYpWPcupsoQss8UTiM8juqT9vWqPkxczc8Kb3o51r3ll3XcltkI8GVbNWbYKo5BY63mQGTdUMEa
fwhmfCFD7yEVIiT1Xs2Fn7Node/qfq4ONZJLEE1Q1is2Ur5ssYu5JtUBnYJNUBORYWf2rkEyBLC8
egU84GexPixDaI8+eBlJUU0EgzZ1oNS4R+DAeg9uSPcSRKvZcAe5Lu2omrsubN1bC95TlbiNS8oE
c7OqAr6s2wMsRoCslK6+HWaDeE+t4hNxgnkvWkfvQiaDby4n7mfsj8sJQ/DmJEwRZG41rxsUYiRb
HAIAY7FzitYOE0OOOcRuYAPbG+uL64VN3QeimvFka71cFW3DPq5R5x5J2LH9Ui1RbnXkpwMn2LCq
JTyU2g6HotN8vxYOf3J9PkPeQZCL07b+PbKVelzcbNR5s671jQ9qQAHYYzBPkwNC2qk+t7wgwi2Y
D859ED74gQi+0dpHUaqhLaBZYOtWbnF6/CEXnmdXdH56kBfWmTBj7gaMNmcsoh9IzXzMO4Mafb1g
8otrHOmmGojdlzkAkQAhAGuD+iiwTbcVWqMs80sboQi08IPpkQEcpZ1wwb2b6AQzSeLU7Us4BpCV
efB6QcnYIK8zi7lpyhRovPRS6vgu28RLwT7Tom7vSqL4tlIzONak99qj/V6IwnYGeeEK2juRhRJD
34NoPK53VHXyBjqR6a6TrLmxXjAB3C4IAo9jd/a3qnOcjbaRONQzZ2tGWEtovqCq3/bRXHzD+V68
LR0adz9UdXdsvhfLjfBo88JnV9kNWjS2fBxYiaDWhpW+SJSn6jJFqKnx85hU8d6t0Lgn7sqmRwns
ai86DX5s4+mtL5BEuiHO4t9pbVD7o5PTVSpUF9qkULreT2SeY0ydiHtFFjLnoQrbNdXYb49KKPmp
J7M8xmvo7xohnDoLuVsJ8NEVVozQyvhg4mWKECPLoy9z6NAUYr7QT2xIkNcQywbzDN4ryx7qivT3
vm/4PSb9cxqtKpsEKMIiVA9UTTIFKtNe15DrPgV9R5rUM7JCyrGpLhat1KWJXeFuyqEcMskblgv0
FvfKtdGQ1MMwfum7CjVvb9bxssX4dDOGsPYPzMovqCwReyYCtKWw9NMvxJ2dy3Ch7F5r4BYl+tUn
USh+4UcY+Gh0/CmG300iDbcHxy+nPNRszIqo6DMvGpojU7xKDfCOXTiGGMYsGOllmPc4eeN37AQW
rjmyZWW7ssSj/bb3DwBl/J1yhmbTlu64F6qNNlGt55Ng43jp2KA5rg2jFyZmAETPVBQz9t62QBBh
PvkLll+8FMS/XtuOlx3me5dWcfjeLeC7XlBbVBszyfUUlcjqqtDGZ8Fkwheni21mxmF89kdV7hdA
kVvcn+c3i+YRItLlfpyJTV2/oBmuv77NBYzADAb//XIgIW7vEpHPAYr62cNg6eykvF76bTWeAiaG
vUdxpHA0zk4KIh5gE+XkkTJFvhDW3DUrbS5b4TuZLm2fz7YWJ7IOSENw9JRNUzdvi2Ls9saF4BOX
d4kWo/QhAHCrKFlHVZ9mZMNuZ0xodsEy15ksIn/nkoDfBVHVbt2gpVvXOgosTQw1tedXx7K0ZaYH
1mcEUFPurAG5Nasx8Mj16qtOjsWXNhaYn9n+ZUX3elH7sLRdTRzvYHEKqLvr4otx6oLtCk/yDGxY
oLZjE17MUY8dQYRRu3NWPmY90J8PUVPQl8pnw2EeOjdrAlVcw16qe6iR1HLymBN/sQ1oKNp3xbPX
NGMO3hJ22naBXTRpxQaLmZdOKxhJgI3CvPfc5UnHcbvpTGMzL1R0749kuQD3sPlsK+4+qYAWbuKD
kPg0BFpt/JYDcCYFQcfP+EUk5vmu0+gEHdgiZXDXgVu8AgumGk33NbY8/LJwIY/ISB62iyeKXKFq
vUGby0/DWrOXATHcZYLQhvVmDVuzWaKmhTEcCHQU7fanIGq7vLKYEMYSGUWcmvLEZpcdzaDlhaSF
TkrPVRfoJCuRgd6A3b1kXKJsajHO6Cvk1A16Xq7qgYfg08fovge856zGriIxZ2VxxqOyYKmLXneL
iTFHAIsbNLjhGD5aG2j8E6wLUt5KB3bie1udCUwOjxaeYOMoymNYeMtlpBba2Y3FSmZCqEdtsT/3
08XVNGCmkAQa7M2EtdMqN4ZP45eghgd14kaNF+SqgGo3D7HCPsCX06cb2IHh4ueB1hjxDoEl9/Hg
DTobAlc3uy6acF1ObOlgwDMIl+ZdFEiexYWqsFzP7dAsAM4Bm2KeT5svSGmDvXZRuuFH02F6AQl5
aUL/uTvH2KauWZb1QoO45WWlLMN5X7lRp5+9qFzpbUyj9jhT3D8UhZPI7TSRK0cFoPkBIF4OXklk
Hvv+cO2EnilzqiBNimCw/OyE1l6hYzIncC3tRd3Gy3ZVRl5ESoYHAMIK1iRjnHjN8hIIr7qmyyTu
2FJ7MG9zbG5DTyXwT5OXngNGDMwYaLL6MPJrTK+/IvdVPXkwRmiQub2GW4xGxs3qaXEz2MiH3Xug
dyAdNzncxevMLwu7qYTG7jrBaz6eAHVMHlI4NQY+iHwHl9AjUB0Z8LeOnlm9jZxWfQSkUGyQh4yQ
9KEvt5iVYBQLPFleR22/JnzmyOqi3E3rvl93XsFxWWFQeC/8FssUZptfsXlNx9mxHoYRupOnpsVX
43dxlCvhl8gH9MMUElNpL4eFBClBlbb7bw+v1jNCSf+6h5/Huf9a/dzFn5/wo4snaOPRcsM962wM
AQjyjy4efDJcSWjtEYAQo5UO0UD/wRrz3oNpBYEsgEsAfxRCjH908Y7/HtR2evbOAKcfcgbMBf4T
1tiblCpsiRjteGCNnZNp4Y7/vR/9iSZdj3PlECruV/iL3cRjU2am8ourpXDFmkiqqZPUkOF/KmK9
biO2DmCDAMcIQYZJuZ71VbNCJokwh3pMJoBJz9CH8s9AYBjM1ZoZlHIZRFksBL0pnXLIrSTzXi8O
6FKLKffd2boXBMbmwoXt7TGqgZmlEnfogzYNzdfz0sPnLkLVRGwE8kSp1w9UjXxnfdl8wEB0fMYf
wZ53esqDtgyORi9AmdphhA3CMmExbKNOfAzCsoZO1Y2rFk3RM2xOgM5UW2H8DNtGfSyLQdw0th13
MIQMTmiTiiegYvAdGu1474Euhk2n7ekMUIN429Kb4ePERlZnlWR6F1unuB1gz5lUBXzmJj02BzjE
oIHmhcpmvfYe4vx0TM758+5JC4kYEr8VTbMHNLvYDEptg+cNptghqT6+cInDHiKrOaqp3oKlXPRh
C2SzKp9by4a860qGXA5Ph3QfW0IuqOAL4qaqaVtiGP5RMwWZEJCAbLK1+xTQdbqHWWO0I6oiNxGK
NZ6ookUOyux7WxIWQ4/RMUoJM6JzTgFru5+L1UZ5sfYrTgpMsKN0GUBMTsJ2np8itJ/HHrxID/ht
N53GuoIfMqAE9xzigin14BKMCrswnJNK+2gOfVt8cty+2cO3yiR9jGPTwAE1uaz7I0AgxHkzNue1
i7YqdoJyw+UCVkxF7OcqmpyPVeWoncUeru18DIN5+DZFsjsMCvYTZFD9Peat0WZdiyWTAYAIutLw
KOSq9iD/zFe9IvQDor1lpm3Jtw6LB5X74E/fIIdIZI1xiiMBrww1AfdNrnFfdJm7SDjw+gPP/boq
P0sAhiylHTUENgT+OiRU4cYH85DbfWHqMZvqgW6XgtgTJQtSrsaWOTfGVeB3CwBC9xJ9Dd14I2yE
salT6P0nWqMkXzWtdpB2KSzVMcT43JF2awdHQ7HwXdnWV0WNJFzYQ4cb8Df5fSODMUw6DvDHQT/6
oEY2fhWYF/CNagaTSjYFn0FQA6BJWisxyBmd5VNoR7Lp2sK/0mwCHhUjoW3nwAc4CcYWmMbY+ewQ
uQOgOglvSGB65boJwIOUEHg36xZOOvaoaFneYBPm6dKP6h73wvVQIBcM9C5/vI7dkd25VTncaSbY
J79S02XIuyYDt4lma1XCCdQszq0nfXGKemqv8dXYY6Ap2fijaB8BfFZfDJL67pS72ufZAH5hPo0f
Br8gm4nTKasXWuCPVdxGlY4eYq9cP3M2DBdexMQNdvQg0eAxbd1laWXmqCFuU6hm1cclVmGmVQNf
darqrdPX5JKCg3UIuR98Cwbm7pxFyKewEu7eg7QwdycS3k1GAqablb3GkqJPvmV6M/QCCZCFqze0
g5JXzON0D5F1/zkOC7y8NA546iib9hh0AcUI+vWLaVl1M4dcInIQUP829OfqsSLrdFOUBb8quYa1
xYqB740EiWqnHblsQdCbLoeI9/mwCPeKjwr6YaBEyRDN0QE6ffo5LEaWTi1fqgR99Jr3lASJy6xz
VHzpDxHIvR+tFtFhnCVF2SarZIKRzAW4U9MB/vpLBshh3nnQPKWmnv0jLOklDMCa5WoBPw/DrKot
cGUaP/xkpyC87Srf26Pv5PSDHy++m8cdOs59KQCuZ9MsRZyi+SzkVpegGW56ThlmDLZR5d3gY7nc
RojMuVKuC/+9RDhjMW9wCsV4UgtK6AQQOkpN3YicM3AHqcN/qIP+Czi8O9tN/HvAIRs6MPqen/q/
fXgR85e2ev65bjk/9/e6xQmj9/SsvUGJ8jvfHWyn3+EHh3nv4dAEaTsACOxNKEf+UbmcqfCY5Z7N
RXCxoKbBC/6AH8CE9xkBsQiSeIiP49j7T+qWN2R3QCMe1L6IC49xgSNn460DG3YYsPagiMhHrsiW
WxVibgFnsdQU8B5LtKfE00Bs9dgBctQ51CXLJYbK/aZlINgnvgn01uuw8G1GF6gdAsArSJND0Bv3
P53ff0HiQun3E3zw+xtF8FCALK3v2SY4WT/P85ULYtsc4VKO+cVUBNj+n1VF064HSYp6p7Gbv/z1
AV8zuf50wLeejA6rOJTBOGDLj/7wrVu2ulpAJj8G6hcSuzfAwY9DQegJqBHfKD7l688mQYDHOolD
BXPSAyactuMXRE5m3qa+pKm3+1Voz/lc/ROK+eN453Cq839QTLw+ni7R5BApRL5syl2/UTsMpnfN
5leHOb/Mnw4Db/xzOAYSRd/aDYVhKwLdwnyMhSh81u4Do0AjAu8XKsE/fxqEHEFnjDsJFr5wOXj9
aRpqMdZnVuaBa8GywmBjmdPGrxIg5VnP11TATmWuw/Svr49/ceu8Pu5b5M6hCLPG8BVpQTndiM10
Km/W+qiTZ7btc7Dd+Q2octWGZX994D+fVt/D7X/OlIOSAf98/XnBJvMhXacyh0JBHXHL2E+kUePD
SGn/8teHOhNF33yFkGh8530iy9KN36ZbyKkylVd5Yz7la+4kpkEa7Ph/2TuPJbmxJku/y6wHbdBi
CxEitaTawEgWCa01nr4/JPvvzkDEJKr+3s6iLK0saem4yq9f93OO36iOcmgP0p4co9c8pIf4Krj/
r1L2CXPqPWhzzaHHM3HlQnDlgYZeibyWRrPGTC5Y8MZT9wQ/3nhor6x9fKgdwd1q8H5aRFvOA0hN
3B/ss8VVr9tEVIE5k8nqWvAfMAHL6VsaRhv6Gxcm8sTEarMUiV9EKcAkr6cK4AFl+GxYaYQYef8p
D/1P8PwUsjLmXxvrd1p0/TMylEJlGOQIRkElP90rMqECbdvSzut34YNyU96P16Fb/ZwdzUEBLCDB
tbE53/RKTg/9Ivy1sMZhQSMVszqNjRELZip3Hcum7FTy/AewWLeJV+wTp9npRypkozM7tc2jixzf
jRo7W1XR1Vv8bdSLRpVhovagUE1YfUMsKDHo/KLzBsd/NG8LT73KkPL3LCIoWig3Xy3P+GY42U3y
gKa+C2TLATVzyG//Ydv2ZWOdfMhq1REQKdpM5EOAAaKGcm/GoheV1YYnuuAQTqwsm+Bd6iGssnyG
TdF5VZ0+AF/T7a4MXRkAmr2xnU6R1P+aWGIGVB+Z1jV0u8w5QKFSdZ4BitqjWDbti1/RHpbMi8+C
8vQdnpMdtY2N03PRrsmWwt1xk6ylwOppqotpaDtvosUJZM32qx7uu2ZDa+jSPGpAOoiuCIVAWp/O
Y40Ei1DlA6JNgu5ag74bunRX8br9N2ZRIx5EwQ0aKjp8p3Zg6GihkUzsitbxvwVPolddVa++S64S
wON8JTmg2OiFcLBePrZ8eYD/bfhNbePdRpkHMfSFAFWqjnYLPZWTOjoUmrahD7IWeHnb9QStxL1L
UgxvcDq+zp+KtJrCnuM3usqN8sM/Wk5xVJzaSUd7K8q44LxJ+5H6gz6M5vT6+geY7NfjmEAro2Jl
NKBHiy2B8wtXvXpiY3WOESQtS/rFLiMqPqlXdJ2/oRuBazkguT4Zta05pTMctgAlF+4M46097dKP
CV2JZTnfLVdXNZ3aWkXvWRQ+aOxTmRolx8xpVHU3ovoniBuRlHxpLmkOR6sH1H7RPF9fF8A3C2HZ
mfHNvLPs28aZZWc8xjscJkh5p/QgKJF/dyaUH/RDe5e55X6m/cr3jzfq205c3SJcV//zIcvUvBu6
NfH8oLfacou0x9SNd9EeATVXPGzCoM6jR9VAG4Q2JIu6EqJmp5YoFNdBA6LYy2+AfcC4LB+gQrr+
Q32t3wTc0J7omgeynPIPRC4OWzilS0fyvfnVzipqkqwgSzovyXTYEL1b+ybI161+1xeeGKfDXJ3J
IGHzWJm+XImjSx11BI/uCk5yBAFMy8FD+Gtr964QWH8ui/dDWzbbuzUM6Huow9vtvPAGOogncWQy
1ba81FaulrSzvY2H2rS5OjJRncDRo9UmOBS7d6lVeQ1SdU7otrZugyYav21Hj1tLuIJ9qbDpwGZj
U/cnsF6zLVi9nY+PHx+JS0cThThdkhSAgmd9nq18brtGJK+rJYPnh98bxd+63bdMrA5dB5O9riOz
I9jPj6MbOvKvXtsjtmQ3x+7eKnYZ0ZP38bAubsz341pdhrIQjrT9YpfEx2i5CR+jb5an7cdPgSMC
tre7w//O4LoTq05ptG+XBLlGCCPd9BSFjzNjrI7iS40XD7b6YcrLGV47s3dDXLsYJQG93wnMa3yM
/yr/Sg7T3eLQ9Jvqi3mvOOPdFQBPWzyg3vM5dlp3a44v3SPv7a98TBRBwhf8ZcSjZKcE/TB8ZlO/
N8tbY5b2MAs2dtKlE/He4MrZiEEzAvVkTaX2CglXEFjfKzVxP17ILSMr94IYRxnlE0ZonGLCUG/R
FYjqzx8buRjLvB/K8hXvnFjbTcpc6cyd/y2vb/sX6WB50n5sbxo2S/G8tTsvHkHEelCbJjdovJ2W
d+YykDOwz9gqCyIytATgbOW/M2/vTKzmze9kpQ4riyhXf6r8pzK6DbWNnoFvqNOzHf/OxmrW0h4A
ldL4y7NT+InAbP2iOuhieIJjOJ1r/aandr3f2uaXnp5gvP9n8laO2Ey1WKgErMr73g17pzzKXn2v
kaR3qC7+qslYCGRmqufmZfirfkp2WzmLS7HE+w9YhU+hhn7FVLJ6hj97sFP2A/KCJqju3KTMYf7V
hxbcfGtjQbf2zMptp+hbAD7FakRVdJ4hS6nHj0/BloWVj6ZIUmVhx8SG8XfoIFDB2v/dGN5EyN7t
+yY1DQF+J8dM9N0A6qYlfPp4DBfdBa86FDtpNkKS9fQgA8TRZsUU8EmUk/L4PjH+gjL0v7OxcrQi
FSEzgRzFKG77qaHWnNhJ9uVjIxdjHEgr5FVJsfAWXu2yQqa3IZXDnmt68EIn34WkcTzVHtzazr3Q
sx6KjTtz+Ytnx/mdxdUOQ4xBK6Hh9Z4Z0t6hB1Qv3yf9MRfA0uYbe23L1mqvjWYhj0kU9aCAbzqa
gKjBXQG+PQJMBBXD2ZjLS4mFd3Opr7Sq/SDOhMpnZF1ylT6EOKnQNe7aCSamM913rsJbh5IIEGMA
yB/bvrwh/3sZ10kqGHFjQLG399LsPqw+B91RoOvkxzYuRVe8wcHLLEkTOpGsdr0gGpAaAUZ7/q2/
H/bBlerW3uz4dkveK3W23uKXkrYn9lYnAKgdUFNgcN50RSV3V+znvXJFbPM36BZvyabVrjyxtYoy
LIRwFLRflkd5lByI5dzSsVzhIO2WbLHqLi+32M32OZ+ROMojLx2Pim18J5H9jD3/7t/ZTSdftPjR
d14s0XppNiS+CDSG+ijXpBzz5dbzYPwqt3RgXWa+eRYewteP1/nCNubtitwsiqz0xdBWU9Fkagjz
N4Lm28TQN8wd5B4Xj/29tLa6g17aUie2VoMsmPKs7MKWaae9zJOVcLlyr3vy84AcyZcYlydubOML
R+XE5PL7d/OqFRG49gGTyDjYkvVoaKVN+9MNK5sjW8UPhewnldxipt/lx/JBcXmw3spH3sjH+XW6
3kqVX8gq0VKZjMMiw6Ea6MmfDqsTpnQOgmFcZvLR3yuhHXmZ019Znm43N/Wn5ZRGu6DZcnrL3z05
OMgDQwNa+I4UO8jknto12qqSs7QeqFH1hUYNNy9/NHM0XEuZUXlmH2h34xQPuW01MUpEqgy0XYt8
BRHHcKRzrxBufNHZ9uWDKICTE9WXF+7aFU7DiFZjOgwe8gu2H8b2TBoPzqzef/r4nJwv8crSaspH
c+5kIaMZV9qI10qpHMJ03AntDMpl5P/Lr42UupVS/4ra/kmHvzKMOkjWfPfxd5xdchxSHV0WFPS5
tKiWnK5A3wK4VZDY9JQZ7NMQ6nuikttAna/1rrql3fXGBJ/HDCRjmV3kQpAlMVjzU4NZpk7CNIbL
Vhs82HBec4sCtdM71r7Y1bfRfbWRSjx/Aqwsrg4TzgethPnNIkJdbmNXrwtUy+3JmYJGe673PES3
ngD6m4T3am/Dy2SEiJ6aS5nidKBoj+TS1NIKRQAI3eIs0PUgDqvFH6guzRkEGWqyaWnKrqXAWLCj
Rja+5UWgPguAqe7NtCl2c05tzh600WwXkZqyfSxRarjtECu+1gNVkHlcjM14JemCDlHSiKSdApwf
lLYRdV8RyJp0d+p7BLq6wTC+hlmeHVpDML4Ygjq95uEAq3moY/Z6lDZUxmiI/WlUUB6FmN97sR8O
900VITxAm/QjVUKUvK1kTDTKOop8qJowOjaIVTtWNVYvfqakdu0r5lM6BLroNhD2vgLpAK85xqha
2aFUd4hjT6n5Vz5N1d5P4nn08jQDIgWdXvMmUsyhrfgp7YSNPJuu52wabiwj7NWrXkMQZTdkqZjB
wQtD304SCYZ4oebmLYQJ/S5F6eZKM8Vo9GQxiL6rRYbol56Y8u3om/VveEKyh+BceTUoVbTLEEtP
HQRZZNZCVRMvj6y6tU2pCYRboZalO6RjldoeMqPN0JYJuoUbYn0H020c6NcHgycbk0AGpdJJP8iQ
h1z2KlT6Y0ed7TYLLc1W+P7nxO8zYx8rY7ZDoCXe5Qztmkk0WrunQwkyFMac0XRaBU3nZEQHdFG2
WiF/GkGT/xTi3HdHWssisDUhmGiV6g+9tXqYGaoDff2l1QUE3sqHWNDG1FNUbbiZlK78kRhZK3q6
EMIAGapAfkISDJBkoZmObiyDAbJ4QNTbOpRgfK4NuVUeq7xDQUZuZ/1ODIqygXsi9Z9AyTe6O+Q6
nKJ0aG+NvA5f0RPRnXCm56Qza5Goe0MSq5Wd8gG+qyY6LMBhlNTYTjS/OUA7jDNI58b0O5yaGH3o
ZEbuBZlzWJBhwPO8TdXuNqrDGTRoYoaQf8VBdqthMm+FWZxeBb9Nst2SAgmexjj1e1eTJiW7EuJE
fxqCRLtuaqGsaFSOSIqQ5OFTgJyOq/S6uUuzIXqNmzl5TiV1vovMjDqwn4m9DTkzW2aWq7Yyi24X
WsPQ2oiriS4SO4LnA4I7mI3uf4XDOzqiNRUHX2qpJiejUJbgYGsdyR01pwMJWjL197BKRGLMNpif
ED1pBnv2lbGCVCghFCFLAKIRWTT3rQ/bCi3M6Fk1Z+lQNBLRSjrAzrOjAsGtcBxbR9ZK8Vs4lcZ+
7NDdATmaHYEeTalrhCRl6lwXvTKvYZ/O1eRocSB8AyJat54+IZemz0PauJOO4uDURtVBBAG6hxOY
7eZgClvHGIC8TlNJsNoP+jcIET7q9bl1G/i0DLDlWFHRD5WUY1FIxi8xEyLZAW0s0l9GCmovBN9L
1zsfZhr36E0jWMV1y/5B3oleg/Ne7hRKMjAvD6UWT59gXyReLGoNtNA8vK10LX0WTSlDl0SObvxF
5hRoZSQc0ilKvD6uKekqsvUl8k39KpWK6GEsopGGHUF6BJ+UBZ5eaibeKDVfwjwB6NVJ4L+zUbqL
BbGAVxGX3SOTgbpBJ7Q00EMBGXkYpV9aG2uF3v8MuH5Dr6yqEmYmceRLm4UEjrBRo4cWMb9DbOW/
TMkPXoWsDvYNDZK5NlohffZHJENGq6coMyJPiSRVg8h0EOTCF3kYdBS1OXaakyRhXe2DWc1e+1yj
/RxaqV3jCCg73vSBWsa7sNM1yHpSs4OEWIh2hYDjd83M46dZmn+2qpSh1mE9hwt5RDERsxHK4ZfP
nYPynvVE+RYIel4ox1Ltc0cWzOJRFujbV09CcqVIaPjRCg8OV9C+1kP/GYlnydazuLizJD8ebaMl
wpuZINzFT6kQXyq9/6KaY/kNP/eyTI9dydanqepvzb5p9iEy2k5XSctAVO4AWPtOU4+tPUn1Ne2x
AHeGRXsPyXrp/NnSny7MfgHFfxTUAsN5ONtJESQgw7PKGzI/3yu91NqQ9qCLy2ZtC0VMBQ+2IFha
/GgBTt6zTKF1KQYA/y2M7jrt29tGjMSXTDTDIzFruR8sP4bUCeLcQrnEnxtxL1QTpxoIoS3kaY1y
ao0K4hx9otytQk+E48l9Ykn3/dykrIeWt3a5BKBS2DUPlq+P+zAEGRzCQ/2mxlK6gzKk/0ZfBiUy
xaAEOuCwWbFfdLkJPpuaoN0i3QNLr8GpDTm8CZXima9DtShq5MILjDvIJRV2YZSai9iHhRYT3CkJ
QUZbCaOvdEn3XcmPErRVq0VW0yoRLJHDKyOtMjcL+2/QtIkfrOwqGZdEdiM9AOVQXLRkq++1AOFg
0QWKDl2XC26XRc+pZpX7QMnNu0aki5+ghlfRNIvILOSzuIcCHKb0wxLVp3QSzGOM8tKDWPIqpW+T
5DZa+tMITNmm+Vd78EFgOCnYDq/pZWayGh+Mvv9SlYZ5byJjeWC/6I/B0EmHJh1iJxEb4lak1B4J
vVJHrFJEMvNBCo8Seq9O4QeKo9aC73IDI1s2kVGxEL16TCvLv9HLBG2jICke4kBOnALdy0cFIaor
iVvyiDZTedD77heUzOSpENvWaUzLUcLPVSfsNMuz6mdFDb9kmhJ+R0pNvE40xIbFMQSn3nQOKWfh
q5CHyV6Iy/m29Yfq0KCW/gLnmqSl1BXqYxTXgp11jXHjK34GgE/3f5fxhGJEVMhx5UBLpwVbNscT
8xQRuXdoGchSh46wMo/pDnGckvp4qQ+uJZalg4gY8UzSZl6eyLmLxqt11UE9PWrCPO+bSS9rW/RB
mTnBpPvP7by0SCegPDY6XXVnlDkRNmtxO5Nv0GOhLV2YaQgoi7XgoGxWHJSq1/fKHLSH3oe5Moh6
dG11frlTUNw/iugZ0NN9mo6qFFYwImQUlEcj88jIUOmd21c972795Xum4g7ew/ytQRYHmfdGusqN
0LKNSFNcQUjKG8VoidsRYmdnARGVZH6rG/Cjq6Ud0NwBhzXVursL0Cd3gM2h09ehPi8jzR/NjQvi
A6xCKVISFVSNRHSlkqHM20MNNdQNynYh61n10Qw148EXe9lDDJLtbMmCa2Wx6aogKCGGgxIWjQJp
qzGMdzB74dA3JnS4ANrQkCXRlTQoVuaYTWWwyWk25elRNMNotfTSHUDPKztBahOCX27NXYcq0c2o
mKW0BGxaDHNZV14j2QiuZCObU9vvlRCN/ZiovFrU7VCD0J/4PKTBQNSLiFVP5QF+S/9qEPn+RkWW
m6orheo66SOOtRZVPzpW4DtXQcg/Jxm2F5N6uEVaVnoNmsk6NnM+yPs6G/TnOujpZ2tEtf5JFMNG
d0RlFBxQVeM+UuPpuoBd/TNKGarcSo07m1L7oyHscitU4lyxEpkmFanAUI+zlzL059FODDn7BgvF
f0bMt/sSKV1iuDFfMNkAPoRXY5alQ42UIXwlhL5bNzF68QGCcXio4mF2I+Qnn7U6qV7MAgpuzJ0d
HSr4vPdjXaExWQtD/izJ0lx62QKjPPxfdKUYATwcb4iGR7gOB9EcvKwyF/U5CGIfv2LPygKACheA
GyprYJfPcExjmFhKOcajx1PWCWQZ8s0GIuutX/HqOUcpDL1SEeA3TcqU0+ec2FZlFfrT4MmPQ3JV
K84ARf9lJjMT7gxHtb4rj6Xk4F295ihf48fnr/94jCcfsMp2lUDf82CcB4QinhP5OUVe+2MDF1IB
JwZWD9YR9WFkxTBAV7QS1TTZSar4exslgMGUliK4Xm2A6c5rmmSD30/q6mlexgMHDDUSrxlcv7Z1
B6/DuzwlMiDdvQ2QuJR1OTG4SjgVFR69FTA47kaXxmLWj/DecloPvNbo5N9o+L2xMzeHuKpYmLXS
QNjCYusaP2WP7ltoDYVPCllvDrn7z5eQLnAL3JXMAz9PN2mZjjDGaRLiaYROtJ5TQgQh/dAl7Pck
udyhfLDV6O7iwXhvczXAkDBrglpFyoz428ueQqfZ6xXqYgvUBem+2UkIkx3JKXbCUfka7j8esnxp
2763v8pgaUWJsOYyZnFPow4SPPKrrNrKjzRxNKhIXudSkXfa22L3/U/BIXNRXNqH34SXRclyY70v
eCLqriQz2WYU8tYZzaTXkBMI+JrcCP5SdaLTdqsutZzDtSd6b2I14chIikpoiYOHoJ6dKw+C4Tv9
9LIxrZcHgsQ5bZopuL1N+7tMdwkFV62aZSA3LTD77Eo6pK0TeOaD+HV0OpRQd8qdtsf3wy5QHqbP
2pEHY3jbbUzohSNr8Jogi0RbSiC3b/vv3YekVZAFIWxsCjn1Uf+1lO6jY37XvYGlF02dDTe4CLSt
5vfE4LoCDGLbp8cMBsNj/DJcdR45Qyd+RncUIoy6A9bpTN8iPuMnbNDu67CTvGxHA7r4VrHVvbl1
8ZznyPkcFgApFpPGa+sM7WxW2ihPCLYvKKHlvsluuW9seZejjVZsJUsvWQOdT6emNwrQGsMaB7WU
p8ogUdK1LIRP7bc6pOM/+z+112i3dVwuuEeKx7AqqCEj9c1OO/VYaYpOddJYkmfcpy9vdQ6nvhaP
C28l/xZu0JvOTw6OUUR5D7w4Gct15R1lJ8VqlVTxWlQQNfWmmVvP6LeCkQsJZwOZPgSzFg6VZqzR
slEhTqiGZQpHx9/PR+NH9ksKbPmocFokr7jPURT9JT99fGDPC540ukeAjehEQQoQKt/pTFboduuz
T0C97BO0olwiuoO213c8mA8f27owjya4XLohgvZHRHq1aGE4qjQW6JB0SsLnRpN3UTh8mtJsY+uf
e3YqBKA3dQlfamjrnS+UWVj5ZcSIGkTI6pdouCUTRzOuRz3fGNG5t1vUGYhM2fh0mFtXp9U0jolT
M9VT2+xmTuZXGnhtgdGXCv6p37aotLABTVPnbl7Lb4bTEApW3Kpe0j5FUOmib9HYOKr0GVp0gt7X
ID1BdPw35tCkvoMLNYzzsnsaIO2VBQpGu+8lTS3UwfISFOdLorrJ/MchKiM0aW3ILqTGs6YTWIkM
oDGXVa8EPmwEixCLcPynWw++mQ6m37AgnZ4xI9CFh088GKpnImYhKoETiKE7198+tnJhOxjoGRqy
otBcFHHN07Mk0PbGbHKsWFLhFgDfFsT9xyaW0Ha1Gww4t9BU6ICO31sdVz9B2tdHTdHrrZ/pQKE+
nymzyDeiLm1YujQY6nuokhjweyHxng6GskyT5gbKglIg7hQ5+G6kSNV/PJpzj7CQKyUT50ovM/bb
qY2uzTJpBt7p1QH51up7KtFmyZz+xAL/n+P9f5i2dxO+9Ek7aWT29Vf2K3/P637793+I3Zr6H8Cw
NeqpMBOJkwyu9OHX0sZMlf4Dzou88M6osv/5zb9UZXHZ/6Jxy/8h0fwYBpDEs9ZU/hGLWz7d1obI
jbdsA74ISqhkrp/JgdyOzTyWvMIVMR1DyNwkBK9NcS50t5EntX2mbyCCcnLFl+zGMKWw73Zik1O5
kTLzSyWLoFN8mWZQS5Gx1w9GnJjTjSq0qnaoM6NWPDlqhm+QwCPqTZQ19fiY6OEwf6WgSnphqJq0
dED7I0GA3ItVpY5mhJG8s7rZn3+8W4aHP+f1hBvK5L47xufjXQ7fu+hUiPQqVxGmdAZnriFMg4Hb
0UdkPk7uApnYeuCt4qVzeyu3UQhocQ2UlLAn7Yan4dZ3E+rYkoNCKjiCDW+7qtafm1u9NeiLXo2h
pZPO8vxHXuj9gxXZKWP0DwuIiU6v7X4Lu3rqS/5lk4wSBLgLV5ZcdTKs8H50CmoUXfypUj+V+ca6
vVXf/8f9nhtZ1vXduol+N2coMY0O0dJv7b7xgs9Iq7rQtHdoqxnXNBy4Bi0F6aa8m/fTTnHmV+qh
9eZoV9ibty+BDcuDThGtC0wnaJkjzUtI6S8opvpL49UvpJTdiJySXbn0HvUWatPmRjqNRpa55ayK
3KP0s8Y5rGPhNBBJE6cGPSH2/Y1yEDwE2Xbtnmyo/fEROfMIBt3nEAReGHHIRKzZ0zNJqzwb9dbJ
NOoxsTzzYmtmESGlLknpRUOHj3nD5OkLbhkbFCLaBkEUJwuCGNfp4loJSvRCQ/++bipQxytVqXsd
+qEsaLI5ZbTbKijEw/4d6pmovJnaZiMQWm1h1LdoYIRHhvfLXUgR/fQDEPUkmZwESENOxyr8Mljk
xv8ZDcd4s7GQNsHemmwfZXXlRlHnp2Uh6zTa0t380Me9+/HCncYNiwEkGUzD4AdR3RmdsdXnIkaT
0rTF4rdEpVGhOdI/t0BwRfNNS0c22lg5z1bpaB+TU8YNmgexTd260HYfW1i9iv4MAkAXyuU8i5Bt
U05XIprVfmh4OdlB5SzS4oIjHjuqhHbmRrutZN8bn/TEqxgGYRDPS65ieYkeT621foYUqKl0Dr0Z
ruKjsgNT86m/qXfjbnZ1Z6FsjA6t6l26G99aXkuuuL8y9upOtCNXuKJP0L65/huHffFmq+9adP/p
CcU6noOuIlqmRaPPd6XH7Em75or6Q31/WuxuvQ7PTx/cB02hsdfCKJbWENBJreMqGjAmdq9tf1dY
hudrzxVUoxa+CkSqj5d4ddaWS4JNCrJ4kcnHmS2/f+fJVSsJyHmWAKS4M3K7jINksOu+DuM9RSBN
3LoSz/0ZPXvx1mzaRel8nRiLaEPfjx11R+W+vxmP1mdEPx2cmZtfL3ICgVM+lq/ShkM5v/ehaFPr
IqlAUvFcwcQy6FYhDFlL8wZ/j4Cqh0boYQHxzq/Rtn68dbZfTEia+tKEbamm6MscvJtTdFabjlNV
O/FND2Ey4wUOc9GHZjztrL3kyTZVzfv4ysL0htc5vw95Pry3vXLe9LRUEpxF7cw/F+afdoi+VVe8
jTgtcmG3T1Vuo/xla/98XbFrkoZSEW5d9FtOx1yb1lzHLSiN0k2PaKk77W7eGbvokdN61VbOQhqP
NgU/zgPmZbjvzK6mWglTsRUnzIKtI4D8Tu8yr75BKczN7oD7O/RAvF6CgEH1QFRExyXvVzoUiL9u
y+Rcnvt3H7Oae0iyZRH3fMy4K+6ogXuB1xIaqO7Si6HYgUZwk90WVHJ1zyy3NXNukbiCHbBkr04n
nsYBYVB3wB1C/aeqfta0rbNzfmJPDaxuY6Mb5tCUMUDD9+/KjirTY/KKIh84NY6t6IKq/DZ9VjYo
OKs04FsUcjKu5ZC9O0Rl2pm00cSsui9faMLQmrZOwl7D9RYvtZ24mupmpm183UqqboxXXVNJJMEi
hMbwWN8aVevM8RdVfUVJc+uonseQTOxSEyXJiVyfuDoyAhoOlaxiSLxSdgBT9sZtc4Qh46obWaxV
kem/5pJOJ0hr8cY9y8+VcuOjdL3M5SNK6VyrSWWPBgAjO34GkML7J3DoADi+oqDZXKl3zUZefNmD
pxcop4I0jYhDJM36VqR4t5aVIjcWMnnYjxoAca2NnJ6j+foBVDYEgGAjMLq0d6BnAMdfnBFI8dUS
Vov0SJlzECfQHv4su7UCACr/mgeiXXcPvqLbweg7lRDvejBTWv9ahV8pEaN6/PTx9XruE5YEL6qy
/OCoIgV3uo1JowOO7YyZmIa8sre0EtG88HmhsQv7apfQMgU97sPHVt+eHycTjgSSQn6PcjtiJ7S9
ObUqR11Et8FUZGu1R+mwvHKbx/KYARcvHPXr4pEg08Nr4WLaL3HTlmDO+gqkRaXG7GtL51JGv35D
zF1R0IpYxxi6D80+2g87wrR/9Un6f4pLXTRjivQ6JXQ0LXXl/vWiHDNB0TKHXmIoy7ZOAQCtHel4
Vtm9HjhzyBVQ5xsx09miLqOjxKPw/GMBqVWuplfpaNBoYZY+jBbgSUf8ldE9jlfnCN4JxIkj7AEw
7nS6D2/ZlldnaW17tbR5m9NarWNmlwe3YIcOpeJdsDfYTNH91uVylsFYW1v5qAQcihVlgIGy9Peo
qTsl+uYbxW1v0OdFrPaRGB46FTHPuHsZlc6eB2Vf0l/Fj7ON+2AZ1vsdvXyIhngKtSeyd+L6TRhq
RZDRXylzUBm3c4mrZ94ic6xE0kiWrGysrpwYAdvKr2iRSFPJx2pAUmpSUfJR+G+6CVKDPjyvcT27
M4HyrDZeJKmeHFZHPWjcJKv3E3KhQdHtRXOLVnthHYjQ6enLuxx9R2290VsaftPKsKEZDM8ifa86
IWwt9cG6jcFCoAjtSRvzfX6yFsEfZD+ABllk8VdzIVfGGMK1Ld8i5nznH7tddWz3m7Ity1E5XdcT
O2t1xrSqfL2n2QT+MbrTdtEVHeZsZA3wT4tC3NYb88JEYm8R49GXIqZsrt79ZmoNRtPJpTNdWV8C
4BYLmTKCzG7QvQr1H+ByWyd2OSPrIeImluZjFu+edTkE5xiYodq3JMsq07FIUR07roEeZCfjnGib
JbiPf318A1xwUZb+3ujiRt5duSgio90/w/H2b4FVf4oHG/RxNt4iAeSgBYIy+KfRcqxP2z75DSaz
Hi/cJPJ/PH1EyGmnpiMlByFqacvWWfhCCkp1DYVwH/dIBcVDr9+Or/4GVmgdTwFu0N/bXXnGtoAV
QKPikkuvPua7/tDtBtY0221u2nWICEGTPADKDoi6Qvxbb6KsL0ujVGe8Yq3YQmx5gPwfZb/Y9d0X
owSOKpaOUQ9X5VjQt2fYKV3tygalnWk+RIHpIBu2tcnWaYO3T+LSZ3txH6H0eDrpfiIKjS/ju6zn
7LdK8znlx8t0t9BnmxvpU31XvCzs3WD7QJ3tbpmYEsdMmIFlivanhqdWMWd6UOKPbvQ97R2d+Aub
jrXu3CHjFCNzvQkTOt/dK6Or3W3qI024TYyq++CQeWJFgwq7rrkJK1fcib493C/PTam/3cr8vsWO
J7ub/o8qZxlaHHWhM6FdbYybOq2FgJy+9iW6gyj1Tb6V98qXRRlDuKspmzzVnrjLl9P1N0oY5/ON
fYAspIXp1cKyn843jZenQW6w798aX6Sb3F24pv6NCsl9cuNr9Rr65/FjZ3LRpAIoawmnSTauljgT
aWki9AtfhD4aUmlX6WvWPP8bNlCcwyNz0alrp6FLs6pnjU6mURBeE727lib1J5HzFmZy+daz5Xtn
Z+Uk+riz5DxWTLt1B2+4a/bJXr9vju3ttuzbxWl7Z2q1UlzXqVq2TJsP/yQbHlX197wlqHgWFrEb
NZpegrqQEc5d74bWz+O0XJYmUtFs7Cq3tjYRXZfG8d7GKsiual4THRxNm/ZY3nxPanJ02wehsLO7
JQoxAjs/FDfaFR37npoX7YoS447c19XfyKytHpJnlYFVsmNATZ7yBJWB8EYL3DZ0lxwXmW/hWgcu
Kf2Wbf+H8jsELrT51FhHDm8JfVPExRGEQkhdwzPMoS1pE0AuvEHpQfT8/Z9LPGxauJQ3YbMT3cQV
jlsRy+qu+WNWxsPypyW6Vq8CsTLtYS3FA8+b6i8/+FUWkcvjzzaaLXL++tW8tqStXs3BBAMmqFnn
1hUd/6px6HVeKFQr6wONrTyNvsi7gifsxmN1tYX/mMWz4E8R7UTE49ShAVKxLCHnRM7y7yF/LZr9
x55l/Rj+Y4BglvYwJAPO6lm4UnptWx1yfEfRQbTLUUmLgiXe5TfBQXiD6E2Do/8F3wvKx/Xf8NnL
dfTO6fz5guV9QfAOfmnt3Gj7oGR+RgYrj2xll+/GzwPJNB6LzXF8RX19/PrxkC8v5TuDKy8HRSsB
z8+mIdgcr2dXsmGKQY5yVMLBq5rnfr8LNrOxF1fyndWVw5tlWhoGIRNddp+FgUbtzeR+PLBLh4HT
xxMIBjypk9Ve6XsaSWtCbcKsMxz0ib260T7TJ/RayIvHj01dqn1hBCiGxV0PgHYVxqapEYdN0ZB2
vO0Ja4Zb9QG9ZfEm222JhV1aLtT7qREis4p+5TqHS6TOyHTcGtVk2ZbfHneJyb2u2q0nOcqriZjS
5sNkmazVrjyxuk7sRkoqiYsz1e7ro3Iwj8FxYnSb0fK506ay9G50q0VLp74Mh7hfNmN51Bf9sOmq
oXt2AZ3ajV4lCnjyIX0tYLpvgSFW+qNvBcz3ttfJXKuu4JmpjDER69SOgkZz8pFCSBUlt7GU34zx
sC+j6SUqhKts/IdBzXLuT6yvAqcJj65bAHBsSWs9RYZqpoguINPdx1v1bCGpFerU70Cukls9azuQ
S/CwJdSBcHDBYVF0X5Jtf+MGPHNjmkSQT40WSTsJEfPVQhpTH89KTM08vVlymSkNB/xd/ImC1sF3
tqCXZ0f9reBKRGNRe1ZRdD+9FoK2F4Mczqy9hPmDluz6CQkgpCcMy9/Alq7eTjK13aXjmKrQVBxT
1mpcoSHxd/+TsvNajpy5uuwTIQLe3MKUpTfdzb5BkGw2XMJ7PP0stGbiJ4sclv4rSSHpSwKVSHPO
3msXKVqAyno0Sltyh1nahpH8o23aTSkPh2w+B3v79FEwJocIDm7kieATOHm82NF7OACUpatFn/0I
CfAWvHu/xszKbjmVzmusNob3/UT5fIZBJkN2/ZqxQQ2Ene/jS7WbapqHvjRdaDGxNy/XzXprEfcS
Ldhp2S+eVl9123M7/MkBkvf7cdST21oed02UIWFzY4OTGZZWu96rSRx8/3Cfdh9GQTxAL1tF0GHb
J6NIK7ahrxDJrKsNaLumd+XWPDPI56myDkJpG8sc1//TDcghqK0YzJ6pYtSwHVWvGIigbn5m0a8q
vyvscwTOz1/Bh/FOz2SCdNqyzwZI8EvlL0Cn+m0ZXlfz8/fv7suJ8e65/uFY3pWLxNgmZIkyDtm4
B90brvPbtUJFGfRBCzI/vDp3rD29wv+bFO9HPPm5mtbRY91kRMMFsKUam0V1syN7QhAiqvDFVUsp
ISIkzI3OKk3OvdWTrV2y4DkOFb9ir9q9K6ltDkomKl21qnH9ZslZIpX+bwv/sNmua+caJwjefPXi
nNxcwoZI5cTITLfTtfm15BhAYWSuNLITirsqvrOd5hjP9nbWw2GfD2KHvfjYJ8Z9uWh3VgqRf3FK
0yv0nEyrQQAHU166PDvY44xTdyAPgTRzCCRPOKc6NyEEFpZHd3TIRfboP9EOCdNrtI+buTdIPpb9
vs+PbVrf5ijpBXSGICYfnURW5wrg59OslaOv1tHOhCiSODM3LXO+seQ5CsJKJmiUgDE/lYq3sB2i
QA+tx9quYk8p1BKnfnFnJ3MOlaC9LcwwvKxK875OJDLfHKdt040ZWeKKqOq4u26rPiHsvC9Vxy3Z
hR8igLNqUEiSQYG7i0mCm51hUwlrCbLFVjcqLByMw84UUfFRbY6ZsW3je8cD/YINXrvPoxCm2TQ5
wTBM1UGYRXlQ9SUNTLmQduNsWj5oZtsLSzncabM8vKZFq1xJ+LWuk34YryVZqFsTpOAAtzg33rRY
L3tXnWfDdKmF2eTFyiEGmNm8trIfSi/3d1k3K/5gd9VdZsiTb84y0dvFRWUSOdikZlB2XeebqRbe
x40hrnopQuEtAIdcOGF+ndLNyY2l/FH36/9RKevi59zk8mstKbCutSbW+19h3DrToY71rGtpgycE
LbtjV0q2RVkmbQwFGZgZqYhopFxp/iSZNCZYzIu6NuDViXyoJbcrMVDDSEmMJDU3vSDZ9jKfcqO6
cCCvaPdFH4fid72UEFqatnTiG7somsF12JA4U5RLCuADAQ+RzllrHvIstxFbLFLCFi2seM68sDfq
8nfkmG0c1B0B4k/RUjdUPOGmKb5iSZlwF4WKwj4E/tBMgU01HoBFZMht92OB1RT7jRFXa9T9vPQP
TWjIuN+jLtRBT8xp1qbTcQxJ4K592xzl8aIfCDd0K7MwSk+OE2N4IxOS4GRVxLFEguMwDPTn5Hnk
nFnZevxTryVNwBIia/fK6UTM881JLIeaB3U0hG+EZcys/qohEz3yuimvKn2b20nd+mEEOmXTaCrc
td4nRnKeTd7OrKQ6uPDQssqFOHh1WcJq+CspfVWzG1lKZ94oY2Va3MOKKo4fpTHMzRrefgyJyCfr
sxf5D1GX2MaJ3qjD7HUaJQKFvbzrdEAqpt0kf7VusCWOsK1waNn3GrNKGuzmLXbU9DgRrJHsy040
+WWdyiOBkbrZaLteKnQuMDNfWYaGLxfpjZrRNUUzDpvnR6k1+StxwzYoWK3XWQDlvvllDMs0/jBg
k1YPTAWaf1K/1LVfxk4ybYylSFR/HGMN90jSaM9RY0nCc8qsPabFXLFNiVACQiN4OzDbbevQ0wAB
3cFtMCHw3Yuwsftzpzy3g6zedYrUbBvm2UW12MWh0hrSpJl8HvgsxWui/qeV6pKnjAAQCMeGsmMl
+s4UWetVFa19Mj7a27a1yHNsu6t4hTw1LX9QU/WjK2CleFQcK7/utfhtdnJKxhQhXad3aIBn7XKY
8PO5ltmAAuDj9lR+feIMGxLAh1F1804nbKazBQGGaqht+BYfZkcUR35y9aYfuvSCCFhU0EKWvXIa
xS5u0tZrUx3WyZpurmQtnDQrO6aynS3cQJJQd3UoYCzAiel4lprVgZCE+pIrJjVJQ0ngE8VZ6RrG
XB26Rjc8fFy115bwS9MG9keBcNfNk1TblmoTeuZiWNDfJP4byyn0Ixj7wq8zej16PaBQtLuG3Hrr
ECrmJsrDo6I1rVfkw0FpK8nXevNHLSWXBGkeJMfw+yVBYDxQKdAsPm0TqMarBRN/1snWroY/GvAH
KwtxICR+HpV7w1K3eZ8GdYUUszR8wXZSJ89KWrGrJb+nopQImlbv87DfTlrlNc2y7arIb9boW3JB
YQ2ox1wmdz2BdQOnAbv82HkClpgULQ9WJ5MrlDc/27BCCBnBdYKTtY2msvZSJd3n8xBwVblvW8Vh
AbQSl9hcdA2jkPblArNCGV6WondDe3bXRPJ0sh7oxHiSLu+GOdnbg7b4rJ6JZ03qQ1c+h5biqZXm
8nqPHd9Ra+S4ZIvosWzsw2C/WdkwelEPBcm26ltzmFM3dczRlULQGtOo5S70LdLlbXXY9Fpo/c4k
otY1E2LYooYXXZE7LCNEGVRJcqX9i8RENud25oikli3FT4ei8LPWgrvTa/t6FryHpPTKRvSeOZrl
Doi5dIxLEG5JWzzXZv6giX7LFjBujaIRZKhX93NPzvU8b+RuTG6yaExhXxgla7e4zzUndus4fZDy
IvslEZIesGIwyrgUgJs06TibsXO5YJL2xnYiW0aw8g5VmB9Dw75LNfMXvb8ZKTrlicncInS+tepi
ay3VDUCit9RkdmLiZDsvKjrT+hx6lSkeRdlzy87mA4GdL1YxJ/zyxYjzt74p6vEqKYfXvpVBrpkt
dK08d7w0UZ5IVw9Sq3yQItZdq7X3RinTV8LZoE1PilE8lJ0tu2rBTy3l9Z3ZAU4unbvWUG/TGNIS
kXIbeTEHdkBwf0sb926p6g9ND3lFTfPMS5DsEY6Sljd4ABM30oXiq0AO3LlQrVtDnvHJLcVV2zih
t+Rl60O7EXdZiQQg7US2AaKZupK2UsqT6C/sodgv9UwEwLmgF+G+Br5JAm4WaaQHY+wfouqOL/Te
rgqqgQ26HMn0rJ7N2ZTyy0EfVa+JowcljV/UouGkIm+RsBuwhvKDnto7u692bYaJOY8OEicdb8y1
zHOiUguSyHw1lOJRaWtKfUUEHncyUIng9bnGJKxuxllud2YkXQBIe+QcQRkk5/2aat4cSZiub7Q0
PZBo/zAXIQQyyv2ynLh1FN1okfwbkuZr14tgthdWv2kvavXYp9W2c1qPf0JQ6u3zwinNcEoODBq5
ZMPfrk72YwyrWIsn1y4GvtHGuaHMfOyHKXIlK3pVpLnwKvpZiwplLpNf+441QIrrYDLNa9zUt5Ve
PRWzctlV2XGSm2sihBtXmHR3Lbn28lmjaDbeL23/ENrStVaJG0xNP8J0/tk0AxKCzo5hD5q/J7Px
YQrQYjKdcMPO+KQJeStKTriTKUuuRLswT4vSa8o6d7Na3PeTdDlV8r7pSP9N413owDCTCkSuc1J7
2ZLt+lK0F1AnWSP6SN7XNnHTqqo89Zr1yyyszjem5SoWw5vos5twmnHiVuOvCMMKpJ8Fxhdb3Sab
8xs9VC7KhXx7XTsWRflc4+D05HI0LtLF+dXFSFb7/Eov6g66VxX6cWI9Js1808ksd601o7DNk8CJ
WIAmOSbOSDeX3RRZFBPVkYDIQu021UrRsxLtKU1nQEpSdCNL0uXYMUlrp2g2/Fn5Ft2EuAblZoJS
bXOPTNFpYzuggEfwdMHYN1EAS+tBd6oHVhJ7MxYQunJzVHKX0+UYeo5a2SGf5JzuSjK6t9LQRVci
1tDGMOn9rmkiVyfl3K2VhGuFUf0U9Vi6s0xYVz4VfkyATlu85LGYOfuv151EPzhz8wj50jfS4aJV
pB8ZHQOvjzUpGEuF8ODIeAlH7hd0yP/ERcfNddLmXdeWVBsBNoGVy7ljZoc4dqonHLCNhzzdcSvO
qNtmTKglwyanMjI/Vo5NTpHOuUElX9iPcOWilbQvc1v6ZZCItZNKpdiFQnm1lWEvd+rj1Kf39lDN
F1OLOUeVwp9Gbj1N0xKog/TTzKc7yH6XZtRbXqigIsoSbQvi9UI1ureEOCZOfhNKvOgZPqDgUxqj
gACXxddIG4eXrlxkc/tb7wrdF6WEcLAR7JFOA+xJK5BXRIKLQBnt9Vb87UlWdtuq+ktS7C4048yD
zsZRJtbuwkH/JTrT2OppHagivbYqZ3aNxso9o0SNQXjLAaDppoxS2KJJG3rJrDxVrdkeW1mp/aVw
fqeYVLfUr69tAMubSGoaz9SLS2tcbgHhOYFddxdpav2pzeLC6pRHRwzXqRXuVWU+Nnn3pgm0eFEH
qi9rq+twCHdYvQNNgxjYaAets15Ia7uW65z0Jk3czWqZeVEbpvu4WtlYuVN3iedwr3WTZhhJPkur
X1Ey/+4lC4pEHh4yHmoTqr1E6HK3Y0XV3EIS8yaCnQpcfNpFTXccl+jA1L0XangHXmZriCL2Iz27
N9jHmPD6lSO1V5IzNYFi2sutFKM6HgzpqZ9QFkiJgDo2Kdpd5zT5oTMLZHgJXgZS1F29KC+ViYWV
HtBeqNr9UHF5sYnblHPnIES0S0NQsBwOABJmlsdF6Q/h1xsr6SQGk8G84DJ9rhOgZfIwasHSK2D/
sqQPJshcrmTD1xrm6VEachlAi3knEPpctwVaWrB87ElVRYS59FzX+vMIRHQ2rMd+yC7VVq3AaU14
O+olIe/P8JRq2XOy3M+GfhR185gqDVGPcvsgEtuAUocxNNFQravt5Box0DHFLEy/0rtNmyf7JLGd
H0Ums9iPjj5ssJY2gVVh7OgtmGNlOg6Ppj4Z/pB0IK40SR7vk6SFSC3LBHvbk3ps9aI9Tj18L8qO
FsQM2aq8uDATzW1tJftj4Ly+03utc1xOODYezUoPeIc/ufVuhWY+Gfo0+NkydltnokBid9E1EdxX
IV5qN2yTh9bQIZ0xk3xrsBPXtNvnSStvBKEESia8rhj2sTW68sTf30v6bkiiiKDZ7CC1ke/Y8a4U
aTB11Ljl1nNIRncnqbmV4ej1K5U3apajk3cP8lIf0kl3k47ZzX3SHyzlB53iO63kMl+/WSpha0C7
iDV319Ojoh0HMfgaJ688MXzcObTtO9yLcX0BQMudGXCGdgv1qGmuI625r2yHAtXt1Habzgo3/Dau
JQ6mGUwWMQfqj07joCpz/y07gICVU3q9mcFb1aw3pegyv3Rwf0TysYzzJ0VJAoM+ZMtBGC30WAw/
OsVwndQIIid/MIGBxkvvOTxy3ITQdcluiMq7aSr5QKl1RkkguAso/VUIvTRPyQLsASnPw60SP4MD
lJaEw8+mlaMgKt/m6FCYzp44v9sGhqmrDeGLVEJSSGtnFzb51VKhDWumO6VzPDVermMHXN/YXFay
kl/MU8U5q8nzCnRFpvs8Q+KbPQukhRzzOkyrhvqQU0m7rknKfSU4l4Zx0foWzFR7sm7QZF2DN4pd
IwfJXVjJQ55FLblJMURGW5r8UESzq1fjdWHoN9YKCu2bYi9HdhBOoH3t5EkR9QMRDz9anfJPnM9v
vIWr1JnFnczxfSsr0osT68c6Zm+HyvdLycO7UJ0Da2h8mXMSx3hx2892S7HR6jx7boHYirm7rHtr
9kJJPEHjPVKS2bRZHGTFkO8wqlNgVtXZtSX55zjRnc71/CdrhM2fN8Gu1cpdAlI0yvSbqaBqDzDA
zfnp/DqyOBuEyfRjzFrIl+lS+nMvP8xmMd9glOGgHSowbtsBvbqLL8F02OdtuLMZRTGD/WCeOBMr
z3Y9VVxeuzsF6Is/dLQo+HNCrtRYPzVjxi9mBUa9d0K2BuVyTq5bZ2fFllcT3NyM5tWkoa8RykUs
o33TrpSk3nPXcAu8lqPYhLnlD3jN3CydLk3N2uUzQE3dHrdzq96YBRF+/aj4k4MsIBl8il2HETxx
YccukZSepcepPwq+QrEsR72K7kpmQpYVF7JaH8YSGKrQbzIWRHCJ+1xOA50QYmpxig2X27pvxHhb
GnHoj9U269tNmjBVS3Cgww9jfsuS37kGWRC+SFbfVe1Nm2f71pBfYhUPUZbuxnHGxhA/DkpzxV7n
OmiETWsjSQ9mGbR9tBOl5c3i79huLeetNiGMcjBI0wBo6XVe7ERqB1PqHJaE9MVRod4be+V4UeeG
a03l4i0rYm3ljeSDhE9Cu9GrsHLZp/6UIxbMfN8ou7ofj9V0NYnfE1BRhc8XGifCN/VtnpwrXTi/
yYHPuwIb9LQRY7VROqAAraRhBZO3bZLImP122Wzwl2+x+AgvLfNDWE29a9iXfCu+2twtsRFIao7X
RuKWtqkB8fRK6ztduuVPXPRXVd1IbX2YYvmKQh1ORSCC7foyqOvXz7XUvIBV9HXx06rEBckJnlA7
dK9lkAi0OvxB9sSxZmJxzn4a4avZ4Qmp8tJrFT4YENR+CkepELEncdRJlZgKeJodVOlpUCPXFg82
m2cc9rcqOGW2j+PQ1tt5SW4SKdspKas5XaCJKogwHmr+J9n4p86Th4QqXTJjgmEbwgmyLZR68ew4
O7bGRRIF/TwHmq2wIbOZZrOXKP11JIwgLSB12hfDcKfARF22Vn2cVpJ0JL1J1t9icbjMXRbVfrAX
iKFRwHIaVRJn63DbtdKG+jxLUs0e3NlcMPKhWPZjQiUBFpBXjYPbTuW9NncbSkguvUAu0Kyzie2P
WX1lZZykK8OdoZbCYw/mSVwmOccttoaqL9xMlX+k/WvTs5nGh3aSqB9R6wrRKVpJoPDXi3YMQJzw
m1qbpnFIG6p8JR89ebyxM7YSHBRleyyayUulv7rIt8myT6qFYlwHXEK9izl6FK3Y6twJzbF2M4ca
9/QyC5kYbHQmDuLPSUDApH85UNCek6Ol2B7lp93CZTfjH0PYkZsohKEteUSZcKldK+SKRCkodLor
oWV7LqRuCNu7MpOrXHLyGyOxmi2wGZvj8CD8pRvNfS0m3aPPMkp+1pvyHz1EpruzzHm6oSQqoq0W
/lGj9KXsQWdB5G2il4GjyHaorPr6+8bZl50k4EBALR1gNKcNVclRoiVTubHIprzROVCY9gzAWuR/
Kjku3e8H+6qPqpv/POvIKWTtRNVT23KvLgk9JOAL+6r41dbttlsevh9EXRtvHztVtBwJVaAZjgf/
E4YojwzN7iOOGDCqgwTNdjASDq3gG3OIb08CbC7bKpAuLVTkter1/w2o48vX+j9/w2nAsa6QqdGa
FRtuYcgXSykNjQtpINpywS7vU2IwzjjUPjePVcCPqHzWNA8VX8/Hxni3cAK2rMV0x8bezM1zNDVn
RAafRT4ngoYTeV1TWLKQZ2G4kS3NG4Wmya4exU1T6TYpJW330ms3CDn0P0J10iu5VZtt24YAtsPc
DStp3jVVJvtJyaX5+1/888tepQjcCLV/bo9/ev73vd9UysJJkwxovKnfoKVehiuJnV61lDMjffGW
gXTIFrw6UHLGqUgdyw51rYr045w3vPw0htvvn+TU5/1PyfF+gPVR3z1KbLZjonUMIO3sbbaLDisu
1Fq9WP+Ffurz58h7e/c0Jy1dETrWVNDtpSL0YCx/JScoCvXMJ3/Cb7Q+PdGJSKtOBrqoLYOsSnf6
BWIjBbHlr8YGqgCFq6XnJf2rCuTjCvDxwU70MJRBhsXAbEVZxdcP8mUUDO5gETEjdtVZp+BnRQWD
QVhDtOFgZT4VFYVlO3Jzj01Xt8abWOjX2rLpY2OkPoanjeJBLou376fJl9PQWLF4SD81ons+zhKp
xuoZkR3ghqNzS1VpJzgkfj/El/Ked0OcTEQhSqxxcB7caID7uTQR++Uy3WM/mj2pc7aGk2y/H/EL
CQcv8t2QJ9MR4nreFgVn+FXZXkZueQWMZzuA56VoUiDiKLbn6LH/nzF1JGFYm1TFPFk2F6lqZ3Vk
pgx4XLw56LecIqRAvu+5Re44niMd4Z59Tsb0eYviUVEL89PBPVFPTWMZQOUkxHbLFkVAEOBjUON7
7bDSVOfdOffD1w/5brQT0RTSxcTWZ0YLL+ur6Z4oOvLTw/s1fW4lOfQ/zznQTxLx/u9H/27E9fnf
LWNSKcDgrlX/NRnSuF4Iwst+h/58Q4T7OvrOugp3pKi55KwcIj9zp9f+2LuRp+6aw3nM6OeFDqsT
AkPZUfG7fPLMqUPP9oQTxY1Cs402S00q0WXumKm1n5CZmbszM3ldXz6uP+jFQK85NA/Bm56aGiSz
M8ZRYvefAOZuq820s8cDLbPco3Kju9x3vWlL1DmmwXQL+CBAQHDmT1gn7nd/wsn321BfdKjHAPh/
hXsUbtco+cwjP6z1V86TnZ5FXX/1knleG4Ul+jLZOlmUKnJu2OTRQ2VJg7v0ueKcLA3/K4TrOrHA
DLwb5OSxRK3nol8YRGnLCzl7y7rwGA+vZ17e589Tw/WtYMrGJU3V4ORRep2ApDhmFCqIu8X4N2en
2/VnK2tWoWg5c6z4LNXmsbAH/ydQHZ3VyYBhHzdjoyH9s4pEHj2L7Mo0GEM5ouI+0SXyI1rqspdM
+ghdLpm13Cs4uCNkpd7yoin5uSm8vsfT6YMBnNWJoiUH9ZM/KDcQjCppi8dfSW/0RHu1u/5Sqw3U
AdGZc+W/r+FkLJAOlmzAIdM5U52s+9QlF9UWMxvottkb8Tant6ED9qSSQtkLlRFtWrhsw27FdUjt
RqG2NGyjfieH26jwuNq+5vfnhNeft1gU3+/+qJNjy5A4athYNJEk2kCIa32jPxfH/sWvDiAEh+la
DmOVOZXQalY9OqJhmeAO662ieWqNx3/o4219bkn6PKUZyzbhI6HYtT6bVMIm7qzq31irGUDzKcbn
Hpajg7kR01nd+jo/Pv6mH4ZzTu8KerykNIPwOfUHUKo4yJ7M5H99dcVmZ2Koh7O2wlpPtjVbJgkp
0yabwqHsK3N9aSjERTrXi24E3y8I6ufV1NTRiyBzVuFBEEzF477bz6JIHbux5ZYc/k6eC1qft46r
Ay7gKItkzJ+fat8JrNvkhogfTrWQ7tPb+O0czED9PCmxYKuANTmoYB85xZAspEpNXNax4ZjLtWzn
14My5hRtyyPEpGskdMutmNR6qyCDCvTe2MSydoRrQrYY4XCIeqhNw9p8ytrwD9zKm3iy9tEU3Sso
SeiOjCW6hVnb1TN5W7HpvH3/Fr/+67W1Jsti92kXtk0RdqYNfJiUqECamk3X9mduwV/cn3hD/FSm
pvNVfVL4q9OiSqkgnmu1gCn/0jmaY7+RtvmGws8ZLA1s1M+znIS89QcB1fspFETR0rleFOwRScnb
JRGkDxf88SqSf4RwVM5Up3/Iqu6myglJzBS3argOY/mLU69gPUmacj+oL4mVX1j6oyLv9YrMLcPZ
OQYNvZI07aTdtKa5MZf0kprtlZCjyDOr8dkZxd7qzgaynjjQ2V55fe8eaP0J383z2hq7Surm1cdT
X9E/2WTb1WuvH895ak5dyJ9GOtlgSHodcoeTtzuRCdlqyT6Oaai3vzioXUZmfpHWDyVSvFTrDpb5
WhQ3pXh00pIFHx2sY3IBT/1Wo2+VVhc06M7cRT4vX+t+zLri6JhFwJx/fA9F0qdaTi3XVeSfSXmR
26+y8vj91/BFOYWrN1Ww1ZplAbk5WVPsSa5XIC5agWC1ozY3/WMCuHZrQTpbgtT0rfK/4Eesm+nH
hZlRcWuoOmydz6TmqVcn5JxsoSn9567/oQ35dlYvlOJtks8hsL56i9QXDPgC+Bk+16S6KI0npNMU
SUtaAo47hs9md87Qfm6Uk9+KXWZCx80oZm8ckYpcySJ9NDrl9vvf6+sTkco7c/CtQwv4OCXyPM0Q
kXIiaknv0zrP6VNarPnBMn59P9BnyxeHQQIf/t9Ip5dDKVkMIIqMRLdmFxvxJunLR3yZsatO+k6u
rWuztp+zOn/pk/iMvfzLNfrdAnByvkZEYsbSwJ5q686uG/4sdrY583hfLppYH00LL7IK+PPji+zN
dDFymTWGK/eGCEHHWpkewYzlS5mfqM+cuWx/nvGsae/GW/+ed2uaKbVtrLQ1HFPbOjpReyE3e73u
jzlWlE69//7pPk/Gj4OtB4l3gw3zejUS7HEaP13ZI5SXXpBbn3uHX/5M757pZM6belcmusLqSWfz
H0OppDP9skIr1uNjR5baWbPlKVzoPyv2uzHXR3/3aIucZTYnA3zcwp8hMKYXog2KvR5gh/CTNrDv
xVHv8VkrQbY5h+P655b7uG59fLEnEzOhYm4MdKHdaUMzygyq2m+v6BxdGKRmu/LzOPgoR+jc+6t3
EAyD3h+bQ/sw3FqHNW4pwkpw2d2ip9GP5+xhX/wa5grG0TiDUo07rQoPUllXk4XWSR6eDWOhy3wO
2PXVdvlhiJPH13PFFrCT/3OukYPaK1TctaSMjX+nY7zADpg8fZNvWsXLx7/ispi3525EX2xYpung
M9S5q2AFOv1w4xm1XF2vr3arbUYR6I5X+BpstsRbDtJBli/sl/+Cz/LFevFh2JPvFzMIJoAFQsRa
FiRdyksoRXorfW7YWk/n/HHrizyZZ6sBnI2Zmygb18llVB/bPldKFYO2HnohQqCCvgIx9Qiv3e+X
ii8MZCyBVKEtFVEfRYaTtaIpYTZ3kb3aihEPJdx//yKQ5yLRBOjHAFdrhyVYKTDndswv5uuHgU9W
j9LJWrT5/JBaOz1bLSk/Pdce/8zjfbEUfhjlZL0ohBR3Ng5ipkts7yq0M1EJVnVd67tARLe5nbpm
Sc3vPFT9yweElEDvYqUvnN4MoTclZpPzZiUxHeWBkI0uPfPrffl0GlcNfT1MUfX6uBqWohkiB+KM
W5r5xrRoCzeVO1bTuZX+ixO5xYNoFoOsUOWTSZLYmHfsCN1Muu8ujN0EEyp/QOxyFtv8VTXiw0gn
swI3QKPJUrjuy8VDD4moCjKYS2tO3Tnv5Bcvjy8L8hRUY7LSzJOp0XTtRGKbTfmq/bXUyDvz+zB6
+n7+nRvjZMUMJQf39YyMQ65fi+WylRqXisGZWfC50EvV5t2DnKwWjujmfO54EKdTLjOLhal+W5Bf
dcauyq/6hH9r6N73D3ZuzJPKFMLdMWLZ4OXpf1BJ+nNxbbWkrYoSHurkG2bjqu25uJqvZoetGvQs
qD0wF095mDin5oWUUUZNfzdwOU118OqVWVUvOzWfAwd3R0WNQdHvYyGdec1fNBFpuVKLVensI1k9
HV2BDSbnWsoNwuPxrM2yM//Be5Ob/5Kyt35WH7cBisw22xy8KIzup2FNpJw6camOjitvl41N1Ke/
9i3w6Tlb8CPe/GKeqSV8cbyyVqAfVwsiC0gzPVlQom62ZkVaHD50dGey6ddFsdH87JB7yp39mmlF
MFp3pXXX9RfrVxn59pmJ9UWf6MOfcOrVrmzKzmPLn9AG1CObH1EVuvq/yEpMmcJVpBQx8+V5huLn
TxWrJLlYJohBOnGny/W81rxW7oxryoCZHfu6FTRE0hh13fefzhflIUai9oRWYi3jfSIZ9s64dMDA
3CKvTfXRsELTG4chV9xQ1aKfWoLwxpyW5mnupqgLIvbt9GhaUZv4o6M2ZGzj/D17mv/8RVNW1CiL
UQeQ6VSd3IgmrIRERojQrYS3bGS4FKXuto/OS+nZPtwNxEycadPA8eU7+2q6+f6lfFFV/Di8erKV
OYs56kkeMvPkYqv4WWB7nR+y3WzWwASq7phmcQU9rCqEjP+M5abeA8nanStwfvERfPxTTnY7GnUL
7XTeRPIDi9i+FW79LP8YHnBj7rDUtxvUnuH9QiTK+VPRF4sMIhI2JaLgQC5/6toV8jJTScJU8Z8k
GEIf/WE3uLorb8RO2ktntvbPJ801HYSWpL7G9n2KPhxSuZnrBtdfZ/c5SaVSMv2uTT3bYaOVcHrV
2rkzyxcj0gOATgeBCK7/6dm2xHyc8Lc4GJnMzp2N0PFFR+y4nYWdq9rdmcbO51MYcXcIFLgr0Htl
z/g4r6o80ZfMZNG2dGXSvDAL49ewkdErfz+Bv1o+1lhHk54jLavT5SPhLCG6oXFcJbozJYZTHiqy
fb8f5PPDWLBt/meQk49EbulnazWDLCiCsawDCD4zwhdNhnUI9GrMPw1B4Mn7mlNbEeXU8vNcqofh
ggz344DbhKRRYon89V//D3vnsdw4lq7bV+moOerAmxOnegBDUqS8UnaCkFJKeO/x9Hchs7pLohhi
d41vmYjMkNnExja//da/ZHFEdzwzV6T/stUxL+/gc3LRoq8iyrgmex8iFYeBzrtkidWhQZI9lvOR
ONrBt7Xg+0h9yWT89rY4+Iyl2YWq3j4VvwWNeJcW/RZ/5Egm4PNaZxLfDbNnzS6cz0IxGaaztMDJ
w/gpivQZpYHsAbPwmPTcYnPtmQsfRlse+l1shALQ1Pf7gqRQo5yjdXEGaS11+ypAMZ5WcJtAqNeV
5t3Xa/LgVC7BXIim7K99k8FvMV/mlGdsTK5La9tmb1b39PUYBww/JpKynOWYIu2074DkxLBN2WcQ
Gl8vMyrSmtUQ2S1Kw8d9/QNXEYNBqYG5SH4Lg/PjPMrN3DSBQGvrorpe34AsoJ2keiO6paqu6dK9
cVKs0AdV7eQm5mDe+A/pRt8liROvjzkpn+OGtAEvWBky04pIkvbjZ9HUWU6yMKJ3JxO8BFFYml9n
IXalZCTfYx05LA+YJuZSa2AiyE6I5ZPFaUyyXo6jgsW5jTbGfQhshcSwqwAXztfHBNs+73IGoy9n
kVGSNS6hj8/Wcd0XecpVN/tpZvf0nthp6ife12vnQGb/w3W+P8xghFqf+lgWxo0/2sM2pkQcDhNW
9IPU2/piVtOFirT+PDul3d7F57RM0A6iGT+lrHPnWCz40HO/t7T20tJyF9OEkWFfBJSUDe33wZxX
Xz/zMnMfT4IFPKZp1I6QF/wEQFSpzNNVgZr/lIatXqABejY3vVnSgo+usxU6Bj170Y+vBz30WCbC
LUTnkOOiNvXj64xFH31j32fQEI1m6VTsjgWrPh+nPBaLkopDAlaf6kGmFnHN8WfLPr1gQWOtdevc
sK5Kvf8bRsqHkZZP8u4oRbUkozc2onELgYyFd8F5YEsj7TuN+/WsfT4+Tbh03HK4XRw3+3UncTH1
4mTFLAYULfr8R5rTla1p669H+XyMkALjPqceXQe4sO+6Clkd0GPBvs7p6fKimVZMXRkR2xkKMm9R
TOCvO1IYceDB8JOJYgKL5Q/7ap1RUepi1LAGTaWg48Kkqe4sN6X2TNW68pjTeGBlAPrERYNXAutu
32qR0lwbREGhcccZvBTZ7tClvTfBWjFQS+/MTbhJN8RTo9Uxf/VAoT+nJSMvADwO6X1bRagtPbdU
FFUGBH3pgUZMhVZLabBLsiKzW20XzXa69KdxhReVbNSe+koUQwT72F1xIJbLR9E0ChsWUoq+P+VC
MMYqncbLR5FWiyRd6OqaMyon4+TKN8UJzvtmEmkCWk3F37g5Poy9nA7vdgzA9nKIIOTYuu9pYNfw
H33XACi1QieSRvbNseT9ofXFCYeOHLcHVZV7/qpF7h1BJQaUhh9mplDUKNiJ8vz1vjl0IfJYf42y
Z3FLhWL488Ao6Ul7Ir6FuJ40jjjV6xKRPAq+P7RNf2I58PwofNt3IrQ2pLvBGBGoQ+MTPTdlVW0p
hicqH22q9c9KKXIPzQaxMvHohB5IrSDLvEBB/hx9/1mRl1Bqfxk980IBPoaxQoudVA69vasZ+Rvv
F9rh6LpdfvHedfVh4D1rvBj7qpOiiUJcrA5wKGelclF6xUnKeg37TfY3LmBqc8ANizg6+qfIb+oP
gWjEvW9XBhUxeuME+bH0+cE3+W6IvQskK8fI1zKGyH5MVNX1r91btjacwa3t7rI6RfWNmufjYukH
7mCUtSVwRZRLqrTHf9yFVV5SypfSwKjM7c0UF89FIx9xnT57GawSop/0FZFGBhj0cQizmY2YZmCg
f0JhOovqNJkput1KJNP7xIBYoMeXUtX+jetEN5bYr0FQ9JPHlppFUvXUq9taEZ/ndSzblZC+TaH5
+vWOP3SsMAxl0+gjL5KpHx+vLs1Zb5AcsvPCuvXlRa8rQvTpaNnloTXPk5AZWi7JTyk+QY1lq9EN
DpZTExBN4gXb0mvvlh32Hyi+H1oXTBr9bgtr4VPVW6XOc2rBekei5UVCmme7iFmTCHPzZJtLV+KK
3nPvmBd/aCqRZcXeoBlsEXz/OJViHvilzz80MwZXiAI8hLrmRWG8+vqNHYrX8VA0XVJXT/R2P6Kk
RsEE1E/n+LhqTEenxbUq30y4gZtmLTgtLZx2XpkrNFBINjoLJ+bYCXbwSQ3AZFQYASfbNz/kQBtV
lD98u5hp9ZQyy0A+JNw19TF+06HNZxraglElVfupSlmppzzXRfZ3aCYnuXU9wT4jGilUYIZRYDKE
u6/n9tC6oVNyAcJQz4h5+vEVduXSMyqnixGnnLddcJpZwZFinwOVRgQgRbKXCmFBAtB7Z1Yt+SVK
YAR7srmPXFRngwWcnq+MOE/dslefx7ROr2TwGa9DpDWXYY+Yx9ePeeC0ZhPistAxAFJ0fwUhYT3O
YoDZhr+06KVW9SYpW8ulzp8YdBQ+GoO4+XrIAzOLkj4gXE7SA/HCNJ76Vg+Js01d/DIlyTUH6JEh
DiwWnGqJYDJByc+8wjmUwhYUiWmnuC0k6gqRjYAG5WWc9ZZjFEK4k7KWolE9LFXpyJQeer4lW6zi
4h+I2EQVaWRBJJEbWSoCOXN7oYzRsaWz2Hh7hgMBIa4DXh59w/vOkw5AqPAH8tIpkt31TfizAoW/
beqzY4fZgbwU/XXvxlpm+52B20JMy4SesdS1tkIHsniaugvruvQGdymr9WA6pCQtvK+XyYGTBTVm
wuXwtiAQ7j9hoKAFG4uLKl/d78yxOdNGmtJFPz42lYcWi6xYCqX5CGpzzX58vFDSYhQpSbtVMDnS
0u4vjfucGaVPHqsle0x6x1zV6/RMPdfcv/GM74bes5WsApms7mdGoEdVtjEQNy0F3KSyQTzvbwxF
+gHeN1Y9oa6PT2llcirOKhnVXghTxH7lKE92YVKj/jWEhf5f08s1YD8YSxqhbIKt+6GnpJqSKaLD
1db00V1kH2bj4esHOrTN8PWWdUlI6VN8UNYiTciIySDQhNJpXCL1k0vfvh7j0BpEGX/xg6jJ/WR6
TXKtj32qEadTNaT3ksGrEqmxDSiFXw+0vOi97UzO+acLwk36qYm11ax6TgGQ2SrSgU7ehIWbt41J
5XN7LpfJEZf1wNSBpYBZT9KXkMh+dr0eR8TzJNaCKsRbTctdE7jc1w90KJun4U8hJUoCH8jQ3nrr
JSMolRhjOVfx/WPPDK9adJaiwLFihGHiMyN8mUVr5+uer0K5Rk3gyDl8YF/Tn0vhAtW8C29r7xNI
Y4QftESy2E2i07YV7SMq2i/hNGwjRXkqO1C1fnTMJjuwZog+8g5h8uKM7PeqFEOqFwbSEpyWwWaI
Nn1oC40zvwRr3Z7c/ommi0lw/gNIzIEr4cPAi9397phGJEwoUBIlukLXXPW0RLAXiQX9/j8oRj38
kDDEuF6XGqw9A7ceqzipwhn4zSlQCrs8IfAkvQjeL0JfILqhshKO8mEOjipTDrIEPhbwwccnFNXC
KMN8AlpaGS/TVF1EcX4lNdmRnMuBzYhzjEWNN3SgrUSMfe4dhYcztEA972qhurSEBxTN2+vaSsPv
R3bKgZA1VspSKKdhMNAk+/GpAhk8dp4wHGq0421yrl+lKWjWxU+pnBAFNkc5M65GNF2WYpvjWZ8D
pwFJCHLhOt7z54zgUGitGIS1YJdJcDblyaWcV0eqaw494vshlo/wbmmqQRsHExPJnvDXyqbf1B7I
tKOciEMvTllAHKxLPIR9MRW1hr3aGYLPHRdcxKWAZA1yI0q9MhG7O/LWlt20d2IjK0XEHw0acnP7
wc/RDP24S2M0WpvTXpfcIrlK9OcCSPH0KCFiH2WxrUzKqhfXQlwcG/3QO3s3urKXSJnqKSaVyugP
KPp4gOrXhdP2FIILZwtNxeg3x4pWD+y998+7j1MZ+8IXzCFCA94MdrkWn1t+82hm8pGL8NCDqSCT
gH8ucap9f6RCwF7PJeRz6+gWgVju3Je/8eLej7BnzSZyrs1myQjmmfL9l6P8nZqMBaMaUnnz9WgH
HgefFb+KXD5CA/uh2qmQBa0UNN+eFKDp3WOvBkcmbJ/NTtx/cYv/GmLv2PfpMazllBhAg/naKGd+
8qoM5xr6TK5+kp0Ul363ywuvjjZaijrspj8DAHfkMQ8sjg+fQfm4v82SWq/U5zP0oubqCXpPwfOA
eO3Xk3mgCn95VIJgJB0Wi31xZt8dI2M9+2FsMZtLKfoCghrnyc4kwYu/z5u22PZO78ludiHND9Nw
N2JNp50bDHdHG8YPv9a/PsjeGiLpj6hOzwdBsyy/qJAEcxBCrq6/ft5DjteH5927GSj2bzKxY1qX
iv/Eq87yaCU/tkThRXdh06OKCZfK/nrUg8+mIdeA/S5yhu5N8iQHVR+MFvFbq73wC8vLgvTIizxk
HIKd/GuMvfmrdF+rWosxljWbA/KqpFWkXS7sVYheK7U917qTrx9r+dh75/WHIffmMvLrBTJLSC4R
TuckPy+iepvW6JGmoqtFr18PdnhTalSViVA1IVDtWSqNVGlTGxHj7LbtaeZJ98Z1HCLc5CHx5oYb
fUPflWJTeX+rnBQXxxJEB+5Bg9oh3p9E5fqnMo7BAjHkS9yDMwSEnP6cJpa/ReishZN6xJU4UJ/C
njTohZbFRT7g052bQotCagNdW9nRwQYXgNn6idRjC7/+2CV0KFGDUSaTBSdvDMl97y3iT1TxaBKj
jrNxRIGu0BJUl9N0RTikWA9JYp3EiWLsBAV2SQhnxe3HPFghaC6thib9PuSZ/DaXAoKYid4fmYtD
pyBRWBIsBl3Wn8oAOi1BAEwHsjRoD1VL6VgseNrRJuFDL1cntPSz2AAo5d7SCsxcCtWMXJUofevN
61HiIBTrVa49fr2GD44DEY5m7iWrun8OzAGerz6g4FqlibHxswKGA090R4G4cD2XaBN+Pd6hhCNr
dalDRlTps5ATiu2JmqZE6qMQMX7Bd5suvxmH/FoJU8kL/Oki78TvaClKDn3fC7hDvvUD68jxd+gl
0hRBCxIhvKV79uMd46uZOvcBceZOSIJ7VnyDsrhI3kosxSNX98GhKDdH1gBr9VMF6qA0caBo/VJ3
3Nuo6Tuo1PTqtPp6Xg+d59Zfo+xLQSiDGYt5xSiJFNQisr1FBLFt1Nv6yMwdWDAYbAumnkVjftqb
tT8liL/R42E1YX6qTvVVl9SGF1WyV1TtESGaQ4NJVL5hU2EKfApnCYHZKHlC7cGodLPbp7W4tUiN
Xc+q1XQwsur0yMs6MI3o+3HEKfQeW5/6j0sjEZAh65b84rkg1W5uVO7XL+qQeUMvEzh4ZMyIz+w3
+JVqmalqSdH/4GhYpoHuTm/jTcWBmixgTckWZbum9UBwTarRu/tjuZxD1/KHDyB/XPtqLXaD2fAB
pAtznV9WdMNTb36TnSyO57Q71lR6IEBjcm/wr6lYdATsHeZaKJhhIFOeBpciOI210nc6ICLQkRX9
dIrLZqOySk+SVB69r6f60Fljora59Dtwgn7KCjYhdzYaCNxam3k1nswby1HWxnqhzR9vtzq4VglS
GppOhQq5q4/TGmaCLgkql1ZrmF6ov0194iSEpGrSc18/1wEjxyTeZVAmSoEvQfOPIxnwt5RCmLDD
i8JYi4F4bknlWVCULXo+hWFr/jH05fKOPphVJDep4bIoV9YoTPu5pN6Z5IIyW1mWjIYN4V1ELgKl
9Vn34kY0HhJaoVZ9kCkXkD1qmEVTdSyX/OkE/Tk6Iormomb6KQYcxHMqh1ZnQC6P89UgIGJc1WW+
kozCOvl6aj/nWpexKOhCeXIBpuwLEETxmCTIMhm2+gRKYMrcpVMjWcvfRkfb1j+s23LTuSqJguFF
PFabfvA5/xp7X5IAedq0twrGrhSBHDbJJVgYVP708iQdceU+LdblMclbUUOpLCIBe65cZI643cJg
kC+XN00Un8hy+lqVMspTx9yAT6t1GYr1+hPPirm0fP3d2gnmIRarhqdKEmZUlOcnAUqTbWrjedNm
V/HQvB55h8sB9mm1kvwgfLfcUfux2TZs0tCiKxHdP9FRVqTLnXFnoH2gePHVsbb0g1vj3WB7p6ms
RqzCjq2RKncRolqEqr0pzBzFLGz42ihYiHYczUfe36dDdZnUd6PuvT+DcIMwCow66KiZqOJJqbUn
Q4dikta+JqV628S19/W0Hlqd1tJ3L6M9R2PL3jk+xSgYG9Vs2Ire7mI/emgn8a0a1CM38MFhllQ5
FyQhvv3l0s1moIocLBRpJe5YRt8QtfUSOfpvLQsmkBPl38Ps+aZBZpWBMPE0KJusQIy+Aol5hStz
2RYQAr+euUM7gOVPdsnAovh0Delc+HoCJ8pupZoa9wjskp9cDm2xQsX9tJaOtk1/DimgCslJ/bOm
AVDxvnlboqSVJxbLQ+WCNy76U8CLbnuPrN7d7KkhZaJHfbbP++DjkMuJ826bx9asKbPOkEFqA6nQ
PXLFPfWpQWRTYFd70Iud+q03PPQEtoUrtkfV0H76Kh/3PbBdLHqsDJzyT5WqutEQQCPaYQu7Bu0M
BaXRVFwt8XXBaxAGJ0u/AVFKzMMt18e88c/rVqcEaIn+ka3Hrlu+/u75rQItmWJYiv25m05RNgSq
I4bprqu6+pcJ+T/fx/8N3orLX4/U/PP/+Pv3ogTJGITt3l//eRZ9r4um+NH+3/Jj//62jz/0z4vy
Lb9p67e39uy53P/ODz/I7/9zfPe5ff7wFy9vo3a66t7q6fqt6dL25yB80uU7/9Mv/uPt52/5NpVv
f/z2vejydvltIOny3/780snrH79R5/puay2//88vnj9n/Nxt8Jy/UuH663f9+wfenpv2j98U7fdF
50m0TNKdlBMsB9TwtnxFtn5fqulZF0S6MGGWuuK8qNvwj9/U34nc0H5scuGzT6iw+u0fTdEtXxKk
36kUoFMY9VjUMAkmS7/968k/vKO/3tk/8i67LCJytn/89gtF/tfyXMQHOdBYlhwAFMaY1t6RM6RT
3FAWex0agWZsGnrQUmAvXcjuwMo7o5JZ7qMb+APihRZIgWNIjb6RGinaqbOuXKlhV13oUZddyWOa
XU9pET6OqtldFhNMQr+rzJN+kGlgmyjsqYWs92pJB8TUAF65VsGjewKBk60ULRhDqVIYN0qM9o5E
nIS6HySBqw7Pz5mSed4mOTRTkDjFdaFJ/llkdIj3duqQbEj5NjRdGeGgOqM0GcIKbnd2khldAK6l
lpL7cOra1g4Cda5OqWmH0+DNWpOI4dUsqemCTTbSdlZBu/Zj9W3uC5jDduiXpQzXKG2r6YaaHRNI
w6QG/pUkocqyUhNIV/FYpxezj2xlB3OrhsI3UPEdpMoqsKp+ooeh166VWGrPiasQN+0sE15fLQOc
bQVJfBYRXnJLeY4Drx1EdUXZUn01deU25mWuU6ucH0c/mTZDZoVuiarFxhQTCuyaPPEGeWwfBxAo
FFXQWqfY0twKz/VYT6+tDPMAkrgg3Pcp6n5iorZOkSFMZ0URDaB1dMHy0s5wj5vtKFqjSMqoMRNb
l3yjcVrwrpmbR2GWuqBBNaiWpYAGzVTT6kAuW68sl3g4LQaaJXBwBpL1vc81hLGSrjcKUDtWzVzE
VrfphTkP6ClsU2klzPH4krdlfJIAynUaboRVTwklawPlNx/pZ/q37UEt43Uq4o86FT6htWuKBv23
RDF7/7GTYcxKWVl5iZoggyTmszTfRHIqZ6By5NE4Tac0246ZNdhzmgB+KLse2ZxiuJ+C2YycKezT
ExIFUrsypqFeNbIVbJSql6FJtPGVMUqVehdkSQ6OqB/QjvADWbmb5Dy5CDIa+kpdY1EZWU60LQFg
eFobUpbaCRQXya7HUg6dsJepbAhMFeUTTl+tdms2NGXswsgvyADung5CFT1MjZ7fAmilah8ozLxW
lBG9076SKGqciL8Dn5jD8zhpp0cj9ueNJEC7cMZBHR7p1wHsbI4ZggxDobevpeUXGl0Ggu67qhmW
j2KjClh7zRw9JRmUXnsujEByM5hGCOpA+zofK0laQ35C17uxdBrpKrG4U6eFUpn3xS6CnY2QPpCP
VqdsQhpjXr8xTkBD5ry0CyUqt3kXmy9D2hpOPlfDt1TO4zUFCODErEBLBrsZBvO8luUotQdLsGp3
TMOKaUrm5kfelM1V1KnpJlfi5EUqc+lyDPmk63QUolezaYHY9haKLl7f6P03dAPlaxLxZJ3czOry
ufSsHFB06wCtMpXSDlOiMo9TEljpjyCrUg0VxkGfu5MgCkRg23FocBoMiuFihoCKzes8PNejmbKa
Ruub5EyZJ39NKjqylRKMbNV0IGzkTu5t4MmtHY5z5UFBNs2N7idJ59RJMz20VjXXF/i/ZYUajAyN
JZDEcT13vXaGwiFYQuA3ySrUxJnDLZ0b81obEapcD9EUbYkb59+7UGr5PJGV+Pq6HOYu2ugNFIco
l3J9FdWhsFanIH2Fe66QVBJUL5wjSLNzk6VXAq//riuU7AliU73x27E6N9mzm2YI4PLQ7+1mvcwm
n+rhpFd7JXQiU85DD0J5tkriFqIS/c2eMDQiWixDPNsS0qq5nQGmfRYFtoxJrbEjRBKiMOJ9ILhd
CAYvF25i/R7D53Wsy9k2ujj4ZvWg1/0q1UenrY34W1ZH/vkkJBNsLHqWp1K2fmhKmuy6sGpXUmd1
O6Ob5mu2siR7bWl1hZuIAJLtbExhCJWqDu2qLjR6/mmhCB05Evw7q1Oh44469HMw7DvKffLELaFO
rvPQtyC96H13CYFlcqhSVDfQTMpTJQ/V70MVxKddBEwaPHWaekXWsRjDMe+ewEtmkie2Ue4Rc5jX
czCzy6vIBPQiRgq1eUk41T+o6umuY6lsnjowvhvYAD270Bf1y4jT6WVuNN0pzGneIkMkUskqBPdc
JePGiELjeW5D1/yJ1RLi3KkzdbgrBb3rd60MntIXw+mttup0a6Vg6FetGYE5CrX2PMsn87oXx0Ua
ourrxNVn8uFA8MIsWUttO/2I9KgeGk6+JETSHQTc1DtNbSVqafv5kF2LgKcruyuT4TkpxORyHMP4
ojKqOzOXVZSn9fYy0BtpZfWxcYfIdnITaUbvdqNFItNXG4LhstBv9N7oeWvc33JXR96McMa2HuPg
bpFH28LvjF/mrCzuCRAwYXKQp3CXVf8k1q3KQTJVsdFZGHdKmMPxHRKoi2FskEDprNrzuzlbZ1oK
ANmkVzLpp3yV9kGD+nIaO203dl6gGwlGPK5QvlQ/xEi6r9vOymGrWbonRYCDOyFDkY7KThtPS7/V
pWn2Eg5Y12yXNaP6g9e25uiUUtlS+FWrO2USG/QBE8mdMi1fWU3ZuTKd45tOHqZNEeQzggxycRZX
EaoUaMxeDHoselFZfU/oVnSEoofILmSJN8pouyZd2W3FSJce5MIQrk3fSmFwxpP4VM9hewmdvNn4
UIE7TtYiMtgSunrldwGa/K0MG5xt/q0d+8R/TkVx2PltYiZvHe+ztzNuaUjtg9StpNkCxtmFcv40
lKb40LRFuAknwb/SWA9XVcMlhLkGPGua04s2lJqV2ZX+JYty+hEWU+rXTjKOcuQWQ5Y+T5wPzliI
5UaWO2RPcQfXbQGrmqaWkBITri4rN9uXIRw5G2fDCsUTsZJ8aZX4hvk2Sj7XGtzifAC7NowQjlE1
cfrOyL6XCdMz0T742E1KDnxS5XNPCb5eo/aePvp17qRhokterFXi0yT78K0SevtOQ8PoQKvGXXGm
lJIIq2scrtBJ0LnXIwwdb5wUIVjJjRoGvLs42flhadyVdSu9ZrmvwVPvpJ2GVXaLC4YM4BAZuxnv
+0pXa8NVoiSkLSiuwO5Kffmj7ifLocsxRU3UwsD9FR79/+7Rb0spxP/8ywf55B3ZdZe/Re+9o+X7
fzlH5DR+JwCxZPkUuit+yq78co4kSf0dSY9FtJyKOyqxcVz/dI5wqJB5XpQyLEpbqA7HY/nTOeJn
0NChtB/1doxGfuF/4xvtN3aSVxYRg1HIcxIeUUx1Scu8c55J1YohSpvZSW48L8dUIE0vmcH60Cbr
W4vMnD2KMSJjU+HIRrob/cwTOwsqc+o/UJKRu/NcntNl/N+VCP76WBZJLhQZaCTYT9Vk7JbM96Ps
RGjynaXkO0XPdppVSrYQl8fyQnsBhJ+DUQSOP4oSMk1TewGEqokVMcy67ARW832o5p48yqdZ4Vsr
IzHcNtSvCAO7iN9t/YGmfjqPRiYkPc2S5jvHZOMJZP4cTfjRa/G9JiP6Jwm5RG+S8FqbP6yeIt3S
RBamwsSWFRqy3621P/3d9/7tfrJl+fz40bTjkxrED9f33FsD52SyRDE9SXBQ9L5HxqmdXtI+k900
cutNUBQnFHqbbm1wikRjue6q3Pv6Q+yFtT99hr0YpQDbEon6KT0ZqgK+QSKfqqN5JSWN4tBUfaRR
cC+stz/Yfri+k2BRJrWUIqo9vIxldZ43wnMI9XU2XtNIv/360RbBCHbBXwEE9gUV1oui1jK/rJD9
CKyPxSI2WpGcCKkv2q2IfmUT+2dlgNnyZlWBM85E9CsonWWt3cnTtM4s6Uftn2iF4AXJtpa0bz26
Z7AeWiT7qHhM8E7MB3Nh0EHKOTd0+WLEHlxzXqwMxfeaod4ZrYkrrbqilkbUYii7dlhTc72prc4Z
wojQQZYn51plepSePqq57JZB5aZ9vvW1sLLl6GqqstypVOQpAHGjcsImhm96yi2wq/35TvEDr4qC
TVQCPIrDi0WofTArsFUJBOrQmWIczabc1COYvmbynUmrbuiqsmVpAz/kVon0kYSbtDJn8ONCtxui
EheM0oI6X/Cy1m6ifOQ0HJggvfQkqDE2UNqbfAo2RTPtpApW3RyflAGmOeBA+oUQmUdAxHRiaa5c
WSlOjOIBUrzsjVVKB7wiRjsKS04nQ4y3hhQi1lIJ3wJLQ8vH9afInbEvO1M5kdocOGg5bBXtdpSv
JTFP7bk3B6quuIun8lTowbdH8VY179RouFRy6SYLCpjcQH/jGuJkdgcZWdhkZXne9LnbtLlrjeq6
ybIOhi1OY2/ade+fVJn+I85yTze9SFnVeN4bQmXP9LadJagjrlFqvCCbhaB9BblaT0PSv0kC+rEZ
LgV6kVV/KwDHztPs3FLKXRrEdADha0+W/phOI55voqFFqxjO+CKghKviZRYCVEwR5YNzk75fWX3s
so0S1GetRlWsIcDgpeezzrczwV6TogTgeU4ZlDs5PA/pqh1TyRbF9psl0cIYSSzFHuWg71M7OXOY
rePK3MrWc1CsrJQq6U5dmzOahH23qqZLKce02C5ZpaUFq7N6AkjrDoCJEthigh5IGZwl/YXhd5R3
/3RubGWB00NRn39IeYO0ze1c3SuFCwGlaL7TTTyAarVjAci7GlWumaETO9TXoWmNngSYPCiIUklZ
YAcia9HUossiFgW7RxsS0ORZkKLH0MlJTGLrTPGzamVOiCL4BZ5RhWAz/CIk3igVqoyN6T8Snnta
hsFm3/WIGVMAuNGN8hyG8bo0lTXJn++zGs+I48ZP1DU9DW21TlpOz+wi6+TQzgKfukc/NG1pGgcg
uZhfwYM/ihutjc6rMnhQZvG0b7Tarls+lRhucy15nZEuCWVoIVK7Fmr9Po8gEARIL1bh2HhBb1yl
lr5p5Ow21F2x8S9ljcb4gnYjgpTaVWv0a2vqMq/OppdhwpFOdFr8pCF1h4oJUAR8/yxHlEWe4qe5
l6DtpjstNW9Fv3kxrDJeSbn4Ihv5eRBwdPi9kdpymG2quBXWmgDNdTY9ee2aTzvt5mEX3J1JN7v8
wc0fCq/byk/84dd/O/mpfcx2gEOdbBe9GK9qAOSOlgE7fbtK3wa7exnsYROsUsd6DNBxjNwf+dsG
ku7+/26U2//+T4hth+/JwYuCU8zswb5tLrLVeHYL1fusWOm7dl1vw3gbpbj2rx1HiZGrjjFQt1nm
97040Uo6tBkSpcJVKNzHiUyuXLa7DAFivjnTThGCK229lC+lgrpE3mgoo+MhZQuGwm76h4LaqHJ4
Kjh1hRgRn/xuhImKk0vzZuyMk7QrJPtHFj6W0enIxCYbWbgEpOT4V2IR2eBn7NWQ30nKvaFWdi3c
aeX1eQQh3LoNo/u2jfi1D2lzPr3G/W2TPgniU+jjmoeBXVZ0Q0zf0vZOqF6nRAV6Iq4lzSG4VDSA
dC3XVK9k/9xKK6+CkVHH/aZol3jF96YZHB9vzwSq7FT9Vh2tZTO62mg4ZZjSblraBs0NFYGQSh9t
a1YvKOEj1nVjCa+A7HnCxpahaOXiRVddzfkdRNzRJkTqdMpNKd7mzEJ+5wPwDk+EMXcU7WXCl5Ze
xOKhT+4rIaPw4cEwbzRlq1QIkevySvUVr0sulOrS9idutgVMjD+c6xn9hrRCRKgJV5ukvpJQ4C/G
GQPFCzfT1J5pgVsZD7lx0hany9SY5jfaZJPpex8nK6XWHH+4U2cAvOY9N38jnw4p1fgUlFUxd4f4
mKgvDdV7QlA4k/JSgJuaCLIsk7Xw3YViFRan5nzVkRWUtfXU7QJFX1Vhb9PQYJdB6hRwvX3rxIxv
c167nCg7ZDVjzpsdFhzBBIAr0o0OWlsKXx2Yn+74E5s8OpMwrKKbFIX48qoRBlvv3ha43ksfnilt
4HE5Uhwbub50BTj5XJse+uBeVkYbz9vN822rX5ryZspfUbr1rc41Es8iqFLcJEnG2fZqxrkdlne0
rkXERbofGsrd1J7Zo/GgKnQZlth/zpIhMJ/V7K0xV029Do0b0SLSV18m9RldYmW5FYerNG8dGCRg
auaUNX09Sxg245WjgDZG5zY1dlN9YrXWJn3QQLfnXNgn83ClAK8P0SyL8lUnubq/sqb/R92XbTmK
ZNn+yv0BamHMPF5GSWhy+awXlnt4OLMxmmHw9b2JrsrwVIdcVf1078pc+ZCZAcIwjp1hD4eM1o6m
/8znO7UwXaxkhRCHfrTBQlUr9nIKh5XhtcVIziw8nYZmdqdXPuL6DiQmU2xy2/Tq2ZOaaGTclWeP
TfBYh3vyowGZ+3yV9CEbGkfW3FhdmdCRNNLJdTGPsZrXWoVkiuKT6cVoAynZyHOkwITZaj0x6G4r
jvPs6/O6a+9bDcgAOI7hK1XkMNWfzfwjsXZSfB/ju61npyRHUw6aOtCmVVs8V8LLPuEBDqcBmKvL
yrGBFTV5FOYbDO/dtn5haDgaqTcmH7WyVfq1qjk2hspZ5osZg9gsmLIAegGOm/PTYPsxFqB+SplX
2m7F0rWqenK96cvasxp08U9U7T23REewhO/0yJ248zEQN/o1N/bZ8IDBjV3WPvpsGX2gne7H+9JC
z14/LKylofgZjweRKjiqPWsxczeAKd/Xle6UeI5WdWGLVfIz8oq0nzyP9k/NsB35yoJHu/oAnKeD
LngQY2sKjTrlXZf9zMZ9A1W6xYIt6Z/ZkDhp4TMYStf1ahqh/QPq7mS6UouyCBJgqo+QrCGphQim
41GZebk+OZlse1KJIY86OgWG0zav4IlUYytsWJ26w6AGeX+cEItYj0Zx705xAAxC0K/HpNsraE47
o/lI2ufSAlzGfAAy1zGSKEG+PXTMd/n8UObrvLzTtcc8diUj6s1diROxG4SrDDiqK6jraaoD2wq3
11d2C5frPEg5Egc0iAvtiQvf1BApQaPNvF4+udKS9aZ7Djvrbi/mJISnhpzCZRBbzcTMYJJexk72
jcxp0H2MpzOlrhAujbEFOx8rCIKw0/UvisEcT9LuNGMOSPfE0Kk2+x9JHJBM8TqmOV5vrxplimbj
yHfw8S26CH7safuiARHstdq6nray/NYIaPkia22I4pmjL8VBOgeNCOMutMtyJQzNa+QH2HBj3uLw
sMlWcvkA2QaFF2F9n1VaoEO1O9E/eGhw4ZkUEXJr98DIxwdibM0Ey6A6Esr8CvoqUgfJOhlxu/ZK
6E3lSPBGG71qxZtznzeKgxH7+0jyYOIbMw8r/qhBE3KUsbmRmVa8XmEfuWbrLu0xu1jlalRnB8OI
jBTzNNXYSCp3qQ57cu2QK2dC4IVuRYIhrKB8GjCEqZHYKKnp/0ARPSVHlTia4S0Jklm92t1bq360
JpAjyY8pZTgj0S9MEd3KOxCMtGFwHU19GorCkSGthmNQlzPokMXQpNsztOIpjjGWhrEFOZSy3Yx5
7ue1zJwKu8mFK9RhmJlHtY0KM9i2fLCL8UVtMDttm0eiHdEDwuBQST7U8pm/UcNY037w1A5vAQea
2leBRXvVr0l2XuZcTjt7faJ6KQk6jd/hT/timM5TMsDKxI7vjaR7qevPFIF0Uh7he2WgXU8wd+Jw
0bTuGhXdYb6rxuZVyOUBuEN8181TO9S+cc7Lijpo9rqiqp8gwPbZVsMO1K41obEc5oOnxX4Hj+pg
iNv3TpB9UgiE9fgMtRl8DRB6NLR61ZG8duDWVagQptC7SOsUdIZh0AUwYTYcJyq5Te6nSjDF1qeq
8GNHIJrhMzkJYma6KW109KiBqMFmRT5OALJWYsmBxMZjmUihJUNa2m7uOMR0TKlG0xgO2fCXxFH3
lHfNPtHHSKcIKhg/NdJDzTuyynJ21zTqugCk2WKuMhcerG1KHwTK8PuifvGg+h9FPVCGKJygQAK5
c3IJOIQRmEiAU5VWMDqA7qbKfKxO6rZDp0KWM18JXYfpytRUPvTfY3SFmn5dsCH39NqefJ5QFA3I
PtOiLtwxE0c9z9Kohd3jtteLBpewH6lSjJ5dFyC/dRgsg0bmqGoGVVuLJ0jSUpfTjjlZK+5UsEnY
SZZwfkjDKSvzBsPR5GRSPTLA8KfVp0VQt68bHBm8dw0RZhmqXRYN6XuXM4f2DyQbn2cB+SI91hB5
+Ihic9MKtV2PpgoikJqHNFF+UIbZGRdy8ZRp9oEq+AFERk89MT3T2GjIsu19pXZ+rj00yd2cskCt
Pyn8ijP2IkMqtLMwgRWVX47pMYHHRc02o6EgnYTXNdJhTNdle5dKWwmFLmMPksZc4yMWQTZstPTE
lS5AOCpl6tjauNUq5gFX7pDmoyrO8njPrXsqbVN9o1UnoQwYSKFd3+OA6DBGqOZnSI1k65rrIwQn
e5zdCWmRwcBpNp/FBsq3qDilyZm3ur3W8nUp2+VunOvOZxWFG9PYeUk5zs6U9YUP05W1Zk+9azdm
gmJCduAZic0mG1C4w1E1NwdenosMcqjgDqD4zJxkcovuiAHYo5E0b8BXg36fQPokKvhq7Ct3blyO
kTPegaX2QdlhNOHI1amS1lO/aeNdaUBi3j7EY1TWUV7e5wDwdifoD0j1MWGjk9r7Xj3Z81vOfkIS
1zeh5ydVLySpvZy0wI89kvQw5wS1GgrbfM9VAVe5uDnPVXvHMWnr79sd0Q8c2oDJeVBOWYbXgpOQ
YuZ5krDLoXPfTXq51XT6UYwNDzSjO9ewiQ7GdEYRgfaIM1bqviQk3RaZlG7t4rVMUWEK2gcytxCf
VVIuSGSpadKDsHCgUwnxDuPWezBxT2nXQs32IUWrK253MeznYDgtNfeD/EbsI7eTkFYf8AwcMDme
lsu+qLAZsZCuD5kGDE2Zhj3it7nvjDMie668VwWAlYZDGzRc5GcdY9mp/wHbHMdmL3r3kDV7iobc
XL9OU/Wi/YpkuekYk/RKhs+02UjsuCDCy3CUfYUc5KdZOqAJCC2nj6bdzchWa0zp0KusMXRB7dOg
6PqpYyN3xmLh/nNod6x9mujPBpKdQGL3gL1AY9Ugd3pzhxMfeGwHU/YJOUqsBJgFuLHZPGI8DbFC
ku6EVRG3lCRkxLbWneRmdqnaKo48xN5gsObJZJx5M3ppzpCPH3wKaulIskdgVnCCBS1e32BJnmJP
GAolpoI+FscHcdLRglhoPu6sM+Q73ZYyO47aunjtBEfRg1ajFT8BPPDZ1UB0WMYHXs2+7JEiyMI1
n9t2GINJHs+YsOoOfiXf6SUPRLx0iODqinPxNA/od87MNl0+4gNpVZy2ShEAfYMpoAoDeBPDxqYH
pJBBoxlSmfhTLUihZi58y8ie0wZctYGO544VRlhPw0te48Ulqf1hdmiJS0vDirYNymtFQA+4UB/G
TxNqhYBwZHVY5coms2PhETu7Q+tM8yoNjpN9c2d1UuJpYv4wIEftE2WE5bTWrboy6IYN6yfYq9d8
hbYf/F4oeihKia6NblrbGEFvGXS0iboFXua9Qr9YrZStmPVH3lCf9ujN9Y+wGyEIONXZ0NIXdLb3
lomGptRobqNibgaRPwixt70rlzYaXXn21iblc07G97aRG+CIHpJ0rrxk9iG6iunPEMl0y7sY27BB
96XX4trT5iqO6KgfVIAtPPhW9r7W4QcBALEt7brBphsftnIma8cmfh6ztLxvFbLPGk7cGOaKGOQr
b1S1n7VKAduaI+W02xjBDc6HmPWeDao9zt2Moja1n1usApIUa9OW5X2WQIdY1aTKHWny0hhtaKad
B1O+k1qwg8z6xgManbsZSXLHztVtSfLJaXoAHnrzGaJZXi+h5Vd3OPpJjxhVqBMKLMxoJ+1D7l9S
auqvxFSlgPPC12mPwWcdi1dVaJ6NBiNNUMckhJ6sBD3fGtihfVZAPpgSM2AmX/zrFJR+HJkcWnEG
Tgg+bDKuYw5lA5mlA9CDts1ZH+ad0c1rICrI61jSPRq52K1Zk+5AlsDrxnuFOBWADhDhQthBJzOQ
WnMvGzGs8WylBRgqaR8Hn6s6kkOW7euYUOiETUNgF7m5T6Rk1Zcyd0qFy+sBJm2nOW9i3zbgndVA
hICOcnNM63pYF8n4A9q37T5W0jpYhjwYuH7aaiJHVqIEGdFqp+DJsacDFFpIZq8sK910WIBNkuGD
a3LwDBMSa55Ry8jY5epVk72ZrErlIOtvubzJi7DXd7opnClNIpOwHcTRVV+mYpsWKnKBzsC+mEs3
hfPXZjEIAfAgLNjeBGZlBK4FYl0mu5PyKaQoghX7QRnjdYq++KQUSN5FsUJiXMSuLoJxNFANxOln
TTYcj4Ne24RWJRiEcpCg14rSS2ujatL2vQ33XY1pa70/96nA/NDuDpbRvM7CKkJpIhXweX4jfMwO
IFRjFU+dgGSNeBC5abiZ1DaOGHd2b/qQAYK061myQKbPShMFcoseVDMeKErxyUVejnHp0mcks6eO
8n3L0cRhCezCV+WmaH1T0PRY8BrW4Uq5BQO1QbbEabah8bbLkELx9zca934labucppiNvFZ2HnQx
pv2Sanh9ygFqSwFRrFQ4FDTAcdm1dQRidd1b1QSXkOBuzkPNBJzIBvSL5Ax4MGnXjQUOaXQwatUr
0b2AIBC68/lwpA9VBvR3u1NhWqhLbqGTOyBQVxkmO7YdKBCBM8ud0TtdPb/MzbTDllVwnldPtAx4
KwIPiRHjaGWPcC/WXY5+GYZP6X3M51VlblTNM6WwTgNKAtX0SR4JEU45vmy9e9WRjdTzgKrIsdUI
raRUOIm6KuhKK8NYvBvZWoFsaL8yyBoFncg8AtAe3ZAI2BKV4Tojxph6Axw5Gx8I20OIE67sKPhj
YD0AugDo+AkjUh9hiIZG5aNXk2t+UwYGCRNMcXBGEZjmTeAlje5ckOcGPY9qw0z086M2Rn9JeTJF
oMh+jeZaPPJ1Z25b6A2wfvBTaKgLsc5ssaXGPc9+JouB83hHzC3J9hN6iNRBfJYwXEuORvIOrzdr
0Vp1MLgy6o3NfbQlOuFXQNZ82vLagt9Xj4d05zfASEFd1pUgz9ETbVZDGaplqAPOSbq93T+6toT8
AoLcir2S03BQwpmGFMEPLO9iC9Clnt7p7EdrdOh9oXmLLDzLX3kxhIRPYLp3GEHda9UuTTeEBDxe
ZQZa1ncmO3RibQ3rJi02eP2HPN9gzLI8KJwGlHetpm6Fb7RqVoZ1bqeneXzFrs9qzH+6zdRuYobU
8K1LG5QkIcQupvFY1SgTI5WvYyvxUceYMRo7Zw1XTdetgRw89Tp9D+h8aNmB2gT6uJuMUG23SAo3
qQBuEu7ZoDoNtPFayAGfNT3UrIc0WY+Sl9gfbYrW0Uw20Nq8Z+p70XX+GJtn2K+7/cwCQCyRNGIX
dwQO9uBUQo2sK+tQ5B+ZOngSyg0lcftCC7DMpfA17qbyqlbQ8MTRguCm3us6OLmQmChfNGMzKAEG
kk6J9gWUpmdPxDstfy5tdOORdXIZnVrUhCWaJ9NzLu5aY9ywslu1UuLHxYMKJFzODg2DEqeEviAe
JNbP1JygGovF+5SUe6XYCTkq9A3AbygT1ul4p+hwTgNcOAcW7qcqNoq2Vse1KV7JYiWOsV2sMWS9
QCHWissUoHZswwVkxzXlXYvY1W6VHN61T+Wyf6rnrByigWwz+a5PD1KrIaE70uLJVIDbLD4VukMP
R1eissTu1HvPVO+19t4kEZZ8kr0yHVzZgPUuwcR12Zhg28/NkZOdLc8OelU4NWi5UmGHzja9CuhF
WE4PJtIolkOOR4sA9k33fb8vOZjrTx2GEDDLhD7i8qwAs2b6ZsQBK7YtYvDcADKqTGuVNI5WTcck
VneTZB/x5jkcjdONZu7cStkjAJPFVZSlrqwIUPPWyPi9asG3CjRQp3uJQuaMKz7D3BZAGTSzpGOZ
/TDpm53/aPTnWGSIYhB/IfaWC3VFx2InWzNgk4OL2xgNoGIwcveRg2PFI9sIOqqFDHkuhU208JgG
adBVhnFajXE728zFakh29dTB3OF5FFEl79skbJSHWqHrcj7b87maIDlLjJCUz/qwLev9RFVsz6Nd
H6ViNbbz069mwn+Ee3qoK/x9yfT4G0Pk32OOhD/rhXPRX15q+TV/sU3+3yCNLLCc66goN30Df/A3
Y2T5v/8bE6Wo/wDFGz4okJS3ZYhCgvvxT0yU+g8NWAcI+SyAHHn5I/+EROHPaHC7xB/T8F8X956/
IFHmP8DlhsM4/h14sovAwX8EifpFwfyN9oDqDH4W7MNxURt/Wb9kZb9gourZYFpLjE0NXI2wfSvn
E8bdBrO1eNf2GdqV+A/Z+DRYRFJ9gCAatONmRhFcciBIetTUOIb3aaIrQEPT1EiycB7aUS2AHUpM
uwpxJVnCuAPop1ld5ZBcGJ9UlEGYR1rSICm2g54ilfeabpIYM0ALqOmHUZ5krjvSXEpcPjQxXBcs
JykktVz+pU4w81QZ0R6rWW6MXc+Umpy7zogNQHAmE/D62AQV7oAebE3R8i91je1BWq509Lz6cRqf
KsXm82c1x5T/pFnSYUYPgAnA+ikYu+Kh5KPo75LWVFKUEpAkBE1FjB9QEYCYGxAfNfq3ZammSY76
ViBANOiIKQ8ja6d5P9IMNAUvBf2Dn7NetfPMSTVBRSD0vpFPAMGk6v00Vr2McaUJAY7ARL4qbXqo
73c7bBWJt65it0AWdWC2G4vq35Bi2shQCgFsMI6AdqJBq3KqPs+FFC8SEwOcdYlD6KDHwG7SgiO1
hpnDMA9ohcfQgucQkNKiOG9M9VHVVDGtE1BboZFfj4YUscyokC31hoVuc5H3TI76lA1o61Q8R0YC
//mUQx5ETE15rmOjlO4x2YOBuTpOlVYBYq4t9foA/BaiP8AEcDDouNLGPdx/IGpEkfEVHNA8fiAT
n+dlOCrRUvCzzCS0m9/brM0pCEAgI8xVej/NmKmpaPjUlVSi7q4Es7D10IC3SyUEuC1WkQGSiQDt
kMJGcz4rROlHJdJFWQ4/0gwoRRzpiQSrZT+G3FNdrUspsy3xCZKHVk5IoOauUZKQzfh800/cQXTt
DluyqVCiQyiEw3R6LlqcgJbRiqp1RiIGsLJpJ7cJ3DI7Dc3QTsoZc3Lgiit/AtdGJnt17IH+eaqA
m5gQi1N96hScTmQEF6BVaTaCFgOBTvQQFGNM35jFVcyflTbPpr2KBkR6KkyoDu+o1JTWToYwqRzy
zhLxez0yyo4GknKkdQDM1wepgCg5EtZ4pi9KoTSjCp0qkzUwEUW1Cqgeofj2BdCx9YjkneWctx+J
DFVx4pNuYDiGc1B3dBSPom2xKLkx6zx3O1pQK9AF1wqM8QyrBWbB1FtB112hi5qDJjVj0B1U+UiR
nKNPBDi4o5m1NAw7C/2o+M0clYw/W0piTbt+ph16iumAgv/4nx9I/95p8/8bTxEEvu/OnFVNk/8T
Lf+4/7+nr4fPrz/3L0SuhgMDgsdwErIBe13Epf6FyFX/AcVwiItC1gnpivGbrqgo/1jOqoXdaCyS
Gtrv4wf/iUBrazmaFEhammC9/wsp/G+wFRfA7e/DR1IIZE2Bz740J4VCZDWmHZejqjfdEk1lu3j+
shL/vNNXnOjfYa5/XflSS5SDZEVbZZQjVKzODHEho8A4fIxX31/+Qjvq9/Uv4KccR4tZFL0cJW/M
cPgHrOrZmT127/pOzhA2nQYPBLOc5/QGk3zBlP5hqbQFHvrlfLbkJldYimDcor/WdrNr2B+aDWvg
6m7G3AEd74z//P7hrrwVbYG9frkVVQkOlxm3kpL90B8XXM/3F/47bvb3oi0v68uFa6bMSgZSbjSw
3lsIeLZ+F3OUtJVYf3+HC0r671ssz/TlFgtXRxpb/PbqSWyHA03RdnS6Z8zDi2O5as7wyAQglHx8
f7sLlZ3ft7sQRpDyLIaGU0MiA/3LYjZCntmoN+qVDjggK4QDfXFXFckKT/6aALtm6w2qp/5EM0z6
LG2d99V9nqLUHtBoTtp3MTY3tujfccO/fxq+3a8rAZMoC3xNWY6Enr9MC4IXGxXSKhguN+GUWDdu
c22zIHn9ehsMQMFprLHgaXrW5meZ3niT1667DDK/vMiESl1f9ggNMQxjU/4p+v+uX1Aw/JkhfWVd
1OUD+3phUYvBkPGDGQMUQ64BAHqGdr9TAuCf5jccK80rW129iA/JUIMFVM5ypKs/YcG8G4Zl9jG5
otgBgYLZnmluiknyTTa6Nvr4pC43MBRAK5E9gqHqTzhtIUfljyiRU0Jd0CrXjDaBZM4HE6LT6FT5
jPGwSqCPrNFdHo+eZRVL36xbgfXrcqX0bfkEPVTss9IRTb7FENNROWysuicxPVtSBkTAuKmLx74/
N8uIl6f7SaYHBnZpDpTnEINPycR+FOjgU8VVmeqLmIcELspm0YX10AK9Eo2qhOFV7TJS70oSaeZh
zpgnta+1ApxWl4V59qOCs+pgYdhqgqGqvM/2cz6ryBG7u+8/xCvhXr2IjnTMMRiaczQ65kcwb+el
+3ljvyjXXuXy779smDznHVi2+JCMFq2quQKkJ/0kveLn5k8dXRLkhY5o8Wmz3sm0FB2TNGio7ify
sEb+HyrVmw41iNxMtgMgVSjDVrRQImbmEeR2TrFQzgm0vyZ2y9/9ylGhXoRZ2ictazrscM5BpOWb
qgaCDJg5Cgxl3b3MGMoXIGt9v/K/TtQ/HEzqRcTFZypmIg1ypFrxM0rAII2BOMzPsQxSoI0hcPmT
5GZUMf0AnuqeVxUQHPoalL9IzWAHkqDNhfFACXqaVNNza3+w5DHHZBQeNOEc80Bl0ytc1l0OWZta
AUo+39hq65jaqwZetDGwNXiAQM/2LimRjXPgBNEapdlDUmjAENShIjAWNKBuJN+P5Cm2QO3vLbRS
ewz7xhviK1fClXpxEEDGmI2swporEI4yZkw1i/D7Bb4w3vwrkKuXgZyUs6ggKBCBiulO6AaqSGls
7UPKX2vby8Gl5yNaaqdh2if5C+k3I1s6oyAssMntUtvJrB9zgeEikIyYrq3z7C6HclA9w5ZzAYx9
/zOvLcDFOWDUudqahj1FEPdYJdqwy6Uf31/5WsC+OAls4GPiBtObyKg2FgQjqbkrNKCmrI1qZP+R
2uZfa3wpAdqMSZ7ZI06bQTpk2YcWHwxgAr7//ddyReXiLCiaioNOjr0BQc01X6P3cdCO6qn10Orz
aQjc5HN/69xBTPrDx6hcxMGmbGjeQNIjKiTZzaXe4Tr4JXLqk352gGb9/omuRNtfkfJLRDRK2nOy
NAYG8axJPyV2Qiz7/tLkytu+dAuuDfD662RC8hmNmzmYvSaYo2KXhZkLb5hA+INbwS3YuiEmv5Qy
f1yxi/DV2q1lykAGgaoNZ0BNCmk8+MYEPKXxRITYgTIELse5q19UAeG53MtKG3LYT1kxuDClwzSv
96Az4jJ0aljchwpm1CXXIx3jUkA4fQggBDFVVuj0QirDxHBD3STD0arYQaseZMCb++qtlxcKyNaY
e/TxoW6J71cOtNFwGjH53y+sskSiP22NiwglcVNUU2yiXbeNd3aQbfJ73LxCux7psfSpV4581O7H
rbFaILnW1pRWbb3qYw94cPRobkmm/9r1f/odF+HMaKa+y7IKC+5ZYXmsTnYwr4sIXJ6ViEQEwIHf
h2iOexzW6EoAqPshNV3SOvROXpWhFHy/HldO9UtvyCaFSTJUZ2eUngP6aAWm9jwizbsMfvP3d7gS
EX/VDF++knaYZwmSJjiG09Cs1jy5//66V76QXzLRX67LqizHd458pMjA9pC8VH/RStVRAEubger+
/iZXfvwv4cIvN9G0etAzKJOAmvWD91E3VzdW5Vo0/PXhf7lyAxjkqFTIFxqv94t9sjLcHLZIrTf4
dkjcRS0zufGOr8SpXzzgL7caRUpMoJPmyOibgFLTUwozUrTHG0t0bY2W2365PAx+ul7NsEaNB1Ap
lPGA1vNBaQkMF5T1jdhCf/zNvE/RDN02kFrPNpXbrY5AC631jRJwP1mXT8YPc0N92Mr66qbd2nfm
pn0wAqjyuLeUWK+twkWESwo5hjKEPaOSKhzWogCEYLmOSff3y3BtO17EFXBHE62bOlQ6dumYxYOQ
j3o2OirkUpTx4/t7XFvpi5iRTSosOATu0fCXEcybBEiN7698wSf+6+QnF3lLVpcdmxjiQOcV+2HN
djBMdfmmPGHOG906lq+1JS6nK+nMq8GqcJfBA0fVJY69Py0HGvNACQykreHfeJwrK3VJ2m0Amsta
W59xeMLy5dhu7ECskjDDzpr9/jA83jJyu3aji6RG2LDA7ko8kdECCGgfe+M/cij964XIFymMpDQN
hEFw4SQ5VOMm6XdNdfp+da6dgfJFKQekSjbyEatjhL/sTcL0ADlGHzyQdReRMN+j2PbLHcreYAih
7LMbo//1m7mIFrAnzaV82QKQqQjlXR/qEY80T2yKBwkRgD6K1++f8tpmW5rHX+NSUs12MjR4SiUc
tvzBDgDmDu1FPX+fRqiWbpp2/zpy/nCWLyPNr3fCZLLv2hZ3wuAqGHcGJBB50G3BjQ2zELiqtRoW
R36aHzHyvrHDr+27i1BQtMjTux63rJI7oZ7b8ef3q7a8hj89ykUcGABRjCFZgQ+n3GiL+lhzKAEy
+P7iF2LYvzf1RQ0jC7ByyxpHxRSO/rxt7vvHZAdg51YL6B2aAtIt/8E/R2OoCf79jZRAYMYl1+YI
XTOAP8cTRJWi9tFa05X4pHupdKofZNft8t1wY7v9udtALnUG02ycqDlg4eoWMLwp9+V5Bp6pcgD2
cEXcu2U/u4KaNwL2n98/sS/CQzKkcZbXuJ0hH7h4KqAl8P070pZ38T93ALEvgkPDIcE0YywbgZXj
Vc7H6EDtzoGDo/MOyJPXOz/RN0GuIvBP6jxzZ8BflmcgcWkc/OWWYer3q371AXEkRwWZ9/sfdmXz
EPsicoDtU+BvdY4wKwahf11vUB/4pt+/GC/81DwqN2qhK4GD2BeBg0lNzkAdWw4PEUy7/L4bnC4q
tmRjrOijdSrd6vn7Z1KWz/VPi30ROdSZtJJaIBq2fremR3V7aDfmKg+Mo37qsaLmxg5zvwuz+/wO
KNxHdqNdfaX8IPbyg74kbSBLEzaD6hs9RRDH80f36anCaz5XPgb5QRpUrg3DucEpHea9Pi624iV+
wM1AcG2TXYQZK6W11dZY4tl+k8DA4PUcDN3oCoiW9MmLlIWazD0wkb5f5z9HNai4//1pCwLhCt6Z
+Fp0IFfXsYCUwfv/6tLWRaSp2rExhwaRJk/QWgDzGcQ+sKNupO6/8q8/bBDrIr+AEo5dyrCxi0Au
dN/fZ3x0IKE23AUa1r8lJ3wlmFgXwQQSOGpDTbyNOgmE4QEI9/3aXLvuRSgZqNHSWFhzBLlwcOK3
WXpDKujahS9CwaQqBjyGlws3R1qt4+FG2+XKPrEuvvxOZVVupniZNI1KoEUl6vetuBHArl384lvv
tATQlyV+WWJwlCpBJ/euLuiNA+FKEgIZmb/vcajsjom1pLxVzKGtargplG6lasUGkLwK4tv6ow1H
Fx1iGhq4hpMJShM5lSQU0rpMCne2s5CRTQYX0e/f/pUT8VIQPmNZLYGzP4NCf2T1ZwyGVZOC5J6A
5gzqbC0/D+rNw+HazS6+cF5nWsOqcop06A1spOyswnd7tt4GbykzwM4Kjeq1RDYwoTyjZKOGoOQ5
mff9o155teZFEBAcsKSmxKNm1SYu3xP20kkf/7tLXwSAocdwlS1bclAB8R+qoCpPGfygvr/6tQPo
Uvi9hFNg13eKiJQOu4UDG8pTv54aZwAEvyW6D6lFMErQwJOfFQgmyB0IJkniN2AdjFD/GBoI/itK
AOrrHtAyr4RgWC4Zaw2k1e9/4vLt/SEC/hotfjmpZoP0RjXiW09lTI3ytZhupTrXPplFhO3rIQi6
fgt7J1y69htv8Oq95nf35qrfFWHphOlK3oKGt4Fu+e6Wk+0S+f70MMtDfnkYba7jnhXLHaeDMT3k
kHEACFYfbj3Srw73n25wEWTavJsgdokbwJELfdw7HYBdiKbmRu0ujEUp7aFyU7xLFKIWZPYr/ZOa
D2QMCIb0WWV7w/hmcQ2UFrBydmAp+coweIWWhq0xrFvZ3KX8vdNupD/XVuMiZHVy3tv9WE3RpENu
d34AObAiA0QK1Rsh99reuUgzMLNkba8CWUxkiNkNb9J4A4ZypT9PzIt4U+p6k2YynSLmYjQXiK3m
gmfhCZfA17z7L87Oa0eOJdmyXxRAaPEaIrUorV4CpRha6/j6WcmZO+DJy6wEiEZ3o9mHGcrd3Nzc
9l7e805x6mX3b8vSuVp5lookQItMSo4vQt9/he2Tjwbr5/l1KQScW8hFaTlifcxXqLzOUzflul77
S3NT3iSryDPdaqe/mC/WplvTN2i/R+61gtyFj6OfZR2KhMlR3UnzFgqVE6MsNuVrDJtLadOpmevP
eValGYiiquDzAEGMbKSbnrb07UO5NL2fX9vFS5wFD6tXhUZPtdNrG13xUX7kuNsT3eZeerSufJqL
1zi9uj/ChUA7xCSZ6uka+KQ804Hrld7szY/z9WucFpK/RAz9LGJYuG/32EqP256lkoOb2BNwDhsy
we6QLMr9reqiunCzRbfVwZvkcrGQ2xvtyiNeWDn1sxBQamXQ1i0dCz1BSnjt89Yz6/nKLufSTu4c
oNjFZaSFw0iAWdJs7Cqu7/p8pd7bvCcu7cNXwsylral+Fg36iT1AkXOdUzQ44tzrkk+hHCLrpX59
9TKnn/vLp9LO0wy/DRgSp8dxcrdy0HA5GI05+dVBfeFraGfJxiAKUQkWgR1MeDNq8lulv/t98/Lz
jLnQIoErw39Hc60r/2/C46aL8f2rUCW7KLiVhgajmeC2qGBhVA72L6xQOEbhP2F+D/gzx+Lo+Xir
WHhXBxI9Pg8xAtUq39NhXo63s/VopIPdSg9TTOMD7SeGGG1HVMiCENiZma+pOB2DaK2beB5v0nBa
NYGwF2p/MWEoEuG67eMj3c6bCV9AAf0vi4VvtE4j3tbilYc/Q139T+kL79b/PnyrGVlt9sNpiEzL
eoGzkEPjhVcsOVl0saRbo11yNFhw6ZXU7ndR/W+j5SxAGVYUVVMgcpaoZhvduA/CAH1ot0i7z8Kv
FlmY0ur0Flw94L8Qz7WzYBWOiNrzilqGKXg5WsPpWjHvQpqgnUWoBGVvrloChR8bwMyicZTtbAcb
Wsjc1CZd2AJGENa3P4/Six/qLCIZ1pgEvsbVCq/yJkd22HQXS+NOfPUXux3tJBjchfvq4+fLXZpx
ZxmKkMXShLiCGSfV2BbwbAWH38m1tqRLi/t5a7GSzYFuKjxNDdZZcWO32odHc63e4EW+F0DmnsB8
ipct0r15F36T0RdXgu9pVv9l+J23HutqmetyPY9bib5OFW8rDseQBzyk0q+TWvDn13fpa6lnEctK
W4VdCxXl07fqXdVB7egmKwShHgjnZbWmV28Zb0scC3++4oUPdt6AXBli09cqL1SabwwaFUQ8tiwE
rz//+pk38/8PE+dNxwmNTZme8Dz67eii1tsYH1iRrD47t1s3N9P9uMeRffHzxX73pv3tE51FCD8t
6S9tu2lrxO9pVOww91SQzfrTg6k/zgWslgxLMUxiYqsFia3vKxMzN01fRyGuehrnGlm3zMJkW02o
gpJp0aIl1i1YOfSBZ/VnmKYnD41xXGn5wcCtzS/tOdfdvhUds5ldNa6ufBXpUrQ7N7NWe6mHK0R1
JWt0dw4Gz9ASNyqBFKdvsY85XvXVIW6Rp9QxpnQh+zU4jcbxrd004ZvQ4Y+CrNBC6ipHqEMTVynr
RVGQ3EnvTY2LUueMrSeLs5MZmodZhz3q6w4jigEiSIieseOXq/6hEm9gCnhadS/qYDXSLwVpVD2I
d3hILqSgvA0QXSagYsTMsJGJ2bqABaEv05WPKCyqbpSktmHDuE3yOkRbOejwV/Pi+isZJzfBcU8b
0H89C+lNz9vFF98uIELorW6b+ask4Pzf7jAUbLB5lZMCKfZOi2jCbO8QntqdEjnI0J2iMh0loFki
fZy1GwN9q2QGh7inzptZqNaO/oTDZ6B6uNgeOvMpCg6MSeg7idcg0Va6NcgETOtAs5vtyoxhtuiC
NweyU1axa6DDt6SnPjRv0FI4qWT82z5IPVsIZrRoUXUqBZjNrjf2UfvSqFei1YX60e++qD8ybRry
oYpnRKseA85EEtmWD4us3BdYiE116IZlthnMf6wXnaSOf+b1vpIUiDCmcZvnr1m817AYMIbXn2f1
hdXy97nOH09iSlEJ3YlJ7eNeFOBbZxYPU105OlL7f7rCeet4A24o6U5rSjMfm+pNT9ZD9J5eKwrI
F/KI855xOW8FcGiEQI0DqMmZHM4FocnFbryAs+VonrQcwNqh1Kd+lzsYztr51Rz70oJ53kItpVGq
JCVXD3eYP7AjPm0bBEfgPMTyym3lasvXyVUczkROW2HhytC++NRn+eGgyJ0G6o5qqTO6kxdsq7to
FTqB/YkUbt3a/emKvkPcdfVF4cor4epG/MJK/b8apcuylnIcebZUGt0RLJZe8eJFzDTGu3jKoivD
5lKIPm+RroWuVyku0SjUvgzBq1jd+Hi2cNBDeoDOUUIqlD5F3a+fR+mFhfq8FbnQk44qFxWaDOdR
ONaNWizo/LuWJl56afJ/p3A3VUWu4qm5tVbyUsI1DN+OlXbIV+Uq2ClLPCZw6kyelYefn+aUz/xl
qVbOIoaUpMoUns7rRCyvJFVdtRHbBXr2/KRZhUrgTOhJf76UcmGb+fvP/4ggehG1fSoTZg1lZ7Lu
CZbkzOJNXgm48rWL0voYhp2JW2OeH7H9tlnraE3GFf/k4Rg52rRIJGzHhnIhDpan9Rmr0JfR+3sB
OUB+cplj8W063c2gtqbJbsBd7OdbvyBSkM4bmEd9zBWTXtWtoX9qI87OIy4UGfYNs+nk4YfZseJj
NxmjB+2nezk76uUXDhPOiFdEjGOQiOugnFRbypJ204xu2XlZF6Ebvh/Tgy6ufCQlP9/qhSh33g09
joJZWy0HeyqNfnhIXu0cPi2Gfxkp573Ps+oHBTnaaf8ib/wNIcSrt9GucxV6hktHvXJKfmHBPG9+
pinSTI2B6l1ZPhTmbhQ9OFoRwG9pBSvBL9b/9prOUtQIFF04aozFGbf9WrI7Mpyff/lS9vs7Ev8x
zIOihikl8ASG8KbX7wauhGjxaustPZEHbuV20YBOtoxPnNSwSfJapPxF3G9yJBdjlB3yvjmEEscg
RujESC1Cv3tRhXck486cNl7s+45lpsciW2h+hXII+o6MifnTyR63I7f6+TEujaOznKhVjdGfBOyP
T2ZM3clk9soHviC4kH6vkH+8Hz/9n/dTuuKSegXbx2QDjeww3pWQHg79hlzYDVmG86V6EGj/VI71
wvSu0cEvBHD5LOSZIVL27pTtdekvvwG7Vq6D7ubf3tpZwc5v0fqG1SnEmZ85ziDXki/4t3+ffudt
yXMrhgjo2dDXkmzLdYHl+V0yvGXSMUwdJcFUbS4+8nrRBSvJv0nLt1vsccWNYj5O+QYbsrR8koI3
pcK7Ro4dnOZ6/suYMe1CRmZC9p1+pQOen9l7OlQOIieaTV9HzGNyMDTYhFXLGC8kxcLhxypwk+1c
zMW62gl+Ff02qh/0gK2aDyMYGHiTYsP47Qs709qE2LFrHMQAcSAf3Zb5Xpz3qbZtp++2XpXqQhJe
dbBp843QNNGiHl4qM1oHSfFkSdWNECTHQQ09LcN+R7cWUrvLcGY3kluN1KWJcTFayA+1/joNuB89
Tx1oOpx37jXzra13tY7xzLP4QEBhp1M7pqkDcqBOa5WICdZmSG8iExRv1KDg5g/auJ/jrUrb97gI
u6PeuJm+j0fdaTH2x1IBkyGUVL7TUJAPPkoN73R0pZhpD+1WBb9ZQTe74SWCAqmGu7ljcx3ciPn9
nO8qfy0KB6yygmxXVsepuo+qdZru9FBw4aJhlbgY4bZTesVAmJZPazgmcmDP9WOibkvlK2dnnMa7
Ob8f+sqtSux4USQ2X6HpJbOD2yUWawa2bNLLJOVvof4csu1rhFueX+2+fh7cF3rLYfP+NzeJ5VRU
KjCL22bTeCx+y2yTHsfnxFGW9Fd77VJdadc2AxcOUcXzTrRmGuM5mk/H/A7HR1wsvTc+uu/5Ge++
PSS+pbkNN/Gb8oq355XN2t9zL3z//vt8YX/CzUoKqR0ugWlF1XdiL2xg5hZBBsUm7cqL/HsEEs87
zoJBmTqzDTnWtwbM6XNHjT5y8+kfv9Ipov8RX4tm1sTS4Cv1i349HYoNUFeyR2upOPHWXE2r6Bgu
f77WhXYv0TpbJYTCD+bC5Fqig1n3SngelnR5Oad/Nc5sCw5NEbbkPGYLYDYrbM0WwHE9/s2GQ3B/
volLb/MsYx4VpQtmo6dyVr7WeNPNo4LlybX906W4ezbm+0CBPiWymoc7nOWorccc9jAEne96a92R
hnpMP0d2W4QV0Hqeu+xKunz6XH/Jt86FHGpGwasYufAgbxJrPwdXBvmlo/zfJcI/xkeFkDQMQLJu
eySKFmlyhF2qOmPXltkKSekwPQzzKq7updmG7LoTjFdB+wQcaJviOiyeAqqsolgfwhyhnfGWSs3T
LEBlr027KpaqUl9JpC69gNP3/uM+fbEdykiiuS4be1sLFmJwpZJx6YdPf/7HD1dzpMQxstot3mR2
ifOfP11rQLzgWCD9Psn747chIyRd3bTzVlhhKooWobE/Tj2PtLFuI/paa+r8ye/qwte1yvHvD/e3
kXI2AUw9z1WjpESJ5Nu1XiRYD7/Tc9WFrrQzNuaiOeabazWm3yXwv13uLH9KUj3/vz2WGAhRaaSt
BytebYnlj11ls1PmH6V6E+F4XCdH3gelv8ot/JuCmqleRrjr//LF/TTi6U26184cHk2f5YTDNUdH
mILiwoTldFnuheZggeOc5mIBpdrr08Sd0nk3wycX5dA1zEMyCo4qystB/ejEj7C5mdUFUkMjOGrK
IYxIM65Za1waMmd5naWfXEf9Uz9tdaeGWwqGV2b5Bc2EdK4oiftRSnB0OlWlNHqhZU5gEy92MQe3
fU57T52y+Eos4TA44cZ3FA6X/7FRQjwLbYqmK0J22tHN4mcR3uiFdGXmnn7gLyNEPK2vf0wCbF1L
ocPHb6t8Ttozvk6aOSyDB6nSFidnwX8J+3i1/fciWM7Dpm4mkhGTnBTX7xliE5Hi51+/dAAknkWf
MA8BOGrqiNQX7lJobNXBiByjDN2Ai1TmN9XopVC07Lnq0tFqBaf3FI9qvGlqnNdbyBZTILx1ALJt
H/+Bn2/r0ps9C10zQrMM1eO0NY0Y5gk652dpZvtC0hjD6rn/+SoXVFtAXv/7boPBT1RNYlmvkZso
i/aIMemytau1vuiO2RUl0qXuhpP73p/DJDDlqFRqrpLv6AHbnM7WSLM5W6MQucBe8lqScqHuJJ4F
rEgQ5gnzLeLjS3MwttIKi9JVcJses+/4kN2Q6K/Gvbgq98YauMzDlXf497REEs9CBlxxvRIKng4M
4Q6LTJRv/SpBKKTakiPjL4zLmu/9fLHfBf7/PePEc11KL8ZYkXU8ol5/+X3pgHA2RxWXpF1i9HB5
X61ibcWUuqm1qeGtCQ9OT77N8U7jkGeu6EsQxYVW57tgfJR1aCXITSCkyRiHNtMyNV/UtvfwRhEw
6w1wNhnyQ5s/z/JhLm5Aq6i4p0jLCQ12kzzEw/tUXGu1+XvgFa2zb6cUcqmLQcf5SYv/rYJzonFN
g/v3DySeN+9rHC5amkzeqCuvOSbBJcId89oB8oW4Dlz3v4Nb0XLVbE6/forr42JeTB4exzZkOQdb
GqemWWhw6bwlH6h/nzWkV4+SL7yz895+uVSDtopOCR6IqLKNHBitVwbahbBIg+5/HyvyC20c5N+R
ofIaT/RCZ1yZrslJQuOa9kEjsa+da65cp1/9y7A2z2K8IZKoGQV9Q+2i5ywxt9HxJ450rXP+0os6
jYw/1qnRmlJR73iYrPvozcMUXOssuXTfpwv+8cOzUNdWJXdsGtbags5Yj87XZbrtHap59i+OXfe+
Z16VWVz8KGfh2pxHqt9icrpcudNeUEa7OadaCG09GfJVbfeeuKAIzXnWz/HmQgMhdqv/fcDJwGZA
MeJTx1hjPwTQOEhtnUdAjdfW378Hbfw+/3uFqNNqcda5wtObYMOx3ZV2bP/6+fb/XmMWzbPQPODg
N6cqvy1yBhjY36+Hx2vdUb8nwl+G7HnLvt/kglnibLEdNEy446mxdSl+t0yMjNLgWVP3TXTL/ssz
i8FJYCxME5wN3QdJeFNiIwjhuVjm6o0s3wsm3lUZuKa3eXqH7ZNV9Bub0LYA5WgWxNEMtBmHIG1B
yuF3jtaiBKzDFp95zuYfc1h3NL/Va60/KPJOzI6FjKHVLHginunRnK/HmE4AaMBC9TQ2o+EloQZH
eIKAKc1a4Mzo2Wf4VkJQrv0kozmjW029j7pDyXZ+QS+nnG9KcS1bmMRTgMNxGrIBnqENrXLSKINs
yXzHDFKv9KObeSi2keAVvrFSYiBb86TAQunWhcUdYrk6K3C5AglbcXGRD9aDFekauo5AXxXKtY9z
oW9TNM4yXqlrRow0+fAvbx8Pgff9vNuE9n1Ay+bPA+tCSiMaZ+GxYJVRQiti1L68RfbdcrncPf76
+vnH/577ieeCBbUprarrQ7pqcLWerKORvlRD6IXph5p/4dv981UuhK5z7YLW+koF/fUkNmuW5Zwv
CoGelZgDQf0unV5+vsjF93QWICN6WtUx5kNsKdfacGJ5VzPRcZM7V97WhU568bcj8x8xOJF8XU1O
PaeFJjqBny3AE/TYA6SuANdgpekQIGsc40jvR5bhU3D8t40VCqn/xi6hEYGEiQJnuEoLsfqujPUr
A+xCzmKcRcWqG+pRRGe/Tfx7E46fqjUgOIprYf10g38LXmeBkZ5BeZQ6bvwEXFjQtWIUx/A+epDn
gz4tfmXW8h+LdufSA9mYIY6MAfJG423MKTcBYJlG/1rx7PfB7F+e5Fx8kPnYT+cRA6x0+4W8DNf8
56koaat0XgI9ZBiEbK9Vt93UCOlx5ltQHrXfk0XJM/pXXuiFheZciiBMxYhrNIf5vulzwiK6kXI7
jgjlaFobGHy6Hi8aTJ+vzKoLo+NcnRB02Iz3Da0JsrKRh8nGOBty96MgGM6MOi7Lalhk+VIrazeO
Rq9sRVf0oSfGT4nvXrmHU87xtxd/llMpOv7HTUQEbN2Xj+PD3c2raT/eX5nUv1tH/vbrZ3Gjjscx
s0piYJn7Sy2gFiI9hUp8UPIX0foe4XMnbYPQJ4TtonklC1E6+7DJjwLOy6a6mUPYeS1WtQhHFelJ
NU8Y4bUwfObxXTL2rxaAOXAMW1/qP4b+PWnuaYMQ0YRjJt3O8Hw788ruVznlsP/rUWTrPIUK0RD4
fmkN21h5UgQMCml1OEE3MvOrNwTsqVY1fpPSKNk5I8SiF66dRmRTHF1ZmzLR7S57j2Ucwfu4WRhY
eUilzKkQyJSCExMOszivqvLZmcgKWvCeOp6EpVLacCKtiYKqsExBcugwjCWSgH/8+qdR8UfQjTMF
LIJWs9WWbjT5Pq5eZb8BTgqGa4r3dfiN73rWSE7dLztlHcl3P1/3wqJ1rvaIQw1rAZyy6djedxzX
aMzq8j61tgNMu58vcWnJOtd8TJqpt4xu3NLs2h3d2f7+/iQpfby//fkCpyH8v8aDIp5rPeo6bnC6
N8dtbPmUju5a4cqB+6WTtHN5RxHMEUi133d+StdjF38cVlw2CBQaYeB5qX1gz+ZN239zhhLP9R4V
VtgxrS8ccEHtEfP3cXws/s1JRDxXe1hBF5W5ctrsaHex8hiPj7DGfv4EF+LnuZaiKRMxbtMZbxzp
KMNtNY27Og+uRcYLg1Q7i4xNVg+TJrPkUfmmyhsv5pV5apdffr4+hp6wDo7CzbWC0KUnOY+T2VSX
vcQHaPuNEj+06bqSH39+SZdOgc9lE3WU1i3+yxxxkM+Lg2KHeWUr4lONV8ic907djbYSYdcVqQtT
+rIq1cnyYiP33b6Q5isr64XZoslngcYMpDbW2WGL5osAsLa5//npLv3uWYIViZFkBRIPJ5dPubIO
s9XPvyubFzoxxXPJhDqoOQTAnI4a5l/tdtlyIIgnnrADk8VxyPga3EEUrrSD6jt5b0OeENgPgjYC
+957RbMIzBsldkGXNuFKCJ058lTw38p7US3TXbQqhn2VbHTTNZAoWMvOdPzYaYNlEi2syO5V/pAt
14lzJX2yv/OLFbRiGDxA04Twq5a2rf8V9rbwYcbbJgaSY8uPYEeh9VoTvJyHGE+UX5XmagZmFPDH
nTCx5dv4q1YfC68evPE4SC8lRSE2DO1S/1XR2kbbHkaN2lqBJhQtVMwHM1CFQmS3MP66wwBKx3R6
9oWNXbG8lrZMb/lNrNGKS2uDtA5uxu4m9+0S5txs1+Um1b1OqZdz0S2FeVHF8qp6UMCq3QaKuIIr
khykYtc/Tb8MpV8Yv+gMlF9aa1gInxxtltMu1e/0IGc6kI852jytpfrTsHpbKXYltmrFzvjVV14V
L9N4E98MAe17TmO689q4w/Cnqm40/VPkr2WyV2OviwXsA5CKFIc94c7MFahs7+WNfNst48pjQtQP
cbEi42Mza+bODGhTtEsW+uZNiRcJuxEW5MqT+WX9vmu+TGzNfZe/F9MOQ8+sTcdIdseNDQcOTsCx
t8CRHzAfHREQ4D7c0Om9zgJPHgBeYfz7PQDXtoyXkWkJ1SSgVDZrS+lXUm4CmuewjVtoX1KBRYQj
f8Be3YHWMG5jw8lX1k6qbCv3Buwh5f1sOEF/O1RvyYBVxW4Kb/tmWbcrocZqE3ahW+VuNHu1sBpu
G2hbd8Gib1/mwAO1iiFD+BrQww9OKXTnwh3u8q31XJnHWHJOd1CBa/XUl/ENOl4teMON1h5MrIyR
JFA10PtVOsBSWUuWa6hHmkQVzatAqj/7IU7d1UGdvDlbGJZdfESI0WdvYoMHg+nOCm1Zwvpr6oCV
r80RVrWDCedQucIhpcPZcobUaYu1Pq5GaxU0TzkjKNk0PPQdbaNN/elnbpfYGFxYu9YH9/mVFJtJ
tLtNRFO6O+VPCccuLcnTk+/vR3CV+d5Uj2W1nqGMVfFtwxme6ULxkzMbuGJewFF0e8kGnUXNR3um
2h6+6JjSVUtAYPFnw+APHAF57+xx1jkU/EUmD5DCYwDf2wkbF5zsVNF74o6MHO0OIJbVLukB4n8K
wZ22oHkozBwpXpaSGwQLbK719/QlwZvWANLM9FvJvwpcO26yPrQB0A6UvJ6tjxPwrnYMzUET5lv3
+uyNPdOJj7DTmocm9RiuMsZMX8Ww9vnWqW29zMq6qmyx29enG3a4QPjSS19ls5rBxz/V0UIAQbJs
pE32na6NaCkaDic7yddJiTnd8ikq/5vZorXLVnUqSO7BvSBDQXJr6TGaNk2yJD75KzP81jGULsKv
EWtUOI6KBlvI66OFXHRQ1pwqcga6pcKFAM+oecvp2e+8WtsH8hIDAnx/zGZZZU6FqsXi8PFQwa4t
bMbQAM2tcQR0NPwzko0nib9oulMPfkEdzJYjlUi8nud109tG75pS4jTxbpRvsVzUhHWR3QKXH9Jj
M2wL8PXxOrkNPmPTMbt9A9BMIQostZ3RL7iNstvEgatQ3iLYp+ueCunWVByYtqgmZIUuZ/Q4tjat
pvigJssYonUJ2tDY9jR7IruhQFw915hfEgial1Rxu0dIjlUFep6mIYwaV4qBY/dCxMjJtPV37OcJ
NOK3PjnSNq7t09977r+6p4xe3Rnneo/7so7i3kr3leTNrZNPT4ayQqYUf4BQXFI57hetQv+gTdAT
8kcRp81fquHWx44epdrOVqpg95+D4YWDUyNTKDbJe3gsGNnJyuIgf3SG1ssTOG9gdpdTDVfa6fU3
wMYtNCvZnVe+7EyPFRrw4d6o77JxEwm4pX/rCTuSNrXN6aayHnua+JVtcifsYAc84Pfi8A8mQPJO
qyQp7PSSsbmRy/c53ZUanQE7MILanXnbP4dfk7ytxlX9NcMIh3hnze6Q6C5FTEqtwOXb0tZKxrhS
22qYoJzCwbHuXOpHzqCRwDD3W4ujTovwImrg8VgamtoGR2UrQb5oANV23GjaEQX1epnSfddFxAsQ
hLK8revE7pNvo4oOKqdhcIZtTb8FtGSrve/oJ1a79Z6OS7WN3LbTVpz+H7PJbUS34pAAPvp9pR/a
6DNKnvp4pwX3fnAftLvIv/WzZYcuyvC9qTsUxWOZHGRzmaXbcd4U/QPLvTdXi150a8tzOu3QC/ts
6pwg4F4JEY21UyFUzdahSjFgYU1EEj3SgDHmv0z5dZY+ZP/VNJe9/zr5r1L3K+X/M6Sl2EFOLfrN
lN4kvpcZu9D4VBEjlBvQeLYVfJGThGIHwZMVxSTps7wsOBaIf8cIdzemlSIefDayaZG5kvnIScUi
EKCOsgAb/ndDQ8iI/y3M1dR8mP19Ipf7cMIDLqHbKsnXMwB7ReVOh+U8FksLf8V+mWKLkS/bEs6v
OqxVlXXkYypgAFjVYu7K+5qJkefsdMaPQWjWlLW8lvfMgi80G6kSV+LYLvG+WDc57U4WyGJTW45i
7Uypvq67b59nR9xqG9ExVayt1A+tbWAikRqS03XEXVUDa6FDDn9Q/MRuBcX2BX1nRTeaejTEm1Qi
3rAIGIKJE0rmAMnal6ZwDBthZbbIBKYHn/pdCo+4aXca42BIJVcY17UgOWHMg1B6z8qvekxIA9Il
RzuOOZuuhvH9BE48ZcUNwPoGJN65hqZMGGyJBtE6zRdSd+wH2prY8SO7WZXJZyqpjhrrm6qm/lWZ
9lDzqXxQrspbBGhRSQvb6Ho7kzuI6SyzWuUo9S7hma3sXc1/5cXg9p28NExGzKxswd+eiktGKntN
TzpKYqJ3D0oTrazuLWyPVr6NOTZQIZTH430Qm+9VVqJYlGyjjN3UjD25Nhdl8pTIhRt1t6JaPUdG
/z5BBDcsYT+WgUz/Kxw6nfjGAuDX3SoWUycKpFc5VziADp4CxTiRtOy82ytIBMNAWJach4Qhky2x
gyBZJJSu6WipZ5zfePKuyp1qDDcFf1Fua0etwqVe+54QPBdZtetjL0kOc/OgCG+AfIeEyYuQss4y
zltYN6VNJdbHxlqPsnms/NzDu4bv+FQygNP6UQ6fQ565Hx71xlhOPgYnAZxY/SVkksph7lnIefVe
sH2ldGcYr62VLEN+3FdZUMWlqCzn5iALyNJOfyA9Gr9LJtIqMU2gw8AVLApQQfEYKW95jU8/3iMi
zkLCL3x07KK6lYSjMb515VerbcJ21WX1um1vy+CzBMnjx/eFEUDRXc/1myB9j4axDU8BsN+XOr/U
54vJfzLCrWTs65gDa+VJkAdnUgZbrb8sf2POdzI7ViorqrArjU3a3woIFsrEKRrVFmNo1hOsanqg
/QHH9ZHOT11yB0zQk41Svk7xjSqzkUCK7mcfXUeMqFRbGH+N80GOn3rppm9HexAGN8KNLg3GdamQ
GYaELmtvgPjLYozppuax71NbIeb5/VcaHGoEqIiCenDGkrlv6NkVCxwkJQ7SOFIvTqXl2M+hxd63
hepVNIOlpxSQLzCN0a7tnsb4LsOZPN1JLb3f2xCq6ClpUZYd8cuni154Kjlxlt6hw2TBLp+fZv1G
HR8T4bVAhSx8FBG0lm1aP+vSa6VzgKXsawi9dfU64PKmY3c1Vb7nY8Iuf4t1aHed+t0E4SoDzlrx
1uRWsAeNPJ1sWY+Fbd2+B70ABF21G7DAqIJWJm9FCzNeqLEWtWGX0Us0V7lXzdXRMqncUUUHAhKu
WyVZFtrayo6W0tkiQzCIRuYMy7LVLIVBc2RjWESEyYTQMZAjz8ZdNd2VmcEEeStCGkQmr5P6xSmy
TykzeKgPBYbWEFdWhdHbUfgr8bdhhyz7bRJf4mirTU+pwr2R1jZBvAzK7yy+Hcb9yB4lbpx2VKAz
7aqYeD7wPmIoXtNmIPeR2wT0aglserAn/ytW2TVq0B3VjzKhgoe3dVFsWqgalooCetjL/vOoHiNc
Nop1PCAIyo5qJ8FUlvGgO6aghfRpIwlQWZVunwnjqqCwKg+hOyFkNuIQEvWMpHPiSLyt4NTKi7Fo
7kqSKdDQVE8pxszJRztWq7Hz4KCTEoPw8KtdNgy2rH5aNLT4Uuk12mjXxmtId2MEpdlsIYQogif7
79P4S8xpAJM/ZWltSaSX6h4TzoPCnkXFVIlT4U3b0PpZjk5dgjpUlwOo8KFtHUkanTjdYpWFzHli
KUHxoj9XSrjoK5DG/pdOESAlTS1UZlT5pMNVLp46I1zN7EVE6it1UxyHk9a7HUEGHUo/XPZsIfpW
8ErZcqJS9jK9vTeNELqOykSUnYrd7NwOKzmtFnraeiJZ475p0UsqkmdSb4hbjuXIFeZwSSXXClnb
p+gx7DEMsjZJt9cmJs0wki/v2/HRGg5WtmobfJfj4CZtAp7qCc9DwA3s82NlwVYvUfpdNPvI80+g
TWHHNjqgCm+shTF3gsr0Rk6yaC5lw6ksEmFyK1V96VhHM8ocgqqTck458LeT1txtUuNGmGSXExS/
uVGrZK0b7Ys6FC6oFAp4CYK8xrG6nXI6YM8+p3JJclROLVZkhhMOx7HHT57lsGOPbOQV+6z+pimy
rfF/ODuP3ra5aF3/IgLsZUpSFFVtudsTwpW9d/768yi4g0An/nRxBoETIxBFcu+1V3kLz0C2lBWm
9k6vT44IqXCZ7qY8WmdNyOWxr1cNX62X7UKGW2q3USPdqlqxFgC7il2/TQuVcoc6t9kNZCEwqUAY
184STW6dm5tJR5k4JzlinqA2lDly4qrDViDaJmcooyLSRBBdJfCzWHI6ob3tTTIf3LdjA0NvM/Kt
hefUS445mE5Lty0sTKpNoEUkI4kEgLTOkJkstqpUrKZO2I5x8DSN0Ysxjm47ZI6a9lj/ZLbGiS6V
ht2X8iaEK6DORCMAu0gpZGHmtIi6pdVwU+LzHZP+JOR3S0/8wAZVUSaE5sQnS6hfRpIDvNDoxyx2
lxOMXlqFNDXGrFQaV4iP+MaZ1d8/RWXDeGNXpYId1chQCM8Zv1GGjoX7KhOhapxRu6eujLdZNrwq
1hbz1Ex6FrDE1YStNa1qOXNn/EZZcW2Qbq3ecMboM6Gd0eUmjl2Wm2eWX6IYYdwYCmXhguataq7k
VKH8LBwrRSkiFP2BejoPAV9hDT3FSIaP9XEm1GAp6vfa4EYy2lSa7C9KYYcRqkKzF2ANVLNWtPzb
DEmKF2N9DgOaSBesTJnwBun03Pf6c9girI7CdXCv1ZJjZN0hV6NbjBhdU38p6rVZnUNh7aOot+5b
OkbtbDzkaB3Crz8o4Q1vyw4XAghPo22o45XQC6ifpOrYQB0VxbcSORUhmUqK4vOA68uImaFPaArC
byrl2BvowgpihrDAyO02cNqHcd/I5HWy6Q8BMWNOVwVvrVoeC/xRw3bByP0+M+VVWH52xXJPLnYv
Iu7ZTpYzAWnVBR6jh5seoG5DtMVB8oppE1g9MhiTo42b3ADzYeyHYCAEWo4sv9ZWuuqtwbGM0Sng
7UbBZGMKa0QgIeleCUP42crKfqCXFuG5aOGk1ckCBvYRX/ns6BZ7rRCt9EJ/SMgOYtG6CcbFkaxD
ku+lQNuJJdVz911TfQVC5w565iwdBc2kcuTHrmQoMDBfVSTACtHp0mFfnRUxaDRawamhp5p2pZ8p
mRukilvWo4Oelx93st1r2o0RPUXWbGOAjKWq6lTVsQbTq3hGcQyRa6Zxa5GLxk+aelqyV6ad43xX
VrodaZm8T6rUTSSM0Uf1fh6UY0DRm5bZLQrecLg6Oz1n9wtGykH6J/nv0vCgpPJG14cXDTUFuWdu
KYyhPbEipYo8rbqtEwswUAzm9xw02LJ95SWq4GnacBrAW3Nl2qVQ13LyWyM4lBEVXLKSunkvj40j
Spmj1eJWxaLDLinJRaHwJlh06n7QzZVecUhMs90shiuNFPop6hSTTuwfb7Sm3Ld0ZQ36M8uNmMyb
gXpHsQRweLUjdtopo5VgZWSPRVvhhFfuRTmg9yJtTaU+iqqODPMikCUZx4ZHNIbfFmWXlOKSy6FS
RafQRMR12Ux0SBQyt6jIDm1AT5E+hJBu8W1mhNSjJELREDBpKN7G6rHgJJhn6gRZW6XlR4IT5Vjt
RGmfEQ+X7GzXSYEO6s3YTcwbVRCQeXRXRc8KSitJZzoiHl3Aqe3ceFfKYzfQmdXfW6lZmWSBQkbG
oi0AZ9GaEfbttClbwe1NZaP3hW0oqm20PxOVF4kpOF4UlkZcSZdy3Vf7DGGDSniVZbCXZ9u+dHC0
6shU0pFoiOK9tCb+OUoOx0+IvUX9tiLZMYV9lkGR0mj7y/Btq8WxVORjUM3ptXItlvSoT2oQE4Op
WIfPFMHbHjrl1B+ioFqHOvUzCX0vpR6DREeOs5+JRpdqPMU5B3d7J1WdM6rdPf3yrLmpdTr34bdp
0H0WkX8o5G2sFX40fMsSHZgoXxnZj7CsEwsaS5VvlLLeRqLhI2dzoxv7fiSnwX6VTX+miZocZcWm
K3Knp1qRRxi943JYplVhvRUS3QqRfnalI9JEPzEOH3vMObXirUoiX4eBMyQBLNPZ1cbnkjBnTfGz
kL/gn03UvR1M1c+ThFFDTB721aAqMxCHhxdBX8l0W4X0kJKuyclzK+008CPamyYe5Jgim0Vm1eUq
iXRbbYfjsvzEQeW0quUGePlMlepKhOgy8Qaae1YU7sWRg7gYid4CpEksN9VqW0g0pYZxVRPm4jzb
RCRombXYeUsDQmeON0xuLimkLxo/UYurxX0O87UcTC9rn/sFm8jpLe9QuA1uqhglg+IGq2G3jO8t
E7QdCA2R7mbdJXtzEGG/kNCLGFiIw6ZTU2AL1NyU81aXOoPEmgmQSlRFcZNiYpmoX8ES+Ja5NruG
pjbf0ABkOtH7tBISuxjLSxoDdUfzQNu1erCto3nb0a6MTdnr1GyX1Ex/oPLmqeZVU0+HnKUctauy
nBzBkHwNtz+Fym+CsK6ajT3iMzkB3mMV+lOu+r3+qLW52yyh2wkEgqpzp1E9ijWzE/UdV3lHE3oX
E5g1qbDXiudh0rgfwfAW9N1apbYjRX6U2+xeDz9Nmq+DFXslkAvhTB8CoWWGhasVJHzmT2O8de1L
Ep3rl+y1UOJVUaIjoWl2xHW61rjL88QV23GjdeM2bc1DTqovIg5GL2FXo+aXFiMlVHKoROA+wbTu
LOOQIXchCxuhN7dloLg1szCgMq4xoWNL/TrIJTMFWuF5OByWAuGGMFp3XfcqzhON6/QxEq2VYlFk
qJW+0rrmrTMUDue+ciU6FnkyPRVDRJF3rgWNIfZzdaG0RCAql2HciRgRybiuJQ/DEu7bagjXY/4G
rnI9yq03a1g7pqtQSCNbEiIvoxarJPjQ+racId1W8jYpdxZHVyedimFfFq/D9Kq272ODeEb4Ii1o
AdJ20aFUBbnsCVbxmkg8FsnW6NzS3kj0YhUFK6D1BQO99DhpklOZ75X4GjPAbdTMTbsMSl9ND/VT
mDcxQweZt2eOu2DaWsC2VL+VY0oW1TGG6rvHQb5kcyEF2Kt3Vrob6PYt8JQfUvVpoCcuWS/qYGE4
i7xBVLyX4YTnu0RPMvLnjJmVOEnP+DCvhrq5j0XxYUJYSo6FW629lcg+Cz1exR0UhOkoSONeK7t1
oZ+CZS/lphek8lc07rPhkDP6quv+YIlm64xyqbuq1tyGGMUyEX00Fo2kcfnJ88iwW+mpmoKvtOjZ
eIPsDM3sBhwLFg0IuOBTXh4rWtlWKm/J03gMtddSGBkpVnPZfTakfqh3xzKiM02+6eJdSu+cEB08
REIGc/FWJ+JGSrsSOqAQWsPcoWEi1mZsKCYYWkPfWx29sCl9WT4tjA6tyjPJ0wdLrO2xTwEETY9a
mO6ToXg3ocFPae9FlryZ+Xn+N46cnhIsm5qfXQTYn5+iQIVPGOnx5rT1ZlfxTrq40Jyh7xw9KJ8W
kMaZEX5EibYRBjJAQlovpp4VwlGh049SEfOO+H2qDDdAbECR0WSo6P7r9L5pgiAw4qYhKi475MaA
H+ezNynNPSpffq/QS2SUSNHiydV8N7VbBuobVALO00jLnJnGTPsg6oHBNQgs5W9A0PTpJzZfwvmj
YBTatpLXaRVYZfCaVF9q+F5KpxrFbGtYzTzLZjxYDIPULnAV2Dum4Bn892r5VhiyWcuMLLXhacQr
ga+O1YFd8Pe56en5YN57yDXDUaTFLcg88W1gVJcX+7z7GrL3uK99BavBDjIVU1+THttAsRwbJyU7
FtF7yFGBV4gd6Z+NNpOE94yb8nspDFxhJEudgvhhMJjHVYXg50t0jIxNX23oXpdMbcZu08I5Cseb
RiBpFc1nIUbKNdwslZ/IxroXaDyEnVvUxkpn/iglnyNKedZ0P7FUJ/QAUvV5Vk9q1t+Y8uDDX3Gz
HAWCmA2uMNyIkyeZk8w+Z51G0q+kNJFtoVLthZGuFCpev2xEMgEh2w7jbhhFT5yaLaaWa0Kj0J/9
k4cfndhXtpW/SA8hRQvHV6Lh/DrH/QM1hEpVHn+aKeZHifqpDOd6US1gv4nWblkKvxhMwqeI89Jy
QmBVcqwmWU34LBKx92WXnvDr3I9tujf1xY9i1vEw+N24ExpqUy0+5LqykXoMdYiRyUQVv9TrXtXW
C5qrOP6qypfA+Ep5TGdSuY9W+oBuFDKAkJR9mu47wBBjT615A4xC109af6zJA+RwuhGY0AhM/tLl
M2mfrfk5C7450UHXHdXB7yP4xTcaEzwr2OjpvkDIFZBmI1E8SbeABqSG+V19awq3JpgyS9wI3XYa
T2lzCKujmh2k6BBLB3H+5DW5YnPf9rFbWqE3x8ldVL4V4bxfxAT1CBgB1gzyvhLxffzU55dayWyw
h7elRqekzlcZ00q6fnQA9bu6MeBy3cfmpoq2Ys3Ul0rXG038aaJ7vUEYgyllnd5Vk2CfpwTLpNpo
VJM0P4y0cnply7oNLBwSwjs1uatoWlv1Y2Xop76X70IpvwlVXxz9iv/SDQpPUXeD/AfVfQrIfS9+
pnP50RYviXBamMpYRrqfENHNY3UdEU4siF9CdcjM81vFclk5Csj1A5voH9P0q8LqcwnpaO7GlLqu
aTaSIbCDgQjU+bCNJIAsi7FdwtP5dNRziTF2AaMosd77sr+Z1IY8uX2bmk+rfqkMzcNP0gstJmf1
k27eF1bBOO+jjfLTElp+e06wssKtlm7X5hHOveZWoohS1e+SSIh5crc1RHLi3Nq24tG0jkMCtW0k
JxERcI4q9ESUB7HoHKPQvDGo/TB5tjDsCBNfrd6NFoyWpmwX6mUxlgFWIVSCkApYwPQxTvySfrN4
X58rTWAlXhYAxGEAEjrEOIPuEnWlkG2k2q/LXS7OLj4G80hLnRTYaeqKFtWu4Aam5FYLvuVEfUuz
u5a6Tr4RUf56Ii8ZZE8VPxSADSIVPBQ9XV72chUwNOGsfuYYTh4XC6QPZ0yY3Gmj3bSftdE7VebL
lp/N75LhCj+R6uXCTZf63QmZTNkk/3aWHwmIC16lraPfcHYI9A0zEApOUnnYTvGf5BuTJ4y5ODAl
1uACJ5aT63Femyzc1gFnGhoHEKbEtQwB7BFyiZsw7vhZAvqoK2H0U01Zq0VCqEZew+7Vlf5RK7Id
dk5wP9BiqaynHJ2BCjv6FfnUUu3bkr+KHEaJtIdzKJY7hqBksGSbKU6WOu27ZyH1luw8baeF2b61
70G6k7MtcGYt3dNX6xnuycFufsKF/Wgqpx5EFHoKpeFG8a4fHzP059NVBkUrcSrpThBvp5Y0DhXp
U1hu+4oag06pI6XQFFAii58HYWOkHxzdXLp2WwyctlP1FZ71vuibgGxyggiD2UcTvVjxhYIg1U/d
eNKotoeV1Pt9yf3KjxOVAHm5SCZgeQTXtPS7ak9iEYCRSB1QyPHN9FYO6+XRrFaq8ZBpTkzF+9Mi
hXlNCUL6BeymXnAU1Shsm34E7DZvh4d0xwAF6ES20++jO3MnflC460frCifut2tdUG8SMimyFK5l
thQCO6G4Av39DY54KZwrxrFYajMfPG7jo7kdbkHLDB/V83zLunofTiTwtWhLX/+N4/v1mV1QEovJ
iGVmuXR8nGSz4EWab9t15DJks6OdiYLiFY7ab/wV9QIuGua1MnWMMnalgD2YSj1C7JR0JtA47XRh
70s9fcJM9nLr2wym+3qmBUnbJALpktJAAsvKJlKvwZ//CVdXxEsdXOSntCw53/e8Lled93LDbMY5
/2Eo4h5F+3SNpPXbQrmAkA/pqJtpyfsU82OkrlvjGifk11d3gRk1F52sMc+RxjuIwCWaDT353VnK
hRXpniUWsisuHr89q0sQqdKYaSAjAjJgfGMg6auYxzhI7Lq65hLxG734Uo01FsNOGGJh3BnBzQTU
qS+ltYAIAk6Itimj9TOANpQ4PiY8aGiU0vCm9q1XI0jBCUxIqd1ZZzFiOb5RQ+G+DmiaNhXNtWqv
5leQwr+IoYiXgq5UR4sYhYB0E76h1KFzylxMDqDgYzKL9jNx+oByZtTfDtr9CF4GLWJKPwbac2yb
Fbi7hEGneidZK1Hq3P/ewb9+q4tIxJspaTlZcPT+KHtvz8RskPAe2Tv2yItzKzjPodOto6117ZK/
QL+V8+//okXU2JG3rQgXjcksSYCHHjZ88Mk1bECim2x/VmZlx67PdKT2pfuhyLJO5g2oIC/1rll7
/rb+lYvQNZZNaTQL3+JpcEFgrRdIAKF9i0WBU3qVcyVw/VFq/AeR4Q9356+bNcZUUgVLn3Y7IHd2
tXmTnRsGSHbkfQ/257OKngknmbs90vr6sNwv48pT/iVwKOff/33dRk3rMW7mncpYMM9yHxOVK2jz
X9fMRVDCxl4ulj46i18y7rbHs9j9K2aKxw5cbXKUXUZNdr8zNunz8Jpf0Z769YVdBKzIokAOhxkK
4wrEr9sSb3PnU7cr+9g5/rXV+Rup6n9pwMayYGizgdSJCqNQSdacqABTCreZABuVA8WUWm60VNjX
c+L3ofmpgZZVjXSXBXuGZZWxamTfoGHafulUxTFGfzJzjFbS9xmnkQgWIh+nY2iRSYkDIn5vC9mU
VYy3YSOv6jpGJ6+kbpGu5ATnnfyvFXhBYzTkhAn3CKKjKl51ZqajAqx9DtNXuZc/4kpr/gyjroST
8xL4x8UupWHnVMv1rGbZDS5cf2fwqdB2iduu4xOqCFv5JrhBYN1NDnXrlDvBs/bllfXxG8nxUutV
KdS+kNQYrVQISagxHtpDvK0RGpl80ITu9+Dna9U22d/6c4cr7bw7i0xQtKyzNdjq/9u++6Mz9te+
G3SkeNCCn3azOTiK0UVOtzBP+u/H+4eu+6/HexG0NPh8kqKx8zRjpgVyB6RaVB96IAR1QtdBpWec
3C7JK+PWAgPu4iOKPphRcnzQhTuDX3pGKtNzQLdTbT9M/Wgm26y2ALcwSNPpLgs6BlHxaoDqJ9GU
028F41NBEEwf3JLFW5SPGuT6pmci1n2owGIiBlJZ+dLFoJT2lvgRJ6fYpB68FZZTP3CmRDex8dxy
fM3Sd52PN1awU9RjzchflnRbi+F9Bm8BXVwp6e90o95WhmmnMYOXzJfm6CvN3rEXQxp+nSuMw+bN
fz/K3xhs8kVGqcOo75IeCdEaLAndDYCtmZvk4ipuv9VZWM3ReoweiyVfVxRXqjC5VhhdSYl+Cc7y
RXBmjlwKI5Sw3VQfwsAf5dWVmzrHwn+tj4vILJehGgk5RoOaDVyPc22yebHuawOj++u/r/HnBPnX
NS7isDoHRjs20HjD4FkEGAH2vCxwf5YXu2h1z+onv+0bTzWZ4M2jN1SJB9wQGbNNlG6syhe7tZbN
K1EGD4aCb1bWN4mmPitjdWeJ9FQz/WQW5NLCt4lXrdTmjm4ILxbNS+rVvcGoI+iuCoyf3/a/buYi
OWXsMxZLKkEhR5jmpcbDLNgEG2P1aXKEJVtrcy0u/HZ8/TlM/w4MbVumTcSVns4WwB+07k+R+/ka
OqnHo7wSfX65nT+kx78u0mD0luY5CwtEgLF8QbT29Wa6UrT+Vlz+UVz569PjduybWjpvmVX9XiHm
UmNvE68Lf/RUT90np2CV/N/Ih3/qwL8uRUqMuE7FpUZ2Z0UbvFNKWxqv8M9+kfQS/4gH/vXxIp6L
udjj2kT70FHJJM7uUIX9/v+j2fLbuzj//q9rtIJctNkE/zy1yf3ePiTSy8nu7M/Xs6vwNXLpb3zW
P+vtr8uketgKQ8utlCgQmWsUiNjyk8MfuK3IuTw3nHipd53G/+syuAgy+tiWwXh+eE9PGkv5Bj2a
u89ndjhyPtcIxr8kLX9e3F93lfemZalBzsObGy9DhtgAe1Y/juWjITZebV6rf35dCRcBQE0EFFsz
ZdqhgXIWGqQAQGrbYa595cz+s6b+EWKki/wrGUJdjE2WcuX2zssb0/IDzq2b2l2ce2bcbnS4qn35
y7kiXrSw8iY2LLEkRcYhz2Ww6GRuuZ7sT3CQruym3jVp4F9K+kutRFkLG2GUZYYmSu9b8eL39c10
ZiaB6/jvU+aXzSNe1IipLM6RKRXTDrS2Xp9RIbasXxEb+GVtiRdJVC8mkSKABdqNdeWl6kuqnWa1
dY089EVQCMEUXMsxfntOFyEgydRRn1KUQzRIzln2SM8VAkjk5GzP53oTKBMS489Qj67qvJyX7T8W
m3iRWTCRGvq5ldibsyM6MTXtQBH/fn/VAvqX4l283PxqWYYm8/7dE1kjzXYau5/jxJwI/7ZzNYa8
1qMAfagAGpRelQ75bTlc5Bx6EAaNdK794tRP58QJ9Cep7lf/vdZ+2zUXIUC2xKAELYEAlr5j1jgr
Vw7j3wLlpehhNScaky5eBiB1T7AXr3iI0LtTNw0KZJozrYvVNW2Vf6402bqUPEQdq5aRTuUe5Ffd
rMH73C6MHQWYYf/9kP75BrjAeTP9FZBlPTVDZpznh/SyMJlV5jNl6e6/P/yfb4APv9jtijbXStgi
E5ZkUgwIWnVL8Mf//dnyeY38ry3Bh19s91CDt9ib/0/8pthXbr1r/coN1uqqXZePqBFvRm/ZSidY
J0hX5zfX2pL/Ppq58sX2N3U8tVE0m5AifvtQfMXPvNK5ownqtAR/gAIOwI9dcHftguZ5E/7rVi92
v9qNmpVa47QTW+hb0uwmwF2ncJ+EINzi78zAP1mEwkf/vMuodop+BT5dV4AmQOMN75esPE7pmwWR
SWuhticoesct5Z7uFe3rxNA+GoXtIjeMJg+qgFJ2k98C2F+lcwaCA3KHZKxMfEelc72o4usxng1u
C+Dvx7TrHaUocWEDEZHKDtpwux6QfzZYm3gY7ZIv1Ef7SAFToAM4XABeGu9Lj3y5eCsA7ZhTHAaY
O4cgGCOEe2Z47IMQ+d1ZfXMAP93us3DeiEGx6UE4LAKEhEcL3GJufZUltm/ivqA5oyTPQfAwD63d
L1Qf+jFQY1TpPv57tf2yki81GqMkFOOU4m5XBQ8dDCPhylEi/7aMzYvFZOgFUJs+RI2q+VSAdWbN
aZHBaxv5XZ/Tq83qrdrG7jCH0G4NO1QZSc7AsNowflAsCPfnRJrna5yM7K3VmZSoudeV3a4Ro7U5
x6tMKW7U/DOFltaOnVcY+urspFBoftvuU/MNkRa8qr4wIhtyIM4QvBodLm27l8Q9jBSj3Nf5D8ZT
TqUcce2roesygJHBAlkQX+s22PSgMjrjsxORARRSP+M1T33pt1YItCiHr/0j6ZbT6YJtwgQIGkzy
DNFVs3c5fJvI/xU8JsYJtFh8xuaMx06fNpkGHve2zLWNGnnqYvpRfYzKTTGpr0Oq+ImCE0WfQ0nG
Y/doYkchSUCZpbJ9KNTBRfjQGyACBcWroayWaicPz4YmuyWoMKPaWXNg97PhxRhP9PupjjbCGVcK
HS6dN0qxtdQMGASyEtniJcJDaQm3eY/BNzPhCJ/DUYJBjsTBBF5IV1x1VWmIHXgh3B5pBPE/hqve
fJt0sJ0NFPMz1aKevMyc3QI7w1lJ/KwVAFHW9ynUkmDW/LxisFspToWHWA/XSGneh/QgpwfmONBg
gwRxig8ll1YT3D/V/LGiTxV18OoMyKXeLmA+W2C+MyAqgQjdp153RuWamvFdKVilmNNKTFS7GMQN
NE43KJRVZhQric7RAEe96Dnd9RzMB0CgENnWYfLGMrhLFhlFUgziMrxjoX0MrfBk1YujTqVviTc1
Sh5h4k7kcJNwH82ZKy6Sl3WPoXrXMfptZlCw6k9RzZtFBPKqD06JhrOSFF7ewy0EvjmBoV5SbZW0
+kNvAKcReDHiqxDE2wDazJmX22jQQbOfpDy00ilovkZxXostihyGeCVv1H6NrxfJDxptkkQNj7gj
JGJJ+FyWz6D6jhCsjCJhPQ4KwH0Mu8zcruiZGQBwKTRXs3U2OZK2BbZdubjtosCRU96j0tlFINEM
RpdAZjlYJ6GugDnRH1jeJOW2Qbmklsv1kuNHDzPRbI9ds01G1RuRkcwbGn4DOBYZepjh6CG2eepu
qbHiIrFIKx99pq0QorFqoa6s47fYUZ4VhjP3vaO2LAK6hsYEl0ADDRF7WT542D8FluxGEbCP/hWt
WV8Vg1U1P2qgM4b8vZQ/AnCoIQCtgVV3J033KrV5VN+OIEfSEWS/YOIyAxq+1Ly0LW6WStuHMS7a
oAnx7kYu03KGwrCHCuAIplyNJDg6bLgZvzCrTY7F/FK2Jh4vwSbDh0eNW4KY5kWjfhMBsRVx7BlT
5X6GWGe+SBJjhglNpVLxdODaImjSLH4qAVuXDeZkXlJDhq78HpYgAtCuYb1ZC/QG+vVjZbqW3qCt
0ezLtMLGc1QOJnjFHhi9Ot8M+cdchPBI/Lz+nMr93DxFounUsuKV5rHv0XIKVwBG4chIz6JAeOXm
21mgI6s/qbHgpjk3LsY/Qjesyyp+wH0SE9f2LunBbgiPitbezQMGgInhqqMJ55o+dXybiMexBbUj
LP6AXMIYD5tEmJCJKZ0mBedibfLy1mrq1WBG2wn1MPWoTrB+4JmakrA+Ezf0WbCl5iHOFX4U6zTi
5EzAQq6VrndLxE6loPU0/a0S7ysYQj2zG2R2RNHP+nwVGbBlddVZ9IbmNVGrBD6t/3RD4OVtik4I
W5hlO6n1naUxKMTgJgTHJealN2gxzNQ3TUpdvfkJkJgUSuuYyV91hVZMBeoJe9hossvIspOMiGz0
m4XGLrQ3R6pPZ+jc0L52WX5sxG9jvkvZGgLUNkE4WEl3qCQIUdMqV190cXTr4b01b4reFyv9mBfD
ZpCrVSlOiAogXR37xGNrQqRFhNdt+EbNO0g1xr6f4ggaevwZmnrXowFRpB96cYBTBGxaccT0tis/
hfowVgjTElaWcqUxdBWD7EEkvqXRM4TzlSzgiw6PK48erPBdbLd6SAYj8WEPUgiAaij9Zmw9uGcr
Pf0xQBDpiByZ5dPQ7jQQPJWpvy4pMMQY8/X8LYoaj6v7ffOQ6+ewZ7B6AR2myqYStphzoU8zuyZZ
VJr8dO0dZjmrMRnsrvI08VRUnCcyTIrvQaFnCa22ZkuNBZzGznJEFDNkdGV7Hob+kGZrs/g2Cr8Z
4MSCN1+yD1nA8JMjQUFKb8nxuoqBKmX09Ied3O4Nq0BDAFqnDqcq6B8WERM6MKowTxLIHtkIMkiz
7gdj1wKlhnhVxfDrfKWaPL3RDz1Ya6N9EbKUoT9guwKQZoE8z4QUgx7vlzD8TlQ4af1TMlUkeM9S
BzRVq/y85Xa+0alHLKu7rc4DcPkrn04TMiFqTGcL9tqY+4N0P4W7NMzB+G+tnJI3LvwOVIgxSZtq
vh/Ud7F+meE/LNGHpasoNdDKz3VfRcudEsMWynIV9sBzjdsAi0ngs/mpAYGkIOhigv8S52IXS+gC
yLA0hu4ROCeQZaNclWn0nUnKpmnv8/BFRT+wC6DzEeWk7nkucnSBwnVWLp+aGjLlN75NybIFrSPj
CuyxDUCOl4IrywDs1beESq3IACnn0W4Om88cHt6c5wgzQGVkuPMRjj0KH8qMWB0QhWxCrx5ua6nx
TDsICEWT3TaDvtGsU6LuAkX6pKHuxm260wtPiZnGfDTiUa6fRenV6KO7KMlhCRf7Uv8sgW9mVr1u
wteab6DUT1aKIGRQHKwuhBpJe3947KsHDT2duTBW46KvwvS8YKvdJAE+lg9D8yEPWxOY7yLD5FUI
7EkK0P1Yglae+se4/NB1qL5ddmyWh0Z4LcrFZTJmM5N0lwGk2AEpBHuScCntZiezoLpaDxycvgg6
VJ+Jzbq+ndEVsTt94JCTvAQjyViO14H4rUZAcJKE8QMU7hnchm491GnzAV3FGyEw6QSGvDJ5RgsN
fVCQ+fJjzbknZ6adg7rWQdfhW+FIKukzulHYaQbFS6m9ydN0iJEbUsLoIYvp0bQD7aEByGGwD6tT
AMFd1zDr65RNCxavPMiSdgAOxZF9/rSCHdu9NJK2mhKADenrYpKoBNKH0bb+2IC3TuptAGdMG6AO
pilE2Oe5FDxpREZAAxRRMIqIBzSKIqgKwi7U8N6KPq9UKX+qhn9Viudi+a9yvuyiPq2igVY+SzaS
Fy9OHxoluJ/VZN2C5YulnEcmeJlxU1fLvq0/jfQ9JArImY71NBIHw0MEBq8xJddoBDeERpAVFt7X
4HtPCzyhcTlyuIFofBV6VJy0/2HvTHvjRtIt/VcK9Z11GWSQDA5uNzDKTZkpydpl+wshyxIZ3Jfg
+uvnyXL17bJQ5brdwABzgQEajVbLmcqFy7uc8xy9muBeWcUutMsNxtCaPDbXZwMYAu1GIV+A+mr5
shWOJh3chcPR9O0+SJgFwCIJw2c7Ag3TDG95OSKb2/viqU0/TbRA1bL39H6ETKUNed3cXjizZ/0Y
AQgJq/Law5OaNo9eDf3PXs50hcuKm2pjpXvVB5dphknztDtdixNFqsKh+MkR4FICFDrTqosUXwAm
37wFOjNfpWwzuR6NYb1ukeeCGwcjsTBTsL1thZ0urOAO+dFDFJ8EvGCQMm/dWxfaZomqCoxh0c5y
xMU8xAC9KwxHb/P0NXcvfM41a76L26OHncKzqnPXibmbK7whwZmeLkn45tXBN6luU0MYXh5vx/xL
rD9WaPqt6KLkXdsNclNEpLJhKZM/pf5n2d+O4auLRDUW/Tr12l3KScMIzaops/FO6mw8umpn+dC2
XPtC51c5F8SoMNynxjV25HU93Bp8fymiYIUbKHZ2FnyK26DDuoqhAvoYec3BncsX6eeESKeYFLAM
zvLaHh8wpQTDoVN41IlmnMLP9kSlp7+YIVzLBdN5eqMc6umXfBjgZTza9k0Sf3HlZTs+RU22zXOg
SVzneu40UmPOuSVRFArJiDPynPiXdQL3JMVzWWjDpSywcJWChB9CYtlxqK8D4gOtNN5wCdp14yF0
xFb50a22nI2m4usuFVez0A3wcdoXpkAHNIRHB2+sGZZnfFk01ME6qB+r7nPo31rhnUAx3aoaNJR8
yuvys5Q5dsFPOblf/nSDYpojmUtgSefMgdbFA4bye4mVD5riyT19iPBduGimIzT82orvyrLBPdPf
9K5/rW2IMqFYa2dYReIWw9VZS7UcBtHKyAeXfbq98K/t7CJy7zAsdPmtAX/BWG62DJOe4jhKa20J
9zIDc7HU66J+dOu7OiE5nKvQKXzxnGOzSS9LplHlXdBv++TGsp6c8sIbr7rlrmU9n39oy7t4Oghg
teGTnx0Vyo3mOcblp1S4rsR5rS9SgfJ9uu1jDCHqJkLDNli3vTlvug8xuKh4qG4DGT+URPNAK3PQ
qUNI8NYlb6kG6uGCwnuMyHulyi6yHb+Z6xsNsgiPU8PuvRAvkZnxnw4zjQFlRHjl1geZ7NqSEwn6
Qbvy2wa4HEF38arI1onvrVT3JLKOnaGzCVEKeHW6G4buQVndUfQ+m2cfPN8b/XOedGct5uOkEQap
H3AOjzl5AKpPRQcsUljsEqq2fu0wHJEhI6mOUgQWEW3wtinMZkB/gYwhi6mV0+Hc78N93WbAqg4D
iAaCDC25qaZ8XYRrP9B0BvYpvXZlIXcI203UI9emnq8ZZ6GxyMw12mNkOFdFiJ1H467fmgkqLaMy
wxVE7VV2GApMST7unCXBRnEWJc9dCaUL+FtKsdff9X69HcaMHn/CqYN4GadR/kEPD/lJ+Kj3TrIR
YAUdAUQDn4Xw1W29iLOJ4ynrKXwYsdF6Q3CEZlmSZsMHXFc+nl4WYnXyABxqDVVgT7bOdZq/tMte
E+4Xdcg2HpvSuVBqALHiHqb43jKEiwbNNoJHUYDhI0ne5mOS7U0V6UuX4E/jXfVzviHEdTOPbCz9
fKPHhMAytZd2vC/EecjEYumgFKR4vqPd6H2y/PZMi2Gtx5d0MvcanaC7d4unIbjTcBi7sHwyRp7n
VbxPouHCoQH/8c3yj4VFjHHf7QeqwAcLojjHqk255/DYDPfNbXRYLsp9TXh9tIPPcYMHZSUOmEpu
q/vwIDbtVX/RXRfrYvtXK/E/HSe/WySOYvBHyYToqHrz4Md4SwoHYyX22YXVq4h2pSlXqoDmrl6b
CPhDi5MXYd6IlH1sguvQrW6rFLB/GF+F0duPP50/2Qu8T/Zpl7DBS+eTwQXaJHXwo4b0oPFfrjT/
7Pnf7R1kpoahyQO2p/hSzGI/QC1NZi6svKl8uXOxnfdyL5kVsIbsAJMvLdf0+LOe/6JW+uMtDmjy
d8sJYlcrPxJ8/a4AjNOm5zZjvUm1OHnLdYQduZX+mpk4ODlv61BPN327we/PuJCuxf4L8cWfzn/f
zfZtf47tqJ7mo+eA9yvpZpt7o3s4Jdxhltux/hjDcXMjaIHGnLfEaHdls8lBVozcE60R83KbQv/K
aQKrdOVTT/bmbcGZ/eMD4c8m3+9mY12UiskYvLCuBlLXnEHf+YsT8A/3tXwB786/JksHxrgRbHia
Z20QYXLlrstrS1F9MNHMguXw772Hd2cYmSKlEzIXOMr2MU+SdUfz/2898/sgHJAA1Ifcy45esuPt
0G6rv/h0/uRzf5/iEsRCS7cIRsgOl8VwX3Aj+fFL/pOV4vv0Fp/LxcgSYDxmC3cdxiFVlBDIQ5pt
aa9//CfEH66rnfB9iost2yDkgxmPNj1tCoLVt09D7YNMGZqATUqhv/gt23PMb9Je/fiv/sklJTj9
/7/rfcpF2MF8emM+ulsHEFrPcDUBIPPjp/+zz+3diUrDlhQL0kdaNvssqo/JwqaPuE6yKP7iL/yx
qJyP7d25lkYGebfn8g6yGAqLDXtVHNAvgL2I74QOt4TZbotC7np/vBasLFSb7/pTkrl214Dn1n0N
qyZ194BXzjLLeUWbdm4gIbKy3CoWcbP3HDj2eTn3f/FNe6dT6A8azsD5/kNvEnKgesmnkmCU7yf3
omurTWjGPRimPfHPTAPKTSnv9KxfvEQBWLnzevkYlgEhSPkR2F9BAvnkIjPrIRNuMxjSjfMWp+wP
srskCbczowlBKpo6VRSa7UsLeKqjFDeQcSJ727rt1s+/BPPnzGNYOIKDnLNH6UQ7os9WMRxv7qWY
hu79Md+kOdySZfpCmfSUeQ+t9fXfOzjeXcvmDEMy3qTxKHKCXGn5BjQos3OdJ6+//oH/eJn+V/xa
XX/7SLu//yc/v1T13Oo4Me9+/Pulfmmrrnoz/3l62H/9s+8f9Per50GXb9X7f/PdQ3jm3/7y+tk8
f/fDpjTazDf9azvfvnZ9bn59el7j6V/+d3/50+uvz3I/169/+/ml6ktzeraYO+jPv/1q//VvP0uO
8//4/dP/9rur54KH3b7W/Zdcv/xUvf1kktef2CfE1fuHvz535m8/C/WL74bSVb4TCg8rDl/D+Prr
b8QvwvGUtIUKiCoKPM7esmpN8ref3V8C4dpeGNqOCIXwHR7UVf3pV5b3iy2dAE2a69u+5weu+vkf
r/O7r+qfX91PZV9cV7o0Hc/8q5rin2eJF0gvUK5tK09IhTrRf3eJkn3jGcmAt84LU63cvMD6cDZO
lk1VF80TqFcNygkIDTmUbj6xk4irXVKUHjLWaE7Z5Nu9Ro1p24Bj2qpRq2Umc2RtQK9Va7cWNBOL
NXkkfGaui1m85wFbO5/UtZP3Ywh2ssB9VAENLNaz1djFzu1KhVbbs3W0RowZVeDDYSPSfHcg0LZV
WECotFQA+rurNH+IU8k18eVYZBV7r7rz5HnJtQXsgjdBwp/j2SKoNcm6ap0UFpRC0+XuRk5jJzem
1gthKb1h/GzHiNcX4htwmsQto7y4gV/MyRrw8t0+TbNbp5d4iU/CpBJydJQWOx1PGnu3cORCzlDc
gUWkhODa4U55u/Iq17HWTOHaar2kvjduvaGOxn3bFqPe1bqC/egzsxg2Zd4U8oYNJWTqZiRr7MCy
80SjSkRZa/+sUX6a3k7tYPzbyeQ1qCLCxKNiL4YuX67nWrcTS7Rs1keqLh3e6GKe5tc2UsvCEK21
a+Ki/ZzE8TMvbdzFZ2EejNGVazdLuw4Gi/5O9Ix+sdJyROZQM5YhwT0HXaWw4I0vdX00oWdb3VkS
wBSaV0tZDIAOEh+jwAk+Ubssj1snUicknuw13t5iUbIE09TNzSmdoo+yZFPakCioWBeoB4xOZDt1
dJ/D4FVXXlsE6oNiR5d9tP02S89LuyzHjds38XKf6qIyL5krOIvObHJ/WXbwF5iRxhlLKSZ6/hCe
EIsGcJP0m7Z4UYUP3DOcbGZmgU7C5kUObldcZijyFujrORqKHVedyN1lruOrgxenOfHdtW21nwbf
z9ONTHv0ICFLwuIuq70037XtTIkgZ9/Z904cn+vOxv4XBNkQHCAKpfqcgWAH5U7lS3ueVCU7BJez
pCNEO/HtTeGKOdjPU4WwzIT9iRHsl3N1UVhL536tvcJJXsZExQwrBqsoVyZhxnDr5llfHC3XS7PL
KbGsbOV3DgDSvBuS4mC7QKD2aiSkZTcDoiTbwq5aNW6iVNGwtZ3tdtulRk+/dVwrWDbumLAnE31g
UL00ZUKUfOM2+mPiTkhseu5YcregqLFYqPhIK2bNuG3dB4VEQuOnqo32qU79dJXNoeuu7bRsIC/P
sOq2WV5Hzr1WZc10ViJMwpGeKHDYUEYDqb5KQ2ruxri/cihbY5zNhEbnAke0NZwl1uivp9o/pSuO
2fKI/t8pmYIE8K0g4qg1XxbBuVa04PiPKNDts7Gqsq8FmFXgfbOq5a7oh+VjVArxRfc2lWoen2wB
td0fjF/Tu9iJO4td55XW2nNA/jyrUBE9kS4+u6kwgOm2hh8Y1+X9RMZzeoEerZYg/u1ePBovbaH4
+XYUMASdy+E6Eo7yoY5UbN1ngF9yG7RZ2d5PRgIFLJQbLuw2QKGBNh5Tb5OXEWj1PA28Zl/FpicK
gsWIORivyeS5Tl2yJGQxyubSkWMRH2xTWtVZYeWpu6mGgRa8G7rJ/5hlrkVkQdlAGJyXzohNLeEb
n09shLrzoWnB5DqlSmrY0l0L6HpsLMCbjBW9hdCSeWRTvyhGr2XRawQiidcUUJ0XQB6D3zQ0lUw6
3eiypQBkzGDZiTkznsdmdijqLLmWRRAwaSxSsYxM3sYTeTzS+TTe8VXMxd4KZ4BIAZdjnNqApInr
Th0uJUU96RzKVwzfCfJ10gLmGBiT5Y5jDixqnYgsLTtuDnPYeuyb03EcisdIsezayL5i1hmMzZLu
NSITteV0HbtHyxTMr0wfVKQMtg24oMUqB+gLcVH7lxCGIn/dR7Yjj4my0ns5cRvYjEnPK5+XqNN7
z546tEPaq+adHmU+vHrZhMSia6l8jzqtPIMbHBr41rXGrH7m7haMH4rU8ecL6XLoQhXRUq2nXKTs
keLZERtfz7xpy8G9tFLQPd+kMKO/8RfN2K52YkWCeS4mKY+T8QNWl85gTPXou72jMFDJuX8cWitF
lBaZqYAWPIXm0lNOku3sxo3MpVycmlDtvIw/wrKgr4jyaCyOKRcesYcx1C0H9MdZu4p6R4b3fdhl
cpWbig+PNQkkvtZJrX7HCQ9d0esaO9lMKs3t9chlxxwrUWHpUEuUZFAQ+RxmwKCNqa7YoXLrO1MW
e/1VLgX2YlvVE2elrOH/Cdgz+pDlMqzA9GbODCQpbOvLCF5TezXMWjWXvRfwW08HfXcpclmzHzAs
pB/6wugOREfkvY3WBFeoaFrhbmKXP7MRnYXAIRJWyxbGp5AA/OOmyb4T2uteRe/aaj0EVhhvRim4
oEJb5nhzEmHqSz7zKObOn7XVLu40JD57AsR7aOMs6BhuOZF4RBcC8EJM3sTSPKrLouA1h1zrGzsS
JJmE+QAINbKSnp0MEBsP3snQGX4zTAFyi0pRKlyCiUHwopVYLudALicYOtAt/a2/+b9Qdn+oX8s7
076+msvn+n9A8S28H1bfl89zZQxNyrdK/lSu//qIbwW39H6hnOXgsQNhSxmeplrfCm5+Q62NkJB5
gpIBxfN/FdyWcH7xhUN+uy8R3Ylf+9x/VNzC/cW2bfckFhaucCXjiX+l4j4V1P8suJVDFRH4wg19
EnU9m+r++/YUFE/VVImvWBg6RPI8eSXS1KkJ9urUGQ8EctThfDuM+WMqWThFCBkzAHR5MZqV82ks
wPuSeAG13T/gVty6THhgW86u2TrDvPMDdUiKGNlfsyRn5UMopIGXV7wlrL/oRy5klx61qm+q4Eb7
/cvv2qDf2ovv2onvB2enNwc2js8w5L9CFcp3M1QT5UKl0YiWQMzng31tS7DTdnGRYNZE48eu3lkt
qD66dRlDhGk/z/FyR+lxX5CUJNv0wRoDUODRmhJ/J6W46Eisiq5JNV5zo4IHk+5a7y50jgGJDSbf
6gTZQeKsXTv/4NbdddeTGwQcvAlgxVVvmv3Kj9/hydfy/bfHGww8jhQvENL23g8XWiuOl3DhLjq1
m9TR1wmVnB/0lzPU5BI8U51X19MEFvXHf/edA/7bJ+u5oSucgLmk7b9r56NBirqb6vBMuI9V3O6E
KY9tFx3H6bQ6fQS9utISpzMMZrV0QGtsQB4xTPZkl5BQA4z24OSgq8n+Qo2aNXc/fn2/xiS+/2CQ
L4bKpqMMlaSb/f2oa6JqipfMkN4S9Buvmz42JTI0+zCaBGT5fDGBBZ786cpGf7vSyVZxoQwIHrLb
r85ABu0Qs8Uyh7QncYeKemaKVCGXd/uPmWk+erG+4V0tkcXyyo7Oa9bSDJVOEtKgdu+bObxyilW4
gCSlAMNvXmbruZ8Ab1pPYjjFqqU7B5RsQlpX28nD4ATHySGZ52IJpq19VdXurSsUfI442dJ4Pzu6
eGqLAr+o2oko2BqIZdICtu7nH2z96ccfngxOn877T08JKbhqcVHgsvD9p2ezS1nK7AQcXZorz6Cc
Tjjvk+BgQXx3RHU08ktvS9If9IMTli9pEn0OZ/kxHocPoNLcqr4v7OTBw+zhLWhbg/WSiAuTOV8M
sQeOAU8YeWvgVdvWB3HViZ0+jd/keUQbmSfkudr1Jlbe1swj+R+wHCZk2mbYGD+5t8W6cC2I/emq
YM9dh8t94g/PaZY8wEY9Sm9NinmJurQ7d6xwHadowMd8uaeEByd3wgFbn1SvEH99CUeopaRdVMlw
OQKJRc+47dL6airyQ+fru4xDNTKnLCc7Ds59u74IZXlj0+UU8ScLz5fXOVdZVKOh8s5uReV/9Vp/
5RE2RMdAZBSsMnKTTCSu7LHfN9WwD3sfSPKqt70Pyq52KiOpLx32vlGHFC0+dEh+phqfp3PGmyvH
JtCkuxwJrNKdf56QrdV8DNrh2CXVtkqTy0F0u9F04KntlUs4LOzvNS3BSkXVRaWJ77bCnYnlhvv+
dpsCTYtZigIq+BW7NtmQ5AJilXQIj6w4Kj1/SB343PlyIEV4FSLkf13QBLppe6URyIwomaXJ5jMD
VhNo4bPTRM8huJjy0gT6xkocQrKKp95VFH1AWNkJJSQ4TIJowVFcMI455pO1IS1nN9BGF3F7iMZx
k+egXqPqA9LSh6bN1iErzqE/FISmFRDS8e9vYuluX4u+QijqbRcT7L1xeUz9+K3sg/Mov5VoZdGW
q3tnqK4jr71LJ7mLlvou8LNN4kq0GEt+NqAbjIJsxegFCGD6NUA7lnD9CYCU+yK8N758asVDXMub
wrN31PO7bEq++r23m2exdV20DUFxsTQK/DM4rga8YNpOIF2ni3rJvlpB83GZos3iqPv5dNUNulWw
ILEAASx9Ah3JSxDl586pr6u5uAin+MqxgYIDD/nIYEdwjCAncNwzK/QIgAWekRo5YSQJtkHDFyqs
TdtUd/6IH2TZzYV/RbLJSWp9IayHWiVo8NS9bBGZROVdQ3MQtN4uI98r74iL5OPdyt49x/S1od8g
u61A/Wk/mlmeV03xxQoQ56HAUzm6ezdHH5h8cWRzUyTWuZNF9xPqlRQBX+kWDLDTL3bqXwFEaSDx
PseRuq99Ung8a+PN4ob6nxhBr7uKk2LbozceFNfhLOrA0KFxUNVdq9yrMWabDD53eB57MIDlCNsV
I9oUZkSlkQ4xAw5HlLiEbzSAr4VT3TXl+FhaWAvG2OLA5b6qppTz9r62stvTWsD6cur7rFaSsJ1f
QKK97JKAQU5z1xXysSVRLrCQH6BzGo+xupKheVJMp7LUrHUCcIc1zLAg7c7L5mOlk69JRXVTRtkD
CqKeiJDhPMIfMXrqPnb129S4GXxHQvSi4NyWFZEX46bV4jjonCyV/MKvvCtAsF3m7duyumNql5zF
jv2YzdF9ETo72tBdFdR7S/Y0+XJO0IhQSkjqLOZtxHU69htCnWybdOWXqPWQE7pbTfLLOvIxoiW5
OjKdJaWuUdamKUuS7MA3ol4l90/u0Cw0iHkXRCJiY6v8ru3a8xQV4FnnyBvHDq5InXjzbH9r1/79
1Dloa70vVjfsR0D0lglWzoKSK82sg51bB2fiCoMQpsK+Jbr00fU94kXH84rkvbgazyz3FoXFWRos
28RGzQfR1T0FMMunLiA+b2kJdbKOY4UPIvAPEWPKQZtHKYpzj9wJR+inylo+DD19LuYNKKeM9iaF
qjR6k7pZm6C5aUPiSSIU6JeTqG7rmNBMuwUS/+zrnHLV+kCfdR+44QbVBMMpFo6z8Naj0letm22W
hcwhAIq2l55rZmSmobtO9I2th9WUf6oJVCUoA22nfQjHeeXa6a32BuIfmjVr4xtnCI8IHM8GAXu8
Exf0W5e1PmUpZIRY76I83PlhCul12VnRdI9i8DrqC1Db3vbHd+h3NLhv5ReNAwNyKlzG+e8K26JO
x7TEQIaXwcZQ9qhGtY6GD6U7I8pb1s6EdiVFIODTCQ+EDSKcNjdgI0frXnYJ7MB/Y+lyXxX8531D
993+5b+3l9m9VqfFRvf+qf5fXMxQOf35Ymb9WlQv7TNBfT/99Y6GZ/rWMrqCltFjcCUoYB0Peu8/
WkbaQtAwAZ0f2xbHCU+kxt92NLSZoQi5Oju+JMmEQ+KfOxo6RumFLHt8pYSAI+/8Kx0jT/dddciS
R3kBTSPPCACQZz01Jb9bIw+qHLh9hBDRYa7UOxC3c129JdPQBMclbSzrEFAYviTkKDH3Fo1XHipd
hM8zZ3l/juvM08nZRF49UmjfFwWuOJsRGj4H3URaEvOXd3V9oYyU5QfPZodxsegoZF/g4g94nowW
uDEYJ0ExZe7cojrOR3vAquIs2Xk3pUkCGjGbFiTrnmOyAo2twghJEmDMPe466txK7YELKuSc+Zyd
bmFDJyQJJk1cu9WO3BaPUDPpCOMO1OCd1pvMMWNzPQVNXz71iTN6qA314Ck2BVy/x9csywbyN0eZ
NYTA1EOHYH4ViNJPuacQs0GCCxR/V5Du2sQ+12/Lsnu2Oc0EcJv+GK4YAytehUTunXaxsTEB5g4+
C7BKRcPFtfE10ak+nTdiI6D15GUmIwPV63LEak8Ghkgs5MRlCkgGvV5QdngG7Gkax6uBAff01atA
BfKCoenHtwlJKsy466otJej7eGaXZpVSfvX8wa1Ws2PXy8vQ+C6sdWbChfocDLapXybEJ323EWyH
IMYnJqgeJZ3S8iHz9BBeZLFfjU+9DlxYqb09B+5LEfXaeol0FHgvsGAivEbar1AmLhgWzE3Ujz2S
4Ej0FQVTyq6HFJiqEOJTsJiFUI2ZFPPgcfHIL7uIS5mZj7rtOuCvlKy70B2VuA4rpp8JPjwExkSZ
OAnxtXU2F8FuVItGvhtrx+d76MErnS+sDN2jzJd+OffGGhb9yAjtVNnWboEW0NIMh3c4Kglr2WSB
6uLzdOZ+BtwnbettMIos2Ej24wHsTVdZu8aANLuZR5Eb4OZ57RwhFLN7XId9SKmkstCUpMYsBMtE
ZTvmu2Tpef+w3bnhPBCtFHsfLC218PmSm6rax0nponNaGqqLzxPin+6wFPCg31piOoKPBWdld2S7
hcCRKEtpMwLH6bU0F0mnJV86OXJeeV/ZMmg2NPBLf9OERZ+e42FoC8jQAbmyDlYMPmFbTjtr8Ib2
EGRZ6H02JlfTtgDbEebrqXR9Z+O6vrKeTDKeoraYQ8R3eCesrGQk3JEht6oGtOVegWrcLwuyrWQx
nA2DjMQHzHO5d4yL+GvUI8Y4dF7R4d5SrH8R+mYWxlg9TvGGTKWxZyZNsUHssm2sMPwg2slUN4Oj
p/TBdukSVlUNgv6i0X3sX4u48hEYp7FjokOSj3o6+DIKyIeBnaIwb8q2Qa8bDaa80J7Be6NnHHjE
WACNIWdkxFN9N+soO5lznIJpNEJ5am9Wu61LXwYpPCbYabAjHIFVYXv6g80iAEJ26RGt7ORWN62k
YUj+1puFHRpLspQxVzyoNvjSjcNQOcxjSkXaOIjvKhhWgvgqNmJL2iHkUqIuGPlinuSwX9W9E9Qv
hVMXFYkrvnJ7uouhD45miersdgpze3RXMk7q4n4hYHIhjljMTQfmAHU9gT+5SdBtR808Pqf93Lrj
yqq4eON5jQibBwU6ekt7FS4dyzl+MLULYtjMg/+lhazfv2V11WSfLbe0UiQk4tsWkvBL/dDlSQCw
vYOyTbEhvNjr0Ce5i/3UdIuPAq82lWS5Nww+f/fMSWhMWdSIwvG/JC5xe5SmEo5Yt2KnUkn2Ro72
WT2VovURN7OXEQQHRFCJwJAWPWssEi1Ol4r2XMRpm8NALxlwTZDLa1J2qE852sKVGCKb3h8J2Dw/
pplLzwz+fq7Z4/Zo0zO1ayNs+IDUxmVkaOfHhZkIo3XCtn1MF7SVn0q7DTtk8XPPArElHVXt+paF
oQ2csG6wYpNZM1ErTRwQyGOatJ7Dg1/P9nLOU5nkSfK/vZ1l1134WixhwdwhGjJ1bTmM4EkVGuuI
mWYxYJo2I+L/T0Vm7OacAVFNXHQS9MFNb7pSYoWOZmfjERrAiEES6dM5M9lRUxU76YMyaaxujBi4
pay5wi94Z2U8L1t8OJELPD4ahAVAQLWuxfVhDJPbLqx8YrpYw4eMibh/RxZO0KGhX6C6JYmlVIic
N4mNvMFbJU1rte16lpZDvKbRtgqCw1iERvX7SMl6IjE1TcifO6h+8sVR48xl6AtHZsCPNnQ9aeU9
45HsLRytJAZ+Qihc9sIIOQGvMLop6TlNrW3YZ107AoA/SUM4mYNx2AWoD/zVFMRcKbeT7WpOoZlx
RXw+O4uaPiwiK33SmTvdsthJZhLDE49EL0yhsydQJSep5WpcFVrEe1lSULW7aVjs9hlXwEigpm9n
ySVhTeD3DPtw69quwgjJge8WlaY3yMt0Xhi92V29U2Qo9HhHY4sIxXzJmeuc9QO5OBs3q0fVv/C9
ifQ6r3rPvLiBE5coXuPUbZ51Wzs20MCxsBT6c+6i/WetQ+6RG9S6pf0yh8OYfDWOTjFrYYOIsmrl
eU7IT6E1ZS6mUMstuIHxqCa5bD2HcR2vTqXOvmLr5NNm6Km4w+8mppPfoMH3QUrOetrAx50fqHuI
CU6SlFg5IJ1EV/mNHa6iRkLBsBLcJthaMoY8dSq6e9ZSfvGZEX1JKk6qyslhWtbqxv7coqag72ae
TjZamo4tg9Cwo7PN49MmYJn9YHmIKnxwPK+PlOJCtsh4zuyTUIIMhTzJ0i8cYm1DHVKzzfw8V21d
naJk2/TSJ+aaOan2HJeRk/bk88J1CaBi70bBSvraHT9Ok79YGtKAlVUw0Ie8qPbNTOjuZ86nKdl7
jt+Jp6qK5MmPWGeaLX/B6lhdDYgJio6YJFJGEuQl5VMVe2MwUQINM9E5cdILtS+iVjA3nArDcCUw
qiLJN0f6jGAm7TCATgH7RgSfMhruPNz6DrYeZQ/y6NVlTNhcYmXBsR3hKa/iJD2VaqXXJNd1PZZc
GdNEN+HNVLReeRVYjrIYPMz1cs3duw0akrfKfryOVOHYR1NObk1xM7ZcDedi0hhPwpppQsix2Z9z
IeqZNzRu0TaX3lDk00tXWWn6bU7+/7d2PweOo1CtsfMJQnZpwj4J9P+8VfvfX+ZX/fsd3h8+/luD
dvJHfNvhOcEvtGhhEDq0Y6dROV3Xbw2ZsH+hO/d9dg8eoB0auv9qyMJfXPqzAHkb/RpqleBf6sfe
4dVOr9P22WmH7BdZA/Fyvm/HptiLRqs2n+eSofNGDjlKI6w9se0uZ1MWEFYuK7+s90kXRWetO7cH
txGSoPasqFt1y2gqzknybIe8Jv+3Aw+NUVdnbbBmBwlVZV0urh98W839Swfe/7RF8EnS++dHEGUg
H033+2Po9IDf1sDyF4/1nPd/qDuPJbnRNNk+EdqgfohtAAgtUqsNLAUTWms8/RzUlPUls3iZ07Ob
bbHIiID8hPtxWdUU5EfCpqf+ew2s/YszaJoWyypFUdhY/vsSkhQmAQaTAFlezq+1qJ3/vQVW/0VW
NjNp7NPL2Ve0/6SnV7629Hwh/iVafdbJXEJfqZOWSi77wKW60jfWnvkouCYyINpV4w5ut8OktMa0
9dPR+c1y9gt4UBj//ZkU+7KpL7OOZTP90xgBQlcsEAAZq8ZrjwbEvnarXI9OuK03vpN9A0fWjWUk
9v92Wn9/HLMP1mXL2v0r3prXsWyjLwLUVu+FSqwXTYFtd0fBtNGaStdOMhYJ5T4h6xXf3HUPpEfL
+muZ2O5yRyHjRb2+V2bbVYjLNOBFWdeZKegCADRqFLHUlislnFcqwVP2S9g+IW/aduk+r8Odrk5r
6iKn7e6bamKzoSPUkN6EGl8lDVDRZd2oH+zuo7Vf0Bg5XYdlVL34duxWrfLUq8G2H5ewL/XUhd0r
DeQ1d/2pYjFQz4nEmqAnGYzQ8oGwVlO6r1PtNa7VW2SdXmifpBFQC2r4UPvEzOoWInMkEXsVYqtp
uKun7qbGqjz71SYcSZoltN2uL1m36EUhtjHyZ2rS4EgYDdORRXJlJQOmQbywZBYmtK1i2XbZxplY
R3zsCks3M1mbdrRgTK7N2t6nluUWg30ai+dCtkgXwQ4YsiHI0vwCpHsTom4d+xqtVO/JJM3PEn04
A0w/eprN5wo/T0Brg1osrZdZs9EcteS6LT8jJSTLcagpigW0ELM7aBpSPpOocVSc14kUsnu33piq
rEWC9n3CDnpT2ZoTtTcBnA2EeC6Lw7U6doeeCMN8BLUfRW4cczkq5jbHMmkEd9nok2BderRMbE2s
JTevDhijLmN2pX/rB0G0ZUZxU9uGZ6fKw+hLN3pARpDux9cwbzIHWbEj6ekDCCdsnyKkY86omOuN
1aWEsOnTutatK183P7rWjo5RvMxYYCFFzd2Qk/hK/qcb1FvwTtskGjdJEH7KOo7R4lTqV75hHrmO
HCUYrgcfZdik3s2T7YHU2ZTjW4AiL8qkrc4RDU1tZ85wC+vqUmCqrsbshFjokUvfaXtip4AYZx+Z
ZNIKKESWjtdz/SpDHRKgjts5vLHTRFuZAiVUYECFejIIlZuiY69r5P29aey9pZw8h/gZ7SVjvgke
w6ScYT74xFX1uBYMm6Cr+NkmETA1IGckFhKM1n8to/Al00kQFdNjP7xOKn1Z4be7uqs+e4tNHKsr
5L5gPn7M8pucWVvukp1R+JvFLIPCaiXN0kuGmEPK6k0LEyWnEG5ne0fX5moh0xXbYMkz3enYLEZb
WpSP/N5ulVTarc3bUtjTdgybHdGbK1XuDqJDeZ30W1sKNiV+8NxHCcJuYZI2ygQNICPZiXD6Uuqc
WRmccp5d22yhN5Bb5M/ujP87G2UngDpXdQMLe7ikc7cKpI+F9qcGH7EcAbRh4WClLtnlNz7/Z5Fy
f5U4kbP5oZDz675TV/LwOObRje+bO5S0TrzsPlGXE/Iekp43gVLoPZoc9G6+OzcJtujuViMZLoNq
3nZoj+9HkgUnpNIMplYlELW2SJCWA0MhaVSrYn6y5piyz5+FGK8//eAFrTesEtg0ub0Z6UYsmBFm
/TFX7Rrf1Yk7hHjnLIQF1K/DQtuGcf6sWPM1cwnoTyg0kyZd66WxVmoSa+YWbSgay7PfRy+1Tsp1
kdw0OVt/ctw0sBmRpDxFk3pBQi9WGU0guHa275Wsn9Ho7jIe1RwxuDF6eFBBCsQizpDSh3f01l4/
tUuSiEqKJWZwVHo6wLQYQBR5uy8zrq2BJDPIArQHEqACAiGy4TyTRtI29lPaj0SLW6/9TAoqa+uu
nrc1mW5h0bz3yXhTNv1erel7gvBV6kAyjTA404K4+9idk54Prhk7GJXGDmmwPUaqqzx6T8bopQp4
gvWWYyv1qcTF2+IjYMbhVOFrlWApMG/y8J15DldGQv+/C9VHFoRgIIv1EOrsaGlR4NUNI51bkC4R
m+6U+I+a5G/aUXGGmTM/lx4vWj6fja2LfPVEwlLFO2h8QQa5iTo0W6ra71pEBf5oP2vFfGYRuqpC
Ak/n/npSiTJkr/wm8vh1ABALT28Uq4iFuMVwew5+pEkDJ+3lzy//f76MWSPoijAsWZM1quNf3/0t
x3wwWnpmH4gTGdAcsVeFuxL4C9vuxE1IgfnzJ/6mxOEjmR5blN44OyiYfik3+pQnVNXNaEGcwQOX
4qRroi6c9+porTGe38TOnz/wnyXVr5+3/PlP5U1jJkoUDnye1Wu4kc+y+Q2N7a/C/teK5tdP+HIQ
6yyPO6PhE8KdvzGc/NZeiXf91LraetwFe92FcXDcZZv0sX8DJrKztvnG3OXOeDYek9vv2Ju0Nfyi
f34fZIRofhVq1i+NCO/scianRLCjeC/Av9nxE8tievkfJAJ7GBw8kuiBUgp89y9GogLVAHI2m+fW
hjzd6g+FAmSsfDcYAPQKg+VR55HxiTPVKcVTxVViB4Y354um56Htuk0ekJ4XFE4R+lupyolObg4o
OHSpdzX/SvUlwuwmHlwt0bqWw0TZlUqomjpJ5GbAZFz+kEP2ph0UhCS4ZHa06fHuCmoYG4Id2qtV
wQo+z+9K+VUD4JecgvF50m9m7a3o4DQ2z0Z5rw3DajZeCrt5HKfBSbQWIQ4UFZhdpqk6sQmFtHw0
J8jk4eM0CBd97l4dqlsVigyz8yV2262QYtj5VQmkQ9KfMD1BqercJCbu0/y0o0s73croAiZij/sI
6QL3ulwEDuUzmwjKxL3Ot6C3WAUaj9iJNOw+9HgQ83hF1K4Yd4wYAYONXisexmjHrG+9cDEm9RxS
uphq62KYcgFCrX3Bgt0e0WA8sy2BPOk7cZoCGYyeRDt2W8Y0OwoUJlURj6z0AbLZdikBtAjUxFAd
0wb1ioavqPs0mnvMb95kVgGD6GrLeNYx6/zF4K8Gc7qLF+KFkh5bZbwpMjw0s0prOh/ahPoz+yDM
d0BaTyXYBfNx4sUVT6covOeld8nrBV6WrWbAjE06rRvjpi8SZ2DfPWvxXstrR6daN6lGULhu7F51
dfVt4IgzgwNRV+zR/qUQc9Sk2Yy8xxXYgMCfnBwfJXqJVSA+CFwsImIVI8kpp/RmMGzSjmOvHYYN
ThFXrp77PnOqQXGi3nTTOFkV8nOhP4iC74Winvn1yq5lDCK0U8ynNTRsej2vAbpthJzcNcCEzLB2
C52ue4k3hNQaPzXV8MNQ5m3UZy5jcdoDRuBMvOG2uinCDSuwkbz4DF7tbd0Lr7ArJwRtIfR2g5QQ
vFN7jJC5EMJCkY3wpHqw/IGoboKkh5s4hOWEiSpE/iMZD639YJXPLbeQn34OjFUDcDm+f+Vr5Dfy
t2dTX2V+AOSGxiRxOlN68uf6UhheKd+3eeExCOdA7GdhAGlMPDWoiMwkgjtCCt/9sINTBUJMy/nT
osKhNOA6TtcxcD/FDNxUu9WyB9xTK1Bg5PEggJo25tB5aOKdlst9hK0EcLtQOGUt6Lk+Xlf6Y2Re
xMAQezRZ0okfgxRcDxygAGNe2dANEAytsxQRQ3KqrDOmIO52dRv4k1fCAzCRN+fGbU/ObIjJoykQ
j4A+wTJGAm+59QGNtKa1radbHV5n7fMoMe57aUme3eiy6QS2cZ83TJCt8hAYhE/7ZFBqwybqiQDF
1hOKedO05yAXrhoPD0ZLtvf4MiYfiQ3bBOX/iu0+Gr8HP283dihvSrETJBgbubTB3cP0HDwXK0ff
DjZZmR9zWC9VbLtl3bnV9FLboTuU2clO8o+wZqeuXLOhXEkdRCZAfYM9bCSQv3gzmFseEi5Fqao9
C9sUMfUw1+NtkL7pjIXlhecXwHYtWHi03VkMhZvJm1yGGIb1UYmjdUcJjRR0HanQqVK/9LSwgm51
E0fRfdq+KKn57PN8xehHjn3slfPr1Cm3XU4mNNcNPKq7wVYfR25gqzM2WEIhwcOZGvq1nOW7XqO8
Yff20ZW0J3OjPqbiXaKXBeSQ0cvUg3QGaoc/xpGM0c3lR78hO1lW1kH10dkVq7gb7BPrsTDu1Dg/
2sS44il1WvBTuk8SO25oFvhX+sxZlrKdzA7K7946InXFAJpHeuwk81xV/UcKA3IhrimNvtIVeYcx
y/1zLfCFXLIMH4SsU3SoMi5ZG0nyr8VAaQxDHNZ0ysqtfz272d7/zC8ohJ2cLvLTX3eu7FLbvrA+
AXj0/M2n/+bF/MunL9XYT6UIuZhRnPhYLBk1N2Aid7o3btPH7p0kyf3o6dvA/S6+4nflFiKuv6af
MhKWxTP882fihkm6UR2MVXqU3kMHV88BfKZDErFjrTP3f5DK8St24K9jLExhMe8VCrCMr8fYL60y
TjrBssHWj1OHFc3eM+nwyLwnKR7mr/GRJuwf5D2yPnt6kAiQrfsXqmnw0PLuPz/mf2lk/i6GllHg
z7+/6SfN6DuKITjM+Q7Omt2u4nVCjDTBd+SrEUhLGIr9bH5zqf3mKPzyuV+Oe93h5bdsSviKfafZ
3U7jAj8j09f8NgXv9xXuv+u9r+YDv6+rrBn4iY0X3PAQql3xpDoZ0zztjm54V66z+4xUzXE/CAel
e/sQHxDjfX/qf3N9//Kbv5T2Wm+Umsx2kMLzcZZbfFG7MPz4X5xQy0B0Z8sGw/6vFzT430kaRCVW
retfV6/cxB6mMoeyjvHdyljXjvRtltpvZqSLr0NDb8WaFu3Xl7MZhWHHdymXQ6ytm5c0cSSnd8Re
82onsVbV459/5G/O6C8f98VOIqljjv+M3zj7YHBj9P/F+M2NoS9f+UuXYCoGxjN0DOAGvnoLCKub
CeviJ2kQbJBbUB8K3JwknMn53jQexr7ZwN66se1nAWcwQm0u4Br3drapESkpUb8GoBuRgUweTmLe
DUxUrOjOtvH5FjtDzx9CYT+G87SdSBnRRe1JWblXSwUtKoU20vEy44FbWnT/pEyrhcxYEDB61e2W
Eoyv/U0j+NeV8adf/OWojoassGjnqA7tMZzDHRkBkMU7r48AjQpIwmGxDPakdd77131ieLnfHWhk
t9ZAbEEaemXHypLBUtNU56woN2lCqHz5zbn/K8TqT1/zy11kK5oZ1QZfM9015+wQnZcmOb5lZLYT
e0I7nMFFlOxF31/lv73s8MctbjcoY1+nAXadzlQDKJ4ooVxs1V5yHd9KDupAAkLHky6vvkOJffeJ
X1xvBioenYudsDiZWRhGC/LcvrnQf/NQMhV4FrLMuAEzwJfDWWLNt9DjCV44P9jjo8gxnWx++/MN
+9fU4h8njUWnCQxA0dWvwUdTpY5tIHE3mSbXleKFKfrksSf9rNnXDLIbSt4REvaAslzV0vsxRKvE
CuDPX+N3hxOFg67icLTAgSzH4qcCQ4pZY0tswFFdwvckrw6a8Z8/Qf3d4VR1TWXTyqLT0r4czqRg
nEyoGO+1+LFJQm6c60k8143iFuG01bFnCylyiGS62HP9MIrpyIn5HBLLRWToxfgjrFx7woaJ9Qhw
HYjnouURUNPq2uDUxiDa2rHxnU77twdGsHXiFClAUr7UfS0gyKZoIXCjiTkxgQIwnJFE8tJpjZtJ
LyqwRJEXTo73WZWLixEJ6PoMEMS3sUX2bx676k/f5EsN2PaNAX4h5RRF0S7rh3UGPFXBB6N1+nUM
xhzGGvV4Bw3Szu71kadQ3jLKz9d6le7LOMLaNrzi0l846+4g7v98fn97IZss0lk+qoBmvtZLXTZB
F2EXjQrTmdc4G5zmx/IIaCG4eECIN98VSsrvrihbZnnPk023eI3+etFG7Uw5qZEP0BDB3F6R/UwY
3vvoKI7s8nZdQ1TZfPMjf3c52MgCeNZZaAq/vs5TFFtlV9EcAVkK76It6bD3802FH8yNt/F1fKo8
8+PPn2n/poYwbZ3VrqVRSVjW17FcSkpDNqcmCRUImhZR9aqT4h9N7DMUiD10YTsLft9oDvDZotUo
Dzsh1VflUK0tZsOoxJxR1tdGCWwTBQGv3HKrTDIrPmKqtXynAbxEWnU9svrsWZuF7DBs+n9Syb2i
Ho7KfKtKPzKWiOpYof5+sNkE9KW8hehBb824hdDfBh54URMPUbJ8Zs0nQ4nTw9va+Kz7R6Sac19v
dWYpRGCAGC72WjSzAVD3fHNXImp2TAlvjxuIyZBHkXGmBquNod+il1tNTXKyhrceoqbQ72cZhhDM
0z43vEYOoRXUr8vcbglC1f0fuR+f+hRomYqszWfHkfTpRgol6EID9rcWsCFLPbjEPWN+I7/PlXc5
ui8ilTRQUn/beaN1JDX4DxCAFQMjBvD+Au2qfs66t0g5juHRHuhO4pURnQ0UmgOCqS5dW6rlJiP0
ksjyyAO5EmPDrKN3sux2nnwv4rczR1sJcRPROObGsTb4ZYymkKVsi7JdW8GtRg2ezoVbwjgz+TaG
Fl6F1nsdFMTbhKc5jl8KGMQQMlclW6RumNzJEouOt74MVn0Y7PyNoKCJkI7xJurYkem5U5cy4Lt5
BogNqtx4aXqwTA06E6DG2ZST7a34Z0vnAQac8hw3DSxWUPw55M0Ck5WUJzulDc7ojJ0qzbd+eNCR
j2NTq/XwekZ4BWppSZleqXXj6QXjspmbr4XVusyViK1XcmbH6Ir1KNv3yGknZSem92n592o4rKOJ
3ZBhvg8DOSdavijWWU1Kl2QT8nIzBzcSqQ+BNC1Id2YP7IVzxU0BciRlg08vcUL7Ix4NTG79sjZ5
CisYQL3lxWNyKK15U0r2QxDVrh+QIjQZq5Z/opyn1cKsSfEOa/XwHI3pKc5SUldgu3N9xMaMrVR3
ECwfm4lCr5Q8eR53mUFWCnQN+c2KM1fOSzfU4nNiXwXDW1vNbmu894HqWQqzsfg5AIAVJQcJ8KBm
NyjfxnWmNNuIU1j4+SkaLfhO6F3zrdXdTCQea+gGAMK31Q5ra893mMkkykofWjGofKYlyY09zc6U
cyWPb7YUkaJxXQYy37NzFAF8mQuu0qNDKootyuNTiw/Qlz5NQmYC8QjcaVVj62rba415G9QJVsDL
+PxeLl9ncaNG5wiuYFDeq3IPQ6VibrkXTHx01tdVi7C7pBHXkTPfDekSncBg1ySlMZK3XXwaCrD1
9TmeYWdfp0200YliGodx3yo3qvrsl6+BdVt1pWNqN4PiMxtEVqvfF2bPirZ2Wv/UZ6flhExsDcY6
PxstIVe+QVwMHmvrQfdT9rf3/IuuFT4lJFnEQ7CdiR4algzf4qpqX4rlFdhzckOWxYPo18FYs3hn
c9uRdd5fw4naaWVwmbLHsmg+rTwBzrGIHWRPEex1+2KniO3cvwcBWokcB4k5rHrSGJLaG8erMbsb
tYuqfTYQCQJU4AvizNKCzZCM6A9bhzbB8bOaAel0yRsMmrAnjcDckWknFnYQ542rSS8CF2YJEKre
redbsEBuAPKZ8ZregYES0i2Gz6FTj0p+RiCN2fHdDtpjixeuMOyVPEFLZy8MiGUtk8ARw6JZYYJb
t3p8qYNxZYz1jywWN9AA3ba0nVrx16lxh9x3a3emo2XzehAY3vTJkW5qPlati30RFF6ojLtZNDRx
hivy7hIED43ie9iQPSk3HDVWkVHDghyLYR0X3EYZyuxZgIzmOabpstuUwbvIJxhj5HmNDLl1GaW4
Dwt9th5tX6yXn1MINtgCZHqjrtl+sb1oMPYq6Z00kF5TANX24xu5yR1fJUpnJu+JGXHP1HQo9rGW
vSjjeBG+7+jSu0YJZFb2RjfrjabQ+xE6laVPbLoPqFM3fEfPlMonvcCfI8xzV0bXtpx4kni0iQ3r
TZIeDSblIYNQq+rcUdpFeMUr5WrqDEw/xS05WKz+crcSF3PaSlH30OqF1xa8ZtsH/yLhfRD2sY1V
wgX3kTzvstio8PbakCPM69Zslzyju9Gv11LbvVmIqcFIDNsk0U+aXeCnqNaVdCy7l0DMLlpoZxaE
oI3WX9v5rO3XVnLdlMrJaOsry7+2NAOE+gP0ApbrKUxMhT4496TyPWxiDurZzvWtQqCLtrz8NGT2
s7ZuxZXS3FeCl+xkrX3zuZfSY8jQTEUjYndvY/xgkqI0q1wa6t1I+k7ISej1alV0TzIFnS+TsmY5
anYoWY/HzXFMBwgjGcEX0XZOr+TkFIuRlw5DbjER8RS7prieCWRj5TOqnatltzGOrqK5m+rbZNRA
JhjbRgudml8rj7fkI+HBjbaSdBWQxqmUV2Y5HZjqr+a4dQJ0P0PU7hIQgo0B1sdQ3cl/zVGelH3k
If0ibI0PSdlSxu/JcJs2HyWXlCLHm7xTvJZfVItpk7PFKrPOAayIcVvBzFyvi4mVa/vidxWVR+9C
6YOpddejYkBqmdHmQ9pBGbBo+RH6EC6jEZ7UApvyiQ5SQhYGOLmmXb+qquGC5H0bCYVjep+m57CP
YIxI6yo8i1A9TAJbvtVUgMaIgEsiryv7NS6ftY22pSuQsfUk0FvcCDHZeyH4dXPZY3lIj04szI7J
UCLxT1Y+7uEKE+940TLhEQHuWP0PPHdYslgVTMV7l/QblWdcMpAGYL+NHB6sFisJUYcVkanF6200
z4Y1ku1wp8XT2mivZ14ViN/A/G6QZ1AAoOlOEqfsXxoMFITHk4DS5Yzhp2TVF+MNcvqV0Vd78sSQ
ADLewJOe+FeYTPAxVfeNr+7rNHJFHzlmt02azgWu5xlCd0BbOhnbRt3XUeWcQTPAXfRKFEmK9l4t
Fq/o0nGoiugyFp96uZmsXaC9ztm+06JTneH3Y9vayJui3yfFQba3rXorSWc9ZKmFxoX1COVBxbNa
QZVt7HqZh396sbHmpYW5wrrgtNq1NvISn18VO6EiKtZkmASg7uFkOSkyycqOj0a4SaXcm5jj+Fdz
KWNW656N+FkbD0PebfpmS9OJh5FE5+I9My5s6eRBPUgMemqql2iYDnUrr0HvrIqRuivt9pEfOLUc
cJ8Ma13f4YW2VNqjWn7QsBgmOVGeyTnRNmA4LOPFV08UmT9maupyusv7fWln5z5rjjlrdKs41Kjr
RdJe5qg7J0K9BOxAl3QPjDRuY24y0D5sR4uQ01cRVpO0m9kKt+UgGFIVq1ZbGIhvs2ZdhnanBDfp
cNOqYkWMZcLxk2H91Iq86dqdJR0zG7d0jh6t3/jNqaZURjiPK30blC23QXis0c+rO1DzrB8Po703
gczHe2mpbYJzYByw3d216tlUKHRGL+/xiRYHo7pIymOZ1uunzizPNbcGCkevWVCMMpmAvoL5pNha
9clOYeJmowVRLrqOOeSJNtyGBuIiP9rJPKmH4lwZu9o/SVZ+wkfuBfGuTbdQk1Zmeo4R/wOqwD4/
eNNIuqf1lNvTWaqyrQVKPDAC788d229WJzRspqnLWGwtjIRfhr5yMcxSpmjw49ad1zyonrIFAr3K
H8wNTxXm59+2wv9cGixLE8FsxVCZbn+dIs2y0ZW+MmqrcV3upnPkQTrdtqvn2UH1ymQ7cYfttxui
ZWLz6+iK1tsSMIRkbITGXxOfn4ZGo93XCw8VQcYrvWh51V/RPLIhaektvKhcld+2/P/s+FEbA7oy
DTZxGr/2147fLvNQtzrMw9V4qdSTrb1E4/mbk/cr5nnZQjHqwSNlyWj7dYzcv35GVAbzEKWBtpL3
/r7bJJtxL23Iu113228+6Z8aql8/6csMExguEsqMTyo+6x3LiJfgkHDiWBG8BEdjNXrQHH6wsZ22
f0+0/yPx/v/Myv9/TeK/aKz+/xL/1Y/0te6anyX+y1/4b4m/pv4LvqRpI+pBTM94nvP1t0tE+5cC
1Zj/bJimuXg//i3xFwZ/hGFtUfgLHPoyJ/Fvib9Q/qUKQ7NNldkxAmUodP8B521hw/1yv5kyw3XN
wlTGvIs/hBb265VZ2fMQ8qYXLihWNSMpMr3FUGqe/G66sFStKE4w3lnynDqBlF+bqfo+RzCggP8i
ORXJoWWJgr2ORSZuY/WQEqDio9n1NYyfmRjbNbji3hpvpdoyD2KQttQvt63fXqWTIVzLvlE1VCm+
RrZshtXbn6PD1NBxGQ3a3VlIb51Wt16Qv6kda+m5d/NCQiMx+SaW06Kg1DNvmxk8a1VoGSqIqGV4
oPkru2Sfr2vdohj3HUPNEKTnqicNixlPaR5V+Ifr1Kf4UcyHwmLQM2Rt5ZEfRJLvNPkMZPWLFrzk
lY05L+iJfu0/qusZFKiDYX1XqZG6LUS80awB5aWLfMBTTAZORN66k9F+VCK+n+rmasjfBqNTUL96
miIQ1gq18cKBGYYsFgE+xWRh77WBSL2mZ9jTDdoWMz3Guix1bXXcazpxusBFW8OI1lajQUwyvVbW
N0EoU3ch8SRhZ943slLCAZ72QaFUTj+/Jwb6c9v6EfmV5PYYg1mmkVjrKm1Eb+cHO0Spj8sZSVNQ
KjkRPv0InL/VI3Tsnb8KzOFFtw7L9N2T+odcmT+fZAlyrBwwf817KrfM64rhExZl5ozMi4qyuaoB
8a5K9Yqx2LA2qsz3bIlQUdkzsSJvqkXfn1PzNlU5Hh6ynn48V3qMwCaYfVO6m8eawgC0L+ozs6Pw
nQasw6ZB/JVR3oyFfwjNeOH1zSigmvEuz+ZtHKFXZlyHxFbS7mjz6Z+bY5hNntyJ19BPEKjV1T6a
hLLqwGTZ1tA75Ui9acbSlTZyLmwD0XU50icGzkBTuQ+0GCB1Zp18v7kK5vCsSRGS50sxs20A7Ukr
GtXqQk+yNk0Uv5c+jmtZTikf5jfJQjg4ydTggzCPbZG9lYJCUoRQGQgbaStzdIOK4jsXfeCOdej5
7IoYA/LpqFMYBwX7yoQk1mUFhk0bDWyqp06jDSQ+S6x4gw79FkEHYcR9l4biWfOtJ4WrbYNhkxqf
/Q5m8ldFZhRXx++dsoNv/DHWQe8kpFDVVgJNLY/ulBAYnhUBTutn6xghvFkRB8ZgZxC2F/aM09o4
zFakDa4VkS6XEx6TJmy3UmqiVbDoCMvpQRFgH+sIttYM03UVDhT83PWp6s9eU8igeNE/IdKJ3ivR
hogAI+wkiayupcl4n3BHH2x7Vg/Gy2RGgBo65js5Sce+0qvnqsHKq86STVslu/JQaReZwUJcyqxr
wHtnoYZCibqXFqM1ouIK7nWB322I3SJnu4sk+jgrCOa1vPFIwMK2nKYIyYZwQhQmrvWhIhydx0Ao
FQjJJu1ONibkUnkovMCwbmVnaAztAquZaLjKPhiSNxdkM2TlZ9IE/iWfGN/GMK/QDBJGpT8Km8FP
33QHSZqCQ2FJiFmx0xi5dT+1VebqhXiL5lnsLZGQKC4JN1GHJ0wjxkGefQGpji2QaekkPZEuf2i1
ztpywe7qPm6P1WCP+ylWXNFmk5toeu2WHUxe2W5Ulw4eFJ90XdplsZ97Jbtg51iH6OM3KnG7FoEi
LiZ4Ca0Z/oN2/mQoMe9KZXQzIw+Zg8VYS4cTTj9GykUVe2mbEIwXtoEblqixyi55rJZLN4+ID5yk
1yAo51U+54dGkZC+Dd3R78nHUkxkx/XcbWN8RrJBMc6coCSutd1ESn0XYkKXjR5FWnYsOhxL42Is
awEsECnm/xggnDp9qoFLEW2LbKemGw39tcL/AeypPKtKaC5w+0MzidI1xhLuuTKyECq1J4utMRf8
7G/WljCCQxBndyjNK+wGe9PmyZ0KQTpfQq87h8zAVXkFYPdxiGsegFnhWqQhOkOAvRrln25FugdS
bafpdHlCIXilH5AFayn8SrV+iQhWdIpAWxRm3eNcjI9TpTdeJ+SSi4b1TQ1pWa0IpMb958hNkEIu
rB/loeQYEO1WxSj7whxXUsETtoSZGUBzOfgY4VMrFCdefueCJN+bKX3LrSFzQjMdzqisb4ZI2mec
WpmH8GxliIeyeqW9lSZjQ6Tf1maIK76DJA00amq3Y1YLh0y/VJ1vXLGK+qCd6bURnCun2iSQ8pT5
9mszE36pF0Rl+eSOJyFKD0tXywsgwGoVVclD1TTYrPAVHCpN2zZkhjhQwzpXvPUqgHCfeyOfyTSx
gdE7UFjKWLtW+vwpNUdzHXf2obFrJJg2aYglDyB9nhpm0zg1/IzUdpVsEyGKKxq3dlsALGtiC3my
RES2P03e2IjxLdvMcdq+JXaNAGFMdTB22S3z72ITAzarfMRbkwHnpoZTS2BaQ7KqGhzLvi53xYvE
BXDACI4yM80ulV+xhSHVZSxAIHR2f62TUXkFfnpjYtbaBCKbkYwCue97IpklC/UssmeFplsrS3XT
E7es+rG5qdXw2a/L3lWxRfF+Q2OptYGXk9awsmXMQk1PvPmACDFowgZCm7zmjQy8BeFfxA7/2DTc
wBXbBDOpdqMy/ChjsiO6yWzv5oq59vKDhOxnmyCoR+IrGuCe6LFz0Ow4dcKnuGPFBeoDgPzAnAF/
GBjozxn0O6vdl550zT7inWzmIKdLTGp22RenzPBdMNrWHhupCaFDwSj3XySdx3LjSrZFvwgR8GZK
AqCnJIpyNUFIqlswCZNAwn/9W+w36EnfUhVFgpnH7L22qIqws0rccWbyS5LAEpeDN56SRySjmpo0
rjNkoan5l/Puq0t0+5HEDZ87UcDEWWt5vRuShbxv6/IdV6x9aNtWnjyI3IacYLoCjNhZDaxfvbeM
UD1SjYZUfRoTZ3STI8GtxsoNtfomic8LZ1I6D5me7oy8tJ99gioAj1YJ70JhhWi3yVDALhJqSpYR
a0iMRE1VMCdjBCiQRPHK0q3Mr9NokcXutjZWH/0pQUfwsDmh/3HXw6DZBA9ihvFt0r4x3xju8CxW
ke5rhaOTkdWuevxnZCH/ZlEOh2B5rCUUcvx6PtgeIA3bdGbixNs2TOD+c/NmZABqgRkXi0vdAGRh
bnU3ZFteWlg+Eme5j2O3xKlH6GiTbZd8WLjvzX/09rAR13aJbWKsyeCJTGBRXMc6ytlRfBPVoW3w
6lVxWgwMg1xJ2AlaSrTfD379REQ6tJRoLYaC88g6zPKpHPLqieLM3dRCwbcp9mttCIICy1iunToH
qR61zprzBSkucDYAtpR59jwhh/DaWbD5ydSpafzYr0R2XBcASHNne9EA7AOvkDds9aFknOwtkdMu
XJAkiqvUwciJTDvXwT0UD0e50T7myN4DYAktlj8KUP4BCyFaYTys8r5wz0PQ3JtjLWKrphicu5n8
orZkz8ENU872v1abnidRn9POfYIDtXFGcVWJ/JkGu4zKLnSH74ngM3IuO+yHGSNizzkkQeXxcX36
xQVUWLLP9YmPOKt5ANImDHIOVmWFZZZnXAlZWHLo9SRGaDj3N8P8vSYzDMJc2zPFtqIalQITRrik
7foHp954mu/20iahLNos8gfnxZWEG/gZtI2VmWqfLy+Th67YLUKV5gXLEOeWLj22hMyxj3IY2ELl
00/XSFZ5ZjnFFmr6zUgccOEyh9dr4M15D2kMR2GY9CTstWP/2Snie626xwBWMGlvHJYlCSteWsb9
rOQeNOIBbNS4BWETYBhzg4vY1WOahODT5qhI2+e6bnKm98olDWDpQwSbRxAl9XFuwIH2qcGmK6UO
zX0Kr8Y3L3kKGVSVRdwzLrN82ZEej/B+VVrOGC89aBlqNbCs9E3lwI1smhtvzaHPZDVjV5YFOhN1
b+3wdJkJ8OlUTGFnqpQlH9WpI5ftmEvc0ksA/Jf00pWAdzZe2RXYyzmfWx/li40MbOyHS4qhIqjX
eLF0oiZ9j6fDa/90D9B/UjLWzH0gy6NmEhogu23Fo1Z73noeSZveCaP6dQjHmyvCqospb6JhZ5WM
sFc/IbigXhANkOs9QoHCDqS9ErPwkaRiwHvMQmkdxE/B+m1xeIB0FwqmqLzI6mnDirHdDWn3Bh22
jlMWMngxLMFWC1fJ2nhI9bejkN42GfeFaT5BK0sZei5Uf75xAh4atWs73cBQbk3cNKxqTSyk3Qxu
FA5p5/vVZnKz76GzqEl4HKu61fb9/3B5AkNg7/f3qtHnA1Yht1PNnvqLdGGD74Wp9WF1d2g6CBd2
qD3d4DrP2Yt0g5V1WsdmQBuvuRaPBA9EFT09NJf2XpAHe6qrozOnH6zxYEKAq4hcix44zeZNpZdV
KICZk9PeUj6FILqGXe9T3FqBQxfrV3sjcXeYD9VmqPK3QGZ84oqIJNP7C++OIXMzhqPBnoS8mC8P
E23yQKyPy2cPR4ZdzWWpZayZ4uz4OgfnereD5N0vFhavWX9jykZ3R9xIN1rHxbUkVy9+/aS+BmyW
UjdhLOq0HypF6slXcOdOpHgPRrldliaJOoxiUsQO1hlPDK85mvEtE32kFEMWsMgsCJL26b/y6iQs
LPkcS8lWK4PI5y4sSgvbOkPoUfcwiqcadmXLCzN/+Uz8rghNNVFfl1CfUp/BMFIWAzHXYr+DTnqH
ocg4YrLWIwXjoQFttwUjs2kg/28kuyq4xs13Xzz4gzUBgIF1sOcKHWuhsUWuuFKM+Q2VgbWxkEeg
Uq8+XF/cOHY+p/GcTYEO63j88Ogw+O2gN+tE/TR+BXWJAwISDg0DiUmPgn7/vz/dFOR4Jz2Paq7j
dAK+xsAhb+QFy1wQlh78U4WbGge1DancY1tbsDY7gGKtzpqaWiRAQbnXxoDGkMWZMWc0JvnM2TE9
Un9XP9gqwp51GvLMZ+lNgM4FUMqmMMbqmuQofpLS/iSai0llo/4aUIoIamEIpCa5nyAkxKqvzb0t
xlcOlp0z2s4OnBdk4dVhg9kTYd0xlyJFHU4C/xJ3wXj9z6xGgoin5blvQlEWGmEkROFM6Xw2huKk
FfcxCfoob/B0FZZChDfya3pas+sL+0kHk7LJSlB0MsW7QzzIC0TEHfy3MeyH6i/2VVQReX5skA33
mjWH2dRT9SY1ccDtS8Mm+5gF/QvQrzoi/enFmqrnAGhgZPa8A2AJN0Vm5BFk4zRqJYeYxiq8LvfE
4IX11JMIkOD1wSD7JUVQsR12Qb87JTnmZvCfdHsLUzlGqHkmxHvpRuMYjH9zXETXVTP2jhBAcO0L
YUs0tVb+J+mWkJ9Jz+VQX0g1Y3OaY99rintFhwcumeZpyS6GUVwTx3zTag/8vAjeMN7shnXVmS4N
FELU0YOMBSObLSAmzF2FB4fSLC5FModlRTC7nmJPtiecWgTVFwaH41KWW6nVd1Zn/8YRCyEYZZsc
KwrJU0dPTybkF9+OKlrt9jjxH0RFhknZOXgsV4M52re34EnrEeWkRs8yDOUNSy8xGm7UFd67b3b7
DpFcZlgjwx9IXkQI6Whdl9ncBorNcLJu62DEX4TnHXZThMDrxUoSO7YLKNHCP0BVY11scR7Zpc9k
zPe2sj40uiTMto9w7BGmaAwEprDpmLbKVLfCHehUex5O4sjGrD4v2mGtluRgM6+buzFM0a5jwCQq
3PSbfWPRiOf2e4LW3GfwuPeE+lB9wJZ7clu2ihIJd4p8ooKb6haMwIqywt2WPpIAdNISaKNT5nCP
y8ZAV6Ia/4UGNrvCA1V4mXoiHJv02c/z5qqTFlAOVfk0ad3Lw1q7uIZ7WZNSbWAolycX5r5uyvVk
dLQ9oonT6WLllb9tB7F3neJoLBSS/HWsJZBfoDELstMwBzzK1bjrh0DfzonX4y1HbrXm3c8g1BrP
PpdS6ZnfXlLNr86MQLMAeABG2Q6J37iOvbAi2dnkGKkEo2mB52yQFgiEBap8UQFIyStvu5YJyIqp
IMrIyFh2r6hv0Bx+e23yjERPixXDXUbCFSJBgCaVoDbxlPudtfV4BrDpEzoUmu8SfuJWufPTNLT8
LQ6czWwZq7BwTdqUBUdf6b0z3h4vppN9ViaPqGNqIJDR3xp29WxwLfI6/a3DbBoNDG/+YBccxMxL
xEB7u6zuXsxgRom+mrjU04uvX4Z5bU71ErwzUcbOjxJiU0q0K3mVAYA2Lo2rK545jDDcgxvLk/ke
FCJNCoJ6Nn5RviZH3ib3yeBVriTIA2jHMjmyhUUxM31zIgdHNFq4PwkTMlVZA04otLC0ua5MhYEw
s6dT2QqO4dQM4q6wkrB+RNmVhdp3wCo3ZUqmaz2vgGHyFF+Kw0fqCkXdzON0lVp6ygDWckBTn82+
8d2M1Tnl5YQ8Yq/8cBIGdkqHMSHZKG3H3CykJaI/tHZu1a9/0AFc9a56bSGtX7S0ZIraZSQeDHq8
FvZtzEamwMGIyhC7hnCCWF+RGyB6HSJGxyfPk+rq2NW97d903WMT4WmnZtTyfQ4YJdQsc19XyWl5
JEwbuYvsLgAQIht7I8GIRqv4XsZ+2ogcKVneLgI1BpLmzJGkjPjraTXSmF9IXXRYPzSqer4rKFuw
mAwTw9duO1qBvCR27yD9e2RRLc/JbISLxRzSTeaj82BAmKvJLUbXtnXRaQV54m+0MXv3jZ7lBH6Y
qVTDM3RJOrre2aq6eQ6oJDABo1x2eweoiU81nQ+7wcSS5JfYgB0oiBuVs/1YneTFnPWX9qWzh+mg
MSssatxapo5tcp1M3k89PcKA/xuo6e7TE5eT9U+j2KmSdbogwf9jem4VyjX0EnDk3aNpHVs+/bYh
wcQrx+PSzT/a3N4Km61LRZpN2BI0tOts7QZWg6KzA4bhMvOJlflZwxAIl5lUzNqds6gqGIWg6co3
SSdUZNZ3s9aDg249p+ZMiWGZh9rWOIpnJmzdApQRGfUFeOZez6HMV2PtR3NxN31TPzw7C2UwbdYT
sRW3skpPY9nT+VvjFdXcspXSI3tt/KeY3m6csmxDhulcYkwHbLA3BysV1rbWSpODqECbPfaMzhCq
7Q2ZpQ9tI93jqmfHrnZzBOm+Hz2Qy5pAAtmU6m32DCwr9LddZV26abjlSW7GpnCuZpfkIdI8d9vZ
C5bPZEJpIUoEA+ZHN4uXbgTSaEn36JfNH9+aKMckw0buvTXuAv8oS0idVr9u2qbQzm7qMEFCLe02
QBkBFu8o5UgmJ3hv77iYpzOqi8Wvbx1LGmcyrQiOt4qkavFoVP+VvXnCqZ67AO+zICmiNaNyMy1S
KYgbpCR0/E+GUDSABuCg1vd2+aT3rLuIbsiMXdDy66qw7Rf3oUiytoP1K/xKO/Dv2LUldm6AloYF
B2oDtLNDUO8dG45QOxV/YBWPp9GTR5eChjsx+C2UBzI1z9FS9nJXuQjVJldS/ZU86WU+XSVhbwyF
/QTdkZtFZsFwEyEh938LRUnWXIQstS511p9EmstDOmFPB/QR24Ygz6z/O+hVQMObdKGVQloe/S0i
CvJax/Q7J0xnBsWdExz3mKh5NsAhUzAJKZD15MiLUqgD/+b1b2EAQ/zx/D9q+aJeEtXVTT/avva2
hc8UrlaS+7PjtQea2InywxP5d5egVbWstaBupYmdzYJQF339qFM2BrllxJ3T/VV1agJmCjQQWbjT
+Ka9NQHfb710o2XEmFGya+FX5yvdWJxXyrLirjLPwaiLnU//kEKA9uY92O9vT42/0qn/zE5PEOVg
frqQCeL/wJI+DcvSXYrAYnvxSGyA0OkyFRvlvuvkl5Gv00sgPmUNskUzoCQJCZTJzAnSBF9+9Bqc
ChJdJUIOFDgZZj0jtXbIXHeU9cgbscXlk0fjMf/1e4rmyrWmc1kg/veMDjSzlFbMdoSje8pgP+Uy
GhbzgyeOG6sDyU5a3lfxzZhn0ynnJTWNX0Z3vA/2HxRFH+mAtreY503GnWfMvLwxMY7umnqHlXck
bRrCW6p129AUvA5tFtde/lqbVXFWWZsehy5rt0GqXRmgs3tJ0zezFKdFt5Hs+Nm/NnPrnaMG2B8I
eqppNEIk/PrOa/v/mk7dLGFfa6d5K8YeZ7GCrOC2RDqQlQQ5oroR2oFKW6b/mI/fKY3BiSAnPfkI
SqqV+EU1+BZ3gLzwO75oFMjhYFpxVXtMqdOFQ1gTscqD7tS7LL6Y+KbCrn9T1o2NkGcUqbiMSkZ/
yD+YdT2N0mGAj2HP0hSuEZNWZmwoImzUpQjithWjhQEjAHwT72Labh3R9VPqkYR6GXObcYSWONEI
iOgknJ8SFxzLHKSLyNM1UjA51qDD3qBubJvJtLek5fK9U5XJUgwQiE+sYOWX95oZK9kdLgqsAPIX
Iw0zm/Ityaz2iTcl7GYyyjQmFyfPCHZlvSzbRumhPdtB1CiusTnHNG2330MgvJfETMHjjLRmnYsM
0Sv1S+nda89OL6oS3REk+5PQfP3QZM1lHCi2C4dbMjJQIydI6Mk+3viwztb6D8OWswGj3e4NYCpT
NNjiPOXvLu/gQGvh1n1cZnKXZNVPNi1IUtNDhoJYsjSaCeNSjH+SyCs+y/K9YkrcmrdssM7sDMLG
utkMhV32cBrs87ZiziCzTY9UOwDkvpC8Wiwei8p3kf5A+99qFLyPm1CyiTXY0ldwaLqnpP6aILcA
KEhrcUXDsTNS8TrzoY6Wu1+7h90Wz8qamUcNA1kFV1ufxLbVCjMedPZ2XcJ41MBXg4SAHpc/BNft
6o1GPBbtMyl+C9+0levMCbmjv2rf/Rc89HMCdAX/n8FufWKsqJoXVYNVKftw0NsLDL6rF/QAM1Zy
h6yVLcZ/PXgWv7Q3foJYfcS+DnkObU/HroHV74a8CNw8+ouCRKUp81GH3BvrGZ/jTgqOTzv9XZZ/
LfpfLf2n6j8lA60iQLGRNkghP4vxDLQs1LHw5CkeeXinh5KhrKn9qZvk0yFlUi0FjLWUUdm7wXga
OUU0iyPqiGkU22I2N6B1osxHRVKXW4/xjaj9rYDBsD6cP14C1skGOmjtFOgd6UeZ+DWHo4SQnPkH
ntfneUnfFz/fBT7ImKa4Kkl7qDGKZCKZRjra8YImp/uwWVf2NRq8adOzfGmN+qArYpbkggiSjU37
b0CxOPR7sFfvS8YzXoQLCklluEdWSrGzmO+s4wq6WdYn7HlSRPDjgChYiNglfq3BEdG08z0zxQfA
c8VArcIfPAFkNvjuAvBYk+dFf7FquangnqVWv5PtsGH2FDaK8yWYXnqGPbb66thkZGgopfW0WC0N
YHKy7GVHAcKJBj/NMeIHEs3ks6MBMN6IAXtsdI7ClLvuZalfmNs/W/IqNHQL7CtlewrGu2XyEJMz
bDb72vpyJomF4dMnp8krosHrwlJrCWRdd4N7mzptq1ONeLw+BJU7R07RmpOq6z8LVho0EejT/58b
pxt11AwMdEl3bGqcDOK3p/biOx3bzrczdZthZCHs6a9Dyq/AlLA/jgZBO8anXpN0YTH4n0I1EYhW
yy2C/LNbrBsbRGJevLH6iHIQRQayCbfSN2v/77EqcJlwpw7xH2p8owBmE8nHYUEvcfZuIE5kZNFk
tph7sIfc8jH7HWhI+KH7NMwYzMRJ1PUJzUlmfhkGP84mw48a40YThwiPOGHYOPhfsqx/kRbNY5Vg
eUltoqBc614n2l1vRXeVNXRKsHm8rNm8SJ6RATPnAYp7GQpVSzJfg+5QDuPywgBs5H3vrYMQ5blw
J1zSYPIPbTHu1vGnSkLT+ZOkCI7V/4YEK4YVOzgsdc1YBUGC3OkAIMihPpkdlUQ7Aa1h4s3LnVuS
EVf9TMXERgGxZqQMqDjzzH5LF58No6ZtTqQhu3+dw71HegrG8IVwWcbsQOEtF7eCfHBPyiAh3KyJ
XH34563F08QAHWYK7fiaYQ5r/eLYcpoMSGpQ6p/UWzmPf0W5Hubu26p50gMfymH7O4wkmCc8K5tO
S7mYzLe6A/9eKbDoBXa1ckpil+OWS4YLgniLUBpLjG/qW5OsZC2H4eC6RFlBgtnUfpYJ+l/wboWo
H0aow2QO4L1yh4lqdao8Gqji2coG5jAiTOq38sPHU9Qt+DMHYzwHKK+DoRd0KN7GduneNJYVGz3x
udTtDS0TYR8qAAOUr1bIwmSjPOuFbR6ZjRYo1XHvWjqBDlg0cIxBnEdvkGvsjM2LVp06yt5Jz/a0
sD+yIwse3TX8Nh6l+TQmMh6y5ThgNXTl9KMYFM+FOi1+9ay6+b/xyCL2XXbi3a3Ujkles5mQIczI
AqgMquxnDCh1h9zZsYyh1bTdTdp5c5QNbzNUS6dJ9+gwmCI7ESAs0ImjcWbzDhvMeuyHgguLgof+
iQpvZvll7kqP7ML/hYwSfuahhZEfgypDCGMHqWlUtgRVFcHVoHlw5I9NMKdavO9W8n2bKyT0w0QF
l63Mo+qvvioQjVUh5vKrSgtiWIu4ahdn2wwDTWJQHzKrf7PXLF7hhNl80e1FxXph/dWr7yZvvs3V
/dEf/ejkMUzqI9JD7O3YOCrOEv1ztpGAeG4bVilh0GjBAf6yOUhOXsY3ok2G85CPxgX5BHtv8nU2
kqywWsPo1RqXNhv6E9x0VgjlMxiIYIcfROWkIzuGxkeJ2anNjY+q69SpxLG1bZ1oEcw/JxrukWxJ
TECEEBri80F0q13zqSpBs9aS6U92NwMSa8eSetEcWCJB1HWjMiCbxqcR00asFF6jaAZGdBcjqqmS
yUFMAHiUgccepvqmhkNlHphBbh2SAv11y7I1XALo7xJtznoviD/ceK662Zr1biVmdmyxoZzrWl5K
K2+jok1m3Bx8TTpYlqEdEI6RCR4OK8TeoXF+VsxvlC1whaMQmpbDZHhs/u3t1KlQr5CE8W+304dj
y9C3xS7Jixdr+bHMmoW7Fs+lt7E4KiavpPKvprgsSU2a3UPbfarPPL/p3aUkcC/VcC4A+l0B5LBa
C7bsdBbSb0mQMPsPb90rcgaIckLzVux8ZEbpcFnGr2LoYji8TAT1+AH1os7ZjcaXP4+ouagg/iyU
hp1NVGFhzrdHFgl1fPiQtanS2w7+vJsY/dJE4vJqw5xY9PNQYR8OUsAd5B6xoNejyU3YsSTV78BG
ouwQqCMHKY+tHAK8PZSESn1rpvdeJhjnoLZ1C3Wr1qfyOLMGB4OaXmvyA916PqZw1II6vZeruGhN
ozGdK/1js4hfA0FmZLU6zwqe3LpVXzJZ3C04g6vL9+3YeRrupRa+cIXZrxqM81QWVyCTz0vn3AJV
3nEdwSYxLx4KoLpZWXz3OcaP1t0NWG59fGdV8WVSaeM1c0mft3WfcKmN4/P5gqtR7nqXq77NFNFA
5bNJoiUCrMuj+UyuovlpsEw5W6PpY0QDzNK4ez7LjFp/TI4YAWPb72GE9reGPRmX+Wp4r3b/Vhh4
n6wcGK4XqSnYJ/m9ewjj6n/6kDyJdI0MVwuFC7FH0LwaS9gwuxu1NVpHhIs2+ZJ4w9wW8GCHVJ59
sWG/SW7VJa8ugmnZlsyDg978zrmKmHDGgf/cjCdt9J9yUpuCgtn88CNZJFBlxGvShMbKsrOXyF4/
ex65Mr252nM9zjvd6WN9Xlh9MeZYM+7Vfi9HFnlvga5FOTj7iQk5wTHsBDtIawsX5/sKYVKHeYfD
qkP+2QzYll45qTYdRt8G7ZqeOiF16JQOOxuAr2c9BuUguNdsv1BUdFmxocTn70g2PVqvEVAc78BG
1gxRSDHuVy10V8YQ3V5MbTTxkLD83HboDOi9vHgWHVLLqBuiFhUgCqopZ8NBid55b2l7blksPYov
dMu1sva1Lg4FjlfKVuwv3bMcyydiPZj0s39QZ1/v9qifo2x1dynrSlkeRtvDI9uSvVJFLuvahNFb
lVWsRbRd337lC3tB5KGt+1+Fj2/B0NrXbMzwt9M4i/XI5iwqhbiwKQI4NVOcVg7ynNL+r9Tmo5qf
qI+ZUhHhkYJzFFkQFngx/BW27iNg8bEhlvJWBnM8TPLaFAbKYOgvNSfjaryKgaxjIpja0J9QVNb4
aPOse8KnR335m3N3SkITVYvWIbhg6k3RXALjufTuEimcsYZbRpUIMAY9hhHWDltj9BhLY8rKfFA+
I97WGuLN1F/a7mNx2PqM6Gqz9jHozMCwi2hKOpAdjoVTN19CMx1OxYCQXEI71K3OOGsN+l0uTqhf
lAyyuJaEdiaWdqbTIPE1ePKCSJWIEMz0SKUKfnyroY0rE+8tYJEGBxRCV2fwMr8rE9GR5TfPIqBY
9VGStPhTYI8EaCyLLkHcRBBx/czke8+XixS+s+ioLurpX96hr25oeROv0B9BSnzdOuqAumBdt6SR
Ug8zlN/9R+LlrxTrTQt40lb8plvpsfHYg5H5l0l1LljkxpmWvSc2hHqt+1xb7Ynkyc/VaA7IFbaE
c/JtL5zjNJPyaav2hfyqs8xYsfPopyMAYndUN4X2JkrzN9JYTBZO8BnV4rfhahy1gRBdU0dqm5Nl
sBlNmF0yAHC1svJM9NgPxGvaoY0Mqo9g/BOUn17GLhitiQgY/k1nTusYVKDb+tzrausQurQR3ScY
06hlPWlm72rJQgTAFzRoDymZpz0P7B32JrbCiFzm7xSCIDrs/lIxaU5Uh/NK3UufuYLeNV3Yt7/W
QKKmAqOaQbQpyIGjJQsORbH+jLbNiZfbAyPF4gXU/9+sf4ePjB3c1W6rAEzufUv93DaoJg02V8tf
RP088fajd9PCzmt35DO8m4ohtC//GEKLhN3uSd3YuF3BJu539qy3shI7Zy3ZOExF3AT/TXmmcer3
FJjG1UuhJCiiuGB456QWk820YdF3YbgOHL4M9rCOo8WYd8bkvQoj/VnGkyBTd49GjHTwNuwKuspy
LnfmGJdL/sQeiIUwWkd/Ss9rsnj7PFieNV0scBzwKWsGT2ovjmtq0NrrHGHztPdHe+ep5K0LNDsU
/M1EI2FIyrQHaZvZi1vtGo4I1prmnfP2M53hiPsJ5upp0p5lT1fmoMLqe3tLScSkJCO0tT/V9Yp1
aupestQRm0LKCy3GwayaW2vjOOUZ3ChV7Stf/9Ism7bZ+C17LvxkyJCvd5/6Y35SzrHlGCc/U0+5
sNZoBvI4HdLUfJ2HZZ/py85qZZw3KAJWE41TfkL2DD7dCj00Nuilvuql/ZhaXHr9oIeat4TOLO/D
ConE4hmzjN+u73deb73xPyqfoY4NsMEsG0N2ekfFZgezPeKWxoVqPnjtjzmN5QlJ7K0PdPKUKG+S
7ODrkMOxr5Gj6typmc/u+td38yT0te4JT8+TQfbdBsvNMx/rzi30MF/H84oAFD8o3MwFu/BSgCVf
LXZKE5jNJzbn8O/qrVMEeB7l15iBGqgdeWJkck+zkuGo99RXBkYU90nK8VSjMW7sx/j1ESTAZi5o
BcXyYdIQgMx98LJOWG8m+5aLH/QAYeHNjC1T8XezmljHbbSfzUAaehZTZYPgsFFqKYvYY05XxxnJ
BmP7RtzjS1U1Z9MJAOn/FbKLGlYF+EoXZNJjb249k4+fhlHPQtN2o8GWr43e3VY5XWdWzDaNcx8k
N7c1MFdT4tEfpUPc2zXMjnlfBEByDWNbtsnNohib5XrUuh9EUuN4D9xqu7pT3JnwXkhZQ9Xz7VcZ
CgtEgwsgpJU30PmwmADBBIXqQU4G8wI5XqwBrHK5tdw0DDCHe1Z+arTsqGy+kPzIEQ2ForRM3sZU
vwbptFNcH8I8+x5LvC3Zg5s2dw6Kpa605gP1zLO1WOfe5nntdBD3hIRzE4qii4aKbLCEf9TLn1KA
IRpebnBKeLutu7R8JAX2LUNJns36Ic/eSD/Ot5wGvXfMqUQkeJaHGTyp/7W9c12ZBi2PMtK1bzXz
qshYG2B272VuH9Le8HZL7ext42dNcKYsE7M4x1fHoua0yuI0td24tpyTZmb3sVQPWSkrynrM7iWi
c0Ko8xctbZaweNF98VVQFxC692pO/acx5GdSKZuYVK7yBaQM1uUEaki7SXHi+klwTwVgRo+xwoJk
NrP1KH1NZgRK0F439tK9L6x8oaJEfaKduuFX77U4GT8RHMUBmwOS6XZN4sfuPG0HIig1F8BVrojU
w9WE+ndd+2+vwvSPsvHIt5ohTy739NIntxhjpGh92PrpqWai56XmcbGdBNryAmNH9p9B78Y5MkNV
OTtmCj2J9uZx7Kg7eiuegmH+LAf/OPRAC21RIyefqdsMP4Dk6iYMaaujNr+tj5Gp+g0wuAR0QjCr
z0mJ9E+KU1U5tzbIjqMqb9k7zvtTkHzIGUSFhsMlxWw1G/Wj9Z1oqSfztw+QL2DNOnSrCz0AqsGA
XVxija+prnFXrdBAJjjKVnAiWZLnGXiunJcLZWaLsBoxGns/L64HTYMe4r/xjOB/tw2qA4lmK0qc
Phq0QIPMzWiq9xhIOuahN4xdDW8De0TOXG5No8BrX73sMQsT6CHHv9Niw74tV3ABwVEVIw/wYB2H
1ftZ/PSX1OjQ0ioUmtx4vemSOI/8BP0slSPKv3VkkfKgoWWXoGGh5OO3p2y/sXM8856w30he54aU
XssYQhsFjxDZp2GiUFxdQjdcFpfgh3bGTHRuaYnhkJXulZoOTZkL0aeDrd3tqwqmCR+BHACTW4Ao
LNMeIs9I58iTbWhiTSFwlG6P5W84rP3R6d355sv2zcvnN+Ejj8jXiAoho09FDZ+okr5Nrm1ErN89
QVjpAQs2ybCkq3V+OD/exgLzlfwzu340JjRflYrzIiP3e9pK5kQN9sDtopU/yOB19GixRSAH4Yw0
woXkklFsov3sL3kvHOXZV900T44zhH6SIs+GppcuFOPBU82q2ZwkgzLqFGmbZ8sNbomW7r0KrvNr
diRa9hiUwUXZGJwoJxOzh2DH9MyCyVYVb9I1r4u4K+//ODqv5caRLIh+UUXAm1eRBD0piqTcC0It
g4IHCh5fP4cTsTEbM7vT3SKBMnkzTw7XsEXsh+Cslxz1+3DRD1UwtdpeZww81fG9Gu60c1UOlH/P
fh7sKPCL5NUTU84Iy9tYojlQFHjuRv2cctYAlQHqHba7x3rkRv9s6yhLABbtb+LFizijM9H4TfPd
hIPb8ZiqW4xOhrvAJqAYOw1Zv4AutuCaXnOzdzJtEYsYUQh5qoAiTVeEtUho6FOheUtMdU+N/CPM
/YPBbEYrjWNqYePuasYUsqZWIulO9aQ/ylReo+zFGdwt1bNLNswtDWU/ZYLVwdWXYOnYAtIrt38M
OcltEE0H1iGjRacnJcHMZZ3XCq+TdtQbZ50SFOovUni7Ohl/nzx6REp8YJPzJpCHBlX6DCwf9nr7
IFzY3+5UnhsN7gT3sNIub5pV7aYm3oy1fXX0dO0nODWlGZGQqGcM3c6mbV10ixr4Dk6afJkRoLN0
c594cGoK/R/EQlzPGWYi2ZaAvsFX5FQqURWlewkduDrRqfw1GhAoNCM9Md9/QzM9OI39lTftwwO/
alvtJdTy1SCRULlxs+Bs9DZjlgrM0RRZtMxRfNhTV1jDA666xwgyjDJwlJnut9S5XgIdumrwDTNj
3JIu2ticdRrxBdiTHkQcLRVysNvsOgeJd2BUwauhF6+ojDz42S2uI479oVyZXCcibmYjDCS9cZF6
P2jf/JeqtTHrrHK1/Ea42TZmduT4/6dC7gCxzEGHPkTZNrw1Ot29NfzAqvnrk/lo2ubLhHkQU8a6
MsSNkpJll4i1VsVsOuXeGOdFrn+YlI/ALY+3iV7sogSSnBf1m9DwdEya9T8cwV8YNQJKFV1k82wl
Yi67ojdfUE4MVe2iOPtssmGmc6K+jimbWc5oMB2K36hL38Mq+7W88s8b1YcVEltsGpcIxoMsE52S
gTFI8yLlzFyJAVdM7DCPUO+Jexhkkh7Sea5vOioEmHy+5bbYxdmAf5bvCbk3L2wuASAwhkRsBHmC
ZVLoa+HEGBwa3hrP109tNPxNofPPZJTU9A8jdaldBf4L1SK8pOHBco330OoaZPHpI05LSg/s9RCr
XUE8jsAwHzw+9qRdzsAhYrYbQt6LgR0mQXiTIFr9t7wcd2T8yOhy+c1mrrCptg8NG7eb7pIcM+TF
fRh48V4qPmPTxH2CrSWKXN4rRGnGCSURxumWceKT5Tbs2XuiH8NlOkzpFavDEH/NSKCN4IiOJy96
0vJMg4oB2d5Q5o/rIKvbAN6XztXXIZ8MpoLZxRLLIVY16RLf/wFd4BVZcKF6zotGRHTMWPQe8qCg
+UZrvmoT35u/ySPxJLJsoyGalJW4uIO3hFm4rrNpxfjoJXXzO/6Na1pqQTERMxsKfOtFUDJrU1bL
Vdr1llVZv6g0vehieku3nqraRdfUx2RMtrH7TbpyV1nhSwXPbmU8Rkolu3UkrjhgNnNJhExKqjQm
u8Ymr9ZuaHzUkmcKhWFjT+YKC2H6pOf2vnY3dll9k1o5kVvDrZJBLBvDa+lDT2vhh5SO3SyUH34r
RaE43cBz99NgL1gOha9zsEa58mveTJJddC3fm7g/TjD2xr7MF6Se8cfG4Q9e4oXezR9uGn41yGp2
xegH1/iFbLIi6x2S87FMLFymeSTUdIgn79dFtiCniXHWCf29W7wWnIZrf1zXVN9B06lfGydBwUsW
hnevtI9Omo9JGC8nj3LklpvGN94Nx8arzuiW4m9KRMaLHOwzAfld6mODmeAEQhB5slAsolaudG+6
h+DheoMxMqGX2Srvo42trjFkTBm7jQW3Jr4zhwymRu9mcPIhp+6+03RwouAeA2j8/2r6007fhZ9j
06+f/brasll9GYkbyDTjEFqeKBNeYZTY1jkmyIqSvHivdDBQRncnYfZSueg1ZjbtvMa7R+Y9FAl4
WDenYQHaHlNCu/znVczAsH/mxszdQg9ctBxO0kMw1gc/G64WnKbeK9ePEjYnG5YUsi46/L+FEd5i
7hpEi69e0h6JtBNRaXgNTLxYSgRRK+groHnW0bXDTC+LyvA6AqnNTMLW5iU2OJqBKKK4HEYw3RsW
9nzytZtcpLvCSUxiJemnJj5jpOvaztex+cVsbz8Ow9JD98B8tMt8UqiRxQeuLo7C9mS658cxDGRy
jVPcd2eA6AulELjnZNtJPsWJ8gHOvJUGcJLdc5WxssVucaokczqva/7F1JRJ02WW0txivlkomQun
cq6ux68QT4fceK3nK3mIxaMzRtnYIIS4RQY/tG39ML984jv3AqK0RA9p5OUYynQjw5BtBFJZCw2M
FDETgnEt1vKMsgU7ZrTNqlSDP/Jc/UqrXGUat5KVDVPMso4xHmdIt8aUbOX8kEcx6OVdQEHyR+vz
SRfdC+nwoKS4IkwEjaVRsowzIj/tKSsyFBk4VQlzn9m3UKan6qJ1QMHIc0uU57DjJFo16cL2QBDF
t2xItrrB3b4EnNS1/9rCCQaMu8kYU0jdXspox56LUp8/a6g9jtXjUBghJHrYfyidZ7kwdPgUvtzW
BBJDrAb23PAsuXjnwZIGaZ6/2oRHGP0h9YAdIp/QxDmZaDLaVrMbSv+l1y/N/GzZxmbozL2Bj0oc
O/8ny8VCjTD5BhW4D0SBQBnAXGEqDL4ZgeWJ+s5YrR29JlDsfinDZMO4xJW626b23s0oxE7Yrevq
Q1L6Oj3MqVbVoX8OBwgCO84nKexJd5OM2c1Exu6c/qULd3r5bOfGi92aK+o8l+phEZdE6sG2KoPv
2ZuDLu9Oo8L1YJ+E6WwBkHwzZg7yFomdI7mFccTKs11c9891xXVohnDxqEpTv22LapwwyMir6ZCY
VWA9ZqhZdINGV5oDeW4u5SYkOLq5XTYSzV0zpPsqNRr9uKOZrnbghHCNCUVShFJ9eRygoW/6DeWR
YK26Cr23GyP/YST+wgCpc1NbDG1/wpZLI1/ioJiSswBrXMsioLUw0KFSJVO/KjJKUUiWgTE7TJqj
rS1bctGzYiSz6GXu3GMG1LGcxIdOF6NQwz4M9ZvgCupHp3jOt2lBGm/67pT13tj2YcQhR507A/TU
fq0Nlv1MgdFgJkK6b822s+k8jPFOuC+cHSDNiq2iCxVziWJZugy5DXPf9zDIGhBvmUVLDQbKafDv
Jj1LOQ6viaOGLM0VcY+NI4JYww4STkkQYVQx8oNK67/aEm++yRQm5aASDTvHmjcdV680yuVTzHFn
UurIYr2gHJsQRtgudX+6t6H8tPLpuUK/ELw00sjPGRti2Yht6lMNU9O6HdKAx5P0VA0ZI4fQuRiI
mWGEtpqUCFX1TKNjLASAJy8LETHwyIyat44MYzOSWOGuS4pdHzcDxoYsdi5Dfyl0wh5p4yOQZgfF
wmg2ROQzEkbYYa2Bx7CYnqXIvkhTvs+TBBzw+NHQiqZi5olyrE+ny4kzr3OafsaMiVsbUBr/OlU6
enhUHBshDh6VYLr5oaJ3v+Ysk+RfvvGgQHR76ruXsWasayRq1qj5X+Ho56mhrT5fYe1elPohpNAG
AqGVGdlT7Hg/6tHURaINdKWnX2L6QhcZPMFJdbQLZYHhZo+eQRivVu2feER6FoKGGb35aQpaGMMK
F0EiN6HWMy5KbQbFdrxKGatHV24NgaKjNirDZ60XG8nVNY10Doy6d81kvobETjWUx7b+wIWICZWq
QUt6y8fkQsnQ5OA2ItxQkU43mm80TyDCD1wOk9/HApxb+dET6w4BWEjrWI3tjvjJDn/pxsM+IDP6
guKaBvNffGsI4ABCU1Q5xLuJw5XXPsUdATZojNQNMcubtD99wtUfxgfVWrwMPvf+aKPpb541ErTB
P5WskXJxFmGOyhahZBqfPgyZEbDUdF1jHaBS1XxNaoii9d5Wr5Jfei4PSfadh3c32TDe+I05MhVp
edU498bxvI1y0N1jftbm52RqdlSh/QhhLjCcLoaufY8stSPhaUw4YorCBkuicSZ5GAwL7RUkyHNa
+qc0TZajVd29elrUbIJCYC2PjM9oUlSG5ofOrFZO/BE1u5GcZ8gWV5AcJoYjE7pOppvLUQnaoEDF
79eMSTgC9pCovaAvxeIlJu+Oz22BwLHy+3TnjIA5c2vfRowUmmY34Zr2+mIb67xMjLvC8DfLu7Xf
5f8Xk5FpyqMXV/2NSKc2LPGEML2t72hSvXh+/6ypleGUVF79+V3HNuuiTbP3NoHZfw3Jl0u5o+K1
QnOBXodVi6hEovPrXa3+Q0xiEalmU7PCqPLTzDTAPy+6rO809nHetM8iJciXbpJGgZzA/qhnvKGW
7XO587cmbpInOWinJtawMuerQmPtsjJ3eE5GstKmhOLsUrorh0PjWSu36JeaIsIW0wyKcMZQyPM/
GWCc8vFVo3CPLVk8IsG8GU56FRiEBovqrhIFy4Tha/crEAWbZLg9VsHYfVpIMS2olrq42Q8bPCGK
cd5Mw19eFmvBqLfP/2pjxB9QAeVMb2b17CYkWv9i5p2GOeJW2Zegkrl6J2CanQ2og4W0rq1drHUY
l+yNHGBuTnhJMJizOy10iImOvA8WuhAA2uFgMIlVdRQodiFssYZCHsDLaKockO2gcTqS5F76ovmH
ufAj6hz+n8pbG7FzZb9ZtJfGZn4eJ+Tms2p6S4r+D3qeCyS77ZbgT7KFh2qxMbNvbl5RuujJVKBG
4Gtlzta2n0af2Pdh9E5QC9Y9kbaDOxAeHDrtJMvyUnelQ5Fi/a566SwjO/de+3r60etoxGZMSiyM
fToTyLKBttl69plOpfBKIqMjh8Fna2jWx5zNvwmgGSlafkHBaawhpYTyKNeqMLB1uHTDFby8jheD
g5zsbFvQbrMdEcgQVPpvjZD5kzNpzcYtYQiP1XOe3Zi2gxPtGwyztdI2RkV/YTLdbRbXKfxHF0oE
taJ0v9Gmy/lT9RtR/xrprcy3A/br3L8bmBQnIKJJmAcWyWod+SIEhFpof5nx3k1FgFqmNC5MxcLx
t8oBG5YGUEdsANYs/D1jlQkHLedIHshm5YLSmQMMVIyEW6yZpYWxkY8dJmVkv5NOhBdqJJA46rMD
XyJEhCwvA0+zMMV2sr1AN9YVAwIWIdqVgaEsZIvHqQwI83JQuqgBdfDccLGv7V88xVbC6J5YuNPf
cYr6+FxBTBjpvJjxSFj3goCfE25VAVgpggQxrBoH/7n6TbCHxLNaEx5d2P6fEl1Qgz1I8czlFaMs
2gWz37Ggxw+GmbOxJG+5FihY+g8fnMKZ/bjRRizH2HxG/zcZjoa8t1QBV/Gukj+teha1t7S8f+Ow
SvprihpMpmSHZJT4mAChHD9ou054C9W+BrQdMjks55eqA+5Yawgw+2jYeqy/udqRXlkOzTEhZNNN
9VN76uZn2f/W+t7/7ScuvPqON2Uhkm1ZveeVwoIVHwomeWWT7Ft16tF+wu6N6mDNmJ40Knu6GaRR
DZiUdwspkrv6Uw1NIdTeAOI9udWHIssppmWewd6HrBHXQYtub8t+idgC5BiMN5Nqh6tu6bxUdDuV
WMfVk4bmb0SnLIT87C99/QPkAVCYp4g3nkkZGUOvw6TNpcVI8ATRn/31/5ODmBEOJAu1cq3nnBq8
R6B849ASFaHblO3Kjcslgc4BqbMtCc7rL479GTXecrDWPuyxOeU9YEPy5zMXCTB5lXlw9LXlXNKr
RRqxVhh0OIDMyQ7AEdkEmhe8RdIlW8EuzfAQRiUKac+MHFoOM0Z8XTY+v51Ge33GR5MTrZlIbzcz
3gM/XxrUHrt8NGn5Dpc3CMObPyL+IqRFnEeT8q00wKZnn5lJuoFjopIX6R4KrTm4DXe4mrVSLGT/
0fIpW2xSBotUxX8PZPU69xLZJF1LSF/uU6c1Ww8zUVG9YfNDc/HaU4+DPLe/cAqEGjtEzalzgCQW
k/Il4JHCgBjqtYGiHw9B7KxDTpG1tWkqBk54YLgkgl4jYgdym0POcA8BEyg4ann1U5TdNiNmMNif
Kt7he9kMNohfGgHnGrMJxlH8MBBQIgglcVAw/Xw8MNbSA56flpuOEROx2kVsf7l8apWRLKvpS1P8
UPNLoawncAaq6Tadde/Zk8eEZ6b/w6aJ0wQLLkMm5kAFy1XCiNTp8VozqTQYo5pdCo4FBOIEoqjd
uT3IReb484ixKsZfPlG+zPWaleRBHK6JM2QMmCdOaYSKDERpKUlH4G7zy1spi5vSH881sVK74BCi
pxr1Ftj/mNbwXmv8EVJxKyRIoSFKGbB7EvHK6P61wgEIMs3Pg4FgWC5n9MuK4U7VlU/CuNrwvBhH
BBzvYrXyw4ocSk1HKikHZ5F3pgXSiahOkdJhStEpSiSCayixGFhy7AI63WFtTLm5rpOUSBQ/KFOC
pci2QwEnvY6iZysulmoAzD0i+cioKFb4sYc3WJYEPpvvMqs4t4u6WpapTbtAp72G17AyO0YbifYa
pTQ6Yum/dVyz9rbbX03cyAPIwQdMJXFQLh0mvLhmMQfYauDA+pbaEkewzr6XIBwhOuPn7mcB2O+g
J+eitzDlu2uTL7ZjBsedD6moWkzeuIJatZ0ZWLGYYIXs9zK7VP17R5AxNE5m+UMy7ik6duErTvSd
JlM4KM02RMV59Kix1a08CxVWJzao2fmbqUMGyV2ZHv7/i8mgNx17fW9xgdOZkvsm+WOttP7ScmiW
BS33y0hTErKh/i8aoj6wa0ZIUQgByR78F1onOd3H6sfnykclRLMcdaO/PI5njAfWSdRrC7OFnCFq
aCWGj+E1LePArOWza6acypOP1MFnUVkEHQnfkWDuzBWPcXfMfRQkVwnrM4FepWJOPC5VJcRBonKu
rqoIGfKwc7jknloX6ex5qhgYaTCXqxZ1051IC2hgpdxHNKGeWCyanIqU0gZsSDG8nAva2sL3oZ0O
ZW78DDy+r4LsJhS5aD05WbwXVfWcpI315tZDvqIs/QAdidPAeuB5SjD4kPkHS/hAWk5zhtV513XE
gjSSW82ywarFO+yb0z61dIQ3VuQSJPlcX6EVP9ecy22L76476BqQNpykmvTegd/oxHT0BSjmbhHa
9vWP0dZJm19UkR4Lii9gOzb/pnDv1ONnO/VBnYUXaXbHwua7rDOGjS7TQs//xbnTPkWY7crUPNSm
dB6Yk3Nm03c9t5eai53F0jCUMCr1Y8+JoeWHstHPG5wAIw5ssiQa5DepDR+U4/0z7ASrbLuYDNoe
iHoQjMauwCSGhzXKh73R29dCmlAfvxpMlXXNP+7Z+FEKG/GrrO7Sc8ceyYrT+LAs2DHYp1GNf/Pk
S5Qvk/YSt6dQxUGmOWxk0VavboX7r8NhWHvlNtP6YCq25BzM6FoTaiDxt7RlAl6QgqD8qKfMJvBR
VxSmeCVDImyb1bIyaULgB6rt9BKzSZOcgnhxz9AW/QlBT2M+JbEkgk8f1pzxShb5h+ndK96HBvW/
7V5N8Ttab3PEHwoAkqO9t9gxk8LicvPDW74rpYldrVi/5txtplRfK9Iktorv+aSCKRmCPvwp0nqV
t5xVpjQJHud+GYRREyTS3tbsdkU2nUyQCU/lYAZWZn8l8Yupcwdlf4xwQBoVDoYUebxL583ItjpM
hGrpvTEglNRTu8s0baX4ZGfKibuMadqs2R+xO74UI61JFg6r2g6/y7bYpV1/S1zqzNSRgeayx7tU
eclraez1GhWUe4IVa8uRmWONma/+mMIPmO0fPZ28rsivlJgthMeQj3APKtGyuOSk5TMzWlAOsJgR
QiuLTmyu48xMYdBe5gZaXNrWu5AAqtJf40S9xzZ8LocKAhZvFyxG/c/Po2VpFOe6dHZwbBZlyo2T
A6tA9jJjUsReh6JAgYjv4mCOyApjQhhcRHfKUuKtFP05SeHgTUst5HJhWCeFmGUxlrdIeHrRyWlY
uvRhVaSkarulisRryOTDqKtNyYVYAqDyHXfp4qfoBNIC1z0N9Q6ndAZjp2vlMbYudtGsZ4rfCE1l
/EfI8+DHsHWDrhA8KuBuGzJ9TcuBSv/oScyVzUC2Y223iE0gNRv2dsPuP3sqTJI1fAq27X6Z+S4E
X+4lRkhSGPtu4VivKV9AwTXWVg9gEiNfeoXEPGHt7deplhxNLuFck0TkLPNcrXrVvHLE94XkI9nn
RsNj1e4e8/ekZwhpID/3FCiNWUg6oQErQw5m/pmmX6aZu1QLcX4cNb3fxH9/MjH5l9kJmjsMgpXM
GbCX5iHHSlpZeykMaLo8bNhIsr5ayejH7gDUFyhjUKmm5M76/9R40RGn+EebXAeKeBx8jGQ/nkPu
LI4xPneoA1bqXOC9roQkdueEhNM5r08lQ1ccGYrdsQsF3hCmpUb68bA9dZq+dShdGEV1CGmmecQn
0/BSQXgsWcsGpW+x0C69GdST9lWkE78vJl1NzLe4ZzmYhx1ovnedo1Ai8EyYjDM1N6iNfF34gkh5
8zJCmGNPqUf/CbkJmaRhwGVKNDtt/3BJa/LfCEXA6bnbyPrigcnoJ2A95qUkGEBGYbsGQLj0x+5b
Fur6OFrpGE4WMuy2NfkbX9C3HFX0eRBJMAxnNxL+L0ABiGRvYNdtI2/L4sJzAzBRhPzbOe9/v4eh
c2x4hwtYhK7clzbmIMgopWdt85pSd/zM3DFVp/4EhsGkbfapoV8b7gJTeIyKswfJddSyr2ouAutn
lGeroSFh7E5FAeuQeBJB0oE3Dq4GMxt8Yca01WzxYvXjnjnboSFckTU1RDHjyQyTlpN3uS2GDZvW
2dWtc6txoe0AkI5XcwaPkPber+QSG3dvjq1YK9MANtSdHMUmxijRNsGIMGpziXT8H2FV8J6YXIoX
NL3CN4PCqO7JMG2G79J01y4BIGK4W8egz0FPp03jgIl01Ufno8XMTGteR23jcyfJrXov9RIaB2Uj
6pKM3lsylcfa9J+sx/cDF9nydrb3GnKsHPX57D6SMo+ZDq+HZ/9oTE0K0Z6FNywz712W9Lz/ZlMe
9EwrHAmEIcl/k664mTz8gnQDLx5H9a2mQUnBGy1B3KRTs560GQ91t9NbDFqt+Iap+vx/s7y8ipRA
mDXs9A4PDRhMnXKj3sJU22enNnM2OsPoCNsqAZBjiU7plLhymXonfD51YEpxkwMAIrtf95ZBHIxI
kJVhy5cLvXjOaYCrmywggsScCz7CTmcTMH+j4YGXoPcWwUiEqzS5kyH0THeTVhCKyKi4obz5g79u
+vrUV9+eQsmSvPpcD2p4O326NdC/Ik60ZvvSVvUZeDO30W7lNDBRdErazemc68l7P58VQn1p/Kru
nkoHXk368CGwpq4NWe1aq4UbV+FRGDHIsl/j59XSalNwL0mr6CcqOFlz+PHz+S2aT26u/doqAHy9
zuIZd9ir3VsAy3Es/8OgAUCIkpOsA/cc/iTQT0r1UeT/YqZvxJMlfsSe0joJn3SPQr95FLQnNb77
gItUQQY6rl4H/QJcCsAq4xrcR0b04U6PC1e0cv4Jykc6oD8avrIo69Z2zO+tf3Lk+6w5oxN8JOAD
PZzsY4HUmaOHomMz82MrOpUzoq+YnnDu5VaLuP2ZWrD18k+jJFeauG+aC0lzelfhb0NzScvFOWw3
fvMvrca16DhUa9oLp1SdQRMc7q3rvGHUClTJmN/HQ8yxt0wPpbrMbvYinOvgiS/hPGcjrW+4niIK
S2L3Ly3sA6SaJ9KVVR19FdhkjS5ZaZUAJgxYWwxPE4tUOP8ZbPNjtqX+b2MD7eG4va6tv0kKUqdi
6xCjy427Wd4AVkLxoywRe9jcMKwF7QiTCHthue25h8Jdw31O4Tjj+Z4kiF+fHjE3R6fcicVM4l3O
8iLwJnh0TfIlDWj0+fCSR5QkuhiLGECIKggHRgoT8Trn2hTsbt6zmdmXR26pqLGkMnMfQUJoZRPY
cb0BA7Mbf8MKUGUHeCMem2VEJKGz1VLDRvfEMBLujBVg5dqmkYbUN3zHgDK465FFVn6KsxBEOUTB
TdIfNWur7gxaBAfQbNNf+JOGs7YfTyOpYDd5jrMLRnDsp6K2kWNeQ3lOekB4PxqKWxSg2Q7+Tfbn
eV4P6SGW5N2W7qdfPmBcHyXGvE4x9zTqlVCsdDvohVuTlcb5M0Y/sJivWxD8G3Ysbzr0erdwQCz3
FJblZxk/hvX+1SkQpMb0wPRyUsm+tvw1+L2916An2T/YAXh48N/7HA+E+dQrRMnGufBOcT7uea/k
mnYBBJrmbPV/haB11Dxa7Gkwsbh7mHepS8rt1JlKhTZq9i4bej0SlR0Whji3sgrGVpy8fdLeHSAe
qXGP0DWn3N3i1XfzHcDFZZLrjI72ipFjzkjUO7X87qMavzUzp6pMGs25HD/zCM4ZZWQnbBLFUoAq
czpFvd6Q7PtJGbtYdgnfD7eUAjse9C5O7S6GhCmzVxoOln6a2teIP8mjm3BAbKB7aNkjDcEJwseR
Jrmx0Yfi5vp4h7U6pk9IFec5arQLrrplOCvYG0RuVnZS+aso1SElWp7FSBZ9pNGhXaWkxJcelgL8
KwvhFyu/wcGdZzZ5f9hYE+Ctu1atyby2AMBZERrPNXajHp06B/zYCKWNJVtY8VJG9VeL847Je/5u
6OEcNPYWtk4chNL8Yyb01XVFciygUrPgRzsNPPohhKTI8M7n1ghwHXfDLgbwtW/Bp2ERr6qjFHZO
D0WTMdbhmmuGffRmWz0sQLhE6///tnFBjlGQiDP08b+SDdjoyWS+0N2Q3/C1O5zsG8wz30mJF0Dv
k+kM+snZp62FJ1pQn6VsdDD7UdnhtsUl5Z6yJRejeTupV87ZS6Fxte2cBIU9Y1Z2Sn05t7O3pqQM
BaPw7D0S8A+1fdDjTO9Tp6WB49XgrTRTE/umkkAQ05n+ONoo4IvpCSyU2v43qEzbt4yW9n7Z/RWA
MoOm0/JlpyeYR+eBlCe0JtJf/rhRFbcIesyazTAxy6Pix974bv7sj1PNb2rDKPWiMOhtkPxdjSPF
wN3oP6AAfV/RfcsuvneapCLpULkoL6bYZV0n+AH7izJHqj2bfhlLAI/yoc1pHmjVrJ2MXZQVzkaB
o0tz4exdsgtTBzm5dO19jk2Wx7B5rgtZEvYlP8l5FPRMPJyBDnu7VqF+h9oYc/YwrHUuo/gg45M9
zPq+7F5jz6kOIBiNjjLOyjQ78q3oZHoBFNvVY3SHcMb61tX1tog20ORIAxE2Cqyi+fTjHrwqG66T
gI206BFdeA4PtsYs8nnuLnxw9l5TizGO1XbmAYbQCVHf8BCecT1lWWEfbe0PvgmLWFl9YDOfccCI
5wb4JkfAiMleZ3ib2WUbIhx0nAntzCJI9fB71Co4mDRsebIadtJKWcqr8jPGanVUItzos8q3kVP+
DhOKPH5tiEFhvG9GsXNcQn5OWJerxLBWBezVFVdVZDWRpes273dsbdcWIg5ldGkgNUZnsk/lnsEe
zBswOL4ZvnYThed+2nGvpRbqqesmH1fUeg67cNPSjdaX1r6eaTCUpN6YxNu4sPKQk8GIEQJc3zin
D1shVAOpsi3lphmxr+FITprAE3eGeqsydDCreMjtMWHDwSXYkfkaEREm8VM5zk9gnTRtCom+UEZZ
lxvXAL+Tux/tg+LtPSKM1lzfbFE/UDq9uR7r5u6ZhNmSvDpD92NsUI4anOPCOtjFvYGOve0djJsI
jOsyQ16jendVl2D0IuuYddq0qWwUJLOHFAsHnt4EdlEaLlircov5qwCQOs+cipwOSMQI4BSaacDs
DRzqJEdUOx0baIyXvMaVGVqhenM40Gw0aS+HRxA27rjspXn8KPVgdBuN5cnIHiYYlmRNdjJwB6M7
97Lpz9iKvy2VpNsZNEdUGMdcwXHJ+ykmSoXLK2bL8rLnmYfhCZ+WTzs9Nt4mhivol963bbCip1J/
3Bwjjko5ZTq5C60a+BAjWeexOmQ31eWvYNuYbBKbr2U7Bp4xkL93JeUdYngzZOLAbE+1wO9uVazV
J1PGv1ZqxWuNbCmuVuEum84GyJYiVNB9BoM9djcTwZV7SvjQd4d5aYiStGnsvPiCIZr5kCxa/zVu
lLMyrO6nznrm0b1Gmc4G8yulvKluLzWsY0VOfh9UWRyMtH5wdvJ5ffOOOt5M/NDYgFxgkCUEVhHj
rMeQ0kwaQNgQIttkeu9G1xIXAjK+DR2ysUh9TxTTAeU6IKQvVccAxy+AHFqtcbekQyrDH8YnWxt/
9NiEGBdTMj3I4j5zCcsQaqEa8V0VkVqL+ajnXNeGCqselCZS2PT+mJ1PDL+CTvo/077o6n0lxy+v
cTNC41xPlIl9NX+EQ+dy+Bm6qDwyay6Pif43RqO3C/XRWVez+6yPabpzHVC2dAoehKrRgXRzNQEP
f4pnWL49AzhOxqS4u/+YO7PdyJE0S79Koq6bMdyNBLoGGN/d5a49FJJuiNDGncbFSBr59PMxsmcq
s6arZupigAYSCWRGhKRwp5v9yznfmcYjNMiriaHXuUGMEKEOiTrzIWH0fQxVTgY0BvcaUM/KfcO8
FBCGDXshGj9yw3o3pHVyYvDCQefXx5kddY5WKM69B6QfXg6fPBGYgXxjukdU5t6FzesU2wfmeC7m
T5hvsaZn6xPLX2V2u8WJNUJ9bKNts5jXY83V1Jd7y1E+sDvzxHtmbkOzKjYBc3bVyOuoblCtc7ls
Betz26F3ScqemCt4zCmBuSuoZy6NQDucEh/2RYloTWRzuIuLEDa8a+AoBxzj5LkkJ0F3hC4Te+7L
0/KQX88e2C6DwRaqtA73331jOPHBQNEmauD+MufwLYwzatCXQNSMlotwPcd1cWEUORDcfJOGXnFF
SDYLyalpMCyQ7tGasBKMH752T2UlA+xWgrsgVnswzbQCRr8NpzECOVfWdLVtgEGkh7IpbNpwibYp
FKY6FiFaQfWqauFeXElOTYdiLRL1dRPYGW5lCjPuJ7lhAVUyj4/jbWHUxqmM0hfPGnD6FpycqbHY
xaQNH49VTqvVa6LUV+EJKujKBQhcdQdzorIwcCBtQa7nNjiyLuxOZYxK24q7dBvS77tVkuxMx/+s
Y/Eja22ioWmGOfODfWSieitKCxcn61lcpC9FG4xXswruEeB52NfgjS6pfVvH47PUDz4+RBSAYcP/
V6wvp4CIYxcnoxt5/qpZEmA9aBz4VHDLE4pK/5c0HwyU7vJiASjp2Dv0Jda13KhdmAuiZqaIwzWB
QPo+wd5aPDVtiUQyycfboa/VPsntx67OvUtFpAKIG4Sw8LJNRkLsGG/R5V9AWzvfo5jN6+gBQO47
9w0mlXWUHe5yPcch+epMqUaaB2+wD0UdOVceKp2M73GuUZ6sXX4/cS2TOkzcm8iSyyeghOWugfmL
Iy2+MRvIj3M+89bU8HTt7s0Mjec4GyhrIAD6smnRQzCHbBu9axz8G5lCFMncAsh0HwDJT6EK0zN3
g6fu2TocLQKxsDCFJxI3JQNcaF+0+6BnaR03TemP8JW1sWsDb4G3OWcTTQibVrWCGkMnLawjLyHi
M8WaXKQpkMjSTza+jnC85jw9wH4xALo3FvOTVVqk+YKfLXdWcdM2tfu9DWCySQCrqW1k24ny5zk3
XxNP6xdG9wapAhtTIj9ri6E5qQq1hGvbT5gCHhrqyps5T08evcM1YPxrNj/DjlLtO2p5ktxsdFiy
4yeqJ7GbfdQAgLmB5vmi46PlswPoLoMjz7OHnWICv7oWpm/RixYOqmiDeWw0O68wVX/q6cegtH9R
mVAbave6sT8qXZqXCRGD5bG+9Mz4Aj2iu/Igcll+g9xa+kA/aAxSnV5EwPLRK8IryzReIo1qjyaT
WaK1GBLC71NPYLYMRuiKU37PmIfBptmchR/BRYQXB2w9PJHCfhwM+hZ0yP3WLriJxty50lrlN2xa
140RvdSQ1dHjbGcflt4InWo1hAY65xS1HBy2cAiZVpCKdyvmAYV7Gr+MY1Sew+mOZMIYHckSjCKY
NJU05Fke2hu3VThnjWQ4pkGxcUFiofM6YxaA42MNLxjgj1NaOLsumj4q0/D2Ir0aSLmqXBY5KnBW
veezVq/6L+JV8LSkTJkGdL6Vj2Qn7VH+8vYBh7CbcwlzFe9kNK5zp30dA5cGQ0aAzuJXO5i+c3fu
O5rxgz9xdo09SDRHEf5mVynicwW/1B4wuI5dbVxatoaVzjWMa/9YtBMnFqJeM5gffEuGN6W2N+AS
BRf4BIhXMcwHWELkE1VLXLWImOBaIfAtjmUfLNqI9CXpY+dGIHCqjQRgW2tNB7xrEEqc8alWmDJT
F7hMtegcAzLOgwzwbhWU44GdxIcyGegjEAFTnVn+JsfcYyXdPRtAoEmAIg8jbzQe/LIT6iyifuek
/LiED1zc3u73c+9lqH1DJDRZTUZ4GVnYOh0WJh41H48y4WumQxJ1tqvtB9TuKEjQwK7yJn9DKM6G
3giJmCvDm9bLH5IWmarDIbNJ/ILogtYEGaghANqi7fdB6H3YXssYM6ngtzfhuVKpIL8u3zTanjfa
J+6BaeZV7Kj6JUWTl4dNSxNQSEQA4a1tGHjhj9rA5KAUOJiZTCbdoihkErtJ+TyvymohV+XJFylH
sEsyREqzgNmrceOOY7cX6O4ax72udfdkxgbpPnVy57toE/PYZeGMZlcJPf4IIO0rOLBjzD6FJohc
C6vT2K2ScYdWGntv1Z67Hv2K7XdHa/a/Wghum3jG1c5gZxOHw0CWJa2K1v1Kh429pZ9BxpldjZOC
vZPIa6CQJNtP+3zyMLng2cTp/k52VwjLUF7xnDi7fzPJLCDjZ4i3iXVvGeJcY0/EOrdpMRhtxKzQ
xaQnt+3H3cgpeZDIyzoo7Zt4QkgJb0Zt0CHrdTGHh3+TRWYD1XHJajepwruQoqIWQKw9MOU++lsc
qUqgls7Tl8q4ryOEKTLtCCC0H8PIH39PkP2XYlxRx/HPvy9/5l3WE0zwRP2KGf3bf/3DpNc//aHu
v//6IvGn3PxUP//0H1ueIjXd9Z/tdP/Z9cXv3+A/fuf/6y/+9vnrqzxO9edf//Iu+0otXy0GBP7H
OFbLs03xzyJcbzrF0uq3o+IhqH/7b7+xFWxZHv927Iqf1cd/8qV+D3e13OBbENrCAsbnWqblkdP6
e7ir5frfAo9oV9/zCAdy/xDu6nrfPM8TIvBMx7VE6JMV20l2lH/9i+t+wxvhitAhJwX6NonL/0K4
q4XRl/DWv4Up83U8R/ATCJN5D1FtSyxt/Ycw5Xoqq1Yahf+99ayPfpYXL/MeEWGgDxQcxmxacO41
DuDoIOFZy77g6UdH08CFswhGipOlZcEIrDwrU7IQ0PEpzk+uqbi7hvCu821jM1nk6BhyvrSsBKKa
4DSO2lQOJJMq+87vMMPYKiCUCFk6VlVQfp701qbXJ/sJiU3pBqTQtKTZyWo+RB1u64FAKBIwzOMi
sNcJPABxjdRvr+Nu4ob0znWeP4LfPHeMFwjjZqLcZf2NcDGwB9FtHIbAco3qavQQq5jOnSBPjTuQ
JI8aQ5CV72yZv3lUYtlUMYWjR0nD24ml9VobYN3DoH4op/jYZcGLNZBg17v3eW9hy/BBSCdWf0CJ
GEM/SOhUahwwzl1cZG+9LF5n4TAFmW8hljJhKZKj0+GzkqJDD20wf86idw/DI1585Fdpchnz7BDh
7Ddne5MRG+DDOaaW29pN/B39bOZkzzKmHxasguzS+Imb9+j2xVfWPfsE9vRR9ZCZLp6SeGcbDta5
kTbAOjp292NqQd9mppMsK392q/IiJVjFkgsitYLHbnIPZWJegwx+MG1+Wt3515FroOqnmhaKRNGq
dlakhdmdtW8M72cTd6+GC+ExcdKvUCdfZpW8lul0I+RNas3VPrE5AI2ZrRvESi5ywR5Am0/ptOTt
EplVRo+9jwXEQm5IJvIX6O2XJHWeSYv7imw8oZQbjy2j3Sx5lWj719MAwbX01XtpXRIGgEiHzHET
EqU7utkHTB/gOTliEV5Zxsf1DZzJWIc3Ki/fosUU2nrVbTdr1LuKWSI17XXiNuZOyYD4dqx1LoK2
2EEJp+JmT45js8r9gBlnHXToxKb2ROt636DzXDbULFvmTVAZkJ7yimIumMh28pFN4Wnf9A12b3NM
36E+eOse1qKZsHMn/fku1O6d1DgEgzl97QZKVpxJB0qKbajm9gjKFVVdUW3A9qYKkqXl8xWylPdx
UphO3dH5ASzZw6vGUhFLWYs61MTvaXSsqAY7PZXohVMRz8QvKnNVY3RxnIRSGRwgSQcfxtJcC+MU
T/euA3aVaxfkkUxYLSRfbZN+9oe0RulXe/kGW9daThqdQ8mrjZP0vkBpFAuXzida3rlkoOnUrMiS
6rYFvrid1PxG58Ndip1jrSxMJ2banIO0+BKhfeftBCxWcHYJuGIzvBmt+DjNmH76Fvlb8yStsDjp
CG2gkWhCMbwdR1aygvN1UUVKDlmFkMfKCDz0rrIMqoI9PQ1B4iJgNwI+FdNz8ugwo962LEoOccCH
DqTaDgNPtBbJfShRvI389mIi2QyWzms5iEdp8rrO5vgUGcW0ZoM4I500muouPXT0kqtMV1DCISB7
6UeRCo5C/3rwAgcQATPVjEa9TvxbEfz0Y56GyoCWwoAb4Vvt3o0LKaGu7aMprLtcZh+De1QKW0AT
m4ex8++ZioqDYbKsorYGFvJk8+ITK2KeMxCAzK8IUqUago2zd+bq0fcHe9syJiclFOW5z7epybhN
pquo7y6pN7EJK6rbIIPR3NZWtdMjj3rTptdCTdt6gq7vUvtUMSLsJnvLR6Z8Q0fdyGdGZrwRQjKb
5149/Xpg2JVvs9Z94qq7w3/IZinAYpw1kJ7y+tYch8WyzxwNF25qoVbW3kuk/EtEDNCKVQ6Be/ga
AP2S4KQ4Azzt7WFQ3DsgkkXPKDlKEVhbnMZcvp+LTJ0YBtrwMjiaYNQ8yU8Fn+120HDfGtSyE3QW
PPbnxh2e5yVjlwd3hfnq+eAoKmokUsw4pXeQSj7oCVTmoKqAGbF8bbr5Sfgg47R5PZn2U6S4Kqax
6jnbEF4ObbhOVXX2aN6Y4CUkjUsYDFxU6Zr5r5WRz7Kod0I3I4e2Q06NBaJNZbNJ3PK7UY4L2A1S
wuihxuqTch3/6Lx+ol3t1oGBsNw32OlrikaX3qww2m1nXgAFcvuZhNgFxXmuA1IopvCxs+tby2I+
6JffyQL6QER13cy8eoQVEhmtMN5kJrEvzZJrIm0Lz2NV07JuGFuT5jx467yVtwaAqqbgecc4D1kJ
tC3wjQjDVYu1GLv2dYKrcy0HPHIUS3KDCbZdtQI7v+zote2y7Wiwgs3kYmSLEee1Jp8wQstb+WTQ
fmGhQj6X0OcP7fw97SzATsmS6UuQWqyvmwL7qWtydFFRiBFxfRmcrfHa7ZJtx/ioTJbHbBAPzbgm
1rlkBFu56wiXbTluSDOtUAO1t9Iy2rVpmIRgoaAyA/tYGgLGZSsem5HunJwP1jtMJg8xdpKoMek6
sgdltzBu6+TkiJoThT/dsaPbmSzxcnWqIh4Z1KowTkCcApt5tkb17tPXiJ6fNXV6PrRs4PVUPYiW
cPJkRioQu8ONSHgYwoEYvqr4UZUT26yJ8Yfn7xjlEiSflsGmG1DLAIYSg/sQYPMNcv8xGiiVzJnr
T1Ttc7OMPnl0IU7/dP3kiwBQcGxuQLNtgeIjsKIe1DYRHq7mhGWc7x/t5bE2Zw/hjXiMWL4BGqhu
OnJ/YFfniJy6i5VxbZUuL45Nbm+MIMsOxd6f+bLJAhNRI81hMqGlyb7mFpGFxDEjnmtNBhOs/6dw
GC+6mbEpGSyTY85cFEZwI2mjkuLMo3ZuFg00FeY1xewV4j3qJL2d27AAh2g/eYIBYovO2e72oQrQ
QJUHledP6Lme6o6Rdz3wspvF0iXP16xuH/FfRAft7sDAdjd+H5y5gcWRoTkqdp+ON2KDsAmmINs0
JgEjeOezbTcjIQhpZE12dqvS9AMSztJDnY3WsYvJDg4ZRaOY32j8TwcXOGgRzeQEgT6xonjaug5v
AjSMa3Y39iQ7cL+k2dgJyUUmArSR6xOSQnDt1BSJmXfIY+OEAuwhLCsSXtw7pmfweAHMdExu3BxV
dRPGPDeqY9MfwWYcNxZ9PMODnI0+XCMzYsNgCGZ5GnU8iuE19wxKd4+DBMSlrZg40S5vTZvaqrK9
hyY+xqGdMlh2vgit/Rp70lHadl9bBc7YHsxa6OEoMFKk0T5kgDoqXusvZyRABtkgKpLaOMh0wubd
4CfPZ/xewvYQbn1n8NlCNXXvcu+jcyVkIztyDg4ikKK77zkjYrxmBOnwLUbaUR35j7mDUrG/QfC0
1UXNI2VRFTbkOoOUV648zkP1ALPhVnv5a205hCymh4ldKbrk9C2e+HIt4SSmrzZZMz0ZCjEMF3mm
SbbLDpqWm+8kcIMG+G0d14buI95a/zkqilM5MyBHfArPIjA+zaYd1x6a9CIWxyosXuHMPw/Z3Si7
N+GKx7AM31m+o+kIPmIHx25eIOmeuuJ9tNWVJApnNWYJfjXAmkQ18aGOdHVb5NPTZOt9HxAfQIiD
Mk0K3KGft7hsoSJXWHE84DWr0Dc+PZkdg9G5icBD2x+Gaagd+1YHeUz5yoeXce+8bhyQuPJxRGWJ
CRR/X1Y/RoZ4JXRCYtGwjRXMzWfcbVhXymdVRq8W7/2MnAHLv88HSUxPOi9uY77FRsr+JC10u4zp
n71OfgSZqY9Vd2/kMfm9FlBHwnRWrte+Dzwle98bbu0UwCqnIBQ6Eia8/KPQ8RcOnh0RCB8scvnr
4eCNrDu74ExoVPZVJkTqmXiOEYrgh/JNb3384erodvlcRXQaEQ4jmLUQPFtRI9mt5mZ1kCJ6G2aN
wcYTnAQNDy/0jHqs3swYrt/wGYVE6BZG9vXrxTaKAYMFXjRrpCyt0zUWn++9ZCCPSZAZZhau2eod
S4/jKyyNx95bynOze0rN7IrdL2/DQjbpM44lqwZihn6do4lLoppoFk2fvVVc68dxqr7XHKGbtvGZ
amF2WPUOcAFzArBYPRXQUw5136Z7do/bzDwM1Ryf3ARSbmllr815nAmilQtQLWtEsOo0Uz7KbT0p
DD4cX6mo0Stxux/yzGAHbbBvj5IU820YPjCzDLurQZ0bjTpaGcUtBYG7MU2LRMFFT5tRbDuGfsrT
vlnNdnrVC4tQAVujmRGPSBOgXb6qFG4hn7WLTRXDi/JRKPfdbS7M47eYkZw9JRO6OBPNGCqcDSzA
Dl9CfqcsZIi1iRdPx+5714ygb7j91+D7n7yU53uiGZJBhAeHhTyzc/C8RfdMcix0VgpjNOUxSlGQ
K5SMTfMFeWsJ2oEBLdcUBbzS1p5ddG1zx1Eu+3jAwsexZ0WWSpPjeJdlyMyydHhuWP4agvW6XZDt
0MxPHsmmU474apCvmY4epzCDQBF6+zx3FoEtFcQiOMm750pT7wU+6aEOE++60feNTcxEE9OEVykT
X+l5FlF8bb61u7s09vFySeGgKqufpkj7K1Q8AGIGChtjIS5mA/9qTH9e0Ru43NukT4utGGo0DuFD
rRnGjk0NM8kz70iw3EW+eNbeOO5Tkb+Ocnr2mJ77VYQKhb6e8G88mibz0qJFNBb8TNmxpHgcGdlq
hC3LHe2kb+z5nmOjOhfLrlwrz8AsQs5NyqkdKOxfsfULh548lEH7VaZib7nGy9RyECi3wbXefdhL
xeY78Yes89e+s1gxOJ9taC3k8Rz6XhujWC/EnYh5XhySkmUJNDwj62suLkkVsl/WVFFJFDzOggDR
sA6fYr8CzJ86iE/Io0SQCqKgRjeI53O0KUA8H8TfGCJT8LlqmE0inRBotd2azC9jMehR9G6KyKWy
Wm7yKpYxeqoEB6p9KhPvy7f0KRsAIbW93eBa1ftMTU9ki2FxW5Y3o6YyKPoceygo+WA2XFbZ/Ma4
RWWHeZpOzltDOv4RJiEtFnT/1VRbrMRM9D5c8fio5rhdJtskH4pHC3CdmnMYmBRyeQT8xWeXYGvJ
uWmxSuYgELG+crobTK8lmZ2E25GJZmJ8D06D4QabX+PBf2lI+g8noH+amv7D3/VfcE7qef9sSLpm
1tr+LH77H19t+v6z+u3+s+7fivT9j+PR5Sv8Phu1xbdl+umCMMOaIZiB/m02ypTTsf1lcMoQ1AuY
mpL6uwxALesbo0pbhIxBPW7yZWr7H7NR+5tte77F+ckX8/myzr8yG3XF341G7cANHVsAIPBwwQV8
5T+PRgNU8XoGECfDMENmMgbQVC4057nF/MQgSR6T8WChgit7TDyMYggbVs0s62VVxKYeDWgYHOuA
NuDkdTazPqVtFPpEN2T5JaudobyqM4yV95oKJdqIya5w/9tEl37MzGTDt1QTK34uZNAl8DRGz0Cu
XpjiOLUJIQeFQ5N5nZSGmqD/+gkBU/Sw6YHpAKnOuW67L2Cr/i6wqMxcrSj9AqDgYEy5QNMvS6cG
vtEmGOoPBf4j2vs1OrzbKE8zISECou2hY8lTa6tMJ4aeNvPXQ1sGEecwMfKsrzOAaOFNw5AZ5oAt
i974WbtzCvYolixwhkEgBV37mQUpyeqCiMO9SbNor3BlDltTDNFAb9Y52b1P7Zqj6B5k5dzmM+XF
pSjikAsoRPrE1lUbHdbw3hb1u6XqSX5I6NLmKU8ItKEkFKNGyDABab53GkuRMIfyOgZgTuG5M1qS
sa4il1HkfbyMjzZ2AwxihQIuEN+tehi6S2lGlXk7YxYsPuestdLnCaRivh8Cjm3I5AbrYHtsPIkQ
VM7zjdkHXLuTY2B7HsI0Q7lIyGVyDU6qCx9VVY4SxpsXhBvEPAZctIE64xg7BqxZn5dlJMZV9RXC
vdYBGzW3tfOatyFSHA1FHw81lyJKBeQE6SWqMgwoAZAarhrD1RBOZxf92qXRdEIg1vn3FrKXnq6s
oW2xyQeMJ9DxziwBQ1mxydTQ/71z6bYNo0g3Y8WIUFdgykBDmfGyN+yacziDyFRA4j5qa8z1qgYd
SX+bTo59qqpfsk3lJGjiC4dCyB5nDF0J9O9xW6d97N+yGvCmq7LroxxxZoeWnhWndUG/6tWPZD+6
yZVbIzry04ZvGk8dc0QSHRe3oFDqnWlxYqMG8qTFwwSW9hBQfYJAnEFJcuUQGMuc0EHKLGajVzDH
R6sGtmrTBsxt3pvbKXP0uJvrqUYnXzXRu230sEOEZxELSdQeOKgUsPBmKks00U5bIn5rDcBARASk
z5i3HULtyE6dUEmF4LrysH22Z3MIz3mu+NlMXRmvY5Q3l9ieozcAO4yFqj7GbVgPAL6Vs3G6NgKy
IgZz3yMzNRbkUlxBhNC4PBk3dbfeLKqP9Bfc0YvG6jpxGjgE6BbAD2Rw4z/RzQWvCOHZNI6JNAWG
UPYbG6+RIr3LlNP1P7JMOw76GeYoJdXXoiZlJ6+zLV/FiN+HFMf8WDWIO41Kxx99jfR4qxokiAS5
h8jUGDzL/BLamFRveqrs/oSCmJFFIyr6nlDwCzBA3QgeYum40Lh4uAvUMDR2K6fOupegG+D/1n5W
/IgX816TE1mWe0LzukriRC20PwBEOnw1x8YPvPbYelPCCLwO8UzFYi6ZPGV4MVY8BxlwMisncj1w
mMvuI92n4aNh6MLcBdkYIJ6rbCe5gUbGIGQsx3a4lJnDMCWiCaacQvYybpjRoG2NXWtsrlqZMyea
k1YG67IZmE7bKdj9tRmJ3trlPdGHSMOrWO9rWVcQFfJoYDU8lnX0I0p4vTkzMHkc28hlf1XNAn5m
n+cVMbtubU7rok6NiO2RiLxDlJD8dSzrOrtnd8agLfSU0hekZDbI4jGfqOh6ErIX+VuaJ+13AKmB
u7e5dpzbUYqyOVQzARBnlqGBdVV0S7M1927nHIqx4V4YrbY2tl6DEfoV3rC+lYWcMsAUBDtsAKa6
7sn3I8x85NR0vdg3oRT9lTH6bnrO+DB1Bz92auZEo+rs3UBC0MXoQWNuAtMKGQK14JLeFG8AoVKF
MXnEUMxdS9YXktm70qrYB01e7aiPruRBU9eUsVmPdt7IOM1x35Oift8KcyyffMsuOxxvhmk9wkeN
D2HFKGkXJHUavdY25+wdDkClrpQ9LFEhPeX9FhvGbE8QFT3zw47R6+97B/ndTcMbOZ/6JMZfxNY/
Tr77HZpcdnFRJ2L2HQDJkEzVemYKORCUMzR2GZ16ZxyNYzsiU9zMnO+ktUgqfnhsI10nxOo8+dl3
nDT4fjUVeoV82r940ZQjkrLg5KGAkO3XPIkpQXQc4+0o43kUP3B1ZuUuqvTYbwwWPi3OHOVTIzcT
8YaePczuQcu6KB9LqhbnLAdlwZliGVsceh1MRPapFg4e86IgeDEyj8xpz24WckU7keWhpJvgtZkS
dWMD3eHThDLzxYtqQpUZTOI8yIWpOXAUmWvFmWWiYe1UDhYVuzT09kc31HZ25UsvkFeq8WGVcUJb
1c/YGk2F2U+OZnghCRZAGGNsTuJ1bda425HYAfhPBmJcoEd3eIokeTH4+UqyO/1cINJ3YreKzpM2
c5pcOPuEAg6Y6egITYjmScGSGfiNH6f7nnvuo0vaeNE32ImxtSb2EmvV9P4XsXzRTWhmOTqsJDUe
wwn9HT1oqYtd7Ex2dJWVaJ2udCPzftf3sXcnujx2tiLgY3eqC7Ju1wxGMSoPdlgW137Dw0EE6RC1
zXUYSqoXzVjGeg2kCSa3TCWZDQSPtthvJPDA6c2NcoMpxcAMDB83qga2GYnOy5sxH5tsl1q+Lj6k
Matx3VYNXmG76rHvBanIyjs3zNmurco+Es6mziaPSHPB/oeZS2zlww9gikJS6MwG4vQcBdx3W/VF
dSxIK40vtjUR5SmVWT7g04v0qUGkNJ3aqJq/BEUYXu8pNuzXhK2/OjZCTgCgggYIjMf9Th8/uu4y
5XB16r+akcM1Aq9TjxOTgmZsXvh7Nf4hMDDKbkkaTfQVYX5SnfMgE9B2FdJ0MN7zLGcLlEeYej7R
Y4bW9ffZp3naZowvh/uQigrY3mRwA6/sLsFDb2RN476jFlLBRZHJku6C3LPMevX/q2G6qT+rB9V+
fqrLz/rvJSj/FZumf6osWf+sP397+mw/Pv/UJvFnfm+TDNv+Rv9BNxQEtm3aSEr+V59k2N43Bw2I
E5r4gUQQmn9olMQ32/RQVwWuyR+1Xft/N0qW+y3AC2sjIrFQ/NqW9680So7zJwlJgHTGYjiDhMR1
fHpma/n1P0hI8q5Fl9zZb4ipIbKuiCpYm1vsKdtymz3An1yrw7B2j2xStuEW9g2wq1VywFb8at/H
DwTBHGDFHpJT97tMid4ZCRCX3BTL6reqL28lMJvur39xBA3kH8Qtv36y0KQhtK0A94Xp/l0HZ4rE
D3zdvU8JYWdQm5gaP3uje1/K+IeFMraKrVOfvoQ4SnyiulTZXjidHgrZHi3ILboNjvJX7s4Xa/Ic
7aGJoz8hEAj9AEuAMZkf6jKGiVJTCdO3/ZBGtMsRKK68cnwRuDlWzNXXk+ixlsD5DKBO15slDaxK
3JWq/SsuyA/HRkoxtd+ld5V0VzHFmWSesnBr7BT+xPPYO7tZ4F8ihVTXzw0CZPx03oPf3gC3BTnx
ZhLAVcoHX+KUe3RRQ87k4Kl6b8hnNJJB56wiCXRnrteQXirm160O1l0xXxuV9aAo83dtV/4M0MRr
mg4EwPu8Ja7dKIlpS3cS4UXP2B5rGRKJeoUjBmRZsUIUctWScOgP6cbygmvZ9scJRiWGwBXXDCZh
tgRTuY/7V3gwe+F/NT4CRqO5OAmjVosJUvBm97cuS3m/GG7CGAt2amNyItuUhnJoCcBlnzYpSh4c
7rIjFlpXZzWl92PwGVcP+PKJXKu28Io+0jJ+TOs7ZCgOy5QaB09l/siRJGrrvrUDAiaNFbaPubEI
hLuHonIQVYbSxMKUIM5+Na8nRayYMPY1YhJEqGJVmPADp6+6PdAfMdl7rYevki2E1V0PfrZzwrsy
Hg9t+iLEkvhV70dVwBDlvbNIkMOaqoAwJS7KaPPTRLmdZIcJzogjhk+2C2cdzYTsMUSmy23E9wSj
TEs1ELtfanypY8IhvlseMmGLbDkrvCYqDaCABARBSAnKCjJP/FXSwxWB7FCVzkWlyV0TAi10z75D
yrFPNqcd6i1tCbqsZ6s80eWtyqbZme38nLtQNLC26Azmih+XbyGWfrSZH/mikI75HpMVvoaGdROk
8kSe7Gkox5OB2sIJi6uBqHnv2Qxf2xyhbaJmyCPGuQlTIuxoicbHovpAYst0tD0FRftjFv3Gxr7b
Wt0V8wMSon38KCDrcsO4dlvoYtbF9W7KhpHgKGj6Tcw/8d2I4wZN7qoWcGaBC/MSyRAxVI6yAkC+
vKp9oBgQvEapLl7qkYiqD4Pdk40VrBvPvE+wO7tIK/k5tjPYZBH5L6X40OmwcTKyGnmrO0sxZ8YB
TWfOYPFFj/4X9cZjGL9DkPkJcnbtBOVat+nFBTBA+3fsDB8rCSELQ7CbLe/GLGhhU/e7pOlfYhNN
Z9wp9zwQVh6I4SAb5xwEHthiFFEUjLXxwfeG1mM2u7Ev78M+ObAW3pKbdROH/T2Dj6MOv0pdfqXv
k88nPdibYXSj2Eg6C3F2SSCMH3PrqYw0kMZTT1y2CXuwn24nV+9t9GU2G6gi6aHiu7sapV4Yad5I
NuWooZN42HCmb/qZiON6Whs5YVCCF3F6cjDZtnBJaqfGNw/kOFikVARwi+cxcg9tgY7AAOyrf3hT
fK+mZgKoPcCYnPiyyNB1c987R9d3oMHMRwRdxPgmF980duDUauauA6y68VSV1ukPg8b/5LBfdIp/
0zH+n0c9t90fL6HILmd30Oo9O3o755Dvxx0xpIds/8+/y59Hgst3We5UblXfYS7o/L1asmwN7C6p
9e5Wt3T8a+pcHhn09NicAav98+/FXPTv/kZkrjB3FF5gBhYX/J//RtpJudaJp5MIItWgN93sbYLM
+r98l//J2HktN44FW/aLEAFvXglDL1KWkl4Qogy89/j6WeiZiVulqijdp47urigSIHDOycy91+bs
8OenmBZZdJoh64qyXPEvmzcGbYphQ39LzWuanvA2bCzsAMREexMRkEPr/fui5L/cQa5Ft+DgyDSX
tG+fxwE/qYRau2pYthQCiHxwE6M2IuJZ0T3zWT+SfT45Q0XgDeoOCx5XTDjQWMIBEXRY5RKKvtyh
+CSUuDjS1FvVyP2E5N1QwAckdx0BY2rxw9dWpOWo8PvzxTGJprSi6qKk89V/v09pWJEoLItv2ZQz
60NkYlTIZsZx+KBXAaYt5kgNGiBod7UIXrJj7KSnt434KucF7E9aheHsTuVg68y9GXO02ZWS2jar
q58+h/3elF4sqOYN7McYzJRUvebFrdpcU5+dXDvp1XsqVk47jF5QPCXTtu95b7Vu3Yx3NQKJrLpZ
kGK0AojPRH2XNw+gsx/zRnWzeCJ8W17BpfGwBXhSB46X1JEUzWlJkJzSCZ7KCLWhVpon000M+rDT
o0TvSu8K1AVLAQ3yI4t2ss5JIEHCmKxZoCtSH4c620V+SKQFzubwBSjFSi8eYzHcasFZgoheGgO4
ABjlJmo+xmyGgQ/ZgE4TeXNj2nzZD5wSTGvgRoaVuSW2ZSbkkbOOy9DbRpdvz8o1RqdU9fn72Jzl
8VbJB6dv6PEaH0Ezbq0IhmEtraFjkVxy0RLzWIvvXZHDo4SNIZwNTkkyRMNKOsQINvIe0ZUJd6KE
ghK36+fW/Ghnaz8RNzOeGUy6E+IgXSYOtEIgi7qjBb0F/EJHhKky+6PT5HR1BbxMxpegrZoZKkAO
QBgdV3cpIvIelGq7CDRbMSR0hD5uAetIQtQ60OSbg1MV3JXimzS/G8y+w8ByhKbf9jBLC6T9BoI0
2h7PXVH1HBRHr1Vy+Bxf0UxXs6w9pCyIBxGOZOsuA+AqkZJFUlYpBHc+M+x0mvYLWT4VQJHpEdEL
0QZDuBuan71prOcSjXtMpW15i9YtNvYCDnqF1pbYWpiCNKceVRLf8Vd2p0g597GMgBpsEyckmnde
jzUuIkm8KTNbE0iCuqCsXAXzV8wAtyogSJbzFS8teZOgY8Jgl8Fe4lFLOxiDgU3uCKQVRr3+FeUG
C99KySCitWxKwpqAS1cWSidMMTm0oOskWuKsCwM+lfQ+o+O8aWde82wgzMxCbRZZ7kx7foh0NzCI
IiOqb/RBTUXGmUDx0yCOz0EfEe0ERnBibxa7PULGxhBXwHvw5BDmjq2/qK0drSD0Ll9VL93no3ho
Z3rF6gKHBTVcNyInqs9MwGGTXQKzumnQYs19yKunIcOS/tPWDEH8Koj0P8U085RWvehGymy2K0Fk
yLYpjs5QQ9PWSxrl5ogspFEfYaTYPBPXrm/u5QmLj4hig0TfztpzGidNBKsccaW1oDmqFj1XqAvp
gW0FxI9x7L/OJBMxDNcqG48zAC/Rf8iT5j0ua/2HbUJa9s9v659ChKslYjpQUdZ/W/9QL0yB5TfX
xp1cxYk9/cNwGWLbiluuUYH8e5f422rLp2n/bbLstYsB4tddiYkgQwuhIbjJrre512+st9HuDkQp
rcP1vz/rzxqRSSPXRaGMp8L8XiMm+PI6BvDXDEiyAQxzSKyfruYve6yiiibiM+pkkWf696thWFJB
S2yucGAc1SbY5BSyk6+AJqAG8UQnJB2ZTCl+amc8//vqZBoA3343VTdMXV0MJiKjzG/FudJIstRb
wdeMIKAgwpPFCfsujxQS21i09iIFVz0qd61ZOv3AeodvSHdmQXV0+bNP00syoFLsixYyon4WKuXe
DCkrcvVBaES6gBa9NIXNrTpPU/XDmY5Wxh/fXlY1afHN8NjpMm6X354DBUyYr0/gBaE6NpD0lEg7
DjNQ9hK/Owngb0ysStYw/2yp4VtcRo963B503XCZ+JGG0GwHS5WOCZiZnJazm0gqWiqSUScMwufR
DLe5Qt5BQjKnmUyPChRNhcQ6mtBgwa2TnDZbnZZtRpBxKiS2br231WunPQ9YH5Nap8xs7UjHSxdO
gd2G9cLwQary0KJvrJk8xQC4h/yDoSf9N3BW2B9mQdl1hbTWMU341V0Aki0Oul3GdTCj4Bvq23aY
mLrVe4bAbp3AR43fIuk2KNK90gan1FIYAn523QtqG+QOFGTKvJUHckVyFrVZ6ujPtdfRr6B0BFtN
r8ipbFbA3dkOGNOCdJ/Ci6VBTVXSbaXO72Ux7IV2gQeg/vGMqN3T0baB9e4LsotU6K8RXRAD8nIM
hKnQAaP71adARaKzqMp1szXbbCv02XoxTerEIPZa6c6ldQPq0ZXFiq0lsDvtHbzkUR+aTYBxX9B4
DSiMRHoBkdS99r6XkzuFuwInnd2LPKLU/xmxZAnarCB7qVUYEkYPCVdfySOhfzLOUMVvb/1QQ2y0
FOnUIVp+lGS/WqWMbYLoobesM7YOHtIHnHR23AwHC0tmWn2MA3LCsgPo2eIV0A6MaVbLVrpkxoj+
YaaVChXAlC9JNt2PiNpkFZqSsumnpepu17KsekJ+GRoElQS7+xmG/oAg4/DaAilWp4Zg1MegphjO
3wkaJcFnL01YBmoEOyra4awFXjhMBLdKw12FTwrsIGCcSiIoYDajkSPvNm+/8qo+DdN0ZAmxJ7X2
fBIBTOEjgG0UwzUTJBGGpGKbCS2IYhC+BPBPfn6Xxmz4YnkYel+k2X/fDeRGAV6m3Fy2NbskmCfm
hKRW6Y7sLySAUFj04c5Xmm1eTmutx8fvxzae0//YeyUqtuTko3PMr37FADZwRGjRUfYBI2uIdwZ5
1dV0GsxdM76HMEaDVMEoUtkWAwtMWPgmlScNfncv9uuGWJwVmiYmOWxuNEhu2gmGI/ZSNfUsTiOq
cW3JNKoQaKYtHkggeiE7ZjS8tf5nKHdOyERds+obfWL8WVHqxnGDqyYmOSOCd2MP/Pc5Lm5D3JAj
P5yuthiHe0t2UyQH8LdkfqjoqdOSA3m7Xje+tMlRJ5lPe5eAAeohYFbKOyChCH43eCooSJgaxONZ
kKDIW8dwuiV4zR6DSxE/WkmK2wFxNdLnTH3SmVF1/aU0DOJCdDcTouPsW8RrgdEM+luyFzeW8FRl
YKYj86AGFhHttLfEMT6rqeCG8xuThQcJB8IqWmbeOQJI0ldfUgYfq6YSL8PiDmXoq9wy2hTI86za
VRYmW0OKL0Ot39bIVRTOpPpcvtDl2EJ7PNLCPywsiMHsP80kJiVQZDCrCrJDnFDtqiWCfjA9aMMI
5Ws5SS+a4ymdN5UPVk/D2W+0tz/sTX9b3U02RSpPQ+NU8W1fnHqlEsq2+m9fzM/aaXJDu1p369jz
HYS3nYPOM3nBnOtEl/r4Uy3/l42fnrmk65KusL18r3y7QZQQwlZXtC0kzKqrqe9+qBrpo3/ffAm/
Rt2Et5TGvSl9L3aZVYmC0V2jLx64ckvyz4DsHFuJo8Jg2Igb0x52bbyO7R/u7J/dED5NNPnrdVEx
UFD9vm8C1khkYxy5s8aK9jRqxQ2phA74Vmkjtw6hv/jkCU9xzT0R8g5/7NkE/LAKb00XSMYjdiuL
DuYPB6G/3A4TxJWOiNdg+KB++1Y8jiQ8T8PV6PdiuhdA0/jbf1/4346py6RkmUIYy5Hr2yMVEGtd
+jxS6rp8KD3i6p/Nlb/i5tv+3U93+c8HSAWCbkmcGXWmKd9bGU04q6JU1tdZQCZLQrv4+tPFWH+e
ulVJ4UNkzm50gr73m+B55Zmq6m+dssuBXamx/hgLV51QDoJLRIKIs4YBi0aQi5hyYOtonE4rXTk2
wX2O2N4COtwOFYqfGYB7uiurlGJEOSqK6CL6F+XgENfifdYRswFOz1DPY2/camqyJtMC4ti8KlXC
hDp6Er65obaOowNEkpuWGpBBvjPIL71cHXU/eczSPbGgMzl1Fi1qqRA3ndYcNHScaYgVVkw/tQio
3gIGyuVNh/8lLrW1qUtgSLDjlAlmJdIUFrITxo9wLfGFUuYdw5cWngzl08xotapf4qKFh2gnZmdq
J1ckl5koY6p51HjDlw+bU5LrjUHh3AMV6YvjpO0wsSEmPTXoQjuFbXY6lAhSTXr1gTa5Rfnhx89m
8QnzzhkEsnPwc8W4Y/HXa7loW+Xs0Rai2xGuVfKGSUXDd4keyRRQ1Z4Gna1rSN/HoD9oqnA7zqqn
1x0jIZzGRmY3NaD+tzS5ygnVtZBBUgJZYtKchGAnWKlXxF9NOxAtPhAbHK4N5RFbopLfBvJ9AO9h
Nm7RD8KdIGFBRCRAFLfZvv7HUAGalgvgN0Zis2m/zsNhCTxEPYbqGMX4OdDOCe6GlpmcWqN5S4j7
K7aNISCNhpQXpbZcZVuFAUfybAScX3lAAEiWBADlvDVZYIsWPMARGGpDth4dn7YZtvDRQGvnXjsQ
VsaTP0mf0G34FuS81Kck39XSQz37LsqMtd/yU6KA0+qN4PdE/sIiooEXJ/DLYJJlY80i84TIwpVa
ZNwjOnwRcNS+L+8bGaNrpLpD7R/NdHIi/SIC0+TQCZT+tQ5PCd8lEGkqCZCOXsEUrgPxvmmRbo0B
dJoEP424x2LhdnOH+Zvng1cEsfaqxQ2iAfkJpaW1iIcmqdeKLmxktV1rLI5i9j4bgxePjGFeMSpu
8ZAtUuqyei9M0lLwTqSt27etW4wlVl9yrkbwipzVc7ODeA2RK8FuiYkBY17DTCsOjsHwYiIVSQ0D
y847NOyVlF3q+qriGqo6enGWbnMU4zW5CPw2SrvtyXyoQ+Ivlkjh9NrAxJPgj7ThweDauCt2CfOe
DYAGF3nVRuKBVHQWG54AFbJq4QkL9Gfwn5G+Ab9y1TL2A4yENm0XMeQTsJ125htsSmYn95NOBI5K
9ReSmGsJcO5C5Jn1qkOxXhmgbfWnqsk3MmuKkSleWZIgR+iW3Kx8i2mosjcUnO0fnUDiI90s2Gor
yyDCRMrXhoC2ZezGQzWX/AbWJ9qE21TVzst7JmmlN4/TNhSss6pvuIflHO7iGF/MlKEfvVXBcxP9
jgaK1lGFfnTAPEtQkFE8S821FoZ1CIwQyaNEYPLYvskWUtyyOZglSUSsQUMEGkuyC56+iFpkGUsK
0+S1M8nLw+D6CTR05H5CtB2Eh0G+MavdMNSo3Rd9OpwnhqrLzCfqgUQ2DHPTjaZkUOpEu+lfJmBT
GFc2FWEdftnwBMmHJfpZD4MHVcMLU8KVlizMYYwpmSC2ysGA6N4I7bq24C+JD41+iRUOriatazJR
8+Es5l+Rte9UHGB4phH22w1/i+bjUIR3QuJBL5K/mp9kAd8cuM0BXEnYvfUA2Tp8dBnaHowYqCJV
xwjfmhb7B3aUJNPc0bwvAxIT1J4aEUuOAYtFl3nkE+aUG8mAt0h5mMeaHXYAj0QMpVBd0B1sZbQe
gFIKrPVCcW6WW3kcc+DjOQSmdtMhCSVjmONjSL2EfVd5K4sX+O0e83OzZ/jm9yRA06Rl5BjKChkl
jyNL46hiNagoIjSsc3AVa2oW6sqUd7Aj+y01GAqgCayGFHLMlWmYPWPaNrVplZD3aFHFDPJArPkm
a065dKlU7EoLETJMnSQkkm5ZhN3Qv5ZaCTu8oN0XsJpTgugstxKp1yLD+vBSxdhGeTkFrFotQ7Rk
GXcLx5Z3KGneCpD0IawhnVRp8hmC6oGQ9QakmW9Yd0r82lSog6iQe6BmVtitS/EeEAWNz8iNpVPh
c8gqUls1oDYQJKOoe9XiLWanFmgddtNlNB5QOerCB1NvlyxpW2L8EiM5akiuIjlnW2KBwieIfPWa
Blh74ovE6b/s+L/0khP/Lm/OYanbejBvlQE5ONEtPYHO4QeSyVVr3RJ47RqQzRL8f4NOZOWIwTBa
SUxQCoNus0U8YrJOupc6CWxNyh0lOomx71rzsClSAiPeMTDSAmJQTqppzTTa988K3pt6PAn+Veq+
GlbQQCfCNdd505mUNzH5PVw1V58YKifNbh3RU8HJgxmtvVOnhz4k3bC70Ut+a952PSe2pB+cBJNH
abSuZIIA1M1tXOU31vypktqXW6YbmWfJWAs0F6LQ9yq2DyiRu0mFs+6T0qc8jdCkMAYT81e7mXky
5+cZjjdSVB6Vg0aPfnGWT5RRZcV8WL+PxXnnJ0xFYQdGOTJf85pQ8RugFcy3Kb2pgxtjfFZw9BP6
tdIb9AA0yH2p5b2+YUi08DrssnjuGpikExuj+V4nxDyTZexjBhpF1ks0kj7IzRpS5GCSHs3mPOfE
N9LGkTXaA9rHOFvrNiX1DcinQbK8tebYU2DPyZkI1AZtC2SyHANdk/Oc1APNqMeV1m4ijjgBpEfl
xNxibEghQ2Wpdu4AZq2EsiZgCotHojo6PqrjBQWTxTOhUH0L0qulDzh0t4rB3Qhf1LjeBdTYc7lQ
3tqVPCHCNrYaBiSr/LKyrV9u4FY+Zs3DJH01uLGonexAuc9ZxlEdLC2VHrOPL5wI83YUdclrs6sh
2RTkWDBLGiaV/lPKHoKVqYA2UYAjJP1LkDGdx+O6ITIuk5eG3HCYoQ8yzcdIHmwNYW+VGuK/a02b
Jexh7rVPaKEZyleOzqsdCaeC0qU0L10EJ08DqgUmJhKQIw3HnJlGynxCKE6D8aINJlmY75Om8GIw
jfFvM05hbaLyuG7hmqJGONXKnRwGNnrQ1aQdAibq0pVACLARbCWordNZdhrjM2aavSQODkgo+jpy
gEQBE1fXg9m8Nvj6xo5EvCl1oDo4Q3AwUwD1nbSpB+sOHCuzhbi/S+b65CsKB29rLegakxNsaExr
cuEDoDDvePsyAykZp6NgiTSnm12Q3eXmsxgBJ9Z3pBXaansR5xvYULYo4v9gVwEO6zDAdJL5Xao/
FIiFhczGy1BQD++MlE5MQMxH9mqx+tFYcQby2SF3r4Y6sSmFeYQ5K/CejuKxY58P5Euu5FiX81U2
x0c0gB5ufcYaJn8vRlHIpqWlHycJL1hxj3mOkIucOaJ+LCDw0ztoZWRT4LY6JrXMaXZDTjiBcpOB
nVmgCilGzBbYQTChhcgKTo8om5N8Q9i206T1XYwtNZMrx8iyjSpwLoCJpYVfhT/yhLwneBrq2yh6
N/G4xTw5GVMTg3i5hsGmID/R/snwmwhy7VUSTdYQhIdIRCpS8BC4ZEO5YgTTqgjYhVgoEgXSSqxv
LIazGoIZ3LEySbhEjRpopyaVCVj6Gs53Al3KbLho6Xtj1YdauRWHXdFCCybBsSU4ewCxTqy4GRNY
QdeyMd+LkBZWMTDvRLupsVTCXgFPzIDwVY/zrQooQcfAgJxzo1KY1wnxmCJZtjwjHwCIKag0lzxa
zzJ8W+zlG2HC8UyLxEJ6FaDiqOaDBDpi0N79YiuAkSRvYup7UEB38fQ1WL6dkhZvps85wd8M4TFV
BIcu/ZTFuwZSBWDzVSK/MYx3c3poYoRQtCVHjFZr2l+H8T1WPwTOiIRmmIA7w4m4Wt+T410/9Zsu
+SJ6iG4THBBlorXAC0blGFYohu5m/MWtPtm632xDclBD49lAah/pt6Zy0OR7K8Bswo7IuTOogN0z
QIwGhIIFm34MvLE6Q3o8W1xf3onoUklQyQkmDlZdMTJOJeEJQKVet26TfZLyDbFn3gzdk59zDhxH
JwFZ6Ct0M9I7EaZuPRMB0NRrq/APvvTelYJXRSi+Y9PtsttO/xhYuRN2x5w9RbMusSVTT7ya5amB
mxBHoO4idVORydTP2WpUDdTriSc2QObqJTYenSPnUIWDgi/eazUkyiUeEokAvlTjtR89o9wQG+8F
HYGbCj5KYdwAk2BTOPqcw7qZVZcAjpsZgFtIEF8g9kA5R5ci9CAYi9DtbRRu6KKQ3ZDZJStwUwu2
Kn0ZNYVr9Tjkn0k5Oz00kr567thJoJm5JRtd9qZ0uaMxM6S3FwEDNnHXLyFF1vTQJq/GzGltkvGa
GSx7hGBMmNcx9YKftKXsviToSR2PnSYCWzGoL3snplzPkU93eUI9y+Gb2C5Cs1YTiUod7F8Bc0O2
MSgiInKpaGSiaPxKkvCxVb9KnoBkqaFnzVaEV4W7VLW1nTc8Nv19gMyY826tQ63CRyR7c/0mZ9wQ
sMfzfNba2479sDaYtHR4QnlnTUY7PQEsVBhp8+p3z5ZyGdkrh+w2go4DUsyL4tSRu03SP4vF8JZZ
+jrhB4seE5MZOwEnVX+X5ulKpXcCIN5KH0c8yQJn8gw9vCCwi3SjJyAYSFFuZgPjWvGeiahjtILT
UbIJvMEa01wiTbbAvzy8YAgjv7R+PpB/sNaFwiUW1OsjcxVq0a6drJWlGlj5X8xwwL9GYanAbZp0
5HqpIwwQPVXyq7STz9FEAd4IJQ715ruq7WbyGDv9NpYP5CSzrvp2Xr/yHrXBJ6nUuV45Y+2vgyGk
hs9dKez4JWmis71ZBNQMm2yYiPITwVhibLNaryRvJA39nVU8KtXZoKgrfX65+lNpK0dkzR31/qxK
0qmE7TI2r4L/GqFTJPKHHWtgEUWbNHxk6kFRqHn0twapa80ZTQk6tIKa0wUcPHPh8EN3bGnl/T6R
pjeGO5T+sWhJ6vf2Gx5/rWAWcMXu5mqHyg4d3zPWipvc/9Qp/q9P+/2jVFGjr6ggdsaz+ns71Zxm
XccQ96mQhEuGkQMNfc2rbnOUMfaxV28KAkrerZSOrn7378vU5b9d568fvkx4f1Fo+eEoRalcfI4t
lhwqGQWGCXoKyEY7C0VoFl+Ilz9ETbxN5I8aOQqDMejGyrrWEzfqOhd/CzQlgqRkEb0r6TSmcGRb
da04djlfLAKSu5n3tLZISs6J3srEtdmne7JzHjXZeuxG3SGHaTOCcGP6JrsJFQ04FU/vXyuRZ0l7
GTvBrnCXRKlPlUClUAtnFeFTMr4k6rGon4TQpy7/SMTnOnyz8jvg1rZYsx7EhxDTfjQ020CqNsIw
kneljHRKMO+n2PNyA2sQ41yJmMOaAPZiWSd01cP8f+2am6wFEVqNOzHD5ATWuwi9JU6tycBnlsNH
3NFjD0B6C8CFZ+DjIgoTsSP0AuKsxlk4JxlKFWK7qpQbxWwcSwF7H4D9i27N/knVvS4s1xEyYyFk
n+cha8BODOU7wCNOW/1KYNM16mQT5uWBlLF38Ga8m9T289osEbHgqBCTjGgoRqMEMfEPQQLDtlaA
H84+p1WDO7ohoXiNhZXfFtKByMC9j16tmMea6OVyjhz6oSInXXSdripUm5BdLBx305R66FtBeTwW
DdN9eCPkUlBcGHaoy9shjjdIg2kRg5roSTBOD5F8o82623D+TRCph+G00eJXETzcgPxlQiu7hCgF
oQmXlryGXWlhbs1kVwweRf1hMb4ljPZajjmxehcAP0i0cduBMh4IN0v8FwMuTFDuRMDTFUIrjlKc
R80UKHYK5sYTu4uYCbZF9AfRBDRR7XiAYRbdNnXxntFbmUNYWSloIALquobJORO2ed0xL/ERBRdD
tNdN05EDkOgQnBWfpmbT4IEiOGVC95XsI037CAzxwF+f+sO+NwlF4XnF5MT676m+sDbUN0lFdKQg
eMOizRzRb+7k+VHpGOgFbpKWW3kK+KMxRicwEcae6EwKlcPYP8ns1JUlb+cwuJ8HllRxsNuGlh4e
cVDydIsPEZom/SxbE5T5ek+f2SH/aNcn6IFp0fY4HzAZLq2dQ5iq4Nt5HpgJReVrG14V8UUo1m2Y
Y0nKaVn293HFPFQ8WLRc8aEHAonCqngq223LNtcpMYKn4iC2JDdBzhnbaRvJ8o3+IvT0Uiy7hzKR
D7iTBp0+nU8g98OsHIfiKnEgMpAsh+2lkO6tYi1KApnotS0MnsTBsQf/Joz1iiaJi+/XEXPzbglG
UNHA4TYn8lHzRsAhiZIewlB3E4s0QlleJQQzSv9XANcwdUimwRVUEilAbMTmtB5EhqGgmgrR8kxV
PVZa6rW68mD6xy6jjejro6cRkT3AmpQNqogBGxmPc7IWBempr+m2Fq3qzjrVTiInd0T5cN6ePrT6
ri4gL5InKLJqjDNI66XOjB8V4nH6wtovXbEFU1rRnRrGN40MzzmhrVeGHpQYjyDUu6RsadVUwxd4
GMoscS9b4h4xj4PAfdMYplu21j6Bnla2o+sPzx1R23PAPG0WHhlvrvB22VVibnPZuOlg9ADqcTJm
9b0JqS+oXByq9z0q3rrybwcl2UwEDllCj+O1XEGDPMBoEbJlaWD8STcnIM+oQQZeSvOdXBcMJQgZ
NVj6hkM79g6DA/A+aOOh+rTpQzRS6LPryriic/qJaXsZk2cxvRFljOHtUZpgzNSeLD3FIQq5vD+F
5UeVyugkUTSi9SgpbGOYNlaUvCdLREF1EcvrNN/HAUY47TVnSTCFeDeZSA1YyIA/rQWp4ec8yPmD
0K8VfjeSmh8F1br2uX8syK+zSkKPo1PcXmf9qKfNwxAER0vTnTzJtnNzX/aPDaX50HN56AwjedML
l9B6iIkKVlvilelQ6sEXhluUiuIGl/SGwIutBeYwqk/KgnIVSQPhnDZrpkM6oGMQwDCZdwZN4npS
CQ3m0KicDFohxJLThlzPverUSsrh9yvrXknX2iTD2hpfpf6G6ABHMx7K6su07uZmyQ5C12vh/oD8
1pKpQFQlNqJkhE9GYCqDgygI+IlPsvTx/9+b6SOTLhGCWZ/BBGV7hOxFIh4WORuAZ8lh5Dkb9AMI
A8jyTUWgHBmpVOoaLNYLVuAzHF2qW+XQEA87pLROZZXkmjqjCfrBxOFUEUOjGuuYTkgXhW65pIcy
wm/j5UUhzU2O9MbV9IUKcSPPLaZ5+lxTI3iNFLSrUUkhuaobCynQGEH/EfG91rc92QVjmsp8GF+G
aVxVviGNvPEnWmcmd2VGj11jlkhFAhWpjQy6/MjGTDLqBv1ZpaGFHglR8MYkTYKq00177qrm73pF
2kgsCopUIuQAtDN52vAQZK9xxkJvIRsOla2W9irRIrOKJnNc68u2aQbEMmicsIJ8rdayJ2QfcX8t
6+KW1tSm6Q2MytdI5PCzdF8K4RJxk1MOvuays9OIKcdTUCQ/KAX/okpETfXLMfDbOH/sMVZnffHZ
uDQ7SQ/YqNuEsCpXRpbo/yT//8so+/dPW1SFv5z7ZKaqYRWbnG8J2fWo2nwHTtZKsrMXcO8P/z5m
/vXTwK0AYkEvgBDv2+C8TEQcqIlwnXZIeF5pNNjpCmLQPr/N7Z8G53+9kb9+2DL2/uXS6uj/fZh1
L3nDut+/Q4966NeB8+Mn/elNVPGw86sh3EeI8V1IauiyjCtY/Kwdyes/IGsFrum0bnSegLKtopPh
/Ps+KtKfYs/fPtFYRC+/XFvEW6vGsoUnD1QCpR8pAsp4S+X8LCWYjcr6XvOXzHVOx6b86Ps3FQPl
iCNUvomC+yx67FG9YP7PWOuHKxEFC4KLNfgQ9edc/aqTG1G414rHlj9mtUvSd7wVawmjObG9+baW
UbCTRDsEHz2DfLtSzb0yXU0wCX50Mcc3UTmSPHcLQsWxWsUeiXxXaGK13VaiqCWooYm/VH0JakTi
TJ0xcmZKH4LybPj7LvkMgG002o2iQf6jIYo8O1ugqv/FWZ+a8CJPdGTrM+CMRDF2C75mjJNTT9ao
XL7pULmCiuUwOJQmysn2ZNW3YO0ZSIho8+7H8I7UIYdE7ZuyITcTwBQwIK/RAFOlyKXoSyNKrNtt
Qf95kOI3rGkbwDi2qZyVaLjAkPCYSO1lnzN/nKXOKB0QtTpTz3g0w53K8aBBy65ClhrEpSscb9KM
1YRVrUb3JUfBNuJYJRd0YArO22/5nB1RfnhFgeiQOZcVzAxcta1MRGvyquF0nDjbS4Th1WF6ErDe
ZXGIp5uAcYvcSZHMXemAxRt7IL2a8ob1lgkT1K04MInlzR1JyT2tofOQmBtJSNyUlSvcNklvT3VG
fFe8DhbXdo/4QxhOnNrPGOz2ECkOBUiesWJYFM+so9auHU9lxgGgMLVLkvqPiOOPUUL33DqbZb3L
xuIVzIpLm/tgZGQGhmXa2kNo2PriK6RLkJIHg9iFw5Wi73r4xuiFdP6tlD0qwbaRXKPpPvvpakig
FZTbMbmvzHMioyEJaCVBI1fFjDISGWYoHnKRUU4ReIEMnjZgO0MKwuST5uNZrJ4zITlhUnwA1Xw0
fZG4HAMnSvzAAEUjO7FnNob+II4/YzT6TVOvZLPxwk69z8XdosnkRIsN/tSPHPqiUNiqYkMLHXsc
wSR+gz7xFLLvNPMTObjA5jjK0eIOaXjMwOnMRtuWrbw3rewRQt5DUBlXNbMoc9KtxBVEvnYzViBA
h2SfdqfEaLezz/nVAFPWnif6efOzzFdkYL7R6fWLAIr8dGJeSgaZoq5jUYJjGlOjZ/IJr8Rj1WYv
AsR3LqraB0m7B1wT7eJkOEexteP/nsOUhGlMl5gZp6Nlhk5udfdogD0ZOeqUikcQ1E9Cx0FLrTV7
GiqyNUev7VAc18xCw+Fc08WJatr03WjcIRvcGaSmt0TBK2Vyk0TiQ4UlidxeGCiDM4ayF1qQFqIa
C4SQIY+qzb1vtecYaAzGnnuaDj+ouf++xfzPWmx822LgZ2tDbYLN2dbb7paT+arzii3iu1vih35S
wP2pLVThgy2Ke8vQtT8UcEMAmgnAx3vtBHd4nA/yY3IL3uYm2bAq7OnKrsqn+i3q3PJ/s8H9RRqG
ZV9E1rhQXEzjm+q+GkrKCGt8b1zJG7eJGzCBXaEfZ0slH/ay2JJ+uOA/FX+w1FRIu5aqkSfzvUUV
K5JeCvH0bhDKNzBTGWLyi32ighGjiiJ1SuMzd9d+UPT97VOJjtBowWGM4+Dw+2ZXQSlSzXJ6p47d
NusI16XkyhvT/femKv8pHOQvFxH0LSADBPjL1/hlT4XJVYzJPHE76Yl4GUpGYZU62BSf4pfMJa3P
KdbE1AdrqmC3guKF33dFtxgKf7f593f521P863exvu3vc9+nfVNPGE3Tc+aOmxad6nDAPbWiXfvD
7f0PnfCt8fjbh317Zf4Pdee13La2relX6Tr32A1M5Ko++4I5ilS2dYOSZBk5Zzx9f4DW3pJpn6U+
3VddroIxAZAQScwwxvhDUQROq2v9azuX5/0SBYWncP5qrqnuLaTtl2nO8df6u7tdLMt8Q6/51792
K3zJCbQ3EBx37h2E+VmwRPrui7XSH+Cx/KwQPMAA6wpP7cXPWgh9GDBYfQ0O2s7fhLvg1rzqz91c
mbvz+JTd1/uvniRz/Ai/fcSPW6oXv16FznrYxsNrQo4kwQ4yLl+L4AEWAXUNMBmsXELlhCfsXNep
9UTXeY3QNJ6l+pPi3DeAIhPtZnA6UpHNIqyiFYL6ywhBTMv9Flfk8H7EpGgrikgNELmCwunoSJr7
V6XiLXLEwiclGuI6P8D1I77zm7sml5Y5D+qorkAMBS6k3GZku2DTeGOJQ+xljNDC4s6PXLCL6Tap
QXcTJCFWhCuuQdx3koABtqOJkg2WZxeAiAnURVJBD79S0vu0vvUIcbvryLofCkBF8fMXfeKPDw5j
jyIDppYN7eIxheBfpp6V8ZhW9XwcCaQ5aAHyKfN+Ea/826+enD8Nr+an+108qFHv50aZ5PDzq5kc
34jy7osP9NUNLsa1BPspz7KzV/j7ayCjGJpvUSTeUqUhy7WKltLCmv8/3nL8kz6NcVaUkD11MsY4
8iHdNMB5J3eN3fow1+fZGmrB/otb/nFYNYRqgclWifsu4tmkbJAEKvka5/28WyC2QXRJbcNbgB87
ocd93784Xwzlfwr9DKKuf9/zIqr189KrszqfePonZTNOGcZK/pKo/+eR89N9LsYWtWkVvajGzyZ2
2CAyUCs3zdyaqXOxd1fpV1/lH8eVj9tZF+NKEodmKLjdKD8AWmIJKHKOReos2AS7L8fpL36333gT
piISJx4/G6KDeA9Qd18QLj46mz6dsVSegT2xF/ZXM9/4OPw2dlog3kdFIVQJxj/r0xMaWU3XMB9x
W6TM5uW627P6BzYsz8aQehy0KUwGGmCEmXb1xaP6x+/3070vimAaMn2SHYBD2EqnMfPirMoFddEl
ofPqq7Xjn+elTze76BemGyJIP+SvzapdEg/Pg9vm0TnAdkW2ZFas2z31svPff8A/DjifbnnRLbLA
UhqRsmBEwtCKv1f5F9VS449D9KcbXPSH0KvzEj2511jCO8jqCceI/cH0OcY5LwuwopT0io2F1aOH
jjPKb3PKcX7Luga4cZLvIgMVGvy+K9tDj+CV4hKiiT9HfWpR3mCtutApUOWAXG39ZvRMVQiU1Thd
WPk3KcxXFiKOenYOSiYE/b4j/IyaftFTfDLvSIfPsiLC6gQVo+KxgAuglD68SrJCOWU2lHM6Oi2Y
/srT5h38XJ9gSXlLqNslsrQ0R0dHKIPqTgrFXKm///1PM371f/PYXy74Ygript51r5K1LkN/iWn1
vDVvmuzZE2+CLMXf3+3P68uPH8q+mEtrUaVqJo29TJ6LOdJ7L/G8mkET3Aa7/P9q2Pp0s4uJtMTR
UyrpVu/MZCymFvYVbjvrdGVvv7rZF4+4fTGndk6bIwfavdr5ETPGGWSgL766Pw6Ln6jOFzNo3pfw
1gm6vD7HucgFfxugLx6tv/iB/nwb2zJlVddQ/Ln4gURMaF+EY8zjbvBj2lBqXDjb4TrfRsvk3iL+
Kb8aeX8ncevM0OOoKyvc9TLMyoYhA5gkoHP5VyOda9Qu2I4xrPbN2yA9tYSNuZa+YK/9/jm5KR/Q
RAZbIaC8GAV1HzWAuExf4vSxl6/c9k5Jv+T5/963+FwyRK2RgK+r0yz+aUoh31Yx0GaoCiBlSf/O
MDpbqYtug7zoClxuvYDuMXfynQC0tPpqGTmOeb/2bO4ODw2xR2Gh9XzxS8ZhATdEt16a1SgygJrG
Slpjpf3FA/Onu5AKELalIN1Hfv3XadOssC8m7niRd9Pzsm9X3v/BokAbVxi/fhhD0U1F4z4ywfjl
zxUItSxbxXyzXEACdbN1agdLPChDAQBiqcxmMUApVQH03QfbIFYA2daHVkUYDWO6rKrmetCcRHoN
jq2Gt5v7D56KDgh4+QxXFGFWmEfJC7wM1kW2LUgbmRhiNMY5JjgBnu5J0n0dFMWcGWxl99XcyHOc
cuxrqrmbQkhfdInfBxNDGZetsO8MlOAvMwJWNNSJrhM62hCB3tDV+Go5/vt8yQ2gKuLYyZMh/1YP
kRM0e6uBCGDUd9rixDbXlwA2x2UO/JvNV4sO8XtXoIejRyuPMhvw/S4exjqKYX2L4XVUUeyfw6V3
O67F8d2ej0ULg2zH2OHxntxVayhIK/1ug1HX3Hn0ll/1C+X38ebXv+XikcUPK2Mg7V5TFjzQfBbO
Q1DP8jdr0czllfsNjTBAyHAqy6/mo69ufDGEQwyLvVbKf44qI+Emn4/akVNAsmzI7Ljz6MmKv0yd
gR247Dsgycie0UHRgxw76q9dlE8bBHZRvqZQxNT4VMRPgNvQlNoHwy16MW5MOO6jBwkWifrkvAuo
84M9sKJ148krv4bylZHwrra9Ii/I2+MifAbJQAmX7vFcZ8+J5M5yWVqDEHHRsTOhZMjBnZ7/qMO7
KDupyuMocJg4PgXVelmUymKodpadn3QkhGMKubJWwg75lrhAofT84MvIBvnngZ+lIauQJkBUymDu
gFdQ4O7WFJmVInzVwf+BtQdAHT4YQbdsjHwlAewmkYcXa7cMGqoporrKvIMqMLvBgjhsZnFVHJUR
ygynx0lWptpucyR7bT5fooudZqZAueCyI4ykZIiu+48GIgNek89VFwrbQKIqvUPZeGmlL14OuEuL
tlTDtmReZjqQmSyCdIUpsQo1R2CNoMXLlgR2j46/ET5LIE9976WpvPkQJPPIrZa4sAOGN9YJeNeI
L0LBj6dEby1rnkHG1IgGeIY5DyNpo7YGLqjB2TPweTGo0mZ6NHMa6KxQPzQ4fCWsfvEgg4WUKdN7
xlHLNtQxAjlcpnoP3hap4uZgdFeYbq7AvWwVD6hsKu81ROl1BO4ChrNYp1TUkzzyrgoBZlSoi8Y6
i9BcwxZU5COgBau8xuwM4MBY7Sr4E+i6vXwj6ckmyvONDKNmJGsq7ilQt374ZrSAcLjGfgm7ZD6K
POTiFuD+rEJQRGDfgGRiSZK/PCTalSN+BvE+5j1i42gCAZHDo6z99DJ1ZrQ4043CLAGMEeUWnMai
LQ8mzi5Wfa+pz/3w1jkZsAweu3UtIbSVrFCBSTpq+OW6qZ4qp1vBpePyBnqovPRctAu1nwE1xUS9
D9v9wFQsVd7acEGDibcuuYHMkXnuTFLzWQNZzhFIVEY3+MNmOjygbljWzQgiQSCrQt8rBjwhjyJJ
+Zl8NQy35pgHxZswbwXKJQbufzkaoyp/uwfBq1t1wlhESFKasreJkx9W+RiVJz0C2pgUC9/eRN23
3BqWOKDy9CN6j4N2Uh6zxt/26Iq5YJkNvkKkcdYiAm1sPfrDGygqjKKOoWx/Mdf/Ni1dDCQX41eE
m1qXDd2rbv6skjevk79Y4v5BEefiDhdBuOGZhS4C9WeSdeuigH+agzfGQQGDcuiW1HsLA/Fze5VY
ziPI8pEdfV0AQFbzCD7KrULVWM+QWG9jhwogLEhzVGUcMc2mv9Q7fdOP7qi6OccWAw2c4dA40bKQ
srVSS8DUk5+NFr2yKgbUEomta9ULix7ZmlBoGmWb+dbW9txz3WE04OjgI+WrVGpwls9nsR9dtY26
RBJ7qVMcHbI7hZWdF9R7W1PfbMhPnSE/1HGN+A14uU5ba/7bWP1MXBkvu25egnSLuCwBmWPCfKg0
/apNCzzolU0FJl9V8xX2cYRoo/gezAgeF0ubtSixFu1rWdzL4iB3Dhor3Wxk3cKblBA/lWVY4zXM
F8pvWXMlqSYqIeTbSQq3w0OV+vSqYhNDpZmV/s/SBwMfV0u9dDdpaH/zjDZYSNawayv3RuXzVkb2
Xdjlgr9ygZfKyhpZWETaQ16DhPWXeWAsahPRBTqlTf7W8DNUivwlHplhR5bR+6ZJ6P+kNaBdaFKR
usphxmF9fZXp/o0NSn8elfFdw1duhPqW6h38Wv27AdHarMq9wJYkLN25CaAGbueqNyHt1fEqqh58
Kb/GvmmjQUq3shoJWFtAs+SnzARFS6jQKMkiCDkfWA5qNahK3IsNvVymSrhsgfaaK59JmdDf5GsT
XbCS8ryATMQAh+WHWzvr3g4XqaqtAj+/MXusZlxUbMbVKHo1OZihBPPbOiR7Y4FUM9ZQZ5QI0rSl
gy7u5mnB6gd/DtNF9AZeB6v2U84P6ioVI+yLEM+adqj7aucGyFNA8oyaH7IH5pQkA3zhwnvNWoYX
ZcVsvcCPatnlLJ8kKJ/NUw9vNqeuMQg4iCjGlFA+g5JlTYXBKbSlwLwqwez7dBCZJYC8i3FXyPoa
KsTOgYs3xMZTEjoHjJyPVWzeeIbzAuLzmJIq8f0nsyhX+IzMy866BqcMuUelbn1dlM4J978rV2dc
g5djUIrLQ//FYZ6FCQgfL2VNHWydpMSQyrvth3PeupvYiWdmusxDY9fJwToNmo3JQ45jNPoG0FOr
+JHOvtT50CqOdQVVCq8GJZIBxXcpdLaAZ6lKZKgojtT1FPEaE6ix6Uj38Yj6GoFYsQa1+9h6PxQl
2IXWmx0NO0lkaD8C4TCldFW5o2UlPBhZrHLUbVTgR6j9u0BnO8yP5f5Nsw0gAO6tU3VMveBOPVwW
HjAPWFt6Dfvg1ixwf6+oQIK21MwfgS6t/MjMFq7Sb3H/WOh9v4uEOU/s/BapFNznDIw3f0T4mXnK
k+LeMMkBE7kKkuRs1PQloZy9enT5dVcmHnSxhpNtSS0X4SYFH2GWBSSxnGA9jlquGsOpY+aP9Grp
NOZGdOY2Td0NugxrhTVFxVjgIB0YFUh+1RAbhrNRGasCiIasUupxMYkDql5LoOu1L2aK39fY40Bu
WRbiM7Kq/BbTDxD8uy7uXtVTcnDWyiJZedYMPsEcZgj6n8+j7I16999fYV/c9mL+UMveUhzRveZL
85ReCWJSdRHv0rW0dFbBlQa6D7WvLyPt39P+F7cdV+CfAv0O1cbEE9bPTJ0E/axtWxPNdEswJl/q
vosxa/VLKDwC50goUFvUBAo4F7lOMwR7I/HVlkv7FYy/uwGIypjwPEYSlOcYU7YjwA0T57n+ANvH
/RYBsP4iQv09kffrX6FclATcvM/1FjWsMbdhYBq8kr9nS4t0Rn4CXP5V/egPIcznzzz9AJ++YNGk
Vmpazs8oOHQE/a4E9/Egp9ny77Nf9m9hKp+K+ilgOmFoqCddfLcxsp+F3qY/LU3SZh3KbCJuV2F2
q2D+jDLFTeXqS6ke/ba9cwXXAKo5/ctF1Ruz4pKiARhT0J83uVqt7b6BS4KUDOpyKGmiP3BCww24
rTMccAN7a4HxyD1W4Br/N4xhooB4qCOa57SYLLaA7HO8hHw8x2FniwKlbclbWZBagyHb2/KNX6g/
cvD1dWHc50A1W0IMK5K3XWMsFdlb+KlYCOE8RGFGcvvagZ8IcQUmxkpm/ega+lorv8d9vEK/bhyE
WSOrxDPiAY0B2IzSfS/OvlQ8WsqLzAqHvMx16zmUkynYydjJhMe235dQy5TewE2zOworvmnSeSQ8
hPpM+6rSsSa25RS0cMBCTG2yE1+MhWKEvcv8Zl9DFe2N1wKZz7Jqlp5hI9LXFD+B9n+xsvzT8/Pp
d70E5yRxk+QI7b92LNCIaWIV7bpt2L3+/ePze1nu18dnqs9/ekz7QA8Q0IYKMfYKXZsHi+5RvkWu
YNbfAd9K7r/CxZCt+cNo8PmTXSQzCh8VREND9lxrRxQdyO4y9VE1H6IRWZZv9JJ6a1ux+MhWmTyK
7YtyUehvYxJL5ksPfKhKLiwISJOuW6z12gNI5SjHGu596LKYJfKOQ1h3ZbfKa0H5/yWxu5XVafOm
w0ALcB8oy3mMKpBZLDr4LuhXXHXYCHn695GA1Kbf1PRYUhcx7RVKE2ugjeTWhL6R7OGkxt0bvWou
oUTXQFNRawpfIfiWHIrHYKB61yxshDCyUfkBDjEezDEoeOnekb9XDsoOUrLp4mBBd0azIfXxAFe/
53lym4Tht66Bp+H4r3pSX+Wmfm047XUMGNMU+GGjeAQ98taXTcQb452jKUsDD4C0QCg5Db1FFZlI
Kg3+HFEGi4vcpvruwBue4TRFwgRnT3wBMmdXIHuQg1jQtQH5y2HhVWspfpIbdzf0h8J/dnw6j5+r
5A3Nlek1B1w7l7gtze16lPOR6PP2zgG8Z7fGHGefuYC81Kb0HJYVan1qWhe5Z+NYgPsfYC9EzbW6
laJ0RTFlpiRHvAtcI3y0yhQD+n2d/+ijsy/ukLzoBMhX8TBCcL3gPk2PRWVtNBa3aazvhwElh3wv
2Q9dGm/a5sdgNVigCaJ6mAGkXPL4bPUsAqNdRIw/knwNgmNoqps0K57wMTjZOpnRot7UHWhqgUVv
LF3lI8EfZZp6bih7vcbRh0VmB/UjO8s8Ii1w1hp/+RCg7OhSDJIv05WDhuQDjsime28Rv6s6gTqJ
/+A+0+N1L90mClKLQiCmBWCzI/YK3trWZMAT+9KIIb5sdf+6w54Q9Hp6E8BCBXS69m1I3NlzJiHL
qbUHTLNYv94pAzTt5Ng22Qpbkik3XNiYp1jelat8z3BccLNjrX4P0dEI3TcnecxblNkbnC1hKAkN
1gZ6xQxj3waBEmLmLhL1B7JRS3xed170LUYFvZJxQKtlkv42qNCQgRyoseYM56EbNk2KfqQInnxQ
sIZaLobuxeu1dVQVsNNZgAYNmNGnTr03wic3IyMW1pvBug/xRUEnfqESmSUp6hEkIqR8r8DcTpzo
uuuau8xDLEKj0KBlr5E+oLUozc0EtI4ZrDTUO/sQrVZniTD/euipRD761mMvsENBB1X11IXZPWlA
KJ2GrB9m03ojyNO0s9Hp2EYIVHfWof7G+nMJTmbe02X8V086t8qmtu4r+HEA0M3uhyDTpCvMJkyd
Bj/HgMN6VqOJWkbMY9IApxKD+u9xVJ10TMALINeeAvcrI7DOzWULH0igQNAysJgShNdm14H38cAC
86Qs9bA4aHV1V8VPhtfvgFwyjO0lWLq9eNN0ktfKY9BrtzaybgTbuELjUd8AMoEmk+GvZ3FIbR/b
JtiUNdFzdWdSck3Lx5aw2a4l4rZjI7sLCYUJs3+poP53cY6azzdPv+vVc51k8wBt3Nh5kN2HTjqH
RQ5nJtjkNo7d6B4gJotOLlCanHCvS8wnUSDwStEOTT84ZMG8MHgO3f0g3QCln/XpU9jiKihnC78G
UwxTzMuQsdC/9x7cKLQMc2tUk+V70ve5le9TxxGrzJXegCvsO1R3WvguevniSQNMO5RksmRZIk4e
8uN70BLRcTmowc4GtVXA6EKPbpOT0lM6e9u6xconOZJGCCbpaNdRAZC9aiX1zaxAR8DIEd7R4dwf
izIgH9gvs0C/Tjr/W9Mw/0fxKfblXYrXicCVmXr70mbqEai0y+mAx0e0zmt440DTQ107SgROvXSd
6WAopO67Lapzox9rcUz7W6p/idPgOIK2Cl0lNzFfI4RptWjp0LWdgtVY+BiR/nJSsYIX1QJWG3VL
AkIkP1SvQ9W60Rok1LKSjpNJMDTdtTtQlrfOZhyy9vDOQwF+RcI6nW8+uPF1oskOmiijEWZom0QD
2ZKgumYo2MIhspQ5a7O7ziuLKKvYDqJdx6q6z0Jv7gbS1uiChVq/FF26j3pEU7XnQfKOmpNupNRY
dcXVmEG0USczkTE2ERpLeJLiAjO/kHkKolblq0cT7ixCTG7WgPc/ZN1zWB+lRIcZi5qaFa7gFi4i
dR3528JH5g5ybU9O3GP+EPAhMm0/uCo/OFLx9outrErysVW+l10UGw3k/mqE6CrovgDYg+RWJ5GP
a+Fcyl+z7MZQodoMrw49pgzQbB7kF9e7Sr1TVFwh/OR2YNSxWWrN19bNV8LfxnyBvXse2nRb2+kY
cYJg73TMNLRZaULWpDCAP802rcqnTEeo0Use5Zyht+RPHjRr4eA0lA8SWigFMLOGIKlkJQKLV/fu
vaC9DvEclpL7HOM2t3O2cqbMwvDaPMDE7GfROuRhdBVz4WrhrrXJoqXq1oT34aU9Kwsydn4fb6rU
3LiltrLbGEme28gJkFn0TgoSfowvR5/KfCV5t3549HtnU4r4KnC6jeuqp1QKtk1lH83cfQe/jE5s
H05d5T//F+3XNOtZcXnVRfOf/6UJ9ucX/fP/N+e3EeTwP6cPzhexeK6e/wcO2X7VXz3Hb//5H2ss
7JLoOfnx2fhtfMlfxm94XWsKonFUdHFnIUtAoNu+ldV//odkin+YKlVJBDKRBRWGznr+L4dsS/2H
DphPBqEFV80ANfBv4zfd/odJkcuyRg1/Kvv/Ld83+9fCNkII2NXK8vhG6Jwii3CR7GZU622qKO3R
Gr5HJYvhPlMz6gNBs6wlKhgJi8wMz3YOThu591XYiGPbS+oMp9N/vWY61v77wo+XZIaxEshjHpKm
yTapDN8m7RKmClYX8v59t4wHeY/XWDoumag9TU0pk/empHPl1P60+/6iyIDM0epOvvBzfB+NyEad
TO7Nw7QhKmua93ac1zWxZRTP4jDCKzNM5XSHl7V5kHyLwbQvRh9VXphXap/uEgRwt8IzNpfvUyVY
fyz8zvhuDHGPvxoSV3Ch+nkj1cXBB4qM8JKNET2taSOqpqlm72czpKBmfasVB2wY3i+Ux1ZWWJyY
rtFzf1VXdQfRpe+vBmEcArk5yq4gQBiC7MnRghPCZ95d51rG3jRTRH/wjn0y6u7JTIPgprKaYt1J
Djo8IcbkUhtYOwomth/HUFY4EupD8iUl5NeCyfgMYbBuKjw+lLcsVVw8Q4B8gxIdlHFCEd0qBoi9
C8dNWQv0KiNPVLusSlBuGg9OzWnPj+Gk2rI7WjZY2W7aiEjOdlGITP77wU+703nsQSmwdT7iVS4O
KzqUsMSNTtOmbpXolArWVFbGsCt0a2dVNQAUBG/j1jVhs0qHKHHRgHR7GSI8dtydrD8FrMoVX0HV
oof+WmIYt6odI7k3xLAK2vq5R1ts7QU2btex5SDBGlsH3ULh1pF1ixzHv5rTsSRBEVfLxOPU+jj5
ca2kCxYeju8u2gDIihmTxpXrfidQSN3JWMUiTfnvtkKNR8yn9vup6SqnVPtdk1X/ulQdr/940bT3
6ZoKm9Vt5WtzWTK0Uwli+BiV1oJer52w0g3MWW0goB8MFhrLaHNtg1G5P+qEd+qH9s0olOIatWCy
mgPlyqgzjP3HJjZxn/lommY2Og+VYAPH69phLCh6WUwo2Az6PEmqJ7y2qU5FjYNqtga/eNwISSsw
EMd2zwisbGmCo772KCYvUSTqETOuKWbCg/siXzLaZ35KMvLkWirAEwZnTUOBRrfGtMOnTEbTyabT
6WqE3QD91mjdcq2Hzp6Fy9IwQ2IMkzVCm/W3CDJJWA2hQai6Dm42hrRoW/UZ+n16pTcJ68Fy3B3S
EmKLU/94P2Zna9MvlFsF44feL25lNcFTUJbJWBsKxeABC4rdUIXsdrmqLLG3GHUB9ZscAuRRdTvv
Ad3lb2UUXyUkPladEpDDik0sfX08uCAu+8epxQP6aQ47v+dZP9tu6uYfvhlTMZkX5HGKupwX1D5P
e+RhomPTFxvHRjllgHSghpj8VNM2NJXs0FBUPLy3p123UR/DcFSShLC2DFLCYFMiltR6n9REUL+E
fu7Ou17+0aUGw5hU7lvJLE/uoNrnEPBBZPfSLpYyaVcYMYzLabcD9a7Pp90SUj4GUeNV77ufLlAT
StQCAceiGzp8OqviCphUcdWItlJAnwb6fPD1fU0ubwUysD4pemIgO22794nb2KjhvoU5zkOk8bTk
QHhCzWna9eU6OYCSKFdy6iG0WLjp9u+/7gl/+pHtRghQJiUEFgp/F41SgnzxIDpBFQjNau2d3Lba
PIbxvPvYZLL0V7NLIa+T5fxXe7qmmQ5eXP5+5XRQ1Y2V3ynJ5uOSae/ibXr0vN9vWvLHfr5LVhCs
yBX62UYkVYcSrRbkn/NghKjJGDeNDgyQIRlXlThudmUxmkqV8H6nM0FvcUa3/Oivi/ALT7am4W/e
j02vHjdanlV/vebjTOUi3SGRVPamtzGntxmvlgIJI9pRnkKz04HZXJTkWSL0g6a2MR6cmnRJgSc0
+fSmGqp7EaU7R6/2Ro49MlraJH2wf9a3+KVjCKa4gkQwe9OxOhseLEFyr/H7U22gH14F9qFIW20j
twFCDrSkcRKY9ko/GOZfPBeXUyvPhcXkivsAvARVtscB7NMA1SEO5bQBJOy2wA0jGVpxdmFFoLJQ
hhsTlaXzdAwHVHRp1Rptw2SAzOaq0Jw9G0WRWM+zq9pibeMhsxCOrYpoSHk/keJseyhZ0ySNm121
ocjWGGwiq1FLuzp33f20F+mOTTK8VOmav55pcO0mj0qd0PS8Ad6tC9PVSBGG8ARSSLbVWtq8KEpr
V/SGuTNq1iM9HtcJgg+PtsCyK4wxbZOMzN6XJWlbQVi9mJofG3xu/7rk4xhrB3tf+Nuh3spN3B/0
rM12uWEtADR2COCpuKJNu1UfStoqc8pTN6Q1Q7jqejt9vAhTsHCdKdpT0VFr1Mr8Uc9sZx86gwMs
Z5TC/Wh3ff7XmY9jmHMrc7ijYChIjcq9EiMGkJFdQXjtWldr77bpnIZstDaKXolthsp+s8rzNlv8
/UNywYfTQVDC6FZJmoODBVo8oUo/PSSR2vtt56jmtjbKKO1RufOKZe8VQMDLFqcZodbqrLOkQ5dB
9SjT4apSTfsBkyF9X/YtQgNjMzCrel1ZRr98P5vkyQJfn5wMB3G8bw/FIi0sjBlzb8eImmAVTAs6
M2OjnT1MrQ5xnZtezzAMyjyxnI5NmzKtMeRL+ysz1zAwsdwFBVr7HBMS/FetMtGK63zccDUmcPZZ
xnmp6Qf7IXbXXm16L36ZjKrzbbK33FC5VlASmKUo475YcvsjaiuEQ1G28RL/YLRVdoyDcG0Penee
No4W9mcrHr6bTlYhcvCv40Yi9KXZVv7CkJTgi9KbKn6t0fBjmQCldTAhEIqx3L5cLFeqNBSAR4ct
iNxs6dgiRgTAYoCddlEgZJdZPjnoKUnMLCUk8sbmdOzycisQBnkkK0sOwvYTNFA9b3V50fTK6T0a
DSiFLJVMhGPkoQ2AF4YhPChTmDIdmzYx+euK1QnXGJ5fHjykLDZ+Fh8+LpmOqx+vm9rvrxjfteNd
p1YyAHeT4ibYORlMH6dE7i0ZdYkj/IJrpaGvTc3pjGHY4bGPfk6NPFPLq3LcTE0pslFq0duzSu7u
/dDHybA2nVXckWH8OPbxeoJJZVGNZmnT2enE9J5TsxcZenfwhVbTibShhKWRnt6lDQnEwiysDcj9
5rH3re9pk9mnolLMezf5OR01RV0cTT8buRBc5Me2t84GoDpTs9AqksphEqJeoVmgUYR5Fh2J5qHI
5XXD4lZCXLsxl76eghMeT0/XZKVGYjrxdoaWmlgnNPUwE6FSb6VWnN6b05mKYsuxGDcD/pIz38W1
0kEt0ElQHJs21rhntgoAIr0Gz9XCNl0FCiJUDjjAGJetYyKnxXFgZYOtb6yhB0mouZzOTJsqZTUP
+pQru14xMEkwn96P9apZbBSBWkOEuPm1oPAzKJ64G/pUuWt0AMZMwDdTKzPIC/KZ68PUjKQ8Rm3Z
czdT02HgWitVCTR9fKmovzsIxp+01LjSFbXd01MsksaFRmg11ArVGS85N7I0Hqy092tipUzO04lP
19X+lRTbxdmLJedQZNRpDM+SHoiXkHn0S285Ne3GQ26VhdlmaioqX2UMbeQ4NYnvF4rctFu7hfIf
jdPDtMmn8byMU38veXe1MjBj+KK9odziDw9+xIAX6ShC+Lmi79U2odTl1+B32sZSFpkvvwTeUG4a
BMFONXYF7xsFhQElCk8Xh814K3e5uCLR/vnqLnsUOWHH9PqobXeeVFW7XgTmUYCAOwbKLtDoUpHW
VjxA46HppJvUPVlMAIKeWZl/nU6RrxhmvETDgu79ur8Ojdf0gXTtFYxSetgdB91o3zeU5Do8v4t2
bdJvha+Sda/QXxlAhG1Vy9b3AVOSB5zL9BciG85FXfYAlBX5ZtrI3SgXW7QDaikcc1otP9VMk2Ve
yYjJIdK+rOEEgeu1e8wGXGOVF6Lbok5uzNLwzq805y2pqzddI1ZSpBaI6ejx7QRKQkLY6ldCT4db
hMzQekvmqgPsdNo0FVEHjkDYC2hoyUzH+PGIRMbNx4np2HR2OqGlpIs+XpEmwt3ZtpSGeFZQmATF
RKY6jvCyoxSH5arpBxaiBgqC2d6zD9jl4PVeeoUrR3qFztGiROsOVLKaqQsA1e/HEK3Bs89XCqpB
48XjdfV43dTqx5dOr/dCah1/v5IAYWNdhMTgT2DSQBlSFOxoxtzgrytOgL+d2tpxsPZMZxYOmbeX
BuXFRTL/+n2jtMra1QrqQ5oagoFxFAnBMTIyll1HaGW3usQ8pMWb9/Nybj6UbQH3799vUVC5bFPb
PE2HtCAkzYjW6UbJ0lNQKtpO9QTw4HFT5kV5iuP8FHeltkt1t3o/9O/jfuKMxyMS+b8e61VErRtf
2fqK55yEXtinGo0XtLxzdTk1P070EvrPUiOhDiowjAxTfUux4lZG+mw/bRrVpQbbgpxbTLsaSRzq
lH19lkprWE/HQpmUTHCWGselqKXCfXAQvJuaaQx7Ry2jBz51fkhEiTx/YngUhyDp9I0oUQ7s/IcG
9TtRlN530WX9Jus8eTm9HCLrwTR+gKKpbiVRVbekLSiMiu7sqbQsAwg4UaW8nK4QblydPaR7p5PT
oaRBnz/r6mQ7HTOjLtuHRU8ZbHzL9w3OJFUbm8fpBnovxWvVxpdqOukYWn47LApKphAcQjSZdOHn
6+nNfC9Qj32rX09X2gKyAgPw2dL/N2VX1tw2zmx/EatIcH+Vte+2vOaFlcQzBBeAC0hw+fX3sOWx
nEzmq7oPQRGNBiQrEgl0nz7H+DZiJ4VzmuleTJl2yxgbfADZY+/iQTXklFv9ti7KvEbNavL9T740
1WYQ5wqQEZGFFssA9JXPDm8fzLFN3wOHPTnhkDzHLsDGLmIBWzBKp+d8MIo78sDfqK3O+WkKwC2Q
hg2FCM5jjvy0MpwRHPHoJnaB2JMc8h8ei8GCHDR/IdP5o/fG7Lnw9LiQlocw7dTgjYwLGrBR3pCa
qCHpEgCb6yxBXYUFBBo3EESEKkWFbOCo8+Uo2uwhgo7VQx0mLzIqoh31LGPU5xYH6Ti27rpMgH8z
GO9NQDQueCxukG6yIVJstFtINvt31DWzoZ97VlptBHJYiLhWO0cbY3QOtGFuU1tV6d893qQ1Mn3J
J9nvIchBFj11m0ypXQn+VLDL16hSUbI89rFfHwfcbS/cdweIfEtnTl2WVeBDEqgDpp8U/RADblgr
v3eAcgA5IF/83uc4Za9abFEgEvnP7zYzCntRu4EzD4DEaKLKPUPVhD1NPQ8RvzOgt4AoRdZ1jNUo
TpjGSjyLr2PNYP8/5tGa5rTK/5r3+Qqfr0fvDA/38mR67ffRfQiQ/v6BcFQ+H/GUBANk5iAeJOz5
0CXON0DLIH5gWj/jJPChJxkE52YwEuAELL2MTA8amVl9Jg9kXt99u6of+8pwVsASDmtu8eTCWuBe
yQNa4VsfdDSvjjO6C7usn0YAaVapo/udUafG0sSN7N7NQhNpisp5dcbmGcgakGK+RkEBQJTpGk8e
sHCv3IEMj8H7/j413HBphGLc0TJeG0TXZUBWad2WwckUyxxuy4DdUoNSrQbXai7A1DYE/2OtsAbT
Kb2lwCiep98Q1lKGEc1FmmPjmtv2AYpYF57h90+/ZOwGTqPh1Xh8SffCQMSPiK8LBEzRoKgoCUMO
7bPUfqoD2c3yzvzo0ih1ld8H0yZSb2So4s0wggoJMAwTvMRCg5aFC70uq6J5oAaMdHYnfjgh4lTg
Prq4uNdtvQEbobg0nEuNOOvFnHTWqqh4gLhCcqkT8ZZqNn7XCmieQGQmKPA429cKOCkayLoE/KbM
eB51ItaF12cr7CzD1zbE43Ca6RhQPKm6aO8huQ2JJWwmgBuG5EJlgrp76k1bkE+7g+cvbp4dnl40
UNXezO0GYFuMVK4R3cKd3Eixa0VE87thGhPpfvFghOCv5mOH8Ay+LJcMqIXQ7LInY2rSDuD0wJYX
L0rRc6tDELLoRA6tBCpKcWiZ0SCkXfldJIJ6S13DQDFOx1ZZgbC3Ymc8v3A6iU3vpwFONIfb1ncp
IUxiYBAhjcoDOWvp1t/SpgcNT+b9dEE8PhOFtu85q+tN5DQIsASyeGKpfCMPj/cPtmgmZln9NI4J
MoFtwr4BTvdxFbvG32T6vCAv7nbs26fpenECy6l3GkXAn6DhMGN+XL4AJNAdGokzsTN13SG2V8Vo
d4spV/nStD5yKRUYeTNnUY+uDREGwJFClB5BSg00nascgH+Z6eRQSlZtshwsvkezjOX4jO2cwMEO
VXXCSj+aMi2sDbea3c2e2/jAyeNmU96498xSb7QIppPU5/ykE8YKpJ1/47YSnanp7cJadCbKNgy3
+bAZUWuspd8CRTr50UCIp/zBzPnmZqKrMvvRidI6SUhiXz2lFz1XINFFutZ/0R2o6sKIvQYu97aQ
2YjOZV5EYLBrq4mGIVn1QYv9GwgF3EWTxtBqn4bJERB/ZBwqcJ6z0nFQjwht90MSgTDWD8LrMkYF
tYg0B1QiCo5mqNuzpAAPemzq5b/0WCo6fP+CY+hm7dm0UnU/TI0ejsGITWZmMF8/eFkQAk+r5TmT
LdAaIDlfpSyTZ2qUG3q7yA335gguJgDTHeVbj3HqqQcXNXje1Cv91sINGGoIvGdn6sUcOOC+rvBM
nAalX6A+LczzFXWZnxdrE7F+lP9Ub1Fsd/PKFRlIHAGsK5nxt2eU9XuR1eueafUWxrY3RxzT2AM+
5u4zI8Y9MJbZG4vlhlzrUP7VGsJ9DLRvLPMk8zZBUjXn0ICaVS9j+S5XQB+mcwDw2RLyd93WV2zF
raR2t9QFlmnVS94fkqLuoduGK94PQIx8Ole2qdytJQK9NfCsIRer6pdONfioD2XRsZyaSKOctICa
ANCu6sNGVxJk78jAJ6vf7NR1Hf7cZ2YP9Hfk4oQzTb2tNBTcOJLtOgAyvdtKQxs7y4q7bKl09B1S
4NFfgwXSefAz/hzx0eHuL9LL2Fv+EjqNAdQrfX3oHTddAHc7Pn9OalC+0+DL+TMSqDujScCfQfaZ
J/kCd6R3uzbZcwqJODuuh9ckT4utmekSwHNneA1L7ICTXLn7P7ixyQ0SrV/dOmj/PBdAgpIdQgZy
K9r4xbXAMA7NWPU82gLKeQJUOihIWhSIR4KAs1KoFpPFex8h3ZBmUJbGTTuZt6XtnssxSFe+6Y47
iN/mOxB44zA9Jk0A+cygBWcj8KyDp/42SzWv4sb7AeAlKqmCPL30zBiWSKvonWOKds/KKlyktV0/
mn0GoFTG1TsvONSeK/W3F6sXkxcMVNRQvtYi4ac0dYylJ/t16oLwXFZs+Ba4P83cDF7dxirWA9BB
yy4uhm9p+U7miIe/mfs+BDt1PzYPVRiqhTEpwFuRKV/B6XqMjLh+UIMn7uM+eSqZK15RyYxjIoMC
OXURni9BNGD0Ry109eSNfE6zdUxPHwsqC5WUr6EAMDjUabHTmS0fVOLgwWP1DrCRpf1SOB2ot5V5
QcZY3DdG9+AmmfOS4HC9ASbQnqe+fLJAq7Dt4jFdCGlDVsd3wUzNUB51SorcBv4NhC9TT9W6dWYS
RIAHG9IxZLs1CGFnJ4O7yFMN7Y7s/mQiu865CcDGsoKe11A126RNhteSv8e4UT/bqh/2Vd5ALmcy
tzGH/mIxNludd8MrKEf+02sEs+t1rWT4aVsc1R+MG3d2DSgsyw3/PvYDlOzivAgB1hYvUIKXbl5y
FzwC1LcEQONxxZKt0UNytoqkf58M9TJknXUMJ5O2W+vUgd+NxuSIQJQ/TqpEI2pDcdTeNZ5udrKz
ixUeoMO54a2AWkJsP0cWmJB5VYQ/UZ28wEMBX3ecIBeo1fN/Cj/HOUutkYgQT3XaG/PELIpjIWJz
o31Vrkfs187eCFpgV3T5a26Zz4hfoiK5PE2UgjMZgUqvk2G8k8xqNkZh/utq+Bz9Tz/Iob4i96su
SdW+tN5YPWiRsgMvJrJ7NhhvMkUiuBG5c4SOaXZvD8FfGfJDbwNDgYqRm8MuatP4abDCDfl7AfT6
bOiI4pfjFG+gCoyhsfut9MEZG0scOcETHVzaojsiD7Do3SF7HsbE2DpJUoO3dvTfCrP5meZJfe9Y
mYtHIjT2ICoUvHVtB5nALsgPedSLC/bC99XkjyeeWOCtjhsUcMhXVv10uOG8QaYKMvPHHkJr8ypC
SV9r2z7QBpNtaiI7cXZxVCF7hx4NouTz40qVYTJLlJuvyXZNB+XJ2KxEA+49WuA2jyYzG3Ap5LPA
LszWTjmo3a3BPaf5766FwNpunBqaUaS5uxk7CZEB6Lt1nXnAv/wpcAE1Qa4v2w1Tt5aOh2qFOljT
aNwPcpGMQ7ikURd5wmVdO6Cln5yZkwbrwAggfeHJ/AmffIocQgY9PFp5eo2miH9ee1XXIvib7ch1
cKHfEKNWjMZyycVTBkbhmJXuMoqzEvrHbX3BWQKiyLidr6lbgRURmlnFM/XY5JG7NZ/pFtoSZAu5
yjfSybGXGZFmgiSNWtZDHZ+vM6oWAhUVz6F3YDHokWXmKTG9BydKwleUpwLuiS//2RcQP06NNtm2
McDCamjKhVRF+eRnAnJ8WTG+2zgz0q8GikpfpmMzhnpTs/2YDoY1djAmFS3XStqVXePnZSTc3fsu
Du++ZfbPTNcAACcZtIWnLpS1nCXyZ6jGnLp2Dchw6sYgpJ662jF85NUttqPRUjWvheT1ifWyf+6R
WCkd1V2iCjzQ2JTOwMgdzatmqNajV8hjXONNUyrEqhxrJSIIUHss1C9p5YMZxK+qHY2OfFIpzMUl
E3X9wBASIHOSWNaWZzhp0qQ4lnIxGgYwNlOypUC+eWahngOaA/lDBsGVbWcYFngT/jlyjuNLK6v+
gSy9AOpf5EG3pgNoXA4f/onLRQ1i8pc+Yf2Di5LkjrMKZRDc55swjE3QFJTYqQA94hw7gKP2cvDu
vtgMPIaOicmaO/KG3rFzZFNDA7XjmHsFRQ+yW7oydwr1vl3F5WPfuMe2bYJjbTcSBO1QSZbRgOKh
abAyRxDU9ogW0ugAAeCN9gI+c9ou3SXM85e5UVxAf5TuyGS08uOKbLduFAZNcZ1Gxj9N6Qpmrrsa
TBS6fmRJZ73VWVOuA6vIlqBnt95iS+906pWPvAcFSpmPzZ3kifXWxuBsqAZzOFZlFN3nkHKg6VbY
53clWL5xhgJquighQ1I2ab6DvLb9YmbeoitZ/tjXjX0esvGJHuaoN2drKysQU568aFKgvGxHo/+e
RF6oOAbdCAAIDXedbSs6NAF3t7cuXdXTKF1BHDRbe5aF2gn4QogU39Kb8/+e+9tStMJvNpCAZotS
KIij6hjSvFKbEOKZLoM+QGFOhQT5KEq2QSUWKA4iMl6HvkwQ9gBuvEo3czJSg5zqWByuC7YQvF3J
IngoUQhgpkMcDwsXWKCZSoA1QPVJZx4FD8YjOGhWuFX2CKyJDxPZlVMMUNwqft7s16m8xW8e5IJq
aTdi9MDbUnbHbmtRh6b6Ni+WegBiQ0chXqz+XBmZge+tlTlrWvS6ns0ALxxi9pBkMe7kDb4vkBvK
IL6LFPRsgp8MkX249miAmrqpNpCjsbfJ5Huzg18tOwrtvPNcpGuH1ri5ePhwQXxVBYiofr4EXao2
0hDKQV7y5n2djTONWmZ2g/p2Wo1eQedVflTSe+g8FC60LjIc2sybB9H2zUOmwlMa+YDHTSYbcPoD
JHjuaYxM3EJ2nyY1PEfdT936JwSgxW8Tmmk6TfA6p1xAQlAtbot8voqXYjOT4rYK6uDUMkHNUIYT
l1f0mvRRsr72CtkebJY4/Yz6iY+vT5FhVTWNkI0aAbh6PxtNgep6k4k7W/Zfh8m7mqYApxeskhTa
jrQq2WgFckl4UO14DqWH2wvTJY0qZ4C4Thf6i2aw7hzbb3d8es+REZk9NLHH5hBMDcgD/i4HfD1C
oL8OINcCJzONjqMM7poC+sA0QjbPFyi+oj6whe5yaAH4uBpp/GNxkN5tRxx9ybGLs2eg75E+i4fy
kkAzdESK4xgFeXlpJK9WljGA+0OKHFrA5eM41ojX02DvZwuADONl6LoF2KMh7A6c1ZwGabGoK9q7
eOIVIVuQ8QmXmT3TIE2KoPE0M+rXhjfFmrJaofQR7PMC9jYoT29+y2hphYKoyU6+t+j7p/+XNZp/
fG9udPVpvwXiyS4C/7o29a7vA0wRQStOSSXSPTZh9T1FYSA1dv8H0xgECdI5GoQYk2vjt/dkoh5F
bnB8/dNEWotW/pwo9PjHtWiZT6/b8vSyrltdl/91rX56X7+aaCKt9fkH6dH+FlTTnnKKMX2ayZN6
n3/BH9b7r0/jD2v9Pz4g3ZtiF3r8uwcmDrfxnZPRACUchVIsvdiJoSSM3aah3fA+k3/RGFncwkC9
Pe/8FXV1VheoLhseqTciT3WpJYphy5i31x1qhbDfQjScQ2tOQSUCgbsSwXRoRpuTEBmT9l5l+NbR
yIDyvsN1oGmQdMe2FQ8zcs8b65+ZgO2P4EpBbQYZ5TQS9MUhGy29twrPPOSWt01YE977PEHTYndv
iIoBI/GPrc+xpy9LSyzIhQZqDyrGmitUk9G0qQGgc1eG5XAgEw8QLaxkMmMNC+5pEmtwkkCa/cfN
1AMxsATY2LsjG81slQD8KSuD5c02Og9RDO26IJYnSkc54/BIPUpVffZozFDddYxSR1OvkkyefvW8
prgm8qyJYyh5VCDJ/ZYENmQHjTHYWYU1nTHA3aXDr/YMlG9ROGYHsG6nRyVMeRcaTQfaHJWiZBeN
mfHsehU3Bfh0UP+KUrFfB6ZuWUMjfnSd718mfLqVIcCUIwcxyWT60/RQgbEWhHR7eiNXtzjXOwMp
zQIJCzErxtDcQrsYd1kZQOw2xonp45KsaQo9szvyShoD/BF0ebWSQ2zXEaTHwnaNvzBY9dNSCdn8
OEBQRaWo1PT8YEeNyvNwNzCzbZc3oxQG4i1Fu4x0Y3abROLGDWWWBNupeEThngRJ3QyBe1ivY7TK
9TKPAEDmTbducFo41qWHc6Zgu8quU38u6rFdtdyHCkyjfG+V+eK9xHF9fR2GQGOzNbh50AUEPFZ9
XAigGSGhfB1uqiw6jPWuBJYWJAK0fhU6C8fuffwgu2xfsC5ZRr5G0f0EYyYb2Ck+rgyHDWpWmNlr
lnYu6PctvmYmVGHiWAgHsbCOnyTvwoPXvH0xATXIT1XdP7ZycDfk1QsfE7Q5RIBkKB8Cvgtees0C
hTCgREjr9hgrPAddCPxeGyeXwUyxtkCi/pcBcg4s45B5Sb5ldudYIJTGAiErUO86bGgNstxWU67H
N2bgPHd+lWwybj4ZyrQP1MSFEQ2zEnXHLDEg7D4NXG10WQ9ABaL+HYSnGAg/p1HXKCBmh3pr465V
2ED7iEmX0RgfugxbMHBhxQfq3hpyYynwlpPbrfEb4S5wl0UFfxPUSBmuLILwClQRLVDD7y+ADuIX
Guz6j0F8AgPE5tX3XA131/wFQ1HIaepeUx3UdY3xaxdEp1+7v82NMGqh/GvW4Pe9RW5vvCBZzO4q
0aZr0+bjhTFh7Xw8o2c0SrYuV7sMxXcnMsWj5ywg9I5EF/hOL5wToUK1ufmLDsIAbWoWu+t0J2zW
UYojUqPfXATwrZmHgM9RVH5x9KIwRwFqifBx3KN7G5iuaDSPdTv3RuTL5jSs4xTik2ScfH6f9+uC
GfJRd5z1YzvPEsNeWk4eBsAVNBr12i30q6gfu9VwGst1YrnifDW1/vDhQskfVwbxwu5R4mv5HCfM
ylA/eRcEyyrlap8Odn1tYrsATdikayurjiNW51ao4Kmcl1FKf5mxoAM1FipXojHvZiAZGQ5B0pmb
IEhr1CcjGgSZdAfp29wFD54hIHJWJz/iCbhblEh9j0EG1TcwL3bMyR7D6KcOsgGytWicpP24+k/b
zaW1+w7EN/F30zPA/m+DkwSHn993iGxEtVtpXzFStJWjBsnnL3ZkFcR8RAHNVhbhIfWC8nucIjkb
Mit7sgC/nQOE4uG7U/UrNtQo48yV3CHYN6waxeyTJSKoxEZIrWodWyj4t8V3ZKOPPGWPppUY921t
DUshG2hQTpF5L3KQFml1dLD8vnvxz9fTOuDjh84DSxqd0mlOg5/dMpmO9rc5kAXoXoIjImIjFFTK
6Iia+3HvJigUbYTWj22h1cVExH/qXBu7uhhJrKZsAsarmN0NrGZrE2HxbR2P0NYJy/s4sJt7zfoG
KXIoX09vNEWoe2u53AVxAN6D0wNzqsCGuKGuCyU7mpQMeXMp7XJNZlSffkyycObet2C4BcU1c3fc
7l/Ahxk/DEnBHyroxC8rVICCGwU2apLcSgGohVbszVb6+dYO++BAs9LAj5GdB0nn50IRt401izkD
8vufhVjArXld4kFzszW5+feoQ6QIY7Bx+DqGxKhQ8R5xOxCr2oMV76mPwDsU6VMk0IZWJhPlCZx8
R6hxc3OCGg1YNgsHIqk3J5PHBX4ckz95coFHcYHNRTgX/Tdll+2uc3QHGfIk21EXlXs43zjtE0oS
QbQsKnmmJpKWPAtbLBDM6Q5kGmsXJIB9B66EpHIPHug+lhw4t8DOgnmmoCvioshFcGiHFlPOChps
hbLzt1Lm2RpByg8zJIJbHwLpSMzpxDcRGRXWA4ppWnzrzGjjTV3dGsHRGLI1eTT61NSomGyYVYIV
p9d47781aRSs3UwvOhmvWr30QXr/l9c9N7j3E8fkKZK1/ObJWNwhqrs3jV4ueusvs7frAzWg0VPX
Kx7GYM2BJN0cQWCoxuVAwgEl/vWGW4eIl6MMdZnWOt1LFd0Nvg4PASSpkAYAc87gtCspDdAPZjpe
0GDp2JU5NxOr3Yb+uCGbEXshHnFgoJ4FkS/2fhvOsQ9yvrVBbYPwJMQ7ZXX8gGzMexEbzrc+xB4S
KF+U7goJwEACLiCakJot6DndHCoSrQO0VtyYqKEND3lXomDjszuoGCn8XKXX0ZRGqeuW0Kf/1TlB
avI+7tJ4Z8WotDeTEMUxHfgdQQD22EYO3w2phDJjY1uPgfKLc2j6GxqMW5hi8DyWfeM9kElkyXtl
y+xAvQDKqi6m7GRuJnMfd1Ikx7zYhNpgXux9DW3GOV1CFXs0c/Bb0ChQ/ihqTUw8GDI8svs69fZg
pZVA2FTfaX/OAPa705O91sCR53bxlEu7w+cQgfdWUssbhIbSqEzuaEj6ltth+zru8wjAEvz22s1E
H3/uIqHuPC3CH0j5zyyr9d5DhRpDlPYUSFlVSG5++sqqVnd4tAXkW9mt8wR+azmTqtnLKYcOINMG
ART9DckDQLWiQZ/NMuvWCThj114aeSflIEGdd1LfR55CkhOoLLB3Al9le0wfmARzcRPpjy6NNoKx
62hkSD7rlV0dEg2kRMWyemkkngFC+s66HxEORJ1uIn8Wkdq6dmS//MlDgPHpWIDJCvkHxMfz7gUf
AHITU4caioe7TMQoc2mBkP11gALovfVMk7BJ4mA3njxAu/YxwU2Q72y81JgN0729qPH0dd3orPgY
XrQclznd42PIpucmavPSqWv0gz8HWZWPtPfXSbYtwotqzC+TwAL8bOT1qeyG+t5VpboPPSCHshBU
L9xN8UOo4vrffSNXek5zOpDRAdMS2QuytVOXbLd1UGwRg1EALlkb50B/KQeyqWa05ZXsT6EP9tBZ
FbeAshXdwShhuw4YpX3M+/11UtQF3amzfb7vcwi+8dpLFkOvrI0CA1GjarAC25YBruHMQOxtcr7O
81CNtbDbFPmuaWWg1PBqATJtc8DP+UKkQ38id2ri1nruxbgGQkCAcA0fB/2Rppn4mAS8GnXpj7Q1
2NYtxxdXGzmTH9noIyBn69Pv+nlS357m3T6r2zyaQmvJHwq39HWSJXuH1d6et5YHxpUBgdpbn65Y
Ab7vJBiqJXX7WFQfPtDFE31zxLZOb4D9uJh2hdwRBCn10Zua3ODGXEikFgYaISM1CqAbVI6G9qqW
WXesW62P19m2/1aGSt2hVh/lPSZLXuv2rEwVAiBZmyjSwedP5hFJ6IUqq+DqhSj+Uwvuc6QBJ8Kk
ON+Rl05LCUoeUEnVdVDOuc4nbjTPPntcOGetQmsfDDh6TyZnMpG9DsWqU3l7IDs1pRFwEAn1zQpZ
YXaXJe24RGUR5GJVnYEwosdXO/GRpf60Zb1Q92JqyKbUgNq5yYWaLAerV5BF0BiDzLd3nMgYHquk
MVHooUCn20Hrx+a9uwjTonsecue5KmzvvcwVaHh98fafrmXnPYNf3XvHERQxXEiukmsMvYUvq4rY
18+TazGtWv971RLqfWDvgNwDUA9nljps7tdaLqoS+uxkK4akWZc5CHxuNi/s1GEAUYQ9zSI3apIK
Um6OUR4rL/LPtuDxri+yB/Ch+qCHBD1KbkfmQbiFdVBVNYJTfroMhy68s03ZgLk5+scoLBORscl9
SIF5RCygX5E32b7MbnPkPNPQQoEmMmsAYk/r5qz1ttqC7GswWjtw+QKQ3E3YUd/dF/4ITsxYb83A
kw9Zk8oHEHZHSGtY4KOeujRgMXOctXZZbsiGPY58yK0djofq3p86Rel3W8gSgpxr6pJXHofWnLU5
ZJomGw0I03iwIDCxJ4+wkNFReODc/Hx1MOIMK6vPuuur06TIGSMUhzTD+vbqpmKgharTrRnyR96x
8UBN7QAvM6sA7q36qfhlGmD4EPBf4U/FuAlYGKg79LF5nZIqw1uHI7+AYsY8KA9cHaGM92Fro+Jb
u9uRj/2RGq8N+2NSIE8AchKEw36xe1W8MBMoPIwRYpEUzpOpo3cDSnJAUAp4eRK1ehcJPLvtOM33
vcG9PZvuQ23huF+6kdTg807AHEIuf/K72WqkG9gYAvE/LUeNnq6C1l+ict07oqQK2gsIUm1rx+MX
DnLtfVP1365xiilYMU4eMTYKW7J9etSoVriEcdhsEi66GSR1rbMjbeh8cTF+qxrAgJnF8mPeKGNd
aaMJolmEyPgMCE1Qqth+cPDDv6ij+jw/0VXgeflphMICypyL/c1EV2OR/q0rbq9/swdd1d4ZkX3P
KpCPT0U5yEuWuF923bIEEujEAA2DAl4uVl4Ite3a9QCYdDP37MWdew5TI1o6IgSnIyIAxixwsmof
VeGeXKgBkDBFSWMHpYAYxTi2vUFVO86wRNWRTAVVdpqg8kLbmzZnFSjiqKIKzmQjNw6k5LzNquCO
Qmm6AR9/EqnH3yNuSfVtNPEtT6F69gCwBjQZ1MieQeMT3XUgdboPLV0s08KRB562xaaOVLwyzRo1
PyMO6MJx3wfcT6ctR7O/NSKP2z2QfiFbpuoURLa5o0HsT0FZyEDXpwJrq6cmBs2LAPQKl94wfhiF
yNm1izeN4YHxcunn4tnvbOwqEf7fqbqS4MlF4vzjMqzfkPX1wEKDmj2ww8SrpOpQ7ofPy9Iqew7a
2FsFiR2iLCgInwIrP/mQffgRljimCpX15wocOrsoyPCNh1T5D6glT+NxCBZBf2zcXYGEA7JN8bAE
SqHba9PV+6J5k3rQO9D2QVWcTNpTH4M3t8jomznnmbojl9tA6hzK0Wy3OQTRd0FUpzugCtPdrUs2
bxqgK2oE6E1BvphJhEcTu5kX1P/NqRvr+0jUcodQSvwQ5clf5hBGW+qN02kflRSW1OM9WTqtzR1k
wF9p6OqU4qCXDiqf3+YktuR3XR0jqDWtSk1qqQ1y5smRehBP9o6RVSxvC6FGxl+jFvlF+FAqQybz
VE8NXbnThg75LOc6EPQRdNvH7BXYN4ZAXe2dEof7JxS+NxsUK/38bfqAMuO5L0FAT77X6YFtn7kD
KpKP1XyQXCQpMCB2DD6cKkEV/7xQVb6k+mIovXxUGhsB9KhuXSSUHnsO6kSJOtogBmusNN+d1LT2
Asmkw4gY5zgH37U1d/EgWxAkJ1RudJTgkyW8DpmCKHgZeZQfMhzBV7jvTXUeA2LRLehcWyibUY+a
3LeiEVSrGB0iDXQY4/tBBsbh5kJXKeOgaDfGbsEscMJUo4JYQ+Ne8iGYDXVg33tTT/Mc1KsotFnT
YN0YLohpuoPUvborSwHVDWwhINcTgJAGT75wU7su+koYADJ7+pg4jX/fx4l/qnB/vTqHOITtgiz7
mdFglvj3OITkqKmuLjpKnjMfhbIg2m+BLrD6l5Dn2XaYelxCJCtQ0tpLfAtQTyEF0i5ht8BXOZ5f
p5GP4OYfpzlDvfJlhJOvyzZVxEIcdBvA5qOaQUxkumSOAZS+dKFrc7PRJbn7Fm7HoYTYBHlTE8UA
wl/7pYTAQNEW2DZMi1Hjo1QGyAnkL1CLvk38NgPlqwjW/gAI3NSzjQwUhdNVPDUDMhh4foFzZ85R
73lHxpujRnj16k3zUg0kXxunPkCZmHzzoysJ8k086XD3q/zI3RnFVAA9gmMJJUooLHKWBnf6PXjh
+j2zOL5xn13JpSEBeoW0BOCR+uoYTsPk4+ZStIAL/zPHjRx3kQ894vcmSM6gSYIlc4CDo6o4NeMY
nhpmPnruqLeeVYQnagaVlnufZRsgEvEfTjbtCJTdt3gufDGqkD1yRIW2elrpT3OBvZ0bdgdauGOq
QK86ojbjyefyyRaopY7c2nhCTe1Bt+54LkuJfcuQRIBrQR4BeNx3rxNgPG5zdV9pp95UfQdCWT+1
HuuSvZMHKhHBolyLVy5CvTCswt55gitEGjzfWddRqNZmY4L1rgOdC7MjYOapf70ka42copz5QI5f
vf7o7/kK4XYe4vnxq+OY+hV0NVIwfSOPs0ob94eBovIDNUGpP65uNq1aVCuAietm+s03jKpxBV6w
HzQ9QYwdufBpzdtyjHWAfGYfi8ioO6q+BV2VKq1zg8LguSoiCKpMXZSgWWfhg4EmtavvNxNd1f0A
sjfsjjmq2UFwU4z4vAFeWUHXwzyTSyymWwBOd3fUpQFT4JEQGPacFrcHsRKgZQLMTxqbJE3P7sQQ
GE7b2CqQQN79H2XntRw3smzRL0IEvHlty+6mkRelF8SMNAPvPb7+LiQkgcPROXHuS0VVZlY1RTVh
MnfuvQxc2JIDDEzQnFdtqcPzi1sCjam85mPhokYefJ3CpDoLhUHmuMhYeROZKlgNpoXkphJWgyxD
b2uF7o2hNd53ZfjcUFV6sEDHfvBRijoY85DdVfHcf4jGyT4XmZMfxJtDgvygp/4f4qy4PN5rSvSH
BjH1k67Y8ZO5DAMvZVz+7RKNs58OmY31lN/FE3/bsvRm2BBkFo6KfT9zP5VDoCIDvi9HdXN4VhyI
jEAXWA9d/FzmU3BzUye42csgs9/Zfhcyph2dhfF8+O9bx26gl0DXj2kHVVK7UCWRm1au21JmnfAj
iVvWEiNDtkRvW1abWiNoP2saRM3/OCtWEVno3I6uv9Gwih2dG8Ul7AvQbBmiaaM6ZzyzWTGM5HOV
3aALym4ymxdPr/Ky74Dh9jS7gcqi6w+VAxPFIc9T/ZFOsyWrltWJc192IVQIZf5u0qYPSj9UXxJH
M45DsvStDixJxu+61KtotOuDm5lBDw9hvvcun61zm7jzrV6GOMun8iJra0DzgVvAcEKGOLo4spQg
De2d8iRB67Ru8k9oFU0XTasoB6alTx1+SBzgBiqvInOCfEzVZPDiWP5tXFZi2uJkaXVWulfsvryV
mXtpSqtDysbt75RoaTBqzP4LVKS8N8TqHwMo0GOr1so1anzjHb/3b16qzX9kbcG9IhzTN9Sadmre
QAns+DTaq3qe74dAnQ9BEN+vVdN2qZBKuTMuePyH8/BeVmIPeEXb0bNU7BvD0faGHaR3QeJP7wu1
mW/068KVrHrPcTQmT0A6rNsEm9iuD+r20yK2Qvk2yKjBskxmzzihU6eAgU/NveVOximVLixVpXUy
z9q7bAr9R7HJLMu0z4HpwUsTAip2lluPtQyV6blPlj9+SrMhv252yEGGe8V3zxJQQsBy6XU33pm1
4r0NkKqgiyipSRQGw85FpPQqTbVtFCZ3gal8oaH8yYwV0znMZWTfazDMUGXw5xM3jPCgL23fZWHU
EG/TwGTNrf5x8sFmyHLz9r3b3stSvLJUW7ptUAZI4r/poajomsj9O0vRkSBYmjpdNxsOAIliSEFo
+Swi488xcusnLe+Sz/3dOMzFZ1szFbQaG5Nb67fZAT8kzBOAU+lHMufTRk3RUgyA3Qpc+TAFsFuU
3lSeqZxSXvNaa2XASINBPyD5AJ2RMGCENRTodTjMd3KOlXL9C0LzzRh7Ie24dIsHVhl9BK81oIaI
LQiCEf3Jn16Zia3wFTogHFofE73w+TXrw34aZ2Qo+jJHgCmAVKUOZ1QtLYW1+703iwx2prm+p/Kp
X9pOO/m+CeWs2DJ6l9pdVnr1GiNGzYLctifwlX2onRjMMn/0EHbCz3M2Ft6AspnfjnbYHRGzgu88
c8IHwEPJMYB4DzGLNIL4WqFqDu9xdG2TiARjXvenPFPT93Ne2DuV+sSfHvoxfhuOf3uO8dCOXgzO
wDS5hfAJFaLpe2qT7V1MEfEh1gtUwNswP8DgB0lNmcCnivzZzeRB+TqlEQgye7n3uXwjQHn7cJm5
0+PgZvkd1MTJPOzo4Rl4yzKVp7htlafRCZ+jPE6ushJ7mKPJFfPmCltMAfWKZ8XvADMk7+YYOkBt
BEMzwxIJK737wUgd5U2d94hJWoh3LWQ+iVXz8izTF0NYfM493ps3E3SpFsxkOWTdenqDj2x+akKu
LW6sDGdLjbr4GLrT2wYuiGu8eCWEdysSfGoIJqED59y6ziUJyFMb+qRSHAtVWjfmD2ZHajZoT1ws
lbdmoPhvvQKKh0TXvspK7FkVmaepcFAJbGZ/DbP6EQHYKu/PEtdXiJv19DZzMXffm1aQXeIw007m
5JfP8dSdCirsf4aKT+kqMudHxfPqB7qHkVxYXu8hON8lfBu/NIXjHI1gzq6I4HY3ek+eA0VHkdAc
jT+KWL00UjpNZ3PfoozyvY1SqlN+FXzSYlM7TMB6KEpYaED0pXmZjEi/KqPxsTHNcEdyf2GJC+P4
2oL02K21Am8iE/Z63S9+xVxqMwkqBFfZD3zZPpazn0FQSD060tJHl7eSG+pr3FjsztfPdU15qXPg
cUXkPriu5SbIIN/bdCJf2qqznYOt9qSGKzvaTdUAdE8bskOXWcpDxwMZWca2ALCpG88maqCDksXf
e4MkVxtkyYdaCaZzACDzksVzcCgtXi4cJVwuouPMk3hmqVdZyyynnvrDKGsZYMuKj+B5nioazqfC
dOsVOGWWanFQtDg+5GOgT4fJfVJ5Eb6odo8ixTQmiBoug8xk8Ay4qewYlYoCJmqE9DSSlp0THs2F
m2Cgd+tJZm3DhTx30GDXIS4YJdP8y7aFbbHLGUAFXKCC3Wmji1TVUMlRbeWRRoZ1HdqNe1SS9ps1
T/a1ghci3+m9Y19ljfCtc9X5Bf4w8qu3r37V87ubUJ0A7QLNoVNqB3MKh6e+boYnmcWk+fegn5Sj
2IJKDexdrqLz2tKvd94CJdoLi295k+SXV3YyTQ+V2SMO781vCrv82mh5y8txYHx0yvxrMSKa4mqd
f6orr7kFcTCe0ynVn6iOoRQQRsYH8ASgILJ4OA+9htxyF6P2Tn3hq8xyGsnX2WYrN5vROJQQ0AL1
u1J76yXjI2yUzWfPp9aPHoEJ5pwlZCwFqikxytyZ1XwGRJHAW5f1j7I0fEBRifvJa7PyiQTed9lT
GzbXsNq1DxJkqXZ8CHwud7JstO59BuA+1EvlsYUw9008qRkwieZZVjLkTe6DBDTMu0DpPbjSTQ/l
HAaPmiI3lv5MkwIFfNJcJy8uF+CJpn0wp9a5uEaa7MWbh6r1iCLoW1mtGx5Tt+k/hF5WHF2UhY+m
qllvOiA5p4xu5wl9A0BGAJNj71yD7H8ql0Gfo/BOozlzN9pQfe/IgZZPhhqPl6ZXUSKE00VMVe55
l1QzvtpVCme7GSVnK6sq4H3q8Jhq2n1DAf+9mHp/gpLMdcOr16YRcJJ7+kYS/eiqVXOVwbJM+8y7
NDQpeXx1UZgZarU/gRJCFzNTxjcwC0xvIGz9mJeaRz8SJhm4cXXHwAoarhs/bWWdGfdlol9k07zs
FGfJdvRd/7Wdckl9IBfJa3IcT/s2NqqbDJDVIyVbQSq3y/gPh74BD6g3VOOdLsC1BojZIbvZ6+An
pZ+gs1Ci8mG84CX0J3fPK0cf0CvtGsplyJpIoXWKN4y5iaoeoTpeMeQ9YzYqlyuR3SN5RF6tzJId
+jrTm8qpafrLdRLeNo3DSM+k4YNV5nft5ERQu/n953rmiWgtJRYzTcNWqhifbR5eQrO0Pua0gT9N
uvKXmNWZRCBwCeM4m+N01PIwPqhLDj+H7euOZtEv8L4Brwl/Ma2Jw067LxImdmFbk5k4XZyyekGv
tmwXJzQo+2Bq7zqjGK60Rg/XNgh+zLRufLn0+oEMfRy9c2uU4e4Uvji3yK6fw3qqLqnfT2/K/gM1
rP7JkSc6OwIeNlczt9/J5W5mNx+aMo/UC4nH+hJXAaXIwhhOHaAc7kxmfKVN9QL+ILgNiPWhUuYP
b4rOf3ZptHwGKTmdaUrhD6/1oufQQTkrSRC4jtSk/VQB6aBuGj27hTfdxnDRxF52efAUHHoXIO0U
hR8MP8nQGBr72zwW1LyWmboMm21bouProV78y81+18xRBeZhv8nbp0QpS273VfatGeO9bk7jV5JZ
MWx+LmAbNeHBjj/5tIOh1/cBHMRN0H9IWpB1XaaCVhNvA6VsZnvovOIUkzZEj0lqZY8+IKaejGNc
V2ea3PP6Lazf7U43AnTLB0qkMjjgCvfq6PCZU/V3DFL1G8C1D43aDqiFAbtBtq89O7pRX/2FdquM
EQmzEwhxvYDb3rzgZCrjszF3izZO7h1bLY6OHgR2h352gjd1cWjg4Hyy0SOiZGZP2ilR2nzfTYjJ
OF2OUe3jz9WoFKTx2CCDlprK1bb7t8t/ZH7MY+5ldZ1f0YMbQiV8l7dTgf5r+0cAyOim1ea5cZev
tZSwZPjlmOXbX/o/q1wxD1i3mR1S2ppTtb7rXev7ercvm/Ibn5NcBg2MGo0d/1xWOdkMsynhwaGr
2VFq68FaBpklbmhR14beGfoZa58ivzfvxLgF9m52V4egLMX+IsRTbecMdvK7GuvWg3hfhPRa1e5q
G6ruzROYVFDGmUtsm87djuSzem8hET0W9nyRldFPbnFYHQbUoDxJFXcNiK4LF/z4flLPbV0VD9kM
njrTADT7dAmPOzHCPMUUpqfxfozu15U4InP6DEkG0C0RTkJz8q8iuTl2VX8PHSSazNgZ30GpOpx9
P7Iuk+kWTz4Xr0NbpeFXw2ku4bInjau3SVnx9zYMaFEnf1Xd1L/zuNy9Swz3e04u5SYmi+zqo2u7
F1lNcTW8821ogBooVI/V2MRvdftPcLjqW73u/aNGffYgS5unyp1iIAQQdbr/NnrgAd16myzzcciV
m9aaZ2X0j5lRR5+HeHauVoNGIjlOdIUCzbpSM24QcBxDOO0UnlQRylO9pLr1Wk39NXGffCglrl7R
5wh41CfL0syLn0XZHoXF8qJBPrgv+nEmKxjFD0iO95N319jRp8l06mO2FDXBz7b3s+86B/QDoxZk
jQ+X9PISJcO8vCFty80WNE8TGlSrT1ui/mPoq+2VR02zDJd8SnjzFOfR8RSXKzgJsOQ4Lcz+8RwW
9zLLC4MavqzBlxX3vFvPNye/itNvPVCDm3Pdaxm8RVjKHwMd9H2QfNPQFgDcPyVPQeVGtzpUuT5k
dv4ZsOWTvAVAs/eMEuP4MYpzAK5B7F8gImjvawdaYC2dYBYOuLrDNFc9+JPSf86tYNf1g/2xh6rv
qeunLxJlmI13Fzuw0MnS4qX64NLOc5FlnwAecrTy7eS0dDFO3hpFubU+2ci45gGEZTFZx4vdmvFj
XgXRUZkL6yMPZWA+yzH/a6w+cM+z/nbj6WNVu/VzHcF7hghQuu5WR9W4kL5BYTjIfuyu9SjlOh0U
y+4shdIDAUVzLj8neRZ/oFk5vFgZym21xQ0pm2EVpXf5z7Kj+d+peutRg3PyIdHcEEAdjoa/SDUP
iq+zpZqwdJb11XFr724cE7qjUl0/VJPZP6Vdr5yLwBlJACTlvY2ez8kDIPI283xjb1m6/9lJ6m+g
sKq/QmDvKzvPqFLb6ozoagTTQqtS8Ixso/ly60dnuCm8QVEIni+yssBuIaEWlHG122LW9epDf2O8
iavRNKhnQggCZLkGySl+CT9CM3iIKvZWCGMSA39N4aMN2M6N8gdZbOYQaMJjOMMu0WSufn7lkODR
6PXD6MHj7S6nOVaVqVSjovBSJ3GPSrfeRgYS39pDGrvWp6CIm/sooGNnIg/5KTWqCrnyHr21xetB
6YXY3eydxRu1CLcFXCdu4m0c943eufqbxoNHOQqL5C5x+NKUlXVNkFl/6MNTa0HKAzQodI5eSzdp
nuT9fVDWDx4EV8G+M0r9yfeAglTR207TIpIdDAksGTHslo9rVG6Vb0kOOrcob2jenhVoMRHpjS8S
LHt5CZrQEDfN03aKQRHrOPQ6spUTrG5cisL83PP131MBbB+otYI/WlJM85C6xxh+5qMPkcF7Jx7b
N1PQHynfw9s3WVTA0sHVLxKs8Kp3NdRh2JXQF977JQ3U8GV8b50qvGz9FvKkvNhNm9+92LeH51/2
bOjqmxcjR5qY2k2GuQkp4/xmGZixzkuPm+3WOKtFOuf19MXGzY9ijn4EbZft5HC1gL2lUlUPIYCf
xQleq2x07OJsL6UFGWZ5L9/qEr9fS6hUK9ZihqzVzLzQfe9eiiig7OtaogJiPFhd49XnaXSQbB0A
q2jUch/8RKPdS6YIghgPyW4Mch1kcZ3ebF70aAP/QagXfNLBF/2LP68qoM3Tbaul9SppThuB3rZT
bDTsz6di5A9XHLWKsNPoFdql4Gn3qYucj4LeqpOG24Nlrivx/VqJb4kU2BesqWukdH/+iqyjzD6C
sPCO0pMbQi03NdH4JP23RjpUJ88IvYM47SzL3kGKJb514I9rb+jQpUqrru33/YNvR+/FKXsSB9ms
3DPzG3oxX7m4vu8SQwHY3/wYeLQjSd48iDlXfFslH62pCBq3zaJ1oTzohQHVkPhhGx5OLUACHp1W
PY8XCRnR83ixfpGgEZes8yV1s0p9vPDLlHYPVJ+DzOY5ooVijFRUBV9lU/Gwt48tXmcizYZcBukx
p3DIpsjUi9Aj69RpgeZS/nZau4VthYp7wm1Qn8qdsAiZC++QUAltS7FtDESKBpgqTUJnLyESDJrN
BzPoTwdp6zYyI3xjmN9y4R6UlVp+27q0pb4TFN9XbkLrR7S0oP9j/ysLZ6z9f3IiZYVOc6HBUHv3
FDmtA7TBcMAkMOuSyEVFyb4iVJZdN/tQWfCtD3qHcouaIAz8K3g7QFtOWfaSP8lAUPw8OPcQUTVV
spyZk/mPw2yXe6pZNHkvy7wdAWMus8yb1LvaTv6i022kZ2expXm7ByscXnM/iIZkV/ph8Bh0pvou
zed0x0u8fi2rRHtXL45Qre7rZSURrjnphxQhXjJabJCBksau7Khl92Pq7uu0H9ckiN3oH5MA6Zqi
DFFYqDK9P6qVUR1cVaV4AVYHrkSvvlCkIMVboBzX+xXALOGmWaf8buKV2UbobV6z2IjxFdON0NvY
NDPti45GtUV1lH4seCFbLiyFsXAk/lzN7mwPB0R0MnL5nrteV9LGPPJqaV3lEvI7Ok8vRlO8BZB5
kIvOq2uQ2GZKTHd+4XyQFaHl3Q9pFifUk90LHlDZPU9vDBBL9xL9u0NhukUldOq99VrZyAVRApOF
TBTs/hXE1ENRq/TkOcnjBrBfTMViWnPoyzJUhuRRzSCU9KMYTds2ae+ntvm+1ve0fL7rNN16kvKe
yb3kACsh7+II29FJDQppXvBI2QROLdc+imUz22bnLeoSIexIhMqQtdMfs6q4ZwHgJ8v/vRrQYytL
Ae7LTIYVnp8GFdl/rT68sNUVNGGKqfE8iFIRzGE8CCxVAVmGRXpak/6/lmuNwKEd9hyoI2SMLf9r
k6nE72SwkDSBXUTTzykwotVm06hjenXyKBGhYUaP9B5faKTweWobY/5WaCjnEViIN7ntqzfDoCVL
vlS/lk7a+YceMigksbXwSQZjCqKnJCAlXDi6dXrlyNMwO4UGda9XjgH2E1IYVDF+nYSudLrzRhNy
0F/pLbtprxTc56uktzLJA0gey8URU4C5FMO3dNHvkIHMSr3OZBmo3bdCAQ7zyi7LzFQr1H55VhoG
kNu/219PRbyfEjI6wIaC/fIY8s3xkccb0+lLZqXDUdPhfKL5On2jOfn/HOH6/sEu0HspA/dBmU3w
KVlJabFHSfTq6+quzFt6veIxpcRewzFqLrwJMli1Zdzq1jqodDesJrFDFtuzj87yWkO3bl1u2+zS
evY7gwaXf27TFt4FiOITAJ+Wetw2bHGFGZTHgWrGXrziaDT3jQtw8rJRthaDTZU6i68rs+uytCo/
uq5XIqFsDRZ+V15bV0cmDWZiE6/vmdD+lntvyBEozaqr4of6Q2232kOdoV26myvYxeDA3auugW1x
6HCvTjtZa70WnrMRDfuqJ3l8EL8cYaqqsa9dxLckUIaxSKNpobt5Duei5jbCYeJYT1zX5V7jAeZo
VAhta+0YvLNd/4NbDumXwrS8oz6OSEU3UfplKvKDRrGFPGQUo9A1UaNFKOCUqSUC2kXQ7It2VG7o
1NmfZwjQF/JMmHEV6IqNT52Zvx0dgKl6FKMtkFbzxc2raCc2GfxQbd+YUNO2UAqsds32v3kDRUIJ
0Kb24FquRQMKaSSRxbGKkEYtnpdg//9pkxmJf3JJAmiVtQT6rvUj8BXS9dXm7VSdZOFFg/ZO0nX5
lqCbsj+GfoxpliZtLU5J4cnyp2/N9m0RqfbHWAFtl/DNLBvxyXmb79/nDWpOLcHIz5rp/kiMSnZU
lonqoEcqU791Tn7jh5cRKGp12tKov9u3eS3VfbnNGhPeXsTd1gYtbjL1zWg8utQ/kHxZRG9pTa3v
RRJX5G+jTSLXTMgrgMMsThIj7i1QlutgK5+mPjROIzlTktoMeoAij8ygFv+X7X+NC0F0wZRhn+W4
oHW/z47lnkC0ZA9dw4PDTqYymAAJCw1B4NL2sofNLjOxzbXP83cW3Inp9X4JaSMb+n7KlxTk+Ixt
r8wG+Ugep3ZpbKo3i3cOSmFw17nTfKiMlFcFoIFQmDADuOIVO5nKQFUBjhXIg4vFu9l/GyzHeEt5
R9zbqf/RpiM2uFMjsHBbsOyVHYWhZVer/8ZDqKrsobyZb2FLb2mMUCQSy0DAugUylpbaXF5kKjE6
d/mDVYHAqQfEFWjBTdXb6kbIZ0cDbXFcmrKvzuAb10rXXg7FP5fifWXbtskpEvLKliKKS2khg51o
+QzVp5McRZ9/f+Z2tOLWxRHugmHnLCwYlmLcBRmM61Xr5o+gPBYqhQUvVs366nhpW2K6xrprmtGF
BHQJW0xykswWpxaOSH3UO7tPSAENvUdiOrHbaGGiTW5VrDc/pmmA3uHOKJdaoxHSQ9rEsCmo0Iur
ygR9f1goGrCd3OF1exyns22kf8IyjceoeVK2luFHZBMqNBUhKbjuEb9j5jA7L4x58vMp0WzT1tPa
0Mz8+wcXL+SLNsSg/ItkMKeFc8QEWAGeH8+63v7F24mvPakSZ7sYPPAJxur2VjcOdLRD0q2zuFR0
9GaX9ToV/2zHqNBu8YrVfW+tOD2JV+xriKzrATGK/TpdTqdfob2NbnyZpjG6dp4THAIX1fFxyWb0
o0cToSI5jlrTr0ZOIU88Xd1DarhkQGQJW+N0cVMexRd7EdFNAnPmsdIG67YNlm+BVu+Tz4BhgvMr
+39cAnG3brJVQjz2hwDY1v2bXfEc+CN0umSHOYEWOzJ7vgOOVZ/rugdOq4d1/ETfu3eI+A0eXhg1
Sg93KWqhawziUTHCFgw6tcWHYKx4/WSv2G0FWfcgyc/r9dytLOpFVJxWlXS5bEPH1awK6bJ8IYHu
0Rt5mGIl3r+6OcwFL3Na0VcIKJfjvcEHwAdQ2TuPqvAVsqhF9nMeqfngtXhezA+yBlXg7oouiZEj
xi22F24JH9WgPKfx+FW8eQN6pYRNVLiZ8oW0SWbgOscGcNHC0DRPU73XI9pnuEsWCU9NtPrsJEwG
YXSilyzfu6aO/JmigQSlIwTJDk0JbjKbdT24Ud9ayEsXz4tp4eYxMF/ZJRuUwGx2jUq7duzQ7GAu
jRML3cw6E9ucRf51pPX8lT1cNmy7ytHIaCJL4Y3/p0NCtr0TtRHqAn153D5ssMr4jibkr4L5adSl
DGcPz4IPotFlQINrsanF/CwRs2CGfsX9R5scEC4oI3K6L86UDVMKuwdEe2hcQYfGY9/8oVWnAdJC
9W/pkkYhxT/1yTCf1LCMnn0YHHalRnaZxEMOeADZR0TOn5UgMK9h19jkAmLlY48AbbooEfDysIwh
j0f+MtCH8JfapMZRVmuMQ13R2othG2zZKGsK/T92b26xrYdvMUriu+vHbLYYPoazQjO/mCzkJf3j
+rHeiGTZbp2LM0Vu9W6y7ZNSOgiQBV6n3YwllywzGVD7+YoCz3wS+2AXP+NebPnX9NemNV62Wv88
d/uYFzHyia1nfaVUBYx2+XFenP3bLevusQsCWhTf6w7gK0UZP+S1HjyE1Oj2bqaXX+DNoYBua9a9
Oeb2B5qs78Se+wr96u7oHhDsAQv0dUDWhK5hgNUOL+wLs0r5xY/dN5ULMS50Ds2jWmlI/ix2u+mc
vV8Ow81q3qeOkRyUPFavMrhBo14jJESz3eu1uLbIzZ1A8vFjzxaznrGtJdwxIrSYtzNeuYPtc1+E
V0ng7kM6GPaBPjqotSCeHPhGfgjsxoK1HJsM5SKtPLhVl69GWYtHRJdlFmpoWr3esx1htsj4vnb/
9kjZgzILaCKVdMm2b/vU7dgXnyo/yquY1T3bXn+h8LbLgk6/pov0ucmrlrGXaavqaJEPq8T5EiBR
+RIl/m0ps0pdpNF/xa37JNrXxoPZNcadbBNTA+EGr8K/tojRaawalB26hiogTITvSTktg8wEiSmz
wqq067Zco0sBbm57fDlj9b2O3c6To7bltt2ZjXPV1wG4a/ChW1ig21TxHbPfT8BpChRFAYee2qGJ
bn6slBB991p0s5dBjFo0VsUO1ltY9sWgk00+5Wb/9cXObQ84HeNH4Hr+i5NLuhRvQFMMIC7jcxtQ
2mqc6g1/zsUDPcVALWpuk7ttnfNHSt4wUk6b7UWMnIBaz3qChHgC0ZCpDLMPWJario8CCh+QNt1f
WTdVZ7dt0geqejQKLU2Asuy1eW4PFB3TB6Pmbj9mF1loi2VyXB5vJU5Ng4xeREOBAbmceEzGrQKr
gm1Td3dtoRYPY0SqerBGa7/94DJbf3r5WZb0hZsa99sP++KH93OglHHUWvsXxqmpqu6QZ+dpmPR7
HZGfJh+HqjzROOsfqH5Ot6zuimonUxkARE+3YjPKWjy7MjbG2xb0ao8s141wYk9roBgNIyir3Yvt
L6yvDln3B1pHSkbtn3WoG8/G0tOTzGA0ZDAX0KAFDdDqKEWMs4bA6IVRAtvF9sqx2SRkOz9MtWM7
01VQOm4OWILBrucfA73IQUu5nTWp/pmmJbXb+VVWrDFT1gPd2MIhqhwPra0le12e0377tEY/X8DV
fKLhZnnOk8e4rvsHRee2pBnOupC8t827IUfioqaEcz+B8uG7YLNbpsHQ8mjYl9Cc5nW6xpDDTJAZ
/Rkts3WLCb13s1uimzT+Ef36xCiryulk03IpMW6SVXT8LUdCND3ShNd+9OyOxrBcAxIb1RAJB70z
Iy9aeuHj3HXzXk/pMA1RQIYfLSvm+34KLOtEpqUlUWvSXBHYBqx+KM7dZ11IlFq3lCqH/tN6iHja
3OquuTEuLJEcLJ8hjjL7YsK2A2HYckq0qPRNaXWJ7RGCg2XoPSMBGQdyu0Fkod2J8cVUazoNq0/n
jKaSnV/2FEXxY3fCmxjEgL2FnMBiNMZHHve0m4SJ88f+Zdv2oSa6aXdtkNxk07pfol8d37dwRKNu
cAIoSDU9m0v9igQud5R/DhQT9GttBT8cVeb+jP7vW8QLAsrkriN71rkcJ76X1jExb7bTa2djuZAX
acuFvVmu8bKW2TZsNkfuAOJZ92wuazlo8koXDFC22+y/O0Zs/0PIi4/73TFuCsvq0CV/i/NF8O+n
vzvi9U5V7mZirYfU33lDl/Jl+vmL+c+/qBcfOdR0yuZu6ezyFMYVOp+7q4WgRgpzIXQS9q+BPhSM
21oiJ9S50TtaNsl2cUc69P7rcbIWt8y2j9jOeXHuq0+UmFe2Vx+ldaVzsmoYHpafc/sR/uNHSsj6
A8qWF5++fdz673/1UQ2VejgG1MYMop2hmNUdIsX2zV7yDbM69hfbGiCPYLUNRqTRHiVrCW5/7VD7
CM8/963R6kwa/rT6V4tEOUa/nh7oeVHveEkAA+Jr0XH9KgcaTz8ylaFYHk6qZdDlOyLrWR6RNj84
u/Cop0O9bpy2M4oWRfiTRNZaYdn7bZPM1pPk0Bfn9wBgbFSw9kblgCWMqU7JUNnaj9l/t2lVCPGm
xBij/z9t+V+PfhX3avn/+ilf7X213I5S0fDbR5GqHuw4OJHopslZ7SHHyizuFpBTF9C05TsQwDBo
ezG98TKVmARuqrt58D7MCaRXu35KKWkvm2WwLcSEmwbap822nkotukepSncPcpYSODoCRvIJTf43
Kan8kEeIPSxPjzI0y/PdigTmMawGh6P/JbZucVQxzzwHy/qTx2bk642Ihlxymlujr73kduu596ki
wRGxOCVClQRvA4fJvY1DwsQhM2FWll3/PHJtI/7lGLp8PhtD9g1+FBK6y6AlanNqGvsZ2n90cJSc
xK44ynzoo5M0GaxWQwnTdY/4/ermV4gcdZURviffqlxGpZ8WamHYo0LLOSewWpwhTMruOxJW94FS
kZNMsx1gO77LYhMvXXU/QsS2ugfHS47+YOs7ifEmBdnV7TDZsy1l4zyXfzZJ6p7EnqgkoToDkPcQ
OyAUDS/tHi3KZV05lzcV0vVHFyTZo9iDZujvFdi6X9nFqVougmwR8lPbhtrpLY08Z64fGhpODmvg
cqhjWVc1CGEE/mfNaCsXiWOrI8nSNWG5BfMFMS/1pS32Vdi21cryJ7QI23PYlxXsAEF1U7qfs9EO
YItCDOmDXWX+SbwSt4W8sLU8BrvICBujZtLP2ignXe/9dam2gfUkDrtoMpjE8+kky81hVOZlSPXg
fjOpTjzfu0g6UhbdJYXmXiUBJjMZJFHlLdkqmW2OV3GB6c4QfC6BEvNqy3bMdioPKCEFwLCkyUDa
yQ1XKU+ixzxAnfVQ2hoERgPC8LoPIQWwu6eu0lMyDvlwUjrPvCYVAB29oP1qJ1MZ0OgAl/prkEDQ
SD9s276iRlimrsdwL7ZcoSq229zbWfRW//TIOeAPimsZXWpuATcZ/AWWYLvpj6XYdEOvT8Uw/a1N
hlVDo0aIOLa439l+bfvvsesnkvbmBrt8LtJ13cFrIvcktO5BVrb3ZR58k5Wwv9OV8mTD5wdDJVTy
GW+PvImr4UoUn9CE8IZu93W3xAca6FFVscarbKiqOLpUcQs3SWLP79MZXTsnLc9I2CVvffppnyJf
Jx9Oh9IX+GqNfRM0/Fjo6Xx0a6gBhlz7kiTudOpNWKokjDeDXVGM9WezaTtwVgfN6pHb/tWvI4Xm
IppIXIpxCI2fteQXZWXwwsFBzdRqL0EvPP+a8p5z8Rs7uFgIrdzLYPya6VoTtTsA02i4BsAuFoc2
6G0KL9WvqZO1CA6Urrpv4TJpd0HNq+YLv0xD+iGuiLrvQ90K253YqmDm6VTC1YqbnxhnOtR3eqeV
EA9wzhqjdul8sYa6AueOMuGDV3kgUSKd7+rCaJX3dnQC5WOvBFdiWwmvEiv172kbEJMMr0iv6BKJ
0dul/fUFQ9b/51CXArJ6aLXwj97LgG+Zw/Axb9PiVvleiDjhMpWhtvmrfrFO+q64UTNr9//H2JVt
Oaoj2y9iLYQAwavxPKRzqqzhhVVV5zSDmGf4+rsVZCVud57u+6IlRYRk52AjhXbsDc1joNI/AslB
w8IHRVOCeoW5XsROehd1gqpqBICjGOVv5U/NKi33UChSPNAdctR3TT7UQos4mgMz5RktQ6AcG4Vd
Z5pNjYPK0xLo/N1EfHsUSOvE4JrcMj5Gq1mKZCIxE9XMCidTUiP5R7omhUD1GNjGM5QDwU9aJbOb
xrP2CYW/T6VVPhRSKB6UGn9kU/5LvC3A85dY4OZh1XCkxrQ6F+UlNbDWAGbKFL8q5bNr/T1gCSUb
BBIQucTMYyUyyXowe83LAZ/3Ptu1DG5u5qB/XPPuJZbh/IZAYDgcQYipQymlP2R0ZFbHY+pR09Nh
ehnLD3etjtAVnYQXN/UStQ71wEqEw/WY/ATFFp/Xp2nkXJa6m0XDJSSeIK2g5S2URt0GyTUFOdCN
YjoR2IB6IoqQ1bJN5u5svb3chcjR7t7hCzw1es2bF2oUnmFqR3NVx2BGi3lo4UPNuhYcGsp1G0uv
0n93BnVVTW+DQmiJ5W2MY2qDFkdNJuMYg0I0MiOAu2lxMt69OW6lxqYqwXxQWVnIN0UUgxTehJbG
Na3t5ui7cdT/RVaUCQFbzi1USZp2MqwhId4YwZV8wGW1R2Z27mHU6rBLAaMC683RL0p+iQCBuDQF
qHIKFEbfiLVogEhCPSkF96xhzGItEcm7zDFtyEPIquJrqw8saFBH8RH8yCsLKeQCtLVGfYJGQ31i
qrcM790UE7FkgKITj0ALouNm7/57Jo67rzIQELhWXzPLN8zNN1NK30eGFRSrxe/y4guI6tMduNKD
M8ixgzP17oZRgmdu3LTTJol8yCssMdTze9wxrpc5LgCu5jiC9QOLzjNa7Hkwb5ndYyt3KsZ90/T6
ETd9OkgaGm1Xu+aORmTvPpyLjXqfDZGnBbHb4v4s5s5G6y/vYJn7323z22ItNB24DoApYChQmqRs
LiVyKc0LuBEYQfQHslBDueI4O6FSdprNSwIYizgQhXno8gp4AVYd6ZQgkgilkJDZXml0wljOIsvh
4u6s0eAmcJVk2FTeHGRuTi7LwaZyQn5y9C1ZqDFkAr4y8LmJCAexu2R4GKfVISslqnX/IfFOEyhD
j28XxbwK+iD6wRMr/+IPIG+jn9cse1yWl2E125bfD3k/Ysm+/E4/7IsJaqLVzmghEAUyff1kJJDr
9eZuqQflgbp9k5xD0NnsB1ENqClSkYMoLc0Dxz6gGqX/x+oXqguqDNvjY97PK4U2CGgHBcCimdAo
jsoDMpNK4X7y9zjtx8/QK9bAjZy0+0FhrMnW8mYj8yq50kjWVnRJNP+BRpDeLi5hh9p5dxQXVE+L
C/VMjY9HyDNjVVdcoHb8bneSDsUSLMmhoKx74snlOq52lARx2gLd2mtjc2ZqiG/cZ9MQyaMBNaQ3
ZumrpLLbV2YM/ksQ6tBUQFDSJNC40YYvNCXpRXBmcuI4UMEJfA/4VvuhWpPX9Ke906LePwezY7di
tSPOYFIQZzvGiTSKUc6AAZkt225uI8jTAgUGZhm/2yxTybHMo55hafk+ldYzjWy16BJ2F8ukgKiP
4ezvljQjdpQmRLpK2jKKTLtMEZhgrBKVWSHIUTNloqZnEL3nAAdsKRZUpqgXoi6ohnE91dRgXhm2
nMfN1YkE6CLcsHyCim3ot6HXaNDNtvTypwwmBmmJpxTqYdbOCZ1mmyZgOERlwfhATQImJSihSeS8
W6NmO21sx1OfsyN41603O68Oge7nz+CawYehhRR7ZL85SWhd24m9UYwGGOBJG0MIpnfMehsct9g1
pgHolFoB+qcA9jaav9ct/ToEkzxk6kKEGvBVSfCJsbOO5+ieTD3dz9yFAMP/PoMcoTWdCyFaaL59
2I2oA6ezjQSkpXcV6hjzzLo4Nj5iFQgousSs1zMBAFX3N0azt32jPxMJQK2YAJIyc/YjapfAy6g4
AciYOiA5Nx1Uxi/MADybxCVnHDpTub4DHBCC5VEOTDfqH+SJmkL1/KQqDUi4QILVTrXAawYAocrf
o7DA8Io7IMeZDGwoXeOEqqk2WFM3VmPqkbsWoQMJRwrKcZSUCdNWN0YKWuZYZQdhvPtxZgavNc/y
3bLu3Wu1VeweypR7YyPzcWvG/bgZpYtNSDKgChrfi7gPmi9Ce40dOPTAUmCJcJePcyK6U5vz4/14
dpH1ZsJNl1w01WJjtQEHQri6We9mfg1C+PcX5MnGglQAQOP+dNPU6vE8CKNLAS6H5338Wcwf238P
MaHSM6//3+Nc3wImZX5N0A+sXQMaOZ+9BVowZ2Ce5Yn/wmuRbJMo5Xsb+a6NE1mWp+MgDGCe81BE
1julcKjKdLokYyhmAhdW04X7JDFTRKFij8r0qAdxadQAUVdKjlK2eGcpwvnIaZ5KlIdcaMTKLjrg
iQTcmHJ+RPDc/Hsw+2mNKu7wtDBxUo9sBtA8oPD5cHdl+xIXJs6NXTOenBxSalNjWl7r74MamSsU
JzXtirqsiS6O2Vl7UDIH0RGqNA1qu7N8XSnVqjGqW5DSuqA6x2hpTCWO9Y9DcuB/EBSZSQeEYaRq
osBDAZLDAUqtNUcVfS9OdpYOF6NrgiMqniH41gdXvUiDa1IOxs7sdRwCPmzU06wog+j1+c6cGU64
YQnIkaimcq60zJve9tIBFbvzmMoxoXQGBKGq6qXIIai3oYs9Ooip24NvAROOO+mLAWAi+GxVdx7j
ZS/WjxuzVFLMkWooIMHGXqSGdVhMFEFOsoERqoBgZc6APPuzLDmasgnPVRK82fFP5LtQGeYE7pVP
zF9rPk7ebjsK8Nj2uif7pNmIpGk56upd8aAXqPIaCvdMI4qLuijeg0TLXYOWzt01QzcdSzPBC+xT
rcFlQT2VOp582DslzHI2TOk8JEpSgxw9a3zPMn0otoQhA/63ZCfq2SgtwbesGW0WGzmiJMdfSVJL
hlQMu6Ywj6Y52NCfqvkjuGUD134MJmgjrJw8efNDJziRDYoKNoBmqGBFAmstbJ1tOiJVETYSFIZv
M5RN9dDnsHFfBF5AYeFDhBpHfBJHUC9cKmeHy2ZodE/T+BVabv94UXRzR0QxN2M5QO3au5sJzk65
TnIeQOUOtBaAIGdnzZD5FmXKEsiNPzZyVOCCaADIRww1VlTlZ84CIG2GZN/3vl+uuA8S6JG6THXN
goN9fQCpoYJa1fWEIzp1l0YqiBYyqMBpqRga8hFkAa0LgJDT9eaqd8IE3wlB7GHPyL08CfDn/mg4
qKtwT/4xph538+kIbgBsEmvjj7uA4k5UcGsfMl4fNR2NBKYdxBRaWx9H/HhH6s1G8lMkGUMnQtXr
3L2bTkERrbTE03L4lGP55eWCcKvnSNL7leyPdDlGPfqzUC/8uBdcHP9oo5Dc6cL3e8G7Kcvw08Dl
5T91B7XjeqVZOgD3umyvCSBUAuh4evRnMs0yFxvqloS8W/6gN1H0xyRPRRC6T8e4/MN/BblSguup
fwNkc0ruLWM7BLgE+6bDHE2OOeZuYia3tR+LU2+nNdQ+oLsQ8GAPjPLAv34MNRlEzbPGzB+GX6FY
x9JjJB0dIMIEd5FfQNPpqJaYx0EW+rNxjAxQ0w4SKRy/xmNwCc/Ab1HNY62KEUST5niji82t05c/
s8r3mrGF3DUq3LsVVwT4c7dsIJ5gg5MoAZ/hgUYaLqvOoyNZB/VtdMkYd4X0hNv768HXyi1oGpMW
d5i9r3lU1EnlnNTL8OfbWgO08BbHUgq6eBeCM8izFPtOiAL8w5BPHYa23IS6MzymzPWRx0dJYOYb
YBuzx6/EHNzXvoVCOkUnzEDqw1DCcq7y4o8N38yobW1RD0Jkwzw0fztNhToeRYo2KHq0TjXUI9vd
cAnRDKyNihjMMxSP2rLCYgvq5NxV0xuEkNsz2GYgJ6kUR+p+iH5FafM6dubwaoPdb9t2sfDA2J6D
70b73uNZewIxIwABcQ70Y6wUQmi8NBQzfgSakNkFtUo8eGWZh087HY+XJ+oKfQqfUHFwQOU7LoiV
11WmqKr/wpM/bap8h008d58b24H0G/Jodc4NgJ3iSmzBZi83ZYisNR41oNqcz9uxH6zDOkU5MR2v
6WSOTRIE1d/P5+qoPvvcEwrwq+OyA6CH/7INMGt9x42k3N/ZZ16HJe5u90C0DndTyNZGu6zhoKMT
PDM8npfjEbwjBXaRwTSCRiIrkY1WVhrbyjj7ybg0aQR2mjly9lOooPliNIe9rKw12WihEZUpkCBV
y9GYFrp5D+TRrcr0Rh3yxUjeN/UEtIG6vbQVOLqp6vfeYvPNtF07TNNxNYzzPKi/EAMmT830aM6N
lcazi6KYGWOCn2LTie2FtuEO+2E7brwzSqc6A3vgGRoKg3HxDQxOGRwywA5oVAmhgbGhBOspdRst
22osGE4OZGwkAANnnHocsPdja0RNzJlSdxv0NQ39LOr4Kq5M9xRJwOrVbmneOOGqChjVfBSeBPYm
tQFxxY1J+UhN4rjRdshAD77Yshzo3GwAjFg3rmQ2iq9d6LbnoQaBiD0FziaCvgdgsX19QRa0vpCD
emTDTcYAnLmDTxUi7sKMZhgGCDt0u15LHqCgaO8CVcYRUS2HopMd6/QZG78KS3xuz4iDlqtYMNrj
A4T/dBpRQwupNcgO3brOS+vWXNeaH5zBQc8mFNi6uHuwxmeyAQim1Rfq+rkNzXOZHesWikdmijwz
NTSsMlClYBP2a74pyASwfOpeorQbYMKbGdGnDHTFcDOGZLRxnMdzLE2jVfpsxHMUfI3TutP834lp
f0tbyd7A4F6cSt2MvLDg+lunD85uEmW8kU77wwSP9Tlrwfg3sC+8R9E4DQqQu+G+3v9CoxpEWs8y
LqataHqkmVU42YJB00AVE9f7QM9fbaBeID0/QnRSsnTlQyDwQENSUwQ7V7rKIvZuI5IIaFO92xbO
iDG3nnMpOjAbMIBf0qA6tYpLtFP8cDZRiS5jcpPnM5ubt2UxLyG1nqHu3ug8l4hKlznzkv88Jk8B
rWdhBAfT6KFCUGsSbMV6sOnKuF7P41KICALX3IZksPI7Gqraenk1LAdZ19i/higCQSlBKPkxpq6l
ijlpTM08rBQD081YhdPwZjrTDHuPEtT1EgchW1TlVP6zr5n6hrW4S5rv6v8dHfCZzaTr/CzW9E2d
1uWKEAD3gXY+racKNCCuZUJ9EjfvGXab0EPxqOsqjj6Uz0ChhMaRw7Ojozl82tyEjk5vrl2wxXhN
zKDdIvV+XRaZ+WYjDbUZcXzbViDGegyQ9nuCxEWwSlyAonlVx0/UpP2krUrfNneLTSvDYs0hM7XJ
xlCsgS91Iexh+Vcr0kqUuIebxpbalUzUgCOq2YAiAHxrfeBA30EFjyZ7zB1Q9lGw5Wbd3rRdsRq6
Ul+BvKY7FyrbVyfamaV2+8QKkb9NyL6qlGAz9eDbDfUnm0YiS45u5n9JA3tjcms8N7naMN10g8Cv
gH9u/VXlOP4RioTTmfESNuzyprOrGgqnYdVr3wfRgnD7w36z4rxW3IKCx6oFING09t06c7wA/8Qm
7iOk/Ja3NceTgV530jT8aRKU9i0xy3u5eWHjAdxkuBOnH255a4kt050Ezybyjf2lGsW4bvXBQMGI
BN0NGRcPVH4Mz6I8Ro+Nb98YfAumyeYR2YjmUNssXIEjnbnAwMFo9/0xS3lzjty8ecThu3msUzyR
gCnP12SjhqfR9FCEYp5UMGw0V0MPMvgA6O/dEteMOkSMgz5cRSBMfVwcy+t82EWa/dvrKIeWAdNU
gRgDBdc9svqZ/3cGReOXWGPj3g7lsJt42H0ZG/MVHDzp77QVnwbE4G22HLBa6pmXDJ39VxDhuh6s
lcGrbY7RLpwCEB+XPbsKH7Jv9cD1VZiAO8KKVC7bQXaqrcJmG6X1LxotdhpSE/oFai6oi+R6vi5s
H0RJitfLH0W/rsJU8zS9QpJ+4flyIW9/dEwLhfGIW+zUI9tkjFfDyMeDmWe5hz1GvKVEMiWXUZ0D
iI4F0aUJrLNkysOoPBqx/UamJTmNauTMYw7HVZjKVZM3yH39WvfenK4eBBgPVB7u3yk7aVhO1XdV
yo3r2T/MnkTDuQypdzd1san5VQKisMU0RMLfhRquZpVocmpMltLZXc+kP0PqWw99394PZ9IfH5q/
FEyPPjOemhOL+DPdRlRK1LeQ2EDd31BAGfulT3h/iEyUA80XGE2S4IJWw6ZmBD+IDQaYOQOYZaHc
JIOTAwaAz5gEI9Q665IRugrA+Biq8Tm4VLCFB+2xGi7gHxoSDMiq411nl/EZCED9GlogLqxL0KzS
cBQTu1Iv6yBhYyG1KYKCXV3VZEXtAoNUjbXrRWEEMmKgXwtgEFCXzPNTXQMOiVLpVz1jwauWDfIh
ZOUzvnbD2dRX+UHmUKZDgqvyoi63NxCa78+DDe1FUlcMZQIJrQRYTKXVSHZqJFAIUD/DfhYs6Uee
9u2KR2Z/Grr87b9fGNPF8qgK2cqiCT09z+v1Dc/KIhw4CgiCOmk6rYmkhdhVqJFgHt5hd/otyMsM
BRFIU09piCvmfx/e2DTQEwdaxtdko0b2vdy6Tg9SdLVx7uNE7Z6rfmOhxhdFJdgukwM3ce7V1b3O
DkHk79YSNFJQolqaJqo2bmiD7fLDbmkQtiq5EoceIGF956hqpV3VAs5BDpGEzS7TRL9yq768mqCD
3tgCUCnfkCWI7CNRXuMiYduoy7Q5hgIdUZcbVCOPePSN+vOUJY1XttW0qdRDrCoC/cyiCnU7y5h6
7QBMct1BfnMit60bCP+YYxTh737k2ZaOi05uMkgopFGLol7csWHLYHlS5Z1Nw8RNAh0Tx6p196E+
ri1kS49B2A9H/tGjITnI1kcNwEvLmNzLlGWFxUa9RkKHSNf/vjMv8XevqPfhOL8VmrFMW2aAEfnP
W7mLoeFn75FshtPaB726cuniB1WN3rXVCkrMto9D6KB7jOmNB3VLXBhD2+AlzHJ89Q6sWhWhPr2Q
rTINEFVpEvWOtf7ST6BersVYbMmpB1myqjoHnNqanrxIVv9gTTz+dLDhWtUgPbqCm08HDOdspoYO
QGfxazJbbc9ZH4KN4U/T+0aLqjNUsi026oW8s/eG6f9e7EEhwqtZOO4DsgcQF9sroYXViHqpR81q
/Mem7zSwhOgMN8IGR7cSxQbPWLYugsbUUBKS9ns7T8GAocJpImRHx3OVReeMQsimFOdSfNT62PmS
xWmyp1TzkomOPnLSloOv4M4A/5DKSJOdwuJCgquZxmmuaJutwLGwvQNX7NAkPmoFAScO9DB7pKYB
se+RJ/WbOxrpbCK7qQ4kJnL1ex8POZAogrYASjPZW8Lq7DGx4+HYZ/gNo8IHBYZiqI74RgVcHtXm
p2R0f8Vjkeae2QEEunjzEZJkrXA2wi+xbYV4M3idSDp4aVzTj3CliVzcYgvVb79XXwl5psXrO0ed
4WlUm/4b2fuBh1uzlABAfOw6lt0FZGQkOI3rxF4nJXDvFFMYYpi3J6PNpu3kR9/bMUxPYwm5LKhq
VPFqCI1xE5CoHLkGkndolIpcpxp8nM6gqATqPVZf2KCGfxAKeJAJMwBvcxReoAbXBjvlKC0fF9ws
boLd4nYS6NnWybUwQDsBGvbRXnO7GE5TWOysoHKhG9diJ+WaVrm2cSUKVkXbmB7yqdhnI86bY8sH
e63jumAveoAAaZjlof7AelCPQlg22zb91EGEWM2jxjy0wuoebswxkpuAe/ceZ3lywF9hvOKzG65B
zQm6AN26jCz3/w76Gu9/sH/4Tj54cWfhwQF1sdUNHTh1iSs8aUC87FtQGvjUTUYiD+86JPn8QG55
lq7F+MMxi+lNlr6Dq7S0OFi5pj9bRgEKigl8cGOY5J6oI1XP2o4tYFUgA29M/TygJuzcRBFD2sMA
976b4O/dlU6zggJOd25sM1gN4MTYum3anUvHASZWOeYYoYzkae0mPzouR6oJpsVOMz6zQSsOdHIl
uAj+H8H0kvg6WI9DWB7v3sryEtTTWmBdHaP6m9UdhAdDW3uN9GHFwVh4ioc8feXgctu4daZvDOBn
Xyc3iM5DxrDLMQob9I3jykZ+7cW+mvoqioSx17RAfotLDYBiCDTZuD/aQmL3xg414h4gKTcDctxM
iq9T2kC0tg5BIwihjR0S7tUeZ+S3ecicJjvVE1TT4yn9DZWZVaAkZEzAslTu2z2JqAPjUcEnaKaB
H3I71KI9tYPsTgBtdHNvsVWunvu4jwDTgmFAfXjxTGIU+5jXZfyvZAD7u65BQos3lv9ixfYjNM3G
H73ByjXZLWVHunO2QzH33e7zRIOCjbH3q3JXaXV7sdUtfNto0aE2QIpHqvFki/3hiSLIZKhre5x9
tBU5qQnc7snEc+R+jRH6y6YNndBRpQ9zEfRg0BNJvbJDv9vqcQOGzrKNs83kotoayar64qqGz4lC
1e0iULy0tn8KuY/Zdl/Vuy4p/5VywJSokaqXRVGxRalUt0LdFvifFzf13CkLL7l7b04UH2rdKuZn
yIzlK1d32JaMhdWVl5ulErV+otan9SiGevPsoB3CS2Pdrz/IMASsAho7c4HCHSmeNUiUKsRDuAPj
QAB2bFXEcF/PMAfd1TvQELpEu7KAjBJNyVIJ6G7oHJwSfF0g5DrjgMYugRYal5bYHuuprQ7Idl2T
KjRBsa3c710/CJAhA09EpMJv5lBQpOBd0AYOdjREgRqUMVLAtz+gsyOhZO1iqjesAePagpddYqhH
DQFr70Lu4uYFl5jPlqZl7ubRMOiKH5AbLrZuKhkETwczOc3dOGxTZLMKF2fpQhdep1xzt1bPuhur
XXIfCXIVYPZdciryqdtlev6wmP5jeXLVtPLcVWsOUMEGWkUtNL8cBFbjiTHIFPxZO42E5QVBXXmj
rzWnBKV7xSqMi/bEHJFkW7LiMiHwPbcrjgWKFPf5MFjFijzU3IznSLLGapGY1oM45eRhMz9583jx
38+/WUq0oP8yNRCAFHqsgb0T4gXSr+sHDViZBwMPfLbyQ9muLCMId4snUjE0lD2/VpMlDjSjKvj7
XHIy/XvRooqSfMtsd9LsE/L7m8U0v5RWp2yP8+iPxUGv5Fsotgpxzx8ZQFErQqNTYn5LC4CmJkcg
DaGa4aNXQg+vXM1hgB6XK/LTmHrRADKBcIiuy5RlmZsw9WJD0iELu7iXd8CbSq6lU6QeeedActOY
1pnfyTKntfrEAwQLD7gJVcIuA4Kc1JpnYWYoeBpIu4Vr26/qM9lm8WYdJRX7Jo1/xdwqdr4s2cXs
zWA7Cl8c7MrJXnjAf4PbKPulVb3C9NvA3XKLHTs/BmEWEmQ/eQwGOARA9Rn7QsnYKS8yMNq7wOSn
+u/JGq3XBIjE596K1nWtWa9kKox6rYfgcqWRnHSkEnlyoZGYhsHjTicPlVbZeCZX2kbTanfTqunY
OGWHoNS8Blv/Iz3EpcySjR62YO4tw+y1iyMb1Zc28DjqmW6BWfPZsr7RgOKjtP9tmJl9pmf+UIXJ
ZmJQV6MIZJQhENgZw4oWw/MUWrbCXeEGvPjKnQwZIQ16d7h4tPYR6jQPXZH7D2bOkUzQe/uttvS/
8nHo/+U+5rI3/9V29k8bTMfzXMi1FNdYC+ybucwZprUQ7jwX/5T+CogQZCwV6jnC5fOm99Ngs6Ce
TRuoBxyuU5SBG5AQLeuN6abjE01oBtSdx5X1k3XxBPRc/gNEZeEvKOOADNUdoiccyA18v4QcDB5w
VMG3uK60V1Arco9NevUCyg/3FBTm32mvVDSGuP6Wjbl5doCaf9E5tLNDJD7fY5XNaJxV2vblU1I7
5YsWTMgegAdrQxMYdg+Psaw2lt9IL9d9f2MVU3sWqulVMVWuNpLUI5tvZ8wbVekVOWLHhSqDGQx2
s5r7FIV778OYDsVhWYd6y9p6aI2HCPeGeMfFOSpwOdrh2yfykSpLIhy9qNslnWygnj4UZxpbKpgb
WbCK2xrgZDUk23/MIReqSbHLspBiuZmt5rRDB5W2xtgT7x7x8KF6JThRj2wLSx8z2wLSfuLbnZ1i
P5t6ZzOT72qXempA5N0jmW4ibQT0+6qXJU5QphtAq8GNoDYChux5vMSQjYUJjvzAW/0vZjWiX2tb
9w33pf4WmvIRoIM6CN9NHUjNdJTHIBYQ51PnWWq0XPsBfGR6TrgTAK5pyyMYQt8jhJbsdDsv5U8d
ejmrHLhRCCcWMXZXlb1fTiNGwpH4pfGHl44p0K6GBETIHfz/45MOudatgUvQR/rkBlqD5OnAcjCu
wxn33NwFMkkA/MOXhOH37AEommsHFHbtfUyl2Az/755smvwwfwfgc7zTZJmsc2ZD9FBrjnlkpNYF
e4ZNXHVilzvTzhWO+0iNzisQdzX+d30c3k0ciLdrYnYrCoAsGBIbWtfsXFMDF7eaSbEDpGGgyezm
hxwyhvNqoy8T0GgbDi6/QE2QOlG7oWImKlmiiibXskrsBPX1YqIehQkqhKKxjq/RuRpKj/EV1tkB
uGeCGgp0frxBDjnG6Rv8SWSj6prpwzGXk1BtjW2a8aayoVwd9plX2mV2dWWQXcFgkV37HjIHTQAe
ei5i11zlys0LcJRnWfyL4pChhUNLK+OkNcFhmUu9VNXnSGe3mOeFoE28Tq3JOtOKy6tqWvoSQfwO
4qB4D4t9nLJ6xZkFfOiHI+x8udNSqBoyrmunVBbuJpBNirKSSgPTPmzkoOHSkI28ZKNhqxWjZwat
65ENJVhaNS9D4wo6Se/jZWKJku2qKevtZ0uDXandFCmzD5YEiNws7Oab4eiR50/J+NpEbotcfxA9
cWwAt3blOhdIZWfQep/ARYIilr3PqmvOfLEqeJc9hsxKH8HHkj3atX3iOLqfyW7hy3YDNSQIcpGa
natoyQOuo+AYip+b2Sgbq95UOgBjBI5oUSjzIP8gT/G0dx5QMDWCVxWYYjUqxAb4TjFrrEC9dRP1
00/SUVk0U26Gd/or5Kkn5GPwU0OPBRXmOZAzk7OOomwEXZREJrIrhtrjFi6bO6PSH8hGjam8eDud
sOVspoAMTMgPoAYAESkYQlaLbV5NrVGGSBRKqGZSLECLkSdw64FMENjQqJlKVxbb+hiPdNQ242Lb
5TgBOHaRgE64NR9Q3YSsVOD/ZDGok7VImg+LffKBfpQ8+k0mclI89Zop+MXVpMVEYXnBt0LYkFVQ
qa9UJcGqsAvmHtnwx9nlEhTA5KRmiaWhWxhfjbz7Cw+i7DC1aQ5pPr7O9Vi+gGrrCPoA+xzgnuuM
TG23rxl7JNNip542jNjHU9yUQtkztsEJRJ4+SEuAENUyyxwR8G4vdP6/1qpLiSpSMNyuNS07zXjK
yULxkj3G3yoTV1zB4CNt2sVO+jiA79nwwdIyyix7bEFx+SiFyLcUV0w6LpQpLm+tOQ60CNba10aV
i/vDhLGwY+AbD5wYdywYZV+UG9/383sH0WOA1vdZ+qjdegskwJOBUV+NYCj5OtRzC3KirD3Y+Eo5
OBCeQDkTM6/UTIozo+K4di1xFbi+c2jc+WnowXggu2Clec1T1NK2+PSO/GcvNW1XmtjBst6pn4EG
bJ51U1ZAnlv+jmzUBNqXUQbyCfyCEkRoO/pV0G8qDDqQvYrwQCb6vZG97P0IMNzpP2LBLzjH9iho
A65eupDBEOmmaoN6b1cR/yqY/g0q6/ljZQj2ClVUZGU6/jWrMm2HYnpIn4yPbQ/RC4uIvZHdvsxs
3iBoSC6ADAS7qYFMymycib8plJo09HHjPUD9bfZrU98eq6w+GRYPz6mEImSIesBvue9a6zCQ8pDn
UfStnBRovBDPutFHT00nv1AUkED+LmaQVKYhL/MJVHVtf+nkgGeSlvgHwTITwJZC7uZ9ttpsAzp0
CbGRvdBe2zG585A25VYafgtV6aLJ92WQPWRu/wD2aFCf2yVoLZa9ZFWVk76ljaCEsOuW6W62WnaQ
jdSi4nlljTpkICkUULtVFtjW4R8ZXojrhZhglpARmglaX+ozucxi/yyWbB206fwCdOdgXi+YeRIN
Urx8AMW4VQMFiESPeOg4Fw8WhGhWkCltd2MeOQ/koKZspNwj1RTPwcuMRk0D9yaKMGwlqYuVqKH5
fuA+4Pg01YanA3KJxog2qBlAAWMhIaFmkgKiUPqIUTkwyImTuR2glUjWeQw5yK1ox+hAtjIt3r3z
HIomow5F3Q3ScsjTq+yea0fxoarSK9joJv1Iti6LD8KYwuNNlm7uGoqGs8dtzpoCRR4h66o7LwYO
cWsptOoAth/+1W3d65B37KnrmHwRcTGbS6HXx94cwKShopKxuJ2UDuLqVqnx5DfFPCnQ8mgFAYI0
cXfgUfIY0urfUbjWruzadEB22BfPcRy+1pNefIewlrWxkW/eTyrMGtsV5HP1pwCXjCN2twNvHqSY
tj1Qmz98MBBvemExSJE3/VvGxne7AHkVinj1dR1a5rFVTZdC3WHuOaF1O1SO7s52N/wIuVvq/7E8
heC2tsZL7qy4N6/U6JptXpsGuzOJY9X+zhHwv4q27B4WM4SSyuNQiVcytciGXu1yfyfhIRNZ7KrM
+rbwwc+c8UtcVSmhkAzYoB2P/W/3dPE0Npqua1bUpcCeiTmwUZ+qWuva3aQ14RN++9aDOTEvwtP7
aVAm6kXgVg+Q9LguJodHT3hOQZLyI1TqJu5kpIPMgrJRM0am6+Eok29pSK9Sjr2zyVue4lKhSwIP
1a3VvrVRbmvWx7qzT13c5jund4LL0ogyDZEpb3FEnCLzryBl+Y5suW3jcEiBVS6/0vUlXVXSvWZc
A1SqVzIEOgE3n+QYNCA5RJOgrhamVtfwGK4L7FXjsgqhKapuPe0RIGQQphzwYYDbnxC5rIW7qerS
BMaaydQ5u6pKwXQ65xxGRQsR4P65zfN99n+EfVeT27rS7S9iFUASDK+ichiNJtgzfmHZ420mgDn/
+m+h5W3O8Tm37guL3QC5vTUSCXSv4DjqijJqfqWzaZTy+nNJRnJQ9xE2+7u5AZZ5SdE0oEA+XBEC
N63vRAeaMbZoOUNOCEIOemC5KonicQ1fi2m95OgfkMlp2NZtHwXLraS+ljlmuA8b8TEogRY6TQaw
yDnBbGT/103u/wN214HJNk6HRjP3Zs3m80zXeOirDHT3wq/2VtZ7+9JuXvoYyFA6RIk/Y5FNmNKe
8KO2RpYuEybzMDpxIRkKQxxcALvIbgPc5/Zwa8CuM2XZjXKOKbXrTPXmc9kes8z+KPRUUFDGSxZm
e9H46a2Jp/TWR2732NZ7mK52EXCHyCs3BCo8zQLV9KiZAbHW2xMk1ePiYSGDEGkks36PhdZNJfUX
p/KcWykS97GaH23ZtSmgDPjuA8/yeg+HsHJ2tZXnAc2tw9y91XVkrcOytzYU0gCYsyPapZ48WBBb
BvhaFuui6/jVciAP3HZNCysGhEYh+DUucfCGbl43XFprkcNUhzcQ9qg1d0KFkYU2puMByaJjrKHU
PraGJ2B3vUPizRUsmjKpzFWVRM0J2KZxz8d6b8iyOUHfBAgfU29YKKYDzWu9cSzvl/yv4SWn2K1U
oCJIWIF0Ier6ITpml0ijy/OW/z6LEjlioAsMBYkZEFIxClweTmlODWM+7Lbdg9kAYgiPrHdQQ+Pn
Msm+RrPvHn295BJzBnYAeHLzaNUX4VrduKJTruOh4lHgWVmzASkJI5RETxJdLn2AqpOxhQdYBmrk
v7nG1n8FimOGLlkeBxQAaAlk/J9pFKZ2jCZ6MknsClE4KGF8v5p53J9VUfdnOlsOSw6yevk2yRQI
kYAE5qb8BfwBFiZRI06DPtCZ4XTaybcEJjC3EgHWYGZvBAo8WFcxCTlPnbwfKL5f3sYYolMaavHZ
QN+hKzfED4yMdJfnWu6vGkAuoRwXIYgjxAr0NTWQzmzWTccUv1NTgXe/IF68LJm3MD0EgE6jL2hA
4+Y3sNxO17yaZZCWibnHCj9+xuYuvACL/EBc5obDXxOdE2h3hdMeulspYKeJc/Jz6J+Wo2g3s2PB
CVfnbGUAl55f6L3vm6Bw937PH03XxEY4hoQCFNOnbzTgwpkUbkvJrm08yNxlWrInRnEdlFl9WiSi
d59r4KJXs9VF2MzHBtRnUTA4Locp6TzIY2oqFSWxbUxWOec9Gi5lcSq96POhtRPodC3Jv+Yofcnc
ux7w7cC5gI02H6Vwp2NctTM0ahAuOXh34BOhuMiKaxuDKvK/5i25rK6sQ+F9L3O3u7RF3l3YOGE7
RXGdosDu1JA+zkd0n/UBb+b8AvlZYOrTCRT1CAidOsYhHi85GeRJIGUuoeWK3egUtybpt54/weIh
MZrnvoSpNYvS4UA5oMSNI7rUBQhu5UbC6PSStQYMkqwEvtl+BxC+nwmWbMIMq+8Rbo21GusHILAA
/ut6uWotV+4ZD1FWnJ6WcgeVKcCcq4/ObF3+qoBQWGkA0Diy/eShllNBDgXdZTUUV3BthnVTxWw9
TC7+wP6Yig3e+0NQFw54foadH6QyxJPIvWgdFolEhaF2nkQambe5f6GAJqQAdm8yQC82dV/hBe9D
9U/DdVMlFH5T+jTWCF0Pa4SdbbWPS0qJGtK8Ej68B+zFtqQfSoc4gy7uPW5K7yX3o+yYmioFgACc
JziIN1o25PdrKcs9ABe8+oVeUpTneTztEx+eTSwasImpQvgIoeqdTXg00Vkrze/CauwDQAf+xvKh
12r2RnaDpSnei4UyAzMavqFuWwKGko037tjDzRW5BfFH+dBy39qDFzgEOXPU1muYAhohGvgOKu/h
wTfCo6onFji2/+K7qtcg9h+e7bK3vIJEQm8afAdzT/kUJtkJfsJ8nUMPZ61NWa6xPkxx019h7AAm
HK85YCrIpYZVnjID/IE+5QdlhOptmgExcmMnu7BEyVsTudkqNrFmhqAJWCu5fS4qZn06tPDyOIf4
0IXt1qdlkObyiIfdSg1uBd+HaEPPVN+bfzEZonmsn7D0cKRn60RPzOUx+/ewnl1nzoPdZ2t4lfKd
GXnpw1yo7IHO6ICdLqgkWR9tmB61hhooVkfkOzSjxksxqAHrXKCzWvoRZvoHR7aUdQ0qnMW78Frm
Srd35/BEB28EcOhAp/Boht48u+cTPSNcBsFCDk9VhPVpN6ZvLStfiFbaYLkNs7sM3qtTEe6yrucn
oqTSgfJVaPmBB07ohnK5nksD4KZaB9upXyg/NtbgrwfcROmb0IzlTstNKq9fV8xvn0TBQfIcYEAI
f1jjNQbC+pzkxbRSOgQL2T/mBuRDG5HOaGtAYgfQjFEf6MwGchtCYanaLLmE5fJcgIUBpcw/Eymp
RkeeK3u6YY3j7mhwydMZLFitg1GDyoy6XBeAOd+vIcIhzlkKwiuDQGJe+jX0bnAgdjSd4bf/y/MM
vv0rj2/z0K6wEsCRhlTavXuZme+Wa5dLEsfajBzMZmKMRFOPHUxe7IFkGy+U+nSAZNKFZpSe2t/z
wFSt0bGv18urFl8sNIyjqYQxM16/hiGVvWI2iD8dM08DHKptNAaG3y9mw003gwZZL6lBjd/EmNQH
McLnKeRDt1+YgkQyhN3v7wEqkNMoDdAVOPt9xZ15SEk/LP7rNjTguUoCCtD7cGHSajvWor5MT8eR
hHm8CjVGYPQh4uG4ePZaGfYKvGsO8EG3TvHsWyc6w17LqbclKqtQ46r3lHOgJ1FvBb6y9zl9nuBD
Q2EjICImIOVsg/KHu7pzLf9iZ5Z5CV/wDPokYZmED2Plb1APFEe4BuFrQmxN4m2qxJ5XsgGEFKum
p8g0y73VT+joAcYPN9S4Ad4wca1tDWbtgdoOoaf4+T5KbqgU08h/zvvUqaDRda8XNpU7HsCfYfj1
KHXMv/bg3m47Ly/UpgVopUSH/sK1kTS5SaeeJQ/wLwPUkaaEVtQHLAO0k+ZIFyZrq8lG8Rmvzf95
XVX72XqooWZJfBHp2u1FtvxwZ4RQiEfR4U4foRAL9MPdMxpg1f+arK+lOwF7u4Iu7mrWJW5HTvkj
Q3Otmt3igVJ0UEXlbVgr3IBCgPPUI50Npfw0l/JpYcHYCkpNrm7u0Ed2/7z1H4I+5LRGN7w0PujD
Xz52Cu9T9Z/GaaDQ4wr0ufzwRwxfxcs0FfxlqgDPjwx33lPowqMKHjVzsqGQh3UIsNGIai7QIC/C
YNnjMLRwD0dEM+Yqh1dkeOWiRv28Tn5IWQYF3lDvc18O20hKecAfd34JuXyhCRBAwR7MrPyrnT+I
Hhq5S5OFmil0iIDRtCVWW0tHZcwVkEhZaGw8e4zPaVPEoMLYABMucRxCkrzpftKgYVR4t9Pp33FB
16WFzIORiRVwnNBpFvPwCDZiGcSplB+z+c7xKPvp4oG2KsIKgpPCiACp9uPnmdtACmCBsqENWioj
fvZ9o8jwbJWghWggdU88LyypYmmIHUV0iIjYtcS2hmdTGLMBmvfgCgXU+OE9Vuetb2MT8d99I8ot
0wY8eJe+0Zj40Q4C2iDb9EZz7sL5efpjZQ7mQQ/NJwWV+6EdsgD0QRMFsxrWK3oO+ZujHgEjwuzG
WSHPg26xe7OsAtZk6tDp0DILd8cjP4VOOvrxSSHEQ6yaK0UmfxeJ6e3SLJuuVmTH69Li5fvYehfX
iIx/cq/ez17ufivqZAxQJDW2PtypcT/oXZaQN96PoOrhEZok495DeXRVTQL8QUq6M8hHDMuJSYWY
AwcnZ51w6a1F17WPQJF2j5WJPUIOapvizaYx0C3QrdNPhy7bjSw0zqXZo5rlfS15+hWGk+lb2iY9
Gi91usXbJXlLZvSBZ0BoHoRq1ZcYTU3g0JM3rQ1/UoBzBTRNyqlbcw/kaRpN/XHfR8ZJSM9e8zm5
YV/Oz1BB5GcAgFGFcAiuTYlIJtVez4G2BR6p93GaH0IYWmKzBMcbHy5cc3b2MwkLVDmYyQNEkwz7
p23xa2Ob0aNTAOTssTa/wDfTei1L1PYpFDn7HNLoMpnpyUsYh1a2w8pxXpdj3T6VbBzAWZjZgVlG
8+QPIPWG9jcagzZg85QNUQjRuKhyHhyFOlQSFxsolPYvIrS6U9QD9Eph3Bn+bVBOQFFSi/4lqSBV
MIOZhkZX/zJaiQw6PHT2v7vOgjv4sv3p3NIZryCll0BMYgPO0nSCoxPokSBuopwAzJcB4ztv2uR+
2K5iOLpe6FA6VXVBKaAPYsg1rinH8A++TPqwhCLn7iG3jAPlaQYN/hWCmvMOB90Qvs24L81Y7kFz
W2ipbecGH9xfAxSGqoSIJ8zZRuBI2zINolzkD1HSmWuDp/NXFcfoS4rwH9eBkR92az/8JEK1Li+6
65Ql3wa7epn0S5BU2Jg+K7IyhyX5VGwotwxA2fqAp1R+vucZ22Ry4AfoavDTLFqgjun0HjexebKY
Awj0LLU0B6boVFRp08i/L/n76qECJTus5JGusXkkN5riHRQNpCcAcvjWAJOzzYDM2FMYoYnfh+9R
Y1Z7gxnFVppd8i1zom06xMUXSF1MRwj/Yl+l84WYX6LJqB6SedrVIuWPVQjwYeWiuciMjj8a0uGP
AroBhykXGXa//+boDDvlDgZWj3Qlc2zsDQsGMkdWrts6gsVx2vKjFlz5jnUTCmdQfXu2IHu35YAr
niHcGJ1KWMPurCwrbypyWZDzvF8z0AAD+mCwPHzMaoUOrwvHscrssF6ZPLzydAS7Gbn2tc3YTA5j
KurVBppw4OSQIRnNovEWfybwgWO19lK7XXfKih46yepTHYbRFh2U6EvV2XCkNJ2fTjVjRe1Z72Pt
/54qk7qGX5vEck1PFSF/r7OyWXtV22xaLQInNRmPsxgaI6qx4LKiD53dh5/jmcZpqmkKtQMA+UoT
l0to8D5PjHBbV2n86hv+P9Lo86dxTvhp7LAx8vys+T427Xb03fIrJEGKfeSP2nbVtt/n+huN9xZ4
lLgXdLCSvn2J6vDmdnPzfYZ/QJDV8y7NRQvizfzhQOPyKEfV3EhMM8nMjyl0UIOra7azxeCheJ7A
VyL1c+9IcVyyN9NM+zUkPQ9ZU8fX2e27cO1P+7kBAvkeTS2gmVOuWnw18fjA26m+FNP8xWRZ+NSO
eX4u4McdGKbFHxpv/qBqCB1EpvA1NVHJWgomibTadYkGKj54AP61EXBI7r902mpvODrDk744TeUz
BWXZy8MgrNe24PbrJA1ozPdm8mv42oqk+ZV27FcFJ4svaNjGeL5N3qXvhDy27Tzvajjp3eIOnxbP
EvPb0AOQpy8CA2Q/w47iOz6PIqj6yLlZYQzeXm6ifVsaMKu1vQaUJQ8s9Lkd60c6eH1inXI4bhd+
2PkryoFolKBqWlWHZvB+z4P0ew3tNEgkLDmanIYKdr+ze17yeTkwaI1zKC9Uqn6kgaFgP+a6BCwM
+gEH0QO3nEJw9dlvQFwQQmmhPtZWa3RJX7tamKsSgF7sPGJ1TatMk8lmYw+YRnxVdYbuDnPDL31r
f1h2wX7NQe4Vxpe441Bnhyo0KkJNc5tbCTD4pE6GiJob5U0n/5QC56xEowXa1NRmaCa+9nsJ08c0
M6+hPmSxMZ05Cny+KGxnRdMgc4jCnoNuIs2j3P0g0TSOpXDwe8a198lSxPg/HfpdMYBJ59sZ9sTZ
8FB1PQrGDhhoUGHghyJPnlBJ+Z1aBmsGT2oXUiLBbFUGxHj/zOE9SuQMZcJdJxQElsPsH3pLiw7/
rUqBaUpvcDpk8P4EOsxJjhT2kI18ZKa1ooiuqmDosQOP4/NVpYKMq4ECArSWE28HGri7K3mWH0Y0
lFauI5onOszozARFBWxFx2R7zw31PnWleaMJ6KqrgznjCeiAYigDNQkZtKb8fYGc0n/SEqbzph1r
MTgtAffptNTygPfYqRm4r9Y79HvnJ9Xa2O+6TH7EQxKAKABuHmvfYqwj8GqSj2YM5yLowZUmCuUt
rMd1mKANF+B1bgf3HyU5PSr9o608tZE5BNhgTg8MBf1wOQ2XKeRBx9wKyjEMQeXKf7IOa038sfnD
5Ej+gK87f0AFoduGzow9qM7d5+YJe3W96tFrODwO8aAABRMNtLJwH8u4nNB9NSGR/CcnslLuaj+6
md7c7gYUlb/aLUQhOzf+YYHfF9gxsy9QkLYeorKBKKTVxD9KzzhVkNIN4rb1j0bFsJ1gTXINTQO/
sfmQ9jLZ4IFjZwHcUOB+5IxQwcKO+0kVqJ2G5a3WAWVgn1VDMTsDU7diZQBHAfZk/ZpNe/ontSAe
kMXO8ALl7GTr48cVhPakhgfu5lAHLqxu2xqDOjTGNGBvYL/MCQM4vTQ5qhL9AP5G8navpiQCiiGR
AL32roSJCmi84uH03zH+R55CAaCMk7r22dEF0rkpQcfK29E+m1BHU35oHUsdudj2lmuaQ7NTD8tC
d/4u8NNFecYsq+Nk9vmhleCJuQa2oVVdbJg5Qi1Kh1UHlg+d0YHJEeurou0DK6uKBx5a0PqeaxBw
HW/ao6KUr7kfWa9wmPwctjFkRZbRGPTvTdpN37u+7leDa1mPPEntR5WN0XWE8sCSsnS+qsQzCl3j
vpWec+GOFb9Walsxz3xNhix5LdS20QHsU+ensX9tmvzkGJn3KObWfJ2N4h6ZvWO+5kJ+iv6MGZmV
vUxgQRRAT9WW8aWcSvfqDKi/sCz62vdxd/R4j0KvHhyKtIDYS2JvwSr+YXaeswbM0riB0/3B3Gj6
JmxDV6GG6EJ5p8o+st7/nJ99sP6G0R/wIEPzTH9oeZQbTwCbr82Yma9T5IYUgbyJnYse+zOTxnRk
Yv36ylACO8+Tt+tHlwethwVQBBzaG9vXddu+zV0+nUqoAWNonN7sNuOQPRANcPUI0fDIsv5tNpPx
lOXZHEQym95MA1sWj0fRzmoMbPDgugF+FRBCJ4pnfD9OJUyo4UShxz/FrRm/SLz94NxTv1tJVlyW
AwPe41MIQsR7G8V4iP5nHjuqBC8LeBXSCwsFuB5s4tlCfe7fl9iSW95i8whhYzcfAxt6IO+1rz0n
zPr7AP3GTZd09REW9cZzLIoXWnLF1VAEzHHkAwSsawC8I2dFA2Zs/ICjLHty8LmeWAjGfqjXcPBL
36Sh9djOwBS2KFVehk78PnBQ7i9pjR0t6CDTVtalAX8+OtKk4lRMEbtfQJfWFpZARtPfH6n02O3N
OT2f6HRZIH167n46rTIfU+Wkfi+jlvkCejAus+HREnnvKhn6S5Gi0aViOwUxiUX7Sof+2ERgu6Bm
QaNO4nVot8bfaDDlaX6xJ4bFUZDPKbzEXLhf6RYBHXrSuJxrVH3zGbvPAZ3bFY2ELaye7CSNNxQW
fesCY2iAUWWzMRjsPt1HZi+fCy+PH+ycPYBGJ599dAWfw6x1VwlelwfKiTluz3OUfUMzYC2a2Hsa
fMAX8x6GBUblW18dFdZbF/8XOwpBxQdhNZqA17DTN2gWJ3Ax8apzwvy9wwv/ynyHuXis9NUGOEYY
HOvkcgCj9TUyTHudpFDntwzLvSRu6wKQkHj3M5nPDMI3mbseKgE/BRqmiXJI3xQ0joNUzfLcQGjv
1EWmvQWzvnkSkAENpBDpd+FYB9cu7F+h6re1WRU/Jm0lm1cjAwXa6qG6TIATOmQW44de9I+LeumC
RunSQuwHo//lREWeZquRwS27b7zaeQAYJAVNE+U2UJb7WzhrEM9cVuI4O/Ot41gSFZEv99U8Qx9A
s1lCPMgyLu0rEVkM32920wRR1oXqwgvYnuFff401GYZm5JYKg7ucw5/r73ezzWb316ibOiDwoUkW
LDBeg6MpViir3hKE9z4wi/4SjeVmgfbSWQWJmftcCo24a/fAXvQB/MFAn8FqcZUMCXt2UMZ/HHh/
8Lr0NNhF+aVz52YfRjLeDV5ov3m+G1SjI747Udutse6IzjMkZG+RW9crSBBFWwcVunWjq1NUkaKD
p9JDXMX9YSldtVpUgAYpt4R6rkRJ47CkaBrdcqj5r1ph+4dWtuZ1lAms5+Dl4q5CFxQHASKYWMV+
VO0akTGsf3TsZ3V9hZWrvYMPZ3sPPT2dBgpD5fsWHkYryrl0STJxExs7J/p8Cy9j6oDH2Q+aSP9B
ukPbOOYBZdevy00pn1t2fhRz9Hy/J+X6KYWWxXBFUUR9i0sULwAa+tnZWEf0IhTPou3GHdYB8jD2
U3FD/8df8Sqpf7L2yDtRfaBS14F2l4urBb3SowEFHXDJWP/qqvpbpG+Gjd15UHP1Fl6NLWmXkGrJ
7HnVvkWNfFE9+SS9TVPw/M2BvEF5bhUDVb0aLIhU3mMaApSvCqbZF/tKTs8t/h+e3DYOL8WI9bJr
zOwdikoyMHJXXYQ3jc8xFEYpP5mAh8SNsvdQAOPvWAIUPMcStHaudYOiOT3fO/0muD/1KYYwzbck
xi9teUXc3wZF5vNTz737ZfecUzjbUrDwXNZ6TWAYfUCacaTqxgsXukprMTl2hWqS3waxUeBzI2m5
ea7FEZiTVxKUo/lhLpOzEYO1qfFFy2GxA6DcX+GSG+s0Bl5UvnrhDiKIgRJtwx6dspAPWErCD86F
QAv+Tlj8/TkbpihwwNE7/5WvpFk8FBLqCHqQ5ssyjPiKToULcSZf9PeB2h6NjbIdHgDLnj0koTj3
ljTzIKtaE9i5ytyNovKfapdjFyPZ+j5aQlZuXYi8wTMKoxK6uU+TC+oignumHO1N4dXxxvhO0i6D
bkbQ4R6OEMu9i8v9NUxzXEs0oD/4xaY3YMeN9/8p1qKyUBhxHwzDA0qcQx3KcIExpJzS+rR0lkSy
gw2Sj2+kvoIm0wCFeWEELsRlzlllAS5DA52R5uvUSyxQSHBnu5PXqXW8c1kpBlRR+WGrgT9Fnc2e
MgaVUS913R2FUVw7txgcIz1GBwvo7C0cZOQaQB3+xHxoefcxdHZje67PbQyNVDRKlW59U4YOYWhj
Ax+702uEFhuHDiaDrlWYlv3JCLHOozN4O+rFoAkTSR+KxAElPT3nrqW2xA43f3CzBOyM2jYmfH/A
jyv2AyyrD/BJA5QFeGC46qCpsxwo92danALfYI+82kCJbw5YhyaH3zDrQvZpy4FyNQypWAqUAeXJ
eY082Cj0WtfZz733vORZ2QJPDgiOwVQErcx5ehhgU/llBGSBsyF88SCx8zSiXjjptDLB+MQaCRpj
OixB6955o9dvjBLQqCQ0hkOt+cXwnDmDIWo/T2bjbW1psXU11uJ5yAfj6sTujiKwvsTzf86PXTj8
0nwajGonxCrFv8+ni/T8TN+fomW+O2fJVvUFrG50RT73u3JcATD4gblsRzllM8h46FHbBsdg1ZkA
U0E8iK96ZiKmoeXgDCBS/V4GFuLY5rmNBlA6/S7n0Tr1U3yvCoDPDNFSPZXG70vWGZCfDI156KG2
0JUBqKY4ODbE4SOR9jF2VP8Zt0NcHvCUrlctdzC+zA/7BAtsy3D2lq4ONDxKLpENISAdjRJ/p5Uu
1kgfHDkqJ1RO6D7KFBz/WUGUk3I02W/VuGbj2G4oN3r8UgCm99i2eL0V3is+oPw2AmWBxZ7xpWMV
sKojvogUsgky39KZQnBLMRrL0YGs2xAfJ2UDQDu15W+F+RpiiFj2nxe9eUWPvz4CPs6HiNxf6GJa
4+lBoSp27kNT7oBcRWV+TCHGPjSQZddndAgBi77nxpyNu2SIL8vg/3Pu/5ri+cW4jbtMASDjY+3e
lSC7JKzZlwlHlQsCkOeB5fU2K8v4qbOB1VJ+Xr/FNWxLxtb8x9ZsoErBERkI5MPceHxnx4159AcP
IjJseq96Dy7cUHKGcqLVvCR19cqiLPmRtvAYs3K/eizCvjrL1KjXNBBi5VAwNb1bMHrYNpZTgN2S
tsuVns0ZLBZRNasbVh0Noe2bWaS+5WV7bd2oiWAc8gqmLNxz8vxnY7L2a+M76ToOi+axtlu+G0eD
HbEfgJJcbBwj5aOhmOYmdIRjdkoHsCHtBgbgUdIOhzKC1VSp2WpJxnAQVoW3FLhslKODbF7aHM8R
8H3QhuvaG0Slo02dTDXUsBIswHOI02xQ5P03XsZn4QAR5mTjhQ1Ay7gcT5XKHEa4YTr5zkZL6y01
y6epGMNbCY1kfKG9d0ovs1pIP76Zdv1kzDK8Ocn0EKcV+6ihlXd1LOY/iuA5DOvoC4SSqovpY69L
u3+O2sAazRlxYIM1rCUb5lM7sH9i8D+f7XBCyaXxx11qsPbVMXzwdTP18T8mKMfWRqkMNXTU+c6T
9MC+HVDKyPsQqgc6pAFrmNhZKv+rwVKY4oXjtGFYwYOtzMSz6pV7gb78UzO79vPs5uLZqfpHi+H7
WJJSFINR1x6muDGcb7ysWUFLLgZ+DAebp/HZrEMPgrijvf5rgEKaQpN70QEqQTH0PYpjZAEwWjlQ
SwapZnSzeOsPef7Soo9+ikzU8bLMVS+Vo+znlAc0RhmVmlD59lN5ppzB4mljqjpGiw/zl8vvd5sc
63mG3YXVqReedv1zkm6wbszOfdxsIS02HZTe0OPLlp0pTyEgCXjkqhEMYfBv+lWlq3pjY/ZrPCe7
APY89pkbwJ3fR1xdErzHjWfdABKr9pSj6yYqE7q6Ykix9IvkKIDqpttQKh61EB5sG9blnAMMVhkh
JPxKINTNsEBHIJa3qQV6s8M28aeVQ76uHz5c1rVBPgHIEtkALc1JyLdRzOvX2cq+G8BI/Syb5oTy
Z//mjJXaQDKrPqPf2EJqIH0MHWw4Z5sDjFpl7Tu03iQ0WN4F89P9VKJzRmHSxNsUVb0vfdPaAKaC
v5bqaVDHfBsSVwJ8OImLJ9oooPmgmZrab21+MEAnuwHp/5PydQm30dTM2ZbzFJv9fARMppn7A7wu
fp8JnYM8Yn+AKuD/b1ToeXQXJuyLrEyItOh6VpPDEyNNRyjn/amCgSUfQ6ZtiYcfLTiYZ8p0KYA+
uVNGZ9UW1sovZftYuK19wq7GWaeZ0/14d92w+dEy5a2x0zGxFC2AypUgk9Ow3fgAp9bGK0QuvZ00
W8C05xaFytQ75VN7nVAjf6SDiJX96GXVmrttiXr9v3n8yiwsV4d4v+RQQq6g+9rbQV+bl1JO70Tr
kzL6mhaOuJnoKV59g0NFV9P6/KErQSLvzaPqZ/FVmu+UtlXj7qXpDBsK9dXKlc4Nu7D6WoG5/+lq
F//+o18N9Tkz53dR8uZVuv0WaO3qfSxTWCZkvbk1pF++D3l7gjhCBJlqG3j3OoL+hM6nDW8D10Ln
mi4HtRmlWlxepV736XLg6E8QXoheZt5gVYzCQWG40Cxh2S6brOjdq/2TLQV7bpRZPuRJBUayzved
VawbKxyPhjvYb80Pyip3UkcfBYA1hUnoggLgV9bDjO81lFSgKUYVTThqepe0nCDJi486wJrFu6hp
3i21TJpRu2wn5gmMB26vqsIroRNpPjpQCjoB2/PVrWxNhkj78uTZ9dcmt+tbLpr6RqkQqUqnZrcM
V2D8AMbUgZzgDlNx8kUMFgOdyjnEQ5s3759yNPFTfD+lrFBZ7QXe5BYn0cyrwgahwp8d8yPu1myY
ko/UqrwgQcf9IYI80jlUIASwRon3hkNQv6vNjyJ0p5WPpt/NUW0LoFAT70C+Ml5aJ4DNVw2wsEhv
QMtF2AECTiRlK74riChOSSTeMoZ6TopGHgAa8a7zuXo1WfIERbzyh+9B8T6M/ekxLyrnlDmQoaQB
fFtiAG+/u6OswTbT/CGsUW9pi0+BJsjMfHdt13vGP6Q+JPhRbtOmN95a3t3voMLGCcJeTRc4QENA
NqxqcGLrBxdP3h1g+CDOC1ic7aYSTUVHlRK+MjoWEdqF93hCF3Vn6fi+CoS/GQDpI5h5XeWBvxXO
83VgSl7BneJYQaKNsAwAKiGvadjxVS373wN2Vs5XqQf+uoIGotDFQFlzCNCh80C38pKWr2toThyk
yV8nw3DeOTD0a6jeoCCFps1XGygbK+nc924o6106FMkuUZ773k+oCcK67UsNgeRj3fpsTXm7Gt/K
NoyemiqXDyAfOKu6nMBLM4xhzyzb2IPwNgWDV/EXw/XNix1m7xSFrRifGeBQeogOpeWf8fGzq9Fa
/CWH6P6qSH24guEleehMb9JPx/HCe9c/OR4g7jq6602CMgBDKvAa7uF/zrOFMVxgcfq1meb2YRwS
e59ongoDmeeN4yu8UnU/nE0dog0Wtj5kJuDVCnJ/CIS1TgNi0WxQqqr2FI6Dd4sdt97Cpa3fKWLS
EKYfiqsBtu7DqVd8KHZJAfrh/3F2JktuI117vpU/vrURBpBAIuGwveBMFskaVdXSBiGpJczzjKv3
A1S3hlJbHXYvspEJkCpiyjznvINEcxT0GaGGV9xkOnggnfTcQw/3Cvl/J78QmhtHQmnr0JZefeUd
XGxBbyZPtsQPVorJ+1BH2sVxgSavqnGfFEV9l4ykQKEAQozsvOoudVVx7ou43kxiDD950mF9E07v
NWX8tfb260jczWdh9OFL5YEBOoTz8r3xo3I8Fzb4u3zg/A4DhHqZcPfOm1Iobr0+qSg6Z83KMFvt
vjEH6+i5MEhdgAUvpgSFrirxKULlNwVNg2q69dSizr818Vg4V5qfnltzcrdRkDpPbpJnq2EWj/06
IKP8xa2CfGVqksg+AIA1FNpz4nvaM9y/7pQn3ERLF+catAz7SOyWbixatN/DttyRN0nWpp70W81V
4ftIUx/TMvLuos6d7pwo+1OYVvQ+appy65BjOzBr0KVK5HRp9GJyI+NrP1nr5dNuX6gVKmH9pXWy
9mlw/jq+qUSzH4pY3y0fN/TktmTSecz6ykQ0haKZfBhJOD4EXWc9dBjLaF0tz0uv9HNoMhMi0UtX
azliUJZiwuqC4/KpoXfQM7cUr4W/v4P1urvRGiTOx9qxXr98wK2hSsudGQRIxVnTH9HUjx/0MLPX
UubdGQVB/SH5e3ycx9W38fl4T3njhwG0+3poxr+Ob3mSE7yRTizWq83QNfiSWQrNbdFrzxGzyDqw
reAmm68J7nwPlP2nu7Yqx+eCFdc8miOSdDt66vW6DWN3NTKeYRv1mJdW6TEENBMMgG6Mz1mEBqsp
Xkyj8s5RG0JImrth4YH9QjMH52+6lQsd4P/yoVZ4s54zX718yG5lzixS/NOHKHnIR89wDpkatX1n
B+hfRal225W+WPdMgB8Kx9yFQ9R+Qfn0XdEO6UsbhYguxHFySfNwuokSK9rVsRm+c4cyXAkK/V9i
kazaQtO2dhZQItEcG/VqGrvp5BlwF6Q0KCbr0Uzk2fWrstwsu/W5r+kOUH4Ad6Flyp1Lfuthqnr4
pAA8P1njsNWBnaBoG18rkIjvKw1rqjbth7vCzpKDEPYAxr42rn3emyvXi+5VklW3qSP8I4r2xiEn
k3qLMnawCQpp/hEbWEnpY/21NyjwOmn+eYz4oGea7SMlLt4QJJFXRosW0Vj7Klg7ybCeeDdhQjV3
YwcNvLLF3KLv7m2zyu/R/dPt9j6Mk+5eYMJ6l3k+odfcm8cjHTsdUTYs0uTB0lX1BFOveqqt5oB4
THn3OjSB79aAdB2XnYHCnw+QlbNZ9lpORiCp+1+XnRLey9Ofyw7MWiu+IL3xGu+IimjzHBhZf6i1
yJm1XTA56mvYEM30McPXFoUQwzsRWFgPFhHxMu5OKe4Gg5+AV7TiIyALlHua4ek136Trln6T6tNf
3aLpXruv2apAUambD7YV6jZD32+E7XmnRB+Nc2Q27jY2B+2xkaxErNKAp5+aGykQTCxcHjSrqj64
CucII8i/YD+dr2pF5BxYAokLw3jROk08zFSX8zKet8X4YWzli5tZ9s6p+3QzJi7BTyQ/tHg3YFfm
xcT8nbvrcTG5YflbIfzOQyR0NT66jW+tLE03H4ZIx+49c1HwNpvuxkDrC1LJvNnMcstjCr28SbR2
1eXe+6Vm9b2E9QNGe9kT63qzgbDarpfu96PfVMiWbjofLMzox4N/qLCZdYnuZFSvF7bbQmgrOlSV
5wo6SXGt1jYDvMdX/tuy28/7Fk/2mfqWzceo+ZjeSDEclkO8JisjplUQSPeyNGWDN7AWO8OW2Nq7
RHrF7mWzNZz6iGD23Q9jr5uN1T+QlY+Pb7+MBa0FzSHz18t3J8XYX7poq836/QKhHZxVyy+LaP/S
TA1O7pUKIDII91XgfxkvVbjNwyi7fj+0D7DyKbJIHpcvWz6QCrK5TmIXu2XMrC2SqClS8vD7JdzH
+RTwUHmsg4g0HVG6f5EGlz1Wok3h5vv+Hz6EErO9zlVtwQ1sBevr2rsp9CC9s1zLXkEt6T5Jo7gI
VC+eNUnhZUQm62BVrXhnF/HdckADrXOleHHfeVmKcI3ytE3dffWN2tyaIla7oTIp80U6Bs9yOumA
1E5L1w4stTbc6GtRjvGqCCPxbtCz+LJ0PR6ZJ2O4J+0DVRZrrY0RZsH7yffqFYpQ8uqIHgXG0Lh6
cMbe91Uhd42pp/ulG3c9VRJWPrqHPenrycULxY/z+vVUL6fVyiBLkR3zjuEU2bNehrLWkzubEC19
/nbbQKtvGA14y5mfYFvhOWsZG2D657GlMZwyufWjeNwFg+utvu9YPsHSNj4RgT4s416T2au2ysZd
R8RzlbZ9gjhinIa5twwtW1OKU1Gab5ZOmA7NNSRxel26fRppx4J60DL+esS3nZwZc4ePIlLu38aW
reVg3nXxxs0Qlv8+tmwlNXauGn/IBmuAbCURZ90vSErdQ9p4RVoOGKaTrVzphpcFfPm6A8aqeaT8
eD+TKu3Nsoevibe2FQGpddE8+c9//ff//T8/D//D/5Lf5VTW8+y/sja9y3EYr//Xf1Di+s9/UVCc
x49//q//2OgzoGhoCZelsq1D9LfY//njQ5j58+H/TbMjIDqUbXZDEowrofTiJfehEQdN/tDWcPy9
cNpGqcxfYhQZzk7liVU9ZMVL1kh/j4RZvAu6ACMNrHvQ9sYwEZzlC4wC64ho1ohNzd9jbpVbx2A2
XFyGYJ3UCKwkL6GbaDtmv9d9y/C3zyzf0zfOX5/5Nk591Dp+P/Tb+DwdHJeeEPV4SDQENzTKBmTi
mmSl62n+oGIw5C5qvZsxHeLd0l122M5w1xkESkLJ7KEwuUtQGT4sveUoXMXiGS2OU/a3L5qCOQpM
/fS4HOJl8ZNuKLnX3bi8WZrFKLDxcY1oITKv095ON8sOgobyRtVegM79fHQayOmo9YAAZzSIpUII
bDWqTAv8w+IWprQ4Pr9iQ4YRiREjGOASzgejHKrtTKjluCs2vLhDAHO1XXr3dhu7m8KYxu0yFrUm
6PeonfkWpX1cussO7D42lCmq2+VTKapq19yyDg6P4q7v0mLTzYZXbdWWZ4q+t6+z+bfusrOZj0iU
eD3idUaP/u6isVfdL4ctQ2oyb626qO8HDFkoO8cnvaemTt3BBfSYu2oNXhtZhYXS+7qrpqr1umsZ
rIja8/0yWPfTU6dPH5JolAXWpby7WSb5k6TIip9Gvf/9IyPU2yfGUrYDWllajmEalmH+/MQUtgjH
Nje7XYu46M7mt/CO/rsJJu3SumFwSn3hImzWk5V2/NsaIP06TRL5gGhvtvPxgUPnVFBaaYYvoovD
Zx7zFf4ePZIsTUrI3MIv3Ziz+qpbxOBPlbDOLqK2Gy1Vu95DrI4Cv/GCQNqf8eDcIsUcHpTshvul
8f2PVIKLOxLN7Srjbj38/iS4v7w2LNd1dN02TcMUJiXFn0+CzV/gsCyqdgJCiLap1JStxz7oToG0
WlDfYUDNF8/SKLemk+xTcQhyfesMenvpCryvKjnsnQQOtxkIeRocdamcVLwSGF0m/BUoo27fpsHR
tie11TqJmPjg9ehXNz2SwSjxUVby1jKP38WDOx4n0//iS68nhMzdM2/s9xgeJ1s/cLqHSNXFKh/x
0XZq9WAYm3DoAnJ0hTiDrLYOdUB8YAIe8Stxi379g5Vp5q1tauqILP4fzGji1swMApR6OBEq5ncG
1qew3JMzflnNph4K87YI8vQICeJD2Q3Txemd6WLPjVcWDUFcE6/MnNp3VnvaCwIuXFwKY6eSytEf
Vj3su5Z3rRgD2A8xdb15uK8sAwtlWLzLhyrBE6LX5kBCU8teULZJZa8RTmHaIsjwd4XtPzbltNLa
fJUIzXyfJA7+lxYY4t9ffVO+eQSURJnKwFXLFMISiBL+fPUdldR57Y3Nboz0dNfPgvfjt0ZmtVpP
kduuE9NPVpFZR+s87KutXBwdBydDuWFVSs0hvfx3YwYOl25wPxelVeAWWsSrTHjPTYyJHSZTwXXy
NP+qhOFfKytKVr//QXK+XX+cBZXkiVbYSpgOU6Gw5x/8wyzYJIIAkqLPrpoG9NRSM7osTRD6SGcA
/19xo8ndMjbErX/j6nIL5y97LGVQbcqg9XZVOaSPoA1bKDDhQa/ddDZE6c9jhi69QiVmTWHZRaHW
dS7Syp1L447OpZobmUZfbQMxKkNDhJYIywovSffnFI7o5upKXZetFrsnsqCKkvu8Y2mQBcHRZHQd
tLXmjwYRPqpo6fKe6O3g2n+urQgz3laOd5iyqRsuiX/fu22+QyQrXpVdWj4C/wbPy03TGR3MW5Gn
59wbZbxZNpemcy08A/EP+GFsXlGgl5yhC/P7q+E4v1wNpeOjavECkza54TdXwwMKh51DghWy1N1b
6k/RXL1LZ2Tu0hDvVdt8srJ1QT36vmuUizj8cErnH6eP8DycSc+3UrOQK/LqWhwsNSKwJzdZAIvH
7C11o5qwxtlQ8kB7Yb8NCu9Gx8r4oKehu4Jmue6EjTpNtNEgl23UkKT7yB6cpyjyx33QgAIjJW4c
/NrVVsX8rs8LxzkERvOp8TUhXseWHXalNp3btpQfOUwjLbeJKXiulY9+lg/XY5vHpnlJtKLbOjre
jCFTHVw+SOOTBuic4GpF7i1cVwbSaVkKSi6N+4cB16gVojNi0+LQAn+6ax+aAqVmJ8B8TI/Tw5Q2
5raaESON4QGqHyVTTMh0uUoC01+5RN+UYlo1baL5nkxG7f3vL+Q/PFbKYNlhmvj/6tJ25wv9w2Nl
4OnVk8Csdr4q94B43RvDl2bFAlK56P/Qb9Kq2vOeeSq7qDj0cYRmWl8l4B0QmcGp5+/NwIyq0zJY
KNRpULYdN1qEm1NuwbNYtpam1lxnh4DoxQ8k6MnXHU1g793ikI9WsQ9kYR78iql2tDBoA/843FYA
h6najtuWuvB5aQbDSc99jj0s5H/g4PoxNOWnYWzgeOSzCpkm9e4cODRLV1bbBhuxk2uo9OZ7M3kC
3LUP8YE3Xb7yRNccXQrdTu+JU2kaM5XEAzzNBe9NGJxYK04HdDDsf5mvnbfztZIoAppM2Ir3nLKN
N1fCAlerlZNfkoszw1PrT/ie2R6s3haFJ1tT/r0nVLeKDBv/AVfWWKUg32gjkG1BHbxqtcfT4gfl
FiEpndl5HoQRnVzztKKC2nf2mkhnWtu21h10QgX8POqaFIyh3iW6YeNdlxUh9QbOqKEyuetmKUPs
B/xbJzWKq14e0RPOL2Q980s6wb3OTBK2xGUbnAz7JxMByyfhhCciG2LMVmavjNMfGKavfNGFOrqM
lgk3k5DhzUJOtsZqr2ryXkVo/8VtdoOEUNgYXmZ5Yme1HDY0ub/pEsEbIYvc2+8Hf/u8w4phhanH
uEcuIL9LI/3y+6fml7UV18rWlW5zvagQCfFmgRm4VhuZrpyTE9DP8Jv2dsZo9U9tPvlHeFL9epq7
ke9f8Ls4LDMIrwpzq41oqssqXy0Cq8Msv2oKADJAZ9LT4FKGUy4EqWaL3qP2KFEiO3SR5Z2WBl64
dhpECmdNknCE4us+CBuFTIxnPgV6eKxRIT6iIgheGzPtmkourBaUxy23era5LCxomk2iadNBdsI5
qUCr0fdou5PrJD82Wdy4VDa/DS7HeA162LDQ9uG8fhzmleQ0N0v3+xh2UE6CFNvfx3zfnTTx16Au
2mMwRIpaFXMawA8ADi7upXUKGci0MP9qG6PLd264MWYrVSeMs01OWLVV5FOOTdIEqyVKIbz0dirM
x3UpWekZOukjR8+8K3JTfyQ22GQWJs5RL5TxIGNc1fPsw+/vAkP+wyNLgGG5jrSUI033zW3QVmMy
Oo1qd2mUeWsnbMWhcWDmbUuhbrCsBZKaFDnOGdJaR8YUgK/CxSfqys/LGjlXYTVXbp7wy+5PRh4M
vPbIiqb1+AA1Bd3XsTzhERCcAkSc5rfo0oRm3u6cMn4fOM1wbQpOYYw2CbDH6aKSKeXdNV+5Xg9P
eLy2VgN3wxz8VSeH6Qyn/a9m6aaiJ689oZBZ9/V5lGl9ZlK9C7Qw3MshQymxT5KHwcDbAWGtcDVq
wjglhouN8WR+ohA6bI1qXc7kHVQRNtSM3KPPqvRAs50APXAh5EHxBkvKRJ7kHE9QZvBP/kT6f6Ca
nsdddxKp3l3g8+/NtphOPkWYje8ZKQUdt90OXYh9UgZzKQhyakhIYlVCj8+v45PR7g3L89deGlWb
NpwXZ3Oca4TaWelVemziZkg3WEXXGBlC1M7QMtvLvBTrRjcrslIiu2maWsvRtaK+mvnmuUMItcxR
qB49pG+5H4+p73qnzEfAoAv0AHJYmp34AzOujJeeDHcEXMuKJGTWu7FiHxBk5TTVTTz3O2cUx6oh
7Wk79VNQah80Ly9myGX9VE1mtUHYadr7pO1A4IOP1bjKN32l4lVfE4Kvo7pC+lNvLrohq8epRngO
CUm1Rk0dJx/VP+owJqrBLx99iaJ6E9TT0UWlaQekZ4N+QXkScxMSp5yWrtun92QWu8soko+kKqGr
xk7z1ATP2ezzy40KpvubZT3LeofKLc6bgcSUzk9Nlgg0eYQCz++fKPEPy0rXsaVLNdKC+KvmB+6H
1QjqPAXZ1r7eUXX10ckPxpNlYRKs5+VfW8sYqaiZidrjHhWfJOozjy3YZF7T7uZ28ufnLJ6mQwa4
/UbJZOsxF5wWTxzQ6WDntJPQS5NsadMc+sQ6FWDEbgocNPdWnj0BOpEnwyaCdPpwlVTUqiatOJjK
nW6rXDUwejFVavC9+5cVgLB/XVQr23b4j4ZV9ZzW+OHX++WoVYWywcPVY/25sKYHClWE6nNTNfyG
pesPtygYCMQM/HM9lFsdh9395HeAthGb2GOg1a9yvCovwRyzD07nXpauMSGWpqHV1SGbc5MN5saU
5bjLnYplbJNV2zKyo62lR9NT6EABaSf3EE52eI4JNFZTQbKj0D19rdb/ctGNf/rZyjYBpLAE4uL/
/LMblftk3eEKw1ztdnKyeuqVU3iOnOqLhbuOnZXrVDok9qxRrl2N4v3SOPPWpFm85E1kezBUt+bw
NUj0T8BJkHREnv6UeZ1xbAZTvZsQSABKyCPLouDUzOtII07gzfjyI3TLaG8CcEHqg8YvWEv9/lda
vwbkSjkOiwYH4x6L/PHPv9LJzMZDpB6JzMHQ9iKxwqs9N+XYOfu+ZNb34vY8xgG5p47X1NI1fEy4
ciWuRV7pa+5v5HUgt67brL/vEaS7Rr7QDqkDNNK2Jv3oTigK5HWjkOug8UVwYwMvuFl6RTvikIDG
0SpMyvSlR1khBMtyFa1LNbSy21WA4sa7nkDsOum3dbgj6PjYZOb4HNQq2iZdy6Qagp41Cv5ptO/z
a1CubEUh6vcnS/zDLeEy2XNDCBwo3LfvgVwkvqWpvkHm3kTdIfMxNpobXENIyJF42mWoi5wK9AhX
cF3lnmGUqJxtAdXuRh/AEmIgjMpjGnmbQXTqzmphRLOTSl99Bqfv7UNhlHcTXsJ3UYUx3FBxVSw7
Xxd6+4eK/rCEPZ7buM63ArFymFv/8huteXHwc0IDkzOdsIsMjc6d/yY/Z5RD0StV8D4hj7c3gXLY
lELLfl23YGaaNgGSNzfo/4ADaPnN38cwATPWup2Ya79PkxsxuMaW24+lBtnUy8ylz0rScV3ooftw
HZPIht0pQeQjqh5eEJ7hAQD4ujikUR9wVz2eJbg4IMVv+mO58fwMVP+Mxa1knm0Gp222sYRL75ZN
ezBnKnngJ4c8Lq++5W0jzbP/P54XV3KSLZvslc4J+vl5yeO4zYbRhdoE7uYMgds8Wzki6HVpdOve
MW4nrexvsFPP14kj/asNGv/QeOkLVjIByPq0HTa2SEtkWadby7bwLTWYXCj0dvYpVDEgLWXdpwVY
ZXv4nEeF8zg079CMGFmJMdtMWMhB0DTe1TGyesB4m4MytKMX1NtyTLwNFkmACIPOuMv64X1U2uTv
m+SzZWRUo5X1pYvza2lSqi6c/KQ176m4K2eVWP+W6Pt1yoRG4OpkeV1dOSxDfz5PU5HpRWWTiel8
ZNBgRTuUykdAV2Z8O/vsPoLJuw/imCWQZebHKs2DkyawMyxBF7YGzn0L8tmqFcrv+bD38i64BmES
XEEtX3W//dqbkX3O6rY7BPwGlBFywpsEORc5pNpVQbre/f7xX96FPz8a8KsEqT7elCY1rzcTYTgZ
YWVORb1DpMVaN5bagrBNT1Vii3Od5+qUQ9UfyLWdGySkSMTbfzVugluHsIOj7tigQ1NtuJsA6dxV
dWhetPDM6wAHxtE9f29Ua28niRS7icir7uJZGOOTGuBzAFUjaVfLJnzwAR4IDV6cADDDgfIRQdBM
fITr5J/nklHaR8mpK9pyHfrtxSY7dVh4Y3VSO5vWzMEnVVb+UMdoq1bxeeY2bl0yXas8E6ASamcd
eE0//1RU2HXNPGmek6Jxjx5ZkIrgGmsG6tJ4ua0Co/fvzHaKXpuqDT4blOf/5Q0l5on37WUwyeyY
llKK/725DC0WGujagM+POV3DJk6RVMZTDcneBKHc7rM5dX8ETqVBGzO1q2sRp2qtOpO/gifYDqAD
JnWcmO6O6E1+mkjVnJdm+LbVklxCCa10trYpohOkdwARbXRGtz06R9X4RNE6ukCGaSGiV8GqyUi3
A2Faqby8/5eb7h9+rSGVobP8cimaLMHeD6svKw2cFmPcateLyVhXPqDs1nV60Eoq3vk3Y+bhuOCm
X0c/uB+zvZ1SR4tKivQjd4IGzesYIQsQVMgeV86x1/L0OknZUaJv82ONBrzX5dnaT2W7p+RLcq0f
Xpwowd4Wo5s1hZpqPXWdu3dFGm1CjM8IFPWY2J6GUleDDwA2WiManad+bkDQuTsnB0sYEk0sTQ5O
6KIKdO2mcbbDK/C67Bu0F8cRelwVP/gYZTm96u5wRZCHjJLHJp9jBun2zUZm07NhYucdTnlBqGl2
RxloWAfIPJxzp3KblSSqYyiO/3KnWb/O9yTcxHzSqVPplj3PlT+c+yIgBrUwi6DIjA/5TO7SJ7s/
BFLuxtxN1m5tUIyS6LQZQ/G5cVR3GwrUd6TaocOXvmSoUm7K3CBvWTgfC5GLeYFHWa3TL9oEVA05
VGpywHhdu6xXjjdufU0fj517p4eehWWhexSjAdl9bHFhbfX2JMANll0uDrY2iHWJboyw3e2YSxLq
Scqp0axNWcns0A3B5//3W3Gu9DuGFAYn5W1eAZeBriiKtNrBCOYPwKq1StuPsVVCtjTx40x0dfY9
P7o1vMRYI96j9spV0aOsu/Zc4Xbn69lhcQZpijI4OOmCmJHyXLvE09OUFese9llZyPydPSF9hjms
vxkQ1/Kz8VNDIeawTISUv5MTOPwxHMXJEfm9m0BYIk6OqlXuorwu4gRoT2sQSSKnAES43pc1dhB1
AtfVM6mUzeurfhQfPBRGdku+a7EgKoc43UN6voTFIE6QwLQtKjnxyi01RBBNY9znPZnyFJHIbeuM
6gEyqHqYom1Nvo0ls3nTQcG5oGlf/MvCw/610ERRwzIM8Nnze+/twsMtopHEmjYDTCFX2kP64PjV
n+mAdE7YFrytA/CSFljfCxhj/Sg8/aZKrPZQO7a1Ir8T3tlV9wT69hymLiS5MMUu3jUPei/7A5LL
lNpU+Yfd2PGG+Wyi0vk+Mi3xmPGQdpn1Kc3t8BL7+p0NknczKnjUzEEvFeXmU5c4ETDhAu9yv4So
VVhYykw+6UNFodUvmfvTT9YQD3AeyHc4sVGf1ei7N1PWPQaQks4uSRInspDx99IYDhqNiVgQKSMB
EMgkPfP7e3k5XW8mEYcijqAizwqUF9XPjzYl17akCs+j3UgCSkpe2xaZkbYtJ6BpxCFhqX0ZVPk+
742IFXjEGe6cZkduGKoL19js3SeQrryS89IkDfTsJxFl56kDggO0xeDzkPWq4mBZ25oV38arKu+P
lMBilU8lsTvaUMIYAmbr2X+5GeRtGdeXRsDArnyDqwq3PKyim9//cHueHX/64RTfXUPYgioZtgBv
F2Y8TXkxdNxHcrJ3Rja2N5gmCxCq2PKWYbhrgCau497t1vXY47lY8HxGcLgp0ofxphwQ00LKRzzG
49MEUnqP+lZ6aHxx18S9vuohVGDvlKCdbvYYArlxvEMSfDc4+CmVgAOvozbsIsoD2CyH9m5sS0As
vE8bah0lUFtU4113/Mw/aL4Mk7mpBnMNBGf4XFfOPVYEGmp/I9CSOOy2gdZnj6m9MmdvlEzZ6ckC
cthH7g5DVhTXymDrDTlB11AJ7EMiLNqU25F7yp8qcNMnQBbWqSmd6vD7c6x+yZgQHUpneVylzavn
TQw1Y84jWBfJzneJ963SvRSe7l5ky9LKAyC3XrqsTAyyqZHmXuAHWBcTJilH6SgkTfgns7k0nl0n
6Etk/fZ1DCHfbcHqcR3aUXafmbBiPc1udyLpsvtlDAYeOGeipi3JIe/SGqAhNpqFNWSUQ+6RbTbd
xS4yDqw79c+Wf0KflFRd2Vl3biK6DZSeAKESrHT0RndPXV+5p2WrHabbWMlo/33cBPKNut983Cjr
r2Zn9bcjU8gKbfT0EQytvWtSzT1BR2kugY39eWZP3XPmt5/ypo6PVR8BVCaEYP4K4VEUxthuNRE5
z2PXIVuMPMihSj3nGdV6OJ+dWV+6YMjP8AqfVaULSk1ZtE40ZzhlUJ6AMSX5RVn2qXCVQVqhyy/o
ucTxnqtU7KJZgFdShIVRQvXoX14qxq+JQocamTQcW4frYgr1ZmmKgmWhCZmGu3G0AmjwgJ+bMnmB
XVohGg2LbWRefy/LdwIS0EdXphOFjso7FhADnrTQu6uFqD5a9YSWmzL1i5lO12KgqOdFAV4ieY2A
RulkawML9PekG5/Gyo/9VVJypWciioonDP0M+4MMQli3uuk/+Q30KkdzixvDbjakqorHAF0sKw1L
7GPpAQLM967RIAXb59Uti80dkBKY11pqhVv8jPV1MQvOYeCO7J0m/W2ErY+ByfkTiR/xbu4RLsUX
o+5exlILnzoj/qQGNDJee73Rkvn0OCnzTm3o3BvcT+LV0u0VOaMy7dZuNoo7V/iex6roo90G3a2f
CnqQaKqVqNwQipYGj5Ms/CuX2U56wpIgQmtyYTC7pEhW3bRSU2uCzkvVPVYZJWG43X3QQu2m4b7+
2mreRsaa+iSIkeFbE19Hda1tY6bzc+ORmbI8lAQclCDffJzSubV8PIha95NVA99TqZcc0lpq4PdD
EM9x5t9VYShJcdfeWbqZfzTbODv1kzvc8E539ohvt9fS6eTWRhr7nmc92Yi6Ld4lNjrFaTvm74Gx
fA7AsH0GvX7kdsANt+WP10CG8kOpamKW88WT5QMioNVZivZTWgdJinhBOJxCoxoo2LEVf9safPQX
fv+GM+Qv8b0yQH+yHCRXZLiu9SYlnslg6hxL97bQo/qNHdjwhkJkNxeVsVf9sToEiStZJXGzkAra
JKCPsMh5WA7p5Rgcy1I91bOnxPemnLuuK+oTKKHV9/HFdcIO/raVWLomsmHl6zFL//vRfREFa1hW
zebNDr1wnRVSYOOmmSVnum/Nd5n7N2OJ5punon3qFk2aFIu0DaXuj4lnRocK67NdF42sEormTpmm
96A5SXWVVq1jpcO4Tb5vLVL0B0TvD9diZJLzMwMXg7wa/+w7cRqMzARJzT31ORB+vl+C8KXpW4m8
57IJ3hRDqdqssXgiRsd2qTiFNWurObPcxFmzxjAAdIjpVPYpRh4dKQTUz6cFGzlaBA8jEV69y5D3
XHn++JybbnbuZhFUr8k1PGibGzJTDewohhoDy8exQVctKgxz342Wi3CAOIzYtX7wQkQLY7007ogA
60NNeuEoqtK47aLY32g6L5oyaj9C7awPZag/650jiQz1IlshCwJiTzI/Jw3K+oEfAlKZxQvS6km1
ufURHpi+8frGP3RBBCVN5OTzWJ46ZON6Hq8m2lKbQxJfNH97y884x9x3BkQPHbO+MeZm2e1kzRxs
zv0uCU498u+HZYdRTTDl0wyUNCcdY3mhrcUgRXENVAgHf9ORfnd3jWDalVKVpJHTBFkk3TH6alXM
wLPXTQNLepCwzm5KI/bImIz2svuHY5bNJA69YCMG0uGD5ZfbZdAeAGb//qn8dfpRhgBYSsZNOFKy
sP15UctcGZq1r2OtbuvT1kAN5NZA8c5aSQx49cxUFO3IP7519fC2wvTMXVKK9oBYNSjYuYm1EcK1
prFgCAtyhZPH0njZRBw8SFbgnEnXYo9yWgaXrUEHCzbZziaxkj1RGbXNuUEL6swZ9h/1aLaR8uz/
w955NcetnWv6r7j2PTTIoer4XCB1N5s5iKJuUKREIeeMXz8PKNkmmzR7fO5maqpcLm9zkwtYWOEL
b5C/ik2Tu6DZp0sJRc7Ny0T8rzfo9PYFrf6jrOYGq8zu4B//+7bM+c9/rb/zz3/n7W/89+a5PH/M
n9tP/6Wz+EdTtuWv7vDfevOXGf3P07mP3eObf/CKji1x1T838/Vz22fdP1D267/5f/rDvz2//JXb
uXr++18/yr7o1r8WxmXx158fraB8acVb/hPFv/79Pz9cX/Pvf52Uzc/H97/w/Nh2f/9Lsb7IlmUC
86HNSQgjAc0cn19+on5BiZGD3tRU1ZKldVlR9+kifkn5QlFIpTSlaIYl0en9629t2a8/kq0v1E4U
ywI7BEuAHfrXP1788nc+8vuL/Ru6wdu2BOwCy6D7qmNrBnxUBdL4dmlHECPhLEPSar3JVZ0M33Vb
dydH2ORoYTnJka20PvirNOn9eAd9MTaaJAwL46mbaodpsq0Br97WU+Jgd+FF22oTGAsgZYdQ0jhS
PEfr5fPR5bUw9arwNEyx1bUy+h2ZCB8Q1FWX9duEKBtkFD2bpsI2plUGpxji+U4Q6CtelHG+gj1G
ozJ2SzkKhVuLpA5I2gMg3VRpEWgncLdYZuftiKSmM5RGwqkawDlqka7A0ja2rTAyQSVOSppssEoo
0uxEUjrUdjorIaSBmJkGyoWQTdiu21U1ZtF3c1T6IHkCSzR7talNyFdkczELj0WWiiaqttDn6jOj
qIb+nJDedOuxmwxb0QpLe+S2ANYlz5BHHEWV04xccC7yk87IIoHOAN5jsy3HFvKRXktKTUsoModi
NNxQgDcO/wnjPLcpxPhelKIa9+JODAr5KwCYyNwJVsyF3Crmah+64sBpPCU3kRBp97maSDA7Wyvc
VZpq1rZMY+fRCqLlRligoO6BzrTukLRZZ6vAKK5D7Jpvl1Ga7kS9NjSg0mJq2BOKWBn1ibVTR6oL
ncoqh4ck1dStqLXjWTHLWNGmXJTOkKWWcC2H6PT7SgfjwkEsX9/1M6z9uSvha+NHuslUym4o5qmt
p7YZl6RQNbmE5VHe/Mizyng2hwDmkCG0V5YVtNdmm9e1l2qhAA69aRvcW2BkFGD9k0C3DXr3yom6
ZGDOIrWL77qe1p499tSDCAMQb6mVILmfkrV8Fo5GdyMJYfGt1UYVYRF9zfq1ukNYGn/w/Cu3MF4D
Sp9tm9kQ9/Q5lBu0/i9TjHH2Y7uYZ5WCan8qS5VfCX3N7tBKn0fNvJmq5tcBCxXbDFLJreouPwtT
M9xqszndpunSn83oedqNEEd+lpuRV5WtaWMfOdpGPpC0aVY1Uv1DgWk2ItT6g17YtEuob4pcqzyQ
NsHORGPXk/F5ISg2FlftO3FjycwUVDZUwiYrOy0GszvRkcpHA6I33Yg87gojEG74Pk63eQjapreW
kgy4UtwppqmmtBCvC7r5pwUeQF5cChogaqX04aVZu97MNDczo/IkV5SKBrYyg9LMQj+PrNpF0ydE
12SiNYd8gyuzKxw5LYVtgies3yb4EtcdSVvRq7dzm80neHhWsD6ECayhHqBwlNBTYo3ucZoKdwS/
0nm2ZNhnZkF5oYlha1uN1W+RhEI1nnKHS2NN8BK2p5eYleaD5kt2dWCtWJOl8FUBYvtkJrRhTaC+
QINRK9CM6rLoemQdzBZrNiqpu6HWpuc+E8Un1KAnpqrtr2Cscqvngo7v0dBCZJ/cXOuAeMFCv62G
PNz0Y5mfZGVw1yzdjFL2KPpLlnc7FCq+55pmgfWU9LNaSayrIdE1VEgCTK0Q6fW7oLD2ckA3yRYm
E0OxwDDM+LImt9F/VFqHkqU8cP6cIdVKoXGpa15BbQsDo5VJKFFkp5T0g1NFgA+vRCAyA4gxKstf
KE4DuPUniWlmewH/9m9on4RU35ROuKyAqDw2vdbsABsHV6WQ6N/CQM4JNDNKEoGl4u4kEQOZ6uy2
sqm4dMMNGLCThQGZSJnYhWal/QK9W7EeoqaRPZpNVIJZUZrponmTlCQgdfAgYN5VIZY4YNFkAhLb
CKVu+IWmtyeA+NAEtwrykkFfYj8uCpDZ1ihq51WePVZ6NezmtB6ewBujoJeBLJyMub8U696M7Dxi
Tk7mTI6TEzQyUH7kGMLFRUnXWW+6+VtkReYN56i6SVp0bzYZCO/RFtWu3NG67X9o/FvbxUo7Z4aC
HT1XCUUr7TIKTVE/xhl8f4lbpG7UXKldrNDEA/aHCP7RnEIu1cbFWcVtncQXnPjU2lAV2tRHqnBv
C+brDf5msBdg86s71BR0yWorBrO0HzKI/HL49Sp4+hOjvKVAvrul345wEJN0xQBOZX0dlMpOp9PM
BfPvYdrgDJ7ksGb31u5oXLL+zX+Vbw2iMOKztcAkGyAQCLzeRgZF16WU5cc1LmGhSW69sXLbcnB1
kzx1H3mZM/xpg/1H0fS/jYLfhNcX1XNx0zXPz93ZY/V/Qbxsfhou30bPf9s85k/x4+sYe/2d3xGz
IClfDItWDDAQWVFNfe1U/w6ZBUn/YsoKBRCA8yofbC0B/4mZ+S1T1lieOjG2QguC0PJPzMyPRH0t
zENvJuS2YBD+BzEz+uNvFguRvCURrnMyvWw6gvu3i4X2Zac3Fe69onI7jtGCWIzGaqnlCGxsjOy6
RBinhMID2dgubbpdM8yjkyoz7dShfEra9H4S5XNkC0x0QYGhqK0rDcJJGuBVOhhajMNZ55m1vI20
kIq/KdtKGgL6Egpw2hi9IAYSjJTJ4qdarziz5wI6XYe2by/EN3lS/+xkNLGtUKb83ChOMZpPk5Q9
pWnqaur4qKvdz9RMI1vA5LTWkqCoLuhuddYtTGzFCbXazOG0SOpeBV63gb6v3qY6V+qkWdJTr8zW
faRm/cXY9kQyaVrc69EUQAIRhOpKqBJrV2ES9wAFUr8Yg8By6izuYMlkAoYFC3V6RKcGVBuLZbEl
a1ArXmpeFpc7M3GHRpuAZ0RjD+4kxmgkNunboAYQUTW1jPAuGiwqmg0wqcrkpglHLbiRkjlBGz3I
Ytx5hYRKBzqU2rdST7UniQImvQ4ovRAWEyy7lDr2JaiF0NvoleVZit2QUp42Q0PXGdmsC7NYgELX
sgX0YBQW7asx19J9bFQKjj99SYGTQqL4FOIIfh7LQoEIZRXehMtIodSyGgzfVewDwdLx0HZVgjcB
IV/N+wggI74nuiyeD+HUXcCVGvb6VMJ8hiFSOIImxPclg2+pFIUnaj2jzQ+QcGdNVP51ER6VpemS
S+Xojjg72pn4uT+McmpYdj+Bs7ZhsC5nVMlyP2pGwTUGDM1LSjaqrfWtldjVKNAYb4XxocJj+7KN
Wt2Fiadh2C0Mu6Hkv+pQkzd9A1woCMc+ZsWqwv1InQqjSAMdQk3vLixZiXZJNOGFI+IdV2g5kjkt
ck87xKexUgzpGOO9V2yQ7QfYXEUVF2TVLzu5XdKzJEsRr8q10emjNt0vepI81PEs3Ff40bu9lqSe
VdCD0ecyi1xCgfsRK5t7TYqHwE0AqqJBjEyqKs/h5WTqCFghBIqFR1rWl2Ou1vdzUkOTz6LgIVdm
7UGxVsk9LdEHEJP4stpGbazO7ossREC0lLl0s2GcfhlmY5wrLKfQ7vidwUalcHowh2SAi5IuakgX
HJ0AJVptU3UqQSlaaJdEiYrXWpW5mcWu7cGTRKOtkulphNgRutEWCc2MmvZ5LusR9PtiUH+kU28V
7tim+Ks0xeQPpWTaTWGgq6KqiovE7HSNI3V3w0nUPkTKgPJOU5GhJ+hV05+J9rqYaH7cVMWlqOTy
RV+1wVlaTkgA4yLjlZn6nWxiucBo1Yy2bdzFJ2MzK45pBEmgnhJLq740YrLeCdaAKI+u3ywywMdQ
pJJUSEG9rfqeOnlb5JuuMeZtABXAD+Z8+TbF4/lcVw1rKqwLTyj78Fkw4m+qmH0dI3OvdfmvspY4
AWnTOl2YPWVDnnttNaCUYSj6aQ4DxI4oSN+glcyMQ8V00rZC0yiwRl8qww5mmCL+aANAbWqOeUY/
abgYmFVwkgrD6KpZ/hRK4XMkcUkzrObOWj94+SCVG33M5Gs1QP82VcWrXpwKOwMzd1prBb2wea4t
v9W7+ZK0OLOzZGJuoF1WaHy4jTHEXoangIO+Mk260DBgsDQBp2DSekeCnLcx28sdQkFRhFS5wh5F
4yDICdCiwuRvvsKoDystf9licmvj7KH6ncPGPVL6WKtMr+Kb98OtUd3rqE0nuEnD5apxwdI13+Zr
5cdyijdn7SWu5XWeRrWRvB3xf1txwLz9rhy+KRy+jumODX9wY8IjKVWdt6VJ5Vad6hndTlUiTtvd
0Bu7Slc2lVgeGfNtoPr+lddS1KtXboAioMcwXymQ8YfU0c3w2Ddc/8K/gsb3I6zNnFcjBFYAlZi3
Gp0BZYB71Skeaof5dFo3/Wkmd9EWUWzfPDLssfc6qEZH8YzUUbRcJTHdydrRF8v5z8u8/28Gpjq7
8N/XcWHVPlFkjV+Hpetv/A5LVeULSDWL9ApYv2WqqwzF76hUlb7QeUdliv/bkgG+EC/+IyiVv/AT
ir/UNTXEm9c/94+gVPxi0VNYC6+GBHUfRMl/EJTK0rqF/rUYoSYSMnOYyDTcaZIDa3y7GHmyEWVe
fbYXKZs2tWAOWzOk8OwTkMR3+FPL91BcRPqqhVjYc2qobtFOFmpgWZjswqrDNVORVKI8GfTec7yI
5japKGUUIFR0DzkZSpCLoiX7IQhl5URGbmKbQou8ntFtBnCBBG8Ni1BHz7czpYrzulzO46IkJNPU
bLqmbJifCSAaYnfS5H63lgrj7QK/fyMZC5GmG6gpIhs0U2CRURSJ8/tJQMiRTgtIv4TeXy+C7Ega
JbgzGhQkuPwzHWvkxnD6OskvOyzeNlKPTOWaWeBKFDeeJSKuD5W7tUMJnmgeCTUGOAasLsqLQCfy
qXIn6gRXuGBithHyg7SPdXsO8MEodHV2BoJ7J0Wqy1+sQvkhWEl+moGShNQ5aJDATRV3YiRotTNt
UeOdlFxxuafbWlFSPCtT2cN+Tjqbkm56nKB9380RPkTYDoMHquSl3XRD350nZRm7AG9iN2vblao1
yWdTigqQBtTXtvCb8YumRmFQtALhJKmT8KYyI/zGk7RKd4Y5EpI00wzgqepd3ECTK0qYNBSDJaKy
V4VuWsz6aaYVwhPMAwu5h0GMbmvVDCInzsLpqkmN9FlGhNMZMAraL3MEnqho66uqFEOvCBMiV8WM
ZInGsKCheDDO9TnoBgUzKCSrBoByCqEV6VeyRX9C25tabMWOHs0oGS0DDgRU/b1xKHUBRIoi/tJU
VB3DoNQUpJz0lka3IK54txY/LM0FFtfcR5qW1Mg5Ttkt0uoV9m2Spfc2aCM5Ps1QBoOpD3RJOGmW
csC+AFAUqPj+Op5w4rBpu0wbGcaXj+p/cVkrQrJvgDxBIRmUGAkGpczQUOgRjumYJpyt1Ixf6wxF
uu71uDibuqq6qhpLvJKNsDrDFV3bY0AwOCluJ24MdPBigef5PFT1ciYDH7jRgrx+RFNdemora7rD
8bz6Be9keSrr6TnM8RHW1zxlKprpsguM6KuY1e23lBK8ly9RHNEdVlvtehE41E8l1MYdqRBlc6vJ
oTq61MsTWLPLMoxeOBl1sh1QWzc9dS5FymJqgqRhP4iqareyPDr4leYU/hNau5CH8w4jE3RwWEh9
Tv2K5AuvqrotMmmDJRhl0RG98+vZskRKgSEkIUdsC3oBIosy3ORVGWLiIg9Rbsu9YXWPmVIo51k9
jc8lci8hvKLlGEj7bdRgcMaB9wFOqAKoI20/pIopbR33eoN4o7oJt4U/bJVNu2s27ZGK1uHJeTjM
QWxUDFWiZAogpxB3TCcjKqNEjPhjN6vK9asL5fL3cfw6DlLeXt5/XsmU0NGA/wbK8qADNSl8BqXH
3HaNGdrzzA091WmdaZv5gld5+Z12vtz3Z4kPM9qPN6OPnvUlYmd+tqncwEsvkrNEc0Pfui2PIBgP
QsT3j8ZV9TqaMUsjS82CRzPPVBjWGBLvpW1xnyVb6Qq9FFtzgOvfszV94tPb8P7zmVmjltfX1/oR
EDAiz6UjqQHGfTu6kZXgWWO+tWVu+h6MQ/WE2jPydj50N38O7c+Hkz/66K/HW3/+OnYbrQgG8SDb
nV/tdKc9A+bhPAvnyHRa19I2P1v7kYEdOhBx99qluAcPtLg/j0y6/NESf/0YB0FqEAYqCmfTuh7Y
1PvoYbaceDtc0inb6CjFnglOsUUaw81ojeKc7or79oIjJLrSt/pecI8WQtev/Nl3OAgjNI4C00yY
F+NCdiJnLp3AJVs7x7brLrsydp9/Bumj/WARrMhgolEmeSGlvPoMmsBaEPWez+DiPOxleGHaqEQ7
+FOy4MqbcWv9PDLk+gYHb2hQW6SqAZ6e6uL6SV4N2eemlRh1LdutJ/k4/JzUOCg/12fDthbIwXRS
sIa2Hoqxd4F3ZOy3GcPLHns99iG8qwXbSKmJseWNvml2jQsGf8tqcyBytj49RX85m7fREQGLd7Eh
mwvYrLgCERB9eZdsjmVJ77Hno8bYJNqpAKpYoOdbzPCqwN2XYBntJSK2gj1CW9tX1es6LHaBfmuR
JabTt8+n4aOPjpwGsTJCNJA+D3JfmYNG1vtJQW3gq1DLBG+6//kIB4JYfw4zSTYsg2I+dMKDj6xJ
qOgZCLDYFjzXHdIgDhEIx6rgIe19SYfENXedjRc6C8CtnMy5K7blrn6I/eB3NvVvU98XJZeD9bbq
h/C6BOjQXA921BSAl88zJl/daIpTnutO+R0x3yeI28GpsVG85MTsbMhWx9P+A2btn2l4NfZ66r5a
66nWZJ0cM7au+rrmJ1fttne0i9rYU6bGae9C+IGI7lci/8gzN4KdudNW2vTFRUvl0/0xNb6kUZjw
xW3miEfuwo9OYBNBDUDICrSXlxP61bNRjlGQwNHZC3rhIp+ixIEXUwz5fCW8IFgOpv/N2j+4WJpq
qBoTjrWtnvWgKh19Bbm4g6PRzXPW/PxoreWDq4wmEvhNVAn54ms6+HrS8zyZiMg40ygvqlfR7dqR
y8/Eh+ZeER24IBvZV7zqLH2iRp8+ff66Hx0w3J4KAQb6QqDk346tmoIS6wJva7XRqVlYP+ulu4lN
LjP0KT4f6qNz9PVQB68pLoFEJsMWW0KsJjUzDFAfqWQvnan2pYTN58iNHONRfzwofWreTdfFw81k
0j7QQB7LiBmWALFzJ87FHbI6cSWuFmq3n7/ii3Tku8WDoiREFgW41WGnJxvwmKonpnM8WXzDpyvo
EKTtQqdhtx67ez+IBQyNFhVUJAv517WB9XrdiIkclSDCoG3LReFoYv6zAtmwSOVXbJhR9huvrQLZ
9lA5ciu9wJ4O31Jf2ZCcFKqpHi7YcQaSIacEIW71DVyqu7jLrbIVnOw+cgdbvwhPe1dxtK/NJvTN
5dgG/eAcgHhF0QK0s6jDg3v72kMSg7u0ZtXuT/im+gkmjJdSblM/3ngwmE+ik32/PfJd1xvm4I3f
jHlwLnZTg2YhTD9iAOECU5LNwh2MD8p5YHdOtTkW5nzwipR5oBZg8LzWfA6iPCQoAhOUBqo67Wyj
cmMHIJcaWTzyIT9arhZyOxAoGIkW6cHur2EHREPLOG0z+hn2MjhQbQpcD/NcdeRxo3ffgbLuBRSY
0ODZCUF27Ak+OH+4coEArOE8qNmDe3fI6pklxhMU43ABpopaS2wveBcnWmrnTWIXPQI1C+xZ8UWt
xh5UkNMGaZfc763G8ITW3Bz52B/NPj1h2JWiSj3KOlhgktVnKGuRFqNX63e73NulupM6qj15hRe7
cmcXm2N7+YNzyjLQOFljLpEK/0GIM07iMlTrmCoaILhz16nfiqeBGDljkx6JMD58P7RvQZAqClDO
g4O4yMtCZy1j36IinqXg1yEZFwW0xc/n8aNXYgUDMkEGzUAH7e0+pWut5noErrAxRtQiOH7BXOuc
/5UOqQWmxOfDvQ8SpVUQgHtU1SD9HH61ngaNHM+lZGfWNpIzR1KOqaa+nzdGoFoqGQp4A/Wlzf8q
AKlMA4h/NiEXDdVKGQUHbpMdtcL/5EVeDSO/nTd1AiUu0IkAYjmeqObiFfGP/8FUcbCYXA7EOi/a
I69eJM2qZViwy7UNuErhPGFOobifD/HhXJGiiZpE4oQyytuXkDsJcT0VSyZ6uy51znOjXG6QmDoy
V9L72AmwtbgeYSIIZ8rTb8cp0qRH6ZRxVjwyusAA7mza2rDUr4Dfb2Y3dxPEv7Bk32Sb/tjo6055
ey28Gf3w/BT7EB1yg9HFE8GOnPY555QwNqWbfD/WEfsgJ3s71sGulXMd26XV5EqzoQZulT000OEm
cCm//dBt2c/9crg8NupHnxEFVxh0OvhyRTk4CrNWsbK2yThyawp+YeBXA1jYJDyyWj6IKHg5S0LU
Cmo13Y+DcXIhQfNYhMo1X2GDuJF8wV7FXe3BDrhoFW1T3FeecDWftj8bJxp37TY/Ep1KH31LblqR
Qx91LfmF+P1qU1BvD6h2Nmva1e3Es9ATnMkxbSxRN8fCiQ8WLTNKhqchCoAA8+HmGFWhjA1mNUxP
Jn14qCXreinVTRDGu0ADIBovd59vxw+yGsKJV0MeRBTTHGaTaqVQ7VzDXhOMOLUFFqvoF150FR7N
Yj9YOIxHaCop+BPQ03q7L5Eoq0rgSZJdWemOCac4pZ+YlngEyiivEcrBDlTMtSBEaYBa4GHADSe2
yCEXS3btjZ7opV5E2Rse3IUu+p23bv/YR84o3yuSPV0at9ql2f4+Bf4/Lu+vlbT+79ufTlmmf8Pl
8xGT4Nct0PW3/oHM04wvMKGIaqhoUD5bKSv/ROZpX6husCYhAMMkWUsRf5qggkmnk3o3ZBbSUhgt
6wX1pwuKuMMXi9IIt7wqs6SJF/6TNuhLmfhf60e3RI3MW5VMRLTABxr6wanKn08rFAVlevJt7prL
9zZ22gYV3F26xE6V+AO1VfUuM3BvvUJG0jDO0PmnkWF3v/CKV2efEo3+NRbuImVyMIfTktGxsm1Y
gIoQSnDZJ5KwndUd3HFIE+ShpNo/FdApyAjx51xqa68+wuXvZ3/dMnjR3Tl4JWI6mbodeRDp0cHW
qwdEM1BJ1y9TtGfRcm192Yu9avAhXk+DX1Ve7Iw8d7mnqrCJnhHjkE8bJ3S1h0WyJXRNbrLJJcI+
OXbuHYgevMw2aThVW30NC/kfb0+FAXcUPaXrfbnkFxl478YXl51pncvNj858isKeiGSnrGaGKmDD
9LtanefznRxvu/GSp+/R+KlhCVSlasfGJdLnNpy0C1HBV+Ky2nITaqXb+3CR3ALdfb+LSl4LcYSm
uWvL7z3CJog/WdnXtDvTQl9XoZ9XDxIy9oXgwWd2dBkJiGywF2ct9UTLSSf5qB4eixvkt6Hx+3lY
Y9lXd40Q60UTgHC5HPzyEckVN6LAGOGU5y/zKTrJxK9oSntg+jSvyexom2SbyIPW2XsjXHb8eLMr
mVN8AZu2+3z5HDCu3j/bweWklBYaqhHPViSnev0ViCoKByT2tasVsV3ucuJfX6b6GbokvkcCgZea
xeHifb1CDu6pEAksIAWMXqNdqtnAE+oQZNUOJmymn5XTVVLY2oCOia26i7TBeMRE7Z1jHrCiFrt9
eZmaNkYRXQzyW3kGmif91EI3653mrpPOKjB5tQeD6sikvS3FrJMGqQVZGEw8qKO9Kx+DL5TUJhOU
67jBzQhKh91dpp5O25y+qmGXhhdFjrZJL0NnQgfWVUu3UNFaPhaQvl9YPAdV7HV/AyM5TO2gRLRF
3PEcIU5xeJY/EJT2SHG4gXw+BEDiravZhc0MSx4BR1a8WXqfT8WBUPmfqSDvI5MlHKew8HZtI4mj
0YQNlOsRUjGOwL0zyKkTtmiJPAmEr3lTrj9Q0soJezw10AbU+6emoOZJjdtEqd+JrVPqu1Z3bg0/
xeh7GvZu2tW2UDauCp9MiTHMRImLWnwFrsRt9Yvme0yeES4/l/E2n7d5HsNmo0MWtW4IPaywzef5
UflRjsg3fRevzQpx6e9VfRXfh/KdFJ3o1VaX7UnwlJNS+1kI54inp/3W7PeCdZoWtzCXDckXyyNK
FQddxd+ThQ0N00U5i8bdQdwLEVAPITUzWYGHlyAY0Ty3tfvQ0yI/1xywlRJiTD5mbH5Nzf8J7OqP
4tfa95nu0Aopn6LuyA6ED/o6ouKR6JyTTbGAkNilGnHwSFY1IVSiKNo17KUg38vavlzwULoLrHOj
2cnVZQAwIBMudESChlMJkZpsM8bMd3XaWYtdp1+rZlOiQBWCLplPNJCRkbBHQcM2KILKOy1DfeFe
rd3Quhjnc4SQ5OIi7Dddd23ID1qxsYoN1hhO+i0xnFxgq2zRNvFmZTzRaunazM604roprqf4SAbw
kva+OXt0CUYHXSZqIvp7bqsWmpC0k0m6Lr4tIMrFHayl/RzYLFQ3czo3uBK+qTi4eOV3A8dO2fBS
h2Uo4WN5itBUg1b5CaCcM/CxYOhvV4z9ozi60WXJhD0CedF+Fe1aL3SE28833Uty8tmjv7tQ1D7Q
ezW9gQm2OEhtR6oTUp3o1FMRISXxHKouvazGK87Ts2z0C5Kbats8EKD3oQMRoNtDsPyBbWj6bfqq
32Jg13U2nAEcAlN6nInd2VQIr3WaO/pkm+G+an7CXQP+A+tXBhCN6FJni0/N+XA2Li521cdS0QO8
wbow+TwEDnwa3aDefVCsJCnKw8oapWtiGBgSEOUc7PKgYXI3RD5bpQUnhuOILSGNXdgFuOQN2oJH
9sdBJvX+MYhNX9/dbSnNwkJ19lretBkBh51usQ9HNddRNiZWjpfN2dE7+d31cvDqB3GTNeNtA6FS
vk522aX5qNwHHK77bnGRZV27khwbblC63d3qlAgv1Y2GI8f6gVDX+9c+WGFVz3KUtUXiEfBM76qd
0iN7cb74SgMGChn7CIuMleaBtkJmFwvoCAqm6B86ieip1MpMH9dYM70MwLtqCKuDSDC20nIhRDn4
9dPIK8dfMs7IRnDdt8fgG8bblPv94x9ENagodUk9sbeR8gQymKf3QnrasnKd6EJgBRvYh1ykMBXM
AkVDNIxQmrSVM6b214xcRMx3TU70c8wO2wDPSlePXHGw1+mmFKzZXGjEmtkmgBc/esYPJMyiq55a
BQ0QR0lOfX3EnZQlazfXpr8snvJ1PQdCekLiSdecaTTXb9mz1oV1ibS/rHlRQwSayg7qhCZMzJdj
o77//Ng4cEJ7PysH0ZZaqUpfp+DXRtVPZYyFbX9q3bgi5ksERwxPADsGqafcw0bPvykNSP9db633
ZBl5K75HC0/oFqAsW8z0f0U/2q8vhfvXkDk9erYhEyCMG1KMz5/8IO9//+QHt9RUYNG0AiOugSqO
TrAZBkctnQGX1oIikoYczTTYFrwGx9qAnkw9IyLmCBU/9hXBPla9fx/QH2zQdfm9Cug7OBkBF550
rdmjN+VOuzjp5DY/cVgov9K2zegbRJvJx7oDweTcA8U1bagcK2j1095wJCKP5Za1tDkyT+tp9O5i
eHVoHkRj8SAUpRAr6Q2pnZp7CNw2sotaa+R0lr9idZp72hkzJKOnfEf/p7ATT24dMtegPhrdH/tq
ysERPuCekxamyDVF0N6gA2BDeMYNYVTtBPl4sJR2xUKafVGCN04En7rGaKeS0wO6OBYsv5TZPpmb
tQLx+qPNlVQgZarxNAj2k/u6M+Ch3kkIBGNueYx3r4QQBylbfW4rX142JZVyHCISGq5+eNcApPQV
00GDxbwFJYm0il33dvec4fGOZhJnQ2grj9WjFZFOkqE81PfQjrpjcugHgJF3e0E5uJEsLOwsVNTS
GzBhs50/9pQwnGVruhOa/ISTG9lN3eQuTR1xexShdORqOmxcdQiz6jNVlJvhRxXTjbV8BQBY5baq
reyHPerJTvOINTqAb9MmZ1VQEjhSBKS9/vkqf0FRvtp+sRgpwdgyA1Xm1O2patA1s83vPJBMELpt
N4gjtYgGZU77NDwYN6Mnufyfg7fsEMqY4Cnxua4KMtrKlb/yT3Nrp1462QJMSs4RMMS78XsL3E9x
69k2N2luDxfKtnwcv063xIKx4YQ0LuvKAJzMpJ8m+p3WIl/mlINrtG53g+5Sm9rNg5Zd9AqU861F
d9y41NQdNYs2gVJ0r5i+HG770U5+jd+wOT9FeykD14sVYx5dNtlXLbyXS81uWsmfI7ih0T4xbkQO
v/CbUfyqp71pXajNtlu2WYhWm3iFrIjdfE/OJU/eJ5t63umtPSn3Mo9o2dD2tcKJ7qKr2rTLxptw
wTk3r6cHuTmSHn8cnv7rFDpEKqi9VoZFySKx0CjMXFwn8ThaSlv4QfxEUP11RIbqotp2e7nEtedS
h8l9L15G55qTUPbQrx+qbZu4kgVqeSOoZ5HklWdKbrffuIcE7lVXF7lwAeF1JNfIr5wOiNbnNoqw
y7RRK2QswJpsG1TrqRxJR17vJav+7CA5uEYXw4ysoOKQbXzAcZObBRxt11RLWoAtC5agjqF5sbVv
F7s/wz0lPnnpLVyUBLGDg7nYCI4ho81hp7Gd3Gub7hy5br7KpDvjRQS9cHGw5qpzJ2mc4ip0jxak
3pbR/xwhK9IQQIdEc/MgPBrqAqdHeo7XradDPo0cRI27XWx5+XS1hETWgQSiw8QgxC2u0Vle7gpA
D0Lhf35dvS8+rffoq+c4mEkVJeFGAo5/ra0MXkd1jD0lPJNEiyQEpkfhLZ65n7fGg3pUS2+NYN99
xVdjH4QUPWogIJPWwJ4eFHlee43kn3JtnNWxHXzrL0k0tsfu54Ou3vuJPwgcqqIEhLFmE2CWZxu4
GYIpXnqSO9k+IHbhYnagSB+FDh2d6IO4QDejFkb2IPPBheleijarakIiebnga+XXFb6T2Il+jnKr
o3RH4KUvF+snM/3in/bquNaQYMvlGN7liJqtm5I54NMB1kJ8XJPRqreFdoIcvkUj107Hs0TpCOX6
+huUVQWu5S6qfSO8Cf43aWfa2yiUretfZAkMGPjK7DFxnKnyBSWphHkyM7/+PtQdOuXKie/Rkbpb
6iqpwLDZe613vYM5kvald94qvheRmQabDJwp28tL78qqnN/8T/d7USgA0PjEovGSGksbgbIYoC0f
KrNemXJsgJLopDIaC9fXDPkN3v3VYvdfSOavr+LS8LvF2ismsml+XopsN60rmM29OB7E5U6VbQWs
4lXZRmx++rxFIgulYTgfp/4hnexCsuTtNQXEBXHon2V7qbQYskDTIlSSp/qzWRfH6GP5G4Bznpfm
9ugp16CZa5+JftF9ntN2gM2QpKeJ3FCijBwyUjckuj2EjTEdFnsaKrvZX/s6/51X/L0d6RfbYszI
KC6mPjkFj9ljHBniDUljZrZt3msUD6flISfS2VQduBrWyirf6AtfiJfbndfjXvTi0+qW5L/tsFM8
fAo84TRtpE3+uCB2t/NqBPvWsjX996ow6t2AaYA9z7fj46g5gmogQReIEr1pn4K3n9ezdm09X+yy
XSHEZyJY559FXE/hH7rWbYV985y8IuM4p07TmvjjZxoGk1a4IXjMETb8zSA4Le/4l760ZJ02x0lX
dk9ujmhMCwijJPc5q+hDabYrgn8X22KJXaq5gMLKqZ4/VcjcS4Nl0oDHnmMv1/6ce89+YQidm7xX
v7qH2RXA0HTHF02dM92sS7vAqLU+hasnGM+YIumFqQ/sDObSdxIBktSTrK+LyZkex+c6sOZUdXOu
dwEOicHbLY+zn6tq/PwE/x1TXCyMi7OiwocE6keWnhLBLTI++dwEDDqP2LRvVZ1sPDO0CLcu2aN+
lyGGGlaZWo36K2nw0ben0hxyj78kMal+r1qzaOw+dP3QFpBe0TqUllDg2un4520vPPx87xdEh3+/
3YsjR9J6X+tWvP14TWidNW3puoIdrQzTwEy0f77aH4XCT3vnxUGDQ7a20AgCOA26odCam2N5UMLe
mvyHRUHMtb+eyfUNOeL5bu5EbbnZdEjMRG8hrONkvZpvrPsIEhJdTm0JI0Q8EN9pSJS0aPMbaKCR
cyaTlCME6AGP859/wAU15X8/rjn3A8SRDFxBunjVSBPP+JovQYV1iDeCSeRfsPS6yFKfJ4YLByIY
COr+LNaAp2P2UGFX96IsHheW9OvKnXxXpH29k4sXFy2jlowtQIYecUJK/mu809y5T4UoUy8dMXR4
XHxMkik7vUYeockXfrVW/BaH/XobF2+0w7bbL2YwUnYjL8Z9GctS3RE69BGNvXAnAllM2YNSwnIq
GXORxn3VmvFbFPbLTfwjjAH9yZMpW3Ik+255S2Qjrbp82zP8XW4l+ZCPV7GUi4y2f1aCfIHCDoHY
FG3dUubrIHRG+5m9UgvIxxZjCPZxWzKk96XJACe3pHGnrVsXmOfX+O47xT4FbElM3+uByoioeD7j
o2sxxdkIEAj0j2a/WLNbms3dma2D6Ie98vvn1fNtk/L1iV0coeSFJKGvN8kpocB/TWWTxja6q4H6
QitC0+uuoFvdZExbK0PVnNJLGMyY3duo2X3sZgTg3Win6HfQM7oz0pdiYSqxOwKhCsaKzBle/kdq
J5DQnPEta65suP9OFdlwv979xUlcEU7RpgPPnsa+Sg2ck8bPYMKTBUMWTEhIOTGqYa2INp7j6kH7
hbdbtdcgAyT7yK0egofZT3OLAHddEWrz4Uao9QCn7ewUz8K99E24IVKykZ0aUe0u3o67/r4/0X9h
PbNqjD+YpgZZMqfNrG+k0okszQ4Ij980eM5BqoqN1Z12BuiZj55r+OI3FfMSwf9MTltCeYfX8TdU
lQVtFAuhL5wayuQRT9HBKmoHp0ZBdrqzNdpCevARvpu+Zi9DL3TOzHPOn4GEB6MphxYJ5PwnEJwx
wgDZjAfEutuQzET3yiqbP/6/t/u/b/RilSmJ32llwY0yBZ9RlkVD2uQ2lOypc0nsIBKwXgfFtgzc
sTJV6H2jm1M/zJIJZXwfY8KiSNn2gVJqtEWMcSeT0Bpp2lTBQVhYQ2LnxNoNKcjuLpxaA3fFHpK0
9o4LiVmAsXiBHpgrztS0sbJ8neu5KZAcI+b3WXflk/oGePv7x14synNXL/GR4cdCHorX6CFCtELZ
R2L21bpRjwwNrNES9wKxT7lxtWefu46fHvVFFYdfVcWy4OrJaCfJumBHseuVgzF6v5ori84kCrLJ
rGV1TPGMXGHUksIdfZhXbnnVU/CfF08UDsFYkLnwH8Yi+OJZ6Pj85VkrhCcZLSShbGYRedpjZEOs
QSJ5PvjNJgLz4QMpN32J05QtXXkdF9pY9ueLW7g4qVdVrNYRXkenvvitA2R8ArUsnkjL+uhzpxHe
OvlmYZ4JFta8kLnM+2wc/B5sRsmQ5+GFJcqb0I7ktRwSG3NQtI+fvw3Yj/+8sb83sYs3pkaCdG4r
prRxcU8C6yTuRuqhtmSMYluq3NhTs/Ffxu5VgxfauvopYgzun2JplyWeXzyKDbuNwRwpeoUxFYkM
y87WUoHSddMscRCexw7i83Jh47Gb3tcGB5CH16sMND3qJFt6AUjUfRwfSJV0Jatwo2AjiA6DgEPJ
sBt/Wxt6TW7x3MR6LdZ7XDnOVW5qkgPgWR2GdbYpJqM201PzBq8k2czCuPxm8Tat0xtihGpL34pP
wVG7LbftHnG8Q7bNW38ob4Y1Vkm50Uuu8CrGd0W5BUndt67vEg3dG8zLBkewQzOwlwuM6IxJNdCC
aevxpdtF23TdmiFHpL8tXYZ3b/Jh6WourotmcIweKmA9Yg8KS/Qk0RwfCkAEM3hINiXBhLeSF7n+
r+lJfVrqZvyubcJfq9cOdolBpFE/GMqu3U9PdbErb/t9W5h4d5gEcbw1p2ow+4dog+H+vg7MRWSU
94mnIYWscTxA7k5m4NKaOlBtE3swpj7Z/CcGMDJ5dJ7SGNUDlg/8anFbH1WRm1rdYl89vaFCM6vE
Vd+EB9WJNnOvKO0It8t/kYFtYtNzm3fPBRbNyXpxyjnfVk56y8Q7eQUT49SrHxluFYwSHIuMQ2uv
G5IFNU7aCebMmyZ6Y2VwXwCsumILlTlMQL5v7d3ysZuc4q491Dzn9q46EMsx5nZ/ULbTdrTnLo+R
DEl2QePUr/1gdeJt+kuXMBnDKlQwRd3FfODIDGQYTx0ml7Nt3H2pr/PMSUpKoWQtNACXYwaoO1sV
zB5ViPL9dfaKab1WbFeKsxQ8XTaFh/YBnH26z2+zzbTVD3NY6ZG45sKU8MX9DVgaAf/N7iHG+BCf
Mpsbpec2Qodgtc4g1IojbbOcNbHDVlhLd60LCUCAjmDI4pbH+pTlXvRI1kprDk7kEQ36MTzhjniU
f6kvsIPn6RuDOb58STVXeF00zhLTRXUnSFgBG81OsmJKiW7XM+V/t+Rj8y6KBuzO5n2xi+2VV+4V
OGf3ZFvcyq/7cp3iTWWI6+iVNifKXMqs+mmxWXoPD6GtWw3O/9xgC8OdISXpE97Kjm1mRHvxcbxf
3jNmQk9Nbbh6PtPJsCnkD/K2+JU4vo22IcQTx64+z4EdEjuxWfyqmFCL1NmLNdB3SeJtucNuwYsT
yDhO0mynPbVKXt6l3sA7gOiI+L/errLj6C2fZme/1grGFYM2k9ItVKzopvloGTS85/WHJHpE+1ma
YOTNi7Kax9wKFQ/1bbrJ6nWnODnUisWuXsvb8WnsnJrowhh8tLuViSZGkT96jFsYVfivBWciytbR
oVQeEy+trfq1q26a/jn/BTtL2PeP/WxhoLkrs9pnR623WcoCo/bR7daUD/FNotsVMEKZVFZ/F69c
7VbxujW6bJplPprcWCGQLTfE18NpCfRdQ8TFkT8LXgimoR4sGMCQK0hOXWI72WBAfkE7MUFT6Ptf
XX2S4puOvSEpX898GJhmz/+WFZFtSEP6yRJbHDoWCjDwdIxEp5UM3DtJ9nzxncW+63exfwtvIQvu
tMFRlO35E6Q6Wlok6ErLDQMK9Vjc++qbX3MzFnP97kDqTkHGkBUA/WSLh2VoYwoaMYDJfVCfGuy9
4Tb8UzTldksCfHoix89pRLfBPB2n+9F/VRe32J/3z8qd6Ga32hP+eeCQE5y/ycZtum1AW/iSOuZg
z4sNYk4j0N7QMDMlqrrRDJfuojzgxZhSNmGgQAoH3ATNJjJxGRjtGz0Ipj0YR8wv/iYtnnAuKm6x
I1xGdjUTmtj5CleYKmskLO24+NQftdCKGbngxEDKFS6jEqPddtcp9aFfvKqf+lFy8bkPSiPRvdV7
rXlkS7vYpRvcOtfS7oOjejfeyr/11mEYZOtubLCmyCZhMHImRwPOJwUEDd78x14SWcXO9715mNJt
ZqtfQKYHTCJZgiRePWgYz7zhNRkYqAWDaSsMmpc/+jx4qd1x0cQiSBWcKR3QcLVGi2k0ZQFcxNCE
1SRn+6S00pcy9CAn0l+f4s2S5JIOr4fAqr1lWto1Ozzzcvicicngl4Az/5BjJJgJFqZXA8eBecab
g78PsYOnAtlE75AuDx29gm9i32O0t/UJOWF4hJI5wQZ/jd6Lm0ibOTyBeDek2xrnrTdpdKfKWCmk
Bxi4zMulRfYKFrDZtE1IWlqZi5431nNDstsDAbf2z4WL8m+lOdctJFEvl0uVsuaitgsVsmjrEpoI
xvqhLbMxF2atWDXusxINkRURUxMfcsUtejt2BoWAFwJFd4uCqHnJIavZUM6nWRp1/hxs8TVU8Y04
5p0lL++SdDfVjxo+huB2ZwPazEB/aZ8/8sRqhOelcEfUtFjQVn5O4jZRPKajrTVdm6H/4fn/XUz/
/RMvSrMx0Msom52cAD3LNaYqwmQoArbOyGPBD/k+sS1zU2Mkq8+Wk201cfoQnGoM013EXEjdiPFN
lhwa0daxg99nUJDPxmyDw2IwzrxPS/19hjZEdoMBYCCeolPC7O9s6W5gwqlu4PqUBWdSf19LnpDu
YebGspUttiLZm70hPiROVZtlfifnV1io/wWY8p/3e1E4SxlKjCyXxTvc3dSb2d4GUMChdEjNwW5M
djDr5xV1EeH8f6GU/3fFP7KMLxOgcxavUkJok5N6WsG4NcIUlymjhoUEefo434FIvKstPKoO9Yan
b6VtdewaKGZmsmHq039ELzPsnhz9X+c3dnHZ8TtT+OX/9p3UN8Vj5W+WLRNyACngw8/mUeRtQNii
AUbtIGzLhbdCKwBMs9i2mtHiJvbLv9PM1V5aR751bX19O0n48gldtkcKfWJYLSoGJvhmTAxyc3OS
zfbY5ca0VklXQ8X/0H8ok4XcVxSM4CXZFCbQRcF3ocyUUesM9fQ22IlshrGX9nDdjfhxNThqbYhM
+kkjdAPBUH9JQKIJx/F8xCcwnz2KgM35o4LPCfGbYduZrGozoiwNvOTp5xf7PRXj6w+9+JCSStBJ
vD4np2i0xbVSrf38IAZ28sn/DFb/qr5pM0/LSlFaVMaUkKxhwbiRN3+K8Sow2zuZaXdr8KrTaZfd
sRgHI5NJtTZk1mXmqtQJOu+OkhyF12QUCTu8UX9MykPPo9im79JT9dAwC7RXVvjY2NFtbgfMNXpr
sCE/eUwE1PXYkoaO8SZ+gIf0LrkfByc7lPRCk7eAU9la5avwDEn5XnueIbrEob7Rb4vb2OiXdt7e
cFbyiKXCjEeruC2WRvc4vIYccQBR+V5AydFaBQmY2PnhIkgrszTayTmTScc/MZPkFk4fm51iZqTR
r6+8hRkJ/mc3owdHo8yI6p+UHkmou4XUQNZscLe+zdikzwE0ikwyyL+jUHTretNaISZwxIgKVk62
VjwRY7Z8uAYIfTu5077cygUgJIe+iOJSmEHrVqFgY9DxrA+hUbhyUNgyocFuBkGucGIwVDUfzGva
jOV309Ovd3BxegnE9ZwxhRPvgk9tvwDEJxrkl4w6KN9n7mIy9Ad4QI8q+cORR4SgBuEbzJowAR98
ACz0yt73PX7+5YlcfCGtWBD/6XM/8h7rpPO7ULqc2xUOC9jrbiQocPb5U4dKsrTa81p2KLoYw185
07+lTH19Khd7fqipVbDKc3hbMHit/FbfRvYkGMq2cqOHxFSPEHf/1FnLpzOTZRTG1nWb32/nyF/v
4mKkIVY5kR8xd7Ha57sAohaw7fv0h8+8gDD582fx/Sb85clfTC4qQVnIRDsmp3ajQDLIjeQxQl4/
cbByJq8nySInPP8lPHa/kkcYIOPjdE8zEZ8SNorBhnVwXBwVSjXAkNUuz2+V3srSFzHYZ+Gd/I7T
ujLtO9UpnkfcoVGfrrbBKRw29MMao+GzmYROnewJH1nsOMtng0XfE1U7YIh9DQybV/UPW8AfKuaX
E7amg5jaiSd7diZQmNQRZKuhIJG8OeHE6DYRGHhrKZt5YJ+QOv1ELC/kqYJxnPnzc//DAfz7XsBJ
cdNAHIXik7QF7vXrvSzScmx6QTwRLxVkVquBTDpn31X0xhpfCnh2YXeS08fY8em25Pg9All/KUbu
EGiFNoihMJs3SKpBBBG5ow2E0XRiX51DiUfkVWdz5XOOXGO9f0OT+fvOL3avmEDNPqhE8SSe0nVD
s1I7MZmw1IWqLYGamAH/D+Y6tOJr+9bqX1Lj39e+2LeS5aJSymYUT3VEeBDFc7yTYIwJJG1JWFwI
Vh3MpG0fjNAudSfEA7VF2tmCZC4CkxICSHE0V5mj4tlPFTHm98t+X8ONC43YkXHL6zDOOxMBvkRq
Z3W0RjifabszHUm1fGqjl6jd1+yN6fMYbNrCmZUG2KSGHKIldYuq7UjGMYYquV0uwS3Eu0rYhcPx
2lb1X7yE2dSTTHP0oxf0Gx6/FgRZxYOwgVrAgEa8ZRV258GTrY67KVY3DcbsDHDo1K7ZZ4vzO/53
9f7n8vN7+rJ6s0Ued93QizO91lYLQ1niATh4pFqSi2wi9KUJnIn8P380y3kD/umyFx9NFsaCGuWD
yMgHuuZ9dadhBOeeS1t5Sh5Wa6R87nBoRkN6Ud3JBnYkXY3befOpFT3qvvRBPvx8S9/PO7Da/L8v
4uJr6FKZQF2FJ6Gc0vvVa1Ybq1fKMqwEdDNHrMkiO6MAqyxaYU29yrL/RqA1fxH/uf7FF6EFORb/
mCPDXECD4rPmUlTCcyuaLm0ej0Dl24E9WNFLAH2XI35BP48LNRDfzC0fBntB9bgWgbhh4dfrptgu
CT+obcGh+2Z1u4m/XalHWb/vOtRv60LhpNi3lXttWPFNFfD3b7moAnJ9GhfZeeL1NrO3o+oASIdO
N1oV7Z6JqLWsd+gqRPWAwWTq4DFJCzDlV1bZ1W/rogyIFoJctj6vFHU6KDsYHWghqRlQ7on6s8ID
bJoZmpjJBMiN+v/p9S8KgLxKUjE7s8qJ/WDkAa7dHyoXlBstlRH7ZqV6GHs+xpsz+8+v/+F6vqgH
iGkYF51cisysChavldgRNzDoranr1qwjn/YDw0uUB6RmV8UabOX/hDr9l26P30gi/loHfwbfX3aX
c1P4URuxDlSsHVE9dJYeuePdMvZA83btcR7PF5CiSZkA99D+aCL+P0gd/46muA2+LFVTlsSH/mnY
v9xGMsp+LI0xnzYlentgduIBddjFzVUt27fb6ZcrXSx8dchXRRGG4mlIzRGVQu7mv2p31iZGqzv1
7PDVmv9tk8UZcfj7B14s9G5KKrLE5wn6M+6VTu1OPUNm6SnpjhLP2u3uIjCaPPgdqL+KAoTNubqj
f3ugf/nlF2tdbCOtU8gmYkcngIekJ7jijJvKgKObZn7MceOm9RzMAXFY4ojqrgnWgdXAKElWm2nx
/vPy/37pfbmfi+W/KjJgH3zlaQECTwfDNLXsrerWA9KVc/rcdsdGYIoMsCoDmIZ2m9zXhTev0HDl
/Xwv3ygE/no9l58BZuBK18cUO+rqYWhcnUGPhILMkcmnR1IP8PbIAC7RrWW0iRNHDd3VBz2cPnwW
TCUR3pHryE5feFANB5xo70mgIrVm48vvi5fwrUQAECDKxZkJWIL4ZGM4pKkr+y5kJfWY/ZbbE/A7
oEgXl1YjP2mV2wQbCB2oCLLqSiPyTUv696+9qGiETKoGv56fvL4RRgBHRGE5BGwCm4SF2+e7ZOEp
reNLdjs6E/gPpBLk7e0hHd2a8Bu4Fcp/HwT8+54uypxUJ7xxqNgByBsHvrV75ZAEXmVR40JBXzZb
/NyvoQPfdGR/X/SiyDkXvkiGDw+iSjY1ww1ZA7NKZz91L3vs2k0bHZfFVrBzJ1IOGUhPNuD5HHe3
gXJL8kRjS5/Ex5ZrchAgUemm9CmONoJSUbWYcMRMoe8XC7v+BeDKr4Imgxs5PmCbyklHMsyJtto0
rIfAPFGxNO4IDmvLTrFakyt8reP+fovVCAbH0REi4cVvnfAJw++GHShe7jqrJ7Rs6OB6OaJ39iKG
u+2zlKwJgpD7LTNJXnn8ArfqmgeL9v0u9J/buCjixDyWEv/MI1eImoSpgluNqY6zTJVL5sAv6tmG
5V5UwNawC8ywNGoVhFRxZCwXmCpbDbWnPLcM4tLGEkfvP2Oa9ewYqQ5bGoiYSDyte+bjJZzOapg/
eyOsKXCFyPRJPEu8AazXmipTYKx5+CM3Da3gAYk5BtfDPN3QAjcpXrKWsKO9lu6AQgZiEFRHbYz0
pFkpjWy1rm8m4g3So47TQLe4OytP6bS5Tr7616Thz9Hxnyd2UXYmqTQNQAdwmkjjQlyXkaphi/fQ
DKbcYFpv5aOZMh/0b1YtzuvABCF7ykQOZAYhCWbCw+IqC3P1bXsg/+emLo7RcSDQ+dxwU8KmfdU+
Kho5U1h3n3AhJkcrb7VuV6fegnHhG9QrGR9akuQegvVgrnRmbf4aSc0JoJUsudU7A0hF8KTamQRv
eA3uk30GYcvQ4Bjoym9+zdPgab+lksDWe7V2huJz1Wwks0OpzGdj0IeK9qgarSmgX2F+BqH3ozoz
XstJAzZkaHH3P58X/8XZ9Z+ff3Gcp0WVqMuZZzY3ZRMMcGENDeLsrxkKM2Yn+jNIH3gPODL1FlY1
gqdaY2f9fBffN0RfXsLFiZ6fE0IaY+4CCaF+WBjD76mxc4gPbN537zaTHhp2CYDlulJqXnT/tIdf
GIEXR0ifxllU+1x6HOywKmEFbQJOBhthgSUxmVQYFrbWykkcbdhdK2W+QXXZt79c/eKwwOhrTNWJ
qyeZvQhghTSlIdHAWPrZJPaHSYXuKqYERI8/4bWe4V+Lkgui18Vj7xWS6eidwlOBFTqDBF5+mcwb
V2emOWPsPz5PE+56nygSzqu1Up89SZg5D40pJiMDhYKwOc1RtcApo5KYYs1YITtqh2OKlECD6bAM
kUCoeC7FLqODSLZ7PDBC7DuGqtlFYmUmjXem95d9dLWjneu3k2+ByQSVkZjMEkYnn2x1Qvab9U4R
OfrC6DGwZbdE0TZ7pStmfZN/nOmdixQTjdYJpp3U3Gh4KvVmQfPBsEtylzhVK3shJxgIznF0o95K
OD0ntymYGVyC5HfPXJ+R5G5MXvzaRQDRlvdnAYHksYi3gnTQho0fHxb47zHaNv3Rjl0A3+fs7gyM
As1JQ0CFMUgH0EaHp29WgY0biPxYmz3uVODAtdXDDh4tWbNrvjR0GdBlF5+Vslud9yUtY2Oeh/VS
uclh2d60KP1Tnm423Z17wSCtwVhULyNGXT191aO2OoqE6oS/u/i9bKm8GgRDUNrKMGEk/Kwl+y58
/PkbXf7Tb1wslosqN6WqKbUCVmAa7bLMQi0lQRsNLBSoI+wScH6IcSk+iJa/7m+JRML4wQ8ep5WF
CatBSBTdCBPZK3f176Hy9239mbl/abjyglzvRlbD01Le9vJz2p9kmAHTbZCeckShA/+NOfVatwzg
PYQkGzdrHCq2g7Jr6Mvh2OTv7eTGz2LnqpmJS1ZS3UXStu69JnLE2ET5DSuFoeHimGWO5shb/RY2
VHDDfHC5y26lzfk1v8tA/RkDgciyP9JpMiqTtwEz68ooMbNhaFjin6BPZqNZ47rc+E+DtG1RDnN0
ROYi5DKz60qboTuobU7Bs2+rwr044HNgwpRJEesi1C1iWzqo/KOpRryUrQIOMdaMzYCPKx1+izID
qO4W53TOHAfgN82xdvNpxNjAzZVsFKiOZtAP8Nyrjz0Mt8nuoNEd1Bt0+8gEBwtj4UGDT6W62fjr
7Ds1HjAJnQxemgwJc22PERTzQamx4+C2yHpm77jBuRD2Qh36Xe9KT3LT2pDQPnK405yGLEsnQLdd
odOCBASIv8b4b6uDVIyW7wQtCkAvWbjsDl3xmKzrnQ/ZGjp/aklnw2/NxbROsIKnyOmtM/wceM4K
JlIQcwMC2HcEc9GIBJiKl8YqdM/6M5Qgn2z67Nh8QAEZsLEoVnvCTM2RKkxusU4OPuOlIyhupvbu
VM9Olyuofx/ncncOQmNIoOHP1dBwDAe6HTNl2De9C1uCUYDQQ/jAzc05fSO4thhio4V5U0g3U/hY
b5JrDcW/AObFCr84I3xBi/OzLIbAttFkrhKSjW9reVPDg5yAoFW7Y/RiaNqmXz5qDRZEpP0u+kcd
nKPvjAb6g01ggCFgvi2KuzA+XBV2/vEF+OsQvbjFi5K8lKow6BM5ZCA0vCc56WBmcac6/Z6zrPhY
abtIIX7S8O+1nfISHlTMxpTBGP6QU4iCm+e68d35ceaej4ZO1q3Z+mZxZa/4ww346S4vSj05kiI9
XLTLu4waGMPAwaLU+4DU72rdHqCTtHqxtJelEScQVclgtQizy+QTrbwI9V1rb8igRxUa31b9RnJj
eFvIVRVHyZ50bRuH68hairYUidtKdrv0FX+tVeYBUrwLd1g7XSWu/9OBzEat2GzpK1EhUkW/qN3U
RF81iw4BWjcrqiAhbHSUiKMZ385mg9kD4zVxNNv3gVbdFryGWdo8mLpi96VcVlCiDF0dw3DMadU5
nXvu177swIE6rXCOLWWk12oL11R+ULEGxL7l90rB4MzAPyp1lGdIXCsbzgJn6Ji7Y/cg+IcVelPB
SpX1udxABEtS/CY8JPI5fp7Z7+K87sSNWO/0YL9IPGCH1CKgsBzWNboonaP9JuFKkkcauBmg5FjY
UEPF2OpxG4kcJjby21XF7ryUvy6iy197US+qyIeHPqzku3Q36zLGPaZryOqVfbHWvEwzrrX2F87c
mDlfPN6Lzz8dhxgj/UK+Sz611EWzg2jZNwBxVuYcVoWwE6FHfiNhjjIbOPTb5RWZ+T+0pss7uPi6
hTDWk2XBHWDI9iwMVu6EzLDKT2WTlDgYkI91ZUmJ/8Dpl5e8aK5XddQHkCLlu6KJ8Lz7HUYvE0Hl
eslcuQnx6HqsF7eT/KFJxyTzzmjHQ68o75Bkmun5bIjZym4UZhXRaIoMLwZF9ZoKZI784p6AjcXH
SrZ6xWRiB5lJJAkoJpMXnuofLyncQLsHf6sfF4wB8Upc3jAeqgEYM0uAmQ+RZrVvEedKXliahWAp
46ZDb0aN4GrNNk3f03EjwNuNlJtBszNgkcTUyPNQbN+/SRZ7DYx+VN8K1Utqe9RuEmHbhU7FoKSz
dWi6yS0mX1JqL8T7c75dDodcdkVcrWPSKteLyOEoldrtGHmBQI1gqW8zlzt/1NmSxE033UQTWdBO
SpZI+lhhJdhSBHTBZ5O0ZtOn1kpMzWX3/nMhdv2VXXT3gzSF5zBilTToZ2YC0eTEzEzH7apwcTeU
NCy6byrNFmszGTf+cpsNayk7LtJnQToVCY8DzYglCpi9OGGxxUspKR+IbyjiXSm7FdmcAT6SN02x
7uNtiV/b2emSTeXvi/M+LGze3gLHknRN1OpqWsv64Uxu5bvSraVxwwtZSE9jvk4kT2xcaeXBP4dZ
Oi7NAsy820sEZLD5TF5vl5Kly15VOePC1jI3gu+mOT6EePzMo1utdYTKxcB9MdkL6YjBL7z/LXy3
0iSAU0ChifqDUgflsew1WI7kqZuErgzDXzdD31TwUAl2uAEuYIkAQFr8cVlCDawKr8d+RXIrwUBW
xux4hIR2rdGej7ifdq+LI1AvJI1cqj97dXpLUZDYFQfg8vcSZ/rGrdaUqLfFaImw6m6vLJDL04pP
WsIURcdfXMdY9Q+F5csxEU5jHK3K9H+vD2wUEfJjRoN2M3PovNZXrnbZrVxe7WLPEhf6AmAjl+/8
jxyA0FoY51PopMArtHa4+aRe5pSFc+Wqc8N88Xj/+o0X21ZSiVWfwMW5a0tTUr0u3inqGgC+t9Pb
EuVqwPE32DHyCvWM2263p7Y3rtzDN6/4r3u4+A79fjUpfrKU70jQBXasTfGNfhquvkaW4vNkRr+Y
u1e24t/51/yJ/ih3f/r9F8uLsHG1GXPeMZ6nDbTkzUpYF5Kr1xAdXHlFbzh0B2HYL6NjDvvPNwUs
p0dTQPViZFaJyykFLhAmEnckf0urG+3pUzJnoezowv/rqL5KS5ccfYMwYPWsmOJHicNBKF55k+ol
LHi5fi5qq2IgYZa+Qb6TX/Cj6j+LfH6FtxIf/lOU2jhMq8KsqYFAOW3Tm7La1JqtV0+jdjYWOCWU
jkaoYWwsf6+YQWkuHEmNlFfVhTCEMU3qiMNLiZuBuFFL0087DpeQcAiPbW956rJtid4A36t9tm4x
T51VLMAKyP1Ue8hftWw9ZusmuxMbky0HlTAFpyYx8NhU8TztqQQ3olXKzehNjN8yea+3a/z6++U6
G9/E5VMcXaM0fFMW/bXqLqCksk+kXMkS+W6ROFFmNbvS6bbiC85p6kt816GWke9+XujStVd0AUhM
WdFPhZhRI2AJXR6L/DA4rRdieYVgyopJ7+V09W/leI1Mg6xrB6UeY8LF6+JFO4XCOmo2DDmi6E6r
LEB6xaUTMAP18TzelK80oNtrI1vlyhZ4ySWrJF2JW4ntgRsD2jMLkchma5Gi5XJDLLYUTB3sibZO
QfuMCpGczAbHedXD+vZ1shRv8qg0GalzTqZHiWJPMbvUWgiuSIBnvy1rU33gfPxDQJN9M39QBzxB
aJitKiR1L0EdCK5tjsS4xPbPr+MfIsbFF/PH/+HL/j6S4ZyJaizfSbB9sVGdrSQXqCzoQmE9Keb/
Iu3NmtvktrbdX0SVRM8pnQD1nWX7hLIdB4ToRSf9+u8i71f7TfRkR1V7n2Stx4kFoplzjHvcTf8V
7yJLTFzAv2S0m87fCRkNnyz8/+FjPp7GeA9+O42oby/MwliCEgPIzE7gfb+OmTJEUFoFGx5avmre
4AFtFa+AZvhCZTbit8gUnkp5J7/o9/9dD9n3dAIXSUN5aI266q72g1HEe0jbObIeEVzTChUEkOKR
fgVrmJd6Ia0xgQ764JrZ3Wvul74wMrw7HDvAXVx5i0DEobFKf4jCpnjpFuFWzxxtyvQOtKbY4eGD
+jMd//nATiM42YcEEQPzf3SLA+q7lEtNrCxjBvequNq6+OAkUB3KMxrT6ew2E/a1/2s06DSv06/c
J/0aod95Ry0VFJmtRY4kMGi7oe/xbsWPm2bfo48UP5F13gQXpIA4mRGqGjqdSzYJMoPeY37DNDab
zsTlzar9xm1sXkOEYtvip+G1P3WrcYcveYVNYJBsUO/yt9s+mBqmapwIGVkLPkueX+zOEOPW7c/e
kbfVnNOZJ762GF5zEIJAG1xD8w14gy+YJyt2bWcfr507XeuAulttUX7JQXtn0NY6lLxTZAwf8QIP
wrJaxmiEF9cXpGus173CM5LXdp/PMJy/rs67uwur3LpjPTGO9hzF1WdiMCYjJfx33lVm4usqalo8
BAK8eoLYH/9EX/FKUnysONyNQJyBL6wuq8SPUbSushc9kGjTEbzipThByt2hEWlgkNb2ead9EWnR
+Ok+trpFcpBniEcZJhYvd/u2SvBBhbwU8CHwa1+SQz0qHZDH3g+KB2yfvBqG1/xIGDASJBrbuOeX
lohJ4n1xU/dZyiR4xpCt/8YvCAr7JWj1cRDsZc4oA0nOHHgEDJL9tAouu6mNN9FdN8/zimVUBO1W
pqNFlwLrFdWnNhdWsKsXRSCNhjO0I90eEoh3mUVB8Y7iOMM1elb/wIZ+VjBwX6JPldgh5R61s7Az
YIwkyCPf222y56/e0nX+yTQym03nKsS8I5r7qjKBNPXOOR+Lb3kz+YXMkLhxdkZBTWjjHYxdy2i0
1qFq5K+1jo4UNHSVbRXvUiBdji6m6mfLfI8zvs6RBYaNljS1UA9n33x4ua++SW3PkaHxk4IaqRJd
dTOqq6XEwjaRnxlTC8gMHoQEXVZAWMQ4wb7iUgG7+1NqN/leR4O3rb61KS83Zr6AguaVzyqd21GX
bfB/AVsPukrDHU7Ze+adnZrfZZYXedLOCK37iegip02wDZrg+83Cj0I0TczKit6j+XW88GBSpbK+
MSNWlnpjFxc7C2AwHHV8evnfwdol9LDH0us+CywZ0d/Eowwe6r2vyD7O1lXyQjQh4g5IAZKTorKy
yp+l5F06T5zOlXSZdxtMB7D53urxC4qYQn+5865zEyZMPT/ZGRGQR1Ewkp6jyAnf0P47NM7X3oo/
uZW3H4C6RrSmMwasde+BimRx1C+ODk1avtKuyGed6jV5uW3Sj/ilZ7KBtjMSzEKAvEzepqNkntw6
KrRmrgS8uZ+AGe0bpdBkM+ZCS4x4DNJWZtpM+FkKG93urMKf4BQ2VvKqLeMZh3B6CXbnVi4a5xkm
RyiugEYWIycBN0wfTgsEYzIb6CSB7bvAcKA+q5wwY9xi040oJHEu8AW4wb3dvEwOSjCKmhOPCMfC
vS1gUEPhu7jpkd8ymx1Kpx1uevZ5o9C+Xd4a4tH0zymzeKdvPGHq542rBMnZQjo6cTEV/0aejDsH
v604eLhKvYaT6e6q+ld4S5hEdjNyNXZwB9C+2Nh1upUf8ZUbazgiAVVxvnkrZCtkxVimx05kblxn
ntrNOqw9ePEDIpkyS/kZbW7++UdZOGQzMFjWLv5gWNUPpm5BlzvSB0A3Hk9XHbAj/LoeLl+9n79I
N0z1u1W5kpE3azaL6DKeayDIYySIiB0KZm0T03hPP7QgdUrFLvZIJnW3hjQN/i1bYxOHjqc/pJVV
rupZuDOwy02C+xEKrVraKh1vzahNnle+jAcDDVhtYWsNIw+H6wWMcLTgmLTth4/RejSd5aTO4aRl
xYPpFShUowWa19HF1FVP0Vezw6fUib/pDKoFEelWvpRariIGxyYhDzi4Q/mI9oQOQIIA/u++8dzH
Uxu9N0rQ080nE0E/lSt1jkAYjyOttbvUEU+FK+CSytNAWeBiIkTpbjLusVAGe8X+eshcBNpWuFSP
ZxaF3cSLpizEo8Vo6MS+uGo4loo5a/VZIPpeDstxesz/206P9dKwlYMSeSL3PbRxhs5X8EGDGKI3
WTzxd7aOeJAw3vXO6zgYrwK/YPen83pYMZ91bgFCh4ZdkZDwz+7Y+nnQfBv+NQBHJda4ZCxJQsre
kJhHjK7J1afRcYlGQW5k4lGjE3TDoO7CeY/jjVEOal3nbcAVvr+kTrLtMaSwSjv6AsbMt+ksetH8
cpmy6GFDfGjX4rydX05MK48K5vy9Jx2bY0UYS+UIvccvT9+yNciKU3zi4YTQjCiHI4XVNUiX5TJZ
6a6BSQ2HUN/P+zq4rgueiTfAEqwOyqU8nzAryE18Zq6Hjg08tDneCQb0ufRFYR4zvIqR2vktzp5T
i0m9/ilsBC9hfaU9/CaxF+REPfFmnVmJ2f0uDlBd3Ts5TEjkRwkKYB7csQb+KElqk8zpVxkU+xwn
jHFjrtb1EhEjg8xtVyzuk/m9fQKkSn9Bysd4YfJJJV0hbO2hHByqaVOp4oTaBDrYmCZFkX95MbAU
8UeXB3YPO0NKMK40LBMJ7Uh2bJcaftPfY4weoktbpZVGMmsLfrEeH8UnRfxfwIM/zvAB3b5q1yQe
MlncjsVOldtT7Pfs1A1lzmXYwf6yGPNP09UItT059LOL81C4c7mI7uvv4nZ0yKBUBB9A0/nJ7YXJ
ebN50/WT4T+FS8S/dK5/fOXx739rGDL9ppfdTRG346vFK4I4QJfMHuY7ZqnNDeDSw4q4RDDCMJ+Y
Axt6xqohDIwckrN/K5wblGdjBiY/Gl0Y7DxyO7t0iADN+x0psk1RQomFxJKdDK+YcdfCQ6phzvlG
udQdxhpAte80/ImtyocYZe74A6q/9rWsRiskkFzSf2rohE2zbPHAD0byQI6f0+ilEIgJW6AyA1TE
USTCBEJaMsMmsYwjMbJWLh5EEkV/VZJAqucXDPVHao1OuHRoymLqVCE0aXB1C1eZ3O7mXY1Mi3Xv
6mYTl11Em86h8A91hIibHHt53TarpDymt5aZFrZQ1enpczj27g+N0x835QFI6xuxF/WCm1JM3u7D
KVW/0+yQuBerxDLQahQ3lt6GyhLvq9ERXi08ARexpxO2/8jqaCb/OI0HLC0RxKwTrr9eh5AW8m2s
rpFzy+gcSDB20Zs9eQn+Alv+ccAHAC3Jsiq5nFVxm/p0AMKXBLo0DnI13dKCX9vf0xePBPf/Xmyw
m//tUh9e+qlcoBxMFWNX28JeGlwNpTfOG9jDsh3gwZqy4+irfst/VlzsbbicbK8v6kx+x/VUP1Yf
mkkreBjc2Mf0+npzkOb3VHBjs4at5wfE4wJO9Pvg5j6guuBB63E6H4GmfbO013hGrHFMOi/2MOkC
r/mbE0FVVSSr+qltAG8LujmRfqqlLn5J/N7RA+B4vOlfWufyogbKmukiYnc4DDf3TCNDL0mRHTq4
PVW1KRMr8trBzDRO/KVAsPHVKWtsBbyktpPav/7klKtspqzld3kGRboNohWJ6C2Df1Paw3KZvv4K
U/Vb5zaLyKtB2r6ibaJKFhYqXADCCoAVPMjW4Ud8iECQXBCQuPZi//7KtaKR/yDZhLZbK9bwZRjj
0+AfAAIkA1EKKMDEiuZ6oJnMNGwoGK5oNQsFppKFz54ZzSUhKKu3BvPzyBSDdgWd/JVdMXc6xkoY
HVX8S761cw9Rvw/uYI/2QoJ5+5lvoGNddlKIlN2sD5MPfOJVXDhW/cskwqEak6oSMTEGlBMM/neK
O+yx4bTyxjGgdjMshjIfmXoAXIXZvk2AFa4ntgKy040dP9ETfj/rqVu+4DjldvMDJZECkSY0r9sc
Qka9wpiUf96/j/K6O//87hdBualbM1Jtum38sOiIkfBL9fJcOFhA0RLnm/iVNkjx2mVe2qQLgrVO
lgwCadd/Sovru+I2C9nKQzf/kdHJcMHOOit3tVwLUEpVydV1G1kTNITJMfkxWdbgLeisthjD+AyE
PJU3WZ3dHPGo0Y5fzM94w9X6bvBLgHJ5gov6UopWu5K8z2bBgvyOiRhrpQXk0mCYU1gl0WIJKvD9
FB9BwJaZSGQqzplMZAM+b6qb2idRF0QO0qtKrmzd57jye5Q1jhyMMZLNZxiM9gz8wlLxEm54cgCo
mOl+YnNMGQYi/bgZb8aWN3bLzwpGhYH8FKIbIMAHFk6f7WCmX7TlA7+Ou8x7vj4Py/SLpd2mCdfx
MKUzvA5IxBtEycoC59zPYjs9GelrBgtNdGMq8W6MZ0D3OaEe5aNGS6qdcl6rnadNj+nZHZBN91Rx
Rfh9vyzlcFeWp7J1r8ksn6ICc2tMZlq8Yep5fp1jviRczJ1q637ROcy6hlNdzeiJhRXcD1jaqO5u
8MHc8MeN5pIBLcyZsjqVc4EE9WkPuv/O7kNHfB5m98KO1SDsA+MjjPEvN/XFJLeixWVBl4m95jrR
rTDCaajfd8p8SgZmvoYWLUqYcE5M+pCJRITInNYm748TIYjqZXrxU9XFH/j8NqWlyuk6hJ8YV9Yr
ivj0bkrTNdr+UoOOaErHaqP8TD0SyZSXkA9kpONQmhrYjNJXyV73raqzqg5K7Dqz0sSH5UY3qQ5U
AwwRl5PQvxGADLMWUzGWUN6Zck5dUBCld9mVvKOKQ7riJZydswU5bSj+Gs0yWCiZb5OeogJNql48
l4ky2KUvmMM69ffNl2mvI2UhKy+CuKz6V+l+FPlobF+WOVNQJssqWQ04GxEd5GCXskaDsuq+G0hU
Turon8aL6E1OeFn1WFLjp5VsAWVd+DdOShPdLgocrNRsdFZ4y5mLC4d8ScbiiiEGO89lX27lz+mS
Jkqf47sjYo91BqtmXGtBHz1Q7Oz1HQ4NfhLkgUSBa/h08WZNJ0XJ6PzkOVtwc128f6HSnfe6N/64
tMhaoc2H6EjsW80WUweiq8CON7EH9mHwkyVF9g++WvQDmHJEtrjaHnNiLS52CSfSKw6j0iefTd9u
XniKvVFmo/nHYXbeU/fz+6Q9bCB6BgKMPZGGMnaSZR3QciFWogEOeizGoJhPCAAnGBvA02zXMiR5
JITz+N14IQ2D07zDQFex1qQAlxcXV93FW+WtXoanaI+ofyl6zYxfGgNATuGOZoY2Uhux/Aob39ih
67CT2V5yqK8mJp32BpNaaKhcovuSC+7e12C4M1Kj6hmcs/BED1n/Cp1p51MIXDjY8CXB8j7Lo9Cu
05lwGHi1+EwywLD2t5OFhmN3u56QnsvT7TNSMjbqDsITzfAaz++Fsn6p1v0cmzJ2nXVy5PXB1Fs4
iCthg422Fb4bnuKHu3NiCb5i/7u6Ia74SaXxUE9VFBlJei6NnfrOYaf7KJ8p0K1YtAN29W/9WH6D
sI7mjOoSQ/hY/E4u73m4Tqigw2iJ/hRPzjkuencDl65VIb5VCsqAn2h14xDYF35ia5VCEIcsYy71
Si1/s+HrP9lxGUyBm3olo3YeSWJdXG2eK06yaJ2EYVmhuh0u7NOlUm/zeFYW73fRnpTzfvAY03Bw
NpN2lrIdFVb9xj41jKKOLnRvV5eV/ojsFB+Opgsk0SaBkjUfWT2C437W9jssNL/EaD3g0wZKVM6j
psa245dTxYEtnZuAIie3b8daHh140doOP+Iv5bP5IeF/TUcLncJWPjGVPG9Z0FtWLBY6ldZ4Flfs
yWzE5zkFPw6cLAQdu04JVw3Tt7Ai99UacLuBMHK3RIzRHfnI0W4XW1c5sDQxQUbLt+s3OwNuXgfM
Gus9LNikNf0bDCf06XNgXktx8vXtJ+a/GPFjQXVI7OsxVbyhZMOq73banFJj26gzgyjEED8dgXHm
GQP3ALwK9zPUC2b6or7l3N9kFv7AIKoYR1n8qeK1iEYGGjkbW2unnVuRFnw1dRaAu1my9ZOamFjZ
6/0zHGbiW3MFz2tOnHaK38O2/gQFZeOR3i/vl6PoX2Rz2HXeSDM9NMoyImWRlp/lfT+AGX0q77di
EeMMRQbEMjmVe3wlRf75R0J399q+Zr0zSvdyf7q6TV0RsonTb9iscE1jfMRHMNTVjvIhtW+c+hvA
MImr5elrCgfcjU9M+NNwLoUWzuXLPvLik6o5+g8WbQHOe8HSzw3xrrhv8W7rrsJ4ImRgaUIGEb9S
ZHlEJCljDEZOaT3Fi9Sn2QFfi1X32lk1BkTQSFD94NrHM8HSd8aSx2kqF0MHGSI4D128ugrH4V2H
eZO4EKGEyfst9An6fDdQc+ESmdsGoB4Q3C7fFeSpTazsMOa7Ewf6IUyWU6ZKgLmwX8FVOlZz9VRP
1pySbn7c8OJrXHab4uwk5QZtzsVK39XGv6uW9qJ/UffhzIiBO69o5ZL8CsO98hoFPS6WWyRMBsUb
Qpcy89KbXbLzLIoDXP7KnHwqhORMoNVYGpsirHKr5in91F6aj8jii2L8BoHrojrpu1G6HJNNbwBr
Z0JqUUSAJCYuqI/C5THg7ViV26VQgPw6nU06PvC878mgsialfUEX7AGlyckbwWLNkg8/uwUb4/SF
9XgCJUiwtN5LL7bUrVP8IliaCi+84kWIpSI1/7AFkrqKDmB7jt8Dp0f+ynVf7EOHyM6RWwHN9Ybw
rVSsc2VfXIXnGe+p76g+qfGbJHh178f6IlRQBBCRpoZU8KhosyucJNydeX+5YAwVokA6xMnmvrx5
eByJXGfRhHIMXVlgWf/34jz9+zj9f7vAhwn+JLlI4q1I4v2Iv2B0AourwXodKQFQ+ghUjuC4+DS5
x3i2JzyM8bVQ1sS+FCIMxE0Spiu6P8WNsFVM30OKXmwFu2ZZhmRpzCtlr0x2twu5bL2nQeXCP3Kg
+IyGIL0sC/Qe+SKf106UWcZRWzLR38lrCD936iepsym8MrADmrUfyrbGFwzswKcSDKazFtnNjApB
NNOMPOwgz+f8XnNDYGxN1pDy5fMxvlMWftykxUj6wrzmo9ueW1wsmN5DVbMNqO0kDeeLtFh0yeza
o+9tWM2csBbN5LxpWD3g8fcBNhhsU1Tn3PSFRhRI7NYZbZAwi+TZk5v65OLqD619UmTtdJpFI+OA
B0107h5ogtu9RDCtCXl4guH9R032P8P3/+cZ+qWZ/A1LU8usvTQih+sQ2jPhtDSMWzmoAKDUMv+O
l/q+t4kVweUlfR2oHZ8hR38Bjn7HMvQHNK/vEqNMLjG8nVkzevQ4vRt7/x8Mlx6/6QNANSmlQddi
vilO4PaIGg4cS2bQM9oACU/YSNMRGH6Aw/74Vg91k3JNp/dLxrdK/G7RzrJZ6/JAAaY/u3x/Q7z+
ONIjAHWuxLMkE6Q9uqX0H6qFr/fbV+EXoxfJM26z+ux7PbCsZKEWq0znexGjd7NAfHhe7rp3adyI
zYfZfT55SVqP7L8IgP6dAqA0K8Vihyyns+tCdhMnX172w/vlTX3F6dQZIMiQJ+lKoBXIfbBbtsiP
3afj3usUm/MmXA9O698OAsUTRnhuQmEYoO0jbCIgNWgzWoPCM26faA+era764+p6KYyzOgaUxz5v
xvjA4ManSLwZvy4uDqAoBIYP3R0Flv9eBMS/4HvqFM6lNFE1SVN/4X+/vZVtXNdalgGmsghgMhru
XalAGWxxZeVyPoSzMAuaPcY/blLMu2ip3djDY6ehKhvzVhusAL0UP2Ly5rvDk3P7yxPwx7k9PAFt
OwxnAd3wVn6vF2TjISDUF9cjs3OAz51mabPKpeEbCJtgjtiY0+989kzB8LeH/o+TeLg5fYwwRJaA
eceXuZSt0h280bowAzZb04E+uSF/Y679cbyHLS+Uhb6vJnzpST7XU1uszewnWgcoogppT70T2gBX
OOmMCROqjaXfjjLSvKcmOrXENaeJWxLQAv0C2sOZS0Rs+LC89W6d0lOKT6h94rhHPCw+v5/to76D
fKt20uQSg5lmFkNWoY3AXPJqNVqgMJ1DX0VynB2jdHT7xXSZ3jwAFNreaK8/2V/kJ0/Lf7azdDq5
XAVu1EARmV0X5+vimgSpsjvL6ObA+WLGVrAB1XUte0XvVcOMRqIJnbwIIEUIpRPbbe9NMKOxJ5XN
/EYiXKx4y4wZZsoTcjJRyWVW/h6KTlZ56ZZJ6J0I3yffQ/xLrfXHJR237d/eyEuKFi2LeCNH1XXJ
mekzoPRW+5XVqNt562jqrMEC2NOs/CWD5oIpOg9+Zympr1UQscy8foExNIud7hmTTzfGTfLxjv82
p5QfTk8y6jrLlckVExsxwOw0XvSB0oxRZvixV4SJoNRVl9EnrEXyupmDHe4okBhgXlyR5kUxzz9x
47jitwj38IOWXD1OBepx64a+vbySfQAyblRexTxlmNo6XapcWj3csZrRmGNM7Iu+nxB3jkJQBU1l
HgExjPk8Tdf2cjo3Jk19G+RQjC+m/K5uk0WqesTFIYJc3DHSIj78520XvYwPR+3BEKtuFj0+HzGS
ebcIPFoAbaZsS8hoMmD9DBzhRtO74AtJX+WrnsAnMFOEEjn9koUbPboE1UE41v5ix8M/i7AQh8lr
XufJUfGn2I1gxexUjOnhgi2xgXjTl9BwP+sECEsQzGrOY5u6AkTY9hPFrLqbbjTMYyu7TRiKw5ic
jyCT1DoSPnLWFKrDpyLZGWoWydZJbHUvmFe5vTf9ZvTOqdb54v7GzPuaexdcNzLToK+1ShbtwoUF
e0mCCtYJ4zNipfjSKqa1L8KePBl5iU8hJNnmNV/ALasRVhFg5iebaGdEH23iy4GxTg6ADvqsJuTk
6siaTVxCuG0dKHsMDXyKydTw+fEdaXc570aPY0/nS4umUduhOCuvS3yY30YsXBzhC4wuJGxnr2bX
OlXj3g/y/XjHaVjeltTQuEJeZzmaHf2HPhCYMUvjTcKFWHSQm27+Fajrggr+xYDFGZp3Rh/aCXuy
EgjTVjfAE59l7fTf0VbZqbpz194NHc0tQAnzWiLjTa0MSjgDotsu7369TuxBItBj9LAPbXkD4wse
k/QJiWvM4bjMasbc8OV0wnGhdNHwd1er1nE4/TRWoOUE0gmr85bPj4Jrf0jWyRdDjs90nS1VBfIY
5iqjtaHVzSGMDSfGpKD9sLpwtF3G4Ngxi8pnW5ljIMY4UcxPIRSi/YW1x9cXWNLN84pKJndvq/Gv
ccUk4gQoH5YWnwaGudIP9anCpI2VQLDCDXB3aDOjR11zP3EZxkkENLBkXe4h8l2CSe8Pss+Zqwrz
RPS/KIjO0DogCuM1jkE4khyGAEhOdCdFuBQm84R2ewa2UOCl6py3auc0968MA/ju1zybEAPAszUG
3nl4ECevGsFlOHzCBmwjhgGTXfrruBe7+4zXeuSft+l6gFoSQQLkA7WzK3nl5le+V88X0kh6Q1Z2
P11GE3oLc12n2o78h9jlXoFg5yY7noSxyREw/cCswDrLfLEsuGyLpbCK8fUe+RIQ/nLDJcNzOzpd
Y3G8zJiwXFfVNqyOHV0IOELnkAIge3riVLPLHG4DZNfLJlvWJ7w83gHte7MB5ZmCutjigOpgFgqz
yZ7nC7rhlSiy+HT5Lk/Xt8ZRgswPPW0HaWMVQWu0VBvDszMWyR8A5JhbjvHE1SJiWcAe+OuCaTLS
Y+f8Dc/DTz5xW45grTLQrl8QrZW1OQRnhn5rEhNyYseVVbSEIUAwR+Z0Qcb0NTGzV/6YbtPVPSid
9JQmHok0ItEOJo1tXlM3s2ohuLYwATKWIsvaxVim10XLW6ZgGUPKJ1TSV3gDQ5CHGxUqHwjQCgSF
l0Z2MctTI+Y32oprXZiE/CBRumredBpISZBJrI6lhW7hnv/QWIxr7xJ95FcmueFGQdFD1kjBvEK5
7uQrXi639waBNtsXE3N2jVRwUHKmTHivt1NdfovnndR+isZnl3qF9iOBCWWmCNqqxivlbQ6WhavK
8DP+qKBLrKBGAtRHB2myDpPdufF7Ug6iVTL18pyAnzG+uhozYshJF2f93TUm7zrMZ8hhxawTZ1eY
ghG5D14BJyy2e+ZUuvJ9npzSblHfjgjIuwaDCdAhrohZri6vKVYAkj3oNiQ37Vsl5a3xR0IZAVye
6F7XqZdjlKS66t1trubkcCNJ8L0/AEJdsbT0E2A1G1nCW7+4H5kPiWYAYNRsYfVZcAVFrw4ua34C
0+5dZZq0TL2IeS+NgEgLCZyHieLXJR7ZTcxrjiRFv6vzCrbve8PQYyuemMCsMatkKAC9CRDrNifh
2O/3zfHm6aeIhRtuBs4FxWisebavp9gkbMVKlsrFCVeilx/FT3lXH/MjcwKFgYe+HZKXTtmUwi4B
C+QnXsIYIvdqWHXsgmqCKixiiNLOUZ3cEku+7dpTvCUgpb9slR/YEpC/R0sveCAhDUy30pFZW2dI
dONkPvZYS+YwbjK7nDKAMjVIviFu43JzLQMttwZ5pUt+j4jBF9xkSdwhcFqWvXa9WRFeSjzLMlJm
d5iy8KOGmVa47Vza6DuGHYw5TuXR0BZFzog//Cm9kSjHAH9xWWt2haM7E0zd6r7qmWAbCzEzQYFA
IXCvIEdCXt7m51N8vJemwnBtYv67x/mP8ekDi0R9aC/SS1cK4gRmU/M1YgWTI4+pAFiAFe8q28hz
CJD/fw/50GGURXlPpYwOQ2Ro5eK11Kx5Q6wvVhLyg0CCIEE+M+Z69j21h16uuoixGPbD2Muh/WTE
XoxE3N0dfueo7L+sn1nK/g1v+oMu83BlsTmP0qimjpZnteIg8u0w+ZBSt4Q1suChg6tVowLoT4NG
aDwdFexagn3GUu/JPX7GXnu44GqoaWfEr2OPfa2/sKCBEA9R7IPkVewmhpfRq/45XCP9rTf7rVJ/
7M2Eidifk+lU3GaJb0wZoW//B42SPjvvq7UxxlgrMjMvk8lJI1raHbODr/jDmMkEuVBMBcQ4oLm7
8GJEbnb690V5dnv+0661YZNk4m28KFO381O3G/WXQX4+3CnMBada3B2IqpG7TVRPRyKGqazuZsUz
S74RjPtHP/MIS57LJJRKjQeTyAe+L15bLzSs9rBlJsWwwwZ9eW539h9TjIfX/hGKLOS7rjRGy735
yUATwvyKXTk275qZSsc7ztE/Faa3GwJaInvqE8eUjvxABnbM9rQiyIU3ABc6v1+gYtvcXVX287PH
Yp7PaIGe3Ku/AKe/v0r6eA1/a0nPU6ktr0olbpnK7tpu8Q7tlMpL/BDhlr/VSAfGQlpq3ekpPCQf
MOkrSHhLZbI22ysYxZiscS4CqAO58OTc/iYt++PcHuDPyd2I5b7pxnMTYws3C/s6+NT2GNsQRwZO
sx2jVzVG5RFAIqDy9zPI5q8Q0e8v2gMu2laq2vb1iFPNRvDsbo0j1sGT3kuAxNwSGAo+QYmmT7pw
/WE57c4V9cz4bnfuaLbUme0SlYtFIYXBULPKXINp8pNLLcrPjvqwpEqKIEWdqtGrjqpIb5B2OGjB
lavJGOzt+OyQ2FxNrKR2BirtxBoABrknqav9nCwYOMYeiZQQU0xyKn0hxenXyr1mPopccHTTPyBv
Mc/m8Wn8S+S21Qr7oPJw9sSjsmD0RlRENgYpYGcrkNZQWIzJGzLIPwSKVAQyH3jQQdGZXsYcVpg7
V9UpwHF1pA4zMkIIdyIRsx4CoyOTxdiHxTcRr/JLt6+Wl+Mtgbtpt5dVBQWOfUCxw+THBaIBU3PS
l0M6v3VF7IBmFZTmHmtF7RtuuZcWxBRNput+6utI6TKWytrKN+LHWdlOUKMwnp380n/1lXuFGhRA
VADZxdDAqTBWM9H44egY7xWPM/Epol+LEwHmsBmufI85yYQquXcRyuGv5DUMrlPfeCX8k3/Ig0aS
cIs1XbbAZEkT1vWZu+5mpQXHTo+38WtBuvsuByigJFNww5gb+o7AUGnWNF43XV1y+0x9rNsimZTA
iY4+QP7we0gI3WdPMZxvNDAQ8858k+5oI//otaOYLG70CiUbR8N71qdHqfu86l8lZgUMB7+7gdCu
A64/pmC8Fs126Hcdibi3eJ5qzL+xb8uOUZHaRmrmBQm16zbC1003pxP61PAzPb+W9XckaiAFIPkM
+Y1XPndyKCpv0s5lwkTCklz3hXiKSaaxtX57HVEfBM3/XvWmz/bPh21bavpQTvAq4LXmfq/HbOlx
YDQK85+OVp4cyxjBzd9W2Pu0q8JsJBPD1HxhVR0LsnG2euvQmrTek2/2ZM8zxrP57Wha2RTDRejH
o2U7sd9dbst+GdPC9nigy2jFZDhbT7/j30YNvy2Tv4a9vx+VtOF0msBfLqc2itPyMLXPzq8Ais6Z
LMisg4IwyqWeD/6mf8NUfz/0uLD9dugiFXtjGDf5y8/RmDol0c3HTfFM4elksw4ny3rqxxOMkFrv
ab39ZNU0HnbP4TpMO6NE2SHP0sbBWGO0G4d0kpHFMytA69At0cb8+x7/x5LvocIwHvbFTggHtWko
fxMWlV0OQzFU5xesZmDVjloFwcLaX0bspe4SwnAwXFh1WJVgmxiuJbRUQ3WcGIdnfYD0N5T+9zvx
sFcW10yQowl3YjDMu4sfnkYPMnGKd0ZMb5PWOh+HEXFbsfhB+Y2Iot20ywYvEAFS1Kr/IWjz22Ux
PXOGhl2p239ftWfVhPGwrzZMe875mWqix2Z1ZAMjoa2B5CjX8TxV/NFCfXAaqzMWBBIyEaANbp5s
7uKzxeBhm21uCoz7euyVoAcj0Y2823H0kYK8hEYP1985nszWbaFYE8+7niTl2cr3pGExHlY+Pe4u
XXph5UOFPvYMGEafg4szngMMeBvGpmbhofnkez/pEfXJwyKYDffWUHLqqP87Nx/paWPxhobGajd4
ebw9exyn/16T9MnDSni91tU9bTjkBU2C01EkzusNsXiEM9CEwzciTPuFcfPzFuDptxX/XJMmUl7K
WfSrhMOeDT7uDTU+Cmb1cHPLVVTR8WAO+XQV/vfar08elkKtU4e8SXnCx4uM8/QYzzzmL1E93lzJ
0UpUjs9mWk/KVX3ysAROzmlxiwyWwKvTxTap9LJzXWK4AWUws0HfIBa7Q/LkeXqyBOqThyXQuKlq
IZUsgVeHvj8JZ/1kK20kM8ycXwnbUrch/3D0hB9ly0owjINCkckA+jsi7MjieLYX/HW497/Lnz55
WP5CuemGLuPVnsAYj5Fi3N5vaM7ddieh7r7/ZGVmtcP8dabg0ADhLcITBkAffimRQ5krCB4ayeOT
Ve/f77s+eVj1NCXO4vgKCIUh7x3xv+xMPb1HGyCw5gDoIn5en3Ev//dhxXEd+39vvfXJwzp3VwS1
rEYh1zVQx7xGTNKl9F3GxUH4P6Sd127kWJZFv4gAbZB8DZpwCinkzQshKZX03vPrZ1EDTEmR6mRj
6qXRyKpKmri85py913YDaUAJoT4gMpvXZ2kTeZcp4vF3Mbrwsysi7NBkVxCipHqNGxev59LdLX0o
Z5Og10hhI1NEuVb0HcYftoC0LQo3fTE+SF8dCLKlB0HJ0ZERtpI1fhXjQXvCEE4uFD7iw7+dHj+F
QF82MdPUJW3dfpaRVpUbTO7svgT0MktPKbe63hOifM02Fnr8C8db43Of/OW6q6ZiH9wwOqLZArn2
5vxZE3UcKaw9m7XF51wYjZ/38+V6ZoagQFd58aQED6w+yIxnRatl2Cr4aISGlNBnN0AoLfzkfxC3
v++ZjM9p7MuVhViYYFUyJTfIHNEt2/Uxwof86XgkPvSDPcfOe/37V7B40bO50ZMCUVe0Wr727qsL
b28+ptfeyXRqO76rbvqrWYunnBauuTC2P+/py4PquTdN+vi/8zHBhDXBZG5XzJsdwxbfZVcgLDhy
BDrEf7/wj3KjL/Pf53r85cIay20gGZ/7Kz2BrujiNvugHwhS1ZOeCrDeWE4RjwvXzED2lNh0S62M
jn4uk1S6qZHcqt3GlMmCE//l5s/4PEV8ubnMb6NJnCvGOXaC8q4Xd+V4rwXkdcPb8FGQpU/EV2Em
8jN0DexAiSutaKf+6y/gbGLsI3nsooxxCC1g3h1H/VosSWJL3iRtlvpwhn7HfweyZGHJXDgoESP4
fVMiN3KTSfOSiUQSfUZxaT5l3Qbnm1scRjc9hbgfqv9SISp9bgP+siCcM7CEvI2Gtv1csHtMoLGj
mYCCNrXTqBz1twG+mmQ/gH6jY/WZZqTmV+nqop4tsDjf2az1/kFQrxDQWc0Wdf+w0x/H1wbGDtma
cEuQ+tXbOYNq3laOT7rmFqW1MnYq2+lnDQ7jCQQ8C2/1XB/nGk302oevzXghQUkITSYE/lWM05Mz
3kZdgu3LXnmXIzhvzpGwZxx6YZJFIWTCGdijStmvZrseg+eFgqmVppYIJcnfCK3bzH8jueqq7QdO
KrxK+LEKCHb5yjJ0wzUizMRqsF3a8KoLk+vn2ePLGO89JevLli8fMYt0Uq9BHCnvyBcat3c4bKTr
9gO0y3ic1RFAVGZ3/XTE/ISOGesmBnVezOx3260+6nnV2QRXpkWMGAW3A/8KfcUX8BnlajfcI5Za
Fiz+h22zKc1FX9OQzvcqfVh5SaFQuwCbBRcG/NIHxscNqFTgKYrlrZkyN/5SmtB/mKX/uezZJ5n7
pVCIKhNX9o7cqtsMHkaaz0CQ1oVIMzmNCQh8jjDe/H3KXHzgs0+yTbu2b4sG2/fIbyRbEm+Zeil7
D1SwHFjoW8HJ+LeXPd9txGQK533RytchsHm2hQx+AfASUkuLDFby/Y7kNm39pV7D0os+323oQ5j6
fsDvi2Lf4LJUWzkBs9H4mD+hwSGvBnYIM9K/fM/n2446adIkb9ia67cyBm1+3OFt3nZr+7GbSXDu
//sw9n+j6nzDQQ8o0ECByNcryiCKZewnYB9q7lLORCKfOQAH6QzKS5X8pTH1+c+/zAKdKfTqmNB8
E/fCE6BzUF8boEuNYzzN6n/x7b9q1fx82P7naee56ctVsyITB1XjquqxIXHNikiBXuGNnjfSMDAn
CyBSUeD5mv2g/7+93T8XPzt59f4s/58b7RC/cGyvJdqww4GoJR1cRsAECN6ZaLLFYTWfnf5c0/65
7tnZKhvluskKhhXU5Z23mYBfhvvARcbiCEds1tvcReqB6/Lv08Z/OGn+c92zCStVBXnVJuX8E08X
SbHmxLtiRwXxiNjSK2M3IQmSNtlkIaCJKEbSaNTvRisFonZMPdt/wvXsP/0X89lc1/jbCzmbz4RV
3Nd6yphvnia3v5x5JQHBDtwYs6eysOFcGunnWwpZXEmhWTHmkqeGcod/MCEJbYoUdBiyOayFVrZZ
UkUvzWHni2zlN6bqJTyisO0I8KKN88lxOQF+QZDlJnCQELwsDvH5J/3Lm5XPKkp+rLRtmTDE0Rk8
gFAjQZse+ro/zor1cCeltpBSOFTxHlM8ZdH/+5D7DwfF/xtysvL9+/bKOh77lm2rB8tgH7ROzR5C
sIIRAE2UO/+F0+bn3cw/Vzw7O/mFkPqDxNkpSqxg5kx2J5RmEstUMzGiSL+Za6Tm81Lp4j8UtP65
8NlUlkd+12ljxRkVNA9K59mzcQ9jh5rNHDuE6dtdHFU/l4X/uebZDBYnZVAkEV/0bF/qj/9bjQVH
dyliy174Kf98saw6urTSTU3EG/KpX/gyVUtC2bVj3Oon0bhtndmSIk0XOTJdhCuGvmOTuxaSy2zT
Lfbz/5wvv1/57M2iMuhXOFL00yx/H1Grbla1q6N2Vy7fpWkrWQkQj8cU/tlSBsgPc8X3S5+94LLJ
0mY18tCquKnFo5zPjgp0FsTpNBuCVJLtlEOgR0SgLNX8f5gyvl/7bJnQxVLXap/HnsncAKFmDgiW
hNQaBcIpod6Dmqep32bbhV/6z0nj+4XP1gkN/Zlo6Fy4mk7GZiU/y+1NLvLpmvhaczeE+g5RTr4D
GS1doesY47vbMbxauIs/CxLf7+JsUfC9Nu3zodJPfrRFryWdCGdI3HHYT3RbHJzOGWVap8P+s/T8
fy5H3678aSv5MtJNr89nnZh+CqOdl+w5IRIOJB30jojEHVzc5JRsRnFpN7Lw1tWzvoPet0Lo1RlD
bSNOV4ZyZ8RAHtljS51LQG2RPyjjlYhjwokzF4t0qR3VmUfqLrz3he/83M1R5WYpSn45f23sP/G0
Oyo0V6pr5C0gaq7moPGZOimPC/uTHzov39/72WKRjqtaq9NGPzW2xnpFSDGHRVcqHX9lBTj6oQfP
orzMJHTHBiG4uAdeevSztWNUm7DUQm6g8u3aP6L0Do8E32OsybdR6wKZUx5ij7BQgHZLxeWlz/3z
mP5l1A1GDViu5703ZB/t8+bN113Cb3xHZRdkCdmpma50kuitOCayY+ndL42+s4lOMHUvS6JEP9Wk
kDphcajLU4xFwx77HayfQHhqtZuhvWhPWPMDJ68eMzwiwcLg0z5Vbn/bsJxNeuKY6sPks6JFu3K1
LuF3qQmJ8NtDsJ85oxUWcwlbn+3fzEjf8siOBkwuyIkXiFmTDdv4EUqSK9A3AKOkSDe4Un7LTgEf
k9LFLngebmXDhmmFRMcDCLAm2OylPKbKLOdB1JOh/KlD1EfjZoW6+RFmL8AGTXzDTWEMG+Jg2EA4
1RZNrtaSfZHsAlPaTKRFZDD+zIdkvNCNuynJ7XIGetAfgE6MjFGDI2beZSFaCjdr0dQLN6q/5Unt
Fvm+mr82GmXd4jX2HgZIpsqrkQORWL1QTyJaUWovVyL8qdVpFJH6vGr9xwyeIDK834UAIY2BvMvO
VcWnpH40qM1gIkGz0Wq2jL9izG9QMOX3qxMmntvoqipsidYxodOsZDCeJRp+loTZQmFPeB0Ge1Kd
u2ozEn2jbajnVGQn0YxDFy07TAQSFm3sdPRbpsiSpDe1f/a0ywGQPH/Do/TmxxvpzVuRenfwV4/Y
/vzmRV8dJYXeKaQiDfQggMHVMy9oLJGROwKZBHQQCturXiR/bSo7ggtvigPcJ0IRfjUHGM3VIyqf
Zra+r8v3XLIn89EfHvF5TDuiHWTxJMN5ava0gOLaTpJdCft0IHe42xQbRaVrCtzF5kBJJN8Gwugm
LZ3mQ9V2UIWugs6OofzE6g4STj+nUVPXAwJf2fr76BT8RC/Br7lml27uZGvmpcESoTA4sxZBqe39
Q3JBiNw+vExvYFI/AOclW4Ay5avM/pMTDTTWWdKabqHEzd60wi4xZ17hgoNggLdKsoONuF8dB33j
X8qbyVUvEc/ju4GjNLR2cdR2NINJRje3FaJ50EFgWefTqbnL+BkuJVL7APVfYxNL/YsZSkuw4A6Z
KiPBcIf77nq4L/YY2wGoiljJMOgCSeq3FKv7aqPENlYKCyvaXK6D3VDfpiRQUrzb8h7ukdWx8F8I
vdV8kLLmlFeCLb9hH/UldPTV/hNqOzOLKMH3oduQHQh4g8rMR8428R6HNH+k9fNZWlrLBJ27qB9x
NFS+hUfcYIabyVJU8bXgozeBctgRX2J0ZcCR2nS4EUDOXCWms8p3wwtAiWCvevZY7MdDtLc8D3Xh
GjAwGfKEGh0xQ/Q7GUILQ4eSgdIDnAwjmJYbSLpN+sZ7W70JmCgt7wbH9+yA0HcQNsKridG4HWlg
EfJpl8Jni4Vo+sZSmVU+CBGFnUQdETYwvitjhovw/3uoLJ/EXhEWR+76c8NvZVyn5C7hDlhBdxYO
ZmS3NcpCe34nsVNA+phgPNX8Q0wz2sZgHV/NQti+c8VpJplo/RYA7rjBZAETuN+ZOyG78K/4h3FH
GAuTgnYpwOodrIZeLIZC9Hjk/crDRWJpzyR9ZvmNQGPK36vZzL/taU1edmB4aUzknTsU90F/J0Dh
3uETDF5Ah5BNNXVOmlyH6VMKjGG44A9rYh+EG26SP8nVHUnoUrcVDbfp4Ui5yEAwR/B/aNLjxdgA
kqL50M+uD021+Xf4O6PCjZnxEDC0J1i5rWAVL97qavAu1NBJXfApEDF0yLHtWjT2QnKIOrr+i4fg
P3eSYDkJ/2Z3QQNPOldbCUrlaZPBkXDUDgbcN0LnSJD2VbJPgcocB0em3oFKGujKwl7qz5PL9yuf
nVzGJA2bOKNE3LizTTK/6TfSFjb6liPMFd4p+OPpbX8ol3awS098tprLki+Hk8oTN/YqdUyQkPEe
g9hRhtD5unKjvWnrFwvPunTNs5U7FgVfqGqetdUJ2nRW+2rmn7oS/JDUIb8WuO2mfVv8cZde8byx
+bJtig0xEuOYonSwYwqFFZnvp623C0m6UwC6RFv8V9ftIdgsPO6fh4TvP+3Z8URW5LaUY4p4cwzx
DjMqxMychMdNXOPYko35q1nqxf1cwfu/kSyfy6FkITfidr4onGEQGI43wS+DV6XSEB/bN7aPa9Od
9H05BzU4zPTyg686ifCYZU41OVNxSqA0qP4pXN3HGi7PWw973tKon/fpf+zhvtzl2UlGK8eh9QLu
UuT4siO0ka55SRvZl6g2bUS7eSmgFi5sHX/uU3656lmpKxNDMRsjBgKxIqT3hBhipUNMe6pyMFTu
FHJNEajtluo+P1G6ibKUNUnTNHgZ+vl188KXckEUr6cG27ELiro5hcA6MI1lD8TtcnwztSsxfZeq
PfpFHdp4d8q7YwrcNLqOehxIZD1dgCAZ4OSbbs6SBptEgZxge+NF2rA9TK7F1V5od4mwMIx/EhZ+
u/uzM5faC43exKPITDHnUyY2Dudi3T2aQPxpMT+rsqW9pBfkCqNbp1tqNZEtjrYZOgvf0w/Tx7cb
mf/5l+84CIOGzMhBRPMg/y5O8V5+Jv+uesTVCXelIofBVdP1wkV/ai9/u+rZBF3qYp7EOT8ernaO
92xLAakLm460CFBdJ5qfZNvn1WWqu4C0SdFM7oYnxaUU0qyVCzO1JPWi9dmVXqw++hdNfPeLWYG/
IjeNjarPp2blmJkzi7NGkFlQciHejq+KLX60LLZzQTaGOfNEPwsnZ4iBW6b67viXCDyPxr4GjLCm
ux2FTty8R88sW0iO5PtQfqFZQniMiD2fzKx3+QE6ITkpSALKDagr8Lckk/SEokfBFcHT0Ixp12nA
g4tJWQ8VmUrjFnJaVz9ITAzpfGPag68QIbRZhW6vHcv4uiLww9uCTfj7W/9UdZ/ND99e+tnqlHhe
44uKLF7Lycip6CgQVuajKw34wUfpWUxuc+8WabLX3hgSWYs3oegYPWV5n2VUNPlP3oEfAoHAyNnQ
C6wPMTsbv7FbfatkG/RxWfQbz0EZknW1VbxLf7wt5OeieOhI1xG3YXGVC/uhwk5ilxX7vmGTaZuy
3ynZtsO/HYKfuzUISBrHEzCQIr8M9Tclf2glrL8khbnyLxOCHseZQ7f9lIT+jg7SHpnegRxdy0Q1
KTZOEVwbOBlaJ2/JtHxqyAWKCHaEyLbXAn1thPGmlmnrr9o1/KAhXPiyfyq9f3vL88L55YPKozKN
c50Paq6azmoEBA5Hzqgu+1RXvfn7b6rMv9nfftOzZdiUxFQyVD6kwfW34ocI7BDV5OtwNZIqjHrI
hu7s+Fu+DREMsU3CeP8M20C7IWtHeBQaJz6098YzDulrIkPMQ1rtK7Jh2DqmhMX//WYXJ72ztTvq
VmLjJwqobU5lU2Otfo+v7Q3+RgwW0aW5IZQ9ymx6I3Okxl3gLLYetfnl/+V1nRsxE42lusz5ccwW
4DjRWEO/ruGUHIK7wfYAFfhzPNF9fyS/6wgnFPfPnIE5G9Fp1dXXContG/H3DPOWugeAmhIBxicF
FpMlI/sjL5AFfxaLRgy4mohBu54ua05GoNScCvxBSzHB9tHIPEX+1n/7+wtW5jXvb493tgMwVoNo
9gaPZ9w3LCotkbZb9WWAujns40dybgFWnoZf7b15A9V5KnBpo6LidL4OfgMKgGSJ7p8vXb0V4fqq
Ww4hIzDMhduU/6z3aV8/kXOjZzs1YmUETERQY3SanXC5ORtrjqHb2S/sBiZiK0o24DwHUJulvfId
ig0i0V/4YiiD6XNuCkXYKMZs5g6LjQ/lh52UTkK2zPFFQdxyjgHra0UsvBiNcjjtsDKyrc41d3pX
7mJtY24jAO1kPMBQCWxVKGARglzmWF/UneW375p464t7TXpXQKaHHbxbsL5QGmD1uHJzZfIfKoPn
5DW1F+NO5Czoe79NiBJjfh9J94Z8WbbXaXAv948K8lUzOMqc1OFKVGbnyjnYtbXXuln3HKmXRNnY
o5M6IsyUHljGJkKmcU+K8t0ECAE9HEnXHKVZcBr+nb0uHLt6p7M1JWWQIG91V5KSKxyq8IE8bpGS
iEyyAOJsUohgHgQl6k4E/6CtyWENCX5yRO7WsPreln4R1cJRdWCiJaLOjJwKMyDxuJlKZtLavNsK
QGHexnIzenBx7lrqUVR0amwmN4V0hRutCZ4MKDUtZ9Eh3gXqnSbRKfXuJeVa9Q9Uu30KHsk1wDVx
sej/0zzw9Qc+m4mqEH3bZHTide6wNJ3Km+IKDLoOpxICLpkec4ZUdp19UKII7v/+kf5kbPk6uM4N
Zt4gVN5qZHA1bvwKYtzV0Ku9ZZDdwo23rZz6YiRLVH2kVJbdC3cLV/+zdclxfGUwsOE/qqtP6NmX
5UkZ5C6rImrt0hWAy+LXjHLJsdq3Vr+DC7U05//wtN+vd7ZADcNo5EYw6af4d2tYkJx7SB0KNPud
qe6K7uT98m6lmeY1UXb2T71CP/6odc5iO1P5AWP4/VbOfnRF6vKsK7iVfu+/Akkm4eGA/ywrtj2V
awO7ucL2YUfew2SHB/UjZ+94VW9A8K0o+s5cn5jeK//TwVPLL1L25SvLFA5lBOuFBnuOdV78KO9V
/CsTsiUSYQ4D2z9csNqjrAJappZ5JT1O40U+rMMX88as1/49zCGy6vpxQ3zcyLXKNbZV8NVIgFd3
7IKpZ7N0S9g8SYBgwzrziSp034/TLoVLvDPiQ0f1HEzN8Nb2xziGHqPTsqGEfFdhJ1W3hPiK2ZvG
7GE44H2yKzhKs14Qm6F6xRaOCutNiqdIPsX3mKs4NKYv+gGtiuvZpMp1j36wXe3EK5Is35TH/j56
V9z29/yIhgH15jiD8CYruxSvqpmgVOj7qb7FQ69S5wS2aeAodMu5gt+s5ffxav4rD/E9FfpyVi76
e2SOq3ATufWRKCObMIGX3LgMLxW3vwmzOXlgTwWcOrkEUASI63UQuWJ8ArFkpked/PfJ7qAO8oI1
u/Hc8sienm1qdVXfzNEVN/TM4ePmL5ld12tFYOabs9mD7BpeUamxsXzJSeJZ81K6R+UtvS7ILeyd
+BqR3bQNy1ePL4Os9NySWfdBlX6gyIyBvsCgJOGpO03NoWebV89ZwC+1+GS2l0m+C+kNmGVjERcU
B1uBZDr6Gau9KB0GkEDBM4OI9MGgfvRoGeBwXtNvAIXkiO+J8iyw3KwoNWuWRnDaY3WvR+9N9C48
U8MtCcoTDkL+Su12pb3EHeceMmaRPYg3VXxpqiCroocIYU3l3yZDag2Jvg4QcMs+2tqCS86YbH2t
B7/LSNuWvSuRLy6+s10U9b3KdLCiNn2YCpeTp89nAQQWsTWVY7oGRDjia1BeK5lYzRhQCQ1p12BH
OaVvsJZNEe8omfHRsxrptqhXGwrjbXqkiJuulLk+nN5GIYI60mKS5IGoMJS2dfa0Uu6p98bpMeLg
tiIV2Y0oo08kBog3AxFIRGoAMCwYJ9qmz3Nblw/8AaVRb7iANY1V8rpaAuxJf+4Cvs0X5/3owByV
LmqHuTc3OnNCCAywt3ektmSh929Lhbwf9MDfL3e2eROzJKy0aqQRvbI1D6LTA+ZchCwoa60C6JTy
GusncJKMTSUmcRICOb2V3gmevQ3njPhXXtzMShT4iZah0oPB0KopB6q9eQsXyB7nzkVhOHQGshc9
2cXVPgJM7+Sr42Ir/89jyfdnmTeqX1YZPdYEuat5dZlMoCqTVwCTAAb4VfRWP3UP87Bedy9SS6uh
GhZOYNrSxc9rK0ZppE2NjgDGII0e/3K8rqBbyb+9cR39SkInM+cg3Xmyba5odPOFQF1z6sHhdetv
sbqGvmxHE7kQ1AoIPTo2xOtea9cNQa/GrSyRALLWjlK19k/pKSdz0Dgkwa7dsdPiG38mFCJzAqci
lAjF6E0Ht3LhKP9z0/qfVVw9q9qkqm4KmsYqDlCm2DUKE+ALUxBmoM6Jyl9De5M5PZ+jDRZyYQOx
9HbPSjdi23l+M8w/LQvGXuUwLk128TieCDYHjTtz6GPyOhY3En9u2b4Pqfm+vg4pPUwzI+e6sCUf
tHdmdp6PTEN97Xc7VaC0P9dbcldNyIlmdlt65fMr/X62+n79+f6+XD8qhHKlVFy/3Yuf+bs60uDa
ugFuAW7tlblydbPkEfihuPr9ome7J02l6hzniBPUTT0DXQNL1G6HO2wM2N+sdxhyk5XDnZwuQubO
hQ/p51H2j/TsXMXYNdVoSlHBrKNvCNVyiolCCzyX8YmEN42Yw6E8zFicZFhCAf15kOW5v1z57BNO
Uj0xOx1RjiztCftoKsfzt5m2jqJd1F7QYZZY7Z2ydRcG94+D7Mt1z78rvQhCM6/1k9I/BvmzTlqJ
tE3ssHkJ8u2onCZ2L3ZsvvnyJZr78Re5uN524R7+PB1/f/azD8yMJ/AMPd821NSGgHbjdZasajQy
Ud1DUAE6vJ6TMncL11169rMPTFanMlDafBYgRcLew9rFxnDFtm1DVk60nWMI6RlWVlNckIthLVz9
x8/ry5s/+7xWTRxNjcrVa6dtLogkRn0xp2wStkH2lXrBzYj2eDCFpcdeet1nn1jZmHomKKjuBhoW
+jY2DpVIQqQHDYLtarkNNFe0dVLYmF+Bzyw994/T6ZfnPjuU+LWEpxPs1Smv3DzZjw7SFjaq7M7Z
X1OE9o/CRiEpDC/CTo+Wnf4L1/+kRHyZ1gKhqIKpYbHkV2/2BrkidlYCvEHvqJNAkh046idbonUJ
HI6WZ/Wly59terqpEeox+fzZY3FX7TKOUiTI7qGONRsCzh2SUyDT2kF8uTijz6/2jxn9n1f/WU37
8ujNIEbsMtFetXPMnOiYxRNrKt3EIcPS43AQqnf9cIvRxU7rx8z/pcLJDdXd4hhYGPuf5agvN6Jk
TVnhK5olaKSThRwcpcdmS5yFgZkLURQKJVdSlhbyeQ79y+OrZ1+c2omiLlcdwmL2m6hu7kQidWxp
W6M9lC+Q8IzH/8JzsPCs6tnnZk76qpJ1xjuyIB0ATOwQ407pv7Mkq+IuyOwyiWP6l5+ZevaZ6Uk/
6pLEMFc3KaXPzj+QhGO6nMA00TK9JwjAxWWJwLO8z6a9b3e68+8mOO0MqVH58mSKCkuLMax7acOJ
IrOQf5SbttlMePvAZZFGswz7+cHbr4uKiAxDk2VJE88vPHYJz50b021yAT36V3cnIKtFWooaBtb6
Q9Csuzf/GgYue9fLcDenyGgcyuiXTp+Sn7fkY+rXqD6HJe/zTyPwy53pZ6+kLrpy6iNU3rmHgRDR
51xXX/ERcFw5wBMYtsTD2X//HX6o7X57HfrZjDMqugBPhaMU9WPhKFApT6zGDgVquG2zLuVdRXCd
I9PjQjL3NFba2hAfpuQ4KfeSeecDCEFIxjRp+QTVYD0uL5DhQAT2novVYz5TkNEcLk4RP61SX1/V
2YGq9BJhakZfP5E0TA+BCB1SKEvCLK3S7olS/N9ZErXT0vv6UYr/9crzj/hlcprKJPGGeRPYW5DW
vA1bUM6c+OKy0al3akBrAz7rUrPyx73n18vO88iXy+phl5qezAP3lnAV/Vq9JjZpmOJzjV8MrsN0
X8MCijZLsoLFxz3bfU1BlIt1Pe95IXz7G8i2lPGAdOOeSb1tqjAxBqNFGWLxzPzT/uvrE5/tv5JA
NU1xlr8PsRsENGP2WnlUzF1ROamGysulCVrlJ2xi4qVOPpjptBSOFz6PH2Cg3z+Ps1WhluVwzCam
KRbFhnBrwZmxQ7TUQQO0H80jyc5VCgSTEtrsd1l3pCg6NWj8pS7M4p2crRRBP5Sxv+IM0I60oDci
KcHeZRRsQMub4jo3HH0OqXNC9iYJjZV9ggyoxm20H9UtBbHFHerSbHW2hASSoDVCwCo9dy8pSNmC
I91U8GEahNmmHT/+faL6sXL+ZTyc9yq7MpHKqWI8ZPWTHD4Wyu8EErZ+SZE5u4mjE6Qccg6y56a/
FyqU09VVBxqK41jW7RZu5adF++utnM2Z/oqEKsOYP4p6P1Eq31JQ5bxr594e6ewcxtagKVx+5UvX
PZv1uqaJRG1kMHrmqW+AFx5oHShzSd1aeS6zsJAfchO5NHtTZ+kH/3R+nG+Qvj71+cyXxukqCfr5
B59BBBejCDQSM/JcN/cTVyM5vqXyxrKpbFV0p5SGQVOgQWVZR+PRDne+41O2XBNSk1hS7ebjAbJ+
uPfd+I2aaxvd+MlV2z9oPmZA6sHC8uq/NI8aZ/No5CV9XIQBa+wc9UGid2vYCMZJF4gINsDlQF69
lVcOV++2/3bZMs5m00IMu2jM2N43yOl3nndLODMDtCAZoBQPXn8YHLXZBeWFuVv2tSysmcbZhJrK
ftLUWcSOq3pT92m67dK76UAANq0Ty6iuYfkTHEJw96LO4Me6zdehczaLsqGvB0/kaGEMTigexa61
sBXRWEgogrpDc6rV90pzo+KQI0rtDlW88ZD9Wgvf7dIbOJtCS1+X2tTkbFsjRuRIz5ZTpFuEeKaa
2OiZGUcbDcvCsmRyaR01zmZLo1XCSup4A6AWUeyPH4FN/gWRvDug/ISiEZo7PP/9cX+QaX5bu847
q6EQCWozsGcYr1m6RKC3FMxmq4lA1UKyaG2ZToxjkibbYQzd+Fb7jcPIpKwiWYAEj94Kx8Df7+kH
OdD3ezqbOvUsHButYRA2dkR8EekBAPu0uaSSblarG7IHSB5ekhf+aOn6Mv4+pWBfdk+C0KWltuKr
j1GjeG6ef7B9qO/qad8gMw/i9UWp3lTprWL5wYtEH2xpH/Fj8+TrHZxNnonSSG038VsUOJs2KkBg
dtUr+ZMgaMhrGVDvMjhiYYk+V5zrcqbVoWSu2DQWxHNvCmJIYuwj6eyTHQ0yeYjoTJdWx6Wrnk1y
kh+mwargJ55JlVJ8oXugIwRnwLoZvA5OXNEMyMvbhYG1dNWz2U3Swq6ZtM9yXe9kBNATUpIipDKv
edQAWT3JDwuXXJhOzpGcWRy2Yq5hMaJWROvY6l/mxg7xvngVZEoVaCZe8CEsofrUz07bHyuxJJuS
JJmaon5Ot1+Gc1gUuq+wFyAnhzgnEreKctd6joQ1IzLAOo8rqw9Wa91cuYA6gWglDYKsPgVVtBto
KdM1v5ZLS29JeX6tCvKWb7yMRF5K91YbHEvCWkbm35BdtfcWoN1S1IsquZdCuMp7xbsqcYWungRl
RWLunUEOsO5f9ApU4P5UEGxDdr1OYO22vIQF7dfrYjjUxNAQjz3C1fIM+kvSAcxzsckjVj7TlTeh
upFnJ9wa7vwD+tfRiQg8Glz1A6GqOtiyYUkogvx19gQo9wmSt2qh3hJBAL7jUq2pkVlCc8Qr6o6g
zVc8IrHTfMhiaBkcowu4ukZ5EWTHlL1LLRXrSWsu/QxaNISP9mCicBnWpse1rBqNUvLQgAdI7+q8
sEUcK3cm5S9QeoMTKW+NSL+d3BBb0YnjUNxw6mYgqKreTvSDZcfQTqaB2mdllSZoLO1F7e8a3Eii
QlRkBkB8W+HE8WIQ4boV9b+95qrOX/3Z7ufvqnxbPK5+zUnUaQ6LeyxQyX2oAg8Ro7iQ2o2cz5r6
KSP7BU1EZ00VWm9Zd/wAuxHpTeFFybBoo/sU3/9gyW50qAMbd6ClYJCZOnvgyF7nrq7to/g6niOv
+2siKitCc/fik7gjOSjB/YtUcmWRZ8hZP9AAMAsb/ptno75e4SjSojsPJTvfWZfv8BfiwxOurkh0
IQSAbZuNRG3uEN/N0exA0uT6ksAUc4UZip/fVYj6gnMyfy4IPtqjmLngt5NpNz92Ib5NaMoq5MNl
jiJrJxQbIyPE2lLbrXmvXVf1ZdZfpN0jc4voBL+VAnX7K9HTRN5U+UZKfof+jRZeG7N8JNwIvut7
hdOGDLfL1UVGHhxtzMKv1h2d4Y7MIeQG6NGqrRRti2wTp66c3udgL0Px9OwXV6bsuVGUuSUSL893
JhbREexUafmltlPS4h6avknu99ArAMlJaSOqpNYuRPMlqm5C/cpX3ghdJSFnBF+t5c2NStJfeVGk
D2L/1MemOygRH2xn9QotDnPGKEkgUNC/y4eufhFLDrwT8cxsu+dGsQYgCyfZYGC92rW6vh4Sz51I
QK8JTCfSNxj3xC/74ZUYX4fapg3dxAoDVlmrJpgBw5tNR715Hp7Rs0X7aNNbNbKQaCuID1V3iOqr
Ir8PwpPfPUTBL05SSfESdc4YXOWYsUiukkE0B6dOcgVFQ6kIKv6YqY86n/iYHA3D9ctqbfYb7UoO
Kkc2VVsFV9SSoWbg+1I3HSp0IjMy+sYCZkTv0DbkELXknpbuRH4kchg+Zr1d+x6TkevJWz+S7Ei1
08jSKa8Q20RasYzrLd8bZAmRJFRON8X0tGKQ+N1v8xRBY8ovhuRNlRWg/Tc5xQJJPEj5fW8e/r4G
/Hwo+mcq/hQkf5mKJz1LpqBZTbfS7YjEidh42Vb9Jw1YKU1XlLwxyDFk5VaLzwtCRbGun311LeQ2
9Qqbt/w8bAbkJCUBhJvxMXrpYMNtildN3DFkxlv/GfA1OUzeIygtgz57sVD3/kEyzY7snyf4fMIv
T9AmoRy2uTbdqthkghtPQgF5yYTvJ78C4nCQwESXKalIClqp994uLoHfWyhp5hLHlFjDUeoZSYAo
dpVpCS/iL0iAJSljVttYuWgbTErIbBaqAdqPy/2Xuz47x00w4sNyUHnvpZ3mvwLo3Oaa6swKzWx9
3eYbDMeJ/lvv9iUdaSYkJL4YDmYQm6kfUtn2SjuP3dT8pb9w3PqdOA0ZoJsVwXl0GQ7tqbqp70Ri
F4mNNHYobqPfqyv/NDyUJ+NNfFPfsg8k4fCvwsfx5u9j6kfBxtdf5OyYksWxkJtQ4U+osuN6rRHt
etVtw50f4gLepC8UrdHMoqPHi+BmGCtJmsKm46IFZuZRe4uPDTVf8Sx+oDMCFtja0u/plbhTHSEH
01tfbzRp32AiJqmTrFpS7pO1sMHV+pHV+Tp+w0CZWAi4OsVaAWJHsLtINF36Ac8ORG0eFvIQU8tQ
x/8h7byW40aydvtEiIA3twVTjl4SJeoGIdcACt6bpz8LnDmj+jEcZkfrslshoZDI3LnNZw765WBF
eyjypTsPfg/9w/6UruIacGFbRVSCvDVju1re7QBAmUlcIp20jctau1nzoRDlK3/aVclx1V5SzACa
vmfDYPHe/7Jvdx9+71pjU/10edSpRm+ZVD8d4HjPAuhPljrlR/gb4O9ROCPGSyAI9oInr8v5Tspo
bFpHY1Zo9mCwp6QDzlo2VpI+Pdwn5Wx7K3Vkeb5AQr2LoV6rn+fPwhd/s3N19eLrbrgKMppq51O3
tlGr5Aa9THK03Kd/ja4DZhtoSbstt4EH6FqULL8Brv8/4c3YBIpSCovKWg9TdmOQgTp3s29+W32s
3eI7ozZYi3gP/kUm6/UPeRAhSACaleaVAd0r+pGJPXnWXsd7X2JTHkUAGiwroo3WedAmjYSVgOU2
VjfN91nb6bvhL8WV6CJXJxCIjqf9FOyENXq89/xNoeS0XdrVBs+3P9XfFE/Xd5A2dLgFcGKKoLK8
MUZYcz44H8kGUqpSEC6CyukN5sv//SibftBkYq+om2wHGZxZdLsqRyu3CSSr5qjhH8rU6yXGV0p6
GKQHObm5ZB8M3KPGXbO2hYSbU/RFNvG2byetLdglDy2wQB1bwaK5bcs9yOOY2Zd0aNT7cfycGD8w
WI3zHV11NOmCWIQvertfc3VINiFRHsYFZavFeoit46J40xxgnwVrYfjZ7htaRY9m/sHK3OgAi29h
8r4D45WgTlefx+UBSRyaKVjRP5v4RY9HuxKEEEuwcV7x5FdneGn7ujAXAJno8x0vL/FR+jnCVrQA
eWsIECBroUR7OhocZpdUZ+UxAR3ca8+Ffqp84xyWe607wKr0piC313ndJ2AN3gopfG5vIhekiRk4
2Qnsq3Xi6kVjA+Ry6BWHInbXiezgqj86VCBIll/KLwBqGdjqvy7xuf1qfqvdV3/Cal7NWpbssx37
7T3Axsa1mWj3j1Y3iy6SN+v/39/L3ETzLIXnHybMawf6yHmEuC9jKm33o/MVDKihNjIIoZlqBe+f
YPXVHuCdI2xugrmalGNuj2wUcz7G5T21sO7iOSynXkiMs4Z962ZIv4M7bz43kIea+kS8A9W9L/6a
KJp3PV4vMiIUcYrnZ4THaPd1yr8k2Q+7MwJ2PrbQ2Xf7ck6mF1kLyskP0TFuCIuX7sM83A5Qu/Fy
rY5Iv9TwzaM1zR0hc0ar3Mxs+Y7zscx+NGGgVjdzuq8w2KIuMY55dCwx84138y/Kc/3FsXZoxDsM
01OSGcAm9A3QttobqEbs0vg0o52M+ulDbVP8pz+G4S417xItcM6JARrL4C8OJn8xCaR+8iTsaJ2p
xbL4JR1wFg7CvXaTPErwihgL51+Lh9TvWre9rT81CyB8VyU13F/u60c7QsDW+LBKq6/vsLc96XNY
uwoXBillsyucnROROXnZg3HADex5ZcKlB+0cnZTzWAVx54ZHvQiMW2Of39g3dkYmdqM1gfTVAjZy
I92WKvUMaj9BPDzhLCUbN2nkTeT6JJ7L3u7OM770WK86+gc1fImjY02RaCI+5SQ/p/HQJi9ldx5A
QDnVt4xVudREbPZ/mkAelfTDIqcfk+imSLhP9O4UKZOPVDp8W9xC4PFIBYVvzuLGlMQIYDRLeohG
QA7IKA0aYnaeDNXKokwKivGfoBevEi5zc/l37VBXmaatfTJ8yPAC3JvHbtequwZxz78hYSVINszt
lW9XsRLmtD1XxToTGe30ldthTL65g+41ITJZmW71z2b0V/Fgc7Nf1DJvJcU2H/BtZ7akoBLnLfRb
f/1ntESTSAIyyGhJdImZomC0udYLU7Gchsz2QT7BtLjkN9ACsohpdUR3DczmjPFsM//K40Oluo65
Ryt7wr4ArW1vxIUWaX9wwi/NWS74jQFyUyYo3ggnqp9EMh9NGmsHDTZE9i328vSTggi5cyiyGw6i
De7Ctz6RueNb7VqkdZ1fO18LK4BTPr0k8lOcw1OfEAyKASRDkhuxlm922f4fqPj/n8TC3CQWelNW
qTKS7XWeZINW6J+GiJ/orVnu5WmC3IZJUbNDy3/1mUL4xqO8ViF+uaq8c14oZwmIsUhDcL0I3ovX
mwSjuSSVHSqkXOq+OkK3X4lE9O1cU911aEG8fz28PWK52oabNEIJ284pB66ly7HJ3X6/fJbwbMBZ
G6KGB2lFlLcogsRgi1vK9EVX7DAGw5a52Lnig0jVCnKRLLt06YvljFU1tzfgYCCxw/aHcE3mLUgq
3x6x/H7vLZIpnZ02zQtzreukH5zvD+z+nfZ1QXnd+jUeZEGZLkpit4ob41wukWbz2ioO5JevsR3u
Fuy8l/STOjzp2hmxBPvmUu9pdJW6b2U0wiHzFvXz1H+X4/M03Jt/o8QUVLfWJtgqdTzKwwKeq873
qYG2gBvSDB68vveAkv1oUTIeUSY7GI5fYdjO3ewJ9p/oF2zCb2HLYy+rAENy9aOuveiujJ0Aygkg
yHRML/VftfpcSX7hz8ye93nyUfB8QTpvbcJwF4dmZaUAZUKY9eojLIEe6ZcEeTE82r24OPfQ8P6i
3YzLPAVWO4sWYH3Bd467tQnFlLmX3FBoMMQSF/CdEvTK0VL9gTaU9ThaR3C0WIeEN4v0JLoGhIdg
EwDTJpYwqyBJX5WW0Q1p3fTrv/whOf0RslbCJ4qWexPcRr2Jo6Vmw8nyPmWQnJ3WvpSnqoGug9Ev
M+AUxxpzCxVk0FwdsA0WClytCe97K74JeXZom201E2BXkQlYoC3vvDpnIQWGifheGPEEl+0Wi9Rk
VVe1K/mGVvcSFOSZQMQBxUEyd+UAg1dkpqC5/o3VXo/vO2+6NaeuRqZAdv9ac3TNo+nOK2E0cVHU
Msv71aMSdQ9hZBVs6K1AgWTGdW2ty3u5MU9OR3LgTQfz40qBWGg1/nUZn+gd7gXn+M1FRsBKYc5p
2sa2Md2ETqtVJpCJubmpQsh5L7irpH6pBpHuyTbSlC+Lj79V4zrRQQhUePOdr56+qbFqa6q03gFu
Vk2ICsjdjULZj3iJgglkhrmtg28zA7D5H26uqydvIrjehYujoUQPVITozX16oJpe/Q0XwFIkWJwu
ZBF3oq/8igb4r6119dx1Ra7q+3yRhlRCm//B/NR0+wTtH2Y298P8M+2+agZdoEHfIc+6sx+aw7KP
YqAawcXcGY9RuZtfOn/2yOjR3yvwD90pt+pN+gNtdZvU42k+rvvD/oQ3ZRLkxbHRdkhNKn79ffxe
fnC8JrDuka28Q0iB5aVozs+Na50utQv3hP/kf96os3v+oJ0i2nXf8Lp9jB4KPL6YUq9/KDe7v1Zr
6cqrbn7izU7zGhzXip7/GxiyNZq8t1CbCyZ0Er1Kez5QC91u8lok15DMxQZ90Q+Ozx2HFdj4DYVg
C0XT/qC5qvr6UmkhSvVEm3Rz04yJ1deSAx9uWR6S+u7SH8L5pEan0noGbgEk0T42UHXiv6TpZAmT
7TfzvqsNs7lr8nZpei03zIdKfW7kZ7UP5OSz8QGuWLiQX+x1WsxDEjj+5I7Gk5RQ0/p1+Uk2D3H5
kwLVIhf3F7/WPBXvwLkT4enfTESuft/mZrLxRqomE0iIYmGi/bnKKE880Npm4TJjaBg59hf51WrW
Wu7Zs9W+rj8nsbJ7P5Cpb95OV79jczvF3RzLtUTMbn1Qu4ra7EzGqkP6dfLk/LM++uUeiL9+jhNk
tIKs+BHZIKv/SprHeSFlT4g5meg3rVyCd/bwdgiSaeXQGQVsFwSOkaJS93J+KuQ7BK9XeAiNBRV5
hcBofpjT2XCzzNf6G/XveBALDtN2JFJIUSYPUgKs2URN9/7SYuVnIWhGfrYmEI6PzHzeHOV+P0pc
cGm3jkfWQy/4SKIF2cR71cnKWoZkSXdz8CTtppEfaAsjz3k7u/RHUApa9zK6wDWDeLqaJsKzd69O
dBfRt1EFG/d1+HkViWWr6C+YdJgP7QnC9kV+uDyovnZW1fPF3lVwHPD9aaxTV/ttCTlxzbWmbhep
qMSgtXiu1bODMdI0PiudGZiDr1i77nM4HEC51remDn1vBwRw+r7Kbhh3MUo++lFD7y98roaHKfRQ
WpZRLmjjg0LPT7Z95XI/x1D/jhVK0ghuzHs81pGTq+4BkIAYRZDjHmU3sDBm/cnqVk+4xj7JBKDe
a/Vd9WH+Rs37AN5o2Tnn6gOOafeIRBrmfrztP6HQEBEN7N204kh24YOJhwNSSJ8+9/1Bx9fM2tOn
ROwo/Wh9NWbUAFzLVe+tTylzfTTw/DGoj/zW2/44fK0uvyJUJlIs5w9aidTtzkKYBPtAZZW9hSVR
fcU118w+FtlDgtfJzBtpvnmwkAKzd4jEVnQzkFLY1+geZqzWPZLDpeTK5ZG+mZ4/JhqghqAZaS8z
LWYkX4wfUxYP5wnTXUelxu1oo6/twT5R8Gaod0l/N0iH+fV/0qZzAADcy91D3boagBElQFGiMF1z
8bpfCDkZzONuw2QXt7vuacJZ8MPla5b6l1/6HU7y6u3Kz0FPGO4jROd0h6ArAyS0VZ8BUKWfV52y
X/N3ZTwiEKz8qisgJ+2ZcCPdoJXBbCO/IGW/K7mk7V1Wurp2qNc/fv80vSLQ3gsvm1xitvp8ydvo
tSiwxnPRnwza/N7k/KsomCoX6nLbHpa1KKgmioJQJGr0dn3+O+wam2u60smkUof6fKpJMML2BucM
busocFCB8SAwg3RVTtOqwDcU+0I5QuFYsQ2oF/8jEjPSWf8/l30d+V+d6ChxJlvNuKgH9SbcqwBe
tHOJxfqdqv6cbLKcNKjmk6HfZW54uRV8DFGI3dzTZrHQEqpf+68TemYMC6r7iIAedPYBuzIG0PTB
PT3DXwCfeQdzQUFw1QSZgrG5iY1xMtRUpSTPwL5ePg9Any8Lmxng0QCvsy5b0D/Pt3rVch1PgLgu
7hB+z1DJOWKYU5wKBpJBEz0a0gfbil3D/uLgvqZZX8rOdyzM7ei7zPVHGVX96TOIrcXXkc9B2keM
IX+zl3f1JTeX+cUq9NpZU67O076sXiiVjPfv4iJrvh+Fg1LBTbCduUltXo/6hU+nf5Xd6mN/UgJa
6N1xRqITjRz0OQA6/mUf1yB8az706CpmfnPbYPr4PUP4RoQWehvH/vv1tzOvSV20uEWP4EFLcDv2
kwMiQ3TYj4hSdn4Bmnw1U4KL5L2/h193yDsBZTvyAsueNklEzu3M+EKqXMfzgzwfUOjENHN45aNF
WCNIgGDOiXTM8WmWzqanOre1/KCrv+zytpcwzhseatNDDGqQPyfWuVthu+qnDCsLNImAKJ+i5ouF
Fu4IHl9yvjSrajt4NVepHkOEIbV9XZ0W885sH1ucFu+a/Zr371IJXfGbcvjZdCVyoKLz+2bNf7Xm
m4KwGQ25Aq9iPmQ05o8Rlq9rr95rmoAevat8SgNh9SsIGdsRyqU37GrOSFlD/ayfqARholqlV8Ee
OM8QdUu//2K/PjyqfW6a9rsIuCG6Ql4HHlchs2/A840xU3lq/96PcX/RXUxX8SF3Tc+eAsU8dykk
zB3YeUhGYraVaNk3xdWkWJ16iV4JbiEsT4yHjPXOKNC14s3xKvs7CKE3u2lX33oTq5M0G3q95KGN
pwSZ5mXtoVnHu4mfYPhooWdjww3ChYkhFpMU0apboudvInWeZHJaSIQ3E75jed+0x8uw1yj4wWL3
QU/9hIZ5mQNNzE6h5ZnIhKIFFgWJykjnVKaH6tgDY5nUpzAKuvA+bg9acNF8MNypRScWdZxnSbqP
rB3NyXllzlp3g6vbn5LBLcB5F4+h9KLVn1pyuCwAzYsQYqY+vozRXnMl4GwOmL2gMT8sCxIcERVV
UCnHFtod+B5130ZPTncDljivb2f7aNePKOWWrFbl4p0gbFG9XX+bpoEXmWw6+maLRG1iadJEVKJy
W0fC2Pi2QDNQBGbIZO4WH6tC1L4FwfB/BOHfj91sksV2Lpc25FbosB1HW68iV+dY2AUTLZyG0XaK
2R5//NjN3qDJqzVOr1OW+JIOQ29fBYrihl7e7VfcnJSdMh/01Kwd3w/+b9N31N/vu71zZSWU85lM
zp4RhP6sJd+06I5kzUYFj+anZYagD3xHeVSsswXiILmv0y+C3yD41NuCWW1UI+pmDgYhZw6WoF0D
QuQzhr8AZUNrHwQbLiJCGvTbXdD/vPu2PgaolZt2RS0I0HUVN4XpjuGYp9iBjH4oTa6ooCOYia/c
t0cJv1d9CxnEsBH22MqoSbIdth4upOdLkNwmcPxdZ28HaZDKorpBtMqbq05pTcdQTFY5pqdI3T38
XOfUOJIaMQ675QsXciwmZ4nWeP1VV1dNbFtW38qvG9tqfSMo8NajXLF2a8/VmXfkOQGFlSjYvg0H
vVrhTYUyys5iS+UrZ0ktzooH4KzfrdR6BUzLcpA92oYz7ZA/jB/baqQccdlNIxp3Se5B0UG1U4YV
aDA38UavbKmCUg/ikiibFb7vJm4V+WAoXc37OnDAYm+2kfDCU01159FNkB15WPwOY7EAXrv7h8d3
E7sGTS1bZaICgV6BatPH1UUZxdL8i/JXuCu9Dn1/ca0g2s2buCVZdVTIPVUw4DjfiX3oNHCc9iPI
H1fah6gUBusyO6KXfbtq+E/M2FYN4WRo7VwCgKkrF7EA6Vajq+gqBwUvdzduydQXP8UixIscoSu4
9nba9PvhG1RclKIgHesK2SrqKr18LDOKzCL/qCCuzk3MqTIKbAFAo6vfSCunneT+wKY9A9hnEtDC
3YymQXWTRF9XPyU8qqyTVt/UCSAN8axl7er9d1nx+8euf3518hOnbho15SZt/cvH6KCsymJPtKs9
FLaEM6W3sci/z/sWCDW0Y9Ijxfiv4SzglL32PWFP3MDtitBuuHOmG0RwwejDrxqeLtzhmasq32is
L7qniG7Vt1O93+++iXqK0xTNsAoqdKSaq9Qv9Bva0Htn2BVBAwV4p+1X7+Mq+RAFbSICxayb/72l
3wS/IYEKrPWE+rDC8e3WLJ+l9kvfP5U2WkQlWjv4e+r7tP+YhLdj/TEK78f+ZKJHPNGl9AXhQbRp
N4lc3phJB6gSWYCFDBZhA7IpiWFu2SJ1julI7NPiE8Z/0TndxEMriSLZ7F/56K30kOVYBSrgHMEm
OW6K8i8wmW+r93SO4akoRghik7kJiBgPlHVR8+yI3tjlqMW+HFFlICVRJnBGzxpkUH9hiLUvhNpP
ok+/iYv9pU0uifJ678XOfrwc++SYSPgyAGzWup3zhMxreKrTG3XN31twvxBBgJAJPrpg+be4JVUd
HUxWL8xAdB86BrAFpulcv+UJaZl5vutjPKkh6a9aHiVFd3sn+AGCvOO/EEulHi5xRjzo0bljz+8U
bn++AEwlIuY6wHTBaP7j0vY/R38LXUp7lHXKCwlAhltlAFcIUZ+D6dF0z48DUo6ymAEiOGH/hUvK
M7CRHRcw8maPSCW5xX3s9S8rOmu5LX6Jptlvg9J+x1prE926KjQBAxJelhJasLngWwfyEV8bSrQI
Drz9UTG+KMUDbU+4lRENBOERE73yJsKRtxdZdAEZMy0Ps6+h9aFywhbcXZgI38S4yPhd6mfCYCY4
2lv8kenIcWaVdE7ykKnKfmKeFphwVm8st7X3UGqHk5P+HSjQGjPeCemvzYWr2zSXm1a2rNcaSaIT
58uIKTPGy9O77kDG0wRLelrlJprpyF3uziI2pqgwfqUwXP2AeuVxGAUHKmxudOkzlmhB9BWU83wo
ygdnb9L53huQeEXBVHSQNwFN1fN/M0g63Dloy1lehYAfmCAIzpJ6SJY72FUdLau/c5gFD9+CkdSw
tYemYJvB1gPai8kGMJXi+/hi7iIGqQRPvCbRxP3D8LmFImV1P1RKyXMzJiaUxHC53PSEETt4kN7r
njV7lfHDp/HYH/4scG4BScwH6mzBMoxhLcoLo98pO6D9/cNguR0xu8VGFedIxNPF/m6CS+PVOfhq
ixXxUMhwKlZ04d7G/y7QBkgEiNajuHRBziOXcDhVi1cZOCH1Q1RBbeWLwma6ZNJAcj0a1MeqOyZI
utDWpvvils7uYnsX1EFpdf1pzWhvglkrt4Vmjq939usQSdpphzz1x+6W0dEXFMwhNR+NRpQlijb3
JjFbYr37l8ZG5+UG+VGPBO46UrZm5kLn2UCdEe4RILigEqrGCOK3vUnPjMoqFWMGx1m1vnmaUTUP
cDZD2UFGu2lX91j5ZRCzPMHmFj12k5mFfR9rlMmkJZkLXf4mhtjvJvs2ozCQPef5bzQURau8iV+a
za7SDZJBS6d/+mUI9zKZUJBB5AKrMsMRjoDe9cfGrfXj1B/ff+P/AZD5TzribIQv1UQqltqiCosu
H3LlsQnv5edLd2wXX/Mq57HABs5+dkhTmAO23WmJb5VvnUVyvh/7O9DkaUriJIrpglvU2dSx+Vgv
zow86wMkd3KkHZMjoJYoJyBOsK9/rhTARYRYEj1zW47K3ZTZDc+Ei29Yh7JE5/oAtap+JSYv2UEC
TLHXxMLDb0vK/E6XnHVTXoW1SJPSSUIKlkK4YvkfsQJmA8zWzQARb0TC5YR0PmIyWbCahhyYN9rD
Rw1To13VAw+i/3o26R/56d3irbLAKYSmGwudKc7JXm+wzzsmlyeMjBztnO0HEQL4FdT9TurxCm68
+v3yOCSJGsqYj4GEbYMcjmKDejA/pvkVTrfj5ZeS3Rfti2kxKc2fJ+Vz7V5WG417xDNgIzr9nnZU
ZTLQnbJHZS5uQNvM1VNVHcoM+pBERTAF2c780cOHQe8jg1WvIZNlY22CCB827/TNcpIb4EFJ+gL6
d4JyMh0kk58yYyGpIg2DpfEvPbsdq4NekW3vbdJgcOD8S4DkumcE/XfyTv5ekBXirDM4xDbJW4To
DEGe5mxieT7GbXrROW/N5UaCOuobBoYeueNbKHxcfChr3XIENlT4/KAq8wu3sG9yYVtfEOicTWzX
ZLvTDYk8tTAPmg3uq/AM/ej4Wb5X0DwH+TkjHuG/H2xEOeJWtSkpY0ltNWqfBSmXQHUZnqSn2A7W
0cnEBIquizMKe8yq6GU3Ub00mOIvBmhmdCqU+jbEAMkAwBzeL6BiDiEC4+m+L2/iENJs3xwz/Nel
hzF5itqPerwPDXR40bIUtiAEkd/ZRP7Bmhs5sl9bEAw5V0cF9VfiU3Qu8Jx9PKnXJhQCJsLi+90H
W7K8ifl5iPtnrZNH9ekHPn4eBRKSdN6SfKT9Vt6jxARCOAH8mLlC68/3Rxs8fBPblUGVp2nk4auV
TQO9Wp72gzt/oe/2DaQyxj4iNJLwkZvQ3leScylXVTQEAIkgI1MNw/Fq1EpeZR+w96HOF3ZaRKu8
CeutZRiFshZExk76gO3q8BMBEbpLCD7+6L7Nx24ficED7251Vne95a5iMcD9aC56trqj+UnhZ9Uu
RmQywMspPLWrMgxUCRq9ruBgr1v1f14BPHZdi6vHFrIcmtm0Ikntu6o9Jod0uGnS+8HYh8VNrqC2
8E2aqUOT+awVHi7g2uGQq99mIQFp/ZTv/ZBNXDOaTLGWgZEdAiMPWGKvXBTpeVXiss8hIkaihFH0
kTd5alTPczyswv35DHYVrDmSYRSe7Uq/yY9tiHFWtW+xSRSt+LvpCiu+iWmXYgy1ZiaAr4peOrhQ
9hYWlVQCj5dDwm9gBi21otd9t2/NUzchS3f6BDkRpnVNczT6w6pBoEK3XlV+ArP4JjnQfszqBVM9
9pgiSlbfL8EsWdkErtTI83gp+bor16h8glmLyoGPGQtwhJeIvS29hD5aVYLd/dZa65auy+g1Gqa1
rbYNGiulsVbbrzYooz+ECIfgoabCn4fj6DDO8lJ8lveC5761ua6fu4lb7SDrvdJO64QEjf6X4b78
5PhgrEiC7cD8XDC/EUNv3vrE1w9dI8zVUW6TsJTLaCEPXikwa2JwqQ4LaSd6dlF7uDypXrOvfjE8
axfPGURrvf7z2wN8/fj1W1w9voni+KI1XIoGsoHkkMlZOUhu/2I0uzUrKT4Jj7DoiZvYVdd6jFgr
T1w+LF/WHmX+tTnYoK2AhkKYfRBuJ9Fn3cSoZJqcXqNNuCIye19H1pwC77SqLqzVRv1l9GzV69ym
uhEiGkTvuglXrdxXo2av9e1RCSimzvUvPCRflVDlj+kHXdRlF22mTZQaYes4S8rJYbRfP656TzGq
I/6AmW8FB/5s7+LsoO5KUsE93PQi+MMTtIlX+Tw06aQwBda5b70l2kOgo1uV3UboMbqFfNQD+kWV
2/4N2WHBWm8r6zquVEmteDYmnjhiY+95gQs//migJ8Hx8gCgC95WsNrbsrnIQw1sEoXYrAdGea+n
B2yMVd/6HP2y8IPzleVQKI95uNP8sHWBsAm39rp13zm9ziZiqdGopNHMWYrgbUQ+uschoPxd7WLk
iexMGmQyQjk2Mm8AeMSxS3CytpW0oamD0WD3yPD9GSH47gg8CLGDpX9oi08ZTqkra1E5lC3Gp0g8
ygJFwjcTzavgta2Eo97sIRJxstf7SRt2LWWmV8zA6YglsJzkQ78LC5HGh+B62paUinxx5FKhczEF
+eJK6yCTpYeQmnurvNfKtUbqQzy4Fa32Jo5lRXmp6oSbYvohIzsLZwg9WTgod84tkKE0XxXx7DNK
s6JlFu3zTRQLR0dVKosXbjwZF7bkKS0Rv8cPFWNWlGB6/cdknm1CzopaROOzb8+a6QsOm2irb0Jb
HYekX4b0Cg6bghQwZo24xDj4DuG07fcMW7RXjRXTEmZ/b/IrrjfaJq4Z06xU7QrJprVzUJH1uQSG
vBr3ViFOv6v4U340vxRdUGEnLO1qeWcBDB13EtLf7h8thL2tJh09s5dlVT0wdgbaO6fhQUHi1pV8
fZdQVIISrrjaKKCNQvBo/a1s//cy2Nta0uo0O2rhGT7ENysEtL2rn+cVdjN500cToS5jJS/P8u3o
S+2tisHAT1Pd53WwGicAcGgDtfVrqNwx7SRE+FrtZnb2fpe4eoqKxI3RBnAFb6MPBad53otGKdr7
BwiT902uIxtOrJj8fP1x8BL4F8/6L70Kxm/TMasP8LL6zJ8+tMuuUXbKYfjO7RGgmRIydoEM7SNY
OB4G8EUOOS/WtTs1dRv47zU8K0ncrnj/1Nnyet9dZWZGqE1moZP721CZ7H2jPljmHsPNHNNuEL5r
DyeuzslP5FXhxmPL6Jb2i2CvvX+n2tvy9tI1YTzFwPF1nOGPan7KUJa4FEddfwLwi3caRuX7Wiir
Lnr19UNevXokZ9qYqASc1s+rh7B+KIKR8qPirDvrtBMK4I0Bhtqf0rtJuws5d6LKS/Tmm2Cbq1oc
GwM4XCzSOMTAyODj1zq3atocpH0CElUM0RI9dBNoszaPwwmmMzdLuC8gW/jDodXQvXYwnKXcmpGZ
EcaT968ze1vZtlIPwcgib4Jv5zkNBQjNf0R80fNAKbJzze7vlD2is7iJqOMQWWo0cRZVY6eVOyOk
ji9vszPaszvs4Jad9a1ayf83gh0tCGHbklabhzDP1uqDHS35ne6i6NYoCJ8dwt2KUvQaDlPjCp4q
+LDKpgnXZ2E1NQa7qSU5mLzVSiarPIPGOXRxv1u7RHTQRU8VfNlX9aSrY6RrWY5INq2/2nmol/tZ
uuPOLleZxzn+1Pkd4sDwek8QNv+wyLNfM7erR9tRnmnJhdQYqjOMTXzYeWUMKBiwAcr4OcbsKVGP
5k0u8dX19NoOv3pomgxVIk0zQ0znvjbOJVqvHlL3WQ9BIf4QV8fyE63wp/HH6mBr3/eeNcNuQXSb
KJZ6AwyNBWexDM8G4XqIPsUmogF9LjKl5GR31rH3O2dfNozSo3kfoUEboqAox/tecvGSEqL5RXtv
E8kiVel73bL/1cTB2ZV3HA4dpQK43NdcNfTFBuprNva/CxNb2USyznGMPIwJKqF1l6cfnPA0+rp1
boognp8vl3sze0qd+355KLIPeEdXZ7M7K8NLZH8UnDxBnHnFTl3ticqWkss4ki0p7WmFMIAPyjBi
iNVPjkvTAbGe+GBMiMkk/T+ZcF5vx02IM5RxnPSC6qRAS4bbk67dSF7mVzrebneSfGjW2JrtxbYk
gvtT3fTt9K7uL/2Fab5RPaKYmQDFNt2GNlJ/B40y/ljIaJgYtmsGwJNsSNzLdyc8ClZesOVfc+qr
la9NxUHwgPxlwDXd0+UjhHiILNIBmaLcH3ADohHQjEdhG29d13f2nrpJ8+reVqWwYcOn+S8Na4Ne
e1FdPTmU6VnSb63ih2N80YqfloKqj7zSy1L4WicrQaexi3Z/uArr6bxahXxqL00XU7Zk+OYdp8TD
fDP0kIxNT6sQc+PqWJH+Q6Hfq82nrl/n6rlO43TzbI5rChXulXhnnnS/vw2PkhserMf0I/KhOOKs
1E/RDSuIN6/I8KsnqwjGLE0HbkdLg+Ko+jEmRPsB2lJEcYJfJaaRwXLx/3CdN1FOQuLDKYDtPIz4
jCBYBI9QsYGHAfK2cbvw7bOKY7y4GhO97SbQzYUeh53ERVdYB8Q0IKddxkAFQoG9ki+tLltcdP9I
du36626K4WxsInPuyGJe7XhG5BUZCMT0mCgKSlpAwA7/TtImetlNRCtLI1YKhcde5sDeh3+teKwL
jXgEICjsaPVRdU5CA19BNNM20SxSyzlUY5Y4pYPaADKkYxw+Ax3fy/iZTUF97J5wo8QitGYGJ9Z8
FAQybZO8OVU1XCybLpcyBZcFLxkk9lrgjW4trT7V5BIg/1jvY116gl0tWHBtE8qKMLMiJVrRC7Bq
uhaL5ugX/mFuC8EmoMt02WE+KHim6HXX33R1fjMzL6y64fJQoLKWd80xXS2G6ugE7K54mb3SS5Sn
f2icd7WntU3EioFphLNO2DZ2UbEvu4BJiL17ejLUI4mcuxSwYkGoG8zJrX8kWnH98E1+Vl/stkGJ
ZqUvmTN9VJylviR+Ofid37RB5IZn1E4CUzQqf9OR5Pq5m7BVz/q/y0w7OcDLoQrIrB8UJQY6zfdp
92OaPyyw1hCPWILM+EshgMNjCmxvwc0CS6SHUfvlzF+XgubbWB7T7tDAZOm+GPp5wrZDhqx/O8d3
Et0Kefku2Cmi3bmJfWZfQX7K2Ckk+X12QgP3EkR+OhxDklwPzbiabE9MCRakdK8KHFcbtOkSU4v1
lSI77cx9EgUZzvHMy8CTmLg4r70lVHnI4oVAe9ELb+Lf2IVleukBhkIjugD5ujUugVTvEyR1qucZ
cIurN/vIK/80i32FtF29sroYVpWHBN5Mhz1RkNId4C3RkiDiY9OUmTszQNe3dYUKu4LF1jfBr4u1
ctHWbuMKMQvlw6Xf5Z9IIjCpAm9dLLRcjfHwDwmFVyfjtRd59cpaq8YYQVO8DlIQVXeU5n5U3Zie
rNxMECnAy3QxWjpClNB64t7JHvVt+MMsC12A16sVI0EZ/m+QRnQJDrRBEGOADO6O9xc/H4IeY7JA
cKQEwVffBMG5i406gX9P2tbQJV1jIFvMx3dOVrxVdbDFW61mdid4rqBe0zfxr09px6D1yM2eBdn0
YSwJOtUD0+hAn7HBc1PmC4w2epwq3JBQ5KftByR8hLn7up3eW/1NPEws+dIsq3ulifHSQTvEpMoT
HqL0oZJAeJ5Fq70NYBAiJwzS1vNc2i4liuwrB5K3DIicP67o9mYPhvFPuwH6Jn3TjXlZZInSCG+c
fh/uF8hoqMXS3oxD3C0oDctgUs9Tshd8ZkEA0zcBrFrx/JeYxuroqulJXlDAS/yLfqj0fbHc14nf
rkmynR8EzxUs9FZRYFKz3GhNtrUG1e80/VwnZvrInl71I92sgf2VBIZoQPsmEPEqhmwFBaZh+Tei
fnQNZ7fe6pSDNpbRyo90PgzI12L5FuCLk487OrzP+RSUxcf/R9qXNTeOo9n+lYl6Zw9BAgQ4Md0P
3LRLtrz7hWE7be4kuAEkf/09yuo7Ve2pSU3c+1JR6U0SCX7rWVgFubkorg4JlOSvVVdX7sB3pYFE
6n+CEfLRlz8tkVHkgAUPQDGszCNL+XDmCTp17Q5ciuRfPFjfdfYwWk4clwPKY92WEKdTT5f9QfyM
rL35/7zX30LYtFhuO5gYdWm/eusdwB5aCA759L7aYNZ5QcQ5xu4q0uLaCfsWwPhcuo5ZTJdNRbI2
H8QEMWjoGqwv6D+FjQ5w2sFyDYp9ZQEtvqsLjHoxUkv8/KymeyzW8AZJgy6NIPrGV3Hjgdfb7K+G
j7/OyVzY3LWhEfF9K+M4oiiNi+h2DpdSFrZVCJglhUFaZ54HEs6wybA8fZ+16zg/XQvR9Of85L8f
pT9e/tulJkllswRR+kY9N1jyu3fYgkOpKu48Arv0bm0th3RPNogncwgfkaaFXaazauA/AJFa4ds3
7GSPXgondXMD0MJY75K3igcJJHZeJc4+uD2owl+NKerEJntbTiWeTu1p7rVZNOSr+pOBuboXR1ia
9u/pSiNVCH/0izdAmkP9WYXiEXaoWNbU+K+9s8GKA8v2Fm8Yq+ExnLuTlB+use/JI6yXqPOwajGX
Ht1DzFdVChe58UHCPNkB3O28jA9KgtsGsVL3aYBNXPY0ts9trzzeRuQMCwmoh0LdVVVeasLG6ZkM
X00TkW6X5Ud4XVoqlO/VQ432ASY0Tl1BU3jOdxCYgoRNgTVLvqJKeRdvLljp5h8i/srFfdPs5xwy
kGso1zX5Ko+DEuaT42FUa+SmGX+FtXduM/gjzEjdypuWQO1i8ejApzB5UaZXQawZLwkqJDwkB6jx
+4leu+cxD5wRXthjBPhTZ78RqBFA0dKFsabpkXe1S+/wPzZK2sQn9BRDq4J6KH/AgTDCeJPDgxXe
EefhfXovDqSCgh1et8BHoEdsJi2ym/NgsSGw6ZMaSeVE7A1RPwoeDqD7A5gJmGYeSHtDpZd81vFu
ym/FcOicW7M5gEpXzyC++739mGc+4zvQD/hj9THc0l12wniuQRnQb93Uo+f60zq4QF3e591majfW
MYUl4rsL5a69CQuYyFhjUba8kBzGlBtt+qMMoWqynLhewQp00fA0BXfiOONC3lfvsb0Rzha85yFZ
KwW41Mk1NuqhPoiw4B7F2uQF8CIMi3eQvUMUEWeb7xOISkKB3YFqpYB+gN7oXX7oVLgMAbxbDQ/K
HmB5yzAREb5aqg27yQ8N3UBHO068ReHh9NnL8uKOIbkBa6KH/CYPlfk87pAJR9AT4E3ogR/Rwgqs
XYHkVwxeqn233rdPbn6EvDT7sdzA1CD5Svode2lwZADnB0moTLc1JLSwpH5vnvB5cRkS7LiOoAhq
ez0/4S/Wn3a+GrnXwxUARwGzuR/Qd4NKpv3CDDTgXioj2KFVvY9rBG3Ppt4kcmu5u3E9gQ8nvWZ9
GZhOH/NwTIhvgzdzwCslAC5i1bOmh3GrOy/dg/4CUkdjrwG/KqASqlf0ld2p59gJ2tKr9/o2e8J1
wgZ3T2+NnRHNzdaCr7K33ODSZ5AfhxPnbQ9HlibsJszy/ALT0m6LC5Fge6NX9dV501+n6D/i27ca
1G7HgiQjBhHlBrAEaIlUBxTdHxL6EL8rFF+pCf4HdMkfL/itDC3KSSp2AZHTVfsGT+UxqKAuBfeq
FOcIsv5RGsHaGWYCxdpqUIBrZyXLXcK3Bew/xvDX+du61IC/Cu/fitNBsm6YNGpE52EI4PLK+rUQ
PhiJKj4o8kU7y+/iLTYpUDHrn3q1Kcr3tjzH8t4UKzDGoF7ipOeOK+xTw+zixhJu5/L2Wh76S3IL
5X9ctW+17NyRqlQNyC04CdgZg/btQhh4W+VBBlETeJ9iljIGV+UC/7o//K+X/b5AnkWdEXkRcYY4
rSwjk6wqnMwXTMigaxvEYEkZWwZDciM04ap8lZz6s0T/xe35vkpOOPw2kstSt4/DBISKyIih6hul
ZkSFb7gezYBHU7C/cvcWJOX8YlrDw2xi3apnx6XZWOpUtltS39rL4zxtkhBoX+2n4PPCwQNO7qx/
MONN09yaWEfCXzV+iQGuciACFjV961N9NOFq12HCzY52YWN/ZV9TWydXjuD3xXVZmC3N4QN+Y8uD
O0etxOYKbRLcYaE/jxA1HAfrNAs4u66SMWwvbjsMwjJRbF9rmP66rPzjbl9ixZ+mEEYzUVd1kBeC
HhkB+iaa7sgaXFGBMmKOsgHoyjjGiN82r00CLg/9r+7ztzJaICjQ/GIJIUnQ4anHKADmTvA3g0q0
N1VB28DGFnjpAMmivD4QuPbBvxV5DsvjhfaoMftwhI15gHl3D8cotKj5G4TwYMv9AMNaeS34/HWb
8sf1/hZ747adJnGRv+vDEqqPdWi3UGgPIKEIReXLPgfoJ6QnWK4PWxPbO/jihdwBA/1qG3MlC3zf
YLfVbLV2hjvfh1axjhcM/dMINYzC7jKsTPh9JVF9tU27XNZf3fVvwddSds/sARAG+IJfcHXpSwUB
56XegKR2sdGCMCT29oFqrh23a2HtWzRd8mRsJhiVQiQkqMufHJcghUKMY98ZfrLcXF6a2dg5TChj
/Csp58q1/r6vzlQ/tRpkEFzrARBG52PBfskJqgmWiHMemTBhv8A9QY9gB/joEgsuhXc6PnWwaV/I
SkOWoNviOIprV8X69e34vsPu6JxNNMFTMEUK2hJQdh/WBmwMw3Tt7CS0CK694JXH7vvuWnZFHXcN
AHcEdrXNLoMQ/RscGpOo2hT5+ac7gfRRn167Bdey6c9Ryp8CXZJn9bTEyKYQH3gbNjgEEKj3L+o8
ZuN154u5CKrmX9/33zvVXxz371tqzaqllBe+wJA+mCmmm5AkH/0hDXNY9XGUd1B9dZMHdzrC10Is
a7FsaoysEIk+FFBUDrIfxoKwDCjPXb+/NGp1f5bGPrbPVbZf4CPOH6bmI6cra7q4QfI7Z5zuR+jT
FckW3gFc3I+jBqSSozylWeFR+PrF6rYZD7MD0VWYI9chEiGdMvRJvfe1xI9NAcFC30FhWO4qI6hX
JZLuyvkyYeId6iM7CbhLeoZ117E2YN2rooHZ7yiUlox1qe7L5oGozWJ7A+Q0Ye4io7F6HtqHlLse
s+7mEfbUUW1AbvRpNN/QQjdgURobdMkT6uh4B6Ebu4HP/JVbcSXwfN/am64wx+yiDpdB02VlFHuY
2pE1ZnTDGLWuhwZg3NohIHnj1YmCfe3xv8SmP5292uo5TUrMboZAAw4EQ1m5gktAHGLNIlbAArPH
jD+xAkruaGTnbNUA0DDNBwlgrDG/ing1Oycrh0qnYWyEn7Kz0xy1FZISbxgjg/8n1aE/lZ4/3Y3/
9IYZY70ufsenxqtegS4Pe3nkxnqXglgdwvjxHVY0wzVx7GvB4Vty6EmVltnF9W+AD+oNDmAWXlS0
iv5kpmcE6DAhqDhJ9njlbFz+7q+e0m+5oWpt4Q6XoJQM56BvUNa2P4ZhXcMOLGAAHTAfdWiHZnFT
w7BYZQeYn62z/hoN4crb+I4D4HDOii0DjclYH9vybmIhZl62l3/oi+llBhvMfp82Kw4fEAKuMaig
WYRe9crFuPKgfEcDOAmJhTUhUTaX8wl/3uqymQrb+lxBw8QDrRoSnzBP2V4N0dc+/yVZ/enU1d3Q
8dLAKg7aFJGZnAY4XEy+MpEwVwM0KfTKzjblG72g69v6wI2zg/FOPf3Of/n3j+k/ks/m5vcb3//j
P/Hvj0bOkJpPh2///Mch++iavvka/vPya//1Y//6S/84yc/6bug+P4fDm/z+k//yi/j7/3z94G14
+5d/hPWQDfPt+NnN589+LIefL4J3evnJ/+03/+3z51+5n+Xn33/7aMZ6uPy1JGvq3/75rc2Pv/9m
XbLev//57//zm8e3Cr93p7Nh+ezKt/rHf/utz7d++PtvxPwbdQl1XFvAAcPlF5Fs/Xn5Dvubyzhl
rgvdEZNZ1uU7dQPk199/o/xvwmS27QIlCzX0n/PWvhl/fov9TVjMcYVgFrOx9rN++7/v7l/u0x/3
7d/qsbppsnro8XHoz+b0jycZDF7HdsAWd/HWiMDf+walsbM+aUlmAQSKSTVLoHYshiYFJg3/V47j
cTHeh6GD6wI8XLelUGDU0BSynbEFurV5zOh9kjTLsY0Bq83qjvgEbhee6+gDt875UGKcBjG/jhEO
rDyMtwtT/BD59LjwAlO7DIbaTrxGQk6X1gxrhTGwPVjPvUJf2qHF0zkssoHg7VAI8GZVmksemKWu
vVEko2d1Doy2BPodUo1rRsflMCZLRJgoAlZSviJdvTK6yzPRzJjV1AYLs8maAMeyWl852pe1cSOz
mK0XMibQtJ/XLcQwdz38Q8cyO7QJKSJlFOip5nj0mxYSZ9pAvCMWJriqV9u2x7amnsvFlxxugK1C
hZ4mnQe/Irg1ZTmS5ZJU75bjnnQC+dvEmdC3LPQ8xdanbGNgi0eYw870fnQqy7cLzEqkaQKlDCSo
U+afiqqPqtDDNqMvSMLEGZDqem561gCmj+Nkd5oII4QHGw1osvh80PCXs6pkK43ifWwlWQulnyfH
kKsunjciQbvk9t1pqHK8t9JyfXD2o3bsH6e8hfm2PWOyhkFhOydbXaDL1U7qDzLbmik2zo0VH6ci
70KT6hp157KZWNFHmN3bycj3jL9laFl28wLd1NaKg6lwDya3h0Bk2WXAmgealHXkGBNK5k46oSv0
w9iBwU4lCnpTG7232IBx6KI/48HyLSZgSMGWU2Gp9eg0u6QC0392HRHO6TvtKqwUCD23rJywVkI1
lFuIwNBe0CSqiJnCB7rGMETamOvb6UNMWhhCVxo3PCPHYRjuuz6zIPICwmYCzmTy3CKZAyHab1RW
iUh0nfLaurkT/fQq4PoWuKniIcWy1CibxktmKIfGldnfGKrxhpLsTMtwQXvL2EpNdFq1PEEVW8H4
aQKJqYzno40pXkvRMEttp+CtgcTedCJd2bqmodJPcuTEM2OWQtkt55DUmdut21t3xJZIc9I89qkT
kZxCmtWReAeawsijiDEaLSrPLHQGIwEjjtpOPUFkFnZhHNP8lCbHnj1zOt0tlNm7oXEfiqqcblnC
P+B+iKouhQoQhQiKDbmIdgALw7Jr9LRLDdfckS67idsYAaWvrXEL+MkFfQbbO1XF+8zUdwbUanpZ
a9Q7g8b+1jnqeh7WbMAaBJdO+s6zWda9r7QL41suloCNBniZCjY8ejMtFy23iuyyqoeWgZrSaBib
+mBxuiYVenlu01Bw1oSAkEPRQs63Vd27+FTEi5m1BGl3NnBySA9tkWpyoYEAthRwEY5XGwKrpmx5
iU3Mtw3ZvqjF2dGiB1JwkLc87z+naqjDpJ3svWQLZP0HuNMPNBVhZ+BWdvOeGLS+wUkDQ6JPdktf
g5cCG4xiZp5cpmC0HEjFMjuIndFaxWRlgxUXdbUL3WL7h5SQhDLjtNn1vaPhkpwBk1QihgyJBSEU
E4ueIumY32qjgGHkuJl4/G7DgcJVdNi4wnnIAbqrGOQ7BrIcWZynPh2aTW9iMZVWITMYjMyCqTWn
NzkaoSXaxOeWjkOGkJUsQ7Ye5t7rMDrpugEsYDlwb8lsGVEyPlW5fMfCEhZikLhqklNqqBaPvStW
DqtOi5m5QUqG1yZxGlgoE9ufIcWWugoBVsD9ZsRtm7szA7s4qwtUGRl81Q2Vr83RemyLbTWVemsI
zPbzRMShO0995EywHRstSNs7OQtJBSKwfYkNGreNwHVkzUcbWOwsR/xrg0osIY91usUJS2G7FloA
nWIPV5oBn5onOsa3ScGBXuD9gbTTNoOYTsHxYTrX7VaZIDfAc4Bk0MwaC3XVBe7CvHICfKkj6Sp1
P2WOn5sIaz2LL2+uybGacbstOHYKDGoITnRqeqrjdQp4bdDKGFKPmdjWnGcn5Rg3HGWRH8sSeLwB
Es06gziEhU0ML4sYdpiwMjMGtWJIj3EpdwxfcHEYwrmncBToQNrjDpTe8OWGTYDqGm0AnoyLMJ7H
29LYDbVZrOb6whwtc8NrTGUFMaeQkI9jHO4M+jIGB0vLKX2bdV3IANnxjapjK7OfR7/icI9JZOYV
HIVv3jrui9N+zMa8nRN1qNzaOMe1fu0MDqlre4R8ZmcPd0WDDVDtij1bXM/F9wKR91u6xPUqnlfC
4gR0wwSET0k6P++HZ8GmDcJiH5gx8m9fGmdF9I/L824huazVoPzYjtNVUWSBkZmJNxFs/wUADnOS
oS4toDk+uzTKFTzgEgOqYhRLg7nHrjJu7McmxmLXnHsZJUTnobOAaNhDNwkw42G2D6rqy6BsB5yq
is7e0MzgvxI8zc1sAtUiAitHl0idTD3b3bKCMNtY8CerW0B5yQfcYAlpv84WxxkOh2y6fLDeBHJv
Hi9TNnCyypq9LZ2OalovK1iMfxZw0+RAwQ6xgGdAAZGwmGAbJASsJDMgYRcCM2RLP6aNsLazBR8+
ASk21nK91mCKxhn7AgnglnFgTvBvV9Z1cPlGw4YlIJQv/jDZkC9lEPlwkaT8NBllgB99ByB03TWL
sbY6Oz42ItmBGol6xG6TIJnq24lgVW5zgFvIMKykUY/3Mx2gZ7UYbQRMhE85zus4bQfABw8WKjI4
hVZhoRNnNboVsE5aRYg14MIStqkaQ610ttzNyYQlsj+1fQEiLu08ZOI9Xjn3S23h5sUtg+UiVh9W
ipqoGCBNyt80Yk9gozrQBsjpxrYSGpanwnzoFcdMR2fbtLfG0MibEnnPsX0n1+mqKskNpnqmkV8S
O8TvGVE+TEAOohIwwEqZR9yd3QvMAXrYU+S8iRGiqB2qma/HJRUAxyJBVoMbZohMeaV3rZu9EWNp
fHzeNODWmlXmeykguN0tyMNl16BC4G+sXhJPywL6eaN9zCZz2lpi3jvWNK0FzLvNdG43tq7wNGe+
4nZkWbLfEZ12QZVAhXSpDD+vp+ngGM2+NdaLckwvlgA5TMuEv6wQ7zlFphfVoBAGNJawicREbY9X
vsGziBALZLmH0oqelmFa9dUQFBlGYLPlOl5ZNZVXWnzj8CE7A5N4r5TxPsZUb4bFAOKigo0Aq+F8
RlV/IxfbRcBzcPHbr3zk4sylAaTAklgQRMCASqXlLWo8KBzacx8BWwin1uLgFvuUiHSTNQ1KcVv/
SLPlpuTkx8yhtzNP4mmMy3pl1mNUSH3XZxCbskAwiJPyicqlfsoMdUeBzE5X5PKUlqmxNdW8cmLH
wP0cPgjrvZZXW+myl1YIqHLldlDZ1jHPwD/qBZbVlWOrsEAjn7gL2UO0MJzxNHi5BVVDJ24gAYrV
fKPDmiYPTNdNoB38lu0oLAFqey3LjICwvRxp/OpQE0nY6mE265jhbELOspjaDJ6YFhAjw4jVKcXX
1AI0qTMXO0ErQKEmtjGTBA6VEnd0htE1o2yFYrRaNXUDlEos3jD0kD4hZr1zSW2FDaE0ksyFYiC6
5z3NQDVMKu2snQVDeg5JdeaKNFwQWc+tZOdeluOuGi+EaSXMEFTQ5GDrZTeYpbg1jgOrNrJlxY7O
EETXzbiamL5NyRwkJee7CQAOQ1WYL9rLvC5y+8NEoah4/Swc49Pl5YpVnUQoat6Iattt19en3izn
HfD0+zat33nrjICDuDdd0lewt2rfxOioiFA2rKZxvh+YUQTN6Kd6MSEtPC7bNjPWdSW2S5UkN23b
wkWSNrfENV+XQk0exgbIS7pFJsyPsiR3qmwCylPmxwkc7yvN5u2CElzkpN+4kzNBOTNJ1shoGac/
Lu3i2DW7lgZirvUt5ZWJJmlER0NiY22S+WDIocdTaf9oa6M8OgQ1UGzdkGHhu7zMeIBOfQgyrVES
WeSlwjH3eNqYoVAG9ytheS1xEYVHfNhynUJ3cZ+YPbxgbUD6NN47rOUjUbawM9TFTdcAb+l2vZc2
cB2NCcA0slweOhyjRJkOGl/zMSUlXAhhcZVpJKcRTbNnC6hILnBndbnaqkT7xdy267aMXzvWWWEP
PE/N1DsGLE5kSFBQda3Q/qUX71gLFQFk8EYV49hT189Gba+IWtIgAUSu75U/1vlXCliJyHe2KvaK
Y99XTgCaDKqG6ZVgYe6AN50maOsy3gbpPPerrtPbEZXcdn5OcgxHpwwz65JPmCTrLV9urRJhr8M8
egInF48oKMgl2BwJJu0NgfFF1Zwqh1eb2B52jJt4F7jqbBzjaLSA9qhqp9unM38EmRVXv4ccGfKM
LwvdejnDubCW+KWlSbsfRgcDAwSKse1GjA8QxQd5sicz3Uwxi2zLOQszfcouuEt07pHsRhE0E3Z6
okZ5eJeUKVkxMRnQW823jsAuQBniYzIwix90uQB5jZMgyx9GcgFPMYB9hg5WkR0OeleKtaBkh8z9
kHBUCAoZVXU9BJB6O/a0ni9iKaknRUZ9MWBIn+ORDZsGYbI1EiTPrvjouzQH8mozs09iwHXdGk41
YFBG7WEUMq0YgyKEbcBEABXQhHSX78aOnpoW0tAiM5+7arzvMmC1yWWs747OlyEQStwSggmlkz4b
MfO7ujEjh01bXSY3MBocJ9M5OLULq4B28qkiDKVK4GIBtpbatHGkd6Vd9ju34a9Fde7dz9rx0q7X
G6cfEfEydBpyALOubpYfeV82m1LYFBsIzAlHygSafrUZzQdX2T96YX9VCOzW0qVeZxZftJjtVW4j
PafYgPQojRANJl92ei+kGdVaLZHbOZ4JVF48O66vB/cel3vxHIcYHhFtHyheHqiVYf4d50BiTDYP
yJKfBJ/WjUzOelrlLobiVku3tTJ+zJS82AYWMGyZPdKBracx7/F60KExk4xkNXzMZvXmWmCJ4lHK
B4InW76WjN40JM9WAMS0zLppJLR2UiOy+m43j5B+dwwTwyn3C5004JEDMHB1nIGCPlchHeUdnsuv
oXdSMAgUCHsCPKMKdhQJd7D5yarP3nQ+dFbnfl08lR3usJrtI0ebUSdWGxlQn/cgXbyy2TJEeolB
yZk/+ip/bTXAJo1zX7M+RgdqgTaVblAnykjpbva6HNWSYRd+ksRYWh57ic9aOMgG41ie0rlclxlC
cOYAWTgbKVS6dLovqK/KCU1vnT24Atw2Dn67Z1flo0qxw5q0+uEkCwwtaDyiDnq1e1sHpdXup2qE
WkTCoq4HYgJzQiPMjX07Os4e8zCAZlx8lzwoo33tqMBcvz64Rg6nYpsDsjhwcHegGNXXeGhKx2JR
QT/KWsiogjU6BYxbQbPuMNeICYlrdREwgqqkp9b6Uc7yfjIs+KWlTegMM93Pcg6WpsegJXFDByGh
rkgNa7PxHoaG1bLtSnRFdmKEOqGrecb8hZbYoiRdvtHahCmQgKCUaO+Xsuqhfq3qqJLlTenwV6Td
z7K77PV6Cmo1S05ygDF0kxLuOx3AgwwIs2qTZhqVbIGW2zD2KLvMIGuYPybQd+aq30xJE0zYMDsx
8XOzfBxphyZrXN4YnEdVZZM95lErA/4GtuTg7TNlbUtXQeYmltuCYRssE+A5WTtsB00N6HZXYcOH
15R24D5lWPTVEI70uF2gBbbi9wUQ/3Fe0UWOd12l0MhNFEBlBoPyoSiddZHZtq9yVEox0f6SXVaJ
FIT1JPmakP6zCpDtIjun/Qi7CwqMk0B7QLtlkyLnB2kBwKZQGClZZndup/gmJiOsMRTGTi1rvmxk
61UOvJa1bDH2awa4XBZjHBSQgfastnH3CcJUbbinalF7txxf+EyLKDM4Yi4nK6e+z9th2boI9ryu
D0UO5j4wimkBrCgz7edlgmmoniCTjWTKsQrRX4PBQVBzzqkpMOAb72rMWwPMdUi2PEEkwCtkkcET
uYpMLku8JXF2L3hH29U3l9kQJO9tFlhiWpHKVIeiRvLRZg+5TQWW3pTCysZa8NDgcZNMwPq8nN2g
ntoQgQ5aSK5RBnaZ3JcwGAbj3062tTbvUiEwtUSFHossDuKsAXONdFCOzS2yHgx6m+mn1JZBMwDj
hRG48l/Q9cMpiTf657kifQGTwqK3YW8NzeCywiAARDtSOvm+bjmmxLlGdhkbv7FzHErR7LB2nk5J
gWabQgzag+ErnMkXs4HlfA0ZU5tDCD2Wpl9yA1BVa6yh0mBZoboMCC2qw04nGQxGhtIDmrWXMQjl
JosjdzIAjeVAzMb9eZHpPXEzkJ2HGjOaizhZ0lSQlMyCpKhB6VQ9AqdGn5kDEKYLlDqJfBRx+1Gl
ztNCdDTN8FvoU/Toc1NBt9c98BbDeyujeNgVPTQV3IPEM8Y/WBm05xFMMFJz129bOWP2l744GKh5
llrOGenQOV6KHXFCrZKhoKNRqsmrQzCqWmoAp1E5BHxZoHRZqcWvUvu5aG/R4R7qxS7uOYPyUoNy
Ryv4A9X8C0qOYLkl4nkk8d3cwxW+NLCZXwD5bWLAbDseSjmZgQGMsxzNaHH7bU0OSe9Yp2Wq9kmT
4e6pKtlVAMPFGIrKgTTrIedfxUxA9kJAc8QAdhkcVRag62JGLgLGabauuudqEa+0r9/krDylWoih
GeqlHd3IcuE0P2mBdExa4CeAzJxq57MZoKkpO8VQQaY6yrIHLhfUZ+MRbTtkpZp0i4ln5UumS89Y
BuB8ln67kBYoeuRjj7K0imwTk22tZemXjcbEFpFHEbAbUCfJktZgmbsW7EjLcz+VapcoAXE2kKT1
iFJF0xixZsJ7o4uJ2ynvSGJtiUwBUud7uwXE1G22MMBqG4UDq8XOmO352XSGUJX5j7YT/M7kBoxX
a629DtOjIoFxHe4txl+55bNs0O8YoI20DDlyRlzm7V7RNPFio8MsoM6LFdf8MVNQma4T5D6BkFYv
r/nUZZgt6VPSSgv2X+OjYwpQuOcpQ+LAI28nTuc3OSZKpgHOGZrF5aTkY1tKvdJW+tjnFY4374sz
K5KHvu7epy8zBQFVlmB/ZA/Stat9zTucDSLhN1eJJpoREAnJ+1vA+dKImQoYdHfYueP41A12toUm
6RhaUHarHA0/nWzaJRPYFTRpKPAYaerbPdUH2SGy2QxcSKarNZ8WBsKrhfmLgRE6TcbpuQL6k2bZ
W1Mba03Lz6W3MAHToj+pGAr3WftaNSTA6Kvay55EmZJraVZs1ZJ4OJRHgu4zKEAwuI0r3YRlEhuH
MhngQ41Lkhex8AtbOzDdRUshsUdbq9J+7JSOZtYe+iXepFXzWbhTjMYM50q7sQiqjpjoXHobyjMq
2/D8GHNIXRitdrZYK2PSk0GGP21jjOlLuulrMDrqN25O9CR1hhHQ29TE0EIT5B3a7ghdygABFryD
vrXBu2gLKDZ1k4mWpF87uo8KdFgU0xpJLjskMn9hdmN4mjXbGK04dHwxFzbNdgaFGTPmjIxY2UMY
BMOTFhSH4a5MMebjKBzsOQWRJ+keadN9QMqIBmPT2B7LMWBpBXRN2gJ1SjHJo4wRcyeneIzL+c5W
NduwHCNGRyMGZbHk2NrcSqpOXNb3HR5Hz40btJhNLbc2FqonatZzJKGV42eD9VCU606pOJirBQt9
yXG7kIPr1IaOnYxflIFJ/P+h7ryWI7eSdf0qO871hgLe3FahLKvommw2eYMgm2x47/H05wOlrS6C
NcRoz805MRpFTGjUWWthmVyZvxEaJ1mmTZyvENpTEzZTR5bmS5huieqrP+5gJQAXX6PAbZkBHohx
LnG477zaiTd5oNzJca8vAbk9KEaWL/NfoZLdwv+8TOI45WjU4GCExkubvQZj4U9A39LzQ9sQk1uj
0an3J5diQGojA/SNbrMufmuwg0iqlP4PsF0pVSW6QbQ+Fd9ciHqL356SAX6CTuMPdbWki30wK6on
ltt8L3WIREZy1B95gMho0zjmWy1RVeCh3Ce3Ta79zPWUZN1Zi1a3s/R+Z+jhtkKwDPsJ9acSr3xF
16DRKQPJQanGz36t/mBJ933KxOJkr2iXlSjVK79Jnx0QJcBazUspW6mWYLPfL+tqeJF6z87E4DJN
JIjGcfsrGjrsfwDgDcl1qQ8cqBbHr5KEO1NwpcvW4LlMd6YMG28dof+0DbVCuHbGQVYmrpOCxtVh
WhqnUTZ8N5x91yCPKGHPSgmbrneXif3eDavHJsuRdWyCfeVQXKNUeaz5oRsxDnY0EHeIrHpH1Swf
RauI9h5PjLLtrbWge5Zd0RviZe+n69ZrbFeF+KCmaDc3lkMaX2qURpglkXrZRVGYyUUZuiolfwfR
RiXT90qTZrZRlhJPF6Pc64GegqlRC7vMUZgw9G+emz6bkjmscyW/CwzsC/VBvdR6sVyrKq6iBmW5
RSiHaPurOgvfqS/SUD2SruqLIFCEDSqsPgmRp4nQfcwQz7/uqo+UG1UkNxbJxXe5VV+3evM4AJ+q
9GCheaVOmacjA1LYGKW2bQZaKpGGlk+VYhbZGnjJmmpoy1pLo969VLth1afCsMLRh06fpiD2JfL0
LOL0MhFV6YCRlUsF1Kj3/ShHYCKFJlA/2GapqC9Fj2u+1G9TCSWuSoLFhl/kQraCah8oFdhAZ08y
Ja5FIQmXZWciqlJ0W0xcBGAMkUyO6CGs3NcXAB96DiP2U8/VcEEymC66OpHtSEQXoGWFhxn9T8dz
jIURyPd1l9I5CGGmOQjUWDIPSCDItm/K4cGVG/oL6LVFIk3XvK3o2Ji4V/Cu5hWDdo7YDuCd3NS9
tGpO/U4W1qkZf/PFqFgUOm/8rJDc1YhbArstvnRakq6UhB4pbXtjy6LYKhEAxlBwjo4go7DBQUKW
vVX7WFqP4AJj8LKVlObOoqzz71FvfPP86m4QDNg9mvfiP+R4rC4bxcTRoetK2xV5c0fhiyrTHDIy
P15YnvyolcVu4JxyYCTQ8i2zPbAI/VUSfoWpaNpN4QO37V9lzXqgXxDSAxqe6tJ0V4ai1yhHb7za
paXjDWtPSlGta7Qbtas2St0VtlwF6IK03cr33fxJD0gH6wiWr9W0r338K83DN5wK7iUu9UFtwkXl
PGfkF0NIq1HPQVE2dbAm3Sw2UVPeig4TXUpBsKMH9D3Ws2dtiOO9UsZvut7s01rrF3It97YnKAPj
YTSikt47ckP5OqAK6+cPlGV45Sru90JMvoeacQdkiiMklHQMibudUSgYf7hQ2QIqTwugKu5ODAQu
9MKEq+LGV4lc8c24vhxJealNaDah/mapgwoBS7UFrzS3skWnkK6jWauCrY7l/p55S7oIHeBMXfBq
sa0Q/hUCYOJ20ESarUMIn0rgaUmxszJDSpSNzBIc9DstVOulMhjBShL8Re+6/pYS1Er1OvoieQzY
WSh5tAWbtKddnmsw0hKX3n+Oo2KaOjvSZnPLpD81CltUCCS6sxZtUZUmfFsGyzwGq6DIry0t/X0Q
Z7h89r8EK39JqdguiprMt3FF6di2GnTO+i1O5afcIbdMxpqrpSY0B+FRwsmj/vJSJ84NhaKj4ITx
ps9KanU0/jMcVUK5RhKhXgZS5G8NrFYWteWsXR5JC1ZVvHH04LWNs86ODf+na0QifdjEpbKM+6+Y
RIf3v5F3RYcSGfFlp4kqpaSY0m5dlBdB5b3JHv2boYDypjlqh3Bs/STjZynJgXLwLRwvfekNrWJY
OQ4mBVrN/1FtaPkJyGQfwoqurNhSR6dPBr1/oF0zhPLOefJJlg95nNAyd57JZha92TgXbqo9i7Wy
MHLnm5eqsBOLjszEvcwU9qvf2a0WYt0lc3709WOuG+uhob7U9N9rI8Yoymy/JbIa3JR8cF4/11Ug
oT2YpZdO7COrEOXCOlLMW7VJuXPkXF5EPaexYrgvpq7VvJwLl/prDh4+RzYub4fG7mqamHViXGpN
g71Uy78UUgJIQ92/ll2q043mA8dS02Hlm0Aeijy8kIXwAVRRsO/ysl5l+kBz3uAxNurELwLVoE5U
WIMtFopv8+7eNlp0Uw244Ya68trWOhXT2K2xNgzW9KgpsHfHtAeV3XccdHm0LHyj4ZBn1pqa55De
P0hcRQtnCN2tjm+fr6DQJNUcypb2EBoxl4kqfosUkQ48OdYuLyl8aM060JLejugnLWNZh8IpFTLl
E3f7HCXoBRbxg9DdpNSLG0csbC/uXx2ROlJU0kqXyF3qPP4ZoHCZC/lRLLx61UhetKIxc91A2Fq6
BpzZgZ5r3VPekWrUuj3/ik0ePRWQmEozddZZJN7kSgJbVhFXcSE0u7ShFsMaZUeLrbp1avc58Avg
4PJtHit4Fqt+SWG6SVZDhry7ExVbXcybB21s5YcG6HHRlciCOyzCcpigfX7N8/RXnnr+xvJVhLoi
CMhxjKRVOngPZlnJ6zYZLuIOzo0fOIjTAdYygk2VcKbx/b43eS/aNSC7pVd3L7HCo7E1oicwcAoc
lfS+6i5jqS9uwrz2N7UqIphkJs911Ys8LPvnwayiQ+D0yjITs4Wf2Vku1HtfDkqa4BSMl8L4rJf6
fGs07RMtlXBdVwk1O2s4ytypogwlAykabeE5tbdwqngbZKq89ivxe92bb11RqXtJsaBh20ZgMTYB
TFYs1XSiY3WnFYF3LNPhUY01ygGO0e6bVsB2LPHhtDR36lhB9pODAHBkid437amKEyTME1qlqNKW
KQddQbfMocxgUJ+OrAuw4P4TjzQKvNpT4Pp47FZ6vRb6RS5G4Hm84Kq0eHtWjfZLk6WjEFWgjIro
MBgJbzRNvGj8SzWIMnIQ07StHCafVN2UVsP3jfpt7VRgt8Y2+n+nWpwPlUV7qcqB5Qiq9ZrQ7FTq
9hvtXXBO+oMXmpsobajetWihwwrD6+8ugLI7YPGxECG6kCVQBA2LRwHTvcV/10YwBINOPcjVQXF0
Ec9g3rMsc39Zk/4FLbV0QXQfa0o4WktTSRf8l1LEPdCMrmUTCVOg+yOmJt4bkQtQhxdiTVcdg0yD
V4/nUhDubmQxqvZh8ohEQvQndeAvPO4HnOnfQN8pHvgujflrCvH9AA3+9yDDm7d0BNuW0z/q/0G0
sA4M/l+DhVd5/Vylhf8c/dem9pO351PI8Piv/oUYlv5QJUnRLARYLdNQRien/0EM6xLeN6CCMcAB
s2v+RgwrfxhgS2TLUsELSwZwuP/zX38hhgX+PNOgNmpZmFEpNLylfwIZntCCNJAjlk4gU7SM8X8o
E2qy6xWGHjWvqLy3CWa3m8Fb5BvlFlfnaq+habpInvxZUcV3vtdvmPKfURURLLRmKGA5xkk5Rbqb
5uD6YfaqXOFz4N+OwqnGBeo4K/VqlD6j+DXyVO9Hx7b02xzxbyQzfBWbaT+N3QuWk7n5q7rBlHMT
btq1sJG3c3IlEw2NzyOczKtR9noxZK+joRMA1TvcbY8Afd2VYxccnQm2TsVCRgWoWXEprjDw2p4s
xr/27Acs+Eei5ecfMJINTsgEVRNZdVS+mgUl0oHO4I3W5RrPA0m6b4Pu29hRI6W1lVFLk0pZHtLa
EFpOk0DjBd/qNTAMX/jh18WbipaElPK8ytI7GobGzE+d+yDjPz/5pYNiZmlQvPb78YNU2/GDFLPz
MX7VT1+dahS2HYYFT22kKJ0EaToEHj3vlTzSwYIvqV9zTnleJ1/P+jtx+aswI8PnNEzi0p0kzK7a
qTm+Zbw4VuNSpjq3niXIf2SqaIbOqYFnmK6okoFn1tTGOGn8IG/Mn+1SWkcHZ1PfuCvT1llgoOjX
YHhnBbg/nRbTiJO9A6RbNFL0C5/i51GANX8KUaukVvk9upXu/41441c5nU6OJl1TZRFrPx3gvzT5
apJluaaq/eyX2UFZg3TAnKC/Fo7BNli5639og8J8jtE0S9Y0VVFFZSqh5OmWqkTqT8Nb9CQXlwCG
LhAUt9FbhImtLmg3fHdHX6XVzKL5NEoOQI56kzPdlBVFn0jwuYXlaELJonFaDgtIkJyA3S/3dbTL
+jd0OPWPNDNDtjQLtJ+isXS4ROQpFbBv876odcyx0g7Ic+l7JraUYnugF6Z+84dQAxcu9aFChbVM
mgsDCEV4IzRicyMkfkA9MQbbGq76UG7pAgRlk4NkI+1ugauIbnBQgJPz0DRKFE2Cnq5uAxgLtmHn
OSsgFfKrWhdIfpRlS088zuwqLlSgqmO7sSs8+cFoJQrgigcCARBiDiewFJ6rvHUPjtOSukddB8Ek
7I5VZuEJaJVvilhYoCoS0DFVW2lrM2v0jSoLGsWgVOV2i5BuFT3uv/a2N8z6GwdE+6PJKvcqGETp
yVRd0qZGz6RfQTUaK/pKdMhUdfjG4nyKgdmkwDM86ULzG8T8HS29lqISFRq5Dn+UkYZShqwL5LCt
ieS/MVRbnTI3GippmPz0Wi9/irrYvHBN2UoWlQESZWlFjufbHK2Bw/z44NroKQT1vmpSK19rsSTD
JG3z+zCTXcVWcHE4FkGC2E9bIpFbUuAWS1qVBkA+G+X57CIKxmZbkMjSraDARuK0VoNhpekN5hJW
4nr+Is8Hen9BUKWIU5OA2gAnlB/JUNCtcVW/3yqhlV42TuW+UpZtfw5DooFzGs0akiHMF12Vvtai
K6/yqkp2qZ4Edl4jrt6WtEF5Lcc3/RBhF2/02kU+yMmh9KnM8FaH6x7rjg2S6meTKANgWj2w08yv
D6EUv4DFyey6Sw4JxIRFTuoeFspF0EGRJ39H2KvxKAj5Qv3kgJzYRGXvrmllC5tGa4DUe81AFTuB
8xQY/q4IeSqkkYtJmJDnRz+H7lKXnng0stE2ZzC0nVX17rXIo+Nn7bCyCjdVVl6c91dCqxgIa1Er
ITc3XQDOju7DNoqNBPRCOPjgnw00pnK+0ZURuNaFQIXZqww/xuFGA30rW15ZzpwPH4Ui2K7kiSRm
hqhzRphE+HinlEGfuynsCMkbroJaOw4p+hAGqEJoL83gzLhffbwo36MZ411Cp1zTJWUqFFmYqWb5
pcmF/ygIV5FOt/aY+DNXvvRRBnKMIsNUs6hy65IIWGsyJjEIBymxqqW4p6C/oiW3/Kltgq13M3e4
frwjx0CGzkCwxYVkR5NxcrZKWh2XItV4kZKJVF2oGT1pUGczJ/jn4YDdHq8PkVljjUxSmCzR5Wos
5whg1AJe/KxBSv/wsfToOfOztYkh8oDvUNmgZKA/fR3903HOYa7rusI6ES1ZnNoe956nBtTJF74Y
aLTepPIyDfRkhpv8eR7HIBa0R9FUxi7Dx0UYWGGpepG7HFRIqcBuaKct+/TH1yMZc9Lf1/372mOl
E0BVTUnisf4xCBAxOs4QxHpdzPZSrER3rqNkewoP3gF6srtuTVGPFmLcGjORtc/j45VlibJCiqio
5lQ403chyNU4yzkU2MpFbwTcSF7p5MqmFfX+NRjaLAcglCVrWnY4HpYuheyCFuNDAdYOStigAwjW
Y9GX13nrKdrSBbr/nOimIC4yXl8oyMg0yXqQib+sOAF2KnIYXfeigpBg6Eg/YGGn6Nhp+TJUkYTW
ZKd+cUQ92fR1L1woldatNKOuL3xSmEdRr6uXJAuC4ignepkB1jXE75SG03QVo/Jwh7EspYSOC+/I
/dNcUBBR73LDotqqmlXxo6vMBg2wGr9sJMJMiuFyBGh4pcTXmopXFiaapiPsskxJ2ssstdxfuVyK
6cxhM0ko37enYagquwa+qm5MU64owssyhdCJ4tB61KBRXqxLawniZNlt0m/J8h8qwr4HZGlRYOU/
OifCZB17odoGcUmxErXj0SFc2nYX8XJMYnsbgMlxzi3h85LmKa+KMthxxDdBXH9c0k3aZZ2AiZjZ
7xodBQMaVWZ4m3hXWl0tardbf72DPp8F+IihoU72Sr0Bwc9JOFWS4f1ISyrGtCjvkn7mGPg8HP58
nRI7+epYgpgMJ8Eyi9XD41Xmz6/KFU3DhW68Sd6Dod4VQ7/6ejjvCf7HE8EUx1ScN5tuMqZJPNcD
DwMIdJmvioN7Qc6wFHcNj2dtyQtgti4xeb6xOliBEr0djnFKIvpYdzl9vuW4ixuWS0KzNzeKPWx1
W10oe5L+5d9FkH9UVvv3amb/v9HsDc7tLwpnhY9kwPNpuWz8F/4sl6nKH+DgKIbBAxbZoaMc+Z/l
MkX/QyVt1U3dlE0SE5ml+RfBXjL/EGVRNSmvWXw53UA44a9ymST/wdFiShaf1mC5ouTxDwj209xI
0qTxDuSa5eU9/vVxebh0QaJwGGjIlPGVr8YH6vgXfu++ehi3nczJmfrNdCNz+4ncSBJDMjRVnW5k
LWlksMkGfh+t0S+DDvS0FuXW7uso0rh/TvfXn2GQLKDWSO97ehyGkZOYjUSYsRym5wuA/unSv1d3
4QHs+ppttqdNMidwe35wv6NOTikT4JjUg3pdBE0TLPscJiadkZm06NzQTA2Cp0INlTNrPMpOSjGB
UXtmSwEV6PkuhlEQ0ZrPZmKcG8jvGNRiPsbo1XLoYZsxEEi6Zb2Vyp8zH2iciskHojjMmh+90pVP
KdGQm4UZhIxCvdF+lt/zS2ER771kAYTDuQOu+1OIFvrDCN20rbuvY5+ZQJIwVdN5D0jKp5fAkImJ
mLuE9quD6O01/VHFdeY/izEpKIUG1IYyI4YXHWTqBxKyrU30D33uDXnMJU+HMllwTRtolsv7Cr1S
FNl30RpI8MG61FbxASVJLC4dGnwzQ3vPVqef7jToZAE6gEoG1yNovxl1ZNRVfkSyuEdGZwMSCQPj
5rt51WE3UHC/OLfCqz5rSzgqxkx/gkxvSaKuRGV3mlA3pTa0kgxnBRQQxIQFDO6NtXTvpFVyI8xu
a+nz+ShLMmuFU3jsakxfqgGYED+LOnUBghD1j6X43FwXAFNb9HOQI9kA+tF3SrQBKbH55+voNPJk
roc+bfTE7UHL9+sW5fXa2srwy78OcnZ4vLDgFsoq6cEkGTGHuo+CMQh7fln5CTLID4MZ2B3gr/8s
0mRbwI/IAyPjgAytCD/SxI71hG4j+v1hIZj218HOXQISrw+FD6fqCsWGj6eYI9SNhecK49obCpaK
Cgah+Ua4hb535ZUL9cAL5qjNXT1nzs7TqMbk7CxTy6rblKijt/fo/tG6W2zqVhYRFy3uMtlGnfW7
HYcy3RBkETLllLHuYE4SvGyQhHLwuO/Me1pPFliWR2nr2Bgv/Qp5zwFuXfaPxrK29XXN84iq1pzK
09lhn/yC8Z+fXEtJZaVNYI7D1n24BVm6CyDUzXzScyuVEjaJik7OLMuT9eP2ipcO4xd1w9CWCogp
2SgpjA2D9evrxXN2OCo5lqYzq+9NzNPhNOgT1IFFpFq+kWKIEkH/zzMhXuS/I0zO7hxFDRleI/V3
TFJAFy0j3Mm/HsT5HXASY3J8ICoAsGGMMR5cUPYXQrYXcGLejJKc2q9oW0Gfup2TGj7/lcaEUhcx
S5w+fnUfmYE4Jqqe5IBk95CpgujJqebivFfTPq16VKv+J9BkzaVRqaUUKP7M8qhH1MNGce7i6Gdq
rkqP9Z/b9Fpt3dhXpred1zT+9Mwf71/l5AdMTs40zvKOHE3FJ7Kzh8NxNIullXNlbFK7eJu7DGbD
TZa/iLg3t6KlLoDYfhdXsEjWzk65HQ2NpCP87+NcxHOp0un4Jmu0V8McKA1fsh2gjHOyBMWbB6jl
62V6dq8BiqPbhys8We3HoyMuA1eqB4aVazBWkelOZ/VQz56PmgJ6V+Pvujm5CrS6FeG2EaL62f7y
Xs03wD1L695zbASoVihwraqjci9fiFvjUXr8enjjJH1apb9jW5MLoQ5pwmQqi0RTewCXSmONsv7Y
E1GLK7fIC3WrXqDWNXPXnv12J2Ens6qpqVBFdCHhV77kw96JUqwG5zwzz86riaQkTzrKQYA2Ppz6
teFGyE28b4DGNvMlQttFYWtrjBg2wj1NEviAwy3YehToBw+7rVn9z7OHjaWJXAeARyRxsidQxpAc
vGnGPTFKqUd29WIlO2sJMAx17dD21xG3IsjlOZOes1khNiZ/R55sDk8eLFPLiAyLCHw/jm5bHxxE
L2xctOKQck/tHh2VhfLoP/wvVtRJ5Mmx7oPRFxL4xBBhjjkuFm5vrFtHBkms2j3gqa+jjRWIzwv4
JNxk8zhDp/d+yUDFvSQv1O9NvBwOVJONi5Im0lbZGPvY9m5Cu945V6Id2/3LvbaXYTvslSVou3/s
Xvrnw+dk7qdi9tDK/joyRklJTFKCq2YLAXdhbaIV8Njsfg74cvaM+j0H742fk/QG2THDyyhRLvK6
vSSH3RfBTAlyLsL45jmJkDuh7ijjQs5U5GPdu6ERZ06ET2XA9+vqZBCTLDGhv93TlVcXaKNHC3Rm
MR/MVuZPBW8jwf4LXwc47rxs48yyeb/NTgbk+JmZecglwZb4JmswcyQQCJ5l0WbHRCssVnAcNl8v
1bk5nNzHdI/VgaSfAXbiuvcPSaZvv45w9g5WJfAp5Nmyxdvi42eK5cwHDQp42RRgaJqo6K2iQRVX
lNigSlWKGV5pAqxF0/CSnWmmEgjkEmZTmnaIIddBufWLIlmhLdfM6MyeO/BVmZbgiKCj9zA5j6TO
SGiTcFknbYbzHihVRGG03i4Dfc61+NynpVBOFPB/8ieEjlsqMTqKTIJSaLsAqbZ1BO8WOb3bVAi5
cZryh1SEt19P/bmT/jTo5KRXhkpA6I4qpZqba7WuV3HeQD/gsTH8/M8iTWayESuumphn6pC55U+r
R5AIbJ2/T1wxO8AaB4n9nwUc5/tkq/huFaCRy4FeKL/cTCCRNVEtT9GPzOyvI51fJL+/3OQsV2Nv
0HyXSHl+YaKBUijHsHNmhnNuG4LhHJ/ccG8+FfdQwKrhPJpU2NoInQjgH0cBLtisR/n4HaaZFZBR
QxsxRvSjJoPxHcQII5pTi/4m2fnb+mbMvsMl0IVbPC52GH/w2MagaK67d3YSf8edZnRW6Da1PBZM
YMpvkMVZIa2EgHS1gJYHthNLD+jF19L115/u/Kz+PVprkmuJlY92xzDOavUUpD99z5tZG2enU6Xf
T5/YUJHH+LgKtQGxV8tpVRrh9R2CRDUoGHMtIWK21kuYtU6krr8e0tktfRJxsqWLSLFqs2ZIkrUp
wmwV5agR6J7dmv7M2D513Ma7j8e8pcgG6T8tsY+Dy1qkj1JtXCt7ZwP6n/w/W8EnXsgLbNjsuYbs
uwPAp7X5O95U9FszoUhW49osV8qapR+SGuqv3pV/dFfaCApedriDNpftFebj6+G13uJ59W3uASed
PalPfsZk0fRx4rc+Sozv1SiEHzcQpx/7e1TFLnWoXqRozqLYD2/V21zGdLb4cDLjUw/wphwk8g0+
7lgIG4Z1fdNdIEi3Sm4lavtrutLL8GquBXN2awIpMkCOqIA6JuPl21ehqbM1C4e5F3o//yknQXcw
PTOfOQbGFfPpC5tcfjoi2OPz9eOKqkzZQWGho2tmUmOQnHtPQJhU0Z/73LyyektbdAHim7I3c8+f
TUE0gI4qA1TB/0yWctiNoHuT29fPUui7+IzExUKzqhvDFfeZA7G815xro3EuZary6C6jT52smtJ9
kgZhznXszBYesTlIhJsGFfkpEEBA9rGJe2ZBRlxaxGocZYYCa7gwFmYOi0/gKrbwh1CT08KQU6EW
OxYUGpPUWyjK7aXLfo27wyafSfPmRjXJAALTqgvon+QakF61WvvWmQFqn8Wm7/KZtOZcVi7zblV4
QfM55SmUK6mE0NRSruTwu7SGjMdDBm75D5f+yb8BBTgzMrgRBBohubSQJ4tHRUatttKa77UpDvlz
dldcsUjMXYP/g4iC1mu69lbRZq48fGZfnoadXpm9qMJaH++WANLJCs5/vCp7fyzgokjw9aUyF2qy
Lws5RKSTDBkrwqPu5MhxPFvhMJPinLkrP4xH/rj5BfSNHb9iGrvyBqoy2rHR2i1FiObBQ+xqM7fX
e2F7ctZwVyCDj2sqRazpq8MPC98qRdZI5A6/5BzTSD1qET+qrxED5TleU4JBMuIRVnCEnYd3QU/l
xu9VZ1Op0qMaRdVSd0ILLB0ceNF1Ln0PXxRrgCEh6/DHUx/gbVzWRz9zV6BhUG3L/HIlOXkxUzI6
83XILCjDybBkEKOcbOJaKmI3b0U2MYr0ubitZeRn5zpaZ74O04VlwPhIA1sxXQJSo3VIZ1Puk2Dd
I3vdIVFqCfpGEdFvcuSZz6N+vgk+hJsshkh3UfmuWQxi1+91VX2qIFjOVGHOzRuSusDmwI/InzAa
Ut9UhagxJM/aJfK9K14Oc34pZ0NwkcHmUnhCSpNDT+uCWCk87k4EVEBDpuFbK5u47Knq5usdOuFJ
vZdvAP+q8vsDAROWSUnUS+psMFIGI2/cW+co4sqIS9wNihDO0is2Evaea+T4UCQ6dJDCv9XbOVLE
uS62Lo3NshFeg0HFOBknTy5FB6CHQg4/4ck5mjdosy/jG/PROVTv5IjapmnwS1nKCxEPV+jvcz/g
7BI9iT/ZB5oZiAkCnixRH+8oH+lhjMM0JLDr6rLUq5kVej4auhnsB5AjUyoGTgMWhlW8nQenO/ia
+qaD2aStbaMqfizhxH39gd+XyvS8kgEvScChz9DvKLWbpjDwgi64qC150R+BBywr4IggMvODsqww
g3OW7VK/nIl85n5je/BVUYbU5E9QN/QsvDYt2Iujn3Z/rO9NHmmIccM9wYV3qb+E38pqgYhG/PJ1
5DPpoA5MgJwToCpMrMmZIzhR39OiJenMsmolOMnKMqyR/HAVetZzXojysnflF6fp5rrq5xIjQsON
IxMdUX6TO10u5a7hU5BB0OZz9jVss2ZPg28pb/Xbr0d57qg7CTUtvOpu1xaDOZ6smYa/BDrsO18K
67n1c+bZcjqiabkVSC5hur/WD7pmqDHdYO3sbzBMxdAP8b61d6nj6pccSSK+HuLZFUQdjYMahNon
cpYqBo6ci6yg0tQWSS5SV64zHUMZw+61/urrYOceaDqUWGB3sCDgQUyWTTBEfVOO67Va16uRUCk8
NMNFeoPvA+ZlEDaUgeae02DJLl54MwfxuROfFWvRogTKK0/R4Q6JhqAPpLlDpO2yurtAeutJNOOZ
MOeeglQVeK3wX+pC045wbphZ58ccP8JFt5bWih2snbvwTQUuFF6na9/27pXd1xN7dmgnIceFfHK+
Zz4qSzE6ngtLDgTUBzEDSOSivIKUps6cOXOhJleJoMlu5kUSD10n2rmWcq1gXFBaSA59PaRzNYwP
0zi5M/IAtcQuYRpRIF1mqBwXy/hp9DrfVPS6RO+A5HA8E/TssUaaZopATVWu7o/zyEZMtWCMKe7z
SxSY4LGq6+Y4Wy2Qz+RQdAEkSR/xTuL0XYLxgEP2y32ITu8Gs5oRWYWa2AiJrt6sXfrw9Vye/WYn
aehkeYRxZrmClFMH7WQ7DZD9Frkg9Gz9n4WZLI26TJEDiUt14QSaPDpO5PeV3iR2gor+3Jk5folP
d+7JkMYc4GTFwzf2Ch+R4kUESxeNrhRIXG1LyCYtivs5mNO5e4AHK9h1rAB4TE2unL5vNDnQCWYI
z6pLcauJZqbu3DGsyDKrgUXHuTgZToshEfzZ8cyoi2tPZhR93mw9WCs4WORzx/C55XcabVKBRxmr
wyqB5acssEVclUvkydDeoKGY2gGK7Kt/vi5Ow02mr4bqydNkrCBbWLLItXqT45WZleADvg50rksN
gunvaXxPxU9WhebKsdUHBVWqFSqRy2Yn3YX7/E251I6OsYl3Y5O6Qv33L7e9f9n9O1elIjCNMkPH
Qg6K08flqIhIoukaL/6xMT8c0FbVDso23QjLkQmv+itvNUeKO7soT0JOzkcaxpBzdUImNRrIheR/
s4y5g+NcuebDuCbrMm6qzvN6gjTr8FJdjf6Z/RoJ5sVYrqlnPt/ciCbL0ku4up2ebdYqvFr1rHzN
2iGfuSrP5iCnn2qyGsu8rCLEmsYhBf2DLCIWj6zLNgFOjCX9jwzDC/G6djdNdjlWpf7mjPzrxXJ2
+43vdbiZhkw75+Ni6SUf45+YXxDscA8eO9MY2yyoWvqv/aHYzJbFz8YDFAq0TxnpFZMubhl7UqKK
pLGaaxc7pLmPFbXp+JDu0uv5cGe/Iq1SemGgko3p64vsywiyhGiOl2NKqINYRiR77ggbf/P0/FdO
ooxjPtnpJAcOYHGijG5rt+5W2vr3FNoX5g9xTZtjOzuJ5y4cur+IwOBpZuIf+TGgh/cCPj+c0LWn
yXs569ULCRHibQUoz0ZkKNimjeOsjTAujhmvtZVao1wvetYwU609uyctrH7JZVVs4qZFaCWG2ctJ
NJ417UqjltBtnUOzHNEgwvX/5uo7DTY5ZRLHQH97zFSE4jG2buU0mSn1nFkuBu6ZNBaw3MSXc7I4
sTYKNKfhQ6aSsAkV1Aujzde3wpnsh8UIhsFkx/EmnWy3CItLLRB8OhTigN4VAp4wva05u+EzUcb2
CKBfaNF0JCapY1oiy94heLcoi/scAUQJLoLR/vinQ6FWhUCrhogFMO9pHafykRGWsTAEmFOuMvm+
R56glZKZZGQ81D/uLaKMaFb2L6fGtK0UYDWlt3mB6qAvrDzhxi1qxPJ3JPr2KCT+vxjSSbDJRhac
ykLpDJlRM3s1+oOr3orGXFr/ObtiQIZoSRY6TDCfJ7dzbpUVvgZMmxCU9bKz+uEaQz7/0hVMNB+t
uSbH56UAAXlsvUK6of067b6qRpUn+oBqo4ExXQkEXZNvYIrNfKXPG0eR2P2wrCFV0uGYbBzAU7Fe
lBWDiiPbRNDYbOYStzMLYaQs8UwBuz3S/T+eeWVHG6d0NMqGBlIhjqohsIs9umk8dGp3GYbOHDSE
1syntScbMkJW4Pox+uU8+Biyi5OYCgFif1GJcTbi8eWP0jG8722CwUk0Esd7N8BIJzZE7paUpeJ6
GWL9OG5l92boSS9RI+Vo6Sn6twGmx3Wi595LYGXBVZjmtd0nGObEiddeaIk4HDEbaq5NLQq+OXKZ
HCHhy7eyqyJ673RGZdylKSp6mg83XFQdPKF6SKVWiK1CTVeiU/M7BQ1lfxFkOpaZklBsHC3Kjq0Q
H9sa9m6DWePaCRGUbdF/WHVVna9TZIj/L2fntRu3lqzhJyLAHG7JJjsoWrKCfUPYss2cM5/+fPQA
ZySq0Zy9bwwMNkbVa3GFWlV/0JVOe8rNobNRafyTREiN53qJlC5YADuXkcoVcd7Ckwzp/9aqycxH
66Guxug4j8J4W0upfK2M8y3CG/Op75By7mftrQ4UCceefHKzOFLxWSwmJ4wyAx+IqXaUGD+xBvK4
PWvofE/AZXcoySNJoeG+h+g+nPxBrJxuQPWv7NUGvcD8WQ4b5VrTRKvFCiFAUWMGvJ/kQ+haVfRV
BxiIfVaIul1fOXmk0csz58FtC6WyLaWFX5wPUMFpERzmNoeJSFZ3O9HRPsZZ9VM1yuGraIRIQ8uh
UTr0S15KAGMgrQbRFkycBSZcIEnFWt0pqwKt2y76A5fuRVGi710buUM7EBznWrtqSsyy5iiwaxwH
XXFGEHEC2+Flszwj+KtGN3OWx0dxCPVDmijfu7y7i0cTWz8tw5Op/qk1iG6mHeZduOI8puOcnTJB
G28tJVIeow6QYqrGe8Pn9WT3qJNjAWnuuVxuEMVkkSzasoXR5U4pyLxHczlzUEA44sYm7fxO+6pp
XbFXpAwdJMl66EpD2pVZ96LI9fdBjm6hkn/DlsP/pgm56AxWbl1jjoDGdC29NQGC3kxsdqjb5M1A
uQQ7wSR2JBMTJm2Kb9IqllABq8QjgmX6Y9zMCmUnNffxE2lDeVcHo85HGaZ9phfKvvV9A2s59I9H
ozB3SWw0jrCoaNamJD+EpVrdhGIpHgFQDg6N/sJrZO6ybpTTlzTWWxz0dHwerbFSDlrb40gTdeWL
pJajLUGu3cmZNjmtoCCyXkU/Ebi/qaZSfywasXP8NuzvwsT4SmlZRxG8/cachzs9xAdH9IviWI4F
MNs+8VI/cfVqzj1KWTXyl1Pg8gcKhKl7TDcRy9j3qoQbz4QOs51FkJx8XZ356PoNFjvf8rHfqykG
C7TS+2ujyPeRnNxiMiTxvgiUPyjw6rYsjtmxx7ajIjOxXCEqxD+zLqGsCRDwrpLyjLIC0kW7JsxD
VPVKs8K2CONBBy0Pc5+1QvRNlDLrjtNKuKnyNPHCELMJ4KD51QIjcNVBU7HQS3H5KZvyyo9qxGwl
pHGytBWRQI/9XyjTYsYFhAz1Gx4M1/OMZW3lF/PXsoxUF0M765AWKSas1hx9n9rIb/D40crfUwtR
h/dZz6qc65kt3o/dLpLaRnbaNC/HfZ4KADWtuEJ8OEG9H7dcs0+MXaMnwiNznqdO0Cs0RiHwh3zR
AOSI2yQdxuN5afZfpbxo84OOOJKONYUZdk4/1vE1ln76iwAc/VCHYvYlSYt2bw168KsVsHUx68bY
9xzkSAdbHa4fgt67TTPKntJm5V06CojTVV3gaZEkHpF5HR3wXoldKuJdWMgYS2CctFcLuXlOKhNK
1+CrnaeEEgbKfIxHLcqHXwU+FnacRDpnGv5dxx7O/8+ij0psAuv+2RqEHs8ZPa6f5DKbMXptk2Ot
tvGDzFPoMEnW76qKdLxMs3Y4JiX6wy06Qo7VWcoO/DOHcj79HASWpG3VZfTY5POARunIEMfaadGm
v88xGvdmoQwQQJqKo5qiZNxYCAnXhTDeqU3dOmMxd26XhdqdBl/aUUXc6MJK4+TBqfqUV9i2a4Jk
folmzpJhbsSHCUutL341G8emmvUjx9jkpKjGH3rsgEDcKAHYYv7UNIUK0tU0y7+Uco56vWam12OL
0Q56VUgo90bLuTsX+1wsebD3qHXLbWC4nWoIp0li9eFpF/vVzlfqWvPkvA3p6WvxbW7m2lcMedlj
MPscOr2TgxosemJdFLji0AdHbkBjN2tyeFQsTpIk1EFxUoG2JROb5qSR+eZVP1wbMYphfl7pt3w7
5NejmKM9416Xp+wNtz3k4DDiSp1JzYXfKMdh55n1ItJjtDksJTYB55kFUotBTLFBrJ/9pOYeCntq
ZNXY83nqoXuKCwXvBl+LJ9iqafsT3ezxbWrVn3oUCn986M5kyl140wdjlLryaCa3li/4ToC+/1Vt
tOUu7s3mEOB4ehOYqJvNuCDakWqmR99X0oNRYbWr+l9EK7mpcAuOBQzC46lxRzFNX5WxKA+YtFte
UeTidYSX2KNhyax6IeyFtwRxl2s5kK2T2QSxa0yTeJOGGTYVvVhY+75H41lAltbGZu5biKHVQZiM
5Ch0aug0giQ8xFK/OPYGaGZXWL28hWlaPhhqrt1OlZ//6QLROprqXNl12GAJrwcv8YhxiiCVpEps
SwTD+P+mBpLhvVYfqiiu72JU2QZ+b6vcy4OUHYR4MZpK24ESNJ2EbnaaFEXyKQxQO5JEbOyqNDNr
xzBi87nvxzTbB8qc7+eKMg2HFXizMN11cjeQS4SiC/Re3Q28u3amwgElC7G+Y2JGjEJ6a9+aQ3Hk
JJJYbrW+T9HJ2elVhIL+qNde2UNwKAs5x2xqqqkZIlmHL5zSxNCeZWsibUPIqlWnUN1XSjCInlLG
4cuoF2KOL4qhvVpBpRyRdA/FvdmNTXubIY+QsSu0+g4jOflVHZQR59bOlJ7Qb8ueK7lt9uSYxhUZ
RUpnioVyW7WAx2K1MY+ZoA7X8whdP81oztVo++9jgW2noNiOc6ccPsZmVmGMGKKHrolzwiGW4Uyn
iOGPCf8kwCptPaiOGmi0aQdIirs6tXwkp1UluE2ohUqHJopM6QoHxekqqA1B+oqJ+4xsvqZXv8j2
TMFWBOxydjqK/GizCTkGd5XY5tIRw4cZiTXqERSy9Ckbd0nQgTGRYy3FSQspJDYRzVTySkFOi0Mv
ZMjDItUiHIU2yl71uTEQ+TYNbLOzVP+eV9H0gjpbVaR2nhSx+X3wFctDlS3TrlXK0zREWDWehmcf
azds+m+tLBXHhFm9DZUKLm7ViC9CWNV/glFIbxKt5GqWjQqYRd6W8mMJRoVSeq2X93Wops+F2QgY
+xSL7FEpDRMWlpgmoYqnSCOW4Zz9X7NOr//o0lC/zvHAKTgE+ZWfxNZNFjbBPQtH9x9YeZl0IBPJ
l+tJebGapNj1uEY944SkftdYIa9xIyWPAVK+GNOg4kyeLFbX+KrGew03xWNaZ+1VoGWTW80TeIGq
npNv+mgWX7i2u4hvoFeW26sjHqqjZYQcodbQ3gnIUWYOJAEa7YOK1yf4xHR8Rqi6uiWrgtqSY4d6
iKWxCLwRZwbDZnwBzoJ9q/yMywLD38Rqs5spnpInSYwr380jZEpcteH+s/FBqK4neUruLDETlb2V
ZPNNpaPQckJeW3sYq46YaoDS8U4LQyR5iyi4xwRRMUluc/kwhnQ1Gsy25r7uEAAsO/nYy2U7vIhs
Gf2a7St+NaW6+QLRiPsWFzw6EFEXz/VNXkohtVFJlb7XXdL2pw6gq/JDNBKJ+62JccpY/OtDQ7iL
syL61ejxT9A7qJA3lugKOjuhay3jTtFzHjmhJAE/blArdzrFSjFpRohLQ3JLk3dG20tfDSvOvKAf
TXEvc23edLRAYGN2qgJYJC0wJ5mqZLjNRJPc1gI8JNjt1FSnKkuF2q2CMoa4kKvPqVbmd1Exckdm
lGWuBymebpHQ7+cdYLJpnwRDc7KkqkPkUTchk8HuUuo2BigiVIWTpNFwryqTecKDRHCyfjIfitzE
/l3s55MmV03gpZFZe4IqNEcVmsFvBLvwK22UJD6kFApdvMCn62TCRKt4CfwAx5zZzxyscnkuiUh2
3RpBXV93GAXt6gi76jqNbnR9vK4SMbquoln9E+Z5icRkZ+BpWyG3YCiGY1XVeOLZhJ9pJAj5hOZG
0XwXhYi6SafhfI1aGLr+XUZepGb5MUZg8IcQxxVG6Vn20wQXhwiNksa3IJbQa/bL7JiyU5DGzGXc
2yu8eFjnY77HRDxyM20gsU/MCZMlY+BFIghHtOryqxlSwK8mroaT1ocAnYekeFH5KN6MkPmp78Pa
jbHdIrfGtK8fJbiSk1Q0fyqtNK6zSk8P8aQOJHUGLg/kycJ3wSrCp96MS0yIysR8ScIaAxezLk9+
m2qHQNF6vGhSNSgx9Vaz2xwtyO8WhrqYAmLrdVvBw/jezrh3CYqAuY8wavGha6TgpgMceiyVLPmB
5aG0z/FUu0nEFDcciO4W4pp6+TNWpEWkrZVwQc7N5BlrO1yCMMkLcWaqpPggYUzxgBWHkfG/s6a1
sVBDfI0lhSR0lU4YVqiCZYdGFl0PSLsfhz7sbLFF6cFvjHKPp1ftCgoW2fqQsK4RTixxz9DjY+ln
o6f7UXioGlm8UxpBRmM/sbxWKZY3sT/i9BMn4s0ci9M+wnn6pZ9C/TiZUng3RZKP2rPQ/+ABle+q
WZG9HL/mHXAh8VVtw/ZLMAUkzgMGkUmcIRfacR472APw3sOvmTSvtV70wei/tgOmjTgaYsOaqqVT
Iaf5yLtDvs0HnUKEnzVJtBtwnHhUh97EqTczSDQLysLocFa3RhJMjxXv0T2on/5FSIfhEGuN3DlV
0ej3qVihd5OhcnrKKQgUb5IShj7vWzL8W7UwymPYktmdmjEp/Ds8vsJutmPBEqzrbixN8U5CeTV2
s2SoEw3oaVYJ2AzqYSy75ayH+kOEkE+IN6veTR4Oi4HqIZE6pPtGTsaJcrzQVXucGloAWnEXYtlp
WYMm74XED+VjnApFdwxnIy29ptdT617AneoHnai2uYNDYhQ7U/RnnGbHLFRN0kVFPwDyqLMrVQEe
ezMNZWZtVK7PFcNUGS4HRA5qYepSn3vX5MCnsTOznLrl0Pu/KQEGOGbW7UY/4XO1Ev/Cd0FWXbdW
QCBRigii6Y0dtN/9TvW4kDeibA1lVYQf05lPLpQah3j1tcP8mRbRBqf0XGfv/UjWyl6lhkiuvODY
8XLcYTOY21glBQ6wRyRk99T+aMfYWD5/mYzT/wA2Pz+RyG9pgEeUT8z+kaXNw4+23l8Zro48DKP1
U7JvdrLXUqx0euRR0Cy6/Rd9U8b938CrMm3GyZLFCeOeGjRfe8VP90NuBBvTuzW8Vb059Ie6LxcG
SNnVtumbRwVP1kaX3Mv9gLMLBRkzQwIC/lkryzf0mZc9YagiuEPFCYsJ/eUQ57r1iJFbAAUA/yIV
uNpXGWbGY5zzpfAc3lGdccrxd09rW9gXXta8WLvyZquUfg4V9qELtUzvu72scDgJOJUAfaNrl3+T
nzR4UZhyXeOM5ASOghT3YYsf9LnvIX+Iufz3dzEnv4iUXGcux+qL0ePQLL418kPT9Rs9vL9Nuo8d
o4+BVhMqJkGktAuYGgMbhFdigH3kxuBQcas54KZePm31Y7eGtjq1+jEY/AHMv93m9YMeluREyl5C
P3rUzK1e8+cluTTB/tsGWa38qRrY1gI90BYqTk12DZs8OqEObP2Vw+oVL/K2Pt0ZyDZBwRMvQhMo
CK67vG0aiIY60W/GXtqTFjEnslJk/b5U3xE7OlpuB2g8g/IJZlynOC85MKC2GmdnR04Ti82C9MMn
pSXmtDf6TIKySLPkdi59/SEOKE1s7MdPR4suGmxD2sgL2Zx/Pq5TNUuHolnQxI0LygSe7vWi6pru
gt/mtbaf8H9fqK0bB81W0NWpOck6naReXwgA6JREbt7e5+L3yyPbirFaOUPNI7OBu4c5mrXDOc3r
QVp10T9Wilrm7y8YGnqBZv69GN/t8ywytSSfmL8kfQzKztFnrP3StxlT9n8xnneBVre41WSJ1jVc
qHlYHAM9fm0NsGNbaY+0/JkPx8kyHn3BCNOz52RZTVtlCbAoGjac1skQ39v9LP+Z8HLK4i8ptZog
+pJHoStR7O95tZNyuy3KBIGqw/up3TlG7zLBek/PvdhMN06D878NdBwYc8P6RClDT9nCMpUtsUDu
/+M9o3ryYeu++HS+MQWGgnUQn1MCrryaAoSeu6BYmEMzXsdLD5lSjNMuQC8qev/8o74PtRwC71aP
ir9f2mLRYY+0OaNCdmKzcbQ53V0Oc/arvo+zbJZ3cZAVXMTOmDks4I8TNtxO5Aq3yHIoXnVaXE+W
DI0n8nCXWi5P6S22xHIJrVcVla5FxFlBzXt96w+dVmANwIlqUv1drLnmH6P+PZYTbw4Ub2Owy/dZ
BYPguNyKGPQiir36fjg49E0HDN6e37ofzZfC8XetrX2RkCGr98FuCwD+6aBeuC4GioY4eFP1kFYX
8Bh2etpBorUhqA7f0ymVn41wers8qHNBNIhsCJ1b6FOv82tZrGQ8NviAXYlJBzkafsdVlziXo5w5
My12P0VyQyLI+uKr07BMk46ZG+KDNj0HyrMeb+zhzwNZthRXDfwREF3KarZiUYuKiBY3diUTlel8
j+TTxgJY8o+P3x9VAQ12CmrHKkIeK9KXWbdZJBVLfoJZgagLJ8Q0lHTelRyeSMadBlzX/+m88fFx
YmCBq7By1itupDFfTAvKLwGwYQapI024tpv/+LEBfu99mGVu3+1iqTcrfgADqxekcodLfVNtjGSZ
/vXcvQ+xOiikYmjEVGckY6Q5avdDFdAMpHZQUTWUC/fytH3GDK8GtJzE7waEP+eExgzRhlPd7fOv
y7FE5+Jr/JJcV9eYAJa2/hJ4W1penw94kioTsDfXHBw1YzXITA2rUowacJ8SwM8u8QLs6hNJ2Y3x
BmPj82rHOgNKA1hBA8XtteJpw0pc+gU6G0qnxZtD3FWMTRHqZUF//GhEAVwFMZ5NBUf+4zQGQ52X
FVpBtipAuGUJTljwNHLAq9d4pqi7l6yYOmZ7Y3bPl7/g2fG9i7yaybKGbE1zjQ+INwzuZ7Yvb2m8
fL70Pw5utUZqUtaoHyu6UV1lB5T9hrG8C8ql1W3e8NA8RkASxFHy/sXITA1ZGYqx0GFX6ZaaUMDK
hhlwSWvs1CygGLzBo1hZ3EE20BkZF9RyaUAUN1fnVD6aepwXOg5SruRJX/PSVp/Uk+rknnlE4MXp
jtkOo0zAL27thKcJwZn9ltbBma2waJfzzuEoxjJx9RsgOPiNVWdUFgBW7CuryG2QedquVvrWDQ2p
30h4Pr/FEVQF0LaQfJZETlud/12vaEnaI5VXpIh00QcagCBUAjA6TGgREvSGIt+pGNSSdRWeKsR3
5vBrANRvWnQsQPdc/syfn89/fw82Ojx+0LL4S4h/dwSJndTWIc03csrmR28dF9cC9Ky8vPoLQd+u
VS1bYrVZkczQGD1cJ4osq82KK1NXB8tmjcSbqaF35N+F9Y+NUS2vtktBVvsyixQx8sGlsVmmlu6x
ZWFWHbfiWysJIpC2WLYtrimwIhg7ycqPIZatrZnd+g2rjdvGTRD1Gl5LRfckGG+pmpxAfzqjYgK1
4c0nYZrY/xKHW39uN1bZmTPjwxyvFlk9t2rVjljG+oXe7oua5VV1E8pwQiDzTonMYyKS5Qr54lAu
S+FGwfXvrvk0/dgZQZKClfyJBY3dudmytpdHtTJ5qbWXuv2iVWm5uGwfaaqlJgZ1+mv6kP1S2Nzb
zn/K5yQI+CsoWMz4aKIo6zxLFpdafs8UxEeAsDY1DN2R9JOITZq6K07hY04nwWYPjgfBVY/BDTgS
hBL8++g7THxvAsmf7UQUXtIvMl0OnA0aZy6otTBvgRcrj5Ox8dE+3yWLXhLSEyDF0QYQVx+tq2Kr
G/2SuyTJRzfC1OxUm3i+X94anw+8xbNvEbdYih7iOlvX6rYBnAfhVkH/6RgGY+dh4V04UiB1u64U
xq1tIH/aih8DrqplAODmpkfRimISsFk+RXCy3IXvJe/y/T+mDGCvIYLcRaIM2ADmFx8zgXymqWTo
EQQb8RpxnJ1kphvzd2ZdYQNCUiOSbSBUvzpZxjyRDAupWQj+neJmQflmQCPW28IWghuMs13V6vqN
u/hsTPInlbIb2fX6WdKXpmKMQ0i+ZgoeWDlH8a0bGvGA5CdAKihvKFuiq+eWCUL1CnNosIPXbwgJ
sKuWWopmR6mYuz71o6M+6uNDBkzYi4Ms3Kjw/+Wzfzwy0LDD4kjF/Yyu09oJIxeMMQIHzRgV7XZG
JKWfAlBiD2X72KKbU/Euz/E+GqR6f3lDLNvqY2DerRiBKip1QCgHy/p9dwGiPthGcp6TX/loSDaJ
lB9moKGPWtcN+3Gsi/1UhVukvc/TS1BavwtIX4f0u6o6NsEsydNAU7mMRuGlEQzpTRjmwRaUWT1K
Yf3Pq3RLPBJx1LoWzZFVNjcb9eB32FnafTe8hVKfeVLMZajMhWOYuINdntIzSQXhWDsIwVFGwxBt
NaeokdYgfHR7fPtrX4w9X2vTgr6ZEK3FyHbrjFn+3qdvaNH8wtcH5Zb1agUb085muaThp/ZadmdI
bc3OP0yevItd35GOl8d39uu9C7f6euaM6ISiQFLpq/oUg9BRk6NS4Y3c/74c6HO3SGci30VaLU7q
YyOqkaSn6g1gNmfYR1/+o+5hvi5yermzOZXnx8bVuTiOwdhb3UK+EddwjIjoP1loLZ8yHqQK3FUo
DGTii4pfjN1J8TP6eXmon2+/JR/WoJPwj4bj0sclM5XFZAjkjbhhNvXXiu72IenC4XA5ypn0+2OY
1YQiWYdil8JuzwVPGvbpUfOoAj718mHoXL7ohGnRdJggKgz25dBbA1ztCS0SoVr0RDbHzlFC8Of5
6+UIZ9Kuj4NbpdZTn/RNJRICFE629/fQLfeGEy5bD2SGW9otr6rSDhzcpHfdYUvy9NzSwfYMLt3S
O0Uw7+MnpIkDlgYGmW0aY2pLpfGKKGFpx43/M9SkrQtj+VLrPf8u2vrl1iXWKIjVslBvJK/0Qg/c
J/Rg2UarZHtbfE7mYW9h8MyDbbHkMZexv7sl6jRu+jkgi1H36p9hbx6lfXFUHP3qf+DonruR3sda
bUGpVUq/yYglPXahUx5LzAcAyI8P5Utrz87yGi5vhKOI4vnGwbZ8ofWcvo+8JCLvRukDuyv/Rl78
x5cGQ+eFh8wzNsIsOdKlMKuFIksZ5pLIb4FdGiW7GuInrZieMj15u7whzm25d8NZXwuItzdRapKr
BWhOQP3CZHNDZO1vunxhKJ84Y2kydm3Ft6rc2ZPd1IsEGLEt763YXtT4C/S+tft+oFfstVv81XMb
7v34VofZXMdzW5vc6lKgNAeAetAt1LBwK19sD3VCMezyfJ5po3zYBWs2d6GHahh0jLY5de7Sgoob
Bz1e41algaJ6aWbHpxCzqnHXetWL8fVy+I3VuS7zgavq4CARPT4upOtkvyikbJPIN1antcrw0yi0
GqhEHCzVs5T8SdO9mG+Uvs7e6yYqYSqulJA0/75e3220PLdkANQkLAvBQfO016XlvIgAIGaaS/v4
QXKnq39e6+LrQUE1YIciOLROsbtYDtqyJ+go1wYOtF3hAXH9VmgQtBrdSHaXP9fZeXwXbnWjC50S
VUbOPAJbtekZuJ3wNEGXvBzlM/KKFMmk1WFqFNaQV1qdzHqhYJzdEAbW4SHdzT/zXbxL9to+OGZk
tyizWKfMw19xKnb60+Xg54Zo8RUp46OL/Qk80PmWOaqg3e3Gj4F3VfGLmes/eT1sXHZn4lCrx7NF
5QkIGXZ1setDXIKIHDUboqi1y5QZyn0xF1dZWWzm7mcOTZPqAMEkLIU+PRWSQCggVwwwiO8Eb3D+
IyIVPQFbh/+KBmxb2d1GVnZmYwM1gcKOOyb1j0+kb7UzMpDeSwex8gCLurxKHyKdh62QIJnSy8m9
mUa/iyh7ufz9zh3fFMqofZLoIpilrSa2y6UoMAuSiPbVsBdpQumq9MavNIedamfUthwhByYfrPst
3dtzJwCWtLDceXmiYbc+SoW4TtqSDiFlkelPpttGYTdO7Jk7aHIpjrFLUWwruT+zjCiNSDSiGS9L
abUjDcGq+tRHc1QJ5i9i35wmOaXoriXfLk/ruThUuKnDLOKT1Nc/phFzDoZ16iGmqmVzlat4JhqG
K/fy4+Uw556Zi1/5InTGSUrS+TFOlYWowc6WwtYf4S+Gdq06izVjtWuuodlMzW7bKPDMnfsh5iqN
n8ZJS4ueWsykq/dVJe6CatxDGbCrMHAuj+/MTsQoGaQHdVQaaGsuv1hNQlijxmDXsvjcCQPEEbku
Ns7Ps9/qv0HW8ulGX+pDAeObv53dzUq250pwTMU//pux6GBK6BEvHPuPn6pMS6tU4Dfir6jswE+D
J8s2putcdgKuUgFjAbuVF+Qqb06AK6cGRyhip/STrqWDrF8L6Leh0Rjelj+Wgm4EMtcJb7Rv0R+p
cy8P8exMooGLkCHvV17tH4c4NH5bGL3CA0/SvCC9LdpvnTbvLgc594CltKla6JWYC0JhNUg/bYJB
aTiexVN/hI8g3lT75dBIb+vb+Gq8EQ/BXbVRzzk3MgUnDt7nOv+uF6LZx2MZRexnZe6wmDPE+Xdn
9dB3g3bcuArObS+kzqg9oDLCSllNYpmMCJ0vECctck3D1WDwI9/iaU28cfQv87RK3C1MHPFURw1S
ApTz8WtFBlScThIUSm7ZLi2o5YSSbQ6oJipX+mZD5uwMUghDgZLWu7HWgckKpZiEjGhhbsLhmLjh
NC8bWndjdZybPs51MiJEejg3VtMndNmUT1bHNrtGbekouokbevmVZqCxNnjma0zRqGucLUnWz7pA
YGYo3PDqJz8B4LQ6iXuha+OkGxTbiErrusd+9EQeAQMXxbXupx4otIAo2x0U0Re/DOYUPoTNrGOF
JCMRUS1EoMsTcW4eIMFTiyC55q5bzwOOmMpIeduuE+MXYjPflW56G6Liz0h39XKoc5/2fajlp7xL
5ZEMKcKobBW7U3NELWJ7mu51KEf/IgqyJNTlwGuAuPwYxayQGJfzBrnwOUff5y1CRygRk43L4OyN
Sr///8Os8iFxiNpZFBf1EC+aEXhazhYECCDEUv371zkJTZsFa4xpO5nYx4GNgYDyhDYzfcPwPZr9
p6rqfHu2pH8ONeS9BdiApg2kE07Pj4HkDAkG9EKQYqqS8Wi1XbKDudqhakIT+vLHOrv6LOrQAAuk
z6gXE35gg2udAtnNv28L3xHM/gc8/euk7PaXQ51bfdxpaLAzus9tTn2y2qlDLNmeWgjKmVTWu7Zr
k+tJr1//TSTWHsCFpT252lKzYrSDYrECkSC8Btz/pqTqbQrN83KYc3MHRlJbABln+pMp7/s4r3hS
0Zt4zYr4DkkMVxEFlvs4b+SpZ5pOBp6mIOW4Ty38rVe7KhqjpijCRc85n6LYyWQxfIkzMzj1lTI/
NPJgHANJDvfiVMuPGRBkxfH9YEvW9uyuo2PJ6uQeQjd8lS93kylmXa8vbwHzi78PMTe1bhuvR2sW
wtqmleO5NYOvr7zcEii5rb9kbkopy4ZRC1X52NR4gabQ2eIclsblb3k+EH3YBVqDsM5qeuV0kpIM
tjy8tfq2XcR1VMlH91OAons5kvT3R6/vc3JkadHl0+gBr26gtrbytug0WkDjMMWOUAQKpsxJJkq7
IG4nx4om+QgNNLiFNi88Nm2LoXlmdFdxPYa3ZmuIWLuIYnEcrYJmLvA4SXa5WsZfdTua9+Qr8qs5
+UJhh/BS72JTRikabuHBLMX0NbLKJrF11OqgdKrC6KLSID3Is2TGyFFU2Y9KTeTQsbLUcKWu6k5l
EgW3ZixICDONghtI0GT0bDJffL0xfpvxqNxUUhYZjhAp6T2I2EhYiK4jGUQ8j89moiedrRSjf4+P
a37IMHh6TTVxAvIxmv79VPazi4kbwkoZZuANYKJcVVw11qMHQZsTT0HT5TSURXTTyqHwMI6ldUSK
qrUlOL/70o9z6hlJ2v4qzDz/Sl4dtfYgohGEJg/Tobai9QN6sHSMZbXJ7S4egifETYwbqZmpPTKK
aySjoqsp0Ar+awXmA4266CSjjn8U/M7841c6gjndVPz00xCPVpxjr2Jj0q/HpMOZVufzaZUowBm1
kLOBFX4V1jlVxtIfcJRqLCTuKAa5emE+KtOAQHOHHCNY8v5V4AH8LOoDfWs5n+2uWBITP9ARSpDy
drOY93mVUyuheEARCq0yTV/dYGU0+RnaNZz26my+VnptnkjCwP0EQ1Vs5DXnYkHv4wYTF/yBubrE
xkLOZmjdHMKoYEUxe0nMXEPYsvVYDpyPm8kUSfg5HMHmASFevdYKNTCneWp5FOIs8qOu8F2ig4Mu
RpFa2R4+cOxWBl3BVs+Nk6ZiYbZxcnzOzvkB9MXBHXK5AYj5eFkbPUl/mgS84aHUOnImPCX6hMNM
gIWWGB3RLmg2Ip45hCmxUX2imEcpkagfQwZDkJoi8sR/cSr9cXpaHO50+i3xlXzYBiidKT0t8aA2
gWoHfLA+9AujiaRh7haAknCHMkB0U90CMTpke4xjvCByLTRFc3v6mnhbBI8zL2ViL+W9pZ4I7WFZ
Zu9y1qjUpDnrDbhBj/219RMW+fAw3YSecmtazxa+fqgxg/J4zATHGNxtP+/PlQ3io0KLHYgMavcv
Ae1d/GrSldkMdfoIpeRWER81qtzLN8L5EPgvgu0gYVkL3ZbKUOPuQQiOi7s5CO8nI/Auhzi3GRdj
zkVMnULNuoQnRn3naxooBzXRfmQN7iVq+SOsh41mwdkwWBHxmPn7Al8tTMGYMlMpySaLof1WZzqW
RK2C/F6/8ZA5O2Pv4qxu0DQMYyCizFjcaDm6uQE9rHAj4zo7FtJ92aJ6obIGPi48KQl9I596vkpq
o6CGJNKvPtzCLp07PEhQKefyWgI0tZowPYkhdrUEkYWXLnnjgoaVxhMG8qQvb0Etz87au2CrWUtS
/Ad41FODrKbWI70pnFFGJ+byUvucFbNhTFXiVY/7iGksv+LdhukzPxolxLFs7ujBnnDU2clm8EOq
x/tmNP6x1RxAoffRlq/4LloWZQjA1BwP+AfdWNp0LMujpCNVLaXJRkvx7IJYRH4pCi6yEOvUN5wl
Vj73syT7B01M7ZhExx+2fHLOfqX/hvn7EHg3IssMrVzMBdZ20GpHxF0MV8w2sYFnyiCMYnnykYnS
llq/J5JWl8dJYeKWvokYOaWHW7ZTHLNf0tN2Of/cOueiAi9HNgAecVk07wZVVU0emAlFjiwURVeO
Tdi4k5HCtRgpR6vyI3IeW8v9DGWFAqcKrpaiOyZ660pWKFuDylNTsaM/+fW4m3faIXpSajTFHNlA
b4CWt5fuwRWrW3vgzFJ5H3lNATP9qo3VnuEiNBXg5NTGx7qeoyNCGluV961Q/0faee3IjSzd+okI
0JtbFsu1lVp+bgi5Te89n/58qcHe6mIRxV86Y4ABBExUMjMjw6xYa+FBQF8MlVyNlI+CXtlN8lg/
CHJLNyzz8f3tm71lauE/5kTq6QFgKhozN+t7ZnKebX3Dfawkuhe7toynYqny48nGSnqunhgFPn2f
d6Rkx011kRVHJRQzGS+Ch5j4USz31Zmc4IH1g3n4hfwGD9GjxfQ1BYYU3AlJocHTPpTRaXtkfSVg
NRRbF7qVVEGu5iulkr53NHAq6wyiV/sulEf4aNKzGdTfZq060ll9Qrpp67OurpY+Pt1SEToux5uq
YuolAlPt1wRLBsvVYQRHRswoZAqQm30X7mV3i35g7cQQvFGjI0Sn6b34xNRWx0IbRH7RPuR1+WWC
iFiz8g3H/CvGX+QA5DKqDk0FLRtjeWRg+pxh3M7EkWnP0b5vXfmnTc3AODW9p1ZufIh2Qg2nax9b
2MJgzhvBgrhbOlhrn/j1z1i8fIkRK6mTUrarRuXZSaD1mt/Fqpa6jbW1m+JWL1csRFZU6ucMDSxd
m6qU2pQJ/mfB4dKfO/BPwLx3w3kbY7KCWuAh/21r6cwSFFYVacBWf9AOEswp2YecXuK+vh932Vk9
6Nmhlne+7HafMm2/DZldeRAv7C883AR9a4o0DtXQ2rS/KpE57aJ6CF9uO7eVLvflMhfebQoHU08a
linEmWP1KXG8lB43mJDDHO2q4ViIxW0RWFzrtNGFg3GdohMvFWHmIqrw0zmxg6T67042x/6UspPd
WT1teby12+gghyDyZJ7DZdMRypg+sWOBcimc0Aut9q4xpFPcb/YZ1i4Cw8kia6J/RCPu0rO20zhY
mkQaMA+182ANzpfOliO4pxUFqrIo9m5v3doBoSrPymSA41dFwiJsNQW4EP2xwHicu9oLgmDDxFq4
BPyBMEJB1II67MKTTU6eRbkoKadpT3oTmQYSPcj0SNqYfIrbpv3HgpPHVawK1mDmnDms8c+kDfx3
KrJIG03OtbMqslKmD1TeLUaoLz+wjJhh7Xekc71/F30sz0Jyxj8EkCd+FWLzQrx8q1GwcnguTC4+
gDU2kZ7OIoOkCKsHIY2C7JDaGytb2cp/w1IGOUmIljE2Hck4smZwX7JWn6n7POfd9McAJYSjyILF
uIhBA3CR1+V6WdP6pl5jKjmUivWsPXY6IJPYmZSNUu/KN7s4NOKevIowekpDTePLCEh18WMdj0er
M55557eQnSt2OPYKvWGDiIKI/tKOU5iZX1H4Q+pkIk/1yLtSDwbOXfdQu8270tlVz9vg35W9EipO
ZF9MrV33vwOL9weyN9XtjR9aXnlDZB9vX+yVUEmM9HAUCB9gEl+cuaFJURSjGury2LUfEIDM6IhN
tSeXffoU+qb9AQ6UzBuDVjvJQ/MXoTU2qchwVnBmv/ANr7ZPMcvSn3QQV33XlMwBZpWLaIJ0aGDa
vb3QtTcWLVeUVxjUYhps2eewgkatIYshGwuyoxFDfYoObPyJZJ0Cl6MwOd2FKsKTw7fZ8GEtDKu7
YYK8RaIx5Wrm+AhXM2pTAO929dh9Dmv7DYwd9UZ5R5RsF1GHAIJSqBBTyJSSLs9ZkVgmlRAaXnoD
pXGQSycmu0LXjo1jlOqP0D83CEYbW2iZleMNsAhhXpWJOYEwujQ7z01T1SHvFrKUu0F915nvzGGr
mbdy1i7828JIW451JylstlUySa0XygwPWKMdR0k/6Ll6JyfJuUzah3gat1rZKxcJwQA65QSxcFkt
N3+YHWku2Uk3Iy/4UGl+ce59KTncPmMrm2cDXKCCa1BtsqzFo5yndEPMEGCmHo3FLlAQG4z9Xnto
mwpdCSesTwzvU633rS0hvdX1UUkTJCJizHVxbKo66rqmod8DQW+xawjj7rOmMrdi4pWoAyiTLDgA
EMWm1nl5TGSnDwM7gzsxfOi/Q10Kt/RZqIZZT/CtTl+Uo3oo76TzVkt0y+zCyRuDXBhtCrK9cOrJ
tZH7disze0S97KGQ8F23d3HtW4qhOJrOtHCg6LlcpJUabSk7VNcA9r1xhv4dEITzbRNrC0Kxhsod
o400eRffsWSksLSKiswCp+N1dXU0jVxzHb35GISad9vYWm+BQSrBxQM6GaOLtyt1yjKPBYZXMCto
XnGcwwNE7z6PJaP9xi7xJtlNTbjdSSLdbKt7s7ZYom6wN6D9iO4W39OvwqKSYsz3yXtZqt9ojLpb
dgqOsTzdXunazpH1K+LTIvm2TMBtwUwdwzPhlpPUPgsFnwctc/yN77m2HnAPKrdAoZWwnE2z5wbi
mdkBlDbcB7Jyp5nk+JT3/CbcOCYrXpnMhdq4KOgxf7fwJ2UfDnoEiFIAEsyHWNL7Q9e0xkkVygW3
P93aopgF1cBbEwhcAQkbJw9zaWQ4xhqRw4iMAX4WUtKHpJf8xzrK1I0odC0pY7oOCUAOJDCc5V5J
iQ41dcSpEFLl5kcxwGEcpbvm+e/i6temxNpfBRmDHfSpPVI0qHuo6DSjY3rf+WAyKbDhOdY6aReL
Wty0LOiaaRBHfdj1nv6xxBIsLW+twDWLAy373bgvPL3ZQVWV2W6U7KLnrWx3dSMFXZvo10KQtGjW
Nnlc5DXQAxfFDc2lhlF4jJYoDxCuFGfJGP65fW7WaokAVX7bW748aV5rrYG9+Fy8dKTWokhSvNku
Jq5dhteGFsWDcBzjUkcwm4ZUke4RAXgDj3LoOSADNpa0YokgiOYWLosmxPKCO4Efpb5MhhR9BGBd
Vbuh2ikeUwCE+5LQxaCgl3nhfmvr1jJgJOwpmIo+FZSDi+Mz1wE8kIR50Hs25L776hgdrceewbH+
KHlb5lZOClJC9JupIYCPXuJ4JdXPqsKHFWVSqv8Elv45byrfRRpiH5VbD97aJ4W5VLHELC//LjzZ
yDBq1wRgf+xBOXaF5OkooMXOFh3DygNA7MoIBxTVDJwvzfAClcxtgpHvjPCFgsWbqs83MsG1rwaJ
CNeFbOJawhQkTRTNFWAITuEj2dk+DT91wY9y3OIG2jIk1vrKa8Vx06AJAwwMlMdnq1RBS5mHIpV3
Yzlv+S1xdxZZB4/z70WJ7XtlqxzHVO5gknbNtzMRAmcc0pPm4f+G8VzdpFfGxMJfGauroa0Z0+D9
rCBTKfcA4TZusCpCiqv1mCAaIDQThbjFcSPKMGFuw+MPMLi2jus823fl8+iaZ+lDyTT3WzSYYZ7x
RHMqjhlPVI/NXXwMN5LrtS2EG4Q5YZ5Ulct2udI0sGPYfAzNHac3dhxztxw3ak03UDfK88IxLNcL
Qy8ADsWw4a1a7F8cK9GcTQEzwpH0RmqHL6RV3005eDIzNTyEBcd1w0eufWHG6xzyaY1Aa4l2AGik
SNAsi2Gb6DTC1OkJaPC4H87TO/1butuqja0dGjFtwBARk2FMPFx+SjCFcDXVeP+qke5qQZ6kSRtP
2ZqPAkRF4UrAfq4KY1AOaFZpWZRU9Uh+ttGbPk6WnkL9kW9FW9eJIhMpAs5E1UXwfy0OxhTLiZFa
zHnZyOkBszhE0xdpSryyTR+jmBFTU944IdeLu7S48CZ9q4Rt2lD9iK3HWhZcV/8MBEK3T8W1EVvE
HMxPIHdCrWURC6BfmlnU2YkA5jdzae5lQGGElf+fVoQze+U/Mn3SumDGSl9/LsfGnUukvYYft5fy
68osrxR1X8Jug3/I0y6ttNNUK3PKxQlSpDH35Tnbx4ex3IfvRIgDFM1LT2jJeSo32412YhC/Pap0
+j4k34qNvGatzS6K0P/7MYsPC91NryJi+G8GF+60e/CY4yf7XO/7ffQj2MX7AGxY5v45hwMb+sru
4lNTTFBQrsFumBXdXVhY0n0wy8MZUmPo6pzhP7c/+tolp1EDFype5Xoi0VHTuQFBRQfAQTlLUqbm
EOSN+e22lbVTSlGVdAqsBH2ahStRZd907JxaCZS5SLJ0HYQReaLvSQiajUL4Lw9/eYoo41FzoglN
dYby8eUpKoysT4NRJfc9BCdGioqf9X2/ax6KQ5Ds6iPUFBtPzkrfgikDPAqtWhHdLWNIRIJmZqZY
nWD3F1FrYu+ZRq7vtSOMH7v2g6N7859fSWEUiXUBs+IJEp/81ZVUhqZVfaQ+3cwJZl477ScqUogl
0Vzxbm/eShkXUxATskSQNVfaFrJvWQPlQwEp8I/ZHuWC2VXzw9A/ttxKZWcenEf1IB72Chr1aCtt
vT48l+YXN6K0KdMb4iYOu2HPfKk3PuSH5Fh5xrE517v07Taw5/pWOCQinFVKJ4TOS6/q9LYTxxlD
HcYwmXvaELUHaDvdiGtXRgmZUUHIG6CtmDuwF8kHgqE9EbUFzAtBb7yd/yVCq4Ryuafs7efJEz2v
LeqP67jl0qZ4J1+dm9xnhknTOTcd3a44OkbGU4R8bzpnSHW92Tg51yELxphHQ2IGQArl2YWxVA2L
ISVTrdtJ+1bEc/CYmFFwjPMkeWpqZDwRF7DCcUfdB+R2K9XPQ9mVP02A+QdoQaePNsnuYeNXrezu
RSiwuDqq6CxpovUu3zVPUulBi7ijBO8JoUAP8ppjetyqw6/kmQQD1AHxR6LPugyPB02hopoSDAj+
cxHu2w/zDjGuXbjPd1tp5ro1pjdF5kc38Kp1ljEcMcS818Od9T06VUdpxwzI5CLyu4sOm4tb2Wby
y9/mFmfKpO4dNKLP0+2ip5qDDBfQG0SL3eqc7gNaKfvbO7h6hl8dq4W9vM7oVFOSdCNfU05UYeOd
HwWVm9RmjwyC3bijUrzctrl+WV8ZXbxh4+jozLQAF08Ap7Rn6bu+L34dHOto3JEmHrarE2Idy6eM
ch1sR6KUezWLG+u0cUm4NFoM+q7tTTd2bC/SVVgRFNdUXwzt0+1FauJxvGVxmSgOYYQOaUbTJkj6
Byly1DudKX7Nhvp4RO/HDQvkOt1s0iFMqEL52Sgb6VRAkvYN1U6IoOQyKAEW93CxOfHoJtbQfM7m
il5taInxgcZ+o8Vd8NwZSfhenuv8pEZI2EtNpXhzlKHGxwtGx0Gah2A3jgmC7UGvR+ey0KZdB2S0
2d1e8trrAkkCHUAY9DVQXZcuymdOse2sDhwQemSOgxpx8z6MNxzhdVaKpj0M2aT7OnBRbXF2OpMe
n+ngdIfe/lRp6HcmZtDuFH94GJrxL27HK2P6IoxWC62eTLJ9ZJ3zPnBpxIWPapEPX0elq5/4Lc6h
sadk4zFb+Y4XPmCxRH80cwQs8QFp93kKf/gw32dGtLFZK9/xlRHivMvNmh2mY5UCFPEQ14eiZD6j
/eKgxz07W2PwK+g7HPb/fBoRyKUpuL5BRses555sxHpWmV9DtCL2sh3ymYCZGEzZ6w8R1NjqKT5u
hFziYy2u4YXxxaEE7pplrUwmFMUOKpBFEnqZkuzTCGH3TH7nM4KFaGj2FansjWhr9W2kxEDlEJdD
rny5bEtBPTIQ29j7H0KVNj1h3x9fOBrtLA8qN/rCVzCqMY1p9GMhQ6jWV7jfHTCE+ONtK6tpwGvf
uQg9AoU+UdngO+W7mj37RUk53g3oJpmH/G0IKeVtgysfjpLTb1+9eJMyeWoRHSeWm23fzbuTGg4b
h2IlJSWaemViccUQk5hbv6S29W8gnKOfitdysyOsgvYOdWKCiebeGDbnVdfXxnwdFV6G35dQBSMd
h7SyTJ1uaUAPEVFatu/251u52azttwnxE16FpXqIKngIlNAt/P5RM78SUbo2cvIJytF/bknIaglY
rQw9/+Ji++JuIcJN8ND6j5nUvK3H6UnMkLtN67+7bWstEKMN+9vY4iJ3NTqvaQhkXrpvveDUHc2z
fG6Qukn3292FFa8hQ08M1IIWH3d4cT56yJczbjV3F6zZrjcT6dmv6/SrIPR4LCe/3+lVGj9kSivv
g7r/Y/E+wfz82/yyfKMOht+PA8F+bkbz+5LWxtlOY6oWG9905ajoQhNTNNtE33nhohw7Sa1C0HSH
DyPY3WxffGCKFxFpmn0ic2pa2Bmts/bjtt21B04MY9KvFZy6y0aHLcHanQaYpQ6Xfgrtyvls+LOO
ELEzz8fbttYu3OsnfHFG9aow6zQH9KE6ieWajfRsp8MGsmRlPUywUosBaAmidYnPGaMhnGNRbVPk
AC7B0fwSZ1Wyry1ri/hhdTWiqIWUHJNny2xakqosDkKK8DWsDK5vjU82mr63v9hqeM4rDeSYC4Av
Whx+aKPHGXwuwym2Uid44Ebd51pfIteBUrE7x0F5x+6OjxpwsgeHIr0Xd9XXOQ/0D2VnBXQsOgiE
XNCpgSePqrYRH61VUcBnUkbWNXwPScmlhwsVBG1UeSB2EY1qJO6GzqtGFDfUn/7ZYuI0vCewiTo3
TTzry9bztOaJBDxUh0KVPtrVgIaiRnKoiPTFCLzwjWA4CA+ti1bw5BnkhJsp6MqmX9hbvIegGazE
HkoTlItpPw2SNDI0Psr2y4j6xJ0eM6yApkpHUTUybZSxR3lXF2ZxMnMn6F1LnZS7cdb144xX3ohx
VhzIxU9bHJUK4P+Yqbw1jVNUx3C0YOmJKm2X21b1KfTlOt1wWSvfgslRyh9CFcyBa+Vy6+NoYKhf
FNCUmTnmrHAH/dvt479qgfY5s28CK7YM27TIMDvJ4FGzpfZblAV7vR82J89WjYB0o0sPTAvCt8tl
5EmPEnzOdxPqd1ruqj/zL+nBoSKfPvWza0q74HmLMU98mkUkDF6LQFGoYNLfWOxVkfgJLAi0bWKU
WHa5xRjp3ESfjcZ8jMOKeTtUkzZ2a9UkKHQw/pRWmbK7XGY1+t2gKCRrRRt86Jz6rjaU0DNNap+D
Xe0ip96K7NYOJB4BwBGcKwz7LxYZKW2a0d8BUa1nH2ZHvouU+3pqLA7oVlNqzU/SXPmfreUrratV
U42VOPwUcyE3fpd1Xqqf9BjuU+pwcC0GSuIGz1sOaOW5EZxiMNc4go9k6f7yokrTWQLiV+txd0rn
sv/UlEl+H+V2vhF1rZxTYA98SFAJK8PtfsbTKUk0LpWgMo9l7IRnJhfVH7ev3IZHvWJzjUorksoI
jzrdpe//TTDMdyhjAu4bTls1trUjQnnCZvqEG35VSW0KJ1fHXlB7p5VxkPriYEfpfVHWH3sEqrzb
S1NXCk9QFv22tnDeqWYU2tjT0RCSIdEpe+s8lfvkvfLNeIIU5C7+RqWUmmLjlaeZxKPdRZ4Kw5m/
g112pA+gvb/9g1ZPrSAqQMcMrC1F8cs72fjgdzWT0yN+EEqVffMeYjoDrobKkw9x/bPpIR6HWu20
YXjlLCG+Tu8KyhLRZF247rpJQYzHRGIMFI+faji54UHahV/tdFfmqNOy9O166ooHIjcBhChwxdAS
LRxtMUsFUEsxG5bupHfmoz/tpmw//AfxFr677mXV28Q6iVi3PG493Ku2TdHuIU7QKSBffmlZCqxQ
SkH4llMRPCp5Ob21/DTb1Wpb7BPeBSp0uZ58vP2d1z4zIdH/rKqXVjXfjPvQgPYs0WkQuIWmwbxu
y/mfu3YuECVTgPdgdzTxM15lmXktl2E1ibFiRfG68kktXvr6ockL3s2NF1n47MXDhRIG5E4KoiqQ
dokL/cpUHTVapMZMpqpHiAAhkI8YKmyPW+2cFbfKOAodKljVqNxZi/NpF6llVbRuXSaCCWD0E5Tr
5yGYNqobq2Y4jHChGnSLl/FFDHGbFE224c6O9dWS/Mpt6uZ93EXxxg6tGiJ15YpTKL3KShiYyUx1
COgUQ5p06AzIjKhBlcmhHatiKy5bEcAjLKMmC0+FoG9bJg2M6RRSHDMf0HrKAXaoT1PqovQ27e23
8j73woO0t3bJsd4DIo28iGJS6OZHc//Hhx/GG01IsTHsewW0qcs8zCID9mWI0A7OpBtuWlhbEPu1
5+qi67W42GqUpqZVUrjRj+15eCx2vZt+tN2aslG+kzYc9srpvzC2uM+SUtd8V/IZSR2Hz7FpFvcU
VLW7LGnCfT2PyjH068Cb9Jxxuy7dooRceS11UbykuwqpIR3Wy8sXSCGMqf4glN/szi0k41haJNKj
Px6qKfzzu2EAHYUUBLw46dXCqUjmyLBrQt1Dgxj2afTj7MOUx5EHWVmyFYOvLIyeNG7ZRF8WtM/i
ujOXFk9qR8wBsxnXIWOhO2g94J9COaxy0yrdeABXDTJ/zgwqzkVefsmkGkwz7WgIzXnDl0z9fxwl
/lY67ZdmarYooFZeAaAMjAwJSkDaJIvKTq1FTiirNfKyXAYlD6hublaPxP9j4ZcvbCx2qw06KSus
SgB+YSZ+M4Zu+hwdR/DF1Rf9Pnz750rzeMxXa1ocRT0b6gKRTWjhMki7oDtM9qVSZIeGkeXDbT+y
cukMMWrHNAF6ZAATL099G3aNMkjtv/nZ/12dfAVyz5IYRQIcKLhwlukKiuFWG2jYic8aMDr6E+7w
VCFybe3ip/6TRR4he5zGdnSRtwq8rVRi9ZiAQ/lV52Tge3EJRj0p9dQgndajZN4Xut57qdabx9tf
81dod3VSXplZxJzp4HMDc9Hw7arnWomSUxPG0k4OxCORl9q+kdsfsZN8nnhD3LZl9KDM6s9x7zBk
F+qq57fp9zSOz11AlTDxi0815F6RrMZuM5jhvlPD3EWJtPa6KYy9WLdzJhcc/UmZ+o+Rk3tpq32V
u+5DPAV7QJJfE21+0pLg00jvxjVKzAD5kWC7Vu/8Pv4CZPRra8tenhb3clO8OF16zi1j1+mw0QSV
+l1V0o96LivHfE4jxv91xw26IHLbRPmgZaN5Ukf9o5RDNpsr4XM3b4korO0bvNwkuRQCr+m6Kt+S
x8YXKgNZ7NVm6Y3NBp50y8Lick8zU39WwWhyaLX4Raahx48bp2LFfbxew+I6l2HLRCeb5MJeDdmI
Jr+YRvjR0WJpIyhY6/bAqCLKLGgcUo1YWJq7gJlN5i/c5GOJihrEw3QfTWRe4hFBjXYvwCPJIdrU
pl6/3q8MiyfhVeQazfZY6A6G5bfqY1bDeuYFT8Ne3cde6MGRM750303rDMfKPjk43pb+hVjX9bX7
ve7F7eY973u1s7ndk+1agUqnU4KzVC6iTeWStePy+hMvbrifUQPCQYtayOj5d9WdVh/Dg7Wzjvoh
84zkSB/Bu31+1vqSRNAU3MkoSeSXvTSkC+p6RAEUVpfsRTtRCm09/73GyIl56B+JGuqNaufa91SF
niMQa8Bmy0c10zMJFVPgAHVUnPU6eAk7/VTK6qfbC9sys7h6YeMMvoGWo2t3arZTosg5Z0pf02Gb
tnqFa9v2ekWLm6FMVlLHCu/PNEW7lL5CM/X726tZa/8TjiOfARMAZ3H51fSo7XS94hKUn6Vn5zl8
k54pl30R+vC2V+8b1Q2f0o/J++bMf+3/Jmh4bX35MZ2mrhmXZTjEbu4U33hTDu2H3tc33OXqVWca
Cb04REIgw1lEDI7VR+g58cQJubE2d537eXiK9tlufuk8H+rL8NQ8T+q+Rc9OJvPZqu6uHhqI66GY
E3SEy2JD4URmWShUV2TQ1QSEbl8iijx+vr2ZazGsplgq8GNKkFfYO59MMhaMxW43xHdGkH2xy+lH
bdSQ/lTpX9w2JDYY7+KqMf2+8F5+GPqNUZH2R7752ETzU6HJ9zjyl9tLWpnlxHUIwlvuNKIGy7pU
FJt+GZfAlgRVUnL6FX3thTpQdGg2lrSGb0aAlnIQZX+yjmUOYNZEzL4GRWCzn/bK++ZY7JwXC/y9
73bP2TvnzdaxWHWSYA3gDhLECFfUrI5dljq0bP9Swaq7BrFIknEHx6x6sCXI93+BKKQ78j+Dy6r4
4LR1qg8Y1PRvc2J86OyffZ+ioyjfmfrXjb1bS0FexxCLB3ZSC9odIg5C6+KgM3IoMEX1XgFFGN51
brThmX8hGpYv6mt7izNp6XOoWhmZvwzGwQKjru6SfVK5xV2wB4b6dlKoof5bB/D3hOutO9xvbena
HRSZCSBGABFX4/dIxpSzrsBDFQedW3eEu8rkAR3e0zfeyMfFcpbLNeE2oZrIzbhy3VYdt0yriBdW
kT8atfrJ0fMXK3W+N0n0n6pJjre3c82HAesF+QNmXAjDXIZLCfDFRucvMDixuaPb0Ozk3PqnmuKN
e7i2Ltg0EOmiygCOeLGNVd7xhzPZcTg9MfV8UoaJ0ljmhlLoQU9+uL2s1Tv42twiOGKudGg7RkZ+
zVEEIwiBUwEzsnXU9vl8ZxUUvrcOybpNepji4aXIcdUo9VvbHnJO6ngIXqqXZscBfS8ooM2D8nMb
5r+6dfQUhKI35X15cRELOTX7XIDdysa8T9vmHzMEEN+0WwCIVW8Ni4cCQgalp6vmV0FLeYx0oola
0+7baHi2EdYl+n9pcuVQceHaKXwTNwnMq9LkFuNWpLt2dGwGIknZRVtsOfkPhl6Sehg9YIDBd6cy
k+rhuRgM0lJl6NxmUzZ5zcXhHAGWMNgjZA4uL4WSVWNeOlRZ0vP4YH9VfwpVMOuDdUQCsD5u81mv
uRdeKFJdMiXxTl3a6xPkNnyFJ8rvKSvWUvHOgPJlpw1q+SCH6ffbd2Pt3IBAUnGq8DcxObWwpreK
X8ucm4L0u8sbr4s/B/K0UQpfa3pBacMMEwOmouclfsarRGxwxjyzdboV9qPx3a9dzZN/BnfOrucC
El+4MGP9HyjR1i6hGE/HS5ss7mqSNyvVltk8+JDEJC+PL1CRbBfRaBO7Vz5u8fepK4eTpiYlP+4h
+MLl13RKOR4roeEInWy2G8LP1QvAU8GArfNOhYfv0dk6xqfhId/3X0VIWvS75Ev6kv0YzjmokeNW
9L3+BXDlhsAAXDchYqhvotHu6McHXvuAJqHrn9vA9d+l/4EZYD+dqmxjr1dSGgJwaiKiH0HSsfDt
WjqVc95xX2Sp2WnZyUC/+faZXctoGIwGYinKqwxyLZydMqrFPAk4bz8eBIWQ8a04hp61t9J99mAd
W8frPldnyvFH5Uf4YHxJtnpIq2uEFUfow4FUWc4vZ4lhSE1W0dUE2fzGQuD1FBtDtIGzWvEEgolZ
jPoSadAEuLw0Uz3kU1NE9FCUsnWjzPlB83gG6CSNXqn6W335FVfA+JkupsQEn/8SRce19R1jsOBT
T+L6pGpdfYBrIX+anXprxH5tZbyMDFMhHns9jx0YikSGTVwzDdXJnrudo9GimvCr09vbZ2V1UToH
hWdxheA2kZRI9wP8W+rftfMDN3eX+VvLWTsOFMZpz3DFyJUWTrTuupIw36CKPCmupP9jMMXzF8ug
rcdsHd7sKprQ1N727Qm8tNVZ9YOsMihgKfBVj4G/Jcy8ujesRIDmf5XgL0+dMjezEYtKR6cmh0Yx
J5ju/M922rxUuXW8vay1yiDJJRAX0YylPrhwFmobVnqtMxCpPYe+q3jWKboLHnXaGMl58Nqn9p/h
VO23mBXWGoiAoaCVZkCZvtryjZW7QEz4kraIapkYc/U95SU56wf55HjjxsTM2uN3YW1RAun6YbbN
xOcMFm70NH1sIH+U9vK7CNFp4w7RinfbAOq1c0/OQYkAwgPIyBYPbiGpZTBHNJ8No+89KdABj5Y9
iDPA/RvueH19r2wt3HFQFmNY+pRept18SBsv/KFTYEXSKN5rj86xf3LM3fApkzfsrh1UwVpho11J
7LJkWoO8s9KzhslAWw3uZlXfZ2nrSnbqDcO0wX/w6xwuEjHKE1RCaGtzSpcwFj8yykkVUyxiLloM
7oaHOXAbA7TnLmH80UfaNz1O8g5ddn2LYGVtL3m9Abw64DCsZZ3V7CJDV2cyXj1xp1B9roP2pCbq
xl1cs0JzD/ZBwJfggxZOrBgH4MT8IYF1eASixbOmfez9LXWtFV8p+DoFdJhJ7ys1niyL5rmNUuoh
UvHGyOwHHMMWk8TKyfhFawySBH4zXrNLFyaF2pAzs8fQZqRnJ1OuStnVRTdoNyXGeKqlZP5225Gt
WWQsGLpVSllAOxdJghlKrTbJaHI61XDOmulH4TtnRELsXZNHG/5kZaM4gMxFiE0SRASXqyuYRVP6
GLI105rDZxl+ajHUqJyVYpD//EyIoJ0DQfPwmlIq6oup0VLK0/YkudVANSVW35WKerj99dbOBMkV
bCa8A4JK6HJFc5NOQVE2NMoRC3Mnzb6z7Gr+8ydUZG+Ckh1w+lXZJlAzaKh/ZcjBk5pmrmrfGdbH
P18I3WRBFo7QwhWTjl1LgQ8XLQNh/fQlm53PTa7+BbKAZQiUDQHwNaLOkoNaLcSEslH0rgH9bJil
G59qbT9sCBn4iwF6svzL/YijOsn0hG036/5nYuQvilL/BbeF9drG4lGUcj3Vw1jYeDurrnWYT8lO
OU6H8qk7CyTiVrdq7dYAPGboDADbNRiwH+OKCgn24Cxm0GyeHuVBektQsnEERMSyeCnoAgAx4W8h
5LbwPeqYzqoktIA1ZXxnxM1LXLI0J/1mz8P7xpg2Rl/WKtrkm5TLoD1hGHFZ0ZZko/qXG03AHH7Y
6VQ/1Zre2ftMm5RPUyRU6+aYjrjZq7GXwmDrmnGTzZDeSMFZnYJuZPy5Tv9RLTPY374OK9+csgK/
C3lI7vdyPtJperMZI75F4dhHtKYf86CYITXcYlVbCyNtAVtiqFBMpSw/etUbbd7Ooh0PEobESP0Y
5rvuEfmzB+OoR670n+GHUtHd2iJMWVshNTAsWkQHVz2SNNQlej4RwbLfjudmbNuKcBmu2Ukq62Ej
4Fkzhq4R8T9zTpSDF0crL7tYaYRYRxbG6rljev0MPVjmBpFc/LkHIKj6bUq99ACqWs9G4PBBFZ9s
2lL95GSkvbVRBl5bkCDUQK/JpFqyrJGybfEsj3Sz2jZ4mnz7nFr1O6NuPtw+hivuDPwx03Vw2qzQ
N4+RKjeVKGuHata7US/dl/mm1uwKYkmAnJkKI5+l27PwmWrjjFWFqOuviZL/Ipa2xT5WAg0qaDJz
JBx3jtziDCS51OadcM1GLr3rrfCTpQ6Fa0lgX3oUgjdOnCiML5zZhbXFMUibOYMxVmGDyvpHNmZU
IfLeK1D9HgNogaYhK91cLj7d3q/V64zIDjEcwa6gv7g8fc6oJqGWUQIV0znZHjXUUd2X30qwq+Ox
tj3zNJzyz3K82yqBrH1dnDcle1JDwSx7abhrCjuaUuZlykx+VqTPkolUdUL/WFUOt9e4dvTRCSaZ
UHjNr7TKajt3MsHjxpmUaFbXinzW5Si5k6Y0826bWjv+AKoBKwkOc5o7l4sKg6pL4wBThtG4NYRH
TfoXUz9EIgJ1LOjfmYm5NNFO6KEmMmMqztRQiM/hoinin6GmvE2K8C9uM6VkUFdCruyKgKsLhV6s
wXKq8G3a/fSptv7F9/ptwFjE8klKcD0Iet9Uf6ib0UU6d8O7rmw+pRXGfkXRiPO22BE4LEdSIJLz
fK7Okp6979TqHBvGRoy1svHMhAOWYc6NGMFe7IqTUHiIfJsGfjQ8pUb6sdaK77e/1dVKcEWC7Qnx
TaAPV+OAXZmhuWJRCG38/rMcjS96MTxrcXZ328xVUIUZPhRQYSEiRRh/eb4itQjMKiA3lRgVit2w
jeWTHhT2eTaaOnNTLVPJxJM/JibDLBEjjLrwLML2tnC2rarD4iqIM+ay2flT6rVMsbTyFm/LldfB
jAhfUGSETomR1svVGWPXh7bvUw1NVNcZ7kancRUSLuhONo728pFSgU6Rx9kaLLoiVlocPFOH3rlD
99p1pLdZ0Z/nAt72/MNcTK48qIcw/tmUm2h98ZVePyLCKDq48HAQejNCsviKTHNKpcnc/q/gLLgX
LZjyJPAd4d7eqNMs36ulqcV7lWiUocoAU50j72D83BlacpcOkJto1V1X9y9zsAWvWt6ApcnFJeP8
yWUkkfIZZuDKPMNl/6KUWyfxCt60NCPu+qsGWl1VeRsVrGy66wbB7yylB6iIpn+Uk+khnRaBRnCT
N9l7FWAt1FjbIsO/iqK39nFxeGY57vuw5ycIEZv/Mlrnh+xR/2L/iHRPPg/fw6+McmE+3Ke7+iDf
O55gBbYUV37x9+ln/Qm4/6Zs1tqpfn3AxP169W2m0qrVXqSSUjqeZk09VZONmFUItmYqnqMCMqRg
fJnraeNh3bK7uLdjYikMW2NXQM5ohp+Gg7LXT1tzUUs3vtz6hfPTUef15xAzDXBm009cGu633etV
eXNpYhH3hErjc4b/H3PX1l0njqX/Sq96p4argFnT/QCcu6+xHTt5YbkSW0IgJCRAwK+fj1RPd3Kc
KVfN0zwlXvY5Qui2tfd3WZs4jlu7WYpvYpNJsapQ0Jzs+YdVzLnNvb+YylrbRdoHeq8wV35rlqEZ
7DclSzFy9QgArjOQTQ2pXoiDUbZ5p4/rQjyfvitdd63SIKY8L9Kk3SpbuGbhbT4V9QdobeRO3pxM
AX/qoqTZX004oG9IAHyjSyB59qb2zMOuTtN12NpRfxGSPhkH/kSgfh/e6dj58fGtIWTAQWSAgBrC
sB+nP94c7IIVCjb8ovrg5nbJVnRzWLAPjEK27vigMHLvFaR+tiEhv/WvVuOzKAm1o46HNVpdNSCc
KqufYYlMkRMH0KXOUfTWWbSAPqGeVxbxfHrv9f5kq/+h/bNTxXR8THiL9t3PTvnQtuMu1n2u1Skx
S9Gm/e6P3/JPXzKyYdAMWk3mzqvao0sg1xVPWCEpzysJduf0KSkfqoRv/7ihNxX7b8OJ6ut6xweU
9dta/W43cxK0ggwyDpTMblySrQ6rmETZvGIk9OX/cSiRTUa2fJUbeZO1RA26cztvnUAHurcIeNss
fmSoTUU7CoEkJ+uP3SHcj67K6q1TFx3L0sN7V6+f9vv7pzjbxS1HUbhy8YabQ7QNh8Iz+SoKHu/Y
frhpjvYx6N/Zv7/hBM62hLX4+K+On23grmf1JOEglnUbMNDIrtwFRXxa9uVuPDRQ8tqyos9gI/3B
fD1K8BPg1tZk02a4fv90fcPfXIf9+2c52+WhBtcIZ1on2LzpPgI1wlQWPRGAtMsCSdKszKZXJ86r
C3KR3paZe09Osc3erVX+JFj74THONpOyVL7u62WdC9Xef/l9LUNPtMrc03vGTG90ZM76HJztIVJ1
PfCxaGzakqN5bfxMXplshaW3+/lJCHjCenmUu9n7KKs3JeDzts/2DzIwiJA1aHtFHY8HHHiriEy0
88Ghzt7H573BzZ23dxaaIuOQLoqhvXDX3LTFtFcbd+uB6Q+tzXdOhJ9tjd9NpfPqdm3imPnrDtK3
sPI2MVQsCeQc5vE17dPbsYGG1zS+m518UwY+7+F5iKobGXUxmg1386alRXVa02BTzp/ZHhHh0Zsy
ffleAvan59D3nT2LSvXoeOW3caxeuZ+ZZRP5GT1dd7sSm4f/FIAIs/Veo1e/qP7MKf8m/37e67Nt
a9CMmEpiXOUruw8B71yBnmg6CfKlyf6cB8a6CP9g3wrO9q2eQoswWPetEIT89SWDxfEnjIV/Enhi
LwAYeBW6wj9nVxui6kU3HrrWGjSwdLAVf6+Y9ZPb0w9NnM0ZOdd1R/maAZ7uBk43E31ii5v/8ZH6
Bi+GhN56skHzD3US8iZL341xHCoLSQYNbjyINggwi2nbQ8sAFQLIVSXbeisOzYLhqrfvH7Bv3uNZ
82dbu2CaJ06K5uP+kbVtPo79e0HDz5oAtwccL1Rqoc16tgpS05Olsc3awxXQAojqIb0aT3U+FNDB
OXk2f6/G/na5o1ffN3k28ec61P0yfmtyAAyfgNJXfqK7JYfYdwEuH8Sg32PLvo0Rzto8m/iqNtaQ
Dm2Sy/oZ+knfbqF5n7l6TzCGZf7uefjeiz0bOyeqSi/yMHY2JyxnfpYcB2wtsCu3BabMlVvU2/f2
tPXN/bC8z3p5dgY7HWQBQbiF3ljAs7gOCnjsFk3HYa733ij+tCngZ4CjXl3izgtnEYRnZzkinJVp
va+7ysljGs1IGI7biHbvXMHexjjoGOo8MXR/QP1/w7YWceX52kHH2gu2W5U/3Y0uyM7Pgai5XmMt
qovgSlaIsfzCOfDc2S+f/ngveLtf//gM5/SYEIJADUu+Tdv2QF6DYuUbzSpbE1Jq135+30DuZ1MI
JWeYzKQ+CAHnV4cBEoh+2uAdw9qtCJtPLSho3zr1H1+m/6Qv8ub3uWH+8V/4+YtUs64gMXj24z+u
1Ut71+uXl/7yWf3X+tF//emPH/zHZfVFSyNf+/O/+uFD+P5/tl88988//LBBqqmfb4cXPX94MUPT
f2sAT7r+5Z/95d9evn3L/axe/v7LFzm0/fpttJLtL//81eHr339Zy2j/8f3X//N3V88CH9v0rJKq
ej7/xMuz6f/+Sxj/CiAG3jqcLHCzgePWL3+zL+tvAv/XFBIQkIyEAiw8EgP8ppW6Z3//xQt/BRUN
pWpA76EvCqPSX/5m5LD+KvgVunfYYgFeAtEQVd/gl/95sh+G6N9D9rd2EDeyanuDT4drxPfDMgdr
G0IpmI9wJXqbXebNDPQwgWoDQbSW3qd07vo5661vyB1Tri0vYF0ezzpPmmBiTjEF0PrvNmkrvf5T
QIO6LtxGJ/WGN7RMkRX3E6d9mBwX2jZ2mSa9pxXpSDYEreteh6hr6DxwxORdaRU04GHXJdQ47eh3
/BJMaRNdjU7n08d5GEInyIWgJFkKOqqmQlF78I3vZdZHPFntcM5CfPYUdZDrCK/j1gsnCEDySGWu
RATo3vF0DNj9bPuyWo6+HVgM+YsoqjlkENvJ6d3hdowNa8q8Gx3G06tIhI5Wd0ENMUPztQU2tQnq
TPVDYtQmkeVA5qsBBu+sP5ZlI+cnOMnEZitIF6iT1Z2R+5hZTZHxbcZ0yHpieX+Tah92ZwPRUu8d
AE3FDXMgKl5nom9G5GvhCsg5cKd0kVGxIEDvP6dTitAql7ZLq33K4FWDdCLgh3vNIx/YP6qneAv8
aOloxNcSAo8NyiN0o3zTFFHJK2fnAnI8ngJvZGI7h776Go997O5dSlv3EQgIQKyVNwrzaJXiS+5D
dSW9Ju7EpwOTJkqOwo90czcOS8w2Ia8CBgnrpPU31gw2VZmFOxlBfhUeWpKu8inWbqq0Sp0bFgXj
JDeO5q7Y+QwGmdtqiRu1rRtHDoeSSxfkI18F9nNvvYWoPOnlInXeLYSRDwEBsGBTy56oeef0Uzlf
LW3X4W5kuxUHD8LiaINL0E3r8Yp1gpZ5G83MY5mNgH7LXU2a9ArsI2X2NQrl9YvviGTKgyUdy+uo
Z/1t7XT0KV5I+EImMcoLH8UjdFKHY/opHPEicpMu+MIhZGObhR3qz1mgmFT7oaasy+s6Ibg9NVH7
qZvcKsp7h85A+pvKazZTygTYT3wkcRZGnQdNgagR6sDCKiTtxuNUD5uBWeCncgLWnjpEOjZ0U7YO
hlwrEpUXg5xSeapSE4537iJKJh+lbBDKY63XwLTWir84CnZihwkj3mZASi3NXpVT42+jhC/8a9ID
mnozeBpYtl73TpkpoEN8yC5xWkEvtuvoK/J1JtktvrJkO8+0DHlOFaQCrsHHsZUAJaZaVE61h6Ta
QgzscGCaMHfTZwjzWFlnHfa9aOc2Ioyh5RQo92M9tvMLln0y5jLxKlPwWdNpRNTipKyIOBUWPuBz
ZRA8jRXz3QzprNQWYVk3YInZNBGAxle6bPd6jip5v6YrVCFs75udwhwFU4+JOJRZkAiCOkdcq6Ww
K1upEAFiz6LzW1bPmVGhHDdOR74pHQzaXBq3GtUO0TlKtRX2myRP4cSJD5SUIrfVNZo+Vw0kZeEh
Weoe9yeSjrcJkT6v8paOnoesmxfTXQ/LJfkZ3erJMxmsEUduXM5k5g6tZhsRhtO8bBxYFKBjZUS+
NHV8GbsyKL+kgZq8nFbKGbeyloRvzdgwhvnPki1v4CADn6MBbzZy5zUHJeEBkUdjyupNxFVis3iZ
l/GCMeZ7V3B8CMnN0jtxdxnPjQS61Df6YRTE67eLCRdv2yISKvPE7SazrWhVB5skof6SsaWbVGbE
XMITwqv6Jl+A2fpYTczXuW2TBfDlccbs6kwLag6jjXs/ggweFcMAHP5uTkOtLqMm7Otrpf2qhxdK
vXR5nwBzlrdzl847nxgRb008oMdeN7oZpF/AG6m1v4j72dGaboXUjXud9rhsXauxHiVodNqMRz0v
tPywGGaTTT+mXnkIJzmHF+CNpPYCAABJP1oFYkzucNaWO18o5yu2NASLIHDCeL3m8SqWbSOroABD
TNwUNXde24X201NElZr3oPTQaAOLNN8tZhNP054Pcyx3ZipZUyHo7Xo3N2UUtXEmIBuC3KPsFlB9
+3rUx8hlQX8CSGOuTn3Pn6bZRZZI+PqSDDj5doLIhH+pkQyOd9CV6ZYCNN1aZUFX13w3R2PgOqvO
ddqMUEmP03onjWv4nWMktEQv4rAk003TNkm5d8cOIKm8HdWQynsRDrb83KGQC1U/Ih2s2iwOKW8v
F5WKsShJC+MPpjz6YEnb6gzrlD/7zYT/4tDBGslweavSom+NgY+vMOkASzivbm9RufbYhvZaDlsu
FX12F5+ILA5MFR5koOy0TabA/l58+UtR4/8aC/4QP/5hbPn/MGpMcC/836PG3fNvPwaZ65//HjIi
+otW2BEwGUAiI8//PxFj8usKHQWXEICklUn474DR/xWCD1C2BNoTJCNokvw7YHSCXwGKgCVdAv4h
ANtQhfgrESNK5WtC9N8hI8D5CGa/+bsg4wVYwnlGpp3BrEzqetN3rfu1dKel21HIM6kc6u1Tu9Ne
Kh99Grd9tuiKvNASeNFMksDBagb4Iy5QARstKsiRdwppV18P3SwfYz7GgEuCKVjvUH5Lpyt3Gevr
0RgG+6GJDOMlZaa+lpHrtPvSuIkp9CCSNo+AYgHUJ5aPaVTOIk8JjerjEo/4oFfP8BpLdNRfL5En
Hxuniw6dkxK9DeQYvVZLhXx2ALlguEbpsh63APbEGnorjvd1JiuuR/RolTRO8pHGciocayMc+AGn
VzyCj9uu5DFCGGqkGT6ECvCK7UCC5VHXbCqkFP1FM4b8RahSFAFciacrZaDMeWQIjq+0hbtpbvvR
R755GPB/iRP7paMifqCajV5eumEtcOeu0Zm+naL7MoR/L3jP8fLIja+fKOL3PWjswUG5UfSa1so8
9cyfPlaGy6/G1QnJgl6Q5zQEWDPvUC/+6o6Rq3cOYn/Ix+NajhDFGxPVFU7cBocGGy+cC5nxUAzt
p9tZ+NRkpJdNu4MnTQczIbzWK9EuFmpkdvavUZTyAHpN9PClGRP52PpliQJCm/ItpFdnDeS+bj64
LUxti94kAc1k7CIAjp3YPgsr4GA2C/iWbWZpYfjaD5CqG6is7ynBGEX+NOD4mNP+5DuxaDIVKswo
HQ/y0eq5/MwDV3waHSCLVbl2qWoGd+8DC/sRpn6YWdqdrqFvpvvCh/nwFWdh8CWKWzSiu5l8JaoE
pwZR7JJXfo0JzIOh3pS+2yGYk5TuyzYCznBZulkUuGgFT9oO4tJPRnyDSiILCigEZvytA+/VL1GV
Lo++V8VXCxzbP7opj69mVWKgwCZlm5429jAYMXVIxDWVzAZ3KV8CpybkQ0iD9EG4Jn4o/Um5W1zL
AFtuZ9Tds5AusUVehDkkX1RV0k3axOw5WipEGUvte4Vw/OhVkUDdlLSadDbO8C2C7CdBGOZ4AyZt
45Dm0oa4/mYl7ZjOINQqP/YhNCy4Mv2+bRpxhNu6U5CYV4eWG+QJprYLgHUaxFMy9xEi12XBlzNq
zYULSbPrBuv6Y9qm6saGFXA7ZdOYV5S0zMWcDJh7ble2nyOO1enoiH6Reixf0rYPDtVabt+7CFGf
dD/MNu/gqPGAsBUzPXIDXOb8edFhntRdehNXVn6sB266nMRm3sVCIeoQA0c9zrjKvJYNnkWDC/yc
YkOiWUItZPSEW3sXEqyO16lPsDUYGdiXukUY2c8NAc6pMvQmkjW9SiiGqCLcfYRi7nQd+NNTaixW
US3wDDwN2QEXHnql0hrxfhjXMzKMhrmIQdp5feKa+vyEa525SId+2UFHEzfVKQpYkrU8dPnBACP7
qKpYHuzQpx8D5dSycHuKjopoXN8cDMGe06q2B68N1dadAucRuQME9rhLeF+9SPXXSYc51XJtks0U
aPcReOMQaUDH+tehINDlNnP8ZewRMAacCZXXU21e5VLzCIGeaMat30TOI2gP6Q1UL0eSYzaoJ/hm
eZDaoATTPPBFf92C7HsDO0d6slOIaHvGXW5PwJm6Ft088iMzaSs2FRfeBfGk+1uKnNottHO7I5jC
zmOpFizTcoop/DqZwNvGPIU5QlW72CkHmGtmsazc/QSEmEHI5cGd3qEGkz1WLfiBcWySZcMgPQAJ
wHAooU8dzsvNBMuvPQCAycegmwCNrMU6iQHfmHFC+J7TFqFsPMDFHYPZq2bnMa5KNh9DstgBwlaO
PMACYY42kxPP13wZhq8hknCvs+hilUdc070LluTHfiH6tQ258wJvHl0WtBM2uuYwNgA8ZBYxrg5V
Dd1Jx7T2N+RdvGtiLNvJKJx2TTUPHyB73Xxxu2W5owycqEGH6pYTMyI9gpjtIXK68lnbADD9hKbx
qx8yqTMOg+O8GZfueo7L4JS0yI54DGdRGYjy1CMrchSU9iJLkm5eYAfnY/sp4c59MqMTXJZOMlzM
0kPZ2HBz8sMWwLO0Yru2G7a6mvJW1yZLatzP1CwyYsP2ZOJwuJOYjjdjHzi7IYLxij9RN3eZ9nLG
gmArDYxhYSdFkdsZ67o+uaINdg54ZpezHMrLvvfGopoIPaRA7+Q2SQDAbYXr3SCpGz0bp4whOhe1
V3K18TatE9ENNlkAXjQfNwNN3KuJhZDlrvv2N0jA149TolDZxjzCRUl4GR37/iBrktxwP1KbsKbq
zg+qBMaoAorp1tirsXbT24j66tgGQYnrIG33QGH1eYArcld0c2B5zn2jrhnHXreEFnvhNFiRdUTO
+SS89NjhprmVkQ6ODJ7neTmY+N5ZXHpBVBVtuRloQWus4piV/Fgij/E5KO2wlYljCw7bkWV8VnFY
BGSsL/uYtxe0jOX16HV670UwOEh12+yWpXQ2NQHZBYEC29E2jLYDrx5VEuud6zTdjnAaXenImTbI
lAPkYAP1ASK0WM69sLlBzqnoaAKzQhciQ45AlZikQ7ybScC2FbDPh0qHyRY5P7lzUw2kdZ9CWj4y
yATJ+TMsvAzmAmtI7oQJ/JZ7HosDVLzh/0oq3BCkD8Nw4iUbMmEPLbH9XhIVDEUKivxuQgbio2lp
eS0x43LZV9WnwY1W1xU8OdeApMZTNZ6aeuYZ0O3+RmD9FFDwWQqkJ+i+R7zyMDDePWtkDr7iXuoh
tEnlRyiIX2rT9XlHYx+WLZ44uDUVedeUJCdtQI6MeBBVbnW592xLQLRFf5kw1YV2u/BQWXd8RsKM
ZrjEiA1u4yRPlsTbVYHLjoj75ou2WuMSPnYXM1ua58Do6MCQEoT2uzNubIoQYVgYO0UtjfIZgewh
mhOkyLDAPsi6dQ+4PZGDE6V2Q2cAcLEPkhy2gP1OtarakBhRQOl4XW6GBCUZ5ofXPtXBiNkVNvtS
uf2holDzC+H5sXG1SqHNwel9rIflFA6B2sTz4Ge9o4I9mV3AKF2M6XaBt5vJRd3DMBuCCHfCDfjd
4mHxUdkERcTi4Ja4pdj7jhZHMsvgtPRG7HnoKeyocAViwChBORZh5V08VAAaqApIcr+Lm4NbOu1z
GDJyibThsC9TEz1Nbuo9wwQ9dDKISguT4VZcQ2VdRFRuGsHWvBtLL+QUlid3BL61FDX71M/W+cy5
mTgm9jI+cLrUEJ2HLOM1sp7LZnZAV8XlFwZ1sqH9a6rm9onpvtyQyOBxWo+oA/VMvFfaQXSCRvV2
Kac2F36VZE0VQ0QjSfrTEsb9pksW8shmx+wFF/KiLf0xj6aObcbOQlCF9tFBM3/ZzZSqLYCXMHAP
VXWTqtJ7jMsWVrEo1RfREDknZkJ+NUDx4DNQw81RCV7dIMhR2wag5L0vwSnPRLRoVMBIM287FTXH
2a2TGytC9xlRTf9ioei7kVPL8ymK4Qg2NU3RdjbNqqTVF6mKPhkiTRYL42YOQqStnBP7sVQy3YZS
6Cu52LtpQv0HY7ktUXE7YdDlpe/qtNCpeWECq8Gbib0U0/RFjIPvbkxn6QV2sfKO1tV0gHpwek+s
Z1EgRM8fGWLbS4O4BYC4SigESLXdQ0nD3saz532tByzNKBgagIr4jDGeA+Ft/CWCDm/lUn4xY97K
DAdbK0XmRWLQQC0IpHg2FOlDWKVSrLfbtkHgdOt1YTOejNd1dXBY0fG3ba/CO046e4GdJsnBV5ug
rJAyYzYgTDCe2alJjnoRzl7rMdiFEx4oo4saAMFZmlEWXQwtPqzJxIUp/VxhS5AqIHmDu8yhboUB
YnKQ0a4dgu4xZLgYbyeNe1LWBQ6bi9htAnIyhPSXiyGNyhH30Hukw92DDLGTpsNk71e9y6t2Huit
UE2A4yd29YWYhXPZIQhCuWKi7UG1ZVJtelji9Flf+iLJ5iqQXdaCjXzjpVW4aaF83RW4KVTHlDT+
NZ9DvvETxerMjAqaB12ARbblAtmpD1RRce01kdgxpM9yO3a6O5Q26MYb2QVRWwS2nCvkg6pXFAaQ
QrQr1DaxUheQDeeXIe6tF+3owlXGJoDQeApV9mr03HyKy6deOAEqJI5wHuHT4HzsoWhxgQOeXscQ
/tsHcQWkdg2T96PpUgH5Hfu5DBt2EbiqfSjB2PxtCOyy53H9UgkRFIYmF8qraGFd+xWB2HQo/eCU
1snHyEDwSs2HtMEbgCb9nDekSi4V+oDbDLbtgOvPUGRle4bNIOcuUD5BSgT21mYtLUVfKj7fDWH6
wKsBYmSlvIo1kr9dZ7NRe0Ub4mg04q4k0HMOFudDUsJ7TJRIdscELuUkdpAadREYmfCp9Z0lx33i
gZdTmAdraKn9aRMGrC5StiQ5b5pN3E/hUTTO3mEAh4KEe+TBeCm5vDEseKSxBiHP0iPO3nQfj6XN
q2rIKVzKt6lecN+q5YArEL4RgkPdDlW5ZWuF+GTGAajy6kvsjyrzfYW04bKa+XL9aQrnr8PQ58M4
3nhJ+7Wk/R3Meb90rE53vDY0nwFXXebPbdRcwYYXWLrhtvKwVU9QLctSyARHtQKX89NUl7cQn7h0
B/6hSShsCNs9yse5jL8k0uatrY9JFF0M7XKoBLtDMHMbzkC+d+ldovV+DlhRO/oVgWOUexzAbdM0
Qd7DLzeHOUzhohC2E0t8YqlvC0zcA0ckaNr0s6fpvBlrcXLJOGdD5J66mt5JL82TCgLYrFT3QTs/
dLN1kYbvPoTJsB10f+kMbBfGgOdX83Yy/Q0yV5dpPT2ENCpmJ701usqD7pqjdJUs0CoooyXz+0Tm
LOpWmhOiSZapCmJVCeoV/ii2Efcs6MOQ5Rv9uUh5n+QeUzc0Fo/tbI+ptC/JEkJKlkXXjmaHiUUb
Pc+3Xr9sUWP4rVHimVJ6L9hwOTK+I2O368L7SZodlAUzFB0/QOwmyP1SdFsStw/VfJeEfabMh1ag
BqX6onGWe5SOxz5RmaJJUDgwkc1CPGBUd3norFdCPDUu6okIcWr5j/VkvrDY2/beQ2egzUEuiEOu
XGOhsO6Lg9LideYx4rdSIcHQ3Yc8vk9TlHKIvrMlnIBmpCPEsZmfyu65Cj6lCY7kvnqcoi6PWVAI
UJDaZIakv1q/Ix+SOffjqZhj0KqVW38JhvZq0uyxHual6HCJwzRASec5ciE+2/r4ggNr7BUxuhgb
XqSTs61DZzPrAV5kY6ZntWldi+t3eofvvtM6zUrZPjWkz/vqGufwzK5tCfY/SCAEPdQU0U4ZO4el
b7ds4JkuH70FgBGaNHtPwCUDkR7l+kgUL8LeFNOMPBolCCHkru6HAphgxAjOVkSI7ZK71MJgwq/3
BOYrSIkA24AL5HRUUZ+nI9/PeHdJCnywAdjb83hGoumh7JF0hCzfGMb7kgU7SDoUcXcF69y9XLbB
6B04p8gCdPc+R1jC+9xf6o07VCoPS2QfZ30bjPEegj1fOa6Tje8XpE0uaauyzsPtzL9y22BbL/6D
aGGPxPxdMNK81POlturDxFswb+xvE6l/6xIBvL08+SoFIVG7+0qZTJpXobt9Fc/FnGzjAYEKbU9h
RQ9JyrYjWXLmVBsGItTQ2muUIG+nGMeCcQx0zOKd9XqdI8Uw5HXJ4TIWBCBDTE69tY3WeZ1qVixj
lcI1ypQqKWgaQpVjwWzfkzruto7VwFCPvL0JZZB+XibKENCyrWVQLNNVdSIOsjBuOdR5R9yT0y93
pk5lwWN33lRWPPa1pNhrRbjv1XJXIsFkMpvQurmiSZnOm4VBvF/Mkfk8Wmw0ywhNTdHDfJBU/tGw
5Em7ACSWsETOXBT24U8YwLY1ZUhTwMcEw0EWqIxBURFOP/2BUgF75nbERuA0uKzZrEssYoHS4/W0
K8Myeo6UCtwtUunyKpWuAy85aZfnSFSs+0yciVqcCPNoYGGKG/cCCq/X2S1yagmAoW3vVc9klI3N
OYpRkOKYmbyvpPT1Szng1EEKTE9s70a418FVkUAHDcPSlk81Atnyvu39GfEW9qAmRV4odusFmZ5V
f2XJEVGM40NUVyO7sc0UX0DbHjOwBIsxcxufdx+/Kx38E9bxPYzjR3APMvLQHIDQHaRYIHQAVcoz
jCRD6ieRANSmwhl2k9dPxyAx5TuA3h9RWm8bWR/iO0qAIDZeZJwiBlrYHp5wfJNAFLbQJbO7ZKwB
Sv/jTq2gth/KDGunoNcI/cm12nCOCoNfSxg7KgUoTH7A9EQeFCAVg7TpiGismwtPmt9rUT8AmL5/
jWdw7H92EeRkiKeAhvBGFijEfVe1dMnmnToEFyuBpd0Phcq8yz+BxV4H5ax/UKUA6Qg0i8An564f
g89BNQIwhLI8ysgxPfGizqmTgRe5m3bvG5H9ZJL4UMqHkp+H/QslpB/HL2TLaKfEzTShoE54SQZO
5N1fHrIfmjibIpaBuD6lblZWDGk+u+tXNo7zW5/cBQolTPXwx82dwa6/jRf8zjHpkUvFGjgHtU0j
76iH0vLK/tE3qbiMPFyWd+N+zKsxC7d8o9U2jDP2uUXQjMp78R508WdTBhnHCLSnFdL7Rvkk8qBL
XDMADuD+GO+X/aIe9cYW+ogAP7P10zs9/pEZ8a3HPzS3LtLvFqFOp3rs6NocdG6PHBSVywr6pfzE
jmn1Do/1p32DuGUMRjBW2xsFHmTf9KiW35dDDcosK9zDygH5vy4HsIFjqAkhsxW+kVtwnBb1K1S2
+IULJCZ3dqvCbX9EBSyLq/37+NYzfYffXyX2F1RMIZ3ivpHfg9BjTFFbgZM4ij/9huWxKoDIzlY9
WJiTtR9h5Xv3lzWZ37Z7tkhii+QPMEbfr3uRM56jVLJN0NH3OGo/WyUQbvt3R89g2eVYCsgHL5m7
W7ZLMd5slzuyQ0pu4+3hMOtk9QEQiLvx9k+845/scT80fTZdk/9m7zyWK0eyLfsvPcczaDGFupKa
DJIxgZERDGit8fW9wMp+RV7S4tbrnrZZmWXlIOnX4er48b3X0bt6GphBSeaspcVlHmS3q5MIO8Ts
9le4TtwzC+RciyfibL0z+nQd1X92VZG6bO+dVG3Zn3f/V7vqpx6up9iHBZmgqU0RMtl52L9qSdfa
uZyfg9menaonWmwrbOJ+XNcGxn+XajXWNnNDb12MkqPGnnyv7Nc1+T9Uun+ZquqJNaqN6iokDLT7
vejIDtmtzDfd4L1EqShjrz47et+c+R+/5ilYhgdiYQj+maqqM952aCiBKcmIL514r3nMG/ZWu6OI
oH+uZMG7p/HkQIZvSzVm3LnfUKgl/Z/G501PXQae5aL0qDraMd4Ptrhr3RBtolOGLk/+5zTp387a
D02f+LLUMFQmlX4Lh84N8zvV0ZEg4uG53rExHB9NOzlgLPDGm0q5R9Nzd96Ktq6Lk85j2KBmAyRL
8Lunbp4pjSkFTX7aiurLsjHUfa+PPzPVIt7qZ2WbmQoC6P+Wu3wTs353unxq8WTlLKE26TkkLnGj
7lOCn4mPvE7o5eI/2HQ/y5zfZzKRlmbK9A3ftXmyByZSowJ5mogUJH+8TNzc+ddR1uyFneD/vWfr
3/r3p6QUPE8blCKC2ia/R64nq7U3EUAWlmGDZLCF5CqhxFOTv/69jc/D9a82mKsYo4jlsMCctKH1
ZsG7Jzl13uL1Jb0OSWLYcg33RiwyhGux+uPvDX7XqQ8Nnjqt9YiEKhEYr5TwVSPudCRChDh1/t7K
5xj1vVsrtJspCOmRT3gyJ0pRztReNe0pOphNe0zb+EyI/+7mPBkcCtasYGkJSxni+8/7darFCX7L
wI6OHQAJhUe9A6VyBLKCXJtLp5zs0tFulRve1KhFPD+2V7ELNDZnyZEl3pq53YU42XPJMc7VSf+m
82ttFjAs74hV+WRMqfXUFmbGvJHm5i4TuD0HwWg8/P0Lf3EvMTs/tnJqd03lQmzNRKAKheKTp/ET
UlZH7afJysu8cbsUZ1bDN71ClL1iSeE4cv046ZVYmkrTdCaxcAKBXgOjZSKPONOpb2anbiBtw9mi
rvCak/1TFxDdTK1ppz/qH5gRMU0P25qC2gOxnPGnuyk2Z8/GNXQ5mUifmly39A8Hf5ACV50SngQc
yoZoT9XxXxHVsNWP6h2J+/K6vysezp6Qn8V37yvkU7Mn81dRhISlTpmiduSRwrgUxLlHUr0cNdH0
BanYDs3wkuTCvczr9N+/8jd7zqem10H40GOlLDUzQk9dkAkTi2bTppckN2O0p1UUe+9t/X9Z6P+S
VpTXfx+Uq1npk5vo4qXp4iKu+7ePfqL3/+jt3VAk6OJ/YVozuCpxExQlTWey/8tRJOjSf63bpky+
BJIJFaqZHR8sRXiN5HcqrCa9lyz5x1KE3hToCP+NBg8Z+JMi/c8Eop8WBvwS7nCGBnWEcIJq66e1
UUwqs8SZEBbuuFf3MVficKNsBu9fJuSzy/Dz9vK1tXWZfpiUGnJEpYuiwm098Y90XC+pgR+/158N
HfPxf4pwfW/QgsBBgTeknNyKT1bBaNar5EWgnKEJrSF8zEtMFeicPgz6d9HR58X2tZmTftVdrlgB
Rim3epr3xq/xZbnn0Wg1lAfbNPKEG2O/eP1d9BMc4pmmPwejX5tef9qHT5qqYR612ITcEZL6+EP1
wr1IdUq28F1BObRzzA1l3Zz/vZN+be/k0DeGATHDTFfVjbmX7lun3EwEZWpuozlKNslu/hEBOx8O
1Sv7beSuhVOCJzLRzrQ3iHr8lXoe35nJeavv503+n5+mAs4xReYympXPn4JalotltXyKzkVb3/qV
L21DjwslFVTSgYKdwaHZ9Nty+/ch+LZZKgKQh1zxp6ewMqsvLYmni4LSs2hLx8Wv5l9tnPuQ6c60
dOJE/VcPqT9P6Ma1h/+dTGdpYRtBOFO4yQ5TseX0P9f+jX5+r0eu4jWOuF3+ZwjZr22ezu2JKKGP
WbNp+0upHvv5kFr3f/+C688+nVPWCliirBDowdPkcWHpLWrUsqAs7i85PYTmQ5k8/72JE+/5P934
0MY6rz+sE0hKSxCJtKFctT9ghjiUgvKsi2FfHKS94olb6fnc1eKb3Q7nJ6hDerUaQE+WJsXWDCGp
aXKIhW2bhY5SnKOtngSI/3TrQxsny7Eul7bqDNpYEVUyC4+wWIChtNYXUA8z4aJ35kN+Tmp+bfEk
RFSQ46NrocU1q1kkdn/RbVsXpRuv6gdt9/fW1j/2ZWb8u3unYE1zmsu8X2hs1usrgzcFa35VQsmp
mh4gyeLk0IbQopzp4/rRvrTKYkYIT2k7tpLPc0VZTHUY565w5Um5nI2QqQ9FD9Ftl8t7o/MV5Uzy
9ttufmjwZHI21VCJ/dis63pFTAxbZdPuus3ZYlNftyq4kaiQaYq6EBhMPndMGJJRKru8dPHqP1F9
0TGRMGy7A8UpXHkX7Gp3ccZjZTrzlejLLrRUp9zC8K9c3krjcxDLbyYvPwf0xMqmX5PWJwtE4KWV
96GqfD+7VKdw82i7EuS4KTvdBR7Uc5iEE3zQOnkhCWhc9LlTEkWdpqygRQlqVS+M7KijGbT8wpqo
AE5BcbF3lUjzFTNBy9FvsPzD66LGSwduJ47uMQrYuZ5irG6vrPYXmoC/T/STrOHXX3YyBaxFTueh
4ZdpVxgX9I1W2vAxCI7mp+hHtxKlph/r0XkOV/HdlPj4RU5uRlqLFbwq1y+CrKXQASqg4xl1ygpT
RepMH7+GSevXp3waK5rCYqePaHkpiXKgzvTR1n6pN+lLuC386VFw4GxfagYYyJVtlJ1lNL8TGj4v
6E8NnxIczEAqMqEV2UaUfleidkiL0Bew4lION6UmgjqKz7O17bUzJYbPdPid8PTh0MmTyGqrgnbH
8eekkS/rVvnJ77Fv9lP6D9LhP30Q/T9T6L8/73sO70NrhlWaZjkxlFiRnWp+EoeffY7OxRLswKiR
5f1pESL0qu4YiepUg7k5M75fz3E+M4SEdc9cI7CT9dyPsY6Qj7pcK6gj+b0WvakvhtfqMN0EV0Hv
lH7IA59/ptXPl+x/um2SIEJLBq/99D1d1EutV0dahdx61UUHTACOLiAz7N60KfSyMPe0OrDbWjqT
//p+N/nQ8hoAfPjgkpqRCs4tzOWUsp3/zB6cl2vq1CQk3uETrVzT0OmvR9O23PRc5P9+d/kyqSHH
w8EH2Uw+73PrCyLPMJCxtrfe4iO1wDAge81dcpV7PaP9Jh1y59fkSA5WVn3bTKjm+Ge2F7fG2ZrF
X0MdRv7fv8Vax+jDlwh7IxTjhd9SMcMqkhl4Ut2/j/PXQ5km1lzgelMmI3gyufS6q7hlqYUrlPWF
uoSbDCNfW18VemVHw21WnplX33WJYlhE6bTGm/XJ510JXahEaE80DxTLAVSpnJk/3229ssxDAqwR
hQfbkx6tWeCuCE0i6/BGFNfKLOplFhh7YB1nvt23ffnQ0kmUSEWNpOKsLdy6vrYCxGVnCegnqdp/
rUKsrMBSyeh9VbWANLaiyKIzUnmV6bUz5RjE08ot2+zeSK0LqlzaZvkaLP2hT/EopdijECyH8U2s
pcjJRzvWQmDdRzSp+3K6lJq30HgdtHZnCjeKwBi36X2lmbsxk3EKlE6vnNmsvx2ODz1YP+KHOdxN
cz4mA6u57kJ/lRUH2Vrf9H7K2zPx5bmW1n30Q0ttWCbKCDYBvdRjC8KwL3OPFP1eKV//vma+25Ch
n5NeorrQ11ojQr9Y0WxGpVtU9+NwFCbLSfTkzOSSv6Yg1tvNv1s5mV3iDAYhVGhF3sh7y063aPGu
FvQ/PFD5id+8ElF0296ffWGj+7kfNQ9MhtA9D5g1v35ZAludkocUEsUDdJq/Htoi6ajaxJ4odZtY
QD0oUBA3S4HFFU7J23YsBl4pDAiA2TX73O/V3pbiB6ubmGDeQA2eCqcIq6S9kpcrSrjYaY1url2F
p4iFzQq5m+D1ybyLi26r1fFGT7mVBNGdQCnRWdo3aX/AY3KtZTwKLk+1GDkJjrfZSF8ScXHSRLqw
pFdxoVkDEkNq+vVyIwqaX8FRMUzK2Q/jxRBXbh0rB3lCizPZSsDtXrH40d0tji9voA7AIP/KqquW
xpvoGEgov7VnDNCe2TJpRWurg1xlrO1F+5MKR6Cl9qy/gyJCIjysZVbgR3GwD9L5sAy6p6QPvQ6x
PsYekaKB10BWdKMTTi8FWr65fAsF8W4RbmTlWdP7qyHvQx64cWJVaDfxnFWDbNdBiVB68msRItfc
OlqluGwBTj7/Vki/DSavX92T1mW7JNoZKcrbZfKxbTtRKfvVouO0AYsi6k5k1ocWMANQs5/NpPPx
Zl8kglGLeRPDGEuCyKlpFGuA2t4LieVkc+D1Q3kAY+MPhuoHq7xb7Fxcv7aipXjr0k1V1u5kGT8T
M9xUouAVRrvv+tSOoYukcs3LQOfkqs5D2bauUn+BnJbzpI0Cy56Q6tYNMyYpjzEi5CisvDBZDqVY
3cqqsInjyZ2wsyhT5iZFCfoIN7mi7rtiP3W/1wJyJopvBMY4M4D0Rz1CVfa+/IeB/nBl8FmJ6WTq
H71ZXF0NHO5w9hSW+wUlr9W4ffer5QZKNtkbYH5YBka32HBw5zq1KvurmaPPdTc1BzsdfivAf2AV
+GEYbItlsgVI1ZPUb8UGa7Bcullw33Xz3Uxtu1YXXSAVXq2YLw21d+Mel0REyrKxrfYhKqq3acmP
2dSAj4/ccnk1B/bp/JdQZb5YEMGiwLPLuTxQ2sWx5MHrQNoIo+VaOCEL3t66VHKSpb0Mc9lLRgrO
VE9NS7nHvt7pRnDb57NbyteSOG+XqffH2rzowtrVaXAUA0cdtmEf+QUv2ml06CvZxVqIn2VBaqw4
YaH7SiH7jVJD0bc2inE1JbwTytEdLg13qbbrG7Katc7QXwdoEgUTNK8i8a93ixzZkTZcizNdS64j
ibxQF+xG6i6DvbHrHtN+E3GIqbYvGZdZ8iTkgYOVwB5jVMMBcgOKOU6z6mYSRAK13xVaiGCee5pQ
8zmzY1G/qgUxaRe7rYLJd/CwDO5HYXZx/vptjTl1mm1VaX7q8LhKglNxMGwNKT5vVW415DxkjrZs
AlcK9W1vVHZQ35Ios/F52tQmcPPwTyDQIRycwvSogn9ZjU9Wd4HQDpMLlLxE3idx61XqsTZKv9Vy
ty5bvuiVqj3LQoI1S782+lvRyIGp33XGHWAbpw1jx1STbZfmbsa9s0rvTak76rO5adbUAE61puBB
C29I0B3NYFU/gJkSfi1V5tQStklhcMNoXEkurprogL/AkTWvgrmv6+kYirqLR9NejN862zBCS0dQ
Yq7Yg61ElitMwUaYXrWg37GLOKVQ21jYASmFThiF3pxbm8XQXasVfD5wCk9lJLyXJkqGYnta5HGD
pXI74qZNNNiL8c9pfKrDbjPWl2r3EGrPIrxVProjV4jxk9zH4nprtncUcME4AlQ+Sres/SlCcyX+
SYLBa2X8BK3sL7OGD79xYkN0x3nyZvGxHhD1xYUbYDkAv+hXIexyc0MJRoTWvZ322fq+T3XfyFYn
uFlRdZEMwRZvGoCZ5BiIlK8T461YG5u+whCVvluWqONR23V4x87sZr1MTYpD2TRPRiptUU54wXin
F8ux6u6T8jmojuMgbvJ6cES5s6MGkJe4eE15HUoNRZnxJE/QbDrO4mp6mTTVFWCXdUW+ocgQHmtl
Z2rHPKvYdCa3y/NNH0QIwDEKqqA0tF9a/0YEsTHN6KDCjk1CJPT4ZMA/OiqecSOotwbXjtTE5WZE
AGpSW8kx/kT7aW48vHPuHO4SnEKVAZJHyX2jfaIuqa0IqtODq0knAUHESsqapUshF12eS9kLW79s
wqcCUFVl5g9BHtualXgDCahuyNxZuphwRZhqdAne3m3ZrCCOeObwg0oeWyH8FVv5fqYTkgxciNkz
mGyIgbKZYmYV6TuYVnaQ3xJmbwYt9pr0ykiU6yQV33L2bqV9CxVbTDayyi7YpY5lPeaWeJUKmQdB
zlcs0AsCGDDzUmhkPwf0VGJ+6IGC1FKyrdjH4m7fp9mO9BM7am0P9Z8eX+NQZxe8PW0NSbg0q2EP
js8LssCOLbTZi5eayqZKe3vEmCXnYEDCcGNZtSNrCBr056C1vC6AbymGfl2a0M5u66l2M0t2xYTi
WonkauVvKrJ01lWszZjelytUbpTqhL1B8WB9g9J89dI7Ag4POUgIGIS9hGEzBrUAUoVQHPyfkDP5
KXFA8bYZKX9V2qZwG8eMays7lHfbBHnvSEXqROKbEerPsXSjRaqbj69tkB3ittnkhnBYrNtCN50l
Kdw+yjdiM7hmcKe2f6SSAtFBvNWRbFP/Q1lSPPg/Bv0RhMR2Gi1vIjkjV5KLBeVSnX4HWedRbNQ3
l/gqKienzjVXKR9GQ98iVNiVGUQBwOctg1BkCfZF0wUHuNXlfVYQ1ODd1vvXaoakksmOIMkHtDZs
kvE2r0K31p55etjrsroNp8TJrbX6a2PXU2/3Eg5ObfYxktrWZG7FgBhC1H1dLi7GwTrmYXIY62CL
cN8fZpwcXHvleiKB9mYE8WalxSmASRdx32NlCZa7XrLc2Gw20chiLJY3K3wp4QzoEkUlREj9arJC
AbHu39Rzu52nh4UK9HH7u47YK5vU6Zp82zPyAsJT5VBoggP+DGPdi9R5SXgMyJ6F42DD3rM1EG7d
hElz6t12VhxctHYhAIDrmcCDsq3DV51ga5h+WciDLOFZ40/jPsea6UZjdq0NsdcGP/PxbSwqZx4e
IQfZWQUYxfwFq+Ega9p2wn3cK9dN8VQ3A1Zm3EyIbUKgJ7hMlqzGyLerCyJpKwbbQp7ezF+6Xr3j
W3GMNFdzJ5BQT3yjkXaW/Dy0od1lNwSProbrMGZvaerrLPs1R729KN3rRIAL3GCP8I6fguIYy3GA
oUadFEDz460x4yXCf75TQxHgGVnMfNimi+JkHCpiEuySgQhN/9HPD6Y5ElAlPB/4JR2LO9EWYfwt
prFtMpBko0CIj4Mw5i0lWl6GHG9UObymcbJviT4AMHg9PLZYeeuEyQmNihWkAmwIOdGD56JGfij+
UZbRkfEp6dlLH2z6Dq7boAFqKe9JvQHOqTDc4czSOh/s4iHv6JU8HbVK3mAJfGn14AHnMH/8KU1D
G3wnRJlfmUrZTeFAARF21h5v9m+9OBrNRQ2yxxIONelMOeHSzcSzAgT8WXTIasgk87gzc3kngnXo
unIb58UvPc5uE/FSW9RN27Vg7EjVGTgclavePEzKdCVFkttM0JJrvs44HEKL6Kb+raaXJJw2cZLc
45XwZCHet2KJe/ZQRt2mNyFHNdO+LEUvN3o2nHIT4+vq9b5xQBZeC7JxYSKzV0kC5O16Kt4FakGX
5ZuYE5fJddtE+ktUL1uqQWPyabB1rzgFpfrR1xQllTIn5bQqpNHHjzJRxnvxCTlm80WaDHz0HT45
wS7U+rFo6j320QP3Us6+DMSMQRUpOFWaYbpVr/tRZvyJBVADGWSJXq047xt4QYJn1Nl9NVqPoXQr
NJnTq4qbTeZBBazc6zo4jOml4ugK1NLtc8Fr9Jt5lFhKeNe4byaJBCZEuh+LlyJ6xPTsyTJKraZi
FPdKHNqx/isM1qI8V9p0FMpbSwq9ZC43Y9jDZr0ShM7v6tCVzV+LQWCkGv0lBut7MRi3qsWvVCpX
HtrNEiaM6K3VY5EVu2qD/fNgifMPU62PhtXeolsLbLh1sxNQsCvOiFartjnwFW/NiDAlnW6rsXss
24LwXgTuF0IlULcY1/DkVTKBSvGqpxpv2jHpqfgGuBx0mFSZbJnOBkrDMmTb6SGgW+ZwAFFA8KST
5NRrrjy3JLx4W8LwOEYLNtHnnh8hEL9nQITivNlmubLTMvk5soqLiL3HCuYXWHpe3pHo4Q4myg/m
iGHaGOx+GJ1MSq/hdHlTKmyaquJeNToBczwdQntQ/uRYm42REDFNNzBq3F4vKMf4Kubkv4mJEwpE
929dxsEVP9X5lalOXt39YZ97hfvjTOXg5EPq9sriDabqGItxp42iUxX9Pg9MX9GF3RiUnEPBviNd
UKrp6zjHtyN3HKNK7CrbtNSpGl4EuSeIhZKZGE5RKLYJHAdjtkNa7Ao0jJ3AaZBicSeLw71FXBDk
T2N/SEXFjY3qiMkZk6YzFYYXwFWZ7kaDxFmJ2za2Ldb2gshCfCyxhlLqCO+aTmZ7K3KOigdtPJTz
S05xS+E+6S8UdcHxSt63QIvA/BiaebOUtwuQxSD1tbJ0OTvcCFxPCKV/XvhY2qWgIcPrXSEInCr4
IRXaEa4OiC0NLudvoziKBMyGcsPVtaSGTX+jZ11hQ8sAvsIR05mbZOGC3iabun3B95sERyPJOZg1
R+4equxBxdDQXNdcbSKSLOGh6O+xhbsmhSVBrrmjbF5OonAxL6SqIQJYHBxhU3tr9iWlYO3cwK3V
rMKpg2shgXA2KqOXkl9cVbSR+mb0oqOV94R7j51x7Ax4vRx7S53iQH/Uy/27L19bIVR+xQ+ekrX0
V7Fp+2OfXLeIuVdqWkgbGbWklCXYRAvJe/Yoo5k9QUidgBO0tO5VbjZaXzgy3n+ARo5ExgYwAewG
TqjegpXpq+Z+aX42POC1EDsXPm/DNC6S30S8bqQ8hbHm6ZmvBZEvV0za4U4DrhANri4eZdAOtcK8
Bl2nUDYtepLNqzbENDUzvCp7mN5NvsDtS+IZqc1WD6WfL9CWpeC3rIJP6O+j+VCUDya+VDm6Kurb
tl7N990mzC5y8Ue8CKBRAy4H5TqT7TK61pHqkwQw1OdFrjcmKQkZW52YXMvjIzdNu2QPzbGIZlVq
W/JDtyD+GfcFwJW03S41d7qHMHie+4ysTHLRYwyX+92i3ITib1G/5WFzK0iqO5DQ6ZbOac37TFNZ
6bkHX9CdlqGza7XbdVCIi0Q/JjUHS7veXqKHxpDseGn2MUFkR1zcKObBMFEXSSKDxUMGaa2WLFat
/ZQm8FijcBQZ4U7st5Z5ocnI2MyHOf6jB4/N9FvjFin3sWcCqe2H4JgEVMOLIrI6wcXQXJPdamNA
q4rg9EyRmSNPCLg3y8W9KTyJOjNZOFgjY5+ONrT6izxRHL2cDoEK7Y98WDprbqfkrpzqB5UnuFAt
7IlYJGiMC7njxq5cm7VOxgAz/5A5MydnP1zWi+wJlbCXZ9UzoQlkTMIiu8YCfzWR62qW1E+DZQdg
2UkKpFWci6XMKqyfek33NNgHZmlsCq212Y2dUC4deD1X08gjmGzaWm36ucVyTV7MIt4rLViRXrk1
oGuRbAki/TCYJiwc3Y4NlLjaoyGxDvgM6+2nk54rqT5WXPPKVt8uc+JpvGCOyS89vB3UfQOWvrNC
R11UJ547rw2nLfbnTSm8wKkAqE3Z5AYP43RXL4nT5+MuzjbCSPHa9p4Ulwc5zK/Jm5RpYMsxScm4
9CAvMc+brRyzviMgI6XmFSnJRd1yR5zuqbCTxMrV1AdR+qG1JubWR6oy2TqDGpqyL6WpY2i1J2Qa
/04cGetkekrPHGH6VKWHnfyiUF+opns/daoDN2E7mDlJqpc8eFMNaiYRV1gBqCM9v4yEZ0N4KRA/
dFyDtZxLy204P4MOt5cRAKM++UEUPoQpWMi6umxiwZVC8rRDsMmGq0YiI0s5w34XUUFkyQ8ZTPEo
2/UUxAK345RFdbcAkeA6v2Lb2ux6HENPyiSqJOu8DcT7uocVjim/TW67OMHu0XArr9kMfyV961tc
lrXkXo5v5+ktq67rsNyl5pW4PCoxxCJN5jVOPAIpsjszZj+pnI5ZOZYSN2JkYnNOVjmtDqVheqoY
baeh3ZF0IC3MCVV42ohLn5c2gzp3Y3StJLpTlxewKO2wvu+Nn5VV7krxTbAu8wXlH2b5gDzmVO5m
Isl6eIwpnhiHBw21cU8UX2XlNicXl3XVASadVSesv/qumRWv6OqrkivEkAHHU/qLqlP2VSqsm9IF
VMHDMCxHy/TQ2bnJcJu2gitHnOUNVEVLJN1ieGN2BcnhWcgGR4jZ9jls42Xcpv3iJ/WyTwb5uZ0E
V2CXk9nILOgLArSAQEkOMQiKVlz2qSDfU3t+I/F7oZPYXR6CjR/huZvXXVs+dnmzG9OMjGO2h659
FYAGgYzqSk3vxmAJhnnZiJLuBohGAsWnyNDNEKeLm0LxcrOs34ctZBwBPl0RXs06PIqiEeyoTi+y
9NiQahc4lzVkg7GOGmWF3HTCVuFtUyCzXrXPjfomWz/KgrtUNdqgQdjTYa8OgT10k9PV+R3JQdBV
rV9QnTX8s55jkaQjbSBCmaCQFzcdOeSoY+9Kc8dc4wJivUHbDJFlG5jwyFdRMmSrAv1BOnSRKoEv
kP6QxdxOUoiV8dsIr61p7jXlt0TwZXXsCC5srGHijUO9C7PIG8neViTDqZx4UbDQC7wacXbVCYUT
drFTN3/ilJ2voFBJ58X0LudFSvxVVXdW8Ybi2Um5Q9SG5C1TSu4k2gyE6l1+T07UG9S3QbiVuyP3
UQfwpi305a6qHoL+pZQv5GWXE93JazSA/I17YsKq1C3y0BwSJjQ/8PuupLOjrkIXRg4E574UM1u2
qCZS7HtukHIw3nCQcKFzC6HyNR6NZDjqefRTEf4E6ZE1LCNzjUhfTeKh0zAodduxOmJm2jXqyyh6
pVR6RkRpVfIMgBHc2boMSsK8a51HoMLikReoQp5flM1zHV0Iw/1IZA6Jn72dOyT07U637GLqPWvA
yd4ll5nAnj8q7twdeu0JHB0xFfnvmZKpRUttgWMmgpU/tJi3Ew02WgvgD3VXQW6e9/6+uK4r6k1w
KZG5HDey0yWz15mQJsyHIgYHL23K4loIe2flngzq70wBK839xipjxFAzCzsH/SB7av5kRItjsOdE
2XNU+gaxFZiLZPJ09Tbi5caaQV2IblO7YYOTXLpXohgG6r6qDzoSFMzQ9yC4XzDy+spo+pAkXEDy
W3MkspLV3F/K0p+hYltUk2nImUZkuSju8HvMqVQ1iU7MrKGaspdB/29M8kImBQ04tMLszxRNDzns
fpExbMm9mOrMA8JA5j1zpOW6XPNl7SOormuVuM0MXgXeEATWEXmcm7KFn1Tl/pAp92AlyGuTLpSZ
J6SjBPJ1UnFbC88wp+w+uxGUZx0tcbvS60j7qklPmSuFJC22krH1lRpq+xA4MNTtxWKskmIDc8cH
x8DxDzczI9gJR2+C3RnVil2T2qmUDkxqz1qBVlOWXtx0flkiwopuNRKtlqDZnfFzhlZTRcFjh+mp
4Y2vKiCfIBm0236+KSpGppduALsVRBZ1+KKKxJ+gRa/DAT5iAdSf+9s4arB6Qg9S8t3UtT8qMSNB
rNi9cIFACjTzn4KrqZpSPkOpfa1rX4dEvFlS3S05xkVrcI3sEh/dseH5pA6GMybDr6/VOkzsf6ub
T6RogBDGDERjjgyYGmyKtZPnQ9de/f1J/KSq3ipU+NzKyTN/KiRdKo9oqPUereGgOFp4C9bLRn5A
etHkyWXyZRJjGTe4IpUOZ5r/2snPj+UnspIKGjhlc3ksXwW7XIPuVbyjpVO8VpktOYXHARDZ54Sf
6x89lQopONVk3QBfARL8s+CgWuSgUTL0pXB93qu/jb7qr1r4v3duFax8aYYC9djHNEVUTvVfBSqO
ohTrlVQP1zl9WziNEm1fxEC/rPqM7OC7D6nIGpBgzUA7+i74/iCi0HujnvIaKu/QP5XpjxVvEwjn
REfvmrkvXUKXjnVENeG4n8zJojXGIC7CdbhGr7uu16E6LIiqgsO8PScYl1eR55fWNKb26ntFvnAi
PO65e41yA+pfvqG6iETaDwmdZtjcW4/h0fLajeBx11xNFO3ryIMPtaP/A0zGt5/WUEXkmKIpfyli
X2OTH2MqAyFHHnbt27CDJejFa2Vem0Ncc8ACu2RQ/z55vlXAKpTVw6tjyhByTjpfqtIwkplDPbin
zolb3+Q/p0P9thII0JRdCiQnrgNPOzONvlsaqixLEoZEyTLeNcofplHLu55OqLX2NdhDVt1M+7Uw
Yntu3a/byunQqkD/oQmbFL04Hdo5HMOmiVEXjRH8k3Cb79ONAgxwT8FJqogt19Yu2pz5oufaXKfb
h74xyVqtrmhzsezmmG6VQ0mBXF5RuE7tVotX7J7zB323BXzs5sl6mbWyaaGh8/DdEwmq6+vuk0DV
jlZ+nXPdOdPBb1tTZFzIGGJU83TDWca2q+pxKnH8IC6hovqWbHyx1mVNma3831vNGR6IJQac8bv/
x8ZPZE+a1i2jpaJ4y5RjzcunWVAE2bhA+OYPpmK3nbZvdflXU19OdeuFob7PquxiSv4YaD96kydq
bgZ//03fDjhABOA2Cv7dU+N8ni9lqk7r1zerTcq7QEWS5u9NfLsj4jxkT8QdwWZ/MsIWeV/FMpcS
2elI8OwB03SUTXIpYT/6DyAT322J6qrCpFs8Ap66q6owUrCAI1vJ/6g3+r6HF2Qew13zA8f35uyY
rj/+yyrFao5ZkCOFzejzitHoXa0VSfm/qTuzpdiRLGs/kcrkmmXW9l/EPBDMcIAbGXA4Gl2SS3JN
T/9/kVVtlZCnk67Lvsu0TBChkNx9773Wt1bB6WyPYK66IxBzU+2tRbY2Vt8Cic5r2t9d77wS/+kN
9R1pBJHL6uOdmj00MOI334nDvPje+3F+Gr9eidrCM1l6cHt+9bR0qYhUZ7GRTYJTP3h330IjATWw
epcz2O3KPH3zoPxuF2F7dmAtcUfZoz9/NnSmqaxcHhQkYY21cDdy3e+q9/kgDuk9x3BrQSvh+1v6
VwkgZ5w/Xfb83/90SwVUV2sk+2zlvXg3wy/jisrI3ZyDufkmn0r+8XK6sHbfWUt+d1lP4DIFE0Zy
4NelSA6QSFOH+zsODEx/QLZYWGCGhfOdH+93csvzscc6RxTCI/v6TRZGLYgkSM8mHhTnLwxU1vKj
+DFdBXvKyxdzwxRqPR3P8IPtGT0S7oadm3yzDPzm4376I75sLVLDDrNrXpRuOkY0MqPmmlS5pT3c
/v1T9DuVOxeyPSe0TTIPv6rcGZl5ZF5gWVLraZnfoqmJMJ62r2zYK6iJ+6lakJm8BagOPSDZhTfe
pj+d4Ujgrf/+T/nN83w2rYhzZi6ZwOF5M/rTg5UbY5HazcBuOlxW8U8RbzpoZn9/jd9saFzDJ/wH
zS6WqC9nIBsVvYnjje8WyVFsMKyoGFxdKwdO71B9c7Hff6B/X8z6/IHc0QadfjYQDIxAp/o2dBBk
Rc9//4n+OEB9WXg+faQv+4XjDEWvTc600CqX8bG4w5Xgbuc1bantsPtWA3z+o79cjtfPDT0PJ6nl
eF8upx0ni2rF65/sSfFb5mu5Bde+xQ25+z6m+Td3kKUUrgv2X8+xv25OExkydqIp5jS7U/bR9A9D
8d39+4295dM1vnxLEmZ/LkO0+5348JGI2ST/9D692VkusUcuhWgP6WCti9RafvPV/WZ3+nTpL/dy
GEynrmOTem5bXONt2cMMvqBVv0hX6rvz8W8WFAyA3EQcBOfl++uTbzV+RqVVr5C7rsGc1+FDSjL7
pt3KJbvVY8MMwKHumb71mP7GGkywK9lY7tkUaRKT9fk9sMsqABGAJkOtufSlu/FosYPhx9ZK8224
6G5ZT3/Q8fnj9v5H1Iz/czFp3Jv/GYexTV7L1z+TMM6r9T9BGOIfghwy3kzLwuwJvILHePgjWZfI
M4uAZyojX5zBkJbJY/bfHAx+zHcCQtTADAqcP/zUvzgYzj98wszC81ENy5dgrfyPOBifj0e+bTq0
RwLy0fBTsex+3VSxA+jyrGo5zCtk0EjO1/VGnZKVv4zukh96hWpyOXvL8PpbJsb5Jfr3gvWvKxM4
TBAcjRNcbJ+fPqMPUonOH3bzdnhEDbY9ly5IIgmWX/0vPBKfl6y/Xu7L8SjEkd6ju6HzF91EW3tl
7yqaCnhu37Umh12Sw/7tmvzdR/yyc0YqMRmx352pmw5JJf3dGekFiX9TIRFoaCe4+z89dtf/vHuf
2LCfV66/fsovtZmKHZKzzDtn2+/LO4Y5C/+G3sVy2jm331zpc8n11yt9WTyyMibKZPzjs00P55rh
7KX2l3GxYSi7LrexWH9zxc93MzDJDARBS/FF4+tMv/vywHRERxad+3K+m3qbwn9wVvkFXkO6CNF6
/KZd+vlx+eNingvhi+bruTPzdVme69H2puaVmKQh/1mO6VK739QJv7tC4LHwW5DvLc5Wn59/KNlo
sqPXKLoz1UNt7oPp5zc37PNX9M/PEFD6AHrj9//lCOlPI7227pVhzdPw2i5B8F8jAoXJMu2rTbr5
T7ey8xd0pquxn+Cw95mVff5Efod8ve1eUd7vEcLtqhsmJdGKCfByXiu9iH4kN9n228bLH+7pfy8k
548JKo8uiEvbjsboV75uHyIwl8VbOsb60Os8e3RHpzu0LWIbr+vFtFAhwY/IZ5NgxfqMxkY7eGhq
sG0oFsYXN3PL1yIznH0fD8lrECj/NSYciimEJxYkjbartLbnTWXSKY8SZgphbGbP89wyyCzr0F91
aLlPeRScRVWWNN5DW1pXyLat106ATthmpjk0BwSuSCsqIqMRQnrlTRF7ITPiuLeMVYeL7XY2cLig
lBrN1wRKHjYcHFsRSVpVHuS4ygxHXTaFJMu8Yix/KtG9PFXZOdlEuwPhAX2dvRe4KjaDbRXF0iIa
/GdJIYWnxu+RgAWyr1d2NvAXeWgAio0z1+b9EDGyH52suPXzJmRiw1RwAmnexY+tLQ+ur546pFhw
YPSxK0yUgX7dIjMI1IpJ3PAjsul4dYzrzgABn5/u5Bxel+asmH1GvsSI1EY0/zKAfHgM09BMjzJo
AiPDmGJE2yiY+nIT98ocruvBpp+VkEHXboTyUCpOxfArDbyE3CBhtgzA4pHwBWHq1tjFSQLpO9N9
YOxKr3WeM0xsEVOiOd01bWc9FrN2YqaIScPYpiibdseCTPCAgKxhkw/JL19Zce9djOlAG93tI/fD
U1PykqrCxJRZ2MQnpUWkrrq4QVMZCfkTYTn515URLDoH/nrvCIx9siUgoLYRIdcGJwFQ+h0ciyks
bungw8xPKvNibnEPLdpaZ9s2aOpkARM6fDYb19zZIr/IwnEr7YhBPrsGzQpz3oadV1zaOtYbtydk
xiLj5may8JAhEgi3Q9J1P6autt6M1Oue/dFoH3wSD28ywoxpnA89FJRusPP3ithApoWhemIGie0y
M1PNhMvITIKI2xI/YBte4NtjRMeSeCDIy+rolTCQVeRf32sVKRZb0WMdC43mFM9puib3umNc7FlH
AiPte/KSQxrz7bwWJej1Ra/7s04nm6kQ0vfJNc07Ho7zhAcN67Ayw6jZGlPpHmK3xtMzuz1fi+ag
8F5Xor80O6+/cDInMpdYkqp7p3HsyznjVYtlROgIjYBHrBVkJ9aTr4N1ZFgyRwYl7PUU17wyvDgI
wWvyYGqfdFBy6FS1HEPcOvZYP+vZlSclrf42srp8VyU9UcNg+okJNNujJjESVXFjQOKQ3SFFt7+O
bOm8WHHaPIUD0RdGJOyDVgEjSrPCSsRcK/mBj2a8K7KZqbsglbQZB/Qh9HBZaSMj3Beise7OyP1t
RTtqn/cWpxzbGsjA7KdoQ0S3s8oIEkIfWfisX8HMhxFtcNJWZSxG5BGIbFv3knS14ZhU/QPhrjHG
q84Rzg1K4eatZ7p6DAkmecMu0B7jsvXWUWyRRGHWSNTcVGzGwJ73BF1ly8HVE+YVJIgNOuFloopg
WwQe+UJe5dwU5FBe9z3NljYqx1XhZO2ppFsZLiA+jdeqtZpXh/wlRnmiwcwohvAd/kD97tciZjyd
VX2OBiyJn6fOhqtSxzWqv6Cv61VHPBaCCQOhiykZZ/fkqD5VQ4teOujwXtTMitdtoWy8EEzcx0hb
G9/sjX0VW3IXKFbLxkwMkJBDAykkshC+KIExfkEqWnfT9qO4jHo9ERXmdS/xGNbdOsqC6mfgelBz
2mIwD4GYmw4JIBPthKS3JcGviHdykbZ3aHljyqAUKZ+KW/801Ig0ZiOpn1ox1w/ET1s12ts4OJKu
aL1EWVluGfH7m8qx+epHVePDcozgcg6yYp2YNbqykcb1czogq0bDGjnrZBqnXW2d14gaJxT+LUVQ
nsPy3Cx8dH2rchib295S85Uf6WADecJ9JWdcZefMn7hEac+AncY7VK5Fjp9vbxLn/jaT4/tRESv8
Og+J4y7huej7Nu194KHa61lw0mltppX+MImgYqvqnR+utK0X01LF1sl1uJHk3ccLBZTnKHks8SCV
81sRCfNDae2TtmFI8kdcxo4FOe2dHdYLtxL0Oe3M3cFUAWXV59GToVGOZ+Pk3xcCHTtJM8icCk1q
xp4kn/4qaEV2oVy+g6ltJ7EQbZNcyhYrEiIdRCVbCnv3OrfaajgnaUQROW81svxM5nBq6LuqOw8T
0rjIY3d6nLLMecjRZS34mOVb4+RDtTGjuCamIBHT2tOpOkgogL9oVuL9cYbyFwm5EhviUIBsMEOS
WX07y+/SxB9+xXEfEmuSWKuuc02SThydX4SqTFGImRZiuo60EHsKk73jDvpRTln05kK+JmbYi7OX
xh7cE7u82NcdKYd2gs+KJorYeUMHRdglz6muILwubPR1F1WGxzd02hER4ox5apEk0npr89l7Nqog
fJjdwCF2ODE3Q4d0LtYR01HDtlKC8bBxZyRoboOhtIiSthEm+4UV7dzcRGGhwuEyqq24XlSzPV0p
K2gOjjd114btysOQ5kRfW0Xb/dQxbrQJ1ToRhVEmt41sarYOMRFxtbAGZeJ+tMLpscPW88KZP2oI
cOHVk/z3DK836YeuXZOQtOxVj4zfYviCXDzDAioJ/EQ7/1CIyd6nnIIIl3dyi1wmHHDr2O6Q0aOb
ja8tZB23HGEFVZKJxHNSpmvg0BpQr5lGGCwSOU3P/eR020oXAz1ROeMqTfv65IYiz9acENS7Xdos
O25RERqXEO6j0W00MdIYXaTbtrXUNblDpD3HM3N6FHh6WPmd417Ngz3iunAGOeLYGfKb0iycYyHL
Biev4U3bOMWgCVU4s/ZkTnbZsvaas6rKb4jPLaUMr4zY0S4+UMKtaMO3mAzDwd6P3ojPsXazAjOT
cud114beMWf5ePWysftlWSxUiz4FVInBUhnHlLP1faLpgC+S0JGXYdKBzyFsTeRLrzbpxWgBTWJG
yEjYdBjW+4bN5CKPjOlpakV8aRmtbtEI+pC0XHV2eYsoQitU9oim/bgz8bvVKe0dt8ryaeEZgZuD
EWkaGyNIaz7Xck4kH6+fwkVX8wMLOU9EmFbsISsMFh4QDYKzl8S8yGvRzv1dPRZO+gzuwsrfIDkp
fZpkPiT7KrRS55ARib60+njEvN8lHyi8ZMgzMCT+ui2V8xgRFHqoa14zgn9YXEyfQ20/iMhfE5Nq
/uwAMTfYuhVpS71ZBJsGU3wKOaJXH5aPVDDIq/ohdd1o7wK05vxsRHk7H1zCNxFE2qo42moc/f2Y
y4zjuSSyddEmDg6oemgR3ddNlJl4rKRDYc6G92QNs2CtnPIEu2TvW/WxSXt95RtDhDo48waCqKLm
ODVJZi0mTPgvDEPr5RwP04+Qv+AitTyqnTEgkxkvhajcK1VzProS+BPQh2WFtbOpB+ZLjhdu+GM0
68xmnTTm/EqQLsHR2x3Zm+tW+PuktIpjEUfdsjEGzjm+H2VorunIIm5si4Uk8rTg2kj/xmq8UigJ
1kHq85agCu/NfZreim5ilx6NYAkohS+uD2BRyB7uip0HY4prRo5ot9lriY8i4OZRVHV2Ar4s1mND
OhpvULh0y7Y/iaaKUGGS9BeeX3qzHfQqq0o0ojYT3ZiZzftoORhuEitGHWbQ2jHbaInM2FzFJHKy
EOXMFOupxjCh6otoTJC5N3nxgHIAg0SAcU9m/IQeC2MdyIaxNiiPgzeE2baUAnGgLkKcUaXaQBYf
d65pINjzAmMdVqM8GMGt9qbNECa7XlXO0pwM8wLUTHjN8Z38NicJY+Z+uFUCmdbDkpPT8BZopi8E
VKkEXD8ZRj/9hts3MEh74igbjzh+Ta8IHkKyvLFFRNkw6ztDtKiMSZKXC5NE5nvifvVl2TUZjzqV
z6KZlXHRenX23DmZtaumFBlZUSF8xHrmL9AKZTc9ofMHkYTF6j8u+wnQoWeIVYw2Ia3dz2W4mo08
8bufjN5vvcf2FF7+UxPg/2oWzUO4/05I8nXQ8Uf9/efrfek5dXKKXa/7mT6OFmNxdRK3CEaX5SX7
50P8rdDir22Tz5/uS9uElmjc6e4nmn+0BLjkiXirHfXPFvX/jBT75ipfMyVi1HiFdt8NDlk1Nf+y
uj2P4KslIDxrWUHvbZjC/y+6lF+mAV/vpfOlS1k2qUPA2k+8nATOnXUGYjU9xGeKLPbQgfqA9miA
dPK/SeH/UVP+lL7TzKh+df91/rF3XsQmjZPu//3Xp3/7v9a6F+bfoqy3Oi0/PjXv//iBf2Gs/X94
tg98i7FzYNJnOr9M/2rfC/cfNli38yAakvS/W/fWPzwf3DWAR6Y5+Oj4iX+17n1mAUzo6HnTlGPo
Qwfzj3sbf1T/6u22X/79z73ev3T3AnJAPB9gAb8t5Gj0+TW38xI8ji5PLp6NJjwahb/8+4XkL8/i
lwuc+7F/mvvGrnJaw69OLX5wMYwUWUevNHZKfIdsZ7Z2fms/9fC+XOv8Yf90LUrnJM1Nb800XLFF
zbSvSeldEjSenpIsSOMN3RKQJ83c3gWB4S0HIn73uCbth7TNKI/LDAeTlxikgwu9KoOmJPd6mK7y
Au2+41buMSdDEre8Zea7ENzVQ1Jn486ZAbQUQTTfe1FjXcmGQ3Hq0TxDTFFvRYqbOq6whaIormFf
xG27tHPXXI02BwjVEYsqCIZMFiQt4x80G2PHWcDFCSsLZ1e4c4LNLu3uYgVBJZhqb62yiSNY2+b1
o0UJc2k5eTPTXC6CU+GHY7SX7VT97PPa/WVmxAquVGwxEhd2ZRNeqbS9m4sOpXfEA3hRyKI/dAm6
cdMfskdHS5s+EOVrqAVwB+JHX6MkQDgd2+ao1k6QuPAJM68/JJ4brQsziu6x+xBA5noj0I6sj2/r
rJ4ZiMyFnaKdrpKjspoBh3iRPBrG1F82o3TXZDbi+eXMV7zbrVGcShqw9SILRveygzrwXGaBsZw1
caKtrf1XPfIS4Sw3/IU1VQwn5my+tPw0Wxd5aSD6butt6JjNk3CR6Nl96B+oPubDAPvkGNU+Nqcq
nvBtppxYDoo04mNQVdljMrraWghrNvcJrbqPke7SdgZQxVeB4aGzUihAWrivAsgPvlXNfl1KSpQ+
LptXDthE4Grs4WZTBbeWIi3IldgErLigEJ/LMntJ4jC8mDpBf6zT6o1GGh64KpFndFGJ0rx2QN7U
whiPvCXtfTA47qrwZLn0VGcsGzufsXkYwY8sUe7Jo4C6wBnSrdELJ5vCIOuY1K90m2Xj++gUxtVU
WfZqTl3cWKxHlzzP9Yk2cX2j4gaLGfbfF4yhzoGA9eggBosvaorT4zTVehW3jreSveOt645yfvDc
4accRbNJgaRdeswAKXzkh3RFeg/hrVrnNOmuEruJt34Q4TYBQLeOdf4Mq+dAYXyMx3LYUOjhGiVV
+GdfzsWuq0i6tRuMHmEaGlhi2+iIbwDqjci9Q1c5CWPyeOLhGPuzo+7c7vyAIDZf6SFDPJ93/XxM
6UavyZ0xjk0+jI91NIx4aWrsEIJCaOsxRNhZSd5slBOXd9I23HybeZXGBhHZwYUjGsiOlTVMjCu7
zGc2Y/fT3krG4VLqyP1laFvflNQbh9JK6sfEGyjrgDldTRxtN0k0wUGdY/uSWUC6N0rDX+vCMa/I
Ii9e0x6jXzionjQjWcASa8zIWYku5omwe9lcgdwku1Q3MtjEYFMoh5TA001XXUK/GQzMez6kQcst
uSumVcp9hNb2smuT5Kb2ZpQzeqBlPDQSzIhMunHlSwPKS6iEd+0qN2IR6jGelqFUa7+tqo+2DUJQ
QI4gbq6McvJJZCGuaxmgZgu90THx6dJuEWmNEcWTQ7Ru26z9oc3cOTgGKK2Mg+yy0QZt7Fk48fkO
4BMJI6N9Iv4YM5WZJSfWjvZhnAqinfxufrJyMa3o6BUH/Hjzsa3mYGUor2wWrdVGB7txM3Kuwvqq
dWNiJ5NUbkeUKddVkDHjqWijNiRxb9JShUcvb+wfPZsmAw3McdHYQNEaPFihkWdtsrDvrzwnTtai
1sToSdHvK5oqW3DULm3qRK78dJo3hheZmymtohsHgPK25LXA8tRNVyLr1H1eO90R3JNxkbMsYfDO
/I0+r53oRZJk32eddUpsOMshxeZybt3mxrEam9gcSumTrsz+VJY6XPl+Bs8Cp+ubEc7geqkZbryy
wB7iJsq55VH0Hrp4bldBPcjDnIzeKenpqCyricWKEiuGNmeaSXSh1BxeaeKD7zgp2Me4d6eOz9T3
t5OYrV2faXNdEgd+cBNfb9r2TIcchY15UddAAYwKtWwaZNam6C0QOcItXH858wIeUa93b2WITcft
M3qnadbRoc6N/AbnGDQFI62O/QwmZjbLee2oHItpqOS52WQUt7SNCUjA0oeXxp9lDD0pnHBUdWcm
m4FLlZC/yOxvQ9cYAGFEXYHv2Lbi/cgc4QWJEbCQcpLFudsWTviD7O6qCUKx7XtsUcSO857aojSR
XvvmeFF0mXFITV8ekqAj0kia83DqbBPfsJeEWbMOXOX9sigN6wUskf4tG+p57ZOw+4rEEgNalDXv
/UArl3aoeeGk+UC/sLQZqFBwMQqJ/KMs7P4qDv3u6OnQNxZQwMrXOReMQRLlYQhUWTxdFEkdvNlN
PYNjY+g2rMj4nR44pVW7yNQlRR3mGNKY7EPb1+K61bENFCGaxF1nzNZearKeOpVkRwdANn7SXMgL
q/cLKEJOL5bJFEcs7El1lQ5hc0vuVX5isR8f4synu5QEQ3uIcdCSLw5J/j2Ttrt3YznI1VSp7jYK
gqy7wolf3jQUNNdZH0QPVZiF4GV6KzsIp/JBC/rteHS8On1ubA++Q+aY+dZ3+M6sIhloniWlv+3r
AUc9Ab4Y7GaIchx5PsZinO6EIf1LJYsQ69M8RMc51vqNOVB+EXiBuhJW6Ky6SImdeWZjdZkGEucN
/BrmaHBXPA/GnS93RqD6yyCxsEXVqV6xvmIIG4HwMUzB585QYTt0gq8F+6R/0Uizshd96/lybdgY
3PPUs2/ryRTOep50GO17Y5zYVVmlcF3mznycRsGkS1VkFmWFKC8zldn7aQzabY3L4JQYE9uVbnso
CYFP16JQzpFVlv+nyc2TOVnhhnbUtFaELyzLhD0qKb1hH825AUilwZuneipyTHXQvozCw6oYmEu7
TptnZjyg+ZiKXYVd6a9szOoH0RrxRsZKPvcy9m4KtvGtHJglxJG0aUyo5BhMYQ1DwcYYWmlRHCa3
61cGjUjsmGbpbhVqssfCweA716LrtxYkI4jfShPr1XRzyys1DM4jgyMYaGHUmTS8kxkYgFOHh8At
5avfBsHebkdr2/UyuMsy5R86xF1MUX0wXA5B5LuyFeqmY6p6WRRtcYi9sycpLRpvm7pG9l7GPUL1
0jEwCNO9juYYK0avFbyHbkIUrdpVKGfcBLxDqwy04MHGmX7Msl48FQ7D7WaOWb5nN8RGHNtM8zpd
j5ecAudT6CXxqYwQV3uWCjdmCoMtH+DkDCan7sEL8x+J6Iu1KyGMFEE1X1lM4ZbcLPPKDr0UEluv
boYQZFWvjPLgSyc4DgxnH2ylrE1rSlLQIt+8M4PJYTCn+qfeiJoQb7aYL40xsdYjr8m2CVy9ZLBq
PZnDnJycKcbHaofKeAslHX034py58GeO7ouZzJR13gT6oglsd2uFTGY9GQTkphnTJNfhrIfNLKb4
h9VFwBrSJvBhQSLLX3Dim+9to1Sr3BV0Yns39l6aumT6nBoZ/tMpaYMPK4ur5dCW5caLG4AcGJ+f
Iw4om8bQxv1oQG+eyyGRSBtbY6vyOFh1RtVfm4ynOXYH04XTtIDTvcEALFm5F36r8U/jgfDyRZP7
wY05W8WBg+h8SvK6It67ivUqHJLh2q6UfYjSDj9RAUTCDjsNSoFuaOyY6atbpYqeJ97bReYrD+5q
3ENGScLp53xORloVaQcOsIUestfs7aDt4vpkDO30XDZkyWd9Yy0KCWONMLX+wgyFC+07ZaBci6p5
peNqrOLCICjdmNqbMGa0WURVsp1rwDxWbrpnNl9HxeAzehwyouvKQrdr3SqY5Tprd7TX0w+N6uLS
aD296b1edQu70fG7ondWrwJauHRl4kgtG2iXDDJnrCeWn/V7MWjrKrHGm7DIsmLVJG0KvqyiPehJ
Gzu+wEneq/czO2EajCv8EM0qkJ63TZw2WidB0j3kYYsgzjTVL55emBqTHZO7weCysVcNjmP03krG
kCM55kQ6C9aiR3SwCOjkTuw4IcdZBUAmCmu6rJxB52cxQeva1PQvj66GXbE289h/KIE9/Cwzh4Wc
PnH/ZKal4SxMTqNXJBD3LRVV122KMBFndh+kITUF5U9fE3i/S/oWZ2yQt92DF0XmRZCO471ma7qu
vWTecBD3fhhJzMNKMcoICZrgerYjf2MLLJEk6g5w0oF53katF742/uzsGuHZW+WP/ntoBFa99P3y
vOvH9Y0fGxn9zSQ/SZlHUCMCHV80Xj+sHMPrLwsagEsNfR/yhFYfCCKLy7kIqGvr/Jck/ArFjIVf
ekbCOw19eWuUabLNyzCC/dKVZyUAxM18ggBjADT70bSF2LuE5S1b4SZwC4BUhLVaAjLJV06eMqZI
rWbtex5mGNO5HFP72a4x/EvTT2323yYdPlyv1zvh1RqHsWnCNBIMEgEXRZKJe02nnf5wb1/ahXCx
z+sMsW0z6/eO2vDGKnz7aPaN3LcpQxd2kwrCAQv100Dv/0I6ffXeNzo95YivmPzWw0U49eatshnq
LfO68B6twQxPORU1p0mzPoZlIE/ws4Jg2RWui0fBN+RVq6JsT0xn5y2yUvncHCszl02jEdaFRmWt
WmlO74My0hWT+vBaSpZwRvBuhiAjr8Kd4zd9e5rbfGioAiLK/y6aLzsFjWTRTlm4J4nP5H0MwttK
mQYJCaDtGERHMN2Miq9Upe9GZbuPQM+ircUQEx7fwK8YZQPV2u3qNV/QvLbEZCzbMgXkU0mEUqFS
TFEG99m3KveS42DVAo6taVhqcMTjUhdnfJWpmJY4iQ9hjr32LS5tYGa6rae3Mj6vw87MoYk5TIce
iweuuB3VHBhkhA95R2SZO+ZbM0pCvY+GGm1NBjMH3rNTi2A3GmmNk6xJSnFdMNT5KLGRn5q5SIJX
XwGFiQPnV1wU1HdjDG8AtZO2MZ8LD5kLUOHswMj/vWTIs43QpXC8jrMVWOvXwTOfwOF+TL2zm435
ZYTTW4Pg6oB1xDO+GjN6bqjZDbfbKlGC7cnuM7pknTYWTQBDYZqiYuFYmKsjsW20ucL1unVLjlfa
lT/wUTAJl0A6JomQgPykMwWGY3HKCmP080/HI94nCeZkpduCAk74r+6YNCvf60/eqA915N0X2PdP
kW7qRZOhgDKtsQZnlSQXqRkwXetBTjEMZLqNvyGNpmlhU3ICTwzB7w3mR2FnjEPr4ofQTIedAhRQ
PiXNJkc8tphnj8SEonkpDT71DN5zievtV+pQ3TgIuJocaJQ9z/sI7vGCAgaglrupc/PKT6oHHy7h
wLzIcuBDCuASo9rJpN+69bgvyEX2O7VONAuyF97GnECjnH6Oxoye6pEJnzNC3x4vaj/MkcQV3QWk
mfASX+Uh0h09Dcqb+0576UYO6qV33PGtr5NhWaHWX5ljdcnazw7c9s1dN3GY1Mx2Xic4tHs/ADHB
O1ieWoN+KbNw2JMNgGxLKEjO8UxsRTKWtE58AMuIG0BRBQ/A9aioVWEd/XjwttDOg6WICnY5lWFG
8ARaBB/ihJVnxtplZryqPFcdwaIgoh5CY00G4V1OctyyA8GzZIIP1w9X+P3oJkxJe7jREwxTqxhb
OopzAlV3Qv4cNNUhNKv5km/3FxxAOFA49zddapaAam2i31Fzb+gX4BAI63vH8980Bfm2ZEtd2lMD
osFv7lptvFWJOmtDlF71Z16YzEHKSinv6WKNZ5RatNBKVQvM0D9FZv4QHN0WaexYexX66CYDRlk8
XHLPqmqvTKG9pecUHgyQ7L3zAXq2pv1kp+1zIMOXapJHg7kzHRMVMJj0mnWXpg1HoayGXmY+EadL
5dYkCJKt6Y4jv9qEanZXdAvc05RhXZkTlHzU5h4jFhkinVCXYZE+cZIwl52l3DUQ6nzth14OgqYq
13k5EjDSaL1D/EEoRjGC+IntG9HUVC6IjwS5D7bo7FVVDihlJFSUwjHyLSHaxaZxSYIpUPk+EjOi
j5yaSLiXvneEQJ7tstG4pqIrlr2WIFsC7yX3HB41x9MnI0m6PfzEiskrJtxJzc9I5ta98k9IXJYp
581NoqyHqAQBbJyjjitZ3w2qvPZbGCxOeDu5TKd5pW+i2d8ZTvSQ6G6XlNRapZ1uCtnFC7ubHv4/
Z2ey3DYSZdEvQgQykZi2JDhTEjXL2iAsy8Y8z/j6PnAv2pYdVlRvKqKiXAYJApkv37v33L6Vd30W
vqi4PkTu+D52JUTNrHiecKiwwI/M9+P4x1CwcXbRfvl/56H/6gwGQgtL3YxFfOzbDmFEselhCDZy
T1np6cymV3Zbs5h056xvGf0XD1bRXtX+2O+0NLjLW5b2AMiQ3aOnhMAcJ09IZLd5GG8nrUz2HKO3
2LpXBUaglaIWK6Psrp6ivRTjVdx+DyL/OivHta3qeENNeIMwDk5huZ/gyPRKpTTLeCL1OCBhwM6f
p4k6OCr6c+i4Xlq+2SHSpl4Euy5Up7pqIdGGu1JO9DXt9tkvZ4LkTXsnsghQqFVm4s7q2uPomwcj
nThAZqRPWugUY384tVF3nCvzoDiY4iCCI1L0T8psqAYzt9/5psVJxmrZ2+L8NvJRX5Zinzvvc2if
BFPaFUzSZK132it15JXpuCnoNFtnOWqfgtlFeEb3ajX7bbDz6+nJz4Nn39ceYMNzROR0uGJkDDNm
keJ0tfiRNOwmk3lddOVWS1wa8qCrKxm9JRNEZJa5SjOQWjrlu3DQmBjOo55030U1v5ZlTxpXBkY5
mbnJHTAToFtFe56j8EthoudQlbGFK74b3U6smlqnAwELrJWxVyiAg5ygZybsK1MrMPXK/tkdAmdV
FP6V6/abThvp8QtPGunXlHZmQ8PB0eBcN111s5xb2sT5Gsbu1o7gDFpIk+kVfJ0qJAdO+9IYcics
7VGgLOYthLYVOdTYorBRvXbtI89WsyriUl8VJI6sBQQkUVLO1XTr+3YAAtS8idZ68jUS9SxfXRrF
/2CbytoWBM8xx790ir0e5HZvfFEoZgwrvZfNMgYKV4YDmkEJMGmEaYWsJyCBAvvYJTSejzXMK+kH
N6pIlgUg/t6PvjqKLryYxXTjS6BOIbdlp+yIO2Jdt7UGW9LYD7XahcI9tstIQy83o1tdmxIOxhgd
S4QOIu6XXeQ+H0xPEpXg2P1tRmMBnRgHtCY+i9l+GGV4NczEvXCUHqBgWqX8ghiCCVYGGrSMN7Od
LvCxhc8Dts2PToXhPiY63Q0788YAVkEPtxnIsqQ11L1b8/UQ3EbpDzU068kvd1mMoiDlCMEfr+Hq
GJi9HsthgHid2qRND/gyNGJHk5Reg+gRsbT6Vk9g+GbFTdI6546EP5uJRsyh/lRml8ZaoEa+N9mo
9cRGCAZK6r7ykcBnD6M/UsK9RJPcCH1n2/WVUzJW4UzKOpDU18IaD4OKvDZyvLok/GTu9q19nQ/F
QwGzkVVmpWoNwQXtZfk4AucfnPSBnhHns2aBmt37LehL9jaK+TUC2Vs8FN8meOE6Yy+InlM8rhUB
AK2Qd7Ecn0aXADOBvlUYDFza6xb8sqGjfmBrmSt5GmlfsFSCPtf6dadF3xoZeTRBNjWmQmSc8RLQ
xXoZKNBHOqwyMizGAvxyeEEGDpPP3rgJj7cz3Wg2ysRE3urLg+kICPvuoYAuC5jrqYPWncUxqhie
CWfcZx0VGmdK4tuHO8OoEZaGmzCEb+bOt05sgnsv1jHiOi2ZECzrQBCFCTxf4Fpg1DcmzbEJOv6a
ZjtRnAOXdg6Z3hf09HLPHu4jjcLFpqu3yiOuOsMd7JP6ec5cD8wl55TqOZnS1zEwn9tg8MwkOWmy
v4H0cgwzZaxLm3gymx8DwpQD3zmK7sMJ7d++xeyiIzlIwosu9/rwtQOdH6gvXUPF9ZzSCBGkRIzd
XRxcBZnwKOQ3EPj4VVkUyuJrwj0MWu0g2+q6C+rL4G9HEQGgr+nVuA9aZL6ZofuM/aVbklN2ZhyC
zs6bx2AQ953hXE9j+DhJZhscPkTV4W9O9JOvKU8WydlvxUNB5W642ZkCe1OO8bPNFpPxZdG6NRtm
YbcyACuXp15rWLfBzEJhjp4c0301+Vet1G7q+UePwjWsq9s4qHbjgiIrJxY76+QbE30uh/APfwmE
yPLb3kwvJfg5PRY0VFihM4G21z0slQII6luVgLsdZkpJE6L7hMaaDkPcine94nDj5vWmqQgMpWvO
l2QAmjr7QDjrjB94ArKzSiMiAuph2XwoZrr8ZNec1KdkOxlyO+j2s97AvBHVVdlAx7fr+n7WWYrL
sVubThduxgnGm8ZspBnB4oQN0ytjW1BAB5m+BW52qIvpIRNQt61ndz7MOe0rhLdJCSjXejdxnpLy
5Qmb3EWorDP/Ppqc7jLadlH3LBeQXRKv+/K61xl+N+9DDjQ8CZ6rMLnGf0HCyLByav6RMqWaokeU
FF7nv7Z5+JDAbB2dfB8Y8SXprbUs0jet9Tmv+9sAJK4d8STFAwMDlN+bTPO/RGV4nt3phFLummnz
rht1LxrircU5rdHdJx0CKBL+rWguvHT7RGkc2H2GvNZd5XAv5vicB5hqMCVc9FHQ+jPCS2pFN8UM
my1uifIdGmsFPxOQfKMRFaQ1jkfR/sAJZqOH0SXW9YqlpnjDSEAnMaDEYkKBDsjUbsLWf29t8TDA
5EGtfObsC2/XsZ5ik3YnEaMkb8S3IhMns5GHhcbYE6TiM9Pu9PQpC41vBpSyTgIMLunbaeaxyPIr
0Q33QBI3utV/84sKfKxNY52yYhjNB6cO3xku2h4fmySXKkLXZ8XbxrK+dtOYr6zYuXbpKe+UVrqr
KZ3FNh7Fo5ZkGnDryPpiSYGuwYLhGecxoQ/1EB0M3+S83mq9+62q6syLpXWNF243K2CbZjpb9wjm
ce8kikPrTMIBWu+EZhqmqYVQWOMC4JTsO8BPSr/xsjygduO1T+fiW1UCV8ymrVn6mwkFrqlT7UQ8
HiLy0cqO2WvvunehI5/0oX0MZyBgbUOVU985tu/FjXMXAcRezwpqTu0Gb1GsnnsLBaI7EnfRvvj5
t97E0e4mNwHtnyrrT20/7hxhDeuq75FTPrkWK4+hHcdo/tE4LD/+vAfLc4IIevLZgyYhOLoEFIIc
IKjN2xJAWAL6li7jhrHogcKDU7U7x89ZuLA3/XWLQW/Uac5rIeDIkiQfQn7MBoFxqUkoO3Jfx+Nx
juU1fUEXWCEFoGdA8o4kox8N+HTEEVdDKH1PMibHG6B0cbv/2e4nnExnd6czTVQRdSYJrG4RHNvM
XmPA2tVCp2uuTpIH1fYh1rFGkp91YwL7dpvmOgJqWGPEyEi2MQEYdhNOzBpMMQmYjB/UUNKzechb
0pkC66yPb8WIOpXQiF6CmgRn5VMU5dO3bHxJ6Ny7xo6mCFOLbz1jIgnrr7PMQ47OohZ3xVSvM4Oy
li6YN9rfG7/9lsaPuTqXMWswMS2tRrhHcrGt90H/KsuLhP2NR45H4rFqPaDvXtOV67E6lsEps+kk
DtPacs11229bek+Vfmo4qcUOITZB/2ThmvV72s/juEMBQ3v8LQ2fC+6S0s/tgLZayZ3rgMIoMyrN
NwU/muq7RwKjU20PCNs1475MN1qBfNsVN1hkQFijZPa3dXnuC5Se5rgqkkds8FRs2znFoWdSEm6K
lrk60VfkZ29EOB0aR67sSnp9w1ytH6DFs2EUNkReCNwWdkBYu4l6VGW1t1gzanKqXB6uGbVPDkkU
8+raN+v90n4KqcBtRCpM47ndrzCFQ6DK5tkMp9UMojVhQDuBrExT7RZTCSeLuxZTTdztOsgjK1lL
do4GfOwtdOw1hQCiXPtGZ7/S+2yNd3YV1/Bz0SZYvrXXofyG5WHSzVVosCtY2xxYaJu//szgIqNi
zB9aPyKs2xsoFzOfJMK9Ex/t+aFJH/XZ89WVnTUkE1zL9CkqqVFc3uxwnQPpNZuNDYpNnPL6qne3
hXZdpKesnlbaRFQAsaTVpYVgSyKSuiEohnVK52Dhgl52O3787FutXZvJ0S2j68jCoYVA2kBoLkAU
xiM5gfWjPz+axrMzn3X/LWzCM4oHdCxQzEEj5Xrlwb3hPPvihl+pI722IOveeiTy3CuxsVchGUYh
RYx5KrUrbTQoBb7bNmrqAJQqg5nWnrfEE/X+D1OhMxgSEkDgKAM+1kHHVNWVTxtjNMt1H9127kzI
I8dVFV9NgcKhxfayLCLzxYJBMTQ3FRhRHpeaP5/5N273ZhTd1jAywotcr8PcojUQgLnDtpHvI/LV
yGZfKfGV3Xpf9GJbOd1Kdf2mCNAXVNO1lLAuErkkC4wHC/xpHhn0uB9cumyjMo4tE8JQexUZsR1p
cjEDEqf8B7DsazMM19J4j0J9YzUvTXPVD1+mJUJtSA+5f0SpFbLQN8+BMrf5zOkQJ2rFCbgNI6/s
wZZ1ySYy5iOyHMIDtKXwWSFpYoKgb+YIMnfUAqBe6NTOrVnz85ro+eWe1u4tWpB1w1RW1T+quTkP
vAAs0HtGBN6cj6dZ62CuUKJD/UxJXAltxRlwyVky7mpcjh0qQIsAsU7T9sMIdFuD9NsV1xxqPEcL
D+3QEKFWvg7qbvECmdk3NyiZy6c7O+WpSbT2lqT2t0IbbxIjPWD6YNyvO+xBuGXs/ikdbGbH1lMa
+joifeC0tbjOcx68MkDuG5n53gob5mkYnVqQceg5t03EnIAxN92DxJuUeScoZnITtFyN5DsxkcvE
aqdTkRl0d3MpvwJv5MSoc+7gnM08C2DjOprnDYK50inRuvvAgUV7Myn+pnpJFTNrHeWHOtqte1U5
HIGrvP9mx+WDQYseI8aBThWCRL3cz9QQLDOrOQNjr+aZsJX4TCrx1aBHxMgFt26JyVPEpD1ETfaC
+uuxnzKxHs23EQtE3pt7OZNY2A97jeNnh9C4idVWLScHQU9OUtRgTVr7NrMGzcx/uElxZqc6BJ12
l9Jh6UWYXeCOj6sw55ho16C5tcB90dkp1lNatxfcn+wRXfgj1/LiqhyZWoqAmLk5e9I4Wa4Hx7mO
h5o6aPKB3uK4WGujilZ1FTzYWbUr07BldaBHIgWxEHVU7OK0foK+dF2Tpr1qXA7PfSaOWBkpsAx0
JbRD7TWKxtvYz+7pX1ebMcpessygldTR44CT7c0KVKxQzOiQQpLqlW4kNKd13DAXx9xYbWsF5brh
yEdwRnVEutltDLe46AGqP01NO9f23zUdq2ouOrmW5OHhQYDrG1s8P6HbG4eAziXTj8x+EC5ZQMnQ
4A2bifRz1Q/I4AVNVSLX1GA+j4m4iyf/Oq3DSzh1X2KdMCCrdLEV2JXnN1W/xZ16V7q8khXai7es
1Pq7PDu5QXXkjPAuJjbMjDnNPsbqwcI5pQKLT/Gk8BodI8tskV3UckmmLcSGieoXq4/3Jj261kLZ
k6BvJAiCtvOXWJXRYwUhnP6s7NwzPipmTbpTXmUVnPuVxapPYMsQXvc+exQW8/BQGWgEyL1YlU2/
pfP51k1xsTOS+ktcad06HPJLRpSPMQwGe6z5OobNHdOdE0bBeuOTc9cIuhoNaruxmMuVYw1bZqZk
Y+C4iDjk+V2EH7V86DKzx5ybbPtcnrSk2ptpcMxLWMJ9r06F5L7HGXt6ehWYwxnjPWlEGKZTHU86
zfsmoUlbLCN3se6K4bUN8NWHA6mQruWJPizXeea8cda7BF3/ZhjWpWXe1ON46qLyKFCvdXiD8C6C
5onscU/1tRnC8cFWDI5MA5Et+Wpm5HU10Q+py/Slzo/Yhs9lTxcQVeRKJx5hhe3cyydainH6CpRh
0xCR1mQESeIhZgBO4FtXvjInP6acnuwp99cpHpq2yQkKEetKVT9sHCYoCy7ER17TsWKMYmgHrTdu
QvITmF5+q5S+z5X/1jjhfV5ZJzsx9rmZw+13D8LQb7ocWWLOSUbMMZ1i4zg61rp1YoOjcbEpOuda
hd2O7tg2pp2lj18G2rwWCgaCdK8JuWYGKL+SIsCrMZ/CJsN+RoFm8UfD5NZtAOK/mAEDorwhzKCW
d1nh7+za2dhJ9V62+Q3FxaYNyShLqyuD6B1e/Y2Rxz/qcLwZAuN1yu1TL82bUGu+iEwXu3bSPT9S
2sWIMHrYsWQHs88VKaIMIGDf9sW9zCtcusbXwMWSqQlCaRJrgOyfxmSK+TiXRgSyDXF8A0EDZE0N
mGZIbNDpe6CQDn32ydw66LOwAdcb3VY5HUmnhpkzqQg6FF47P+1cMNuzIOWPqRQ8CJx3FxWOpOLq
eMt3QRJSsrEPUC3TzS726LlnZv9+iyBhklbBjTLjZlMrdzqg2RCPdQI+giNm4OymAqxanvbpY+qj
VNXzWgdRLzk2tXUnrygAnbObVmAoKubBsPZLN2KvzSO0cmKJDuyY//goNBgilYl79pteQK03Ajg6
RS6CS5W4NlD0tNlIJ4s56Tftjc7kkeTKOAu/c6RO8NXL/EclK2D5aKjEDRWTzb7ZEseiu0iwhjbQ
DkFZ2NDiiTKaWqUgFTBqsA3gAWXexScnTIy32cmmo9sq+2XRCwtOa9F43VomHvUydvqroOVnRI+H
c6ceGL/nTLbuaXNPB+hJ1dHqDCqBLss8HMTWvlEZtG/YLOo2T1v92Y3y+qyhffJUmxvHgDwXgjPq
nvhXZIRHc2TuOy1EgGUudm/A+tmRKqFzAJJG0ZPdwIwU1WBFTq0zvlnoui8EHkXHqUrKcq0jAPxa
VJSwUREkVHAhwqwx8XHd+H3jMwip5ZKcC7v8Ku2M5i4f5Egz0PLfM32cwV3EFmKarMgVdlxT+Nii
CTAw9nGfUWppAM3vyrnuH6JYGqe6yGsyB90JBag7QFq3+/6cIEXaJI1M73TjkE+cSnymZ2YYx48i
mRkKqXk6pmNHC19r8u1Q97RHCxOPbqTc4FavZX3KW5KCM93Vt4y0COoYrN59h+VTHK0KpZ5GWOtm
5nM8i36kwUTSKm8vyyWqgwktVl59Vz7w8RLnwN6fypoevp06FwNn+7pO8bKxczbjFSG8xBFOgSAG
aG7ufKPIH1J+Q2/IQu0mQcl/ammqnYt80bfYdrDH6E9itPA5GAeIvcJezPehiE1Pobo7FmVL0HHV
GP6K4lPbTYPRUewN6pszdKjCZre/gRCQPSteBYVKPJqPVTN4dVfI27aqHAqKzD7Vuei3yRA0Edbi
gWw3M7UH8M1lTMJ66ADiMDPq98mIjHGdFLP9Ay4PwrdU779n0WC8TY4e9evCyrAHm4QubypBOpGm
ExYcwZHBhy5fWzWZA90zE1VSuoxhK2c4dsM4EyDUjk864Z+bUhsBzKRDcawQBd+ViHfQzvFAr0LU
TA9troWgHzRINE1iPzEEvfL9CWoCZER8y/p0HirT2tYQdq4U49c7bquiY6fRxFEF8bJxGhHd7OpY
3zppfUfcVx5UxyB3zn3r1IQ9NrWirva935pPWhSJu5LTsyRDRVdflNEgC+kSdV9m8rmVKIVXVm62
F8Md600Ztxmoil4eTGPCa9o0QXrH5IbhR07SGIQaxrZRw5rO9jVswD2wzEVlQrMCsR6Jy7gkKcv1
AEKJaoVAOjwlm64bZxtJe9mjxHf1ZIueav5RjIvLtxN0SRD1nOMut8Uqiwv71shQ+4xm07+FdS/3
WCP0712Vtw9dSDsXSH8MC6Or7kKdyVY/DO7rMOnuXasXJE0z7qN7b+nRl0BMvdzMs18vi3De3FEJ
Ru/SnedjyUks6BtPz3azm8x3TAHY2grfmojfwrkd0SOLGPb3bBKFLhH+0fzfC634QqYcE3ZMJubz
IO1w3/oBFmBXNynoDX+mWHLimwk6y9nUrPxKMxipRoy9kOa33bVoBQNBB03NthgZBIZ0d/S+7xCi
5pZ9jgtAM6uOMESip0RLx7UfC1Ihs9ic12aN81wJnAFrhHLJF7KOyruoHbUbEQacZCZ6gNshYDDI
LdI7+PMNAsXOGR+CwDF/NHVZ7KtEFpfedwKyZ3n4EwRXIsQr1eSkT/kWifVjhwvOq+MoeSrroiLV
cLBv3agenwiO9UuI1hWBanLS7kWXToehN+qN5UIP8EgPQGkAYIcBR0K4c+NE1WuBX2U38k690A9N
KOOysU8ZA9nAUQyk3jyUdvcYVLr95Kd59Nwi6WWzrDh7qCC1N8SSbAKiTn2zRx42xbr/zs7VeQZC
rYfEsBVCqHo6ylCWe37QgLGvJu9UNdkbjQdjbQ+00kcyuzcG1fZdUQbt1m8KAhAjsFCrSqJ/XuVF
Hxl4z50ccD/ntec6lPHBRiVMiRUOG5ZymhMmzXQACvFNKML/SPVHIYmXz3QApDumUuZPk+0vBjjR
mnQw9fo4drNxNIMGGGOekrOXFPUn3lYDduBvXjsuhdSCJ9KhnAX7t3hff7lU1OLtcGLrOKznbbBP
8GCt2Yc8ksM9tYmhuEFGYbl/I7pszf7gnbXNsIXUs0bpEmy7tVucq/30bH/mW/7r51IGi5whQN5a
H3zLfRG6IIKWz8UNXwGM8sYT3qSdsSGN6pOLWR/NjctNABWOutM0wV3bH8yNPqaW1LY19sXBv6+U
UX9LDN5YXz2FWURUIt5YajgLahpiv30/9dOObtIxjTQaYrZjbZKWU6VBKtnad7G2448P8B0Qmu36
w0SzFr1aHSesGxGzI2hb75ZpHOU8on4o4Tb19bbLx32sUWd0jX7DFmftDMN/qRTRA12NHMV4Wmzr
u1FTd4Vakr3sQWexS79n8/iNM7N8TqxWHdKUYXOs4yCbyRDWAgAoFW1TZ9RIPUt3Xf0z0oo8JW3G
BdY8WxYwrlT4V4j6o1epq8PYAOlqGMGs3Im30gmr9hLijtw0ZvuzjH7VmXn9N3Ppcv+VLujPQm5T
6g9stF5nQTginJdOt6/6qrwd4lIRT1erlxLx0ycPvfzbw6Uk6EBHgJy0fuKWf3no/VoYbPPhKUL/
csIopfHmm+HOt3pkZ7PC7UWjdx12fXt2O6N9gDWWe1NlERU05mQch0gImroSt0FuZg9BHVU3Y83m
k9WxegfMne903GVkz6tkq3JjPPz7dv1hsv95v4i8dhXfAZLCh+eVfg9CZp3Pj6JuU8waMwGaCJgi
arXpBefEMIiS3RDnTIlAshS219j4v3D9UQx1rf5DS9J88+8P9bd3yBY2tmg+lZIf3yFLTo5rJOYR
DVn8aJn6NK7jsdK2EUI3TvSlKp7+fcGPluflJthEZVi2zTND7sHvK5cPBMhsKvM4GtFt4xdvJnG9
n5iePxr/P15ieY5+eU5Mc2BoXJhH3FYH1V9RZa7qXH1ykY+RH8tq76BccZXNW28ZP1Hnv15FWgna
a+uY/aBRcElOwyM5j6R9qG1+HTxUB6RIx+r53zdPfAAq/3HRDx7rCUZKXxvWsW4xrooueWU4+ZpV
IJnquF+rILp3hnjvYIDErxE8/vvqf72vv3zj5b//8o0p60UUa9ZRg7PV5XdT+ijrT77gsj/86iFf
bqrDEmsIYXJbP26hSurayNz3aIqnpCIur9uknA4EubSMDv/7t3FAkersVPy9H9mdkgwoSgVAmsGD
47+bxS5Dr/DvS/z1jWeLwt+vA7UU5oc3fupEPKrSPsrb8KKeSBb3lrwJFzEvgNzI+xRW+5e32QU4
b0hTWi7g0w/XywcjEJ0fnsS99erslkpAI/IHwhO7SuMN3gJ1Zajzef7N7whiZ3kuf7vwh+cSe5Jo
fDfEQb1KyOyCzrvAZInQ3uX79ClhkpWu2GrXmUfH8ZM38S/PjGtJm6JL14lR+WNZ5TSjCdIQaREQ
rldmiXYezWA+40tTOG9gRL0RWepf/v3b/rmOsYBB9xcO2GeWsg/rWIrDKeBQeDLdYrhoLoasYHT0
t39f5M/bahPGCll5KfIM+bHMM8KmFlprH9mc+q3VYC7sinFM122hJfvUapoCQb9AVDQBvPr3pT9m
pWCvIjUKBJRtcmvJS/nwLA1j20L8EidZD8PGbKz50JHA7U0YPJ9l3sovWBg6suRzFxVdbVXmumvy
clsOFL9Dnrv3n3yeP1afn5/HkXTuqaLVx/c1JPGEsqw9LUwcFOsM0KXpRRt3Tc7qZshgEgH38rq3
+ZMf+o/fgOty8gOtbsER4ef+fdVzOPK7fmyc+rH1acjpYBe7LLgy9UDf185kgV6v+2w/MO745CeQ
f6z2y6WVa7NhLoBt6wMnp8A/9HOJaj1QlJG39ed1wxoCw2p4CRhYruBTkBdRHufvdPK8f9/wv91v
16T5C1xWSJ6w3793bGdd5vD7FxkkgYKZHumF1eO/ryGXt+S39V6aP99apsU2C//Hko5w29aWxFG6
HHcw5402672lsDC6/oZRVLvvUrs6DJ3gGEMnfuUMZYt6wQ+8vtTIYCjG2pv0wF6XopG3cWKOJ7xw
xbYKKfiqQhqPTTgi/C2xd3/2QP71s5tw4SXMdZOS5vcbJFKLUa5tQhGrcFe7JmmMSHLuE1umG/aE
nDB2q2FEktFgQj2z7lNmD4PWzJ/cxL88oKZuGcDmiXJYwsB+/xxSlNPUdsaJZp5DKo1JCS47Uj59
is0TIEw6fhOT073KMuv479/P+GPD4fczLBqRSixHgZ9MmF9KAq20p86gbYdWOd9jDn+ZoSBeuVUy
rkDPXCuXoy/TLYblcEyNnJIygaa5GifnR4gTbzWkBkfYcLR3pZVhCDIiusvtIfTjR9eAQAG8Jl8b
PbFYRh4y3FDPPg1YyKTMGRvjNWiX5oNiJNeEBRNzH5YYpxL0FXMOIUwxS7VJs0TVN2///c1/Hm4+
PrkQgEy+NX5lXtLf73qW5o0W9eYJOy+qaydsYEzq3S23yN6GNiHKdIoyhPsRn79ONa9vm3JAr23L
/VTP1qZbpokogpF4kbF9LcIF6hp2/7kW/vkD/d/HXB6eX34gMxd6ZEEPTSqfoGbm6FpbPlau88nt
MP+yWvAg/N91PixVQ2akfmcaJ1vr0DVH1wPmyh27GhL+mfOtG/0wsMnjZJLPU6jzm5cZMrD6a1V1
7ao2c3KOfGyvo/6McOCNdt6bBPyrOfVdHwl8vLJ5ovh8iFCwMDVBZw1JA9mhevQnp3+3+8jydNf4
agRGs8arjgVSiq3v+Ae5zH3dMbwe03DXSRe4ro1VVQQ/tBIbfz4/WzA4ISOipynyF9xnFyQc58jl
PE8bal3gPlhPJb4+ZyZnGCDHS1hguYCr03xynv6zXOTHIkqC1hHSd8rSD0uuLEJaS7SUwzynoRGn
S2R4NqGuLoPagztybmryVF0nIF4xhIk65cR9zkkF7jiTXqQlsfXfN4HfPtHy/v/y+MwN5NPYsE8W
TbkaL31SagdL+/Lvd+kvz47NcZgDMQfQZaX//SKyqOYxF+6pScCpIIkxUTNP7ier5N9urs0iKdhL
iUo0f25Fv3yVwAh6kdTheWlNCS/13JLaga7AVq4Sj7HVZ2XpX5bl36734RSa+cABQ8PltK+8bBif
Ux19nyU9l8EFhsMdturzv+/jz5TJD2sS3063qN1snS31w0vY0aJ2XLrwxg3tY+MFuaCJccBsaI+M
isiFfLsECsVjtuktdtpqnZ4QYZnE/TI+eEG7gaTg/L/5g/0G9N9V+Tnqn9/y40cEv2EDAZJCUV7+
/luXkFkN3RLnUWJTwm46A9UCRuOeXdWlOCYaZx93gf3JnfnzCWNntIlpkcuwkfbD71fN0QhEtkrO
SHhWTnpKSF03/vN5Uv5+jQ8rbUt4sRoM40znw9mjd45ZuaZ6n8te2//7d/7rt3FcSXws1dkfRw85
t1VMYNl5LFV4DinPj/oY+k+8o9r631f642i1fCceJknpy837GdvwyzsTtfoYBUlyFpILpUi4u2yP
E32ja9pJaPrh31f72/ciHER3qLMd8efjW1s+A2w4zW2zkyNwf2Ud2iT65FD+16tYamkzQLz8A60Z
xFWUM2M6I83vmSu1Niq+rMMVF8rdv7+P+LNCJFuLRjLHROjg6uPty2pXE0Mpz6lKA0DNiWnfDhjH
jxVaoJNmt8NFx5yzpfmsr2TFWNONoA676PU/eWL+bFbxQwIrpCsgucEckz+8AADD8n4h+fROc0Lx
anil0bY3oWsWW1wcqHkz17q3Qqc7tgN5Z0Gj1yuVMW8chx7HgmoKVKUq9Tp9dultl/+Pvc+Ci2tZ
DhMaNr+Pr6jRhKgjxvGMTXgnONdhj9oBaNuN1+UaSNlnN+TPoxWXo/mz0B1ZMD/2ritm4jZPPDiO
1tjbIIa/aGUQveLZEKiiUXJ81dowvTJVPF7P/VA+pk1MD+OTB+Rv75dNJ9sm/YR/fjxb4h5Q/hCw
r2+qp1cgLkgfSHBiX6o3wWXtk+6xrfn2n+U2/eUVYHjEXeaBsP88VxqzGTgM566stOV1xu0rrUNQ
/deEW3YhJvmcjpQlaCToH3vLTtxYwuwFS5SPJE4TevbaSCO4chEo1JT+pXYGlD4eRkchpGbHPltW
4hyw0c4Xu1bBGy0RtZ4KZuRDiaStJ9oiWbUNgoVPfoi/3RCeBH5wYQFI+tjMsZxRNokZXEEk+cYE
uAaz6JcbZC/uZwvqZ1f6UBXkqnFy9FpnJwjJMJEqR7cp81VJpYxiXsDky2p/60f9Td+F3pTh4hmH
7kK+y5UBqWfdu819riCCjPHYrxl9DFtpd+NqJkOkSXCedyosdilkPi9320tedTsDthg5KNU2jdz/
Ye9MdiPHsi37K4mc1IhR7BvgZQ2MRtJ6M8lMnU8ISS6x73t+V/1B/Vgtiwi8dMm9QpmvRgUUkAjA
011Opxl577nn7L32Jh+VB+ygcAJKXvKRWb8E4i9Q+Y/epC++CnY7H17CsDkh51uBtoeZZ0oXniNA
aDMWkLBIF4bUrfKwPzGjvFShcCjzbFxACWORs3yafTizFnMrL2QUjA7UGOwd4JCwdhgruRg3xqiP
bx1HBGdSpRfGdAT+Xo3pYdB9H4nccDoDL2QhDWs1TOelIcuB65fBPjPqW9WMwZplrlgLoEU4cjgM
5746zfxUpFwf3H8+Dp+KFKMnFqY0jZ0K/eUewSufNnTMiw4b6YvC5KcuIj09VWSro+8N/vVz3FJe
hUU3l+E+0uDHBEV+W47B418vMubPN6OpEqlKzCmoFz4f0XNT1C3mdPtOsgQBQAv2jXkQQreQouSG
bh3Ow7HX2ueuFLC2fXHta8X5sdzjTEjQF2cZEVruT0V3FRjJkEZ7ujNrzSDpOo03Q2nYHbN8PXkF
cAmwRHQtdHWW0Lh+3TlRUi9i/DMIVhfYh8G3T7Y27KkK3cEYVkr9jfJ+IY/DyhRviedZtSnkqRZd
uwqTS4HyNYECaXCs84YVUoMzWThjIUrwPMyCJwodETrha6BeHT6Tts/8Ytf3iDDK7D4IJ5Iax+FW
KIu9ktbuHOu7lNg5ehSIqWfbmIx9eHWhNb2NMOqWlY2cC9wQo2kH8MDhGUS7zEAciX+62OUZ7qK5
tYeMPy7RkZjiBT2rhSACJBTQtN8M+bM6nwZVda38bei6TQDhJenHhc4YuiIDZKGRWNVVyhsJCUer
AK2azzshMANuZ5i+WJ6ux7mfvi6mWjqPC//73NQoI/CPkAfxUiQ7US48xsyOn+KWUr5Kj/7llSzy
D4md4C/9qbN9dcGNRgwF7EokCOToHADtceKJWOcgSstvXzyIv7gxdliV7ehaz36uLvKC08U8pHs8
/+mtZejCNyMc2ZT0NLCeLCsY7nBVWI8m4s2vBoW/WPGpAkWTQpoXwPjcxB0bUY/xbe9NEUX1DOi/
f8njyvnr+/vlRTjg4ElgGPNTrnJEIvYwpPFe0ivyjEiA6p5FJhS0xOFz/hcqaJBIwOlVmbXrp85w
m/hkl4wh+QLyosUbJwQ3bfRVL+S6EX56FHUkzfQ0OQkgp/lUsYJgK+p5MnbyDdMHVyLKnBfw/K9N
kH7RG9A/XOzTrkxlZkgDpGNz5mKRfCIwxInb2QsypKmmugmsEPBmdxfJnH0G+aQHyrGbMbj9+98i
nHLUAdeFGlg5n8kPxy2mKkWOpXw/RNeVZlhlcYBk86tjFsnev/hsqXQUdDModfTPny2IJ/LAdKzf
WOzjOovsNBJXISFTQXEAeIpQatl2XiDua2HDP9WOrGpBtBZuJKht0XmgAqBf5onJ93Q4Dff5o28h
HLuz6CC09X4W7kasLUjtKlZ0k37dew4sFtHv+FyzDKvJQ2MAWI2TZSec/PEuTJ7JuSn0A0TShYAF
ZBomxOyaHWFUsFQ+9RhLipc09wKnEr9xg9jWJngRtX/qe+KWImHRpf06nEOnL+mZda9iRIhICRgl
KZzAzO8MdnQsngLS0taVkptROSpEo0rLoYXW7ZBen+KRYrzgKMXS7C5z4ZQRs8Rl4mn1srrRu1Wa
rCb1bRyXluaaRmhDJHaSdwswInHwiV0n93X+QsMwVPZ6tRdD0R5ew+40dLgr3NzivT9qYHXjGx/A
ikbI3J7/GpILhY1/wdSvEskxb3wdM5On7dX4Tu63gvBo4pQYDmHkADXKajfQPCNcFEB15Cu9z85F
tyB2C0ogJeAmFAF2OLV0U4DFiNZGupkTsFxYbdtdpZ6EeZ8XXqOvtWSrDDeDf4nzTT4hHOpskAdj
v/Qxn8Yi2YaL9NkSiSF5hWkxtZsEO3cEcdbVILP6OzNfd4DIqqNmPLQzzfeFrm/UDIX7qTERYhPW
tbGgDcEumdz6IquLbiuNdpieDRiz0HaaTdECL1xJ5bmmI6UdJxR9ePR1p8A1GEDx8rCMaIZL5Bvo
SyGFhbpRE6R1Cx35lfotgC+b2PnwTt5x3q47ca81Gz3kHGsjwCVlCY3XaF18+RFzxJSsTVCxgLx1
8FWNIxqPfu1aD+SJTPOxLtwkWOajN5vHqAKfCwxqUBaF4BSWjUiXH5WkhTGcY/KSimxJqBtsFAdm
TRQpbhi8IodDd4lWka5/KTKoA5L2JMUpFt2y70EaFaeu5ZEYi3NapzX+43laMBEx14WmrQCAPnZz
5eYQXJq0XOH2wQb7PhGTPYEG6EvQEmQDuWi7do1UI8s9hMomzdtda9m5QdScpK5r9MxxgmYUCh1U
SczHPO7pvWjmrt8dcJEl6fl30h6JbQ22p3k6wdNbUg81huQI3VNRpK4FqDxt7LlaIcmuuhcf0w5p
VsKs8dKd+nrNy12nu0A8luJp0rbjeFCnW6nc1aPDSxEotoWVGet1fsyCraWBkFgPwotSIqVjUGyt
ovyCudcPHrJqO0hr+E102rP6fehvEW6zeuQ9Rt14HWSuLx5U1UktYUEVJlcXAdxBzzDJF2Pg6uQd
+tvE2gs5kJ86WXQqXPEZGPL8LRuBlF7CkFfOnfqdhm3Q7BmWyzCaqCjpMNo+jlt9As+qfYOEa+Un
3bwb4AoW3WOoXTrKu25obS0C2AZJQaTfJc3+gTZeoVEc7qzyrlbPWXyMq90s9+C0jqrwmLHAtNlz
TdMVYSJq7NqJMFh37cM47AF3mvlhEh7k7Bwnd930zajHzWSihZ0WbbnK8gdoKGJwRH4FTsFPl6pe
2frsKtdkb5mkTsKaDh0qQAs3wb4VN528nFlTFAjydpzvoDQJCKRjElvnXRy5IBZg01acooZhBUkD
BhZUiVywsdVj18fDCyID4Jl0wA0S4RWEPg1CEg9zH4MHH7eojBZp6NbgHCihcZLHSe6kEFgmU1v6
4SEEIZam1gLtBWjHZAkeg9VUgUqNxbsTdRd4RdJvdAzBzShgpa09CaH1YHKSU9dldO7RSBdQCAri
nmpyjvdBLS+Ia4+7aYmnuhdwRyDwFyCIMRMMeNnQZeNDbpLbsF9iHYREj1Sd97h9sqo78Bac3evJ
hZG50EQKdloFgY+6vXMM4U3VvUp0NUzN3PcE/Wh6NIy1MR9m9R6+IT4EprR9t858p0zdRqJH4TQv
dflWx8jIcYG/1JkTS5hb1FuEo0a+SqYbOVqFya0QQAJeRtOmGjdDBSFPXQywCwfeFXo3kpfoOAg9
ZkyTsGkgfKg7AfN5eBba5eSJ7W6CgWoQhrXCfAaoh29fWkxsYq/asK4gKQQH0TjKOsGe5oYMT3Io
YaTUXlAsh+pFlWLpizPbr0pJArnowPJuKOLnpmWimZzjiTkaa6pkRZyg8fhmdKOOPnSIv653fnH6
1WVkO+gKJYmwi5/qHTWZpjnZw9cFdBuM6TYcev/fTIGmC6UzpDWBX1y1o58nDpkP9zQ1OYKWFHV1
lw9bQGjKWlXU+Iv+9S+6eR+udL3dH8q3apjoR4i8nrHCalyFL1h1AZX1NcrUiTeOIfkXH+Cvvita
hwafnsIQ/rN8YjBkv2m0AmamgI9daB09uJom49e//p4kmsQ/l4zGVYHEMYZpwE9zGy3VpUxuwn3l
U3T0wKYSsgJTzKx+UO0E6dVSUztvLtZs7gakHLKO+7t8bfSGN0xfzEV67rDl4fPUz0FtUHHMpeW1
ECHXJhxjlhp8Q3xIqqP+bmOfUp33hZhEy3ibhJENUeltSWw3IkhjLQ0rt6jYjzTJ8QvYtQAuh5mu
QBdo67jBJBNmzpzXq7BYGSVuf2tfWO91sgqEY4RNXfcAudagmquKkskzNNcXgiOCru0g9Mt+3meS
G5gOJGW/x4QXPYoQF6DHAkVFNLhQSJXxT+TvTT07Y4dG3J79JUYrWKpiAp1ngYFPY68ATpVWm7ry
rBIQ1LJ7C98GzKrhJiSCR/ey3KeaceDQA1gu5zt9XhZUeAT+Gea6nLFsLUXfFq50UIPjIxEv1qNi
kX7mqRCCcVfVZBUsYb6Y8YpqZeyq/ZVFHmvfhenQDR3DVLJJevj3oG+it6w4i/AGBMgBdwGYKpWP
Vxm85n6c76f2u9UnnloJnurft7Tuguw2BQ4aJC/C+JphdmKaZRvRkyystfx7Ez7HsE98oIGt/kjz
kFsNw1sdJIJ2HPKFZiB+h79wFHZsiGpnZ90xfG7Jb9nkCmIE6KTe3G6V0LEENqeN9RCLt6aGsYjv
ziHHuQJnBvyTLiCAgnJhDeYCbgJ0g6nch7A5KN2q+FTk9mhA74hWgMPtVMlQllDSuRGl6wQC/JGI
lckCeWSNS0kJFpTOvvnEOYEBsw1fI+4W4sC/z3LqEpSBshOUXfEtTm58atAUCk5sgLHpQSl4Qfys
wW4KpXWOMz9plnq9moDA0YViVxhqhvTvM6Vl5XaEjQzRAyiFOhEh66/UKjzl8n0XHsd+jZgGFt5z
HW/LVrS7nHNHhnFDOWtE3g1ygTrkmppLx5YdJCs4T/Sqq2B8lM1xrVjH5ppuZLVeKeeObDzSmTko
7WM+HwAAUXBFtiEoC6IeFjB+bRZfR6rNNYg2rLVna9hznLcz6amSN13tqvieh+VoYFK/j+e1QGBH
XEL4FtjPQDmGeUP3ja13bPhKE1NbNeDAu05zxPzKy54fg2Q6Drpvjxjms2xVGykkHig0N1qwG/OV
1q0H6bYpwZvv8CpGE56uiR6kehLV+/iKEYcHAbkbJAg8lCLYxvjMxsBtkfPlob6ulZJAA57CqKpg
HoBgSDAt4kaTT0lGSjnE/0UpQw2NjMCuss7OYceFHWkjedydOpEiKAZQ0CVX4gb2Wl4+ABqHOH0Y
If2PcnoYpghn+24M1kK3ryMvEoON1D+k6gnG9fJaV0zvRgJLnfNhWb2b5VMg7EOKJUEGuHLuu9SO
CBidYtfUPC0ibqlYh0BlaFKWh97aNZlmh/7ZpM4eOWUlC4E7K/Y58VHjJukfBIAaCRy1U5EgX6q/
g5kNNQgnyTIcN33/1JlPfXUu4leRqJtwM3AHHHg0EQ/aOgaCIEqrud4P7S1YRPyxHjFP8wiY5mGu
v4ca9etiyD1pdkvjXTH5cqLvQ3iuhDc/uO+Gixjg38I4C6EyP0/duhRfLHVt+dtUWGkDZJhu32Br
F+6yO7N2Mm2pV7sUlbQ2uOSD17VX4vLuFy1u4Az0jsmBaZOnL1FAZBSMNSIUT7NxO3MEtN5La6/n
W5ALTjcfW7V1KuFh1L+XqUaRFKz84JxEKjzQ3VTeSKBHcNLaybCxqrPa0/g/AQnlZjSN/vDaeshS
GqCBEn6PI20pQG/ItInHgLidNh6whdxHLV6bgmq1tcFJOwY/mESBV/CwlNBMUGYvBStBJ5gt+hZ2
ktA5ssqulmf2oJROE9Ec1t+IfJcDHlZp2TYkZpanloSMuTzUkpfnq74hCENYCaATafAuhkNVHqx4
p5vnMHAUGJD4hwBrZiauq7vs+pPpN6xKy4ESW60OfYSRsn2lC7qatXAHz2sBlcDpZ8uVqmMZjZsG
Hp7SXChn3aITDsaoLfDFIAS+j0PWL19xELCv21DYQR5ox2Ot0JqIC9ci2EgzGnYeaKL0JkTGMYCT
ssE1ILJUJYU63ZURDBDupkXPFiTeqiWTRxgz9asxfksxVjcngm/XLAuWdU4SCuzbVt4PYJv8nq7H
vjD2XZdg2r2dg5ajygHMzIaNAzTaTjXXgXSKdCI9WdzvUh2coSsBlxJovfMl3kEcicZdXjypsR0o
S728YGyPs2X23ay9bC2oK87xHLVnoFUnSJN1Dq/Ri9ST368mThThQ3zOqptpdME50e48qO1je6uw
QRnLqLmo2i4iPDUWSba23mPIsa8tHhAVduSlRerSL/o3vTsxCgtDJAB8689l/YCydJI9syLLgejf
EE/iLupXQgVIjaSXghfVNlpU129AwNmWNpl4Exd3+nhUy4NRAxo/YiDHqICbEcs6WHZ4ajfS5I5G
s8CzO7BGNQRpRZkz+hdZ4pG/sWAfB/0zENyeaLbAWKQk2Ir5NvMPWn0jVieV1T7VvV71qB9KYkCj
baWfNeM2KW79lF5alj72xSYr5nUqknEcxhfsE8B6Sb2AfGAC9tXju7AlM121CyiKPqw6AHF6QHZE
e9aiVQXkw9fJJ46fAXIvAmFjwoBMkzVrcBunNn0iEwXdLLzBj2eDucgkWKvHBs81C48FXBeA6NbP
bhR9Lxm3ZKcRUR/VN6z1Y/AErhT2T1Btyckjh4hUlj3EEmduW3u+6aZtElw0Hk6/3JklaXKncrqQ
Cd2/DcyF8pNQ9nZakpXdPtZs1bRCbRA10YQD1gnSE4gCoGfaGYGVSSB8Qb6yOsKyiHq3S7EFQ5Tp
Y+uGd3s9RMppqi99CDlr9uLuON8phe9UIRzSEEhswmxGOsmpGwAILvdWXbqx+TjpjgkIt65ceJqp
cBqLbVn66ATBxva4hKFB0a+1U1z80aytMnjUfsUWSsi5tL6S6pPmacTH1zP6AVm9kKbnpnboMcuS
kwtXCSsv8GpkCMwJhYUd5eIpm24H2GJleFfWa4mSeUYBG8PeS+SbjIYkjJK8/lbVG4uksCr9liqE
EuPwy3ZJeeNDn7Xq11QFsV+RUpbflEQbZGuz3kY4DHNMJ6SzS/dN+dDCJa0OLXm8pVMkFMAeA9j6
Cd7gYvBPAfjCyIPSIRJ3r+30ajM0q0J1stFjRWB/pu6l2bRQ27cep2fF+3BSfCeDYlWZoKidAYqZ
wg9T0/njTa2cFKZxypw6XYUVhcSqID6n8rmynqbO1ZGWW+uW1q0ObofXxARfPz/W1rKcvjXSfZa4
BVFXlkxrIOQgldkzSXoRrzGuTWl8VkliH/Q9nyo2iGHYifSK3saezHP6dkynKeJZcmVActbFSAcg
vEyO7UZ6s8iAFtxAta+fVp+fjQR8nbGpYdnF95S0ZuxaRCAYRDVuqG3G1lNv/Xk5E/Q+3JGhkdPY
ZCY/OQx0CISrq4slO8Fdm3nNdE4I6644XKzH+RZWDmOY6aHiZYiXerED8yVCXBKdmEBx3sLWiQ1b
k/bFOYEVcz1AQVam4F/XInZrqguQXt4wrX2JunXZBqsW9T/RgwZBlZQVcY6Ilti6SylsAhOQ90nr
z7q04YhAVIWTv+rX3QXqvH9JhwOpnERYxdomik96fDCnDZVzNfQ2BFtlZVX7VnoIhiPDKom3L8o2
GMEB8KJOwaxCQ+w1iL9rEfHV0aWKhwvMDsSE2jbuIQyiOLgExfhsmDj41XYmBobwcD48Tdtatxb1
cmieK2K6FmkDCmHYDtam89/n6bUZeLveS2FYymz1IvL+GZ78BPhDBOQ1myc1QFo9GAsJOkO8rMRl
PX+TfLr4dNbIP7JnYZOUTlsfFNpEyqlWL8N8S261BZorxDESHmP/oKYbs6fF71a5V1vNQgVtN3qt
yQP9Uokbnf72sA1qRw6XQnuXCvcNvUvIG7ysDzGAUOskgikD6RWcACfxVpDCGA5u3q4G3lFpPTS3
unAKIioXD1qwMBPCRWz7nK6D+LbOv0FH9lA6z/WZDCQrWI71jRlur29KcRpMN+Zo3STrIlqZzYtK
zlyyzZrj2DxSEmnasn0Urv8GWlVOTGpXbyuXhNItv8XjpVBajxEwJRoijGt8Sr+uhot4TWjq7WtB
/hjQmJQOKcAaDeA2qRnzNk+rRyvrDacnfcvJIFpv5DIEHC3LBWe3krmETGcft55HqsSLUVuMs4c6
3TIx45rAQr4Ygkm/ECzQarC0q0RUhHD/ScWaWrk8VRzQmw0PHx2B5BCsLDddkqtqowa8Pg+sS6/X
USBc7S+u/ouOyo8X1666sR96OJnh94mi0FEZz4QBLnxgpeofDan/H9P8dzxSPzSWls/t89/e6By3
0+E5e/vH3+3/9T/bt799/2/rvojqt7//+Xvr7//44wf/jGuWf8P5YBoEDEkiO5el8Hf+Gdds/oZS
TyWu2VIw3jFTR1WQF3Ub8jeIvyGwpIcooiGnUr+2LZuiu/6WSsYzrT/00EgN6Gka1r8T2Sx9blri
h+PRVIkTkwzR4F/48QkJqA0S1JF2CgrPZiNY9tvOTQ+KNy0Zh5OW/pVaj3v71HxDo0cigc59YVOV
fmrJ1r02ZlExoWQJ2+FSoRaZcb/pQmxeOh3FgZunpNZsdRiUVriQJTJO90D1Yut1Bj3ky2tAZFEF
FTJrtI6muZWaYQ2sOJB1hh0yvXy53MldL7yKqYLUw5+KmdBeVAU1A5xcqq/cJ4JnlECboOfUVT05
10ixCChpRWiwImZXZR6hQyQD5FYwr6mCRX1pSIkCWG7AQAhthqPWHIhslmEtqcpS0/ntI3J1uX4E
E1RVF9FXRv+W3NMacRBziLhatC16OJvWRtVBN7B0/5hqacGSrTWBRk+CDOR+N8yxBkQUpJ24FAdB
p98WKUgKSTSKNDqNSUnPrzJL872rQ0yLJN7Uvb+FA8o5SUdpjFheb2hNESOVqOumF2t/BcMlJVwp
m69JSFI+K4/EvDXpg9o0k8hRjrwnmkdBWFAf8OVVb6PVG9GCHLzW3AchAHw8+xEeQV1EWbCq8yql
TrfqmAI7MifTo/1DPIygxtNFzZv4GqLWC3PxLbTCmiQuMR6bVV7oeuOM9RyR/yxVDE9EkWSwW4sx
I85etVfw6Es9HwO0R6A5nB/SBkZiREDOqulmC/x5KBuNF83yKOUozDqlw8eZmoJz5ejEO0GIQu0p
GP2HLFL0YYFxjDmL5KOV6YK5pTiinxS5gAAgmVv52OZcKQgtYBlhAV/ULxVrjcRA9lcZoEKqlioF
QsGTIzxSAdcHsEEh4SZorpdM80zpRqbV5i8kEnjP+TQTsZb2EhGv0HSkxuvEnkH0UA66AUKMZxYZ
2HUgBzJGewwmTAOLWaqhVlpyN5EfUBLAAQVR6S6IDygRu6khBA1PLqG05FoiqtQT3UhcqRyicqVV
zaStSmSk+qbsan/cqp2Zjsu+GDPjmFeTxm7Tgy6zi0rPQHEZPWeLWJZby7MayxRoTqqACPMGDNKe
japXCCyPqeyDQO7fLOYmpPEE1mgsDL3VyZ/O8CkxQK7THs+HkZADGXR0DmZSh2kYAye7mkmhVBjG
WPdOEyq0UtHkidk2C7o6XdXlQHMzB5EZEnUqph249lEVb2YzYGeWmY+lO+DlcDETRgGZLQ4Smk5d
S0rsh8UYzLcEHMFTLPjHWg6079g/YWYyc8cs6zhfTak5+HZtGHArc2kYrY2UdJ2AYIOzLAc7Jecx
5stgIOlHIbmOva9qNqz1uOYFRpC7mdKpzTkwabQAiaZl+pbXHaSTmveD4dXsW49ZbfRu7sfpfaWO
ZHr7ohoNoO11o3UF+kzRQSJMElyiVYivxLngEixRDIvXoxkdjDaRjftay66sV2UIOKnRpamWamwW
gO2JFYTiToSYLt6UWcQ8VmyJKt+nvt5uI1CwEBM7kjNjeumCxfmpnNOeRqI0KNR4QSCuyS9KppVR
/I7Ip8FDQFJuSuHKnE0aLomcJ5LbaGFt2AHSePJEE4Wmg2pmGUMAeTZTrynS0Fimv4dco3HvpWXT
VyxA0jjTVoBG3nstb8uTapBps+qKa8J2EUgNkGwJZaljqIKwQZgYU8w3YUCnEAwKdM8Z0MmyrAkf
dc1snOclrzITxbhOSFAJJ6NV7iYtZexDkmgquYZhhPU5IjQKuHuTSjoZWU2srxviIhHu6m0BkDGV
UwxCgERyYmIBt53lcRbSjWrWLT2SJvNjxMEM/MIdn0H5XMDbv+tADBIhFsqoAbIKFtdCqnzQamUH
VtAOqOj94wx6FOIxREfSDgOEvIOQkjZC4Af8mVxiP/cmHArlOsizVLDNXKy5n6jmABNVsXo9f2fl
4KipjMZHSeKiW8VNNd1hCzTjeyMcgkN2NWOe6iFt6LhandVvYayFQC2rND2oIk65HUtafylHuSMQ
TITQtSBReG6WrMydSQGNxlt7jopWflW7gSQusxMYreiVBXcPBDkza6niC1iO9HtIQIaxpDwBtmWa
HuSUpJDU/Amka1Mrkqv5GRJOIZLSlAN0oMd26bfyJk744YUGTRbtltX0ybpLpjnYyF3b7hN2B+XZ
IGvxThiJqgWwYo3pks+YMxwocTBDxtCHNSG4VFBhqxZ8pJp5VYlPDBXdiqhkZTWy9rITZALt20Gs
4syJeKpBLJVBWXlkBBYi/VhxFPdj1AjxEko16mIZBF+0s6pobIn4mGhoQ3KfAuf3iu7fKm6P5Vt+
buu3t3b/XP7H9UdfC0TcURC2/+PjL5s/fh28Fddi8cMvQJ9TON50b/V0+9Z0KT/KX/Tnn/xXf/PP
EvMylZSfr8AP2+vfFkRF/qH6NBg8//cf//4PZesh6j4Wq9c//mexCvbiN9BTmKNMnD4SaJ//LFav
v4V5H0ssMCxqOoVzzp/FqiCZv1kaJCBMXBirWJoQHP5ZrQqS9ZvED12dSXAXEE5r/065itXoQ/Go
IwnF+ApZG0oYFfJPwB0DhqmVGkJ5l6XhqbZSvIBtSMsVKk4TM+pkmljXFC41XlJ9unTA/i0YD7ZY
auWybDSZuJP8rJfK5EBhFkiUmjw8va4cHH0F8qlJARinwzEcWGQaTd+36XxTw3fZZaLuAU91Aqt8
Li1CM2iDZQlqLtJSrJCXuJv2JD5uVaO3ezbEFvOcYLA0IJQlDmoKHgzjUhrJaylN61a/h9W0jSr1
pmg73OUXVXjHLpxGaxLvXcIRFw2Nt4ADezjss0FdYXl2a2UidA2urArJspwPpUZXg5YU0jvi8RAe
W24MVLbM5dNoqJ6Ss04K38REeifb+5h342GYka/Ju7lZqbDyTXJ1pbi6swqS3oV42HY6zaUmpIpB
kRMbHn6Fa3Lkmzl2WwrPJz98GucnY34RhezBCh57YyOIkxs3741xayBnS/IjAYLIHEGszy8RXWOt
OjXlXZg+aGg8rO62SraEGww+NG0aj1V5N5fbXLyzxLU8livBP6XRjey/i8GzHpzM+OQbkLRJzbUQ
mfteg4oroZdSzMoyrl6Cpr6rZrwttPtrBVBtSperPwQFsqZD58Ndf1DpkPkWwFcm1MIeAXF/hapg
TDmNwrTse8VNyVczyTrIzz4w7/I2NckvuRTN0cA9MnwjEMmKBFI07rV438uQ2DTBFplXCvplSM3H
rnxSo6OhPE5MgyC32H0Htk2Jnvw28aw4gbCpInnvlWVebCWx8iq+otbYwe9C8XRuh+dYIO9bX6cN
G8N3agKnFtNTXp5j1Io+LWAex+BqFQLONrwO03e94/AkIwTABpuQ+kHGpi2GL23yaKUPuXFpJxT3
YhJux/I8oNyUQeggY1XMfm/OqkOsmeMLheE0QZkslA5eVxBDk8uStF/4hCWHefKeXmMaDa+a3iJ6
/uONmRPjox1GhaalvNVxPEk9WlCat766S/RknQK+Yqe8EGt+K1vCPZESniUgK5TE7l1KYfcLjxQW
IHRa/dC0439hpd5Hr3XRFO/tx2X596Xwn2v2/3Pr+dXj8n9ez7dv+fT8Yf2//vk/FnRV+o0F0wDn
ANEDot3VAfFH80FRfuPojScI5hedBMRE/7mca78hL1KuUimDLoOKffWfq7lKWwJ7A/omE9IU4hnl
31nNP7omkFpbCkZB0j9YDkSc3p8EU2JO4q8v0ncckSswglhTrSxJ0d43tb/+4TM5/aG0/1veZSeO
Xm3zj79rH7aNPy8FUkdl0+DufmIRxKKByaVmVNTpq5HYthT0bZnE9/93l7ne8Q/9tm7QlCGbuIwq
BvQzBex+jVeZX/EpPqF0fr6dT10bX5WH0bhex/82LtnEnCsqszxdcTrtqlpWO/PRX/WOZtf28PIV
Skf66sO8tjx/uMugM7s2uV69XUYH4m2WlR0yHcLSkK1zR9zKW2Y8X3QyPwGcfr7la2Hww0VxlM1q
M3JROhQ2mRHL660Sb8sVc6/Y/vX3eP3L/mnX+PNi2P14D7AP6Z+9niHHMNLqme1oiVm5U64Hh74p
tJUgIXNmFDmu9Fm+HwbITT5nky+u/qvP18KvhLnHRAj3GQHGqmnWQ5ezjTZE/w5M2tJyXQr5Fx/p
x9bf7zeJhYjXn9YjTCj508OqShYtDB9RrSKQP0NI/FGvh6e//iB/9bV9uMinJzU1p3KqZC7SOERx
M07aJDbhWu+k+S3/hafkF1/ch8t9ejRlPxoDCkSWlNdxGWwrLjktom3yzXA6FzUVJyu3fpYcHtOF
sPzyzfjqI/30kCbtOHHa5vK9WzyPOxlkHZkJBEEBbV/Ii9LTnrT1F5/wR+/3718jUEtKbMLlsSh/
floUgjdIFCAfSFug9ls3XuJlO8GLN+H+r6/0u7fy41uBjJSt4ooYRFllfp4myFIqNhDUubsOUm/v
Si66tqNsIw7h/5Nc1alg5BW7aD/fap7gmW7oDCv5cb5H4et+JRf91Lu+3rmGpQo0IPANEXAuG9WP
S4Kf+NSyNYJq6XWqbNmhGroJHKbX6/SQ3pKiFTpffsM/f9ofr3l9An5Yhii5+Hiu18x3vtd5mSd5
xNDYpW189b3+vDtyJfDnbLVAMX4ywdWzpLZ9Twk4vsq5p973Lbg0cnqc/NmagWRDQi5OqUPb5asW
/c/rz8crUxv8eI/xZMDrrbjyFW0fhwwCm1WnfnF/H+dif355P9zepy9PMOVknDouognPVfwYxqLd
tP+btO9arltnmn0iVjGHW8aVlLNvWLZsM+fMpz8N2d8WBeEs7F/7zlWu0iyAg8Fgpqcb4ruQUelq
xZEwlnLefdmrUjB9J2GqUKbpZLRKHwy9gsEM744Uw8Nx91OqkFr9k3sx8gz2qv4xYlFHJFamPFRD
uMey7hoD3OioHsfNL0kdIYgLNAOaDOcNSmSfPh5K1OAw+4abCt3FTw/iytKgCd7AIgQ9ooDMFhbO
K+C6Fuq1XuHz6Ra4Fin3UAErKDGXTwJOeNOfVA+Kqd7yvDqyC01p1/TOr5D13bYLpB2lGlV5NGCu
r54LIWilXY2mz3kbn+P2x02kTjVkK3XDmmCjSVa3XDGyk3JWQfWB//j7dhlkmZvAISsYBujevhMU
0kLbACb5cvHa69JPXdMFqABlgkcZTNNO+Q3gas4CuR+NuuyFENL1CjGPs4VbEWOAoDT1QxiuqitQ
uuJu4sVKVgDbrpi6+osFnK6AbCGMjBkQNG6PQ1CbThI9nv94FI3w562lLn0rkRur7WBIDYTn0h93
g59d14eIS4JFcXZ/tkTd76mlo58iwVJrYDhH1wUJ1RGwPkN1Qw1LaOwBxznkTw1qz5GmY6IHU0vW
eCtiQhTThMAlqSAlGIFxUCzw/xXlI5RtnpJcOoWhAp0EgfPVyc85ExvoaFSIUGmJyGWlBtFuCADq
8OOdvPuPJ9Si3nFRbQnox8AMmNVtIfsOFTC3Mzkz7xRF4ae9t6iwI63Vil7E22KG7/JvFbODHoZ5
vfFHuxt3qr06ECa3cBVzHZkTHegMK5FnVYJ6S2In6e9OhVKs9R+/Ex1+hlA0I0j92hgW3BEHVgLV
74M0OH9QGM/GD2HOomJQBgZqNDxgp/MUHzMB0wOyUxs9pmdQsCTXJBqQR2PmWy5w7EFr8IIg57Ky
qCgUmeiMyQt+QOuGgexlh8Kpj+Nh9NJdGwA8+nR+wcwMEQPhYD8B4/DfOaBN0IXkiQ7anrcFh4G2
W3eVo++NC4DUgsjVPb6rsOKsBloq8J+IOlLTt//fWIwjFWrtfRjjmYoZwlsJFiGf5sjPoQ2M3FFK
Oa7D8E0sDRzChAcCzRPq7BWTNFQjlgiZVv04A4pVoBJ9fhd5JqiDNxoAdMzgDAAW8rmuXgsMVf83
A9QN30tzt3bQPsGgUDADd6mJE8fxmEsA7y/eCRYD5ZKXrYA6GeDDklDcjjNw09Cc/sIiTNDGiqAO
Ny2aPxesrkbSmmjRNyIIkIqf4nh93oBMPiUVzXVQ65gK6mZI9lTq9EpQ3SkLEepa5sUAPAHi+QkY
RsPH+IbXuPnlADG9/BDtE8mVf0I/3akPEyq1nHVS5GtvcRg/QwMuCVupIen8mMiAQy9WAHmBwAjE
yFF80jEn7axHwVHtxa91u7qWXTy8rnXON2SUnXCKN4apfELC0zqRZhhG+TpYT/318jD8mneWB/yh
J96jFc8H0DEdZ2OTSi1CQnCstWTP87tx+h2KP89/VPKb6W+K0ouExJ3AsGh0oNXNlqV2+Puq1Ach
kBZVLTuY4QZ2w2nmlfftOOZoPGC4NmUKtbwYr/URiNnfkKLaYebuaom9CLRkr7MXOamHWX3xiZcN
Mv0GLI/QltBV9A/pW7RTAHNDbx1LvUBnqz5BYPgm9fvjcl2cMBbX2qDCvotc9fb8DrO+oIWWJfii
cAOYOnVqxnBZILK4gl9Dul0EWBcz9ysWQPQK5mxwZytU+JqqvgUpN4bxWqjX7dFXK1xdw7T0eSsy
+aGfXAX3N3RGQK73iT69TvIBWiNYiHhIbgF5vslupPu19yBhSIQRSAIEKYYcEoSYT8RrDOgxO3GT
xJ9Eu+XmEpxfY1AP3RaghHYV8WvGcd2ty02kPE4598iTrTuzZtKq3j6acOO1qJPiZkjx/MOwVOUZ
O/A4uUaAkTtSQuTn+MyFoQcuor+B65QmMTQyUDCbBS7UYR0wpIkBA7zWFLRFz39O5kncmKGiaLZU
SxxnOIlzR1gxtJ21nKAOFvSz5kFy9LwxVh6kWxtrVOgUIjGqAK7H+EoMFXYbDB+LV3iVAwYFFO4X
3wT+uA+6Hccs8/NBuAOUdug/QeXo4+eDTpysxhYWSWr25fUQCJ56B2y6LYKkOL/g9giYZx1mwDVk
gIj/7QbdJF9FDy1oCcKoaEwAe+MA0BcfDAiE2LODWoiLbnSMucSec/4ZNW6kfABHgPCOVNNpl2ma
MdWkAWYnZ0YfBoqBszOiDWMFudcDAM/ZVnYk2NijfKeSx2jJK9gDm8MOZOxDvMtMTH65ne5UEI0A
8/hT8a0IoH7pRpDrA5+bM0b76SgnLwP0+yonq13e44K1C+BilSB8AKFixEHqYwv1vDQzBLTeHhdy
7yu7LOjcGarAQeskbvF03rlY6dAHe1Rgr9Q0qcRBBCbym+RjpLHeDZqL+vOhv4sOKPdDJ075pe8w
1WdUTvpt/oWN4hxixvsazNSErgBdUfAI0EEwrGcjSsjtjfc1KbxPhOKUG2tZVyfsgN8K16aIti2V
hWiZ1Bt1i/QVzEoeZACWS8O0QSIWYMgmaL9P+xLjzeqR/5xhHKgPhskGbA4UBpLWrhMQI1DWvAWn
qKM1NYczkjgrFeIBO9cMtKMNnB+61VYYRhFnHdZWGz9mPM0AS1262pZT3iObEdjB2IieHpBKgCHR
N5a+FkPaCjDUYM56LjUXgHgXsugcn2AEdphBHRavsjfY08ctA2NdrWQDtiyJrjrQK0y1DeIq8HkB
IMoxxfQLWcKCSBtP/tTVXs2u1God1DHmRbvvnPxO83Nf8JQL4WF18OC0W0zI29b9+ZPHeuNiie9m
qfiTCXIUAaFH3H48GZhnN+zUJ84fY4AAtAS4V7hjA+xtfbdJ3WBKXscmsAR4wVXWvQTSyTx0ljLH
+KHopnHlcZbIcvztEqkTN7cSpAsBTn97xktu6s8KechPPoR33XR2dMzbpkdujsz20fdVUudNmGqt
jKECaCvGPl9uc63C6C7kYKJXHcQ8s3Q9L+UOLPzmfNdgVG9YLue5wpgUT+qLdSg3y3+ruG7Ovayl
YPOo8YUNUXca0HLkygI1YaSX1ReO/9YSleGNU9OooOJGWiL1rmZOeTAu8KG+BMuGgRHi//Zd3y6x
zcJQah106Lf+uapz9aS46w4zyRCmcHo0jB39yJ94YbouUdUB0EWzRJV6HwhlPxcKid5G2j4Wi+oK
5q1RqK8zqN3alXc4edaIZ29WmBtZVOUkf539DA2G8mUyIQ9RBa+zI/r59/Jyul+BJbvg9SuZJwYM
HCBbJakmTbRk6cB34/UCkeC09vPOcsRi4nw9plcqoJQ0FRU3Bl1iyZuw0WoDJqDJ+dxNEFDq+jxY
FBUqoivvvcWqNxvo5f5jjQoBlSBIcV/AM0df8THhHbag/LvDULZtBHjmZU4zXfe3g7qbGu9fNGxk
xr2I9jXkI0CqDE5l6mBAJKqylhCFRNLWN/whWNHY61FiUTz1iZdSMpM3GRks2OqhjqW/bcbGa4Ss
BCOaBWuj3+/7q+lXDG2/Emx5gXqEpI1+yzmHjFoW5r/e7VGbK1dd0WsQeAS5h6WVBxOFiRHFuc64
mNQeL9pqTKfvAH13uTvFK0Rrsz6rf6gRZirsIUznh/O/h5XIQaQRlFPAt0GUjXyMzfJNcUmgxYUj
mpRHca1s00A2CZIROXLwtLcb7VHWW/e8Teaeb41ScaGxlFVJZ9zeRMOFCAyOmNrGU4U8G7Dn3MuF
8RqDhMv7IqnIMOaNYoUzng2YwXL7e3CUNn4TkEtN9Zf2UAch7xYlX5HO7bYWyXW32Vb0nqBh1eHS
BjJYwUQYqG8F04Zw5F35ZDyAZHpyMZt+MV5Cj9zvOCgq1qP3w3qpNAUCB4vYSFgvxnX24e90CjKP
PIrwJMn36gm4rq90wj6YpLKUpUvSbCXBt6+uCh28GurjImWcMMiMTNttpQ5PanStPPXw1hYS2dUt
KCnAs0qauWD6X/zxUTjMQXsx/IgflD3HZ1kJytY0laBomCkUhRA+O/rtPn0GORjY+sur9QeISu3R
UzxRuuUnf2TwluFIKHxJ0DoC/pQy2+bGaILOm7guMEez2zk9WBjByfhgoGMlu+Iuep2easNB4Xmv
HrlvW9alqqBI+9c+nQ9ZS7bOEUm0ER5PC9jTqkB+LHa5G/sGrtUYzI3hQ3ws0VH6v41wv5Xb4VLv
pql7IMTARSglMF0voH+QhFMnh4FRJP6Xvuy7HSoETnK29LoMO+Qtm0O0AaP6QQJJKcnTfhW902JW
cQBk7wtgI/QygEGWVAw8fYLlCFbSSi1pYOnaUdLBAw/i1ELjxHdWcrIxQj/U67gEdYqJPuAoS641
XmOoghPrmAcDM/6ERhwaOfQTfc7mcehIZR1X2zGK903aOZ0mce4MnhXqHGA+WUm0BSfftAq/Ee6W
VgTLj8KxwuoTG8DToc8EtLTxiYhRL1J51AY8Q2I8LlzRGy6kJwnw/idw6QjfZwetYrtBoaME4xMG
W+wCisb78/7IyvVQs1cguwKJq09FdQ0zPrqyYj+HuAULrvjbbKQ7q1Eu114JzptiburGFHUvYhKz
kZHW4vKvH3PgcrJoN1oLZ0/ZQXtjhfyKzV2IxqRsDEDh2KDZAhamcITKhr4sCKhccspCOz42oG8C
86+T+NrP80tkPtm320ndhWpXa2FqYI2dBwn2w3g172LS+Y9vpz3aBH7WORyLzJC9WS91FQ6yguFr
DT7UeWCE9qKdGIGQxW4CTEe3nduhFtx646OyOlMP8NMx83mwFJ4LUdekOGLSNE+w43Uz3cti70/q
ulfi9LWd/pJg/BnRu/6T0mzHC1i9ScgwvLsrdTCTNcrWSUcUI9ETGWM9XcrxnXQkdUgJ+YZXjmgK
ff+/6tr+vR7eDatUCbKQ66ifiFvVkwDSugYcQSVUZkHDyYs9PB9SqZto7THMMZp/L+H5p9XbsZuh
ACl5IM/Rd4nPuxqYty6GVlQNFQINUycfj8xYocqGqz+2o7Zy+lJzRG2BrJDpGAqYKMvvHI/lmaNu
wGHuQKmoYX0ktwEl18EAO5AIHXqXgGJSLxOOyXi9CqDMw1iW3XwpX90sl3oPYOg8EsAaiPeAWT8t
qH8MY30jgFi5Ci0onYIasEjWUxeiJzWNYHyUVfEA/clrCVJPViJxxHBJ1PuUu29+DRUVS8sCL8aE
3WjB/R13kzM2I0cVgx14378vFRLHVBqrdYLvLnmyK1ZrPVl5BwjpbPTe+W/LWgxiOODURGxboZHi
RbtEGMpF8ys2QAs2dVBTaDkJFCvaYFwV81ISEf58gw5u4nsiSehFDFgMtJqPcjpfpYZ+b1ae2Y68
/J84Iv1pgPZBbQAqLJ8R/9kqmYssIrQSjBGZMWhHP8FBLK7lHXr34JQ6v3usUL61R7mCVUHeMiWu
gJdxs5p+P1rYyKtYNzFCdYjG1K1Ak37eJnM7MdGAZF8E1IWWklLUOlnbkqQgITgTEkBbFiiv9e46
v5w3xHSNjSHq1LcQtJuHEYbKMPLH9QWK7ZztY179KKr8sxbqYPdQ3bPKBHEs31cQegC72+MAAi+U
Hkn/BkXz9jECpVWN0tm/6NQz4zaAD5YBkTwVsu/UTazO7dy8pVIEN4Pn8KLasQ+BDUc7gF3bMSFJ
tj+/p8ze3NYkdfX21ZwuISmz5vv82nwUH0DknOjONaoaQe+oR+G6dBY3Q2Pdiw+5A1WKjrfprOCy
/QnUjVwl6TDI0tshCW/CG1RC/by0Q5c0RWUXm90HAhcgzK05UFcWFLv7QiFRAHT4TnhAARuqEIBV
Ti5Iyyrg4y0uxxcL/ozc4z2MkqO0iTxdHjZLWMKmrNf2YgFOabWTExXXFgYQ+rXM7BYaGVbWQ66T
AyxgbbJiQm0IAEQUfgkpwNb02KNCphJMT9WY8nxs02REmaeMmxg4/WqseUklyWboyAdRTUXHo0Q0
P7Hfi8KoZkqIsiGAskfScIUumUdarh3vMmbFH1A2EZ0rCzLVdPl1NIRcMBJMi+QnQ3JLgDK8HCgb
qOj8Bs7OfIXvkqmffzHCxtrTrWUqIFWT2Cf6jLsKrC+n1V9d8Vd5FXnJhWqLrzoeZEHmZ7yGDysK
bo1SIapAhWMELw/8tqidzAIV63R9PiawsqutBeoS6VUtL7URn24ETy6aVqNoOb14E0ESUpgXzn3P
+nqYXsbwMxQZVJGGZGE8Ngw7Hcba2riJ9Bk8TrKfQwsO/KMR56ZibR1EBAzonRo6ethUoClUKRNB
kgq5pRCk6/lvEfz057eOGcENBYL0kHfFQKpIXGZzwqtMF8IuhwnNXhUn2UlHkNvb62EBP4BNeAO/
VCveWqRiSkN40qIIFheI1ASmagNkigpf+kjQO2ppx4dmx1kk62xvTVLXVN0bWpFlMDnH4wmicHbV
ScGgRJ6u3har9lhryt4MwWj6hWlqNJM220tFMaFYBHEii+3dcl/tSFYFqYEKpX9beqpuYpcAiCB4
czJ3ZrX/F7cG68hvfwDlQiBQAiVagR/Qed2j7Kje9Mu6HO1iD4SmDeoEN/I1znFkm8QQJxgpDc2k
YRfDFA9hS3YbYtiQgjwUg2RLKucNwTyGhKzlrxHqzLfD2IPOCkb08DpZ7wFrttVuL0MN4bzv8BZD
nY88tvRhIEcwBWQWhuZWO4wQ0DhvhRXBcNH+sxrqTCiRImsdGV5oosZZButGlXUIUCzgV/qdNMF5
Y8xMYmuNOg6zCHyTrr2NSqiH8ABd78wlRXZSKupvGyh/2LwjyNtG6hyAYnGZJTIeoixPSn1QKlTf
uBcrM1xiIENGIi2pMl1FKFMj1WTieH+6Xm+olR/WpYEUCYWxb8sP4edXdnJjkbpQy3WpwSkHi50H
eSj5O7rhzmir4EKzuxNeMzf8qgyzHoQm+D+rpO5TEfwBYvxnlevzjMkobz1BQW09opdKOF9b0Ed/
Tz1uo4L8XTpB2tqlTlyMVoEiEruaPXntz+Eh9nHNeuXlcA21iJ3KecHzPiZ18OIOJJUL2dq1MHwo
Y7lFzMGHMGvRBEiFGTrUgYAQ+3j3DU2pgJcSJnp38MID9jI8iBfFTXfTX0cHMNI4swcGaxNqQUd5
Z+15VUTmW2b7A6g1TiCy1zIBp0LYgQAO4orKEVzo1Y2BJ9ST4OR4SCmOeuqu0mPhQtJKv+TJu8vM
r4o7SgTQEARYNMC0kiYhGchPmBzhajEcAe2YE4CmJRxK3yd78Vl8lb4Nv4ynP6BPyQMxe3rDIwBg
5yGb30FFQKsv+wlzloQAYHaBNXObi9iFxp/X7MvD9MTtNpLX0idv3tijYmCDCkNazFi3GtR71VF2
5p7A3MUTH6vMjH0bU1TsGwpDrAoyKhlboIZt9fQuUYYOpHl/KeX+v6Vi5pHZGKLu+ryOwLhLvmWP
HlSJF1sahZyLirMWutuVC/nfzxQOD6p239aY59D3nKhKfueZb0MPfWaWWIFwEr6wYAoofsmv0YZO
vD8jhDJaeNfylRGQo1FgJnz8yjg15s7+ORL0NKgOjqp8JgCS5DG5XN3kqOyKIMtsEHw72akE3aHT
HuQjJoJuZ07qxL6aN7ap4J7WK4gOkTDa8T68ae8J607mvHZ4FsIqKSvw0nHeB6ViYFtGooF0AGFW
30vlxTg/DNKP89+T45b0aKgVhqu0kidGJ1TTGhQmaN7BF15FPNYZ3lqoGJKsktjKhCFhFi9Ns7UL
BYIdN+cXw/5CUAoGgQ9a55/Gqro57AeU3JB4fhu88QRWFHwj8oBpYheOATg67xPxTNKjVdEM0HFF
6CXEQw319lOObM101aviHgI7txB/9L9mEqhX3IoiaiH0RFWlx1OJyiUJx4oP6H+g3ErqX9Q/Kk0g
wRFs6Hhy9pb5ATdWKWcUO/nve7d3zRsFOgwrIWPyC6dx4+/JfXUP+CYfA8/0z41V8qs2T+BW6htN
a7G9aPPfZmp21Wm8kRyeCcozhT4rI4N45gp1iLW7LIoHztYxn7ibRVD3WTzmoJIi91n2aB66oH/q
XLBmnAqfi+fjfSTqOoOWFOZDSPkKGtRArPwWoe10C9aztxLWAOhOh/KVvPta/rlZIXW7AZg9y6hd
kQKd+ru/JvYIZnHU7dSuHT5M8vw6MXz70S30pVYXwBYxT6gNmQ+NnCM0a8BcqScu59sxvcPCVLcs
QpkeEMmPlqxJjIyBPI7UQM5tkOKA6PaOMCqoPtqfUBK0+R1sdlDZGKWeLoSGOrLIZxQDM5BccLtg
hr19SpwVA00Tmr4X5lcy+o1F6m4ToU9QdDL5gFMXGNVP0+id/7iTZKc3R7lJS02p+j++We8zvKUh
ROikGFxAw8C4KU1XPsm7Yccxy0yiNyujIoisafOqkZWR+k5S2APKx+ViS2RQwokPIfSGv7ZSTbVM
vAQxH0qdBsK7Jg0GTPYA6oGmz1Ggp4dWHYByzvrLlJz4hncpkIP9KS2z/jGpUAciXGvokRKP6Vql
vVrN4jil866uoWAOWdHOlEpf7CZOG4D93N1YpQ5HaoxiVXfE6m/Q9mO2ELSfdgW5NLfzc7yKoN6C
BpCLTg/3OiJH4NyCqSMS6fW6KuRcks+KYQVHTwPy5CUcD1bqWj85bkRugXP2qANi9TMmfMlSwZwN
Jp/RyR5HF0pYSDB0KAq6yeqXtyBmf1A4aSc7AL1/WerYyDnoWeFLcCaIhw1qBLU0DsEbM5huviJ1
QiJDz7S3rziaD40MRUaQAi+cuhbPBnXJam0ogSgfq0DV3MmNlwka8CkAFee/Em+vqIu2zkFbnpGP
ZIUmFAsXO+1fz1vgrYO6YNGZLlOBPH+gU2u35jcTBL0xb5iD52tU/BBTSCaupJqjqO1OqSo/jAZ3
CAVfaG7PL4e1Yeh1obpJNGc+TcnnkyFNI0mY0ThxKulUoVd63gIT7o4YiEYJuOygh0MtJizXTi/J
YpZDdCt7CYgg1bv0kiBrLFfw/5s1etpvWpWkksiTaerW/nmCaGaVzC9dAXJpbXJAPQfVYsAXgG0R
ZO02MSUIppspD3dC1H0+RYvNoukB9jHqlCh8+xnQKPPL++WywSxD9Zvk6xB43Q/QWEWHRXeLx7UA
v58EKiPos91hhl/D6AMIsxDLkFmrFoiVdloLJT2ABRuIo2Fcwol3qDodeBUvpi+8fyiDiqip3tZF
Sn5zMQ5OmBzkJfc4X4dnggqiUa3lWUlK6WQUQXITT4LKDRZG5pXlY3irA1P6dN4mOfJ03N5+CfKT
NllHWK9SDs0blA8B1QVGbnoKIzCShiGY0AoFepoirwnJzN62Jql4quT/+/i9X3yvLlV839gXX9CN
dDoMIPAfScwCHWaETVDxa6RkSllU9WiNhwZjPGogoVYJcYWdcYGRIfgQbt9Ac8/vKXMAdWuPiubg
3AgjqYA9MJIvZPi931XfMMbS28OzFZimrX0HgXzk8F84LA/aWqYivLwMQtMTRJeeJVelBgoDgdeq
4JmgQnzeG2WcTjgHCeh3J/lOnC1elGIF+O0q6JjYhsaYqiRKQXbTnp+j23VEmkhqFeJ1B8uqM38n
XFW8yXWOYbpEiJlEMYwWGO5aHQrcnQrlH/QBreRGFe/OOwmLroDonv3PKelKYRerYaHNsGVeaM8p
UE63oH7xylN8Gt3ZhVqCcoz9eifdQC7kELeopa+ms5xyzLTz+VtZ9zboYAjVjoybiEYCdv0AMa8Y
Dw1IFjx2l5BcvYqvUKkB3OK1u68PxVV3zDihh3n1bY1SsQf8x0uyoFgKfRMV2GCxwzC4dcKceArx
wfjJivWrXGjBndcCnqgp2bdWSO6Vft6f/xLs8LBZPBUeFHlqi4p4dPE4eYZfBbhy3GwvORqgLHx6
BN5eU9GhraCjpqfY2hH93zAM/aFqB3tKYk4YYoV2gHR0EE8A3wnG7I+h3bCSsLFyRKFlfoFcejC2
3lAJroinK+iBnfObyFwURiNMjKyguPjm7Zt7ZBmTRojeAk8NCZ9LyKEXxfN5E8yelwWgKlqkyJNw
eD4uKATz+JSF+E7k3QjF+g6VdeQFIv4BqnVg94oT/MMJj7GXZl59wXtEMiPfxj7lr+sozJlVIbiK
40OLOYUpfDm/QhYbKpb2vkLKE4W+HOUshYXWjW5rEHV3NnT/MMKGte1HDak02noJqBPA8OhqUPDg
fEX2kYTioSID5KWioPNxi8U8DceQIIT+0MljY2eAA3tbOaRHaHbwciqm12zMUXfJrBB6UBMuWkQ3
YvZYDRNaSz84m0rcgk5xAAOUdIA9ZdBsUZtaQ9QjSgg6rnehNkayjQwMPzM66xhj/ZUHFqc3yxzL
2xqkDnhep7GRrW9fsXczqN79rL51D23oAjmjolVX7btr0ZZ/WAqQGTt+0Z29q+8Lpj5ir1tRtnRY
sITBJE0PhvnZinjBm7mrkLtA5xX1RTDcfPSUMSoRWjQcRgJYGO9jJ7oB4agj3OQ7jHUExv35r8hc
E3gjQQing06MxnqtkHrXGhClgXtKsA1lJ+R3a8e7/mVmyNxYob7cEAJcVclYlHqhvMb37X5+JlBD
+SD+Nq7UA3SF/BR8TRCM/25CYfLRVByQgDf7FaxbNZfghhlvNr+G+o5hXPRrZWDN4WyBrqkmMs31
EJzfWJ4R6giqQ5YMKri5UXl4QdRW4p/n/z7vw1G5HJqCI6Dk2NKkT1xVv+tRXJwggPgVK5CWA+M3
OLVo3FY4rqbairBSj3UL9WzJ7KCWOS1m7+TQY+NxfzIre6BAgHaxBqYj1Cs/er+eytqak5QhBddU
dKuCMBDJvS85uk/IAmuEZ17ZlJmbbkxS709owJYl1oVY2Ty2CB258NwuhD955uwl84G2XRx1z0Is
VUzBtgS6lSsg493qkKJph+W5mEEFI7YDkS+OScbaTIQQXdMhuQsMM+Uk6myOYk1YHXpFue2rDDBt
UEXHs2OKKw/CzAhcBL6MBiiGNzA3Ta2ut4RIEIho6P+uuBbTFKB1GFyM3QF3/5U0Fzo+4KlCfedt
FPajr4BAAfKNMRanX+hgoteO4R6S5AiVIDSYMI1+/iSwHp8mMggkYmC/RXCm/ESc+6nOZpj7H5JM
woBW+Gh5vSc5si0/hSYaT47c8Xl6GOHzg2lqawexniE4ileEYidSoB8gNP9DEO0qMPe1ZmMS5148
Za/5QextbmuPLIu65T/YJnFuk4BmbVnXxYJlEzIwCCcRGLyKrCneTSU0TbiZEiNufrBH4t7GXtcB
lAsacQIpqx77+8zrGjsCINhZXkGEvdxjjaEzGM75r8vKgT+YpW4o0ErWFuSFQVl4lA/rvXJMDsal
9mP9oV6/MQ04kE4tXoarxA299pW7y4xWLZo2oH8B2YCogev246ojcBqWS41dXo3JaZSrvIDoSQEx
QYwiRukxGhtbxERPzONDYu72u126f6N0UaylxKmtEnXl+ncrP3E2lkTsT/6zsUBF9KYWlDocsbHp
ydpB0tCJHeXJulwDwNcBacNXBkM2wc/g0O6sUxu5Ai9vZFyV281VqJM7C506xIRRWg3U36liV2sw
azs9uzYnW3eVQ+lBY26pJXvZ8TCurDewCQydiNciqOCgIvnxw2ai3jeVhE+HEZlb4JZeSI86Q1AU
ZUAyY4+X+TMj/sYenXa0MjRQib0w+ZUpGgD1L2J5Pde8m4XpOAZkO6GuDkQ3XV4vQAOgtSOivQqB
yAVdlV7mXSjE5z95zruJTzV1MFDoMpljU4PwIIPB8655CF0ViNbQBo9LUF4SLS5lXz7kB96BZG7j
xjbttTm+27Qi4pYZNLtbDM/JoZ8C8Fg2nMjD9pCNKco763YcqpkweUe/lSszgL6JgxEAzAID0IZZ
7kPHS3g4n47O6fTYqAtUNwAq7TCTL0Dkvb07f+h5u0d+wSaGz7o2gDsCX66eJzsRU0dH9FRQ9Q55
Mg28tVC3xSTEtWb1sGTMZdCtyvdME1r7/GrYd8PmC1F3g2Xi8/SECGz0p8cY2mzXqRu74t3gQuf6
Kfkp/bYuSHYKENRLG/BONNdBqBBiaXqbjCHWSPh3CAwWINgnwiKHup6fB+rt+eUytxQxC8yyb90E
KtnIihlCI2TcNxkSd1KQUekc92Bl+SjPvpug/KNcwlEzZgRk+UYP+n3+Ku36Y+utTnE9XoJe519o
pfFWRTlKIwvWLKQwqciQwpFnsP11+/MbR0Lrp3i1WRXlJl2k6P0ArK09rmX5NHWlDhXwMHLiwgBX
fVHHT2pTyZ6Y6A2Xo4kEiXO2KR/JFmhB9gWWh8F5cAKDTsDrj7VHuL0El0unxrNGXTK6ONYJ8mRi
DVy4J1R+7vIj0I573OE9t5jFejd9cBcqORrKyEyn8W1xkj/u1/0IaXKPvCwkZ/q5gmmXFyKZVw9e
n1Ak1VAUoZ+hC3QKTYUMFMvR6g3ZY6lE9qQ/leDobglMe/gxzionzDCzlI1NsumboDlpU1G0Co75
aPzI1YdJu415wBmeCeporwLoCswC3603fpjTxbhe1LzOPvuZtFkGdbbBFgRGAhk2tGlC9T1TZzsL
hzgIo+Yu7MTLORV8tRCDRTQdda12sabvIAq8jyv9tp2018lKLlGI4KBZmDfS5ldRx1+P+zkWCV2k
bBleo7UOoHyggQGDc8qrYbzV/z+fxXfnoeJAm6899NzhruudUFw16V6XAsWHgDRg29HeghK4ZssD
aHo9Mvj6mt1DjeBfTPayI977z6BCQtwYRhkN+BllfDmqxg5NIU5izdxUS7RQqIE27yeCzEiZQc1N
RL7CSi12ZmZFwdgI7UXWN8OhGkSRg/vi2aPCjilFUxdF5COWr40wg6PkZ50CaUoU6P+Pqnqkt/PP
uqh4A4lyUxtLPIrEFTLVTf8kS+PsqRU4KBRUY5UMRbcE+IjzViXmS8kCmxeZuVU/TZuHJVoYEylL
/oGWJV72S/1J+G7E3foVEnlSZAbvFnpLYE+n1pjpodb9ee9K9h8yceVCuu0x3Y6c4kK+5ayNRBb6
TGzM0XD10JB7XV+xpaQ4NO6jeE90FQhpuigSmgJIC3v/0SSVwkPA16o18qKXL3q33RPxTAHQFuFC
AjNC4n+BOA+oHXDOSirUQRFGPobvRp5L1NexQj0/VEr7kqyvUEn90j5urFBHoNTURDeISidQTQL4
NbAqvCZRjV1BcNH85JNqkp/96cOpFhlqh4zlp9H2Yh4noZLImWv1W3A/BWKk78Dfuk+1wTPaqvnC
LSht7FHXR9cKWjgQCnhd1n4NbfXLbMLfZVpwQonMiiWYCQXbAjhoodRC+X+nZ1BvWt8O2+i291nr
jMWDpDryr4KIut5CwsHJd0kBMMv8S8U76Sa1HAjMarbymPk9AAyc488K15sfRFdiZnkF5zq5NZIE
FD6F1GY2sJOpf/5UsJdtQm8Eb3Ysn/LSDLCVViM9cvS10eg8FdLPlUze1JwUn+U2MhSGwC0OOkkY
+3ga2g4fciYVSwkt1Vys3Bk0BWkz+dEguUvLKxUwNg8oP/C7wSQ6km9PqE3uJAxVuZQkYrdufyIl
ptSdwRFK+F9kd0YB0eVl3GQB1Ln4YJH2037NzZbU8ruyvh6M4XlMxMtGK+7Pfy+eGWofO6vQR53w
EmnZtyq+nzXTjkH/ed4I64X5YTHEazbbNy0QGIgJr0oLhExUHfEk82M3f9JaHxo/ipMe9P877v+D
RcoPo0FeZpOsK69fVLG2I27niucSVKRU5XGIOg0uURESE+lHNHP7OQwnxyIM5AmIFThMVDrdV1o/
9z22rXcJFjzx1JdbM4UyfQ/AfXokEoOKnf2IA87nYiQKH+xSvteHBNRMfE8TQB1X+kWg36+gGfJ7
oGp4MzbsfXxfJOWBabxUZlbC2KootlnfhyKP+pxpQTbBfIP7E7+bCsVWrU96WMMXqsGwzThy0Wt0
OFsms47ruw0agKYXYwSM9l8Pl0DoG0WO4QEChQdyBMkWl2OPke9Y8sYelXz0lSjJOcl3Wje7TF+k
XXxnOctzeQnBsxvrmouM5K2P/P/mBIcoPVRthPURxmIwfF29iS3dyX7lp794r2POB6P9PhQwrqQI
xP9CXFLCc2rwsgB2RNrsH/kJm/Xki1KJBVkPmPcfCQMNmaZM7oWLf0dAw1sR5eRDY0WNquNz5dHi
dglwyEPHuXmZkVzRQF2FpwVAcdQXWqNCbYQGKxKUcl+U874RstMSqxwzLKgT0DjvdqigNOqFLskZ
7BB1KHIVFsld6pMu5eotoS/eWweEKCiZWSdeqCAh9dOduDFNfTSxn9AAIZxLUMMZFSTCKhTWJ82Y
8l1kgp/rsIirYjlCoekvSlrKnHkS1gMKlHPQrMQEFOal6eRGi9XWSlO8R8UDWXh5RaYBm1N8XHZc
rgCmxxBqcABnwHJHUz5l+aTXGTie0aYc37YZfLPFNzJtReQhU7DoXPGCCtOD0BokyEOIe9D9EK1e
03YaSEyJO7fWDjXkoC1IMZ0PXTwrVOSaJkjFZURRVupKRxd+5+u3eB15VxgjDwUg9n0t1GlIgDnU
9Abko+GDAc7nFiONYHxKQG+RXceXpJ+euckdbwdZ3HUwC0EPE09s5KXUOQdFbyMXRAavX1LQsRSy
Yet1+P9I+67tuo1s21/p4Xf0RSoUcMZxPyDsxJxESi8YFEUh51TA199ZtK+1dxFjl9v3od3tpsSF
SiuvOa9B9uzrikH9wSCRy4rlKu+dy9II/fN7u/44j+QLjlaW6n03YxwdJa2I+Zm1yR9ruKl7oJmg
6GNchw8avVhQyAftT34lC1FX7+yRdMHp0ioamhpBhlFJShetSZ6eEMntWX+DNtocgaINJuRPxSXF
bOKmw7tIYoCGOJvoAODn6Y3ziCDmlniRa22V4PikKqCA0UeNVpBTM1E27dDMGV78fMgSj264ohte
OF44u5L3/63lNk/ECcenNQ3YFjglbLqvro3Raw68T0BBV7PZAZQkQg27nILuQobIsnpwR8sUDs6u
DLQocVrYbl6uFQ1j9rasfWf12R+JENxlezE7LW6RLYkZ8ATMOo521kI7f+4mWaJLthrB36NpPVZ6
itWwGoHudEWGWXILJYsRs02gRFbiESGNq89fl+QRWeeskAFLyO4eERRllS3OUPC7Z16pwDhHX8zV
W/9zBsSpvCtGtiBBXZIYWAEjz2WVqnpB9NfIAhoIIxLfYa1N8/h+iy1cdBynseCcda0/B+jpPRSF
nz5qJDAutZ3tpz95l22zH26WgBw63XWukBgJwIgWlPDOfFnlcw2I6OR7+E068gKHrFIjMFjxAKuC
Qswu2+GAdMKm8EaPtS7FiP+I7+k9tFBDp256UOG+RADckLNqrV1aACCDNAKsiIYhZhhaFb3HlcGf
PiiBqqnyO1uXBCkyEcJqp15XzIxPU5GiRJnyKXaMfyJBNwm61zToTNFxzxMA1xEb52v3ob+oryyV
xsRrsSm0vwMqKSBhIvtzemSK5RSNyR+38/DHzEe742T0KTircslqVtUxPwpqg54LuCSC9q8BVFmh
LZ1fD/2ndWdvESjs3hNPfZve7BstyDZW5MqMKNdOopN7LFSwAVNMTDo3EApM2B2HiOKQDPlB5kuv
XoajtQn76DhG1/UTxJjLFGS2jkaNTLJ/q0rlyF0Xti+KdKdGTxzum2rcR2n0omnZdRMpbxKnx1jZ
seOIRNgxxeg4UzXkcLICCxPFlmfvR+RXzU0ZVDd6JccFWdu9Y5HC7qXU6VOl4LXUDXlRY4++NNcW
koL2HlPAuZdaG1MuVLZOwYTWbaOl5QyhqHHMLgHZFc9AKt/4PES1kRep1/pSTkI9wZBGUzyprcID
AgxgGBs01u2Wi/bZuB7LQ/fCkYpLvAFwVm+LixGZ0H+UuPl1gcSUdYW+sG7g3nRTmrdLme+yTgbt
vW5lj2QIVtZIrGEJefqJN4SPaJIKMMIM5Kvsa3oYdobEcVjrTDneUrFV0FQ7Uo0fmVBrN+l7Eyol
90O/SH0K6r/Iry41DLfKwZUkF1YMJ5kWhUQZsJVZ3V31Nt33ji1DKVj1zY9Vl3BBZxJaYVtBpwCZ
/c4M2E7f81669iBvql+9m8eyhLuJxuw/ce55MRNgBfRxQP9w52Ugg0kfsqs+A2c1rHhgL5umBiWM
LNZb025HHyBeTkwtjAblnWFjBuabdvHjxAIwrKxxeC3ncSxGuJ+MLTEb+J6Gevo2kyioNYBvJsW+
bJzGHetik+qZJOxZuyzHMgVvMLPSDtk+LA1t/yNQNqc+A0q3NS2y4cO1iSt4O39ZWPFaYiyCxdOC
1Y0b1QOHn4rmnumwvGibEnQCE/gRniOg7mW3I6axtjIMHdk6+c+P3L8SPYphMUM6GRu/WBqvCCUe
77oEFKlUAxzNhoiyNE52nCoEDhEIKTH/gbr+UgfnzR+3bp/9hV8ihMNCP64ZLxSLUMh926ceyxrA
3MZ+nMsAxVaTpgDF/2s13EAd7ZeupSAD4IwuCUXBuwhQwlHd9LkO6lct0NHdnKkSfSlbnHBCdqtg
5JFnwZxMi9xoKTXXNiLgdbfVwUiX9/NbKV2g4LGUhWLDu/y4jultvYmCwouxox6AEIN5NxculXS4
rLuY6MXQQbWGSV8R8Etf9AQPGhKNm9G3D8M2BuxOAV7HKnV5swQin23XgVFCstLVjT2SK6gVzSgU
U1N48wLGPZRdvVcAAFa8h5cczWG8ngFerErpJFd1GQFYiqmroIA1hNOcxswaJ97ASI2idfOmfxv6
HJm4pvxOoll144zcoLK7+ydrBZ2DiiKaDlhBwVkbykLvMk3lbjygjaCkPXJhKfc84794AGm+m5sA
gUqYejIne62z0DGORAsWsSJKtyBdjqwHmBfAiZqgF6bc0Gv1Vn1LmQ8H6iAHQ5BKFWxj1cXUqacZ
fpt+qS6e9UXb8c6UeAlG29PfZp/zk8qKNuu6/NdaTRGqa+rycTTQYMC32XC2VuPp2kf1EFQhl2G0
zXclc8fCny6b2+VJTr24qmwt9AOguYp/h/B6rcGxsXIoi16JNrZ+P0aV5Nl8FFE+KVsLPL+mCmgh
S8w+dhmoe0IDpDN8Rmu4xpPJUGH2iwhFB1fN/MryHOgLBm2oRV7/jukaq/LraK9f/CPjBaIG6AzA
SX9qIW1MJYnKGJ+CvjEvy+YNLbq78y9nNRQ9EiGYlhnoKyTkk4vmtrru0N9kbAH+KR2XXfXBjSM5
gl1hrT2YOcMD5QFc7hvPmMfKsI3dHjBvCKokFnPVCT+WJ+ihsGR5ohG8D36KFchOW9f8wt1w41t6
PV2O98nwNxzGVZV7tErherJcMdR8hC7IlfAhokDtQUr0PhswEjprROaMy6Txnx/ZatBQj3Y/4nrk
KmiYEo19CSdMX6cq0Gyy8eX8RVnXOKALMcFqR/E4BI1TZ0aJPMnCd1TbNIvbJWB9YLsexSsML/Z3
BsOYtdSIccX96TX+kirS2HYli5HQglRk5++7+7BxK6/yjKvwloLFtr0G/ZQFYMK/kRni5vGcZMF8
1nYNFWRD16X7fl/6QLHwR9fYmpvqRvbOP7JM52QJr1BjAGMEpQz3kZk/7pvt4LGNA/B208uCwUYf
PjvEO4BpZLyqtaGB5fKMQH8ls2br6uCvQxZTlCYpxzyl+JAci+4wTJ/trc3fAF3lCzq3YOF5st5C
2WXEsfboFtI5ilgH3AdUQ/bWDnlg2bLW+qnhFPxal/AwE1ZPXVdBHu9tWC7TGBlwOJwefa62EWZR
6bZ5RPwR116o+8goPQzwgKXskOvR89FnCC92MqOhj1p8Rr6Pf9QbhugVo82AS/obpEyyLRZcolDB
+JmZfGj24rrASx02A5CkdVd1c4yJn9cOfP/E8zSBXW1iyBS+n5iy1YwGBF58dsSZAcOHQdAbqoce
qdXKPS9o1X8/liS4WwNLU6t0cEPRkHtJ0RoDeFnb7wPWbXjWXp4iW9OyxwIFvac2rZksvFNKd5TD
FKIcyfSNOs0by5ShAklEWYJ7ZS6R1VUDzAfNkoOaoC5hvZfpHc3+Sa/j0ZrEmLUzWKwrIzaRF2km
xJSA6EFr6oONoUiLWw9MT8mcR9niBB2HqRQO84rIQDHvZ5V6nYnuEvMrqWTdB2sm43hxgquRZoaB
Ij3fxTDcNyUGPTHqDabOLsHK9MiXXMg1l5Rfe8wuYJQVkTOexpEVThdzilgKz4YPtxs+ufjg7ONx
R+iO9+pzeiXbyVVTfCxSUCOlms5wJ3B8nDJlxN3fLxwmAezEHGR5AEDWRqZBZasUtEnRq+Xs2PzZ
qY1XFmj+dWQx3KoO4QV/xyLowxUvpV62edkocGc6XjcEQnvPyQ85Fren+5i2+S4PJ1YVMrgAAYtl
myj/i9VK+BbdDIL1Pw6v5b3wPKPobM1x22+liWium061JCUGBzmEE4V8tBilqmFDpiXDzewC5cYG
0wTISb9w5bx8t742fgbyVbf4QcBfjkSL7ARXXOJT6YLmpAXtqtpBaxVPpd5wwrDGY8/ZgTccoQr7
Sp7k4HWfH/2pTEF5Ur3pOqvmLqoFWKf+MV7eamAsap0UVPnzBT2RJIamqd30wE3B6no/vItNUM41
W9s3tul1OHjcMqC2LDF6K0HNqUzBRbT10NYKvqPhVQJ82AVEHrk7IAHwD8vHp9IEBWonpJ4T3uPa
hJdxlW0TMknIz1aM66kIQXUCN8NhCV/QdFBumns+Jgw810D7qQXctEqBOj4/+VN5/FCPdGeck65p
uTxzi4EF4rgamgS4HwiCGfXNOHBEh/BaJnbtUjqmaWig6Lapowq6zM4Kx+xmXMohtzdMNb1B1TzH
/MqyL/+1bQC2AQc11YD1B45lwTZkarUMGF9E1IvZr7vkmjsr5TPwVuIv+htIQDGyJ8PcXj3DY5mC
cTBoN1QVfwhpBaIbBqQxHrsAga+dfBYAVXXj+OeXubqfR6sU9jOJWmcyeAYM0xy+UThupcwY2X9X
FlnEu3ZfjtcmqrB6QPcSvy+5dc/UewXp2rmU2KE1RXIsQ1BZBSAjqoKjX8zddyVu3Mz5en671hfh
6DY1TYTSYgeF3vRN0sQoGLD0WwSceXMuQbm9PS9kfRW/hAgvq4qjpssaCOkGxW2Swi37b/9/EoS7
rSbMLpYCd5tWj0kLlj8ZpqRsCcJF1pWpXnRuLcuZ7OK03M9zLlF4sqMQbi4QqMD/C+4IzEo1u6LP
9/bY+W1vSK7UR9ZbMPwWoMph+9HNAi9RMBRot8uMXIePyGtgKCN6y46AeKq6a0C4M3rg0+78/tnY
We/5DefuJFvDo1/gPwa4HhdGUG+p39QeTFtQysY4V7YZ3waMcxC1qmDVFPYAGOPEQHMFXi/A8zMD
tiuUdXSuKIgTEcKzZXPK0lpF2AtN4SlLc4hUx7VnC6NwkhntlewtwmsQo4KpEey2pjg0hga3ObWi
ikMfhnfpbXc/X9Hn3AiMZ/ZQbc09L7iU32pvHP3sK7JmCx/s6iTx1cq1AusfDho2hmigmj41a0my
qBhOwtOIMI3SZ3WQVz8Jy/3zD3B1rcdihG2tm6IZes7czcMA3fZt6nfXmOZ8J8/VFeCY98UlZzOb
Hmxgeg2u9pq8zLtKsta1sz3+CEFdjgkDLAWPtlrgMIVO605Vs4kyfccSXbLgNQ8WAJOYOFYBoQZv
TlA5ibnY4cjVf7rPrnlqnr8V4D4dMOGMlooYqPy1RObq8o5ECkpoieemMhQsj2E8L+b1q10KyKfY
kAwe8LMSNQTw7gAKp4P/GTiJp1cm7Fg/hDwQmXpQYEXKfAGIdz7BaufAX9KDLkXdMKX3568Qv4jn
pHLdcOx/KY3axrzAoKThY23VV2E4ZqiSOUGsOgeVD8+cF7j6Mo6WKZxgjwgM4A3QBEb6agIuW6m2
bBwlQtbvCQWoH6qtcL7ESLK2tZzQBVKU3QC0/uhium7u0gdeIGM/qx/dQ/kuaxVZickxsXQkU/DO
c00bR5PruCpI91OQ7Mx6s+wcrw26y+kxU0F5LcsD8NP5dHpHIoU7U6loHy5B8OQqvbMpcusyjG2J
5Vo9Lw46bqsc11nsZcrmKg8Zz9PWw2EmtxOoAzPJzZeJEFZhOm22VHzjxqn01BQEeKTbWExShV/f
q18LEW66OoMuM4nwjkuwJtUIN4rBO3+1VwYz+A34JUK426TTKzXkCyE3nPqzODRP4M/wOcrMsuX8
SeZl8lZ7ji+jtF3VHUeCBR3l1ONomSAUcsfkkg0Xg/0V6EB+gXJlTJ/bsJAslGv0z9fu1zoF6zbN
JJkiXiA1x/7RjvO7qYSbbFSZrxn11yiPvudzEbSqPfjnd1jUxRQI0ZjLNjBqD/OKFNGpttKWYmhy
s+Ukgfl3PW4BAj/aP0sgtnt2U8lA1cQb8yHNRFIPIB5A1BBjN9YAa9Fi6NFQ9UG5xGPrDwj2Won5
XJWChnCkzTF1/klVqVPVFrGOziFmNKpXsWK4iRJ7kHR7iW+MrwU8cBraTAhBX4bgf1aoaPfdlICJ
Ph2vhqXwo/Z60pbgvz+fYymCCjSbIrTVElLCKtk5eGdKr/umFvtl9HBekngFxfUIOgMgsQi4e0jq
dMXVkhwAyZcRVXahg0wTs3Z2vdV+nBcp20J+kEemEm1sTc86iFTrzrVo6+r1SzZ9OS9k7TYc76Bw
wx1jLqymhpA0KTyDoAqYyAb11x6RrgF6Fm4U8qyiD4USrtEbMURE8VXfOweaha5jl/6k5RLbIZPE
f360Y6kyFolRQFJYW1uW0UOvLZE7duQ105gkGF09naNVCTqpqOlgl1xWXpC9mebfHIW8oAdXcsNX
z8fEzuk6ehqh7k+XVBSDUaNdOQUkBc2CdtGSp5Qs6t35W4AxB/yeYxX7cb8p+FEtALkiQSXc78Su
EmLqMe6BjoDG02etONQWye/rWk2fzaptHts0Sn8qi6J8U7skvKlAUZZ6xAxZFMSTVf7QzCl+aZ3Z
ywslYEtWvTtZV2p+W0woEyRA03EB+JbVXtnGM5DJSBf37z1JAVtdYjcHt+kMkmBApgB7F1p889iJ
DEBIdKmau4WphePgRlWpDKCDntsUPn+z6PlXrVpGsknDcHrtSnvRXVYmuuJRzVnoPWn7ZblZqqou
XqJsSslrlDoJ+k1KqrSTV1RJ9z13VDvyZn1KOt8OCQnK3MRw11KzyPSWdpjZZkZFbna7GuVIL5kZ
Q2OnFc832dilX5wuGrAmsGZZF8ugRKnr1KmJwcF6IddNx+HGJ8WO3HlkmPupLT27ClOkAFnnLM5e
D60pwYizRgfIWobaT1pAl3qTjq6g/QI+uyxgNWDHN6q1TOCPpbCygV5EPRgv4F20F12RVY80iul7
y9oh9YqosBR3tpQG1eXQgCXYspzGg5eUTcHCyE2iOlKQP64ize7vR7ULM/3SYUMO5dKkLQBS96ya
OsDKIJWUtI7bZgqLC2+OKA4VxGehhab5LOyUG+DJZVC4SsG062nuBuDRGBj2ugGOfGO5bGGs3TmD
AuiwukOy4zbUpo7V/lyYnfmN91zlXxBgDWF0wYY6ImAmtOOWYKdZ2rIg1Jy87dzQiOplrzhLeNMO
05JsbaNLzL2qZBaSTEqk/RjHXjOAQJdM1Q6IuFl5Z5LCRvW5RAne51Vix+9pPoeVG6ktYPrzqtZ/
0i7OAysnZrVVa6cA+aRVxeUVRS4RyeDW1m3Mq7FlmtlL1oxFoQea4rROA9Bd1iy3imqP5Q6QNXS5
GzOzUKIrK2W2/sOuuq6EfQAHota72TTkpm/pGligDkNnjY+zDv6Jy7iekh+IfRrkYAaFKF7R1d2d
QcOp2CxtlZtXsVJq1hX8kyYHjjNV5o2qMWjRxHxTQgDt0ByAPmUyp695uKCsEnfMCSrAEFkXtuL0
dkCrWRkvQ1uZwR/HBmpuqJWadaAqdgbgD+BaTK6dGDl9aIYpyXa1k8bEN8yqo263aFX6gGpKhSF8
tBM1OyPJ6Lgx1cHMgh4MWvOuV5oQZ52FY+dZ9WSg+zJz6PRo1ss87haFdfGPJTKm/n0xlWzx0ctj
lpmnkSIfthV6+o1DVFI0Eam9CRa3MexzbUPpZNteaw0Jc+FhjMO1xZZlvmxoZhG3qJUFYDJ1PSsX
XT5N+uM4m125i+tw8VJKimw3dcMCKASblQZUwVwmLtRnk1wrRUtrt6k1tdlnYcgyr26UvPD0MDRh
+vpQVYABUMXz8GVyJkw0l3nfzA9ZW5BFC4ayd+jgd1mrtgEtLBtegIPeUE+nCbJCVRCNldKzjZIa
Npp9PaeK2/FRG1stxlTN3EYdkLHtcbhN0ZxO/T7MHepqWltXm8awFXVv4X6zi8JJooJ9V5wayIMb
1sx1H+7P6/pVI2lryBWBNAc1XcFwxTZ4LUA+jIsEGOL5Uqf1jqT5hnSGxH/51Ib8YVOOJHGbc2SO
aQGrgRQkHJgDKPza+YHTrSw7tAMf1Bf7TSsDvO7pRl4DXDWaR4KFDFGlKYYO3QjBXYY0yqafn87v
4boAwDUQDOaD8oH//GhlrNLZwByoejV5GdFlB34iSciz6l7YvyTwnx9JsPWxywwTEkbru2lfkO69
LN7OL2L9IvwSIXhLhta2S2lDRNeBw6HDMFb7hRaXBZWE22LK5+MagFMYuKSIbACPcroUGFBw0AyQ
sxSYaXEw9p5iAHfM/NTRENFZm/PLWt05gIwBIg3j/BYRxRl6HGcMb7nM1E3ZVNu4HP1J1SVh1KkY
iq5vgIBZBBBzwINAHk14RnpEqzrMhh8strQqMBSuRPpUy0MvXeJiCs4vSqixcXGcy4Q48DhNEBeJ
yIdhrCRzUWrfCStDTX9hWspgnfLRrp7rZaDpXYZuBnLvhP2k7OOuskARh/+rvBsNa559dMKPJNy2
rOqUya1hGJzU/fjE//PG/id6r27/cBa7//wv/v2tqoEFGsW98K//uUre2qqrfvb/y//aX3/s9C/9
56Z+Lx/69v29v3qtxT958hfx+/+U77/2ryf/grJD0s93w3s73793Q95/CMGX8j/5d3/4r/eP3/I4
1++///ZWQYnz3xYlVfnbnz/a//j9N12F5voLipP//j9/eP1a4O89vM9v8Xuev3ef/tL7a9f//hux
/o1Y2zTQwmrjWuoWXtr0zn9i4ieoHYDoldj4HwiWf/tXCfbw+PffFOPfAN0xkAoArwz+gRDgt3+h
F+vjZ5r6bx0jOKj0AqTO0OAo/fb/ln9yUL8O7l/lUNxWSdl3v/8mFouAQIdMGxCDAUih4mqJQQbC
2sQ0iqL2NPXZ1IobZKyWTcHiR/QafANuMr1CC82TChgJVBAby48H5xuIHeDTls0lZRG0eKXvB2W6
sHPjDmC95nXZhVdtiC7L+p7O1EaBFqWP3Ci+Jfa8D5tqw5j6ALfgm8aG5yyNdzUtbmIdvxOTZ19a
4NweHcmfaz5eo9h3Y1o2Rsd5WkUzdBC+iKmcOW2jfFDgftgD/BcVxE2s3816tG10ehFF+d7UHLcj
5le8QL/RZch7grKFeNOBAiQYMqcGUMqNUyWYj30KjxkMtXTWg3RkvqXeWmPvqaAIOL9SQyaKa64j
05EurVUXUxJ5pO9bl4XVQ0myfaVU18C63Ue5fuindDMScmkmjlcZ6cGAU2hP1rauyNcm1y+grd05
AnVu0T1GUX2ho3m0HLZ5kb2mZfyttRIH6dnuKqTzTxiPYJ7BneY0L9BcmyZk11ETFy6m18BVP39r
RkQQ8U/JIvl+HcWr2E/bpjoegM3HFKjI5JD0lYmAakR3ctvspom8sgazXOj8Cf1motELgAERRmDK
OGKLvxTxdmFVMIyPlaX6y0T8HB3PpuLBRdrpDOM7rVLjftqA9sAsHdg4U88hKkaEay9Ls9Kj1XVi
zC8TbbdNTTehfVc3L3nyQ+9l9Qoh0cQXBr8RxJu2xoHlxGxJ1oKQWSuxsHxKr+rZebKcZJvZxK8M
MDXmqt9EzqWRj5K6tBD/f4gFtBCSnZijAuGf4DJZdZ5i+gXzrVZ6GMkXPeLNAhhytZ8Gp/XRviK5
pR9oJsIBOkcCxUnXqowi1WohsAWetW71b6U+bA37e9/E73Mx7nWEmjkb0UwSkZ05XI1FQ72mjO40
pjRBH9b+WGg+IZMfEnB1qg6wkKaLJol3Oa1+ZHEB0h80IfRDv2kw8kmRQiEacaMGsId2HRRz9qQ6
oI1sjeF2mV/Sqj7YzrSpm+m2UahHiihYmLqZdXgSSm5uyUhe83T4Ho/OTa0hZExs12w6n+SWHypM
oq4+v2HgXPw6DkNI+1CHdQT0DZhXyS/18as+5HtrNrc94vvzD+nUjSHiuYvlljIKw8ycIUgtvqNk
7zvooGktWZux4C9/SLHwTz4nh4K/2IBCc7vqUzPPvFAbEJShZOVIMliCg/THQiwCRG+4SWh5EG3Y
HFUgbbWLzOP99vV4cGqf7ZZ7cBj4dh9U9kHeXyxW4P5YFqEcMErlb1bwAdtQzRcng0yODx2W2wUQ
jXMGFlIlw7SE1QcJYHWQrZKcmeBQf4iF7rMttFAAB1tsfV+QhermGLuZjIubFMbXCHX4Xm2BJONs
W9nctthzCHEwm8gI4j+UV8GFVWa14yTTrCKCw+QE6ktA7tT3uetsAQ+xbyRutTjw90maEDQu7Vgj
lIY0jT3bDJeR1sE03lnWddKGVxZ9UkDd05g/2tx0R33YpIReFSa5oA54kAq0QiaWhkyaclHGsj6t
z2/ldCMEHYmJYWU2BnyaUl/BifIGDVwV1f35B/n55R8LQcR0ar2jEVmVifHd7mC8ORZxHrlE/1bq
sh4ZycGCFlgQlUUdvBaIIjP8nb4LJ1cp6ZNhLQGbflD2bY4uaNj4qLiBF6F96JN8c36x0k8QgjUT
uKz9ovPV5tlFvKhPJgi9kbJ1E2WvZBeGU32p4zvVOsw92OdryV6vOIXYbMRxwOGBg/6JtjTrBhQn
FojPgdNBLtIPbl2O+ja+d7vzSxWxJf642EeyhKVGdpV3lM6JZ19pb9l1gfZdzJbxjhLjyqAfo4lA
w73EJAR9N3fqjuzPf8BnrXG6Vu5RHbmFTdJOVkYgP+Uxf98hJ190bmnrT3SsvCTX3PPyxJ6IPxaM
9CTvRAUNtOiiIZ1nNnSBwC4AWSpC/1s+0YaU6VbdxLsBc1dy/IzPKhkvBjUmHWUMuIYIkU5XWZcd
LXWQxXvOlG1LpNKs3rzNy/qlj7TYm4z0aa4UFy3HD4O9lO44w4wDl5h5mTJd5bWMcOzzJsCZQxSn
wqmzLYKEwen3TLGms5AC4yKs8vuUDrlr58w3pnyzTPFBaaudZTdI7NbbOKkvyrLYdpW6Q39TkGTE
j4tRUpf9KCKf+F3AfUaDim3qMMgGOgRPP6grJitBCA90IRWdaUONOjrRfIshqwpksjE0dt1iBqEB
njvgqCVJuWnR9qpD2eZkNyqKN9uORwsV/n3qGmN7GPN2SxNtH7LpJh+Sh0TL3Ex1tudv06fbi89G
AIUgDoEvRfLl9LNnO9PmiMToY8Swnjl+TVEgUnw9ejLK/1opIL2CsNuA6uMEAqLv1SjA+OwooJZH
NlwvSb7tZ8Vrx+aWOF+dNr5ltAvitNqSzrxVizY4v9DPBhDiQdWJjkIkl9CaJdyYJdJzkCn3imvT
FCZeT3xNidxMyX2HQFeot2F6o4VPwHi4Tgvz0VGnbd4VgdGYD4X6HtNw0+uYlbWBr63YEq/9s5eF
j4O/A5ItgJdpyOmdHkMWtfpQDGjw5Ti9xujG3rDlDDEcE4daQFORqU2pREFtGqgV6i3RUZCp0/uk
w32dm/bF7L+gaB30bPRjgxyQlDfcIl3u5jr+miT9RWpVkgBpRbOcLl14OG0UqkmlYulhOPtmufg2
edGH+iKbdb9Cq6XNbgcdHB1pe0HZDFJ2K8hKcjmUMtjsz5aEHwK/JBbiQ+sTJIHDRj3qeJc1d8jK
xAe5MfiKahOYDPUm34T7cmfeKHfsS3oxtCixAPlJNtrzKUpFWzE6TeHRU4SoyBqd3gOjCctRHR3F
7SNlvyzDdUqR003jJ2LRQK2nG1IPnt4zyeP45BxBLGoWHAQXBO5ASz4VG9tpNMKKgfO7MrzYAPpN
P3sVTVwnkhw3f2WnahIdP0jXOOhQVimwH04ldWNelmMBSfH8kEyTb6oTWpUniZS12205OE4kMYCw
/ak3Yq6qqAL+M8rPlQpAlix8DZc7Or5Uie3TOa28sOtfgdgcoFJ0UUzLjdHnL+idljQxfz5OnspG
XIbQAUZBjCh0mjXZyLF1c8ADartsO8FCt9LHbMjkCM79XNdxn1DIGUPmKx0SbrNxyazMn9nglyqA
VNJmR+L5NlPGTRjrfo40dTTlPkvQoTfbd8S4sWiIwdgvlQnkOL0H3MHjomxJD0wMup3S2c8pDYYo
fE4pqr26tgnJtGtjdZ/HoW8Z802LhvMivWcxel1LIGK298n087wO/3x5TrdTuDx0URXQDy9g/7WH
vUJyH+yVbhImMm38KWkDVO2jYxOndxtK4yqZ4ez0EQGzOfGB3OXNbHGb+DEy9qn+PckADDMy1I+G
Wydn130yvoZJs0Vh66V02mvTzr2xk5HCrVzr0w8TzcSssY5BX34ExuMlmiaol25azPaDgFlBY6q0
GVa2FYJCGkm7JE2v/SERCmH6orn1zQh+P/1N2eoYre+31kbFf8tm8vRPyQ3hFATDEBMb/egKDyKY
84gMfNCBnNeJt5U1446n3oy2CAW9uW1GfbOqQLR439Tvc/c0JAm6Q4f4UCQZEk3AdoktTPEuhqsb
xWM+gCWTLbDi0dP567liQND8hyqSijQj3HNxWoDVvKblxMAc3bJNdp2XYAEpPNPPr2/HC+qNwbRh
wbhVd8pjcSMbmPi8XafCBR2Qzf04zKRIvBrHFGnvyGu659cnFp5hGSECUxnUspFORcL/VHmXURya
8wwR3ECyR46iWT7YX1OQGKMJV9+EFx28flTw9xLBnx8+BMMk2yZ6qOBc858fxVgY+iURMx2AiPtT
QDbxj2mbPtSA80eRFaNwGCpmyCt7soTQyns7lcvt5pHceBrTvtUhdzrY22xHnvve1R8sV8Mc6viu
GK40ruFpiFP7yHNeKmIJ2GGLirBINZp2ai2iMSaERp/ttV19AXyCTXwnZUT7bDMgCUAPPOMFs08F
ZWpVUDWgf4o9pU83Zc12CtU8pgBILSnRdrU8kaTxHJSaivk2rttAsYBti2eXZubzArZ3kg5eWpH7
zBifMQcRSI6cv+7TjThVdfy6H219QQYzamcoHo66iXpX76K3ZdtippsTi1qA/5HY6pXDhkR01mKa
W0Nvrdiqh/4kuAwtDrsLpoA74BnYpX1EsKBkrL3pO/sqWeKqbrUAwY/4FWProi+kmKWtKTXOmqkg
obEi36iWJ90G9bqtgwkz+0H0PSpObmwartGhhdQKN1qob/QEuVcFDPRRcTfRys+y4vm//zQkJrkN
xMArYhIhW2bZNK9iBZ/WYeqCgI+gLt0kC0BmFHtm64OjcjsBbzU3PJUCYUI21/v5bvLUEfrD0QuP
Gq6YbVASQx0bq0zQvPUdh+VnBEgCmr3N9cpNWrZLKsf9v6Sd127kSLaun4gAvbmlSSelvCvdECqV
it57Pv35qNnAqJiC8uxzBphBo6e7IklGrFjmN11hnbn3v7txDCowDDxA1WKatLpxslytUyOlqaDf
5jeVt3jnkgxdGOpe9nCk8D6lINwIseLZi6CDPMBUQmt8m52NtKfB/PP4g05VUaRjNPrv7m+zqWzy
1vzP+597h9zxuGiVDQUSrQHzGhug/rlwd27RVZQtxjorAqylHd1kPFcLbnk2g1mLuC/FFfWFJGkI
zKCFtuZPGlpfVp217PkXCZLi1fSEUMOFwOFun6l0YEmCXlrI1HtfIsxOl919vj23vU77k5+/wqSB
RLlNo3J1kZlB0vS1yq9YBgzxp35PdFnt+9v/iwzqtLZanvi/a602VTKbo9iggOuEl/oW7ZLbcadd
mTF0fPVT+mn+QM6QseDZ1O300vx34dUeUru4lyxkWrhKlPd2r+z8X5Xhvev2UoLQ7cl+L2TUnwPH
NyHtn4ddbaFSVrsB1CVBQuvtUVYvC18vnYmMREl0l7kKjL+mPgOE+mz2re6Kf1ZdXdOVXk/jgPS1
k+maMzDCTLtmq6eyUzQWzJL7NIjdKb+o23skZF0MbXZx9hvFEEhr5t4KzKMIGBMFf9l4rnJr20y/
zdkL+8wRIdJmwWCPVmNDRNsVleZ0srgF82i5veC7odE/J1UjeHLzoijhNhnvFaKBGkJXVd5V4NjS
gEqTOGxi6kzrSaMfWM6vKt9biv9ozJbANG8V6UHO9oN4OdRm5YiddB8WnZPoOtQE61Co6U4OCzuN
imOfjnY3/FW68cEEhv3zxzudGizHAt9SriMyKryT/o06VYjCbyErS9TxsfZ0gtfF4sHadg+1MzWO
dYbJ9U2U/7rc2oYNRfu+0jTqzSnbFXX4Ykag10uMROf4EJoPlSm5xqDszjzkt1Huvw9prWooIdHq
woLSy7FApmJ028jLURO0HEAdYujK7jJcPF9IfZPPLCgg0QTftpCEVuk5HVgfcOPSKyfkMNCkz/up
ibMoeQXv5fYcm/ebDjlZOjrG/Mkq5gva6lA0hj70Y8uC4sSK4tNig2n4uCrVfxdBo+QdNdPNOW8a
+bSfzKpEdwYFSwPms1PxJW2L6ELM8Uxklbf+NqhtGV32inwq2oWI1LQY5PTP4K4Hd7rMembICKYh
UZlsqt+LLImwOfOxv4uBX37OWktGLCWjEYFU8dZVbMC67WIsNe/K3SJ1Xh7qx3R7LoVfk7k/r7iv
a6422GD50yCbbLB+o2yE586bXfFx3OmlXWJJtPR0tZqrrZ5t5SPCB0M9Wg9nc8tvH5wxNpbOlgnK
bdXRy9pRLOOxYCq1VwBa+DakvsLJY0e1g4fZM94WWTwSzs34/5BGU7ss1iiAB3T98/V82QFKogKU
Qq/CgQBqbiW3vF7UdJCU1P9HTefcC/82bJGR4lytLaW3urphJQ30ZZeyomhqG73udykAlTS/njUs
a/zNRN8gHWGWUfjr0bg1hWz/8zb79mV/+QGrmzbsfautZ5n7Rz344VVjbKP/JbvwP5tqsZdTmP9J
+mfr4ctbZXbTSDIMYWee/8rVMWKw/PMzfFf+mNSbiBwopgUCYvUWKa/zvpc+g3/1hDi/zdzWheal
YZqrVIuhj/P/ueLqtQmqJmBu97ni5E2vk/oZEMMrk41iXsSjc3bo8dlwXWcKXx9ylZ8Iea4r/syS
E1LWo1zvULLdZvWEJ+x4iazGRdkMbiJMnh+g7Q0xCi6nPRrCZlTQ8EgX+dkycEVldCMkYcM8c8Ft
HmaxtUPhlywpXlFc9dr1aDyNJsMt/dZQUY1ruq0mRc9taR7LOD2kbXrdDMY+hxPlYw4S0V0t5snu
1QsGl/sim7eRHyOIM2d23Ur0x6OLPhLcFGx3KmfbQJBtCFZY5TbvQ2Fu9Ohv0/3SW31H8ejOMt7f
cw/zKPpTmOTT0M6EIdo0s2VHrXIRh3WOjox4W6vSRxuDbgXKVfu+zfxya2A2lIXibSH0tObfddVy
akl1a4ZhsoU1y9JDUxF5mqWHTC7u2kRz8PdxjRr6gUa3vbkuM/lmNoUX2FNOiOBpGDyZknVn6MpG
FuZ9z2weUtZuLm/0ZnYTOT5G+uDojM6TtEBvMmck+J7yT40ab6VsLlPcGrKyvM60P1aveXMdcE1r
TmLkTjXKXgEHaUYLEAz3KG3jMXN87QWfcs+v67fBkq+nWfitBslVaeadm+qTk1lD5xh551WycNXq
wo1eACuKsufENx/E+ShMyc5K5IMcFIMdJO2xbya301MIdI2n1PCUqICzUvG0pHjzO2Re1eAYLn6h
2JXj5KduZxF9aemcov9p4oJ5NkNvc0EngXZdHRclKjO8oLjQ026PCbudnLVw+SYGsMRSmGF+QKdv
jSfrmnGYa7WnOtuEzZ66f9sMTjrZEk5mtUOTLdicvaJPE6N/11w9FiKZkZbH4386XpKbur1EktKi
RIza+yOH7Zyq5GlBtiwIXk5jwKYj4/dvllvy/F1cLQv2qpdyJK2Sr4WkhHgupp7eC2CSZSxIgUhT
Aa7JBU0Zib6v0VES66egve7me6s7U/ustQqWnizq2CZscCCmIoSGf58mMKJs8oUudBbr0SWvlGt7
8hIvusVaQrpSXrM9kesK1UXJM8+AHr7ZL9y73KoL9pom0ZqNXvVhEYNxA4XxSmVnMSQN3W7xQljk
R9EfOU9B+vayXybkAAgUzoC6el5RjWLB1NulRlm8jY2L6lFwEJirD/XHuWmsdnrkeD4md0wrjWUu
v1qsNRIhCAK2SgEOgyhhBoIj+O99c7T6j9IvtnEt71oZAdslw5qMXaKUD1n3tx01d1YnJwl9TxM1
15Dzfa+8N/JeaYK90PGVqodeiZxIuzT4c8VJuEmFCnbgs9maW0V6nyFeCrrwMPtAAADkhsWtlbxo
TWtncsV2vQoCxgy1Zlthv59LKMBR6OWx5nU6HEljCGwjry/8svca9BSKpj3UXFhnLvClTXJym+KE
seBDGXEaq6NbqUaexTp7b6kXG7s7Fk5vS7eLzzTNzF9nVjs9TQt8A0tSMD+qRK/2350O5zxOpYGm
4OBEs2PtzO3Ce6sK3o/dO3GOIp7+jJPxn5/X/aalwbKaSBXFGWbf/bss3JJyjEr2gO7fQAi180Gz
6+ZCKrM90KYxOKdT9F1z6p8FV29VGFvMxHWCcK9+THngysrN7E/7KpOdSqtcfyiuSyu/rSdx00fd
/z6VtZAoxz8VkpcEpvjfp23zzI8GrQod2La2PvyKYRgW2jmvsO+KU4KVDtgCVyJRXUfGAKL1QK7B
waqjAraf4MSxZidcbmqnHpSJbnNnHIwu8mQtOM6G6FRdiRb/jdYlR1lJz/W7T+8E9tbCY8HT0ULb
bXXQjWHuMvShA4ei6UKz0KGI5elSj2/6AIp0JtlKnW4E0F1io13p4vA8xYrr+9VdLKfbYhDuhyj3
ft53307bGHeR8cNZAK+0KuFKqxvkENl69vsARfq47PYQkD0l5GJyk5YXgSPumvPi5qcHDQ3kLwuv
WhVQ7q2iT2jiTXA3zOBvj4ycH6Rnnu+0U7CsAlkWX0gqxTUeS58hJ8wDZXKUtq7F9NrwI0+iQxFL
uhuPjfPz6zw9xstyUMWoSLERXac2xSgXcodToyPpo92XyVaJMUG3As/URtdKhttQzB9/XvKbk8z4
kJpUJsYDelnPE2ZRS4tKMRlbBm+KeK/nTzIw3CYjg7UuyU9cwYyxHFG9Oj5ThZ/u52W4x39JDBZP
8tXe0Rt8zkqcipxhEqgAHirgmLJwPRm3Pz/idyPvfxZa7RVdV8sJLQ32SrXJQpjteQnVLOlTu69S
Nxe0e1URdpVfxM6g6rZWE8/GfK/24iOSZTeFHD2m1pWqJ46VzSiyBF4svfz8G8+9i6UN+aV0DiEW
KUnJRpORACqyqyai8Vs2tqmdycU4mfxR/16IvHIZkgSqhQyR1tFz7IIonIplBj/JO0Fq3S5AQ3VI
3jJwbZkuHUa/IoE4Smn+p23bfdsNdtreV3O7SVSMnMW/3DR7CylDxZhdxFzQiEjhyM92ZjF57k3b
mHmzaXcTzIHTYJkzNpf+ZG6rJLuMB6QmjW2pHWG5OxKCCmYuO1MMai3MrlMzviYAXvZS4TRdfyi1
bBtJ2iHXrjmI2yyj2I0yTOtH3YvzDGTJQrd4bOGu1JXuNCH+qVq/KX3huukpGJMC50yrutTE8NEq
89vUf6hoThtV+FuW88SW83JfKdat2b9HXXqvZg/4CTizZWyTcN42gIVGas3EInzCMJgBK5TqeKgM
WLQCTXcK1zjSwXhkuzS5TZLWhnjv5sWeTshWUPF8ESs8xrTGnkhP97Ke38VRuRWUCUJPaffFgGQA
UhfzjJ5itREk+VW00kM5Yi8/bNvwZg7Kw1yMTyj1u6b60LdUxal/nRh44eYi4hYIrkJbqxFKL8Hb
5WhAWoG4V4SDZgZPObejxL+h+VeFoO1z6SYFSK8lxnaSboyhd2sViU9duhTbDsW/4VDSb2iiwssR
iCpNg5muugtiwdOlYNdFSFfCQsqFem+J2QWe8E5v3fetfxuYb51p2SHGX37zO+rr49jeafJNO7yH
pvlUK5dDDoA2/TUrtWdZfmerVotQDA0iIHYCFhxU5qUVHvlbOuBafiImK9JktxY22Hq5jct7Cebp
FNSOlj7KugdK1zZR3U673u7IUEfrehJNV0orW2gMOyazFJMrWIvmmwzfXOFg9xjHh/59lGnHNoi2
7QA8Qh8uS+XN75VFVMJRpQuEM5xwaD9fZKvcmPptn4MtyPZd+SZAxxCJDGLqbxLcp+BK5f5viE20
PnK7SPW9OMtOlrwECBvE86NVPCqlLfl07Cf0Y0LlA/kwxNDLGzWjjRxHeN3F8kshb/RWOsjybCNh
Ypcl8t6GhSqscNlhWhQAYigwZNXfolTe5MFwgXzLNh1aR5p8yBKAcbsLxDb2Fee3yxwtYS8loStW
bAu0NBr9T1hwmOrC7upnUc0PxWBt5iS4tYBtd9WtVQvbnkiYUoT55kb2E/hZ3S4bLHvQIieZwr+Z
WVwHcXIXNOJdoGeP5tg/CgOWzPNNoD1LuuIpin/n+53kNBLysgZ+c2njiMymrKrblEq7LczwMDdv
LXA4Y9Kui1Zw8uqpSR9MqWbLPWZh5g0LcWpYJlVksYpraC2BUHtcvvznDxxhj9FXQXoIwUrZ1Uw4
T35+FMV669MChB54HILiSp50rzfCbUm/K2EzleNiJRvszfZogB8Zxb+jD4VJH+7Kqt7HNPjltt/X
Fjg1UEGpUTlDHtDjOXZ9tplyhKzn+kqWIvB1tBY0rA+CxBMkIIwTpt5zvwklcdNWs9MoYKBj3TPV
30PduMiXOPFQ73tZtcvhV7rViiNEm5FWHVmjFlSvMaJ2Bs2woXwKW93OqbzCCVZG8phN1l6xci+T
80MeCBdmO+wyH/PA0fTSarCn5CGYL+X8V5qVl7MUO4GYPgaaf8zN/Fbr75T22p9QYc2p4cCXFlVt
zypyEgpTQpN6dFA9kGtQqbroRjb+5hVVcCG6jQVmwkI0qxTtLLmfiHEwKC5LVT0gVeOMvmnX9KrT
Dp9gMzrmam5PhnwI9V8C2yZLrEOg5JtQPDRlaYd99DFLMq8r2lfBQwAqQDGuieCQatlb8zUaOVgS
RL/6xLwx/fAymkJ3xuVtmiV3QCGk5Ugm7UWDVvBs+Ys6kJ2RzEo5KAMjvWSi4KKSd+FT4Cha5lXK
aDeCftMbPs1t2QvzP4rZ/h4GHZrw24BcTlbdSnXvLWTflvblxPeSG04xCjmWMLiz0OxaRdlE8S+1
l/azlm2QFtqarQhTGL8gAkko+IfeonE/CgaqU39bE35xCPBkGGxVkD2z9908bbaT2GGUcegUnkxo
jjyw24zT3tKA2Gqph2qUnRaSlwm/Czl1/Fp6y/pCtuNcdfEutQf1KZtqvj681mn0cPkEXvhg+JYT
BJNT9snVWENynNjUOuPIMHwYEHaYEvxNS/Go1L5tAm41y+EyKWfXUDbwtZ0A+nKT+IyGzwnxfbpi
nWQUivEJZQab8tn++Zq8SACSIp9EzsSYoNsKd92mf1J3gntuivJJ5PxppVWaVExNgogRaVKTP8Nh
ccTysqXg0crKMbQ7lWA8ypKd18gPq4pbdohvGsfReux549qobyLtPZRfejm1wWzaYSsSoHUmTzdT
cRfXpW11V0aBFrt11/D3JXqoQGydXoaXJszw4KatJTSkJqaroDCTITxPM9IJ6zvD11HPG12/fWti
XvIi80OruNBeI/EVKaQyuNADg1+0RQPMtuTbypBskfta5u6jZIy76yl7leF1/pxXfsNcINtTJQWZ
ajAk0rohO6kAImEphE4+3WdF4Q0JYLpufGmN20j9K6iDDQXe6eOauJ27ZoVYY1/ztGd/yPJpTj7d
lx+yFHRfNsmMeFtF+zF0AiwM0+xOaR4AdAvywQg1eN6IWzXac9k8dNJgZ8W7PMHC76wLfbyq5WgT
wP3IkwBiTKqfKQ++375ocwCpYh54MgzMrKQtGlxDcGbtL7ux34aV9TRnyWU7/bbi6s70h4cx6Rzw
FL9+/jrfjGGXr/PfpVedjMqcC0lLWVqC3poDTG2SwkOl8y5CNq0H/4Kiwq5Tm62qJoyDqttWaY5o
bCB2gMZLaG01eRNPmjd0su2H7aUVMwGY2kt1Pge7+LZqoH8rLqAzkfn5v58vNmYFJWpme20hXkix
cGMOJbpVN6Gy0yJrAzkM4ejB7jWDcrwXXA2iTNrC/ouHcx29pc9xspO+/JRV3Yg6niI03ee8fJnZ
0znc6i6a3F5yfQ6A+k39T3kK70RGGRGs3WqpbmJjBj6VY5v/Eq0XFV9HMUdcgEuUSZD78274hF6f
PNgCwGCgKNHiWdWps4CyUYrDIqiPtnZVBPU2y4xTMW1QCbsm2SydAae8Q9YOXMaZVsc3wEJGDgCX
kV4GbXDCnjQncFhjw+pleDelBKlAuWmgolSlTFnMrGt6RtbQFpATCR8rBmumyd3DBdMjmJFIg4P4
n1erojuFV9KQPGSz5VA0XkXNMQymM5tgiRbrVyWJVO5LRxc87OrgJHMUWq24NPUF3JtqwRY00U0U
61z4XP6ck3UkWJCgRWQAEasLx8ynUJ/LiQZQ+DxO+WbO612TT4fCGH4NQ43vSLtPgsJuq/ZaEdvS
RgmVOZ10bmucdrEJFEwSTLibEBPN1UaM4DwpDEa5YuOdvy0ZYSA8wOQXeUdbcc5T7/Rvdj4/VUYp
U1sGN2uMdy2YtUS6EDhpild1fCFn3UMcsyuql8IQLrKMCatYVpd6EN4KBrVjm19Zhf5s+R+Y3RyC
kSxdH+w4fewVfS/osz0VWN80AImmQ2SVjhCSfi1TXVy3N3mKMmSffihV62RKYAtZS05rbHTZOsRh
cJGp47FJR0dMFDsJTOAiDbKbVfrXiIS7UMogzANhEQevyiwv62/ooJTtLzMPH9NiehZ6vbP7rpgh
u/OPdYbdC6JrQTOKSeqy4jhIud2U/j4bHzMQn3LjX+dT4bakfmP69PMp/yQgrLbU8g3ZUvwv873V
1jWTOfcnXWYQHWQvIZKWU3IwhAo0ooisY+pqeotnPaolKJtMt1ppug24NuAilKCKvagjaGFMVzC3
jRJvi25wxTH2OkXaJOabKnUbs6AIsMRtKprvPgP1opKcwTDPbclvwjBUB4QhxE9Qy1oaQk/MuZFL
RgCNehgLFIdKDT3wxKFN4oaJRAI+vHKycKlO92USnFlePT2Y6IlwG8FgsfgFqwOh90iglUrHxCO5
Dwfwxsa5Eew3g0NTZezPROWTMb1u/hZRpQdRmwoUQelDYc3QnrNHxSAhSM0L6IjXs/xQdwN4SutK
iM2LSgFNxKzzTAxaJ068YfBCC4ecPjQjzPV+QR9zQlrKtzvaMo1fotRcen0YOEjNMgHoQLfPG4Rw
z0TYdQBgWSZmxNhPQguzdj7Al3xtlMtUQSOCFpfV7DPgcFX2lkZ0R+l/cJbOrLbuf65XW+Lfl9Us
gBp9vDTUFHpE5Gi2bj6Cg3BL+frn47dusa8XWr3NJMjl2kR31hakP6o88lSGnQ332vzmT+o1cm13
P6+33qfr9Zb//8uDIUfZTGPPekZ854c35vw/0nv/KO99FTc7iSfrFVaJtV/mZttKrBAkCoFQi++G
yXoR2TBUgTehbt1rWe+ZSvlSWiJ2ojdx0Xg13K54tmete50k9coPn6VOdHqh3shttM0DxCn6N218
H8TbiUapr2duU3WupaToIUtOOnd2bjyUWX1mH5yMzj+fZiHVsaVl8vHVuU7T2prnkqfpw0cgmnZh
qiRAt6Y1u6PoFbUzkJoE+p0Q/GUwc271b84acsr/XX2VgTXFkA+BAIxK3caqIx+G1G7e6DO68XXm
lN62ogezV5xumeJiP30GqvDt3vyy+irZEPysH9NWB/RZXxuCeCmC+6qkJwsFqjy3aGuf89v4bkGA
NJCPGXKirrDaOgH4sBFrevBXSQrk/KHCVz7rJYSBB7oOoLn9M5ffd++XkEKlJZHenvgP6HPh+3IV
+7QbEaCogk1Qq4Czpt2Q9E4Rxbf1IHlWkmx+PoQnQ65lV31ddxVeEsEvsqJUwT+g+VbpxbYq/qhS
Chgz3BXWU6TTmSv+xuiXB139fmbx72KbhDYV9xTqfydydU3Y87RTxD2i4mSO12jiYZ/qhKYDE2Ax
HP3EEv5Wuf73Py+trdPk5blN3jXeEeBQ5DV7C+O3VJaqQaBzrV20UbYxFPTu0iy6jWjBt4J6VZTa
JmpE1zCL3hbbAmwqveWKlD9RPdQnndYXHpkPurnylqa/mhFvefh2g6VSARmdHYuV3ebIGZMXawHx
TXORtD424NhUtbGz9CUWX33jUeJ+Tq1nOX6PpNEpAqzI6Dq29bbXwOFY2qZXPKN9FBYbq2QbB8au
Gq+HQn0Ix6Ng9JDFRzed+Ge5Js+MxL75Prwj5mHLN1oE8P4N0Xqt68wCCTmKdBmbd9NwOxcfdAF/
/hafUrdf876l0v+kbSEbjBrkupbM+7JtNIAjqPpmxz6LjwBlXqRY+QjiHqZFR01XB+YflAlt+trX
c+ffF2OHTj1KH47FxM5p5/Iop28IabvI+FwpUqNs/ThcZlwahNYiex15r+gTMzKgc7UE0VJ7bXOZ
RDJzBUO+kpSlry9lCBnO26FI7WF6LJL+kM3xI2Lil7O+zCgGECQoptNSMEQvnTOHTi8ierndhoqT
yPNxUKPEHbR8Z2W9o6QAH3yBnHrwGsvYtR0NpLp+9eXO60q6TTFpy4yVnCW7gWS5RvmEWt8xq+s/
emjdJfKTFkV2GVDQWPNuqgv6vmhW1n11aA3awSYCCIl1AW94l6EWYAnjNkKlyp8wkYb/8fNXOumX
LbA7WUYGQf38z2eN/uW+rnVUB+BBUr3AGm6Z3M3Bo6nTACzE8nrwP/R8JGg9qJXMiBPWq0SC1DW4
ZoFC/fmnnJzd1S9Z3UXYjvstMDLEA8qPFFe3xlIYF5wJyKeRcbXK6s5hAo/gJfNKTM6infB7sQ/S
r/VNewwPZ5HN64rh890qCukb+jbUlauUMpj7JpRy5jcLb3i4AnK/RaIPxa368Rwq7iR5X6+1iviY
EOChwmAYnZR5IzuKm3gZJL7IMbbprn0Mz8SQbz/Wl0dbxRAzhQoaZyynpvkuzRh4/RGLc4ppn/fx
vyFEolnIVQaYzYT/uf5YollOCTBOOw4FT+uGwFX94nc2BfFu0jUPlSZbjBtPq+lZL0dW125Ggabg
XzY8XhH0ehVgQliWP6VhodmstZ0Vfddl8Kba5hjQ0Ahz0+msc5KWJ8UEuwyCD9JBmA7RvlglGppi
4ihnLbusoz1vvo8pHa1A3kZDe1TPqfWc8HuWb0/HAuomGBq0wNYfQ1QHs+35GHPU1p46tltE/YmB
j32mbMY5OKBDzCgFDU8gkH6eX0whR0t+GJp0i40Gjd4HCfhjmUBDRO22EkIvk57iEZNH4TWyMlvC
szPXu8Ms9WfoZt/uW9CKiDMA9TrtOJpxxNAT0CKm3cnslH8WjTjdTfbdBjoSQkhb0/s5zJzcfrws
cLEgR7mfYCiuEm5SPmGamtmwxe4NRyAbyJ3dqcCPSIZ+Xkk9t9QqolnhMEoWitAg+41LIxU3Ne0g
NfqTxq8izHJEoFWFAiTOjoMAfzjmQwUABXRhgwyMrcY3RijcVJliA71l6vXqq8p+UEsnYL4pGpkz
dxPi4DvB1y6kArOF5iKVDC9A8TdI84u5Up3lr6v8Lix+VyOaoCo+sgBtCjo/AFDLLn6H0P08z9ab
2NRACc6kAN8Fia+venV8e6M1RkPn+cfwLRtvTYb5xcvP7/gEtLjs/S9rmCtSfI7nTJVprBHvO/Qg
yOEull4hZiFvowcWDyL8OUr294+1NI0XSaoTde05G9McHVnDLqWbrmD0lqK38+fMc53U0Z/P9d9F
lr315V5WgK40ncIiSPhuCsvJvHAj9ns0i22QIrOHieSwM7ozh+MEuf6f1/nfZVenY8LdRkkTTsf4
3r5TjgbPcC686EAnDkAMzJIeh9fghuH447Q7dzRPgGufq6uLazhgWmqH1YVJ80vBo+vzoc1t44H4
zN6YCDjs2eRxvqJ7sY8eFKfYKA4z7eO58uG7d04FgWg9bUr1RGsMvMcwVgHiCUN1aU0gyyf1TEj4
but8XWH1VXOjbVJR5fVqg4UworwFWrTNrex/2/Rh8xjcCfTyFvmwNR7fl/rAVOTlUKjyLqmVh6jC
giz0EWYUHXnGMNN4+Hm/fmbz/17VoM1pX3BJL2Le6z5G3BUyJlYTotMBbbp+8c2NTDF1ldaiGVO/
5UL21MTKY2Qw51E1Os31mDO8s8TLRP4j5+OuyWagQsgx9jRjRr8FRpfuABcNjtFX16bxFIXAJs37
TAGnIQXZVtKtY2LEL3r9Eg3xzSRUF5LfuMtssMyER1MOt72geqZvnOlbnAgmoBnOWJAaCnDy503y
7+FUK8tK9QT9Iu1e32L1peziDeCf2mkQTdhAkYJJu+iTCHv1jlm3U3kX59nLJwOsz1+BgSJi/So/
aJ0dyXNezgEu6NQSqh2pt8VIbhlCsFfrTRinXghkK55vMNeimgSDltylTG6CqHSHJN+qNXLkueHI
4ofe19e8uBFYuaWOjjwa7tLa/XmHfBOpeWn//blr+ZIZD4J6gcUS0ZZN6NS/xMd5J3jdJn/rLsu7
7l5tnHNH+lNafbUvyYqgFKHdh/nvel8qajI3TctLUgEH+WG8xZXruVULN8jdxWQp0YLt2N2UWr9V
hWs5z2wTWkanOUH6KKKyD9hEZ0JviPQUxicZh6WsfxmmdxkhGlNJnTl9zki6ciux+4UvN338/Nq+
yYGJeqjy4YdHUDrR3Y51cwLexQMY3XhUhNqmIBPLDwCzwPaOE+S/WLyLxvva+KNn9FZM5M1xSxGi
1EsA98KB2xiBZEcFfJUY1tg0Iil6lYEWGyr2KTDBn3/wt9/56w9eZT0gX1FZjxSVjG50JTfygkef
aG13LgZSNqIFF82zfOZEnkZuFTYIgHWFCQa+i6sMuJsGXW27UrWL/hKoG73b4Uzk5k/iUK93EhXP
Z6mMQeo6qFbT3JsSZnZ2BbdFGl+K6q+E460mPOYGmEfztcKAyadFNHcoSWiR/9pNyi+FZNoMRsbo
lu1nHznIvcI07QEQSBKpTgXf0mrCS/7gLSxYx5q1naTcFAu+DODMEFYHRLj3civuEqnYdFN1O/S+
uFH8yZvz/BIgnbjzw/qxTVtPKylo9GrYL0ZrbRXtOpB3Zd09xkHhGsbgGvGD2tSXeRqRZqvtxh9y
Tw9QzOImSiyNwZp0OYzRXmgWP4I/sFK93n+uF3n5eoCvLSF1hDRkchMkBQj25tiEOpbkfU+xEF75
WexIjU6fYLhCPtQurH2jXYii61ei1yWTM46A4WiWDE2+0QIf2ONgd/2HL+5EpXT0BhhwcqkPA+iQ
a8P/ENOHwLppAR4F+kVblG5Vv0tYJ07RAwYcNrZXzkQPhqGVJ/jWphCPSfDaarRPQGXKxUdR/h46
UExh4Qjzcxxf1OUuKqH0avdmeczzpyH1j5WOC1y3l6XA7Sv2rKY5WjUCeZKdoAe21ryEMk0h7WYO
t9geUWIthnAMbX8pTbapmROAi9xInY4XIXj5UnS1ApRV6G9UkFMi+sCBCf2V+W6W38v93zZ+q4bZ
LvvYUUCjzjFoxcRu1NkxxAshesUQRhF0x9d5wJiXAoXqEyKsXQmaTNfxtQd0jm0V/KfNMPuEtOel
1ZjByFSVliEFQupxcajb+kKFZuAPf4r5WoRFqUs31fwe+MURbA21HmhT4yFV4aTxl71K8HjFd9LL
JRrVk+8G4rhcwG6zIOqKX+J0J4HzMhFs0BdGMKP4rPJEP3byobST/iNKfrXdixL+HVVhr/REU3b5
nFxrw0WhGLaBAmXHHmrTmEk4cHogf6a0MwG5DhQ3WfPM5NUW+uuelyMN+59jEgCjk8OrgmoxNG5t
vFROpnu92VeAFkfEoqShO0p5fCVE/SZHcYxLUGtutDnVHyK5C0Ee1ai+lAfJ/D/snUdz3Ei6rv/K
id6jD7yJODOLAlAoS2+1QVASCe89fv19oO45Iku8qpm7vgt1BJsmCyYzv/xeZ17UZpm5+tjfilF7
5cvmVR9Lx9aqvguh9kBO5L4VddfSOnMVKUT44SqUrLpyqGy9TaBglzqgvYhJWEBNeEN8+Yu0TdKI
4lVBiZA1L8uHWplqLa9NHdMqISi28KTXhoZ/pJB5M53GNPhi9LtRujeTkb1bceV62kEXGHH368sr
vO/aPLoq8xI50CgxiTo3UkzyL00PYMn1446M7DR6xa8xXw2KQPkkQ+Q27Rxlu8bfzM37nEIMOfjY
3M/JfZh8nemqRkkAyYPMSSiUZnDR6ZCAM7gX7VO3sCJCXjkD3TmHAtVXeb8t8pG+FJEX5TulVlA9
Fp4vXg/RC5q81Wx0h1EAvU0mb+gKt9caWqMa0nSqPKg/cCKQluPBIe9qzrbamCwWzyujtTZ6UW9q
S3RLY7K7mLie+HuFJiks3jr8xjLzqMSorgtyE8wbCkG9gc2u7QwlcJrgoJgjztmXDX7vhtI5rVJu
Wt/atxIWaSN0kl451r3wJHXBDtPUEbP0sOX1K5nnSsFeWRCtKsZbtctXlpSRnLSLpY1RzU5uPIup
5o7inZHAlxtZy2lp1/WlbBrHdJEZcJe7It7EE4Tw8JiohZ1kgUOnyalLaDTkcpbgAoFs2j5dqaxF
djFwh7Iy8JpUvu0UhJsKHvLl5Ck6hx9worSKv+eD7lW9sm8N0Ynj0DFh4gb1vKqhtFOcOyIyBb2x
3FhNruH4j5p+Nzcz62vsBEbyZKXUXUa0nrGDT/R2FUlPIhp5ld6QGMMY5pZWiObYK4idIGWUNHCS
S5GtPig+1a18ERZ8lVEEzcldjp1UIZq2PBC/qUdObN7ik8iyVa/MpQ4PCFtCuj818rUvPzZGcSNn
jZOHSEb8zpUJ1I2YC6j8nMyY8EK5kDGCarGTLvQjESqOnuuuHh0m7S0lr4VGfhO91eJdkcirtp3X
Jj5QajU5fuNJ6X4YPS071vJboIuenMlbv99K4U1p8nlDfzWWoWdNNxriRTWv7G6xUghrO23e6Fxm
rblKcnQ9uMlK7FNq/SQlEibcD1J6pY6Ps/89F92pvYQyxRwUePWf/eBm8X3KjEMoNvB3LkhW1WYf
o0YIChqGUfVlQ1sNTUZcfVeKx0x/yOcbrsWiTTNBpG1bdZXG18Jwr+ByNaN3V/KaNbJcyT5E8iup
fqxZwAfydnuzc8t2tnsIEXIk2yJHKl8wnDTEEVGMnZFfblNgkfKiVzu717BShlSkLlqYFCovzPc0
wEg4adZjapK0ma5Tn0W3hUTNw9IHEcerbA/DhcXotiPFpRmeo4puSv6cU2AadBPr+lXh44TJJZJq
1DfRWpPdklNeq2Q3g4g+5gZ+D2y52eZ0RDXh1dajb5iQbwkmIjNIzK7rvHUy1QsI44rZbkVzJZjP
JW9uNFwOqgQvuWe3/FrT1rXMi6q+1P0Hudrm82ulHsxwr3SZk5kgRArofHYzGY8l1Zcq4URJsZOP
maNFyFfU20nhYehfxfFOr78HUuFYxs40va7sHNPAyjFInLJ/qhOZegBlSPWNGF34VxdID/T+aeY2
i+y9NaZT5OxupERxZD3Yqx0IXXmPHMpuWvQlumkXwFtafp0JgkM0otdHwXOtCRIykswuCFpSda8V
nw2EyoYUeor6llvPWtC5BWFMiFLAA7GayvzNNCebKJpv1Qm4rIcfjJOkRlMyqPJN1rTrVumZV6RW
Tg9FTJ8LJ3DNtEDT2u+9MIKt1v6afQfObKV/nUblRsyyF7nrKO06fBNbqJQDmE6dsBiPaXIVtT7r
E8F35YzORYgPrH3neKufbLlwSdltRYR3CoaaHw/JUpYrUVZRL8f4bDdeTxbGYnJ3Dvn4tSxXwadM
an7Ggslw0rGi9a3MVddTulU6lW2wnY1zPepfuzYfhzg50YxtCDhZMoR67BDVJ27hKTfJ/Td1Jdmi
g0EM2QznTlFL3/LjaePjmCe907iSxEmpGTPcttvGC53MXgylz9+/T1p+H0bSTzqooSBXslIxUutM
b7KbXyZe+KbF9rfFBa1w+mNpxzTjLIqf/5eLhGmsAw4DBP9yts0ms8SCtaGP0obrthF3pT9eS0Hl
BHLutUbMSRZpZuSvi8I6l7302UN9P/bJQxV0qZ4ribHT+bbsESXUodMW07pAFAhBzTZUpHxzcNBD
OMB5zco5PgjAuupIyayI7u8r1F+hAlo4Sx+HUz78hdP8GEOthiHMau4EZyU12tZhD2OrpYpOzxxk
f6H/Q4xQFm4vVTDtGAw7Ps7LWK/nySDkfZUfWNs2Pt3yhUwOYLb5/TV9gu18HOnkFktyagSzzEiN
9aSL7jgjFGwPtXE0wmEVYiVUCm9V+6INpS3re4r/M+PLn8yh91d6MofEIIvTAnCJToTyRNGG2Vp2
jN9IynXz6qy356eP8Od9PbW10zqZ0+DyCAnjWlnqfTyodt9/DYNzT/CHLeHp2vDuuk47EWY0z0ZV
MZJ8Hd/ld8K6PlQbzHjtaJO5HHZtTuem821ao8qJvB4IOHuKLyADrQcUU3ZjnJnHn06ld1e+PId3
WEVY5larGtxnPYG939zVsmbDjz4zyq9UuY8v7qmlnFzhqxWZXLbqdS+dBzUNT6LZjp7lTf6f24z/
mCYqAUtk4+D2e4oTxmZEBEbEaMYlwSO0seAlH5cRLU9x0y/mze9f1k+wj6WJS/8Klw9GPbVXBqAG
cIIextWp5cVxhsTiBu4i9FCyVeWI6w6wCXKqba5D13oWzmxy6mf76PvxT6CJxjCqSA14iFlqkUf3
OiNP1aV7KhnkpZchjLE5LW1TqR0NdVU1PVjGS5p8a9I3K/FQLLjU3mLnO53Yr9qMxkHl23l3M3Fo
zKlQenqmOaKCpmJ2+CNHlq44lj0wQDLak5+vFBTg7bXeEGRfGK4RC94kGJuOflqKzmamC6RSovjG
ufDxc9d9shwGBdbvmUbrkDSOOHge1XMN0U9nx7sHe7IKciAQJyzFmR3KLumaTaN/1drpDB/j87UW
46mFyINX4GkHtJfQLZg5o3DyNWg1vqVOdRTcZt2Ne4TT9r/h+vQrvWV5Y38OudzZd9Mem0A/qKxi
KRz+cn3q9zM+Q6kbXZ7zgf/8If0carnH74aKo2TC/Zyrw6TXLrWSwuBMOs3ymE/XVPyEYDrR88Gd
9XSEJIl535h+uXUZwcFtMzzcOVkAQNml3Hu/n+2fNMk/NqxP7h2Qex2bJveOZud6aZK3G/OKh+Wo
63jn28UmOAtbf3YP3/fIT66wVtrBb2AYcvAX7VZDJnoOGP+0tHg/xMkaYhVzOKshjyncLqKdceNv
MIdYJU5zpno7dy0nkzYSokARIgaSOfpOU+rUeuf8/hF9dnx5fy0n03aYU02PK4b46/jSbkhaWJ8v
vz9/734iFyc1iqwEsdgu87YqHkT6bbNwrGmBVGW/0uhH/f6aPl0l3l3Uj03o3TwShirOA+Kk6Ycc
y63iBDvpJmCkBRpbyU/07Tw6kr8f9LP17/2YJ6D+MHWzWamMWUpQcYN9gU23Ja1/P8inxcH7UeSP
K0Qdjuh4oTyv+nXvBBtjnV37d8q1j+ddQRvkP7TyWYqD96Od4E29LodT5HNNinAdTKUj4zcRm2jr
9TPA1rmF4gcI/O6JiaM8ZfkyknUb382HwRs3RrMqjppbbUmZX2z5ja32/czd/Oz0+f76TtaKcBJ6
U565m6qXoHA3t+MO24wjDcwzL4d0bs2QT9YMXW7/hu5S/4smPjalttNyWsH48svkXMnmi6R7jXzX
+pR62Jr6dJgw8bD7+lmQg/VU9LsCIxDLeomiWym/N8xvkaACZpMgXtMaFiELVAOk0hab3gs1l8hP
MTcjvGtymxwrnJwECqMYK+sUhHiMLo05x9djprVZ3JbKY0HjrVVvFblwreBW8+/F6C6aaOsJLwki
bjBXd5FvpELrZuI1HEXIB4orAQEKxZVUHAz1WZmK1Zisi5pIxS+CED2WyYB3g2JnJIFZM9YabXUl
adUNZOBtX6a0eYajXn4HU9gO+WxPUesusFhsoQ8B7MG0ZA1AdYw7fVXqgauW6XciMujo4XS08i2a
T4kkFI4/Nt4gVVddErxiG7buCviPKNMCEw5koTwnyuOM24TG3Yzm+6K6nUDHaiCsSZF3hN5s8rLY
Z1P1eubtWubir3vt/6558snqXYqN4Y/LNrHYY7Z3hLp4tavsSBrcp965TekTmsTHuXqykPdGV0nW
zAzCrh+2Bg4HgLUX1qVsN6t5Q5+0De3Es15wphjoeGTbdqNLpEAUDsit+/tL/3TfkiQVYTNpe7Ae
P65SpdkqkdTzWYSptbsEHLA7U8d/um39HOGUZWGYWKurGiOoXk28BJZq/1bX7dPjivZunJNVXQkm
Ga8zxlm4zfGV4ix5t9V15PqO5mre5ORueVTXy+afn/XRP3MbtZPFXgYVxVSOwROclhO/cDQcKH//
pD7dl99d38kKX9ZCq8rLTtk1h7AWV3ogEz95G3RvkCl/P9Tnu/Ki7LQ+VQmhf86ahKCjVfutd8yd
simjNfiw5AlevVNbKIx5fKa6+Xy/fDfmyS3U4UFLY8GYi2WrTmBdPDuUBbZOjaOROXnmtfyExsIs
fDfeyf3MfEsL8GZeyqn0rtmR4/5V9zQ8wOwfXrGozIiZMQ+tWznqtnNIlF9nl/nxbMrMp2vPu8+x
vFrv9tMui4K6XNYe/dr3cmcxx9UdiZRmxY1u/+5N//cHsWLzz//h629FOdVRELYnX/7zGH2ryRh+
a/9n+bX//bGPv/TPy/I1v23r19f2+FKe/uSHX+Tv/z2+89K+fPgCsm/UTtfdaz3dvOKu3/4YJHgt
lp/8d7/5X68//srdVL7+449vRZe3y18LoiL/4+9vbb//4w9EI+9e8uXv//3Ni5eM3ztEX1/r6OWX
33h9adp//CEYf6LPInYRPTMwxcKT/+O/htcf35KkPzUR/iURofA/0YzzouRF3Yb/+MP8ExMMbCJB
ExZVGX3SP/6rwQidb6l/QsxBFk3jlDg/U1H/+NelX/218fz1VLgVf3/9XmGKq8KHDYpgBo2Wj6wj
kcJJlkCik/JH7SxlXvb93lfzfh2Z0ULviIxpYwkxDCy/isZ21coiDZmqUcR9AkT70Key6ZHgRtRB
MhpvZp5Wd34hNJ7fyv33AO34jRXK8X0wVayXsy9t0rwIK6oH2dr63UzfRB31YbuE/G3i3MweRggJ
dtBK4jXuguNunKNsEyiRdtGbZu8pxiReDYEJ5liLzcUkpspWmObiralj5ZtctO1zk404/8IQRZhm
GmiX4tY3jlY1E9RXiKE74lsW2/48VDdDLUzwf3r50RIA3CbdmrfE+6prAWcTN5RxUc/x1dqo6Sh3
+M1jmFh2GvnLUa3sMpHEs9YU5SehkzD+C/L5UEY1eaawIfzLTlZmYGq/E51alGBn6WG0jsKgWrg4
8BFsc0jiLY6t4Zr2N07Fg5geUrOTH+pOrfeDEstbMweCzaXGvzaCMdkxETAulMfipTOs+RZfsOnY
x1i1RKMp4vsnxfvIlzpHa4dAxZesoEoys4REoRqtb5uLwyW3ub6LW0P5rscDVnRJn0Dc0dN6ZSm9
YU+6STptnsq7Pikj9NMIh0JnlIPRFdqwwnygiL6mtTlszESlJFczacI3RG73vWWM/gqCAS6wbeI7
RRVQwepI1Ni4hMvabBCYY8XvmqJQHlND7o8joXPXyWSI6yjp53tAtXIjoveV9lktx1tTjaZb06p4
T0SBOjYVo70uTM3j1BnBABMrmvatrxDBOenq1tdkwpRGYbglErDdq71m4XMXtJs5oIMXFKGCH1+m
1DdhomJZKJXtRprJF1TbOa3tqJWBnIMqKp+FmMJ6HEoIu2odXUB+EfepmdSPWZIKhzZu+ys/mMJ9
XLTyN6WphXRlJVHjySqWoUOMl2cv65mXkY23R8Dnf50iyaxXmZSSOzLqU3SIjApPx6BRyzd6L9XK
igf/0IUiB8WxwQSibGJX7jXlkGB/ssNKBuYBfN6IOn3M97IPqNqUg7LOrFy8JeN1dIIwbR7apqau
JbOBUIFKyBKn1TXhpkESGzp1U4eYqhkwR4Sq/1ZPiXzbNGSPZpOM75BlCV84/WnKqqRofCxLMboP
8352C1PqtkqpyUctCaSLsrfCbeWn2cGU+twL5ljCGCEK7ztjFI+yNSnH2IAhho8W9ttpOLujoNzq
+pR7CUYL2wzxLI6My8mhC1C/WOHoyYVapawrhbwd6Eo6hYLRaDXflGXT7MUxzO2wUrvLwqizVTwa
/rG3YGsZYp17Mm4qzqhX/toU1MAtLPQcqgaHnfWytuMsK70xnhRsIovkQUfGuKtmPf/WVFXvTko3
uGNRmY4AYmRbBXogWpaKO0Smdq0kCgaW8qTCxzAgSeSa4m85hIGPt5bkRqGZO6Mg1YdG8rE8V+oM
GqAQdmQ0Gu20zYLCZMLMaDQzerosu41jxnlaupiUpw9agvQRTIxjkymYxVWTTRiS4J+fr5NorB1f
qps7rWnTHpF4331XUG67RtnClIQJoSL+nDD7HgQ5xCFowME3yuriKZos3POseUJGmWbVWsskdVuG
AhLvPJXw9sX0LA3d1ML6Fh/CqfgeCnTHtngFGcfOr1AtS8zXizqWx/teKmmoCrHeeMT/VbeJNoeH
pNdidaOZ0K7komg2WacLdmsVwsL8TIaLQcnFVVFo/o69gUgDIS/lY1n7HSdPucTkFRVrDh8Cs9Ja
vizrab7T5kx2pcEYNn7cW/e+4eebyuIdxSVS4GSUKr4zyEN0JRHnDHuejldjWP5ikYFJ/bBo4cDc
Hycz4NyspnK3Ebu+xa8P1kMZYzY4tXX2GIvzhRzKwX1bKdJGlSJoVboEY02a0qtJa+btjBUMwqFk
cM2qh3o6SLzoopXDMzTzZm2IZazYrEqwlWYcZzjLNMV0aGcN3lBqirdS78euOUwJ3guDZRdxgybJ
EOQbVcvAbKDpbnRd8C91UgedOBqUg4npiF2klfCaB+IsEpYLo8PEWlAXqcsazOxXVo0yQPeL+j7v
hO65qP3gPoqWnJa0EWM8wKQhXQ9Kk2OdNhn+U1k1qteaUfWFmZW6+B/O1102QLdgNSLivOq7xNNS
a9zmw9D1i7K2lnZm2CbfZ/YwovF8HaAiEzGA0PEhR2BIxgE2974ZwFfJwvKqrctiM/i1/pb2anFf
J3nCIx31veGTdqfJ2gAjUCW7NQxm/LPidhQu07KqbqDVJc/BIFjEENewoMCFZ3sYC5ASzBYDbXnT
y0es2JEtj7H41SflZR1mBLLHfoUHVYYjbO3r2jpJOhgcKsg1/08pL9mlxWtd0PNjFdXtQZ6V/iqb
Rby1tbDSLqMinb+Q1W15cd5qj3E68/aPXf1sFumwE8sa50i/RyVSzTlWqEI1KNuiQSKnjCZ4aVgO
tBQCbFlNDgixKtlxJW8UWIY7K22j72VS9I9mlcLcwtV1YY/5WfScpX3brToR+jnIuX9TW76FR6Ac
O0ncVTdgLxAlQ5xkcXBmpqeC+Gr1ubzxU1l97mXJd+Te1K8FaeJQDqstoqGij85QqoYrR4LiEiGd
HYbeCjwiPzjyhgZeDu3QXXfQ/tm4mjFayXNPbp8ZAKwNqoHMURjm4q7sazinVo/tcZ/p1b6f6+6a
QKpxX8z9SLhKBJ9nVREd9nXWR+2mMZriDmLuLNFJwtYBWjK2xZE1B4pnyUH40rZm133riqKjHKBo
wNhV0gavKcI2WyWGRapd6FdBvpoxosGMNGmfJxEGsanEk8uyXz5Oo+Zvi2rsXV3Kpt1UQEMTfU15
awuz7OBCyzgYKH3UrhrKyGeyWhMIPT4zOaqa8FI0WQXCGhIRtW0ewGCKWBsEPUqjdaUlppdHpfBQ
J33mZlkw4TIQpnFuD6Loe21qSI9NDZtr7A28EdSxRLMak07WyZPg1L6gr5Sywiikk9izrbRnfZTN
ae13A+VkWMA9b2spe2rryH9q5BThXVnjfytl2qGF5HqphWp+q7IyHpvYCtaiUAyewjLkdLMebCdD
iHMsIiUOwD3C8znM/EcjCMatrw6xuJokQ3+l3R9YrpUPRgIdMggeozzUvkN1kLkNw9zfUEl09TEz
dD96zn0lDvCoVnE93RZGUo5sP8KY2mUVFsdKjsItBrrjQUzV4QDgSIUT5CQBTuN9ZcXag9KzAK4J
oNVauyZWLWSysEJeifLMho6JgxAgtK7qJHko0jI+1m2Gr1aWxP5WbyOENIIBhfzQJKGBUUFnPA2+
Noq7Fi+j4iZJlSiGNtyXWOVYk6ysZzOlgOLcE4zINrD9fCjLcDqSFzfSgZ0SPMQoEOTLidp7tmNN
QPUjqflAxLcWS87U16N5mP2gXKdKkxxG9APdXhbyFMKcL6qkDGK2B/Wyz10QMDVx4qmnOZoWvezF
RgazxQTzftHNvsZLWRJlp8iaGY4e7raYNCt9NblV2A/Q2YYYF+EuhsUHblC0/R4lNYzlGj+4QIz9
coP+KgjswSyCR8HMaG5mOu6gZkwM2GMVVcUIQX3wj5QfjbBNxbA2VqasBpe60AZ83KajW1dyirex
gatciLCm2/hsBCs5nmFIZsOYnGtQfGx5c+bTCfiGI66ZWB/ii3Fy5jOncCqLGr8HEo7GvWz3dw2h
hPVX8yA/pZvhquts4h5IUZm+Xvs357qUy1//2RL9a3Sdgx4s9UWodCrh1thCwlLRbBnSuf4qpa/z
9PzuAP7JqfaXMy06dAmqFRpr5Ofaqb/VLGC2qiV0escAYSU6sHNq35M21o9rUNHgmGDQHO6ZdB9b
K35Sl4oUBU64rbfVbgnT7daGh4bbjt3UPocc/Ho9BFVIJEUBeOt49p00IENr9NmhKO1R1HfbQDhH
N1nawh+fiGEBbi+dWt2SSEb+eDWNHpt+O0P8yCtXVXa9fB+AaY5Hn8paC8+GSy9/7nQ4XcJ7kx4g
Gkr5pDMcgWWoNSpNjtXbbNfvF72U4BEHeh5y+dgCW54T1q8/h/ohmXvXAgulibWPoao3TtROtCNS
F8UmvJaCYuIsLeqk0/jrcCc3krPelGkS7gy3E3KnVQoLC6RsQVPRTv8b2c7nLm/5/rvLI7esUS1U
DzWshMXKqt/IW9ZiT95Yzrlo1f/LxaFNoVX8Sf4RrhuzUglILB56h0N/6ox73g19BUZFNUd3dfP7
WXyCB/7rbv4c8AQuwzYnlGfkXGJpp1vR5SBgrmJHsOwluFo+9A+9l2JysToz7DJ3f309fw57Atnk
2kinA8NkcRfMFBerdE1htm0cTg7BU3p9Pm3+hJb664WewDZaOhGm4NOh3ZpvUWVzim7jdfTqH5YL
VTEPd8t7BUell2kLGnbuNn/2Elk8UcnUNZPA1JPdoBqwsSegxIm346HzMo92H4BrbSfr4WzE+4kH
z3KpZFgh2CaPjtw4OMwf39igmAhdNiqndfJtekWr8Zop4vRo7bPvrQcKdQZU/nXp/DjeyTskpIOO
GXxFfsQXoshXSXvW1e7X14UFU4VjipUktnanCN8w9aHWkHnZr3EUhT2nffWfVQck02kuqUjPccB/
OOl8eD1NKmnVwsrXlKGBWyevp9FbQpFjHU+gyG7GaifZ8OLc9o/Ds0owGfzWwalXCdLBr75r3qRf
zsmMP/sA4F06qX9wapfe9MkjzOKe+nl2VRKWlfXCxdTWaCzXAqsObqTdksCneIsANh9X0TdAseKl
OvPSnmAsvEfLvdYXIxXVUmj4nKy0CEPVWvGr9cJYiTl0jasK4njE0hDsWaJ2qtO68Q3BK1vZmV1C
1zcNviJfhv1/XM2cfJCTJbin2zH4RrVOzdY2UOvn5j6Lz8XaSx+hzr8udyFMm/j5sTKdJqPncaqp
U1Ovl/BuwFx7rL1S/tqQKOGEl+0GSs1hxlzPiYa1Nt5B7TqH5v66+nOdyyIhUfTw/p1qD7pBUzK1
rdeqh+ZPRRZguLSYMJ20a0/c/380aYGrFjRJXubTf/8LsvkFTbodXr+/foCffvzCX2CSrP7J06ek
EXF0JCRZZaP4C0uSxD+pEPGgU0hmBThaUKa/oSTd+hOfJBKVOU+KVMXLVPobStK0P+WlADcwCEJP
zrr8n2BJQLgfdk6gKk3HKQJyv6xiaMtn+bgydPpE6jCSaJf2JCdiwWnGSwCkNRKfdVtZ6zaje1t/
1QflAq2WhEq/o0m4RoHYVjA2BjJZXpfAMKz88aG11lKNg/KMj4GReOihGr3cdUnmKZxZjHJHwNeu
rYRt3WhbbTZQfX9TwnSrrNVQsP3d2K/6TNx0tBaxCPHkZvC6JvTiREQSiJTTBNCaJBdAuOnyTT4k
26iMd4Vp7BJV3c/IA/04cicpOeK/dUzXnSYfJrqu8pgc9YEgJJG5Lu/htG3VeN/nwiEI9cPWDC10
Bo1A4AseNtGAQTK5nMHRCgwPh0wPWaRnapE3LOYFqnaYk3ifTxvR/zIZoyuK7V64jx+x3CBJk+BO
y6UdeSAa9KjeVgUqrEm3FfOiL6KNpfaboteA1rLt8NTEh2Tbur2Ubx7pUkXAIrW0iUlXMVr0kgSK
zOltiLouzsqtKVbbTqq24FNCckDZsx5F/Ti68Ne2iIW3lUleqG9tBDlfYUFgFzoLOxAX4kkvSXpv
uNP7/moiUiPuShSo66pILsej0febYaKFqi1xpVtDZE0epZ2RN7uaDATgolndhy7OE4+T2D+meftI
p/ohvkcNfLHBEJ6+wmXU6OvikYY7YUfNWs1TDABCvB1yb7SsNe4nq7Ky3FY/cMzeKNt+kC9I8Tqa
mH+T4o2MX9QCt/Jl5NxerSwaT/vdhPzkdImC5IfV0s9N2MClgi3YMjDPY+e3WBY/vukkd6tT58sS
KUGtmxJZJqYl5tzKunbAR1Hzas7QGoSYDVdJgEw9hceFDgQrbWynN7MsY4EZbEnMMDqa1eZ4qUvP
8rw1mxs8EIE0biVE1Wob2VO9Mny07tq3tt5yYQm5TyIb/iFSMY3EtMMSfNeSv4m03Z4UGsWVsQp5
Ey+r0i6jbmeV41owXvz0NSyvm3C46JqbKDN3sV5dJ8J4g1taGx8EYZ022qoKjgQENG+zNV2l5hbv
eFsTRz59tFPVEsdcTByER9VA6p2uR7VZ1XnjgBQSTbFLHiKMvcrObvwreGKaZHjSgoRIz3PDJA9c
Hy6Ypa/17j4DvVMoVvSUPCJCCRSxuijlg3+EAE8nZy3oX/lSzRGOIjYbFZTJl7V6MxvbCk2vqpd0
wlcGDMs6rne+AmFFAXfqVibX3nL3zepru1Zq3OhIYapKD34ruRVQ+oTDIG81wcCi9pvS2jkTLoSc
RKtxnUuvCUleXjYrR2C1Qyfa3RI8tZnomuVCvg8eRUhbge6a5M0MhNx2WuT2puIU06ZigKbz136P
gtksaAmZm3y6SFD8z1j+Vn6ymVQaTWie/cItNBxXu+tAqI85QkXDhDOsreZLM8JYnSZVmzP127Vl
6kCZqSeHA/RAwwuleKOldmtE1/R+W/wp89d+hHpU1rt5PceZLfGvz82t+JZ0+OA7ilZv2rHbWPwj
cHqj+v0GUHgjjtUmK8mVizQ7/O5H2x5vj2mn0ugT0pdO0/ZaVq5Mku80xLXHsZmI+jiSO18utoOO
H23qMgfUtJBlE1Rnun0xkA4RuhpGEvO4bQxpJ5D0Pobmdm49E3U36ulCQQrLSjVa29L0CtY4wqAk
CjJe71n1ryy+BH4TpEOZyFtRWxnBjZLFjogWrzbFfS9Wq2wvAJU2M7TBqD6GLCHVU6QxMUymyPhE
qCsNxnaLveZWnrZauIdMQI7D5Izig9V4NTzSr1pX3Eh6fVUq+cXyVkjgWp1M7w96K6puUmeNdWg+
9L55bLrqoEiPY3ozNKSrxw9Cbl7PqtMMKnjZBdLmG/DfaywIEvUQRcM+Kapdgqv/LL7Gtd44iagf
ehP4p17jEJCwIgjhvREWhxHAOmbbYuIU1gU+/zImTxM+JxFe1ACl83QRk/era6uoUW/1UXUUXMLq
ZJWT2UcCsKMFhBDZiqLvpVk69E9JctvIxSrBO226yBtplSGqjVf5U8p/I3WdTldSlbplrTkTwCs5
DleCdoh6yx7CO3HMCXs8FmTTT5tSv0+rrZq6aX7vc9ltd43yPO1xLrkwW381iYAhKph/6MnWXsB9
s31L80McXQ0DGJWynbB9aa8mlDzTTROJx1Krr/1m3jcluDDfItigMrZ9djNrtiDQoR2CF6Iqw17k
3bcOgfjVCg3bXNxViOTM8xsVxkKoPjaYIzz8H47OazdubImiX0SAObw2c+ikZNkvhDy2mXPm19+l
C4wwHo8sdzdPqNq1Q2sKYZY6xk+pVvyxQatZPAqyAdfV1fAmQLNjq81gMzMPN5DUhuJDSqPtxI5j
j7BeMOvJa/vDybe3TruWeef2EFOz86UZ9ksOG6BsX/r5Pk+DX2dBepPx7z2UKVzSJuys1FmX1ZfX
j1P5oTw2842nfLNV3tixv5W98rqYb2JDwmFVk0goXcuD1BAx98Xqs2I2LVn/Oll7YAN80zv3ZF/V
Os9EWd2SU3z8T5AJn638VTxJne89Y9y9rTK9Q6h95qqV9aqeP03MriwmyPi+i1BFTqYjl7Odgrbh
89lvB1YT6XEVljcJymWbYahoLtH6LY72FkvltPpdtpytuqecAvY7rt5GBffKBwikI5efmRJmJFWt
gk+eDNTar3OmryTtZYzJ+ehnvCxqGw6OU3wLnXghffpngFcjSY/c+ouwyhZfOn46l0OH2eRASFz+
Add/G+39kQuS8/2OocHs9c9GfCt48db+2GsSD8ZIf6/K14ILD0Odqmd8Qgad+WNdWntmf4/Ki3wQ
OiS+9ZzxIvSF1T53PVqERKtKp+6fmvY7G3+3oFH6NN2kKRpG77NUmmedgDgc3B3FVJCn1LgLspri
g7FVUHEdmwNgx/DfTnLeMlxMpv2M4LOKYPWPiWiUzXqFe2Cr+EisZ+d065d6yvgLcWS8otXGcebK
yIShF4o5MTxlJiiW4FnYVCkfFQYO4lA/CjljxvaycXg0W4aHz9dqyEHWVsxozViw3k2eflqFsO0v
SvHSLL/V8oyamem0zl6rf/SLyS+9bSHysm7sw+U/drmyjSnYnWp3BqCpsY5UwTUyv9X+HlgNGMvk
K7gr1Zj2MKLXUftaxw+RpbljQJBt7tFbdpnFE8YIa9Iqf8phubGO7h0HTaNYQSscD+2/QfK7o3NL
6FwGEyqFSWn3t026ZY23nbQM8TFKLHlwqlaIyqnwF7WJKq2JcDja8ImaMAXKNPyqTDHsty3sKDBP
ow3LGkGy9Xsfr4KYoS5IAyk3cXFYUdx9czsIQTQj4nn2Ko0zo0/Ew2UdqfIHE5Yfpvy25utzkLXP
zcVjw9/nyRfr0Tcs6B+yk+JIVPemXWvFc53LFzTGktk813R/XUenK2laxRluwuzX/GHh8KYP7VNZ
vvOKo+4UIlHq3GKuLljPR+242rvU2o1ZRuUqh70+hN6hvp05IGRrxDpQL0JnB9JUNHX6xZqhVp9p
kmpN0oqCI5D8QhzPTT3dCZeNb7x2tbehv1mZxSd0af80ohRgkwCPLagLLsfOHRdcOCrdg02HtzZm
qo7+V4e3X82hOk0ReQLxav6qiecqLqrxUJiOK6fu4a/Ubs1DJXexa7cnFCOya50FFkBf/KyyI9hP
5xAoBYSXDiMHtVmDRu3x+qYba/wqLRh5PgRSaZcs3qYubomFxLwbtix8esLA/elv/Sp0gX5MHzsD
2q34c0rWt2mlnB3kNe5xO254O81k/3axydGryGfEUD8ybvhGo76RLzJuGzKco/JtgmiTF3aLRCDb
AoszXNRXusRribuF1+JnzA/usbui5ZLU4rqt5EPSaIXnKTEeW12vVHIXAbsuBTN8Hea7a2cmCE9v
Wx4e9ZYc+nFlCdb43mvhsdtt95kKH62i+kpbBrqFSxYJBUX7W2mudZsR+9LeeyNa5Lh9XQjgNJvf
+yC98mgq/zDkm8TL07Ik7x2sWeyquuGwGQ9D9VhP/T5v7X0ibHqeAtFwNapZc2bgwJtDqIwJ2pm1
LrYUviG9oxQiuVSLUhUXmvWtMwTnKC8s3abzqkMMDLOgZxw6HDjI9zx+Y6bJEP26ahEVhflmwF/k
f5gYXxhuqmj+Mq/+yDXUcw1yWRvXykp6QLFzqF4lTFRrAkEUwm2zu1An+OnZkOrUJ0oIbLWk+Xvt
bZLiVdboYd27YQZyCu/L9LHIaZKXJC3+abQ3bfhZFzAbDBasvk+xrAiXX2K+uhNJyBVMSXBrRdq9
dHjgQNPlz30fLlttBEyAT2aoHRZmmLeEOmNg1jQ0COGVl82px5Y/+d6mzZ/piQ9T7n9b/U7h+AZU
cBFdkwMKSxzh1ZLxwO9jc6ltdfLO5bM9fwxqkxDyZc8cai1rsPWhkjlmfiXxKTsrVwLCF8+TIuhN
FYk2WTVWYXCQBizKPgFwvsC/jUL0233382z1eyvMOZrS9AZZwTelq9lZft6InBa/oGFyGtOOuRIs
I5VhsYbPm9bxbH2YbYZmT/OMa55sz32XWIVopzsZt8WLoRA5kolc00QxcLyqJTG2SYv6Z/eM8peg
4QqFtVpr92JFi5JHuObBWzvis+ySsxSCSrzW24BWWr1CAMWj6aPezCQvpKtUtDdt1W4GCevUvwYB
uHr8XU9+95DZDZrD+1Qb73M/fpTC+tEfwr1rXhXRepfV6l0eCMtcusSMpPNIpMaI287E8h7jlvLH
bH61jN6JYsqV4rL+12ixodKQZwRxK/ZhQj/ZSpJTRj9PT3+sIM7meVB9B0D0XpMy/2r9dPoL55mI
3OfeW84wkWy66SHl/VDeclzTSKR+yFrNofFeELApPbWtfDGM8aW0xhdVjuakn3ApC4X/Rj78Xp9f
c4upa8pn3x6ANGyZ3N+MWGjvmRxpxAIP7nfQNGS3/do0xo1ajHDzeJSkZF+Ha7fqVxlbqvy7b06a
pcRCsAmpt8KGyPAs+0y3glqyCtuqCCXL5xvQZ3HlWMPxuZCPoVhVkqnap9zf1F/mTox3UcUmfcQe
yUodW69k/YXf5E+YNkGx6Xea2JK4l4l8cIA6rz9WD7vSlNpoFldPoZgSyR7uVTOk+9iaLOhJhTQw
g5Lc3co9MJHyfTaStn8X/gxTDFPDza+ZZCTdwDNGPftLgkPbV/8dWDthW4SIovjOkORYbUnnAynw
oUL6Ylv5mbfO07siSG+VUt7VNC5L6aVdww0drmo9jD8rTGDuzXsj044zL0nHeB0c0uSuqbLfLZqJ
jDrwFLZQ7dPg7H+dSFIAQmC3XFcqyn593aSZ6kl90/viRX0RF087Rbfo90u5LnE2ziRS9GH/30LD
XGunL+8AdMa7Sf4Odla56mYd7OGnWuOM8k2PrGKpSGNBlJJC6WAPv+8errgOXeFK+3rdYc0YihC0
+RqMnekLntET85lpngw3hnwhxTkQD0r1z013dsV0O5oxYVE9rW59CkTZmD1hUz0xp/nfOvZ7ZDY+
uTUfWXH+UHDEgqmiTi9ZJtx6SbnXkAblEH1LOHzQx37bQJVvsja/UD5q8r/uWC6ZKobosMKiY1GO
H2urfawYrpi/88VXsvO5E6Rhvqd76bfkZ/RXoqL76VH+ql5VkQT4fnis1fbgTblqatiaeiMfMKz0
X5Mp3tIbcrp8wapLvy+mp7VjWGsC2NlVTaXnYNKiZ4OrFetN+oZU1l8Do5kUgVS+B9Ids6msi7BR
3XB42pI8zMNeOb2GeqtbOx9Kn3/NSi0qxTKowWaNO/ZuV8hmSSqS/DhTHlLaCrV4uW5nBpO/DI+1
JM+a3VIW4ayNlNf0a0ZQ7RKF6T6nsTHs1IlOqvH9BQ/fjFWgWIFwvBYotiggHSoKTmUpNewlXSuv
308v/++e6tWVCNXbpGaPqa2eu/hf88Sk2Deakic9BsuwBiUmV30gpWpQ8tUMesBeYw/oy4eSH49s
uS+Y6eWeCUsfoC3P3uBeBXWHe1S6vWzC+axwEBQPuKtGF03pFoq55mUGZhSp9Rf1vVccgmvBic5B
bmpQxQ7sab6EQkNthrcnITrD70nXPXKYrsLU3BmR7DCq1a32O74khc2XlX6onC8TMTDQ6Z1TxUsX
qp7U9oQ/9b7MnZU63wXT2lGNd1K0LkNk4KZnROfvZTP9XLf8ne/M742hQbIjb0fpbFw0/KP0ex7p
jL/j6nLeD1vSNXHxmyAZv1okr90imIvZ8iedP9LzZVDrYFq9rCzp0LKAgYKfETjTutX42o+/LEc7
uFjU9v3s3pvBN4bar0vNg8nKXs09hZwuI7EAgayudHca11z60NZ4RE+IMN3Cn8+TK9BFVY/zwxPN
1worVkw0LnMG6BLIcKdwMMayOak62oaPec6dfMTPkUNLEbxqnf0Z5HDtm0BhQ2SrI/VmsOWjTwm7
H0MoR/L5bQL7uXL1srWX0R/1LEAtuqXDJRUj892S7Rx6sTgWoLFVryQydqyVo25bnMKSxknuIhOl
2I5nAvkqyaPifoqf//prU2f3skq9nCRKDE71TkgmzUhqtMCjsGNK5p8g/IK6JpOKa3xqOESuxsSO
4yy6pFQaHI4e/lmOXHNXZ2QNXxaVqYM0+hLxE4JgeYoie30/exUAapPrbo/VsoCjdfWpZiDXHNpY
OW7fmjgO3bFxNx26Oqn3slh5QGkqiKkAuLMch8cVBG889zW4uy23r6kDiMwRyX6X9fDmAyMTGQu5
4t4sREv2t5YfqX4jha0Qtp0Qwj2fa/aORRycdhvO5p6/OYXgCtYdy4ErKomrOWID0/1DCOZXwsqM
4lVcXiwd+crgLocNazfYgToptaFitmSjqwpa4SxgOnPZILeBa+nPfP8hLiS0GFi6hYtZX4f2jLXu
irWeNMN4MH6apIRq1ktF3XAaH3trp3UN/KlSzl6Ol3R64EGor4snqvVzmPW79Nh76GMzU4GFquxH
pUUfANjScNGcxa65PAtN8VaIRQ2BJ9F+z/vBI1wU28kRA2x3QzVwCqc7L6XXDsyfhMwfUKhU3piJ
vEQD597VWbKfdaX4sfRTqw23JAAXvq+LU5creKZdbSsTFDWotzxoORL2NCdpfiT5xNHdVb7Vn4Yg
cbkM8JoFP22k4IiWaNmPGOQuk3g/HXKHJjJ2BVzdsuvhWpy4cOAwCXCJx48K1xHMZttar0Q51fww
7SFWZOX/6JGRcLVhpxtYBbtXcjZxdOZhCNPzp1U3wTqEyjgCi3iCtbvGyXgCE8OdIVs5OqTAXI17
m4i4IVpHNFhLWC/+nNdOXSqXs3+f9olQJykkovos6zhdSYitrKjN/pL/bPzcglb9Qa8G4t54w+/0
Ze+qh8wHVgiEmeBJmP/Urcydy9sMIHeuwYBjbktHthY3gqveThKQcynGjDgq5VfMiL3OKsPW+PhY
La72vvGoySVg3gyQfVsO4DbneB594e6TBc5X3bfD1tvbYXoKYNzWu1lRhZNACyj2gSzo1OlfcFvH
NplHPHcO0Z2aC3hbC/g4IMYp/F43nGxcHRysSTSjvdYDkT2zDamjHkEOeXY7BX/J5+Ao1ECBBn6a
fr/M4bi/WiYNjx7zKxyyI0FOam5EHDYZUzZi6WtDBjM+JLb1MrVq0mO3menohgWDwVfTCtdF/VKX
MzhP/SZa5b3v7HF4BwgKq7S/iYTbQoq9GStH8xkpaRfBDApxZfRn1YH4W+OSLDnImhz91koiJNL6
9lRvGgUQZVcwpDo3DrfJ13KZBYAf0sTQGKS7dw6N1zC9oON3068UrQIHeW3UCB/iHFNfJEgBnPcz
fVF+Cm9DhcxCYRxRdnG/2YKlPKtVvjsor9rYWMpgOOwuXX3x2X5Wi+am79TcZnODYaNzI3rSfcor
x5Hum/VjQzaib89YnMtob+6VLD6yD5PqY8bkfQVxmueOW3qN8tKRQpWpSsHX3mPMzxIfeVR9fTgW
1JKif+1mzcXh22NQCUu6u/TfRZxrXvVrHnZV5qGj8TI8wzPsSfFYuH8ar7vk7AZu5dcjkis6z9c6
KaXxhWGhqX6PetxcMR5DoD0soIiSeW16Di89vwdIdP/j5P5Mzd50aHTzyQOZdk1TYdsDvXGqIIxD
t+PWGJ8NY+1lVGgED9xkrBU48Q0HVMPIY4sYXRUIWjGKqLYN5GcqYVUsDYwMAuvPquTxNs9RF2dO
6i6W9FBJKRal8i43km0aqdNIOKCPeEjVybgAZ7dSOHof6qCTaurI6hTjJCUrdm2zRGD+/VBNLdKr
T1zUM88RRfMjw/pYWvY3QgHyYr4PcQcw35gzp4CNhQSleesoOyuF+12yXEjVtCmzZ7SHp9aqp8+C
pxs5g2uqmdd+Fz0shOxJ+t36R6FHeq5H2f34seTyQ8jER1UPD8ajdzQsd/D0bFZDvTOuei4k6o2B
oXEhuepPVupuJtkaQ/Hv389TzTFnSkDAewX2erAbJ+RyIxArbpS9js0Gbdw/ACGCozf7Y5dAUjAI
3yH/KxLlYC8FAkK1eWeu/V2By3p4etb9oDjhNHdTLCpontHRGPey6RKESEnHjD+9mlV6Lc/y1siy
I8i6PXwhExeEWMjpKo8f+mh6vdjG/Vv9Jm/DfcnK+2QoN+IFKAiayxiOB7fMXEQ8mX/lzCo111ci
m29ZbgSDCpbJGjYZ+UrCZRixND+PtwZ33nygzbsoi/RD7dASWO+t9a7jyyvPvJP02lViokbFwfxH
Gl+zNH3JArHfnyzFnSDPQgy6S26BXwpXiVMHRLQ1T+8bgziR2wlMEGtbOshd0Qx/wqSWHiTPhIcq
NkkjXVXTXuULwh0fdoYvtHTMQ4+jfhOeVPOICyEEYL53AXeudAiJqekuVL55fp/Sgs6RR4QfUSlI
t423hWioRpe5Xk6nEX9VnZgUw19DZA9ReBR4am+MZrWXz/xbQyWdzlSWiXpsSQVO0E0EZfbT9Ui/
ZWPmdRSE65o1mJIw4cO5RPYRvoUVvYagtOFION/Imr5W4LdpvfmDevgSk/SSt6Azwq0S0xJi8bwT
+WVLiLwsbrp+zOy4KiV3XUtESqu3yRolO77AhVd/34saQeWH6qHpAQJ2Oe5LLXsdZvXV3Oq3Alll
qgpQrhzaeoEP/9sQ25EWP9WPeEGxWJ4t0tA87m7gecrP3jSwdOMay5cL5ZSOzSjCRWQNF5PJbHp2
/iTSavIl4SiXr4VPg3RAtcDAZeqidUQpAGhcygmEjFLDAJAaRxa6WM/qQCoTnQAPKVbaND6PnGqU
T2CL+wW6G7peTRlu+mjcarW6D8twz6fpbvq7VF5r4UtMTZbm9lHLWpBmu5NjhT/M4I1lAODsNn0f
55YSqfjAzKFivChLdkX4Bqw2R3fdRv0bpMcSWnnq0xsY0xx7coeipc+iUcxiyN7gE3rSROnw14I/
WzBduQmbaVsLI4J/XfZ5IIUp18mHt+wzhQa6NL02F73GGD3EOd/Y+BoaEpzXTbFNwojNRQo0piWi
AnwtLsHYAnagJKkNzxR136pFzBXUlntBCc6BEkDRaawHP90x6MP1OL3W+s5aThMkMRfeOMLZMzY3
LVKzlEIJ3Z/LsV+IZTKloDrxdHwdeumLrjC5KdOPZZR8CYCw6zDXlsYLJsJ2Lj2GZbQtDl3IE9mY
MVXsYUoYT2VQXxZ3VqXkJADAHLuf5Yb8nIU4rd1Pazs+R2bKqTF/MJM+5VfNK+f1qbfyvfiWZV0O
Qt8x09+9IRUfhTR65wjnI5+fk155htE4ajk/Ueg9u0p7aHv5UNDsSKvgiP/OXCS44fAXDe/5ycum
/3oW4NS6yPCx7/7chagwUvrzEV8dDLHpxja6MUkTvI32H1WNjxjIN9vYkka3yVlryt8VSsK2vQH+
v4m2Wfbkr6GJz5jwFPEiClHGB/a1rsZzYB2dgLBZsIknel0zkXSsFa9SlZAT+hSH+VFYNgxa+qP6
iZD5mK4FBcq/DDmmmWIA0neXsctuoqEk283iwey4kaz4iPOIdUzHrRLHeMuGbumaRw8OYbk9Sp1D
gZPIpGym6O8uLLCGNjG75dpw06rjth/aray5heeIKuImN85AukenST6sKB7fdNfeJkaWg9x7wyHE
R3leEZK7O7B0p/EM8BGv+8J3PC1XnjWP9/rZbE1CC+HDuDw/8lWKs2lJKkfJg7OzN/jTBVSW1a6y
2ASjnLbCn04oovVLZAlu0002/ktG4/Yceegcr0PukjNgV30XqXy1sNsy2G35wknHguNbQiVletZO
TAgvKlG/OQPr8Wmwt/51ixkiQBoFN8t/j3kbtdMUZuY36UZiRL8FUzmHsygyoinJJwEluFQ8YqhN
kVE2iWAc19EGUvNW9KhV+lzfhz8V46fe6NxNsZzqOB35cm6T2zkQBebSpBuy68IIrQ8ORHWw1xlA
eqyDOp19fH89oYf1IWdBN3GL96MnKXHpnl0fia0eNaW3vivr4qo/8h49npPqqVuujvbXmutYes/x
+4Zz5NfngSDFcvRA+zvoKFx/4aw+1GNSn9Z19jHcnFyYkm52mG5eFZ5alq707aIF4HiIHsE83gEW
tL9MsvFywI/oyuo1zeAOWRFZHswLE2IkSRyEt9tDLNGKRJbEq5Q399Huz9mDhMlP6m2t/S0bja/P
5CoRkvK11j5ZCOBYiuIpXxaoFTq52T0odLF1yTh4WKZqIQI6pfZqxnOfunW3M+tv0EYDcy0Xvl06
6xuu9dfq6BIUqKqycfHivOEIqLI2k3lyf5HcwZBsxbUGxFJjMr4MKROLkO/8UvaeTJTcw2D9hNWo
mLExVo5pleQpkkAzukBV1rZ5Rtd6A/vk6A/alta1DiRKiLJXyaEbceD35alBfssIQdIAShoCadWD
XKvDMuLiDpXSCrWDhBCEQUconmjLr+YR47iQ8FdDZwNIu/Q7Epeq8XRi5DvFyauVCXsy72qQNkuA
9EXGkFf/6FXK7MyKtXfmS53fmzQNQaYrjqpqDgkDzoy6BLmjU1l0TJPsoFbVS6+HA3XJJyvYGsNJ
zz/iwZmEowRr6SiGWO31ON3bREvXhPFU31wpJryBJhYN7FVI2+u8VNxhegLgWsLL1Poigdl29O6Y
HX4J0wNwE16mwoe50D0UXoXRGCp9uSRnyDk7I+LA3J58cvrxbVjW+yTR5It6HdL5DiqzCuJV09cX
Xl6xye+7Zn0cisCAeXKB9++tvrqM4U7Bk6rpju/to7lM/0yGJuu0+0SL+ORujOQcbP9w2m//MhVz
5JmxUtGHK+DOaH2leCrM1teiHo425FQsUXoVQA7apooP25mhJzQfXffA6xqsmju0FLjPrsOp3CD7
AGkXEqiN3EQmUR96oz2FkaRDJlPAibYkFM+8eqcLo5pscyftbsWwealMe9tC7GOSP3002AQ07U1q
21u575F1zNgdPHNaqOtQhZ2OE4qphL/6t+mLKlDVplszpFfGhFdxEJMNSpT0ffpP6GraOlkbuzwh
gtpa7mSkdnWC5jHXEwd7zF19HVgVbQDJLmjqGtIbp6pl+CYi8oLxoAQKrotwix266xAGIvCRRPFn
ia1dn5TdFoc9ag1OG+ZB2xIZuXOtqikcvlTDkXnHevc30wW/Qh6OSapP8dp9TRCLGSk79fhdGnNX
9Az4MiMmtWQ4yp/LR3faMtHlHTX9gfnHfypzZSZT4JAVxwlOemT0ttezza6mqCT8nZTVadU/x5Ah
aZZkw82ShHsWVC96HZWPcYm0gtzX7FNtaqxmLsRqTMtdRE31HzzrUDYU8HR3qqN1xr+jl65HflWz
BlsWxF77VDFboFo8a1dibGblBDrc6rR9OZQIdm9wfM2hmNIBCW14taBmFIMvkCyBz8Q4r5660yvH
7U/ij66LcFyHKC/YchrOGUxkT1tQVOBMmNKrLSXC9FZQcYVFTEFnmoIPCF8ytOr/ybY0dh6qh5HK
qEGZ0KZygB9G0HV10DESlubMhtRQQJDocB5gfSO0Ji9jj2c43Z9D6xvVLxleadPAclx3f4aNgcBg
zt2jyd77xp7a7xnXda2z6+FW9Y8JckZdn6QBtY+hPb4/0La/FVlxa2foq4XTb0U0nZdfm/A63Apa
ekkLdrovqmQuqDHgp+iHVwoTFNEOb8HMM7LfBSaIdXe4A2eSJeVuJbqNDoMJfjEVuAljpTBxDxvf
LO5O58zGG/Tyjq0wXPT8Ktu8UJlaqJko0+2Th9YBkx7dFE5ZSgMLZianvuFNM6NKWB1wXks15oSq
AoxcfBHo9iwTzaTBvphXoYHK0v+3WyqRSmUgQ1FqFTk4YOQsM0dFtwfDB6G2pcHsgC6ogcUy5Lu7
EDCIu8XB0P37n6NVg5O6uQ/P7oKLwy07gcrsTugTvrPBMLld7kNx0Bzoa2FTUTkMS+Ki6eN1ruJf
uSJGOZ1tPZNyJW4hhXlxoqAyvfSfUFjAoYtXcb2gzFMGb5wgJp4yrkO92yjfdN/TWZTPGi6XBTPh
JCNzuuQCNHGnnutXCPtPWaef9Ps5PKSwfNT0BEVLvDZbPINkoDQGpGRHry/dPmOKc8YsQpw6SOLJ
YtZHxULIVjNa2OU69BE4WbsjNDm8d80n8fD7TZtTZI1jtPNT+vdGM97MMX/bZi3K63fq0F0Wnut4
PqquvNOWXGWXvC7b/FI+e6waWj43durxqnw3UEJxp3W4aeJy0xX9avQtp9ucbFK4nG7/tox4RzCn
7uWoN1g5i/ja6BRp2/w4J+cXAQyP9o+hkHPsNbJ/QvOSPKOGQNaWr5NoPbVeeZh1IKseAhwAS3fk
rp8zOp3hWa+1+/9LIU+hwQw3VVJufW/dlM/0FyPTlT+Af4JBzpPoKKgutG/aM8FFKyMhJGGrdlfU
4tmt9UtjFa9tJ78O5x1QFSet/tjeJEJSeTELtlBGfD2zNDoGLRpHzHl3P6Vbsy7QSfZQNMTQMmnA
VW9RfjZH5ZonNZn2lvpT4/RICiy+RPtomeGX45Ph5hNRiptPpdNY2l2chJvKPu0FM9GAlmpnW5Nj
aL1vrxrkzZdKGICNmdwwBGytXx0xPzirewjrD1JdCkqyrb7VspMNEsFXOrSafyju3zvVeBPM9g3C
KD30CYNDYCldl8kTRJLMItrnSfk5fO0MAJc0MWbZRSxD4u2F/2ksTO69spbeYKF71pG7RPRlATZW
aBr8rIFAv3oCB8UmF55lhSe5wDMHxcFBUcu401O+YFZkNk4tafB4xtfTqSvLNcB+DXwvaSEtBcqm
xsisPJzTZHJNddO4tRClXebh8Hru3V0Zp/to+TNOT/kDRst9yJ5rpTxkeyvDuRZfVmdVlftyWHdF
Mu4IE+6i8qYan3puJFlNgckrP+Qc7mX9xJTrrg/izcC+pRyo7mQtzgV/I7ZtnGBkR/m6R01+Rli1
emNt3Y50vzdT/nDyrn3kbBih+pXXKxSyGfc24Q5AZ5Cs3a/PsT8f+E8F+gS3uECRQwoonVzDoJED
1dy/FgvyCGfqyAXSNDtnLU1E5v1KhTpul8926GAY7RF3edRJIed/ST4jQ8BWsdvmDGVGIvsiRsdZ
xJ/CawaMcUzD3Sg3FBINJ9VkSfc6F+/mPtynw7jR8iUGj3tfuUrMQJMAEU9+M73QHzizWsEyKuLR
4hTE4ScYqSX0iJuNvbXicTT6nVrCHWQDgQQDah8lHEoJl5cqhu5na2NQFt9kZzM+9iZRrT5hgSUb
RD7qPu4qoL3uq0jrWBureOAKwJEgsrT88j+OzmPHcSsLw09EgDlsJWZSsWL3huhk5pz59PNpFgUb
GE/bUpH3nvPHUfZ2EFWLuwCwLJDQDKpncXnmvlsOYlz3cnRMfj1ayL7ROKF8p3SYOaYGwTvrZ5bB
XXNXFqnf0zsZKm+Jad1k9oTzOnZXYTm52iwEAG9p5WoqeUGo4Xq1dCz3qN1cqG8AuTU2jdTrFhjj
E+SZ7pHj5mmb7KaQ1POYuH0nn/Xhl9YXvsljP8ysNGogN10oi2qYNFWEzxB3ZUoFX155GlEZNhXF
GRq1BS6CJrPpG31y1f/cN/ygyxJoI5KN5qOTpdOhZc6xj3YnM2p2b+bIMDMPEP6mWwDdyoiDuj97
qvoNBzC6GTlxjlr8kAe3HAvuzZEcky0o6YFPakfRhHNl/i6Livjiyp80KAh+nQlTHDuipwiXBgcY
j6NaGPGGnKndtEgZAOTyPhzYrYQeZqpGID5b6JVOmZwFMphV3uSROQhAg2uM4KSXL1vRX+sxuY4f
q5HgiagI8W4jzeqiAr5Rdqw2sIyFn5+pEnViws2KAFsw3QN8vOpLr3obWcRSfmExXXx6decLnCr1
AtYww2XRaCgXkWk6cOGBsTex8lv7Wpvxkcn586gvnay9LUr9DivBBIU87ItP9hwIZ+mBurdrtk1X
nSZFVnl5uKo0okV9hvSgnC4rin7B4hLPw6W184FSs3HxWnA68GKei8Coklu3cyIqHirl8mM7lkBc
qqCllXhc7XIYfe1q/s2FjZPwd4Iaos11X9qeGtukrMACr+j4nGKY3brKXE+1RStx8oQe6Cr3KhXl
NNdOvn4VjBrHqjn0C6K5duiJM8h/UsK5y+IJOKO/bLVX4F/LDmD+7Waa+x1RRF8K/gR6kx59ME4r
D4GnYhLkPTyz7CcYRbb2mv0y39T9ClJWsOGYH4N1TaTTgs6Af9M0pwFPGLWayjXZOqcdSPOeXoPC
KQGRsWai/ALNO9r7/r1ibZoc61Jbh1ew+nRgq1Yx+eUE+NBXV2oSBe20t/qXutPbnJQzth309EqO
jsDV/5hA4oXor8NLC/9R729aEdRot6UOd5rlFywKJDT5JmsAFBTbVIYumuw7QgFJ8cXL2LFTkTcJ
8y7p0o1gyVtBqE7SbXAZsishJMSMFSez8NipqabVjkiy8pU4nMix0JuhVTumZNNci/D6Pk6h/Icx
+LPG65Io2bnX9bBT2eEewmTSNYmcsPxYV5yPYOHp65asB28WSq9PTmeFYMR8r/1cMBhOemQdvjL8
tVggjKkLtE8Ln1Et32Asr0WxxUle4IUqzscFF9bWj0EjS6A9mV9Z7PXETDPvKzlXNr156eR8ZOS5
9dKXLG7+SMmJFALLDal+KgYBTvDfap0oxTUy+bQP3zus8DaVH7kZVMn4MJfiKVnTs0qugllFtUxe
bjLN4ToOYYvfydn34qkfxZPddT0uotxfqjS/5PvOsgNLImFkUVGopGpA9F1ahsv4V06HiMjzsGDg
yJe3rU/DVg/Wvb6M+3bVVudQyguJXo+p/9VsP/K1tpum8WV59Qc6iOnuXn7hdfUSofOskPSgXFKd
XG4cxeCOwv02U2eJfzLgLjBASkwCQFh65OlTswTeOlxSLKIWsvNzA/+0lP6iR3UtBNbhj/mpRRgI
65I5WTfFBj986Dwp4wYYorXqD2JZDyYXrfEJi6FFkNsLG9lqN1N1hZKp7VxWoA6bu4xKpJgvarUz
s55XISxxgYGT+ANqDunlAgOXIXYd2ub4OdesT+xXLLCSnoZs5ARZofJPol9rTtilGKf3BUkaPAL1
gXM806qXSNeCVZ8EwmsJE2lx4W3C25BKwUIOFbWPPuIkXzs3jY3Rh3oCts+tegJn8ggrw+lLG7Pv
tta8Aa0CLpiEuVZ7dCfDU3b9UtZnUme1sgv4UvSTJmq3ravuS9PdhWq6qwrf8XjueRh+4KNa0bXU
wmXdOLxUK2h0PVD3r6SQ3o3kKi5HAEEedKjQulH150BF1FTYSn+nTts185MjKPUNH1+NtMuhQ9QX
GsjsGYrvP7izfV4DixlYX/grUAI3/8QMC1OEi5Ge3CShRB0xgaZecnmIES4mZPTlp71sLjJfLNNZ
QZ1SNj+l1XpkdfcQxj+SaQWibQmIFE79uy5PQT8JPto/f0ipddDRqHqiJtlJZh9PaaE2+azj5qM6
c5v/YnR0Ml23dYjyHjXkectQjy+Gu0BTE+ALFuqUMkH6DSFg2qmFAEDuoiBzEBLy42bWxv0qdL2f
wZuCUZtvMzyYoLrrBiBHweYnnBbzYuqQ9pkrA/F/qBYs3e84QcfBtkRvTSBmp9kXurOl1eea87Rn
T5XYU2ujDIaqC9SVD7VNwZIuwQ9EKsKiYJWdbUaH9H1RkGvr/IdVgrO3SUTuWgSbwn1mREcpR3M2
R4Ps6d/7yiccXSRVkhw6WvfXYA6mk/jb8jDhyA+0n8GapdeaX3v3aj7VHhq/ydqleea020Dj/vX4
3ABTxi/S05X/hv5sUPZkgCfC3rZFXHSs3+Gotd+ya43pl4J7BuXy6IHGMqLSR2jytTg0yc5QIWth
3xIB1mvQyVS0QnVEXpwWsAbWRaVQMJ19nejAZQgkf/63HmOsLGpc0hBaamRFafnl5dkyWRipOV9S
t7N8SyeREPqNaDLtXUgd62a+gm/rIja9vl+vFb+tCk/pts88zNU1wd9D8SXMJ8IhRYnR3stWGrKO
ZoaKMEaALutxtY/23L6tKarYQYVmg3COtmAqoMOVFSEUWzw6kZTmQZTae8b2fVL+TMWG3laJ6l87
HQn8jQHR+H3RxPozN6VbZ30QK1jyjZn8YJ2MNF7ogsn00zqpVWh9wyMWTBZzHUgbMzl40BQQZCuy
F+wL2fLGdDH15CwOGOXB7tvwhWXWaMBXeY8qi3686lxaS9i1OCUlkvXbf+PnpTI74LrOU8PX3x38
ZBgmwIG83Sm2xBMPdNoVzqjWU1W8PW3tESzqopnoxz+gA2KZPfK5u+sVRbaE9y8afBAj9LZp8fjM
9MwhkzgVJadEdfYSehyA5EiYssEEsGTtr/6DYqXnvSWikfH2uGU5NlIzuaf59tjPuzGGnYVzSu+e
BsjhMX3vi/UADm1AL4dg/jy4nATNjEVjxaSSxc1dsRhkIT51qmT7wUushMH8tC/krXKbSlLjLfKB
ffBkuSlVG2L/TF65xcOO/yj1hoT9ZVa8ZC/9Uhr9MpwxPQjYCNUcjfyWfSXt9JUZYQf10TIamknm
6shsqOqtZG7/qfKSOfXqSnO3JOov6VYh6EC6tO8XQ10v+0zOQWRhmJ7w/Ayl37/2SJyX4npOtOwm
nD2qucl0QN2omNiVNxcYgT4Oh1BvZ5zoC+GYIrU7QZc7/sMY/MmZW76bnRI09vhIe7Dl81TgYpJR
m5ay1x2pr3SDL0iqV/8sdMNvDOOE6BYo4OQqev2umeZ7e17UOhI3xOnlFCHri8ac2eCjm0usUVq4
QKUMaDRx32T1W9KkzyApeKWv/zLagHAcx4SiRrKo4UtMzrP1XDEurncLz7cUElRr0pyinrWYg6T7
8duy/KyZ/bIDQPwznkt6p8uKhu/kZzJmF61DArG3d2WRH4PuDetXrkWHJJ9WdiIBqlwRgmmoaLA5
D2wr2ovhjmRStad696wekYCleRYiXyqJp3J7tunyXP301q1qpNQSNSHYkop7M+D5WT9HpY/H3yO6
XY1fQ6+sXgaBsU2pZ67M+O3kJlbufv6l0ovEV8/AtttRG504KcKv2jA99BR+K21Byo2QDTBA3rpl
WJmTq/UGz7P20WT3nIr4gcgILkKpggeHenDm/6Q/KSKGpWShv5CmifiwAwqffKKQNY5vhazgVTKj
nhNhhiM6OL5xyTgNIKk6fKrkHCNgcSRpCyt21+JHKYzXEq0sntho13TGFvx9xRJ1lRmT33etqaEu
nebFTl2VaXJIBKWj/DTMNfkX853I5nuflY86LTHTFw+cEod6NWvSiEa/QuxyXJdVDEmNCCVI4eZt
kpVo0tezhYBf+k50PpNj7IptyCgD0Bl2tBofslc1GhZcgiJf0oz7yxmUeJyVo/agOvmRNtK90JmB
qskmrkRsJEfLIJdFQlWJYAfl7S/iykM/5f485z5sOf8bsQ/Zue7ueK/v5mojaD4RPHoeeaOm2Hz0
Nci/Id1kesoyfTwtmejXReMe5eZXcf0fR0+yMauyJpfIflfpR7MOcXotAgNimlJKb5S8Y2oiYjmI
H5ejtcepg6JRRpAuVC7Rqee+FVD5OsOYROWzfM5EyUq7GAlSEy2aGIoAq3AMkxi7+GTGly81LCc5
yvi6iAmpXpPbAb6KhaeFx6TN/GUDqAqMUkpjY7IKRdYM63S462Q9VliJp5gsF4Lknrh7/g8e9Vfz
P01DnryC8Tl6K15RJl424DEL5F+0xnA2u/BywQ5bX+urlM4RuCER8N25TqeQrKliDVN/lIyrdWBX
b404H/msRPuSTu2sexdU+RbSSRQ1zIBlmKyOTJdR+eRCgj6v1fe5IDjrfBFeApvtCLqkCWqm1Jwp
FcLYMwdc+MN/7YhO0P09FaUv6Al+Jj0YaoWTSi3TYLKWANv6qT1w7fcLenQ1FI4i0oSOiWWP2jNy
Z5+OW6fv0m9rUYMDeFRDhMdOYYN7cyuvvowVvcM+mHaEu2Zn0qZjZbwWOHbsDLOnWedOvbA5l4oj
/6OWbxNcFRxqf4jdGC2CHnXcMPrKYbISr8uwtE5jVBpwOgbqHSMiGNrNuuK8S0WQbeTFzzHkyGmc
qQUaE8/k9e2m2j/QRg08njKcm8lCsaEIN04o+hqw2pYppe78ReivQ4LBZKsuSrPE9F5Fg/DSCBni
l6notpgjwOeq2idSHCfZN1fS45Uy1Ptfuik4uMEkxQd6fu1zgDliIEXjZTWNt/5D8SWR4jylCpq8
cFQyzMRvky1CWVGTc4EbjeGuBO+WXeOOq+QgadtmpFbWFGm8qtJxrVFgUWATbTyjtSfMLxziTEEt
bNyLP5BdQ9zcUR+4nGgGd1WDb3FkaqdqYJ0nXwMdI1AWd2WixLUvO6aQuFs5ubnxNgM+TnI41B+k
1a19MNWkK5ZkoShdWLxKKtrTAkohMyTx+Le/dFyKcKQya1j1PkiKLSifBYKlzUKdCMm34XkEL44Y
USzjfVK6N4D2+8xDYN4Md54zb1gWFy+5W4P7EVoZwoEFpowiermhVSOcIduywJzmQBON4B2T0eh3
GQlAblM1SCw35uxXwgwTwiMlbFwTxPdhQd0yz+9CKbzBVJhLxaHZXRTxmrbVQ/6k/QcVpuIU2exk
pD5QomwLINWy1tnIsti64qJFi1sXjg4IQ3mYk8oWAxeJSChE5YPYcn4BP3J+z4Tk4qNBkHRLhj3c
CliGI7kdX2JLUtEH+NkxjN81imd99UjtPLvIthC5/hI2hltJi6XGjH/nLwucM46vtpDD+W11ydmc
oLyBbacy7rXhUsvLlbDztHu2Vc3syJ9reXJKaI5pPmXoZhVDfw+is4LoZFxSAz6QBWU0pzNesnOn
/9GhzYSbRqS8OJq2WaXuLNSA8YOb6Ye71bKrpfxKnC62oEvUJXfSYQXPqN61HCom3p282R6z8uhn
DdoamLwSgVyBm+6K0d5SS4d8/7VIOaRfHrXdEqjC7g+r8eL6fMq4BEb3gg3xItk97SvtEtddeYq2
m4wpOpK2a1r0p12b4qUF2Cf3YHJZLWuPqE8yhM9zgghr66Kctg4TSetoHSdSys1aj8TFivYvNOBZ
E4z8zNyYu3nLMux7RnZLy+06+oUnUxxnDKI7DOWzbwnM34MRP0O9Vr6C86c9eFd6t0uSYO6EUB6J
taNvcNPSG7koTrY2z/JTQVnrXo6hiSolO7mUMoBwSruXVRq0XsIy8a0c22WIv+f0CBcbopEZGRtZ
WHPY99IFK7jL4pBC3ykkeQkT6gy2dI0Y8zPOjMjqsiiTN4oFamef/sifL22fcdAzU7zCcQaXbizy
dGrcqJCqvYW0lnfyrYBiS4311Gq0nPX/F4YzJbnfg73lsjsPyMsnb1ApYxt1rxZKf8PrtrC6ssj4
Rr/HSA1ZerQApal+IK0pPjR2wZHhRh+1aGS4MTluW64EUw+qA240J+cL/aGB/rCawTMOaGsLoRYm
ZVhZsO/NanC09y7Grmh8bAz8q5pdu3pDRId7Ib9REHTtYBe1Ir0uWn/haxk/EfQH3dJcDwv1Zm9E
Zb/iCOBo3XxBPLDxy7F04rQn9Lwpezeh1F0jBmCwOEsGZD7GiIbhvquiJ/kIAHTMhpN4mQ5sh9rg
lZ11yd4ODRPYgslsU+FN0dJlu3fgWTIS3W7TsGoEFw+7UgxOv2CKBc4Uo45pf1CRF+HUyRUINRsd
89/ii0yzknB+q3WWJiM86riaknyn/e7nJI5huSrQWCP5GPeeP3LTBfDxX12iOS1aeoWZCmRryiIM
HaE0cl+0GoCbEUxvCHy5fruhf/Rt/lbZ3a3LcNKOJU4NFgeLQuX9L1Ks8/dmtydh0L9IEv/qVPFz
HPYP97CVqYLygqwVU6dbvt2yWv3+KTuDSazs37krbqUv2cYCnh6ovxTtJQkGWAH5pRch7k8/O0tl
PcIPxbJd6FlcD7x9uOvmUgpGdBhkKpyTifSUjrX9bFDGQeDwqqVeqkE09YKXdglKT8TtGmFQVSCP
c0AcWEfUiKwv4YuxQzRpYhAR2usGYrc6wi0jAFxmt7uS7tBIFwu4T+8xzAjLpVOKS/m0Tta3deIf
7d/rKx0xN2ofbnkvXBUkClXX+VP/40CJuRlZLPHN8oFh9GipGyTXSgp3Y6YjViKrLHfJN2+QMB/r
q0/4HC6AHheAlFMpkmHqXzmDbWvTgY9o5YbrOPTM03E4KliLQSO8FpejLuRg65grhX/A2W4SbOn+
QEVxJ5/eJcjpLMjidVjXy/IyvbFxE93QuY2LcHfQnSZFz5Zg7the/65GasK6W8IlE+wV6ZDWdCer
Z1DFGA9nm7exjtJpwy5GMhopAyv0gyKmb+a2vy+D9UF3x6mBLW+SXyIJeAvn+S4lLhH1noxZp3hv
+QekJf+aJQB92Z8S1VH+imTkyGYNA39KSbYiCsEppZnNyXJqHs7MvIhzwYzPWbWj5ut50+HTircW
rwwhFbtwUVLzdCh/kuGZfCR0imPWg8vDmf03tyw448LugX6zXfSM+aJQm7MdglNpMhAYDs5csrV3
7J72lIuo3IkqERaWCzsXFS/9r7NNImtOO3kF/N1DU0FXBqqEkskm5IdEetKS9XSyc1AWnWKiTy7R
vgc/UdxGLr0Fn/P2h4RRr0BZAETub6vmv2oOeJcIJkg7zBGI1ZMdgToKPQGBiVgRn9o4VBB6JJN5
s1x4CQENWObWerK1P521fAIgL3t7W0ieWdVndofOl3fOQsDmg4P1JcSuvoS19seXeKgnotbcPfUs
UTmwlSwX5KcMhb1bud9HGKdARJ8qgUKk/DxTPKwrj1DtWD5a2ZyCUtfOq39G874idxhp8hmba4VF
EmTcxTqbK+Z9+SYtBERG9nISFDoSFBb6ApZ0vgitSadRc101dwS/sf4NvMHVa1SNVAQI3L1Vl3HX
dkR4fZLCgpmOgh1kN6ijJwpGx9AtTxkqu/V87E2wkeHVijWpMGI4sAXuRWCpA6AouYO7apeZHJEj
l/B6c+fN3HlUW4T4RlsAdh29XJ3RGkRpQWmJp5lneC/YDHpi2JQqXjPiNsbQPved4Ba8TSkvlpD/
aTDWIvwuSOzAFSvWQAr4wPGVjr70I1/2YKaAVbSNZLlrwnA/sPtMRkMYnRFbcZTCPrx8VXA3FN4k
JbUu/XxGQS4UI4aEdyF704f9vkrJo/mZ1S/bdfpsKWZK6u9c3FBYZqwg9SW/CUjlMLjb5wPXtSkb
voE/ttjd1lR9cFivF6R7W/Z3DJPFBybPgYN2fSiFPau34uLPL/yp6jzByr0lTYhjl2GVZ5fUJ4RZ
llP+XnnWpXo+rZj2FMNy+5TScGkOdGUPi0qM9g6Z+DnFFjJMQSm3F65+d5IH34JGobzOBwEM8iuY
gogp06MPzpPH3BdyNK/dQiQR4X78FKafSBpgX/1/dcBqCJ7QaZ5WipwTdCPkaFp1ISKXW8vSi1qj
2kIdaYD6y0tiW8Z61kD9xUy5GAqR+UnL2UTDg35BwerypBRoNGXAAr1iqTyU6IJBkT+ATqYR7GQj
my9FS6BCPRQTJW4tFyF2cjYc4jw0RGmADyGCkWK9CrtyQ7lyF4X1gTMGI8lI8qY10gz1Aw0U4RLJ
26zs70PMZtKJGEAXQlW4L1Dzx8XQxul46gJ9171JBuaAwLJQTvxcP1dg8hd428tev5NqmPFyv/if
kdQ63eby1LJYJfFl7Q4Mq1pgFolvTJk/GteiY2VYsP/bNdZXmODCm/fukrI25IkWSWsSavYrd63l
6kMJvAk1sVIJiBVCAdRoBZlZCCjnmxXT9LKNN/tvMwxoprEqcyDny2ci8d+M+rVx/o6+mbngdUTI
kc0ZrEIR9COldGfpnpovzxQ8lSxdjJdm1noFD1wqijYsY77vZ/Ojkejh8ZM8dWviFXMMQBJnIhkr
MHMvu07pG4yBKD4SiA/wlNdfXm9zg95OFXfeasmX8KVRZXgS5Q6Hg3Ef8vE+Zaqdt+QqZXT8EltK
lt161GiHcFWU2IrElkxm1HbTP6x3p8FovKpFAhHliFVFEgYGEgZaCbNl8teE2ymEPyRjUfSswM3b
ZIkm7gAQfZS51zfXpC+d3JLwDKHsINxo2qbbG6VRLy21o3xMBaA/d1dFUg+6qMBCb1A4A5f5SmlU
d0Zp1AGLWcO1eJB1F5ZmfvFlxkJzj7dXhg0Gwe5DYI/c0ZdKkZCg1JTnKHlOU3npFSNWj98yEyEL
aKSuNaY8zN90inZqMKx5MNCwM5d262jvZmqddC6w2kzP8oWXF/tiiXJJR+dmG5NxSy4i7tcOw4la
y0/zIbwd007Sf2p28TbsMY7i66GoF1ybF5MxKrvOmh6U0kXEmob6A+UwKr8GCb2MMZCsrTbFWO4e
MVF2oSik4RIgHmCt7U+3352EmXBV/fVKXxGas9XSnF2cHfopnNv29lo5lfTnRH96pxXQ3zUHKCL0
gmFS/OQdAuTDkXwEWbLhCVKcDKc8+Tb1WvM5LrNCCLAIm2eRPITEmnYlCrbOy1Y8TY01Va6elBQ+
XNtCzoqNntYZYTIeUjU8zJokxsxh4rz019T/v3a3tzwSAE0WxrvEsjNfZxwvSHVAsMXiXZ/3J+lc
Lfk1k+iw9uQeGWXq3zn/gSXphsP3Vh8Nmim73aTAugPHh/qYgc+pgYQ3OSMvpK4RXuzoqpXTioxA
CTYNoeBLylwzucf6zpDUc8fN73pZudRAOVNjUT9MFeeb+pP1lKIQLLhHP/vTaD5LQX7f1ppiCOvN
nKxbei11xEM76jIiYUYx0hI9IvWL5008Z8RgSKX6IKgIuTmJqSRz9txjGvkISC8Ww9GGFQVu5uVA
2qJKBsfvGSfHGA9pG2HffoX7smLYxXlqsnjbrvJsBUSehZWqE8amxPbyDY8YA1uU9Rgd+OGqVbt+
r2GNPGRDZkY019ALN8JZ7+jUZOtgIGgvvBn1L+FNqVuASNgnSUEDpYXIAbbKgfIykCdYD1VJw9dc
DrDb/jI0vIyf6XM04U9b8U3DrWOByAmwsnqzQGeiA9TmmCMj/yxG1DUygYHJelfN8jE0RDtJeoRv
5B8RifJPzZ44woi4OwtlQlK16QsZUPVtYAB4JRp1msl/LPquTxIHkrIOrKIAVW7PMzNINW6YnjaX
vrPrIce0G9bC7nyuoWS1/jKBEg1Bpx4ujnAyOs9/DQbYlkm3J45Wx2uzk1tqzLjp+X8lkuHYVfw5
AjrzVqF2w7/M6CahTp4V9d7v3fMFB9Rwx+OaMsOgJJzkmCQojNaW3yKs0BvFGaiUK2TSHd62+1r1
/szsIQBvts6nHdVH6grNu8n8ociCyzHr7Q1+wWX3IUUDa0TBjgfllO7aDUOmLHKzTeEKwr2+spsg
jnd286aDm+SXI9cC54Nyref12m54/f5LK+WiEGmcTu7IGj0BW2KdT7f4N3E44BXSn4KuJ64BwrQ9
9hvWyMMD/vLQYQv5fcMrZMEd13a5fmr3/0i7/ThSAU4WF74p9fGe6pGskEZGK1yC7PogP4b5L1Z0
k8Ei97v6Zo+hPBCQJcHRJaOvTmkg1isUX7wjdJwQOnZMB7w1uvpBDM+J8XamldInsEE8L6zZouy+
Ls+ncMxv8v7EjhaT6cUObulEiKPqmmf0s67MR+bMkLlaVv0sjB5WShxY5C4mxB7AKZN5tC1oi7nw
un4jCJ1pAWm5xXBjNT++y09d3D1Kk7wJcHgGHDaVxq/0AS6usAvtr1yji9JPzSAjiqZKJ89P3Tkp
m6DD9KbPEQg98PdqyVGxqdEAdVUSjGd2a4TfXU2vhJBCGdFIOifnsW1iS6U8plXDRTHRa6HFuxQj
hnwSPyf9o2EE79feUUhxyYKIrgmXAIyTtjEGkD6GTdGtkR32FYJy/MR1vnoLt8iUZn6U/xqyzie8
zDxfZqdaCmDs9Tpt2rWtBDzmzEVEgOHJptuCDVThmRmvxGdioFjZ7g98S2uVxoW8BhP8TNEj556Q
Cs4u+GCKo2kBw+sajWmXoIepP0sCCTs09/JqbENQNwrYLPsEiyvle6HY/doqZBfDdEboGmRrEjEQ
uSJlenLHkWegpW6Q0WPH2FPULfV5xSWmUQ7HPV/KS2jmwP1Af2arE2r1HMg0M3qOkcG64dpUhM3R
H4CDrHMzbcwa6xxe9xKF31+dBDiKfNnaNrAHJgZkNsp3fXrxS8BTZ1NtfJQnYnEpEKgQW5lrLPS4
73pCp5RZjRppxkYDUWUhisawaHoWKWb6k6f/AMyW+ePuAj5vIzCSv+Ve3NAnXMzciuZjIesE5TnL
We98LrjdJgYeXJFErLTkbdH2S5oCS6TSea8Hr+ZobVUyE7r37pVtjJM2mzQmIXdkiSMCBzWQ02nA
3NlrY5RdkCN3QLFw8Pk2+iIXNMe61yNh7qrhXuXHvUK+jGrXJsMVwWJQILjsrWvWMQXoBIYRdJ2H
5kuTh91yQPFcGh02gRKjPSWIT3Tk6ydxcFGxkMD+xDTnd4RXnnrzradzcT26MEOOq4JOCC8zwhYp
VRKZDxhn/ZvJFggeqcrgWCbSmd0z+fpfdAWvs6fwc8ApYnKpIFdyJcSj6gz4FqrE8Bqcrhbcx6gV
nkq+F5BUh1Td+IYAfh8PUqm8DAZt/RwCC3vK7okmmVK4KnZzvOIzuRTyHivNHKm/pJ7gDSIxXuF9
zYzWLWWHGeyZlPamx6eBgBJvGHurXgZpNiLV+CroYp3k+pN+tk+UnJ/Ne3ZXCAx/sUBu4lXzd04E
rUX1QpG9JYcFfy9hazjQDgBwI05SfbPaTsjBzkq9YNnFUtexOeeIMz4s5XmIhociKTbM5aZp8t2Y
+4s5xhOWWvOxNyiJlf9k/DTpQIDSTmi5mfr7AahVWgipgeQCketzEeb7N6KOWbcJWk24gmTZ8g3r
l9ROAQ4CkpFw4wB5yI/txhanEdRJZeZC1pxAYpGq6X59sieuG5XrZnFtuf000xVdA0lPpU91MCpN
lDZuetVN9U53Kfa449Gp/8yS+CncDXI5PZAhPxQC1BOT2KBAAkBShMHX2syfV8nrsFttneFqOely
MCoSnWMQAYeuOmAfjjEUrLNskdB62jJ72mCQ41D57vte2pk+gZHpD3mWnsrSvnF8lPv9gDvkllRO
xqLcNLV/bI36HHR8HYZ94dOgCdvctsWt7rCe9H/yKzxFMdzzq46JY4rzQoyThzuhljRRpzabZqtC
+5i2SOuHz53AzYRU0XEwPna1/DDV6r3virfpHXfOYYbyhioXCUe1BzLilOZHZii2OE92Nbe2KpPN
pf9KlQnOXOUMDYVRC/I67JC0lUsRD0nP1aueD5tbcTFZQWsyMzZfX+JXgOu6EL037Z6e95RaIBUx
SIDKOfetSOe1UAk72VN/lr6LTL0UU33N6+Pak8bKO95M3NnjwS6EEsJWSVITnikGJNFfdjbDmUsX
ueNgOsOAL11lr5dXr8MBK5yz/7F0XktuY2mzfSJEwJtbEgQBkKAvI90gWg7ebvin/xfnnIuK7php
SSUWsM2XmSvZRgckT40HDbV1M+6xycxLBoi11Zc2E2e12HW67OkNbJ8Z4IVc+LT17sg+TSrYsJ1x
ghh4ErB9WiAwAgFnLOFoTlinduQUNSi4Y3K2lpx4AxbXV7lc2hTqyKH+FoywtEORllE2apelyG8G
efFmJozwrZBuWE/E/M+aU0VjArpm/x3HNzR4TlluxqBYZ7SvHdtztVv3JNPu9rrvLcnbjOJIUTzD
u+FI0e0RHeNIWgIgMu4ycOgUZruVkbkMR6qG+6BwoEPJbLTjQaQ8jcBMakbpKurIf1ZzOvxYtwGc
f42J5YfE6lMXFvi4PlTHUAHdoCOhV00WbFxVkj6ljQSPO2GeFDZTftJLjfniEmiKQgxTOW3zdoZa
14/KySnyMLGiYrEv0Jrr5ToCPoTdcYjHxc3cItuudSxfk2vNXArghr2DiMVoqgMCDlL7XpKvVu8K
hhfcR7Z2pZwzzLFb1JGBl+S/cOGjEgQKF8NjBHxUMN609/2mkB5jGmG+HKsJTCSHKX+q9ozBaTuv
0Ij6EqPdUl2NY2UI/k+MGFmQqTwmfBilqM4rJ0V2S8yStQEfBoAJiGl57jDOYntvrjY5FdaOK12j
+mZc0sd51vuDERLvOdUkYIqGkJz4XRMTXJeRW1kW1gXqf0XKHKFeCseXYiVBjTCdNITxrX+WqI6p
Mnsig5e4aEcKzHwZ5iSGWxTYjPs2nHA2zHNTZndIOPJWhFszhUq3homkhh14Hk5+IdC/2mj9aj0b
FrEvp3z8Z3rACGHSbuhtsW+mhQ9nyeJePBfLMWeQIG9pAOKil29mXD3S3V6Oe7dNnzb5T05oVXc3
Jva8HALqzJ7XbI9m0B5DtjzUHAcX2csxV++Ou8EUNAeAYum4H5X5mZjLfbtx7dUyPOxNMP0QNdE9
olGi3ctcB8qNmdMzowWHTEe+uUbskV8udu7SRBktGSqF2590gGfKMXnfULChJxLkBYLxWRYaDU+n
5YTO1p0Y+5kt9NO/Cm4bHddNieRr81a8qTESb0YLACfmmXd2ilfNik++z69JifYAUdg3epAWlvq+
dt/0vYP1aL4mGtGACstQnp80d35o7feQCbiQ2GL31jwea0QUJUP2V5mSZRgGKy2AXlXIws9KnAPe
Ws03CuRPLZu+nM4ReIU97sfX5i5nlXglnGFLrfcKF5fFyt9EnwPNtlzUAEaQYP6Vkqm4savvZbs5
OHBnYKXAFFhXN565PK9wqLoV34PpWTYoU87q7w9toAmmdnayVfi98q/UKroM6MNYnYCjNUFMLgvj
H2Vl4j8TjZY0f+TwQDDMzf4JRuBkybAAIZ+mNY4johnpkT7wYx60/z+iCinFb3t3woyU4/7tcP92
mQha3L8OXwuJ8UlFNzHrICVK2kq87xrqg7H6plPjECWBrGxgTAjaLdzK0cMOHemxUpVcxaG+Ldu3
guuKV/nWws80y3zue75hr0FcV2HK62DkPxrnPMRchTbnlB2kaTtS83y0F250U+Jvv9BA18nFyLzj
HnlpjtvXBhkiBXGOgcyhgTqtpF2KIGMzkKtZFgszg/lnuFZDVrtJDpP1X2EpYX7+RF5RriPLbnVZ
G+c62eu9j4unec9LxnrDY0rLZx7HTycXTGQ5hGIksAvlvk1XvR/PBtaCrQlGZ44IEVj9RSqZQgz2
pdZngCuMRj7mLwtezuj8ALHurx1Ok8IOWrVCFuvDEkWd4H3xEzXgOOfrxSJDwup3NfPUVxP6/8gI
Upl81YzqmqTqZXV17tKk7imkWa17gYZlS4gZJ0ueL11BGQbsdoXhMx8/TXM1WIgUmYQJFWWw1Qg/
GHGXR/oJFfht1GwkJjetn2hEbwlFpML02bScAVZX7Pt+UY1nEsIsgN25AsrkOkHpUCc7C8oiCIfL
u8WZPzc9fvVx+SwUvCiXxm+AOtYQWPUNRm3rG0MLLUXjg4YP2kL/lKeQFpp00D3KK57b1UhkDnyK
pO3MyJXAZr+7jYBTnDREH1swFwQwtcLk1UB/mWQtuEXldZRyCTTtBioAMii82HGOz+XCCDRDd6nV
kxfVdn+Q+LCUYbpJjPNRRIGcAMEL54YWzoU4bKQTaOPB3GdDd5AxalU1DdxAQGeQJ5kig2+NRN26
QgaiOuC4dYdF/iq75XvpIG6pEMIK8QNivqMSYl5Zr8DJMvTQj5EBPXHSlYukFteBPYUt9VWZTVRS
2M5EGbnNHTX7C6rtV65nX5NdfbYvW0+CXlJxAhPsYLSysqMrHHLBg6wElnLkXmnXV7I3LcWxEutR
2cm68JuSX2atQa5ybd1Kau9hcy9x2OpZOO6IvkEOTAZMjJQkAWfUcFyMNVHI2oxU+BcTI6i3lQKi
PtUceUzbh1V8SYn0pW7SLrsAIw8drK2ZxGgUh2BrsyG5CaHtGjQDvuKwFyR9OEksYtrLCGGdTMU7
hjz0dCx5Bmq14Lm0eS7nlCNz8YMw+n6Qt6MllX5/hYNCWJZ0nRGLZ506L6+mvkUB5Ve5L9aEcnrI
ffXMe54Xkz6f+W9z7O3tlZKcM2Y4exhjCtCWLzMxz9nfB2iyT9NWXq1m7bIc/y67FcEDowow6fl1
vtE8wgAJ8J9WJIQg+0Ca81DjuSt3Z11wHcWhWRLdMKBJT+twdCDdJm8+GXqqdsy4hnOcQV3V+CqR
VTe+MqTVFmnVQFoFUusxXtyb6KYCHrF4XKAE33OLGaJh+A3+omFiJN5PZ4aeJABCbcL87PacdDRO
OjYCvo5PbHLI6f6qZe6gHWPt4RI7ld/B1rNmJg+o/mpTee8ndgW9aIfazyUTkb1BXHbjPH8te1mu
PmbvDPXoNRB9WLBTrt4bFw9AREYn6daXKTSGdpgblsLf8CBVZbaH7Rknl7qvLhpIy7atLlY1YCO3
hBWp8Mwn64+lUupA2QC2O4oeEmr4KtEc9EQ5zEfNirGiCs+YUxgtVCG5+VhfeggtcnmTKlaJJoPr
zn7H3bbJvPw7dajgRtedxpslVQ+W6+eq5h/6kH8WpUWXje4nAF/ekNxct44JbBb0wAmJwWQXxWph
/aaTfSOofFjs/sHIQ+f8BFKJ/0FwV4KPiUPI9m0MlOlGy+iDGdmiQb20mEvgQrQ2H60AjoQr978c
5XNGU5oTkM1d5afFz0VP9nECjE1Srwq3qHrsg6Wcb6zatxmnVtPRIdc8QGv7iTefENL8fCTqLO/y
Dye4N4nxtTbbJ228R1wtlBp0Zyn+Y0rfar+dpDy53ZNfXcoSae/fOmmDTrreDbcrc1QCICXxTyjl
JxMbgwyr07T5qTNCm/euPbO01bcT2PWZhUZXb4N9XCdxkaTiObL2OZ6DujBhCVA4RglaU2BLHYGz
HmU0y/TGaFwKddRTB60fR4qH4c4kV5Yu/0/rl9D6l425LvCu1Y69tUHNt3uv5ZKwVDUIWfkQc6yR
ONY43ho758I2L9ksbsb6+b7/ZXr3tK3lJWTxIQFr5up6NtZ5j7XVr+3q1BCFlWmsohbxMzswAL0m
JZ2T+XKl5S21tQgC7Q64X/hI3TJWjmW/HZtaJoMTiQGXG+ylQjrjgD2rMGlXlj09SKK6BPELjFYm
zcxBeKfCIm7wK9Fn+/dWTdxJa5NrC5ViumszrNSn9tBxoLJMdwW2Oy+5R80VdnQc2LASet8E1Djf
Bkdw3y4fGy6L9WdyH6eehEUR4dg70050VmVq/aLRrKM52879aVUojdAuFkSiJEL715UjQ7ujs9eA
6RJDtP+aBHv0w2p0x2KZ6AFWPzbMz/NxjQTlJ0q6RAUoMhKOLeb65JGv9oehknIoNO7gzVctT19m
NXzZIGe7nOQKnMj8s8/SDyoGKusNWakeCpmrQa5OYyc+acj8aEjUFlE56hfGWNFcibNOPR6hCW4p
qc5wT35tCWs345Zc0aE+7hwmeDVFJfbMKANAq84ETwOqBvjgwMuecmEldfHPAm/Rbkxjpe2CPnix
mMLPOCP1K1ysfQyIpyS3lGh9MF2dYolEVpFm/ldDESoeti6hlAJVs0ifmsvByVloGA7O+JtgSDgk
ZZKMEeEeU1ZFdH8QHmYsiRIYejH8fgIqzgFGJEmQN0WQe0WJ3DEm/sCXnEtHcldgofAvEdLBAq4c
h27jpM+pntB8lZzWhDsXjBzjgjmdyNlwNYvh+peCLAu6uq513KyTU5NOJHHTEG7dSF7XxO7YYH9e
aOD5L6llegkwT9adv9VcBj+m0DS3Y0rVZ0xx4qApHuTMyaIXRXBn7Z94eRllDKemYZeGHD+DmTVz
uiuki5D+6POdtjrTYk7ISHc5keU5WUN+yvivOom2LdMOJvndbNZ5lurnykGhOWZFcE7gK+cEWhJc
x+ly0SHPZgyYNsdNpIcDltZ4b/Z8YxujPUKHs+VJYvR6pqqEl+I/ZSvtQRTvlvUxTzhlj4Mk6NLj
/JXc+Ovq2fHBLWC3/tgZ2WthDJLjfGotHlXue9X7EooOcnO6Z+MoUWMb5yMKVcAjbnkyCSM9cA5J
/HemmgCIb7F+d+Kq5ocVbufuMUOR5XfLSCYadmCYVRCXFQfWgzrNrtJgXsx0soR7adJJ36/41EWQ
58T7ApYDXJSxDlti/f6rvRNZE5N6hUSGTCa3xbHEVio4CvNuiiryivWVj8pTRFz0DrQPtTjY6XoN
NqVwu/Rvz4s2cBxWCO5r00yt3+CPNW9p0ftFRnaXOFXGetuyBc/gLB8xTPMS3vJWQLwB7bRaEdcV
efQsOHVjG1+KJLs2/GZ25i4SqmjBXjtgdtRfSQEOl5AYl32U6vGyJiRf8cYk0guUnk6OHYDSveg+
1gldCRRhm5eHrjsn2APmHO6kvp3kWqLLKwf0B3HtaqbxI9/01zIB2qZywuE11tZdJz2h94DvgCxF
C9JIt8aXmhOcILwmzwxw88Eb3o5XfT5UCVBMGC+Cub/NpXu60Gd+Haly4Lz6WIvsaWeAi9bSXdf2
Sqbmex3zH2s//Njy9IehDN/bbPsZDpSsaT9xugDGq28GZL9A7f/E/xbElBW4h/5ZVfha9x4HaPYl
3+wwAz54MQNAu6FVaqdOmGeeLua22aF0t0Xl0aQEoH1gNAqltDutso4zKjundncu6/FsrcuZj610
iIYUF7bzg67KvrTMXFVJ0GGc4QrDD/iYYONbrQMxrUplHE2pBdlrL53gxUCBWG3ZM4QF346gurMb
XFjUDOrchXn8wjx++e77+Nj25DDwmVg1YZ/0bQX0Zcn088H2neZq1YDnU8vHH+9vtkrzlrrvqXlh
MZjVZ7OqD+rJ7twxbg5no7GQKKrLXKsbT86C7kxwvTtpI/82DyBxoIyoCTORGiitee1JUWmZecvh
fG2fk/Nap+QW/2gifgDuLNnBA2KM1h/biisq/WAyphNW4qBUsyhe1bODCmoHgodWQwd10EFXnRA7
R+UCL6x6Gah56jpS3MV4EcZ4AyB1fh+WZxkzP9WWKjTO5I1oZ8AB0cIOLLWl9G5BX7fDJk9Pmgqe
g1w387QMvspyUCCbmkXL+lTfZaIGg5zeYABdFbm8mHzW8rnZ4tMAmloc554MGBOjztV+ljSPslS6
oqGBCtnGIkkl3GVfbHUgU15H3RlZXbugKuwKWZzruMl82TS5Ns/mBfYlhRvlDlg9vJTpwk3rolVy
lEXWajHRntFuMprEtOPuQbdt0YJLSf86BCh1ApQmzhmZu4XZi7OCkGbovlz/N3MEMUvqH5wS9cc5
DbpBfRBqP4VFjMGKSg9lE/COs5eDjJJOGTqJheWOb4Ti32m8LLN0nQ/jYh7VhgaZiZILRT0OOcIv
zKaEBKylNW4vURkSexVk9YxByVwFJq+IJOVcEbnJEHYZ1ZHV+tXabHA9jRjj7tfMaCy/yGZy68f1
XrdSVJmXElcphHJFP428KWJFw+YsSyWbX7au1rGmTA2xJph9BeiZKjLrh0y9XIcXoRLiLO1VPE9K
n5/K4t4CYC1MI5Dzv0LtjvII/6xh4CYmJmaMe+KXNaZAhbedssSUvnQPZdQePdNFLHeSckgAMzWo
BwaQ/3L+tMriaG6UC9H4mk8D81AryI5Oi62kQRPhjiS93auKt1N5WjH99NeUd1mlvBM9fNgV9Llt
26+y49KJrLnkxBhuWKYGtx+K/du8nTLP89a/LUtHQfC/rbYrcZdG+hSW+jWW5Tch2140z5gKkLvE
npxjE+j68SCNTAlziKPulCEiyjsLt6b8Lneg+qmQ/sg9QOy9g9FJi/JcOstLea4VXqZ9duxx4Vjq
7AHl3s+U0HX6wdrXqBkkOmGy9sirC6QwnstnpkjRIg1XQWlKt4TqeklmhHURDvTXZbfJjwNz+7Zs
Dweub9am/8A+IanpMTUZ1Usai/Y/vg3a+ex2V6vqKYNJv7R1aCwisJF6tAb/UB3w2dojPP0RDN58
5TufAMYSwrz1dIiCOQwRvu6i+9h+MTYzswtdHxfFrybc3uEu74htm9Gu+CnkNWpj/sbP/Fmm1V1l
+vbm27A1TiSNOTUlAERQhejAlj2L788WzC3obt2WGpwsFnj6OB71l1LthhWEVrL7a5rYHgrJGzEQ
E+Ju9NTbHgV/p+VAL91DqUrPzi2SCsNOQIoxX+N7rFctbt6DMeSW0Jvu2JeHXCMIhcNLb1JPuF+O
1lw6bbtmARtxBFDX/s8BZrNT7lUcjlT5Wqlx30JifGpxl1rzIRXja6s5IE7UYQT5p1HPXgVaHCic
gjjWlpecA66JIyFBkV54f1vruzSJ8RiXGvOKtmdBuRgYEtKVmBwdk8meid6YhZS59h25PQQ4Sc18
QjtAfpt49kP7tDllwGmWcUmoJeR1Cgd5T2IZ6iNrmCJLGa49iZh+watbJM8hkqlL1LJzrhdR+3PF
d0HXtaVqpAAH115IVHZLkBfk46EWxAUcHG2ApKOEjNgIjzSjp3V0FdRcmUus12RhAU6Tc/fmkb2C
9xkaLO5X5A6yZQITnrLiZWesofOpMEutidA3YJRweEFsGNfpnSf3dKIkCkU4qk6FGRruz8pgSEWi
9yHnv6uxYRqC62cwLwM1psN1ltXL+ywqKfchJtgv/UbBqo7DNocCCJJN0N23bNutcEdTHLyjmGo3
1OjQznI3ikjPqG7E5lqU3xuHZFsbT+BWIZWFmtWeJE7UGlnyKsMK1qch/ItgaHCyW/t8fPfT3CH1
kCNEcxE/82vbSefKhqPRiEO14GbNqAoqkQa8DjP3IhwKkeCgdq5C0bA8HbinPB4dnSTYLRA5jg0P
OGeLLnPwUFDqnF/TyooGazjrOof1800s36kg/9pgiupsktUY1oAn2AQyQHMJWtzeg1HyTNhgZDww
CiUiVQLVy7R3hUqv7YvVFZKAOi6ci7uw9lR+TGJDDsAayii/Gk3fYdnVfpUSbp9+DOZSDoLt1Nva
R3LPXTVJ7puU3rH3BGuCAyihJp7VhRCjVqDj0dioNtKJ5frcGASTzCxi+hN1DNeK86K1UbOvpfGx
Tisk+pMsTffxHQ3pvka5eWkOtwXFurUkQ97DKYrPCASNUWwRJ6m9EpbEbtAY9CA+kVPjXnYSFJSK
5JkDQVIPXV2d1CwNa8bEjUYAF3XP2aCKqeep0KOhVC44uL88yVK8aaayxemZyOJvgWbqHDldePmM
p4Q1GspPsexwCookO8l43O2OLxgDwE3p14paHWxV9kjk4rGJ+J5Q+JRv8YFT4WaZaGQgXcBurJcB
D9/caLATaoQkDW1KDiucQp0EAHeleGoYIpqq23pPV/1e5g+L+cMmhCENqIF4/4F2e7KMamcX+J9A
hjphSitMO9RhYhsBM3sP2UubLX+LO17ebC/TgVTQGMLwp51pe0BRy4XbzYortfgH2Cw0VrevXd2a
ECIfSUohPJwC6YBX+iDTzFwjcaz8TGwOiTiOhMYFHPBCt9SBJh9HpB+VIkinIeScGUesp/6uPygO
NyK1iVT1Hz0FSPnjRa2dS0/3lEL/gDJ11+WQk0FtTBPrA8IKkDaj/JqbGePkbyfBAJf2oPRAv6Kd
vAU7gicaEc2SKVMxiGNjPrT6kyEL+Bmux0u7x2GUlNSn0gIYyk19MqgU6zLjnOpTFD9/0O6472OC
k+a+IEUdsOzum99ab+3Xzm2XqzCl87QvxT8FuREJascYcCcRTRveIaed9VEYvySrPP7WFoqAlmKf
/xvU5I7re+h3Iz1ncn8YYN7gMhXti/QH9mx/xbAZp4yJLrjX9iw6N6Eg7i7e6kxXq3TVpcOCA+4A
PCfmrRLk/tLvxACEkfcWGCqBJBUfkRJqHJdBCg9cBFBaAFHi5/a1qCMhH+vnErxQT7FOL4dCG07r
799rw0UBX+b/NqmJTvC88TbEbMI/V9hhdGzS0OrgS1bA29KDWJPvfWXUKdE7OKqLW0/SrjCHyJLv
W39mjuEOI83oWJ065lldjyWDTM+a7UUWNdOvzC7xBXcPgUXLJJM9Y0D7VDA1V5aOnzA/TBAVt4Ff
ORZsCD9FndNCB26+BCG4UHURWycAWfV66/OMhSXPsvvQqHe50e9Tvt5HJvBMKzbbuNlUwQNUk1JS
Nb1BluafMzB9x7qhMKrgyszp9tUK4zlPr3pNziOmQuewdB2cr0tBwbSC61dqqLn61FXhFhHd2VZ9
Lyn5MlryXSnL7Z9mw7C8J2K2qSfMSMRC+RtNn0NhX6gOGHYlbW0FmRSjX+DbosKKy8yDN6+7FTQu
hZ2x84ei2i7nvpGcOyUl04lQSlmxURzEe0NYSSqk6nWp0+tPQo+MtdO6gjJv03kNt0UnE+JfKyBq
taA/FYjaUgEgYNu1pAFvp7gpVvZQGGznXFyzKo2wsOwymYuFk38lpvqF9cuouxvDhlsqsput6NfU
lUsawNrSW+FvNXhfLCt/TsZw14cfJtq7pVfByDFTIGBaYSFzSjX4TGWQbnc2ziIPyMzj0/hQWDjW
9MNO7CC1QM0WBUvUkxnsDn7suZDSz4l2t6ZRAzrjh9Y4jeBAGoy5MPlyMK8aHSl0VxAldKDzV5Lq
zb3hZVXsDU1Aa6xbZTkSQkkmtzo6Gr7Fxk0tEhHedgLk7r9HJ81M84je+nJf76oC+a3tg11Mq7sT
rUs405KFryS3VXSfPya1wjkRDJ3JFKMvNg9+fo5+AOF3aNvnttleRdNu/lSY7o25CK2lCxGoQG2n
b9dEoGwwHg5tHd9jfQXiunh2MlzH2I7ShqSrgbOZiOvv4wK/UIeEOFKPhiQJaiuTAcSEgr+eJHBt
v3OSLUxIvkY03XdOcubrnZOUwVm9Q5LOMO+F81luMFSd2J11d1Qbz5FI9P6aMcJvUlS2V6Wms6b9
a2qvvJjOk5ay2u3FAraZUnJIqpq6a2c0JMXxZtPDRcMUgn+X+z8SYVVLr3GrNKE9t4EDHWVuR8gQ
MkollH/Maes9b6u3hibFrxKAdQWtlp4iCO+tXtPN1yPdKY8uy55z/Mk48WPIePxS33BeVUrXAwad
bT1b+LC6/O3jwpc4wxG3DkgyJH6CGAvpPAJ9b/Sz4uRQ5X4QnVxK/Zw7xiluGJO0z0RXUbe5BFqe
ShiNpSMRXQBgA5eaanOoD0tm+mWOZh4WySG1L8rFXt5kXvvgVEhDGMMF5Ji4uqRDceg7iObVIZZ+
os43M5nUAdUQcvvyzq2i1rA/WGblvU2V3jZgvt5zZCtoksz2q/jhZFfdhlIzKYGkiECPbV8mI9F9
LPR8YZtWCqy/yVllGogHzXXUv0a5H1OwGeKXPn6ahEdNNtWeNIlGYJOAocw6ri+HueNIWMFXHLpA
u+LnK3FWrgx29O9ecJZe8lA2cEjB1CRXI0vIdc+M/UFns1U4123vMRFJnboJy64PN1i+Br316FT9
OIbpNIYVEba08nRChsDKrU7yQbX4aE5ndaIaRcJMIAay49JRHuZj1zw1zi0mcz+rdg7pXiWQ7tRa
WOQ2JxLmFuZeaPrJwKBSTZ5MVD0duLgQVYfOHCUT1uL4V12vB1Pedm+Of3qfVHHtBIk4YTFvbqJr
r9l0Esm3MjZRZvxczb4MVf5MF3ytEhI3j127PkkEP/qlv+E8yJiMUF18wb3/i5hUOBoKv3Bxod66
m6rsU/h6IxDAAfEmJdzGKHAwTmVLXGmkMRgIihjJj+KaHCYjaANWt2siAS+r9gWsy1Gu3myVTxIl
r/pmG/qTxqMFIqQJfSDnFmRCcrL1o96gDELeFMuI/AtMczuXK0Ly1H3EsfK5bkyHYefX0NmXl56Z
gbZYQZECNbXIAVjnrHlIiRnOnRIq/KNiHjmxNfl4PHIJSBDd1Hqyeul4Syw7UBjHY1nmkEBk4Z0M
ngA7qwp3Vu3xuzhCNN7FwDnzefGLNyFQXY6CCU66Hwjjlb8H9gzm1ITV+qB5g7M3kHYxnT+D6uoM
cKvDMEiRPCzXoYlv6v80ioOqds+iZI8zKw769ksp24MAt93F46lr9ODdMikXG8vXuSZzM9kJZV2g
vz9cE5y/3Bw2ELD2uHqKTMAYvSKZXV0ZHhnXRm7G5qR+dEXyNXIhxoi+zSXshVC2taOGEJ5w+1Xw
o2v0d9UNkxcmWBMTrDd1vADOrIAnfY+vuonj2/RLUGjSQZznDRadc1tJ7XcyF/YtkESNKhRPuA0H
BBFdnGetj+auuYghvpQwp4nSGU+pzP3CRm2pev89my+1gdW83ycASjRr8KHqKoMVjdxQGJlU77SR
Ew6n1CudGaPInmJWWzRfDsQ6Z7irRvzCZ/I0VrfObcIFIrI4e22gNmmV2SmXgupEDW9gwnwQLuoB
twAn8Picj1VoWmg4y8FQYfFyiqWD9aroyb2H0s6hcYYsVznmTSrCJqsj+oE0oJsynmjwjHhrprCW
B0jVya5JkU8frMmIQD3DphV5Z1QYGCgeVhwKOzsmRTbc/sx5tvJy7JbMXf97u12BPK36FmVGeRlF
dyaem0F3deKryPhtZ0DFRg0tLjnQi9RrIykw2RtWNhf2bV1h9F9+TsuGoALsf2YT5iLJ9ann+qQN
2/86mU3O6zkfcXEXaQav47OcuHwr+6aYb1K8z2gs0dPlMYrkMTr9PXWWW08zYjI9ktY5FjYnJIYi
2SPdvOFMZzjs08W1OFGscBlG6Ifr9CGXRohd6lAVjaugELXEdhY7PlmuESRlclL7LrQFtmVZ9ym3
qyTEap98QLHtEnwQb9G8IkOj1B+0FwUSDzMjN6jrz2LmzdLG49iQobI4RJxH6hgImKUiItVIe2qE
7YiB+1kw0MRhUcvkOMv5VBu8ni03LY4kgHAZywXdOvgd78gQpa30OcjW11KqL4xuKxp/2twdqb6v
u5LCcvWkEviAC0Yok9F3cqq152JjgTn9GRkcqwoxYZoeG+bNJfNm/ZIQMU2mGkXHOlicb0oijFor
78EGQx99N7hPx08SVmii5RsASmXAVCF6wDenEVdrHdrP4T+V/9IAug+RvZkycFmi280YuXdBHcjg
0qs59RO1zxoq2CVYbG200zLcQL69C1EETTJZYMTNHr7zD9jH+3H8wzR+R6ocGVo+jfsFsDw4PnGb
yYYx4G6wI1jUsbtc0c+u9qoE9vKQUfRAoGl6Xx16r1llV18Da3q+TQvcfb20dzAgEi7/Zz0z6qXN
8b94sk+N1Z6jJoX808fnAbWOZGL2QR7cnj4ifSV3Xe873QlivirAsNiMgm1hQkrKGfrJHDu02lEg
G2wjjQ/bFhQ2LtxcMD1S2WkTkhsStPRfuaHv898tvpU+Hi6bFV/7frwPsvYgtiJNldsYzwbAorR8
To0Fb4E3/wnsum2PyTAxn+ZkgxnlYufsv6TTMfcEufOR9QI72hQN6gJCIiV2ikqV7egJ260EkWVz
BcwChxTGPQ0czEaAGzdlR4+pfMpsZgMTLo+cVqGEMc9MuXjxKEGmxtTZSL8HtUV/xnNRIXMIClba
40yVtUrtjkW3AYqygmdJBR7D82hq+HzMdDeNKK+oKRtmwU6LKhpvdPH7TUZHb6RAfelDnV5G1uN2
aDwMTGTFVdgvgQ6N1cACUf8lOnlKbOkEPGOny3JAr0eoH+dM90f6jicyPhKH1h4en0xb56rSl6I6
Ad9a6NSYeG2a+SBvz+MXMekJC/ogX2zNOGDE37UVaPuRFhTbVefWm3C6CROIDH0DTNjgUyUHtnQ3
xy5qTPvhBpIgHKcWaU+n8bW4jscrINCzClmLHtMdNprL2lETjVlXzXOIw9V96dR7ohaPsXmUxhUg
+4lM4q3T9Gsfr1cdr8hgviSI9c1zkdaHopV34/I3gbmOiHGsYK7LCmCQo2C4okLjbd6vJo88rr1i
b9Anb7EVWHs10NZmz0/ikGB3ZIDTGj6HXmOu/cZMg0R/oGKdx2+ccatCklSNDAz/zXouudkfuM++
Ydn7DEZQy6Ko8RNOwyJG+B71QG+JPlN7QrchbeDYcwb/7SgpieUL558zb4eCS+BSSe9E3u43531S
pY7+KZdTYJsJPDHl/2g6r+VIsW2LfhEReDavaYFM0ihlUvVClKQS3nu+/gw67o0+6tMPququFOy9
zJxjwpzYdyTXlC0x6411mJSPsj4hgF8YX/bqH30hTxoHiIwDJBN+03/A2cOIR3q78XeZYfHMjRvG
vygvaUZzAEDMNirb63VeyZ2M4iJEcWG0kavExK3kqStlqcsmYEADVQ0Bbrv3xcSkJZFpoLpp1ruz
HLuESAQWzWFsYhOWoXR0EJs3wkxPBsECtXrOTuwidqyq4H1+Z8QfqaZ1GaCPz/G9Ogj0mqmJz+Y9
IT0wxHAnG+ZOKjPEJUjcNHvPshQVPLsQyHP7imlhINfHar3sJMIUiq8Fr1TTHhe+1gjSNh+P4r+v
FF3mq83Eyl773vwBkUpiMDZOu7zsTvlVBmycewAnai+bEe4plqcZBK404anSA481offLzJ2dGSN1
Yta9WAnPhTWdWv6qcxO/XoyL0Hosn2Iv0ztB4sGHQ/qSKvBwC6evTSr+bD/C6Y+wC5MLfsgwTSZp
uREBuQETD1sOq2/LL6M/+LUXaDDtPsWWKvxFZTEVXQer8WYbZhIrtQ/Bed1vedFQ4G1T1AQRTPdd
9iz3Qhtx8nKbmjbBqeUR2T2RqJW5OFgi93M/O0b0ZuBWZF0kRu0ii+maE9QoSawGhLhxUOM2zPNn
JYWfMplbOQCUjI175lgEPBRkdcx7O7QJKtrbIDmWVD7S9aYvQUm+Y8Q+YiM9LSgbDSCZAZZyw74h
FzpEww8RD1DYWfprYqed+1Vwsl+JTn2zVqzLXokp6mYI9PKPiMjxC6Kj/YWnHgVbcpxTnEzBeES/
dIxnslORcszpt6ISjDXFm+QBoig7CkDDPV9RWUGP4GjmS/TZsWdH0UPpVTTiTyqDSX900NBt5Ban
s8DMyfwjCe2DKYcrx2y3vrJ30BJOHcUnGxutaWC8lJdTuKeaZL+g2P3G4JoqgXQZqXWM0AnFLwZo
JZWyo+T9tgbzmlbmJbQUPxqxJke3cHqREE8S3KewmVHfBP30wm5mKZ957CRBjBnS1aqrnBA1wvzg
MK4BZrIDzM5p7MSJRYFNCKDEAOIIqhNhYFJPs13soKsfBhN522ees+5sNkP92bxW0p9xJSOlB4JU
ZGXwZ66cUoYmO4fjVo0B1WO8NPFxsEX3ZI2cF7pXWB+eIKUJSk6X+R3s+YEkXYAvob3NcMgwmi/k
FfvC/iHXX5KgeQW0zDDRdsYidxGR9m7F3GlhBNO9NL3+sgz6i9ItOPLmjcIO2pqTfcCJFRJRhABU
4lGcQndUX82RfojMO6o9QHdKeW/CXYLF2CJevEe4kTHstpRNUnHQZDA9GfsxqdUbBivcTeq/cpm2
JBaATsKzwEYgfKnZUw8QfItkesneaqE7aXJdinavsmzO1bcxIweC0lzilkDQeQyxof1Ex5JRT5RZ
IBWPeUD8FPxeCocLSRM/iqJsdsauN2hteakNi5CvrQzpOjudTqS22KtvPiNJbqNc6xFWGW93o3LB
62x29nFT4wg+SUQeBwWhnxkE+ce7EuN2DeqjWdymNjoPo6B9Buwq/FmGSjRf1+xUhbD71JDdXQOm
RacJQ8cskVZIKh1FN47CBHVrTwawIR39qaObReKtA4JN63e4M5tFCp2IYQUXHp1MaosbWLN7GHf3
Lm7uPn/ye5zY3KcJHSyU0ndSy2D5+Vq58Q3w77KYT0TmnHpVQtI2eips88ys9sXwXGThhAAlmFMP
K3fXcFPJIrDHcMTiSSE4dPCQRjdcNScxr1fXLJqDxNiRadMhoX0pBRFED5WJo8ZUjhkoQu1/dRii
og6I6B2JeAb/IhmuTgCIIg+uygsmJOEULO8v6GFfdMLhlbTeVt0tYvRSNohJ+Xjxx5J7ABAl9DmG
LOaiDoGP7KPJruLHGwJl4pay9nPIXbWb2b/3wR5TyDwTYTSTfuhydDPpfWGbHSLTBqiBD4cME2Mr
S6sicWtN/FZb1A/78lucZZRyiO+75LmBZASzMdd5vu3WETk2PCCRk3RWrwEE86ovIE8Jd44mlPZg
0YZ/Ym4uaTP7hiB0aE1dV6eTkNQNH4vZCuJUNpXyVwJcJjvVTOiOmOBMkWKbsEAlAtu4C+xaI4iU
CNSYVLyH9R8qSjx/uqeKf+l2gnMtKMU58tpP+itBLbb0KpAvjwOnOikCuCCLAoWRqSJf5yy9DEhI
3xblbcaCY/UHOWJZu3y1denGvr3Xi37Pvp//lnKQjxhZCHW3c1a1ZUmO1ZxHrxlkznjRH1HLbBKG
bFa0aDfml7hT7lG93AKtviLdKKttRkq2GlW32ErvGpW7hh9aAr1nJWet0xHiBS+ACV4YaU9M1va+
MGxXaZCrhPSRNcfmgTp4JvRKNbpjFeFGZDVSAyzJ+3+zFm/zD+ksnTuFRLUv+7XXqru9EFPZJ1vN
LU9BxOOrCHe8P5RBP+UEaTAj2o0Z6wIuORMNi987VqLfF1O7Bb15rcOJSM7HgLUErLoGuOM9gJzU
SjWdFkyhBSEpwYKbSo1J0LKcDE6Yfs8jUBbIS5TPH5XJkTnv7BW4REJv7/PGEs7IuJM+lcyIEfkm
8sEzKa/ZcmzGDYr9gxnAdjY/YXWs+DUpFmRABm5Ubk7lwFEjLpaEQFsm/pAYEy1l4sLIFPgLzdWt
ttO7ChV/2ClR7MqpupGJ6mgJMzNKiVvdt21aeXhUUTUzONGuUpBeieu7zMri5zQeUg3+nkz4ZvH6
ly/dCLBWzCf9jQhyjHYSOMgOn1s5f5a6fqr/MHuIEe2HOEoKjUlr5CubFhtOMpOlkqREhaW3KIP2
8oWK0dUWtH0PFOUoNae2Rfb72evNtikFG+kMRtk+tZTbosrXWHyqVLufwbZWG5yeyJYgNuW8uDo1
vBF+11j+B96yhv2LBmIgPg9ygLKfVMroZSz1hzISolXwkanbSFG2fZacp6AnwV1QS0F3GY3ZU6cc
fJzB2gNv26YDYdbg0LUpO/2e4NX2N1cQn8IRYAwcRTjMI96Cvv4P0GEAEMOxoPVbCdekbav3RZ8e
9S+TRk1+jc3yvdy8ZxLWqnlfmUyzdoEfYDOWR6bRCXaLhIMbg5TgZJc51QtO9ZBTnSBWkUzMV824
ukN1uHXlcOtM60omI4TTM8vxS0JhkA418v3IZRoz2bJfsKczldMzOeedOMWNdkZM4I9ydHnOeOVZ
HpHsphCMC3VgYoRNwkRwb74Du7tqanyfvuEiXZfv4bsbxHlWoXtgZVKa/mLZ4RVgu+z3vxnHFLh+
kmwR3AAEvaVhfmzM/vhUvsVKH2qi23RI/wLd0ftqB7WGY4qFrdYYm4KNbW+pvk2uCZrLAYE/Y0lN
J7a0FY7u5Rs7RFw5FqwaU2c0kEwI09mRFCBhckrFVq9iB02kI3vdsxtY6OJ5FOzDfbBPHWvXLKYW
zaDM5uKAX4TvbPc2QSkzl3FHhAqqLQdQvPEdAKVUWaHRwnlxKzADC483CvCX+C+AEcw2RqmqYef2
I/8WkXVTJ8GCUdqla4T6FOwQAVzrJLnKvDdrK66QzrZaksHUKVFPxBaUqYHevhF+kBCGoTMQ2XWh
fG3r/irC5DqEKEb/stCvGKNSWZMCGYQPaEh9PD7ZF4DkLdky/R14STPzh93Ipagx62bOIMhwTMBZ
pn9ssjiFGrzUU/Oww/nBFkqbMSUgSiyK9jWso1dKsf4Xkgd9fpajOs8lV+m3tY0Y2k2IeG3pyY7p
xVTFBw1EGtC+LRKkHyxVqsxi0mTbsmbRxF7UVThYMTogZCTmujyq76NK0jUupuhsGNopUIaTwQWA
631vKbyJEIpVrTrzQzkITWyshFv8QXJ4hFAVpZy8hoOVAPtm5gfvOafktTj7cYMYlKybJIzdiQAv
2luyRQ457PXk1fiuZ6zgv3C/lXZ+hi+U50GXvhkzLjzsv9pvBeFieqiePP/prV2XHfxngNo4424Z
9wmbuglMSyMcg99e9ImLwM/V7BQcfepmQ8R66az/cqy8RD/4jgm9LEEZ9XHsLxbFFT5lw0tLC+sl
dls8qonIeJ9IlMIqzUhv01nvcjPsgAhdZKLaphJ26dDz6AN/KWs/XeIrbMOjkoPSEsSid2dqxfco
zryCJYVY4DujA9lm5+Ubxb/t+0+bsVvMS1baF0v7ATi5ScBks/DKziZMTH2KTwBpWBu85e8cMDn7
q6w85xSQfCAGYWTq9EdTQJJixvozhPomTD70tN2kGmE0yCnoUTsGja2f0C12QF5OiprcTXqoZLiw
Cj+/axwErpb9lWNIBgaj4v9gnXNCGYCViWa3aXUWIyfb7G9JYhE+elZrFkCcIHZr431PuaQlMisL
IEvd0eCll6GyhDYzVE+6KnC8CtBuFmQaC5M/Zv4jyEWwUCQez1ejfBMk0QfKPUjiG638RavUs4ws
GbhIGabkeqL5n/HK65iOsUG9P5MqeSkX8VhA9Orpuanm83MuM3+OCtazC2p63ecZ8IMs8BsSnsl0
RiS1W23eBkL4/CnHo2d/xxYO03c57e60xnezmG42ZzCBQxemBe8jbz38qkA7pc1NJsV2GXs/seRV
SeQzk3br4JFSldf5ThlXVFsPfbT1ag4mlfwjhQuUyFCSLRZIdFmu3fTpDQE1YoFpyzDUfEO/fOhJ
bFTt+mh3qNs0gvSWwomn2am4o+qEmC8UuYUr6MRQAbtDpTJF39gG3r6CaWFSOekQ3fBE4vEK29xd
mhLnRXYOtj+9Lui3eZDckzbJzvL5HkUcbVivh8+e8fTHiMEykE9h3a22X0kx3IJt6TsdUENC7mRu
R/m4k+nc9s23XSd+s9SXJ5EmvS0fiBbCen1F842+OrllbvoedLDeV954vZ3vjMz2PayzFmeSAluI
SdZqvl1MvHklzYDsaUu1V7immzI9WQoyelIH/OA+yu3FJJJJjeQLgaCbiXHPnFSXIQ4vKkjCVA93
esTLis+EOK+BOeULXj2M/WPaAA/hVMYSRRqTGiEVp11g5CnzlRu5xymwQdTEBjjxKlKV6q7cpjRI
9MBTdV16+zKCbxDy4gtdO0vi26izHdolVIUaDoaSZAtodcpOC3cyoDiYcIdZMw7kMY/IgXJ4oQUM
brXWDlkFCxqtKRQlvIuIy1eVp1fXAUC92k/kyVclFd26xhPLAFiCOO3O+zVDGfRv0L8gITzNY/FY
yFBeo8bp6YvBrdGmjsCs8DK1qFh66D8W9B+tVZ1a6g7rwdkAJoXSPpka7qJxh58yGj+062Sjn9zw
RMXukA7bet8cwgXrSKXtzRlFcMZ9uyNN2uNi9abiWpYV5B50uiB0piXBRDU7I1e1/VgxZvIQHypE
j6aK/hGwrSIOJkchqE8wY6ddryCpHzCw14aD+9GknrU0aFNQgBroyMKv9wb6FpDGXBtF3G5xl27g
nN1nwn+Fo3IWmcbEw8iKh1qMQ17TfxDf7VverpX3i5uYSVbNJAtfi4O/57hmQI0hTplqxLiMWvI8
D9BAbWk7M2sdNXoezlxukOlRFu2pl9r7UFn3qpfuMhPyBK0bLSo7UgA4hwVB64IHdqLFmLEHVqm1
V4uBTd1DMuHYasgniDr9qdrrQlYmXvQwizwlVfejhTCAnCtFSY9pS0gaKZ32Wj8GxaUwbjGzbDtY
4wH0/3SeVx3f8BwEZ6PzYY10LLw2gJnJaqtHSIHM0gxph29310P6TJGGm1gi4zrexwxXFGnbWWAd
NmjEZtrjmX4kmpxRAvkBqqRhJJlPf8SAU5H6NFHfB2zvhLddOol9dODrFhtXQuWiWrpXJhkqILyN
JHsYFeHzPQHnUn30T/0aimMrCCXTM24SSAsZbXx8WJ5YrT3mfAD6nCb6q0RM4ifAj+q/iv4v+FNS
jSZhdNInmLX2o18zfoe/nPZF2bwRGdEwlSwsUpKg6BZU2a3Cc1hNzoDXddxHDe912RGWwDp5o5E/
Vs0B4iVyg+IBUloN6oCxzLChgd3GaO4mrh4ej23FwAU5tdeCYYzSzFPt2RuETZTA4MWXHlCr5PEE
bBBn1UkERql0+glmUV8ABpyPFsBd3Z7RohEum/+sKFt5hKvbFS+KHjywpbxJuv1uibfZ1tfUqOes
Gs+q1p6j9bSoxPSRIB2G7HCr7A09ARGo/J/oW4Yvoa8STUYExIxQpL4c1BHm5V7CpG+x38tfCo1X
nTCvzOgdmWUTIVwBm7nhQEAovoEsWUOnLqK2r4Bcz4X2w+b5OCj1xYTulqnatcyq24gYMeMCUgqa
L/KKK45PwGQKSMZmeiBqjchSmrUZva150hdxMgZl4ycKpUUwvKdEpPa5vk1Jp5lQWrT5oxbzzswR
8fJ6DcyIo7E9GuzKdJQDVkcCDCAVDZBKPn4JhP4DesWUqOSUoX+j4VwYdkGtE+aU7jXm/qJlcyCi
TVl4RQCLmmSJLGzpu+iLSoup5E02ccM05c4KV8O7WzSVk8iNh75k9U4YrzbJLq2MwqpQN3AUiIQQ
w9eEjCYA7U1WGqOv4gpZIMY0kH/pY/zSf1lJezPt6p4G042QNpk8SYTqP+PypSjAZZR9MO8wb+Ea
7UNCFJCZyjZNQHM0etQyouZXGPsoJLvOLFh4dyTNqluLIDjrgZhqY69U87lBDYVMhwtvwqLMv22A
r7cw1UTjBtyCUW4NBTlM9W1W+6MS0RcV93Z+kVP9vOR/VSaTyGHzEaVk1OLxY8TzJuuNC2jOTwHU
S04RErgn8F5N/H6aU3dIUPlJb/MsvBLLes2T8IrRbqNqGQzaiYiv+JLjpNKxvkTMywCK5dpjTEfm
nX8q/SYVJLUWHYLacyF+i96VpSdkKHIwqAjaU6psl6XaoCTpABamK19LCy9N3fhqM511WaX3trzw
K+4tRzrM7W+5l1dEfj3sivo5A3ICL4/+/wACHYK8I3RrCwYgXj03h2aFoVaAMpfGiZGDjxSrGnyh
nLiGGNtAOR5Cink7J4CYDN80mq+x7Eh2ei6T+bq2JWZKI67UwXEBBEAfvGmbBp4goZCB6SA6dVWK
f1ukrozYNzqPZF8yErGnydNGYKXcsGg5Pekp54snMwGlRlVGWidE30iYiFWXYLTb6qFsF6cyb5nY
41zbOdusKm8yStAEXA6+xSYfmERjMFSZ+hjkX4YSuZZs9jME1wmqHZhiypcKwj3lS9p1WuTElbLl
7X9JF7zM6kZJdvxTo8TuzJOZjJuhQWcrqJMAPrftYwaS0aOOtWXBAHvxg38l4nojdOrJRm1zTa2N
Jo3o1vZyFbMeKAn++AfMgWm7hGEVfVV06fMIENEwfCgCrQK7q2cjv2tTt41acrovDQjcTuFb4Jl2
zcruUg8DMuoaGTVK/+PIcCTNdxnTS0AWe0rHGBtQExAMdi/oEcDRzlx+JpefxuXXVdMRYENItpCx
0en1YRk6xkzQHDZn9K5EPZNSPJ+aXaIol8kS+9JkIAi6N7fLO8uDTaX9KmmyNRX2muvZ/X99fOHS
GIbdb4k0LNnnpLHaZEnKIj6PyUJhQX/WEHOg9uhJ5tg1EVpz6LKAi0D6thuZLKKR2ia3SfyR5AOz
f5hv3SIg+vb7GDNHULe+ilqgUCfEXK2fr8h51mNjSPgJdll0l/CtSuJdgEgaBGg1awI5a6x4Fyi4
3oJdhuulzlQHIz5uPaIvJm4s+AbB5BQ8K/2J/cBrI/ePsv4gZZzGnc5RmoiGXHn9tIIkv1QRcVpE
u6usB1WE82QtB8tnVeG2RAZQ7+GlwZgHPQz0q2X9PyUlawpjk8KSiik80JftZHrHvJU8LZxOfZqc
0SCea65KYtE5309E1wIy3RaR7Kx7ohBEp8rXUGdei7YxIEABHqXaUtvN2prx0pQQb+pD9Flfyrl4
wPO6f/lTql+nILkQ8NJ276mOdQ1basB7nGCPJA3QVPyEEXzSfcqM8Pjp7iP2LBA5D7qxPhwmKMmI
pYrSowWh0pSIvEUZiLeoGPgnXueZ11lP3M5syQ8N3X5I3JhRp66ErkSJ29Y/cky7PinOpPROvtKu
FsIIUE7GjmwC/4duMg3q4ZBCJmc7ii5woMAoWBUQeXYY4XS2XoO6RpLxvKsAUgET0b6YnOYDAn1Z
YesGcEI/Kvy95WASirwzGCNSMVGcBlq7XxqS0ayUCX5OrgGOAkjkC18pqWkl5JkpJKqGjzLno8Rr
Hel817YZjr1SAcjMjzCoDlMsIzAsmINAbWB1nuB6j7bkwIna7cevtuNBvU3GBGcYTbRBYcDl2Q3k
ECUmq9LaGcNtDH2BQMJZXGZ9M4tbPZLb0/gK4TBm3fB4nOU+fmlxvYDUh761m3rgwgZGmAFjIdt9
WllW4wmGIXwarkUFHNYfltR7La5P9oogi0J5A2uN7ZoMyCOqZYIlUHjFR2I4d4n9b8nFcTTrY4yp
Aq6/0m0BkWJOL2+RO6kPOX4dbANYgIDyw3dhRiKAZWY+zOp7GfG7ZOoezh4SSQSVxs5M4LSyUtdq
UHKMD2TqGIozrOX9xMCLyBorYHE8K9twHM/t4hbmOSnQmCYx4vG90minllwWyS2M0puqDVgHXC7b
gX9bwdLP4mFcOPMWM0ViJjCSm1C0Q0IOWr3fvgdpykDEU8gyVvt3TdjobGO/40j1tPhLN3ntNRPw
NmL2IxAceeXw9Zk70G/XTrBPaxZ13AVavX4efFr6LgB5NpPrNEE9WY/PqUj8HJg9s40CJcE4NrwU
IcYzwfyNGRqPEtNR7VYP5JFg9BlJp2r3IaiZnNpQic/qUuxMusb/T9yisHZ6myY5M/2Z2R4efOfZ
I+ZhaIySLIL0B/9zE7l1TBq3BFRj0DwJp4s2fqgckwrKNLUD2clMvYzBfrf1Fagb4qXqJb4AxVy6
dysxHSPHH8GkqI9IfsA6t+oVRPRRxusyQd1W0XedgIJDmbPOlgj3kU/s6Znjh1dVtDfaaEmVtiOY
aUl5j+HmGsR5zMlHpr7zRnmIR7brbERnNlIxvY8XhnqsxpGndTvrYdA2RuovUu+jyhQqmh5TYpyz
pXuU8rRVbdWn5fU5CpFSa7sqCVhoGU9d4r9fyc/rPBNLoRMNxyLuT4I96KJM/wWnyvsqG3ckAXtB
9Wu26aYjWqCqlnuoAPLFc7eCBFF2kUffULBslgDIeonZYbHuuhAn20CBCX6KWCiFWCiDWKjl1QKC
+ocHwU1WEXNouygU3A4EwGhjFNXZXo3s5wY452xEQTqydQqCADqx4mXJgGRrS3tT98V5ja7JtfC8
aNZpCD2rwL4GUERh700q+RGlEAPBS0MqnWVIK4z5HrA/wahh40FpMGc1Gif8TueqzsIXKLNq4VX9
p5FQcXX9f+m2nfox4xKck25v8ZJItbELkCRnOpIPBakVgw8LwNFkfoVYtAwtPSol3uAY688aaV7f
ZRlJ8ZzgX+MMxG6GBC8BBSSr95kEJCNGjcDGqiezXBlG1yTvPUKAZqXorKRrT4SoCbSwzxxDMXat
ysQUxLvM4pQvwV+tGbysAhZoONsmG18yHW9IGsCPhCjJD8jSeYP5wXaMyoeE94JjtdLI2bLRd8/1
Pqi2FhUMNHC2TSyVZlcWoBNk/mhZRfHCQFHgiCqxEYwHmRfRoMsWx4z/dfpel2oEcgAWGVR0Mr69
+O2/KZ39Y2UcUDmnMHSZkVm4Pk1bslxtoPAWyw0JR1+NyWBsyRDBZDCwFLGYUi+HJiB3wDtodvMB
rOwp/5Zl+LFk4plelIOJR6+GGLvYFAdgzP6I5U8lKZeBSWFsQWO0jmnzs1SomC9Xecg3BXqCiKaP
bcixYLsRyVszIshauk1N9QhQhqimzBpGeuiT/liIWrAQHvVfJQG2dt4j6yIiJnm1voeowTWOS8A8
2XDgreo1L/6V7VfKoDegdJIpnXqo0imRXz0/o4nrL1WbAzkXTfe07U1BnF10kpRpo2KHrozxo1J3
ade/9nH2USQjc1cXBTC05VOQk4JATA6StsRycrEbp2+rokQjrqhGpq+zjlLyv2PE/I3MNosWu7mV
cr2V+wnlhH23avjC34tXwnA0KBkj9d7tQyJ7y0Y+bYv3aCRbEjIcDXI4R+cF9FGXRUe8B+tzy38m
2WJeEAYevxGrvVea9Tdlu+9J9q3+fkoiOzHvPkVLtZtY3ounWlHhyICUikddjC9tr0HrXm4ML68c
7JspxGmpz8S3I5pb7koR7CpkcYtEiCXSqFr7GiGe15hlIRRhRgDzAz8yOkwyJVFPXLiSHfODkMaj
jXlggnBWrywlgJAqAnD2QJtkjSEFvWantqNrf5uxdKFZu3lUuMackUzjmAI6lmw5kUKB17XOD1vv
4VXvpnNJWlBL/oGUyBdlG+i/JbTQMjDXQ+IizOWa5pBgiOzgrFUhIxtSeG9ZMKRoXfuz5ukQ4E3o
0CuzkyVN+r5E1fuUbaKXQCBifVX0/MpY5DKrNWykbhMWw9a04O6wlgO1ZPvNfmqtje0fmcem6o8d
ILqvmQ6bTK9knwn1JRfzRm6mY46+hbGXFHxEWfQqGo6M5DOIo0/W+upzqJS9+Fa8Ujc36A+3kWa6
pLzh2SGZEvXTt9jUZ5u165ACLd3q7P8kfs5Z+FS66lBBSRzH3iN+DN48v1KHfZju5V11mYCeLCVD
Zx1tveZkc3JmzI7vENW7haAsItX52GbXppu2oFcOFT+zFpGbEOiITfk4RL9E0KG+S5zEa3xWo4dW
gkxxQmtw6FCBxIcOt/8YqJ4On7JqFE/oC2CJzhs7kpURXfbuPdtGEIziQT/O9JKTiI93QWGCv/Gq
KvIlaoC71CNYWvVkxdN2MZqN2v4N/qm+dQ5UhYU3px+YFvD0WwUqgJrto6o+wKY5dBlH9q4CGVao
7SEDGZYB/YcQxm61E28hUVhBuDPg3dVo0iVpV+PA7YLAMUKDjAo+YNzQr6mh+o0yvD0TYnPTt+kA
0+jQciZYglqH82Dgqw8CdH2PNMVQwFdlp8eYihhMew2oDBpjSE2chIy00/5g0GQkeDfHrrulpNfm
ZN3Xr2jZwWmcW4ROKdHbE2ooliDBH4WV87g16G9BRI4as2Gq0xFcA+uxGr36KgDPJG+2Il+6kicX
DDAHUWpCKO7OAfPDSSY3dTn4UFzfJGt4K//OnuyRrcS0K3MKYLuCYeIyO22mO/S+8HRtZygoHNBZ
1NqnufhEJB1tSqaIrqqmb10ZiGzS9/HfPgzfMnds6Utmw9H41XE8bUIJXBtr2oWx0FqmlFp0ac4h
l9u4fzLwCJMIBz5QOzPfioRjccBewGZwMtBZBDFano32TE2C7lg4t0SghyZDowvNac41USNoHya2
b9Di1S3fK2g97Z3fUgkO6uYPSnSyMdmKtJtVyI8yPm1b+GNoQezSHwbhNNU1VNB0Lnth2a6dWiey
JdPwbNbVSc3J84t1t7ANBy2fsTJP4xzeFj9/JrIl2JLo4qM8GVer7UT5TxFMNDOE2/xDsFoJevkx
Kn/ko3Rg4ySyYS/QT3UabQgTM5JI0l8uHz+R8ktd1uhKqGVgXxfLNvAHJtDsREF24K+ITgNB1avR
yQpIpsv/Qnk89xrreXfYccHhKpx4LECJeJpgOM5DF/LQVbRhekNHG+AglRYkm886gKCEzL1A5j6G
Yo+vgniTej8BPWvIFhARjDu+Ax1yQ3BQh/SxQx47nJorPON6ASEV3OI+uJCBkWbxQ/tSTlkZXrWv
NOmOmhiPMNeOaqUd6/BXi2fQzMpxVAhOAJbYMPILcCyjhZOTHH1V+UIQx93MX0har0UEiQaj7Ik7
IMK8Rp+Hvyp3RotLz+Z910AqhHsS3tWl4s8ojgv+eoUxF+qOc8yYESqBz20UdZBIEHgFrJ3HXWo3
r+NBu7eltu2rfqPbOD6C+ChcN1S4AefR083YszBhJ/2wQ5XHDQxcdW+yDS/IswoJ0OwJ0FTYSozo
03P6U7GO3/hAmOjVO477TmOfxnaXtaGshBv5OhAgOnbHLlZfZnuTLDW/FavQWb/WM9TRamaUUJxn
SDgCAJztmllxUhU4y8zuEekveXCuFySMx8LaEQuy5U+AXhKq4tmEEl9xA+hm6xUA5T8R2u6lsvFY
BnohoRJzaXiVxoVgosVY7zCg7rwuRNNUpAHj/2bIg4FabSCHJOeYGD6y4tXeE/m85m5ktVc3oUcc
6UmG+wgRsUq1k4jHM1gLrAmwWnAwJ55R5OwsEBrXiasVi2s/qpYw9VHfD6w5E9ukzEnOYVCd+eDO
cv1uD9MxphupiLVloFuRSNDSoBMG1Fc33VOb/InN/yMx4o/Iemkk7fon+qkIXpcaVNnzKWeNkGVv
2HZnOAaGxQ6ZKBBdOh5M9TMM7ZtZGd7SPY10uUVdcVs98nIjXeYlu2hW7fMpIfrMlxhtVnbOcma5
9s3GRzVLV5SL1zKZNjELtVFoF5T8KGslB2OXkWERKzR09+DrAR2ZIQtM1R9n089M3Q9YaBLMy2lT
uSUHQWeqmzbN7p1B+Ooc7c1yvhLveumCyV/QmTY34o88jEcxj3F2M4RxUSHOKY11MuI9U6EUDoGO
SiVrel9uZKRPkPK40MO23Hb1U6rYlnR/JfpF4jXsDEA6a5Eea2+PKCifZwegi7NIkcvsrmXgj1SJ
tJkw28kl7cgYndekMJNPf4ZvQ4tFmGmzrBb5/thIvKMNOUkGottSQ4O6M9W3Cga/pJQvJhpxbKi3
cEGnOWycYLtIzHL3qQQ+KAZISwZ4z3az+x0XBISDcsiWkgE+8h2Cb7Pgz+qHQ38LNeUvq4KKHSmn
gDvEBu4c8uDKS4h+RsbaVAjzRCl0zNOPYUcLS4JsgzvC4quze5oigMIKglBV/I+m89ptHNu26BcR
YA6vFBUoKsu2XH4hXOU2M7mZw9efwQvcBx800NV1qihq7xXmHPM09uEpW7STKhGmQT1fJ/Vp6sJg
SFHWVvsv6TOhkzWWV4yAK+yhyqeAjKXhALLloObu0lP02dJ+ZkZlLdMebZXBIJdloJOUNyZdA3t1
Ojyzb55JFmOYb99Ui52OT/s+2fvB7k9EXJ4Fe+5EXOSQrQJffKDT/H/J/DiM8VuNSAtiydOS9Z6s
bxmjJ8OjMgWD6/gWJtmaDbgOUR8NUh9khvthgAjG0AMuzM7OV7sowT38+oH+c+D6RTtWZRTjff4W
m85blYj3mHUcNy98QCBgzvDel9F7bwUdCnSoiPD6KcvYcdPackABFxAs2WKxgk/9TtwNOsAKfZuC
fdTiAFJ180SuHymF0XFmR9Fhuhuo5zLvI5P/KMQSZ/bTJtUPryN0ahSeahtuVa44ZTQJI/VsZys5
JHgCfFm3i71EhM/M1Y0dLqzdCkIoeXu7scCpSHtt1BB7oZpY0WPRoU+Lt1H5A9hrTwAkPas49o5z
zk+evkh7Ne54ig3DylsXxr73ycTwXnTxI0rnR4xqn/fioRXjFaenWnhl/F41ubtSeKG9ZItz6It9
KpCb8/uY4t+Qa5umqX3i2z32aS7ZBG0C7QTpYG6Et0FI9+KjRW1W4yoTo+PGtPQL02RTp/Gqq6Oe
O3sr3yn0SBFOcRZkYSkdHZkN8j7hHsoqHLmGGQiLV2XggiByBV3PhZTGSwcw2hQ/0cXQTIRz7Z7Y
pT3VIYZlbIFgo9O3tavUtSTQ8jgIkfMJQzva8chJh+BRq7bz9A3nu+F1dJToOddooDXZ77c6euQx
Ve7VkjMBJTfy21b2S4GNUpS3tClvlmZhpWdEFVMqu+bUvxWrWgcHfkVweX2PYKKUyXCRL+2aJ8tk
K0ORatky2v7kWtoAsh2s5t+L0B/CmWA8x4kNP7X6o6EFyYZ31KlkKuVECHbRvJ07rmdSA+pwUxFv
B5nSbyIAYj3KCQyHJQtRbUebqKq4pavUJ5rLt7H5ab1MXmAScGJYkIyQgXWNl7DJ1eCCzKEU1Gy6
RqwiNiLBiVUXSJiuBaEpHVMdzAMmTGVmTprlfkORM6m3PCWfHrQIlZAhuQPcSOWLQA7qcMWTgaG3
jybWgwUnOPkemjYGRpFCXkHu7KBfKJRrUuIgWX4mwPBzzR7+lnbq3ZDqRyxJj3muny0tSrN4SpJv
Z7rXzuo/woh6qhS40U9i/C82zwSZ4EGbfM4Fmw6JkKGKlYlgtVa21QEacI/YPrEVN2oNvifhLkmR
FpjytsctHUXcCbcQ8b4BKLE32Qob4lD21YEbmhywNYzTQWmYgjP+Uy1VYGkhaphjrWV84+ML9PBL
jI9hsZPNEKo4GLNbcky7Z4xTqYzBkOXtvWj0+wqnAh/WWCoRcfPVDqOzVXl2Fl7SZNemtwmJA6yU
EGCNcfPJdQDOYWMrLMR7ZsbXRRMX4GhNsXjhgKGXdYTFxnxkY55DAmzLaDv1zZbJ9FTUrJLSXaKR
zL60zFk1TKTRvsrQZZYzrkFtz3KkdUBm4Syk0IR9dlEk+YL4lrMTlCE+/JEnIXIeIU+CNU2clNsW
/7Mdc/Kwgkw3kytNp4Lc9JjnE2O4zIvwXmDxptgKT+FbW1UwG5YD9cu+1dhyBCF/jH/GlrlE9/4P
S9fcBdOd22TDMeMWMShD81COCDJd9aqC8JO79NwBskPdSVMlnQHI9hMqJRo0xTHpNNIzioBzErrs
SPQKSAi8zpQ69NwAzp/rmHopPte6dDbuUk6NaavwVdWrIKY9S6uthV7JZnpXLm4STVezY8CIORO5
ZmGWd5sVRog7Dk2cEJNLVB1eAInbnDgGjCQSsfTjP0K1ymYKnJoeH+JEOasUfkaCKMBS+VnOlZMR
fJxd439iF+L1MrJpJxYYwNaryvk8qpkNDKpzbPoKNv1O4jY3nk7WMPpNbu3KAVbf3OgYfWVRxddm
F6YC/0Z2KvO7I6pn1BmPqpw2Srw8RMjjbAOb/Hr8G/qteUUjZbwRnR+mXwogbC23V3OUt8NA8niR
MDExcLN3x0XzZiPnPvBTBUpzNdOjVuTmEEDn2vltIdFhqNGKhQhjARAmIAZCWI54JknTOma9ckyw
boasNnadgyY2Vc9M3s45AQOqE51r7Rnx3oQL8XBhTfrlioXeQEFoKwDwqWeNlh8y1I4iPOCRxiBq
9rEJ+COL7awwD3JM4De2CeTMlTEFmog3CykQqK24QNeNS9RvmK6BP1+8JYRK3drIRINi6h8OkhFr
xh2fQ9GR0kDgcLKxJXTTuVzHRWhc2zRfk0cuKo3jjLCU5o1K0LzNaL26Qrs3aL1spGvxTVUZnLdv
lWQ/wVjMubhITvmYy/hOSOC1p7Oaq5Pi2epZ3Q5+GN+pYlNychIbh03P9kHk3vSMiVHzIdKNpWuc
/k51foonwk7njSFg7GGGhAuw4PlJMwnDouVHBupkSHwx9n0CQ/nMdiHB9xFpBi3FahkJVO+C+zuJ
Wr9hsSAtDIqZtqDn7vBsx1UCADgCwSf5GckviIxpH+X+nUe8Eaa9xV9sD5CeImBvOuguNvYmA+eo
IzEAeWoTUWQVpMstBoNA9slNtZmQ6GhkoalBLdPRMvFnCh8q0lGRJzyq6bGNFV/dTHZ6zo1yW0fG
rR+/iR8he165ieQbBl9m3DBJEgl5MmnpQDhKqadJd4XEOIuKcJa3KsxJ1I+GN8qkgw8OKIx9uXRQ
nrDMnWYScjO+rOsYIPq1AK+CajyZiAKMU5mYB3Yn8Lxnuz4QVrXPVpc3YIP1EeaDvlPv0qGt6sMk
fZWz4oHCjRlmWWv5/JGeDFaDZvKKJtWzv0ZkO8UwQ6WMtn2DpSjLV6HR1carVFAbzJBGaKKZxdcq
1KfxXSK1zVghQB0ewM/om//Ia4eZMw7FXmlctCuq4QtqUURGgWnK5GPMaBjHrL+qsnHtRX5rRqYI
qJ+RZLLiQC/ZWYgCqH51fiYq7mYiM5FyWzSYk5gBz34v0SgXJicUO0QlOawkYaeI9lDld5HGe77R
aL2lamOChWAZYxMkZTw7/sYNoyhIaKMnYeSMovm9nroPbpSXERFmQhXctOVraYyPWBvfFNwTu2xZ
zgohvoyOIU0sgbjVJB3FmN+KIAcSLjECbDhw41UBFsTDm2SH+26NrDGBdFlwQQiLZpq1t9NsA6P7
8IFdg1oQrhZFLzRMiQRkjeha4NWZyI4SbqihJMXgVqCnnFCLEm3CfKfhmYKwoZPLZ+CQvNc6yrvQ
EO54lPXPFU9nIe2rNw2Rv9U/qU630nThWcjiBGse+Sh5t9IVFcRO6elPpOnBxsCJlrt9L0/snu9x
Zd0LXTzUbH6k+q80lgHN50NiuTdgAonGFcEAp1d+MHa+wz24SYtzKbT27IjVsKd5qNdw9junOYEL
KPjVHX6PHHnRiL9A0ks/I+hsLhjHpv5XIyS+ZPDnHPVQXZDf8gTb6cQ4iQAFA3pdPO/sB7WnYk2H
O0ISfHjx2X5A3WL31yghrtQSepDjORAvOzA8anoSFuHDw7l3Zsatr6KKPXac2zQWD5qglBFUzdyW
1/MJvepi2eoFMYrmDCfZTq8zUzu9/5Tl5NP6ozkfjFCQCYY7IsNPjlSdWk0NjFWCauyrF7PIJrza
APq8OlgbMWp6MvWyTzneAbjI8bEvpK8BX8j5evcuzKgJDfdTLs0dWTvEaNobh1A2GCPoKSqZHQ8F
hOj88UgGfCAwxi4UkQMohpwKDzFlBSVHZspgJVf4AVf9aEsAUlkRVqwHbX4GCVFlRRf90QLzZUkU
JSxC5gJtIKGtykRWAnENtr5bsBtDDyAG65rRfBUHCMXFZJ2Qn20KJ/XDDNEMVs6Gbm+VQn8gPeZd
TSGajtTbC/MDwyL9iH5owiqmIORGuBmekQNHMwuf6rqAfMzZPzFr6pJDqacHjZ8R2NLkZUNyUH/X
+XaMZjVDMonCa2zPioXCyGBWFZEpA9jfglU9jJI/NQiy9eKAepH0JWcEmF2qe0llWd292g3bLwjC
kZYRvB1eTIdhGRmEDZ5g+cz4z80jClP5E7T1+S1ldZ/XH6xrbOfZze0zRmBWVuGdjIVx2jcvRB9L
JNz/2F9VP0OZEV/TBqM+BwYSQo0fSyVak7sABloAFzRw3CHFpMfEaJCh6DKGWfepkARdE7qFw8sj
oL1iWw8TezsUqHbZF6/4B1Hp22LL1kpbmLON1jbFTbjoPZw/cpGIA2VHqVkF4wy8IqTIrZPSehVT
7XuCQVSDZTY/ZcqThVQxpysYVgbvhE9K2FdibP5yMrRj5tHG7UIl2pnoEIrkbeaikVUw3SSW4mTI
2Cul2eJHiziejScqe3iwjCMzwiV4NcmPEZCjF0tCloNxk2l/QYIJy4XeZBOvgpNp/hYLWI92myOq
KLE5JdjKGiuE6sookw1r25t7h1DvXCMgM6G6xZBhIvTEuFAXmVcSyzfy9qqV8JM59SOwMO3CIFY9
jN+OLKG+ajeVtlwkOG3GNbLHW5nIDyn9GjB96Fj6AXf6BusC41/yrWNwSXpEVD0fYaietSlm/spT
VQUgMY4yAjLkrY3EStMd+lZjM94HEzFmvplU0j5Vk9HKi/140OgUhBrJCqmvgDtRyc9KyD6bJ2q+
kCEbF6MpbeThn/Dw5VTbFr+xBCSfrKgNUwGn3Zs9f5Nx3rMvx9AqRldpxAb7HHt113lrtJJxbnJK
Xvaji45O8m9J0M6qLRNB82rriadMzSXJ2KXra0QbeNBZHBKFQsbYrLKRJHlDDW+Dum/wDSeEutqb
tQSYnJ91q8VVDiPoC3e4mR3kwtrnmWDEzRDzPQYA2QCA5Hi2Bj9/74NDRWNpAbWEq/He2uMTIIbr
dE0Qbg9La168lAK6xjGTrpD7CdDxOLIxs7LGrxE8NfyRBguVKfnvEi6iNLbP2jNmB1YSmlz03wHW
69p3upUgQIWfszEZ+fI06rFh5clw0lL3YByAvBAmNi2s3VJ0BgQADip5cMUbM3JCR6uUE0K1znEy
M6SO9kk7XNMxY9E636zYvo1RcpduzZBdqMHP+bvzR9KeVp67/V9Ev/DwVZs5ctLfHN+6gZw7Yyji
uOlPdnZG1cZo20JxYvg2RblpuWGUQi/I/agLDy0RC2j2F3M6qFm5aeLOxfZNjuAdgHaLHjmpvMjC
UV74hmTAR/tZb3nZurRokbIdYOOJ8IQaWaf4lPeN9pD35acEQ1/la6rUn8w2czShJSOt6INE28OU
TbRJBHCMPLeK0HC4FWdKXga0kBBUdWZRQ9AC250WB9lUwlaVeYbg60rwdRlj6XkA4MBVFCNETxNQ
n5G5G615FwsUrASi+9D5AuA1EeYJtpczUP819nREBtU2GZ4+YK6x4Q/jUyUxvSf3gbn+mopGRbnu
FEssqvFJG3DOaMV9+OQ2RztHmpdVeyaWCsP9LMEO2xR9GJ+wCxmgtVaAr+rmqbHX9wx3USgZ/L4p
okGAoOksUHKiNu3ACHYPHtgw2Uzo5CdMKdbyyEeZ3OvSa+KvmpqPpE6RzNiBwwCn7ttgZnwTZeOR
hAXuYx5U6RlPQ+GDvZtn/AN7CS1Faubo8D1NIIju+0OEydKGxzGp8Pu8UuPGupyb+NERdq0QyZie
a7Kr9MLZpIVyjiKNRjyjiS2Aty3nuMTl6pWQKDNIlCprkrGmZScXplMu+dLulYlJUlLRBEFhgHwU
Uyl+mFvlhr3fJy0NFx5Jz56q+h8/wDX2lWzvVsjNrK4wLfhoE8eUGXWU/YEUJPRH3J8Lc5CSslAG
so1qwmtgwaOI59RLlH1T93Bc+C3W2pffwMRlhEDp0C4rAUuwlTZF6pcsX3rGtGiRun4CuaMe+YVH
C6NZIS4Wr5b22TfjhfxQCGAPtPZ469k5ngk8kmz1pjjFPbzb5AikYOPbID4j1tlpREq0pmCGL22z
v1miuIXD9Bx7FzLGAhkjqkI9WnYhdO/ys5qT66d6admi62AaFN+r8AsAoy3ymGpxguZn7+sRTZ8F
bQmd+kwCXPGjPaNJ2ucgscGYIBAhTwHUODMDKn7FjyfzKMv7iiVBiqGL/6oxLqmsXdtfi7ta8lUd
MXeiEkd/FAzNEUvjmho8BMGOSN5z+g9Us54td++Jmr2Te1+0r2ZsPiIre68T3oDwMKXf5S3BbLZ6
YPsLGAcalI1EraIuyj5ka854+jzaVJtOe5NxGEnQXtilW5ghcWtZPbV5ab6WXcWM1ZS6R2mUD3tw
7pMMiljqtzTjNxShCYekNTkXhWA3VCistVlIx7NfNZgeZ5tcsPEguYJA85zLlEaoL0Zg+gYyKF9D
AasmYueQEdwj220USq8ChIeARV5urXE3a8WuJqd3NC9rRSLDrpzb9oicmmItwNwDJn43vztydTCE
esi9ssEyz43BOgJqGHauYDcVilvDwnQFvvv0mdQsH02g+/h1FH0XFU/JMoGPGnwv4ShILQ4C1Sby
vIQPiZYB1UuC/Dj+E1M1SThlVqW4GfYbpZmPJLYdzRI9iifOcwtTbnrM5O1p75Xav+uK/ZZv0iZ6
AP+8xEyCmlE9Va9wqzB3MXWMxTsnGo537Q9JeOQpqH4tpUyPUZdjmR0wrPBhrVp4Mk/Hz1iG8dpU
BKqtHfi9ae0HAFwbfmiXD8wn8mOWHTSUU+biC1iEjYnj20/3HXREU+8fAC9ysrqKBUbROeVfjjq6
/WLFJ6mBLSaIBeTN6reUi0Pq3yBy3uIsu3TJnjIjp8mDOXI0MOizeSnJOFadfK+ICTk1xyTSmYNj
/h2NfsvEPh/qM1ckppatiOU7UQW3sfII8HUjXT3mknY3PIw9AoeIxt+SEJEYi5xGadI3DIOB6hN0
o7PBybOBCVDhgU37jNg550jYOhzpM6hmsqGSfgimnZUZJ6cApP3rnU2KYYqEgCkA2gI8MNYcyC0F
ckfe0uRJ87PEA02qjKtI5CQUfwxicsM5Pse4YuUZE+FwhH4XqJjlighB9TWqwOcWxqlhM9d34cne
f1nsd8EsThR7k+WZuuwlUHPHGalDlbFWQ6TRlpc5HUFzgAf0OkMjso0YTbNEfJYfnbHaTRH9/deE
u4MaysVpeDLalO1rfDHDLdGip67xgS88bEpVRf+XcTMrbKSAlWH+6ikXh6bYlVgas5eaLKS+MlBf
5JNdw+wNUbwjhi6VducpV1ui8Ir4T4sE2ABiTqvcW/gR2d4z7Ap/BUBQ4LU7edV/1wDc3/J3Ooyj
mp8FmYd90NPjIUFarJ3CQVoqQAI4QHsCZhLgcjKdGSYh2fqjPgwPabQDAgf/+9T6K9FTgL9Z/Y4R
fkd7rLejdMKstZvTA/WXqyNFNeU/jDy8UepOcrsENZ1Vvf9QH2EGX47AuwXXfk5xCuKHgGNGrjlT
N7LSJrIAcPpTx4V5fU1rRgHjE/ESe5XIyINaBYWCXVFnW287bOuZnkz96K42/abfhBag5frszFpg
stBJB1dxnCPO11NjKqc5k09WP58SVCaG8RP/LIlF1A/tMeDkHoSz6Fr8QGxBA/KJdzLV+zieBay1
/s0psZ5Cx7ACFHYkvG8Nc/S5d3GVPzvzMPHJWA6vCcIxgYmAWR/6gkDJEUKAHVJpAfQYo+UpU8fn
Emp3vSaEjMUsfWdVBAMOWbpx/GhrPd/48n2Cf6sBK3Dw/eDON6cZkxfWyKFhfjXydcXX3Miv1qxf
krXNu+xSkRqCU8nh07Qv9uPOV+KoZb1fvzrdky1q8iwQZXIKHI/AtfnYZCgwBnKObMnHvofSGlaS
2nK6rtFcLMtnQXqg2BtdtE95PZk1xHgNVPNuhIiCWIYUDSc8y90ptK+F1zVSMC868KfxLBOAZDTY
4qc3Fbm0NZ4Hgu60urtSp1PZtR9kTng61PQBtY1pYPKUMBr29b5B8FINsdvJ0N9ma1d0Ln+bPnYd
CScx2KZRk/kAlwDZ3K2Wx301LZsk+1x6v4fVzO6EQsBBvU8qI1PeIrCInJjbo10NeHtulGYE2k7n
sMZnewrPCV9N4qp+IY0PVX+sLM/IqlPYaYQbhWi7Ug+ODEmMw3nsAQaHA00eE4Mdlqk7qaSYqFoe
Q3dDCQbEuAciXJPkqW47nQ0nY+k2xiq6KVLlkPWyPwp2+KznoOkE/bichr44J+6oZJdeMS/AU8fm
ajk0yUbt5m+mkr+pNTUoI0iN3Pihakm48yVyaecOO7u/IOIeWD+brzyTXkZ4Tctqn2lOsNEDRYtQ
cFZ4po2d+dda0B+x/4gdcahQqUoGulM0s3G1nwR5BNdmXCFaJIUief9SjfEYSzViJJCrI5CIQT8S
vXTMiFjqSZXoSJXQwMM0wzYysGEO+xhO7/qeNOwLrKrbAendESoNC+xtKhoyEG6lVUMcPZIFU4hr
L4E6itj9GCWDrpxcuiiotyvSMsfBBp5iXxnWpi1cr3/NseHJ5rHOFEiPcAGbcndsjjgBV47rAQDu
rrbo+1Pw87L9UMzAtg68aKesOffYlYeoBtSB1v+XRNtxNBhiRn5lZb6F/nBIWn/uR3/CPNdgVmAi
AF8EHRrcP/yz8wd1wGeK/sJeeqzv7CwRzFWYnW3MzkbN8rshklZ/0zaTVl+XJLn0ObWAjbIowqov
1E0yS/gGGAihOWHaHJvsHBEvtqTPyPhgmNQto98qBGxxM8xW60t+bwHfMFH28BPxU0fYnjXWA+tX
kf6ZU5v6YzIQ8xRnp2KoTptubu9TuQlhZAGjYJjlVweObwI9yNKR6gGFvLOzTqauH5SmPTRhuJ/X
7w5nQZKf1QWQxQqQbkgjCMlE9fQHAyzITy+D7WhOrE53N9Ls1pnzJejy5lwjMisp66h9V0uf5uin
cWO/S0u7S5jgY+r5f2uIfZYOIckFEY4IzY6CYYDYkbMMdPYINElGOA20O1NUngGht9zzFQLQPLwi
JQw0Zl54CwOOnf3S3CPGXkOXBY2fLCwcYPGgMUXW3ruOZWKgxodUWbupHTiqqBkRjTCKVq7dzrbr
/cCbOgs0R+nL7nDaoI4TyoHX5jBMtS8zzRk1zRfscypxU5UG9R6hGKSN2luhKaSNLj7UpX75cJLp
w/FrW1yW4SwL7WEyxrPn5JzC6dskvb43bnyvbqnkXOzth1OwCaMB5cqDrO8lPLXxrmMwG9RgyKSP
vDM/+M8m49lLPOTRNcLxMTnD3d6CIkDix2w8bep9JCMzlLcKwFIv3MR9frWK+cwGfcF6LNj4N49o
ln1QBCDlB2pqYzu2yW4kdBiGYxOVF8g/TwMrYiOzrRfVRpvRzJX/RbXYVR/osygupxbB6PeXkfJC
kWVSSmYQR1Yg/ypUdGJfGoTiCPab7NZC/g3CDQNNJyEeNqEU77Fi8a41AYo/zbrFlCMUNOtWAcvD
wUbzXANSjZXCk6ElND3VE6+KNx4ltXWhHKEkKW/efMwBqq1oxl4sFH75JYQJITUsyKUL9qAr+7/r
5M3h01KaU0vrwrIEVFeJzMbmVzHnrYWATwErN9mIKX2XWChL8RNC/LtDVIFpOE+ebITDI6GbTLcj
QPEpizw1+2TQvF/4A7dA4ZaRDXQQJFi7Bhmv80EKBJNyiRML+orE2JNZRSW3W61kCg3LiximiRgm
jICeVw2RH7YEAQ4BHtczEA63xAXfyZIXc7QhPZq2bdjCZSXSMY9w4yaDDdWXYUdfkdhI/C+xcDP5
OkxMqLwnVfLDmf0EcxSaLLkAyfiyrMdcHEO41ZGGdqdlRdfrB104t6Fq/iRcuKyL1As7ycTVUznz
LE0l05GEGndydOweGSTHTO7/trNNrZuy+uahxBNbXtrUqo2XjVF3IMSMn8lGOxVZeJSdiag1znLr
bxe7y4QmFzZwVjJvzqO7mSebiRFz7OrilNXfxVeSbbt2o8KFBdaLPaS15k0GmAgftYMtqOUGka0g
07TQVYg/FOJoAD3GW7qId3sixvdudyebyeWpYRqFkQCnw8izJ32hRB4qn1u12AAxIcMJOELE+ZJn
nE63MiOvy4QjSIxDVW+I9zgKydrEA7u7FwSno51elix+z8IGHew7bk6NUMayfWXmy6Fr6yc3K/pN
TirwKKYNsV+eU31SOPA7uWryYxrYEVEHT5rmJglsEC6/BUVAQbdVVaDwwgw8C03LW1fcK+UTjtve
mn/wyGTVS0m/C4vtDmqc/IMAp5TpRKIxAMeUkpieUcCjwJlMPqPU4LzDrUOFq9mhq+Jv1aMYHc+m
a1Biv4v+OJi/Ivkrs5WKzQicIibfaJc52348jJ3ujhJNWY8KGzExjnfXHN/w87kmqdZCRu1A1npB
w3N12FVzg4yf+sw7Qks980jkezLfNHSE+CK7khVhi7y6/O7pB3BtkEtjfRllvbH1l0j+CCs6UXYh
QWXmOZJfGf4auKdFqnhsWd1m/ptDa25iHCwFk8cXXSgIno09iA3SnIpLwVe1+RlHf0ihHvFXdThh
Rmc7dl9TDN+7G7Z1Vz97Fs78BZTUcCfjymeVRW96vWwINw2bLyEzwV+j/uJDJYNoger4HMBrhLSZ
NkAdBRlfUt1UQgPJ4uw7l0VIKXvodmBKqyx5IFLaX50Jh+BU6do/XQ4vEVgMUWd+ud7WnCZVz0KS
5gmnVbkxKnOTRL+GYHJkIrfo0UZv0nKM0QTN6xTZTZQ+0PvRs8PyDHXfz8P6eyTTbbGjj56BeBv9
thFpBVOxc1qUXqQp5lNIUNG0Kbknwvyf2tTb5GiGH9wuwPiuEtuiPq0u8G7PkHm9wVEo3sgl2NiV
/p9UAz5u6EvblbVlIplKhKtRhhd4GG2p5OuZ7SECqc5vZTMPYg1sUBdg7APihdUptTZDjemp/l6K
tyH+iy0BdMBEVtywicVnJzQv0VCmC9YU4EcQQM4LTsf5XZYGNwP80Tl/C/YrLeCTKTwTcupKBfvt
TGOI/6FzAkf/FYBmTcIcBtG4VvImg/I2VgFff+vIkxwurYNiwp9w1o8JODdY2DVvAO/2gtVp7Ilf
vhGP0ZlforXOikRyTG0Dv4AG02rY5gnF5Ul7rVx+OMp3vOaA0U7YKL/Q4BJXXL2yoJPe1QVYzzMN
v53ySr/llaynU15/B+l6OpUosPNdDadQ0n8yNHT2P5N5AKkcxY2HTUZYmbgG52MNQQGcp+wVkZ9U
3wqfPau/WA6vUU4/Gy//YtgNcbk1YiAAEIe61ShUKSzWqUnn/BHuEGum479Ie5mWtDIYNjAd+er+
G1QGtQgHOW1q2LBmf86HH9AsbQgi9D87/4PIqDD/Vuuah44mYUxnoZ5Q5LtdvfXzrcpRQfkKIX3x
m05Xr23Rf6Xc7EAlimBJP1PjOKJND5Fx7QtGcMUlMw9D/2EA9p6gbmKA33Ei5/BwM4//1dJNgTTF
PNoIZ8gYaDdkSEfMDms3fkpIQVKvnY46pa723bEaGGDwHQb0dOymcA8hQcTpxjZ34q98gB0wgkjQ
MKAxg3u3nA2vA7lcHXDVzqvVF1JvUDLvGqAVu7b5bB+F9BV/IN+iYiKGhClEq6WUfg8t/SySG2cN
gtEXSSqe7vwnGLtZGVEl13a8G8OvWlbBQGOkka/0mUd/psnZ5AMmPFZKeq0dxkYn2PNPrkUfuv1h
sz2zhh8GXqj66H5xjy/8s9HqhLz+IAt5lUCgbG43R1hfUc6HJkXaQ9G+lNTcKHZCX/JhkzTDiNBb
zDcD1kpuvTUVb4SNcqTBHFZ8lwoXAicXbwXvScFaaeHkAGKPSYfvmcku/yp47x2s+tKieEmC9ydq
3HMdXhyHhdF95OWamVEsM/eD3HvJ1yKXjBRnL+b0mPj+V/pL63+51w+apBI9wDsnxRhPlSM9AH8Y
G3nPhe0I1BKyX+t8xxx608YNySkYAQnRyXQIGQJ9Tr3XMgzbOgk/3bOMTxmJGyZJbP9XUuD41Ags
L9G1211Hkvhnt35hR9aP+rs8Dfu6b4Bn8dsbNzRctVN7BWe/mVAzICB1ktFd+PzxsYHMgu8FAtFC
4g0RXWHNlXK5KsNPMvwxk3+rJY7zV58Yq4w/pLeDqyNyTWJMEClBmwb98KamtyK7AeI2K2gPfhU+
JfUXjgG2CPSa2lEx/5siyW2aP8xJaunS4qMst3A7NwyRiRr3yEYO0fM5iWfwEFsUsUaS7mbT3sSj
Sfo3aETSGvjHSYWrl6OZfcIyw6FubmcHaZgx+MTGIp7ByDD3jEOLLQnBmwQ3zxwV2xQW0MQnNBuX
nDNMPgkF+6GW7kb20074XSMB01uWsZ19qEAhcqp2CjKvmBfB+BUhsogBy1D0r8hTzGKAs+uWOVO8
saTrkLLEyRLXGVGQomhgV7a5ygqKFhVz63fBeEF0z7kmb/tnbOFCcXEZy6+mXEBc5FZFYdZtVA61
iDhYuexYT5nUrLDKWfwaOBE55FGpDZO+tdXSA/np5SUUC8Yjuty70pxeJsTUejLdeuwQIsk9A8Uc
KQxbQ74YkOgn6bx6iouLGn1Gza2BW9qZP6r4NYzfWgZF6/xTSsVV+ZOustJKBjb4ojR2TY0mqLs4
CGBbG8jlywDbrHaymzgokFDFDGAyWhPbPS+ImSHLyhnbdcFQfmqgzwxWJEw15owFttF6EU7dMlxg
gONuqCHQ8+9VErEEUWBdhGCiHLjybf707LiYsc18gKoONftFvSXGX55nTTZen9wbSAPo4phZy0DF
cl833hy7Q7HwmKN7rH+QADeqb3H72VY/vYkEPCAJ1GCio+jZpuc+ZazFtHxgllGpXzJC2BpWlLnj
7W1QbxCPN4Yn0/aG7jDZmBZfs/o/js5rt3Uki6JfRIBkMb6KylmyZEt6IeRwmXPm1/diAwP09Ey3
ry2TVSfsvfbWzc6GchmGEyoJjLRVcaZ+suWzpt5amnGdVanULxSm7bLtHieivxrt6SJuLdKomQfM
PoZBK0aCWeMcCftLzrjtwsS+d+RE1haYIBk7ZRfhwNf45JWdCNRNX/PhMo4yBtCjMaDNgAwcHy2+
Ja+A8Kuq6/T8XBnwTZxBm1xPUAYTLNl/yOMJgh9ZmG10olj0C4Dmp8zfNOnc0hGHrexyo9HFI7GM
rjlJFqQATW/rAPGukhbE28f6NcQnVq7j4gHOJA4+x/Q9hLcmZ3T3KoXnqCwrFTYWh5DQ9/Bbtneg
qvvsYKJ6LGCmYOIURDaKn7Z4lBNXhMDb8rvH9TYFYPcStkFecGptAdWh5cFuU5WhyFar9gEQbaR9
rXUyTGXr9a8q/CINIUj9WYJlzkv/4vSZGaETGfE8S88R/gzhkkbj+Q9hYyLGEkxwOqN/y/0Sw1dq
At8tHEUn3Re5uRWdK/okhLsktpYKLyHVM1lmsfzdDj+oj4qc1dBJQP+YXqMaZcN5oI4qqJGZrZvu
Loh2A9KckzlpBOgtw2WYnyRcDBHemEh3naT41hi5Cfkza+6jHnIe/Cupji2wAZGAlx7gwregkGBc
admy92x9ZMw0VlE6CZ5XN/sFMuBG7izRwPuRAZGU7tzA+u3yoVYASjweoFK/ah3MUvKNBM9XxhdG
L9vORuWfLYydmTyDIvt26+E2SMp2QiPnow39DMRNJg6B/dDl8AC54NUbVTpjkKpq3kVGhpClkxcm
njdjjLYlXYYk7aV18pMbynJQH4GB4ConRlXR113SX7KC3YiBWy9EOgaWt/g0CdVgUYlq808NODJL
rfpg1YnNziP0nnBr+GJ2ShhOvGMVsMQ2vG+L4BKH6ZXvYdsBw9EBPEecstMbQKqXzppaAKtUfCan
HogHQOzokHHbCWRjkc+r7X1ZFnYuzy9wl5A3rbjTapixHqlLsjO456p7m8mLb7QnUSPQoXjbuyH7
l8IIL+tN0N9a7kPPY4OqXLWodEyd8Xg67DtemgxT76QRqDm7GV4XsjSrpWgWVECPyezmiTXit6JL
0FuydxSQf+gDAWnsR1SbJOVYczuFtYORxa6SsxcMy6p8RWBqLZatDQtnrnp1iBYdcFcrrKfAAkeW
oFYIG1ieDb96b/XDioXKFloNyG/LMVsB29VY5S3Lytg6WRmLR0rWyIsPsknRE2tE+QyO9MWO6Y51
jIOKUBo6nswPt23vrTk5UNko83FMNy5vmpSwS9JMoIdPnLIvPWfyoNnAWehnf3oqpxjl30wZ81fa
kLjs2ZeWGAhZrq+JV5+1DEVFwWxkQJ1T5v8StHhmelAQhgGPkwlBDOllPieRaW35KE3gH+mUmOnS
7Z+19VOHvBdT4ij2mjqTFraGcad+pBK+gwdzy3kL60xHQNwG1wBXh1ObcD8Lxb6CgqJBiBjpUR2n
1Yc+FN8BA/hEQbVau3C9cz3/sfpiFaaPSil3XsPggF0QB7aBBcFXtU1k2dcobbcuwbJKFVGocCuA
7ApIYEjoEdpEXCPVQiBbh+9eU0+QZnKnGXuAeTF3Z/+T6O7nn5ABW7Jd8TL2QRbDOSm/K33/r6ZJ
iQawa1Jy0tTuH9upRQQvTfP544kolg9SRVpVTwqMZW/Ial3cyqDnTi2XViCx6u6uVhL+k9P+Bw7J
XpagDkNKS6hvlLZHN8WYS2GPEoXLVm43hl8xF/UQcjSzxCvnaoe7H5HG9AlqDMJS8yAN9kcyNLvQ
lY6+jW+lUheA5WdaRBxr0DLuyI8uxXpRvIRAS0nmRMPCx2m9HiiW0VyjyH1hpr0NBjEKRYcbDUwW
1hMTs/usaakB6oFtFCaxkZ4xN+xVPGJ5i8ub1RQUte1JRO13zM3EFW/0xq1p0HRSTBSS+2lX6d4s
9ACbU40pWd0pmvKAgLpI9RiCOk6dEQkXxrfvIeouHgRcejwwnfGAvXIKvqMtTrAdEBA+im6doc1A
eMcxKuNRrfUp6KjcxfqhV+2vgBngLCL0ynM1kEGquDNvuBg9T3/Bd+oF8a5jrGCnHMd6UVComSYD
KBc4ppf+YCQ65357Bfy8KiOGF+jICppL2SdfLfqs+ZlxIK7GgVpqUP58DW9V2sM5bWyG7LOwTI7M
VXXb0aCeFIg8cnRx7Ok7dUvO7iBchkTuTOO8wZQ3WKETG+5HY1Au9V91Lc1DrKhWwkI5V+8KXAo8
ofdQJksx/xyLWya2bvEXPgvQlZlCI6otG/Vh4GcoPmXBk+b736oJB7hWOYw3GaHX/S2Z5mze5Nv1
3p3efTZ14iTSr8w0qOg2AoNL1z4TApk9Ftw+hBVBm2xrrwhdWJug2imSa2YRj+AGs0r+HFcjtiaQ
7I6L5zgfAHB2vxpdwxRIwu/I01lAAiMjgUHQRvQhX7iPFqnZOWUupvEvTUDg6OXBJzawI9XJYB+E
zf8wNv/cvplnxZ03/Wh5aA9IgOjXt8Lex9EtT5uVsC5sCY2REQ8H69rObgHlgWi/AiW7R6lYot2L
u480fBUwSbPGdKLxVVBRNfPO+8AKRkRaspRIN9UNFgkchkp0aYp7Vd1V5VCkNv1UM09Ev/FBYQ7M
8KvoTqDuvEcg26oGDc6vW9g90B0du6uOBwSUP0x5RF6zkv9fVXVngIyoKL+p9fbMeQ/xJdKs2QA6
qaM3snoK//KUNu0sKN1N75uzDA9Xp66FDS33ataOnKr3ZNqSsJmf9BCVW6CEk28DQgjjYugyqdiA
g6G8kWBMm8sqTx7mFsB+FZVIPo27A1JP0C6CZXF0ai8/065ghLYuC1XVU2Z5r7DlYfKGsh7SmIXo
lXdtBk2JZkSjD4DZ3OVrgXsvYEAcZMm84E9gkmwhSbGVrza7954J5OFrLOZpllP9qosq+ufbp9DH
6bdVlYdtnDiBDR2NEKHXby87dp6BzPrAUQeevOQV+Y5vQhFzPe5OuihRc9zLBKdIxvS7BTa69kBR
8PykcjkjfJA1m6cDs9wDP8ywfZXMltaFd7Hh5dRrcEsqWbneQreRyRZzFrGUpzyRmklPj6LDdjzj
qE3dGZNTNrTVJmmuCo9l4PuQX7A8ZezXLi0X+y+Zjtg6jcyBGYxDRm+2hroC3GIMN5fGNDCdcDLf
IkNZRRHMmw4FBmq+jbIh98RIzqO91dhamSwL1oz2SNHx6EGo/4w5OYIg8O3gWXFXmAf8mo2MyWhV
uoeaSHDf4nqrd2Np30PwNZ7Zn4LaZL3xr4YqXfH9YHfOfQaJ7XfnbaihKo+CFO8la+t5kqNgCn6r
8VEhXOpLiELCcvQGM3glObc88JwazG/OCjoz0H7eSjR98scI48tg6zdg5JLNHptnMfcjSgkEG0UI
xzB8CqQDXL0Zj0tuv5P+rlt0GenDbpK5n+NLlJh/2+xFPbYm/p+KOyikPgrl5OYNW71EpYDm8ydN
OAELUmKYcSCbnckS6BibQ5VUO8Qk48Pm+cNQhD53Lw3txpxE1hb5TSoGx8r/tb29S+x6vQR9TNGI
07aaZdALk3ugXyBT+7IGRuIoef1bagXMLPByxrac9tCd6RSN+WlqJtfFG2oc2yh0P8CycKwubdzd
WoNHZUo6YLWPRpfY43qZSuMsPQXmGe9HRCS2HV35RxFvagxGN+wvMYlBKhw94Cebck832LX3wY2t
edlaVGzuJvfZyGdSAaCIazW5Gl06JSc3Lerv9NgY7MTGWEfOKDNAIzaGROhCTQ4uL2ioQUdBiK1J
6kUjKbsbzj6e+8FNEYJa6GNk6w3WC28wG7BSSl56Iv/GJtF87gBahPmPMY4vTOKIYfOfotE61idN
vygsngzu5LDUNlbCsL3JOZ6iTF42NgGxZvAetOKsedl+1LNLFegG1xVLYMzsbQyBx4y4lHtxshDm
mdqFq/RUVqSnp3px6zlUhybb1KjOq2BkwywzZkBFwZBfDZi11ADTqI8lVrs506pY8S8G0Jp0KGlZ
Em03xWHXuG50X1wDRXqmsb1VdP2Da/aoxpgrh23NQa7o1rKktMstmSAFAqX8c9SwvB8AhGR5h46i
Z1YBYyCkTqjAaOPR6LU7q3HKFBRDnWkffEvbM0vfp4wI++4LLfKRlQP6J22hqzWJyMw8+TJ2xRx5
+rF5FhTzL2N019o/te7NBPNFTUHlyOLOG9eZwuye2QFQzxEXkGGOx4iw4UbODgITMWMVWzI3gUGw
FdF6Hq1+i76qhUGS9AFw3HAdQ3+NcKP03iuDN9eHjNMri5dwWCU1UR9BsbAFHmEr2hHisbSeBmsY
0+gOQOMZr4OesPzVkH0Y8ivp3y7peJXXOVFqHpGZzwb5mYHUMZoB1VKyHVQIjQMOCoQGivJlMZ8a
0FomeTJvu5ncaU4+VaQGjEUS6FJ+L7mpLWrRLtqomlvWkewvvOfyImG5VgWUYXHHUgZAdq8zNI9Y
H0DP95kTGQ/TBAJRsdtG61sIWh5t0SD7g53HTHqc0ZAdOnKWcekL6VbyfOgJBaj/RQdC9EJU4nQm
uUDu5h4GGwGOXquMNZEJ5GP9Zg2PEQv3mpkdXdFc6+7Imw41bSDl9lHWK7zKGwhaSHFkasN19g6C
rRB3ck0dGZmBrfJYofSZBr/AAqA7COIPRz4eVwKVgbA7p9osqAkFq7ee+oO+inZBZf1/Ht3buK6h
RysaSFAtPCF3RVgLjKI/j512DKi3PJYdSaTOu7FBZVrMbD/nnsohmZiwVKhG+VeNoplh4khYIjZA
vXRlNnJUVwkl7ljZz67TdlmF1Bhg1NBpMzEMjmDu2XgmEVEYlnyGwd4OjZgaxWstBXgPPL4p3sgp
Zyr0YiuxD5ZfLgdXBbl6tuV9mKFx7eAvm5ITxMyQu+kGzOGsMPsYHkp0gOHseNO9y3gl0gRH91uL
f7zuO9fVWWS2WwyMuHKIJR6sWekVO93nGS4lmothntAsZGnn9OVJrv6MXsykoJkFLMAKXizIKI5v
2lu5S6CVnOUYZZAyb9np+syNQY4ubDtfDogh5XZdDtFc53wgt6b2zoa4CMqFmriqgrbNrpUvEnNO
AVndVvQVdxA4AwZ4PHgpa47BFBRA+gySPH/QR0KZXjJCEtZaErT8rNrHQGc9fohC7K4agX1JsjAY
JjbfEp4RRQVnoIoTwD4H2Nmc3EUcGOzr6TDGp9lXM1NpN31mHSN84bgtjtW0Mx62URpzZdpoGxne
qVhcOT3qFsVWkNHt069DXYqzh0t9kPHbyhqxzBR3KTP51dwK8BuIIM5L3aK7Jw+JD6jsVfYOGc5o
TMYAEjTGh4P0aXpo1t8Wt2mGPqXgrQLKCVCFv+IZb4uLH94V2u+Cu1LPaZJrnulR4UVwQq88tEmz
y6EvecLbxJ0PzxrYOrT3h5IwjiSncOzA1W+tknkd6ef5YCJeTuY2kmYA5/TK5imiovHC+GwTYTov
PInlnjV8SSA7e9ZnBTA8jKjeYDpGU+Ou/ldNSha9eSXGiASAzGI62NYgpTanj4aQpEUzHAjzLgIr
lhdsbVVeeX2fkY7JtMi8qahUYAHPpsydHtJNBpZLGpNLEbr77N9ALd6nT9tAaVVRPUjA52GL5S6u
nyrZk78M4jlFItUBhyZIjAmdmrHBybYBFaQ1PHMZZ0mPm4O0WqWBxcdBbQv9mQm+Fw8kXdJp2GRH
tloonvuX9y4C9BD+pWat4UKnQEIEi296p6V4izMTrI66EG4PhxvPn4d5kXoBU60zirWksE2P2aVD
zB9hg0JJU1QwjQXdYxUyJdeIzGOAmxMfQCUXfbdEDkif9jswrUNrMdTy9OLM6HHtc243zUEvhnYm
IF5oIn9oY3zyWm1Xs/tu4WPrvUutTrgYuQMh9yqjBGkMjjKiViuokUVrSLYTVrk0EcazbyqKMRak
JTx412TlP5O4FVzWs6OB9SNzASBQLJmgV0oXQSjh56qxV6Kp0DG/6C3XBtmTuVHvC8WHHjWNSo+i
j9+t2b6VyN+UKQZ9vicV74CdrdWxWySoPZXixJAtan6M7mpWX7aIndaYCgtb/bar6Jm51rr12ZN7
6Di1lZHZkK/MbR0E50JY736KAuPjd7uWkaPl3X00G3qCQxbFvVKkj7YoTwoj+pYW6hcDBu1gvoj6
Z8BWybqEHZMK8jc1l30f7RQ6QwN9n6cilW9lxyWqJm+mmAMGiBNQI4I5rtOToHlmnOFn/bHwswtf
wbFEM09xluKLWrj4PSMO8BieKdZzzGwsGgJcJgrjHINFlmfs0GRDAwzmY1sRYQ8zPbCXjY4huv+T
OgZlJH4rZc+Y64zAz5EQc4T9MSTdBsU+K8EWs5G5qBuezGJc2wJ9MOWWC9I0Q4VtKC+jSUmLQDdm
5bss+bamZLUp75WdhY3gJKhcJ1diBJ83q7oH4Lbs+kFceWrAwLop2kvn5QT2hagHklZqfZrtj8KU
laE7vxwd8o0N/tPvfyHjgSiX2MD5Cy95h5YHXZilZ1YcRqg7w6EBE54TQSkTJG8n50H+c9kxZNWj
kJB+sPx0NSfNvqXiXx1BXYuSRy2DCHBbR8C2N7pyHZnVaRCBC7naqVy0MSpGKol4JwJtL6HOtkpq
8B4k2geJiHMZqeVoWiD0yZ7nh5bSs5pWK5Z9Vcst2EKuSkFxCWAEcQmclNa/6/iAgfMOcAOM19QK
RYbJusVlE+BpbD2KgHO0aa/mWtE0JH72JS1aR5/yFpNylWoZyCUKyIZjtgDlTtZKrg4sGP8ERQU7
X77TuylT5XMAS6wrQ4Mqip1NXPuoaryXB+stqqgpsO963FqS+q1U/UxjXCbZ83Ja/g7hyejEuyHq
1kdzHq2Ib1xoTOxGIoHlAsfJgESkwy0YcaSRSSUxUpBQbKWXkGDE3oMnhhxmoSNUEyRCJBEiCcpb
tcNdYL3G6mOAYSdcgkuyCBgDAoZQe0foLdPyy2bZ1y4Lu2QB/aVRM3iQ4crmF8VFiMkhQ1QcpPtu
SpqCBcPaMzydKT0XkNUBdkEPaGDrYBSSEISVNlxLb0KIBBtmaqBDqPDMauXl6JG98HMU7FpL2lZL
KviQtNk0aORMNXDs/VlZsYh4EkyTwlxjoOLBz5hOLLGY7mJsL6wQEli/DyWMV1Lc4tCu5mX47rQb
Qj72nVCkRjYv0Jrde8X8sPRa5nzkuEr3uLqF1m9VvQoKMa/FwM4Hj18MeUu87jKmOmziTdNki5o6
KiMxOaSsb7JDZdx7iziEQb/blLDgt+etXP6rYIFgi2SZoeZOWDEVqxDOxcbbwD7hVl89Nj+wcCZQ
UeH8H9ceng3/t6RL26glLQA5Wg2iI7e7hPiP1HPA3teKqT6uciJvpoW7V75cmzDNRqOzxHCsUAMb
1gERbT0TUf5jSoSsqutcuMe2xHUwdJ9t3nza3d4lGpZONYq/FWz1NmK1NEeo5hPTLpCWMFPB6MsV
jebJx6lqAIzrq4+CLiEV/ionHwPalSNKg6FFz1DEpX1J/A0Jnlb4ISQyMtOSeOwZ4xZynvlH+Zb4
VLS1tbdNBeAATTHEnKAS60bJEa9iPOpchwERqzne+7IimrqaF/zVcj8y4zEFVIRGBIpzSoCvnEa9
uTEJ8iYzzv/jmFAMNbOQyMAhYOWh9JRqmrLK5XvZdR9WhQqkAXrcg+eJ+N3maHJq9W6q79oNCC8w
ESB1s4RZGPCpHQ3Lt+wmZ7+61hhmY1fZVmT1UMht+gG6kyTWE9uTkthk/JvIHl1x/YtX59s0nkJH
QYX2p9LVBZmjy5Q2IMo4MApXp5mBQI/ar09xLVdztTd3FkB3crGu1pBeRDbujJvSjDdhVLtYrme5
/+z0rxDzzkInPjRnAickhlL2XJfPrb02xK50bx5CkV4xHlrt3muku23I42mm6DrnAEP5KJWTVDFA
8X+INgFAZG4GDx5QUG5GWCMjYVG25M0bH11XwcSI8Y7aQW1B9SdxiUjSU0Qsi9iR1ecIzHQUEvSl
fHTyY1ILKZ4/BxYwt0mGYOji1LhiW4KShoJUFBbj8NRo3iba9rcqUKWIfVBvUjo8mZJR+6ea34IR
vUkUhOVl20ritwqRMEszYAgp/DJrW2naJwiheZPdCMvJup1ZBPPUQ200sHov12KouN/zhcmtlfDb
LY1tGz+q+NvQjiga733BfePLrwyFHxWZQ/71LDclhvb4jSP17rOJVkhOM0o6cTES9QqlqlWWrYF3
eODR8ZFCWUK/h90kYVTUn4A8IE/AllCRjuHpaQO2P8xKCrGNvWZFoPw4bHirjIIBpYmZqKKKYnys
0Cqlyjtika26EsT4eOcvbWO8SXK3bUdQadM1IhvDX+Axt+tXRdJs4Mo7qvvZQIARS0A8M5dcIYLG
us+CgSPGPccAps8ajtuX034uERyUyKTeaDSaSJk6yXCsdJmjIHK1c6QBKnz09tNX70g5QrZebAZN
AsSXA8BtO0u4QPEQ0FTHoCYQU2+zOvnrXH6FbHlRQzcDGlwMzQwcRuHCLPalTZey2ixMZ/THNYOt
zgDdzSftEyqFo7VAruWeBhbgZL84lXoR1cGIJEdpaice6MLZrnSDmPm0KnrSEtA4I+RmZWg45Mpz
QgPRdXO9hXetLFJ2TZQnjsLNrxlcUFk78315NZIrqhU/5g9BhlzOnUPeTgWoodghKaAAg5k6qvxa
sTEjp2wMFHcBsxaBsL3bRJK/HRIdcjP6wl5e1LiXK2wJmr4ZdPvlQiNCdgZuj91I56a7AlhUoRiz
cDA2RagcaqNHJyHNu5aXrvj2QJXrrnks1PZS6zW6E3tlEfJe5QDp0mSeVHRnFnR5UbFKQmuDMFEg
ko/acJFSCRh9ulHQz49Qj79AIK/V3F9SAGxdfHyCjG5dImP2M2EDjf4r8X5BujqBdnQ9dtose6P2
kHGLFe61tMRy0vv9/7es+uT2qfCrD08FuYjiUCUnsAWOxJMjCTLhvElkihxY+dC8T7tfqKyGJkRX
Af4F6MyYB/OgIOMF0hGnFKMP7OEKyKFdnJdzicqvY67tN4wL/w3DMgqudXYWsbIwWFCgqtvqyChV
RCkDmZbot1hvKDRxsvIvJ3xbPRb5y+VbsMLvrjr55nOI36ryW4w+mXdUMUz3Gj45DcglTddikItZ
3fzG3U8aPdL2k5kreDZhLXvmnGQF7muYji5iEfnaUsyF5gsuhdy+wogQjk2EAp221LX/BJpDr18Z
zL7GsMCtezblbcmvJeOHIZuJ9vqDpW+i/7r8l7Fc+C6o4bXMu42ZAIm4l99b9V7qp1C/IwT0WTXZ
fxzprVaf0zZEjfApW38CepgyaqQtQ1E15nl6DFx0jh5uhr8y+/Ksd648i7qjcoS4xZHk82nDJFzG
VvUMfQ3xxiFFGCevPKW8sMx23BJ0/MvMgFF2p7H+42fpS2NWxwfCAmdJ8k5aPM8rgzqxZ7Eb/qjd
RfbYc+6nqbv59NvfKrt3wc//4kJ0uWS7yqxEhmwPzMiGOkXNB0KYSiS2n03x8iljIunaVuigu2dI
t6bVJz8n4eyz4CxOMSaqzPGFXdJHQzbIgdfqW40okRDVnBVxOXT+zmPTkFWvsf91TXNXscrQUat0
uce4tHcRnN0x6nHMg1/gim/JscisuTroDsyYUYmftjZtbKxsP9BoTqo07NxlIi0VeFw2vQYnmRbs
x3HtTrovxp3M2uv3XvA+BqvO/teF80HDRu+z/fMQa5kKCaRsovWvMX3o3d9Ij9OoOzvFloYVcJvk
JcBWPAiDurf7SXiHv+xXMbcxYjPjR+JSM4tFM2wlZXQyJEcsOKcO37KJCmyJTGRpY/HmT4VjuauS
a8/dYzBlJdnHZ8hbU3pIOVw4Cv4AKgp7QMfEIUg0xaJGsG9K7lyL5E3Ml0d+jtGcP5BVj9w5+ciV
rXEYDtALOLOMoXU60zt0qkyCJMvBmD2R+9fT6xHWS8RCB+55mWqnsv+tYhCKNBtzxmxUAKzVU3en
QCbS6IE73Wahthf8MS5wDLXA/82y6qOrukXZBkcvxsrd/KLIn8nliTAu1zrkNpqf9NPwPiP1ywIl
zM81UnZY/osg8lXYNbMc+VeGikpW/pTxGYgjX5if2guRZEVH5qwpGziGWUO0VcxvBjsDZd947UEm
nHuGtzbAvSprSaQpYLYhf0/QSjLKDjjS7ZjMRw6vIPpmj4K07GHsqc29yp4FIEu0kS1/RbpRZTp9
aCP4ogsA7K7Xn3n9z1W/Aj4rMbDYivjIXmGA+hljnGFqFJsIVaB6lOxOcwbGHvskz3/nCIuaHHEd
sUEqsxMFiNWfx2YHBj+mB8Ypza3sT0p6zpDB58pWhB/s/eCOIAVmiyuC0eHXWbG2CRCG2ww57Nbb
N5Xs+MN14AxmTdeTd5VpLiZ2A5G1P4vxvHdpvEK5vBCE1JEbUKGBUfZ6+2O7WICwlXZ4RiE6gV5l
FGtTgCd7/iMx3va5i5rPsN8DLdRtUv8++uGgwLPzgqPBDDWVn3pGq7+Jgs9I6DNf24CfQbpM4cnU
IVAeHC5pcMpBiEyPdSvfpTfp8nw83zXf0WhDWOKZKaG2ZdwPCOrth1lw+Kc82sjN/A/af8qKsIVT
s2z1NTt/rzk1hkOyISCZWF9gotZsZJmkEzx4LqXoMlpPS/pB00pB1HM7scYNP1z/lmDu9BfYody0
cTTwmdJXhQm8zYRjsYImPWkRFxLFKeIPsIXIDjGk2xCl3Nn4HatvJp2CvfEUTX5xmXYCGncUYq2Z
bBkw/5adYPI3N1k2mSlW+T6cYRzC6aJBuaEVIawA+HoLzRMjM5S8yBvWeVETIDCVcOoiwE/EoqgR
x746diqQ3S8p+0r7ET1iP+8nhT0ZMvVcxDWOFKIn/IyYKoE9AU94F+9ZOtGOeNdK/WqDWxDu0nwh
cUE105wcjde4Iu2JYZZpXmyvXFuTK8Szcc+SKKO/SMCl8DaHj0m/mi7gojLb59S2fdzMe9fAI6X7
N0IBmHtDQ+mYrJDCwqaCt8lHNUR3P418KpBgIc+V7Z0wiAnzo1Te7PAdWxAj2duLdvpfUSxLBG64
2wxFXQAFdqmn61G+J2mD1IuQPGCpOWchGOz8q7ZI10VrwwfKWN6+NmK4JNj4i/Q+WP88OPvoGvRr
JNSfipoJCv4f6/Br/6Vq29T8tSYsqk+snMlxZs2C8LvhX24CPIL8abkLgCCacRnidUClbmvQ41x5
WTQbU9prXCUl3J70ZIDKTn5jrAK43HT/RD+IAFSwbzWIwU4QTuqQFRrknkBqLhnnyeD+sOkMTZuo
3GrWTzuk6GAVr6o7xMMPik6q0FPocRBQIEHAmQ/8tQ6LUzoA7cN3C23TY416k8XZmgiiieRk0gZU
PV7g5cC+WPrVuUBlVEiSpDGY9JzMABAio55PgEf3TKKQsrJNGhkxROndHu9G/6hpJ5PpiFY+sJbj
imEALFi5TN6WVeefcWNYwY+rEbv1r1dROkjJ2pe/DQYmuf3sY8g5HIgy6kdQ+VPPyIDAfLq8CkJ/
ycS1IvzRVpK200i+HdVkFmtkY0x2spEBuM39UJK4Zv/V4Q12Nzc2AKZFW3xYerwttVegQrd3/4VJ
yf7/Jlt7LF5IvlqBWjLBaYAm1KSzMK213q7GRlqWHgv7+GJIf0PwKWOWT8NbzKbICOdySLwhosGe
QwBVXlZ8KvyrYpjUm8HaaJiPEKmYMQDZKT5Wkz2SDpzLjf9n4u8qLUB27La0gLlm2Jwbjf0cr2d7
87h0vfxqTrPBbdO+S0LhGPgufDAqybYTOxybbrf2uoOuv9R8uqjeQVzRJXBTkbvTrXN/TyQLuRRF
e03GO0puonB0pLJaSUl20WLEn6m8qMjucjF/RM2VUbmcLkgjL5B1CJRB9jDva9YBUBxIDaBoHLQV
8p0mx37VUeasle4zy9hLMKhLo4vcXqKQ+V89bHSCWC3a3snLWOJsE1zjGD7aBcrr9LfGtGW/TftE
aBx6Ck37CC08jqjXwkeryozAojk1ZclVQxFRofYZpQf4ANMG/xRf8/qv1z2eeVZToF6xxOr9tY7+
CevLHeFPVn/YAHP3rPGbqLpdmZ6VV4swCn+0zEXfxv9khsFN8lTFr+IdenpATfmXxuwdlN/GvgbS
JvA/OYbw2wSQlEbySVVu7ERddmTohtFHMDVJOXofLuvemGvlFqnKoa0TBp+YW22UvkQ+WPjZmIVx
pFXkUSf1G57cpgICl1KBpS17+r31VqoPA5VczhK368ECnxiulZj6PN+FKRQC0UAQC7VZP05OB4Tn
RMTMTAQIMArWga/jDfTnHlR0Jo8aF/zIAakhhBFUZlb37On4E3bzVpDvdQ5qoW2maZbrCYwzBbwu
5C87L1kp4qwbawT9CrEYxOZoJ0aY2MBRnjAqFeJNNzWrv6MkImSK/jraSZaxNaGouqzAYGBpJ2Ug
SKSF1YG0hhuE1YiyMxh3swPO7Rule6odVP9cNtMijSA475lJVzNbZwwyJw69hXNk0NA2XitxzNJ3
2HL4/Fjql+D2SPly9UEn6CXZs2iKkIqExz+s7YzkS3LGkeu6jspZQTFdoxsbOHjd+ubq36xEdOOW
sCfKJ/UCplXZ/cXRY+Ck1GXMJHgRev7BM6mJch3PFWZGpXLvxysrfvIVTxzloUSarYO9GM8ela1x
a41LZ//m7W/a/VXSb8aZY7r7sTqq9Lgxe2nSpNpoH7cP1muVBNdsl7VzrnCvot37QMcV5x9lNKVq
0m1T6K7YeFP6CJbemuBzgL4u8oVCtJzdXylcYSxAKni2JjPe7wYqZN3+ic5dDLhDUVcolGGS9BhN
XP28euD0HeS2cfFl1E+dds/WQOxOgwJ+pDDfSuYlJ4aH+TPqkbVHKhHKjHj6Obc4O/4j6ryWG2fS
JPpEiIA3tyToPSXK3SBkYQu+4J5+D3p3Zy6G8atbmpYoAFWVX+ZJ/JhO9K56L7n7TOJ6F5OrK4rp
LZDvoMmH8BpPtOVSdc0MKOKxMGf4Rnkqx7uu8w8SkCmDbWq8sutNLJaJjtuwJPWQIB5AhNxI0G8t
32lpcS4l1yR/c5Zg5VjAjGg/a57nafc8S6au8lOnbw6GhprNldyOiGCDeYo7nOyHKT3J4c2igM3a
DwhOSvlk3Et47pmdPGXV05Dz3uUpivRC5Ogz7lc8EWiD4smMsnP2CG/FzXiz9KNI91G3IO4mw73d
dlgUj4KbLA1o5dYOLsFeena5tbAzrmLW9w4kChR5zmuFeVbK1ZS9BZD6movVf3s61wcOJ6dlPx6/
KPo2DH5H+R6YQMDKFXvplnDUCN7H9Ovpy+SAz5umDm86apgKiClJIR1Py4mA/Lw7djmTBSmZ7JJb
G78pCjV6P8eqhemehLjPpU/wKfgVRu5OQunU1n37hU8t7VcmexIR/DaJX3EVOAiVL4M8D+yHB/bK
HW89YrPOchpxhxbRMuf+SAbodAxGsYcXHNyShDq76qmW+keIHSJlCOBVeH71cVlxGdv8TIR90Aij
OJq55ogttBn1rwGcVPweNSayLFobqbhaCW17iNLAe6yRb/7T0d6hnvjSeagIKHppLZ1V6P2VbHy8
v3BCHWXjocyQ3E/60aLsNnQ/gss35bNlrx3jCNA9w9dSwnmSVGohJo/qthQaqU6640OWgAozgH4T
aLYxg+o8+y34vjoJQ+BiTOQt+F89AyudDrYD4yjm+qVW3HKsK0AB45QZnVWIZyVG30VOpvtigYRe
hgcv/TBRibCWsRxgp2VN40DWlBB3sfHLW4wfGJ76aWK9AL2JZ1Nv6dqk9ogAUwfpFuj4EJFg67pN
Tarc4hZSR9hROIbAWQ8xG8VP6a1yBfLymv6DcfAZ+HtMhy3twQhpQcYoE5rvaF8291dCYLxxmcy0
HwkDC7fnJow9HGPl2pbOei4yBRE2SOWN1r9tODJgqTo/oUcmLxgB6Z/uu3CeChyqmjfne5XVfJ4f
OLxneMJuxDKLj7E+ZwEUkHliqxExCBkPr3G7OeF7XZ+4D9joOi1dJWxUiUc9cvM+OdDtcZVSsVBB
mSCUMJKnzvb5+GQ7VKVW0arGI5yUzzVtLFqOFmKu1RB3egnG/MAbid/+kA3dWoM65ukanH3FeG/r
iof4Nernljx2W7WK1UxBRHXRysmKlM9NGb0RHFU05s+N1/6oHUdTNoGJQSkILuSkJutTEEGDptzy
3KmN/sRuTuTWOvNy5rTc+y670pTQQJ33aBDyoZYPh/Wwnc93GZ0eQGhxYFPLtjIkEP4uOukODAr9
SZYVwDBta2AvRI7ccvCYc8f9Bn10kA9qRYg6k61u4+cwcpYFsyhpvPby3RnJjeGFRomBjsXwn6a4
dryj5QmBmpO3UBpwzJu/nWSrXPUVNa7W7LTqTIhZDuFgwBwU/3gJvBBSlnwx31zNCSJmJ57BHnID
tOR4p0j81Gyost5yV3XLB4DBf6qgY+iANiyL9N7gnAxT48mds8MKdXl14a4idv4ZVDuZF28RGKIh
YAkby2OWBTv9h0wnq0gLAppiiABUi7DXBsnq2q22al5t2qzFoM7oPAp9pg7LhE2cEQTHGLDc0PyV
Nf6neQLFCtIgZiuJfNeYguss1OXB5QGcvzIdGMY7hBBmQ6byHVOJSdXgl4LmM2pHxT07Pby4NeE4
PLPNaQhXLO7IURunRQGK6XBnJaB4bD7N8kxYuj+UJ4Vsujmibxk9DsYWZ7hYZs021EmosWGiViNl
0TCuPe2Lwc4U1GIT5ScNfUJ9l4/iF3UGnQcE4lQ+IXOjiyOk2uFdY7ZrAwxZt/SWJrQR8+9eubIl
h/Esbt6EzrSVCS6JTFE8LBAHjKFo9AGoTb8F+lCltDTVflJcN8yPZ+76EcbQcBfuSyJfMs579MJC
O7nnQXOcEtvgsBub+3//haMQKgyjROKQFQ9xdXhEVm3uPemZ+3//JaiXZFUuq26P+b5RFX1vUdjA
dr4cjL0bpmzj2V1pkujHv5ehVB5FAycys8C7Qv0jmlQiGmFyadmzZOW8fvKgZeI99Y/Usa4N0J51
aWFaBrn4qMOhvFSWru/ygFSaCXjjXHr6Ny4Ua5vgX/HtrFcekmCM6eEI6GOn582xX0LJKD4oiuie
sS6Xk3xyOlSZxua4VJjQ0tWasiV3SlU8zUMBrYG9vNFUH4UaP09RGBF/wmVABsDeKiUwJddlme4a
aqybxKzX7GeIi8NFjmk7uVvjlCw7gGfgWbJwa+dEMUWNS0atG4xDCvTKIaxutsFRDhPUWmhhewzt
9hCENItPSTs+aCiiniPApsbeKVzGVas+ejuND6qhOATlPUpY3ceQEB3i70yGWCoNeXAN1301FddS
YQoxtTqmPY2xST2Af+hVYpE1sxbQkeBZSpNYamRca7Uxrp4FSQIKrr4NvHhrIdosxjE1wayDvwRT
+xU5tJbk/z4qRXq2ae1GfFEFOuRIdu/M6UNRFy0/pa+25l83kxSaahBPWuPBZe3EpRBmjwmQoZAV
aunTYFoZQtCwNUFALURGPVdOBnSTiab2xbguPNO9O5PZsxPjiu8y6G4azRuibMuj1xA57UNaqWRh
MjevlFsxDOprNdRYJZkjB4AkOq1lbXUjYsFaa55G0zBPcPTAVWbtZzT/Ec6eRw0az+eH/gQsYJ4G
aRmQlfkvNGxqJV2X/ngdc66KwEb2Hh9pDKFmqoAQ/ecl01T1NJ8liznMaTTKmzaE6smdd0PCxVAx
zR9GWmntCKgf416fTo2BjChUsjUZY/0RcEzxORUV9OTaHE9Rw4tXgSPPUoT9lC0jlbbeIbXsGFpT
/CFwvI6Loo3nrpOSMDmnez8kZfDvK4NKjqegj3dDg204Lu3hNJYNhn9ChKWCNTkQNkPQMh1Pk5gx
wmJfiozy5calu9nqudmT9KHqSW8s8TcVLvHVf5/w72XK1dA3BjyzPUjxaCoepQqZkr4jtsQKPTuD
EgNCVDj7Frhi9zYhcowRnsbY3i8VKe/5/GLGmdgatDgEDs/Hum4SQIeRg3w7fBkGz+pwMLO9nba/
fRQEB5ESlaZom+wE5rESvjhAqfkYoGIGkXH5xNtYsbbb6toE+LtJEouZjei6U6MEO81tgx2CdXNq
0oHuXAZvqRcypZjqlIulbIFD8sK5WwPVYWDtCZKTg4EdsCTON7tPcVFPbMkC+1ePsvaMaLFsTDPy
W34HS6OiJxzQ1qqZnG8Rai9BS3pKCdU3x7Q6ShPGL8+znyeZVjvDNPutrWa/RhMbFz0H3S0aTAVt
s+oL9nCDoV8wOZdZxCKWQ/pJG81vi2JkcSj3WmtkB90ejplj3TNH3ZkpxhTNw2dShVIBdJAdMNNm
T7jm8dji6N14UxJtBZQOKTznJwYrFevMzgNMbK1WUUbpWb8pf1qYQj8LxkuqU27sSgeOOb4IWWv3
MYIcWVX20s5j78QSL4aJn6HLyk1MFU+dDAHn9EBsWP750qyi+7WGndtMA/2UGiQ7WJXtVQ0a4Net
ea4zIEx9qKJLWKi0Rqly5CEESkE8CKn5j0iBtlct5qGtcH4g+814tmekJae8YXSuwkTzYtBdzQTV
eA5meT0sWygxHdc0xd/8MWyUJcZBx495np57awnLQttaVv82mHlzlq1Xn0NdfA/e2GzNkZLZpBx4
eKmsrvxVF0/1GXvwcQCmq1phuI06F7kzzw0kYnKA8aRW8HDpldNznmDVEPRX6lZ/CrMi36HqzbGI
teFqpw1bb+endLLgkxwQGQd+Yi+OdgT28uu/FyPm/ORE5Yiwl/0oPZMcDi7qSeDMOrBNfG4ZY/iG
gAqmRaK76p4tifRM2tKeScMdg4aAPKPf52MISAAST1Wp0crUh2Gbc/cRbWnqm56l8Xnue2+UKtyx
kjcLu/GSW4hANVYpFXteYu5VV3xmffGlGwLQa7dwNVq+JNRT8MXMx4M8OIqC97qJaderLTJ3ufKK
47NctgqQyEjh/7br3L1SB/qxqgL7UsT9S0pSzCzgkKkll2aXv5aarV4HqHRKNY0L1zT0FR5oqM3E
cXyRwnYYM+45Z6zqvcWZfBGq8Uir+uwfkCq9bC51hCF3hO9UnXqRVsbwNCPKludluwMhCD3GTbii
wEMuxmSsPgtb+xojfpjSC3q/yNTqQFYFNo7nhUuH8POaBEHpR5XjLFxZpwdiSenBkAAWjM6kAYFn
rfDa4RCJplzlMW5upx77Qx64zN9qlNb5o65KBBA4Q2BmpMGGMHB3dMacy0VrmLR0eEREF3u+FuNb
DTTjXUMPE300HPEpwm7qOXgyNjE+LT3AD6PhB2gbIBqg+5pZEfCMhm/U0vs7J8d7w8y6Gwb5VQYj
frtCpa5iLIAkRVm0YUunLvWagqiI+dkGq4s/GUb1XofYro20JvDrYTPWaWPyFbc2L6PmbPsJwFWe
NQSuA3fuid8UsrF3iou+rND5ZCv8ypUEJ4pFphw7TMtkOGAOZoGcyzJ359R6R0ZHexadGFeqE/8F
HmmLzoxX8Ty4ba0yJsdFK2apQ+g1gmvCtMiL8ZTrWZffQs8bQaZRjoi+lXnGcNBS7zY6gXmokYpu
dqgRwZivYDVonauIF5rdMEiC1phF8plCcCK9MA888BVcg29Y4LoTO6H6uUYXZdPCUTeoCEFXXfM8
91ZnoY3Dh1zL2cr0At0WrUA10YhC/J9ppJB+Zb55Jw7FEZhDt4PH5x3vLmpOLt5CL7VJ/hl+oRj5
KU8AMpW613yxPEIq30+2HZ0pof0eQgz7gOVyih+bjIVxRi8aMw1jyr49kke1OXvRXDVZDxK5zTDK
cRt0XeaHgfocWnpxGQNxm2r52kmdME3Y0yrj6C9qpHaPphLZpte17zyqdR88QniPtIlH+lwiNCny
JjqzvtmSSCm+6CdDfrbpEN9TemYI2028I2EDXjMD0BHXT7U5gwjG4qtzavcYpM1n2Knjni0xJXjs
FZDizBdWlYRTttNANwueqiZwFlpTEX9E2VOyJHgNO87YehwZjP8kw+DGsF50ccpkxBYR2Zs3glpw
ni6EJ/tZV1OLTWVaIFODortPePmLdnIIHHlgcfVW+q2CtUR2WX2wK+tsaT3YBUwZ63RumAsh3P//
y6YqIXmHfYkHKGqiq5UFDEhEBBnVoJ5SryyE1Pk5GvAmn8zWJLv7lETdcLStjCoihIJkzOM1T976
yva7QthFqim74ouEFCrB/OfF/KJ6jrFjovmTNxnnPtv7nKw0PDSOo+z/vaQymGtsGD3++wujkkuq
Q29N00Ap7Lt5rYaoQbFSuoy83N2PoeIQVukeSSX7NZuMYD9Kmz1cfKy9RodOU7fZ2gWO0fW1tw/U
6M9qDG3FsuXt7eijmuxk1+HMmT/+78sQlAKbXKPvPRgBiDu0N5hahydxkDfVq+nq1XAHTMw2SFgu
XJ1KDbjU4QIQTjLzJ05jp9TsnZrIZ/9rsVlbi8m+OZnp7CablimLetgZNzNuqeSZ1xOGi2mvIvgJ
4lKQWaZ1UtEjMlAVW1JasbTmepeg69HWjfQzzKCoBjI3fV0lZ95VinWsLFqQhtRku9NzVYQw6CbL
7C660PVD2HPttpqxbtwBQ4CJoy7gnLX3NOwzYQJcdQifI0BKfWBWl1IOt9TkeROAJdjEJedgS2L0
yEI8TFrEjUT1dmxqu0IzXwqRz9x3fUJygJ1g98xNQXgRBlo0JjPOOMv/6qQa932YSl9z4FLYJuiJ
PtvKNMK/U6qUDSELyYsqSx7ZpWn5gxb3m1QZc/LASneMYkqynMBO1mofVo8UHHGUmuGqrVQYU67X
bm3TIuraCZA/eZhtppVqUt1RJZ+qEXjHMpqeLdsQy9ysiWqyb140qOS0U6GgeukuCYvhZd5tJEbT
srdkB5jnpD8osdFPoWobR9UWTGEJSGmqTKAjxnJTcUCS/CZeisAJtyoK9rJu2xQhdNJfhFYd6K2w
3kIy5rbGo2TyeklqU/Z7cKAJh99VWvXEtoRb7NUkPGUBUdBExTNNaCxlaN++hEZSv6iD+mJ7LYR9
M+oPsuq0U8OpiplWdPcs/oWqGbnap/a7Vl7jsL5hvw62ccV+JJW4BWwpBk7SWXSMsn2Mr4zIfkSb
QTxBfbZ5GMqu/LVK0MNZt5aJgz+cUms89xJsoi4g0ucVOgVi9FSBp4mJ2XY2zrTQMZUfWtSQFycW
tUhia2C+wS854oCoDufO6mBiOG13sfMMcmud3k1zsK+ZadJiMuAcgYvrXF2mCRPQJ+ARt4FrlcKM
tPa1BuRBqRAPCnq7Ir1PcKkCw6fFCfbVJK9Q0cQISNF4NH1JHVnqJCeLjS+br9nqppvpKaazAOQ0
nJeWPC3+GgS01AjpYBghJlW2J6imu+SlM90C3duoWTos2ykutw6JDD/y4hKVzG02dYSjaEzqY+BK
UqwSTlNABW4f58/TBJFOtWAy5dz7x9p5dfRAh9uGu7HRBHyYFvskV4mGwNHcAjH0NMUTosj14dCZ
BeN9WA6EMidvWdl1+uw1rBrcUedc62FH6yi4Msc7oXtYNKOsphLMwImfUEi1tsJEWWklqUtFTT/z
OBpPQwIqMtTpr6sk1czChizT+3bs6HepmUTEsc+1XRJfLRVzsCyonFKzUJxSTuvr2GsRlbQpP6Qq
fd89CKB4fmEsPPW000yu6vm4551NM2rvtp4DJJ9f6FsRpzEO2Qg0uMrUFmqD3Y/MMtzYr6OGJ6VB
18OoGLuc2UE52QSok+H/XsC32DuLgiTdMbzD0HNu//cC7wsXgx4SpKvnCqAMa47tuP/74sWU3pk8
BpCCkmbRt32xddzmFHWUczDQYkYpmpD6El40QzmnpkIVUxq8tU66nUaVoSz+imOf2+oGeOub00nc
PWqBOqzGTMsn2Ac0iuqssUH1NcwfDW0OtZYsM3sXvtRtJkKKXauunQltYYwC8HAWOqfpeuNNn19I
vuNV0hmv6RjuvMFQb/9e5D83bMJmWjaMozBTa9tGK9R96ui/WUJ5n1So/slsa9h3IdtBxyhdeKCt
uYOFzZyT3fuuEgQWZCSt75RWeQ5Qflf1xqs1cSojclIumPVAVKRo9eQEMC/ZJcer0jXA9Ru/Mu7z
b7cJv4EHntmKBWdJI44DZZ4lGu1VxYqCPvHXApu3SlvubJd4cmi71lZmCGJOsp6SjKKAwZZryENe
VygfnkTyt+hrETE00zGlfUiJHWPjDRWa3VQqqIbBQTfi154MclpcPKoWToEF3b+qBBlzhlNjZxvP
jHSIRxberVdNuCcimq4GdVhFrjlwdB2VI8lTrznxI0jVRQIYwjXaswRhsw4qi8IrmRqYH0xlIRrR
r6fS7td9RAbWbC2EFndmOQ1a8kqxGDCe7C1BFtA84zXtRlbMYAYRpFiGAUinbard7GC0V7WrXSYJ
XU9PRn2taJU41zY/e1e91ApxYlR3jACYI4iwEsRLATMJpArAKsTGaoQcpYm3DM3EwSO4UqlX4PPt
R9mmzNOnOju3+k0XbyL1SEO1aXGVgBWLHmU3pH7k0Y5MUFou6k5hoGRA/NbjDp9rWdK85GX1vpaX
3LLbbW713V7WGGhcYaw6ARyVH/zh9e63q8jp2HseSmuliSWncQehL71bfQ7XOU7Uc+mA045G59Vq
GNBWpjMeC0OSsGqc31wz9dvQq2tWMWLINQeTmK7pkgjiKZ8Q/zMGnMzXDrozgcSI80WkGefEFhUp
E1ZbZBTIwgq+pd5mxpJNarYjAoeMpMREuXLUGtXBj9nQS0mt2UMEFgWrGU70qZqYNmIU1zXSbsg8
T2AVDo6nNudKTTK4K12MGRoR2v7qE8a/mpXdQ/A1b6krXloBPSKtGmdFGHXmnZDw6KqBkTNxv8WA
VZH5ItHzMFO3aRkb+z7zPvqhgmeqByubu4mwRUSFJpEFptHtWQBOpugHeRXxvT8BfoTgpqGKizL8
sobmWy8c5WaYT6TGoj0pcwgeIJsH67XUYeITce83mg7s2ox2fUKHgt4F7Qo9kplApi/12BvRKyzc
7MLcSJMStE5l8GUrbbpCc6RPV0u46GnuAfqknKSGdo/gTGxoFuly4qSmm4xveLMogFP5jdPHuZYN
nu3Jc146p5gt5BbD+xySeeHoJqPKnnZ7LOq+okbBRU+6jQFAtZuhoEisge/GTn3LehwkfYa/Jcwx
RgwG5znbPkVmViGccOpjw9dsEl1NVgMhbKAVyQlvLD0B7AenFJCy53KUtAqN28AoaBTF4jc6Fs+p
clC3RgwyREBqjqLMw6fQHSzp9lu1L45tpV05ueGc7e6SsPuWzDMiiX4k44uIkdNHaPU4LyeJEzLI
HPsso03s4hAr3eocpHwvXVucdE39idh/+0GXGwBIwB4pSnfD8KHtPPYZz3nkbQfc83WlJNcSjcF3
JRa5vqMRcKA9utNjEmJU1q9iRWqrcMKQLkjrr4vatLZWj44Qy3RP1CNDeif/XjFxheyvMH1JvjFk
1o8y5jiVA19gNaOWomB+rHZkrB0FK5ZUKFoo7RILPb0auFt7uVcsE72wxZFm5c8ZUppK5cJzM3iE
p5SU/hV2BJTTOhwy4SC5hkIVTL7KeoAbSjoRNcvFNdEm56y01p0n8Pg5KL8qhwHcZ3V0nlll5UD8
Q2CrLs3oxzVQSuy4/5Tt1O4thdYJRvNir/f0syNttdsYRX9dEjULxVupw2FRwszCck15hlVAWRqL
bqmmscrDydtw5nnVFVqiXBw5+FR+81E3eauAUFo63XhtC+BU0o8eMj6vA/aZ0uYEYNluvnCURHtm
fd0VcXhStM48911xUZgdHCDsS4HrQBX2azywVJm9gFaksd6RxcbY15aPYsw/i7Het12RbIbReUCv
c/ehCmVdcdkxlf8uOOUREM21EipVgnAkXM84Hnq07aBsUSNCTUByHfpGbl2z1o4RFUjYs+cQ7OzG
ZoLLZ14Ahg+m+tmMbrDP+0zZM7l4GUvwOyqAzoOrjOPKDPmxlNCa1lDb7mXBWdwY0ShHM2YPFRfa
DmowZfUkxgdSYkbZi4XlOeUJDQiEZ3MycyqyK2wEp1yfqZoaZaDAUt3jNE6fXLBYK0SN7pUTVQJn
lTTL1vUwMFaPspzoh22LJ8p1vJzpqYpVsrCyh0hgpGZFwhOzAFcbtdo+SWS6sVvSC/pUUQ+rKMvo
wwyc5kjNoNCniVMX4EqKQAyp7nBOqar5ombEvoJQnvUYS2YzySt9uILd9m9cGL7Stc+y7c1TSKNu
J0k2TePdmvDjJSIjHNsDlqmqL0wSNXHW8N3RW+PQyIZpJyUGk2MJGpiM78RWbQbixYH3KvLHoqne
QszHmPJPlmEM71rLRTghoMFffB88vV96AbtXuEBbljxfGl5z5PRIYLZe8cOTqu11psuxvo1CMpRu
GTwmGHlBDqBBxR5DlMEg6JlPT0bGcZ3LKxeJtQM9K1H12NgRru3Jwrc9NhHkXE7UbzGRwZ1Gyz0Z
7pWAPOE7LTSAqnc3aQthhSzkMfSwSZetVy4zJQlJP09rwokcpPs4oDhWg0sIUq8jPt5V7LTYBeII
BL5ZBO2pGtsnXSelV4YzntljyRO9ty+tZtvgRKXA1nwhW4qF24iyXee4ly50qT8nGZ47Bh6kiZNA
B/3FZA+eFd6Jfc533U8dk/T0UDc84KukudtBTJzMmpkvofcrOiVeurTUqsJKN10sDkxCy0vWsumc
moJUDfY+zXqOh/57jFbeRh7lcVC6rZN1xjMRJB8uP0wZT8OerLnMrHg+IcryhBa+VqndhrEOCas6
B8dtFLjCpXROdVi+qAn59Xzy6MMxA+DYRA8YVSY+WxwyCoZx7lzeJpCRcHFrxLukctAIHbxOReyg
fHH2QXDRaDlAU+qsgBvGMajyGKEN+gHDAAaxRAR8GJv16O0GOg5S7HxsdbP1QEvLyosC/rhLV0Gb
H+yuInM5jOPGwd5dexR80rT41JNQugCe3xZm9BfX1Exzwl1ltnqTfUt6Jx6yo8UQdRl3WFXqwLrV
zoIbnuMnLoHF0Mp1otRvTqqz/5qdf5XKzSc+J7wg4yb6njDiHEzYm358BzFhER/8oDYH+YNt2KSR
c4oLKpvdHoUHSoVkUE2Eu2K8+1R2D1d7KYsXfvV9eYrCExXZYbNLWubBdwLRCkkU8SNoyqS1yePE
hFQ995ukE9sDlF4bGp/TzigJcmThYX74D+ty2I3iVGXmivbvwliVLUWmGPh8qz32xaWqbkD7Obzj
dkPaJbpIl62V/UXid8QiXH0lxocNj33piMWiuNlLPGfkfpDbWI8hrsUcbVFk6iUxJsqPQhzyqxRF
BNls3BF1lJjlmbzrF5i+nnOeBqKL18K7TMXZOwX2drSJQGzwETliR0QiGDZkrngaUFKHnGNhch+X
wL7SxO+HPW3Ek/aMDxCBE55EQ04fbddZ5FuGEvWqV9alybFtRdWL7iK3rz3cc1f6e6TLrU+LonhK
NT5mxLdzBmCLxym9tuaTR3oZVAU2BGQ1KiHu+uuMqd7yHns3aDrqtjoAh8XJfJkZZodkm5I4ZTZr
su08YoQqT8VTx2aRPqtiKb9IAD/lv+gldbFGLxGL/ivkNGsSXcJAzVYOdMBmeJhrzkc8A20W/2kL
rUtt9yrubzrhQeC9wB0WP5hDxkW7gmjh1Awdt+hSvPFMBXjvw+FJGVjlFznhqyBdl7CacIaZK4hE
/F7QFMQubFaPPRMYX/W7FcvtG7jp6CV6MTbRGV6zzwKqXqIX54MSonDndT4lUXvlFJ2VcUX9Y9Xu
c0QuvhuVWM+CR+S0t1lFaWj9iI8tYHkSUbfgqXP86BONiVuRL34BzPAXvZhPzokMiHkhI9UKZHKf
z44o5F7o2bL9m5YVzjQsaB/c1+o3uWdwUfXf+BY/G7OzdR3vUgAV6+iPDVjxjSWo+iYqfNIv4qjt
vWg5sXz77lN85O2wPjCcj1eYd0RbanYIe3ygennKvCfGz4vxDfGRsoKmWc19uKv6BF/iGxmAt82K
X/m+eCdznCxL8SChR/aWjYOcPyE2sFox3cIRgJUNtAKxO3iE/Q0mhvehYpGv3jwB0mLBLGZcti+g
Vnp/sNmwLW4RKy4e5XCbu8ew2ocB+OFVztCjTq4wGX5o77nL7k9mN69bDRTm/I0aZQos2cBOfLmE
hMf5OKSiIl/K9qpEV00/B+LcrrkS7+OGdq5Lv2dQsuBiXE9P5Rt1bMGJ2joKSJPd8Ia/dmtu9E37
TseX5cuFuvizdsy1KLar1//qzPbaTrtyda6NH6TQZej/UH1K1TXGdZ+Q0RXAgw94felRwd4vOx8m
xjql4eaoUE2bbcA1v+OWWWanaBOsUp9Q4RLKFuV9sORWytF61p7mM+mX5RsL3Dt7uTSo+p2/l+z0
Q6viqtp2RA6v2tU+m2fxRYMCqfTdSPXCisao9bgPPtS9vuGtX4xLsaiZSuu7SWHruqThbeCwSXiW
8vT8Tb05TyRNVGoW99oPJtyTeKW52L1r73/GFRTBqxJvModa1wMVnMAurec5jHcNonXycO/GlV11
6Kuvii8PJDsPAT8qct6BZoR3i69/EDT03ZzDz7Vqr0GNJeG9yN4K/WFph0EZ8Pkep3DLLwstWZ7m
gtRjdbEvyb4n2nHwYmoi8L5jkYfEy6aEhWOZz5+WpefmopDP1QCV8Nar4DPxLyZ43ONyD2u+Ql/u
sBqsgZsxmA7dG3StRdfwN1j/G+bpDeU1I8nl9tJ2p7DFj7nVIaglKKTRb96s+yLytfQK7NfD7J7f
tR5tz2c0ymBYNnTQrhiO6GtxjF5GX/GdnfXD9PGSEkbcee/qAU4XYBxGprhQRgCFa8bjO0B3G2tZ
n4qVeWLoiquq2ea/8qv+lc/FK0Ft3lDsJQ2U2G5rr/AR/4m/Zm+D3Pwi5YyNU1t1DF6v5jY/2bz5
eAk6MDMrrK+NdQpjSjchJz2bZI+puAeGveOxqa0GqsNi6ssXxYFUiItMTfxt4W3ZoVvPpFXdL8oa
hhPReT5HMc75sC+dlcnRD8yiuUFY4JdXs5O5WBbANq6ijZP6UK6s5Ect3nr9PmJgPzvRW4JKr2+U
DZ3LGMqMeI8KU4JIqMCB4AW2BLE1jh0ab+kCIMe7rq9cSDTgAZ2NPa7LTf+VsAWvVsQKM5oc/OjD
+cVOAYkQCmgyK2CkJuHFrjWCSv2Cc1XRX2mnsN84jl0iyEVAvvwjSjQEn0XFKhdtsC2AamiMY/7R
wq6h+pSmHfgp+rozuHMxo1Em1NrLynqZCUOS9k6yBT0S6zaon4dhl+oLKfEsbQRpeJ1KpKs2LDue
Zqy4WAdwh7JS0PQRATAgvQpxL1wxGpvH29CQNQZ6Z2jdNHHy63Gye88b6/JQBG7lIyJmOBedeyZe
C+9L0t4chuTPPof8L56ZgCpuU4tgu04r2Yesd1Juygk07LJ6L11wWGuNUhXNH6lh1zeD69NhNZRo
hP3hfzg6r93GzTWKPhEB9nIrdqpZkuvcCLZmzN47nz5LwYFzgiQj2xL58yt7r/00YJMdkH2V2nEl
AG9QbiaPd3XXC19xDvQPBOUOsa8wuSqzGKLrq0Aazv2+v8PuYpd/Za2f5G7chKZ5obxbP2I+a5Br
OxIsDUpnQjKcGng1wzvgdgmPWnaUoZm9qh/ZiJ7+mph7HIB98dr+zU2oITb3zX05JPsWOayAFJRn
NsUxGmiBPwbY3B0NMNbwvXGRZ7uJmdp9X2A1c0T81P+/3YQHtT0eUD/BNI5X3NzlTdjQcxID4Uy+
mO7SL1T3pfwiQ52aT3FyAB2EDfrEGIz+U6933NS4yCTwdoKDNkuw5+UFa3pq+Gt2UMrbOoR8LAay
Nx4VoCX+MCTC2v8UwBCjWbKIDuMS4RlX1Sl7jl9g8rgo3OfJ7gfXEnzuS9F4nj0C1eX43kXrg8ks
ykSJURe1u9w75UBiqm2Odv6Y3qlSoNgsACOI0FJPyLfRqfKn6NV+hBwwFFZ97nQUHbvp0r2nX3xL
8UABOt+A6+Aw3XQg1M8/pMw2aZZ0zSj/QEdRddkJ63q7eBsZDQdlw3kccr7YZPX+nUh/BVsP7DV2
CuoZ4/XeokzRkRXgfmLOwC1Atq3mUTwwOBv9vAF3jmnTe9p0uYbZHHlZ57U8VDpPki+F+anF51Zv
cCNoSLok6upRjsYMeUZLluoij3evUKU/a5/8SGZFDp2CSXoUjkaW3ZoSZphVI/bC2CsVPxWqQzuX
VB7/KuI3RDFM2u4UctJMEieiLFbYaHARKJUmRLG7aBHMamRPiSvTkrhtXSytl4TNh6fcx1CblMPA
JIXAoOoVylNiGyaR8CbibS0FsMAW2nky05mKRcvYkunYTY+EHTiQXXQRyF9B1fUxU1sJv+26cEEm
Tc5BoRL5ZpSIiyHeXwxdpcRvrhrZuDs5H0ufHFTlzaSiKXrmUY1aA/SgLJA54Wib+/OyIBHRF1/g
w9827c+cF18VLufRUPc6x3X3LtnUo1AnXeFSvXOzPspQiiaXy9Uzb7hKXunN6W0P2gXRVsib6YsO
sWqh6AwMDaJW4/AGmupVeql54JoKYkW3LytlF13DFICZnO30WMeYvRK0VQGGb6RPQT9Zm/U93pA3
o17SVMuXm+5DQqYTyshU8ZoXh6V9sUD+D5/j/XtZ/2i+CjVgnYtHRgPtTKvAIF7K/sVgjvY34djv
acZ2ovc2OmKYncSQhwDrO4iJD9pVj99xZ7nUz7uP8nA6zE7rYEV32CbayuUk7t8wfuwoEc9fRMQd
T7Mn736T8L0nwfj530Cf3b2Z7spvPYadf2qCNBydxR1sbMunxMUcwwzfpa+3WSJ4SL082YtI+tkp
ERPonX5rdlDMdrMDv2QHEpdXbXadG638RNhfd9T69lvtQsbY8Wq2rL4P7wA7XJ4mp28p4qntclHG
NhtK+75bvc0V/OGCr7w9cDdCxUZ9qHGjqF7rYAAeFZuD6nvbbGaa9Uqj7Ha9p3OeprvTbAajctCs
Ex2nLh+k4qZt51564b8YciTLnKSYrsicjjp3dOjdtV85YIWwWx3QxQfpAhzkpPyZojxcqK8NR1w9
ug6RNzl+qUMrghDlsVdDKuwYUR3SyEYsxg4GOtX7bRXO5ba/awEChX72ywk+CIwMv0ujpHIUzrPi
Oh4kv+LDHL4VO8r8m+WcRu8QFXak+WR88g6YpceWRlUDco6F7BSfdXJrc1diFVx6cx9QqLBKJ/Ri
sRGfqsvBbFzI7pgt4cEA4KK+mr7j0sbNaXcBqqwIGgAfDW//7gbJ3zaOvXP3pt0L4Ed0PzRHy/sz
OK2xS617a4cFgiHrKnNKv3OD01iLr9WfZ+taE+3LJt+OHwxBDzGzzi/8qy12su1NgoQptswnBn3f
J/s5t67aPblW8fqaSw8WLMeeB7Tcmh0xBYuPtIEIuHHF108ATHS3XDE7jsm5VggDfxEpmSDRGFEK
dXIJoLGY68FUz/12HfFCsrXA3tlx1Rgd90KKJHD9uyXRnZ9xfU2Ns0yY8EYi+zEuATK+ob9rU2/V
/qzLQ57+go0XlQDVszYimSPOz4VoBhMGFU5vhPjX9AN8MNnWz9IvFnfW7Lld/BK4ZBBjhrUJkj96
Oh71lLCHwc9f9cGeO6f+W2RHUXs2/Dz2hPS3Tv4023cCSmItKtwGtJ6oXXyzC4jEVgB3eZjLy9cn
gJIZAPmvomMdQWxceEYCHiTtKuEIIiXPTQkof/7pBM/8TriAu5y+mVrQeDP72Q1HsBHu/W/5zzph
PUl3AgctYkHOBuFoPr8JHKwxEHdaNET5IbvyynCt0Z+To2wVTj/ao7ybyVfbjQf58/lAZeg9PWcB
UMGhXt/n/SIen4NvXqcnCdaXVtQ+TvrabPZ4UB9QZ/PBlVev5U8xrnkZwG181jep21VH88GCwkve
5TC7Wm/b73Oy9n6/Ze/mrT7wAtk70nW0XTyQWzb+OOTs+THik5UOxTuFE04GwSCTh+Oif81fCS9q
+/OYfJdhG46fd5wN9vPE0uzi3fDvN34K7jR+D1IA2Bx/Eo9sz156aN6VX9FThkNl7OMXmWOGuGhs
jJ0Wil76xRO6uvKCr/yN+eDe9mbnjVmVTY7XTrP5/CJe1iO9zBY4KvGzVTxKKlf8TL5FrC6/VoQe
hZdqX5PrfEhflt9G3wlHrIrZVYlkzzwzZfkWP2WHuJ4Tj6XqXX3w5PehjNvfWBOilaN/l762HnLD
C1Ug0lh/cSV+q8nlsKfMHx+Ty1rweW67LSc9R9gDRpJExW/4nY3tc8+xuOv3CCzs1VnDxWWwEDxn
O1+Nj6qEXgqxO8cPFT691QfNmJOH33f7i4yg3Uex+54YcbVObpc+YQ6UxUDR4dDuVGdlUpKG1TvI
iiP6JA+YjJy462hPyZHPmThvdcZoX2ohl2/VvldUhM1ZR219R7cDczc+dtZprhDIsqN4dP1PJX/d
lw/GZTEyCpeil9lyyuQEx35oVPsNL5VwwCqEyStGtmun+pOyAtk85oAREvw/I2cpOzV3eFOD/lB9
5y+tRyoRcRQQQtNdIkd8+xS95UU9axcuae2iHOfP4Vd+JO/9I/tNuDcYFN3Y+qLBxIO2XfhH64Nb
n9O95wojQOKqeoNdnqnjaT7f2o9MdcwTrV/xbzguPirDy7oXDsLBUa+YbV6ssPTGAxKl9bP/lM/b
haJoplAn949bvN5tR9Rp2b9FCNDvg8uFk3a0/C0q3pMTmPILcQJedkq+7+fkSsDs8X7jDqjDJOAU
4Jp+F1gPPgoTsc8uKbk1bOsI5cVPv0ZubfGwOlKUv8qfk/uFS5UuKrh71d44mX/jo3RSjuSxnDEf
aBG1NRO29dHnf5j+GXST6+DHRgCCKzYi+QMcJS0pR3r9QyuN8imSHS7SG91lbIvBd+9Y3+KNLgYY
WMgN90FPgh8jbFgDwSHaI4EWL8pL5d/PupdD6LChmBAJfGhXB9b23/6nJBSCmCDOIY7YxDZR2Vzr
/RoUbvc9uOLN8BvfrF3kHBA2HNho4w/vPdiD9FdCxH+mf38+BLAkf/eWL33HAOHTgO1E6ii/c5iA
OtmXvBXqWToxTo7/wW0PhQtQsjP6+IR57DOb3KOD8oZ3asOoCsQX8EfiSxqa3vjB+CZjJHxhJsfc
oWRXTx3AQUR2M+MU06s1F4s4pTtmWnpNjpW+dcxzd53ewK30tUODuAZ4rmE0kwu7OelZDlQeuS2E
+3chKv41R2JHjuori3iAbNXPFKWvyxszkuxPQR1S/MjjcTulOF3dZ3cU4IHOd5pI6+UjjRQADOyS
X+XOghuZ9k6lPjik4YB0bl9fR2pju4qP8cv0b3jP9kyGJ9988MOMXcDUtT/0t5FCQAcc+mH9kT8N
n7OvWTBsuSQMW7uaGKrdWDvFG46a5I3uAenOFx+hfp2+xAtviaE4yishQ/mvdOvIs1J27X6FOELg
KxkK/8q/VHrCS9m+rvJz0DzAbeQXIXCBoV9vZ8lNw3koRrUVWNKZOsJYX5mM89dGomHSvxOK7VZ5
LhcJ8/MaRAIYa5sz8EBQK4ydgKHxzdPrcj/xb1hFVCLYgZsifSZRLDhYEhQxTNCTWOeyvczqNRuZ
zqpubwT8LHSdFakRuN0BKjOKRaATdBkYfgAo5XO4WgRWEg4tXrOXaXllMAWbvnYMporY/5ieDTxF
8r2o+4PoZlLQhjyKmDKjhCD5ndZ0YkvZH4igm+yGEQbQqzSEMQRGdNORi3ms6YR2D2We1RvGEyQB
ueCTaTEygNpgwgXt6C9IhXT8oQJdLIweAn28fPTZ/zLIg/vA/mpmftX1n1QxN64BgIh9geXJFvm8
4yPPUcr3BskWfPhTDWDVYmEK1M5pYxD/td0bZwUJdvGmUYz1DfwxqSGKqzd/cyIJqBbzQ+91ey5Q
6Vqw5QN9joIIe7ojXYVvetUlGPZPIRMNAEkgbhdMQeoDPiTwaZceUgSqsD3yi3TFvbvQlM7M523q
nUbxW/hSC0nzg8iwtv4bG0z05gpPBi+bKMkRjQF5snioqWFXR7xJnH+KT/zP/7uJzl3sj6/vZmfu
PnzKB1qi0+l2+/2mB/Ii+2HZD/+rDingQbhzB2cBf7WUCUNQiwhP5oDKOczUELT7/71L6X3zmLeJ
RN+RSO1qJ3p5bBpH0FouKZeEFbHT5LPfod/8wIlDtPN+5E2+JJ7mctvtUhceQPhHcAGxX/Av7pMb
H/X+GY/6xWXlw1J3JV8Oe7YfsW/YCVo3L3HIgqB+U8PCSZzuAwkNlg2PsNhd+od7+GzdmGCGI+zF
lyYQ8K9Dk9oJpwI+T6DRrk12bcfhBzPWi7hTz897mbU2p7sWKe79Y3yhPDhbF54ObM95xoxhEUhH
BlE8TeEFkSY12hutQsQu4Y26Jv6aTtNRBjpR++vm5Z/Nn+GUXeXAPN95RnBMDFzaJ6xgFK6H6j0N
pctC9yLvINhQc46PPJSZdegeuaovcCkKt/lXUm9RywE23AOY8NMQ4/o7AiOdiYzIE6vjHWhtbh9/
/qp+iv390OxBr1z757OL1hMPqgPb0R72mquHz+LE+k681DdD7ZT7XHxsDeDZ8AFsH2zsldohZmFk
kxBMP8q1POoOAWq8Cv7Oo8IunInwDzAw8wU/snElHNUhtfJFfwEg4AKN9awBI7oZgnW1edB7SxD/
Q6ybeFLAcvkLjzqFETzQKGdcgamMV7Ds853GW989aluPhkA58tMcUUZeupfhXF+yG0Koc85ndWn9
7oxFAlP7R32EUwvZMvHa6PltZiEweYrsSgbQHsXReT1mHpve3pa/2ebtu82BfaB+ofaSsGTNOwiq
6tfwQ4wBPw+T01tNtFWgfpEfz0Vsc7gjuGPmjRbRJiYDXhe6OJ4Xu4bvpjvYWGvCWPXD+Bj/6p/1
QbnUn3GYnIC/4dHGpM90PVxoHMy/vJYZ8rNUXLFmeA+AcwfcmAeaFHuWHZkW/JNBov4ovqv3/hPl
fZHxH2h2znJECIn9CEBeHXloQ6pCD2ZL/8RDAjX4E1AgpRHJYE5/YBC+/U75BzVN4cjPCWBxqtxR
gCe6m/fsT/DlgcninvqMX6dflmUs9LDYUt3R5uD0RIplaJytYdHYzATgW+oPdpVrgXfR5ulNwg1N
1Uidnf3Rf9oXkjNeatqH/lB8Z9/yOT6kb1CTNjmA2ZTo2Opc5ddiBhF7RNNX36JnrXZOrJrkcCIw
ua4fK+cVAoPF0w801+jAH8m3+lh+9TPN18ShBZTneXDS80JbZWT+vf5WTnKuMLSyP9wpf6Ad54SA
6TbSzx5YJUpXhKrGRb/eZQIEFPROZ7bF3RvEjr31xUJp3lszci4fzKfs6Y8WkdNuYwAJLOdzYmJ2
SfZi4VGZS7/lfZfsu7f5B+qCHDDM51MafhlE8m7E1Ef5y3QFhjieBZ8VpNgGRCRQWdGZ7u+qow+O
cVq/uIIsh/17GPtUft1OmZ3ht+xCBjwO+5kjl/6XHm7+wKaGNUkWrQHsOqYe3S/bayd2MaU6xlHx
y4N6Mwnh3JW8WRqziMnNX8fX9G97EB/yGUvTTxOMHpvji8T/NBf/4XGyH9rpfsDZcl44LPovbKPL
FbJhuATpkcgbToTY74KFf5J5ApLQHcg9biplP+1hsbK/4UQZgvuL+aLSTTt5BNUl4BucWh6XHumb
nAqscfqdHKKzM9wOwavMO/8Ef3Ll8zlyHHFY+/rLdlVOK+6y6/Oj4Rt9bFTX6AqUk0WhTHbs3ZZ+
er+1AZqEMnMwzdUe2ifqvBtCM+4g3OjcwMhHbvKDAeSRxKtLt4fRhDo5S88DCTEOaDLHEHesfgqH
9Eou3p3sVh6CMZ5QukNp+Fd+aT54LqS+MHoSqniew71fiZO+S4YFwQjoLUDERbz8WZNi347VP4Tf
Bq06nekk83xlX7Hsy4XEJ4RDTEWEF+TNLZ0KjIOoeJ0OZNEQoHzJo/F7O0whpswP4SoSlXSZF7vG
Gq4SSYxz305UkfdvtfQgjqVQREuPa83cF9mq7ZZXsSoJ2CZmqS/xNsg5QmARzUw13X0NDZ7yEOR3
9PJPwP9L26BDrkyr2a896Bhla/GS5ykDvASYKG52cj+4breMkdAmr7ItLlp76DUpdtMkaHpLOBkT
Ui3QM+xAs67Z64PG/qm+I6PQWLkDCnJN+W+Vob8eDRHyaczab7pzbzYCIXA9RMFNW4hXX5VIr5eo
7LrBs6ppbyTJstM2wlwSQ5wOdc9WSE/V/DSAQMf9Ksg0rUDqFJXsWcyGTESgxrNLXBb1pxZB3jQw
7oylaE8mxqsph+hZ6/ikCHwucZKcdFN8phr404o4C2YqMlOvIhgh+Xk8GLcTBqBRkuQuAh2B3SFZ
eyekemFa1QURv1xYANjB87yiwAo3lSg1YAmLi0EjZN/zuqmrn9M53GmxR4HMeNIuc5q2rSx9WDB+
alxhMtt6jAAPeeaYlfzWd7emui3vnZty8pZU/O2XrOc2ySa7pXa7gqCvlWZtB/3EZEYAy2Ps8Z/M
EhNk0cpQMvPHTXKXINYBb23L1lMm4rcxuqsrcTw8hH8ESY1U2GySBnppuSRt7BjCzZpnT6sr9iim
q3Vo5rTSFRR4z3ysROreefOq13uKmCdOA3ndcGkXYdeIoSgmEbcQQJVMAujF0xRdQgCeWt7/JtEw
mhd8Mldry6/DGF+RLVL7E6Xk5YPuFVg3OjbeObzNHmxTkedee98ruIDRurr8LVfMHC+nfkSH+QGE
dDYO7G4cWCxU41PQsOci5U+2sKZZeNQUmaANmaC17VBV2wEjLffJig5DYABvpnmoCGaQkzHcSd4o
pJ5F7uSYND4DUn5bB2iP19GjzYGRV/v94M1gRg2x9zTpoFhk0G/wl2woF4eSp/zTEhMZUA81N0lI
Z4cAZL7tLVD2WkOmwBJTPTgS4iWAiQXiXUnYmH/6NngvNO1FAKshUlchSA0jbBumW6hKl0ret89k
jznoxTFqYiOc2xRGH8m+cPY3Myw71bsX526V9tmgH9pbhF7AzYYcIUrnxeMG4hSvBwTPpHvTClBL
LUo/R+4Fb8KxrJAt0vFV9CseFeYmXXkszfnIwzap/U29bTn7L+1jLfS9jlE49ioU9kpA/hEIrTkY
xj7YJhbcdNJIYfsgeetNr4zloCXrKW5z8FJTmLAJFBbB1Sc2oHgoa4ZtgK2sJT+sunXcH+U/Jok5
RD4SIb/aMVk3Q+s+V6DLhI2vDU0lYb/PZPDMbIklRGRZ2HdKxHbJ9wzbYTTLN5YciBy5BOhUq8CY
06Be7/5dQViSXUfigNKk8E+6h07qXlyN1nopVkwhLfGltrxYUVb8NWVozu10nLrmkOkk80rCeXVy
VYzKsYhaefEykyY4DWXgq7xFsuJq8eAOxN4aDWlH6LNM/DEdA6hFYfNo0Fs2q1cZBiqfwm8wlvPG
+QLY+slIAn4nDAbrjPaZsuZuCJ+pRx7sM+7HQUmuyh+IPMc6aLQmEBWy0En3UxIIK4Xiq8uDcFG7
6ltfC58qCOSA5L9MIzXOaZu7E8KFozbRs/NUQ034c2vpxThFiZwv/HYjHCPec+7v+bd73ZL3OQ5n
T4nrN+7ZHqK+didYcaX1RstmXIymOLGp/FQ53fqChcpzRcmVrqUDIB2ATdyZOXYHdcfwRZvOuPwv
M/73WbJe9fNHEQsn2uo+7l8LKqJ1QOpnqW/CZXYmS8B+nhwyMLUWX9P7xvO+x/yItk9db5rCZAy1
qwFCgXR0Wy8Nb8Ek1xkImoTTfan8ujE8411y04XOMK3DnFoLNyeKETNIP2vQ0nrQYTVGEvlPFhkX
DttJ1+9ndDz5paymqya1t5HfO43bfaUur6m3JEghiVxLVIojYAgHQVYIJs0OczHSaSVcrCcc0i2T
QfKMePd9uXwDeWvb+B8mf03LQOutoGmVkNnw1oWlfA815nDGKnJs8daLvPWium+N+BAX+UFwZHy9
51/dmP2WBYpG5GjDV67/qaDjKsrtfm2RClcS/X2s7PEFtj3Cq/h+Q96SZt2rmHSvVlgdR7j0kyRi
2pnf5sCpwP1XsuCCaDr0YNzWjvaQoHHSOAHqCAdAjqrszuwQlMpLDNdQLBQm4L/zz9bYZavokqPr
Ae12KqV1hpngoocBO1aVp8ACpwmraHlhDw3/4qlMxd3X3Ae0pzysQK6TiC0QMDFvDQKvSeDbs5iO
WcwKeSBbgzf1S5SoUFRNnwdyV56tTnO4Zjdt8+/GLc4Q2pO/DV2kTKtQQLxef2yd/v4bo8RWkZIq
vt5tQNzAJw7opAgp7yG4ZEPhD4jxMl9MmGQOz/su91F73dHbVaiUiNLJSU3mPCo4jyTF7cbBk4TK
vwgvVrc6lV9Ww5G2qlGmfdUxzwYnis3UK3mWrpbqStng1rxV0JbWu+ToNfP48xApsOi5B1RpL7y9
tJ2ByY9ACwb0JtRz66jfBlUDtqN4uE+uo3MoYWa5blp3USKs7DgWTGmKDn6JKd1QYsdugoFIZHLU
kPtUICCLQC4SRKKGTwqan7ErzFEPDmzIl/afrIMO7KhbYiz2GPzkUGiMoNTuGKgrsJCnZjFcbHyh
WCg8a+Y96HEuiDy8G1N4QwdU3b22y/2u8SwkKxhk2M1NoP5BMOfj87plx7j5lY3ou/KRMgLfBLue
En+rHuC47GGThdpShBbA85yaOuk1+45WXyB35Qq1yR6MipA6y+slArcmkjazoFskP9kP5uALmU5p
gWpRzUjnveJy9rh3zgLg7mY+1TEBzMxCNlZZo3WR6+1S5wjLtH9KsobVNJ6TwBTXQyREeZtdaqU/
k+HYaQQnL96KUGdV66Cd8pBVansnzIaeflT8asuJxKgDSo5EC4YkDuW8Chsuoyzo9SLQ8oo/VaN6
E5xF67hzGFlmmWekJKp3N7lJQmMKWvafhfphGPObWU+vppHdZGAnmtlF4+gZXHLcf96AXZWawuI2
W+hY5z7zY5Kfy+JXr9ugh9KqbadnMd3rfsIAbmleK8V6zQbrLdEf96TATkiTLysnIYhxXYrkN3SD
jPxTvgjP3mbclx7wbb9F9wISjHwiy8/55cpbFom9fHk6gifL2im6dVVxoGhzyw5vt6XzpRg1mO+g
377kZ6wz9q2uRsyL+b1cjGBC/mTQtYpA47TMdNQxfZ2AAMf80C1Z7dP2Ju8G4vvKNPWTRfG3hPS8
GVqm6IoWFulUcYfiXar7qLFzddu3JjbgEiAzdVobS4dRYBi1AJFpO6qywApZ0IjAYYyvoGF/cM+6
oFQRi7DEmgld5KcJh3l1S7wQaH/cSlu5sDUQ3CmP2tIrLtNggHemKib1qVN5AGuwXp8TAGqu9Gyq
pd/zZXHLD3wBuPFTvspG8MhWNbh5HP2e3do2DgyYTk3tiWJ2TomeQqoI583NZNFfOGaNdOX44XUN
mFGzzHL5meP6MykNg7oxU4JZvSNGgRaMGUqTjy3PryxVfelds+IoA1V3D4zKCLqkDmKV7bxmebJK
mZItPlHzGdj9Stuti0BycOdLiQ4xLguWfgpqrld5TLhWcaZy15YS7S6zEPIr1+4oEfOoAlZbUJBt
MBMIiPATpTjrCZEBsnzSi5IvqG69dcjT81iAYBp+Z6nBqLvr1OlFA+eNdYwzwZ1wVJXQdCu1JDxN
cEpQaMM4ON2QO4mMGBAF3LrCUjWdKiKdjzkKFn9CUNkeEEFHCBIeHw/9pq7u71iBccoC7vNqxvqG
TtUhD168YZHtVl8RkqAo1wAbEDB5pr7PMSUKwpSxUGIlgMII2U7XwCzlQCmsgOQjh7Dva67W8Aze
LR1VWrlFbIRf1bK63OfqBeTrCavQ0bXnXPQIm8+276E3DnLeHjODZ2d2rKLnjzXMNNrsvVuuNQHt
OVFVC3U8idBMFVb1nwX+Mp1Lbj1ma5XlW5zAHfBvixXmGIpzF213neExabypAok8DzSL4qXHctm5
alvRlYHIIoGhCyd/OZomUd1Pexc86FawfP1jE0k2+UgkpIY1IEPNCKCrhDhpWU404e8012H1Vibt
ZRL41WKGbvgvPuZ1DXsFrS4NTa4htM1YA+BIXfi+muRjUAHjFwie2jIPN+kiHOOwplswIgZfFhpx
u9zDU7G34ZgWyoHoSQIEJvv+BnU/JQKO8RjpKtJ5vXSPXDgYEEDTglhkj72EKnhy+W9JMQtOMqZf
wa8OuKKTTAibqiM7TYma+gyQEnX3nJZ+epIAee60B7JhdGxJRppn1tiKDsFg0VGesXCXqJD5kvXV
J0xpKo7jKPn3+BOSoKPUx31yyMUltPIxqrpgVtAd94SjzeYBBBqITLIYvycJ8IJBGu7ItHf6AxEY
mbBWs+Q0hygp0v3Y6ftcaA+DbB0qe+0B7QirQ11dK3NYEepxp7eqFCmCoLhnxIrCv1R+6o69osz0
denCu2iEtZhHqTpEbcyv6Q//EuE9u0DE7HCUHY3OOm6rDx7oglSzn09wNyIZj62MVYfYbM2IDIq5
tdH3lVkcZBYIA1o9elYpJ2RONw6xkw3TyZC7k6rJe+KDC6iIKHA0UwtlqQfEx8R6mIMJGSlIy/yj
3rd7eSQOY7oA/DqRcxKqTzWxveLLO2uOMw4oVGTm1aqnxv1x3diKXsjbzsDCAnfuA6ljljhv7ph0
kAMSt9wzyKqrc8dhsA5PsTqrEYm3iWN/pjNURh8tD6ploOyMfMf5kLcc/NnHOtU+5JWifEiscrmX
O/ZN/5520f7QKNYhK6bjIMSnJFJ5yA5GE0gL+qr5V0RPNf+kXjvnkTjl0TwmUXJHK+yb1/vABzNt
+7LP9qa4RYYD+NOoI84dYhqQsbal6Dc0BimhaF3iYwrz1rH2dMAbynP0FJC259ULFU6uc7qabRbw
Q4r51xA34CRp1QhJUfKaM9bayZDfOHLFnY1lMmiZx82iu2mmP5ZPzgKKPXtSJySmYbLHfLqYbNOQ
ghVhzwHaxVE8DfsBw8BYqMdG1U8VfTqD/f5+0nlH6P9j8H3DCZIA/6+eplk/rZZ4mvi8GSBEsx6B
xGo/OGN17VxvkPAWkjwwZPEi4xIKXR+Ro+OLTYDDG1/h2I0HRcyPuUX/Tv6rFG5wPIrECps4hitk
eAWLN8FEDqFyXUihERbHdf6rEaAlT+SITuV1VqyXlutbDO5lHGiApGrhs4g1TwEi+6f4vPQSJVFH
/7qIvqIjMMC5hZY73hH0Cugwo5fgSDjV+4TtPSNv0gWccr+K3wou+5SLVBpxCfTR8yosGaf0U+cx
WPS0W+doN8koj7KP9WwmDBiIcC+UHuxqr2/en3QxE6HdQDBnoR+y4Yvh+0CcNkjA74LUJFywGEkx
0LJfV4/A1zzVFD0GN/C0l/JpDtzJTHfsIkNQ50qDP3be5N3/pKYt9wzjyR3CQ/0tWMcS+TeRWCz7
cU7MBq0AbN6n7jMpAwuHF2UXaQ0ofEqqqkyJSHbcV73EZABjeo9GmoldU2OqfG7y0ExPV+NbFwiO
YAqNNnMyfKNeg47HwFZlUQnQeNS+23bYW7Ww33AHNfDosn0RZKoZVQ3fqPUmHhyS+UIw/EmnJv07
F4k7caDMFkZ+cGq5A8L+LBV4n1o6lKF8uefri5KA5on1lzlZXwDRvMRe8i/DNFEaf5gBjeqhQZKg
UCEUK0imxTr8Fij28mta6ZfWYKkJsbJiIrcymLn3SKjVSFJpsqUmlJGL/4jXQN2AeldKlGtvOOv3
cHnSLaXLJ40KVU2cf2QYaHDrxpsaJpNmEwv9LqeYlEm8shymZVEtzhHrLr0iqbYznt6l3TZ+CX+3
DWgnYcQEgYy0OxbxGED958x7a9EJEzzXG5ububU6ekus0NeRFkIZ1Budf+8Ysyayb7Eorp8z+Uu2
4GQqDT/mSzI0TEIau1RQKMlK4cd/TTaueWrz8jQSYZSRE7UwZs4kNr5k7qxs3e+qW/eLa1iVC3YF
WdWpln/mzp/y/CLWkH3iBfdJ8Q6n/J28nqZySuG1Wy+s7QcIfKzCfkB0zzx0LAw+Iis1+aPX1FOr
VGeVPOXSlM8q05570uxWYT3Ha3WW8vvJcgBJ+gyA17wDuIuoVbaLGQVJMR60//g6jyW31TXLvsqN
Oz6IhjcdXT0gAcLRM/0EoUxJ8N7j6XuxelQ1qEGeo0i5VBL8/8/svXbaHGlCKmpQLAj9+hPNWziU
NaploiJq9UjbtWUr7yPpgw0S5f2oeIWQIzQYHdC8dlFs51IQz3Uknod+InOEbwCeii4cqzhMm82V
FcyteaCOq98p57I1HWgoYUcARd3wJTEru2oyYfGxiKa3hVUKQj4l3nliYEABCJ3D4SXDQr8V6WFs
LLZj4vCMcMZdLP5hh1Atyq5MFI9kcU97g7lIzjLoD1NBzX95QgSzEQsi93ecJdBdwP7C3J/KzF0p
C2PKQvaTCoX+uDIpc6fYh1Hja1TAci+eVEs5JbJ2MlL5NCvzSaorG6DOXllcFmVKg+DDVD0k+DwG
eO33M9V9Yh6n2QIthaBLbo+SEIVJ80pMd5uisGhzT+H8K0kEqkdHThtE5jrko5klSX6Y2brFuqdP
JIv2KKMQj2jX+Z0peoaIAXSzMdS+WCFFYXSLfdQqAonbfOU2N4vE3xh0UIxXPWoh1pH6gVo8KUen
0+nU2cCsSWip39vY7xUjI6boXBPgLJDCkp2rlbeQihduM47mHB/nNA4nrIPGyyiQ1+1VrMaj+E0H
ZLakcKy+t+1DVryo3VyJBAbU724sM2o2jgM93xKh5pZZ3llQuBnriL/iHkE5o24GQio5mSU24Mxc
HI3TNsqh9SOPR540dnSvb9DXDp2Cvc5AScD6q1iMQMHaJo5v5qzulxkD6wqaD7E5o9BKx+malbem
AG9ZijeDbrQWmptiGtfCnTI31xBDSIeeSLHOxWejARcoaYeUw8R7c6SB1czFUxPKdto1eWAuwilo
HReN+2l8W6YoKDFVM/iuedwaVChA+9JhuqjvEt/t4qvjKwAmRcBqesdd3mOrM2myajLsqE5QzLyt
8sJRU2p8D3iFDlm9giOt/AXzddr6ZJAzIPlTGQ/BmLA+rI1mFxU2GBS75nvKUS1IlrNIqMuHHvuT
eJAYxGbP7bOkhgbVX9Jvz5KPBGoiIpb8RODjSbN4tXk3KemJfcbQH8H1HTfpOfqbKThrqsVKSMIM
q3bR9M70TC3mt/Tt5gkGOisZzuWwB0HfScUlN8Rz0uXoEcYT0AnCSkikW/yMOXqhn8f4OCEexm0O
+nf5I5ADUTNsZGl3SlO4oib9oup7KxIIPH1riYyaag0b1sywukMYP+YdtRUDqj73dILfU422ZicN
6yne0tPSY5lA5m9MV3XNLssn3A3IDkFJ6mKHdXjBUYZMWTdIdEJTztUEkyStSb8a3MicKf65ufmQ
m2AG6pX0NFAd69248lNUySwz+6O83QXU+hXxFb34rQ0qxkHqLy0JpXhiwxVx+/gJ0SVASZzUKilt
U1aVzUxeKLgB6KEUWiqtqyIvdjW4yVE/mfSpORt3BttjdZ01Yj92fQCssXBGdOD66zBLNknWYx/z
1tX8WMW9sLHORjCDoNVgVc3QoJQKElycmqNCTA7iBKPWskFMcfv3nrh8CxX2gewjq5KjpuLkd/QT
YDagOgMLbDo0nKFPScz0bog5zkaJZNqcw11iY/SVTZqtGqM/FBoOsCxgvImwa0C2bboaWhY9xemL
gKXjKOkQUJIuz+CLeSLtENEaLJFlJ8nQlXPALKjrrHqGwv5nKz4VJrhSkzi0gaCEkAB2AqksWPAH
VAwrJ9yhPGQ08eNExKvJzPFLkhh8d26zr1oSjxqPlkgFuR1RBmZfYsjVnLPXbo5yv0+ebslxo3WW
zEtt4N+HkKV0ePXH+Gp90lY8puZVWQLIa4lOnqp2KsnZbUnmIclxZahQxswIyYWJZxgYFtomPHnv
kfAqMYtA5Uh6G9kmexlkAe/NWFfvioJAwGyAbcls8Kc7CGAIIu9aRorxZ9xMO0asQBPIaWFi7ewr
gt/wDFLdZdu2y0nATsQvcX1wb++H3BfIWTGfA8n3Dq6Q5TbSqbXcuNV8oYp2qX4H+sAn6u7GfiiR
+Jr4LDy7cSK+hWRak2Ebvr+XPnYRBK/FIYn6vboerNu2Z1G/E6o/1YzLAHYNEpvm7WmR0LGt80Qm
5+VJhqbKDLAamI9E7Rj4tHRVFwEGptENmDEG37BIZ/7VUsBIGRhbFE3DcE5y8TS0jzJ9Syc/PlnR
gnYHg+Zp5WpfP5r2kX0L5Aao6VkxPyeit54KlOEMr+tVNIVHv3Dbqo6ahspzurmsZLBjNiZtpAQe
lN9yrTppcMdEdd2PAotcp9FwOKhXFHNkC4TjjJr3IPIErum1QONRfWvnUnmnXt3HTXPZsH6IxjEi
OlhOkQIyTh0XGMT8GTBZs2cBhLmbGnPw4lcoL/si0XZsDvyxK9xoNg4tDlbRWthr5u7IY4AxsaNX
RT6T8IWI10ZyyLi0CRXQ0Oh/RuMLPM4i6y40sIrIK1F1IWDNQG9xbsleZvYYapHWK4AJVsjL+pQz
6cCmio9yqsgZtlvzL6HcJFP1lPLGHErMSkjrPLRtdp6WrxysSbeAAoyuRJvgF5Zu6JKAnBiFLaik
eDU0pVXpK0q94xZIbVBKScWtBw5xvUYwr9QfvJGLDmDtjLMoad8wCCGFalbZFhgjEHppHMxjmuFU
aZkBCgcheR+tgOZoz4/QSMkP9nTwcyoi0EI8v/HReo2MX7FfqQez1+BB7ul2Leu5gmFyhAL6/V1R
wVI4+oOklyd4DkzDgZiCg4qeUhn1EznQBAtmEZdRkR37tTv2i+pkOmaF+nNpibNsM2AG0qEsenRf
0SlK0MKjXSuF3tVY0BDS4lqsBaij2WLSs7rw4YKo2ZWnJVxoDViE11J9t+4muKffDKPJ05tCjDPg
Dwhqz89UCngwheNq8cVM5PFwpBUr4k4NStCmorx3o208/iQksjQCEVMC8jYhlErkjX8NysRE6Hzk
+Ps+FkB1b36UFgHZuhyN/pPcU4XrB/iKAiNDMgnBAEmvpOUqGh8FRTmIYcTHwERQZA9YLSFc4nCI
y1CP9IB9fbA5HUuZxGKkuRXXCZOsUjYwOdVwXK2gclB/0Aj054pI2/SmdMu9EYwHcVRunLXYMkVP
iB+Jwx0RmNz2aoMFRT+NawZOvKAuoKriA/JOOL7TtJWj75nFRy4zKz9TM6fr+xo2KMqppNkUJsyq
Zm8N8y7x1zbx48dGz9DNExAVXg38kvWz+APWqhfbYeCaoP4s0XWxXmYkJAD6py0zuLQi2R/M5SAp
CDU9SfdrmUAZHKEKcro61gIxB/CjtEHi5I323r1a+RuHJZx/1mdHy6CyFyNP5AtsP2RT+Fj7fc6T
qWvzCZHFZ7ZsH0VvvMf19mZOxeumnCEtCL/Zyzav3aZepiQ6Q1xicKsdKY434adOXxi3UXuvCBtU
FyHDuNMd3SHYr5P8wTC9jkjExu24EyruwCm9tgsBwWVoGV0wWLNv8MsHDkjlqqJP1Qiw1ipSnZEX
K4krsEZMBeUARvlARoVIyjel/JoO4WIkoYcXRUmH97oPzaJ+xG16BzzQRHeaIwPXMoMRwfqbiPF5
pkuNfpNshsu2j14KsTsRR0Ch07FyWlk5Ge0I3mrxa4ok5dcikQm+rEGGDW+zgEw0TP5TitKiRy/H
t3FJsRnF9pYFA5vYLC8pib7bFRLCWxw/5pzRKXbXfkiPMka9HDoCTW2o84TnPCtJlvvi5IGe/e7S
Q8looBuv+Z8ICCdzvddF2l4Sdlim4GYEXFYkcQs/jCXBUT3dcmRRpYyfJRy6ZvO1kfWnIs8fzNKB
xiy9wkG9KtZ4yVjyRWLYEnHaiSRS01y8WM+4SeGjetfILI2aL1n4odJDbUdSNAicDVq0hIPPuE04
aOpcBlbAV7tWLEzDBWMm2NWo0u6qlN2qObsIesGmY5fwiyGsxTy/GQtfVdlV/CkbkCW9/KWX6D3T
8kwCMDbij6511ZE87c1dtXXfqMVNMD6ZwqdhpgeL3uBqTQ948Z/qW26OZN5hGGi/pszkHTwQooOy
9WzgFWOVmp+MWCPt9ToQLM/kVGXZ0O/+aIhcAXVA01H3WBirb2OBkR6FY+bg/dYxJAm+pJj4ajnJ
m/f/TOrB01Vlt1LgWm64sJl7EHgtEMQpG2/cVZUl3Xru4uahERg6ObJJiu1vVcQUCre45n9oIJXl
quJ9je5r2VwGYTvFM6/YLhuABnr8AMUxVPoIraE+o0VeM9HekovUrb5eKh41JmO61AqLcDuT1obV
wLLC6yiNp5LwWi2JjvIincleFBnFiJjhsHOMh6rFh9qTiEUZw5J69M1nqmDGCnENsDdq8fpMynnU
83IQZt1eJf0B1Af2HoTmKjrFJkkF9XjK1uhYl9PRLAyQ2qhQkXHve8E8io0RDj1aZqXzWWoFQ0zl
mwaCbh2tjGuYacxwhrl60XX9MjQ8yYw/i5e6c81IZSO8hSkf7bbxL8h2XtKIKJ1AHJTZG5qqV7OZ
XlouTrCNVAqAa4xccYXf2XP4FLHrIRMqs5GpSo4JyHhOdUcTfJysebl5Gqps8EzdXvq0arzvDtCY
DnBkyUOjWPchIqTbZMprR+WHpiXkwuIryTBDMAgYGBAZMXrCbeT/gYjxLcbB3S3nZlXD0mKJX1Pe
9HiZKt+qFN8qyqAa1oAeVEHB05HkxNwh4rUTZoBjhIG0OUeifpys4jj9UXrrJAKAWFc8eCbBNMJh
SZ+9dOnKLD6BDu4a/ZrNPJ5/VAlxa/Q5L+gcyh+hiAOqBu/pANqKLCAmMSA1Lyh1jsz+a2nvqkBG
7VJfZeETTmeob8o90rj0Oe3KJ3aCxTQknCE6I7ybeJNJVV7ZJtUic5W7ktPxqB/jEHmLtrbsyzph
L6HKjXTGQhgIulLC9pIgcJxJP2b6aEnYmhmJ6sZti3tWv5/jisB8AA06yJJmtwylpg2N5tpVx2zt
j0u+/YmRP0qQ7rInFBTVyUh93MFJWKe/UiUzjkS6u8zE3vzWnxpKCP4DpfH8UIQegfF6+gtg0s1m
yEysny0uA4YudrGcJgn1m3Qfh8GZps63aiYAtlDGL4tVv8yicW+53b0y7kh43K8R3PfY9NP5Hew4
ak19Tz7RcV7PqOKz8Uca8e3gliyHkRksIzcmLQu6hE7ie9ycja6d9vmqfkKGT3dmgk5yUywcLtg5
xEXFpS1+d/mTjM4WmejPlXK0j+EDobDYIsWWcccTnkqwmFNataN3DL2L1BsKE3bk4vNeWmp7DTpw
fR7Byo8ct+oPjJ9c4hzFWHtYu3Q/IHckjALNShRDgBJaVxRJH1EMd4aunBO6laEPtYVZfCtTAFFE
oLVx8S5KxpvxoQdyCSivxRRvwXoBmRNYEOjDSF595BhpcSlaGRmzgoqVdTmuVhKIGBw+HfNjR6mo
uy2Hjc6FPy6XmNiovjqVTOh06xbzDc2l42qmJ1k/6VsWigKK42Jg3bCFq3kj+DQUJjUUwRtt95L1
PqxQdhXYACGrqNlLquDdNCV3LTC+bqQ/dcCgN79aUx+z49AoXjN8xjWhfCLDv82jry25vit0gJj+
hsaJM8kZSXzkINAEJnGjYousL7oCBsm3qH4UzS3aoKnlaIrXM9lPnp6o3qbmPoptzkNeCInSs4R3
QKzchO/v73LpyE5MjrUknwTDzSEPjfIWyH0V9HC0EOG81aBPtHIhofGr+tNa+KvgObAml9vQaPtQ
yZuQOhV+M2UrqrnR4qheRt7DWZBglt+IhCwgIMWLcWsr45rDe27/JFATiBHSM+jrykFBksqN5xjJ
gBJ2Bh0FdiX7uyJFgHPwTFCfBqePZWdkfULR0vQ5ktv6UDEJ0LHP5AeJ8dcW3x/prNxrS7gTp/YQ
deG+VBIfOIupRAjtueHWLET5nDG+TPtQRmsCmdpLWMQShnoXbIXR5qif67Fiu45c3hjvtd7cclZo
VKmSDpko0SG/jc6syQBS/iaYULO9FtHokIEtpA4Zpz2lT9rMYcsCcbW0QG4nR2F82zxXoXKQmodp
Ft106/2GV7GNGSCq2A+i/ANJ/6GtiMOmCp5ZjEbyBbFfu51lDV2ANXmLhCtbXr0penRGdO9G+f4U
dnfg3y3sgfrykPXBme2sCEzoSBn2Ww1ffe8qxeyOFg8eSIYZvrlavSh4ItXoS41fF9z/cpQEKZ7F
ph1470M4CqK5DYvJDLV1PkareewR82tuzXMzx79GRkCcSTO+0Vy8d9qh06VLj9RcVfw0lc9rPpje
QkpyIWbBmJsiJKBfBQ8cZqBaC6bmLJu5qwWpKL0b6XifGYSs+VucRy96sz4s2brVanaNSWIWkDVU
nLark2iWo0kD/HcDGUdLdi3z+KjgEd9JiBkshqrTL4JfnP4FvPShVEAW1qsjW2SaHodRPOq4zWlU
O8u32jVU/lBgWdYR/cl5cJe0uUNutQeGg0tOVCILNDQQpzi2ztLNIr/KhA4nNyNClv4ylcV14Y82
raAw6I4a2C0q4MgiiIolxK/uYVSu6NIUgb4JPmBZeGTqeMZfhIPoEalOo8MYh2VHtrq0Hi1gKATQ
5YBtaIVz7RjHb3I0OXE8v/WKvteYJ+qL+JoJKzKo09iT0WZkd8nRG+G6JNVluDttox0TLMullBwN
tAQ+YPDXZwYrm3ja1DfOZ1rGSfzCm5tE5T76aM7bqhx00ytkNO0VUj8fHEtfiheeIsUww3PQJhgy
7e6eNuJFUopzFgabMp8BEfR8hbZ67LoK62AOJbciv7T4jY7aNRZia5oBUkHNG1s5PMPuYvG3nueX
YWPo2nCUHyhkYvg8UfGqbCShcdwJpfCG36vCzPvxyC+1ufF8qHAH0BuKBjBLPXjYJsLwhXNWsZZw
1ZuwY2JojAQ/cW4hJ2R9v/l0caeBpVFex55AenK8QpFlqUHkMUPOSS/IIGYuQ1VJnoOTiujX4W/q
snYw2QCsHT0pynnC3jUhzKzxOG0m8BWK/w9SSCL5lHTmiRifcyrDOZsTR+PBN31BnF/ENnmZ376E
Csc7W5YVGqGJ50PS3a+qt3Zlhuzqo5ygFSq9y5KFiBAaRgSBrqKBzxTckWTtOswwxmz+QjsJJ9w3
9+NOvouiSJCo4pfql4x7PkkYWb0nqO+2gwYwRrMhVjEGfkFs7iQrDAgj9cT7uNfV7KiPG0qcZzKP
5WwPnAQkAMtWzeD0oY8VYxgUBcavlMTGJmfCHcPybNjMr+cEpLTWYAJiE5w/8sHYFcZ3NTKgHbHR
tGKI7iqsxBz2VnxYSRDU/TwGt1m6woD28p5P0DINbLw0tJPEka3aJeKvZPJIhVMiUIKKt3W9R8iR
u4qzq70UKOlYTEWSdB0I+p3F14n8CRodIhsJa6DpWg2uM0b10cmKiVijiZ41+LYBiwNm2C14uj4U
queUYmfkwk4c/rAM30+f7bOZYsVqCcRNI//GtYY1U1Uu2TI++G5xUJROXAeFeo3Ng8psPV8tF0MI
jTXMeyZXQ32wmAPqLI5FldWAwcBK98yo9XgbZ7nhzN3iWMpVQ3YgMoaYfnoIV3MiuYjkvMW8tAqM
EY1JtPY9THg+VAYK7yNDvLR01ueyZ+4Ym4unVt/OC0SjyIAtaIXqfIRWjR4hlc2DjBgYFuJza/+n
Yrwnqb0tl4zyK+GYbfKxiUl8tas2vuZSdmn5bivYS4qGDqZkT9HP3M3QbwRAAT8TFNapJJ+NglB1
lBJXmYl+EEEvWm2Q40lXhdoyfS7ZtzL68vAnZRK7NF8WhZ5l/Y6yjzY/tfPKg71nAFfwwuXvUXIx
rL/imuMbeuUFF15MEVVe/JlJoax9idJMnmu3x1th1/F47Fo1nBYq/joP9qbIsh9/f77cV9Y2AKkP
W/lrpelP2wchfZmdTC+jieaPwa/0TKdn3zGqX8SR7EioWYi+5R8rYgB/K81Dg0HBY53OxnIczk3m
1nnu1uwtE2E5LGJ9QC5rtbNtJVcUhU0FhDSTDht52AUTCOsuCeTkgVihPiQYmZiHhk+wBRMr9jLM
FmLG6k3Bny+4vBycCrQw+FvPeYI4gOPN2CWMxLkcyGNiWMQkfrmbT8wjd1hqOEY2OtFG8lVQFPs4
jY66DJQqPaKSMPHA7jH6qPgTiPEzk+6CuosnYOTQCAsu0ZjL0TyD+Udwj5+g9pDeDzW8qQby0LAe
jCdAk1kIua7sjvqOYSThx8wqiav/x1oNnlrqNTsxn0xNNvA5jXX5lqEWWiIU8eiOiWaL+rNYfqna
36Y0PMKz8T/8Uws80EoPgVpX0Ouz4++azetYV2Ol7wiPVfyJbakV5367fqTiygpnt30QNvHGdFNi
s00ho7blx7omHwND3CCukxdrYHLcFI+pmu9mwJsCh1NRvS4LEmJlr0NInjv0LmDA1MLVIYdssX4q
9OaCl4dznodhUm+mCcZAZw+wrgf+UU4z25AOaEEh7mWzO9REonap+09BOha2u+o5px5s6WDhT1R0
HNf5q6X9jp7YE9JGuEmOCoNvhXL3H+wweWTWMl8VzqVtXGx2QstQ2wq7D4S9l6xNb8kMlAEG8JgJ
97RVTji8SIm6sB84aZojpGT9tQKGJAknz+ggCXYicHLMFSAup9lJ36NN3Tii0apSaCGGK8/mCLEC
/O6o9ftJ6J3unigSx40Fv5TwWAXdFNDrBInWqtD+SbvcRpZkvheOGH+Ns/UKEA+Fnobrk+0iIq3k
1lTLFWHtBfwfss8/S92cYQv9swoF8WQRpXankxWYQy8ZeRbT/DimSMFG3qV44gnVVYAm7iX5Z+YU
6sF78nWyAiNf586GUSluiUipoG8+lC8BcmDZATSRk0N0Gf62SeJBEpIGno+bCdxpdf7JTYE0WAHN
fNqyhLIKn2s7ANfokWDiqbndbBvVGG6THPIws5oTLIrUOiQDr+pA6gZGwAkjoMzwupxIMeAhqHQ9
mGoNpqC/FdOVEc8VgB+IyWu3fLyVocAXrVmKDeAUrt/qwgaOc1eW5kNYfDxzy9IWXphsnmRbAzFk
LEBiF5moBuPSSvptwSGzMnQdZKzIov4WJdE7BJv1uKSDq1ZWwEIopVrsdSiNkpO95UcLbrvMI9xT
cCgbCG1+miAH5jwU5ZLhZm9sON7B63bD7p9o1LosVnFecyl4EXGdrMuZmhiPHuTNvL2ky19xAnEY
gXT83YuS/4+R9oZlohmwle9273fVem2z/Cbk401u1BuwgFPag0dlk90hRhr1Q6ykPlKPXQ4GZVo0
3sG7mfjCWC2D7ZBaiy/zIeC3j5pzTi81oopHYTuNJr+VsJiUGMX6QHK6g54A/WbpyMSrpA2+Y9TH
vCP//a//9X//z8/yv+M/9bUu0FdX/6pG8rHTauj/49+KLv/7X83//7z/+z/+baiKLPNJUxQl5Feq
JGn8/M8v5GExv1z6p0NGlEwSPZOpt/85WoBJY02CMz6P0H1jCzVVr92qkS1viiv3tEnSM0extatq
CXC67Ro4bzKI3tiJQbXAH7hg+/CSY/Oh5n8b+/k9c+BAS0Xkqqe3cfXGgFNXIn5RfEvKzxYkeZ/P
pFYABF0w0LPF0pAT5hiOyLaylWYJLBlmRy07Msmq2ZA4nfxWtj9FNyOi1ZHexMGskLtIL5W3xXUu
hqtRdVeiM67q3/SupfdKl3cnnXvYt7lXBRQu8Nvm9gehs0FJxXbMWM9y9l7KL8D2uLd249+tj9wa
Mw/RDp6UoW5lETZWYDLYGM18yLh5Gn+0CO1gxjNMpL63jV9Hlid2TAgafodI/RWt7iAzguUmyCbH
wgff8ze3x3XRj2upnONevaoYOJblzLyQ5eqIQ1u9ImW9LdYhXpWHGNUvpbK84P10U7YtC9t3tCdq
wXwPiUsquEuGIJF5hFHc9LQGxAE4WzvqEbve6UVp3ufEILpsLyvvC/K42MLgoYw5K5CfCD5OlPL8
oSSlYLaFew5bYI2DLvksBv2AXU1MT40uHq3aCpO5JIh4DogP8jsIcqwFzMIEHzM8tc92bkLVHuDe
CMah2xJXat6L8Y+M3wo3LIUFgzDRfYb/DWJCbc9xBUDIYhZMUT2An+LsZS55UMlWzyWvWEV/u+GA
0bpANNp9EW2nicuaOMoJmoghp7aO5kGejXClipA64sB/67UJA8GPMgMQCTKiaUd4GCYznUFYue/A
/o3Wfbvf01ll0owDsL/WRsmM+VAbsw+fvgjjlJ6xC9SucjrQ6pR0VHLgXyCP6d9Ra4uddRDMx2DA
LSj7SzoIFyVerrjoWygRSnVHL7BJw2s6pThaDTTwdcTnE9KV17Cw0rAo5sAQ4LAUhS+VWJefpvV1
AX1EQLHM21yncWVG8zP1DTNzOOOzggi981puwmwDdod4PSl135SqwHgezgTQrcQsjHX5nqPetGdT
cpKv5FZDBFve2k11i4h4Cq95nfDPPMTvAYwHwOkmt4FdkAgGLrsCHGFad1C0D7WuYNqUgTDPDjJB
rMS1CFKCMjTZqavqk+hi1xv6DHSpUi8Favlhzn9yu++5bAEMrSbc46PJeFPlqayx78SjeFpz4UQj
iu9bH18R+r+mgsA6T6K5jF5iOy+GU10Ix96bYyAd1K+6BWJxCzvgwut93HUGqZH6dFsKYdcSYyMl
ITF2Aeo/ftlunktX7P8uGPrKDWIycM//+aiUReW/HZWqJSmqqeqiZJmWpojSfz0qdSKglBLh6z6e
E/L/qBO9vL9LF9ntPoZnbd/Wl8wHXX6KThNmhhEzgzZmNLfMmoIRB36/G9lyPzsVZnIokKvx8sES
Pt6uamReZ6TUTFH3ttHzFjmqtfJSnmt4aWj1zqeqU7h4CKdm8UoiqLWXrO9KY8kvLWzWat41+KYs
nWi/xSGu1yGTbIlOKaWujkFHE4cT4USXjlnBhNZcdjItcpS5wEmnO83DSBjD5E6SF88L55A6265G
hez7UiKd9YaFdJxeViG5JHYcTDIMB+LQd+1zO0Anp0SBorRsZOGOVRjn976lxW9pp78YWf3QtemW
4O3NpGD8TETsLcnmZVrntz9ikboLq32tSoECLR5+8GfzlQzI0L5RgB6mej4UsYT3C8WoBO7PxHKR
hubysMCZb1kTIqqzJdDoCtKFxLCohExvljTPcs/YIqV9L0vvzbS+wYAEqTdtPr8nH55Jv8SgxVvY
3JcM/4e4+b8wEimeKKUuGFjAoHtRQePP8qHpaqfnPTmmCRaDDoiAdGgUiGf7VpAcUpgR/GyX4aR+
p4DSGmamtjhs3lyAi1kUjOyKF1+q1/kdQL88YGLoHjHPfoy3izBwXx2hc+sqrSw0lg75cBN71u91
61ziKQrEOjFyGZO9NttysW2Ddun92jOOlSmG//Mzroiy+t8eckVWNEtUDf5LvqVlWP/1Id+w6W0L
fjk75gg2n7AzJk4wC3lWKP3tGt9OVozo/upwUvLjW+9kWY31lUITeX+nkMOIHFvHX2Lun1PqLjvL
wO5D/dZ9RCVk1M1bLsSiYbZa3RZWI0sKi8x6CPhy0Z+6AXijzCCnPRuldW6OqIW1bt6tvWmTJhRm
5nhka3xqSL5A5TbuO4rNV3OPSVEbMBNGNUWTQRvR07Pe2sIeOL+57I5AJUDuNfpr9Kexi5Kpzcdy
SZrlwBrcrZfVNb9ybMoYxuXbRJ9nsrEbA1yWIPEQIda7j3plfokwpjmCiZCiQ5knrhwsP2HFOKfI
IXeKJfEhK6MOPajqPOxTiIlM8yf+AtFP4CGrY7Gr2jpYS/skMezNZFj4ky03bwxKvbIYPKFePOOn
AABp8AEYJWw1pFo6sDCjdxZZfMonMdwAGisn2yS0IrcRzLqWHl/6lfY239awQgVt6N6CSpm4U/Rs
E5OvCFXVWV8RYv8MPyZ/qcuTNtYnQOmXEe5JRXvNoES3IDRpuH0vM5Y4eG9oQs/CI4GlJ6F9TsBW
CJuLPysWvU0D/1yqnrVpHoc4+ChESIbsaRk/J44ecyNvXVIvZlLXT/eYzUWSYAVvWHUz2KJjw0Hs
gCh0ZphovoKKjUQr8rzsg3aULc2RMV2WjD2RvWMIB6jZdV48Q8nB8SsSq3tIRHbdEcq5yDhaegoD
uT5N7EYV9qBVPZziqTupmRt9EvNoJweWtTPnUwooH9TqIam2w6zaBKsStAwgP/dibF78JNPN/HXZ
DeO1z66MMjLj23jCKWXLY0lBXI3fEKNlJW+sP97zXzItMC+n2yFyIjyEyUSbSDuFsYaR2ljqJ1k6
bZcJFZrQPAemo7NOwC/r5LAQQD6hBi4632huY2EeFCI6Y8ekuNCAHqgs3LHh07J0LTAMLCcti78h
84f86z8vEWnH7LU6ahd96vFXn2QGRIXGOfJdlgUUDx3I1bMpjp35Jk4IARv2PvYMvXMMuoO4iPbY
mvY2sAtgXDUdEn9iaDt2u07Gc+EzierJy1t8lYtOstEsBQV+f3LwAlNHZHAY8YbCw759FAyTEoBk
+XpuB+MschobBtRc2ka1fON1euXZ2KUFARxDT1cHXnZ+AQSfFNUtj4X7Nik30sSiLDDz1Z8k0yMP
zm70txhx01C6LJsPhvQ0M1js6xBlnzhdxk3hnQcH4Y0nV/p/jJ3ZktzYlWV/pUzvUGMezKrrwd0x
+hwz+QKLZJKY5xlf3wuZUhkZopGtFFPKZAQRgAMX556z99qI19P2QNNLhzDGKCrBLYWfKZOdcEEB
FBVuqxWHMHuUJCZLG6dSBRHMB5nwMPE5kWPVHKFOHIGFTNlzUhjPbZq8IAnbrWKDlNgryH7AUlpJ
bDu/VWAzKN70yrPiHY8Dvca9aaGDQQFhZ6C/UhMZfQIHDulabzgixrXFgGog0LUSmAQ6PHbmuZsb
W+Znle9TaFug0HxTP+DJ/nNrhv7VCZVJQwW0kyS3Kr4OeI+lBA+PcMKMubgqgRxGdc9V2MbJ56VI
sLlJXja86zOGCnIU9PU8V2h3O+Z+vXAYzeeeDeeU+uHZqBC908ZJJBLYWuSpg62w6THoJ+SgC0Q2
PnRWYtji2KvO4l7JnRwFbJ2dFCCUsv6IXdUS0rdsPqyMYZcUB4R8hF/cY40bSLdDwAEdKaljd6Ym
Vk6DhKpDvIoZMxLDfJgpX7LEBxBrhLBeG3iK9f0lhiNOxmqQQ9vMvAmVtLqeByBuAndfO4pBQhFg
Xc8iEZalcWc0/kIFTqgfCBKDX5LIr9g4KpN4zIjN6WRYsdIcIP8GFiUtx8giaAD8HG6V3pAhinN3
CQuya3CShObojCDprDJJl5KevXpGEwTTAROFFoOXYEWnvGF6UVvBpnrg5bL4WMh8NB9+Fuv+EOl+
EqNnzXhTSgjWiXh3ZZHuF++KsPxTYS8rdicyn1gH8F1QWY88/ojLtEK/iB0KwxKhSwhcVKWyeWws
+IdKddd686FS6yeyDpfVN3s+9unITRtzgG4i/07ejeHqKlgtKkVwDdUuAaFLh/B5uz114RQl0wUH
nRmRwCHDJuUbjJq0mZnpJ6OWx7n8FKrO+DaCxpD+CkPpcncVLCdHcqfSM5YA1DKB60/Kn7lWBeIF
O7xJ59tE1pMpsC9i7ag9kpXTNzzAL6gxb5PR3XWtf0BLnGv3aAXYddRM/SgY6FFVXv25YHdNj93l
QDbo87xwkQ75KY1qj+2eV0FEGwX0jqnP7QaFAqYDQGxnRtcJ3YqLEYl7i7DacYsiW1PX5Jngk3I1
lp612k0ZAgTBpCY+5Bba/RzVjHEk/Ty7jGHmpzjBjTdlNOHZ1swlDE99UGP93ln1TbSmiwy9lnqi
Ux29o0tgMPfSV68/iNrgZ+yR03YOcpFoIpIwMtRtiyAdR0RiYpmeYMTkQdSbCDSGy8KOMqDoeJuS
6e0zgdDsm0m5S8bykRFolDBAbD5pxN4iUsCJO0EEcdjTelWLIv0oIB9I/c5avKi3XKTIzvAQ7zHh
JIfhob21TLPnYWSDG9p4Ohy9DZ1JG10l4lE2IKvB0MvsBvFhivhwjGDZIz40sKYXRuIvWNNj9o6r
jGx9Ylc/0N97zOeELbLfzqprWZLL6xfjHjOX0Il4by4d8ccNIYXmi4HCdFlh02iyvXyCL9rOJ4EI
muWqCflFx20kFqesE13xES3cTIsultmMPK0jC70ZHcn+gGHcHvCr0hU5VAVYMl5GuTHZBN3aJHwT
FkjC1876PE+0jqzYz1H9VvNrqXS2ahLnbBCTB64JCVPQJfFR2ybHk3mIYo/X2qlSMGYrxtHAeIDI
d59grcvRDyzgc+RPwAxJB3YMZJAd7sAYdyBIQCRuTHNJMPligZe59V5YtgQhVhDzPFVj0AXoDkpS
QliVVAOJx1WdVl8s3KhURnhnDR36VYX0iDCR2uThoDlbvWzBfND9EQ8lhXmeTDDEe0pW4fP0FlGs
8qKgX0HQautO83iRgORIj3NvXkhCz3jnZMKxOrPryp+6PHoWa+WJMJsnzHaPmJ1Zj6MUCBVFDtvI
ifhQ2Xga1W+mSRjKSt2RCY+V2j6GxcF6G2dpBxMD8gqZ8DfF2Vro3FW2aBv8vYcSsTXRK5mWXyji
FoL6Sh6ORt3QtzhKRjZGK6tmY9cK0YYgOwaQHTRSe/SLMT7bMfYLdFXsbkoLoRzbTfmmwsaYxolz
1h1cHTnDnCVia0eK1YRVh4Z06UxrkEI+K2ce+K/VvSuWYyyWp5zIUtbKg4hcdiYRaighoIrvgkmn
Q60YWasnywrWuCITaGGxspwsjjdYARU/tYEEh3CYICaQaMTG5gj3lV6k4DdyFFS0Zee6CuBigC1Q
QBnMWb2HQkK7hbt+ZiAKu6rt0kMyPky8xoQYBwoudbnjLsF8U7aMH0svw/TQeCbNEs2Bj7Ofhpew
C21KdDtsk2P5lhiZtyIVqpEKJStv7dSrtxgVCg5+vqOgg1FDzTe4On8BduY55B1f8r4jwShuqWkf
4oXafH5mCMyuIT+Fqae6ghcbLPkW+0XylOGXeBo1v2wyVez+sEYCojjRPH5n8nVMkVCIDGZM6b2S
7I48sTbEjwDTRmAY22ka+XJLgDv0KCf5Oey7C0VWne+LAvx15xrW6uq9jpg69iqFUx4a/E2Q5ihm
v41i45+Fa16UFzY7MkfRgTChihlIZi8pBdpoOGo9CLC34qIlgDJt8rwqQryJf5AaaDnOlEt3THf3
VoaGNxOrk/V34Uv5BC3EjYfSbarY7VfLgTJpp3/yPgffs4MqIcgkfVKoaHRo8YKJzZ5SILu8KalJ
syWG8WgS8FRop4x022g0Lil7qZK5WBPdYW7tFFYZhnXBQK0xm0ynw1cGkAw59/Ukg3R/Jmv9yNXU
6W/zNDlK9bRZ0ddq8gdeAcyJCckWEXo/tv30pKjj8yKezSZHXfnKQMvNZqKnw/cFemSkAXF4oX09
NjO+FI+U4KOylMdMEjDIKLTyoEhbli+YXsc8YAHGq4vkZ5p+399pMAwbNai2LnIhXHoYHfUxFy8z
VxdzChgBz2J3SF8of0o7BslfmvoljFpX0AdXm2VXN0D6oCbgdfagRunjrH+ZmFVT3DWrEAwNtx+L
xKLgRQY3nQxHwreJQ+kDawAT2z3pDPYM48FYO3ceg4aYXJMt+RMMq0A5KV8oWvYHy+vlixzyyJYO
9koD+RDIGMpGkQYr7SgnQnuoI9fQmHq9M37JiOqIebgQEHJdqK2uYj5cTfkpMrpgQLpbn5mxmQKy
MisFtSW5RX8hzCwXJr/BhqflmZdTX2vo50pDPRXz1VAw+h+WhxyuQpqjeCz80Hwd+sVrwBZYSwdQ
4NJSO8U9nhuAxrVyiuhQoLQPb9pETAlZClSbugZ3br6ueXkLmR0jAWCUs6Bk5dHlRQnEx9bdl1wz
gTrQ3+4utdHcRDocBYOLQWBP10xPcmjLYYW42zwaeXVa2CFFSJWYr214MFw7LyLQVtE49M1T2/G5
x9KtTtdbFL3RvffXtfeHmqg50PezonloRLArwAdacNHLuksQcp7ksOqIYEiYcvaCbTSLLYHza5hp
9UQJ47jGQLeTlMrLigjYJHM9rQkkgR47lsxKcGOtPyjlW9OO3JGKV3Q6qwn+EkHw1j+m59EsHhT1
3cjl24x0DnS3U0Mt1S5LDBM2A38E9Q+PtmAqZzXKaUCY18gUrxrIXRUBjzVKdLrRQNVkXzPSH2jJ
o59Xb6uierR99mPe29qlfJ3T6JipeTB9moBWcPX2wnuOL416RQML3CAgWKfT9Gk34FRA2R6ye5QF
f0aBr9afK5Vql+1ujpBjim/4X+zR4lIkkdMA+M1T07EmYSfDzmd64M7iFvNjyykobqxkvU0C4n6F
ifvHQ6vzwl2wvUbjuRla9DBMlXZtOpzEJiGPmUig4rKu07kZZSCi2nE0dmhi0JameH0Mvy5DqoRw
sxJ6Syz7WSsGilrQiGS7sAAMpeD73KdBGy425+zI1y8R2qAcbdDfRGxebF/VQnkcq0OXZs7KeyZT
yN6sPzdZcmpqAp9Cycd7HWhnCcAVuVyHmcWzOazuuF9N062ZsoFV9PuF/cjbREt8hKH5Jf9GrrzL
1O4adycg1wwb2A536GkFuyZcb+hm55UaZTKoGE/WuVFXp6UnIUxU1uwTw8hmxulahAqs0VnSRwg9
Bz1KfLtGPaSTA/CEtwamc218MkU8B1seaeTNjA1k8ComUOVHgmIsCtVhWyFIRcbaFVEGzvi6RlU/
dQdkPQVFfTk+b0cNCXCzpNLLjdHT3Dpi/kHoGaiwg+aSvDUQZYhiUlSjx/SdUJdX7F4SX46T3zah
tOP8JtggBoDdfBnopLMMnoYD9PHyRQShVlr3rFUfkpGJO7Cl+hUKevQkyLBHkbudFiccpNfRPqXt
F/67fiMRKdcUvOK7zfmJ4JP/t0dJAT1DA4GM6YBfsy0qCNcJQAJu5dYLU8eLyktsQfWyJjBdY3fi
PVaw95XGyZnfs3KxTT113sFKpzTTaKOqN2w7ocWcSeErcJDEokTnyokX8aTWqG5VVrL2JEeaL3J3
NeWVrcRDLayPceaNLaP1zv6imQx1thZzfocpdivq7Jbo4lXW4yvPIrJAh0LQ0VH2YASDPOWQstGE
rKsVTIHkkKZIpLTpiLUrHCUw2/h0r8wGRzpCMMsOlnylCAKmwy1E/B2KipxXJL4Si8QCxFcmHZEc
mlDJLHUzU2cejhsVml6yvJX1fIJqeYR9ww1TUU6H3IqdFVQ4tzMMjSnMxZguj5HypiFJbj11bxC8
ZYDt1Qt3aNUzVGM3afgxDzWuaREptgytMGbnijKmsqrDhGTMHNm2XSbSXyoazZxKPZHQKK9O3Q08
kD0VUbRPZ/RsWzhXGHkKAZepvoWjovAhorKoYK4l8ZNB8DuJ9QRjsW3uy/y2MOTvJ+NFrMtXkxJy
pmbpVW4h6QahCuwzWyJ7IKosxxM8TOy/IgqGCudd51NK+2NBBs9E6lpU0NRAJpwxIAF/ZNDOg8pb
wrX5JKnXhL5lGIPRGkdefVj5gClPODPm+hydCWxrYqzVZAu2KjQhpglemGK2wiueQczsjATKDzSb
TjvnskESGSAcfoThZfpkEBsuLLVPBmbbW74YZccYrPGysHSeBh12p5Tch0J9QCTOMiQ/ynnyHD4O
n/iGHLqjxi0YVpZjyoP7igF3Wdx5ZRLN6KYamb6QjdrRcuqG3lfr1SfjrGeWjjkaXuwM7AvBsDOx
dJCkziAqIsMcQaZqZ3QGIxMaxdwcE4V0AJVpNNTzgn8vtc6rqhYHbWGllg/6FdtqAyV7F0fMB2ng
LNeM+HXyfir520SQQcL/EE2b0+CTQnsN0XHZeASKzjpES4ZFjVNgUSampO/Y7PQNAIN6n0zGdYVB
1sYtsjaIFIb5Waon1uHMVoXxoa3W/bz2Lw1Fubk4hfqNEpbYLunCvUOU4TTzHkDNVNX+ImR+bVle
EUJTlge2rylgBxFZ7W1KR3f/FWINJCG72XjJOO5zHmugx+rqfdFyPAeJq0JRrRcECJHqsc5gkcyJ
FtmmAwAgpMyZ91SYKUsp3SDIXX7bMtWvcP6C113A7sdKckW/u7Z4P7iMHZe0ty4zSJiGrQHhjA1i
u3Y98/msA8jEmhJEoVxHRo5ux3qHsllFttVrxJr19R63dNy/zxmTnsT/YqZYEmKgQuC6BGtfflPO
jcGefr7wDr1PX/ImOeCTbluHNYXh2ikGBhUh9mMzzDOWNdJrdgIls1u+8HO3AlksC/GXmbWfBACR
xHpK7R8Vgfd5dZut6b4W31ZR98UsCdqSnbCIH3oiDVvEHa1BLyFJta2+mp2tLLal1qwmrFavUSn4
mmL55peo85m3YUadDgWBNikixgTpBnQPL5pDqqnXpfPJpFpLMHY1vv0iaIr9pzy64zl9MXOnh/me
A8BmFiI/l+EliYyjrChHG8FMI5ynA6ExJnRMXkkgzJ/7Zl/jgzINu0hEVzYnXjAumUoqfSdwt7EO
q3U5EqSk4M4RruabRMqTZT6SgUFiRs/gR7R0qJ8+4ctzyzS4cOyJTanCpjRuV7ZmnyuCnAdCWwQb
LH6Ya89Q/plLVQmGj1sMIqCnfCQURFcxIHeUgPseMSZZnIj2KsHnDxHz2iMSOKVFoqVBSbAf5Toj
LzzdpUytzK92eRsq5a1olLcIxALtGX40KYkh7oWkX9LZ1d4w+HdWxt6UINAU4IGssAsmztQ0n6v0
WUiWh2hQH9LSRvc3cxslkD5L19StJ/Ctz7LS73EW+1pBawNho2AjwCZsofARKsSlFqx7hJWPqtI/
sqzGfESmcIS5sV7y9bqZ6/fJ1h+srlE/uxbjGJNxjJb6WYoYRX5avw1kqBNeiJ0qJEKZ243n+4UY
0namIw0X+t0i+XRIo/OnGMMZLdGCUcHCHdhJpV9ag7/y81EgEyG1X2g4xtsmnK2KMllXvU1v+EjO
nBzqjVsuWVdBkK6r6LHqdMnozAL9Moxmn2vqFyRNUUiRsD2yNQbg6XFesFiwFmW0LnKgeyYd4nbl
3tjePe9675qP8z1RTLtibiedEAmRUTUibK56EHfXUaWElEkRtbxcmX1pSYOKxmS/JkdQGFgnlc32
HrLbxvYu5Ad0yrrghCIGxrQH4byrtkgou0DTWZMdn8tPE4tuucqHE4tlqSFTSpNgXdkR9Jv8w2ki
g581ASpMgcZcEdWGjS8m5LuyYbiYuoT0siRFubaL/q0hg5KQQJZ25A8t89MlgadFwngx9qya2HOB
N1IzrUTgnCBxHYQ+sjNiUoiwrbqruRjXtv4ziwlK6k9LHyMHUM5LY11GgxCQPqe226fJREAMeKZI
dCO+UmjyM0F/oY4AYIXfiaWCALUo3USLxr1iSCCH2Ul/K1WRUGzEFjK49ih+LIZAj/KTSRi5EJEP
R6irWcdH/LlADHlapGsPB6qWJc94Qc1aoLcXXTB7rlbTvl/vTUdUwKLu2uIWMfFokf/K5LOXaAYw
CzhdbDmT8KnDLE/XtEerATaE8IP5EoOGi+j5lqRg4nRmbFpbpPuRlRqOvirFgdAvwSDDy/vyd2yb
2Q+XrPO6xjzXnQUq17rX70rQCFYQRWGQmXqgNFqQZ2sQrjm1CL7EVvCzUfZX2yJdLWULKR6qW6io
D6N8TqEbLGFDkbfrVLCcphroXoUIgJgo4MsRfbpwBE0iARBeXiTe4kZh7DuYaHUCY7Vm1Kg+Z8v6
MkFkWav+VQHBDRgel6L50s3dI/bQaCELD3iZNDpKBxUQM25oKPYBeFb9Omv7NR58Y/sCLNHjzMAk
rMAB9E4vE31wQkRIyAhRFHKfHFE6n6RUdsaMJFHWEQgJpW5Q/UZPafWAcXjURJQc8PDDIbyjmQMe
f+yk+VA5Mn1MTD0H9L0Y6UMYZkQ3o1uEQL/0IHEGtMQlVvjZlii0YwTOHRIDXlLZ1lFePRkKsbyk
RMvGWPumWz19nRj3SBSy8KIf4ky+N+3nlKnghRIRSXcw96pvgAcLgX0Cb9oi3VZYbF04BG7vmQws
pbrko3orCK1YtfAwUBD3Cw9bfOnGY09po6elq1rBko67HXiqZObbSl5Vim/IHZIA2p97tWPKcqBR
IN1Tk0kk5mbm1WlV+Nb24nvRd0kfuhkxL2sCmDDNvWmAcT89t7wP86x0eLNpY+IRbpcxH4gm2t7E
CdHt3HM7d+NenNAcY+wMFzyfoGgEbCHmn/o6nsL5DSrHdRqjy5A/ROa3nFqE6sWgJd4ue6F8GZBg
RLN6ltx+1/ajn7eL1yWrLw4qqqUbC6Ohznihojv7goesrh+t0Dat9pVikYBh0euF17Ezg4JhbLcC
DwoJ3Ww1GgbKMTeXo9R3ePMZ/Spi0IdFYJIuKFKKACGdveZWPphK78cmP44EhPEg5ZPXKKGri1xX
HeQSIXHiAQWSO9Eo0VU6TN2zDJxQV8pALHmY4Lzm2mPSMkWC+ppStJ+/JaQmd1ITWOUYTAYOT+W9
AW4lW5TVI/HWqexNSEfdXgcmIxqeIELN6KFuRfg35O4hRNdtxRU2gfOghOcO5fg8uRbOcYLgX9fN
NSKTjWARQfIkR2jqHxONmLvTIQlpRGBT3fY+eYfOEpENuKtYoknIUBjLVQTWdi2Cg8D+JpMsVKI1
iy19E94pSo1LilgP6lmZpqCZBaiUNRhTKZ2CAa8hzShBnV5XfXod+/J1VcQXOEq0BOkMQovbaeG3
EdCuUtKfge8sFGim08OmWiQCAhEb6TcVXdwekiOAv5TtIIbgzwt5aiATCRXaJ5XMPtf6i40MWLIo
omur5Vexb681gGuD/VI6ins2tUEEIUJsL0IonRWugHqQCAaIKsZ9HZucYnVWLEeF+anW2AdgcwKf
aBtPHYg1QJd6HhCmupPX0rlb4BcJETP6g43S3G5LqBvI+20An+FKyM0XKk4IqIuCbm49NKWFy6Fk
wsRTbY+qcpJJPh6qMOjj9aASBrh2EAcP5poD6IsDs0Q6MA6nWYfvCxCty1Fsl+s1aobbZuJTHh+h
4tK4MrXiWC7ZpWmLSz/hxC5IHdP3JD7p3ep2/Ern0V3BugDOUmvbI29oB8hgxtEQ+bD/fKNnopQy
3xjZidYD4OjRhwS2N3C48471jQk9KYSt9RAdZrN8TrMekDaKYDbrxTU1FXJyJcimXRvRUxp3Iv2H
rhiOSjkFizohAFm9UdQ9EgkzyyHXYFXVQBilo9kNVE81s3jjnC/jRRbYk2RfkkMmrE9y5fXvtcRy
FaMRJkQV4n6g8OiXjgF/3GhWm6Yj2hswmLNK/QemTIYy2e9pHGfr9BTHzVMORqwrb2zuyI/vKbHM
lSESwhK7FHonEdstfi5acSxMumvwq2JskzGu2RovKyMbo2K4veVql0l9SaPoBD7A1vG3WIOtLTue
yWEIZPFmKcWVT5cggEJCqDnyYtFRG1OBYsahnuyW9Gwm5TnvOvwwHcr2cDcdykQ5K7h/O+1umXvC
RrP0Hrf9Lesmyq/psnYvXVt7q1WcStUMylLyJ/hbw6NBsiN9FQuxDehRg6azShBtiLYCeVvGs9Ki
JjRw27Yz7iynwX0zhjVBcliAGPkJS35YZWch1Ud8LVX51FoR6NLkQpp8gkvQkGyYfMbKwjSogUUJ
ayet8rDWLWZJAGMXeoI+oXj9OhCByMvCatnc4OtLY9Dktaenq0vMR2bsiEtw4yJky4myy4DPdy9e
54XtUcF9uc/XCorh2ZjQk6Eq6ld6A6JhQ3Jw9Epx5GFDbzgidkb4ky02MQPSgfFnaVanuGqPRd0E
nVL4v9YsSob4UbKo6rJkSZIompoqG/Km2/3OwqCVQyuBtVohoWxFqhrAhG6jPJDDAaUTUYMgd1LN
N1kPlYGBCjHuYA9qZoE9tXEb6kdTWUBJPI4CPvLq/DYeZtE8MRw9b9qXOaP3ul479n7zAR5It6Hk
lacFMYEop64VRW4kMBTH9BtLuS3QGmvJGrC1ucSYn1y6Sz4O56iJTg1V1QQ+ryzV84olaFbU/dZT
yE89uKJQb3Z9uA178cAGEtQy6yywSoSwxJN5Vw2wXc/RXTJpyCpe3MevcjS/aOaTAsWgGSjBodnh
5GwiBmBCvNNq4ETmy1qWJwXzZqNcJCE87cSbfjCXyunwylkwPVjTi56i/qAexJVuKoN5XGdNFSJn
21cxe2cDvoQKI+SancKMgTGaDknkJT3EttpiQYIbiU9dX41rOxiX8l0a45vJs0bH6CWvlmc5Dp/w
UT5aQS1a91YAFCcxGhQMdKD5pd93dKOHoj3l+ujWJbaEXLnOz7ldLcVFNMprtP45aYuvZNFd5Z7K
6qBECduEwoMwQ8KTukfr8NikCzX3y8aDnXjvrrLoMdYsh8bt1oeoj4OxVzwdyXJJV4aEFoWOOy2y
MIFpKD1bpRrggRE3uRaqgxK8p5A6v7lRzY8CckVTTRFxraobxk9u1GyEdtboS3rISKCbbyn1z2JI
gaH90QiVXy0bcsBbuNxpnqF+l47GGJ/KcDgtI++fYDzECikEqa/rb9AEIJ4gP13FwCBZO5Tv5KcE
plkHDU3TzmSEHEKxEIny6Li32a1VFLgodnLChIwa+beKYAzB10k5pCifUoF9wdFJoAHkBnknnk4+
3Ia12iFXTXW3xn+QNJYn4z2oZZX8gCLoAeeLC1dO4EbxmC14Az5OQseOZlZdFNJqxmoDTqnETBjn
KvoKW/w6K+lVv2Ejr5/RXsq8nYlw5dUtnCR8qzK6f0Y1g7DrFzp16mGZDSYDGom/xCyrQahPfoLC
bK1Py1U23JW1p2e4mBd2k9NfeBGL+pGGV21Vz3MkwiIC2EA4SCsex5pRjb2wZ4CEvmBKTOtntU+e
zd0lqkVbQGa/TonXLQgVM4vA5/SW5+mVDvElI6haL+hPgsJyRvAmY8OsucfFWDAV7lvbQn88yngM
N4eG/MYebhepKi18QuGgfSkiHBLadpYXs2puTVrAs7zGMV/5iXYVRZQ71eBjR/SJJ9XIlLlaKD5a
L39mgyJZJLaNFht/dHUqGxExOim3+Osg9LfmtRTAN1f1FQ3hJS0y4jUeXrCtkxsm1n3w61tYFv9T
Hg5fTFNBvyiGhojkg10M3oNpVjFYzfCroiBVxNE3Z+NeusYWCloNuVYL4SFhvkdWozTkdqwA06Nz
Xsj3VMffg6iY/lTdJW4BZqY26ej3KIuokrOSf89iusk9jHF3doSSvgEFAeQV4VpkhmftsoeF8iKs
5UBdsQ+JF2viNfYSz9op8aTDynC6QGxlYgDVq8FpMtNm+g//1aHjBvOYoRl9TjyvJfI41PxtYQAL
YWCoYL+L3PyQ7FoUFi1trLaGQmbE6DTQSRNu0NUjhq7JW4/RxoV7Xibp2bxVdOYVRAOz5/tNue5G
GImjaL4oQv2iMqocc1/HzT4KbOkljXYu8MQyiMHWKjKRgZjsmAcKpe7ia92zuSBlHJ9cHEIoylY/
flnKyZevyti7HUDegaYNLm9vo6IUZxT653WvxPO9x0KXtzfubkQe3UkrENqYf+Qy6EyZUCZEt7JD
kqWmXed2uDZQQXYSftVeta6gKdYXtTDQrSzOZYh6R2h76Lnkp3HtytkONfJf0AIRj5n1gFSgFOh0
07YYC8Ut44amkzNgiJDTxl9YGHh9SGSagFYWPSRRvg68XUQeoQrWYxdajwJqouhU9NYR3zhaFdQ6
/bEBVb5Ia2DCKRfZG5tk+O4iAHA9+LOj5itmdsQIJet3KFpPJjQ0zSy8lzu5pH4Iyp55xKGLo6Ml
aX+XF//nB4tk95dl8ktVQ0OK4v7DP/7Ptf5aPvbt16/9+b3+7+1b//dLf/zG/zknX9qqq771H7/q
h2/iz//X8Q/v/fsP/2CXDOqX+/C1XR6+dkPe/9vMuX3l/+9v/tfXv/6Up6X++n//8QWuTr/9aVFS
lf/4129t3k9qpu+e/u3P/9dvXt4Lvu9x+PP9P7/+63vXYyM1/4kPSrNIODFNjXcZrtLp6/Y7svRP
U5ZU0ZJlTdUVsE7/+K+yQrzBb8n/lHGZKjgAJN2wdNP8x3911bD9lvVP1eQ/lm6pMtQ83ZD/8e/z
/peJ9e+P5Oem1r88q995WmX+fMUUZcmULBVjq/WhIIzWvNOzstK3XHNbOvBUB9aFwK49INcdcVlu
ZRuH767Nv36G74208mb++tUxt4XzuyJU0Ys1VDuO2R8mGBw7WOznhuquvjF7dHFrBarDbbvayRNe
RM9SgNL9xswr6b/5GT4szou8lHKi8zNkLwUGHq90cEKceWnYCbnT6z6/VE7kWKdfn7r0oaz51+W2
RE0xTYOgyQ+WobYy9TE3OSzaTH8+QJG9QoTard9oPRzIS9v/5njbafznpf7f4ynbfuC7Sx0KrTLS
IdJ35Ynt+Em1Z2+53VCS7qVz4Uze/c9fH3D7+X91vA++PyMqYiuPOT/V7f3OJcnBpeXudd6vDyN9
sGL/fR0lWTUtWuT05nh0vj+vvCedRG04DvEoxV62k6AHiMu+U9tjABMO4e8u5E8PqCqqhANcF3Xx
wwe3pKUh5CkHRF38Lu/h/F5Hb9wzHYNr4Kbub86P5/s/r6Oqm6rFymFaxofz06TS6ms5JD0+UK4U
QAdi+z5nAa9TWwGfizgEupO9/IHk9Y9fH/pD1fL3laVcMTWNukVRPzwYodQRETw0+k7JzbOZL8d0
nj7/+hA/uSm3tWY7PZY+TflwcpFoSXPYFDwEUktMTZT6aY3AizrgN7fJ7w60XeXv7v6V5m0+hJzL
oOeXbq4exMJ60rvmN6XeTy4Z56OyW1EsXeFh+/EwRUZQd9txmO2VndJLaorDr6+Y9GHfvn0qPxxi
W86+O5MITiP1N6BVHKMXJgi0hue9Eai/f7J+sjirkqoZhoW9UUeN9uORdMDk2jRxpGnPuPTS7DFq
eRC7bdmLz78+q5/c5CoPr65JtF0U4+NiuNadYYpSzpAzj69W1RAz5MbmrQwfJbOx8/o3i+92W31Y
m74/3Me1sBuzshAGDrdEW37Q2yYhyApMmSTD6E1/+fXJ/eymkDRdNA2ZvDJSVn68jmnWRGXJno4t
Ol0//WFef7sm/e4QH25vNKODinVtW5MYRag7PBHEFxNHy86NDj3UtR17evjtvz6znz1V35/Zx6Ww
bBE4qgYvEdD+uUwMSsqoXGh/c5ifvEr4uP59AelY/XgBO2T2BdlUOrWt4ncLnoek2reAY1u60M0c
pNEdjs+vT0366SU1dENU2JzJysdHeaxjsRKabLv7zftiT24K1sFiVrS+ACHdRdC2f33En52lTDFH
W86QNdJvfjxLEp9yGW01Z1mFJ6OI/yh75Rv+dSdK1TPp58QyRI7W/W4J/tmjp4iiYpksw+xSPzzl
9IgmY0y3JbhKDx22Dks+WaBCO3hIWSXavfwbu7T0s3Xl+yNuV/67FaxL5z5LyA3/q+ibnxgkIz2k
zrsnzu+qnp99iN8f6sM1tfp8wgLJoaIU2J9CowG7Lcl3v/7kfrom040wKQoo1q2/ytzvzihGXWxG
NdtnPIoXGISuukOqFbTu76qdnz1w3x9I/vHSCa0cZ6Zk6jteMowyPi3IPkY60L85n+0z/7g+fn+Y
D/cEwLtCmUxeY5UN0c+RvPGYnMmlfSNm2euO4m8WyL96zf95PEM2RJG9B6TKH0+rSC08JiUPuPz/
SDvPHbmRZVs/EQF685cs09VG3S2pR+YPITf03vPp75d97t27ikUUz8wFtgYbEKCoTEZGRkasWOt1
PJiIEH1nMPU5+gBi4rV4g4bIPEHWd7ILV7unsQNeyKs9abflLeu7+5+f4SzijJkrRttXfEaVSorf
PY1l48Jgu7G5a5ePpjAtRvJo2aaxuA4YaCmcWiTiShfHezM16KM4FUTXSQ7Z1Txm1SGqJlB/kaWD
xgFVrNQl0BobQpKuVv2/tFQNntLWMTw9ZcQgGmPtNcym6c/GD131AlURHEe2o1nmIoNvpjGckpLI
MN0jhnWqPMkD7rkb/4KoaTe4W7u/lslDrKTrukPupCrLJGCq8k41UlGEem1PKP8UHpJdIq/+jfrV
y1a4Fe/2ayf/r7llEqDnapkVPd+BYdb7BsUjJDGONLmP/oEl72Dm+yjcLPvExNdTtRUEV71AU1gn
jBE2bnDp8kmkJ1Hcsljx8m3gqd/B5r8r9/bJ8mYPaLDXHrNPzsvWk3s1Imo6g4q2rdP1WRzt3FfA
qScctdxsPkmwIbR1tJFdKatXikYdQbMNm3t74TjzPBnWe3rFqMReObSfQSLtKfmC4HEVr/VKpA2r
F7zoEB43fHb1bjkzvQyQEZ1JBqBFIiRenf3DjEAqPgTdN2MFG72J1XXqhmwatmyylYuTjMa8pOQT
e8lw5R+kB37PQfi1D40XGMMUt5JU5Avy8nljiat+e2ZV/Kqzy0Yrc1kGLyQ8Z/qb8RrzaXwGtXUs
D8F9K7sQKrsFfdH78gOVhMPme3TL/CJWD3QUpVQEyXpnH4FTIWrtRa/tM5Anz3kd/3LGnSq7tqcf
/0Kt2ru9+LUIrSuyhnwhT0NtGSKSrJZKBtpJVpAuJPgBnftqDd9uG1k7ImdGloGhnxWAAjWBATDO
JzsAosSc7bxxx64aUXEdzqAMjnRxDvuxNZJBVNwHdLMKNMcMtdndXoeyultnNsRvOPMUqorWnA7i
Wj3mJ3os/rE7onxypz053+3nEbas8H7rJbdWTtN1vg5vORRjrp70Vk1pv4/e6zGU5D3kIqEwBcDC
JEpAOA2e1Tt4sr7BPfpvVmvSyLUdxRT1ksvVMrJsSZrKjsr3/j34iZ8gsOHTP4gD4RwNbyw8tCC3
zsPqdzSp4Mk2X5Fwd2mVeqpT+BLLbQ2bDkfAgJW/sbK1q4IKyX9MLF78Yxm0qOxioi9hg0RTqJ++
yxULMngJ6ZvIgK0VLaKaFU5KmCeYk6pd/Si+YfKdvp/Hxh5ou1Ye8hAbYXstkHIZKZS3RexevkE0
yZ7lTMckgH23G7jyVdXVqgcHPCPDFBBh/xtfOTO4OBkpBKpzJGp49c4/Nh+Vu/ZB+YjeBXJm3L3g
i3/6H7rNV/rqeTyzuvCVHu2ARO85j6KgMj+CXOhhJEQ/hwGLvQ8YkxeDs7P3G4tduxPPd3fhPwHK
EHBbv6ca/S5GO+oBFaKjtge/lXtbi9xa48J74sHsAjTQeXEJ7tJgQA4pqTr/o6WGYJZvr2ztKjpf
2OImHMOg7jRRYmaC947c7ZSczEO8t063zSjiNy+fJ+d2FpFlSslxdJGrie8W954RuZnslQc643f4
645WLmk4MkMMNz1tPfnUtYKf7qi2opr8UZZpeF4XQ5HBxeiCRnPLk/E1f0FieXSDfe/ufzGvfRJK
ijtUKb8jsLTlPCJhulr7mXXx92d3iFEMiVZbrL3ZMxe6g2l18MQp4b3uRTt0OW7v9WrwOTO3uBbD
0rAyQ5hTeySKgxeYojeStlUHpciik3MbMg2DywWBlXcYcGM7AUXQ+Y3povcfx0z5+G8WQkADZiWu
pMU5kM2gV7VO+OZUPZv5AH1hC6L6tpHVy9aQHceheC6LSvrlYux8UKVeLEa8IuZHRN4/+ad4J/GJ
YGbYAxxlOGWzl7S2hedWFz5hOeFYWBNWBTjMRjG5bIFdV9XW6tZ879zOwhliaOfreBaf6sm8nxBI
7GBunnYqer0Ozevbe7nmeYaC7qttqLqod19u5Rxk3SzzBIdzPNVd3ZZ+VoWy8TISkXZ5mM5svGPy
zg6TP2d26ojXidqUlNEHYIhFGgK9qNMsOPQOQwK3F7VlcOEfkqMbyqSzKIRSP6Rt8hAoQ+E5vfld
T4OtDGxjB2lHX4SKoqpKP1Z5mPhafD/l410YbkRi8Q1u7d/CIea8z0MI/MXrjqHTO1E3DO+205El
neN7j+X8Oy3SgzmsjXEWjtf/Kk/aDu7qr+C8dzpK44/o2gWn4LPauyim731vfgZWB2GDeZDdcLND
vtYm5hv9xy2X0KFABREaizK0BG0yKmo0UuUX9ROpGMl7c6f9vu0wm/aER525aB8EVZmOLN16jl+i
h8pDehUucHhAd/rPf5UuGKalW2S3NjWxZeZnFhDldBMOGlhw66LuGr7602aLf8VvDNMBgKVxtnma
LI7BKHPcKz/moQ6PjNs+dj+MX+Z9/aI8mIzES9AJPSke7VuVS22601429nQlAeOZR1lTQdbcuuoK
GoWUp4Uijr0UAEs39Z9SGjVeMxcozETS97ppTqj9/QVo8WurxSfFjDb6kms1d8PiXcQeg+ah0Xb5
WbUwnfuJLXKHUPfsufhm6SDqc8WTSjQjGXrtYROxAwmiov4uHNPd7S1YS2IoklDrsunvie2+tJ+F
Gb8sgBJkfp7ujV9wLdWn4MF6EKVl46PxOnwzjo3vZt/6J/lOyM7ctr8SB5FcUQ2a2ORqtDQvzRdy
PQx9G1nos5T+PQ5uH1MdwG4UMAZuDtZ4uG1v5UFzYW+RmTZwTA/tCH94GSGRBunSY574L3NJkBjn
N1Ml2Q+C+sdtoyteblt0GQ2V4h6NpOUiNQn+l8QESJ58HxntN5oQPFzrqswUNWl/UA20mRT5eNvq
StS/sLr4soWm1cNMF5nXKeGhPdnQO/wLCyoaCBRr7euKQoJiw0zOZrkJ1Efp1yLb4vNf8Q7ij0Vj
nUB7/fxUSklHkJFRf2VIEb0C8ACuvyoV1HnrjYMgvsHiBrswtTiHFpy5vVwgNV2HFiwSMLYwkSrb
P0ul3E3p59sbt5Kn2RagaUuVgXDg9pdej8oTEmpGKXSQ4RXIIg44zRMY5W+bWd0+x8bzwOBYV7HF
j7XAsB3MZHjgrtAtrzJ2ugWSq5XKjf1bOVi2rSi2plh0ioClXC6prSHzQQcEdZvOOTgOS5JqMTSz
07XEi0lp2mqz4LryAKNAb9rCHPA8dfHNeLXXSOPAjBUkumchmBYl1X2RM22Wy2+hAml4H3hSIob8
5X8eRxzdVCgRUs8SN8jlctO67McBonpXgXCrpZTI+LR8zFE7MdAZcS3TRD6y6TeO9FonRrxcuDMV
nklAFi7NmrYa5/yzhK8OsZss/uSE9atf/ZFLpDgEx0fhP2l6+WOuFKhufumMZ952qWvPhUqbI//u
UuASF4neEIbpqMKx7gpSrtIIoaJAJcIsog380UqrwtJs1dYMmLvFBbXwpzLzUZrqyD/aXfEXcybj
DkWLt+EJ/lVPPtgh+n3Ny/ik7ZmJ3f/zNQo/hhWfpj+tkstNDpK2YQyRaGNHTK9rHxLtxZGarU95
HZ4tHfAESQe1A5t8/9LKlGSDP4jiYXc//6pPAtyITkH+BUKn/QDYeLBcacNpVy57i/6EYr/PbAAr
WNhMmiBCQxObVGJtyEvdyPH6E6pUBySW3LLy+r94D0+H6Vk+GKAdrcH7520ugPaU2uhaAkC5anOV
VV62g8grZWrfHbT8KBPf/nxrroMJoF4EBviTlylNAsdundXvrjOgG1Aexl1TPDA5JhrmiPFM7hR+
pD+v7ZFieGC0/7b9lQ97bn75lkTkdKxnUPKulfMcbhCxztONJW6ZWKTN1E70xCxYYQIjrJ5+SxAq
/v9bhHrpnRqU+vKMLhwRpfSs8ncKn8ttCys4HstQ6LNQm2eMmRT80oRqSpbk9+yTKJEghrNXXDAT
0MIw+f+OIlA20n3h3ZdXvDDoOEz1k+dSt7s0GCEGMM6iw2pOzkmQIqcw0aRZtL+9sOtb99LMYuv0
Kup0SdV50zjTa9Sof/vdsCsRGPBleWsTRRS8WhIwUNrypugaLaJk2FhmasOq7UqCKtaIPU1xmPl+
DBv0GKAivL2y6zyWlZ1ZWyTPk9l3QSzeKulQ7DITRVXNgY8LljpY/ynWRWXlxnK3YXVtP3VLx7Bs
Cm2nxZ2HknUYy4AqmOUG+ASPkKnum+DF6LMNn18LjwYLpM5E3OAMLzyybmqmVGrLAFfBaG/4gnKF
i4hbz1jjXXAvIGZM1EJGFSvPEgOztfs/eLN/nrZZFz9DnP6zl74ZK0Vt98T/BmY6ACme7Mye6kA8
go7l7S+6treGSv4CMw1AYn1xJJh9MiF2UujvlLPk2Z1iQvAFQVAaqOo9wuXVx9v2VvzV5K2L3p3N
kaf6erk0CB/yJO7Y4Sz+ko6Ga9mZm+QfO8TTtXwrJV1Z3HtgUcEKGpz6xeeM/Ri+uZm33mTJL3oL
t3mRfgZQ85Clwd3tdV1nv5apcZkDdTc0E6DM5brUMrQgtbc5GaoG1wXIxOhlHnXEAjsUGv9u5Lfb
9taWxmOZRrtpUjlZZkfMFQWVxTyb2xvGXVRk+w59CsRUXIfZ6tumVnJOcMbikeLAPXwNGmmQJa19
P7Xc8dd8UPf5M9T6rv1L8zKmIbbSg+sYLYZwSI9VMTdzVZEB+FOElUM5omSoq7Ef5eGLOagbXr9m
RMytMl/N9M7V7kmRVklTjdw3uDd0hGHiK7/B2Lixb9ffiMGAMyuLaBnHs9MMrW64/pv1DDMh7GWU
KhH9ZUjuE0dA82JX/5k+ZV82DG8tb+GMdjlkYaljWHkWbeLqHvmjh/5hgoaG1LnYFRS3P2314kRQ
uryJLlb7HlvPgpaVzV3VVRhFZkbq/owQq95e1saqllBOq8kcdSalddtoJwHGhRhH0za2bsuGenmM
dVMO4jrFBsIPiIiFu1x/7SNr4565DoKXW7WIS+qstkxAYqWTKPvBdq5HnjXcBdOL7X++vWnvu3Lr
syzukknN5LSlCuSmaPGlnugU6m/ps/1SfmEoOX/I70SmX3xCcOth+lLlbnrcCsPXsfFyuWLTzzxD
BrGalA2nDXHowv9rik7W9Ejz1FOHQ2Js1FNXEKuX1sSpPLOmaK3jZ5AL0xIe9hzt9jPKH/us8pyv
w4dojxLGsYd+zToWL9Fv3njKj+hrctjszoqL89a+Cx84+xm5Bh97Vop9f2SEzBPVVMeD+Iht/r8j
nRcTneezeiu9xsslLwJNppSlX3fYavb6fX36jkA12nZP+kvvOUfIE9/Cvfply+p7ceXWChdRhpEJ
x+knNtpwe1bYuNHe3zVe5dkv0ZNEMf8euoqd9Dc8NXfGLvnhP6lPzZeU1shtF18NPKJ6T4VQlFgX
KYyl2nqakjy6M3qZBTi7DO3d2yZWEkN2mEEo2vzgoBkVvfyac2BwXYkdjh/nr9Acn6anNHTRHrSp
0St7CzSsfkC4t3RhCQkhX1K8AX32279i5cF0+SsWrt3WoLoUEdebfb8LAnc4Nm9IXHrtftp1nyCw
2Z40EgHv6iOfLXzhxgwXpwPpjjhNCsTb8U6xXEhtdsoeJZKXrZtr3afOzC08WbHHMNcbsc+n8TEj
1UBo/Vv3ND9EbwbVvJ1AqcIS9NZ/jPf+HgG0+IgAUeVO24dqNWqd/ZSFe5tFDx3xxE9BnnM3C8d+
syUX1Tr1pdzTmjiE985LQDf/W/T8L5IgiwKGwUtEx+2W75DYj/w6yThaFiSO0l2OyplEI/O2O63c
dRdGFjdDkqDRGGkqe639hrsvcf705qfbJtYi04WNxbnR8yTvzYCFpI8lfNFfx1PyGu6sD05CY90N
P0JO/CA/FD+tjWtv5Ya9sLs4KSq0/1EpNhBaOVfjv3C/PVbw13VbYXBrFxcHpDATNDxLdrFpIy+r
fuRI4o31xhjGSoi7WM7iWDSBz2S9uEETKBDMkEt6+udB9MLCwtvjSbb7OsJCm1JDiD4X5p/brrAW
Qs8t2KKWf3YhEroax7fZKP01fpkP5hvsZ+RYB4YXAYKWE0zo8Yf2x3AChe4FCB7ctr+SjF+YX9wS
ai31dSU8MWoI2dpeMl819VvVbST9q+4A3hTYGQ9OhmYuV6mFzZSYs2y48LDX/qsMAz5E9LeXsmHj
febpbCd1B177nP10axTijOS5EQxhr7dtrHrcf9fx3rU+szGoSOyVNeugb/ykhsERKdGt62zlbrEU
KkQ6ZX5GWZcIAzkfgtEZkfCS7oBA16dsLzwBRWKY1HbRYSuorgAoeOwRTKEtol95Ne1ZIc6qZRX2
RL1R99IdYtH2i8PdLR2zgx/DzHF7E9ei0LnBxbFNYJVSGRgy3MoM0OuBFtx80WGDd9JgX2jWBoRp
5Z3O+pgGArKuGw7jbpe+F0FvF0oJ5obkiwpnswS9PI1Zap6fJQR73LZ74+4/FArSmWZ5Akm8CecQ
JhbpgmVpUCYYIBkgzVi4P1QAnelDDOOO5WdkPmhp+Hd2CYSjeGFSaHd7e1cXfGZtOQ7QNm1mjzXW
GmZZQEvEOxQ0PllHKOYVbxtct2lvscFSm/DAFQdPrg8C5YTSi1f+zUUmhoL+FwijtQNyvj7x92eH
ENn5NrRacdChn+N48IRH7vRjs1MPFCa3J0jWDr0g8gILI4CLS5iC5GSSn2Yceg2iaBkITNdsJAQr
oYvGGjN21MoEolz8/dmKFKeHmLyilJRHqIcp+l/W7FSU4/Wt2LIS7ilpghgE30kTaJmw91ZnS7mN
IW6ZA+B8tEurhDEupDF2aKI9x4FrvOX3/4soc3XoVUGbAJZH481hXsFLpVSTS/pSPIs+ASXfMaeb
ZUCueR1BwLx//3ITZHbjbvzxv+Ck0JYHcGF9EXKyBKXWlmY5eCqaXm4Lb9deDAgo3vQ5OXQPW+3g
66C6MLg48ZllNDAiYVAEVe1RfX+QjB56LAcb1hQv3fqyYgUXIebCoLMcOe+7LBkzpujen53O1/lR
h3rb2ccHe4fyC5RZbvmxP+bfrT/bH/f2t3WWEbYwpSkPeIOCNzCPTv9nJruUhmlXIKSkmpr7T+Ob
WCoAYgAcAh217Ff5uuo3IBz+byljnwu4417ghwXir9vIAFe/JO1YnriGphC8F5lsEnYTEjUBMNtg
J7CVwf0IBfTnBPp6XjvlMfX8HxsLXPPWc5MLb2VcDSrQEJP1rkFp7qTcZV5Ep8ONP+TMyCG3ut+w
uPYFzy0u3DWBlNKwIywqqRe+MHLRKm78K7jPf/beuKflfSize0G7ExzMLdtX4ZzPScubL6mrNMmW
bek8Mksak5GJ55rH8Fv9TcDB4ZuDYdjbfrpfhVqs0WIBWYmpa9IouWDKQ4spMJZ6/UhS+iGMSu7+
YCMZvR7WXdgRl8pZSM/t2A5HBSfVXwvj4AT7+tH0FDc7hl+c7+qnIXYVoRWk7Kkt9sd/MRq+sL+4
UkpHH9RoEvaj5qTATp8g9qBXzkZdcfV4nO+nuHHO1hl3Zlb2IfuZP1JV1PfFMfFSt3pUBdCZ239r
oPK62rNY2OI82lboN9XMwpBeOBSN23jBPmNiLgt3iqfhqcFuk/pqLbieL3JxIEtzSNNBbKa4NrXH
Otppd/0d02bQX70+fkMS/fh3+of+wVb34Oq+ZrGUOoBUGUyaAwq43N08YpzA0EGoixTE832EPeDN
Q9myUT8qcrwReK4SHayBFwNBpdDlvRoNVLUxsMsaEBNMX/cjknL90H67HWm2TCzcRYkBaZUDJtog
/QSYqnZHKZU3boi1XaNCBP4MLA0wKRFfz3zSLnVYSKBgpZs630NT+7czp38xVZC5BpJUWzfvSuwE
78aTjawGLObSWpL5hTXw7Ui3RUm7uIcTPjN22Z8enqNxP53UcpfZ7qR4tKk3j8PKWi+sL+JMaGoh
9QmsC9YytMrK+BBW970YqxaIKc3zv4Tt996AJXyz8LpyT5myZesM8qi2fOWdOh3IWp7pkttPkJxC
wDffiUGe2Yt+x4wWbL0blZXYzdSqgkESAPtqBNn3m6JAHPJ/ZuXt8H5OX82TIDJT9vNbl7vhd7Qi
Jn+3BXy7fuHw+Xi2ifyVW/JqRFhNbCuvG1V84uIHxHcHiP5eLUZ0oZV42Pykq9t6Zm0RbUYrdJp6
xlrLrGf4NT5YH/Rddcr3EJXfp1Bg3j6Sa1eVCZcjFD4CdIsXXx6XZkKxIiMEuf73MXLT39NT/ql4
i57UFwr4QrBLUCBknxAjeh1aRqg2Tuvq7hJwDFoJFjSTS9ouRRunKk2k/wE89ZCO8z4WU4rZ7+rb
drK6cmAIbxqklnBb6VfTiWbc2Enjw0gjN7+k4T7MPw9SeABWf3d7W9ec9dyOSHvOglA3RFHSzdgp
wtdE+l1oL7G2Uf+8jjyCsQ2GTYESAze4+HBlrk5tB+AB9A8k4LlqPtPWZF1CxpcnjtxtAQTEP3j5
yODQUcOwaSmBilnmwplaq7MfdY47QKyf+P6PUVc9vxzvBnTCxkpy6/5nDa749k5efzGsgkeARo7y
yRVrBcE8QEAGq6lfPhkWSnG687FRLQS2+p+3TV1/NF2D4cBEsZTpHv5cfjQlmmQnlizHVZLvTf5z
zBo3zbbaZtd3IEYYbBFcI4Ckl6CYdlLzsesMFJm6FoJe5JSCrZrXtWdgwqKC6IAqBbW1WMfoJ75c
tegeFEqGhptx6A3/neJYRaclCH7XWYH8yx+ASG6gOS7MObuU/6/aH5tBP1bzn7xPNlCGK9Gb32TD
66+AqQIxs0jcCiDZoTEEwLf29nHa9ycLXkjBdqAdsxcD9LIb7bbGaK7HiNRLo4tYmjaODgQIo/XO
+qXuZyhEsxOCmfcoX24lAlew+4WtxXEc0kzRuxFb+tFEtgZ2E/sx/9HDErY1s766LL4sVTXFgmlh
iXOaTL1rkqa0XGaP9/08o2nTnMqCL9nFnprFxxygRlXZrp6hd6umG9/yGj7BUpFiEP8TwOn3V8FZ
cPN9aI9aUJbvCTEIPFqux+oPpaTMsz7wdvOM++nRQqjka/8U7VIvfky+/POTyp0E+yIFM3Bz4hI9
+wW1TdKlda2FTsherREPcSDb3bChrEQeQV2JBQG7IhO/NOK3LVeIxVhBj1iHZxyQBrwTdce76A/w
ZZIrXjgw58vu5otjJUacWzYWbaEia3pjLMA6Zn/Zx/kx3yk/E0AakieI56SAh9U/p5gQ1f//LtZY
xAzfkRHFglCenvZ8sA7wOzXwWbUQ05KkPyUH6eSctupk68tkPoZ0B/NLP+78HDVRdOBRp0E8WAk8
DVmbf+woLOu/JhYRICsZxTICTKQ8nooQXeJJ9cYtAOfKxXFhZeEpvN5aS0snUABafJRrndv4G+F9
f3stK69t8Y3+s5glmizusgrcEItp9sbX+at1qAQB2Kv5K7wTg6CbrYSNZS3vkXqMerkcsKd9igOE
0KM70UxAATv47N9NuKLqbmdoa05Bjx8sLEBHjt1iLzMjCqcKmRuUeVFXIi/tkm+39/G664qz8TAE
AMs0jRiyvDzYipbrepJgAqa4V+jUPnZeC5rB/oGa9R8t9pRjn+3kr+oh2yFNvz1FvBbAL36AiDxn
4WtK5djsET3ksPW75kN2LxiZFa+iH7R5sMXBXWRtF7YWF689xMaITh+LxZZ1aN6gPHXDD6jGH6ut
iLn67c42dnHa/Fif5VZsrGAeEVzT3R9/J56E5lfs0cDWPt/+lGtpxcXqFt6iTaodGBqrS09a4eoe
moef6ofmqyCBJzy/9k//6uUL2klnroA/KhncYksr2ZFSEm9xMSgH53CY7xCwqt3spELbxrDb7TWu
nUIxrchFK0Y+l9PgTu6EfutITLeZPPDRzS3UDzWaS7etvAfbpZ9gBPUaUzfEU+zSJzMtkOx0ZlSx
mtz5kNypbwAww69q5ZLJEGWCz5Xu+TUy6G65WYJecRwBORaAakZQ+O+lcR3Sn8wZO+okMZLsU3sy
qh8b61u5zTHB9JNpmO8n/9JEF1aA1afBfvdNCxDrb1T2UEQaNK+qaX+h2fU8v6ALuvFMu8Zeioku
UwEELwi3riZ6JF9W4MCe7PcHvcIU5Knz7KO6dxQvCd9LJv1e3iFVnX7Pds1JdZNP5eu/KQkzLiL8
FcY70WdcXPBVb0nFFDPJLfsfdLk4tMpXx97yohVfZX4PGAGjULxtljd63fWamScOa51aT0HGUcqU
u0Hf4hS8rpGwljMzizgTR60ZMs/Et0SHuT7kJ3UvrsLY33egeeGaKI+bVaA1F+XUM7FuU1q8GqvN
hghRtg6b4Awfq7/e60B7yhUftHsVCi5EsLdO5MqLgskiAa8Us6VMRl96bFuURTTlbKbOzds9mafp
oHLlErc3IBlricWFpcV++gVj/1aGpeCD0NKo7v3T/yvkJYdtzMDKUaTZ64gXqlDKWsZPpYWpuugy
nvQdyftOn0B4QlFlJK/UuKEnqWZmUfYb53/FZzBH3YLpEIt30yLEZLUlSdYYIytVWQeSTkhTHfmo
FM0pGv6UanJnVg+drJzKCCU/qLODxtPVrcf/SrVLt+k9UehCuwR+D/Erz29+rQjkOmC54cm8F/2S
9j5HL0SMTG3vs7j8FiGdWg0+y/ANFbblzRE0NnXEpGGf39lFBf+Msm+PW22KlUNvI+1iqo7M3X81
itaHMIHPNNvIfvM7qfvaBONDBpfT7Q+4cv7EUDnhW0ZB5oqHGEwBjNUK4qVaOp9SC80opKdvm1h7
8WEDbioFRQSNmujl14HRTKvQXqfC5Q1/l489iCvE5F6LI8pQSJSn9zVUwgHkOV+20rS1PeQTcc87
dGCuinnS1MROUaNKRq3WTarILUNllzlbVNnXZpiPYu8MeueiyrVIl4Y6tmAJdRzGRVAplaTdmA2e
lOq72xspItOl42EGdgWF6hOl+mXjashKKCZRkXHN+L4snoy88pRJ+TFW0zExs8+3ja2cKawJug1Y
0rjYltP37FhsIPmNopv6ksLa15t/lNZ/bSz/TekjGEsb4KHpXmscj/n5N63PDrd/gQiPy+Xi/4zj
U1lWWdel28Rza0phz6Fu2/BxNlAbK53BCzTzRVam13aIT1rXb8TstS9JO8Jm2A14+1UNSBtCAxAU
OvdZ+cOpaN0jOC5H1cahW/uQ3OWmbSgORDzLcKUlKJPKM/4yOuZrg8o0YK9jKftPQ1/t4mQzSKsr
Oyn6AOKQ8yGXdZ1g9s1GavmUopsmekrhLnhTjgKK2HzZYl9e+2wOZFXitL+P3l9+tqzws3QCnefC
AbK3M/8t0F4ytICj7kMT/Aj8Yn/bTa4jGO2NM3ti8Wexv2lMs2Nei0/mFA95CplR728cvJUIdmlj
cb+ws1XX0Rwl2ZySu77zBNOktFdRMvXs58h3m8+1QAG+beJyrrOVS8ti9WerU9oqRa4Uh4yi+Gcu
MWujGY9GVbvqmLpR9k1KlIPclW6WbIixXGcTl4bFSTk3rHX1DKwNwyhl1xy8YrpH+MDtfWMjI1s9
DQZnTYVhnotikZANRS5J/YR3FhYnbWrDnTlJ+2nKPWmODkP3921/WT3iZ+YWWVlE8cqnFEI7og33
ER0yu4Rftt2wspL8if3776oW0SuopErW0/czN7cwk8JF/AGpYLSQC9e5V/8XLHErB4ErDkiFmK6m
IbB4iqSDqgWVjAW7N7zACZ6ssd167ol/YxGTiY3881x3Ane78AqYGMM5nLAhcp/6WaizCWk4/wHd
1Lvb3+m903bLlvDQMw+EEhHGohZb/SH5qO0ECGb+EL0hMpM9Ft8dYKMvqSsqEil4gBryHcRYoCP/
Ln0yTvnT/Ck4bFVWV0pcfNGz5S9c1QgQwPIrflJ9yCYoU1KeSHLhBffWx+zNPqkvYjNKx0sRK03/
+N4WqcqK717YX/humPrVrAn7XXKafGcXqs9Ix26cx2tOE2CAtCJ4RWhCjGP53EwmJXgPOuRrKiza
tg5TJaJ89k5+Hg6CczBjIImLUanoLm11fNSV+wNSBGQOAa5Rqlz2B8rW9LMhSXxX/97t69PwhNyw
oVDzahPmolAlFVTejBYfTETXEjd/sr6h0VnujB81hKDSXSDUSTZ8cQUgxePivz9q2TqIfSlSxpQf
JSY9Z27QCCQ/v2PYhXfmXX70P2in2+6/UjnCJJxEqixmAXltXLr/oFbIQ1QB+3CsT2hnl48IZT/F
BxBnvwtoElvRKsHwELib9O1rxxyqNYYlgGeT2C783M4qp/abEPD+ffYBiN2d81EIv0Bc90Xbanut
ha1zWwuf7ktJa6BEZGvvizvEXCMAb3aKFAZ4GxB9gOw9G0AKIs8HaWe8pEf1Lvlk/IgOm5WBFc8j
z5QtAUnntbLccb1xuryICvGRe37D0WRuA8IvHzEO9Ve5l18EtpkCjO6mb9JGd/l9gGAR7USNDnIm
MQpzVc9qI8P39boklYAMpEVLd4eEwj65/+lE7iHdZZ75G1B37mZPIuSKIczo2w8YVqH+OlaUSLPn
TadfSRtB5hPvZAGfxxcuPVCzs5Hd4ieJenr6gs7Cvf4iGhTNp4D+421/X8kCLowt0rgxGXU5VjFW
SV9SA0G7MfTCEKr7vmbsdYvObSWS03o0xfyK7fDFlxRyoT1MoeJgTnM7z3jOQkKd5CZ7X3I71IYS
r7839tSe4we47s2fW3t77fTo/iDA4sDNBhnm8m0zxXJohSpcl2PwQw7+tqp/nn4IOhK+23tGdfXm
7kfFsVBB8dEz9etDjQqKENIJwVZaINchONyceaLqu0gOaOhSqhDlYLDANk2gS3/RYQppebR9BWjV
mZ/Dqq+QKQiqOJbrRzvPAutPIPNWRnwin5uy/q63A+oo+1EuJuspGwJTjfdVltlK6CGcm/XVyS81
rVU/aDxxc/UwpHrTa8citLpiH9S+piSf4pFZpHLXSVE+cBmgDo5s+mhrKcR4wdjY5s/AD+OJqfti
ypv2MBBxkcNW0zmMvMKRYv2HL/vB4IIPB/pyzMI40vbcrR10c5YxFVW8g77DN97mYORacqUktu4T
Ew7XdN/6k1rvpESQHu9GBOSCxCObtOQnKR3N7uAMY2fUnm0lIyLJaUkO78ZJm421W0ByEt1lTZyU
f2sg8Ipd15Vd6CBNCWsn9L5Z2aCabktm2XkA6XyZq8byy/zvTK7t8pvURohAjcxaOT+nip/53FhR
qz20SiJ3gJdMO6hOyCZOlFqSdrDlyjXU3NZ+ZOmoFd2u6cye+epas8d5chMpypDRM6oiifd1M9YR
RO/J6MD61bDNn9NZUo1xV/pR7ZieM9tRXyCbOCjd50gKtJHJYba1dRMQ6d1njtU0G3dKbRvS99bp
NeMlH7Qi+ZVEc2Y+9JVUBjH/it6rp6CMtLY6QLfdhI9hq2uZ5vWgS2ykpbo89r8bFhQLh1GbxxHd
31Qf7I9hJfn5W644afI2NHpUxN4UK7l0lHp5zh7sVMsJlDa1n+4B4rLR2FOF1fzHrgQB+ZdRqz17
OjRYQ+68s1P/NbNik+LkYCnjh2qsdTLNIvH1XWLFupCYsZv8PoG+vUO1m+qBl46REj+og2Ta3/Wm
TMqDVaPUDiajSWS/2OUaSHWYXvMKN0zCQG9O1hybSIjX7S6QZF/7Ys7dQNvCCHIJ+sYqVGv7jlHs
VHtKpsSZC7cPGvTgwypM08ALBnr9n5IZ7JrO31hp9KTVfd5BixUNdX6Ec7PE7wtfQR7Nl0mgnnI1
D5ldp1ObPzK4JGo2M9i5AZB3n4+jF5uBr3qKOlTDcWqMVHLHMdFMBNvTvFa9WC/L9sc0q6Q+E+Kb
ddQL6uJxGho31K1S+elQ2JuTUx5LgeD7TqOwhu6uUqYy8oZCDmgKzVLRR2b21VDKpj1JdT6MMmow
VqjX4WcziEMS0QetgdmaCfvW0pO/VU0PLBX69X4cv1Z1FVc/e3NW5ddhqADCJaGV6QbC7WrE7+g1
Za6/Z2ZrhFCaBlpbH8xiLJInSdasZq9KutzuWzlNwx+5XrfP/Hqmz9VC9rvnKaYb3rvDjLB6tJtV
2mSxO4dqCBbFnuvW8uJ0KmpykN6p+q9BwN9/zckBE6A4fqaPPXMdxVT+De3OXHyIatUGA5EZgRz8
H+a+qztuHN32F3EWc3hlqKhQkmXJ9guXHJoECBIMIEDg159Ndc+0XNKoTp/7cp+8VgejACJ8YQeW
Bm0kVMFdJtwx1dqW1YPDxZw5YAbb924zem5R67EETk2AOsa+DR4PwnatcFnielwoY4/RNE+QOFtY
HAhA1X2td2Kea32vuzFsWN6xJYEChSenrmbHIWpiMacJnDfak4yEbMps0pFl5pRGS1ddy8QMABI7
jSI7yNxbYVF11LW+88YQBbF2pw6mFOwG1zlgs0X1SfWS0KsWUvHNH3CAm5gowpbtSpwoN+eTmaZb
7vW1d/RiCYCJJ1o1psJ2K/5VGjl5czbPM5vmtIyp6WtotA6W+Qu88Y8s5v+rcfxvZvMfGtH/f2gx
jyD0VQD1xmL++vnnc/U8/XgeX/vSv/xPf/rMB/a/4I+F9x9V7xczeQRUf/rM+96/IF6ChpsNMxEA
+dfK718+85bj/CsJXnxA4QKKQNRF0v2X0Txu+H8haAGoGbhY1J+j4B8Zza/Z+9/xLrA7CayMIrQe
8OfqZXwWXEaqHakfCZYJ3m2jYalT5rVP3hIXhrI+5cn8aaiXW1ndjXrYTsgArbj7DOecn93Cb3gb
e/lQXqj+/h6DvvymCN0sYO9BnQJB5Ky6EY0hSVo2sUx2t6xHkkd+LEuber7M5uZCt9V9OxiKQ1hO
zD5ErHYuh6fauO6Ngr/QGumvyqF9zvZAwm+9DZQKYNGFdBeFqe2K2q53FBTLfZvXd+2tv1srHa82
z+nPdX+t6/N76LbO/Pcfgy3xutaCBamrWIkyk4mHEOcgUXH8eISzfsLbIc7y2UbQuq9rDLGm0OGj
t1sNUtH3fWjzZnMpvl736dn2+n1C64RfFY8MrSMEP8M6mrOxxocpC57iQwfrmiSLjgOkfae8eYD+
5/2Y4f11rp1n/7t4HO8vq5Wd1VPezvxsW5XY4bjcMXP/rn5wZKoNegr4FQQcq3JTwsZhvKEQe6nR
6ksvY5Ve4u7fj9q6FvAjXyNznN+zUmS0LKiRw/g8K7+FB3sr8voEj5jczuJifDH3gvJuulYoy5Vk
zlLrzsoCVBoAjhzSKJMFWHX5dFor3MGvZu2VZxcxTutv+OA3ngtNtJ2Ih9ngN4LKfIBE6+O8Nbvg
u3ki12qTbMd78YgcF3UnPDWXSk5n5f1/f6D/LNALsOzVZvEH3bfSw+B07zdIwMe9vGU5z+LcWtKx
qG+iA8/L6vLAv1cc3g58fuymZpBlg4HXMyEhYvAi/3O3kjWrK+BXrvydugJcbuvfXziN62n7aL3P
TiMpXeLpeEKQUPRQOcL5qFFjQGwZZ3bu4oa5BK/+vXT5dqpnB5KhxSWdCQNa/S1l13q8C8jjx5N6
/xL7+zOenTM8g/iMEVbTwLtn4bCzsL98PMJZUe7fs0APDQgAvGDnhbF+XtwZMPEyc7chFBZPa4UG
JQNxnL8OV91NAAxxotLx22XUgbfuhbdf7O+hz7JraFSWXswxO5FPj/UWBlxXUJveNTtdRCgQoaW3
hSPmvYF0Vbt19wv02GA+DXRgWHg/wEzYr+6nl8pW73/Vv3/U+dUC7NMclfhRVTOmkfyZTD/G+pLU
x4VBzuV8SDJB3AT2cZDPBCJQI/+A6/EgLxQi/8st8J+5nJe7fLiTkHjdPqvER+2lwY7eks/9rv2i
NuDd58GQurvyRlyqt59B2d5sqvjsFghZYkhQS9zP186mPNifmZf7BrtrxMlEcLCyHmCHI2EJzB/K
/jZiqdfAGRHYlovg5Pffzb8X4exemOPESlyK32Jvy2v9x7gP8AyQIropYZpekJ+r45t99C+g+d6/
/f8e9exyiCoZ18rC0sMiZhsOyQkEcieNy/6IVCfzhhaiTf1GJJdEpt9feuCWgOFD7RVV9t/DhBB4
Ig+oTzw7YPTA8QO1Z7ML9/btvC2/gki0Ha6sF8fSFYiG1Hl+CHeXFRzPrKb+2gGvfsbZ2V5k0CnW
r7HRoT55qPVm9OUpWGCZbBV+ijLMg0Thm+SgvrVZcuiKJrcuY+PePWmvfsfZcQYsjtXN+vVXuoJD
7t31l9w2gG5XQWHBQPlEi/6a7z6+VS+Met5c0YzFPi3xEQwqOZ1+dNs596xfHw9yhml+s8bnVIzF
qmEMiwLzy1tbstT+9eeL5xzcDWpOW4by4UUjzLPG0b9HXUv6qxbUG/KbT10+RwQrOhXToztB09js
VnHvHme5TKuMFv+Lz/h7++avQdF8Bp4SRe43TDUaiDJGcWIdVBfNDlXtPHwg+1U20r4UPJ3Rlt4O
dnZ72YNtzWOPweSmgqBGVmeIsQua80P3KT65sOOk925uP4X36oEWyenSDzjrnLz9AWdXVmmLwIsn
/IBVHNTkeJZvoSyek0P0oLIl705TRg4ofYwpMqhNVIxF84BXEl27YWcfeMFvwwvX2btfHUjEEFkV
1Drf0PKqYQmpGl9+EnlWRf/TedHGIXvcZKv/8WUc8ns36OsRz26Qkq1S6FGHHGO+n41ISYgCbX/f
DXUm4mPSktQal+zjI/VevPV6zLPbAq4lfm3EOsspRs39urWHzf/TCOGKjnkVmI8l0Z67flqPuD9a
bvZtf8mN8d1nH/D11fQJeHKoAv4+xpKg2GfgZZOhGGdIiroe8NurU30CsVNKsuqraSESVxdV/s+g
Un/u3Bh4Xci422i0nZMDErmwpfXw0eYO1r/+p9C6dZzPkXNNxWMYXHC5efdrvRpsfflfrWVTxr3X
x2gqaJQ0YnYiobiwH96LHV5P5+wxHSox8LHGdKCBn3ocXJW1RiOAiOzS/8O+eDWXs90+wPAU3gkC
CYuwDknrZCzQF7bee4/S68mcb24ZC0YoJtPFn0f3JjLX1vT48SzeXy802dE0g2zVOQyw7YcJ7G/M
YuIEDLovsoJee1JArj7/eKB3ay+Ib/4z0ll8xf3aW4CnbJHgzs/Lpz+9YVWOQLI/XL6L1tU/y1RW
UgRKjxFIIW9wqpY1lm7QNl2GPhC/mblAvQq9uueILSKnnl42Gn3ZPyB/QS8xJc5gVxBaCRygn+AL
FgBfGb0RxUTRMwoM4sls+YGetQDsnkGtS2YR0KIwESCbS8/PmxByHdH3QNe1QxeA8PPovZulFrYx
MmP7ZkrhjvC5w5vT5cPWf5x+hQ9IHq4oMsNx631tfvLc81Oyign/w098/jPOXkG04lSvevyM9RW0
Tabuh2urmDcuSWuQnC4qIp5fJ+fjnW2pMmwUE4PGtGORBRKssPqCDNL58YDbBOqicJsBQQt8sPMK
sV2SaGau22ZGRskjGSLKsinqKlimsLK95mN4SbXj0ohnoQxomYmSow89IMtmSDtKttOiuUHHz/o2
yFn9Mw4aNus6Qwf+E8A5QSjvnJ+FJaxE2yDer0pLpSFrHsrFfC1J0//D+/JlIBQtgIOHX9MbambC
limaQwcTmxwbeeRgV1+sMq7uP96E5yXt82HW9X31xERxTJjy5zZT0gKXG6KkKWTp/cKZvG0YoS+m
woFe2CVv9uG6hq+mdv7oBHQMCFwoMhWO9jX6Wsum8aJ/RpP460v5QE+DWYNu+3ltoLMoGeNOt+iX
us5pBmL1npQB0pWPF/DdDbjKtkENZAVfvZmML31jArzRPc+mBJq7iyRmU/t8KggL5IVtcWm4s2fU
ElLLsLXbjHU9VA2SXWmhsMB5bOfKlck/7K687I7AhyAubmcArM5uKLbYUlUT1pC3B7cikBPut62x
TTp1Cvw9L37+eDHf3RlgBKHNtIpjnPOs4bxeMZ9i009BGfIcSBn+c5UjtXf/h3Fi6DYANonn7hy/
3AI9wrXAvBrWSJG3DUWKXkF/p/h4nHe+Fh40ey1URBGUU882R+9rqYQxqA4IU3Qapel26ZKjLpXa
m6quLwx3HgDhcyF7gYQqfNNAODn/XN2C1tVoY1pyDi3wAVV96FYgDaRiLz1el4Y6e0tGsYzSCRCe
mFHXhdcykPOYVcFVTJnNx4v43lBgqYFWtTrBveFr8jlQhidQLQhDvUuouG7UcFT1eIni8c7mA94H
FjF4t2zUic8+lqMtySM0OTPeiT7KpbSw0T0WDReqlu/NBwA2UN48xFqoSP9+5Y4daykXimVzpaKt
Y8GEsxamBkThEm7+TaK0bogEk4FrlWe/5feP1PFLYUmGhmVyW7HdXBA4ka+8d3gO2qCJ87Q9rUTK
S0qa6xxex5MvrqsouEO7AAGl/YaJhE0aqjiBSldFl53sgDFIS9errykrk+tpLJ2j75Sm+HinvD1u
MTxHEX5Ahy1CE/1sZXsNVf9WQruzH71qLvRS92gFO8L+HkbTgC5eE+Ki/njMt7vm9zHPLmQbzoeS
IFTGcZsQVfXsW88vQR/PdgwmBDAn2vcQl3MC/43MjOcQa/RGz8u0Z2A3miRZmdBlP1LoBv6j2awj
QVEWXIEXuiTYR7/vzcYdWgX7LTdjPqDqaigW/5JbwVmqgSEA1AXfAfJxIKu9sV1bdGjGsV10Nrn8
OBD/aa7awm+XZ+52jyUS92kMrPzjaZ1tjJcxYaMK4SyIq6051e/TcoHHUlUHF4HGUTdsWqACbKNw
gGwI0oQ+6i4fD/f2e63jgL6FoAB/npO3hPSJFw8+AFtySGOOVaxBxrtILjzPnBBGgcWOcw23zXVR
z/EItsW72JRqwL4o4UIdAQ3FbZ111WRSt3WfOevmAuFqdBPP9lVS0Tu/7ncKGNQ8LucLFbSzg/Dm
x7i/rzG8UHTn1HwEoG7e9Uz+iJr2AgDjfF1f5ovvCPgJVMjf3NBTyWK5DPaIYFUf3bnf0JmgOw+N
8I+/33tTWWHduEcwCOiMv09FrgKLLopM2dDs/FhnI+EXbo0zscHgZbVeD3G2Wo1v+smKQ5qNi/1V
qXYf1NMvP+hB5m0ftaRHKPVn1DhPvjZjwbrqFDl0o6NqkwRLGnjDlWmHW9oxcgfP52ebdBeOzKU1
OAv9TFxrQG6wBm5T3pOA7jy23H+8zG8/JxR8XFwGKBvgQYjOlpmXdVA1MhEZ6aDSNX5uQogfo5j3
8SjnlV0s9e/DnC210zcmNiFSXneLM18dV5hAA7TEcBXD49fdsetL0Jz/MuQKwMcVh7169hDVHfe0
tDCzytn6GuwTqPM/NVn7JZ7TOdmuJPf/hUzC+S33MlE4uILnDtdc5zw31SFwsxDuE5n/LbmFgvzD
AFjCsouvwH54bk5Vtnwmt5fkIM5e+j9X99Wg6496lUDqQAMFun5EkSSPjgullGi+KQcXnLapOjB3
3Fz4nE6ylpBfBRdvzs66dV8NObmDHSjRRBmTC2wIfGr3JsiU0wK3miPzZJSllTMGM8t7qhIN6Hbl
d9aNKt0q3sZLFQg0pJVfuVnAPO8bvKCjZz+2xC9rmSh0RolYLJjEy6rbNqCf9Bl03aMjm0ox53jv
RbmZl0RB3F2MxM6Yi+r9ZwB0a+i9NxLB/QI3ARjAO6kvdLwA1NDqYS0g9VND4c5TG98MaQ8Pd2j/
04FMQBwnCnXuE1k61jyhMU/EsXInEU9pH6hFLCkLJmXLNGrw6E8pfFIDwMNFiH+FuQatoAgiY+oA
7Q7JKAnSQEw78BlT6bs6kWmISjIzaQJXtuE4GBSxd1qKhjfAvSp/UmldNglpU+Lbs0w27VAt4S9D
hljA76fuhwFPS6uioFj6UbONJwDg3ZHR6TSGGCbSXyt/ETEKu/CMPUi38+y9oW6pM/TvvOSHFcyC
K2CmOR0Ptex4tIP+MWsQLHkNbEnruARPl3Il81LrEkBdCG/eCc6TPVdhuA3iWT8ms2zynvGeFWp2
Axg2OKNuctH4QhbUdU2blvVSXXsNUzvTJPrQR2I8lMNktXBbdvsbDhLpETDnGTS5eqZPWgn7oRpB
vgSyOt4mk4W3hUobHcfFqb43bU02vajdK6uzO5pWmuHDyXDsvkFYUEHXSYUJSsGUfPW5jt3UH7y4
vOpcYa4V7e0vXtSRm0iNqKN0Q9sdpFpcselIvIDYDe/Wb84QAL3DjLq3/FJdS68pc9UmcCLX+A/L
ofbcdJ4mu0otK6j0lhtT1rk9mha0BnDRnh1HLhXsIetgPwS+/O6E3MmpQ51HvEHLzSx7/1G7TLVp
28UapnCB3zyNfD0wXI8OgENeFS/pNAQOBNhZMn5lA5dRTsK5+wzDY2g8eC3kV1I2CnlTjbObD85k
bYKQDger9dw7tjRuk0LjXfLcRcHtxsSQHkjsaf5Eh1GfdBuB+zzroTlw6Xi5BFvkSveRTlJD4bTt
yaR1cUKdDnjyEOZPdeBe42WEhCJX1QbHLQgzvyKwoHciWA64c5UTweVu1sHwrYwsJ8db2ceQEZrG
ou26RR+hNlAPeU/CcNdWvdlhrfEbFg2EcxBWQZYw018Lqq1vcWcg0MGIldyUcU2AEtIUaQsRinwG
rhSg/hJC+V8bYqtDaMUaTN2lOnVtXzbgPWvrWOL2SXYrRUXlFYnpV+GAiQJBI1d9C8J6OsQjeAB5
rAEb21ptONzX2lvEtpQzdCJDV1XXNor9N2RZytsqapmdjVNihVBUFKGX8Skwv2hShR5K40z2KZzf
lA91KGqX0Cm15u4kdA2qt5qjo68jAY7rWFfNs25QVkwX0nubig9AgSSBlGnPo5JkkNUIdl40D8c2
YiH48PAJGDJ7FGWdoe3WLKmYR9/KpqWmD0nA5ac+hNd00BIoLnbcv+qbmjy6yxKc8K7y9euW5Bpk
goFv3HION50YXHEX+s3yIxJCYdy5pCqnS6OvnMiBIQ53mi0NbXNKPIMHEdoZ2VJbfKeriN4ba/F+
NmU1bhcRcj+DdOFc+GXt72nAwpuw7q3vBvpZaVTG0RX3OvqrVoQViS2TggdOfROwRh8irwo2QdyD
81pOphih+bHrQZ5hKUP/e8O7pLth0sw3wljAUNbEJU1KEbIsqYxGAzK7gtpYZnOr3FZJ5+SBJ8RN
51gsbUlZb43wTG77XG0tMkHEyp2c5WeiKuhDdmELakzl/KxZ5G/QcJ7AktTqjxFFtuvEHt19GUbk
WOKu/gwWeH8z9PhXGNbI2ySuAKZ2B5AGe2GOFfbLMe6dH14b4ydVZjlEVe2CGaZmfxOxdshrY/O9
VIbd1rTTm7ae4fFZG/cuGjR2LGuiQ7i44xcZEyuF2kOz8bTxc+V0PAtIYu08Tr1Pdu2HP4jfOzpl
ou1zOBwKClfWEpKq1mjvw5rKnT1a6iQn6sHfcrHIF1e21abldZL7FSShlhmbc3bdckMrjvvQcZs7
H5LznyNG7VNQBvVDqZB04d6sPks92huf4Dt2U08zY3eiUD4dNziSjKbl1DpPoHNVFt6eDtHL1PBN
M3vjjVtb88GPmXwA+KgtWDO0faq01RQgN4BEgrG2JnFH4JFqEuRzqa0/+KDLLKoXbCSrSjISzH4u
mRt8DcN6oWkLF+t7rHx8HKpEzWmItP6uZQFwrf4ytIUgmn3By4D+MnT7SZbEZZALU81XknV+nvh1
sq8gT5KXMgAp0enJ7RKEEmYQcbepk9H9hFiAb2Y7Iptw4U5GF21lLiKAbYOn5ErwhoOQIzr6MPQE
YmxD5+5kErAiDkuweOJ6+lbruPlOKJi2FoqnW6uarGLiHkTJW1wowkzutUq4mwN45aRahRAQn6fu
Pub+uGsXLlBAY9WxKnWbQl7E24DFa6MH1IhbSE7xo6cGninLpts4Rk7Z6Zht26Z8bgafZoTaN4A7
8ZwGcblxJNghdT9Gp5oG+gtKPf4DEH9tQaRrbyqt4HKOMGtrWxNilo7OMJWu4zzkhmUu64Gensbl
pG3jFsIn4GT3dLxHo5A+KaXsXcKo821xuvi71wXgxviQK42MCgowduprXyxDxj1v/AExd+cUjQvs
TkeqHtEDCHMemioX/sJOyDyCI5oDE4Te6GGu5voW8jTqDu8ETvg8WSQfyGD2VuSWx4Ev/T2HuM4G
K0g2wzKN+2aIAO63fVqAxkjySuGT+3xJ0MIO5QkEQPML+uLThlq23CzBgpiGxWzTez78vjzBchbO
wc8eVfoJEhIDORA3VNvB7ryrDn19p3ATLa5AbRvzulmcE0IOA5/aOVEakWMvN3jgsNlDm9c4HHw8
zMINvjfKnu/sZHCuqOjqClaCVb/3Rxb+0OBmfnLtTmeGLBAstFY1F7mowkq8MW+oGk62mXC5QN57
rGDjFQ4ZgS93PnAv/hHbk8Hbvqgt1eF8tG1BnsXUgDtfJdNdLMs5JQ3qCY4Cq8+EhOxq1KuOSR85
m5lPbiZUZfD/Js6XuGuGa+44/mYIjXWljNejA9jM7TcaTMGQKaane8dqdZPGjaznXTkM7nDyA6qd
LdSNlhI0Ps/Oe46CQgZ7PFpt0c91oRsBCoadg37oDQX1ObiGI6PXvrbKXVV63ve6NeabaXr/2DsL
KHENxBQfe9hwHokGi9VF8euEkKs7AsAGDovfkUI49liorof3VhnEd4meexBbAo0zbrquK2o19rlb
1no31ZW3ZZNUhSKtenIQAqUBNmPaxYA8DlUPXRehuq2YbBuu3SPdqVbaWz1Q/3OjqwHbowKsa1DN
nWi0TIndB5mc2jCDE0iSMw4ih+fJ4F67OsR8hJ9GaM/lfU2aEx6cOQujctjaJIGBTghO60R4lS+T
LY9Cz+TngFMYetaUt2UPc2thsayi3rjx6QyTQdAtM39ynAL1r/JetNrZVXYwbZdBeEUIUuN1HQ6g
pJMqKmx0h4uaL1HuD21VWCgKhrAplPXRTypzlTDA4maGfDTVy9zucAfFRUdqZ9+2rbOPWdDhKqg6
ueesj7bN6KAGvAgh81iRoEIUMuNacAeWNeBy7gxuuC0b7f566uL5W5KMCqhOz0zPo3HcH5Y9DZuJ
LPPXCqiLYxew5ViGutoFg23uexaJogEoB8TYWhagbcBAHHpCf1Baep8knNRB3aCB3acgz46f26Xs
8w79ur3kDruxI9lvLdaqFG6TdNuCx5eXVtNstDHudl74hNWf4HfliAoYeOhRp9D+B3hlnhBFJq7M
FZvbPAhLlUKvyT5Eksz7rqPmoQRlkmYB4uIOQVW0bOjQ9c9N1Th70JuHbQCGbh5Zvti6ETSkVk86
RHGkeWpt6h9MzKunVqm4iBNuWjipuMEBK4q3hlrgGt47nMB7qxyT+kmFddClenAqnvUeailSc/PU
NHaXe8bzdmjy2k+ghX5VsH874imFitSQtH4Kq9D55Ds2nobBliZFCe8npOvobYzF21KQUGDEG4zW
59ruzN2AU7ea0rerGwDIK5BNKRX9Fk2Tf4r7Wj4OKGOni0nMpkMxexvQOPoWmVIcO1QkIXjwkqUG
jg7hedexb6XftyKFJ80iCxjm9beiFm0ROQnfO31g71DY1NkyJ+QXHoX+yQP582Y2VdhsFuJFT4kQ
7iky9YKUF0itP0oS48PgOYEI5YBcrManKBrJwdJSCXsalIDBfTB6cb/tiU/6HFzzMUkDw+LNYifm
MAS12dW8CrcDwQ0cETdqoV/dawQl/dzDVVeTQzKYuU45iw2KHE2VQ9ulajMrARo284ny9xz1hu+W
F5vcDUlzO+i47IAUahqoFlkzVGbWMKkDfPyJ4XI7qEERZLc1oj3Baf+1Dkq6i8vEOzk1gUzJsFib
hQU1qHQzOfIJGbCsxumPlvp23tQhy6UV8x8hms5XcBYoaVYJA9F7a8SWcDzNHhZGm6PLoQwyB1Vw
BLIhRi/GhwOopyJ9BeHgCmxyEcV9BvHH5Fo1/XjXiyU6DaNw9V1YDb21gTvZlFnDpG4dEeGc94Hg
KZAJgIxK5IQQYkGxYV5K+I5XNGluGi70VpDJh4gS1B+t236KHXGQvUAi17NhOspV6sAKaj9feqsv
rHJeijr0u/3IGcQZw6TMzWTQxdG48Usj19jQB8WmHMsvZtaRn1Z4KfKRG/uTldjWDpcb8s6BoToT
o2i7TA6QtNTXR9Ci49sIsfsOimqdSCkj+hRXKKBmTETTFg/AssE1zCEJGzeLt2mTGnIeUNox9SHp
SXCSOO6PCNHVFyvh0cMYRu2eyCD+MbJqzCu3gksbIsQtijlhqmakib4m0adKBe5uSCJ2qhyd3IHP
G8H5naII6DVzs12iKtpjK/tIPR3o6k99kldg+ad8ISxzkJVUKUEmnEM2XuYiYuqkVQP7LR5K6maj
74/PwB5UBfI5cbDCCTvbD52bCEr+CyQM0JBNnVl49cbvpPZyN5DqLpCrvIDk4JQ3rHxAQ6zbUdRf
7rvA0lvmDLCf1GFirstY1T9L4jtXgCYPKZfyfoRDLmpIqPFPg94t2kAjObK6rDG4liaOKgfj4bW9
9hp4W+UqmWneCeuhCjQ80UzVbxwVii4dp4Vuhh4G7ZWk1RXi5KpAMAOjJgcCfrXP2FUDevt2gpNx
FvDEz+EjaT3rwCeFM1Sy20LHru5z1JrmfevW4yFwRG/nqHZwFOt8xO65y30QMESoeg47lngpTGfi
HV69rssG+IntbdHH8SGyErZr+sW9o1VDTWbbXPpbhQcKskSop0HEylvYdp5q6+D5Xa+yziP9mOnY
Wp76qDbPyWhZUHRJdHSlUQW6cpoJTuJuLyIIq3YutFBiCXm7QFbzmHEzdk3eiCTAP2DJA1LG8q7s
I1RmLQVZIJeGfeqKxkWOE5F95SdA4tEo0l90SzTPGIlokzNKdZ05MoKKAxXOydUl+2J5C76sslk9
4RS0fNi5bWfMbRVG+nPCwRUtfOQ/30dK5gfd2qbJfVeJR7yzgE8RL2T3Ggrpj+6se1QKeQBzau0b
RMSkbxxzcvwBGYrUQQPVgrBnB7BD6W0yLdOD8FSJPREO0OChPpPfarTHTu00qKNnheMPr1ZWEVku
3cdO221VVCESpGO1ky14ZU6EHw30c2/N+6CvfZ1ZGoUEDc5WMcws+oGIvtkBC91cObyiT8bCWUst
GqqfswmdRwizlAYxLSEP9owreWmZQTk65l2XRrxG6QM6CFcN+NGZJbh9hWys8bKQQrUjc8O2ijNh
QjTpPObqLxb2g7hGA0gPh1kCJb1TkQoA8iQ6xvcYQMLb9hVHP68ZhJg2lkzCAb10T3CBLC2u5Rfe
QM/xMRKr8xq4Ob5GWayVbGsjN6f3k++0y6dlDrX/1FYMAUhqQwwEVzAUNvAeadLK+Lqp6wEyUcT2
d2wZ5LKfRaWbQzO2PhQDMFfrR9TPNqvSCTWK6ivx6sGB9vuINAMVoAU+0Le237ryrvSW2bvzpR1D
M2PGI/LJDJPtXJU2sui8rsaFp7SOCUpWZSSGrLKA6jhRtBuBi4kXZMncxdY8WA369+CxONFUwtah
XBj/zAYp65vYQs5xKsUYh9BP6OtxOxlF8NfGdHLxSrheGesH2jYGNQPoJ4S4b6BrAs2CuKz3pmlw
S0xlo5yn3moQSJvWK79Yfj20D0LCxBkKxKKtnphEAlBoMoa7aXBxjYslRA0em3PyHwkkHVq0quxo
LuQMaEpOZVDX2zWIbvOWDS1SfDY5PHVQVBFPyIYXAnBMPHr4tUuFv8huWtT+sqTmQfOp8jyX3s7Q
Zq7vUC+xooM7ena3x96ZdIHO2PBA7MYqc+4P4bidHceZDl1YSnZddp0w34cOFaOv6Ius36gKltmG
kYKx1LCP6AgyYjeXAeRx8DfXVzGKBOG1uyBTvPV6GCTnbj/ayZgO/0PaefU4riRZ+BcRoDevJCWV
ynR1Vft+IdpdeiN68tfvlzW7OxJFiNuzM5iLAS5QoUxGRkZGnDjHzlHMDNQhnqlYKGQdkxsYsyJ/
cNogL15PVHXCfSlp7dfbTZZlj140Wi1ICcGzkcResdD3cpTpeiYaoHH2VHPfGxZULeXUUF9tD0oN
EMeatrrmax1HlKBIBwA6mPCLXbZ14qSOyiKdiK10MxMvKoPyoAR1E240BNfajuSTgvsaxlPm+S/t
wPyObHbTtV43lJ96W9sVNtQ4tZX/vr2Jq+uBv1VB6wkeuiUaJaD4HVokvl5onbonrep+tlGtH24b
WQyRvPXCBEns/xhZwE/CnIQnG7mQujJDYu0pOLX3VasfW1N1Z0JPVze+Msgb7evrLcQ1zqwu8BS6
VFhp2ZAH9BRvouJr1DAYb6sbVlY2EC1weKChlBEobfErzvp8calJnT4ptVfn1kNYlfuhMDZ8Ya0P
D6aXRj9dfka9zIXTWRmK3J2RNSCket/M7lGsgmFMNV1n33jj3a+Tb/7KlffR7Kbfug9wKN7d/n4r
OwlVsqwLASVwqEswWJRrWZsodu3pJFOiklVG78K83rBy3RmGHMMgNqNTBZ542Y+e0OSSaPo0XtUb
7+Kive8sCO7p07ixVW2w0K54pJDO4AAjTi8ovC+/WlXKpQaZPdPpSaJ7J2gQid57Mxt3Wm89wXr9
TjKlT3STtrBLa1tpgLXEKkwpYNAvDadtoagW3VSPF03nngzzcw8rFsOX2bfb32xtNxGuoysCoAi2
7YX31/MUTn3sEB31/D4Oy89VO31kLuRQF/rXvzcF37SlgxURinwLIIFhZMBvA7X2AMb6I5vaxNKd
LX+wpONtQyttfEqhTH/oEE6jKLFYk66PipVVDTTJU+dB7HVXqD/oPx1DKdwp6bRx7K53EEZ0QOAW
1yj4xCW9RWToOKOVdYyPmhC1JMrp/jRQhQgmLfINScs2ouS1a1zYW1JVgMqbJ71NO6/IH6fkHaUd
0sLbG7jEWhKJL20s3K9KHEmpI2z4xnP8Wr+nYbcPdxayrJHjJYIu/28pYP5l0oaE2YL3FZDbwqQy
O/BKzZgE9PiQJcNdaG8SkYsAeAm2YFkCrspch3g4LhwjjJEqDEvSQylnKiBTDjPDQEU33ulj8dCp
I8IArY8wHZJfVvIE9+RLnUqfk7LZ2N/ry0D8DkQcCJYM7ixlE6VE45klJZ2XwKTqkErChuTf/oSr
XnJmYnGXIq85B86ICcXsv6m5/VONoRKYT9GG94stu97Sfy9lsaWjPgNpmNhSefqWTDqjK/Ou758b
c0C/8Ntp/N6nW3IHa7sHDlgwS2mE5jfi5rOrNBm4/mhcwoSafneK8M5ymo0jtmHhbeT3zILZQQVO
kRRfrNEUQo/xuZ/tfiMjEF9guXNny9AWDl+PWXeyGozQQd/xevAjLaGQDIJL/j5MxzxOdrddYu1T
kbtr3JqKzD8W8berY5qHOegmqkkgOWf3VHxp4y/tALVAyisfyrauNTemLtbhY2dWF47YaJLRZFnQ
kpQoNEg9p3ThmUEZzTokr/nvkk7M5lDcmvOfgfGW9KanYKyhNWSlRiMe/gm8l30286bZxBivBf8z
S9ZiQjig15VStGwpG2lfxtS4y0Lnnrv2oeyG4+3Pt2YKtQZcnhq3dnXPGOmYU3po0QR06Mq2Rurn
AyzYbTJ87Rt7A526dgIczXCY4eeNRi53mX+M8qnTbaoC1Kw/tNGTlGzMDWz9/YVXdBSUuonRTLQ7
wPM+p+Hn25u15gGORvxj/AYN7OVoc4dATs+DtfVm5Zc5JF6Sj5RKpY3gt76Kf1sRn+wsTgwwkZaw
utIhpbBOV8M98RK7vRCx0csocb6QxYegXNHqycyfpXpQ5HsYGBPoOmsJEvaq0KKXCBmBb7Yxabl/
2/DW2hZfKJJHyPMm1oZw+adYtV+Sut3S8VwBffMohwKQcRhZpoW9WB0lJkqlQ8XzdXKV/XhMv0e+
XrnW5MGMDJzVAar3+/a6loQRb4nGuc3FwhQFbI9CSRMiI/1e3pFiM/J8KF9Kj7qEF3wI38M4/bv9
A6zpGeKIu9Pd7R+w5GP71w8AR2vZGtpxVyIGuTm3p6jC9/t9/i771eqM+yPN9TYWXdwJcm3jx6mn
j7pz/K20YDWIwJ2oqvSv4EhebDgVRCXOTxm2h9KX45fa0XZlXbmStnW9rQZ+Rmb+19Rin1W5b82C
F6EX/hh9qm3T0wmSr/BJh+CNPmb4i47hhs+unvozk4tkxDGzU8X7sPWo+3ly+1zL3wtutv/k+/3b
ir6I+bPZB1IwY8V8Qufzc2B7eXVIuh0g1vxJKKw5NqAFT9EOErwU0OaYr7d/wcZHXI5KhP3AiHvK
DwB0+7OrU3SY6gSSVhNVU9rVxv62ubcXxSIGQa2N1pdQBEAOQGz7WZiLBzCdVcN1Ss3RgJAWrsBu
KIhI1e+8r2OvmU+IgE4z3ckgMiNAzFW1MWa78mVV6ic8iQGh805dfNnQnCx6vVBGJKeXGQhxQXVI
/Xl7nSsRDxvIEyGwrmlXNS6l7JShlvGcZCbpKz7RV9xwnbVVMIlBcYQ60PWMC8C3uTqFNbeqqlqM
xn/G0uwVVlbvbi9l3ZDJxcdqkEtZbNekSxLl27H1LNHgZHLvuS2cBtKyTtk4cmubxjgt5I5EM/OK
YKiuEHuO0r71CnBaoyK5UvD79lpWvF09t6Beep9cMOFfCAtOnHwMAwZkwKC+V7h23UiTD7eNrW7c
2XIWJbRIncJa17hui9ry5YnmACVvDvvG91kyYog7QLx0VR4AKPg5y/xkkGJ42HNu137/pisvWJlO
vjNByZT62+x9bxSSyyN8bk9s8tkRTuepMfUee+DUoW4GHF+OHhOG7lj17ihPbjJ/DyDBrbLalTcp
5lad5Gy1i1vnpACl0wysd+a3Wftopx9vf7WFnIKYQGI7YfJlI8WzfhkeYlrmKkhlItRO5VX/dQaF
1t3DcgqCU/3W7YHJFqNPR6j+kTY+6D1Rwyi8rVmZFe8BuUXO/CZOdCWiURYlFNNKQVY75JMX6dqn
QYHrVal/3F7vyn4yFyr0zZjHVkGnXH7NvGTmwQSJR5NIvc9PUPLN/cYEnIgQC4cBhSbDewEbALFK
LPXcYSp5ksoZE077peg/m/VnqQ3dufhVhz04hcpNg3zjUKysCpPW2xgVt8xyVYM9pbGUYJIn7BPw
74MJj8rtjVv5QDr0LArCGzQyrggO7LRN41wPKc6ViXsCpyJHnT8CjP9PzMDdZ/Jxrpl14APL5L6R
KLrLXf7YM+F3iE/gNkByx/5tU6ubhlYgdwpztVcsAwXsQwaMeY2XOT8r9eNYbVz+qzt29vcX0Teb
0sw0hR9kw0ReVafwqwWljChB9vX2SlbiPCpDohWjoefKWb70uKYerGIoR+r6thocIYs6VlnGgImZ
/pOdnNe/NwYBOc0YMU9HJenSGOK04WwWGIvQ3CgeC4CclgU0R9k4qWvbd2ZnWUkK4ZA0CsBZXph1
6V03QLIVjB9SQ0k3XhVXfmDBk8D/NEarWNRyzDMwlG5qB7pYrSzfZxPSDr0FmcbtXbu+RrBAN4Kc
ntIAZCSLQM6lK+WnmV6qDfLvNLWfGUt4kXvQWwVMZbntZs1ecx7KaX5h/uDDbevij1+EJEIDdWmV
c6vBc7HsqXazZbQyEG+BWskPmgSnRtf6cqLcjwrUmfI0boWLqyD4ZhHaGhkhMCEQeOkluaHBzWZ2
DLJmcECr4wPoRqbtkumf8WS8dyoKC2Os85IMQandXuyV41hwJ8LLhiouSmR0Sy5NJ1ovd6aGuFos
Ve4ImkbSPlrRVu/iektp5sqWRTuGGUvoIi6tzCaTJ0OTYCWvHsxuBm5l/By0aBelVeUmajJtBOBr
N8WgDvkKYtuUlZbfsDQDXc5PAUxAfY0+R10DN1H+ktCTzRJG6LXaqtCev2qKy2VZGQ1G5sFOXaUY
n4rW+Nr09Zfb32htMcxuc5eYMpf9cjFFQFfZHi1ozRT10CbJT43Jk783Qa+AfqdM2wKB6csPlNtG
BVIb0pWqyWlwVs6HopIy/7aRq8jLftko3IqKAKnU8lQ3YIy0OuKJLuWzsuvy7h6k16fMyV6zTvnb
h5y4qNDKRmsTQrir4r1tRnnYVjEOkDcPJwkNuTSJQIkVf21HfBjEgzm2yEgs36zgeHKVWSeISTL9
Q1TIu9n6ptvM/t3eumsX0GCxEPGBQiO7t4gQQ27ZbWhoMIMxciiPzi5St3SIV0yIDAzeIujIBJfF
pQuUXZNNalEyI1XJnyDTzyC63nr2XBdrIOQQb3uZ9FVUbBaBoJUm0I5alMEBTY28ep/fJ3vBE6uc
vHEXehXc+1uM7Nd1MNui/wVtHUgBas3LWlSUTbFh1qBDzZkxHSP0GW9JXJ26TWvXd3Zee9ap8R1J
9ntgx4n6TPFq3+iowTEGEhrw5ljW8WRWodtKzUZ+IIpTF3cNv42mm8AyUJ5kWy43/RQnas0gEUyc
Tflet8Pj2LX1IUJXaF+q2osqMgcN1qrb3nR133Cnis1nzF4QRi3vm7CkXQxKyoYnUdsLhYphLx22
FRmuPAozlPV16CCIlVc5YzBEeUFbEs48rSenT5NHRdt6P1zdX2/S2QZhWNDnXDX7exR7ZtWBv3R0
AkT04JBmNkfmoNzesSv6Q5RDDJtmLq8U4bvLD0Wob3o9hLpbPugH45d5Pz8WvvFThkeMamPrMocG
dNXPIZ+vveCXua9eQMBufLdlhUzol1BqsQF7CYDPFalNaRWOMaRQSFOj97Q0d0/jz4gJGtnTDNiA
tVJ7VKbyeHvtiy1+M0otTAPmQI5Afe7SR02pgW+xglE61l6m6I+D1hLqShtLWzEiWCWhTUOjS73K
+LpYn+yoZX/1aAT0fzfPSJs5H2+vZBkKxFJ4KHELgbQhFVmG0UiLjVwXEiXNbt6X74w9tdRw17uN
zwQehMXGPRcFlZHssMX9tTgLS8vLBl4ZTKHeCl0IphXJaj9XJ33DRZdNjv82YUAiaYAHdJZxDpD9
rEwtJpJjeMe0XgIjqOkipfm+eBkP/wf+7cV9LgxaOjxVGu92sqzlfW5No033ehS7mb6z0PJ8bsuj
5JmP470QjNU+Fd8zMPWhW/5ls5cbilqMQXuSf8CPe9U2LDoYEvqa63BXHcfYH0ZP6CYbhwA5rmPq
z/ZuuNs6fUsXXRpdNBqa1k4JqxiNpCcnNtxAeqL/+5fnQBjhiiTR46LnFSR+xFk9xEq7ijk9J/XC
Zi+uoyp8aaPft4/BIvy/7R4RhEuHWipnWru0UXTJKKVU9gHkEzNQ9TOc01EGm+hq5ulLlzNMHjdu
GGTp4bbhpcP8a3H/NiwOydniTieDQZ8Bw4yeMhiJ1ILxpPIAABW+u23p6qQvTS32MTQMcGzSzIQI
PLHxXaK4NaLOYBEOpt/udOp2d0w6POXqLpT+L4VQlaWcXexXeyy24nypTQWcPGGpgpsd0guv9PIn
a1cei5103BIyXgaX5WIX2bvUNqPSdRjrpk9ycBelGw6zyFJYDPHSEZcf+F/+u3CYtAvN/IQOpSfP
ynMGW1aSZsAsijh2m8xBNLAed30zBBtn4dpdQAySGSHrSvJwlbhBcsPQLTMWXsdlEIzHgeG8Tu4+
aHW1IUt8fbTNt7yazpP21pq5/FphxowF9ArQKZNFaNZ97STUkDdAnsvqsdhG21R4lyjkRVSRFxdp
kMZFVfY5kja+fdA+qvf6Ln75Kf8T3HeHEuc4xW5iuvFv9VF9kPxmK2gKL7h0ScxD1Q/VpeBYW5rX
Jy07FS2TlcxL0xFu3sUP1EDvROBk4bvhef5xet4G3F1HG1PI8HFboINHGr44CeDTHT2t2duGgaba
+TAoshuliqvJlR+nyT6Ynsfh5fbxX/EckduCazWFKuBS70TWhiRs4ZzwRgZD3GHo904YP6JUjHB9
r//dE5DPytOP8jVy1iqZ4ZK3Mc4TeJHiJPUCxrQaB/nNuyz/cXtBy0bOv4xA3G/yfgbWvcSaRmNf
gc4NZK//Wh/RfvCt1/lQQvYNEYQXfdqwdu0qb6/Z/7G2lCphhsZmPLzghvC0XyZDFa/Fsy651Rfz
w/TVeWI6x4XUJ32OPsF2sWH7KnJCNE6Tj29niXrwkpA1hCaq0lIYvvt9tyt6T9+VxOzoXf6RFtm2
KM0Szf5GpX5ub3kptWY05x0M361fPcITkTxp7uRlyGmUXv0z9aTv0TvZL3b9u3S/RQR2FXcWa13c
UtS6GRxyWCvyyL0cMzn7baQIc3tHrw7DwsjiADJG2epVAB921Dk8YaEnocIem2hAMCx/29TWehYX
Eequ+ZjprKcLX+ziNcu+pOqWb4rL5iKMLZazSMPaPplMW/hHckxf891zcPwlsCzNsT1sB6+rm3Vh
TAS3s2s8tbrEaoWxOfveTPfOtHGuN77NUvmDcb15UHT6T0mnDe6sQLaXNPO3rrcgf2D8a8MVNr7P
8goY26iDo4hYbM45BMQGitjjjkbn4bYbXIl+Ctb8szNlijN+tm1SzWNdMti2fm98nWyfsrnzgIib
13ztd/W7zj/55XG8s5D6kg4jBys5ZI8hApnDg3q39fR6ew3c8JjlvEo6Mp1WJ2+/Rv1HzHn/Cv5p
CKHQVyOPeXocf+i/2hjlgi3La1+XfOJNJN4gXVke7yzqelATHQRZJ4TG80NnNvtcCnaSvkW/uYTS
v4UxKsTUU0Qz8AqJWCUxJOA6p7z28x8jbFzvHJdSq7gqYLzxQ+1x/Kzvt9eorPnUueFFeEH6uWzr
id1t/eAQec2hPxaRK/iSOz/4pT7WT8a3LWzb2sae21zEmRpyllNboldr56GLivqeoVi3gycwziT/
ti+vRYBzU4twUxjhDE+VuB5ymbnq9woMErctbO7gIshohRTak1V2vGaDQ75THqrWRZKU0+IrXvkb
dQHkDdVof9vsVV4GOzJ4Bp05A+jcqfkvzmh46kZNZmH9vj0W+/Zu2Ot79W6L1frq7YDjMzAIPFbU
CeA0uDSTygMfK+8AQQSPQvW+jnLXsF54ZdzP2XsUB3a3l7XijqRhTESS4ToqPKKX9hy6PiEMSqN3
SqTycOJ5eegqK3+x5krb+HBLiKc4cxe2FqlD2pm9rjoZbvg9fv1aP8YgECU38xFV2pVUtk2/8+Pp
AS2s1He2ZexWXJPmhgKGjKHMa4ZmOHemqbNJ6Odf7WP70fnSlV7g13fSk+1C5gHJztS6WynLsjf7
tmhR+HEMpLZ4fi28VUrH05CVfFD5Pr6TfsKk4JFVe8375KW7u/0t39oBi8jtnNlaVs3MU5TWkq0W
vKJr1c2O8i7dwUj0DfpLMFP5k/kRgpY9kyCH7E/9J/+W7wXYc3xvwxG6cXWubTbwM0eEWBHQFyFH
C4LMKmM2u4/NX6mdfY62enDXQY3SMlgbOnzi3bKsysMhmdGGq0YvT1N/sqAqDQIYWapHqd4iKt4w
tYQL6NB3nSo4IbzTaXiRivhj2Dm+WcmHIVb+FnyNw3Aebf4DIEYHcLg4kU09AhPMAXvJ91rpSq71
EH2QPF0AWP9pv29L8K4cy0uDi2NZd3Q3TgU0GELecUD8SQhCQSTpNge4RMa7mIaT9M+gUuKiZF/6
ELF+2Qp7wh0uPZcyLLNXjoPqFctfRNcmpQSd93nvKTJDG5Cz2hXcQaQB3fw5RMnr9kFZuUIuzYkP
fpFw5ZmiJbTx6Vr5OuUmjkeju8ERVjx/eoRED2QNzGF/HWx58SqinG4K1ccr6nujOqlTynNCNXu3
jP9ow4+w+7KxtuuTpwJwQppDNEBhvF74z2CVslah+uTpL/k7hK788qC/193T4+n4L5HBv24T4LEC
UsXFRXlU4EAud3PqrXicYmCtyNG8zns0Yg/t8zF+sY/6B+flR/tDFaOJz/br7ZWuLtQUVXXEkqB5
XETW9DTGToy4CvyCn8oyhM/3Lzvw4iiKuR6dEhQ8f1caLkGXt/BcVAA/oattx3kfwMZJX9KjObFx
OV61I5a2FolTFmgQE4x8tpGbUd2dDrZf77QDI80IlG2f+rUjcLG2xe6VYTnlqk6YMZ9gbWEMIGfI
A2nzp3GneMWu9qqnrTrJ6gezdbQ6GJNCy21xJ0SGMZ3qAeKUMKYtD+XlwWyiLfdfiSQ0Wd40OlA+
uUJIGl1QM22APpjE/CbEdP9Ah+hpiWf+Vl77O+1gfzWfu6MG793g2Rtx5Tp5o7J1ZnsRVpw+Lhik
hiVE6dv4MQZXuM8TS4WmXOledGPkZRHLDirSMTQ6tw/DdR53aXqxt1U1N0EnA66BedprO8jtAHPk
6lYOt2Vm4aWnPgYMVmDmBLMe1CXftQ7NJum0AXO9/oh0dRAlYxYHCcQrCI9VSDoArzDzeqU7nOri
wwDnrdvP8V7JdZid5y0G/+t1mQJZQNX+rae6rKKpUlT29iClnpPAL6R8MpC/quDCvf2RrvMImu66
wNjwuhUTVpeBsmlTwwhljZdKDc+S/XuGLKZh4n5bHP36qMGMgDyICcjGcoAEXloiq4e4cBaFGNWA
Ikg3Q3geVf/2csQfuby0L4wsR95FcEwjUbbQD8F9wfRoelT32b11vG1mJVRhB0ySTAxW6F4ufNsy
io6nBXayx/yd0xyNRzQHXMeb79VpX7E83unFk7UF+1hJjLCLuBbwBeSuYC643ETFHFpbnXjywX3t
0u2z79J39CBIqXVfetFd+xHFZhfeXx+e3cG920RRiIvzaoPPfsDitMXgEEdNAz85eMFLfaz9bhfe
jdDG+aJZHR4n39yHRwk58uERNNCmmuMSf8QFeLkDCzfq0IELqvFtB2QvvqsjNwC8IT1BX8KV7vjT
w1/OigmL0N3S9AFuoPD/xUE9y8ymohzkNLZLLwyDI9xmH4cifAcB48fbPnV93rnVgTgBDSF9uOrF
p1afdmqCGSQWfXj5YLwMvBICwP+fmcUHjCDfldPRKj0NsYp+AqMxf8KlNmL/ymEXyD1VFoA0Iswi
/5In2E2VKC29uftSmPdt4GwYuALSCDwS0RHkK1O1AEIWJyGWVDPIlIlkwR4gVIQ+TVY+hH2+m+b0
Lk70r2nX/6yK7CXV4o2rYG1x56YXW5hFSZXMzoCeSv/aNbJbS1vqsNdRmcWR3OmAohCnegsDZy5n
6XDB5bBgesXpaZQfS4M672gAJdiqXK04HTAa0c6kWSNf8VxIZTU60xwO3lT+keRfuQSH41bXdG27
qCUjBUhCDqXL4vwUEK0SQKlrduX0zQghpjdTfePwiC1fhCWId5CFAsjLcpbXGG1B2I6khkJK3vX3
TpBXsHv33M2NgmxjDYOrlFs/usFpNvrOq4tDKIDGOiW4K3GmtJ0SLlYSHGneCwLfNv37/AYakTML
C29Lo+kUxDIHNk7gTy/bXdM8xYG60Vtec4RzK4uwWqU59aIKK+0JevOyfM1DhgKKcd7Yr7X4fb4c
ezETC9ufXrc5hhCooS8ZQLnuw/X5GiC5QTtUumfcOd5vPXNX3jIi50B0ySK2Mui/yHPC2ExVWUto
CEIuoe7yXRS5ktftnUOxk790D38NNSI8ndsTfnN2gvtEsqOwoj6TxC0ctNL8XitOX6LANrYC4Vqs
EGhs3roMOwA7urQUz0mUmgm6DYPnPOev3UF6ZyKz6Y4PrSvaaqoLHjyw3PLL7YtkpV/BEmnzwhFC
YehKq7es+/zUh9RpaytzYohcslT/DuOVgXpKIcFBsYvtoot8xcis7EEPeHSop8OcGD9S53eGFIf5
FRKwP7mZOvM7JBtVdQOusZKl8dtAvnCrAguh5He5NXqgtMywA7RETfyz5EZfp0/xTvIgPo/d6rX6
Lj+Em5Pl4t65jETCJkUjyrogdPXFzZeVpwaiJ6SFQUU49rGfQjfX/3T2E1zxtz/AdczDEpiaN8E2
cD2L1dWjmndMYCKKa3WP2fS5A/4lRcPBjh4/DN3Wa25lM+FGFCMMOlND13MmfZl1qgPJBH62l73u
XbE/ebBUetITQKz76B6Qz4Zrr8Wkc4uLyGecNFMZUhVylrr3TtbJn+TfVbVFzbFlZXF+SiM2e2Wg
8KY2jrobg5g+W5rrxzkOt5Q6102hDco1RW1xiZ239DIL9J7ykKK+ytJx6g8BnnjbK1ZtUIIG6kx+
dPVO1YoylscOG40xelY4uHrPyxtS2NtmruF5bwP+5MQUoXiSLF9Ag1IOQWFF4iFQgEFXkXub99Qt
D/mBMpuP2IlfA0H8mj5v5ePXAQ+QJhM71NqZj7wa2oE2mFe+w5h3P1rJ4dTa2YGo2Dy3rREfskyR
NtK963N2aU+9jCKpWrVK5eAgSgBc2zy5c/Sll587R/JHLfFDff5bOJLY2rMFLg42ArlTrk0KRals
OipgZjTIGSOr8Tc+4XWows7bmXYQFrsKj4OBXh26QDREkEx41b3Mj/w58Ix3yT9dB55MPKiiP/Zu
/IWO7W3b115KIViBPkGA6PSr+mypODME/yGXlvkBKWDEwAr4v9ONFV4nZ5dWFl/ODKF20jQxQ9Zq
rtRE94iD3P0HC7EZ/xDT1UzdLL4V95sU6A17WDXx+yhS3KSMXDnqf942s+bz+Pr/mlmmE7MR2j1k
8R5iBHunu2f++VBDNFlI6v62pdUvc2ZJ/PvzxAXmB6Ch7FmdvIYk7RoSfrny6baRtQ/Dixqn4/sb
jNVeGkGKF/W8GJLjvPhljw/W8O3/9/cXHx5NwHFUqxOXsKq9S1M4ZJxk48Nf4/nEHAd1YzG2zbTD
EoljBsHsgDmFrmw/7419tg989Xd6FAgNy583WLBWvsqFscWCNKbQdYrjOeJYT52GdMKXxPjw13t2
YWLhySHqlV3Vsh7d+ezM9GalcnfbwtYiFk4sRxVhaMBCVB8Va3o1lT8wpm241pYR8e/P/JcR91hq
E3HmIbfPmdagCNfVsnt7KdqKB7NbDC3By8T4wrLTM0/ZlMkVHmzZ5N3yZLp5Jx0g2383yacPNvKn
md6jCRMeUG7xFSt6V4aal+pP0QR8ibF42tRe7eie1vL66brjFJvvlT4FC+P4QZXR4SwedCGXXgAq
nA8UVl+d9BjYzj5GGkxJLK/p4X+HieP2ylYeaMKvuRYo1jJrs5wJYboPRuqMrzR4sifviGi+oND9
ooBcBSWggX4f4//Ivf9tc5HpWYlxilNFxIOgghiy8S1NOqRWtnVmxd+5TM5ZG2h0VSTNzOIu4k5a
tPEcorD2htMhg9B+5sOxfTj5zWOZ7+en5F5ULCF+tT7S7N1iPV65b7FOi0ukZQ7glkvXjE7grCSV
VRpSqt9LuhLeV4pk7Yf5y5B9a8tJ+3H7W66eBQHA56FA/WNZI0NVQzupJcuttcdU+aqarydjg/5P
/OarHT0zsfhykRSFYzdhIqLv6+epOhHT07sgCKhOB6PXVCg2Somd76RMtw+317fyJuF7igFuMmoI
TpalJWmsTsitYt22PPul+QFT8GFGZfhPanh57ArNQ4b5YogAEv+26evzD5LE5llJHdLksbcIM2Ok
OKkTpJz/Okt3wEGiY1TO6UZVZiXLvjQj8oKzaMaTpBi0mNfkdNBfpGfKMrvmqeCZ8uDwjLUOyFN6
ab1Ln4e7LbjMtfNcmhbefGZaahU1Q7IWfYHoiWaUO2Z3ev/n9i5u2Vh4j04/S7YjbJTZl7iFZK8x
vRO8z/+BFXrytOQRgrliVO80s8oNGSuz/XOCyciYvzvUKG4buT4IbNeZkcWXcvTMHg05y73e6Xey
ZMOTNHjJoHutGr1rkH3NohDp3n6rniZu/ssDeFkFWFyqmqSANzCwGwRtew95g+qh/Duaj5lU90IT
rAw87RQA043k/mWYiuYR1mPzKTl11qcJGry/fryIYINeqiBHU68otWE612yptxCd6vrel1S7epxa
dHsyJ9Q2srzraA6zL4Vr5ul5TF/BkobUaUqrE0NN2QMspPex9qRaqFAjDJfqftcpx9ufeKWIiEE0
BwRfBHMwy9pOAxGzlXSEm8GDoVa8l57TJ6SQfaTFAD7rW6+klSCDPRAfyFIwAb8s7dmnyUbzI6LC
0+Xy6FpJ1Lwg0bzFgr5SyWNd8PCTy4oJsWWHK1dym/JKLdYlsEeKmz2Dz9MNELOu7iLxykz0DA1S
cdwq8ayu8Mzy4tT0zRiO6oyWGEHuw1AqRBvYW/yN7yb+yvKMnK9vEcoGhOkRVWIMrdkNOzRsdgwC
9I2XHtqddGg+1OjfvjDkKifeFsz5+soXOwvuiUlQ+lTLGl1lWKisS+xsMSsfYpiUHSoyEOl7TlXc
2Wio3F6puhYNzu0tokFqVEGVnt48FAlLX3Et2S1TXwngpn4/tg+CKEDMuM9o5lX70Dd+I0MXpYdy
G1a++mmBKoGdkxk8X2bItqRFkKSz6WH0VJY/lHHj9K96Ld0/GxQrFf2rUfDGzMtatt6+qkN4/aju
mgMAcjjZ4QmxdiaOayO4qLsJUOKNi3nl4qJsQctHcPnz9lt4lO00lAcHbMvRMS3eWXPr03vc8Nu1
HTw3srgd0QxEEiZVM6iJFc9BIS0tNqk1RLtleTR0MkRg0OBA6J1d3vLq7EiGzWvGQ1aUi6G8a40A
CiFrfsjT4qE4cWm1aA+1+vyKFslWgFvdRuKpYI4TbJeLfLxBdixLa2eCv0N7b5bNixWbf1p7a1x6
y4w4NWepjJNosZPP+eilSKMPNkeiLXbpGO1un77V+4Fm9P8uZ7GZNfMLulnF8xuRbeSFDASE9+HB
eFEAkKMeCh5ia3B4ZWkQOojxfeSDBNnV5dLssTWQYy4zbxpyt9Q631BCPwi2eg1rSzu3s5wnTANb
Cx30dr1xD0JI+io/UbE7hfeIQB+0H0TQodpUiVl5ijoXRhfuYUrGifJuBe/Li7Iv3iN/oCTPkjcf
5H36jfZN++D4+cbJXpkmvDS6cBbUdrQiHzEqZjkG0uxv2kP+NIF3uWMcxqU+cjcafvVJvivuw/3f
4/WEdURWQMuKN+oisGRlyOSYw/fM/8mU92EWIrH4rKMCpBTNTn+97bDqSoS5sLaIMF01nhKnLjK6
opY7/DjNnu4JcGLky++jZ+ULtXyQ1hQjOC579VHQakDdljxtpQFrsfzihyzcuEVjUSd5zshARn/2
0938M0i4rdp7BDuZkG2f6j9teP8fhPFzs2/z3meBQUa+prcSdltGFa/Xe9cYvgXyVgd/dZcJsOKQ
0qdbRrkyK+2yDFicGUEE3ZqvuSJ9vf0lV8MAmBQKaLRkrubUUp4AfdRjwmYmyAW0dsij4D4Pxpfb
dtaWAqsfsB5NRzpwWe6ubClTSIIh6hiio5zL/zQCgnPbxqoznBsRP+Lsq5SFMcKGaCMuvdPvNT+9
DxLfyd3qJ1OPruaBVW/d4gngDUK6t02vLo9L0BT9Fwb8F25oIXHeGAXcHYF6z2MOdMKWXNOqBXHb
yW9Ar+X5LuK00k4Ren+anCBpeLQ2J3hXoyaCDMDPeRfxn8Ut1KJhN6lpBlJ1P5HtNofwxWLumhkf
8Uzh4Wt92zq/a+53bnLxxfrulBpdmGJSK/ba9DqlDL8G1oZjbFkR//7ML+IYDY3cBBEbCCWcU9wl
btmMdxoMFv5tP1i1hECaLchx6FMs/GAsOpuaJF+pHGXlzkCO9NGQDMWHM17b3zb19sUXGRg1QVQH
ZYj7UABcRPweEfQxtP+b56SvnxIGFVVfwO3Dg/qrNHYMtmoyXCf/Fy2ldWc5s764AWbeJq0dy/Pb
0y8s/Nrc9RqAUqbQdup+DJ+bxt8e6L0i44KN5GLRiw02EGY+nVBjZeQUcpcH+x/nYfhUzrvkd2lR
v3DTnbQT46eTsRvNPTp0cUUv2VY8dGE3vGprC5YT3DBESr2dcehr6ArCu3RXQ9n2LM7LuDNgHXSz
p3Gj3r0aBf6968vekZG0aBt3HNEuG5H/LT1b6bb8atUGpJNcB5Tzr8AGWU3dUpKIos4H6+v4QQxL
B3f6s+3G7807kLLHrfLI6qE5M7h4y1PYzto4QtIZoVs3LkY3aNS9bm+s65qDRbgOXUMaFIL5aMml
aepTFiIwm3rm99YfAT4zK5X4Okr0n8qn8NBWAnnwjnEDMVoUvNbSZmV0bWd5M9ExN5nnoKR4GYfm
LtT6WW0gXSkddyY3bbrd7aCwakHAjWE7RJl8GRPkSB0quVbhHiqcDyjrvu8z4/9pYnHwu3QaJDNW
YMeIdXcY31lbsImV4rwDNsTkfQ4eSr4qz5WnSu4qAwYEkdPVH9M7UVdq7wCpu+l7bWf/pPzg3943
VfzqZTA9tyk29uyKoIXUZLWCzZG7b3I8K3ajj+FdhHd8T/z2oT3mu/5OomQ3QQhSHQZUuV1Usj/D
U17krhKCPdyat131WKFHgZgDqJyrMp4W/xdpX7YcOY5k+ytt9c6+3Jex6X7gFotCu1KpzBeaSilx
BUGAO7/+Hqi6qyIYtGBljtlYT1dnpVwAHQ6H+/FzmrxqzBz+Etr70meb9gGcmTefg/1e42qjW+9o
WG1U4sY+LoCVotCSMwmyNRDcAr6O5tPpnkyYbgRhMQ4M6ZxNWox7g5kfl/d96eij4ou5NAWNyDOI
bzYNY4NBHMQzq9yW1RS2dn4YubP2NhMna/55j+3MQgy45FhcNGOO8Y54C9b0OL9zQI0g8poOH/gX
Ns5UMc2n4mIG1HF2SenQM6JRjQhat4VLhhtn2F3eNvEDzpYjxks1zGLDjtjWI2+NJxonI0ZwPpej
bZutsdHDPFybVll0wM8VKJ/ye/OFMDAm1V3BxUnsAyMs/eGqCodtff0A4kRAYGkob51vRbCFOs3K
Hi4WDo5sO6IAdbRGCVyxAE/BtiApkBTPQNr+pQomj+NCp5Xf/75W7l1yRgvZxScfK2aJZuFZszGx
YXIdnw1QnErHw1blbt79uPztlk7VsZVZmYAmYDgfZVihBIkZk70EcP3LJpb2Dk8tYC3BHIxZgPnJ
TWW9bmQTrHDcR5cj3SqIXAzzkPmTqEOsq+GJVHPmjwY4vgXnAij+zvobqsIaDr1t2CtlTAhCn6cJ
u1zBu/WVSGsIwrPPhPY7Bl4QLkDtC36xmfNXjPZ5KcGYSsCUbr1LOhp009oU3fkewoyoEIvGO5rg
8xdrOqKOSzH26CnjVVR2+3E0PCNDDOb0oMXvsQ4irBjjmImFxtHD1G7rqFoJW2eugl8BXUfQ4KFS
J2R2To/AYEpaCVw0HLI03XrU/ClJV1xlYTNRZhfM3GB0AEWH+LJHp4zVcVkTGTls5Wh7amZuAY2C
wVjjqBHx9cRB8DA+NjNLGmxutBJT8fxPozIBh78yxm1ojZER7RmtU9tLiEHWKKfPoiSM4kmOZAuF
DeWszt9z1UxtkuSfrKhkL2hOku36m2RpC8E5gpvyU/99js7IIS7fVjaIrUky+Lkj7TJmedrY+pcP
9ZIZlPcg54MCg3JG0g2WXAuXJOJGyrjfSJZb4HKJjSr4eTMoIqJbidaofSaBYPSKnYNuLvMgphz2
DoYgq3QLmpeVbPy8VoOPg0FI9A9AOw75qJnjcYLHK8RXM0/dOLfqB3+y/qAj3FPNi24NT90W7+3V
WpV0aRNRZcf/idsZE3qn7g66LVsriy7zALT+AqzsI03TDeHlSnN94eAKQSmU1ZC8odE8O7jobZVO
VMHdmYFZXy6RMGqn+mdrTmIHUWtAYiYAsXO/c6I+opEFh0gwtKHI1G1Q6b3sDEvHFnAj4FQghIv1
zD4S7YEdnQiiQzcZW2VE0muau64l6POszeWtmZpFiIzZdtokcu7lGkVkoPddhx6cPN6Var+ycYum
APuR0TfCG2PejS+kPFKcCLfjNMVvmlm+4MCCQypuHpFprWRqiw53ZGt22wPsQNU8xvQ3M9tAkbKb
odCeeKmtmFlcEr6PIaZ70ZSbOZwtN0rEKHYPutq928TqfTJWD+bIXycmrQ0+LHg30KtiiBmVXKCn
ZsZUJ+1rINVQIMir7ThBrkf+SW0SHaRRGgh3xJgm+OTAVnV6TpMoK4xCixHs7BeavDfj65itANDO
n5mwgWkHBWM+umDgn6V7U4rZNYQmOHfrQpM77J5qIL42loynlfk2BQrky0IZisUr7rcU+lDFBRMH
eLGA/JmjM5xBGRMkHQVqWEo4HaZd9WgoXhKm4MSrXCWIrlDYAUXyWkq98N1g14KGD4huz2fPAagj
GMURvWfd9I22dsey/Hk/PDExO8V1nnOLqNDE0Bz+BLnnbZmp3w1e3bQA0V+OTeeQBRP539FyxPV/
lLoYVqWD3w8AJn2Tgbr3VlFA3tkH7MEJy5B3oeXpt8mN/WIjPQw6dIPMr5K/ple0sqfzqcRq6odB
cgDnc+TE4/3ots728joXIsjxMueMNMBktDJlaLSDciyb3JGxDCpZpHbwNimZYq1451kqf7qr9ixg
xeY4DrWTEc/Uh1vdqgPTUndMr3cQcdip0xrH3nkRFfZwBAUZAniiziQG4j7Xuoija2rdmnvdI0EW
Jj7Ysg+CuigFqdda2XZpP3GsdQCW8Hg4SwHkmkpxzw0wkTuVa5t3ow1pwngNoLAQkNGJRRkO1DAW
aABmztniBVZLDAgsqaoZdJSd50lS7luG0QtaGD89u4VNRN8X3QCESyhhzO5pk0pmF09Yk0Wpq44V
tNM0TBu9/bwngsYEWhtosgnsx+mBMzPWRANDwJTjxJPHpxiTRgnGmi5bWTpRx1bEzh4d617XcivK
EEJM0r32KZpBjQ4908tGFp0Ak2CCagn91fl9mbHaqroRb+PM3kVO4nfjdbr20F86SXg9/mlDLPRo
IXpUxEZbYSGV+tzJWdB0g8+Gr1Zuhkq28lJcdLcjW7NPM6B22DQCPCm1GzUjgdpSVy5GDzfQys6t
WZp9noRa8GEdFWYN8wZ1XLsFpgloW7l8eLr8jRYd4WhNM6euHIlb0KopQKFaeU3yVPPHywbWPtDs
shq6pu55KTyN3nWscwk4E8f8DWnBFU/XyK3XPG4WEKI4NxrAJdHpJF2IHoARdA6I/kwK3t/Ly1ra
N80A3RCqs5gZmIceFnWqPI7whUyQCOLZQdLRv2xiyQlQMPij141Jj9mniUuKIkxtIIMZ9UNjda6W
PhaFBtbZtWRp6RsdW5p9Iwg5kIz1sDSo6Nw2uTsk1C/BO1EMuxRjAv+3dc0+UslsWmgYOsdN/nWo
74sKAwDqvUV+oeoC/pE/92+eNaiTafNKwqosPdD01JPoHS75/9ti5okDp0XcT5WAOUrdJk6HgBPt
AF5u6IqveNySbx8vZ5YzaAaH1FMLS4UgIjPvIqlxVXnlTb1sRBT9RAJ7xhrQO9oYK2AM8Mxy8lis
u0mxpWtNwjUjs+g2ypGNOUasJLJlryygh6fc5Wsvj8UDCgTof1cyOz1tlw5GOWAlo3IfO1dmr/zS
97BRoMTL5ly0w2xKtIX1Dm6sJp5tX3UmQEps5XssrsISjSF0G4E8mz2fpClSjSgXMUCCEj370cXj
yjLWLMzcyjSkFBMs2CdL+xib6zRZWcE5Yg9pE6aL/lyCdnpDS0mXE4MCJ9t78U13YM/mPvtmPyvb
6JuDLn4qOELNzpWfdIhyrL0cFmPokXGx+qP0wDELpUxEZHNQM++i+6alW9UGyDxfmzhddOojS+LP
jy3FqLVJkID3gPgEGL+rPhglsdem6spTZfmDGVDxQqsd5HOz8OlUiTVNAlitlQCrq5qnR9XucoT+
zMxmlWR8sz9tzPGkUA5FaS1TxDeTvWiTbuk+2mkAdmpee/s3uCWFD1yyN3Nz9OvxYjBaAYqKNqIH
G/nag3ipi3ld9vsa7v98OvjTJ/9a38zpZdLRzBpqxNJD+wzmfMxrjSF90oK/I5C4eLsebebsAMQV
t/u4wAcrez1ssvLdmGzbbaMiVJryLeb198tfb9ETxUMP5KpoKs/LOqyDMoDNYc8gqFIV1J9Eagf1
28tmhJ+dfTMbrxTYQAFpDmQDt0mlqOJ6VXUjdyNNekmt7JtTxm9RUR9iUkaho4ArSGFfLxte9k5w
RWNgDCXtM+zMgFgOLDxa5tGoelEt+xYtDoWpuUMaH4qWh33Xu3jFXRNIfhj6s6TWYeuscQIvfVbc
kkgBQcx7zu9eto5BUnTSvWwENkElsh0oKeCxnfV16uVDXZAVpoulg48BMVw2kMIBaejs4Kd53fWl
qCxJ0XCQm+iKoJV/eWuXXAdFe9EFA+HY2UCMlUSNZVY4h6p+rzUfPLuu8t8vm1gszBmCzBXlQFAT
za80amS9YSSwUQfFkz55tAkLxc3vpUDI2hFdjIV0RcAe/4ZU6ZLPQtYO73j4DTqpsyCtSmnf0g5b
mBywwDdwTXlkW4YTMqkMQykCMPShh+a2uO+/ahByCS6vXeTR8yNzbH6W+HTQBE3p0OGxKuW7FmMx
tdTvLHaTmcw3tS+x/NMzKohzxwZnSZBaZ8BHibti6jOfAUBor9UiF53yaEdnTwcGclKbJYgCjczv
orQP1EpfccqlO/x4ETO/17XKqltFfLRCJi7iShAVb5wUo5urzL/8hRYPAEbrAZRB9w9l99NbnKhV
pJQUt3jsJNSTTZLitus1ZHjglK7tn7eGOwjdRjSwxJz0/POURq/xGmU5TKXcp/HwJef9rayUKxu4
sCgAFRT0GRGm0NKfeX2ZdQiWOvoWo8NDPCvduvnGibS5vHULnmAI3kXQbSDtPgOfq8lAnSJHMS6l
7MEaiweQcd5fNrGwENFOQD8JfcXzUeHOGqo4z9ETAXpyPxogurezvZZFK/u1VC6FHdDvaGjJnXMY
dXGtYyYYtLsQoTRcod7B7EB6HfZq2HgYsQD2Ig7XAJrnOKDPuVxk+kICUIG69qnv5TyfClWJRRLE
d6TzNcBIIhdF03YjeKjZU+/3YQoKWUy0mfjffVK6xhq8f2mL4ZFwSQWp5RkHQ00U0BpzZH68Mfy4
/7119KBtf1onSSz1yMos/4JANe1TCQjbSXvOZejVjb9PjRVc9pbFLA/wWsg/25ARQd32dEO7DBm4
rX3eNMAMbEnA3tF58pwNC4vYW2v8fLay5tEdPPoCgQFE79kxA6cCzVIbXYreY8/Otg20kGzrL/F3
QDgxvbeZnluQ7lIfy92Tr9l+jUVxsVdz/AuIQHr0BGFTBjxNgikwEx0TyHnQjvUbXphCokEaoxfZ
wKm0ZU7vY7nVwD1m9A13qamUGlDVrflqRBqq2oBMvcgk4cRnNK76jT7BU1xgSzq6Za0CCk1OnXhX
26jhhBORqgBzGSjzX/56C3fliYvMTkPhUCWxBriIUVZbOUEHioyt5Kp4uEEP0+8SaScDVnDZ6Jr3
ixh3tINZ3sVDPQi+7ZykQk1xyPyk1qMXzZr0lWqyCO4zd/nkLtagymxrZ3wjDpf0oixha0raF15N
GynC64eZj5NJt9BRfvr5paFpIeaCMGyN9Ot0aUqWt9koQMtRm3qxFoJYHtVke+WrLVwCKIYCLwn5
SxXP09lDrm2MUpIjpOYWu2/Jm4UOyc8v49jALHI0U6YnkwHuqAEP+qp4qMbvrbVWalvKOEB+BvgP
kB8C4Xe6V4nSTs2oQOQ8cfgPxZIKF8+gwcXFtLM7thZy16zNji2BFs7QgM/VGzXeu3EPLJWqdN/k
NHlRaP0LyQAyDWh2Cqr38xFGQkAx3erIpjBd6DLMaIGFBvSNK2/QBT8QTgAldzG9fAaqpuXEyzqB
H5SO9doV4x1VcGledoXz2Zw/HOG/RuZ08k1ldgDEwaUhZw5xgavGF/wBzu8gjzUwkLY17tFv0J7p
Y3G91t88n82c2Z45utbbWQP6f8FVZG8mv/Q1IGd1N/0eU8x0ZT+qMO23jqcDvk59Ivkm4NBvfbmT
7vLHNeaihah1vNmf9+BR1Ko4akWTBKhNXke+CTLvPtHdcVoreJ4rU+HWBpsHqPVBrIPp+tl9CiKK
gdg1EhS5yXFv0PqWghuOWfRrzvUAR6n1qA0WNLNJ7yymv3Vjs3YrLL39McQCSgHUQy341iyMAQiK
caAUtwHHx1bBTkw9PByvxKBzGaSPawPcC358Ym72vEmyLE1MAX9Q0tYdMG3UxY8rXrxw/CGkC95W
oRwgn9XzrLa1gJ/EI0BQdWaHDmrWelBC4yzdmI/Wpj8wgM7XcoWlFBcNc9gEcTR4Ec9Qrw3qKjXN
kGw6AHQA41t7DOJmb2YL3SjrA4pq0Iy8vNIFN8UEAjq1GkIPysGzI8OaRuWRhTgHCCcgxa923oKe
88tlI+fM85B118H8hEkHBLkz6reRyizPxQhnSqbfE5Vsh6n6kYE6IU6kjdZWYdLpV0Qyf4yDEl62
vbhATQNgEFST4M6cLbBnUy9BIBGVjb6+qaIsJG3/FLPEv2xmKdG00NkCqkKE1/OrfJgapvSfM/Cj
7TXU5cy1/DoYfPpgbck+vq+uzEP/4iTgFgK3Af8bc3lLBwNPPVUW4oMgN5jFAsiZG1kRTbnXGP0W
2+mazLy/vM6l/B1TcLiEBfYSKI/ZWa+cKI60EZeIvG8OfwySWTd96OyFjPaadsbSxzs2NjvpgG2p
WpEgiEo1ZCp4D+zWgya/XF7S0llHXU3G3BgUWs/EE9XBqEujRjN8GL726T7PCrfjNxl9vWxmIXcG
Zb+OXA+vEfyXmSNqfZLUpMIjruqNMcyIhEEyJ5mk1xjvgNta1dmXrEoTDr35KEq8y8YXNhIjcQKR
CwTwOeojnsBpVbYwnoKQpC90f5gsdyQrOym+/Wn2rIDgBeSOgs9DR+HhNEXrGGUMhB7AFYJUJna+
Au8HHmXbYxJQau0aivHc2wXkUzBZAUyISarZhnZ5MWJVGFOQ76FBmbrFN+WrczPddx/8uXoYNuOW
fL28iwsXHWoAGPIALE0DRfp8KiiWhzo3GRaob2Qp4IBNJr7pK3vJCEEq54O6fuW7LVrUoDIkHiSo
as+PGyLnYBQNRc6WuikIhzG4eas9ZM+KBxbGL+sUdkubqqlApmuQkBeh7PQTYpoEKSjIsD2ZbMdY
hbbB2qDmQu8RNWyAtoUwIkoAZ5TexZQkTdkJrgLncRyDCcAtD1JaQuNOiPIY15NX5jug/ESULL2f
HnYyT+3PUntWokGTmyneeM7kN/Slxrx2AgrEFV9Z3MmjZc4C5ShnoyoNMCPadcoBQK56Qzeiuwr5
xW/tLRgZfv4yx8oE5A43LAql8yeSJZGBOzamZoYCw1U6lCl0nENr7bl3HjBhRgwhIdfDN5zPB42l
PeqY8UMlzhndFLpCA9lW481orpzw86AFFzE1TDyBglBcOKe+2Kh9qZioLQIkAk+IDd/MD0arr3yo
pe+EoWgMFKLJgug/+06k0zqpSmDFMpFsKVDsRCy57Avq0o7pkNEQ86TAKc4HtySeOWrSwIaY3e+e
5M2E9kaQ70Gym91223gz7NM7skPbeKsEfIMy0OjKrrFX/fxxzUkWfxeUwlBKlG1xKZzuapIY5ZS3
SBLY1KIh96JXhjeJKSs2rCx78fsJHDvKtmJqTfz50RNoTKidKTERMxSOq8bvDfpIwAX+SogUSCzo
/mASCQDvUzO1lhh8bGHGcMGeyH3N/+RYGsFFIDSI0xJ52OXvubQw0acWJRswSM2DJHgteq41sKjV
+RXVNoWcbaJpDQ669KEw5ypQtEjlzoC0qLW3mWLhNNfkvQOZi1a/U5273U9rMyEeHtmZv9jHUiNR
B3Eur21SvymhM/J0ebuWThieFlD3AEETVjPzuApSvk4pMQTcovexo0h71px6oewAyUIoRYLWEoU7
wKRmTgBq2TxJcalUL7hS+E7zQckU6rsU/IV35VfM6/vJVt4Ouq8+XF7d4hUtxKhBBgmPOIMDOaSy
Ne4gKWABeTZqGIcc/DbelcpG2pjbcpNsViyKS3iWZynirY/bBd2As9dprkWxXoL+2WPODY9Z7Dp9
igGAId5kcRVoShUW/QhN7ja/l4vM6+naS3XJNYUiIToxYBPEQMXpbuNaJ+hzR5lndczLBjWg6XgY
5cdkdQ5rob6BD4vEB8mWQCzNgRM96aIsbsWALUIWL5lX23dtulEqkPJUA/RHr5rqS6G+Qxd8JXwt
JiomaBgEuRguvPmYDOYraWKVOObZwa68ofX0j24HLe4QpAiVx69AjnencFfapG/Zvt2uTTadPxiw
8iPz6ukm24PU21WCrwye3NCqqBuXhauB8YDJplfro9s7a5jTxe96ZHJ2iqD7QJHXixXrkGQYv/XM
CSloTDVlLbgthdDjxYmYcXQ3WHiMTTaaGl6u7giErMrs2uzeLp+Tc8ocRLZjI7MLKNI0ArAhjPSe
uZFGUEmg0uA32/oFFfdv+SY+WEF3xcFoqlxDt+NLC8gB+LC3l3+NtaWKTT9a6lQh1yUZfosCY4Ss
tpGRpaB6yoPLZhYwHGK1AkKBauA5K1KbpXhJYuhKJBmpK5isFBCBkS9WUG4n0NDnLzrYCtbuwsUD
iiIZ+nmC0/8M+ANvyfEuQiyoA+dN3L0N6C9duqN+GnbfLq9xaSuPbc22Up2mcRgVvIaiGvSJRueB
OMMDpYB32cyi4xzbmcU3uaoiM2H4ZE3Ycpcwr/8AIa0VtteSF2/SnX4bHXgwBeaV5mXgZbhpvOpv
1HMWii0KhBoR5zGGD72MOfk+R8tbqQvcas1LpXloQAfDtotddQitDXBxEPFZWfnCaCAsgpAT8p0I
7/q8SgGUTqTVFJeZZqHNLdmPdKJBAjWDtnroLNWrmxG81M424Z3PSIebp4Bkd+bzKfMcvtq5Wkod
wImNOx3MjoDOzU6w1NTW0HXi+ZuPL5FUPSWtgUCoosUeWdO14dyWPT1IEMaTsyHojftG/dJpKG10
BphptFCODQ/k2m41tp6C/w/BDoCbP3gVbyfpsQZuUjpQ+UeUOEHG01CXD1VKgl4GWzXvtgA2lK6u
HiYZ8qJF5yZt4nUgeGa1fGWrD6RLQifVXKK2eydVVlqRa0uf+bocc9nsM0f2DMYDR97xzPQvu/mC
BZQKkbKgHY/66DwvKzQmN9AcBawAQpmdBPUBLq+YWMrLkBehtSVGqYErm52knlOlamPkfjo+CDg5
nF1Shuh1I0rUfvdM8B9Qtq93qp8Eji+Fl1co9miWKGGcH6NIBhI0jLzO3KfsTX2SBzGNnskHo9sX
eIFEnLpVEq0kC8uWMJKuAGcDArHZzRkTNhSqhBSlZkAWYNg0cXPTfomAOnRbc7UZuvTpEO3/NCf+
/OhO6Wxo+o6toEQY+8Og9I+jvEaBsxQKVGB6LHBXgonzTCmisCdp0ioglLTb3HT1+z4Yg9oDhy36
vA8ad7MH8o2sPk8XzQKsIeBryC1RaThdWjGpRcxKmO1e+CH7oYKiTPJMX9uUrxDz3JpX5HatobTQ
eMFjDragzYhM74wLpFP7mtEi+eMJOfk1tF3RwUq9/AnTUKkf+8lhLStYcphjkyL7O/qCbQkOEM3G
mA2zR18q7kun2EzJ45Su6Xsv3Jlgw8fDyETxAbnsrKLXxjU300jAqkn+2INGpW1NrzGz+8tHbcmM
jiQZaoe2JRrMp+vRqJkknTjonIIpjGGG2wAzvW2unLMlxz82I7b1aNuyXq7jxATtvJ70e6pre4OG
lxeylNAIEQboPojABT62mYmUQS5IXIHZrju0G7J5E4l+5la/khmKyx3FVlAWnSuigEmyk0yQgHrW
RJ5Li1xRRXnLzGJl2mPx0wA5AS4YDZ3ieWzKojSte8JAWM7qnTPULzFYBu1q+PlBPwGE/svOLCiV
ox41rMTGSYW0VboyHK0feNKteMDiaizBN+sg/J1Jkxh1rdtFhGeRwpQnQOAfk6yoXRTrny77gfjM
87sDrBIOXp8yiEDm1UcNZDMlREnEGxd5jsUa5raFBXLrvPqaWPSalRDOkMrhC+LJiuml2GBhRhuq
5gJVPsfIUdwcytRgibzRH9qBPGLYKIgoMiClX+ESWNpNC8JZSLDQIEXSd+rsik6bxrGRvY8kcuX4
gyOxVsfny1spLvmzrfzLyHxyJUXNkZgC69om/fRAqiLbl1xLv0PghKKGIZtuM2Gi+rLRhZVpACQA
lw/CDjEifrqyope6xioBRKkM7aVm5s3Q9t8nu/6FN7OGsV9UtgzkN2c5eqn0ktSXUublcqSEqZQ8
2gWZ8JDUqatb/Rpf43lVAFU0IKEBhEWf7azH23dGNRYqYiutjKtOwzROLG+rrHa1aTPVnTutiUac
OyMMQoscGAE8B846QlSd9FYBKaWXV87w3Dex7qptEYWQIAaHB03WKgNr9mZljxKTiC0DFbeXTzIU
Ih6KknsgfnWTNaWo86sEC8PhxCcT+jRz1y/UThvzso4wt3lVjT+glHvZARdeb8IAOJcwiQy6mHnu
S0bHyTPKI3QLtXC8RkrhNYJxBQ9HwcUlO7+0dSCVQsQS/Zm5y9sxNyKpwKeCiieQRh3qR5NXtx31
iDk4O8uqkniluLH4tYT2qvBK2J1lF6iQOXbFNBDlaon5MchGc80MTxlGH/wFTrtyphc+GTAMOM8o
f6LWMO+/cmgbgzgTT/FYGcNBav1J+fn1HFuYcy86RldqcdwSr+HFfpLfSF0GhhZ5Q7eqIyIC0GlU
RBsZMmzg48LRQvw9DVBtWSvV5AA1qd9jEt4K2cYJDFBzigG76GqdVHUhywXMBzMAiIa4Ds8e0yhz
ZhAOwdoM176nr/kWDUkPLxYAfjxQqvjpLzCOYGXgVbcwGYA+3rxTWJSGE+msJx4bvqv00Y50zH2v
TGAt1L1gBPURNCMRpc4oGHVtyKKOY1nZodwBNFWFxhV9l4I2VF/6gxl234UIg7OSVC1MBpyancUp
qqrErHriAAgTbws/e2wesxCVKWRWrhOQQ3yneSxM9hQSSb9b39ZK8Of3wKn52fXGxp4NUEYiXhsN
Ox00QFLyQ8q/6Bbdd1m9M8iqnsl5QnRqURzOo9QbX3Kq9Ar77GzVfXco7spDtEGr4bb73XiQd/mu
e2V31Z7eSru1B9p5AnFqWtz1R6aJ0zZgpOwwxgLYWKd5jqR7E6nCsiyh8vG6ErdFzJodTDiUg4Yi
nBYIp1nNQjWGguY9rJnAxNWk9BwNJKKYV2/1x1oG4xwQehakwjslCon5vmL9PMaJtf5lXXz4o7Vm
OZ7kKcWHtR75IfrIt/013aTX3V4CeBuqIvwaBfkVm8JXL614FoqoUtqNAolwT5nulOjesW7rbHDt
Mg1k+b2sJ2+Ktlb/UFQUg/Vr9I4LDbSTFc85IUZml1mrYr/Jh/6BUPRIvkw3g9d2AIB0XyT/FyaN
YRB0rQi/FqBK87JQlppZqxtQFbWv+0AE3nijbXr/74HyForJp9bEFXr0QaHVVtnFKDRMb9vnIQSV
4CYOM7wukzv5GSrIn6hSCDPofrpDO6k/jLvivl251xYgCDqqOWi/AkwhMIKzIzSC68cEnQwQrbru
TiPGmQoo6qrDdTwYV6zRQslG6OyHay7KjU16H6f1HtWuJ8d5k0tna8c/qjpDiaJO3bZPQouxp0gH
a6oD1sq891tCfZQaJbdL1vQRz3MMAYoHGglNBtyV84k8wJfbKU1lgZzL+wemJvoWFVj1irLMxO9i
rlFhLN0omDIDgAZMfBYa/LPjUIL81jA7FPOK1NV+GHGQALIeAiweSJ4ERoQvACjdAJtxa6yIHCxa
Rukdr2Lw3+JJMYvqUqpy20lhOfpOn2NMwRK8MQOw8rn8Rg6bYPSLffq41sNZCK/ABFp4cqJyqZxJ
s9UmSlGNIiOtmrJvE6AGaap6lVIHnenswKy/ssqFq0uFziV2Fx3z83oEr8040YcBL4rUuK/JHs2x
IB5GlO+JX6PP2dFxcznALcRUVYCbEVaB8zwbgwRnLJ5UtBKJMWoK6DnmqhICTGGy8LKhpVh2Yml2
SUa500IYA1vZe3CazscJv8qAQyggBusWkytv1z7e+TsXj8+jtc0Pdm9aGL7JSu+qzbRnaBA9+5fX
tDBWISBYEExDrorJ2HlPiJi8N8eqBKPbdgjtjYpCPYD+lg9WiDAO1G/KxtiXtQuRbg/A0v0AwsFf
Qzfj18CdjFAg4P/zfBnAZidKB7Bi5eNkbftGncK4UfqVJ8ZCliOAzWiKYGQQfbDZdqqJljd9N6L8
bCqJN+mg3DG1vNwaY7MZSL2z+9w1RnqjZ3wtw1r4kiDNw/IwzKEDxTI//ESqU72ElxqF7aoRdBiG
h6LbXf6aC69S8P+hniU4TAGKny8wrkCS5ThVhIsAH1MPGJ6l9A0si3IomjBreer50QNQFi9glNUB
e0aX6fT2i/OucgiUBKG2V08vTWzzxCUZunUrXnq+ecAbI5xAOwMkG2fUrBHJ+n4iGHRR6goTRnlv
gcGG2vp7M8TNH625//c2/E/8Tu/+yIzqf/8v/vmNViNP46SZ/eO/r9M3VLLpR/O/4q/9+a+d/qV/
31bv5WPD39+b69dq/m+e/EX8/P/Y91+b15N/CKCx3oz37TsfH94hnNB8GsFvKv7Nv/uH/3j//ClP
Y/X+r9/eaFs24qeB2qD87T9/tPvxr9/A0XHkTuLn/+cPb14J/t5NGr/zs3///bVu8FeNfwKNBAwW
xgNQLkLt/Ld/9O/iT+R/ojIg+n+guYSghyCx+O0fJeVN8q/fVO2fgqfJQm8QnRcI6SI1rWkr/khR
/gk+ENROhHYNGkKO/dt/F37yif76ZP8oW3JH07KpxQ8+9USEDEiJyBAfx8kG1BPR7NQTU87GNGY0
iGKUfq5INoFvm8sTJLgIk5gZ1m0kW1uttOP2OSUGLx4LkyV643KU/zo7UB2udbkfWXIff1cjDD2i
zyyXchFGCrSGewiucWsy0KvNM2eHCMan0rWtweKh4WDI86YxSVYd6rpXs3CcqtE6tHqZ68beKSst
uWWG0cnvJSscVoZylWQl2yhjmjobXZlkDpaaaIi+p8bQ85chGadycpshahMFwJKp4x1egFOdGG6N
sahpcquKF2yTdG2dPzJu6lFome3YyL7Z8Ir3O1tJ1EeitZ3cu6lt18NO45ZaA82bWj3gP4QYStK6
iSjXUhfaN3mRbqfYrKFdaTALNCeYN4mUrZPXpnybW2rJ7w2n6lLfrNB+9w3etG+91ubmZpwaRwP5
iiyRYIriNnJr6HO+MseYSl8feLU3pmTodgVPm/uBjgnGBmirlGhKQ1oVpenUASBdSWnjVqSzor2B
KYMPTBY4t0XtYLLQ1DB545K8tVqX54P+opVGCrBNb03fnCyXH3mUjwAoxCqUCrOkaa5iw06UAISk
KBiApRwouU6y6jSM+yj/QXmsiAKrzD409M/ogdZqPr1CPTuqoMUT2aTc9lGD22o/DgzNlNiUR/2L
zsY8C7NOHjO3x5MKP8KSJfqmxWopBUXP+gjQR5S6n9WR8G6CdGI05L/LDjeUIrQj1apGDz9paKqr
pKYOpkCU3i5s68lu87w/WDWoSjK/bFojNe9Vm1CHhdhTraUfqtJalOwS1NxIFlixwovUr2IqKxDk
ROFvR03Wts51Yph1e6XLrBmsIOLlYCubQc6dAmT0VZOr6rc0BsH1dEMKldbgWahHm37NKmxL9lgM
hPbmAQwmCZFu0ENrNEzRs9GhP2xlNKUniBGUvH7VMxrXTODVuGMFlt6ZPH0Zh7yVfVkhfSHdAhJa
5sPWaJjapaGSkpZZAdM6lUPneTLMvrmTclmVoluNxpNV+05j2wMFxnFQix9Zm5ktHqgFqSy7Uzxt
ggKpa6a8n64AX1N06H620ZjfoamrSMByNLg7rq04bow9SEi15lrGvjaBMxVt8yQVZhVDGwTlpSyw
7TjiQT/kU8dCNTUiyHc6vOstr0+nPiHQvU6qpOw2VVwMts9jTKAM7qSOrP/R9fKY3vU5FGZfqpIm
WhjXVSZdMbSLyBXMp3DPbESKQ3f/n70vWW5cx9p8l96zGpxAcstRkiXLc9reMNI5gAQ4gDPIp/8/
Zt7625YcVlf3qiN6U4tbkYYIEgdn+AYqhrZ7wa5lHXCMfMQfMWdY+YbdLPGc+eg11nU2QvMR4vaa
yY9zbcjyYMx6ww4MtWsOET3c8DucuNL2GU0nFmrYRYgCWH35VqXjBE/ngnRt18GGvOubkvs2+Pvz
ceDdOMT6UNFpazocura+zRqd/siNnJexGMBy2U8Nozpcriop5z3g+ZDqq2wrbyNSDrJ9pbKc3MMy
2Ew/diYA7r7malz4S5fX/NikOhrdbOkLuSnVVP92LNlCLZ1WGPiUpjNeu7XsVQbxk2z2DtLJLciy
Qa7LaJ7bPNesl0wNxZIUCyRJg2ZUmJH2XT1Z0Z/b6/9f5P8Dk9ivLvLd9/J7/gONsb9ZwZ+rf/0X
f69ylEP/WomvJtIBFxOftVnw9yrXHPdfALy79kpFgqgGJl//fZXr7r9WahkueExlwadYL9h/X+X0
XzB9g7QUSlsIWEKH4D+5yj9e5CDJr54t+FWY/ULl68wCu6BDk9odSaPSI3HbUp9PlwYNH1sO50us
DbN3PRtZMJUv7pxGXGIMUCLOl3dqPI56F77b9n/SlPdpyZp0/K/O29+FXChugb8G+jQ29eNCE3FK
rcTkMBorbTPCWb7nXuCmlyyaLy1z0lS0zAmwPn3B87CbsfJ8xVAFWxf0BU6K3z8Ps3JDbVCmMUvG
OPTjw6iOO1nLSBZrV9W2/bmaIldX1Ddiec1g5H2p8j1pwf9dD7NJMMnQw4MZ+9rIffeWKPTTC116
WTzG0xNi64p45WGq+V6gJ9YN+lzB+GSMfgt0JgvrCL3br9/eSVftzy8AtQWDWGS4n4AENENrxgIl
Tcy3q5GCjJHgbNq3xa9i+iRgCbpqGDZb57sZ2Ls6nDcNBn99ooXGhSnIJy/4ww9Zz8y7rSgnpOQK
ol9x0wAZmx+ke+uYl0SCTyZI54+7/or3q+Ca6mYTj7uayQFbfGimADjYgIRlmN26EX3ULoxZTuBg
50uedE8hLDBVnGBJil4trLaVP13XCd1avh70d/Rqus+iSx/WSY38z6LwsIOqH8zQzttwTq5Xtuyz
uItIoPkZaPjjxgmcxAhl0l0Aep5IBP1ZDbNMYHzBcEDp754cG02zTYWcMsdq4hoQ2+uVCclvhlse
aneA3yXihoRglybiODy4G0wGL/Q8PgmosFCn4FigeD73BuqA5wJZC7qQsnkYptvePHx9TD75OFHE
QU8BFfpq5HQSTctazOPA3TwW0IrLpwelvlPkyP8Hi6BnixoT6jC6fbJI1S6G1EYvj+1pfBGaFhFp
zH7pGhcQM+ebhaYQClJ8GbjtztpQ3tQ6fSFaHpNGu4I2WGKh1rjwLJ+sgYt0FSxY9QTQkf14zqSF
WtZUKBPzzLsywB7wextoo6837JOv/A++CbU33glo4Sc7VheFzRksS2LnaARZUIRZ3F5ZPgRlI/l4
ibR0/g2si7loEMAVEjt3ctEttIBBWK7gceH9QGfA73CMx19fP9H5rY3bAFhVF5NmROVT/qsya1tB
mpnHGDfnAgJb/b1r/hb9JRDi+ls/XtpYB+agDs6uhTNz0qhTwsjBmJx4zCQH0OetUTwo+SvHhFs8
fP1In9ypWAttEWRcoJ2fgfe6vnczSBBx5Ov+2q4rQoWZR7COBLI7Gs+biyJfn0R5QEegTAgtY4iQ
gLX38evz8r5rlpLyeHWhRTwK4G29HX3L95K1s1slF4P8Z9/7+xVPIqBtzE4FfDvaIjtjJ3Ofv+j+
6r48BmYZkbDa/W/E+I+N3jXqfnzK9f9/d5dZi0khEe/wuCAmDzSbfnOcLJGLDDNXobWyALHO+vpq
dmjswFSHGxC2FdnCQzLY4CNQCOtU40PB9KQQ1l06OXdelw2XUowLW2OdmIFm2ZBD8QxbkzYc3M9v
rn2BZf3JDYuNAJUV4j3rnpz2xdbmXOZV2Ig+hAg3eGV6qL2J3V8vmm7fPPQekrdLjM3Pziqa3egX
InEy0OX7uP05nbumAW0oTlsnyGyUqgLc+AYkDnZRm2UNZKfnFcqRDlhlK8/hNJxmHkW1mWnrE8q9
eZ9f93H66jyjveJncbpXs88SC3TrOocyFEQIo8sqt8ZnMeP9bzgLtlaWFjmel2/hwxtCIibEKCXg
MFFGzqoFedDtp733pBHf2fB4PW74Xc6OBdWtdqNf4vB/Glfe/56TGMb6cuDlhN/TP7u3DFAgdKiu
xj/Zao0k5z8bA/xz2t69gvUzf3faaG/N0DfDK2DAIdd16Xf1RcWFS6/5JDud7abIl/nPFsM0Ok63
bKsHKeZSwP8El/wUP70932/gSWJqML0xLcDEESVJsIqNAfjswWvW3sEr/miV/tcXwadx4N0GngRl
wxJ96bm5iBv9UGdPWnuhePuklIGTIoBhKKhRUuHC+fiGSo+jaUiwewWkNyBcVG+mYA7Gfbu1grnx
szBPRO63LXxS/XK71yMeQaTgm4tXWfmXzao+iw/vf87J9nrS4LW3vkzTQ4yw+xhuUjtSFbteqy6k
p59eeO/XOtlbSPE0rgvnvbj/sZaQkGcSvrt1An32U59DGZTeXVKd/iwder/kyY03iK5tBoolnRKW
nPoYaykwh8y5kNl/UiKvb3VFMRh4s2fce0jywDjVwjqAde9E5wOSqfbDNWBbYMLCPdNOmi3HK9xi
muDGxc4LL0Wak/Hx36P//iecPGpPSkeWIIvHV9nWO6oQxPSQROvgkUVW2IWpf11Eme9rhyk0/DJm
CI5fn51PrjjMVJGvkVVI4fwCkHoO4FpP/p7VfksDwCrSsEd/AE7N8Qgv9Cqw7i4sen5iQVqEwB6Q
HGiFn+k3WBmU71O4LMZtuMR6CIjgce2HdKEO+S/oHyaXmjxop61R+6ub7mSvda0BFombyIC7CZgV
dywTWhriqqrgiCTktDe5/QiSEHolGWbc02LtgMTAvg965rsTZJvMrNt4vZpBCsyvmgXahdMQ2ka1
kWkeWFb97AkGaLHJIq/C9zPaVtRWFFAOzFtqQ/W+Uyy/hp7tJK0OmNRFla1a39OGbU/yMUCtcwPx
mjYaeXusTEyLcqcCs9KdDs1Mk6p2X3U7mwOeq01ptPeFs9DQk/wbgZv8tHivKlO3tlI6VDG8SDlV
FrOyBjWjguyCvmxIZwdai0GVnpm+1nH4LJh+DchTZ4sbR8KzTaQwPesBzs9aMgd15qYB6cFXqrTu
GXY+j22j33NYovoLb99KawT5zCyeehu4x5I+uY3EyGV5FlmqhZpnFGFTlczH5BNHi/3GrEUGjVED
5gE3yHDyulvaG2iF26XcjgacJwfX2oyZEdn1dDSySY9hJoVN6zBxE0N5LSZ71xQQN1AuVLtt14ON
eQ3h82m/2Pm2d9itUThhDRwsPKEq5TdiKUNuuZirLa9cACufm+W2qLM3FGGTL9lMwlQtGDx1Tkhs
yIuKcYF12aShM5eye41pj5PMfunM+AH1WepX7RBMmlP4RpVemaWTyGqO5lF/mjEfgRBAdj3pWki6
gvt6nR68eo7Nst/aPB8SoN2NoBjJDqRmmG81WZ7MuRbPHmYEdv8mSn2CP1+1X0pyLDywhktH3aYS
U8HMonD5EEjEMeR0A6WByTBPoKaqufH2mfAeO0NHrVWPh9ZsXmw7T0EA1iI3457vyeFWlf3vimQv
oLppB8XUBnNZKwQ6PY2t2ukCJdAhrPXyypurIm5r66HNPR7WGIuWBky49TzhFQZ9Vm+Eg51d6xlf
YpWZ3zN37A+AC12ltfMm+ZL5sz7el0tvxzNn83ZuxnavKutZ9OJpTjFULPNUJmgfiY2XTZtugGqE
17Zh6Xl1BOMuLbAbavncyY9kHrdMWxIpzN28kBdSy98LRTFZE7KZBrwEmBPUW6MiCXxnnauWyWsN
/93v0inoOhHW5nxjGeoH5XXhaxDl99OySYiLUgH+YWKTMYjX9nx8sBfxk4HgrCkQYoaO5n4tOwr2
KL/rZ+05I0UTKE88ctcKi9SGWIL9OAnhYv7XbPGETYJXAuJHT350I5BMwORVyUAnG3L/dLvUZHns
M/WrqB1IqxJpMl/oGg0cB4LGRZ63vimpiHEuyLHs0ZsZdOgANTn+Z8haYzPONtJPSGb5bSGawO5h
o5VTBROIQdcea+bOfkvqJZ7n3vVpNb3o/WBsi0WIjeydXcVN7cFUbRPMymgS2REFY8u6S0DYMgIq
ND1JKcbsqmwOmTV52F/te89A3e4xzUMoRAKuV7jsez3bVEW5I4Rft4O46430ZZIIDuYyPM5Nvinb
aee21svc9i9ltiS2QI5gLdMq+j7L+0w3fGAQfmVmAS8Jx77vWNMGBdPuFZ3vjWzsd50rMenC7MsH
qgCBQcsPUHhDfuVxFQNGk+9aPSMxWxoWppJLqLem6R5D2MqfLG9TG+ZTmgGHazeoT3lVqKBLNR6a
U79sW2GX23yeO8hXd0bUqbH0Cbp78PbDuF54k9w0BczgiThMU7HPV1jnoOK6aCENbcWg+oRENq/U
5pFdTd+F6/yWk/zeFE2kGfyQp2vfxjS3YtAyv7arX2PG986sfbNrkXRpd5sbeD+LU9kgnKSoaTjb
N6X5Zi0KpPmiJ4Eh3KjjEPWCOyg2vCuBhS3UIxHySu+Wo7u4R8DMj23tHDjYJr6u94dsbuBI7KAq
tfO7WngHrg8bKN7cETrcNroM+QjXCY29FQu5UYW4RyzaWvWMgW+3IZOV4qqY69iT9Ys9sGPpqmsK
5Te5uNdj00FGBQgKa7DvclG3fgXuh68JIIiUaeI2FPRZzoaCgVSetKP+OpXpoyvLF7udNrSoNp5W
SH9hggF3ZPIw74QTANtwXZF0h4HtY9sKB1Zq4nrJphc41z4Uun2buu2Nx8QRg2HqF3DftiR0czv1
aCnR+1qxflNNt+9AQ/VNNg24yAR+p9JWK9q3quh2Ril9q5dHC1aUJoj8AU3VEPbY1JBP3XYs7B2r
sns+20eIY228QQNxkReT72Qi9RGFagN3Tv+SmeqOeoBkdWXWPXQW1C4mQZbjYmrFlWX1w84WZhlb
NssiSaXmg01802f1i5fPVgx3hKOFzGKX2S4UZAf15qXuzSTtMZwMm/v10k2xXiPnzGAX4mdj9coN
LXRymHQTdd1LeoudA9s6B9BkUrmOj4pWOArjYz3rT9MEwWZgVnx4cs+3mcAHI8s2lGYeO52KSmpH
zjJt6sqFPi/qWQirqAQnKx7q+pvLlgBO04cmK6ZgGd3NrBnPRK83szNGnm2OydxPjd/2086CYYWi
5qOcszcILpKo0VEATFZ9J3rp+kBgFD531SMofb2vWm6FaY9mBePA93DBNhC0PZoSChK2BVXpItLa
4nfldDeTpkhoNKWMskapxNVjb6FDkqXt7FdQGAYeFIo+qlB8I6eqDyaXPNjcu5rd6mGETXvIB2fb
u/Sw5OlR1+YfOPLqkDpDoi+QLNTmBMYUG8OSG6MgSYoS2wdTD8RYgrebtfJn2mgkyI0Skl6N9Ltc
XMnCyrcsN54yt0lqg6oA3eunuei2VsNu5FwDlMLIEBpsYaG1tmQqz30iNP3ejt01RjFj1NUoA/HX
K7/t6thcEBCz7vuQL/dob+y9Dj2kho+37WI2vjYar729oCTmuhY4AFAlitruTtW4ISytvYOM2o1F
0geH9sO26+VzCRORtnIe4BAKqwMj/UZLG3QlU/+mdA8d3a5C9jMvu6qxcNkN7nBsRtML6wlDTVj5
3MJI6IEw66cAD86HSx+ulcpLAGFFc2c6QsuIIl0w0zBlOlzAjXII9UpNUYoo1dAqD8g4y8QDUiYx
8xKH05iwcayrwt6p2Ya3tEzQSrohdLw1JiOaqHeTsaz0lwW3CeFjoq8fXgor341n4AJHX3Ff0fyZ
Ujb6hsZ+AR9xy0zmQrSkSBzZ/VzQ0fbdrL2BzUcIwNMvm4ouMecFW1RzD7chL651WdoBYI9lNCtt
ZL7JvdwX3dw99mKSoSvgduVVM3jKk/EIUY8Dbjm5IzR/qtcAxYqCQTaK4ZpCz39PlpFsMm3Kr5lq
dZ8q7d7oHQgELFet4i9/9lF2eyLc76mQoVAzZCRb2wiIi8cWACulXGzzHM60VXmrBHvMTBgYVCVP
DLuOLEHe5gU9VKbT2E4rEmVm3wWO1t8xeNAEEH5edXXKKXSX9AYZ9q1FijdnrrwolfVRVO4CW9Xi
hggI6/SNHnjO4vmWKswwbcRdpuX3KangAbRoFb74CWycon0ludaEBOijmcHNdmwLGRRTepg940q3
AYWxSP2QNsOxX9ojHMIeS3MxglYiBaFOnvtNjkxg8MQ+5zROu/aptbLbsplGdPbVfcVS5VdIeDFT
MCH2Q6G1zrWR+vOMvELrGUSdKTKN9AriEruC27f5bG6WHlcI40Y0zGDt2PWBA/IyFe2hns0dW6w9
xPjfgCfsfBc6VWHTOTeaCc5BTrMdvkMEpfbA2no7a0tMF+u1NYfMXxCfg3nxOGyOxTXAUWglks4A
CKI7qM4JSiTJ/shLsFs047uZLcchy646lcJbRBfIdpbuvnOtLfA3Fq47iCdB8nVvNnzfV/Qocu/n
BEFMn83eY4USJi01B8J99ZMcTCskI/Q/+tp10B/H4MHmUF+vUoXxEcF7mtkot1oOcJzN42Vp91M/
PKaj2/siMwAJd8WvRYcYj15fiQGCtjrr+6DtlPG4QFhi2830HtHFC/oGhFKI+rziJ17JId+0Zvq4
9PKhH5EYQsj4CpNuCx6LptmEwjTGoIEoVmSTGrFtRs4zzch5enjGO3ZxEPB6Wu/TMZxd55VqCpKy
A8GZn8FzQtNk2TeFeh3cWdsU5nJTygq4Tt4Ycem0LADk+Fub2d43QzNY4giOwnZEk9p5RcrlRCrN
+4Brldg7dsBpCgQhFzRo2q7dAoPVArxkCD/j8mCUJk2Gkfd+NYmNXfJ7yEXbCM9GAYGhHgpvSPPm
5YpKKzAzgnwaF5dGUMQtc7FtBjVu5kxCJHSeH7k3hGOZH2lqkCgvV2GjksVu3r7kY/k9yxbgINy2
wcsz7nRW14G1NGRD0gp5eTH8oCD7B6RaBvxi69cg82go5IGX9XNleFEjNT1YnDqCEVoWDeNiwZB8
VslIc5Kwucq/jb0HQ29naQODMRmAa7XRTDQdyhJvhaeWkZQVhRxYg86SrBvdRxsk3w51WTwNlNxr
7XRLWuIkDDD4DTGnjfTyo6m3DJlXXRyAZXQDiPyrTTOTG6Q40BZTRo4+FW0ObtHCbdluXwbay1Br
PBfpnZYDbJgWIdz/DFydZhovduE81IW0NrWk0NXAZcRcXqqAEDZcj5T115UUE6C/uFD0enZ+tFyZ
G5xa5Nh8ok+4sWbUOyiXWnSwEkHwp8pRDHGGEJcYDR9iqmwRomA3w6ro7zrFc5/2GhDCIjVxy2u/
W4scwVa2/cpih5bl7lolHIamgKaYar7PWt/vDaXq8ELnae3ynHeBoJiFgc4KlDqdrVgm45aGjtsY
QxEV8IX6sdl1CXtchwxwZAi9lzoW4cpC+3rlT3t9UPj/98rmybRqWbHZwFFjWnkPccLsxoyNKIdi
4gjb0Glv+XQrduPGvs635mt6NEKyQYGKFrK9/fqHrE/4xQ6YJwP0Fp2MlKwd3RWo0iUimeLVtfTS
EOvzKQoQTwDKYSJ/Zg9moh7VIB72Z3YGG7d1jHJtR3pCnuEMtr284HlPEZAArKObEKc5l+dmKXez
AXd0jJnwpuN4t6VxYdDwaTf8/RrrmOXdqCZ1IdfBcww2+HbJwhS0pTADjqmPnDLMbwDkCi4TxT+d
przrh5+OA7uMURTceGEdVKZogL74HK4fzapyBz+c/0yS9t896f8edpxq3qLvyCF2ieVkB1fS/Hpx
nr/+AD97Ue+e54/I0LtNLDWULPk6unCMu4Lccte78JouDBD+bOi7BaYBvQm2zkd6jjyKIjHJnvv8
x//dU6zt5neLjIh32rJOKYAC9g0bNah9afbyWcf6/UatG/luCTIsbVma6xL7/E7fw9oLfXlgGwDL
x9yOhf+ZXMv5mz8Zcy1ijY0NBpF2/moZ35zq2ZMOuiQ0/nrrTtRjzxc6GWBVnseUruPBTC22jzQZ
93C4jrTr9gpMXxymZAFjJLFiTJsvTltPNKzOFz+ZaDlGjYwrx1NW+zlaNayGGFWJ3yeXLQoufekn
Iwe2qILxCUtNJd+nKRp+Veu2F772T8fn7z+TkytNgqmcAgjBY23jHQ2xGdEZiV8he7Aqjqbht2+g
6cVQl068axHASMtL3Br+x4EZ9BDmNH9+/XIvDSdPrjmrV70NmDqul36KKUe/TWfh4kEz9wKs89JC
J/cYephyTEcsNDbPBmrXwjoqG53T6cI6n2AQP05/T4J+pzVp6tb4WgsrQk8MDpvz6ne0s6N1UOgA
hAhaJ5CeS+vT1Y2IhCsQ6GL+sC5zem+/e81/uPTvokFaWrmLdA6nE9zZ7Ce7WoeE+aH351iD2zlY
mTsnIWGfZBGLnb17uJQ4XAirfxKcdz+gcJilt6tNEAyJN5Z6HmFFLPULEMJzLIhrmRBZhbocGG5Q
zv0Y89A6y1vXzooYzW+fD5vSexLGfu4eBvP71x/qeR6EWAC5l1UqDTCy05W4i/FQbnUF8qB+W8Tj
ZoqzzeW05LMBK0CXgCfAeQggtTPlIWdkgEFbRVzs5TPfutAFQeC7g+ObB8Dun9wLc7aLQg7nlwdk
DWGWBak+CCyd+bHoJVMuJPQKYDCmCH0Oc6NFkHqP9UCPll/axcvj/OuAYQL0PQm1gfcGyP3jixsM
lOkYjgKXObJoajRfKRlaGQu+fmufbSeUy5DkeZCnWFmtH9dZCBUlnOx4rOLmCXL2xzyC9gnSoe7B
iA2f+OyiVM95GId/gqVjNWIBC3bqaaAYY44jpjIuEVyt70318PUznX+J3rptEIElFGpbp3+/c0Cs
BgMOzEbI5VSxSPQk25TxRdXSNSJ+jCDoq4FC7XpAbp9re0zNIDASSrHCkwqtoDk4d2v0oLHx7VL2
/8kjrchMfH/YNBzlk1SiplS6INXxmHbIIHTMqa3+enTQSKvuldFtcmqHoriQWJ7fCHg+oBmAZMAL
O99HtyQYEIwI1O0Dms6Yp2I4A81iQ7uw0HmQWheCFjR4DdDAP6Xb145bNwA58rg1ILdPHXDM9qjJ
fYeit65fgPmfHSycXhtkXxdccXCETsNuWxl9xiytjsGYhBmcSJqe3w1aGn79EX6yjKlDxQBIWoCR
wUT+eK7sWqu8ocqa2DN/OnUdFrQKIYB8IVk5+y4gv/Z+lZPTW2scPY/Zlv9dfLbR+qlfUpA9O7Eu
HgJcG9wfBiR6/9Sm764qQ4GYC6m0Mp6MpNXELwhf/P56u87jEJaAtBv0SEDZOgdtC/TOeevwClWZ
uyu2qzIuwFhVAJJzAjbLVYP25sUge16ArquimW0DXgdXwtNzletkrgCPqACcWY8wTLbcVVoCFh71
zZgUSR1dslr4/EHfLbmeund72daD1cgCkqVkR39nN2ha7Lxr7WklfJCNdUWB2LxEujg7X3jKlTLk
wL/Thr77SfQgOWZqvFrymHOjjOgMpeGS963fOu7gg1F+oEvz7ev3+ckX40DnGOq8YOqfS2K2FL34
QWUyboa9MTzI8u3rv/+nbP4QfJEBrIKHFiIGOICnwjl6Dy1PgKBx+W9XcRC16UB+6pP/1BgQOc3H
hZyTi1jmXUfyFCSMubmulreu3Hf9zdcPc75Z0IRe1U5g8QPVlFP3D7A73L7IIS9sCzts3EPPLyHj
Ptku0DRXE5XV3geB9jS7X4amwxQCYLwtEDRXLnwF4A4RtElz4cWcxz1wOEHIBAYQvIgzzycqS7B/
HMS9VD5V5K5D643+LeT/Iyrt/3NqFzbO+f/8t6jEmdrF4Xvxfco/cGTXf/CXI2uCIguJJhQra0YI
aCFy078cWdP4FzC0FNq92HHdsR3E/3/ULjRvZc9CVcpzLEhaYPCAAugfjqymO/9Cqxb6yRBgQgbt
oKj/90+7+XvI/mqQfK53cfJxIRu3UWGAMYJKA8qOf37F+5AmvXFJBYyXfGfWGSa2M6uNSMxm86pN
dfvSqMkBAKiCCkVNavfNbYjD4qkwyyJ6t2n//LL3FNeTJumfXwL5R9BBIXUJdRvoeHwIrnk+d7Ts
Iedgo1e+hw5BUWB8lE53c1sWP4uyEncDg6QDhPVqeVsMdXefGr25nUyEx6CsR+CtsqbZfv2zUN9+
SBXx6tZthqCY7cILW/dOiQ9o/3G+GItCjeI6UBT3nHLZW3YBjACkZL5BQaID2nns1SZzrTYWS1rt
Gndqb2HLUIYVXJWvoK9SHnVqD8AcCLXrWE+jeXD7nbQK+GeQToYFWPOFP9ey9WcbEDCgbDALYboZ
ihTwR10vwF7OAAObADKo++NMMvsmB9n1MNGKxBUkt5OMLOzeLLQ0zpoc9nSDxarHPrXV/SQ0XFUQ
st3P0yovUMI+OJYO8GZt2i1hZljg29vwwAZWUEKZ4pgpYgR2nRkxlXq1JV2XvRCGPAiMAHW10MbZ
YEBhbs186iGBTsoc4BI4PO+hOID/2vYmGgJp3kw+8YTThJDrGF5hP6WKYDBScqeT1HUCMel6AD7e
VPoTn5fngY3FrqotSE94Ql2Nhg42o4mZf1sLN7BETvcFkh1A02z1Spp0ShYckNsGQiN7eHcAYAmI
GnrRS7Yfl9ootu2Yod/TYeQCbKrzrepGzMnaZYQg3UK8nT211T0mP02NIbBX/CRLD6Ie5cZNbbe6
vDFV1wDMRNBgqQ5tVWu63zgTjFYIVWJtedf2kAk/lVlnHsd2WWtLc87tHwuKUNJEA8k9DFQrLcck
1UsVyV4JByUMQ9fZEdUtoZ1VHR2M7ZsXnLwWc1sPwNKyBvpgSV3gxqqpCIfeTMUVDCUau/AdAyp8
B4vODr82l3K0gx7jYmAA6r4so15Pp9lX1NDtb4wwksMLiy8mwFTjOF3ZfME/9inMwLxgolPHjj3U
pNqgxyetx/2gFRgZ1J3DgkHL6Z1sJIMlubBtyHhkkwl2MtOnLJBKdaGLS+mnpVf5be9OvXzJiJ1j
dCrJMwAS9SOpgfhCFWBkEKcT7W87SydI41MdIra2LGYO5CLjAwafGmjfWeXuhnzCsBcdvALpo6kv
GPeUjvnbaB1rV0yUMb/MCi+sGkMcrI72P1OAoyA9MlYpOLe6LZ9NUwA/VACUhCGvoetAXFXWdUPU
PESkMwfdz+0eJYrGzWbTKz2L6rLuYtNYqkQ3y/Enw6F7FkbTpZtZOTh2NXXUjpMZgoti5HLeKZuI
XxnpvMdaef0UUaWXSb8oyF0Aadu3Os4SQHNB68zdomFmNVb5scOIN+6cHvVfYVmKbSAUYkOBA4I8
P/MU815gOXjU5Yo9LgVNY1pq4rdmpsDlKdmSyKk7DygNrj0x3M6Qajaa63J2m3CR0F5xrAaiG0Cv
RoWwjU3h2cVW0QwgYqv0lsiEUiigYcwytjZgsPuutuSt1Y3ONSqg9miglbUdIa1xOwJ8s4UVqLtb
OukBPJA7zaFZBHBh9dh/K+x89bbpUy+BPLsdUUtA+aPU+XKtr6M8uPUNWyB7vTp0MVMPPUPKXUZ6
LTBGBXixSdUco3OHbkXRI7Q72qJqn0N8C8BMvtxPuVn9yCuj/amair1xRqC3rSo2QoxgQf9kVY3C
ZLRYMB81m1wC5dXNcxtatYlQ1wIjErk5lTczs7MtRJFKmMTC1+VNcK048LnsXiUvYeqCMbgXOgBl
gR4unfGXDUh+1Nl1HS9V41wDDYHZMBt5kE0lgrG7tip8U3kZovNYTbHbFgRITxdkOAggekVzLOuy
A/1DTyUCcil/lGpwnx3YDYAeaJgLCzQ2G3daPgL7zlmrD1FuDHPimbzxDTm6QNlWFa1hh2yvtklT
IW6VU5ZvrdE5EJJxbMDeYBO73FTTxN8gepM7ccZE+doCPRWWEyl3hSirrVURsh2Bc9tNgmkBhF3y
q9wBMCSHzkrEzaL6bmqjHeM32puUqmmrW0PzOPcEXApA73ofFbu2NTr5X9yd13LkRrZFvwg34M19
BFCWZJFN33xB0MJ7j6+/C5RihkT1sEavNyZCI4XETgJIZCbO2Xvt0VX4kU0teMZODPvhcvDS8S3W
LNRShd/zS+olRlO/bOTMHSpDw3ZYlgwhTjqBhoaOJm2on2I1UN56tFFnYVRrt5WKEBDedHFlVUK3
Q6+A9iUci97Bgh1dGf3Yyo7X1cr90DQqQjit2uSZ7wNuysJu2zUFQSth1ZxpRem9J12RsXxwpDBX
bCweW20eaohdzbS/FyutRkMjFWJuh0OZPo6WPjXbAa7/OlQD6T62GCYM4nQfa77wihjIdLTMC1n4
s/AjGAgRD+gl7NWyGi4twwthngnSqkU/fzmaWj9bGZTpgYCU6lKvK8vVsF4nNsr69qxP0ubFL9Qx
sbVQagS7FvQstvnneNgMda9fib2Ork8tTMTP3PKU9s6ooZ0Aw2NE9lRGQ2w3gLkUO2uyuLQzK/U2
YzblCJzHSPR/5aGkTHZu5KbpwFKadqwOGcx43UfBRTRIESLHSlvEX2ot7sEGtBd+Eze/zHIwh+0o
1ykjhqxTsRSnHyR1tfdezfHQNsRhWjVlXiPi8eOpsVtkcIEdqmx6QqPVF3EdS/eTNlqrgGPIh8IW
ej2aov8ScwbemsCmOzrAWQGhJ6nbm24czZcp9tXrZgzUnT/mKOUUCLMGBFhf+6W1SbrDMQH3liSh
aiP7IdwvCW/txdCkBKALefwwJql+3obcf0oQIaYH5HKrVJG5qWHXlPtYH8pLHf8rFIQiK96Ydt4h
7/tyU1WKVFx4uThuZBlV3iojKPg3mBOT2zyjg6YJdaCteK2ETDW1XhAGKSsxz4oV9QXo0WVW3Ql1
yWpjMMDe86toFeJ7OJ/gVW1byYyZ4IW5aq0OvXDfNxoqurB088nsdlkiqncSdZ7fdS2E5w1HcSwr
cYECy1PrdQuBl7gpYiFsZr20UfqMW61Jk3QpWk2zy6vagrkmKTv0+CH6V5/ON2KTNBXtOqBIC+ZC
qH8XY6xNdmTV+RNsK/lx8BSkYikevcuUsgx4ZHOIt7IcEMJZtDl9MDgl6K+rqvulQXI6RHGYPneV
Ca96bCoT88nUNw5i0fp3WVgj7pEyrXbJOKIdUjtkUZGZPWl9nr6UYzI9KZIQbCVZSG/qsJVVV0H5
uO7CtD9PxmLaG7VmuaNvJHd5JFkbQyw8NvGcK7YHhF97bZSKJ1+Om3eByIpdO8asL7JeDNukjIXb
rtU7TqKyHu1kuRXuJSmoImcKDf33JA/WXWpaxkFpIqI1sQm72B8TfHnzCjYO6ibRRtlWkkQHtVam
HHyF0PA3bCHimeZHwS8NORV5jqL5Zo1CfoNmEdplEPs3Fi4QxdFrXnde0MYVxFbdSFIpoAMoq3Sd
5Ep90Sc6hNNmtiuEUSbcCYIQEFmWFuoBcaFJ4Go8JvdqpeOhyAUmriChQW5RnWx9X9Z2ltGYFxmf
gGwz2ASGlwxI2kFLOhnLkkRquxUMnpP2kvHY152y94q+fE8ns70p+KBj2ctgKVH2ErvrITPKg1A3
xoQOLJ+efUMXzsKhIC8l60Z1K3j+cBZ2RbCGWtyvrW4ElJzC9NLRdXKYB8oIOqTrs5VklINoYygn
YF0cDewBMrqpkZXpLC5DbD8pWlFsgkFqPvRVHxyqIYh2fP2OmxzsmssKUl7yyeRfWKI3uZ4mCL6j
Vcaw9VLD26VqYWzGqBFXYsYq542q/ArQUGWFjsyDb1Shq3SKeIcPOLWwc+g1Ca6Np181gog7xq+y
Sw95J9KqBKpCDhHsF4de4UIRhc4pElM7gKANPdtkubyG8lapqGBxLiltW1/lgpauPbEqLosmR6XO
99xZorbG7yif0KBOQb5LISzsNE65WPYnka+9trgQiro+6OpY3OZK4e8Q16hXrR4Iik1mbjJbfar8
UJVle2Pmfb725bHZRqI6aPDlhFK2iTYON7mZBzspNisBlWEeu4ocWrUjeWZzkUV5eJsmnBxtsRv0
wq6w99yzmxVbsTGjM/TRrBECmrzbqZjUs6bV4wc1nGYK+6ixkIn1oTJoadjpVOiTYyol+a+yFyDQ
ZAEVUPLHeF1GghovZC+Szwq5CefPM9m3Wf+Gd6Gr29c2qRssOyRbPBrlVD2avqISdR5l8c40an0V
amoKyk0mepxFdMVUkO/bprG2VaJO55Xfpw8eAJddGEn6mzFk4YXKSc5By6tvpF5HsAER4RBkBtpd
daaKBzJuwhy02DrCZbjRmyneT1oZ/BI4MKNZEsdhZYjgFLCRxdvGYlrHcagKtpADhPTGsH3tpirZ
IiTQ0UPqxSOBfdMDktTO6QatWXVaKNsNpfFDXOjRmWyM6ZVR4iX4q5L/j4pa/09Brxpdix9KX3mV
v77m32tf/MTffDjpf0B8fTbz5oIiLUoql38D4uYqFlV7uivkQ/NKzdWev6tfc8lMJlrNoJuEc5Eq
7r+KX7L4PzSpOXJTHiMUToJ9/E9qX1TRvjYBgacD+mZ8gn0osh8BWnpx4CyliC/1SlrrjrSN0IRc
SRsOQBtfPo2LWvQc/xoO+R9qyxlku+xtpri9NE2bXgzczTMrKnAJNSbSkpTQf1ZLM7m1ANMtjX0c
9cBxRyaUWhFcZfgy6yPmdkwcw47onN7l5f2VXRhvX5766drdX+NB9Z1Ld/zlKD1Q9QxPjkL4ZZfh
oTuvndxptsbTuJ5WyX+jWzp6cPRS6WWBClR4bFinv5cKvTEJh0yveHCfLLc11ljV7VbSSoSbpp26
uLnw+KVdwc1kNMp6Cv0Qoh+XqoUB3inhE9VLu6eMsCKXFIBDjWvl4N1Wq9mlna2yp+ROP0gnao+8
OcuBccvSnuavlEWXHS6jE/UgE6aXf6hOPZqXkBaZkTPpm1ico2iyulRKn636RdyH2/opcMm33DBP
nk7jTT7lhotb+W2o+cF+aaANkZ/iFppekt2MkqJy6LkhvLRsNeddnxQrLPoZkkTXHcSkCaeC/tkn
afLraCa5VmmWj++RdalKl21/Vvi3P0/8UyMsGoJaPfrSqIjvXRe4mrVT5YPa/FMswV+XodHCRUBA
5W6JYlfGCmxxKL3LGwmdNGI9dZf3v+TduOaDNLADzeVLR4W2v/754r4XvlkV59v3ZdzFxQWjkRt8
wL57xo2mbcfyyccQ7I3XP49yNCeWwyy67WIgZmpbSO+wEXfk4JlXLB0Xxl7dYlD1UvuUeOyPj4xE
SATvdI6PVmGhKQWpUaR3VX802sIW49opIQP884vijzYVg97KH/QlfHCXI83C93of7LB4rM3dcD04
owtAeH2KQ3h8RWiMYHaArqBJSEfn+0uVDnUlCpH6IRNCUGs3ArbfUHs+cUHLRYKwIVZbVnYKKjrx
rbPG6suba1FVswJN/iA1ntIeEiq+ftfGvsAqcvKC/jAl2JCR5qBWYBsDOfV9sIGsxohJ8dqtsx3d
KLhi4u+azQR7LnTiE6ssx4lvqyzgRvQrUPSY7DTZlx32qJ/6iFwR3PG6HUdPwXjiz18KFXiPvg+w
eI8G6ncihsFXcdNVrrmft35/T9S13VZIFWT79Iz47Dp/XWcRfHC2obOO9kfCnLR4WkE76kJU+B/i
Pg4dZU0Axz78hcHamQFOnZPvrI9yjfS12Fd31f60auFoSi7GX0xJs50IkGP8LnrKm/vW2icM9vOM
PHpsiyEWy4Ym4EUfGaLAF6kXt543nRjgeBYuRlg0JNOa7mNWje/CNj5oa2mru/LNuAZiClnzlEbx
aK2lITE3e5E1wY08QolSnPCrOlU/CmM7DPctpv02MtxfP9+yRbOXFZ1RKJuSbcC7RabOYlp0oVpa
Ofds3Fe7dNVtp01/Pusu4hO3biFaORpnfnZfFgu/8kJdMYV3PgCRXvfFg1fCy0jyvalDjMtOCWWX
suSj8RbTTffwZAe5/8F58MOi4gs+1M730tksaKdF4OiP/a549my+zdeaq17QKnB+vrV/en5f7+zy
Hfc6mv+J/6GmZDTG151EaQMmuZK9/DyOtDyMLh/hYtpXZWOVlPc/esfcjOQ9XY1P3r66rO8Qw7nT
RwHFXXG7i2CPuP3EYWcpfzq6zYsXIo7LMbIy/0O7dGXOiuVGcF69m5ZEtNTdnrYM/GkV+zZd5/Px
l2k0RGU5CozXV7Z/SGq3vi4u9fvukhYvWnNxTTYEGRGFLfwa7iM7Wp0WmZ2YyOpCQNT0QV5gXvyY
+t7Wpl2CW422vDh9lJRcTzzZPyxoX692mZ8khSZFz/TvJ7sKnPZiOJt3CTrk59mv06fjheDiaDWY
M1W+3t4xJ0JjfmuS8+j2r6fJF+KatjJow/AkXWv5MbOYuPpi7RHFMlQnRpuPeXRdiNKz9tXmnwp7
/56j4IM1wKR8Gi6Wgi5t6hF92euM2wNKatd3xkrag07Y6CfMEP/hdfj3UIt3XiHDa/DN8q1wrRtE
HtnOQM0uOFm4K1I74DaCFLw8dVr5w87KLPn3oIv3f6TTTBfA/2jGmyL8HRqhXUSnLuzorPe5Tfx7
jMV7jmMs0Sdd+VB7kCp+cBmIYLyVQx3RcaBvEQ1vVt5vYlziYvz481vwH975f4+9eOd1XMna/BZQ
uycBGfzIvJJXVzMk3XDCW2vfXRc2KS75rrxVz/EFn50SzMrzS704PH29xZ+76JdlR8qiJlNYYoG5
XmWwPxU7XeWk7mKaPy935rq5U+7Fbbst1zMv/pTz7D+8lv+6A5+mrS/DG4lGSBFbSb1qzukA0kCf
P8kHB56S9qxP+HFPbV6fEdM/XfFiJVAnM9RGbjo4x+eog9/g5nvlDFqNsKpWWAmCTVm76pmFVfVU
qerUA/+8HV8u1xO7sKHh/xGdq5xKNM/ukYR2W/XK3/lX1l5ZyQ8HaT8biQS3PstPUNX/fOlgkyXO
6DLFsuX7FDUjrSz/I74ni2hGJ3M6j1z5KvxlrRLbtNtb/eG0kfUPb7E1f1lLBFMQSPy5tHy56Nho
S4B78oekOoPY3xRK7RZDsP35XfrTARZ7w6fngA9DACHfF/hKTlp5VI33ub6puHRDH+LzuUoWrxPn
ZJXs+JKQKXK8RJKIN+QoWU2JzcYILOnduAEwoyY28ijdAbt3Z9wJT2Ts0NWAjXEy3eH460r7Pu7i
rKk1fiXUhvQuXY6Gm07YkP196kwHqFnWL+Ojv0Hb8w8h8jyveUyLD0Z9lhgvP680q5HnQKd3cbqY
6tusejHGE0f1492SYEFI+J9OGPMorTqhsRFpgfo8Y4Cl7X9rTF8eOXheKL0J9BSpMlKOX0z+Vimq
MAnb9yGmjkpGtXRqj1xOis8B+AgVASqjLT36tqYpkCpdR7rejSqfdeZN0/8+MclPDbHYhaV8sgZD
6987fPW+xuOH2ElRAlJzt6p3yoA9uN36wYnz/qlRF3dOUBq5srLuPYAjZfiCG3jZ1pemE6McHTGW
92+xE0u0muNpaD9rY1r6y9TXJbV1ddeCQzW11bBJ9IfTZdpTF7dYNzKEFTD7+ve0ItXO3Pu+aqve
ied2YoylRy4gTC8M6+6dQAs7FG/jUl517Ykx/nj7SMpUwP1TBaES930BRNoYFJiR3htQXNdQET12
NW9H1thFkuzj+A5sLx8NpyqMRzv4/NR0BUPevFMbBBl8H3a0BHMI4RzWK28j0pBXHaCXHHjz27F2
gSRh5jgxUf50N8npxAsz1+iOWhSZaOhiYPDEMnQt3q0FvQ3h4s9vGp2qo4ORNVfRkZwjV6d6uZj0
E618kK/+c5yM1ngWV54cXCSekuNojnPB9+8tJGyFq0UwNTxlV+jpkIyPqtGhDDTjVNM3Cb144bXN
fLO5jXpF4CfTwooFawc51R+ReCqZ0QIAKWurfEAVkifghMqW+M3+LMoFcahNF5WClBN5olRqXkIR
a8H22l2B+DJd6202laRWx1kAv6nKwvq2SovyvjCHIfydS3XU3ORWUierMc0676m0Sk3aq1pgjM6Y
SZ28GWKdTAhoOOjyGlLg8l1uFYLmlFLpoTnUrB4UoiLV56Feo5kYO5Woa98IBVyKnaDsrCaOUKFx
Py5KNUiGC1EuevBwutli7+rnm2XmZpFsuIeeE1c1KqZStNIHmj21aPfV6D2hZqyeM1P3n4Gvtyg+
EcVeqGT4zeiqpP9d9pj+HJCTyl5tBM5mWp2V6yRRYeNoapYBtoo0othqc+ZrNR2K9KQpp1WcBOE2
lvLM28ddERlrSx1jYRtkIpy2Vk/KAxEsZrhJu0YB6tlawT6DRcfZs/PHaSPrY+avqrGh4tDo4d0o
Sdm1ggBxi41OExh6qGc7fdFYrkBnpAs2YmXl/iVqHTny0UGMA5SerMk5+/DLTIF+A+krqVXUtUOl
RiAQGzF4iMKkqmwk98EqCwALAhRGmWjHRqZDO8uCFD1vUAlq4Sq1aWVOFUQQtCIcDteqX07hvRd5
IOgKP0BhInc1eby5HqS/ygDWmkNsXRm7ptoCVcuU9EYNM/NdR0oH/52mqW77bTuC+Ed58dJKExIk
YQxeU5aY16xJfW81GMbUuHoKhdOJCuay3YkiJsQe5C0qJG6KbRR9K+3h+BcXldGbKA6I50ss9Qaf
QAqUMUXPJbiNklbyuZfnQYj5dBAkDQxyEpjoOMrSe5ONKk6vWsnwrau0n9CAgUbtBKCuAyns3bZE
+CJvBNIG0y3a+xFKdilV3jkMujjbWT5a2xU0Vyl7a71C+q0GsVTepD16InDNVi0E0EDMVCD2qgy1
GmZjB8hLUgJPX4nGJOeX9aD42uUgEcu5HrO4yT48H1emG8Zelp1D5PIUu80bwwCLpoQNKvO6sWCy
Vb6+KdRozC9RYFTJuYEaqb0K8lnBx+s5GleREGjBY1VPgQZ0KhNp+qSonlF8ZxExOX0ZSuFNmJem
9pCPNRJK6smt55YCUhhSIdHiooTubU8P2xASqke5rQJLKG9rORf6K1WCvIAuBBjkoVb1Mr0ckIhp
t2KOAC/NzIpXKBSncwBn4XhlabE8bYSq1R/KjrhDR4h8v9uKrBDqGYUev7AbXxxe5YZY9L0HTwW9
kK69i50YIewqkyB4nLqQw0feIaLZJl1clgerz2uJWRQo3Tb2GFc24umtagYr1FBAZp32UKF1IzMV
aVnopkrcyXaVB62isMqMBbonq2iahoc0pVb8kItKAawOrZNOcbgddBtEbkHWqSLMAC4hRSzm9lXq
1Wvcd2UNRIqolH1GIqa0JrkVmlieR227FshJ7c9KoVOClSdYtbbus0wAFQs4Q7PRx0GTM8aucWJh
KsAtF4IJWsfS20qu8ObE0djbbUpBLAGRPFZelkLAUrqifZzIOYhCt/GSrue3H9QB3F/jy8JbXKlZ
buvjkGuu1zWNMCHCz+LLImlI05Agigc6WD2DAEq7TnSoosqg9/B0sSQpCN62WQiUzDP4rzpmIqxF
fS+0xQGd1J3nZYfWN26KJuxXgif9KpQ0W/lI5A71oIeOPEnX8AjOA7jC2ECE26wb2JdH2TzvfZMP
r16KNoOMRm5qzs22CG5ItN14dfrCF8BHb6C5xO8CPzqJunPJgmkb0kPHZkA+ZzRWyOyHPlbcQhfz
dY3K3/E769zitb0WqvIOHR/eA20bF2CKRwhhMFeHQbs0tPauELIAk46OgUbSz3veA7vsAswf875q
FodQUZBvpGjuJqtZ52g3WRg8J0jVxGmmfIPXhp83lOdhbH7XkvrYteMqCAQ3o/xOd120LkfBz69V
HSGY14ORUz3/3fSyq7ZIXGHIX9g2LoqQCYkRnVCX0hS2ZjeZO1mtr8vWa5D5sQcALtZsdldUMem0
b5UgeZHKxjtEajDdxH0sQRbq71stuhJKdiursaq1EPOsBthudq802ipVxfSsnxDDEbRbrvxcv49a
zgOttcql9lC0OkLzdJrhn77djgkvoWdU71bZgv6bycyiUQK/xb5CKAo+pse6F5N9Z2S/PQ968gYW
VbGHHGiSGlIRuNqW+zmQ9Q2Up3DeqKV8Bl1XZ5GLa3VHwyzcmUTgZrZocn16W4gkjyPmvyUOlZ6z
4UkhgYSNKFxhY2EzwHPig9/ElLSb9zvelVx1JEikTj9asLUQsFn2ZCbw4pu8H5+yYcBVo5I5jPKx
WHmahyLGC/ozytnT+Zh0JdjU7K4Wg8jOYEpSxIPxWgX+nNo015zSCIG0H6uuUCm5a5kFVokqMx/J
gGvpoBTXlhZAbS3nSNWq8/w7snSZR6UmaOpaL7NG2GVWk9Vo8jEq8RDqDOXqHLAulta1Eg8vjZRU
RLmE44znzrqyOmS9EbgkMUd7OTCNvRgkwUOrWAgeRasEqE0ODNpuEdWioefxoR4h8heD9SzraXeN
nBb2Yviij+1m0AQXDwTCTLj+g87lGxe0hLaBeFvq/TohmpncW7tLaoiotWfYlj9dt4bFXteSNlBw
es1V2Vtz4BVXfie5gxI/+z1vUDbO8yFS36YZHmRp/k6Yc2mFeNynvRJsi0Lq3TpIfve9uSP+LT30
oFgTwIv2lBr+qjUN1y/YLmUY8rn8rLZW4YhqgU1Kl1ejGW3brjwM5WgLijjCdeWe9pAdIAjK+1Qw
n7xcsmWz81aEZw+4YeCG++1Kb/vkQYLP7XQZWJwiHC1H65XzshIezEI6b+smW41NITqZ0tJlBt3N
JlPFK6Xur1oD4OoQCodWVDcyCQXQhi05dwg2zpG5I9rdsfLy24RpiLpSMsGLG+VHL2YKNrIEcoo+
h0gnJhB/R811TtGTauyloN61UX6dWGH1pudT6Ux5EVyYnfIIiHoilAUs4GPEmwJIU2xsru4+H7to
hdEHmE4k1Lu6F15FDufQjOP0HQpCqm64UlxuXQ8dRsgvMmiU+oy9rZILBPMim2t7rQ3SStLiS7kl
3iaBzIvdcLoyFF9xmz7E61Co2g5wo39lSEL2Oqiwr7UuqTaS0MvUw4x7o9N1d6rxE8WK4Yy5lXIf
YgRDkuifaZ6Rb0oOwDv6fm/d2CZP/GJbttSXsTKk3eQ3qcejgYtplgRF40I8C0HL2lnN2lJ18oeG
HwOmKa5DVap1glt5ZnFXztfraEazTlJlo+AgsfuuSIhdwWXmi5NkW17rOeogmxtSCWo7xK1j1c0D
C3TMFwtQ7XBsWpcQ42hFCyLcSaNYA3Umjxp3nq3GfNh4ZvFaIEm1McJRVSZDjZ8kYV4y+xwivza4
g+rDBGe9cZtJ3EpRqCMdFtOrUCc5QJFKo0SUnBo2Dv33UJgSt8Il6La1lG+I30YfUcaNv1U82V8H
YVE8dEHRXU25TDrgECWCDEm6Nu7S0uwuWZWKqzLOokPue8Zh0Dxhm0uxj11TiNNbSYOJHEX4A/EA
wbGUcvFOUIdsEzaVsCnSQp443ySE0gh6tVarvHGI4ZgtjFKJnTTpnHBQsf8ZhcTpFrBql433Zk03
z+qxUFG3ewwk81c01p0d96blqIIRrypDRipcDDdWnpxlVX8bmBxU1DoPtoEH3PmxNqUkt6UWxmvo
k2+tFpCXcdJGEsFrSae0h0H2qufQS+alIEB778+BFqLoyU6uRtieGi2pgncwjXFzlWGZ+RUMQGLd
AvvVazYV6ZuWa+Cz5DavPhdglVhvTtac2jm6W7HuuwP/rS00FiEBOnnz4yqGTfpGZHzU7HsoWf55
Uch8kwh+JKnMWIuxM1NCQAVLWJD5s4ABJ8GdEJB3HYcAfleC30c1nz5+EzqjGXrGg8iDzM41L9D6
u7o2zTB36RDKbAV+RvV4l4hCKAPsT1WcI27ncc7d99KkBec89zze9glB8+et14raWWWNo7z3xVhp
NRazombiqYSkNI2dl7UwnAslLGU04gFNQSpKfLxRw60DC4m4XqkYG2zC4C2yIhTB1LYTg6nbQmuz
9KxAM0lySqSKhebEhEogqA3RhSu2WeEAS/EgJUb31kldSQuDc1xUbzGa5tm1LGjCU+npHiU6v4mM
V9/o1CzZyEmhweOvKrHz3znJi8IHnylahaZdTKfhAoJ4Wp+lqO9E1v5C6V8aPo8ORPWRHIIloIQy
n8i+Z1Ne9RqHqBDTyB3oc556U5U+3ygEW6XBjgN5PkBcFQfjBn+M4L1wtALyTCMWmzkRJLHAJ8co
SBelWPfaSjC6WBWdqJoK+ZY2Y1dClVcD4VeRplDtepI+UFUYfV3fd2YrYNMx+qHesJm3am17U4p/
C4d5TriRznfFTupiI/kYujbGK8Iaa/Uvohxk5WNpaP5bJ0rZ30nmr8P//ge7/6kSzqKg2La+YKBq
eZ7lA3wjFMA3QqdbDffddbA61dtZlpclzZozq9FgfsLaltVfg8SIqJ3aJ2xCTqcNvIebn0tSRwW+
zxFAK4A7JU/8SAgMebrvOujxNOteC8iQnxiYdbjhISqY2eAmwic9Mehxx4pUV0JwzZnOZpHFvbiH
VqHWg6gqT9Wjf1DW6iq6qUhwPkxncxLlsGoORI1MjuaIdggORr0w89XPl30kNpl/AQOWD70d/sZa
tNKpQaVGGkfPWXDdB++e/CYk+G0n70TB77h/tBhn0VpR03KYOi5Us+dM5Tlr03T5ulyjd97kp5pV
R01nBkPXh0yG1v1x0TT2hDJTzfg52Ymr8S5YE5Jn0eWVXWEXn4LqLMulcKiYMIgmURjO2udFIVP0
CjGMs/I599pVVHUA9JN9mhknJsrx7FwMs5goUSzzyVG1z1J+kew0stSaB+Xaes4fJUw7TJC5pXmq
EvzH2QkukG9T4oeBOc3X/qW1qJLfQTRryxveE1KXuIV4zRes8TK3codVJM4i1M22t623onUVzTnZ
Uf3TzUWyLgO3MimDL+XyvV/HOk6yZ/UiCVy/tqdz3UkuPTLN2FP1S8XBh49b79T8mYvq33rYrDF0
HWnlzoYS+rnfr9vIo6kIp/b5Uyw/2N2Z+mZdd5z6MnLekw8IITvRpU6iulQqqQSMlvvzWykdv5am
aoiyPHcGUV0e+TuiIq1lLrwhRlJ3VXSeh3xfOkZqK9eAN8qL8GqW1giudmrk41vOhjXHJpsarVd9
qeTxCSDJgsTgmc+il8DJLn30EioLoLTCfuYkF/94aSeF/OuIiyWIuBqry6Xste2vhWxfk7Bw4mYe
7R2LARZrDxGdFDQn43lu68Wr7DK/686065nZWNn5TZQ7+cOJEY9u4oykZA7JmElZIMRFIxHdSRQM
MA17x8IIi9hiPYtlsSsTRSpczOJjkZgRezoBkDpeZQ2J1EUyB3G6SQAjF00qVFjk+qjZ69wtai4B
p7nFqvvQ2bkw35+S9sxvwbe3hMFUxkOaTu8aCsn3t8SapIyPouo1vg/OVWDDFg3FwC0epGtljng8
5FczTXk41Yg7OnZgLZFVmuaqyf+Bj/w+LKEIOd8M9at2ObKToLBYqzsdihWb5FY5cUOPn+P3sRYz
J0yiJC3l+rWOyGmSOreZv+bjdHViuiwvidoDz4s239w+Z+FZPDafzwtVx1ySfnTu3KP/FOmQYPZJ
Ej61YR2pHD5Hk+llEsBO4MNSPWfmsk+hUH6nHE/WNpYWl/QOpzwvrudTRnISsbt8/T7Ho5UIBI6z
BhqH7w/M4jMkIALvg8gfsAW2SJHlxP2bN7+vM3EeQcUuxu3DDYej4PsIZHcoViHV9GahqJAdTjpF
7NRcFmwFzDSHcT26qcvXGh8CmnNi8D9d3tfBF3OkVzjDq0Xywbf+TriUs5W1ji69c+EiS7a+A0Tl
4tS+/CnbOrpeXm8NKzRQ2OVrLiZJXlOue4/rc3MzKwVNPjjPZg9PfJL5eLQVfd5cXUHRhAWAnWjx
+AaprsyubN6bx/K+v0+34ap7EIkoWvdr/4pMiz29rg0spBO39U/vBD6Rfw27OPCUZU7q31i/Z+fd
jpfctFNHd8XHOVOhfrHeTow2z5Dvd3Tm0IK/1bCm4N5cXGRLHkfRsKg05JHYxNVuZjPZnLBil7vc
DdenpJd/eAlnucycDwshgatcLJ4jVB26YM17Xq1r61AgoafAKxDmLJp3ylO+y1bBPtj8fJXLQ4W8
kOjMq92X4xxArlZvkegk/rMhnqsgeCxxG0onVrPj92G+sn8LgRZ7H0k6pijIzTsgmxcro8rRycbJ
FfP4ebF0fREpLF66JJOEpNL7d/3CuPE27YYSp6M86ba4lokSP+WKOtpXsa5pfH1yJtOBJx5hE4NA
zNNoNN5ol7r5tbJNUWCIa4Wg9NOizaOntBhrfjG+PCWRqgpHP+NtkM+RNTh9U7tWCoKnSN2fp8PJ
q1osm7rkqaE6zFfVr8rrmZBM7AXfueXN6as6FrIsLmvxxETyM0nAMN6iXXyQXOUsfLfUy+KsWc15
BKH3uzylxjxaQBYDLma7zJba1Vzd7FvubuerwyXl1rvy8r+Q6RxN+sVgi0lft5VatEwQzRadnFt5
LTh8Lti/hU138V8Mt/zA/Ws+gqxVdARxhKd/nyOl5E0G2LY3cS87pS3xv1kTJGxkpMQ/T5LjC8Pe
gw8QkzzLInP/+0jNYOZ+ZnICSkPHlw9Kd+I4d+rPX8x2abQmkQbga9zVZ/FQAs5q7J+v4OhwgHn9
6xUsZvkEBAuEYfMKXSlXkOGaV6S8wqsl6apwA+Xx59FOXc/877+8vRml7EaKm9eKRqI4WGs9vv15
gHkn+rZTcTkK34RQEDSCeZbAWz+o6r4up9cEUeyginvR6rbJoJ37cxOJAtOp1+hPF6QAEP0/9s5j
O24sWdfvcuaoBW+mMOnoRFEUSU2wJKoE7z2e/n6gqruTyLzM1hmfSfdapSpF7o1tYkf8RkFh980C
6P2ArGzUNGRpkLWimaTW10VfOKGCX0M8Ybfl2+ToIJQQk+JxbOBN4eP1jNIRJtKXcJInYHp5GfrR
T1ltstZCA7Kq4WMgz4KdoysOB6zu6FK03+Lp20xTJ4bGVMg41mkPRZK6EVCJPPuCGUEqBPty/NJ0
ij0v7VTr68df5czx9v63rRIISR0jXejE1y505MlGYFB7osQFOufZl1zj1/yYP+Ix+HHQM59GV5Hl
WZimCorB6xNOL60YFN2rhSm2gduVX1+4ys9sHX2RI4YnDiwKS/n33x6jA3VsheEVnSndBWlHtb99
qTX5Lozmg6AVhy6ZHj4e02m6qVnHMbUVTUqqlaRqq5En7OLKhPJnXntNGyE2yvfEVKvZixirBl41
+DvfGjbCn+nCw+S22FgoYSGzy8G65gvHqASh5Cm9Gj0Sj2TvTwtV5cIYl3lb7eF3MVaHnirPZQ7i
6jX4bm6Xuhod9Afzb+sJXX93dNqv2I5OD2iJZQ/D1cXi6MlHfbOv4K0kk8vgWLBaqTS6hSDsDCjE
xl0NJTp3Z1B7S2GLQmLgpLfCIdtEm3R7Kf08zTdWkZdfdnQ2alGoFbQpXpdnmoozUbFtd6q96Lrn
jxdTtuVYfzfHSzA80qji8SqkGPw+mBkbsZSIOuvo95uw1LYGzJfljhQAh738U6v8P+Ge/+GqOVrf
ZzSruzpqv+fR93faPct/9I92j/oX9GCFvURv5Y0cQxLxH+0ezDk0A7cYtC+Rt/63dI9s/MW5YymW
ikgPL7OFUPCPbrWk/oWgD/+YZwZ6HPzfn0j3KNoqm+JvwsuF4gQ6MNQ9+TXvl0qug3oTq/BWj1VZ
s4VatWqvVSYuMIVeaf9LoJGmbSc10QpbbIHmYDNt6oA7AxRDwCv4U+h2lTaEMqqXYRV/wcTMaDYI
yObm1yYazJe27Xht5WqMdNVoYdBIf34yLKQupa79WdSDOdhlWRTVALq86IzPdLWl7KBI2UR7F0Ss
4MpwjqJbqVKKxlEmiVoiIsJRey8mklB5Vd8M1etUl5n+CZG53kkRKaP1rhXz9VAARb1HVgQ/JeAd
4wGdu7kdXA1xTf+7VC+Ki52u+5+x5xTjnVx0Yo+u3eRLIZgYy/SrA+KcGIQ+qGYcKqIL+KELqNVa
NY7bppLJoGX5lTXzccc/lYGr2Mih5an8rexkmiLXmoBxrrbBaqnQngFLWLiezmidq+XzpKMhqtxL
Y6gCYM1DmtKtm4mVlvS3YtAKE063WiLUFlBWXFFjw+yBKQaF2tvZBHjW/KLkVVCFmFlHaIaKm/o3
wluQfgO+NfCCEP9qaeiSAmwI0o5czkXQh7/EJraCxlMrMW9fO86R9ovaTSZ6YbSAzVR/FYtQkoqv
liaGfYyncIviHC6kRlfiiEPbQrCtqkEpsuxzwG8F/f7yuoN8D1BYNO+HMO9iYCoaXfZOGfHMnvLi
Z5WoL1VhDWhtNi96XcXPQmWMdFXSKb2SZkAflpSptd31DfafQ4MztlXUV5rZB9do7qqARGP0frmR
d0Cp0CZsJMGTy6R6reIkueqDUN+zn+DKa4YMAtKs1CcBMLlsq52pPwEx0vdljCgHUtMAR502nxNv
DlL/qQn17KVlrmlotFVwXyIzixi0n3a3EUqtntBG7YY2ffFSYJr8t9kkWO0CKkHvu+avXbqGUMZb
DEdBhqEXiBt2R4RtAAkk3AUoH49b3wQfwDyBYYhRmdtgiaw/R0ZCYt6BOB48gDAVw9ZAJk/5BHI8
FAcr/xRLorUz8h5P38pMQIYD9YqokKqxuJEW523HiiL5s+iP6Nl2rQ9A1ewTfihq112Nexs44xZK
MgB7yRZyk0UcyAB6awTBF9rgJ6UFW4IT/Yjon9bGNFjKVL4hm1cPAtDoGvXkkOJlk5hczibiyK4S
p4VjAHahL9sqOdJNgtheJWItVk4Eck+3VbVqd8mgqg9GPhaBZ9R08q+w2Ykci87v1y4b683cxZMt
5UkIahad12tlzDEFNxNDfRrnPE5dIHHqIc+6uT9Muuq7/VgafydA+6/wGu/uG0WovtTJTO22ERu3
JZ37AfBCbdxg7sW9lUeJtQfjKuoe6OowcSYE8xJgM1ruCrSYgm0iAAVxZbmSuB7xMMVrW64gpJWy
vJnRjL2GnRTvR1VPDcC5RVaBNwNMdZ0Gmll9N/VWVWirosLOe6TR5tcxRZhbt1srEJWDPIuDdIPC
6Zh/r5RwsHCsDdJicjVANd5YV+TLZWEhFV4BYorFSkdGUo1x/OjtKOmLoLmqO0hZotOgUKr/8qNy
EO6wE8AtVELWOr6WI1H5Mg1hZHkAcgrc8dJesnZg6hXhpewgZD4BnUkiT0gaP9uPI3Yi15GPgdkT
cqtFDTzfSMAys6zGXy3wqGJXCcn4C8R8MrqSICfyfq67Evy2FYMknHTFb77q0RQ9h4BYCwzqFEXn
2pjLFnC0NvZO04G6c5oYcfhdgWInBw4H+ZMRJ2IF6T+rzT1Gl36PHXUY1s7UdOZPoD5wZVuxwxwo
EajRe1Ekjj8YkjW72ahnxs6QCusbp/kgu/zbDf7CQjf8NCJ2uzMCR1d5kEkD0GnF/GwmglnMdmhq
fbSZUYlEqFoRpAd9DuWfPZLVDxANSkCxRYjsb63QaOxkxf9Kn8KIHBXoOnQHLS1lN43ULn0xxgBG
SW0pCWvMbMyMP0bR1HKxBNK/jnmLqCzy0n50XWXjDDI+k1pQ9bKfzT3QJX1Ub/16MiSwjC0YSFEX
uEDREYsl7iGhU5y5IyPeJKpFKzmJilHZcgnkLbK5ovTdTIosd4CEh7XbATjSb6y8MUY4Hj0vPgn7
2HBHW0Wyg14RVC5mRertxkBS/75AA1e3Z8usA1Sme0Eugeo3yRTaQCIFvLXleEh3UZOE2iXMwyoF
RRlFR0fJpI3KrPGGWuUViJTk46AjAb4xtwOCE3vFhfvNQn4ytuZG3F1KsNfvQbIkiwI2ib22WE2c
vAdndr0/Nc9B1rrTCID0D3010OYjAu9MTQTsgEjUGhBQBwj/Cvn0/CbvdqNqbsiLBXl3V805Gh1r
f7HVsZrDk4irN38RZhxJ5fT81tpZXOg9lXcD/vCOlrllsJFR6TvKXj/9fiIcm4esH2dvY9TI3GiN
oZ6zrnilNQSuRJmfFbXcInlupC9ZITeyq80J4EoFsPr3qU/b5ioWpsa6s5oxuNgdWL/Rlt+wKOnR
ztKBFq9BJepUaH7bKM8kQIA+v1hWuJWk2RMGqbXj+Ycpd9scElTboukuJTuhs64DcogAdWTBdJNy
K/d/D/IlDuTaa/vtYxz/rNUDrqoTzn1TfsYbYZOk/g+acbdylW3nob7Du+NWL57UqgOpFt2m2MJz
rsxeOePuhwu6Mt8aA0qtrehS36JoGShImsu3hQLOblFTVot9M2p/WCJZJhIlLjSKFnm2ExzFrKKU
W8NmGIUO3/varvQ/LcKsI6ze8po8UPWa1edBgffc/uzIuT5ej8sKP37IrgMsO+To1VzMNZVsRX2G
frVpQ5Hk4wEvgp0e9c7Hgc4dH5DRqSghh0oRZlXt8edWTJtce57xAU89f0zrz3Odo7v8cZjT8RjU
q2TQRLKBgOm6/hD4TWJAinhuk6zHAgUyXl3S3vM1xsbb7JKP7+lWomcj8pM1S6IrtYYLaFaE7nGi
PU8GTjBJ4Mk+ZjZa7cxBfzVGj7N1KeDpNBKQg3/pdbOJ1yIU3HijKrfC84RfAwkqyb+JGPHHc8gL
d70o3gdZfsTRojCnLAUB7D8vcDr0dr7zJo1fYzdzXnU7+pQLnnAzuamXPJgOkjyOcPFgvjTKVe1R
1Ht96Az/OWbLmtLX6bLs4epVzmFDwxnDKt7rsmEi3fd+iJM4VL0/i89tJlu2Cug4svuME9g0ki/V
XBm2IuW5pwf+i0yxfa8oTX+biOalwu65gdL2WGoRXOa8i97/jMyKBA1f9edBj7cRGF84ZVVlY83j
9SUuNKBgqNpVceAo1vBzVLXaNuYAl/c8UWw4OeaBJ6aw+fjzn/1NpkJhZsEXwaJ+/5vEITVAXxvP
k5S2PJO0L8EoP3wc4swuBX8GrgFolrzURt6HiFCwrcxcfw57CQq1NdzzbN4NrVDYLL1LAI5lsbw/
4rhsj4KtVrOkT3Igp/oz9IXXyUyvp177IlTahWr2mVl7F2W1ZBckTKUTJUSTBzuf+pkPeyHEpYEs
s3q0Lf0YWbwy0p8Lq8/hIeQuraAXqTB2H3+cEzQoe4PuN8ooJHlgsNaZnmLGZZrH5vMbMFP6VG78
T+Kjv19QmeM3Q1/0HC4nRif123XU1ejMOgonPVmigoSio9rvsHmxy9vy8F/0i89s/3dDXK1xqQry
PEuXYNKGR+Ow9fdIsXtwDdrtJZmm5e9ar7/j6VzlNbkMHS0nFpU8uKSv6BKwiV+sEnsp4fPHn+7c
IjwOtbpkQxp6fUKoAPPexJw3pf/r4wDnlqCMFDmAKNrDvEDeL8E8pE4RNvFLFrSfMkv0MC/Yz3K7
+TjKuWGw9KjMWtzgJ8eDEqNRWGIALIvlJgx7r+B0/jjC2TX+Zmm44P3IRlYLQMSYzZDz8qVPgScE
O/hCPhpSmWXLX6iqAMDFpQdLucn9OO7p/IFQ02QqvYvHLZf4+/nTBtzSot56mSKpfqrSOb1r4w5O
hRlYee18HOtNNen9wiMYxXH8xE2LEszyY47OC1MSEkMegm++JlJZnj5j3oY4YYF9mu6II1ZDevgp
SA3Iak/gALwAOiJsqE9Z2VCuUGBVk0LBlXutDBjBwoWVdIJRQlIKe3Vk0RdsOwyB1VKa9Uhf7CS+
VajZFmF1IJn77FvGJ18WIc0P4SbSh11Rc+bofIiutYfFlaqInAIn+wsztRZS47egQgs6CxjCGyb6
/UxxC09lIcff4n20y+8y4D6Lw3Z9c+n1d2bZLYEsUUcmXeXJsBr0FE5FjUXgN3U7pDYCoFg/3aB4
y9GTz3b9HVqS++cqOYyOugrJ4uJHwABX66CYA4wC/fYb3Fm77rC4Um1N/tNO/iLkr9NbJYcBnQwx
+f0UDnkGRbvPvhsP0qZL98puvELI/yBuxHa/ILst4JEXvtrJZiLkcghRK6CediLkRe9AqyuxBEhv
PfcPhbNYyhsgVXpPQecTNyXvn9To/9pw/7N0ov//9hnu33n2vU6OW3DLf/C7Aydpfy32FFgOLKkc
+DUuuN8NOPMvODLLOwXek4jv9rIo/vHO0Iy/OAdlMD//7rL9qwGnqX/xnAJ2gHIPsBBLMf+kAfd+
kRgqjUFEwxYkKy13FUDT+3Up5f6QxYmBLI54U4bXQcJZqGWXrpP3L6bTKMuNdnTU1rmqYoGKbkFa
u6hYU4mLWzt8+t1/FiXn0kFydlRcj8weNTOYAO/jTYnlm1HNqKzptpA3YnmTGBdegW9P5f9cH/+M
CUMCGtzLA+XtLDsakwFzEktCVXPkbYfvE0Zv19UhdgVPwUk8Dp3xsFhKQI+39snT0eo6UyVbYZB/
x6aggi2IqqHHaqzGF6EZUMaVDvPINbe4l3sDOHLKcupGvsJO7EK05dRdj/Q42ir1jOuxGDqkrJ3K
6wGtq87ktZ9SFFJBImPh+XN8o+T025LC0uAEPy6EX/76k/AwHYDBoPQPtez9x2wNuW8x+kL0Qvqy
YBcUN/BoQ6YuDR8nCN3FcjzcXVa0XKXcv2fZAOSD/joC9sR/HxiJ7bpJ21Z3FjoO7iu29NTbLWQc
xStvLgreLjttPczjaKthItJiWUVG7tGRco0uz5cf/U5waq/aI1D69yV617mPehxu9VETmhIVzoKk
OihAS7t6p231TXkxuz+7TY7jrC6+pE0DSNlMorxNbhdOk7LDsBOeAESyXeuJrrybv007ZX9h1bx/
wpx+vNWzgrzKUorl4wnGQZCpHCSlO9C1jPufZgn7Wy5tdb7NgsCJdet/c94dD3qVx8y53C5IKt2J
9/2eRq0Lxf2LApEUUs7mEqhoxRQ8Gaq+Qm3RgRqDdCZaMn/Ti11d3qA1sYFib8cDyAlXp3uFW2/Z
flc5jnxEC4QRA+jS8aXK1ofQjUZhp0qtW9fXmpFfOj7O7d+jyViDuqqUvhVun7qzEKPQWdqiNtX+
sOCt25Lj27VTPEw7pKGgVl9YA8s3/mBLLaiY42tH0PKBGiBrvPLmjXozsYkXOW51YBcviCQdlk9z
l/03mOSzy295Qy/YZNyGVitAxZwkNnoGnV8HO+Nqea0b98K2dkJPusCTWkEz//n+/4llrb7/WBZh
q0XE0lDdTYtrRcydTtn3MPeTftf0B134VUsvUeM7Cy0melVDr9MfG2Nb5oKtiHe9vNjVehdm/+wU
LFr6WBiKFPBWqUVZQc7Lwf046rbdN/eBt6DcTFv6Wm+1C1Pw/kX8zwwchVqd1MWSdk3LZq/rA7JX
enHpsj8TwOIVBieTfAlBxWWsR5f9NLbIT6ay9raGG2d4xC3bRqef9dvdCXsklC7smren7mrtwoRX
eQNx651m71qCE7uQo8QQYRH6SK9c/KVaVY9LbxDdJpWIN3Qsxq7VhL7TVYNKb3c0vgLopkBYsUuu
5gzTPGx2zU/gF4b9NFVF7qa5MDx0hpZci22vB8ie+NMXPIqVRz2Ro/tOqBGF4fE/HawcMILTJS1w
GGxVhW/YrRv04ebsa9uIvRekmeCmSWX0niUP8mejmnLBmamXPgngn7bV5JeuoMrNthADFN6qxAKk
EeiuGYjZTswTLURCw++fe6UCyZQJWnBdxHVEU031p0dLCarOK6POsqvZ6JDs7uZDZVjltLmwTM99
Wp59i8o8Fb0TPhf6cVMUYYRNs9vNfpWAMuMNDsOI70Du3hbohP8Xt+LpyYS4MhQC3DMQj34D+R2v
p6aqal8vCTq+dh4EVaSqLQ+PVSe6qb0Odzdx53vi9jKtfFVXWLbK+8irXYkMlhLJVcNwHzAUdrXN
QqjhQf+Km+ebq9GllXwmjaJ0z/MTDAALGtzr+73DU0bUKx/uX7zXD5mHf+iOjpONqD4M1T9UXf89
vqNo68PQFKOejgTjq7zJATMY7eadRRbVIcqHSuzl8sGqaPFPRANA5NtZb1irs6GIojyac8b3G1qb
bpS0Qn8Fl1dbv0b73stcU7jSVcO+iLNdLrD3hwRTexR6dcEZ8iiJfULocaNsys1ytcIWRx1gt8xt
Y7kf75XlS63DLTBNCgt4OnIevv+SodIIhjRVmtNvONEBEC+EpfoyVnm5sE7iQPdS+ZD0WNYZvx9l
sl6AQiRnNLeLtIm/gQm4Cdz0wil7dm3C5OARZZnodK9XixzLGs7kRNK/4ea+a25o4lW0WahvXjZT
OvNsww7rKNpq/sqwLTHqIJp0B6IP7y31ZSniC4f/ol+w5NWrOcR1c2mByoi3nLReEalRNXwtEFIh
68pdDC3UrTjANcaAnZtrwOylRk9ALQ7+pcrq6YlKZ+Qo9PLnR5dl3xslSAPUkq3wMa9cn7fxH69D
uu5QRqlrLUojq6eSUM1lMxaGSnvVP0g7dY+cwH/Rczk3juMwqyfSjKxQrgD7c4Spu+1FTJaG5u+P
R3Lu8GAoJIhQUTFLXXc4wzgHbeITY6mtAlBbqiMxmikj3l7hbtrLP/LLFOYzxwZK2pScFvaapK3L
IwkPBjLGDBcQKJWLrWh2AzLKHb3cizaXHppnZpFgi4UZbiTgxleLnqxAGcUg0hytUz3ZrJxUvFRf
uhRidQyC2IXbjhKtU/upw+MLiPHnC9/p7JSRx2qL/AGSC6tLzAgFeWoi0rFUcvO96km7dpf+Mh7F
jbkJvUv1q5NX82IQyWpQDYOs9pQIgyc7xuSwz9m9wCDdyGt/JCOQxfKQPKpwG/Hy2OmN4HQ/zNtL
kiAna5LgMI7o/JgGbnoA2t7vX0DHba4FieTMyLHtl/UReJkTxJ6KhK2zPGOXevWlPGH5W48PrHXU
1W4D+FtIUU5UxZ+d0JoBWH4b+28XvuN6qbxFWVIOFF5UOhqr9KeMiiYbkJh7e5REB7WyfxfGB/l6
dmram1Bv9N3/Kqi6SLrQGiThez+h1pTpcr8MLfkq7Py/1QMlrEP+JH/RHxJ2eXZ3qad6fpT/Cbja
EGVajD4YbckpMtR3czNIbKm6dHSts4HfU/mfIKuprK0ev5eEUcVvJrDP8nbxKM5dE+GV21i0Oy7t
7BXh4Zs5Rj/r4zk9u1pgrfxrSpcZOLpjEFeTweMzQqna9wGVDhRXzfz54yArPhzF+WUnHEVZ7YQK
Kn3YxQxR2I0bbZPtskOxRSx117iULp4DJzzEN5dUgM7PK31dmL+0AE6OmjGpkEEmqLxd2PXZtmEi
24sOW+sE4ffY/h3GWFUNlG4cpbRnBkPtc1E+hPl9mO9yA+lP7ebCNC7r+2RrW/8JtVr/og99U4hS
iVpjddtszX1qo9W/qZ3cCS/EujB5xmrlT4VQ+XPE5KXXLV02ndSg2f8X6dW5HYZGE6UNnF2sk6Zh
qcA70uhpOMqduQ12FLcQOzGvi2tri4veZthdWvAnD7fle2m8nxaMMVa74uoGklGRlKEAsd3U3HqU
JT/bVMo82GKZZhtFb9KnAvLQYfC1aqebCcmRn+SZLal1u8s1BMCtBDlVQUmS+wuf93QuwNthCkOi
qZpAlFcl3oJHQdZm4exUnSbd5b6cPAmL7jsiTP22DuEp59Jo2ungz7epkLV3rdaVKJ3Wxk4cJmgu
uWAiPd4Kl5B6Z+aMKi/FN3IrOmUnCFR/9JuYy3z454iasDjE/asCjnqNHcQGR6EXS3E/no7Tkwma
nYLED8Ub7BBO8GFIi0xoT0+OGcN2j8ptKrYbea4uZCSnC50w9P90rEJ4069b5UoZxqOlj+Pv6hoC
V8pbE+RSJnIuDHQ6sKIKQZjE9+esP41ZJPb95Agmovwh8tFIij7FWv8prOu9UaXfhEy/oVZ09/Es
nrzMFCoxR4HX5m3FmNO21wmsqP7szTC8nbkMkPzWrmZaUWMhblD6RwZ4RLM3FF5li6s0DXv7499x
ekryM6jRIMEATfKkOkR/PZrnsZgQhJa10i7GVrtFU6m5biB87URBTdzS0OfvH0c9l/8db/b16Cvk
YpC25RhDqBmp/MiWvXlX8Ex9owkv2nMQR77Xf2xC/fvKOzpm1m/8XNDjXG442DQzhD1hNmiFhKry
WUrCObgwuacHB0eaDKgdXIRMtXOVQYyAhoMuJBbICOSM7+J4uJAmvE3U+uo5DrH8hKM8oYI3IKQF
IdStf2hw78muwx3+JO7FhtPyY08iUew3TZSFkPBa5QqdEGm90HDJpcIm3Jv3cJCQR0PCXrg2tstZ
cwmIejZPX9oL/4q4ypjVsFGVKeBGEA/tHnMZ1V60y+Zt6/l24CRL3fLHJVG280GhRUDOp15ycu70
TRmPuJRLjoEEXLnJtrHvmJG7GNIpTup1u7R1xfvyDyWpfq9LnZop48UGG7ry+w9ZTh0ONOPyIe9H
d+kftj9Ul4l128fBvmSkeHqG6xyt/w623n5tZDWoVmeSU+qoCFfNLsZBE7ehxwvb/NyaOY6zSoyk
DuxymljiWx/f2EReTWPKGx1yPzu7w/n354WAS/qzXqTHAZc/P9oOQ5EIjZwqIunR8gqZdwlSt8I9
qwVg1aUX3bntfRxstb1nQelrMSfDpOzlFpa/m1rt4eMBnf1Q8LvAXEoifvar8RhyhwNVaaLHr75q
/qM1flakiyXls0G4zM2FwQDFZvnzo0mboHEqgcTS65+r2/Y6RBhD+Cxtx1/RpzdRTsr0lyq7p9cO
C/Ao5Gpra9qcw5Yj5DB29hDuUnM/dRDgI9VGMvjCMbxuRiyZJaw1Eonl2U8y8X58TSSSOCJn4yza
8o2RulnuTsN9k8JpyF805RIWbl3efYuna9ydiB8DpF6tekGpgCOFvDRCzboKo/zezw3L7bPmF2yR
XWvk+NEKPrDHSApsQQ8vkUTOpIUMmKyQlp6Jz8Wa4TX6ZgyLnx9Ah2fTYFhzq+0qZzGmxRfj6wTI
4+Jr68xFhHw2BpB4Tb6VdFaTHMxRj01jTk8CSaxgt7yC0E9BEOMikOR02xFj0Yta5Dcou62mF6F/
s/HDGJKeZHcpAKHlYBFwZHEGyx5c5U2u+NLz5ExQ1AJxJ12CLjXn92soxaipriLKQ634qitfJ/VS
4WZZ8e9PLkiVChzLRSyClsfquVqZpKJWqk1c5NntwuWcYigpVLKRgvOmq3CrP8akQ/+bcQEQBhwH
QM5kZO/HhaFWHUdTMTuCcp1DYNYuCbmensjL44mSIgcY3obrew3rGcsaIr6WeECoP3WBPO9SO9ur
mw7bgT/vj1HRe/dYWx1mKaZWihnqE7XfwQtfln7c6+jU3wt3aY79+UX6PtrqHKtmWDKaKbDqLTwa
/e5Oh04gycKFCtu51Wfo6JIg+7vQDVeDake5neTcpG7oC6OdpuK0CVUxvPCtTs9JFh7Pb3JVDkk0
K1drQRqSCvZZ77SZsK/9R6V5oOM9QYnAOU8Nuvs/vdtA7iKIJPOSBAy9xk9An9S0oMf9RPcflA63
we5ZLy/cn2ceGsCtYSxzCPJKPpk5y8dfK7Om3qmf4y/j9XQLjdszPJhU48HM7ZQDIwftlv3wv388
ujMPvCUy/SnIvm/iYqvZVHvkoGa5fzsQ77TNIhK4eMmHXmhfesWe3uALqHzJRVgji/TS+1hqNAtw
9hEka/M7K3gx5ENVbT8ez5nziRAWil38zyktTMOTbUISpHey+S6vnqzUy4Sror4QhbYkP3V1Dr6L
s/z5UTKChsMYpnPPtEmmQEdPu/NFc2/N0W1fa/cdDiluIUull09V7Gh1C+QmaJ+RQChcA7EJJ9aU
R6EWD3GOGoLR56+G5H8q2DXyJPZuKKsADgugjmJ+U0Sik6B8mYTNVS5Ut3qv0r3JlMyd0NYIytm0
p3y8K7rqLlTC74PUIB4ji1t/TjWYatanpUMRCFa/HzP/Sg3NWyREPHRvdDu2DBs9F9BfyRS4HA5X
nRVtMr11EVJ51Ptsqxq+WxfDXul9jN5w+ihbp5xirxtUV8z8XYDhilEG2zCSN4FSfckD4ITFD1J3
7PFQyxP83QLoh15k47RlNRi++8h7IfTaw/eoVa5+pbuu0oM1/4jqaGeantL83WFrKWn3QehvFBxP
BN9yWg27a/T+qrLdyfmhG25zn9YIpjBTJmy64NpvEFCI/pbn4lZpwQbpxb1fDdedOV+TA7mdWEWb
ySJfTEu4lGV9NyvST4REvLZFFHkU0dbHE2p4SdMHA+epmfp5i45fLPAOoDGXmdhA3YUmVkgqrEa/
wakm3OdxRtkM9ZdUfBIbSo7RPgkKzEes51bDkhU1C+sTxqjuGCZu23DCB91eiMIKmxgdYZeucXK5
etUnaSP1QWmnmvAp0VBpEaz5EcNQTypHZ5AGfG/LWySa7qCEotZubUY1PTTodvRjfBdFSOcM8lZt
cOyJe9fsvhklrqo5wqLJAMpQ9Cx0ENBB21Qjx4rof21Sxe3D6JBJOB+l+yBWHR91Fh8jJDUYv6Zy
u5OM8L416+e5qm2wjTex+ZpoTIKGBlFSU1Lr7akRDkXzS+i7HdCnn2I/POBRmuPlVCf6vdr7TuzX
rNLJxiHo0Qqbu6T7LKT5VVZ4KTTVYRR3sM4cnGF+DlWHniJmgFpvx1lm9zX2mBmWenTf5jBhD5sH
U+03nf8sp4h/ROE2Qg5PGSa7TzQ3suZvxlLOROI0+CpiSKCUFRaE5U2KXZ6cRddC+3lqk4jP1+yt
qNm0c4U0YTI6VbjXmsHJxXsj+yIouANmAcC9rZz9LAovaq4L+NFi+l2sqy2WdJ+nEfMx2PulJd5I
ESYlwktqfDHxZuzbboMvrt0UV2preYEUO6bWeEWA1lUo2aX+GRtEb8LFoB+u/WTG2tH0dB34dvHA
Xbctk12rB15MVopBUIO1bVNPbhE+5/md2mTbTpieqq630b1c1rONtoyWf0nCX9rSsm5LGyGAQzjm
B6M/DDOS++0hS2RXT9CKGGZ7Kn9W4x2+d26VNhtccmwhtHbJ+GrwxPCnejsutnpoWQ4axkJLh3WE
dWYqX6WyfeBx8ijF5q5WA1tKSy81f0h+6Qma6WVGv1Mqjtyh3lTJaI9T7aHR+W0ucfoxA7fv552A
blJcGM9CItlmPNtq+LMqO4yRUAPBwMdo3FzH7S9tHiRt/Fwo+TYDhcWrS+9eOwW/43Bf+PHV0BjX
Wa9sByvDRPdnhVmrPZjCQ6QWKLxIzwgtTCGyYGlkqwbA1jGx7KmTiakJO6OscxsT4bu4Tb/P8dOo
AP/AcCmV/1aC8Mn3oXTWVPrCHf5ujlp9a4GfSePnRhKdqNK/4gb4acYMKdSbK4vN1U/wwfLHZPis
KfndkAt4YjeHOvyhh93GmtTNMBVsivQGX53bOKwfw+6QKIMd8SLyJD2ZbpDL8VpOhijgrLTM2aOk
fTMGVXkt11FzFbStZjdKkNxC+o47rzDM8RqQU3rXq3UIlV8S910g4nMpGGX8As9fvRoontpGLl1V
qfqiRdPoGLKgcEP0P0Opu4mC7qCP1kOm4csY59ZziZR/n5n3XaJ8xoCr5y7TN6lWKnYt4lWlZFcp
ZmW1tG2r+k7Pi+9V2+BxUL22SHD55XUmJltdvyqbByPBpVRErwfYNefdtZHjz6j0toGDig05kpNy
KhOvbPzYqypLcqVBi2AHl2jSJOIVDY3q0Gcqx2P5d5q0Cp603ac8kH6iNPU1GLCVUdXHoMPqzzSe
C6P62c4y0lCK0djQL+/iMLlbjKG2amZQMVIFeRt0PeI2apE4eTXHPyM8qOHVSBk8FKFe1lY89CDR
hjj5NUoaJoO5mnNYtdAB3U5GxtQsJoiIQRU5YxdotwJMoEMpJsMVneQpd7lh2xdsmcKdHCkdAkfY
23XlwNqBPWdHsUUvO+IUNMrM2MwIbbm13ta4U+opAIlaClGRlTKcwJJpY8pT5YmoPjldpgi7qa/0
L+bkdzZuetxRvl9vAmTFbCHthJuxjUa71lJ/CzbG39T6kN6kWjvvBkusnRi7X7fCDiDA/3RsfmGl
CzdkkrH5i8vazascQjE9ixulCJJrtcpFr4kwZetTs/6cBElwbVRD5FVY6O4DHUWnJBEVDDsMmQ4y
yR3PyzzDM/kOseId97Mj9qEnt/f9ZsbYepth4XZdTWJ0o+In+2Q26d9h3153KnqARhYOh3SerrET
w94v3QkYG84R7M65fS2C9roPMBjLFY/d4c1avqV3hhU1VHIcS//+f5ydV3PdyJKEfxEi4M0rgGPp
vagXhCRK8B4N9+v3gyZ2hwRP8Oy98ziS2Gy0q8rKykwknAU6x4/CIN7qOrLxGtdrriTXo9ZuCxTn
NjNdua2nSDG+tBGqbknXawd9HqXN13Hm51AWFzZr6ekjW4QytIr/mqnFQ5ZI15Nb2lEjy5UcyhL9
Oe78yWHowKSMteCg9irdJl+NmApPYCxbRB0mmHJKpaWItDPg0+fUjfm8G2iFVmR63hd9CIJnqt/1
Jjvg83cmbTs3lRVGiD2EWZI8yvj53uPF7qfK9aA2/n+8LB/qRKtBAsSwemmsqJMV7MFUucD9e9vw
yHw9zIISfYz+l3IUWpm6+rebdJXIaJgIiiCpMcMsbvXsZVZ/IP7lybKvi99fj3QCJFuGWpRBgego
nS6/yrtEo4xkXK8cMcGw8GugfgS0IK1cjPp2bsgK/4GMz8Etn7Ooj4OudreDr508FAzaKdeT7rgR
jpjdb72//Xpypz/jv3NbfUZ86xUBILcUFy9Hh14Z7UqSr/LyuTOq/ddDndjf7z/j3+aNd5+xAhfT
S5QtPYxnK/WHaF++/vmfSKV/C6X/rtO6NcGUirHXZgZohGdslT3hH6zj6jr0/h9eDAvE8Xn//d+H
W+Ptc1xollAYzCrc8MdChAuBFutf2Hv3m/+P+8PJz0cNHx0U9Lg+0ViTGg1TGy9eGv0aeIoRGnlo
kn79CU9cELTnggrQ34Gg/xpoKWK5ShWhjrDOfuCq6Do0TtjV+J9fdOBTdJhze1NgVVfnyYoMVVgL
AJyZ9bTVC4nIbdKDzddzOQGrUH+0AY3+Pg6f3DJKeayUBhHIv/jeom/tBN5CJ1W33S7E5eTt6/FO
nCReCPr1gZrJZq3V9T3bZaFJkYo4HEgDYJYXYULembyrVuWV03TmI55Yqg/Dra7ZxpkRbEt1qCbd
paMfEKmkYHGu4HNyEI4Vzb1QDGjPXt18mKtnmjnPnsAP0pSCXZPR5hPYZ56M5S5bnSWQPVQe+HZs
7jVoqYUougiVYYqiO6C8uxtCvGgtBKPC4cKqfwXinKzHidv1w1u7AjDDFs+Alh4YT5jG74z+HNV6
Ix67n0V5+Hpb/HV9Wk3uw1DLuX537eVz0yZ52sveOGRN7RmjntyaaPnhFKBpW2ozDbqrprnTe7mk
VTHUbtPhcrK26nAXTqVX/CrTxqeUkU5uXvU/Wsf6lcVxsCEkt71mQCAGg+2Nk4I8YI5geeE8Jdtx
tvP96IjuwpFVDKYru3jtqrR66IRRH4w8St0ydYB1OjLwIGvs58oQBLToeRmyb7eYVOVTpL5IZeA8
99gou7lTlBeit53Hr7/P5y0GIImIFBDu0v+/LpeoSqRHjoJaaaM0+3EYLowhzbw4088p5J24DxjJ
WZBPlP0IGVebGZ8jJYsMMKVZuEszBTDMNVbjC2O+2Zn350gJpyaGhxPILngrD9/qZQ2tIKX2Bo/D
Gqz4jy4NdoJhdhMdQqN0/uOnlWYbngTgVki1n5hWSSiIyevFHjxSzYfJSusnLZq1zddLdRIiV6j/
wG0zAf3X9bQyt9Ry0pYveLO0v9OPctFeSSjMuvpDD9UC0vxN4E076EFfj7yckY9niPm9G3h12VWx
MYK2WeRMrRUfpMKSEPzOsjPXEL6BJ+6Fpb3e0aF18Maqq3uhxLbQjAKZR0Kd423l1DJnp3g04069
mhTzXtey75qa3ghjKLwsGuxt3ZsUi9TpF4vz2qDl4ydjHbpZXf1ps/FVEfZ39JN/LCm3H5tZ8dO0
I+Om0geMQ0L1Sg6txg+y+MZaajbR+Aa3QwV4BaOZkQl2QGIw7L2Yauu72U73Sln7jj3AWpCN10wC
qBttMFinmsF4NTeSJADfwP7WC2fbmxp2rGhmu4pk4h+dx9KmL3s0XQIrdfsE6/g0V/V7Wn86r3S4
btW8ey4qDbluObzPkMPwO+yhfTH27N06UgF6JvlaDQZqPCV+BkWme108T25VqLwPdPe5WsO/Qkj4
PojSwcuLuSP/tp5aw94XjXxVT/VFPzlPYU7zjT3RqpXKj+BcgkSe2hhQ1p9ZhDRqKzVs7cLwtbn8
XiUZMryxWfKhpAHsM++DO1OYd4g//SjFuOml0J9sJd+E8zx49Ba1BzhpuadlhvBhLLT7KtWey7p5
0OqhupozER1HzSo3SmyZl02p2A9GZSSbLExu9S64y41oeo4RO97oSdZtbXM2j1bQ6k9GKgYfreTu
zjHbLkGoe+g8tH9vnUS+V80BvFrOcNi2nbes0B6iXrR0YIyEHlHzCxv2cYdLNxSh2PqT6WDWuhzP
m5Rk/ZhK4e0o+NiJrVq4oTey32eqvZtmqgLoDaOr0Qapm1padDHYmQCEH6GUJvjS5Wm1wY8dUCPE
8BPWkfOzxw/+msJd8NA3rP2uCyxwoXJ8LKs8vEdCmRaXvNya0tj5MGQPrYhu53RZMKl5FR2I0ViY
qjtp1aFLNOqUgfmS9IHlmgUN0oYyu0E8er0WuF1o3KZNfVEWExJFqXGj1AWXKuDpj9kI3qY+nvai
Ln8IfX5Te5XplQ9YYlypqrHrpG6TGdFzbzpeb6fpJsja2A+T5C2t6+Sptkr7oY4YQO2retvpRuYV
iGZHNgLN9XCt0eh8OTVmlXplVd4agjJFXWmXAiTQ1pJtnfyu+v7CdsZdL2XHTCTX1WRdy20bXAN5
+2rbSveRXW1m6JeLjOOFaTqPPHgHYJwrzYiv9c6+CjvxVMoAXCllFa0Nf/VO9zbL1n4wkAtt9TBx
xVT/aQ0j2nROsTPMelcNnUur/46+gG1tlDzO6BvVLDUCM9M9aMIGD7yNHE47GiIQVU/pqQoPtdY/
1FXP/q4V8PPOfmpmcRsX5jEtie76uI42WZM/RaRpkWh+Vrb4maqg4AnVHzfPq60u0CaLzWtDF/uk
l3aBKg49UryAexQhVLBQP6l6xZeTkG44W75vZwDanJtcUW+1Yb7HFD4HuVX2chS+hobojlXWP0Lu
BomykZkPsv1o9hulQGVLK7PEreToRxfVXlq2340ouVMQa68bPLTC5EcQIc8boP851ZcYYR9CZ9oW
g/1TGvPfXQN1wVA7t0kiXw+y6Fp1FveXIP+RW53sohA1uaj1hG5kYZtgKYqvprQ9A3P2kRNsFihe
54sXneZXpnzZJfk+FeioKonqdg0tZHPuNS3A1WBIV0k7HNo82tIcBUKoMGDCLNW7ekIFQpLln21n
NcjnRwlt4fT4qPG4C0syuQJ9fG+YqAAYJHuP40BxJmskjnoWUXoxCldUkbwTSv1iCem+q7kY5Ohh
rMkC7EHD2BDrBTsOb9RO32Safq0hctXb9W5gZ7TDoPAVG1BWG6877Fc9MZq0q+Ji4EaIKHdTsx3T
7Djm9c+sHUAII4wg8e3YFqzERh1zBAJFvhtHY5eMCOs34lUmrnXVRv4zOAbqbPIQXybUC/alrPVv
mYYiOaSDFN/MKTwGebCTIsqzk/RUZ83FFCTUX4bSdAtZSG5Xmw+VWd9Xkn0p1HKxEPk2cr6KxDli
ZXzZycZBazupctHL32hpADBbBONDgOfNVk5nae8EQ3FnC4aoVJyaxva32iQ7s5du+ymQ6eEydbcU
YpPG0d6pCg/A4xAV8lNTQdjJlIKbB84SBiiJNaTXTpsO17WuVle6NEHRMprXOqGDAlN1Gh20TdNa
izd2EvrqrIz7InSSyy4OnYNaRYvtldVcEIwbx0mnKDf0x7iTLa/J7cBLx2TwWz1usk2MqZ3b4Zmx
dXqjDw/NUOkmaHFcQQpB51R3B8U+KGkcqrTza8OfsFVenHIKPTuI/gyh5Od2u1e6/CaVpfsiD38Y
sXUowDs0MeNb59wvp9Wn0xfLI32pCDaPypRqbO2yf1XHxtyIUNN96EW/1EinLlll3cZspNobEmTu
Ne22TOeXNEqfMaaYdhA03DnJKa7mYU29an5RSDDcWmovNBkdkcDs9tRu/8RC1FurNnOeX1R6M2Sq
d4o841E217gumB3E6kEP9lzw0V6YY+uXQbqZuuBZVBTB6PpbalFK5kdC+d7qeu5ZUpO6oWlfGqW4
DiaHqKGJrxCTzAgfyqfJMO8cSnnb0BTX2BmoBzlWf0VNfKEn+pOkyQfJ4rwpU5kA4TXHPqpHL1Wp
gHXNQxaVnW9JcPrl0fwZSTbFZBumjqUXiB2N2WMza6ZHh/tVgPdc2OjCHeX8Rnaq6wKRHfD7ogWq
rXUXP5pjOdHuMcn5m2bNByVPN6bA+ITQ6rbn7nB1pXgM0XFoAyp+QVh8F2l9mJzwpuRhJWIj5Zq/
d319i3UkD3n6o5EaulrKDDNmA7u5WA1u2r78GUjDtZSn0lGP5Mblmag8wILLLu2mDYWG12ZCJrEe
7V1EUZ9Q4yWLksukt59jIb/aKlE0XYiBW2X6RP3AeKjLyi/i5mZs1Sc5jZ9lo7/rxuGF9/nCVuub
RjGP2NJ/TxTtSXamYy3pN0ZBS8ecBc94894g2554qE3cSLlRb6CfPpV5RWUqUqkbD4niUg0/InFh
L+XC3C2z7jiW4tgHSbgpA2OnqI3uD45ZuM2ohW4wxE/Y0bSYF3f6weogH9c8JrVN9XTCJYFyLyd9
aqTtaBvPbRle9Jr2Vs7STT6q6FOZdfY8xUlBPdPUPEKKVzhlG6vVal8IudoR0Rz1Jr2Smn6rxA5k
H5RpwhqdjHh+wXNvD6c83qlN4Ph6Y17JRi38OTIeY0keLqbeot8uaMNFtE2w7BFCRwHiPkmTpduu
S27lliXK530fNb2nhf2hQjHE1QF0ha6bmyKxbpvGflOH7DYx818NxSKvN+vnYUoTHon0PkibXRBj
WiIFycPQki1bcXcxR/krb8rv3lFvugy2N1vpWMM9czUWxo2MaTpQe6HBR9cSdxzSo2XHtduN6a9U
Ur5TmRebpOQtkqM/XDXfUK7Hp2fQXodxwhleWHeqIiG3j+EGIXj3RxFO6fcQHS7xHtolktiEFiuk
h9ToM8Nwkygb/EouvtGLUbtxJHaprj47HMIEc8W7cFQwTqnDQzgLut7ravCQq0j8JMC8ZsqpK9L3
kF5QM0PBGyEUyAC2tk3yoLtt6Yozq+CFxzjdRrV8mBHffJrIBpJ+wslGHV+Mtk98/E1Qs4psjTMp
i13rZGj05uidG0owfB/qkHeu6W+lYMz9Xi1jv1UC6QJ108e2GUmGCKJEk9wFWbif29B3CqN1iUsK
Nyf2lQYavYZBmHvOFiTOar6HupC40Cbu1DmPXCW1HlUpgqwua9d5ll/b1mR7szLAI2ktHtwMCFWH
Lb0ttLp1czU1fpeLfkyL6Q7oDKCI1U/cydbBHBNANa37oekxNsxK8W2O2Z9DQ35nyglW3iWAeTz8
DnDAcq0033VNMWDyEVzndr6og0seDio7s9Ia14z12E1Ff4hqTlCD37nWbNJRQG0nDYwRSKG4Kt3j
cfZcpVi1RI1+HalD7TeiuIAAd2cG48GKtXsR9i+5pXeunCsvWCAMgEB264uIp77EeoqRBIfdDFwM
pfgwerwdqfgNSnTRmM1lWxY/uBgiSBhTdAhEjw5ZnfhGFl4ggbMFFKpgQ+VPSZoQ3dSFV8GKCGT9
SsZh5aLSJ1anT14Aow9FTrsDlk1XVjZvZdrcrH6mk5FSpT/3+kItMvNt4STNEcnmfbbcGHpG+hMQ
H+2qxoKfRLxDN5xeuXTVuXM7pDcZIqRu2amPE9o6foXwbRvJN4Ejnuuw2gVh3bvzX2/NvIWRxOt4
GNOGUHeWH6FZT7Cj4mA/9+G2Zju40WjTayzg0oT0iFzMpt1thhQpHTVy7OtSL/ZOZGz6wt4nQvYn
AyBwhN2Rt+FTjMkXmU9RHuO0vLPr6R64NfWGJoF+Bf3yUpUbbRPQtL6Pg0LmVmeLjbU8P1llf4d9
F78C7T7U6U11X89Dsck1vAySccr5aTUm6XpDtCCcwu3U8ns4xXcZZ8bquoe+1o9NRU2hDi+SkS8p
ZT20hZlEf6wIpvoxBiEbs+2soV1GZ0G7T53u51iPb+MsZdtYsdOjUAkvm3ggfM87qr7hW1MWJP95
/00U4qaLWuJtsNgnq5CDe27F8k9qW9ljX9TWoy6Z7SNvX783VfFNTcac5KKJqPY6C7VBfkxKjRRf
wRYOtOM+1rX2j2qm4mJOZvO6iUXu6cOMYG9TmKQJZV8ktBqpDhErTZvWPi/kmv+R43UuwxeEQ5qN
XtiNwbaQR8WfZ5V0Mo5D86ZxJPu2t4aRngkNo5WI+v9iVrJptCHn35UPeLHJ/mDona9pmXIsU4r6
lVXeD2m4FxBUyTnzjVKqUKGSBiFqO3+STG3c2vY8HOR0widL2JTCoTG4maQQDQXRUOL1buEx35jK
Xkqyn3PYBq4Z4AuRO+ShWclbnvCrenVrlheWHhYXkYgxkBoMdZt2wL34EqmeVZM7BXEEw1+XlF1j
CGmD9By2Y8l4rWq4F3UmBXXCS3eOtOuq0V4RtHbtLL1SDZhSZmW8Dbxx9rwEjuUFyMUvvcqvjES6
x/1MJxGWpyOf0PCKqoOaMNtISJk1F4hTlooL76nzC6WyN8MkLCJOTb/prJhmbTkoHimRjKHXxhSe
XdOcuAQXLzvMUywj2WIeKAwyIMxV/XCC5gHDcbLcMjFQRhXmFN2KUR82cpCZL1OAutXQkyy1pnIo
7WHax+XEW6pLh7EaZQ+myu1C4p2wP4nzVyXQhtsgB62mjxKiGdzoTReL0PJycufvkURWtHcgfXzr
OoVL2LQi/cqZWvtSLlUTsgrk5FtwE3WnaqLda72VXEhdBt9AInlpQzQVrcUNWAnV8GlQgXXUbian
mGO7/jUL23oyBZczMwp2kT4H91NiRb8qubMeAGiEZ6UhRRwrBmySIKq5pLTY3ChDeRWYtti2QfVL
WM18K/Ojdn0OEil3wtzIeag/hxKMkaA31acwEPWDGhbxro8E5lvc4BtB19HPtlf5XUej1PwW2Os7
vrfkDAOQlxNrd73SXchW9qJFk7xtraDYcElnJN0l+7OubwpR3s0G3iFOxhkS0rwPu/oC211ADGu8
13vi+9bqY69wYntnNibvbS30xxgyUdcrwWYMMu0Yqq8JFK1iGo6B1T4E7Q+IiYchqndqCag1Ok54
bEzIbCKxnY2pj85Lblf1tWXlmatKhHsiprDaVMNRUdFYM/rfSVvRVZ11UCirA0QMAKSB9ISyFLYY
4dZou29mktleGfdPeQgjKdQR88jyS5pVZb9T43IfdPj1lXLCg+QYtasTN0DoTB4CovpNSQOqJ3eD
uNS7RGJx7ZH8pv/eRNbPYEzfrCoNvHZqXyji0xfXQkydg+hnmCvxAhwbMDoj6xsxgXmUuVsORs35
zWLDgAuVy0+RZKAB2kaRj+XgbWCavLA9RDYrQ2ckV/EHEvI3WPfT0WqbYF+22eBajiX8sncyDx7f
oeoCQDiAs7TC+K7V8skd9OFW0nBoTMcfStdeGdWAS5qcPju9/ZBPpFZSBWBTiMAP0wD23TTLO4To
fyadjFhmpGCzKcqXZpTSQ9gD1ZhSJW+KyCkPs5TcaUP3jPKvPwpUYYEinuSujd2pbqBkJjr9WQ0Z
RQYD0B3H2tyY4INyJcduJ0/7zGgGvyl6XAmNnlbFDMfJIMk2pZ5TkioXIV09hO4gzb9Ho+pQIeG+
ClRU9julxfwyRSAhK/JNGRkFUZbtY6+3LzOE8hej1gRBB7cW9u+xC5+KrHyQw+I2zpqXJpWNbVlL
424I8BKEds/iNKy1Qy9zZi8nrly4UoP6mvV94wGO1/eJUpaebvCim2Etc03bw5Ut6yHXXknemIBy
x55ZBrCs47j9psW28DMtqa4UgSakG08p8Sxd+DUhAL0/Wj2NN7k+tlehTodEOJjZde40sQdeyYqX
4g/mBZexGv0KoO26I/7s8pRV20ojNLTMStlUuaPfoUvfAALrUwvUhqbgf1r0QEgAkj4dFhBPKIx+
LBzSztfVbU0/TCY2dXRb97+//vmneC0sgkw1DONuKjqrOrw+SLKQ42ZGWgcp9tltvcp25cHTUXNU
Nh2lsdYjRTrXgnCqUI5ROK7Ixj+9Fh/nZQOfl3pnzjDHrd9yrNxj7OhDq/zZw4wbTHH/9TQ/145s
JonFNKJLfE57VZfPuM8rpVRGL+u9ugye8vasOc/nUh9DoMCCctXSkussf/6uxCsNi85jSmu8T/b8
t6Ut8Ct0To0rajp7eW/56hlxj1MV8/cjLnWsdyNm9Wy2sERHUAyANKuXAtdWg/DZakvEtwX+bNA3
koOUxL++/pqnSDYqrCtYd3gK0rG+2jQYIAq0ZBN4SdvqsCjSLcqQS/Pn+a7Zk5/VQjxiaeJTP4mb
JYlAG9KA4mC037oAQmIH3Sp8/XpCf0t6H2uLLB6y7+RQsA8QiFt9ShpdYcIY8ET9YEdmN/9MdzLS
3tbF0gipHpDH8MkrsZTwbBfBv6fxKt6eaxA+0Uy+/Ba2utjbUwfXV7sUWIn2KSmavEKgRQfwc7C2
SKiHbkzOw3lcjAqK3TmS2V8JjvXkmTddVfynU3T5OPkoheBrDXBTtWKpbDrhZB5q2eKKHTMLZ8tI
CYe7YBaQoJvWlPDaGHvzjipRfcvfTUOCgE55g/E5Vn5dClvBgG+0n0mtw0cK7tLWqGE61E3hkEn1
aLvxKm/rXEUQvpuX+LaVf0gLrGjEaXsJSz0+Bs5ibIXx8VVFXe8Q4iXKe9VJyuBq0Sg/W4MzHcYM
JdWhirNvGFDB/iyB1EqLBiveR9xm0m6ogPjnQHqKLaun46a3SX3Kctjn2hKcpHr2XVcD0tAIyaQO
ZO6QOql6PUk8B9YUOK8jdltgzFF9UDlez8Vs8FZ/vfVOMBJYcJxNEFOzwJjWcjGangEEJBDdDZw4
aU6F1O3Dulr4+hvyw+05PbNTB+r9eKsXpUBT1hQtxCvyy5i+LN0hxzPPcMhOXU2OvAj58WI7SFd+
3FL0X1GYqzr6X5OSlP6O/ulJusvUVyk/9vF/w2jlfoDOQU8xHmEfBwNkSmjpNqiHD6DDJGwD8NZo
J5uvV+rEG0L5/t9hVrSAUO8Hx6mh5kpQn2W7v43T9PLrIU6sDYr+Mv/pgP+ocH6cydSCoGK3RSe2
pe6RAtnie/bDdqozLecnZ/LvMOaKzTw5ZuAES8M3Hi1ble6muTtHAD61rZmKpmto+sLQXVMjQw7+
qI58LSvHc7Z/DQt5a0wJluGXgX0d9L+K+qmfJcL/l1Avz2y/09/x38FXS5WlAV6AmEt6jfYcpLdc
Ty7oxJmTe26Q1R7P0oSahMogIbqU4ZtBjGgX52iSJ7goHz7j8ku8e+PVeQxzYzRJnqNyG1cUJ6yg
3plhdSOF9ebr3Xfi0EKG0VHB5LfWPmmZwGaQii5hLAWrb4OKU6lf9oaDXBWi9OmTrCr/zYAWSlRI
OyCWtQ6ZCicA3iD49krdkEgYKQ8i41UpCB7EoOZoqwD3nnM9O70z3426CpuGmO6TdNmZ6g47Mr/Y
Bgd5cCuMJfKtA6fozCSXFVq9rnQo/DvJVaxk9XqlUcVgBYfazTD3noqSGve4/S8W710jxGoYQPMw
bns6pCptA9nejbtru72ssseSjkSnOaM/sJ4UsLol41KIHc9iRaKtLqq2QpB46kfqBil1FFoAndAN
o3PM0/XmX42ir+6pth0DmkqmAeZsUnliMo/9OD+2IHatnD9+/f2W3/j9Mi1jIeFsQ0Bc7L3WMoPh
XMQRfMl/BMTSY0zzNZ5eu3N2yuurdxmGPM42FdSCbILKj+c5iindZNRyACcpadsC9nYuRv/ruXwK
JNejrLa4ahtwASWC5nYzbTBdeFAuk7elo7zZJPSv7vJttpvFmY1+bmqrHQiQ7cC+0aGRZaHb5veB
fTgzrWW912v0/uOtQpdqqjIL4zX5rzrw0pnvbIbFee2sTcup7f1+oNX2HmEw6FPdE5Pp0rZpicYh
H6f5mfztUxq1Wqa1rlI5VfHY9Eufmhrf9Hm1L81v+FUr4imPw51aQCRKPb1/kOUzccYnJc/1yKtM
o8i0dphLB17edsn7wYj8BLIg+qHaoXOFb27TrVocBv2Qv3y9iGd2yTpYE7j4gS8xsgNS9KzRJLjp
E0M/51CxxHxfbJW1UEkARVVqR6PzZC75RS2uqDb4M7UE1cVGOjjizN48uWPo3DadRZrikx7X2BgU
ZTKz8zKVU2ZBMSq660DPz0Ruf8OmT/MyYW0gpmjJBIkf7w9dHWY2CnXeIts6v7K34lV6SY/RdhGu
Gr15A3z2JD8uBNCN+m3yF2k3sf96BZdz/PlXQOUTAjW6QWssZYIAPCjTcoXNz5b5U6lo7cwumuK+
qaszcdzpE4Jl+v+OtQrtQyGkfNIpby62TAaVFSaKIL26LbcTxIAzi7gc669mtgobmzzsUwswlNEW
Qf9+P2ydY7M79wE/iR/9PX0YIBoWjsn4H67GkQdrtONSgzW6hWu6CQ7AlnjX6vtzKNvJXQn5XIXG
TNqwpp/LKTZ8oWRjzCzNaERoandUqoLOTqtPz1xmJ8/1v0OtBYlULcwlSk4dWOxVF6YHyQ7PjPAp
cPv72d4Nsbq0VIRTYtERcHCs7Z2OMUl4FV6qNyQWyPud0xw7vfccMNFFCgybgtV71jlUocyMVVok
qsp72rNB8wBi77PjuY13eke8G2v1sklVVU52zdspopexvZDHazxOTW3aGuKpHsedSEo/Ms5cxSe3
+7tBlz9/l1sM6AequRZwFTu/OtgmHuw9dZspqXi2Mw2ur6Icxx6TsDZRh3MhyrJYn87av4Ovc1Bb
y+0SWnH31yYEERFMZqDV+eWtuj8ngnwqjCTsQlnNAOf+JFhXWrQE2kPSe6q04Zy4DYVenG7dwLDP
BOGnz9u/I63iLseMOupxnDdjwPhavih6yIfizKV46qRpi/uSQQr/WZ9uGnpR6D38Jcd+M9UH0ZwD
b07ti/cDrDZjOzR9mcLOIUGyj+mx4RpcumPOXU6nlgUTHO5A1HQtlubj9tMjNe+jkmVBmOY2rKcr
24gPuMe/haGwzuTqJyPi94OtVqaZjNxxZGkgIk5yD2kK6duiR9rjulY8IwBDVdR0wVzOvJWfyivL
nYVIIsr6Cv2UJLofJzlliQHZioP9jyq8Ou0S/a+N4biBvItedrqp0bA+s0WWFVofrvejrp7NOYl7
tVJitoixyaBUW9pBhu9iB8eMipt6bpLLe/VpOPpklicGH9Z1sNWWYi7IqDtvoPKhbSmE+co1Wg3E
I3RZ+sqZduWTNzOQ0v+Nt5yQdxdXF0y1GuBs9LdmhYbTtkcuh6sZx8ar5qzU6snzBplExeoHbU17
dRyyQi4k4jvaOvxhk++L27+GrTJuWLBpcG0y+s05nbi/X+zTFwU2XTx40PFcP9xz3mNKJjSarB4Q
qzgU9KlBxh5QoThom0Wn+6yt6MlZ/jvi+v0e2qGyaBiiv/1BR8E93+Q7Fc6Cp/BVp339Il2ei2X1
k7v03ZCrs9E76ByMmFJ6IlbKvZZB6c8Cp4P00mLCU0JiHdrrSvNi57a1tt8qtdBctZpyCHpjRZA9
tKkvSgsjjqGB717oOD2VUVZ4Rpo0L10353RXRWie6BP436jhjYo03ca0JIm/09YWLOJZf5DT6HdJ
Qfggqep9L2vTWyJjry6MrN6JWXVuLb1P7qMBMzh+sqQ9F00PsVSE4ezZc8C3CsNxLwslxcNxKKYr
wZ2XwMXWEB+Zsybs/HbQs3bzdRh+6q2hfirrCOhgjSCvzrgSJiPeHTygk3q0EZQJOh/L1P/iQdNp
MSYIMpeC3ypSlTSYMHJMVGe38GmR7ZlSlPMz68xcTj0FXI4GYpkaasbrW7IzdXqq2pDabJEtre3u
oFyEkU2nU3LuIVg+y/pkgfxSqKXWJwOmf7w7st7MjaSb+GzH5tDc/BPTicOPCOfNc74jJ29/wB7M
0NRF1XItRoDiV6XNMaJ+Pb52EpRenB7wM+r207cOiXpkjf9zic7lxdEphKhLYdagS/PjBKNh0ppg
VHoPxccrMUCLqwK5O/PAnIzFEW/FpXuRGv4kEiAgqkVQREg6f1EFPtS4n4lfNLz4+RaSj//1Vj95
4RsYxfzDUGCPfJzTpAYG0mykgfou3gtcyfD+OZpbWoR25+DaU1uRO8kkNNUxlF7v+FkJjE4aeLAt
Ob0Bn3PlaZF1KnzEa84lNKcuwPdjrd4xuurNJFEZK7pcGAOCF2bJO3Gg9TA9xJ9+IoXvvPN6yqcu
++WltjS8FvG8Wh3rrreytEFkymt0THGQExyyx6+X7NTtRDeyDUrhIL+z7rOec1qtYvkvyxp6v1S4
mkgOSWKd2YenJvJ+mFVYl8KPMYIWAQ6o6qbfOLXih/TBfD2Xk5v9/Sir7WdUeQ69h1EcbbPohCd+
5OMzSsV6UVyf9nDyvh7x1CZ8P+Aq5DDzPqfUDQsnDXovkB4iutVHCu39eOb7nQw06B3GyIs3ZOlT
/3iyLCD2bNB4RRZT73hPaw8yTz8F9peL+Zl2S3Hm66md3BiaqWMfoSE7sD5fzpzo0IcbGkjru8G8
VarIc6TozHtyclu8G2T583cBIhZz/0PaeS03jmzb9osQAW9eYUiKlFdJZV4QKgfvPb7+DlSfu5uC
eITdfSL6qaNCyUykXWvNMXEcERmtfsRjJxNfdESsH/fj4ic6a2I1cNUErkKAUuaMBtmWVnggd3AS
av9G3XpUbnVmNcdHDMhM3KWQQU2JYcuJFeAJZmzcqS98FlMkJ6Hp+K9K7OhvR0zx68HIODccHZJS
DluR5//h4xFbVsnq5H3TxKoflMnJCYJIYs6t7h9kAU6KrXWJ4RmxQg0nmNXrUPKDrUjwhUDDm2ZX
izdOstzKZbAIy7UW1aJyannQcniE19vFFe/oCJy+b1pbrVy21UIasLhhPfUuldA42eKvXd0gYsXX
oHcGV3bFA8jJ7jt2tx8P8IV3uyny/dh0yWVxYXv7DTMRETgIOIrcME+UDsFe2yteuelHevE7cvDj
xUVa0xJXWblKTTJDENXOscSnhEpsNwALWqbR9aS0h7BHS/Jxty7Mf7r1d3urZwKF6IbJDsxTpIvn
L2U05bdB0W4521xcAGetrK7TnSiIVlgxO9N2n2UnE9mp3m0ssksHCfqTpbqDRCPVZqu7mRApfip3
RDCFg76U+uwFJz1lV6K7+NOG+4/H7WJrhIgUXE9FYujr+aC26pjONdeLuRN/DJFoOum4KDeK+eug
oNnLdC9WEiB9EoooNJlDVB9g/W1U51z6fOe/YrUXt43va/VMLm205oNWU5YO82Cjp8vMXm8t5228
272qOJYykkoLxX3xh+y/t6fWJplLclA3qNr7uMFLSwDMCgF8qsiJXK32lHaM87CMuf1OlCio0k+/
L50x+1Xr94O5xUW6OH4U54mUECiU6a3mTF2JXRs3C9Z1tmcUul1cbdw2NlpQVgs6GoDGTAbzpIq1
e7E0QDbGcvDy8ZBtNbJaxVY1mBEAI1BVvCKFZF82GxZZsKg2ZsFqCRdIFcdsTDqnNxCTQRDZw7RG
A2gRgsofGqCQbc2bSwzF+07D1GOQ0+ybVQDtEKbvTYY/OwzkPBx/VUN4H1fzLmxQpGjFUwIlAk72
L1xB9pWOYrHzh8ypsGtHtVLfKmNILb3pqJX8KMX4FOiR+VUpgStbpVE5fZPszUF2QYDxSILpbfjz
dQUGI1SmPaVK041EdPSm1CEJWLoAv1SdsfuMu9du9H9SuKx4QWDCbgHl5Kpqqu+UQdBcqA+xE1RF
YXOsP5uJUTiiH32PcyGiJN//mTYUdyVjXe06ubMnqKoTgDVHk5NuZ069ujPI2L9GcLxdOP4vkm/I
jpYFT+UoSF486a/JCDRaUQNgvH7zLCfpDdoxRwvI7heLmgO+NtbeT8YEatikwB8VmLIb0LcgGWih
QozcW/0KIkPgmrFwy43Mw9lhFwriUetzoB/FpynRbloxvtEzsXAksfgsiz7lpIN4NIzhbgzKgyRP
14VsviQUFGhTfSVr3R6p92wrSoliGbIH12Ou/A+1EREGAZcaZ+3vGmkn0AjlpKrRU1VnL9guBEDs
BM6q9FCVzfVctgL0q/QwKRayNmsUbuNKJoDUCONBUJTZnRuxfjBzI/liGf2nWYCRVU7jFNgl+YN9
XRqAcWYI8FEY4PSETJ0a3YCqYZRHt1IU/OqURkIsxpMfJKHXayNgEkjFroLRvW22xLUIPknHIJwO
gdAcpTDxIWg3hafVdUPeR/ku9ennMhUfCtW80Q1i4kmsPatIK221lq8xZmhflBJqbymNhHjN2aVk
96jLGDyO5QN8/xtf6w8V9TP8C+m7osjfZT720FtPzJbY0evxIZx0T5qz4QqWRGfL5ljZYTERo4BD
6nHL8PouOylh/VWv5sjj0812iox2N43NfZ8LT3UNipYAgeFKgqZ8igp6hKjbPFRj+K2npNtB9dQ4
s69jEdcJ4i6QqxjwQ4hRlQw+vcuVn1pM3XCDbeJNls35gcwMupqp8H+RpFTR4ltQ2yVz16htQT2f
mTuqPz3yc45hJ/5KUvHUw0ChmvJnb/a/Gitgevbslclo3cjQv+tI/WwqxVMez4IrLiL0SLKelLn2
ujj6RTrxOkq1Y9zWt22mfO9N47MhTCeplxqY98ZjLBP2M+oOQlL0PRX16wIAaBgpV/jaPEVT58DR
2Uehj/pa6R5wJLpRNMgf4VQ9tiGl26E8XqtRj/5Ou6fo+0kZok+jCleflxAQWesnCvRTpugh9U3l
0Yp0V6WQcJ7EPRbOOS4X8a2pjoo7hMlTqFR3WVGjIRILu9RUDO9qvdppBiXPXWqptlkk15QaPxpR
koMGUR7VSLvBZUW147rYa5QoekE2fxkqJXeMCRVWLoT3ZdLA9AFT7JJ4QfTTowsufEOHDpSjv6zM
+WswZLcoqTA6jKm4hg9ttPlTKzb9IehDVLUx8XeUnovVCLwDK6/tOBMIaRDU82KhgnqSHwYS9jlo
ZF+h1q8vlN8NKidHWswnRr22FTH8UqnDE8YzXmAJT1WA7UILn6CWx5tUZ+NGxSN+tiLpKfaVzB4I
5xI6yQ5ybPxqKKK2/a74kobKixkCdgixNPJkuTyMJb5CTTfYaHELO5FqZjAHkdPI2U2dqqNNqk4B
K88KJPFpy/N0Kieu6m1N9ajav7aD4XZBs4tb3VM6CNBQK+wkVPZRNI9eXVX3PWLqqew1x8zL3k4a
9UkoEtmWDYrKG8MAbm/FKMe14jXzjRsYst9iBVpOVE3wE+LffJnBK2uAK2rPeI8t8ulQTwKGRtd2
Qg+iv/rD+KOyT31UwuLVbzRnTuAedMqdOig7yagB2c1K6ElqApc8YQOe7hVB+hVb3eMgC9TMW7dp
iZBfDuVv3ZBKO6tsZg8eHSI/EZqDguTb0VMWoqCWuh2UPZkNv4xux9bMVFumerZ0lGyQSqdhjxpc
ic0UUmCQ9x6lxMSE5bhEY5t8ZjhrO+qbu9SaHgqh/NEOU+lkif49EXgoI7Kqbe6lgjc3JN1yU7iV
dAHZ2qQ29hSqD4KZUe/UPEpZ/WMojGNGaKqv1WtZybG3zKSfXZr/FC2yAkb7qKfotcXqi58kP+Ke
+H6EOFXVap4+YW/8UuK6uVNz1mfCjm1OPyxj2ifa9Ko3OjJqwz9y3LR2KApPXRd/0a10R6Id1VML
jqIgpLuvxVK1Kz/4PLQtZq3qtWQ0P7RC/U76afSg8L32gVDu0GIDX4q0ez8SfoH03Ud6vs+l5LO6
UJkEybwX5uEoR/OVHBn+YdQaRL8F8l7VAOjoU+6vhtlnERVnK4wPfZztgaA4OeXslpxim9H+TA3A
kLFvlDd5aaClzwzlywDAkoghMfV9meXZzqfi+lX0Y2KI0ghMoeiTE7HgDjeN6TWfcsw0UAY/9Z3a
vchKWdykiKavJrQv9tAO+Q+eJtOxC3yYR4GIAQiMot+mEKEv1Y1SfxzLeXrMNbm7GVCI7NMyT59S
zmWU76BXuqqx7oUB5Ernz/n3QdDN3G7KJO52hsKtfySzotmWBuXNDGJQVrUwWkt+ZAl/tjoXTzww
MGJIg7saCsOxlqr+RKGM4poc8aINjRJmVSuWGLfAZjjkbZpxreNCHPv4bsgFSAizn16aWDuK1rAP
jRHck+oZKhM95xygSv1HJJJU6jLkugUuD2p0V/oDV60uD+EkAAoIEjedhaOQkGlqyvbO74f00CPP
g5WOX0jHLVxBee3mZSZdT6L4lcjmLpx9R+850Iin+l0JaC/x2kl6GEqw0GL+1cibUzPXR61ZZAk6
ZIEkpyigVtNb3fQjikBND+pQBb2uuG8XHFE8/k4BdlwrUaXYXWuSm5Djz76sl25St8+AmZKraZHg
ZqEiX9Uz9NC+1jBdEnGD6dU6xqoelUvFSlhcUaivzsrZG+L6Uya1BVSxPjvF6oCssyoFz+xR/NUI
D25UDUodNNDcSQY5OeYyEXcTWbmttt2pramz0dFZtnrcAdCH4VKlTNQ5eTDCJHTrftH117iiSmN9
Z1BwZHd1mwCNN7+A2njOpvLB6qwG04uQit66Zo5Md8DoAxffHfNWU5Lqbq5y6kanY9Zpr7OkfcX5
wRmjwplCOFZGlXi9jxhxHuD6SXnAg2jOqhOggc+GVj/lRXEjZ3NkpzmGVAgmx+LJrE031yZ3xuJk
4ihCEZtlzEBLdy0reu1bGBoN14iS9Zo1T9YgFV6Vg9zjIBb85qAN8h1BxF0h5l6Y4sdBoQ4rOubY
DBQ3IRk59slr3qg1CcjuZ6/pbCFEhTVixOPsdTVntFA4w9w+mWVpANHTJjs3iC74QvM70bRnAH22
LuMiMVsvczw9C7O461Tt0yDP4cmaA8I5vXKQJukT+uPohJvAT45Q42oGx+WkATohFDEA1ho5d+Sw
ek7hb6DVh/GlBvVdyMWN0xrdANsGJXtdKiHIbp+DZgE2QLJIay/3qX8XS2rf20Q8+s1wbUnhoaSQ
sY2n3Yjgvo/lH75JvlMIJrc2/KdQ1x/I491SuXkgCXCIm9w6BGK8r0fjNGjiFyVrRY+ca2lXmgZF
TnOCrgU5nzHVY3Dm8C188hqjYOdwzQfOA59trNAUzCAWzWkb3jQ9bgFT4z/kVfOTw/Y6HYIdFYEw
/hXu/GHwy7cmyxNqFMlKOjyU47JlYq7Qq9SII2su8mK0VWNmw653S9jZbrryFRf7Gc+YhJuY+JjN
xok7/m/fivNb8BBu0gsPCf6cJjlJruM5JixFoOADo6HkhKAEcnRMOeAtio9Txj5GxQ/iZoHzFD5l
g1yvNl7nl0o+UeX9JwCgrJ61XOyMlPIl8U+IXna4klH3/MdON78ZsXRX7SVYHxr3kRsjEVx867Yk
gpdDSThrG7JJZFFep3OqqZT1UJJaR42P5l6m9A6qTe7MhsPS2AW5/X9ucRUt1mLZDAAQLjkxoHeP
SyCVtfa4+JSL7T8WaSxhW8RK1K+YZKGp1nkbOoXYAxcRHpQTqbk7i/DxmubUxhvVu5dijOetvAuF
DT3E1ZBW2h+aySsQmGeGofXHkZaLYZCzvqyCYdw9BSh2VOMk5Q8r70G6HcT6UOeJ+3E7FyM6Z+2s
vlANVDTyfcoHs+SphzZd/Pr471/K+vJRMLhc7P5k0r9vP4rCWk95U1MGQm6qeAQgdYgwgqyP0Fw2
AnqXMvVv2lotMr8s22I2KEbrd+O0U3bdPoMTrz5FV7yDC5t66n9T//amydWcm+QwTa2R2TCboswN
Lms9DdspNx9AbuI0MW18r8uLGB2kpBu6TmZ7FbUMUz0ceOT0Tnecd7InHSDA3ZMjcLJdd9gqYbo4
188aWyVCZmuSlUkoCFuKbKJTpiByQIEywuP4eJpcnIZYJooqtZuavi5Hj0yha0zCJI6YsEWrnwbx
+Z83gCZc4Ta/+EKuA7CaOOu5lsIwbrTut6SM96pZ/Is8Nm6q/2ljHYJNhEKLLIybHFHIxhcV6Cml
gWk+bckJLw3WeTurJRUIVZVzG+icymRjCB+tdGOLu6QssSQqUCxNRB/w3vl2tojkzBqsRhJgmAn/
lS0voKSQjAKdyP5dO8GmkeuF6UZ4nOi4SNOUPq46ZgSiVZU14RgpfdahKVpXImDZjyfCxTbQyaN7
I30jr1EZ1pwYEcxTyEDAdVSecLoy75L8nyeWLciASMGhj5O5WX7FWe5aCttC0Uc4FcJ0G4hHFAl7
jGf2s7CRl/mDDlklTSwKoaDuYyGssRW9bWjMdAQD1Pw5OA3tpZ3iEkC952Zx5V9hcSPbkoezpe17
YIUePh7ISzsRTWP8gZ6aqti1yy+ayKSKlzxY4S0Fo7k7HuR71ba4xwiuvtXRS99NQdeHto9x1dd8
A7UXDKhFlIv2u/pqvsNU83YpUcXT8rHbSS+UoN9s1TZfOk/wNvm7zdXhmKWaXxGWIdntju7iO5LX
nxMnjR1ie465i+6EJdC9MUGXPfXdFzVJyeLQzORZb/CVbA7m3HckQCTYNfNvCbxsr7vglI6QrV1J
2ljsF24aeNH83d5qj9eEXMT0r+WOFlUnLcpv4nJU7URsbhsYsxtz5mLnWNps85TUvVNO1lAzZKlh
zqj7FnYD2HXbv0pP0X6ZN5lbOsbX8GjuyKTutuwpLlXJUA/2d9urr2mUcZ7AISLYi54SiB1M2SW/
uNy7p8+AmrexJ5tNrg5rs5Ymoh8tArZj87ogVn5gQOqWt/UfysrWdfvSEiHDyJ7G7slRuto+1cJM
pzituN+nlY/zXhTi+W6EC/aoCn98/CUvnEF4fJDTWiy+KTxatSUmdW+0NY/JMc33aWg5Qf3p4xYu
yWneNLG6zY1WASBbNLo/c2V4Dt3ESa7CQ/G0JS25kAi2NFlUCcUu2mt59ZVUbZCUssfcUQoerXmn
jYtFwn0VvgbZlirj4ow4b2u12nxtNqbSkhcJw0SSO96l6tXIVuJMyDPKvax9+xdi5Te9W6Wec4AX
WMXwpSYA9zM5h2qYvY8/1aXJYCi4Ci0m4txMVqfdOBQT1FEm3lC+lOKTNG6pZd5tG9zb2DI4sjlQ
cW5bJbdTuAM+6OjRMaeDERvGT6GazVtsL2ENC6r83AhlcFClNNio9Xi3N67aXc3yQp86U0up2oJ4
VlFW117l+Skwvn88fO+vW6tmVjNdL6eiL2SaEcqHlBD64kG2vJSDKz14zKxX8cfoLd502zeu9/Nx
1fTq/tArEealwUDJ2M3kyI61Cx7QV3nEgntP8YjQChvH27tNigY1haoL2eQol/78oLObUZ/6stz3
DYSyorr3B91RDIhxbfb48Zgus/rNKapQaAwDg2p3ajDZ9t/ei3xoSBgeL8XoeIKORuRAQHTa4jiX
8Kxvujy5TucvHzd5aSzftLksk7OuyZiLNOHQoDx9aP+ww1pytTbR5mN8AIcLRmdjLN9fUP70UtNV
BR0q8LfV/JwQ/LWjYXCoOMNv2YuO+qfUthe4VX6c7Ket5+CfdbYeVWq4KAnm/KbseLWXVH0JA3cR
lRFO7n4DfstuQfoTy7cTip1LG3b+Z3WnSu7ogU50t0/UC7MHyZzE+WYi0Hv3+lWmBpHDjKW3uRR0
B4Nd609ZELoff8k/hqPrflIYj2TCkCiPWwu0daFWqyLrll0ajarT2CkEX4dcZh55BMhDjeIML8Il
cAGOzKMtcJWAMY5+BVkayiK3cY0jGUZ360p6sf9nP2x1h1HaIkWgiyWnGWhHovqEVtsr3frH1XrM
K9Xg4ivpsKzeP8czYRSyepEf4JhuTV6B997HQ3xxsZw3sdrzRN+fhECiicYb3Qo3P3GX7gRvPMq7
MjswoNuiivcvllW3VpvClISQziZQJP3O3+cu5G5XeDS8hQs3dv/yW/09iKvtYGGeJPqMISeFB0eq
Lr7O7fRVM5uN2th3h++qU6vDF6tpcRhHOqXLp1AGJ21G3sff6sLpKyFBQcAG8kR+Z+oXhT2pw5G4
cR135i4j/Hmtq1V0Q5mhnVFfKSbdfN3gW/b6cbsXv5eG9SNvWMMymfZvN1RLnnsjVNhQW/cvvIVC
1sHWbWFPIO+5+LzR3KXFBZCV8DgHBtVaq5EU/HLEZJLmFpoGNNT9FHv4LkTPlQteFWmR8FUQrvyt
Xl4a3vNmV2u6r+AqNxpZySVCOrsUTKgH/ypx9DuoVFAKOfVBMsonZCxb8vh3N1/mznnTq5tvNYzq
gIMQkaRgCvbU8Zie33Yx4JdoeiprKfk6h2O7+3icLw4zBxZXOjbxd2paLYqwm4qygUI1+Oxiei22
ZK6w/vm/NbPaYHwjzRfMDLXA5p0eYmhza4WHj5u4dMnQFQNxJ9dSKnBWx2HcarmR+Xy5/Do4JMf2
oOypO9gkWlxa4WfN/Hkond0rjKDWagk9twNf0fYVakysrx935H2UnomAykenzph6cM1a9STrwkaa
FLL4Qqdpx5qy/tvebKGjaxRGBHEtnMSmfMD6wf8U4fi0awpLxQIumLaiH5eG1JJBvFIZqmDbt1qD
NdZAGL1QYTpB75AO9an1wsM2G+jSkC4gWTYX2RQp5367s2SxqgcjJA1HyPJ7bTJLp+3HZOt6dml5
Ie5EEElYUyUe+LYVIJwZYVRyH1K7rzQb8vhSMD6f4Ckrt/NtdC3+qM0/QNDI3VraF1YZT1riAJQE
LrmCVQ+Luhw1wtAc3xCJ6oq8+gj0sJOi/cdT58ITiQ2awnRsHRHcGat2fEvyfWMBRuXVTSf86Ems
Qxi3FaxvPm7owieTofJwIQH+C095NTMiAUNjuNG8xbr4qJdl6RlivnUtudQIF9wlSUB8nu/29ovp
gi63EIBGp+vC/cC4uWMQbwllL2z4yC7+04i+es3iBxFEacXVZxrxL63SPWP7Ugj1zpy167nVD3Mh
bVwSLh2lC1aTwQNYZhIqftuxOm9CQrjt5MyBF8lH/ZjvSLLj8PJl9KCSeP9m+hHhY9oDamY9r45u
AOxmiw/XgEHMIwXYlfFSj1cfT4hLM/y8idUGH1fjPKgWmqCmVeyiqU/UnNjS3G3ELC9NCbb3BdTE
bvEuHjuhasaqhBo7sm52o1P68PRxPy43QNgEJ1Y0uH/25rPtvUoCXwNnN1DHGXztMTpCUL/1+Zcp
tXrQICTWRczG2BV0efkNZ23EnSqmuUmEoZQ1Cr3l/CCYlBQ3OsYBlmU8Z0r2a+yE604yPdOKNs7J
S5d9HuN4DEDIVfkJq9lgppmAGqEe/9ysFtZDPvxEe4llobMYrGfyszJs7EuXjjSK5hZSjK7I6CLX
m29rjGoRSNRoybId64+FdtRaLyspZocYiVonuhfq7LoN/7FdOTv9IoGXmTTEOZBHvh1sITQaM5r+
9HbwSJ3tmuCYnqYdbe6E2MOo6Z9PIDAybL7kRsCxr5410CeSCtYPWi6kQk6cpeFe6NtqoxVp2fvW
c0hD1q9wLi/kstVHDNuxnbpo7hztCb+AW6wrXY0S3JvcDbxgP3yJb2de/f2N7zvalbiR/7m02M8b
Xy32GjEED3IRiJ/y2xyVz1ptfUcs8PFAbvVwNZBSnIyCaoAOk/cLrqM/dDug0ZtAr0v7P0PIULIP
6+a6DgeTjVKbtYJcNIlInPfUoPUCqRa+9AOh4DFqhUc+QeYhecwePu7hpb3mvOnVW2PsLQ3qJ/HZ
Lg3vmw6fHK3JXz5u4+JZc97Iav4ThsUvraVSTDgQTf8jkEtad8l85N5wKLcUk1t9Wob7bG8biW3r
RjN0TpD+gLJc+BsHwMWpd/a5VncCC2eFwdT4+4NwP8Qv3YgV77eNIVuG5N3a0iWIvaq8PI1Wa8sI
An0xn1negIv2LXVr0Y4eVEpir5rdWNsUaLnClT7bNTzxjXP04qw/a3u1tMogU3tFJydniT+q4bMx
YhFfIyasUqepTLfQv4XGlrb7UiRxuRX8p8PrpZYSiVEaOiw/GD+Sx/RrfZ+RRT5lXErkXfRDvVZe
2sgR9rLLu/tflAote/RZ+6sDUUiMOUwtkoHGE+6HTsqLxhEILnSuiAEbAdTpoGyM8+VT8KzN1R0s
wircknL6vIiY+6fgGP7GL4O0k5ODAzJ+NuE/f2m/6eRqtdcSNwopgUCgqcgJ5uqxxEW7tOaNTeVS
GPpNO6sFb6by4nDNYPYUXSUn6TDallee8HcnUBPiXbjpsrA1Z1drPgcElnc1Qxle9ddUJN1QAHu7
vVP/Lz0DzkPmmGz8+hUVUsqeyg1B0MFw/Gf5SIzdM90Ge6fERplE2eR/Uad5aUNDxExSi4v6IgN/
u6EZEXZsscyCDF56F5H5vnjOHPkuvv3DmqH6ZgvNcmmHO29wNZpyU0uCyH3QsfyjOWKb0xc32D08
bmxyy3Rbb3LnzSwf9WyjVlMkNJJONnygol31pB+TflrqRqjCdeL8pMVEsm3xz3rfSo1/PKTGWu5e
1K3YVgGW8kQvbYkIipjaG71btuh17xZqAJhJaqdA6rzt3ZxXqPZCuWNKLlzL8YAA7grriv+iTurP
W/d9WyahBSKVxJ1WMwT7ptYcM0rBNXvwFmKVU16jCbnmau0KTn5KjtgnXXfuMmGq3E5/m3Z2j0TD
08qtbi8b9bufQm/hzyiUvq2LDiSjzKVOYO1Pe30fnJo9oqDH4AqR6048NCdrI6p36UMCXf1Pc6vD
KmmZrPKfcyN7yXWun6Wwdc+9NE3Pm1gdTaKcBYa69Kjxslt9vxRrL/4x09elVmQBP6gnSsa3Wt0a
x9WBlMlmPeNH8Ve1w1RSmi1eqXfTbhG/w+wXrraSeVvdXJ1GYz6I49BxS2u1aUGCIV4sU/lZqMLZ
8VHZfbw8Ll1wzgd1dRRlc5EBeFsuUagu8cXDzTRzMe7LRdhFor4hI7+0oZ23tlofdRBYM9FM2Lxd
7iDSjrCHQ2Dwz7tkETskYkoI8V2ELUccUXQTVQ8znmdUPvhxjkbnFv22XVjz/uPGLs17EtkyXBDS
E+9yE2qOWWlfUvMpj9/K/KWSvY///sVL+3kDqw8U14keY+XBc/l/at18V73qdvKu3Qe7rTqwrd6s
vo/ZBclsTlRN10Fq7IUO8WKEHmrjA221sjrW9KCvLHWkS1b/AoLPVhAEfjxql+bZ+aCtTrSBSB5Y
waUFZXQHf75vdORZevLr42a2Ps46A9BV1liw03WO+fwXSbI/SI9Ljhnfxv1W6O7SxkC8Cek5YAzy
7Kv9r5ELXTAoyHY6AeVlIkYCJHur2mPwLrlKWc0b76v/pXd/N7h8x7N7AbS2QIGQwHvYU3ahk9+N
B8NbCgLJsSOe/ncz/e/mlo961pylxxl5Z9Zt8TvA1vZ/WG1CfFi2Wt8x/sWJdT6cq4XVSd3sY+UI
ZK+5ksbJpn5pY56/Mz5bAk7nTayWU2vmcLJIq+HkxoPbtZ5UFOBu44Q7+SrckVvniZEeKN6/hyRr
LxYp6Y2w0c0/hdPri8D5j1itti4TkqhbCnTVPda40QF/dpsrkADUdcmeUtyp2gWMHJJKG2fnpccA
cEbREslzyHCI335QvKnRXGvcl+M/yKT2MB/DQ3isDh+vwovbCeXAFK8in+K/t82wDqCOqBavHDNy
RGu0o67YaOLie2MpOf7/bawmyxBEliRYtMEVub5KPEE/Ws5fD43YpAZsMefbuhtffJeeN7qaPkNY
p0WIL7eTvCxvYUSPuV0fTNLPoC2BbWz6Rr6HvCwTVqHSUqQMmETLaihjUYiQN7HFLMUfS7jDv8ox
P2TRV058x2HAi2C+BT1MAhwh/TcRZNqegh/yFc6/2w/OfsxqzPVgGks/5ccsPoiqFxx/oBu/Wsb6
v4g7XArEn/d8NdZ52s5d19AYuAJnvFYOCR414WHbNeDiLn7Wq9VyROZY12NOQxGuqYJ838bHQH0u
u+8fL4rl975b9UtRJukFBUvOVX80pVOjpvU73J8qvcJeOc6/Jf4c7yHvRrpT+Lr1s1eKYGPJc+95
30GQOES9wacT9DbXqbqu6OQGE7TKCcQIr16M4jNcoRuU5ZUh47eYj/BQ8L8tsbE79HXrO34Bbhoj
RLxnFaSgLgUOmBf2+a6qKbpMgzE+zlLxu46sW6trXqW0fhYx9XaChPdMHX8tMiTdoOEwFLduOyOl
YBKF4bEg+2sXefJJMtWdECZoVmfr3pda2Z5zy9UWNbQh1Xaw+NEHWCVaiZTvhu4JXfRtGkQ/q9aH
aeHvrDQI9kLm40/cYvtrDAXQlWo07VHuMzeqChK4hDxyAdlPEgk7sSydoUqOqRR5Ba6aUgtpFyfp
X7mZXU1T+rNTA8fAgG7OxUMx5ldCT8VcuoA3CrPb50kUHvCDv+7UDrdYsVGdYG5sMhuzq+QNXD9d
+E3ESnIadRjtPFYTGx+4L7UVYlYd8k/DstgD0IptSzVPujB7gZHcUXCiOYRj71U/iR1BaIY9Ft2P
khwQbNZmHH9GrJAjPYFRSW2yowryCcvyb/GI9rnuhfgkZpFwyvo6cP1Yqd0kJVsjLBp/eca4Pswj
JC2ABI7CEFOIV/WBU4xDY/tZpdoBhRK2ZKWcPehiEjtVw9gz/UzzmGFIzWXhZ6AZkFxk4bWfw+8G
pB1T7B+nKbmZcp3SsNHIAZHWgdfwhrClruM2QsTeyytRceYwhIxk4SKkwRXZZYYk2W2V/R7n9CFr
pBir4uSrWrSL9WOfUdXSUCiZFM8mjIqdkGc1yIMG7GjwSiVl7lQGD61InIEq9czKMmp/Fnn+WoRh
7Q2iVlxLXRBdA4BVDkYqaF6hJLFnZZbTZHl/YIGF9pjn12oWxo4RzM/W+HvUx6+C7x81TXf9Lkyc
yQ/vioE8A4ayLrRfV2x+JqPoIU7Yjdq81/UR0sWTmD3UcX2j+xje6u1tHLbXgXyI4uqu7OO73pQf
Kj95bOTetir1vl4c75VE+B3IhXFFNZhlZ3Il2aHOKgzK6hc4LdKLRfZbs1ovknL9qmy07AGwku6N
uhA7VSX/1jH4gajYH5SKjR1mDZ5FguJTRu7brVwHzmT6qpuZXe72BEGQgZO8FNL6W53waeO6fSkM
/ZjM6dfWHHZ+Q1AnrcejYea7tKo7W+wML9X5v1FYdHbYcobUSWVPUvQzG5vUxfQw2Jet/jSo8b4Y
C4tVo4W7IeHTFbL1UCfES2rUSDtBECO3D3PpWfWrxg2AdH/xZ8zCs2jMd81Uh8h1ODbTsHgeO/mg
pZrm6GXR7obQUiA/kCnDAxBzS4LL6Kl2jRg8ponxlDTmKdfgboG9cGELHKidhirxbOb1sZq7fdpL
j4alUZJVEtRJAgWJei2GtmLFxo1WcDgTCv2GYzFFlNOkO6qJwXzdQDCokR/aTVu8YtCBKWwneuMk
OH3KBxKNfB+Uwgnlg9NIIgANH4vV8c6YBQvbWgUI+aQNt1pQyo4qQl8Twri25UFPHCH+KqUI/lVA
MLbQW7x1i+kpxjnGbqRItEs5QFbedZ91s7HY6fT9EAuf40nOIPaUv9ClXGey2Nv6KN+Ow3iED3Cj
QEjGyjvUxftQY5hbSoua16TSUmfK8UOW2jh02rQ/NZFwJWrTr9ricwJB+AGa+7HvZLxdKDe3q9jC
mOE1UlLbaFWvbT73UFCsWf4eD/2zFndXklEchmAMd2xmj3MJkHcW/Ae/TR9Lv/ldmdHdnAZ7KQxP
I9yGQTXvRVhJsjZ4aaHtKxDB/KXvGYQSAt5PKAMKT0Hf41htDKKubkQISjEcuSiW7bYs7rIJvocc
+gddCW4soXwCYr9T/x9pZ9Zkp45F6V9EhBjE8AqcOTNPzun0C5HpASEmSYBA+vW9cEdH2cduZ9x7
H6qiBlfJcIS0h7W/1RCYm5Z74jV1piCmMk1y5yiBXKQL8lh159l8nivI8MKkis6aE1gYe9G1TEqR
YvuB1AFA0zh8we+5o7OA8/mMIeB6fI6Keqdt9EYn70BaX2ZBgO1GcGTBo2yrQeroXAa4mPPZEl9n
dTUneSwXuoND/bUHz3m+RFd9JR7CkD1EkAaM7nTstbuFV9QuaqJqS2boWUFScvKkmG6WLtyIUHtA
P3B56JlpcluwCqgaeyNN8dZ23UPrAtIHWn8a4RHTuRXQQbEl2jhNYM4gn4l8NiPNAx89n4G/DyW4
DQGp9o4k73XQJyl3wa4pww4Ao9i8adOr3Sj8Po0qFuAteP4W1aqbuei3FCfFnhL5WHT1NpkqIDlm
hoNOdweYN8J7MILB8ACXgYCv6HicXpb3Xxkd39Wk5SaZK7lHbojzgbSZ4XHulfG1M+jNbBP45yRw
Tp5jF1Z/zMtKx7ADnbub0QGaqMOuz2JeAGzKRC6arruJGtJlQpdxJkl80kVoNp214CSb3gPoptqF
jq5Spr2NYuo4CB2CeGa6LOHz2XNBaFnUlCeOe08K7yBLMacGnD4/GkhOfvCMlDkkgDnlQwMOAe/2
YIqEOegHKWwL9zoZX2kxyhRIj20BspuhCtevkCQzKBtzUuOvW90yn8hMDj6CgYnAtccdjkz3VerD
VWjbuXN5KwuvzE1A+s2ydG/M9ctd00iyK4rwUfIAlqLhvmyTnfanz0HrPxZReW0mEGtHljcVKFA1
jgh3GY/xbKN0mMNr6+tbJcU1H9oDx+TLRqoENeM6rp7gSA622ULoXkXUP3Fbk5z1s5N3aGRdl3Qg
G8rrZhvXS7Pv2uYZRqdJ6sRdcNuRus+B1bt2A15mpcB9J6irTnzmYWY0408tZwS3CnfSivteBr7N
bkhQgmL4Ja+Q2L3ZzjtWIUYs+6p/0R0Ilxa3unFrRJOV1bthiPsTnUcP8ZQTHwvP3wNpfycGNGYh
LT8hUgVApJrwJSkULszTXGiWagbCFZ9BWoohMS8WmjGq7rBtX6py6dOek2+8c4frKRKnLolvKq/3
rqo2+u6Vvkjh0DamZpJqYyLQKsNmcjclGsip9sw3E5VXXrnWUv3pSRSOl002eAU6knwFRGraLouT
pGUZyLR3Y6DpWM9wh810q4qo/swLRvssmelCsfM6/Z0hdLju7cTvJuvLkxzR9XXCxHkP4rq+dV2p
sBtqYJJmL7Gg3WhnP9KS5/jsxgBAWOWdOqbKZ3+Kll0ySXMaSFTgmqybY+eMmIFxVSiOhVsbgKPi
OrgTRf0Kn5DmqoLZ2J52GssM8l2pCAgyMQP3NeNImLsGmijHl6BVOm6REQGSSho1HnkZaO8fknhQ
tyNj4b4VCd85+LofZLE4VSpAi8vDGsfSFEh9AB17wqHpB1lMJO+zyEZ0zwsberh7pvnVr4fieglj
HHwkUGHK+OwcBC3CtO0qc+qWGpMCkyQpLZx5U44dubct8Hcqjt8R4vCNWRZ10y5kAqFzYR0OSVGD
+ekS8WANyGfAlIIINxj09Y0egjvu4f+beqq+JsyyfVJr0KWr5us8LbgaQh+IsRTQpwF51cIxrk4m
EIkgIavx+vzvlZAg43T0Noy6J9hm3QWqevcCszf4NcGc0yZNVPJIqukWe+Jp7uMYhm7jsnUlPfCm
3dMoeZSI84q6EeB5A1pqHF6kGN+CWf3MrsEe27K+3TcRqPWcinIzdsWOVvZ7F07XSH0OvDb3bjh8
8Rb3mxfE48abwfMai6uyAoZvjgXYlOVNETpDWrWTlyKRAOqNn+NGPjcKFromar6XerlClRYBWg8D
dSvJFW/mm0H1Q06iBgAqX+AHUf6nodMl7jmA2kv7GBnEnHXdnayfJPei867LmLFt1PMnq+UN8iP8
Wc/g6qhZm4PlzPI2BOM1QHZXRSB4zgieiWBgvw8/bpMJ0pShBBFWRw9iWsDpNNEmdoBmxeV9U4OC
l5rKy1u77JoS2Lw5aV/AxTzzvkUsCuIgptOfDVKXrQPl+36G3G1ThsnRG5wZDsgegJHive7FVjII
HEr/NkZAnCrKnlF8ueO+ww+DXTo4lIq9Lc2LE0vQ+gjALzCuUDfaV/EeEQOIjqqG35TC1pmN6Xei
4CXOL0X2XYIiG1lupxVSnqDBOiDOLr35tmlAgwQwCsGQO25ravkjPhdAIKsFqV4r3sB2xlzFjLel
puRNNkuzYwzmJmqJ3Z2hPYZTK12+dEPzmkyCnwbGgRCbOR58MshbGpyaSndXAlBPDHPIs2zdJU/6
nhwcpw/zDmM3OWZL6AFeim9y9BUqBRJeSItDNkiEbqdmXHGIFlsEh2zsDfAYN3OQBRQbcsGMCVJ0
vosL5aRMoYA6heFX4zpn1oafZwTxs1M/eFLsnETuJyvfDeY2JpxNUcW/Ai1FALt1EMC15ddQWQ+3
VlSc28iSQzVP+4COBwtcWNOJvRqisxdhmc7x7mgdlmkd87MFxBEmRecoafalJaBl2SvUcb42BBmy
RZ2jmKLp1FdRkNXWbQ5DjX+VJAwQMLbMJ74078jt+tQWSb8nA1ptvhL1A6w0+o1w1d1U49eQsQ8F
CiiiJ9bG8zPt2bTxk6nIBzgtrJWVb0bjTywjX2CE2gbnTvvDLuSBgpAxFO+ewl3hS4SebSnegpG+
AXSxT5C/krL+qrviMS7nfIrUm4oV8slql1RIb5ZkPzD0GwW9GuPpGPJQZYFqH7lhm54pJ1PgyboE
7OPahj6OKz0jK3Ze/Qq+tkPZYwAwGM5+K98XhBcbv3OdwyK5C3xd25yLyYoTeIsoFpQWeD3HV5uy
sAPklzrAx1gnZxZzeUeNdHaiHJcbm0TlC1G93Wgcl3k4t5u1UMOidmMhUYjH6qgCjFoE7IZpkbxq
67W7sEYuIYYmzpVp3X3rMv6ZTS3odrj6N451vGs5VuEBqL+IpQjm5/fZn9XZ1175vcB8E0vbWXHk
kBrzYAqYxtJosY+I2mmqP4PAfLMgKgUIF1lNwBUUpcxs1VyAlDiMSLrBD3DK0ElFOYy7ioz1qQQy
Lm/iYgsl+Hso6U1HhkwHFpQ31kWZ2weHat003YTQRlHkD7N6FMq+uHBmimF50fLxZBA9RX2VD1W0
K4S3pZX+BBMWRMV1BzOiLlpSo/pc046DgNlmoFSOeUW6+cqPpjZFEIyiDq+vgp72YNGGZFuDLZ0q
FCe+xrFzXSKBdCqDkJe9Ksd7TRKUdpLgGXN/XzDYUuYOwcNmcW2Xk6hh7TWIvJm6c+Utdx7U97EM
UH6w1LsBbVQCvqtf4h4TkoaM0VbgbwPgK8NUqEv0lnCWi9jxjoabnSf9KxHKJzdAVx1sPRfPkkaT
/uTiqNh7NZxpsd0y4TSbGXGH1l9iV3wFra1Jw7aC0sFlN1WPRFTgozuvJ3uOOYgKv6J+ACJ4QGF1
eutJcuiGaudUat7J0qFAC7VpiDkMpBsqp7a7gnvmHvXf2zks4Uh6HKYz2DNDheixTK4w9oCQFVUj
dHZ1kQbtHjlk4skj8h6FVw/lBSacUwDLM3x3qZ6LVLD3qveuHWc+zjXdgLaJgbyrWX6bNGJZl+bM
zgiEnuvloIIbwh8Ee0WFJJ78bQOe4Jr1OSOQry/JvC1Zu4NaM2PogunqLTFfenXV0PsW17EPCjZ4
gCQmGXVZpthVjECXuhDg8npbedgcAG8LVr3VmBuz8efAf40K/eTheGjo93h68+mVQGrvG9Ci2X0A
Cxcdv4NmtYEyb1O3Xgb/s7SMadr53yr6qF3Yjhc7XdI0bp8UQXRVIie4TfxbOLgpIz6HZbdVTQwb
lVMBlTBOxE3C+aPPwhYc3eYGidyNCtWe9gU27bQtYYuTFP1e0RpsV552LbjCAYoNHDRHsPhaip4q
glcyHVqUT2eQlpv4tQ+rU9Oro50GHNhH8HzAgAWMPkQQnmDAxnDEsC+6As1W09Vmvsg4IoxMz6jo
gwC1Dbuk3+mB6gw/MVJfbwEiGl8fYvRgiF9xX4ICPXXgvrMpa90iSEPmZMFSHpZ6vclphHqWkrAS
N8IcGmv8uw5FoHzxerPH8EiMwi0f8sUZ2aZKSKsy2wcWI8Im7wEk2qiGT2nQVPQAbHyEuKihqM8D
M1x7oG3KOdjikFDbsp5vK42qkw2A8ljK74H1uhzBRJJWMrqDtI/kKDJt+Cwe21E9sbE6dQ7mO/wE
5Y8h/t56A2YYWbxg+yK4okUbZcEQfV3AcwoFchFjyRqiPdDBOSLCv1bF2ilwXPAkFeUbZZCwdaH3
1C1Tm6EO/Clg6ot05jPhngcdNiCbsMIoMh0N11GfvELbaHfGZ2cUSesUk0Yk9crk4E2InFSPCuxQ
dDcTkCK7MnFB9Z7tPjH6WoFu2afwSnLueqG7o5M0m2JQfm4i2YAVmgziSoxjk2NMmWyc2K1ewbTg
jzXpvjpFX+0ZblsUIxnsAZowWK46XMY3hY7mzwGku9mw2CWHl2C3QZnUnpLG+LsJ5pN7/LH4oBua
nJekLLwNdYcetUM5z5mD6u6cuXOt4HSAEwpfHPLompkYeirO1BuokQDIMi++8tkUnOyE2ArNyYfI
Goaoo4/RgSVxl3xrfWELBLOw6PLWCFjiRHtQHfdvyz6Eb3unx5zA5ONpKkv3ISq4OCJaRp1iNNw9
9/Vya8gAwqBfMiJzpA7euIXGrjzWXKo9r0aeoyvKaCrAbc7qYTCPyBRniap03fRpUYmxzTi6/Kcu
oN1VF2poi7X/ph2wPj1ik63wigkUjda5DyrBSCY9MgA5FFGub/S0MAbOPUMBckbidhfivXao+7si
q5OaXVkK3C6CwEmktSBrrAxDpUeCZjDEPX2NUjeQ6Z9LE3Wn1nK5oUm12og1UXclvaGAmZ6qfHwY
ooc9rSEPAtCuJ1rEcY2QHQ4CME2qDxhc7O9QjBB77YaoyXPCJYrBRoCATZ0hV0CGoYoEWXtKHdRf
CshY9qgdeGxNvYqtNnW8n7y6OEk29MiI2+KZT0WDkmQ5POBX/DxT6x0Aq4xyfL/8ujO6vutxzx1r
BsR/4iTz/VSQN9uq8MuoZJnKST8EAzUnFY7DBsTkINM+vnLgg3EvIP6K7rFTux3zp/oF/7bFzR2L
PDBjfW8xmgf0WNRD+6jq5pY6GoBS2RQPy+jJvdd507kKq2BnrFl2DrzTgYTt2mf4idZ7F5kVVHwM
/G3Dvc99zNyjmprpIZ4G2BM1Uuqj21H72IrWPwx6knnAdfuOApiHInJik7QjC0dPpJ17nWI6ETPO
YKZnTe0iJQ4cVF0B+qvkddeBwh4O0GHAxgESTdTisQlsPb7GXdm9CqaLUx0a2AsPgLsb4ih4txa6
vHHYMmwKO04HVo7Rfkp0kLtDHORez4vtAD/uTGEy/p4TQg51iEAvcPzv4TS4O73Ycifnbj47HIBX
higB3n0uXeaUFS1HeXlEF8Sp+PwiMTW1Rc8PuGk/QXUq6tv3WfQ4qmstcfsDbGtSwNgHlAxpfB1P
U5W5K7N9G6KIiUo9jqVTF6MzJgfd7bQbsdepJeUWaWx5XF02Thg56Q7JpJMsxlWxH0Q07btyLD4j
hiRoDXHEFTsiC79HoS+Wr4VJ5rtmDv0z/pbNZqEGNgWMoS1ZkhdhvCSfvOnNBXnf0eujt0sFORcF
P7sw9b5GVzANbaG3KCYuhwqJ7rFol+BQRObOWYKbwQCz1PrLV7YmpWNMvxYqfm5XpDpXuMnx1Zy7
Xjtf4ZoW5b5yyMkQvOemrm2GoTCcQJRAXos5mqyJ2AB3EmS4vkBHpO0IRg2qAoaxdsFpCdi1IRM+
lWoECnuYxSa2zhs4c5tiWm6pWz72TogwSePkYyLFxMpzOBYgZrcuKg/4ORgGWdxl3hXoy7SzlSl2
4xbDx4eCULs2DkiHW2rpwMVjSVG9jaIlW+a2sMUZC2y4nQJ7LUcBsE4Nqme4SPhtHQQCyS9yeIkq
VRol6JrIYUA7VtR+jv32NozJlQ/ie9YyVBJw/8EQesLxoloEAIB9xKmrfJbOLNZQo6A8vpgDqZsb
NbFXYsfowCQE8kul79rZ+UoHOJqRoQIAfJaA8UzM7CbPLU4UDnzbiM+gUXXucjR4YBS2Xf8EQ6YR
UaJ10Zr1j3FQwFzEvnt1/DKF+MuyadkuM4wwfPd1SdAJ4DDNQygUvWvJvpJmurMN04j/YF3lwq0h
j+AwIMMWNm7YjUJFnymMjXfjMgiE/u18akxHc+tE8hD1s5+WKpweeIsMhfm63ChQ+MFIVp9KT74q
o99gqKFx0AwN6n1qC77L48RjuocW43rS9o6N5g4e34fRbZ1dUIgSF9Nw7Np4M1nipcCMA/XvYwiy
qyCeomN9EOB2pnUC1pjnTrdDHL4EwuANKPDbTyX6FsiqtO/OD3OsSzhJ0PKhbNiAoDY8L4J8h/2D
cxwlOqKTr/UjdxoLvYeg0WMrVfy5H9YbRU5O4eeCwpsnQfsynUhQu5uJFSjBQZ2fu3XpBmkzNGgx
aRPgOgpJO2RBpOyuLyTP6qZtdvjfw315nNnJREg7mjjobzEVOZ5ajmoKnSNU5VFWLhO02Ktm21kS
beBlUxxm0rb3BXjqSNQXFJlo1KRUiXjnoyp2WmrjwCaDmdyXI7ac9CSq7B38JDEtmrFa3Tt91Vwz
b/CzrlI0bxVZdhheiPda+B4q1kF/v3R+sSmDkMOLoEUUOkfFIal8tS/QPQeLDPvhTESCDGep/Qfm
VhYI/snkM0h6AjUsdOIJ4fCv4uFBErhO5NKPbolOchb7W4loIfVGCQi7cpPJPsNXdsZ/Yvu5Pjli
aucH4oQYxRxwQR+gda2Lh0R6AG5orkFfn3yK+k3pXcmiqB7HaUFvr+q6KkP1ov7SIY5AkxK/U1/B
+QCRMKorZdhjQk9iAtKMvpeGMZKLuUm+xe70Ddfqp2TtKVK1hKhOwXeoZR1oVwn9xJDdDX2TB6LI
Y43aNUj4OK1vMJR7GxblaziVz7Rtco02xug091EXoqQflv17wvo4ixKM8KPVu7oxlE+ixX1V++WT
EwSHQLNbxiEzDSLOdiWkj7fR5Bdp1etH1GOcjM4tytfQ0+SNBzsMPPStCuvdxJLcQjyysb05okgZ
Zbzokmvbre3WGEWJ5jjZVaYID7hQZCVdrrTv38IQBcfb7O4dMuTCMXsi+/JgnOhbZao1O666zIHX
s0KRC3/Ob7a8jqHtLdCOj+3JyPrrnOgbr6seRZu8t9aKdKjc+8KUGy+p7jz85LbGGsgUxmsbNUM6
SJ4jYzn0FcIaYm+JI90dPkeZNrV3PRWI1Qj/HnfxufT7vPSGZwJRNB3A3pjb+Ftdv4Vhu/PF+FlJ
Dbkeb3OPqkwReSMmdQMPpDsZdtuEg8g/fKnc8ozC3pXg9NGL63O3tBCsW/vkL8F1AVcXtwpvFrhx
NUW46wGKN5DFzFPz7EZqayp/5yiQMoDEn0l8PVPc/LW/rxi/Gb0JbRngupj44fwQOMXeJgHLiAHk
fZYndNdx1RnnyR3jXSspPJgty9FOn1NTxMc2DBtQJQPU2jRsZItmG0gcypA3g/u1Jqeec+OJBr46
yHQX1IFHMRx0ydDAWJq3WuO6kzovRnNFSHEOy+E8tkhfOOoz3aiQJqKRAkGRShM2X3ck2esZV3Za
qSSEPYxQ3pZT+gyFTpzCpbrbtYxgNIkn22pBHpHAM2jrtbfQGu0Rk2faCwFvdmBUHgAigRTXt1cl
VE97HPF7KM4xgaDGKp+XtYZqi+4KXYbwaJIexl+8TJ7aIlbopbj+kEEM4m7h+hTiJAlC/PWaF5tI
BBejm9gXryII6NpvulfPKGxPm2icejCrqZPFcb9sXL+CR0aFUKf0SouOe30ksdgt+ETk1GOvQ2lk
u5zWHq6xULbwXXDavOwXH6lsTO+IXb4MLe8PnkM/BTgBU4GMeeOxyUVQPLri06AR/leJgJVCl8yb
QLc8xfXRIxx1ssqT2wFeIikkVjvDvKuQ9buuaNDaqqri29JUOBoJ8KSJA/+oFhXdNFRk+E4afYbM
xzkJL0GRy3c3JOnzwi88/LOquhuFVD1LwFHPe6KBDfMgr8kaWIrkY4tOUlndjjJ+H+qK73205EeD
sxJ6nQWlKO8NVhOfdcXzBUjxvIRcZ3EjlON4CwMKZd44XO5NON7ByIzsIQszWe9iK2BEukT/CD0U
uEzA5NoiYIlts0/8pYAEg+1RwMWlD9Z1gtzxuguQ0YOZx27G0IHihXDziuuBHCjtN5ainWhb14G3
ETLMwoP2BGRhtrW1ei9bsWyrSCGkSzhAiNYrcgUmIgr5jn0IhHMVSgdiKN6sjP85OFFk63sU9dBH
9JseZDzbZhF+ktcEtkonBV7OJ5v4sCIr2776QLD3Q6L+q1DwF7neJfRiqTFD0fv96uA6Htpjn6HM
gOGW4BQd/q5I/F2mCwdkEC9d/CMkGFT/Vabre02AmWYO7s8ic1IsL0Wn3v6+xCpPvXgWKJ3hsBtD
Q5OEl0uEAL4XwwJXkETIrdMbOLcgzVRVvf37On9gGICZHwcu7Ggx7PUbw2AY61nB/RNE152/HTLM
2oOOvqE7eALCK+qDYYbfpZzrYlHor6LK1dX51xfnSocZPPEAe5s6jcl1UD4H0uQ4soBDpR9o1i9f
ob8OzsQBEPagOcOl/WJaDq3pvq/hMZIVstwqH9mCs/pR/VM6zY9lMKGxYnFXTM2F0NgzsDQMuQuL
MsieOrdZhZ8pk/eyrj/Y4H96oHUYLwCJkUagTvz69pYgLqZ1JAgneXLwl+SWl2EWdf4HCvGPlrkQ
K1tHKxgtTPARIcduRkl/5380D/6bCH19acA7Epi+e9jdycUaBgYDSHYQYw0btW2uVhQC2xZXsE0D
Ko9m9Xb4Nw8FLgiFrB5o/ksBP7y9K1IHBvR/KAX0Vzj2DO4//GT/7zP9b4mLGZO5HUbkvGjWQ6MC
bSAKn+8zEt+/f6+XkuTLRS72wIzGv+6HdRHnqoDjIJq3KZRFCPM+GLb44y746YVd/EI1YYz0q/Qg
MtFZhggQEGGhuvj3x/lolYsDwZboEcJVFVC6GMpfdE4SNMorOIL9t2UulOq6nBycPVgmpj0i9zqj
YkAo9NGP89HTXMxqcdQcAVkgEECVdwm6GLV5kZ76N6fA/34YeoF2goIhiMYKPwxcBDMm4VsJAlK1
/U8vjF6cnVUs3Qr4Hvz6kDm31ZhKouAx+e2/reL9eqAFpZRWDnhfEbRTHiaJ2VuPjvx/W8T/dZEa
85Mdh747I/hcLD7INaPzUXn6b8tcfP2YvzJSMTxLML+ZAUFZ81K3/+oG+Om3XzfgT3Nlbuj5UETg
WRyzHZCwJc4teoUfPMnlJX1xxNCLL78MF16a9WNx7Tc4T2Q913uCZtyEbHLS4wdAnA++md8YSkAo
dTJad5qDvmtSn6B0mmTxDyO2H8+0opoiSgGE/gEe+unFMXhEOR1u8Gzs4BCFYg7TwQevbT1Dfo7Y
Lpb4gSP5aYmKQndeofqZMUS/pAE67pGRXPZfQwg1epS8/8V++98TXfKuBhidwXEGy1UBunSwZlwa
jOgvHw2NX4a6l0/l/brjWt+iLFQiuonYsu9rcddBuv8fH+XiCxW2gX+awKP45AZFpJwvT0FUbv7b
+7r4PllX9jByw6eDdsomwakMLfGmQcXrny8TooYTh0gKIWO7eF9w0bQyhDor80ZUKSFhmuSZokH6
31a5eGOjF3WkMpDx1xKkCUiLQ9QUggcRoTLz95V+BJWX2zpaMRA+4iYCgcPFBhDwRG2LBhM6m2K3
ztF5O35LQozpZKgYNNsid56B0sz1zrx0IivarLsfdzDzPAb7j4K4P21GDKfDYMN1MZFw+XeZRjnF
YVmTTPCnsXTTznzEmvjTaYRJIpj3UFCSfku7/JqNIGZxxCPDkfb7Mjnb8l8ceAn9EccnBN5HF/f3
QBGIUuvAI7Hutygpo8IXXumE//P9HiDN8jwK4t/qofHr79Z0kSYG8w6oKMxfqjK5HjBfkg7R/Onv
G8Rdd/TFBvlloYsdzwyFmzA+rYxdTZtyP+yie3q9Mo5QvNl+NCD7x9USzN9CTel6IIhfRHJ9GDT1
RLT7g2QMC+9ph9GeHbv31yHO40eJ/o80++LhgHBN8EVTF0fh5RSpv/glEcLYTH/CLNGd2aygjhbK
RdDoxyNsU9EagsIy63be/T9/r78sfXEND2K2y1D6NguuRwjCjmLbXjcnKlYnRQANP2J1/Jgt/u1R
Q6RkNIhDvOKL4HVWkVujoGsz91xWGUwwy72/b7MxHVnmfUEjd8XmwFT9H1L38FZp+L9lL8PZtmaz
VijhZZXgCvMxSXNYSNFDo+F/5Avxh8AGS4UIAIKQRGF4sVOXok1iWHksGbN2PmAmLsgsheM3waxV
3i6YOUi9IXA++N7/tGXXaWuAqF0cpOHli/XR5G9d/Jhw+OD1E4j6/QOH64fOaATtCteYL4WYQ+dc
uJ/sKvWXRS9zzC6YPXdarj44GP7494FQBF6JIFd60eUpmigNCGkLLxr6EO/CrN6w83LXH0bwvz+e
Rv7DkQ0n9v8tdvHORRWMKNxS3BDeY7Aa9GLA6+8fyvod/LZvf1rh4i5UtUGrZVUGDAuUTAO4YHOb
RnodRvxoqT/cDoApgupGfYDd4Hr265laC5ij+dVks7757oZnScq0pB9UEf74wlDz8yKwjn4v8lSL
KcgwcoxA9ZhLbKYj9Gx3f39j7vpKLl9ZhDsOj0BQHrssLtaeKUQ0SItDNDjCz23jZN7B7iCuQNEP
FeTbD9Zbf+Tf10NQhMZ4AK7kRZZfQm2GjiiI2ytkH14Xu+ouzFf6Bg6ybx/5V/z56cIQFTnARQgs
BX79lZCt8mqI8HQDxKQHOGpEe7hVbzQKdNcGt9LHqLj/z5IJuvIhAKm/FVGlsC3EVeMCss1quVQB
zZXclNdr9RkjQJCG7//+RqM/vlHUGv/fghfXIPoCuPRXGRn3ifu9LCIHHjCxhwasHVgR5yKaxTda
zBBuoCjl3i4lZGxpD4EVpMkY7F0FDkZvDbTvBoMY/nAXF/A4hywn6o9FQiRU0PisT+u3+4RyA3uA
E5e6pRChwD+ziG/7ikUb2Mu1e7+tMcc9WX2C8fsC3S+Jb0bC43TqlySb+yXOFr+3Zy+RmFRPGufV
hThtM4SDT9KOolca+YZulnadjWoxpBvUa2aLAvjORfv3NhA9xr9rNDT3xoPTvKJLeZss5bIravlj
ZAqeKPXS36MnLJ7GWtUbi+nnbUX7hy7skzegzILr2qHmqpviaTMDfYSJSTs/kZJP+9m3mBmGc/IL
iDQYcgwTPWMGtSoaEKuGagh2A37dc2OrKrNTXXsfHF9/PI4jwNxWvAFOY//i46CVMHBC4aDq9imq
oYd2A3w2eFwpuEgZOX3EovjTGRYhNYnWyjgNyfrf/5SmtpEZuOBYbiE3fb/FGDex93/fnX86wn5e
4iJyicJZyLCfbZb0dN+g11cE8qMj7KM1Lt4athGGEiFTAA9y6k/qK2b+QU1UGyfKlxZQutXd+t+8
OghAcWmudDgSXazpjLE3cU0gSadtto6ziAFfWvhRCvmn4jj9eZ2Lj3sJ3CHqGSI/6BPsFvbom+mm
PoZw/BHdxodJ12rg/fefbP2/vDyhf17y4szkkQQHYcKSMnZOVSE+ezCUgSPvFkdKzsriOvKdw9+X
/NNGhKOoh9jIpxhwv7i3lzAakwKzRBnh1UPf2IOee0wBTK9/X2b9m//+ZP9bZt1IP+33sA1o30Dd
gP7WGtAmm/97KP+rW+fnx7n4rjCLG3DcRjbDSHy4K3bT7v9wdma7chtJt34iApyHW7LGPWrekm4I
ybY4zzOf/v9y+8Cu4uYptuxuoNEttKIyGRkZGbFirfE+8RjLfk4/AIs5bjnjar5+aXBxykaa8U4k
jzNpnHnHhMyrOirssl9nr3YJmLvgo7W7vZdrh+7S5OIA6P3kJLXNGmu19cbhS9Buka6sWhBis6Sg
hMOlPC+6w3Jb6OIRUn5L1Iep3Lg4V6Mt/Jn/GFjko5YvpWYR6iQHiCP6d0LftQKecsg/qCdnxwj0
7R1bS04vcv/l64b5EiXiXTV5gQD5m/6nWVXAf/TQl3S1v2Fs9UT9+9BYFu2pcdboHrN5dgNQZO52
aqYD2j7eXtL/Zwv/ec8Yiy3MgynragUzcb1rfjQ8iJOj+tF8Nn4JP98yt7ooXqSK6OLy5l/UMRpn
7JsA6hKsDW6ZMF4MhjVrXm4vasvKYk02yr+Qn+AWEGW4MJ8yacU8HFXV22bW9+5iNYugl6U8vFA1
FtfWtA/uq6MYx3OTc/0U3/lQrmzYW10WPOkUmpBstc1F8CvzsopyHdRgkZwGXWF0vCJXag63V7Vl
Rfz5RYjN5dBQO1VsXnmuJ6BxvIuYXdo4uqtH6WIti3inMQCqVehWeHaqv0sUGFLC7wzd7dVi3rC0
GoQuLC3CXJvEsTEyUMMc5NcImJuzsV9bKxGX8cV++YzZM17CV8k7qH2070P/gfGQXQea9PaHWb37
HA02TwvNBohErw3FQaSWTPfz7hpe0hmcs/Mx6mNv6CAuYXqbVij/422TbyQcRD3HIY2lyaKJREn8
povFobEaKfHA5vnxKQOo78bn9JPkomwKS6AxwdAvmO14nMN0q+yTw+a9uPb1HGRoVERiNUtfcksG
Mtx304BwpEim4YWhQt0Hrn9IzuJ9y+AfGxBsrFp4xDLJcADNwU9GTVJ9BdlcLDoa5BzwV0DVv0v2
gM3dsTnlDYguWdtp+u72FouvdsuYutjhDDmmJgZ9nkzduWm+hvAI1OqnOHqqpHLX9OmGu76BCL1+
UmR3eUpTNQA/cW2QsXRKRh0GwYJRGdxVx/iniQQo0y3b328lmFBwpTonSuOIuSz8By6ttk1K5j7j
wGIc6j1Z4R6tk40P9gYrxpooclpUdZGI5Sm7CMRqWFKWLPMRQkcNIT7/rBylY+yW3mYJWXyOxee6
srSIwXovdyZ0LaI2AMuNR/sR2d32Tj4IRv5w48Sv7R7iN7y+RPPCXO4ez2BdT33o+CE8+dOCKsPL
m3xXMhO+/20nZDT1H0PLLoZqJRrwk5K6nvGkGrs2/BbUp6T/GmhMMLcbHr9ypDHmsBwNpVR9KV0B
/YDdMklPVtgdS/1ZSv5DgerKwOJIlQpEdakBcrCNZPtYji1lsGKG66ZjpqLW+sdWtlDHCIrsDMor
/RJbsJ6Zod7cQzQXb5DVrlwPsMfDjYvSL+Ruy4JAHYcoq1Ex9oZmfpzPc2e606QfUmmr5L+yraIO
YDoIT1FAXYrEFOBVqMoh263mfzXhqbI3xYPXloIyEmcNma63hPVZp1O38ZmMMZ6jH6I3ZL5jKnf0
qgfzQUiiDicI84Z7fd443ivx2IK3XjwrqfXTLbyOWGY6Dblc6RRR7Y+58tMsP3WCWc98l9HIvH0Q
1pYIchrdK9SgKe8v4lVW1k7QRsg3KM5znj+W/Wcbui1941yvfSquMp7KJvcMDN3XC2odvS2n1ECU
WE4OVgUi226rv26vZCVbQIQCzSAH14NAdBESA9iLRugxABZBFPjdGKA6YH65DlR3LGp1OMq9pn51
Bi362eUTg3JxN+i/n3ld/QSxDRf3qBFZY6Lnc88o/CPcCHL39fYS1wq1FGgtgJrgD+nOL75W0kG/
UuipUAmb9qY3nxROdHXodlAm7J1z58Dm9B8cBJAw4BIIwC1l6SAjmGXNtzrOQIA/VgebGXx7iNzY
2WpPrLmiqQstMo3qlLEsfE+jrxRFKAj3VP3HMMnHMC9f8pluyG+zknN9ik6WbEKBrxuIrl1/KCYj
I2eGOBRWkkrdDfZgA0XXajdyjI3YvHKjWcBdHV3WFFUFVXFtqW+VMGkczpcTP8jxMSyYW9vwurVo
QV8Q9iBVoByWjh9NyjTMRcER9u98s9nFsJe23U9ZcC/lu9seuHaQL20tPBwClXgy4D7zNP9gNQ/5
Vjt11cMvDYj9vDhCitFAVlKwX3AOID10mE/aU/WH9b57EDJ4IPm2bpG1sMHFTMIhqzoxahGa6oyn
cqfTikjNfg8Vz1Hzs89jlEWeL/eMoDdwDdY/HWPL7pq3W7pBDofD05NbOEbC3HEemeRVhoUmo36u
TWcv8cYdxg+3P9maB14YWo4VFPpYJkMeMGlWGD4kmlFAdW0IptMoJik2bq41/7g0tri5qrRpqiGk
mxN26ex2ogRR1FsZ/RtpLHF8L60s8h1m7wI/N9i76Mv43IXe9CH4IXi5RSfQQrWcuRkv/5Kitmce
UAnb1FZaO3EWFSQF+UL6ZUttXHU2p1ytTVpy8jsuE3d2GOkb3it2M3qZr26NHazVSi2eLkIMTzQm
lk2PhJlt24xGVKqsc1nvbPW9vE8PYkAkgs+FwSvN2tFscbdFV1a/54Vl4cUXxzE3cyZMIRPzGC2a
4ieDaZnb3rllYHH8Jj10Qo0ZP8+30OyYjaOWczfftrFyAmh6ODymAc4j572I9o05jFCNcYWZGUEk
oMEJaWZfBsf/YMZA6pq+N8+/5aUij5PBXBWha0iY+epkt5FfLD/f37ayEq8YnfjXyiICIxPjVzaK
6PDqZsUTpN2d6+dj/aUNo+KhyGB5HlKrZyTWmv6IhWzIbfMr3wskCJgonjGIwOuL+ExflkKnMvWe
1d7l7bty6y2z9q2ADZC/ASCw3mRxjpMNDN6TBMBsxcosAy4Pv/DG7PfvZZurUtW5nRFEWOpDNakZ
zm0Fm3WpmAYsCBB2M8H7JBfm4fc3zMYb+IfL5Y1uIcOYRWb2PIdaFRIg2vlxNv6Hb0L3C+FicVLJ
Aa4PqVai+zwVSHe1jKUWUces5cffXgQpmQJqBMiurC0DUDZKaVnAjeYV2gitT8ASWq3faIquuNaV
kUWsgWsG+TNkJL3WYXT1x9g/3l7EWvWauTcqya8fgtrJ9T7BU97YTqMNngrA8T6NmQ4y4/InODU4
5ojz+LT5vrEYsIyLhhfr3NSf6zqX4CiRrK3RkbVM5+rXLA5yAhFSwPQoCj/ICYEq8aCC+9aeyBRR
dcn5MbuN5YvlLSo5GEQzD7dHe3cJ5OJNEcOswUds0N9hRtcv2m8dDNMUvCW4M6rGekKgJL+XFLV9
TGUnfNESKz5UZWhDNeikzx1Svls48LWPjlw5PkV5H9ntxTcZQD0ock38n0hLGkQ1a21LuGkl03Je
DzmYS/TPX2/XizusjVM4nmuOeisFJx2ip2jiJRNSKys3wIBrizG5oak00rBAvfbawXoYRcGv4GAK
nFsNWBW92bhjVtdiU12UUYkG+bQ46rFVOpIeqgCfup+h/AD7KvVGN+5L77azrNwyDlVoylUG4tYA
n65XQkCRpiAnjxOzqM1RSHDoB3UTEb16JB3bpjYG3Im332LHmhoySKfl8wtdzBwhaOMJPgehh5Pv
J3jPNpa1Yo8OIhrvMigZQoG9yByrwsjhMq8UT4eK4CSm9rSneu+8n8ifosPWkVtBn2OOejbZKl0z
4OfX2whmZvJp2fK4KMYfRVEmB5oOrxxLuzyLPkVZGcGGMtF3yut39ZBXLq/IH5kZqD/pUdswi1OM
HyyyvNlvctfvO1D5HaQDMNt+rRo5vmsU64cDawnEQkq7R2Rh+qGpzIptpFBrns2+0ZHgCInyyvVC
0sjJLUuG2VxO7iI4C9N+K7FYufgpDFHAwbuZEV1GJ71RHHg6iU6JcizL02D/mhJlYxUrrQds2IQZ
Yg1DoAuvLnqnaoPB5CkU9JZnDnF6X0Y11G1TDaAvsBB0M1P/2bL9fuPcrhXsr0yLn3YRhLLKKfum
MKg4aHAj6icjGmCohvbPfq9ZXyoJ5rnx55htVRJXHN6mzG0xhA0KXKVbcG13srV6dhTwcOmDfZT3
AAbQsvDSLwLZp8SbymhrcePS3OIOV7IubqXGBs3nHLPhu5x+hERln2i2p5v2vre/pdmX25FqDeN+
tcLFR+0cWjtt3XOtoZQ0fGjPzsdpr+8Llml+pKaDruEXUJPP0qcNw+LwLu/Ty7UuPqkE6ZwmqRQ1
+4P+qzyMpz/6O9juPWiGvS2A02q2wNyvTVQmaWUs4vo7FvHcMHyO6/KRQYHK0OsYfaRbu6zUxk/t
EPU7VTELGNmDvDt3tqH/Vdq5/0X2p/GPhKlrhru1It9Kqdbuo8uftfjelT7CpKdmYvOVg3VCUE3y
xNjY0aYjNe41eIP28n3+WduK5GvhQmUv6IbKsCIvA1LUBZIUtvh1nsHvNyIokeyMrZm41V0HKy3a
sFTiiU7Xu64FOmyNFu5cOe/6mZloiDmb+sM0vFPjkwPpIE/zPaIYLvx6sJ8gC44AxX9wMx5bumKQ
U/C4XITeeo4crTIIvQxS7Oqz0MMaUTac9/CQHv5DA865TMcW9zEch1GVI9DEZK41M/9tfg0hLPup
Nf5WLF77gJeWxOm6CIgVYNa57dnaJJZ6CL9UJDjMAZoqaIUPG1v49vYi66VFRM2G+9VegnBkWAKr
QVRI213/mmrL9t56qnbVeX7sEd/e2U/VRhdspet8bXOxviKvlc4SKEiR3qseGs53wVGo40IOsGFL
RLjrQHRtauEhaqgrFIEpCczwHLpmMDgP0qQhbxipsG2rSo8my1j9fuZ+bVVs+sUHTJRisjMxcDM7
z/H0QRrOt7/aWwfh7+fl/IryVyg2XP/9PgI1sQEI26uSUxD+aSR3wfDnbRPK24SAHgDALF0hKWCa
YHG+h3yO+zomitQaQxHoCQJE3MmSK738rXXf77NPzSftS7qPv3enDeNv7w+Mk8JTfKAFwdPseoF9
0vnDONHl4/Gzz78pL8lnfScftL1g/dqEyK5tJz0CcCV0S8mAFydbb0ffrlq2k+TmqcuMO0N1SnQx
troRq45/aWjh+DF6V5kU8wjSj0JuG+VCIM1udBYZR/L77Uv28GJVC9dXxrwCfW5PqKPDDagEv4Yg
f/LHdi9ruezd/mBrUeTS1sLhI0Sgm6nh7SWP9q43p11Vb2SJWxYWLi9X2tg0LRTFqd+6tX4cku+3
l7CCzWa/GEAFimjT0ltCEYyQ5qkZwXZpBHvgPq9wjnzeIb0K968nxCwHdzN3Ea61jE+XRhce0WaG
NPoGAJycIdxQyGAxHTB8q5wPFY0C3v1988EaPSlP/tMRAx9A/gvjDHn/9RErdXKmiKEqsl/rq7qf
GQiExm9yAwD2wW6rpbN2xBgytgXQSDd5Ol9bk2GemaARmz1Nsp+MTHuvRWgthtnWwLkIDMv9FEQA
gltJw/0XGW+Z2Q58qbQD9BZQDkpD/Te7/D7BAB5RDZbGJ9/YcMzVQy1GgzhqYjR8yRI0Rkz7tgJr
0UwzWUhKtQqmC/j298hXHpE1QvRB+9yXOvxBWn8Yovnbf/BctGsJ11Q/KOAtTjqCdwPEQgn9MnfY
z7tkr8bH1nKBFLikmUwBHYJ0I7t9bae/2WiW+4oB0dHPu/6gatb2U9Q4E3kDfGyecbKg4n+B/D3O
3e4x+jyeou/BXQ9QnuarB+HwffSRrlRgu3mCji8yLXuJtHh3eytW3eziVy3eHSVUbM5cMDsCjPHO
CcOXaZIOVbqJRBQ7emv1i/tpyBFzyUjwCeTGV4lRZemJQsSwQ/8GeH7zsiVSvBb9SNL+324rsny9
26HSqFVgYa+wm58JvNuoBXy+vXWrJiymg2VuNwfIy7WJLJtqmEiBccYdY12D5eX2b/MOUcMGvklb
AQSg8Tr5dpEVtbHhR63Ppe7nX6Lsj0D9NdYbi1gN4pc2lkcBbtDE0frRs57taQ/jUHuuGATQXet9
AwkjbNEn4Lju7a1bzZUurS5iaVZ0UaqJdIXOPKW64C72d5Ah7vWW/4Ck+D680z+kR+OTj3js1nNv
PQDZ3E62aD7RGrr+cuZYVJMShAIW6x/HTxH8026aumDq9vIJtt/bi12JsKSddHdNJowNY5l7xrnN
N3QId+Ph36kb+fT7wwFow0IkBzpEoamniZN+4SzjIFU10hqjl+vVU6yh7NAMXx3o72+v5vV9szjJ
V3YWr/RyRtkj7bCjCtwt3JONO4Y60pxJXroQG38OHUSvfHj0zqU/jjxxUdaL8v5bETtI0KX2kxTB
Gav6rQ1LZB26BVoku04e9f3Ux/qhQJtEcFX+h5EQNohSHXVHRt8pR19vUDIiwZCOJK2zhEQLY/j6
UXFG5RgO6eYjcSVLubT1WsG7+BhV64QGZLzTK7ZKDMEiOISihRee6mO0Ve1cqSw4AMy5SSETFE+P
xRnustCXQgZvKR4FJwHzhsmz/EXq4KGaULmId24NU7wt1WCR2hEFIqC1nKLrvaxU2Fl7FSfQzeZ9
XyNy4jh7FGMa59Ntd1uBK2BJhxdPaFLbYF6vLelRHTt2xNqQVYXR3U3PBjrAnpgW6b3GPlt3gFHf
/YfDxNCVqE/DkgQcdrGjeo5gjZ2zvixCGR652TH62g/vb69NnMjFSaL5bnFUBZLxDTIzS2orLOuQ
etf4XYfIeRi1nZxu3CEr0YcOpMDhO2RboD6u90/RJ8q5CRlxehaRvT0hLrbfHk1au0cEeyHO50C9
RV382o7dTtooqVbvpXmLbGTxLCfSk9PC1U6j1Auzem/K/kGKVM/pKOtNzRNPfrRkrDvAPVs1mhX3
vPoxi+ulmSZ71kx+jH4cd6EXvhMlXMdr9cML7EAeHnNOXH8LB76SEAAMUdgAW0DnloEeJZVi7mdq
uMGco1vyRXZ+3naYlQoDlxXAMsY5mF5b9jeLplWrCIVvby7ZaheZ5/6LxJD31yRA3QVILHo0zHE/
ps0Mi/Jt2yuLg6XSoPRP1m7oy/eIHQaQavmiZgzfkE6la8NPVw7D1d+/uFZQYpDzJKVl008ZL6oM
VdWoKy3uBNveWMrbPgbvKR4gPOM4efCfLGJKFskQ4SGG4zkfScX38QGNofMATU+y22b9WC5MVykF
0YUyQCzz0ZagTZ9h98IyAmYeoF2NtWdFewExv+Hxy1O+MOIs0t3SNDLL6EOaUXfjQ3Ns77UjlNqb
OcabncMOnTvlFazmgBta7lxac2MjLuCZ78XOiUPV7JqHgEHs7Sxx6XILY8u5CiXuR1SS/c6r2gFh
lmGn9qF326vfpIJLG4uLDGqoEZlgFoROoeOmU79L9PouaWvPlsBCDzPMosaZ0/aSywyIBVr88fYv
WF8kaSgOCWZ+ibcpJFsP9SyjduEgD9MCisl2ty0oy2j49xr/NbF442mt1ZuFosP6mD8l89l8P++Y
vDk4iJ++JA8qTJBkCrSBd/7G7q4apogBNzQwnzfjZ3IQ5AOiDp2HVm5gSUerNh81qfLmfMP9Vzfx
wpD484t0azKkYuwFa944VQCXeECjRH57F8U9eXlZv26io5pc1oxTQBRzbSKv6zjtB0xAV+P21Ys5
TYc5exwRM9eQ0bhtbCVm0J1RCIg2Lz9Yta+NATAJUB6HCLLI90I1LpB3Tvrhto2VPeO2ooEBRQsz
Ztpiz2R5KuSmIR1GK7RiBHEOt0jIVy2QdVAsA5PxZhIwtuekh+6I62r6mCFpZbYbuLs1z8axmGEw
HJVvsmxn6XlXGYNZdTCMeqZ81O90CEPsXZjtzYjqt7oL9ymFyGS3OcmmvXUHJucpfDILaDFcJr7g
hcfVTVfJaIu90tsaVu318vskRoAQLvsI/VMFESPtUYalrJEPtrRTx3n/25/v6geIs3fxA0bTrqoC
mWUvgszGBh6UqxuH6s2zApfHM+BFEXiTtwikJA/nEjgV0pBfun311PA+t/YZ8BFP3omS5xal4YpB
7hQZSToQ2fB6LwFJeV/oSRblCmPNu/ys79E1EDAe5iyP9ZeGGP3bE/W6SKPoh4qJJTgWlj1Zxani
oFMlDpr9ZEet52T3VvC7fQVhhDzfQYZE1t4yIgXtnKexXyhehwpTMpi7GTK5GOGpchPcrb5xy2tT
i1Bv1kGEIEIOF9KD9FEMmfk75Wk4JO8QFNrEZ7wN7xgjhDAHy3DzGxiBFZo+3XQwlsHwfS6ei4qi
kfzojMff9XTaDLzDAFsKrstl5qk1Td60YdrTlgmivdbNg1uow6fbRt5gasRHYtiWSiG5tfmmO68Y
edsOHeSuRhZ/QBPpK/JV2rgvm1PSMGEWyIqb+M/N1pTX20h/ZXZJilG2CJ4yBTV4jj25LHRfALdq
1GLjQllJ3LAjholVFgjOYRGvsqaRB8d3OgoSCLWp++gOUOFOSLS+di/Mjei0epRNbhchNkDfddkl
T+Y+tSxYrTzI3xFsgOqMZNHy5OfJoeqrQjzmb5lc8/1Lk+LPLyIiNBzDVHWkcvEZIq/xz/jQn3oY
IsdjiSjKZuh4e7vhLLBg0hFiIOCNw+RakzRSVSKVHPmSW5mgWdHRPN12y5UjBs+HINEV04hUeK7X
FOetJreO03vTqCifi1az7iQbVftOrbXSi6xA/3Hb4JqjXFiELOPaotOok5zGEEMyc0ubAq6CHA0M
imb74hBW2/28lQNwZW+R6ti+lnSZsCfaIgqtGEt2q8/2u2onoMvRoam4abYS07fPJUqB/2wr+Nrr
RQYIbOSBNfyNSFVO7cmAfwF2uo2vt+YifDfyN+jpUPgQScSFR/rIazZDFlEqhS9N+x5tM0ys+Dz3
FpAiUhBG95ex0UE8LzIrLCBf+fqSpYulQ0fg3Al+UtTYbnvH2oK4ySybIUQ6EktzZhsmihojguxb
/clWqvdSszX4subxlybEn1/smVlNulWKRhGtf9TWkuJzVAcvvdDGrpRud3s9q94OB6qqMo4gamSL
L1SMJqrCBe9msF9ngZv3z/l9KtgYD9Juax5xdfeYwRZlBxs4ysLVg6bNEssh2TClj3n70/7dwWiu
MIUIDxcwkUlwjlxvXdPoo+0bxHg1jO+q+ZfqRxsxdu2wirYtI3OAxhnJv7aAupgCKTSPoGpmdGPS
pvdpHZ8RUtr4LuqaX8OzjbSuGDJ4w8tKDJJ6Bdi1l6nZnT0Oj2iWRJ5eBWDJXuzgflL/UvtTMbxQ
vN9JI0seK3DED718N1vxxxH6RkVofCePTod2Ks9dSuK3fWfta4J+4cfx77d1Hc0os0KWlM6r48wr
SYulLZaftd2+sLAs6ox+2ADB5hUYKjoDrPO32pxOfJyNQYM1M+KKZoKJweI3U1LxkMJJ3AK7LIeX
BBnWGuVWZ2s0b+VYqyTBwLEB5jOOvfD9smXWJywZUEnUcDjEMbrKUdZmO5tOoCtpwZZww5o9dJyI
vBCkQx2xOAu6jQy630lgD7tyPxTveMW914bpIKnKRmN/xQ8Qv/rXkvjzi4AVwKmnJVnXg/mCVag9
t1tT32tBivwanA3FX+a+lsCTSUnmbJILirvPXe0mH4ZjuEuoAXuC6lvdLvKtrejSnnCYixW13aCU
IQqMBEXI33eKWx3Ll+4b/fpuR/H80J3Gbn/7MK19Ll7TSOVZYkxkyUXgWPMc9EXeefnMAF30PZY+
Rto+M7cg7Cu+DtXvP3a0RXYjLlKIvTVaLklvuBk3K1Km5aEzo42rXzy0rstFpGwXhhb+Pg1iSFSl
uoI8HeMZ/bMm57tqDo+FWu+NXN0345bG10pSg0n6SOKJKeYrrj9b2qaDpgqMo1rUOzP+Mys/jcN5
VD6F7X2VPxubZ/pNz4cL58ri4q5WaydxJK0Rjwr/mKB0/lE45nCgZebOj93/MgWz5pvgDh0GpcEe
AuC5XmStSEng10gqg41KXKDM6HQ7f952xtUDR7USLLoYcmBM8dqI5NRmCRa982SrC75FVm6e1N5s
v4SImv+KJ78/B73kexMS1fvM8ufzOOf1l0LJrRejLbdC59vKI8UtCnSWaF1DZLn4rlpQRD4pCrhS
qd9H8WNTfe3bD7LTuNJWqFnbXYBZVDfpkSvExOuFZyWiM44WdzAyHMP+R9s8395Zde2cXxoQx+Yi
tGhl3RZG0qDU0hoHjaHcsv3U5Mm7SjvMoN4D9c8qTNwMaUrVB5ABP2Scf5yzH37/K5w+ltFToNWe
qe6dwHID/ac2n5r2W6XtDAkpDnmr5/VmHOTVwRkfpipAt4jNv/65VeRkBiPkg4fWPeEXgByV83Bn
7gzEj114v+pd+iT4Rf+HIY3VUHVhe/FGiYaW8yUDxI7P0a9M4ImTU+X1pwqRkfoX1HHfksNm21sc
n2XYMsTJoiZMfr/sjNVMMFlSzIxZbvS15AaOUe7ipJDukP/OeUcHwa+5VLoPQc/cFkooMJBkio/m
bdC8FFbSuYS1d8FYQvLZxwifzKB15z6xT8wbJ+eI4fk7X5PgBfdbdZfn6Uh3WLeJ+k34VAd+uasN
LfSigUQvKBBtR6zjvrdGw6tzIyk9qVTNPwtfth58OWPoqRyTuPFaxWTOT7JQRLc7P7szm7I4yenY
B2hjBwX1VzVSXF0ftN2gD/ZjmpjBV33IMpsxbXl4DpxEvmu7mWXFDl/2ts+vfcdLl1884Wtugdkp
Nd6aymmS/mr195vaYWuR/18T8O5du6lSBy1FVcrggtf37+eseUAWY397JWtFHcidyHZJyDkPS9wU
D7Nx5qWLGrnrPPtH3dNO8XP0aBzrJ/+ntPlKX7tDobsBWkwQfls3lZJSY7yyp58uASRW3lX9RzU8
peP3NHvppg+3F7cW+i6NLSJT1GvQnUlE2aRRjs6k3sMdsJEprgVyeFsFLyI9A/C2158pVRA0SOUS
xTL1L0L6wbThV/C5Xya3dbZkkdYiLSpF0E4iK8mJXtwafmj1k1Ra6LJq9AZkEl84JMx91L37/X2z
dUuER6gD32QdSu/PsN7zkZLQOpXd+ND17ca+rXwaugKqxQOdyW4A59f7psESq5kI0Htzq3yqewPM
oGHO59vrWHNurNDbFuwHXP4LB6jGeqAZF/Zee3CejUN6SB6Do4Fzhyf51J22Xl0r3weN6VeytFdI
xSIsRFnf9JNOkl3k75rOgNcx3/vFd2MLQ7rS4XYgjKD6i9ORWy95b4eYWF+rjKWAhXlw7kMYF3uY
R5t32aaw6NqH4oX3WnuAFOD19r+43UeV+DzVDnmfecjTym3krdHhtV0T7IQa0F4Bcly6gm4Pk60W
nReO6tFqrF1s5m5gSgdB7bXhEOI4Lu5CJpQFkRPyMORfC1s2w04qMJHWC3uaeiGq7m181NG8D5vu
oUKsnmqz6zT+dz/X0XrYojZd60iwwn/u4iWG0O7UTHIklYtj9r87zfDngBaK2xopcHA7PQy8OV3N
byGPJTGZ8nFLxfEN9E5kP5xq+nBELf61cNHWCjK/SPkB5D+74smkuzqeINSJQOimp2ln30tn7c+N
XV/5wvSMVDoGFH8sjuP1Yc+iKZfsmb5m/KB9yh9M8CzVXeWFB4pBJnOREeit0os/b53HFd+9srs4
/kVlFSh98rWz+NEuPofpJt/12nXGQWTe3bB1pF8W/mS0CUQxORHZfOx+OV/nhwbOPejV+pomhSBA
VT9Mp/IJLM02EbBIFhe+TIMcImDISCBgWLZjlJHQ6asosodn+6jt5pP9YNKH+ZvnaTNPWDk5V9bE
r7mIA9k8SXkmrMlH+ygmZfL77CzEGv4Lukp0/sFWCwZD+jELH82tLmylGvVXa3rKhlOhIkNkvd/w
yfX1/GNkWYiTrVAt9QIjoiei7CraxG65r87ZIToUL7eNrfrhvwtaFsqCPEMF2CDHCoxPiTm5IXXP
2xbWbjoelNAiCRIrmleL1EAfZytoDF55gnjdOcQHyZufukMvRl/ueYRtrWjlUXEVSMWSL9yhMKas
jdIQGFDg5OfcztujXUbFqY0q6rRJ32TPxugod+AdBrTPa9m1jTT9WpaN9SEKKvOu8NNuVypFe7YM
SXma+hwe5EQrHzKmOz60kEgdZjvqvLjR87PU1JCpZqVzrgJHcuNG/lUYVQWfsdTpTwk8V0pIQzCk
cfMdmFBwl3WDepjhX3ZtW54O/qQ699M8OX9KRZd6dZBY507RYC1J8o3n8BuCcCKsGL+HQoRpBPUN
fiXyFX3WRyr2vPFOiht9Hz/Gf5qAm+0ds0m163+t3fbRD9zyPepoG36w4mmwiAA8NnjcvuXWHWzF
p6hcIwTdHjo/98JS3t32tJWId2VhEVPneSQBDblArLG7Q+E839FNPU2VdZDr6FNjV+e00Tf2dOW5
dWVzERDKSc7CwobBITKcs9UPd6mMqluqHW8vbeWaujSjL55cepPr8GRhxprsv+zcOSSAxcsuOPeG
s/EyWcvgwOAIYmIUvHg3LC6OvoB6FLB0C6pN3lnDcAxC61sfqq7WB6cZz981uVmxp9YRCcHPPKs3
FrsWMa5+weIEA4mM9Mh5lagXVLHRHrD/B9FnFAMzqdd/u725a4VFoi38+NDq8GBa9hmBN6cxcqAi
4Pa78p1gJR9P6LnQLnBBsnjBYWsiac1tyPJgDwJ7JCL9dYzSkiKZDV8UoI0PUozWkHnIpj82lrVy
C4ss/B8jwqkuAiGw+dYoJb99XRbdRjgtXWkPauaY77Pc3armrH421FtJl4XQM8Pa1/bisoHiVyP1
F3Mhff3svIQ7ifqsfsgOuvUsn7amCdcqp/QH/7W4OPHDzGRIDOkZOGT513ieT70LfcuEXqYACG+1
8dc+GtgjSgM6LaU3zLulqY5aaYqPFn+QnG8SZOtFr5z/w1e7tLJwfj+tEhDCdQda/G8uGPkshghU
JEAhe9gIyquuf2lt4YhDrNUNo1yAng23PJeHmIq682P6NhzCU0bmi6bX77/ggWn9u4tLr8ylLrDU
gVZZ8tkJnzVr4+9fjV+XBhZuyCMq7ZibJiQrzVM9KgxL0lvK5buga3eWmd6T8xzsodlNasKYT76R
vq2FagCiQKt1+o88HK9PAXO3cVdMHUXtodppjn8OKuPDoNen2dkcbV7zSJIqADtUEKCCFJnkxQlX
5yLunIFShcgUJbfxHMVjzNhH6GNAia18jw5nYrtbGfeqWY4BHLLMnRBhrs2akiEZ6ig6hKWNCPr8
vlBcK5g21FvXrBgA8IAl8w/zZtdWEoRb+6Di8V378y7NfCb3PkskJxvnbc0MlQoQVQ6YP1ZzbaaN
4qTVNAox/aEP98YhunM89Vn99PcTYnqhvLDbCpWvOLvFAwk1U6FaAn+gwcjXtdER1fV+Ns0WJHE1
vcviCv1ZWcmS/WhFjPGljlI3u0LJfN+Fxx9xbxPVPQl4gjald9k4OkgVakSiJB+Te1XAML2+UftD
aOZDCkuALdcHqKxUCWGgzglcI4ybE9q70bmLlK6/4//XvrOHpH3MgrA5zYPl8NSfml2tl70r+Zbi
Za0/nGxHau8dv7bdIKyhnGtqeZ/JJjUdpwr+KqbUdqENHQ7mYCnvG9M81soAFCgJ+1IMYo37ubCm
j0ZZTLKrB9X04Etx9FONJelQx2PoaXmUbJG7rAWAqweA+OIXp0IqyyEDScdr8y44WadgT+HiODzo
9/9D22TljsUW9SEAt6BHlh2MiqQ2DOu696R782gdmse8dV8716KMZ52DnxveumpPuAz1SSFUuzh6
TiYwq1NEceLRcGjSaKfoc3qvO0CwBKeStDEmtZK0g9AArGzBPqkpjvg5F1vZj34wSCaYekcJXDn8
sw6/3l7Qyum7MrBINvPejoJeBkVpBf3k2kl+4OH12cy0DTtbC1ncqkpTVmCHOOVlHT9qcXhusi3e
yZXAf7WUhduhxK4lZQpaTZ+dExBD15CV56Q5pcrh9p5trWVxg7ap03VwRnfeJH/vs6NpbwTelb8f
kDpzV7IIvwDkrz+6WkyTGQVATZOKZ6JRnnV7S1ZmLXMj02bqGWphnNlc2CjsQrPqUYc+COw90xSc
HapEpaubp34vxKm2Qq44GIuIe2VwcXBKozOHJAA9PuiUFPX3cvwulL8lqfgvP9pog9ZqxRfoalNS
NBShv7IkHU4gO7bjCXDEYHzV6toNDdmVhpNjfbntCmv7KAZRyEgFQJJDev2tUkOt6tQhA1aPzh8W
lxfiOK5VwxKDwU0iphXPuLK28Lyxa8ai77FmTdJPWbqLJHkjwG1ZWPiFMmRaDcaf3mIcecZ4bpMN
A6sZL9IZMNDKIDHfMCkPTaBog0RIC1GCKr3yrO2S9+Y7tXOreleFpE1QCW3S7q+u629oLm0dewnG
BGek6owR0FSy6/jB0rIcDOH/kfZlzXHrSLO/iBHcl1duvam1S5b8wpBlmyu477/+JtrfHXeDjMbI
8zJx4pwJVQMsFApVWZlt4153hxUn1zEPjQ4meukA6jK7B4RkEeQVSl8dakAPxMxyB4V6ZA9pnnpl
GwsHA4NdQ1eBruG65VN7gjlfF6aZ89VBqEEgBOUdMoS7sjN8YpVuiwlK0vzsutjv8hutp/9Gdomq
OP3UAU+TF+BMnhwB0sFSKrpBOth6vQ+gzZeiDhlGSF3pBPf0TZFrh2g/VOkWKiFO1t0pNTgHgl9y
8m4kuZtZOedhtHaAz3eSSdBSMY7ypFYhk0DkW0Vtb7JSehBE7V3IeGScK1fg+c6ZTG2HyFObRxWq
D3lzJMF3FWNHweP1r7MGcAXIAp1giK5RggP5MkxMYm2RegZ0qgU7A/R3IkgLv+N56ZSpk/mCV7my
b3zUm9qWn1BmcVqKhec91+meMS5y8SOYu57oQ95rEn4ExQ3k/h9iZv6QFc8MPYpnOUsQWM1U1oi9
7QwyuvS+J41dyYcu3RryVo8eq4QHhaPH6trCmCBsJo3ZlgnY1UwSPajxfKMbwyGwlEOn6dsoEjkv
zBWHudhHJgpjhKeU4wqdnXI4CMUO44cqj6t7LYemBUAQdNHeGIZQLzexiclgdSMe0cmufi79YAdy
Rrt4zvf8uevV5ZyZYiIHqVJ1VAWERihR78WoeY1Lww2HgdPWX0xvwv0peTLkbqh0AibImCUpQ5pP
nV4BToKxq9iWX8m+2pCNNYMrZXDJzwL9FVXyeG7Phn5qF9cM7YijE7e4cJRUCOJ41BHAgKiK71ve
O/nUTTt3v5MBvEKAogPUH9P/lwsbxD4PQD9aOcVv4250yVbAANT8NgI+FnvxMUDXz1P2ym9U/Z5k
TmRZ3VUNY1fo2yLnhODypfE6HUoZtczamTbiHo/DLeXPLbeNP/kikJmyTdlSuPNebIvstOQzq8yJ
GyZ5NHtdQisTT7zcjz2IE9vFje4nD1yuy9Xvd2aL2V76LhpNusJub2763XBUviV37Ta+6b3JRa8+
+a7yNpW3POb0JVY/Iw2aa5w+ycdX3Ate6lAmleKOlxcv+v7sVjLHr63VmGgRjoUVYP4wiHaYmdXs
Yqq9dM73pHArCZUlQXdJJLjXr6VFLnaybSIZxjMDY1Fs/apQh1bRKMYyfJXeNEqi77aH8RHqL7e0
1K/cE05ezsaaPwZRulIgcw5We+Za7/I+EQAkQSlVLo6z/CkI4kPGndXgWGGhFJUo1bXYwUoUe4Em
uNX4VMU81plVt8QQ1v8t5RTBz665oa/LriIJZsHbrrHBJO51QfTK+UDUtxehBWRzgEGh7b1IKJEo
i50MciIkq9/F/GBuKCYj8EPFiV6HN414pbT5oz/ArUyvm8bbEAtEN5R92URlOvZCgU1sP6f9sfPC
xo4wHyh4jY8CFY4exXvzSvyLHsbJQVDTBBsCCG+WgxwV5PCGhFo90SY2DjlSjkQdM1rtBuxwX+2K
svaY8GkOo5amIk5AVfrC+EMNebkJd0VMqAQjQj3MMsIXRc3LQDvvQ5ARUcY9EDpLpZ87vE1c+3JQ
pENRWka7H93eyysBl2xezA3kPrUEQ839bNfCW1VCvi2xr7vn2hHQgaHD5ANIMgDJuDSkK1mZKDIM
mWph64EIPTHVv26CTSbp94GUEx6MQDWiysespValQhBinDJ1Q4ttAph7hM0/iImc7NCmK5QdcNbY
fKua0oYQUavQyZJ8BQyFn7VX7Gjz8b8oWrL56skYhJfBJQnA5mKucqhMPeom7Jt0F1mbo5huy/Cg
g6PFdMGb1Q12bhO0e08PYd65XvlmdDQcp5oqxAJxdfnNAkxTBAK0fJwp3c7xc2c+XP9g7BMYa7v4
+0yWhye/WSmzhtHKwMuD8MYsH6rqrh97W5TvG7DPXDe3spWg5ACrE0TesZ9srSyOTW2UIMfptFGX
bICB3amAh2Ba5JBl/Xc5HLhz5yunywKxOMYATRSx0dy93MBqFA3wIAzV/4E40tEWHjswSkF1yelA
KiXaxVP8VP2wlC8O7tGdVcDEBZicDNg127MYIlzXXY/QONXGcyskdigZb4Ngck7cyuUJMyZoA1DH
oGMBl+uDqlWtY0QQaTpaZsq2xHi9srv+0VgTmGwDMg3jyxiVRveYhacJWhcFhAidEyM45SDEzaAW
FNbP162wng4rgNxKGKSXYGqxX0KYGI0lgY6oCZ7y/DasOGVaNjT9+fsoJel0ohhQ5cuNygt9iisL
nh7etrt4Xx5aKhl54CWIy9rBaR1/7TAO1+RBULYy7KBDfFPuwsMY3kyvGC/bhMe+ccrt7ECbc9uY
dpHeZVvK7RR5vLBxklk+z0SY1bI5VabWw9QCxeyYxmAi6a7TrrRLowTiPFWknZYVGN02a/02GaYu
gM/Uvzp5Ri3ZMlpgHSC7CcGaPhAek2qWNDuaopTYogDyT5TkNPkbcIxBaetJH1UexnASv54DE4Vb
pak3Womhk14Cf4pSZ7WTirPk110Serlav3bActlBJeU+lL6bZygaFHYs9hbacEXVVxs9r94jLQ53
Rju9NHP5afWJcRTLeTokZECzTRHm0B5EczhKBXlLifUuoYnsB2NYuEVaGfbUN8a269PGEeVulwaA
5fRlB574sf6FwpgAzm6MeAt5a32PyIjcFmyZfh6WBtTC0hSQ79Got7Wq5re52hdQVlcjPzQziAeR
LOq9MjIMuh/GvlHLCbogGNdyJcEUMjsrFbKflc7apkNHJF9PFP0tNWLZzrUiegQ+X/ZLIcSFUSRQ
FGkUrXkqkxi6bHUyQ6gHOfAOYhL1R9T/Fyp0NJRfcwnmKlGFXjbTxOxOrL4UshNvzBsKNpdd8Ooa
nGRjiZ67PAenUvxZwh2WshRCag/oOXND6YLmQw4d0/iYuaFnOfN+gpTKrbEJnXLPH05ZFvoZ60yu
Y3ZouUslrKsbxY8+E5TPwOQPwb3CJanDffTSP3dtb2lwO1sswVxUqVBzwHqjTNhtsrt4A8iZPe2y
h8HmHe/1WPmfGHPChp+ZG0ZZJnkOc9k4bpqpuhXzeXs9HK8EfYTjvybovXpmwqqyVmlMmJC7MnNL
YN3tyawwHK6379ctLQMzkMEUU0s5ZJGMMHuH0Wkz1jqMYI1+vesgQFd7xv6/yBmXK4IQAihjQQkj
giiOTX+h/xFIoLNHn/uhdyn7UlzZc3tv4ARIXrlBTVwvwCqhPF9f3uJFoWLm1wBaAqheYNeMRSKQ
TXJdCaCv6lVPa/bqHhPiPqyGnoZqGvToZAywXLe5sqXnJlluRjUeQ63sMBnZZmGGOdn0O5kxgqEV
dW73Sf9NNckGStiQ3xsUTt2QzbfoahHxIIqgowm+qFHUo1DPGgb5nGos9+Uwe8YoumXmZZgcvb7I
5SFAgx3i7uBFQGUC4MtLD83EPhGJif5G1Uje2Bm2pf3Dp7swwdzl/TiKo0GMBrWs+bP6UIGtjAAW
qkDT5Gee5QqcZG7BvI7dOzfITsCroT4NIQYmHaEXcwzdRsIjWMs0Ozd1TJaCVcjtcqGwQcrzu8C8
mlvnIuh7ZxHIrDZSb7UwTCGl2GTeOOLWUqQM8pdz+plPvcBJp1Yi7OVPZa4TUyo7zULOhicYpA3b
XeYHbmuDpvPPQ4j3Sl4U3ujWAFpBuXsxK7GQ8a1EaxpB0dI6iSQ8hrK0bcCPNTY/LbN3Y633RVLs
E9N4TgaJE6C4phlPo2KCvdbgBIPnyfgWj4LiDEZS3AI6L20DtShsQbUe5CLRdyKAzU5SdQXnnbZy
rPCMAbMPSgSoH7NpfpiNQd4rFMWcx9+0nmxlLf6YJahCmjzSs7VzhSYGHmiIWjJaJ5fnCgKFZlRq
FhLlGA3I9H7EENP1k7sSifH6+2uBuVvAkT6rhRggQQuBooceM4Q37N56vW5ldR1AFgK8D6oHwCYu
16EJ+gQVcDhoIWvHuK0fy0HmycatrgRMB6CiACEBivqXNsY80koZWDOnBdHTUa/NYdMYbfNIDCni
xPTVA6ec2WK8sLJCEiYYJgbhIybtt+meKtwYSKbtBN1HXqWN/rXLjAbH7cwaG/riPszVsMA0sTCN
t12FBL3RC8WJlX44iHkYeQU6R25RC+rb9e+2tqd49aOGitemBBLDyz3tAQpKM520DqpJYFyvd2Pf
IgDy+HtW95O+z2ldADUrNh/QC5BYjGgcoNJXfMge+rqOcpQewKKCWno/cHx+Ubyn8evcHHXXs4Qq
ybSgQc2MlsaCjdF6jW6nUFEsXgKXtpNr6U7l5gFsueVkE/xAGJkVKc8ZkwUnbaZgchqiSEKo2iR7
TbS3INqU491k8mLkMgPG8s5MMcuzehEoCWpKfoCYhrk/NayPmAlU3zDtDpWzgtObWHlggDQfIrlw
E+wrWGwvN9SYAxDWpHjRUkFKWo5Le09NbALWjxzvGtmnUFTorsaBM6LF91SOm4L7yllbNugvUVIF
o9eSaRbBclRRQash0NI55gbzWk+trR2VPUgRjkDCOl8/GyBogiiArADTyOaSihCnpVm3jRPXga9m
jVero9PVMQcUvnYEIRsuUlY8VFhZv8lGFGnipEeoiUcbAzteHGMfldi9vppFK5b6J50iBZwYgCxA
jC4/YZbl4IhpEvoJyQdN/guvvjF8OmE1+BLqJO0GgAsK0BKB5/8HgBbsn+QXaOxeKUcGSmBMkQyI
TL+p+8AeQX99fYlrlxBV70ZtDtJ/C44SgPeVTJpRh5nKe6O9j3nw+bUTDqFYzL5RnY+FzJEwqGkE
JrnG6YOKeHjP4dkpRZ0rQ9TG6USA6FDJ4BHN8YzKzGdDDSePKfGKPO1KY69VD1BUtovkQ7B+X9++
5ZSzgvwWtyuld4FyDjvc2VtDFncWao81GkzQbSxvQFa+HY5zDBhOg7iZADrFRT8u/R9zf0AIUrgl
1N3ZMU+hSbpkDKraARDbBazDHrLOSyTurCfdqMtLFrxudCafNn/A/0qjy9mdkGoTOA+0nGIseldA
wy55EpyWEhy60cOXxxDAmoDRbTq0DkTTgvA76yiz1zyUDtA9gqBvpvFApJIXlZcB8dIK4xvmFOkl
0PLIlTflzoptUJSCkQcpMiX8Tu8ApNpwXIQ+NJhNBM8rPhhEaMRlod0sGknvy6LCVIfo1OCJjPfa
rbap7ssNT+p1xS9Ao0HJVVCgxtOTuXJaSE+mpE9BcmR9a6UfNZRE+vr79fUsbIDmj64G1zX6yDpb
2zGAvJbnIK+duXpQ5hsZBCGJ/tX4Tm2gSYxuOHwBvJSXfhcLrRoOULhx0hITrVO8I1HzaBWG9w9L
wSAmjMDdgCW6NDM1JkgYLSwFuk+2Gf0UpdkdIRB+3coykQNQFOEV+4X7hDY4L80ImPYZatmiTWho
/r7StiPKmniUbRIvd0ZOprMIfig3ADdkADOKhshiKtis4IytYtZOXe/ATwrWo/aYVLed1u4FKAJy
1rY4Tow1Jq2SB1UmkwBrAJrsU53yTO2ptpKuen+uxK/Cr1TGIOMabRDGDSpytSMZ80HKc79VxK+7
xcUOMs+/FjM1NSBnlSNbtwQ41kp2JonXaVzm28xC6Hc8i60RXhiqkuKRqR/1TQF+/NnuA0fc1d7s
qL64Rb2v4jzR6N5cRCK4oQiietAHId1eUMj28dhXGsVgSOjkA6EwT7k98gb2FhkFY4QJsEUGRs1q
QMOPkCfa2sF0qX3d6ej+X1sG9cmznVPGUit7GRb0GjS4T0NW2BTZG3MCN28hjGtrJUixsh5mZLyD
ipte4V1FKyf14nMwrgykVAsmXGrgIdthWvO+24QP6n1+aFyw/e9GQFQi9B549+xaPLqwy/h31bSZ
GYRUdsKPdTsGxI+e2LJyQvT6+Eks73Mxjj6QWgb1DMwlTfG9I61vjPmdnE23UW/win48D2dqEIGB
hF2dsKXm99mXHckFxxiGluMNUrHCLqB4jv3kxUCeUeYaUa15GlIDIUl86Lx8l/zM3cLRd+PDvAc9
7Wn65cg7ystK7OUxYxPPUsD7K1Cw0vKz9SFd42LuwcPD5F4vbeEVMC5fepUPoR8dufJ9nPWy2eco
GHEViTA9Ksifyjcgnmwj/3H9kPO8lJ1Vi4q4GKJeaZA2jS5V2U3cYKe6xS7z0jttd93a6lHUAD1C
Kg+NKhb3YY36rE5RAR8NH/v4sWzeTSF15+az7jmF0tWoouMxhMc4ygOn9vxZ8ErCeapGk+I9wg5s
FqlBHOCNeWJyq5/ozAoTImuoLwpAZNTOWDzP3U/yOXArC7yFMOFRzXIoSoowMTzo3+sbygQjv0ff
oNHwRq8v5Z5XUFn9Rhj0wSsV+dhiEjsctEpIK6VyFOUXiFLxGD6IEyggweqQoEZ73SFWN9DANiHD
NQBYZIJWQ1rBLGvoQRUdMd3SEFBoNKxdz80OV7fRpAoyQLBgZJkJHukEerWwp/4QZ4B8fjTzl7V+
aKQA4g2krMqpX3p5XeZjDMnUBHjyqK5eOsznygP5fX23lvMFsIGBdTxxUGPD/zCraEncg2UPmbSM
4qGCgxpsrQ2VTsqcL5eYqCkUs8CChYoW6iKXy4H43iAEBKbK8k6In0l4iHhEtgsUPJJMlJewGioZ
Cs59JmMfilbPAg02lCfhydx3R+tR3n02n+QmAAQ+eYiOxvP1HVzzt3OLTNZUp2XZWtTibN1ZynYO
7guBk2+sedq5CSYmRG0EqIqSQEDNbJX3qrOgdj9kFefptmwnM3vHxAVjmAfVCBFKI4gImXtlq98r
t+EO6jdgvOq2M8feWnZxvirGHYCaLsyJel6Hi28y3TQGARQEwnkjoMsm22ldJk4pVM8ofeCl35mQ
s8IDb2hQH6fV437b+cLmv5G3Xl/RX0P0v5/dEJI+KkrWYUWt9EseXZFM0Df2u/7ndY9b/VCoXqFW
izi3hNsOFQbSG2NCl2svO5GD9G90TAnCfp2r+vXGau94b7c1J6eoSlStRHQ0WKCeKDfxkASwGAmW
I5LOlo0fYeBeX9eqEUgUSVRmFIAG5uyGApD0Esj4nHL2s/guVNxE4pwkngn2sBJd6LQcT7e6fNfB
yCp3twkXPrD2QER128KoCupGEOdgzmvZdEI0JFhI/jb6EKdzJEBDw6PxUtwY+2xv7CwOO8CymAkX
P7fIHN1qbsSwILAo3ZlU5tFO7tKjdqsctQfMEDriN2PHgzDQi4F9ywGIQSunuP4WDHxFjNl3NQdQ
GoNpKB3oO9TVPb4qwaJbiJXpQCjTqqmJai1znZel3g4FyPPB4jKCmqmv7HBUaztP+wykkIbgJVqr
25VRc5xxNYs1oN6D6hJ6QThll4e5n2hfLQXgPPwADGCLoXg3Riw89UT5LxHqEuxuwuXRKsD1CMEu
ZpmYGxNqqE0gJ9vj+eNJ2/4Q3FTu5AOwdNBvueRG9Cyx9tANB/UUat9QpWGu/a4A4hYExLAHpq14
Wz790ULSD/xX5NqZQ9ylK0OaLirMsVaGAkopSipBdlS1U+uXWB9JyXk+Uv9eLAdT/kCsAA8FptjL
j2VIE0QLDbFyRNBbWr/bjgcsWDMAHl24O9DeVIf50oAaAx3aSzPGQ4TyRlNB3AI88fXwt24Cvx1H
WYcXMPvUD1IepR1MRP3BbMFmzol9q2HptDn/Z4AJfmI3jHoywEDrq5tBAzcY1QkE4Fq2VRW4o3qD
KhYHq841ysTCcIZWzjDBqFV78SulBYUY+UHelV6a+RTQw4doLjYSxW2KK4cuFu3iskRCqZ4Old70
opMTTJdCeCaxpwbyG9c/1zLmMmaYioVR6WVizKCnBSPxp/4QbkEBc6R8T5hL+VQc4sYu7xpeJBiU
4wnE6BRXQGXqGTcvBdGcpgZMTJb5kYufY37bTU9y9e36ylb279yKzPRO276pSYbpqxN/igIATW0N
D/+bCcbXNQxCqW0H3qQ+Dn5L+vxL6lr/uolF2LncK/a5rmhhN+sahtwB37KcujGbyB7MjoS2pYal
e93YyofBcxP3FCADuKXYWZCe1LkZNWgmDpqy0wmuREv7MZrxp5LI79dN0W98EerAeEdp+BGM8DRc
DELNFqnGKIPUpwyMVp/lXqjvUpDgTo9R+UiK0OmTiBOZ1lZ3bpIJHGlWjb1WQJ917sxfnZokthYO
stNl0zExzd319a18t4v1MQFjDBU5Mjqsz9QOBCxjxngXGzzax+XtzuwiPQNnqXoitIamDrDSeMqb
4UPQ3CtBybyffJDhbgkXY0i3aPHVkEtg+Bw8O9AFvLQ3guAHgs7YwtpFwIDgHM0nQLYEBsh8w2tc
rn0vheYs6I4hEKpMMkFMtU1VeRowj2Dsxsqyuzb93nS6U8zD5vrXWt3Ic1tMFDSt2RjTCbZysLru
ZA9aHK4Jysnvxa5whR3mea4bXAlOp+iOQ4A244ITqZ1rRS/bWXTKQPexyt2EyejrJhYpJ3yDXiD/
3wSzJHQ1ozpNYWIK7oNM097lUZjAm9IhA6STISBfLz3MCXIC1vJZd7ILIlKKtoDkF+P5GNdIRrWC
3Si29YfJk73cJxvImClQ4WxR3+ddJ+t7+dcgcwiIWeStPuAT6Y15qLPJTrqUc0vyTNDTfnbOGqBL
5DISQTYsxuibSpD+IQqPYv1EtsaeLiC1/7Nz9ECcWdHDrJ2At4GVoZd8Mxj2lTB3bpPVueKOMvmV
EWFS7MgKUGpozUbzzLga79sZMr+5nCU2qgag1J2aN/AetS9pPZsm/t9deIQojnxXxRLoqqRm3spS
rW8sORHdUDC7H5ATVSy7acWysnEx9yp6FRX5BnB1+02vMhD+dM08vOlVrkMPJwaLR2dggt+W9bAB
k2KoH0U5w1BU34j7BIM+X+VEpg7191ZiOw2jPCuBNRIoCaS21B5y614JeeXW1cMCf4XMNaAFS5xq
2I/VZBi4yeU528Zh/hM2n8cEYrVl0CWuNgPVXpN4e/2MLuuWdG14G4JdSYdUOUvcW1mjSoE9Img1
AdsBI6Lf+Jpmzx7GrrjT6Gt3kq6i7g9+IGBd2MqEXsh93UKcEt3kY1bss+IQKU/XF7RqArkdRjqB
0AAJ5qULg1bT0od4FJ3eVF+AyA6dkZBNa/WN/Q+Gzs4KczkkaZiYNT0ryVyAS8IIj7MyvojBxEGb
rDrGmR0mijZSkiWYGkCeUoBNXX2MBssW6lsdRG9VtFXEkBO1VzfwzB6zgdASDqc8hEOUObhWB9uC
vJ86czZvLenH3fCfSKMzubHSdlk6Z7BiSLa5oZTYZmKb9wYQY9Zm2AHsdzRcHssK/SRXwhtb1Nbz
LDLNAJ9MF9C3AxXsjICVEFuYm9bOdGXbqx1n2IYTt1mOnrktZBUzNnhDmdZv4MtupYF3Nax+sL8e
f6JmPQvaQm8okZhhVRn2TjHsxtzrw+c/OPuZDeadYVrpOFY6bKgTaKiMvYK3bj89/29GmPRYHqKo
qXsYaTMNFAujVyntEe+Bf4nmZ2th0gOqRYsRT2qmPs5R7ZnKh8x1cHpKFq52ZoT6xdlHiVMtQ/oK
I72vo1Y+bse9ADQDTyGb9+3pfz8zo1llac4Fot2cfDRFbgvAs/Q5T12UZ4VJCwRTFmI0GnFYwahT
R5Uf9eYB+DVODrx6PM/2jImoZRg0ZdhhzwJ5o0gvgfnaNVsRA41W6lz3tNVTCYA2SFgM5PeLDlqf
JFAeBos2yQFPmF/xjP8fLTBbZsUDjr4xINTUH1X00QohJ4LylsBsViurcRSm2KysPjbmncqtctEj
vfDgsz1i7h2UbceozvDRIVD9mw4j04ZmdEjAJcl71fHWwlw5mSKIiUlN6cpzGuUoLHBaZKun8e9a
2ARObMIhrUIYSLvB7xqod6X6o5qjaCYLtzUxbjtkWJCpev6f3IyFiaSYcU4x6QlsijG6albs9Czl
nJm1o0kZ7TBdgeEGqC9cBgC9VPKoEKgJ4aMdE7sW75D+cHxt7WCeG2G+D9gl0rSUYUSOnVh4a8DM
1E5epwX2kEa763u2uiA6RYhxUUDKWdWwuhq7MaFBwNIy3+o25mw6RckrQ/OsUI88i5sg5ByCscSK
SilyjBJjuLkXp18vzqGx+Hcp9EecGQnLNEtaDUYi8V5Ofqgpx71oDGFP6PnfZ2KMIIcNwfwAtkpw
J/Ghluw2lSDsw6MOXX0jnBtiYo1RZAEoFbvJKTFkUmqbsGq2XVvZVXgIjGdphuoQiHf657DSOWGU
t0TGvZsWMktWbUIDA50DSNYGuuL1Ckm2Ydb0m6lTin+Jq+drZXxdTeS6memmlpE3Tz+s/OO6f6/F
urO/rzKJb5H1M7SZUe1GaXgDULRHeKWktWCHhhtlIwJ6Y9H/EElCArOHhVEg9jQ7WT7avXGMkmep
fCXKS4lhnetrWjYn8IhEnU8yaZ8WAgDspilDAPQLTPa+pjj678ZJIJMYQ7LVHU8o6PqFx+Kyuo/o
bksgqke/j2UGHvS5z5Wpw52BUYL4IVZ58C6eAcb16lAaWgGDe46IOm3f+Gr/+/qu8Qwwm5YCYxOb
BVYgRTcYJVcHzt9f94P/7BBLwyv3cxkFEhjixX2wT/fxRtvMHmhjt9eXsVq5hBUR/RQV2DSW166w
gqysTKxj2kf3tC1leNFr72nQ4QtdHupzdVFnxpiYl4azAd4WLIpS7irbdEN1XeQtDyHMM8NEPFkq
QDhNv42qtD/rUWtKuxJGZZtZ6acykE9iCAqYnufCg6TFGH416mHciDJ70COFKrfBPISUWiID6JkR
9ZpxDx3dl2m2PkdFJL6UKp/XP9/qTXi2oYybz5Xaz2GGeBcUn+Ps97ViJ7wZidX84cwG4+mF3A6D
JNDdnDZJ9lCbgm0B1jPN3vzz+mpOMNXFnfjXFPsYluMgzXrqjOoxftX3JQhtBKcYbOPFvKdMOpTM
KYxsY1f/SwHv7Bho7BNZMvtZogEJY9k2tLe3oTzdRarqJ6AksANx9OSGPHOWu5akY3oe8Y82ahfK
1YkyDnrZxCMCb7ilE7YE3UZbcpJttG//KQ84t8YskfSWkEwqtEHUTXJPvGJTKbfasbkpfIhv6g+c
tS3ufotSpmHQCnSI+EeWdbGotCyOB3hmtCOv8uBmz5QuU30PfPDivkEhRINCSOwrnLcCzyxz+Iym
g0pPQc2ic9tlWzntnak6Burm+voW4Z9ZnnKZHYKtzRhJAztgpbWt4KYWeYF5EcQYC/QXnOWfGXDB
ajTCgno0nurC/q4C5mb5CjSMdTe8gaxYKtvoNtFN3P3D4nAvQ2waxV40WS9Nx6SQ1A66PE6TiJZj
dKjrk7HlADFWd/DMCBO6ICnUJgFoWBxx7PJHtRVKMFJ3vKrEIkBiF+lYsEa1jMVFzToJI6nX9X50
SD0VTtmABqk1c30X6SMPs75EWDK2GN8D96BY5YpECcDaHdm32wxDmcCSH3jX6ElK+iJOgo5HAmul
ggKIRvXfLj+QSsTZHMyTImGwGXfN9/w+B+0XxH7IS35nHShwqnJnR3P6l+TQf48GL3WnXepabvrt
uq8sscb0t1D+JUoWAEp/xlkAhYxmTYJkce8rPvjaWtmbhl3RuZMKvhr9NCUoDr+09JbP1b7MXqhx
sHwDfE5nBdlSUGg1khIrKfJ9FXSyJfofoJ6M7eFNBDtB5PHS1nV7sInLHUzAAIpfbrw8A8Qj5wVO
hgfH9ejwrfXY+M0uB56R95mX1yEsKQC4SpShFNvLBBlIZYkpxDwHjC/PfnQPROOG1le86c6U7N6j
4065aute+Bp9tfBNLUsgmqWyO0CUMXc+/kXUA4DTOoaM0gex02rkvDqoW7AufGaBpdAaCjU2J6oN
IuiQqMp/G/qmbB5N/dPsiXvdRVdiwPliDObia4QwTYUSWiCjVbugdnJkpbZJZGyum1kJaBdm2ONf
Q+F6bjFoIUrTO2DdUPwzxta7buTkYdf2jfUJLQbHGjFRNkCtGDPt2rb63YNaf/oOADRo2efbBge/
BgPm4GqAm4G+pt3wTx6Nztd+BnMQQEIrg90SEaiuQkfTX5opBuTmKYjwb9A1HkPedbjIleCRqkrn
JTT8E6YbLk9eVgwKqUFiC5wZuHk86RtxWrv4M57GbaUvG1ywAWAoqGUxxAphKMZaMuuFJbZTe+Ld
1p3ch1bpoEKuFO8xqJXH5TZ0H16vf9oVN8U4Fdi3QElAu8hMIJ3yRqtMCBg4UzeabtiNvycrJY5g
WSPnfl9iLOgTBay2uEDAbQGKjsvNjLpqast2aB31e++KHijeNuMhPVLPIe//0Oc4vYioLANmXkDf
zhxAJTOiNJzm1lEsSbrXlXnedo2WulpDuvd/2MS/jy82cGH2wDAEvQJpS7q35tQe57u+4vR0lwUT
5oXHVIHkQirrrqjH08Dk8DHDC12qI97aQeZ0vV3bfBmZ9W/2d2VsFGstFcq8mfjHJVXk0sG9eW+B
Cl7YEN80vkwFDzS7AmJl3K6oTUMRjQk0atYmXWcgc4qrZKfN8iHVeLJrqx5/ZoI5ZVaQiG0b4v1T
yE3oapPyLKjf8lT7vO4TaykKyusKblDQHi9JhIwAzLdJh5dPk6kN+uEtuTPA6Yc8wZCCDxKKoY2E
N7abhPyMYiN8acX5vbP6FznpSzTp1fqYxt24TWJdejfMSXzh/EB6nTLR9OIHMnURMsYaaUWFSiPT
WVGyBd2eM+FcFhsABeQnWo8hd90dYOkvX55Hw3cGfgT1CjTUABNmwk6kJbWZq1LrzEUJVNK+I5Ff
DAHnul/71BaEG0VI4SL0sInakAftQBJjdCI9svUBrOD6R5ZxHn/UX9htPDfCbGPXCfWQFyDx05rJ
qVq/70Lv+pdaXYaMkAkAP9QVZSYvilRZj036nEirxE6TQ1i/GSGvYcMxwpJUClWoK51kAZUpQ2a5
Ez6SIYNQpPRyfS2ru/V3LexEAuSHjTYdcN+ok+wmsbUvQsu/bmLtHgUTPZD2IIMAlJAF80GVt84M
GZEyOL5hRpSGreQudr7dmLUbOqnLV3tY3TwLzPegu4I4IDujNZoK6LErWDzpx1g/Qsji1CYnG6GO
tHC0MyNMqldSyCl49kdHNwmorS1XLLuXmRhkC8o0zb2+iSeMNmMNXBsIXJRCCwMkjFtPRl9JRYHI
X3nhR7iVtnLu9NvKRVVYtePTuJu4zTfae2prNvFBhZ9tuCQB9E5b/AhsHuZJISO54PmPq2kuum4A
SrIle7WPvSIv96DyuU9LKbVRLbuXxiGyU7F4KhWusjTdUNY6WDmB+4cohaWyw4tk0ptAalHL+cNF
V2wkZYfCDiiPkn32Kyy961u+9s5Tz+2xWx4rc9gpUGWk9qhuVeSaz8qGToeELvl23drKQbwwxkRg
s1ZNQYwo3Zc5PJaVXxclBzTDs8DUWmaQB4mihuWoUUOHFpXe/Hp8v1gDExhlTAWpJXqJTgDpZkuZ
fVzGz4KpcWLW6oeBD+IeNylFHys4LChDJFpx3zl61dlB29rpjGeA+U3WOw+V6V3Uh9vauo+M8lkb
A1esZc5C6cdgPfH8BzALLeJab6cC/FvgpbXz0vI7mNGH9smCrl/OAwgsm7fg58T7n+oq0WlxNpxF
4zTNUBaDuK5uOrOMuTs9BHFMnvlAhTokSl7HUoTshdrZ0YzHQlFtvuycFz+ACXVxg7NuxPgB/aii
VPdayl/3fojQIbKgegROHxbCGgAvkNUCJFbr7D3ojkXFK3yvBGuQkaMUDXysBV4xdgWVamXZnIEA
IRu7bdxFIwq2TXnUhGre9VZPdl/eMUz4wUcUOuu34HkwRjmvzBQCmlL0IQ9bo+Q1udduVbA6oMeE
ZyKKm2xdKAA3BmmnvMeI+vxGYb8jWmnmjfbdQIRK9qHf/D/Ovqw5UiTL+q+01Ts97A6fTbfZOBBE
aAntUkovmFKpZAd3cBbn13+HrJ5qBcLEZD9klWVqueH7Xc49Z7/ZKjnP0mLfn9icr5gP6egu6VpE
y+bkVU0WZFnptWNBx4RRot9Ew5UL7Qft2XF/lPAkja1jsLKEM4vlrG1HyFxWODWe6mmVgUsSPqot
zrVaP5ZiCJKi02mb/z6GAK28uqpisyBjjNrMwhgUqvrcTGzhaZVl7XUEXr7K7e73zxUI+eF62/Aj
QHa3CK+00iSyrl3hVTHqkS2Nm7uvt+FalIoGSuRmLewQJOsWUXdbO+bYJ/CES/ptCDQfBBo7gmTl
HC/Gd1vsJpvmFsesTdVMSLeRv2gC45aaXo/aned6ozcGCC0EvAR/C3u2dj+eDHIxjVZk8EjasDpX
lPurOFC86K476PvhfCtQ2hzh4gj0McusREGUpiNrMqK9HKygeIBmmaOUIhzwt9Nsq0cd0RI0dSBt
gATYYjMaE4aXjEJ6OFbVLPQBUW30Fuka7To6SW9CU8xMerU1sSseA+b1L7vLSmwzVn2hzZsnBvl/
X+R+Wmz4JCsP6YmFxfbMJ5ZDjwojU0lPAYXxp+RYVPusve66rWrdSlBwYmu5N02VpwAfIb7Ookte
iqOVs+eOKxthwdZqLcMdlqM72hGYtZlvlCQ+6708SHazj16hPT+CDjq/2+YSX/OKkN6wXEi6zqWJ
5ZWlOFxmljQhPgR5XBBG7OLQsOifyjOZtyUosjabCOTR64JmELCJLPYkKPQleoF0CG7oVuyjSeMc
qOIJSvbp7cYVthJ0oLvlL0tL5GdVFOlkVfGsRd1fZFW11wrjqqpc08vM/Efk6vtGbS/EWLleL6vn
r62vHYGPxhcbFEoDCustbBrWDnTsJmptlZPWJ9JG0hfugo5S6+mzhklMWOKgX5brVtDkV3mnB84m
p9zay21ChhdCHogfkYA5taIP7dhaEVIv86acfI1O+zlVSUL0eJ5vBaurW9GBkAKiAVSOnGVzNokk
rpUYW1Et/FmfM4FQDzANEDlGRS7fbUF91tKisPKXvWWbdp5OZswTVOSSA/AvBzSUHqpz93LuYGWh
fWw3KBbWluyjucWmgDymTZp5eEOzU4pLTl6RZKe/v/GQjQM3P2IclP8W0RpkqmLIN2PjOeZ5wZ41
8fu8yHBxkPDTwamFPm0A/063BPis7Vgk1uSJb71v7bS9EVOTTp7qz9QXW2/JWmEcjfrQrZmriXMy
6NScVhk23DQAk5BI3pF94ueeEaoXzWZDxYqfCD5pFIosA+UbyAGdGjILMyeco9AgGdyNihXvrSpe
NDc6Z3p2+HqV1rLKzrwOAExCVhTaSqfGeOkOA9MQV2SH/FjfggLGryYfDE7of/+lcTCBAfUp321K
Lq4c6BPDi+mcGnjDVdQgBL1Mbw0I3+VADU0//+N8GrJoNsIMUEapnxK3RauDHtwVKKjYULtt/IqU
gJltVFRWTtWJkcVUCqNTrXw2AhW921rrXlR92oFXboOGY+VGh+gFhFcwINDo6IuJI0JNx9LCiqkp
gbIH4ud2SwVx7f47sbE4vIqOLWE16LNCryyUypDv9BtgMUA5vot3ygbj0ed5g9QsQmdwmwP+8AlG
O06C172DIjpy+y8mFPHyNjs2ldxw1VYGpSPjMlcMLRfP1ZKUhTsC1OYusDPWFeIub4aX5J4VwjO8
/D/4vPMdehpqovg5a06Bh28G7ix8+q5wtNpkQImWeXSpmeOuigD+i7v9kJInPUL2k1UQDS51y5MO
iL94/7RxtFc+AWgAoQcE+pQ5J7FYxFFRK8CFZiILUJ4nz3MDegpXG4ykmxIin/ckamvIk0I8BArg
qJGe3iJ93+e6po8Q/5RnaScDMFtseKWfL0VYAKc6Ci+4GcEHcmqhtfs8n2nVPRHV2TGPeORnCZEX
nGT6ZWFyJJY3pu/zBXVqcTF9FpNqxnqMyW1DO7QQscAVNsCGMHk28hPM9DcMzkNY7Bjgu8BOT6Bw
B7Kbxaus82yELBAkbf7k+bc9S9BepRqUSQgVtPMhkRLaMc3NA0SzN3Pj8xp9No9HB3j9mfpk4RBH
dmynXMGFPO6icLgc4YVU5yND5Muo7rNQ3YpnVjYNxvuXwaVfDOJh0+YD7kuSOpdtbp7V1f3XU7pl
YTGjMp3QtOxADazmKC4/Zsbw206ODmATCoKIVlQHcIfFruSt2dUCBhy2Y80tmI83DKxse1wdYP7A
yZrXZXGwwE4xWmYJmS1HuSVornUS0y8nw3dybWP7fb6FMRQTZU1kF63PYtlGa05jN4tUIT8QqpUS
8qo5S4ts4xyv5DpO7SyOlV4JBzzUoO0DW8uueDb2blACR4trmIVaFny9AdYGhRsDrKgzGuXTuz8M
sTWkJRL6qjlpniTc8mtoAPgsyrINn3olsaKTj7YWz3+jtPU4xDPVUjg81mCh2cVngj6Jxzya9UuR
3thkvlkdHnhxkVOEl/3pxlA7BQLSKWouFtXP0ItwMT/UaaiF7UFAiB70CZs8I+vDxEDxgkJiCLv+
dMunCcjmuhYkMVYTANArgwo2oXFe+GNDR8D5VNCAbWat1i4nvKVINgKj+blbFjUZqQsAib3MpY48
2CEB07ESQHTMuRuD/4gAFAz9Hy0ultPRJk0ZM8AWk6S6Nlx2nXf8fIxcOpZO+PUuXbv4kSEAAhbg
faTaF29bF+WGko096nQDYEsgGhmfeU4Crc9C22YbHv+8PstrHtTNs9wQ+EZxLk7XL+mFoqCDpfEc
aV6XZvIyWOWxi1CKQfFcOt1FBx6qr8enrQ8QMRry3iup/hL8P7xU095Lf8bgjZvXDhpcGiQ42jfl
Un9rjlmgQFU1fvp9w4jXgNZAgxaoSJdvmpGIjnAXjCYzNeLkV36f0j9pVvunNxvwyUD6pZ8E6m93
bgE5CGTFzOuGWvenWR7SIY65YfVeJnt1b0aFgARkzjdeh5W1/LVL4S4AFQ7FkdO11CWXQPsgs9SY
LUVX7GQhVe16Vn/bQeypK75tTOfKewp7c6+HjvSBaSz2ztC5vG4InLAGGioA8nol0ISQ3hp8qGKF
uT/syw18/ZrTfmJycQz1MkcxtITJcSeDX/ptym3qiWBOjLTFpfkflKUwl0g/IslkwAFZAhjVBoq4
srKAf78SfhR2YeIb0/fZ5KwhYGsBqI0NhW7d5b9SPKfnEk4X5GmAhMcN8In8ftJ1ZAGTBsr2AcSh
R+rMnWweA8UxRPlSynValtA6AxUh1AQaHBZ7I678fEhPP8DiYq8EbyJFCOSgUuMbOP1oNJa0HchO
Ty1/7PvfX1no8KD4hxojKEHAk3q6eetJKZ0hx6XAAwmYWAIatfwSjRp4uLKb309SougGKCwCZsRC
uNdPjTEXqvY9+vY8S3tk+b2AJGqx4WyuriDqmQAbos5tf6pyEHuKhjFHw4lsc1SOWMf8aYK/HtsR
nTLwsCdvBbSxDeOhcEGJjBYH6Ec6SvKYWC/Sts/U8ZsDoJxJLkBquC+671+f3s+HF1Pw74+3LIZA
D6aJVBfrC4CuVymcRu7G07Jyz8+lTeSB5xwZdBcXs5y3iVYzgBA9oZoXAyNkJyynuXMmJaVxZfU/
prQf/bw1yM4ELpmSWs2fNCGq1JN1pWv+0Fo2TbipBLnp8sciVesHvRRbkM3P9+bJ51zC9rXYUY26
BuurM6a+C/xRNbZ0qn5M2PEE0Ffw6G9Ek5/9eFgEFhuoH6CPgEU93X+KXcfQw3Y7T+MD4EX7QjUu
ZfSgcXX39SrPp2Z5jXw0tDjFug0Cm3KAoUR/VPozNSsoHsGNd2fFCZyHg9Qkep8h/ruEW5aJk6hs
yBCNQ3BvLsr20AbxWl/6R5WC+r3eTr+uDEyflfZwNQJ+jV12OoOMpMiK1qPw3Lv4VoXAwdyJZ2Xo
8B4QGFsFRWpq0+rKsoFVYG6BBbbjc+GyNIuhTxhHF45THUxt3KtVtEs0HeeHbWQPV1464PzgciLy
h3P96eEZieiYNq9c8yahUFcGZSiftVDf2fsk2KILxHn8vFHQ1ojSOpwHZ354TudzGNqUpTGyzI1l
CZPGxGnPpnGKwjLpf+iK6yMnd54xVKcmvUgvC6O5zzXx5g5NviuYoULxs7/p1azyzLQrb+ppQjtt
bMeenU3RXjHbO2dg19nkvGtW85or7h5tbD+htXVvJ/IMnXgAV0XXwmK2P7qkOIz5NNKyVUISj4Gj
R4rnRMW9MFs8gmVzVRkiqAVkwOL0unUMWukN5V3u2w3ToQ2l7gdNHjJ0p3oAGuWhIbL8TjjdcOGi
vWqX2UruxVNSHcYmf0lJzgPTjSfgkLpni7dXplJNNDdkSpu+gnI6cd6VnuU++l9+Jp3z1FhDyCBi
mU1ggDDUqoLWFblhFpqvUx47tDBaUDGLWLljEYPOrFlyr52G/rLuZ/Xj9kHRrEBpIZFK7P00FleO
XojDUIFCsUtrVJaw6Wkx5OcFz4q91TUPrJ2uoqG6i8F8QhvkfFG4G656zYU2nvsUN64fM3KZq/hT
KHumTq+dIi1aKMqZGIqXqHcQhTlOeZ1y1lLRzNIpugUvsRV3ZY1GkEmrvqUQ1qnaCRzStQYheRGR
AGSq2rlFAJOaOvvWJrGktsGinV6U/NJN8mrn2Fxek0yWQVWIMZSmdkkYJFGrXE2oqmeV37EazQN6
/01Y8YPtJCXqTG61x3Kc6amS+FrkeKWw7qOuA71b39VBn7NjW7fQf0Qn+oGLxLNclMLKqUGWL/0m
iupMls2PRPLmgOGZ+4mRfYrGS0CYE8Cx+YDSj8AlUHJCqCQDeFva6odrDS+2KRXYl5CqAVvfoWiK
h1LpY79JHJUORmd6ZOiLUNXlz1xU751oK3+EH+TBv79JoqantZINPs+qwlPShF3EsZ4AHKi99Jl2
Y0n0dJfmRJMmayh48uxdm9VKEEVmhQXPHqO6uZYMOeYGWmIDgjuu977DbNNzika7ywwO6aGRJNQw
up9lR6zrWlde+2YKMqHcKrFSAp47dlQY0XRODAbqyexHW+tTKIT8iVqRhfp8xMA7iQ8BSUoQtYKl
MstSCmjCj0lXD4qd3qd1chYTBEEd6pmC75uC0STN35q4uenBnkAZsdGJJYawMxSQ8UsEREMxXrSt
/pKO7UAzwsA7OUUOWN/RSddoehkiM/YiIuUAuZuLEuRP3Ti1NLdHTl3CwDRdVs8Gm84smRvUbCff
zdygsBHztfkuc+L3xooCW/ZPoySPU8ceBDe+N270CJj/29eP4opriyZgsDnPQS+6rxZ3XSEcblca
GqG6vD/P0Ek99/0XSuQTo3slXN1A8K9d5Sf2lm+VyUsgo6pZsXj0Z2JBRLsmclx/Im/TDcduzfE8
Mbd48/E2dYiScJW3gdPQOS6rH4YHtgPEUvjEm3ssM6A6KVZ2VrvuvstywyGYHbuF13HyCRaOXxTN
GaoGNanJldOF6zY5uk5cvfb6BKFMZDbsTODNMygHXUBNSWSTDd9z5RMAgWCBthvYahROF58AbLeZ
Yjkd4Bx50X4zZW8fjUxR/S5Kwa9mCm0IIlY7vjqVtlfWrbFZjl57UOH8I75A1WeWpD99UA2pyNiK
sMnmmplxkZ6Zhw4VM3uXnG1qhOif53v25P+ytUhsO+DBzywXtmYx08mf037usd25oPeLjlux00rl
2wC4A727ABOi7Lh0vUqXjEYxYH8NcUNzBthKsY9IjbfkJYZaYmRQlaR+HPcbu2olYoHdGTvjOPA3
zcWxlZPJuRFBYBx8XFDehmtQ5buvb4YVrxKdT2iRdCx45xAYOF20ztVLljkwoU8vbXZtsGu9uPna
xErG20D/M6IhlB7Bc72sO5ZdVVSF2qJPEeg+AuaDWa1cgjNG3TsbMfz6zQOYJM4Sap0AzJyOJ1eH
vhoaLNW4S2+7sAyNSwfNszpl3jaWcJ7/T6d+zlrO/VBYo8UutCc+IVuLXagNyq5S65ymSXuTtO5l
ReRWBLVywCGQNGe54B6jgWQxMkjDSCOeURHZQRy085lKaK6HbW32tQ3xwcwySjbl0OmVBjNMt6GQ
dJ+IyK/N+vfDwY+DWRK1dKqTJyUcL09vb6vkutV2k3ZD0PO/sfXWV+ivSbPme+QD3lmFpB0Bwzqc
mRf3Sj7OnFiKZ/o9FEK0cPQMD+/Bbiu22JrCOZf/wSg0mSI7ma+L3LgZ0/uJXSfG09cDWx3Xhwd9
/ggfTIAtb9IgeSO8uGK71jHPImKcl9YUZkobfm1qBQ6J3tF/21re62qVuDYEI/+814djc5hlx4zL
EaX0WRmkea/CzXLH6hR+sLk4WagRp3BjML7oJb61vWLHgcyZLw74urfSb1rKwi1EzsptezLOxV4p
zdEcuIVxut2ZzS51e6tAtrFoSx17O+5bnqowwAOQKWq7Msh2WgzG5QYpznky6515Ls/djbzc1lzO
4/6wVxrLzMhgYS7HTAmGjMztJVd902/sky0ziy3JERebqQ0zrROhpWUfWYPnyg0ja0/xySLNc/xh
MKmr1VDLwhxCn2GWi7skwdw/pp5v3YNruwGaO7OoFNgDPsmlZ5LU1SjwMBILusTIZxZk660i+KzL
58NGvmOukSABvKxtj0qbJqpE8bwNUPv/LlHB7O8KXx2o/qNCLREC3Eg+DN52G7r9qzLyyTbiAQvV
xFmhbv5sH+axiPBkFcaMDOic3EPeNvoWp6y+tgZwbNCMReimlnpcBkPkDlfNSKAU39V82qUxGGEy
tE0d2h4YOUDbW98em66lTuWyb8yNSy+GJ0jzSrwasdHvFGTAH6RQtAtmlv0ZJ1xSl8vmoLB0uHHk
zACeWTV1eBpo0gDkdEK/tBLRLnGOjtn4XWMeXYSmA/LwHZtC3pbXeg4oSJEfZBZdpUUClgzH9SV4
CboCqec630nW7LhCMlpbJCiLKchTxmgtgJLUJh+VgF2eIPejgK8ZbdJGCQGO2EIBkh8zo77J2p9D
3foRl6BII9TpmW/Z8kXv4CQVN31xKzvdm9SfPXy+PtKue6PxBzWQnUsrEV/UyPh0E0rBmoZZDPuW
+BmDeqIe7SIj92wV8Wx1X8Q2OsJSwDUnARkaTqiWmBduyhAsIRqHUg26wbpdph/NFLdFQ2hFYiqS
/trS+TFh4962ntvMfBq1Pqh0+KYig81JhJb9qJN8xzTN4wPz0oogHZH4JZqmktjviaRK5D5WdfmO
+NuDxrGn1ckB336A9VBVaxZ2s7xERJK3HhFq57C91bCg6PnOreNLp6nfFKUPslI9Lx1GC0ffW4q4
FPaPwXV/mMy4aKRx1ucVjRT5veXAD6VVqClnvJwuc4Rf4LenFujm49gNVY1djHW5g+KlTUfy0Kvy
Qu+vrDZ/GwlIGXsD5QOHVm0WtBz9lVivqrlx9PoIIRpQXCp1iK7F93yqj3U8HNXy54QmI27Wl/2I
1oeuuYMOMQQ7KpZB6iJ+ya3Y9oSpXMZVS/s62Q2j5RlQJlHzMoxVuRtJS5vOheDlc5EotMjU0LQY
JFTGA0jLjy0xjrml/YR25V6NurOa6wXlRnOeN1lPecIOmfkoRXNoNeT2TEiRgOVlzPaD9aSYt07H
riC/4ataSa0G2vFDdtDGESF5fz5Y1jtoDm5RZvR1vT53otLTCMQgCBIPjiFDZahfGjLto74OZTQd
h0zeC6d4lVZzDqQkEpDaN+FKHCZLpVOUUiMx/KIAQ3XSTpS7Ks6Fc6/XcIg4sv8Q8wBVObkyMB+8
8I34Zw04nhlpNGuIl5bXahrG7kOGzEyd0LrpdsLwuzYO3d4MnLL0h97Gsv0w224XO2XQC9DfA2q6
mxSt9nhM2AXpeEwtrVHOk7hq/KiVEHRMi/Ept3XF0xFKITxWTEyb4VdcfONjdnCT+LlFseAicyMO
uIPtE6V5lblGKzW66zWIhZbxvhiBgBD1WZnrI5Vq8ZAYyplrjfsWMTKduHqmKJJcS97W3lAiSadr
jKad+2yWDuitoUpRZ0VB+742g95q76c6B8YrP7dqFqiKwX1uJbeEg9TUYr3mlT0DZaKL722elao6
L9Iq9qKMVX5pSl+ovd+OkzwKF9T8ZSeTQ2RxjWpsQFJOTR4MrbwwM+2IhzeibVs/j4qthmmTnTld
f4ijZB8TePe4QoYSyb8R/VYjOUdu8210cOhy+0KvsJtN16XRpAYRT72MGAEpHU+M4piNZDcqqC2p
8hWCGPuRKPumNQGhLo/ow3124uTQMuU777tHNwewg1p9OfqKMH5IRe8okYOkRVmFdVZWPksjlabC
mY6ZbT5yAnq6CirUlpMgE4Z/iUl2xUDAQSuzrSgoFqiCuhdtLUuhmWJMXuoSZF7x3yuW6GlQdmAT
+vWyVFmd7k11uke/6C4CFfcse9kD+K8PTXvWdKn63EXaTc96P3HsO2BwPZUDgBi5wgzkxG+bUa1o
0SPPB6EW5TWVnNOaF49oWa+pCS5GjzToqIo15TJR+EERJjCuqftQ10aNip+q+23qooG05w0lTCvx
j0pzmfLpuWIQrjFMHlTcTfZox/Nyy6FqM6ISwGovLuPSbyUE2aVmRGFv5RJvik0wxakCcl9spdRG
A+8I4G2o1RP8VXADY8f011yYyMVPqIL2w50aT2djMz2rehxEdXXFVf3CSvNdUug7S4uVR0hM1p6M
q5dBTEhYsbTwhNGWXtVnzMYrqeXI59bFeK7kmes7WJNzIbl1nVk8ORvU3P6e9eNtr6LeuYvyJE2P
gL7Lb21vyQskAtt3dX73JSlEwJXWPsKbikXYS9CvQ9nyuUntzk+b4ckx0reohQeUxBYK4IU5JkE8
gWeWglPpzppkCU7GFs2bhBRhCW0pEeSWHK6nauiomjIDBY469YfKHEGtg/m/Tsf4rRm070qVHOtB
c55YxWS5Y0nRB31M+seqJCCD6g2Gd9tpCt0rs76/HGIoRBCeJX4KugKIhJhBJp0fyWjdod5cQF+3
gAKjPo5hUaEFoinZHWvAxz2oBsDbSHNSbdCaY4OsrEGh/qvR0uUPbdoo0y53+cQ8oujuOUoxyX1i
9YriF70S2eda0qHVhVcQlR95jZW0scS5AbI4JTPCLi0ftHJ+FpREYOeZzI81K6FWW2qG1wI56NJB
FNIGL5oyumAVcsfY9WQ/qtwX05AbF7DikvMucXXUwaXRh6ORD+eF018oAiSm2pCiqlcTRkHdeqei
UvQyKMRNwowbqe3ppooWMbdxHcpF7eKB48QAYwrvLXBdgdqCKsSSs8RsHoMSRijJzu71arqysXS3
mWGZiWeUlZrsyy5TrzQmXbD39NYZ0owS0rRpbEJFrh8hKRWntToPlPdXStwN+w7cHB11YoaMplEP
5o1gRXzuJqzCR9GTcxRZsrDSbP0VjCSJOhcknHtZdWrjZY4F0pWyEuYbwfCDDo26qKUpqnYohI0C
jWU1qj9OKE6UJMkCaYLbJM9av7OUy46Lx8EZr2srwvkfix9Nnz1oJgrWsQmnCBD9Qr1pmbjMGkEr
e7gUBmSrc/u6L6CMDC8OYjrGUQecuOPmeZahDVOtvndquovHcZdpbk/NohLA9TTJnO+PWz2nhan2
qPj1uleLDGk+4p71hrAQTuXFu8mj+pDomZKGRZRZXmUz14+iZpieG5zRMgBBXpLu7KZOr4FZ7byC
dxpNoug514li+oU7pswrJnSh0DYSceZzt1QCXbV55E1EWvfOaMd1AMC3dt+Cu9HP9JQHeq5ZZ43G
xEaMuhb1EKivoClQBZP0klLM6sATbLQo/pRjjftc6To/c81xI4pbgR8YBOzKOooRgPQuNYBMjVu9
DqV0z7IYWD/GLhtyDx1BUFMdR9b5wuzdm1Goua/FLtsIh9eGCKA+itoopQOosYhTIUzHzAIzB0Tx
U+Tesi0FHX1O7yxDKzRsQ4/4VwJymVJVVTz8aZRwL3V6bBdjQHevgn4bnpTkG2Bl6n2pFCTIbWCm
07ZoD6yJZFiJKj8gUaodqynpsdvtCYmITt5P0rDvHRnb163tjh4OEfLNs4C5HmaJW4I9UHbWg3RT
e6NotJZwtD+EiIuqShVHal+NuP/V5jsE4ijupF3Gr/PiZ+TeqHIvki365rWlASUIVN6QvXWBjToN
SnFQCBR7kChm+u1o3qOQ/HUqay1F8fH3LzI8DgewImNIHsRA/2D+SqOl6rRhZKWXEVv6wygW6T9T
mgiRJBIhIvZt9E7yMNO88RZhtYSquLp3wbaw0UH0q5lwuecgoopkAqBdDqovpzNnqnLu90GvBsKj
s1p5mjMJcLvmBlHQScC9quOwOKJ4ASHfrWTd2qoRFaAetNkgT/gLFPUhlVANU2RmBvZJ27ALG2Hf
lImNM7u2cECvmQTQfGIia3E6vElr9MEET4ynRLmvFrdEr2nR+V/vjtXc0kcri9wSILQj611YyQ5R
aPjRIT7MBaVtdqu1k/Xxll3skEFPSl7HKcqTLmlfmaIgeorLxqv7RiJwsePANnvNB+5EORtEbj9/
PdB5HJ82y4dLfl7QDwumlm0u+wrmWSaHvTkQgFbSclSAxZji4V4f+/zma4trmS7HcFVQPqFBCmQZ
pxYZNKDh2hYcUANwmrJHqz2MJdww+JLpsIW2XtksJrq+0KMKqqlZD+HUmNabda+Afx7Zx2tbO8/q
63GTImC+KRZTCBuoZuHFBS5queeZCsZ+t4ANPcyPkOXcgz8C1cf/+ICdGFtcxEWq5XphgJuZtQ5A
QSDw6TfurJUNacKlAIkjbl4HtDenUwbnDRy3M5zNDPuDtm/2FtrKk2BTz2pt2jBnKJnh8UeL1eKa
yqKsaaISEC+C5xdXY7azbgF38ZUb8F+EW6oYKxfTvEJ/WVtc941UargZsFaIJxHdGc7j17t6rdho
Wuj5R+uJSUyU+E+nTWRKpXa67LzuLD6KQxvmoTmcAfN+NALloCmHr+2tbeyP5hb3k5H1bTtKgPEi
3sLtBvCsu1HVasMFXLkdTga1yAwPhouboEVqN4sKqsvWK9KBptO7M0n69XjWXsoTU4uNPaoTegQM
yJo3PiDfgDPm7+mD+JX4hruEqGCDD3vlGjqxt7gZmK7GSYno30tKCHfaGUTuOM3j86o92u6WM/OL
I2F5R3xYrmUlNZLloHdkmonkkS74MbzrgX2mAasAQP1tHPZBfm2jG4PGqu/EdEs3+9cVtDAPLwpX
E/5AYn3pEggjMc20BSBk7qYEO/BR25mQi0A25CWKgcvguz3aFb5H718v6vLQWbNKBHCV8EPQQQDq
mdMzYUUt4U6aN549as4VVDc1mo7FVh1ouZJLK4ujbdmRpsfgPMUTpl+wuLycSvbIR+Gno7ETrb3/
elDLM/HLHND6oFsARu4TVB9ZV7QnoVnTs5LWU7QHVr8l+VNRP3xt5lOpdbaDCwtyiPg/MKnLC6Xv
mVUbbuOZl+NbFPpdOEunWL0voOCEOhDxpw2o1vLm/2URmQsCGmmQBC9fZs4BFhMCvkd2iPdtKPYD
tA62C07Lq2thZgk4NxxIYOSAsSKwLvZxK3Zdg/xkoW30VKyZMdFeidALfRV4mk83n9khRco6u/Es
I6GZ1XhuLYHN6byv12ltj380s3CgqjppNDfGdtCr0qbqiJoqgWLehpVP1+M8aR/NLHZDb0tgt0aY
+ZOEoPKRwLnucT3yQ7kbzrdEVz7hdJb2Fu8La9XJ7toeNz4IPubHLEXWMT7M6iRFCEjoxvhWFwuU
ZnCjoFD/yU9jiGNZBpZXr9WeDUhCouKoat+/XqkNG8s7GCh14JIEHrFJfyw65LtbYDfjjRdz1Yht
zuEPGt4+pTNkEo9Z5mKdFBvYw6TaOwOatSz9TzP/9Tb+v/i9vv7z7m7/+d/4+1vNZJPGiVj89Z+X
6VsDGPBP8d/zj/31bac/9M8r9l7dieb9XVy+suV3nvwgfv+/7Puv4vXkL9AZSYW86d4befvedoX4
ZQSfdP7O/+sX//b+67fcS/b+jz/e6q4S829DurD6419fOvz4xx84pv/18bf/60vH1xI/9T8/4+S1
Qsbwdfkz76+t+McfxPy7A3ichTI24gtkDeBFDO/zV2z17xaeP1S4XQf0D2Bm+ONvVd2IBBadv4OV
AkErmVvLTbRE/fG3tu7mL+nu34HwA5oLqRhkIQxi/fG/n+1kjf69Zn+ruvK6TpEX/Mcff3KZ/vsd
RiIANBiAbcG1RmMD0ZaM7x2L1dZSlCgYNS2pPCMrUSQo0PhTBXOyGck8sFJNQxEmw6Cm0xvTW6Pt
aVRrTvRWou+eeTrnjKFiUhfFs83VRGLW4TpBVbBUVdo0Y2RTydyh3Y9xPjel1EjuD34CTVL0J7pK
Pf6ExrZt36L2ZCXXLqBzKa2ciKgvxojTeWurERLciltpZRCBjQQVFqPSzDOpmE57VQpUb9RS++ki
PkShvmlMdAi4bfMw9WUCttaGgImW8LKaAtKIaKIsIyX3IzkWLk2ByWZe5DaTe1ZJc5qucCqL6sn4
/+x9W4+kOLrtf9nvjLC5vwJxj8zIe1bWi1WVVWWwjcE2YODXn5Uzc3R298Menfetllqtkio7kgDz
feu6FDH/MYRt03J4j/i03FnAquF56CgVqNTlobn3sMRgTLJu8uDksn54VElUrGUT9x7/3TVbcx4a
0nY1amUQ5qTAZUFknTAOqD7MHdp0EuugN6Cg+yLBUfTYNfGQQAAgbf6YhUhAu0PnNa+A8jZBnWoU
+n6ItGcjUBOUN/7eom1sryx2aXtLu7zbaoDZC9+juUentxl/VzwjvCWZ6hxXFDTOlHZg2eeW/DKT
TUidkBm0q0K/m0aVSNjgKBWb/dHbtIkf+5DL4Br2TRie+1GP0wl97LyFbjnU4A2zHMxIZj1sWRqi
xnlnccH/+MAxVnd86JHCTluafm9WcI+1m5poBMXpNrpVMpyJ2YHMYBg3k1R/sVk4h5F13i7I0gii
ldetn3R3W1cNg1mPu88dYQxJAcF7SewhAE7b/ASlg8zQiidRZo9IusqR+u5cG891ZKIt+wHnENxr
SkgXHz0461foPiTAJutdeLbLSBGvHTQEnTAFQUKgwbVDFwH81sj+3SAxbBVtm120auIPuEZguDZc
XwtNyQq7MGqfwuRx5kKFO/jUhgoI6TzvsX9nMzh3ywd4/FPG3l3i13TXb73WO5tBNnHApbPfcUs2
8piuPbmktrVtZcNiCp8KLV3/iLD+ldUxtNvkBPFSDo0FpmZ7YDNGhtqwkKV3YcF6t+fUC9itxqkd
HgaNV1qV2gaakHjgEn++DPahVX5xtYNtYwDCZ2V/sGZbn2fn4+WSDxbPTaK2ODgMyRAiNgBfQ3vi
yRpeIfUMBEYJM74Q1m+oggiUBPtsVJ5f8EWF8g/I8ScrIB8pN7+ork4mz2QpwJmyQ8twBJZummn8
sfQtWKcgx4ByDqnyfQ0DWzQAVk8nmBLzMIZWNWw0f+Hjmv3evJ/b1/grjAUuOdir8SBaucCRqjdO
912YNWjNW9DFUcZEe3YfSuOaStoNlEuil9bcFIph/W6D6dHtYSFjBNN36+Q9tkWsHumWE5TZwP3y
fVBOI9LcQB1WgmIJl0PHMjpD0cHC7RKOqUcLvJIzxIUIkpK7LANjCKukRrVovCGd3zaedifdKgfx
TBuArbSwvdM6cWnoSvhHhwxNMhrseTCtDFKegXNepsns82rFmSl3ORw6FM8NU7yiw5rFF0+Sdbhr
5Yo65aGAIeppLHJn3we7tbvEmam7F5L7n3MQtq9kFX4sbcihCLBLnJ009EWf8RDrX6ka+C/qyPBp
wMJmtcQZXuxEGIIZRDsSCPx4XhxULTbWZoc3FReAwqT5iAShISh126qrTTUubrwwxkvaT1AjtJFa
1jLKXZJX8TC1ArQqsd9ND+UkODW48w45hby6Aj+IwSZToIruCr8M/ElYiIqekPfbX+fiixXH1rbM
dxQ8IH6WD3VUMp87LExyaubnEQceqHDPCx/RclXUbCVvMOKeooL7tArTVQjI0G0y/4mWYONLxdtU
6LVcnfXps2A8p/dzQpBeBepagm1bpg784aZHQo7jKEJ/M7h55ePkEWeHdG9b0HO4gWzaDUYlFEKZ
tt2eGuujLzlWMHKQIz5czomShB1psfiihYangx5Zp0g1KCkbA41vWAZdcRIW1mIchnqYqi7dKJ4C
kO0IBHBLdx5yHOK3zjWyyprB18JTHpVFO4HjQiQM9GwrliC8KlQrQPGbHsSolrDERnbqFHoy+5bv
aRBNkPKYKSF7nFxZgMxf6MpqlxJByqwBMX4IfRQXVQzJLIJHgmTLaqeSASDyxkn6fYH+E3RAFGhf
d1CiwRQnIKvrm27tDrHWC/I+J2/nS4KHzVw7TjxEG622tnLQwL2xjvc/YRbKgZp2EwjDrHUQEM2D
D5oSVuGOVkFjBxhe4Doeqp52fbuzSjTRnWC0leeEuDZC21ggJPnZM4LlJSi4RNJ0FOKn4HAZJkSa
jHTowdFOlDB9lC1r7R4ZPLY/JH5c4tLTcU12uHO3vE7YGLM9ioim92VAAFA0tqZAPmvQiRYcdO7d
fkjdHNZZq4oGooNw/uZ9LFSFcUCxp5EIPNptRzm9rVMM938PDqgr4wZb+HHJ7ejuedysWx2068bv
FEh80GS9DNXvVhuk8+Rq7dd6MTSNbyiohvTJEJ/6UxhOUXGcGoR93CFVZS1uUcvRVxEUaJc+m21i
47va+sich2kJAHX1DYRCRy152NQwMphsq5BD2H9bNLJ777NIxOORkoCszxOPAtxsoyPwYw4oGYHp
KB/brYCvoU+TERq9sJnNx8hzg1umC+d0fF6gcYT+0AUu2K9EKQeFw0BY89wO4UpqTQw+Ch/BNT+5
oPBwi5rohbfSwfCncilOJpUz3ouFHjYDtd8AwUsJGMG6R4YW5q2kU/hl4raTTO5mN3iYCtOGFm9t
EUJvF+ZcB5A6bu4py5tiu/Uuk+s5R80tlHiIdMcVMKCb9X7VKSluQBq/Yvl1AIGk9oB7Dj2AM0iE
4E6IilJtNmp2QUwNP+NoHYsbeh1Mc9KplQTv97gJjm7iCr1mDX70SScp1585nZF0h3dnJPpyxtMW
H4d+m6Zdn5qkv0csc9pVwoedOs4in+zBRDxzO51D5Qk6fxxIDQ1Gjv+B6uh7nzooAnFfaaRnORbC
4/EVqLjHQ9hP9wXTEyBm/FxEZxvfwflENY/eO+hx8xMy+IU69FlHxHPfw07VlEY1g/mVFfg938PN
eVeUNlvhIt26JVmuOYMd/N76TMNsOPj8K0Mgdc1y9gl3U81VGzUOKpmh6O6DSM39TXAoa+A22/qU
tXWUammfJmInsZ/62Rdfb9xuIScmp2TRpe3nTr3Ckiyj7kmj6Ge964OOIxYy7abmMVQgpvYFvjqG
Riy8+Q9arxSBxGSxtrhE2uezebNJ0CzdnyYNt0BcizU1KfsByUczxlDqko7ukWs8vC+NadGrOiHg
ov7nava/O+p/Yen/H3bU7bf9+aMVf11R8Vf+taIm4T+QFJWDmM0g+foKpv+/K2oc/+OL6wapCSAE
+aNf9T3/XlFj8g+ES4FVheUsxBqbYXv994qK7TVCN1+Cf2LEv36VIfx/rKh/R4oB0saUQPARf0Ul
In3lb3CW2EZqppnRHRX5B9tcehu81BVeMTtD6GHi+oiJrBIJqzRyevd6g++8mKd3nktE4xX8fYBm
uUr5AqgKUaNv/+1S/nul/u8r9N8gyn99PMSzAsKGagSf8a+gXs7xzrWmoLttEQ+jDyEN8ep+9QND
F4Q4UOrOkMJC6EX/U4jR32Dfr1C7DFk/uMzAdpAS8Dcsmy4xS4YxAPja/8mXEAL4R98Av4fW8n/+
Ff9OPYcogUgQzQrYEgw3oPO/MRNLClkHXbF941YpvivH2tcBt0QPsSL2raCLe1E6btq6NWp94qn3
SGLYuv8AZOF+w7X8f2AFWHzcVhH+9/9M20uQRfrXa80H4pe+wbFq+mCtfdL4O5Fycc6kpzMyB7b1
ByswSsdU2ztDp/lNONMcnA62T9pBWFqakOulHFIe30f5ujyKoesPjfTqzLZgPctgFLpEaDF+3FfM
2VtqVf+zcNP6zOnQYZ+Va3Dp85Z2JVIiVugssZOjJDme03Lm4fRaMDCy1RJBCS4am35I2cP2JIoM
XS5K/MkQnvKCjSq/XxFLtWIPhohMmHQ+xyrTd43Ih9280HyXDKgfH8cVIkNs3p8CpZePoV7sGQZG
vOiwDqdz6TMff+KcNFDkrcN9ZFJFynGOtl9brKZzx91wbpgXrzDfNwjYgyoHOmk/La8WzsBTB+X9
i/SxOZBoSdBkpvozMGoK+xIWiKsupDxMGZ/3mipsx9iZ8R7fWv5cKKjukfu81q3oCljaVXwfcqwm
dShyNUA8nk3D3vIZcH2xqd9E58Odi1S+U6bFMymgpKiz3Oufq4q3fbA02wVv7vW0YsFMLlthRuRX
2Bm7iI0PEcTv+2ZB9o73Oj3aoE9PAthZnTEan0YxR6d4Hqf7LlmD58SFEOwZre2rZpJVxM7jLl5c
gLlxWy8mDSCqSXroQmPhH+22zBAFeqE/xrwf4WAl855sof2dUTF/681ADjwpxH6EYGwPxrY7taNj
x9HG426KFvWsI7NeUkOaa6pUD5sJetWTZnnqFksfpmj1uyJtWY2T6ptvGEL78Xu20Dt2zdVueEvz
sJUHuFyLZ6QPdMifb9qKzdDoIpIhvRcsXY5zk29nT6NGoI+1zX73yIx4Wj3D+B4s9ASEZYSDvyfs
dxeF3SkmLanQUqdqI0eoewH7irLJlmyGRn+hyJ4Y50fLceftimEdjmGTkV+px8Mho8RdUYIFrgAb
pN8lOswvxJF5Lsdugj6i4DDAQLSWtyWMmChI7XX3I3BTewTR5d7wV20Jyjf+PkAWdug70sC5IKL1
tgGUuIklfCg6JLSoFdOrXNf2IiHlPps52E4oIbY3GnRtlUuwcmjWs+ossVV//zJTI1BMwTvQ0Iy9
DWZcyi22+UMc6fgnWj+h+Jqxff2HQw/FX38/bv5y7EGx8dfjRk3QmBM4NHdxX3SiIvkiv43RuDaV
HVeBQMVhOi+LsVfjM/Meb3m6lqxNBsCKm4/TH3kXzaYe3CRPxPJoF8WzPa8xvCQGUNKRjPzn15lR
+YIDXwtVcImysbhLJsTzhgPN8DzEBX0E2IZciXl2j6Sw/TMLE3eJsUCvlSZN+CMvEMhc9lR6Um2r
iPdtn9GqXcL10vZsO6LGJn2d4Bf6g+648Llbhd07GeXNTo6hQoHhAs0ZdPGx+ENgn/o+J7b96WVS
bHs4H5aLElPS7bNmIXXn+hg2njx1utLLsP6B/GfccaiIISTdSFNuRWaO0HRDgcdGh6fGIRllyZfk
PUfWFlw7kMmPG1k+A+4w4sU4iMtCbgaFLqGiB2+XtCZiG0wdhgJPU6PaKdhbNq/7HDtPVSi9nPOv
eERYGNTeko0/6w5C1a4NUZPCiy3YAXnUEMk36bcEcqpqAvdxg5wYmHIeTfw0k2n47qxAbEsb5Te2
Bu0OA+lUN0DorzAhIucRT/A+dUtceZy4h3wRv4Gd5nBaEIWnCGCBeUcKPFIjRA6o/hQE0dDs4pzp
71gIhnebC/mLLEZ/bHOWnpPE+X26TZZjY28Q/THSCUes6afhlHXoQxxNGl6x/p/TFllQyPqPW+zz
FEA8llxbej3r3ZgaOARMnIxXytl8BACVn2Kr4m/TKOgLSbp63YaPRTew44x4Q2DVKx4s7/S5EXPx
vBHxDWDxBbFQ3QH4HHuEBIwp4E2N/LALtrMylz5/MAh9QelZ0sL/Q32CNTEOYQjw6S7wMfrWE7Lu
DNMes1YaIrMC+VM1w6BVh5YbKNfj+x7QXoWEoG/dsuodLxby9dK4ZGJ5x9sC0XXtvJsQ/HvQ1sUf
sXf2QvNOV9w4V1k/EtQUIYMFqVawrXiU3IcTAn7sOe+Hu96ux6jFihDzCzeFv24Apw6CJQvuTVw7
bfV87oIEUvhMx1ZUPCVDZfH+OQDZzS6ZBAiaQ4yOxuI/WzO153CdTqh3O+QQNuM8Y6iXt32lkbq/
Szw7FBsqW4WxEk80ozWbVFFHwOXvh7xHITyZEZObgR7UQfhznTt+QNxjCGARuEzTIIUpG1y6J1G0
/QmmSLyRHPLqlvWPcAo8CzrcLQE5LXkDRyHE9FGzVSLIdyzQB2iq2KMy6hZi4WJfYUiGzLpKSVfs
AqzkpWxXQJVh19ToZNmTCZAOAogbF3/zcbjsh3580cBzxkR/n1D9CvdL9q6T4iyp2Coa8IpwvEFS
xe5AEL3RkbxJCBOSpjg0of0DlBSYQwSsL162w4YP5XEsHXw3HtI5AQqF+4UHxWlJhquV9BvvY3aA
q2IX67lGSctdv9lLM2AnJHE1ivS9sfpXj8MezdtIK/QRXGfT2xCgaaUY+DnodHDqYWaAPaKFwTPT
yTmR7pNP4pUmco+YyRp6+NoHEIfEcFpFQ/SNzP4XN/ZmO8DMOFS56y+8E9exCy7O0lrBtoZEks9+
y3XpfMcqkxADx1iCgyW191EGY8PswqBChvQ7o8WLjaKhnLAnRAPM/raIK8DO+E7C6TEY6fPQi/3q
RvsU4HUGX9F6bSRqwTmkiXZY3F47u9VWFn9suz2SrL/nen3Ok0WWplffHXgKwO+7aSY7BtW1TcL3
fh5VtY1jdMR6UjG5vc0wojopr8vYX7NC4EGIVoTBAp8tC+XeegxOsBdd+LC5o8nTa4ZIdxRSp2WW
TweDkQmBHXeL6h/GfLgXYXJMdApHAGW1NQ3kRMnyfSu2U5GQrfRSPjMmap9hnM1scqdzWhZr84NZ
bRCAlJ3jUT+TdF4hVszqxBa7hrU7DHIvXCIAc9yAfs2XIsn2fUsvs41va4K4Hsz/YJr4+jQ5IS4o
a5xKpDueMLu/rW2HmKrutuAgLAc8wrh6RlUw1GbXIhye3QbULbb3Pk7uzOj3yZRdkmmESM7BL9T6
YrkPjbE7pjDRDVNUU+CXoOpoaboJ/EAK2dkaRXXRNL/jLkZxp2NpvVLh8SMlvJSki07F6D6j2MJO
GrcokgvsPiLtIXNrncdyP8IVc0k1H7PSbVH8C1foDTDzUCZ8eYMh+y5pU8zx7lu0BreFkmFXhA37
MHyLzxzOp68Mljk/L8797iZzKCR6IDYSH0EiPIF+u9NtfpVc79063iPo6L2hKt51fT/tOthBGocO
nRQpi8jj/bnILEFm0HpqF3KQTh2mxJ1Dn++wX1RkjRGaRdrv2Bmiq6T6ZzvZ7wuhYic7jVM3NMMl
x3sP5kk0JxklaeWNbO4WFkPqalpZuhAyNio1JGYwRZGgxb/gIOVTfOeKfo8V79AYuZuG9OrgBqoD
Dgcdftov2KROMp7f0WC61oFCS6VvVl9GbdPvCrt8S6cEri9BdmluFB6kBWJKos8SLTPhbAGvJsHL
lGRt2csGhuiEACyU9Ejhn3TxMFRcxAm8mfPLLEd/7Uk8gpvZYpifV1a5sV93edwg0IsiN4uCE9uk
aquk6+DTWGg14Syv/JzSHRg+lAli7t7ZGF5NZ8ndKB1s4psAPhnzHiyjiKHTaswD1ij5NNoBjbdE
7xhUM8C8C2TahrZ97hJDK0amh3VVB5+n1ZLK7vtM/beQ+u6bIuv0gw42vUothjsdQEWPEyd46Hy+
1xZJerSY+FtMmw/TQrvq+yrKpxsWpIvo0GgLx8VDPE9n0oHMspN7ppE6WJasqB5FBGkJXWV0G/Hh
nmD9yf60udI15HNqn8EWWKVMXSTBH00Bz2+N0+wzXihFFpmRJxXMiKhjgN7+LLBiitKijvKx6UDT
d10x/JRj5+1xatt12UH0YbtqiGe4gmHW7tIjpJb0g0PeUFwc41t6kmidzI8Yxnt5FdgNcbKaraEP
W9gK9rlwnnAJp24IdFPSgnykArPIFwx/L9AjAIKU0FMR2aA9JcPA+gvkSZiaF2hhn7WdFOLSJmuH
Urctfxs0yeEYaGh3U2vXZ+/4itzHzBfUr2ZbhEW9Ncm1z9jyjAeJYpLN1NEZuJepWuLPgI5qr/sA
zEIU9pd5gCe07KF5ZLijHT95F0cPmBKCK7IE81cj2vwpB+r7sIkWDO/g1waJh7P7mQZtcZfPrP+g
w4Dzuk38PVyFFnF2GIH0Zr7aasx2Ww3Hi3nt4DwD/yXt85q34i3MhHsYSYRzVij0PAJ1zc88Dcgz
D4vhPIO+2UfL4v8grjC4yxP2dahHrx2uA79ldOwelBn8mYIwuoRczLc1MppiiSXJDT43POcAu5FB
KPK9R4cqENkQzNaQxtmH73P1OXSdAS8ITAYhdSHCEZjYa6ztO6ztRQnXHPkGCqsNKzFu2BQ70AGX
ZIBSsQqkY3sL/qvO3LQ9hgUq0ADuBpdgFRKgdjRdpiwZngvGhqkEuTHeG2wMGVpTQNvAUbgOkB1w
4HQY5l+9I9tzp5oet2QPFCDUk3iE3xpOfy3h7macXYxumw0dAHFQFYuNTgjtGq7QHCD0MWlhv8XW
OMzXVSkkW+OLK97GBfHvQZPYB5SvIkNtIpnCYUQdrAq9T+DNxyhBwVJuPV7H/UTPBhH2HsE0rniB
481e1jmDqKNV5GxiHuQHfDG5KokOOwRfgvQDNRnIi5Zf7sxkyLOHNLT93biG7DebxgIZgDDTYUzH
NLj5vC5y9XXmd/0JGYwES4GIa9oloOT7Lxu7+4KfolyNwG5AZXLwQPWUCXOiS+AxXARyt2oHY7wP
1p1IkhnWCyJ/wUDfYzwcwBtGk4LiJouRojA/IHYf2gvZj3XBHXAoFagKxJeoxyAPrhLhqAekQOnT
zCNbUmyL9WDIV7A6LExCx3TvIfGo2gS21ibC3TCnoisXRqN7Z+FMhrvSX8H79vDEd9jDin7brSiT
q5t0yA/b3KjdgLyDh5gTVXE1fJMrzGFt1GEgdT7baVQh7SWY+F2Q6x7cYo5cHEeCXdAhAkGlxVD7
kcPpz1f+NMKHXG5N1J9WBdvs0qV4G/ociYi8LWo/wSEKUlWIOkaUVWVmA5mw2l5wqIWPWsifraPm
4DbY6ZEagYE9TwWy7UYIhsotACY0NjHmgtmigkHZ6SLN1h5SHG87BHX0VdbByEyo1chN6OYnAlfF
Xg/5WmFSRzZCDOrHCV+caeKn2oHPPUPlaXdJFi2nsRBpHUrIEU3a0hfkmTlUWKDZshQqDnBGkwLZ
kx4BkR6WLhxz4znJcWU2yG7qOCXQ3PBEXRRWKNzAPtmvnWMwnariCSIlU+E2XTDDTMkhQaxGtRbw
9+o8xHsjjTBMEN0YmHuJeM2nYHpA0ff4fYXx83npWJcdWbrplzRHhGOJstb1g9qluXPDEHxicU92
S2BXc4HlMHyAJNwgMKQZtTp2MQdvYz0WmVlE2XGMV0xxvRSXSUPvdTbtoocaXvbhBYSWsjvSQX9y
WNu8NXW+kAaRJjqJjhQn9X7BA+kqMHHsEUl1hGPD1ojfbmHEwJzYgqWWZj3pOUO7NAyQpthxEqvv
BUCpo4ln0PVp7keko465NbXGe/s1b3r26vJAPMKeKB5lAV4D+WYkuoW8BxT65XG7ji2LDhZZrg9x
KsExtXK4hni+S6bj5AlDPszKHLo1tGbK5l0WkTqtszdYN3z42k5G7WVg/SVNcdaPYYAdf7XFgW35
aUTOZ51tK7/4LEaKY8biOo5CccKbcXriizdQGPSb3KW98s8TfqnXHscPMkt0Ya9Jp8yu8xovmD7T
Lbpc0uAUIJbxfqNd8IJp3f3UjMwfCaR3R4IsVIzlkLDIpu+BjCA4AXxdcwB4gAEBZdPXDLX1L3bd
sL4UvR+PCZPqsqo2PyyQdFU92TpZwpW8HiAQxeiYj/ZI0O4DgJUNB2/a6TzFDK+RZG5CjcBe3z+O
6xLcB0GLkP2Nrk8q2waM/zEHEa/xi4bLAOO874cYvwQEZVA0C0iDqmREZnwzifSCeR8Eq9UIN9mQ
vXQaeCQOjmn2LtCL8OjXBIkWrA/uQUs1focAlPWPwPdaFZi+NaxXUfCH9wg99WCYd12w5N8iGsi7
sSFyJ2AsP8llDPYG0sFybofpAK2DuWdw6f/2g42fYNcOBcJnARLT3qV3+HiojsfHPhoKirZKZeE/
V5zQNzun8mFBAjoChxzHjQ4JR69rBoTOVdwSewNNjEmymFErhXKcAOEJ3t+vTQZB22xTyPn6aFwe
shY1umWPSQHfvi5OKl1Xs4v44B5a4GFDaaNsqdqR4XgqIBC5ppAsXtIgQ0oGnhlVaZONb9HI14+8
ndBvYL6Cj6NRIT85kUgdWLecH+mKZuwOZqXPVLClqHVkxTvtk/A0r3Y+KV2kp2VQBDbpcSywLurM
l5OIDfqRITo8RTORP8xm2h9ZG8Sf6TI1FQd7fvCpGWqyNFBwNB4yP5Ky4gMiLoik0hhRbqUEv/xk
c7dd1JLzl2SEZgbACBKkKwd7/J81GR1BEoQdP0Wkox+xkjG456SxiISYt8cE+WW35Wv6qyZkzZ8m
TExvU5j11YY0tYMcWURA5NHiASGi+h13cnOeC0tvXzfsdWGev/g8N1dhJZQUjCEq6GsNUT+AbrW7
bNK6VsNqDgF0ns+FIT8XyD4fY841pi7kykol7UsfK3tYvflyog4SabotlHf7PBEFcr1Jv9zasVPP
RGR/XIqXCcgIhMU0fSLWMpgtsr71Ro/FCiGrkmF4zWM8S0HMPMI8hm4vConS5GVGSEc5ZSk7AiFA
Je+AFiBwqXinI33o3EMG/NBNzF9iEQJoUxPwL8o6CMW2GYu5YBIv38YEn5R5/yS7AEtloASWEcTa
PPgRKipkBRXuiG/Z/4yzAIfj1z51AsImFxzhMkePgLKgc8hnOxeImHbpeswFD78pgQjpXDsObQ8+
G94uJNijfzG4bLiRqs1BMkPzJsP72SbVwFAAWFGLQKxMsuwWQm4CBNN07NI5RN9w5CF8k6alZTpn
7OggtXxukxEe1XSK/izos8ZUmm2APl0nEHMLCdxHU/TQbaRyGBCVMPDHvPPd3RRZxFAF3sBTMmfC
lhD3Zj8a2bZJNfWrPv8TnmQy3t5CgeoCusWYNeY+QBRzlth7iILsJRkbf1vT2Jx1g69WRdsMBQOl
ZyUWqIkw6tXwkCqMGTp9cZhqXwGxNWh54AiFIb4oRxBXF6mH5IYAhOIJFdVYpyllMJhDBs3qdFmg
fBUkHfdZYIITosUQZ9GPAJ2/NNH9Huc9dBh8DHcCI13NvohBlCeQYxtQaEtGpU7b1C2HjEXuViDu
Gkj91+E5dCk79WHb36Wq6C5tKzAO8nQ8QDuLKgZIdcCl8XYBak3UZ7H58RKvpHhtBp/8bMMJaXaz
lS9QJCKBsO2S2zgJhHoot966ogl+eAkhZL41+R3zlvgTYw3SvcIBZSWQV+E4cowgn1xt8Fb8czwH
Ro2N3lDRnQje9cchRy4R25YPiJyQXpqCIYWj6ae0zl8hH/W7EVm+JxLmHYLB2+EEpVJ4163ZuENM
g65GghWbRxmvGrupT9tFwQOqzBYg+fig6Tvst8GE+5s1WMe7DvZb4KUWseW9Lh4MlZh/XUDQXTCZ
/qI6sCldhklJQgoGSWaYfUDUasqem8CXJBRJDSU+HrkYgtUvXfgRpR/iuCLv+A4Oz+QB0pP/w955
LMmNZG32XWY9+A1abCFCptbkBkYWSWit8fRzkC0qEhmWMd2znUW3WRe7eAMurrtfcT4CiU04uVpI
JZEcauKjMikq7AuCghmLV3YTtSWyF1MZE9tyLzP2atsRIm3HeNviCXJXF3vVp84o4ADgntK+iCkO
x+YiRCGappWAl0ylCjktQMsoRlRuMkHmI+p24Aoh++i7AxjRqOExyIDxJ3izqpPtkKyi7ZtN8moS
D94os4xWiZGI1zTczImby2P1KM+5DnVMaNRbLlal0/Ji2PhhIr8OGRrenMnhrNl6RZIKFsgoUk4W
hdeIHMd3VqOmv2Mx1e6TUEn++KT9iAw2Wfm9Hk0dKT6ZpAuHLmpsI/kelZBJR0kwcALvfyusKEnM
dILlsdYf+nKkd0Qw6F0B0ufpJAgRqZ/k4bcWqc2vKBfV71IZBq+h1gRuKg3z09dpundpjiKdgiJf
ejOoCQDIgHKUgX4U7RL8r49JOsHq2pbSKaogBkFyza5UPOp0zcy2wji5gXRrPRTlmDt12mubUI8S
r+5n8arss1sKRIlVg4jiVgGZehi26QApRbEkGewcB/qtXOWwhUSheZyEUd9TEjXsJ7JFgNSjnrxj
E7W38FQzgl20iBI3cszMsq7MvthRT/Fb76laFYap84aaFT0ker5tA26ZXUUF/9cDsdSZfBgHi/vl
gvk1LJnusnUjR98FvWAlueypVUGhIMFtmiuyor4nAgPTXxiCO39WTI7jRL2QKv2UJ11MIzsFLMVA
cGSt9AyfJ4yXGklPIysgqsOGm3JiUmLH0wsxgQvW1uomVIF8NLdUiZwAAhQTcL8UhrJHnx4ihQmt
K9T02abbuJIDNu0WyYHs59ejuxQZrUd3qYGh3EkU+e/VKouUzpgKldGt6no/ps0m0pILJqTP1S1L
iRMQfJUWTmqeVtUtZRZLgtFiY3CkjfSEgrqHhvUhcCYXl3AQLuycdX/4+zie2ltVLkmZSRPGYq/x
3lWEN+RE/Q2rZpt6+bP+8PUInjMnW+TVFB1VUQTu1p9H0MNQc9TnG0/aGOiBc2W3ic3/gzpCjcFF
SXD5zKSJEo3v/McAnrL6QEI8ShSJLBTpcdEKyzf+vvk2OvImRc7uYkfzJWurIqk2GGeg1Fgj+648
ygfVizzTjainhQD7fyFKvyy59ZL8++vkdXUCCYysosFHZvnbC60AzOTeROIDa9FFaPTnErBl0/17
LJEi/7jpiI36M9l4mYCPRaNL35n6DwoFyPGTpHUGJRv+iuLxp9TL4vfWmMNX4IYoeX69hj5VvPEj
+A26ufSF4HGWVseTnY8qc1FalGN7c/9GJYkjGtMPJSmea73cfW3p7H4/sbT8khNLVIw3uqqlMomm
8krliR4G7evXJpSlfGQ9gQyWIlsmkszU/Xy0ITVzbUE6QXxkaF6JW0quqFXqFhSG5nUNUVaAsplP
aMoMb6UY8LOV4teHrUy2qw5+FZn6rGUzsRRxE6nQ3uQ3Qe8fssokeaR5Yl3dS6K/qdrcEQaejsDf
UNn4lVaIak2NbDhff866P/fdnSiUhBpQsyzjU5Eg0QBeU0ktef/s6EcwTt4bW8VbFPG+trVqaX03
tdjQZEXCnroqzCmrQVFo42JjR/odnSEIk0EtCqZfX5s5t9xOzazWfJ1QaJHk7LBBnY6CsVwC/Nve
FDdNql8YPfncbtZFETKMxiWGc/TjYshbgjUyHSpeYE67uMmaXZ0rwm1q5vVbaHQEGLok3+l5qm/H
TCmukL/mupIqSzMCjUQKwDJb18f5Op2N5lqfaUpzRRSZduiIAuvU6tGO62C09Tmova+H6dxeAe20
iHu8t+qv1vHctbA2U4OsNn+/RtZTvyQNf+ZkXGqAmWlk0hE2WztyYVAICAqSJ92KDupem/TRd/tp
1yFsWWyIkA3brz9p+QtXW/ODwZUvj9pkjqgMkkAIQxchCqBOpl1XVIFQZ+GHtyOB+a8tnjseVaRQ
wUcZUKpoxPm4AGqos4T2VUzue1dyE8qdtxZAeXWTbTriExcm7dxtA3vvbBiFQuI1zMEvZ7rUakXi
tiE6i/ZqMt4rxcFCj4YkkTdlb+1/CDhbtu2iYI3CniEBkluXETMBM1qCvuTVcDAr4Xc0PpKItf+b
gfy3lU9Ve1KsNyRpsSIe+n0d2qG7MFuqvQQyKHi8hOU/dzCefBQC8R/nrYlDudHoVlrmbZ8/hu5f
2Z7nxfaSz1uuR5+W5MlnrXZZabYK9VLYsapxo9F+1wzHJLsn92rDwL4wiGcc7IePWjbkyfFHiMeQ
K1IY3gIILTsadIgRJsbT11N1xnFoiNxZlNeg8CKu6R65oClRp/Six21+uJcCosyC1LhfGzl3Lp1a
MVaHRSr2k6m0WFFuOy/Yce/k+Y6gQbgjGRVe2sZnpolTafkqSHeKtCbXR3onNDkVOp6o2cKVuh1d
gFiV3YPgyv/w3pw2OrIo2t4a7PHu6y9dPMRqhXwwvfKSM4mIrig7PjT8UVY6wGpz49dPQjZtZ+pL
7L4jfdvvvzZ6dngVkS4QyvHpRlBWVqVkqOJKzkRPsA7LNXS59IoG/KDm6TKo5dyKOTW2cpJl6s/t
MBUYg0JK85QnqfXj1x90ZulTDvDv7/l0t6i5POl1TkP3RKqjT3X00sohcquG3tivTZ3zwZoiS8A+
VfwhT5SP22xuWtL7QGE9dUuzYxbYze/Q1X/12bvudavTm+xcEgc9O4Qy5BYdlI/BcfPRpomGeDp3
ITZ9iXZvs8l+BF1QXlCPOGvF4I6OOpSmf+qKiWgbyPShFL00jO/hEN8vPdJfj97ZiToxsVoLZsTl
zIgqTCCX6Hcu+RQ7GC7t5zNXj4XQBjMKh0jka2Wlpa23JThIJn9b5B4vj53uRvJVsS/cfAsFWXAv
TdDZVaHJxtKMBfaIAtqPM1RMkT5bRNne4wDBkdTXNn7tNpIDzH6nP1zU8D73idzfENqSadeikemj
PW1sUroVOi7ukj3zMh+eSZFvoa4vynTFpn6+JF5y7q6DPBroE4P7B/Ilq7Ms7vROBIEoecJOPdBX
egiudGSwNGfRmb8EKjpzl9MtHdYifUNQBNcYPCVO87gD6e/FvWTXk+o0akBJ3CNXbqpZ/tTtJamZ
M0eAwcZaiqJ4qmrrm5yf0rSa0hvvDXFLaREBxLEK7V4R76KieKJU4vXrjXDOnqVhjt5QQ9Tf35kn
h7VPpU+lhNHkBVXYPFihknuZNfTbGlwGzAljcoRSTi75rmWOVqcN7X8yYA3DwGGugytha4y6IGM1
3Nd77Sp2F5zr7PhvC5L00hye+cQPxla7UKKiHhY5xsRa/StVU3wyJXfgv/0Htu192Pm/vh7TM87F
JG60tC+aCsGqlUF9rtKyqUiQY+u2UfXtpM27SosvuMlz30XfJfEMzgCZqMbHrTcXmh5boCo82ai2
CpVk9iS1V4MwHvVW+0bHr3TBaZ5zLoBOaeQT6R+UCEJ/tJiF5GFKMqk4lyXo16B+KTiJU3vihmL9
zSXV+jPj+MHc6iI5kw0rRANzQvAg6anTU6/USZcu4e9eeLUYP5hZjqPTLRCATADvQRIKwetF0RNB
BBjxB57Hmhffxt9I4xNMVcliuCJBCS7oDrF6p/iTiDYV3Jux319as+e83IcftfKrE21lk06S11v4
kZIbeeAYYNu4C8HO0hzN/Y+X7AdzSzTjZAwmiJGRkQgD6Y94pzZskaS1p/7SWF+a0WVJn5hBVcma
pZKv6hMoK9m8AfwC+aMlz/n195yL83/4oNVNRdSCugDrMhAwnpjUeCMKu5l4B15meaE2P6MNSaKv
jS77+quFtNr3sZZEo7VsD2V+9KXXvnA0YbiRq9Ht0qdMfgLAcGHazi8TPKhMCFcFQ7wa0AlJ6pZ2
/n/tSNr2nutj4y4UPT+zL63Ks9N3Ym01qFNX9rlA/YBX695AVVzf0UVimheGcVlrn4bxxMpqGGek
XQ1l+aYi1a9M7mbdfh72OO5LkaEzp9CSkkE42JAM/Npq0SumCMt+WSNLFEN10IZu7WjbO8I226Sq
bTpfL4/zk3VibzVZaDREvCXf16S0CR1pl6t7y6HvZtc/a/3u0mytyelLyOTD962mqzYa2mCXgdSv
UY3Z5W7g1bsx2iyRIYrCDtQB74Yj1ea0qXlff+viMz/N4cmnruaQ8sUU0BSf6sfNwa+vJTR7vraw
VkZef936ad5GXLqT5evGjbRBw86VvcxDb9OmWHAj3pl7wwl/dFfdIwTaoXEuKWGePwz//sR10LVp
/SqfhsX+X+iZuIh1F791l2a9TUrpaG9T7HNht5/dficWV8ev1RsFza9YrDv1yY/SYx49Bn59KX7z
GZrwcd0Yq3OXO0ekSzV2+k14p78013RHUgS0TzzhwfBm9gcr9r4Md5eo1gu18NOyIaBDLlgjns3F
hj8/OR/0rBRResFy60ob8wWZjuSG+sUqcQmn1ke2pydUWxNm7OQWNCWh4mbLN4t8mTuHv/XlbNxH
r5f0py/9qpWfkMBkIffEr9KGaD6khUQxR0Srg27+TOfYnbrZmSThx9fr+9wOOh2KlbOgEr2opJYd
JCAiWPW+o/b+BUcrnfO0pzZWDiIIRpPWDmwQb5I2lCIl20yD4Wygfwo2TfEe8+/54MXPF5+p55by
qeWVf4gTGD3WyJASvLihV9hRdsE92k9/mfYivJomdnDxLXfha9cOQ44Kym4UbNYapdIaOljjtVkI
rlz491/P3TI3a+/HKob7p3H/F9fJeFESfIopGdcOtbL4KFqeXuu7rLlv44vP4fOL829bqzmkxr1T
qLNdLjrSm+jlSLXRq+9WbvGU7QMHJBbkdvqI7lHH+H3piDk3jTKvceh6BObJk3/cr0vbXEihxuiV
9I5YMpIwWbStwSB+PZ7n9sKpmZVbIJkSZLKJGR/i4GSX0TQ4NAxCK/ov7JDPsHTZIKS8ft8Y6ZTE
k1qOniX9jpKZtNmFJ9tZ10rt378trFxr0AoZtW1YMJ8nRz/km3DjD4fyVbqZck7l0UOSzAu5pQpk
iy5s98+TRahJNEx6t9FL/JQlVJYka5hS8iiFW1kIXXQToeJ9+3oIzxzLH62sDqkyGKzEkLEiHpRN
44DN2VbbnnIUcT8eKO/zZK7fpKRulH24v+Spz34imamlhEmiUmTlVsKS/oNWVWevI0QutPvOGG2r
v6RIs/wtH7c3a11fbo0E2iyiXh9XPX/WqhRGzWw54Xbiv7Mf/X4+vtcQpfarRd+zTe6agNREE/eF
S8CZW6RGQJGch0ZmQpSV1WkEkEOKxIYwtnIrbawNLbRO5S7JzMBJXO1CWuDzzvtobHUK1TTDdKOF
sRQkjGzkDkfSpQ86Z0Mld6kzoMgjrUsZ9LAdJy1LRC5yNfWtr/KwW9JukFc2Esef/phs/Id/DuP/
p3n9L+IyJ1t2IVp/YE7TPP8j+wmG9vcppvr9X/r9Dp1WIXotCC5Rl0yYWQCk/0X0UsT/IZZNDZvE
4qeYRudP/kn0onr2f1SIGORlyQwAmVhSOf9Eegmy/j+k3omfShZJeGDW/xF2+uMxTj6A9xrNn7Ar
SZFRu7laklKuQfsdBIGWlHmXImXXNNK2LVJaENXdycjc/WNLn+K5Pq7Mz6ZWZyt+RgALhCm68VIq
JDoQPeN8Aey/OhP+YYXyKFr2iIWCSlvF8ailzou2pHcXzaJHPW1/dTqQTt1yDHm8F6Zhr8bCo961
33rROqZF5gpE+alwT24gTu1k9JPpZb+e/P4/uoH+63dpLA2OC1ldO1O/0UsuFr5gU3x3lbbybaJf
KpVYObNPNtYQe+g2oUS1BI3h7lJIkLrQknYNckPFJtgo/5Ez+2xsNdCqmbdaalmCnUU9FeFVfV34
xtvXS2aV0v+XEZM+WUTLmMzV4VBMYY0iJl80QoCuEWQJQoMW7UNDx50a527BZayVt6nw62vD59Yq
FVT/svt+Lp88nSz68SaCo4ItK8KzNVh3lFlfWKkfT9dPn/ZehnRiAkEUEKETJiCh0N9ee5R978rL
xLhLdlZXiJruAQgW2ElepuVCCxM28fLSiwu3dwaXS+1WopMzuvWbCxfAVcjkn59INbih4/gAia3u
ZwmtEjFwamZvoyNT7y7RBFKr0s530TfWQFnZ8Ji4Vfcc8XBkS+/rWXzPl/19t/j8A5ZpPh3joQYA
S5esPdznV5RrXZW3VCvZ5q14N2yMQ+tEt//hE+KzzWU+TmzSjtAKRY7NxqNV9MY/hE6zDR/z2yUr
MzqxbtcPlL/QrQ/P+cLVfhWo/Wx8dZ0ZpKYEqYxxcdu63Yvq6L8b+N8bwCrbZo/AMqf/pUE+u1dO
Znl1hKT5DGjAwuMuxdLBMfPQt3B4uHiLdFC5DW4vfeWqQu/zV65OkmqOUaaL+Mpwn72kvV2Wt7KX
3GcORONd4vluROkUeiEiRKzeUbya3PDFm+NSrPJpbSFlSGoYsCYn+WqeBXnyzUhncU/S63vjVs69
VTUG+hXI3da00mWq9TqaUHY0/ULZ5dkxp2DB4MYqWvq61IlSSOgPpcIIBNkuR+HBGC/VbF8ysfYb
oeajpIwJpK83sgTZU7pwIfj4sP/HNFJzSym6AU5SXMenlDYes7RfHmf+D6OVbfJtunlvdrsZ2NHX
nuCcE0RbYwlLKxR4rJOIvSS3fZdjim5vN24f2x7phEtVP6sg5j8+6MSKtSyZk62fgTs3aIQHgo/G
r71UKFhO+sfYym54yDaX8+mrip/PBldnsGXVAg2KGGzd0dVflsxvcMVjyZt+XvRrH99pn22t1gMs
hL4RImzRxaQv7zTDFl+q7zLafCaBWnqlSkjeL0VvTy5aC5tLu/7CFFrrw0QMxwltENaj8nsuBcfI
Hzvukf/5OnmPlaLPY4CSXfmysjAhM5gtzlu4i4I/VXtoKen92sa5jXVqY+W9zCif6RzqIKCWievr
z9p8qS/n3MY6tbByTQbKKq1B+RsCLIGjJUdf2vbIrPD83ova9r/4GsmgiklRKe14bwo7WfOIKcCP
ahvWfHYD3bA3rAvDde6Fwgvp3wZWwxWiGAsmmykRSvG5MNsQP1EeZ/ROwC48f/0xZ28sp8ZWI9fL
0AUDSL62/lxewQek2juAUuoth0qw9eHcvMBxKPaEAK+Vu+D1a/NnV8bfn7oueJuDLjQLhbEsq/tc
gmcT/j8aWPkLfY5krV0MxFIDj/lZB/7y//YJ8kcX6E+VZNKxwW2T8gIcekBv89cWznrZkzlSV46g
0Eu4GRom0n2040L5Pbz1r4zvxZXilVtFc6RvXxtcFtj6oD+1t8zayQqvjLAAz4Q9i+SJSQlnb5Eg
IbvZN6LjC7Ss4vu+Nnn24orYAIFTZYlKiYszPLEpVfQDRyY2+4150J3ycf5Z0nr8VHuzl7lkEVJH
uLpUIfIeG/r0pSdWV7fHhBY0faqwGu8pJqIiRWtta6McaSYoSsCKR8oLus3oVRv5KMK4cUXzPght
K/ay9sIInL3jnY7A4uNORkDTmw5FVn7Lcqs0X7rfYW6bBy6X6Hl0ru4me8HpaSDjaRtc9dd6tLmc
41gpc/7jzNM5CoiPUD6pr3N34E3k2ppr3AEgtF239V0kF6XM1p/QURAZjIAEnuSknrXX6UhAtiHf
tcOFS/25g+/0R6zWX6JqIIJHfkQs+HY9/hqgFxnBpWL9S1ZWK46oRWhm0mJlrGzBL90e8I1/SVH6
rIeTgfmKsm5QUrJyQAmxVnXqsQJlDCzQT7G54OHOf8bfBtb+RwgCOA4sG4lS1FHczLw3oQF+vT2X
tfd5n/xtZOWB4IfORZVgxKyhazyr4y03kat4uq5y64KpSwO2mnxNJNKRLaa6YtyP8CyoA/iv1tff
X7OaeUFthmjQmJOBctPirTOe4YRc2M5nw3IQGf898SvXMkglEj0x3wFuIrtZkqN2knj9Dt355Xrs
Da/00b93g166N14awZUjiRFUaJtlyRktzcmUL1zMQ51bc5SGLKFcciWfuoVTWMT6ZPBtZaHRTKPb
qgnyrLmkt3z2cX9qZ3UTqvoxmoLlIFoqbGQHL/DTdwHC2MnTkqxPt+qFBNulD1vdhoKOLqgYxo6t
L3LzmbIxFWC6F/U9z552Jx+2jrb1qSSILdk8O/jROb0rvmjpRqZ9gViNAyumeiIZczFQc24Tnxpd
uaJOgtQSLJ6ikYsb0yg8Q0+3VSN6IQyvtG28r33GuWV4am7lmOIyqn3YWwLRN4hz001r5Rf28dlg
qQXB+D0koKCJ8PHINMNRQ2twceH7pcV63Enbat9ug4t18We/5cTQajOnRVikRY0hmOkbGs2g11w6
js7MDk07qriksiSCK6tdm4ZhBHOzoKkweOt1up7kx7oF7ZGhE9n++XpqzizzD7ZW+0rTO3AC+WIr
e5XzH2r5ZPgXJ2cZk9WZ8cHIai8R4AZCU2GkdedN4S1VGujn3o42WlAsQfKNsRe4/4VvP7FKM83H
JaGnwdD38Nlsw0igxc82HFy7Hy4VOZ1ZEB/MrPaSBNlQU0rMjPKdkbyVxHO/nqKvR48KzY/fEQBa
zxQDA9G4oOdTD9E0iLa1Q+vx9mtTX68G5V355OTiiRQJWNAGU3V9L0aKPZm7Qb50vT330ERrdhF7
XcJRtHx8/CDyFllV5rlvm9eoIrrWBv774OVAJrfSAdFPt4TDDwnGmXbpd+FCzv3Mi+aD8WU6Tz5R
CgSNijSMj8pLFjxKGtcK6RZAX95cd+lwYe7ODihl7goyKjBJ1ne+PkBbAOk6H86a5IBBhYn1Jlwq
x1hVX71f1VEg/9vKaoX0WlKUWYqV/CpEo4Kc9x13DN9dIv16YUuzM7/Uh+rx8ithVaTxT9OGtvQJ
USlhvD9YT4YzMH01tiSUxyTJTkPwFpVXRnZJnSa9w9lW2Ub6g0Lwfwi89MfI+w1AvPv1opWNRYj4
g4NRaY2wLEpR4DFotJOtvL8WxTEaB0PA9giD/MeomwJIb6Uyh0fUUHx8qGIIluVNZiUp8OfCIcw3
cUVn/ZZaSNUAy7MoIlCUXOqO5jcTMk9qBu0+ThJQuxm1Cs22pgtFchQwUu0hFQx9foKV5L9Bt2l4
B09lmD0JbB7Fa6dIFb0C9iiU1QrurgyXkuYQHVEK0uSRapdm2deK2+taLP8gMd5JBxH1Re3BmqcM
xcBqqDOkWzWpnIq/fJXeXq4hQgNacBiWonDEI200CwXrbiyNaAC3GIVluOlnXUmcUm4NwzOaDCVU
XrU80rk7TQfBzy1lO2imsRckJQ+cYRzvZ0F6qwSimlah3dIO3m8nybc2Qp6aV1aOpmWfJb/6UEdm
hrqKTVF100ZoCVEPs944iGW+tbCmkEoQXq3acqWqqBBAkn8nWr8v5/wZzvKWB+aeu/EdmI7bUIM5
qMXDd/rP3ajWt4k5PSt1cZygA2VFvPV9414ULCdRkmOpyVeoGNqT+lpbz1GP9kkmXWVAkgKhdw14
ZLATf3RlAX8qR70m2QzTaDcoLWmPSfxTr4R7qWtJhr+ERrpoRriD3lcgfHs3H/sRRUW0PeZOONZU
1Jfydaa3e+oz7a7JPLCbe4DVU34jVVyTwskpE2s3KW5QAraTIHSNiDzdV9aDCYhOZgCFF8mHi4bC
q3YjiZu2QzZT2kvyEdElpUJE6a6o7uHLV8Nf/ZzCY/KCZj8bT237XYVilo/bMXHV+jrPtmP3M0pB
GQ+Ahv+0VWP7iPpN4J6E1J1Bj6eIrkzoKdtSsldz9B6faxR2M1wZfDVHFkFCSy8+NK7AeE7UnS5f
RQjWN+rVYP5QozsaPp1ZO/jjcZ63QryXjKuoDMhC1rYuHS11p805/OhmNw8zeMOHKp7tOfgmar49
IH/kox5j7FBE3cTm0beuSx3pMwnSW7kRZhi9GhSvyRHDozVCB07s1EKrtHUF8bZAqjMBne0/xGLp
jCISsX53HP0rs+62YoUUbv/mj3/0kjelUxWxY1a7Ntxl5h4OJookBf8HEJVXnfEz664Fw3eUcMSR
b8bmp9AWXgS9fhpvdB95Y92wUfaRZUI3d6ZQOVrxVxkeSef40nUu/TQg2JMNQY453QYcNukB6jGO
YeM3eyG+bcaNIB/RGyOWd1dnV4X/QJ1uFt9N/fc++xOr20beUD/lyuGvIf4ezG96/zhOvyQQk3Ar
B//FRDjLLCcW0w9NBfW3JKHn2dOaJ4PgSZ1eG0pLQvRZooez3zdsookmIFAfjHhph/PST49CU7CL
69ql3t+uTOIrkpeIhlMK94qSuGxrB1iobfaAJQ10WcSmuZqibZQ7VvksR5QnpE6T/1yIaLG76Nvi
w52weQzab4PiDjgiFGYCGXdzYzTf8/q3qB2yyXTgJGZQmKrkTpRvVPkomSVcRQfRBSXsnbncGvLz
aC0Y7ENbHXP6/iVfsnWtcDoAibhB7W70BcimNAT0D4NguqWuOA26AmqE0uJ919/U6iuiP00DwooL
oNZfg/xVfX+boW4yyWgX7IbotkhvU/lXPN+2qYeecMSgtIBZ5RYg7IYNI/tPs/hnhB0ddD8NruPN
z6G5FsJnoX6Sx6ss3gziTtGuypBKl61JcX0V2UgDyeF1FG2F9iosnhQzdgjYIAFwtVywLRg1ufJ9
zI/64JhIcTUbo9jECzAN49ETd6MivqGFLIrhK+n3Yas81CBT0W5BPbPqdm1wE5dMgBTd+OKm81U0
dJubIdhH6qtePeBW0pkAU72t2p+jXNt+9pNykt+l7hkkdmbzpqWixEJZVsKVIMjllMF3OPGu4M+H
YKQAJLtDa25bkoaqm5+p/gsIg5PN8J5Q1NHKHTrqdiR/RyvcUcTnZGZuAtrQMrpSwgoe9rVRy7YZ
v4jhfeg/DmnKRcsAdHxdyinr9nrStS0o1wWE7mR1yS8qnAoRnClO3cbCaSaZU8Pdy/WrYbyGy8k/
GdwcerHJpa2p9pOZueo4oo98I6Ayz501RfQtSufbWdNvAvEGrMxjhlai3SrJXe6/SEF8RDEAyJC4
GZLYm3UZ5QU6wxfgqf5GAuS+VoeDME1OyAwZMbpLtL0+DPOLwiGpgtePkd0ex87xMzDV41sn0qWC
u+zxaKqyN8fXesYdyOnLLDwgAJRbJlrEkacbN7L/Q1WQWS/kNyv41fj7uGpfjeI4psE9Fe0Ial+j
f26L0l3Xw+HXCTyk30JTRGNI6eAi1v4O7zJ66mjJ6BAhPL5vNIHAsFA1k236ivqiDBqv+m4OjyZa
ALmtTslDJzwOWXagb/xeL1B0qvu/ura/LmQZXQlU5zSdzg8xrw56Uh36WXpMxOEGdVUYwdUzIjAb
s692VRt8F5TgV4taO6zXKHPpF0WjRJiZZ8lwTGHgkE3LG81SjvyL0Oz7+ocyzFu4urd6mB9iX9Td
SsXTj8WBEEAvqw6IawDB+V0GrxAfNAdeXsBe1cf4CgEPZCGso2o1v4Yu2GpIW3exTLgUqrpf/5gZ
12EG9DQqr8AiD6gNXPXCoVfyLboEsgQpxH+WWsYFhQQfpkcOZhNpn+BXIirHWC+5PMzBoW6umuiG
YnDbj29EEeBv9aPJZaeOvuXyc1t6ibBJq4x2Lrszd5T3OHJ/KIwWCQKkm+C9U+jR/S6VAZzpT7ye
pd3Nymv+Wwj36HWQPP0tS1e+/lKGiEP/tKBEyC9jp9nokbS6B2ZHzH/M/cbqNqHGG6ijwwl5Ee1e
fTOQOIvTwZm0B8F85MAre24qh2J4bu6F6F4oH6XoNpm28l/590FzoK5FxcxsPnOwzNnW0o+hsbGm
bUZb2MuUuSZ+h9Bm5MrGXTpvYEjaNUOoOX7+IGl3oeomj0jB+8n33DgiZx5SCDYeS/M27g6F7iQ7
Fciwp2o2OkMsv77byJS8lAWFTT5700bhXveUZItQ6fQm56jr2I1p662jmY9BdY0WifASLfpN3owP
RW2DF3IU77LiYOjerET2ooiiJ0Qsa7tUSzpI0KNEV/lBS59nnSdbuCAP0SGHLXrvq79CUHqAL132
nyzyUx9l6YCgR4+cByxUQgaOCnFX/y0gkE1Ft0Rv8X1u/CjqYxWUdjyAT30e0Ntt858l65y26mwf
Nx70Ua8f8NiccYsS1uxHiCA0rjy035pK2wjRziTXVoJeRT/Y5p+2jKQkPyNDZ8TUiEDFpbX4Gg+C
gLfh/w66H4OPeNsVwHe7ILU6/YhzcnadA15LRoyuuxshZVKQFk0gTr9b3W4QjmnzVrWik6N9iDxi
ishPRw5RzyZ8UuAWMXIAMXuZqm0jCD1dnm0hIPMscZnqj8guad29rB6GPHCFnmAwDCcuw1z9mngL
O3JRTEdG/ehrm+Fa/446td0J26rYoCMLYmR40QvPn11zaSaWdFtCtqadFmEsoromxxrP9bZDz9LK
Fjk0W84MOyFTo6pPJlJigVm5SUy0JURIWnswMxHvjrAUj0al2+TdT5GbMkdqmPV2xu2mnj1d0fYg
VALhOhykXYVMzEattwsayjqixjW+TokthTclkcr5CsJ2A4K9iU2iv16wSFePLpOgmlu5V5zQvGuF
X2aMWhNMTsef7HCrIx+402uE5t2MNxl6qJwBuEdqth6U7+Gjmt61s2uITmi4VvliGrvqlzj/1SOQ
gDyAglyWjZSUOmzSZ66caMFRjznUXtNvRMNbVPrQoh3xandzxp3qmpo7I7C5QxbjvZH9QZ2vDO+H
Ei7xLrllPnx2wwBOQ3ihr7+ngoyeNYjIJNiQDsIT+siuMbLOIi3BVQvRKfa8o6IiAQdPeRGFm2wg
KegI+VvLUVGiM5+xFbfSd4lKQ8VOHos/gH6Yz2KjzjfdtxASHn1n/m6aN71+1K967YFFbaE0nu9A
+cp/Ahh2PbJ1e+ttuEmefek3HVy64cGhV01XKm/b5jpAHHveaVcA/KLA0+SntOHQssNXhJU0XqEA
5ouN0ByUaBsn9kDVof4WZj80LvK6f1NYntl5MXggN7tnHUboqNFmke4CUL7GtSodZWXfW1fDdIWw
T5p7sehESKcMyA/esVGG6mFUnTG0kVuN/oTtm4nDMtg4W4ad84ZymWsdwQIGT3wq4lcNVn92kwd3
KJoMDzmo6+7G/ya333NcznfEuMLHtLnxo2NcHuqCo9SerG+quu3kWzU9zKmn8MoLUQhI5xvxaFyR
c+cZRffJLNplqG7S9EkS3Ah1CvDJyaYqn6p226Buos3XeMf6lzIciwcjuZaLTfQKyTwoDnHgzMUd
bYixrebHiAMiOYq1k3auNR2qYwbVnpPtaRhZ7VtJdmvIe8G+zncd//p183v60xV7SQB7v81qb2qe
UC6ssmt6bxLt0IxXavIYyo9K4BmZI0e/+cvlQ6Xisp1QcaGrkVqYYpsdT6RS9RRY7eKOg5Ykszbf
qv5OFO+kG7+4Aqyf7M38zdA3oHlM+cYYveZqOdSCyWmSp7hX7aJG3aX8oVfblHOQeNOss8FFW0J2
E87p/yHtvHbjhtJ0+0JDgDnckqxiBeVkSTeEJdnMOfPpz6LnACNRBRV65qqBbrV3ccc/fgst4dm6
To2L5u9S6JOhk6vYY4OlsEEWHNhgVW2aSXBi6YjArE6ggiDcsEvYY9kWc2DotuhI90K6qfKdpLoT
WL2ZRk4ORJ1lNiXLniUA7/ltBgRKvGBwi/Ay1DkNccfjtZ+LV3k8VION0LkK3xA3GefmIy73IqWh
7VFWXf8J/eSittObXrxo1ceWqDHWmuxKktMKDzJWeeoKyaMp/OlC2rn/Fu1j172r3TX3rPTayIj/
Tdd16eUcJLNFnPMuqrZTeZOOnqm9CqLb9L978SpV/6g1cGD2pjM/BgsELHJbjTxM61Rveeu1GTfM
VkTNR/yo+Ld0Aq46DvZmvGv+pPEFfKfmMECHsoMrLti2vVZSwE0HobtWMrCzMw8xLBal2iFIr0RA
IP1fXbOdKuhelyH3wfQgBdU2n5708lEb/kTNY9K99OGDAJWviFEXv1SEl0p34+YhCn7FgmelQNZ2
cgEBoHiQ+k1S3RvcoEVo5+ZHc1kOHyNU6OwOEogfHFqJs4YNAMbVmXhCKq8jgiI0I2wl1xJvLA5G
AxX1jzXcNv4V0MM43an30JR7zROKjcoGhs6qBQAG3huYZnr1K59qW97VXDGd+a4rTzMi9tl8FBJ3
stAi9jrdZQtL1ltp7PTwuhYvCjpCcag3I3rmxZM4A1i7krNHhcdYuof3o9cvOl7QVOyS5ihS4JTN
rmBQbXTUkamYrnsDKtU+mG7j/smUsdEIbkzyRTPc51bnJgD3eidCZHKaoBYAOQ1AtPGK4y4H+7jY
xdDghD8aOUm9Pibl0Zo3vmWr+oVWPvVXsYkPdZ3py6V6a+KmTkQNEI2vawf4jB0kg61eWs8VKKnf
WXLle0Q62uIu43pnIjJ0Su5Un5TCru9uZxzc5NJXt5ahUjviBQGC690mgtsYuR0uxwanO+GV/8A5
6KJNlkPjded72IrRW4uZdeHTdM69qrpQD3Vzh8esxDstRfHfrS1uft440ZXzzTwcy+C9goxZise4
XV4AreT6a/ZoCCkfUEujyomza/JLG4RZc8Tm+muKVMLAS/oLXbMXxVJYXLELIxRHVLtS04uu8+KQ
TWynwsNicWevnQ5ZCm7tdqyu8t9DcyiahxTzbRhvemJTlhuh12JcmbB7IBdyXxEmo2FUVojG9U4v
eUW7g4Vh64Ed/a6Chya9zMYbwlEFOJ5+4u+fJ9P0QvmXNd0Ab94W4NvnAAaAvi/qDe85pc3d7Kn6
UWifw+ROi7dL5CpKeNgsZdOre42iNDN/S8cblRdsCZiqH3HgO/nCtkbsCHJmJXucF7nbxtHHMG0m
/0ppd7W86WIOOw/de95zE7lJ5nKz56/j04y0Flhua5toW4JX6i78VVGyzkiYyKF6EIRf6eBG/Y6Z
E0fPgiuXV+22ZkZB2gS6WyTAHVzZulXLa+EGQ6imNDTZKLhF9SHK9yXhovsMAnrT7yrCesI+kY9m
72ihwxQaykOHvMLrZMp7vb3sCIUq5ROEIBMH3rpQCVam0jEb/X1fPzYHeTAcodqbR42GF3iiMtP8
Gkj34DoR572ufF7UpedeuFTCGrv5SkM9FCF4Ld4JtaM0d5PlxemNbrkxkJouRi0w54ULDklzv8SB
l8IvuwZjUHuF75VAVc0OFtXyTQUlUkAyIHzI2/EJIOqIlOG8id77TrUxX3z5tgkuU32b+XuFrYXy
q7yN6XrXbvPkhuAXxYXYvITqtGOfbqRuk6n7Bl1Tfkdm98a+iB/63+qNineebYGR9aI3h/smPRZE
Xh28fR1zNtqBwC4MQpa2PtiWRUWUo2iUczhJ6HXE9KvkSgp4bK/m/JkgqNV/zKJnVU+DCn6Wjm1X
j5ZzyQdF1WbUr6LGhXQqZ2AWnwa8KoJ1U6bZ2YdgSbSrPE2NB0Irqy8FWdnMM4W4xNkM5OVnYqVc
QvX0ohHEIzrPNfO37V/jeQdzosOx5Nj5fyk+jLRN+0dD50j8EDCo1Y2Ze4t7G14NGHwPCXYaXLIR
Ok2mbkIjdn3sLdgHIg9plz1IhMDM7ohDJWWzHdE8I++GX2yfsdx2VX5hanhMz2j/dwGeOTcZbt9l
AYmg8obXurfnyoWRrd+BL5qvY/Nd8B8gd9hE3+3kb4EQ0btVXnM3dYmXQvRqiU5c9uVRGNwxecqa
jdh7vbBR71XEb0IXwDvZgaC+lfC1BjDJ1Jo44S2VICIUJrLW1nYq3Kreq+xBYzPIwFk98ENTwCps
cUJz6ka0D328m6T3pCLoVBq4CJobc/uGoQqnKHFmIroLaREdZDcmvFnG1zLee4NvGARPY0EnsAgx
rguJdkn5Q9dHO6XEeJSnjFhDvZ2FdpOr8ZWENrhat27QjTcD/70pzplbRdXvYEn51LKlI1mkHeg7
fiOHg+phy9yCWvM9LekfIzM2kMgSdYRPu9jptUgWXVHPZkRJk1naR0mdeXDN47siSPEKehFRHYxw
sw/sGJLfdQRI8JC3Mf8vi/RJ3uGipFB8D3U9hJezFgfXja/imkH1nmZ+fZQ3e0VseqJCsQ+GVouT
gzoUe03sCdUH9/T5mVdJ2u/kILtp27L3CkmXj6pIxB6ehsaFLjxoOS38Vu/EKhIF7SButAIFs7Ta
JiAvwRBe1dpk2GphPhqcF6MPD2MW3QuGvE+z2k0UngOZaD7gHJJO0D8EEFm4nNWuCfQdkAsZUFn8
kElJe5HN+jXNmy+doj7GTXPIFX9fF9ZtNxOkTGbs3njYh7p5jETjTwtSGOxrrW2zcMxdyaD4rlWE
dxASfyOh4roCNOPGlniwJpH/3W+z3TjW751Vp1uk5UhSW6Apm675ZVhV+qxWen4hhXiUQ4/mKC1l
8V2T8RDVsY/XNUz6LuYPH0OBXaFHw3CttCXd62VXdQ9mpKLkJnekD91sEovBNpsijd8LUBzBxRDM
g3HIFD1Wn+imKPq7cZRYJ4m4PReT7PNrp3SQpfs86UYfFHAadMdCEEvpkRIzhBWcVK3q4iapJ/wT
f0imgLYVs38jRdDx6AsSKp8UsSSH2vCBOKZImIOsr4XMcsQ4Ud/6NJbxU6SGx8oSJO2tMBShOwZi
EUXbrAmJrPZAMEmSzFEDca5Pn6Oss8bd3Ir5tO81ZNttRcupn1QLLRH/1ugRkk+p5wB/SUyK4dDo
stBtLHKSBZVHRTdcD8HYQDJOlns0lwaCXamUlMgXBn1XkgrxB9OLLOYJm8s3CPaD69Ro7taU9DgE
9axmm26qawKTXdEG+ujMEFAXX90vB/lGkcN8eArzPMPbQsMjs67rdESbxJjZKrvEmPw7swrl6I1m
ujElZzcYut2SrgXyZpHOpCB57KAPC2Ue9hJgv6geN6mlFIsZ4vusBI9UmRBkCQFfSfxhNSoZdMY6
nTNpb/hWLgQQ3cwEf0pQMi18kUrYNndDJPv1r8BQ/RTotVA2jbnJ/ab+KGoYpV4YFQRW86gdql0W
98373KfN6NW5Gv3ppbj/2/RIClFWIE05h2wUc1ytPirivQLfCvwUWEyrINiIhlPzIQGbBA/VSr7y
YciJJrjWWArI84phGXsBSKxtO0LtgUcVqZ0zyOpgOqkhGgMWd21EW3UU4vKoFJqKdlEvFNq+1qVy
J9VpcN1HtCBtDbOlqlEfsMLEgfLqrdm0epjZcmQRUJjY0fkWERID9ZmiRCCmCpgg4tQTYCKoyh3F
GVk/ht6iepsfrXaW4wdtNCwk5LJY5llrYjna6qB3X7NIUgy3mjT/1RQ76aMaABXRJgssaJtmDTn4
UjIVgIChH5c7pRUr+TrPG/OgtLzf41TITpGN0aHLIgtod5QI2UauUkjFIRi5yIGhaWDn+ZHcbUod
9to2GAYM+HhUp3LTFxDGCaZHz1WuBG+lMqGgZIl+VDh9kOryx5CbbfW7LGUSBeh2FL4TB1CzbLHn
PzdWP+fprdXFE2wrZca8ntWYOz00EOUpcq5qAgyCeNfESaQ6aa1o0Q5gZwggoRqympLoISJxk1XV
r2bq0v6YQ7XDLhyBZ3kFH9RsCjZgcdMhshgztR06bjkgLioWUvp5kOkhfBvwM2gPTyVckM6XgLSC
dIOgpwUpgZY6FtpxG1aR/u53SqPaWTNo0g6Cqh8SYS24F5XW6J/FsM5Kt0xjHzA7hDU7qSFeeUEI
n9oL64IeEhJ3SDHpfX05hpN0RYZrUN26UMpuM4IlJVOeVezrIqbqwGuyCdXCrJbm0kn7aIJoOVvE
8SQuEOUmVZs42BlyM86uNqnRgyZkOpZX1RNVRuAd0WKtULUMFXtRix1fzGrB4dqCTSU32ZLyLq3o
ORXIYRNcp/T8QRZ6WIqtlBxkuI57pSu7eZeMVGI81TMwRQ8wGKyKwWinh7yXXD1JhFsr9qfXIA7n
K8qoWv+PCT88c7NRUSTPCJJQdLRRU0t3Unup3Vo5T/tOzdVOvtWbMc9vtcIcq8rVU22usoM6T5rw
EtSTOP6FU5fG120CqLK2Sa5xnpJM1wZyi5b+NipmMV7Q6Vctzngwt5JdVR1mbKHWZkWtm2qMuKIa
f6XfWFlYZTtalKLuVaNfX7vTKyUSXS0TLWETcXb6ZyPomujYB01Sb+HH+AU7F8LhBhC9VLipHscP
MrrDhEuYTt2W1RYbYS6tjMc69Qs86mwUgnEjytZIRaQ8dks1aeH/advJgsuki5Pk9EmBsmCdj4Qp
Ol9MLUeOR5IRnVgOlIH2UWrYlaJZk522bTZuBElOQQfmiUW8SfENZaeYA0FXSZjjnPCbpUi7Qq/E
cReAUDSJhmfDbRKoTXKYlCiINmNhzMWW8g+ppBo541qcFCuirCGeKLLNuwGS6NE0E80kHpYtdRpT
QIHkRxuYWavY1cTfEbLoEIMlMCtXk3BBt/qyiWm0jj6Y1qD9DXA36D9qAztyl8eWDPsq63J/+jP4
pLUGx4CJnd8Wmj+KMyC0yFT3RTXzPl3IyhRp7/WQEo7OM7kyAldL6hgJzwIaZfOSa1U/UXRBBdDw
Ggpl8RFAuZ5v47ntyfwkI2SyoG0BCI5K3kJKGYpIfFJjJR5vAz8i7JVUphIjF1mTCq8MubNeSExK
bIyAAqbYLgohIxifLpDHrPYhDzdB08X4RpkybVuITTG1D30zPOtRbv0Su5EQnSUmlrZp2GYi+ce0
zO8H0yrJHIkJFU0KBSgFAGQ0goymDLY53cO0jfALkPg2wBY4VqCQ+JIGJfWdsTL1fAPCsXwrZ0OU
7WwY55QMROprrihNPSK+qtbiQra1leyHcOgbT/VnotGALYEi57nStEdFNqcckrKSAB+FgWsCZeXc
X+RmPLUbPxzl2dE7FscpJiBp7qyncbphN5Kso2gLbhdFReZ8CBtxsDbCGHaUjFozSZc+zMb+gurY
XPNMwKfZhuL9UUT4sx2BU04VYZ85oorruhKKuNoNZlEJ9+WcqKZj5lA7KWxA5p/0fWtJHY66Xh+A
W7LzKbI0nMnsQ5JScS48dmbY8w1ib3VvOSzCAE4y8dwyCGuy7rDX3CCWqe/w23gxALjzrqMaosTf
RkKtEFvIoDDYhaCZAyKTOgHV7iQ0Cnc20X5bGNZN0F0YytAJhELyRIRP3kRjKwGmCuJm+DDEWdCa
W2ua/VG6oId3JPA6LxLwAnoQwXUkBwM5kL42B9hqpeg/Fu1omiSGBx1CSReI7X3X5qNy17SRUW5E
tEBIxSWg28sjSsBl9mAi4txvsEky6y5R08H8Jc+NcRuXGjDczFdrbIZJii/nMC7L99KqrJrEKv2V
Lt1SUC05wXelibQQbMkSYyrYBkWtGZuuLdVk042CgrMoqmLvxrOMQqXJAWsOQYC4BHpK/eQfJwHd
aorOAxPsdZFPfrqXkmmMtwmPQOPNZexL16WYtMI1Aky9tC9VRSjtcpDUuzIwyw9Az/FEcYH6N5aH
+3mKNSeMWqq+ZaIeGF7btIMWsKOXCnpsVwWBsevionuw0mKQqH6JqvZvmGBLboup78iBJ36lb9Ai
A6sYh6OgPg/cMMmODuC5uMTbMmpv7sSodYugZttoCjJRG9oCwnlfmNqizTZJhIQ7PWpzvDxDuZkE
Ja+P1DSS913YXDIbmqN8jMxUNy5AysJ1rAeYZPyTPQ43YI1U2XdiQiYVkNmIaK9s1ASwJH6tzeaG
e2XFmNOE4dT6fTDKmHQzAJCIx1WT673YdQZODAe0XjC6SceiN9pL01eq7MmDoJmvcpaWCrVvU5IT
Fm6h5noUSouWC1V3LDEHpDQ/YEJZ0c7KYp3nLFdiZLynLEpCe0wgdr9h/fPpgtZRKzNz/HDNkyTN
p5FAbKqCee3UDERl4LdC1HqlNnVW6oA7lwnvz3NYv5dpE2evI1U39V0TlHMHjSUuovYhAaBMOBof
QReeu15o+3vFVPhnnKQehP4RsnBJVFGqlY5wp6jnOsQxKfedPvdN65BYCaHhsrcILcYxsPjrSZDF
blukHWIfRQQz925qyri4Z+OVlSenNNY+yECBg18TJWTpZW3CysJl14iJDbrZUAMiiyPuz3+V2GZ+
sqQWllt92vDhk783p8q8qEX+1DMFdZJv/4uH3q9rYhE2O7uySMTrnFwAsymERzVTLCeKSr23Iy5Y
4Uw97L+a28/l9kjMm4iJgVag6UjW1tWw0aB0Q5LSAt0/mx6h8EV1emkYhI4bPSwQOGIlP5fgnh4S
vSaEzETZ0NcKP+k40b27tGqllBuj/5jXnuD429lBaOSWtMVZvcDvFb984/8MuJb74VbFXSkZkMLS
IDGcqhf+05aSf9OIsDyK9gYa+mvdBGThGkVfqgLh/BLQRyFXJUCdp92EZRMJ9zQ+dQLxL1W6kus8
INSYy/VLhwDZvP15eldqppqOyIWq8gtQ27BEjULvr0XrScqdUgu+Ymd/lXfzML3qf43nRY9a3kx/
wncJmbNyM/4ly5zeUcJTXvG0bSi9cBcRQH8znWkTWNfQr3/Osjifir5VbVYToWxVu/VzIHxqah0G
OdsmPTFzpnJ0/CG/yzTrzIqsGyH+DYs6vayrmqWjD/Z12L7VYsUcC3XpWqK04qZqXyyN4l/zTIvA
t2azfwMZsCHBiS0Cfaty8qkUufJ6fCuqVJcwDE16Dj0Ki6BzbYumt8xrtP1P+1XWoy6f/2lW23ka
w7an4ihv6jffjN1u4JbL1HOdbd+UM1Ybey3VAXgFseOQjS0eol3xukjkad4i4lx6+t3PO3e9UxjK
giiDfhXYUvRaVp0/cSEqecWlbZNtLMryQK/olRXmniAo+6HyD7J5TgRt3Tz13yPynC5sRuS9V81T
QznGAnY66lVp61oUxkzi5Ux5mvIETeHMuTx17fF5/zPYqnuKYnxFHCUGI1l14XvySNODTy1F51bU
iZJGO0vAPHHvfRlxNaGzSoUwQTLKh8r+4h87ZPhPu/VgMlDpr9GaYy5LJq1mMIqnQrOimHrlxjD2
SpJkF1gN9Znm3vU6LaOgHgR2BeALanWrMzaMytilObLv8iy9+tPvSHwOwYMspbgJCfOft+G6DWc9
2OpoySDRkddlsIHah4jgeUDQdSAz/fMw0loXaT3Oaura1iTuMzFOLwtOI1OfLhItGrR9TuUMyRBR
v0P2zwvbs4Cgc1+43ollIU0GiQo7XKREyRc4sbsIX1HdY94vPGIy0tfiOTmXb6oJfDDcUN5HGblB
3Vi3XXL911WHpjSdfUtbbsMH2/OOAuewXkiwLqIRyznwH3pnIcLq6n4pftsbZ0ye9cuw/hmr9VWM
JIzFZPCpI2joec9N/0M0WtFT80RyA18yvDMLfWK6EVo0yd1g8AATXj1FIt6pJqR8d7NRnvWQzjHb
2FbYPKlNp2YD7QNKko1Q8pmB18d/eSPguqmmuGCgeAS/vhGxPqltnqiqrfiE9CiqhhquCeMZc259
Nv+NQkcXWC76ygjXfx2FoFtU8zsoYDKz+zH1H8S+/mOEztDm+0Z5/A/ncj3ayprIsHj8uhFVO74w
N7oXoTVB+/NHf5i24a52xOP5trWT02jSJ6aZpKNAxn39QEE1hzCIGNJvRqcm5iqX0hljRVn6Pj9b
4evnfDVGU0a+1XUYEUEGDSa7kokVXGZH4973aHY51A/UDpGudAlE74XLtnLKxs6IDcEamFyCwb7k
jpCvEjd3zlkaZw2c1W3REE/TBrFU7VHbRFn5JokhYgQhhe5BbLhzluFoxt3v2g+vArm5mBtlrwj7
lgar4Rw/bX10/00Tm4xtjefAanxdipai7zRbbK2ZxgLUzl+qVicPMZkKlpZ2TpbxxMLrdKLDqGLR
dQinX0ebLLXU0nhWETeiZm3WVepei/szG3r9CvBJBghClfOj0d+67t8ufN+UjARDrq3o5E/iQ6FY
13Gu3Jthfcx0a0cKmEKoytJtUzLP6BacWtsvo6/WNlgSigUtyfZ0GDaIBHnUBgV/kHyzF/kc6rgs
13j4+YtPzOqXIVe3ko+rRA6JIWv5JtJ+NcJ85kL6eYBvMNUhg/LTLpY/WQ17kI6+/vHzF3y/8VCF
Fw0LXWEQ2FAjVvsi0lVfwBlAlpMgJkUQPY2gIbUVIBp4tZQz37N+PnTMGCg7ZMhw0lHfXm3DOQil
2KT70x4DcRckyU5rY1sjDP/zV50ahq1u6HQ8q4j4rNYlq2v8UhK6FPF4RtZsfflNDEP350FObLgl
0qDoBuofomrpq4/Baw07S+41e67p3qKw4aXTm2NFolTI5vyoJnLqSnRZWb38KxosEgvp+1xEN2UU
/y2s8ffPP+f7ffL118hfVxLR9iRRTLo5RkouE1TbKQTZyj29JPSZ/TzUt77rZRk/f/lq14wRiE7C
hswvZW4e9byI1AsAKCgLd4t9/HsBUATbc/Sf74cBRBv5XTqdZRPZldWqVomQd5VW8oV9EtCuUj8Y
snlO1eDENFLIglWnEz/CtlstKr3PJHZbDkSSaEe5N+hFoM9gDK+F6Zyi0KmhFgI0ADqJkPPaplFH
3VJqcOQky0TaFUdHKd7b/kKKbs4s1/Kbv77IWE4gJmWCKTw26+PQaiTWg14Bv6Y+T8JTaT7FOYVV
wsWobEyS51MY4PMUW2V4+XnkZUW+DWyZ8IWBrMogBb7uSYm2tawpTapJvXrfeAlt8Qt97T83DhWM
cYJEEuRuvLfVmjVBoISlSWl5Qpei0P7223Mv2/drUvn3Si9xPrRX11tviJQ8kRNGUDqSLQ6R6Hxv
bBel7TzcJqkjv1sepdubyLX21RkfTj45uAKfGcwjwZ+1OIUhtGrRWJNqu61LD8EeDQc6i4Odtq2p
5LHNveJpB/OZDHx3oTnTXj1WN5kLXRkF3I8zAtb/nODVkrKPLFJkBOeAs6yWtJUm9nKY8sqSWavt
aJe64bY9moM3HpNLegNcyaEQ/l4QdjTp/Lydvl8AyElAtEVWWgTUtnadO3VIiKmwnUgeHAWMmSqY
zl3qpyb78xjLof0UjNIFYcrjWBxsKpvi3q5+z/vG6Y/pm5pvdRzKbu8fUcwPXOXFP3ODnzgtXDqI
+YiokONfre63mlGHWWadx7Kh9Cyn2bWjkpryi8IZJvoQhi7eDUZFl3Cgn9NwPHGn85JJhsoGk0EN
rF+zXBAbk/w91Xf05lNqsWtobRYHnK3omNOpHnF9yFe6nv8xtFsjpQGuix4M2mt7KpE6S/J+Xuvv
lyMXIjWFOCv/NNlXkyHPyqz3PR6eL1u1HRjkkEWqdBudRDS54/SMxSAtz+NqXy8HbAEvEPj8xkSQ
B3nGOqJqJjaDP31g3kYxqn+5QnW4SY8Qpf19mXwEklW6sgBUNhHEh4lq5J+/+ltgjVt6WQSEaP9p
IImLZfNp+5kjDWhRQGpUl4dXoWi3SpPtdZEOkjR86lrVJXtyKBPTi6PkPo2hwJAqdogontsPJ84a
OtMyqskSLjfRsK8/JJSBLahZBMGnwDuKsuhXOBZnTPYTa/xljJXJstRlxmXCGJM0XFAftmml7F/7
RUsW6ueJPXG2vgy1slgQOVEzwcpk2gMPU34IxYshGffaiLsZXyvl5VSf84O/XyQU5HGK8QEAzoEM
+jqBgS6OYSA2qC/FEznwOTSO7Si2V02uin9DRR0uahmn9+fP/L5qy6AYFAjCmADgVquW5pq+5Nqo
X5gVL0X6XUSX5OchvkXRdeLaOAzglfFulG+hGDk3JjHFuCUE1FM2u10Er0kCGR4p6M1ZTbATVvaX
4YyVmpVs+GVfB7NsK/eiM7pUYcbw1eiiczMkP2y0PtxzbLXv+/LrkKtZxPuXk2xmFicZnXLduKyN
2FPnOwpozjw33x0VYFKoQYE5Y05xmb9uEkrPO6OUKcA1K3+jzoM7p3RGR+cSOye2BQtm4vabGkCa
tWMedD4VLNR120MeUSb1EBJyObMrTswZ1zVJUASJiC6tAwxaE9K4W/Q0qG7rC5kO7e42O0hAq7pn
yaGJ7TK/zc7K+Z0aVAEzQTCWewoS9mr6ZqVHkW5p9jWKtzTnhRrrt7mnKpKigDMfeGKpsDHJq5Ab
wMj8Zxh9upkHq2+mRKNs1H9UD4h3CQ5hz418LVyadvAyesSrKvuc7fdNJZHD9mXUVVDDyAWhkwxG
lb3RJem701A8wM+abjRviW6rv2Jagc+mtb9PLDw6U2VFqd37bmk1WjqUTcCwqqcfrN4WaXuhqfe6
39WbcUNNbotAdmiLF2QDNz9P9Peb+uvQy0/7NM9pbpp5MKBap3rtXtrpe82jJthrzljVJ15aU9RE
mRy3Dgvpm3AiuoxSJEnL3vGCHZZ07FqOfk0rj+Pkl+c8lFMf9Xmw1UehtKHmRM7+/0cdI6/d6Ftx
d26YbwpzOvwoYvPQ8YjyISO9vrkKKl7CnnEmZ97mF/Lf8qW4Dbe6i3C623odxUb71qGOBhnb/8W6
fR5a/rpuDemsbEDM6998JofIG7aI9mzP8em+X2Vfv3D1kHc6Ghu5yjAmykF9cUya+txJPzfE8r9/
2oFlnQz0ODBEv1WADE+P+H36nta+jeKY2/5yeJPPeTbf5OTWC7fcPp/GpMsiVbqJMauNtO1vEnoH
p/1ywdA7wPWZXqVkBJL78ZFMV3OT3Z+TAT/5zQo5a4XwraKv44BjOWRRjM3NlA6YYzfJ+PfnY/39
+mTdPg2wmtTUaKQxWT5wbITbesx3dYtsDf0FPw9zwlz4Os5qIvVcCYdYZ5zkaYRnTC/2YVGUnZdM
oKNu6f09c5Gcm7nV0Y6Tml7Ffx+mYJGQAKdF88w3fTclv37T6pmr8mxoZoVvWq4q8TK61WpUwmiU
sP97U8Yb4QWMb9Y4g2ETUP15+JN316eVWz1BehFQNeczejflNCqEF1n+JKsUs9GiKSm3Sstuff15
yGXOvjpjJmxGAjpQRKl5WTv62mT6KEs2vLXVB1VqaH9QxKj8kaLS/b8NtFq8gJAOJWwhu9LS21tL
EqqruRn6y9IU6fIk1HDODzmxWwCMEctZ+KXfY8ZpPQ+xFrd0DZcfiXJvmWdifSeO2Zd/f3ULUyg9
qEGsYS1PiLJeG92jeQ5DdGpxPn/C6gaWUCgUDYHFCVT6LM3IyarLlmaNXjprhpz+Gi4kGCPcSeuI
SDdgHJkhs1W7wv2CXwfGIO7jbQavc3Dp8htttL31M+ft5AfCPhVJYqms1fKrPt3FbReHlSTCd0hm
zYmtck9zFDqer5WunCE6nTjYyJcapgHyAUjgN3dtjiYdzfDZHuJE2Im5Wd5nqIG9T1qbX4chhaQI
r+TzGSfx1PcZ4KtklUg3R2z1fUPalEZC74edc4rJDNqjfpCb+tCq8ZnjdWq3I/4qklpaUJjrwGxE
J4YiheNsW8ZlFAMap+fu5wN8cgRYmSquDbtkXYdBUXbmJzIdBoNa03yupapnESvb/y9G0WB6su9F
GfDX1x2RF5GwNAkSg8pFkpkLzhL9/DPL8m83r289k2QSn2Hhu6/f4KDTojquy+Wan5CXsJzmTt30
CAP90WhABLiEyEpht1cINi2mCLwlN3Umr7zUj/KFcFs9jK+0WJ77VcuN8dOvWlbg02ko83nOuolf
1W8rMmkhzGXddKx3jbKPEEh29+xfW39b3TYOw7Nwm31wbs5Wf526CHgSKDgBIGFRuf71RzRCqga6
RddBmaNpq5nZPivLe2WKH39e6HPjrN4Dei61SqIHDPGGAUXCyrCDoes9tUft4OeRTm1cALFU7XGx
Wd/0g2sq4iO9ZVpj5OACcxcN+v9xhNXCxbQLZ5Br0Cmsur056DfU7p6TtD73Fet1KbTeH2fUEcN6
3ofTfGjr/ox9deqO/DxRqyXpM4VqAr2bbalH0g0l0Vo9dihjqXRNJ1xiPy/LifwGIc9P67KytVRl
EIM5Y12Me8RJlOfkbiFwCxuEKVUXPelNe4vnvTmfxDrh6n8deWVngXUL/S5l5NaVcDtSuNTyS2vb
KAbhKgouXaLnTLtT232BB5CeI+L/jU/b0KA7JxEKNWIpHIht3+nRvJ+t/MypOvXgWEuinJOrkAlc
WQxKNE9tMvJl4aTt9DZ0w2mP1FVlnHlOT+7GT+OsdnzU1SWge4QHLRU9wWkXJ/KZ2/CUe0GLwf98
ymrDy83kW3POp6hedbUkZ7aZ123bp/JKeaITGmTFudrKcx+12v9Z0JNzoI/NnmUB6Y7AP4YJEjhn
tv3pUejMJg5Jhfk6cECbJDKay+ZbSqPFwknvrbvAozFsW17Fx3CDuFVVuD8PesKxYC7/Z0z566Xe
/z/2zqs5cizJ0n9lrJ4XNdBibXoeICKCQc1MpnqBMRW01vj1+yGrujOICCNm+nnNuqwrixn0uMqv
X/fj5wRAOIblZiGRfJOhC9Mt8qybD7TLB+vEzmr7wbkpiH2BB1kkVGZXd0b5l1wohEjLLRp/SZ/D
260gcjmt62vzdHCrvRh0tEsMi38vQ8ELiuc+ih+1/EOcydcBvSLRpg70xbN8MsrVzpTGrDWVBoPL
KJXQq9/3D8o1tVk7hRAaliQYdx0YjDcW8VIe7dUqrvZnN9HKOyyHzr/Vj8l1dLQ8+Up5lD/Vduuk
tyTy3t41l53J712zctDtrMlDKXNFL0SQpTx6MzCbLv2SDo9vG5K29ufKIZv6UCgpbVToAvpfYDXe
J4f5CnAohHYe3Kc3ym1xI/0UjhAuBa71/W3rW8NcvtxJ2EVRLh4TA+Od8DE3bmWjv0m63oujemMB
Lxqi8KlJKuk7UqGvDfVzwrN6iW17ob+XE+D8iQlvpTY9l824JQd/ebcsgTq4R573a0TILBeymZrQ
98j7gJcjl2vhqFfwcw6ub2vP0WbkePn0n1hcraJWZqPKBp2IX2XwZrt0R6OCrd+nd/LVtBNd5Tn0
Ng/FORKSu/zE6Gr1GH+USSlGkyj7AiYTGrgY4gRey17RpHTB1j+gs/sk6MBQ53/nfXdiXF9VzJQm
smDowHjQ1E7HqzyaIT0X7oXNE3IxNvs9zPW7qG/Trrb6ZW5Vr77Kd/0huqGF9m7R3yjvyg+gVEg2
x8/1Fo5w8Z5n3vXE8OrqCOd8mKwMw2O0UGY99nBUvX3+LrpT9D2WKieQM2N1aWj0w+ZZTmaozOpH
KxgOnf9jFrZ0Ti/tTiTEyNaTagCHuQ6N0mTOe7DakJa5ELrD7JvsAw8qfHA0lepAXwwjXwFy1Tq8
PbwLp94SCfk06ksUINc9fqMYzuSilglMCugrU7fK7/3gq7kJc748QnoGyOZZQM/WewSdWOA8MZYa
z99DWPocPNqC09qfc3r2FknVTZjQxbGdWFxtDj9sUlqAU24IlDlydIO0qnZ0CcJtOCDfnsYLqBle
Cye2VtskCtBd4W3V2xpKyPbsqh6SBIf64/SQ3Ayu9ZPHsAtF+xY648LuXFL19KnjQ62zxNjc18bQ
JOi0wNgDIcQA4e/1HLx7e3C/Eg6rU0YPAuhEMveaRJH69dUwjWqoaYsVg6K77JZQlrrq4PY7uKyO
Bmi0uLxXtd2ilJvtK3f+WaBXgdKP0/9sPwQ0+cKmDxnkXfrS9QQDyW4b0X/BA51+xTU6oE6yNu9o
IKQt8qvYPyYpLHW66Yr985x/fXs6LkCEWOvf02GsbsqySCQjX8Rx5H10B/nPwfAyFhnOcTAIW3mX
iyt8Ymy1iRspJqwC92DjNHw7sQh24obOVk37/PawtgytdnCtSFWdS7DnaLn2Xumyo9IrdpNtPM0u
W1nufMZ0DhucwTWlUY2VLoFXXLRrcXQq2KXfHsuvZ8r5jv1tZnXZW1FaKEHKrEU/ZTRCAg++3TS5
mYQH/ad2WDYpYLLWcFMyWLBLT04sH8UC8fL02G142AtXFLvl91dZHR4YsxI08/gqFST6YfHDml7e
HuzGlK6Fo/NIMlNwEZD9t7Ut9wTBA/yperoRBl80YxAYUk4mS/DLv58EoqaQpGPca5NNTjqH5Tvj
yWbHkPw8mx1SxhvR6Ja1xbefWEPLaszMAMS6NlnQ+te2Jr/IQrZ/e+ours3JmFZviLirptSUAZ7B
1XZbRMldO26VBZeddrYTT0ysdiLc75PeVZgYqHOqYuO18PFoSbPrYSesZEjQpI0NtzV1qw1XgdUd
+56pEwOuOkk4RPSvpVuwtksZECCBlgy9CVcQLayvV6hMu7ws4oj+AnvwBDt0/OQh3OH9HQL4H5Nx
3MZjXfS8pzZXuyIw5byLZF4NtTu6s5u6gadfNTthn3rDQbl6e3OcNbNSi381wtXumFFRk2UDa+oe
fn/yEuCKdgtuPdxwipcur9NhrfYI7G5yl4gYmsMBislgfho7WlUTCUHSWRQOcrUlAngBvPd6bKtN
YkhQzZgR9GUaYjJhl9/Uc0dZ5kaEhXawyUnbOvzdvTQDeTU2NujFYAnMoK7BMKeCWlpdNXlr9ZG4
PMVoefgAdtBPDuDHqeZFjvLYZQ4dpPAM0DyyiRq5vGtPTC8e4cSvmKnRwlS3mEapxB4BFmVOfi3f
67Z2hFfs0XjYAhFeDHxPR7s6KLlUWHGqMdUi5MKqh2rSDcGvJ0PHCJEzuJLI1j5AF/J52EKTXHJv
p5ZXxyU36wGCMri/50D7nEf91Sz+G4USi+mE4MDSLI0lfT2fYTJ3hVCSbUrh5hWQZGm1HJ3O7xtH
8ZJPg/WDxzSQ/8XjvDYjSMjjZXRTwehSvLTfUxdWQ6f2tC/SUTvG18kuvRU3QMmXjwjNBaREiKzZ
p69t6rPc0CvDVomvupdyB+E06JH5AyTBm13Nl9Ihixrov2ytPIAvN2mkRzz/xCMqVFAn/6V/PDva
TxoNPm6X8y4fBIMGPHgpeNauC6ZZLUapbDC68Z7QxwPG/4g85MPiv+ND7OX7LWTRZed9YnG1G63E
rGlNIhASjPx9DQvsBDm6JR1nREC0dF9DA2V1L5U0QSxsHazmfmMPLb9/fRODDf3XiFfrmSlKRwGO
ETfe6HZPxWN/n9CjD9qPpJP0QbpNv5TPmxmgi2fwxOpqZctOapKWUhJpp+RJsr+OB3i5HHnnaWRE
6I93Nka5ZW91Uqa4oT0O/thfo/SP8CwuiUrBGR3JGd5nqFAct5CaWyu75lNR6X0N0cvjod1Jduaj
h6EjYFncjuZOFO/C8bNhfErRAJTImyTWsDHkZQbP1tWEVZVWCTqbtZULgsfMj+uAGYYM9SgDUvUj
8NPlMZbfZ3LuaNMGccfl68tUMUmudEkNvXYMkthqVbbk1UQetd9DCIb2ysF3h8/hnf4JLmxeEV57
l+w2MW2XR/rb8OotOJhqJMYlhqPJNjq7vCp3gWd+b4/j0b8ZHcj5vIVkYjo0B/15Y18td/L5LP+2
vbqzseq3TYTtdnn8Ozl6fLR6jsDvNaf/0XwM928bvHhaTyZ52ecnF3UfNrKAABve10I8V33fm+8n
FJGNzdXcGthq+1S1ZAVwAQG9v0U2Qtl1++QZ9LpjPAYPxcN2fXdrEVdukCpUqKU59pr6SU1bKLlR
JTIqL1an/QAh+OAnG4Hs1lSuHB+E7n5QdNpgCyEdwSi3j7CU92mxr4tx4yxeDnZOlm3l7oSKFtNp
yfKp+8FTnfjT4nvQUbHLuyXJniB/LD+9vVMuX9QnNlcur0+USDdK8nxLwbx8UA7oHYj381HfoYO3
1Ri4TNb5OQDMBCHa0kSxOvxTq7ZWuBz+DiRAZ3zMMyikjMyuwR5l/QaK72JcQDc+LbNABWlGWy0d
1QNR7JYYBEUHb7zpr5auF548oN6MDzLn/O2pvBRmqTzleN3Tb0zP0utDB70Y5LjUu2xTEebnyAqz
60DtyhgJjhQ5l7eNXdqWBrxHtNvJtKSsQW8EppAClrxTYfz9bIjTrkKGq9dT14LD8W1TF6MdmE6g
WyLJfd4P1c9x1KRLub4BVt3BhgXpV+LA3rhXXrRnH+U3Z+smvnTOTQVyLBKzdG+soUo1tE+RLqEy
lmQ/9foB0CBp/Gc46V0JjmI4HTdyXhePAbgo2mA0VaF1cLV4pSqYKQyEy9ELDsVxGeCCUFEP/4OH
+PK71qeA7b9cfrB/ER+/3ih5qEiAFLEVX2VPmedffevc9AmKpc0erEtbEjifQmOUBChu/cDoLZau
BpVgRz1SSshzjYbmIHu6sRkvAO+pv4h0yvGaIRJf13lyOUnjbulmG5zwfQqe+pP/bN23NP0WjtQ9
mC41md0kICgCwK29azeb188dC18AYgNK9yLYizVGssilSZErBmqiOVngzULhaywr8NBE7rxJBbAs
0OsFxBrkW1QO6DyDteL1AkI43TftrC+5DWVnJY6JoPfOchbaRB0pF8Bimw09F5KylkweFAivqcps
0tVNG0WaVv4CNpm31YfoUHnJXRHBGRHvLG9pXReOFr2D5ACWt/+CatzKpS+DWg2aL8AZgRZU1wE8
vR50ksMLnS6P1VquPne0DQZG86Eysm8wlu98lOCpSCPorG6dzPM9DBvpUlinjRlMzdrTWaUSzGn1
C5LRk7ZqnOQI34/g9Y5p+3Z8KI/l7SYl6flDANgJLo+SvsV410d0CNQpR21hsgdEQ3UJVc8Np3ph
w9L8a+hsV11mM61mMy8nDd0MVAGLILvp+x7R0wxpwskroKVXSn2DlPLieE7MrQLCDh5cS6/gMVHU
n9b0sxq3aEUu5PuYsRMLq/1ZaFJX5gtTCvXBx0I+ZF15vWgRpS3EQYl/FHPQNPU75AU3bqdL++PU
8CoklJW2a5QYw8vLdKKbQgb1l+yX4LpsbOUDwrXQAW/71gvX4usRr8KLUq4nKcv/NpxHLk28SE8D
impcAPZo91neth/Y2jerELEBuWv6foxMIXhzowmcxuxuehQgG21wZCPfOn3yhVNPay27VFVoSF2f
vlowwgAqF8Qbf8G+IAY07QQ2YIus8SRu9r9deB4yqSf2lu9z8nLR53k0KgSWIMJz1KO8iJXO+rE2
d9+WN3gAx7wdFjelAYPqZrbhglt/ZXt9JiHvhmYa2ws3roRoeuJE3nJ3jR603gZOZ9OpXt5EJ+Nd
HUw1NRthNJjfpU2uRo3LfKj1K+lXc6PkzeZDpL9sk8Vuml2d1sTIWh+K+r/MmsrOZ5gwyyyHBiFL
1M20H1DpbEXIF6Ks16u7Oqt5XZZ+azLa9Co6IC0WeMCXrqrd+CN3tjzSeYSMLYJHEp6SIdPa/Hon
xarUyjKPNFSn5MhN0IvqbMts5H1bdelN0KPv87YnunBBKnBYET9KMJCcHRVYJqW2b8DU1aOOzqDy
PIr+o4HIG6qG2rPc9fDMhK2rD9n7tw2fB8toYxBJwiYgKfxv5Yj61iqHYMmSRZqFmirCZxZC0gbS
GvoOtvk7QHC7ty3KF44KPY4abyp6bs5BDaEy0j66pJQXPErolPfhPZLCBx4/KN5ln8K75bUquLDw
IR94gOLqXnuPAuzWhrrg+2EaWRA/KlTl4hoIp3Ta1CjIstGqXphIp2TPuhQ+gxPagopccLuvDK3c
LhDbIWwR9YELzfyEJJXdhvG7uX3Jys/WFlb/V/FvFWktrTgE7iL/nEXTTRKZiaXjh2Dg3w3mNTFs
T6Hlu4iOJrp4HhpQC1ZkaSK30gONQSZUFYgBN6R7nKa0QwMOiU3veHGuLUX71fAEh9LKO85V25Xc
PfBQJhRjdurP6mlB6eQf5W9ysM9feCxdw6SycaguWQVeBZkOrwv1jEy7KCD60UZW2BJaGlfqUHTL
DPIotJ/aDVMXHMYyOpjSl5Yufu1rhwG8uUR7gvaY2NfRbe7K934e9A+jMqgvRpFvHKELERniN9A/
KeDE5bMAUJaHyIBfj7JlE3vJdEQDzX37kF5IJ/FaoLoMj6RumiDSVwOS+qGZ+oD2vi+WZaMvWj8k
1/NBfPDfAddAmCf5Dg7+qD69bfeSOzoxu0YTjVFJKiQCpTLWn5Lmg9Cod1bUArB6CqKPw2ad7tIO
OTW3ernr/RRM9RKqhxVbn+dPQ2M5JOxbkdA5GnVpn8TfkQEx2Car2TS4LntpyV3Je7RMQWk2u+pq
yQ8kG5Yu7QzKgnQz8eih4W9lSMuaVKlr7mbfNGHaQVxRsTa2xqU5OzGxrjkgMaUPuogJS0CiNrnl
bWBD2PJvbPFTK6uVGVBF64wWPxaaYK+lct9pwlb0f2lVTm2s4sWA92pa94wEaa+92vVfZjG/hxNo
Xzb6zkwIkPW2+WYM5VVbFhvGLzmMU9trj9jpdWehYALZ7jEBjiUotVPz3MiVfmMmLx5lCzqxX4lT
midXV3xd5XXVQjcMb4qWOtJOdbKDdC04A2nUb/q35n11H+ys928f5Msb8bfR1aWn11ouxBnRmj9a
aBgfIG85vG3hUrhPRhF6J/pBreXSe+2iukEbMwPdRlt8bF3lU/rQIORl1yFsjrb5PbkZPfp6dXRQ
JGeTn+XC8F7ZXm2dDjK2ecwX20jd5ONLMW0V1y4t2ysTqx0iw5VV9wUmFrDj6FbtbmH4txz/3fjT
BOT5COjx3Vav04Vt+croMu6TJ5TUhYKkZwsJG6pFoUq1q3nSGxTcxKe3V+/iBOIKyZNAznWWkpIj
H9VAk7sZQUJ30G+A2W64wssTeGJiGevJWNCwhchNw0TrQsXyEF2H35bWg/ww7CY3+yb9GK43A52t
Ya3OWqLBvd2ECZkM7ROKeS9tUP8YBfl2movrSQfrQ9UuhKRfae7GIt8X+vMg16iCC96/M71w6ug8
vs8TbrFg1NlUMHbJ+mYR0ab957cNLBfJKs4khP9tYLVRhHYue31aDKCQBYGxnfQU17PoqhAbV2lR
wm1/muoWpOfS9KLVtYBYoeqi6Px6Sf2kTZO2Q7ZuCCEeQyna/993ZPIaMqhpKZAkL+nglYkybBKz
L+EULnzkAwaa/yg2BV9nLQ83NujZYLBEfl3j0afSdC6vLHWIBVKObBGh7jIkFOUSIXDffP/2Op3n
1mA3IAPK+wYSAGjpVm7EsPx80s2CMlaivos1wZGrn70ol46OUPY4KN4wDeBeSBaEirthe/ndrzYJ
tqn7kPKF4UnU19GIVBo5gqZomA/qTj2qHjVzt57c4Ztp13Z+DHbFx7ctnoWPYNpo5oFYWlnAkWuD
YoBwWBBXmh3GL5H2xRBuq/DHFBiLcqJdmY9vWzs7A9gwNRi6CJFp91lntVW1hrWnSCDoRKZuFwWD
ChFY4+a6/9wFxjHv0aacohI8oUZ4+bbt89448J/wgsGdZZBsPqtyzTMyf1k5mbAIDw8SUl7jHCK3
2x2yNDgKvcxwaRrVDc9I2n0OcQysga7iP7VGsTdKhMmb2o3a3suCa8nf2tpnT95fX47cN11mC7v5
atMJk6kFTTaadhUq4VEsS7Q3BJSVK7X2d+YY9HtJN7oNn3d2d8moU0ANt1QYoLtYL36ixHOgagk5
xrb4Lov+Eb264xigaDumVuW8Pf9nUfBijOe1bmrkTc6qY2WtlD0VF8OuOynfqY3ooxuaKIcMrdSN
I3xhMpf8D3OpKKQf1nhf08yCBPJKFFGrcAyPIL8nL1LTNLStsu9ap9Np6YOtQjW3gFvy+vyCslWR
WEG4QKYveW25j1FvLmGjhdY5nq1nKymt4gowevVkwZUFQ64lzAhJZFlfonGZASBrRgQ8nEgXktLR
Zq2AWx69EnEjpD2vGS5K3hCQL/5MPueKpedtEaDLFLu3KF2rQn/QMum9H8ajE5WRaCuwIdpsOKdS
QbnSNXIPdOA4xOjElMUxDy1Xqgx9HybGlz4SnDANPhlJ4gb9PG5Eqeeb8vU3XcXBrW7FkTbzTRv5
fZyqSBhqvC+QqWn1aGNWLpvivqfyhANcV/kQ90SBIcZUIAujN8bzXvPh+F80ZSet2sBinXnaXysA
zykNDgtj7uqEZ3qWI1iI7ysj604r+4eSoiew5fJGy/UfIbpXWVNvgTIujhCIhARlDpGjuTLaRyaS
5iEjNKYSSvO28tS8dsOA0nA5y1dhlUASGj6hWu+VKiKraZZ7Koeyz3OnFwlKeku/F9R249Y5vweY
DPrqlmQJb5F1pVxNp0yAsgimejnirRGmVOOm6ahUvmrnQr+LQ9isUUXeF0Oxsb3OTcM2CxhAZ05w
RusSC9XsJpRH8M1SFt4PeohOnFbd5LK268X4Y1VU11NV3wOEfve2+zt/fJHKo40IRiEU1pQz3tRO
12RO26TZeRWTPey+SLrypA3jXerXrtmJTh1b110DX7TxPTeb9z1Mq7SjVQjWjg8dTloyNsqU55tj
IcWFzwWXTL51jRpGmTIVTZrhyWB/6am8KiokmUHq0C6zcfeeBW6LCtLyoKZvlBbq9UUzjzRg5EON
Rm3ysRQ+Rfmntyf3/PcvTLFEnwod4UvJ/HWUqyhh0it+Ro+0r0h49krpuitJiv+NG/O1ocX/n7yQ
ZtqKfGniucwTJXStbrrrxuFZLrTYU0Zx43o+vzExhqYhiwRknXV6bWxIprTP0ZC1M0lLr2dJ9x9a
yIb2Rq5u8Vqcl6hkuLVgx/9VDaTSsJrBLqytKRrgpomvhg8S7SrwJD377jdtr3jaUovbwhyd39Go
qUBPDmOZvhCJrTxTrfUlSsilbAu66lRtGdrqGBY2HFVXqgBvh+qPW0wo5/NpaPD8ElcrbBUG+Xo+
p8ivx0WeG53GGH52UdgVmV/uJNlvNnz9+Usa/7aIKKKUBEjNWt8sZqcEE7LNiu3iaDBzVNzxkEBN
EnwXQ691RLv8scmkenF8J0aX836yOato4upKMep/kT7Jx+CwpD8iR7Ts+E5y4JIU3M3n+3nA83qg
qznV5rSIRhmbrWvY4gdyIIGXOAO9R82iZ7pl79xlYY5QBWVRCMrPMnOGNiIMstxnYiM/qUFeOVU+
Rq6ZjYozlfq0e9uvnOOAlnU8sbcKRoYpqFCywF7jhQ+UD8Z5V5SOPx6UyEt3ggeFoBcH9lh4VuJq
EIrNjjR7+eO/A4D49VVogOAaX7BXy+qfrK4UmVLZRqhYLEXAdqHxWbq8TLt/6R6qh/RR2FTqO/eq
y+B/W1ztJ73P5HZIsSiWAOI5oVX9v78UX5tYbZ80bgKhzTAhCTvzjmrxVUlixFvwRjCMa5PT/py9
ahceNwHql3fS78GtVjaSy66uKywPTu+G/r5uHxe7kSMdlZ+KsiuVY+tMdv685fi2ZnXl1WVVm3rZ
Jw5UM8TWKdCQMHHf3raXTED7B5++uFwb6+Kh35RDLCyOoIv60M7DMbFDSay9t62c91KwI0/NLF/j
ZEemVSIqxXIYqdE8op521N3xOLiiuwDitk7++X1BrMgtyP1NJx74mNfGQhKtzTwzbUEHfcagoVp5
W86hrfk3+qxtNFRd8qSnxlYjE6teU5MJY0X/ksCLEP1YlLnenr6zRSIFT4aJhM/CXnwhHSFHwhgh
akQz+0s/ZPeU/rd4oc/G8csGzlJFgZLC7mrSAO9HoxCkg11UdNbNbf2+mVuUDbUk3grxtkytpizg
0apMOa3dptEfTBDmcZM64lb0frYLVgNavsXJloM5wdfSgIBkkstj38Iw4Ety7CKgfpdF9KHOkGBv
rNOvh9mrnNzK5soNZqI2RdUi4QPkLbIVqvCJQ8b2KO/+UnzcKsIvnufMnkwgR/pggX6uxghnP82F
Bc+1vNHLzgmkOLOVoQd1WYIZi+A0pr5bm0V/L+UlmL+3t+XFdVw4OgBKqggVrNxTMsJr2+bAHKIk
6N20TONdHavmdS4P+ob3V86Ch2VmDYlOSYKyRb7s9WqKvtrF80I4ZnWo/dqaZYve9Nxf5VctTdPI
bUImDtvQLcoZu8FVPpjX8kHYq/f5NcIy7kLV7j8Zrni9eTlcWgJk+OAQ4V0E7/Hq3IwtFExZgeZm
2jll6mj0G9M0vtfB/8Ls/K6r3OpTBf3N7i/w75avO/esTAz5UdYZyAKv1FU0XkXsbJJEYFJ2iwZp
Tkdn+FG1rX2/30biXRgs7zKS6irYIoSLVisOikqKklqnq6imMa2cPSXX3NEK70bYJCMBHhp/Q5Hr
7O7VqUQAMIYpG2naM8E6oxCNwWwgGhC07KOuo8ubwSFk/vTr4dvbu/lcXQBT5BgWvmIII89w1Lw7
gr4PObzBh84rnsLMkdylYVX4oJXO9L24EV354DvS93ozHr80SkwuPRU8dc5OUp4n4yDq1AqmTpWj
K62tA0cwjbrZJRlZchvW2Khw3h7vJZs85BbqIv45I9kxulRDEZjhDqRa79o48b/52qhcaUgdHIPZ
8M0Nd3HJO9LwoyyUySQYz9Q4dciMhygFm6bZvbuoSldOcZuhrWzwciyfN4/msvVX3pFODoniDFDx
89r85Pso21Chob1adEDm75U763ERbwy9LUd84YbGFH5gUW+jp2nlBaRASaTcWkyF4mFKle9mLHx9
e72Ws3U+mt8mVrcmDCaTMGVQ5vV9Ee5yEFOHMGrfB8P8FPX118Ey92bT3Fdh+xePw39+G/9v8KN4
+MtG89//xZ+/FeVUR0HYrv7437fRt7poip/tfy0f+9dfe/2h/74vf+Tv2vrHj/b2pVz/zVcf5Pf/
bd99aV9e/cHL26idHrsf9fT0o+nS9pcRvunyN/+nP/yPH79+y/up/PGPP74VXd4uvy2IivyPv390
9f0ff0jLNfOfp7//7x/evWR87joCmPiS/8fTjx8/zz7246Vp//EHBXvpTyLNpWzK+htcS8OPv3+g
/InPWhpfrKXBR8dUXtRt+I8/jD9pLNDpyibNRxZKXWjRmqJbfqT/Sb4PT0BfEJB9ELLGH//8eq8W
6vfC/UfeZQ9FlLcNv/j1DW2SuEAGewGY0QsDT/kvnfeTGCgWyy7vprh8LIfZN3dRXSRk8RfFRf5P
iit9bqkh9Mm8E4MovtVHSX8cDVUn3VpmqJU+aFkgaYmjx4G49HPm3agfZrJzrdtBAVPFe4YyaR9B
H2bJ1aTWLWpqXS71iXldFEmea/bUlsnodaibF+UuMecx+6bFNRztdh61mT65/6ctmta0wih9VOKB
tti5pxkMyShL36dFFwY2fXYBOV4/leGTtmIViirQS8t/Ccona0i6XQjiNVz0MdUdcMTiWk5Qtqff
Jwx4iZqE53YuUjOzm7arM1tOwPvaZjHR/FdFYTLZUhigejjxef5+oum3Q9LLjkijEp+xBvOFamTz
U8yJ0O0wykd3GNJk8qpUznx7JKfe2GlDnIm2SNwyUUUIjo/Xqvmc6lr/NY3icKdl2XDbI48gkGGX
VeBwsUwfxNyEAspK5RikdmTI009VF6g+SQnVNrtr0vL5ZAv/vUdO98Tqmvu1J0BSIpW1lI3pGGJf
nsbFctMKXZhH2eMCbM/deKd/r8NdNCBXskc8u3MVh2vOC2C9sdyJB+8W+GaVKTn/BitnmfuZPCo0
gT4KB91Lsv0iDh/RUCvkbntoM1vaw7qh3g9u7k2HcC/stKu/ERb/36f9gXjpyYZYfOYrn7bvovzH
i2BHTfPSvXJqy+f+6dSUP3UgGgiPEZFQ9V9wGv9ya3+i4IhKLPUQ/sVY3ol/uzVJ/hMwMJp5uEJY
sOGw/Zdbk8Q/SbqDlUHamForf+F/49ZeRy6UQ8hpgUHAuS7OjaL06x1s9rjiOCpuh77YV0PP2X40
i9jdZnd8fav/bQhL4B14fJ+B4KSkDtIuKG7zopIRAa2/abqwkf59/Ur9pwmeUEw2Cec16GaKqzar
s+K2adWvhdW911P1KSqEj0HMYTCb/claXzj8vOVfRRF/2dPRvSTZrOlwzyzf5+RGSKoWGINQ3E5V
X8IMV/ZB4HV+I36S1ETYNZrGaVPa4XkqO+tzXI7dgSq2gsy81GSWXatW7sqlmHxsmrJ7bKKenTZ1
lZNZtbRDu9WyB7P37VCMRgDyXX3Ug5D2jqDVUi+d++md2uX5+0qe8idE7OJ3wqhW8qMqUUQ8iNPc
Gl+TuBWTY171Q+BmloHq3OyHVneVWcGc7P0GYOlzo/LYvDHkMn1Ku0iT7VAtF5+pVplot005fR2i
Zp7sTLOar6KcVldpqMeeqKYqFX2gR4hRSzrPyIyAqrF1ijJ3SeJrnzurqmxr7tSrFg/pZpMiOFKb
0yjn56U3ZbW8L/1CvJPYerEtRFRY/ELRPhiNFn3LiqC408RCPUbIQjuRkQh265dFtOuqRmggiOGT
/ThLn0ZViDqvFdRQpYGgyQdHSwrrkE1cDg4cjGTipiiUH6qyi902E6dvmmrGmlsoWfc0D3IsOr2U
GC6JgVa3ozizDrMuD/elVqEfIUWRZTplkuW3OoIPN5HSDV4m+9ZtXKb6h2ruEeY0p158KtJguIl1
Sd7FmRrdLixFPwu/n45W3c6fGrnVXUtr8mwHmYTssZ/a910f5I8xycJvQq0hrp0GefY5iXTlLhMM
9TN0RgWJtsaPvnBGfSeqjJqIO+pnOsRiC6CQNSrdoTe6qq2dtDZTPblTe3pjatvQJK05dKohGNcI
1kbqUffDedzB7yr27yI1SELbkDMp3IW6Gfduo+aleq/0QWg6hqB05mGYlfRdVpjBeAh7OgrsyRrZ
iHoxZeUhidMZXHXem3vFb9LAjoeRu63tOy75DPmuzM7pHY7coFX11IY5GoRr6wdDhSyHGjr5NPg3
QqUnbmeVuVeOqde0Qx7YlTC/TPQl36JAUTxVVlrBASkg0VWHdAFS8tj7/VgMHuWkHRw21ndtJDte
Cq14pHsWRE0SWc9B4Ev9sxDXVx2Yo8lWojbaCzXARnjUXKRs6LpLynuxku7GMZn3gKtNJ48XdsdI
qb2qo8PHj9ParqPuVpuNwZXHRnQNWPpsqU7rJ3+emvtiqofbLjXmvWUJZW4PA1i1QlH692NpVA+V
zxO0nsZsB1ravIKVZXJCWQkcv5vRiot79Ybd53/MBb/ZiVo4eL6uZDtTHKfnNA/QRy3E3BnoJdtP
wAm+1akVu/KkVI6otR8jo+hNt0jj/HEwyvK2FEz5Z6vm6m4ogtgb2qD4mE6S4tVTXyEpK1ueYHZS
TFY6lx+hF7B+6o1BD8FQ9MNtZQ71bdiKqWtIvv61VsyAJoNEfifIWnstqc33ydcy29dEIOCW/HHq
Vc2rh+YrDFiyq7eV8E5Qs5F4b6ZBUxp8vl+FyLg6R5KtpwYFdW2kdKKah672ZRfvfW+gIedBOvh1
LhDPRudKP1SBfNMCQ/FSi6wb5cHZ7evmBmnZe0GC4Hjk4FJzGlS7GJLSzetecCt1kLygzhVHMYrA
mTszc1vEom3BVz4mWvatDwcYPHWVvTV04/spb7urmuY1O7IS/TDRCvFhqg0BZeSk/im2ZnIrDUF8
lPymuKohffzitxkN6H2kftItM7TjXFa8cKynq7QJZneU/PRodb72VUCRO7fnJPhp1QjCxtHcO7nc
WF7Y8qKs9JdM9DtPT4XOC4MpeyiTNuLzflA5U5fqH2dF7u6zzGieLVi4j3JgTB+ogwk23xOEeFny
sresEALtzPrQzl12A4tTum+mPPvCfEjvIyO2DokoN17QKsODKvu0sWKcvoG054DblVXGpqPouBgn
Tqu8cUaFPneQMaECaCvSZ34aCIHv5Mkk7JOiJdjnPTE/Sb1WEH4X0g1VFIUVoenQk7NefkdgHFl2
k7Msdjmp/RNCyem9koIjtuNRnXQ3yiX5S5DpEvz7gdJ8tOYU9R+1GXSvbgv9VuW+MRwNpDGZV2ID
SaetGLxBtG8gFzyGUi8CDoZhBJos0ctCieRfLFluKSPOPMf+PlB5eQWAyiIwjrYwKFctbw2n7lpl
r4N+d0Tz/3F2Xb2R4+j2FxFQDq8KpYoq59AvhO3uVqQoKku//h713Lttq2otzAX2YYGZMYti+sIJ
6f0Qa3CxQlq+RyU+dnElBHToLQ/fKHajVG4dLilIIJT4jMKpCiwWNHGwsbrerURtPGQdVHewqBGU
imHMRqCM01i9C+nDlzoadb82k1w4zILft1oOt6bM2Q1kdfIda40DzXB95MZoBP0QWXv41Iw3xKzr
vUWEHlQioucsjbKfTdSPJ1gWqUHU8GpTGOZLKSvsB7DauuRoCCMeDGbLByurskOrRCmoiaas3OUm
NaJ922TiQRvH7GzktL8vqczOTE0LyFwxcYMDlgMIp5d1h/3HqtLXkwbHIKpibFtcVPxgTaT0NSmZ
fKtvsiej1FZ1wK6ETCb0DWZxZNRa4Wf0NWTSxEi5pnYnu7OiD9ZA07BOAcaTJLKPE9vwyDRSv7Zx
iCOuRNs8KWu/hlXd29hUkIjWiui9BOWGHma2pKMOVMYLGWvi1WhjugbMXyZXc6kLJDkE4DbAEgjT
F78WXY+kykfzNLTEs6NfBpFcRDluj9sJt72r0w+cwHsEcttxmrzMAmq/m5Pa20jUuEofzeh5MDvI
dNgeJMi2Y5xuvo9BL6N3YC0tONOixCEhU1hEoHKmxEpq2qfI6LXzUGvV3ahT+1UtpSisJqvzvh9u
geWdI16MBzAVFDowmLlEgttjEWkkJafi2OCgDjLShXvmxxsFekOWM7xpzTaXt9QOlHo3O2iuq3gv
U+4/PwGgWUhWzIgjFHi+7iBIGaOqm5snZNwvqHsOfv1Dx/H37T9KY+ZT30A3L/P6d+ghqK/fz//a
5/489vzPPwX8JYLBnA/mqdbaZ8BXCgfEIc1txYigCZqs7vejXWZMqDZ9mulicQfelijzmifWfkR4
QtXV6sXaAPNh/TQdDglvlIswHSgBJFsUfYDhivY2NIHi7di43WMRrNF2vhZe/9lAqPCByq0r0qV8
lIYcDVBc64Q74PdoKIh3zNr0DHug26TGOrZlAuvGjkQPHGJ+u+8/6KKC98/W+TT4olpDKq3WlBYi
bq3iFhStNmZtI6tcOZMLIsP/zREW7SrEpFAbWqxbj6dMKLl90rKdjG6hyAgemBu1qB3kLi7J36RI
HKI1/sS1xUSFEsA1qIAB97foXfFe65D8ktMUK902xWf27LI0VoCt80//Wzf/Z2ozOxojyJYMLvrX
HVOD/0F6nocdzTeKre8AJ90OBmDMWRGMMV0Z7cpxA3wRgCPUO9CTXWJGbR0CNaxhIaVw5CXvHH2x
DBSv2lypG/xJ1BfT+jLQYmNoVg5ORMJCXXQkIPFovBeFRO5HUxM7JJmWYxBhBZRQw9U1Efsxj/V7
E0Bal8Y9gX6XBhNtrXTz0sAx7eStXcQAXRaxtdNV9lpNSuK2stIF1mjLgZWJ5HWCheSmHIqao9MJ
3o4zGSX+bavV91IjJLfURm8YK/TWU6GogSXNJhW81m6LYmTPk8iyIJanNYefK8cTjAQdVSqUNOaq
5tf1zZjOmUnj86gfEh3WPlYJlPATrR5phSAMWha8ZitNySuH8suQizd20qpuVPs6pHGBasnkJ+Ci
tP208nJd2bhodc/Gqegqz+CZrxMrI0RbaKyHsDdBRIdqx/SrJC2MKSJWY/2GKPpNu7peuXCunMkv
c5v/+acLNs37ZtTSNuwETC1UybHVNdvUa8/hlyEWJxJbVK6iWIS0UGZtyh6QqqiWb9ARqbyKT7eQ
8AY1OWqybUUo8VNqvauI0iFPYjiGaXZuiZOHkDWR90RLiGcV+bHtmmjl+19bZSgGSjD2U0HRWAIz
WwTPjWlglflvIj1m0SFjL99f7te27ucRFm+zKcYEpDEt1ABmK85JEIeyL23Fym69ciXB0w/BJTr2
M61pcbdXJp0GlD3CtrzR+BsjMqiEtiNS4Xw/m2s7Z1ZpQJ8JQLIL1gJBZS82JjmE4sdOzultl/Hb
70e4jMThxYYXGJUgG4qAS8AJ6VOtbIz0jA3amJu0GNudLqFOUpoKInC5tV8kq6io00/Gykpd2wuf
RtZntvunUxGNqD5OQxUCBbIH5gGJuV0cdGON0LJA/v95rGxNQ/6Dzh3usyVys7UtMg0ZxplRJJ1X
PehHETTbGhD1YHLjLd80AmfAgYnJv/+0s1A3iup4Vi5gLF01qHkiN2FNqe6odnmr6ele5WVQad2+
j9VtzZo1S+BrGxPNT+wVyPLMmP+vHxX9gsgszTLsI1s4EZd26Es+FnoaFCxfOQPXAhygO/6OtXgl
rJ7khdlLIZnSzdCci4I7ufKSZJprDZJrF3JQFgc2pP73n/XamcByolGiz12E5R0u9RGHqJEUDnHh
dBbeInUl3ri2McGVg1QJFCkuJWkqe2KZiOuw0j8or05Z37uQ3P33UT0Ibn8HWbwJoANaMaQVw5gx
l/a3TZKtDHBtJ+iaAUaNDdIlYFRfdwJjSgkSThPaLXT2iUCeH9c/cp4/qxp/+H5Frn0wxGW4RZB0
ASQ638mfTnJtofdN1CGcrICPtzXWRVmlOS8w/f8c40+DLJVWUMBodDmvURMX9TmVrahwas0UZ7UV
3U3JIugGWSL2aMOBhs8UZTdoHMpBZa3upmjoQ6sXHwal055DoWMlcrz+42B1g7a5pV+q7yYEOua9
pobdptnpW3ha+oY3Y3CUjewzyGzbuzUc838ZEh0ncMtt6+Ip1bO8tBOUrumpfSp/IluCbyeC4sQh
p8GH9VZg3ZHN9+v8X8ZEWw0XqYrdswjSiFEIhVU6pgm5Otf6lXrELf1sx3czEq84VcGaJ9LV2xs9
STRAYYEoX5BJDRLVpd5IuL2nTa65JRwdKKIThx9H+GgNp3rXuNAleF+Z6bVL5vOw8+n6tKX1GjLG
DHdb67Z+djfsco+5GUoLcBuZDdrWRYDXBlwcVyAibClXy5Bb/H2IxydDbtdWb22IRZ6vm/2YJY0W
Vo0MkATJRb8htAEpJs7fhjJttiRKe+AVLA1sKlSLezGpDinHNnKMOAJFronK6CAV9hov/eoP+5Ru
LB4tkmRz46uBe7p6E6fS/aDSlQN67Yb6nNAsllNIY8JLxP3MSt2cCyfHIwWO0MqDP/+VRf6IIByB
oaICMoDy5tdN02tjR3KkTVoq+42KGiqRN5n63hqrnuPX5/OfkdRl7ESYIaGhgoM4w2LLMyrfJCTw
Oel8bSPOpXDSx7XTf32V/o65WCWJ6GlfJmZoW6B0D54Z05UNevXzAW2LCubMDV3ikVtWI6u2qhDM
jF07Nm9xbe7U1HwkCtxI/z/nG48VKmuoXyBS+rpUFpIlk1RSqOhQPnGaxPmHdJeAgO33L2LXBOuu
DFcXDVhU6PrOfkZLXEJhonE6RG1oVAN1KxgPurC9Y0c8nWTFJurql0TVcOYdaDaCmMXsJoa4M5tC
7JJdMr3yhPlN1ruRsoYHvbYnZiQx3rw5wF1iNNViFElZ9mGfWzeNDpUaFj9+v1JrI8z//NNFPEIC
dsgpO1fGR84SNLRXgr1rn+rzDBafqiRxbdkFMsU2DpLk3i5/5dzv2BrX/drafx5m/hmfpmEivYpo
0oaS9KOZfiryz8SW/e+/lPpHyWx5/yAwBiQIvAXIyS82tdC0IlaS9KwPhQ/nPZhwWkeFW/tKLdx6
zLdA/mRui86PJyzmR5LPYb4Zo/Nnx+9oqEF//mFMHjIK2Wm9cmXE80r+kUO9Rh3RBJdvTFJAmmLY
6oZ1bPphX5IsAH7dyxvwTsrxjvEWuLcO7k6lY2gJJDyiJkV8HgWdaQZtn6ruZKqe3eg7IxHPBhor
rjGWsiOk0qO83fBODkjZpe6omr/LPnlDWZZvzL7do3zhjaadOEp7pPqNnRz1EnjJx1jSH1C65dkW
dcNgaABnIYULoMmpa2HEBmGjBhr6RfEkpcTT2r0u4wHIoOc9hU1EXDG2bi8LZ6hRNKl3rSX5JntU
MxibxSH8/pxE9aoy8RVSbbMY1MMcvsjJrhr3TbU18we5eJTyOxLdq8xra8uh9ejJHfxjFdPjUeuN
JWLBmG+itgyoAa69LB8phC3VvH5Mu5caQgBsfGvbGymH83Fvw+/vdqTvCfxZaReWVrwxoATSS6Yn
enknOhjFlp3DmgdWdi6HxaKNfq4dH+UaeBmBnrCEn/Co0BPtb1TgMfJkW8pPVn/DCnRkTrq5LxsK
Ge63Qb9PJaB5SOsZEbQff5Z248Xa4OGF19gY6BXfVqoO5yXzvmuox1Luy1w/5NUxqrQAPd/AsMpj
Qlunw9eqZfUgxb8UNdlwy95Q1sBofStioLfJKB9yyl+pph7sFCjEaASgwSobYJtk19SnxzJJ/XZS
jkU1AAsBifOoP2VM2aAiCNQTuUuhN52o2DdleazVI23VnxkkoiQZlgLl6I1x5luEox1LNqr+kUvD
Q6/YAbOZy23dYVXuEhBqUAtH7QswkMno/Cx6btsnVT/aaXWTNyKsi/g5s5UDVDX8wc7CHLI/lENV
qY3Rc5GY0s7KhC9t1hMn143a6asa/hom2aI9hYFQrZQskJPSyHD7KksCXtDUgYncR68P93k8nlVr
OtYVtC2kOnNzaSebD23GcdLYEVyg0pkKaAZaZJPZsP22h9xRqbQBZGxLjeSJKUd5mD66yjhqdbHj
3OZuwdWdqd4IAEDKhu8kc3xWldoD+M1TEwmJ0Lx1pRPO4CuN7K2VPYK+60JQmsloiaUw88PiaeKh
TzJUrtBXjmFvpZ5SywC5rzkAJ9a4sjC8QjZOEVP3GtBAkpVD4LcHZiiClCIs//SfdjnsBl3xzLI7
VBM7GGrnJZO1nVowE6PGsSHkN18DdGB+bURuD7h9rCOGjzsAK5/yoXftmvtRkXlSdpdYkduh2cvh
Za1LFbDJ9qaxk50c9XtDq1wqmpukAOhDf7K756ihu7m6zsTvHDCAOjMQrwqP2nCZ5NE+TW6QAbtG
CwJmGvvc1iAqVYaVIh9Jz27sFvQtOkkBQMO7CNe+RDHDmuOSAx7MaYf8Ne/UXWbm91pVPMBR0u8m
LcykbtNZ7F7p5GdAmfxUlMkGWelej+3Br2QLrKHc4oGliv2InZKy0OIA5UJ/z7Fprh9hFO6wuD1O
k5AcPWl3jQqVgT4y3gSFH5V40cvI2sJkdHITYj3YBOuMnwgsNQy6TBOlxtqx88Iz+M+OVDf4ndvv
X5JrVXLwdaAThCAMULVFHDsB4kyNQQvrjB0085jg9m+GNyohaUjblTLF1fcdDatZZtREMWeR9yiA
khdJr4WlHjuS9JKiWPH9ZK6+vKaKzjig/5eNYjXVmAYmELIee8OVcTvhHFrAAH4/yp8q4sXb+2mY
xQOfCTiIR4McGiZqjJJfB8Ao4Qm2/eK37rMTPQpvtgStz+Ujfx4DE5LRDKLR+s1aI+XqB53nKYPc
BcTxYvFKSGNMtMMHjfld04lzY6wJdF4bYW6gSKj1IJZdxukUrSfAUVDs0BOnFj8M8vD9t7wWkn3+
+4tPaQlV5DlVQ7mCWI5I2j6IjM72gGJkGyOT1wzLrm0Q1E+gKT5LvlnSPN1PoRmALvlAxRgSmEEV
0nMH1kIRr0zpSn8GfFKU+1COQ4XookSmT7yF11V8NuJ+OIKOUN/mxoAydG1KrasDEPrLpiTbqowi
nmGgsjhZGUk5Eu8pN1x7yMYS74qUvthAXp0hWaTvdaZ1PwALmnbFZEIv7/tFWDDL5nobquZoOgCV
ju4Amh1fP8sYTZZcjbgE/OaogVjG3ZkNWoN1yTfE+/dh/tfRFrUJpEUpBVMjjKQH1Tgow9P3s/nD
yvl6PL/+/cWpAC7GHIF7DyGDSl76EQBpqx3UA+S2pEAaQMSBbliyjURGd+0QK7WjKSI6plyvAL6U
6ua95GN7Z2iUbos8FrdMrbODHmdAehd9dyeXgoU1RFYDqVVGv+/EuJbzKxe3MhrgYAYDMj9zjy6K
bwOpqrzTRFhZxjM4leWL2UjWC2Rb2A+BYuAh65LuPNmM+wmaDLBRVG8qxPmbyUz5sahRVxHGkPhq
qvInwKuA1mnyBOKGmNRvCPeQx6pO5IMmT1qgRT37VWQl+Z31NP7dtg38TFkHCXhzHD++X5rLjTY3
9sHcAsEeVFFIFH7daL00UHvU6lACuviYofLkCNaIwOzy6Udl9MqNAji45TRphyipbwbZg40Eqp45
0HeJpef3JBnhh/r9r7q8FHBekTmDsQE6z4U+uoqQRDPb5pwCtFlr8lPC2U8FQObvR1kwjf/3kAFJ
9Sdju5TUhPYcNaOIhGOA2ALA9728tTzzZHyAB6ytmrZdKabiFPwdblk2smslqRQM121Gv7spNtng
Ug+yTXBR0t+KfQle0HhYrVRf3udfR12kpanZjaNKaaizIlRreuxJ/2ql7KboIS0CGHBC2jdF74G/
rEAfiGkHQjqQkApEEto4t3ZGm3DfMOlKkeTaEs/Sc3+iHAlX89d9N6ldJcrGDtNBsGdoBAJTa6eR
GUyDLm/+P+s8K9ua4Opiu8+/5dMbQ9GWliM7OiOf8MlLG7BgCpIHGbzZctU+9/q8/o61eD4jpWcq
yuZnI922aeXpdkh1eyVqWxtj8e0kjYMeUuDb1SoA0xJysPdWXeufXoEZfr20F+0GrjDw/fAESfu6
8K3KGX1Y8njl5NFNdKT39uhPTzAF3ETv4r34tSoDMO/L796MRWBQIlvlqM2Fjdf7SOP3ltegpQMT
rsc17ahrHKKvU11skGagRW/IJITXiJtPYtONAhdid6ol4BdjMwvMvnsFogz8mcmFvuuNroF4MTT7
sReAx77XieI2VboTpRrEHBCTjAZ1CVEkHu8UaCZVPN2lEyzEsjveaB4DRanLBbRWnynN3UkMLmLi
oLRBdZEHJ1P7gJWw4AU2nCbWluTPUlFvDGkMxkFzx0hCSlcHUEwJpT4OcT5PDHEMYJFgeaK+UER7
UxWn1CxvSSffs+RD5eqtyAwXpKTAAA1etspALt4j5Lg2CjZJuzenxksG6zgbd8mEHwWB7IPZ3bUK
9yILvS3ZxsRLv42h4TjBLLRBXcEcXWCUPQDSPE17ByU/iBW+m2TNy+PMazgsjEm5YyrkJRVYxCTK
HrKjXqJ3+wapqRE3NwP5zfT4AYrETl5Id1IX7RLDOkQSdS0xbIiauxF9gfDcEbTjY5McquajgAdI
NlaPVvu7nSIvkd+IZm5a2DepBIxTSwpE/DKYAzT56Qk0Ggdw8Td7lH2I5Qc2gUkmUu0WKDIhsa2S
Jb/HqAMo0NikCgpWdU99ZhDcRtB8Isj5tLT8RXUTpNifVmfcFdD5J/wlQ0NmUoSbNLnTg5JUSr8V
JQ0gjLeJeBWYjG860YaEVM8deYda0F4zI/RzKrIHNvw4JLCvmUoY23WzmpdLsjdOod3eA+Kcw/eE
q8GkZS6HE8ssfijaXZrEW4jjuxAidQfK8NfvRngL2wA2jZK6U8e6ROPV3ts8O5Php9zHN3Jq7Ycq
PcJVHqnjeDPYQa2Tlw7gy6FR9x1p/IoWZwBU3Ebqt5lROXyQgDWBpU9BgxS8JAVqK9kEc+rojde9
lye5P9S3QwLxSnJT0Xd9eLfTTQL73yJ50bRfPSr6qeQj43OhLOIpXX0Q1n02S8fULBhAT9bA01YY
vOfHJ8XM/LIqPJYBxkyGwCDQAdcTd0xRvpuUW6gL7qFF6dcT2qoCeiOSgcJguYXhYg3cedLKftKj
nMMtsFzAzN4J046wt8dH4GheEVVUsLCZHso6cXkGVhyZySMx0FcVZC+jc5xZLgKLmXgRWAIhDlVP
uWz6ZTF5IyhCzOw3FLDKOL4BT9qZcsmTk/ikYH0GYC7UpkQB0/LrOXWeih0zf7fx68y6bppUgW+N
6aIguskt45RW3TbjMGzvLT9vbhtRb7u89cwR/1VSo5H+VlsfpaYGRQTmd9YGECDZgiiwtTP+qBuN
b8twmCePZsG2Om/9vJL81q69MWvPOkq0rA9rAi22qQ5JU3iJMuBlBwAlw08QcEqWG0+viAOWjhdn
oDVEYocKzK6m3ZPZfGTWKx3AY6vBXrTpThjCH9VTVjZHYkY/gZjMPAWgtZIOt6CIvzbdz3TSdjpY
TokJE9OqcdXivlefZfmpnde91R29Os9ExWxCbQvECpApQU9BexOSbRm4aRaA8eXURY7JctjJycVh
BI/PLVvNG1ISmk353Jvyu20CzZ0M4I2qVbGnbDwOiPSdDAayjt0ja9Di9r6Lza1JW09k3a3MJne0
6aucp8e4A/1N68yfA5NvlajeNol6rJrykWXknKPd2uTlLZdR/qqaozUirLWZ1yvWD6nKdwqkUnQR
Ama/IbAxHbmMQjYQBfqw4wwlbOWFz6wew9jyYRcV1JHRAmwa8iNpwGlUMmiA6aansJeupP7U5IHS
/2D5rhhQtCzhABGJoDRQmxfxNqXkFZjdadipNvUm8sSqW4SJXtkN3lDJ20JEPiqkLUS3RwV/PMnO
vONbGYIG30dJ83v63Xu7CFyIXDV9VpDQSNHoKdsMF9OAg/f9INcjl/+ktUsTDl1nAowUCIemhsPb
H7YMG7h8Jdu/GvBCU2zW5Jcv1cRjAgINqkHnlOwr7RFCww5PXzv0Wb6fytXsAc1LCwqlNjoHf3gr
n6JKU6/ltI/JH6yj9DgrP9Ze9hBvQZT12PP3g12bk44ZoSwI8OZFWQnUnBZMojEUnboZ6tZrc/Dd
oI/V9msrdLENQLYBAVqDBwD428A9fo2VGWDzcar3oZ035UehzoTAOKqC76ezUFxF5vV1lCX6cBBE
wiXSh+p99tQc9W23FZ4NOzvf3HPU5orTmnbaxcabB4TeLySeIAB+ofPUyT1gSJiWwVt2a3Y6/GNL
Aapi2XYVX9kZ1z7hHE/CdWKe5zKlpkPCqp6jq2GPxq9Ij5MXux/llRzgejb5t0KkLUAIQiFdP0Gt
mQEtYzh1aye3RdrTW6G33JPHkkHiqUMr69RBoHdfNDl/m1lWidOUpNOcUkjSwRysDJZqMtsZU2Xf
FHU2rDR4L78FyibYs9BZlk1UsxepiqYzUiuyCHWjA5WNnwZcSSuf+3JpMQScF1HYg8QVxKO+7tii
TyOi2SLEm546wiye6ia/B9n63yasyByhhwbGDBSJgXFepEMDiA+NYRSh3KUhr+Uzp3gRUMW6Wzka
c63tyz28GGf+op+ulX6E1oHcFyEBPWY3vunb+hR7zcF4gCWgckbSejME7L4/6DfJv71kFiMvPqRg
Im7rpghHGOxEtCs20CiWPKkvgM5N0U9emej8wS4mChVICWcEpZ5lBYCVllHrvAyTp87TNyjZI7Fs
N7OzdepH3hrt6BI9N8/u03CLGmdWo0DYYTipTH+imliAXK7prmLBAUpj4sBM7TT21ZHlE1pDzVNV
0rCrmnu7rfy0qt6jJom9lS9wbecCoWxCQgSuKxccpSytZCLiMswH+5GJwhOMvkFfwZPq8dFolR+9
YW87dfidKsoT1PNfZD4+kbbcy5Xmteq0gtKaj+JyPcBbgiY6aGGaskRqp5BElGHNEMrW3DXrnBoh
YwOPwsyU3Vp9/H7uV6eOd3M2IwFwZdnk0ow+kmMwJgZxO7T3NnpqUn3//RBX56MAc66B6wBA1mI7
66IQlWZWIRqJjT1C28BqHkfIQyQkzva2zTffD3ft3ALxi2oiiFIQyVrcD0ZVcQlIurDV7BLsKLhX
RkW3Mdn4bEMwQpAqQNtmZcyrX/HTmIu7grdTXidGFdbiA51cOKBCRBKx6vcTu3aFgzQyM05VC1W0
RQHRqBi1c6UO5VH1dC13W2nNI/AiusHRBLgYgrAwRoAK+2KlNA0K7GODEdIa+vvvcTMLjGzb/OX7
iVzbEOimAMsKydnZBOHrzZpQCIDRHCsk53fIAoB1oQ/yZNzVmv1qWtm/Xxv06IAQBkXlj5zp19E4
SdV+1IcQAHHZ71VZeIVA9SYpQTn7fl5XFgiAI5TJTRkxzkXIlrF4hAieHEqD6RrDKwAk/vcDXPlw
GGD+Hxjj2N+LD9dpPYEBoRySThxSaxa6iWq0zqEjYpTZOWNt8P14899b3ESIqYHVg2alfWlhk+iU
0ylXQj2vfkayjBqPOSibVs1Wbrxr46AkjFYbFunSVS4WVqTSDkIvPXfl4UMeVGco10zIlCsXAxqP
f0eZd/+nB73ls3l0oYTSLSRPqpekcozA3Mw6nPRButFuyB0kXk7Ww/z22YHuFn6+hzAMihQB8sjN
WkPg6s9BnxUxPi7fC+o2Y6MiAUl6roDXgRUhej+RY5nAYgxT5dYcdRKryl6/X1DsxitLCj9TEHKg
lKld3I6RRhMuY0lLOCy7tSygzF/Jd4xOADeI5EeW2yFh5m1dRrfEtO8IeLrUkpDvKICsgGvAG6+p
UVzIOjSpmIuKH7wvjV2d6JABARat7YHyei0Gzaci3YhkuIX0sxuPsmNBbQPyfFulFudWsFObjign
1ahaFYo75pw6ZW9wV+s7MGfoeN8pqFokhviQmvyBCfs+4jChslA+nIZbrRjPo6kGYxodoOUENBJs
0VhVn9D230WAqKlQ4EDLxen0zJvk+DBZr7B6cBmJ7iCeAh0K7hiN8Zz3yg9aFWeiFodsVno38T5p
ANbrg71vFKjqCxjSRLZ9ECN5UJv8TmKJ203wJ6H8jhAU0NICQgdxi1S939qt8ZhKtgEWvDgJrT10
oCGOcf/UdwDsi/SmH/KTXsn3rYBTNq8yx1aSEz7+Fg1uyPqOMZydY3Hf9JqyMZKiPbZ5G1LL3g9S
iqpxtsW9LRyVkPt0YPc2VEIaQl0pU4I0KrY6ai+2bQPmiNqZM6Ez2MeDn5s9mk1IfoS+hxbXtuwB
IsthlADUTl6qnmSxX7U8nDpavkAK2ONMchUAUDJoLCopPmE5fCQTVBGtvHtI6j/yiPQZpfZjTsbI
+6NjVFDreRiFnxR24vECoRTahMCYqQcOrFDT1xtgiDwOyQgUZDZiqI6ipW5DBSQjGfzFWjfNkg3k
VlwTdRa5pBu7SJ2edXv8e4dIh5oOkcBRJ8rehPndqNcIVKxV5drLCxZqSgD7QN1CQi9sGQ2VQks5
fsg5Tetkh9Jyjeq33PggQVhe1PNNaqxFDpdvBkaEPC9SGpDVleWjjqrclHFdCTvZ2AMesc/QyF6J
G65NSgamA3c4Wm4XBlNk4FGdwrmSpTXKjfk7fNwgZEPMU6lTZE6GMngrt8xlRmFLM5dSwpthw+1k
EYIRmUoWBXJqVuMVd7NHhHVvOf9I8kcbfWW4ha3YXMT4Otz8jT9d7FOv9YiFVDTIzBcDBVqQGo7j
I2LLUD9Ne7EzNuaT+ohJQ4OzOa37j8ylmK/PJMZXTUgAgD6KZZwX4NP4FEWUJKqNMN0l2/bUwKjU
2CiHNQ7QtZ3yeZT5Pfk0CrLuRFEMLYTgSAXDmNhaC5yv7pO5NiBreCUvvACsMk8qtZbC2gD2AFzN
KtvL4k3tHqvmcWWDXJ0LKGJoRcGNDyv4dS7AVUCJsJBCQOrKB821n6MfUDkKa0ibBmKDaxGKIruV
Ma9OD2JF2I5w+wEw/OuYSZYXMqy2zr0LV97EzbZsm3rTu+XVXu9BT6s9At0Ndxp7xeAKas34yxf7
A5QYvLao7KA28nVk+AJkWklFmEPnaBjdLsIgyVFGqynbQK8MmNnGCKyK3sUk2g71LiOyQ9Giscbx
oZLEKRoTD223HbSoACav4N46Do0joP1uxIUb40+O6kGxf1Vtip7guK2nMmDR0yjdDICKaqmH/9eX
mzSBBA93W9NNLM1RRmlHIdWkpTF0dQMoJDoqLMEJkqZc2kvduBliKPyXz7olAgVtVtKXsN87thoE
6EyjOKEj9KJxrrmmKj9HOsCcUuOrJtt1nD2PGQ0nLtyacjeJ7msTZqWF4UrJlpeIIKAl3/1W0i1M
z52kBy4VQhByc6CJcRDkfSiJo0w3rQQFM2gldrSAQhU+QQLVhVa/60gC/L3k1nV9yqU6MABmxaPp
jBrwG3AQ4zaqB33s4VBCAzE7duqrBpiheFKgfmgPwBzqxJ8l/5QEDJvadnLpvZrQvhK5U6A+yHLI
WaVOFO+71Nyg9r4pjQyOH4e+3kFPDEq8zx1kBNpSBXkgc8wW+BuHtgF4uo46CMCnIPYFuGGdnwEU
3dgW3mMAtYkyOIlE8Toirccf7NpXSX7neGS7QblDiuJkxlkmt1p8qrISFS0GWLunkPfE3khkWxlP
3PIV9UmRUsjRBQmcR9jPKo1dALF3fMI7r6HXCREsq/owTbTc6nddnGNLdsz4f0g7j+XGtSyLfhEi
4M0Ujp4URfkJQlJK8N7j63vx9aDyKRWp6OrRi6iKFEjw4uLcc/ZeW/PmZobxBsssyNZRaHjpqDxb
5fhQt8m+suCXqM9aqhGJWu5a7bGYBCfQGUh3E9Pm40IicG+uGstPxVVKARIHR0lAW35ehpeQCVdT
RK4wXToYy2bsN/FdFsFZ4Ghf84dS84zk0A6C3EN+CH8YN0Kdb4K6P0CaWKM9439fG/LBiD6xbVTN
ppzC2NaW5Gg2gKXa1nLkIvd63ajtgrzHJRjtXladYchsXplWmnmFUUFJWwWV7KStP8+3I2b9lNNR
X5BbYd7GkitrD3H/niqbsT3onWxbADyEBNvk/AYa3dGb2K1xRyTSLo+emoHRdOGG8rOZfhY4EoDY
PGmRsk3Drakyr605rmqC21jM7A5LYAHVZxmj65cwTlCtJIlOFpSJpqBzS3B7VXBTaQuovspJu/vK
HDx6wq4CDrLJcsca/Ka6xNNdqbwLKYmTzyKArzbfpnPrqKxNWd9rkJ4lJbPTcSfOLOKA19y0OPA0
11Gb7KLgsaEITw3WdXQekJtbTKlBjDnJLLPhGcxQZVsJ3wrZsLuw2NSCD4P2RSj0tVy7slWAXrNW
SR+9tHJ5EZsIWWaN9KhhLowWouvseRgOaSO5FkSrGTG2D6dIjb0ouV+mYzvv0/DQLCeLxaJxb3t2
gpwWWezk4cyGd1PpgpMUrwi8J6uBvXo0l9BGRuv0JgTPZwl4Gf29JH8vjY1Udw55WraiSr6ei54y
fHRVjzJCdobOwduPQiom0wCR3zlUL9Cntr0WOV38Kc+QFtOLiLezNZ575WYSTwxr9ACerO719Vkv
ZrfmxVOE6TYq5R16OjduktimivAL8SXlaa6oNcdlX8EZDTKSxNqVqOeuqf+ypsouhc6dS4avUGsn
WsKJBHAbKxv/2txmFue2AgijKXskZblRK166DtRkkOeCbQrZe9FHZ2lqdgMhv3p63xC8WiUEMTWE
+kYnK1hcVRz3qhluUGy7/1x3forF1Ivz3lmqUx0/lswDa5ZCwlw+uU+qXWQ9VmylZvTZ9fcJx6IG
svrCM0n4mrpdYtFJJ9k11UMBKbwtm60inQbYbVVC1+BlHh/bVn26mmjMqz8om/x6Ic5GsqvydR4R
uyIsyQR0AZ7Rj07E+SAYU0/uP2p9nw2k22e6XbeRM+Z3FkIdozyU5TlpfcmMzpEVOyqqmBHXSvga
ZepqhHFXJG9lJK8N0o2m5iNSH9uBs9K6qO569TSLgzuW4imeP7GA2JTOUD8WWyFcwXpZkpUiH6Qk
YUmSd2+e6A+HeeJVBpA3U/ihtvyzM0HvCIMYAH7aOuIVPP170aWMOf1q5n2tVR46LfTNWFzrsfpD
4+jPESYVrAy57oqflgmW+FIh5O0AGGOUjvM2WFX+tBY3ixPYZKVj6v6p73Btc/y7GoGcL0sK1DrS
JMgJ+PdXMqQuLjWqkakKnbB8S3kVCROJ9z8NML9r9HMhyjtY0ARmfT3aVDQ4hiYC/OGlx/AKVCOK
PXLlXxIYENO5xhb1j7zSCYb6e6Unf/sNr5ErqBqvFdf1R/2tUp7DRtM1lMhdqg27BbHwugML6ptC
s9yqbZOGdo+jx+4VQcGalvXrQp+X/Ri0kt/qPJkRabTnKusSgqrybJ2rXXjT5hV8q5i6DRhlaLGn
qSZq8OGa32oN8pY7Lawssa0PE/JlZ4y0Klv9/Xv9uRb54RjiXT3V1wnYlwK2CfM6WzicLrl2ZzTg
W6DLhlb70zzoz8twImVGyClYh3n0tU6exXJB2SYfVQjAOshltcm8Rf6BmvLTRb4cZtSJZdcsynGE
gmRmgQ9Ja61U4/nvd+y7YwZJhaxCneP1H3CIXMrEMB2kY9zW8zrGh4cyrXz9+zW+O1ZwbsfWwAWY
1n95nPJGGvSkH45EVxOxeewCfZWId1rqLUn1X2xG7EaMNQjwvU4f/72uBYCLaZWaEFkMa51bWFCN
vJCxbVviD1f69sZdqU5ge9iVvooPtKUzh8ySjp3ycQ20iOa7v9+0735+ep7XXwZyDnvev7/J0PRG
nwJ0UtVnyTj23UavL3+/wje7D1vqb5f48rs0rV6KUZOdxi36KZtiDExHChqg3XfH0iVg+8eG7p8k
oOsufgUOknCOwuFre34UrMKwIOZYVOSoo/LmNrQ6vI0GNY4V6gplhza/N0Qw2a2Y5vvFauPbH772
9Wv9e3f/92f40uQepy6z8qU7Tu+DSxzILj0Hm86OjsFTfbI2gfP3y323TvAq0DfH6ST9KYfRykzH
K3rqlnReiaUlNVS3JjXr3y/z7XL5z2X+cXz/vqEj4mjyuDtqfYRuiypaoEWc/NQb/+kqXx6vdpoj
U+R9ZVwmbh0dX2dag112YRDCWKE4Xf3kuv+nn/jHr/Wf8uJrHyQ15ELIJ5FL6lt63/NLe5xyhyMP
mXPZjrMjoVJHiprARrG3Hxzy55zSn9eJIx+UTfTyk9j7zzcnq+c/n+efFf7bjTaSCeydVp6C7DMy
TqQ8rHpObFH/U2DXd7dasq6RZDJMsD+isptA46iU98flGgphJqeQ4/qQhP/nsRJ9ud+u8mWXsSaC
p7QpP5Xl+Clq+WsokpYNuvLvi/NPU9u1/fjbZb7sNLCtS/TqC/ozYfa7yCW29Yb0G1dXbP2ZYYF3
PfAz21mTYKT+d23B365+fUR/+8m6voqtYRqORj3eV8FwyFrpv3hX//79rj/mb1eoOVa24jIgbc3c
xQBBYXgkE/5QtH27X/9+lS8bV5RA4RYaSGAbc0t6z6q6ybehZ8KPos8V2OZu3v202r9bhb+9Ir6+
5fKsiS2BV0So+SoK1177VSG1+Pvq+PaJ+u019EUdFsQx8VN8LUv+FCbZruWPYoFTDhD179f5rgf9
23fRvmxefT4FHXwXFmG4blfp6hp+nfvt+u9XgZz37YXMayXKqAklz/X//201NO1UVYSdgKdhVhVY
wUskIoTP7ua0JVThqQpprY7iSW3nVTE9UE47KGRgxpJ30nUVOS+nYAFa9zIVw20ydY4s7lK59KIo
XYfasRjAcCTBHWBdZNTyOpnrTUxswiQMJ1UQVyrz0SXCLz60L6JSERIywPyvXhuDet5wluQBiOxq
rCu/zRV3MLTbttBvVbF9KfvQyyLDa1PIqkZAvxXug9FvKumJzF8vHQIPrIE9JsM9yROUvWABkiVx
A2F4WRrlJZO1zwWKhGZsQoT5AmkRZYoTPXhP5vCYom2f1dTPDcWZ0KM14q1OTxkIpz3RYDUQGcvS
KSkqG/+eEyrydkRvH99Bv5iiaSVrfpU/g9mlsYBwIA03FLTeElN4654UqnYwl7tGvEKqrnJTV9Je
Q+EzJOC2G3DKaMJGGZmw9iooC9MGceW0dLj0geHsFDtLq9tD17hqfo+719HaBF8BpmUhpTd0yum/
hdAT6hKZbnPom7OYaptea1a1EIPF0FBkh25YqJfSgKOjQBMXOeM3H4rM3xIsn6gQV+hDRwTrP6YW
WliRJnPiTBz1qxt8EWr4pAS7uFUdIZCZBesrOYsuQlmc0wzIiSpGNr0xL5sFu1fjVUyaSdbNjl4z
qywepvFihLWXK+GNIN63XFtQg00m5YqdhzQDWB0S7UjEcb1IAASDXXQyTpRNtiYkXmy9gBNwBJqW
bR1v4+UXpSdyCckOM9wmUm7TNuXnoi8uvYvMw4KCdsQbYbMeqL1/DkBZvV5opKRteR7E+9yqVp34
GsSQ0JJjurT7geifscQyQeSBEh8k/hN0hjvwz8e88kwzcJLqZWT6KvY0pfTex4Xrzq3pCmW6MaXH
zCRrtpJ4VWiGNw0o8aPJafilkhoJbvIY4N8p7mvJsBeDFp6ID0AK3DaybJMOk5xlToonNOvnTRSk
a0tIH5umPslGf6xrE2UdJiHBHVKFPh8hLGF3GDR9TbelkQnzUXj2OrpXBS7r6aJHrONwcPrsBWwj
9+V9kUxHrEH8t5mbaGDucAyJEZF42C7GyvAS8UA6w0qkTRbVNQkeD3Nt2RONujpPfXHc6YnmZCyN
RNzkzNLnbJNKqUcyCVKPGbPDfS5vzH6dSOeJNrrwWGFDEGbcT7KFaaN3VBVlQMcrNEvBiQDeiDmQ
4I7Rxo2eFcz04O7LL0PUYGzaSGkLHJuMKZUt47GVaSReOJPrQ+2QTdAOK1Fd6/Vbwuqw2t4pDGwn
3W2s2pL6SwERqt+YMzOW6BhW5z54mHiy8weZxgVdOs70tlE9YxL2lhpjDNy4kHKM7VzMYZY8q7Hi
ZOpFTZe1pKQbocq2kWFdGmZO7fwxS+UphXZEDokvUcOafc1EH/oHo3dHxUIjk6WENcmRQiKACKQY
QrqWxbibRcOrNe562+afShW8gPtYTwNf5ppSIj5pevwhTpM3GOamHVlEtYRvYIp2qUFMyFgGL6LO
xmAuVmAvyvQQDbHdtMqtzkPVVPV6lMmxmY+Yk1xjMvZWid8U5Le+2CE/SJ/FtPvHgzAfC/1jDi9S
d4801xU0rLq54JtYkKtXU3uPuevhep5IYLqLyps5/mWhsllWLOm5ve3CdwuVdwfGB1aWXWS/zPA5
VX2lTG5m5SUpTwoeyijayd2wJb/SiRbVyxn+zNnRTN9w+9XZedT9vLrtmskuIycnj0pbMnfobak5
m4FrjK/k2npxpa0M9W4iNLlW1omxa8snY4B+PFnkuHW7dBlfwQCJ0IDazNPhGtY31xEUWSB2M6Qv
sIs2fIDKJkrLTZbwEmIiylV9czXs6KAei/B5mng5dGXpGstzYqm22K/UUnO0eBOGx7Jym+xWreEn
BJ9Vf4qDt8i6TKLkBdngmOm6UEf2SPZJhkxJ6OpT4ljVg4ABaejurrFPERuikZ17YZN3T211SBCu
FKDYIN5kBvJ8ph9j5hBHaWshcBZgTO3YbNKSDpdxqcLQUUPxJsVCOcdvVfFpLK4mnAQzXyW8FBr5
LrFEL1gekYulWkd8Q+00jPa0T0s9Zbz5JthS5YuUH8pId/G42la9UZhXMH1p0yd1md8ZUVV0iE3e
bC0IwTKrHXkQD6KWOIn1S2ZFQ5pBzlISuYg85iYda376HWFOnhwfi3JjFNs0PUrarsRhlhF1dGJO
NAl+pN7nr4tp8c8fMFOpxjFQ7oL0Oc/OmeoZkZcbj0VyZ71Z1murH6T4ZqEpHK0HpoKhOxHTzeOd
eX3rhzJTJHLZXPVVWWrHst5iYdcHN2V9o+VrNSQVZ50Jbhrzf21VpDN47UnGdOPwvR1kt8ErrBS1
E5HLoqnHUs5uEpDFsRIyJSUORw1X2Fo6IkTb4TWYNotwFpkFttl0qZtgi0/Lz6zahUnPZBCKlSy+
d6l6Q7Qa0qllT5Dha2ZkPBA5Oqo8BcqTEDLBcK0QNhgAdNBa1tjfRHq1KQVceUv0z7+L9eCs583a
DI21EjUb2pNuABOnmU2oTvmG45sHD8PWoQ4N9bZoT5MBW0u8w0W27syDoQ0bK8hXRp2uhmZ5SE3Y
UhGYsu46qTJsuXzLG2uwNQhmY8ZeW5U3fEkfBgIy7Y+ePv6Q5cCUnvTAn9tVZrqNODmIPfFksVAA
OVv5Ta1czCZz0+oukjbRcqj6vZmf6uAjyN50M/OuJq9038xr0rgA/hCVEuysJSEzsHAHFD4x2QBi
TQRG6waT3xlwmibVHTvJthpMicy0eeWV2nPEaSGcHYu0M7x/UVU6Ztm6PLwbXp5ern1oit9Vr5O5
6xcCqma+V7Gvl/csm5xef9HwBKe5Y9JLKLe5tCrH1ytLqnezgb8kp9ChjlLA3z4zgCh5LYgMuTNm
0RVUtbMkQE0a3TD3Gs1FzNokx2n0CACTpY8ueRCYpw4XXTtl4aoaHaW+rYPn+lclrUJtJYf3OVtY
pLws2o7xsFiHtijctsuGQVBl3eWaR/0zME8WY6eVT1yH6Iw4vM2iN+W6fUO4TS69dRyY2DC2HNcN
/pPM7+ZXRo5NhvKKkDjrzlTXdfNExmKgYnvmjVp7Q/8J2crCmRy6cOhdS9+OPUj82taSdT1sCGpz
Bt3LzaeJVzb8MsbQLDg1gXOz1nKKy8VNQF4lre42kbrSrVdZT3yNbNpWCYg8OxoqY/sosaVxI2I6
nh+uo/nwwP6txe445h4wqLRciSjaKXkEK3G4CY2VuU1YYUS8hNmrpV1yxmeMkvj5Egm9Pb33+tlS
Al+c+LPztFKW+3Lwo3r0wswiwp3cLvlpJAVMuapUXw3hwyAvW2x+BdUvdUjdenmGm0s0o6NJ+5Lp
lnZpzB5NPe4+Dufk+znSXK+VGA/E4M4zz5SprLrmnrftiUcNQe+y6rr6lFuvOUyzpmMHzpEF5P4Y
TJ7Zx4zDE7Ztd5Hvw+azKDZNgZHH9HT8jCidScPKHLm6Y49BnU6N7hvFZ8jZaZFX3cgGmzOfd/rl
wJRd4PdnSCfyd2NODOGavbu1WP7Uj1NkedbgBJWEWVng8dmX4oXJZdRq+0VJVwRb2TMe6pDfzSzt
mDDEMdmOQcfsCjMpGzLiApBCwG0Lv7J6R653Wjb4FgTuZi5WURzdhxlJwzAAsbcSA4F/MjkJoeWN
VXqTEwaWB7fYlDj6rGhzy/oz89BSpCDyl24dA46DIzqMNzM9Vip6Q7rI0iFgtN1nPMPpYtc9gxPh
k7gYR7F2Viqx6VKg6GgLusq4J63LzUj27DU3MCKXmDw71W7GZK/KrlS9x6g6mNoSelUat4o22Gh6
XJYgPnHZDkTVTynirQVyUP2SJu8TJsoy+GAKjVOUKahwGTJNwoq+N8pzmTLgThUXOUVOSZuVqVMg
PmqGq9hkKyrrJu62cUmRAfhume+E+gUdZ0a5KwkVWRF4Vzon1Dw9SJ6uKyCrd4Hy2S0kiGWPNZPx
+6HV8NXe9exLBLzKyS07KPNVJzMJBrxV9VMZHiN2zn65FFbJ+NWZWpZxTM9t3cpnfVwri8/Avkk+
yshbEL3ITiZcZNVr0dCIN731arZrEfH3MNraIagYxSMS4UC+toJHlVsxzS68P9JTNkOzG69sRXk1
EOs23l9dryZH2DxE72nABgCIJ+DErw7xcG4qFEa5Xwz3srEWMs8q3UpgT53cJGdw9zzcSA2P62Av
3Y5AAW3fAvk2CNhwgsY1LK8bSMjzjcDTgboZJU1E3VdGYcvpu5mfK9mPwlskGop+EE1XCz3NeA0l
Z9IduCd5dQold/kEKJmbfp06CrsLeEr09H2+FSGkiJym2To8kyQRySf3OpW3Qr0Gw8eCJLT+Vl1I
jntIL9T9aKbE7nSVwVQ3WkPgqCumq0nfWfJJNNZQHHma1YLi4WNS1ll7iTuf2Euoc325ilgQyQUb
PKLMKDvSbAj4O+UjKZKNuJefg/lomotvhh7AdXsS78sQl3Kw0ctNgoCXPHELOYs473v8W+2h4UQw
v9SVaMOpSJLjWK0xQ+vtQQX1J9jDQ6neK6dY2uQ663Ve691aFN8i1ADpKTgJJW/L2g2F11lBAWan
2ZrDdZfvQ2bkEkqNFczD5oyOAARn1Pqp7JSxJ8Im6FdNfiZ2VfKSu/kjqra5sctDnn4btzfRidB4
ewbPT535NvJ2/WzL1xQJWepfa+1JOgyR0/NahJQj3DaaZ4BbjM6Tsl8EBFencVqTzGWn1By9Qpom
cI6tjvxBgKDUe1Oy5aUnyPdadZPSgJXbbTx6SnA2q50CS7zYRCiTfgXt4/SQKg7AMz7x9RSKiGbW
PS13kf5Yy21vbMZfmrDmB2rXSRtRkxNZtRNamIVbWVh3lYu6uESzqEBGghixv74JZMJZE15gzmSu
suZF5/iOk31DsyShuJixnR6ExBWjjDghZApOrgU+3aqa30cdcxASe9pGQdW6SfEx4jjXrEvabNh8
hmWfqadCO9HgoiBsUee1PuOcpL7Nn6vIoV9awpYcnKy+Q9A+zXuwI23jW5WNvcMuqv2cb0Sz9+QB
jCNSDSOwByKBOfdViC1AG1THynKD9L2td0K9An6gztf7KcU6AZCk2dy09zxAOftVKq3T6WXMLlns
xYtozw/558wbZ5F4dMIjG+mCz13Yh+f+VQpzRxxJRVe0UxyTF8dmVbbsd/qtbF6UfpMl9zVH6inn
qIPKHTbAwCFvrT5M7x2vXfpvKU9jNziCQS6j3yX8vXQrkHg3BmgEuycB1uQyKW6lU1su+nZpN/J4
S7kzajRrVhBOY/6ALj+3WBwgJzsVtJAxj1aNLLlqsniLtJflu8Eg/2lt4ggpZ6/TPqVu1QoHOSYK
Vd/mSG2n+yXYpupZ67bi/Go2C01BsO3seNau4GhVthvdAsyPsaAQNyaegETJTxE/QJUH9jyat/UI
G6As94t8Bwhsk7QhWiZeIrxM9IbSubsV+XgC9REZYOvR0v25F7d9r/qCAFqcjoXBU0RS6q9YxPI6
GfPKarVzlVsrKNC7Nk2cksSaPLgv43AVc95X5gzo+kddHOr5I9YxRmTLpSyMlVpjCA7lOLTzUahp
2CTwLpLiVz3TqCM41uImL7ddEhH8OT+ljR9pqV0OB61bNT2NxNKWCtkledcTh1elOmmivyx8//MQ
S06E3EqMbobBz3QVKVnmSwGml94JtAbDSxieOgQZ6fxGu8gtK3WV93HnUnOf1EB50IZ48/cuMkrw
b6aUOhHrdAqYZP+hxW2VURSGnpymRnuKJDC/+vKcczitk5zCcGjXS8wIdRg5oFNRq53RO60+FnYW
KY7OEiwCD6SbGMns0JNLYJYXD8Sbtl5Ea3YQXJnGWTivFsVyhXZXahZ2A5NAVZONnCoQHjQNv2w6
kFq2GsJHtE09yaiCUbtYnexmJDHd2C7U2+bDkD4wQ2I/jW1iXHneVrQZbWlaZ8EjJ6PI9LrxUZu3
dHuaZSeMLw05ve05WW5Mze16WjH5gU0q51xPk9jWrBOGcBS6dgxosesukTo+1u1sD/rBqh4F+qc0
GMLp0C2XQZJoYW+FRreTnrjmj3bhNJdKt1MAlg48dXezQM1BOYo0xBEtvxVeF+lc5K0z8Pin6U27
gLoh/FbyG+jFY/oWgRMC2rfSEEM4xDe+SROrW9rgvKXFReGmhvq2N+u9kFAqkhK2yjhYq3Ckg7XC
EtXYFgC3nmUGdwDL1pW+ysrnlH2gB5srUTMOi5Mvx4h5TU17xyipyTB+BKkbiA+L1jupLD9WOvrF
pvNE2fRbiXU7LueI3VVvc/pj6G1zOsb1uhTXCeqzpS7gxMiJ15TZ1SLjRFe4ErEFDBd5ZjbR2Nox
JyGdfnZggkKSnuVR8bVZ9sZwuR3kz6pB6kQ2wLBvoc8WPC1xMrlLJjzGsyMOG1D8vFIcCGteonMU
G7EtqNmuVclW1oFzmxxOTQ1F7wIOybi3rgHj+ceCgOpq0woTFtDaNCLOdbU7mqYrgiwZ3bx4kvF0
le2DZnVbwWABLUqEBPMelwzgowDkxvgiI3H2kn6cSbwWTfogvKkiJZecOqAeCWjS74RmpNmsjAbs
X3qzhSqKnLehLCY1RsO4dok78itB9OFnubLCXGO5hHxkK6C0zs74muxCy8GBS+e64bXXHQrklSqk
BxqbgnoHDdIFGLUS+ZgNiCAR1CgbeFb/CjT+U16fkdHPUmoaw0nzmuxvAqbp58qi9j7rd0OH20uD
Nz7Xqzg6de17p+4U/D0zMeV40JD4pSf08X5QLGtL4ZgHdeJ+UDJXLIcf5mDf7SxX4QpAkCvt4Kv2
S1+EWajpJ1njY4I5qyoaezTKH/QI3w7BkM6pkiiBxCJw9t9DsDpDBC/16vEah7iVkYneKDOs857o
9a2pDzGkGI5o/acQXxk3ZnqSEiVy2zpS7WGOo6d+GYqTGUWsFQXqMYDjEH9dLyu0F83m/u/b7Xcj
yN8/7JfJaq7GA0nX5UmLeXk0mb9YyUYLGSCYivf/u9IXhZpcEFktqeJRsV4VhSqAuh7CIaLy579f
5zvZye/f6It6bEhrFLOJdoyFkjhMiX7tT3Dfb7U82CSvosyr5Er9Mk8VSXg3lHY+jumMuva9otmb
WU9Dlmz1QfR1joVjuDZAcf39m/1JaEVM8Pt15X+vLBBcXRNz3WtdhUTKhUdHHfRCzve2VhVPVxku
5ej++tENcDSZ5UeLW5H5FQngNJDL1pklnV6jcCyhqimS8YDX4Mbi2PrDB/1O9wbEERs6NwdQwZcb
1BUkXjT8BuIZCt3/snGDzXwSjtEFTbStnpD93uQHRmgM0ZCy8kJ2o0O/tvbJy09j6e8eelUjLAVW
t4GH/ctnmaDF5uZAjInaIy2eRFyRRSqdsLf9xOn+6Upffp6lQq1ioME0lTapbdqOFPFqrd6aLW2U
v9/hf5SDX8VBumloMMh1lQyUL09TqcVVURkgW+IuOgGA0/2+ZYdoya/wyoaGSc44uVYSOOvDzLR1
XHayTux3peEANZpx+WFr/U6icTWgIcRCVSvhQP/32pwzPYhmTTzmUoDsPzPDcj2YyrTD7UvdEZuP
AhrqU1Mp/XbSs/h5nmPzo+gKK3WkMkopR0flaARCv81IZbj9++36bj0C8DDJiASewe3694crFADW
CPOOZh13J7GIiGsq6/4aJKAzDY6GaSWgGL78/aLfLQdLVEUFARxi2a8PwaQIg2wMhCriEGCed59J
zBRb5b+5CqphzJvSNzk2CLJ419XEbOYcH3IxGe1YnZ+KTPz8+7dRvtlXeaOB7rHgmkO9/rLiqNj7
eEaOpmDWrXwzksxdrWXtbdVp+rkQa5Eo30T1IJJnG9FIJa+tav1+mK3l2BeZuc7DvsElozISSTuL
Jntk0KFRmkpwp3LI6JHT9oRrRfFBK9kx2zTza9NsXslYtbxekT6NNFw+JZV5XU8W7kaORcTHgVls
FRHn/iQKySoe9OYzv0pH/v7tv/kt4Qmh5IJUcgWgf9lEFDO2xipIThzx8nyrWbtE/oFc9L8Q9S+P
NIAygxHEPySUr28VLZCVmFHMMc9XVylItw059+IDf+jDkxI8m8FxDndKuC2tFzxDwRTcToTKcMjM
9ZGQCjq0C0cXomUiF4C/TVVdKltLfmTvG7N9WB3SfisIk11XKN2YSILa4fy6kxm2y2HIyehEXPU0
nZX6xkjZpKd8zyPF2YO0QEUI7CDSbjSBtBKayCFG90jHx0NwRfpkwVVT1Z0w3SYSXM+1NKVuVTEg
59yQrFLzvSnX1vIrM24lSXd0QjOqiGHfs9oHdmcGXmysNdPHK9cp5NFYNBC2BcUwQzDwLNc22UGT
GlvpCqcbnsrpVZjOcAP68b1XPqa22ljRQ5nyYZItLrEieKkUfUuHBj8bMSKZ8pSO6/ZVNX2yeoVe
soX+qRzeadMJ3GwYThBcJ/JWJvN5WvZN4Wf9U8VWGcHSmP26f81SnNCC14uiXywy9ek2f7GK57b5
TIP9Ymz7YfTE6pX+Oxk75WNWsxc/GkxuFVw0Scp860bA0kn+idrcBsZ9B981dRblUsSnir6SJm+H
jGaEyLxOejOFe2FZF1pPLMwm7M7qgA+2PpY09xo/X146kmmQHhmw8oJC2CucQglnLeOkRJYU7+rO
5MAD7DA08C+WQFiRNontYxUFBta8Za3x49CxUCMvZPi2ha0ZMclnBgvhIDM72uC4L+p7rbgZaKDH
L2X5YbVsyrcJUTfBzhzvYpHssdRNVZDwI3FIoyPLLQjYyBs5AwlBSFPioSw7hm+WN6fAF6xw2uZR
99bCREq09C1QrX01qJvKCp1a/WyN21zm5pzC7kmF7Rn4yDvoTYjj/ZLdNsatGlwaTrGacq+j2FeY
eDWr5hgYD2PI2GCL6bQOewcDnCOTzTv689I6Bm2RYFtYdKDRLnA43Ujdo5xoXpk54IhssTmM+OHq
+omkAL9nJFIHq46AJOmwpJeoR6dFB3vWPsAbY9fIGsupkGYE+HPLnfrIqFKEQRFUl6B/7avHrNte
VQK5wgifaeFOH/Ey7evgV7DczORGDXc1bkM13fckRGnJKlSfpqxkUTtT6S/Z+4TkK2B2f0E7lI+m
g3VjtHZ6sThpcDO0JwEHcMoUmkbmpsUCrCEgZZhLhwMjniC/MK1Q9JWabqzufyg7s+XGrXRLv8oJ
36Ma4wZw4lRFNOeZFDXrBiGllJjHjfnp+wPtLttZGXb3hekkKYkECezh/9f61pxGbsvaAwthP5+8
u4WYVyoJPwiX3wPafLA1xuwO2UL02bpHqh1+RIjJU6B5KzO9Yk2wxedQ0htG7hGNT3W2BWA96/HG
cEgUD8AP46gPxvek37qo2SmzOusIt6kfXF1qFO3cipZttbGUXSmfIuuzJksY+wODiYML9UV1Do2x
SsuvAMGKffJREOk0Ao3J+2WuZf8aGNtEf5zSczTtMVRWqXLNm7UKeF1AXejugoKu7YWetus8FNCm
wwfymBoa7lSMKdon44b3VMoj3j5/2AtfXfWoRfAQlsPKRSRWGHeR1ZOi8zGWKKpQCoXUafXwvSJU
yPWfXetZsZdKtjKrFSU0jeFY7WccV90uLYoMviBlhu3atyhf0wfzjIMCksYI7gdqkSTsBMSZantV
nkyqs0b+MtC3Pif2XthvgfNEqyJJVj2lKFFe2rBZVtpFVifjOTWeXe2cfmneVjOXVQhbZ67AIk43
RYX1uMO+DLnjPmT7nqA28dyNwnZaf4NVy4uPE+LV6xiAl3m0ai3qD9tptCvWfbdyunk31RdKlBA4
YxPOfDVhXE+/SuXb6HfzWstnLcAWWR4yrVxhq8R36lqktNYBdZinvv5qnI+YzB/5IvRF0C0UNEbk
eMXomusVFUdXdXYNHt/8Ga3XSgkuwtgY/YPG7yjKxg+3ukeLKt8nNRXNtdKc/Uida4wh8izju9o6
OWJdRdR9HmSy8d0XvztHOZqRJQXjWVU+Ne45FHNbeY0RcHIBoX4Cp+utNA2FCfZpQY1hXoqA9vej
6RxLf5MGwHnPubpjqGl1piUa7ncaJ7BHn4GvP2d4eO6BTbvaNob0rd/ler+z2rewKWbSqpYFPcrK
iHYSzjbFDhzxeqXTVH5Miim6rb+z3evY3vfWt4CTK5MvfeHQC9zbXNZFxnnGrGRitZbJvB4Qu2LN
LYdupqk00rx1mvpsSBaoMh9c1A0uu/yRco88ujA3H3T7u8GpJO1PpX91vasfrFJi5zpd23QReKKw
mgUwyyybime764d1q82Q0+11nqB9kA50Rup5Wj8l9jO+LTR6rKwGToHoqSBhzT8CaJkFPW0v9JsP
HcTsim6ZdvGdeWcjgJzXxlZDIeXtqGD0yguh1YswZPp3F7a2s0mnT2og6S3dgJmbvXjhWvf4ABuS
4uiT15wJBo2fzquWfmmtA1anRga/HMrem0AvMRQXkjVaP33u0g9j8Gd6jO26vXQhncEMXHS0EuU6
p+TZQs0Hb9ybT160ERFZb9Hz5PNlxGsRO+jjrmCki5ZmvdFozobTqIxEPP/0acBW+q4Kd4m6L5tL
S6OtkrwYzQuy0Eys+3h6l6q9K+1wUZTxMWapQ2fPxnFAazWrn0NEJz3yQI/lj/9hxxstRNLEp9g7
tBm7e8dfE4U9jxGamf0hTemNWB9j2szQXcVNQXWQeW5O00IIFE7vWbJP/FXG7ktJFz5ZGQFDH/u2
WRyhMzrRUPDRF5gnQvzM7JKiURivtcW3aOFR+gTVrqIsFnoyMwnCCB+TuJnb+r2k5EmjQzONhRl8
Bkhp8mDTIPHShq2LaMVPlqX7iW9rkU+NUucRBONOcZy5IHPLUpxtqbXPf71e/tlmge2gYPsPLu4/
YHHYw7QB3cWpjV8LUlftv8Fm/KRqpekTp4pELEclFvfP+znbKUk68hkyGX/CuFog1SH8BFloni//
+kB+tvDXaUhOUVGGYd9MOn9QtMsc41Ld18xdhCsSrmd2OjP0+DcFk599XMBwbAMECWZE+4f96aBB
cNLUAExsO9N1rNXl+18fxt+9wPT8Hw7DjzUHsC55CSNaK/MurcLHv36Bn+ywKawKld0RTJ//MIb2
ZRZHheRzCiQEEDODuO4sewF4QudkJlLy6a9f72dnAB8VH5aFVZn6zp8PSIlyRbBXZM5AqN25h6y3
KZ7fy/L/O74VNBJH5oCOxtfwH5xgvVKIC2L9nRZqtbS0IUSEUZz++mB+9u384TV+dFbV7DcRBsdn
s1bUa5D23XmQpfk318zfVmimj/QP50CIxnY0iaA318OyVJfEWC/JztzKVXkAZ3bnazOiMf8utuNn
1w8JMibkVJViyI9VA6+I4ihw1ZPbl7SP4llUXTv/byq+PzsX/vgaP1R8EzgQaVdYJ6FcQBjMVGOp
Oky2f1MCMKY9/g/7c0OHSnkDwcKLnA71D59fnHIMjVud4jK2F50c+nmmGiDr7CTY253OQN5Y7z3l
ZxaOEDZMyVYhQMmqB100I9zJn4cJCNU4IMfU6cFwCByLbp8OkCLQ9xYDrAn6mNrey91mRquI7q5r
9tWmC3P5DAJXnQcOsci5Dw1XN6yaSNbmri697G+Kiz/5zgxM0TQvCHiCiPTjtWWScBA742l0lVWv
QjyUqM6K4W8MeD/51gBj44ed6AnMEj+8ilUJzQ/G8ZxFzcJJnzSt3hTEGQX+3yVI/WRo+tML/XB6
hFGNpd2sz4kBfyQj3VQzCFLI2mSTjNrepon611ezPo3WP5wodJhMY4rs4k//mDFsEQXWB014rhfq
vN0CaEEKOGVdzpxLfKeks+wDzOhsWBhLbact4wUTF6Ur9vSJufjrtzId2o/vBKYUOceWKnTx4ygZ
EHRaGJl/TvGZQMwTff3cRH3xRnyl/tyZ6ninkXjzGDdsAG6v/L++9f/tf+WXX19E/ut/uP8tB1wa
+kH9w91/HUMKOzL/Xv/P9Gv//rE//9K/zsVXdl9XX1/18b348Sf/9Iv8/d9ef/Fev//pzjKrw3q4
a76q4folm6S+vQjvdPrJ/9cn/+vr9lcehuLrn798y5usnv6aH+bZL789tf385y+YuP/wJUx//7cn
T+8pv3efN3XwX//7exV+Y47+9S/++9e+3mX9z18M5x8q8Amq5QQuq/QhaRR0X9MzmvgHl53FJcHw
wrDF95nlVR388xdF1/9BcZA5SDACGcyzvAs5vRbPmeIfMOxZP6gqoOYJC/3L/z3+P31Tv39z/5U1
6SUPs1pyQD9cMMyq9EpsiAgGzUtbiB8uGNrkHQ3+LFxWAb2zm+QiNAtWJkHK+tyuo5UvzRxvUW7e
lVH8rFbdpTFS9i26rZxKh31pbxQfJYJKev0rcpL9QyLC+8hxUK5LP1uRAFAuu7ztNklA7K7WKfdQ
wzBqDQRqRwEGqT98Bb8d4h8PyeLD+eOFMB2SDtBEN5CbsLwSP6x/utJxvVy44TIWxNA0CJqqVKC/
Ssxw73uJ+qz6GNIMKNegagyyP5oRbJi848xPvmDorrXWxv2QxifcRUavmeffb7I4QdsdIo0iBVck
tXu43YyNJg7BlVTBbp30Znv2gl5ZyLrzH6Snh/MyLyyyvmW8ads2WKPr9Fha9BIImpxXMq0vePoo
pZUEARONmTymNdthVl7jjips8lTY7Erhl/QHgGM4FppiT98zBJxM2HIS+P3ydtfO2P+OFkkUiPPP
VmqgOfLNh9u9xGr87V9/0pyu5p9H9qkfNbXZpsh7EjKN/1gymSFrP6vViR1DQLLzOP4s8bz7Og39
1eBW97kf12hba+tgubNO6c+mE2QPfVfl+zEicicv9eGt4XHRlf1Gwx+BAL7RLqPaVzs/Fm+3e10Q
oTxL2AmGGRKLsoi/mkB4606m+k6iTRu0FmuJP6IzSMyu3mZVqt7XjvB3QwJaqLs9XTLyeSDmpa/Z
r22uAKSCd3sib7Gbmxk/plaZ8agkOrKuxtk7RoEiQg3uE0nPvm/zfK2ZfnifqZpyLl0E55X3UgPS
bE9xPiCDdgNv6zi5/4A1zlsT+ESdd3CUexBlqFHNTj3kMsGw1sTluwMa2gLONDnqADSJK8Ix69xQ
hMFrRClZJEN2GeMsuzhJGh2SBEhhNg67qqVyFPd7jCHdvu3tbg8Ktdx5LEnqxooPud/Fh8waypXb
QbkcFYPUMx2q7t6iViulYj2A4nkuayXAdD9YD1FIIHjr6/YW17V4cOr+e+u16RFSW/qYTROaonpX
p8qyx04ZD15pWaeqepEISJDD6/KsDhaVfT6jVeui7AbMJ1ah7LqrPRRLy8rtNV0i4IBhy9WfW9Sj
wKE5s0ST7HpH8SLKCGZXmZM5EurvLvBYUjC46YRfFCQT2eU+CCZttdbeB6p5TJveu7/d0LI/60XR
nyrscjvTlO08bJOL0lXm1Wvq8NzJ6LMYP4NJy8UpF+6GsYRqyCEvK98MN17NxdgGnvPaQHx22xRE
ro/U3Y8xNzhMhAyDYbcGD2QfoUZD8Qvisx3WyDELJdzoPcbmIlcfnT6/ynaJdqe9VqYI7uNGs9if
H3NVtqeR5I9ZLGT0ItVwlVB7oJGjl0+hNrgru1dNrJTcTVH+c5AI83jhI6010Gk6H9/OnG6knSK/
zsxIIcG+I1mkGiWfAqor2x+eG1+me92nEqUbzXuXhOjh8jLb326GYiTPKQ2yvVrp3sIf0bBPM8vS
tRJGFU1pg6XdGR5NlhbV6e/35XTfQNa4s7rmfqz76nK76UtrHtpdTIs1JS6+XfoyEcdKEc6mRsw+
eDpkun/fBFbd7QvCoPe3f92e+P2xpojoVDlfTZuG26QLNrQtvH083WD7wDBiI6u2PGnoi0TgM8Kw
CTvOClcmAr5LpWg4tUkKPrZZ+E7f0DtGbEIhhaHpD0vlkk43VtKnZKPtbo+0ZNZeIqkp2A37rUwp
CrEKmMr0cXmQxCpogdmvy1EUgPZ46HZTqvVv/+IsTNb2WL2OTjRAeBvcYGXHxMA3ft8jN5iuQQsv
7QCqMXgLBz9m3Oqihd7p7cKWZnryoiY9RTYx6Ld/WYkfLPteU+elzCwVdxVPO9NNQzbaKity99fH
EuLQllUEcToyDSwOkUWJ1SWMaxkpSiIWRtsaR7O8z3tc3WbW3VlGE/CtkZ6YNIW5UActzec1+lS2
7L892//72SFXHPpD+acohuGE+8xFYrvtQvcuwcxPXmu2DIYgZ2vssXksEp1/2gr+YEXNqKpV3O3H
hzF07D1T16HUkuBUwmlc6nHGuG5368gKnA+TEn07BtprXkz46oEJkk+LWqSF/6hhDiQ8MbPnpfbW
GfRmyXFzklWgqXQ0kr5cixxJaF3HaOQsI6JhULr0syKabiVC36CMxMkJAx86hRctAs8gU9D2qmif
eCOyfKcbtXXhg+dyoyV+OCDWldU+EOq99RUsLbeHMHMoM98wg52PvmNDQcDFROWGx6bJoqPSkq6m
EhwL4Jy7vz/hxKW2yb325PUi2Ed9FO611M5Z4fz+zzQftbk1xVibSSHPEdDBbePYz46XuOjzNOOk
NTWBSHWGQD5tHg0LTtEQu8XCHKjOCgx2fKzWUhlz+ZoRAd6lo/ehqgoOakPW5xbJw6EkAAEye1G/
O8WkmNZwDkXzkBrdIbCHSxqJyQxcU1muyBeZlYFKuJ5ioh8E4Ler28ll10amtzPLRLPmt39qinG1
OyE3hZ/pR+E62jGAzLnLNR1yYp0Oi9tjAirjMffMdsmoGc5/fWz64TjDcme7TEpRB+ZmVgQm0mmN
onmg4DKJrSA/yEnfzLR9NiLy8xo0162a4MhmzbGqBaGEdZCA62+V4HvXUVu9PStdtUXnhFHIC6o3
W0vEgxq147VHcc18aj3cHtLiqfAbImEt8Z/cZi5rmrlMsolW6NPy+e0xp2lq5vTGXlk2HbmwGfFT
kS+OtS1Ot5URpnemEuB/lOMxBm1x1Gy8bGZalFhC6pwCOndvN2kfxfNGL4f17W44prugTtVDm1ZP
RZ9YL6lGEgm6qWZ9uzv62TEdtPjeJ93Qh5N/Sk3zkyJV8uKbTBJZVmg0WdrkJSJbgiJyUJ/DRnYP
ahv++riWlv6OulyxuP2W21bdvMzMel9KSuRxFioneHcgKIryafDwMxLlimDVbqHBu2qw6pKmX7u1
G77UWvs6ggy4GBkeVi1WNqqFCdUvIJ8LxygXhZrqEPW0ZCeUIF/nTu1cnQ5SsS7s9rOBgKeLZuc7
Y7/IFOmeGl3dEtfO2EPk10BFQyenelpWDfDKTh3P9kYe3Ful0Ba+b1nEkRYe2+PcwJqSpxfVkQhH
jdYBOy+Sve8yifKWm+3g996DCOsLZGP1XahqMbfzIT9VvemcwpjWnTM9ERfNg+t3yOgzdTwZLIOW
siVhshLSfajy8UKQx5tFeQefUq4sNauHV9kKnVzCVll2WSVXt3Xh73f1aZl4++Hbs+VYW1fGiVVW
KqCbwBBeTIf1amnj5fW8yr+qKoeQNLL9JPDRS6tk0w6as9Zts1j4Vufto9rwr2yrMFmEWvE+JA06
udoa6QRXxlbPokPc+skidEbrRfHEpdHq+HuPOykQYfIhDSqVoePH1ypg+5LkmsTxu2HX4+06YQFV
84xup8d0woxGIx9xTImvqlFV9xXxO3qH0l+U7ngcnczD4ptYJ92wk1Wejs+erUwLID08e14QsPwe
rfeii65j7xNqVkagBpQhXaBblneh1dDqVJHL9J2vboZ4aHYhyP69JTN9nbPijVQctkYAjbEtrAHi
UxqiBoA6QMfNL6Xc1WltPKlgBbSmTMlsF3ND0hLichhekKJpCzXp1a3hV8NLOtpY7hzzkf3SPEzr
YslQZL06xZMVeem7WnvZspaYL0vjrlahGGjVYHzT6brZaee/kTWnLIaUAAI7jeJTSCD1glELwoqe
j5tcjB0ucRS5fV/WRxaLqFyMYtmVsf+cpbC502b8KApCH0EA5I/FEAOAVnzlSzHoEOn4Azus88bn
GKntPX+ovS8cH5VETbv4dnfQKn0fpC7tpelHwsRFkaGTeGmLcRW4W9HwArHeRAvDSuxj7AB6dJLk
e6zSftUy2d5xRrTL2Mjtc2xyklJ1LE5uWiBAsxP7wE613WQEJ+wz3bNWodfn86KyESBXDbk+3IzT
jRpzOXEi0uAWw5uhtsVXq9J2Ix4nmPnd5CMKq0+Gwa9BiZRnv0ZhGDaRvBKO6C3ZSQ1Hu5XQS1rG
nixCyeLUvoJGYLT3UNrGdes19gkW77js8zG95kVGTEVouI+uTwfNtlv/jfrmS6q6zafhxGvTanOw
3tjwiF5g9z5A7FW1z1AxnhPRFFsJ+WLBbB0sYndQTzEZc3ujownuJVHx5Grqk4xF/ym94EhGGrnA
FU7j1CawuHW0+Bi0HhwbxrDXrOvQD5T9Z6lHxOY28rFVcZkHo2x3egLnQLZlu0jGCvyP2eZvXceI
EmWGe8yrtruTofWZ90H+picNXBMA6AevFd29Vhl3seLmb60u8PpVCH4YueHV+AT6To+XlFuXgdt9
ghGxcFZ73mNnp7s8MuJ3yy2KRYsAjaFPK6+J5n/++rjUPbR+wjqZkRmck47mfTQkybuuKl8D0pZr
Z2fQnw32fl70ZlaZ/lTnaUiMa4s0KhXaUzVCFcBMXC5vz2YeuxhTYSi6PStx+88coej7291AtR48
TSrn2z0x+bxUO7hLtOrQUkrbsLAy9jhDiSlsUnuXWMw+gYA+NEaBs+OsSLalpZt7OzAxpaqlfmi8
ELkYrbdjbjXeqnWZROSTHGmmJmoW7rumZ7HUEoMxt+DzL6s2yq+UwdRtUNJ3LqVXH5oALRzyevYj
XoPMY9Cyx2rwv3VQ5T8NL95ael++5rTdYKtnKV5jtz4Mnp0CdVIz/GjRcXDJg61sJzn0Lolqvi/Z
I/i1vvd9YsBtI0q4qAG5Su/NjEtj6Q1+tuO8da99YXzdnjddeAiNGMKrCMjqaAYcgm6o4BhTm32Q
RfpeyTV7pdotLovWHOaxsDzgLOmjB5XAn8GkD3JG+moMn0U8ji+BoQJDaq3qDu9FsJZe2ezDVur7
nC90rhf+c6VYFVABJ1oLP+mOoIhxpKu1djAVcnTttrT3eaQGW6U3wr1bSWPr2WaJYZkBODCNcauY
WbZ3aLBv4rbwD+aQ5htZEemSGqin8ph8RmMy8fcTUPF293YjAYbDX5GXKLWSe4wt3YoVF9P0e2a5
3n1oA7tr3O5SIdd7oD6ePmhDtMrYD10afEUPBl2F2QB5SGjeOau8ct35QtvD8NJ3dZfEG2VsrVMj
GbsrVR/uKfokc1H48atmta8xn8RX2jUEV+cA+4sWjEblic8sTT/8rNReQklGAcDY9J4El3ZZjoyM
sdnZ6yxvlbXasycmjNnahQ6GfpXszdPYRt7Slam487qKSMPCPYUlZiXdDgqMi2yvu1neN8nSdtMA
1UFK6nfBmJbVjsuwH3wkKH3P0Rh0D5pbL28PN7Fv7bDorPyeWVvUSftWuOqrJREAEjnmHIaOhXtt
BvEbAlryrXemdNea7qFrCSBcbNjn3bm94xIoIJoHoZnjWh/HIFlIPtbD7cY3k0snyOHgy0VyWSEC
VNu4xa5nNWd9+pfQvWAtDMOa3R77/QnG08ks5VdoPPjh358oK7dclrXNcGwoWONN/4IbL71mQ5Uv
Bt4YNm3u3m6GYjiLhCE1z/3sqsMmx6yuE16eM6JPD8UaK6oOI+/oMj/Isr8mmY5ElC3sLHM9ZXd7
LFPq5pQqxvZ2r0FhcjV0JrFWGYvl7RduN3mEnbcz49PtnqKDTtFca6/ajndA/KRU7mEMR+SY001W
RkO1KBJDwX9XpXsprU2cJKRNjKq9sPR2RpW93iZZ9KU1Qlu6sQdXsEPd19cmyc96X+/SBN9awZWA
baBHt1aBD/OHgx2Fm1YL0RPiyDfwxLnjo7RLDNvUXM+hug9AdEHIsdHzmLs229njY+jhbIiSKX9h
bYC1MMXSpxXa8Wtu/QmafpEV98o7aYtEZll7+E4LXS3ZmoJQs+5wo83R9yUJYpb+6hwk0QuF/I4D
r2HlbTn9PAyeVESWlgLbJeug/D/5DhWAbpwHzVMfTmKa753zhX5vY9kRAddnWCyM7EuT9X5I+kIx
aBe6ie033n/rmZMSU2jPOkHYOrm7dtGjlH2yh4Twj/fp7Rjey6gXKwFNRyYgdF4Jm7itWhAx9gE7
/hJpScIIszMMbMmQcjx0coRqKA2izPwIz72GDtHY0PPt96ps+PE318mXvSnnqnz10Wsa8j2oSCMJ
Idnrm7yD4CVeNdtc+PWrX08clggkEs5BZmHeqAfXyiUbbeRwFSohF0Gh3kq8Da8V4Jhm0d9wtBpC
KF87FPydZjCA37Fzkgx5FGtU51hUV2FccLgVTEG69pwhdQIW4fNFNY47953vLHVmuvqVGtcSQI8L
GkojDMvKvg3hhyjpoIcfaVquq9xbROpjTL64118wAmASbuYBe+ekv3oK7jtzh72vk9G8AVAQFoSL
FWKm20SRgOQK0TRMJwBVKzIKlOwbzuq5W7K/hRccE+hChK77KcnMVtYZf3QcdXh/2ZdDPiQMEDx3
6FSxrde4hbvcX/vBU9V+85XpI4yIt9GzB1PTlzEgNDcl260wSFx4Ea42zzJ24umUdjaDFdjiEZxO
t7bib8WQ23DkxRLey6Etv43VquETBLEDPUKgYps5n3q96D+icqkOfN3zmsAudWYWqwKDoLoQxSru
55NGE5WLNdIU10z9u7gPvZ0wluBKQKNX+W6ksxQtSJSgKApXV5raDgUOsEP/qSmqIzUd/MfmJ0kO
TbtdBazEAGQZwNw4ZhR3wbystlq6NoEewLPwWjI/lqbcVek6MFdjjhl46TyAauraSXSOhLBiZwlQ
hsI8VY5ypzwjNgPsFiVnuIWjuZFfimUyRQBM2FNfNAp28CtpP4lmYyMz6BD8LbRgpYd79mWlfm+K
g1nMELL2MHqreVWux2wrYzhRK4AaoKRUttXRnNiWycPpYc/HqWMuZIfH9Og0x064M10hx8buwBNI
8enlXbZZAomM5xbE6GbvOsvQWxlEASgL6siEPYzOHNmnPqyUeKeWdxLiFzQmb9laMz4Iq1zBWEIb
KNht0Bcalq6L0vQBeOqYXwxtR94OevpqyyWRUvitVlBCKAY3+bkETKLsvPwM76pv35H4wE658wnQ
Ma8+MXbjhXhrKkKbkWm3fIFIyclmWHf1wFeIVk2eG3OROa+lwoZtYZxaeyArBKm5HYYPyuQ0fxgR
ZNbaox2sMAtMvDNrV4S4vj/pi6BBRPGAQD8iGo+Fg+GsWDOLfldbx4G0FYrOKLmjhRuepfJdNe5N
5VrD2vKdciEadRav4yNEjULZh8V7XfABUijQwHqt6hhpLTsTRhD7UkF8jCgNICOfQX+0xNn9EMGG
gZguzXQmV2uGfKHMYCU43YwCSMKe1d176M7a7sBlxUJJWnOiR0wkdiHFjp5Rk4oVhdmjyB5JcFj0
JfMIi4nKgS+xJjqIL3SZKfNMvTZMPXWPKSnEEi7WKLoz1EA5G6qZAOop5xNsmX4RVEPzXqADttSr
Kd8a9aUb1hSx6vYC7wrKigezrDDfte67aM5ZsWGz7MVr4kIaY++Kc5gsan1uhItRguXEg4AKnN0t
G71igxS0QlPSRMmeGs6i7GEG1NRLYeNQgFKHYI8PAXYQlMr4IMlCVnaEqsBwpAIs4tUgNtZbG+2U
bCExDyfLqaNQzEmO6AFeEK5oUAbZoLaOum9cu9BqSgOa666s1wokrnTLeABYz/JZgG+iHODTTHob
PTuoVIKhTGQ0TFek7CUBZBnK2TUmaIUfxmjHBU2zrt+RYATfbjo/om/RPTPKRx5zZXHCIs0F/zqd
R6jhDXNjyTnOlaZnrIBIEi/M4n0cDt42XZOdpfubsNsQhmW+1uU96lYoObxvzd0ToRVpS0xL7gLK
FO8WX7hV7Ydemzssv2rF1OeUps7ALlR4T2oebs0aUSLFZ7B1ee2fo4LzKHc3DXa8gWaOyAdrBcFB
HG83dsfbcxZ1Oe4M38+XZQxUBmT7XEuHbZYsWYeuMSitVVlsdBzMFaNaFkT7anisimaVUMHNzJ5U
RjrvdVwcA0wUWG7j5FDaRcf7rvZVydZXsXH1R/Q60qalpJOJ/UjReRHS1pv1R2McjX1mc933IYq6
MthFAAFwN3j7RBYfro8CwAbqweLWJpKsx6WUiHPZu7gIopZyhWGbM+LwkjUVSPYoUDqi/pvvBDub
3TTrDJhtwtz3/UONSj3oPMJ6ZJ3voBaRyoS2iikrHPu9YU2i4YorFdGdpW3s+slixk1Sc9soKNy1
+kJ7dRZKOiSs9T3Beuo998No54xevrNiByH8jJm5TvOPQinPo1u95aNPDijDJ6lYzDouwFKsLkop
KyBB3FB6++hT5ylPOBU6yKl7sBqhxX4TIW7N2VucULyas6IZdynTYB/HuJkQF6nvYx5MUZX+JukO
Qz0QAMX8O7b63qkfAnO6HrENQPIwEeDXrEDUyNylqsI6ZWmRi9STHe9Y/ZqPQfNevKn+Omt5zHOo
ujB85u3aoJvkB1tDJyGLBVYbAoOMGwz+pWu8WGoz7EzH/uhzHDF3WvBQw7xRKLKtkLjMpqWcw9Kj
JzDJnrnXdgO8Jojew7EFqJmuffvghHu1lh8MzXgeTJWD8ChAtXQN6neDkiDspoXuCUGLC9Sd5lmf
Jr0259MwziqeU8X2l77yWRQVi6duljkrw1FmFv+5SbAl6jucdcOLZ4ekyE/PmHEybGQdAw3LV4Lu
2sy05XpsvvRA249dip6h2Hekwo7Zxhf+kWcG4T3ZTnTocBwBkUv33sPtn+WQHKjDH1pwr8l8AM+n
YgAR46XVHo0C8k5VvJLB/Zrw/7YR52Ygnk57dD4rq3wwWv+9FFzGvTpTwge975K7Vkn9bT5F6QEO
clvrW1WSIJXQ0tcCxtiMY5Q5DQ2AjiqnfwLADg5p1HmEqbGqwuKW1OgfdMpPjvrZ6aG9dGhy7wxc
VIzTRSxpGliVwxbuEqf0V2LLTclI8pQtHsmlkjr1LInETrLOJ1phBseCJWXEAiJpOmVONwF5ghms
oloKqI3wZ/snBIX9U930xFNVDfirrt1V3kMuPUbBEkeD6xfazmr4aVPPPrQMdiQ77GXagxwBYYxX
TDkZMecMgjSpnCg8KvHB7ximEaWoZ6cCdKEdMWaYD74AGquvCxeyKOoOE20/2yGqNbL8wk3yWmYV
n4r2gGQSski3sUDzZNmbYZj4O6It8pC9jbY+o5puyXXUnyzxFDYpzbx7qS7xIanxgJvhe6U9B1WJ
3XAfjf+HqfNablsLsugXoQo5vJIASBDMQekFZUk2cs74+lm4VVMzL7Lse22RIHBOn+691x7ZhXYJ
1Xqn2Lg86+g5xst2Nmen7afPeSQfqZrdOdaBUznlKXqUWw50m3CDxXexFQ7kMevTRqc8mz+ict/h
UFb2bCxG4YkjZqCDijaoFj9izZaUvcDF7a/gZ7CJCMYGKrP5i7naqncGCV6jsxqtx71RAnQBDoNL
UQWjCm5sWwOCdBGALpWt7TMd3eeCW85c5gr64t9RAzrmmpJPypusb+HAiLxKskdZRtgPkp+sJn+P
8s0Oqaj48BeexTOR9ZFyYfQubCmOhZJRI2xPH7UzTL2utEPJnUpM/17BijO9Uc9C+0g1u2BaGG10
ulNh0ri8EdONQ0+qDtIC92OhaeqUqcMdwd8L/7L981+RHREzbcN5Aol9450ayp7nwJQgLt+s+l2W
/Fm1s8oGnV2U+5rkNZCYhiPhvRIt3DdvuUmy2Lkd9/O4V6FyQa/E94c7j3KvuxjUQHV30dLbKOwt
42ZR17XlURxOhulOpluWbmdiifuIAmxGrgSxBxaU7gAd7Ekvq31z2VmaB8p9vcLabgAsEh7A2Ezt
lve7aJ4Su2ZCI3ofDp76HPbpTjl3e+Qiv4s/+dgJr8wk1g8JMjUj4pHvp2Q6jh0eLsQtmQPtUdwN
anqo6LE2QFOyInJoCt3UNWx4wF5PyxSq6AJqzWd8rRT/zmJ1mtZi+lmUv50ueoIBPFJM+DhoQRVl
PfHGEGFWdJm2nQ6QCG3GZuwGwgct89RJpsvoM91TUQOiS7rvwPyTmjtJgse2l0M4i5dmxjLFUPRC
AV8S95bvZsHlqBNQoKXJURTcvnLz7K1LPq3kQs2q69u4Pi7te0IKIo1iwK6qhr/YIAH7JEDXS986
ChSVqhPvMOK8svgWpG0f/42ME/gXdfS6lLzjz4HQNZi91KIKvQmMp+t5pX2tVy/BpEu89K7p8aU9
e9nLZemARcWe63uMgiGv+m1unCcuZNccZAho3QtVMIA62xDsJeTpt74GvKlifbe697C9svE6i7ZX
//YxhaDKHU54KZQAuogxbL5dqCTbriQzVPwrCE+hSfaReVoEWwhubfarC6IzL8+cXgJJsZHXr2xu
LxBzys8QbOqPGCVwZ0kEWCgGMYXxuBLWCXMu4JoG8oc8f06PGRdDqmYwyWzLtaBO974iboxGsRP5
XllfEe86LQ6Cvlty9vbvuoSpu6bjcWDjW0ZmA9BL8RAWP0Qh6ryMARrsteBWC5anzDtQxdjOZXh+
jOkq0L7rv4UuwO4TRBa3tIi23PXs7GrtS5xNms+6dExpD7djtDiy/lAQitTaSXbn5QnA+/nr2X3m
BDJEZ/DoPK97U3cbRMY41UqIQ7NdFC4nkqoSt+YfSXfmzAmBxQ08M4Qf0n2Jzm0v8Oz7SerCgVLG
j0Y+K9K8HUNrUxm7Wv9EAbXNei8ydjjCa5mFk7DS5sDcGHRivl9EgPvVh4kvFNguw0dsvUXMByHR
URmk4swwVnNnmmhGpEA5pbTpjHl2wpX2CmXQ7M9Vl1h2mrAeNj1I7HjM3FybPyU9EnaNqbFb4x0t
PpExAcNutWU7AScVF9wZUozbcmIgbZtNb3mt3NJfcuaoXy2qSCdNgeTUxQxcvfxrQiicY2q3Tk0m
gNXYHTu4R3kWV86SFTdIZ82lEMRPuRp3c+FYxuLWiu4hyE03Vctpq/AWNwQY14nXgp7xOKgPmana
RugYfQlG8jEOjfo+mKk3Fv1vnDEELNR5ovPM/K4FDyoHFaB6Caxh0X8n2r/GM2fQdUv61uvlr5Xk
9Dh6sIHjocTDPafRbUb9Uo3Nmy7zIkSF4EiL4U4x3lvyKuQwXTltxCOQ+ZvRIBXCXcQSjaqVjtH0
36//+3vAANAHU/W5/kFLcBgD9sYFEoIXVYTYGZacOeUpOAp6zh1NSCaqKicJ/YDHqVRg42L2oXXW
R2Sxi/05Gq2z2gjnkWJhyg1XCIydJM4f1Qh+bFGw0aIE5v+pC9nvQXqfaZ5aEXh99UjV1IFkzLmD
9rB6lYgWReuR8UgGM1S0e2ByVHtJ2dpeuMoQI1Tlk5FWP/0JKKPL4R5xZETjuRuQk6THLnf5qOyg
dQfsjSm2cj28McNlTv4xUrSo0gm8w6bmWyV91fVVCV4a86hsw31vbbwueBmYNptnEp7b+jpyYWdK
n8Wp+6PScRg+L9I1ANWZvSCeJeDaCMvdqGBTxXPE76iTUDTH0OuyQ4jzTb/PjuLWwqMDr6DspvoS
kMoGLD0k0N4fsOG2BbvwQFjJNRJd4tZT9dBaH6N0MT5U4MCZR7Ppzv/E2sNwhwNi3Fwj7dh1nlj5
VvsseFx1Z8iOZuiKyqEPoehb26694YWz2lvHntOEhBcH3sBhTHyf45Oou+X4LQtnFWdtfx/qiyh5
6L1zyB0mW/RPOn5LnTe1N7H9hQysD99yfVYmbdOfC8UeQxdPl874nhElYRPJyjTddSa7iHxd8Mzn
B1P6ioZD3/wtrP3Mv80L5PVKXttCgeYk7HbCS8pdvqnvbemkvhh9JGbEIt+vWOu3lWYv3SBM/DPM
fifn1VWMlp8WJmUx9vsoNz1jopBuy59q4GKa9PP++5IVpqdaw8cowxCoqr+jwjLc86B0FUNzUojL
xfSTdvyxGCZui1F6R/6yHxC6qOE6WhYQ25jijO9SojqUcg4bxrAz4+ZjYBjUCt2vKocHBEAk0GZG
tytnyi/VvDdNnLsZhXYcEG5CXrPuSZH2yqyBvyHEF+QneEBgP0ZKOnuavo9nazpXVbjs9GIgNpb9
ih93Cefa9JKoPUTKZFstkcL0cukcNlyDafhM0pIbO7mmUWLu+qJ1AzkcnrU67kAw7wvAVFuE+WYf
nbFkpfask+1RZRxTMqm8d0OwlUjytRA4OFUCKaGcOKtI1pygd8apKjIf7TXtp0X6aKIasNsiv2sm
2NHaMGR3afGuCiObbzPqn7AmHDWd2rfYyvVDXJkvcSCyN7Sa+qONs7+UAPthGebTXGBP7WJxcg1K
WTQx5MMkvqZX/YPOBks4/yqpkiQqcxtHMTdtNWbE3FiAqGW6Zm0gOQVCl2FCm48219KExxgqHEF8
ce0zyxTnGWfkQ9vSLgUKY9AHVimrkXk+Yh1NTELthla+BK5iixVTObGqYNUGcXlDIwLRwfAt1Ghn
NZvLk7mq9DaF8ZuOUXDJhFcxqiUZHbQgjEUjvrdwhWFGitMTgzaG2q5cqCuMwnATixJBkKYa/EQs
MIxLEGcwN+ziETJ6AEthKbLZSVFTbVuV48wApdbMQtGOlcg6KnOHgjGPXSkU35TeGJyF/gF6C0N2
Yhj+HAcXKCiRKvxEheGZnTHaZIqyU49uEf6kfl/0bE10JK2ZYUiQ5Ue1GT4qAFAQhbOrqLK5iIjW
VMtVdZ1CWskJx0HYRML7FADD5SCClWFLkW2+LTW9q/SBupjlfz9qBUhQ8WjVpKwX7fvIZqT237LJ
lFYvFzIWxHNSjvco0ekwkumCkIJGVu11inmKlz9pP1iHAKp8N9fFIWbwTd6vYfqoFDUl4Udq7I61
sht+JbuRetprWSJtWj4lvM1AKVB8+pLQxV6KkHEW+cf++6J0w7ETNZKf0nFBKaA4U5Ve5GaQdgui
wiOSBWHfVyGnaMjYQU5XNtLObTxXxK3No73gvtvWXdqhFzRyO4/kV9U4uItUVxaQz0Ge6Sb/vy9D
/07yUrkL2/IkD4rkC0X//78YY9gygSszp1n7YP/3BTYX/dr/fv//vo2WEdkKb/obOZujlDg4DG6q
MJcb9qdWdYZh7aFlCud4fCpp9S2rxe8issRGnbTvLeMwSWN16uRKARLTQVmo57eEhBjRGttPCGfh
ti9ADeSzAKmYXKLPJV0uKgO0a5RF3HHhVjEPZkfedZoRJ26Y5VaHuOil9LfnbFY8syh3QpLhZVfk
oNwI2UI2TWcNRzEsxmOTsNOKw4rwVOJP1EtolgIGFMMQXIOOx7JcLK+2aJcELA/mp5CXxNuJLXHm
4UYypeJzwvLk8RuG1E4cgkRUZXH6KFpGk/CR8+gR1z1Q13UeLyaBBCMcfSMM4tDS8keWp4XftzR6
zFI3OKLUhHpo+r1DxgANHGx7ZU5QsGPTssm9CO2AAboBCDzOanoJeRXRGlcPeq7AYSXTZEGrS2eH
iLSxGXy5lu5wCF51Qm8MWMlcyGCS+7pwhET+6Lqp4qJZHZDT6qOUzOVgBka7H1MhPnfkeZPsQWR8
WM67aaZXJE60zczR6uxBldEs6GsTSTW8ui9nP6Ora4LuPTNyPNYip0CMUE6aVxVgZ+lTGsreTRJE
732Jhlbtyt7pghxmXk+zD389oUtVTSHUGhxJtWOzoJsh4hNqfDub7jjpy97NmmLVwNc2oXkGx6U8
YVQxPHC8i3YWjgyBZL24MvXCnJMfgp6YeQBvblsyDDRa3RcCjl+tkfYoHxWvr0n8MhN1YRUxfybh
WyaMxCmq4Q59n4OsNrJ7Fr+0TKWDOpj9bZrZwtte/Fpy6YgHJ/YHS/7qraHedyJtsHLomX7MhIvH
UXU3+ky5jVMinQN1pvUAsDlQmpNS55FbFWYFz3j+qSaA+fFUqwfywn/qLppujdVOt5jd3IMny4ip
U6dbmedOheGMbhLdjHGCkV7p5LNXUutUlwaiBlJY84Y4zSSRvG04L6Yxpyy2clJi1LiC2l81zTa3
rMDWNYDccVzWvqIsb8J3svSdbRFTFCjKr8WriMzrrBJfrTExCDAxcUC1gF39gXrLXS7UbBL1trCe
CegeMfynQXHJyVIIQwY+CXlfIjIbQu6yp6KWW43VJ8pvcwiYZNrCparHExqoDZkQclHsG52qj6Sz
vIF7M9BwnACmahQHcdBs0Az6VQzAvtkYNdP9voCTzyEgv7OFuLmlOnzqm0jZt/VHNLNe7lvSjtTa
m6uTgJJuZAdvQU2sbUbVJdTt2FSNrSBubu5NsZ+5NVRG0qjEMBONIJi5oc1HpH3MDK5UkzgmM1zD
ApbowgWlfyJx3egi0kHN6P30Mlgjza0Tf4wgSUl+MR+tZdnKzWyXp0TmlbxiZnKd/sdM83xf1iBB
4vE5pFCh4KFtFjYuo3qfTcjVom8lH5W8tzinFNNXkRw08cWiNgB9Mc8yvZL0gYZ/K5Q/uYEcM5Q3
/JytYJ4j+gbaYSreGnI5pPRfPL7HHH34ZaJg6WMc8qETzyRjwNl4N1tnSDyBECf9G7Z3nwAq38ky
VC+i2K3TJDB4Ml9JT5Z9v1UBIctIfMunOBZbnaAFg0meIT+H5D2vkAm9x+aOVjaxFiysjLMr6VYS
Dp4+GutsMExPSYZYgt5OvVbt1uwFm/ionONAMPGZ4qkcmh60CTKvkVMGI8s/EZ16EtNIj9JX6BmX
ui05sJ6Zppt2Tq3bQ/FmiNqTHMcUSI5kewzuHf1Pi04qY8vSnSW344jXt3zYGSMsbp7Jrvy82LY9
bDHIR8KETPMtOJb8hXq8gd7byoBpBrR/fiM5QpA2e0lnw5jLVVe47AytI76VGWRe7JQ5tqjts41D
cQOay9pqX1XszdmnKdLl2Asht9pdVa6tsCO6j4kgXb2eMXhNjh/tdrE/ifTUguFzSC6BcO9h1s2p
T08qmf+1uEGy4pTFoFjpeqvuQOZeo35MyYGR0lZBdzLWtVchheobyNMgCbfIQRgsWP3foDV3DaNB
gQGH/GpXxlK7zUZ3WL1GXeOR0yIa8llkH28Je+kHUgRP6U6G5xWOvR11V/MpQvES0WWU6DOysj7U
0TVbyVvxZb1NwU7S6svX60B9w+0QXWbakuy2ElC7JXC63AlNEhuAji2XTDzlwaXlxBDIfwkTU8nt
mViGGiZ04rWN7hKn/dmVonFLhhQ36HGGcW7uAvmHk8DYn2YG1fyUJhOOUX8Oe7sC8sM7DBLAnOt+
bu0MYPKE9GnkCrV31TRPeigz0APRTCcu2BfTCEHvECLfTEmYY/rEQAc7mxqXPiOKgb6OrlobTF7A
gBCU0FIC1bFRThSw+2neT1lIW4i7RPqnwQARjvWgHOifRtiDRprwjSZujXmfKRqiJppl8fscoo1Q
cPeUFVeVTyf3aXaGjSeSZC9GzEaqk9ESX2NCCWSCrvmh/FciRkGZ8JqxD+DQqWDkYedETROaOwug
VRQ4bEUVF5d+FC8TlZYx0genYTqAzZcM8PcD7R23Y1Iss7rSJwNr5+v9jchIvTuN0rFvD8Pi8bSn
yi8oRIQ6b/IQ2ZGmH7vi1yp+4pp+tvRXyBpbsq4m5pPyFBfQdfSXUMeA6F9WoTgmNSv5TeRAkGNS
8ibjyNzAygNa9SX1Mgiq26R94F31Oua9JOjgz0Tjxonfl0BN5Gq7adpjAnlM0arNwvUVLVS1P/jL
HStel/VpI0oaksgUpc1XmjF5C/xWOTOcS7vPhPG6VjqGVH0rEzGp/DbsTy1BMvpRjgnP0TiWg7kb
1kwH1pEGCh37x0RKiZjdhT+idCRSRVhSN5Ij3l5i83lI1iMnpHPq6IAwzqhIiUyOFqFwaFFqiIr4
kW6IzO2GvpUMYE+qYm4+2SY4YKnf5MmXmycvXTI0LDfPYPKF7p5k79LiWSJmU+Q4jIfKc0105bmQ
GOskBMh8JOHJNF4Dwz66CUDn5MZZX1pyQneuxLc45AS5K4dbPngscQnBNxyRi3tk3oB7zdYbWpGl
eWjaqVbf0eSQ/5KqhDOWXjl6BA6x3oApgXQO3z7Wr2bpNulzJZ/HqV90vlIdIiyvql0t96J5xH8Z
fiyJeR5A8MaSK4t+y3VD8SeMXDG/DMBQ3dMeM+LejK4R+IkoPbWxn3Z2od8adiBmuRGis0NT7WQO
7hst/bfkfo+ewnAtZVcihluShzwwRsY/dYD/PFunttnX9amAJAlNba1YuW38DHuLBXLvYAjHRDqk
hI0VZ3miMQVp7x3KJoIeBgpycCIUAUV9n7ym6vdszu9KcI6ml9b8aMpnUp0p2Drdb3oF8UIEjf4U
pse4/RgGhqlvhYYXc88DQReEJvgRmVOY3+vhJpPd1MbXeHhGlVNAtWIpKrRTLGF720jDb8oKaE4f
irzv4/OAUqswbqSlcAF4p4HwA71rk9dfKKcKVq91I2FB0jF3UkZvLDZ+C+cOITCIh/q3aJ1b+Fxh
hAODcjH751RAFn721l0YfkT5PCrXmHhEFcQXFW6F5Ooki66mngbERTXxYQ0l0jo2W82EW+Z1oenM
ClXX4I4i8apY/EPyEz9kPNLmGuADNiz30vEgWnelYLKK/XDH2dPI943h5mPKKkhQwQ4XjkKilF7x
GXlrME3ttfnAI3/J5eOsOnT2OaaldDQC+V/d87r2pfwWqHetxNf0Kqgy2mO7IMYBrbZ4Ynnp69NR
K3y9PUjDa6pLDOstvU66/iHP+LvE6LrxSMvYjPK/ofjbTu8IOqKOCYXXadpWEte7JSnPgipS17ym
9NAVjF/V7Zrwp8x7dLSz8RrHd1mlQvRk/buuTqpOVegM1EYFzsz2YE6uur4/eoq6XczUHM/AvBTS
bWiPZMAt5VsuIGg8iOQcmzvT2GmIBjEWbmIkYsV1bg/aWWFHaDBbF0xz95mIyOMqcQF1uzde6NKk
hPH4QZeOSfNdcZMJbuXgD5q+6oJktZMpHaPgaqi0OJ1WPk7xe82eESfH2fDWBKstvQGrwtCWPkJ2
xzU37j1NvpiREVmqBCSGcvB8cK3JNVbnc7XsE+scDX9yfBF0eeV/rDtTy0d0J0izIPpGrp4in0Nw
zWuvzj8zzW+rE89Y2Xs1nAWURUryAW4ylTWcF3ej8cV+35NAhowturDHZ/ElUS5S4yOFmMdDcEQ1
ZpFWm6WnmImkdlCm72j8Qg+MTpZ/FRHHPJ0tRBGhw7amGWdRf1lImQwS+vai/NvGX1wFBI6h4PKu
9fwSC199dcq7nXhpxF2uOrP+QnW8oAoV9M/e+pV4KtRVX0W/r43PaYgePj4HurO051x+NNFakL/D
eAwlf4zfmEds6vzOH0n6zXLyBB5mRKz7LTbehLW1xpExuBKtSl2dsgGz4VD6asspiM2NDm6yNb1A
PqYcz2pla9Y3OXRG69LIT46mXKUvpfA1bVMw1pSPvNO4JyQXTVB7DKyDEr8DlEZP1hKOZrCP3pr0
XzRd1kiy+XsSgBgGSEKHNyycWz0NbaRfKS7LpnmgptTLo568qcnOLKhJS29KCXq95e2XPD4ZEysq
XeoQcdorU16s7e30bMdTypC5Ee9l8yqmv3X4YJFnNlrjQNAehfw9Nq9KzZl11ZpTEIoTa5zl+Vni
qtPfQeZ4/gdkOsz1l96f1KYjIKogxC5HZHcxmXVD2ErOJn2QIGE0UhL3dSjUV2qRxJi4DR0Y6keJ
4hRpL9xz9PhgG9FNriLioOSJllDKPQu2l+lSmhc+52o5ZclemBxKkyl5pOQ7j4R5HIXaVa3DAqN1
id6peyr0CgbbNqJrC90YESBHbuOxO1WUOmPhxt0nDOhep9DgiM69YLzFxWtV4ab/WLISft6HgDA4
iI5UzVRjIj7i+ToVIOe9Ktmno2+ovkVkSl7dyJVjC2zzz9AkkvHAwmiY7yV1HtsR2l6Et/LwmLK/
inVlKakV9rgNbZsu4gStHmTxred1trW3iLuZLsPwvoxf63JCihTjcOvKj2fL79V7ydIivXWNawyo
ScsrBc2tYKWrBEIAv9bMpJCCQGWzVv6liPgjhzuPVVUld4oKK2g/VP5jpLkmIMUqJVh6h/OQ4ctp
YRGsnjDHSTSi0Ygs0WBmzh0YOCEnPU8nEDG5zdUXLZCE8UT8MyC4yO9d64+JX1mfxDcbNMKnmzD9
IppYxr9h6mfNTgxpjSHRVTjRT3CwC8l2xwRppBLAAKgGCmuRVVDNJ2s7sTXJ7JdWZr4MEtLq8F7J
jPmD6FI28XfBD8bFQ2sVUAkBma4xB2QxDu4wJyw2y37OsUBVpk8iAyDondgBACfsLUdDNQbtLm6/
oNi8JwIaSVMKdwFjJSwOH1I3rKDRP6t5TrKyU5czOOXxSpEBm5GxXYgiKRKCyVgcuunerMUyiPYY
2ayeKdseGTt9UZoaaJZEBlp/Bo04cuLhkAtvG2tZxXLqtqqDm2Fq6LKFElhlLDIMrloe6XiXDp9q
l8R2d9CYHKTE+oifBHaP3PHtoWwdk1y/2vCOSXtvlhNaPI7cqvFqiGMCJdpInwMxivq3GNpS+QYv
ey6DHZjugbyVfZXv4vGBjqBpOOJuUERDT8XfQzdH9FDnFt1fVNoRUHmQxgTWcYKOfaP/i6x4R2FA
S7RAX9h/ZuW+7y761Zrv6GwwWXOgSswbKqKRU3xiVmdy5Ds/y1a9tTpR/HjM5wdSjrX4Vis/M7YN
edhIsgjgZU9ErsGwuLYI5yzO7QdQ6kW39cc4PMBtESNLt+iniS4K9oJW9EuiSeHTNEjvimM135f6
oeDQprvSoiQqjnBg7J4TQGbcaMnzlao/Rv5Hqifz2nepfsBmWg8E/KbJTkJ31Ui6F41j3l365Fy1
foWlVo2vxnzX5ntVHWbEtdyuAWe+6oVEWRB8AyydPIMuV/kEj105o7rtTe6Khj2xGKDBGuv4TuGk
UyK1bpX4DVccvmPpyd61skqTA2dfwjERzxEUhD5U+1YjX+09pfENiNWxXydnDUAhy+nwRGYty485
g+5NLup0WKBCYxdjVvdpqYiafwcVwSWwAvo3zXgcMBbnW8pjgxVzOQ0shYLCKd3FOaHGzIN2E7HO
GKtjl7qB4btluoE9vCt99Zlky0s0EDUOBYT8qMAwPVMQoiNEwFdesdKq0JNLePtlAM7gwoSBlcec
z9RIE/fV+F6IDNZ8lPZJ9m+2DtZ0obIaux2rXmE+1hYZKYFFxSRybQWV1yEFWnEcm5tV/JszOpRf
zTqJZR7ylJqfYbl0Aup9N8so1sgqu2UT3aWjUZ2hHSsiqitmrFfd+IETaf3DV8+f4c0cFoelppoM
HFaojNyg35mtl+ZulCP5uojhDne1JrCBP0ZqfPkpk09WXIMaMYlLLzAdHxFw3+hZ02iX3wdqgPRk
ctKVnArpmPDLs2AFmhOgr4XnA75ppA4e019x6LhFiZxCLUtSKAGf0o5AJ3E1T2s/avsRtOgqHtL8
lScvYUTXVp+s8jeJaNJHDhFUA+fZP6jJG+kGmbfTfI4rXEF9Og/ijpqw/xx1ajtSxCuNY8bk/kyS
sqtGjgv4yw9ZcS6CmkXn2A7vPW6hItlP+B9mDJCXVvonEvFIyholucCfyp+5SO7Nn3B5n6ZXpT0h
WmOVl8pd0HmL5aQ/uuZ1kRdrezjEoIGQaxTxvmQri/dNjV4fOeuR5PXa2GWzDU6l42yNajLwys5L
g1187cR9vLwT70dfP1E/5fRo9XewvXL1Cecqkne6Qcb4tRvtproalDzBqRptI/fZdijjJOOBZQkD
kk56Kkaf1BWJ4mSBRZYig5m37pJuE7gwy+8UlVO1yyW3nCpGn4yhtx0uCtEJ4yuNfrU/TaSBFZ6h
kjXHuQsHDPz+jzl+Y/baOak2/RZBvE+RvRDKlbD4GMYrD3TaVQMUhDqw6YFPpyLlQBmy1xS22J6M
6g7BgrNysZEypLjU3YVI0Ji65tch3Vn6TfVmRDJHvwAlpImfDicZi3VQsTbRp32m/U0m7HuqjTeD
ADLC/Ni5l3pba7+9gsFgYzZ234DXN2k800oLrcHOrXJv6KNDEaQk77LFSBXhCNFpXpFzbDpr5SGA
Mp8bOGw1O1RcS98hRFdZjJGRwCwnBIb6lRkl4AuJHGF99Onpiti/IvEl/uaNtmVy3dxMoeOA/TJb
8V9AVCkdkvVHoSskgOlcdoOyMU7QLngBhIQb2ib26KtFOGrogJsyx1gsxWH8RVXH0H3oNs+lR7qA
0FFt6F+xjVq8bpHgX2oQM/wj5c6of1fFL3kGJv56Fl2WIvwiwUD3wgnTXfUmGMhPFKAKG0M0lj3k
zl0P0weZj8vm3TJO5lTGg8zeQyzbj8DuwhwK/LuxEf6GFmkgNPnrgihrmmatdenxb1RnsTkR5r7J
sdBW1yXA8nZO1B0p89RDI21R8TQh1w0JI8AZLNOWngGjhfq9pp0zM+/Tx5ng7JgUkRaqn44WlcKE
By1LwXvxazBNbkx63yBStiJ8qVl2ue6jLmxblg/8KoeaiM+oD2wR/1GLMJf6rHqriXMIrni3t5iV
0X2dLWMVwS6I10sujivzfCXChyaF7iIBmBve+uFWzx8LNt5KdRLtw6h+UJaX4zt5J6inCjuav4v0
VBt/+vqDnlaKjhZjIjfgrlS6UxNyRnvo+WuGgLWVpvEYpIKHV80vWCfYCdB3WjT7G1p2Rv0diGyP
ouGgutqkkj+op2yGu7fMOLqQHcxSZY/xV80kV+Z2oCdVGvRen9Y565DERey1lI7qrkLNtqGnH6u/
ZrPXoe7nBDSGFCmF+kSXABYeD2+ByyGrdhVh3JXf1dc6/qOxKOC6oeqnmu4MbGUP1mgS/qwI6T7c
9cSpEWru1kecgxRqQMNOsPRhFgU8Oq2p1jEdpVSwO/JRkPi1SeRmcb2PiR4uaeca2meI/20Ly2mz
Ndi3MALskdIxOm72fL9SgtyK6iQyaKc0TmdhPgs7J/4c8vcByUlAavA80XFmvh8VnU3DYtB9edQf
ehsdoR9y7vxX01Knsxqam7HhDoaMO3RHMOtFfSaletK5QV56/eSg7eE2Y72s6ivDDWw/NEeCgbof
uxFGmNb8EfLHuDrkDGsv0fWoNMOZxcTNOsAirUsQOK3f0DXGbzMX7LJ7GgthM8RkqDVhmYzSENCg
xJDeG3NGnj84vfW1pKYt6eCbGFxxFJpxQGrl9zAFJ6MM3D7H5lejqK4bLLYTRq6M/11MZuoEbtvZ
+lUN/TG0I3V/2HpTjA0U5CWDnfbQD/ErimD/V6KTtdGXRn55jlxXRq1VBj8y0/hKuwVq5lRS7IQo
0zIGLBJytkE65TxroCC8vEJzb/pi8TQa/CxoMwp0Zprl8Q8rg0K4oVh7AwqoScODq0Z/Rvwti6W5
uozHEpXc+tKWFPbLo9UXW6dmNMm4GEkO4pxEVzulOGIGPMVPqZC2A5UtZVu2jjERaZbbRkhg/42I
tDkjCYq9ejpaS7Al4mcENThRbinksrZk4tbUb4WnsP7nQugzqxBMjvqo0kVpmxmS33biYVYF1uuR
Y91bRgu856DW5J0dNT+iWGFVgX1YniW4lmDWtvOo7XsTtmGLAhOpRIxMXC1XHwJCnTWcSKRIUF5V
O9sR81Gx/DBbOCrJdeh/egOhJ0eB2UB0qLDrUL9btWlvVE3+q4udzwrJbf7TVVzHakdl9z8cncdy
48gWRL8IEUDBb+lA7yVS2iBItQTvPb5+DmYxL2Je9HSzKaDqmsyTVaTfS4mo4VqFjiI2muCUcmlY
e1Tr06Stau1ZUT0ZJZVCX1W1MmPEpkxD+v5YyYLg3llWTa8kHqWOjol5c/oLDWNm9m+rquaF7J7t
JmfKRpo0ly6UMb3JaY4nF4nd7NF9IfM2WzZC0rzFyNlqy73HkYyyX+VEKq3b5ELrYvKq+RUBrOha
t26g2MZ5tqnthu9vMcXUpv3SjQhfY5tTXbCtrG2cvCp6AiKQPTX+gpR2GFiUFgv8ApJ3Gru9Dl6O
RezMjBmTstnVsWVb7SNsayf9041wnhg9UbQcGeRGM2DEWStdpGnrrv+augqz7hpmvcaKsUV/dsvb
+Fqy45Qbf9+xTxFsSdlxsTtzufRFSRr7Ld9xgwWZxY+p5Infkow1EygOMtU494QaVQiWXfc79AAj
4lmNTJ+dwlmqMIN12xCG5sImgXleo+8lk0wszA7RvZ4YdG58NJdwIIO/LlmnxnCM0UfHHeyUznCY
jwO0QDAuOwWrAZWZaRZ95jXaasU/mEhawulOsw+RTQqOSLYVMkxhk5scfsfU9T5xFWh1E84yioWZ
rndLm5o44SJxlTVVeZ9GRPMcwkkB75mIcPLEjtedTJQW+No3yE5iTynvmPOgQ3q5TF3DjhsVe7EX
vhriGlfwPzzmMJfpR1FM3jQmo+VTJqZV13eSfFfrD6Z7nIsmriIrrfbaP78CBUrXS40ub1WBPDSy
kIlmKisky20XqGt/q5zTXiW8FsGlSzYPV37hLyQLQ0v4snAHZ6eyi1jlLUvpoVK9hFwMGnsqqGys
2c1yr8vbnDtEPZWqOfvFZbWQdcCCMPPPKOgkSGpzwrxyyAjommcUzGn9aVcDYMZyplV3ssDK9t2Z
P+Z4atD0dmjDE39neW+Z6zCOH0l5CPWMnpHAFr8ub7HJCsGTOiKFH2QdMZtjVUEQTEISuLuda9yO
NvWIPx+AI5jcs+pBI1gtHrN3NKY5+1+RQkPST0WK3x47R1qgRdYBYJjvqSdnRmUnrNwbR+842Gmo
UCBwLyfbruEDUVUG4IKs/hY1TzSQEiZTxj1I1AmUb7+rTloUfCL6Y+o/jaIcvRPS2WOmvWUiPYQG
qYuvm3jjmbAArYPScSeHECDw0V2gR1o0cgleNFjo2GdJGZJhqnHiB6bDb5HgmAg7GDyZQUfJzJDu
RGa9FmEbnZURGmPDxnNcy113BQFHUBIi0zBWuPjDyAG9BkJ+CBGOk+VLyczymgK4N4S24LKsMb3O
wB9NMeaOneIDQ4Os5M5Y54sx2mqNeFkarK9EAqFVptZ9SGheli3PszJG7IA5uZhwhpSeo1fMTKz5
ga3hkEl+ku5I+ftO6KqU99h+WcklNZiAyXup2RsysoZYbh61h8OxCJpy2TOmaTObIYoeTZu34T4m
hrkZyiaYl5G+bT12jOkw3KHN7hKFYJtOEnO9Q1ORPWwCpEz1m/fOkq35UIilGqj3IBHvVJjTuJlX
35VKp8frhzBqloftK5xoVmZjzlqZPisc+i+4RjOlBg6GhdcgcWLIcCOePIoTrf+10aj51W9N5WOS
KNULazExOMdSW9OXDngw6Dwi32QIYqB6GHiF3Na1ZypkBIRGAbYzBnOMgbxVKXwJd1rxw9Opgdiu
CQW2yrsXGtqRGa1mIwUTsr6uegAq9tcQo+EJf119LRs9z95nWBDTc8R2rhtHYZzGZh948T/Jkp9Z
eTB51LTpmTRlTGPAPn9cr19DttAxhsjrfBooxuNP2LeHpBhuFAgxGc0a6GGadaalNXk5C5RXVvcZ
SV+YJhZ9MJJTMzidSxxTiyCWaTn5B/E5vSSMEuNj2jMS7MXMLCv2NdduGD91NdiXMnoYoSUfFlqJ
Va/KTyUQ2cGrUgQMCFVeILJUtVv2wZ+OQ7os0Ko/S654LKYfFhFgPoTkCjFIBR6tMGzggFH9lCfg
sMBG3w2NQLCQ59Qx/RoaLyiGmDRKxNEF1InhEXJXdr1M1p9CdLrcmQtjyqaKviNP49Vy+5qLkO6m
LQOOjAY1ehThq821gY1h/xx0+lY2NkFZ/qv64LOi7GqyZ1ik66bApSR47Lw/r7nlw0bp6ll79Ksf
JpatBrOkoOSp8myrjeEhR7/lNCaR4qpmb+DRok+Qq0fmKdTWYc4uzQiXjQ79KDLlr0Ejzio20K4r
28wV8xGvqtU8PIWc41NOGDdTVuBkl1rZdKU3HlLVevQdR25R64jGOtTXFdCzXC+mtKZkUze01JbF
5VRJ8sNX4UUPQVNsI5e6TmPD1oBc5JNZpOIBPk7QAOTAyIFhjujt3XhelQzB3IWKvdAszpL+ZaCy
d2tvbuCCgNNK8ylhnUSGsRbNI+WoSiaNdDEJcdrZvKXpdNW/OmY4HvPohbemdoIAeIPTMSnw9Mgp
tOBlGfjqe4uAP9unc2ylR9IXa7VmFolltqG9jU+qysRubNaA1pFJ1B9+D4sZ5FZjLVqS3VBkr0h5
zavkPkjSjxXStCtTSR8moU+DLT1S4GQYD5mFh8VVl6OX1/lLKWtNJwjtQ6yIUytXNxSMiwySkee5
s2EpB0ixSdxqCkgpnhMOKDSLc9tuTVoahKksF/S5IPEw3GR/nRKdmxbP2TAUwUItVrIGTLRKqt+8
WVT9JzRlt3V09aK7t4jfKVQx0MJICYxZxpfRdLt4OrbmdXNtyi/Jv8AbGB6Z37/HwQY3Ic0tb696
D6NyOvnIiz+nl2YmRHWgSScVRlg4XNLohxymwE9R02+K0qmanWes4+Is24eAP0F2/GhbNGsr+FFC
xvbptVeJsHN8a6cx9zyWGOY6wSoj+5f45nsw/pX0GSaFMBQHZksNZtXJ3Rb/KASY41hHB0i5JOP+
8dTfjkIHnKBCFpdm3exBfESa96O2XFTchrcKvCXnT8BShpzKhVJ5Ly2sNShq/kv23XKuWNqPy7DK
9/eDqGeAoYPo2bPlF6cB0jN05mw7H6OfPIYFsyqza4uP9zTQ41juQsMSiPzCoqNliBs9i+iCcF/y
17rC1V0nt8ZMcI5LzYuQcqqqkoWU3vCD1U3+KKN50lE7QSzuMLVfY4npGL48+JD6yw+Ufaw59bg3
xmUXnU2YNwEpt2sOTT/eWup16J/wffajtEtcxr2/gb2QalDdW1immDFl/JgDu8itHV3s8Rr2DL/I
lgQq9s9vz6776QuwFYgc9KflyvcxcpJ219nr0j+w4WbjDYFwFQjkzx0HTNGaCGRdpuKNMg+88VRW
0g5S3/jCKNfPRMeMjZTm0yD6NYs2wFOkakAVRYpirfCwwMp54mBlZR6jSfPh9WzAhuc6fbh8iPIj
O6YrdRFz1C61eDZX0L6eeSv/ykV35W+d8aIagE3agayaeKd1q0hdZjWq0nNOn+l9mt7JMF6lscrz
P0k6i/AjDfhI8VZW/7EJUMMD+8D+5Z1zlw/+0eUcdvdYdRLpRI0kgr3RryJ3G/XIJviMq6abrMla
HB7h3536oDTmY5zDdCugKpsgFwqfcZLpna1EOJVSA06fLYb00/eAzR0MnT2MU/boqi0WdqiMO2cE
gyA+Sv+3MhwpciAJ1lhbRpVZYQUV2VBesY9BLPcHFEJ3WTmnzZ5eF6oE60jEOLlqb8pP4TtevE9Y
cU1tuL+rmuWY7/zyHCjHWmbOtZbyeYAW1bvyd/a0o188VOnZNLPSRmpU6/mcUejgfiD/sFmc20xG
RtiB0UQwYkgcZKfQfVjdTUfiF63LaI1CR9avgflm9a6lJzt6sJGTlEuFNQrolyA1ng2t+K0RjbBk
h6mFJqbpHD13QtZx+pbNiJRuW16mCfCuHodhvMkZ4QFslIMvl9ouAjiUoxNflxVXPN7T5qLKDwP/
W4oiveMk1OJtJA54jlV5b0lwtw/apySurXXwvc9qeGH5Z9e5NHJ7QYhrZB/G8sqPXTB+Y+PVBfhn
QMsmGsAWBREcP0Sjv6wIgO2ksy/+hMdgRQ2Th6UtCuZ3ph3sgRXKMxDod8tT12QTcPHwGvLCHdxw
FY4fGmSbYsVY3zR2psn86WgG60468JXViZMHwJu6AQEI/VTCJG8GrFCNN4zH1Ax96VSOZrNoMG5h
gaHGCD+CAepwQXxfqnct++8MAygiNccU8I1ZUMw9Jm1UcYeQ3IpVHaiHgSHvTK2/MzdgJHFm6NqP
kD74MYXcAnp01LSPfoCteW1Hxy/3kbW2jSevl2nvSPX9LhP9nx4ozAeYYXV1gBwxPjKhSy2Ucvcu
e470AAyuCv/o8lZ60BjM4p9d/LPGaBcF6TU3jU+twLSgNNUllLj40QulQjOpHQQp7c8iTNbMDFmv
oXNKWfwFLJHIJ87BpZgXny1jYe80mZ/t2uv3Q3HLu7s2BDcvqACvoYPDkDscWn+Tq7vBx4PSHfNg
27iXUEbMgDTxHU/7DpwMOWPLcgBJFY0+OhibdbHYL5suRrbtf0tBSx8Kug+L5lYv8ncX18EKSWmG
cifF+ZB6D1246rzUw7dkdPugsP25pAdfYYqISLE5wOromeVkYdvdXk3MZo41MFh2oqzAedJlp9Pu
OkYtXeUMs121YBz+B2lFmpka80SPB33PnGIwrr28aVNiJHcR3tLply5RYyrJH0qtyNpEeAYYHrGP
R/yVSgSa9p18862G+wyL8azT8iPyKm02ZlgmMsocswJppCh0cKFXKvPQR9fD7p7X2uKIqunm8zQ7
NtAs/Ln2TSAlW4K2u0tsepCO5CiIbe08bduJoxRX3EZFCe5voeNJtQhAhJqz8vIV/IJG2QwjlFIi
+GZ6c8hi+qMtWbAG7Y9Gv8+Mbp3gZoYGHa0ZCeloZjt1b1XrFpLih6V+qME2529FmkmBBGLBh6Tg
Y9muy8uw/STht1pFubKYqyDYRyVAN1ux5YHLg89w7SX7XjhDsGTsJupdgsHfv/Qm5g2+NK7TbjfU
T/ZwqEP8SN4nlXsnDINhDZtGOTJfceihNJ/J3Wr2JVvGyawYFjWUJzJROhs0iciWjLPZfkc6gF+E
Y6xEswz82ULVdlyzbo3TPL64xM72A0LqlaIiru8dXWxmOfkx8RGfmPQ2E3KHlxA1NRKYB1TI6zFq
F9weTzgIKauH8AxMG2fhQo1vs3FXwR+YmoVUo87NdA5XYmcQ72g9J7Of3sbsldiwGgj/FdvOPfXu
Q/hL2c8mzW87oIuv19yoRsXxiBOXyrM4aO0lRhSPmK1GNEsO0Qzh2gxohWMCi316KbL6aob9hHlq
/2GyN5naxple/zXZfKVSMrarDYK77NCFzQg2XGHHniE9OsytU+AvMQc2wad6iHMYl+omZxhF6wWp
1cYNeO7bTxbPQzT3xAv427IgoaP4xtch+hsr8N/YZZRPtMpXx3g+03+88Vl5t7a8GeWvEF+YiIfp
p0xGEdyo3RD+y6qTnx7YmnDOTt+SlYMFOsmb0SpBy/y40rd25kC8p2X33dcLHZyWGM9Rw3521eOk
99WHhDaaHDj3XHR3/88HZkZf3JyiZhMPHxmanbhGJHxRdMkxrOHPXPYCxupKYWDBn5CudLJkwnET
GX/2NEj5IsFExPGia8IVQFRNAeYEBN9bC/tZlgcj2tm4vMU/rrqoBVHo2v0tYImYMCdRHHA2Svhr
GkcFQAajKAkwCPuP/CNu/uTkjXwfxcdMs3+pHGYmqq0uX8UeATX9OE9+zPYrt5+u8ueVB+47SU/g
bHOhSAkbrJ6bvmujfSrIlrfr9BaWiA61/IuAIJwQHXc/8uiB90XytLWhIQ+xwBzULhrykEdCUe4Y
1ibpPgJIkAOr36aEafcRZ0tvuE3YsophKRyXTylbig4x9ZLBQOtzDDVX5KdljzhiWOjxtE6dMYK/
dwbu/LeB/QkDsnZvuvPIHVjuVn6+KUzmiUcJw1LmX0vUFuN6lJbiK2/ZIaLod5lOhTinVbzPMX9g
US8qGCUa6vXglSAGL7vXvBU5K81xgWLYzNgYU/2Y3Z5heqj+a2ySRPYqeeaydovLFSnO+waYrNIH
/gon8oerRxsmcp9G/EqQFKgHRjukAhcde6prajmLsjt09bOATdwC1LCkhdp0Pq8REka2XejAmOIs
dCKlSNJVIg48mntIWFNepF3/maGykZhSpTAB6jFG5rqLwm4pMSWu7L+Eio74JbkF7IymadJcYVxR
Q2gafkAfUBkspEZbXXvF3dSBQwejvWKK6+rZYh6x8bS8fnS4pjib7ALZL22SZaaOHOnlVR7qfJ0k
cjIrG+p84QSZVn0OdvzDdGpZNu+kt34nPxDhYyOtIBCwsL6wbsEHQGqJFyLJeNHeRmS8V29ZU+YI
BhX1pfRSunQpxQ0YYa4MiFDOEAWqq3k82QXpcJvcOtDZLTplgTpKEf1kkZ3TBGQyN5qNkscwW3B6
MYaMhNQstcOPk2IfwqC6LTR/iQOgESm3VApRRofzqIbWqsZ3PTNUoHqDPzwDItWYBDB+LmoipZnJ
JgXIUFFJ0AFN77tmW8KXCEavye25FG4xYxTM30xLmQuY8Q22EQZgWCqFxfPefDi2xaVVZs/YZFbZ
MB2SLY0zV2biANH4bdAp5Hb7nSLXKGnM99QnuNMU6aBEeLj9iKWo2Q2rRDOfSlUdcb015kCStG8g
pMUIz1iIhTZ26yokdqxG82lm00QXYzO8YJRjCTSgCjqVZXCpl/rOMnyisGF6N3XNUtIvnUy3Pwuy
XCkn2696oCewaggx+WxQq2Ze2KwNx1h6YQT9cDPUs3KrYtwGo8dC3G8Fdg3gQyac1kLhcZD9TymX
nzGyRCKz2s6+De63HkwHCFmSgS7CuUTTBPlBNppFCkXMN3LS3XPqE3+PzNtY4CySYsTV0sDkzGP+
nku2k+QtTSA4I5UdQVHX/NmNuJdh1jq2NlkvS3QdfpH1uwj4husOJJpkDd5c4qYCmuZZYeY3Rt6X
sepN4s3Z/RQJ6W6wfm1uz0l3LjocRtXwIaX5RYk1ZR0r/48DasqGPJQvPMy6bAL28EYkpJa19Wxk
V6SY/HZ1WDDrKnoY6zR3MeNRtcCw4BfxR2k9We5Spov8kSm5sopGlqI1RK8oSn95VFNsIFF20Kf/
IUqLrSv0f9aKHDgMnbLwIqCRhfpX3IJHtOlvx6paHKVI5rQdtJjS3LgVvXpR22stDmZhI4OwtsIj
LmIa4FnpQDPHjdPo1EIJtXfTYwtidpRfNdYRadRArCHRi0gKClKDvxKrTCXg63TLENYxonpiThOC
vsCy6H7ZwFlzrQ9XCOH0w8hdMf1rTFQhTFFlQoqH+4JMA0dStrJSvsGsj1htsoNWfKOXbEZ8A+/C
EGSqf2EQg3aDk8Y91389wSce5FotO7h8hEL71c1n/Yrbl6GKmeVLywitYVv98Vvk5Q+YSETZ+oDc
Bml1gYO8wMnBFpY5LaFsOk1pjU5LWMauKMXSiPZt+1bZfuohZVXGfvye2KwkqGXagsEFjoxd4MJp
5ZJiComvJAMaxPZgOVSbzG4B0YrF2DLbT7U1zRNA7nqBV246hPpZMAy8K2+fKLpIPlv5nT8sYaHC
MW+Pm8pnEMMdi1cPI5Cx0OhAK2PNkKlAsi5r14ZqqoshgjU1Rlp2S9lRVzeFsoNb2tHASyXSOfyr
OQLdv7gGkXVJOxPOc8TtatFMnaOORZy0EdJfD2+UZHVIvvzJ7NgzRpys4wTaFlWH9GXF7BtvKdo0
kSOoUJDJr5h3iWU9fNcN+4Q0qWxHGpHkSDJ7MdPMdikBLqHKvwyTakbyprKthJ0i/qksQX74Stl7
+jirTGWLYICyrMnJ3eJ3AOaLphIvh+bxAxk3Og/Y5KyIou+m9OYWz3rMDyVDRheDPSqwDAf6jxQv
KPfD8gcB4/S1BeK3MHF/MtZY2h44LMjRur5CluhlrHRlfn74r/J81WF208N1q2HBU1hoZ3effbFG
3RioNWZpThkZ44Wx68cDTqFQOWjqXusfFU+czesigg/wjzPfvlFFocvRlbuZIphZtWJdtBs1Xo7j
xtd3qBU8Qty5YvZuv5WaP73iS4JGps7i7LPIsEWu03yH8jJrb12xUaNbZ4I+PBfatet2KLmQMOIp
rPwzhuda/VaoyCT+qZiuSCahLf9igTay2sUmXPGGqYFxSZSbhZsDbyzBaLMOu/+YFGheXraL+v2t
lPshPwjrZKR3V0bm6SiI6+VLEr5xYOT9iVM1MPamWHejNx8wfjXVqeE3NNagUQexzwxEhXB9bScL
Jin3DKyJ8i33t0meKN8RLFvVlztCRoCAg5iX3jvzbgUuhzi+ufmBl7H4mQ3pRxIcE/uPgsmUL4Fx
Xbbpn+u9zOQvdSHtUpde/E6bq+2/PjqE/inUnm0NE3ZyJxWckBh4hTStR4Eo9lwu966dPCw/wti4
/dHTrgX7dxAEM7jv6L8awTeM1aTDtgCrVD1FkqPyohb2axiOqnzn7l62mDBKMqUS+zeRHFYitvZE
46pgc/bp5PahcCL3IMrvTn+4wVkVLx5yv/vk/zHd3eQMnzi6Br9ubRVrplijssV3DscWDjTuOaEe
Bd683zAzTjwfhuUiKGrNXZ/+TjxyhP7IxerqmmAwaj6q/M4cOmkvnJOaf/TyiyH/0qAR+1MifEQN
qbLVetnGd5a/ktyjW8QddRD6OQGE3CCPiAZWReZFsEn4AlKPSNliXYy5js+om3d45A9chezWVZd8
oHVRb0vvyRJmE6QnFY1qsk/S19Bd7I63BBu+mbDmQh+tEHvKzDiynaDkwt0FJaOp/WjmNOInlmj4
wqfjMY0BRFTmzKeZ9VQMXtnDt+69sYXKw1JiFsKYhCbgYU/2tAdJj3K+VzGUNAs1WQ3eTejdLMzQ
+2xMscmR0DItblguBSd9AHi/TbqN3q3M7DRWdP3bWl1W0iM4Wsj+fBgnJ9SSerZJsr0W7gxxZEtl
L4tiEYASr7YrMFrbGj2vt81Mrn+nKBmrOWV4z/MHnpnA2hXepoIeUUOR3YzlRfCqqpzuTm9tQBjV
8V7pdm56vptAXWPUmMi5vIMcfqjewS93tYkg+QDTorYuMvtN3zsY6k8hrSRzi/cpD9YMGZfaDLNh
x1Cyx9qx1kce3u1gOiPEcBQbgzNpVmwGPcu8YL9xUkhc5cxvUbJm+1Viw1KZyv1d6F5AXSXkoRqH
NLn40D6So2xjPFl0BD5GR31ZI6v7OfsBREpzF9JD9Q8aqP8l4Zp9Qr7LURcMO4+sq3KTpE9qxh2U
uWerfIGxjx89Av1sm3X3kp1psMPgKFRQkEtff1IEY4KKGqdR9jxakcv1c+Qz9zrwoaNr7QHjte0C
PNAG35iRXs32D+I8bULEzwK9EcjLYKkah2SbmgfVunfxEsOPcAmKn7Ml07N1Yjy8YdMxCAJVq+4N
a9H1G9w0kljKLbHnPB8OIsomcBjP8WAyW1IdzqAkZGvmhCG2shUaFEATEOhQMrnpHq+rUG+42DqN
qm8dLBHWibkxFBsFcVvTmnB/BD4hznB8KOYGD75MNmW5Y5SsqBgsunO09QHYqCO3w2UCozTedooT
bGxxjkmkHXq2a2CXqSAZgasMWvDnpyfNd7c9wRNeA3TLGIuv3EtQksTJs+ttGKWgkCTIOfA1MDKM
LMVjECrBvx4Wlo7wt9zim4xZyLXxuAzi+wJb36kKPlrvUJOFUTKbgeLpWfnanGKLYLWki6yMl9OW
w6/kl5uayP+RLwUJraNUTimCNT+hSLO/S9H+9t4I6jiSGGkmZbvtK+tu0CInAtVH5sHLKPivevvd
4NlEikzFoStOcGeuqHBfYpVoL61GPMA5JzJ4bJRZKKXGqhf6dAIEQNc6B7qft6AX3dCHSPWfzCiQ
OPtVwTavPtEGHnr3K7ZQlIYvu8Mu1HcDOK3In6Y//logr7VN8ti6vL4h32/Lvdp8kmfqets23wbd
UpfVdJax7k+sslznI2VWepH8wdgp6Rr9IeYDfElW19qr0LIZU4Q8bPjINmWxRhWitWvFXimopI15
9zFoR/TfXab3jm9D6sUGXIyWsjHJDFA1Z8za8SLkJLtqlYi2uoAE6P7LpO4TLiOH6UE0sYOpTFe6
Qz7y39S4bNoIgrL1JqXVQQqImkORbjZ2uQWSN9ul+PRA/MdOTWNFylQPGFIGTmRvOv3XhoTjIanV
mHsOGGNZqdbZMRJ7/OP5sG6Vl1cyFgbI+plh9FWV+tphXjXcYVaX6sEtnTreiXzD0I64ZVSk0PJR
gPEU5Nk/sHAMTNSJlFtjHLoP8dUwfEhdyQalOvzPikuVd48FtTs87BFHcc+PzrHanYfhLSbKVT3p
ODDx8mTSSpbCZN5AiZ4H+Cpl6zPytuQp8ogzI2RxVXRfNqJvliM23EDbVc6SJhnfo/Ku6gDJ0tNI
+gsqh65gIwhv2ftM60tUE3hw1uAYqlhGdyoxQ9AT423D2FRDzSIx1tUhew0bO3EaRO/TnjBatWAy
bJvSbAJW6PDRXY42nPsFZogO32yIHTsZHihyu+ADCRoWzTTdxLqj+18qe5vOWqaRj5j6HAyeEyOi
ihm1gLlK2Qxx5kj0h+NDeFgP14W81rjNoTuROIJM3GKfg6e4nun4A4LmFZp8eGDlZOVlQfToRXKV
+uYa03YWnaCdRd+VLwUNNohConVeEapBGnuGdSbcWqytB77MIN1T1qzCyWWZHEoGEG3/1/SHKCHV
g+ri7DfLqvo0m5xTDE7qxhfsujbmyHMrJVcbXkxm45DEG95aX+zJWKCmwzWs4AFt+vpcSP9KVki5
scn9Xdsyx3EG72mYzE6BBAqLXifzmN01Lg5ZDflDVjcbA/YY1i212imc3EmkMlV+t+FXP/ym3gf4
V5IaSSilBVMIsP2XI5UbRpRf/apFrSgBwza4Gqbyi11TudOx+bZsqbc+HsScyehMty55sUwhmXT+
Nik/3G5TMiMF45sbAfjpoUp3BYBWEUWr8oFCSV0a5ZK5K8uFynB39phfbGULZbgr2RF9cTG43qef
rrsBHXwSr1wFPQim//o05WzwKoUtC10WEsaiiB0ru9lM0ZFsJsrGry4Kwpo0/haaBisSySOadu9Q
Vs2+kDo+m2/CTlS/azQGDfGn6SW0znr4G2s712Zmu87JOEP9yRK1S1jDWQnnpdIiNHDNbldFJDyZ
lYdOr97HyeT8tLFEY/9WbpB9ZuzFF116lbwUnz+yQLNG94t/Vk92nXQZ6D4gJ8huzahqmwD3lPV/
LBnpW+Vl3x0A7RMkb/dfKedTxriMTDvaSPIDWYMwcnSThUdNM+jQ52kEDc+qtz0rGl03nlKcQrIR
6zKgpdSzhCeT7XHCONvth28cZ/NxroXfZvk2jDU3auKuKWlCFULMQQZ8JF/FJBO4eAUn+g3tq+mi
h3EYkqD5gfm1C1QHnZJmL42XKUNQRwD8SK1DZsI9eqZoXXR2lu1iLLcR6TUJYr6DNX7XYzpv8n8Q
aD3sMC6SQEydSu3Yg8Edx+Rs21RvNoJd/osmKY1sdGDxqbaxwiLjZ7MWinlVmg/RA6bqC2me2d6u
N2wm48Ocmkn3nmnxD1UFEn+p3MfhxaLoV9wdjgw06DTlkOQI0lpa466QbxJYWER4M88wZqX6Fbgz
2F3zGn1kzEerpX3j/fB7RKAbBhsNWPKS3CdRM8ATZ0FAPN6jImtVGeVFClZmCL51/GFrK0Irmc6D
MF8MHWYrEnTcGJVjDrsopMn9sAhPnHBI9fCWOeIrU+dAqecRfz/cokbAHBPIDGMhOf4sUAx1wbPh
ize9I1OlOaYzlvtgmtNlV0OvUrEgRBW0KzLGmE4H3r+J96NSAAlWUJl1pMMTLQ4zOhCLSJLIeMAJ
zVsDyc45a35iojBjl68lwQGmBUyqMfAzsJyFvq5tilhyeop6D0+s1LA6ocChhYfQnfNSN+Ndgeuz
SiZYZYkuHtqEpF/DvJ2rT9MstpUaO573Z9VImFTJnohh41zmLrPpOWSaHaTXNJoR9pTchrzgaavG
M/ajEcwH9GbKZDyHsx5QGursWgmuI5vLZiT4tJr3IOmrhM+boOYu2VhlHOk9Y6YSS0FSlVRsFR2y
zgtuLAChz9vxKEYEjwHPJUmAMvYyYACVkvGl6khPPW/XEVFJtCfT3XQheO9U8PPWDTmrA8xyQebw
AgZDMExQSqgKqQ7cy9QP2C0jVIG8dJuV56VkRyr/4tjyUJp7yF8BAaokyfQEXCF2lhe5BrDzM2Xs
5v2/Ogi+9BL/lZVeDG+gcwMNXAuJOT1FnaceSeSTh6WAOMoKOVkrls+7Cxs21IxNaBKPNKRfWbkp
IxIxoeWoqrlOAbzWrbzMcoQROcyNavB/Qpnn2OPm6pvsXxp2u9ao2WrWx6jk+aYBG4uBSFBrHyjR
hzxkYP+0P6B6VwGJtRSXVGXiQGTCaiZOYiKxhWmzAhLIgzl3x0+zVTC6ykdcZ7NqXy5LK4fe2XKO
Jg+iZcEOwltEprpvYXjXAJEhOceA/0f+8UtYJgmA+eFXC37lplr6yUn7j6jzao5UWbPoLyICEv+q
8lZVqpZK0gshi008JPDrZ6E7MzfiHB3TLbVUBcln9l57pc98H9HzTupc5BOmDyKxVM+7ta/0w9A+
x9zdXq2WY/OoGO41h4SZSpp91uoHBZQ2cDuYa1awQbZz9gVzubT8ITR7MfI06AaiNtnstPwd4RfT
sKa0LlfPgCSjfkHhWoBZHVv/VSAip7XuYurAMdiz15wclgkUYiIZz1EBdC/HephiAaUQdLWVTjQF
8zBlDPTWB0UxoaOPGXfwRcIYx3j0z0ZCBZlySv7VKab+eUiCXk6f97y0E8VrM1276UNHZlFnH7b3
PfoWNdg83vqnda8dDFlTI0U+zqkZwt+RnEzQOt51wu4tcTiEHuknMBECUDY9q3/BJ1i8TWn8mqJr
1dJoC+r0nLQgiokosjUsirxOt8A13myXOCDz0Sl1RIwDoy9Qqx9RT9haNb57yYy4QgaMpCPBsz8k
jyCuHsyE0cJp1BvsN94K//3ehT2gU4dVjDrcJJ/vwdUs/B+rU1QYK5Opbloky0rZ+HRciCUQEQaC
8pApeECD++eyJNa1lludyor8wD7dw55oiRHvnb2KvrvuvXZWRfU0RNiYH3Autx2kB9Nc1lF9LrLv
KHusEDuP3eMYcUa77kOFH0fir7K87gAvmCQJg3VOfDTwxznxVxR4yyF77UHdxfDc+60Oo0mnPuIY
C+1+4VQBO2N3nhJzQN/ke4uEqwtSvDtYvWtWUME+4tGRmqg42X65jC+l9TQStojcd2FP/sI0PxJ0
EzWHbRCBmHIeqvpbUn1bKJATvnd/ThzLeRqV6PULe9yeCus6JG+BBh9t3p8SN5OGQNjJHDQIL5Hi
TmUPUIscpovhEHYRftWYZvrmUowXHWuoojkI+wEh23PLwnsMSUkT6YuJKrbXy2Xhkg4kqLwIRwjb
beTbrxFmB2vsYAt4t6hsL8Q6Hwk73Rj0NROTRVwnlMj7JsmWs3lWYmfK0YrlxEJWsD3cCFw3LlST
TJl5G5OsLfz8DVLFca1sA/vYv7JjGduxr3z/Mg2d7NYAz/q0zMBREE7XY8sIvN9axAsXG6ohsYOg
I2h+SHkVZ1PYKG7sJTGWijxEE7bR0H/HFYl7rrew9a8+JYdDFLsoHDZjYS0f2+K1aNp/FPdaipyT
R6yi/QHoWIEeEdrOws4Tj7D8gUTh97ZBg7qNWIT4bZDBtmKcTWuwU+5MejUT34a7Y06e5m8pDXPf
4lWGj1Q6BybvftgvS6A/TNnIJdP7uz+6W5cpGuWxGy9CxHR2vamMktc7ZaDNBQJqU6QXnRNGUelD
7OHpZrcfieRMsYM1J3AWtQsDBwjpTsnwPISv2azRfW8dnWkDSq+5a2FPUmqKF3XC7rsvuCoAX0n/
Rfm4ZT6D6LsIcey/SII0bWiks507+akjQizhcTT5SNR3vZQ815seo1w6XqH5L0z8qXPQBz449iU/
A2IQogIIAXpjkd519rKCBASDhzz4jeIuBQxkUIBk6bRWvqR4ZsDJjercEXAkE9f2HiopNE8nOhQ4
T31ysHTmoEgSip+/KQ5fNqvAy/H+j8TBqZsyfrSY1JyvLOM3+sAMiI7EAEKMArMqcLBMEBryvVL+
2c/3l21t55kqv0be3NnPsR0H7/MqWxsf/ZCuIOmgEppouH94EFXGbaiPk76X+XMGuRLaEIwi9Bb8
wFk0rWxSaQXNrz++67azn0ZgzBQ5hEOXLJxs/Gcmb73m9FubPU7hz9pkai22TZb2kcxMlFMqNLbd
96g6yOw59L481iVNlQDzfS/ne4kdshuqjVe9QhRVA8E9NouXq844XuQ8Y9DIDa6YGWZGv8ypNlSl
YSt+rFjchjxlSkZJZh8sOxjggRoZU0ISr85e+swWHsYoek9WTnIXke5S/Jvwa2NVxAu9JUU1pOgy
zcceyRpKAkEVVKEA4jaNmrtbokhx2YyQL4M6jAF6i85spivbHksaSOwpY/qKLYHxE821L6J5PWC0
FIEmoN4FcT94xOuUlJHp3U/uLJQyJVmTkSfGmNi7m+MJ/0/dYOv66BymFvXXjISjTTRx/ruLvP6o
HlPnI2vsVRPgBWy+++i1C/uN1pGtMOWrENWcJ14QoGq1SSH5y4Alrl5NMlAQ9UgDpaC2aRvoKhJ3
snUZtSvwlZAiRoakh9J3OA+G/ukDIBQh8dmEIYFFxEeOCALhiVeSIkbTVHJiW9g8dPfiOz8qusZM
3gQ5kDJcd+beC68GmdDT4KOh5ZUyKYyrA/sR+HU1LZfcBvaaJ3ij73XzQEry2sNC700fSXePyoq3
mQ0RSYohnvdbjwaCgsopn5k4dO5L6Vw7Om7Jq8voOo4+Ym0vmAZpvK7zZjL1YbQyRtpUwWep3YxF
Le8lYRO9jyNi9m7WRAjIfk2ND6IAAKNeLTymc9q8ymD0k+A6cmGQEQ6aUSCH5dso0CcmO/3V4ywM
eoosUkHdNflV/wCdj3O0lP+PeUnu4Mbv1TJDpFcUrJzgKgAOTUvkqNGPGyMErMDcQXEJkVnVeOTo
hT3MNmmxdgHD9PKA9hBxQqnbHxkG5BbVYtgS+DhHae6FhhmQBqPt3j2X7am/zFFvaulBazr2rd4i
MgmpuZMcOdjoYSb6RgpE89AT8yKQ37Nuryd3Ya2bkL0PLEBUbAgtoAH8a/jubTbjMENB05W/on41
KqoZpq/kFCzx8j90XA4GkMR405mgR33Qm/yPBFIEj/mZ+0sJq41bYS5TspT6m5ylN+I7YwNviR/P
AtWjcf+Xaduic+R3EYQ3Ddt2PCH4WAxawOaVSyV4DOKPzB03YrzJ74I8hzj4wMVWIdeZb+5UolXN
3yYOGNcel7K6WjrzFeZPXjyea+S1I84SNT/dhxuB5TQ91QMTe5bwSfWisc8AgoLwdGz3Gv70GnvK
SLE7t2FRgCeezLdVwx6opi9OvZ2azhnaU/M34BUqGVtq5UsLqH3e9jrmN0do2LnLzKRk9iAG/AUk
JJuutf8ZTvKDeNXrIEWk4tEJO2M/el+UmHc3q32k69dCCbZW713w3HD9DhxZFSVOXA49Jbq9nUYM
IHjSyE2D45FE/S0s1VOhZYwFSi5zvDz4nVm/FMPNbI4OTsl0gRXiIYMexFCTjTs0GF3oq0kj5lA6
LyHNjm3Qb4HLEzr1tdtshHWxBsI8i2IrSu+RXIMJaUZ/sJD4s422cwZHmuTp6NHAFuBEe+G8mIpr
tMZWm6HO8+PgM9cpntyAadSQ1a8KQkuytyxyYAJ6X5B0gArZk8x+1fQe8GJIBvUVtVZZ1ps+ypHF
9vlBdwqIOVX7NqC1FnYYbywXLK1jRv0qK/v3Dm0zoBvLu+YshUd6ex4XH0VzGiYeCTi3dJ4kKzcO
VknOOhYkm8+u9VdHLWUohDrBeyE5S/J2nTcOPtoIMes6EhganfBaRiErz9EGiEB+AnrgmbEwTxmz
Ty/ALohbwgvf8mTiJqZiKyqGGIhoGSUyQDTzjwJwOLIvbegfvNnWVKoZZUztvxp0BJpulD0Xo38m
bkiD3IHHLUKfN9kwjVqlPaiCQf2UfHcGTjRLUvHOGBpPri39xxhPDilUqJ/jIYIiPQOP01nroufx
UogOeEJuP3fthLqsZnspsB7XVxUwnRrkLJeGwo1MJfV+nZCE2ITrun/Uo4bEkmGTlEilg9piw0pC
QKt52zL6ioaNC4e30KNNGRDSBM1GaW9eI3/diGjT8nG0ng2dgNWGLIhKfQFvYL4NdMYDiWJM9kon
5oBbBVxHyKS6h1YWtTrPyjjjMCGmx2itGyIKPZiek/nYEc6RLQ67RpL/GCbmbvbE+sUQHe7Ozlkr
2A7UWcZaGjC9FWPGB6HCo5ydSs70Iu6qvblETwTigkq6Lj8zi+Eto4BxQOIrclaEzoTa0fRpFTqV
7vO2W1mTtTGFAWMgIhlEOmS0FshXOhcweamxyETnH0Sf5HNsHW5FRFgAgAxlH6KOR6eZeet0SF89
D6TaOB7ylMaYfdFBNPhLGwIRrHUSZEfrc0xCpq/mNhlhc0OI6AJCuiWvnOiGBzfG35TLfUUT5WAi
haHPDsVa5BRTQ0bsqHC/BpKp+LboJ0oDWVw9b9ecgN2kjLp3okRFQeJ2Hap109QX/KD7HoshtkXC
BnHOggIG3I4wsVs7OnbdyldsljiVx5kR2be3gvx6Dv3UvBGY8yyU/0o7WAPfN3napUG9ckiyYQFE
gKGe3fokZRD2GXbaJW/Su2VOT0WInr0T65idvPsatuG5VH50smyDVmTVlhx2ourUaQQhBVKBetck
qXCMUDuTYWdiVhlfa+YYQXcKiueAFiUPlyq5oOHLGfz6/pv8MfgUfqxDJoHr9+lTk9A+GO1Drhlb
bfxEXJGDt1fmRz5iA7I1OB5l8AZ3AQdp+8UejOJH8UNjVD80ZUTmUYM3ta7xJXW6drJGzSKGWTyc
m39ueeCws46o2YgqyaC3WvnS0VmOfgf1FrS8gyVQPJRAktFYDPRLsktA3bQve4mCsHA2VXh0w1+w
B2D6/qWwDMh2jL/rca/abF1lNrAbydyZo4U0jMcBQ4I+XMZ4Wcm147CrXBkQ09zgHAd8Of0CBiOS
Swd5usEXUj2jBd/+6ZKc3AnZ4dC1r9go5joj25V9yGn/kk3pFowg1+zRokjW1M6q0IgjGCqXlblK
gqPfPFMM5+7Z7EHKuXeXqL0JOQVeEjHXfaiEif1N2hfDYfr4OQ5k4ICrSLiLCmzJXb2buqcSDAGV
rZe8Tzz9DJ5BgP7yc6Xcx76AklLnLWVSqSAuuKiBHElZ1VPM4vD7hfFobPTxjOxRurt279JZ1/G6
g3BPfoS/0+Zkg9heKkcylcUFkWeFZLTGjDZzkk36ppF9SXgwAHbI7lq+w5tLCUknxCd0exMrfoNl
1pHGKXBZlRcOkc4jwyG92DoYa2IHYXJWo99iuVOx0XHWTVdTXfpbvEvZ5Z4O3XawyPsKbLq8HB9x
vE2ZtXYy2QaO+8QwLqRfytkGSAIWA/MQBeVTKBFSNJ/orIR17MqoWvTUxCBwtgnP9zTiNjINb6/1
OcnwzXutgD+z9+nx5ZnzwOA1HWo2juTJpzTfySC9JTWW4lDMHKq6uEeyVDfTLZyyvZnfuyj+IBBn
3wJ9aBeIxXi+xQ3Qp2J21ZpHfrDjFFf7Lgs3Oe45DUmf0sb3tCpv0EvzrMQEibvBE+HJcSAJIjMY
M2TQcaC+oxwZZe4APTIAl6YfscyOKLF3Oid4Yu5RHqajv3SFh4ibAptZCjNTF02q7/YDDSlqHF9e
44mArN5FoRZU5B1BrppPz3AJkSRFsZCslEs70r6lkwP1Tmdfpb4mrEVHN6CEJCUrXjY9sybw2RCY
yC93h5D8Y1QiSckr0sOf01zJirCqh2UdMsV0fGKdRcUsMTN87Hc5LkXDbgl2wWVR2jyHXmUe34NM
e6yRbHTkmIV+3HBiDemyj8JjUtxG8q+wX+CTyuWt1AbCMtrTEI6EKDqnYIyIsHH2+qxzaL/jmJ6y
NXBXJkSuFgyXvOC3A5LI4gBkh5DYIADsWmrrwsPpibYqCn1r5jfC3Zm4PCO4vBisUSEsEBkoyAqj
dipXEaJcvbWPqUxe48Y+OlystnUN22LtoMwYgZ9xYfrssolzGBJ3q5sGQUzIbu0P3TW+e0SjCBxM
SvxSx2VhnDpvehzyaWGDccf56AJzdwwEB3XFZAQ+S0KOTR2Pw21wqPgT7dLjhydzD4ie+J3SW0VW
SrKMT+YTfE6tJKvJqi/ae05mFQ40JiRuinfQ909GkYldEzD1Et77WIszxmjUYrr96bDfqFCss0Pn
Jey3gY8wafyiRVYEQSTgi/y3WU2KsCjEps2oO3sMV1nWYPIpIDzT53CzAfAMT2mKE/Do1VvBJC1b
O+hJUDay0jqOrwkAI1xvLt3rd9ivGI7XtHJYmuDjyJ3Hxi5ZokKa1IuAi6UdLI3e54ucVdR5mpUt
PfvJcd1+HU/yp3Ag4Z+486Pf5E4mAoNppmUICkImY3XwKOMvB7TM+CSHvVHs2f3AADOskwronvCH
COZOwfj6F9L1DIO99tbz/ybpmyeeIHytKY4Pbi4f3aA8ILv+nCbvN5jcbFFwaq7slekBam4GiAve
QGgEajYCNPovt9O7/WBPd7/lIgjV+GuPj+VvVf6LCTSmzEO4tAjYrtYYQrivkwmj58HTaI+XEVks
4ydqEXqv0H/KOntlAACA4TmNJN8tJusw0oZEZBWLHQwtQB8Y47YGuQjaK1guPT8yqvTiF5JNfFSI
nQf7p32Tnf8v4rlNW0C8Ls/Krs4jGIflNujmPkyD3joMMPqm+OSNr26muRewkLCVmM84mCeswBML
U2nkndVc1W0uKiBW8Y2IhvxxaPmD0G9A7F03hf5sGtOwsAYWsdlsh7KZY0XxvypAJL50p/iR0HpI
2zzxFN15uXPmlX/yUsbQZ6yQKJDAr691knZ7K6GisFW5cxNG1p3L9d9/sMs7mOMjsvhNPnZfg4A5
1Gby7CJ9IcNhlkxyByC8w5sK1QTtjn1xhyNhLohluAJUv625pg17M5R7rjj+mphVWzspsSE8keRp
Wc2SCWKLIN5/sKx7ElVXqewn+qFluJ9inCOKN8S7zgbHECQAHqN4jatF2WdD4hBe6h5L6KWutlFC
PzL8KEcDkG2sRnKrqw/f+JQRxYU6WdF+sracA42GIRsb51pYZzfDNjUvQpMz7lEzii+65PBWRXJG
o2zQ4SqRbE25YmCLhFQn/ZQDGUsHoRlyUbbMKaIFVGqe7PWBjGERfGfM5pCTSqZoA/tM62SX93Y4
Mp/uQgvgEOqJBwcDV6aAkOx68UE6tKS2V9p3rK4mB9Ku6LB4gC6rqneg3gY1ni0+evE89hhPeRKS
+zh9YvZhHvrK13DTUwNrvHieRbWdh+LEBrq5kPjH7QVXOX6YkZVv/Ag+hj+FkO6YnljbFRoK+dPM
W5meSH1g3qW/AfKsgi3lWBFsScPJ7sjuLI5RILdfczZCvxh0PDdSIWYIMPlZRfvb+7chxKE+tjY7
oVMYrabgogHqQ10sMX13BSwOb9o+jOj8XQpgxO2MS5OrWQ2rUn8OS4w2Pu4yXdK/iVIfF7K4WsE6
cjG28tOsWgcDHK1y7kHXWvhyBRc31eiE652Npp1hdk19pK9DcKMWpaVagBRaBnRQxjNmJlowdsjz
kDjl6OJLJu1FNeVNeMa3X37HcmLlhpoAQ1LNDPefhmPW3wzpnSoO1AykKrae7CPJL2PwQLqrAbFn
hzWYx+WnT/nbSRmiVvFfeIzZC8J/v7Ta2OYOO+aw4OElhos5eAxoCVzshEXCT0fPwHIxDIkOf6lx
5hh2j2mcygN9lF6dO+j+9mg/mKX/wDR5ac9UB1UcpKhuRt4/TVpzM7DWBRH9Q22s7ekAzfKiufm7
xGoY1TrPjnLt5hwIdM3GgGOQvwkjAw2XX3MxtNt8RG1fi/LLthQ2HbiQeb+uBkAAkDxtrCG9fkvl
HbPPQ6rzmgsId9Fgg095SazhN9OZAerxHBiGiAKwHz1szeQ4uo6GBu5qaze3TJ0JU/aKjdnsSErj
Vd536b1LgfEFbn+zEAJlp9Lq0pUuXqcM5UvYt+vQnUjwehbUXVGKFd+c7nFuX0y+kR6bUDsGCn1D
jc6lUt2ibY1/vQ0AtLSWLKJuObHLuYvorWAvTFweDiU2L/jnPDxAdr1VlCI9X5i5f+bRA1LMyOzW
sHnUMQAtIP46mPYkHTB0CsBLwviYoNWPnsMY+pLDfRCZXLYzQSDnUS043l5yRhYpEYQFJhwNh3Dd
vyr4Mik9y7xemy+PQf+2hUs8EqOcRaf3FuNJH0uTYyAEble65d4zR9APdGx+hdD2RS1AmfQnEqAk
D1hYT03KdfDT1tGbspHzp9a7RW0dHkzrSMA2EZYRZG+UkKL5lw35aV4T5/aRAN+C9tdRMBLNfSmw
V+T+KuRNwA+tLxs+ySC/LYGh0YwHu7vXqM7RlaT9k9ltIosol6LD/Bw/C8bLDqOs2vwZMU60CJ2L
KyPQxiIOB8qQGAsQfOZao0ozwajY5OrN3Hb9KAJnq6vgOw7Vdiy6b2lqP+BsPmQAyvMSNayOKyiB
jb7VEgTGlrFsEOBI9zD+Mo720v0yZONQXFPtNeGcG55ayrWMBA96ACjpwDrNp4Cdm++X2cLX6KQT
4mdty1oEsbG1fGKaAnR/71yLAaf0yMaBaas3pKtUoL30UmD+DaYg7aDX7nOGZA+r3drGQ9UB4azx
Izn6e++BNgeYEATZAYNdT59q/QQx0zur3ha9PEaWtnAM717ilgtTDGYGBC72qFxLriYddIiUOwW4
hK1eG5t1Q5Zozqp0Ej9Nc7ST4cOHmBs2FR4OeNOsRRz07VYU4X3SDxYXaFGEa7XqeBG9EkNLk+9N
++gNxcLKEEH2PFlfeoS1pvVr/fogtoLW+mphEMC9IaKtOXkVgqlsh3mNVTpwmksl7yPOGQaDcFRN
VGQVJB3Lk3uNN05MI529UO9JKy5hy6T3p0L0hQvTMimJU8TCc7n5GsUrowPqjRg3rXHZqG2VufSH
ALdpuaPxuwsmdFzUDmh/dSbOE6/XiB2srU4Ih4xV2zFyFGF1DIuZCWCvXTrIHPGra72YvAehbR7V
QFYDTAHZP9UjVTirEOh/g7+uEStELn2dmzIZhDvAQNMcGB8xHRpdBtPkusB357HdOcFNuLPZg4K0
QduKcKPtBc0oSpM02k2Z8IFUU54GDbllkQa7Kl+PFTygEr4S55J4H8fnrvytCzJYpnVAD+HMMUzA
IyxD25QSD7jW732Grtz7GyyQy2KYkfBPQK7Wo0w2oG3+6SZkebd9qD8tzT5GJTdZ4B7zbOBdMZ7C
+mNsXxqoJlqvHtbOECPSTzhpKSUzQPSZGyDPOgbhvCkpHpzqx9UNTJvtymrCq57GhzxBhm6So7wS
ETD/0F32I/GDCMdc2Fxt/jq0h3o61va2GHdOyLldvZGYh9MFpqr9OwthWnC5NeSMGI5gaO4NBqkm
hiKLm7KiG12Uhvaojbzh9TnmSSXLQ12Qt9CWa68uFuLXwfMwRUgACqXltK3GElbtg9b7QCo97NQQ
uFi/IR8FFkBsO5zS4lAKa8GpJWk4m+S3UY9GPjLgRafKKRy5/kJUH7nb70SECDfAZ9N82DQhkf2j
EHUlwjpF3EwcSRbClWmtmRFkOLrSqmcjJsvxntcjI46lNoVrwBecgM2Tj/tf4bny2A7z2JyYtQVQ
12s5PXL9bd1cgYmpHkvH3EdxANDzx/rtTMSA1g8jhS9Le5lQ2pIgtewa0jGYCbTbGClXMGRnnZvA
DiaubrIbpn06CXo1kNTiObMhj8Y1JY7dLwuBVoxP80ps8wBNCYLdieSz6a9d8OSmV0zMHRWqG1Bm
pILEpZvb3jR1af33ZLJJjwPyieGf7q2NGJknT46db1veSqe86EP2sDYZUZXgRQZ/58xr4bzgtfm1
CJWw3HHpV1evMNaa3Z3TOLaWRZquPGGh2wtpj8fiuW4lbx78atDkEoltwaCcnLQLg2r094xXeYdU
+dm3NH3WqrR4no0pXjp1ilkQikxnft00Fwn33+pV9Jxj9fc12uiiCREvuYj+Kot8sXH4nRq59JBE
1hYcqOjBJtyWNg9ltGOjfAZjfRPP/hThEMDKHR3DkbFbta3e6934rkXpk2xe/Gq6VKNYpDgVHmzp
trzdMH8M/Qk0EydAuNGD7qDbIHi17iSTc9u0Z2A98PoF7xKp8XlocxqmO6P3DoNU64S1SYEqs9Ce
JvbbU8RVX1CSljgzzI7VWH9tolNmuo9WMIPhqNkasXY0HQUJDyRXfwkBxc1j54QcooQfV5ucg8RK
Nj6N/TIoAnfF/qx3qxnW6L839ngahmZY9gWJnTqwfUUofUHCmdESrOfi6SKECCpLyVLYiuQqrp61
clX8eEgxffAlUXOTeqKjGg3rdaepJ7ITKSj0R+mCGnMfGn74XPnJfEQ9aSwrKeSIm9rlBuLUkBNd
L+zvAib9QkbxAdNS+Mobgn2yy5GooffCZBkCw1TzFMVALW/qiJt4ocyR+bFORBmNZZLO2zid0GJ2
yMIa1xrKSid9DCznlGh4HVQLmKTdJibwP6e/1IbCPz+spKGhRkKbIDzGZVJ0ZyzidM681QbpemY2
qxPXUJYWXjAeXcW5WWgfrfgoozd9uNp2tadMhLKeoPN2zmZiz13colNP76q6+EwqMtTelH15FO+6
1L46kxkj0cfh1DR3a4bo+VO2bfq+486f94jjtrWGHfVj2xAEhcUmdCAWCMRBknmyZZ0Do9nSoiO/
zuNPw/C2MY8rP4/evIzMBwVFgwBUjMxAOh8qBHclcMYanXLA57dpuUIR5zsCPVLKPImqP98b+r5B
HBiRtmqAxPG7D41tcp9rPw2b9zoQcA+LxYBGgnFOTLMXvukz34Vhjd8YXMs2Bx3V81EhZ+tQ3xMp
zzTsgSgeGV6rnjB5BgLsa9mr65OCXdsjTBDxe9oSB+ITB0EDa2o8VnyOTvHS0NZnVJ2O2Z+V9+I4
HXV++dLE4ckoWaWyVJjj3YomWkIEkOreBmpZ4cttDBDz8jGZCtZy3gr31cYbsqUDHMQgo8SNITnh
t8p7D0IyZr1cI6Qu/SgYOZQZziGvmAjTarDaLgKmCzEYljqYo18Zy4/xY0QTn/uUWQ6DBFCvbn71
g6vNvjy/OxgdUSVSg78Y97BlIlqMSzLQlPsSwMEvveLgscKtZ8l2170qopsh6qpNoTv/EAd6HWgR
0uE3bEPv/aStDTp43tumHl4a8y7c8aYsFlQNv3J1rVfAXBi8Z2QfT4eHiFvTiJ1PY9RPXTNAEvCD
fUiYeACKSONV6NKzjn0y4hav3OHuoKnxEfUr521s4GR3oFvssL+0lXMzAS1bhJUH1ZttUUQW5gZ5
8jOQ7Ysycce0q5rwpyTBGD/ttTDFVQHagSVZI5wVoyeuEZMRbmJ9KQYVTtJw1Lz1xXC0COaaVVL5
NBzrEGN0EtTL1uqX1uzJINwlnoiosH6U/h6xG2gKoGEFsafOBcOVdARrHGvZiH6hzWEiyXddRCxW
wlWbceyrZLfMW39tQYGQbFiGbA2ileaX394UWETN74nNBuvdXVRo+5K5tbKWic8xYk/kNWg0Vw6p
qjo+9E2LNWMIqK2balXCB+XxYPnJyueHjX3zKqpZ8WTqkDC0ajkQjVmzq1TYt9LGOiRkjhDd+BTR
DBAEtC6G7h/U7pNJjdAHDG3jG6lowBW6pWEy+5XJCo8R719vbQrwrKw9jHWg64i5wIbFa9pYPKTu
Ex0Ej6QEXi/SiKhi/6gb4HYGUT7XQ70xuS7rMV3y8xToa/dRKa8tNN0cvlH/p6oL9i0SAF29ZRzp
iUFCt8TbNUenJOTLyRrPk+aQK5MchiIF496doWpQ1S1aRmU5XL+CNNy1H7g8ntJ9hifHafeOj6aU
ZvwgbBp1YpZqpzyPPF/tiKVDV4MvzceLk7SfMo5XOgm6fmx8oP5wU8l4C5uTTGd5IesUpLxu8TX/
ZaIxHT3/HR1HccTA7dQJ5iaw9rB3wAOnWyuV+0G1LNoDsg28M9N4QKHpdwYCukmbz2REeB5qWDnx
wdrjek4LnYaTnkPvDNodsdseZ62L/cQXOLM971/OrKAi1Qv63irrCd0SHMuLiWoRj9Icpu147BjA
iiq7toDfgy35VZ21UoW27Lx4U7XZRgECKYn7Glp5tvyO4Lb75OOymVH8XswefFLFrc5RH3Q4G/Li
BgvmNAnyj/VVTZfTsDhRhNLH8wRK2FDTn8wQbMbs4Q+ZJ0JlIeYJC78GMVa5Bak88San4C8S/Glo
yaYDu/8VdS5b1nzBVFbSoaitqvse6sMiBqvBQwAeGK5hh2AO78WHJVRmDuJsVsPatnfew0SucFaX
ebkKjWxjsfRFr7At0FWUvbaeInsrbcLqyA/JkzeWLbNYOcoxQJYDcqyevCXSXPPp2PXcHK0jDmv0
/st1CNyMI89owFPlTZzvlW3zJjZsS2Wm0YKnwKcGqJ+SNNK/X+O0pXn6+9e/D/5PzFZ8Pzotj9NM
QOr1RsAKwpD5HngpQK/cvUXjBIVIq3Kysfm3//6nW1VPgs25MtgLpfNv+Psu/n4r7oAM28AuKJxi
PyX+I6tuuvD5W7LqttinmUfs6fyf8H9JfbAk31dxIr6CbfHfVyhSsulGEMJorLtq3zfZ/34IW+No
GgaJc6Wavfuawy/ogixjwfbp73P/vo+/D//9tqQb4mUu/CWhRF2PEFvTx0/amYs+4UUYPXqs/7wO
//28wdR8IpzDg4w9bMgEtab4aZd9HDyWLWNo1izaSGaNpkayoC3NXOsJyawKkVA5vx/tkC+H6B4X
LPfm28f2pgLe8MvUQvVopce0skKSP3X06OZwnr8eBSev0Pwh09jCZOhvkrSeWCIzKamt2N2yVMRG
5MeXyCaJsZ4tSn4dgvUwjrEV0GBo9lbML3GAtDJvRbJLksJcUyuf/17vvw+pybwnhcmAL4cezp6/
l8mLyz1+VZyX6e+YDNh5IrsXTE3Fm/X/bwHUYW8Z+g/1vkN3gI66Lvd/n/n3TnstkrUxem/MmuVf
POzTivDvnAjlTDN3/31lZJQ5q86076pIM2P19+bmBs8FaTLrKJaJ4imTqXrYV44kH7TDFut5MRfv
39f4+5D35IcaPofZ33+STeQxdZ5f/L8PTk9sQeLZ6sFKAod3XcLrGWLG1Zb/QeHb7DXPbfZ//ybn
HwU+gVFl0SoseQpTvgauD6DAY5Jo0PL/567xHLQBA0lIWI95f3EYZqP3n58L/dj//sl/f3wxdRgU
/Xpdxvr/fdu25zJNTOkB/u4kldfH/yHqzJpT15Yk/IsUoXl4RRKzATOZzYsCM2gEhGbp1/e3fLqj
I26c622DENJSraqszKxnMDCxvBYzUMNoJjvvHcSv5zzWGMHwzIlgfwfr9EWUfaY6bBNQM+z3IO2s
5Pb5TWUHLd/cylzKVCbI/f/3l+IdgpB9ntSgMwWhosH26BnCWODJgxF7lHt1zGwY4JxuQhTY2STZ
r0+DM1acWnz7ANZfI9ThClA6Ob7ODO/pq4Ca+BcuEuPZj91RsSgWwRTvDOgLsArG4QShLHwmCpFm
VkzDSef+M0dXWp1kO73mdzkWLKGZjF8NOGJSreUWhYjRBr2XrTJs29cDXKLnxJTGmCEATCgPPE6P
DvTRpwd+As+Z/32KmXNmDG8/rGzFw+3uc2LM7Tv0YQMwZVgM0qOqKryPPcExjgkpuGDZlcvhcGi0
crjfEEU9mnQUBR8dtwSwKyZXeJrlogSPoH8xWThy0d4zabBELktBWf57X7Uz5RAgz1PFy8vA0MtX
Y5weGSVsS30NZSY5NiHsR+rupvebR3Tkywn+Hl0mXFDBLjJoo25G2UXergmjSYkRPyrwMu477vvp
wgfUmxHWLAY5gSd+xyZHPwF1nAlpGf4EhAgX/OZ563EqAJEBu7nhzYaW3kBxiQWaa31hxMyYjcgE
UcQ+ye0uDOdavjpPrXyNxxo+/ctnzIUcMbzIz3F6cIiJzEvxsHKDAoW8HdCFYLJkWyOXw63+EiL8
Ezn+DCIE509tSQVH7YhGi2sdxiMJXADXCkbX0ccmT3OZsVaAbsBXpn1T+OAiKdxWbKW95F153THA
hwxiK+wJ8XFox/kc69EdGYbQAqgwM/FfdSGrNLjlGJzRV3DhKcY35wEJr7oIYcVzjCCSUh2/KOQb
DMqllRm7Az2RC5cOYyvJ8qRHuydRepIN3BBRBZLXnB3kEujL8NfGhIyknVFCcBDuAdo164uRLqKB
Tu1DUAB38gzKuztyUI0xiOfwpEPYmn9yr7tT0BTfzVn56la0Y5NFO+suLealU5jR8MvVMRbDNJP2
r+PrQlVOccUXCK7Fxb6+97yAE31tjUdCTXSEBM1VUAVhblRgofR0w020HR7vPf8CVGXOQ/Zxsws3
lZXAeiguoqU2uM2RXlaPvn2kX42zeu2K0fCIkTOq4m28Zjjmq3jDgqtocuBoKX6Hd4aNsxYFVu2S
8tL3zre8mtPjPETTBkIoBmIXiNr8OcLNEOUs1Q7J5+MFnlf5jAlACnfhHfaJA/KG4sJ0mbxecmzJ
ZvQLZ4ZZzOW1hRtJvZZADr44DGUdxRtuDt+U28/Jc9OREgy0PdyVfeXN6d6EVZWN9BMEp+aiPfg/
/cQHhDfKtaf4K4slvMW36tjyPbngHVx4l9KSiyDbs6Kiqb1hkaY0iRjX0vv8gLkvHGBAEBwaKdEN
WGXiMQVdzI5qJlayhY0UseeMjCJQsOKkEHQxlyFQdHPjHJEkOCN7lx21b16RP+Il7cjylB1NtCYw
rX1zbe/iWX81dzzxhBTc7MVF5/siFljCRFX3NhMKtk9n1AP3IgaHm7+IJXz33IKONTpgruw/dovk
kaI5eM3lTfKLJQteBwdra2/0GQlrQitZdvt/koFQC7sL/g3U7TAQEKbbGwm0hu3Wq7UfcoDtP5L4
hSUA+0+JztHAla6PJYZh4kmkdpAeqtqepHqlT9+vmrG4lOQTpuxB6XGuhU8TCS32lqFO33wJdDHk
aJiH3JGw0ACWoG4KrQxwJ3TM0Sdz+c5UC8YXm8gMf396aZwAi2vEcB04olDrRv3+heXnHVCDf4CC
8Ey3w1jDYhiuI0210rM6oh48kJHGnfu4zgdwwuXu4uTGqvGTWmNco3WPqi5dqTjp2O90pRQxsH8b
cbU5waJNf9ISEPRZtTenBsgYfBYOWwgrp65xh6Y15CtP1FIUBi7VA0RrXJTwihZaOmYxEKrxUEKE
91oL3wfGXNHc1zhZP4e4jR67Rw/kh+WaSeKROTfgBoAwhkOFBUGijMNb2Vc4ZJTIErWsREs42Fu/
hPXNsxhvCMj1zHrYp+ZI8EZyuMQCaYat/Mk8VURF6xHeCOwsHBEiHslWLrzgqjyEwamXbvQrWMUm
X/FUQLIUvONyLCJdOsv5+cIDBEEXhxqGjIIKuWxAnwKJFmMOxE7EzmCd21NydM5xBE3M1b4Zsp0Y
J+aCt9h1IMAYvpNjdgSFAC0WQtYZvTyzOOGLVfUe0Dhcrh4sNJaLecy8nckOo9RpVaMxHOGqETLw
iVHO3PTUwygBlaUB+0eeVi+QwQ1PPTM9zu8agfeuOKDp7WHkSh5scAtGKn0T1+qIsg1VAPlYR0eL
xgEWoxMJ7AI5FUN5sbhDNwxF46gciepoNN8iFuFRHnn6+PmvXQfNSMBm6+CnXA8H5cDUAmD/16he
w0As2cgwXmR+Ev0yrtK2uLwwCxAh0TwNR1ATzOYId3whyLEL6Mf1nujehPA2MueNZh79vVdt+QPW
nDftKM2VY7k3eB+o3v61Na+t4RPTMLfbpnuuojAhPPI4PGcGhFifqKNe9Wu4Jx6RvbIxRBcAJvVq
Y5m2rnyMtdhIcXxgOZOw7F4PCcEO4sarCVmdGUs0SNaFo5ezCB7lxAnoihfMOGtqE1JqH01t/Y1/
QtN8VjjfQCDIMTKh0up0e6M96xwhzMAcIZsJhuoAw+pdlb9mQbVV2XLialrdMhgcF32ma9ELmtUm
bUiInpCFm7BmLjN4bKkPEzvikTAMS4eghruLYtiLN5/O5mXmY4oXnDu+6qkFqfjtMpUOSjjwBQhZ
Sie3G6F7Yvz53J62MxXSajNpDijRAAZzr0k9Rr/Y2HujlFXd+IrpbFNeGHsAS90xRxc5+6wgupOG
678aVKef7BvkNYa2+cverKIR92moMskkw2z+NRogCBE3v5t7d8CbIvuWMSBk6BEV9nAvd3xW3o1M
Elx2/9RtDhyjOpi/kElwbmUhgoLirGLcyRU+u+Z7uDP3rmi86jzcn/YoiMfBb3iqzgxvMn+eLOrk
rP9AvfyNSSJoH0DdkUftT7jj+O2PtikOXKQmdKs7uk6GytGyhWyJez+XhLPIv6R/ATNZBg/B1RuT
eZDZOwhrxaW3YUdDg0aniPoBTxVxgkk6Ku7RGa0FSQuvoHnX8gUgfIC22tD2YJ7hS85tcWVsCu89
g5i5yTkdaucHrQC5Hbw7mfmvUExhRkONGTUneV4/zDOUbZ5XEiUU82yY/I2HFeAdUcg/Z99QtuJy
hOZyX8AklN30B/PdF5eWAZ/3N4MIf6S9JmhCXnKnxxZsgd7xGmYaHCuBARgMy0SexQpMdOxXeE92
UJQxFi13XgKt643cK/dtukC85GugPXZXURxipM1HGolHQ6VGriS58k91514Xhw6YhcGXvyy2yqRy
HvEgmFicIeNt/QRrlH5SgoymXmzMQnOitTOU7lxNVtNHclMc6vtl1vrcFVXBe3WBDlxYUXPpUjdx
cC3wajw5z8FColuQMTZwJIYaYdmEDL5Bi48f64ghRexeurXGNF67yPt4WCQFDIcRpPQYhwMyK1Ok
qyRNiTkmAiVbUrH0Fm+yVUrIYPAnqi0yLVKgVzYl1x1whSB7nA3OcAuzs5N/CBwqXMYkNdAUtaGO
Cr6jx5cUu5Yhgg5VFDUPGj5ybTIdA/MYtz31pIIF7MU5mwGxRTo3n0717Uy7l0xefl5BVwmnUO3Y
Uzi/6OV9aiTJY+S4ZKiqPbM1t7Wm7xqEfUNgSMqxXKNW8sR2c+QMn5viQolCpkYOS5LKDxr1yIM0
oXnIPVu1+ANJ4gDe5uTjoabki9rHs7Cx9x8bj4bMPxavId0Dz6F0OpGRcdL8iBopuiBQYkwpXq6k
mHyvyMXljRr7WU+okYDm+tIvwHF08d+hx5Hbow5hrCWmz7BI8wcRNgQhp5jsuW4ejU4yF8hn+seT
r7E6QvmKV4XF2GqOjvKanJohY4EvqkAvaIxpVkiMQE0hjKGDu8rrGsrjLjoyHLggJeUSIE6g6UW2
oY85AOTQ75wShMqyX5PU05D7K+c4c+ozTl7AiQX0SShHnkJGaEMtEcmpdI4uFLJSJwRTpI78gKEQ
mp5eKLZIEFuMUQzxWfwR311HjDWgmoH8AJlpRMnK6Eh2D7I2+eOpu/eVdDJWGMRJhgmFQIXahw/t
jX/gyg24KVLSkmcTNReL9Zb8Ppf2R4bXtg4dk10dZQlz3a8muWAAbc4NwI4cLd98usiYKSkqN9zX
4BDFm1qD85u8rWYZd7QwE8JgUmCEF1t8SG2hMVZoDr2WTWoxql52zlXZ3D669HiauerZrbT4WL3s
GVZnYr6Di4QWKBN9QM2YFo00TQ3aFg3AbR0+Z8oH9KqKYKDW5pvVWZMCKirm5DC+r/IrSeZ5sk/i
NGXqIMo6wwhJYVMidauQCdC3YZoyeh71Wa86KW98LdF/mxgeiRz89gbTsnMduk5EU/BtqNMikRxX
idEHtHkN05fRlEPtvHzsFCQQb68tdGaj0rcxLEhtcYYC6jOQWxYBc/v6D4skG3CV/1SgNulrwNly
xEkn5oJCghoBGhe1ilgVOhzFYUNDsUaQgnKY8Jc56kJK+egqKbD1GMjMlBpeiZTCynoeISj+VACI
Myv4wcCK+SKYVY8CRkSWOevoFeiFJ0vad/znATFgoyPj6U67EccMg0Q3IvF6dw3lc5U4S0jxW6dl
woQMDM5IEfLx4gxTp1sE8Mno3StrA1tEvTTgSjDfzs/MwYHfELTjoYdBFnEHooEUxwRXpsO7DxWh
BPsMiyoRfr9P5l92RnZizQ24F19EVIC7B+Xlwf8DY8nholhFjD/swewWEQX2e/GuTgJiKac6Mpve
Z4oII1WcYdpifllP6GRrD0JqGk3IMelG1jxW2MBiL90tlp2iI+Utjp0FPdy88iuqJ0I1BVzkKb1v
6jjC+czhQLLdYlpJyZBMU2H8xcDeGpgVA8zXuK39zBptDByEreL6Irq0Wvya9NJUsyPOKCA7RXeH
9jCS5g0+6oP2gfHTB7j1mE9PCpX+R52lz6HG3tow/NjEGLDu6Vc3qHQQko7ilFStC/WHYlc0BfCi
kVL1tWA5cqsYnBmU+CFkFWRv6MKJpZxqfaBkgj/pOQzq60PIOM8AhDtrgXYH+Meq3s5KB9G7VDz3
2bBeFejuKTTHlPBU+Ga3YNgQ4Aq3ANhHlNC2G4p0mo0JFSI1vwkW86AVCwBB/AI8o0rt8cPEL4Wt
Ft/8cI67gmY3c6UDh3rrTKK3YmzJQGpe4eWZklQlGHUWpVx5hQotv6f5a6Q2SlcbXjuav1GDz/fs
WSUWPEYebblbhO9/KuT4mntSfUAW5aFGLjNgWhpLkygKGeMR3ZoCwb75cVbPDY/h6z15h6uBbhMK
GuhMFwUxeYpmevEJ1pq5oHpir7CDeWBcibgou9hWmARGtG4l2++RIfcf2o6yaRwG2rTI/z5+lkbk
Tna9/qjFT1k6JcOPrXFBRRn5oldIBYYgi2JCY7bxOt33ySEofbAHB1zMoE3ms2JLCrhkqUJ1dlad
uQhJ3jp2BcbGIg8Lv7DgDnJuXvkj6SZ9dnXfFQrDzsH0RGCn0M7gZagz9f3VWGNcMot6jDXvp1pb
tAhIkhIPRnhltN2X0fXU8z4pAQziDFWUM29gwEjIriZDjctZlb2XsLoOpmls6xZqcp4BtoVI+6g3
w44QboRY9Ntl2sGHML4bxlboDLTRIkz4WhmrEt3SsMWN2WlbmuuGobObXuQwmBs5OpY4z71yySFB
oKRv1gyTrskbimN15LnML9ZcP0FHYnunLQcsk6vzofXYD4sHEhyQvgj3GjhncyBCppTr/6Rtl33F
BxPJjvYe4lkrxfsib8edJBl+3kGnNBssRDIuOcpQfBaAcwLaYlBKGeRH4m4+q3jSytahCRhMrptI
8Nu6ucQfNZx2SnF4ZVBDESjXBrKooWsvurVJTBUAo0KZjDXVApcJgChmbqDD0WdQhxnh8DdCveYh
yZlZQhxpJN8ufcp2lhWoLuiR8mQFUSCRLsNAH5O1EIjbK4EesEA7G/Srx6bKXEf3iRy922KLXeL+
WtmLSIbD/mmnhQSiUsqIBl9yPzOe3fhToM75sEMQPZWZbmC6r+j2pHm1d0sx18wWDXunpjVaNEjc
ymOuFG+Wh82Mc4aW1ADTdmH5eH+BOMLxPzGJba7YmGggQywXmVJzx/QNzx+oly7tCrmewsVgZQJw
mmgkB8xBqcy6ba/I+G6SK9UKFLCPrTEg6JOas7cu+RKNFaqaY2YeIsTBMBkx8i00n7ZG9G0Lx0mm
DBn4n0cwKBkt3evHl9oa2ETSt3bYP/DMS7470zCmQcEjFOGFo0t9BfcDRF+xm9G2UOXXQgqZCPVK
t+AGKDhEsgxRV3QHyPmInPjMEzz4DUmdouM06TUPmP/qybyGjAp4AE4xvond+Zis1BMIExhlcyQJ
BVc5yiin/g+np0Dn2RC/vihAMyDw7FQES+46SS7JL/+lOg5vH0Z2HLGWotQHadJP76W5Iw+XvvlF
94hW5Kg2cp6R8hAbHlagoLZ/ua1tT3jlldw22L1VkUxz4rcPYxU4GKdNGh+1h2hF2kvuDiZp46XN
J0a+6Yw4Tx4zQCXwHqZEAQU1x3o5HJOpMwciMKHico2ZnEuDFUeW/pQZY7AH0d2g8cc+jZbMd9I5
iD6wwHsf/iMrBzxnnirGaIDKZKpsdSTiQLWxSF99rjf7JofDMIdfcqJ0Wbi2vAZ8idoiXYYzpxpL
92ECLpg9yLh/CLNAUICi3Cc+mnMWoNx3sAM1Rb98tc7OAfGGdOmcBXouGdkIdSSFOwJg3ECfo/e1
vwFBSnd5Fz26bbC0N+xAYkwQVac2NbY4PzFKCmmeZAvYsdEHjA0ZKn3kmpO4zvlUoF9EBwgOoHET
mkSeT/jhxsGwVLtFKc1DcysuvIMbiE/6wX/FDD1jLBymDMZHL4Ro4e8x56hcM7Aa1ljzICXhrqqn
vyomDVgsXBCWDpGAtcnP0pk+Ca2qhhTcIX0dkV3QcrIVUWlwCNpVXDkqAB56FmvE5gU3GeEDq2Ld
n6gDcISmd/3Uvh293WSUoEaR/4MFvy9+cWEyUoDXaRMsWpR90shYFT/o854fRnWMaG9iaiFRL4N5
cEklbE3F9p3AwCDO/5ZfvEJblExDasYKhioIIJFDUJZLNOMgt9JZEf9Mye3WQUWWDtLrdj/Z+nmQ
tk8UGiS9EHPw2QOkzoFVxasjDAlSX/8USNAz0l4eMDPqDhgOTxoINGtFeZ1g9d742fLsDvAJdqpE
OwxhN8ysdRMm1izvw/ULFevnrbIdYFE2yl4SnTGoR6pZL18MHA2fnC9HdG3cl5pwFgQJNmyCvQZT
iBm5bWR+VzlEe+3QqgDKLazbWVzRHLRz6Lt9DpT3tmdtCdbgURZyqQHhMQ77wRYJWY0TTuN9qoqn
QToDxDkMEMi/RFjHHhybcTDv3pXNX+l9RDZF81Hp3VK4OdfycZB99pZybGFIuHjR65Zlado2Kg9k
ldERk91qVc+aS3f50PGmMFtiQsMoPIedZQXll/BiPSiqadtQHdPcEv2TW1hBwPVp39AL5I/GQ64n
5LOiGeZMeMVn7wx+sf0vjeMxo+rUrzK70Tdhg7X0kE88f2ZNd9U8hbeKJgvRTC2nApeIIfm7wJmM
jIr/EU5sgEkRHGkVfngC+AXMarGZcUBiSbBzvl5HtnKeFv7Y2sxoc3nOABq4ZhQ91KMjRB0bfCK3
dVJeTeidrhnduuYVINWXfVIF45Ffwn/FKll99oAye+f7s+QjX3661q/gpmQNrbdCi0/ziK4ls9of
+pWQlgw+DaFx4QKtu2Cd4m1jAD2XiDGyRcSz5shYXXkciN6aftJPGS6O42Jl0JdgCsdf5wqh1Cja
4tY/S/eExm9tbhBxXyw3l3v+16ytajafNC73vUKQraZFb9sLq2m/TEfKad6XX0T32PDpJjTJDPcj
IkvUelTnqYaFCxLaUX0K1vSrspdw5yFe086Argfh/e3QkABJo6+cbK1sPkRfDmUFIYGJBy+/wW2E
7pY1emrgf6Pea/x6jJ52S3N9PsyDXX+FSA7IcSUAcQf+K2PUE5od7xAsuIz9STqrO4dpfKVP+KHX
RUhio2lJgVkyILu2xz0mxNUhoJiX28BFHKY/BWTLFFpky1wH7BrFAhsR8poH2bTAtQeXbuET5cJf
g5rVAtSUP3cdCk72SW4+72BeCNUtDdo/0IsmN20J3igG6eD8xEIv3GYLeMZjSJPwteWl0kO1p/RA
a+cX+wrsZdp6LqfmP5oDKbz4ZCy1U/35FSJ7AXYVoKiv3AHpZDh8xDoqdKzV2nFbUtoug3SNeqVd
ACPWvxn10JSPh9W2tT4j7QC5TyOFQZTWjYY7QQPT3jfMktD97D7YJeFr8KP+5oCEIGMHKxkZ/+zt
5zf7urVT5sX/mAVPCi45I33lkMTcscdGMp0cyCJbX2+Q3fwk5SHt746JpePKYDwdvBFGcsausEqp
jg6JUbfCAqR4Eytu5iIjvMb4KIDSoqmaWhlsRWymQYrWSKtKfohWjoppvgrF9OWGtBBhN41elE42
Tcz0id2ZtWAJWUBcwPPyl/VN3lB3C7Waq/WEVkypbLrPJg03tGiqc4kSWdny/d8ezgSeNQ+u5smZ
a74FxJ6M82A59N+ysk25oTTKE4YcA0UjqMGZK2RILQJcZLK0Q3LZLWvA+hGWfU3mM48M0Y70ICIx
UgGzIXmvSzhr0dIBeu/A45sD1SFmI7FKxBlxMv/1e7rnFECCclA4IMseogleBo7P/QDcV38Vk/Di
tc5YNdbme+q0X9xCZgylVwAg1KHlPjixisxTfknooRvGmHYfIHsz+kfS9dyrfD/SItY/QZWFSpFC
GOUHHkuooEi46EVGHgGGLXmIkO/xfIh1D65T9mN2c/G0QyZQQLdn2IiQShANeTGPl6oLJIHdhM0e
tJEHBgSSv9KJ47EjYyM0sGfAOwm6MVXit/EFDEQSUAU+iCNdZtpyMGrwvX4MZBd4ldJ5OFE1/IdX
QkwJpXHbAn6IbrC+0bExYHumKYDgnKX8dtnmC9ofiMGw/oON2byWGneFEoCekqbODRwomZGkuP31
GegIu/pdH3OzsXH/HeKYohwzIVIPJGc354afEXQxaZ9Wo46VCWv0F29iUHh+IVsjmjzItMijQBVd
GXsgZYwiDPw/bMZD4uGzAsE1jseK7jnNtAwoI9lCMbMatb90S5Cdk1I570tqrOscCr6MWGEX0WYI
Qf7FqiBhoUMxeLgERefqDl5Pq4TV0Fvzj+qD5mPr8jqnV3D6lmXCFeCL2zCXoJuP6HfRb3H4FP57
Z42QN/U7nGc28ZW1ivdGtXKOw8V5QGXIoBqB0TeDjxCYuW7Yyx1pP+Nbaj0Iz6T+1UU/gS4pykQ9
ab1PqQfmzPIYnj7FfOmRs5EMkPRR4ZIjs2SCakL5JxfT4IPZgl+2C3sXoOcUbWZzx20nqQOFzgM/
ZEWISQ4umwV18Isn0YJ7dQuVZd4umRlQgbti9AzPinYzE94Hlc4fDFk2WzSUmpcAhhJ6EK/GZJCq
zV3LIoRbPnl696Bkof4mBy7HUEpIJYjBoD1sQ3A1giuwEEUQjwclHsuffenFmPN6AtXk73uHpUd2
QIe+YUoCI1tMPgAdD74M2IGNqwajMYbSfOGWzU0wUr+G/wtvGnKm4XFPYtpKX2UMK7xTzyZW6IkT
7Qo8uxGqoz4pXUDlihZP5TElWKoAexZoPEPaMMzlRNQ0eAowB54Nb7oaqDa8rpklqW/8/amUyVEx
HGK9wHn38KhixdD3kuhn3InGL7wL19bMmPX4R+FnwcBYagsAUrpOeFhgKlB7yEUqclp1kaWTQUX4
6T0REes4Ky5r2cscXzQE2XhAj0uZ/r9rMEFoNfjRgu3mjWSK/jJ+rpjShy5qJK2j5ebZ42E4sHXT
tlSClxdqWx3/uXyUTEmziIkv2cdQWOog1fmN+U8P8HcY0Thi6OhQsmonPJ2kgkKFo7ts1HDDGMWJ
mOCzp1FjDUSpCdUowasup/SVAOBI+hTBAqDRREMaA7nnnk2YioTWCh2Z+EZTiU06vDnf0ZY3Uiqx
8qsj1Q0pB6uaHftEVUd9LOgJquDmkM7FlU8WmckzkjqkM6QEbC3NAxIBQTBLZkQ6sEG6NDwMZBrU
4FR1ePfXJ5nmi0WPwyVH+eBzgg0YXihPNGpuBNpTuO0/svk5lGyjoCbJdLoXT4O6WZLS+VtXfVAS
DsQzRRtGujv5hAnMyW+eebXBpMAkou/yunCufIN4r3yLE7ziv2RPRU4BEKK7JLRcby59CR8dUS4b
ZOwKSQb5CmAhfDhabLTHPoCmPilXshUV/xE56w07K64rMlByGB4R0pWSS0nxXXpVNsX6kuCgobUb
RHoGv4wXNzZorGs4LuQHbkj8GqdknOj2FDrnMA9GKAV4cdJ7kBo4BUyzWB+4zr9Rcm2rS3zLtu99
uU9xQHqwHXHTSGbj0ecfa6LfxVcB8OYu3yICF2T8HtJb2DHKlJ/Lv2PZzaQvPVtflqjeHTgVFG4D
1nIqGiasaDHBfCbjpwyihlJlxFaLLTIP6Kcdc7n13+JepT5cDlv1ySUSDE1Kt1WBs8b6r/meteYE
miixNbcR0UFyEw1pgjNt01c0/xjrpypaqEW6MPSdUq8RwDJP8St+fhOrxYvUBV3xLCXoj1/pEXNb
nsZQ9V/Q1CumxGEg4WsKefTkbeB3gRffKXFeh+K9lCwfPSBMWNY+83mEYTTGBvjQkSXAifOezPAh
SS4Z/DzSNvXCutGpwyRc2jg3c4X/wMvVNp/cfx3aH+kWHbI70YAg0P6YAJ+ty07Hv96/4a5c2Cvt
H11pjpcc6oW0d25wicnI1MA1twaHpev++YkOFoYUMKlwsEMz98X/cwR4Vm8KR4qQzyg517K4WHSj
5UWWj9ms2JlInToTheaM6Bh17A3+G3unDrKTSKze1Q8zS4phUpuTFJ9t1QfVEzeL25Sth3jKwjGO
7ZKMGZFt6EItgApATCIds3+KM4QGgnBpi9Z1R/hl2AjDsNFnEM6uKEChXtyFXzHqgRpDAheGh5Z6
n91/RARuLgdgDADGowqQAPjBGd9d3ifbI0I56Rj8BTZWGxfTBZstoQ+rLOKhXY1IybXUb3OPjfrA
8WApFHdTO3B1rE24ln84Liky14bGvhROk3O6w96QIE0kbn+5eNYGdsAPyi5pU33Vi5e4plEn+B3t
7+vwRhYlk8f3P5/flG4HFkB7aAiYlZEectfhmNCb10amRedJ8AueP+mON3FgbrAOl+g35mUsJCxG
ErxfPRKRDF93BzTq3Yl8xNSmSrJxEroVY92gG4TzEmSDp/c65HQazghhadNi0ESrD8Chc3uHas0r
B+bkTWtnEuHcMQBQ+7Bp6c8FDPfT/pF6AxHpIhzD06JbDt3yjesi2tqrjXEG9t4e/tpCT2D2Pzo2
z7CWshXA8cSY10uBOhKgHpxF0I+JxDJKIbrvlN0PrEiJd7TFOtpe4YTENRehC0QTQm+nY301+a97
TxhnTFH2WkUFboKihQ4VUwCeAtF7QZogVwXV4vfkLWS4dElIdV9H9ep850fg0312eS//8EjS2Pee
ISZY/0pjigtwv3gzPMiAIRrQiUYsdsZ8sj/DzkWGk4784JTeBDSxwSAZUO7lPTX2QzFGV3qUwSTC
aUMpUSRC6JyoMJBx14D+B6qP/STTXagNQdAjDGN869jBNq1gCoCgJ2Om7EipTz7YUa3wc+3pi/yb
aQyB4PBEFD4qAdCjcCHfs+4GGzOTmkipkVMCFeDsS8sCS9n78KUxV4DahNfhdMKj+HwhjxyraNZS
T8G7MfV4bomSjPLi+YIobKnjJNuw8qGGJN3USn0tncgf3yAy3nGxp38Lp4cl8joXPGCkDuTVuciQ
KDRtBpLCW4JRwrnfU4KM7Q+Gx0uKzsXPhUjN9+FbQXKiwjLSSXcvYLbw7DH6jSkrkXjKOVNYTVE2
EV/2M+bhtCnOiOqQk/mqh+BXGE1VokCjeo5oqjNhmdrMdHm86w0GgmQSJtC1g8JT7JRkDSyrEqo4
axNoJvzOHMFL55fixq1ydQLPuqe2By7GinQDSiRaiNqDrsqNzEM/AQXh7gGsSpsajggginkFBiDh
pMAipaD0b3kndHf+wkK0POozDk7LEHGrYDULL7dghLib8cZsko/gRBLDUyI2RIE1sFnO4ht18HMC
j57n4T8wXWDVEPGu5CHGN8gRhw89qBsfD2jP/HjpUvmG2w94hTgVVJq5tm28dP4Ynm+Hqtulp0F+
vovoCXAw3LKFIAF6NqnBX6PhJZoIpDx8QrCresYP+3wiUDxUPk6W9yQC+bXXYEBKOqf4piMQAPDj
mT34gPWEgFL6wqiOpBwgmQSN91Opk8CAH8X5GscLYVUKLkLj4rt6ALrQ3eZqgJw8N+A6IJHQc7ba
HOBmy5wZhAJccA7NRcxftGLdl8VEQNcoYdZiSI39oZcBLygzbmRljg1El1yTfB2HK1DHNPZxNqJx
bjoIQSZvuHhgaU+s1cQt59PMyHMePVRSCqQSlg8tVl4hUiLu5KaWV/B3IXmyKD74btKUUNFIwdHx
adXAc6d/LBBJ/ZpfOuZi7JlLeaWh3VxkHIW4WaRhVODYl59YO+GN5cXtBMrieHxpmqx8W6hDrIu3
jJuoKNlZVtwNG7s86q8YdyHiMZAwNtFAnSIo8gPoCMXcnnWRojH4W3MAHyR31oPS3w4nrHPIxnSf
oYLkW7BX6cHXs68AXkQ3+yqf3sa2A0K50iNBtUHEBO/PQTwZrMiXP7GsQcpEWXellwuVR6xzxaNb
TalPg6VnPIVPoVc9GG0HQqCKHgTYKE0X4EXKSsBHvjZFaDzjZWXm/qBiiViYj4yuKXlyijuUyHqJ
yz/SwfmKjqpYVxaBCo4E5jA04/bEEkab1pogAoFVVCTw2hPrnACY6UPpGXVIMfOWcqy1zpWq/vu8
m3/pEm4gDuBobwj9F74Ya46zYYsAwngvkVTyHb6HFT1o4Z6LKhekW/tL8I88EdB25vyTE+OtwEUa
yYQPhZ8DLtk/WLoc6SX/YcEwkKGR0JcDr+KgDDuC01aQpNOJuwn9CEXDh2nyvnml8UR1/Tmhk6Ga
4OpyGTkfbgBwCb+UrzzH/KXgaKIlAj7C3eB3oCZcdwHFfxvfXCJ9R9nB2fEeBb9FgtK6v8Kg/QNR
6lPxUKEXPyd8NO8En8ku4pMIW0Spv8gAeco4C/vqM7jtLrvAiF7SzOOPXDC+Bj9T6XDsyvIYriD0
Fc9lcmQfpM2E6uEoX9sT6DdXoqPXX4garTmGuPaFAFDxhvVFH/IPmt3QGjPOULWo7Gn+8CagAUBa
WkOcDqfYsNXTexnxDU7ZJdjFmxSUGniJC8RSQ9rwBkjmijqjhPZGhPWSaKnnR2Km88071uznLKrj
8OCALRlBP+YH3sFZkycwiOibTRvn0qO9a8fylRNS1/UVcIIP5pUIJOI9R9Svb7FSuU526ItzE4x7
9HEjSG40McWtY1vg3pR49YrG4ZAUTIhmFyxg80tQ5sVTyqPGji4q5TvJMPkgqWiEF8chhjF5bIlI
FMjbWPoiQooWHJgYAeGi4kGFJii8JX/1GluAiE3cWdBnIgT09uWbQUEeexkDO/K3T60Gjxsxerv8
7IFvuiMhLWCypfu+kQ0ALcUn60LRJBGWcHPQoR74FGy8782csYAYoF9Fv5jnmqYDYmg6rIbPnkiR
18GQj1bVkR2QAo3iMNoGVwpqFjtPPNd9Ui6zVe1ZdccgR0OQEPPeYHhwRgkq/eQY3pgd9Cg565+b
j4OmxSgqDMu778riAbJ5B65HKSbIoWfAURjpAyFPq5OMZIQkLcxfX2bGKHe1NJadVjarmNEZ3O6G
2qemRzwEajDBkgh20e8rLBO3CM3ZM+v1uWk2zmTobKZwpCD/cVTr+0FmzlzFseZ15ERc0M89Ukpz
2ZS2ULvTnDT07rVQA9pTWIDRWoGgN04x0GWGHiq6ABU30GJlzAuFaZGvmgGvjFoTw5fD4LsuHHvR
vOGK2k5aXjKpnDh2JB2fRjvJK4q8uGubXYmV5Rpy2CxXbcaKZQpPiRZ/KeDA7yAGv3s32JwGcnnP
h+GkJPrnX6iUaMikkKut4mWgaAxn+PsPonR5qlpoaEy6OE6CSLt8quoBUSrlsF5JszxOtMM7f//v
P5GYNouijEBf3z3E7DCRvyRTb35AEuPexBKs67C0Mjv0iykLL5TlAccRrIftyHGo/C0JFTb/7LHg
/MafNndhzmH+LX6Xi/84JYlobv8PVeex3LqyZNEfakTAmykNDL2VmyDkDrz3+Ppe0HuD7oh7GZKO
RIlEoSpz5zaxYv997e+hFatkY1ZN8n++NmfWtJkTaGl/P/b3fXVWAarDu5XqVIT8E2r3JokXZKr/
khBg12tVm7yxriayD1rtruiRAWIRftZSD0adVsM588Xh/PeRNebvXCoRhcf/+3pX6jurz1r8Jwxk
6Xn80nVwabHg4swL9eil7sBwc5J0XWn51yYaINVqYo0FlbGAmx36TkMJT4XqE84h1M7fZ2NhrEfT
F55yBD99xgoBu2wDYmxafZRq5L8PUYceUFPMHbw6gmaH1sa6yH8fBamxgxoa39+3YfU2RDUgSBYa
rhVU+ha8CEjCD/y11lY4s5XqM6+YFExaVXqWhJYvKOSRfaBQ750KBD/FufZhDMkJz4DoJa+gkRsy
Au7lomi+JVz+HqI2U9FJwqzsSCbsB6O5a3kY3Kn3/z7Rxby9l6XFSWRRwyotUummMNQ9aQXpfghI
g+iSUrwoAjlMpJtcNSlS3cqQqmdQqXixpNOpWT6LsMhGZ2lKh79/nGORXbLGC2rWR9VtsyDyDNIS
SGAVzX1aj72Ti2ZyrvAB2Bq9qt/qFEg4aiT/Jerwj+siHF+TSL4Ylj7e8pQ105roagq/1FF4kQAB
IfWHrqCoRno13diXbT58K5DKjbivPqRgaomaVKpXoGMQc7xymHdCyJmr0rq2MZZBsmH1565KDJsN
qDhqit66oHDZXtEr9M+SUXm+MCaHOYHpK1TgHv4wGNfWSozrgAumqpWl2+fc8lVt9C9FhE1N1Bnv
Vl8btmHKk/P3aS4R5sFeucs6YuasWW5uXTKBS6RyvPv7NLFCy+mm/qcI69cgxX1fVBRUGYUAczId
pUcaYq0uBAO6T39kNMR6kXKRHSQ7ywj7HyKpr/zBzb/AUPz9HKiTg8b/5ut8FtUd3rNtCRs3aeqT
sTxkOvFzswkIlhsyR8zyNX0ArFz9/UuWKns1rONPUlucXsOZJSHJAFqpMh76XokP6bhtW2xkM2mG
eNDnVzk1Cc4qswpkd/kwGsJzXYIaYiNHJnJVXsOw/y20MPkwLHghWqoIuLNj+IxrQEHch/xkKE3G
UlUR/At/4ogHg+YVdXxJOyypYGaXeHSX0wnHrQCTNh+2SWTl+LcRLlIVxIwGXVTfwyjQoH+XEztb
5HdYhIkh1qY9io3BKr/gOX/KkdReZIUGacJOyQ6rGuYkCcMX07pmdYFv1/Iw4tXk+SaNeRP34J/4
Cfw9yCMmAeLyYDYsPu5ZaNO6PUGuODWTkju4AvVHX1BEhs+GeYiD6G4kge9NqSkeGl7Q3lyQpNwS
j7JZ+rssxSCogGpMXFoOtRVyNxVWMD991N+4s+nyGG77PorOI1nmYqWIv77efusk5VISgZ0x7HIi
jJY2YtziZ2IFjIH7XGJ1atT2gQrJbmxnRyigCw/xKJMyX74luOoAtTfmizkS8V5Yk3zJWNupTupt
1mFZpuA0ayeNLCJWsUIXQZa8H1RRhCBfg+xPWbP3kQ+qYaW6etfMjhSwD+YGGb9cyOILP1AiKggr
4cXf8yg8YiLiu4o/h+e/h1iK3rnjYcN2unDNGorF3s/0n+G1nMbxp2/oJ4lGnK5TYfy2YYcZuygb
nmpp7VFVDYgQ9ajfRUMAix4TyWGnrfbl8sCP79tRfjWrMniWlmnZmkDSdBMOwkMo+pPB6BDREpuy
FUZ2qYjpS22V6i6sJax68u+mF+JTnE8LlUOaRooFypZgZqwtlsOVDVJ2k6pVtnjdD+9ZWl1HRaIn
bxHvQOgFbEUWOmv6cCRJUrTlIhx2cy8Hp9aK72IuBY+mSZ1JV9D0GWA1VAvayxQVHrRPGA4hY0N5
bkH1hRiysY6LVJ4NhWNporDDp60+sBcUdqm1wo0qCNAnikma7pP3eCo7Ymoxb05jIqfUPBoutU/7
1wq1gIWNpLlTmGF9KarCo8TYPG2CuzTyPgeDzH3JSiXgbtEuHGdTQ6FhQQfIZlHbGwJEoDzjpmrL
PDvpqAEgsknDprnXhTqewrglYXR5EAdlOumWeM/lfLEp+8ig2maER6RZqbxpZMS7zaBbUCy4vcJK
YmzC0r3xfsJM7rve0fB3VIKOstvwTVw+xOyqEZ04FEjgIsYjrjlnkKgCg2zDZL7/PRTY8puiGF+n
IftIQqSDjSCxzKYgOmOED91e6Xd/X/p7GGcJF56MUKxmGvTD30M6s/dFErbGf5+GQW3ZWQ1CHiQJ
SW1++UylJr8EYvjfByXsgHhJ03PrvPb3mqjN27vPTX6ea9QZsHJB/MnqdfSgzZm1pQyV6IQUpRGP
Xae3R6Uz000kMttTY1nG/JAtzFT1EDNk/78fwT6n4g0i1xxMLKeqhe9vKZYttB2kML3DlkFJk8XI
TJ9vRmPBNTW0szxn4i2rys7rxgFYcPlHLBDVjT72wrrB/WQvy7NJ57p8OC+7UdHF8OBKVdoEqqif
BkNNvGasFFev9auUwuxpcsOE6DeFPSaIBF1KPX5g6YxQbQoCcacpJSN8HypVHh+oHrl1E1/aiyiW
X6UejKmT/afRJyiOB4gRc1ATtigBa/dGMXiRXyb7adJHYHMjg2DHkJHDY8QZVEOlhgRiDpQ3NvI8
K7rXMZaF/dylRFGr1SmYcjcefOVY9MyNkwopgCJP6rGZi/8+JI1IaJNPQmYUzvlRaAE3GqU3vdyn
HRBoJCJNrtxagfs0zb62pxjCEKGjwJ/75mlZZvwrQBTtkECD6ZirVKWrLZqoOIxJZFxHtYrtSIla
KOD6WenC8p4kDaGfZZBchop4LLlU8cNUp0FyiOFAMAkqplOzIoOqC5vjSD3O7EcTHI6iPorTZlQV
9eiztj01oRWZg9KC66ILzkAQwSlIZJcy6WsIMnAk8sWH1f9Us18lw2jgrTBat5wTtpyR0wGchWJE
RHp7nvTwWzYISvJTNDgcxF48ZIe2JrzGkuFJl52LvWPOwEO/KSBTPj7DjVeQ/I1Vz7rrZEcQE41D
15EF+V4qOYrbBxcE14EB9EdWmCvie4xws57rfz0WNXA2ZiBfaqc81T/joP8qO5VZnDR+zSXDOxNc
lHpUwqX0hHYHLXCuIwPuMD/m7i5m4pnHYS91+gogW3pPgbSbC+bebeVkwW82sI+eI/NZNt9h8x3j
4TC+ojbpkmcsXYmWTaVnlN2C/ipHLwrHa6qc6/pmZgfLeFABlBB66CmQNC3QqAJtwaH+/RMrgvx9
ohgENpR7wokpERZzkyy1gS6DzqGmBadjUAlCk+FVt2AP9MZsWQe+vlDIlAWG49laBgOeZW54evFN
+Gc5IGrFWxQtT43TdHMQFYzl6MPX4RKcBDDtYUQDCANkNv1wEfWz2i12LtazIw4aHxps/fA0Q+cm
7HAi0YD3mey4/DT/KLBZHJPmjR9mZ8g6z/zhe+gY6bDHGwYLuCZk42r6Mb/HGxXsBUS53CsxwpI1
WU2deebPyQH0moMln9HnoRSC6S/UJwizkJeHC78bjzMgEh1r9Ka8FrjefYKWa9M2ELBy/QVh5A/G
ti06wC7CsR/TvwhBDV4Q6Xr6wX0BnRsritHaUViPt37HrxR+oc1mK5653A8wKPW1detICCEnfKVq
64bxFlI1EZa/PbwBCzHJwbluuPCbYIuYMKn5iF+BFRmqYbf41S/jbQiwrGZOuZ6ZgUYLoXTm/U9v
5nd2MRztOLrWLQjW9av8Pt6KXxwEoJVCAFmsbDa8nyPR106BkQOlIn8oBmhIEjDxkuw6d6O1AHsF
dAYu5K1wwPSxYltB9w12/FmP8Tr9KLNHha0ce8AlM94Y6F5yEHMYWhOuWquwhGKD/cJmvJWfzL5m
nczpzZTaxRuBkP6srHNrr4c3DcsGiynNeuL19C6rwEBPsVDAnEE+9fJZRknOWoPfAEJm3SX/tUaN
gWMW+EjroNTkOWHvUm0LrPnYJcmGjRzHD8lOjWugXqCew4OCIBhvoHJzGqyj6pjHXvqvwyYUxs9D
zh9cm9jYwARj1XfRdspshgR+gt0f8aFeWX3r86XfAUOSF0UachDsjHSLvZRU0QLZFnHZEFn4BYSr
sy289DOVyFMUULquQ4TWgJq115N0WdhkvHbpi69d4F7D4LtR3hGXha8lzONyvClkVFTsiMQoyiZo
YXJEr2W1pxQnxNxL2rOf29wH3HAEssr3FcETZJjoLxOJlavi11CdUf4c1fOyk40OS02TtvhHDmzD
hxHWWrXmtkUhUJ/gMnALjF+sfcJAMfHH5pFkD/jhONCRRs4azvqtlV2GnMuP6BiYcCqfWnoUILuI
27Dei/gFIN55qX9wXmSBEFLegT03hFaAFO6IHAmKJ6YTZelI5aulvIWqF1dbvoGFxfdrzPMKgxyb
9agu14LbvWqdPD9NaOljFD5W+Vq05y6CoYPSAeVlwYc6fxXz4u5kkPZWbQf4ZIz34r2iISFayaOr
EtDIHGEl/+sjstxWIwQpqFrGsRTWAVN7aTuXu0h8k/j5L4mJ3GDryYsaUn3oF4y2ku6MPefAbeo/
NP0syF8w5jEZprYTsALEAAbMHMlw+KpC4BC32LaH8Rlj8mhkRuXx14g9ps3zITeh6xfH8J48yTBW
QLUCLKr3Dbkh8Tn6kDlDu30U7QxWXW7sev0ofXXA0cQiyOGPWHyW6RWuKE9byWBOrwyDuLCrbno0
4rZXtrK5xfa/JttL/7BF6zCk35OyJ2FaD5nbD3BXqNtWwbV9JRJEjHEXPRedJ1c4ihisS/GuH2ai
6/tffgnStKLAq+/Zah9c93KE53HFgTLhCqa3kliS/DPIbr5oC8mV4rEo7VTzjL1ygPmXhqc+xvrw
WHf/eknhxbwXyZfR/3bFp1XfuSyqsh8k8lM9zBWrFGcYrpLCDAC6DJMgBtGE8TUHAbaVQRmEHM1a
+S/Ca/fk3SQFmbx2TGuwyFgjDybRWC6wgDLe0+Sapm86ngkqjqSMma+J+aaV77R+VXnxmVT2q2Bf
fFTTrq/vkC4RUJC+TYx1kp6y6BfRtupyA/eF21LoTLdw+qqNR6dhIPCYCUfVL+BJps8QhbQBcig9
vcIi8mWuXrHdH2JGFMeRpCMOzA6PyEVLLgmH0tq3yZF1X0FWmOCSbc2zH94AihkoxZ8GKsEPjhOd
wLWjKuBf/GqonjFvZCCT0tOkmzL95rozwopMCK35HAsPx2lcOxffTTP4jSKyAb7VbjNNDslHFpUG
EdKhXXLG4dtA3BNZCzlkoU3LDAmv/Msc2oa1X+4ofyGGSDY3qJSsJQEHri15bzNTSi6D5BZg3Mcv
7XXubWo+yNGX+DWI0bqs/QdPnDwHSKwpNpnKnQSxXLyO4ntffiOI1w1PkN596zj2z7K9pYlrLt6z
0CZWHfmQxr+G2xmzz4/4PLrpF3lDbBUVnj1QyuJV/spNJBgPUeNqh9yinx1GFP4GJUjO+H7wDEY7
2onLx6vNCBK6hVSX6qWW3arfFuFPOuCGlV61BbRa1yMF4PCtQQi6WaZNcahDIzGNAydMo9gDAD2/
vyoOWKQQEszNa/YId+S7IizsbJtgQuFVkrc1aDKFj44PFaMgInLLfYw+5iYzN1pM0ODhrFF52xYJ
oP2FxfmQw11H3cgaD6Ax4GbQoW1ZJyf2R951P18nwU6+S/T8K9wZxBKdJCVpLGz1ZkfiYpTSSuie
qMOcOYCzBqjdxt007obew0q8orgcScPdjl+kD4b6sVXd6UkIAyofbTrExMRBp2lx2kMGyj65YUvL
iLM0cXhg3NzMpObF/UWOrtb4T5G2DcQebswmeov7eKNpL6l8intioLYiJbQwMC8Bj+A04lCnMyjt
TD/xLpoBysVdNxBK5xTNRze4EbGSbJfWpoARhCRQfpuUXYTBZ3+2A98EiX3Ruosa1esCjaXOnyXP
DyNsvWB0M597ssF0wb/k7SEsvrna1ImkPq2qp01+b2IRLjGsJH1YF7jnkEORkPab4+fRHwy4hqnl
FoG3dD2iuhgicl6c4mmELaQjDybWpDzDoPVfEwUyYosSCd3KuDMyDgNiegPBDRj6JxwsOPFgy/Em
iM+6z5wSUxyhdDIYR3nyVsvXACF6Ct3VylfMKo6MtjGAyZ6ydpeLO8qnFRpv/Af+qcKvrF9kZIp0
n91b0d7M5O6X00p5gzYjEqoaQHsZs3MuHI3kJqYBQef48JXixoSOHGGQIKABN4J9OO0L3CZVxlyF
LGxnQK+ZkVIB9SNXv8RfQJTuo8ETatXfp+P8lT2z3/COGIzTWn2vp43s1Xtrq29aF6HPCpOt7XQa
PcMeTtUufrP28B2ezLZ8lS6X8nOlvGL+pXGHU0uQCgtnMbaNV+1r+OVqaK8t2t3j7M6v8TkWNuZv
jzsTdaen2b03040j08CQ1ysZOMHvSlYjFuu9PWpOMmxTeRvex9eRiGiaT6Ibm6XYR/ZrSntDcTkc
dcE1KQLVTXbMqbLMrc6ZbtqsUz42ezdISAq0Md4Nu5PYexTAVDuaimHMBhv8smFlrGjVfJBRuPIj
iVUu95y1JdOL0pB4aotdcNpQB6rokuKtntCFx++l7gikpwnrEEMELMPlPebehrwV4Muxd8HST09F
tAvYN0q2iuWxSi5syBZceVLGEPhItik4Ve+S54A5cmizSmZ82ptFCAl5uhscal6gCvzO6OELhEoU
ifMR8rhYubNhs1NqIjbYe76NODBO3aZ44sLBvAAxOdoCjKik2obDi8YU0qtKby8eC3WbNVtqUmHi
DH+qZCBKO1ElidrR/R0GxxBeDETfDOSAJGr5jJ/9u3gHhxSxf8Pw+A0W70RIEGktjMeP9BIh1x3K
IJgbLCp4jBoifU+grhqOXEKOXv6JqinuMGpYBylw5FL7YiLRU+lAkuTXhKsGU4c1om4+ZBFRiSBi
lF7JaiFQseGSm4fQOIeY3zFP5uAxc0dDXstmWr7jDKcR/WBuUgJvcKb54RmN/fDMPujrWNTjFz04
KeMmc4IYA6a18GKGK+adGblHwYbuDEgcGwe+gqEOom5MEEA56R6axoXgh1wKjkH4xwqBOwS7GR5R
qyF82tBxLd2hhTnAipqca5AFroR+q9yq+XpEOTEsrRa/meaJZlG7gejxjhgiGU0bkdS9g/yJB2xE
rNunMtsmZJF/ATmsJEUFe184mS3hMuSRII5A87r8p1pb7UBhYyI9gi6Kg1SABGC57USdo3Pt6xeJ
aOcOvxQyeTY95ukbziMSM0V8CMFEhzVruwD4iii/kMBvInI6cxsn9YrlLZBqvG5jNmGk88hXcKtf
sYeC1PB4q6U1mbY4sFNOCwU11RaRKJkslXDDxZp7zfLRL6wDygVlZf7kX5W01981zeFIM77Ycrg5
rC8OdY65GTIFspNP/ZPtoL74/ybGWFjA0UZ2joHPBx7p+P8PmxT6ENI1VjBiSXgfC/dy1T7Ky+wN
jPlsa998zLHdJZhMrDlRYYJ/pvna5OlKkLcl0iHZY8HdQy8FP3Iywq+qbZJum9HjKlAJa4AMAUqk
TYv5wWLPsCYqUaSwugtfHEhAYPRJZBqMxNBRYcYBUgIIgGAQ3Mkbiuv4TTxqAirjDcGwHKfJcOjP
SrQRXoGiNXEz4KqpYlkJD2iV/yDdb8F0TXeZp5FYJK5RNFPooqNPlRXeAwNC18IJ4jU/HXGC95sc
SdzCEtwWH9wkcrKtntUv/SkDMIW9jQQnZDIFBLB1wJEKHcFkJLkNzWuJIV3lsPHQh2CY2KLire+d
8M8kiVpz6nkjoh1p2FhAFO1Qc2Q2pF++JuAsHu9niUp8XRabElCSsF2KwtLxyc/OdxbRkiL957IP
MZVjE9LypTpDMDSy9HwmSY03tTuosmrnqKkthxvYgeAikNxE/7MzPe42eDUPwd826eLwBNEOoptv
fSJah1GDyyUGVCgpcQoGZkJ+sHTbtYthBlsYZ7g42jg3tsJBiXfsjLVqTyM8SCcXDosMJ7GxXZBF
OwODjLcF3G+wRJY7wpIOswbEHyu2UezkOu1dlDnTejoLT5J30Gu0gTJtufmZoSMnxWpG8F9zebfI
vb/5I4GwfWQ3C6DkaLMXy7vJOhMVrfJ7Fx8Qihubpt4f9nisG82BQpdXEcBls86Yjia4fEu7WboS
jphMNpgBVsgZtR17LM4um0Am7MpFE7QpoG0paxAyuEBKslODzyq12bKgA+GODGctT9wCG2XKQN4f
AM5pG5HYnGHet5rO9JyVsioSO4q3XL/hAmCEpowKm/2IYlh9x3X0R+TogCTNJfYhLoJNsnze1ffg
lx2Lr8KVoM7mtKwCl/wHNhO2EdjLX+xytCNCvTaNrQkTG60lGoBr9BHfq9/udxhc5as6EohQnylT
uO+vrfDg/dob+/5s7LVDRpmyFYCYiOmjZNuPj+EmHVRCadfNLTHWuV3eja/cJrvMHV2k7IAyplck
W+ou6TX6YNNLbeWVsPJjfK6OeKRzknv9a3jWL4uhKmPjX+AbeG68XdFDT8xNJ1+xu4S41jnWucgw
3XPUZCdKDvl1I1fFcGuYmTWgzEo462CG9Pf/opEGgarSJhrRh11eretm28KPhouHG1dOchzm4gsx
WAmJIF4PIrznbeugKqrTi6GvW6TyHyjqMsR8WItICEWA7y9t7ZnaXjOfIZ5H2FkjEUGyu6XYE5S1
AfUpBT7KVSfkxkjgIKM63sz6R6t8+v2RezqhzwAyWxLlXRT/1W/2QXXHxtWxMwCRwnWcyct0BJnK
cS1Cb9e2AiTyzhmRfMkbGd4d1sxYhCLw4SWoTmtsa3WjMPewUGNtJWnvI9HCZ5C6l2KnWMQXA4UK
oZmhPQNAcJq8M8qBgpJRq8K/IIwTEuy/hCGZCCi6g5IiLjTXgXnjWkFiEpDLfWfTYv6eCriHLU5l
Kgekvy/Evdi8S+JiY6YqkNpdAdfJmTQTF5M28jch/IGNYfMN4LNYn8FTAwT49u30FeDJh+fJns0R
ObhWb4OjLIf/smxJF96KCZQNdNlkTBOwQqFMPMCamo+zqmGxFtfiCnfoWdxGKHvCVhv3Y8AxdB5N
rwzBWlfKtzgx2F1P3J4ZtcZK/0CbVH/Tl6QWboDr4F/95h9DLBWx54NKSe9kYhzjmdOWxi+BJI/0
FH0TPEak99ykEM5w4QAuL2+z9W3csPjhRG7JCuHAJeuMwgFw+9f3uN9oS/V32lj+a784kymP0H9a
kDnaVXUdOPvuGVUO6PWaX1O0h+ZfJOODtELJUMk7Vd9jB1MKO4MDFMEC3TLLl8VBlh9MN2TeXnVK
bvGlP9Refukv7Z26HXiB96xBrQRW9k5bbQLmAge811+Lmv3UvU8oWaxFBv8f4w8uB1NkwE/8weN/
ykcK9+PDeAov6g8FWPlV/GpfzLjeOCIJVwJ/EYP18CEBUFv7mlJX3Joz99CKQxe7j1eq6U4DT8bk
68ggQMECgxoKLxAyCxqIVgBnbngn8eNUfFffbJXTW/QwHKjA8AoZUTSH/uU/Ni5w+LRd8TB2CEof
40vwPr+Im3Zd7oLiaPySeggNSNmm+BL9SC9whCFAw1qft8mjfdG/mTZxNrEPQ0alEo6hTZ/nqw7c
x01GVOAqcKIjjexsAKqc5HfqvfQLzEP/aV0JhBMjS9JfQ5s3LXryoF/ar/BOy7TUgch+XE11rYJt
iZkmWcpwC9YTO4buNAjVx1X3lMrNso3e5V+iJF/kvyoJz7aCqYpOX7lhz4ph2xM0CnWY0Ya1Gvgb
/+7u/6KZEOrhMaHl2MXRxsd0nqirtXZQDul7fcFGBUwt/9FCh6oJQxUKbfaPAXE3HR5YZ7kBv+5p
lqgRuhPNUkQdR5GIKAxZ8BdXouFIQCDEteFiArgwGHnSydHSUeizT/NieSVac6cH4KXoFFP4tpJs
2m+UHuXfmlrsU2Nw18OuXKszvdXZqjf5hYppeuG1hqjBwOXwz6AZWGc3PiF9WQi31YlYRYVzGWfH
iJBAonYxXlmL/ypoocyo8Oea8SFbAxzWGOKL3oIOIERwO6R2yB5aO3/n1YuwVstV+zOd1GfXPAdQ
2UXCsdSDy10mb41qa6kuw2I21+4p/i4lLaAKhCvgL3Qp4F5Ahf4BNhMrOKzgdC4vUCFFF+X6L/Vm
RLFOdVluGC2xNdHk+Jy2vDHVX8PzlZ67Z3megTDqdbIP9vmlfWC6BTUVMx2owBgL6iufzsdyyoeI
/r8+TnhCz68pOUPWAmnMOG232zmzQ2VDHaxC+g9W5SVlnLRSNonLJNSyzRfpAbQdf/svdOOX+aE+
YUwKrLlf44uLNOlrtszhlw8VcdUEXhkcusBjLYaUuChezANMqipxNH/DNtTQyKmeCjUTdR6vBMwf
N30Mau8U3vFb/c5Sqy/DuEnxj0aIcOgfszcdMzdyhxf1X4mEBA4g0vXEC/JNyYwVQvAbX8DEinOX
qQO7CWLMlSk5HI86yJKdelNw5OjKPe2bDVRDGPEGZs82C4TF1sqpzgnHBxUs9e/iU/gObrPdvQhn
FoeES5nXH+JLdmIHzB/yv+Gl+6xx/EH7wpv2T4aRAMq8vO3LlH43ETgA/sLLeMiIW5hW/QCO0Woq
vcNQz51O6bv+Qhcj44gq2u0PVz5WaETbi/mJrSbLgbfCfKlLVGHrLFgW7tILIGkhN3c3fdaX3ivf
p5mdvHoCYMYA+kjcuQw4C9vFt3aMl2Glxj3qxl/LkPhHx0XntwGC4Uow/qwdOm8MxQjI4lxddhYc
UYBuEEXhxwwqw2YO3IGC8BXAmKULKNxdOTHgmuaUV/RMyHDexZf8Yb1Ft78hCHg4JSHUcGjnO+mb
PPWAG8/f1ux3X9oDGowOxoe16IBTOLZAm+q1QtS3ahQ35FB9RcSHKk8HAO5tHhUy8LCTBiLU1ksd
xOl2QptpKNQGi0Y8oTWJt1gELRGfQI4bBJ8Nc6h+i/5SQO7HLFFcpJcYcfBDCDllnrrZ//DLh4jA
wvQnJmq2uvoQ+6ArvwR4NbRrcLl35uzD8rGJOup7lgkG5W5NRiQty2ZH6QlJk6vRncr3+p2ztHuC
4GS/AL1xs2dfZ9KowMLst1W7KcAg0KYZK0bUVf8AMftiliaaBxNnYhwtuGT5pkk9UoINDKXAYyCj
f6q4s78MhNRoUFd3RHNl4yE2Dlq0z/QdpBhckXXU8THZ8Qh3oSfskwz94h5CRjOfU64IZT6B3Yj1
RS+c97AzFcs1WreMNkGxzQCCVEj1rPe9OELzcDAKFaMdf8qy198s7AuxCWvcvvFEedcBri427Y6u
7duauJuLEj39+ZgkuLyvdUCN5mZim5TyEjCSYWq4gseeoS1MbL5CpRfhh6AwQt/07VaC8g9lJL8W
syOP9N0IoDY00zojz35jfrK4hghsZ1uRtJsQ2Ocms5caz0F0RvpFKgWUNzVGH3tJ2nQZy5g3mWCX
NUVUUOEjBPK13LQ1nu9sEwZ+DLYVODLVCwGbrefztLf5ASbCjl3R0M9LTB1n8AzJYsg+FQSQPU1O
vKbQ+6huTXCdFRbD4h68rkScPewgfeX9yJ0FnW+3OT4LWF0MW8Z3FNccdCquBPELiAeXOli8pTdL
CdL5BDsyTZs0kuoQQ4UJ9VZUWoQczqLqVcG0l6zaYd4n6e+N7kIU3cjp6OQtEWkM2jIg2YT/47Ld
F8mPgXYyw60Cpg6RZtaxl+pz6A+7Oj8ShP47W9FJj8MTCcW7mpGBWSFI59uRQpMt0SfqsZ/6rZwx
SFPnl5pQzZb/cZuMcgNx5W9n4KqBVII3ydTuaimgYkz32eyIXKphu/xzBA411gbk1s9cePAzc8Nh
hrTIUk/LtuFH66T7qCOTIjh+NjgBYgtsE4kWoPIhvWfoLCIARFfUjc3CnaAtXISdEtQdZ1YZgLs8
irW6V9PbFH5LCGJ7yguD2zlgvKeQBD4U+0lJjoNJodsAKkRs2IJ2tDjuq7FamB2iZ0zgwJrEhmT1
//qirzEz6UQ2uF0lyheL9ipVrUeTqWjclFNpslHRzOty88KItCfwtWshRiRthJ4BDQ+mAUoxXULo
svRyNchTHG2HOcZAEvuVGCgapXqgSOteoCGsG6p9s057uyyB+BJ9N6TNtU4JuY5AH6p8BDZUHJ1O
ypeCW+UTk5x+h33se22CTAhFqE/nIQqyXTYYz4b8/buJ3HVa2cGvT1WWXImWxIp1RPR4FnR8uoam
8R+WmOz0MbkoU15uJMuWqBo/A5igYK87YFManJD0MSMc7VGV2OmDafQgMG0LU/DkGhcEvV78uUuU
/1XaPibM0OOou0zFASagnU9YpEnpeYrRkBK8M6lQ0IBva+mmy6JTKDrrBongShZ+a/UzCt3Qh051
bDkHOuW1JVmPSGrxFmAIwamDtAv3II0VS86DvAdfqNKb4e/N/n0Wv6T4kUr34ViaO7/4hBPXwZmL
hX0zvSXsNGnxq6pQ3DdWfWjydXpR0aFKHpsc7TFVCS0e9h2Mk5HPAtTh6py7fQYt3YMHMsH/Rl8I
wIK6Yt/0Rz26RNQoHC+KmyxmBluAZ6QLcuT6QK0grGDTcKlPpuhSAtK5Ks3GoOFNqarAmQClZ4bM
XtjipHIIpkclvNRMWhsaDa/JCBhzRBjOojuBGInH2vR0DMuHTQf/R97poMmTdY+ES2ji59mzJ8Oe
xnS7uLQg7D5aMnZEKF3Y5M0IHzslxzHQh7iBfAmIElINE5JNkX7L40PJrsoyvStRFOvOrJ8z5MAV
M1e7SLc5UmMhODBTH9ifNC/LvwSSR8xraOwmLoNBX0QYMsPfZoAMAxzoZP6LVgOPhrTpx0Z6wwF5
XMeCE9SMue655WHMTcR6HDjWdFrI5eM2Qsk4QYpjsGSX4j4IcTc0zjPsId4e62qJtz45DFlMLdwy
xBeGk5GHAJ4ysprkHEnNtNFk4T2tNdcEtbNHi2mZmwbsCSQberryiFuX4lYUz3lGE9R6inooCLs3
VyFa8nBLsZsUDrdmACfRnR/tRREPI95F6ZZYdjolcbriFyuXh16FOY+A0FNEhILrsHM5502KSfrd
8cDzjJvofzk6rx23sSyKfhEB5vBaEjOVVckvRAWbUcz563upZxqDacOhXCLvPWfHK/9qDUHe3cvu
DiRbDDA+qFHu+iPYLG9WXHGjCuoqz742hBM+cjmEtpVqfyOMjkCHft9eJWZLiaiy67h5o70ltjTs
sgdtLae+uJCRNCm3kQXeaFlgmPf13nilEZMO9hEubcmJcrLGgIlTA1baeI+VevBhCJF5l8WJcdvk
D4fO71yFx24MlTR6KK4i753JcrPCnxKoIuRjQaGHCtXayUFr7mpx07UPs6d/OeRqX6pTy4Mnb4ex
CCbrJAY8jrgvZKAMso+yL0GJaFzURjeWg0Y41CVx1Z5AnU7vNJa/xse29GqZh8QzwRU6p1wdiXZU
0+3mMM+iUtqbD08z3D6nncRJJBYERMAMVS34kmhmP8sHxiHeTVF+LfCUKQGv29weU8tr6aHiJmDU
IVpJjjpChqV7T8y5dDGyqDK8FOm6A1aSKGySsQ4dUozMNWh7R11KjoW5XgXEGMNt4qmHuESWZO7x
uO3zkefGr+pPw/AT+f6gLKGnfHGXU4sm6f7QXrQ4kFeiny9pDQW86zrhvZKst/qymraCDo44TMUW
aZ8ioo89GxgREeLmmzoRdV5WBI11QqI/h6N5a6SoHh2rgjzwkicfcXrGteXrVVbXu0gVssR/0FWS
dmF+x4l2eVAdPbkWEWVw59ARYET7VoHw8dEbFIu34BadMGsuHic5KtC+hJq7L1wXFloY2DxH51DE
/w0eXXqIDDYh6EXfQiRFjWtP6UFJYumnMlJ3T36H+Y8uUrmPmhjs8IDsVpDBL+k8zn0psRvEnsjn
Aj48fpzz34Z35jkyJq6ivv6x6KB0dbRXRZ5utEGjsra8BiHjCjT+AtaXGY6u36bxxqG+dS4nraEH
KA6eCqvZM9Zo0A+J/i4aZwTBM84Izd8aj/9d4DFYndP8ZYtfIfY20i1Mz6AAsD1My7tV/OnfxO00
CYdMCSTxmBvX7BGIwjGnO1l0UkJw9aMwHaU20HCnMAASGc7q+ZOFqm04vOzZ4OSp+zxjMMS0xxVK
og5jPayEoG3fEtGzstc64fAhXGq2qM8mVIjsvuQw5K8C0/623KrlljW/C+bTWmrtg1r9bYagek7F
SbrLl5ASacX0ReH8QDqLP5WeASodQpobV+s49TZSpWZw6c5MUQ3KymFMHVXx0S+lTkzMuHJqZ0JZ
2pbFUxK3syGOBy1XLm0gGYeMZCo6wJijH/OJ6p1KxcCBrN8b+htHN4Sr9UDSvvylXNb6/4YAL+OC
Bq3ZyoNS+QMHFuciirDabiUvDjCTk8lH6gy/0sFGsYJIZKXfZXuDQivY/BaKmJ4TuAhilW+V8CkN
aM48Hr9VYWS5PFaiaCPBcvOJDi2X3kiJwBMzfn+IBwmqughmbLJsYKP2MViHevON6d0C6LNaSFO7
3g5qHtSyJ6Rh/FeXVi81hYNJEmZ+bdZQTA98G2OIWesmyJEyvwsrOg/3TRUDZpGtt3kWt+4iab8a
RIRvlsSaRoWFtcblTDbMKw2bYob6PeKQaVTQVCQqmG2dvnJlghgqsjKNDUS/42INKEa2KFvQ7Hyw
QXw5VOX/7yJ+720MOJrROxWrR+1q24J/Mf29Qsb1xrsUo8mxpYz7guAyF4AjhpXk0Mz5QqrHH83w
TRb/Bh/DC6od9lj2YFY9I+En4u/z1/SzfK3zk/bg2Oj7Gl1CXNAf3ez+AIn1LHabizhEgWdHVYha
lDz+wmbiu2MrQGuTwpuz14+Ko6BCwZsJNddfZpISHlHdf+WAm2TRg8g9A+012Ee7tShic5rqg8xg
Iz91+ckQvx/62YQhI70NYq0BlJq2a1sle134bXSA0daN87d1pu0EbUIWbGEsY+HmxarK+8JwMR+W
8SgYfzTcmcYJHw+4f4+JqZBPk06ek/9QLzNONfNJoyTXmSSQxE2g9+q7xTdK8PX8kk9ei4Pofc7Z
ssqPnoC1gXZZCHRRK90m2S5VSvjqhO1Cm4TPwTeDGpZJCeCDV7RUmvAqje/jpQOSBWveylM+vj8X
mlwAqENvIIcjGf9/1+RWNt4C/rJsv4xLVexgnWOYq6htT+64TKQyUp5hLldNjcwmTNSAD6LOPtjo
1xKH4QFclJ3pua41GqlHDkGeEPfYVdrpWje75/R1UjuYXiTmXfyE5jYK1FTc/i4XiEgoNGctV8e4
swy/M7yFI8Y02FefXXfHVYeXI9QYEmKxTlA/yim3XqqFIqHrpFwz632aXbl18OPGfCIcsZ95HmlS
ZAC4KZGOpciukgwyhLJ0PdCJpCmVL726phvBmDUEtvLekjcDA4LGDX4YaQ2XXWwyrX4ghO13jy7S
ejdBdA5leN2SNyF3lI5p1xmtNy27b7Wty8dmfOtjr1RddfRRPUytyw4kTY6YBnqDbNiDXsd2CBya
KO6A9wXo9qv5BCDpbtSsN/uqwHqAUPANVkH7hr6v9T1c+HQf/3/3DVRHg5sjeoF74dA0ctIBda8E
hZdYo5gGVWJn4u/RIi9UCtSMYNYRLdEoFn/rYJJ3wBGszqt5ZhkBHVkhPQlePgMkoxjh46iwNQD3
IZbvCIF6Ihx0I0y8o+ohPaTaGaBG6z85b6aEjcEV5tsICgf9Ocvx1yOZ/5gJKZjAs736WaNbT6kP
U43wqTwjn1TnER0lPy/RC15H+dNSrxtgLjEC8/SqPT6VBYL4Hz/EkwBWyXQDNjLXtN1eSuKkoIml
ywJ5YAFtj3GFfyA9lOt7afm8PmgK5TpsOIsq0qQE5c0iipnJbHAQPjznH5EkQuIqgLXIkYYfhcI2
dwKWDjlIUM4DQZ7UNKBNQNMOJfGqDKd9iNGumC+Io+YlMOkPfHw8Fp9VA2SrEvd16s2GLetRNb1V
T4IAf9ccdXOkysfUuA/WWTEcjTaRX1pAmLpdAbF6fK+XC3m13/kz7aixp5HN6Bl+kcBc4w1RAcVD
K2d1CxTRJ7olHt1H3xAR90pFsJX5eN4rLcjBDxp3nPD9fpcajcJeQSM6mgiWWri6+qTqH4ryV9fZ
L79SkicEQg4OYFPaioXqtX+wYOwHxKmW3aneYl4490TlJjavuhEh2cW4+ij4ll7rlYJsO22CNL8L
IlkyHppmnQFqCcTYm1IHyf7G9kicPKgB+J7OFevw+T1Ef4oDNfeX5Z15cx0ivgbWQmlhyjisMqvO
ke1AlIJ587PkMD+AamyKOC3kv1XiYqTBfsT7uZcVNo1TPvsDJ7CoHWJr3xNIV+0BT2nCqVeT/Hci
Wmc6xtAzyS3qylAeI6v3oHr7MUqfV7INpa1LyPmcB40kndd1Xs9azNQGGqOw2waqfDGb80TFxkTn
zhOTTmNX6w7m8G22oLT95itLivDRL5cQROvctYdRel6+5qWW7z2/VR8YhrsIlxxq1jAhtLTsuEEN
Ke2lh1edH17fOqPxrs3HzAo5VEeMfMJrNkVje2T+YN9T46NY4J6NJmIus13OPEcJhuQ5yxg8BLun
SngOyxiltYvJswZd6dLNn8CWmeXBZAp9+ykq822Q4XKlMgv+iESCKvCtrNFoDMTjMn0IBIltUMMo
FNbWmczfvo0gaBDrSkR3rZFikL5FGUf4QB4dvzXaKeFGrK/IGWbZsRobKcw6XR6Ly/9J8nNDtWB/
W2aObY4Uq7hb6mlMbhlqtfQXzeo8HZbHxzTDGLCt0w6KrMfo3DXzdM15rlWdN1gn4EM0BFNzyWOm
PM5myM1K3vaGeq3HrxmvgGJPgmvKZIp7W3ac1T+6cRErf5HCKvEIOVzZpXXOYlZDG5Vc9rddVle0
2GGL4Vv+imV3IId9jB7Dz1p6knCCGUIUUM9PuZBhOvNwKhXmmkCPPd2C461fW57+3HGAb5WYnYMI
T3dR0Wpxcrh96WmJ2/8PdOSprSHLYRkSog4x5Va9MucMWSgnn4a6xxVD7uGx6N5Tpg3trOjRU1KQ
18ic0VPyronP2JnhXBhbhOtC2gi2QfuuH1McEMbBSqIuDbf+MPWXJue1fLwMcIladmUqZIvHgCFy
9aWfBV7heAJhTv9OMIDAHrISrqWbt6eEko/hW9Poik6eCyZzWRm7m7DXVzdff8f5UyvuEh/SEyUR
QhaWrbysSaChDgLzr6JVDK0HkPk5ib1lOVUx1Rv7qnNa6FWJ+jKQ+n2nH6Y2eKrAGhc2scgOOsFK
HMzb+r5Zr1pvpwSH2RXvzuPfkL3Kxc1AQBzPf8hRqObwqTkEbo+jRGzomCXVRSVIp9df9qXpdYhl
EAsJdkZ8EWollZ8MhuQ+WvvSC8VhNMXzhlpbCWLBNsTjWHBB8WkRA8x9sTxdCwVl3/B1uYtknX/l
cHuiCjTcaR6/ucBpE+hlAKlYp4e6skckCmSBART9L8XEyh3zW7UtI1SLuN0bl6NU/JOg1QYrzFJk
iFmoWZ96DY2SFXYKqm3A3lil7CXxm1FcDOm1Fp7Spmr7kw81B08MG6CxWBjIMCJZ95ThtzIu5nBK
C0de9pX+7KKDq47/h7HWyGhvBpq3B5SbUv6LZ3jMLEqzk5gE+vy5UCgj3vLWe1b3bb8ZwX4kleBI
IxhZjJDaM7jMfwFQIDEVxl9Mm3rYRC1xqJuE1598o/l/XMR7UAQ6w/iL/ji+ymSW7VWD5igP37BO
xpFsriQP9iIxs2T/ZJLMYgXbXeIGAXB+zNecdUnSvxJkhn0WwOWPhTt0jLnhWEedBBEJEZAagPYA
u+irM3RxBZ80wewHozkYWD0HlDYVWjDJhjLbNeotX7F+BxaeLJxq/akdjgOY0oM7zbcMt37YGo8i
0UbWbr4CAmbLIbEiDAj9bKNyfJQ+PEnfOw8KTVZ7i9kI9+KzP028aC2POAnKDbl+XP4KJvbvGuVY
TEJdzcUTP76ZBSvzqne/KbwbuxlYxTa5GcPcIyppfur+xv0b860xoij6ACRK1ahpTnUdDkNwELC9
Mzo5deb3XVRWUUtMXe8VI1nN2FeMj6brgnp9roTJcO8tQB9UkaR5agNm2FNcer1FOcBHKt7QwUrC
q5lgQIk0pOHtezUc1ckXc7dUfVEJsR+UwmkoXvX4aBD7NkYgVWtyN0xvU9DmhislurKnLxiQ7msf
SNthbj0slzzRDLAY5BiDrBr6PGrI3tHYcw/tFkgW8knPTD2NCEr9fVSebAko3MC7k2IFxwlNIBI2
NPRoQWbeVNlbMiy03loH7fsUX3v+sqYVWqNHD4YJwrMST3yZDM4UL/HQIXQDfMJ+ML1Y9FoTITGw
yVnCOdttR5X0hhj8/2diLsjGSEeJuDnTSnGaWyQOJBXYPrAmLwoCUdRybeojOQWGaSV/e+YPunF8
rFlgSqrtbATEAAXb/Darx9aIMENWlW8ovpSd+BGE9pBQku7maLl4TIuvKWbgP4zWToAuRjDkJyv+
ao9hpksAQZ8I8DIz4QQ16ufcy9mt5YBLomjx1IHYkQ3l9DXPijM8LqhK68kuFlevIjEPsZ2k1aH/
EwPL9y57O8xkvPpZvZ9NZxS/+5yiq0gyosR0stQBMu5I3OfCH90McnXZDzM1yz4aWSUJ4QENBBEw
nFhKfcXw1s0r5Shdna4HY3QfnSOSeQZsEOO/dLY1nNWLCJg5ocdbMMKEinBYnuiDG1Mk9/x+eRVr
GlFFVDG+aLUzPHvI7Wq5VBUBHgDVFxUWh4+v3RQ/3wvaH6xdsBA044zx2+MPxDuvFrY1K3WZynKL
oY1VkZsY9vTU0mVsXmb9j5W79DvO45FCGwKayWkcxOpQVfTr8k6LYwQNNZZPynYtg2pzttFFfgW1
tAbmsG+2q9CFCjnE+niQKk9aIhXt7oif5QW3Hb2gtjG6iL6S7cQ9kjS/ChtOO79O6ZcuX+L2jbLH
ReOcCKYkZFTKdEcaP9Cutc1R1hy012kS8t0B50kznvmood+KiKcHuOxpXl8zrntSphXUqE5W2mhD
YjxffDnCiwNBCk2a64dee88bL5s/TUK5YzoKKk/MWNFCqYtE4uTWP8VyE1qH1YD9QiPmIGULuFhP
yvOEhU/h/MdsR/Rqu68zNmVPaDw1vTX1x9x9kezRsAsPjhOrF3PxoQAgZniKgUylLdSKyNlM+AO7
QaYhusWIVG+8V+AbU0V8pnymfRMJpYaKNV1oiMjk5Cvp5slr5nuRx9gMVrYFqjSnyjxkpFZuNsdL
vjmsVGxS+rp7/JOV4lUpTpbmO4t8LTibyUzJXGF6LtDl7/i2734KPn46VkhnNqJxPCrqcU9MdKxw
a+acmC2Qx6OQeWVm6VWdcHHVBpqgtZL+laaPqIQGnTY/zBbYjINUx1J3KOeBrJAqmthgAWhXEE27
XvcKCf3JvraOQ3sYaq6KfSweZioStxuzH0KWCclKEnbJkVghgSdLdwBHteRYjR6//5r6yOFHwNnZ
mRUHqYQ+OK3i8jChzWG9KEpPHaI5vo3NsbPcAXwdGekbVq5McTB2ZFa0asfcYsS4yhNCXpfSAgzW
yDbnOUTqXMhRo4XQut60YoY4bjJKiuy85Hcxp63kH+ZJU37+wQ2Nr3zdArbcn1L/XZX7vKF8Ba31
lfbQLZA/LuIgxeRsdXnRJiIsv2CJsRBU6X6/YKomHIdeXWoeGzfHv/CqoN5JhTHI512Zs1oFreKb
Ku8+RQJgUAj8NRFNKRII5WEyk851JJk/mCsg+xVgg2VDlRCJK4TVx9JxwAOqW46FDFMAQdlj26ro
BMi1f/UYqWgUtL8S4YXGEpL00lL6A8FLqcQz1B6PJnn9u1E9iMqp4M3tQmM8PLZ9uexEI6hKFnHe
CQqn61+QZ6PfqStAgYsspSzv+N+Y3Ng+oTgsAwkI3G+gbx6fOZdvo0QAKEj6rP4So59n2SNiGesu
E3a+R7xLvDn1CTWwMHYn0zEyFyJbVLEvRTxuIHOq6tQdn2Yg9PuCtwJ9BSAgNQUJPyFgfgQcUvjr
wT28sAOhyXtOGKg4LB3RriOqTznLUyxMK8jzkFP9LfGahDtxM2x4EH35GU1nML5VM44qlU2RFi+D
xU7h6crbi9pbn+XYMv2g3hUp3bYBYfrM30bPmN1LtpH/xIUL8DYwXbtA+xLaVu7iCMVXjkMHx+BT
RGTHR+RG87+pstAsJjJyPFCpjYTrh/61LXB2F0YoEMhccCZ4JyFQ6ZvF6kMG7Pox5JyEwaafS5Ar
KiG2tvUberHYlJkMbcl08FPoZBsAyD4BwZfuF/Fa8ZU8YKVYH/hayU/1O0AYRfgZqTcgyRT96C84
2oKruMERrQciixzB60/5oNYf1vFblw5qgxwRFX5d2wuZrtu+y3cEGMsJcpXRx7eDYQ1XJ5FGDoJA
JJ9Lci1L5ASgIh7jkyofhoWC8sQplzOWFgHdbHkZpQ/Upcs35h4SX3Ev0oVQsisnlid1PyO9QSAD
q4c1Xa9ovjgt+enp5soAswlicIHyUE1C8tmG/MbngU7C+kjoDgf2lA6KeBZiVGqXrPRItco26oNB
c9k/kUVifR8Q9lKpGWWS90DricgPff2PXu61lpyO/cPam9U+lVEbHhRO2OLJasNy4aDV/6H7ESgl
p+GysTf8VFJIr4weVFJo3WeCsRWSs3n71Y3AL0oTveYRGTIsA3G+Idxjh4BA8PIFUpuB5NiQMq/I
gD4HpT6xY0nk3hAazOj6y65LE9ILSFm94heJNpFCKZtweLO1SRAnEV//Jsi0eyUGfkUuAZuidmdx
cERsC/BLwFZkdSTOWNrshEWBJzAlXsfLW6yvrlIehjWqqecj0L4PUeRRwgnYgI2v9xkTYKVMVFU4
2WR3UiKuGL7f8ld/4aXXam+Cti8gSeHxqCGnj/iFkS8RXdiHvHJy5cxUamZ/G/1kKk43+AzBOOTq
tz7FOwiRspsXeEzOQghNMkgoHfDr7SQOJIu+rRVKgCMwaEpD4YB43c8edvdBWqnVMDyo/+JVIVoM
YSpoiHk3qQQ2IxYrZNoAgbz/SmKjDiPMkF+CowGsS+v8jNxq+O59u9lYIqhCeyJcTGEvEFn4u2DZ
JtVGClaYuwUAO6fpL9JQz0tna72ZtK3izpD3OunBHyV1kQQdVDngzRPaVbRo1C5W+fpY95zPoDgE
F7KWd6h/C5yUxG75M9Z+4tulnfFu/uW+1NFW4BEkPJr1TcdPvFMo4aZTpOGBp6Q3yPNw1IOBvZ/k
iZFQTMT7xCap16wuz1AAhCnsUaQW2wkDCIoOc9exL6W7tnda2GEeaJYXyH5iUvAi7BQdmk3aQR2e
EaUSmVdsnv4IGyyWpL6U+74I2DW7JJyv9eLnW6SjLCB0Q3YUIniRwQs4uSk1gNTy2QU2ZlzubjRw
D3g/t5V9lQ3PYFw+QWxO3Z1pLxdOMv1HluV3myM2R2ulW9U2ON0MT5dcCBuoCtHco2qFbdf1fUlg
yJEBPsHqh/ZetHPu5cXJsvIyJ5IzPG2b8QtjN8JbsXfST25PU6Qg15uSIyCzbWL30LmTGC18BCEV
jE3li6kzPM2F6HhORL+iCHUNQA6UZorDP5xLdXaYHn/2wwCe7KRA7sjYMIrzLkM5CvuFeS93ttov
AJ6wGjPxG6vDtSQYLnKAGCATLw5apo+t5WsnWxrttbuT+5sih0aBnJUGxg7qHoG2HOv7hgkwJlHM
1wqHz4xngxjjmiuXJoVDBrxC9CKCwI4cn3AjRa63uTXRHKU9v5Sonz2wAQN4tfJkOyb7NICr6Nei
l4pUvjoIFjHJV9VOopOm2SMJrG/lmh9FG6geEaNJGyLpAFmJUS8wJicjUiWzmSBZh1ydA5UcayQT
FJ3TEFV41RAkAhTp84+ndcll38uSD71969ToQZPc4JjcdHAEBu5mD/zffNUX9WfoWr/M/qQLdXgR
iQFQ7zNRD6Q9YvhaHWs7a9RR6iHRqmg0aPeF1iiRzsGkcoM8NGAeMGgGGgQzOnXQSMVxlFmEsNxH
3m3QwuLQKcf9LGGcEtYcF4ZAYDVmTpxIRE+J2hmBJKgT37J+3qMSLiT7CVUSRa7h8CYivogTLldw
LysH6myt376e/z5Du8Zhvc+B/JWP3F+gFK5OHDjCBkrTBGfJ+NvuVgJwRaTALwhTuePVh9vSoyGy
dO1pldFVX2qiVSBxGVxOZGAixUn3V8VtHliIr+3wzQ7MyLg+Ie8fXimgbNRMc4nnE4E+5RRHk9zM
6S+/pYrutbnnKqf7LuGcX4akpEcL4bco2mM2hHO67qSNhU1disoh0XIhcKz8YRx/INZDjMlnIGH3
ULzqBgSVP0CzXW433of08ZThOgmOGYLklmgTPPI0rwRifsH8AsyBIhGJMpo2SubFd6CX+HgwGk0/
wEwyS/z4Apmm/4WUSTUfGq27WSGeUfWtPj4fSqrfsXQ9za3UqL5M7wTFeA+PhdJJvpTbAsvIxEEX
F97kySn0A9OZnDkr6TrMhCBYAr0QTHU7FsuFGDNcAdtewTnc71pvOVsiCt0XRNqwe51DomUoJjqd
SX3irthk2dA5Z/eyGIiPMEbSafgjTzbOMMw9mGhIFT8QvBDW34Kn3fhX1Ln4Oza+Zhx5T2Hf8Jt/
wkPwPeL9w8kEVap0/tN+dZM+YbKX10R6uZFODZbIP/R1SLhaibhAdAv4G6vI62sFLaA+FHtcF5DV
W9jvxj8zu/BLd2NOy8LhPr7hdftpvZxZg5P22VbHrq9OmE5xzBdOe6zOABglQRBwZVF80RJ7tvUA
rYcjHGOJ+eSlcDNX+UM+Evra5pvMJSRvBuPGC92fEQ4Dp/pZrwrpGT9Pfxjq5M9NchhjQHLJ1+Ce
LYZrwa3BfmG68eHxpmJ8wEyFSMyjIU6248YBHTlU3gji8rl+pqf51eQPCYmeolbiIh8qMph2tW2d
jB/rhuAn+5e6xjlzIDvi/1v4aOqTTYeh5GWjOP2lftuDn6OKAEtlF2ZbouXhg+ySQ/8XtQg7+6J6
CA4bp/D6LzCQMdjOBWJ9Eqs+zXXfG7gBdpI/TlTCSQ8fk7iX4Udvrzx36tuAfsQrLvmJHPictY/q
aPz0L807/c2xz8RDWsIDTcvir18omvZ8hO/qGd2oZWe2FSICQuA52t3eqhywAxLn0Vbh7Ec2Ycv/
AMWnMaj27YH8ITSwRlieizcg7/hA7Q5ehxcGk047KF7zC8ObkDDUvExn+dXhDbAZHbziEJ85bp3G
SWz1TBLwOSOy+GX+m/6IrxgFmCS+x784mHBRPkMm8Q5esNk4mSfblB3aWLfmzzp/AZKMurB2Ja93
5wPwy3d+osjNpyj5UL+O/Eh7UK6EaDrxiZqec+ZnLjCWO914uH+1n3Z9gVS/X9rvWNxpvJL/V0pp
5+W0Xh/fpLtjekPLD2rwYdqo5Fg+/sbvpTdQlqR8pq+8TXxn+IW1hw9R+xjOKtWofLHiIQtBSaJ9
46Pi24+h/C74QmTd9eMYzvy3uK1efGTqZzHaMvJfbvjoTnxoXuMn1+IoOTSzBdmFVD9H2Y/HJNww
BCK1uOaf7bHzD8KJdzG+IEw4L/8bk9pje+yPvCUjv1i4Qcyjsov/xK/x65uoW3h6nmNyXFwKj0+I
nJf2Lw4LHsCNkZdbXLPRPMSszWSnOLwa+jPL7A52ssi7vHfTmaw0cufAk3ycZNj3TbJnpd38lXyx
ztbr89tE0C1jLi1oNc+L5LCDmq07CeycXDiPjGuNaArNgvgJTK5EHAzxm5JEHFj544Ti6c+KfAM/
OekLNV5eZ4Jracj1xIIEJ4kDnxQB4D6meX4sgbiYbexSwjtiLeSGWoh66nGpbmhVUHarZxM4iUep
JtVwpdfnDQAJX9HS20vnY+JYcpsqQ+MzecdXAcs6S8GQXqGFDdoBuKKp6JAjhKoYDSPuuIrQoPrF
2T5wdCLZeGPdZ3fdrCAll8h40e6k3OCuN+U3a0UgXyUb0RTG0zXzUKKZIVMHsTfSDkUXlaDF96So
s1N0Dzr0BMycS4MDQsnfe2lH7jK2gIKMDepjr6QuelZYhKiO7MofEX68xP+wxyK4RWJ0QB7r4Qz0
yC7xsLiH61F+E9/K3/o6f3GXHtbL4x1mgda1+XnXv5R/NczbydPs8+xTg8IDWyU1w6FhV6sPQ1Te
xWD4mIdrEvYEfF3Texrp1+pQoLfrhZrkAYA8M7vXs/LwZGm+DeP4oRS1bqcZ9GTWCrcmodIr47D9
HG7EoXG+dfciRCDFkbbsIdA5x0TFM1FpIlfdkBKHAyOer/xsv5Zhp24TzcenTOBZiR7fYcE5vYi1
QQvXXvccz8MPYzJQRR9QP3HCaESkhfH9CDge3oT4hMYst3A/vAyY2mzzE1+qi1buunxI1I5jO8uA
jHfWafiI/6yrjRvkmX6Cxm5jg/XLexNVeP0x2K778RtJzp/13xKNQOovOEaaE979l02iGpVe3D3o
NJqx9BX+lyuVurykCQQU+H+J0HtvveEjjVpNJhDGJFNm+qRxCypdfuG9/AqfduId61X/FR/6ADsE
Jk2vvqkRqVj+2sZ7nJFH+e/kSw5VRt/ze3UQ35F3/ySqiY+bx+ihb7cMRIQkRGqlZ9wb67YAz2R8
yPFCvIYkkfkrqoHVUX+Qlj9TkxKEo+M7rPUiOcZtC6XWF9SBvpoP4dDoveQkmfgOSlVIr0P7pzU/
+5pySE6AXS5R1mwjSZ15YVi7+DMIV0Hu7fKBAvVU2m7p7Iz61J/KesEzlK+AsaSkBNoT0zjmLbZs
5Njo48gXDYz0lXh0iDYlQ85/GjlnSXvHBWTuIbcLVIgpxW47aBeeVzGcsfpozypiEpZNGwBtogaS
KMMqAl4kY1cSw4Y5QiVoLkSvsUCVlXBi6yNtjrzOg/DRAnLWdWV5uRSSx0SgqsVVIvXWV4fdA6Ov
ouytRkatwfpQpwpuKtSrsTQHjaa9MwXN9Rlv1MTDYewYt9SVG3I3LUE7nvHH0aQ44C/+FZ+paLuL
KhP9lHbV94rgjElu3fT5yNhGqgSWnzMeTEREpIBT9XQxHn9gP7r1Jir3RL1Xk7vw195wiYle/YQQ
ma/tB7WxNpAOJi0dh1geJXooNZhltSvfaEwtTyyhecsKQipv6E6axBWwB7ETWctt2Y7AQnF97rcD
S5ZGcIq2m3K+U27NsUn5EWnXPODPix8MAKa7ib2COfLxbs3BVDkUUqCQn4rjMNuizsr00p82MnHq
XW85K5qN7cpT0uxZAie6RTm+OPN/8NPEStToDpYKXY2KRySkPv7uKfNQFoIYKUakgieNB6hPAX8o
qIBWOT0uy5Z7w45J2Hx2yNrxzvpt3+v3lKYydZ/Ee3IQoGn1HpbzlGgshpMP2DfyWAgcF5wbsifK
nkwg3agyx55YgXSyDbQDkWCY44KSZmsi6586jz2tlWdVfk2su2h9mkxOa1BkKEReyOF9ATFNp09F
eVfy44gntaojVlQoXMZ3S/A2zGnacR1DaznEYiTR2/Vk6snMcnrVex1PCS02M475C6JNEqRWUD0S
Z/UIvJVYRxUOUMMGAg5B9AuuNo5l/6GdIbP+jb3f9odKDabSLxV04i4Fcu29N/EgnizlM2/Pgh4u
lbuQafewK1IEi0OBR452dFIEIf5+SAXIMeu9Z1jyeARBnY0b39kiJxEt2qYLl1b62yk3CF/iIuVX
LT9n5qWdoB08rfhepruRAUqex+FoMgInvxRtGOOd6hjYcfbsQvUIvJ6KUITfp8OPyZWFaKUDOmrl
o/CAlvQUDuJj8ov287ks79Vkb4IHko9lLSdFiLLm3lenggSS/kq/zbPLG+w5Ievrf29nfoZH5PHE
TfqC6b1pgphAQd5jJ1lIEAtJzBrqcBHOLaExlAz64Kkb+gUIOrKGQP0oj8fY+j4cgHONg3p64Lgz
//YJ9tw3uT4IhAWhb3u4hOIaFfEHbkHNihRpIhj0/j/GzmvJcTS9tq/SUdfCCN4o1HNBEiAJepfu
BpEW3ns8/VkojU6oJYWkiIme6cnKLCYJ/PjM3mv3xNtAnnLDbFOPiPCcWtvR6msydIqayoXMnL1/
rEkwiecTC7s/xxhNGjVdviydsjjx8RDf1xk7FLONSaL8Tp8cdXKqo9nNyWgjjwAHLtyqOgTf0lmM
D1F4bLOnNtyazUMHgcblmru83cTumMPe0y/JI+lsNDzmscS5NGe2Qdqds//IWkgdj/GSPRyEV+6a
vntqsnc6hwrSGeipOXt10RzYnR/hKpQY14cdqe0/cbEg3KjQ4dwgWiVyiYsmLk7Fu2lu4QeZL/02
vQGYOY6cxJxYL/oht+EGLmjuFgAbjgTKBfpvqjSDxq/xNjxqOtV8ZRD8sCzWA6crEGXf6SjfaFy5
dxUbJ5vBUBdaW28bMTxju0ArEyMFXczxThOyqzE+pLWeOyqhM/VIOhZQD8zGy/o+oiJCRMJolWd8
1i/KjbYa+GQ5eykMrwjnXIXOlcIXzS8EXujr8lkUAoaEVh+tpl75Sg56KQi2lIPWVMRjw2lMtl5t
MxRIcCwo16F6mYpLi0ZVoJukUyfPENYRypBpkzFD0D5D+YLrp6TjWjD6YzBU0csiEcajR4Y1aOol
60rEPFSODJ9mLkKw7F4qcpLkpexRFnJbMoXqZ1k6pS7j4QRxqOqkKmYl9Dc29K00PKTl0bLWSLeZ
PlJ3C6T+cpND9lzDH1Vz0GWuCiKGIXm1xo/H8jXdIIoYfwAPImxAsmBIZ2nEsTRb98z3GTtwmujL
kCc6kPdUKniXB+tO1kCsOznEIm92DjByWFH2RYz2ULlRMcLo3kgzNFajEE59uAeud1FkXKBUNNXn
2K0YbAsbZg+e6rCwQk7LP/k9qJ6p2et3PV2pLhvGo3HrXvjVWXlloDJJ1UXjjMp2b3wpr8jGQMcu
yOvu1aX0CC7xLTooW8JnUWdzvNNH0ejiiF1gRs/6i1ggKDpxutcG2TlHmu1qWAfQHqC4gJg595LN
zkJFQertSqTY1ko6K7897rRfBfNJVOYL/yUkL0zd6ebCQ1BEb8Tk5Q39Ub+dHvJHfJO5i9bliYRM
gROOCNU5GVT94Cl4GI75ObkKP1xm5Tamncexx2XRbLjh+QkTgrTBsXJ0SUvChy3ZIZLZyJlGgYdc
Df5tfI4zZPbLlgfSMwU5D5BNzHrrmj9rEKQZzOYuv+28xwNt17FMnK33Ro+i7lshopvulBeXz4/x
jYwkE5Sht2Qgq/4u7xFp8qQUoh1/ifBa9Taq88yF9E9T1Cxu0RttgbCF2qx+NN9zJPEbJkYbR+ON
h7zy1F2Gdyr7kbTQH4JAr+BPJXPF7ZxjF4Y0xAyAv4u5EgoSp252gg8mCKyqneFmhvkYr/rO4aVn
b/z8S/NNUhGHEL9l+OxBJyJ1AdVruQ2nDe1nb7BT349sqqk8IizVzFL4R/GSfWo38ZJ9UmMyepvb
2x8sgwy9qVRqV9sG65pN3/yTg34btDO1IHrwVvV4EIDsWSvhixsMIZBEsO0SpSwHCQUsOnP6d9qg
+eKCFQHuAK2UtzIM+IxMi/l0NnoJzteOKGf4f2hivtJdsO8v8ZP0GWFXv3Bho2HXNEQPtm9AI1lY
i+LOxEwH9wzhh/oLGSArkAUXPBjQqECE+EV1Sd3KC2IBTbPM9nsFfJmgZfKY50jl7oB/B6jQR2k6
FFZUa0yrWBRw/Iq4vDhav0pGeDxrTFC5FDVgB+8mHnma03X4rEGEQyx6kguG9Ecs1kprS1xXpCry
YlA2fYpvlX/l1uRtNA/+k3yczvwUGzuWPW6TY3INrg2DwtEpVmRFIuEmxIjAAbBZMB+XcbUCdoa5
JLlmbvZtoQZYaA81WBkBPfyRp2ehzczMgCcimk94TXQrn4wydbRv89rNHnnsgaas1pVJnuXC+5iv
Iwib1KHoR/C/BsjTXKU5SdFxGNbCub9FO/hGgNfyl1ZwMLobP+SpVtA6v7kVudByYTkcODPScYdJ
gidDUJ5x/1sy6bCbEAIIOZJcMVy3bb8bgm/K9XrD+l0JkZ3aveHEzPYETBMHjkC1+JRnpNwCex5D
AOUzqC6TU/gYW4Qzi+9ZEw14GJsyT+JynamsWnD5XFpvx0jAaxz2VzLZdCScmevSYKKM9xrYkoNw
y2LbmEEVXZJcjMze+gnyNW0feJ2F+ZyzWUSC0CTrJM9WxP2QAEe7PJHZUmHMRBK01eAfIDfhyZuA
04JWvBOYyJD3FX8Rh0TQMUkgXMIqY5B0M8qbzngKobRzT4Hrap1Y2abtt1RTODMuXRO/0rFA9/i7
1hIXj7gqX2nwPwMmfjzY1AUzaT3blv1TFVMeLHXT8VG/qtuGjGqOMWCunc0dnpAoBfXklUmDjjIr
xJiLGGbv5S5f4Wf7PLdkugtbBoDcbyv1uQ5edW/5g7xTxYJiOZSfnnnPp6vp7UbA+dFaRanUOrnu
+ro71mTd7YxoV6YHVT/E+ZY5Ax/7IPOebvNm6XVO4m+9FvffglDvEsDbEwhk9JRC5BJ6ZWQreAiA
3MHaAk1FKMWqhNmCKAGZoR0ADbHKcQqRT1lyp5JisKdMpRC14kX2lL9Oj+n3m8HWBTbbCFVFmB9R
A8gFntYBoApm10hd2OnP2eyxQLmHfHkvi/vIsudrFIw48iE4jR3QkeVkHI1v0vZoNuLcNdoN2u2S
ujy9WsrRK6rFKuOSTw4FTW1z6okRiHeeiYlyYwBfQcRd2L6C2Myh/0NdQvsMhAH58MAg6oJlqSpx
GzIDWCFwl9HVUYhAQdFXFoOBZkElz0joCyMey4HacEJvh0eVqyWckMBuknUwugHK18FtiLCm1YNM
MWdSrlSgZ7HtKZum21gC8p9t1B0w/0rhp8kjx0vZJWM9tvn4GA+Y+SrIHSy5pbrmIuEBww9iVdN3
LCwXnA99syb1ln1U7tsm2wdaT6ATMGHyDbNuFk5The9ryyqD8xM8C5VlK8PaQWD0rAsr6H7StE6m
tWc5Rn6VUTxxgwDTEJg8rQbLboEEx0c6OzRf6L1UYO2w4IUd1znvvTggo4A8cyFCUkZ7Gu0K/AU5
8nOkcKdKWJNrmGMRkFYUfl34EPyrVNGR8JNpcaGu0Mbj19ii2clVXBOuQiPaHg26RJTh4DuprKD9
p2vm56zYuQHn+gMc9u92jPpHZy0ELkGmTVmzu0046HnHonXYOdzs1YFSRBrdunDprGl6E5Qw8Y73
X2esFwR46S8ajHL9kOqnYrxApyb2vDYXfcHkYN/Acsw3tUaPtA/Ne9JB7d77VDZzTWGH3GK0ylO2
L8Jzbjo8cUscWBDuBK75/CCPGyZmXcCyx23gWWSPlNyNcBch5PDdiRyIZlVzhJj32LpHMpfqJW/p
z59LgRN+JwIH9ACwNLvRcAX9LIzEJCyJ/pFzN04OFcZLlgQG/NlzSusZwveakdIAdVe8idaZx3ig
raLkmI13BXpjF/2UgvjlcQs0PuqYlnHcIHI18EZwXzI+sy49nIgRA5zs9NmLrB9UH/ifudeGiwgS
IeBhboviakKk+BnjgbenkOmnGbUXOUe6aapE0up2xF2SbNA0sapXmfczkQS1L2303zMpZAR9v8pG
B7stugMV+cZoW749Zjs2op7kCtGe8Qtl0uiM+Q4TUNK6CpYhyuDajpjl6JsKbH5NDAQiKewOhMGv
uboQJ/H2s32WcSkbm4jJfMo7AGSPSfUeSs4U2AFx5ug26HvMFW6DOP/BAtJmOytGfLJELMHUPWgB
e8s3SyTNzyazUwhtGQIQflA4P76d/yiY/wAMsT1V5+8VZ3sgVY/N1s3InK+cEBkatYxNTb3LtLOu
oktZGtj5E46qrWKSj8B8p6IrPg75wSfzowp3JlNvKT8Q7dW88hmrycGAe2LnoAIju/A3FFZMofmg
iogxzJr1JmBWSpeV8mpsWcAEh/KZDeimeXA4pKxz7e4h0mAOAzOTBTU46weUI/0AFHrCR5aj4hxq
jHxNoTbrafLflMp3szXDQvIQ+QsR61M1ecd+k55uKdou1pacLdOSCp1paXmXHdPpjupueAzIiTjj
HoFP7+lvW/ZkBLbQkDAek4PXOnTqDx5XFhkp415YIaWw7n56SDBrAvtYdfo5RQjEBvENjAc9xHPz
piLTXpB729qMwMDpfjYsFJjVvw1gg1xehaUv4E85tB6QlIuNDD6OuwpCh4PPEE6p2KG/dFTaEX6A
SiIEQ9wFxvI1jzMTju1sfuGZkzfuvDoQziMXB4I1tCfmtJISt8QOW60MTPQizjh4EuepcfqKLe2C
35KOICp/9xIkx/C2JUeqhiLEiLiyvpNsVUG5ijdK5TTMRHqkjA+vtS0+GN448qVad05UjcHnZQLV
G/VlPuKsrdTjhPrZQ3xhfetkci3SsXSnSd1pXb4DW7CvfeHTixr0HbWtSYbj5d0XAtxiq+rhWxhZ
T1+hwrFwklVCIR9t92S1B6oA7PlkLLG3NeGCgKbOWXCHp4mIA4w2nbQrARwYsyyNLi8NcVdR0JE4
T3iGKxNpA50m3/AskzVkkO9T9FVOSMDWBp2YdqtUfzkM9yymZD2qHCfxsjqO1PDiWpaPRkUi+pmc
JyKVeM1wyakrJdJJiJOb2HlwIDs6SAM+ofRhIdUvEfLvfYP+Cno44y5qgmAxD2oQ4Kkrq92iRhSl
d5AknQf9sTkL7VZhcpEuRnpcZcsvjHFB6rYZe42A8pQpB1lRyFXXoNuRoLJjiJe5wGTFCfVtrDF4
OmigvtARCNzRcxtB4TeLQDGSztSBrWo6xDD3m9ZwxfHLyzelj03/klh7GXpPva7Yo4abLnQ5GgNg
T5XLyrVnynzqobbgmuPtGuYECQY5pK7gKISFtJEDkkMat8mPYnE3GeNnT6PlStUOR0Pub7CfliCL
99N3pTgtm1BZWBnhIezn2XE13CdR3gMhIZ0WLD1lAbWOXYTHOrz35c3snkKQ7CikknzP7EtOt416
7gGgCvoevYYQfpYq8VFMTvcKHFv8WOK1Tu5J9hEilWOUuqW0Lligo6KxLmXz3ED06M8dCQqTW1RL
jfWld4y9h8iQFXMEHv/PvLL79tmUw2ts9gepap4HARRi5TOipnkM8JJHvPlfiVgEK4ZvsE4IjVA2
KTk3grTDxcWxJgB2Xbash4ZV6sGw02wSzYd1feOpS/TfZF2D9H2AiYE1nOatIQiPl0tcDfkq015U
cbpu03IjTk/seLrhEAB/Qs+T7tQ5vY4hLZs8YxHfwheqJDmwdc3mJIlrhB8z+R6oASOXUxRpdHZw
o6dMg5x18+P0SSc6KxFvxTT0MObTVyFECluq5kaxIMhoCQ54WsE6e/bTgKrRqzgQFIHqMEA7lldE
D6i0NIKKQqRi8ci1lL4U5h4XXFQwcuQ0HZyxfBH1kU36Jnmi9/pE5Tm2Z8t3h3V1DL9yAaGL3dFN
gSzcGShoNCprxBcVMShuBaJSjNVFhHhuKL7a4VZClEQLSypaYltIEPCkwmivfXu2SJGWYOyCdCNq
pKe8Wgjf50Q7YxpXDSgZ1uUo6HjASg6eECS+KIUzYp4oAYQNoizSZuR7FD9jJ6TAh82tpycNaSib
rc00PEr1SSwEbvqNAQGpu2YIHOJixre6AuNmpGaok5onDSJLFq4mGODc5b5+Db1TXt5J6jYkN4/3
SXgwYWkQDl/la1K/LLZ9PPpR82LEFnilzJWFtTHYxUSi3Fa+y+E69K5Cui15gPefaj0nvuO6pnPt
vgbjElKfaqQETddKeyvpXwd3xiz4C30fb/X5LSigzYywTUD90XQncwRFcR2iQ8y6bF/vhxSZ0iaW
f5jjaHBZPaj0uwF7ATcgS+xkr42LEXAuLyxcwynnqspahIFk95GrWNmFfhz7cwMWJ9lpCK7s5MdU
bB+5Kg1/LLzBCAyfIwakoKBT6PPsSilCIrssCWaiO2jDc9AcyfKwqp2mnNQcyZEy3rtGvElKr6/L
kHtslAhWCacnvWVL2LiWmZ5KMMMUj2C5mSEQ/YZmGU1atcnAjL5GhwvDH8ZOMygvPjKlmW5sq0J5
aehsOu3aAlePZA0P3yZNT4X53MxMnnVbuYkF6c4Ww5VkAc4iFpJhEf2Cy6N1TGBFLNjc1MAydKSb
C+Wiuf12vI2oyZK17znNW/3lf4E87qHdBQw09jgZvZahLVsFJjNvCSwLc2Nh383XAiirZU/r4nIS
rpa+o7wOZ4ZeBdPqkAXQoYzuXcdB+d74LivVkPI124Y3tmvEuLFsoeHEapztQ2XDg1DqLiEXUkvH
txhQCqI3tuBrL7OCrLEjBxGSLCpcho4hM3ZmSwVl2ErJDxiyMtR/n0xTOYGMOZqHYZtDt6TDcvgq
K9vH4IN8EnwXhl8CrpVjNLhsTXHAM31PsVOC32huFkAufS3zNJhQ2V10PDS6tA6b6WlUSVDowZfI
BBnHWPV9rYBTYqG/6hvYc7JJf6dPyWKUe7ZVCZBzs8oeUkk5L4kNCDZE98wxGeYehslmhcTgJn+1
pqWJAWJYReNGK/d5QTtNFA32i51orfV6w/s+3hr0ghYRSusx2b/75UnDVTXuSlx8CUJXmwyXkEF4
cbaydc+OFCkSzzykbTwFAwx9zEZelfglaY69fGt0Kp05g6FVV9xl3Bk6o/uCnufQwA7imtbIGEfc
i7vkMn3Upk3CTnqIhwtnDN5uUm+gVtbsGKf5RkCjJqm70AQQwJjLjWXK8qVSzGGLDf47WB9AOFE5
xq6JpsPEVMUYGcf3kqPGHRDGGBstP/vy3iS0W0RvzM57ybcRsZBlZ7IkM4W0AXeqz0pwT2s3JpoK
yM9pSNdkOwqsbHTOtLUkbwsq7engmSDJ3A53h4ai387lOQiG81l7CMi8eJ8z6Jx0lPMqTlA2CgpS
g9EnCF3DjBARqphoFCzb0jKVzuXkBOWRXSfMIQie0TaMWezf8tRpvwykfDj1OsrplYTc1js0oPi8
ozInjW+9YWcGADMwgiw5dQ2a0Gjv1VSOB9FzCXzURDeHegEXqjuUPE0yjAhHUoQIVgOJVBjupGGQ
55NbWcQNtK8En4qfAZipGvS/WxgMDhkUODLLotTJ8NCzGOLiQReC8ETaVMWugBU7OWzj0rOF5JhJ
fr1ReJJxPXONSIqTx9qr3tB4dCF07M6bgbSm5foSHu3BM0O7DviRwyMoWcMusIf3TC9HgtY32rju
3iSAlESeJzYxizb+cfbDLCp4ulPgQaykJgL4KIzrhgBHtDjIPEAWhahDl0xbSQwC7l5bkDahJnHk
yWMCVrzlRk7PZqJJ69JnMRJ1WAw7oT5mvojMyoAyNM3sUFXyP60SCm3g4VzT6JB0Gfd0xVsaFX2+
bCuPzx3Q41SLP0Y+OlFiIRTs9B8lFjK3GlSUYrhVcpKwnao4NnLxDCQTX0StYSSk4AmbsYZtW38X
fTexQYN3HXej4IRyA5ip3lUyo1CPmQ97X1fXCMp4yhHn6hxTyM8b7AVIm/mNZQmvCXderu8VaAvs
zbj29AmvdiHaFvF8I0qIQuX6AtGfl0yPhElsDj2Gy6nGXdCkQkzzLe2DdOrP4Whikmt2VkeEciJ+
m0QuAQQLwytVU0R8s6w9xco5zd+q5sG6ycTsds/JQtCCQ1Z9tvKT2rNvLA+ldzBGm/gPsj4JLIVB
oun3WLkJFqRsRtniziCQpV5JjCo5zJurQEckF6+ifu37W47tkeqvb7e9dS2KJ+4TWefqXMd71b/K
EgO/2TjRYtLBqR59RCH0YW6xUXD57FX9qmcsyLx3NWdPuQ2UuwparlYYam5682Fpu2HaEkbVZABM
n4jWlVsgEzuVIcVgCOGOBQlNSECDUfYvUbE2iVP5KSIC0JceVZ0l3ZV63+HAyr54bgdoknwMzp5l
M4JmhrGsfA1FnexyeqJ1+h4IsQpN/6MpLIsf0OMT8NR3tWA74qUw5U1AjvSYPWP7tILr19K8+qlc
M/z7oO0lCwtkjex/9QLkxVGZjaP0oyGxFHrMt0dBhJaPUim2EE7LIigSQhgEoTDZE9OAysHOmN7y
FM4+gkRSjRl86G/QNMdqIxsU0vFkaauxvw0ELhCUbIUFAxX9Q/M5h4oEVUpgEQIp4/T/qK0HRct0
7MR7gYZC9H5C6nyp/5IjO0i3SvDcR2fRepJIda1JLQvOfMZJfRWss1ZhFDkW1Y0DnkixPHBrWD5I
HNuyneHrtLl6SevhmgbP1G5XodzzWdiZrwLVDwQeuXei0qRx0IgLs4joC2VEHLsOAEzDZU8F+G1l
An+vCCZImN0TbEgN4CxHMX8ws25GatJLhJ6lv1QycGiRyEYdKhf7pqI5p/iGhrcKVgbHf4cbA4LR
S4/nl7cw9IEl9Zc6WsfKMQw+A+9s8myR8q9SwM9xFBSHx3MYfIXaUUFS2+f88XtbvZGYW4gf8hz7
orAOF8BrIoTQzY+OEn7Ebe1kSI0z8V6ypUqbV+YYZXHXSkfu+QinBqaeHWvnTHmI3Llh8IObKjfT
asGSPsyz50Bq2k1lshAMAhbhAuwVb3z2NOHg1wP81fr0Ov005VMRoSbiQC1wPWjya2lQ60A8Ej4x
G7Dj9IiMqHaCfh8Nhv0r0G06IMdAfKSSfh6qmOP1UL/247ErjlPxTV+kcBsASGA4w647SNdtv24K
noROFN377l5OHYaJnyQjpyTaZdVORh1o1e9WesyADaiHnrqgSkmBNxYeC0lc1QUJ0Zyn0aHRXCm8
y+c4uxZKs2n5uXOEfDd9gKS09HahSe96e1JA1xhoHF4C+d2SN3HvZvW+hedX7YArBIilWFu00s7k
+5NyIIWkYSMDtC+ZFoXxmqInAsqpgqXv2Vk8vDh8EMo4COFNJ2JWu6fxdZAOUnqrZabP76H3iFGY
Nf5LxroPKlhzD/gcUKdMb9nRRw8YbcjQno7xvcB33PMXqnsESDNeO8XDU20lV2of3A68bzJ8ZcA5
o/8OQspor5XiDuENYUdRkMW6zI5s33Tz0QFdQnCcFtQPjFKdmedkXdP4g5ILzS7FS8PhGcW3JP+M
vTAAGpy4RtYTiiYAGla4k9n2snXmegTtaErnILtN0iH1d/TSKRw4hfVIMk/lWAGNnrxsuB+9eido
55ZCi7N0EG5SsUsQbw/s2tCYYnUsDgGyab04qOFD7alDFpLmaoR+oapXNkm2NcMPUk7VdE88uzbT
bbfDkpYnSdfyV9gfkvo5004Z9niNVXi9E0FkT5B/XkYJQU0rs/FvO2gAHrw6EjCUnwJlewumkY9I
Vq7Ct+/b2KvF3UIHBhiZd4MPu+9dvwfSOaKb4VGavabRmw4cO2a4zPJnH9Gpd8+jcpUzRyt3Gko3
7Sy3eJmjtRCeTPmmZTjrSqdOX4dx21D4NO1DMZ+T9l0XnTiEN/3gQRfW5VYiB6LwGBp11TU113nS
z57cAiGoFIhLE4Zm6dmWTNEjBiahG8gvwpEtbcaAq84ghJiZdAsU6xpLUOFEgU9IzixXCBGddWKJ
8PVVqgYOsQzDmNxsfYxYVKjYLkOxeWl0p/d3FPAKBN30FofviXIZhnc52cf4wwxa5x7CKVSYVD7T
LErjWz5CT3a0N86tKv9sQ/b88IWBlql7sdg2xlnXD0KlMUe98CxBahFsrOoRI3KSOHY88RpVjw5v
gZrcqwDm2UpJNr66T6jH937NjhI9RLbiWmAIWBXLSr6zCMyVT1W4jMG5+igNx2cPBCqfhd6aTMRc
W0ElaXRAdy/ShF5dlfApP1vjh1Te4goSV/+pGa9xjwjGYUzYWptMPoTNXfXmQUMeXRv/MOm7Atac
uNbZsLGp52lZPBlQCLX0WfW2abdTyn0Ly7747pO3cToa5VNcA+j9yDLXmNbUXUbCfAPKAsAbMIU/
LfvpNmEshryBlrhl56NvWuyBgUOEpGEcI9bp5nDmhCOKDeWv8uOn+5Z7OubcQWePnIe9ZuEvI15G
jkSC2pFGjOzwfYO8HF237MqqTfai523g/RP9Gs++WDplr3zT5BP5hiZYev1cKO+IGq3M5dY3su8A
EJ93blL0EpsyfPPAzyQR/2s/rUvPDT7igsBEWaQuqkNbFQ5yRQlGPnjw3lWftUGJZbx06SqtDqG6
17ybp3416Y+BWz56Fs1HhFS3osSecXtbn1k1gVypq2U6hIGLB+wclzCTCAHhRrvnd2D8JNT7HO9o
gpegnFArM5bvU3lT5ZbutDqETqELEWHK+9+Xcp+yfEuoZnw0vkZ1pm0JxMMwtItEQ+Ohe1eA+0mx
Y0Jc01QIrkSkHbMyHdmLUJEr7L2yw56qR58fem/dlGDUEYuQhUSBQ4II6IxpH8cnYZWlH5J6E9ML
CtOIpyc5JBYfMrTsnx5kTXBh2GzWJYDLs74fZA4hN4kuXQ2IXvvgERKWh2erZu7TBnT0puxRJ4E2
Z7E3ushVZXNT73n6oss0KeO1iqGE8NOSxNkXW7N4lbHqkeRgW/FsANp4+UkaHjqExbpeK8NrNa3Z
rtbaoxbuTM5zCltOiWoljSdNwGcQdOyoLyLeXeXbV5d8sZeOIoq8bMUvU/o7EZowqNuOaTwIFMT5
dtkDCTtXPUFiWCLJeWGYUhESyCnxu00e8qdkAjP1koNxzM/pVq5fOOsW1rQxrKOBbshHEy8dp9Lh
Mtb7m699dljJepPAzOWgr8LeVZVzrhwDNqEI3qIW8LYI+m2plnPyqICrUzgnyTOBgiZKFu/sw7GL
jFWXI4N10ZtmwrkNUQ2AAFHcPnUiaUOPaL3zIitdgKOxQz8qmiDDg8V8gmvRq9525zoy3PjEYruB
IIH/GV0wI7v+mAdHOKNWhO34igewiJ+6ggewdkzw14VTxxz5tWhP47wVYq/UbFORQFIAktvMR+kG
xBWrtc2lllSAs5didldLWx/OqnehRsqUF5nVmH7sYEX88Nnwhiay2ymXiKng9zS+ThW3WUulmR1k
bHXYfwLXj1lq7lPOMoJRYu2tiM+liUQE+gdVd+gOkxtNDIAvo/jZkX2wGUuCNpEuzjM02dokxrK5
pNN+RGxPshEm+2apEh9Fp8trjQssu2CV9lz4zHA6PElkTE320LHFWCTlVU4pIZ+qspUxa7wwepHQ
gPIh9O+0uoHyygqQAafJQK1c8isJmsN358Z1xFfxUqtwTdYTkUwhyQj2Avpu2BAKxk4c3sivP/75
7//6OfyL/52f82T08+yPrE0ZnWRN/ecvVf71R/Fv//f2689fmq7Jhmopqm6oqqhKqqHw9c/3a5j5
/Gnpn0yjMZWhGglvi53ChBiwHH+wnZgopxLycIgchNrngCWJM/zyEvS2agR7u2DuL5GZrKJUOLOG
moKNqp1qAh2yl2Jc179ZHWJ46lC+i0slAx/5v7xyWfvLKzclUxFFU4Z1Lqq6pcqG/tdX7vVaHxse
K/84KEsIe3N+uNZeLG3GpHQCmwe0JV7gg5PrtL0ngHSTJ0l5EUmpyJXK++gthV1DP9H4V5aAGslg
eSU2V4NfsI2qUxebxrnRVcR5EOhXpuJb67rzTr8/gX/+y0dQ//5IPvOCRbIfNP/pX/9+z1P+86/z
9/z/P/PX7/j7Ifys8jr/af7HP7X+zo/v6Xf9n//QX34yf/s/Xt3qvXn/y7/YWcOk49J+V+P1u26T
5t8vpflP/l+/+Mf3759yH4vvP38Rl5c180/zaYB+/eNL86UnS+J/uFTnn/+PL86/wJ+/bt/Zt/+e
/Jfv+H6vmz9/CZL0N0XVLE2UZF1XDUu1fv2Bx/v3l4y/aaqqyKZuWpqh8eD59UeWV03A9az/Tbck
iy9Ihqnquvnrjzpvf39F/psiqapsySb/LYvWr3//zf9xE/3bR/bf31SGwQ/6D3eVKVrUNaqi65Zp
qoauSsZfr00p0jQxbUNoFCEEnkTjcd/wN/d01zJLlDEZWaFa0QhmEUAqXg+mA3k644eL2L/rslaI
y0EhemWlCkPLZqBUJKRNolj+RFZNsmVpKje9qmJnHMtuW5dMH8KGXKja/BIqsr3roWHBIBN4UQZs
/6cmQswu8nBV+jo8pxHTgNgvCNLqJGVAE4e0yixVIMalmLF5ZvLmf7b6zNGbfB6CTaHMLA4h/FZb
ZB1yabK00TVPuHelED7HIUelgmd65fmdvm9kYsu6UYYKl/hYrWT4/tI4qA/NMwldE9hmtFFj7HQd
IG8uwebtcy8+tbxIR2J8shz6yDqIeigA/yg1R7Oy7uDJ1A7F0CMlCrzy2Qg6UGQdsqZM07rtkKaz
TlEVt/Qc/kZoCduZynaA+llbbInkWHpSyilcG4UivlmxqWybEOOXLvuBK3RxfVCSNNpPEt5tKzV1
W7EGNp3BKJwEY/KxmSZS5voKD/u0Sc3VIA3WssjlAdWoWeG/60bCBgMLzK3ZjXiQFXWwxcIHK1UW
A7V4iXO/CVnuD2F9HVVBvQVVq20YGoL7iKNGfvU1wbwKUiG/JJkwbMIwI3KiS3g7GzqgNMWjP8pQ
h8ZEg8bm+ePnZKLkotIrd0Iuo3Q0KxGvQ13kwO9Ng6q+wYpc1oU5u0YLn95UbK2jaKIhUoOsxMTQ
wpCgSxFOg5CXx061yr3V1p5ThF7+aUTBeB8bWX7j6S8+SlHJz0VWRThBPDNyyqYzN/3QRbxhImQF
zaz9nV7meYpCuWegn+b6uEtLufxWS/iOzeAVa0tg687SLqEX1hsdkhA3T1Uj2W90W6vqtGMofRLM
1jhX5sBYJlZFD6FR7WMg8xgd73GWsjUN28FWIs3/5NNlsdSWlttJbOg6k842N5OEsJIWJ3XZR99R
PyL3KcIUrloTY4FrUlV0Pb2ms83irl/oFnEW+RB4+1ZFztnoqIyHhIh7k2ymgzDBdveVSNn4zYRG
16hFeERSeNDMhryekJXWaJjNgQgR71INU0WGrgyXfhIDgi069j9elr9hTOzPkV6Kz6ERML+PvPbg
SyA9u0gk0CEBdd+J/Qz4m3xtGwWAFZsorf4fdWfWFbeSbttfpBqKCEkhvUJmQpJAkvT4RcPYWH3f
69ffKVed2jg3A27VeTovbNvbJkg10XzfWnNdp2Hfbltfhgh7krH5GXdlVp66ucLD32fFbcir+Zh4
SUlel5l5wYb3GclSX82SaOqmkpLCdO9QYSgaDkZdHn3XSWW9RpIqzMYbygGLS5N1Brv+SV8Jfv5v
ftfEVNrSOoINbQ2KfVpVwtrO7fzN6FxOZUE6k8o7D+Vr1viAIoYCmY2tYVjZcoQH0ieUEL06GLB6
Ak9JWBIjmuoaGwU3h0NC3swxMTL55DwUk3R3qTQBe8RmnT/OTtPeBHHGcS2ztI8kaAIB7GSuf8e3
tTwaflZLvzWjhpWlQXwVWOTdiETlhLxps4tRqZnmRjlefzPNkL7KsY2Rig2Nua5brIjhFBU3Axfk
2S0bx9xPSsM2jNL+um4kJgyrKSiBJUYMliy1sH5XoqA8Vxhh6qCOHyuSVpqi37Wz1x8AuOOdT7Ja
SQDFVf4WWUF94eTO+Ctv6Ls7qVGf8WLZcCM8aoC6y1N2mmHAt/ISi2BBptKBM2823zW8cA+Np5Jm
1VQB8gCK/YTxplRkLQOJXTnqCeW73VOcH+dg3hlWhpfbVTY+42ouXZi2Qc7ZqrASdJyFjPdpnDW7
yHaqF+2W6UrYbnTm+QLFYVCh4GnaaviVp9J4tVk6HsKEud5oKnXpp2X1MOcxdSq6J+rgdqV8mAKU
ImjSF1SmjNAliUH7N0Nt1s92kDY3dTxHl53b2s91ojAFGWKKL4awyF/8dm4OPGXjt0GGNPLNvurv
nHIUF1mNM27OCAXpAj99zSQNPr53RY06I9PKTHoMx6IZjMdZGDWdpNEb7ko0Cy9cKMFsMc31T2Hk
CQsqh7SwXGRQgIdW5Rim+8LJ5c5zJqJktN9tLR2g03HdHIpewJ5aUtzCzgCfbk5TvWs1bmIjzsFK
JhbTclSPNo5eM7TvZ2sevoNxtH50A40CFaZ4Q0vbIwKtIpdjdjHixiB9v1eJjA9p03mECzVRfpmY
egkubSIiCYZwknQqzbHfq7Q1vBMxTsTYah+vU9L1w0NTpRHnrZ79wGkUzEDywpaw6jQZ6AcmzWiE
GFPbRSAYNxaY5wAn5uw5ybnhOOHdnFc0YwehMRiXWYyHcC5sRACWeS1muqSizPSvbIi0tfa8slg3
8Twf0oGNMV7sBD+Q7BtbUsdvKB7EFPHR6SXCu2vjWNymzcxb4adS4YzOLX8xyzUBBrrMQCuhSgJA
WyMJ7xMp4lUT+carGzecVocpJl6xHevsF28YaG2hEM1PVUFVpiTqbu/JkOLiYMYF3oFyaG7NcCGi
S7u20UJ0ifk9FRaGr07X001QR/11F1fIyFzfGrEb28hyA5NQFgquCSX0srnp9UT9QTkw0lqm4niT
5X5wWTZ4GFjAy+g2kmGrLqbEUjzYNQvhD3dKHOs8KwJBykc5NZDehT+ZY3daK9MrzwMj0ASbS2Hh
UFGDKoaLGb3tXZ0X3ZOdd3LP9pdzXGDHNKCC+G5k3tvwEnuPXkTDpC5tvJicN857N0KWWUQYSPpq
krg+odemCZswNpKKdqmFG8HsEVFWCd3iju5caxVL1hwJfidF3M0tposZkt6czb1EEucM41k6+fGb
H1cLG1ClHCC73IphKcY9qfFW5NTuSgd6lKu0dh0PrWjH2a2ekCBl3eS/mKM5bMpWeWiXgwBsYZR7
V5MITAlnPUKB3LkByLKe7vG1HfXmztARIlebBWwbqTx/yN0MkX5bcNBPiuwycUT3UsXxtBp7UOZp
YwZg8me/BDOUz/W+DXyCUTvFM8BkPv0abAkeqHFz71eqPGOLZdHf85749+0s81edQFY0Z2OGsjM5
d/7UYBeTedq/xV4uX/O+ptIxiukunKPwTPWBT8hiLAoi/iKFNt10eR1Wqi2KZFVqEP8YrO3RxcFo
sRK5SQ80OlZCk3haFQlYoWk2H+N5YIfkjiairb72bQsKYtzd9VVZUmHvlPFkhPVEj7uufXRbputm
m6rvpm2RpFTwhelG4bYQQfIwFTLc68gFLa9T4kNKPXXBplHsasEFqBGKeTNSSPQ5lJP20rSSKAdT
GAX2mzmENarDDNp84kteJ9eRT765QMQDXebZ2tHTCGPUqCN7Gzkjegdlh71LAFEbAhsOJVuG2NAl
Shg3vRgqDzJ13FvGkxcMOG67bFmTTbQQ8jSaIrpoJqEu7Sm5U0TS0UAt71KLRfLU6jrHg6sTahzZ
Mi8eJ9Gjuw7pouNJq6Oq3bCfEtglVALYoYRujrIiDQEq+14NACmcB7NDPxAPvO2QQu5zzRSIXkRK
WstRQMa2m4wWuQFTMMAIYVIkW6NRRGKXJbuY2dekBelp6kZwDODRd24Wg3JR4/Dmsxw7KIyI9Run
Ulcbu9MumWZZQJ1Y8VjhGRS+ASawy0WJESjwiXJz8AbT3SRR2pHQiGfffJ06I4c71bNZXGkQytEq
N/zau09Mn8Vrn7ShS+1Xl4fS4AcblKQ+OmKS1CqbzpnexfmUc2aKNCWRMWJrVcqogsHm+Q9z64VU
IAJSSKfJDKDeNE0AuVd5SYhBMM09OpKJobdhCph+VEvGqsrNfN9LCARBIOfLmVoFsBzbImOhjTr+
gohm7CZi0sjdeZ1hco4Nzy25wlY+g9OyiGOOx15HK8c2aE51MZt4FHadRpcuJKl7k49+teR25Y9B
b0uLgnsRjed0v7M7x1Cdex6bGiNVM9YzPRC2mFNOOq3ITV4LMbDRrTtV7f1hCF2c5TUVMd8m+GM4
SWo3dZJra8pDxAWpqSO1D2aUUJK1F9a8eu17uq3sDdEXpVb90rTEe3ZmJSBhfe/Dmv1dXFCVNQOb
oO60a77Vjo10wnaxvU7UAM70XAD9nGMuh5/B8Rv6/NaxOhKN8twsltmzemsjr0FzZjr4bZ3+Wg1g
9rxJexd1Yob09yYVXzkBLrWk992bvqAvMhQDMqY8tqzXPoisM6WAR0v68N/zcA5urcwRu3gU+L+r
iP1UVMDC0EFmnVFtWtqZMZT31PQhfrMPuymjQD5kA7ALj4PIA507A9JZZ5OzzjEt/+kFPeutFKiO
7dpbDMIUok6aasDqP3G/6BDn5Ae5ef4mLQvx+pwE+gHhUoTDx+vS3bsyywcVQXFUVzM9TwjpObbj
UFsR7u+627uKYOvWQ600yz5EG3tPrPQd2JOVPp02qXcaY2hYsCmfj2kdl0s8ai4OBRvFRtgU1vIj
vRtyGHVnzTVgAN98SF3ztQde8sUQYikH/lXopCTDGI6rXS2VqagZij/HkF5oOTYNKqyoz5Qnhqt5
F12hjN6Dqrl0z8OLGFb4SXj1+ScTS/30eFgtuZiuKWxlutSp3n80J5mouNXiQCJnDacHAMA+39EA
NvfYiFaL6PyLD7qUlv4+oCdM5VHmsuyj0lM3Jey6M+cga9984myfY2wq8fpQkOCEaaH8NAdUtp9/
zI8urpZ/DbrUw97dQJMHty0s5+Bk1MTdaVuPmhygyjvrJkRfn4/14QdU0lae50jvb8+nSjmNKZTE
sSxC+hVim6j+pg/HmzyvnnvP+Pb5cPLPCvk/HxytbE/bnnJc4S13+N1nC9s5bVLTPYAMVqdAHOot
1eyz+dq/z189uig36Q7A9ynql1Ns4/EaWeAhPvv8h/joBXn/Myz//93P0IrZG/JAHbL+NXNeveDt
82//t3IlD8r7b3/0/pm546aFdqheGOmrDHuFxSaBe85RSLxZkZ+/1CE4tizglPP5yB9+MMuh9una
rpLe0dM6JWbZclw/mPW4HI3SlpZTYIfd5efDfPwavhvn6AH1Qx1QABHcRDq+p/kK9Pk15+RtsYpW
6Zn+b14HeiuUmbVH0fForhnDUPTdLA+Thv9a/fKKC3fEGBfbX4zz8cd6N9Dy7L57LkQ+6Ux56tCu
KN3aoAGzU7lNd2gW1zC0N199rg/v1rvhjl4F12o9d2jcQyoS86XWurgPKA9P/80z8W6U5ad496Fq
2ci8zhFRICGch2sOE19MkR+scJZ+N8DR4243g1/QEzuIDkxpksNiD815XRrRF2/th+Mw83ueNoWy
zaNx4iQZMOJYkLfLSwqjZ3kDt5k25OfP9odz77tRjvpgfaQCa7K9Q1IpDCU/QvuhYndjO9f/u2GO
3tQqliJpDXkQ001TeVdJ82bA7UdV+8X+Y/k+f1u/3n2cozc1Hv1w7HikQUS3SNHyCqZiFO8B6N6W
iVp//qGkXl7Fvw2nTUWhgF6Re9z/5ODZjGNKuDl0xdRrNg3hNGaPkjwW9GTns9KXhMJQm6zQOdPp
gcDt7frRvTfSCSkGYFU/2E89ZBkbFKQ3PdaYbIYC5CoMNW/6WQu1MwFp5BgKBNaPvHgroV1YXkTg
u71uYGYZ6BED7zlKXwrjh1c/llkLpGu60GCGXAFmDfJy5HsQP+CO9bgWy4ZMGhIJyPCQPaK30rp3
2ug5hI/iAZDKxu9+D2zfRszEls3phnNvxNoQhg9TDVsU1007Mh85tkbYCN4INaJpEp5JoF+YkiCE
syYOfwL+BoElCDCvgAknORLMmWhvESCdygAiuUk2oB3Jnzi2IT0tnvTsb6v4mxU8+3b8HWfreiyD
K8DZ6Msph9lkHtI4wzKIDnmEOj9wFrDrR8FZNkr6S4EArmrc18Ij4r1tUQtYC9VfgoFO0Y524s6K
H9J+Qn8z3IgEqIVwNia1bqOrIPYgKwj0XmfOSWlwlMw1zAp9E5j+qe1z+zL0/YX/06eWmpNsaBsC
vgvQotEjtDVeJ/VP4uS4czK59cmF1xAQWsIvzB6JuV9ddYO3l+y9g/G+kr80DqYpY2Ssiq1tn0uI
DOKq1i9FyMejvlKAhdCbcCYn0sQsWF/q/rsKf3niDrxj1dAVIUECHmM4A8cKX9zyh2jgHYXccLO8
qRQscRCOdKXx+1KRnclAmNE3uGR9T1A4rFuaBid9Ye9jCOllNJza7bDhqAlkWJHBZPjtY1zp8xJe
Xe5EW59gJWfaBgVBFhzM5m0dvRSg1nJyKducfA2zuIBiEuRru3nUxXwdBf5ZIPDHDHATMUSTnIhd
nzrtcJpnkIZbY9zQXdrWMZSfeu2iJmkbmErgqGzvFwe5+0y8WoA2g/GtyocVXTaKBPICuXgDks5o
CL6hcj1qcEPK5TAVr/qk3M4SK1Gaz0sog58EbzZuBavKSGZ3Hww/Po2sAnLMgbI3tIp+5yRA6RQi
75w3gQLIeSj8XdZiio8Bcmi1M+oGDMBt4+xmidlFfaM5/JwEjXUyGy6JeHVlncchMr9JQXlIFLwa
hFvFJvRLSEZhd4gykhesMfvPVzhbcUC1hUR+QZnxzxUu4OhZp4M86B4RUFcYUEmEHX919Phgtf5j
lKN1lCcqSU3cX9DZibKJbmnunoabCtXZCmprc2muEOt/seQtTfzj+dRW2jbptGiEGcfHrIaVSJa5
d/A902EWq6JDb4Z4BVsz8+9Th6B1Y4oI/chFWnsrL8Df2vo9JonPJ/aPfg5Lv5vXjz68ETgctkV7
m843pqAfAQ5AXAfDXVIaj2aNDh3haef5q8+H/eCS/zHq0Yrv66XI43uHIgkerFBtqqXL9fkQQn5w
hSVHO4ciksVDdLS5VDJ3gnRK7slY2pJR8DRAaz1xToCuYTRYx1/slT4qB9hqOfZ4pnCRxR+t+21T
tGkfdLcLQhtJUI9ecDOeo3LihT4ZVuWts0s27hfr8nKdjlZlzndSouxRnmO5R58xcezOEuTWl1pd
pE3Ficd9dEe9/fxSfjyK7bicXJXlLhqS9xtNeMEm3TJIM0JT94yzV2Mkldovf30+zAcbNNuimOZI
7aJWOS4BQLYve1W7B6+cIWBlQXOS9vLBIrzRHZAFfz7YR0eC96N5ywv6bveML7dq5BjeYmDbQIza
0ac8h/Z6YpxhxQMq9sXz8cETz3DLQXzZUZvH5Qa7rRK3sN1DtzifIIxB+6Nl6n9xCP/oTlEhckzH
0RRSnKPnwXGq2Lc6fVA+gVzdFEFcNVKaKRKB4OfX76Ob5eiltoCoSLIF+vPyZZM3iQnvctiKq3yM
bhPDXMkWnI5NdtPnQ314q5gkPWnatqs95+j547VD3SO9O/Yy8ya7lQ8jbtan5KxeTysn5H59NTvL
Dw769rsR9dHDoWarbbTp3Xl39dZ7aq4W2S8xQCfOPfqTtXEq7/TZDM7uqryiRHZqnsInvu9xrD/B
Q1sNr//FgdKmOmYrh0Oyy2n5z6vdO1MsTdO6E2l+6ELx4MyAJv6bq/xujKMDhW20VWk56q5ZYwvi
MHYGq+YB2NTJXN8Qgb7C6vP5iMttO5683n+oo9s6zhOdNono+SI6z/f1OUasdXzRnH8+ykevxLtR
3KNbKaM2Lmuk1cuOOskvW9Imkdt+PsbHT+hf1+54Hkb2kIeBre6ss2mtm6vl2g03+YnAaXi1XLvk
6YsBPziO2VSi3EXAp9DwHb3oZmD5Uxyou5jFbSmz0RraGGd0j9bVF9dPfDRzvR9K/vnshcGc6qy3
+GzxDVruU1jGN5dn7gkozAOTzBeX8qvRjrZ82u76JumW2/UamM+G9/z5hfto2nr/YZbh3836Xizn
Ksm9O+QHtEEAbdSvkb5tMed/Ps6x6nYpo3ODPOmaFOuEc7xmdqEr0onHrn0ut+MmWLKl5alYJdjG
E6yJK2I19xO3jJxO67y/TaiM4qbec8j4YuH54P4xbQhtLXMn2uXjR2UMKzDMwqdPIS8IFahvqlOI
80RlDKvpHtDTf1H9+nPAowfGIyY77zP/rohpFMBqOo9t7/Xzy/vBbosNgkuDwkI5anrHC11oBs1k
Vc6BQIpyKy4xXGPvPq33RNScVCtwSs1KkjbzxajLw/duxhKm5J5qlFhshBxly6OHMzInM3G5lALN
VdU+clSsbTrsjXM2QfYh3oBD/I8ktTCGEgfUAzLGsPb7Z/iPZND/fxrnffmWg0B4e2uvvpf/B4TO
wuFl/bcm/29C56u3MfpRvNc5//4H/9I5u84/tBQoiV1XkhEnBYvJ/+ichfsPTlqWS/lIuLZtsXj+
S+es5D94NzUvxvKe0tphOvgfobP1D1uh92fTQU0S2bz+T5TO9p/HPdvUyzTtmOzL6OBJ0z2ad2rV
iyjPQxJDsxKKygCJ00zbW5rlhBI1itdE34T02K8sHU3//OL8+1dKYX+wW6CAA4ngU3Id93P0IzQc
8C+O1+3nVJnAB4NqY7ZmSuK0/xAs7guyIjxUxZG8gsBF9oaMKNxkdXvn2pSGMguydIlMIUt7c62W
0UBR1udzStLW3CXXadJYb3E6bvt8Kr/pqEGuV+3octcZSTY6POs0M2jgzc3e6c1yU4z42aPlt2E3
3r671zf/fMfe+y/E717AX+8eV5Abpzg04iNwaTCpZWZ/N3NHQ5SGSVv2l5ETzd1qSgtmS5RuYItG
97yVDRniPuj3QenqRJltduMnyXydZREZjgH0lLFG+XThOIjBNu5P6YevoRnmN/4kIUFYWX+RwOFI
glDAR4/A1piIPDApiMvI6sgS0XFO1nCvd0kEQ5SOuXoyq8g4bYmYb+sifcaOOUy6fMllHm2r2a3X
GeUr8AMZKbQthjqN5uvQ98ZwnrZMxEUYVru2isvLpgBmODeYhqVtAAmIJiBvasSRTvy2PyKekESN
IOKAOaqS5BC003jmJkV/ESqEt4p/v44Gbxd00rwyrBFFW1cPt79/FZVquM0BU2Q+ge+VIx/bFDiL
lIH3Y4B9o72UjZFaAijlPFz4hovMIY3tvTazzRwb8y5vJhj8/byLE51BUuLL0IltrWKC6awuweKi
m7OIi79DrNoCEYmmb30QbOOKYlTpvllA+Ip6JOoXFcxJJwfxi1bhjTsZ7fe0RcNW9ZN47KOIWBEH
4tLnT87fXz1Xsf9zOXKZnJL/9uBItG+tGFJxqeaS3lmd+S32AhXe9U4b7+lagqTqKPf50osQiKNu
UaPRIB7LIPE51H+7rO/vhQrETR9DeV9+Z3kgFq0YcEoQ5g7SW2Rn1FzlizA1bgUzRfBkpT1O6yKL
ql0Ptzx23vqSmrdRC4lca29GfUS0SqkelAMhU/kUj3uLA29cuf12qJbQpXY9oHHqw+hCiMpzcb1r
EDd2+WPQyLBOZ7yKp5lLqIRj5dOpjxzr0kdhRpT74+cX0fpz5bN/d8lNW9iO8KQl6Jj/+fapqUx5
XMts55rMDhmsINSZ1W2LDvXBp3xrWHF1m9rtBTshYKOklibzMH1zA48knk7hLcQSeVrH43yozIGa
SNrP361AA89s6yWAPE0v0SSAoK6SU8ER0stUdS0jjEcyyW/++sKDDVxVlMQHCTujvr1StWlc/3Pa
0c0DKS/+1pvCajWhmDnD+YQBUKfkHmW0B2yOONcBDunPL89Rd8Rmt2fbZEHgteIKSbZ7f16eRKWW
LJVd/mtyEr5j3+YCLHbl+7DgAMldyRDcK81/eRVSjB7PWuXPG0Sm5m1n4JGIIsF5y8/E7e8/069j
E7W3bcoUH8/5HjgED7DUV7oW9cGWS0JNopjJJjf87vUJ9sjekYvXH3tjXMD4ymPk5llrk1ZgPkdq
Am/KA74OLaAWsIzdSBMTs3yp8wiBVDvzzXIXJzRw+zZKsh/zDGYQfdNtryJzV0h0/unQcwZI3AXk
jvFwRAS/lROIcCw45VMXp/YK0ThUAyDlg1I4+1BXIcCJXhea3Gq2sR1T6D1PzADsuVFMWyNu34Jl
GvaWafj3rwq3f8ODjEBwKL8o9dpHjzGKL3ZtLvtgm5qFZy3r/ftFxM69qXZ6UgMs3UKHMNLxgA4Z
MlnVhHgnrSuefusXk+PK7GTzg4oYsXR2UN7bA3xWt6x6MkUHtFQ9PSkuYX7f1/R16XM0Pzri+Dpy
KVdhF5RXjs239YtOXgGk0SR4zkD6hrb53lT0Ppqiim8bi2h22QFdURpKaonK/XtRwP22A/+tKnIS
32J6YyJoyBJ1ieZBXAqvEbPfQ4w/ZPfXb412UrDdCNH5/X9trBcnBa4XE2/JQEL08goly5ceKL9X
yfqfm9I/rHnvV+fftdR3izMbY881XTZMaKJIT/KOFmeiNcRSoqEbIepqN9XTizUsRm0c3K7RJD+p
tmGUdDP7zmgdrM9Bq3GseADMbBBDqShTgm9hd6WxWzy1tbElOl72dr8fmsC5m2cQqBRY9ca2in00
CRNYdxvuMm3AnHCtO1uQ4WtT23UVhusAzJkfVcRyoJy/CAO6IKCfHBcOpCOGef/7S+gW8SWlXJDm
uBqcpHO+ODdbLs/SH9eEajBnLp62ZfPCL/581vIopAjHWLso/Zl3KkI9B7oF0fESa4/mum5tJHQq
tO+GoqcH2EPMGSxwjqKYizMWLfVgF+FTiNnnhomfsMq0K6/SWaonR69Bsv5EZTCe0yMqrqLCDpDY
ln1x5XYDplLpzA8pOi7yGewGV3pWkfvIDIwZxPkxeS86qNJX2zEgoyO5PzNqCP+R6UG5KJiMFG3V
1wxT7lgF2beydOS6rof+QtmFdzAM0E1DY4+vMpsfFOjTzyfTY6staw3tZY8ipjZtFC/yqGKDGt9w
8nhqd8Iq0v3oS9bgZgTYF6SteJ1SCIGNMoxVUY3hXZ1YPTpsYkWEIlgIMx0EY6sglWOs21tPW0+D
l+QrperqekrI+xr04D1kEbxdd2rQKtkOEjdwAOdkz4C/GqFH4Hqb77NqCjehkQSXNTu1td3ZkPNG
M8HNThCql7fjJX4utmd1fJksN6Xv0Ee0Qf/gTNAlA6tR69maglUnHf+L4+/vg+afz5bHXObyqrGh
sezj9SbLrbxv8qEixYRctbJ1h1tXO5dFERtPckiLbdumWKcHh8AcLH8rr2BHk+D0+hFdKMtMftYj
ITd+bUY3ThCWbC+CcVM66YMDv8mtVQA0zAJVP7EJnk+LADjT5zdZ/Vn8YyfB2YqV0qVCws6eY9af
b0flB44bWBKq5TCI89EYm4OaFLwGCQikR3vf8FaghXfsUxvEwFWDCn4VBg24TxOeQ9vWmpSCqD7t
iri9N3K05YVhu6t5aLJ9gr2gSGP1E5fMXZxW03djwJEjs9B8zqNUQ6tM27Pchj2N3HlV1LH1POtu
2jBSth3LIjsID2eX1JfCC9RDnrHaLb/Dg8F+x0Vx+/nlOCoXcTlYi+h60OrEtMo5dKlivjvdGI6F
oH9qqgvHEDEM1TwKridrlQ2GfVsS+t4sNRxC1BP43S71S8yAxfU8179QcuB3NwGypBE5QSxC9PLy
jqMlPDjZG6fadcunolDOT1z+8rTvwh/xVLruCViMhz618i/u7G/P7vtnk4/iaI7M9DrYCUnn6PU1
zIm7pECw+t0gDmX0fTDV/DLm9V41XXRWjzWY2mgEXJa35H1VLTjRIMPlMg4A72ZXlltnwXM0mb5y
Jt/Wqy7nBPH5BUeqay6L0vsflFoBrnjqdJJNKay4o6J6E5WjXxikvNsLEGRUK+pUDwP4yXq8kUjU
Q/Jfizs3KjdVBDqQ2PAaGYKPqcxK0uteEk88jReViDatWayCtryKdXCuaP7Fc3tXq3INw3Zo5I5/
itdXAKLoSGhB9N9031DuPuxD0XxPrGovA38byvYqHtyrDBJ/115KqHtOBf5pKJEvJ851KgmqrIJN
nLvP2CrZo0VYW4KztvfPlnji1r/MK3Elqr3NfFkb6iJB61ASrxoBPZb9cBHqB5UQ8GOxyxb9/Swr
nvyMi82rMZXROSdc0KszUeJ6n/ZQ65RC7xGshuTNi19i9yWbHhSRw/4JEJzU39r4fUZgYKfjnYaT
+oN4LeJZzezaR/3ZV/v0puDDhsCHzPva/jW4ZPZwACJuOmAaDZtDjZ/WejQ8sqzOau/VNO58ePmd
u1P9RdxC0A3PWSfBeKVA1p3TGL81EE5EwT6MIk2MiHLJJUDpMBHGxc0KOaySEYJw/KmvMLoRd2Um
5ra0GKHZhRJA/GweHJJQyihd2wWJxE5x39tkSi6uQUxXnrUNEn0eTd16iCPoj+j6oz4+MzW2vHS+
kDPA8cjaFpG+t9hL9bNPdG3CiXk4SZtmU/a7hrxbW38LILWH9M417GRCK1OiKzzSB1C/E9RsrRvN
IahL3TsTulmPyhIKImbAU9vEyegaElKI2kSQ7/yZxGBBmk/x7BVwTbYpXpxAfGP+PsE5i9PkZpxx
yEFpL4Obpn5MgCqHXoMqh6Qj0pvwUT0HU7J2Z0yO0Cc6/xK8XRA84jG4DMIIe0Yy/Eo7Kkie8xoF
JEe41okRgAV00U2tx84nOKzQjDavHAjiXtbtponHJdj5j03w5ALfwjC/2NZJwQNjGW/o2ganygKU
gp4CeIQx/ewQS2WO3nhBgY0b6l9EBJB4xmdLremuV9WpR/LrZKzJS8qs+7Z+SUa2uedl8K1xbnqM
rGrlPpJ8umlaznKHyAg3U3TRthRY1iEUKq8GhHwt5S6oHhDJr5RPWovXksO6QwgEn2w7+5uOeHYu
Zsr5yH9xXgrwu+omFUTonQNHKb71yWlTEOIJDZ8IXUjBdgOetcJyZ9nT8rP4WbtqiT6KDPIR4BYW
vB9RSFosmViwYla9jfGUNAQTRY3TNjdGhCxueDQT/1rDm3ffpGqBqxN7akPflORiLmc4GIwx0S24
7s4TOHL8l4/YrXqYbWGH89IjrQVZpNWuqRVCGuJvEfWgaDsa1spOO/zvvAZpeJb05KyzUxrMcat4
/BOfMmB8KKoKEjAxhAKOLeEWY9OfOhUVO6/bGqm51j25WcDgEkzrOoZBKa44n2+buLyG+XXj+M62
kuAO6/4S19VFT9KA1Vp3AazjCTvHUgwZMtZuAj+XVzuAqmUQceBA/AZTJ6xNJ0hgr9ZuAqtpn4WH
ultD+SkJnA3PK3U2dxCAtsRPc0iCwl7Saw0vJG/FfBl63wZCotLpUSY/IiEunBZlWl2uvTA9sxWZ
DBD5qY1ejVMF9rQCjUNNYMrQo0EbnndoFrnYdfyYabdfNQIiU04IZCQKSQLX1FxZU/uWjqNxzz4N
zDaRpoMN5LwiBzEJnUMW4caSJCuyRCVnXkZ0xlzuY9cfN3XKfmUwwPZVvSAPaa5fk2JKbyIBjcgb
B0R+nDHiEH9m2UP2Eh70Z9PNSCiqLUSawGQa39yO0ay3Rk6Eh4pD81zPIbVhL3pItdXtkahulafP
RG9Wz5mLFb3xYzrfhQf2pm7clTL6F0p8glro3jOJULKmBlOsa5yFFZkWvVc/t2wGt56IPBC5dQO3
vbdPiK7Orswsl4+QMk9+/7XS7fXFZMT4/ZZ/FYwZx0e4cbu+NSih6pEFZtrFeEKfhryWl1lBdUbH
w6ManexQjJyN2bx521Fa/bPFtnFoBudhdAFTFgOC0DQxh2fInkAhJNh+aqXXoynGW+xdmyls69Xc
9UQqRjwVTR/864uKe3czZsQCLn+OQYy8bDMI8G7PjdRn7mSzH2rGM3MiWaK3yos4wMMeGYQu2f/+
Tjhk8aRKrliTfPNp4qxdwxcr36W4VmP1WjvB/6PqvJYbZcIE+kRdRW64lYRQtpxn5oaaSM406en3
oPl3p/aGsrAt2RLh6y+ck32HUfHfaz5+8bF57Pv38PFn/ds3O25QRJzgDJ4y8xsnGln6wsFuJkIB
yzp3IWHYaxRdFATUIyOTDIS3DA0UTunuHt9K1u8/NnFZ8Jc8viz7NQCvOmC5k1LpNnXNksxsLgIj
MW+OKIMGxnGuehDXoV9Z5hHlr8OTFzEKX3xIkwNHe8U+6hM4pYl8XeQvYb/L2skf6tR3Ws79aOVe
m9xYO+jPzVZhZC8remGq8aiVxlEYXxXAt1S/jlIGSui3VXMQwoF2VaBmgyGub6nBSrvHYZkjotK1
vd1YewsYRtWYxxELpl3Cx2trLpzeS1ctp6qLg6ZcR09Xp7ax02a4oF2GdnrNfUMbJ3fUNcQCXbBe
ripL+g34rEIf4DYyZpFkEOIYyLbOuYtwC4jWgN+xAv5n591e9Ey6oR8DJ7mLqGuUKVRpsu3CdXZk
rtA8OYHF+ZvP8FkzBUnQDnQrC4pUD0RoBXXt+fN2sTKQ0c632u7PDIHvPcbkatqE9TS9Lgv+xAYl
V4waMnHutZU+OROFXAfQgAfWWZufZk+dhr45FaK8Wpr5Oizt94ZEZdvCZOQ+FS4fkVx+2Pm7kn1A
dH6RMNYGl7/D0J9i0V8Zer4njlrbUEknBT1OhPXDU4O7E1z4BnB1IhWXseOu0XG7MTx8QLQoA9dH
CFbY4CswCdnFuF97POcBNHy0gh3hr9cCd1oGenU5ce4/gWDaenH2BcLOa1X2B73sAk3DPmwHHjQY
j0oO2LP8d6b1J8k5y9xpEHcD5gLQksq8yNbYx3kUgHiMIZWRlTwmOEolFzQbCv3sNgSTOEm6EryB
zZG6EbYX5GXtF0Lze48p3uKCttzvzMY3jK9kxTapDVxudHYWOsEKLL9mooAfhoD2z000n0RpwusR
uxnUlqsdPXQ5NM3CGWe0vdD2HgPrNpPI7ZdRd++Nw5ggn3CkAeXnXMjNaa+N6avOHzjCvsj7bp/C
9Jsozk/JXqTY60FJ6yLfS9SfzAD7jl4FZFM267+tINSX7gdD2u96lfpAQnxpOdzrdUo9jI72AsQZ
0SpCD93tzo45nSvEZWXWbAs50QJwX9x6X6berve4PhB/2x0+lzzzk9jYhou1r1nzjaupmOWsF4l9
OHBYpy0r9aAtIl8uI+8eMLkMQXsYaMQvXqMhjJ4v3tQQa2ovjZGc2wZcCmgHB8WvkXhBRXBPhHq0
vmUNDcpLfV2iedNwoaTV/52V0dEp+nOII1aBN+c6jWBHOy0TtHLjGVTXaawnv0ct1ahvnpQbFsi7
2Yn3Xihvsxa/sqL4olX9U13F70W1JW+LpLWE5tFytlfvVUwjbTMfNAuHFAJCbzACCS27gWUBotAB
sFoIEbRUIaNkPhgWqsFF3889NZKeyyoTQW24ZUR/OywLtbxnoXGZ6mwa+LnHApirIHrawIUahUsK
VS0Espeqry92/ykW65KOt84oMNQvvrXIfRFxrJk2gY8L2jY9LcNM0MNYNE4WbvbBnM4XcitvjbUE
5VKfhurDmcrjkC4v0TL9pDcXdU9yLjy8J2I/SKj3oY2bwTzWdng0Kc3xaZ7jVj63sR8GY6aDc40C
I5v4WNvAMrNrwoR6sUT+gA5B88hclD/WON8wapiv5c6wEHBmKMfJy2tgp7n+Rp7YC5crTD34IgFH
oOdBQYBUMF1cl37rdsecS2Aqn6kh+HojvjdeePCW/OyI8GhY3d5BOFdXfI5cm+ecaeF9r5hLQblt
gGmdNn3YfKcc9bVprVOl5qsKjSMoQu4lKNQXLHJg+4ptB6rIxRVTD10gW/QbU7gR+ReTAwSSUYcr
cxzTfSvnUzWaT6gI4sX+PY6vVonfG8Kt1ZUvc8wIvnucHDMgs91YGbR3DUvkuEfShhvhh9Y6B8ZN
jh6Vrcos8NuYvt3bAdABX4PdLtyBa9OLA8AjK9WpqMcj9fud7dB9K8GpG5fUYlFA3puSBTxfY8+U
/B6EOTHxvrWGQw1yEvnN3qOy4lo1+Ox9ijuDTx3LEyqzDE/riKkbWO4AS8TRsCqU0jcreyvD/tp4
oAQ0WvBVk1+9KQbErMFHNS+TB8adqgn53c9hiN+zyXyNLYKV0KTfh5m69DYTeFjkGxzcek2RvhEP
PluN9ZKhl3Nytam8F3oJnmyNUYzpFoUnd+R+uDf6b9qq0mZAaoSPv+UvnrInt333foTjc8oyVIec
k76FxrnKA1frrlri7DMnuWhJ9S5k8dLpAEslpJgcHk6HbkRzT1ZffMl1+WuQ0Vdr4saqpacYN0aO
jGm9/00Nw0XkGvK1zcajP9bhj4mtK61PL+WqVu1eGcI547tjJKLGyqrjuBsGvBu5feheYbYdK8fe
LegOrKU/2mP+IluasJsRdIX0hRu/Od1XnYEXMcxH2kePmjaTAen3SZdBcuz90B5Ods3MSgGMf1Uk
YFMMk6c+xkFlDDeSx3sBQrZZR/TD5TQVz1E3HIrpa2V6F32pDgJusc3cia7l+1g6PtCJQ0OwKc0P
qMAL93YUkq5xLvM1dMFZHkXV+2I5T7DVMPAk1wmpb+HaATNqhyFMrqnu3jJemjH/m84iJykSREcH
gkkEitw+obiAijiQprnBqXihtH1s4+GlFky49/HJhXYlXxZsyGV2FaEEPGZqew12PaXS00oLsOaE
I88LasixTgaeNhNvQoTXWOiHeukPblQebLjtYxi+Cd39MDzzThHjpZ+cp6QBJGCmlFyxeiSlnwro
nIV3Lcz4sJj9qYJULfTo4KZpkAv9DjDiHDFrENrLPTf6QyPnW6SX73O4PGcprDrot6K/y9R6o7fi
ktvEcLl5tEZWQQ0nGIkqt2M+wDmOMnpR43xNXISYhn1c2gs4rdMk3IA55IMWNu9e0X+44c8cPH7U
kQ2Iuifd2Q1YqgptOudldOjkdG44CsYJkMZgb/UBgmo1f5pLeMhySLFF+bVO7U9qbs+FFr53OkMr
7gp5WhEP2rVgzThX2leulB8eUZ3dhBBlUYSSKffC7quzAHmN1FHvKxS6W6NCnNJUz1oPbz0G+w4v
ne6apVb3rqwQcxJXxPVVxxJQY+oaS/S56hB58auibtpUFsqYlAuBddIb+UL/Ec/SfvSyuhnYr+hx
AHaMzsw5jI22V2n07ELEy+b81grv1CX6c5viUphQVGDPpR61ybXyBTDVN0gQJ4dQfz3EtTT6ljtg
CBVi51G+qAaRoXkUA7X2ZTo73njO8/zuSufcsSicpneNW6Mqm33JM5Al/LmU0aluyEUYKCKnra36
nc7p5THfZsoQdUd7UalxpKCTqw9m+I4u40ej3R1UKM9kkLsxuXALIErH80Y2FYuWMHee/Nq65r6f
6wvF79NgGWc152Tn+2ozp5shjz+HLvliYc8AqROIMUXQPT/V8i137bNUybVyjWNn5hdqGNfBljjR
wlPoiUM4BzN6IDkJeDraDsXmYDpM/ji+10yB/DlRI51H0+9h9gxp6rfZ8qQi7Q6b5YyRhAOdvhPz
ysAtWcoS8TtUDac7UpB5VZo8g2fb2254zYTB9BhCXeezcuSpjqfA61nif4JROodTE2hE8AYwmFxb
TsKob603PSsWsqzxkJeTr3PSszdPN5NeWA+Pq0bQupD9SJYz5aYPwfk2KjjDTcR5RQgIVr8Q/RG3
DFUFHQZ5OcIbsJ0DOZwSOxC30MTe63hB577hrImPrH2F1O+yHyFoIGR01VXvyqci4xAGIjjTZFOZ
5q+h7M80O7xkpCm6TCI4MqDsa/fO056kab7nuc51evw9MBmiaR79TflBgaCbPnLNQtGyPFESuqpk
IA8X1jgMG1RsuT8WjJAt7ruU8oWa110fxX7Ws5ectoDBPBQ5um4G6fqVVT+ycCfbjDt1mPs1k3mx
0MJntbWRBbF2ZyGDmc5DsbyA83xiLX7Lo/hiqemotd+nJL4MofV1LuY3Wxk/ZW8cHAtQzBBeshW4
Pygca/IwJAp0io2g6lMAVnYLLmL8A7VJ3UPRGJd2XKn687H26rO0irMED0YGdydFEzAVwW2tBKjP
PUGj8Dp9AZv6PLnl16UUXxIV3UUY+eRWZ9BmvU+6a8JIKjC2/VFIBOv5SZJ0MzUb3eKyb7jsJTMx
kJUGPW6swlA3MAw7+v92YSMO3RDvK/O3KP500KZDTXvKidw6Dj2nyfYJ6yBSHUIGU4R0Puz2Oi4X
6YZAgFFGEQTr1Pez58aqvtMucHQFam3EV26m7arkg3PwzAUKD0B3SCr9JRlZ/GTuTZtLFo832ufI
R4q9Htq+LPVDFE0HYyKHVHIrcggxkFKnnn5ASDEhy5IZhuy+g8JPsDKDfWbOG19Msi1NtS/EhG8+
ivnLbGunoicxmGRF/y+18siGeLYiX/HY+Xj8yJM8Hj42j9TNv4eqWwF7K9xQljSe/b90T/N/iZ/H
c2TeLqzDAdAXWWOIeKQCgJpmGzmD0RpHKgEV7DjSCmzqsAIXUwLGTEXz377HV2VBBfjvDyaZRR4y
AdRV6wNdL9m8lKcmEi7+RrgyrMKnE0F4w0R13Jwa5tFPWodbJYJ5ddTo4jnpDNv/3dSpRGv99zE5
gzWw+t/vh9SgafacDo9djDDXJyVrfvrfjzx2Pn75v+f59xRLB16+7XLghuu78Uj+PN6mYpyRrZUp
V+T1G5XsP83SS/aaMPXTY5NWJs4O7pBbqRckn9KwoL6qF3+/yumc5K2bmw2Z/k+1vmn9+lY9vlLr
WyGGqD7mIaHmmmF7fGSPl5rLofGpzP0C84iRos0nMiiDUe1IMvDePp6gNNZ39O9zrU8NfOgnc369
H0cr0h+lN42H3rFdX3Gx7eLvyz6+euxrGDonv7RQCkux3KxP8Xiyfz/72JfSHTD/fZnHd1Jo6yzd
stcORMapH/l4Qmt9r/u2bpmhpA1ygCC4pPNtqLugnpu9mmswLwC3ka6NvUnGIdmMf3rWSUhs0U/i
18HBGtG2aXWNX9iFn+pToEbla8y2Z9P81szeD1FfQ93XB3cTPbV42UcnoS3oDy1id9PoWJWNkIpj
UiPkFbL5Bi08pAK4YHBSzDWnar+CFW1JBig76RGSSRDgMw1BlMCOSyGf9bZ6ojobmMeEQmjS6Xww
mN8W41xr8dmuymveMnUEWlUgzzS3Q0dQPTvHWHn7UlSHSEWnqAv9dL0FZdmtOo+4knOIuaw4uSlq
OyWNc5hOt0w2b6RT/uBZBPjA0D7td6qtXmkbOinULr2q94lpH9ogT0EUIuTKknkbDwoBFpn5pAoo
xJ/bFtUuwYNWpAej806W+BoOzrPJDMA4/FrfhiV0fKfIdhyR9P+Ro1saP+yB+2io7hs3GF1FYPy7
09ogTkHXOocUU5vZ4L1WF3sgasTemAssyUACTT3aagQnc1ew7IoONWTnmtAjo7m1brJdvxSUOHyQ
l80+W1gDIElXZraLF9TSEZHc7AaNDkpMxzrcZxDPaB+C8+wO1b4mldnLOYhG9K/tW8jqKkth7xLC
xLzEIOzj7DpPqUltvn4x5fSmFcvBypK33hpI1ee7eWFtG+vPKaqLdeXY5yZvEm/5YCFWLCG6av1L
BOdMx8YtpzWApHSyUNKycKQN48Gq2k3v5dwx9AChiV93a3MJknQioIxCqwZzb5ElzC9rm5OhZER9
H/PvDVUDoJbaU4jHUnx24ApKk4yZQuwZv+nui84aZSi93Wh6fgyHv7imR7LIAMuMTQ7cbp5RPOEF
Fy/WyPi32e+SAj/UFyf/Y/ZYVl0C96ndhRKPJWqfvt4PmnFgunwr8NsmNHKFDcnneiBYR8E+FpDr
qnPjjPi6jJ1snisFIXclO1A+dZaIdTMwtgqvi6QRGEORy3+mKfjBUX02DPMoJwTHBStE+Kel7fhj
eKNKGKOCCrP+XobNVyCMQbfaacPBTzzpW5n9HaJnQEemH7nNJg2NjQyznQaVOOGWEpHSU8v3hnQT
RkUJdiGDb2L2Ll3K9T5K38ghiJihLY/KpUMBOgLoN1okEUCFMyQeodZSFnVxYdPAW5BhXAAd9tti
gu8wwKOIUbo0CAYdETQRbpdE4ieJTqixwRQYNIbmW68XeBZZtdPoJtS0tiCTPe63jTR2aWTvsiD9
NafIW9qrEbl+HsJdiRVFyqsbZ36q8WHZKL4xpFPlWYrqkkQAx0KDW/SIAdLbL06I24K+/p7TxyWw
Gfkn0gutnAdXRDAyyFPS0ZnRVQyPlAPzp8mTzm0EV9C9mHV7YvbzFKfaNgOLLfsu8CizyAHlmiJx
FaIev+hZirAe/0aLHGuOtwU2SHvkaKNNIltodaZC0Y32fpzDLXm53VAgH1t+a+pHoauNy0sPvG0q
PxbWKZowqc4pBRBtl5MJ7VGlJwDrZKYOS9If25o4RCpELH/mFigmhjENlUpS8plid6DhYXla5uJQ
ZT3G4MyXVJQnPb542ex35IotmzCK63FKvihHmRPWLxPFR7fpDzHrCRV2p6Ej4DbPRk4DCmnMuEAo
WXq3SH4xp3hXWYKzqj6E4Ydd1BTw5b6mqBfTyou+emsPzsP85CAzc+lZqWQZWFLsBJfKzrOYHzA2
ngDB3RfHkMVLk3sBK+xTNFcBWAscqhu4ohulgFRKJsHOM/rIeSRxUpx7W3uLNZu8t3ZqGndvUUpV
U3TSu55Y9ylM7WddUo1o6tcOkBppqe48NuZmhvHNvYbsFa48LLaNnzHPmSQflWbvhdf7dUrum4tn
iEFFV812qOn0b+7W1G5r6L1DUlC6Bwnt5bg+Rp8kDdfcaosjMnAWgpRC+I7tnmdn2LasLHUSglIB
V+LCm8dwIxY3WGj3TCj5jKO2natoV8onxTq0ieAMJulzw5U+cWLSBtpuMNxbk5q+t3ikQC2WAfUh
p/PH6yQ8y9UGTC9+RzbGiMhg6s8isYNYGUcaX//E3TGeX02oFNtOrgUo+6Ri88M2e78YoqPFO53k
Ex28Hb9+jczoqHMFEe38pVbJ+9SXd9OqvkQVXcB9ewLAfSwz9wvl2W1VcEXUWH2sK2Ini8jWmUxT
6JuMf8wysLpQS+OW7vT2eaDZqdbvyySOeqmuSfFqeMM1TSCuesNXI7F/LS2roMp+byMW4jXtvMti
X2JDA/fhML9SgO6Yti2rO/MZy9YNiwCBDQHTMLHCE1t7DoO60q+Rl7yGuv3UhtHXSog3Wn3pklJv
XZleVCKBMKp9yIEQ2vsCBbPsFQmqCN0sgzM0INBa+IrJNzTuI4byplp2JID8qqx2ZpLtw2byWXLu
QhLmFUTcMY0DN7zULrduS+xakDuVjk051U7r22DMx1gjXzHybT78xEgpO9No3j67i3kcJGImIoQo
puWhvkB2PtRDilDWunI5XE/7fRFbXB6guSBAoaQSTTNeAvlkU4iMkozuLHHMjP7UIETqnCu5zvfW
MC5wQM9ljWoOCKpK3Vsah2cI24i8AO2rMGiWb1PoneYKPa2hjq5LcjHibme6fks6fCTxnSGtU90l
Fd9GU9vAmMZIGu9Ch+iCVY9aWRjWT6asgMV0m6j+qdzXubpL/aMgQi9zWtR8zaITqf3i6G/6ci/o
SwRBjj14gUW9mn5C+VwNfxbr3hxEfFfqN+LMDWvNjTWghlFv5hh0xsEzOO6fS/lhClqajvOHHm64
YbZvRrLN7aP2u9hiG/+STPQa7Tp6erWt98P67n1yTSm2Os1rt/pmb5ujtZne6AkgyGj42Ci0vyou
ldamd/eK2scmxl/9Zxg2JvnzjPsTi2gnbbnfjf09k4jF1JBZ58V1o1slFNpUz9XfVDa+JtCBI6GV
XGOq/oVUcXOyJ0iiugMOG26nQyWHdjteCE3kTIN7MkssqOuUjd7E5aGPc7V9DN3kCUrntuSPsnLt
Eiklf3WV9mqDoL0JOTQ/m1gReYWmHP15aoEb6ZU4TY47cDL0/mjX4tyM0bXwRkXPvGGAdBO4uPoy
kfs0W3HibVZSlHDjcJ8NZrWd1nmqclpp7/N0t6Ul/AFWfJBGWclVT6Qf3mJcco2c27jEuLOGPoE3
7Azv2TzjuJ0r/QKthLWmVhSbdJ0Ii/9vI2bnYBQ6a5Zwpg3b8QDl2Ysk2Kqr62NfVhbdIVRLG+hM
7V8EEA2Etsb8zQDk02E+K/NJf6uqNnt+9NUwevr22JXp9W7uy5DTiEK1Bhht2yqtuiX0xXInFGeD
3OXtsbHiLCEvRauQfnHqqLow/zjf2jRaboiB5htQd7IojfXtsYuqMEvYIrkN1Ww+QVmFoc0H9fi0
WE+yds04+aNl3jfreJJGbLpjvA52Uy+m13TWac2kngYTmNbM9Tcfmzr9nuiG+RxmwNbVrHl7vXHb
C0yp7vL4yhaoVKf81jiZfno8M00oZBl01fqOVv8WqWa/qr6hGljFjFgQN6JqJMxexyKFnSEqGph3
MvhwBwUPyPIWeR7pst+Lukqfa02E23qkzC7hZeNXJIIbPJDmuFhzBrG0HktDDAz8exZ/t5xZfG20
ZdlruMoPaT2G73Q7nPOp8OOiqF80xEfX1jLbTW5M5mdRUCAfk990s0B8zDAZLHxVje2VjDxE9HHw
nrVJtw8sH7pXFlnxJk0X0PcuhjgQ7eQRdbHrrOEk2sK8pAM5+4aJmntmcmaJjgpPtz4EGnysoY/e
Q5niHOy7W07uZ0NUmO0Ky5q/xOZI3npsxotUcfop8m9emxlIjHN8bFHuYMbOUSyP0ehHlUQ1Vux0
XTm/VAOxHjgIrZ/LiNizbTHOZ3oSX3vneV5shIiauGt9V28MMdRnXabprQpRz03dlPj9qK2arelO
57n5x1RyY1GG+TXFYLr5b3NA+7jvtKoGB905aRDZ4g+FlGtkN+avasyulUYrbKtIahUH2cfx1S3b
+Lo02qYucgr+jCyBYVeY8FoUEEmfjGfbAUSfd23yo66fFtZ6FPmNzH8cJo2z96Y0f7XUwFk+ee0m
A598JcEQXTOmuPfJCzn/yvdo3Eb8p6xLFreZj0j6m2O16mjKFkmjN440o5FEy6qcl3e9lMK8nt6d
iStZOJjv45jPkAgk8waFwjteU9AlHeVYlfUn1o2AVJL87vRNuClnrHZ4LqiRr+cMM++pS3t1Z5jv
5MjHYnyJzMovltx4rcgTT0lof7QM/t0iz4s2oRztj5ip8+M0rIBuq9EDFFwuN+uSMrfVMrih9OEt
KkP7yajIbnrx+NZTAYJpXdbbJl2GNyLMOz1G9s2bxfCGeoq5okpGJARw+jnJFJ6jl4wLSAx4ubzK
KB6/g7ZmWLFQzbtZUkVry4kbUD5wV8SCtvUijuBOO2iLSn9V6xHZKW28Ox0NZnZdZdvQKFOaCzAx
WRq9w9k0OL8sVgtkvuMfbcttqsAbSmiYuVTvxoRErp6fRFQmIGNWZ3mnda9LwX9h0KDRS5tZ1sru
nphTsK9MITP1obqnKsr6J1UgYOzzajlaTjn5Hh1v5FrbMYYhJ+mWWUeC1TzTgEGHsbJKaie5KO64
ZlwqdzM8n3X86bHRIh1Qi9PP29mlMcxsB3InfE6pl1av0Xr2LNLdpHMOmE7mETEz3c1uU8RXxtcY
6AzT+hlIKk1CKr+kj1eWxmDtKs2ovoH93kpjtBkzaahXjC7HozlH13GcaNJdZiZ4va66dX2MO84o
zbfepvOj9BjcXDeWVuI1pil9XyQecs119HNO+/R5XIzPahqjw5J2aH7WWqimKN4lEwOFRkdE8ZiA
ZEA527U9y2qu5l+a0bY+cXlAMk+k/mRH3Xhw8/3fK4DRh8yfLjbjkUNcnUn20LugrBuyi2lntKQw
H5NFuR4tLDqKvbsOFz12PTaDqx/yQtMu0g6zU2mpnwy2EW1ToCXSTE5lyXWQzMnZpI+/3ZB1DM+z
YBEYmkqhH8qHfiOXqdpRYSEqMSZ4yyJpTrET5ud2wVjPIdV/5klEl1KR4vOxvg7K+f53frswRLRt
LWQernAmtM723TFV/PrYcCGPtkxHikNPu+EhdpxyO+fZHYAOPaepS0HAsbsXklVBgdziBn2fTsJU
T/eVMaMprGjtIApcLN9JBpY54ex4B89CfmDbXOA8Z6Ro9pjh1GfeKxxf8+2x0UeTNJDNYFU9/7dr
UjoTQyNxOBGfj9ag/WZb9bIbOqe45rSAXnhdZ8eMjEcRNtQP9JGKdPimt7UKqOM0wRhV8ze6hPCH
7ZSlCZ9DzChPCLOZgG1hH9FRY7dTftWo7l+jscyvj4ePr6ieCDotjcO/XYpRkx1jsRgcmTm9TJbS
Lqq3/tsIs4IPH8tyLyz0CxvZrf2vk97Mpy5Ld610MUutG110LnRI9/mxy2Ey4u/+x1f/7TMC18uK
U66n3CfLPKIpxt0Vpt1c6VDqaHy3h4bSNI+RqDDdkoc0hrXNrm/a7ilbqA8/Np7HpX1AG/Jv1+Mn
5Lq/4ucf+8227PCjRTTlh+XwWgNVyBJ7fH48MkzyHVUlh/2o8uTFdX4UhdE8uawgZ7Oig2ndcPez
tl4r9L/7svUnQn5iYFx/xyRzdcAEK8+1URDfjbn8mhgkdOheKO/OUDpPjZcjrl6/EalB3xZD8dtp
hRWoWGsuw9zSk7e6diLZXmjMkYfWIN2lE0q+dJmuvYxrQO3W/YBzh30mPqCVIBBllCYj0mc0xrFM
Wsh/OnaTX8xsvMalbt6tTkeA1gygGAbazKPJ8JkYDZ97k9gRC9VwRKSFLXXdF7t5fam9GecjYWym
N2xak5NYm38xwq48JgwiQ+xLp56uaJU+mCSw9o0V+sT35ERoe9+NyCe6rWV9DNPU4QntI+pSvc7w
ZZb5HrmRs0xacbe1YUIOY6kfSbo8t5HWv3uLVRysn0ZmtwdnyI2ndpYlie/W+tRS94vkHnRyu7ba
WX1d7mfFWpSOJPPdw/jxvw+TnVVNxQ2c86YvquH2mG31dM/HdWH+nQjVkvJ3qpPNXpaQUaq4eDPQ
BXWAWGfB5cZQ23RRXOJZSNNN7Wa0w2O3ZzlN6oRg5yOyRtZLmhEHA314RLBFeJw5LtZ+ne4qcwNh
gcg6MpkEDLlZLu/FsDGYe9+MDBj/7L10y+LQ+pPY5lNmjdNX+qeXrVctBKmjosqs0uGU16q8hpbH
S6r0JSuc6rMySUO6eRmek/Vh1oUBohPah8Ol3dhLb7wby72sx+XtMevNg9gyPkyZh895EdLhWBbV
oaF/5yOZ0ytOCRzYlZKnJNHSF1ofu81ksiKndE3vg/tKCVqW5vz3ybA0z7XuBqzsmn08Md1slGV9
E02bH8bECRnvQL8+axqqXSnrGxooujY9L3lZShKnsVrIT1eeuKKCexWDa9xNYY/vNcaGx/+WVe61
N2bjqBTxbDuV9WfflCJYxqzxBYq5zyz7Rqutsc9m0q5S0wjcnTIznvTlSg9Wsm086jnSKKpb07vl
7fFVFC2UcDxaHNN+gNtgKLo/jbY8pNzvDl7vTWf66dCQRao5N3Vp7JqIlmTNQwXYr/vwSNT1Jh0Y
OGrT16qLmvO/jctIwd+HeqOYtCkKWljXH6lVm2xYZFj7sdDHKqhT3fS1ghmZcgzBP1SJsXdjdzw/
7gpRJcZT07WXar1RaE1fGxsx60/jFBUHO7Ttc6OP1H0qMp+dxRCpXPfpdcucimZlbxJ00zqP35et
vp1cfbyFxaSfM3GaicQOOBXKQNmZ+6nkQs25i3+4li8aLdyRk60CvS3N99oYCr8a+cnHoZNTBt7G
gtZqSILU3CxSJ9Xw3wbGfXi228K3qBqIfis7evy6OprpaojqhpEXRbre7r2SvDyJtQ+v6kX6Vhta
cbQXq2T6KUmxEOPqZXrmedHT7rnRrOTW/79di9ceZc0RMTjVDWtY+JyKLHzGMRcdrCnKt499jw1v
/JuxEHuJ0sr9ZF08ZetGxjg9tYxuE1HO5t0OF+3ceNo1x/p3TWb6AFv3NlKIvbI4mP7unjN6xpWi
1zAlvzM7Vdj6kVZPAXO23OurBVSESmxmKsdyPCwa0hUGShqUScuL61JY0l1SO9V6fWw9MthjbcXX
qZO/87jJP6lCFbusSoq7MNfxC2xbJAeT3wt9Kv9D13ksRc6E2/aJFCGvzKnKGwoKDxMFruVtyj/9
War/xD2jOyEomqYbkFKZ+9t7bUi7ZnyFOUKqyojLr0o+6ykBpFFSFj3I/DnQOk6wPGYxqFnF1Vyc
jsZg36mq2P+Hfag8heVbswDY5Jk8Yd2jqalNrcofHQZB0eKV1ZfAKofD5hTY3H0dexlPme6vYlJJ
1L34pmDnZBAiRc2ea6ouzPjd65FGi3p+Zj0eMJHp/1SRJu/8PWAclHXZezeLkvUYWY98BXevu7nD
E8nFahgoWt7xC9b+wPpKVal17VuMEbdXbH5ogMjcrxtkJ8e78mCRqtnFyo4hKoJ9uH2s9sjNFU38
aIQfehPm9Il2/VPSRcNaH2exvb2cZSGwCUVXTgMS4stbVYfTjgF2j6HfCj/Abl3t1use3UjU94lj
FX7mifZE3oLauho+kZ0g499+kLc309QXa2mLyU8VAvTtCBjAWSGERoN6NLVZiDq7HJblAjw2x9F7
c8bgQFdStZ9uf4CCBHUnKskWpMH8cHsvqSv9YYxiPlaH7xHtanuP09WxrIkXlVFm34km/sNO/qwg
hH3WqRut5xYgsxNAysa4qq1FWfQX+J4SBDUQFR4C9ABVtdZsyurRbQ39QcUJp1NdnW+vRsfA69aF
3srqB2MD9QnwiNUXDyaYFdIzEFPquWv2YuqbFV4qHuQOTW9m2jZnWllX+WB6D44diYcR4q89VUAL
lw/d3gAwwSteQScKgsI5N/X8grpMBCma0nM0l3SI94Og6roe7jzR5NtI1wdE8pQndZonr10hF2ki
WIdsae+bUqmrnTMoKHJDEmiegnUTquhS2nmwcfTKuWbSCteqDrQXmnIn35CD+VkgDSWT6/0NdFsl
I4wiY6qiRyfBG17l6b+wX7wr5fA5gDr1TbfoXtyMnWFAD/UDx7yBmIK5Dzn+HpOuKnZj29vslYdi
VxIO/O+9eflYtPxpODr23f/388pypbTZ2BM3sd6MZn5EcSuuE5gPMm3AcWgEiTngVzPJ8zleh5Ux
P5WUHP/3XvT/Pnb70//7vNJVzrF0SW7ePmVevsB/70198mj3E3HA6J/yeh7euqn3m6lBZa+aMn0c
rIClYqkWo87uK65t53QjyTA1cM6MD58Go2IcjmdpTWuV4UMlmfa3JYe6YpI3gbBwdLnVE5mwuWya
O+kggYIssl5uL73lZbugfrA7sGVNl467gNwEFVzTu9bxXSYNJrmBJ+Z76Dw1nXAO9RLUo4i2okGr
L4eTNoZ6tw6MGnvbjXB1ezOiZjdIeyUslmMxx/9uWiIR4dpLFV5H1MWUvlViQE62ASSw/U/Sy0xm
gFbR3jWQnz5B10jsron1lFPrtYlEbt1peddBkBk8rGyiu2RwUDZON+jPVd3pvl6K4KvBmhsE0RMj
m/KlNcjVVrETPDUGddFNybC0E6lzUnqJPYt18SkaI5McaNu/mpP7mt1ruRN+aG1RHmcQYevby6Hm
u+6b1rhQLF08gQy9Q7+OtmMZp/t2SuZtb/TTrkqb+sMwgw3P9OllmNzi3EhU+TCX1UfeRHTHud3M
QEga61qPCLlmjnsevXHezoaR+nZLffSMWNr7tk5GQQ+rrdWCB3KWNzUgNr+lX2+XV8q7yyqt23aZ
WYF2zyp1H9KPe8qd8lB3LgsbKzV29Eov2fWT2PhP0Gw81w9NRGWrz/ByLKK0HZB5KRqN5/qiWDtT
yGlVUr7YRNm0GwwmCv+r7NnQtEaLKV/sSFbcRe4bZivY9GrCWb0yW2Wuy6GtT8BM6hPfhhSr27tN
aUc7U2lmTfKdXoSbbsyJSJ3x7LwUQ6fvbh+6vfk/Zdm0om6LPzj0YejQ6hZbqX5KBo84eNDqp/7X
kkl3Qjzqa//2kdsn3N7gLIbSOKeMCefcPlsM2BgwWrHBg7gFvpblFF26+RKVzpd3KTK3zrfXQ8i5
IsfNPYvO2UtdXlp2/dylQ2bescoJH5He2YSpFS+hDxsCjdc8peo1iIIuWoWJAZNHvf4nYjlRfXuV
jrm6TiJv6VaL7bU29QgvkO/+U+LBA+TbJhHpVi3Hoi5Chb/9aXNjAi1/+t9LkxmDzMJ+JxfAE3mr
lee11X2+fPXbh5RWrewsqe5vr270jeWzEnPEWdvMV4pxk0tkMBUbwi76SAOwRoxebU4MsnvPxzUU
MPUwpuZ3FpoO7mC9Z2yt6YzG2/TA3regg3vSX+26J5EmB4M7aPlThG/fI1BAIHQ4JoUWvwczPYJC
E8/gEMt7SPko57ePu/wlHH0I1+Hmvx+SRt/w5vb69h8Wk+Fh7UdHqHXi/Ando//7ibfXSo83IBQ1
tq66e769gav0v+/938caK1rrIIW2M6Y3bAU2/p7GZuNoEG9Sn3WXb41wWo3xaKLHgGkaJiSGkvmV
7pkRaWrET1nsdAM9udBjeuK7V5nOOxEb1Ubr5OwX82Fs2H6HNuWs7YBFQ3FYNug1Tk0oSOi/W6X9
sL9k+tlCSwuaU2kn21zNO0xJSx+a8dBpdFDaNGiu5KjEyhX1pausa1aJxHei4mxRcUvesX7TLPa3
VbBfBHUsNhzx8DhJzaJ6BePK0ozKImxk1RfRKnXWKfZdNbX50iVA8bSqY4hYIpRg35VBwPA6ugqb
5QZwERMqIjQ6JtySMi+vSL9IyjwySN6awVwyhKxIAyaL/oHzHc8t9cPn3CQXmYvi0ZFYXcLYuXPw
FPLrYj4Tly3nraTfBy46TIRKn4sXHe4Xd5t4ojjlHCWoFsEgE1/hD45Zavymlh9B2Rzi1nhZ1pKd
Hsh13pZv7gisqE+Lq8Pl51j2Kk+/VRE+jGH3vfxKE8tiF1kSDtdxFTEBDP331uV+Hly0jGn2Lsmg
kf3ozPMkJENWArApkT2ZBK9zbzzTOnnPjI3YSEqTPdm3b7Pu31nPYDxr45VsdLnLLWPdMb+ubfPP
itxfrXwvw2ny87ojo1g/NkFC3kqtkPd+h7L7rbXsXDUcLOVMIkK07ZZ/aeuGyClaelA9jQh9Fm5T
lCe/YatN1a9prS1G3Db2xnShYWgk2VTjHocsWS2R54B5eNbMOz0dMDxTF5+72WM5W09B4V7QzJKV
i3ZV1wS/2jF+rhvzLZb0kBv2dOw9bNTtcnF7uftgFtT4hlm+tUA9JkO3jQf9XiTjvZTWfVYqXFUD
7TFotRPpAsw6ZC3EKxM4Gle/VC//KttxMOKQNCf1ZXi6t4osxqeEF7rQ+hYaWciw2NbWpJFOTl18
eFSJmEEzsQls9/VY3iMZfTkRrkrclTzmjJBSmew3NAEE1m34gD7W4bqpN1HSv1eOeDOlhsLmZCdG
yRQUiuRgVO1RY2XdJPmEj4kj27j40apA+lXXhesKLaCs8FCLahfWbkj3Lw/KWTdOpX5Pk3u9sads
J0dKcfVREm+J8x3V3zTKOOWV/cY5DtD5mrYlrJCCg1eNc0cmMmTk3GHjWrMVbRfvSm8iaVYPrZE9
Syc2NpOCLoHEtnJKW5zCeYBk5JLudCkmGgx+a4WJr8oFF+hwrZc1dr4x/KucbYBtes3To0Ihy1nZ
mIkArTpyL1csHhxaVP2oi7je0i7M/l6S1pX9asgJbeOMIfZOzfku9uhhj7Mz/zWWn2UCmGLIrNoQ
i34THcmqX5PG+8liFa/jWVJ1z1emVDMp5l+Jhw2HBYnkCBqCQlDfdniFfbfZWClHyokko0mEeaTg
1SFsNta6sZqwutf5fVCF1qr01NIH/CcYuC6YhwE/Y9GXxYrW8j/N1d4LTChliCfKbY5U2O665tiN
7ql0igO4lGxd0om8GI9cvynsDydlNczM6TsUgUUwUad9I8dWakQczT3bwo2oa3xzMw9cGe5itCt2
vwiTc9rvrISKHdttWVQn9VRn7Rubpz+Ch49eFPyy890JWpNoVpxW9kj5bl3RxOJ+k496TNvkRSPN
1fT/kC85Y2mOgdWEYEkSra0Sq42p4VgKQ6K/acJM2SqXcYf67Jou3Q4VvxS9pgkxNvgGo5mUYvpt
5+prkhBCCFU7Hd2nUC4/CeNyLfT0ApPDOwBL3ZXNr+PldL/m8TWwo23L6uu5ODrTSExb063Xlt22
Z0ZXX50H/ldEp6Kesu2UYjXsARbO6W9YtUyvXfVm0eWDRGD9AYZwVgWB3HEiLSmbPdXZxl2fj09R
rwgSQ4UZrL1MFYVOgbsUqCUwgkAL6F7DE5voKUA3bZUFY0EHV3SSKTZA+BWWC+ixcP60cXrDyY5e
avAZAnobxEXhz31wnxfdYe7YrIaM03v8HNowbwKEp9ReZxdZio/OgqrCsO+eLefR8hxchhAbfIS/
ZyPga5bSAOKaBSsdNIFIzF/DwJQVEXY3F7m8TsaXoMS1RLfsAf88KY4Qhyc4r1aa1kpYBt6JvmGv
O3s/jjtiqmnaF01GG9G0ws/s9jSJ7rlzVyplkjha1UtdTCHRqGRneO20ocpE9y3w1XSGOxtqnyDD
9Cs7kHuvM3+Fwq8rWICIKI+rCV6Tz/P7VRPtfWOIf2FOx3dX5JCdHKuH2GIZhET7hz4b/g0I5cJm
2Yyy/J2txitXT7c1reY64fczZl0no979maiYq8oYSNulFc1YGVbMDCcf06Yjhvq7IQ4uBd7LrMFp
apRH+n0hozYTBcfDn5lpaj2UOY9/bRux38gKwleBBQiK/cD9EG7iEUhRXRccytSnzVTeTzvjFbRe
viq5Mfyx7b51NTNUDaZzM9BB1xEY9kTVYN0DJ7rtJMRAvFrNxShmcq0Fon/mPnpa1F2KLig2Ewqs
D9aNLDKRWQhQI354gQnYAd3Fvge3DrYPECIhrOI5Ky6mS1A9SccZ2a577jFEHDBrDbPN/0EWd5XK
SYI3yARRjLnMmeUblydwUmtv0jS1aiukpSTW39IuTtbYMRnDVgPnBp2e5SmasVeDiWjNyKf0MPJb
LxhxzivxjFqzpoQ9unhZ/RMtqOtCk3jf1HxJbuDr5Q3DnHmHIaP1k7RRF2hKgj3vRR+Ln4F66OfQ
uYCm0hMgN/u2RbRIcu0H0FUelh3i2wxRqORhHtdUZ1u65BjVRgknh3RrzNVvIZPqwWwpFaK9C2sN
RAFVFmsG8jEzZH54fYwlFvyWG3VfcrSZ1DQuQ8pN3A7Dxay5Qi13YsGt5AnTERgMFtWUxr1GSdo3
Aush91iPRZXtU4zesZVvVeVkO9eJKBbDfYyrsH1scLcQwCrTLdHfwB/L7Dtj5TYd8EmFO+wd29N3
ejN/q6j+ExMBEBr48GtJY2Ekkf5MIxPhPWprzHsZlzNQLRV50ynk4Ry1wxfHOYLfAYS4Vjkvtmjd
TWVmGGTR14dQe64TkaGG1+wBut8MiwPdlKBWI6BrjvoYlfbbYBoPK3qDqRA4WV4S3/eHWGo8vUfB
uaZFTx768S2JBQ8AaU5rq48fWmX9g6aWef1HKhdVUM1bmcYmPsGGp/yAXbmPXfR2FggbEo4nzX3B
ySaYcnerBBv1TN/mVfwU1tpOhJAoynFsIKB5q1gnO9j3tLZNmMFxFYEuLnV7ZdRMQSiHj2audYB1
fMc422lpn5khzuIHtJfYzFpbQqPDRFvpgaBMPfrU4mFxX69HsK+eNvSXPJkvU1WpjaZhQGCzUQHB
3VYVXxs49pfg7/XzqB8zr3wYK1LLRX2dS/OX+ne/nb0vpzJ+6Z+5r8giEYneViO7YGfiWN1oZyxz
i2IcYsoo6FDt6GMjZBIhX6zLJMfcExb9Jo96sZeBePWGWVuxXXugdS5ZzW71G00I3KZsYJOgc0Rb
Ibqj7MAmGXnw5eTa7A/avymeg42u2nuA6FSfkaLctUFSrure619sYqhDMr0VyCYQmIEjd/VXFUX9
Oujv7MgptmPrW3g/doaGMdkZEcPTELeOzsVtmUwOTIR+367R6EyanjU3uLdVw0CBW8vXliGnW7Kf
d5ZK5vIqq3Y86RQDGlHII1j0b/AStlPowlxKAVs1Tkbbu4ufsxhfB0nfIJyPGRnBwAzpGrnv2slb
5NRneInWxs4aB4hVPZKeIOhr8G+Xih2vYx3coYKMXYGR1+WqGFWw6jgurupMvMabokWPIBkR4vM4
ORH/ZNUxkujsjCCbB3m5N9BIvWappVS63Jg2zzm4RmR03ZmMZgy8IlUkKvqDU+JQLh0WWZZI8gCQ
oFqLjkqNnHhPd1EN9nxJ8WCn9SYgH3URn0vdalbK6rd0X54IuObHvOQ71mKVHBc3ZFjO6EQs1xsR
vjBNhJ2akioVZbUfI8ePQludsKVx3DM5/XppsdHrxOMMDa5X7+ptUNkWmB/9Ppnju9kzvX3h0ZaJ
TrdtOgLdaJnYEXtOwj3bfk+vq4NJns1vHcQ6vAnnAas6KvedO5TY5BWrWC7j9cS6duVZjUMX9khg
sVcNFeIhc9/B72tCwR6a9UFMSxtwi3dcRjDbcIZ6q+ah1yESctotmUty2OPS666sONhT1FE0JoZb
k91V3u7hWMAh7oJPAICj6XwbKEQrvR2bh3kGQOu68Prd0vzggAIkPyPPW9bBFpeQ5nddw3G/Lb6U
Po+bKWXj3+Uoh5Z9MDNHEkSDJaUkE6gsqR9Gp/q1h6UtVdK2OJJ+yZnsaHi+Mtc1NsDTuSw0VPOx
HSu/1UwSToAYtGV/VgxtttbhMhrC/bJZwLZ9aJ9S6sEMp0l3uuZeLIpAjxZG3sHkb0FUcvkf9Sys
wIVST9/H+HnZZ7t+0nlL97S9M3KCA4MRvocMctZtLtBm9fwNBvKz19sXp+MwBIcGndfZuaiNvkxh
5mayJDmmG29ZtgC4HQx4Mhk5Myy7IuhVlE/gJbZCFEmM8RpWdB7pr8wWn+pYFBv4LCQMZtzLysJZ
Hf5LJu8ugOgatdLigGIjHLGvgzxbEU4z8G9D2otndadZ+T8xJgSEcza5aA7vONHvcWU1G7apnm96
rJnckQQa0ohgUhixDu8DnQum7O0/uBuHqWGEUE0tswpu4b6H2dLDRCq57TdtY5m+o4fUgI0M3RCe
GduYAMqc7OqQplCjg4HQE7+ZyYOS7lVV2aDcxKEMJVmrCofh6BGXmu8LWzx6RXYmq1ZAGMZz5C2V
sOKV1d52mUwlqmMcaXFVGra8C7BmBOmlk+abGHSXgWl8ZoR4SCcKWAfKO2Np/ojA+4k9KJaRdoo9
Gy6kqLHRFxfZk65BmOFmwrBOjIM+A7tbFUHw7eFJA0gHSHkw/qrlnwtJddPom32kOmRHXbGEdozv
2TsYX8KbyGIH/xyjl1xPwyFxOZf2LThHjvFfWdw+Dc20UzjiGKqySeessbOV+6pygz1EZ3NPgAeU
JJaF1Wl703ZLNAgygsL7rLw8pd91OnjeCAo/J5Is7Rjjy/ieR6hMXl7uTK8FEF1U5p3I6CjVVRaw
jf4Xavl+Mqz88fYmYZ6wC3Ecrm4vFSetlasJjLyTrA9sLne5ACUUpYTqwIKE2zDvjePM//FYT6Bn
EmfC88pKSnh+4eyM8AWy6Bjl6X2t5+2h7aP7MsrlHordc7WYS1PtB687RyWeEWjkTCSol83mal61
7Sg5BFoDngKZg5r3tiDi5rW09LfKq7RLMfHAjfXwrE+E9zSdYLqE+tVPTrpRBpmsUDLiN8LmTE5Z
9yH5dofe8T7c6gyS5t0u5mAt6AIeUZUOTFKeszj/GRGk+nZ8gr9d7eEYN+z0h8gfivhJosJuJEyq
eah2UEp4lo1sRhCYP3I7f8qs+uQok0w8POkuYipQevm95rUXMczvvSd2bpZcbAkAJmnITlqCMGFa
YJNh/8s6VdPZXD4A4lrb2auBx/FuJvpuaVbkTzgsefJILFnNkQbLkSIEBrcjaDDPg+Qiek+tjYi4
Qk/WqKMnvoHOOIuCHXaXH7EfXIRWcBjWw03AL79WhFWCYgFNodWZHqyc7M1liJ4EBD8ic7yvy/Kz
MtMvrXFOGvaorZpHKPX8TzDMhlW4Y1YWQPC1rbU+eNhE4PhbXl+s2lK81SbhRtMC81tiCoW9iBaX
P+VY9U/e6IHR4PKGe+DVJ6+Z2+3yTXVe7mxNBLPAyK+5SRFwmybfDSUemNSzBjLpEL+PBagbw2Av
C37RJqtvEXWLOclQ+8FwZzgLnTht0tqsljRLYKXLFM4kp4iZgEefoWXSkclsM88XUF0ZrUMNJmJn
siaZhETaqrWJEkbkDnUg8H2F4Cjt/rMnhpxWCueY4X51QfjF4fgpVt1dWnYXNRSr0mpIGhYgpmej
fxNR9tlB+PerAg1haMKD6YRPfagOiT39zFQbrevBvIQ8TFlKe3PlwSSjE6UX4bMFHlIvtOfc4Wmi
LenHwXpM0nsI+bSwBRyRU9mdrRKwcnRPgvWkYmcTBwXjfusbxz1kC7SzTc8ILk2Rhgzzi6seDKjs
j6rODtidxhU1JZcp3oVeF25Ry6t1LEh0qtb8reNoC1vxyBgCZTT7acqZg0BtGRuIZH9TgiChN5wI
Qn7RXd44vp27iqCbfcIu/iQTZ00uBc3E7q9D3XzjoTxiJ9X9vijl3kT3KwJ1Z+gkyZcsq8Cmj2Ob
Zbge5CujgW04qB9VsVOPm/rM9YMmH561hrmqao2PaA4y0nLSF1ypTXcxzP4g5pgEX8JPuzEGzMIE
UPUhBs7Lk7lvnW+9mt5rMe4HK8O23rzl0zED9ImaPOHJDu8CVhY3cp8cx3xt6SgXnXoN3eCr+p0m
62kM3DXbqbMdgH/kHuHuteC/ev15juKHKbGzLeCf51rkEKsV0YF6eoe6CkWMXCcUBTTdsL3as3Hu
+GHV9qb+C6LwCtrtoStZD4rleGgztBA8csaGp1MAwYEJ2DqqcCousZnQsZ9LZ+bH0Ip54ywXSEJQ
cqyN94QD99rrjCvQF8+f4gakea3xg7BeIY5/2h9N427jMcIdy/bNN8v+w6lBqqUkQo1TG/D8kci3
Cy+OQypx9iLsnuPBeBvTty76hXpxdcw08B+Sxt6pcITmKMcX8MiHYkYXJkbkK8wldjVx6mQ9wACb
cCjU2ldH5ykWxdN3hKds6zA/3RjTcJ4nuKSTQyQA3Q1jILujxv6qrIbiFq9azaRTub/HU5c6rxXp
SBycd5w5e79rikugqX+YmrbJlH65JqgA2X2KBxXJfWuN9zqCfy007tqQs/ckNLg5JbiVqfvqp/gX
NdOBa1j9zjLnmiG3RtJkH1rT58hCu5v5GZucicf5lxmxxzkCIbKw6n1vLedvxfg2zaEsFkF2juLf
lM6staZBeraDhmGODZrIRcwsEHhNWqrBLgaaX+k5WM8tUjyXTUtjfWaxAc28eBOUkh+dNZTbqRjA
M9U/RsVONWKdiSa5z4b5O9J6kktOvFUhp8C8uNQo5jgnf8ZKHI0C0yvKAGxr0JQlv10kJAiSE6dl
gmXxC9rCRXk7OLmpHDDuC6hqajJRmtAFpEA70bHIkdvr3p0EpiDQxEalPAnhOiJB7GxYH5s+gwvY
TYeg7yyeGES1pWJ22Glveh795qwKK+qW373SZj+vADyWhHvDPpYrsoEr6EoVSuPeart7oyfojl7m
cQQLs52xqWuT8GZD3Lj+CReraYGOR94Ld3fJihwVJsGO5GiL8T0zAQOgDdgLY2aoWAXDCqPdIYkQ
Jcng5cQHppidHvvnuoqsDSRGlnO2cq0pj/xiiSjcqaWGjW5JJ4oRZq1j4RTU2giNq+C2tiQnHgnj
qsSz7HuuZvmefATt/N71SQBQgkHI4FylrvfrMOgf9a6k7TuXL4E9vGAbJU9CKT0mjJNlOvexwURA
xy/H1qX1U8c+09tyZ3jBmpQoyfaZrXuAs2aXx4+1pj9bVhXht5cfYc8mBbrD3ZzkdzEKou/FzlWl
5pPofKVUscrJ7G/pJCF3R21BGUkbLOT8SYPZCrYqF2v7g6r9QdDhOkQojUZO1m3S3B9Z/mI5ey8Q
4DgK87FA29pqXnaswE70ktahhiCjjJxj0fLjkvlLU+IdSTJ5bxGT1vLqwDnnXZe58ku2SKveaTiW
Z8PechD+pZ7s0A4wlDrtWjgmsM+UYQpWTYMd4SrGorROTOMRIK5cmRDmh7Y4uAkYDUnhV1HoXxCt
4Dx7i1OcJcrNEEwDY77GdOqs2OpCkBEgC53mj0kEXI7U+tfFESksUC8RPKe2YSZcaZPc0GcECrgB
CjB52CPxjCW4oIJNPrVP3FAQSCLr247Uh8lZ8FSD/ChmzDZC25I7Y+HCR6fVLMI2YVYGT8QNtCeP
fg98HltLncq4fS8TJszhGKza1Hlz6u6uGUMeQiTV/GjM75zBvnQGJuWgqgGjeJzSglq96OMxccdP
Jl+7XjGOQzLPSBDKKf6X2THCVlQNVH/lFwZS53AcngcoJmwMFrpSAv9ON78aRAxKjPZa7EFJJOu+
qguy43ZyYpJFZylbYdFSlTpVwUtte5S9gBo1Gqarja0B0u+rT90qj4hrj1OTsIzUH6DQ4Y734cNC
op3J4DHqm9bJCG+DBJ40j0Gu/rTco6jMuQuGhO9ZrHQnhFWaM/8IItTXouLMWZOJiYAcutboJ2V6
6EbnixGaaORdbNTZyk3rGvBFX6+8KPw2RfHC4YZnr0YMOOp3GOaGlZfL+wQ8004MlEOjoLth8hCO
Y3XwugdmKfNqXkZaDmFDJINhY47DS+DAk3XLZbuVqVOzQdT686AUcsqm48vNWBCZz7DwzAwrAVea
NZePW7+FUUI/l2NfByQXAu9fphjXUnarTPTjZXaK1tfN8ccNjdmXLoflwC1e2Za9pmxjXMmJQBL/
xfztDiQosTsHXnGXC3dbYyDDTYEpI/JmlJfiG0n8klkvxGZCmo4BenDG+9fbzdnMqSTuSvCzZutR
mYW1M8WhMCfdvaOVuzKJz25CjrWY+HW36R3602/FM8hH1icb8VbMvTh0OcRFXc+xkoRUMSI/N0hR
q1LX9lWC8KkEC0fECFwC9RigZqF5uac+w5IwdJ88kmNcyo1v8jidB6w/ym6e0dudveMoLHxpdw5+
g3kQ1xw5022fOVu7xA0fKd1ZoIswYHKegcXTkAw5wUDizb3JRK0w0LDB7c3ch0MMi8kC1wKaQIYe
sJUUjn+v3mwNX1FGoB9pNovP3FYdQbm1zUUjVH/n5fWWR5C55UC2XiQkWzE2KsP+NEd4OYU1onLr
8lFF+iFxumzfyO7FNGvuKpP9AGfQP/z4z2LGgOB2IeyRhKdEG+KgyQTXRIsA07+BrGY74HKbRpDf
yZVRzYFfBNTToZnaHcfNMyLnpmGDyUY2eqP/yfV1l82vjeezhRvoF3FKO1ruAkKNko9eRgUWgiJc
JvCfoiNdgwpvyfbB5Zc+Z9UbJ18Ke+b+OCTiL5z0wW8pwcgh7/hZWT5N8myoyaXgBCOzkNm+J0sQ
T/wYR0/En0mvjT6rVLdKa7aV7VBskdnKgF6NcW/HNkiXDq0ivPSdd2atYuFMe0pDtJMxZa9JlSKM
VG/szLpDpg/v+tCcKxLlXnpqKkQ/J+gQ9kjrBoAMm6yDrw1mLY7jrQdJ0jcGmpmrkT1HLJDg5oLz
j9/W2sGRcmfOg7PJwgXL2lXXLsjPTaFTSYWKBU+GEzFWh75N+UboeWVYq2bUOO+vFLQOVoWbbKKu
u7ZC8cU4ZuHtyQyrW1czPmEHcX9HEdgTqGBoMrGGTQLbUa6XjzO2xVVv5896Hx+G0EIHBadSz392
DeI0yV7aPP3pYvOjFdxsItNeIoUsO7fjpx06n9IE3JoMLrSDCeeYKgffcrL9j91ogLa1Zp1VJmRy
avvyCb0T9Z3jNTt6jmTSmNVW53jKOf4DlWif6sMrMpHvVdw3YfYcz83n9KU3AyKbtk7cnV56BjN3
dWCb79E4hXoI4gqbtyCgWGNmgzfBiHnjhQT2QIRsBxAg5XTFQ/RmhOZPOXXP84xaWTjZayOT51Yp
UrPC58yQj8lx4DE96d5lrrMPPcOE5BgZkL0RFHlVvRAUYAhg70Sb2zuHtpWZSVvnxt7OmYaTHVsb
gwjMDujlWbO0n9AtRroTKOpiCsk6MZCbXJRP4qQ4qAfOy+uuAfQuAOoPAejYoIWEZLD5h8yLYSTL
14w+H9q42jS1+1VY3sGU9b86Ky9CeaOvcsZN8mBwqF5VdQJ/LnWhaDFmrajuqcPxQC7zgc01vG8a
cnS9umc7Aw+qRZfBtYx4x1N5oLXLVmDyZG4x5Z3PcQ7oNKkv48S9RMAMlTWGtRC+S2zFfmKguUsw
/eycKbMCTb3reaIxzgZb1pK1Dyz7p9LS39S1fyeQdnFLusdFam7fhpHMg5eY11ZDo1mKAhQ+bp/G
DebyxrzORwzdbjuts961Vq3K39iZwLHCZoio2QEbz6jALf6HrjNbclPZuu4TEZFA0t2W+q5Kqt6+
IeyyTd93CU//D9A+2+c7Ef8NIZBUpQYlmWvNOeb8gklxchS+88l7g8DBnCWc4ABlln9DLhI1BS4t
xz3XMoRZsoukXq0qRVhBgFWRGGGdsbfX0bXEP0y3Ia8mkpCu6mFt5N2m7nPyyyasDhqYa8AxmBXp
yjDVX+vteDW6HGKXOXyfkuI1IlfkJ+a8cE90KVUbQnAZcsl+BWQ75YyDDrghKfhKSOq8YBsKVkPq
nYtUfZjCfOyE/a1IxdrxjT9JQe9yHDtn1QSrDj3MWrd774cPJnqeN+kQjpr85FXhGyYtTPVcH9Lw
SxjJwKr+E2n4L8OkuIAY50eWjh9qYA7ZhFw2XD0gvqAElgccLEtZddcSUSDiBpC770OlP9tSE6zL
Q2iNrLr8oADVpas5S7LSV/Bp+BlQ8loVvmWuCBZ9FyPsOUlr3mjxEKAm9ukKtTXDSJtUb32NkUXn
OlfR+ejFj7weD8HkNRvbnJ5US9tQhOQEI+UoIK7l24YosbUdI82PkHLD7XqfwrTcikp1a+E53RZv
91fac0XSJH1PjZVWBGB00gGXhv0r8qm1aPmDfixukjcA88eMDq5H6dhgNiP3fjUKrBXTZ6ngWgUG
dXOmIL/AOjE8sO5QuomYqF93SEZWU49CQQQ/qpRiv6jcn5POYhbI3a2vmOV21qVX8LeKduopPdEH
wgkiv0+Ukv08gtNiU26PEoP5RPthZ0bNdZJGOBFRmI1kooEhzrZW06h1Y7MwShrAeRT1LBFLMn5Y
xo8jYcXGMANUqE2vanDDq9LovjrN8R9r+b1oqKLbhpMyLZl+M5q0F3pX20YBU6e8G2l/Ou7ke+7w
mQY0oftANx9k6LCwLLd6jkDBBXYyzt0Dr9HFeYyYiabuLSS3dG/KnNXwOJQbq01Bl+vDDltava00
O+G4m+1brs8b10++90ZAGEjmU2MFzClhOD0XyQ7EtoqM6cH3AS260TVrm19tJQoM22CnR2d89xTE
dCWpscUSiFyAxbczwlmvU7Z7WrSAIsA5CyZhCerrFeqnqQ4/MhO9t9mLkLAQcWbxrrAixlQjU0b/
MYlpPnpnTYv1B6/3vrUOELO0V39ad6QYy0ml4UsQJbVK6KMruC1AwVtzrypZsSaQ0VZH6M+5rc8X
WnwOMfi8vE4KSgTdmdWWHhYF4qdZNhHgKynb7mxDiTJo1G9K8ni29VAd40Z+SwF7UIivL1KmB4JA
37SYVo1hbkm0nAucYOUsQ7dXoR4/lS0AbYNiSIB6bjdBy3jAt8WAFGzV3IRBZ0qHqW7xpTof0maG
LQaWja5t7KmJi9soaKEitDxYSevfDLwviNkhk9k5gHavsta5jo5QjZTXsOyRicaYGfPBFFMZnvFc
0/0GVvEQJlwqOYUm3efNiNx6yAY6YQ5VB6P0QDWl6jXXxa/CEP5Od4nPAIY2cr3ks+sKJpETGV6g
j4je1WLa2Y1DgG3ECqDRmL2dDE7JJIrzjWzG6lhLyKfLZtm1y7qcc/GeXerI8KZNmt7WHLFzv4lz
q0alXiDj6TEQYLNDlVr3I9spcPFr+haL96YtkCc2ZwRy2jYODNys86Flg3ScJZu0TnaH7F/OcTl/
N+EcjBMv6TjkWu+xva66GR2KAxow6HJrRoT+3S1m0JUJp5kroMqOJb/Q5H5TzLTRcd74mU/3G+Ml
q1TQqMtGi/5za9l1Z3AqOZktELuDVnC9KTPggUyeublsCIMg30MWVzmza5M5myfm4vZA0ZLQ2rmX
umxaP6/vtzLX6/XNchCTXYOQd35QqhsVL2j8ns0/ujq0B1jk6p+NlBGL6uFsZqGG0cf48lIAhw6v
kGWGvnIoijFB8IBG+pqoeRF2z1eVKtKm6IzIrKDa2iB69AeaWLUNksoYJoID5k9mecPLLaY6fAht
/CQ0C6wBltApSIHCHRNs20cUrVvbUqds/nZ7+VY3iMbCACXeaK8csyhh+CcmWIBA0qYhHBE6/mnQ
+NRFRPLF329m+baWTTN/b35LpAPiIyJ8vi/nQTRKb9Pp8nvcoMPPT9pvGVCLUHxItv4yImVdZ0VF
f461uKn/oiD6m+w6Da85RteWvzJpXXMEP4Wvq5qpz/H/fC6S9hmxsfvls7rfTX+bi5blMQmsWkUv
fob01sKCH7fcHIiFTh+qbGiITrS/7sd6dDr3u7vlZlDZxXHZDNnMfq5shAULTThyWjfhRzafsPNp
ahmTQ8Rb8mE0LDzvJ9P/nlfLyeUnmb+FYHfmGulXn8sp2fY6yNsC4ouu4hjBVXgIEDjslo/UXQi8
y4et/v1p3H8f/+7mTYZUFRGGzdeagQo4LreKYKJsV9NnRBhBSbRq6uN9I7x/bi2fGN0E2r01Hfyw
aqdjysTpOKoEHdO8SSytRSLIlCRHF8OKGyhhX1XRrZ03tBW6lQshZysdn3XjKIkirHKuk+Cawps3
xny5RhXTyKasG1WURqSaHKyUnn2lh2Sdh2g8tplprjovbFEzgXuplw31/ZB29OPfx+vo1B6MNm4O
y9OXO4zQJR4ip0ywPGu5oxyjdh9PRCrrkW6eLNO7+iLwrpVj0KalMJzlHCIJDVWNA/TVdLL+aXlE
6NfeVZrdd2Tgc4TSf56ZdbDCg5LRejTSdUnZ+WZpbnCzq0FsKAm192ODroKb5ubEvFSFgdab3WVD
HK46mfBnlmctz8d61DyNXCS6fx91fygeo7zMuscwi66uKOxTXHXySrIlxgRs0ayTY3kN52MjPuhN
RtN7Pck0hI3DTJyBsP62POTv4+zoBAFSe1r+0DCxOOYEmDZoPtDvqmtUWsb9nywPwIUjSUmcWMDh
k2QU5N8Jq3R3WhoQnopgEl1AiCZeFD619sjepIK8qofUSqyr1LpjNfnmeZyfy/huXTUyAFYZZtzd
cmzZcPm1mOJQCPh7TB/j9DzPB8eo8g+qUn+oRUa30knGa1luFHWvmwtx00Z+9wjO1rja9vgSJyI/
tW1oXpdD3UhX0CElaq0h9VgOLXfGKNcPtsFiYDm2bDxzbPiy//uIVrHmC1hSSYN4nL8PzYcGulOp
6OHPD1nuiC2yqFpbfvz978txmEYPSe0QYvLvq/KYfFGSpi+/PGKcX3zWtvW2szXwQKVTXaEu567l
P5Xzpnbh1UqS5/oJA5AbDNZVLxzrKhiRV4U9VkgPOQb+ybrCOFczqZRO2Hxs2XiQIk5z+DXoiL+n
V6xZ6aMtPRpup4HC1ENSdc5Gm4CUVj3pkMjl35QdxyeFep6uMOKBzqE/rJiJwvYerm31IsPppW6Z
r0+OWmP6+9G0iXat5k1eq3AbGn44l87963KHKMhbNhxkOxY6WhwNKk0uSvWH5SH3Y7V/qljzX+97
sabfyLk4DYY0duSBh/tSI2gDu/H0iCzgYSqIn5k7XVExnIPa+sEV671piNjyWWbFKkJ539BOTx4t
tBgPStOjtdcM5JjXmynSX+Pe8B6Kil6s0t230vD3DcDUxucFM2o8WLX9YDsoSRrvMuBPGnG6tSr4
VXqwGqPSidZNYT9UZOw0me9to7T95Q/dIdYxjFWRXz90RlI/eEX6pRJCRnH15ob6bVepAAR+CHKT
qpfdEx/ulz+kp5t7M4iI/kC8zS/6wlBtHScm6yV/5pKp6WegkUfKb/80ouGoMOlyc9nYrSuY3w2O
tlpuynl/ucdKC9BCkJ/b5GlqFMPG8gAvjf1/Hrvsl3qqAzXlWfW/t/x8Go9T9ot8EuLGljv/57H3
e5ZnuHFDOnomDpWmQV3/++j7P+2gUKOmmf827+Y9LVt/uzzvv/74cu/9hU2AG5w2Jq54fkkUNs2H
ejTkenT9/7zs5dH/9WfvT4zNtlzXZYT3aX7m39er/33v93/59x17YVxj2fW+/h76rzf2v5+UJUZ3
L0kLQ6vNd/D3OQo62ArzHSDNUb1UlhXvQLlbpVS3oiz7Zy1S3j4YfeeBNIKZsSuRrMJziw9mrPfP
UgzlracaM+8sR2KnVrvSDXuCOTFS0qs+OGmPLqFhBLmMfTeeymK4muOuI6zjXdla/YiYnkDgWDnP
Mu0pQsw+2ZM11SNdoGS0aIZGVE1NluFj7SE94vFrTU7983IryNHv0n2OT+jba6rsXrcVptY826zw
KG8BnmGhobPsyu3+xUNFOsd716mODaskylh3B281ISXdLc9aNlqWr5NGHtwKQqpN/N3ZkHRnPMc6
WkmfnC1+yw+V7pIEY1nUt3P0YKEkUKj31HSogE4se6QnTDQQ0JrkDUa1APjAUwSje5uPOSbn+ZZG
cv1hoF/k09tzPdpL3XNKWNcLeE+dyKcZVyg6THlYMLh0jt9Lf/gWZrx5N2eBLwRy0dJq/BOSEKIA
jdp5z3Jnh3uVtLpIEe40mBdarsEKuo7zzTXpE9MHzh5lYms3Lfc+BzoL36rSfcyM9N13/fG7jJEB
0d548VgWnFLLKKk0lt4j+geMSoX2TknXuVXTWD3xZHwqKUUc1gOU2azp0wgybEB+ZX44jECjJqNn
T8tJxM67GWqrg3ZwZ7+1RjP2UqRE3REgU1E+aRPgld3JWs6BNKJ1z2lIMRHL+5PFrHRfUtYD6hNu
l1cJEWc1GQbRON2015RGHZ+SF2rZBktHLvzXElTB3KQbLgHBpEd7FMFKZvqvxMrHKzVfdd9UCZU5
ItN3g2r+2LVWm+jVlbN3BCWYnNBsfxo7wOW4Lxxt3FVC0cd3nBh8b9PiT0AIpKG394iWevy70ebd
emiuWZGuuhlj1gIswY0S0VqYd+tWSM4oT12BYFJUKN/SLJB/cDu9waRoPmmCwm/Py3brRyQiFPYO
SoPTrELlYiInjPZsYN9/aEfatAT3YLvXWYmdfNv0T23f+fdbifwZ54N2DpOxNNcVMjYijvTy2ZpR
dMi832pf824VPRZ+Qkj6tM6G7FkpHZtDzNzS910Lag2C2j52s6OR+cOFAkSDl87fohloDyiFyg8+
MLjXBCkakutmmUiYa8i/By2tbo1ZfrljEn5AVVRrZNHxU+cjtLNK2mBmqb4iNA5EEgBYCW1jK4ey
ongOcHUIqSQaDf0BqWOGiRrqIGPSeU+DyTormZi2iXl3OQb25OiVFVEZM48k4rohm/bb4AG4T5ng
bRNmVIwpYUjVrCYoCRPaQPDQ9b82af0UuKV7kh61yUxJiLbzMFJF/MLySVxTOy4vfRU8EyFAMKSg
zXUaTaDiJmmwTwQjO0eaxNG2h+r0rkXFLYkQI0N79EENdZ+61O2PTpb5uqwM86luLcIHggS2gwGI
tvS7cx0rVsG0gLbEOhMbbYbWixsWwQXHDp6b8ZB74TfTT2dLTzrSzKmkWo51wrzoLYyJLXNO9xZo
iI0tDMgKb8PZM6lbScs1joFLLHg6I25C/zd9F/exlUxRQCSFzIQcp4U/RrFeaq314lt1vXGR4m9Z
2znnMoy+0HoXR0x4oFm0kB80aMQfrvKRY1L6uJk1ilsW9cF3MQB0KHyTQqWdncKSq6KwxQ8SfHF+
aWF76+VLObmctjJNEJs4zcDqjm8NywimX90+xGbSzoMi89q2f9MTf2Ti736NpGsQaap3iGv49doF
ifJcspLD8osee6PeYz7rH9TM1TQyeAUZPNqCXv16jOYJnOjrmzvzBoqsp0za++iR5l2cH9Yjq4In
L/WdS6QF5RvDNNeYnkmsE4gDIGheZ269NJMjX0y/+kNQUS4T/dzMXAPLgpWtl31+qeZdZ94NRaRW
GCyIJSrs6BFMEqauGZJl5bukHeuf44xGDdHbVbrtfUP9/biQayFVrzQgsS8aHz4lKsGQ1uXFH/Qr
s/gPIf5DZMXUELCsnX2vi7Zh3+gv3pSYxAUH3cpvFOFjMy2wVGZEod4rOE3ZjdAcngRZbGDM+Xlr
+koX9cq1rJkYKZxo5wv1y3RtjJd1Q59X2nMKLFdtiBwpkfKDTC72Ny5pVb0RvISV7tTFI5AJtXUi
BMfw69XQv0QtSJdSeMDA2Qsb2p9agP954DSK6uTlPr7HwNgPMNYCQJ52+62yyosjEyj0Cf3fPO95
15z5K36PaG2XEThbtt5A9MRAZfQ+GmLaQK2dmrdppP9hEqq2abA63gLTOVdYVN/JKcNaleHIXXZx
9mgPqCuhYsX8cpdhsJJAOlPPOMRR4T6SqJvtwzHM8Fb0Z7xo4hu4DI//Iu2nKbXoBZiNlaCmnKzX
HM8DPeu53Du7H2zjn1taMKoV5j8QrDNCyoWZtK9t2hPxWNKkXw6SVvURiXCXkK43WE231UXIrFcp
fRUGWKzD3Mk3jdllrzkyYejA9q/BJRdID0p9g6KivZbolVCiGG/Lnqg8eshbTenibcjq7GxbVCSL
GePSavh4BgP384AU8GmyxxWar/GzrVFqIpIuD5EU4UssHAJYx3gbK7GTfYMMfLmiaixZ+4L6xHJM
NiVgwWGsb30Sett6JBNEA1M4VNmX3tuvhRzSoySaYpsLjDRVbUOwtG3zumwgxxAlQrEJ1RTHQoWR
wSWreZmUCWk6e0MP69UYdzjldXLxwj4lMgNj9kbNL3mwCySGKRMp/I361Qww3XPO2L/sERRlH3y1
yVvaASYodDf82ZlEoOpTVDwbk7KOEF/wBi5XTJ++A4luXn2DXuptl3e27OoChmjreCBKEZUK1pAv
Zmh+WBJ3Tw57eacBqb05ukvBCb3yKuKn8koWcNsO9ktUW/0r//SX0db+edCIWo6SyO2fhyQiEyVw
m0vp4ULLS8159QyiHtoor54Is0XT63TPee4NTwar8jddNs+9Naqn5Qtu/eG50Kf6VKXVFWRtdO2C
hKlO76RffkhlVOb6N8MO8bd5UX4KBI+oNQC0hI2DfOpoJGiMZmTj9d0pMFP9Z+uwdg81t0fSYeef
fglHXrlFstfqJv9suOo7kplB4mXi5qT6szT97JOLiLfLqnRr2qjCIiSOBNo1m0IyzEZ5eZqsYjto
PsGLRf/V2+iC2h7OVZ4PpKRVgXwU2B+pyeBDjKrmeRT5d8+jwIeYARqkXySPMIzfKX3or4Arw1fQ
S9q8Y+O9eoJoBB84PaE2bF/6Ku+e0PjE6BCuQ12nv6v05mM6+m3wZ5huG+4bFNO1LYfZshSVH0Ek
CBfJPDpO827DLAB8REvPq8IGa7UVqLDKS862MxF7mOLzvA87kfRsejew8kudfO4yZi2y7C6bhZ9P
/iXmS7e2QX2ChW5r5Vy00nOPE7PEALE6LIv5GNmgXF240F762sCrlCQa1KSa/Eg86Gt3hIT7oGkv
cFmcJ/yv7Jnd+JZKJz05lBauHc6Po65PPyll4qUpa/jU86Vuud7RDMwgCZY4ULjwlXXcnMwqeBMi
787ZMCt050uT8X93/96rhRfmOH96FavnZnLrgz7R4SnR1FFNh663nIaOEjT6Y51w3yhyzrY2kWQW
GY9GSduqWC7pTVhyqbTHYmNKamBZPcbvfkw6NMyPuHWQhIompA6HBKK34uLRnEqD+WtnMCel7v2Q
FGCd7ug6USC5r13RUzlgnNJptH0m/divUdqKgznv9oG1J7t7es6TJ+KFnKfcYhXC+nD8zIbkyqWv
pDerrBdpmB8KMRoOvuA3Cv0KQShYsiaqCyTJUE/qhVrWJnAoGnqF/eiU3yKRwDcx+w/LMtxjFtI0
z1RebZTT9kx+C+1C+XwH5KG+2TGB902+DUhwe4wqBwKVPTXMKVgYokdFty4Bf+pFoF8cQUddy4P4
NWSY8ofA3YIYFSvVEOZFO4T9Ji7FyobyddMyzrvlgy26EJEsqRMrG4vsOihqdXE0okuoMP1EOICe
2Pmuxf7vf29omvpZWZU8L39p1MVHLlRxWsavBvUVtt9UXJJEBjju8UwRrNHCJiiH7+iUGYWfE7CO
a5TYALzcmnE9rl/rMnlloU6E73xocCiVVZaJ12S+UzVlB48GG+lyb+y6P0hSSLdlgEw1mQmImUBs
Meiec55gkryR5rVZjlvzIA/J2rvvBoH1ISgbUHnuyJBEcLo8yp1ksSkAZVLWbKttHVnEOvfyMwCy
+iubWPbr8wWY5K46t5BrYO7eR3ZmfRVd8hVnevKNjjW1w6EO12k8yoOKa/QjgYcLvesfU4OPgs7Q
VpI7j6sNgLqnOu9nT15pLJ2XxA3dr37wNpnm5EjhQCP7Rtz99jQgGHFrfZLkUBIYhqCVsgYT4iHY
tbYWY2XshvMMf4IWReM6RZsAOqgi7gPeDcg0QItsnDUQ2YB1pF++Dh9GZFJ4c9zmydM6tPC1dKk4
Fs2lKMFthHrlkkDrGNuZKJeCogwTXX/17OEbGfL6ZSQR5HWEeLBize7vhVNuJ85taL64rWzF6Zk0
yn4XicYyXMYvfoLBKJsS9PaWZHlrmcQvLQ8hh/yRFmeAprExjmmlwhfcxkxB7fG27IEdwb/iUs3s
yapZDsnKC1+k+hPMD3ITMV2byUAQ/Z/lKW8BdKuuA/+dV6sT8udtaaEoTpOSXCrTZpJV+PYPCqh0
JWbGn3Bce6PVNg7HeXes0AO5sFCTLE++hU7x2pEDETwEwGmY4P3xiuATf8h58j11zpIieVNLhSU1
mpr5Vmfj4Qfqe/9hpb17URWBcozC/mfT/QyjTv9gKsjCm6/YS6roZ9tpT32Wt2++YYp9VXavQ2/j
qKtyNItTKp7yLBSrVpnrpE2tFwgBFt8ILycQSmMVkxmrify7K94piP+cduBYtm7Q4ggDs/DDrr7i
ikUAQDB9W3LJw6GeRO8yHFZaq18mZu6oBIm1QfhvXlyT3gRBuuQXIUuAtRbOSAUyTCYiz6I+yBEt
BzC0RBDt+wxROJxQhyidUl38gsyrtiu9bao057HUXGo5hvFW1jY2AMlYrzmz5imruyvuJwSHTkD7
F2c//QCUTkll7Jj3qqvGXP2qvD7Zq5zUHlGacuMHLpMNq+u5vGt7nG8zyW/qW7FXU/9V2jYL6WAy
QEYv/4k8uY30A1ItotYP9yanG7govPLKDwmONvPiE/5J0ZsIpZt2mzEUcIpaxaPeDiYd4/ZF6GV7
gAJmbd0ito9UhiTiuKa59WJmXFizDXR6wdfabKCQaTBorOb5vgH4jqnWAAc0yKreFvFaRsRO9G3U
Pi8blZYESCbttAvz9GeQZPVzkKRQl8zyN5io+435SJBALJ2MyEdOX4xbFonFXuAk/SiGfeF6rL9c
+BxBSXNCr7mlOKeKqn1qaqd46pOshcLli58D72NPViqhanFwXsCzBGhAF7ONCcJBFz2CDrmQ1xfO
SXsUpDQ+KpDetf4UIS+ze197vFdP21KkazguaCF6aGSsW8Nhi1puRyTUDLY2G+qKqsCjMQSH+1eB
93ncRAHskTZh6uJm+pnzNj0MzEagHjL7DbortYLx1mR58Ty/M5wXwSDsr/lG4Y7OV5AM1NMgFaqu
f7VtMdcfW7kzS8d7D83xIJr8Vz/F5lXX22zXeJCA0iZzV3daphZw/XHy8qlqUDIs0E6z9KCGZdYp
/EJcqR5RAqL0n/3i99MnF+mlijSNVIHysQv1hJzPLjlBAfZOUYDLcEmjKX1wjl3qhSfI8eg4cvQ3
ydADBNELsjRVnRCy6Y/jVfxOK2YEtKvIp62Evl9Og3EEpoDAKNwgsqHuQWVk2ehwb9By4+wyc3jC
9He2gamSZ3Oeu/tBjU+45dpmWAYBUuM6mKGZRla7uwiq0jYl9OQCqg9pNtpuL61C/i8fjUKUQhfk
FiaW/7sd/mDMCn/lGjKsskGGdc8QidHt1jiCs3WXxMWe1KOb0rn374szM4r3BLzehwHIgUKshoia
U9L0zQnEJOt6K4p+uvrJ1FDm1Qkc0FZEz3hw9Wd65GvPGrJH11WvXdb3r6EZ9a8J0UPwl198z6yP
RcFqiBCKlBmoaTSvteDKp9sYVKKwQyM5/4xol+t0xIA3yWYWhstjXyiiACuMBl2TMVQI5L2B24nH
+xszOzPc4W50UHt5alchc9mlHoK/OMG0UaS2u5Pz1J1qSEUCeCYvLQE+yO0KO7mIYV87UFFB/ll7
I7W0j05hmmLpchirmX7cpYBg/s+dSeH9MCfhPi4Y2Zrpx6VCMbwALtOBKiqKpLPTt/WqAOsFEilF
yzmKlDyCwLgu33QMgrUVSUjTrTbGU1hUw1GPWZyqaPi9/HJykx5THOeHJnC9SyVjFwKNmyDI6j7b
rND2RG7hNfe1awca4FvKoISrNvSueLCMndTMa9mF09qcl/mVIOrT82kDGzNBu6LoukDlmcRCXlmG
LkimJBo43rHRqBh7ysILlXdTdaA8njfdzGSgYtEPM06EI0FyCzOHMxZj+Vpz5HhSQYDzMMF1TkF+
+uFSqXroJlTrmptiPG4N7STbctq4nlFdgVryFeK3iLDkACQuCp3x0E1+/72RbELfoNOYlJ+xnwSb
Uk4Yxz3xS+XRuImRCRyo31cMcVm3p0TUPC+r93gOVZqMBgJRRx0NoiVyLSDrDykGjZ9GEG09c5B/
OMeOnp0WOxtI3sbysvGC7yp4aPTU/cFkm8gbfEen0C3lnhlFQTfao8XIFU+X6DK9ttvdxx9QgAQb
ZFb37pDsGYtk+u7bRCJIlVBV9ZVP017gx5eWSRHQIy4iNzA4md5LW2OeGOZCAvXXDjXleCjn4ggJ
Geu6AgOR1BPgSYPz2Imy2zLYV1FwKxrdeiS0a7YE19lXrH4LIZofJTryNVzoVa/8EWIhM6lB5/wt
iYcBkdSsl98WQLL2eUhJSdWdqEN4gw5vBh2z3DDW6RBP5B1qBEcShC6tiGrCKEKa6/CxHEvfLiOF
M49lwzRhcEd+ew+LmZT6IxgXb1KoryqF/Q0UcFj54bgD8898RyvSj8577zN32sPLgPxp+OpYGNja
2nw0LgAPcB9qw1tmT/oHYiN9Ld2geoSw2UGzqi4dmiV8I+DzcKxXNfCrwF+pwZ6wtxWvNoj4P7X+
k3qdtYVnWmwUCNwLRfW1NacuqXLMLmaPxnQgtWjZNKPjnaj8kulrrUAURE+NlX3dP+WwMi7LfKAx
0a8OLYAIKkC/mJdrq6JTM4u818+jnZKeFxA4Ahf9GBlcg+Y5Zk/f/dIgixcCgExZauLak6dwTHp5
ssee6nVRRsMLHHwLpWpWXzLspQ9E6IxXR4ACzAjcLpzU+eWGJuKsUkFGz3wIFkH54pNyiDsKpOSI
lgpFF0xeve5XuK8DIncg3RjYanYqx+Q6DSnBhjkOYRfDfDe24tiGCkYvqCasdooRs2p3y6gaB5DC
DGu6eFGjg8dxEH8HJpwdd/JeJsJV0KQPL5rtRbvlLKplp46JMyCHpAP8eL+uFoyUF5XQhAAs5T1O
WvnLY17OZHkAF5k3lO8z6+gQoPWSFMbLkv1jFXgdUy+51V56i02aNaHTeNf7H6wjqiNBVG91oknX
kU31jOKGubHsmqJsG9PAKb/HUXByA7075I4MLlSuTFS6TFYwiT0kdtw8da6tHtrOxyREHpDz5HrT
RLH0vewqEgmmwnbWIDzoo82TKXdg/GIGQyqgnQEl8cNSp4rrYAuuqo+wLwiwiaJxDepEfGOt+hVL
eqlFCikKq9+z6zceizZIxGkXHZVuDYi98NoVVdThXeNWbPb/3Ar/vTUhNlGikG///8cOoOjxjuHS
qhmQ1FRAC5jDDegiaViDqTcvoQaUkmEiui9Nbu5UlxkHvPzF1pAi+RYRIoaPt/+Zdwbi+l5ql8o1
yR9pQLBRlzF9PfnepskhVqxM0Y3fcjMNPm0HPW+IP/BCHp6/pVB48TGuHxDP0TvNuunRaqGPJ03c
vsqwmIUg4KxGjahTCgjbfNZKLfP+ZQN4kXYJ1VFoLF9+VfDNpiT9WDHsB6mBHEa3wuK2we8ySkGq
16zDCUU6bKip1ptkDvZhtqmfq6kcDnZlutUujK0KuDOc9mxeY2YdfKi2nnDdZyU82IgCy2hQJKIP
bDyErCWBpOIa0kHWHtMsx9GFFeW9H1E/Y10JdssuDCiETHzvEatXQrR8iNEObWNhjtHPJGD662q/
7rEFmKDqvVMYA2V/PIQjRqWTNbj+qfTnpj8a9YVvJlyzuCy3lo1PkZRwczLDwkpGG8MEimdOUhwN
LLHLW1w2Y/ZO26z4jPXp5MzXLRNBcw7H+KcEIzUGgBy2uTHItehNrqB+ehAEl+GtD4xTP2+W4032
T4pcHpr2lojiiYIrjVvOIMXig9NqCWhbpu9+2X2qhuBnC46Glcj0invLAmfc4V5LAhwIBtyIkC5a
4Xvocwq72OcUi8+qQkeeaFgNwGyRuzBfaJbBQoXe+/2VmjUxT+QEuhAbEOd2dXwarYzrpaIKXqcG
hC42uOv0U1OWYpOC0Qe6m1g3DQse/XXtPQwIBwXeDYF83sVL6a9pZ1sb5RsKA1dkYoubUKbt710f
IPmHCF05gJUGFpCz9KwIroqIS84AJrWwPguqA38VHJJLAi/0+yJEMMBnYygBmhWqMrspmSCjGJl2
kp0dJ072qrlWuA7HFIV6S8Jb5MlmnTfuTRtS9fV/bwRMnSYt9M+STAsavhgvl+KUYeA+mBXdj45N
JyAQ2amv7VnBr8MyswTOEm3pq3dhE+3MoB4/a7wFp/sgWRnp/bRyhIn+KxacH7kfqvtZl0+DWrU1
9iyVpSdVldlbzgfFilc6RBe4NyI85voF3WqnquJ9UGKZCEPJ4oOo0IcID+Y2d1X5tNQotSLSH/WC
pl3SHCSajs0iLGGStzFrV3v3WUIfYsDuK9B5BaQqnTI79UD/AF6JdVSV2+vYcT70iTn90sUxmYxf
o8aG9eYNamPNu0kojqIprGM6mc3G/codaMLmPH36f4yd147kWJZlfyURz8Nq8lI3OvvBtDZzcxUe
L4R7hge11vz6WZceVTnVAwymUDCQNAtPE+TlOftsYbuKuEfE4ZWZvp8UDo+BVj0yLtwNUaG/unU2
HgKQRdhTfxFa4h1FLQP6yDpiE70hdswhqAZJkiBISU6mRAvbb2Z6lFIsweVNLL2DJVGmOv7GysLm
7BXg1DV4ki/rJKwP271SMkqkCcGkREhrVRGg+sdS68D0L7+oIfoNJrw9cG4oiMFVxg0YIwB95qyV
nhEtolOgsq/8Mz1kGVSY5xRTpl8FmiTqLbmOyLnzV18eFKmNeiPKnvw2HjZNq9IClXpKxE7mr2DX
8xs1NWP9UdWD3WC5J7OsqUcIhSxkUorJuXVm0ThmdZTj0KyHHvpj/Gt07LtwpOjGDaG34nnerQJb
rBNsDLyqLLwlxh6njLn8DmZhuc3qWj2DDv7e4iT/vZWdBx03SleJmeuqsE6QSrwZpoJuUT5kbonD
VCIpWmGZnYg1Ka5JGT+paiyt2ZoR9Xvg9ete3jGR5WIbp5KO+/UNlbxoaWvwIzBdUVaGGwSnrPcN
upE8rHifUXw2ZJE33+6TAOy9KJD3thikxIbWPqIAziVzK+KyuJuaswVji+W38/UVZYFxMrr+2BXJ
9zEalWviKPVLbO7ncQ/ssfYijpNX/9Ta0EM2AJGICX6uLdGqrkiyxOFDyVU8JtLw3UnjR6vb2IUW
fJgVzT/k8fTYD7H+gCJ5C3+caRRFu6oblwLbXtqPcNIBt+L4SRFM18y0Qf/W2l2+tTXd2JOn7aHN
DK1lIzuFss2cXe2laC7nio9x/xkXinLbmILioouU57ZolsgtQXenioGTa/FNc1+0hsA4wIyALjaA
rOBN1peoUWP1QzpbBf7at4X6EbXZ28ziaPRefyRawTGV81czmLs9gLyXKScXWayLUrbG6cjtAv3u
ulazoxaPdvR1GcAPA6BOIdjSa4eVli3nqTXJjult3spwyHO0dTNZ1Nsx95WiosUG/jMvflg8o6g3
X4RqYF+UGvCzXFBxLA1alvFNR9bUs+9on/BU977OvSCpbjiKguHpGWfX3NW2Ttgc/CSq1w1Vxx5h
TIncMN7OVBEN1HUJjr2lvkjuGpEDy9BKxrdoiu+N7YMFRyM1RdyuGb27e1gM8XYQCHEjlxmn28t+
AJBnM18n82Uz7zoO4PpoZBtzyJQrus3g2vYBVBRci3ApBY6UrV0lR95O7iXbr/l4NSIW9I2rl5Vi
N0PvvT0YG0RM8XredYLSPjSYcBBvzr2hHX+S30REtuTNuVEEo9sPjWvkifpBVd23IoGom1bKO3eA
Y18x1JQb4+SMN0IW4uWkGp6cgRNuIpv++SFeYYm7i+Bhf/iV82xlo/YyVJZYk99nHWO96M9NNgmk
pzij6wWjKkWz3ZUilPDsmX12wszpnqqow2NQ6CeFZEBAjYzsYK/YD3Ug0XVYEBWcH8ImKjhePUBm
HNskm0Vd/SBEB1FDAFZi3wUCy1/ZYhGcHprGeJhvwnEOU6fWG40GFTlmlucdJvpc0LVSH+FmJ1eD
ERvu26a7EjI3PCTO5QITE//6qQzWXJnZ3ggqKF4ql62Kv/VVq8kjUwe1eR0zEE2hnspOcfamkduk
IEraKfwPQCG1JVXKCI6OXgaX+T45pVCjEKu81gOurPMFZZY4PNbIG158WydlCKlrMGGmGc+Xp7xQ
KwmnfC2AwP/h3RSttqWdHJbzb+AMwl1lktI3YQq4Jhowg2RkiWdI7OaJgvyqNaQ1D86gn3uTEhnZ
gvrCSNPlDHMNyNlyd6L39TWIV3yskCDnpl2RKTeBHNqg1LJrFyz720pvUXpLnK0x9NdRNYJ9Ijl+
WlWlB0dv61UsWDJLW5mupLEm10jl/JsvnvkJTLXxBB1xkBQMT86NglvEZLhAPpwMXR/Zz43CDSNN
8RdxKt6s7Rug/ZKDQUDcUWtxNAycFuG+DY1OlxKLArJii8Dy3FIWMxxL9y65pAtHq0rithkYQPsb
b2aLB81kJyRbCGzsoBrwrGTJeBMPY8aIPG/ffDdWcQbvlVtjm5LDAXl1UF40Jb/P30GWW+Zji8F8
5EXlfrQ83MHRuO491XBPvg2ztom0+t4WwCMhmOr3OjJfCU+QPK3WxibcAkw2xtI5Q+uxqhIrErmo
VgPiAsrU5IY4UN914ajvVK0KLkOQr/uoVRdmQImkE7+3lXggbkqF/6rrbr3ith3u1agzVmTIROuK
HOuL4qMbc51+/1Wx4meJSCyJf46t3iAHR3Gra31w/fvBLZhoj0r78+9DiKw2ZdiVJyfBOnUu1fKe
Maaa4ILqU86sMifstuGs5ZVb/rw1ZkxSoggtG6dHn1dYSrQ1znl9+1CASCOYNronDTjd1YR9r506
3oedU60UCx1v70CfJgD8bJu4C8s9MsgI8OgQ27XVGeO86b02EWXbWM0dsrgiez5TXk3icc8e0qKl
2dsFn3QQK+gUSBZQWh77loII7br2ZPSug7NARYyZ4iwKut/lQJDj4qt+sQH+cdP69cWzGnstXMfa
P2NgezE4+06vd7qcLmUU/jvMrXP87NnVTCaHJbAPjVQx0jXxMP5razImVv5W3UWNC8PI1r5TAZLN
Q1QItq16FG0jKNDfx8RCZqEGHzXoCgw9Z6U3bvuqWdpLgz/eJ2Ss5ZCM5JhqGXxth9mYjj76DEZT
vDqAjxPg17NlA6ybplsij1C2XySexhcPfuXvUs7Wc9Kw9kh2XSkfvFG3yEXptvPSFZtCXQmPoJwo
qKBvVAhGHFfCAz6aZ4Z7cL/gOTJ7MS6d3AsJuLwlAssH8rcY5cjd+Qk/chfk/fbrICZ2bH4bDqPq
zbyrSRRZOnqAkkbXtJImGbIbwrkqOaeN+DHvmayvNNDwlzLg643iT9317y0lkrg62biroo5wCCxs
D83U9D0HD7z7XfA6Nk205LoroeKxBfbMbVxuhfKY0g+/nw07PlrWF1+vnY/Pr5hfm4W4VMeD/VkD
XexMZ4rXmpsYr3pkgCEmuMz2uXWbmQ1Rb0L+HF96HVt6jejvzVw4leTVblSmEUnsTDIjCqNcCXB6
7nhtFQIfbTvM9/NLm7otAc3bmGuKwEJPdMExHIv4aAvsLxKFbmikAXjumlxZpWiFL5h4cN9L8ZUJ
1PrDDOv6ddBZgCVff+xkUHhhxHsCRENSgadHt8HwMu2C5BZUY3dyyow4H9VOX6pcOyjwjk21Ke+F
EdUvjKjsxFWek1D3Hx3gkPmo32HF64zts6WJ6iXp4+kE5aVbjGSBP0/GxQeC2OSTZGdbnX3XHFZQ
4uScDzwfnusoTJ4xr1G2uDop23l3aKLn+QWNKylVpm2TycM/n/9QX/YTJHtpxtY5H4OD3sx3Kn/j
OgF0QU3zTspQQEshb+U9dN3bMIXNUxbk9WFooFEWmJe+wy3AwMUPvrtIEHe2gtqSTL/yxQxAoyI4
S03/puNuvye2lLGw3FXi5okoleaeNUN7acmUxPGS44FXj7g1lOlpBF991lJAMqi7AK/+uZTT33YS
yv6A6paKuGDqJWBr7NssbHcVhmQnw0q3SS74bmDireblcWipByuFxEQDehG9XXMfExOTIU2Nf3ZE
hAi1+eS7lU4AXfNkhQNpQ0HeLIdIxaqqAd9IWtfbuAeIn4xVWr9qHjEkVE9ZSqn2ta/4aB48fMSL
dnhWygIon+r/pgajTaehVKcs9pQ9H9bckQRgnceJYqwc/ONcWyR5Fd18gJd5DwUZ6q+ms4/kl8Ib
oUjvBVoFKx+re21X2o4z39n2EytYQd+4pRyzt7XTOXthGNllyPG8SnpFe8n04a8WR45fEZEuNO+f
I5yWBR4kQdIHz73RQbIvufkIfudjZQ9EZWQJicw596LJaNVP921QjWndxaVyogqglm3V6qFlOT5l
pGetKl2v3lNN2/dEgLyECNB24Kh4RONyASXVp7nntNBIC5YEodAxoeWIgptokwRvDOdJxuLxpIYR
ozKTHLEaAQhkxugJHaMMpTKCn/iy4rce1qSR6M++CeBplkhKsDcdFkbDhC9krtHAF2vxiTky2a/x
HmEXKGBYeZDc9iR1NXA3CLZtPfzdEPUMO0vWWpoJxlVa0HbmsmM+Vo4vjoujQ5CbyUZTnejeD+q0
N9CeEj3MEHk+VpXljyJM4Pll6OE7BinBGvcNjaEX+/iMSkqb5Oy3WfF9VhW1ogn2Tq/slEBD+1Sl
kg4mZGIORUyLkVu+bIrkWJbWeCGISGE65ZYHbHsQ3LXpS9GpOKFHpb6xcZJ/0zENyutiuOaRK0nL
FGdx6RjbmRGMD9wa2xrv2bJk9oLNdNfHuD6vs4fUjpUHqxTtCWrJvZKmOPNDa1RoxxPvMmA79cIJ
dM4YDn9kDi1r6CcFMlvDPgamghVJ5qYnJR2JfOlzdyEgRsksUvWuB1GOyhLvvDLW7gyRtXscwzqC
1IsGzy1/xI9zhUr9TGb1OblPhT9tRBrrr5mOE6MXOyoJWU2zbYaA2QdSzXFLOGSgQcMpnBMZxTCA
0ozo5CiUjMEd6YjliVOJeUhTKfUBsvYzNQh0xbEYL3FDzecPjr0z0FLcolhgfehza+1zkRzIqs8v
fqF/D7rQW3R6bL/M/wD+of1CJ+YtGME5C70YjGsgXYT8KP1LB8Na2p3eXJ24AWOtg001+dYJk2Z1
zdwsXVqu+9za0XAm2rl7apTHCrfK54jK75CHWXdKfONBL5zqyNtBAYNHUreqYFWs0jm6m8nokmq0
fyjFe6p7+F0NvnKY6x8Ds47GhJkcCm5IMflnKzsJDPw3nK3odbihtlpvNd+7hxXVuXBISoxyCENT
J7O49R4LShiOK20Iy7e2wEjB60R6TeSd1I+1c5FCs3gow0TyT5KuR80Ft9Lsi/c4tPSTWZP3QRBj
sOt6C9fN3H6OqaV3eU0q2bwVgoGgZrDLbYeqbRugevkBoSVv+6U7GQHum+rvp1qF1aKC4EeVOK9v
GObFOH3p7a3L/eCgCE1gFzbGTzjCBfHBzO6pmMZroiQZrIoB2+ZJ/WHDJz4bUCR3k2veCc5Mdw78
4QU0Gu05t8pPv4zbT1MwoTJr/WPKGF8SzF48xPgz7myqkZpIrS3XdPGg5jCuVdK3f4pplee69XNQ
oLUJf3Qg2MJHj3HYyvFjXqvYl75Xn5hEFe9ECvobMfX9XrTSernzskOo44tpF2n23hq4KMuBQB4Z
G9iYPxgyj/fU6Ihaw46GMBh3/B7AkszrXnkSJmRKa5xe4NfWp6jWIN5LCKGoqJ25VbVnF6c00rxM
ekEbzqWNbHAT9tgZL4mceXa0fgfOpl5U4TrnYsSyAQFS+FEmsFdz9aERrf6YlW24Ru5n7Fo5mhJd
czFYvO6GAxM8Ta0HbpvBEuljfpi790QBq0RMFhsUvJ2Onig2+xhZCECmVGelUDBQAeCFlRE2jTnu
9KL4vU/GYKW+ZD7MQiV/5zuHK2xNpJPosMA7DY114ZrRXTMlqiUerClhWdUr75AMAAVlSCGZOUCs
iViCi0vfQiv5Th/nH2OveHHVxDxBDKAelnPCrCZoOYJMQYqI/1yCsp0rjyRrTB9WhmqfZkTAxfEM
sLG6FEPV3IuJZc2aRL+iWqemH1xWX9AH7CPMETCnmNRdlnpQXQfNlbdS7+v7qrjUFciAd9e3iget
0B9zxVUfoj6+W6Jm9SU0YhO2IUqGxP5Uh9S/VU5m3j3PO6ODfPNTWRWXiLhoP97iElggjk391jLn
X5QCMkkKtQglH21nEZJWgiOvi7eubErxkUCVnSnHOnlo+0q/Nq0D94hf9RlKHTb3jmF8tIkNXFll
P2akENvKBy2oyd4g5enqVZ6+7cI0OKYJtOt+TOpt643BzRAY7g8dyUQlJmobEQ3pE3UFwKSPBnLe
BVLjreq4xlgY+c2dnNB57d+7qtw1qjrFZcdwt+3UKBjNe0TFIvJbzydTCEoMvOpih9Vo+68vXRPU
e1M+KttZqFNP6NZ8Ih9n7U7FvaTwc1zoZapXIXNc7E4lOloxW5Ql8qCKKp5RQkGGpNwVihVdgYbP
lV54v5EiXDzJVheHuRUzij4+1SS4FYQl3JQyeuaLVV5IvxGHziMXrzTRFfktiZNO0n2AdiETmdTq
sSlq9dJMycmgCi2WnSCTrLbU7AAMXD361FIHUeEOqZIsL2BOX0pwAhvHqTDFaz0ed1/7ZIRBjCGq
almYxPpELXR0gZmHsaky/HYwKdEPHjdZA/UVVI4iWSu5YjyKwlEuPiFaLqaicwP49RArtIJ2+mYp
thxs0RjO/aOTD94mdVE6TgM+CoQuJZsQWVjYNniNta5rw7gC3IttAmX1MHTeGAzu7DDEhV+yCIXN
Ve12NsLHbh1kTPFZQUEObKJA66S29kGiVqt5CfFzUIYkCItjLVcUrVNZf6PsDsUTrNcr4TRFVrtz
jNpbzWD9YDNU60mi3neuPdzsRv+ZB+OytWrzlYmts4tgcG++kBDuHEEZOEevnjIYC3CKyQAydjPl
PUyfRk7pFY4s5ktpkBaSWa62n3drJjHY+ElkR4TWSxWY60ptj4U5hAeNMv0sWBQHSKjrouJ+EDYE
URkhS4XDCQ6TVjFy5BlVlhxm/MsdYa/gFnqc9zSJhjn4G688VKqYKRqHufyZHzC1PXRFUV3mPYLj
msNEV4QNfdJw96RUijQ9B6hV1WueegOZ8FW5L2tN2VeV/miocuAp6Xt9VnN1Od5r7NUpRIESgyo5
mykjBcdn5sMPFi5rByYT6M7k7vwAPcsgDhDDOGMkMNgVzPnmSympx3NE/vfl6zLrXf7LlpV9PTm/
omWgbzMbucx7fkxzMbYkKoQTM1lVZEjrhoDYjZ6mqGI22a6h2B29gTGFKH+ffPMZmCNzYh47ZTAw
/olekIWLkITgjlhF5GammbsMGse/J2SLnOwC80kIuvf5kN/V7ZbxFD+9fMX8hKFkKgynKd/Ox+YH
2BE3A+EsLrdFgvmnaNxdihneUAommJiTrSa0mTpRaql3IRMsO3L6HRSEU7RsDvEhHWkzPQOeZ4zG
Ecph7vacqUhR5gFaNxrnGeuWDDMxRtXRxE8YxWD5broCc1spIYF9lazCKvIO3RC0rxn3j7YkLyHM
nPtM/E+z/uhVDA+4lLontzIpI3W9WeOp+Gh3GA5T80IJxJ0mx20G5jX2zIfUs6ZdaVVQ5oGxcauU
D1HX/t6qMU3bY8iPcNLbVp7ooYtzJ57F0i6RHYfJ7F/COi13DukiizLvh/PX9FSK5ectUaZ31WdK
ZVIQfh0KE0JmJ5q1dWOU4iLfFa643i2bnYjMxrupRbduhBte5uPzg6JoIR0oFWyheRiChIwgVC10
AffFSxDnyp5Bpfqh5EO3JTwdmmE0JG/zFnEV6dfW1zHBygtQs1Czqn4wQ1DummJvg3Ir/I4UeV/q
WrVjxKPCdey2ypi1b1PoepIKPZ4yUXVn3XbaVWzU6sqMS5gL3vRDz1BYzAt6F8GBwbubni55CAso
nL19SDXPOfStqZ9b+TBvIeJJz1ax/doZIuOMPRBBRCEUNzGrZ0OjcAnjQGU5o3nVGP+wqz4/m07e
bPHm7takATKemTRzBfBXMK/X1ZfRcu2FlzfmMRoc5ZQWlQa0QIjEmLQvU9Trez2sWSEkqBRkJviO
Dss+B+j3YCXuOovpVlAHHiqCj6pzAPKR0KCn8d29EV5ZmItXE8K7y/TkS6ZvJdbDNCX+va/aDXF4
2rGnVCs3YuSuUKvvdAJEhbg0SDHuAQutsSEPyweDBvo472Jmylk22HheyHntkMU//MiIN65bwloX
yEOxnSW0WP5xlWnhse3aft8x4fn7kO4Syjg3wmppIbCTZR80c33fhyCCc+E3H+tjh4xUjCsg45A3
hmCo9XN9n4ZFdOkSIlNBjlSM/Szj4JmI5QfStBdfA7p5n4ULpFblp8qCwNxprj6dTNuPAHOZadgJ
95x07OuDkSf9xcQpu1rXXhMvfRP2Ydn0NzzAkjNE55szJvrZ6Izl/1HgMmWMNtOtGkhaC0IXDxU5
g5oB3nkrc/QRmQSsGyEfRpKrV6bqSu5XIdk/aenTxHih/YiGVjw7tlQnmu6jman681T83svlSMlQ
u+Fk5T+ZXOG8YNv+RfOnDGMidqlSrumo2XdVtnBpbh5RA3iPel76hziDWJh50jCyjJwtvJRqGVe9
WHvJhISkEzIATQ3NjZYoCCmsXKPQS9GkGa31e9+hbtmYhdkttTZ2bk5Kw5cqXrsawDRv8zH8Pvu9
CpRCLJg8lvsDNT3mkWqUw1nnlslXejemEkmzofq7WHF/b/W98ukwoNgxDapXQILuW8AwWssIMKBw
6K5+VByL3sjfx9R2uF+G02PoTPjDjG23UaDKgkN06hXCK1SBUsBeNfB7TlzrFqcxbEy43oQoWZFJ
aFAJK7uNNtAH8bfpCtKQoJccXfkw784PU1jjjj95N0xt+5PbeB2+0myRmolzU6EPRy9DrsrhQB36
k+LZkEpm7wyFEIy4JkhbLeH0515NJsq/HppYV84hxminhmkTYZK4RUr7u6wYMJ6Hzozht7b6Wnmt
ID9NYG1fBRfSIO6xKjKxueRqyM/djZJQSH2vLWGQWYeZQlNqFAQa3ZxBsN9DTT7dfDjuMro1ugy3
Hd/Hkr5EsXPtoeD8WuaOg4jQHNSH+QlLOuUZZWPv/z42WNPNcPwWpJIgNwhGYpkPdnXVcaZbhJHm
HWBA1Ms4J1KRfDn9NfCYMMdp/8TNqLlZKWm28nBFGjIqHxThEKs3OnfTVxx49wKLgI/GBDAadce/
UUPZ0H0yewX7J/6oa9hD3EKDCAbUgC+MI81FHLrbbZm3zqGy5DLvSICS9NdHRS9ZTa3ReTcan0hd
VGEWw0onJRop6AeG26bB6DkmOHwoaQF9AxW4XsY3zZaDID1TsOGhsq9RwP7M46egacQnA0Y4nmlQ
wQ4urLXVAELjnFOcSlq0NQlf/TPTTakhdMXn1L1hnuL/FJqDbKWov3spXXfCJBOZUzw96IQWrwOD
dnZgurLlKnJP3mSJXYMT44Hp7HDAnEXZESY6QFK2ym3kEfRAK+Yw/BiSB7ujuwvqUd7NtAem1xh8
BrX6VumCqXbcfLoR2ZlY5AQLA6N4+HTiM03KF+IAnDc19EDEmAQ/hU4jVpnnBjfQM1gSFK8nGwe9
A4JrsbO7c5Yr3lGJoASOY2Gc5i3KcP3kExq0nbf+Phb++zE/Nq0DYCY5uEO270CwdmZkDZdxsImz
mbT0OWDCDRnAi//CfJ1ByYAL5IS5jB8P2gdN77AQypBfS926RujxVnDKuqseMRDXbdQsXDTuAbzc
32Ev4pAhjUn8GLjBtURwPJoo4p26GQ5AXRgM29SpPeQWzn8VtRBKo6Zw/btacurizpB+zf3oenol
VB6+/fEf//1f//HX8J/+Z37Lk5E2s/7v/2L/L2I6YDXTUv/77n+fQ1K76vxXM/+zf73sf7xq+5lf
3tPP+v/5oqc85f//8yXy3fzrz/Jf//3uVu/N+7/tEMoaNuND+1mN98+6TZr5LfA55Cv/f5/843P+
K09j8fnnNzS0WSP/mh/m2bffT+1//vlNaPr8RX19T/Lv/35SfsY/vz2Gn1X1/sfpM88+/69/9on3
3p/fFE39B7IXCUrZlq06rmN8+6P//HpK/wd9kEWGsWo5FBCG+e2PDKvz4M9v7j9c/kfkDAA015jN
M3XeymesfyBfNvk7pgbxX3f5R//8/P/2O/79u/6RtekN8LWp//ymaQafqPj6weUndFRX5Y0BnggW
DcTwtnz+r/d7iLE3r/9ftt02PpwBNNhT+FbJeHfXzYxDZOSy5Bi6bh0nqb1TAZE2ao0Dn2vrBSRE
8ok8OzfXbRC0i8LoPkaYefupJcDMI99ugZMhQCFaGLRNvbvUDFIxNEGeHhjKMAWnoPNuU2HgJphU
2IGXULhbkQhM0DFZ7BI/WyW0l0uhdwWLFbJA4nkhKIfdh5+n6jJAI79OyvQVyYe5M/Lu3bWpxXWP
FTjNSHLKSdnU6CsHZ8SiH+rZgkH+c9sjy9Gc+sGPwge1Fc4y6AxnNaVY0yimetTKNqelFztCIQlh
M6RFaanRcHiPcWvscwSba4jy4pV5hbflnhxhfgF22y1AyrgGS6G8VCa6vMlGz7HR24iQtlADNV6G
FRlZk4O1VOmK4NqYirZjlBHhMGkW7rvPAArj6EAYaJYZsNxUpzB+TXmsLUyN9LlSDXIpWwsuZiCK
19FsmnXp48I+og15UyVBppmQySwc9A/hWhMWkRy4YLsbyQy/ahGEVHLS0wgvobgL3svaDfStH0z9
NosGhPKtn6jQlVg+n0ZrMO+sbdMH0y5MCXykVCNo46QccnNI7j35EsBsQF2hommCgEElfyIzg4GR
6xvFJW3Hwlr0YQec48DHRrbbu1ef9AlMod2gpCRSGpdpB261OfkHq4ap/TYLA6p2ZjYuWRs2pkrL
BKmMZFZ43ZqqovgZ+XpXbkaol3zpabFuaj8Bihmx3Um1TuwTP0n3hjtUa6Dx5mb6LgqwMhWvdmro
mFXFLm6YofnmqhhLLSr0yfcosc2Xnlj4s6L2xdlsGdqRi1ju3TgF47Qt2llk6MsK7GJdGr7LtEVl
1Sc2TLkrtRpIGzh7g0wvvFapoy5pJjHtzb3XLCjsY50pAfZDaffECpRhpOlEIxGpNZ1/giNVUrRi
ATPVIUfKnJ5TE5vDqiQVI4LEtlG1sd20xkgISmgrxmvpTai49ITE2SHdGBH21ZxQakiETNgT4wju
+dnk7rhMa5QvWtlVOpG+OACEDnPHsYhwVoU7ShyMkQjfWNJzCFLXM08H4/b7dWfb3WZwUiazZeng
dJqnN+hnmBvE1klPUjGCGoXltZqcdGsMoJqqZ2KSlvjmX1NP3krZqcpWK2kpGTZP48bUi/CQJAVO
Mp2G/DLADXRkkk5OcRxuKnKndgVv/WeQlP4pMfAk87CqOxmqqq/t2hdXi1yAV2OUntyhTei6IYZz
nTQGnG59ypcW3eatjpyezDBCtX8VbVZ+ppoxLmF8txvLafvVpAHVRGbhf0wurGobHcyqq9z8gKWG
+1PXVAZNaAu1jWR9bLVKMLuCNPcA5Y+Ap34sbcyQSDqNIhibuJ2SAynMbqtbLQaFUfjUZUDdpJUm
tUjuAFTOWmDHcYKrSm9s1eq6zrOq2kWR0DFarTpy5ez8zvQIXYnWRrnQd3VM/UmAT2ZsvdEqQ6xh
Dax3x9D5aZTBZG/TrqXdNRjcnKegV9YpmCVUXmwY+EU6irqFk5ETV6YMyn1XxBSaMaCPNdnhYdQH
9wZkM3zkulqi9RiKNexzwrP7rJoMVF/GsC3Qvz6W0GtBc6fuFwRm9dACZi15g4yciNLWD4wWU3QG
bnlKkwY/jrQxHpysxx8kyoS109sUNbwyGKtJxXo9d4qRsZHSg0Kn7irPcMXCe7WfFqml5bfaMgkW
G9HJXVwSNljjptL+rjosdDXW7R9Y5ERH3U2REuhy6BAOyLHJICbfMreXvad7e72f87lUghECxbD2
1aRr1zLl8CLnNvCRuDX2OpPwuYojDTCaqOQr2bnI/Ur647AQNsyb0r/ZNllqCzt3pb92EaQHzhPU
WH7nFk9TmmsX7B5Aq7zMyWjtHJIvqEetiMl6atyBuRD91gniV+5QAbIcyJaXCkOdYRvoiclgyuBO
FALWMJpygorExKrouzUox6AuMZ5QAQQcFZm+q5y5yMJjFhXJe4ltVLLsuSmvgKZi3KWphOitKnvl
N1p4hKYfnMJIJYbPbaNiX3pVvS+S6Fcb6hOoyoD9inbomA4oPUlrYbZLm3FvqcO1q3viNbNjr/WH
InzM1fKQdg2ck26V+8mvFhJNQKSG36+ivMB20EJ/UC+z/JVh5SKP0d+J8j619ONKBm6ih5/Eka6w
ml+WffAibR08hLx1+danuJ0R6s20lVNEXRU6LggIVfxFpenvBMo269F79empPSQi2IssxyxahY3v
Hus62rkhHHMz1vnxkVFz73SYX7R4RzZY7dtKsezrciVcfWVjuZD1OFzhU1BahIVjolRoPzyFACjM
I3DBxuM/P7SmOMAIXcT82Gbyiv3cAghgMVKUTBpNaouMzTCXiVFyqqhLra634QQLQGXIW9UbwYfV
sm5RBXj2Tc9x6K1L7OzRs8GPyJe9/9m7nHlOveyRnhWKQwie1PFjMAJoRxjlzgOaApFcVuFzVGFj
POr6T5YKqEnxBhdOEmQMdHwgOT6hiIZD4gFqEagjCewh6ck2tr9iRt2xeHKmZudkBPFpxV+E1T52
QfmQSrUG0RYI295be1jWNb4XxbA0XGSlzDlIRdaReYcgc0T5hD21hqbuiUFdGPYPlwU3VZSzX1ob
WBVrDNPAVp0EaAyRrYJQdYPyJVhNg71Hp4ENdAvxNAHk45YiPSIi0z45bftLITGRPLMDKVRLkpmR
hrisB+ZHVTYXPs85S+p9a3H2ZxgIyOk9EP7CdKtfLZJa4pYoq1ZxqyIy0kn+JfKg/CA1MlyFomjW
bllEZ7dIxV9Z7NanlDpqrbVVirykaQEjQs86dcFTuMUsPlJ3BSivZ09oTIDR+3qXJrhxdsaeVZOh
Ql9spN9nFdDgi6NBWn2uucvW8pa6LXYtbpzq5DK0h+A8SUGfL7RHYdvoXJVd1fJTq/+bvfPqcR27
2vR/mXsazOGWpCRKlcOpqnNuiBOZc+avn4fdbbeKpU+a08ZcDDCADQOutpf25k5rrTcIqZdNtKGV
R/qdm1zIH0ZW5lTLtq4HX2vjawkTKxogjooQrh9luuu18LScEVIZb3KS37DRvIF1mDdvWqHfhvDA
9V5BomtAHab61GXtlR+zoGny9F3zYrbNtqnQnSjZmRi5BY858E83Q2tP5l0ktD/zfsDwakD/l3a/
DxlLSylGAUlF46Ytf+VjupeRjB2MhwHQcQVktsZ1G+5jpWWwAFRbAXqiduXBmI2tLjwHBsQhVCRI
b2zO8o3kV64UoPyVGWhrlk6n4r6r9vd1MNbIwBY/BPMea+dNN4joBSiPSOlthfwwaKETQAWZ8x8R
zNhI4nq8lopbH1iEBF4LoivY5IRmTGD3/mPVLNvy0aSPCX7ZLRaEFEDifJAO8lBbaNDWV0DIr6hY
341jpGIxaj2VhXwopYcelrc0lG5mYfvVJtedJrk6DCuutE2G3LjeqJ+oPbARfTesy5dKA2kXXMtI
EQfKvsRWRo1pN3fmyGNt/JbM4OOtyaXrjVBQf1Pr2QNNaY49wPTBK2IXi5sgPqbGnTwEBw0ZkkBQ
EbF/6VVkCJQnkCep8jTFsCzFdjNI6UOiMELts6A0uwQxHj+yrgwfPy/SlF6P34Z82IkQ+qnKMZ56
o2QVjw1hm6iyUxoKZPIOFrHgpu0zPq5OEmRuPit0qRKvqtNXsWjQkkYchAueE+G+z7CtXHDhUfoU
6YymjpH1ok6E0M6LIulXol6+JFZ6a2IO0tOiF6qWF7b/psjWS2EVG8CQ14YZ/hgA7oOAtq7mrgOe
JGuZ2+iCupEFBG6QUsArRJSq2x4e1A88XxZWhMOiHeAhKErmFJr5qalGDwUP0VYaDVkQCfmyTP3S
6sCF1BmB4642KB2OIUweM4ldTHvHrVRKbzAu5Vtt0h4rEwvBgusQlbUCH9QGDXhMqoCSI3kEXgvl
CbnRUAAb4IwPHfQAbK+cAlivkaYwyQpUgUB0GncDlzL2ojqVFIvmKJ5dNp9I2DdWpYGkDksPayjz
CrxvexBNAPkydlujPiCJo/Jwjshn0POGrjdK1a6LVY6dOnPiFLVaeAjmk1zRzJVheNAdYN2TcGak
0dGX0pJuzbTwWmO6Ucy+3c7gBTfVgFxGjCdhYVZeDoYU+C/SFBIY9wGGWlI5cCq+m74egg2LUvDi
gJqT1JHSxunw7RxxiBGDQ0sioDaF2ySCh4SYy+sA5N2jIOP7S/pLj45tLqQoL4b6dg5rDAzEe8uK
hCdZnEIPc4fHWsNUitYj9XZA90owvVnIx5rupEYhuCtN30N7sDDw6fHSmFKkNfsWZjTr0ZE0jqGc
3ifbacTnd5Hb00OfG07iZ6dz6yBs9jMQULGUTdwnUfP7BbPt1Uj0rz19x0ETfqVzoh04on9qWse0
wTca3R40nz2gB26n5KNaSxYsBtxtrEuwUFr/yKE7YEOu3E01F34241jSCVttLl4H9hIYp3I3p3pg
K4HqSoY2bHEIuWnnwi2T8HMzDDzOEICz6dqgFmLyzqCh2i440jn5FNTGLYUEzWkL7bmV62s/V15I
MElr83zDVtpicesZs75TtImHW7GzAB9lw+gqsbZroruZJvyY44k1kcdOxRVGJFCW8DstVTw0v42+
tNGCfJsGn4u+g22R408dbkpl7p9L/CI86srfAXoeBHSTUBQgk7HkLYWm1o7GaY9tG5mRYt5p1DXI
IwW660uSUIcoRsnSt6KE7OIPL3U6QAcZ6EGi9gLzXBS+j3237xExGFoGZr35hdnaQsUFoA0IgWHE
49dAADqBgzlonNjE3E3tR/xfolp/pMIMznTEHGsCUB324XVqwbNrMmihYmTstXm8KeVkBxP8mYLw
XlBgu4I+47DQbL3/NdCzSCMroeVpfcpQjUYZZPQ5p76S5joyxpxaCERQ2LYRppXCfC0hdEFijMJJ
XXjmmLxJor4f667lw7SALCecDrGHSgR+5oiLEulh2EDiiVH7bbVrBAceQ1W/UarXmp5gg9NlPNNJ
6UsIXNiuDxqzhy3tpMYAWUqR4jLmjAVC32GjGGx34yfWbEspocx3XQcSqoS8AAaB6Zuxf2Wj2FVV
/MC48j6NxU/TTB+dFWKjEPpVyePXMkXwqhN62TY74R7Vx1eETXd1mzmGXFyrizDNHD74aMkGwWdg
RtsOr5MipbMhGTujnHgOIGtldC+ZnwU3Y21sDB6LOSgVDcaMBZNYUQ4ziJytqRv6QxsF81OopqSW
6Dd6S0PQhl6Xu5NVuzJW5HucB623OODK52HbmeXeFDWoSxv0a5vlqQDQ+iGKYtqy9EXl7JCViJFb
VW99VzItxg0gozdOQqWaf5aa31Wa31UkKW2u6pEW3QvTUhVFtTRNW9Uj6dz1uWrGHhLh7uw2Tl94
6fDTcoI9QjKP6CcETj4jMnJ7VLn9qzJ6HNe8EJYy7XEZlHJfhu167Klh/C2WEIOSoS6AESv17ymc
EjitjSXYNZSP3fnA+oXAy3wc1V/JL1sQUbGXROh0J03Xbhur13cxjWkvGjJMUc7HWwbyvt7L/Oqy
QvFYVhSKye/jmXOA2Qw8Uk0WrttMgkbnfzkf4dQXhOsry7rJf/Ax30egFBUZEBW8QtQfdUSlaqP7
mYCs+O+iLPN6NG+q0XddFeSeml1pOhhR60qkVng+xqlvo1ECwnxaFCXZXM0V+GR1LqzME5Fe28C2
gSDtQwCZS2+GnXU+lnQ6mEGZ2lANU5SM9wOKqVGSKSXe4PDOdlMXQqZT99v5sXHDR3T3JLsuM5Q7
r2ceGffng1+KveyOo8mMLTXKkUj3IoD9KWWvcojtsqWCJLjnA51cG6y9fw/Seh8oot1HE4HVp5KD
SXR+d1YbCZ4Zmf/oINH+DiWL70PV6F5lNa/i8nurQNJxVUfxkpv0Kh1cDY07G1EWD5PN4R+tmf+M
cL2/qhSi2qwk3kwpPsKCLeJB1pUbpa4vLJgLUynL78cH2C/p8bzzskr7MtLgciSLlz2mosqFES0L
b31iaKpqqrLO0WGsT+QQSww1KFLPl59jnhkz2u9WwZsQg1H4ZBfO/1PH03Gw1TmMy6FV5FXqIez/
gqRWtgkUQAj/YBEeDWh1QKFQb9GJTr3ETF3quxsTqiw1L1Cr/12c1RGlcafkJB6e1ECeB3haVDdG
vz8fQzo5YRxEmqlhHWLpqzNqNmplRtCG+qvdXs9u+YQGv7XpHYSacMux80PuoAx8PuilmKulR7eM
GvyUeqM2fJPk6MkS9Qun+6UIq1dAPYedYUipF7QKufZeKX6dH8HJA+9o1lbLLJvRIZOYNSFMrqIC
6Dm7FZYemO5/crIeBVqtNWBgNAh6HvINDlRiBJ65xIk5Jq3FAe0fbR6Dax08mi6BuVsdCWi8FXWW
UfJNyZPV8RZ536ffnzhdUjRdlgxZRpvzfYhBlgofWxgvEctDGfr3mWL9EqJgH9Xmy/lIp8433JwV
UadHrrG830dCj0oWJV5/clLeatQNnQkerIOs6IUvdDKOYjAoLKHoxK+upIJXbtVCic4mQcPZCNoA
msOC26GUeHd+RKcWtf53JGt1I5mJpiZ0cTzIw9eFVN9aY/t6PsLJscDsVAEPyJaorRbAVESBJlel
N43WSEVNQ/mxKbZVqUv/4ATQDYlevyEbqqKvJm0K8zDghvN0Cn8knsbzFFQ358dyarYM0zQsHV0P
01w/vroS9TuhLYEPmNeUARMbQNF8YRin5us4xuogo9KZsiZKb2yjnY7g3DwhD2iE7vmRXIqy2jNJ
RQ2kM0qPSogBOoFsKg16uv752/k4pw6149GsDjUhRrtm6EovDAClFfWjIvRXRdY9qdSR/0EkS5YV
3sScA+rq86sQ+pW6qLwsn78Z+fhqKG2/iZX0l7+8Ws/HOjl7f8fSVruGcwgTsLryoLH/MlueOH4n
OUB26wtf6dR6Mw1TUsDXGLq6HtPcThSdwtyrq/4R1bGf5oD41PmhXAixHkrTkD9MRuYl4Oecog3z
PW7Dw4V9c2q+jsahrR4EfiHloprl3kzPC4u7L0rQ74Uu//HfDWW1cxId7cRxzD3OFpC4Aq0gxAl3
52NcGslq30SS0temlnmAET4DkrrOhfY7YILt+SgnP4opaTqfXgKGtTozm7ysRjkoeN7qN4Zf7HWp
OpyPcHIcJhgrUTQsdDxW49DQfAaTUiCvlOOFB7qlk+nwWIh9nY/zx09dv9SBhhkq6aqo6+vjP+2C
scus3MtHWPL6pvTy+UHMbkqwFnn0MAixA4/dAc9pDyR5lSHRPsDTtWoeTKqCxnjh+51MaY9/zyqt
VMvQ1OA6es0GAnCDocAXTMThQMnmVe6GW8OZtsChtxHSMNtLdRVlmdVzk7E6oyi2YY/KCkVPP0M2
EbEUETW8J9VXfk5tbNpWI6PpUo6yaLgI5omw71S/quwe31iJfiGdJrtLlLkGKDGiriQ1c/atktoe
D9KMgqSbJJBAnHaQ28dOiSl8V36sbCqRtr4RYJHS91r+qSZFNTd1lhqbqCsTyoSqCkm0SHv9F/0n
A2PaqYXHU2RKc5DB4v7u2pMkTeUCpYRhiID8VqtbScZeBzDgDehFumFYbzJVoHeYtf8gjqZa+PAo
aCZ9uBFmX8f50RS9GWUyusFab2fNPNulbj1eWOTL+fXuuzIiTQccacqSrqjrEaUmkHB0f7zY3M/W
szkAlZ5ktzdRhKoPPSonsB9oU6ibapp+97mwhDYUVO8kS5RMednoR2USVC01cfIlT+8m40qDcARy
IbFeAx0s8PlRfrjK/4jEDhYlXRXhc7yPpCAD0mgosikaiJ7hbjExaaE49JfSkz/e6x9m01IMRDz5
bPz7fSCIi9pQqBSKN4lu9/voYDnRtbGLA7akuTk/qI/n0zIqC38xnZNQZFzvg/WIbVhzqHrIE77N
kV0/t4DQfqib0TOcfmMtpnqbwIHk4XYXvtzJ+TyKvLqu5lI0lNRQvEiacCpW/K8mjCtbySWJLmZ+
4Z2/7KnVnJKxoPahsUC5ilfLJKXv388U30fwJBs98T8j61RRwFM6B3Dmp4Aq36WZ/XCJSRKFfZMa
gLjUAdZJTDU1vhjwGU0AVqFGp6egYv3cNQAdxCf0HOh2TOVLDn0v7n8I8z6S5guH/YkZ1g1SQt7L
UAQ/HDR+gB4jRCFvBtjZQGeM7nPtykx/f18AmGbbi+CpESxeLVcoShOYUM2DsTTtTSszbiehiV/j
QseJqxfH9sJjSl6uqHffUrQ0C/CsqViGqonrLa8kwwT1B6uKjb9DaqGqb9E6T+/zLRRFbrTRrR6H
m/QpfFLoHN3U8i045nRrbdBcdoY9l/GViFCwGzsXttKl37V8juOjSBHnvK3oJLuiozT76qV8U94C
T7LJLm5oK30aIJCpz6o32JdesR/PjNWcrO4UHFRnXBmLPyrVpnG17N+I/SsgKAsf91PkGu750S4b
5sNHUCjEG4YCFElZBezLtjVUq/DiWvjsGzBHypCOXY0syPa/C7R6sKDOBKa9J4OSExQLhu5xGFEg
VP1Ln+/0gCgLKQZtBUNc/n709XBukcAKl14RZ8/qJL402DUsKpC/PRr2CJtS16gGmetyUK4ZdTPr
lee33/Rh3xjf+uHz+Qgfjh3R0umOiArVVG6P9YEu+WRTARG0DFluPbbKgwym51K58cRs6cgOob+h
irDe1rPlW1lpJGXj1Wl6CKTmm6n4uwqlu/NjuRRltaPQddB9U6+9sB49a/YfLMN8zYzy9zNnhM00
TZYpbdHlXH35vEbri8/i+T5CQGERd3ANfe4kfwq6Ek2etLqwdz6cy3wi6nVQ7iWq91SG3i81Cp2q
WCIiE9W1g40xninAUEr1vtSHT/9gAk0icONp8oezORN7bbbCDkmVPNw2SqZ78hCaP/VIEH73U3Hb
mZS5lrtOY3ir88CMs1TVS90DV19sp174LHR142pWf6E0+PGkWwVanQeCCVJPbXVP3Jk7Y1vs8sId
H7APdfLN4AE3FS+UvT9W8ymnWKq4lDapFCrGamSBIvtCOugcraBxH5OrbhdvE6dxTZwY7diO3Op3
16MkwaVmdxnUizVl3T6QMh9/KXQbFLX/XHbStVzj4KC1gF11MXw4v0A+LMVVrNUjLASZP0ud76Xx
l3p+MtpftQygpTUvvPU+bGTCUJmmAsrSJ+terXj+m1GYVAt3qZ9R2tqTn4JhCS8EOfWWJYrJqSSq
PPTWj7yobTs0T3wvqBz8L6/bH9VD6gqb3g4i0isXnRM79dob4ErjhUP31CJ5F3p1UsmSVUmYR3hm
tVUP8x75uR2tbySyZsc4yCwSMKw/zn+6j6k8EyqrOnkPVX+Df70/RjodzbJO4dsVQAttXHG86iY6
qPf9oXsbXONQ3Kuv6U/z0jNnWRLvbn4J7pwE1432I1XmdR40D3pNRYWizIPQOX3E0yq78b36BZ+z
1hO95sJukJa1cS7ecuEdXcxRiCfsSLzkBYvTHwDOFS/eiug52iEMLmtnHPKNtQdEEzrybY7m/oXT
+uPaZbyarlC8kXlwiqu1iyI9SDkZT2t4bGWlYxn1bJr6hSDLINaDVCgR6RAJMZ9cZ9CagMNonbb7
BsBv2KT2EFxfWC3LM3wdQZW4B2jfLKneMsyjaVxUFfW5r/fGk74Do+1hNHLVuNRQNvVOcLUL4zlx
TC9i7H+HW22IJu1JSAi3nJqqs3SK7OSLv4dnth139bBpfvdhxarURJJmXUcbgYTn/fDkoJvqEdkO
H9kfYGYxNB/UGcbP8xwbl3bAqankOrAUXWMfkIO8j1XB7TcwJt6P34NHYzt9Cg7+Ns7ccdPvQIyx
Cs9/ulNr4zjcaipVSeulBDlFw8rTa7CTkCKE1n85H2T5P1kvj+Mgq8ME/Wu9jRiT0TUYp2bVN3kx
yAL4ZQ+D9Xo+1qkdhU+BovFupMaxLr5mhV9gbtzsRzV3BmS8ha/B5F+4DE6Nh/vT4CUvk/CvMR88
U/qKJGXfiZk968jkQMM2wkOFu+g/GczfgZbj8mhfVZoVcuM1e11+HmsUulL4kuqFlPfEzUbJEzVF
C912agnrlFcE44ryfLvvt/pu2uhOHdr0XZ1s529RCncBtB/SL8B8L630k7N4FHf5+9Hgoorn9zKL
/k11K7wmD5jVZJ9q73t2PQubaZ8+CG7D22Fzfkr/+DjrxWhSZVNE8iSJBf4+rCj0Ok3ScS/ugttM
t81f83X9GfiVnTjqk/+M49K2fAQ77b/FV6KHHuu38z/g4wLVqGjwiLWo2yxvlvfxozGXA2y796Ml
dl+qThLRhlHxmsz93y+eEIkTmetUoT2srradT43aSuZh7wMHRlQkgeow3EFL/SwV9aVFdGJUpIUS
SEOTC5rn7PtRySpetVY6clXGzgLlFDda6QYbxHncwUWWHwS7q+3Pz+THBQRRDjYdeAFTB+i6HKVH
C2jyuY6qfNxrWacu+lHfzWn4pg3NPXZ4/W/vxCWWqasydShqmavx5f7YjFU57ttJcds63uqouuGt
u/0nI/o7ymq/96o0aHk07kNBQkokzQ+mMJUbLAwzuyvCCxvw5Cdj9jjGKKt/eHvk8pjWxTzue51C
rODf9Zp+LWrzy/khnYyyoC1EjXWIjsH7jzSX45AjXr6fIeXI8c9wcaFGfP18kBNnGPVXU+KBzuOD
YuEqCpLjoYIDDZs6+ioVdnNbHChtP6avyBWRDhzU6/pLfmPeChc+2Mfrk+In+FpyKcNQP2zmclRa
jDhNLCzrR2sGnS/U5vj7S48YJvcZM0ihdbWNi7YmiZrNvSKoIxoFSt52dg1P47Of6NOf+/j/gvLH
XfkzxzD058/25mv5/4K2h8ZBiwjK/6Tt8TUrvr4T9Vj++X+LehjSv1i6ikUmpOgLCOJvUQ9D/hcH
A0cfyBgOBoU//SXqIUjKv1TKyCRSVMqoZi1f7i9ZD0FS/4WYAH/mzYzqhyX9lqzHgon4+07ToZtZ
GpcJzRbyU4vf8n6TYYWD5qiuj8/YTcf2iERpV/deXEk3vjrETj22nxv9ZRjw+C4C89PRRN3/GeYY
Sr/KTz9GXzbJ0Tk8Kr1UoQ83PluNFxufxVjbqDXkuPiTkaA7X7TXAi+jwUc7R0RkXe3e6ih2iiTZ
XfghyyF8bhpWp0Dnl7IcDer4rNwNGzzFMMe1SVhddSt6MP0uRFsm9V00Sl5kIbwBOXJgRC6/5mjY
US3mVATm6TnemwfJpQ361Hpwuh0ME7blzaUk5OM0r+KtLoemDDuqjMTTGJ3kWleSXeymz+p3OB22
eOXfXqoVLdN1boCrVYUAek5Je5if52CGANXZsfCkodP0X87javnIYjCkid9Pz+Dct4KtQkG01b1q
a7vJbe6GV+nCs2GVPrJeVxO5WiaQB8ssmgmo3/TX/VPsZg6cVFv7BWfNCS73bt6/Uz7GW/5+tFAq
0eoA8IXLQiEJ3yxv7Gbn73U3tf07yVE2dG2uLnVtFGlZD+c+3+remMwxK8gvx+dsNL/XiLK5VqKU
27q3rgtchQM8psQeMR9EPNpNGY9PiiR9lXxNsuVa26SidS8145Uo17dVzQOkQmoEhHt+39cQ+ZP8
54STqdjjAG8AupBJ+6uF460KaOMEzZUSGHfguZEaidNHU88hPHavmdB8mnStgn1vhrhwiDtlsFCC
mervfV6/iJmKZIGGU5z5hd6lV0szLh1YGiMh/a30m+vCKN6QRhU3cqNDpBtVUAfND3hfITZc8WOm
l28hFrFbrQF+J05CcpONVuAglXfrS+F3IMaHTKlumk79hGbEIc/1e3RlbmGBXoeACtp0vkEC+y1t
ozfEKFA1yHz8bUNxrzbSq2lkP6zA/26M6WiPQvM1bvxfuuRnUOiDRToDIeFgcPRJk1HrjTWsa1FN
M8Pmdijl3DHUErGeIt1HqBY5wJAyZBow+8Dv1q5H00WgCediyfpeDXW4qwO8mpUEEBHOp47RQfKm
vIOiaAfnVIrHAMxJ9gA8Dqr7kF43vvwqReFuCgD5mAVmmvp81TbpHlEC2LOduJOM8QtqF49xW5Ze
2SDmb5qBndcDtOUy/DbO4rRV+sZFWxYupBJ+Hq15O8TWD1Rzn+K+vUFI5jsjR0+5qA5WjAhA1pR3
YaXgj4sM84g6nB21tEWL6amT+2tIjUgwFT+n6Au2mHyFNgx+Rq1wV7dcTbPhldZ0UHXBydBAiAR0
koZZ2CLus8ejAAnq6SaMzAKhEPkOZ0tO1UW0FNOm2zDvZ7uax5+JBKwKTeZgV3XaryED3hMLuGYZ
YSh+wqmotRGJ6V8FuOOur6EmlSdoMVJwc3lCRnsjKPS9hr7dbpAGVCzGjsVawiWtRTjXWleh0NlA
GUDCp3DjIEduQRzTLajk0Pahux7QoNvFOEkr+eT5YvVZGOIKhWf5rqitK10pXgCfXaeGvjND8TXA
Rsy2EHUCXmQ582KfUimDPffD64yFs5Tnk52KGYITY0ShCT3OqjP2QSmbtorVMD6yrYxmOYb0WlbD
cUYtbsSrLFPMJ02P90rSuPC8gIBpHSJ7vgoX8YAkwIxHgPxNEHH8C8EIh4OAd1/TXM+yjv4fmkoI
NFUu4ld3yD+8dEGg40yu/4CWt+nwWuf1/g2aSeDgoyfZTYfnhzFfCxr2q2LsNUaPpLk4ozKEHC7i
l6RhmvRTFudrlDU9pZRpigfGoo4BATgIhK2uluZG02At+3Be3UmovpaTcg9U40eliNedroEGqYvM
yUw0lYvsbRKHn70VlHYhpG9WXGnL53jBdDFza7rHm0xrX5DqVt22U35q6IbZuYWsqSn5d0Mwv0Rt
9Ay9LvLqPsNgz5isko+QfGmE7qtQza8N7Rc7gYt8JY39bdUkn/wxnLdG8GsUgmxbgam2qfYh5YcM
8u0shwUeBeNwl4razawgoiBmSft04UJ8n1R8vC9WXajCSs3URMX+Ob7GeNG2XisH/xTbfKr2YC9d
ax9eeDidvOgXcD+WkaAi1x2UBI/auRuG8RkkS2hTS7gZUvMawclLdeIP79Tl5qVKQBUV6grVpvc3
YTQZsOnienyW2uBqHK7E4ZvC4hp7wHhBttPFa1/PkEK8hPWVLgVevTGSXhZHCcIHV/C0aWzJqz1t
h+Lp1aWC/unHxdEQV48LyZwQzZMykdeMojjWNnro7e/koEit2Th07y62TD48eldzunpdmGUkDh2A
JwIOm6UajtKrZ+0g5+8uZbunnxRHg1s9KbokiQVFiMTn6SBthx0aBPawtXayjRUaXajz++DkqgTM
YBg6/BOym/eLpWmkyKjh1j/r6Wun3zc8VST/8XyM059rKbhIC/GT9/z7IL6oZWIzTuOzuiNlcMqt
v683/QaBWvv/BJd2cgYXTogIFITcT1kNqsUkzx/AjD7/m+8cbJKd6lq7wsWR4NJLl5T1wxPwONpq
bYhSMivcY0S76139EH9WXwwvdXtPeqwsnryTW2yHV4Ts6126u7QV/mBcrh+gx9FXqwXjhAJvemt8
Tq/1Q2NHG+M2/Vw/Sza3pKs/Gw9z5aBIcCdeDWjD2/KFmuRyTH4Iv5Bjli4AZgmrT9sPPuieKsXC
scLioi3zvRKgHyl3e+yAKjto+7tJLx/OL6hTZ7d+FHSdpFm0oMU+lp5RVLbbPnKa6cKSPbUtjiOs
ztBulDWIrtX0bMjtl3mWNz3eaHbHE/j8SP4ohJ+bv9WZWQZhj0AXQ0GVZatueAW6yY3B5lBIk8ID
ZLr9pdTs5Cf7o/srG1Qm5dWKGQIzFzKhZWyV4ogi0M3pvtJu6V4Ch/1Ud+mlMZ46POkC0G7+M+Dq
qg0VjKMQJ5RYov11dRivyg0SFu5Srb60HU7uxaNQy9+PskAf8VGkzyPpGe+nfJMEIgiW3thLTd/s
Qll2rMGA7j0qsd0Kcrc9/zHlZad/+Jh/R1eWC/Ioepj6Yl2Gk/icI6VCLwfDNWtfuvrDxJ1BsXRj
QkFHWQ/pMYQX6lttN+/ErbptnXBzaSb+2HnnfsxqZ8KL0GvRsuZn8aBsQ6f4Ge2MnXXA6NRTL/Q3
pQtLSlltSLUsVOyLFZJ94BqBa+4W+OKM+tU+vzJd1R7cipOIChGfvPh2ftZPlmyOltcavhpaamkM
Eluo/U6C+KI7s+27iF6Jd7qtbuebYCtcemItW+Tc3K52bd3iOGfMLDN0Z1948+qH3I02CiJ8m2qP
BI8juqy+J8oq9+cHK59e4GgZgNuzOHVXkdE0N+O24I3VbOo9QJ9tf0/wvf41uEXb20nd4gZWZ+Kg
Y7tHmhBB1sf6tv0KAHwLAPyQvVavF37R/7Dq//5Jq9u27ydUF5VZQjpr+iWGeEzn+L84GBaqlss+
BKqrSAB7IdLZ3ajf6Mag79IeC8NQwCxuljb0l7Dpa0vchWQ8yObBMH8E6ImjQ/al07KbKQwPoVl7
EF+8oaIBgZcQenDd1SQvoPPyOStRxChTLt0+QbQ+pFVV+2jcY6G3DS1/2Ix9re1NGY3jMsKTO22z
EH1OASWUWfM3AXr/dpgL3xXZqPdWK5kukvoq0jXItGVSoPyKOlHBH7a+RQroKklVBHWSvBldzDeD
Xe7n1m2YSg95Vlxrqf7SyMKbbiJIlKe36YAJgNRZ6iZB9nwrp4V410ctBlU9wqBB2oOLCbXFMlj8
1Inx/VgLo40llb7V9OTBV0bRnvC3s33T+CZOs+AqPTpKCf71LqWPnxBd6OiOfYu6r6E5M+5MbhiN
bxNqwTvQVEg8TziCIu2n7oNYGzd1hKMWK+uHACqH7wGafdJQTJoMIUNGSHotinTpXV4H+RxsYtWC
UtTEWHPmrWZjyYP95tQc8OZ0ihiTiTLHiTjFEjA1bgZfh9eTNhWapGnljL4+HPqmUw5qO1hugqKa
20bYU8da3WzMQELcq2iR9OqsZ5T1ZXcStZ1R1LOjzfwDWIdJN62vv5RZ+cuasPquZISINKn7kXcU
MsjuY3SaUfYKNMpOg6bnXoRvLUZwmG/3Y3uHbdQr7Zwfvp+FqGj5P/peOjSTctO2Eoh+JJimPIpw
pQtfyzr3NJB6LWU6G2PByq4k9EFRcm5v+yjyhAAxfdzsJVvHUM2mbFeOM5qEAfbOlaK5jWRQqukp
IfgN2XU4Vnehlnc7U56QhpQxyNPBBNot2m2bviJR7ytfv50T2DTZmEC9DMVoQ2atOYY0SptcBSqd
N2Jpk7iDng3L/LasRwoxhZBvdbFDFBslkUiJgycsEyknDB2wqh5UgSBQg8EaFJ/XATRDr1BD9IXW
BRxya6SoDRtUA22j8+OdrPA+nZkchOzIttv+oQ5QxjKr1rXEXHKFLrGcVCnuE028xiDyPuEOl6fo
pjHmz5UeJTiSFpIbmQgxL1Zz8lwyJAU10CS6t3IqX1WB4tj58+ZkMkFF/D8n4Oq5Lc/10Aojl2x6
LW0Vd/YQQjXs0ZGc5XUPMPvr+YDLibo+6w2RhpRiajoaSqvjrQ4yMLBWJT/Xso40t+4M0qUbbLke
VyHobcCBWjQAgD2uXmSmNPtyoWvzc+1OzgjaqnJmT98PW32rXhn78+M5lR1RFKArpvzR6ly3cU29
HMTcGBUmkFx2M3uJ05FfBsAH/sOp+P+9zv8FUe5o4j/6GBTZ1zRirf1pivCn8wH/iz+7nZr0L0Ax
Ig1nsNbm0u38d7NTFf+FZAJwU9CKGnB2lfX4V69TkvgTZOqlzwnzkHb4UavzXzowF8CcIKZkQG2s
oX+3Ye//XGp/ek+ctjB4/74BgbcQG0GCQwyBi66va1WdoHS6TjHfjmfF2MlNn6Q7TRmedTlGt6mX
rooYNOv2aH7++hHHLc73G+2voBg20KgFxwLM4P3ruR+gddQV5iRROuS2AHmW7LK+dHwsx8Pfe+2v
KDJhVKC3IIxXe63Di2ASAqLEpI6u8YZ2Y3gvbvJt/Sq8oFNPh6K+XUDh2oWn28nhHQVeZUGS0A1F
HhIYkQd7gPDqlxfooieHBiYPWiq0BLRE30+gDtgEqC1fTWyxn3b7rERgN/aGOslwCe2EC6WjC+HW
2U5Xt50mSiLqh9EnozygRm1P5n0sVt75dbHKkf/6ZH+Pa+n+H6dVci/Vet8yrv4NxUrzFy9Lw2tu
U6BPzTbI0K/ewLxuP11qBq9QbB8DL+f2UT5XqANbbf4j8PSrSG2eN1RNEV5VPGGDWybe0Hb7SP8E
P4oksuPHJZWLthdTuZPb8WgCVtUIIVMnHDsQjY734ov+UNyqTuzi33VTbvCv+9+kXdlu28gS/SIC
3JdXrpIsy5btOE5eCMeOue87v/6eVmbGVItXncng4mIGGMClblZXV1edOuc++Ka7tQXkDeMDr3rs
wiz574vlo5BTZ9GI5RsRb6nZXsFcDePTnt98lztMXa5ZFvcgHoWJ1p5dsB9KWFYPOIG0S15+4028
7rKItzKAgShXUYefnztooSU4g+3LjDcxQVFDFwVjdiCq3u7qUzWSCaQm7nkRcaRPo/TBl8qplGIY
VUGhvpUdf2vMJmb6gHpH9Zj1NGUtkQoCGad3eI/AGtTPSDIh7OvOBMIf9U9MA1dW8USWGTEb8GvO
YigqD7ANJgoRfs6dJVdFtAajCagCMYYiKjrereAwvGXdBjCWCm5BXJpUIEiySGirBudA9IBJ/2gO
UCbf+NvIAiWwiwS49ljT1cT/6G9nANaJCSJI+QCFcr4qqZNDjKdDVUIW8NZRb6HMnSWMyWYKV/fr
ECyNUFsXZ9CnqAUYaSt7dEGdC22dTX6H9xhEXkzNQ8+3AEfnpvWSOxajA5VOn4yDURJX7olo4ALf
2UDYF/Kb5LvdVh8oKbgoQGLSVfKUHZAHG1YsW/mEZ+aomCJOk1RAGgJrxS2YGHeq8spwErJb1CfD
PI2OjB18MyRLOv9kKa/5nM6NuJbMwSnvR96GRro9uNF78w64MzrX9nWLK0taGtSoql8uQ+80aLGk
QuwB9kC7i1lfY6xJoxx/SAoom8YwQRw/023NDXayXT4butWiWZlbLL+nHgkntzhbFOX4ZYjJkLIj
38nNtyQ9IgAe+anYFnb4nWVt7aI9s0adAFGfwUrVwBqe9aAxgG6rvBv3pJzFOeoeWdn4MX9MonkI
rNKyUvzvDz4hWm5g+MLrCyjDc59RoxnN1Az2a/knZHkqnhGVV8IIRqw//z51BShGx0/DgL8/gEXf
F29nZbK5jJH+UeNkf32zhRXK8/M2L9ooJ7sYANeMRMkH4zQEAjApBKELlKQP4LtWcqe5r72OlaQR
L784dgQXCXwkRnF5ci8tk4VUacashnER7IIKBAnAiG5zA2f7wiOYmRxVnqGuBCmc+N/n1djbT8PU
t4OylVplZG99cItzgFeLucJIU1ZP+MIE9flqXxCmrIcJAeLNbY5kL3m47oBrOe7ZKqhvF4WxFhfE
RLzP99xdeg/VVTTzCCQhAfAQdSUT7Czedavkj175ZqeG/uKblXydwS9hVPYgl+j2m8FttrXHMrO6
fXhr8bhjgFGj27+guptEIJ/glx0eXV0bo5vWsS7R1RC5MEIFLHEc0ioSYaR3q9foBpEDVfDZArUZ
NCvMwGaFDGkl0UKZ9HNVVMyKohwq9cJp81TdgkKfFJncW7aB3B7qlPyOd9J9uk0eso32OJBi/X35
lCimv2usAj8N2QrEHrbDnTY7mDLVMoeQp4r3rcd6xqxd8We/lHyfxWcORj+Yoc9C3k9aYSLZrm5B
Dm+p5jxbwOxb6S0LVbC+NyCqxutBBtck5c3cjFFaSMriwEAxNNAQ1QXNyvjKSplw5FUfxnzKX6Zo
Hw6GHKVM8jYarORVtGRrzG8LL/IaTPMp1njbPkuv6QEIKg+Kb8mPPzhAC+PUvRz1DZerp+TJw6Da
bYsDREp2zC9IAszFQcVgDMbYUQACF8D5FwyNZhh55eRroW9qUOwCx88TiiMR8Mm+rdrKEQpKIRQS
gOCzS89nZd7k9Fz7AdQHzUq9R3OD7PKu3EJqDu09KAU+x+bvYHnXveef1epUQtX2kj9K5GTxYL2A
jDBoFcB9I6lWCinA6x9wPTR9mqI+oAS8X4LTEZopxlu1/KfBmspkGaDCUuKnOW+QuA7l+Bdg7J6S
JN9eX8P/Od+fi6AiUYh3ucoR70D52Aklk1Qn0A3Y+ej+WREiX2lft7i6KAVYNgzlCGSu6dwdo3pI
MpTg8cYEIjGA8plYsBxu1eMXJqh0Ii8GEf01mGic2QWF1kOR2ZA8Uz8aK3IiT0CXEJ2jyBxVU3Ja
djpDsoYLh1/Yp7KKcYBuVF3A/mAF4PBSHEiVVypmNiPHcKoX/q2drVA1IbzVW+KGlRBTzfu/UrmF
eerATzPSUfGUMAJvhtDi9RuUn8zsnp0ErLvPwhZ1tuV+aBrjZGsn70gTubL0e2DTzfoVMhyO+nDd
edafFp/2aMJOv+DDSiX2SCWLNHAg/GlKH6Qs8RsDsKup98IadcLBrddJLXmdjXP8AA5PM5awQsDB
ASKy9eQjGGq7lHlbVyB2JsYHECdD5WurQasMZHF/Em4WP4aKBqE/QOiJeJUCqWkpecSUAGNzV6/D
hQUqFkw5lC5jcm7Qw7tLDvrR2OhH/pl81IwkRLU53SlQhQVCgX1qVvdaRw8C5RKoKItUXABwV0gg
HROa0P7ECDpmttFiLuXcvL7ItfAD2ireAOwMExk04ANobgGCnlijXuadAxzoaEVKy4qqa7cQGnKk
MENGv+g6QpQWHGT+iOMItrgjnGQkrqLVCBy+diy2IrlnrcH6tzNPvw7/wjJdUNBTDTq45DXMbfyj
v8PME5JZ/i59VazYCWwWRxNFx/aXPQzOgacbDOcYIj4P57LSBuip4rO1NspqFXIoObT0j+iQbPLa
jh4A7Ma7xIWQn2soEOuy2tFGXi2aKD4/zc9kEuufxuH/1axZC8AouqHbRRoaCk1SEhVcDEVGbAI/
zLdd+swZN9A7xcGBvD3kna971OrTeWmNuNwiRR57o574BNbiLVJkSO32kDhDmu6B6saVHGhvld/9
3gS7FBuotXbVgVxHhSw5GA4v2jYZJLjjnKQIshe+K3fhe/4evxNoj7x9A+EcBI5biA48tB47Oq6d
JBFsY2D+xFPmQqc8DMoJz3W0cNr2JdC+prnK2ti1xeEAodWJmVoItVPhV8IzqZhJk6i1gcIJvQRg
qcwuIdz0Kj+fIKpgMBm1F2220snOXFbqvLZCkBAY6LaisX4xO9xMnJQZkLM1EXe/Dby+z+SEEdRX
3+4LG/QTJIUuXNWfYu6bH1r1tvHqr+gOIUIQCNrspI7/wHphrYXapU1qX4MhikCZQdblf5WDJwlS
aFXPgvWR64hOgiAVAMYsyLGB0oZKgtJKn/UuIP2vN+NO33Ve4iVAEe/DjXiDOPRw/RCufipw24Eh
A2y3F/O1YpFjYKGANUy8YBL/QQxZTB9rzoi/+48F6pSrsd7X04RNCzAHBDk3M0W2rIOGuOQwHxEo
GGUSNv9tUdSViGmIHA868p0quRJccHpDGBy61QozhK16xGJxVBQP0HoG4yEsNRCLteK9egw20qbf
NG78jJRndtpj6DATVZJPXLjIwirlIhr0hJv8l9X0qbwH/tBS3xsbJNj3YJHbCN+ub+dqoAY7GJFI
AIfvBSNqWJW9KM+nu2pwio/exh2FixJ9Ev+R4Ewla3hkd2DXsqqlVeJYi+uhRVVLylVYxax1NZi6
EbbQ5Jv5r2kJ/ds5xAi0brSdU7RN6Cp+MzLSutVvu1g1+X0L+7z+dxTLFB01FSfEPyQWT+fF+UPT
DsRuqH4jf7uEloZdjY+ZGLhxYwxYVpspyli3wUVAISYwlgTSV4kUianT0E2oNgYqoHK13UMw1RU2
5U201c1pD0gju2++uqKFOepI6HqpZBIx1ziDM2cW6uEQrPXQew2tFgK8mKjJfzKPxEWUoRZJHYlU
axoxaWA13w/PUe74ugX1xyMGSX9AYXJbVpbTYmShRI6BRbMuvMvnHDEPhhhkTgjdoB2hfKXMOSD/
MDla2/k+eIAsoafb/oZ/mZ3KZR8Npj0qqPKTgPJuBXsD9IiRKw63JF31CTAjf0C/hlnPvDgMpwWq
0NFFq/mynKyqWjZXM/Y3Mcp9NGDWcNBtfWYcuVXfAUIAlHGoWl+WMNtyCPIcp6FURoxVZlCLPDJi
2aqjfJqg84ZsKqR4Jgeu+pg+Uu6Wnx0+s/stoXZrbFmyes1Wcq+WwD8IfAeTHIqxRHp2py4kpYoj
2O/aFNKkuyH8cX2FawYg+4HUVgAT1IX63gAN4KaMoI8KreqDWtY7v2f1vNYiytIEFZn7KZBaI4YJ
iFUDWzFv/L1qjk68AWWjywLEiKwFUXFYmFI96QJYI73lWd8Eh/Fe9don44UHmWFsEkiSZiX7ESNX
futgEHy2qh6lBou/YXVVLusoOAeLpdNafHizZZoYkh9zF97P22CX3pBsU0C+GbmsfPPiNUwZo/JN
gQN3f5nBGNDQ29r/kcTvUrOH2BLj2F2CIShD5IMvrro+UFI98H3yGuqeQQVezm79/uuhMLmKZscY
4n8Ynl7Zbap104S6EQ8isI/S8JKh8dtsMLDGxsEYiYcGjlui9z14+rfOxQj/ZGvP5ZG8+v/gmCzs
UkvODbEVBh92RaEz9ek+775fN3DxliZ7ujBAXQlqGZRlkAcRqNVfpeZbCVJxhZOsCqK8tchg+zwV
ec4yQsoYOUOLD1h0ZazmAYzJHvfW34+9WTyArkJW7BrQFiC1N6qtA48x2L4pAQWZoUQNJeUv4uyO
lVt+YZ2Ti9yN/B488UAvKenSRc7RgFcjx6wAcJeN+pWHSFitu+m8B7uarQUQw414r2W+e1cDhUEY
vGEX0gxUoDD4jBOVDkYrtd7qHX9AH4AFZb20geI7DygU7kBQDdPJFJjgWpAQA/k4lX68wbsiNUPV
7xnOuXK/n5uhkigZD4ugUGBGx6DJK+8kN8KN4QxvjYhgk9mo/HjXvZUaaUU9irBPLxZGJVACx4M3
JgIPxwTqUch+F6oJRodph9nh58ZswLoAgBKhcUUF3vVNAbrCX1k/4vJRf/oRAGKDFRjALzqNUsE5
kIaGRBoAhXlLyuKQnv6Fx+L3ojltxIfry76MsFi1gEQDLNWYNaB7pvOkVSFQ+0gb8VqLyhHqpl/V
aHDwaP2jT/ppik48Ai2KmizBBmMgEwXaHllx4Ki2sBsUSIXUFruatxJbsTrsIwqqUDy9iK3qNFQF
NE/Jdtb7EaVo9FJyR7sh4xuN3WJayKsbU9Et/uk3SmyrR0UBpzRKuVACppU8ZL1t4rAhzC67MYQI
MEJSg/Fo3Y6f9bvytYYoMBP1cPlUJR5EdEMAxidKopQbYxY24sEKjALyG5iNa5EABIIbfFtHeYgn
c5zM+RkqNO9sMA7cBUGWDsIYCMAwACYFoBxCtVD9pJ2BnUf8aaFAPHujOgVzZGVlLGqDKQUzmmep
6hfHsBH7O8Xv++YrRvcFhMNsyHGwu7oGAYuBW/81GcRkm2l9WEKhvC4nizOCHrXRIIBUGWb81M64
ayPeiC2+4ObUnYxB/JYFYRd5dVEKieEpaQgpdYuTGwDvrQZNkBjjsGEHeLEtRhEGzWwjSERptA0t
bOTSjnkOwdwmihnmJPRbJSyLgXfiWdemWxHd4KqxCzGeW9416iEXKjccwMGJceJ6HgXFqppWj0dM
/op5CeoblDhVEEVwojRoFtRyJvyjFeQYTfRZgNYreAhQH80FaGlBt/2n2Mjd9DL0AFMZZtzCeTSw
3SSa0mxKnp/0F7w+Rj42g0wF+6eJ4Q2uBVlMXEPMygyI1kWAwbHIUMFFoU/QVIE0mR+ib48J+gJf
YaiUEbfeKIHSZzJ1MRcrgJdiwJLBpTtwYBSapmQTgE0jfxAarhBnTFGCoedGLaVSv9MAFep+1Ekd
qc4I5WehNjUdpEwHPUYM+eEnc8VvqzFLu4dsihIF4tNBW/Cuqpdz5nYDwd90XKHDKBoccYcVQLe3
/V4F8cBvu0IWiXyCJiQ1uOurWATkvazu0kIdlE0FDkiwuWLkH6o7tT8bplRkmeHAoar6qxT2avkQ
a2oUv0dTrAigT1fz2K4ilBbtvmnTwpmCrPow0rkWPzII6snfyr7v22/DoM6Sk0660loz3xmg5290
fvjChyqI+6VRLZRj142VvG/0qpluwS0bo5VVqjMYV4c6y8Hb0yZJqr6jvDGG2yAffWUzDXxZPQ8g
ROnBDRLwWSubWFfZ3VRR60+PeQFNwkMsydx4CBIlk1094IzqXs+Scdq1g9/IqlXkZaJtcSCQRoDc
BoRYktnrcpW6kjBn6kHjes4/Too0DbmVcXE97ZK8yFMQESU6H91wTYjWiyUbpdig8aYWRu9yePgp
P6RYHqTCjPxBlxxVGvr+SS4zXnwKW20qjohlbeHFmi55JdjxMKVlJNAcHefZ9x2/T0e1ddH7SsRD
BQKjYCspfhzZYibr5QvopsPotqjC6EnqJuN+0AfdCusgxh8kkgGAKlVAIhwKbQzGXT3U86ZqVA4C
1GMpTZ1jNKGsK7akVk0+WZkBz4MUcpqJqJn0RowCn2xkmRtlagSetbmZBUuOO03ftJMgB3dgXZoM
MJFqfODK+pS1qdkpxtgFN3I2VTNeT2lYKG4pQOjwm5oPUYD6T6ZlGVBCBtzxGNeywP3kuQpiHmbY
pcn3QomhuClA9jN8a40x9r9PAhiV4i0HNsLS2EtJ3/CNJwwIT8mxm1PgLY+YvU2VYS9Dn60uHyej
lSLjgBgBxSi0QoeI77DLXIthmbrphFp0mnLia/mp1dDSmLctspT6qcN0Ozc9QppRRs0mkhCn1Erk
QvkOOAhZbr05Daa43Pn5NE7ACUCN9j3JoFDXoaFchEluz0TFsARD76w2T52staCMTA1MhZripONM
e35u8HW7yUEbJj8Oc5RCozsa+lbtv6XgEo7EPeiVxKK9q6JY9P3bMK8yoLqwjVrYMbKDtfKKhkwE
L3bCtEmnlVXbRG3Y4QHGlSCEwjTuKOX25P+4nu2spJUQ6VuYodLKiIvLPmxhRhNMPQNfX3foPOgQ
uKD3AikUKKCYIwqrL2YQiIKwGanAZbtL0uS+B6CfPN87B0oEQFG3yD765/n2N6xdJh1Y4cIa+e+L
h1DM92Kh8bDWOBi7hcJVY5Em6mihKADg3xNKOh5zVmrtqbc0SlVYq8SASGUDo61d7yHSYfwYUQDU
bopb3R53E/TheDSR0581mzqTvCLpnGNpmvqiBqrHwDmf1tulpuhUqDuOOxRAtrWZQX6O9Wxee9hB
JpfHHCV4vi9bi50fRKkBewjV28zpgUhLfgM+uVr0Wdqhn+ddpxWVDjuoinvaCyb5jQ5sWiZamT7m
a6D1iRdt75SQ63rwX+bc0ypLe5Zfivt8xxbdu/QqyE7hzXcqogvgfD73KgwjD3PA45mA8Swzyt44
ZWQEgNXEVdWhs6eCWFeH9NC5iRqUfSgNwEQtO0VlxffD7Yg0PQCUFnodKG7NH5KV2bkXteb1qLC6
uIVlqpont77GD+RhUqjhYeSnTR29/DcL1MMcHF6xqvl4hwStiIm+JuC1YwpeRve6mbXH3OcWQiPh
fAvLPDNSKcVC4iT8JiiZBQEi3JCZpTNlQYj7nR87okP299fCWTg31fQNkoAZX4t02AWbPOV6U7vl
EULBDrj9b+uizgIUooSxUmAMT7zXUdlqHH+vqqE1pYzi+NoGYtyKdDJUXEM0SAx0SwQSQb4TstG8
w6upCaz4ZhQChrdfRpHzVxrlck0rhn1Zky+1Jf1Sw5E82f2N1+DltXpuh3I81Ba5PCR2GifwD+02
ddtNXaNUPT+rj9VeBmz4N5ozawdq8QZVaT80piCPeliVjw30k0K7fxKwRuUI4ixUNDvMWh7wKNhc
95L14gmEAVA9gcYQdGLOfTIWqg7X7+m1L9YYRBG/oCfkvMmPxrF+nR4JvWLD6gSsL/XTJnX9QFEM
bc0UrplPbtxsDRDUox6fWYYVP3Mqul8YoXOYwOj1z/pplYqVXT1xYk5WynuzC9rex9T2Y9M4aJZ+
x6PDOHd2cMdU9VhdKyQSTsU/8QIcNehlFZYdPmttq16Ny0/YFKCvJBDR4r7c5RbrrqVIlv6qyS0s
kl+0SGbErGoI5A9V1C0udy0yMyd2dRtksa/Bu4S95ZhcXqxFUk7ER6lviBFMpsNkDUjYDJbexEpC
iEO5WBXlMxJ8pgrJPrbgrCpUt3SLWzzQ3cw3Vf83xHpXvWVhj/KWOS41X0yxpEgAhr+7aXlP7Vld
qpXU+nxVVEgT+iyqkD8Q7yheE91ujhglNfBOjkzB6t51UMR7LFnM/7OV0HAG5SKKmHReEmKqk1PI
VhK9KCSeZJxIhl4r9yFv2FnQeoQBQ9/f5qiLSAdagQenU2jOb1rgkcOO5DqxQLULNtyX2RJ7c7wN
dywlp/U65sIuSYIX52BOdCEdiV3F1I9RZBkv8xPhdDPAuBU/9K/oJIBA4jcqqKsXIiB0oLU0wO0q
UQdwElJOTE55n+ybYfLKDe9qO1li+q8HqfDtgN0FXSdGaiARSh07PIdDoQ0RR/Vb3pptBZPIIUaC
ayfcRJjJZ3rr2pkwZBX9YaijyDLNQNoqYiGJGQbWwa/8ZrzJuaPiU2oOdzt+oIjH7XpvYo4hr/rP
0ip18kGKVWEmClYJoWvyEH+rdjHqwRUaU4S9rerQPv6jILo0Sh3/GJqkaFUD4WY8Iohmh+6AVoqV
BI7iEbpHuUGTX7q/fhev+c3SJhUM4rhIUoVQHnCoxPXhoeNGZzI2ucDq+10+/4jfgMUIoBPw2dCo
7FbvgSVFQxp+U26bjXSnpC5JR8nZCKD0dIf+lL9NHzkH/O1EyVl169vhR1bY1xe8GomWP4Q6KWUf
9H1Gdlk+Ei6l1J5/RB7hBs6+8cyEeO2SWhqjTosqxWMqRjAmZaj9hIrVcE/X17N+Pj73lfJUFKs7
lTBVmzyfag5KfRYfiL7ZkUHf65ZYa6Hcc0Qi10sR+YKSaPv5XQbky3+zQDljxgWVmpGznqmcZxhO
2wTuH1hAukLkJ9AfoBuvQ1OpEKkCCrLSweiW3wugFb9uYT10gF9A5ZHDAtlCfXKhEPECL7GIbofS
6CtYS6bDgDkoMO9WtgzZFSt5yX+yWAZWMzAAnv4xS/lBOE/CUNcw2ziYrBZxfiwi/QU2+NcCGAmU
WH6jbbfqfDpBpWMz0UqiHpdFnQMfxcG9G8e4Q0cFOa49biqUO8bnWrdJs5Bd2LmcfiJX0MIqdbnL
c6JMdYIrKAnl+b2v4nsdPPboRRTgM9fnW78sWrMHi2Q/9dtQ5ZMfU9I1zh9958+1U1d9lUxKXpO1
17Z/rA56YnMAFTlktm6wFbA44l7yrfGP7t/F4skpXWQYvSI1hUy4twhoMcAAH2+l7i+j4onoiN/8
0StmueG0SzepkXRkw2Vvgh+llvhB+pQ+qFsn1IAyNyZQSSYAbTVTBcGIjvI30HwY8zhfq98ZYYb2
C9nicouuwnAgNBOapXk1+vugU2V2ZVcdemGROkX1INV+QyymwGXp3M9snqyoerzuOiRQ0iWZ5bKo
QMqBbTQUZRjhg5ecr011hIZCMh9zcVv6jLf2yoKI8hW6yegHAd9Ceak0R2DdkfDpAGrypjG3QIFq
igbjElq5Gs6sUE4p5OXQJKTuo3VC9j1HM92N+Exk+P66FajRg/0OszA0AEvDMO4YZ7DCyajLCwdV
/6NlIGYTXUiFp3EAZaOPg1iSzZL03AymydarQP/3lxzAQ6Dgg5QZClh03z8IIdUOESA4tTAUjqRE
UHMRip/XXWx1qxZGqJtUyMQ6+hUiK0D+GgiJcIyEbq0MfLYOqmKFzmqCbh7Wody1W+0N3KayE+04
6824FSArhDc/Cf4dY/dWzs7SKl2xiuUIbT3yiWoRBYbpW4hmZP+lr6xBixm5wto9A1u6rAAchzNE
z5ilQYwUhzwCZK96NW78bYu0FL1RAgxnAYrWP9inLfLfF2Fd74EVmMj1DdBvbOZhe0yz3r7uFKux
ADU3Q0D2A7ZS6rYW07hJsgB752vCjcAHtSkPwj6XwVB33dBa4AZz/Kcl6oaOhKZR41/JyFhANnw/
PeMBbkeechS1jSrafzKnjFHMpU0q0glh2zcZsRlum+fiAXANx7CAp3/FKCtY91gP0zUY2pk96otx
XVPEGuGj5Hdc54VQWX2t8f697e3yCVD30+3oc+7Mb6PpBgTbv9HiWj+DKKPiNlGgr0A/joNu8NN4
HggUTpDA5hbcDF7zM/oSWeGheqru0Bj2Epc5wrDqSAuz1C3pN6mYSyRPTz7KfbsnyvTJbtwYlvoo
1vawjR0IjjNaC6s2DTCaa6Iuo/5AhZshgO4YhJORuWN4WB03YzJbesSi8ln1XJx0CACRmbaLOpXB
lTOE4pBekXZJ2266Gex4nAWEttsXHmorbBK5taMvgm9QQu0GFumXsRyPBkqnJB1IMw8iqpaqR4wD
uWYC1WABLFqEp+i06kV0KdKmCYwSkC119vdpKW/EKWCYWN05qGnygJVhWpWnSWElo1WjLsLcRfYc
4WHtQFEBzCPhgRdP7wD262N1UZ8G6R6QIJWYsyIGe/+HlEOVNWZccesGNBmykgrKXadi32LX9LAY
gy6HgTjNrFlOzEYcWXcMiUpULgg1408b1EXdc2qPShNsTDsAwjIcISsECqB1/I5oI6FuziozrR0k
IIqAPoYesKjRSbUBPhMwvsIiBmUsIkvTf9HVV8YFwDJCRQiu1bQ8IVundeYYOqjayarZHecbwJRs
DehC/SW8QdffZdJprn60xfKo5BrvFDnPyHhV8yG4QJIiNLu9WToFAeiDgPw2PDLf3qzVUh+xm8SB
02ti0wGOL9gMoD7PTekr9IK9/DUYTPkHuNYjm3kHkXv0wnsWi6WCYiMUuRqRbykfq9fmgFEu6AbG
Zoj3Sw7inwgoJhNzQrPZ3YVOw5sF2B7Ge+2e1XFibIBB9RGFOOTRVsDvSMdHtdr74/30J+UnkBBA
sgmkwTJSW+p+50oQz7ccYhhXBVaOaZ6OtZ1rNZQzE8S3FgdekCH6VgZkOz0udcPS/FWe1B9TSFgf
JEh2+BarZbDur5/LIlu7sBmGRVFNIWy2hfg+tcMWIpze9dO4/nU+TVCHMfRFDgqA2LlWhVhA3TwB
2/Y9FjPnuhnm9lFHr9Sh/DiT7Zt2EwS/wcYAegJ33GiEhrj3inu0WHeswyeun4HP1VGHjwNsPMPM
DsByRzSTe7vdjk+oi5S+KQM+W1nCXjDJTTS91BhxNDzwREq6PX/5I0iXeuY/1HGsjRxcgz5+ivTY
Iw8SPUJAa1iNm75q5Ymc8jeMkvVdxAADXEtIAsEOQb9SuESTs3FCy0n9DsQKyo39k/ICqKJHunqW
dJwHjFtLz4DG3oHk7A+yMm1hnDoxSRbOQorxPRN6AttOIjKviaNkrMLwmgfrQBxCXkGHsDydv6Q8
1GgzHp4F0iVLlY+8+B6pLCOn+sHnTpLhAwGgBJCcoH2G8gJNowqcxxxWA8+THiU4ReG8IRRJzEAn
bQIX/26qGAqy/KdoO7nRPQqcqEGVTM02KpO6/B3E4xchoWg6I414BbSEr5p/Vz6Rp5PhzLsZM+xg
EAeCzL5+cs9jEDEoIqTqqB2DQx9DSVRondsqrUd4rilDKEYAVN9PGDpwVGy4NEE5Sp0D/Ss12Fv9
Vvf+ZpHq3PSA+xKkrRCFsq6vSSCH7fxrkosRLEAipp9EjJSf72KIoQIxbmK0fp3RRlEc2BboMkI3
Q7aTn7KNbneNCkVyZ9yrmckqU1BdJrLec+vUW7sO1Hos+A4SU57kCroJt/2mOIMNGivSO4QEKmO5
5A9SyxUEiNlK+D/4MegjMhHAt9xiCCl5Jrrr0S7w+BfSNmRnkNTT97S4M1vUx5QFEQo+OuRn+F38
HgQmMKQgrTQOqWZCgscJn4UPjH4QcjkNSlt205qshGPlrKLyLoDJCkND6A2fvv7ijIx5zKV5HKVm
GpnNTetODnJn/Aovfww6RHvZrPZhhLiXbgBFvK2+clvmNz7P3U/bgKhLJngkkFldZCRKUiac1sgi
PAy5u+ZWHgaFnAlOTRof7HRvxaPP7FHbnsUNWjwV7BE+1gZsKwPE4dg1cJIOUJ4ENh6Q4IPqWCby
I+cHR8myilN6CddkqftOoaDez+kycFqGvK3TNmWlDWvbCFoJDF4Bqnv5cAx4OeqhPoqq2ovwRtBK
mUcEpL9wt5yXAiLLM5+q5OjTK1xYvAgNTeG3vAwxaRm8nNINYG9mtlXdeMeq6lHcWScXISmBCJ4F
nEqsjtpLESJ7ag43HSz/WIdgpedr03hLHgBZ7G0htKMZJJ3KDVEXTr/y22RbzxY0xMcK8yqbGogR
uBKzy0H1KC9/FhWd5qzTIfzegO31bQDSADUOG1eMFWdetjeOXG22iMnhF57/198aM3bwYcgZyTi4
qLKc70cJ2bW6DFSeIKqOAfRIN0RfCMwsoQ16J7QoWa/dy4sHQi6qAsZ31HMUDLtRFkVjLlPMrCin
HlJ1mLfgS3PrGxlxin/Sb9hlicvrm7JIba6WVEkTDx0HDFBvY2QOmztuIq8jTFZeuGNhbk/jmGfe
rIrYUsQgTMUiOzoxES9CISpjejKDpxQsurPNFyKuAAXjNS1v2KE0oKhQZZCv43jLb0cvHmXWzXOe
gMOZYB/Rz1BQgyTMMCR5W9ifYrnEWGUKUXWk3+NNC4KKdiMdJf6WxyfNmfPw58ngpT3qmcE3dRsX
M1TkFXAlzVxk1Rw03CVWeL9IioA5kkFtxePkEkQVlRQlc5kP4YhldYNoafFti5Ny/c6+vMQoE1RA
b6W0H42pqnCBYNB2tnM7GVEAqqzkC/8FUr0P6uNsQSoxN6NH3+lHDBNarNzv8oCo0JGSRTD7iRIE
nehJ5ljE471uROkEdaoeZh/3GN5Hu8kWnBDISlCcMBPOy/SIMkr5TKMVfCwlfvkXKh3jTJBgDjyi
H8D/YEVhOtxhyAa0yLCoI7dHwUuhnoi5Ak3MGKkv9llwsb+ej3Bs5zeKN9mVK1mtB/1BFtCI/roX
VqnXoJSAfhKHFn0wWwOBCqrWuwzo+1SwIMEZ3Oab4Gk+gGxoMrHojQ/VIsmsWpMpokM5Mn4Hviq0
u7F2NIEluu0zQuW2nlvc572Lefl0IyEcJdaoQDjS1F/6Y2L7h+gHw7WpQ0pyboR6EGMCnE/4GakP
XCb1CNkSEcDfTffRbvtH40XeKW+YjQNwQHvov7Zm6wTfRpQG5MdqG28AOw1e0KZxrv8QOhpDUxyl
aAzEoIuH5FigseZNANh3D//HXR+r4B9KXbA2OkmzjXyTt4nUDevlQeVPFxap/GnqetkPe1jMC92K
fAkxN94NkL9KdQYbyunHL0L/hSkqFEZpnSA6nxwborqY0zcOnTvb8xaothN31mCTF2Pikijc7DqH
B/iUXYM5L0GgEU/tMXW+WsXAyG+CDG5sNs0ITdG8d2Tt+4yaayXrZmw0jIoWHbR+WYTID3r1oJNF
En5+53QxOilgZiJnK3wSAGTGsNMxcErc65M77XVAUhxmGKES1QujVLhO5ARolBkfdrBmNzsQEePG
rfajQ7KlgDmPSB+h064u1kgdoRmj4qDOgzmlNKJ9X/TyjV70lSv7Uv/IOCXUHf7X0nB9azLk/EBJ
cL6fodzUPapX5JSE72RhqHUQWYnfY3AXV48IdOhUQYIk1AWnaZREIMQMYC7SrYRz6peyswRMvszm
/JQcDGjGgl4nd0kFu8P3tMHAoKCSPd+Kkxu+juAVYbNA0GES243pKHSuSKKogjrsfAv6LkuVLEHE
UpP0lRPEhwQwSsY2k/NInVfYAIElBiElgHGobeZ08AgDli6aAsiXh9ccyHAC0ZtBv9jZJWTdMcQE
Ct+QdVxWPu+ZXeoq0qKmqQZkyPDc0dZETGf42+lutiRrHn9jNGPFc5fmZCrnxlS2WCUdzIk5dxOI
4YumogchDioDEETXeIjbnhmiUu0eRM9l7sNQ48T+HREpIVW6QbCD1O19Z4bqa+tpW/CXdbV5FJkk
W2sLJYqaGDNF+UpSKZ9RKqXP5ADxF3zUxzzu74ai+TpH8TPDb9a+39IOFe7kNmpAVHj6fqhjbTEZ
nlktRG0lq7ubNix3WQnnmBf8XBUV5+SsmJRK1EXoEQtAD+VRcVcUnCdr/b0kFfGuSydwscvt2/VV
UuWN08dcmqXiXSR3oLSXkadEyccsvo856CMaTPcNH4kvfC9q/1lSdYYHrR36pU3qrvanZqxUDlLN
Mfc9j6BIlLOSfDrVvVgWdUfrc8CVEcYYoPOMaT4FsqLlto68XPiqaM+S1FqjLHlqyjlc86UOp831
TWV9SyriDFWSxlXBw3ryP+6+ZEluHMv2V9Jyz2zOg1lXLTj6HB6jQr6hxSSOAAeAJMjf6dVbvK+o
H3uHkrIzguEmz6rlW2VKoXA4QRLAPfcM9W1iVrs0BUbIc3U1GFZUCki+naoLfj3ouWXu/awulptY
y2EWkeOS5elKjd/wmrhFDO1EbnikVC4sqhcGW9qhOxOBY4qCdxD+2ZFgSBckJfRZCgalCjIAS/b6
66tbiHy+H3fevx/LPkFcGKKKm/mO+nM5kQXDALIRh56pQ82EULy15lIv3V+q9C9d6WK1gemGmg9w
83HbiUVVBsqDMMpAtpt9b6n3BoLBf32h57ZpuGJDrWXN+oJPmo0OLyS8NDDgrILpGqj65JPgQdlc
tQyuFTsV6hSgdbpP1grQhUDpny0pyPiqB4jFfKTTuypiGy5jLOdmQgfZBEI2FTl+S955qaTZqDI8
1aBn2Kj9lQMzpL3OpjWMUKKyurQinqsigLHA58uCeAD5x4snum+1oc5aDNg/yoDwH+bMjTlZ0m5X
I+hll9WNZ7c2CMPR64K/KLa5xYsLaVsxWRZWJpSqEHCGWb4mQAQBj6Yh6F3OLTLvQDU3xmAG+Wek
/dc3/8wRDQ68IB45yGia8e2PxyHYCimW6AdUMaQ7MUTSGwO9hduC2zuj9+uhFjS2Hy+UAeTB/q4h
APn241g1R/uyh03svI3f6V57NaGSQCDFzLrSgjzxwI8Gfe5SE+Hc4v9+2Pnn74Ara8gLJRsxLGHU
1+X4ng/yJSrk+Wn869IW05ixCYY1E8YY1WsyoggbWjeF0ZEgN7+exPmDlkfL9xez2MnShOZgP873
q9OuE6VaO1YfCdqvfz3MucoLz8VfFzS/mu8mzSy41DcCFzSvCYoPrOqUFp6NwLBZGFeF3WWZ+qVL
W7wKuVHn0mjM9ylBLou+V2DXVE+XOmhnR1EQ+KLAVGAGNT9eWB8Xnd5XGCVN+ywcO1gJ2Ml4jPX2
+cIUnn0m3o20eNw7pmQGXM7mKcwOCfXbbiM//EDg4QyreVhDyR2cwC5TDc+uY8a7oRePvM0zveQK
htajCbQsGOIitsNXKzd+TLyZbfYfvWOAFg0wd2Bytwwd14eETw6M01yrbWA+Vfi8Ny/0ls++xt9T
4dHrnSH+jzfOzNEG5BQ3LjFgpaNLoaFfOmOcfTZsmMigZJVV4N0fh5BiPjBdEzAGrMqVkuZ+xVgE
z/cLJgXnr+SvYRbv8GAWWZlBguDmgxRK4NA46iU/i7Nr7cxmN4CEzp3iRW0Ge44GlswYY8ZC4b9F
krBVD/BHy4L5JVbhcYYCfJ3DwfI/Kpfej70o15iJnkQ7YmxYje1VNuGABj5edRHxPHc8eD/O4lUe
oSSGmR/GmUm89XE8yOW2fJmjuYyIHJUngdbbfXWroi8dXXi3z93C90Mv3u12om0Gr8F5euOIH/W3
0gQBEd4/2KYH2ZdVlPeX3rGzbzWk2IBu0Az/rK0duUUnpgKpF2Ec0cZP0eCCA+tO85IO73SqX+y/
a/MULreb90MuFpKaGpNhJohRHjzZm/kc0lbdjIEdsQ1HzBz4R98Eml9FwJ/n/G16GI8Ck2CGzrW5
067VsN6ADHJp+tWzd/7dTCxeVCtXGRcGZsJwzUh6zI/OVbtLXwt5BUaPEba303YGXPi3/oEdy0P/
TYtKGII3qKSLx/piPvjZp+Hd11m80CD39W1dzLOk9zgBfBn0SwjwpREW23E8mE1rZN+fNwjG5ZW8
0dziSwlfavOtgkIOnJcKJykYG0JnVoYWjaaHrHbN1eWl/uzR4P0zsdinbQbfEccB8bPcVQc1+B5M
FXQh28UuDWYx0CWkff7AXz2Ei5VfoyROSYrpLRWA3OSL5SRhwR5VDrKtaFB/XEALzl+hiioAe8As
ElvMNo/7RhINZhuuv0+882YaBtnXWyUy3Rxu7kiAuhjYcPYi3425mFVDZlNezI80hdQC2e/6vfVs
ML+7VrYzA4Q/tZPbfLULTy28fPOzf/JfH4K22D//G39+qeqxzZKUL/74z3320las+sb/e/61//1n
H3/pn1f1G73l7dsb3z/Vy3/54Rfx+T/H95/404c/BJRnfLzu3trx5o11Jf8+SPJWzf/y7/7wt7fv
n3I31m//+P2l6iifPy3JKvr7zx+tX//xO7qd79b2+fN//vDwRPB7t//6n+q3u4r86//89kRffzu2
//q/9CWr3z59xNsT4//43fpDh0IVJaKqquh2Q9v3+2/D2/wTEz+RkSmEv8WGC04NfgLTV57+43fl
DwvuPOBsonOOKlufW/es6uYfSfIf4JDZMJKElST0WjNf4vc/J+P44yX4cZ8wOT///BvtyBF1P2f4
6I9HGPB5ZMRcgWODwwtcqxGN8/EI02U1tYj1lfvy4E+vcJbVwpG5ZMMh15bUu+yI1tBFoon+8aj7
c1TUj9A5wizukx0d+KFcEeZXiGpWcQ+KKoJpnKF3Je2tYndl8Vwr2ibVy0AgVrEQz11BQ0Y7HILb
Q8trd2TMlZUrK7mR8ifNatG15F6vrRqVn6zCcQuodGcgJs2hOCQBlQa/G0TYCNMbQXZI9bu+edJH
ERJZBw1e99WYhJpDr6mprY1uzZNrkbx1BBFP+iX+wKddGXABpDZwyYS/MgRFy6qWIysgnlqUe3ri
lv21PWZeI26MXPNrifgd6VxYorolz13T2WiQrDu1Fbx7ZM/c9eV2+P0rgNGJJxDP3yfzFBNnrKxX
W5cjzDIpMq8U1E2FhRp+D49U79eDfTpaLkdb7Haoc0vJwj6jR0oI313TdI3v3CodfscBagy4X1yl
CLV5Hm8ujDyfqt5vBA6sQucnDJ4L6KB8YuKRppXbTHRu36dBUfObDgYtXMl8kvRHTjZmz1zaRzBD
Xufpi5N+U0Tn//orLGwgLXX5FRYHoqEnWsb77ntZ3G3oegwMGAHssxV0PH62ieEd0wetOWcZbZEO
5Zer6S27vdTu/nzDMRFzmYK5AGllKQhUpNZxYGDsKhb4l/FqBPlbmjZ5AmpV/fTrK8Ynnpv1d4Mt
7nfbpeXUMAh8JHGbs3QlU/lQ1MrWKHW8io9DbOwZhVkOEUEMQyszNeDOX3umuNeayVfGL3KDWBQC
Ahr4fpVd+pQgzl67S/u9VOIsmU9Ba8OEsX+2pWxHoSlOqBk0YJvzGEYAVYowRlhDF8hSOcTAAbMa
/sbNVgWPD4cQLX4yUcMr/JrGoNxyw+PWsCkGDbaYStS0UkTaGgcizRvtxkemgGtnIH4rDdgaRiTq
1J8Azo8KKMs1ouC0HUmLDUzQQ73QgtgBk7gQ96ooYRmOvrukBJZVYwdDxLZKUSOC0AKzp8aCiMS5
s7BOtYgjdnInkPRX1r2NFDJ8qt44FfJf5NhtCnGEXmoNh1Z3QpClYkirXuphWS7WYwcf9QSK4BqH
SOeYpdM2005Slq6KduvgiC/MJ10IrwGfRlfkqCDqFvJs36HIdu6ZP5bPPH4ZYUgKd3PXlDq3UQTc
DUDY1Usg885zqZBVGrNd79ihMVoHRRv8prGCRD0lAuoBGOSZReuNUu2NxbPIgBUoiguzK9xcyNcz
3UMCmTvGT5gXNy4R7aZ+gfjMHyfYgefZuqPmAx9yP+lgiZWRECYp60zFuUVYHk7IXirnRzmd/Kpr
VlKt7HWl30+dutOr2G+rKkzjb0kN7pOC7a/cCgdjIZtjKJWwbQjEBz38XSd5pVbDWzb5GUKfVQ/m
eN7YqK5dIg8i/qroDRSWvRak0mmqq1BU1GsTsEshkyCW2Cpm7emVcaOMfEPL9KHMk5DZDuRUUB3I
oGhVktsrvQ9/Vbessr1CtLsJklACH+yCG6GYcENJjjhoBE9DJ+DUHHgVmtfZo8LK0HQMX8/uHUn3
aQahfCdDsd4HRaHjlt2yZIMNrhqSaCoeU6F6sFn2Kr0KzcbZF2kTUfwdYWlgWF+NxAkLCZ6aeKLL
AbuGArVJV2GLeYGr9JVai41S6Z4DW+YJ5AsQJXxLxKEz9vs0zQOl1qBJVkLK4clNJJczsp4NiuIO
+YZyHapO5osCgYCT7BElD8v2YCrfHPYwEmeTavVVF9MbIe5Mh/jCwe/ohifMI7HXDSa6ULgrmdla
kmswnvg25jBdi5MN3Kpxo9OjYZFNpZOVjbSQjq5SEDAFUmamK7tW3Jrc9DMnyZidsQu/7vhNG/c7
5vQJ0GfrodPyAzO7MLYnt+jFCtQeDz6gQRuD/027vUTjdV0MUVvTxz6vvnZGfp+lpafB5J4aT7Ei
X8UquZ8mpLhSGA8PRWSk+wYdKcYnl2V5qA3FaiTFJjHQFjcek1K/QiRjCAf5pz4XV81AfBvKumak
O9NoH3SHr4QlPAPu3ZMMoruN/OgmjWoy3WZms2Epkt1EGwJPxX6fBTkaIrIK+5TmkHfGAfz2+14S
WM12vMSOoPQHkb4kWEqaWgpbp16N1ZuDxYnJGxPL3IB46gphUWm2LZzYQ5yyaw+jy0DtrBIdHohT
NIkDxBzuYOK4EV/FnQTmouQJtsvbJ0eVAxWPVnxPlcdWiY8Zi3cOCgdqmG6tZZEAo7/hRaBpxb4i
tqsLydP7ZDUaddCRPJiQbvzrPeRTlwO75szJVXBunmNmlxGicjomMcLcUa73/owiDMLDgkuaXb81
Jqg2RVD57X0uVhQPq1vpq4tepEsgAyPj5IDztwoWpIEDxMdzcT6xoSzqZxZIV+IO+/RdA1Y0SJd5
MK6mSymcn7dnNCFhWQuttww+4lJRrKdTJWvDi8ixC9pXJb1rkMGRVDB2G9iF09gnKGS+sPdjLepG
0ec5tYaXHLrXwAnNwIxA8QzmSWaBBitLBUhIBqGxCDKv2pE1OsFmaEXgm1/2/p4n8eP5TAU/2bFV
e+4coAz6OMk4ufXIL3iFt6VnsyNN5NDKelft811TT2uTMi8jvSc3xrrh6aWJ+HxMgZLfRLGOTiFO
4/riDjOCdaMzT/Mjlmzj0xRCGpgPsGpygI9UvrkD9eYQPye+Bj1L+9jeZ6/y47DDESIJL56Rz83E
+y8zP47v2yex0eiT8fPLwDwbnhhDaIbq1rrUqFniBrj/Hy57PjO/G4mR0poy46RHxQG1j+pBGaj4
9EoCIpOjt3CYiYAp1iu33acXEPlPjePl2IvDcKtOcPAyTtyHiA6rebXtECn2CPvUqF3RMYh38EK7
Jx5iv0DXi117CzrXkUfj+nLz6EwZ9nEeFoWvQSyajCbmQQvRU7xWMeWe6eL0F5am120v3uGzjxtS
7iGHsWHwv/RBKIesMI34FO8dHxpQtMhMNFhm/7fCAxV05QiPHS8zqpeaLNQf6LHMNb6FdrGKBe3j
7VbgjgHbs6cZjoXmwKtv68Jb42xj++3oWdc/l7QtROAiD7T1xWSBzyUYxocNHLSEuo0ZX7xlgwlz
dqvC+HbU7+oQThYwyqUHBHf8jf7/2ZuK9HcIHuZoclS3H6+WxKVolOo0S/sUn0WdCf0MFpAQ7qDg
f3251Az/BPx9n10TzHHkb9kK0IyP48EJQh70H2tItiosOJDCNxeSFXaMt/oz9S4hm/PnLRdM6914
i9KqGZJWkYxTbuyaHugJwU17vrD1XhpisSYXtNUnyzy1vuyZpas/ZLDiBOvzNj+MO+6V14NrXgoM
vzTkYktSpI7LFV7FYvYreJBmU17wHzvDm6IE+FN9fXnBXcjDf9bl74rUxWVC/QNmfNXhhEHX6hNj
oe6xaDjMkZEv6m18CzMKqXCVDTyrVrxx61McmOzSMWeJ0n8HB1CUw6gHQrZPRJqGZX2eAGHqQMEe
HqBBWpkSxNlGZD8aXkddOETc/Pr2nhvRBLkWXBWAfQit/PjAGpQ1pEAWdabfDeyqFV//g4/HPgab
HMS2AXP5+PGkyUGw0gcXCK6vo7NbXwIyPtHm5inDZg3dBsRz6FcuLsDkXY7ApsFV5evUStyue6K6
4lVFtSKq5LU4cQvox7rR8UcUMOUl9A6Hg3OvoA1zFsD9EA4sfVLMqZBBgfk6poM3dgIgQbLJIX7U
JimoVc2HYjoqKPdUAqnVzACdFLeEOVjnYF9D4GD2XNC1XrzYNQlqFMlSAft1EBdMAQ+h3AmH+OQ0
EHOrqAsrmAkXYFq2fQAbM99k8pskGxFrizVOkl4DIwOOTMrEebUtEqUSpHLEcOv8pgCOkpuvhQI7
a/OlAgI29mhN6AiuyZWrurLdAk1Oy4rdujyKbtUTijSdfKP2ZpQ0yjZOnS+yCr23oa3rHLgsvqjm
pEGpK2vVOVAbZ6C29XMU+7lGotIe13rNr41cDerORj1juRzXXM4Zi0N6aqU1FcZdbJRre0IqWtV7
utw/6hSGNsojQiLXOGr7U/nFYYlfyXuGLzfhK3WzWri7G6fXmiB4jw9+Bgv5ngA0szKf4pxWMHWd
WnRPcgGfn9pFnaNRw3UmBjAV4N44+DKiplIKF50S8GZInNuBan4b09DoHsBDJEi2y8026EYeaTZz
BR4ZIumrQdk4TubGFffi/MtADqpJosauvanoEM77VKMFr2UsIHni8tG6YROo6rnt9k3sZSjY9NaV
dbIrYnPVWQ2iu3GQca7H+kCy0dP1ranAfaV5aWRykyHOD7SVUsbo+eCPwCkAnwAHGMIa6cdOU0al
BDMeKbCTPmhMGxCeek2hvzU7qKpz2EPWqEcl1MsCOVuPNHsY9AphKNJG6dog1jEhoM/a4skSakhq
NP0yDlkRPGkcStcWMsIQtbXvdOModHJtl7dGTb1K9BHy8MIhR1c8O46o4jUz9fN0p5tFOLHe7dry
2BOxMaX+cZokmIq/KAwgnCr79vBY1f3G4PkqHewV62I/diS3YTdDijBeSLENchdn/SorD3npBOMQ
7zJ44bR27JIYHjXSUcnHEGRjz3Gu6kZyZTM5cvWg5U+pvrdLzWXaV00gjqK+w9MbZAYefMZ8ygW+
WxdUnbM2RuZ16oZkmWs43XGiJ8lyomk0ryqrDZvG2GrIVpQk6lnZM+Kg3UoAegJbdMzqNaGSp01v
UFF6JoR2jnzIezjZsuEFnuoR0CEP+Wv+KGFYGbFzPcWr9DXNABhBk8GpK1t3dZlF8Kb0zPwbNY6G
Tnw+WH5GWwBDCPkbkHeWPWE5DhLN9MuRrrm4S+vR0/DuF/V9SxSkeF5XKHxzDTZWCTRgBiyKAXHB
ttF25UKDV1N8UzDiwsICzZHxjnHd79JrnoNxWrZhGZ8a/VrDA8954iIm0eXA4xBf4JF2a0KWryZO
lJSPqpb4osWyXRc+y7WwUQc3lg9SJQCX2qFwUqRPFciv29cGLDwRHlajLLSL+sDjJEyr17KfwljE
vmPBKGLSQy0Vnt1jxTMrX2pEyAFdom/qasqNo/NVQsU9YAlPtPTQOP2jYhYeEhU93XbWUwNslxcn
CREj+ZeOD2FSZuGA/5oCM6A3bp4loUmNMLc1tzLkwBonTzbavVTUkYMOVmWNgVAcV2gP3OnXcMH2
MuMOkXRukxEP4X+AooZ9Kqf3etmaXssQHelcZzQLmZNvKmaueW7v5uxfZnybsOQVHZRxSu7mNQYG
oQiif49xvi60+M6qh23jgHkf9+KKkPx2FNqONapvKHyTSZVvaMOuZXwzyPaVpqSbTs92GfamHKiu
DW8NiydeqZrB1JAQiYTuVCfbKpajrtP3WYMen1AOLRZbu3xhIolK6ARzW3ZZCaw2dWqfy3zjlHjf
u9y+tezWHy2e4X1ArnimdnvsMX5Tlt4oqrBl4lTKxlVpGK/xiL1qcDz0op7q7i124GVSOm4NKWmF
iChApvAmh57AMHadoXlG9oVQZNwo7GayRr/AzuZIWsSwruTGNsstr6vSsCxxd6T+pE+PPSynHH6Q
dSw07ejmler1XXqHgxCYFXDn78dIiZ2XvHoR8G7p2iqE9N4lZDwgaXPjGAjDk5xNUw8vsPuFQbah
XXUylEdJi/XX1roT7XMdluO4q0me1G5Ms/WkjS/aFN8MwCxboF+c3RS0SYN20MLCrL6BS/qiFeoV
7KLAvAE5zQMdAN8ycUk6+Cmindx46hK3N9vQ6Rhesd66VjPpa9lAb1s9zs/aBD7UvO85aXejtuWa
JPYjCEz4KjT3aC8fZFxKzdHxaNRXVeyU4V7viqhHC7LOFJe2OOm1UjCaqhenFRKKO1dvFa8mpUfG
2yoBP6KMA0nUvoonTddAU6GwapwRWhMYDABdpXyoiBwprIXljQWpFANUVAcT3idZmGGa5+uiOGlM
x07JIRLTfXsEcr+VgSkr8pM1NFdOslGxMdGMXSetGYxaGeQSXFA4XfWihEQuY7iedtWj86jmIiza
6drRcn8ckRQzpAHXZcQR6Yfcqta8co6lZnvMAhHTmlybo5dAHkuRBRpWqaL90nMcsptQbbCrW8wX
BlYShocZEY3gLTTV13p+VvP7TlzlYN90ezHcK4PtlrkcIFdynUAfoE85oFLbtUFaavsuoIkFgUQP
uP65VY5ZjkTw7iZuYN2S3ksOjRggXyrWnVIisitdmYkTWHhIG3HLYnnDi3LFlNxvh2fKnrV+3Y2N
X4w7DQisPU4bk5xi2uCGDK5wCrCzaJDCO4p00J4VtwYHr5/YgZoMEc3FV71SH82s3eWx7AtpCIyW
rVtJRJADwEkVh5sOXphx99DLvatZhmfxq1JZIznSpaxFV4Z4Y1sGRrei5JBpOGE0gF+SatWaoHBD
s1ChvZCZ1yjxI0llATcaV6MmmiZHo+N+YShYAxJsTcWmRD4EHFqA/WMdGXk49UD0rMKzBrbLSHM9
sOZ1iukqj/Gmjyqixe7a9ogjm2tNKDzGu2JA3noFRo7DA81cjexOkZ7qHo8S4ksN+4nGZCXjVMfH
x2z6wqXVr8uHBRthrsqAFkD+B2kBtBnwLv1YP/SZWmY4XM8cRMm1toh/OliBFc2oVBamkXTRN/iT
aGM54gKS6oje6qONEeNIPCphOgc/3M1VIJ5SAIDog4CkJF/Unn+uw3ChDgwoZkcpGLQuyhicuWBD
JH3thYIb9tWq/+0yT4WRNOoTGKSgTFqK90VF2rZjJ7OGYUr5ZuoXQMQzNRDayLNQESY7sPVcwB6d
MSCvluPjlWAYNbfjNBqGlYmy4NfPwxlgAOMA/9fnmJdPTsuEmnzqhpNc4/ijbozmCzWGC0Ocg3A+
jLF4AAq7McUkTvpej8ghhckCjtm7IeyDWcBx2aXi4niLuYNypp1ycYJsY8t96WVOGjEHl7tapH2T
Nn/DAPn8zfprEheYkTA7LJoC0PIQxBu4yH7TIE/SofSsHvXH0Y/hYhteBMbUz1Xyh1ldPN+SWtNS
Faduoz0aITznPHntXOshRHyXx5o/awGKmeB2wCQblKhZ3/1x0ahrCvawAKqcHazHaT3jucilP2JL
vu3Q5djpK/lL7JF/ywX2+1L1ftQlYXpyENNq9yehohPVZkHb1xcaFOcWww8jLKDTsk8zVREnitr7
KF7sSPOzoF8BvEGBpL6gyx9Sz3j99Rt3Bl9BF/qvyfxO8H3XHihhCdwb4jSrONgBoiJ4IBknFamQ
ye1FbPjsQwJ02FYcaKux+H+8cUqn1LIkn3qI5iUXJQZAv+E4e32MF5Haczg4XFVmwx97Vk+pi8mc
rM7qHP0kb2i3Sexttp3jV01EKMarFHhR79UbfVfAFKGB49PfYLydeUbhUzhTsaF4QB3z8VId5JTX
pXmy0xYV+gujjxdu25n9BJf3v5+/tDOiKakHGp/y3eiNcxLWHCfYu2j8elDJb6Rj9ePp/8m/PP54
vRaEz8Uf/3/lfxqY2//6k1L5if8JFmj2nD19oHvOv/GD7qkaf+D1gXoCYn70PKCP/JPuqYDUCZIN
ilzYB822QViGf9I9JcX8A/7eBqIyoOwDSWu2C/uT76na+BlYnuB74j/wK1H/HbonqJ0fHkS0gmAt
g4aroUOs6MDNbbH9gHVOejXJGrcVNBHEpbHSSnuSEJwsi6GtnJ2IhzgPq8Kwij0fWy5vUy60wh+K
AXinnsHhbx3HdUFC0bV5sdUIZCnbriIAnF2rZ2XK+C1lIHCB+0QSqZRvndTUUsVeVSSrYtNXUzsv
tc2kjhJGqk0jAQNL71NpelKGsgJcIKV1uhpQyaLsQbC8tVKsqX4G4NtAPaE6MRCPVLeRjU0qoCFG
XEm2N5hDXe6d1CJOZGlxZoZUkun0klJBX/uYg7vRkpTm15kiAeGX1SYGCJPI9BaQddsETlOBh1FY
BrMAkOHbbzRCgAzCqY3sQMOtSlxk6qBsFmWTrUGgsIHGmDnXcwVQXgO1tkFiHNWzEQQtnKBxHDLg
Q6CtK3swXoukJM1K1zKFh3U1Dv22RtaC7KqSrqISMLQak26PKCUG1fraODYF+02lYwPApbHa15Sl
+qyx1bj+0JYDgFCEtOb4/1Qu1EBt9aYPs67iolzVCXhEQ+XiiRpr9kYlfcRaV6Uxst/jIsZ0uZw4
ibMBaTiNTDguPcayFI+uPMitdteNZIAF+GA1ZBW3imwe8Etdf88gWoRtojXaQ5AjrBU+2kk5pN9G
1ttNMIHWCnjQznM9rKQM9EpZEwLoKnxik/GloRafEjebgG49iQZJvbcN72T9Rcsd7bXn1pr2/FmS
80rMzKB0MlDodqMFQImnMbWrIjAz+LVdza8dW9k1L5DtZKgpAh3kGfYHZpI5k9/0SgKrOmegM/GP
qM49jNRlFIRd2+UbEqM6xdbdNqveNocUuPxITaf19VEyk1XTWhW892ialHcT/KRBye1EUtwKS6LO
ph4KkoGt1dAqyjVkcr7xwRTdg6qkDdB4yciHQzqlinyqYdACJHTqHQaXQlaDDnyHS5KmdderAwUc
0uagLpYM3bankUx2IXl1ltbKm8WSkUVGJ5h+a4M5xa9TmQzqjawmoxJIWsna3EuHajAtl9Q8b+FK
K5GhCx2HShlASPC7CKpgKzNKT+lhOfcGJ96ZViXjBewzr26RPfdllM3W3kyKMpUw6OynfLwDigYj
xziO2+GRmjB2DPREKxoDbYeMKqU39H08HsYJiMstCo5M3tnaZGfbtkvsCs8Y/O3WVKoGO+CN2RaR
VdNiVbWJAGpB5VxyqzHhyabMQQO50VOUqzWIZY2dXouaZ7AgatNWW8kT/Kq25iQDexqLCm55TLPw
eSiITbU4qUlsyCuRjDoA5VqpCVwgdQlUaYLobwPUhRRt9o0Rq6hjK5gssgYQ5DiIjYDaxtoYpZnQ
bdVTU9rB3yHWgV3rNtsSHgvrq8QNsJwSNsbKzZBVZR4qSkPA/pKwMAa1AC1/NVnCHra2xGc+YaMU
dYjQIWXaGAIL7xsWtiET7mTCSDGComFqfU1Kddj9yVyx76Z8YFbAHKez3Fzmlr3ShANoidZEGt7i
gvX1VQ/riXhHNF2GTek4lGYcFGiICb+lKmISvT4dNTBb87xrwoFaAtg0laAEuUEIH55r345tk0AG
0jA1CXFATR7FKBAiQQrCmiOp7Yrs5bS1caGklKfQcmytdbPS6MFFyxW53gMmBscP4gPJhMRcSSFM
Q69BAxUMbHaAx10cAzPtU8jbSd0PAVAjAIbjxDN1rTLG1ROhJR2CtpwGQBApm9i2NIvJLNyxNkV2
hQchEbsY/xa95KIArqZUBt8oSk7Tewe40Fsl1bEd4HVjzxYYackOoscqB6dRs4ruihVSl96DJmmT
VY1Za+6cBLRDxZvG0o6/dSThPLSHBqpgkWiZc6ldPbej/6o3sIUieAyJeuDFgWNgI1j141kOFLhS
68D1hJ85PQ7BsDFRVoETF69fTHdqvPFFilDogFnvXfLVVuZj6qexFZinATKAZmSpNKIipzheEvQ9
cEAvv6KyCpI1Wyv3/7Zu6/t1wkgHoSowYtLQzl2AMdKogbwox8hU8oWve2ERgOM4R8rNfIridryo
A50nbnFxHwacD7nvag8AnRKhMQbM1/BfXRWRFqWrv1ERn5lE+KKryMfBiQtuYItawGAIHe3Yz3Gq
zZxTO4RTIPbJZXzpI4TxcxLfjTXXQO+uSSVyRsEemWVa9kbz0SeaTbv5sxE4URkgAUj1kovudh+r
gc+DLu6c1VC4UqgYVHOanWQDdsycS1Dd/Bmfbta7C1vcLF7FUm5aGGN+Eu0NYiWvi329ms2jZvOh
6su7U/bxxwe/Fyp9RDH+vCQ89tBSwbdvWUDFbCBMZDhSmeIKfZ6msLC9Ppvi4dfDLIrun+OA+gHX
c6iOUDF+vF+5TZGbnkJLAALMBlgukitzX2zNNQs7nxxJWO+N46/HXGhEfoxpwVv+/7H3ZUtuI8my
X4Rj2JdXrASrWPuqFxg1UmHfd3z99aQ002QClynNeT3WNm02JlMHMxEZGRnh4Q7qL0QWgS5gzKka
aXGHIF07kwv0QvCtup1uDbd9BUOrBlF4pKLgiBUwKKs/ty+YabST14Y9Unj5Hl/9DrqkMYiRVKoN
fod+6GB+gioLiMrBAEBUHJkMvGtrhOYUzLB4LgEASr/+swU4bXgqepKu4IrQhc94E20ZRJdkx+9q
JqZ4fSgu7ZGwfnYS+UmrYpHY43a6J9zWKBKFhwVcqqMtAdTb7gQWdcSGM12apG6KIjAqJWpgMvEb
v/DJ9Ouyk/3qC0qgFvIYjy2MTRU6yEcERTciG5SJgLhTaOi0kYgRpC84kAC5jR99FMhfbGJcA8pS
exJ94REvLyfbdampiDd/gIlbRzz8AHJjQFMKUCOahEcqasCuNDw1BpcwrwV+BOw/9F/BIYChN0e/
m0PQDpt/WXL8vfAzu1SkbY28zeIUdqNbYHkfhJ1uY6iCEGX/AQ0Oxa782xqG6kGsLPKQSaA+bTOM
QSOqgKDw+3jXQV0Ow/wAS/vidyYUfR36sKH/mFIoaoYsnXt5wgwz5qeNW3mPinFvEsWkDLPFHEQV
Q2s6xGxI8jrAX5qlbsksa5Khb2CWKMoKNubV3lF9tEu/2iePgIuY16Mghd38taOgpIX7CgIgZLTj
LpjxqAwk6JgTnB0gVe+5AOjNyTK80gW8x/hksQJsJFMECocog4RKBzUttcK6L42pShV8w/w5Bg6j
GCbHQF4HcCAqgq6GCUlwsOEx6k6smL/1TXHDyAr+OYXAy2BkiLmmtQMeh/Wku9yUuYUGjYLejzBh
xdjXrfN4boq6qNM6UmMjhanOVr3qIYcETOKeyNUhyTfegoN2xwQ7b/gOtPgIASsiEBDP1C26xEGS
jdkQIjmY7PqO3KFkqiD0SerIfTJRgRtrhD0QrOO1Quh8qYSnGltUf2Y08jsbaCU7s/OfKiYrOU93
Me9m7ybGlU21DU/OSvpfIEU9VV3p3DjNihyVDmAF4kX1tJDzgqj/qUm5Hw71B147k9XlkY/BxcGK
uB6j4sCtLGq114TymKfDj1xvoW9f94ccM0OMD75x0V38NuqDj2k3Z6i24CAdZsz4Ymzaq1yieinW
tvHNeEx2ySPHMLr1AUA1KQFIhrO0UjdvmpSMY7WhCRUdM595K9JkU5xGi7G29dsL7G6iAAi0qKK9
SQeJvOEgYN9CW2RwoZ8C1E0FKND3KHATO32dnko/29XcSzu6ueqJg2swE/qthZ7/ACqLkPpqiNQc
PwDJspMZL4AMYUBtdq+vc/0J0fLUwO4GxRYdVyl1u6hin/NKAVWI+TPRP3KFMYhBjWQT97347+vU
lRKluawMtfw1uLo33dZPmL47AO/mqT36BUjDbM0P71kRfv3tSAUcLzyYR2pAp/DxDCphcRC/tOio
AMmjEzxncS/q34rgiwfi8PoWbiRfxBy64OAaFwQw2V+G2AlDVQ1nSF8Sil9FE+ynibvVMMYr1aga
FdwzQC9QCLOqxFfJWYE8FwfEGkQ3LUEoGd9zc8PBKA7FSFT48YKhAtQ8pEYkBuLXJH4NKNSCevM5
aBcrjaO7jMNM8FCbfAkCzky1C1G0g0H3yySy2zn2uLky457xnNoIYNgdPIFBSyGCKZHOvufKKEYe
E5zFh/wYPpEu9Om6jd7bj/JD2AOMbPHfuR+ohTM+C2nqXb4bQUirgHEeOSKZeCN/fpaG91GA2qki
fKHcbzY8shcgmyX+s0RljIP8UZHcNMlhnu70/mNADVvJf5aVP0sHMbpROJXxa9an+fLHUKc5F/W8
h+j6V5y9BxjfqJXGnAbWYds4zFixIeOZgxsfp/pyxZApmko9F77AsWGFN/LPdI+aq6OaIKX4kTjN
K2vEa2tRaCZBmxQynjyC8qU9LUlAPhw3X1Hy1CgHuQLskNH73nJnEIagGaViOXgkUx9xbnvw64zx
12hheuLNAKcn+E7RIkoAZCCP1QUYS91RUMPbiazy2zp1AhEZoUch0g3rowSGv7adlwi2dQ+Dg9Dy
DBTgdlqr+6456S005qc3dFrYs1QUdOMUNS8sUxcrP5RtCm6rr98CLlYDYOme4JNUd5rM8p4tU7O1
VqLPC/oY0GEio7r8lHkfJFzYGD8XLjMLnrNBBGctBu/naFlcP5fr2psGET1M3WLoVRKQ11xamooK
uj+V8aOvOrAUYCp7fA1Rd8WEMbK4Sfxs9Y4RoDdeqhcm6XfNwHUZ1NiMHyKwKYFnQF+k2QGVkp5I
rGe3finu0MsCP5R4YO/s6pAYInh1DJ2XMU69JiA0+iIdhcT4LoaRpcg71HTBU7AwwouwuvKQAIPH
BwdFBPQAEKbLXZViWVxyOT1O/1LBXF/vxRJV4mpXOeqzggggupnTfEvvtcQMWQF+vcBL0+KlaTQt
BWSd6TGokIJzJjjl7wHnJngOMqCGSDphV1lXPAUfwRGhFkzFHl3mcmEM0iOhQBZf0bxDO83SPAkq
NfiQzBrSymspc9SJ7FJNimotPbaOToAV5lKa+dPysgB/fwAboyXbJXp7pbkcEyCdvrOL5KwfQMX2
Jo7rTG/TY8Y3b8tSP/D4EYO4K2rV1+rE6oBXi4Pu4/pZXV0o1KrpzKZtDUEV0qMoPvbzixgyuclX
dzRlgArvnaRCHSbMjgN4A5cXCUXXElBpk0iiEX0W3gZli1Fa4FOLvrHecutqKIyTqxLiLIQ/n26v
jB1wAXVBXGiwp9vihyBajd/uITnkkDSleG5nsFMpXu8rPzFdoetm/UOGuJXLqg+sA9TlL6EpxKMs
7FS1T46JH+5UR6seW2SsTxgiOmQ3af0I19Iho0zYI09cy+wSzNYZPtsKjQofutCH5VIS9w48Wb8J
3giyTXgS9s2dLltdY5XPwR3r8c4ySgUOINJDqU7SYwIFDvRjDrH4s81aVnha3WzU3lKBItM7sdOM
5EhgieEN/zr/rA+GBRQ2yLsz1IABAtvJIAlk5Z9bZ+d8S6mIMcDpThFZw4BnnIOPEmCI66dznVpT
S6NiwhzNBj9l6XHpTQOiHb0Xck4i2pVody/lI1D4GL07jPKCMKzv5hvNvm6f9f2o6BAL9aCKXXoU
2gpiy5BPBMGNGLAiPfNwUDECIIisT6fkCMy99jyjQNg+ZtAtwSyUazj5q+iPbu1Xd/ouezQexKfr
a1wnoNQeU4l7JzVcKuUp5spHZ35LAIQsTJCYLfU+fSSaehDArL4jKUufW1buS/z/4gFDmaYyJaPU
AS6K06NyDxit1Ye40QnTfbLDyAJbNYrxNemXemPMychH6bEK+Z0iFNaMicAWIx/X95NlhQo0fNcq
+QKf6TBeEWp3E4iTouHzuo2tS+Xs5OlkX88eflPZt0qBT6aDRUiWwG4XAuIhjFYKPtLRYPkn45zr
VHzJc04VCxxCJYD4oT6DMlBg5K+sPaMiCZ906pIJyTEufwjAi8fvU8ZyNfIjr7gaPWs8cXoeS7jo
awcLcYUdIWzVnzGXBLkudi6zuSB0HzF/AVU0SJNefqC6bzHwUiXHpUoOfA6GxfK26MTX616wlRGT
9wVKD8BIijTrCjdWS7iE8ZGfMSEYp6ZUxnsxTj5VibsdkuAALJdz3eKmJwDzSEgaJNAJUecVj4Bw
inGJirVopaNuadLzdQPi5mciKAkZr200MqlQqAtlr8fIE1TF7EEUxT3Ei6M1vgRRl8jwKjCQow/G
OTWUPmPCi9bddpwjpe9a9UOy/kTddHPJZz+Iio4VQAdLpiVHVKSsUWrNqPKuL3kzz5fOLFCbqoH/
TutTkpkIbhBbhdvtMuhV8bcAOLMh/puh4x9rdBDUm0FPSzCh5W1nyr0MYGOHmSbdriM8i8sjY22b
nxNgJoB4Ca87/ehuy7TmAUnD3SIh8Ty2mAkJoMIV9970RtSAWRnv5tc6s0cFxlipM+gbxcdyUm3M
DJkDUr3rS9o82WcWqJPNRyEHSGZ8zGTwQBd3PXCuSjoz7pDtZQBgjN9IuEUpl5jBZJsmQXRs6pdM
+xazpCO31/Cf/zxdLVAXrs1HIzrWSA+DAqRfKhTwlL9j9P/1fkVN8t+LUKiLsMiLhAfK5NgmhVuJ
T6BbcKaG5WCb7nxmhP7gXG0oC5YS+ctH/VarpnCbAjyjoT82OJMKZkszgEIOhBgYtbOtpFvGwAUY
WTF3ttLX66RAlUA4hw6UojqtqrlSFxGaQ4wNRlIjun/rdaT+LqIdhEYGkHL0XlZyo85q/y3WeFy/
r/VkmInOasStl4T+qUBA9cjcMVJH3OYsqwgXAUpP4gDKn94hWSh0b6BxGVvJ2+CILrJuDwPqv6Lf
/w0/gPwap/r/P/zw0mMkmBp+IH/j1/ADRhxQ1scFSJREIDhA7slfXNfa/wBkh1It0BKE6Y1kFr9n
HyT8EflLgITgb0FvFWfh9+iDxP8P4cwmtNRQpwXk8a8mH6gbC84Ofh0NBfHTKIWwgqWkWTiCLyIA
pRHE3btnlOABoFgsAAyhslszAi71Blxbo454E8nodAXAxfJeeDc7hNpn6EC6lfukVJD6mN6Ca2o+
xzhz28vE4KyEpSKTo7teqaQHwqBrmRkcJjuyJLAmWkS000CROo5MVq/hMp07rVPGaCbQwCrYyDF9
d3n8MtBk1IJcpWYt7ktcKXx5ELofKYi3NfFGhN7Xmbs9rFGAl5fAL3Oo14JzGB0VTNpQfcu8qPNF
7oUcHJQ5RvxFK+k7swFHx3UzFBbltx2EEzKqgz4zjSeY+0wxhhR2RE/4wEg+dNqXO8jR24QAMr5n
6oiRbfon0f9tD5MPGMjBrA/IDC63kcumsARPNtbl1Y7+OKMkUt2D8cfXnAmCvarZvEnH1MWrid3W
2NzTM9vkXj+LoHyitFXKpyDgVnnLACeqXr6UisTIDlhWqDitzDHoRNU5Bz0RXjFN59b9Y5mJu+sf
7jIHWe8juS3O1lKoqCvmAtZSSCpaGGDHSBgXDpXsr02Qy/3MxADvW1oJn0oDe/RdfrdgOfvFzp3y
YIBDEQm3r+3zW4D3AXcTDto+hM4yS/1BZi2UyvBLXk/mRgCZC6BU5pAJz1C5RuutR40JoJRpRt+t
Ru1pzJ/mfNirICtWRPGmN9By1pu9UvTuZPBWEndeKPkqyruyHtii+pPT3hSw14Rh/Rjh4YAnoT2M
kY3JITvvNNQGNFDiY+5K71yp7h2xU2198fh8MRO0sBugcjvhWcWEggZSAXD/2RwIjmuD1Vg5QbSv
HRgq7ixLrwrBhA+d9Nb4OODah1QwUZxpH0En/Trfa57ylmQm3yFz54C07kqL9REuU4+VJ6hUMOI1
wAsgCpwC/8GD1Ao8zyAVFoUHIeDs625NdR5hCoBnjDfjXgV1KxQOqeUGBvjTQxFhdtxz9/VThtYG
RqrvJW9yBCd3xxtWRFod10uDdOm7U9EXU7k8Bek43liYmvqI+PAhlzvWq2G1icSQCi14gA0INoQ6
sW0UZGEeitDpBhV8rbmYujA75X1hqchuLujMDn1slSQLUK8BqUPmxyhuRJJigWP4b6MctRrqWOLS
UuNOwr2hc7Upy/tOC6w+fbnuDZfPh1/OAEVEDJFikBNyJZQRI15QO8fgDCQYQXA1H4byfYkmULzt
25n1eWiexJPnnRujPC/StFHRIuzb4EYv/J2a2ZUv2Qne+9G7hkGk5xTCk9DZtPvbzgOTlv0H8k2b
7n/2I2jhaAgk8kMwIeYu97JHZlHwIk/MwC39EHilPyEVWF3I+JCkBqYASY3ZF7pMNQYixhU17DEn
PEx8Zk2JAvrzZx419Yr7FoEXp5++X/+s21t9ZpPKGdO2BCO2glVC0eel16EiJOyMO0yMTDfxYwN1
CPQLXNRXUqA2gWr22vfkkVndJo+yi8BKLZzKRDAAAK49TICaE4YqH0c8GSFJPNR2OKmRXxczBp3i
T02Yd7nSu8USffBgv7m+ERQu97eDn20EufzOrtg6UDCLWJKNiHlPzCCQgIlMOzKGo87h/yRD7Iit
8Mp3ote1kHgq+GL0Gb9hK16cOwCVr6gxIIjKgt+A/vF+8AMv35Hmm/w5WYulvc1Ai7EF28gXvtx8
fGEAWdUT5ThYey8XHmBWeswrhA+QXUErTdgV79HbL/HgwOL/qhhAdhnGUOkAlBKE4CuM7jwABBJ1
cPESY6FK8RFwB0n6MCAHw9hK4jLnqwItLrRiMQ9/IvcBxuRyVYsGqr20y1D4BEPHZA8vpE8ENkHP
8AQktcz+F7l3L+3hMUIG8AW8E9YIsxyt8XpuUuziIAu5D3KQgTMxxYo5RsyA6xgy5/nCbDBr/1Vh
2PFWmWsIEvdV7QXpvMhWOEa4XkXwAuqpbjh6GxFWt0by0C80XK7Rv2V9gfHatFeVHWSJgtFMufaL
1+a7rm3/hSetFc6BYkOcHZRYNQgiubAarSycDWsaMCoc1wMKE0uBKbohLu2xFcsPfdKNH5jTxhxk
KUt+ywucOxqDAUBt0LxgxFj2eLUN4ett76bQfPYTSRhu+W7g7NHIRa+KM2F3/cutsiwQVVzsJPXl
tCCXqkiBVkmNEQAZos6BX9x07+mj7i+PvWQ2uw6wGZuQOYfPCBKx4LDmvqhOnwaJqMvfQF1A6jKF
oRGi4EcorONd+MQDwM7hbOi2NOMsSlb7HEGNnuW1dIZN7GJ+DbkJqKtRzaCqVxKIPOVaxwwpGUfI
HekGlJx4wgfgBiLMQEAuaqPFouelrx3aKBUA5CFbhCTuQYTshTsyATm6rc/vWMgGChv7a1Nxt0HQ
VtHREqFrtVmQGXpCFpf48U55Lw9gXgHZMOoEPK7TFLMlluqwFrcqipDVEUkzTPEBnCif/vwsrodT
XRjSAoWbIv9s5fhGjBqopY5uGYa7lBNvo+pHIYZeLim3GvgdRSUz62rY5VELxj+IQJTzswBo+XUn
3/rO5z+K8nEuGA0jyZG9ZzKX3I1jH+71cgKc6LoZOs+l1065sd7ns7IkACZN47MReKMECRkVzBCf
183Q1xZl5tS1P9tiTo+bPByxxU0tPo/T+DAnVWwCMPl43Q5jOfTpkEsQfEgJsaNCmqWLhNSETAiI
W4P0Zywr9nVrq3oMvSzqXEAeZ2kxo16Y6gFEo3siXmk4EUq86J+5oKtzrttj+MSpBnC2i6A11CpO
w+pAJGSq+k1hjIwVbVsgEyuAz6JUR6UXCOqhPhALWso7QoQXdsVS+lhlzadNU8mQCkiH1mPO8jC1
yNpgQz+MDgihezPdJS6Hsqd63/qlZBbeb1ogyDtuywluLuvMJPWdhFbXGpEo94ppA9pn7a7HzXT9
26wqnKdladApFiWAyAHIvUwnhmpQ05bUePg9US1RUwjpqjZRhFdSvECYGMN1+oKodWaPeqFyEjcn
QaFWp3nG1hLeUXWpbSi24d5rXoM77eW/WSCh6MEkP0qPKnXzBFhcJJHH/kkr+B4UFrvlrkMVo/HG
7wZjcGeVbJ+288wa9cnKomzjXMJ2krp4cQ/lIqCvZDeBIHHJyCe2j/GZLbLVZ+dqBnWkNswoThPU
F8Gkhk5gawA1kAoN2xs3g6EhAt0rgjUEN/mluUVUR32RcABOxNztCyha7UFlpNEsI5R7lEE8L61O
TpnxoAq7hrvlKkY3gWWCql2MU91VeohT1VbGYyhBFihVjmGdMm5ClhnqJky4KdU7IkCnpuFrFdwI
S3yjtRPDCl29OPnb2UehLkKpB2uuKMBKH2Y7GZOzsaFDDKZ0OvRam5zlcpsR6R9zdCFrKpqkTSeY
k73sIWqc0oPOpWbFD9mOR3UQt76Z7Jkju4xF0sDNAEzyuprhi6nfKjCxf/GWbM2v5UF9iO5jCzpo
kVUQVWDOZ6E3t1O7swVT5xm8IYXWFDCtf6uP6Q0mS6H7HVvLPvRJuUSo8XBlPblYy6XOdYfrDDUi
YlPVHGUEGq/a5aD9XvjSmyemjvtW8oF5XXDgoDuIf1MulARiZwRtRAJkfjfuNbyUvho/32V2QNDm
6XPtN0/ZnlXv3bx5zuzS3SepXWZBJXbJU0S0VGsBvL24IVcP57MqsFuOC5kJTH3wGJhbTVQOc67W
4O6FC1Xtg2j4UHpgRK7NcHxuggpdQld2tczJUIf0oEeKDO65hDwPpNYsEK6Cv6rwWPo1TJNUKMvD
OJ4WDVvYuGRwvvViL/QEDzadxOFswWfcpcTz6FrA+RLpmAbqrX6KlMqcPnRPc6GnCIzxZI12siNl
Q9b6KFTsr4fVuT3KNcewl4yJB64N4kqAfTX3uROC8SW22g+IKhqHyTnuKyv7mWDI0NRYTbYtDyX0
ySi2gPFfh+jS5Y0XtUEegbgtOXlo/URekFDb9ZA6QNWLeR42Nhd5JejpULMi5VlqsUMho2ORGBkK
O4s7O4UN3mQXhUqz9KOb6sBKLrec59weDQESQYfa5THsEUaCyAKw2tGxtY1T+4PX37DsbZxAQJnQ
cwEg6DQkdLmZYZx3pVCg0CyATXkn10UHXQsogVx30Q0rAMhABAjzQRicpoPZLNaLkIozPlnp5Cl0
S/re/l9ZoMMWmLPSJZIxpyyKUOtItATlJbH+O4zZyfN1VN0EwH1UtOdp15OlPjD0ER0jBWPFfeVB
RwJk8vvrSyEeRR1nQoGJL4KBuLVueIe5QJB84J3J75fbzEVt4Bakwrvk70Y2fy3m3A51iVaYktOS
CR8FGuSYM9zXiIdIw+fCBWrVhPILkOVM1qat0wsSYwUMGCqpkdA40rbIM0kBnTGwG7ono/NvIDUO
H1Dxt0ln5fpWbpymE0cLOb0g2MZFc+ne4pDJml7UWOOj4KqWOvokTyCX2SSb8b+gAugxLJJdu/x6
lxapXQ2EMOSGBl0jFM4ak9S3DUvwgvvZzpw/IDAhCzg3By4lKM+hiodwCMCxQoUnjPjp4jAhXJRt
g3a9KoOKYmpFvLnx7KqABTZAygAyZCgwxWB/zCxIccmvSw9QYctFS8PwXfqg42iD3gmD7+RCB6SJ
uvpkLU2gPYNnnTzywz3aaq0vKnPOsHI6zZerhhmJN37zZNGou6yqhxLyETiHELaMd/Fe9jWP4OCY
4Z/+nKcFYYgcjorlAGB96UDyUEZN10IXFUImmG5MneGmeG9dIqHIfTIRVXTSd7KmAw2Go2dAfov6
mq2UgE4TajlmchsuoLQQ7Pwx3g832U2YI7sdbeib1Ga/Y13pq3NCDEMhFM9xkVDQE7zbxaNVwTi1
xBXkTiXnJHa4xOIH0GnMeCbzu2E4/HUOT5ukdlZvqyqBLhEUZ/zR4R1EnWoPNiOTyN4mqS3aiQPN
K8Yrc8s/VdJTRlcIQCSaEaAc51iYujIxJYii6MJtnn5eP/8bBghrISIbSdtXHAhJBh1k8A8nJg8Z
rZBXQb3AAOfQ1wP27cIC9anSqe30joTtDHxb/y6f/wGB4IYvXtihvg9fV2A0G7CScc9jujbdDbdQ
VyYTGqBr+Ba+KGAzBlKLVbZfZZf0+qiEfZGzVpzJDvYQj34u/Aq0J0howc2pmeW/GgfnwhRNfhdY
tVPvip/MO2MdUi83mIphUpgtCXRVIO3z/KsNH9nS0+wCg3LPWizrW1KZO7qXgphVMBWWbyH04KXl
LR/e9fl54fmTphQ3BPZ1B131muj9pWKMFnVZxRH/IQ+8YTDL2IJCAzjb/vXU2yk4MVQTUkONx6o3
03rX5A2LFJMHYQPpOkHh8DLGtKD30sCoirzmEWCy23Q/7YTAGiqIw/b24pAZEehPESqz5md2GP5S
f/qXeZxIQUFWJa3I8SXwFaVJj4tZLO+0LPrqM80WlztOf4tEnZUF0GUm6lqmYVOSjEiDCgUUBw/l
m+QSjQEVc20PhCCu8/ib/iZ2Wbypa2dCKkD0ZEB4jr2m6VdCkG5Lcw6bGUZ5hRvDIeLKbAbFjaWh
wgFaEzzaQXxFV25F0CkL0VynZlzOpjB0thLtVVZHdB18MJVyZoTKopRgbKtaxLOkL7nBKrOqAXFv
cTMp/bd56CWLcSbWt/ylOepJGSxaMegd1pTcqnsgAj3Q3OLFdyRoH1atfeMzgXpTBZxfUIBzo68g
TYsAPJ3xfCW16BRT3uWt4DQeM5egH65wQajiwAoeXUiW6FQMPeVaVEsk2pFP0Ezh3gDvZG8HJhTB
bPAd//0eoulPMNKAWYDpn061uXjQZ4FALcZ9DDT46GU2tEsBgNjPz+zEd+OehTXSVzIIBSPNs9S3
zYg0G9aUWrdSCFuLi2he94q1o5MF/cfESWXgrJCvRHkYBTWAKkkUg1odummQyMrVjlG9JWGPymWR
KpCZAsKEtWIg5nN1rHUtgfxiBvEu6BK7WccfEyPez7yyy6T29fqyVi8wxAbgECUNFRTUUVaYGK0x
kjALQXNMKI8Jj5xRosAAyI8DFfLvCMEMe2uHNyAji94EeJgA+6Ef/1APm6SJR9zX7rXW4UB6ckfE
j6GLaVVOb5cv+m7JIMyFPmcF12TlthufEdSHGLIAGAh8CzTKbWqWkldIY6EfU0cwIEM0Io3h/Our
3PDHCytUwFpQQyl70us0Wry3wEreNIwDRnIByk8QMJARENojCI2TbT5zx6ps6w4qBkDr8cliSjVk
b0G+rU/5gyxHFiS+8L+OlSysgwjs/WOUrkbNUSRlKelDToINeBie6zzn9W74oLqVF7TmvPvrBzTc
UwS/oaFoCpL01Xng9GABLBSIQOVenU3NXXap1e0hcoR2rlt4qnP9w21454U58mHPtpUfxD7shLE4
hePe030yt9JgauW6mVP4oz7fhR3ipmd25moAnlyBBK5y3/jGe/bcfZc/OcgdzOBw7G0ez53qFYMe
0DxoHkl2K/0A4vr6j9g4CsgOAKclUB/4EVUNyfVRbaY5qiAp+RGNXlVJpiG/X7exFV4ujFAnIeya
plSMpgTCU4E24KnC09rqBylGs7sym0uCmIysYt5awNTf5bZO8jgu+tCmZijxlgbxEGmUfHl+/m8W
9Y8ZmjWaEPPXEI0ACgRVYMxXFS6EktGP577kHfsu3QgmUKf6z6Ik6jv1abHoSgfyYm2eoMIh76Ql
ZVRkN/fNQAqCNAEHXCIH/8wdc6XBkgaYqOpPfXisje9pzfAElgnqZFUYuWyVGSbS+merPAxgMg8Y
z/lVI/D0pjhL6ilnM7SskeUA+qiTWxaO5sb7+NC6ildC4KpwKktyIuevH22ATqJ8CeIeZFVI5SiX
G4dSCqGonQNeX9wWw9JiXBuTZ4DR6o2yK/j8Zja4Q9xkGmO1qw09GQbNLYbRIIdBE9I1SpLMQtXn
ZqqDCbRPLHG5EaSKkY+snI+yQr1JoSKd5G005KbKfQ0ZIJeMVaxrTTAAehHQRIKuYA0L6rtFWcZf
+QfRokyd3Cq+QzbVAp+JpzxIjMi7ekpQ5qh6QhzJFbQ+kF+hOHmYAuFBxXXJScVbuCyMrdteGmFB
BOYYJBP0E0zj+A56OxHuLlM8AXcENE/FB1I8yB6hwc5ICdbuT9YG+C8P/BPoLenoVy8jJFZEXM+i
N9jBV2tl7rQbCGD0TXQxRwc6MhbnyNYaUQ4VYI/IvIk0g8Ycaa0xNgYBjf8qFSaKh6cFZnRwayam
kpgs3t1NkzIqviCzA10BypSXwSotg3IuIWJ1qk42sd0fht2v5215H4J8jAmvXt/WZE4HopwgPscK
kZBcWtTSRio1KalPXMsSiszKQ2NHDwb45UOPTIOkVnrbHMmkK1FBiVi9GRJDLrIFyj4VO0Ut7MSh
6klWAtihJX+pVu11u2JXvNV+/hlzh/kj2i26RVhS/oBzblUDo+xTOw7FpFYLw5RgZ4HjxHNY8MZb
0CxZf+DEJEZfWyt1QMUiVso6xVpB1AsyclSiUuDmwwe8R6DayXp+r/MTamnkPXZ286WEu7cu/m1O
smt477TP/dEnzXLmEaWB+ic24DNPosLpmOgjx8cwx++bF2nX7WJfdsFlz36AbwS6C5+l7qWoUMdA
kuGztTPYRg+4w4JTonj5S3JXPGkeqaz9QYtt4/NheN3AyAMGvyBQSiUriR710LiD2N4AiQsZR2Pp
3QHgA6I3EbeW9PK3qRgk9s7tUVc+xJX0igvwnOzsESqQmT1hUwsg+kiTdGZRqZHPQzkn0na014BR
RJpEDy1PgqbmnSpDE4hXQzMc/FSf7CC6G5fnFqjWVGO0tjY+IggBFagWokZEaAEuvXPRllRRRuBU
EuXHpH1V7duo39f6N8YmkvhFL+vcDLWJUVlURPkAwBtgjUmTEgqoDqmtS5j95phv8K1dPDdHhVMl
LKapqRSUHOTwfghTSFohbQLe731q+WdtRM05SUdWEN1cJKiPwEYNoW0MEV7uZRguEp8bgKMTqSVd
vas9FbCYCbogEKnvMqfymI/XVTEHRYDTzL4sKJq0YpzO47mu8ScVVN/N+ouolEqutOMcrTXLwmrx
Yuh9ci9nrwEL47+RHYJuhdzJAHQYqPldrjatY2gHFTgXdfi4ZB9B4xNW2+t+s2kDyhXgC8AAv0aD
TdVZ6uo4A5gqEXvpbm7U5vtgcPy7kHCpe93URhqKEtU/pqhbYZwnPe8klGTrzBdQvSkhQPnfWAAl
B4pghLqWco+WX4SqJHWpUFKWw9gEBUQHF8m5bmXLI1CWR/ZCEnec6cvP0hhdaEioQZmFIZpyKN6k
7QPHPfMDXBKKvNeNbX4fRGECjsIHoiUpJIEToCEFjkBJhuojnqth9g28Y9eNbH6ZMyPUl+lDvgYZ
BvbNMHyluRXG/yLCS8Ci/2cV1A1tGEqqRTIMJLEZ3kHXxyWUrDMGVJER/AEkZSNOoHSAmR1URQgi
nYq5RjwlkdGhUj7uC7ROWg+gFEf80Tmym7vFQWSdohUcHTkBAGUgJ0ISjTeQSkXftCnVVu1hMPFx
oTxOIMvMTMEiklCsptBWuoPbC4ACQH003GHUZgZKXBZBVZPcmcDRIwuqOl5mErhEyub4IL+culcg
KYbKBTAgaD/QAAZZr6VszrXy1FyEZhBgPmDLzH3RBtSSnaduuCJBrZE0HY+tVbe95zPoSYoIEqqC
c5XZQscSKF9bwMVBVPQ0UpJEYKWOb4U5mX42wNetj5Bm/OxHljesG94CZiCwCvgEoQ+i3a+EqKTU
Knig/lvXJTDeuvclsRC+M9CxEFwL96LnZghxSL+RzexVSBhRar1MuD0JhGgNKNLqCOS6ErRNhqJr
KRZmL4XmMnvXo8Y6NF1aoHy+bNEQNQJkp3kJqd0bRX2RF1arYR1rL21QET0vtcFQCzxN0/aJT340
/OCr0IsFU6yphc1fX1AwhrYCRDJRBFrFWq3LAyOWYKyTM5Nr3YzJ0bd+BF5aoAItL2NYflawZWRQ
MoPgl66aJJkQ3nW7gYarPxxzu/CmB0ymuuPj9e+1UVsASY8AlTUw8qMJRpe5Sqgfq3GIh0vz0c9m
AQYpoJ9yD1o/qkkIjD/IhGjksOAXW34iK4STUMbw5oqgkysmg2tGDbfLPIZvoFCeHSPhFtso+ozh
9GsYGe7Jc1vkVJw9BeNB4yCnSjrmtwTpEe/DA6n+s1HEW4tCKxHMmaiYrKEPJR4tw4RSHaa1f478
T+jtKi1rFI54w2XoxVrObFAPTW3kawhqw0b81YjYM0tXbgXEfYZbbEUKwDdxWWpIzlZuXxb9UlQ1
3KIy7gOHMFWoltZapBwuiC/EJ9jlmI2lKajva7oEuUrIN1BBeDCiLOHqqDS1GKxR2Y22hLa6vHfd
PWNx68e6rKhEIgJsfoCJ0a+9vFjEIoF49QlC0dyTtAPA8n1zYNWQN3YR7wNCTYDpa/DIUZFqUIpG
mVMdiXTUPw51vcv0/Mf1xZx+LOUQFzYo7wafeTEMC8YQxHwhNMRL13+owZJ86MJQvTbh2P6oql6E
+mYxK3a6yNJn2U8lJqMmiKmOEvS+pii0BmThD3PbBomV52X12IEdajQXWVmsUpqb28j4LNPS7JV6
vE8aHT27oJ574ZDkixaYvT7hLwZlK+2UYpmAgVHS6S6SUT4PKiBl7aYR7iU9Bpla0xaxzVU9uop1
1/ixIlbuAJxnboVdOnFmKilQf0fMhSZgnAN7FpTNoxHr6r4bg9jlxwSMVCHYHs2mr2MniPU8c2du
yR0j65IPMVWCXQMFEP/6Pm99SvCoANyEng0SBCrBkhK+bObAAFysgOJlNthcwhoGWj+fwYsEXCaa
9QTpS3tLxndggcpPIN+nadEdo5BwF2RQvt1FM8i4OpXxjthYk4omB8YdyCz7KiVphzbHXc1j9hNU
rQncVElZYxwbIfHCBJUPCFqB57mBcLVkgZVCsT6vPrT86fq3WU3j4xmOYopI+BjxHMcXuozw0yQX
oPGFU7dOqwPFSFh1chRwiVJc57T/j7IrWY5bSZK/0vbu6MG+mE33AUDtLBY3kZQuMIqUsOWGzAQS
wNePQ9MzIxZpqp53kl6JlQSQiIzwCHd/cAgGzmz0JS/C5B+vDzgiXu/lEEWb6DxmgS9pbMoxOOxv
kudI5eAYVvdhrlfonGfT1hmzqP43ipnPl/UdxBRMg2Fs+f0Faxzo3G4wGc3qK0jIlO79UF+AqD69
qb+ICZjhd+wP5OQSIE7Yd3KhppmVW6Nq3lTer8zETzEzjJwEJgdvYs9PGgDyhTzyk4IGN3aRWwWg
g/rpvMcSqIQr7aC/PEM/ZqnWhi3siW6X+frLajUfU7D3i53FUNRTQcDQKwVbATLJG31Y5pnkxaHX
TypCrANeCbT7ljns8yCieVvQdtmnEoYgMzQtyz0B586FQcRFjOrjIfd+rbNEYQqNVU6WaNLJBc1D
YL6pgaOM+eozlQbazuZmLSM3Y4F3oef8+aODnhcKKrQwPzSdowKj7XMEsqi/YbvlKmETDsXJOdPX
cnOJn/oxhgWQtYbz6PL2gxt99ugGPDX4omHYAbf1Wfj8CyOXVH8+xmXIi9iY0YU7Lubn47MYxvTw
S/ANTw2jGrWQz6QbD0XJMjNBacR0xYFMl0DNT17wd2ueRbSY2lbb9pisWFTJIb7uEpBMyn0Lhph8
NJBmhIrMdChWfw6kn66KQ87F3BhYcOeEC5htougnGLPASQRrXivXotsm/YVw/ckjA6/q/1Y5u58F
JnGCthp42hbTNnRVHvjlhen5zy4EAqRwhlwY8x+k+ZXpE1G28EOBxNEXZtmZLOgK2lGXjuwPwhQ4
eTDijOfvRmiOfNDLH2v46vAghLkfMKxyS1cYKfiVJS8YuwHvdEJes740zfTZK/Zu2bOXm1TKHYWL
7bH4+ej7CqPzCxNU3C2HXLf986747HlFMXQ34PkHU+NzrZveUU6g4AKTcpQbLLkh5sKG+KTzC/u7
ZZwZ2A4GHs4b3Bw6p7Z0cDnu7bxe/Mx5tpivCDheL7OCF7t1HysNrAdGJyrPxX7v3MssrBUzkXGW
tys5dWpNazCgEQ/RtStexy7rXZghLb4Ul9qSn+xLoD+LCNPiaIj/3p/bsSk7h/QuT+3+amo12iEV
CA8X3uLPdocHJhPuKNIDsH2W3+K3greoYeuqnR6F1P3Cm0JD5K3cmXxp3Sf5JWrpZ6+Ah+QRqpdA
OaMPxn6oeF3JDFaTkC6dgnRBcnlmrLSuISyis4V9nV18hEuQeF/2wN3vt1XPgkhEGCob0L5T+riI
Qzvp/FRvivsQJsn1/cVsZMGG/7TaWThO1OiINkGaFx/Dfb+hR2B0x+5XK/nSGMQnpw1eBNdfJneh
Dn2ey1ICUZjKt3jqwOd6bu7ofDt7MRSWjiY4zur7n9/tTzYkoHAbZ/Uy5G+fvwk4pYW0Nd4Ebj1F
41vs/XSrr39e4pOX7d0SZ09q4u2snLoEYqFRXgyt+Qb8OB99OxfB/88gBUg7iBGLyrULliTcCs93
PhjcynMYXPIw2ZA5fOtGl6wePwHMoPJuL16rAKPR7Vzyrt9eLt06Xa9DbHd776zF2jlY7e1SZSxj
TTDb1cfqNr6+hEJ+ljm+W/XsJorGH+LSxao6Z2hzLhGyuAqA7uuLoMVnW+K3CzxvJVioZrApcDyr
6KktXShkkqxr20t9uc8vCeECiDTMcz7UMJYAsyFckm525a27PWbdMsjKp/xGX0y8PznBEOb/b6mz
45JTxEmQSnC+NPBW9LfCu1gILg/gLEK8W+IMvFKep0d3iYJmr6+WceZFQbu5XkTWIb54IcJ/fERQ
jFosBmK4DKDrfRaO0LZtta+RYdvkvk0eeXvlsbs/v7WfLoEZ9ATdzMWu5uyk6t257OoQS+gE3oUQ
Jm14Ds2j9M+rfHLy40p+W+bsyQTdwGYZ/6qfIZy3Iq/NOkb33sn41/jp8sjtJ1jwsh4AHFTOtv0B
kXNpp6fQ5xysPxSVkLMId/1aXP8bxMqPGwIroeUcBTCRwCM6u4FjG0y9JFjJZPxxuIJ4xt5F+MuS
DYiv2BaXCublmb/fgO/XO7uTkyRtF4RsWW8EiE/AvAh3i13CL7GtwyU5ko+vFJYDLQzkkiT5COCD
/97IgkMJlQx72XZZgjz+z3vj47nxfoXlN/gt0LasrxMeYYWuj/Ey9fZ0zaEAv/Kbnm+jiSfZn9f7
JG1aFgQuDExlkbA4axDbcrAtoQFyLj3UxZ/TmF2cD+Dy8fVgtpf0iT95wwBD//LUhSoOSLjvr08x
PyiKBo04lLVpD7/2yulTr7wA41xa5WxbxL7H3aR00PKT321nF9Aaa6z/fOc+eVK/TltIWSzEsPOZ
FBoXfkg83LgugMgD0xDjjzaWSLJaX8AWPtl171ZafpPf9oQZeuW4BVYqCWgGYbmyO73688WcGR0v
OQSYq2BXwglkkdw9Zz5S0BroGCEkza89pPFUqjbYBWmfk+vuFa8woNLrZR60E/ls0uLlwvKfxA3A
v9iHwBpA7Dufgg1sK/GKRYpgkcxbqDgOBDvWfR6CoN9vnbcLyy277CxsIDzhcITdG/rC5+km6QsV
TgxWblGF6XpkFrfILN6Mly7i0AN0uqG18rQNbqYL58snZQMaf78tfPZ6x0XBSBXjgJkkFPTcVfRd
6nRI2z4L02qrTgt7ES4eFy4Xfc2PFww1aHAiwN3/hIg3QvaKO0PwSkk5iKxpbEYfvFo48/Ug7PIJ
OpPE3iaUkLvBtIFOjT13Rbag9vWmM4KYa1pX3nwbVDOYbqIdhjVDxuSmciadt3bRirkrnK6oYD7i
0zKrGAhdGY7rMs6aUeo6c0dVx2kbDPWh4iM9IRth6IRWnZHeIYmpmTa+ZBQ6trO2rENV2faTB8FB
PA+0Z/ptWPaTtUocp72KKuafvGJku0gWFgh2wqZ50VfNtmxlkmw6ViMlGYVqb6idzAdCi3gdNhOO
ITmW96GlXprIqdYd6kVoEM9LZ2bSGUSeg7QeGctrMg9Z4UTdKowJ3BNG30uVa3y0CsLXzpmq5yIs
mykdvEUpCkPsgmadEqY8iaH0toqMCVAYDCN4OkhHUsf6S9TLKthILrogt4PeFmkyWla51kInMboc
3AWHKDHo/5CqJDcOBxKNDkVF94lyaYQyAoOaOf6ZsHI5qImuOxHE5WbyZ/lkC2ugeW8XpV7TQgSn
cdAISorFjVzzVlv1sWWSdBBSqUV0Daa497XTYHxCnwxCwc5cZqRui1tkc+onnpO6A/pe6o0xCYO3
pzRtjulbcevPvn3FzPgWdYjaRrd0XTVulcbx6OwZ7tCqm+MJfoJmH1ryWs3g30M0CZ57TgNwY0jU
qfTG4wjjduwNBwKmQ/F1NtDtTsSDVQe4BgL7AbecTh6UXjKKXnkug1Lkjgrqle+Od3zqqi6d2FhO
qYbki+IzbFtDFjI7s5yRrJtg6KYV9gysXacxzDSX7FswMowjmcBKG+3uRTHp9ex2KlMd81NbJzCh
nneuVKnW8AlM1CMPiywY/B90sT6xXPZTJfaQ2xqCg1IkdR7ZFbgARM+rnhkBGzZ9LPRoHbCut2kU
ZudrbwUsbl2oekMrNLG4im/tgfd5Q8YnSgp510d+idsAWbHQrct9SYpxU5Xhtgzs19ZLXnytYb2C
ge60csQuBllliNQ67osT8/vNbCFmCHfXTuXdsii13D2RFs66SKSR7PUOGix3iRCgSAfUSd2qdb/N
YRzTDKgXxM9htJPjMWZu62ycRLDME+F0hMZxk3uSuavCHoONaWf7tsHH0J6awXmuIc0RWuu4nG7d
agCJq5jwm3i5avjVFDHgfwW/oRqWoGO0c2i7RQtuGwZFTstQwiKkOcqhOs7tjGfW4N4DRnF3oWNJ
eInaE6xk1fc+YTGAXrI1MrqXdHRXgmI+MmGTtypic+8MY7iNnP6eCHTXSIUgMvadSj1Koe499Tdx
5EiY3ETw8LSsjZimjSqLTegNj2HJNok1u09GtWIztsN4RRo/XMGl9UvRzN9glbKtqOh3wu3Vppvb
kxCWl/naX9VVnFVB+4Qu8nfuD3cQl8pru4LQXnJP2vGqL4s8Luw84PDtcsA9tkiUufGEl81/sy00
iytokLMhN16BxrsffHfmcWe65EbZ0l+5nmVS7hGZdUL1KZuHfU3AfUFwvauYgz+gc9EN9j11dMoK
vZoZwdyIaz1hpyL9qMdTVTOSSQ0hDz98dpm1qV1xIwU4MyLazDqSqZSqyCraxNej7JJVObmPs+eu
Q7vhx95yddaVDgQ2q6rcOZ22Nl3YbCQNn4aQ3Y1+xbY+g+iLjJvuLgAXKK14xVfCM8/EgpdSNxKV
j1UcpRNm8uDLHRQHSwHEB838wFllZyGC/Ip68a7vxm0XjPcDtbK2fePSsQD1jDn6X1kInYcsJGTV
I3Y6aKlsoaIP4fqIf7OCYcND/m2suq0zt3cgZm8JLZ9j0a46PW/ixsV74rR7iLUdGov5WTjbCrdu
QtdC23uf+30qIO2fotLPZrizZ9aAy0jm6zmIXiKKYN1ANEQOxwo0xXXNUZVJ8TT5YFGU85O0O7Xy
yrI6efCuTqs5WHjJfrKeiS1XLbMf5hYZWtMJsbeph4fkw8/FcpKVDZFj9IGPdo25t0LZd8OEeryI
DlPMXlSIRg7c2d6mhm8t7u/8gh6CwXlWkK+HJZN1oFP5aEK9KeL6yu/Ga1H7iOskOcWt9VwKDydi
BD0sOV1HtD2wsftCQ/uZO0m1tgK2bju86u7goauuJ4QQoYMTTRjG1aASxKyiXtVWFacxhRS/GDEo
N1WULV93N7f2VdiVN10Ubfy6su9qqKv0qyYeXpA9lbcEt0SuxohWzbEx3OAwbF1IFaopyQXmu3JJ
YWyTsAEHSJmAHV8GLLMaG2llU37vScs2mrr2Y1mZ0oOA7FQ5+yYO5GM86AJTvn3pnKRF6k2kxj6v
3KRLAzb5eaPItFYSpiK0YU5WNcpcT0xPG5epAnY2PKqrTSElNp49kMznDckgWllvfErjzAkhqR5L
n6/6yZmBKsVi/OpY7dintmnjZ9Wz8sUDSp0b7UwrPxpF7k6AC9tFK52KqL+mnmq+QHnMyX2b0FWk
jb2jbljvkDY9OXZfdCnxZJfN0oxpTyn0aCpCmkNdIjqPnffWTxMD1bYMnXoVNl2SU2uuv81JYj0B
gCMkr72++zLRAkNxtJ/qdKSRe133XclzWXhQSR0BNrPSouiRhXgKaQ2FihkzKQwpiaktb2PNZQDN
BQ9TqigB864Nxo0sW8h8FRTxNozqm9Ij/K3VjXwraqSEmZhmeVcjkjw4iQo3fqjHIuO0r3UOmVFW
rlGBIDu0o3YUKY8mqjNXzzUcLOa4zYyLbEGiZZRabfzKKiVSY2FfRSOwDSd66wMPtr81hMuJca6g
E7IrLXU9TLGfinC+421yE894UkJEr7QON4K7Zk2mZF/Ptr+VGFRMkyb67pIyTAmZXMzNm+tOyvXo
qYdIj2bVW6gbIA4yHmgf+g8wqvZ3nWUVq6hLdJ2CljJ4admAdoIqxLmnU9+vidW9jqO96VnzGs5i
D6RzNZeRs/fg/7zzu9k7uKURYwbKWFYGfDOw8q72oZjG5l2jgk2ti1XfIhQIsWbKSgcfbZVu2EGJ
KIQ3i3gYqvln7yD+labf+MLUGW2Nt1aj3W9CLZ1bFfjwc5sie4VTg+2rUcNZZB7lPTwspo0dNBO+
vBI5IOCHmUYvVhiZvK6TIvPjcXFEMc1q9IYgTwI57qO5f3QmhEPkwZveLZ99aeqU+p29w2Q2BlHE
1jS4T5q1WUH1beOJ6wYnoNKwubbN1taVveq7pOcZnZsn4IirpGXfYOIK6STlnuqpLFJQ8BVCvlTb
aGhBCbGnU+lExS7hboszNxhSe3C2hWHIjaJjY4UqpQ2xMqtStyFOkDQauMTkauVmlKnDpM2WVAxW
WDDMSLocR+2pZWSNDbqZRClBf+/XsyxXo9FZX/TY7k14TIoYyo7gJzvxI5gbr2UhfrSl/00inep6
6+R4csjDvulXrC3UhprixuX8pUr4jV+3kL+xMEyiEJhzM5FwhfZKn46cinz0HLxdxGdrp+g2bRjA
f1P1Vlo443BFBI+P1Ei8XEE8prwSRzZijihpZJWaAFZ8I7L43t66XGwGQL0mSlaygSXTUJPvjt/p
QzE1OksKu15NbsS+IJAVmyJAf93lK0adQ93WuYQ80MHVsr+v/anMCdd4sTlgeJEyw27DtiheyiBA
iI/1DadxnRYmSgNk5Zl2SZw2Y2m2zTSO6NY3SU+zRvOaZFVlxlyEtsSLQLzKXzEWhz0yCN08th25
EWO0adXbLLt9olEZQ608cdgWXkoZJqkPoen2Rs4/WVMu03R6IxtfQXvYOGuX0mDThwRlTtNejyNz
1xhhyJXV30V16B08Z/rpxVNmollldiB3MTy56h5AO7F7/s3plXVo7ILnFXXmlWuMXCfFvItMWKNz
GNS548/j9UjVGxvtaE17laS1O894MVGkzWp6nuaeJumI0VdM4NUKjZegGib0yWgTDS8EXWv7gNjX
zBvkquHWDnETpmZaYpRCUpWG4cghTlFFyK1wZtrfkb3yr13CojFvRFBkhSkoVB9UOK5xkjvIiokJ
tnahpuNcBfqKNhLp9eCEq3IcxzU1gSxTPOEQZkbRALFO+CrQATl64VcoWnp3p22UmuEgmpdOJ82G
GFFsfJsVQ0qsuP+hItE9zjalc+aWzF8M1FFXUx/OPqlVhKTJ4FvvdHnSzv22kYZsONfDCnUGRr+I
8De8CzBXbxfkHkiIt4M72ZzWCiL6QEXirA78yUNpYKYkdZNhurVBMK1Ti9ZIebCSXWa+Gky9ovYk
bsbRmTAlMRvyAIxe7kjVeUFKlGceYyuuDtRWzamJfPJM4H5w9GNZLOcvWycgOJ1UwKwfnHagOktD
hygLXEw9R5XHc7TGSsylTrG+i+0xTi3GIppZtT/eT/CXocjHtfstKqGrmGLauDd5qP3xxa5qS+I0
5CAEYZ5cfLFc1TyVzVhcTTwaU+mIG2515ToOJtS6Sn2Jo9o/JBEdjz1Go2G+SUays1CirhooRM6Z
wxIFPT4z6QNSYfvNkzzehHU1oDWuRnff2yNGwioCVmGvquu6bfGeQS86L73WOciABOt4Guqj22F8
cVIR9F9Z1X6RJnG3tGQoGUYJLBLz54hiEmVFSKv4IIa6F5g0i5ttaHNMufQDWCYA/KqrwQyQGoHd
1BqzpCqTU+v4qReZ7qfbhrHYW35J1hHjwxUIccY/QBsYtQatS+sOfnvtY8SFK1MWDQFURHQZRSmR
MX3q/cm5a7mB+xPTblelVJcjPAFduD4jlpNiyjhoMN8UzJvA3uHwvAK8ESKfqXxeHcsOR04WciPc
vFiajkZiVFOa4k22UuOs74bcr7k69k1dfAlMB3fRZGrtNQ1V9yKDeDqooRpXYdQgZWH2rN9clDsP
w1CRR6Hreshs1Mtbw2PIy5YhgLmpT8Yr5RH7qAa/zoWeEAdRDDkGEEAypcgAp6wULQwVE2NfJ4VV
bCeSWFsInLp9ihxmQC+2mrurOnKSrCEUiZk2XZUrbdqDb3i9tTzXOwZl64DwsEzkRxz/A56sUfnd
LyJri7oWMWAMTXuF54ssFHKV146Y+aqzSZ97XawfQtEUpy6axAN3LPHad8DQx8Gxbny36feFbjFZ
XCnoAQcc1q11bTYDItA+ifrqOQlrqIoVQYBuPjLPK0lEfZrU1AZp4yl51YJae/Bcyz4No9Z26lSC
l8t8Clw4hD89EWYkEDllgeVVS/61HwcvL9qqclI7QbgEJBYF39q5ia+4LG086MW+wUBK635EWuZm
4JjoBnkdyuCycaKM9+ZR2E27NrHSPzg23KEXvt9ljj3ZxzrRCngxHdVr487xwR/Bl86CMeq/IRx0
j31j6ZNkvsB4Ttt11arwhAWJp1qpLdJkGFUZfKQ9DxkKo/ENpBfMN658e1eG8ClEcHNyWEQjypK6
EV9nxscHC4HhtU242I4tJFbTbgiaOY2neHoeyiL+Ibx2QKHgkIde9eaLFmQ8tbSokblIYuo89KeA
HRYUFqdZB6TbAhwLt4Ome6gan40ZINDmgHa7r68wF0wfKTKT5zruoatVdsTNxwZG2SGCGl5tE/Y3
aIpHG9h1K5hLE1FtOJAbBLig7Y+u0NXWljF/hr0b0sQkKG4kEugIlSMDeGNFsKKOmgJEQ7vau9wm
qyBh4rYf2XBsC8f/OntRdRdYhH3hrfKdbCr4nOC4i+O3umhhfAGtOuThNTLs1GWevGq6Kekzgm6B
urZ6oETJ6DXXbuJAPMhqm9rgGbTNajKTtDY+M+qa1aC4p4Nt5MompLWB0o2gwagODVAzaLGtYB/8
M8AA/CsdUP/Dr9juWqCMFjDPqu16nMEdhGLSefZNRsvGeyi4M+sMu7YC5FDA23Hb+KWFaNvHHKdN
YUWAuxF1wgcxD8iskOo39a5uO7bxoTWGh5TA8MOFox/HMdhIq4Xnh7Cj8sYr8YjuLcdvAJSghSrD
PSnBrrgKhaTuqYVnFjOpwJFf6RyuhW6z9oRT49CKBbSU4Jzhdq5zTzTe8W5DNIuiPNEOaL874yEl
/vln3P2TLhTg9gRCiD6OEMwmve/b0CnkcUfRy2PquSevnf9WWhfGTJxPGqBoovkYXUDTFcTSsw48
IjgHAwf9NADtwWu4Z+siFwdPZF2dzisCEyDr4c9X9bF3EmNGwV7c4n3Qwc81UlxvmHDfQOmTFKoI
ojwUAT3GHFJ7YwfIhN//ebnlAt63amJo+kVo1GCyC2r+ZzexsJTNh2KRuIGkZA+dELOutvqiGPbS
EfywDBiKLmQeFpbg8ix/67HVnlHxOGMZVIebAflda2P7hqHOaxpcNQ7Zj678f/f1oIUPJg5MyBYl
jV/P9rc1vdnTPSklFHWSUw+dp8L7/ud793EDvl/grNvUWoHN+g4LwM1mDULKDWPFKiSXHBA+6Wot
62ASDmRw8CrOJ2ghF6RtWMOD14auwIre6RvIyOR+HsAmKp8fwy1Inhdsrz7Zhe+WXBpev927ZrDc
0ppAAeshn+pYD2Pp5Krbh+KWTv6F/tmntxEEGPh3o83rnm/BZuCq6iIOnJmdWLSv4y+Bc0k46mM3
GbdwGQLF0AQ0buOz/ScqlMyeA9r0IsKGcdC8XY3fk2vrESjiSoClhSopA7Hozxvk169+tu3fLXvW
WlbxRMvOwqUthl4wX8fUuhWl7Ltz6+5GTG0s1gXTE+V5+fTnlT95rXErMf+Eri8k4c9jY6sjvwg7
bJmW0ugnBBHULurMvAkcy9xXMdowQdt617UXsH3ZA2f+tfx/vDO6U//8T/z9lYsJBX+lz/76z2P9
KrniP/V/Lj/2v//s/Q/98yR+sHstf/zQxxdx/i/f/SC+/1/r5y/65d1fVkzXerrtfwAz/aF6on8t
Aku+5V/+ux/+7cevb3mYxI9//PXKe6aXbyvBcf/rXx/t3v7xFx7nb09i+f5/fXj9QvFzUBZva/by
t/WL4h9+7MeL0viGv2OAHJ3deNGTtj2wpv/6m/mxfGIFf8f2hC8NDhsMCYBHiI9QEujqH385wd/B
eoDW62LYC2fihfiveL98lPx9EQWIMHkUg1sJAkj01/9c/81/b8b/fjSfWxSCLXsWq/Fdi8Yr9LJA
PoImyVlYIy0Agr5zs8hwktWEUPu6qDQyiTrxKTBSz0NNS0doUpCgt2BU7A5g+cIPRP+MY1K9ADgI
D+gTcAhzAwcEJ2/w4USF7usuQJsalYxDq/smmIYA4CdNTmYO3WcHo+dwAraEh++Co1uTWYF0dzLo
Ozvj4CHqbJ7G4NbzeLPzQAKED5/xRijnaT84sckZTA63Dlalfom+xyB996vSaA/GRJYatQlwqhye
Y8Ay2hYFRWrNQ/d9GOB1AUE8Fd46g0f2cTAOEB4a20Vsg4I8bVXiGScvGhsePNbzsqRekSaCll95
rCDv4AkW3VHfKW+qgrcmpT2zgYSJCfWx7RUvkoopDcoInjJBbMCGDBOuH6XXNZjiQvli6bXviaQI
sgZAUdaroW4yjxn80epRfgdV7XyLqriYHh3T2VcKzbbcUp19wl20RnSrQstfFbII1Q5FppUGchJf
R7ckdirJSPeA3MubwOnGfanr+eRqAGpp57HxmoBlk1odnfbAYx8jw9wWqTcc7GXrWJnoDHRbPRcY
rVIA5x0+d4eROnRT8Dj5Its5/KqhJfM9CC04hFSONaqUNdG0dhkIZKSwwTDxgobf9BaRG8vocte4
TnuChHy8hrmze2ikX+yHNoBVcK26p3IOOpq5Ziq+e4HpH6PRqXaV0BpgjY4RMMeg24rJTfAVBGZD
QQVmud/BJWEMy+qniShqOdT5vdxhmit49NG1Cf21wCRg5g51uwaNOszaigCeRksUPcMyGdXb1E02
sgPgE8kd4LwkBAjqus/ukDiY4begLeZb1am1pkalg2XHGCip+sDN4bYRXjmzsoFpDt1VVxTmyqnl
eEA/NV43c2XnxJUUbfV6eO4GByMwDlpitUODte26xZ2xGGDiUszRj8a09TEc6HDrN+h39xGhG1kn
7UF1ZnwF8ETfGsuH87DfotURaCtDoSEyB3DEvRE1v9J2Ya8w4BGsWDBoCFqOwYsKvMJJp0RHL1L2
1lfUQeNVY5JyR6YInPyqrDctCeKvkFBja2mhMhyphPPehNp5cFt3basSZAmgIqtA1cN3GeB14x6A
O83QekWJQZ+aQBc3UyvtvOc+MM228H7MVDl3s09ljpoWLV/hWmNak4Je9VJ0V/FsOUeZ4F4U3A23
0JTmq6mL+iu41//07LBL60F632VVtSdfBGZfTIF9j7fNXyEGiixsghaAEiZdBC5hFWPoZSOKxtl0
kOVZ1xjUfADPKdlEZFR5EwK8ryKPoRGh+wfqYErGLf1m12Ic5aeFjZRru+x3NRHJOiQOdJYiJTIN
H4djw2YQA00d57gP4gYoqjly4g+nQcxI9OyqewqkAXAR9QDZMPa+80gtjzrpzb5Cpe1lVeEUX0se
2oskh3HGYyIA6wB2bzgBdajw8mAM6jc3pv0KSWSSNzJkmwltwJ3RnnwtWTLnuimjHy2cRx7RZZ2O
/gzGMnzF+MkaPJins6FrrkUik20c9A02DzpRJM4G0vSJk9KWede+FRRrrloFWHKi10S7aq16jaTb
x+wJWIoeRWicgEpJ03yru4CvZg6ExHKT+XWgc1siJNv9saOzSlYY+yfQaLN620mtqF6yF9sHV6h0
+dOAPsqAs4CZ67bx+pMPQA3eeZIznZaqh6M2gL8KWDNc4flKoYfuXHHe2hhSYa3V82Tb8LGPc1fG
Vfk0j6jswWVhgm1BvhpfQk2SlHlteZeYmH4XZgDyO4F3k1V9UV+jU4defmOmbl2KpPvBuiTYxa7E
AI4mJQZb5NzWGA8QHUb4rSEq+WrAYTegpxU2GFWrJkLTRc5FZD6xwq3rFZW7L50RqxQJG6vUKdFz
zivih2vTUrEzjo2uPGn+i73zWJIb2dL0q8wL4A602AIIlVoLbmBJFgmtNZ6+P5DdzQxEWMJq1nNX
16yq6HSEi+P/+UWz55FdqDfNWAy5g0NbpLsCiu4Hq02spzyV64da0QX6TkY+pY5Y+sQNi20S1nYw
KPreawBGQ90SAjvhH+5bn8unCuE0CYGufYBol9+E1psqdc/5VRwaZO6vpeE1CMZhHdWuUqRJ7YQ9
wcnOaEnhYfCjSHEApGGnl1keKOxm+VXNQiF2rEgmfTIIrOjdnxC/bwzDM0rfwWlekH6YchSLh8bI
o2ICrdKqmCZpJwRXYoSWsSX0uZSKaxZfxqMgNL1+OHiZlSWcLYM4bKxKAnPHaFyi+V8ag1HdJGNT
9odkMvThMWq1RPoZiFlg/NS8VpmuxD7NhOdGoG2RhlN/1TTqtBclPeWAoL3iDJUJeJiJgXKdT1Mk
brvEzy9HsdJL1zNhIu2yJkq8ndaYFdZpqqz8MECx38PMbNmHUXRtxrn8bFp5eee3VvfWRL3wIot8
+I1ejvnGCwo/tWHpTh7iqbG4mfxK/seKhalyujjWvpO6AJdIjepCeGj0Est5sZkqAGklgCIDdWfc
+UpuCvbYaHBp4iSoHoiBaRJXVYLwZRwq62nQJh/6j1/2tmY0LdycVgl2NeZzFwXEpfdCApuxYXjL
02HC+5j0tsEftoYY+duYIjHZZfJUPoyhJ+5HLxofI8/zAtcsJ/o3+oBHjR4O8iEbWQZaGYRvYRLV
l92QUDfDgdmoYm+MduA3uL9LcIpuMP2QH5Kk9HZ1SR6pOAXDRWL1/mMZmvm1ECTlm1T27VsSG8k9
PZIphibWJd+bPtLuy6xHvT1Iaa04cTLAmolxq6AJOaOtepoWnWPWndE7fj53dLyiuRJzwcodpQ2l
Hec7PD0w4v4+L0oLAWpjwTMKlSB7xIcuJScRDqNbGzG961Qq0oM+jRMmXpRU2MQmSNPjpLLewBuK
iwgy36PXYCsLZFgTlttycx80A/B4qtXs1Yh8izOia1OgMC+y3NEb/A+rHhHXoFndRJQ3P5gjVjya
GWhPUqNnW1PyBYXI4sB7yBCp/YBg09Tc1SYetaEgCYehn7p8ZylTkeyMChfYy8gv2oeoTHG4UGpf
fW8MvXmMB1W/0vogLbEc6efTOZWM0ZlUGXwd139Fh988TJSuTdA/94Yc/0zb1HuULDpbaqkGG5wC
gl+h6pkPStsmWyrh8VIGiIYZkJmbLjbaJ1HLsfNvYtN34FEM14aU6S9en7b7kl10oeiTso3x2zi0
lZ4+a1qiXE/SYP4cJLVyDSs0ZHtuMB3qYe6E82Nd+L6pPpqKINoZ/6KtJyyLGqL0UyLX5oM4xfVt
XAcaPayJ6NxYHW8kDUKrUkDxjMde2Gqdkew9q6pfB9ErcaQKhYu89YN9pmuRm1oC7sYGaL8f0OeO
OtH6Tg2S3ARpEG8jUuC2Ei1zRxPwSAoETb0oQiHZjBi82P7QX8y0jbEObzIgUxq6/kuRppTo5OGa
rpeFaBPjSL+qBipWtRq1G61Lkp+y14ivE88+SIxWKL3JxkCvaDTL6rvZCuZ1xEXx0yxlytYWWPmy
LOT4LcnH8SfqUpj05kA8cpV5FPmaNxrVPq5acdNLTYN3QNqYV60u0elV5En/mZAB1bmKBD/noAi+
8l2tLRXoP+9JxBJ8pJMZwdj2iLnaJqZB9hTpXvpNz63iRqlFxXf6qBY+/IqqyFVzI3+XQG4jfiWr
u7UUH+pA0JmcN6bY6NyCWn9I9UrcU8JZ+2Ycpp9jxkGqT8EIIbIP+9Ke2lLflH3U3o5NVrhqFwS8
7Qyo2P3UX0SoV27HqKiuJQr5G9WP0jdPFgs2h9psRXGMEog5gX6bgk5vLK0QrgxLGL/zIjR/5pIU
7epYGq9S2LGOXkuVLUR0/RWhg4fNdRFeUYlmPxC11HdQPuMNcjtambJOewTw1UbqwqtDiJQd4U/q
LdEzJkUEZttbZMLmTstS4wXR8/jM6yn61XA4uH5tQjdqNMpx1Yq1R8MT8mu6hOI9jbn8Jh0z7WKs
gpbrKujqwRYxlnlOtbLbGb7SvHdeVW4NAPAXy4Jwalsg7XtNaMM7qU26F9kfOmjjUNVUR1Er/x0H
UuQb2GRuZF9Tt00SJdvJg3LlmWL4DPho2Qb93CfsEzi4x16F/odKPKdlStInNC+zhsrt0I/ItjW+
75d+DrEiUZXeocHsb8URNkJK3fxuWbV0GH3R3/hqwglTxqEd9Mixi46WkiQP9y09ln+MEJZN3ZnC
N4/CctPREt5pTGWnVJq80ZIkuUTngukXtC1XjytsSgbNeBcTWcxdOZF0304DvfkpV0L/TRhS8Q0a
dP9oymH9ZspB+iKMVnEQeWz7dkeL9i2Tg+qenvh00YWS9Thlkpqy47SaRowUPibWEG9j1gNcaljy
76kRKo9RVGkPRlZX36CTV3cEeKluXhXJnieL/l5WLb/eCLiJHX6gS04N//RtHKzxwlNFFL95C49q
EOJ3sp37/STowkYLIExUUxPc5nBIN37atvshkOsXUsnq155mJs/7RM7wKowN8QqwhMw3M9Efgyxo
R9cvCmiPmTbpriJHRK7Aui8fi1KobPDn6T0WhOC72SvxQ0yH7zu1UUa8IIfAxhxLj6OusxIgf8/w
6UeNk8hzO86EQwq7IcRaf7Be9FouTLsrBVNH69hHL41gCLcKRMR3wQi6dzirJJtbQ4QNFn+aTKBG
IVaCMx+2GKBovnWt0YwJbM8wZnqM4Uu2miWQVttQ0XeoOLpbHCtM1ywC8RqxScwDoYrwUFZTmSua
HVHpjpmgpbqEQpzzd5G8ao+ZhfYU1HSBA7vhAbUJxZod+v9Rv2b8jfopAKz/939QtRPU7+kjmz6y
EFXOHwzxf/+TP4ifKv5HRXaNqSUxoPyfWST2B/GTrf/MImmc6QlVwQhhFpb8N+AniP8B7aPjZGl0
tyieNA008L8hP0GS/gNAJ8/O9mSykChh/hvMT/2NB/8FqgEaceWn/4PfiUQAK24yx3h/BoKi9bAH
bDOvpugglImebLnNy3rfwcVSX6EzNpozwd5W4TToVsMVkhsvgjG2jWvh+I7XXqKpwz8TWpdq61dD
BktQHFrhVUUlImwCqwx718NKLHy0Olhy37ySN/jeGvJJvxurjrcN+0ZtvG1mlZ72y5u6pnNKTUyL
GipUZUAt8Srj+8TNk1+JmVGadtD6IdxMwZqaWcg3YC9kK7oJvX6k8Bxuyq7yRg46NbPsSoEW9JoJ
lkzzm2u72LVV1bxqulY8FQX2BhdxnMnkBAVqeJNQiaUHUCYoOmC20bOgTeMFJAgacQIHSroDFQNI
GyQEfrbpi95jCTe/2vPOrF81qfHoQHe87/E6kkqUBAOgF3crfIwwHCTAeA2zsxH7ozRJq5coTZUH
Uxv7xyhPvfcBWUyyqySgQEGstPsgq1rIiJKZpnbolzkhxLo/VPYk9G2Hr0pSXKS4gH60par+I5iJ
fw9iGLQUVnBI7IZEgG2iB2NAzxcbtVRTcCIdmyHdGSmPUUkXfDfOzNxV/My8VLieTBtwIznkvQ+V
JKt1V/XU6gmoStqiiLHg3EpW+CEClzwAdkflY27VzfeyzGLe0rpJSOqQA87p+TC89EEElacUph+g
we1V2Fc8Nsa+TN2+sjrU2UmdfKM1iVnbkHmitDX8ViHXsRLaOyMWUkxLqwpVVQcpCqPFTFe/J54l
3iiZVnj2gFYlsMPKC29LMSxAAenx21Ygi+QB9EOR2KPR16M91BG5JJYfj3eKOKoXQx/FuZPpgwG/
XY8+xtISbqveCN4Unm+wv0pDSTdFQbUpMc07Az+71gH/6y5UCHqR3clhdsj0Bs5G2ceBA04++G6Z
99md10WZU07RtJkhmG3Gub8vOl7FdqAP1kMZjNEhAxc+GLkkQhgVix2Ie3AQxd5/526SuLJqZSv0
hblrseG7gcvQXxSQE3YTHBWga8FqL6SxhwYdRn72Y0z8voPqrWdvityKMMwq+Md2nZjh6HZIYHqQ
qAm3u4JKt7Drsqqu0nIIn7GXVjayDvlTSYbumynxznfocMjBzpJ9KOTRUMBBbsPMsIUurvcq74SL
yfNyaLGqVFDLDD58rFTp4VUJraK5LUkCwcEAM3+VjUmtdjzZW8UO+yD/R5Q6nHbDIB3MrdJ1/mOo
ADjY2hSybewKXm5yUYmwli8MXmKDTSagheNZLfSgTn3uzzTtOLFeRhUo6UmUsgy0ufKH8gLCnj/d
whgaercfQm+wpzKJEYumvOBU6knlalLMwXjvwknmAd2FpbEdIx+KaCjrQ+SGUwa1Q+ot3udBGcX1
LoHUSsmc9+IAimpmOcIdL1EtlxfF+CBASpgcnBC1+imUx0DfcUfHxY0Jja6yLS+VzTuiLgUUh5GJ
OAUmTALMB2mO6t/sIS99oOchPg94beq2tZQOaB6EMCl1eFPSWNgi3JEEDZwsaa6piL5va3oi+ger
Tg15O7Yl7d+wbpoAKkacA+OFqixsuiG1zKderqSDhYDGcgGKemsniUFjNHsAPGxkbmI+aKfu0rHz
RTg6qhQam75UNZ8TYEzCbTuFWbsNxRaWLlVNYLgeYiBY5kllTC9yV0nBCDeoMkmyDgdViHaAlQlh
4nbiD5YxfvMyjutsU5ESpcczTbmDLEeGajU5bcGxYadJ08EbwwUen/Z8a2ZRZ96N8pRLz7JUZ/q2
K5roe9BA0Qmp1/Q+fNR5Qii7LlRDCx1borf/lB0d84MfQ8d8zwKzLT7mMtp8NIwp1Q40pLzM9fpO
KredMEzBVhPyCPOYoo96uzQ7dQ9zwKpcdDNaU/G4kmDtJG2IpgcTKDV7kILYH2wjRRbRiGZpbHw/
bOOHtp/xL+iFlgkRvM49MtH03qRj4iXiAQFFUF6wh6Dt61MJMDoGE7Ff9L3lXybqKwRvfjOGTlj7
msI54JN8w72cp89jH6KAGXO9aC8yL5PLJ32ainw7CRF25qrYCeNzNxZtv60sTavpQFTk6EWTEoe3
sKN9izMx0uEQmX0tou6JSrHa+ZmILIa2UNtGbjJZUFG7Dn3FvlQmrCEdmoCT+OyBG0YHKCdGcil5
QKM0fFQLHMpWtbKCPZrVWsrWaABm3+sAG6RLsaGDsDErv02e864ZpEu59Ed0eyg49HTfADxK92Yk
Gs1O761oeh2qFtIt4L5iJnemHspy4ZaT12uBg4gzY4+0QZLzVo3UNGDlwb0PW8NO69hsOLo5arq3
gQM4EOAnqmZ2k/mpprtxIM1hNkICDVLiZBIPci91m7DXIhXtCQ9vKFy8JVy9LCPkrlEhNRei2Oqm
zYklKvfIZyY6kXo0FYhMVD97Ii82y50EUp91kxeNWe/CKQj17fz50mfwmTR/astUGbbIUv2bVBS9
6GrsaKNxL6QdN3NU4Nsb2fXoaZfVVCFpVI2aLmmPqKqm3dONWItOeZJeJSZKtR+UCTnRseBggJ6R
SB+MOBY1pAkYIJExhTjQbPSeQ2wHMX2c1ja70DAvUDvD722VzlIOnB9981OAVdnLTln1H2kruwmX
iFI6Yqak084juipxIxKowOiievAuRp4S1p4/hbhQtcwqayt3REFuFKUNtG+VLlPtNUWdCVdmOqj+
3mIp8/EkX1agtpWZ7nRtCbN7QqzCUWH1yby6fS34KNgp4rdw8kx5QKZEa84eFAu4W0vbQb+Pax9A
x6zyNkZ+MvT3KRqnxNUlT473eYDSms2JfsmWzd4SqN08Q9mHWWyNCOTUdNzETZMOG2Qn1HcxxH/D
bumdYiRMZGjopnmfWsDcnPuOkiCNOtTNaOX7ocy9n5Y8rKYnLIhiFNCEqpmqpcJIQ5J2Er7S1nlT
02JGmUBkLprKbbc3rumS4BAq79fNJRe+Eqfj8XD4TNCp8tE38wLSbRSXsOxa6SDqxYPXxtsmFtD7
QE3PrLdRSJ/6ko6aHqXUClm6/fTM+W/ywP/J2vSOHdLUsBCOeULzX4MsSGP+HzEBkrF8N8B8H2q/
o/9bvQV38kf1OF0i/I5caddBrMlxEsqxD/5uHdbc6o5JQ38GViQLRI83FdkLS2KeFfpmWHBNpoOg
FBxp7cgTuUjGcpNDQ1/zruap9Ym/9mc4XmGKAXYBC2vp35DgBtvnLcEzwB4b7Hz3bTs6hvRmjvLh
6096zJQ7HWnxwxbUwXrv88NOMe157hrVLutYxxnZ2hKdgXt6SxJoqVu7r8c9+SV5aWKgCDnqd9yt
sngBNlgnBTrZLLYKBd2GmbgVy8JBDg3boP3Ztf391+PNLJKjF+fv8aAe4vNiYLS5GK8rACyBgSFW
hAqOy1rYbKWYhtzXo5x+TRw3ZJJ1ZnYZM5uX0SceWy4hCDQEloZa9MZlD+cH/belzR08Y2sEuEzH
Ymo4vSgaK99zwdo7/SEXE6wjJl4LCPkQw5OTVO7Cn+IBOJdgEJ+UJOOwZhd18kXZi5/X6IK3o8y6
xcBiwEgYbmrduAi06PvXn/NkkSyGWHxOAX/gUah77EtkBQ6H5k5WvG1xPqAFa09B4nw93Omvdzyj
eVd++vWKoQgCT2VGQVB/SP3kZlFW7tkOb17vH8pOfSmK+sfXYy6sWv78bhqILa5v+LFBtzoelPZT
EUVzt6e9QCN5CC/JkNn6z+JB+OZfdZvKlu3sOnqGDLPiL3ru9/s88OL3I/DShK3PWdrBPY9lHs4r
pM7zAwAkcWbrNEMWXkReiXfJ4GHDUHmxTYMVY4m1c/LMvcR3IzTrf8ZYHF9NPuptaMxWD1C+bpR9
4I69TbPTyW6kj3S75tQrnTmYuYQsHUm/QR6ONq/YT0ukCmMFkB/5jfotku3Z3Ma76xtXuhGsTfCS
H+ZMAUTRE4Lrf5fv9nuhHA09r95PQ49WOGZ1Bjjla5zWgKymEQEzFb5M7azdtn6+lYN65cY9c+9x
5xoqTrczKX15oEFkFSdlbseE47shfngmXP/e/noLnFkn8M5pa0IDVAg0WOwAHx84mCbYT8ggeZWC
zRPqwK+HOPOz4TTHMoR8jjZ5OUQKo4nTnleGMOnOADDII3w/1f2OSO2V2Zz5YkdDLbbVEEpx1MZU
zoz4QXzShY7fKLUQz4Wv53R+IIJwdNOAh7mkaVuAj4qOuMcOTUp/0dej/dT090HarCXGy/NOPbo8
5yUg/x1qscvgznSqGOGeq+HRjluaMw5uXN2MltPmG+s1vdY25m365NdknzzK6TblCMV94Tl8XHMN
PLcBf1tbGTBj4RovFRLT/DnKljhAP3XFXxAwSPV4qXeC8wOSEK4YCfvD6a4xtVq5HM7cRRhmAleb
EsJy8jCOt18vCFljTohPQqMGnZqQWwNNfgh58iA1WbuR6nEl4+PMdXQ04nLDK50Xo4cpaMV0wDp8
2MDhebVHaXoxdaOLzdL+6yV1Zicejbioci06wPVU8XEDTdjKvWHaU63nK3txZRB5YT4qhJFYWbka
21LX3eVYaYAFrNw857YGVrCoMWjnEhQ1//NPR2Ub5nA5Y9Tg4bRHrg9HYDY6D1c24NmJcJ4QHkaX
hdiG41F0ZFWj7AH8FvFDaDynuD39P/wclqLTcZGs+RA+HgBeaCfo1jQrPtF0Kj90da3iOVc1Yu74
d4hFydNEni9YWJnjm+btzGZbP4fPjS1d6Fv1Uv7u++56bNL5z/Z3yMVnw7Ult7RqbtqPv1qySaOV
bSOvDbDYN01t+ZnQIZSdNUbaa3rRPYYbQph/eIdpr9wM+/zbHA6FqVh85zvZBVifulM9SBArR8bC
qfP3lU3+A0cSPx/Z9ctExQJEQIdNSnR9K29hbd91rXGde9FF1uaPkp++mgb2Cnp4mYS55H69eM7t
gc9jL37ZaZA6BN/UymQIha5YG//UTfJY9vq/rhBkLh/0ADMWcRouVlqwk5UEr5iSroSaTVeRxdGf
dytH0+8r+vgOOh5nMR8rGpuUh2oF38odb+gVXimhv7NirKKI0o1wajTFy6HdwsYEv/GdFUnP/Mef
Do/9LlIItFHLCkKuaQGMOkUKetfrSeuAe7y8dKtEHFD/FmuZoqe/3jzbv8PNa/zTCaYXlu7j01eh
G0eofFv6H3AOV46XtSktjhfAyNEU8M6yxTEuN42U0iKs81jfSlOO/wTd0mbtEj3dmnPLF0dZBYwa
3/rF3o+rIGuEBJaOkHT3XopVHAXS1+t+3t3LH8rgfU/UIokvJ0aeippnk1b4hY0py6aTKCdlMRsO
Q5N/96ppyx1OHKw0rsAoZ34vQAX0hsgbz6ROiOKkj82cUmx4tKn8xozczgxvAzlY2QfzF1pMj+eU
aOHwSS2COe/xwvC1MjRA+NkG2a+8of0s3CY9sSTxayO+ff0lz6wPhuIONSB4qMbMSfi8BqWxhVI6
DxX26SabXkwq/zmjOLFWruszrzi6Sn9HUhclQdgPaoxn0CwwbgdX0dtrVaA+DxNM2Cw31sL7Lvev
CQ1FRBEZl37sP1bNBD/ifzkUd3++4RG4eLo4sc2VZ2WqiiIcCOd4vrHaTzDPxNgeL2ADufG3Ye9d
RS9/EBSUzph+/OszmhF5SppQK2jrL1HFpk5KFUlsbLdEE7vQezHTGUmBDNCfr0zudIEeDaUsPrHV
op3i9UY+lm3eqwQfuem37tLadETVxpE9fah7fzVa6nQFHQ+6QACUBkEPscIIti3NqXjVKf03X98E
iriyK84OZEBsMeZDk8iBxU9HIynwsWujCTVuMuwbq57vWccbWUhXdros82cd70Am9Xes5WLNcYzQ
5J6x1Hsdg4RtfS1elz/lYdertuCo9vhm7aK9uh8vaduLnpNi/2AXu7W1c+ZCpAMgcuIAwrE/rfkg
/HRFqPCMy8AMk9lkN3CMLc5GjvWBK91W2RTXvqs+fL2E5j9vOe/P4y2+caqOtGcw9LJDcRbw27py
XUr7eAaQ5vdJXq4s2XMr9u94vHCP50eX2eo6jxs3GHEPbq8T5c0Lnr6e05kKjY8oEWQCKqzO0dfH
gwieGvYqUhVbJrhU28e74ULYwbl219KNz63QzwMtDpcQ4xoDCmFsQ/arqY5EzEW6f4xEXqk5z321
GRGjOwIFDPnS8YQaiusEgmwBzo1/a3JTS9mmHH59/dnODcI2A9LjVgDbW3w1nAijERCMmwEWfFte
RWbtkG28MhXlzDcj7pwGF5Uz5dAyxcHrjGYsTYj00kxmuM7HQqIuGa3Oyw980MZzW+SRMuBKBwkH
9kDf8HnziP8A2ie0CwVd5B6jwO6lbtGavIjNiC2XXPWyuKFGNKqNMBCMZzeBIchuOeSzAZihj8N2
FMOmuxUDE99a3mej76AkRcqCPqKUbroOb1bEU0Lq25Lctj+HzBL8m2iciJwqhUTfBm0zlHvcJMzJ
0XIa1TZy8FDcI6mxipWgrdOSACadiZodhp4JTrMoqoYhYuBUy2zkqBLmXTUR1roIfczyoRqLQqp9
FJ5SP369Bs79OBpx0ERSsARoUy0WWmOgvwnY/cIEcWowLyer3dSiBRNWXznd5+W0OHnYmX+HWpx0
qa/W8CHyGs0MjMHymzI8fz2XM+uZjAg6i3OzDThucU8JE0tLR1xi44H4ihHlLKd0sjK+/3qYMy9T
jV6tCvtSRjutLXEJdpQctg1VYuXGNyaO0y6sdUK35rRHlCTJP4nrb3Q3v/JVR1U3xB19oHYL7PUk
+dNPSlAO9yXRhPLvltXxrxenZkT30sTMJBX32RRuhXFlsudGwFgEaakIn56y+HgEHsS5YEiYcMKm
21Yad6O5dkPIysnCANCVeGLTDwZBXq7BsS/aSAtpt0HN3isuFESkv7F+12g7YDMFa7XB9t6tTeka
9+NVsgkguR/8aidWUIfMzdoZf2bKEpJQ1o+IqydUhuMpF0JjENk2c6nGAiea1vH1FWzjzAgyIiEJ
axOcTQBujkegUxy1okCJarQS9BUdp2Zz5dSd/5LHm02XKSpoq0AiZq0u9gJxDsmoCsCoesrtjjLB
lsISa7JEu9AEmEySXia7xususz7ffb0/zs0OajLZFSKtIXGZwYBHYKJhRpNB18pfJqm/k/06WJne
+TF0lgvGBRKxrcdfsNSwdPfQo9u+UDzBe3zoZHFl5Z95zugEs/CKUEilxVRsMUalTXlJXgXMx824
iX7E30zXIIfAs6drUVyNGT2tyxhNm+MA5gHJPDyeUYXFo65MUHW9QVYcUGqC4Eb5qooj5PU813jH
6zZi//xf12c075kf70MJNsYS/oQJGHciHGjbC95EEVfVmyZbKTnPrEWG4IcCLNDBcudz+1OJK7U+
wQOzQ3zkv2jlY5PcmjL+l8QLI6Fw5qRlHFtXFsjpbTobtszeS8qcBbdcIKFXBXmnzxBF9K1GQGx0
vxJMDnXzoe1XyqjTK5QHPFenNXcUT9EQxNy6WTWMoaIu3jQxTtwIL8udDKi0i4kBS92vN9i5pfJ5
wMVFmkHsSPqe71lK15rubdBubabg1huRx6nBfpZyfD3g6QwN2m0U1viIiGyERZFQaXmOuVQPfwwc
S5XfaizkrNoJhGJloNMb3CADHbwMf65ZwrA4tYTasqh+WtBOtTyoUQN9OISK5a18wNPTg2HmZqiE
xw3Y0mI+8gBXuUeJTPJFdKEi+tOMeMVG6vQ3mlttuBbOZdXpmjdKbNlq1JNUst6lgW6qMirHL6+b
AqpeL2MBugKYnZnT7PYks9o5E9F4HG+yJvBF6OB8uqJ9VYaHSe5Wfpszi4BVIGkAp6TPnmQS4Yho
iPGoY0SuluMuwJDxEQJZTIJUIr7mUyOtjHe6g+GHUV8Qm4qDjbSssrrYr6ZhAOqostspfk918yCr
P5XglxRq26/X98my+/36mXkACgDWyXrIdEBvVMp4UVY/q+6O6MEUc9Gvx1iEzNE2YBB0NyJdJgBG
bUkGi0Lk5J5HwwyvxVSxKV5E2FpydqnXigDfvrPulb7DPZGaxBkwPcFRpKL9UcCkXqk/zswXHRA9
QpWbE6O6xYEsWOogxryX7VR+13KovdqbUg0rv98invD3hGmpIa+gCqGWWu6yJktLWD9UORqJIB/d
nXIp3LAJtA1MUSd9l56j+/Yyfv36M5+sUhz3kCWBpFBfWZAFjreBoMVeZbX0DHu1KO3aE9gRAaZ/
970SBNciLeeVaZ4b0ERfCo9kBquXzntmbDQ54eD0QYP8MGr1leLDHmmFjdGOK1v87Bc1eXlwBv8u
+xdYihXgBGAYbUXSKIrF+t549e9DemD+U/MibWI30VzcpVcmeIpQzQsXEzQCGtSZd6ccf1JpSlBN
6yBGHh7eNll1u3SXvWZ74uwP/lu4XcuPO7M6j8abT7pP5cKABW4XUL/SWXzVcf1AzON0mBZ8vVDW
RlksFCuDwG5MBu483VwNX09JM0PUKx/v5FT+/e0AplQUF+LJoRkY8YgtE0/FoNIOciRNNpEF+trR
IvNFjor9xSjzP//0xboY9KXo+GJ/4uK4mbfVZbEhFXbvb9dSds8seH6ev1NaLIeinrzUjAEsy9bc
qW4XPjbFVYRy4Ovf5xTTmydFT1uk7hBplSwmhai1i8MURp1CR8Ev6ZEk97WIssJ66M1r3BgcdCqC
sEYHOC37F+Mu5meVolYkE1y0oHWKQ7ENXFyveWja2oXsQgs7rMxz/vNOfrxP81ws95jMoNhsGa9Q
1S0u/LaYXrdqZ4+CK4r3OqQY6eegTBuvUfadZx1CdeVvcFKqMGEOMF74PNdkIKjj1aOnSj7WUlLY
qowsMBZvSTLYATeRWuslTlO/hNnb13M+tys+jWgtzjGFCBajjlhCZBOkGj4b6Vrb/BRTOJ6Utagk
ibcJRA9JNtaN3j02rMRUFDDs3MTNHcEh6WvCKcPFt2mrvBBr7Hj2+JRuk5+rp+e57fJ5rotljI+1
0lYDexNbOGJF8+viybqMttZmcIIHwXTmWFbf7ZSV7bM27GIVT1qYTTm8UFx8iO+BY+urDwC0doMn
xdc/5rmD9PMEF+u3HQOMdRLqGjHCa9h8nYp+GyNI+XqU80uGqx3AyziNqFSHBhOJivnoWXEIJBUx
fLUyxNnrle6vjqZ5DiCczRI/H6NSY2q9hpCFyGYSF+HGTXZ5Ed6H1/gp6+qmvEvoyCS76fFfT41O
999hleNhCUvFTsQK4bTj7hRB2p/WjEzPLAYQ0ZldS0uUQnTxE2WWR9yUSTdB8LXrOOdWfW7NB0GL
Vk6SM0vhaJzFnZqlnRnkEvRgnsNO5RWXtRqj+3n++nudnY1GsjCtc2gIy4fBFEqZIQnEkpdT4ZrG
DWLQ/VSEzjj++Hqgc9MhERjQGjkyYy0ORiUaPW4D4kdKwXfqRiHL6jnKws3Xo5yStyhZlZkFid6A
1qc5z/fT7e1X5JQUXdxyVHVu+VA9BuRP128DpPFo03/PdmuU/3MfkNGgm84KCijQxwMKI2YuscW8
lFZ6CjRiOlJjL5veJki/r8zt5BHH3FTwTGDducFpLT6hihA9yXg3Ek1jkzYzbGWHNErdCUkTVV0i
zS5Uf4dboLPetT5XtzJFmgFgd5CejcWqH9DPmr403zKlq+68XbFNr8U78RGsS9iR6LeV7r6e7Zkz
6mjAxfLv0GBrKEdpzsfPhvKt6f81VsfX/DyjxUoR+cJ+mXGX6NWvihQGE6Ewmmf362mcW/aaBASO
scNvYPB4eZjoYzNLpt0f+hHZFdOzqllbtddWjr3zvw+wP1xxnvji8l2RkyaZDQIVeOOKzsTNnNx2
l9Bx7fqq2/mP/84i/c9zVPs03GI5kAvWz95uaL8iHUtOwsZI+UqwqtSG29osV7p5Z4oqwAve+irI
2WyLe/wRAzLRdZJXCJT1MCma9E0Rp9dh8VSXtwS9Eq+xdvaeUqpZHDCyiGjmehSBW49H9ET5v9g7
rx3JsSXL/spg3llDLYDpAYakywjPEBkpX4iU1Frz62cxqrrKg+Hp7Kx57dvARVfeSjceZceO2ba9
u7g3sOidoqfkEL+vDvUOgU+HrmvtodsE+2En7pUVl3/hgHOwAfxbZPvnp/5Lq3RP+UniZcC14aEL
Inq+ydpFCAVkNOAMwYeVrXnBdWHuOcs659eWWS7Y7tSxnpWFwiiMkjeGGkFG1UbWtEf+zriFPq/M
7+RJDuFY0ofitvGSmfmgtapTCgdTcANxkXdL47X+qRg7620A/STYDyVMT02aW6bbQLm6Be9fkUvN
0+zzBMv/A7KJY0VOPvT8N1PeSbBHmuip8icmZEtjnyr7Rs2K3lH8OoUPAVkasmSBTHGnqEV5o05C
88H0K0OH9KSlP1VH0ORBDnQSqFaZV+Q7IftNnaqMxW90XgNI8WgIQVANZQsDFiF/UulgNTHZJ00+
cLdmAzwCUVQ/NrrunTIGC0m4HsY3UguHJ2VqA6bgcExlVI2jOkU0GvLBtYvk4uLzOCOXxMpTc325
+LJWChHMpoR+FAjzCP5X5S5tTbqiFYrxK7fxBe/KegOVo0pIxXOJ60KcSfG9kV3VQRDYcI5Vq9pf
317zbbR4ipFtlAD50v6H4MBiM0dBKldxz5SxUtuRjuAkbPepJr3v1HEL9MOm6vswIh953ewFX4FZ
GHTg6Sdhtjy54E0QKTMRFjUpd0JvhQrJuC3aAbqBapNk8hE9Iue6yQs+HpAvdB4U6BTSOsrLlYuz
MOmQZSHC6BRnDOnD4NoSpZXr/9KSzWURgyoMQfsyGYdYmGJ1Gr0tlVyI3yslHGAIHeRUXUm2r9lZ
3IsQGfqlqJJsL7vHVP4hKGtu58K+0EWFtXlGUC6deQNdMZGUEcO9g6BRZ0XZ0YQkZyPH/bSyyy9t
wXNTizcIpHO6XGQkjKJDuMetoKyhb+X9Wo7t0sk9N7NY/wFiGxhW5vUHiqNk+gbyNqdIbmQBOUej
dq/vtkshLs02/0zgvIBnIa5WaSgypYxq6uh4mdIM6SqluWlaJAlbCIArtfoey4h3l5OJ2F6GtD18
FV2MlLOUhz5AmGx7/ZMubRmdlyS3yZz3X2I2UbtKFYgXYUOyamSUf+bGmozDioUlVDMQxkFEExrp
LvN7mX2qvbWuyUtnmFQ3aXzy3RT5F95Xz5FaAydV2960t6wnBHpQE1sJaddszK7rbOEE6IdgZiHi
lLk81AACP8vJ46fra3FxM1IToRRnkmZeuoksmBJDGek9MC2k5rUxEexegUpDCJSbrPXNnVlMj9dN
Xlocg5iTF8nMoLasesN0WydBBLGE1WuukQGBQ+Truonn2295m5zbWMxdKcllp9cVfrWrYxrsdJhM
bCh2as9V60oTnGCqp+jB9PzYejJQgsqfmhJVPgIKeaypJvvju8YMc2uXI6TyHWR1bmwaM1ezY4WU
QbTRJmUVePjqqAKUU+klmntU6eV8NTOQkA1+3Mrpc1RePmZudIcogHJqNjDf7pITEOA1DOwyqFua
XExUk9eSUZmw3eRhu9VrNCCfRXPL4D0s7avLcnnpeZRC6S5Ss1kkH+GKhqgGZiGS5cGT3LsNYTIZ
wUN+izSwsNOcdZjWpVNkzFU/g6HOxBMvT1HJxe+XQw1qdPzgWbWbBN5misbfdmmKJAIiBu1ALyml
vZdWPE1Q1KEjQIImKflJ+Oh9QNRu+O2TgxUIOanP87x5xWkBKRNMW3D52q1iPZQIYxpp/rBycl5v
CCI8SrEGhS6LeGjh2bKq1MUW8hlypso2/WLZgZMf/SMMcuETr2sHeqzsv4DFXjO72Idh249prbH1
S93YGFW/V0kZNz5U21b88foQl5uQkb0Y4WKt6lFsCprQEUYAU1pxC5rWWv11xYS52Od5g//IDFC0
vp9MmyBvFRfFwHBlrV7PGdxxOFJuIMJmkkkvN90AHHriuZUTQJreVlOjAA47GHqR0Gv2nTWuJfZf
j4rXNARdlCG5unl4vrRXy8iCAyREttfT3qojNLfAbDL3+uq8HhS/PgOW4aehU2wZHcMlC3mrCdQh
TIfuC4wqAwLWoeqYk0rbfuSvmFu6h9kpnJubx3x2yVJWptUx04B+BeOdHDWtnerGVw2at+vDWt6z
SzuLtSo7P4+GnsfzKIpunlSu16UHTUbPb6bYhZ1vxd7auOZpPhuXBvGZKpVooXg1D/bgo8qLtg9W
OvrmyTm/Zf8cFJwGlK74b3XhW8deVHPR82lfEAHPdY3YogXbhvvrU7dmZRGWF2VcCCriKZAql1ue
ot88s/h03cSrBM7zSGS6LxUIhucGmJfThWJfg4wLPoGYsXPDfXGHas5td0NLhuVoD7DMHU2Ei5ED
2123fGlfUO0A+SICZqYp/qVhYwoRG2mA4wU9WdoQfQNyB330aew/oOKwEhZd2BS0/M+pbnpdpFdE
KWiHt5MF26hdobY8QNpvxu8iq1qx8qqWw2SCswHAayhk4HBOL8eEHlSFoBRjQgnC7d/Upd1lNiRT
bn2bU8cBK6Ha4s0qr8HsVBe7EcQwbUVAKcmuL/NTnWzA808bMDeX8JGE866xW8T2mp1xuL5ml6bx
zNAyikEJRUcMGAGKUbS+I3KiQdaV3MLduMaFdHEmSaGD/Z6Js8gWvJxJrektLevGuYCpbLVbL3fy
d8UHGq9d3tv38ccICJgjrQzvmT5gOZFk+HDxM+YMYbGXVmHMHrvY5PaaiyLdobrLQZ1EW207ixjG
jviWrN6OehxfAx38Tbly3i/cAETBtITMDSvAe5aXZ4weAYWmAgEX71Eeo72k9sewyd6Ukf7w+yt5
bmqxU+VmjNKgoyIdT7Kr1BAfw/m91jg4hy6vpvNsPAv/1ailFNH0SvLM0u/RANj3lbSrE2/b1+UW
DPnbqddXkjKv8vvzETx/SSxiHDMcDNhyCacqd9yoTrujmXavbYC5OZEtHIzv1+fx4pIBwwUsCPb8
FTlMKDcamkSYM5vGHSdtqyreu95X9lW2hnC/OJtUiBnd3Bix9NRqIgvw/M7I8CKy9cFtrWMnD9za
AhTWRwsB5utDU+blWS6fyZNFkahHGq+6MFRklNmleDPxKHxMv5CxdvxN+C57a22sk7XJd+3JPATv
k/fK0bMR/HITp3CDJ8Wm7dYln/0u+CHDmby5/lnSvIKLzwIHpM/1G3jSXhUSoU8W+kpHXEVonOjW
Ct5lyXbc6A5SGm4zHSQEb5O5/NB/VD/6DorTeIrrn/D8dHr1CRooIYW27RkZ99JPSKOvCADmI9tQ
HssIquI7+WHebeXOdNGrDo1DKtBTZgs/VArs1AITd9jM9E5rj9gLDhm07wyOZh7oXV14DL0etR4B
8gTmywer+FgpxbZv8hW3dMkIzO1MOf0jtIwufLFX1xU6W2D/Co12ouCnUJHqH56uz+mFcMA4NzLH
Qmdhm2iFSRoI9OsVqpbdG356onrtoKTzPYwy2KDb/i8JgBe6n+c92xeHxX2pkHIDkLrshi8g6i1b
A3oxajSyG6RoXyVlsTXT8f760C7FWDRUAisDl0qgtXyJI3yNwFlAONofq1t5I+29J+lx8JzOgWXe
Rr/6R/AuOPW/mwvEFeIrYGmFA4YH7fKV1FqKV3VkeOx6IDaIzc6yG0tZGdyFGPWFkUW4nfs8uZIW
jwTjzK6jU9JWYLxecUWXjJCmI5svKZBVL7EDMSTqILcaDlKt2TALOKByVkxcSkHRxgvkjzZ+NEqX
8WhukmRA6ykidvN2qIJl0KLKd8l77w5tUFfco6aUf7i+MS4Ni4OLH0PAGCagxV3V5r6W5g0mTTSR
jOK73769buAVrHDeAmcWjIV/oBWL9h/Bj0hxoy7jo5HWpM7UdJtc+0Y/h60pPxvvp5+0dgYbsjht
r9u/OECKTPCmoez7qmcxlKRcrDxa2Wn8ouEbASTxd7GuzyN8JlECOjAjZl76jd6QPLKVPXPYB/om
FQwfLgS/WGOZmH3cwuPzdpjbolE750TNzuTMPSlDY8L3S7ZQ2OtHL3bDY+BW+2yfHqB4kGzxgxSt
bMgLDhEIu0EXGGAjdshic0SoCSHnhUVdrWVbUKanQRVv1Cl4byU9RPOmsQL0vhDK8DSawdazPUiC
Xw6xitUEzuUK6bEBPn4ddSw9cIPMd6Oxd6/viwuul3TJTHLKf0C+LRYNlnL6zUxKB70g3luNflQn
6dZXpLXtv2ZncU+nfdjKUfAcwWjbqdyER3QkNqQitqObbRr6Sdz6w5qzujiPc+857AC0aC0BXL2B
kHIxkiyy+ujEm+3BD8c3URd8ruG1vj6Pl5wWxQsNXRascQoWm0QK20EsVQbYO9OWW5K3X2fXLlLr
G9kW7XV80ysGC84bN5hF3z7gpte0I/DJy52qCbGd3U63yt68T75SolQPHjHBnv4DJzzUt+U23ibv
lMZVvvdH4zZ4d33YF9wKeWBYwMjHkU9fZmpLofc9GC1J3SfmJ2OKv+ZhumLiwszy9Jx70y1IJanY
LIIeYYpFL50l/MaHxvX32RZyYeFjtUFVi0g3+GHdqtrKAXw9LExyVXP0CLhfVeQn9JqDbq7CpvIx
gZ5TN9ZoHy/cB5ggjQ61ncbLaxm4wjyQ68PEqDLlfUaKR0ibTVHld0ZVuHol3LUtrZ5mpD/FvncM
KzikchGm8uvLdyEeevkVi7kN/Syx1BhKyBzSFZrWe7cTTtNtvYt3tZuiEfhYIZrpQs7wLwLml6bn
NTjz44IiN5WoT7iAQHeMyXLYzLZvNitDvLiUZ/M8O6YzM6Iwpn6GbD0YhNwdVNO2hPfXJ/G1a3s5
kNkLnVmYcuSqJdovUIaOUKo1g20e8ugxlPrxuqEL762XluaL6sxSoKOPZAi0CMz8ye8FGzD7SXCk
nf9knMx777u2GbfzqehKu70ZfjtzN/cGzB1dBOkcw2XsXKJCZ4gdbygrNUqnUqNNHUAxWPDAWhnn
K7+9sLS4LOJS0PwI4UtYjhoRtdgPya1a2dJWd4rA9o+qW+oTA9WcdT6eV09amaesCtiXvrULKCO/
1POgtnggPMP1j/ANbtWtuIq/eLVnMEOLK+8dg6rgq/QkSkNSbqbc8NCQ6m5REbWrSfaAuF69uT6Z
r/Y/lngWUCohiUcNcrH/PUCWeUOF3e5zrXUStOlIkEwrR+CiEYqbNEJDJoOrfrkxTaQ18xBZbFuN
xhveX/e9kIoru+KSDUK+5zuWFMgyvITRbtQKJPBs8Ja24T8gjbNi4dKinFtYbDuaktH5aXDJiFbY
EkQ4AfzkaaStmFkbyMLnIr0E3QP8Nja58JsUkOBYySuLfuEAkVz/Z67mTzhzFJ4IYjFNxsj2CmFn
GNup9mxFeY9Mh3t9d12aMqg7LFgsZmZpbTGWTOk0q815sITazaTvtezorfHiXJqucxOLscDVLfuw
DZJkQnu52xZ1N6J/5BXiaofuqzifozKPBJIaGjKg+3w5a5FnTcgnRbPb6VxV2OimIxOoqm70RVc2
6l3viq68N7pN8WOtBPMqozibJtkNaQcQR/J8L00nkikUUcwdYloVGr5SrY178lrClrSScLQUWt3o
L+z3nVatdQ9eXMIz04tdLyZJnHoR23Gsyr1U907cI/u5lrm6tCOJjmd4D50b0PK9HGAd5WHI4MnT
FZP2tpV7WaFLRBY+Gknk/dTq/rdfo/OMQpkxc2qrtMsu4vG6HzL0lEsKj/U7KXrAQTnXt/7r3cKv
kow1KSPNiNF5xGdnrEZ2qM5F4qao9u69+rNs+XjWzukmwNfJb6fIQMjTqg2sYy7EgPF4aY3Utpyb
kDVRzR9cs7/z+mATTA/Xh/R6kWYaIbD/JHYY0PINg7ow4oM5j0F02GCh39N/6fTaT3+NdOp1TWku
rPxjaFm9QoYwjMMYQ/oDmKjoe+BUcz4T3n+kXbfjrTEcYlc4BLvr43sd7mJ3phMleaAraGcuNsXU
Jhmag/JftSxE67KPBsx/aoD4HRyK+aHckuCy1e7ee8y/Xjd+aXLn9g20YKhpyc/PubP9MljeHHiQ
5LSSwL9DxD5G7k/QZcTnhyD7EtSyscYL/fpoz0Xxf0wuvHPN2zfpFZI+SYAypgKN0qhGT6qMcO31
sa0ZWvjoXhxU1TM0AIj1SF+lGf4IksZA+bxZqfZfXMHzIc1fcjaLguXntdeyguIx3FeIjOdOc6tu
krtw12yaL9WbZGP0h/5mLZXwSuDDYOucG14c97Cq0jirpD8DQ+NremwfVd+BqG08Ck7oiFvZ7XLi
0wNCjAHMTr990dLFpFLlmN0ZldjFUkqlFySazlJmieeU6U9jorY1rhiZl+lFao0xQowC7aDFlf4q
jGsHY7S8mJpCLOTvE4ueOm6sH9e3yusA+6WNxTyirRPmAbp/dlzczOV/nJFT6Cg7BjdhjmJcGG60
of7+/2d04T0VK5BiDYI9Gxmkk1yIn0eI0gwJpS0duREa8htT2aR6uuJvLs0nJSme+VzpRKwLs2na
htCkkPNtleSp6KXAzkewXtfH9opYZN6ZSGbPHK3UALkbXh4JBHUjHPdshcxT9j1RndpJISpHH4kQ
dvNvnIoGUb5Cc9iMCFj40L6PZaPwCfmMejcdjM9Runke0P96UQ6qn2WRv+XFWIU+ujgv//H/nMJv
VV7nP5v/Pf+1v/+1xb91V/zI3jbVjx/N6Uux/Ddf/EV+/y/7swzzi3+ASDZsxof2RzU+/qjbpDkX
bP6v/o9/STg/jcWP//if3/IWSSh+ja2cvVB3Ntjtf5MZvxKEfpu3TfA/3rbfv7z+W39qQivaHxZV
F56oMuUkmqEJ1v7ShFb+oNeMCuTMsAhwco4g/9KEluQ/KDvR8En6DGwRnXB/K0Lzl4hfQPqSbUZl
hP/7LUFo5eWGp2rIJ0BCxGuT6hAfufBSmQQ/WTG07/OgHeHh1xBwh4TFH02UD7KiE7IboRu7IYZa
oOcSylKJtJeNnq6iPKhwb75tlDEDsQPJ8AB/HMKG4MH7OH/fV7WgEI+ERbYFLlnHpyEou8wNVa1O
HDkX/bF3qqYWVToipb5O3zRolXufjNZTYojHQqr4nIqpbKZio4+ZLIy7zOt1hOARiE+9wu5jQHqt
PRYlygb7VtHH0dVIUHX7JG4r3U0tFZIXRcsm4WgmVaM9+sjHlndlHc1sMygI6qiYmNYkbKsyVAYH
ZrpOckQrCpBOSjOVUGqsJ/5dnhlW0kGf0Rki1GdGlUS7QWuUHFlipFVdU5FaY5fpuRl9C6os6w6y
iOKx0CletumDODS2aWYG6heIG8p2UwlmWB8adUJm1dbkuBWdWU1USRyl0sZuj8uoJ7e2yk7YVFUu
55u4qya0BMwi1D+CveGzhzEsXdQWoS2zB1+ss6PRagVZyVTRvO9+HGQenwgNqyNodde5RdD5+l4o
U6u5Faq+9E+hX0/yQRfzwdoUfT6oj1Fd9d0tnaQ55FdZV4h3KDkP/cFsxerLJPDM2Xp9FBlv1d6o
FKiBu4ostY5O7VZIhgAtwCyURscLlapFmVIOEbRAJTe+myy1Kk5dkUOTGkEcVbiG6FVPUW8kKa2H
QRQfh8ycEhefPHaO1rXl277TDTSs29qLHKs1NYB8dS0iL1NIfbAFwjBkIM9bPUJigQrIlmqt3Gw1
ua7elWEQDDDd1/QQJnnYDffCKHfZnT6NUwfooWjJ81etmG2SkFNB6a6bvrRZRg+gJwnGvdCaceuW
NLNsFUGj6qaWtRFt1bH1+62pFIPkyL5o6N+6Ok/ZSCgRYJwr0k08LRLhHYButPiphrI07ZraH+IP
o6L6uqu3GSJFNvDHoX4roFYebqdxnEFLfjro7RYSS0M85VVU+D88De7dI0R4ZQ0pctHPvz5N3jBu
RH/oyY4KMoRymqPHZqh9DhkP4qkB7P+x402GcR9ZhSUCwRqmENo55AW0z3qRhCZqG5oUG3sjR9Wq
2QrI5g0xGtS1qX/VW2EKdrqehka89YA70+EhtJ4YF26SIrlrvRNRqkkP1NdqOiP91ps5OYaS08kP
KUojv4lVmGYcjoU+WrsiTU0pgGIiF+VoI0Y8Yd5kZR4FNFEGua7SJtcaklPHcw/hvozaXN9MZmoF
FlPeF8J4CGPRBLmuC4XK3R90nDwfXpWxGDYpKuUKikiJnHZP0FUH8qcxysA/aE0S5Z8MqbA+FSi9
36EFPgdIonrieflQBdNG1MZivEnk3pJ2ba2h7KtqkwSBS8kbV3uOLiwE5G0zU6GfNyzVDUXeh3LP
sQ0FK0RBPRs70Y07q2wPWaO0iDMFhSDb+LwYfQXVyzdJAoki8zaLOuJFJDLyZikHdiBEfn8Ds9hY
OJEVaakTCZNJ4CaV1adoMLPBybte+IxqYTvRBCoAwK0mrRXxy1YAV24UQbi+8U01KzeTbKU3GjfQ
PmgGzsVA/UzZTAJCDHvBj3k/cI9AQ0n7irTNx6mvjvlkirWryXlUbEZrlIOtlaqTmrhtMOrVblCb
kvwp6DPzUS/atrsRq3Ew3niSWQ37YqIb8AukFBr9u2qKknSbK+YpDvR0oPA/9OX7KRgitIynREW1
QBoRuM+IqIaTFsudsYP9kD5Gou6OfmofFbAQD1ipxaZNrK52xj4b4u9ovQvZRu+GLN2MrVpzj9Tq
4N0HdeBJN+lkWRxjGZ7Uz2BgY6pJYRxU73xmp9j0BvS6Pih9MzJ2VWgWwY+m1gPzTZuqpfbGUrLi
Ky4gSg6dZnjafhQUMTsoU5fPTJDsF7sYYdfeRb4qJRuPDWccUJal7E8Xcyx8UqsaXGqeF1m1JTHo
D7s2MIXRhkyuepOz6Ikz4vd7R65NpaZUUuWmU+YxvJl5pjXeUbcKU7J9uVB715ISRbBTjZ1IgwT9
TacE9iluXm6u0E7DKJ7uxNg0BpvrFFLFvJuKx8ATwuJUBEM13GZCaNLngy648Nzt/DPSdK106kyJ
pW3Xmz4sORFEhgco65Ts0KSh2d9AvT57zbwEDtfCqGWL5dR9AcPRa3YS5xb69X6kQ80+yEwBsctU
bIc8qmLQDyMnohAbNXAKI0tix6wQS3YLuQvibWjWwk9TFtL2zlDy+KQoJRxFUZWZ4D9mPadkC/Yr
778aWWMgmq3SmRlU4vi9F2tT2NRTXZife1ogzGOiDma8k7Kp/upNOZgBH9M9+mZm0O30ti6+eLy4
wLbWZvChCNO+dXSvifwbxUr9ZJN4tL9Dw6Rzxlp0gOEMM/piOpR609VvWjn12u2opXQ9+IIigGgO
/Ta9bUa9ULY+7cbqLmjzLn6TInqb7RKeX/WNUkfW8DGxBjn7WU+qjryRCvH5vjTKTGT1yjTdmlM/
GRtyCepwspRULzeemUsaPjI3wetbraxsZL+Nhjdtp+q1U+VN9WlS2qndDvDuDU6TZmPNg7Q0s10t
tWVJ62UhQxYawx28UWJZrbbkigV62FtRq/YTDBOCU8hhoG6mXEyqTabUyHXntZ7mTt+gKO4EcHr4
x1GtQ0jWFTkMWS5fqTeRJceIuPka9a/RDOLmhvdQoriFAP3/RmjkoHMCjd22i4qqEfeSFSJXM2UN
+i7//X5oxsP3//ifcPRfez98DtOvX772PMh/PL9p/v4rfz0elD/AMtPsbdFgAFpSJDr/6/Gg8UIw
ILihxE52FtTJ348HQdL+ADhBTA+YndQtMJi/Xw+CLP8BRJumMzAP/M90a/3O84Ec4zL/wPsF4RZI
OuBxh397kSRmm5rIAvSiHeaxOcJ2FvFmRyZ2huDWri/mgXnfen3TbHy915ovOehlWqgU1Kw3MAJx
rdLOO0jRba+YKfjTScnrB1DyjeUaejA2u3GMs3IH9yVb085lWNN/+rlWo7tdkN3BRQVxu0lFnd4Y
SJnG2DUSiZ71ohG0+y6KJe+bZjWgAyG58PV7oRLUwomlgJhoqOSy3XqWSUiFV1IpEjSBHB4Lv0tK
FyKGSXZ6b6xaWFWort42QUa4OwneJJwoRVrjruzjtLqRg7I/QA9uEiAUWUmbm0nKfy92KXodoRlJ
wU6VYwNcb9oLHl1QsVXttK7Q1BtaKMvqIARCoH20AOambpdSL95AdNHmx5JLUNzwHZLg20k0iqJd
+XL4ro2RTUBdYcoShwcX0w4I+aiFccMqWHSPDVp8kwvSse0iySYWrQen9M3iu9UE2mOpKsJMmzrI
4gFufzm9B1DfD3eWkGvdTo7HIdr6XR9E88MPn4bMAOKnD6kOpuOmKJsOMZnB0vq3g9EV3SEyI010
Qf4PstsYvJC2qliKfERdFpk9FZ6V+dsSILCog7tuheJ+4GkHZbbkSsjtEGZbpVVti0ptvK9tBLWp
0AO4LNTiJhogr1RUpWlV2xOT2ONGTIyguhs6w5o2mgL84AnOwaS4KWNPhlK51tqueEpjIxw+Cc2U
xruW96x2UMoyqTcEXznlZ18IzK8sOIqZYolEVWjnnRgQ3qvFVFGDRwHJ7bmM48LRG4W+RjsuMb6J
yqoed1EihvJGKKPU33SVXneHPsCvQwRimMXO9COt2Ovkd6LDGA1KcSv4oyJ9TpV+QPy08SYteBJ4
r3au0qRx8EYqRDHU7Zhrq0CsNCQquMlEHmBbKzH6ZjflSZsIKOpotfw+pRsw/6jrgvh9kHyF2HsI
KyEF5dbSpGyL8DzKtiJGSr1XwSy2XHdoAbuVFEjEFGNb1OXbKZyCiIpH2fVPneqLMEQnXltu01Yv
G1Rz4pzQPBaim0xVmxR2w7ivP0I8YXxPac1N2Ig9SM83vZrG9U1meoCOxZq+j9M4duFwjIhnp4Nc
TGFxKNn05bEp054mJSgttNp3R1ULBrcmKm4/hH2X9rbGdVN8ojva8g9+zagJZ3tRv+9i4rvOlqas
kj8lRV2ZX9kwzU+1zhvVHWK9mRylMJXhMLZhIX+M1DGIjzWEvMamz5B7cBtSLuhW6HGFiLRPtCQ8
EiZOUN4NJfzzUwwG5HacxpSg12sopRHjC81ODeEEjrlT/ZCJH4wJ7tQha8abUFBq6m1ZI1n3Rde3
IR2npp/vEsP3q+9+L+UyL58syJRNZWj+RzXzmi+NOtMICHljvptCpUR4QiVa2XuV99hMUzrBBkUY
08N0FB71UbUint6xLw6HWiwonttFU3ZEaC1Kup0dp2Ws3Zr5mFo7LfIy/yGXkim7jaQ0VHybkmA7
4PrCmronPWLvjSrsA1fVQ7Vzh7Hq89xRSkWkIEmmqmkPdWE01l4Pm8D7GUxCXTzwIhIiJwPFWL4n
yqxq3R6mRCIGytJAcbtKqXn4o0Yk2maa8cD/70Dgz0AAfsJrgcD/zah0fGvCb1/OQ4Hnv/RnKEAN
8T/vfuH5//8rVSjo4h/KzBM4Q0ZgwgEl/89tb2p/oDEya5yBWqPNhm/4z1Tp/Z9VhD+zuP6P/K9/
Psf8z3n+f2oNwpwU54fYGS+z1aI8yuWg1ekpIsX3w8tz/abIxuZTI2bRTVBJa/zML1OS/9iZ//ys
UDQOdCEbQZmdxnhvBFtZcM9m9ML3v4xV/vndRYpTDhNJNvMsO9XSQxmiCZocx3ilDjvXBS7NDdnd
828upkFowyTKTk1IJaQuj4GQH2RfuI203snN3wI5/jMCMsXnVryKISA+nJ38MdRdgwBjz0nsP/y7
+VlglyPiA6nXe8YQZ294K9zEZtCjaTTVK3WPXyyAtqg/BIAkeWOE2UnVxQcpy446ne1yFTjXv3/B
P/z39GiLIFRo8kbkJstOHu9CywvfiYl/EGToWrX8DTHGNpjMtzEdssq0hgxaQF3/sbkoFCW+SHnK
8LNTPNrFod2FD4KTRE4DxrUC41rsfHetXW4exoU9toQtNOBO48lnjwmyuYn0Uz6dNNLD6SOq846g
fLo+i784fc+R/tnpC2nkmcRGzk60Nh6TihxHaWrjyhL94pgspVLinOY7rWzoSxJyp7Y2snJfyHTm
z4XElW6DX22yxSkfY8jOBvLJJ3p6Np1oHEave8xyaeUI/sIJaouD3hSkHHNiCGgFVFQbk5PYx075
KUtx6H/Xj/7rTkpbHPEpC6qUjoX05MXHlkhXlt1k+Hj9t3+1tIsDbrYzeVSEAxwayU6Uzs7if+da
l/CTAi233oul9EQDZEU0Gn2VUgk2qLVa/i8WVV2c7Dl4SqukyU6hEMsPTagXdwiFdrZsJWtY2YuT
A3HEwsSoi6Gf6r1/MoOZCAMhn35NfPfi1/PTCx8xtH4zl4Hzz62U21rwKSmBkkQr+Ipfffe8Uc/O
a1n4IUG/6J+MMXtUlPZ7l0iP1/fLr757/vOzn27MWu/VpqVElCQn3iQOXcHvTaXfXv/5X335/Odn
Pz+CJwijfvJPPK+2xBa2niTu9Z/+1ZcvnIBQC6ic+Hz5mL2hF6AZ7sB2/LufXjiA0vOKuDMLJqX1
HnWxetMkyX3aDZvrP3/RQ7JXFuc/qmGMasUx/1zWW9V8r0+HnAaCNnmKSZFcN3HRhWFi4Qb0Rk2o
VHjCbWKqTqhsY6Fxq2yXrXHv/WIIy6YrqehLL+0V/wT88wn2mjcm/U/5OEu+Tdk+KJLd9XH8YpHl
xYkV4zbz/JJF7icInqXMbWMYRNWVe+RXo5j//Hx39sKUUBD3T8hZx3YCL2Ygy0cKHnu/DLZB8C/9
jrw4vx6Vn3AsTOG2EUXVhsKSkEv69u9maHGAVWHyIdthDHEv3UnGd53EtdquoW9/Nf+L8xtGUiU2
VD5Ocq4I29D3KbLngrbRI2mNZ/NXJhbnWBGSWKXg5Z8GIbw3J3LegbLTpvHp383P4iw3kZqEdYvv
1Lq3QXdPMpy03I9/99uLgwz+oIqaDD9hTbzltemnGIDq7gxlxQ/94hQ/03Cc7c+CO1wzwi7/bJh7
obkvhsGJkweDzM/17//F/n/uaDn7fcUQGrriWd1mgiKgt7Pmxh/1jV+6DcnAf2djcYL7IOwo0cf+
qWi0fVmWiByaBzRrDpVnfRHJAf47M4ujrJf90FAk90/o5mrbTMjuajygHfV+7+iVqd9p/fTxuql5
77+K0XXjGQR5PmtJRt4JcMitNeibWM/u29bbXP/pX5yFZ2Tu2U/jJiJvIi90KgG6O30WIPMRFYMr
e9aaR/3V1y9O9P/j7LuWI8eZZp+IEQQ9b0m2IdVyIzPS3CDGEvQeNE9/sie+f4+EbZCxfTmKGKIB
VBWAqqxMwrVxBqYGJ3La3aQLcCjFf2vq+t87CQsjeHKJ6uUC3SyEuc7dIwn3XtH6YX1hZJYqeDFA
Q41OUk05lXO7q2vtWBTs55QzX6X8biTDxnXlMwzy/89AcOhCjyG0i7TYCRVQjzYQPFYq8lpCh1hp
+PPE4wiJvXfFiLfk22S7IZzTCkqnBDS1ymmcHsE3+Qzsyvf1FZN8WQQC5nnTgbnMUE5oxj7Qcblf
aLOxSpLNUAWX1gEMyVABUk7FWEckmd6yaqY+cCrqTnP4l14DAHh9EhJ/UAWvzseKLClVq28OshUZ
EvKovaPOsf7x88+94MfnpN3H09/ObQrqb6w96aFayw7a/AaL8oph9gcGmY+n9WFkq3We2wefzlId
YIR+Uk58SPdZvJ/s5wEEW5b+qx43wobknFAFn45LQ+EoAignNdNessWJwOx3b9bfuV1t0AbJrElw
bYeDHMFsMMLUzcD4sMgp8g1rkv14wbUda4IWid4rJ1QIPT6+FmmFFPi+1Td+uuz7gk9XUwLOBXRi
n9Bs7g8toupJ1xxIKV33OFMFFwaEbmnNzkIakJc700HVwN5KpVzOPIEJV8imVYM9JbTnMFEzLYIM
bMvBwtFhOpfK1y4FCm9yEAOJYhKvxmNoN0DE3evSYbwZ1UEN+LCoKB5A/WfdlC9bAbhSPpvyXKhL
k+n4OQ6KuQHOKIAVGjJtfP2yPwIF9vnrDp1GMsOUTwk3gtpcdkbsPJajc9MY8V7Nxj1qXlc5DDrJ
Pw9lqkDIVAw+OQCk4hdG3aFKyrPdBOw90D3mRp7tsuvj/30eps5BC9X3Z78sHxQnNNEzC8SrN2kR
+CuD9T05f+vfUexf6kEDcHEK6xHFANF8MhSABMf4ndMtSvrL3gP+n89TMJsCPG9n79HwigTu9oYY
k58m1R6iwfv1Gcj2XQgAFCiBeZ5wnAxZYfsqV/eODQNOQE02ur5TkK9F3m2MJVstIRh0yojC/owL
1pSTr2Vs7B2X+EWuHtanIlstIRawRlHaqcANaFKikaBBcX5Q2wMDP8j69yUOKIrBqS7tjMTVlRMr
XWCOzfK9aDbp4M/rfcGSHMG79XEsoU/V4Me3fRIljQqYRdyWEalZ8456ZXXb2OCXjpdxiHSn/O1m
BZqxOmA/FQco2+tmKAQB0KpOnTshCMxxfhfHtt8Qe2NzJN7onDftw0HcU0fBnQifNizl1dDQ39bM
YAQgYLtX6dce1ZAr5yC4fZGqdFA4XFKZKd6c2n1RXbs8Z8P4MIdKX6px6DAHSMWTCBRveagYABNe
+csFb+etNsVajABfuLXigWlX3SWx2fvreyvxDudseB9+fKeWSlGniCXANvhG2oYJVD0dWj25wBKu
DyHbY8G/e/RmgIZhRN4rn34jWR2xNrlxAENs8Rg0qq0G68tlKAsMIZ+nYiwdA8gIjtin5UFrZlTI
rf2UNCHAyWDYS7SnRv1BAH+FNuaVscsWLgPpnLRFTDGmpTEzSOvmsV365I5MqblbXz3JBp3BZB83
iI82n6CLgOePORVQdnWO9rTswBxgHpImueo+BtL1z4NMCe8MK8YbK1fssDWOSPLfoP2i7v6TjPL/
veHOTTOfJtEnJsAvy1J966qfbh22IFdo89f1BZLEX1vw7Jj2C0/sVDnZCuNhUyvJIc7oRnySfVzw
bUr6upjSEkdtP6WPkCsD11m80ON1P11w7RpyYbY745TVMubuXWiV3oJMpL8yctiCb0N2CRwrQ6ac
TMONcmpEjP2+7ocLLq1UdsfjEU9/EuO6Br1Tnv1Y/7LM3AUn5m6RjQN0G9BvaHqOGs4akNx9lE4b
dcTL2QRc3wVL1DUOnncKRSslA2OBEpWD7mt6vx/1W0dbHpPWekr4Elw1G0twXnSzNAOEr+gpaXDF
pIfRhbSouSvKDQM62/iF64El+G0OmTSn1hd6Qn/LAx+e0tq6jZ3rNvncBPcx8lT1UNYWsi8nI+3f
0Wr0k7pbvDWy333++4dTx6advjALPou4szNrPYJgyy/gsN+uW3bBa0eA4q0mKXDHd4qnWTWCGdd8
Px+0F82qt3ipJMeaJThvryW8pOhIOKUx78IqVg4ky77r6E7z88q8qa0tQgNJDBJFVvUS7VhFivOT
9LobTNCquGdMu/KtIlJ4tJB27eoEEU61UgdgYJYf1F7/DW5duuEEZ2O/ZKSCS5tYjdFsHHpqDHrH
U743a+uxd6yTa9rv5nTs6ZXHjAh06eYGcFTDhTvYibtjZWN5yGY795aFV966aUksV8S6WBUd46Sc
6QkSvnt3/qMOzV2r8f361yU2JXJW5BPamvouwWNeB4lY/JYWM7oFFuWmsiDtwaGvvT6O0An9z4Es
YloKC+0P0xhbJwNdMN30vSA3jer4qN/iYAa/QvWeza9sfHTpVv1WOqTg82nepVkNgdrT0urfHDB3
x/VT1al+DE6CqoCEmzYcagtdnsvrXG5h2mQLKkQC12ogb5g2xuncimpCtz5tpl3ZZrvOunUHe2Pb
JBYucvrUBqqhdBkxCqCxo/btDGlHcjowzxJQLUgryi2hCNl8xCNdTRaS4/w6LSrkxxzla1YjfdZC
lqx1l5NmzBsXNtllWsTDmFo5j46i8VMPuE1acj/hX3h/U1Qv2sL8vkLSV/lR0l/r9ig59UV2k9Eg
ZQ5NAop8HUinJ7O5Ucr8jlnDfZbSjZNfMoaIlSkLtAxkuoGzeKxelyQJl4mEtT3/aGZlww4kwUGE
y3T5nANljWPNsXLAkr/whH+tu27jsJecA8bZJj4cmszuaTqDcebUdD/VVjugcePK331esg9fhmZR
CZ+o6akdyzB3o8Qp7hS9uS5kilTODsnRKop+6JNBe/DNZmGW7RtIxaybjmxVBA/XzLZsFNQtkalS
vhm1/d2+rqaIdv/Pq5L1Z2IADaHeNOfH1ETTfKJ+Wf/RMkMR3FhjmqKlsUpPk1WOO8iNPkLJZA4y
fUv0Qpal/peaR5YMbX+ucNQAvC/oDAKva4mGBWdQppe0TTjag9hcKOrRyNQ5+2EBJ0LyPYhJwe8x
uO5QBAWvlVj1HbyAKPPyGpR4TylKPV27AfWQrYJwMVDR0wwa6Zyeeq076/uCayffK2hAX19kyVVf
VPfSazXp+sQx8TAEC2qMRkw1GO3uvnQCq3/QSr4rtGJjLMkJIKLYlrilTI219NZJu9tzDr4i7Fdl
WchlGn41Js9xcmXKQUS1NSMaadsR9bexT6NmiUy0RmT0fX3N/sJfLlzWdCEU0NpEkjezsGjE8ghH
Q0nt2bg9oQvOS5X7nEYxI0EVWyBmeent7wl6uxbOPN6Nx6yACdeQDj/3S6mtb5dH14BKh2Pt0Ca8
16fBN53pazVuscZITkNduFJ0RjVpIMUyTxkxzqoSSe94efdnKv+YypYUlMyKhPjijDPa3CfVOFXj
N7stjoux7JxC95my4Ol7N2svbrLFQPkXRHJp9YWQsxSVpTpgNTv1Q+kPfe9Z5ez1I7krnRfEZQaW
8LSDNrye9ztNgdoxSKDLRvOM5rGLsdIjDSdy7IzCQ8PgjZn+WLcKgYL3n+viX7WNDwdEjiZHEyQD
5mmYy8Dpfgxs8cvskeCOw8f82OOvedoftXwEwz2oDcHDsTHyORZcWhEh07CAXzwH7216q+TJITdA
QOZqno2O3FTbQaw3KFW0uU3GcFPiGrk+psyqhLCU1gC3joNinGr1pHH1kOmj7yZ+GxvBMlUbR65k
EBGsR42RjgRUP6eOArmbFHES6qNhhJOCpjsg08yD25B24+ojOw1EyB5qaajYj5xiPmg4q9ugqhMP
3XAekHb7fhijEfcJVrVBaZr7wf5STu0d+uYPRWltzFcS6/8lvWoxkNdpOtS5Zrz2m8T2FIrn5uT+
Xt802feFuDXV4Euhy4CoyG7d8lhXd7nx9bpPC1GmL8BXAgEMfLo4auRrW+3UfuNXS44NTQgu4+iQ
vixHZLv4eCIVDTMHrewq32u19ZUYIEO3yMbtUbZAQmiBgAONwcZQfXPzfYsAgThBref1FZJNQ7jO
TMvCB6cE0HqJHY8XKOCMj432G/wKU6hrT+uDSAKxSKZsakpOZ20Cmjv/XaCF1YqPjvYzN45OCuYQ
9wB5+Y0AIFsqIQDEZm4qFLxFGGn0u37cnaVVxnjYuPbI3lYixM8YmphUoG/4NrXhUJ0I9JRV9jqz
F1I8MPbLBClAvbFokp0R+8OzuB9sJUcsA//Fjamh27MFUGF4q/mLmvl6aWwALmTjnMPchwPCIIoD
bijbOJGxClB20dl7ban73nzT4/uh2KzxSIxAxPnVBByQgLsYp6a1wd4wHbL+tUELMZhFYqf0LVY9
/CVaa0xPIT/SfAnw9j5ksx207KmdIRafoweT2T4vsg3HOvvqhRNKxAeCXwLsrdnCI3XsTd9x++xB
7wHCWrd62deFCBFD2KyAiGMf6UicpXQAZOy/6UH+c6iL0EAgoMe0tUgfASsegaE8tI2tq7fEg/7e
Iz6YQ9InNUNH2xBlFmgtSr1H9zeZcUO08z/r63KO65dWXbgXIEXJeNUmQ7SM9Q5kfo9piZsoiIZu
QF7/tj6G5Iz+678fZgFEUozS0tJGVgfSzHLgzxrnr4szPkBXALatXOekIizQQWsWGTS1jaAI7y80
3tUVvc/1AfRAaOTnYKzvt5CmkimJMEEH85nTBUM1JLuzgK30Fw1P8bREo7gaZSCxvy6GiihBXM1B
vMPmNqoRnYfyoFQUMKmN80ay+SJK0ECzdd+CkiyCyAxICSjkbPL53YEUuuuku6s2/0zw8TGigbuG
91OvGxH04sGj1rF9qdehPnePrZn94cq8cRrI5iI4OK81MtJJ7yJFNTQ0t9U3aKeMQe2r+mO31awk
Cc9nHpOPk2FAGMdJrlbREn9h2oM7dF7dfWmLiIxh3GyYsWwmwi0gA80AVYtGi8BA0Pe+Mv+o+73W
b5SoZW8QUeMKdHbukoMyL1Ju+L4NzxJX80P3V5tuW9RAErhE4GBtFcOUmWMZlc1j2d1oNXb7Yd2g
Li8PcL6f9wB8QdbSG0MZsfJ9sSMw23lN77Pq5brPn7f+Q7Aym3wx1KmoojT+Uqlhildis0xeudQb
Hn3ZhtDv/nkA5GgUgzUm1p/fAG82ONAWZwFVfpHsq2my/fo0BC3M/zuVTBEGqMR1rnWQLo7qjh50
6CI2b03+dTHCXH3OpqdyeaP9c6580Zx7UH/766Ne3nY08n+emw7CzRqkGFUEQrkHpXjWy+xFrZqN
r18+w8EGJ3w903PVrWoNyZT7xfLMceNucDmYQ6Lv83fHXuvHauBlNM1LwFzoNvY+12tfq4O2+LK+
MjKrFZw6jQt1tEHeGHX8xdTB+qWA9dGvzfJw3feFc5yVxTxy9I5HU/KtqA+NAvo2MG0mGyeFbGOF
qzxkODPDHSlBluxAyT6ewaiyYamSlRFxf4zV4GxRXNCQxegrbVhyk5XVmzOxwFGXjWu1xHJE+J9i
zErPs0SLMgY1rpfC2AgWsu8KvtzkJU3UMYa9sz6cHH6r0GHDKCUrLiL6zppwKQe3S6TUz1bzbSLv
KTgf1o1FcgaYInGzziEU3dJYi/Rm9scpzHUboP390H6DwGJY8x9Kdzf+ajg9Qox4tz6oJO6d+T0+
Bla3cfqmnmFCufUjY191B3SgyfPUnyhvvWI2NoKEbBjBmU3mVkOjuCRSl6Nb2QfKXmmBHFd3VlRu
jjXTNgaSbZDg0aYypc3owKb6+jlvnuz5fsxu15dK5hKCM6e201GDgpnPyKtfQ/zIFQvEg90euKz1
AWS/XXDnyW57W4G4drRUKF+4Zgfe9XhvLPXjVd8X4XxmZndjDh6hiFgvuImBPNXLtyjjJb9dBPLR
LqPGhEdqBKakByubkIFp3oCLDNZ/uuQwECF8C8S6WqhIltFoj7saCGcFUuAZGKK9vv3etpBGWx9H
EjpEKF8xjMtgpHYZ1YzeJBp9tqatHKHEfEQkX8vAfghZySIC2woUuWrkQckOdCKZ877+22VbILiy
4ZhOnpcprjB9aCUQOulDKAltLIzEgW3BgTuFd9Rx5hK/HvCFurceQRD7VKCtSFOrY12qT32ZbZw9
l9MgYBf6HJMgsaKC+uocLFAfqNl7qla+Zexq465pwr7z4nzr7iJbMsGl3SFZIKWH6FeA4RrvEmY9
qdaGt8lMSfBmOyUABhFEImaB3+rBVZKNrZAYkgjyM3oXTb8GjgmzvK27O109avrR7DeinCSbDi3C
z6uvKmifpYRp0ejzYAnyIA1M20MDOfrIAyAxfFDFlBs7LbsPixC/lC2UswRzsW6dx/jYHZQdPXZv
oBTetwc32FIdkliUCPbrQPsbzxPmdFYJIcf4YB40CAdvCaBLnEPksEqquQMtMD6flTeE3YHv72Da
+4YwcNG5IHb/ve7gsmFEB28YHtBQjYlGpfFUNaTsd2yfSBKO/DDrW9cQSagVkX9F1lt9rOKYG61+
P+t7MoA0rvgNLKbXbOX9ZDMRPDyetDnJLIdE1agFc/5UgHe7UZnfmZanOT/T/yjl9s97S8T/TWqJ
N9joVtEIDl+kOG5a1/Haxtm438vmIfi4k6W1Y3UGiWp9OBXtrwLlOmp/NxeIEjKvc6+7KIvIP9t0
KLpfVRLN9c84t72x2TrvJAFQBPyBW0x3QRZOoh7pmX40fArmTPbfJEL+WX0R8Ae60GLpQc4UERgQ
7e33dql+oelnK1Sdw/S/06T/ktyC4ESVLrNNoq6z/YXFQW/8rBU8o4fjMLznE/QUQTj3hnY1r7G2
0L2SuC5SWU1zSSiUFIpIHyrVU6z8lsbLw7qHy4KvSGXFGlq5aodDQ+NgPG1Bl4VK5vikTseJG2i8
WUCYWOLSCZr/HnzL/R/b/rokG6NLDhYR6MeHjlstw+AJ171qiTL+zPsvQ7sFkpQZm+D1WasNAzr7
YGwDCKYf0ykot/i5ZJsiHOQ20WrA3LEpTlo+QcM2Bm+oseHksp8tODlvZs61BAGx1H+zeQZPZuW1
7H/klJ9Ebj7yH0p+uQjcM8q4AkUpfFvTn7n6ri5f1k1JEppEtB6FuMaATko84HPop9nmq7pYAYGQ
gUdc91en1zuwSx/Xx5IcryJ2T0s0SzErHEyQd/chPlEY9kPCXhbtfagtfwIJk9IPwfpYsvU6G++H
TKDj6q6VQ5M20pfku426v0eKbgsuLlu0swl8+PhSz/rYFAiHA/jjOv3W7KZTm76BZTfIKwvqIuVu
fRYSmzLOs/swEDdBlU9igoOjPYJMdianpgzXPy1bIOGmns5VWliaDoMiETNvtfTKu5ohuG8N/ii9
hXpMlC/a0V0yX1G+58Q+1pbm54qGdAGSdB09FsbgE/1nYYB9e6ulXnIpEQF/hZbnBKTjJDKSr11b
ejxp/KmYwWa76xdzw9ElpWsIn33elRQt70gbYZSlADghflN6GtZF4qWQcSEg2h8I4CWTN7Af61sl
C/ciiG9awIM5ADYeWS9pAqZHHZft4hYPkbHy5gCyIkHppxuZEYmTiiC+Ns+SanExOT3tfNsGs3J1
p7qYTTr5Gpv8Yvw169/WJyY5SUQUX98aLeUD/GjuvxTpa6Mqvq786vutplSJn4o4PtC79a3ewhQr
bQ6oubeGzq9Se2dqj9nIA7bVciExOxGCx/G+he7JXETW2Oo+ybRvtlI9dA694a0LqsnxbX29JD77
V0frQziYK6KyUcVFyemQ8oFwi5ETr4PoyvP69y+GGwNSm58Nu+pyo1t0kMlQwzpCrAuqqxoInbeS
iBe3G58XoplRQPNJt/H5nH9N0+9pk/isvrG3CqIXVwefFyIasbXOtcBJHvFBjRwK0ughCa5bGCGm
aQXkjhQe47quV3daHXv6UEd2MW743EX7wS8XriUuh/o7BIniSBuyR6NtoW3aN4vXK0nrMbLUx1Gt
nY1HwkWfwFhC8CKVicQA6tKIWLHvUBf7G9+MLj3QvvGTwtpBF2XjKLhsTrgvfDYnsJpXSQmIXzhb
+qHPxpuihLhOw3frmyLo2//v3WAQkfVDJ2gTMlu9Cbsde1iCbKf6hk88JCK+dAHxz0kIdR/7IMK9
3RJelk3pvIMfPNDCfTsnujaGzaDfES0/QpXnYLMtkeC/h+S/niqY0tl1Pny/V+oMOpNuE5rNW4xm
E8Cg6pEBn/CnJPhXv6uz+9T8gm5Hb0SmiHFzl6eNr4P/21jUYzurYaPUOza7PrSvQ61yQS6fhWn9
J7anN02r/Jh2HssHn7EWlaD2AFXUYEa2rFF/2LV+tFIWKBn4/yfjNoYqXqN2u7nnuBKqHo0hdbPF
x3y5jIGpCsEGKIw6Toe/uweAVBBHie/edidUg3fUN69yXCJWHcdGGbUpzRkyd0921XuFFU7xz3X7
k9mCEG+aCap1jaWPYQnhJB2yvFBuwnVg66dfjpagAvpsClaqEgh8wNTGWQ1qfTdSoPebN3f+vv7z
L4dL4gpBR5njouwBwQ1zQzsympx0Vm145uV4BrXPzz8diPSsYDZ+OjuTxfV7CpGlxP5RuccOdJZX
/Xyx8qiZndtljTmGnLuB1ebhaLqH9U9LVl4sOOrpUOc6oFshhY5bsc+c1lsWEHlvNmXIBhCiCATK
Wh1cQmdRwxhaSfWtsVT7cWiCLoY22/okJNsrliA7JYeMGZJaCL42YnpzjEtr47iS/XzBcwvTgQ4E
xdKDBNyFfDKFHKUBIu2RXvnbz3P6EAWB92+aYsFvZ4V5aONlx7ZUtSWW6Qg+O+uVMxkmvsw1SMGY
X+3uD+Tl/A5vXzCIXrfy2udf71qKkdlW0oa0OzFtt9gbJ/fld4dBHMFjATYxIduhNGEZf9eSX5k9
HYx58tAumiI2FJA8SqaAgZpmfR6Xs+4YT3BjcBqUmrPgMOoDsj+/OXLjPvGHQA3SnZsGA/XJw/pQ
klAqlhwNdVmApnDH0HasfbnYR0O1fLRqbZwCEl8Qq44W1HaQeXCasIAp8QREt1s8gBJ7EguOzpJA
oRI8JGGCjIM/UWK92RChvHMTzfQL6A4FgI7EG/2osmmc/fGDW5BOq6p4aNswmyAsm7gvgMNuAcvO
DnDh4iGWHUsC7cnKSYqwYn0TkNHxY6sGdYD5JYUIEbTjBg5DiyFHyfL70Zy/lVM/QJSIPzcOyA/X
zUC2moLfD2WaDGVH+zBpf8RnipwpMNJvc3+0yFauWbaGQgAoUlSDndqpQstU/b5sIV+75Z5nN7y0
hILfGw144tIRn2ZhG+qnNKABPbqH8UkJth7nkshrCxGgUiqlYZbTh8Rd/NbaAcfgt0zzSmcLsnq5
Qx2CZoLT91DZAzWuW4VzRPYkaA5IYWanMSA7FrVbzQWyUcTiZGlBk1XpbazViQd92BzML849VKL8
JNgiiJMYk1igBChstBXi9mHcJvu+g35gEWhT67ntXbaFx5RYk1iX5M6gTszENHBf8Ey82/TNx83l
dxoRa5FzDpWu3IE1DVF9MvfdQU998sV6KI98B7IWL75Po+4IPd5bdSMGXMz8oN1ZONbbHFsyTxjR
OJxLrNlBP5Bde9h6OsmOk7Mo4cfw1cZp3iQNpGni1zwErPGYHbSn/AfFhJw9i3i5cW7JNkVw8aru
LItqtArb7ph2dyTdWB/ZdwX/HlPeJYaO9Uncu6l7UJP9etSTOLVYfGxKri2g/1DCwhrwcqug2pf/
5K4LstFyA48m8wXBqR0jho53yZUwqV6TOeid52l5V+ObhW1deiQjiLXHNu7aVB1myL0ttwZjnmVo
+6R4J2j+BTvM+kJJXEKsQqKkSYaRI/pl1c88h+556UIe/iyy7eynSfVM+nN9INnbVKxIopA6Trpt
wvnMv8I6lV/4oObzqlAFHmCL7FM6jHCga5BKz2YF4aObd/RQ7uNdj5KRj0xoWOyhvrexbrJoK9Yi
6xxoYl2BR/A9ZCYD6LaOf2O6vpuPoNNbXzTZ7gjubbIZ1A8Mh/fS4OvVb8U4VjbbNUvroatfK7bc
W+IuYvnRIqYepyqafPV2OlBL2Tlte8osKHzn8cZRLrmOijo7cw562qwolbBGxaXoFa+srEMxbhFa
SgKJSCsyxwtrCEh6wrw1vS7+3VdbSRXZ2gh+Hqe9mwwZciq0/EXsWz78oW3tlVuNyBInF4uQBKro
BnBvbThpLdTRzqRYWlA7zmFUn+Z43Hq6yoY5W9iHey5HdzlvGGZBxtKn+u1sPNnLu93nHt9KrsiG
OP/9wxBWzht7bLMkguCm3+iPSfFlyjpvTL6o2eO6P1yu2hjEELw7I5aij5k2heVi3ZiT5avxIzHv
R8X91hjqrgJQPeUv3Hi2ON8ZjeqR6vsCmt/14SVGJhKOTKy2hwYyzJFqlYExE3+pp+sOWLEqmbSk
c8oO75Cquin5DHn4q6rcWDLh6EZ1GExxZZFEUDOvvD4xVF83yi3aKtmSCAc4WFdSEN8Bh5sNzU7N
p2NqX9VGiB8uXMwhXADlsrodw4nGN4bZPmhQ017fSJmpCj5d1Uudz1XWhDVSFj3UOI2RHUmLdixr
r1jxBkhGsjZiiXEZHbelzTSGtTk/uHr9AD6v68xFrCgCOmRwhZpNqLqvyQKg2PP6wkiitFg9VBzb
XFSO7xrVQUmOKsi0ko2X9t9W2gtvObFyOBlNo0HupQmVwat/qQWOZ8PXvzqB4XFyoB5Qv894rhyG
4/pcJIenWEHU7JIVLQR6wyH706j37bCbhj9jchaOP/Lhyj0+7/2HoKfOpsW6EfkcR3+GFGisf7/u
xwte28a1UoAhG5lkNCTMIBs0H7TkR3yGvSu7aat1THZbEvk3wF6dcgIgbujcqj5AgIfsd6OgluGp
+2avhMYWkZnkEBVVsFzGc3cy4yk0u8ggKJKNOEKdGcfEhnXJBhA8erHc3MptJCFjrfK4E00pEmyZ
t1mOljiGSKvB1Yw6NGVTaI/KveEA/Q7KA/TQ6i/r+y37vnA+Z4s5tCV0yqO5MY7Qc45KtTnqqbXh
C7LPC2ezagzMnCYkAytQZVVVdqw424G1enfdrxeP5SqrhmXEwUjVsLSfl/LgXqWfaBDtPKMPDmaX
5VTXecOiHP32S8d9nAQZxIuU1+t+uuDACzSejbmGZWaLEeiTfUrnwisTct21VxP8OCZDztsc+WU8
cGu39Kz2jdpbKoqy578mnL51mnGXanDfbocM5i6OJhtYcaCFn1UvCagP0OL6KkkOTJEjw56nuhsM
TMO0WdhXJEhZBY25X+6U7CxjS0BQOh/Bi6HcBRVZA4V0+qL+QRzy0yfFh0h87iPzu48xo/XpSNIy
IlEGVMgcW8ss9HlNdu8TMrNdBoKcnbvw4j7n7IvSOeqzAam1YHGA9lwfVXIfEDkzUChxB7fOkyi3
Xb/U9BAy54f1T8sCOREcHK+I1Mor3B+X+9k/NzGzwArTV+Ql/GRvB+ujSKxAJMnohp7XJeHK89Id
3eKt6O8dBxo61dugb6FCJHFcJL1ou3ReSnC6P8cggxpvY4vt4pl52ImNTZBEwr8viw/xBMw4M01I
PoSZWZ/I5PgFOnNBr3hdJPxr2R8+3xoTqALh4WE7GDtVMfAkmXZWvZXClNxp/m7/h88Td9CLxYEJ
8b7xKj0a+GNMXoFi4+M7OGXWt1m2B8LFuwLqpKpBfhKVdudBpBjkfueWqczLtnC9smkIfq60S6rV
Lp0gCkBPrLlv8t4DZ7kH6uO92nJ/yLcejOcvXrh0ihQYNfqKMwZqwvN+3BbTSzEVgMn+Ma3aSx3V
tzLuoYUDmnUb5iVzRJEII7cXw6ks2oZjDy5V84lA0S3m55wEFIbrJ9t5osuE+u5vk742vPly1ZaJ
rBhVxhKatDSNFHu5Byj4NS27zM+dBpDjLUIJWa1UZMdY9EYjatUuoe4sPrJfQGP+RWXj/efX2eKP
8XeziIN0iTcMUeKrInZOtfM0mccxjTi4Yi3ldz68TObX9RWTBGMROJc6SbvolObRZLQ7Squgmba4
dGWfFs58bcjrhFI7j/L03QT9u2mQ5/UfLVsQ7fNlyFBY6prtzMOFKaGighHD7PbTddJiBhExc3j6
pYUy5yTkyThUHpi30mw/LWPc+6pK0zJQC7SXXjcVIQSg3yHWOrsvoklZIOvdHnS27CjbStVcXilV
xMl1iwsx2aRVQzMfAstmweAUwTy5V1mmKsLkVA3ygIM65tHSMrCrHgpeBbm6cYZcth9VJMQYzO7c
sIqPA5j6rqrut9jdahe4HNpVEQuXt2PHW2gwRQrkD1J95yymVzkvCt+It7JlP//9w/lUunZnFuAa
D9mANHWanArjT5YvG6+Yy9c2VUSeaSSrylJRACJa4t0Yu7e10Qc5G2+aLLtJWfdeqElApk2dUdl4
giOzvIg7PUa20VBGr2JpxIzEB3W6t2RfFbQH4SHls2nrjSyJr6qITptKrXdSU5/C2UmYNykBAseO
TdUTyHW91LSOXc9Obe5+R/4qWPdC2QyFoz6pyrp0cgxJDOpBSt5rsjrIi8x33TjoeA00JJr2yFaN
WmZ+gtOP6NcDvalCQiOppjvI9ujBgrtGaGSau2tK5/v6rCRWKOLYxtbmbqrgsa7U2p4m1Y2ruWFZ
WhtFy8u3F1XEsplqO4MmF3eKRAVdDYs9cmaLIOjVXF4U+rqgBWp9Hn9vvf++vaiOcKvnfcyTsjfA
5odEfYMOx5l/n4FLGLIFOJHZz1uf9xSH71uj6F7XR0P2XIOzZXHzjVgk2TER8mZWpfH/OLuSHbl1
IPlFArRQ21Uq1dZdvdtu+yLYz7Y2at9Ifv2E3mCAHr5mEahLHepASWRmksyMjGAOaYszlGSPax88
8ya8L0R+4h3TldI+P6MB//L/gwYFHQUJKL4ybEjEO3I30ewIro8IEms4f7q7wMHntr99aDpcn9jP
LzKmTL3BpqmxwirEPckgMe7+tGUREWJHBM6gWuEoRRyXgXFlmo9pSZbibPTI41XigOqaZv9RxQpZ
XguQNQb8+lyced664CaGi5azW0dG2PCvHQH1a92GOdQI6ipaSRgks2N5h+uzp7J/KWikLZQk0hFH
3BFQaeLtF+gbttgHA3aH/KfLdcc/1fxJ0cJezcX3WzyHmv+01sM6aHIyijSDKUPjwA0ElAnI3U9p
7+xTq04mv9sRn0fEeRiKAOX1n6ZjAr4Njfg2jQp+b7eaY6di7mTYXDYMk8UHfJO3VJGdvc7p0Wj+
ON79Uk9RppPvUXitDKEbwPgGZumgPK/la8nvrBIMlsVLOH2/bgCK+CpTdSzNzEd03pdnoG7jyfdi
Ms3HciWasKeaIyke8KytcY8exSlbWew4YCTgb2QMEzq0h6m49CB1uv4dCgPzt/8/nFaoE7rl6LDy
DJ6oCJJZSWmkOhtTLYF8dvB8x1x7E6V73F3CZf3iDM6ZVO7dmBfxZDgQv2irO2v2j81qHIzQIJHD
rKeqb+64KPf9dCrTThPEFeFOZvWYS0ikUSerzrn5JPy3bH6z6r9tHvmWTrxW9QQpJHjuJBpu8OlE
eANk4QkcGbFY+2SBgAjrdYahOK3IOLpx9CzRWmCnnyl9oHVaxH0e7I2eHGZnfHPoiqiHDMI66tQO
FIsoQ+r6tl8bs8UDl/4Uzme/qsCGEvdawL1q/M0DPhjgXNQc2uYmUGfFaSwuZo0rFv9mubplUaBU
TBlMJ9b/S38wCC2n2XiikKrxh2+06wEOK6Ou+etblwD06ktoa6xN+dDtaz9+FSMMxUlngAYuSIHz
V0KNyPSOkNyt6p+df7aQzOPdSWCnv+7Hingko+xSdywWAPOrc5O3+6z8TXC5sVxNsFMECRliV0K5
qgDyvzqPlMYoDiR2qtvFVcsvxYiVcR6KroZfcvYno9PeJ9YjHX/X+aBZC9XMSAkDqxpXYQ2kOhOz
AWXjLwGvX3TNgarBJae3mFkFNPOrMy+9qMvWP+k8JVY7as6FquGl7b+z+QzqUg9USum6K4d615Lu
sHbZ8brRKNZVRtcB591zu8HUsFBEfu5/bQwc4W8bW/LrcBL5MA2sOgf5EI3z8AD+NU3BWTErMozO
qcJWLDyt0IQ/xVVqov3qlxvouMQUFinLd/VDVTsumnVOWTG/LW0fuSCCiknj7opK3Do726d9iA+U
WZ7VrkC12YsfiXpK1jDb3zbx0o6ONQ1Xt3UqsNs8sk7crcH0dH1k1cxIvmqNSL2TsqDnfrSOnZve
ra6ZOGnw7PXO7rZHSM5aVtlIDTejIHLLwNwu6hNU33dg1GsPrlPohHlVdi95rZuiGdXrMfvNmN2l
pI95q6tOqGxT8lh7MNBdhy4g9I/lPYitF3Aw7XprRJ8jkk44UV+fJ8X5UIbMOb4om8qyYaRuToBW
rV+yDOhLND7eF4P/Awn/t3LQsbArvkkm84DySD21fYt1t+Yob0YQwqxHKzc1a65YDZm/gxed6fVN
uZzCuowFFAZdTwdNUU3TZskf3Myvx7aFcIV5ctw1Zt4LQW7eCeddwF9tS8RChxlSfYLkzmnFmnxF
xuHsrMXTVlc98rTpbtsEZFzcKiBpIIx2PpnpmuT2eHIztFDM9HTdlFTvLnn12oPMoKxdeq5mJ/L9
KuGFDg6pCBgyZ0fNG7sxa3s5ebSx7SfeF0H6twj7wdtXc911m+wRTR2dxI/icTIizOsqIHmKmZ5b
q/sZetOxsdoH1K4PDR9/3TRZ/wGHrcTxatubT6DLRKaBz+jOLf9eH1vhZjI4jM7LWqc+6qbYkQ9j
EBxHJ4+5USe3DS/ZaEj71pydiZ675ntIL50D7njoCd02+GZcHxyN9Yao3NGmKMJ+c4xuBx6bGOpF
GhNVuLEjmahDunVcfSxshZfuloPXvKDxYFezfct/TavmKSrzkfYeugoy5iianNjY23GWj2f0zIuI
et5xc+3rE6V4iIzoHEfoAtS1NZ+Wfv02gcLLIuX9vNRf6iHXPEJhRzKPTDaDpMtdWhx4R6TpsxYH
Rw7Kz1BjR4ovkCGdPQlEKQyG0kxZfPHDFMVO+wzY7nld/OP1SVKEJBkqR8x04GXO6TktvrHqeeo0
lyTVq0ubc2FMJGQQkjyv7oTerXdgek6E3YWmZnzFzMsIuQbpimGlDcb3lr/dJI7jaiZoVtcA/BQZ
Bllpypm9uYEG3nJaaf0+Of1Pj74EJtkXuXFp7BsLFPb29A+uXFu97edusZzcob9AAWy3yUoyVqCU
flvh0/xXIO/DI2ZaNHYxoURGqjA2uXlIqzE2Qp28hGoZtv8/DG8D0GZaI1tOWbY3rVfoi6Wj5gis
sExZVKpwOLgTppKei2w6Lo0VGT690XikILfYDgu9bq3PdbE+IH396vvTPjeYZniV8UjRTaDGTGpi
OSjk9buiH49N7l+yqo792k/qHhK+131X4WMyTM4OHB+Jj6aGOEmLxvEEJDT7ujvWAPRff4BqdSUn
ttcqsAHBAysS4BdoJD+Z1nwvxvz3TcPLuDgmcisTbMVp1OZPXm6eBFKu7jIn14dXTI8MgFug9GD5
pb+cTD+NjapMmFXTOE/5HaG0i68/RGGlMhKud9HrQOyqPhdWsQ+CZecMze760AozkvFvDhnAajqj
MB9ADGEkz5T+KbfCXL3vltuiv4x/g6Ctnbo+NhjPbo6TZdzhaqOZGIXtyMg3HKbmmYYj2GyEcWiI
+bCyMsFK3Dg5kgsbrcMqxybLCT311t+5MOcDI2OVFKmZ70lrBFGZzzqImupbJIcOWGaubrosp3bN
zhlb99CT+DY79vP1hVbZkHRHLsB49b9BtO+D4Vgy9oWataWZKJUXSD7cjkvr4qpRn8PCPVUrdaOs
Y/usHpJudW88k/4H94Yk5UCtzjxZznA0PXZw6qd2+XN9ehRfIGPcbJNRsYjaOo2+uS+7x9A946aT
2Py2cC2j2YRbgLzLBUoFFI2tt2sMNwmyhNJdqC2JKAxIxrKRFiUrlznLCe0+xwGIvBT2Ghq6HLhq
+O3/D7twV3nIji6meSK4tnpZlbghP89Wfri+AKrhN7v9MLw1sJl7k0B8Lnhi1Wg65sXeJN1tlwGZ
9W1wmiJ0e5whyMSPJMtBJjk+DcPXhejUeD6NpBaRcUg9KXrWmbP5Arw16y89wKXdulxSEImUuONc
n6VPvRgPkRYBWsb2VBkOefFEHPiHRRej/92v/gPLwMDS9Hernwdr6U8vBnsgyH2bZrYvIUdWZFUM
qoe48I5O860PL0sDNYbAjs35eQi8g0GBAQVnokOeGkdoYtW/vTqfvY0UeLMah0crc6cXP8jPYfds
gbC/bn5mfnbMgAOZ3WfO5jtrGaIFRcaW08cxbMbE4sufYkJbazjF1Dz2rojs8nEwv9fooQyG742Z
FGOPGvWBu91ezDjv+TQ49JNBo9qkz3lZPfBOJyQWwnI/+wgpoDOI4GYBtzClwaVyunPBwZTZvVaW
ES/01QKKoQ50zQwqu5CiezBV3jhBge0FMNapPLaOZu/+nDwPdiFFdrcp0KpSsQkGx74UvXUEXVfo
/Fhm69SO5sElf+1sjmv2sFTnBVSq0D0nwjiKCtdHthusx2HEVWDQXVY/jRIWkWFQqdnOmWEN/LfN
V1De1Qexoq3L0234immUYVDrYoR+Po3kBYBtTOOkcy/Va28x40NwYxVfe981stfV53GX5YcOyPM6
1SySavRtT/sweg4B7yw30+YCYEEyDmbcLSnIy3WHrE+3Rsy5HHNERXPm5u2l8PiOuNmDNzRtbEOJ
dRhNsrse2FQPkeLPtPiVPdtBc/Hst3ACMURx7tslXtdK84DPETL4DCmmGBMz+MDC5gJKiOA5OI+H
dJejp+jEAJLZ28f217C//i2fY9zwKMnzAeq00LuCj1nCaNnZcbPrvwQ75wd7ae/zY3egX4Kk1hws
VIsveX7XhGCU9fFZq/9q1ruG/DBMjV193pqO75Cc31wbN0f1qb3kbVR/Rf8+pow8jd+zE39Hyndf
XnTcE4qvkOFLLc/KPud4ErP8QwuoF7fnQ9/puOIVfi1DlFpwsvTLNrwB3koksYGoXTSLrTBcGZfk
Cj6lrTeUD+P4Ytt7P7OiIj14THf/Vs3M9twPzj07aZVlfl8+DH4ZsVLsK/+fsvKT66aqmpjtqR9G
bwgxgtXC28+MRH5KdxCjveVuZhEZiZRV/Sr8ypsfazPY8ZXep8SOqPBfr795gDf8ZHeVJYQAdKL9
ANjFIx3eq/yULm+h+1yzb8PDCuGJ689Qzb3kx5XVTKVj4BMW/uSTeAH1g3ZnVY0t+W3GBGmEZcyP
QVbtiryFeOMaTWWhWVjV8JLrckukHrRWlse8D4COgfoOlBj6qdOU7BWHXRlFVI5ZBUodSCxPgIL5
aQSNhDjkE7iUvzvj9+uzr4rYMjVXmxtmV2TY16qvDI3JIJtKd0s8tpFz3qit9E2AyidJ+7MDeQfW
Qe76AuGgA0mKZ+8kXqwDnpN0B+ONPV3/IoW3yWRdmZuhqwnZnIvhxKZ3z13NaigWWwYL0TTLHVDK
NReL76n/DIqDUtfsq3rl7f8PAWIc82BaCIaugLZxpp+e7jqpiJuyMFCwhEZj1ThVjO1D2u2nzohT
CHnQdnd9rpVrKjkv87vOsFAuuQzvzcmIrKj9EsYFNrJTu8uTcCc0i6pyBcmRpxryw0BqNYCcTbuB
nHLnB88Ba7fjOmgizcdsL/1JtPMkd86ynBmZhw1MPOIhp/EAXLR4rk6bsJV/0p0lFJ/yH/yQUdti
GVh7Mec2Wdv70UfXRH2wvKebWlUtInNzTb6F8jSHTHee/axRFR3ex1Zzw1dYqowiSqfCsEMTQ3v8
MA8nLR2Gwrlk/JA79W7uW1Z7WdZXcLdEzLzwTBPiVGNv/3/wrqJseB64Jo7W6QylpEPm/hpw+b5u
NKrBJdc10BBeGwtWsyPgQXtfEamhB6oZ/POmUKykdJyuLDPtrYy3l/DYAId5qBNsYbspj1ni3tqf
jcdsDvFhhrIe1NwTm8ZHfx0fy7xJzJQcFiCHwIJyHHqqiRYq45GcuHKDWTSlh7lqzLs5CPc59zUz
pXIqyXVF60Lc3eHN49j43H0XGTGcg2sLMOlGg1nYFdicAB2D2K5vjJrDkeKZMpwoD1D3plW9PA7Z
QlkRVYXXiAejLcC/vBYL568haBZMkLdSPrxdNzeVRciFZKcqHWcN4Cid82+7frpDMbDfQUZ43x3G
O+O2C4+MCsEVjuYeDebHPKh2EFxIRN08Qq4r0XzGtuSfhFoZEmKJuiVpgfGrLmwPjjfceym760IK
YmMUkyKvz/eWYyRVAVV4Hr70Ynq+/mjFqsmAERP9l33pYCdxkJMqn8ScR1l69kCdjWbP649Q2LlM
IFTOgpbrgkc0iw89ojb2rUUDa1INvf3/wVNZ55nEL7FFTTVk60DQTGwdBFIRyWS8iN1UlWURRLK+
/brkken8E1i65d4CyWfLLQUYq7Rm0LNmJZix/buht3+EQ3i3Wk5cFaijivJSFB3YDoCVbqaHYWyS
MNDJNqlmTAo6uU/ouK5+c2nt7uwGfkwdHYuqasakoDMVgjEr3U5X/t1E6ogERxuJ6OtGpLh6ybCI
yRtQ6ulnOLowml0HpYjQsp4aQ7y2Q38qQ/BFFrpmPYVPyBiJhRLo9PbYZkzeRDZDJHtwgweP7ltd
W8u/KIVPLEAGSKxOsdp1Kgi08cZ3wxMHwxviMf3meM8WssWhyCNCXyz+TANscuUDM6qIF3eZeGjD
l9Eaoj4j+6bZhTw8Oum3pqYRX7HX1t+X9iclmmOmYkVl0ObsktBfSoSlKZgikl/SusPFS9P+qZhl
GbJpZ6boRgPm4ndvw/Q60l8jOj55+liu2eG60ajeX8pjoLTZTdDiRZ6qTCOQfmZ5DZEXjRerBt/+
/xB77Bky3Y6bdxfLmhLiuFE10ARSS5o8gMJRZcTmMFdFHVQwwq59ZOSdGpoEm2pc6QxlCpKJzKYe
CGcIE9l+bCuSPw79knHNoVjhqjJiUxj1utTUaC7p5D46zvwlrdMycrx+19r2zgAP9ZrralMqI5LC
GUdPVhPauHA1zRKH6Rs1kj4fUes4jOyf24xICmtiIhPOGNgIhu7SeJdxfEdb7U1DyximYhSFa9Q+
iHk8sbzbZnpOM/etqUPNHV2xEjLpV2bOI7pn/fZHMN1nBTqb05cJVQAnTFj6ktaGxlQVniADmhha
HWg61O4LSjl7bgcgd+P7sVg1hy+FxcrcX3bfkZyGpvniegOLgtKG0EOj40JQpARk6q8h85qMNjV5
mQyQsVhjXGVkipqc3hWd/3J9mVWnVBnP5NrGuDqd47+MyXRvJ0VSHcxXcGIl0yHbVd+uP0W1CpKd
ViGu/j1o714opP/EuMaoLO68RSd8ohhexjTZ5rD2qYVqXw8sa+qnd4BXHsiooxJVDb+Z8Ido6oym
OQkbVTALRLrLUN+RrI7yWqf3pSoryHAmz+ZVN2S188LSL6FAq08WoWdpWOo7EAxV5a/Qe3CmIuI4
t4zWa0m/lamjOWKrPk3ahYbBBKvPYrc//P45A2FjW+7LQrOJqsbe/v8wbcSv1tFbWfji9XFa34si
zlwNBFjhdjLOaW4qqIUQ0v4o0LtNXfPenn1NXFK9tbQH4djjcrCCkJdKdLsc1D6tR2M9KkLh0/+6
4YdJcQY0peeOY/0uwUVgDasfmdR76EXx3Cy6horPaVjBqivtPL0AP0U49QOOLKQwjjnID6ORQiis
GX53HrQiWtRORsv6Wtf238qBrFmR58UezHjuo2/MP43CO0AlykwGG/H/eghQxPt/WQ4+fPiaB54j
Zst88QsLjNFm8Zr13teuy99p331rvD4x3PG2s5WMjEpR+B8I7vYvuTmlUZ6uJMmN7Ae3U6HZVhR7
uwyPCqEwkTlz0PwIthoIO63Gc8Fe8yHWamSoECgyQsoqcY+3xWi+hJYgiVsM4REIg2yPZjQoXjVV
QoP0z9IHVbyY9IffpaclDxhQCPOxFu3fWoRDLIJwQ6iC+qzNPes4Mdu/cQKkwNH4FegBxsp9qRxz
57r5oebOT2AFEsq9uLINzfak8EaZHsyyQ4Nbpem8mIbhFJFVdJkX1X3ww0W818SpT13S9+XDvtmn
oLxyrfqyQowWeJEVpS1cJozhFlg7xpemClBAaCJs4w+8uicGdINT/wGiRHExm8fO1jzl8/w+HiOF
W7A6r6nX2/WFHILzln2EjDl7ZrEVN0lzsLpIJ3jy6ZrgQVtQ/uDJ6GSr7CZdavDkH5Z5Hw57riMN
VA0tBd9mhCLP4tOtunKcctZEXRo+EL7eEhfw5vb/f3O/stKiCL36IoIv1C1B7BOt+dv1+KZ6dSnm
VmnYg7fRrC+MP2Tr96Eeo7L/cX3sT7c7vLd0fHJXr8tpiveegt44hqPIz+6w6tIXitH/k6es3TBo
66K8CBFAtsE8kiJPbnpxOTfpdrU9i3LJL8Z8cIz7TpfOURm7nJSs3ayaxhS35/Bou5G17/b5Pnhz
L+ueJSBjP+joUD8/Hvu+nINcXcNsWxDwXKb9nJhJs2vj6kBe7T1YCPbG/vo0KWxHzkIC8O/YRloj
3WD/ZeVb2z93rSaAqhZ3+/+DsxZWNxZ1umUhp8bfA3BrI/fl6upwqheX/BVEZu5CQlSkyTpm0cKc
JmJhSOPQWXTarp+eG7AAks8CzA7puQK36Np665bplHZf0vZiNeNdv8R+/vX6CqimSfJeazZakwsU
nqAQdkht/pwJerw+tGqOJOftfAaBs2DLYqeQBKMULFRDlIWaitmnBxHfl3OPo4tmTddt2gsfih13
DgNjMS+aqDZ2zHq9/gWqZ0j3nwDM5Q5IqFGmr514tA+W88N0f3nho5ZTUPWE7f8PVtq4guJWWMBK
1284o7HpCUKZEVSum0pHxKFYYTmfMbUGJJRdJJdT+i2ovbew1fE9KRZYzmRsnPd1N5YotM7dbgjN
Kpq3G89KbjufyCmMilVGaTG8ubvwmDH/KAYn8RYj8kxdQ2KIef5PyhdWJPmxuQzdVCCRf3HD/isf
RSSgQ9VNULn2pyitJuCGhXlXAfd83aJUUyY5dV57xVJlsNoweyHt3hlfQh2CSzW05Mll6wgjzFB1
W4tv/EdbQBS80iyEyoQkT8bdrV0KT2ygvDyezb+Np4n/CvOX8xfuTElGRzgYswsghvc8/FoOWcL+
EETVm2Zc7ssa1y7M0KDQXqrq6BdvXnDwvOfbhpacV9glZUONty+mfel2ETQZAqFTClUsp9yPhQsc
8RYC48+63wCVRGED+W7npl5Q35dbsbq1C4p5QtwR3rGqkgBkRsSMwunt+sxsJ/xP3EpOUxjCX+hc
eTjOgodJeEnRfUH1Jlq04mGq2ZH8tmmQLU8pQk8F1rHVaf7UGb1fllmT3VQNL7lpx3qaNhj2sraH
2swi14vL/J/b5kby06p1y6a0kYn3yiNZjgV6K0ZUtOxaY/CquZec1RcjEPoD5t4a0jnuRlAjinJo
jpwPv4KiSJ+uf4bqgCjnGkjdeBARIDgCbfKP8QhQlf/FOm81fjBNtrcdIuR8g/AYtXP0C15c5x9u
vIjhRcyai6Miqsl5Bu55hNUhFrmr3BNvaSSCRZNLUw29rc2HbX2lGaTtAjjv0D5OAr+a7UNxJpSz
AujDKYZ2wmyM1SslP1scGdIRQMt7wcCA5R6uL63q7bf/P7y9U9g+G4stOBQJMfa2rodEEe3l1qsU
/Yz+go7kC5ns2IMa1fSVUxDi1/sWZdLb3l3yXCvtOt5zWH+TH3xyWaqv18dVeJVMHx5ASaVzIY12
MabTMv2BLEm57IwhuPG1Jac1mpZB8RDOlIGrxfHHmOsYaD9fTE8mCxf2kjaDBZMxaQIaWsY0RvJ5
iPRklnBqti76qS1MdPCTZvcb0tHVcS2p3lnaWOfWTstqADzWZ2gqG7x35lu6S7/qvSXXLCo3d5YM
16qybO8hdnQcWZeY47i/xU48uS9v6TPQN3ETp22o+2ZDbA90N8BLF51k4+c9Jb4nN+i1nBh1QRnA
In/XhMRWVO6mX95ufSf7dZfF1S7bZd+uf4zyWdI222ejP3boC79YaFE9YQ3GiG4y1ft17+cx/cqS
GhBaXc7h8/jgyRzhPCsqL7UEALSOmwze+kBLZ8e4d3J8CC9Wi+6rtljw39OJF0o7cJ6Clircomg+
7Pgm2FpDXch+S9ne3Le76lGXrFGZmuTUgjOaOw02GGMpjwbLd7URvLMw12yNilyQJ/fA9YHfF12x
YAe+MBqDaTxJT/zJvVRtFB7+TdNoEF2KD5G74dogBacEuB8upK4PtpvvM6N/Ckvyft3MVMNL7u5k
Q4DYt+IcbT1X7m4cz7kuW/952PZkiu81NFMxFTDgLnj06T4LmjgsT/389/qbKwKV3BE3hXOOlgEM
n0/pYXHF65LrOgVVQ2//f9iENzVO4Jj5hgk7B9kZKsbXX/nzoqvvye1vfgoKQb75tPM6ObFoI4K2
tPowRS7djXNsHGiS7S3N0xQuLTfAudWYrlOHK9LspXFgHgPza24fwIEeiVYTcVUTJXlz4IL+BPzG
iBoli1r7ftE1H6tsR3LfGo0tq9kgNzDbS9Rkd/lwh4JxxHUIDcX4cqubs1QBFApwM+1wjPP7ZNOb
GkGS4Kcv15daMTP/aXZzi6kpW9w0huxuql4nXxMOPifB9T251W32plVQE1MOBPY9QvTRqiPKoXbd
JOuxmXa3vf42bx88oCGWWIoUO3XO7kSXQMro+rif53w8fwtDH8bFLZF6hTcgc0je/ewwGHcWsg19
92wb57o9OsHf689RhDW5782sU2OsFzynp3f1el6KuNXFHdXQ0r4sFj8vre0kTYGw6siR5F086fYV
ldlIR2hhGKhU93hvp320wwtEM67PhyIW+JKj0pn3ZTiX3WVGfSvz78bwz2I+T+lDp2OFVE2L5LGh
M3SFTZBxBipmZ0xNzNfmpR102keK4f/T67aauREG8KfAXY5GSZJGhCff0zWQqtxKbnNzuCgW18H4
bsRjsRsjcezu/IOTFPtec2ZQrK3MmT0Bs+UGS4celvbRN98WHYBRNTWSr/I1Rw1hRkTgxDu5zgxJ
yGIHoPx1y1GNvv3/wWMnr6BLNiESzBCKIevPdHXQb3hTchOXfmlw6KkYmY8tyjJzqJo53yazu3G2
JTet7NUPAZRDnAxfBT92gyYNoDr5eZKLjo3jEjbgnUFBbx+2TkV2DN7WOarvt0awNNb1tKnsRfJZ
QIx7Mmx7YDXfu8Frr0sFqMaVPHV2vGBoHKQY0B8w74lb2o9DzXSjK+xFbl/zCl80Rg5HWtKfzHhv
zSfGbzuryn1rTt0uTsqReAwajj3jpzv5QBg9X7dzRYSUO9dWTgun8vDeWZv+Ltzq1PTFA+3/6fIy
MqinsUrV7Ei+Wq5pz8sKhYKU5pH9J5x+j67muPc5S4jvuZKn4h5dIYzhC+yD2G+gSiMZ932c74FD
jSBWth8uNG6PPbpp0+T6pClMyZX8F5qXedNsUVksDIRNWTJwHRmzamjJf6dOFLkPtufLaF685W7y
NP6rGldyX7NmRQqh2RYQuztoRVk3QZcx+5K3VqtTj3mN/S9of5MgKcMHO91fn2WV0UgOO4S2G5QT
AvxQfPEItu8T0zX1KGZD7lHrmWmBUht7UuvzXYe+397TcX0o3lrulehgHCMrULgiaQgiF3RwxHY2
+Kjl2uvupomRQVRTWhZ26SBCZuMvHMoi335edMFGNTOSpw6WN6BRtkJJz4ZaWukG1n5lZhjd9uaS
r4LWt22GCY7TNw9pG0/BQ6Xr7lUdZWSoVOmXJaRCMSv5KTg4u+w8ndtTFncxJDQ1TvQ52NP3iOSd
ICSx03a7+NmH+au1c+6gHEe+u0n6eu/ETmJOUQDcsK57U2VKks/6vA8ylyABnLEfzfyQ8QdTJ1yo
KKV4MndwQycDEs2YLeOYPtvJeOjuglcRO//qQus4u1XGJHkwoNvOMgx4yGI+8epXZXy/bkabMX6S
TZNRVOPgcV8MCDp19dpmj7NxpuaXtdCMrph2GUjFWQ/dkB4nnY4NAM8eGeqsZqDZCVX5TRlNFbQh
KokzXMB65efuZL2LXZXk+yka9yWN7He+s486vR3Vl0jObHA7X0ChitpNVr5OFY/nIIVEVnBbgJah
VEO91h7x4Q0maaPVXb/0jRmVfH69vsoqG3U2s/pwBrdzw51tBvNhM2hmaRUXI4u9YE3a2jtmfXAJ
umrfBv3TRh6TVTi7DDqGF5WFSY4+o81kKAlKDZOHM1d+saq/ffjz1mqDDLSym3KahwFHuqJ7ytbX
0NKsiMLhZLLrBf1WS72dhfwqHfdkAcQhD9dKk8VQmZPkzkXtm+3q4W6xLN84hfaRQI5Kc4xTnENl
bBXOhm5Y+EiQL3TfDN82DWSDvKOzMdUiUoPPo4bczllm6VSzreBl5yxKcxpZ/Te7/NEOyeICtD1o
zFZhOnJLJ/b5YjYAPbiw8MLa0+BVyVhChqiOr7uFavzt/w9esayMiUDgHmPRLF5FPJcsztpHrpPz
U6yyDLGyJx56o8tw/6pF3HXnzPs16fq0VWNLHu125lKPDG7lN11EiktQLzH4Ea9PjOqKKiOr7Lqw
VtqhmIPz0C47WsdgZz0MSRCJpEyynaHJRao+QtqWaTO54OrD/jCHxf3gfQ0JatZoOLz+FaHCSqUD
tRVOjdOHKEQG7T6c/CNbrH3uF3uoUveWee8s0I73dTIFqsuTLbl0n3qcpoCS4tAUPobDjnyxAEID
ecKQrLv2niX9I/3ixsvXfp8ngeYTFRMoQ7A818DJ3t7iCHjPBzsKu3sR/rk+faqxN+f/6B1ioQCX
ooYhpvcunCPa51Gxfr1t8C14fRjcaqeiG1vUMWZ3z1ucKzM3ArhO02ilcGwZfjVZQhSih2ODaPgw
hF+m0jp0469Jtzmopmb7/8Pbz2bTTYMFxzbsv2HnRGiwm1bNuyvCt4y+yruJlVAjxqmGPxntY0+b
3Tgc0+5oOzqQker1pS05EOactfmW2Up57Db0K7V54nlMkwhRDS95NUvLdMHxCMEDFc5oRBcXmM+z
CMw+mvCkWl7JsUGi1CzpyOuLwRpvx4ZexHXV/gyN7pu9uJ1mIVSfITk0+hVCd1qxj2bYnV3/WIE5
v7tJLM33ZPxVbnat4zjou2iz5n9Iu47luHlu+USoYgLDluQEKkuW5LBhOYIEA5jT098e/xsZ32BQ
NXdjV2kBDsIJOOjTve/W8nbrflJH18Cg+Oky7iqHFPKWlzhDmz/fAoQV+SA86El+3frL2Ku27FvP
H0+Ves6/+vZyRD/jAe2sYd1fB6lxZRbstqhnYxiqOQu7yZ7T0IW4tB1WWaGTNFMt0envH0y473B/
TnGQ7mtmRCurv87oUcFrpwZDprpDG1J8FkA+p2PjoGlnDDtgFLJ9/Xm4yZ+suDno3gOUH5EMmQBE
sLGhqFAM3PHX4rgcjSfbjb3Dcrj61cGQzLlCQ/cykq66Nyv0lFIOiHvgNTpEjCLPlqFZy1D7IGZY
MLrlvDUjBBdWM7wcY1RDSwYM8unSpHgEvneWx8Lfualmb88fHSqDspjnT8CTncYtP2Vp3ADwVYPO
8PKPVtxq0cT078HcirxzBt4iawG58Lt1c3pKApzdTYo8nPHkH52oZ71ER9l63pfSQArEflc5eQpW
wHvIKEIt+W4AMbhj/bF0nK2q8U9//2BnjK62sXUVcngoifZ9uSPNEI+lf6z7an95yc7vM5VRW34A
VmZjQTiDFl6WPrnXtfVRGatlZWm3Bf3ppws7CvykGbdwMDTNcQokBw0k2/UprTpjY8CavXlj6N40
e/LAf1hjKO6M/w/XlkdlaBYXtY1LE46U1f6wtptTFSYvXy8vvmp/pVhs5m2xjjZ6HzO3QFP40UWV
tiY7SjS3WdXmykY8mSMHyRqiMHka6gen18Qwxbgy/GpuMpDMwPvc96h4jIJFpo7cXDWyZMC0agfL
WgRGJk+O/5hdVw4HkdS/ljSYVgMGdlhqENxkedxYR+jyXt5EhUeTgVZscKBshFY7+BwWpusS8a2O
PUtzRM5ntFTGWfUZ31bq4mY0wey79tVIg8gNflnEDoP0z3UzOG3GBzdTguiiphQzWOpHbOZAb9FR
dt3QkqEGg0toQzsMTc2IAyljse+QsNxdHl1x1cZt7d9fznmZT8FpWxcztB+DR/ArhHzvx96yM/Y0
Kva6pzbVNkiW6hMnr1oDgEMbFQOzvIPCc1TnTtQ5ocF17l71EclcRzYXBPI3J8T/rmxjPqCf2I8z
8+5KHDqVgVe4StiNcdoOyPX9pu0Q+aQEjf2XPKsfhFVflfxTGX019bgkuRQus9yeOL33zJtCB9BX
ZG1Q1Pl3x1fuN6VFUFzp4iVGeI/SZLgB5jOuD7rWXIUP8k7e+oM5FFNVjcGEu3vdJZ2daBGZCkch
o68qCn4GgIBgyuxl6Q+24GHVHS5bgmpsyYSNrlwLAJew5Nafzf8Kxlpn0HQEKYKUzDJueX05BN3J
hI3PvvUz8D/ZxUNp6PqxFI9Z1JNs2OAAulE+4kL0jORmR/fkcxsxNJTFRoLq6LAjB+uYFxFaa65b
K8mW0duYW36K/U3NfteDWSPtKajqdC+AquMjWXGaL9NIycmK+xtv2qe2pt6nGFfGYHnjBq6yqQfQ
aC5Cyy4SCo7WyytyvthHZfhVwYSw0F6NsklpvIOk7lhR8dw5U2y45Q/XyA4jVIdBmbZqTqviSMlY
rDkbrdrOUB2os+J2C9anYpvfCZRV3PoqOS6PyjzjJfbU9lr4CRIMoZHdCLuKcysKypfLS6aawskQ
PzgJC6Q+ovAQeRpvO1h+PFZz4pIbR8ftodptyaCRRxTCYFiiafmU2i+rTt5F4ShkznHc68S4ZDj8
y2zfok89B/g58f3m6fKyqH62ZMxk5myqGYav7GJfpUMMVtrrzNaVzNZAOw91HLhPVKMz55Glj6WO
Dka1KJLJCpfzYt6QAKHpLp47+wfk5p+7Ldek4Yq4LoOyap53U0oQD4kBbuhy2Qf28myiN6Yk286C
purltVdYsQzQohXQgoGHz9TZ8t0ssj5MQek6UB9Kudtt3oHwMLDskMy6a4Aq/ZJRW1mzlhntsW7i
zxqdxAmqqIhYIu7WGNYW67pjFIdKph/PuU3dIje8LET8BKmi5bbfPGggabZHNbxkytAJZykEZOD9
XB6m9s9Ul6yoBj79/YOPaBer6JgJH1G2X6cButpE18ql8D4y8zh1h7YOFtTQXW/eddWX0b0bpree
vF0+SaofLlmx09jzXI4IyaCp/1G2wQ/hlJoLgcoWJCu2qzLPRgdX3qm/qbx96nVA/oM9V+x7Q9dA
rioDUcmeg65Ao5OBj8w37AVUZ+27E/WA4rkxy/HCGovEiot9r7E7xWrJKK4t5xkYObDNEPU+OEFx
29o6GkLV0NJ1mI0F+V8Tj52/AaVk/768vwp/JyO3yqEt2naoUdMw7skCcu8ba7wuAMjMV0s7cB+2
CpdAhx/AF0fc6HWpouLsyHRXbkvMASqViADFnjVPvL/NPk/Tm7do7i0Kq5KhWx1lGdkmuLMxbcPZ
fRIW2dti3xCdHpACSkJl4FbDBLzNiqg+xPPO25dxtrcS82Dtqz2LxY/Lu6tyyzLnFcdjYwo2Z9yR
9v7B2m3H4dYMIBszx1a8Hqc5oq+Xv6Q6R5Ix5yg7L4LAzmzTDb1qXxRT2AYat6waXDLi3iF17QDO
fA8l7dAc53Ds2jArdILdis2WwVtDbnJKPaTpxZjvbRAkjs+uM4HSXseYrPj9Mn5rFB3DZQ+pkDCN
p2pFWByKR6vMNYdV4RpkANfmWizzRYrgkt63p+vS9H55U1XHR+a/mtZxW/LArO95QvcLAvoOfIOR
UULWgkVdBKrSqdZEA9Uanf7+IUL2jW/YdITFzeYhX75431lx3TuDDNqaSoBTsxIVYmhaxFURm1MT
lzrkgOrsSFUtYpMZu4tUlFjgtd0eZoBIwXTLx/jyFqjGl+IvXQixmhnxt8mhl8nGkECMZmiePJ0u
p2rdJcP15q0/NSSd6mbvnbVzxHMwa6Kh8vhIdls5YOEAeBGLA1xnMoF8G7rswd43SLCfnlx+6Hs+
7flMy2NPpunJxlRRL62hqEupxgUqjEOGcdXjWImBY/cdx0hSg0Qt113vFUsnw7eq3ipaVIhgd/lb
5e/q5mfDNCatWjoZs7XxnpTcTEH6B+Y5ugcgM0YbFEAwpxJIEOuerVSrczp2H6wu8w2+Bqj5Qncq
D8Jucz6D8U5jd4qjK8O2srlhKxTBUWivtsSst6c5J07k0yGya+vzVeYhs2NZngVYoYDrXoW9pxYE
cIdDtz1ag+6qqYrTMoSr9kTTZ/Tv+xI0vI/1fjr2X0FjvSt361HnRVQnSbLyFTDGtclgKJuDANcf
1mGNuLW/vEaqPZYsPCt7ZrcuPKvbT7eiXm5opbEt5eJIBu7TynXddD6Btcy9A9bRgsc9CAROycXI
I12RSLE8Mjxr6mePGgOyvcX4g8dJiEyGea1ZHUUmKVNjkSLwPKR7AACa7279qXa+kAGkFSSuXU21
TnEZlwm+Gbe8sisovCBlx5KD1kQM4Wj7UdGdNA7nQzE2oetcZ3UyZsveRDXNK/z51CWNSJa6i4Ii
topCE6dVnunvTeuDyygNmlZzv50SV3PvRvmuNEInGcJpZ6KhyZxDXdudwn/ICC4xceoUC2Yy9LvK
fdroFprkoUX2cdkuVONLoRvaawG4uGB03lDxyOTWj9ZxeOSa+RaCHCXQfEZ1eCXb9v0BqQEVSMGt
OGe/WPu61l143RQk067Xkowz2Fbu5/opaF8b/6vX8NAvrzxLknmjON4VPCfVfe0lW1CEg/vNsP44
4svlX68wPRm8FaCpYWYA5t2Tdo2If2Ov6JxFwy9SzUlzc1DssYzggupAcWooRiGszg+LsR38tfw5
+t8qT9fQrXqGklFcnk/s2RLwgaSnccmsfTpXN3X6ONvlTVuKRwqepxLkV4W1o6ml2XiV55WBXQHr
aM6FX93zuxn5gXlk9+4d/yMSsa8Puba96GQL/+1roTLXliuqwuiWrbovg7AHMA30Kjz2Y7xX4QG3
Soy4O1xHFENlpNc62Vm9OvjUMPGXhZCQQEFITJvGz5/qJOdmIlk7BLpZYfRgUXaqk2IRbcowJXXE
F35jgdkOQiovs65WozB5GerFawtVswKc38F0W9ivNlpMx15zIVD5XxnpRa2lKv0JkMfmJ56UDs2e
xyDPs0MHfDeABcX06TrrlIw/zaayNlP03S1+cTDTFBo5NJmMJRKc3W6Osbv8mfMW6sgoMLjgYhOo
QN3X1h0VR8iH7rpvW6DrMj2/7Y4MA8vXCSIXKRJcg+ZZKFZ+M2z1jtdo3Vm2xwyZROA73y9PRbE1
kKD6N5v2XVHTpgaxKaHkLs+LuJ3cuFleqmbvee7Bme/XYfns9Duz/YZL3c4ZdNrM512pE5xW90NQ
NmcHikwrynglfFFww8yxzw/rVk2Huq3sxJ3n+neTD+U1KQ2wFtJEM+glNlD5Bv9bkqPWnx/owdmD
2EZzJs6DujC+NB3DHYVosjG76Ww8JtT7LGagKovI27Tz986RoH+y8DSu9OzS4VsnI/6wdG03bdxc
O8jIWn6Ih8eNsh0De1RW7ipTS1Zwisj/cT/4yik5//gV5HpWNS9t4hb+fl2q0Ghf3JrukI9HLCii
wux2VkogjWMn26jrzDnriPBVyekZfbdNfefMydw2e6NxH4ytjafU0ezTWdvF8FJq4wG87wAP0CXm
+lDMX9Pgt7l+Ffz5sjmpNkZKbnq7stjcZ0tiTN/b4H2iaUzZvVWiyXjRTEC1PpKPK/1eCDDIzAlv
ekgGtQcmjN1s63ZdMbx8b3HQht4wr5mTAJUVL+WJzaGP51zVM46+55PP+3Cmmhbv80Sg5tCDemjx
/UPf6jo/zt4ZMbRk4OnspVkFWaIbmnqg3prHAUTKq6WJYYqdle8oKZ1p0zLBbgwDyfAhZ0kAhSNn
MMOi0RbYz3p+TOG0KR9Wh/ftBJqvFhb3zT94+/l7j/IlidZf5NsMDoY8rqMuLOIgtjUB83wmiC9K
Nm73xTr7rtMmNl3DZXroFxKmjh21U5tk249m+RYAHeDm0bLamsuFap8kAydlAakJ0eMIgKR3M+cn
UW+Hy+anGloybt713Klxfm8678cwj+/ZpmtlVZmFZNhZYQgU4fCj5/zZDpD3s1ev1jULqrZdMukR
hUQiho3dLMZa4p21Xd7wGl7+5FBaevaqgna7GhfxIcxmYungegpHKN9k0i0ztpSO7Kbchqj2Dh64
tErx28405UCFwcjXmK1oqnb1W3ZDrDuWvhvOGvXDbgYj9jLoEPOqb5z+/sFeLDYYFqn8MRF2AM5k
nwykieyq7SMf/AtiR2enNeJ+45XmgJ1fNDTv/PvBrp7gZXC9TNwM3a50y0Mwkt42wntoykET3M8f
NWC2//2GX/iOP/hmmgR+9qfOi7uUsZ+kKzQmf37NPBlnQYa+8AZ7WpKxC7aHxrfWJJ0WvCcvdnEg
M/Xi0imr3WWDPD8XX77yZSvUiok3T0lRZ+HavJVzpVeSUFi7fNFDEuSknmGTpN2qG2pOR2vT5Irn
t9mX73ViWhdx0uN6Gbdkzd/z2Y1A9b0iml+3LJILNI0Ket5OShKxpPt8e8Z2REN1lWw89eWrXOen
lOU+IYndvhZ5Htntr26cNKdTtTSSI2yaKWNsQbEjMFlYV35oW49sCsJi+3Xd2kgmVram06zGMCXE
vw/su9HmuO5cta+efHGD9NlgeRMaFFLeh112m4J8V3w1rkLMAJ4sJTdpKayWplgbMQSPIAC+Czrd
u835s+7J17ShI6nbry5JOkGe0YMf2bOr8Wl/Be3+m+d78kWss1fclkAT+9JULEJuM05YEprkNdhY
pre23TkoY3Kaa753/gR5cs/OOKATqciwCZ7xZJHf9jSGXv7L1rZRqZbq9PcPQcFmqd/YFW+TYEmh
lrVLbd2167w38+S+HTbNtdtVK0kq6xlC2aH93SBfLp961Y+WMhfirakLhCpJFgq1plT0oQXWRY3N
qgaXbLbjQTNb1CAJePMjw9z2dZVrLOp86uIFkrVytlCwcJgkyYtPefa8Nnelc3CRFdvuw+o+X16c
vzfOMydU7tjJITbC8RzRJEbPqjUPm8mm/o72RR+85kiNPD9kWS/4CzWbpXxeW0G6L2xyy+p964pa
PC9rWqZg2QtytLxFvSdy83HLZ2p9mpa+ZywMbGS9TuisFUFQtyfftfgD5xkE9vpAMPZCWJ03MfXH
Mo0NYjr9Xtjd1rxdnuHfS8qZGcpYxI6ICj5b1EmaAWS5vK9e8zLkoGWtvqPlYWf4fDcV8z5oQMG5
TEFiLSROWzyt2u0QemIM/a59WailiduKewEQyP8a0egxwBRnYr9M+/+1sOL6z+5QqsUrGfg5L89a
cXhk0rl6EpXjrMGQ9ODk85fYq7fYYnXo1Sf8v2Xo1BcUdiszzQWtoIIZzZDkA3pjh2G/dstNwIv9
5WkoHJoMZ1xqn9cbF0NirOJ5TaEp4zUPqRdwsK1tr5e/oZqC5B/M3O9BpYn9WD0eNfyLjYtZrskI
Fe5BZglfXYcvHhtIYgWfJvtxbq55yIANnjLQD444tR1icDwlJczEQ9Lb2BthZb5kJtW4NUXJzZN7
1wy06AO5eEplQVINnrEI7EW20e2Mrd9ly5/Sh8Uv27eVOE04dE9Gbsfm3IW06n9d3hXFAZbb27rM
7EfC4LUH/zEIkoIcjezJhTQGlN6g6Bxf/opi7/3Tvn1YxzqbAmBqkOcG8+04PNrVweRXbr2UiOLt
wkGxZxuToHnO+GtTamK86idLx5UawmUlxbgeJG2n30WAd11NxFGlK74UzQRlKaRCEM38LgjmpLKd
4FWg9aMJF3M0tniA5iSafCBtGdbgVfDjfh1XJEzN2un6MRUWQ6Wf0Axz0S1VYb0sgeAxXLAHXbBG
9xSj8idSTCV0gJhZ13SJ16UHYgcHKxj3dMjj3Mk0EVUxAV/6hOv1g7/kLUlGhJtxw/tFP+4un9aT
dZ+JZHKTXoUbZR70FkkwiXCwyrC3stCpomyKM/Lr8jdU4VLu0RsniDbmZtEkW14DeQJFTQB3vhBX
HDdoArXiELg3tG5vimmM14X9zmc8BTMiotmf5hBa00e3dCO311EZKM673Ncniq53qIAjAGs+tM9X
yPoUNhsfAxS7NN5OsWVyX19vWE3gkQqfYObTyIIHj+WaAKb69ae/f3AwreG0nWdiaMHIl7loPYjn
ZSv6LkbdW89ZPAnaHk+T+vCFYqwMYgkUatyswoPcELXtyzCVRyt1Du0wQz3+dXZ1t2uVh5B7/kS2
8IwunODubnehsMk3w/CTQdCbIaA3jU93fs+OeZ3teXoVKSdmKHk818xMETQTLKpx8oNdTXZk+nlw
XAqvii+fekW0kXnYRTYXjTEGY1J4/sE/8cZlh0D0n4rWjyzQpVTj78sfUjggT/IOXeCalWmXJDGh
YJ3OO2I9bsY901VXFB5CbgXkNgFtQ1UgL3CriDrRmL6YwRNnr0avafpU2IrcEej4/IQywQGwTeh7
W2vYu54msik2QW7+C6A/kIE4Dhc1AHBI96nrHxzxyu2D5Rx7U9cDorBIuf/PaqCR5xdYonSo2Z2H
i0qYGWm3K0A5qpmI6hOS0QunrX3POBkJuCANyInUAH3U5CoWHwqW138tHm+hCwQ6GZJKkUelSQ7F
em0RVkpaxORNzB0yJC21tQOY6NiL18l8dGpdafw8oRt+vGTMjefUDFpwuG8+e+EWTwMgY8EOOhB/
W8PGGASv6NjmYQda3KtoXvFNKac4KRd21MCCcROYUNeN0trXJOKq+cg9PhkRbAscZr3Yy+fOOYqF
xVX5yQdZavfJdtlb3pnh0NMfoxjBdXW3+vcOGJF7+5vp7rf1ywolL5REP1/2LgrjlLmdjcbv7H4u
u8RtJoTJYKXPE19MTXqoONZycxAZaWO5UNtLiLOGZc1v18qO56y5zmrkBiGj7PDyXrMusUcSe01z
yEr0F+fOdZFY7hEqpnK1kdq0yTaj4Fx4kEb2yzYEgbHmyq1aHsksc7MqbQiRtQlr7H2etvGY5TdN
ZcSX91Y1vGSaY5oPRoZHTCg1DU+BuTph2XR23Jidzv+qTo9kmhP1Xb5ki5dkhgv15TV3QmIwHVuA
6vdLRmiAGQagm2VIHPMmqF7F+pBaPy4vjSKoOlJQXQzAaUk5Gy8MVLtAU07gKfnWaQlNFb9cbgiy
uwUYCWceoGvyYho/+v6+ad+u+uVyK5A9bUVWkNF4EdZztX7h+WcT3Q6Trjqp+uXev5FinLwgBX7V
RemztVHhI+LG7AYad51NwsszOI9yop7cFJR704hIiilk3ReIheZj8yXl467Kh9+pATGFtYi5uwHo
Mt+yLEsyoBH9TVd+UhxZmeHZhMoBnHsKyAkOagQplDFsoJ6hsWhFQiK3CrWp5XDfmlxEQ/4Nl3lA
BItoduc6cV0PrEmLL+JgKplGfFW1W7KFO5ZfjptwE4AFDzMQTTbrb6u21DjA882v2CnJvjs0RhA+
rMPLPH8zoBA/QUJ8Rn2Tt7HlAJ263g7DHJMq7sv9AD66fNu7Fvh7dYV4hZnK5M9tuYzpJIYumdGC
g8WkgvMQAgocsqRlTfdW1qa6PEOxln+Bsh9uRcNKB5rP9ekWO8bQnYzR+RNlpg5ocTKgMzfxv7Xd
D8ND9zvoU4KXHG8onbBz+evIoXjdulmHJ9OOPW8MRW+NianWTXJvZHKZ4Q9B/alM+b3XzUGC0h90
LoGSNDIrf79syIoVkzuj4EQ3QKwge7KATm4yebggjLFVd41XrJjcHbUaEGHmYE8A3/Tk7yuvePfI
Uu5SL/Nwjcjo8ywaHeeNwm5lPKJhzpYxZD5NisZ7rT0WrtZyOwX512xej10Z3Bm2rcHEKxyQDE2s
m81pqWt0yVRP7mfWuMEA3uiJ/b5uU06b9eGcpX47tyaoX5MBtC7+VD4uIDaFT9Jkr6o9P83qw/AC
jA8zD+oC8r3tvg34rpv5Yevm3XW/XnZoRp6jgl8WiTWIAwTQ76Zmi4ahjC8Pr1p72Z85E8qPEDdO
HHTsRJS5c8i7K0OnJaUr+UCGNtjaJhmZE/FuR+kYOvTXdb9csuiKr3ntroWbQHnl25h1zo5WXFy3
LDLMsAEh/QmNWyQpYE+Z6e9BvaIJiKpgL2MMiQnroZYzvHTV18zYZwAvWqD4s6F9UM3gqceb3ty/
Nh3FdkDod912tat73FbVnmQUokG52DxmDy8UdBzTlN2s2RCKHjrr7XNfvk6uheITuL/Sn5d3SWEd
Mi5xWRlJ89GlSeOOD6PpPHo1fXTcWROPFYU7GZFYsd6xSyNzk3UboFCWE/D3OY4V+UFZHs0UoCdq
O22UCqsIc2oaGm031WdP1vTB5j2ygd5tRuiyJrY3nPQGj/GvHtrPwyxz42BeflhN97j2OoI8hZX+
PUofvteXBuG1DWcc1OMQ19PoWgdibqOOIl7h7P+elg/joydlAWhjQ2DpeRfVpR2PhSvCrbUjZ5v2
rF3vHDK+XD4SisnIyL7FawgbKtEna/sHde844zoQrGrk0/Q+TKMWQZUaftUkYN+owlnkn+mga21T
LJHck1Qbp2yFV+xTU+C/t6YgbbDHqtHVSyCI2mRvIN49OSFaEHOJstFY+qfLC6bIXWSUmrCZ6Yw2
sootZcem3I7lOkdWO94YdXdd2ixj1QzGUSiwR5oMvMwig3hGXNpuhli2VtdVPmTQmrc4y0pLkX1C
gxpB3xuUIreR/8Jx0EnSK3yNIYVK0+9HOnt99mn0GfJUYB4h65K+Xd4E1eBSoOQtZHZQuO8TZhgM
N7TairvamPazV13X90Y9uQ8JtfihATUEsE2LE3fzsmtQAzNtAG2W3o8H1z56AZrXlyByvDnOmkJj
kaq5SaHUAsm1O5UTTcp6pXHArPKuXRYTGSzaXy4v3/nU1ZWhbYJZnCHU0KTOu2coHUKYpavuTDyC
FmyGDK+r8cyKAOfKIDc05Ai7d4mTtEQ8OU0aTum4N2r+xn12cMga2luLamHxkvY6XYTzbseVwW+m
2LbJSkts28h/NraXxca2ZLvrFu7kFD74tMlmGx+rDGbT5KGV/jaL9G75XQ9TODQ6CrDzDsaVIW90
tqEX5WICtnVq5VwfIGgHZZsp9HNdkUa1/6e1+3caBPzhgiZAJx8DVu6EV+6WwLwtJyPye13r+Xkv
7coQOHfmbpMB5ZiUpbdf29wLM+HElZ8fOSpxJ7o8i+tqAeetxpW5q1uzny0oOVK8E4l3z4G60MD3
zUI1j0SqFZOS55T4ACaXhH0Cb0VsG0UYFG5UgKBYsPee63o4VWdXMv1hcBvaBxlN/EFEJaOxsbpX
5WaujIrLbDYvfb10CW2hT3XoUlRZj3UeEPt34AY53qesrUV1KAoMgIdeSj9rul+kFY2ODV9xrGX+
YoKgNlV1BoHA1D3Olve0NkZoe0u4zLpnJJW7kdEeK4Ws1MRtO6kH1JHzOBh/oxRZhGX5Ryy32XKc
izTxJuN42Rucb1IGl6i0X0a/uXVu5uSl343vdgx6iKimaFQF0BnkGfWsuaQozraMkvALvLT1JW2T
HNv4nDVAI6ANMv+B3n4dRZTifMsYiZKzwulglWhU4rgAfVuFc1PYP735xzammmn8rVb8t8b0H0X5
xYWC9EnMJwk+nXCCW5jFYHxJip2ISIQ5xflbEJXvy07E+R7pPP4dDizODt1BR2CnWkrJgbekX4Vv
uk0ixIFWxy2IiKGxMNUSnj75wan6WcaswitAuNf/6Pwb0wX7ehuiKTLk4u3ygVPYkIyMGEfSQwu+
wicWtLweC/87asR9oKt8q2YgpWzdPNS4tMNEgyEAuvWV9lbo9tZhnfeFNWiMRuHjZOxDFWSeOYAy
O3GHO5HfepbGQ5+/Bboy4MGrTQ/ShUOZDChYkTS0ya2zsIinT539mtHY563mHKvMXoY8DG5nTqMR
pDD74c7alXFxMD4NO2cPrr64+nx5rxXrJAMfVtfcSNNTlkBJhe0CF7Fm4p6O5URhBzLoYaM2xe4W
VrL5U3qo8vbLyNh4i+rodRgXPB/8aw6jP6DtvQ7MJGt7fh+gQh51phG85Xm+7i4vkWoj/oN8WCsX
GYX3v40w4/9tRB+f1NFZ7L1e/orCKlzJrkVq5ZxBviLxR3Q2jMC5JL6xZwR83fPXy59Q7cbpDHxw
HZthZRy0LByxKauius2skPmTFYNaTNf9pjAPmQzZw6O+M6QZR2pRhSPUQ4Pikfdu2FZfF+Syjn+z
sV+XZ6PwUjIggq9tAxqAtkzcfs6Pjjt0+8UO7GglmxEVYmCaO6wivZRBEGlbQK9tQzF2Wbuj3zzM
7Bdaxg6T+dX1oIrWhJeno8oq5D6+AoJqHBRi+I7XA+1vxkX74OIxK3XrCOQDETOynRe8d7kO0HPW
9B1fflYyzDQv2mZrDzV5TFszRJammcvZg4aRpYRlrqxxgtJqi9i35+O7s+3L5cvlZVIMLb+2UM68
bDIx9GC9O/xHIB6G6pobseP/96WlX3ieVi3IbVYoMwJx6AQ3bt7sLv/ys+cIw0ueal1n3s6nX76Z
d036JowvwFJZ4LHaQKEbWJq78FmrwFdOf/9g4+5oBzmd1/ZQFJ+34tWlU1wux7Hc4suzUBwameah
9D2S9aD4P8xsie1miaua7y8Prdra0yc//HQ4ctCgoUP30Kyoiuc8pJB+2bKrHiawMlLaUXuFbU+n
Q0lQhTT+FCQexufrfrn17y8P7M2gFZrkDy1tgKJYZxot1dS9BHOtE2hS7at0M2QWmnGGAOseTJ/z
+S5HL2Ke2O6nyxNQjS4ZbN5ZTY7g04JD4H4N7lzTDQf/jo+aQpBiePllJevndSJ20x4cISJclKgF
Dz3epLoHcsXJkV9XFseuWds77cGwDsb0WjeHSlzTMu78h8HBHl0v28TQHiARum/5LwEkHG+e6vZh
mK87PfJzSUczsXW0aw+mg2d9SCkRQAg8ze9XeB35scSzaCOAM2kPUwdAuhmW7KsNiEIvvo7i6KfO
dR5fftcf05WMReW3h5Gbu6r3dtxdb6xBV1ZQbbB0Pr3Z7E1hw6v1w4uVPxFyZ/mvVx19+WWC5rkb
FDWioA1thYUdhOVHjvV70PE/KM6+zDlQb6np5uj5P9D+vp+eN/+BtUdoZ1y38PIThbOh0cty8fOp
/5179+5cRHTSNVafzeac/7TK+5WVV74LPhe+dS+kz9CntBjvG0+fA499K8rifg7ST6XQqU8ptll+
keg6QjqIRbSHCm14sZuu31e85O8D1Ko0lypF+JIfJGqjXMphhDl4NvDRXd12ydDPOrIU1e+XQkwT
gAyDZVN7WMdqR/wttHxxdKmOqEY1vBRmaAmYKhcYfrF9MDDkv/3SOKKlTXMVVJ1UKcSkzdyhiRSr
Xzfe98V3Dn0GmPrUOtFqBofL1qaagmTI1ur1zpriG50b/B9nV7Icqa5Ev4gIQIxbqMEG22333G9D
dPftRoAAMUnA179Td+UrW6WI2tYClYbMlDJPnpOFC8pO7vJAQ353y+ffNNML3JUt6IQ3eUeeoYqc
TPupEsVNpvamlb4bl7KtUWvKC1KcBNiNNre+k6up3vv+0rxpp/dhbHXN+wavY24hlzh+wxOHHUYj
Q9f7LwzvTVN9ZA8jWl7KNSfRB7tDiI8/UwD/mubBBQVKuOLdSe/Mus7ve483TfVjXUhnpbzKJ8dL
xA7nMfFkd8Hb0z0FlTjROus2E8JCt3rK5dEeBGVxNDR54X13p6/2il5oU9byfafxpse+wtUiCOOq
yR20VAaZtG66FoVqMSGQPdu3eEBbcTu/7EI+Amx63CmoCElpGEK3LIpN81W40UraJt/KMYnKrEef
k2h+3WZtijED0QLi8b1t8zqYZZXOUbegnkDD6U+zUc/woNHMQK0oVJJ7Mw8wgxDkHq18acqfdmC4
HOm+fbk0vXpxoGgYStITmTc2GoPRhDvUe7rv3AWNCIpJ+22OQ2069tH/36zlPOX2FP1Y17o8cEAu
khGsvAa3+r7rftN17AfFUBXuOOUyfl76czWBmsujiYhMbfG6AS4r+GqlwnrrZm+b59wSkFyowzQC
09S4T0+xZdIK0W2GYsGkWJzQQid87lD+iVXuixsD+SBMoqK6GSixubMr1jUCDsKLy7TwUR+EQ2Il
btqmq5huBCU8z40FDgfJmtzanSLZgxlYLgqcSNQnomqO123u/ft8qNae1t4hnuhIna/2SpPJJl8b
wAJcbj/PYjpHoxOdl8mYgr5Y8ptSiheqlaeGu6M3cnfK+5acO9kjGv2sneW3s3/nG8+QPT4HVZG7
FTc10Gt8rVqEIqO90RoQiDyejnL93g+Gy43mdL2pPE3dwsXGpnzmL3N3z7t8MfV2hu8vktpoa0+O
tW+D0+SLJPc1rUDFsqGZFDQ+8nNZmrIjuoW5nLpXFhiBxrtrLGxFEI4/HLdNI0k6g4PSnFxVR1Mw
GnmtU4w4uTSNo4Q5YWLFT+C4v35odYuvmHYY07pqXBuWUfXrHwtqamnbB+5Ha3S+XB9BtzqKdQMh
7TNQ0zW5W4ufyIGJE4l4dJt3VWtJpV+5QVfg47zpT6i2PUc+/dHV86EpLZOsr24LlEDdFHvIlzCo
88kPIHtof7Rt5xAN1mmpGsM0dLughGuQmpQg3KnbPERy/EwDF7hTn4AsMo5dw0brrphqOclqKR5r
G5YKegA/6sU7L7w6M5EPbHwcu/nQyvIh4sCYLYuhIKdZOLXExGuwrUF+o855uEX0wV3Y5HwWpAc7
tUMoAQtYDIXU2y4jb6pNokcnXzvNeQjkaTD+00p+F5Wm57bGkah1Jni9fcSlYM5j+NSxR7fjNOQz
+lTr6vs4G+EEGqeuVpp4X/WtZIXMhU+/xq1/GOIKabOZJ1Hh7M9L1T61LvokLCcIEpuXJrGxfxNa
70QTtf+2hHyo44J9ABAJ+Y1Zn0cvOoq4ue89JxcWknbtkFqB+LqW3mmxnHSWwcFtrU+h8FACWawP
XWfqUNLYglqnigSJp15aF2+6HEXJjxGIg0thosv4N+/13lSVu0DB3CHq+3HNebn+hNz9h6GKjmEj
PtBilSdX9PQoyS9eOA5umvVXNINZhgyHbmaKI7kU+SIQjTT56FmnvenAOlPlNnCF1x2t7owqTgS9
phH3IoFrlLf9mv0gcXx5Yox9Drftju396fowmmuOSjjZWkVYy2ir8yKwX+aVHvqCQp00fp74fr9G
5WExwmA1DkQln9xk6UHbgOFqO0K6B+yBXU8zFxI7ZWhCrOuGuCzmq9htSz+SIYfbGPwQCGtkVawm
fBys4k6OJulQzb6r7FjdGBNgkPFI9Wtws7ruKhMUR+20W0vHcE3QPOhVbqzQ4ROU4wpkV+rpvHS/
ZPGPE6QxCPTX3+uGqw81DKRbL+W+sM2UFnHQNDkpMinvOcVceL5UponozFOlxxrLJS4HHniAVtBn
crh00lt//LNzRD7txlefr7iAyd482TuYRLvwk+eVedyDuE3y2172Kt+P3SNfbfnelJdA7/mJ60Ob
LQ1bt7uLQm7/vG6Guo1QrH0ksgZ7XT/mAmWP0f0ZRHPirIeJGiDoGjNXSQC2nrWbt9DgIw+jYx2R
hKMhJp4gKdrFJ2ep0qU1AcV1Q11+f22DPWiRxh3gE+HOxzUY035DcxL/GlZ30fy1M8k9vA8W8UK1
2b8qtoUQhofGdATi5QgS/C/yB/Jfx4uYE5Tzrm+MxtrVnv99sStv8FrodbLwnw3XudmVz7swpck1
+672/MdNbDcxlK1zx2t8kXCXB2vC1sE6+p50gN5cKpMyrm4oxdYljeks9wUBpYTmTlPu2R5ADCmI
2mTbTQavG0R5HoQRtPJItCIN5tZRAgXYDPXZI6BPIH42tbi8T/2GnVcM3pv2eZ63qcu9qTpN42/G
761pQF812oGn+NDQzG/YI1hr8NAapkMTAT1GTb2uOpfmKXE/spgbBgIpIJenxXk5l8fgsFwUJtmx
OtHbnhAqYcBONoKcLm6oG6/uKlo8RTX6Xsv++aZTrRIGLAGHHxixPD364Tr7sFpDAsmf6x//V07h
nTuZyhkwFzsLWWmNeY1SqG8/W6WfFIC2WpKg0/6LD21a6vyq2J+AJZ6Mjx6AGvbQJoWLwC2ysZ0P
8+CfljjjuLOCRaykN57PN9KjZNpAoujNeRV7L/Muv0FIVSZ0GT4s7Y3PP5VvgHWDT9p+mPLGeelY
mwo+or3E8DDSXAtVPoE52D22/puArP2c/V6haVT2oDo7z6Zks8aEVU6Bfqd0oIEz5zPjaExuv0Go
++Piio+26AxIL90QipeYh1l4vY/djqfu6JLTQqpzQ/OJf7t+AjVJCpVHYK8590W/NflcV+vdGu/L
AfXTH9c/rrmcqWgu5M0auGYcoX5dks6pEhF/rus4mYclvZBhd+GAS5RJ8FK3VMrFoHFbdCVGKFYN
0XTndsia9zNJZm8CZ9ZqAtprQvYbrFcDtkZCxyEX1YNV/xz5nARNOuFNv0SJHZlSqpqVU3FfCwtn
t/EHZAShyiT9X7T+WPEusWZyjAuSLCIN+Kfrm6S7HaggsICMrjNCKjwHBx+/v4hONekangT8dHfs
zlZ12/1AhYHhWeFzioCUO5D+KQZ2LixxGG5DV3sAkfz3MjUI4votQxygPLR4zqA1G0Cb1G+k4f9r
TEXV+Sl9wZeR4Kmxo3iCq9p0qG2IVl/fBY2zUpFgXrMUThf08ISx9ZXzJbGllbTWmC2gfJJzZAg4
GhtRZX1sVMIglsWnnFunVh7n4Vf/Y40/Xp+DzjaUcL9Ju7WHaR3yvWmRTF2+4dF/3tcN2KoRZNSd
m42lSTdUNxHF2MN1HCxQzLF8p/1gpT7kUrpkcIFASGhZ+dEB4mBGxd7LR9+J0ipWTHjCCYYGm0N2
KZ0fjHL4sg2ChuKury8N8msRF+FxL7Z9vKOhFTd3liz35c7F/d6oDqdZXhVRxuLZcaqgQuFDVPk+
vFTy2EKJdfbbhIbrV3TnJi3YDiM4vuH7aH+c7Z81WjzK8VO3gu01zEIAk6/vtOaqr3bvg1w8LDw/
GnMYRFJ/D6Yf82CI2horU5FnsSvjfrBxZ6wvN45z0Pzv+l/WrZ7iHggEvyZ+idVt9xS5P7r20W0f
JJTHYmBGncFgxu/z8njhvxfxV0864U3cldU05ZabFi9uOqXNCzJFMr1o+BX5dgAbnlFXUWMEaju+
BM/Lsu77kPdDgzAEWRIXRGV4FH2/vmbvU0RgNsrzIS6EbLe9mXI0rYA0Xc4UHD/ZIn5N5JsMmqTr
jqR46CFpvKHRtTZVdnVnQHEkZTQM1Nv9OQd9az3/cSvD0173XcVpsMILWUUWlveLhWaDebXTyR1N
fQYao1BRe+6ydUsLPgGw09z5Q3CYm2MMsMz1rdDEBxWyt1gD+hI73AP9AITpHkRQoip4CtG/UK4u
GvFNsqCaJVKxew60+frAwdIL+a2Ln8E8eP3/6xbncoRf2UVQi3AUA0GVwvk41t/tJb8cpuvf/pfH
5R3/rGL0lh5aLnK1NpyX8txF+0e7AX3uwJPa8h4j3px8Is++z08lmx78hgMoPhxra8MBLuxTWAdJ
NTYpncTThtJDFFaH0i7/VvPf6/9PY6YqwG+vfTrGtWQ5k+upos0xAqVuxHi6jMXdbUMoz4R2i4KW
u5flDRsopUNhFbxzq/vDX00dR7qDobgCEYjGa2ocjMXNihlE9bfVylSugfHSlOhyfDeKn4Py5Gxb
gliFZhNTElr3xxWjt7xu7ewSj5B9iY7uQo9la8LRvm+Ub8gE2jXsmTvh0231DVTGaBzMVj/zwU42
xS/XN/Z9u3lDI9B4W9kMBGFLWF/6KjxG9Zeq6w2n5v2leUMYEDkk3EZgmfI9vFvs3DV9V/enVWN3
pO80Aw58NKILCvLoUWMd58m76ci8oQmInWnwCMXfHrf1ExiMxgRtAjIR62NHg/2mmzJUiP7rsHhA
CIRFwjn3XP/ko7Kz8YICQTMkFRLEBs+lWyjFbPHuLoelx+Fn/hGSEvaK6+zzbQdHsdexr/aFNtGc
r97v2vsQj7/s4sb1V8Kz6CfiW2Jb8h1oqBm15iNaNb4XYkjasbzJZwaqYE4nS4gH22Gfh3aJdrPv
YP+pEVAj0xw0r943rADIiTZRCyoAEFl+tj0XmX1yv1nkQMgK/oG/u/VSsUcHCFFJ7ERuteEK8v41
NFBFROTKbdARRH1uNdPZnj/E7ZjYznT0aNbiHFjNbduv4vvQ6N1zIET7HJIbW5Cs9SfkWq6fLO3S
KeZd9B6tIYmx5DXe8WfvSA/Rff0rcJL+/t9qlelNrB3oYjavLg1bgXbAcvHGnJQ8HdHJPERfg+le
7iSd14MVPMC3H4L+4OD6y+pf16ensUlVRmRZOB+HCIY/rGgVHUGAU36v0Xh+/esalxspFr8XeEo2
PnZ639y72N8+xu5NctteoNJMxPtGwA4Ei4faetLTEOjpJWHRcS8bw87rlkYx/Ag9D7WsiffRtf1T
WIHUyMNmGNZdU6t4QykB3q8deoJ0ySeXnMEwebAbmtj9eBjKD2AATabyEzQSn0ZKn2PmHCUqMdB5
SKze1DCksU0V51fLvguQkkQOZvnpVndl9VTSn0v5T0EPO2Q5rx+A9y+DgQr6s217F+2CQdC1f66E
l4KL6uD4Tr6aWqo1txIV+0fLBapYUNrIR+fXCtHdGcs4u3npgkdnuomYA45E8QHTUDTCwUM39zsk
kMC/XaG5xOD7NcdMhf75EvShKxKDOeMTWqf9uwbAgW3cDCaoWx8lsrcbn1a7QkUnCp9o9XGrfrPp
b1uencl0kHSOS1XWqMsArEUSjL/1vTyia/pYHKKH4MOlOz8+hIbSgG6Z3P96x5AX4ToNNWCpoLNx
jqTLI9+AmXs//fyGUSJiTrC1l9pPOHy3iyfafg76LzWsYsu7No/Wj9dtQTcD5WoeDavjuhVeLa2o
7ihc1dpGJyj6GO4pms+rwL+xocU+glMy39mJx3ndJhU9Xf/nmjOkIvxYN/mrZKjbuQNL5LqmFpD5
G7p7dtInFjeMopvAZfRX8a/xV7qXISx5acAOUwyJjD+ARez6FDSRSEX2sd4nnVujXG85D1v95Jv6
InVLc5nMqz8dlIIxweIhl9RL22FJtv7LLnB1m5M9Km+JRASF7f8OYpNu6iLSiGyaGRRyVtC51k0y
ddP364vz7srj+0qYJoWwtrKOp6wqvnnLj7X51Mivt31aMduKbZ2gXi2yuuozr11SRqzPXVwZTFf3
z5UYHS+eT7utFVnVOujvRCk82j/VNTne9u8Vky0qqKwxz5cZSA5/zv3wFToMIq1JbUJkav6/arRz
UYDtnCLLGGJ5oCHza0UDzw6hipv+v2q4ENoD3rt3RBYVwfI49QvuFeFUHyvLvclqCWLjf89mRXoX
RtvNGY+DhFFvTbi1pU4L73DbHIL/DuByi4PIvp0zFG8TZv9qe55Qz3S9v3zlTTINf/+yMa/sFyKe
pJATNqCIl8NMWLINW9rYT55nyMTrBlBst4O0MA7pOGXbhDJwTA9B9bCTzI1+XF8e3fcV2628IkbX
jjtnrH4YIEID9iOH54ERcviug8MCKQYMXeQANC/2kjkhAJnOfVs9kQZFF2DQTL5ZZwSKEdNhi3dZ
uku2Df6HIngSvP3g0VvuDfj/ignTKBZR2NpzBp3EnT3O/fPWvFxf+ndjCvFUiOzuLX4PjnAsDQ3s
LIR4ytPqcu9w/euajVVRsR7K+KPfuOh2ZH8ZAWf+D7F/4M0thSf8d8Vs5ThwwnpryUDQ+avsAOio
NmlItGn2UwXChnO/gwBwuqyLe48MuLsVYEIJbvy6YrFz0fhBJ+0pc0Bexnyo9wE4Loy3Wd2mKvbK
6oX1AUPAKhHND17s+cfR60zuRmNNKux187wRry5E8hmkxXYPHalq/ERt9iUooodmHU2dcLotUKzW
8kb0I66YRewHAs1v6wAul/EU8Oh4/XTqBlBsVtIi8sOGg0Jkf6lweKzfuwkNotsBxWI576EkL2BW
kTWc3d3/QmLf4Aw0NqWiXQURzN6IEJkMnHyv0UGCDqspChKw3hjMVvPvVSErD+31EHZBQFlDASbh
8lu824ZsmubwqMBWCibXMXCwMDsDLGqKU7foP82SPWx7eLbbwPBm183gsnivQ6LboteQ4jZY0OLg
LkEGPURDMNScGhXV2nUURMEU629fuoM67v/2GtCUtXs4G24L72Y1iOddJvXqz8cVEN/+2MkM2Q2C
KlgRJL6/WSmflwi88ez35kd9KtaoMxiCblOU+Mt8dHcMbSEzsX0D//FYfeb+94k5iWeSutAdWsWW
NzCftXt3sWWw3sqQ3lW+9VAF3YkFg+HQ6oZQrDno8f6No1hmY3fywuMKoM9epsRyDbui+75i0o4z
+6BnYiJzGmB8GnKcV7cF0X15qMPxtqeACl317BBZoCrEI6b+5pY1mkj+KeYbX2AqchUdQks0Wvi4
H/dpYNtHwpuD41m3xTSiROMCLWeUQ0Ip2wgQrSCfZmgdqTgA//7fm/y1ij0tV4cHVkFE1rXyn13Q
1I+HKGk5Nay+ZodV+OlW+PPCL77J9z4281Nr33c7S20TrYjGylTsqWN37u45rsy69cmfs0G0abFD
Nis4u/Km8hTxiGLJXblbQPpUa7Y57Nw6+//AHHSozK5J41dV8KnV9P5klSOMzLHEAySkvIexXkx4
DN3XFRO2ipLPw0jXrMOH06IVzT1412+CnWNtFAOurHJiGGHLelHehwWuo0MBulhxm/9RcaZg9iyd
MIjWrGmal7ZYT7EIv9r78CAc8XzdADQHVMWYeqSRvuVFc7YT8K5szj2X80ECWtoGpjyibgjFikU0
EbffcaMIVuscdXMSrcGvOYySoRafb5vFZehX4a1Z6UwWIRc4ufBrDImrtRi/L0uFCoK4LfyryFLw
oXiuxR2ZIbQBbhc/crLekqIknoopvQC4aNGUlwtMkYOZ78VqtjIJHdMFSXO9UGGlUVhOYVdhj62m
Tus+emrsEWk4k5qC5m6hwkl3hgy9G88yK9zpxelsINT9e1BdH4uuenD6+pdY1puKT1gqxZxXwB+H
EcjxTAz+wwhag5L5KbNN8ErdSin23K6QW+YufF292Nm0dMlqly+C0NvimQohdRsUMiu7ElnRkZOo
u+M21E8yuDHnpGJDCxYsnZB4RRWbnbKAHKd5Th3flO7W2LGK99whRUt8N0Yss/4ng+c2jtNxPTZD
cNttSAV9urVTl6x3Qc/XV4d9Z8dhsk/VBFpZe1y+XHcUmnCgsg6OINrseSuWTJLgwXe6NkUp0xRr
NKdHhX1absisvh0Qa4DZXwffRfVwHJJh8G4iISGeivW0qm3ukYtaMmB805219+AfNOREdSujXKcD
gWzfCq6bTGDl+9F/dGNT66HGQfzbGfbKO5fVtGwAR8uMruNxdb8y+YS8R8p5cC5D8ANSQ7jUTUGx
3oKUwq6d0gY3LliMNisOntauuY2egHgqtLNzGwnWH5x/j1dTWoAEIHVisFQLAumrmix/B3/Gbk/d
I2QsvEPhiG/XD63G8FTYJw/BWeGjoyhba/fUQKJkl/wztOyA9i1v80wq4jOAjD0ZQtyDURwe03gr
ONBrUJtn0+n6HDS2ocpG0RjaG6ODObTUzwPvRfjF0zaNBteh2XkV+yna0e5FHwpcMVBK4eFHoNoM
HkP3xy9Dvjq8kY9i3sYC5EZCeZRTmzhxe4pKk8/Q/XPldu36I7KlE654XdQyZDOdLRX0Jm4hnFjF
pq26AIsE8UXGOvsHAypOIvmfiNpEVvE+qwoGUMIxuOHXdZnDNSsnNy33NS34V+meSNihB7F8jlgE
Gqsl9WcTMlnz4LEVE6f1EDSzg91YK7dPO4lCutyPmy0u7KLtAylMzECaqRFVI2qzAT71a0xtGkgy
zigO9c0JKQeQt0AU3qf3I3PTbRmzaIsNd/H3/SRR1aKscYPAQYTJeVGRujM/SH6a5z0pFsCr3DPj
hiP9bmGfEFUiai+hqFYwB4EW1eSpBIXLmBTNr4hOab1ApMgtU4jiGUxTN5hyNe/9oY+brd2yCYMV
ECkeoINoz3bSBr+6PjrN1p9i/XXdyegW8GLDr2x1oiuvW3CDZtVFqoD8JXAwDAhzYQmsnpXsjYlD
4f2uZqyh4hZw47WrrgXWd7RgVuF2GKo/rvWPzdpkjNm57Huk77728Q/UYQ/XZ/e+J4JiwH9nR3t/
9fZhsDPgo0KWAtjQkqMfrtuUMo8Ao3Z9mPdNjKjUasUGIZcl3ODwogIPKTkkwWqfqWyPTRB+n2cT
Pka3WYpzctw4LOKZbFndl2nl/SBRcVgB+rKn+4WipNkux+sT0p1AxUltgSTl7OIE8jJKet9PZYk2
eCeAAleQFHGDRnggOEyYqPeDNVExq6RHnWQMepFtnKUhqHYFsob1+DTd5tSJyjsZuJErxTSKbKfb
kaxuPtttEswmtlfd9l+265UNBehhEyBVFFAPt/Io+r7R5V54FU0sG13B22ZI2msOswpNxfPf3arL
MpFApgRJ+orshzG+SUSOkEjxOsvUSUtu4GwIxiVak7jDZZaDWXm7i/rIKy59e81tlXgIn/53xTrm
StnFaMTH4ytpIu9I+k/WYFKN0u2H4mhIwNDb38Ich1aeQLR3EOH2cWz4/dgUp4oPhkTl5XNvC/5E
haTOWwEdd2/+N/asRyrnAjfN0vS00+22YutkqhuCYjAS3XY34UrwzatBDeMVpheGxsRV8sndk8Mq
CmzBxSP7fDrwVoI/eJ+gFtulk1c/OGN9D/q983WXopmPChLt+rYfw+oyH4/+ZGt8Hpb6cS1M6kSa
zVDhocPudTifl3rQOD4ubQdSavrj+j/XffpyzF6Zd9fNlh0su8gaWn4JvOKT45lAO7orkwoH9Zq+
pdxaUCPe5rMbOJ/j0mkT4m7PbLmvG29Hacv6AjTDYerZ19vmoxgfA3h2sAnMY6Z9MhfTnVP1hrSc
bqkuv79aqtay6DDHWCrWojMgYI91tN5d/9cao1aRZQ0lQAAX+Ne1tx76Zk7tNQQt53TomLgb/Mow
jG4GitkV/UglNBwQyrf4d9kV53JbDJ/WWYASVKuS2WgtwF57o3wgXnwOvfiRluT++gLpPq/c86M6
KmYm8M/9ojmso3du6y/hbTrzhKjwMrouhWAS9uVXyyFaaY6WbYNn0IR/FVoWgh4ubOoSObiCQTCj
Bvu0VaSokn3fhMlXaxZHxZatbcNWaiFEk3A/c1I8Tk6T1pVJ7EA3BSV2NuO4iWlFJmh0qpexe4nr
8CMkD5KGmhSHdBO4/P7KskCzb4fOjuBfxE98+UvnXzW9LUNMVC7HEAB+BrQgHNwaHdZ1PK8LOY6N
CTqoMSmVn3GkfVyP24RIMw/OwaHFgoZo1CWvH3vd1xWDdfw9DsmArwvqf5XUPojOMxhs9H6AV9XC
BO3i3hUI8AKhOCn2KEEj9Agt5+bIKn6IRf/oUeNEdDus2G84j0XjugjIXlX8dCAQDzY1ML9YN76F
VIzZ2AakjztcgttuS7igYJfwkpF8u74N73ehIKt9WcRXB7RZcLEahhDJ0Nk/VPV+2Mf4IOSYLM7n
XZz9HY8G4Zw8x3ncwfPQFh/i4YvoTS8WzV6pKLRtKcq2jfiaifWJMJFAnjypAzd1iJ1aDMSujcHN
auKQCknrHDm3ssE8q91N59B6aCrni0cOQzgfuuLv9dXUzUax9r305SjWac1mh+FVzAlUKWlxKsP1
mIR/WOXcFq99JV67fjdY4GpbM5ujOchB+5Bteu5rjrOKT6ud2K9XAVjgUq0J9CvOndslYglP11dI
93nF7Gd3bed5gMdtIGnDnRBiSO3RtcfDbZ9XYnU42DaElvoV8K7pBeQh2QKGQdQaDf/+EhfeeTr4
qq2LohysBiFPtPP3omlmtITNB0iDQ7VzNyCkNAdVRah1VICBv4L3agN56Hj32JZTmzZzcCwXyA+D
TfampVJhauE4LgQPduTBHZa7Zf/UggYYZBGGndBN4/L7K78yOuuF/gi3poI2INFOK5AJyzaCivah
6NcbB7ns06tBSmeL++KyVrG9H5zpwLzH2Z6OrZMsJk1QzYFVAWvCWZ0Bm4ztkPF9VNdJv44foRxj
mIH3/olS0Wpz3C47CH1xPS5KkIswx3momcNu3GMlj1a7cd1YCy7f6Cr9Z6XsKwnZIZy5ASigWxvF
mPsmdJeSURuYEBI+EGimh/OyfXIsauJv0p0ixZ6HyN+6atrWzAFt5xKCSXyyk2EcTnv43K+mgqDG
rFVKxXDZiyao8catQA9LNlBgLo885glHu+V1Y9O82lVommw5G9gq12zp2wcLmIQKzba+qJKQBwnp
5y+D9blv6G2xTsWqVWxfZteme9bL/kys+i4Om7uuBBFdFB9JGN04jGLiDKDxxfVX0DI6X8v+CGTq
sXAenO3LtHqGE6bZGRW0Vu/20sfOv9mH5hNEbV/qOP45TntSispA4quxQBW3Vm9ioQMor7KF+6js
MCQJrADqM9c3XnOAVdha51rdxFsUOsbWPU7rgUpACeaf05bL7eP1IXQTUIy8DPxpYTUKmhZkVFz0
y1V9Ydhh3acVA199KBQE0C/NFq84ebV9IJ6JX0VXVlDJEquIxvvs22tmBV4aV+6pKF8GIpOwbcBA
byUV39KALA9h+Dx2Jo0K3XlSAni8xT42+5LoqO3jOhd3YznQZCzrzJv3z9f3QzOGCmUDz0/UAOW8
ZxDChs+K7kdv/1ROTro6ppYijeNVoWzQPe9FzSoYeB+zFE2NfjKsuLuzqPh5fRK6ERTbXv2i2GXX
7NksJySrnfO0djmPTFg8zcFSuREHEhee9GHXUCM49CWaTxit/tz21y9TenUpmAB1ETu6v1EaazPa
ooUjGoGHrNe/17+vMek3GLbFD0uLIOqV0q0PENuuf8xN6PzZoOiQSteS/9jxyH5fH0wTOFRA2+gP
WyMvAZAC7CqCf1r2u0YTvbN4B8Alk01OCVuWw/XBdCdXMfemAref12NXQhtglSo+eLb3P+hzPUYg
GLw+hO5cKQG9w+Wm8BoMUdTfkNxJrC6X4saNV4x77Jjv1aB3zdxRQrDSO9BA3InwNhQ+USFtExu9
ZZFw5SWxPNCfohZVDf3/oKYTgFf6puVRcW2sc2NaUQSjS/Funt2kLVEfd5khnGpWX8W1SSS8qGPj
87sdZMyuk2jsPxCjfrru85dz9crymmXcNn8ENsWJfy8Xtv3gG7RGblyay6CvPk4GsE95Eh/3ZbGk
Mtj+zOB7SeZuNMVq3d+/OKtXI8TOsHm2XZbZAEzTyrsubSm0O+zFJC6jG0CJ1C604Dp0glaZQ8iU
BoI/uREKs05vkg/VDaAYcD3SZmrCDdw683AXNtOpluU9ZNcM14F3PZ/rqk/GlcihCSLwxI9tT09x
EwAFY0EcvCRbBeIKMd8D/9AZPMVl1d+8tTGYEoGYV9UAdxZg3IjH8x7Wn8hsmZAa764Tvq0c1Fi2
sV0WHEqVW9/PD5INYfQUjFNJIYfZGpmDdMNcfn91oIDPmLdgB4U/24AlaLlkicupm9rT2J6uO4x3
XTZmopzZoILGVhhJzERYmReTlDg2UO30AYJiphrdu1ktjKEcW9qwuJ/2vc8BEyoPgzU98xAsNVVx
7PyaH6oOdESSGFn0L4f1vY1XDjGL+TJMIKzMF8Ezz7GSgaO0Nj95tDyg9PVJrF+GfkhLG9l0YPdu
S+RimkpogmpEL5kP3Sw5oSszXtB7A0Kk1WT8up1SotPW7pAVFTNY3Frrw0DHE6RcnsLp69SbOjI1
I6iPzKp3SbX00O0rA2Byanf47PHiLPvHsH6+fto0J0F9WErOi5n8n7Mva26bZ5r9RawiCW64JanF
suVFTpw4N6wkTsAVBHeQv/5r5dSp8otHEKt0qwtQAGYGwExPt5EI+GTB+yYC0bEx4jGbO/7LjMda
5EJ7/Kkq+VJBZ2cGw8lN31Upu/3BrBx3zkCVlNFI2kY0sioM0n0vioP0ODQ9Pq5/SOOx6r3UDJxA
2E4NTimv3wwAZUuIuYhg7QqhCaBqZ4UnGlCmg0P9PutOE3+mCYzMPJNABui2u6ksZNtqK5lMGhnk
E+Sh6qH4mdYkbifxDappK3H5Mkkuxj+b36eo1jogPDGoDd0TKDiSHvcTAzJajnydq/6nxYqoEOZ7
0c8oGVlxV6BJwsxjSobX61uks3IlqOaOWU+mi8/3471IQoNkiHk7sZbC1xw76oM978EtunQQinVx
8zKa4c0g+cv1f64xLrW9bJJe7S85VK7oyCJcr9/HoA4DN/l9fXjdwihxE5oDVTtwBmEQJ7gfJRpg
M+NOSO+xgZD7bZ9QQuRizY0Ef2ZxP6aAoAZjXcakhwETN63+zP3M365/R7dSSqwcKhOlEwIBNVBS
PgeGcS5KPfGs2lwfXueG58fWJwv2a/S+JFkHbavWGEKny5GCaw4mHx7bnO4QqVeWS/edcxj99B23
sZfROntKIZ77Lo0YeSzYrp3qcBo/rk9FY67qY7QFEppTCUF0r9rJ4ljfVNy34eX/+9ch0JT3TRdA
LlS4MuZW/aWYR2ND/aZ68md5CzQOX1FMtkKjTUchi31vMGzIi595gx/jFLOb94mZThZeXyTdPihm
W08OdEVKHIwjfWr4gG48aD5Mb1Px181/3fYJxWIhedr3tcAJNZfWPnPuwQAVe2ketc67m9z0QLFt
9QW6MJks0A/p7gPWgHyXvxROunMyY3t9DhqvUx+fIgULdFOBe/dMuJ8sZkid5WHK8hWv0w1/3p1P
3iCqoIKYMbQYRueEPoBQlnvJv17/65qLidpQ5aZdO4sC5F5lc0yHLwOUkrMmnO00LPLQSFcirG4G
598/z6CErhgFF9p9XbDQzCI7+FNlm+sz0I19dvBPYzvAEeRWwY1D7jMzKtykB9tjts/9m+gyYTyK
R/fcSQqKuvEhs8svUCR8sWsSmXUHpOWw8j7U7YLizsT2J+NcCjpMyJHdQRqDxwLUCGFb4qBrg+IX
n+xuw4EkjK4vmsax/+WWPy1anrjZMvLOOBhp9jUw+CNEvkKwsYUVRGOYv3JuX0b7YekU5x4EdMs6
N6WH2mRB6oLHnLamCM/pcaeGTl5AptfOLhPx6PHGrv+OuESiPd3KlqqLE+5NxkoO5PIRb6mIa1r5
jsuYRQ/od4loU3xMQ3LgA65arTesBMuLGUfb+g/o2sRUITSCyUJ0KTu7a82zsLDYO/XHEO3NgEw0
uwwsCNf38LLhWypDsG9Kd+x8N/2LWm63yWY5fa0YnUJm2GzlkLz8CVttZys5mgb6aqEHd7EefSv5
3SwUPKo3aVPbttq0ZtbcaBvPDA5m1z0GvHtzTb73GshyrkKjdSaodq31dWZZXZ2z+9wF0b1JQ/R2
hpZNwipnMeFJmEIS0CJNaFlrtVfdqp2N8JNzQUJxSDJI9h2szNinlfkrkPmmpXSFf0o7pfN3P43f
1cjU14UbAL5W/yp88YZGp223jI+Uj5suT+6dwHrNl+z8UN5ctzVNgFKVCUjKAM/uZ6jHySYquyJq
KrKfhBknRh+bxNnI2V45KzShyVTCrTACkMInEKrziRWxgexnaT/6ku+7oI+dCtwA16ek2yUl5lpc
EitJJkwp8YoYQNUNlXyOUFdZiX66iSiXJ9l3Zd0h4h1Kmn49P/rNxdxkVvHQj9A3RI7x+jwuhzZb
bXcrqrImAzfP67VsEzpHg9PEtuVsa2Kt7P7lpbLUPje8tCqrcXN66Ip0CUFNtuMldFEom1fizGXz
stSutoqegQQTnBQPod75YwrAm+RH3cidR9vIJP7KnmtCtNrVlmeG4SzosL/PwdcuxnETZCwe8w6S
AKhJ+D8Cqw/5KmRLNyslDiSVYLlnWAkoJId4pnk85b8XYh8N690D0sZehS3o9uf8+6eAwEc+et1g
43TzjKNtJ1EPvuU+bfbXLUwTcCy1ka2FKEtDDTs5sKyP62zaIQSFrFnCiX+tenefSDcuyvdqWMmW
XfYcS+1is1GXH9mMa4PXTGM4JFUk0/HJIuJh9MHlnvAVc9CtmxIC3BxZco8LegDD1R9/ch6EQfaQ
L1kJ1Lr9VwIAtaUFNR54JpPp42LOUVqA47MYoNk859vZaOOp7dcoeDRrpjZLeYG/FFZV0UNu0rcS
3+mo8Q29FnuWTxCJJ7vrtqBZMrVpKgk6AeIRXKRYJe6qtt+aVX0Y6zXotG54xZLRLzv3puCYhSSA
B/px2aMnBzo7t/175a1ASTMUlZG6J8LN0B/H4zSlISvWZF50jqJ2SHVgSqbzeP77tes8Wr5/rHjb
bxxWmOdT0g0lB+ygE+958UZluQb2Of/9/yb+LZXQf14WOXRk8Q9gPVl2TSufaEZu3RLFivnS1Fbm
5P5HMxC8QZokfbTMGZCocZ5WkES6XVeeCemwmI6TMPdEhybi9fdeJLFnrqV1NaujNmIthivLos/n
DwpBLCAMnuapOV23J43TqU1YTocu6dJdktMwJjHoZLeLCGIkY/a1acUss1bMVnNsqUT9DLyIxhCA
DjTIyi/o7N0mfOMOloza/BGPmRBsHB2bViDSl+8T4I7638OkkEsZzLwJTtZkRXWfh43phqJP4pTf
RLFpWypvf9IUBiGidE9NJ2IzkQCdyo3ozdseRirndzL50AEQi3Oa8n0xxKUFWrLN9Q3XLY5yOe29
BLgSMTsnj/bVgTh1EKflMN4nLpriC8ddUzTRGZZyMjUoTIrGoC4IYEMrw+sxi9oBtHkQrbZvSiFa
vuLX4zLYqRwz9wS66bFDWiaBBsjf68ukcWhfdWhCM5q0k/XhcU5jSbsszMfqyeNr1VvNB9TurAXK
581QMeNUZ2k09u2WN8++NFZ2WbP6aoOWazlmmk6ec+qQpTDbMqZN1HSPZDnWYo2O5LL0g22pHVoe
Cj68k/gIeyvv2L7bGRvIDAKAH5PNvB/XJBI1Fquy94tirDqR26AWnAA6+NulfdizNoQYzvWt1q3V
eYc+3T2XQMyg8IAZ1RLEhT2kTGnPw2Kc3nmzRIa1yjF4GfeIBTvH909fapLct1g1uCdB/OyuGGV9
J5rX1Lbum0F60VyUQyzMOQvxl9qwqaokQtl9WrkramKw2tTlDYI7Ji+LP6m5bC0G8jte7gqUi8Fh
Gi0AY6UAuC8r6SqdeSvub1TFEgRDSU8ue1gA6QyMo0XXdkw3uOL4Anz5jY3m6hNDTbjiv7nb3qGb
aMV3dKMrrl/NneAid5xTOpPYAJYMQPd4xP3nurldbruyLbWri2SWcKeZF38604TSvR8R9i6WLMyc
LizKr3NLt6n5NOZLCPaX0PdezbEL27WWVo03qU1fg0eqSQ6I/35Q3PVWGy0m3XcER/Ct26M2djk+
8v0+nomnmtdRUXykbbZpvLWjVxd21HYuM0MxaUCC6FT/pU9sz7dJ3MQyhYZ3CQ1vd22bzsZ04Urq
ns3jk7OCsGupU2M20rCaWNySLrTtd9N+FSYJqVmHhUGhUBoalIWjbd9me2p31yKSSbSkdk5G9RRU
J1ntxjWaWd3VXm3vAlVbwnmXeGloLY4B8ejKN2ILgrZBE+yCwJT7AjLTm9zL6KaeAbQzerZbsfmz
219aTCUc1JZFuzYryWkZQmsrtnKPdAV6/YCAi/hm2rMbQ4OrhAbHH1uDNn396pQL3/WETntezWmE
uvtaclQXxtVWsNadiloMCBDOLjs5Ubnt983vfuNtiy3Um66vmCYIqa1gfm7IHEKq9NRUe5wZj2JO
ompVt0PzrlfRfG5V23VjFd5pBvujYT9ZACWY73hN0nnDVrWNdXM4H7ifPMjDadJJSMuc0izpttPU
22DyY8U2SJ01+U3Nmaai+YYBAidk6uoPQeYXw/W/V8tPkNdFU0peS6+Mp4T8kPkaPk0TO9WGsGKW
xTxQmZw4HY1vZueabRQwi1SxXYIVRYrEzlc85nwluOAwKrgP7K5+aaYGXgC0zFhYMEMkEQ+S/Lbk
saUi++zEEdZop/Tkd3vHfsyyeHBWHsO6ZVKc3e35JEtfOKdxvF/MeOm7UHTb0vi4zTUUF29zu5WL
T8xTZUGyBVrHd8TpnmVd3xaD1ZawVoL3ZGE0OHXVgBRx775OmcfuGo+v6UZpFkhF641tlrCha+sf
Q43Dg70vBosaOaNf/bbooYL1SlDFDZ5dOacBN1rxOvSbOr3t0aVCzHK7BgcNhTBimsVFXgKd+WB1
a0BJTcRQ8WX9SDrD5QY91S6Ik6F96XVHab1etxvdxUtt92rA42dS5/wo2uBPx9lm3HfbJu7idF9s
gW7dr54QZ0u/4L0qkox0wWyC8MQ5kUT0r6mXthu7C5wXD0Lb9WhW4MwAHYpn8p9oiJ7jnOD6V7cM
WtCLX9wWQVTIGctBbhFUwjulgQxSqExXzVlveqruri+nbq8UL5ejb/ZWioukie5Y0i8xq63fdp59
uT68JgCqPWLFnDE5VziifHCjLILt28ldya7ohlYu+Maclc5Y4/yWZiyWu3xNpVAzrtr9FXDwv2a1
a0IL+qNhpzxdU33XnHJqz9douAOXueV/eG0Z1nTYUCDKvKrbcw+80GSXz3nEvCS+vvL/LOSC9aqQ
22z2ZdosM3soZ/tZmJ0Vus0YlY29kfnPsTW/DXn/pa1Qn3P517ZHswfIIqHSdT959V+wS4MI6evS
/WIT2il71HCtbOsADQEsfiQ91JLEshunCfRb5XOVP6WG3BaFsa0n/27Kil0Lng6wRn6/Ppl/CKZL
kznH4E+XEJubdlMME30AlQYKik642PmG+XD47A8DgrXPvaizjK3tVEevK98HS+ykdDceexCTQ8LR
o3E1otPfHV9W/tLZzi79pbNHffpLhZFZjqywvm5a3KdBEmYU+bEk3/SURZK6ke+QndfvC+BbVz6p
CUgqVtB0etcuPJ48THaATlHI4IS9yJHcANCu8ClKCcAtGA4QHhMyshzd1g3PvpvOsPao1l2aVVTh
knk0G3iVPIg56w6yIPegmn1K/S7YNL5RhQWEsUNzkseUlm1EpuKxG5Y1sJD260qw6pd0ymbmtQ9O
2sczcaHWKLbMeLTsr5YsXsw0CMeJhLlYQoesXIN0Dy6Vxj0DVK+qy8Q9JV12zwcS2V61B3XnWTvk
jaJNB31ND37zMU7jisSR7m1sK6FNmqikSif5/0dcsen38gXlG6ixstj/ct2aNHFOxSLWC4ro0Nap
X6s5y9ptOyemu3eS3l9TjNE8T1Q0YgmzMweKhXNKtpUZ+AabbDOj22goU4SS+cEexcomaa5ialsc
ChOVwwde/2DkPafvCz8Y1q6WSXh9qf7F/gu+rqITzc733bmWzr2bQZaGggngwWxEHjomCGLxjLzj
s/9nAW9MiGvBKef+F7srwf+Bxs7aZe8y84+2MRZhCjpxI7VhngxFDGxz2Nfmd2FIb9s43Y7x4WgY
2S5vgC/3XPZmpUaDm3fDQqDO11g/NUe+yivv03qcstYl9zkEnMBIF3n0lzes1QD/6YlcWquzvX2K
i767lFOH7uD7MVimyOakivDUNu+KadqhfeI+L4sjJ6kfjSh4o5v7AcARHrqDQUEtAunDZrC6N9tj
AEM4hbVtbBAsTJAz59P46gWeE9alRePZ5eLA8tmOCjotYY/YGDYBOBlEhn4Wx6Zb34fg97Ssdeb9
84tL81JKLgObbRb01L93vHJXojV8gw7JO2esWJiYwX07JDaEKuYyTE3jvhHBk5W59x2rf/bmiET0
NP+tkuqnn+Acdtp6h7CIv2dMP66bqG5TldBYzp3rFbVD7uuSRhAkQC4mjxtrWrmG6oZXXmsVq5xB
lJ5/n3vLUxeAiHbh5J1I7/2Gvw/6PeUw5aIPKkhQV8c+H5HYuhezjOppe33wy/EUoysmCX5KzjMv
qY75Q7Dzt8u+iOjX6s6OofsRrSUxLi4RPqLYR952MnDNnB8X9jMvXgJju9grpVDd0MrmDkXayt5s
+NGsBcivltlsv1JQMFb73nDpLbl+/H91i1FtyjNUF46en0cpaB7hnXjYXt+Cc7LoP86DwZUTjXtm
56UF9jdpIN0GjrL5aLKfZb1p+ufrX7j8LvQdFfaaLcQorRb/v9lYbANQyCaPx1C+5G/lm9y4UbZd
o/zR2ZOKePWWuUfFkvGjvRtjc9NFdWREzXd7W2/LXbtitRfPNMznvJSf4mhp+XltOrAnutSAB++s
PosS58OmK0b17/C6sCcqhCadCguBWvKj9Yo35RSJO2eDTP/OviM/JhraW2iCxPbp+vZoTFglHu55
WQvpnw2g/WUO74X9kDuvtw2tePdg1Hnq5kF1TJdnYW8y8cWvV/bg4h0Je6D4dOMEBXTKKmy0CRDj
3BZTFJyrltf/uG50xa3N2h0gpJfy4+wa8tmqhf+9TtM0vj765TY//HnFoUEFaNeGg6gHVZph4/31
92xDNwUqyUNkbcRu2He3hQ6Vhr0R3ViyAl8yiRl7KBkn+clK9tfnoVklFTbjOqObjh0GLyjZISG2
S/hK7kM38vni+snD8HpF834Cw+mMZzN4SteKThrPVWEynsHccmgRHoLqT+Y9035b1e9ZufIW1niS
iotJQQcOHbeJH9v5uU/CpUbv9tqKXH5h+Y6KiFmkUZnzMiOImnOcgOHeSnF3KeddPrqbxEm3hAXb
pHP3wWSFWeaslQM154MKlaknyG6MAUF4qO5T98ED1MeQQ+h1sey66LohXcy/YG6KM3sVrQvHEvVx
dEfoA9Qhs4MIAkvAkrWR24I0dnyrVjuetUupeHcvWkeM0OU6jsi/lOWIVp2/I6rzuTs8TQ2yF+5p
9u4W95uzGtEvvrgwQ8XjEzIZfer71XE4YAFBxHnu+3icduje3bCH+iFr4wLXq8gORcSjNZ0TnUEq
Z7vR5bMLtjJ4/7/b+Fs79qHt3pKo9h0VYCMr04DKDwa37A9ZRCJ4xf32uj1obE5F1xjtggaCDqvV
pgD8fbOSnWm+MQCyzbUroe4LyhFudLMPvlZeHwvkKBOwQU7A8PS5tRnqp2aNEUuz/CqwJuiSqS5y
5L2cvNrxZtgVtrsferlyjGiCpHf+7KcgiQQhZFnPNuU4biQN8gAhlpXIromTKpAG8g2SgDwYQ9fB
N/Q7h8JaDlnmffOtNbZS3Q4oPt/0bSnmFHccH/nPFH2cgu0YlbsMDH7tTV2FsFHF08VkGg7wTfyY
ZUVsQze1lHY8z/7KMaXbYMWraZtLF0h0XEKwv9YS+fJ9rldObk3E8BTfzfi01MuEv17OfkzTrRiq
sEQ9NCl/zFzGzfL7uq9ptlpFy9hoV6w9ATcmZrvJkWdufmftFNprSH3dlVwFxDStsGrJ8IH0ztpa
cbMzou7d3XlbsSujNaI+zU6okJjKEwvhE06pycr/UIoMd+7+FKvsS7pFOv/+ydXm2UjyIsEcWiQy
azNqu2dmv8mbSknoM1Q82U5bA9V72JFM6mhe2J0h1q7gmiChAl4StEYtfTvg4LFerGa3pCt5Pd2C
K+6bQdSgZqCMOYrM2PTegg6G5kiHcsWzNNHBVRwX3f1FhYiJAGSMUVfvbP5gjq+m/dcy/t5m94rv
VtB6R8sIroKUHrkZlxnKBCDtWm6q/2NPFf+dunQxwXFRHTkUE4qsiitzfDPJGt2YxiJV/IpNAOcH
Qww/MmTxGgAA6LjrUrCQ/rm+PBq7UREstluU+WR11VHSp8W5M42VW4NuXOXgXarSrsQwVccaxA1j
4EduMK88mzUmqWJVEqMEcU6CJfGdPEx/+9VHsEbTpFttxUEJBwMIBQkIgvFz1f+a5j7qq7hck4nT
/fPzYn0KL4x3Xs9tDF/XqMrEon4e1oqNuqEVP/W9Mq1a4CzAMH/gRizz14CsXBIu1198x1Gc1Mks
zjphYVVaHNpN6YgYNIHJxkHGLS7N/uh5TnBio/2Rjpkd9jL7dZtxKr4LIWi8ssalOs7mUQaPwU3g
NkxI8Vlie0lJ0eh3NPIHtJmHTR814vX6f9ZshIpJYYsXNBNHvJH0SPKnBgBko/p529jnO8Qn+5km
1kPantXHtPnSli9Vc1zq021DK/5aleN4Llbj/PArd+P21V+Jm3noS/n1tg8oR2uSDd3SnQMNDo/N
NJt7p+vvmtUErSbeqJiURFo1aFYL/29r8nQboP/imPj9WtOzLpOjAlHw0jNkElDEHB5Oh3MKW95L
hioHkJdBSDbZFoKB1xdKcySqeJOuSc0J0rfYCdCO2ZZhxpM9hdwvvZD6w8+l8uLrH9Ld2Iji1xT8
bVVeIUY7O5KF1UbugzRc3HCJRHgGk97WbIeiu+LHiRGwCcDRs08ccIZVkIus7RW70i2X4suFgPIP
ASvkMYAONJX3jfw+Z3mU0CfPXPmELpHwH0CKnNnQmt3MwtoPdhkZBV4yENNhqIJVECyd+b5CYnVc
+l0CHsG8XMtAa6z6P4CVxqsho9rDFtreOQTZMgDSPq4UrDSHnQpPAY160U2OQHayGe9Naj31tvGY
MvFMDfJ83cQ0m6NywXUd9/ophy07RNCohHKoNZO3tm6eoGH/NnTVbVcClRSuNakLTgmcUEvwBNFV
BrjnGmZItwXn3z/FXDefm8Q1Wv9vIsE9yXtEx6Hv5pWzVTe6cmwHo1/30h6RWh0hRewFcSCs6Pra
aw4ilRiq9zpkvyjhx6HPUY/1phOq/1+FQePr4+vMR3FqMY2VY7olCoYpxz3G+ArO3SmiORBVqwBP
TcJQhWGgX9Bd2gZhdwGTOZmbaPC2jvkn7f0wp98g0yTqFcSHZrVULAb22GVO6VZHv9/l+dPg/XLp
n+sLpZmEisIYelDK+pAROEIn6A6KTUd0A0/hggbzrpojWvMvJDfvnG5asSndVJSj3GYuaVuG243s
aRhUZgykb9h3zm3nk4rEGCdrhsCng5qJkYnoTI4oTPGFpmnoMZaGfks319dNN4/z7588LxkHQGEy
D5kRpB1lugFsPBzWaIA0jvevhvlp8MEi7QSReUQMw/4+zMlrVtOVBdL9b8WnGwgy9QVFMJJJGWbp
wSEbK325via6M/vf75/+dxqU8+yNCBhNtcvv+LlguGvv02U/b+1Y7NYKrLo5KM6doOWsQ0iqji45
5fkJgP2IzysZL03g+PfM+DQFSC76Uy5bfsynV8+LpoFHLIuDfo2qTrO1KlURKBuLbElg/5z99Bs0
sKyECN24yu27ZR6RqYvyttu1myYFf3me3+ayKjVR5/SZ39EGu+oCS73Ud1ZKvsyJe9uKm8rd20PV
xek8uKyTkffWJF9p7aCeZBwCaGCvWL0mypmKtxIfPGIAGFVHMXrmzvW7U5e67qMhpvqhIMUXYSUj
uhfbKrIs8n7dGy5bKVRX/jdCDFnB83kqsGwzHnHz99IE0zEUvK+PftlOiVpETB2HAs+EMl/hggjP
9a24cuxtL/w8dMm4u+0jytaIwhrnkeCEmxJk39mDY761y9PCVgxL93BR6ZogjQmV+wJX7+EAns5k
N+zSrf84P6dv9rbcZDxcU4LWeYcS9TLPkbO/oJReDPTOa2kXEm6dri+S5hpp2v+7z26XTYZj4CTo
itck/0UKK2rwYhHOI2TvNte/cdmWcKv+328wc+yF4eCq3dljiEdK3v+1lpVkmG5s5Y3CiDRyf8HY
zL1nQUxmIEpWbnmaDSYqI5OdDpYLOmTkSF7G7+0d1Pii4K75LSP2jJN/597dsjzAjf/v8sySlgnE
xGGn9X1VnWrjUNZfrw992XKISsXk48YwpQKRIw++JuxgkC/Xx9X4L1Vcqx4bn5sgrDqKCkKCtXOY
zeyQt3gl9vYaO4PuG+cd/3SWGWXazsyF+9YlDNJLpx/NefB06D2wybQ32Q9R0XM9b6TlznhhNsNP
M4G4uvu9Ed+ur5Ju9RW/ZUZmLH2Oo0dOblgHw7FovZXLymW3JVRx26Q1g2qkM+T3XHBZ0n4GgX/u
/xpmQUDqZf0wxmHlKXvZwYiKnLNBvFF2Pra6E3PIwOQFlZ3EXzllLp9sREXOMYIa5pKRGVn3vD3U
pDowVoMocNrWo/XAum4HwsWoyNekxzQ7osLoJllNudGgYirJ346dMrK5vtOa7VAxc0Dqt3S2sEhU
NFtghMLF8faozG5dIPYhDrwSKf51IvwX1UZU2Jw9WszozWFhIeuyyDdf/eyLMSxhQl4bMsdkOHj9
exmwyG+8sIKgLPkhjM1kzxG0T3a9bce9I++hWrZxmR8xCIFn7Di4az19mis0UVF3IyJ9MI0Osr97
mYX2ZtkbEbsTP5Mw3wA4tRKYdbuoRIaSuzVuizD+vnB3WWMeplX4+DnmXlrg8yc/BR0Jvol67DA0
s15GemLelvpfeEPCrNqO2UrqRuNSKvDOG6osGyuTHwV/6se3geLCeKMhKnGBDsE0CXfhx8SqAX93
7u2GcJRbq+3cOAPo5MYv1y1eNwflTE/dRUrTOmfmyodFPrjNo7d2pdZtr3KkAyPB5Uw5sh+WjVR2
B7KqtV4HzdAq3G6a56E/Mz0fU7fdTCCsSIo1+ijNgqjgst5vF2pmNUx/CvZ90qEqJyOHrDGe64ZX
DJNmwrU8cU4NoC+qFGHekrBdI+/SDa4cVO3IMtJ4PjazxUFV7gnIGs3upjI38RWTJKj6gSraxu3V
MV9S8e6Q5sNcxdZpHFZFhflpWXusKOpjwhM3zHl5cNsGRWirCAN/jMtkPJL+pt5fn6iMS0VFUyN1
8GxxO1BSBGAA7dPN1KzpF2jmosLBaofPIEalcN72VOMuWOzq6meF1JzvxAtde3vpvnL+/VOIE8mI
ltW6wq1ETB+8tbdi8raWP/5ALyHgAc8F9CpuihEq+dLYeGMzez6gQ7I8EbeMFn8+COHE14fXOLOK
DeOj9LI2Rxa28+9Hfp+tEZzoFujsJZ8WKKA+sDyFBWyj4exmA3QT6IDv6k3h/ha8jVdFDHTvCxUi
RnyB+4/V4zby1MftHVhi7vJv1hL+P8YRDsTebQemSquUDDktLRNpoW6R0ZLa4eobSXPxUdFhrjnI
aUTr77FC3jI2ltQNTZ/dDW07Pgz+8LUXab+9vt26bVFOnFkGQ7CAI/44lASUCt+z5M/U3FUinKzz
lXEtxaizKuX0MdD8WHsTrogp9N4Dvw8zbyUQ6m5HKk5M9mDLwsEJzwNqK+rvqhfgfg5FGy+bdodb
/P76QmlABUSFi43ZODdDX+NBaZvFvUSLbt1XD4I2JE4CtHbm+btJ/V8i/5stdMXXNa81FT2WQj7G
Ex6cUZI/meuGqfsdTWHzGqWDdk7Ki7MaDDd3XGR+QSX/4uJhwEFEVzTFkcj6KDtrl/jV+5haP2p/
7FfcRjcnJRCY0gpw18R+TdbBNN4G4YR+8W0Qa+hTjUWrwLLGkFXQ2sh6Fmg6jvI+23mu8zY5L8GU
bxve4TE6rzHXao54lVlJBB0z/TlDAznrX9qGP+RuekwzedszWgWbDUuTO/OI209tB6FTZJHFlo3d
rDVH6/694vttT4VZe/96xFpQUdgHP2tfyzoow+suoxtfcXqn6WfAbjJkcW0e9iU/pNaTTNawSZp9
VoFmE8hIoB+DHBugE+h4XYYHK+iOlP3oRzuqBgFqO/STX5+J7lvn3z8dXoPNqqkZOzxgxuC1sL1i
D4bsGvq1U7v1afqS1vmyMUtrZeE0LqLKIFbofLPtBYVuNJDGXgV2kNkFTaS1g7T0yqNXszcqJq1H
SaOjAjOChMV3KzG2AJEWUHnoV2oPuimcv/tpxWy/I6ktZnSFVB8UkueetcfxaHtrimS68ZWbOxAA
nCTG+UCxH1z3IeUf1Noba6ujOa5UjqTBnVIKVl9+JMujC04LuRLPdauu3NrLvprGJsiyv0tR5POb
689IHnAhUv42ofd3DVun+/uKY8uA1l7XoMzgwEnu7Nyn+7yp18KGBl1CVDRaw8Yldc7o8n4LCqaY
Hfi+vrNDMzTi2xpEiApKI3bC0ZSNS1zWkRC9Nmg+D0uyve7Nml34D0kSsTJhGCVscwYwEMrKNVRx
8Jpf2WSNaapESSlUuSvbxAGHvGpOqnBu9/2IJ/faU0P398/f/eRafk77pUvhuk3JwqnYZeLI1m45
uv+uuC0VfTGfBaGOLeTFoQoN2RsR9sUuoDcBX4iKS0ugGeiDmw+1VBtRIQs7ZCKMG1NAKhKN19Zs
9C5qzZKdGH3Ll701rlwzdYv+f5x9yXLcOtPsEzGCJDhuObdas2zL9oZh2cccwBGc+fQ36f8uZLjR
+EILbbQgGkBVoVCozOQ8F9UN1qpqin46VfPrro4UG+UCkFlfN0mBx/INZ1pjbquRw6X0vHvseztw
VBJc/7Tol3On8FKzPEsnfFobyI2Rqo+Orh9IBMnRKLpv8b1mKOv1Rne8WtioNwdODI7Hs4Is6zMK
NVEdZRF9vT4RAfqY8M1lvZKnTe1QdMabEKm3qv0nOmDcMJ3JCim8pgpM04jNxaoikDlM3lTvvadq
g+o3FgTgbML62NYhkaGjO8Br1FFWoBWsMN+XVoxNp+4lLoILpV+Wtrw/eMFn9Nldn7fo85y/Z3Vj
4x5owt/LJIUGnP3DniRWLXB3vg2trKttb/YCnT5TrwTmpj12WfXY2ulLl8vKYKILGk9BBJFTM7VR
Hvlv6LJoaPTzvqUJVZYTqebQqKb7rFOSpjUjJd+/HtltWsvaFARuxXMPtbXWtgARoWlmKk1vyekb
sdQi+ti+cCHBhrQIZMAQ5x3yyUl/MvTCyRQebYTyCwVznkCo3M0ZDVGIkkV77+zxQn9mXQPi6wdS
mJKII0hp+U41ZWzLySSr84so5Ravdb6+lM6Y5hCqtlOv1oqJeuuOhqB5N+nTh1aM71kbV0Bn1yOv
NR3j2+6UhV+P+iNuhLLHZYGr8J1rOqktc8/xtmxUnQb1lfJ1UWoWVD35dX0GAoPiWYO0nOWQP0Iw
3fO9OYibJ99Yy49c90yLf+/KAYmHlpNtnLq6uOkc5X7ZB/T2rR+JI/j8YWzv8gYd8lqb1efmaYa6
Z7+oEbVSDyLfEne4+OqIz3NhyllsmpNmIKd1fiXpnZ0+dXMTNfPk7fZ9NX9rx/kjJxpGOnb/3US0
YZ10RcNEptlA3WXzlUkPylzm1xf3GJ8//v/u8327WWoKhMhpV/Le70jXhm6jyEoGl89LfJ78/fmN
tkdfFiPA0i2ek762zctCFm/pDXB9V18mkr846n9dDVKydk6mxnrKTNkj0GVWKtPii2W1Zqd6odjl
Se9I5Oxb1ONRAmq1kZ7trzi2ktIYvjs4LSf7+DmgH9+agOS1vywVFM0+FWMVTqtzi96W2OlmH8rM
vq2Pz1VWBz1IWlgDMlNz9VyyoS6dJ9ay+xaTNQddDIv49dw1HJGjrSa7sZOCqN48nsbim5F/wU+E
0IeMjOpiXMQYnJfYJd1Bz1nZidI4vmk9qxPyh+1Nq/7DG+86yuquoqlw3rJOs2sykOWC3bK/Z8oD
WlTjra2TXkVj4X/Xg5VoKpyfuG07FLj3uQmzO93TMnC+F1sBRHaveYMykESZs8gc0J9xfbzL5USs
Hec5KujQiYOScrLU+jPNtqhwJph5HThodghYV+uQHFh8ywCal+17cn1Y0TQ5h6p7hS0GVZzE7qtw
n8xkyXTfKcEmRsfbjoJg0JRcXgSRga/HpRRNyl2rOcmuQIC871/dpZDRWfxpc//nzMficZf2uVDH
JpscJylQJfC7zI4yowQ3jZM9oZlp9KuU3KX5zk54sGz91qnvx6J9UYr9rttBKGaRLk+G0rihhXNv
jZMR2JtTBrvZAOHfAN7csdQnql0F11ddEO55GGmm7pS5Wuokhjo8TYWdDK1y3nXg5VsI89xM83Zr
TPgVmrtmkiEvnu6mxVf8wN1qLdm+pM9qX/m90gYQj/SyUgayE5kvDy1tSneu3Sx3k3o3o7b+r53e
0ALkl/XoNwVKi9YENmXPqldJjUxgTnyZLweQOG0JtRMKGtfZgJ734Hz50O7w5T3gHAYj69v0ue8q
mifZmk2ZP83DANbGvgXzqMVMdQj1cRhOBRh9c28bM1VyqxA4JOFunMNGiI1Mw07MxcwCyxw+KaA3
dPv1dtPRFTPUrkdKl0qsQrCK/P1zK9Gjg+ZKO+kc51NpKaZPXCpjcxKYHH/lBC113yoOPg5pARrB
AOkDxLifVhC0S36+4CDgL4/Qn6srtGRZqNBpkz+r1M9tjfqFRUqv7XuPQQvvuk2I5sIdOXk5qWW/
dGihMo0qIHSrfGKkW2RaTNLVdplQDR7KnTiQfmopU9GqQfFQsaXredzIGKRm61mqbnh5X3/atG33
CJ1S37DVKNXZfVllfVA01rm3JxkKXbCqPIu+2e4lrgJwrcx9tZwZL80gwh6fXXrSZQrRoiG4Ywed
6LnZH0NU2h4odeNtppMMOr1VFRrSSVZNFOwaj2WeplltGHWtpDLbAN0qidMNwV5ZEqFH0ee5U6dm
9kaGFH11yqIEYJmO6zUPtnWTPDOIFokLBW09s2FwUJ6clibRajfINwURwG4Tla5nUhJbcrkRDMQX
jDNVpRXbditZ0u3ntjyk7XZnUwOnUgX9YhncXnDo8ZXjrLUbhUyLlaTGuoablSveZpfGo5ErerSB
zixcapL5rO1QNXXrD3VBmRZfUe7MYcEXRyvRiHJnK/s507X7nbmSTbpcocH3ucjQaAvq+eWYPs8o
6GsBRI+S7WH1lfggD9Yer4ef42MX8hse8FwZypbtUKhNphK1Jacmi78VY/oIbuTf2057SY1BNMxx
TLy7venKVAzAsNvJVsxtPJC6MLyCaYa/1qx6JEjhJMmgaCDO/6dZZ1Q7PEebzBpiDvctHT43HYja
l7yWrJnAO3nAM8HTMq23Kn3eZzuYC6iLl4ZP1/FjZw9fdaZF2eiQG7QTSPZFEOXOjfypZ81/vQO+
KQXKd9d3XmRffJlxzRS1YjtN/+gvHLo5NFZf/q887ErJqQVrxZcZJ63PJm1BPK6LavOMCd2re8EA
K9iY7F1NNAS35UZRmP3aYwgLRLNWsd0UzElcQwZZEORNPAC2VVJDn3XcCXsFoG0GuepVG/yB0udx
rsPGejX3Po+u74kgXvIVxiUzZtKmpZU0cP1HdxlHf9P63y5jNADr0hIa6AySxGbRsnGHANlqV+mb
xkpmaOzVue7nq/kw5jKuA8Hn+aqi65CdkipLn/93QRvRp4+dehdMSKu6M9pDsUqq+ymb7JvBHO+y
3pEcvn+KrRdiIl9O7Nt9Basu0kvQDYMfGbUhb4AmyO1g7uovBjB6ZC1OF6H3oH61VDuPZ7VaPqNr
Z3pcWvVHZaErp9DBfu2pOYWQybhsJ2Ln2dnKV+uxUMz+ed2c4ct1mxFEvH+AtBroWvblsJm5DKnT
+AOKld4+dX69uDJYnmiQYyveLXlrwip7YplJBf4Kb3aHs7J0n2qtjLLUkcQ9gaPxWNqZloplpqmZ
WG5p+upq3ZXNMHpzN9zVdPxqz+1J2fWPedqfOuC7CWVkqYYJJKQJxIS2Ey5H6203qXNQlqSM6qId
T9a02/H1LRKF2j//fzdaRdlalNpxnTCsswt6jNJ96/spLJkOyUGKusEp7U0I/P6oi2+aKdOYEzkK
l0barB2dtM2tZK8a7NRoaLjiFa63gAwqvD41kWFwUYRm0FUHm7qeKFn5KduLUC1sbB7e+LKx+vGh
MXgk7mKMmnU0Fj2n+7eFntpmC3LypKIOev37ohKDygWU1WpzdBb2MIb6F+CsXRPZFA8VZROkbpvk
7F6BslKlmMn18QT5Kg/TNUhJRxfNIBB1NryZ1V+2PDkUAPW0ft0qAmmXW3WX3bkENsCDdhUQixWW
ZZGkbQrip4r2CfHC9aq0/XR9NsLV42ID6bUBtXNmJSOeqNh8bw70m1M7vqY8avo5VVlsQHCJ6qpk
u46c8UJ45rGofWcWlIJjNrEr/aVSh5sN4vQfnAuXS+zjDOXiFjHILYCgNfMTbYKBlr/Ltb9t9d96
iue3/nPrUon7iOai/x1XC5I2zrg5ZpKXeRuMDLVm9OLKhM0EEZUHo+6KrVj6aJtJx1a84/5Qy9Fz
mqMuX0LFMPeY8vP6uomMjIsCGfRzc5VY7vOs2THdzRgawZ49yLoZLgcZkwenLgV2utgxj7pZ7RCF
LOZTO22BOJtAL4zGcsn2X56GyaNTnZY4eGHHNIALYcP/JMIn+vSR8b07AZYxS1EJs/SEtNv3UaEP
DdXAxJT3kp9+eatNHqWKlHrO3BqGVJbfKUg0cJbGUAHzJqTEO1r8XNk7nGgvjgm+m8jkFtWoO0g3
DHuYonHcihcndwYvXQztaHzqdkcyJU20ZofTvBtq2F3T6NfMSlSWPhfrd1VL1nnwWqvx92y463rj
3qSWb6Mn3llnnzUMbJhRpXU4ZoksTb7soSavBjHuowJixl5PlnFLHMcMIET+0Qnqf09wBaZ+NjMg
v5BAFt+ZO7l4ZqoPXrNCBVVXnwcORUtQNejfN7UGWh2q8J5e5b828A/7zVx0KEY63wHAnMKPOLLJ
I2CXLp3YDjXnRO1pmOfAZ7jr/dTL4qvIeLg44dKl1Yq9QLYAdUu0USd1Sb12VKG23HwI1GCaPO7V
nCEKStwWY/SGfZemjvUDr5PFxxaI7wbQx8myVaPTE8gXskCxwdDpNjv13KLJg+t7IFgkviOgovVg
93aOIUz1NG5p2FUVlAWgT5RZklmIhjj+/86zGqNpNuyu+9zgQEM64rv1mQEZZfSSOQhcl28GGCGz
zRaQpias7JLZtL3emL/sZJVkUIKcA40pf0/AhH5a74yL+rwyd/Q6pV98SNv2vtaV9+mghY61/3a7
Wok10h06NDLJWUE04NsE3LldbTz+a4md2xEg+3FryUThRJ/mgwFtinFwbC2ZdiXWFdR7F1mDs+jT
3D2gqlbbYEoJhOmqdX7ZKnOwNFR2NxTtNefUtNTYQCxoI6tqoqaF17i++jH2FOD7jxz6naWCLE93
Js3BqkCISjGzB2eH8vLA7t1q+3zd3wS/n6d/qTOro+uEIWqXndKp+wq+s1Nv0P+uf16w+Dz/S5ap
bgHuUC1Ba+RNvfbfUF2QtCaJ3ICXkKgcPSttTdGSeU/Tx3IiaChQKbiy6fxZh9JTqBPlh1sBjtgZ
kxJmqfqhVnDsy7GY7/alLUwC5TMsGsoP9yt7aJs1tvoyuL5mwokdi/n+86lG9spGELfX3l9VPYLC
3es20Ht9ow/MdCJlUj6D1y2umFQU/bDXf+8VJi8rQd2q7Wet1pPCsSe0Qti1P9gNDZuhw8u+WVXA
KIFykvQVIG1qoyQdFEbD6xMWBGQeOAza1F0Hn4WWZJDn0LL5iU5b0A508uruY88kIBr6e01nRobJ
mhC7NtZlvuE4j+4+B0Cc3ExpARoc/DmqAVDbINnFy/dck4cQW+3eQsym0fGI6t5raX4C90uw7vNd
00KGevi87HriOoOkyCJYQh5R3ANyCBV4xE+N1Ymz2lHTOjet/rzZH0x9eZ2JFOzo25Sv2KQNnDjq
a7FNZ6rqcTrJ2I8EoYhHEW8rCLzGfdESQvIv6pqFmWa9QUtDUvIVXBJ4FPFkMkObM0NLlknPXw1z
/+pmqfnJJNoeb5Di9A11ncImJTJQiiD28ZoTG9msUj1WzN5KiPvmXeFlEKaRvJCJdpwLEmlVECA/
EVm7UfOcaQmVavyiZmcoUHy77pai38+VA9SiQbXBwn6sWvbfpjQ/siqT7IXox3PHfW0ZS5ppx5XG
yZKlXXzwLboeOjTuOqj/SW4YInviXN5BTNmJ0yMNK4qbGdfmbC2TppRJs4vmwJ38+oba39DMGkrP
5GEyOlxu6Y/ZgXShrLdQMAG+M9KcBuvoXdMSc+oD5ijesGr3s1Y+Xd9f0ecPR3l3zKQgTV1KmyEk
qm1sKu7TXuV+k6ofeozEKfn3541uXUDbMsCdN+d7MfxY99Z3p/YtS2VvXwIDNY+deTeBpXLtdVt2
hCT0FAagtajCZnYk6YVge3mdiXGfW6TZWB1Hxe2DdOyGtPb3yoVqpplLHltEl3y+O5EqmdVoOna4
tXChUjPtwU0HAEFc47lGT+7rOjvWtz2FPntDJnRIOsTygTFsb3I3nwKS5oqvqDuIUNusk9wuRFbB
eX3bapQi1sPoNgU8VreQVvm9Dc1HWBRNk29XLHDqbXU9Ih+k4xe7Mr1mKjWPlVqUsurzx+ya83sG
rSVj6OD3NF9+UwVoMXR756kliV2iBeL8no4ONQpIAj/bkx7brPvFbLwsjKpk/QV2x3cUUnTEL84w
4ZhS28+Q3/F7NER5BrgA826QjCHITfiuwqlhrFeUWksKjW4eI+SOpEtQtMWr00C9vTdCAKV9lO2+
XN8RUUbLtxWWoz1tTa6oiTn3fpZRfy4c6o2m5Zs1yhSWE2p74aNj6Qb6ZqFk0OMwuZDS8g2HqZF3
dqaB3KkP63stKMLjiX8KjAiqZdInftF2HVbyLgapfVpp62HQx3Zl6F9jg/NiqWU0ofB4fSJHPL40
D+6k18FtrbgWIhE17TwaHXPyGcp/h2B6F1gDhMndavnaA8YbXB9QEFd5qDEo/12qF5WWlDp0ldE5
1EfzKj2Wj/h/aTr82b/0o7IcaYVGzU+MzEHvZuel3L/aTfmF2L1k1QRuanBRwEWZvypYBTddXsHG
V3efGv3l+vqI9pyLADr4uWfU11S8wageNfXI3ssXs31pbUOmNCvYAr53zFXmlqLEjGs5Wfsky2ro
GKpmI8mMBBPge8bwQFmZi5OqydBXYGZ1fH3TbnNahKsm4wsQGC3fH6ajPUTZ9lJ9dplaeWMHCXG7
uNGnsvZd6uy+qU/BRFTZFVKw23y7WLaOUF0rEWAmosTZtASVjUoJaaLrOy6wWb5RLFuHwiaKoyZt
ATzp/mPJhnvcUFD9JHcqk6EGRJPgHL2adw2wRGwLWiB91xp9xRofoKwqifqiSZC/Q9XU1zVazaiW
qLnh907p1/lLXa0+qLY9xTUltiU4W/j+sMkdiWtWWCqSPafodaLGa51+Z7bqZ/qbWn1VpEqYouXi
PHywlaotmKsm2gLJy0G7gfxK6iFpkzmhyE04P7fVsVYU3dgSZXOD0V2iAgRqvpLa505FVfe6aQlm
wfeK55v2/+PURr51M6xLudMzGX5AMAO+Vzytlp5ZBgy0WowyNJ1Sg6J3Vz1Z6LrGM+Uqe60SbDrf
Mb47U9NmNni3G5JD30PzKtBvk+90fa2g7q1C6gNY0evrJbBiXg6jHJrd3XJ7TqxuRCd6olvMq5Xv
dhZV29frQwhiF98biMaeFVwnZE7sIQ+mJqgnUCwCxlIrrd9UITVWyQ1MNBfO4Z3UzDd3w7I5HfN3
69lW3/TirUR+lG0SQIfIAjin30rbpp2jzYnO3ro58+rm21BGpuySJ5qB/ndM0bodhCc4qRI2ggqq
D3t18TLz51ZjN2bJSS4ag/dzNcsW6owDHiF/NP1DV49gaHvrq84fNxmoQjQG5+pq0TNnbaoh6bP0
FqhBry0Lz6zsk7UYISBp1w1L4Ot8W2C/2iDRwTN+7G7qjb7b51KZTpWdSUAugr3mocZzgYQQfYdz
3OQ/jOxXtd9N6UNOZEe6oJHL5FsDWbpWc52tLDGp6jlop8j6M60Gr9AgLwFiEY1GS7PiLvugpL1f
MVl0Ec3r+P+7HHuwdrw8pqyLIauMhkMkQp5DbrPuQwrmpvnndv7u+9CrtA8AdZ3U1llPnxvysQoI
39Onr1ByY3pdJ1lbeOilInoH5OkrlQl5XjRaA/Dfv9eFDeU+aovWn/PyuVEU6EyDwtAMR+O1LKfT
dZO9uPYYg4sfvarNoI4c1OfOudFVNczcyrP2OiZSmsqLToERuBDS6NbaOG05nKGTWXusJq3XN+Vz
NtrP16dwGd6MEbgAorRZCoSCPZ4z+kJNT3OmB61zgsxo4nzRz3kddIAPj1todm6IRpX7zZWJA1/2
GYzNBZZ5cigoN/vhTJnXneqwjNzQ+GR4a0hCGn1IasT4B0M9VGNWD9PWn92m83TyTdkrr64+dOTi
68c5+c4/1sWujFalw9lgUbveKq3naI5fb+emfPvYFvHFwmqHNjCwwcAb3u2RHuJNz9ObqLh14yrs
gPjQZVVb0YbwRUPbNkAzD38/Q8c8mE9DnPVeZXtmfDD9V2Bwl5xal2t7WLXD3t+tmps2I+tIN5zt
BxKBKbyM2sXrf8a3S0DCLXmqVSDavevrJ/Ahvo7o1CPZ1s4azvl04/Yv23bPGhkKWBBleELBzO2o
PbrOeIZuojdbd1sRt8vrMoZjLzMwQZDhq4JWky9WtrnjWRnZc2OzV2KPo2cU+kuq2pJE6DIQEPvB
RQFw/tegLlTZGeSl4Gz+PTcPbFgbD1eirxMkPUwSTlUZDAc5xP4EKtUbfRs9Wx8kYUg0SS4SDD3a
5t28sl+nzfyvAgZRybvyIATxlEH2jCuwA754OIPDHyJxi/2aumM06w7a37RgU/P4upldrEoYECT9
26TbfjMrd5rtVwP4Ra2az+lYyErhxzL8UxbCtw/ze+cuJhkI66yGxR2Si1wHL0CqegD+GNOD030r
FkgepnfjVEvcU7RSXE6hzg0AyerA4sV9HdYSbcd4AJaSmF68D2EynO+veEQf0g1fNx/qe/snKzwS
gdvA3x5JnN+Dhkm5Ow6ALSl9JdE/dF/FqFw+UC+tyfKcYQlHdXlwQAYcahUpz4DVshfQeXUSVxKZ
AZcTWKPTTyYdsXbkKSeJY0meXETf1f82ARfg/SpbZhYz9b5szl0myWFEe815fl21ba13FYsL/W4Z
HvTx5C6S9wxRVOGJB+1shdrghN88/1SZl39CqH8gCY2Vz9sUG5AHUgKZ9/3BwF1wEb4oWO1bY0Bc
mcWKri3Q8GumcC3GzAe6d/FGsDD/UBvbCEmnsvtqtOdI0Wqou3eqFUxGNj+WO5pinEopAxUJemIQ
hZzSrjUDMNJunjNm9l03OMstqio0atJO/YTiUx8PXQM+9wV0hxOo8rxB0524J1WeKC5MtzYX5uvK
VkqOMlG2xhcn28LelGmB75SnORhPA55tocYz+7tPfPZ9GT+mtmT8A2FdtNpBuyy2jpovxnDKZSeN
INDztcjKKnTd3bBNjvKSQtFm68N1CE2Z8oPAmv+pRbaDk2r9YXGmE6IF+CYt22hfaHI9xot+PRdE
JhX0S6mBX1/ujV8tj9kAPGR/v+2yPnOBl/OMiFpOiVW2C4un+TO6lZtRyuomWhkufizUGnQ0Ex2W
o7yYXw0fdaiojvVTf0vC+hNA0HEpOQkFAZ6HqRInn3WrwiRAzXM75SzW1uzBLq2wNeuk01C+Vd2E
Vdvb9U35UyG45Ppc8tDTxp2GwylAVB/mfvs9j2Z45l3r2+HxpNU8sTtAmKdz/Wo/5pJ6gmCn+NJk
z0jlNocp6JqGFzO9mDwQKUgT5ItlNsPii5NZO2UVwHvIum/thyypIijElaoHbdhA8zO/85tY92gA
DOFZ5pqipJwvVM59X1SlijHnKI0tf0/2YPBbv/bXJzVqwuY/uYmIbhp8pXLuymWfHJjjdqNFXdTG
1u0YbsHo52HqS+8zok3iUg2kGbVdoCUelmHc7EENLUvqjyFoDCPd6/wsmCSBWeBdPJhZ3Rz0zxzh
UjfPahd12qdeVqQULhWXUQBUMe+WgW+bL82pgClYj805/9KerGhLNFmvrnD3uQBhjGu9shFr5dwt
4falCsqA+ubgjTdjiOMFN83+Tft13WUFEYJHM9dahhfIw7qNOEuGmMY4scE9KnvCFyUePFniYhkD
HougUWF8z57/74KZe8VdhmA3zR7xVa+L6SDJlgWT4QuX6JvLSJYXQ6zrTVIUWuzMc9ChU26gxuRD
QrL2qDsGmWv9d331BFbNlzKptSmdWW1IddwHhcRMxtMn+i53yxigguikg8vifjafqT4/jt0i62G/
3OVgWDwYmYB6s887BflriRcco2zoreMUxFO2HGjo5o+iul5+qxmSmJFmSljlmfvj+oIJvJOvYZI6
dUDGkA8xW4rl4LtST2bZvqVzJ2PnFI1wLOm7C5rW9brhDA78vz1P5HEZ/Uz2MinIOXg88lr1KtTH
j4WbmrDslLc001V/YBoAot0oObIFx82f2PPu93euqw7dAJPK9d+Vdq8Vt7r16FZQW650b2sl6dNl
RmAYAXfZWNtppoytWKan6qt6o/qoy/pakp4mvIzcLtH4Bfe+N9kRLdoULi8gWU8XHULAcWf81JvA
Tm/bTHIjF7gKDzxu6YS3BAUBbK1uifVEClmGL/jNPOC4p9uSKg1+c5k5njLeQCM2KNdP1/1AFON5
fLHbD3NOrI7F6tMcgJkkXHGcjElxq/nMY8gpytCW3CtFxxYPL+5yy8rMY/XdlyW0ccI35ynAxd6n
gZx3XmC3vCiw1la9MmqwW2L9gvDCyVCapE7Z5znPQmWjka5mknu9cD6ci9NiyDOdYqj9J2rVtVe+
KD4L19+Y0AQm/Q9Wq1X+tG8oyQ0Ny+bY64O59Lc1RNqoLgN9XxYDMEDj9XekanZNMU2K74PXEYdv
E6Hyf+pPSIdi6fF7fOtCQs6ji5t6Z8W8YIym9Q6JnyF27/d4CKpnZK7xh1riMRPOvVOlL01nxygQ
hAyJNdw5k+KPayqpXhyn3r+T+AdabKL1VFUqfH7eezRqPA71Gy0/t9tvLZWEw8sUksY/qOJ0aZpx
Lo51+uq+dCdgvSPXb17pjRLa/vBVfdyi1COhmuR327N5opETXg8El8OXySviZgXrtxTEyLGmuVnY
GSk4TfuNSOZ1OYb9gzhWQTSnLa2DKGOfdwqJKjwjvF7/4aJNOYZ8d07NOli19BUnud1CSxPlYbWi
lWdYbQIkVciqRcqBJBqJc3eF7GhqOi6xoF2wbuowj9Dkh0sYuZ/9LdIjPWl8YHGtc/YxEQ2YA+f6
UzOR3qiOdVOKnz3Vg7q3Xuxql5xZlxMJk1fLLd10KhZkW7FtpmUNesl+h4Bx0JvQ580DJEmgxPfG
dDd1WQFQZAjccd/vruMqSjbE7fQ8tklXvo7th1I6k9fMBSthzua6GsCwc+/Utxa7y5jkZVrwq3mY
8Ja6Ckl1rNNcf+uLRCkBY4+vm69gC3iMMJpHM80krE0WsNFl/gAtLRdEH+6v658X/fLDlt95h1rj
Wg1x4jGudPUmV2mgD663Oqak5HH5sDV5xnCLDDTtyYL72mYETHe/Z+rga4e+L9N+T24VrWYlCb6C
G5zJw4TTHSXWnewjahHdyfLpjXUaouLO8CCsFamJ+1i8XV8zwbn+D2B4qzUd0qoYSXtYQjPqY5Zk
JzxD+syX5ymineFcu5uruuqpOsZ78bkxkr18zQxJtBXEcoc70DsyTXqjLmNsKbfqkrQf4v8zTIdz
3iEtcsRw/GRqzdAWbl8nSJywVD8Zy+JdX3vRqnAn+LKt+5QXDuLD3iSz871D1z36iiRf/9N6c+EE
5xHCTB0Ge7GxMuxndTuFatjekLcGRCeQH/NBpR+5pzpo/OnsSnJEwVbweOE1pUPPoGUZG62RdMjf
HEemrS36NOfarM5yTc/x6Wwzfk5OXfr2UEmelgTbwGOFrZaCeMjZ8LNXn4B03NhuNalarOAc5eHA
6I1g1TSNXWKBA37U3jpgefb1Ya0Bb/tYzmzax6K9i3tjNtvEqGGqNchlcrZ6DfuyW4/XjVQQs3nw
b54brIb4+xhPtRMZ1uyjHX/yytK6XTfZ87coCPEoXzKMXdftMNX8tOJiVgU7nslIrIX/S34hyP3/
wflWNZCwug0j6o1oj+yofClf8zreIg055iADgAseqf5B9yp5aWmrOWM7cr/+Qp+7h/yF3LetN1ee
GhjJgpfd63sjsFwe2Vsa6O1pqY4YNf2Yus+2cusokixAtFg8pledxqE1KLbkqFC70ZqMN+aN7hUR
IoYkQol+PufUncacZrTgeNCf37dbAHw9ln4I1G2YPKR3z6qZGfY64sGHRE0EaYpIiUf5Je84ui5E
Vx7BS3QwDMw51meM2K2BynrtQ34MkRVPSR8/Ofk+vqxbCyW3MAzdP7HlJ+uf+/H3desRbjF3KpcG
AKSqgiXaf86BHg6x88mM7ZsRl9QPhia+ga8ql3kuRwxhAVeQjdtNriyevspQEcIpcKd0jaevVe/h
a5uPKfi5n9105/Z0tE9I2/QEEZBv0wOxjVkPNbYA3bJm7u0Pe8SgI7gn1q8urL7UID2IIOjyJLvY
Cx70TB7bq5c7NEI0TAoAPCeuQ2VCi4gdVdijMnKCLtQjrQ5d5lkRyksnJZLYg+CQ5Xv59jxF0tMj
nCz+8rt5PB6/FL8P+tZbAjVAA28iG0o0Euf5ipMZe17CLJSpR4vwrVlLEmfRh489fH8UzsqwWDMZ
47YFMNJ8LBB2r6+O6MtHEHv3ZbucM7uYD2cxf6YoccvYGUTfPf7/7rsucV13SnEo5e6JNUn5/zi7
suW4cSD5RYwACZ6vvFrNlmRLvv3C8DEmAR7gfX39Jr37oME0GxsdfhrFBNgAqgqFQlbmpliJg+Aq
Q/PAz5HRzbWGk0Ge3Pll1AZ/yX/dtxbGv38zIcPCpxWG4tgPBQq05Zfb4x54mgzD09iYuYuLRMYc
HL8fdz7Vx235nuXfbo//V0jtStCWVUCM3AW7U2biA6fBCJfzAMo/06+S9L0bVmctMeMOwc8KOOq0
1d+X5q7w7VdXcV7/fd698n0Zg7dYCyha0K9wAgtkF46RHtbhHKV/zCiL2NP4NY3XGAWvC/rTLiA6
8+1HB1rqIY/mi+o3HNibjNOrWDFAQ9SGvc3Wmed6vGSqJP3oxiHj9JY53/IOxHCn9cXx9wo7dBvw
jpr52ck7dXhG1aO9yp4qlvPAxOUm3r7S6r7VneFEGhYWTtyaM7oV70yAZJyeUTt4m7Mw+hCSgD3w
sDo5kXOiEYtVLzRH13wZlZeZ1TIZprdHXPqrejYj/s4LzA9bMD/yB8AbYhWv2VGGLfftzisHB62Z
jSdyck/74bW+t1FMsIIiLgMrvO1fRxsixYVmXmprcdl40pv5J9A259XdHqZ1UoTgo8xa7tslBtos
3RTjd18BVkt0vw2c5+xxx4S4D81J5SJHhWkZuMdNEFPPFRarjTSgT8wEVhx3D9WpjrcH75kFUwRE
eMC/e8iIu6f0WfXlA+eUUXwdnRcGPqDx5GngIXqn7AY5CKwybm7uLTZnUFA8jfCUlhuhQW3fsiBv
8fX2zh/Zl9zTO6ROXjYrvsDP5A9cEb5SAN4W77F0VudiuyVdCaAyfq6u1onlPQIoaX9qY8KWx7Fz
fL17Eeg5EUPrF/yZDRe7/8bGl9tTOzBqGVNXOM465SDrP5UegOBPLl4MdUWMOdru/e9vzn7N29yy
cWDPVP+Tlj9Gcp8fyjA6CCfpjmnjJ6PP1l7CTP88qihAjkKW3MO7GGZtVhRHaP24Rr1fx3uSyJAC
749o4NEJla/lew5/ba+l3L7Tp6au9lwOZJ9fMiB9CP0tmmTJnqb8wTDO9ifFNvyFKV37klSI48Zk
FuMEqwIUMxzC+bN5IsEuLCIC9tRF7nnw2ZnHkDl6dAGfEe+gUv6l+nnbvg6gIZYMpStyUopmQtbD
AW+qkuFhQx5CHrJYdc8+ePe2ZDRd27qmBbXp/Qt48gyL71oAzhDo8gR2XLxLg/JrEStvL/uiXVlM
GUbXOWJCHyA+Bkj+mT50lzneojopA9Ub7oFDytg5vE804G+GXeB9jdiPlgb5IkWx68i65fZeULSz
VTTI8ucAJPTvabg8WJGNpVqiDNg8denmwPVlxJw5m25pgJrtRPrXSnsVqQJ3cLQ40p2+zNFagKcL
PBzU38h2appf+aJ4/zgaWjrdgYh2DHRG4B6cPmnrCmW577x6ve0ER2NLvl6LYimXEWML+1Iv3O/b
JyAK/duDHx1OMh6uc6lm8L0wnZ/Zs4MzXAvoE3/ekx8vVCU/13FwloyD67SZ0GrDFOrHHVfgnulp
LzipACV/884rfiXD3khBNmG4e7abga9+KHHYjbmdRWvepCGz1jroQN0Y2iItTziNuV8UtApExZew
doTjE6hH+B7e4AI+ay+ZvnrR1LSXLeuq0Jp79J/1mekL0nO/WtGgLUbQ30KrjofCs9aA1anpE5aP
vj2gH2ZsjNVvyiENUfLvYlpY/IcxWaCCBCIlLCvz69aZUNvgxD71vTXiMVdkZ7ENbljgmheOs7X6
IHTN/NLISDAZQnGHPNpsuRO5abyq0Qfsg3nK3zfAeBfBErD3O+B19lVXj7+rfm03pELDMnAmlgV+
9vWrferO+Uf2gNQw2pLaR26YP+9VQKbs4Tyc1O43bzKFpjRxpI/Y/C5cUOeqcavKQ+uJxCJmMVXE
jqP8+m9UfPMVMycL9ViKB9Tz99bvff1LFaDNDXeePPmjMuSjGCsj+qzBHBlYcfcYO4XsUrzOJ1yt
gmX1i/dVuD6gsT667fh/w/a1XZJCVg3CbraUONi9BxP3HiMaA7BoJGi3isi7EUWtL8WJJezEf6Q+
duyTF64nTYmKPjrZ/1Yt36znIHQwsJXaXkMngRkAevA847HBeBgVj58Hef3fD7/5QLU54F+ssGG2
HZvNY5s+tOVjB0qK2+t3ZBAyzo96BMIOAsnebnY7YM7J/MG3ffZ+x+CPD4viCe7wQ/ub+5uJWCCo
XAyBjVqTLbZiYCLD7XWMtwAVGdQLNkUB6MhtZQTgps1lmub4Dpqa/jc6WM/bc3q2wwo4Fz/168g7
88AFz4pfKdLLg4NBRgJq7TCMXCBUoGnpzJLuwcHD1v8DbrYf7VeMXAYB8tLGtXGPDaClAPL6PfBT
QXmx/Vn4OvrIIYmniA8Hh7SsL7KVgvDGgOPmWgL53mBLP9M7LVnG/VnNWDFOMAnW2q8sd4KGdxB3
1KLWUzHUHziLDP1jY1nUXQNn0bS4dCu8lKLXN3vRXZXkz9H6SEmMAeZ1bamw0cWWhXn1ddf7LVXZ
19FTh4z3WwedcQ6+yZPlz5GB0lqWpA9/G1NOqrL89RUyZTkRr65zzxbYhByVKB7Xw/vNvvD2uyKa
XM95TVlFxDJyg1boBUDg12PNLxFRwPgXedES6MH4ntxbJjBlgB9pJpPNFSYyfJ2j4awj4UMu/Pl/
QS2qHGCPTf/1O/M/yiJmD8rgCsWaSVusS0e7/rxu7I825WCa0sHKNjeNE66bWSv878AETE/KAkDJ
WqV0Qr2gfExP1oN73k77fRSoiFA1qes2bHpSSWIZBToUdRxZoxUb1nsyJN70otj//XXn2oJJd5Oi
o8Q0OpQlwNHyMj12H1jhd5fscY/y89c5RLeqP1+W2VeRoBzZs3T8b/WGt7S9jufwT8P4vLo/0uxk
KemmDu7VkL7796nV2JUt8G+/V3gPzjs3GZ/yeH2f/9kgRgoOjxD6tIpD5HDvpRqFR53O9jqYdB/t
d/jlwfxd/KWLqE9I7m/v0MHmy9C/CpoNlBoTHLRK2hqcwsj2N1fFunjg/jL6b9tm0hmG059suoY9
zZ5KQk63f/hBZ4UpS4OMNbd63Usb9Fdm7woSrc5yyb3xJ0sTx4WqO/8AIabzWglfm/Cwsn7lzUvN
28hoUB6bPMXd48DeZIRgn3PXdDKcMLR3Qmp9Xs3xZIwJiJxuT/NofyT/d4umKfFvPLFJ/z6VbWBm
9csK9dP7hpd8fzNTD3pYC94I3Kn1HYdngbVlNCzHntz1ZGP+RyYELaLb7IrxtG4UCok0HCsSeWmq
8JKDCCODAbk9gSgxm1E/r0kA8vNzvVghquofZoPhsdLMFY5yZMqS43tkmomlrVipfAF3T7ECTufa
4X3bIHm6nQHQ79pIukeR+WalgQe58DO9VPz26+moKcMC+2mmRpFn06kTkIayAVYRv0aoaZvuEzMr
n9noDix+3Z7K0bektD5L+bZ4Lb41gbhjMYrA1f5ZlgIiXI+ahh0qLuagYrg4cA5ZTqR0i8pBIXc8
CX1+nKj5IFoR24upsNwD35ZRgtpSAllnYyqINT7RvjTmp26JykolbnwU4GWkINetv3AcOHe+6Z+I
ja4hN+oE+rpFi8cMXUs3f5hNC0qCQsQ6pB/92VRqBR/cjEwZRKgZorVXC/Pj5/q9bQd7L0Ym/OJM
A8z3svc+03eomKHnWllv2M/hKwmBjC3ULQLlIz0dAVw86TH50cQ89ALbflii9j1PVO0eB4majC4c
UaBySIOpucYSDNaJMjNo1sRZYliL6368besHMUFWETH1/P9s3dKetPHTonokOrJrKRyUOnfbwc6n
k8YeHR4Tb/Bz7/Pt33xQi4Fgxr8zGAKB6E2sGBzYJvToPpgR1M1CiEbpp+6HCPNo/HlnZikDCtet
MutMZ9PJWZ8X8VCYr8usyCwPfFNWB9HA1Ma9AkPT7XmZYh3F3fSZQpr09iod7IAMJWzMnmlk34EG
tFA0ctN4nBQonYMAKaMIp6UAzh+U0SewJYUrSxZRB9P6Uxt+8IWFef3TS1V8r0ez2O32TYmFbnyt
V6qNJy1915BPWXpq7qvegy7l30NPuTVP5rTPQv82gs2Af99cBab86FfvoePNrxb6BCWKCr8aYONm
fu90IHZVmc3R2NIpvpnLwnIbY3P2yW5ior2sk6LZ6CDkyJjBxa4JFOmxIgYUrtEGSOcMOLd/8tnx
6+Kykk+3LfMg5shIQWtMNYgX7EGbU8d3cq0MO4FP3R79wK1kPGDfWA0tDayP634gxbNLf9ElbFWX
s6tLROnfc/DNzrIsL9sMG5BAh9UYqb8QUYG2tbGXj6IQwjqXutGCNVarV+2B9NtCFD53/aTFl6WI
SrKBlHk7ZNDHBWNl1QCRn34caf2ijzhi+8GHOFJlFSenebYLxePZ9QonpXIpFfyoXbNkCz7KwYpq
VYHtmQnUp0NvexwXcerrAtiC9FPJU3/Gi0gDRnfdLBVudLDYcl+1O4lh5lrJcei5geNV8YZmUa0w
PwyrETAHEu49+3rbaq56FSa65+Zv9hXCpC0v8eyUDK4buSsPlq59cNB0cnv4608hGH+31jfjL6NO
W6/veFKm5us4L9vZnYwtdjnJ/SxdfuMg4NEC6tB49RxkgLaNnqbUME/N5DiR4kfsIeI/mQt+xD75
Nz+iBwqlaxl2s53p49w7vpedaPOlIfQzLdNHWqPyWn7rBtw3KxXq8mhhpQDe6HxNhdbwpJ4N9PTn
J/Qyn7LcjG/P6Wh4KYinMy8MTnqWOCbzkILhP8Qj+qKy0IUS84/bH7kaUrBuUjiflo2x3OAFnL56
9lwQMLVL7hcrj5qiU7ja0TeksF73ummlrpYndc4SvlnPE4hcB7d5bMq7+C4wDSmCuGLgE/rCeOI1
0xLMTdsEPesAA6/6WWHn17fDkGux1oJoQbqmSEA5njilCHXYVOlQxXXm6slBDbkWm3q2nou6xVvB
0PFzKhYR5Jo3vb+9zUc/XooBOq1mva95evZyPQ1cG1CwRqMk8DZTEWUOgrghV1+X3KigFpWnZ7fn
p2UC05nmO2CzXGdo/25dlGYXELmOThoObXnnnuzTfeP1zJxBrmfYeeKwJthYHy+s81PNUAx/tXqB
Pdn36s3waUbHzl1ZeubZGK70pW2/ZwZgyPMPuqh4jo72XfLyEVRNA/PcLNFI93Nmi+1DoV5TJAxH
2y55d6G7IiuGIk/yjuEa6/5CrSoA77iiunM0vOTY4AWte8rKPCkHM7JSEEJb22NLq9Nto70eNwy5
p7prTLp2IPxOIBdufiZUN/6hTdM+86zOOn8uEQsVznf9YZgacqF1HBjwGynFC06R+zZ76IHBrvh7
Q/9C6zku3KeqX0IB4fvbMzvYdLnymrupQ1nfZkm/Vr5XV+9s3GTuG1rydGPUSkgnVnjWdKCe12kG
6AGIreIXPthxuaDatZvrktbLE1I6z7VjB2lLvom2UOz40fD73984HLUHnZKp4Alrday/FRfIQLV5
VCz70fD7drwZvujczOhXjSU1QDQLKlGONsRGaiqGP7BXuZa6q0MIt0JON+mf7ZGFjHSR037eRsU5
evTzJW/OOzpAAbDnSc7KkBX0ZOZzWE0qoODVqy98QPLmdkTq5FlWloy0vBTjK7KNsfnejWAl7cug
yECS9XKfjUqn9aBxaujMzROjBZa/82JHU4G+DtZILqZSlmed62BoDym7OZJgEFlce6onk6Ph93T+
jQV5qTd5yKbzxFqcMF/SqBrQOOxVD7cX5sCC5JLp3HIhNjfLk8xB/UcsqKDMHf0ObM4fa+BjdN9X
9q+/mYRrNrNbWg1LshZMFSj7Frn9sWlBz6BlClc4Wqf9728+YZomA9cSpDybyoiFvQY6Ouq1bI1v
z+BoeMmRS6BNcyEylhArfW0xBd/W6rOW0d+3xz/aB+lQthcuxt5YeTKbIOy03PMIodZtsN6xpTAV
u3A0B8mbeTet/cjLIjGqYmsje62HJjQ7Ug9PHs+MRZECHExFrpW5zKtay0Mv2yrahxooCzATvZ/y
l9FdFIfnwUTkkhmf3Wmr3bpM8hIoLqjeeVMaLt5dHavUkBtu6wk1FQZwYmJbdcjMNZjbPNZaFTnQ
bjL/vTgacqmMzsVUzRPniSBGOA0gNF3veqHAL5d22CoEsZFwFcmmmedFryEUVL10thXMjnufn8lq
GSTVEYjIfgV17MSu64vWgCPPUt3t97B2bXGkQJ21NrCB6AhPdNvE6wZDs5hbgdZois2+u0x1+tVq
M8WhcGBG/ymdbXM9kTQDC1+VjNAdG5pHbqjkcA7ONrlyxr0O9dDBrBLwovp80X17tIIqhYiT6efO
V8+FLPO23efZsj4GMJuds/SYyTB4oaBTTGgX2RZT7Pn1lyEKgoR/B1fbs9e8gmJmAgFuI9TQUxqa
ZUd9SNZ0aCby1nM15ADwlESE69iiwqlPInItQOgKvaG+MxDrlGnFP0smysuGUvG7GjcF/G+OKuoc
bKYsqM4ETa06TbOEdfYJtT3UcrVHo1ThSA+Gl19JKBnmsl9glxCfOQvT+FLW4zujL1QFyT3OX7N7
6ZivTdblZbmWSV818ZI6T7DyifEHrf5quEucs+o0TZCam8RpaONuGyKmPDqPAracwAs21XzN8G2k
ec9bw8jTaGv8O6lNPRaAzX+4fcYdrKGsrZJaHnNrg5Ek25pQn/oPfQeVx2U63x7+YBqyokpP+VB2
FoY3m8854P32R+5c1uLrfaPv0fxNfrHVVrZBVX1L7O7nxKJNoALwxWbfbo9+tDTS8d/3qUdYam0J
r7UzWFXO1ZxHqGUosryj4aVzobC6dXHGkSW6yaEDFdPute8UUXS3kiuWK3dsl8a8VoWdMlSyv3l4
3sdRMLjPPY1KQ9UTebSz0qHQWant6QVuUaNzmUAEOZDTMP2sSKfIJ44u43JT9lCmTBN96Z3n3g4z
tCoM6/iLlZ90YoCeTDs5s/HgQKWrzbvorg2Xe7Dx4EfMDJ9NIN4b2I7nN7r5frJVKJiDDZfbsJtB
dGZbNWVSd0usOyx0OhaNk31fiie3XW/Uyl2oqpPE0avQbVKfN+l5aUQA/LbCZPfAd8Ws5N7rJoOp
YokghDf/dKBcVAB2nu60wmtmhZOK2eMgF5O7r11X3zoocMGrifGlIJ9nd1HUP49GljzaG8qlhRoe
TzbnV8PSlxpyD7dN58DhTMmZB7Mevbnx8JvXB2Imo/YHf0JLTazZn29/4cDf5Cbr3FuIBSI9knSi
PTvb/JSTNNSKOuyzVvE6ejQJyaXzXgMFIytIQqv8M58Q+NzmufN4gsaQi6gbVePjwTbI7dQjaWod
pN5bks0sJtwNCR0U582Bj8kd1Ua7gW5wQlSqei1ZnTVweZlYnCp87GCF5HZq3RMDbUvcON0G6kBa
dZpNEO3meuJuOHiordLFOFqh3QjeHGy2GHO6eB3eSthyAcfaxRz7+LYdHa3Q/vc3Qzd27oxswBvJ
NHqfnKEKvWx9bU1V1nsQIug+ozfDbzlpUmrpWeLla+SK5dyNud+nxZ6bfgKgsEdyr9iMo5lI3pwV
S6+TCYtUCI09OHMBEZ85Z6HYZq5YrKN9kNyaLJXVdh0ySt61L33jvBC2fbpvH6T0vamXzN6KGlVI
wU4eb075ZIe9pkIrHv1yyZd5SnvBaK4haXHRWBPwjXFQInk95+nHu2YgN4xljmG11Up4wk36ZKYi
0D0etUZznyvL/dfMGZcaktd1UnUZ7k1TsAzuxSV3GqrcfF04G5i4eyTYeauFzDhvheeb+pecfizS
n6Ou2OXr3CtgH9sjyRt/6Dfbae1UKxP0aNq9Hdgrt8j3riD1DF4hguZRf877zP7au6AbqnyD9ZOt
AVE4syxuHUoE9XNusDXpB1wJPtZLtWnMd1Lq9HowcS1tnsqcaTaUJFK32lRQ2gM/lru5p0rUYhB4
5xy73Edv4Jm2gG+WXjDb0STMi12kiqeKAzeWe7txGGxtrpm4ImB/c299p3tTYpWWwoWPhpcCUmNr
aKUt3CrhsxXWaxEy0Yc5cxRp6sGJ8JfS6M3+guN5rYgHYD7txueK5U+gGT81uf69N/JQ1FT1QHi0
H1IkgtKCtcIhSLL1eHb+qLWnRnzxml9a82grc+6jtZJiUqeLZs1WVF4a1AyaZopypwqy4s78Wu73
HlbL1IwRJMAm7WHOgEdt4uT2KnWig18vd3pXQDHWtPBIMkM3jg7jJyhFBDRP78uO/tZh3uz0qumN
Bh7qKtHY5G/0j25tPtF/182zjq7u+0KqHC2Q2y3WgA2YLA14PSfgyDOGTFUnPDgUZLUTLdWazpkt
kkyZ/pzOnu9qmmJ1jobeN+XN6giHt87mYWhQVH8TggRlXSiGPsIUyP3Pa5aWdYfAiRhqftBr4nsE
uGdeCL+fk9bo46xwQgH2EZ66X2suFO/aR7H7L9TpzZzczpjKYUQMdFY9HLwtRucY9+fqQzOBU2Wc
QgG5EyPLH/CeGKOBDlEbzIDGazFP4di7AS9/G7QL7zMNyTfTeR3JUnhVYvP5tGgZlI9p3NgqApmj
/ZPyBY3zbbXWqkpw2MR9lj5XkwrnfXSTlzF2mSOIbpAJjlmLABewuOpF0DhPY/ZLNO9md32fNu9S
dl/tQ8bUZRpddV3gaxN91AiaGoqv/fbFQ9rZ9gqLPFgsGUunsyzT8qnUk2xp8HKZnZyqjW5v857h
X7liyzC6olq3bloyPWlxuR71lxW0Yyugj+LO1ZH8tJx6qx2YoSeW/odX9N0GTuhq20KPkgfmNQpj
PVqg/e9vPCfvVmZn3aYnS/fR9Z5WcV9OKLcjtwP1IJ2IEM89FGPPev/KC8XC7wtwbeGlA9atPJfw
VQNDPShyxhA3imVWDH20p5LrVmXVt5Pd6gmZ07hgv7126f2WfXMyZZq5/8prv15yX6ss8TpGuZ6Y
Jxqvzy3k8folXoI1LKP6pLPTbeu8nu3oMvqNtoNndDo+Y/MvEB+p7NV3IGG4hcOdbwa6jIBrtmnr
80EH4VJpvtpu/g+BhuGuDHN7Btf3QpdbkKdypZkFIFwyiOWfVUcxem1fTMTwgqjaDY8Waf/0G+Pn
Oh+NZV30RIDTpjoL41vqtMFWhQCG3mVRutxxzLPcbcAQrCfVaIczIZE7L7+z6qOwTJXUyNFCSS5c
Ny6ZdVboyTCemvSjwT651VM2xre34Xo6q8uiIoxMZtlsiKCFPp4r74M1Xub2+5BCcKuCwp+uCNTX
G2moLquLaBsdTNNokFDFNK6i6sScSPAQCknRLlRpcZSPcdwp0jfvqhfqcuMxDuih7gYcotQsHlEe
Co3O9Clm2A0OMlGAElfLz6ZZgQQ62iLJ6VGKmivKdD1ZjRcAgoOOf6jb17k3FNM5Wj0ZD1ekC3Au
BVbPEka0eF5g2JeJ/nRrEnubeClc8loXnye7DpZpAvl86VPtA6sXBTr++imiy/i4ulvdwjJFnUCQ
IV7FdGqJ/fW2/V2P9rrcmGw3Wg/6KYJAlpUPpWiDRp8Sb1SJtRzsjAyQ8zZuuMKy0a6tZRsE4wvI
ri9Pw+peikaVVh1NYf/7mzAz4aY22i20TTLDigFzjhujj4i+KS62R1OQ/D+negXVBQzPIZK9Qb3A
YXbgkMq3HBVK68BdZKQcxGrd3kgpkJ3G785LfaNefQL+bOaUUS7eGxUJ3ClVGPNBVJZ7kA1miLKn
aZHkuha4yyfHg0a1+NiZL+6giDZHOyKd88SgWsZWDcFGcO/Fs7kTs6GbA2hjq95GrsZNaPhKLj/n
rlPqsz5dZlN8nuosHOwhEr3zxXSsLxXRYmjWhHe4iKHLWTtnI7V6iAHkvtGAgcxZaR+LoW8RnV1X
sSlXLQDf2Kf5xoZB0uA6utXPF7H8KMG/tLz0E8S5zob2uNrvxF36XPjMbhNvPrP2Zg8SVHe5LOZv
b/psgUFNbO/ZL7wGKc6zq1uPL+xe9OYLbbdxyzLEcjH0b9r4nBnQmFh+3bcRkqOjJozabaovl7L9
ODiav0uVeCqIxlU3xw+X3Nwj65IjeVsuLQ4T39sg62d0YNkU9uuaklyxPFedD1+RSvVNPgrX0Cm9
cAEiWLr5WQmm3oH/YwMu3oq7mJDwGePfu7DVbEA7g0kvKx3P4LU57eBAO1O9BhytleTfHCTHjVuZ
1gWV0UDXstLHA8dTUaPLpCgnRdy93pGGSUguPhbrYDR6sV3qEWSXWwjxBBCDmn65IZtH+VLJKXO9
ZcsgcjbvNdbc8XWyLoYhnvOVhs56ycb1CWi4UKB3pvWmsHeWUNfBN9IXD2XeR7dN+npJB5+WHF8Q
amL0xb40WfdrIiM7WVZ1XsCCEAinOKcmeRRLeiYThJG8Uu98w1wV9ebr5Qh8W4oGaY+XNQdcJRfu
tb/zufsxEw38AW73rVhtyy8znYQA4IJy3iVawHtNVd27Hu2I3BtjlRMvtNSyLptmv9jeGupVHTl6
cwH70qedotKxnJiSWnHVv5o+YZ5S3NCHXADlXm4XfUYxxMQWzypx6evhjsgtMaMxF85CCLTrZ83n
LLSRG94nHYbfLQWLfKIZ6IH08VJO9R8z7f+k3rfbZnf0s6X4kI2ZZwy5MV4m+7fVDb5eRJsKTn1o
VlJ0mCbXtQUo3y7OtNa+13aRbrK9yyku6jEyzN2P5tAbWTQr6yzX0wEi98ZUBU03U2Cp7M77WTrf
WWc8poAbFhWYtWagffNZcVIfTU++C+huNQhqY3rLyuO0aKNKdE+iLaNmbSPATwNn42Ft9R9nIhSh
8GB2cv6vo9HBms0JZ1P/ak3P40D8VHwUY1LNv7f+PpuQbwJG6rhVXm7mq6Y/6kY0s0/WpIhyB+Ym
3wKKpWqKZbUhZWt9ncUjocynqi6Q62T4BpGlCMVs8Yb085L5XYk3xHrx7R9TdzGqf6DSgeYNjhbX
KKdnnXzkxkfKf/KhjlxSBhs55QW0Y7uHPAtqTQ+a+cewnG572PWDnrhyOqEJ9ERCafUVNLQeaf2s
CzaTRpQF1P3nvk9I4aGl+dD36zhcCm5k0Bpgw5isVJ/jUjj5c5/PHE9Wrkoh/iBmy9cGy55NIx2N
/rIX1na9KnraIrVe1ZGJSEGjaEU+1wbZLh2rIaI3BsSefrludb5vraRcwshsFB6NbrzQPGrr8wQL
tMS3fKiihtxn5HKrje2UUwEt4vHiVO82I2izV81W+P91IjeDyMqFvOmoLhh+vvFUQ27ze/8EPZZg
jquPyfPOeKMCJB3sgtxwg6Q0hWYbvmM1H1FWbmrm19rr7S04yrJkhqKhQ//RatPx0oXaOz0souGS
f+kiM56ewHL98fZXrqemRGYpqilhk2276wVtPYFuBikr/Wx9tvsvt8e/zuSGrZAcu114nYOUYLyk
ZoV+4bgaSr9jPOjS36wHyTIHMxnA5x0aJ83W8kV/7kDnM+JWT4uwU+lZHKQ0MjMRQ3cpo7o5Xtwh
1tZ3qapec2hpUmYwbF6bi2GE6OaDpft6TMsA7g55ES9Y+MMGOXWw7/l3CQRiMSWvn6BsXTn1PF6Y
uIxTpM3fi+y+40yG3KNdiTGjRUYwM/T6nKbuJ/MUl7iDxZfh9l42cnsjMOQle83Y51ELFba1R+7/
PF4YRKYgSl0xexaeAS9Q1g34WF9m+1lDm8IGNvthNR+GVTwN+ZmOPPC6f/j8LV1UVa6jOUl3AZ2A
nTBvKOLvYpzw0pCsqYrX9iCoyC1Xw5YutmHBVs3ucbGivHgqUsUpe+Dtcq/VSsgMZyy917TYoiW1
wFYyr7GdOoGNpmJF9D36yL5kb0oabpc7vSPW5aKNBMTymw5B+Lx710IZ6Y9eMvbr9u4fLdNuFG8+
w63RqHICgzXMOLM+pM2LtX29PfRRziq3XoHNvCr6ylwu21qcth0v0D0bSElENfply2JwIYDnJenn
WuEiR5ORHHsmvVOMiCUXExQyj7rV/My1LItKt1bxT/wFy1xzFulI74pRn1mf95fMHtZz6Y4CnAoi
/WJnvYkXp7Eq/SatM5+X5RI2Bkcn2EptDzA31/P8agTX5mhDyRAJ4IBjbhmaaADiCqzRvA3d1J2D
zh2NAPVS58PtbThYFCr94qUzioY723apXBJqlfa1LvULuEwUznAwvIwT9LIK/St83i5DU31G5+yH
iTmfKuh/3/71BxFCbkgj25RCNmFpLhpbrNjpihWNP+TOkoDckTax2Ra6W7SXdenGT+PUubFlreUn
J23TR82w/oezK9uRGweSXyRAB3W9SirV1dV3u22/CB4fOkmJuqWv35AXC/RwisVFvwwwDVgsMpnJ
ZDIyovnicKcLWZr46OJHx5Yi5spmJcQ9oDYrX9e8/pxr/k6rxlfOqOJVSvbpLZ58cOh1sUYj9ZCf
J+xX56cBaAJuW0JiaLGXiCx1PVoWPmy2zzkYMcdDruKmkZ3/9jaZDz+6sOt+dUe7Pa+ztTTgOtRL
GtrE1+dL6zJ3Chp0bZ5INVq7vubZebD8bAhNavImmlaHv9VsdI6+47K4Qfr+Wnkr/3172td1R01d
RKrWfk2niS39eQr9h+xxhTih68X8uxOilAB9kAgCWDQoduZ76gX9JVfSYWwh+EqoEbGrJuJiSjqk
Kcsp2RsR3680SO+WuA3qSD+A/v/X7RlKDCtiTelkrrOd4qR03YMGvcdkxzsFhktyiIngUtMxWn+0
zPUMQujzaEA7A/J3q+E9drmhCG+by1xbJWHrWHNR+lABWc4uS/FAFnUVBePNtwrdjip4h2wWwhlZ
oYtS9zokSG7dBGtz8DU7wAXOnRSeJfu+kP2a6ch82uMMnrP9rL+WENSd47VQBGjZ14VDce7NebRs
ghwrsd9Z2bJAq9JDnmh3nKeq7ieZFYRDZhiM2l9WfzlrnD3P1u9kTUP0S57RXgISMBUoQla3FuVb
s7wHtytEHc7Jd4ikHDik3IJxgaDDJodhKt4RJXOxBXPYwCLhxIHDU3OJWuOltR+G0tzx4eRViiAt
cTmxQVAzjHbwkqE+A5d3oOUUztP4kk9/bju0xOKinmuRdTaUzbL6nJbNe5ZYAbpMD01RveZVr3Bs
2bVabA+s5wk0KDkuUF13x46bUqsWlkY04u55RHh6/9Qzu6mLTYHjXOSmlQNUCo2HuB38aOrYs04O
t1dKYgexJxDdSa2Dpwh+Htg9rfHU2k5ItePbH5ftVrElsKW4f5cDvp4dm6P+VsTOtj7jzoLOyczC
26NIdqvYFFilBM0MCV4x2qJ7ICyJjdE92G75J6uBR1hVKyUbRgizyCFRqKXIWHz/AX2IqHbadRlk
AwTzChXIXjaGEGfLZEpo13X9uWqalwHFDpPpKOeXEW30kFUqFlKZ0QX/5rk3dXmaD2dtzULS/eNP
yIvnT+4oIdp2aUq8rCE9SiRvKdRy/N+Zv7tt6W2pr5x0ov5qntpu1iYzHgmJVQUrLZxQ751P0fma
utgV2BAz50mHAOEV72MeOxuwUIUkuo5kwse3J4YP+R1DBmWPCeJ2t4PMantsUDguo62eu1XEwzQc
q31PAtWRJ7Gw2CeYlWNuzw426zyeW/vZ7C9l/nzbCJLYKkqtOnxOKITv8eRTZajAfSNdtRudcLBV
xdBtSa5YWRRWZQn63YrVWM+g7e8DzZlCjlR3ZfUBOusxGJfvqiRTRHHJjhK7BUFBxBfuYyxqLedW
r78si4o2TuLLothqO9A046XBz7MDoH5y30HVIHXXg+V9MTI9+JwxBE/281RrGZmxZ5v0izOXSDTW
0oO6BLL4P02ODq3b40heISzBqQcGKQPkBN15bF5983Edu6BZQURrACxzWIfXdFAYRGJ8sYcGTRvU
bmoYZHWGJ3fwdj1Pjr0xfW2r7gjvj0nGvt+ek8T2Yj/NMPUjty28ITfzuWf3Rq049WRT2DbEB1fn
hknqxWzheNOCx6etVMy8ez39la0kcgvncPvnS/xQ7KWxJn2cW2qv5xHHz5T5X6FMfqpG8MnMBVFs
LwkWRP97Xf0wF8PoSysdMBeyrw9rnB+Mc3vuT5tEHojnlUgQyfYSG2yq2mxXjWMY/ZScun25B6lc
XJ1UImKyXE3sFO0c3ia97g7nPqop6OytA7T9ABZtkThTaH2qhLJk1/i/P+DDerUkTSHbi4lALXhn
REceZlFzyBHhrfC+3fuRSvdHtnkFh1wbiH62KQYarCej/rUwxa6SRK2/lcwPE6BQA67ROTHiyTsP
ufUVZcQg503gWudByXm9/cgrEV5E9iXmUjuJCXOQ/Xq3nYEkME7aHsqYka+A7kq8QwT2MYJ+Y2Ym
y9lPz03+sA5v3RC4qaoPX3K+ioA+0AbSHNnCcC7Ic4ZTVv+WlE+3/fp615epi1A+0Ps20BqGCZxL
8WrFHQTRoEa52yQ3+926y+7xFgTNYf9VMZ5sLtvfP5gcxVp98lg/ngvtMg73eHEGt1kezMnBJjvP
ffTdbymUHk2E++WQaj/0egrm5k0xusT1RfzfAqEDn+XDeDb3bTzHzim/p89GlENuwsacy5A8rH9I
jYrPcjAeFYNu+fS1DSjk2QYtaVFNGNQZzbDI7h2nCfDumk9npMah5T8WfTixh2p40HDKFU6riKcS
rxXxgXnf4OquZwgPyaWZoUajOHIkXquL0YDWOeMcJtRQXO/f+LpfhqfOe+vW59srJtsjQnVD69x+
cRIsmJE+l2ghgFiirog414MzWnq2nfFh//VuOWuApo1n77JpfG4qzF1Mj3+VcpUnzHW2MoyyndYf
RllYjue7GV5lv6yxuRshMghg4w5s/njP38JzG04Ruir3nyIMxIBCGsDoPKD/F0vW0S4Yk9jDk4c5
/rltj6sbCR/fwt6H2XRLw7NxAlZ5sr5R9pCtikLcVW/Ed4VYkNclI+WMjUT26aHb9wcbmqTtXlXL
kNp6m8+H302bwqh4jUWp7nA+3iEbvh9D9sMOm30Vqs5G2SQE7x7WqfbJiA0FrpojKOUPU0xiteL2
9aQIiyQk3TnEb7O8W/B9aEnPkRsXD8W7DclFE1Vp0OLvbttYNg3BqZd07I26xFqRfbLfTslm9/8S
DseS/ycGYhaCS7ekblLu4/OWdeeyx1VT+LNka4o4PQ8knE6+YGuCojzV8XirqBjK9o6IxiNl0ha+
DQ/udkbshFBvOOd4DDB221OAUnH4am6C7j/BbU2L2Qbv8fPZnRmiSxIJHLQhodoIgpT9bcPKNpCI
y2vmtfP1cgvXZtgcrb8oD+euObvftX21S2OiqOOaMlsI7pxyNx18f4It6p+VFjrjGrTtrtZfU9cB
CePr7O87N/b4o9XxgHQeSAbxnmM2O2v+WZQvVDs0/TOAAxPV8ece1JvQklacWZLtLSL16qqsc29Y
x7OPsQssQvNaA8yJooLmVhEfQQ359fZ6Xz0dYVIhHgDq31u9g53OLC20vSGwna9Z8zNnYabUsJVt
GyEmoGXaqFq+BeRTcyRQ4Z0P+rE+eme1BKvMmEI8yBIfjdhbWJuSezK9zJ+6r2J5hECQdT2Y9Cak
yi081ra+JMZ5qpZoheAMm6GYqWIqkRhcBOq15v/djca4PUId9zDE3VGNZJR9Xjjg54Wttcaq+Uw0
nTqAV7j6HqiUCcxD6LKZaJ/aQW96a8ghChZC60DVSnod5YGOXiFk2A743FsOwyzsl2ccfEBfSw0B
NfKX7DJWBz97zOan23v5aiKGsYSDv+g9e/VM7LORP3l46KPZfnI++W0hWhSVy8ZRxzyA5nDdpy45
DY4qeF/NuPG7hYN/0opBc8GMdp7RB8tPRdwc7O//G1aTcDhZisxe4iMiPm+e0wEvoRhmJTQqHXO3
QMnicysveHjRQ6t97WvcGYBf9mMTeLxcEQplR5uIx9P8llcAscKqfpAeoHuIe09vBzMEkLfyhOpS
LB1HcPXKYeCxmszxnNK2foAGCwm1WYsnso4QYuHpozGDj3tu2FPe5O8gBAPkakiKnZuv/fq5dRRR
fJbm13pd6MietDtaRVr9pVOxPkicQ8TxOUAC4yKBZfRYAylhh3q7ZVzqwPXLYnd7F1yHPxkAVPw7
g+303LUh7wxTxc7TGpNwubC7ZUdC5+SE9d6JFjAsBJkD/e31+/Kuuk3ITCei+YD+6AzUw+GcaezQ
+xTNcloFhkfvPNA1GDszpONet8sgbx668ZditpKjUwT6jUk5+lmHBEJfoS9dOAHxIT7D7yv0eAOG
cpe3XtBk3YPW88A2/aBHqWhNotzWQW8de+jfyrVmN3MvMrz5QXdHqO7GaTUGngv1UL53jfeCvcxG
F93+wZIdQISjvub+lLWFbZ19au5SUscaKE4bpis+LwkvIstmMVbM7Y1mOqN2NWeXJlXkzFv0vpKL
i9yaM3Uzd6n66bwY+7TYt+MQjHOQEpXPycy4zefDtUvfKEsgyIKStFZGOoivDLOIRy/5XVlmZGmr
6v3yelMIvENY/4YlOgd7DDkXtK6C2jX+9LOnBZUNjMLQIemszaU92pZzIO3wZ6X9T9fv3cAqgNMC
0GeKFoJ/l3eghczRdKMltXPfFug8hLrbBZyXDDioGazCjq2oE0r9SgjrWtuAKaYpJlRs9dD80SHf
N4/OgxG2Qf9mffvUtvwPPz6Ay4NXWuM51w+c3bnpRUkFdP1lEUsuxPTC0OzS5ZjA8pQ89ccOh0d7
Tg5OkN2TuMBtQiXLK9n8IhDRbfza6VIcHqQ86PN+XPe3F0eyOUUI4mrkiBoWWsq79QJ6vKR9cJsy
SDY5WxWZoCQsiFT4tgVhJehbTMDholepJOnRds0WCkujYg6yAYS0TKNWlzc9BijHNzKf2uZLQhSf
lqWXIuxwySrLaQp8m+zHO7pLjsbejB0UGqrwtgFkW0gEH9KG1lBIRFizg/weiw4J2Hg+O68Jj4bI
2IF/NxgVnnC9jwPEMUKEMLnWQhEZY60Pa7zsnBDVuNAJi0gLk5g8eDi/gjJWvYNLLgUikqka+mq1
zHo6m7ZPLqOF14zGWWag+nHnRUy5o8kKDW1IJUTIwUyVySS3QRHdlLl6laKjByZrwmS/0b4sRWAA
a4F0DmI9irdSyakhopym1KrLiWOUFP2eeAS0Uz8wuwPLFeUDWWwUIU69R0ZtmjBAcWyPqECds3+M
vR6bKMXbx/T99u5zJWefcG8DSbw7ahrOPsd7ydt7CBoxL87Zg5H9vj2AJG6JECeHZKVJACM99+0x
S/CCrcjaJT4vgpvmAqxKhAwA9yftjy4vHnq9fKdp93z7Z8uqRCKuyc2gWNn67XQ2XsbI/pqFWy0K
xBFWaGIbIQvc3R5INg8hOaihpZxlfJ3OOg/74Y+VxvaguFFefw81fBGxk1T2TPWV2ueGWWE+NO8u
ny8VyX74hR1ZBn+2StSXU/KPWXVhjsbhlZOfAzhklloL2ec0rkH2tIWHD/kPZx5xkDcsZwOPOvUB
IiDcVvi6ZPVEYM/E+TjNNag9tPE91x9M/c9YHW8b5vpLIH725jIffrZf9HW5FTPOaBlHQlKXzzpd
9UCvludiJpehBySCjg+Lkehhp2lHt9F/U4ZHTo/j+l4ZP7VVe5sW+0jgyIrDQhJ0RPhPB0y2YdMV
ONfROS38Z+3hergs8dApZi1b0O3vHyY9pnPfguxhBSyjDIufdvdbaxQBTXIaiGgflnWEJGNjn/XW
w+etSLMPIDOOM6u483kemf2rOfWKp5Tr4EdYTzjp+ApO0irDRPDKnQd0l570oxOAM/kJKh7R7S0i
iW2WkL3mDbfc2YQ1ZtRQ9G+uSrldlnSIgJ+24QSdb6tzZqz4vvDq1eP2qTS7CC/3732rhctgffe8
OfLzSVG7kRleSGRXB4iijIIuop9b9G3fs7oIFkcRTSULJTbp2L6Gt62UrWd02Y/2HqHgtgFkZ6TY
HEFWhksypcZZ09kfXjVP3nwYswZvydaOJ/0FcLbDVBvviTWB4qOGxpO5uz20bEpCdChTDgRCNa9n
c/rRrW1QjYrbqHROQjabA29XVRMsURyBYEK7h3FId/OT9uQdpsOqMLd0FMHRKfdyXhD0TVkv/hA4
JxajGS7Mux0/bo8gqmvLlkdcuVv/fRv5EE/8FAxVpblJGJD8obfooZ2TWMsB1rbXg7GuQcFyxWVS
ZhHB43PKMquuMCPNviTdLvkU3Ss4BAUv79F3ZLIOm3fy7lFw0QzF8SyJ5eaWvn5YGk4LNBQ5WJpR
T4sAstu/u6nUI8dzQk1T9YpK7Sz4te0XZjU03Dh7S72rzfqoA6Vo+VXkgzsi0dyvM+RoCLGCqvD3
s7Ue+mkMbruIJOCLaMIhm93C19Ht5xLw91N0Ji3Zsrc4e1kATTYXfuyr/J4oOd4kG0CEFIKApfA0
sNlCJuDYds8Qmr49D9ka/s0QPliqX1u7LbA250yL2dGNeZhEXYFWnPB/H+hV9yXpQILruyV6I/MG
M4BCEB5Zi5jugY1xw3HnxM1+UCkPS2K9iCts2wJMLSlilzO8tc6OInwtKm4gya4WwYQN9EXQ0lCv
5yoBBwEBxaZjLY+tpkVDrX0KLA6iTcHV54RoWVm14DYCK51tT0DJWe0do87rbYtLotZf+3ww+JpO
hUnHuf6eODHUxYOxeiq0O6bvLHsBs+4/t0eR3fz/5i4fhqFuUXLEP/K8Fs/WCsB7/bNALLb8wIIe
MbPLgwmK3TJtdqkNCpwuTL3iaA4qTkRZNeBv+vFh/IVolFlT7Z7tEiW/tcqAZgUIzHO+FflaBWgz
B/MYN+8MD9nHoNtBhkYPALLq5zUZoO3eHWqzMuIc/41uL8lVF4a8reAAk85sEEyiGZXnh57tF5XA
59Udj+8Kp53VaGtuOwa7NICBJ2XY8dOY9Yo4d3XL4+PbZD4sIziEuixlLbsgF4nab01Hd5v6gwqw
KVsTYbOXdjk0Gunppe2Oi/3YfUr7Dz9bONfolHbZahXsAl79MkDCGeZkOpipp8j3r5YW8H3hfKOD
Zk0G6HAvtj8+9E32cy3YkTcZmIq9o7Ho4e0tI1t94YDrit7gTTqwC0u1XdPvLOinNOAlc4uftweQ
7B0RL5tSPc0q+OmF9+USaOn3puB+UHSt4solsa8IlqVTDmVSzcP2YcvXrkEuUNM1+txvF7JU7lDH
XbqcXtjAdsxfo2pBN+GqWBmJhUWs7FinBSW5RS9GcymayJ7u2vpL+bMbft3+9RLT6oLXZihb9H4G
x/Kq/pAVWdQ69WOxakHuJIoYLJvCZpQPvuvPWm5VEwLDWhCQvfAO6diC171snNnRK6Zk3xXm9Elr
CJ48DiRrnAqe7HpFFy/5rO8m6i07UGKqBASuXx0hECR49cLSieipTi9WrUVZ0RzmsVyDqaqf1tV7
0Q0kEnoPAhd2n/mqHkCZhwientSm3eY+p5extYOBGEHigFlbhX7dTPGfKwRmJDg49ICN3pstdqkg
hI5y6xjf3l3Xf7UpIl/dtRppNjP4dUaKU5cY31q69LFlj4q88WoW4Zoi6HXyulHTezh27Y7fXcv6
XpP21U2cvT5Y56TSgzbTFTHkuqeYItwVeLbUyonJLm3/ddYJGI5fyAKlXyUsfts+/zWCKUJeM9BA
u7q10It2mAET7vbbg4G1B40r2gZU9ZTrzmiK+NdMM7s272d6MdFsa8ILK/AMAmbTpv6+LxRWkQ0i
eLyRdF2jL2t98YqTTeMMpU6kOKtx4J8TUoLhBT9f2hy8qd3ILm5m79EgFEOwJZzqLPzcxhVcnLV1
TnVu0Mtk1AFWy87KqFBh6a57mymS2BsL8ZthapFtrPcz2S+qOrfsu4IXF6NXFmMOLzZpfrBnHuFK
8Pqp9RAxrxYKPinksNllsZ6SvA/GoULAUwU3yQ8Xga+FRxc+bZuyXO3fJPN++8Wy/9wP37boh8Nn
Agagqp2RXta+6cNhNp7bHAQzlUFUvJ2SGCdiXf0y9yzaZOxCkBEx0h0NaLgh9/rkBIQDel3AnJcQ
RIV0vZhzsOi/x17B0yv75Zs5PqyNYentxDj2S9GwP3rlxQvtv2emqi4l+7zgoqurJebareySWxB/
N+5p8bjWZfQ5uwoOSjp/1st5pZfZPZX5vW3sAR0Kbn9bth2Fs7ZswGY++D279N6KVqGlZ6HZl5+L
LCIYNWG5Bl0B/HA9/WrPz13+bKrATNdbQFzzPwDUZsStOodQRYCW32cvfbUpebagJ7hwyGr5+k9c
F+Kpr866lTZB7fE3VHbXI+SLQ3OgZy9nAYiSgdHhz2atemSVHAYixSQBp7cFrVgOJePSvy/J9M3U
kiOFyFhitxFLPAUCUzaO4Om1Nyxs7LCbSdKg5ZXS/E4vyhwvbZ0Ousl0HafnkqAcenuTyIbb0oQP
ztPVjFAoEcAvKRpt2lOlv/XssdTvueErtsr1BxbYU/B9r1xLp2yQzBZ33n495qf+5KJvlEbqxlRJ
ViPCVi3SGFo7D8hl3T++Bo5hQnC1I8AyqTROJGFARKxCo2GZxwIn9aCNKH6TwEbWUVdPt80g+7oQ
B+xs7EkFGmsg+LN9xmnklGAzNtLPJbAibtVEEj9PEJ+81ASMaqMVOHTYlSb/XKIkckk6CwjHzMZm
F8P7UTURSHxODgtKsDJyQ8WvK1khEY7a2box29kWzcBNu1hgEe1ALYEr8G0DXK+wuaaISYUIT1bP
HGG+2/V3zo8ahdt0nx63jrP8Kwv9SKU9IAnLIjB1zmjTlDUG6lP37Fg0stJPJiAi9hSiA23Ttnzb
RWUXJN0A0fv15fYCydZ/+/uHQOFANsydB9zcCvLFzr4Bjgcg4K/PfXtbqo/fnnK6lJttLe/B4cFk
3HWGwq6S+CYCHRkvnHJkWBIfTROtrwUOnwKqnWztgBeFz/18wXlrDz3+eGunFzrmwORrkWXPbzi6
FM98sikI57jhzj4dh6K+1BZAvK9V8eA632aWBbOKLVdSCjBFbCJB3uqRDqd5bfEdWLj2vKRjgMou
qByq+9Jp7ju/esz89oebmJ+LSf+FKdK+7QlCntYk+9GxD7M1H41WResh2a8iWjGrsjTrGwcVpxTK
OlYx78lIwbA5ej9vW13ixyJWcckJhx4F7uyG9x3iTTHD+9ztL0sOM3v7+wd3gMozcK5GhwhhVt4+
s+9YN7Vh0XdgWVEylEl2lYhWpEXSsHZK64vhz8WrB0bdc7N4WeRkphOnrC5fuFeV+9szkhlDcPBW
AzgSJcD6AqWYC+uykw7eodJQ2fo6AAdy4ta/V8xO2t42IAxyyfyg/ersoacXZBHE6F75BSjhIAnq
uAWvg6rlUzYfwePNhidu7k9IBqokyMvIaKuAu4oMUPZxwd9ZVqTM9Qju1cYXMgfW+g2KtZ+zg3C1
bkprcQYH9QDbdPepre/80X/QChXsXrJxRRziXA6lVvZ4k1mdEso9UTk+QYfB8T6XJIkMawXv8Lre
oog80CTgenZwV+CZgKi+vTiyPFUEIHZ4PTSdAasD8b0GnW90r/9yXsy4BohP1eopHURw7tXjU80L
HEhzvHUL031bhPRuijbehFxFySxxbhGSaFdGZ9klQTm8ZjQ2Cd0VhfOspfqL50A7rUq4Krffds6V
ah8RPLsmA7r5angC8fLFhG56Np4m4oBYvmnSnQO2/DfmGcnOMJrsYAAy9mLVKtpmiaOITSTa2pqD
B0ztBWTK6aFi5leL0xlUp9OzYkds/nxtdoKfDyx1CmJjR7QROem7KrJrIDvnsHxkp4wEKjoaSflX
bCvpAK2dh8SFudp47Ie4WOqwdP6hXlBpLM4yM7o9H9mCCe5Pah2yNisq/kn33HllqPGQ9Crs/nVI
gmuK4E1Qs9stt1FBWp56MKdte7ueQuO7i6bs5aAviknIPEhEcs7MRS0JtPiXpk20JyvXnGiwzCmo
V00L7KbUQtODvrYzrL90Z7CCegReNU3ZpyAFrim+EGuOMQ3dhGyVtz8Li+It9GCpgLgSC4kPxL6T
jOjKR51vsEH699zTLCiGb7etv7nklc0sQiHsUuduTTu8mOMOPp/cWRUDtoPpyodF+CsFWLNaGQyS
EOtYTfxnApxrAhL7yU/LoPTtUKs1fTez8d0yklCnqkqR5LwRMa6syo2ktmqUt1G88Mw8MJPLlO8M
VWIv+/5mpQ+JmGH5WuN4qMU4Rvdkms5xrcqwZdkcZJClu22V69BruM1mrg+DzDYusQPB3TzPQhec
J9CCBJ+O3gTpUf8579qgDdNIJSghORhErGu/6MCSlVuiD+nquQFP7I+JdMH00LgKbN11ODzmI8TM
Hh2Q3GgwRB9t5C1dWL/5YQfuabBuBNNBdY2W2UbIkqppbsxNQOvSLEZkVU9dUUMP9B/b/3LbLhJv
EcnoaT0UxrLC9kZvBJVX3FmDCmIi+ekixlWrmQHVOPx01/5nWkPgtEOSRIMKhSizgAh1XYZ2bcwW
tfaNgKN5LE9zMBdh/7dNGX38RqiCu0milcj7PVCd9o2brWmgk69JE+v+ifiKd0rZnVQk++7GZJgL
A34xWfShyUa2K0GUGA4FatiVZ5J91aRfvZSVu2Ua0XiYlko2Pdm8BL+nuV8m/oCCZR97ex8dHUWU
RX1Q3gGetssO7T6NSxUkSLLPRNhrXtK6hrgtnn4hMFx72ZvllYqEVpJWmMKtCP21HeaBg0rXwRvL
X+0sjVP32WvdgKGZs+4/V/8QYa8kX/zBYKh/gJa9tY6tC3kIxRRklhC8XHOWrB+mElPo7ubyaU3e
/U8etX8bxz/E3ZSbK6iZGnjhML5B7uLOqHsHKvUq6jlJqBUxrbaXZ4u3QR185oVgOTC8C3Vir8L/
2CquA0kkEXGsddLlg9EBcDSz6cjWX33lHhtnDNigovKVjbDN7sMq6cVI3CXX6MXL+m9jW++t6nHS
+nD2v96OsxILizi+Su849Q3wlUOcOHC05zaFQF39ufuuCFwjsz7VXY0EoeoOlXUs2E5JwCj73cLO
HA3OrNHHi0PXlrtZGx4IYBqpa+w/tyxCqg5wzgpSEVjWAb/jYEeN5++cXFUVlfx4EajGfFPTKo4A
V0Knm/h1NNcd1F6s3e0fL4lpIk4NWtY26sPINAmDZsyJqFpsJS4lsjmOSaeVk427c0eSkJE733ai
HGo9NTDpAH/c/vGytdk84cOOb7tk0CYThTGWgsrRLIKqz2NSfvKdXUSqFRvBjd5l9WVO/JBAMCMd
gHdW7HeJt4okjb5RV+44L5DixgNDVLlJMKWhbVTnsVSsjuz2JSo007TwDVrpGKJzKeAqkDvswQD9
hJwPCJNfaYpGthgQjkP2yeKhiFPzm5zOYCLA9SI9LOb9gI6Q4cttW8s2lODEJjK8aqjwcKXP41fw
GZ8qPv5yPD92y+SyTOvb7WFkW0pwZt4aVoVnVqzZMtBgKgPI8AW1kpXm+ixAEffvHdsvZVnpsAou
3lsbkHHXvozHfKeFOdoBvJeahigunb171S67Ph0wUf17PL+ffGZkqMP1DR7H6BzqIAHwTJWaq+zz
2zQ/OODagCahN028NE0vzvTWjHhn/VT/vwsWBuHbNdSq1hX+F6AulmYl9EsCmPy2ma97H3rm//1x
jkapzMJ7OpKVYu+b7l1ue1/HwYmMAtQvt8eQLc4Wcj8sTgbajqT3gGHu03qKCyv9tXCzC+qlUAVv
yfUBDZH/HsLoC6gfg2PsMp2G3QzeX22n4XSIjdABO2OymxX1CNlyCRdFqOk5OtrK4NdzdwLiPvCW
9klrqzCBkMLt1for3/Pf0gT6P/49FwssBoO+mvA8N9ehWq+FloGG5bQOdDDKgl0pIOOOe/M+n168
6pX4JfBgr6n5uyZffJ8HEGW2skPjvOXWAaWlwGCHeQnHNDSyx9s/UWZQITYsoJvPEh1HcWP+0tcA
DySBrhJilHxbhLs1vU8X4ho4L9s2KoYvVndXeYrfLQk6Itgtdd1sLDSc8Sa4Gnz3Ug+XpoMsrf6c
1O+fWhqR4rHJtXZtXRz31PBeNASYgDnOIaOsVjiTZAeKmLc1N4FcsFFta+2fI3lgxam27kpbwVsv
+7oQDuhi4waQb3VCnUXddEGTceA0DRhTFCa4nmYZIjNjAu56l2cdro4DngVzu7UPrQM5qdurLznp
DZGOsfH63hpyFHKgBBOBYzNcD81hK+bmMVfkK7INKoQA29GLZbJQCQEPR5DQCC//i65YHdm3Bdf3
m4y25YgqCFg+XjWS3Hv+HCG2KUKLbP8Lfqu7CUqPXKsu2KD7aaaBP/mhNVFUI84mmktuG0FiYhEK
t6YcTE3oMoCXRUV50lX3atl3hSOcgs4BtwnEXvRKfMt19rrMk6IcLNn2Istiz4nO6ejjkYEnUfvL
n507cG5w2iu+L7GryKzYzmMNpWR8H5CgkNV9WDev+ax6xZAtzDbqh/O1BL9Rnc6475qm5oW8oMl9
0bnT/rY5ZWuzjfrh6+B9IGbB0abiJnW4NFXImiRyyddJ9fNliyOc3YXHy8Xu8Qaz4u4yftHsmJZf
b/922acFXyXWAKb+pMYj1cwC8tvU08CdFYFYlnOIADVwgJol71KcVLs50vKg3GWxde+89F9SCCoX
v5fn25OQmVfw2jLXB9YuuFYX2j8zRzeoXxsq0njJA5ghQtSm3Jjw3IqAye3A25PdxpWkfUEZP954
s93o9hQ2F72S0ohAtc5DOwrXsENrtGkPHjpdiHs2Jv9I+RqlLY/tTtVjKYlxIlTNaMfMWyqE5yFJ
vyeuHWXZEi1gNMmaPrIsbXd7RrJhNm/54BV2YY7E3+rhnP2uoAEBTC0rsj3XI994vz2ExPFEfkSa
tknjVti83LtH3rnjyAbnHDqZo2IOEu9wBM8euE4ZStBwPBBVHXg5/akm+ydIOIiiEirZuSKQTdtW
CXcLwNBdHfTPEHlIVfAZ2W8XPNsa564oGapko2kGdDqM+XuiunDJdqtwCg+mXelamSC9XdpD2+90
/09RdEE+7Kj2k5afagEwRPwafn25Ol0B+K/+OBVfqPnHKf6HsytrclRnlr+ICIQEiFfAxm139/Q6
2wsx20GA2Hd+/U3PFzeij45lIvzY/SBZS5WKqqzM23JlRMWp0dhceQocxUND7P3U7UnRhnX15/q9
1Dk+FaZW9RlSxC6aaLJ7QOjfs7AI5meAvSFx4HwxNut+mtvzH7AaieeGpUjRA28n4teZbQRZGrtS
oWoWbz3mMhzv1L6ApBzMBz6L0ZN+2Nie8xW84OxUlNqcm2MtUgmz+tQJcLDX+ypiIWvCcVeFYhdv
WK9uexTrnbLRHXlxtt72LuGfmq1Kn/Z4lffYHPLUcyXeNXE/7M5KDUZQn+yHIWT7HITBWwxzut+v
WLBjetKo0Djw0CUCpeP3NNnKN+i+AlSKvB5s0G66YGsqpzCmHW/N5NQPxdT4SZM9JIgd/aXJ5EM7
caB+vNXs/cIZu7vS6OIttljdy6oy6LUWbxDUAFjW7+t7sGpE9aHdTSEN8jDdtBHNXVbRa5PZxAxl
LAQ4BQFksG0fiYh/tE4H7dbbYqj/INh448WNA3NxyFtRvljr07hVd9f9+vPj+uER5SLpZZMgoh+a
3HfH/QI4BE8ik22gEnVXWaXRk+vQpOPZUy3P6ef/WWJ5Su68h3l3ljnaMkXNg6FC1xp4WjSP4qO2
LZJfS2o+8mI+SpqeJpZ8asVbZfPwunPRPHsqdM3pOOMFb8nvJc7RRBqLJIAkCSg7l2arPqeJbFSE
Wmy6BeM1x+vXfHUBxvfywPMqv2FBnm5RtOgOXrH9idtx5cUIaalZ3o2ZB7G/+R2lkk92unH0Gu+i
wtNi6ix04nABLvRId46MjWCKt4rHusGViJzNxer0Kc7bseYybGY0ucva2KJ8uHjGtv33Mn+wCuZI
WwhiyMNofXaSQ2Il/rLV6awbW9n4pkmd1nPS4tAgQy35MSXg2l5va0jBT1cip2oCgwqqLcWhWwJ2
nEOkYIFITSL2av46g2nSfbfxyuoWohxBMTYtNqqto6b6U4MAFZgnf+5vSrLZtlprNAYvqcypqSNm
jT6w8i6RvuF94cNWk/NFj4EJzv//cMZJ3S1zyrBRLf08gsTako+FPYdF/xWykTte3/IJgWkUB2ua
Fu1WXtcRRx5PuIU/FqdzD1iXbpUGz/Wa/wQ7mOFs4R8WYs4SSauR1FFhfUuaOXD6Tzz5VcyvxPzq
0mdoYu+ue76LbgkTnS/Ch4madpCicT0oXoxVuNr30koDKGz6SfaygpXy+iSaW6XWIkWZ1AOzMcno
3o30UMTHcku66PJbhAUoYVUSU8rHGGPHD3E0RPGd+MlLvwvnXbWfDqAzsLcSKrqtUox8rUwwAnkm
ziT90rNgHR4n758m/96nt+6TYudG2wzUrnDqvHoCHx1L36f29foR6H68Ytje4s21V8TyYNElNJ0n
r3sq6ocxt3xh/L4+xcXXx2Zq7RE8FTP4+rg8TPFTvoQV+OHt6T2efl0f/vIlYmqpcW3NqoobVx6G
8mlIg9L8xrakcnVDK/ZcFNlkQkGTvxA0bBWZ7/6o+u6mu8/UMqNL7JF3KX52Ov6CXsduWV4Hp9hC
xul++fn/H8y3iFG3ygRGn8b6iL0PG1HfN4WM+JwEXQVBPjT+5cZ33oC5AmEA/G1Sh7wdw0ZuhASX
bxbzzq/5x58wQkKp6XHs/eJ9Nq3I5J+XGkqz7ngY5RbQWjeJYuW8ooPBclh5GncHRgCkgixUPu2F
uzchoHj9hl1+PZgqEhfn5Wp3/VBD1ft3O/+J+zogsg9SeW9VTbCiT/b6PLrFKGYuQZw2NxYWk/Q/
WBmJ9WXu/inED7n50F6MpGCKirWPdBJZXsx1VGboE/SS0AO/zvUff7kl32ZqJXGgTlKtCzzJMmRH
Yv3p7Mq3q/lYo9tjMAPHaAPX+wLtoKPo/5DmNZ1IOPZ7dIaEnOS+hLRiW/7Y+DHn8//vO8nU0qM5
mBNLmayj/wnMQaMIybz4L9rhLDJXdEF/UzED61acROkmE+UzqSK07aL4C+oN/r4Mp8IeguuL0fhP
tQRpLba7zizPD+hO9Nfi3iY/UAZ/Kc1yw1I1t4IrzoKChM6ueZYfiqYKBpqfiNjin9X9dsUJTMWa
jWtnZHjhf9DuoZ3zvTkG8bxu7I3GZNQCpGujwFxNTnZA2/EnPnuzL9P5e0MDI0PtIU5/XT8C3TTK
E0/HzOpY72UHu4ukM/hL+8lAOZKDARou7focmoiFccX868rlCcic0oNpx0GfQj5hls/V8qlc783c
8I2CPSaWcbDcnzkicFF9MbaUU3TLU9xCH7tDLD07Q/dVu0uavdf9gc+J2hzAl2XDP2heJLVMmRvG
YA6ZmR46YwA7d/Lk1MkvmW6RbOqGVyL8KSN0QOdSeshE+9RIJ1zL4a2GhPr1w9ENf965D49ZUhpA
kQPld4BcNCjvlt2ZCH+RW2G9bnglrHe9hCammUGTHd3IyQCOp8wA8IimG/GAxgxVeo16HFnpoDH4
0M/OkffAz0zZF4RSu4osN06hWHqbgaQl5rE48Fo+uglKf07j4rmfzagbjC19E91C6L/PIfaqlc7M
Q59gOb3FCxM+c7t/5txC7MK3vqs1772rWHvdOiAbLrg4ZA1/iXmTBXw510ozwJsGkCrXBXlBzvNw
29VSzB5caKICC6r9UlXybUpcIGVSLKvfSvzq7pZi3NactUa9uOKQ2wJ5d7s8VjVarCrahzctQK1p
DumU9YaJ3k1RsRegJT9ZyXyycmejqqU5DbWY6TQ1wMI8EwiUV98Srb8S6zSjRZXIaAWoZR22Op80
O6XWMivmOm7lVuLQtfIRMTnxZ54F2dyYGz7wcqbcZir7RsvyNJ5nRxzwdZ1DF6yASp9AWyI1fN52
n72/XKAtuq1qXoZmbn3tmft0/ZQ0lqOWN9kImBT3GK4BUkb+kq27NCaLX8gskAhor09yOT2BHt5/
m6dXFLQ0slkcZlAxOa148krrRy1/kJ41eCqdKljtMhzzody4e7oJFX9g0LlMRmkmh7Tp/XjaCagR
9d7JqR8YWo7ypkU6aZPP6mwxF4JKR/ELFBwCXposySG2m87nU/xS50Mo5TuRz04KKR15HIsxcBNr
QZav2JWj449WG1jz7Bvj8lbTOkizx0aeJqfbZWsXrYQeS7tlPjHLoFiixE2jkjRvtChCUeXvBB/l
fc+PJGMRgGJ3rYHUBXm37Ur4lukELYVsYCbvW9aevJH7mQQxm+CQFelOrlEF3P2W88J3GAWuGOXJ
5gvITzfO+nyml3ZD8VsNNwQo+ITzMjT1vojFMRNs41Q18Yhaq4XGl8yhuWFEYwnK1OF7ydO9EXu7
+Tt30931q6qZQ63ZDtbQ0QlEo5HoD8YgdywGvAwFkTLJg3Te6HTUTaJEJW3ZMNeYsZAyL6McuniU
B9Sme6c3Qkm2cl0a01Yrt+5k0crkaxytUNsYk4j0BwLgk7Mpcq05arWE60LaeaCuwSO3ekvlXWZO
uNe/++x9mb/1IBS3kRvJxvc4fvey3Ley93qLC0G3gWdX/THuSqvRpNRFi91a73IUdS0m7rLu++rI
XSq/Xr8KmhdG1Uwz5cTJ1BIe9akZuKt4NscvbZ/sCCUAf5MAiP/o+kyaF0YlIYEOogseMsfFfRAn
q6s+0fIlvYna22aqQFpmZ6tXFgysHeWJQaGGH67/aI2PVcu7nZe4hYzBBiKg4lNPlj/Ey2OxZGEP
4BvEWeksw8KNN2xfd5mVcGWZ6zU2YuJEBVui1Vx3rEUHwULDeJEbC9JcKrWKW7c1r8wGCzIm2Hri
r01ECiPokYfeJAvTzXG+ax8uLu/hoylfWTSj+QicokBtW75tPkA9Wpj/XD8YjVmqZCRF0bsZFzGN
OsgXrxYIdHNvI1LRDX0+nQ8/P5ZTViM3z/Aatbs6bk/EmPe3/WrFpOli2+lAMbSHCLQzSdDkw4Z5
6X71+f8ffrXVAZrjVQ6LXLf4keU9hZsin6//bN2BKpGGJcrcywh+tjtVYSp+uyjSjvlxsQKX3ziF
El/0vTm0fY07M60PRRVZLrx5dkyy9664MaOt1mlHqx+7ycQqiuanI45zPEGsYyNQ1zg3pliuZzMj
qXoEBGP9aYD0ZNof0Mh224VUmUOKenWteZlYZGarGVlmykNnJTcm41W+EFnn3KhLTqM1hiAwrMjq
sgcxbX1YaB4Ylf2ClwsqkMymUQ0+0Dwe7mK7PNSZs5sXuw3o8ELrLTiR5pqqfBeDy2M7JTYMt4q/
dd38ixokiltxX/TdJ/BG/XPdGjRnTRUjzhawN4DNB519PA97241sEOat8RYvrW4ViiETOrr2WbQs
MloPWbbIGR+6WuwIoHXZz+srcOATLoSvKs1FldkDROUpjcD/10CwkLSOL2uWv6xDOXxJmbMFndQd
vmLVDrJ68NTwzlX6Je9/rs0Xx/w80M9L+7p1v3SnoYTipF5Kq1ootsvp8Ym1TE7oTP3XPjG2sne6
3VJsu4xJmcX2gPMGhwZ0AKoUaRB5wKFsfE1oTlwlvBjjuJCOGGhExi9JcUiyX1CX9pMz5d8GBYHm
cVApLyrToWeiABYlsrgzPGBIxPP1q6TZfpXjgrDe6izoMeCapsGZAt4YeFjbYn99eE38pbJc0DpO
ieuOVpRllR30Zr8rvBNvsy9QxP2dFtaXAchrz4muz6ZbjGLZEr0HmeQji3rXm0CWv4y+SFA0t72n
6xPozkGx7RKU7ZPbLRYu6w/oxYZDTDc2Sjey8kS7a7ma7VixqHGnkKHOYFpbtKm6XVGMeCDjaOWQ
XY+WPg7nlOwWuqPFj+s7ohtcMd/Kmt14cPE8rN1Sof8X2RGWuz8tIbf6DnQzKObb8cqYWo4ZilE8
zhUYhJz1sZ22ZLo0Lk7lsQBZXbd2GaORN5QvbYbW2cyIqW+YuQuK2e4Hc7OvZRlvGLLGF6mMFkMz
dMPiwpCt2syhLpuP+7V2WWCOHIXZubutKqbqtEHHKOZ9utKIDs0d2plPjVg2nJ1uv84r+xCnFqKc
UlvG9ks+p6AmWCREudm3vkFyJwYdEgG12zi93nS5VCoybxqs4gxRiarVCpraPRYAMSbiJiUGm6ls
ZInHEonHjeIwZBWWNZ6eiczNbVHf31LZh40SHehN5QJnBMmtwDEHUF1sEUVoTELl/YgXKFbW/PzR
tJaHYn2rijRCjL/xwy/DkbEvik3TxOMm0tb2y5krmoQy5Hfr8/xXNTwJrZfbzlYx6x4+rk8zakWd
6O9H9t5n0z4GJeD10TVP8n9QeYvl9mnhIUICJNKZPpFc+L1b+x073Ar9A0X+v01hoalHcre2EEDa
916fH4va26VugzbbNLy+Ds2zoKLyaqdtkP80aNSvyOVM8a7lW6AHzSVS4Xh9YtF06ForaicRGiXk
kJo/02ZxW+PoVAwe9Dymqk0qxERmHzReE9Sg7O66r+0mG6vu9ytvse2JhSYzQgsCsTnHS48gN40S
xg7Xd143vPIgw8sl9mRmNEqa6ls1D99XaAA6FdvIruoO1vr33alBrgN2ZQfvpjD8rqy+T0n+6/ov
1919xXxdW8xdDVnpyC3pUaBtpZ/TQ1VWh7aoS78RfKskpFuDYsJlOboxB8FCRFJ0AE4egrxxQ7X6
8vWhKu7OJI3tONATiorE8lkSzFBh5N2x2uL4uLxHVAXeVX0Cidw+oRHKu81d0vn9FFVjW4d0MKuD
YHm7u+UwqKpHhTdxgnwmfARIaZ/M9XmQ7R2dkjCO+11dbZGGXj4J+h9AHgQ1DBdUjlFRyQdC+FNS
bWVddCdxto8Pz1g3ijkVEDaLSjaB0KcGRIik/mD/AbJsCwl32daoCrcTdsanBIwV0QB2rLzt9z16
h+NxusmUqcr4IQazI2ihY1HOuiMA+VG2VjviNuFtR6yYclIMTpNNpRUxZwplCVaNGjz/Ldstst5l
xbIR0+murGLWdbZObmW4iOmEOHk59Ivj+7yVd57MMmRptyLUy8SENlVxdm1G5tUG93BUmiSWIQoM
2ez3fekZwWjNxp46TfzDcBAz+SWCfh6UseCHjgis/PqGXv5opCoab2kB63XLFBu6xHtryR+zHldt
rPjnphRhx5ZPokj30pl/X59Pc8VVwF1qZ+5Yna2Htb8ZurOb5msvZNCLz7eNfz7RDyY0L3S1ZQPu
NO7Mn9P6ZcgArwe9xa7Px43vCs3lUHF2UKl1ORkQKQ9e9VSb7vdhqFLfmUuUIdq3sTP315eim0fx
BlXXtHPb5DTigv0ErXOAKufBnK3eR8bdZ/jj+jy6Izk7ug9bRpqlWR0DNuWAdEWMlm9W3j1l30S6
3vQAUxV9h6dwaiqJ7z7pgvQD/S1Z4mw4BI0744pDWIuC9VVOKFh3krBNvhdU7AdrvekDjKpQO7AT
FiThOVIqU577vYifCUMitqEg7cyPzmrsRwgUXz8G3UqUFz4rppyMOTap7Zp9DQqsmrg7cxpv2ygV
VycqYfd9J2gUo/e4SxboPs/I0m1p6mgukappFYPssoLujRVNJbB1E5qPpxqdj2ntS7d7u2mHVDqQ
hCVdVcgEUXQPFfcZGgztgkB9KzuqW8L5/x/soGbJuuZJhzARSYKufqxtN2Bu7mfsy/XfrzFoFV3H
kExkne3g6Y1pfydWu/Btdm+zzghdl4y7sdh65M+m+9+kNVU1rPLcS5CJGix8Dw/P0rO+1WSrgVa3
CCVWN71kWguQ5kZx3PgIVQz20K/5vmOfhi0FXt2vV2zakNWYmTEOwiuTwFjJ3i6t2wxaJQexmq6p
zMTCl/Bs+CSvd1bWvTtxB4TM9BVUk/uuTrcoL3TLUAw6nY1F2hN2ypzjfdc3j1k77a7fJM3QKpTO
MzxYFVirI5Y3IvBca4icBWzM10fXGIKKpCtiZs/GjDcaunyvaffZzfnOlf19Aom86zPofv/5cn0w
tVTUrtEUqEjPYLOVKwsc27nxxytWfKb/6FiFFCafiuNKQDfVTDvXzp9Ld9iIDnW/XnmYE+gBJWjs
pYAEdV9a2tW70hy3KAt1g5///2Frkq4sBk9K+yVbnNZvKqc+ONDWufHiKNY71q1rzwt+Ogf9WW8N
d+ltfEEg0VSsVnoyASVWwqJh/u563zo79tmmHqrG6zhKQE6LKpMEMrHRhN4GaoSG/WziG6lrdvAV
G5dSk4sDZeC/t34mgxUvxPj/XFy+yyPz9cyvUIBfYSsXp4v5VUCZXfJ5XQHuiuqk+wSJiYNH23CU
096c68Ce1iOEUKJ+SQODkG/XzU1j0CoziON5NTET7N5SPvX9gQLbtzRvstvKAOrGV8yZZl3dyBjC
vdlZOMF7bPEtVlZBWt3d9vsVmzaATV6M8+ln6Tuat1hh+GJefYg0bjgNzfVSuUHyInZWN0OSd/C+
mIC9ZuMfPtLQxhXY4rzS2LUKHsvmxexYhk9K9AGF3Jb7btxCJeh+vWLUTjV63pwjt14BpkFAnVIK
SEv8ZiD24f9cPwFNcKpixrjx/7UUIfmhJ00wTfy79Lzw+vC6C6SYt+WZzuwlqPXJc9M45CsD4cZ/
rHg6WIANXp9DtwTVuo2aNtOCiKXJ29eijn3ixsRv+q3Mh+YUVLQYMlqoz9hYA5utAoJ31DdtOuxi
470W5udCko290s2jZMJryzLjZj5HkekK1Dnpj0hXPAwLPU0u23vbMObLMaSKGnOSPoee8Gyhv5CE
Xdsd5syBSma9sQzNcagcIA7IknPCUDZj5sJ9EtvSJz00kcYUnE7XT1xjcir/h51Jr8g824r4kN3l
cr1bx9vIIIBC+/dTAfbXeUHm14q8tMv8xZh9r65+9ll7m0NS2T6SCp84TorNN7z3hD0abPDr5kmm
v4rs622bozzXrsvonMRYQTKAhrNp9gTCHteH1h2tYs1xO7EGOpaAwJVuvrNgdr5bNuPOBR/wxtGe
L/uFDxwVQ2axamniGXFMDVT8i2Mn6Kk0nGpX0FW8ub1E/YOnKPWWy1ZlX2N2KrCM2IOVducTMc1v
woCwruOn1p+e7j1ji+JFs28quowCipVi8Va00iFaQIYN5upwsenGnmmcrIouc92hySrEbVEmbQRp
ZoDXGg3K8UOCT+nrJ6/bJOWh7lfLAhUe8pkjaHd2bVE+ZW1h+dwU/7i2PM1Ft7s+kW4t5y38ECW7
HjOZ0WRIBQwz0pbVWwFsWZm6AXzu/voUurUoJk4tSec16ZHRMN9cMVgHtzTZXWPViS9Hs/ElQDbX
Z9ItRnm/8wJU7nZdAEpj535Xf56SP5QVQT3fluBTZZSqgZoFGyZs1mKz197Ipl+pmUMBnMlhdn2Q
ZaY3QTvREPzvYxGyBCwoQZAzDxnEWN2HrPSeuSg2Mq8ah64KKVWlZ7ISgVmUj040uOth9baQL5oz
UHFlZVs7yVgW/MVriW8gM8NXIO/zbymKtddPWWPdKq5syGw5xymK8C3EIAj3DXT5xGt4fXDNzqjQ
smGaE+4UGDxpnajvxle2adO6333esQ+mZhf4ZIROPYlQ5YfQ5FJCAS/t3ZNhO/GGZ9L9esWaPRoL
UqzwrTYbu6BIBy9orOomuXWbqrJIkMfyROee4a3W9JTGRdDlPPdbi26Yr+7XK+aLLxETtFDYe9Q3
I6/to6bdupUaH6TKIRkW+q2dFkPHzRDE/1CwzA7kdzNEQ/Z228VRLHYyDeTEerw5Zp6HDcQ8235L
/URnUkrAbUlGxlYyK7KguxGUc/OcWN5whHon20sjrjbK15rtV0FlZZ/YY2Ngj+jA77NueRNobru+
OZooQ0WQTZVpo+7OrSjvJbqsD6tr+Kv3BbpOPPmWGb+uz6IxMBVAtqQtmJLQ9hHNcvSrMgVbSPbI
yy1aHd3wiv0yhqo4LTH8KI07mnd7Fx1yVZptPC667VdsV3g2qEJy134ZVmi22u1dzrdafHS//Dzl
B88zuQmpINeC22/XwcLdsEbJGpcpvG3fFbud7HHqwHv/97N5l1kSWjDlzhnn3fXhLytJ2/RvmunD
z+cdiPlAaRq/4KPwz0r5d8LFfYdyeIZkZ14Md/XSZcHUlJ9NyndJwbrAmKlPM0DjKH0HddqdZ0Dp
azOi0R2VYutQiomHlKDQ1wmS7ImNz9/Wqm68xYq1M7fNHcOAtYNU2gx51UQWeGpCw5s3YkvNbVBh
ZjS2iVXntv3CvRraENBSdo29OyUbsYVu+LMP+HBaoMpIxtVCyaQbs8hswaASr68MNEHXb4PGk6vg
MqMY6OwOyKlXSGB67Zep+zZNX3p+X5Af12fQnK6KMRvzrDM9hhnmyvObpd2ho/e2/JsKMKu8mrcG
RQCZijFcrOE0CnE3udk+T+jL9V+veSxUijeHGmban6PtOZaBBXRokbenmkMIKt+SWdBtkGLvyKRL
OfbA9zmDvSuqn5xs+UDd4Vr/vjtubzuMDEBQJfwVHYl2+ian76U8Le5GAlfzEJmK5TK5cGu1cbaN
8YXze9G8TihMpvF+6E5sixpFtz+KBXO3BcB8wSqmIQb7+7Tz1i0R8ctDWyrEbJLIu6H2f67SW0Fr
kh132vD6xbm8NZaKLqNpJ+Q4Ivlp2cse/e1/AKF5T+M09ak00CjPd6Zh3uQjLBVg5pKp5iuZUT2J
nQP64w7CtsLcvI20xFKRZXI2qEEhcR4tUrwID7gVuzr2a3acjW7DieoO4uz9Png51uRYQIuDmDwz
QCkX0msCKJzrR3HZhVoqtMzCp19HMhyFm5UvhTUCLDGNfjZBzP36BJepj4invgEZq4BKH7P1RJPd
GK6hCNafgEoFhdjRoAiN8KYLi4mU18AbM7twXEzUe5DWRY7yaWMFZ5fwn8QVBj67kA8H4A28M3iS
ryczciJrRw5ptPz+S0ANYfNxq7568SQwixLz0XxqRGI47mlMxesQtz8qF6QCU31LARTDK7cI/2ns
Ke7W09pX+xZ0Gmu9ldi5eEEx0Pn/H/ancBLbqJNlPaFgfmjS6n6dtzZFN7Ti/88+mgA5vp6m/t4r
TubWt7f2Vqruv87iwTtfluHoROaui0RoPllvzOc+3dXI5t1iX9gb5RVAIfvcHYq9SQG9MLqvi4mE
fL3h23S7o3j/dV3tqm5xpiMa0bu+CPLq6013nqven8eNNXeJXE/e67ITASjXe19kgfjxP47VOd1w
bpqD4OpbUHQyz0yOExboBn1ew7POVBxWmU+e6ZHsxJFuBESXN4urD0GPzsmYDFhR6URTEqGl78at
UgzX8uZunVYMDKbNYQf48iGP1uf2H7bPdjLaQgFcrnQTrsoL2k5NzcnCNM4D/+uFvJ39YEfYol0S
btGBeBddHTiD/m3K/VqPxgTK7JMHQTe3andcyidvFVEOdcy66PbSNt6nOF03zEN3KIp9y8zIBpAW
rScyBjy+S9rX64eiW4di3uNk2RYjsAzzCOK1QxLZkbNfDnx3fXjdz1asWqS5yYQ1riejfS6rx1Ic
ro97+Q3gKrbYsdo5dcqanJaCAIINdAF0+2Zy1zf9FmTxYtBOuAoeLsuhdhsDU4xpPfnlYj81tf0o
22lfpPz9+jIuc2FhEuUpHkzpekVaklM8ewcnb7/KfozGpbxrciMQcfcU1whVjfjRKUTnF3xLUO48
/n9faq7ydcbMNIgoCnLqJzsOF+5A2g/6hE6xIklvMWNHSye+N2S3EeOfI4BL8ymmL9Z0Ymf0/Glw
zWfPFOHIzMexa185bX2e1hsuRndmytstXEoWSXFmqZv/M9st+Meh8MFlE6bOTXIIODLF8tfVKu2c
VeRUkuSPW/E7u52Q96v/bFyJs+Vd2irF0hfcY69bHLgvpNBB2j0ezFfy7Hxy9uYhC26K9rEKxe77
tM36zMBz60HnM2+DevwFzoQNZ6W91orZ51aRO/VcmSdxdxb4mg/83vFJYEP/QmyEabobpTzplrUI
28xq87Q0j3WOIiz0v930M51Dp9zKUGu8lworHuV8lrnDHN7ya/F+x9kWzEHjvlRA8Yru0GwxE3oq
mURtekArsnOYlnV3/Q7pfvd5zz7EmXKomgoUbfQ05NOjN3XHGPxn14fWWJiqKjhkc2eYnmedViL8
KQ28afH79TDlb7eNr1hwb4ulTJPMPM1NaHTHld4lEzjBN9Lpun1XbNdobWHFTRO/QJYejWbyYKSz
z4tk41W6DH8j3FVsl7eVYdB45dCmRRtFkFozUuusRw8+8TM6PeML4DW3C3A51XeJlPvre6ZblWLL
U73wnlQle8k4CdNkuFszYJYLO7xteMWYK8ct5tawETyLn/P6aRoOkm116Gis2FWs2LZH12mqlJ5M
1/vNumHXuO0xRUo59WSQeGLjVumCZxVTnAIgWKRsoCfgi9gbOmHJ41Bb0zkrnvngnJV+3lemz+bs
+9iQ58oUxzQf6sBy4jkQ7aZayd+63AXvrsKPazoLoyIuOTFbhoTWER0jkcKve9ZDP31OhgcIFB2I
JX3BHmgesOGtIv+Mlhm6fexDM3XO6jsKGR7HDRq32K3jm0X/0OLlprNW2T9jqAvKKp3NU2I+rHyf
xU9y3HDYmluq0n4mtF3mYjGQdTCOC+6QebC35EK1x6t4DSl51o823kwAxp3jgG9Udjd8Q/NSiG7k
yAvHjTBGO5HiQIhdZ8ZYwRbMZ6DfFh+cOTtj1x8RasQ+P4jdlnrlX+6ASxdFcSXMLEyn5+ycDQqd
Y7EDj+VdavjNr3M+pTx/eWf+vJG40XwEqOjmmfA1t4yBnJq+/0xcGiadeZymJkzIuret75nRhw7o
6a/fMd0Hmop3NpGAcoCJP39zWIEI5N59sajPPtnHKjTu4s0PwfNWXdpCxblkPKZdBXziafy1DkFy
KPf8Do5Y/DCe/ycrt27sn25FKuy5nIkgZMWKwPhl++LJPoiwPwnpo7kyRNi2Ed5q51E+F5pycRLP
wOvolT7cQJjsisB5W59RL0J+sNkAuujunsqlOaapXcTTSE7UYBCoc/xldB6Ii7XJh9V856A/IpX4
KvNk3/L7cumDgqWAqG28Z2djunBu/2HaXNKsrVeEXVQ0WSRIj17epNyiGdc8OSoc2l7atum8EqOD
XX4pQ2MNB/K5SUu/3eqF0i1A8RKAyqaeKFPzJCGTXn5iZHfdcnTjKj5hFXQkiQ2fIL2HSRw8+Xrb
uEoAsfIJPC85xu1rshznNWUnOze3uL90TlPlzqxFmcFvwmmKIaBfSdgEyQ4kmrbv+NWb5bfRlkCX
pXljVP3DmCesYgsWAqr39Ez9m2a94/mpY/F8nxdpln8naz6uX6fGdvvHqpa5+9UwpiqXgW0XRTdG
/8faly1HzjLbPpEiJCQ03EqqyeXyUO5ud/tG0aOEJjSg8enPqv72PscfvylOVPy3FTYIyEwgWbnW
BFYvY8NG0ix3Q5NOhYk9eK2KrZE17XxefLMHieVIPLDXhINRG0DUt9ywCo5/7RJkI8a2wMUhanDC
p81mCXKavNpt2/eHZZhpomP0UFzhZcxmySHvSmfHOnqU/C5QLGKwNsRT42nuymgygBYsvl83D1VP
UtQBD53wkzUnx8AVkMXgW2I+2sXIQ6f4BGn6cKir+HpPivWTUZxdkLJsXUrzyIbP/veO3lnm4XrL
qpgmI9iHHk81VokQ3W/sr/1DvUUeG0e/lzmaN2lUvdS/vU/Xu1JckWTxSt5PSWHkpX2k63Dv++Ag
ZuzeyCD6iXe7612oNgIZv17M9mALhgu2uQMhMcRemz1oIEJIGkVpPGh6UURKGcXe9q5NM/MSh3uQ
P7mjEY5msk07LwpKezM7OupmRViToey+gH6R6Av72IFwshusbV/rSLmUE3Xp891V2DbZzFG6hTPA
drx3I+h57OlbdSBxdjeEOu5kcjlRfLBjyYh2WovADgzbOrr8i3DssOj9uLfqfedBMI4O4QSO3WAm
Mb9oNbintPuKWBK21hd/bY/gWxqIGSaFFTXmum0SnSabwpscKawPtZMwAJacc2f/zO24AvgzyDVn
BJWRS5dCj8/+4A6jeQTdTGwSHqbsNIz2o7d8vW7iKqOQDm91WTpm7+Hw5pvWY5Wvh6F6u96yyiZk
elA844KysU3No4iDIKRbdhdEQDcOsR/WGxxAzdu2a5kf1PW6wMQ2gmg2O3E2jS+4m2tOgorptyWz
XoyCpsxG0znUXj3HeijcbJuBgzHsbfu2C5tMDkoa7i9mhrugGFxYb7GdcMuhXqIZgmKBZeB2gxJ9
T1gdmu8PgXPn6e6ZquOGjNPOkWkepwXfDdbm+kA26z5tQxbZS7RGdkRCFusuaQoHkyHbxuAalltw
+0xNJwAzw8AOqcAVIPWHHxpbVUQWGbrdLW3a502f3Pt18AOCv3FH7ROUBL/YXvBC3OU5GfJzW/uf
Z1Lq6nMUxiWDudcJN6dmTryzR4wFeLr80QTT4L3ZQ0yugEJ6dH1sitmTYd0+WCagrlmYR8P5sa4P
CbJmiaFJ9Cm2LpkutM+aBm6Og0RX4pv5WQi6Ectj+nPlpcZ+VbN0Gda7nWUoFq8yUHFypMab2Rxt
zmJq7v3x5/XZUbiHDOwGN/vSOaZrHvviVRQvrm5HVM26dIdgq0i6SjjdfW9M4HX5NOEWVM/P1z9a
NSfSjpMNGWvo6rf35kCWTcHdHExPAf82VhPDO4lPN9f7USVaibT90EDkoJOekvu8A2WM41hN2MxW
WDeg53Mc6OJ0zY+Mpa8lG6IF6TJNt6rJkzalwGrJYBWEnpPTssH5F7Gl+0EO/GfyKM57CAPva11J
lmqXkqHfoA8DSVxKnPO4Ffdkw/6nYHvdCCS0yPn6iBQDkkHgXppWZJlH53wRAOkh5tZuUuvz9bYV
xiBDv6H7YQXB0BkgTFznl54cbYdEPB/uBNVRD6q6uPz+zgc9yzFKy/brk1H5UeFuy3ZXpwTiUZpT
jmovkYlD8Rpbd47lQWU9rr7TbYvMIjfC+Q5EnFvz6J6L1+tzpVoHaT/v3GmyGkAHThM9VkWMJ5um
iG9rWnL42eqEk3SXpqs/gwE9IHYWw+P1thVB6q/tvpt/4vv1Si7T07h/6vRkdxrTUbUrufcibFEP
tYF2IVA8diKccw0SSGUxkgfbvJmXxArqE7G/Dja4cld42SbtUIPaQTdVszcollOG8gmztX0WtPzk
lSaK1tlGcGRQccC/Pu2q5qULuTmPGeCNPT8lxUszbrvgZeXb25q+bKjvVrTk+VKWSHGfAAyJJqgp
8YtCaZLdZowyds8si76sA8FPTXuqEjCkfWtdzd5z+cIP7mAybs8GOeKIYhN+Sh1oQIE7Fc1bPd7f
5jCHiMT16VGYj4zga2fbqAea1CduVxExNmRZ42J9gMzi9fZVg5CclZfDQhqG+YHOFfJLZBjDydsl
6KHX0UGojEfao2lLCST9sMJezu8AoYmG2X4sW90eqWpect2gQxlUx0HxQoMdYw91EAkdNY1q1zcl
5wU+ueDD4NN7w/plmy+laEPfj5PsZwFhWD6/1HkZ9b6uhObjtfb+A9mXmxDJgeb4/YogBNRvxOs8
bqEkXc8ab/g4sebJkD6nNlm5ogLxHoCPSDg8qoT/K1tX6Ff9Ti8vcPVNVbiWJ2P6pjYBE9diOWez
vx+7nRW0IaXbxNHB0z5edU9Gd7OiXozKNfEKYM3HyfxSolRm1Ti2InXnyYA+lPHCD0RV/miDIcZr
cQg1ZUgCVmkZBVYXOSiqECAF9o3x0aUHP2/DanQiBMn9dadUHMVQf/3voOhlZUMcYTtv6dLcW319
Np05arxp6zC6pcKNKakiFAN9Wccyqrp5k3BdRlRlhFJAQMDM7Tb3nLNt5Edclzf9ML/Snm0TfiNq
wZOlve0ihS7KajXfbdQAtDGfMw4iw2n50we28c1oC2StBhQefp0zMR0YDvmnxKpm3XugynakiGEO
GSGeMVrnvsn7h8KnxuMCNftzzedF826rmkUpcBRj1nF39K3zeLHQ6QtjaQyJMz7qDlkfv6B6Mliw
EP6QCXAYnz3wQcx0Y65NyKBuuZbgDCJZGIB/YsAD/nWDVMyYjBr0umysZs7I2aDmrwk179EohjLs
XP/79Q4uhv2fe6knwwOp5ZW0Lixy9vkXQzzUhub0pfrwy/q8O10Qj/Z5SVxY8zDsW5S3pd3wAGpy
zW1Gscyyhneez7QtDTd54v2PfnrkFK+wzZ9CS6Ku+nw5DsxW5XeUgpMDNb+VG+fTHEED5vqcq0xI
8nSPVEHSB35ytuxfFMKhbghcOSJZSAA/nby7BIoS13tSDUM6Acy4ONt1miRn4USefTLayM9vyhkC
4yQtcNqyJRuY8V9oWvJhj7o+FdX/bRocErmroXBV7MMyzq8JJmDCgE75Zjqlk8aFoCiJtj0GNSSr
gpjXNjdK97R0Rf2SG32yaJJUCnOVUYD1QMCG3OGGT9ok7vu3Ys0e1wVKpZ3Q9PDxcdKTSUVbF8+T
LEncM2Ru7bgJujosSMs2zlAjpPsM6AHUN2sMWGFWMjTQRUXsQEY7OTvJQ8OL0LCeIf5wm83K9KJ5
xcBE0NDkXGHrzQOQk0/Fpl6zl+suoZooybOrAu+O9tgnZ0SQX7TfuY31JbOnJ+JmAEXrlFBVBwkZ
H9h6fQtJbdv/K4hBNmUsAO4d4ktOJ4mq1+tjUfYi+bcNeWU+Ns4/vVhxsfmv9CK5uldM5oCLoXGe
t+xsx6iXjXIPT/pIsqPay9GRUSlHI/n9WM9JADUGYDaRB4OIyPb/ERemse7NVhEBZHzg4A8FL1oE
38xqh9C07DaeWDl8BiuyE7bj0kC7GJUFi7/+vL5Iqg4vv7/bCcFN5ZI0FckZMsl1/bkK7ou8jvkY
ccgT615wLtb7wTYuo/loxqbRrEly7pajPb1ZtsbCFJ4uQ/kSPq8OsbAkXr/v+oesjgdHs4GolluW
6IYkjZmK5X9c5KIZc1nuHjyV3U6/3IrIK0t0J53dVW6JAeSJ2YeZLfZj3r2sU7PN5jG6vsKqyZf2
c3fhGekoTKpoDchmrFBtj8clD3RcsKr2JS8HiWZdrwnCrUc3XvBksafr361aXMmv/dS1eOAj0gb9
3kQOBTf4TPskrVxeyZsFEg/TXP315kvUWPdFVNMQ2t8RpMP39aSZfMUg/hOQF1zknirjzILIAWvg
5YzDdTJ9qkHIlKNgO6Kul9GPwnigDUmqIVy2qncRwkrFikwZ1nflj9a4hGUQMVDkXF9khQPIELsM
+0NAcjRe4fnea8fQ4Mk+67sYIJnt9S5U33/5/d33I4FbuZU7IG77+yZ7zMu9299mojLdaCr6dExt
w7/EH4c8MKaPP6qvlrzWooJRMyuM/0LTksNC9rSy5xFW88+x+//nAKtKkcgQOyuoOI55oGMRcXx5
LSpjYwNwk9ism0vc1B0tVLMjeW/Z5DkKAXAGLxwnbOBQVvNlHHXUioobkAzRWkc+GL6TG2eAJ589
2jylPkpcUxK5pfvaMGhdVMIOm6TcXLdQxR4sA7WqESBHh2CryYVz8gtn7xkk9ttPNMvOxkiikuuS
oopYLcO1wNDNe3fGvM2AA3sHX6d2ropEMkTLBy4va/Lxn0hkbv45HF1Wnez1u6Vi1WV8FjGtFeA5
928kyo2vVR93Oj1SRRySqUZn4bkjNwSWYLDuHYE6tMJ/HXow/Zo6FI5yjiSXdnB1WNq++9/jMNtc
Kur+Yb7GXe+2I5GMtRonc4ESE5yb0maXgSmqpb9tyMNft1TVCkh7ckMrsg6V5Z9ZlZW/y84J9nQp
ExaVok9+Xu9DOU+Sc7eczkNhY5m7uHj434O22Fyg8jfbkoxanaF7aqQZFmMszgxcgZO7q6fbSBA8
mWOUZfnfbR/5mTXyvd047q9PjWL6ZVhqS2xj9EG8/2IiXkSjOYmIe4P7Au3NRWM/CkeQMWnmmBbl
Qk3/nKzfLBy8DBGx/LO/3JhklbFoQCTTkfQL0ATNI8etHEKPIGDVnCZU83MJe++2+hFyUqzjtnO2
RLvlQQKGVOTfO90VUDU3kgPntjUAfJ3hsEKPfvv3PNf6d7fmrGQgWsDcxOco9Lrsy64AAXs0TJrE
kqIQFuXH/56Z3IH0xmB1zefFnuLAPhMXcKRlCP0h7kuxpcjFACcaNc02v0lIF8U6kht7QQHTtAbn
XI5TyCp/Vy5r6JU6unrFWsuANLArrA3piuzFGe+LAHf+4c1D+dx1R1PskzLyjPhZP+WL75xrONmm
cFi7RVR9vt64woxkvNk4VoXPUTV8XsDi42S/Mt/+5E9WiNuI5vKqmptLz+/8oDOwneXr4p4N5oTY
cUKz/JyyT9c/X9X45fd3jYtgpag0B5q3sdfYA80Usd1QgDjwtuYlH6Y5tCH8tnDPdMg3Te0cZvdr
n3q721qXXNjJMmb6SwPAjLfESboeqomEVd5G15tX2Y10tF5zpG1B5Oae536f+Q811/ivas4l9536
Zqoyyt3zmOZxmfbbOqDhaAyafUVlkZKrOk0DCkUHS1qO4Lyps0Oeiw1KVXaFVWr2FQ/W8UEKSEaR
Aa7A0mRK6dnNgsjqn6ulvA86J877AsUiw/mm+ZdhZGPhD/XY4b1oTFInAr6ahUE66+AuimmSgWTj
gESHPzLnPAmgIDq/jJmBY0O7hk3d/7g+AsVKW5LrQn2rA5W041yyHoAtIBenhy2o2pY8lzhJIIzM
mF5XtyGh0UL6BuIDT77Ptyit5qHRgXLF8b9T39qDOkaEddV7oWnML1bFfhW2WYTBYuuyFwpf+XuF
fBdHSJfULV8CvDokRrwi+28yY3t9Ev9uax9Zm+Tm7ZA5TVat9utFwz0IfhS8jGyDhKtfhiXrIxR2
AOPrhgNgUfaFKAlVEMNyWlvv0NrNvkp47K75nqQPw+RGLcM5lCX3Lm+3a9pFdYrKk/Rltm3wN/mb
lrd3Bs4DjAB5O3u62pq/d6ePBiEFEw6iumm2O/qagomq6t2dR6etqNmOum/maqK2f4D4SAMBuHk/
DmlI3KfCqyI6shDPOWHP+NZyt77/rRvK75jow5B+77zuefRMsA/mG+aPMVuSp3Y2NpmTPXd27BUn
QquIG12YkpfZaMMBe2rGebTk39pVxIT8NEoU9nvT2c6+lFb62JD5WJTeAVAOzeqpzFQOduu6zOvU
YYMBEUgZ9Eer5xEfxsN141B5sRTskt671ETikEg88mntkv3SkvvZm56ByPt9Uxcy7C5HD2CaBTqr
EARk+bG5rnE5x3zRhDnFDMnEeZBBTtOyzvgpoOc5/0RoHga1rtpK1fglgr/zS9b7RRX4FaBx65MF
UF9/PwWalVUApzwZdifsPBnnBczLUyN+LgLMo7XIiv1oNQBoNXcmB4QgbYx9XdVmDAK/m0RKLE/G
5DVJAwdplvq4jrg23SE/dX2hFZkbGYZXu6sQQPfXxwuDAulByUvnfZFBbor3e+rUcV5RzdwpNlBT
Cmnp3JZpNqT9cVn2VgEM2DldnkQfeoKHtw1GijeWzdhU5bQ/1skJCPrQAEbFLp/5YKHees9BaXC9
H6UVSA6eUCjrEdvsjxO4J9pGPIF/fZ/75JMb2OFk0NjuCpShpRHoMT5f71Ox2ciIPWe0ZtY4jB+T
0X6tE3/TNOtthdzQ+fq3w6AsFUW4FoYDSwjL1o3H2o1qke9m91XwQGNqH4/AlTF6xHVnmo1ue8yT
AoLMn0ijOfwpcraujMmjLJ9hXHZ/bL0ksvh0XFBLayTJYWp9cEs8L7SPuJnHtCWbtmrBgoM/ofWh
ZMGv66vzcUh2ZdReRZPZcy0hjkkJzTywi+zm56ndXG/847uvZ8mpHlRg18LMK0CtL0RW9Xberw8F
4FDbKmZbV9PLh+6JTi4R4l3UbFpoQTR5UJ0yAsK01bv3UMFut+mO5FXE6lYDpPg4OYZ+pOi8JENb
ub5ZncZtsgMbxy7/sT5P23lTbuqdtujjwz0AvVwW6t1oIMcrRm/papQBNBGKyBaRbdxVE8k+tGQ0
fun0XePpQMdEMKzHSn/W9Gsza+KXqt3L7+/ahZx4ly3jWJ/GFvIxfkO/Gd3TdRv60EDxyVLwnZ20
4q2fYkNfHxf6ADBOZEzxmOkoQlTzLYVe1yBBZlZJdaLEBb1RFXoNC0JOdQcG1fdLEXdOvSkZelhn
19+508FwjfByy7uNlBjzI52phqXoxomt1SnwoDAWBqgwcBNd7cvlI//jHOxZcqansALXFwsm3xjr
zRqUdcjXGYxJ5WPOoBXhibfS9UCnmrDNNPMvQ6cjClWsipwFQiH1OM8mrU5F/dQlYc5esS9dNyhV
07IbN4uTJrVTnSYAhqd+OyLb19eaxhWOIBcdJkXr+dCXrU7EzStIUA9/HD5q2lZ9+OX3904GxZ7E
SN3qtPbtsaDgtAh6AOAcjaN9vBlhsSUnrgbXrpqgqE/z49KF+ZMTtdF8JE/Gl+re2PlHVDZqMKAK
nyCST7OqSlPfmqpTW+Eq5UbCfSbegegI5D48GmIgkksXJS4ZuUCgLhp7DIuBfnWyvN4MY3bvNs6B
+9kd5/6X6+akGovk38JpKIplSAXODSsUoBV2y834NotvtzUvuXcO3FEDBDjC3zSEzm8oaG3Em+Pe
aK9ybsiak8EDV83ya+z43sueae5trn+4whPkfNCUEsvlQLSekpyFRVtubI9qrpGKDV9OBgUtciio
K61PIkNx0mAsm3V1XkvhH5uic2Pu85suZJ4lp4T6CumM+WJJjNb7gZYvJOWh29aaI4XCo/+jtBCH
cOHlojo5mbVL3Qm+kO4tetPpGF8vOTRrhFVD2woBo+EruGGyJRyS5Di4btQ77XhHcx1wWTUQyaEX
i5VtYCHszUQcu18g2ttVyffbDEnyZi+rVzDFIuxVttNlR1SLZ+Zm7GaU+d7WgeTBQZFlEOXADgpJ
0PsksZCnygLNc4DKCyT37ZIyL6BXcglFqR1nzkRPZOh0zOyK2CMnOzpm5WRYMe19mYZJ8GIRH5De
Q5Jtr8/Mx7WvniVnO6xkSUWHyp5T8jk5dQcw5mzJE6quvvyDxbvp5RzdSFuyaVBgjyx2qcgMytCA
qva8FM/mtGiuvYqAIec+2jWhY+djntLhM+2/zuI3hQjrWG4K3cuMYp3lLAczstFmlGOijP4+yVg4
OIbGhBS+JSc6iAvhlbm6mGd9LJ1T5R8c3duk6qslt3X6uQ5KC013wTax4uQmPR2sp+SyTo/iXecS
oMl6yPwtsrr+Z7vTFBxf7vYfnElllYB86RhnE6a6W5gbjmNxV3Y5ZL9nsDuYMfWdX/OUv04N08Qf
xWlCzl9YnHkWL3EGJtiB0+az0W8qAnnM/CsTm1krEf2xjYI/99+nu7Zn6UpzXp1q/5IiyQ4tcx8W
EBr0Q7Xr3Uazd35sTaacywBXfj7zBNHUoV/79k1YJ9burkcLVdOyF6/GwnqjxD0cOm9jAzrM/m6m
r7c1fgmB7w6/q5fZa24ikJL+cogD7Vq0NC/X2/44jJpycSGEn0hKDL86DX2V35kdycMpGN8gKV9i
Rw4SzQH7Y2+DVtW/h1AAxe6BI7I6lf3ewIuHTjhM1a7kxb4vGEtcZv72IKvmRgsthzE2BztpNOFT
tbCSO1duUJdtW+N2P+yYt3H7janbYVRWL+29Dso3phlCXqfSyw5FbcJ3gwQnLDz9QLL0e4rK7etr
rBqDtBEjo0JGXPpqiAFTFltuGooOfEnezDSOpVgFufxvbusOtVCIefUCMYtiPXXeTRXzninX+gHk
PeZ2jl14Ev7LVLclsCOTubXBmaZJRCqWQS72K9oGT8QeTBPMJpDv26TDt9EBgBSlf83b9QX4OGyb
vuTAY1fPM0pokT3zHxmKRMAfbU33Rn/GQzee0+5oohmLYqXlCkDLhAn5PVIH/nLIrKdyPnPdY72q
acmDy45YhTnhTmM4xnYpvNDC7tYVTnx9ilSrIDmygVeLaiw97PRmlfMIT6LBHiRG/AVS4LgnV6bx
p7WDGzuTnNoAx7ptoOj8F57sjWzboUo1oMfSx3uczm4VcVWuBAQTZrBM9HJ6rLs4cY8cDC1rA8ZF
XaWIyuckp8Ytf02nBdczp/Rf/cp0QlRga+5mio+XCwJbp89GyxoRmYw14uBKGutIeF/r6fn6Yqva
vxw33m1opAWxXcBgS41dbqc1qq0uFl4DRIYmICmMVS78w0ZfmOawwA/4E57PITgYuelNrDueKRf6
ZW2zrsVyuZSV7Z81WVAr6XoX2dhs4wjzJkEo9HIZ2rs5cjxSWw5exk4DSozmonqys2xngHPj+hIo
zMe7/P6u+XLO1kFYGATeYH56EHkFWQjRwIYUviyX+Y2gZnXKQCAtu2YRtoRo9IqXusp94PBApjlo
MrSqbiQv9i27Zj7kBE55mjgx7e3ptBrsS03KYZP2tXOfCUNottCPD8KmJ+3V2JjrIE1wW7DAXZkA
EoGU+SFDmezENimOe9cXReUXkk9nBb8ImcGna/unWe8E8v2jB0UwzYQpmper/Jol8QmeI5F6FKAn
a9vhE4U+dNgE4AFKiG4QCt+TKf6xYXsdt2ZczPMv1vTWgsEIEJjrE6SwWrmiz18FWIVQh3yCbFc8
N/YDo+7v602rJufy+zuHqMnqsPmSxgH3987LNrNX7kbrGY/q19tXWKtc2FfYlWMVAdZ2ynwelr2x
74qpjgLX8sI1H7bGZOmu/KqhSL4NdofUatMa67xmD5BYAbdKGfdptp8Xc3d9NKqFkLZrhxE69agw
O3W8Sh8Y+MoPtZV/u9646vslxzYFaAVRKlSdBNsQ8kL487pugCK+7Ugv8+8DA9JlNMC3O+uhFWMo
GN4af13/dNUqSx7s2gW1yrlF0hR8iJDkqZrPNOUxQaFWqoP5KxxMLu4Lgo5Tv5vKEwCMh4H5KKlx
oiTV8VIqllau7nNsM8PLbFCcSmDuXKfeMVdH4K5YWJlY3+ma0lwge38yOxat5KmFUmAwfx5TzblF
NTOSD2cTsiAJwcr2BIi1O+s30xVIq1q+/P4uOnBq9RRQiPLU5sVmCpxdLcQ2t8nmJrORK/qSFdVd
rccQ+Fcr8tchhC4pFZ9BwB55liZ3pBqC5LLVKqBBP4E6wLDbX5XZRNQ0iribdRwCii2SSl47QRZ8
GXscWEyQH0zm42rvTcZDxj7PftxVumILlQ1JO7HbirUzel7Cw8A8P4EQ6BNn35v0ptJQQLYkDw6C
1Lehv1Cexsx+9uZgawZGzLL+O1hhNWaq8DC50A86cI5bVnADY3ajBu/HSaV701KgTky5qC9vHWMa
h5L/8moO/FS+NZ2HxQ+i1vltNnsy/wQAmgQGHvmJJpwqFkQu7vNtU7AWxHknvwVR4fTFFydhPNX8
+02u8R8lfmlNm2pyi9PcE75ra9sIk8Z+Fpa5hF63FgeTFLr4oTBhudIvmNvA6LspP6Xj9yq7KwmP
POduXh7drgsDJ9CcYhSeKFf91QYliZgxYyYR56qm28Zy782q05w0Pga6eaZMx242GcMNrstPJfX6
sLWHMJuAbgNXXNvbd9QHK23lPRv+FBqGo4lgqqmTvN9BftLJRYapy0hIijsxgo2UhE5z4u5G6N7p
VZ4jOX+LkkKeFT1uLctPk8VOpomNqnYlpx/8QPTCw32xMdZ9BVppUDxoJkZxIpBhYL6ZQC9pgbM7
HmRxi09r9YuapznYFDrmR8XHyxgwkXEI8PToofT3Drsvxu11z1MsqYz5CuyhSrK6w1nGtXovYpXn
fO6dDvVaNpncZ8dK2p9ssAJweAy9Bh2hcA0ZAVYFIAQkPTbC1cli18aLs1lY34Xna3xD1f7l93f7
eLBYAc/BQnPq3emZdvRnEORR5954yJd56SFzYkxGibNTu54grJPln+b6S2vGjXb7Uw1A2sXFUvm5
RTPkyXgSTytOr2kNHtF0/HF90VXty37cD+ncTajQHgbb2nD4xH1Wp2U82cyOr3ehslfJiYfWFHwQ
sKt62a7OqdTyFKpcTfLimVesBTF29St3/U3tQVjLuPNEe3CsfWf+YC0Yb8WmQ6bMXLrnDu/FrNvw
cbqbs9euuTfz55vGJwPHvLrK/LYv81NFiu0Inr10cDR5LcVeK0PDlnnqGm+t8pPlghqg/FkO4ofb
Ps4d1Ty4qjq4TO07/3DGDKlqgQ7s4NEqn/35wei3iw4OrWr98vu71henQQ1LKYrT5CSRQQ+JARE3
8LCP4rY4TiT3LitX4CyNzy+r5atvda8T1eXjFFYrI8RKkZjBauf5qQBamAGnMohKE5QUditDwqrU
EdDlFDkeD80wpyWwhaDdSs9sPCLvpDmmKRxbBob5c9KuvZew02hkf3KnP1aWfYdnCc2ZRrW0klOj
HMcj5oijU5a/+fze9E/eus/tl+supZohybPXrF/aBenz01jm8TAfivG1GatQFIdEt/MoupDRYAPu
jpVZt7D8HHKUa0itz15uRRO956OOuFLVx2WnfWf/ieUPST6x/q1uDzTdme1bPb31bGNiva9PlOr8
L+PD5qBC4jXzu7c6KcPF2lNuhagD2jZ8V+ZHu3QiMv42g1eAxTRdKhxDxomRyvBH5xIyMnA25isq
ByedWIMCdm7KILG0QwY8ZQU7oRwMSd19DwL6IOqWcIlBELDVFf+qhnD5/d265NCCoLkT8LeOupAi
LfMw7VudZygc7y++6F3jVW9noqAYQx0c1uzTZMREh6FTnND+Ttu7phsOsnLalM2b4Y0bNys2RplG
wZqGq2t/Wj1vM5H0z3XDUvj3X3t719VQQpassqFyBJmBYDwazcZNUQZIn643r5okycFZ73Er6yt2
slG17w9dGwHgdSRcpBorVTmGjBcTQWCv4Ezq3lAmnfEGWLG4mD5ZKDhKOxAFBOCHtPaJYUD/fdpe
H5RizmQEWevYhu0vLTutgfUykK/9kNwZdbP1hI7XWjFtMngMtX6J5/WwrQbYMfc3HarQ/n3941VN
Xwb1bsHXzPCq3Czyk5NmkV26kVUkoTEtm+vNq+bm0u275p0GjNagacSCZ5/7dkvw9t7M0VLqiqZV
ny+5dOHOVYrjRY4k6XhXQHluXaxHk3bx9c9XRAy5LG5l7pJkVZ2fFuIepozeo3xaY6mqpsm/Zwal
GP4Iaff8NNA6BNv0pitvTO3K8DEwoFBWrzAXb02/DXZ2QJJds56KUCQjxUrGSpCfQsCOmTbEvpfs
zurYabHqjagQMao5bHzd8/2Ha4vCtwvM4p3twGfnfl5xXppRV4XDZItcna5C4sPZR9vSFu0aWRYs
GXYz6ClPMUQ4eOT2WuWKD2cJrV8OBu++fM0QDUzcUU4pzl7WGoH8KfKNZ899SIph1xtfr1unaoIk
32Uz7YEGxzpnOaTXei/dGY0NY0os4xYjxUAuPb8bSGIyj+Yu7unMWKKqbCLbopqmVR9/WZl3TVsj
WbLaSvEQlwefwRibh2P9x9SK1KsWWLpAI6hB6XRyy9MCLgvSQkx66m55X8WkSJ7r2g5SPaDjPxFT
7AZRxnxy74yUbepFl5P5MGyiC+mY7fYgLUYlDLporD9Vs6Lmr9v5gTuGPHDj69bz4SkVfUh7cUU4
hG0W3M/ntQunzv1iUn4/BuZ25ctdN6Dq+3o/irHIqDHG7WLNC6QyuAlxvW4NXVF/4VYfVmWqWRHF
YsvoMWt0qZNB5OlkOe3PvKu/JrWpuWoqzFSGjdk1HQBzyJHFMN7ynx3YHPr+xq+W3Netwb/QWFiA
ad3UCWp3ttcnXBF9ZHSYyzOnq/MGwJXc/J2nw5OL6FARHw5cDCHn7VPZpbvrfammR/LiYF2F4TbZ
8qvu520DeExAh8fUJZrZVy2s5MWtQVuguPAGmlX8LoUmbzrectVEvbPkxP6F/tXjSOH5bhmX1bax
34ZqjECL3JP9bXMjOfFsDSCuZTB8IP93Hq+jngy7/8PZdSzLjQPJL2IECIDuSrLNc3p68qMLQ5Yw
9HAkv37z7Wm2d1odoZNCipkmCaAKZbIyl2i+Yb/X7OrCfh1y5KiTs/uq2qkCRT9tpgO4Ttbi959f
/8raX6LDJpHO6VogMpxBEtk369En5sarX3E9l5TwvVu5cRJ5fuw/D/5+9ndz3JYpgE/k72zrEhk2
44Qva44n9H48BGGrJv+rYQXMs1+YbY4rsch2BG7e0wL8+duz5/wtTfyHP6/7FfO9RIT5KR3YaEeN
gdSHKPm1AQa7xLbU0/PQjie9/eX2vm77v+7ftNnEQhtsb+eTBHD/zp7bgCr5nz/i2uG5MFww4kgz
rEQ9DSTGTHyqCbRW6E3yGrzj/5uPwBZcGC/dBTWij+ST4tkJky8Y/OpuvPi1o3lhtMQEWSz/mw/l
n4v+uEBQ2ZjSkDfS/fq7pbmwW52aOUoLvHyRmnIVaJslt2TNrrz8JfKLyW7LQoK2xwgQdfd5b6D/
os6hOYJ748Ztfu0Rr6f2X8eGEBstRuPSYuwd6NNSwHWgRlKa8Tyk4vDnFbpyqVzCvxpDQQ7Q484N
pDhzKNuPY1RHNx3ntZ+/MGCz7DSXK+7HJMxgWkx1xV1yR1r94+9e//W5/1qiSZHcxkpC5Dtq7pbm
B/Hq6ORf1QJAZnFht2QHotlvaDskdK0j/PJMqpZ8/vOrX/E96YXZWuqhCtL0uBX7N206voGcUNmH
OwiSnOd+PPr4bxoc+IgLAzaQtGSDgPNJGAW64873v+LpQU83DtDrTv6Hf7iEfuFajK1rdxTx+0y9
KhQBft9HL2QZ62b8KwZ5fMOFHZORFKCEmAGgCrS5S9v2Z7Q4VoUm0PrPu3HloF4iwEjEQwSqbqyS
fy9iXZr23XSr0Hftty/s2GE4AZE5wAPNHp0Mmb4WgCMRY280eK/swCUELJr9Ou4xyuwyf9MAlLD/
wynovc5/tzAXFowJ7tQmg4P/twIKFr9BygB47i2axWvvfmG/tu27zPLXok/3qpRw5LCA4td8a3Lw
ige9BIF1xbxBkxBLI+YEU+Nv8u7bCDKC3B70cGN9rphxcmHGUdQuIDBVaAKFHPQV6UPrlzdrQ46d
zp6Uic9BkhudxGvn6MKSvbd61iwSrywWeq2b/YHeyi2u7cPFVTyvfRF714intECxePneJG8xfVel
+Q0ndO3VLwwY/MzDNqwbat20e/BgQwmClzn7qzHEFLCh/3sNGLKjXQ82sqcs87XtQmmhNUrsrWmv
KxHWJQKMZDYf93EClUWkXEmF/bZ3t8As13779ej+6wZzhs5bzzE1AHEDMHysx0K7G4t+5fRf4rzM
1DmQn68ge+h/TQZzvnch+5SiUK/dLfT4tUdc2K8CMdww0Hl4Eqz5zKeAACs9eypenHT3M9n4jVDo
2iq9/vu/VqmZGhHTDLQ6YiKHGFClzrgvf3Zw/43twuG5sGBt0zaTVgxPIGKt9bm9n86YhjvI43zD
RVw5/JdM7nOA/GG3IwgS4JKdP2f2EVifGy//+pL/cf3yC8MtFjAwYZAM4BVd0pfp7lU2KXszhtJ8
iU7DfVHzd39+0rWPuLDgRlpJo2CHJ06eZpBvsrnc3Y2v+M/fTmhxsQMOHLi0Hxw7Jfl6iPR0KiBN
opu/qqzi5y/8JpDdQ9qB8P6Um/yYxMUZtBX1n1flP/0mfvpi+XPZqmKdWnpaC1SrkrpwMzTETsCP
/c3BxwMult1mwYeu2OmpG6YvbTtn5TYOtzoM/2lVCb0sF7JJ5UnebfQ0xqRWbjuiUFn91cJclgn3
kIzE7wUFF7+JAYoUd2SNstfq/7MH8+6N1fnPyxcfcOE8mwLpeyY4O82AcD1ZtqAwrIfu8ySIP4K8
k5fKZ5B+aIpbKcHrjfL/7A1PvAiHROLoasQcn+awnTFECy3O9ybZSib4udcfE4zyZ+GGZ7pyuC6L
i1to3YxGCTutJqsZBeO7KkFNV0ry/c+b9J/eGx9z4VV14z0Py8pOGRdpmej5NAn9uKzpiXcNKxOx
nf78oGsH7cLAp3XgAXEQOxHozEq2vRHgI/3zT1/xHZfFxXRauwI82uzELIZCfPOBSJS9qf/255+/
tgcXBk6meFU75BpOyz7WsQil6OnHWLGySc2NsO7aIy5MXI4YzUkmHOK8P9kJovFrlXVnhyGmP3/C
lcW/LC52U0K1zjv+bp34o46hW5WoG2OJ13761S7/dS3rNu/lSLA6BXcnB10dr2/pbV1ZlcuqYsY1
n5cIZ1PZnVQ6i+pMiS9Rlp7b9FYB6tozXv/9X68/gicmRheGncLwE/rOWsiqKcDJGd84PNeW5/XM
/uv356ZftinD73sJqUHrjja6BXi/4of+37CpHHfi+I5z2TL/4LZmrjvNP6QypqD4kLQc5QwdwKg1
tV7XW/wK1z7owo7HPUDQhaTstAFpr8FfHciNGOnaVtD/u1SD78C8vgh62jrdfvNqWh8sWzGBLfRP
wtgt5NC1D7gwZ5NCK3gkAzt1vvgw9CB9Gsit+d8rnii7sONu8H5uIVpy6udP7W7qmL7kwy3V7v+O
UoFYuEhxMqHzbR8lLgPp6kivH5Zmfxfo/pKDEA3X3VMGXm0eJ2e/39I5unLGLsdOMWpsqfAinDrI
6qA3V8r1ZRmXMoYEnoNkhBq/TdmtSsC1h11c5elKW/SzBDtNPFSBu3ICOjpnCy21pkc6j+cQirdr
Nrz82SteOXCXipPFPlhkLgrPa2xZjPQ4DWuJ0cu7id+aar9yIC7nU+M2mWKQQ9ITdzuA0R/Rfa82
+ne+5bI2uTe6abMI996+FHUPAQnMEfxd7HZZmWw8icDjl7CTbNpKTWX8SgofXhSkEv689tcW5sLY
BUvWwXKsfeh/d+FTS9uy3X78+bevWPhlPZK5xI35gHNU8LWG6niZr/buzz997bUvDHwY+n1WMW47
DBaWcQ5CznS/a+Ps71zgZQkyjFvvbRQh1B8LzFqOKNZ2z0kbH8fgjn/+giuH/nIQdWmaCTKxiMp3
Y9/bEM69VB8m+UITefjzE64s/2UxEpTAFDSlSOWoFF+gOWVKRm+NglxZ/0uJyeBA0NhFsKd1sm01
juM/eZfFJTivf//55a/Ew8nrg/91X7tV9sk4ZRkEMl8sedNbVQ1rPfgXkK/++QmvgdF/pA+XBUkb
sXZD0khPCel+bjHEAU2o80A+zOApojE9NYTeaMte2+uLu9rG+aKdxXUUN7Ze7KFoQLVL1pKPf3le
L6x4bfqCDBmUjzypaWRKG+ogylnrG17i2lpd3NVt47tZ7bjxYpKW7QABNn3YHDkrlR89ZVXC/jKY
uhxQTX2bbQEENqceQ9SE+7K1xyaD6Jjo7/S+loX8IQm5ETNfOWSXtcoGghJ5boD9iXs+fJ9Wu9US
0LL7fZjntzmflnMPBPKNudhrD3td23+d6HifRAaODcT+2q//BE6+TSaZl4osuzxne2PeY9Rz+/JX
h/tybHUeIS67IO8/sgwjxB4ag0dMb1FTD6yYKpADJgdJlukfRN30hkO7FhZd1jhX0CSm+cjIUUB7
9m6KzY5oSClWL4BlPgmfsWfXKXvG9EpRmtz05T6o9Yazu+KQLodb823oRjyQv9v34S4tEBlpwGdE
dsMAKP9fx/wf/uJyrnXaiKao0hRDKdzWGRT67jVotGUe9/ctWxoar5ARLCEq1ePy+B1xNFM2VhPR
tTuthZnznADIxow0m66StoGQZJnYVekJvziYNHXVwFLMV73he2YiDYmcDpqTgUDvDVJsYtmWn6nO
Da3nOGrVP51Z9fycZmR2J6Te+ytWaIMSy1i1Oh6StkLPZd6GEza+V6LepgXym53dFDh9DBtHkKFn
mAYQBug6mieiVnGg4ontLu8XtGiiAuLNusuL8Ve0YvLskdp4XfSpcGLkCtitsMqiRs2tl301ZPHM
z69/MW966mh7tHwsoufOD46kX3IGnac7EpRyyxkoeNSEZLwH/2vFk9VH6cZme8eB4M1/O3CT7shg
0T5NK7YsGF9oSzaERhwGTMqcOY9omKtI5nI7DnreGHKuiAv9QGbViL2eSKy6al72lPwE54yVEAIl
3LFvMWBViyhHvqv8NBW71XtJ+ZLprMK40FackoXIWR+TVOOLYtm3aivHzflP2VxM+blwmHd9A8rd
oqWA80F8/U644NWJom1gjynqd9hLlcd2ewJdAC0eWZ/wIq6niLqtCkNcdK7cMt6v/+xRyBfMsC+U
53ess7557IXL5FfVSL0xoFn7VvRHk3sAXRsyyAjSVTONp49qQuTzOU6XEW4YROGkK+dONu5E1nFy
tVp8N4xVsiyp66spmmfTllqOU17Fs4ijr2GJ5SsvjpzbHlokCdhyfheZilRXajJDrNB5amlXJsB7
+vscxIP+aXBQYbDRYew3331yqZtTWk5rswP5Zif9LpoVjwOuA5q2XwJKmHpG7yftordg2spi9G+t
i48qYcm3fOFc5LWiAviJiW5jKqtZ5Fo/dK3eWlP5PBbzIRaqJWU7Rsret94ycnIQMMneicX56J9e
KAr8AgpZ/G3HlzXitW2mTb1LWzfFD3o2plEoigu6f5w5AcdQI4DG+bEUkfIf92JXKd68ETMcRaQ2
ILFcvjdL1S5kybcKxySdIFG1tmv3Fh2tBBJVOhuaM9AYbD13SYoSfInZIDe/M2D2zH4rjLJxyF2B
M588AhCY93E5N+2032+RWjGm1xctLO0lFXnhP7gkC89WpPreJ0tqjmFU8/4rKiTpK6paT7+ARQH0
FWTzIfnUA3nVfUfdtFWhbP3kSXvmhWi6+aQDOL4rT/O5SKGXRmQ4SKNbcLzPRR4fI+CRGOZnM7L6
z6nm3bTWNMsh/wS7TuP8iekOeqQbCtvQheqn9GfPF6nehT7WKFZMe8aPjbFC3De50vxOqigaHptW
Ru6HnrIoOc92UuEDMvgUE1jQQojsISki379rRRoP/4ScOneXCpf7k5yGfmWgD7UrZlOnFUpgZNIH
vSzAJwQ/grOf6HZ6s80DOWysdwBQFVIyUa47LsYEgzPRHn9MOsa9KuOeRfwde3USH0cL+j5MTSnM
cL/fmjaypIS65LKdzeCS7cghv9V9JPiq6UCUblZfJ8JJaPyQvN2jErTj7fiTDWuUv8CldvRlTjY/
/9Pk2KgjB62AgGBct+fNYbaMbTWL5673NXBk3t65LdeKlp0ObXOM94hmb6WYiqgv87Gfxb1WTIy0
xG3bUjRak0lFj35gbv5NrU+8L2cSYTAns3ta21SG/bmx1H5J1YhKXjnPTBf3xOxRfAcRwfBsVgNr
K8dsgfc97e3mxumE/qKRqvbZnoa4HHjUBoggRNHyGxscbb6EJsBE5nLqRwNmdS+yyWwlqHZmAtqy
BBPD3SPEMQYljjGUHAt2etUbJ2+BsqcyLlkxbLIpW662pJagDZH5eRFow57WJqJPrHUdJG1TqgfI
wu5yJupA0GNmYHsWRYL/symoGEPVtXPcvDeLtbYeMrJntApFWFtQIIZYJf7QjmoBEQm05VvTlNqy
KT/waIWOTiWZ3eK7ZvZAF/FeROxIcm/Xu54T7Zs61VNPTjDlpvBlsQ4+n48BYBjxFEYCHCTR5H26
sO0+ImuyVywXSfxB4TqDKKD0Aqp9fp9eqRG0sfNLXCxt+2ZuU96c17GfZIURNzM8OGle4QXNuPMT
2wvSxWXYFBlPcub7QKGX2mxAkTeJkPczaDfZ/bC7tn/Avgr1ssZ+SzD71cjN/s55ZvVy1AUq2IDS
T3B4ZciCBM2rUNk6lN0UmvGwD7jJ2dl0scNYN2/maLzvMkPEW5G5xh9jNbHpu1OYJZNQW9BYs4q1
Owum5Kmk+rPYZ0hJv9rb9pJGdlYHYfN6BLcMSMFz9TzPfYxRN4QFCTYohC75sRtjxgM0wVXzfeBb
1D+yVVH+3Pd61WO12jFEdwDQtEod4r4dNXhwkj5a7mfnd6nLVgY2fwNRaKzXqol0my41FRFgB6e4
M93yUUeJm7rDlDOZupMH9dwyH+BSc0TDrB/MfUak8aICHnRph58xyO+2evbNbD91tMd/UQqfdLEq
u6TQ0VBmEoADDbxcvzRfkhayJj9dMJaQElGH8KpmATJf7qCZDik9yBkEmbVpkqX7mWdp+DZZVmTn
0TjorPAsAHZtwf8Anw3lUVnmio3+MSZg4TGliHjCIfSyb6M8sEm34gOzwap3+5r7vfbgHNnWEx0U
39ixTXGrnhY20Wk+FkzF2tcppg8Q+jLrrP2S7YQnA16IW/o97+BTVY2IIPF3ng256u/4BgaVUPV7
2nRH5iasCpYywxwsJjmFzfYqazch4rPqRYpWKtAdqNVBQW1Ln4cFV0lJM3Qq7yduMvN2kU1GS9+r
ZsD1JJiWv4zZWbJBYs179Uh3RPBPOch1mgwkpd3qxGPvaB7UQSHO1fxsMz9k7WHok+3UDC68oR23
61NO6BLiYw4RMBs9gqeK0Dd2oLl/IcIX0163IGBu78ZmKHr3ve+F8QdnwKm0l22eQgO6HKctGucX
VuTgWq90gsT8LUO0CwpN21G37pVdIRP5cVmmXJxns6nHtc87yqsFIeZoKwR9CZAmwzYTf45gjebQ
BhN4clC84+mnmOm2adARdCnGkjA4TDHbM4oJ9dsqX2akgZUgZCZTrakblqXqID/i9zMuB5D8beDI
CpBlx9VmQAjHk2UuG/HaCtmXlUADw/JoT7J6MojqVJkTMcmxFgGBYVaLouvZxyjHiXu7IN1EvBQk
pmbKPGzDPh96IhAwlDnq4fuT44j4HujKV/FsTbzsWYmT0IpQtX0/NHM1D0U0PGNP1PaDwl7NdCwG
G0Z9P4Y1BqcWL4YV+zvybMk+Fjsx6Q/RqTn+hCguhfjm2HD5Y+mWEL2YNekz6OylDDPahV1CuFNZ
jimiaol31psaPlY12Smdmxijz34LnFfQrWra+RQNcYxW5bLFHNJfQJ37AmqdbWGfmVjzaCs9z3cQ
zaAK5dlTmoE+6yGNCwsqRt8BgxRVru14TmpIWPOFv8Gc9eL3dwZ6CvH+viALS05RNvvk0wyNcNGd
46wtJtCzJ22OudbUOiY/pEjQ++5u79JoPHuG+KzFVKHfwAqES6QoxjuZKZekRyQ9gZizjdaYvkbF
lr9P9wx4+SPSF84PdI7s9q4LoyO/0w7e/APC7yCWkpPXImwNXVe0dx5dJzt9SAmwbNAllYCbFVXL
qBxRlsom0jpZOQNGKnKPoHSJYhSS1i49mWzS03079kP/LCJ0PtY6xXTW2lcZxjGy71BqnSZdgdmw
00dceA3pz3owLYKIwTNq9tL02abLTRIgDkhGdLCnqNvJ/G2SEQ7r4BoyPzolxyWG/uPuOoOqJe2o
oRDigXhiot7o2OfJBzM2rv0CEAy1d32DPPMrl0O+QZmwmPMUetlhsMj+9jwY0EQb1G999WoyyE7X
pinEhwJq0locJHQd7HnRehYf9zwjRpQNo337RNEXF20JMkgh37MtFfw38jEft4c4nsyeVOlu1N7V
62B4JsrMFcmEOCezq9xwqIAiHo7ZHrfdfNBg/7GYbkrk8q3o1hyZUjGyldb9FsnkY1LEGT8HvqS4
xAcMW4VjZNawPg1rl5v5Dl2FbbifaMQZas+YYIjOLIQ+OjRyzLp3gLK2FcJM3VfN2kUQbzd+cQDN
qm0bYEBhLraBPcHvG0T7a7Hqva0mw2L1NmQt6+8Tjf3/2k4iwGv0oHC03xDRmc0fLKT/0Nw1RYNY
AzDiiZ5pv4Ju6LwWDfVd1SYIKGWpdC+6evMS/Bul6fp+e2xBOEDQVWqKDimjWjv3iXc2Gn/5XpD2
l0Vk2X0LwXD3ZVwKbT8pb+34OUrQmrvPlibPkmORbqN+nnEM5o/7iunpYwvLXdZ3TgjLH5cZistR
ufVAZPyadqBZcH1u7Q4Jz5Dxh3afZJAlR8u3+05s/pIgFsskgWYOrIlIbe9AQ9NwU2HerIWG1yAk
DV3VZ96tx9RasgwHBUZB974bpyS4aiGUTv2jR/Dp52qyA1vv0lXgBrybMbOlJ/ibjMtiKifhJgUE
P81VdJDayXW829otbe+jWLP5vdy7qVsORRtU9JUEN3N/ymmW5i/zALXA5pAhI6e0VnCixV7vq8nJ
9Jj2vUPhCZU2mF7Jk20nyYkvKt+LO4Td3RDVRRiFvSuyQBJbCwv3c8wkRT7mMk/j354ryQjiHNVH
Bha1QY0QfXa2RIX7yRq2bcfYjymCKlC4eV2ZWPQo5DeOI/quEzQTColxCjrnnzeX03JQ3XmOi+Er
x7ssogoCxBZrKbJ2caBN5fh883rDy/CIqNQ9WsLl9H6l0mXPiY51e4iKbgQ/ufYKZYjWx2H6EC2e
jvcBIhnPWReWY7QjT4olbUwZE4eBLym58x+JtzPauRapX03Uli9AI+RDVpNVv086Ye83jP7RL0Ki
MlK2Te/qlHNwCakcZp1zAM8eVz529u048U3A0ZqMz+4QsJxG1tsSL+SX8OMGxGEbYbJsHTaaHCBx
3zQegPQ95x8CQwSIppaEzGtSrbGc8ncQOsjmtc7BRelQtErNqFFjYHs7gQbKGaT3EE8tOhOQESiV
TDUD206KdU+CyrJqRjXVvJ16TERmpeSr6ZoqSSLNGdL50Hbq3ImO+aH2ZN9S5EAbjZsvcw/t0pdo
clqzOrExjT9B+HcdP/dLYdYP7SiS7rGxICKAFNUEXXV8Eyv8iMrmvAc4SkNTI3RFPMZIfYVihlnV
EVLLU27f6W2P10edcCRElZ8FtFLfEV7sY9ZWZFRCde8TEFUPFShyADahsjgjGaIbRvr1MCzI2mIf
aFoKnaA2odcBdZY+z+j9HlPTJ6UrpN3r3nDzI4l3bd6wpMeoOI5OuKeRStPzOpDpTarapOwXgMfR
/jQsoV/zviNr+5zl+7QeaCYL/ShBlqzvupH5qal8yhRYfNPOqgOjDOZT52rLMDIS/CTpJ4yyNqhp
5GnUZXm5Yui761Bx6jTwPjyj8EoHD83u7Ws3hnh+oEHE3VFno/1FRdHoIzwidqBPfHJcZdYhrV7S
VP5s2TB8RalMbo+B7HFAWoJLMv2IspoTSRml0rlfCP+77psbZ5u+mbQdsHBBRjNoS+EGx9Kh8NW2
Neg7gN2lhbdqupcLIgFbbSYZvkNvGyHKPQqQa29OSdQXzV5JFGrY9LPQ44ySWIP7u9nfExQXHH+b
0jwCDyO4Iaj5hjyRxPZtMqQoUlXgj09gu4P0cfE70W5PbZWgDDpUUpKuTuW+fU6Nmcx73bqdtIew
p4O724DIm2q5JDTQA+AodAWFGg2TqPN5QsGzdmbtVoWwb5+QzMYjD/g1gwIzanhJsqKv935AZAyp
8Iil3QbFBbsMQ9lmbb6/gBUZ+VJNmnRH2TkuxBhHEPZo981VEFPGfVfFcbcLXge3ZcuT4drPdyMh
wysrpJtzdkDdbOEvjUD42x5d1GZwfCAm5c2DGtNYfYgGFEi/JHb3vawHaJS4Z4NWChtq0Hsjqqlb
tDj6Ou2BHfnu+2JUpyxeR+TYYEmg40Macg+PbrMYTGZw0413R+7crLZDvENuw+CLtJW/TbEk0wFx
+rxjLymx/WuBRflVPOphl+tSshGdG0x7AbDqVtQnxjQlFZmmkeOPgjqwb+FE9wn8ETfqufAg3nsY
g8esd6lRLPFHziW2EHnV1n6CSiKTJ9WNgF+GkGYa3F0Rn+0hcGzZIbZG729Ft4kJQyn7avdjaFW+
JiUDq5IEojvPUOzaphmiS3rsccOC3aF9IqvLtwe5QUVEl/sIlpY3WNR0Oafgjc2/FwqcfV01Iuua
WDmsUxL9FBPkSw7dtCRoNyRygrOpwA4JxEyFCLcNgEl4R1CcIB3KgOQEus10+ZwUrTUTUpxZF19Y
nryGn6RlG/qBAyNzX6W4XjbgkR1KMw/rmKfsJWe2AHV9s0Paqjs0QLLEn/U8oFJTCwjK+ukAaFbL
I1ToJrGejehG+mjmhk1vFeRpQlprJhJpsc754J80S7QFSWPR531tSAQnW2XoPCA6LKiKUnZAgqRb
ciJLx9IF4VfrUlPDprX6LMhGm49qQG+8/1AIZcJcIseTDubnERL/2q3T9Gx6FvNPGFkMw0knK+cl
M6w9jnOUkwOLpdoQB8pM7/1hQ71BKcDVlF3i53XFvfB16MwrgkIxbR+wGZwjaXRgYHjMdCfz70hk
AtIaSV0S3nOCUZs7uedMw/8nSHF+J8RmmPhgeeq6gManmkNcoYZe9EBh2xUzfBVY+boYlc60mOOl
RNV63p6LFhf97yJdjXuCkw4Tkr+pt28JInBzp3Y90BexLkXyni4GsImKMETnrh6cz7IPaGWo5UiG
9HUwTZplNRUziwE5RbQO6bkDXoeCoRZBjzumk9/z2sR6ZvxQ7JKyFxWR4LO6jaTOeIlLqsMdua2i
A0R2WRCpfxpkxsY3ENDx7WO/IvL9hHAKmXkFHgjR3MVQU2DygEcm8Y9ChjWzJ9Tql+Frv6ED8zS1
r7K9PhlXiHW1TvDw1Tm0I7oKZMZR88YhTiBHrcj+zHwEXVmEjQ06BKhBQLNtbr9g4LpAf0fDh6Mo
C8LPd0mcZdMAx2TCKUSEH9ukscvyxTdFKucqMyvw3WQwW/cDLJ5hpscWQUFXPDCXip5A/3UGBc/7
xjVF0Z/ctoOmsPUp/OchQLiy+8XRzbPTp6Unk9wOuu25/Di2zBTvQN1A1a9OtHPxs8mZL/4ZVnQS
Tpxlenq7Y3gm+Zru+cZPSQvv0d9zxoplv/dKpahaWe1NfLSmEcuX1iRRWi0qbPKDxIFNEfNnnYs+
eGG0vzeriC2iIVqkSRWhGRKdxQbpP1WiCGGVLaHzqCbEThmI6MvN63H7pqFyQO80AvosvYsgGwqQ
lF8MSb6jgsbIA1SVXQ4gzzSjwRfFWQNKMdyuLzLDWX9Gm261C274LfGnmVHlniFDt7L/4ew8euRW
tiT8X2Y9BJhkkkwuZkOWa+9lekO0WhK99/nr56sLDKBXc6sb0PY93WLTZOY5EXEiSH6S0zgFUeu6
+6niWLzh8xtR5Zn5sL45dmEvelPXojb2IpuNmyLv67t2HKbn4/F3yQGn7zyLtWFy0LqKLzQrwV3W
g5uNmvohzeLaCZI49TMd1FlTyCuVyay7spvaRi7cyCnEPGaNOGo8h/xqNxtUhfVKjXT9BrChWoEe
AQLkA9SQiB7U6PoaNw2eXnzdRBX2fAHUhD28mxmnwbqZYz9NxHas4qH5nTVzNf0EA1/dHXuOYd94
lp2XP0xuYxQb7LbtbHzqOIvct0TrohMhVqGx2qKqSCJnv5J4rh3a8MRvXqd4yGpvz9A0PkkMM3ug
yA7WoiIJcFsz+7B0gCdoiIVrSiuIC2bAoRrJuyxemkaROheugBItZzaELSi/MHx4Dry/S6Pc6kiM
VhkqDJgYsGmVGW/GphZkxRczhK9ZrlV9FRezZ7K50PUSSlVDKN0aldMwF56OKddkd1pUWLRuFG9j
MSPkK+oB+3I47NyWewHRZ8dANNOSQVu1vdR+wIbjT6Hl0dPcAJa5C+VUocATpWUW47tRACqMQUpH
UUMdx0NdWHvTowkuNpb2OLkerEjIqiZgok7x1JLlYBdvHaFlgMLj4KTWlg/YbZizXQixeVCaWCT6
B3NdcDvsqqIETSKOdaHXA81pUYIcgLasHo9ca/bhVtkMasqD1oi51aBH93JMOJDJQglOHIoHdxct
c2rX+HnJGPp4MlUzhGNetjTiwEzDcKnhrarHOHWGodlIexmbL0kaGzae/Xx3+XKXmtacxUCpk2an
0mbmr0tAP+IX2On0/Me/4lKbdRGkKjZGolmyYTlETpwYAYGgcbnu0Ekrzk8c42UZWIgebBqFquP6
G7MmOOnNJh8Wp2F48smaqQlU6baQi/PQetu0GstfxLLZseITtm05b7Ko6eh3bGKF2n2tuhh8zGfd
BEimXbkzlJ6ZL6K9GsodGHKr4acVIFizYUdIo2eQYL96hkazE9iBcimi6LoePbe8MKIpkr8WsRj1
0+DaruWFduYZS78bG464b0VWL/blaDkkqAZz1NZjTIaq9sTVoEDyr9I+9uybiAM5vRXmlDR7sXqM
ZjtdJaY9bE2ybM0aN9qLaV7W6gJ6YnavMV3Ly0uLVAcHoj+21VdLy6mDkrV9fxHXwE0JH19WNp1N
U9WLRl4thss0p9cmvTLIjRmhWoLI0ut6vbIRDF/mDFDoUKeA+JtEQZymOxM893h9FmEP6CgyoiQD
iqSeiigHTlt+0OhrBLVCLJjFHIpsUvO99pYiv1BuNOjrYZrzSQX2xM3WQd0KVY37QXql2Koxd775
LJbHBJNidZ3MTf0mMYrakcbLMooJQMHCn862ve7VULyvLsj0dvIJMHtwl0za2xKRQL0F8o7L+6F2
9diQJ9B5Bk7apZmmJdqDevI9KsAED0217VPDaGLszqcGfj6t/cbKaXVBnJptXDR+867qKCuRBSCi
bepwLAbTui/zNddVMEvRQf1l1ryqt9W3Vf/DKhbzjQ3R1lAQYAcuZlSl3ZkPuYhq/2uBRCHPLhqP
9nMNWr+uxjdPFIicb6ac3bDa4cNiF8/xEvV1uenGkZy5TbFUnkYdRhhGdzFQyOrbERWGaO6x0o9K
99ns5khx4Cq7Kt/rOLZoD0Rs2t63WDY6l6GNbq2wttZQetUxpnFskienzAxbXLclFX+yHV16+JFt
y8wYKbKirIXPobFLu37LfGIXvZWyAHu4oCBvkh/Qe3aqdiatCLU+xMxiPheqke1F7mgKWiiEKHK/
2dJf/TsTvnfd8X5qJUM5OVnhBFm2QD4EcFHO1NDkC3cO4eXA9cKyNhV/czOqxI9/9xztlbed+hLY
7QpCK81fyM2c0nELg6vbMTTdbNbxfjZlPi6IUI4Tp09mXtnKaFHYr87ob6tqVpHema1c58d1jLMF
X9B2sWs7jLVfL9MFk6Sl8ndws5nKDn7puQRCmVRk0AgRvaMdZtqfh/hWrT5ATDg3LpwX6yKNMbEr
jKVuX0cmwbJx25hOWVn7zkro1w7R2nUeqd6qT50pKETqGscZPaFSsS8nX0jr4I1Fseh7A+JEfTOo
uZzoZojmYvS+NJXtxck9Ke2lKA9GYds2o3gaUHWH8YGuHgsvLj39upYsJLPB+syf8zwNHANxwHQj
DKw7ul0lY6e7WaSS6B3MWrR1HdraGIynyffb4lLVNZkbQtZzd08LR2O4bZrFthimbVyJI6zTpYXP
P5tG46UBm0VVXvmAKLvcpgJ8p2fX7UvTalNcRcNg2TDhPjNkt3kz1fLNc1whgrI9KiyCRcyYF4f0
/QU9DprNdnqZJkE5hlBDuqUONFDTD8tdbO/JX3m7oO2NkyeXc2SQtHFpOp7fbqlajNQOuraD3w9i
0Trl18qlbb3RYrTXJMzapWNN+9KJXbUr67KEvi4htqtAstHPX4fBTsSPKfbrNAmULtQ6A95py+Cz
dA3beRUxnpC/lGbDvnMWn6on6PEiT65t2bvGo9/avX4HZBfD11iaTv8r9dtKfuuLoTcpIPNFrt5m
peuZwqyLF4NYPPDma27Wtd9lDr5/EMe8YisUPQW4B7VfOMWrbyMfvyiaUjl6EyVmA0vRyCqOwq6p
LO8BOZNi8oJuWXbmpRll+XrfjY1XvQK5O+PD0rlFv036OB+fy6U1lp9zRmDeT7r8IwZS8BRhB5YO
QuC3yka7/TXk/bpc2toryx8Z6V4V7FRpaSRoFWzscmH43WCVkNDZIt68USw819Kc+/xbYler+Tpn
VpTex21tRt2Gjcmf0ADJNZqfTXAd+1BEFJ46LPM0qYwdftKl5cBRDcV4sSR2utybcZyN8c4HU4i/
OKr1rJ8icsc85KfcxgrWdTIlqexuJIc5yNcGYxH2AMfL96igtHdwaBbyn3abFRRJI4xNRRjHcZyC
n2IqM+wX7kRBeC5+9cJNz9SGs6AeYRdGSqn2NqmRDGJIAlZ/6dwom4McVDO+lyapRkjq0HXsFFI2
MmRqWRnrth4nCzmVa5iWIw9gK/QVl/hoZcx0TNmCY6uzzJG2rqdFJpWDrWhuWhSzdWIlu2H1tHI3
2l1y73rqGstSu4W3ZwIyEaJwmUsLKpEtmH067VIt7uwZFUa4znhdDUFUex4EltX72ntp235xh6Aw
oyh655ABu2hnM3feGj2P+hGVRLP+HFqwgikYvahd1HZtAe/uXMRLDnZuS2R/pyBYOZE8e210vVu8
ukce4CGnIPetaY2qeMlhsgHSdGNL46XGduK4bZvKb25HqFuNedLK1MnGp18R9dbgt+U19HNig+W4
+DIPF/0yFPlvEJnYflpkEyd84yb6tQsemu2+zbVhaXh2WXfblI/QfC9SN2nh3PXEwPHqrlJjDYTC
8StWd6Wywo4OR+HuDRi0KVBCGU0AAokIKwRu7glG90TWZU99OtpUIl7nD2swEI08Aq2gCGyvy8KA
tHLJuWvvjwgBdPvsuNmDcGIrfy6lPy2byUnN8XsSNSr9WSNwct9Xs4yqm6rp2ujKWw17fHLLOTa/
a3+QEg3m0ogHzYYQbSNJGXMPjM05O2C8y1EId0PscL2AHYcS59P6JRVwvy8uEWNqv9ZdpqPAJ8pX
j/CxMrOKcNS59tnJY9//XQzxoNGaUqDYF1aRK+utipuZ7rboKaE49RP4wg61lLxul1mOX+JcxSvb
MckM1sZYMi997Eq1rAgCFrZEMsdSO/sxxyWz0tu8XdzyhQ01bg5TNfjjZVL7s0PKSWmYrwArcFyy
5MymszqCHA0G0qY5oypUTeSGw+xNg0QkP4p4MzWAPztO96Hpwm44Giku7dx2d8ORTjokg10aCbVj
bc1fuelC3aNlmJevnTCqcQwLFjxFJaZf0bqpZN4OWLc7xpgFviFQQbjAJ8csdm/CyaMeq2n95lTM
kL0CkXmUaLEukzqIKj6b71GyuvNzq5eYSkeVswb6ZmCgtUBGRtXpu7TEhypJsNkLVqOrhrelmxDJ
BnXS2k4fzECM4mZs1s640RXqjO+tmcZDEbJK6wOTAlH8gOiu9p67hWaNPyFamq+QN5F5iCz2xt0y
9WrdEEwcZ7syYq70ZcLYGXHMEMmfseNEl6lO2YWQmd0x9XGfEO2on8dxNVeK/dX/EdUZ5vJIALXE
HQUFKITGLvLFbU/6uQWCu8FrxiiuPAfA9bGP8mG5XlHb1lc2k3sWYXvqooUayrOQ+kWrbDPTd4s0
cCdtiR1ZPDjHmJPf5q9FSsX0QvS5zVYjkoIErUBGRiPzDci7AlQAssjbB/QPo3Nl5JYdjVvt1lV6
F2fQ2Xdar9J6sNeuIdPOmYvOod7J7XFboEzxdu1iXmQYCzhpsAJUqXFTF/bcDqFMVZ9fzp1DaRHY
0RTPr/M6rtMYyGJuq7chrock9EzLdDmw+8bD88CN+HQDZ5kiVIliNL3oNo293EgBRFjSI8EC7ewF
gyVgjytjGAPkCtN6WSZWPV+1KYqqLViOY1y29lRHV6tj2FSbFkgXw+8elapey74OUIcCwyToCpmk
zUfoJsr7ubqaLcm/URF6aTR9KB72i6tQx9E3ohaIum7s9HZKfCDHrWd6Gm6B/lFXV9FRKCiBV7yx
flrQnBk/tZWMjtzWMzpB5uDb2bexq6m0u34fbB3N0y7mKKBqztpu9X6DOuTTN+Y9u+HOSxBw4y43
DKU4xCy2Lg7FXMjkwo/ouMYL7QDTlXuBAzzC0dgpPETODqxa/Wz2fdG34PKZHIeNylFZAJbV0URZ
lFPymWo7yD5FBFFg1wYh00hXEwfnzc3k/uL3Ob8uOo/t8MFJknWhRePj0b9rHIX1a86Qy/jUumXW
xxsDEc9Dy4k83bp5zQzkb5AXp/A3S4H+7rcSa15vNKrJ6aVz8IcjSWgtG2odCwPqF1R3CEoyOEUs
ZeNO92VzBenHX32Zxm7U3Y21uaASFgPNR4Y0M52qNdqbFft5gQpADvJ1TsfZFWGNKnC5dWga2y6w
oGpqpImNSW09jVVbPdmZTwl0tBcf0iUEdAfTDsoMquaxZxNLZVjHEjEVb34YLTNw0PdNgHCissyn
FKUZ8U2CzXiGyosbTMpVTmg7HfNar/rS7oYuWy7F6nYr6vQCZ9KwQqpG2AK5vjOKF9Ep9FYhgu+8
TzYLG3wPPlRXdnnUmCqhHpE+wG/t/KaIlqcJrklizsfhaR68aKrn51HyyYQ+tBCchfJmbR/KIXfX
VwibZaiCZcC5mmnwtdD5PgNvlG+Qh7kGRwOpUwmyvDVZm2uE5J1/6Xau19AhLJYnNysOd8uvain5
CJ3anxxQCaOE5F99AHNsMICu3R+2cDlLvETIeQo6BgzW9UUZnmdYm2FAZ/7d6YvUExttV9AmQZks
Qn2BRiuHZ6QNMrlBd7e4XtCyqL8la1RmyLbsXEUPtpmNC9u13SEb7B1pDQfeiUi8re4Ru8EI6Taf
foOfOuYOwV3ry22VLqOWIUMmUbXn4NF0/VTIdsLcjNVhYRMkvTH235Nkru1xD+ETDe9rN/lptpNe
w/jJbioba5TPUVxaHEzWwF99gOKxnZd0UVmBswSAZ6izrpS3tmCd3aLgr5yDC5dfXOZjS0DsXPcy
lYFllFAjwexErv8jY4YJXypG9U22LQZhSs5+Mbud8YtxFNZh0Jgo/PfQeC3+Ui79TNwd5lZZLTO9
had/ml6a4uw8TpHqN5Jhu4X6XANgX8RrhbQ5zMt+6Z7adW6Md386KpECF62zMsM0gY2uoFlyBJn8
I2fZm2rWqKchsdbxS4n0KJ0Qx1clbWB9FDN8SZvYKYct+ueuVtssmmcg2DGN/CAtiyH9AjtnLVMo
LXcUD6IEd78sZGvrMKLNmdT1mPJEGA1pe0OqbUd6V4c0KO3yhX49WvGCCRjsSNaLFMLQf280G7Fx
aNFsrfkjD2FoI7xcFp1c10Vs4cvHgJkj6Tl7qxT9t47Jn/k6px6XX+qqo80WzWp7v/ij2ioPlzwT
Jgmu/A3sEcAEtddvhwElxrytffT+y51vZo6XHIGFTvIk20n67rZ0vdRZL9AmqvIFqKDuNsqYjPL7
NHRe8WtogZWri8GMLbvYqIHv7oHFUPh7KiTZPsAaTkyXF4xOxE+xSOPE2USTdhCuurKfbBkkVLtj
jNgN2Bvk1GVMmZ7LSwsj3RBzVsRFEOVHUWmA/JfMlu2UR0czYCsykGOEZdz0QoTs7ExFXZXT3ClG
nAzaLHcj+iZevH3aZcjaL3UkDXM4sAjrZT87EPcxaeduwSRJzVD3T2cFJ3pq4ijVl+VAVjbZRVM5
pO4mo7Yy90PG5vlqWl000sbFRibEhrks5f/Ia7dpr8C5HWDeNim6It505HSoi6Jo7FYFq6KsQHFK
0GcTGJ7R1M22zEhHqh8GnkEmEZoPdXlnUiT2S+gjP6xuNHUQxCZT1YbRo8OxOsPZ1q2XtVs9sDKO
i8ZsJkT1g4ynGxpuJsA2Zu768bivybUxDyNL0Xlk5Mma7U26jkZ3a+NT6Kcb2us5v8aPA2OBjuHF
DC28rut4pLvhhPvCqAmZhNEaR+abAHgeDaTD6AdQ2zF8xjwQNqlHBqdrq1FuvLFcUAhDK3kqJJBd
i/Q6dsyuix4ShTQ5Cdu6SGrm3Iwo98uDap3OF9u+TfOs3Kph5ejlFKoqd6tx+Fkf9Gja2W+7KFhs
QU3Fj3+gRPLP7M4xYSqwUflRpi24M+Rd2CrfgDhCemRVATWJl14UmUyH+MIeFtxWt6qW9CTAmPkS
PSuzroqdmGgOJ+wOHLe6KtxxEU+mS/DW97XsMGlFHApUo+90ufYZqhwHxBR1vWh0f5eSTy2uUmKw
ddhAh0N/GDLOcifsYxgNajCMLftgBLBVP+fCqxS0ENS1/qmphBi0qwy2rmvNf99t2xgQDT1D3zEF
Rqk89NPLjFqnKgPM/c2+DvWEnMDd0iBE5sVRbOv88vCvmdS+0I69fqusWYFKg9OK6L2n9TJUUKhi
ljDDccq4EgSQt9Z3mIrhux9gutyv1mFeXV1nu34yhzgOpBW7VnUQseFpNF4es2p3TpR6MAO1Gnui
yPJkyREXpPwSAgH4fwQBW8YiSmaEZrNc5DdhN455W2Nb7L3YFdS4u5F+7xFO3a+1tlgSKV05eqcB
i6d8nw4gWsktMwyAtduuHgxTX1WN7sDrYxnZ/hWUJC5Ze7900RVvSOVyzWJbWi7Tp9dicOEGucHV
mi79EvDLZ8BXOnMZZpyjI4yVmLO2up4of6I8LDzXce/7Gi0AYaWrkcD4xZbfRQJ2caCiC2BcleeE
CDKLqCFtwo6MMWSeoBryrzIxyireMnRh8bGLOS14Y3yIi7PpF9O1slCYXrFCyXbIjQyssXRZHpVq
R9L5KExF84J60xTtjd3D+Xyp6t5CDBSOnZkVj+iInAghgC74ohgmEz3nmZVlxQPdTY0yrZozpMWB
G9trCcic+RpVgFXNKXhf6nnFk4R/SNmH2hZDQD4eEYdLzDqOnlZY8eHVT9ppqDZtkVXOHQouR+Bq
tvqgSg1zX8UXAnJxjdpo8FBkmNSRwp7u+6npRoaZO6nASKBli0uBlqqmU9ek3tTo5laPoQk1W106
3FS9N9O3TTZ48VG1or5r6KaHoSv7przsWORiDhv+b1rLtRmmFlmdm01Zv+lM2AZY0BwWOQ0pZlTO
IqGFGRmnbPtqvpxMlnESjPPar9dNwlBes2mWuEu+ctEu4r/JFh9/QntajG02MMsxbzjxrOGVChJI
FXuTZcA+m1LWNFgrs2clJT1iXPuIHZPVulmRLs8K9COJOLt6y0LEgtTUqX5DrFY24bOeLZH5CiVF
C67R1fX02tVWMhyYyOv7akNKT6GMIC8B3V/Skn9GwFQmSwMVVwIY+9N1rMKljVlgbg0ImiOQYI6t
IEgN0q/PxlBoX67v6O2kfee3iGsemRwyCw2LgOD2F60pnxLGMPXc3yMIQiy5YXJkjh9WdPrIjhXe
1ckdgEFO02FnyZiFfTRbxQ2tVZMy+bjUBrPUrQE4yEat2V4v+pn57pdylb0zbx0Yq2TaqILxwgPK
gn7BkyHJgJu3fYZtO0ntS8QY79L7R4gMNJUlkM91nF3lKdVrceEV9kHml4QtbcpupogIeCoTQccz
ItW7HJC8flhb+mlAECCFOIgYJfG/RGwRTEJwTg+A5amFQzOQozX63c+hU2Z2JQZmN+J92bdWdYUU
38hpK0zaxAUz1kmYy+WoEQu5ryvi0QzPa2xCUuZMCB0qTCY/86Wxk91YiXquNimsaLMzJruNYRiZ
+qsMqs2s59HMEihjmzfgCSXTHRUf6jju8B9Tvscfi1pc9s95ZboeQtcB0aaw0Z3qcUZGudiDcDeV
Ww7tXpZKGN6FGfeJVeysxneWNmWgbpDaecrw5BOtfF3Mxl4+S2U+N7h+4g2BDmqatYicxzF+HtDb
ier3UNaf2KSc8xw48YUodOxoxJH+4+rsHHeLVxrDQ1t5VDU3m4+dBs79/SfWENpBtt3ms3xU7fvs
4x7TPoMbfeLRIc54mMgTn5c4Ya32HRPGa8OBVKI1p9jw7JHj9Tfib3IIis3U/kRLHnaOseHLiSUM
tf3145s78/xO442zJk/N2dbDo6Ba0DGyVH5cKlwMUQTUn1zkzBM8TTiu0PAppGnGo9cfjgVzxWzX
p5GJZx6gfbyz97fHtIr7//kv8d84cFaIYKooDjyjTX4IlP5Yw8kIbuXjRyTOPaOj6ckfV5hVbRZV
hafd9E3sRgQbQXVhb/RBXlhP5UWy07flxbLPd9n+4wuee1zH//2P61nGZOJekETHx9X1t0m1GeUn
9n/nfvr4EP/86ZrpUavJncfSggN3gnQ4JAh8Pv67z3io2CcLPY3Q+yOqkI+1/LaAaomrtf9updfG
QpJy8clFzjjN2NZ/3oFb2q3lzpV8NAuMDoorK71XZR1M9SeOKedu4mS1t4PPocqW+9r3aSiTSzQj
W4UA0sBW64jcw3h9Ypdy7l2crPxlLs0JIrB+je1ncOeAk6f6NGf6zDd7GmLclD5Y3SD9RwZtIcfF
RdxgAyQPVtdegP5uP37jZ17GaZ6xgQaAPJDIfmzS61bc6EEHphVCJ3z88+cMV6yTtT2Z0UBOkDQf
TXd69Rdv0/vtZooN5sSS9EfSp1ewtlsa/T0eG90n+/25mzpZ7gpZBxiZUb0WZNdI916pG+nfyfzh
45s689qt4//+xxKMc5PxmcYZHrFv99PnuX1w5/ePf1ocF8G/OLichhybdYtNTG77j0Ao1+aWkYS9
+TRs9dY6xBvv+eOrnLuBk2U+SQSUvmXKR9E+584PKwL8/yRd4MziOw05ZuxXT8whyMc2Sb6l6xuz
VTs8xA6qVodsvfGT/pMP98yhYZ2scv8onEzaNnpUIHXebAV6+czn+Nznc7KsKyOjM2VkFF+vQKLh
G9wbht/pkT55Rmce/2nQ8VrPoK5tGj3O+cU6os4zD/3f1jri+GL++DjRcDABHDFtaHbIIHD3Xvpt
lf3l5/nPAfvHr49Db+BvE8lH6Kj3YxqwukAq9y535S7dqE9e7bnnc7J85Zwq5TucQrm7SdyHWWKN
8Pbxl3/m8zyNM7bStmJPba1fA3CyfYMXerFeVpFL3NiGmp0kyGTqO+/BYmoyOXhWu+rPci3P7Of/
lI9/PDqMnyyjmRfn0W8SGsXVLOJD7IueMYPJu3QoUL80plV8svGeWR6nmcd4jjR9TWP1KNCwXbVw
2VAGXf6Xv35yhCvP9gHJevXYWEehl71BG/d39Y04WdfW5K92L0vn0Zxn5r66+9astg5Kl0+qj3Nf
wMniri1nSLBlcB6VMScHtSQayN8WOMm4D00EW+xH9RcEmNUnpeCZF3GaemxrXGCUgEaHQ7rwCMSS
07ePv+VzZ8VpurE5deTvwZf+c1aIDSD5hX2D2+u+28cbcf/xVc4sxtOA4xG/7K7vzfpJULQ9qjoX
T4w9VDvGFN3w40uce0Qn6302vEYOteDMW8ugKJkE9tTu458+s+jM4139seiWopT1qJGnB0lR7X3t
HOJ4AP9si0cr94MkokD4+ErnntPx5v640pzbGiuHKYJP0WHmxFubYdABmfHHP3/uGZ0c2Tofxro6
unL3/Y+m+F2nnzygM8vBPFnJcdOssLScdUWZ7Fpjm6coYj21wQiaEb9tmv1NXKRjnQYfi4bR14XR
lsc6GnZVNN2azWfGkufe8cmKBrNqpxKJ7lFOE+oqfS7ATbLJCkRVXXYIe/7qFYjT0GNjBBJ38Ih5
LFCNJ9fRZ+Xk8TP//yWfOA08ZhIuYQSbaR4PBR6RHAnOJocOM8nkS8To9XAv4IrMXx9/R//+mQr/
+BD/+ExLZHdoNFoHkzKU3EePOszUlsePf/zf34TwTxayhTGRRXYGXkmYtyAdxy8kyXeee59F5Q6y
8JMG79wDO1nUKwqJFh8vnQSMzhJOifx3sroNBhLo0FA1/t3NnCxok3kUd1FMjwdeL9wvg1lCdKHb
3HYMYi4IYOw5tOpx/uRIPffsTha4geNApoTL5UAZb4tl2TgZU52+ejWWdesoe/N3t3Wy4Bf2EIBt
IibZEbtLldRh2cd7iySVEj+UMVs+KXLP3c/JOQ6ps1S1QDd81JreOGYeNuQ5tZF5syAfik1///H9
/PvGKE4TT4qxWvsOFXqCjUnp7GewxB1Ded8//vUzd3EaedIYjOZM7fEu4q7c2pGLRtQ++K66rJYO
R4T0+e+uc9ye/1iWhYbIMsqJ6zBOnLw2GVyfKIzkdsUjdEP+uXtrIYD8K69foY53+8fVkLDXNnOK
1ED4npnWvvfxqkHNmiU/P76df8rMf9nT1MlOMBwF21FWMFI71Q9Nt+xsiJ7RYDbG3ZVcTSJJ8J0r
5h7DofnSM6g/Z+MnX8SZukiok/3BylBijGPj/F9d9E8PPW6OTYr/aQ/97wb0cDP/+Qwx2sABHk8B
3hg6/qIPJnvruQ8IikK2p0D8cgzxycFzBkShYv/PayEmc0yGbXiaNt7GTN/sMvtedTLoc2y+GOep
0SksjebEG3Yfv8Fzt3eyTRhIropp6Cu4lMQMlh59Z4cWYsR9kZmmDhkWrnVD9HebnzrZLNCqRbn2
Ing4hTgxXRAAmfu++xbjluBFn2195+7ppFBI50hW7cg0LHpvptPHNlCovzSKDzFZmw6Xq0Q/GOrv
KkJxGqTis3LzMTKAyQ2MHkICjb4ntWbED5/T4OO39O/VmzhNa16XohIGJDTbU1WEAvGP2d9C9nvz
GjiTv7exzfu7K51sGVOUwkZhnMzN4MU3d4E2yrrDsigjKP1OTtEq3+16zhJcAtq+o6zWjOaan1z9
zCZ/GuxMiZq6pRGBc+Ne6hY3ZFiOCDuaYXCGT5CBM5c4tU7GnGCKe7lUr3MPg1oteyjqT1racxvS
aWScLXhiZrFWrzauSoAmySaftvN7dhuHXTh+LbLNxy/pTGF0mhyXuUlXYF5WvU4krs14HMzfU/Bo
3f/6+PfPnIbyZJmWkZkqmXMfWPQ6nhu4FjYY7p4dXGRf/u4SJ2tUppZj1hOvgXRSFBihq764cbER
MYY1f1c+nhJms4m0CoVD9arVm0rRMNeoDtAaoN/9+B7OvIbTmHDPxhcB3zaHFrMPup9t42+B+ISR
fHIenPv9k6MnznDV9Cejx0ZOPXnyzsYQxopQkX5S+R7PyX85vL2T46YrKo/9GAhmkKE7IBsNvfKT
Z/8P0PZvv23951Hm+zMMvGzSJCgm/BKMFScnI0jW93asN033JZ7FBofesLQ45No6zBm219gTHMdT
kuazWLZzK9I7+ZJjYZnNQLoYlQjHp52UwaTWeyrIIPWXnREPm7KxQ0y4t8mEJ03zTTnWJ2/v7CM4
/cStAm/ixUIv66k3J31sljlsJwali+o1cRCIJdH47Cb1rh6+YTvKeAZBgb1jbTFZ3ZvIhT/+Sv+X
syvrbZtnur9IgEhqvfVuZW2TJk1uhCZtJZGi9v3Xf8cv8AEpH9MEfGvApDicGQ6HM+dodlllCKo9
AKsHIR4Sh+WeWz+zbNOw62J/lQmobmxS5W4MBU2LBwcF0Fa54QVaNtlq8fwrv185kWY0IeVZsmAS
qzlw4q9cvm98gxvShAoq3Q/AhMngLmj7AZhYmaKH/acFPowuBU4F7zYl+Lmm/HcIPb28F/9L/Z8x
C5X7B5j9cZUCBwnPVSi3QifdvMND2Tb2ZUT8/rGQ7xYaTZcQhW9V6a7TxP0GpKUI6KrPc9NHhMf3
YzLetOTRm3+XfXdlDOMprsbPLcAlxIX73bG2hQXmAHHsLM/gJzXHiUoc5FeoRG8BxoBYwcPtgByn
+bdbvQKgE31CgUG0up1UHA4tS7yhjqjHAsD864yOcxrPa5RK7KqxB+bzR5Kl2/pa1+8pfmVE7RdB
DzIqjCQp0SuNzDWYl4HhUD0ZNOXkJc5piuI9kFlDbV04Ie+ReOO8A7fqDDBlQo6eqAGzQKz6g9ei
OIEWzjt/8OhmRMPR++XZNT5D5RzqRFLLpEvd73V+wMkAn9H1hiBJN7RyA+475oZAOUSCEJXOw4lH
B80bw1QZbhg6j68yDZVo+a9IjJer08Mqqma3Yj99azfpQezMD6uaeFylHCJNvpTD6XmsmwCwsc/o
3oI+x99n9qcmV4YXKu0QwCAKFH0BWT4mEdC4XO+ZWI+Jc+UWKxbfZKhh9jmWgLxDJW/a33L+fp3y
sH+PfipRmDGmAUZu+R5gCCwbAaK6v25wxcxJG5eVhzaK73Yc7FHrdwxdNFGCG/O64VW7rgLJ8eSF
kK6Pd6eSTKCD3HCgn1weXqc3ilEDNCsJBgqhZ0BMbB+B2w800NUS4/ELJKXGMqiTMM74DpVLCKXt
kxW74f/bwKm4gD6hIHh3ejAyFRdo1qKyn6czt061XEjHNx9e8ZT3f5bitxcc8nw/TD8vy0vjLBzl
7C+TJc9RrV68F/ONzO6dcB+khocK3eefgu4vubEEeBa2YKc7zvJYDKf6jrbYLTM6Ch5Qory6/P0n
Yzq3Ead1fZmkTkS+ALe3eAcqwMYaFsB9Td8uD60RjVqpx525A8s6LlB+gEgSuAK8+2VfxwBM1Eo9
7qFhonB6XJ2EDWzM16J/6dEtElibOC4NstEtQNmAkDe9HE7XM5mBgkiQNaFIbBmTaZrLE1NEnwxF
TIBkgDuy/1nzxwG12s3vxFS/owlpmOI9q2JpCTBoICD/RyF/FskbeB7A2PYyAm/08gZrdEet0Qud
pgHv3HBKVPwBXP+2LE0+VKP6amFeAH7LMQUJ0jt6XzZBQHenyrkZLqnmxR6oaOgRo4bKOd1Uij9t
HRTVp0APex/aaM4PI3sdu7vSirz+nuXfLwtKp0iKUwWm6KlOC5cqMqDxc1nQANRt4ty0D5rh1fq8
KZ5IDTgPZCrkX3/Z1Owz7g33J80Wq0V5frmkXoKm9vfFFpu6758E6J4M5qXRf7UgDwQ9JTrpfPnO
m+c47VCH8uK5W9kPm6ukThXzLW0GFDq8zr1X0xOAT1ZoS14tAzecwxr7UkvvcDHvWxqevh6w87JZ
W+57L2FgHfLTKTUsQSf+0+9fvDOdZrR3omUPiuNtewEA1i45XJaO7vuVGKhC6eDSg1vjXSLj5KGf
GEBSqyUDqJV4HYrrFF+twcsz2bVLPsp3sHhsxXibh8iwOLXB/+gUSDHdOGiahtmNfA/dj45tYj/d
pOXfGX0nl0Wkk75itswWoFByIf18LjetPx1ETQwbq/l0tfAOzf5DsMhBvgMIdjWJ5xAlcl24JenL
5U/X7K5aexdLvwHAbA/BD92eyZ8+UKEA/rlKpmo79KanGd0sp9+/qGcwIDz3AcCHM+aY0J9L+jyN
v6nzFy2yhi3WuDai2PAwNCMtXSAniTxd97Lb+Q2w9u1xf1lMmh1Wi/Dw0m17hFb5eyzExmXNxvNN
FO26L1dMFyzmcQacwhzBA+CRJHl14xe80hliQ93oivXWKCuXgZPn77Pn7ohHeyA4pTtrbA2Gq9NP
+u/OlgkwN5AFytG9YyHZBJxMINuw29JUKaP7fsV0O4BeBfYi8nd/se6mDm+GAYBnbGoZvl+nmYrp
Fmh/7ippifcKqB0hYHR3yNpm831g6hXSLOA/xXRpJ4GykuXvbXEPbNgGz3eT+3hZK3Vjn0KVL2a1
kIACytIX7+BPA0S7e+uFPzq/MQQ8GtGoZXRDYM8u0IXEe+N9xHNkp59u8FrV9+Cvv+5otBWjtVP0
36GNSrwvxRvQ09cJHmdk8KOxfgP52TCHTkan37/ICMRYC0hRXfEOKstNmDlb3+23ndsa/LPGMdiK
9cYtsMnKk5C64IOk2ePUBAbLPWtZgBZRfCYQegLuZcmwF85zC9Tz3vvez5+iMRRUnJULhldkj2Ju
dPb2Vr/Pw6OPB1/0xFumQ0X36YrMgVMfdLTC2NbwZOd7VgFSpdz28nhZ7c8qJj5dkTkN8HAdT6dP
B4BAX+9AVwA+n99t9VbkpicPnXgUv9kCs0RIG3PM7YcrfpbxA+0MobJuaMVlWq7bL4AKR6/SwFYe
qVcZ6toYyLouS0c3vOIx8byeA5YBBX92/lQmYiXZ1g6vVBrFW5ZoFC2ph7FzBjoyYCkAReiaZKrj
qImeeLZPFG4YOp1ubOv7ZL0Opredszc3DK24SUCK+CiUP+lL8n1w6Sp27kENB67kh2lZgNPgGFzN
+aIXTKSYrO+ldlxZ2Fn0x++o/U7FCyiGwH/0ROtgjWIEZD7vq3q8xvdgOsWEwQ3hgG0aIkvCJ758
AFbysgZpzFclfbaD1KFlnMLzJHddefSnDzQB2+TX5dE1+qlWLXgMiAFA7AbBUPWYVCdQv4eRGjyD
bmzFakUYOHXhDZCIE4n0ZaB7oLUa7EonFcVs4zwBOOZAhz2YJQAvhR7AD3sGu67hmqX7dMVswwlE
1qAbGPYdClFG/tny92QwxAk6A1DM1gGHIrLYEHnfePtwunH9bDOxBdhDKNkrHSAPNAYhna+icxy1
UoEUoLLIgfVxAOTcakLypRcTapfKY8NnYGj1UZcQ1GZN29wDcKbTIdASb9xKasMHaHZJzSW2hQcM
qXpqDi6q9wiQE0kNlmDrQSSmkizNRqkJxQJlNx3J5bRPg4dSPo0oLJprQ8h1NpqA9BSLBpFbAfYu
jF07gHoBcc9dVtCnq+xOzSICnQqMgUB22xfLPW0fgn7vFAbd1QldOZDtLLVdm+TT3gJQ2Zg8g0wO
zOyfoXedQ1LzhxaQKQDlBLFMKLWIq78D7bcgqFlVw3V+Q00jVp7bxQAKmfZedc/FzwGUb+H368Su
2HV2IlIAmfWEw+ejqkEnLV9Rl2bQdk0kxBTDrgKQ6gQOvpuLdu3wR18+AlJ7RYDSaP+46vvVnCE4
7vNanr4/rL6Bx1JkP+LccORrtF3NGSa17ZI4xdDu8FjyH5n4efmTNe5OzRemQL4E7h6kYoP31bfZ
+5xY33ygyZSh+xJW1v1oAeLu8ly6M19NHuJ8B+yZwCJAFj6swcp+j5mfgfYLIMDZ2lSnRFnhfQcM
E2gWkDy4PK3G4tSkYtFJa5QhluiitrVyX4Aut+nYm50bRKjbGsWi4wRFTwBFhmLFx3i+TyqDg9M4
T6oc0ICXAvhOAPoSQGj8kGJkx8Rriz2Ku1tDiHq+Vslx1FSiDWybAOwT4cEFqToI41bdLKd1Irrn
NBdvGeXH3pcHBqSgTTg/jyMSvgR0F0yUYtcDc9MmlJmUQydGxfhrUKcDYTzGt2ToaZ1E+iOpq5sA
EH4g8nSOMZu/oQNoB5wXwKak8R0tkz9z0b8NBEXaCy3+XNaWswUlEIniJnxQ1gSkXsID94GDBdy3
v7iETAAyb/a253X3cnTuXJF3qxrongYN1RihmrhE7REJlpmFB5kAWlp2CLnzn1Vd8ZWsgOmOTjOb
o3bo8gI15qBmMVFnjiwLIHkOoE1+EiVsLpvoqUPkDqBM75fn0AhR7SNOciezGLDogWT+ns712kWB
+dQdwaq4A+khXr+LFR+eL8+lW8/p9y9JixDYfKB1LJMj2M0AkPsuqdyUeOAC78nlCTR2qOYzmePk
sSdIcizA05GAEtDlwS5MGoPia/RebRzG0zDAZZw6OSaBu67cft2DUfryl+tEo3gQwA0C4HKakiOS
vbuGbpMkajugTjJDrKwbn/4reiD8TiB4jdOjBISUBYi4NPNW+byRwtQ7qrMMxSnQGrCGQJaODymw
rqbgzss+B5IBafKDF6+Nz7fXCUox+tIRVe8NPj3YTh+AIhJYZeDoDbuQDPENyIKd5qF2ghbQmZfn
09iHmujM63oEU/RIDy55SYojSJRRCctByTtsLVh9nkXLPBiUQDfXSbRf7MPuBjcQFYD7QCW1ooBK
7RaxKfDwXoImtOF3wC7zwtIgyP/1cf+n9MFx1ERoWi4OkKjBiVzJyX3wvYW/Dg2w/sCRWk0SaFpZ
jrR6CATOlS+6PN0C0i9E1R7pC7oawS5rqsE4r5ssUJYtmthOgmBM0JQNIic+b0gKyTYOYImHxXB+
6uZQchgVQMbSNHC9A4DA/e0I8veHzPJ/j8xt9rmIB0Psdz5yBefRvzt4QuivEt/yDi0IGMFuVORH
QGa/2wSg1YXjcfAOuuLjsmZqvJGaZgY2aS7AkZwcewrUP3BBAdHacMqdlxYIPv5dhi2CARCFOYYO
y5s67u9CSUAmKcJjiSoKg7brvv/0+xdtFyCFdXiVJEd02AIZO90AMc5gtLrvV7wpqOIlb6bYOsRe
uxZk3loM9Gk5XnlRm2mCaNIcNmrD9v94L2NiWQdgsu7AI7wHpy16i0yx8HlVctQ+bcoAKyws7EEV
Rr6N1uP7tHscknTdJpVBTLoVKL40lR3qb2LsAJAwD8norksHVPOFYxj+/ApAxvXvBjeeR3P7tALA
sa2s4U9OD5mVIzO2DRtpUKLz9dpIzCjOwy79KuVhBhjYqonCrH+j4FpPAWlIZfbgzeObGOb1YMUb
MGWuUU/5uTS/qOUhlYb3kir4wFvQli/WNgCDEXjWD5dt87wCMrW5uw/zwbdHCd32f2TdTgLpFdQ2
q8xbDLLVTXD6/YvxMGL1dTUUyRFABCO5S5Bnt5EaoiBvvm4FigvwbDtcAOibHRcqwRyI7gdKgt+d
He+SxX69PIdOQRQP0LhLPYJHAHMAFXDtZ8E69t2/pFterSB7QuetIdFyXs9ZqLgDf3QBTg9OoGNW
iE0/2lu3+3RoZnCW5/0YC+m/W9G4pHHB5JMc0664aQQ5hOFVr3xQbiWm6qcGvIxJD7bghSUgYRBA
TyekwjZPpiqkk538Nwpgatd2OtoMt0kcvhZCZlseFiHWsfNpy1237oxllpoEKgCz/xWSyGfPBnAp
Pw6teAAuNXIKtQ3+RcfdAb/mziL8iYOxed3y1F07TpMfQYlRrWbJgf2fc1NJi8Zs1IZkFzjE1eQt
6TEo6sNMLcA0Os+pZe0XZtoz3RSKUjMQiqN+PhFHoPsCcx0+lcxNsfKpJcSDNfc5QESLnvp4Orls
RZoJ/ZN1fXEFZTU4KBor5wPFe2r2IArgWB8qUQj/qbVmYv/qi7hi3y5Pdr56H6lcZSNjL5FE0IYe
0IK6TlGei9RfCr8OFIM0wMNf9sMKhp3tfw9bb2PjWQElqZen1qxT7WUaQCOYpJSA9LZZjrmMAaUv
xo+kcROAW5hcksYcPEWYE/gXMl5heaEjN36LtEKPCQuy7rvgu0yyfTvNx8vr0U11WueXfZuqLqmt
tD/dZOaoZ2+5/dsX2fc8vp/81xlE4pen0e6Y4smdDN1lAH2hB+Z6OyDVAqyXr3pgkqZO9Y0DiL+p
8a4x/fCWD98NjsQ2HSEa9662LAXL1KS0xQJJF4Lf/m8YDvvK/5mJh6LLDUpxUrsz7kvtXIpB3Wm1
+UAPJySQIH8aracZS1sqb+/Tn8WAnNPTZTnqVqO4eXCZwEcIXATjdARfJ1qW8j6qw30q7isAUl+e
RLccxeHH1AHFK57jDlbG0Q87bCqkYbp7JxCboCj2S74tbFONh25BSvQHclAHNMchrl3C79ZlNUeV
WA69jRiwjsUt4Wll2CTN+as2Kw0ZSDyqJk6O4Ijf0G7cLuDzahtuuNudPOsZHXBPBvbFkGiazdmE
SrYDY0XwCX7DYNhSMGGYUB80m6KWrICzifXO0KY/hA0/7v3wrZvQ+tmT2yUAFiF/GF1DGlmzI2rx
Cqhw2DhbdX4ssvcFrKE069fIiaPE5HY03rZ1m6G4AxAl+xz4JvWRB0nxVrdAuBwyl9ylYRgbSkE0
61BRMqgQvi2WJDt6wX3MntHYu8oSkL45DzE3XLQ1ex4o1ihAhhQjHAJBGJKUsSNu/D7ZX7ZB3dCK
DRYgmKqJhaiUp8V9W0537WwqydYcYYFicnISIwHtaXr0qwlYL8Ot5df7CQXBoF+4TvYq1oXTdZn0
a0wBVPIjeD03g9PtOHgBSf6783ODn9Ikj5iKd+Gm4MPq60kcBdKhcZuDmOgGXZC/cHzez+yzsCNB
y/UA4o6AUoOda9RKxZ4AQaBnZTDrAwjjbkf4/VW6JIc6HG+4BFv8ZFHT6k77ccajqLgBdt+Jxbba
+MDT9NBwB+hPYp1YIL5t6kNePvXVuJ7rfDeF9e4qpfNPyvjFhyHrbvuNj6t4WrZ7kHYdbBApXB5a
E2eoIAIUBGcNGnzjA7I6Pg4V0IPI5qGc6nsrGQ+jG0Y29Q03LV2c7yt2CaqsxgZXbnyIBZhs2Alh
iMr0e1w3uITXN2BUAkctwM5ccIWkybSqakI3STWsMy/4fnm9mrdLpkIKOAnAPce5ooc6HlcdiJMl
ItJsAutd7ADLHgzC9k8St2uwLRpErPGpvmLXLAEpjQyQlKZ2+NnaTrYGq7q9zovRVEej8RxqcSAI
j8AvJcvsaBf+C49R11vdZWX3t+h6g3XpTNpl/6ogGRIQzZOEH6WV7P0O1GrjD+GHqwAUpV6CHiSQ
vKXsZwuECOvn5a3SuFpX0RbkXuxmIQ3osMJgZYllH9smRHCNs3AVL24PJx5yPPwd7UyCKwytL4AM
kCDFHujPcjSou2bfXWXfhyQJai/LUQbk9GikdcA9QlddURluCJpNV4sHPQ6+K5cK74gnP1wks78O
IFjBL4GcbOgfLm+Bbg4leOrLCQwvwNA+dlPobAaQB25wlyxRUzy2e9LO7Y/L8+isUq0iTMuUVI1o
6HEppoiDkZd33XoGJ/boz7cxoMedgW8smGSbmNLYGs+nVhKOBV7NQydnR85Ar2LvwOqzT2WzQSUF
2MqHdWUEgtFom1pb6IR5De6TrD4u6VA8uz0gYeDvMjzjOBOxGfTCG/oNT20hN5flqTEdtd4Qb1wE
zKuuc5RLTcDJSYFh5FipIQY6T6XhMBUoCe9AMdjHvPo4IauYjOAp5ct2skHNDWdgIZoYnA149yzn
D8nJ3hKHwZ9WeV8ZHKpWWxTPMDZgJU1dyo7jlD3l2YbZH2VcbtJsObDGXxO8q0yfV4K6YrmKt+hS
mbvhIptj1nhJ8grqwKJ4DUCN3F/3wMvUp2nJEeKVKGA+9hMQ3TaNsJAbGkifDWuGdvz6pswFUJYu
K4fOl6tMKDnDe00ia3ac4LhF+xv8s9mqon6HpzyylinuMW0D/jrrr1csBzoRg0PXeBO1TlI4DZNj
JtujzcG25ffoe/jMRRSiYPvyyjRqrxZCztL1RnTou0ennCOnAoERKb5dHlr37Sfb/hKC1TKLQQVF
3COzkz/AAQBPbw9sxA5kXKWpY0z3+ae5v8zRWcEczq2ojjRubnzPus+XX5e/XnMUqXWQZR5WgYce
xqPdVBZMlIERNG+PdWgbzjqdeE5L+vLpTcsqUN5V3rFGbgV0UKupCV+zhG8tIyKqzurVikgXVyPf
RUXKUQxJNCfNqvD3TUjBaTvswHt0L50/tgfmSMAJXyc1xc1wRoaGcj89gqNzXzr+TZrK95Gxl+uG
V9xKRYVDbDR1HHmDhHfW7khFtk6WGuIDzfmm1kkSQMxNlcf4sZRchCgExOvjcDcOuRQb0ZLCA9x8
6QyvrpMjGVyXVitNDZzn1Y2q9+8+JE3V2lIcT3eKssv3YppASDtvrxEcWl/+VTY7z0u3gaIdfdk2
62Rwvy88y++Yk+WGcPfsAhhRr+J9AHJ6IH8VkTNUGwZE4RqvNyKtDAs4ay3sP5CTORg9ZW95MiqB
470p0nleowTBO3RT+ztrvXpzWU66aZTojSdVCzbcQETpiZy4sndOeccmcN9WT9dNoDhF0M9ZUw3a
tEiS5zo9zEgOo7nV5R/XDX9a1xengiAjHoWD4Z062Mjwho7PnXSfEGx8vzzBWRPBPpy2/8sEHuiH
pr4NISBcaGrxWQCPE36ros8kjRZRGPbhbIoQ0yjOMQf1tRsvC484kxtZgEOZP+ZTt5kqscqsH5bz
FPQGn6LbcuWaBt6kosYbDI/GyrtPX1kBgFEQmnHcQi6LTDeB4hNl3M1ZBwSKiDshCpwGd1N2lVg3
AhTe5WIQmG4SxcCrES0+XYpJWBwfZf5UNU/MJmId5GBKvm4dyuWscMHg16DEMAIjNW/XHTqo7gdg
OMg9TFI8j5ywq54Vwf59UosvWtanYZ51KJeOGhv4sumU7nuagK6G9aDV6q6Cm8IsirGTxEfwUywk
SlFKwIp61cyHmv8Yp7+XBXZS1v9kvTC+Yuv10ll50DCC5pZDHPyZCkNocvr/uXFPOvBFOuAxAxUo
ATNwnL1m7K1r819FcdMDKncMXy9/usabq6h9ZZoBencmJEos+z0QYrvM9AWckYZ4Wje8Yt54XrVA
1uuUEZ6wQco1hbHgOyb9cNw4eH4wMa5ojEJ9zOrJbEvg+ciIgpwTsL3do1VN2cp3ytVoDYbd0K1F
MW+SIUcFdlIS4XCi5Hfdb63487pdUIzaA/+ncLOmiArmPTJ7OPqk/RaEs6F1WKdHikHzfozBCN1C
P8sX5j4gUb922k04fGONYQbNBqgPVRRg6IETNCQC5feKTgBGT/CS9N3uTZw3GuGrT1VhjiJ+Wqc0
csJ7J3uU/LYIXy4L//yVHRdMxXwHOtsx2OlIZN3Ed2DR3lvfR75iIKneTdtiW+ytZ5DkXp5MJ6jT
719MWozIgC9eD1aPMd/66en5tbxbWiCGzyZj0BypKrgeQWDbyiYgEXjr95OLFqPklrBs7briAIZ4
5oPzOm22l9dz/sIM4SkWXjhLUU2hXUTjUKVrkMovD31sl9s5R8atr8CIGaRDdUMZTzY96ha3jBKG
zpvUVFih0wzlWO8FqFoCD6fV0vP7JZP3dLQjV5SGcFe3YYrV+/McZ6NXIB6l3q2UL1zGR1qUUe1f
xV8ICSrG3ycO8bh0cToVTrhxgtE/VMOU3xFLxlvU4Be7K7dKcQPTZNugiRJVlI7FkfrWpizR/NIk
m8yLHyfHRS/mt8W/H1fMmg13X43nUROxHKG8wFWKRl3wHtLu0IfPbfKrcoBb72YGFdTskNrOPYP5
eELhbRGhQ2nLk3zFFv5kz397pzJITqNiagbWI1Nvg7q+jDgaDKwuu+95vCaVc81dGkRFp4V98QlV
64uwKNMy6hb+03HKfZXkj+Ni2oPzdSwY/7SsL+PXs6zdzhM0yvv9wB9SdNsyh0al/OV5n/EwbVsG
Pur4vmZsFRQmiG/NBULNs45Jx6RHMxrVqbdK0NA7laDqyb214ONW1nfp7Bu2R7tAxQWgNk+2oE6v
oyxO1qeSX/EgspvBeXFiuG8U/vfiXbJ5NYR8S8fFENvo9E7xDAKk4LzK/SKaMnFjc7BoFO4n9+0N
rmaGN2mNK1ezq6FVMCr9oI4sq1kXuEv0zrONfLjnrQvc+zqQZrtVZTjDNVGsmvr0isFJwPhVRC5B
vtgGlTAzNb5pDEjNbtYMjOV4ICujYvGirqPvKUgeHLsyiEmzE//NbcalSGMMT8lbwJ7c8X2kG4o4
+bLj1AhG7fBOkHFuQwdOrJhuCnfvmWqddVJR7N4a8nLxUAAbnTCdE5qt0FmZm2p7NOanpjXBzxiS
ysdHM/dPybeuiKoTzniyRr4ubExIlzrTU9Ei52bKM9IvNAK0xa2zTaLgNitX4ojWm818AAzRdVug
WnhKA2eMGZxJ/uTa34SpwEoX+6md3kSw3g1LQiN+m/1iux7EFs1hfFy+9cBVbu7irTBctHQ6qpzy
88TGqgU2UESqeN92O7sOVkUcrzndXRaRbsOV092nfpZ67YJjkDwDwqSzblL/OZ0fMrZhvhHP4eTc
zlxJ1fZvdHCNvOAzidot2Xnreu+9NYdlD5e0sw+LkdzgJJVz0yg39ilzKPjHJW6+OV7RmPgm6DPr
nhqEsRP4nfmMeCzOd7b4Jrs/l+WnsXK1S3xq6RgHgf8/QOpiPuRXgXIxUEz+e/raXSkTtwLQtegA
ER/iBrCCJ6+3E5emGhiNI1G7vyd/SEvEwTKyOzA4oaHGCfpHh3bfLktGo1kqoTOtC+rW/VRFeSVd
d5tULJs3CU3nYu14BX/uhoAHewZWGxC14D3lytD7f48dX+OWmFYofsRtW4T3qOMc2xJslC9O1xqc
ikZsaoei1XHHGgDLGzXxw5yyVeL89RxTn8n5gh5GVGpTt+rLvPGhT8HyVrUH4c3rsevR1wJ6cp6t
JvujE6+exVcirPbx3O/l1H9e3rDzz0GYW7nR5m5ChwIwozhZxKoI925wB6JmYr35VnbIxuXoDyjS
u3Y2RcP9upaohkybyCbDIY0fuuRWxH99J97IJtzUyaPbv8U1Neyaxk7VFrupkwDcKUUdzV62bFmZ
ps+SkMZwYfkfQOQ5z6OcNME44QUFDSWRN+AmMfJ1wAlalj+r0VvNwbRLR7xvgmyh4scqe0Jt7sot
AarlpatiPGSeiaxKo5sqagGjlIhigO43bn9bF58ElFFkyfeXFUQ3unIY4Y2ztOOayMit+L2X/uGT
fWSNSfU1UasKL8Dy+vTUDLtCq+uqlGRL25cKNT4e+z0zvkq6AP0PV8GbgYZKySAHJHSRpcb1vyrT
XZO3O1DPbGqXbC9LSmdKKpQAGoh7nnJsxOhO9DdndrDywg4dtmCHX3mDvG8YF8ckTbxVW7Al4hzA
Roa5NaegCjHQgJ9PeNYpk9PshvCZ+i/ozHT9jym5rbN9J511E99yI2mSJkT5n0l88bcD6og4bRwZ
+TTYpuibcjOyGUOU/jGDNDW2q9ZyBKWVZaIJcKzLpN9M9sKOmQ/iv8vy0n3/adYv359UeQVGN/DN
2IHckfhhqZ/sge8m9+m68RXXMCZ5DphByIe6N6XYh2jSn/NvTfd2eXidcE4h15fPn6g19RVovRCx
Dy+SZXtum+Suk4xi73E9OwDWCaHEMk2+8RAmklgSIa7Fg1VVhbVhBzR+RUW/pJZb0QXg+pENbGgy
AOIm+PAcQ+W6JgyxFfEXMh76qk6aKCmzTVgiLAzWoHhcxb2HwOfJM14ndRMpG5GXgo2S4k7Dg4NL
fziVsxqWl9Kx1m7QrOyu31214WqjcgWoo3kOyipig5tbK+ZU6ZtoutKQVtLok61cCOplCTwJLI+I
AU9yqmdgewyGoTXXPlvtUAaxMx0tC/cx567fJgdyAGXorbwFLMam2Jvosc4vwFY7lKsu5nHlIbXc
z2zbJGQnXd8QRJxXVFttMy7bnNsCZXLRUj4HLrCZrMjhBjs+b2x2ePr9ix2XdTKyvIXcB/lcJnRT
Zz/y/KMmpiNJ9+2n37+Mj0A87ft5QgHGKLZskje57Wws3h+v0Uo7VLyow8asT9DBHHVeB6JWYIsH
Jo3UfbliwS4IF6fFP0lmTG+BCHv0MnvdgJnk8pfrhlfsluFyQsoOw7flIwvenPkeEEPXDa040ICR
FKE8ZN7XBEwnWWQP9W4BvsPl4XUqo5hqXgN+J/VxdyfjkyPh0pZgPWURrabN5QnO5+Ht/3QRpyIZ
PaT9IykigOuv4uT3UNxY7lvrXJU9tFUsktapPQTmHo0Suu/JU1H9uPzlGtGoRM8EOWRgintl5CX8
Dd2q4Il7KONlPzimCPK8u8db0b/21BWEJ1Pv1pHvYVMlahvslLzGfr8vgv53MQWvtoy/XV6NRkXV
NmpGmmBuZqeOZB6uLTpGLVCLhMuv3ATFdlGIOdleDj0qA2fl9s1uTujhui9XbNeax5IOBNFJC4iZ
MeGrUJ6YBU0AVLpNUGy3KsZxCgS8Tj2gTGAS6zy5aYAT7XF7a4X3U/ZyeRmaM0Wtj0t9UG+kLkqY
Mt5sqqB9y3z69/LQur1VjNhOBrQ7534aMWvYlgHjuzix36qmSAzRlebb1Q61kCH+ZHXGkaAPpFxP
LpmAndrZjuHuq3ESamsaHSwRF05rR3wK7sc4XFe1BDEGrVd9Mq+rxjZhj+gWoqQnukA2rZ0BDLYl
9c8mZh+lEZlFN7RizDHi5irNcbBnqE7kKHpHmfbm8v5qVFStiEtdidTD6ZkuKF8G8piyH613m8UR
BVFM1hkCE933n37/crgPQcfaGp2OEclcVPAud6S1d5e/X7e9igWXuB55TYehaZbsrOIuEP5rWaT+
tuXJGp2t9v7yPDo5KaYsljCu5iaHxwZZEfOL3Zh132jPUe0afOeu88p6YhlMQmNzaseaFxbtjBLV
JvJ5FlUcUEh+d1NlmWH4UxLhv8kgW21PG4aeAGzAbSKnqebDnOFOPPhFsgcgQLjyKr5snDm54d1U
7pweraKXBahZlFoUJ7y8WVClwaJqCVcjeOem5oWlsyF2141+2rYvGlajWXoS3lRGjuwOc+/vOiA+
z7Up0jgZ2hmRqbVwzjL3XtYuZdT6wJnIc/Cg4vok9oX8flk6ugkUC88BBuYlAwC9SxwPU/vEXdQK
Vg+p6YTQyef0+xf5TGlK/Dydmmge5IqiHjyp1gV7uvzxGhtUkR1Cr0n4WGZOJNvbkG59nJ+iPiZj
VKSmRg+dfBQzp8CMcAMPMTsZO9TRAud+lS2xjVOJv8kcRSyXV6JxVJ5i5blbCzQXuCxq+nBTdc3O
/z/Ormy3cZ5ZPpEALSQl3UqyvMWexJn9RphV+0Lt0tOf0ndu8nNCE/BVAAMhRbK7STarq2oVJli2
AsJhe2DOXFkETdPcwQ0k39UVqBdxk7r/5bLmhX061XPDHSpiAR/VB72ee2w2UeKrgqNIJkaEwukj
1QcN0rmnvvvYmvQ5M+qP9z9cYjwiBq7IhrE0erM+gU5zUyzEa3S2fmMt/VZy9zZ1vYowRtbR9vsb
F2A0Z0kB1v+TYf1K0n3ptvDi5zF6za2HVI4snQpe7Lou+IrMtDm1mguV01JD6Q0MycyH/f3Jkqyy
iILTimFihOXkVIz5h5KXnuHOn9dBV8RoiZeJsDcaRTbrJrM5ldW5o9eIJLt5ArZOlfuQtS94cQ7w
fe66K+ZnuQ75lc1ZYPKdARn5x6ZHcF9Hh2RSl2H+B9QsZ40OLbHm16oPijgnm33Bhe2sd1DHkeDJ
sBrDypwuNCZ7vU0Ue5hkXxbLhxMAJtp8AAs17UhYL0dNiz9Z2nrR1vI0lK5XTg1gR+VD8BJdBLGl
5tAODFJBpyXrvG640XH25/zQ1IpQKpksEcAW0c4BugyTFWlDoNW9X9pauMwqnJLkPCai1wxLt2nj
1OTEyz9QKDfhA+n0mrDQiF9NVUG3JGSIGDYwSuetG5X85ODm2djVvhxaCMehqhvkvEHJMoVhSfxC
xLLpbh4NPHPJqdMvKHvvSfY6xOycFKrHq/f5wi1dxK1FY0ryeKbk1Bu/uzE9z2zX2NM+g3B9w+ed
u66+0ZderWehs0Yer2uviF9pzfc07nb3vVM2m6L3m1aVmjVmE9R+Hpte9Ob7uIBzbbyszff7XciM
TggArtNlhYZ7y8k1/8ZL8WSm7Fp26aCIjxIP/Qe5VpCkM+2Gn0wQWJhtfczn2q+WNkL+3PoQ5aiG
skA2xMdYMWWyDoVdvS6RFKW1TU4aIz7Pjl15yLrJd1pQpK5Ho/u+DCrcgMQGRTRbi7fTBfBfvEAT
x9P5Jw4FapL4ffTnoaUR4WxZa5cQhu76U+o0X8oRYlyOy59X0Ggpgr/kiCIC2uZWr4DMj5oTGdg+
jerXeXxItsnSRcUSCC0AfQtnOI25c6ibW5ZNSKk9358YiVuImLZh5lHtrh0/sXaqAtACo1I6x9kE
nP0+iB28CNjs+z1JvEOEtQ1DM5goDOan1vlUmT/q5Oaqinok4Vgs1eXamhTZOPNTRZO/4OXDIZEc
kIF8qeJ48ubSQpmdHSvOurIZE7w8znRzAbdhfwILVwCu+sn9uwngIAkwqJL6Mm8QtnrHmucEqiD9
yUbGyNwqHU3w5LyO4+H+UkgcW6zV1aKyNqrWIaiYAH7YerLSNWxRwDXOQcy/bGUFicYUUUsyFhHd
VnX6RPKK85Nuj98zvtHIx6UHRc5jV6goliVLIqqcQGokigsLHhKNqzeUP7v+Wws+H3v8xlS1pxLr
FaFsWlXxCQyo/ERsHYQ65hd3tr2cPJhlFhFtM2kH0912p3QpvQR7sYNYdX+xJZFJRLIZU933bt/z
0zAPvlVEL4PjKk4OsknZunxzqenKgYNfiTSnmfW7ztWO6YTKX0NFmyNrXtiyuQWqsHKkOJI69QGS
AUGdmmGhRFBLooaIBwIxal7ZOoSlGND01fi8Zi9l8zLX53Z+WbLHXidMwZVjjdhlwrEvVCbbGSz1
oXkIknQVN4psDMIWTWLOiqxDUOX6C1s1LzcJmE/OeTMdWfRjUckISRxMRASZseZmcwLzbKYvQMJ5
Jb3q9ue1L/xlUpWjyfrYhvjGmJo4cRhfNKjKRVedPttG65cb2ClpwHP44DVchP8UpqZX8xTTE8p0
IHgF2ODPtv/R2z6nU3jf3yRWK0J+ioI0Jq1HbNdNt+/0MRwzyL+N7u6x5rdu30xTVtXLbIND7TQb
M3RL4n1bmF6i64rmJeFalBUBHXGqL1rfn7R0CCjoLhCaSq8oHHBV05+PDUHw6zg1srLRUhgtlHps
NoWTZj4Tm3+837zEJ/4DWLyZIc5M6gxLSk9d/rqWn8b8Yzx/LagDuurYd6Zfj/UiODY2sNFpNNaf
2ln/lNior28qkh4y3e33EeHD1cwTCPFU4/TY+UmE7qapPduL1vLTNC2HpNuekcbzGOuK5iXuJyJ3
icvjwibYpzMy+bkbOBP0kz5Z/Q++/r4/Y+/2gLp0wXLbPIrKNMv5uSOuC7ZaIwcewrEg3wF6ugjK
vgEe7FUb6tboPzlzdCZsTTgQjk7dU/Nml9G++AUxL0hnz4ozzdbIe40LBhxBQsPSyrE7N137lOjF
oXMfY0jGhwvHy2xYlkQHDfmZMdv9Gi9OstNpWerOLl84nyFVvOjjz3EGrdd+brLm5pb5mHPs7I1u
PJfczIobyFA0I1MM9n24Jr5IsPRsWVwjW6f5nHWGVy2v3eR47gSqWaI9JXPpZfPFRf1pU6nQzzJD
ETa1US8y24Vo2VnTyafJco+gLXs2XDuosvI4Igly3x4lqygCOMqujGpzMdBNM4dpx/cNtGTuN/1u
FAU5grCXuaSiNOsjfnas+iUyuLekY8Bafuy4ip1ZYuAiiGMBKKdhqLE+A3Efcrwja/r8omWd4l4o
G8H2+5sgSqZ6dY0BZjjHy7Wh1dN26190iHFxlaTl+3XOmCUhIICjLkmqaOzPyynal7v5EB3cPcD7
QRyocuLvlwygDyEOMDb04Hue+jMeMo2wCrKQfUOqCe9nhacHrb98mVR4C9mKCFFBwwtLrTMLXFp0
iIKVd3jrGgBCdPNG9Xgq60IIDsNMtKXPXXIjvAnXur8uqHwq1/jzfbOVrojg6gseyhejb7YVMcIm
nA/p0+pD4sFLdlSxz8iGIDg3RZpB563ZnRP607S+maAlLB6rWgVpyHbhfWO1RbdC+wLyrmfD9eor
3osOo+5PYXWtw8aPg1bFsfI+WBMdCQ6eW0tqoPy3O7ewKuKnO+cIFpGAhKgEDEpFnbxkqkQxhWIs
OqKBV/DcV8MCRaJ09oCT054mjSu5BjbjfGcrE3mMbR3CfoODFace2xuhFcyH5Xn1Ieno54F7zBSx
VjaU7fe3C0McTrKNZy4G9Y2XNtGfssGYVsdWebokYImsR23pAnCW1PX3an2N1gwVwx+q+A9BgabC
NyTbhUhdjFdNuwayuD+nn5uP43MW1H7voWph9g3f9LKdDWmy4H5f755gYV2Cm495A6UiQ6/OZlaP
r2ND62CFdIGTG7/mwcjPC2CB3ujMqpSWrD/B7XO7rTOHFt25GOjViOLdzOneGtddNTc3UG/e7Ez1
EC0LMSL+I2mWAhT8Lp74dnNA/AoGpx/rY7FLw0QB/Xxfh8lgItpDT4oSF/uWn3NS2443JhQV6oML
YRmSltVTAgTcB3Om0I3PjAayoGQyqUfoQl/tRi+PlYF/igy9+bLk2tp5eEcaTmBLrPaMUOdWr0Ct
+IMzJbv7yy1xDpFLydHw3txA0O5su9nZdXN8MHnKwLpzv3nJ6orwkbgxrQ4YkuqsW6O3JGbAkIJg
mft15v1nXuu71NVGRV+yoQjHBstOUDcJcsGzba4BSFJWIFbs4ef9gUg8UCRW6lxdI0mRNmdOP3bR
DyNTPEbKPlo4IzROz5oWN6tzWu2m7HNr/Kh1VxH4tp3nnfgq0iiBYHNJ3J7N57ToA1p8gCaT16dT
2C25z6brCFxVQ5LwsQkS4sbqFCSyIVh4jqsJaMPqQGYUeN5vWzZJQoyAoPY4NiDVOCPu5GCFKJ9y
sO5/YCT++1gHwsEAtG69mZaGeXN0lMKWv4fRDsdcJYwl+XwRQjKSIVotXHBvq/m7L6i3VN8KlIze
/3TJ3iOiSKYeGiKTRditrz/ydT9FvV+wa5x+fKz57Z70ZvN0yyVe0oaxW4nS0956svU4zOrE6zKV
/KFsdgS37ap0BYkNetDb3MsrMCzHPyyl4Jas9e33N9+v11wrjHpmN2bsXfAqFmEaKY5IkpAgYkbS
aajHBnpetzFKzaAtk4/u0LLg/rzLGhcO9C1gR2nR4bsbd+kP3Bz6kBvZ/MhrscFEvnmkIpPGmDm7
4aktyLkepjHuCqt+uP/x79MwoH3BYZeSMLuya3YjL2OQHvg+37eZ330jr+6+DqZDj2zxQ7U/6Evw
XUxU1cQd+loZYo43WK4XzYvCuyTm8w9WJOnN0tIh8K6t7a6Fkkeu9z6ybg82v22bb6xztkqnTCm+
neNFB7K3XpkRMJVNCiOSfb3gvJGZb2yxWOY2Hh0vKYwySNNk8UAm8hD22wAE639H0NeRlqxTzG4m
O2v979r8cd+EZJ8u+C1KVSvYJtrt6sKHXv1hjgl0gFzFw5QkzSOiQpBxQUqzzrGuC9I8E/iS4goJ
pmoJAZ0NCeTHHhuG6MYGMefGNCgY6L7ky8lcWm+MFG3LvIyY/zv3zG4zFyKU9FYUPn119uauvtBr
r/v6h3FHwjx0A/r7sXEIDl0BmchSyyQ3RLj9Jo8FCp0wslSMXP89Sb1zVBHJilKUJUfugnnSkIGD
0leS7RNmVbt5XnlQFla645B9D8wJolyLVtdBqsdQTSisKahALh32ULYENb82Qxl+gLqt3Va71Cy6
PXfTaNcY7GfkTLpHwKkdPjQjYiF57KZ9ZKeU3DaFkMFsDvFIQlKkj+XARFBK0jVjU1VYW5pW3rxk
Hqs+DSYUT1SvUZJzg4hKMYFbqDKCDYajot9e8lNkuX8mbTpllVLqYjPEd1ZVBKYMLeoGxrRnt3hC
Yp8gQMdpPv/gjtNeke7Ha6fVUh8EteV+SbJfYwVGM1KWoD0nzbf7yyTZR0UASxctU9s4Nr0NzrAr
i/pDw1vF/i/L74n4FbwaQFxgSOit+toH7RGUH/s59tKnJSRhGUa7VWELsoyPCF+J9IrrbYqOkiec
Gxv0NB/Wa996EKPxq73qQVd2PxaxLNrUcUOvU3rrw2hPkBTtT/xoeo0/eQ+JdBpMJGjqW9xfjSqm
uNbX3pJ7dHpyDNPTSsW+IVtvIVAla1TkDPCSm2Yfc/tzrAJCSe5SImwlTjhSITq+2ygyn5bJMSHj
zUiSMYDq8ssMoEzRxT8pMX/et1uJe4rQFXCNV3HVROQWu9cF5XmbCOz8Hera3v32JRvgP7AVvbVW
qEGTW2UfHWc3VNah7KqdjrfEZFCdAyWbuAhcafNkSkEPQm7GfG040tI/c1uxgb9P7GIwEbVSF4bN
CSRmb5anHRa/PVahdnMCJ7Bu0WEIwFJyoJOn0vOSLYdwHOGWHUPHD8lvHZhhanpDAWZCxzeUZJ4S
uxVJmTIQpDsswXpYr2S/DSYK6E1vvPW6hCzMP+ilp9/uL71sLMKZxOBJpWcRrqPt+KXTfYBcPJv7
XEWDIFv0bTN4c6blqd619YpFT+az2/0FzUKkUqmQGa3g3Jo+MOaMaNrBKowr5PxAjEZ03zXOJtg7
7k+P7PuF+wSUT6IkWyxyi9hX8Gr6kbsntYpFU9K4CGaBN1RdjqK5GxBp9JQsEHQeBre/xIiLwf3v
lyyvCDPB2yxKO010Acgxykl3xjT7KDyvVdueJKUnYkwSs9U7PWGYH4LXmS3Hxge/1G4rROYGB/Ac
FXRbNlfb728MyenNvK5HDAT1/4b2lXahO+3vz5Gs6c0L3zQNhbc6zsBBeCPGideh7l7cVHEqkE2/
6F2NpdlEI+TWgxuJrIcZOkOL+VSML499uuBe8TjTjG6zghqJsT+xCPFv3N1vWxKE/jsXvJmW0sbt
urOxtINVX0sanZn287GWBafiDu153SHmkD7bT5xeWkcl/SFZSxE8YsJ93BIo8Vutf4z+phBazFRU
zrKmheu51kIopqrRNIm+OFHquc1nMv66PyMSOxE53eKFoSqhgglCE8BLy5/cLKGSESYqRRFJrNS3
ft+sJbPj0WU9ZhwiBjaovMvm95p8HBtUmhWqEmrZGLZ5e9OHk9N86CYDm1ZzAVSSdKPH6S6jrnd/
jmRjENw0500BiimEYtLhGWqqus+uPd/sND532+ZCNcUBWzYOwWchRY/3wQb9NM0lap7WsgyQIo+Y
/diWogs+u2ZG2g892q/awxgFVoYyiscimUg6BGK5oVhihIPEPhoRMjtPpoonVzYrgs+uGSNkZPjq
Uj9AGNWcYp9FwfLgrFCRdAii7zSOLERKlm5sy7pReZQAF8FVZ8T33ZeKhEO0b6wKJZb0Vk+sDnAq
cb22a5JAT5AnvG+h788RFYmHhoGBq7ya6K3T4hWY7DYL1haIJUDy2erHyzSrqlRkg9m+4I2vkRRy
NM2EweQQim1dQLPqlqaelTiKgCTrQHBmvPMXDY/gzItxsbo/3e94+Ht/kmQtC25s9vZkuxzaVSUj
HncMMN+RQxy7wf3mZWsgeG/Scjey4g6pkjwcrBAE/6jqP2upSm7m/V0RuNP/nXnDSQa6bDtuxX7F
zYVl4f3vlrUrnGbBcR5nUavhWUg7pdN5GB9sV/BbsGUM1axjISsbINDpi9MqYo1kokXQ2sQGvYPY
GcIk2P4iMwSLrL9kn1ZL8Rb6frinInItHk1Q5LGR3FxnxXtT+z0nyV/G9c/r4njOoLxrbYbxb1qK
ivA1vhZ5NtYZvZH9srOCep9eWtvjwQh1kOXg4tL1+/4KSwxfpCJKK8NJiZ7jIsczT9dgl+lFzxUH
QYn5iAi2OUpSCkwrsk/TOoRu2yZX6NlYirWWtb79/ibcmGQEmW6E+2hdQJ8otb2EKA7IskkR3BUx
tDIwL/Q2theaJx7EiZToTdlXC646V7xuoJhKbrnbh1W5htPy2M2N/sM0xOqCm9uEFBqAEjO/laMb
ZK3u3zeV929V1BGcNo2XqpoyBIPJfW4MLyPHDs/nbv6KhHUBEOdDvYgYtayzJoim4UA7ZyPOgYcY
2QYQAoDINX9ShnvJIoj4tAG0jj13cW4YbFAN0SSwcxWZncR2RFQagUweWNuwvovZvUwLJMxz82fO
VI+usua3wPfG6It2zlxre+Vg0dVcqVfMuxai3/fn/v0MIhX5hloUs1auNSHcF1R/arU8w2E5anfO
GCfXNkmysGC5jWLxZj13KHp5vd+tJGiL2DTWzq4xxQO5mfmpyj50Y+XH/NEaO4gtCe6s91NRtaTD
HSBz+1vnJHVIaXkDJq4HSfbQBveHIVsawbMZyJpibeK4ViefEI1ma/WwQTzWtrARV3SJwGWIfQ2m
622KM9pQ75Je0bpsAQTPBnlIYTOjxAIA+zvmTzOwbRkL41XFECPxNxFxtkZ5iumpyS2LLoX1vX0M
mkRFaJhWssI1xwZTTnwbWMZsgaTRIxwJBhVxYRYet3CWQNtjc4nrH4Z7TXoFaZ5kvpngxGaaa0bC
MB1tG7DlK9H/moZvaCp4vcQQ/wGCkbmaIIKE9Fd5TupjbYK7Obxvh7KF3H5/E34qk7Q2BDSRLidR
8QO8Od0zMvSTYoeRnK5ENNja6zFuzsuWJ3nhqxc7Mxjyf9E6bB0VTlU29YKTtl2p92mHLkrAFXsH
1TXXyHoa20gxBFn7gqMWpgmJqxmOOvUsYFCd6uoo8RbaH+o4fux4wgR3nSOuM6PG6Rn1DTc3TnbG
SBevMAqVu0oMSESDlZ0Zme484xTt/qDVMbVSr8g+P2RBIhis5Hi8bTKcoOl6pbqxS5i5u9+y5Hwi
iuqBG3UuQcYG26xc4CPANL8b1wK5XyfgkHR+LDFLRR6hlVZZzlzsJkn2NExHOn8vHnvCoSKDkGsl
OG1WGAHel+cSYvN/O+1kdIqoI/EuEQxWpJMGQaRtm42eo/QZon2hrX8EfYJvJyqotMxyhK0WDItG
MkGn6pb3T9F4LKrfBJzc99dX1rbguiawrU6jo206h7kZci1kqhSV5J0crL3/G9fM3mnSfEBca5GA
OW6lHcAzOO1u9iMPqNeD0XjWx8eGIXiv64DlDcg2coM0cGBWywXu4FulStpNEqFFOBi0fqy+ttC8
O/jp+FK2r/c/WxLYRMqgaXa7nNqwnqI/Ldqe7mzm0+B+25KVFfmC+ryaTTwv4VBbX0FavVbP7aS4
gsqa3obzZsPqs6IozQFHWqvfl8u+qM69Su9KgkWgIjNQnE7WAkZ1vHOYfgWjyUKUG1NPD6mfA1vx
2NwIO27vgN4ozxEvOSQAzNDlIVi57jctW1LRWTWesmnG3KR15mnJriiPWvNrUJ0VZFMv+KvddanN
UjQ/dbdiuGagyH6Iv8qgItdP3Jt6blI0XWmhC9hgdihVoCNZKBBxXlk0tOVYIRSQ7///Zp8Eo1ec
p1/afkPMLIrshQQaB4GX/7XMoUXGjrdY2OhPdGmOZFfv2/PSeG3jl0cLGrDOtVbVF0lWWkRStanm
Fk4E5+3SLzYqDxpID/W+M9/uG5J0LNuW88bLholXZCixHuTCXky/86xzfome+K/V1/btPv6wKrBS
0p4Ef8be23Z8C0PkYr82cLp4hyRZ748nPayDZk+ug+qoKLMEETyFlP92zsJ2PKEAE3vCGTe66MA8
APq2LeFZxb70PgGYQUXwVG2VOpLx6Mj5NLQeOW2hxNS8X+S1PKa/Y5SaVb6pyGDKTEFw+qxlfdJr
mEC7vvDOm6gbzEixMMXuJgGCURE9lYHKMWs5TMEwAAPDa2EYX5bf5dO66/dxYCu6kcQWS9iv17Gb
onrAjI3JpwzlBNXscRWuVzoEYYfm/dyxdsUQxnAr+av3vPKhYOxZSL3WZxXBv8y8RPyUsTi5axCM
of+q+5uihfnNdn2c/HYtinyja7c8tr2KQCpzGec6AhDlZjmXgZ0ZoDTm9Fnh+ls0fydTLQKoFnCP
Fu526rY+DDsaGocVmo+5Z+83Getkzz4p+tn2u/f6ERx/LUEfUW2DcC5bYZxxYM85+Ole6v/Qf9HV
/mir0mAS4xIpgSKWW307IDJbS+hCRYrTDyRTFN/JhrH9/iZSNjEpIACHYfB1t6R7ENE8OD+CXzsx
X6JqRsPRp263IT2jwF29FKTRHvTRg+U8AqH3835nskEIO7ujaYD7dugrN+JTZ60vbdIosi5SrxA8
m+tW7eQ6Jt+APaWHIkRy1t/EMY1dCbR4G94fguSyKCqGpVPdxc6a4oprxdWO6vPfwoY6WZm76TVb
eeQxytPAmqsiuN+hLKqIuKq4gkAqqs9wZhldT1uwM5bNN7O4obrOs6FiWrGQ2C9Ln3rl6vqJsjJN
EvBFFPi6UiMCU6Z1s8nOif40a+EbLCzbeXd/YBJvEcFcejQXc8vQ/lD9sddb21neGv++37bE0EQg
V9t2hGaWZt2SNWTJtX5IOgT659tY3njhOOMWD8i1dTPX3TAcDKLYXKWLvA3kTcNV3upkBdv2TX/Z
omGHI93QeIW3+magHyLVS7vEev9znjfdFLnZkAg3vZs7MT8BNg94lgR2xNhprv7qi8LPZUsr+nlq
Etfg6Kbvjs2Qepnu5+SxnLMI5AJaZk4p0Nc3kn3JXAgtVdexc7DVqoRjZR8v7OJdH2ecm9S6pZAg
Tqo0oEOgq2oOJYYpIrqK0VwrTmD0Y3cqzB9WrkjtSV5gRAlPkvd5lHYF2l3Yz6Jcj63lgDau38Ni
vdU1b3PjfMny5s99/5KkhP5BeNlkMde4tG5ZzV5pNfp6kvrU4B8Xdz1Eva3YnCTmKgK94qkr48zN
ESJQoWnQnZnl3lL+GBbuR+2r9ujboSjUaZl4rSps9BMvH0ib7vQ+zMeD2w3+0E8gmVHsHbLzuig6
x/UM5bK8MG+Tb/0yNgnnxBvPuT83/hJC2cLLvqM6dLndXyRJABdV6EpQs2ozc4zbsl4KcsycIUAZ
6piqcnYyWxa9fEYCqsrRftr6rP6+KnUBZNFQRH4tXR4Pa+watwaFFD4NrUO6XwZvCNYdLoUBUUyQ
xNNF2Tlr5cyKCEFGttf8RDODoQK7eJErjmzvWy/It/43pufjktbLghKhurE/o4ZwLD5mc/ECzZ3r
oNl+Y1PV2UfW0/b7m7BuzwsOhxCsv6Gywm/Zr7n62lYfSJX4c/a9p5/bdPL0yAhi8NZXaR3A1g8l
/USjvzTrdjT5Pc0/79uc7EuEC71jRVXuag4y0dCpszgYY+osKIr8WDo8HJl7tHn17X5X78YgnBOE
6S2W2pgHMB1dMmi0mFEZZqaxozbfd9GnulIpdb5/rkQ3wtyC17BNbB3drKZ22Ti6Mlpec37NnfFl
nAHImvh6HPXkbCROkIOxnDpQK1Nlld6dT/QuzGdmDhAKNXX7N+UWYp51cHXbG0G+TsDxseBPMx3u
T+e70QI9bb+/saF6hdDgmuZL7PG+3/Pkd5F+dPUqoKrHy3e9DR1sv7/pYJ4tIFdYVV1SsMnaSUA7
8EEozk+ytoXjUwKdJhRHbbZgl88zG3s/dTn1LADGdven591gh68Xrkm6ERVxO+Lrq8b4ArWP3TDO
+8eaFuJo70w8L9a0ujTm52n4xltFHZFsRYUbUbKs7qg3TXWZ52tXn7nFA9P0plp1UHo/TGNOhJOS
lps2702zvHQ7I2R+FuoWGMCmwEQ+rTukX+5Pj2RtxXSH4/ZD0SWsBK6+8Mr+iS+9Pz0EBAYroODd
xpy3JbGd8lLguESuK0Im5KsjDOT+x8vmSExzoBq7A+XbUl6S4xraId+7PvBbQ7AEdVjsLaYwT9kk
Cd47GnoO8mysNYec7UC+VdG0i2bF/iKxfTGvMVBSoBwQk+TO1VFjTQD+esX8yL5bcNwssjRSj2V1
yfNDlxxm7TlSsbbIIrcpuiyDICKqlquL9bogT7bVndm79WX2SZjttKBWBE7Z7AjuG+tuQWpn2yAK
R/czO/vFcI+7bz6y6RFcWOOGXekjZr7Od3YSeW3ts0VF7SWdIMF/oT+3lsuMye9//X9hXrl3nuKj
cVp3OCPsVa90kjgkJjDYMHUkpwVss/rN/rASaYvVL4kiekqmSExT1ISOvb245WWamqA0ilPhnvXH
YHPg6BT235U0ej0Pdnlxlt3Qd37/fVTWqcrmX8xSaH1XlXa7IrLNIdvbIejuArsK+K/NRLeklYrx
TrYC29y92XrB1TjWnQlPiJ0igGqlrve71HhmSO09ZKf/vbq86SBe+0k3TEwTnVuQf+FMNHmjGd5v
XPb1gh+T0gFay8AGUBeph7oAhhoEEzmpRmFBEgf+L3S/+fhqpU1igAz20pTTz6YogeFXQQ9kTQv+
u/QmNG3ASHJxhnhnxvFvY9IVqAyZ3QvOm4O6JV7KHF6lf2PjD9YaOLgpQpqkbTFLgbNT6VSQ5L7w
4u9Kn6rqmkY/7y/mdjr/Jx3PXDFRUW4gg4zDUtwRKCdop7Z1uNQuOeZssrxizKy9Nmrlx3Hu5mPX
AJFzv9/3h+Q4QpR24GrNtKLfQjuBYN9b1x11f99vW2KgYjakZxEyOh0CXJ6YxiHPy8nLClSoms68
PnFn/HO/G4kx/ZMNcbQ+A6ckjlsVuLAOVaJYbdnnb1P2xv55UWltByznJXJfJ+eznceekR9B0KEI
DrI4J6Y9RjPtO5ZH5WWTYLdwmy/9eN/sVmBkcFAPVRC695fYFfMdupkkkHZeqwsURJA1iEdvToaP
yfRQyQNMVzAhcx1tahi4AjQd99iPlGSeoSITlH27EChyBqUoK8NW3JJ8X0MDrqTLc1dqD1m/K2Y6
+gQ0UszCOaKMPd28dpU3PSSnxRwxy2G1M9Rm3bi6mN2PvFg8p8OzS14fQDLtQWz0vum/Pz2OWO6m
D4ZdLgweNjsfdP1AI+5pmsL8JUd0Ryx0G8eon/uoxDZc+M3RApexu1uv7vcZpyCwZyp2GefdwOe4
m/e98bKsXtvYzNALo5lvdP5cnnXyms03p/BjqrpvyHoRfDmNycT1BWFOK8wdtgVD/4TkewMoo0N2
VaYYy/uRyBFZ4EfcfTkYzbE/QJf6ZEWdHVq0Vtzl3w9Hjits93Zj52USDYjUcX4uE5x43eqpMw0/
olHwmDkJnlxBqb0YKS6ua/PRGH6Daal7qHQJ7iA4clkS0M9xHCaMIlwx+dPHxz5Z2O5rOme8H0Zk
T7KDUYY2+fpYaTxI1YVEWpIBxT+bNsS7Wjv+lukR8+w8eggTjNY3S31j94mGumwaDxBxbsvmOI5Q
7IhdRr0Ywq/+/bmRmKNY9FZTklUmKF4uln1YIR+rMvPtkP/vWcURa9yqYkrYBIjNJe7s/ollOfDA
yQ8Xkrseys5BUd1Mu/sjkNi8WPDmVnW74l2rvhRp5tvgR8Frlm1+zFQxThI/Rbp2VGCVdT3DehoN
RG1fk/xo158e+3TBXR1jTKNqWnAORdEz1IqaL91MkAXVoG2yOOZDp11HLFFrp7E2lglLoWnfG2tH
8R6EnMr9EcjMR3AtZFiZow9tfTFKh3h07YOBEZW6oGTmxbI0huR0a2VTBVnRH2XzKan/2Cp5aVnT
gmfp7qJbhsari5GOYQyivCFzr4OrIq6TNb95xRvHbXLTxIs0Nqwax39w7idXK1Y4rKxpYS+soUBe
5wVmvIOc2FLcsuY5Vj2ySXZAsRYtMSxize2MaEb1v92PYs08KMks2snpnxMVdkFiMmLlmQ3NkCyL
eXlBWdUOl6ULKvQfs0ax6Mxe48IpphxX6X7K/WyAUxkNCBwfsnWRAr0otCWqp766lO3zWucnZqhq
EN5HWDLn/zi7kh1ZdSX4RUhgBsMWqIHqrp7P1Bt07hlsZgxm/PoXdVf9fNuFVKuWqiUbD5lOpyMj
VIH70ilyzxgJAkFCjbOzjmbSdssPuy1tvIvY90Efc2Y9zNwhsSzT6pTVJt5Bl27dBSlbdnnb3LoH
FIu2popMYubNmdJHH9roszinfhPL9itkMMiX61Op2cRqbVpq2wWKoI36XBbdbwGdk6AwXy1n2lgp
XfOKdWf/FqUYDrbYUsdT2oXC6X7mfEveXde8Yt1Zk4k6sC5JD5uFrVmGtnUYtpCQusYV+xa9Wzt+
i/xBYb0t73bqghph49VP1/Tl9w9eKaXzVJIM0aHBjF1XDmE6iqjhW5DHz5/oPV+Vve/XYgoy36/P
S8H64yocKNF3U5Rb/Es3oTsbWgix15b3SFC8MgNIv5aDUIV15a9lBAVq4XZmuNDh6/VNpgkMVMB6
alKbjEXAIQWUhbNRxGVrRMLzj9Wy9fCniXLU4jm3t4jMqY3rj5DvU7mcOpm+0KkM3QHw1WDjDUF3
y/KUmNuCWiK4aPBC0e/Gew/SHlXkJPwnPwLeFG29A2r8sqdE3+nErLr3GQ4W4ynjX6i1Aa/RLINa
OYcrojOuBtpdOuM0sD8N5E+jubeO11dZkyHx1cK5gklhE0YR3vCQopCo3oOOOfJ4OO0JMsFsbyfX
e9IMRK2iA7vWOKVzWp8dlJ8B/U7fRmBChPXzevMa61RL6aqxFJM7NvWZOr/T9CueB0ODblEm6baQ
WkHXz33uUGZWZ4j/xVZc7MYju/cuTKGH8rBVX6EbguJg5iEgued1uBtOdyOSAOMQpVvOS7vOl337
wXs1I1I8mScRU/2FljWg2zDmKSwSYFQf/X2236Ii1R3GrhKVk9Fndslxw5UQ0rmkNOhL/Q11jTv5
YIZ1VEZg57u+5J8ndH2Vb32lZjEyA8cgZ40fYSe/+FO3M8dgP6zdHKZ9c7T8FiK+w5frHWpsXC25
G7qpqg2KNJ9wJusAzRYWsczbopHQDUcJHQZRpr7PaP4nB58V7feoGgnReMCaeEzHyM06SAXk8U1D
UWvumJ3mWbe4eIBbyVEAmEW9Lfp1zSz9p+xuaa3VnnDvGI1Tbp1uTRaoJXes8wrPWHH3CtYnBzSA
i3i9Phcau1PZ1ouqCYbMx3VjQQKx5BT4EHZq6XBbWK3W3EGT1k1lbuAg9RMvOC/t7vpnf17MByE0
xaR7vKE2zYATuumAmy9BR8dy+lcU1qmyWhFlTR+CRz4aJ/+1qUSYpenGiarZqY5i4rLJymH0Un6W
ZvU08JHclZnTvtl+B4LjitPQZdw4NZnRxII2W6X2muuVSsxOqtnJ+5lypHM4j3opf0mb/mColzZt
G9AkNt2ttf98fXI1p5VaUpdNae/ljs/PTvMwZA/EWp4hAbekwW3tqxAyZC1yiOV5HG/HRpj/Msou
7mhk3VQyBclNJYQPKLJ2BCZ+xl3oC0R48exUltSUobA56ePMc7ZgYhrjUWFijaQczzhj+z4uVkRt
5ExrP7Ln/rb7uooNM+p+HMBfha3mmW9Lnn1bjT6ynPpwfZk1O1lFhvUyXYg1YJnbwa3CIc2j1FkT
q/1uXbxu6e+X3Ipt09joTuMabcVi7XYORFav/OwOwd6ezbjtt7I9mg2rosTKdQ2kyGEdJhF5xC3y
l1ctgL0pjeel+3F9unSLrUTSEMSRCyGEn5G2+jMtPoqaHNO+sw1j67lFNwwljOZB1WfLhGH0pRML
H88hxN+bbL4T3LvR9JRzlji+5eAux8+50UTWKiLmccAoE1IlN82SChsbu6WiQQ+HL9EBN84Miohi
2TisNBOkwsbMySbIDrvwgvXXdDr6s7nDFXTa5I/U3MlU1Fgx21azZMvlULEhj3APpqm5f3AZarLa
LX5H3cml0oyLEZo+fo1OyME/2DE71ccmueiEZvFW/bDG1FTkmAB8Xg7g7Xjv0jEGv/i9ybqNO5Ou
acWKq6GWLB1gxSRrwZayzq9idLYOdV3jytk6G2C2EyWmpg1Ca3++iKjyf6AgJ3fe/ogay8h9u22X
Krbs+FAGmVdMUEEQ/XN3DyqocPRuzPv/q0ny4b4hwBTpWClcRVsL7CUWQwHxu9E5G7G/JhhQi+Ga
uqDenM4IqjL3Hom9ChKU5H4WU4cUyLtdFkdXBO7GIaSxORVGxrqUzaa0+BkhaNj+KKGKMhq7ddpA
y2q8qoojqyw8AQgHPo+U3yZz+mrnqGjxl41gTdf6xdA/LETbAFvmQ4L63EzdntLzYliJ420xiOmm
5vL7h9bNkfcjDwa07nwXUOClyLiRwQqJ+fP6NtV1cBnWhw4mIlvH6TH3PigTq+nZnLojsSJn3nod
1xicCiBbe0HAsITjADTdkZjH+7nYonvUfbtiy6CIa9N+MnHcW9XPeRGnoUaS1ujXXTZsPU/pPl8x
487yiE089OGbxl0ztUeSfrlt5pWjuF6E1WQp3Nw0VDsyildhun/r1nhghN7E/4iCIOUsZk4+QvG8
x1ns/yz82EvfWz++/vmafa8iyWYTVQV1JRHBy2ZnLFmIUqsjC8iGT9DMu4omy9NiAG/WiNlpnvLs
zXM2ggdNRKoiuvpVOlmQdvw8uOt9BrY1oCfDpUss99nJ34fZirOtIWiOehXVRfE6bs8VJt8MiLGX
jILtxPhSNukcg6b+FbHexpg0dqAWuVWFuQZOgaMGmjuoAhhCXpyYPC/j7+tLrRvIZY0++IhOmGxa
8e4GeJQVmv3etx+45YSp3PGtNKxuNymmnHNq+0aFZTGLY52LMHUiP/9+/fN106OYMCAydeuOgp+t
6VWKb9kMvS0U5LFhY6vqcn9qUduI2+tYOOhgOXiHS4lvFbm7MVojO+oivttK/elMQjFmUrXSXqFj
/t4UxtfWcO4KH4CO63P0edtUxXpBF8xw2u7ipU0vMbq5DPH+9Xpb28plOXf61qxHrC3AvjXwFUG1
ywC93ogWP985VMV4OXSpnWUs+ZlVf/3in7JIQ4aL+PVP1zV+2VIfdr4b8JKkQ42dL8TZ87L94AR/
B+l/ua35S7cfmm/mlXJ3aPiZO7+cPxdeYbkFrdZ9uWKz1UzLfCzx5XMrX83MfqVLf6qX9KaYiqpQ
LksSh2aFx849h6X+bIIiBojm+qzo9qJir9boezJFmvtMquzY5GfSmBuPPZ87MqpCuBwzWDnrMCmp
9Uir9Ucz5FnczvbXrqoEmMHp1g3sc5dDA8VUx8GXPpCxDBWMQxk66RiadHiypHi0wOd0fZo0fajg
LsjPCgjroY9CGlbcl11oljXe36e9RdotANa/kcJ/kVJUBXnZblms7bg278FKYwioHyCusC+CJWRF
EZp8fPJc+QTWyXjhcmOVNFtXBX3leDITuYnjhvfuD9DmphM9zK11uD5tmt2lQr+I63vNwGFznf/Y
uQciNtLQuq9WbLmTy5wOCwKWdpndsKtB2gUSRdTpVmzrmUyzfVWsVxmIha4lPt20XVB1RavIIvCv
hgKRe//3+vTodpVyEE+5yAGvaHFZWgkufVUe2hTsyyMK2U3nNgAS/Q9kn9iV4Xs4MKE7tB+aOua9
/+pmxdNtY1Ai6yDwCstcYOYV1J2q6tVphuNQRCB23jA93R5SzNtjbj6MFB2465NpPOMh7PqHa9pV
IWV11nM2CSxwSqan1gQxm/3tesuaZVXpzcvBLdI5w4wX87vjRUwGF9krk2xEoJ9H1VSlOK9NEF1b
UCk59z4YTarlTRTzyeT8kONhhGa4tDojcC6+vOnSTellmB8OzjntOjmmDCtMxtPUlY8mqoc6096I
6HTroNjyAsV21+8QU3Tp2Zj/seqX66ugMWAVXFaZhai8ymnel+ovc57G6kz5G0sPtmw3vvwSU33i
rlWM2cKhKcUAYT0b0EVs52+ZG7f595T3kVgfACa8Pg7dblJOaIgQu5JeYi7uC4qWxRiuftPe48oz
HS50zRupZN18KYa8EBQyBgvn51JO6IH8XtL+W+H63xdwn0Dh5HDbcBRz5lO6zqbrNu/QvYiGIJpa
J7SC102z1hwNKp4MJbx5y6oCxie9LpK52UTl7PO4zbJxYwiamVJpz6EvQIeugEGA3aaoQh8M06J6
zOd4HsYNp6cbxaXrDzYXdA53PSgGoRq2R86aRy5B3t3bqm/QNa+YtKzawgR8hp3nwY0Lznad2ewo
2yoH102QYtJkTnOXuyk7M6AKiLvP22+O/TKnT3yLgVRjFCq+bMnbyVl7DMBB5UQ251+WzD2s5vgw
Zlv0rLpBqIezWLjJLiGfIVEm457zuQ5JejLmWG6Sg+nWQbFty5Ld6oFC/LzWjwF/pPWdc9vDDfQD
/n8HTU0gzL7G5zs2f5mLIhma/GkwQQ943Y5106PYcVG3wE0TB+3PVejwr7R+WKssdIwmrLZetzTT
o+K5AprJbICG67kBieV89pws5MMGFF7jvFUIV+EMyJ95LkMudn4qApqso3Ow6PowjRxy8vneytuN
rjQnnArnkm3KzIba7Fxl7d08gWCSpxtBjMYOVCyXnfsdYytmyPKrJwIqTgvBnVyrXeVuZVx0X68Y
85xJJi1IkMDU6vlE6tSIvIHKjTNUN4BLrx8c3WLXnbH6Jta3q/xYFu63QaZ3udUae9SjbGUHdRtJ
sWWTka5poKZ1tqV5Wpv1gGvW3cS82y5RKnirmbuiM0r4OwOkGoz96Vjze16L79ctTffxiiWXBnXd
VdjNe+U1oJgz4mqawm7t4+vN69ZXMeSJto5MWwsfX83HoLF3Y/PPTS2ruKwSOrAdkQtyC+UYu659
gNzVxrbRzImKy5Ir7SEHiG1js/Fg++YDtXsZ9pLcVopPVYBWxZDqEh6+HfnMfc7MsHGq50L4u+tT
o/t+5QC2LR/5g35m51rymBPc7iuCwsIthWLNmqowLbAItM44SnYOnPVx7lnCvD/XP1zX8uX3D/YK
Bs22lxZ8GerQQkfS2KA0vq1pxUiDZuzcuifs7FV3rneybtIY96iKtfLl0lCXoN3MGU+eB6rGuT4W
dbPx2Ro8LVXB5UHuMb8Z0X4LPOhbAPJoI3LesiZkT+OhPjQbTkZz4P4HxeX7wwjmSXYGlvIsLq8o
0gQP3TQkorZ3Ocs2tqYG0EBVOBfi53FgLWxLGGNk4DLAaXBi5Nll96W9xJKwuJrtkywSd0sS+dPD
2LFVlInD6qZGJWOW5EUTSvHmV+AWbu3QWt6ZB11ze4P18vO6BHR0+YAP2zeljd8teVEmDfeyYQlb
SHl7bgwRTr4EyWDa0nivpqoYfswlgUQks5gVSos0dVQxYQ889Cg3xHtfy7kcTm06pG4fy3yp2AOI
01h5y2LjOy+b4MN3+pAV7oMyyBLL/lXYP1byE9jIsIMAqhi3WEw/PXrRh+KDqAlnvxD0wdu3yozM
cgb/25cC8IPr9qxb1Ivv+zAGlqIOECF6jiLJ6c20jiBtfLKr37PjYNdOe7l5D//UJ2Egik/KWOtk
ztQuiS3WuOs7nDX5hjF8anRoWvFJuCY1UCa1q4SSAKQvLvEccw9SXGg1UJ4tzRnHfP3mlmDh2Mi2
6FZFuRL4tZX7q1iLpM1frOCtqiF9kj540Ge/viqfZo8wIiWamPLRbLrCzpNmgZru/K1a3zoCrEPd
RfYIzaTuMGXF4XpfurEooQVDAU851bRIMgCyC++bYT4v3ZsTvF1vXrM4KpRlJtxcsGR5Mjq/avks
ljFa3H8s672/DUHm4Fj+/z3ceCaYOXsnTxhYTLM0AEIKlDzFqeTPJXJ618ehmSaVHWkWJTVW1ha4
ggicqWPI7K+L/1x7G1vqYnD/yVNhEIqhB0UhZV0FVTL5pv2n4wFJ45o7TbI6i9HdEpE5RJWnxF1q
8p0hK5JRkF02FkfLbaMuX463zZFi45S3tVP1mCMAgMOgTsRwTMXz4q83roFi6J0p/AKveCShYHxo
54ssZRA7dnHfzsaGL7l86mfLoFg2ODUZmAdqkuQ2r6KVjemJp7O90frnj0dYZcWw62Eas5r1ZdLX
YOcXWcj4bzb8YEPxnvVG7FdfkLV6WP16o0PdrlWMeyIQRHcWgRr4DLKIz7Usw0LsUu/HTQuuQl4K
2xnGhl7085ryzQ6eJbPiya1iD+oG13vQrIeKeqHWYK2GPTrJmmVeaPtjdwQ/YnCTPdgq9oVW3Hbk
YIjEglF3JgTi2BRllRVf//h/wYGf7CYV8OKmZl4yY7UTL1ujCxmKQe6d4YwYJHTqlxYaNv6DZXZR
HwyovnHDsa9iXh1o/SrbJeT8NHQk5EEQDeW68U26Cb34nw8Hvr16EJYbyibpobPNSRkFfOu+p2v6
8vuHpgsOBUtOCwBrbXAM80fT2NLuvnzcZ/OoGH5WSLxL5+2QtGVQsGDfMdSZ7FYzNQP76LjDILd0
LTQGo7IHUTA7VMLC9JQj6sYOLSqqs2A/pi/Xd8TnzRMVVSKCnk5tWzVJYFRh6R699n5B+eBWXPL5
CiDa+f8VgEQbn4lbtgkgPX3oUuvYBsbb9U/Xta1Eu3gt8w0wTLYJsc5T+0y3iuk/X1uikgU52WSh
mLjqks4dBxvs6pKCPpkZafpiW4SJW/AZjq0yWtXZioJckzgQI+zrpHMaB4J1vNx7tFxvc7Yq6qmZ
WLn4DHtHeIALWbXzPht+edf3Cz+kprPhc3Xzdfn9g5UNA0S9g6xok6V8HYKvhTWHJf91fY11bSsW
nC25LdPCdxN3ZbINx7Uyjryxuy5kExs3cAGfR4RERcqwqXI9sNO1icGoHwla7IMhBY1i30V0EEe/
34Jw6UajnOV27wQzUg1uQim/Zx2Zjiv1pqRM0+nvbfOlHOdAwDpBJ5s2aeb2tFp52LdGnG/CwHUD
UE5vPtGakUvzEClPSjnuWj4d3Pmm9ytEg5fbx4edlNpIiCyEeUmPBG+0tCNPZur5oTfUW1TSGn+n
gmVcT0hmEsNN2sWK6UjfndRg4EOiIRvHLS1fjWdS4TGEtIy0HveSBd47NC3w665GuwUy1CyCCo/J
e9OiYKrD24zZ7cvO/iLAG86dcsMvfX4BJyodUp0ui4V0BRYha7/O5Rgc1totvxjT2kZtZq07ZtvZ
HnoTW/Bz3ZIoNs79NV98D0tSzcZBGv4OZZpT5NYkTguykcLRrYhyXk9TLltRZmPi96zw9vYE1q3E
QWFxdVPgRlRcyOrkrinWqUvcoHsr5XzfT+7RmKv9TXatgkNQGJ+RbHTpC+2PDnnIsnhwNryfZr1V
YIg9MsiogmY/uVRtRSztv3Y1inpojrkpsjJNaruvoqqmfXJ9LJ+DcR2iQkNsa2HFKJw+YWtCX/2D
s8v3oO/vjsH7uCNxsb8pX46OLhb0wZ84qet5szl6yQz1JtpWL3n9y3L9jculxg5VqIigPvhAJO8T
vG4VX5ng6Q+XNVYRZgant51/KlgET0SW29m8S0zgBZcSfH+TvfPLm5jLMUHKgQQREbLSNBAJmBFQ
A19G5RIcq6GKr6+0boaU06haRseHKLVI8nKIvYDvKpTCs3rr5qBxHFQ5jVq/m3wUqdMkyJYWJEPV
FJusyY61H7Cwy5w/10eh8R0qNqRBeUbWFyZNygCMqXZ39M0t16e5fhMVFJINebOkzKZJW0Ct0hjH
iLUtu9TdNnFVkN9j0WQod+jzU87Gp7Yylo1rrGbuPCV4piAFtMaU0IT6013ltkcrneJy6PZQzzxc
nzfN6nuXrj9YX1r2zWj12LuQnnikwRynkr0G1U2FMw4e3f+/+Wb0Td8AiDNZ+XysHJRVINAd0hsz
UypWBO9V8zKNeOH35vlHu3p1REmzhuuwqWqhcbwq949PlqKYGi6TbB2zowG49m6aM1w7spEexOoi
mxRUdtIM7XLbIaXSABVlmjsgxO6StLX31gQhUT7uvXEL3PH5mxaWRLF3m4m0ZrTEEJzxBdTzkbEW
h2wqXypWH3vAPYALyxoWG8EYyWJ4a4m7sdd021lxBXMjusr2PBxii7dj5bybDHA2lZ11lAuUK27a
0P8BlgyyNQ0Dxlo5w24spx1zl2dQZ28cxBp7UbEltjBaZhBs6HYFXVrqxBkrY2lsZd50zSsWb1rr
6LalTxODEEiFiHXZLWX+LIJpKxuq60Ex+BxkFGT0MIC5RHy9svu6m/aV1W2sscYPu4rBl2MPEWFc
/ZLMNg9GRQDY3+Kk1Ziie+nyg6syBPSuhkJg6mu8mQEwAYhvFlmM3eFf+wVY0NHNNoahmyUlFJ19
BKJpJrtkWtIXqMYdvNxPVkPcduaqqBK74mMKdkREDP546jycHsC4EWdrETSGphIAVXwdC28N8Hzc
NyjRlSHLjnll7Rr5dpuRKZZspbM7GguTieFD4zMQxaMdzOKYdfNWVYZmH6kAE7OYlyDlmUwW2zWg
E8sa4P/GrQIW3ZGugkyCdDQ6PmCG5nFajsU8psmQAUkUdgEZv3N3rqPAL1o3rIwWXK0YHZR1rHEr
x3C5K/83M4lD4/+38sjaoMwZfHDeyGRazdhcSJRCrcoTZtSA4XbO8ld5m3qfQ1TmIKOYOdiO8H5Q
0388ERwtL42FMxwgThcbbfvYZ1u5a92yKeY/LwO0CybMazp/geJ9ukUarbF9lUNI2ov0MxuTxfkF
Cd+tsd+4kRl4OxI4u9Fksce2uA00tq/SBgVFMzsdk2NSW9lyNJYeWfbZ49FAu+k2+1dxK8UsRDrk
tUyQ5oitzoiGNd87wZan1Ni/ClsZkVwSgVXJZF34T88fkDMDNs6VMmrEuIF81MURKmilLSygyUlX
J3bThsRqf7ZpG0OK8r4Vc9iRLmY5RBsb4Nrmv5SKeG68Df5zzWZQUSzeitedop+HhDQPRvmYY/7A
bg0nV4e28+qYW3dgjZWq7ER51Q8DwAEyydu30noi9Glgv4X/pwzasJ1+VOTGMFYlJzJ9Jl2BLZG0
DPXARtazPTjEvLiz+62oUjdnyrFPs7kXJcdYuuzd8lBbYkBaJHsbrD9B+9QOWykQnWNVmYoKkeZV
AD6BhBji4HlRn5chW976egh9+6+wvuFt2ps2Lt6afa7yFA3miEdWYaeJScYwE+ipcU5D5YSdvxUI
6PaAEggYYNRI2yUfEhtw+tF4RBLBoV1IqBM5wE/BjMOlqDdCf914lJs+MOkGafw1TYLWt8LU8w1Q
YLjdHqj78i6n2Ra/k25QyhVgYSyoIak3JBmuGKUDImg/i4SYIOua72rjFfTAUbb+cz1W0DkKVQSv
8Oi6mGJpkqmMndOFatF5ss/Bu7l3o/aQ7q53oxmTijPL8oKB8ITKxC/+WuSrSZ/aRca1XUU2+25M
MOCt1K6up4uJfYhDRQNmWdNDTyP/kjlNOOKhIx/+yAEU4H4Rcvba9ubGjtDZk4oWW2zhmi1IHJJB
/lxhtyjWCnvHjxqQZaEaPATve+h4/bnETeH6RF5ikE9iExU7NmcBHyqOHnswOYIbej/ZfZijEgAo
hLhkdOOe9i9E5bN+lFBBCCjmgXWkScwlWvGmHLIXI+yjNJEn8toMoKwMkWk+GG14k/yNQ1QwGXGX
cskyCxsR5Sv+V7febZZk6CZNcRNZPguC9LKRUPcrBC72ZRlnHBS47V7O36+viyYsIYpzGJpx5D7Q
kwkxg2MaZIf88jejGzce3QgUn9DVPe1kP4xJMcGlSRqSLOLld1xQYmfrMVi7m5V7Q2MBoOAThFau
8TzPr627hkX528meBtTUNc691xzLxtxfnzANIpSoIDIs9WTY5jokPo6HtP26FAdOq8TKeDzl7KVO
2yd37SKn6nbDXB5dvzz1abb3rCxqfb5hTpqIWIWZ8cBfUYZvGYlpQPTKru7Ysm4smWZH/AdcVgto
PjSLkZSE9aE1fBee+KcXW/KQuuaVkMEzKlZIJ8U7opz2zMpjd/o5ZTcRMjrk30X74EWR21xlL1cj
ydPDOv7qg6T2/15feM1WVqmS5npuC89yjaQjPELgljZfRGmGbf2a+Rt7S9eFYu8FyNttKdHFmt0z
M6Lld6d7NPk9yZ+vj0H3/vLvafphflI3X0ZIOg1JvVgPJLgHBXlk0+fAuWPppUw34l4d9sUDNU+e
cTKGrTcybceKI7B6JLF9iYzwFE070PjsWhnK0AvT0Izlob+7EcHxr4/4MECZGZRMWcpPY+rvaquJ
agrOl83apssu/eR4+Q/IjAjHy7ucnQYnEyFzwKzQCOh711WYQ1zn+ippomoVZ2ablsgZ4ezkXGgv
WqidnaQgYQkav+FkO1vBu24sl134YaqcBhJiJkU0aCLGgEaNz+9qdi7njZymxkWpeLPVcwFuaCU7
kZwfsrl6ttr+FnyqbaoT1CGbPae8kHCsffbWMc/YVymxXoVXWRtP4Z9ODrpQJgcU3r5l80GeeM0e
WsP+ldb9PeXLnTEYWyVDn5o7+rj0/XEB2pb0AWnEqQJfex0cDHs9ORM5yGnZyeDv9c30qb9FJ5ff
P3QyVdD9yOxMnFZCj0ab7UCHFNpusVF38Okqo/nL7x+apx6GkNvZcLJ8ntiB1UajNLeyyrpFUPzh
3PZ0XgUZTkTK3/342M5TG34p22F3fW50C6AEP3nZdyQ3UJaR97hhhoELLxXaK5GPK6PFbhX8yRyX
LdbGTyN8TJXiAtemIunlJf80zvRQ1nZUVvfguAHpNn+xybPIfkB1eCPC182cGhIFbmkI4PZPU+Od
R8n3wqgjTzTfvTyIr0/epysP9OBlmB9WHm9jPR/NSZ4yy512hlP2oVyDLZHzT30gWleuQ7KZSzaY
g3sycV8Qbhs6zV1QlZHdZ1FW3oMSaMPZfroH0JFi6L7ZBDYxe3kSqIAO3VLGvl++ln1x0XVq/Njk
3Zb80qcbAF0p9g6l3t4L5CJPwcRe1wViE152tPv51EoLya6JxgEkQAJzqw70002A/hTTp7TAg4BJ
5Wkyz/X6z2Blp6p6lnzLR+rWSLH9qVv4IlJTnlxznEI6QyVbGm0DV9C0L7XZvht97h+9RvCNFJ1u
QIo/8AyRFrnw5Knq88QsZBbbjp+YjQuU+m1pM8ya4hREZvbDLMbuZNMvqf3qDj/r/Om6yXzqi9G0
4gHkKD2nn4buFFQN7tvpnY1nZd/ZKsTTTY9i9KJrl6KRjjzRCXeRwT0zKr6Ma/0Mhs9bDnVgehWj
Lz2TmgRcqqcC9DHtsBwWd+vqrtlNKjwPHIZElmTGvPMvZN1VzYvFH4n/2JbH5TYYJr5fsXaRL2Qi
DVYAyCfcbf7y3g7zauu80rhEFZ4nfRdYqdWQJw9U3i+W1/g/F9e5qfId366Ys+HTrl8cGyGJyaOK
PrngjMuQAAVZ+/Xtqft8xZ7h7QY8wLkIq3In8hbvCYVAx+tNa3a+r1huVkoOGlgsbpU+deOTaf0t
+I/bmlbsdSpFsGQc9tqMP/NagIL/vZg3Ak3djCgGa/UUAuIBPGg9EkjqwJH1xNuIMHVtK9ZaBQHq
ECd89+x+daFzWUt/4xFFM9kqIPEirF6sCzY5h8YYkWZoNE/lJrOdrnXlZIZAmpWxixOefc/c+war
49noj3W2hU/STIyKSlxRsJMZrexOUFcIqzmHYMPWBVv37coJXNRe6i4+ZmaGdFGwz6Y7d95YTo3z
VQGHQTp5o1w790Trx9U7B2KIKnPfIN91fZtrggcVctjPdSoHVnknVj+4hRkCohsHDtu1U7p31x1v
Fjy6ssP1zj4v6SaBCj6sssyUo3kJ63kPjfhFGHGQDQdXGqfMbI98zcbQqIq4h7zxwAC8IUazu963
bo0Ue27yvsPrOOwCAm/IoBk/mun7Yi832oZi0aOwFzxZYxqD7lziea9f9yv0Qa5/um4PqCZNeGmM
Eg7UAM34yi5q4gRQIR/dlHa5sRE05qFiErngPvKaS3cSBl71uXcc5U33alS/KKYt1ppa02xh6pe/
FS1fs+b76vdv1ydHs4FV2OECggx7yPMB5MedtRNe8bdvpkPvrxYE9qy7sUGyiQdiDwLIDZPUzZRi
7am3prJYfXkawFh1dKgr47El5Pn6eDQXBxWEOHHcHJaUYzwDico+TQykuFEvFAepcZq4/XK9m8+z
21iUy+g+3LPyempzu55xCTbcd3AtNGEO6v+4/R9n39Yjp850/YuQAIOBW6DpGeaYOSc3KMlOONmc
wcCv/1bv772Yx3vclvoiidRSbOxylcv2qrXAXAJoyY+J45FtFGlemtFW6oTrVVMn7deemTUudbAS
yP48kv1KLDq+f1XLknvzvBJePiJHYmNuJqVBQGEFWJrGA1WtS+7dTCWrzBV5hu+aqK6q/85Npokc
CueWtQjbalqXcXCctBHP5XoFrAAUQsJx0FykKJaTjDC0qxFKhIHrpMFy042xvVYRyFwPBv9lc51V
FaFVhhkOc+aXFRC/qcWNw0jXm7KpYpAmaTxCkcHLtFW4cLCCkWMIfnab5R9d+2F4CYNkdLX8oOKf
8/6gMINMYFUFvW1CVKzDGeoB3H156A9/wbv9g3lDcr4H1Sydfv/kcE3QQ6yX0C5tzP7a26uHpQfs
ZC41Dq2IgzLgkObMJSaFNJ+dW982p34cA+Nun52j3zihbTgJjrgJaarXy0YjebLJaqh6106Xto04
VsyKQf71LQiGy460MuZwXUXrjU01pU7wYRLnx+LifXJvNB+vcGcZctgbfdcYkG9LWfeBIoJ0q3TV
qSp3k7bqfSFI6cemB7hePHjGHBp0ezK9AMWRwR/DdIQmICl8QkYctgik6+QWfUq2x2l7rwGKntqw
NtfQpY9G9+MiI8vAQw4hXrtxRZ/6VMQbeCZQWxhvtY7aWGEGGVi4nYhv7Z2h+eZZgOdnoYtm+SjM
IGMI6VJtQ+VnTrp6r8X0PvuQ3qYf0MUNc92b178Qg/+82QC4J/lzRqzMK2dzTP2OzT2Ninqrpo8W
PsHWEBcaLQCYHiWTdRN0LBO4c5hoYMddV4MnN1zKbs7vPQNkU0+Gg9c5QILyiT+5PNs7OBP+SwEt
9TozizAwuV8vIe9cB1X11r4Nrg+g/bSuN3ZpZdyJApQO0Z8OE1X9MvC6zG+AbXMcEjIxtoFmK1FE
GBkHmAUTFQZDANtO/FWG9+bX+3ULtkK3Go5d27fhmo1Po9gvy7NkYGBpL9W+5fBSzmi4e/3VLCZN
0ycbfWW704r8FItZQerdLibcedjLG5n2FzKXse1fJJOCpSEFx84WbV1vWNhDO8cu5/fLSo98GZ/P
u6Vir/oPmHEzdrYPmJig5NHsdFe7bbxMK5C/tHw734VigmTU4tCQdjALxLEg51FVumG+TzeLl2mW
ksLzZbBiMAfmiIrcPh17oISc8bhPuoRH1fQpJHwyLfc60Jbzuk8dZh2CqrkFKP5w2aSc7PGpab8l
2Q7WLkzKXh1a4c/xsi335qpFWivCloxH7Eo7sOHPfbq03bMz+Ee+Fz9nIEDqmV6XTh1dNg559U+D
ExT1AMfq3rzp79a9zDrVGNW6kVb+Wg9WnQk0TZsqhEgwxFJ/GPk/579bsekRKccvZ5TpCwgFpF3z
ULshwcR45G4aflvVbxBMabZW1RCkXN9lJfELwNnToMqiurBjwsfQyHVpoMrGUoaA+UG2MXW4AlmC
N2Fs7yVrxxinotB3529sBPDm/GwpxiFjDGvoNZhz265pCVHUsPW628DyRGgZF0lrY2VKx/ramwLH
cHGCG0bn0LMK73TWwVt1AnEKR5bBhGww833vsinNrP6jm+ffW66DKChsIKMGBTH2DsQMU+r7xhh7
W/+TZcFdBWnzrNl5iFL4j/M2UHV0ss2niFHntg8pDZxKxcbTrkQCXu53lQM6CDuPxkFcne9GZWrJ
oSlrbHul2YhwWodbWYcBONV8S1elpthvZPI521rMMS+DMV2864xG1P8778ncvZ//eFXrkle7fgHK
I9Etacv6h4EEE54sh/duLuqwwevy+U5UMyQ59WhbxurnhgDgeo+qbQs5Q0nWWmp8TWVnyakdCIxN
fAMFeD6/cvHaizGaoTSSf9Bap2SumCYZH+jjJbJ0PXTBtvupODIf5an5T4qhnJ8hxRBk6F+/UmZu
qNVP6bKHFvtm0RcXzEADLhrnP+e7UBhBhgAai1GbG3DBKWrDQQ41h8H8U4DK8nzrqgFIuzOfi6GZ
6k6AE++1o9D6MpownwuI41wt+YUjOI3ssz8vvB+cdV1wkzkcSGOF0ON+aIZa8wyqmiDJj9u576ps
hw3IsN5lgoWz5X3Mna66XdW8tDnTYK+Dajqt0v2hXXDXX9+uQJidn37V+rT/d2qGvK4Mf8L0L14N
ArbHtT+OSE9XHSJI9fGSBw/WjK0fqWK6Gz/s8vdYvprVy/lPVzUteW/LmjkwFly5dgakb/yJuQmU
6wFe25eLeAvsQAb4DXvbNNQyxrTyX536l1++bsvb+a9XTLyMWnNFgRIZ3xvTqX3xTBTlsZhnx1Wb
DymyLhmy5gdLQALB55QPNcp9kr6GEoT3MuV/GZRbR3LZHiaj1paWc993ceNTrna0t9Z1W//EpUBy
fpIUJpbhasY0VT5leHhaW/vg1catk7tRw11N84pcRYarlTwjYiJ4YSgYIBJgujP96bKrDFNy2j0g
mTn45pL6QftI+x2U1N3RcrgIxyq7cUSjGYJqhiT/3UDcMQ00W1I364b12oXE8xOpCjYf51l4fy8z
g+TExFvrbQtskWIzi/2li6hpX5HV04xBsQXIzHbu0oIMFUUm6VKtoJ+oHlEpW+fZ/VAClmHWQnN6
/XqqfBmits2zQUQDk4iVp5CqCY0g+GlR9/qSSfJljNpe5hDzaZcZL3HLsSz+zDQ7guU5Pt86RTz+
79WHLwPTaNY188Bx9dHPWWz+KySyPXQFjuGF+ft8F6r5OXX9aZesyLzNtgErs2FNyQgO63xObKfS
vJiomj/9/qn51rMyv3eISAMPz28FP5CVXjNykQ4BGMOkTdjOcsOaTijgsioiGgwPC881vqz6csmX
T0gkQUc+obxVRJbhx63nHCy/0aQPKtNKLhxMgT3VQ4YtOMANY5d5uP6zihAWeBj6y3IUXwab1d6Y
T57XTGnn/TopDtnla3ZhDufLEoqeNQWTU+1LGgB8xz3vORDB+2qS657zv4bXauKEwg4y3GxdAzHY
G45ldo4nmG6dQvxJhrbQUWx+vWf6Muis9vPM8wgCEV29CBw7CTST//EYvbPIfOOV5hvwdBeBF30Z
elb07tQ7NsABuKiP6uF2bX+3yLuMXjcWxaqS0WctHwyzGgBWEqsTd8ELiIjDYns1icadvw7a2OP/
150HYjpAdwJe2A/lweyrsKNHz3DDCfRBAKNcFJJkFcXa4uVQLfkKNQeSTt10XxciLoL2ovtkX8ah
7QU4fOuZbenK65ud0Fe3zEMPevbnv141RZJj97Xdm5UDx87m+kDpDqb8IuYg+uhM55k0te4Yq/IL
aXvui9xqIQEp0poO1zT4GNz2hm9/zw/i6xzJl4m5/XLI+yXD00G5BcWxzh3rOHkIIOdbV3z6f8Bp
nktZRy1sCjQDnW0Q+s0YQzlT07zCAjJbntMFvV+5BA6do0iXt0NidPYrnVhqGfx5IM2388NQTJIM
Usu6FbUOC05RnA5gGzLXR69ZNatINUUnB/+0b+ZFw7jlD8grTCOcar7hLz8u1/7n+W9XtX/6/VP7
jesTpwjwRgPJmttuD57LgX7Lveyy3U1GquWssYw5YwKXXPwWGffBLZf3jg9Hj64XnUF8GZ4GhbK+
rYmNrV+UDxbmntmvQ2tcuIYkL/aWrp1zMs+of3tf1nfqPpoDO1Aj6i+iGLB9T/LfZrbnvR/LLc0g
n1TaRti2BVj8xfgwLM3beSurPEE6LNeduQTVWorUwfNq1pn3vCrfc1DmrRO98+o6Od+NYjHJcLTa
bnlT2VhMwvpeGn+N9YdY/lzW9GnT/rRO19Pbk2WvwBawv3YBrVsGtMeiC0Qnb/oiv5bxaG42di60
yKfUCu52G+Ydw8I+bq2ugkXV/un3z1+/MpRHuI7AdonqLjCumZMVenXse98vmx7JjWt/GduOYT9G
jVc457jWH39t/oWNy8m1O1I+mPAw0xOPlSGSmbsvwtMBcRWLUybA66ymq1iNJwmneO+Coyj6QxG8
Z9ON6em8WDX/khdboKrdd17Dx4ogMqw+6kT3u+nbo+mCWuEyE0h+bPceSNv8YUon+w+kLEKD/d21
+ZzKsyQH3pbaGCCYADg+Ca7qcknn3YZ0WXM8/+1fowQg3vm/6xO1q8Remn9Pr/VdN5tpNRs/A1Y8
ZflyP640mSYnoVl5WciWsWcOyn9b0u0iJdy9p/t2ZeNfw1s0zatGc1pon7ytKg27m0yg0k8qNaeI
WtGjVb4ECHmlG9XudUE0ebzCLDIALbdb0Np7eO5qdvtK2MZhtuyrtqHRebMoPEOmumtLc2PmaCKx
aB5t0oasfuGiifrg2tEl8grPkBFo5e6DaUQAM0o8mvT7ErLO/ZW5rzznmvOzahDS+Zn51Ti3YChI
W8Q+mz1u/IHOfdgs8aDTqFENQnJvKqymXEs8DRbzGFwJFNbFBR79Yyiw9ldrnluabEZlbsnFO2Nb
IYq6renmtW90st7MLL/yZuv1vLlVw5CcPF/7wPWMAHtc82jaN35WhsS65rp3TcXXy/Az0labl3Mc
oC3LfHHH5sPLp+88c97Pf70iC5ZxZ3YZ5KTzuy113P3etd1U0EkTWk+b/Bfbs4w5ywG4xO7WzKlf
Xw3eHKIu4OCZ38gazx1QWf6anB+CaoZOhvkUOEwra4N97kXq7s7d4u1R04NCGPzRmhOnwsAy+mzv
Jr52PpJJC9qHwl+vFsNrQCXlXge7eDs/BtVcSZt15g7/t1ln/Ia5NATvZr9829u3ovvb6Z7UVLaW
fLopPRoIJDUp+FaeMrd/m0YdguBLG1CXSE0XjTuZ3uLwdJ+LQ1UEMa72rhZmaa6Bv+aKQvtSrFit
pQIEkNEnXOYlNCoPzhRPIXgRk+G4gm8+Pm+GL02NbqRQ0Tg7KPJ8YqWVDVb+KimLtzw/FpnGyqpZ
kkJFRUsBJUHCU7d1njJz/+EuXthNjmaWvrQvdWUYCssJHSbTstKdJYLe+qOmXcWsyOiTomzdfZpn
nnrc/wP4/CKGI7XBcEUgCnp+4r/c/PHp0uYPQs81aMHBgQOzfQftjue5cZ/ynHwb6/Efj7hJPdBk
7ee/57tTzdRppJ9CRmVZ0KlzBE+3vbgXjvXCWKeJFgob26ffPzWNY6C1Zj2aJgUBx93pEf7Zc8Q4
hrug9sdl338a16dOyNCsBCy0VsrnOeo2cieG7Pp8019u/LCE5Mk2c2xWsNFKPcjQQ9IdpT12G+Ls
kJQ7/977k45B7+uyGPQk+TTL+tks3cZCNex0KPY6coejnf3jF2ZcN9/z8YOVz/OosfjX9XDoTXZt
NoqxK3qOosc6bloSTeC328SDWPyQtUYE3YzQ8quI7kaccV3Fr2o1SB5PM8deeWZaaUOvxiAqt8dR
J4aimj8ZptLbHsTRKs7TYnLjvu0SD+UadRt3UxHmgwBFCL01imsO0sXzS0MxGBm30uas8Htr4Smt
l/0wonzqRFwFSuddy4ql6kKKA8PQtwXDokjzYEsDEB97C7n3bKapBlZEMlkWcTEsymi+WGkfvBfe
0aX1Acckf3Gi8zP05TZOXZm8ynZbowgc0DNA3TYa20OwtVE7xU5w1w+Hafp+vhdF9JJ5rHaWsQIr
mKc4g0czaEiyXCfIrNpo/2V/+hRZ8tJCcnNyk8K0bssGb5XWwzCJCHdzkbexiJbmYbDWSHArZHSL
WKDbe1Wml8LBRlnuMjFZAFeY33MPpKpd9WOzdLRSKtNI/g/OspLPEBBPS/K9rW+E8VDM9yxDSUdq
6aj4FLvYv576afK8zc3EkrdNuje0DCF/Ho9DFnmlldh5lixF/zA3xtWwZy8XLQQZ6uLsxTiVgOPC
W3jSryQEX4FmQ1asMRnqUhe073AchzXs/gaMGmHj2vH5r1atMRnmYlYQn6fOiraDkKZNUiTuwfoG
KeLEDutEu5RVQ5A2edcAT/dMMYTOihseOdEY5Yfhin/Ut84QVyG2gajSOL5yTKdV/cn0u+Xku+lu
zlP+ZjyTZD463+fv1rf+1jqYV6AIOj91ivglg19WvIC0YuoRv2wHYH6WgptwC/eJJ3go0z3AqLZK
GQdjNAZ3TyrY0CCL86smWa52MwIS6cAOvAmr4/mxKBxSltDDFX27boPN0yxnU8T8KSINBDvs4cCp
/a1brCve67SEVEtBcn6r8OguNhxPOIogxFZcTY6nSY4VYUsGwljZZrlVjlVmFE9+A5TfP6zWoYG/
btuR0S/WaiBHtXcrrZub1Yxt7zjqtGNVTZ+s8mm9Nk3GZ3/BXl4Y68EphsQyxIFMOn5aVfPSPs4L
r6h2D827K4kza44dc74d2/b5/NpRLFFHJmKye5+b+YyD2pLU912CYt5ve5SFkDc9GJpcQdnHaWyf
pmhEft1VqBJB1Vl0coNmCgcekqOT8CRvQktz0/b12nRkEMze+sAlGUi4g/nGNH44WjF2RUxyZGnE
wTDMrd8RZ5fESeur+sCPzvXw99/vT3ZNMvL1ecGRyZbygtHZyjus0ep99eewGu3IBjaSPBjFpX4g
ua9gE1/6BgOBkNOhW27qHem7b2ruqVQGkHJ0x9u8BgW9VjrU3QRZmJ4eZ5HpwLoKT5ABMKPpGisA
r3C0wv8Y3XwLbfsx88eL9mlHhr+YI2gYhgAhIjBQ10KmmoSes7QX7TeOjHgBKW++rh2mZhPuoazm
aISMTuh4FEw6pW6GFCtIRr24Hl7ZqIkVZDLPvWkHxw+BlQZsvWyzkC09D4MBh7LzkUPVmeTUHgR5
ydL5Ztr1Luo2vtl2wjnI9eihzjUe8TVTKnVkBMwKmRvR5Qz75/MUZ8f5iOKpJ/HdfhC4r+qOO9Es
3K+zAUeGwuSu7fgrm62UOsvVvG5xQcWjM+cR96lmulSrV0rKi9zGpkwRnNjGX+1uND4GY7jfen/V
QJK+zgIcX3JtK9jXpdzRwWb4kPVs4tYsr31nOrSoGj3YFY9EVutumVSjkTw9d4GmswkSm2B5xiv0
3CRjcDy/rhRNy6CYbLR2D2xHWMR7cbdR/6oBzSGfdMIwimUrg2LKrpzq/OQj2ZIlPUKf1ZBb3NJE
I89uDK67QVSN4tT9py0PVdEBC0Z0A7BzGIBo3c3iwvh7fooUy1VWjsy7dqrqGVO0gQwyX19W8w40
xr5ORUz17affP317NwzcNjia5+bLZEeL9+zpaB9VX37aOT41zfoaNQqsRI7HH7bhDUVTYV/f+rqy
ApVxyf82b1cglgWxOLa39p74x8x5DqEbGeq13RQ7nKwUSdxqXd2ixi3UemPxm6Y+nLeoql3JeceG
G0CQ4si+zNV9tbV3k6tjUFZNueSq2zqPc5FRE7QCS9zW/5Q0uJ8riA0sF4lhUUeGvdhBQXgNtZoU
HORR4R5M/68BmvRFs3UqlqPMxLQu1tKd+NXASuqFVVukgelFQavj91I1L3kqVOWdAtRITWraJhSp
zWfSleFO/evzlv36JsOR5R8rEEMC2LSYpyumcEZZV5X0wV/XuN3Zu9kfWvvqfD+KpS9TMIHeEvBc
UdKnfkgAuLTs7t50bk1jjfZ51uxhilX6H/qlADrzPQnM1FlsMLKT2NgGTdP/Xrn9540Ti0hyXYsG
nsczbPVDvMb//4bBBiH+GOKGLB7CIcruDZ06i2oc0l68NVMjqgoL1t2tX5B/wdmq15hB4W2y9uNo
9v7sd6CML+aj1aYrioGa7TiCvei8mVWrVfJmyw0QgwIkwVs75iFr6J3peMe50hWSK7IIGQnT7lA6
qL2iSbcyu/W68bhy0Fj33rVjb/dCFLe9xV7PD0WxYmUUTLNlYwO9EPdpMKZQLHeF992ejsV2tRe/
z/egMIZMwlQwsBxYRkGfurVGCvHLm3A657HQ4uYU1pDxL3vlVJ3XiSa15j6BIHhkgxzQGVhy/vsV
61TGvxBzKuceLLNpWfBjASlJKMTMmtxaEZdk4EthlT2HoK6ZclCF0uvF/+bkddjab9N6sFFjPE9/
zg9CNUeSY0MftRUAO5062kPqfSztb5AHaBJ3VeOSJzfd3DdeYZqpZ93a/RMet8MJWvPnv1w1/dKm
zNgcLGTGCWdtvaMptqj0ugstK7nx1poEBw40bWCbXOrpwGpTs+EopuQ/MJe16RjEOXg6Gvuz6/oJ
FHleN/sighvqyDAX0thsLiqsSWczcEDurue2O56fb9WXSzvx7pUZMXvIFjhTGc1BH/nZw3Rhziyz
KxkkJwG03K10rKH9VgW/W8GskFcLFj2e+i4bwWlkn9LbzujcqsgwORTNDk4ZC+NXjyvy860rwpks
0cjbrvGb0kbrDo9G4w/k48OaxG72dL59RUCWGYBIPjlkcSwztd3khDG2jWvhP5A+yv38cL4LlYkl
f4Vkam0JXDjh9PWzy93Qbf4Oli7TVfirzL3UsV7sGYGJ7c2/GbZfwUY1K1N1ESGzFw1LNrNiRsaw
JCThB8hPvXMDN5hbDHHW6+KYBZpkV3XVKJMYMeIIMA6ceupjenQO+5X/MnjJGllRc9iuCqHpSLGY
ZDajrt9GwTtceZT+M9nv93aN+/HOyv65yNCy4CKYvCZ3HMomnSr3yE5UewZDXehFKs7UIadRfXK0
zaNGU1mAbfhjFy/BDxrkN2LV0UqoklGZ02ghFhcZHk5w74SH2Zci6qMCF7HhfuTX/TUEguL2/fw8
KfItWWCRVtDJFcMJuoHSHzJAim2+m/Bo7z5l9LdPNXdDCreTQWW+UTGy9FhUvLsf6x0kAQeb6G4d
FW4nI8psSCAzhyBzrwT4S1crWiod6EPldzKMLBs9wlv7FLUPS2weWNxGRpQlLOyv8XSQkMv2TFlA
cVx7B+hydLPkT/YIndMfvL2saRlKBl6vMrBI3qQGsaLdZ3fW/GP3fc1xQ2FYGVCW77m/BCc32901
3LzikG+IEoGreZJTBAkZTCbydSrp6RarWVcwp4c+m5L6g661JsNSfb7kxqtVM3fu4cYNwVsBKUr3
jjO3DQM/0x2YVEM4df0pUlh9s0M+F65sLe/1GmfUicrfFtNsmaoBnHziU+uzMI25O8WhFtRhy3BX
OyLqjctCtAwgA1DEGjobXgtlzSdIzOBivY83KLCL2knOhx+Vg8nQMdRCAVwxYkN2n9mLm/RHP2Y3
1jfchCd1Uh1tTaGAygpSKu2DTBviY+hmXn8Y9S1rrh1rj3fQ6Zwfh8oOUj49N61TtSWepf3cuVra
MVlYdhtQQ+NmihAnA8QMcnocIhuOGeStcj7c6u2iz5ZxYMYycqvrETo7SNSHeRb8GKj9Uuy2ZndR
TLtMXgTeHzfwV4J0a0iC6Y52iVXjtp5qnswUs/4fEFg72tsGWsS0rqe49LaI1usV83QvTKrmT79/
cq4860G9ZCAqC9t/9Nlw5D19tgfzcH7yVZMj+e64U9qNE5L1zRgjtq5mZOblr9Wc3n0zK+LznahW
jnT6XVHl3iwmLNCLXx3Pvs1ucKFtpVR65pXhmiXO1dn6YBmxB9QKF0nmvZz/cA+T/MV93L9v+Z8m
P6M2VA9GA6rmbZEstIwpW1+WnMYmBU5mLzSZiSrflZFeePE2+sWCkdnHFOM0efRFuITW04TXdftq
0ynqKNaSDPACuG5d3Bx51saPbfnsrns4l5oxKGwsI7xyyorNZK4JrCJIICoQ6VoXPobJAK/cJ4tP
Nhz5HNc7jB0wXdxOxaijiFcYWeYv8rORNQ1H81WWdma8L2/MuC0AUdJCJ1TzLvlwlbmcTAvWv7c/
ut73rTh0lWZPUTV9MsenFeptdj6hbgRHDFL7c1Jt3BiTBqKqxa0wzUYncvu1dYlcX02bWjgDqtCQ
wBVh5RUvwz5qsgdV05ILc9oIVzA0DXbNCCwDKMm0NDvL15YlclV1302gb157RIfcDhcoljRQMsJj
Z5fsOvKlr+Mn8aQ9t7aNNV8Z5t82bTd0BHPDYDGOrvAisl1G70CJ/LjUeRbFwzmcqx/xpPRuDnHj
Hc6HuK8XEJEfllpMTQkNqRqSinNU4rWh3kjcWUSTvn19w0rkomrOzYLPtlmlE//Ouuv2VNe7VaGg
r7l5L3wQFhY6Kq+vR+LIOMO+bPwdSRxuhgYW1uL7BBXTcv99yTQ5MrwQZC24oilxoeiU1W1gWklt
bKgmqY/nm/96GTmyFOQoJoivbxM2mv3RrB5FxqJhPZhVrzHD1yLV1JFxhT6tvGyEWtiTedyT8qo/
GiiqwlYWjrGI7bg4WAI7fzhUmlz06yM9kbGGs8N56wZtjVr06toY1oQaa1g0ezwWwSvDOyOq+M9P
neKegsisWxb68bcKT6NTbH3geJzY3oHGwAgCWIcQPkVlogPxKWKVTMEFTga3AtUdoPIZv9v5ctPs
o85CimAlYxCrihpLxuHjU2xGe2yF5cG/5t+M+zK/yq62BGUsMZtjS4BO/jLfl/Ug87kdQNQ741i+
rAkeS68r1EmPha75rxc1kaGIAgLIEPHDozILKCjIi2+tZd0vZRaDaPKiszmRMYnlONdTvwD127Xi
l9m851txM3D2OOWexi4qk0vbkzfnS5FZWF0W1KcqkOp1pe5UrrK4dB7cWekMk420YPOfPe+PAfWY
PLuznG8Z6qTOO8fXMRGv0v+bHmQgnCgghdekbpCFEx+TLOAxMXRX/QoLy2hEkbP/SwvE9rA4IBIp
w4V845DROv/5qvZP0eVTdlPS0hmDFqcTE+wuuNqZvMheUWFVLNtfQnxNBFGYWIYl7kvuOIWXcdQ9
iBiqVFHmXXh3R2Q0IrNEl6GaHoEdl6inzP5UM2A+L5FxZIdL7+6ITMVVQJpiBquMmfr8j0+ea6uI
jLXTWEGxiGQAYlkXvuO7aLzaukPj8tAbcQLS6pepmif/a2S/yothdLFvj7QLy7xKqVe8GUX9cn4N
/XsQ/+8hjviSB9uZKNq8hQdjh4vsqIiqBwFxhzzM706C80BsJoO4zuP1+/kOVctJcmtWFobjL6fb
JJ+Eef6z9sv4fMuqmZK8uRl5X5cdBNotc9+dMhpJ2257uLKqa4Z43EhuaMag6EnGH3qCtnVugPqc
1+wOyijxPgW/7UYnSKLwaxl/WLGckxpkU6k3FbeeVcfA9b/77hTuHU/Oz5Wqi1PQ/RQ6BIXMTsVx
rHDqlBdXEA5P8vnAeh1iSmFlGX5IjXIW/oBVta83o/mW26/nv1s186ffP323v22WX3oow5whRmO0
NCF5D8EEXZKs2HNkLi4WzJ5JKmBWVzrnIfL8m87aoQkD0b0C8oFkLzS3hYpxyJCvYG4EKiqMMvXF
HDl+e+uT6qqbL7tLJTLSy8epd23EXgGeuUZL5scGH6ewZ2NS5uuP86ZQLCEZ6WXUC8lIlpW48Cwh
8vPa5k4442a11JzdFUtIRntRXhbM8Y093bL50DU8tp39cP7TVU1LMa8eimzJubenA1sex7Y87pVO
g0RRKEz+g+4aahTXc7KnTlseaNa+5ZAa5b6Dw1Z+n5d1Hq6+FQ6oiRaGDoWiWLay1t4GDmhPOD1L
V6AsY0aGv6M1JlXjRaytX9tmvCxqyMivqmpRYy3KKjWz+l0s/HXo9zgrmvvyJM5w3jYKz5AhXy5E
Ioc1y/EMAPqyVtxBTQIVCk/nG1cYXkZ7OVlWjXvTVqljbLE/suupNB/PN6367pObfIpM4JnOhNMC
LOXmLKaL9cbJFpJq1rwRKrxNxnk19eaOXVUgyxiuNpqI6bvAabXTMXMpVpAM9aqQR9pQ1gKtdHnN
g5tSgPZjOnjNz0mnTaeo8CKulMgYgVtMg5ft6ezOh10MjwAORQYmy1nFwaQsNbY83mjzwDLzw3Rn
jclVdpF8fegynBz8pkpng2PanHDohri0dDgAVfNSOsPtwbB38HGmi78fzTK47hcP9+DO4bJVJeU0
pqBzQW13T63hGjRaqVt5V4up419VfLyMA8sq0DVZ4F5FPVOdzk0OzuDiNjd0JziFt8k4sJEByjNX
uDzr2+y2osFdBr3x8/OialrKX066tEVbwNvMlULb1bwtp0ZTiqhqWnJks12WbmENzp11EG0s/7b3
peY8rprv0++fYgTJ2FJXOeKnkf8a5u7O399Ms7uw8dN4PjdeGgMfK2wCW24sEeAEZSjENof1xC6D
2RMZ/QViGg9JHWcQo+1jXnvRbm8xBqRZ7F/OPC7hJFcNuG/MtAD3fIvXNrtfjsAOavKtL+Mbmpbc
lNGCmIB+cSD4AR1wIme+M9ifGYInumXzZYBGD5Kn1lOxLP0ecGjjvcziAGI68MRB0PySAeDC8HSD
/Mm6lVdDUdKumtTfv4N+ZgCpl+OD8WaMWaATE/pyCOhDuk+YCt42QWeIax9yS3uwxv+PsytZjltX
ll/ECBIECGDLoVukJFuWZPvYG4aHY87zzK9/2X4bXRyhGdFbLkASqCoAVVmZSZLe16Uv8oNisO4F
itcuY2Fa2SgXaGCEUwzEvvFPbCAbLY4izrsOhj9QfLcGT485J/kaNhwCQmhaxpUZQoKnvDKSg3TI
+wc8vENx4lUSUhdxRsLM6FwU+9sO8loddUGm5K6zDJ0cUsSV7XZV9s/1YKf7K8WzrabglMTpGnZN
+bimNBjz+GFl9KA2qf0jZWcGK2BO8qJdw3RaXGMGOmsd3OoCriW/ckhyFl0H8D0P7fEonXuxqP8k
HTCHiqc75lxLa01J2NDYazmBnF5xT55WOoVd/3Hv5UEsf9ft8R7F7TPQRJjLOK8hqX9Led6mxuXT
7poiNA5rOLrVURx/Nqg1ZCakRcrMyLy03iy3S4reM8CUf7DbvX92Qg5f8f66QGicnXENjda+d5bm
saru+tr4aVDkbCzLb5f8bA65N+UP6JA5uIBpfkztdt7bOWFJO62hLEfpI0+63235PLq4aBxlMHWm
pyYXyU4LJkeBHLsh71MGgEv906ocL7aEly6Ty0jiz2A0EMPBT2ksT804ZkNN18ro1rAgk5sWtbcC
9p5mXzt5l+3LI5dHyJS/AJp3bFxNOtZsZTmR6xrixL6Ui5dDhjVbZEBI5U/pl4l1vnHhWQPIsi6i
YfsNoZKvNG5PqXHXtp3fzEcE6VrzUQLIckm6FdsCE936u9oavZn+zK09kGPlUkcE6/TQkM+4wrjZ
+vummKW2S5t1Jy4dHXY4MutDklSBOTiJa07iy/XxNVuJmrakli2rWUg7pGBlc3uSu7IrfqY0fUyq
o2YDna0o0aNkLXGgWLqFg8WD2vrKWeaNMXNNCoGxjLtCUP/63/xFc71nLEoQSWKy1V277mFsZcac
h0w0dTu7ZkV4/5jPVuF8s+XlFOOWAyskWmJzCBIbrsWsvNvAh04pxEpExxcSAJW81rWH2lIsfjlz
PVy0XFlPHbcaCiK+omhTF58Ya1InuP75mkihZrMYKYekswia5Iif9chuFG6XHQkE6ga/PH9z8inm
1GEQSOsjEEf/cnaWu4aA2IJzdG6+OME7U6/mscDvlTu2tfBwbm3b9kuBNkkXfaS34YpQhFOC92p1
AzPqVoagvfBNozvNRXoe2+Vg8jXfr6L0p4ySsTYdGdbjerZZ8rkvmqfr6/o+8sqWaqK7mlic16Te
wjb+vqMAOvHHdhv9ORn9LUbrqJT3cj/zuPaYs7euIOvBmzUbt5oCt7p2Z128OyE1v9HyiYgva/88
zqXby6NMnSaCqJIUEIBP+3hjXQQebLd2fuXwZmJECT86KF6OT+8YlpoDT4d5iqe6JCF7geZFHw7n
2CdP7Hv6YQAyHXib1+urpPsRxUFYw0bRDAaUofmLNXvD+k813In67rbRL2b3xv1qW+RtMhR9BPUX
UB9AQtidl8/pcCTDozFfFTuVAP2Sr9XKQ3OFe7R9ZgVFJg92iYuLvbcEyjmTZVU591nKw3ptL/qN
5tgzGjnEQoHCzVPaolwn2rlbP8W1NTcvJTjkrS9jBwDjgSFropcKskoNjs4BY4eMhNmeOWuDbahf
DedI8Um39sq+Ya5GOaYmAZUX3x/G+Ffd+iTen42CHBw9Nd+vYqsgxhCvmbR5mO/2x4Snd8s2vpDx
iCtMdwBUAVbdTFdZJtIMbfRx87j3y6y/SwsQuLLWwxq70C0LbKfzV3mkZKH7JeUWygtp5bboBG5q
i9f0i1/s0q3pkQizxqDVukUzmYMlR6MHJLmc0daN6nYtmj/XvVETFx3FoJd6sNcUaV+guJ5BDmQM
93bxh2/gWTxwd93XK2eenVuJnZrYbXf6ZxAV4kga3vbpiqkWVZdJYfI+KsvZpc157F7G6p6XL7w/
iiWalVXrE8XYsi3bRB+t8ewbRepnmfXYd+X5pj9QSxOOZSGrMMg+2uz5cWbyR8Xzczm2z+OSh1UV
37gzqVWKDnlTY5mYCE3Zh11tu1ZOLxfy76NlvV7/FU3cULvSV4bS8k5rGZKGbt+AQAPq0OQFEIeQ
+zDOM7ThD3I+ujW5PH+7f0xj2aAJXoQZ54DR8QcHGZ+tuSntZku1cGENMbOa5eJt9T30dGJrcFuQ
QzSVf32iNHcAtWoxAsiI7S/uownKnq3ZJG7e7+cZXLa9bfqdtO94g8TP9ZfpLmpMce9kF2a1Dwjn
W9eG895/7bc/Mln/0ALMptsQrsn2TRDzw5g1EQCRBycVjc8zxeebojAAECyGKKZm0HQgn1yPGig0
8YopTr9UQ0r2YhXhVq+gyoKixS7sVzsjnWs6qTeOR6ctjZmppYxUzF2fpASyH12DxvA0WOzdZ/lN
sk3A6l3M440VMztmELjsh6heCk8k/3aNgBL6gTNqJknVbigKFm9OOkAC3ei+TAuufVIGjVhB1Gn3
pzquf1w3L917LsHg7U9Yy15APXaIhLl8GswmSEj9aE4Detyh32DymxBjmCzF5XtrjlvDWaHHzYXj
JmybPau1v17/Cd1CX4z4zU/sTjwlvAQhy2Y8MeeTtD712z/Xh9bNj5IHnbuWdFOXQoq7+jg1wT79
SbufMvNy84jbSvfxin9Dy73o+2GQYZXuQVo2PpDAPtjMDg5rmmCldrfLfdslzbH/DeWfrTln6986
gbm80P33fEQBoIkWap87VLQ6UwhcZy/YkqKfzzWixvUF0EyP2hFO7J1M1oZdSfT2w944HuXGw1Dy
8/XhNeurdoT3c8lpP+9DtNLnffsiYmS0H2p+qo82I933X56/sc11ym0oHFkybPbEN8blDh0RrlWY
/vXv18y82gjO0UBk2SCgDBcIEZTLHA6Tc7o+tOY8oHZ/m7Td+ZZjC+ihsZq0XlFvfmM/FFiD6y/Q
fbti+XvVp4LvTIYmansQagxnZz0ofGoueWoDeEWHuMiseIigLuC4KUBthCao8M3nrllPfMbGQ5zB
le2R/oruX5RNTdapQapOynDLLBqWdWI+mv0QH6yyxojUbvCmKrchn+o43E3LSyDRlM+tX3dTcH0h
NCuttoN3VbINsZjiENAkFEIh9enHOF0m8RFPne77L973xgmIkaJdu1oG0BqC8D/p76wRJ6euuLv+
/ZrJJ8om1jgjHdaFD1G6pL5Vmr/Zvny7bWjFfQsnTissLvZHawKiDfXn+CYhXVuSy9+8mZSsFOmy
gPcllGQ6N4nw7aEKUE0/8C7dnCs7VyLyrJZ7EocLCvLtwMOuG85Vvh9EB93wivPaNZK6laji0Bry
IDbWu6w0ws1KD+KyxoFVtRCZzY0oSy7DcjcBWuDsc7utIWSZTyVHfZuAZXdxAGFcEve2hVYcuO8g
at/yXIYz6aBX3gXj1B38i8a91DbwqaZTnqCiFVazEzrJR8Hrpzrt3WY4CtUaB1AbwnfGmJVl2RDZ
ZEy8YktMnEQPK3KapVbbwcnM1tyZkK/aFvSJGRvu0VP6oUuG29xX7Qdv1sQsswIbTd12jwMXj1N2
4L3vdzrZUtUDKViatFXHrf/Pt45hfYp986n5p3nYA2ga+vKQkUU3SYo3V2Lop2JrLVRGTXejH6z1
e3qEj9cZkOLKDW8g1kZzFsbTdlfXzK3z8oszCW9uioMaqO6a+Tfd/yYa2dZFTrdNSJgmhtkgis5D
+mI65prd1WI27JcR/GBDIGRj0fM4lS0951PaynsqW7rctbwyeHjdFd//XVTM/jcwkmoXjAPwGZpD
74OHL3BA+jAmnwz7iF1T9wZlQqFcnk1Ik9ohhMxBKs+fIYfx1XYm5jalPLK9y2DvJJr/zvSbGYVq
nVWVHDNqvUC+JawC8a1bz6Ao8y+SFFA6Ahzo+oS9T8cBM1eCFyqChmMJvIq5uE37g5f7lScD6spz
49fn7uBUpXMntR0epw+UPktgNBZvCsbQuis+5z/L+9JdfDuoL0Jww0H+4f32S7RhXe4zb2aP4OqZ
zFWOX/rIkYp9lR+HHwN05wzP+hDToIpdqA3ciSPz10RQtWO+jWvZDdVwKcxMf0T0/3WZ4VcRktPo
9V5yOqrMaOKE2jtvmUNmbCk2ArBgePCrgFlzxEl6tEQaqzMv730zb0ucxX1i9STcvA1NkYNXfDJg
CNDW8tqoPTQFzb1JFUIxMsoq3mVIOoMSO7mryt2l5r+yeYDyqn/dqt93Uql2J5PYllm+NOAQzaaP
02gFyyJfR9M+DctNSF0YmXKIoWxc+82weNjzOeh6cU4nG30FR+dqzd1bRRiynNEyh7od7n4sSLNv
ohcu6Zi7icJN22cTBI7Xp0pnvYr/Z1vVWyXZ+qjL4iABmwqQtQex5X17FSrI0ImN3eyblofSLL/l
+QI68uYJBDS3xXoVX9j2u1UVPQqV7XRXo6+2MrYH9I6e25a/XJ+b981IqB3IRIicxh2ywTufIOFS
Z6U77vzOpsWnTdCbjjBCBRk2zFjSugP7s6zqcwzgemwctbBpymFCBRfOK5Mtny/gws30UxsN6N2P
BIJvcS9dYq7uWIaFDcRkdkTm+75vC7ULeaWDlSQDbgw0zyE3lHUhuraAu6qoV9L0BYhc7/rS6Gzr
EsPexCqAV+dtKGfoDlRQSCkSH7qNISHjwaLohle8uyjroWcD7m44aNuYJvq6k33xjblbDpxDN1NK
lrwqp44Z0MIJ5ZZ9Sq2XjUBxkrDxcYqXk2mPT7fNk+LeRc4so2FzHKY1CbKm9p2hDKCofLAM70cP
qN387zKQxWZFbdEpcgBRjVso+EzlgXu/HwGFihckmShAlWRDYtqEBgezgkH8qZb7iwJrgpN4eZRK
0jj5fzCDrWXYxYgMRppDixuJ/3PTCTDvYh1cZHAPlls3UZe3v7HXbs5EAvxXAr4/+3teMmAIlqE8
KIrpBr9Y8dvBE6NN0nWJw7JioRBp1KVlcJP9qMA4B6i1wmCZHYKc6Tw05ienZq9WzP5cH163yIoX
UDkWSAAvMhwB2BRgTx0H+qGx6ZeJ/iud+kO5HpHqvN+ZbAuheAJagqa6aKwpGiibPMmKB8eJXw30
JVkNMlYT0tvjAkNGsYqM6780Xe8Kg3sdTb9Qh0W1sfwrsvn1+n9f/OO/B3yhIqHSpu4XSIBOERI4
iL+W/MecIFaM04oo01Ba5DPUgAJj3m5bRhUAtRb7VFmmIcN2lr7dJMGwdGAPuHGnV8FPPUTIrHRp
5qizIQMLEfUipMlRpNTEYhX4tDkd9ORpa2ArWTxozfr7Qv1NHrWJaAIxV5xnmpPUXst2jnprOnfp
PyLmTzIZH2VBz6bDDuKwxkXVVuBqqKBs3mVzFLcQOK+p8YUkR3c4TQT7D+ZpXMA7sWHsIekB4azc
Ym38vn0o4uYgeumWQNkObZMPli22JOJdMcbBlmyJdTKamlanfDeL5XTdK3SvUaLBRMY4TsDyFE4m
GGOLHbz5luukRwBc3RooEaDfR2Jty5BGJcOWS4AdWNbbzgsqrsmwGAXHdGeE1Uo8C3yc3cp8cUhi
rVlhFda0gZHfgbjZHFmgyNx/l+YrjU+1cRuECd29/7t/DBUREK4f54hu2d0GmM5ioyskXs83LauK
5zUqY8mMIU+iFmePZqEuH7P7cTyK7BqrUbvTi9mMa2fmaL6yEvDD/0jGzpXD99u+/WJLb7ZW6UBn
EZCNLOri+dyslUdiUK+kVXB9eN3CKsdYc59mG4oUcTh2Sfq0ZvQjz7M4WrIKd9ZefL7+Fo3hqzCv
vE6MApndLNrq9sQkAzzxCIal+wHFZQ2ZF1DLSTPIKxkfncUOxGCe0Q1/BoXJbcHHUdyWLo1Y2qLE
188XagxUuAFXMc3yNtdVUV7W2oE0xmxQgTBiz0T9ygLkA0iT22KaivLKR7uuxQDfircGHZT8ZAG9
mw3WwSlZs7QquEvybWmczpyjqeq9RZan1jpKouiGviz5G9PnUBeFIAU63baYPOZ286Gq+wOz1w19
ceW3Qzsgq1iNKYksZ7ah5da2AV3i9GDKNYcrFcQFUvCxbdaehbhe+VubuyL/Pc9oBspXr0T2LzN/
J8XRwf7yye+c5FREF+RX5rnsEZqXtv++ke1lMkfPMscf111X418qhKtCnxaLLyyfdHjutiix/pDW
H+htFwcVqpW2XSxaozfCsS4K16b8W7sdlbV1E6O4LdQywXqSDlB0MGvfXIU7WkMwjenBzVMzvIrQ
ahunHpMmTUHiZ/m5NfrVXAY1OACuz7vGQlWEllWxbEp3GD/HQVmQJmq25KCLUPflym7L+V5leYfz
bJ61o9tSepev7evGjlgydeMrfmvxmjbmTo0wZqhXWfwEIe3X1rhJ690WKhwLLEjJkmc4pJlZeuZG
+YHYvRs3c3B94nVff1mQN6EhiVNitHxBYrvhJ551T3JtzujnvIkrEZ+v7LhodsJ+JeCvRH4dLZBj
ij0c+2dj/QyBQxw8D/xW9xvKibkYoINDZ5pEwJMEaC4Lkc31YFUHIU4TFlRo1ki7lVtDkkZxVqER
aHBzC121s5F7uGP8vL4SmouRisxacpoMyQw7TeOPhvyW75dezU9rGjXVEWObZpbUXqYpsSYQ3eI3
oK3hIRiFfdJ50zgdzJJu+EvW4Y0toSPDcngXwxPm5gxND89EfjsFGef1CdLECBVfVnZ20mZ9gTWe
hwHQajYs/Xl3BoMeHJw1q6wizACcN4Ye7ObooP93nTKXNR/67ZUnv65/v2aBVc2R3ZAzJGaQ+Soz
ySEVuJVsCSrUZ+u7XRAscj3uyfpoD7k8WBBdQlrFnNm5XCYZO2i4y0mNFPTy1Nh2WDq2y9bEFzi7
lNT4PBfNitxbfFAQfHcaiaCKL+5xj659Mi/RavQfO8kD1k8nJpJXWh61LL47lXiFcgwujc2pGDOR
Php/5LbvmIubiB89pPiSI8Xgd40Zr1D205hzPhUkHqPJXh7sffRHsYa1JMF1Y9AMr7pinHcLy41t
Amp4cx2WnpoS7TJxvR+BVTWroDYWNk2H6z3ZJ4i2WD7bTytA76L+1pX/XP+Bd72RCNUbmZzA9lGO
U1RYxEd98cNSVLcckzD05ZfexBG7NraN1OUKgeDEH3kSdM1R5uwSiv5zfMTQl+V4M7RTmpYx2dka
cTYH6bi4LD2XoPSk9u9xQk/wUf+4bnYuz9+8BwWNRNpdMkWjnH3Bl4+CzAdXEI3tq2DPcofagBTF
FFU9MD6xgOirzOXZ6eqPjtkHZXNEv6AzUcWPzXzLVmdIYUGo9UwJcrbE+oBG51uOfFgKxYfncph3
WedThMLMOaHVIxNHoJH3O18x9n+cV+zpMixLZG8w/nHx7JSf8sWVe5qBfLrY3GRbar8DTeAqt5+p
6J42Qg7in8bGVAgor0H2SMp8jYw+D7YiMDru8varlE88+ZSlR7U/jYmpUNC9HEXbOhlMLJ4enHR7
iME+cN23NSv/H1WgjuzOzOAlRtacgO9xQRJ8b/P6YJ/VDa/4N20Lc5TjOkV1XPgdM4MBrFsbmt6v
f71uYhQfn40RzAJGjYnp01MG1XqnOhL70H254tYpTzlZOeoIze48NOb3aSNPlnUQUXWDK0fldV+b
abzEpmrL7kskXmw7+1gfUlropkVx52RN5IbU3RQtS3aak+x1MuTT9RnXfbniyqwZUG8rqimyaf91
RoUb5A7fQc53EPF0wyvebDQpyZwODsVnco5T+2yCBGOLHf/612smRgV9Dr3JK3DCrqDx57MrAXq+
t/FDt328CviEJyV1PvaXo0oeQZreNUxx6rejjKZmblTEZ1PGzgj82holS/bT7sX93seQozePShGa
Y4SK+FymtBtghzPGz8+GwQLb7s/EKbzWufEopCI/ucOmfabItuxZcS+t6pwhdTobw0G00S3v5fmb
rZjugMSC7neJaJujpmWfiLwlWU3EX4zfm5HNfjZEtuw46HIwwTiZ18ryXNGjE+j7p3eMr3isQeKW
LF2yRs4GzeTK+dFZ62sxiIcute/rgQaWTHGIb3ynmL9e9wXN4UJFQgLv3NnOjHMLbb5MzbOZJf5g
fN+b57TaDtxNZ7GKNw91iUgBcq+oA4cPh17eWv3asuQAVaexVxX32PamlVDOxogDJ1ax8sGY5UVL
/lTUR+l9zQ+oeEeZru0KBmlUtpM5gKi5B5nr+6WkB/kq3R9cluaNVdVrVZW2PSzA65HHGrmGXg53
DQj6y4G611dZc0JRkY294K0YJHaatf5GrB/o9etF7c6oX8q29GrriKFf43oqwnGfwZafmTiGgfjZ
9hzAHc8owNODfV43UYpjJzyp9mbEPXNs5Yl1xikv+hc5UzD8sIOjnG6plS25T23CsMpLlHXtqVjM
j2X5u1+OCDx1Dq6CGvNGQqD17zkr30MbULeSdWFjsdHvs8xFL+9LC+hplpSBHfNf19deN2vKXj0y
FBxpjnttW9f3BaV+uy7nnosnp94PIq7uFYqHd6j3zqlFFuD4chf7ajXXXtcHsjhiTH7frriKdCz3
CWHREiNgULuHqfE48ljXp0c39MVl3nifOVCIJJsGhibx6pY5F6Dtv/nDFd8GXSIUHmycZMw4hgYX
QfPidrrtwy+L8ebDU6ehjZNMU7Q1VZhm+90035QjJlyFNfKZ5kmJT48AHTr1zuQ5mRE05VF16v09
h6sgRmcpEipaTMrUG9Fgv+72ncl3iIWubk0OZkf3DsWR6xX8wcvUTRErco8u/aOz5Z/WpXY7aT3Z
9Ojar3uNsmNna92MK84z4KQbvMT5avMPomcgqfGdI9m+90MSV0kRxSh6TgsJKNPqRFlvuFPMHxu+
nK+bkW54xXfHjZdGM2fO82WtRyEiAcmspckPtmfN8CqAsa3Bg0DA/P+8xqNxzrMEghuCFU8U/f8H
Hqy5/HMVyZg3qWlJvtNnwRMIlTVet73YfHIN5z5evs0caKb4RwWc9CALQOHHT9dn7u994b+5Ja4i
GzfIuVIxLn0Ko3qqt5cxFW5cfLR3w+vbRzI/8/S5bj+t9HOfD25nE1fmv3r6j1gik0GkHqTvafnl
4GMuhv3exyjhIIZA2DTmlD6PPo2oN3gXXeUxQlPYX22Wm0SjCJbqf6NOVkL8eB46+cyTLdjj7OFY
HFQTidXeInCutdJIbZG6lUMeaWtGafL1+uxo3FSlN1ymZEy2vG6+c/arQ5h36tcd9JjG/ZIcHX10
hq5Egmp1ODfyqvk+Nb+qBPSGgB12wW2fr2zhPUnWabdz59kAh/A43IF41aNZ41rTA0PN/fpLdD+g
BAKwQCwbJMTt524/r2Xm1sun6kgTVDO2CsfcioLOLLVpNIniT57Mv+O4u08goHbTp6voy4oaGUpD
FYsyunzad+g2rePzmpW3zYyKvhwhEyxmWrKo6LfUn7LyDidbNFnx5vn691989B3fVRGYC0S5WmEb
NJIgbrs0ES5m8sK6f5PDQqDuDZeFeXNYWCgTC5LrDGzjqUcSwB3i/fOYJu5sHXFd6db44tZvXpHE
bZGiIAvS+xZ9HGSpfoFH9BSnR5l83fiXwPdm/BWUqB0cmUVzmdRuI7tT05j3JD9i7dWNrzhwi+NT
PoyGE1l5Jd1qkq3XNClHkQ649evrrNupVHo55Kh32y4tgkzl5pH2yUCBHNL0LR8/OTuA0tYnk/xs
pulEhXUW83b03osPv2dgim8XdM2MdVplxKv63gAnZ01Lb+vMUwZIX4t+x71w3DnNXbL+vP6rmtlU
AZvtaBi8jrFaVlF5E4SKBgMso+nREVJjzypgc9/XIWM5daLUSUZvaNZvmVVnXl3S7MLgcZNYGOEq
cHMaGZrbtj6O4sX6SOz2ztqyj5TeePb6D3BTrkW7DBherGhcqKyHtJi+ymZ8vb4Gmg1VBW4yVu9F
ly0iKguwfSY7i324THYQFXWjK/7e1TXJumITkUOH6bTM49ck6W8SXMLEq86+5KaJzksnAs43sIo2
SKcq6OPbMpBcBWzGmSkzNDfzKK/n6jHNp0/bYvCIJ+yApP39hAtXZYWYyMHCvTs8SsfhR9MOoBQY
F/CoeNJxjMfN7EntM+LElbtX1sE7dS6nOLkBLcfSFMwBnjA5s+EVl9oQJNkHy/0u6I9wFcZpdMba
QYSZ/55xjgUbgMfs5BRbhjc11QkUaGJZ/Xxqb8q0chXV2SDoWknf4sJjDhGPw6o3vTK3TtcdQzNT
KqgTh/Z+cCRGZ133uHU/hpXcMXoTrSFm6hKz3mxUbII8WyxlHBVyftxoNrhmLUEbNX25/vWa2Kdq
CyVQvazGy/jl0ID7agftxhLQuvKa0jwoyOsmSPHtpatNOeWWiBohhjmCksjQuGjckHOUDnl5VGvQ
eImK7TSqep2R0paRpEh6t8z6Fw30zSnn+cdYxGC+Lr+aUALxr8+b7qeUDX5qIK2SJ40RTXtzpoa4
G7ckjA12201XxXo2oGJiIFkxImfo7uZ+DLJxDIvmqLlCt+qKd5e06uhslTLaGfm3L8y7qllTV5rD
h2Fe7m6aIRXzOSCJ0bA8l5GJugYZc3eQ1kuKbe+24S9m8MYxlozYWd5XRmRhZlp79BfmPAGhf5DJ
0FzyVF6+sqAsGzmsqbXL0874cyfLn1ZenHnVfRy5fZSG1mx8VPFvY4I0jWGAtwrSOh/saf7HBGvS
bTN0Md03M7SiDr/XorWiZRR+bf3MjcRrs5frg1+m+Z1DIFWcms0GM4ZxsiJO6eOWRSWo1fbUcYsC
BGJLfCkH3OZpKgZUmrmAsMtsRjMrT3KcgxbCF3F2hAvUbEUq3mwh/dqMQwd2A3sKerO6G0nr5bh0
LxtIY5baK5M/CJEHG59uuZXL9+SQes0SKLpaUDQv+PCaQVvl+opoIpIKOSPxBpyyKUhE5xTS2Ju5
RkNuZT7fIHp20ytU2NmIYkySsotFNT2YER86KBluR1Oj+X4VcmaIZqVm1UCYceA+6WI3FfGHEXJK
179dY7Aq4mxgwPWmFb4d128v3wtP8u/mlngsKXyn/t5sv66/R/cbikOXU1GQrk3saDENfk4cPg4+
K9BR5RLQWR8RQejecnn+xrfF1thgtCj3aBzSoDayAOzQUIIpDxZasz+oyE+zyy1rshCVarr7STp5
6ZCEAyu92DjaQDXlK64i0TI52Av0EaxoF7tXIs+dOd/Gfg7yXvjxXAdL/NmcU5fs/YHv6eZM2bJX
VIulhR7lKLf5ubOMQIoFXbtHsrq64RXXXsxqzLkDjcMsiYNiJg9yS4LGOep81S2JsmWTiRtrXLUk
sqG/thX3OWggAD3xS5DyX7dcTWxSkWdGk0072i6tSIxbf4b0xk+0ks4Hm5FmP1XxZpDAaMCK0ljR
ABXUpd6Qln3p0XW8xdLDHnWwxH9p497ZllTsWcLjZBFbb0V1OZxrMGlRMTzG8iUvFtd2QDCXgEdj
hUSqeYdyFxRdFhBsx0HPOrckEBttftfMPgESE4AKw5v5h3SOD75Nl69R2QtjwgGa32IrIsQ473N5
GsvaFei1KZIMipuTn9mrn1WtR6GIMG3Ua9kRW5Am+BElXFjSWAvLqa3IWBqfzh9rA8V6JJXn+Ufb
ndiUH/yjzoQuz9+Epb3eeedkG4lIbHp7lwQJOsCvW6fG/on9v0M34BBZHMeyoww6in4jNnZal6nw
zbHm6FZamgND1bgxUaLEDOqBPkXlPpqI8VrGk8fy9tStR6B63fBKlECmVMTZ1BOg0XIaWVj+Dz3Y
Dr1izJODmdK9QokUiYlGHPTC43xBst88ywOUoVEoM26iqCdcRbzF+TStdMUiLz3xhvxr1gQzpNz2
9UgZTPMDKugtg3hWC4VCO5rmvD81bUoCnDXBJl3nN/GI4B8uYeqNoW5LPmX71NpRX63G95I1duXT
rYeatTUIqGeusdn9e91wNb6nkkOBrsLp4rigODQlgcWIO/LlMc0Y0NfgAyXN5o2dfYRt0E2dcvoY
c3urjb2zozzOqBdPa3ZinIzeaFRNcP1/ND6uAu4IHZEXSmsabVk/PjBjl8SlFqXxwTakcfS/nHRv
lmadamMCi4kdrUlWg9llC+qufAZ47WHqq/zAR3QvUaIJn+OyjScD82Qz7Aiz/bxf2liGOQdzTfd6
faY0e56KwEvXfNymaidRNfwsil+1BLr1E7Hv7P4mgBFX8Xa2sxO0rJQ0ytY2YhIia2uVNh64MQ6m
SWdOSijhU5ojQ4QXNKRaPIESNE/+j7PrWI6bZ7ZPxCpGENySEynLkmVZDhuW0weAEUxgePp75q5k
/INh1WxnAQ6AboTGCfa8i9hdgqZuqAPufB4WIrCxManMzZNZ0uG8WvVw39/XsXZKhXlYu9C3b/P6
wLLuE2PTvmPzRo3UML+6lmCZ+0uT18RNqVU8z8u6x6vtvrbBfgxRFMIb1q/bcWSYBR1w56hhQPlS
eGnQucfS93b9Qn9E5Za/gSEXdJydX3JIJLSFh9o763e0KD65VQlXrx5e403nDIfbvfCxtF45mulK
gh6tPBk2jKSV7TyV3vx9yrfKWaYB0rJ5gv+Y3U+4+k6k/SYrPE/I4RucOTdWJNM/144EuRX4c96H
XlqOJWQ9fReSAx6Oh/eNi5ZjQ4tanE1HDD8UWddjZAvax1Nl9dNGFlwPU6Lj3ZoVh2K/9t1UjdWX
xbf2dVR+XBwgTToobg7wLL6nI0SX+BOFOxRhZXupzQp+9vqOfrBLft+2Q3R5v2p07GVgONX08AOd
+szb51yw4+2/fj2AiC7rJ+gUyKxH42VZHy0QHJXbf6padteZkugQOOqVnR+svp1aXB2awjtms3v0
N1Uhrycw0SFwbTBST4Q4L81r9Nry14DwIMbj8wdaAL5we4RMQaSlmA9VGOl1LU4x3CFweFy+F6H4
2S3qsS+CBq66W3aYpqnQko2LeepIIf20K1HRCJoEcpenaA03ViFTP7Tzdy5Ek+O1xk+DkZVwgZ2d
IO2K3n1s/Irt8hW6gVzm/90etOu1RRJpqT2FxPIkrZHaE3TGA+vb2vEPeTN/zBUcOzsHx2fSvoRE
Pd/+nmHsdHyc5009HlGZk+ZNdnSn8hx0kOvF+fx289dPskSHxvEl5F3HUELzsw8y+L0Agb8EWTy2
r5H9FMwbhxpDNOtAuJatgA6NAeqYRfgRfgjAulmHqKCHgYUbS67pE5ff3x0x/bDmcBHIPWC/88cL
hdZh4cdwqva8rzY+cX3PIDq0bfSWEIVAvDkT5r1aDvlgtRtBdXWSiacXrINmcakLd6O0d/08nT37
kRVjFHu18jfm+ep/xxe0HAmGUAYiIgUETKL+kiNl+9cLWn9jn7g6+mheywo8N3WWT7wFjrHPg/Oz
cT8E83kdtnAxV6OUeHqRepRS1VBAW7CW/5jpo6TfnfqjFbwyeaqbL7czwTBCeq2aKKtalaLWuamj
ZJTDhTm+MfjXNb7x/y8r17vgHOjig2PqqbQUwRFQm4NFFEwdw2NI+HfMeezKKYqjC1pShEk5i98U
yq3I+i0Jv+uFKvwDLT2EmAeUAEf/RXYneZaHC/jT+hssSXh0d/K45f9oCGSdTR1mobNWI7HOYkKV
peKpp35MAdsYR1Prl6l7N4wMaCiQmyDH4PMpsZm/Y0OAa324uy8CtP3QzmagzFsoRQXOEoOycJqj
7p5VHMOv7YDN6M9OUSC4Vo/spwgrOYoGQKsdbv9z08Bo2V1KJxcdhSRMz9uYL+UJxuDJKreOUqbU
0LI7C0aAM2cFJSGRfyBtec779Z4zCPH0AnXTtlOzzoylEGc8Zv0SQ23spSZZAvj/rqPFxtv71V0b
n7ksLO8ixw5nWY4DNCaVBMdFzufGivZQGj1GQPEVIMyvQ3bIh62dwjAfeskadle+iBx8zlkPw/Qb
PuNs/n3XVOsV537IhqwEoPUsZXXqBv6k1PjXVvbX+5q/9OjdQBWzzHAtHaH+M/h4TIEKpK0es+Au
HjnmQctgkZWkVKzloLItO5LzhGbjKZ+2mISGbUgvKMu2hkQ7gVhXNH/N+J+oeWvrRzZsGA2YWteS
OFNONxGO1luP4rj8OE0qqfm3NtsIUlPUaFls5WJ2Kht6P0PZJ1S4QBJnSQa1i9tTe/WYjLHXspjR
GTwOt1JpYdcnBWVdL1BjPAGAArmncyvuosTDav2Sg+9CyHHaPPMvuTb50Tni4zNMIx+KfEvpxTAL
eiUZgMWiHkAcTNtm+N1w8L5n9pF187GgW09O198x0QVtv85FOWRh3wcQmsyTUEWxxYPTKqLvlm19
Kau2wiLLTxULHoYZlJHb82Pq2OX3d+Pm9qVwATdkwP66PzM5d3sU5MHGyyWPlyFgG9AtQxjotd41
mjqbwyImFWWPO3HCxBtqCXEP0bz523090bK88YqpbRwkCnO+19PBX2Ftonbu8ut284Y80VnW0bhy
f6ghmiea4i2YBxYT2n6cXP7pvva1PHcsMPLsGn+/lmebDnEdJtQfN2bZ9Oe1JI8aISM74Gg8wzOR
lEcGjFNdbFHETc1rSd65duZXEZr3JORArS4eR+/JZe3h9tAYDuJ6bbeWrrUWqNScXeU89fZ5yYLd
Yq8HyaYEgrvtspUMhn7oZd6GQnfR8S7DJH6SoYkl/1Zv+YKa2tayexCBO3eKgtLOPsn6T++f1i3X
EFPTWg5XOQ2dGlI/qVpg6M3yHXGi1y6/SyeYeHpZt1Beq0q7YqmIyl1Ykf28LgdHbQHkDOc8vZxL
oRM8DRCCP9drG3u2+i9X65bsn2HZ0R1haFi5SvSIHFT8xkO/Wni8D60GzDsIg7qz2z6xabLuO27r
NGoJaOroMHSEBKgCRVCCDqvH2trKAtMsazm8WlYFFY/QPoFg8JBz9YR61j7Itgww//+t53/K6phm
LYnLYG59v7ftk+N3f9uIxmpUAIVEccfGV6vJ4xkWjLnzzYuigxd0GyuT4bOuXlTuFuoIqHLbp75k
sZt9Jqg0NcNhzAHZ8hPbKhOve2bZT2vcKmP//6b9vz119foyWVA2YBQ9HYfpQ0de2uk0W17cFm1S
VfRwsQu0xAlGr+dVwKCq++Hn9S4fwmScpsSCdNMaqbiOXm6vbtd3YFevR5ezz7nP5Hya5CA47JQj
hrtr52UVHfe8ZWX34tVju8VKu76YgsTw74bP23posqmXJ1pCjQL4QdyXJ9nufPc/CQ8gmDRuwAiv
5x4Q5/9+CA7kFXPquT/O/u+xLHZBS+JqOBH1qQTh+a6x0/X1o24d/SACQgfvA3HJdq7dgmhz5uGG
CIZpsLTLuWianmXBNKSw36pJ/4odgsfB0M27vmbgKo3OeZy7u+AKxNUfD+QK6VzVZuuJWmGZSo5z
jO83X7xW0o3xun4jdfX3g8WyuwgqsfapBkyhYt9qQT4xWsMvz43dkMeW9Zc7y+e7Jkd/TfA6GBT4
hb+cwm76mg/yNIv2SYrgE6CNd12O3EibH0jvB5bn9MuprCIr7nzV7ip7nD/NQj2u4HhtvM9e36Lc
yP03lHlU0wzKecvJmjL53Aqf/bRVtUXkNLWuL+w2bdzAaaIXAElisDo/TI7cuNwZclB/N5jtvpx5
H82wW2ufxkwm2axeYLh2Xvr+iU53SYYRV38uaIpJhYMK5xOQfzj/BV88eEs3hbORhdd3Pvhv/Tv8
rAcAIuj8+TSs2Wc2VHEFwyRly93tODUkhf5O4DrtNJBumE8jUNo7CKH+rVSxK5bhbZG1tcuXTiVd
NnWxKLf0jf6/cHJlC6LaKowMCObVmudTWwT+Fz+y/YeFT2nTBV1ihdbj6Mk1WSIuYyiA7nwuP1dz
duwK+bfj08MaDi91Vn5cJzemNX9WHeCbmczi5SJRiaR+qVXRxz4ELBPbqfLEG/EcmbX2RjnIsGXp
bxJ+jltvidP3aVV8V1aPdlvuOvaNhG5ye0oMlWPonv475XhTCaqJ8uil35ev3q49FomIYj92EncH
R9Mt+pgpsrT1o6lrssiimk+zgmdZwA5jPf+Npn5ja79uf4nE0BaOacyIXPNMnVY27ZroWzj9yUgH
xYUe20j3y8IpC+YnSS2GWNT9Z9aPSQ413Eps6dSbZkpbWyblOTj/5uNRcvaxEGI/9+EpKPtzJfnX
jbm6tHUtlrWDo792S0ZZ2J7o8iQBjI6F+1TNkLn0quEjDJKf2vaT+gEhWxFHVbNxujAsmjp3H+FX
8ECIEeIdLw79zLeMx007vrbWlC2dRcaoPFXrj2h6o/Sv3TuxhflS7LO3KcdnOvbq7P1C5kWhqhZP
SdawK3H6g818wtb6ywxSJoo+iVS/FiGPWeDB/XFLTcHUOz0eVT2yVjlwV3OtQ+fn8TInffTXY07s
QyG2p4fbMWHYd3RG+ZL1XpH17cU/68dIH0qVxXXx38q/dXLLaMD0CS3qxCCoKmcZpF71FA37sflS
zhAPu1yPoviuXuhscYH6C5udvEunQP2o1Er3LR1Oc76egsAHiHRTJNnQF5037pb9VE9sGADoHveM
qVO21rFfznPiRu2UqHLyN9LGEAA6dbym9qh6Mg7p4EHzZmjmH9YYHcoh+CUYJN+7ACJ/9n3lFFcn
kivihTZfIB6xls0TK6q9qNX3JZQbhz/D4q0Tyf2KrIEsW6jJwHP6OPZZfpR5Bb30vt5SqDOlKdH2
oVlxG14ufQDVxjC2rSBey4NX5IcRAt/EX08sl4lTfJw7wAHpf7fDzlAIdnWaOWSVuglvwUEayXyv
eBU3hTqF/hpDX2BfRT8ZeWtQ2rTbLcV500hqywIwbwO8A1mX5pTuJ2s+RgM55pN9vN0hw1qt086d
hvelHMohbUikkoLx4UcYufLz7dYNW5xuFORlObDQYdGmfJ53fldC2hT0JWsKj6XDNkLN8A2dZu4V
1jCLsWpTyGDGcnHO+ZI/zYvY21gE7lttdHJ5EK2QwQN+MvXr57U6VDyMq/qpEXt3Uw3IMBE6w9yJ
PCp6vrRpBSXKCwa+IFucH9MIXX5/944gomXwaTu3UNbwcLYhb94AGQFQ12wQdFi1uz3Xpg5cAvjd
V4bBB3WJcpnO45J4cB/h7RaNzJADun1QOdlFF9mRxCveOMQVGGMAjDWfw2pWd/557bAppA+0kAP0
Z2B/BZ9237l3ifsSvOL/OyxEUMfJgwuSvnP2gNxwePt2OFkEp/uGXTtFjiNQtrxr4Is74J3/pedO
251o6OZ3yR2iA9pm7oh8Lhjer9Opxf2nHj6KbovNaghMnT3u0N7yeIamvaxMcnF0Vy8Joq8Z21Jj
McSk7hlU2LnlQ03UT3kn45WUR9RkD3eNu84dr1wnmyTNmpTY5AzpibcstzYe5AzhrtPFJeXFbA+k
h28CJS+0Jt0h7zz7BNbSz9t/3nCo0R2DuMwyCjyCn6J4+ZB1f+CYEqg5KUa+l8vr7W+YenGZk3fr
gXWRqMoGUDwmCMb2y7gbhuhzXxZ/bjdv6oKWsUPtT5YLlbA0G6tzVTmX5f9vOXSJHOVT28mNz5hC
VEvfuVyq2lsFhLbU1x4yeTRKPPfIyy24i+HQp8Pw/ELWS97l8vIyGgDyNU2PLc7lPEsC94F5G0fL
y5hfuQbqaLy+dFYfSA4/pUGQsKzcO9ldftPE1ZF4Da97L+QVcjh0P7krXuZgSLpRIjP8bR2BZ2Uq
6zIbbYNqAc7CuIegSHI7fAzRqQPwpjwoQKKyGqwMw7ms2zism19gbr7cbt70z7Ut1xWgCU8lwqbn
wYNw6LlcNqbSEJA6oK7uiqqdV9AKBXR/ffsUgenu2I9rs7GuGfJKZ4VXnbUCFwLS1Or9pt5htDgY
O3mcTyer2ZDqMXVBS93AFpFfZuAQtJwfpROeBOxrQcvN4m6UWwRG0wRridv3opt4toLP0Vu7Mq8+
5iOekZi7se2amte23UqwoKlG5qcV6gE4t8XSqxJ/E4lval7bdG13BsDERfMTnEEGMDuVHTwPvH++
HZ6GGdBBduFAWtV6HInFJKTPuz2gRs9BSeKcTm+3P2HIAB1gx303nCl28hSY5bie19e6c77c1/Ql
dN/tLLBKBQ0uUB2s1lCPITR15y0nQEP062C6polIqFawvTx3jjv4HXt+nzj1f2ThsCu7D/Lh6kzt
Pp9I7kywMGy9Pq14/WtZ8j28cjfOD4Y9RcfU2dXM8YTqNClYUmALivKImgXI+M50alV46PoBzzHT
xmQYIlVH2IFy5I6AJdVp4L9Ey0vXfGzGO6NUS2Hlr9biRjbWaBhKkmCC1vNQJLBePtOO/XdfLGl5
DJiYO3YDxiqogyNwRMCwkI2XKVOSaTlcE26NArAPiDlEsBeq1e8y7xnu7oX7Ka/zdmNDMEyAjq6D
Ukvn5uCIppZ8LMnjLH8T9v2uwdGRdV5DLrJq4LZabZ7kOP6vauuh3zA4OqDOK5oQiDm7gwPcqHBo
oCtZprfChQqPBwGjYWz+47Xg7afbPTF97rJKvVsyiAXpFLvxvZSijA+O9i6j9fMMZ3AqNmvtpm9o
29paOgOcVYo+9Zw/1eW5cHr2By8uyFeLP0HsJGnZG+2qQxBA+Ht+oOSph+Q0oOH7ev12u5uGRVcn
I/sUD/kZU17qLqBfhrCVbu9S7iHu/1fh3o0gd4p69hrwUzPH3mW2gkHN8tQX1X/3/XMtWea2gjA6
Hby0YEUCDZ+/2EB+3W7akCA6RE2R3uMjjLDTPsiSDhAsp7dSJbaeKE3Tfvn93cBI4dsQb8Q9R9bf
l/lR+mHid9AU3mKxG1ZzHZ4Zks6SRLn4+5f6afEqJU/y8Yta9y2Uc5bh732jdPn8+270S88mNUMs
wSZ7MdoJXocSKx83ztuGjVWnUfOqb+3GlX3K6U+nZYmzTscxz5MCEgmKbPl6maZam4suEk4hrLxP
y7CHqb3Dfhe2Xe29xt+qmxtmWwfcwYXctxWKCunsgtwXPGEj3fXTweq2YCCmLmgrFbN4Df5i1aUq
am0eU28M3/oSFve9P5WH23Nt6oS2Ujn9XK9ZCM92QYeDGvPdWq5vrV88zT7Z2DpM863t3R3PF68j
fp1G3osjv6OwDAWcFz/8Pee/b3fCNFDazi0L6ajKAr/PhUB1j8dLZ3oCBm93X+vaeiRECbo5KChp
B0MxeJXFldudqmxLwuP6DDg6sq6KYBBEaoJNe/rs+R/q9utQw8Zna2yuj76jo+giVlu+o7Bxz3YH
w55zLZ76bIh59UDwBnzPCMEu4d8FI1wLUbfB5RvLR6f/7Htv+ZYVx/WpdXSwFW9cSPtD1CEdSQyg
BVx2k8j5evtvG6h3jo6zGlY1Br09Q5LsSbxdmG98VyU9dudddGwO9Zdg41xmmgMtkXlYQfeRLihM
OePZL+NcwkWAvUUF/Gjy4+3OXN/v8Ubw7xxYBC5ZRYRvDCP743fVm+1l+9tNm+ZAS+BJFo3tcw/a
j02Vx74i0Y6S5Ycfzvct1o5uU1LTqqihJwCxvro9CfbVkfLn9ruZ4XnQ0fFVtReC4tg2VUqr587/
U0T+vpDjvl35Q6SaxzoPY1JA8nOY97Lc4hsZJl1HW/UzripOAx3L2flQV+rCCsFd65vTPEz2n9sT
Y/qEtlGHmRDANkJdUlH3FJFsR6ofF2lUqBklc7R1hzR95fL7u+PAUiwdfFwbO83aIvaasz1/o9EX
14Wk9ul2PwxLoA6zytdZhE1zUYWZ2kQVHzKxZ9EQ28tG8dCU6DoSaq2gk9RxdMFxsLk9sChPgOWL
uc3eZCBjHwqUQf2rHGXSs/HYhgImNlvQaUNi6hipyZMwr8XzVDqADCYXAOjLrcqlqWkt58ugp2HL
oy4thMpj3oV/rQAFutuTYsoaHRXlyCCEUnQUnRnolwX8BDJPxd5wnlZ+yrlzHLJny/5B/S/WFjfo
+vnWodo+TtvOKy3IiqSsE6eSf6i9ManVl6Xtd3xOYJiz0bWrC5pL9ClpLuoZKiyhXGJHp9XGmgYv
yaXZeia7Gs5oXpsWG6ZFk1xCCLCU9LHN+mNbjqllAeTXuhs9MH1CW5JJmONBxZ7cNOvILiTrbiLR
D4vgWTTrN2oWpkHSJiN3bV8BB+QDarJCRVBUPuOPOE5wmhBAU4KNN3vTZ7TTVdQKlFka6O95Q3Wa
SnKyWQDLsHxjaTE0rwPQhNvTKChxmWxFlJ/ywZ12GSvEg9331Z2fuETzu/VxDVcONwCcfsjU7Jep
OgxN8ADbqv3tPDT1QFt+KWO2HEKKw4NX7wQcsBk5gXS7u926IZB0nkGnBC55lgjShrcojmfrPphV
/7YCw/ssahb+uu8zl869G6PaZsB7XWaZujSGF+Mum/MT816I6u/LCJ1jkJcALToDbLllC1kfmLC4
ZRUHVnMGUWNjJq4uTy4Jtbyu+nCtoYUHfTeFB3yvyh6Y5R7DGhsJYa/QXbZiuW6tUaaJ0TK8d8UC
0+4xwF0/4C8Zb5q4Wa0QkjXWAKSRy4+3Z8bUKS3NxzyzMwonq7QYgNhVSyJaBugA6eK5h80Y4Z8m
N/98+1umUNZynU1tkGMZQeEopMdp6KD7m73Cmudwu/mr2yFwbNG/QdZNwFDPCLSUlxZ5nUtVxCi6
Dm+3W796DELrWpo3iNzGUpdL5gqhGsAsggcYQYCTFDp0Vy0u362dvbWFGEZKBwBWnu0XnFq49lj0
yITYARr+MtItcWFT85ege5eOcK0mZaYaCOJM7Tlyy31gRX+Iu/V0Ymr+8vu75oOlZK67WgEgf2S/
9PYBD8P7sLmLSImZuMz/u+Zr6KdN2YTCi5exE9grfwravYDFdF+U6rg+KxpAuZ0wOI4L8qqqdi2E
sT2k3u04MiScbh8D7RAYPQwQiXLgAx15w8d8ZQ2yDrVOOu+Lhp9xddgyljOsIjqmL1xK0TVthaBt
5YdiEmfw7fejO52KzHu93R/TJ7Sk5jyYZLVAjG+229/2VL5Msx13s/cVh5Rvtz9hSD0d18c4ry6s
az9dm6yeY86z5q/L5J+aNlMiPWiUg1pxl0SBS3SAn2c5nYJls5MSukLQZIxXNpxavvHgbVijdGxf
7c1kDhoEFO+sHZiu+2L97/YgXWcx4I9rSe2OFtwtJW5RU+7s2yz8jvv52aJ5TCnf+255yPnwuGYq
CcqHZWQnl0B+Ia+AkN56GLgstP+DLcE/0PJ+KrmKFkhIpgUw3gJuu6J9rtqfa1jjSR8xntcx/Ns3
Nvzr+Ft8TVsGmDsEIH5iotjQf1wqKymyr161nobGPyo8crYAH7LgJJwt/rwpDLX93xOLXJuLdYRy
SGzbj2OETRJ2Aqv/nW1eFw3Lgw4SnAEeGAOI9qQMTxTCV3GQwfss+5vBvTH3+r0k9x28dcsZqOHB
HBb8YtxL7be2CuOajU80IhvTY9gDdKygDIseJyPXTqko+F6w0I3hhT3g3r1uOTEZVh4dM4j5z4eM
O3AtUN6OK2vfFeUz6kjJ0MnkdlIZZkNHDbZQ7c7qDPLd3PaXg1cuzZH6jbOvSaUObe1UscsECHUB
E1v6QIYo+x80YVHUtqwRAEs7xCr6AkgzFDLw8emlw/jd7pfpI9paoWjrLWpBKNc93wXiS29/C3vx
kIXpOtgbEWAaO201CKPF6lABg9PKWu/CvAJ/6nsDfl6GM0ctwZ+7q3roEt2bpgtXL2/oReMxkKgS
18uC/afzYs4mZ6MvhmjWTWlIxPxqYri/RHl9nMoc5hXlXo7LRvOGXUHX+KMKNaG1nYBgDJT9NoC3
nzoi2KLPmVrXjvhRVK04d2OHlghaaJ5zrFpg8d+OJMOar+MJw8rB81FrXwr0oNxj32/jUeYNZBuG
LKYtthsx1QyvMvN88O2m3iipG4JLxxpmkV2CVgRUVFMX0Qs0BmGJWcBYxG9K7KlqnR/sIizOY8i3
zjmGUdQRiHBzUF5VRUgZZ3iY8uJjlm9tZYbo0hGIAG1QJ5pxoO1wMHBkc5roeorwsH57iq7TNEFU
0bLd7Z0e4s64TfgRlckA2zR4dgbeqwtm5c7qZZhUXUmfi9AhO0sy4FonB4xazn4IaAlv0IOv1xPx
L7T1oBrH1s0iXM+w63RJg/FMlgq0WdYWMEqFkunTqOZPDvTkEtedQeb1mykOA2H/uj0Mhu1ChzO2
LUCkfYZIJT4gLPRvINY3dwYzdr1TEVm3uOldkKnDGQ6tk3AOVS2foNGxsVubos/9985j564qwjEK
0tAB9syfim5Pp02rHFPr2grRrHWUMYaL+WD39tG1crontL6vkOhpFwTS973lcCw/XTnR/VyMD5D8
reJozu6zL4Ikw7+DI0RLWs5wpQrAYAumcm956mcumySs7qwt6BjGKSLeFHjoxDhhF1B+7+48YG83
tmPDAqBrAsqoxsNtDkl2pvhHryu+g8mRlFG+vx35pua1/C+6EYWRErdAyCadpZBx4I7ndSqPt5s3
HCZ0DKOafOGSyQ9f/Hrnk9daHdXKDgHkK8I7L2U6jrGvunntOQJ0EsVbkztfGi5PwbhFfTMsDTpy
0SK+yvyL2Uy52CwuoPoOV40mGWm2b5i1sQAakkx3mqFrNHdR1uAWW8iTxSMWB/Z9lqfAZP2bAVkZ
WcU6D5AfLvqH1a+OZKhfSFFtwEhNAaSl8LB4ZRB0F0hWPpyaUB04tz/TJTzdDiDDyPwPbrHtM9Eq
ND/YeIRpO2XvKuVuSekY/rwOXWRuqAI5diQdocfgrEvcW+Mn0c8bByBT85eseFeNEoD60XKN4F7T
eLihuWlThjt4T20klyE0HS13BZSAfXfospfLtky/XyjuEJPPnC2PP1P7l269+/u9DQKLpxA5dtue
osbZKZs+T8XPwLU2Ztc0QJdZf/cFiYuA40jQCNRUv+S9A3Oa+aUvtw5PpuDRbuW150HAPwe/IoAY
RQNoUdWoHcnK4C5hNRcaO//+/2yF1fI8wlWkmbJDg+IWRBQO1ry1eZn+v5a6CzCgziCh5t9jTykb
aJ259sahwTTyWtpmomdVRF0/nSOSIm13TEw7ARWS22lraF5HU7YRAbYVdgBp289f3H4uYi6yLm7s
fOvFxfSFy+n/XegUK+zcrBXktHlpk9CLjt3qwityy6fBcInQkYhjRC05SIFVsxSn3sqTAY+bBRyI
/Mw/hpIePOG83DdWWhrXEA/PQ1mTNBhsEXuUoWjdPjcl3bqhGvJYRyPWflsq3uXI4wpYAI/3O2eF
yCaN0jqyNzLZcNfTNQDV2tBgZRm4YwVt4mzN5b6SsJWzA6liYXnFTq2FE0+q6V7zauUbpyNT17QM
p6GMLDXb4DkNw4e1nxJozrzMCz7pbClhmAJNy/F+sSwy1ciSoXePI322enLGM89GB0ytayk+BEXr
ZSKH8wTIs/wbBLKE3Gej1zgfKIvE1pPh9c8EukKS07ptjftvAHI3PducHFSZ/Qk9a387hK8f8wId
pTPNngLFo6QpKJXF10iJ/Huw+Pb3pQLSPc4cVXpxTVv69fbnrveG6EKH7WAFCvK6JKW0OHE8jwSq
2efln3taD3TUpdNnPGzmCIcxxfdV3p25txwdcEjva15buOqKl/WqWqwsK7TDSRX3i5P4NLzrzBHo
gMuSl6M14JEzZRDU68UpkAOE4Tb++/V0A3/q30V3yb3BnwSY0s3aPPpVcajG7oNXHmt3a8u+vu4G
Ou6yLSom6AjEhPSXb34OWOfodg+dT9ensO98OOa5KOfkdvXz9mwYngoCXeOulC3kDuqOQtXVOdA1
Vdb0rS7aOIBfMvFF3LU/nWV+HaGOf/uL1zf1QEdj9iQjUZNhpazs5pfovAc78O7adQNd5c6HCZnb
4+UZ7lSjOkRsABVg9PwdXaHkcPvfX0+9QIdjYnUiBRkRvWIq9sAZJXj32MNOdGM5NA2OdiyhQS2l
l8+XI0k3Q/Cs9rr1NAOnfNexJ9CRl2JsKyYlIA14mPzQQfzRbfneLu67iwa6zl2ueC8ajDgqnnPi
EeiN9u6BkS1pK0P66VhFhw6kyBbipRFsymNXFAeeLX86qH1nbD3cNcE6AI6HFhztowwcqKyHlJn7
4ONg6M/9RnHWMME6AK6V7eyrGTaCaiH9TjDoh5e22DKMNESnjksM6JJZOVjsqPZEHzlqma3KP+bT
1vuLqXlts+79qm0XD4io0AKABP4WHDhRiyZ0cff3jb4W/9mIUgyDrRcKAUBVttH0EwIS+9raeg8x
DL+OeVPZULS5hZ1z6sHTq+sUQbQxs4aVO9T2NZnXjPQM6ged1f/X2c6r3zaQ6yg+Ix/ehOrruFZy
o25o6oZ2sS4grDsvHoaJZ2QfsPLEN52tTBuCDnvDpXde6VBEqTv8bAs3XgREIyjUJFXSe25czj8j
+cGHouxdM66L7IoxghM9wUWszfM/g1KvHcxOY77pRW6orQc6+m2Cr7rjh02UWlV2bMYPRdDjDgyl
2KiNOzy9W4AFAzeY48UaLsEb67ghU3Q8HBz0ALliGQGSxQPKQJFHUEp4HHbtnRGgncqBkikdvs5u
WrLls1VSrOZMkg1QuGGd1cXvXFK0lJceSbMeJ3ALLPuHoRsHpP38Bydde6MPps9oyW4pZ6xKiaPa
OlljDKmSrzkrn+mCC23js4313PARHflG7DUM6QCsblSM6QIJbjcr0nz8HWX3PRgHOvotcH0AmAW6
MXtAB6aedxznb2UJrf/ft1PEkO064g2C28Lvp4KkSyVOwvb2IOl+u930/3F2Jc2R6sz2FxGBBEKw
BWqAst1tt3vcED3cCwIxz/z6d+q+jT+1VUTUloWQUspUKodzNA8XFeCur7pUeFvtxBabL4kAnfia
et+KCddr0rmPZZrepxAq1J1rVG7VWPAMamcED5L9tBYSLO8ivL0Ojb6pdW9DnrtNB98sBtXMIR+f
Xac/0V3Qad3o1v+6/ebaNp1MVh4vw3LJCX8Q+fZR1tWv25N/vweDMrXujVmkHaiL16ndN0XcggrM
F3n+r71t3nEyLSuQW9GdqrWFMrLlWwKwOJQllnVgJ2I5cjI6p9sz0R0H5YJvkEDz2AjObLF6Fd5+
I/OZxVZgOwy/UEZU+zbdxQrX3Jcq6l05ywKMLTh6ozMcqWCHzM2jwaKXMSsuhWc+gOHjn9vL0uyf
WiRXe3IktSXhVUtnPtSi+i5p3pxXY9mrI9D9Qbn8QTaZ1pxCcJkpncMGTKcAXfrfQfq13HfC1eo4
c+sIqIjAjWvUS0wW6jtmf5zFXqulxsaoFXJ9mTgTsThaGnL7XBvmJe/YjgXWDX2V2ZtIpWkbvJAU
j+ZuyZ+EqD66YA2+vbEa467WuTVy8ObW2hiiuDAnDe3qI50qFxR6y7MthLujFrrfKPoPKL1uWHO8
CSjihhv/k5brT5f/S5m7s7m6Hyi3OatATzs70IUmh9tr9aUTri7Im4uGZoF0+2JnIbpjquj3PPMW
4IPIFebTcqzIFufVFhRTdZ8vpxa2YQ9QUeiijKEkDVp1bfAXzdYRSJN7fIwaOallbcna2y6xZtgn
a4w6mAhZbj5Zu7BZ8+fbR0ojIrWsrUeuvCkIHvg9qw+FsT7kAmzmu32JuuGvlveNMhidOYjEBKpT
uibHFGgt2WRFtNt2NvhdXXOIq7hUTbs2Mzc7Kyqm1OjP4L8qy5gv8/jztnQ046vvJ0QKUARcUS+S
tgHu43VFVgmwkztqcBXCX0WyDlGfUFO9dtUEUuvYSH543ufKOiei9of0W5a83J7/u+LHHxTxp6BH
d8wx7eN55MHACbjC8nhq9zC9373TMPz13L7ZXTRxkGLmcxIRezrMJBJS+oBmC0G3UK7C5+M9hxT/
uS7vzX/ElqMrdAMr0ORux74pj6ND/aIgO/ug2+Xr9zfD1+mWgMl68aJ1E5etaD8IdxcX/10VxtQV
W4qSKndojYZGnqw+Gs18aec8dpovYyJ+mqYbLQiLbOajZYHqYS0CBw2vZTaeqMX9zml9174rkoeJ
KDa3By1qPbMqiTpUW9lLdp7a1DdQdHX7pOlkqJhaWXtimvMFJ00AI6uqz7Zjn28PrROhouQ1K1mR
VnUf97X7dQIiE+isPuAJ9WxNtX/7Fxo9UV9NfWE2Mh1LLwLe6y8rQVVvav6z9nt1B5oVqE+muSj7
sXRbL8rFQ8ZPjjlDy48t+3F79ho7oj6Y1gYkFAJQLejKf26ziFDp1+ST235YvL3SBt0Krt/fqEg6
Fkhziw4ty2iQtjwQQqLQGg2n+R5IkW4HFBW3tmUGK7DXx3SUzr/SY3nu0z530StgA53+zn3+S9NH
EzwdXRLNjutXLAkTJvx0GXaUQLcIRdmbzGhWtxv7eLVBybm6oEu00PS/l3bTDa+o8Oi4sizXrY/d
RoSoz0MqyQoQdrtz9ooKU7vNmnqAEkxTdchk4w9CPpXZfeCIRH0AdROA5Jet7ePN6NFMtf6muX2s
67tC/Q5RHz10koW92OASlXV2nKl5NrY0rBD8uq1j1xPyzl2t9gLhaLoVyIS8iPVtWIzkCbhIO5FU
zbaqTx0Ema22q2kXi+rCk8vUvzCxk//QqK36zNlkZ84zqbCl7EUUAHPs/XF9SIbjbaHohleUtq7z
xnSLHg5M9qOmj7Z0T3Xxoen2AvA6oV+/v7E6udNSo2WFB3Vdw4WSwyrZzn7qhK6oagU4U5QK4TTS
eXhJmouVio8DCHluC0Y3uqKpPGWZUdTEfkFqHMyw/pa9smnHJ9WNrajpgJ63Af1dHXDPPxryKBLh
D3sYO5qbRH3RLJXsShdp2GjrGRoD8+c0pQBhFeVBTlUEx+yeAkiHqA8bB7S1bpevPFqn8sFOqgfp
7kEPa8SjPmi2xZWF6+JMbvn8yzM+UHoNRLt3TlxxqCfpZLReki7mgp1M8HaP5fNdR0bF9x5S3BcO
20BhSMmDlfOn1f7X6Pvg9ugaTVWxvQmim4Lao/0ia4Cc0EdcttFIP3t41dz+gU7siqqi0ghFYBWg
sTKCvp7kSroAVnCx13CnG15RV7dEyZdBRzcSozg2OXwPozw2Bd2xBtdZvmPd1a6beSoYoGcAEVfW
1nED75HsrTtPjKKudkNWsdKegcXtS8b7C+PdzonRvL7Ufhs22UPfWcDdByQAwgKLEW6Z+Jha+bHY
0u/ITYMuZq+wWyN/tcnGWEnJENZyI0acwElFUBAC6Ke9siiN/NWOmqGhQ4IcTB+PHTDz7NYTx2Xd
ip3dfT/Hh+JtRWvRapY2w1VrGeffqLOeCzCyuhZ4u2QfJit7Si0zKJbZR5XDzj81Cqc22gyp2wGS
SfRxVzuf0nwKt7K7Znhzv7uvnBbLum7Wm+sR+Wiz6QmzX/ri0zzJUJLHWexV5ui25Pr9zeDmAG6h
fDQ6NCLksZVdOnDk3mUq1N6YFMQpyBvjNcS9LGg8cXaaBiCyexX8uqOq3L0ptbchmXCzl80V07h+
BOZ0jpfuXbV1kLqi0N240oFPeG1VVvtkwqtqJuc0dd09yUgMr7x2l9ZAhhbk2YCuGJ9Ay33omgHx
XnIRAPa8vQGarVWbZPJKOsNQ4jFXlEWYM3IqWHe6b2glMeBlCcn5esWh6ldAlNfR3Ob3CUbtjPGE
VRDHwfMEuGaXGZhdK08vJW6bFuSPt2evOToq0Pc426PcZsy+KteHka+nZdh8O/G+3B5eJ3dFX2md
UZI68Nxysw6ZlTxN83incBRt3VA5zkmOoYvhha0PjvlPJoFHsodcphOMcv0ij7wWvB5ArFZcauC9
ofWgBFbrbbHoBlcUFjZ5Tqe05xGCib9ID2SpPA0cg+xck7rhFX0FCoEzzF7vRtQwj0vihOisOiRg
n71v9oq+Ct4uaAZ3utguUt8ZHyrz51R9umtstRsGLZIg7ukzN2qB/VLVxtEm3bk1rOPt4TV3lNoO
0w21a9VXZe3SCq0MH0HR6BN+Ecl9h1KF83YGwPyAwQrj8zMhv8r+A+uexubr7dlr3J+/2mHyigBw
B7O3h/oEGstg5o7j1x6khPK1YeAHJrv7nugq3HJdJnXmEayEmh9G+yOhpzV/vb0M3SYomjuCpoAZ
FI6CJwGqyLwxkAb7IYgEd2ES3v7Hdax33Nv/EvFv7vKicJyudWoeNWP72JnGa5caO8qrm76ivGjw
tocF/HfxwAzze5GjkkIYKDtZFxDbojfMvU/N/it3erOERkjBnWV2o8Hx4gFcUAlpTpzteTtcIyFF
i4ExSXrwGMNDZL+KNSTD0zL9rsqzt367vQUaK6R2yJgTWzfL6rvYqU/STYMx/3Ctdr49uGYTTOXW
xdR71N9PbtRXTiTyFRSHRhJkafqM03FXW4lD1BYZr1uAKFPaXbxWXbCkF7rECBX40vp+exE6CV0X
92aHzZF0C6Im6FcALB9gujvfcGriD3l3vP0DjRaofTE5gAdaAgjhCLU453G1H7vdtlrdBihKDPtv
VgsS8NHYNj8RnQlkKh+rrDra9V7ZlW72yhWcJguAacH6FRt0+syodRL2Xv5Lc/hNRYeXXJTV1tsk
Gln91C6fvTU5GE7xvKTfTLaH9a7bXuUa7iTrDGQqEN+wcaF1m5kGWe0szwVaa++zRWqfyCQNsqbS
aOO6PGXWAWFVtLmFYtc9fF9OptopgvKgbmO5RKC2/sJA7DO/VvNDa37MjT0IjfeFZKoQ3RTcws1o
4Zmd58aZ2V249h5az+57Zptqs0iV8LVsDSxgqVy/mO1j7+3Vqutmrmgv2pk7JniGqKTxPC2XjVVA
DNzZ1/dvelNtEkHDaJGTVuCmr56IsYFD40/aeYeqTPzUeEXO5a6Hqan2hvBEVoAhHJzI85YnZ6v/
oAG2DC13L0eqOz+KCm85M9Zic5wI0O/gqiRnIAp952iVT9fmUvZ3rkLR5m2bM9OknRNZlfHBHMih
n+ofW/fvbSP6vqUz1YaQagMe6Aowv8hdK78rvw154vMitJI/t8fXyUi5iKng81gnbRtv5hPxKr8f
z2l66bff9vJy+w//dev+7Q2ZalMIMO+Ju6ATOcoeAIITVcficYjn4xoOQXZwD7f/8r65NtXWEO4N
1mJOM4uATHi5JkYScFrcHlqzBWpzn1MB6JnBoYhoir67EphTgv9xsukI1OSdX+hmr2hzAbjfUsik
jMECfHDK/uAZezkdTTAOKKn/e88nDZFkQdN91Jd2sNDE37r0gp6fgMvI7LKgqJ0DaiYCUew8AHXy
ui7yjWNRAw9SdMNSgtt8/snq8YSu7c+J4wQVoGVub4lOXopm82EtLG6xMi7oj2qTgc3IzjnS6IPa
4jJT13IKg5fxllW+4/3bEREAYNSwnia659lpbLcKtp2IEhA9rCvjFEB9w9o+yEKCV4u5e3uu+4Gi
1BUvqry2zTJunf65zj5xuC/btFcMrRG+WqRV4G2TURAHxCufn53NDWbXON7eV83RUSu0xmpCe13V
lLHN++/W2vrrbHwcpXloASt8+xc6fVBrtDyrbda0SJfIBr1CnOWbebLxHoQHLF6bxBGAT7EaH2hJ
8ycuRHdqLWMP8VcnOUXNQfjaOJuEZrj2azvz48D3kB50IytKjnzKREuOYjxJDbScOB+WwjnfFphu
T66/fKPOdMxQpFPgMHUtR0fZK+Dr/lkrJxDA67/9B81xVWu2asIzb2LFHBEn/0EZkLgae/xqTYLs
LEEnHfq/S+C2WyFFQ8p4WQZxDe6yyGD80+3Z6wZXHG2rBiIZB/h4XI40kOMUld10uD20TjCKHrtM
NLk5Yd4oJbPCVVQxagurUz/t+b+avVXrsMaBoiEYRZyxJefXef2OWlqCdubVAe1i6t23CrUay66r
0nAyXG7J+AJ+NrBNfQFn8M5NoPFV1VqsThrbOBhOGQNTaarSMyucwEDDo0sCi2YXku6VmetEpegu
6hfQ9b0ZZSy4PLX0A/xisfHTWt3nRqodLA1dLKfK+hKBndxfE/tQJd6zdwWduX2WNMdUbWGRNYFH
5OGY9uPvcdgQSDDpfWVeporbbNnJNrTO9UIjxdFu19DecsRDsmwPK1+3y4oCV27HaVasZVxPTpSI
4bUp0KvSbBfCtodiqy4CbbU7gtJ4ACpw85Q4qGawsBh0wPmiPVZoQxWAgE2neN8F0DnFanWWR/N6
3iz4GeOUjKCNyQBuY9tAR3LM2Ou2Jdzq7qUQxRgsc/tDpJZz7gGFLOuiCm8fCM2BVgu4kgJt5RmD
7qNj9ZI06ZFufbhmJPWzYf3nvn9c9/PN3WGuWzKg0gKHbpOXJq2RxRDPPFt8Wd5H9mOq1Vx5bvdL
L2kJ7lB6pmv+lZPmiyBOXBiNjbQGfbm9FA9TfucVo5Z22c402dicOeJVdXI9299MwwNJonUanC0Y
pX1ZeW+GwMzZexToNuh6K7wRnpGzuRvKq8UhMTrZcEn6rfEIYuidg665XdTulqTpCF0SHAB74XE3
9L2fFXZYM77namk0iSleerqMA5+nDR0CQxs6tfdrnsVhGMgSeNVwTjL3rqo7UwVudo10MXIT1qF3
l+9lZQeN7OtDSQF7es1b3t5/3WKUa960ZjFMEnexAOQKEwev9AkrDqMb87nZ+YfON1XrwRjKyPO2
gcQAg/9suheQH9vBNIhjUYqHeUm+om66CVjHzmxyduLAmotBrQ2b0LJgbOVVgWrzYPU8yMw9cEWN
zNTaMBCMb9SeMbTVPMvyATA5/mijqb946uuvt7dFN/vrr98oycyLlbuJh8dmPXwjrL6UubnjWuhm
r9z4ADgfeJFB/zrrdzec0dJxNLPPKY/b3QJmjYqrZWIG6HfBkpOzl7b/ZWwhaj4CUx6rbC8AqRv/
KrU30skTYIkY3VTGXpMfbFCYsMeNmn4ld6SvE5Gi4SJjGUOdDe6Q6pK7IF9dQJXy0RJBOdo7u6Bb
Av3fJaCyBK+zBddxjjuYz5/Qnlh5wK9dd+rFdEtQ9LqsV27KFCLqgD/Z9kfwhQV8XoLEilpgWt93
ShVHXtQWb5ur8aAzbfwa1IoPRMpix3XULEEtFpubNgfTGXzgyRs8v0nsL6XHHjZvXHwAaXxupvuq
Gk21bGysy15mncAdaCaAbHKuLL5TzLr5a8m8nSOluZXU2jE+XXsuBaILFl8AOGd/yLbSz8AXeHsn
dMMrSm2AwwdIWp39YiafRNqEFIGF+b6Se1MtEFvXeTaEDbbDKjuB0Mcv5bPN7ouqqRjK00wWUpkD
XlHln1ReNuiAB6zg5tNtuWjsqFokRtbNQH4UAYRi4kFSFE/ElTttmxoNthQNboQ7UVEj6pHRjzgn
oVdEU/FrMO58fViKBgNIgrnVdequ3R6W0T6BReTYLPx4WzKat4daIEbIQBxry/Ewo46friMaWh97
+gf7gTLz52bYQavQHEy1SGyo29ZzAXwTZW77nCT9a1JlZwQIw9ur0OyviqKMwpbOHIsKPYMT0nRk
MIonm7vjjox0k79apjf3jLV6onb6aYrMqmSHueq2QHYyfzCnbS/qqHsxqcViyEkNvDEN+2UIk1N5
SA/54Oe/pmAOrYMRib0AsE5Q1yW+WQpJ+t5p0mKKSJ2HSz6eKuMu9CHHVKGUJze1LcdGdHNjJMHT
cqSRs1wh2Iy2uHMjlAt5TUgp0UU+RW5fHmxQ6PDZekzTYuey1O2zosp9RoZqadCJU5n9+IrU5nKk
ch6iccj3XiWay0zFU24GVNkWPcJohpAx+skf62T0Qqvhh7ZIWr9Y5efbGqHRa6rcySh3Jta4mVNk
TyLY+gXQo313JPZ86Iz5IJj1iKa49nT7ZxobqFaW5W3duWXayWvnTptGM/oAyvFQiNf7hlfe2XOf
OyNjmYwT4R5Zi1hCVdX+4jHf7tjODaFbgqLjg1w8b5q5jKHXDT1sGfFt9wy0uh0fSXO21Pqy3Kny
PB1w6zjFpwSwYuTZ6Xamrhv6+v2NTo+gPUDBMI6t19GD5GDcM+jzNlk/b0tfN/zVlLwZXpRzg1f5
JONhyF88kQacsMCY2Y7LorFIajVZK0tUclQFvApiB7wYDtKUO5eORtn+s7VvZu5adpWUPEUUyjk2
M5gTpk+iQhAbbffcCW9LR3dulOuZ2ggxNE6GN8h2bDsZLtuhSf9sye/bw+uEr6ixCfB+I0cxVpRX
5mVJJ9+sswev54fbw2skpNaRWdPmsLkekexyGn91cXN+JCn1TTvIk39v/0KzArWajIP2jmT8+kgb
5cHk6WO51eHaejvHRyN/tY5MpCTLkfuAZzf8xG1st2j4YIddQAtNXMy8/vbNEeq63G7E9XSKcT3j
xjmMXHxhS/GQO/Mp32SJOtHmD+O4re8T11WMb37oEmlyIKVOUWMXQYPaOG/ZfLO4C6AR2LeKMgPI
l/MKMf54EAfGgJTURMX45/bUdYdJuZ0TsRVo7O6naAGtL5m8C82mc+N558Hunvdi5RpzoVaXuS6h
CGF3JrA3u9DLixOt7gJAhWwUVa5Wh2cMaQSk0IYwR+8QYtZesE7V3t7qzqqizLnhWlYpYSu2Nupo
4JVDANb2bU2D2xvwrqoBevh6iN+cHWItdd8wjF8MzqtjiZM3/gbiZ3HP0cTw6jXs2eCZ4MkYiWY+
yVE81hMPRyv9ct/slRuYGEWzDSWstWNOTxaBernJkXj2DqyBTjiKJmd8YX1SeGO0oLDSLgbfYetz
T/aAeXXDK3q70lJYrG7tl3U0UMlkR4NH/LLfA3p899hD9oreFoM5FWtmQW+93+gQeLa6vRCjbuKq
1g6MLsLmQARatxAVFWHXTRd0cu6cSd3EFZ86cxkISXoq4277stL0sR/6T/edF0VdkahYh9HAaaei
A+PJcF4dhLiG5HDf8Iqyeig4cE3PwcSbSDZfUUFPvH9uD/2ub848tWSsWIlNWJbImHYv4B1Y3QPp
n4T3OHeP2x40tUbuf1WM5bNJU9PDIwMJRN/spHUQRSHvE45aNFaQtZo5yfAQm6Q/GdvvxpoCasrn
2wLSTV7R1SlN69rlmHy3/DFq8G3D7OxR4r1rhCH8qx68MZKgijRW2ZsytqavsxeALQFXbLjsVebr
hlcU1eRztg5zL9GyBj4kA7QzbCoAYjr3J07vaqzHGhSdnUeERKWBZLEl+ypquWzBT1cVD1WWdheE
SgffBcr9PR4WfqZosHTWWQBYGCep/mCJD0nNfGtFYe4eC4NusxU9bjeJqoa5myJ2zc6OoCc/CbAw
nW4fJd1+KGo8VxPODjOKuKwM8BSafpn3B9SP/amsdCdAfT05f+VOgZmvXLuuOa6zSWwZt+Ycksz8
vTbOAXnanYtLIx+1akwQOxWWZ9kvcESTo5116VMylXeB2mHyyq3bWZa1TZ09RuCg/8AnenHARebY
w8fb4tdNXtHkFXTnTl/D36wqsCxMqNP4sLFtr6BOY0hVJC+va2kjPRzNq3feuNOX0Sk/bosIZwek
NJR34Qz4tp2b7F33FpJSNHsUNbUZuPIio7a7SzNLckw9/nPKhzrM2ASInibZS5XqxKYo+DialGcj
rEje8Q8w3iGf6x2F0J1WRZ1BAQsQwG0cozQvTyuwKptiDhLTu3N4RZul09rMWzFzZ+Y+EDbBo11O
Zz7sVuPoRKModDsXQ9GVCEeAZjaZgRqFeqiT0STrz9snVmMw/qIvZih587y1iB12QWlkazK/sp4J
0GNvj6+Rv5oE96aBmJ07ynj0vEPRNSE4HT5W/V7ByLvisfCg+N/rrSciSQSv0ngU86kvuqjhd4EW
YWjl5CDRmmYjd43IHLtQ5CZkv8ck+q7QMbRyatDaaYMbPUsiSxhngy6HbkYAzhjYy0rMnejuu8YC
/1AOjjOweUsQYY8kBYTLdimmcytfau/EnaM9fbm9u5qFqHmOTkhEwRfXjjJAMW4PSKh05ndv6nny
ocqbHCgaBTfIEN3+m2ZJatpjXJtl8ag9xDL7XI8iLMWfmrZg9R78pfqdZneZI5BRKpdEaRu0oL1r
RQs1QsH608rbl9tL0Ans+v2NO1Ytg+3m7exFDnBkZGUGCdKWA21+dtteOb3uF4rHl2Zr7tLONqIy
H0JUg/CXntd/UjMtM7/KrR3Dd5XFX14AZKRcD8JI3AwFLV6UpEIEWd/KB6MBYr3LFxpkSUEPi1t8
uy20d20I/qUoeeGQnMkyZVDu8egMSTzXj1lr74yuW4mi5yUq8bi5QhkJ7ccDn1D3lSViQnbQLHyZ
lw6iRrsJEd1SFM1fOjRptNQFfEeznAQxz+Xo+WnTHW5LSmMO1TRI1bIEUMBpEi18HexDN1QMr9t2
ontFQO8n7izwKf/vARaIQfES7mvs5leW6C3IZXEcwRFrAiCYjz7ArU/NSENzISCwjmr39fbKNIL7
q91+zdvFLQsB4tj8JB1yKHsDDYp3vfCwLEXlzWSgebLINM4GM16zLjCGNALh5Y4zpdFJNR2yGg0Z
k6YhkTFXQUUDuyjBcflqi53Q/1X672ij2mLfzMaEV3a/Rm1WRsL8YTnZiYDhzUjM5xEgZML8NSP8
dt9WKKov0URueR0Wg8KX1j1k/YPJdqyK9ngpqm6gs2jLi2GNAFr1NC922NZe0IDOgGaDz1P7TIv6
ofd+AQLbx5s/kNTdWdV/J/g9GSp2wC0cmY1Lu0a2nKjfFg17WNG+6A9sQmmMPU1wjEh7pmX7JxcJ
8weDJBf7Sj3TcLcOi2Fr/dpNpzNSSOirmO3zvKK2v3Y4OP5WsquBmltQbeYvM7KwNu1JxD49Wr/d
uD8lofVEP321TsZpCBBCD//wMNkRi+7kKm5ECSMokchDezOQObNWvBiuDIvNPdCU/3P7PBGN1for
LSN607Ht8rqiDoii5xErMj+yH1u8Ha4LSo/efVZEzc6IklgD7w0zQqv8eSZZ5jvD+mCSZOdtrFuJ
YkYSbuYL+PAooq79h8KrHurk+baQNPugZmbyFc7tZksaudU/do8azK9dc1mynXfrf4bincOvtvcn
TWajX2GgUfN7QsQ12EInyEPjkH3tPZ9kwXIAZvTR3vGCNMZcTcuwwqr7rC15RJ3sUVLnLAYQQ/E9
xI7/kqnvrUaxIiOi9shTwUKZAHP41kR2UIXL2fljNEHxmp3Ns7NTrKw9uorR2Fz08qwD/iQf8AI/
SLTDIrXID2O4hmVofK+Cda+9Ryc0xXUYUIiTSMS50JpMPfiM2Xxq1nryO4FYzO1DphWcou1rsqVT
BZr5KI+mqHhOvkvTXz+yk3MEV83sA097D3H2P3P19x5xNXsjBJyGbcOvpuN6sML6hOtKXtipOjSn
bK/nSvuXqxF942+PS9ED1JK0sWzFCRhGQdKJsKVTsKwvs/0bHYL+lrcPfDu12fEuIXIVKKAQQOSr
RdfGiTl/7AAZ2REeoo/ct4bMX/vvsy0B4fsrZbhbjEO1LMG413ek2UCukk52qymTeYFUm3A7bmFx
AGdVgDCa753qY3qsz7fX+L6d4yqogGku7lJzNLKjMCJsphYF23uYOO+741xN/ZSAoJOA/Gvj8orq
nny9OpTF+pQO56raq07RqC1XeSURQ5EZgDvo2xvHerJ+1A//f+N44V6+SePRcJVnchqoveASheF+
TJ/YkZzLwHoyHs2wPorjHjjC+z4BV4EFLE/2YPbBfkxT/q1mr9YgnvptPoyN/DB66Xcphz2wn/fN
EPcUE9Fnc9VbDmy37ZrB2s1hI4twFnsvGJ281GwRcglkTDOHR1M6v0zuEG4bfwBwPVAx2peSvojU
POS0OVft4CPd9rDaxV5X3ft3LFeTSIlwxsSeCY886oBVqD9YBTgZ5GL57ljupBfe99S5mkpqiCWK
ZMtoZAPkhtLvhP0sx/kgUZ3eEDM07TZY273yO92Crt/fWD88NR1R9wzAdqhhJp3z6C3tgzATH9wT
O36J5uSp+SUQ5C2esaQ04h3xK28F8YLlj2MVGE4TCH5ywcVw2+b89xZ758ZQ2TbHKiOSy8WM+v6X
LD6gJhUlC92LA04+j1m+OeXnvOoOoEENCg9maRt9k39I+S8iPhlJYh0Sae8E13S7qDgYRptbZU4t
TKXqQpp+5eMc0B6OsaDHUX4GmwM40PdCLRrnjKspqbo0PJlZOeBhyi0C8upBeCF3XktnPBnJK1m6
k+ElD7MRZ83PHkCXBNXY4JjyXa/dsfe69Sq+R9GgscIAEGA0rWP/TOaGBxUSTcGWL7+qbJPoAjLZ
595lxmVkFt3b8evw7+24YmuSbWFFycFrMKUluvL+tO6/tfelQlewt1YhcS8SsScr4/5S773UNedZ
zW4ZnjklprskETPGYyN+1jbzqZ0dkGEB/8sru6/V0QKv4P/qpkMGC02BdIiz+dJ5wne2NFim9MGr
T16/RwyhMQBquivps0U42zLERf1H1D9zNCYtQbmHtqq5ClQGmwmg22MmEQNEL/U5N9pztrFDS7qd
p6fGE/gr3WUUCPbWACO3F+MECBWLcL91f4KX2JfVXS8Rrma55myzkSBClJw1IAEck8Aw+8Pm7RWJ
606TYidKYc9u0pYJoqQLUrGr3xsvWeYeG/605V/chRxv20aNfqr8NKCTA2/a0rKoHEsAiPdBhZpG
J/uSs28FUJhy6zjttqFpfD+V8DOhbEb7UzXFAPN96qfx4rrGz9vL0B0oRd95tRZTJnL0ZmcbyAQ3
vzdJ4OV74Bea4VWABCvvwYW09WDbHPgrQIY+etyMGLCfb8/+v/TNO+ZKxUbwbDDUA8hxjupma+sf
a9Fm5CglTdljxbJ+TsN54ov9Ga1XnrkG0wR7eVhZNm5feuKM4sWuwRePbvGR0uaEsuYaUa7WgUji
MQHWyJMzjKWRBo2Z1SWiYVV7QKdGU64Bd6jhvhpOahgxXdtuDCyxOWM4jeU0/1moY1rVwdz6ekHX
Nqob1tMG2vNi9LeF1MVTNhSW/DczF3CX3JaFTtRKICRvx5GSxrZf5mZy/5FmTg5wHFH6Z/Wy3XGl
dI87lZB06zK7I4wlUV01R5J7sQQiW8JW30lPCTKw0/RAp96vFvM0tc2OVdIcfxXaocIemCUQRmOz
HNugo+noD9NdpGYWV3Edimmpjb4089iYPq3tl6V3fMc5p/JzZn+9vTEai6SiO5imYOmwkTymAEzl
FQnl/3F2JU2So8zyF8lMArRdlWup1q7u6u0i6+me0YI2JISWX/88v3epYYrELI+ZBxABwRLh4V5C
T6kaE7f74Y0/Z8QVr3dkWgFaZKRs477wVo5oOpiDZR8nlVOfws3mbB9XV8NU2pVk6TbeA27B03Ge
EhXxZO3bPbIeCc9f66gCkPXUgyaxbG0V/KYBaZvTljmNwzxgoxntH4axfmub+aTocr7JXjqDgwow
8d6I2mevif6G0vUn4F92ola2uLHhKqBr8Ax+xmgDGHDKt+5RuGFKgujs9uWpcuavtw1Bc3rIjCmv
C5FAIdFTGx+L5WetLIFVw13Av4zq3UtmDdnaiih20yE6l+NPVi07xiCt2wI0brkKmGIn/mXi3/VR
0FFu2+Dj80/eke7FiZ9Guf//mrT17FXJbUpaNNTJGhgkXNQ0Rm4qvPOMC+aYn2Jpu8Ea7gI6UYNA
Fg5MDSgRoAW8IPbum2Dd8cHdtUNzWPAoGttHJefDbXOuuflMOreMVeimmfwLYNfdwl/a8vdtbWsu
HoI2enBj4aWICCU9oCNAMrjWIPHFbz84rXVkyrAJNfjM81IxNsj0T/f5En0rvehX1cq3nKhP4Pba
VcJ/nCDUfX1AhrNDZ2fw1lFyEPcB803HHUhjjsCpnq43bXAQnZ1hFW1ZCMQVUlV1yVYeKN6BU+Ds
kcoEksVyzTRsgUxz8IhGbhlG6KRxwQ5EEsUPMrdR9RhOJqa5OPJKXgxcrUgHB/UIXb4bmyfpkvsC
19luxcyLb7eZSvPzCHo+KL7OuzQDJwvImPPflXR2TeaA0KJccZznlWVSTPa6rIN3OwowvUpAMKJL
3fZvJb7l/u95/nN9EBerfLB6mfay2PxlWiAH26RO/lrInSvdxJ8e3NnieqbmNbcGrG1ijCkvDbLD
6B1d1BkN1X2MtPVtn6+5NsmdUA4D61MOksbDxKvuhCj9+jhLlyZDHjHLijWNQzu0SwLMEO3dNl3o
n3z90npvNWaYSBtK0jDDOltD4DI/jHK031KkET9zup8aywXKsFno/AybQCi0i9F00Uz7Kt8OhbJR
ShqsotMy8GDNmfAikYJRp01UpY4dWZ9YXPwz4758fYZNlrn0/W7td6hh9YKmx15RfhPboRtVUsyW
24DJNJoHy7ZsOK5iHdgqugdnU4+qXixWN5lGc9kQeDU36EqaBnn9REM8Inz3MyX5nvQ2BLipC811
J391tpWOXRqNoCPNy2SKnuX8a62/X7e84SjQgYstQnEZ2Pg71EWFuwEBUUESBqy58M8RsQBOTLOr
+a9fkHhqxgri2pn8MnYkyal8bGZb3MRkIs1thzaqx62BiepRHLEf7yoVPMdrcArH4bY1pEMXwWk3
FvmiKAjacN8DyabnVfvrE2BYnjpOEcDorkBNI023tT/U3fR1aPKX600bDKNDE1tFu54AIQc8jHcK
OKrqXOH9j+qrITYeIMPc6twM8UY4KpgEQ9HklvQcT+sRryuPWC5BpiFozrvNC9mccutTCSpYn8Sn
nvVvDCClQhaW08s0At2JoRbhgPScpWpDzeHC95MQR+jHWY51g4PpeMR6RGLFQ4433cjD2v/ycmB3
xwfOzr5nQyOZjKSdv2MzknZbAppCXRM0s4nbPJD2uxyj23ZnnZhhAeh7wyMAakpDfOyaDvB4lpDK
VgZnspDmv+DBopysBUspm3dT4CVCQINHQJiuLBPFNos3GBxNByOOJcosMhUOIPHih37rHxpIJFx3
NMMS0vGG2daN00ZCXFCidV9mYpeF8iDX20C6oY43bFawBbe8huIjotml+uGR56j9QRubsJJh/eiA
Q1GMrbvMlUjHxUkcv0n65VnJ19GKkTbMsI447OZpmGpZyHTsn6bqaanlroqf+PA5Bxn59SkwdaF5
ce1wB6HKoE8zZJr9VQBG16zHVXl7p3VO4EGxCc6alpF2IJMI8kRb7vepGrJTmyEuXFWWzc7UtObH
nLvzttBNpOswQgytPdLKs4Q/TVOsHcHZTObBYT3I/r2/2/5cDXWykv0obdCmyyd+8ML4X+Dt3QWO
eaOcxdiJVPXsH04vyqe92jltANWa+GXsKqhnh69iaV+duNureq2SIrSV7RgegzoksOgVgtwsh15O
7wW4uajnye8fxCiPLo/f+DKBPyOzzJHBkDooMHAH0bERQoFuu+069exBf1w0c0JbS7bY1MFlgb+z
JCDf0dZCzAaQFheP8sRp22e69kl+mwQoBfDm3z0MCpK0OFQxV6zYNzT+SYLcVsZvcEMdGsiaGCG9
FnCmqO4/hRsbEjdAMqvPzk5fv5IMstjX/d3gKzoqEJjWeKMz1CsG5u2Qhv1CfFvU29S05uHFRraw
VaXEM219CWeAoYhn2aVMk6t5eONMdZujSjSNmqe63QVjs1PlHcRJLO2bPl1z85XHIQiB2gvEql0T
14X2HoEq7v66zU1frx3UdOt9FBJykXJ+hjRk0tdQnizPW1hYOvg4GhnoMD+vXhvW081PA9kks4Sm
KHmDXuGRj9muRbJyyb6yuLfcB0ydXXaTd47mbNuybGqVKURrj01fvZWlPBNoJiUBqp78rTtsSw0x
kf42gE2gQ/1igISKkvdAZuT9bi2rJPD+sPF7udnKtz/eBwMdz9cGaon6BcpnOU/D+qEOHlv2WA7Y
7Z9q6ERfXwQf33UCHc0XShQ/zLEYgCoOP4En63NXqk/O1L1eb940hsvKfjcrUxcQMJcufqraZ7c+
TD5oLUF/PGcJGZq9cL5f7+bjfQo1CP/uJnK5T8Dvh26APqolijCfKjkmG09L9na9i499MdCxfM0g
waa0zhL01I1MK+66YEIOhGUaPvbFQAfxtULJYYMTglaMHIspnUY3IdEvIi0GMnmH5uvV7Ld9GQx+
WvYSUpU8kbTe0ekrzdbDKj7x4sd8G9ErDXQUXwyCLlJNWFIOlFfiuLkLWb2HonYyde1Nx3ago/Ug
CNhN8wxztQDxOjNUDSHdhPW0kSSy1tMbXEOH63mkrlgwED/dKpWo+SIs8oXb0LqG5RRpp3a1zDGK
RmJAgJR45EX1kg+2u7Ppuy//v/M5p1og+NvA/qQGVaecHzmFXlBc/LjJEXQoHrgCsyEqNonmIXYj
/DV8wSvVdmk2OILO99DIgKyl5+O+NPFDvtQPxM1/zFn2MyxKi6+ZTE/+bR8+FMGFS3lIG0WTZYzv
xGTjrjGZXjuwubdkUB3C05rh8FnK5mUOnMeptBWCmJrXvLittrDiBb48J6kz3I/D3bpY7qmGDULH
vqEowxctu5xm0a9+fIzKP8K5K9afQfaGSL0zfblp8ejINyeeWKYmOC4oxA9d2LyUt9pex7u54SIr
oHyGtC8RO6Qv5Tg8yPLv699tsLwOdwN+Z2MMVJl4cPE7tkVJH+Vf4mU9XG/esCR1uFsv3doV7Ypv
D3BLwrtO+cXn600bHEpHua1rlvGowpJcyp9xdEeHIKkASPNj2w3C1IF29sp48aatKafUp32XCjG0
RxeKLQ/RgGpglOT/dds4NK8N/AqFjgHud2MXPPJ6evZXyHo00n1bndtydoEOb/MdGQsHD9+U9b+j
DPz2zkvgvV3/ftMK0ny3nqqqBsndmKIM9CBD+lh04z1RpeXJbpgFHd+WLxDUwCId0rHedv3yZ/T+
qeknZQs4GC5YOrwtQGaZuhmab8WnofrSKsDHwK8KCQsb252ph8v/704tKMF2XE3LgJTX+n3dlj9z
VtxV/rpDCOWIQLrlSWWy0+X/d934gZ/XQQUxXs/pIMTyGqDaG5mAQ29Dq5g6uMz/uw4Eb6qSuk2Q
znjwR+JNzX0a/SUXx7JVmOx02ULetV/PuISGPRnSrSkuz7ZPkJw5UlahDv8NjJm3XbB0qFgUzMEy
eRDNhTTcoRnypKHjKSjmPQSH9jc5RKA59FCvhap5PqV5XrUJ53mW9LRDlVSE1MP1Lgzbqo4Ti5m3
+ky6U1qvElX3zYN03dP1pg3u/B/Zn9ajA55/U9p35Wlq+VM4O6e4Gd+uN2/4ch0RtgqvC4I8xLPM
Y4cqWN4WJ7IkvwwLSAeDuXHfUnD4yFQtK+Ai7tImZTb+AwGLv8plRkVzL2yZDIORdEkfdwrC3lmn
IA37T8P8Uve/R89yHJia1vxYzoWAHinsXy7cRYqh9oH87B5owywhVsPLVUeETZSMXZzXWJ5g33RB
7g3IHJSDdh2yqZlKsmI83jbVmkOXmyvKTUQyFStvHkYp57QiNkWJD82EmJlmJn+a3cANMpq6xfTc
NsUd8BDnPrSxs5mav/z/bjNqs8yp5m6hEBsQWUKzIk9k6HWom2o7y4b9oSdgBJp5ljqoFS1XmlK8
vfq8egDEzWJ509drN5eqa3rWOAXFlaJ+7eW3ZoXOHAA11+fV1Lq2v1HZeKubc5Z2QSUOQ+59Fm3D
9tOYWfLwH2OgYRrttQHpVNaMColCOS7nklXbmWYDRfCrJW8Lk880bJtz1Y1pmaP6tAqHNQmnCbjJ
6wO8rKH/JAnQvXajyQhxZgB9aVo1Mxjt/F3jtPeKZMcZsdDrXXy4VxFfh9h0uRt23twxAK5H6LaJ
z13kCBD+jIeZxY8tSgCv92MYio636QYwhG0QE0nLUjjPW+SiqHuBMEc15HK/4rF+uN6PYTHr4Bt/
GuJGTC2FLqZznHNA9Txb1sSw3Kjm6arI2cCjgaad1569uvyJ2vBTnd9UP4GZuHT7L0/v43nuRrih
Xx/nJkzqObiTjq1w2mQYzcs3Hwp5INugKbheLoKM1VI9ueV4kyYHvl7z9C7wu8VdKMUeK7/muDVB
5r6ITjlxx5/XZ9a0UjVvd4BIisc5hn286pwXEchLUFU+o7iLTfO5WEm3v96RyVKa08+83VavHVlK
+jE41IPrHieS/7reuMkPNJdmC/Rn2xEHdo8qWH9hd5mS3Q7tf4WSjOVqaVioOvhmirqyAbAK28ZY
HTLafamW/ODE5O6mIegAnIKNTlBngB+MKz9uOeqIOv8RaLRdmy2Wu5/BSjoQp58DKcMgZ6mY5iER
NYr4s+Yb36ojzWwoCpOVNHcufSdbUWpPIYcqnlkMHAILfsvYpuj3YbiH+ERzZ08pJHOp4wMbiYrK
Yur6cyRKdgiWTb4EgOkANba4u7AV/KD6JrZ4iWlUmps7w1Jvqofl2jCekzxuzkVdVYkquluewRiX
5ujgfMdJoXDfwcYdZTvSNusCqbq++g3h6SreExeYgusLzeCIRPP4EHXvE8SQWBr7Q3hwXdCrkcFK
9WNaY5qbr21DwiC4XJ0XchZruKND6EA0ZXnsmaeS60MwdaK5eyHx9BopXNHNvU8RNrCLls15BCVZ
4wrLlmLYGHWcTkncpqgqn6ZOlq9JGzaJitmw8/thL9zmfh5uioAQwK3+fUKVs1dnPKsAXeucQ9Sw
T1AovFNsPZCJW0LfhuWrI3eUU4SycFqWDmP+SGQFprDxKXRt0DXDitKBO/1YuVMt4B1lG+7GrT+A
yut4faZNX675O1NVHHsUTY9qSxyBiErfvPpzW1hWkql9zbEF+LOkCjHLeRe8uhD5G9u8AlW5/3rb
92t+Xcoy9JWr/LTd8r9czh/p6KR0tBX2mT5f8+W+LEAkKieW5mo9Kyc/1Gt8JzNbItzUvObMnhuS
TCgG66h1H4zsUbBuR6rQ8qI3Na+5cVnlYTbMuN2so7pf12nvDNXd6NjwZIbmdTwOlW1d9gS4U1l1
EDAXqJSInxZ1o+11CE4XVjOg9HCqAjenUrT7WS7HsrPdl0xff9mX3l1c877wYfoiSEfEipN4nbbD
RNvvdTDZQooGt9UBOJ5DnCXgOEt7Mlao9I7FKXDj5nB95Ztav4zr3fdnMe9lv5Z+OqxV9VJNdDuP
2djd5rc67saP5nkYyeynrupfaScPvHaecexYth3DAeNqbhs6WZjFVQgKv6kVeeJQEOvRGuVJTS+r
A6R+bZhK0yxrDpzLbPIErQJwAYf/NHn93YOAeV/bxmE4xHS9lA3sFr1Ycz/1R5yPYVP+cFpV78Jh
4DtomkKZra8tJjONRHNm3pCsaEBWkG5Fl+aI0AXNcpq6+aYJZzomJ/O6uUJFD0srOX+bqJP0zYXn
hmc3fT7TlVP8ii048fEOErJ4YuIefFsvrWfTLf3YGZiOuVlRV+43rcTX5wNjh9zJGcJOQebY6H8/
nmimY242h0FUJlcIOEw5ykBBd3RgQSVfJuhSH1g7ZlMSEGXL1JuGo/k26YrO9QdMRi2m/Igq3TLB
E/4m+kbCdDatfp1Vx2Ys2pGxFycodlXkvXoiOq5ddLi+OX28WJmOuwmjAUh1wf2UyO5UFwyi4GBo
tS4mk300ry446cv44nZr3UdHCiHZU7aVFkiM6du1Q7lsoIjTuaOfenHz1GfLyzgs6dbeFjBhOleW
XKYIUmD4dhwOB9SbAvG2HjdESa9b/uOdlekgm0zmYQT6YkQXBxQnwc/rJMqqL3nDvb2KbipMJ0zH
2ZTu4mZZ1gDgOMxHIRuoKrp3k7CFAj6MsaN57Wz2/UaB/9iLUl+yI7S/j3N7GuvqLcz5afY3UMCV
ty1UHW7j8VxOiGsgauIsr9mEjEG5oKzbBqU0rCWdCSvO3CocUZeWqiBLuqm74375dcYSs8y2wRF0
zE3Yt2IWNZCUTRfxnZDQcqI05vvb1pJ2SlfEW0YAvuHFWfY0zPMj25bPS57tG4CfbutC82QybQhW
zyRIfVb8QuAYn98/1EomwMjvrndhmgPNnytRyXLaEBiTDBEZVbVvDu5Od1HnuZZZMPWgHc3VTDlt
vNZPu3zZs3bdL3w7ZL3tkmFoXofgDB1VddxGQbpSSH72Q9KEWRJBg/26fQxrSIfeBCQCRY0LX3b5
kO8VEq7nSNY3pfoI09E3XuS563I59xG5/U4j9dZHLt2N5Xrj11/2wXfX4GItOUPZDC7Zs/w8kPpn
79uIpw1nvg6+WdcKwMQIW6nK6Sfeqaci5GfB+UnOTepvuSU0ZbL/5f93I1g28IAXUxwgELL6UGvp
L/APyS32MS0e+u/Wh3zo6tZxWQoukTMSJLve6x+AyLEsfdPHa/671ojY1jVOswB3+H3NSZYMKrKx
+RgOMx13oyJgzkXfw3Xj5WnLtmSu3a95QJIwii33UtMANN8ds9KbyiBj6eK2iAjR59GJLHubwfQ6
9KYYfZfJywuT56F86N3w76pWYs/pGhyuu66pBy205XFWbGOJ7b8akHURfjg+T7R295NyYsv6MUxB
oB3FJO6djWQunplt9Vo3ZbwryPpXAVQOeNeq37eNQ3Ni3C+ioayyACjkOE88tu3mNjth3VpczDSI
i/3euZiInK0vChGimIveq6IGQKl7if9u4huvETpH00TAUdFGFfbQLktk4KVO/8t1hGWaDWtUB92M
7VQXPWVh2iwl3yGYnO3UXE2W1k2LSHNhJkdnYMMU4tvz+rQMs9g54yQPbT61L7fNr3YEt4A0gxnS
YencVne0mvCaES/5Zrvzmkag+XAXdS6uDUGYhpu3b6ftVA3eaQ5slziD+XXMzQRRURr3I8w/gMEg
WfxG5snsL8ry4DC1r3nxXJYAjKoeE1BTcZdDY3Q/RjbtYcPS16E2HRDZXJX4+LAAK0ufRT9V6X+W
fQ2qUGoBHJgGoLnvWJUluEhxia689m4Ml8Pk/rlp4ehgG6h0oU5O4G5CJnnqsuGTV4KQJRwtOUHD
Ca9zLtVNVzvLmoV4xoyoc1r/oDTzRwMiXuXQXZfZQnWmOdDO4KCiEEzoqyh1ywI1qq5zHjfe7Nae
xo+O15+v28o0C5ofV6XMnJVjExUgvyUuSeLppvQG0/XACBCqQzxIQBe5Rw81DdzdtObtIUKmy3LM
GFxYJ15iIVnVVgxh6pP1hfnVJwEmD97ZVPIMzeskSwNEcDwJXkTgp325Z434kpGiOZH87brtDQtJ
Z1qKmB8F2cXLuCJ+AtzisQ7kgyq3P04WH7JJ7a/3YxqHdhpHwuODcBBXWXm361UDMrJol0eTxZFN
zWuOjE10bYAdCtNJTr9QeH7Ig/zez9fX619v8AN26fbdMbxkDa8gDBYi3VHuptI5kYJ9n7FfN3Vr
2UtNE3FxjndddPXUh854uY/iKVCN5AAVp3NH82foD4EV2EZDazKU5tEosd5qAKrDFNqaexqioLBZ
zj23oaoNrsw0Vy7HunecZg3STTnRcxljVBAFI4jKXp+Ij7P8TAeIQR4SAGqBS+8sFDKt+TGg0891
qY5ZPyKcVj044mVU/l/XezMZSzueB7CqgRQAc6KUf163+nnpxHM/h5+vN2+Ych0L1kzt2NaQOE1r
R/yowupZ9lCq6OZd4cZnyFHb6Kkux/F/YW1Mx4LNwySybhTRhSLsUEXTrlAo3e+G3db9E0tgG/34
Ni/X0WBk9InySA8vF/FOsvgz3mz7raUWgxlWl44I62dfRAXqAtJhrh5JBijguB2uz4VhqnU0WDcM
DXAbNEhpO0P/LwCCo3hx1U38oYRRzbtF2DpZE1zqqgF1cPrpNOOdM5XV8frXf8wfivY1t0Z40Y2X
HNt4H83qMISMHrjrjV8LKEkeJ+n8cSvu7Kgv2HFs+nXvLJ0tCmNwSZ2gaVsHqJArHqVzU54zr74L
2/pNEvFQbP0TxX7pifIhHoNld32spkWgXcmXKKyrFTDKNMZa2/EaoQfI1Npibiaf1Fw+3xwpRT5F
aYDasT0FSeY0TfdCRg/R3P10J1uixOCTOmZsG0nAszpA7MRH7rCWX9eRgBbSzT+J0j11QXxyM/+2
ta0DyKCht7ghoOsofeBHaJTss9nZR2F+Y/Pa0c5zUQV5u0RpwcITafjLUE7HZaSW26HBM3UCJ8B+
3Ywgi5Uqr9nn3Wcekbs1kJYdy3Cy67CxYdsAcQSrcwrc76FAkV0dbr9DrzwM42iB4poGoPk+Ag7u
0IVblE6TTEAxegwLtS9zfttTQAeIhUourpBjljKn/YGxnHzKE16tYkfWeddFgcVSpmFoR7twxjAQ
G+ZhVg4q4+YTy7ZzUA2WaTZNhObWvsdVvrUkSsNZgAzsl9ctZVIXkGxys3K6cQyad/vDIEa1YCpa
fzg3nbv3HC/1IVx5fWsymEhHhjXCdaYia7KUL9mRzzJZmfMQMluhlKn5y17y7oo4IBhNshzJJa+s
dsE27yH+ltberc1rfhz4buvJPMLVEEq4ENmFkK/Dfi2gyLlunctnfnAN0cFgDmcAMCKJmDJOH6Jo
+zyJIumV80rq4a9F7ef57+sdGfZwnc2pFhQgRuigpuMU31E1Jw04UH21IfGd/wXo0sv1bgwr9n9y
TO+mw6+caQVlNxBcNNjlRXbMoR9UMFDsur9u60E71ZWz5hxSzuxVZfHOqaGt6jqfe3HPMv/T9R5M
S0pz6nJu3K0MQTMR192FzKRdn0vH8vg2TYPm0VWrliCc1zBlleoTZ60PPpUgbSz+iZYllZtNf9o0
Bs2p17bmI18QrRao2QcdLoDqSxrE8+m6iS7b9AfLVgeL1YuUCjmrLFVz85XV3ltGstv2Cx0oNlVZ
VPFWAMk1Za+x/6sG1HBYLRg6g7u5ujtTpUhc4dYfIXTJ4+lQUvVQBO5npNl5wsr2ELjSBnkzGeni
I+98oRRzyJoyj9MhLJ1jU46/vQICUNdnwDDBOmcTdEpLlGTBTL4bvKhwOtUsP/TO8nZb85cxvft2
16MjBfYJ16OyemidaVd67LGpbIkmgxvoiLFYxUWHOuYsrYfybgjBHZMosraPnV9DcoE6cDlSy+h4
fTCml4CreTQpScBktUYp2VxIZpB522dlViaN5627ePLz/aZI9YSsb51kkPc88n68Mcijg8qiaev6
3I8yJKwhMIST9mvr+eU+yvvv10dnWgmaq6vwUgkheZyOSLZnbfDkVsgoWMVgPt7RqQ4l2/IS5HlL
HAE0AwudiyLes9K9l/y2eCrVsWQRmM04L+AmYASpd2MEcgpOVUKHLeHTZFkCplFojs8bv+tEiVH0
JVCVjIM8aBz6nWi7o9/fdiunOqysqZXjlF7hpI1fvzInHJI4U8cNJbfXZ/pjr6E6i5PjxC1RcxGn
4RB6iaLO93AB03w1PbSdOIeLTYfNZCzN+WvkFdp2yR0cHPIe6bxzI+uDAC1coGwieaYutFM82zDj
RYtJl6L9MmdlilKYB5bP+6m+LUpMdSqn1YnGNhojxOkr8trK6FD7awri3htXlHaSF7Mru8JVyPO4
UZD4bbVD5Ry0Rv3opQf/1fUZ//i8ojq8rPCWmCOZh+uhwPV2dLIdwJw/1ASxCp//UzTfRr5ZxvPx
NkJ1qBlKairwR104vNSQgFv3HDg/Sq+3PMg+bN2P9ez52lf5SsHA+YpjCxQDvfKSZS2ddPUQertu
qw9jLujiYsN3R1Yc+CwbEdIBSvGtpl9l+FrRsyffGvpPxx58ZbkdfniqoxttJ/EKwKe2eKxTGW5H
wAseI3KTU6Dpi7O8G8E8hEG8ZHmd0gAF+vzLUErUpB+p9+26hT7cP9D+ZXLetV+qNVjHnHCQqj+i
nIX2y8GPdxFtkrqfb7mXoA9t7/C8BZC+epvusjrKk5UPj+uy7OcOBOLXB/HhzoEOtJ2Dj34r1kjU
KRS48u9rrn5NDkRDnWYip3hrbOIhpmnWrgxFRdyyrSgH0WD8fYvw1igLaqOV+NCtMQZt7wCNZz6E
7lKnDnD+WRQfPLIHZ3IyZN82P3sKcstrwzQI7WrgqxEcbVk33a2Qkq7ZfPIA67lpGvQ0etP21MmC
uU5J6P6ssHH7Vfycs+lUrLd9vM5goUjNnZkxDp7++VSx5o5Za10MdtHT6EiL9fFI0DTJ1Kderfek
QBjqumFMbWtO3NeNt3mzI+/iOd7nxXDXSBuQ1tS05r9V6cezDKAFHvZhfG6bS/AvrJ3aJnVhcC09
gd5uQQMubGe6K7LsDK7Fb2Xj/2gcnmRTZqNANI1Bc98w2mpvobJG0D8eTpJ7dzzqlsN125sGoDmt
dJasB31jnQIjxPdDH0O/NNuy/aoib08HZeNkMAxCT0DPfMvzhZIajK3uwQUgu1P12/UhXObyPy9r
P9Zzz3EZsaZd4+nOo9WRbBVIG7ck83oLdsrUvHZ6jQs01GIZ4/Sa8h3v2ldZTTsejBY6FZNhtMXv
lE5AOjnUqG382nYZxI7Z+bpdPqbBgGEuI3p3eBG+BsAZYd/vyrXbuc25yaYU6NM9xc+W5Ltq9VHz
VZ76PkctsC2Qb1hSOjGJR9bM8yBlcyf4Z2/9U4GCiQZPVDDLdmFqX/OH0V1CB0j+6U7kQDX/WCsn
QxdI6ATbkz9JL74HERS5iXAIRtQcJJjiIB83Ju82AuGoYrzbXFuk1HC50LPQvtdAw2vDgcl6ngi1
J94ft4SCXpIXFjyDyVTaaSYHRohf4vpSlW8M8CSBpLD/I7LK/xkWr556XrYwn+Ye7Y+NaBLCqycy
2cgETG1rl1PHR1VOqzyeRuAZqkP5zAObipDBLHp+Oc/J7Mm4mO5kIJ4WFF2XZfuytBBZym6qrvRj
Pce8gD4zqiIoMSLp5B9cIsTe6Yk45o30j9f922Qgzb1BBu9t4CHnqOue/3ZFQc45D20rx9T45f93
e4co2ykiTsNeOUnd8Kvvv9z20ZrzMtfve8QqeZrjDroT68YOCvR2u+utG/ZqPYk8iS0EDmniqHYM
XqP+T86cb3KzPGMMr6X/Kdy+M4nX11NG/aJOi1W492A4CBJSLutrS4J2386Tv6Pt1r00xeDex3Hm
7K+PybBLUM2HqymrACSg8o6XxW4lCizIIUI9wbGA4Hjo5ZY4r8F0eibZh2Ch06gA+1yxIsI+7By6
7iGse7g+ClPzmjevxTYNCqozELID4ILnntihyKl8dC5CRte7MBhKZx/pWihIlWvB02W9bykwPcUT
EJ95SfcuWJ5u6+Oyo7xbA3UYo3J3xjU4hIDdsm7pVCvQxENO2A2eUKJiu/OZzHX5/10/NCxABZO5
HCIu4sBj+ilfyRkhxe/Xh2FqXvPuPioViEbQPApHknqrnsF5jzo837KWDJuHnkv2o7KaXap4GrNt
vYeksneevOa2HUSnF8kpnRXhOBeKPkpIsOyzzYbaMJlFe2SORbY1ABNic+qyQ0zqT+DC/Oo0c25Z
Pab2NVeWEK7zoMaLHbtlr8WWHcLa/5Qhkn99Vg1m1/PGRQSS6Jz78q5by0OfuccyJhbfMnz5fzhE
OLJjfIDRgYrLEr8TPTIBfEmiZfjnto/Xrtnt4qBUNgQxvaiFSnKuxjskNm4qHvdjPWlMxh7qaeAQ
vtvy4h5q58c2Kh5F6Vssb7hQ6Kni0RlBykpUlRbzfUBOTpjvYn4vC8uSNzWvuev/cXYlzbHyOvQX
UWWDAbMFekpuxpupe0PdkRkzg/n17/S3yvONm6peJdULG0uWZFvSOaSJlilzc/ZcxLsK9XxWZPjA
n3aKfnNZ+Dr1KlEZRbSVZEisH6zUfmtd725AIbvh2OHl4c9O/osbGjX/35uZQFgpZdHhFS2lLyWN
7xs3Bq+T++aW+b3J5gcak8PlqXSiUkxYGqh5auIpA6PzvrRuWQskz3LPupVdqhtesWApEz4NvZed
G3P/9rK5iVJ7J+b23cqbYmUzaZShZoq7zKV4xSnghWqLvvDMbbJgNDKBzHqTgJrysqA00VJNGiN3
yMYKOI/PRVX7nhVMSOLmxPG9aseMeEXxGo+kJo8tYI87YgBCWiR/zHN6ly/l8+XP1yhCxRaRVULo
WMNVU/rWNvs+mXxaP6JKf0U8OiWcf/8UgIEC3g92hy0bETOIXSMceBLY+VW5aNtT4UUcp3LK3sX1
4L+L07T8ANA5qrqsKyOZmi0uwaFsRWmNl8D5hYCBekwOHmtWtKqTjfn/sgHPuFG6Ni4eZjeaAahs
HlJRNLcFnjf312lXseKY5DIWtpEhUDZvndEHrSGR77J8x7Z/X55Ct/8VSy6MugdgtJXdRMthbMDf
RCe/Ii94EPONolqR1NeTcDUTzFxb5Ex22Y1kJCgsP2ePsylDl/k1/X55HV8rg6u54CRp7YVmNLtp
F+dGAHyoQvlBb67BonzturkKLAJ4SIcMEmIqSxCKCN8wN53Z+EQ+mu2dm6w9Af8XKf8NEVxNBLe2
F3vcbpE86LhxR/NaHDx7mpugKzojRGMGzcOcF2LPk36BimjfAgxp5sXLRMz4vXIcjs5bby4qP0Yz
Wb+RTNRv14lY8QXLuDDD6acceb64CFhnDdt+miIQ3shld3mKr90ZVyFJIkDMRXJIcfpxh8MCEKyZ
p9+mLNnweq1uTjeFEuNpamRJWVZ4bcplu8scwLmyef4FvNh6M0dN/vPySnQbRnEOOB4W6EMgOEq0
tk/HxveWP0my3Nnshcxvc9tcKTHFRVCHEiJtMEAtVRcuVn0nksfJG3Zena88/OoEpniIisuCSIbn
udzcFcPvmr4Mid9Fa8+YX8dGrmaPlzjPwNaDQ13Lu+1gkLs0XWuL1ny5ik4Sj30EijGe3RSJu23c
ZQfmgzqomxWwSo1XU9FJ4NH6ePFwCGrmh44eJu8vqBt81u35vBa/dCs4//4p/GaJkJVR4AwEfDU0
C44+j409M6vANNfaWTSOU4UmMdO2k16KCC8HFnIx+BGgh222VoegG/6s9k8roH2zLHHJ2TObNhNQ
0qsFDEx05XSiE49iy8JehqQ+xxW3u8tpg4L/vTs9GdPHZRvWfbtiw3bjzq1rwYZludwxBMbz9qT4
e3l4TWKCc8V2nYFmHBAh/WHOx2Bc6Lcomp/LiH/0i+FPBIxxfXZG1AnsBBbXJsHleXVSUwx6ZHUt
bKfB4d0AyoEIWdv4BeOBFGszaASnIpVYld1ldYrzbgIm0CF2QU1Ig2i1JEs3/NnnftpT3hi1KDoR
7LkiBfU93s9BOaXLS11a9nXHCRWuBH38VSME3GqR4fEM/DXb3sjvuDO+XtaBJjz8wxfU9mYxdTO2
lozxaPoo88LvaRqgbicAkAnoxNYKJnXCOv/+SVhxVLrUOruQM+P7ECUbiUAxl1f1D9lcpQ8SQtSl
2+K10Zti8GkLswvSCegfl8Wk2aquYuBJM5eTkWD0nr4lVlggmSzi0FiDa9ANrxg4qXO0BYFt6kCy
BI2O5cMyyMBES6Rvj83+uiUoRj5W0jAnXmc3Vf2SpnuvejOKfbxWoKqJQa5iyz2abWrTbpcDUjbB
7DybsdwOxQ87M/2S0c3lJWg2q1qChadjICU2SFZI2eAR0DMWiwCdw5O7cSzMTVHW/a+hNvoJTPB2
v/aMp1GOWpU1Teh9NJw2uzErvM5mxs6m1pkHRoCEdw02Vreys1g/GUfbDaNbD5gjl6fE/paC1Yx+
S0FpPD2O8uM66Z3X92mOuV16UAXO8tAIazOV+wXEluia92X0UMb3fHy7PI3mHKWWaGVV5C01wWGn
piDYKsmW29bK0BoXolZmGdZQDHj0xBmzm3d8ZsS3s9YvBF976tGpWjHzPuniOAU/20E406ZivW+i
AhYp4bADcfR14lFMfbFMc44dYT3XDQoAChkuy4/LI3+dD+NqSVYtkg7J37o7sJQFTvVXNPKudnNU
Zh3N6skzu7Aka5aoE5Rq7qg/agAsBofV5Rs7rwMBQCS5bEV+XcaFq9VZTjyL7szXfVNFpi/raZN0
ie+Za4QwGmGppVlLVoFzpIam85TurPYOrJNDWfpl5/loud109UPlrUE6abatWqtlw2kN2fk1us4f
WD/6zvSnKFeUrhv7rKBPRl3aINHsicueRd+hSyN5qZY2aFm1tl01jkkFPOlJ07Ydle2hxtHQG26r
yNpyYHmk9tn//k7btcotjdtQK7emsWlMzz4Lyeo3cdzv7H6tGfTr5gkb/ub/hbRkVkoq6bBnM7VJ
UIO4LYxtRn106qfonratYBnE0AXMpMW2iar4aamIHVw2S42p2IrBs1lQEPiYGZiFlwNu/IBoHQu/
Ng0/psVVqGpYoRLcKc9onoEV+caNdiL+hYL33Fl7mdYtQLF1EheFxTsXC2DM8TvcZf3MGcd904pk
19vDlWailqQZJhkagEBkN13mBawwg7lLgeU5h1fpQS1LG6uBJAvJ2PPkvfM/YOvx5/ww5U+XR9fY
IVMCeNOW02ib+HgTnJL7OVnG28FgZcjskqxUpmmOWCpF1rLkFYD+8Agr+3LTGMZrnopHd6SZz1Mg
iEXWlYI6L/GTS3GQiiumeMZzQjK5YZcPKQCFzX5HjbTfLq5TbS6LTLOv1Lo0ZwSHw9ii2r3yXumc
+V39ZHa7BlhW142vWD0AV9IqL6z2QL0lAABmO+ahzE+9u9IArgkhaiXaUPCMDOXUHlLibkx6R+BR
nHwOqjnZgazEd0sDDKbmilZ0sykWbhaURb3B2kMz9Tu+9GC+MDYohguajPvN8isfrANBHfx1slNs
Hil81i0O1la0H61t+tZyTr6/8Y7tLk+gcfdqpZo3g4oQBFApEi4x2IfYbjSa6xzuP7golJazZYBz
uKm9X/VkPgDGKXCSOlhA0nn56zXWrhasAXCFN4AmSoF1X+6lNYLB7KOSw/frRldieiZaYjaZzZ7d
Ag/b39w0iK5ikrO5iocyomYKOZYCZWTLnja74gxMs7381Rpzts6a/uQ22BCxPPGy9MaryK1pIUsn
4sTvs7uWr+WtdVMoFh1FwFXns5nelF2240UvwqwE+nnPjDYoTYCSX7cSJWJTd6iGBheBmzl7Xga6
TcstL5xgWuv/1u19xZSl4TlpUuQpsmlZ7JttSw5pYU+Pl7/+vxqKL1I3aoGanVE3b4B8c8j/ApDi
OQmAn7hpqiANZthAQAMRTvtJhmJ/eUKNMaiVanXXZFSCnwfUepmYhB+1RZ7hFYnVBnV8owOKTL6i
GY3kVMgT0kpssAx7bJTmLrXyQxSvPU99vbeomqFFn+aABrUpP831k51tc1OCnfjOjX5dIySq9u8O
YxoPi8fyk7fkBwCr+DEr7/r5KnoMIFsoW4q0NI7z3MxPBh2+IcMZ9Bl4sy1Zr6QYvtYxUjn/b9yD
xdFIlGD8JLmvrFOahsVqSvPrsYmalDV5JPjSIjKfWb9RN9CkoZGs7Rjd4Od7zSevZIPRpgNDWH4S
2Q0DoK6XBxX26DVKJWoy1iurqkURU34CwaRv9tvONILFeL48+NcbkqgZ2KjrF4qLIwZvfhb9bTZ6
QeNsQC1w5cefJfZJMmKM3Wku2/y0eJGfVfnOzcwbE9yc132+Eg6GpBkNE9R2p65B/Kp+OiLZymYT
rUEx6xSrxAIBvgXLG2qMz+/x/sDIX2vtYKeTvPn/kmkb0dU8w9B2+mqO4OSrgbEa0rXqMc11lHiK
sVqJWfCpEvkpWrqNxXCt/sPSn838PloPDv1G8gcg3V+pZcVwJ492RlJgi+bxe2l5vmluTKsNr9Kx
mjJ1KwmOxAlbNCLJXSyaTQqs+dpNH4bmuuBC1NRpVUYlNxBATg0gd4qPtAHAwkpVrEbN/6RNI3R5
ImEAn5Z9S90gL59xITSqlduBZn+qRA6yH8p8tL3s5MW33fjkZge7WbuR68ZWTLcebMDPelF2isyX
uH/g7uuyBs/79SWTqAQORtSQdARZ8mmQB9Ft4/pbzU69hfTT2+U9o5tAsVuGcsCeLSw7TUBIKOy9
lX/UJrC7q2289gKtU6xivzHjExgWpuwUZ30IWGq3Nn3wXPh0DQ5TN4FiwLL0eJsYY3Yy2C/T2uLl
NWitF4evwWHqxleMNllKqxc9ZMSz7052H7sorRn/OOkaW7Fm/6hp0d4yEyer+uzk4oBGymo/xM/E
qbaXNfz1TZWo/A3IyYzzGA/ZKY0mPxduUMgKuAugY6MAjtzN04vF1+56upWcd9mnIAa2lMxJLGjC
6z5k9maayE/z4TrfqeZGacFbd67n7FSW0hfzUx3FQSpX/IMuCqhsDmmecTsTC0a3ysDG2+BgNf6S
HsysR26xQI1VGVju+wB+jct60clKicixYKlDBGS1TO+0++70FOhNH5fH1uxYNT8Kxkw3ZRXB2O5u
LoN2jMN29tPVxjbd+IpJA2nbanoLqjATkC3QoEl+AfXQn4brHouIyuww294wxHh+PokE5+b6BiQM
/tTZflKt1R7qlqAYteX1Js3ds76je1t2ftJ/s6fnmF3VWkjU3GgXJVHcOTWsri/8uLwp3KeFfcxo
A7ysYc3uUbOgRtl7fdyX2Ymld5MB/i9UeXVrtVca2aiIFEbXda23tFBv2/tDcgBSU9Q8Rf336779
PO0nL1G50q2ok2Unsjw0NTKeHN2ja4kqzX2bqAlPR7IkqYwcITNBx3Yk/a78CYj+ELj8vphGNPoe
wW7egd+XFK9e/oI0ZuC4rwRYi7G5dhTTqUcx7sjyXK9wx/TE5AMFd+1SfDfiv5fFp3HoKl7FkLlJ
zliXnhr4wZp8M3E6XciTXTYBAcsTtx9Gi6xsY83xwFEM3TDbnKLQOz2BJOmm4E+W9WENP2TJNhPY
GC+vRzeHEr5L9NIzN4OsDPk4ANCY9mEOmg+T772+2F03h2LtbsxZy/sJ+jCJX7HEZ/Ipj4GaOwHj
rHq+PIlGMWqO1JNcRj0vU0Rad1OwNCSV8Xem5l3PpocRtNhOi9nEWpGCRm5qzrQE9mLfyyo99Ybl
8/pWpvfOREO+bKdlrfBY4wnUXCmNmE3MqEhPtKmeiek+IhOxH2uUrA6Hy0LTzaA4g3GkID/vjeQ0
gopuiZ6qMvFz+jhdVwhL1IxpmYHArchIcurozWSHtrX4AGte1l5idJ+vGHqVRA3IUPrkVFSAP2gf
AXMFnuQ3Z+1colOycj5vDGcSjoPx6zILHS/wmluDVKAoQMy9zsbVjGgNnl4yyy45ld77nG5mECtY
nd/0gWiuc/hqOrRGLVXDFzs+1b29t/niZz2/LU0RXN5CGmerkkNU7sDT1OXxyRiqjejOeLPiMUnn
lR2qGV5NhJpO11CDRPEpyt/t4Tdt3qrk11VfriZBCW6OjuVhaJPuiTQ2DEyJDdleHlyzddQcaJo2
sy0mKz4tRulH097Insj5P++lXKMH1+x+NQdqtGgaXBzPOAL80DfaHZtpMNgbPq2cynVLOKvk00kB
xBhTNw0zcMPEr7Hd1EPnj8UfA367WFaij24JigGPUYNKlnYxjkX62tjvRroEjhGK6LpCSMIUA2bo
wuLEGY1jbpNQltVtko0rb3rnR9N/MwtEzXjaS9YCYaIBfBsFQAk91M2u7EZ/QkVA7N6Y6dqRSjeP
EqC9pTDruOqNY1Vmzx6N/HjAG5xYosfORmuZ/Zx75jWcaOA/U+I0mh0TpzGxJL7EITf4gY7xgVV8
pWdBY8pqmjObvZFzszWOEwrKbLMPgakPtvlxZS/phj8L8NN2tXNA7TjgAThmOGHYvHhP5t5Pm37l
6zVbVU1zMqN2iWeguAg4sIHnlXvTFC98bG5bZ14patCt4Dz1pxXI3HKLwq0hf4sEDfIKHpUh42vH
Yo09q/nOOMdZ0mwxfJ5/L9vAk99qXOw882Wqriu9IWres1wGy5l7YRzLxXxNucj3ndXkvitltLns
V3VqUCz6zHraJm1lHGtDAqaRvBM8cQzCPPC2fLk8he41QkXqKCJwIOCByTiajRNKEW8bNgQyrbY5
7i62Te4LB+QJw4QKZVR+XZ707PG+cCcqgEfPBqdpuxK7N5lC6cx7WZornkonMsWsE3S+TFkFs64T
7i/DrV1H4VLsWxzzL3+7Zt+qSU+Wo/G+nKD1zosDByx40+QEhlwrGtN4QDXR6WSNzRoU+xyHFHgv
UbZr3K3nPqU1uSm9JXRK9nZ5HRoDUUE6XCBONqnj8qNh/2bzTgDxEEjkY3ZrJytORDeDYuFL3UkT
LXv20RjfXTA5OaiwpO/M+slW22/+a1z/YiepdA9czjkbXIccM3QhSuOv2T9b7uIP3bgbY+rLdj84
u87cT8aDqNnKWUGnIyWQp4Y5NKTFpOCKDITFAxQu8rLZRfXTBBsVy4qL1M2jmL8b42GNZJhHuO02
lbu6oJsueknt53p4wG0muG4nmP/vifulGNJGSHIEbTzqlm5BRH1bL5vEiP0KLU3XTaJE9opIj4OW
ihw7QGzxGHua42kbUP7L79V2OPNs5F/tBsX44cW6pI4XciTVG+ZwB89ns88yuRUCoFsjltX7WZbs
bNMOHCiNnaCzvHxCgiDCdcoFtotV/AJL1/byqjXeSAUCmYp4sq15JsfEu0vSECWUQVXdTPX75eH/
oyb4YsEqGogZza1ZjQNUN8l9NU7B1L01TrFZcGoi6KQzhycmzI21gA/A8KVB8RL1MJRrzbL0vBO/
mv9s+p+COO25GSduTY7puS8mcZBODtyl8DuE9GUOUFG/Wax9Xd0PXho40y++9iKhC1sqjoiFrp+i
7ltypM1dVbykySvrHyTAvVxwN/DjOFaAYl/z+To1nmPBp2VmOXMAJD6ZR3d8n8etnFo/NQOydvfQ
2LlKPDEuA7P6BcNb6INz5Gbot236gHItP43uvCuRFACD//+riAc37thi02PS9gcnoTcVY76NusXL
m1EnJMWNdBVI6yfi0GMm5V+jAgp6zH61E91CfOHlKTTnhv/aGD/pweLIjbkZo8e4LndT1L7UdrFy
HdB9veI62qZkNp6g6HHuPuJmW6Ja3x6fF+/vVV+uQomIyWinOcfw7WRuosI+OK67InfNgUTFD+Eu
zcpMQO52LLYyMt6bnARxuZaH18hcRQ6hde4YS4nhycBD8GuHUx6vfLnmgKBCh+COJBJOoU7UojRA
5Iv2S/WXgVfYWwmgOtEodtskxbC452ujOX7rqzlsjB8pT7eXVaobXDkFoKOKMgvHqOe0eUxk7ovo
R2q6K+FSd7BRq9K6LI47s6P0uHRie67Jpj0AH7zmN22zMBkmEA2I1yIZHxrbCNzR2wAQZ+XcpjEF
tWJtBOAjTRZJjw3nJCwH75cE73bAIvZs5WwtWaxTvnIgcOaiawr0XRwj8mKlYZlaPit+SHk7yTXG
cJ2GFJumNjVbVs/0aEbfyVz71fBNrpIwfjk48/4pXnPSgrbDRI8suo8AnZd/oBB2RftfagBjnwPF
Jz9XSIvUS4wPT4FGm9/X5WHBm4t4vbxxv5Q8RleCdlyD1A+AE3B1pRXY9maMjxEAT5NntjxfnkH3
/effP32/3TdWFI3tORQ4Aa3Ku8Qefoq4C20mr8rlYBVnvXyaI5+nCA/4Iz0CcYLkIROvMxF+bQE8
plt5rtapWLFwW1gzy2GER1ZSYEu5t6zJwrG8iu4cK1DisSlyamfVgGjW3HuR8FEptLRridUv3TYG
V6Ixl3ZpxWkP3xqTnbuM+9pYe4rViUWx3JY5Yumchh6NJQ9SZn9brCcDoOHX7R3FaMVQoReTYu9U
3l0hDg7yqBx1BfKqoMM8tXQtGfPBmSOM700iNBsQad5HNMGryhjE4+PlNWiEr9auAd3ZmmxZYY6a
7604efZYshLSdEMrxjsOSxfPQ4qhSwAPJO498nIrfkE3tGK1rXTNXAwJxRUNxTo83+dyzaF9ma+E
0BVj7WfwQxi4kB/rov/wiB1KYhyMsQ1T0X2buTighc03HLLifzQ7VK1lq5uROnwoYFlZcZ+6uJWU
L9Mwbi5rV+PduGK3S1RJkXODwH8+VH3QABVLdrucrKjhy9sAZKVYbpdao00yfHwCBkuz+dX0D3WF
F8xiP9VPwxJetwjFiAECDyJkCY1wNvpZMey4U94b9Y+ucFeUoNtOiiGblm1Mfc7JMQZncGnMG89Z
68LRDK2WsbFhoWScPHK0c3O7eGJTp38vi0UjfLWELR2cpZo76DY3Gh/XpDi7zYo/YEfyjTnIyORf
nkazhVRwj7Ky+6ikLjlatuOnst5zm/tJXB4qwX9enkJjA2oNW1UL4eQTFIyEaMDdbONVeHXJ14KX
5hChFrHJ2ZKjZ1jk2EyDXzg7vEIASg2VR35jfFxegU5IZ+1/ivBVkheZ3Zjk6EUnY9lWdhGCrte7
Cq+NeWrl2owGxJo2Nl4Q2LLvvZ/MmTdm0a3cbXQfr1gx8JrHpJUYXeR5aIzjtrKiX4zi4UCunaB1
UygmDB6fyQS5MJ7U5INRA5TtbW5+eWjAuSx+3QZS7HdBM93sFnixM23ndRGoScyzn7N1VdsN+4dV
SXDcuIHjAQGZ3J94OE/Sz6L3Yrju8KaWrU2g5MNRDdLh57ewORQI8tZakY9GNmrZ2uBaI0A0sDWT
xdwbCYgCRnaXOVc9lkI2Z41/2vm2U+d9EuNZjaAhuvd2sfecuFFg/+mH/WXlasxXLV3rwHdgmI0g
x9JBwWm3r2xkcV8l8DQWsfJKrpORYr4dr7rOQzv9sTYfHdzu5igKaFuElxegCQFqaVpiSBQYuwU5
DkyGpB53XrpGD6T7cMV0k4iVuC1i6BYvcG1SbExEeJrJ3eUv14leMdu+c8CBZg/yOOavAteVDAyk
1giYxIOZr2UodEtQbDdDHzfjcpJHUEiXxm/XeFzlENN8vlp61rp4l8xAx3U00tPS7WT8q89Qwbzp
nZV9o5vgHJo/bf7UqdBBVJfy6DE8gErkOsW5ZNZbdvbwdJUK1Fqzsuycwei86bh4D6nzWDRIEaOF
u7wrRbmyP3WrUEwYLMsyczmmGPof6Heo2QNrH1DQmK7ipGgsQC03c1MKqOt8mI5ZvOu7x2TNbjVH
IBWPY04bkGl35XRM5u8G2AebDUV9B3Fjn9U3q11cmuClInOMKWETlaQ/9vLWSYeAIMbnJrJp1/Qt
Mk8tNXOHZZrRJVYfE8FANzkEfEg2rsVXbqkaA1PrzDp3AI+VldZHZ678xHi1qQCEzMvl7akbXLHe
uYhNMH5gcIuzIGn5Bizh+/E6VBrmqVVmIJtLjXSK6+PSkLciJb8SS9yV1vT98tdr9qVaaQaoLM9o
z1/PRxaOg/dulunj5aE1glHrzNhCWss1PIH8XuiQP0hw5cPvy0PrvlqxVyt2ISlcJY7dEs0bMgF9
20OzwHWnQZUACrVlzFl6jN4slS/sewHk3LbZzmvhXGNNKqKGrBbPFXhDOqJr/Vvd2bi+G34/JPdz
edVzN2Sh3Hrz2GtLZ0nqo5GNIEc0QPVuOH8NZ1xx+19n9DCBEnYjs61s18S2pNj1pdH6dBjjTdVO
Pyt3PlZZ+QhU7p0H8GZmg+/jstp1O0oJxqUBuhgcQwEOWg9V0Aov22ZFclfKjq/MoNtYijGTwUuc
EVhARyLSLojZGAfCsNdO0ZrvV8vMWqeyhWypOMbFO6ApAkd+N9DseVk4mhim4mnQdKJJ3FoY3O4C
Ygvf8hofd+M4+pGstdzqFnCe+1O0r3lOaLZgATMBRy8xHo2q92PZr5xzNdJX2Z9GV5A5BTbBsSrs
HZNDmIBQ5LJ0NDanVph1OfeayMZ+7dtkO413eW+Ec7e1h5UuVZ30z0v6JBmzqIGL1J1DTBsfTOcd
fSwA3e3CfgCyW7yWUtWtQjHrgTbChccWR4/+acxD4XmbUe7s+O06ISlG3ZZtUrkN5D8DSy9vk1AM
H/m5yWrlJKc5rKiVZE3XcavvBnFM7Y+B3pVIlrfVb0Hus/kg65WIppORYsL5QqZ4qBt47z7DPaP0
mTgVg9hRe+3Cp7ECtais6RtzRG67OrrZqyd6f/YCcw10RPP2qlaU0RwEqjxvqqOsHvHR49z5c3XD
0TnJQ0ciQ7/i6L4uRmGeWlGG6uasBbRrdayWRwMMkJI9utX9cuaEHYI4GXxaHqzqzmU3LCFBm9+m
JFnZBv8VvPxTiIK5z6r7ZCxVJSqSZLI8ehK4jW39QPL3OMt9ktdbz/ud8H1blygxtYMoek4BbTvE
yX6OReDaSZgVodPOYcrXbpC6WKaWpTm515d4msHnpATNkFOwWJ3v9bczUC48PoS1RcKiJaEbrUHX
6HaQ4i3EmT8U/UzDxyAeWbw3k9d6DY/i61w0hKv4iKWyuJWZGBtgTd+AKrNzn403e+dsy+9F0F4F
OIhZFFdRGWnRxaAX/BhnZ0Pt54Q/2W2/G6Zb6gVyltcFNVOJ+A7z8nRuMI1V8aAsbm2UCdZF7C+L
X4Hx8Sq391+B2qftmHuFl/FiETu393yneDSdyBf0cahWwprGI6l1ZXJ0QUPrOjnQfObhBt3u8gkP
arWfUHPctHMndpfXoYlBan2ZVbGxBSO22DXiHlpJzB+4l/htubecteZkjQenygGATKlnAJy22Cfy
+7TUaC8tdol7LPtDCt57EAushGuNgagFY0Uqcza5cb1zqtQf7ZMrfvf162Ux6cY+//5J3eA2nuPR
yetdXQGl+0PYe7YWe3QaUOx66K1OTkZW78Ze4na8S7NuM54vm5UI83HNe+j2k2rhhddGwJGsd2n/
bLgn0nxUACsCUv518lFM23WyxCgtyKeIb7l1Py8PrfV+3dCKOVdgqK6ADFXvZL5fkqMk906+cgDT
aVUJ+0sfGZGYMPTkfPRThvTG3cjfLn+2RuBqPdjUtrSUJSQizRfX2zZe77fLLmYrn64b/mxsnzZk
JguaVDM+PTPfxPRAe+fA5tQHBe3muu9XrNYsMmF0S1Xv3PaDk4+6/WlRMMJc93avFoaNWcZ4E0M6
nndnN+9ifm/Hl8sfrrEnopiqnQ4oSTRSfPiMg0Kxt6PbIgFszdPUrZwWNdtGZZQiQixGUw5wNPb3
In2Z2DeG1Mblr9fpVbFTkgLYj8PR70YrxbkCLHcDLku32bRyjtJJRzFUEYP/Ri4U+4ZNgVkcZvE+
jqVvd9uKrVSXnR3XFyc1FbCsKHsTqVtMEdWPMX2j1orYdZ+uWKvIcjz4uWm5t8cctbNd2DQfHCVz
E9u6xp/L4v9atf+ySAmZpQBzK/aW9+A6NzT/Pg2P1w2tWCzeuoesOEvebdHEvXPzfbTWzPW1ZP5h
jirtHmSXOJLs0yYK++gQ0fcoEVsnDwzv9+Wv101x3q+f/A06nsSUO5hCRI/ucGP1ZeiWt2n+g4mr
uq0YV+u9pGN3bZaa9c5GMj4SPzhB2QVd6z7XaVYJsxaQDmwjJfXOim4scTN5D8saHtTXJCv4csVo
ZVJ1NintYp/l5iFzq2Bkpm+w/cyP7VD6heFtGpIEcfTqWStGpp1TMeQxSTsXLJ7FfuyasG5upjQL
+vp7OX9HGa8fGY6fS9DPj3tJ18i5vvZNXAU3I005dx3r6x3Pv/N807HIL4CMtwoQoF2TYuGRBPFN
ZCAqdJtoZ3+j+x5k80Fx72zx0xpdONXsBLU+zB67lIMeFmeVJtkyp9zO1l+ryL+R1AzBYh1W1RJY
o3xZUDxPjX3ukq2VSRQvjSGIdMLL9vR1YwXjagUZGkWrvu6KejckAfjog84fXnmYoMz00N6X2zjM
13a+xnT5+fdPpmtPaUtbgpnY8Mrqv0vNN2ViBWaJJ9e1UgLtchT/0Mxd4RU5JikO8Z6hQ2PjBbzd
zAH37SAPgbHayRXR6fR3/v3TepqOkGEUiAOF9ZuKfeP9qNZQaHVDK06iawCUKBc4CTP7DkTsFk1G
0/aywnVaUHwESdHNu8xJuU/LP9TeJci4lWhgdEBEkTrB5Tm+fghC9/H/OLuSJjl1ZvuLiACBEGyh
pqZ6ctvutr0hbN/PIDGDxPTr36m7auu2ihe16E1FtIQylanp5Dl/WwalOmPT9KI6DfsgqfbjaU6s
IznRm57E/qMlVYZdAO7RBT62fozyvC4Pmb/R9MXA/90zAHX+95djt+ynLknbI1g3I5zeYzX/vm4T
g911JNlSBl2aAyFyLLJPSojIZQc6/aT0reQbgE1TD9rCPpWQJK7WrDuu5BWU1GTdu9Bo48Gd12xY
xzAtdTDZqkBeKxcPK6P3Tw46dQ98yKvaqjQ3xa4OJAPIHaLNXdEdqYDkPQhgAK3cF+zZzv6xQSoJ
DFK0SHC8UT8OPRot7GlYf133jmlkWizbM8R9cf3Q4vrhtcWrU9N8n7Z2RYblSpeNckYXeoU12h66
30P2ORXgL7aSXm5RxJra1yJaiGXkDkX7JXntyjPkQfeFzyPWhfvbjKOFc6iKOvU5dozT8kOsL0H7
ycu/39a0dqh23bHp+YhEZ4mvHbsP5s/V1j7XtL7qelGOU9QT5011muLiZ3s3ROUueO6zyP0BDbUv
9R4M1VlUfrtpIDo3GvfCivncwrbOuaeobLV+WO3Ge+Ulfj/ISTq+bBjWZbAr+Heqwnio6aHNJiAB
3kDvHIFAPyLQaL1tENoKDYWSjKoVPfUt9Hx+9vKlFFurv2GW6kgzMvFgGYe8O3LaxqW6o9O9WvuI
lRsbUVP7egS7ig2iRn7t0ucQXEt4ogzTR9R8bdjG5AVtSeZZx5o8490RZRTz5WXDQfFpOwF38CKR
zqvQP153gmkgWjgrkvVpKjCQPAROsXsT3a+xPdN6i3LS1L4WzZY79VlbCDhiKKM8PU5zFovybhUb
jjAsobpGVBpWvi98ZHE2fMu9O3/YuDEwfbe2NA9NWgTzjHYhiwC6q6epvu/yl7XaKoQzLAE63Kxy
mklmFdov3O8l+VqUTVRIsjF7DE9WAFn/vbHAE0BYk2Hojs5n9sS+sQPf5zseezvrYeIRdsEnsTF/
DPbXIWeMFy1UxmUHVMmvEVz8aiNVhx+nIXrxy7vtLjbVjSMpRkCf3IM6jmd+B0Ke0xawxLT66yiz
yvdQjdPiu4f9snd2Hfa+UXsGsGfv7ouD/4gS/usBZjKQFskEOq0ens26Y9648UXY7TamH+8/IlAK
ytllusBEdXCqwv+JPs632E//faX4YBXQYWa98grQnaNt64Ti+vLOOTi74Rg8/zuPju2+IFFDIrJr
j9kWstxkKG1xzliAuiuFNU22blx3eWIRdrjuA1OwacFcKxVQJlR39JxPhJxF/T91W0lgoIPOpA+W
wr6He9sgjwdygLo4Ct7ArlttcRsblgIddwacCnA1DlxRgpWKLq94he7bRK7dfnaPkm8cGEz7Fx2D
xphwIPuDbuTOOQzREK87wHr24Pj8HB6bA7inD0F83R2m4NNJz0jpDixXMJpKpj0/lQf/Ge8QMvKj
/ETO2Ghs6VQbnngDHaDWd2oaRw+jGvbq1duLQ/hz+GYfyG4501368/p4/n3K/SBadJgamEaIPS6Y
X3gQPxQn67f9UB74aTg2sfVInu3f3jdg9b+0cX20T5ASPdPn6z0bDmE6eE1xMLWWlxSgFtBl3s2o
yGOf3OmrmDbSsCEodfCasptqrC/pvWiflXwqvY3T478vuh+ZTIt2Pnv9UBaXL0+8JH3ITvUhBd49
Ks9zMkLUxY3tqH0QcXX+f8w7UyhpeYA6ktncgZ/qb/6n7DQd+Z4/vKTPVowKn7iN4u6fHj4q3q57
xzT7dBTbNCsA7y55Z9jTb96+ORYxcE6vJLIjaye2osngIx3OBumsGgsBTFne858ZZt2axuuxue/u
nb2NaxBMupfrAzLkUZ0+TU7eUKqs7I5Bf0/c81R/n6fTbU1r673VMzerSlwnFF4TTfln3y4Apblt
k6hD2qCfnCp5Weyl9QAm3qz/fP2jTZa//P5uk0LSprGHDKcMlmbnnq8PYOnf8Kqpaffvpkc8+pRO
uqBpVJZn6Zx0ZbqxtXVMuV7nRvMdvxpR6AayQwjj7BvbHY+sbMGOSvz2LsBzQTwOIMWz2zqL7Klu
Ib7a8LgOFsgOFKG9RwWGSviSF3vwj3nHonNokooMBONpz8tIpeDKFPVQ7WucwWJvDJxYlmN9sjPU
0RFRkZ1ng38VdUz9Q+E2w94GbUiU2yn+mUyqfgzH+m2uiL/rfZnF4HcJ95648EpOtdqt4FiIq7Vj
X4KA1aCYbwT4ZTLbq2OHh1/s0QaIo3J8eVoX3z45azsdhQCRj7WU3r4G6mc/y2KM7LG1fi25eCyD
ke9GqKzFPLdJDEJddd+BRGy3sHHdOQ7uneYgcFGFD8nCu75BGRM0hp0pXtqmikJVVrvG68sHmrfq
jnfOnLRegJeIBnisuWybk0Da+axmse544fQ7Sac5Cse1PQQKt+7AcnbHBmqXqGcn1fNsWcvOCd38
wfOH7KhWld2580re+q5Pd35b5fFadP0O79R+3GKWYCRtDVKickFBiQuR0dBBLT9qAmQUVCHZ8bpZ
d00TuKegxLuM1c3FOUxdK25k1+9l7kK8Uwzikfr2fHAdL3gkedi/OYEfRG4l57fZCkBrOznHYLTW
uO7l76q2w439sSGn/HuEeRdDfGhwMOdBd3Sh3qCyyMcp6zb8SvDv/uNd26kU0p4CxD2O66D+zaF6
3OxSWON6+BtW33/T/rvmRZe6w+yy7riwIVnyJaENXpjX7JAT/1g0mDDX+/nQRK6v15SUS58HSyXG
xM6ru7n+srj9F9/aQsqaWid/Zxpn9TK6uHJMlpLMmOjYhBVtGJe5vZFvTB1oS/3ElOKgXB+SZi3P
PvXAMeV86aetit0PF3VYR1vU60rVI6r+ZBJ2Yk/rJ2/8btkxdmMRuArAXrOxEzKMQt/oL4VvL323
qiRv7H0ImdXJ+sLDLTS9qfXL4N5NpbpsPDJY6ZTkBTs4VvBp8P9py2HjTu/DywzX1/f2YQ4NHCjN
TQnl9n4IwgiJ8Fz3OPqmW7wcpi609bsKU69dFm9KFouiajSIBE267tMSbkkEmTq4WO6dhcK85kXj
lVPCs+HM0yAqPHK3hGGy3sb0BTNpy3la53U4+ItMlD3sO2RTR85YwsK7dm1u2UGhC21ZX1ebzm4J
P2M78ke066F0yQMptjTEPsxIaF6LZeIoj4+dJ3Hfj/ue+YGyA5bz/Up37k3l5ehCi+ZylQJ60kQm
YsJaa1f35TxeKAWyjaT64cYH7WvhHJAG7E9+tyQ1KQAMVPfQV9rYYxqa1rfj69x7ee+sU4LyciA9
y2PVbaE4DLNT34PzsqWpPRdzwqzpVIKaZrCxbwOJYaR853h9GTB9/sXp7yIAfbARzY+JW1ZxysBc
O24xchrSj15OotwSvElyGZMLRrldACQd04O3bsG7DNNS33/7eIv0ZeiMSeCSL7Mo99Lum7j0mse6
YNi6ce9w3UQmN1xM985EsnSAPA9ClYy4lprWT4Vn3XU1inz8LbitqQctgMGd1MwBHUfwV0HmF2pi
Y1B/JuDJckL6etsgtCAewL9VeC0Zk46uOBP7zhdSiMdVQvlmCLeg/CaPa2FczawN2MrXhJSdE00O
2KObMEl7LA63jUKP48UdsKG3x6RGdUw1VdGYertuCHd064rYsPDrxSWuq4ZuKDBp5YKPr/qD3alv
ecoT2legjbsng/v1+lhMPWmr8zKvqSfWekkKyGK2/GUAs3P3YwF3O3O+TSjCvd6NwSd6oUlYejTj
JJyTfLTrgxOKLLZzVR2sWf683oMhhfynnAQUV9XUlkviehL3e6UzQzB+Ljei78M7e9fXq0PWkPCR
ZDBT3nzpRLHj9lPmTZHncDwgjrFs/hTg87g+EpOttEif7XwaHTLYCRg8TllJ4lryg7P5PGMylBbm
oncoq3NpJ7Ssjz2x7y1bbXz5x7efMJMW336NolmVVUty4WHwcA6eC1CZ8SqeZhZ1uAPLbD8imbWf
vHTvShLzbr2rrK2CV9Nk1iK/q90uXQJ4Kavaw4jqRDfL4iXMo8atdjaYXED/eOOE1nLAiHws/amz
EydXOK/iIbm1qjggxa/rk8AwFL1cBBLNbl1C4BG75uGJ1JC9EfTFZW2srObeyjgq/MMN5LlhvukV
I9JJmU/n3k4sVEUuaf67Z/49hEe2aP9M7WuLe60EdDMszGfwKuNGIzyLhsRsk5PPMJ/1KpGqc1i4
TpjPdTrvqr6/X8hWKarpyy+/v1tzl7DpZhGAuZM79k705WENph0Eu/fXfWxYcPX7gby07XQoHD/J
g68y/67Y0cfyPn663rphZ6LfEKiOrQWRLQMN6adBfYfSOPQIjnP7lbBgI95N9tHCfWnLwi14LpO0
eQXnmRW+Kbbx9aamtVD21oHTCSWWCSR72pjTDlxVMz/wZqu+32QeLYAVtGqFcrlMBlwcQfBjsX5P
zRfixeVWnYshhPWCkdLlFRQm3DHxXMuLKkDIlAeccu8BJ+7uZlDgR0VZ3N3kbZ1S2Bd9awfTPCZ0
Sd9qMK+EDNJ55G5dcFPQzmTjuG1wi04tnNnrCGFBOiRO/T1bWtDQfS7BK3B9DKbGL3HyLtyc1fdS
zusxsYCMCzNx6PL6eZRbGsIGj+t1JOukLLeeEW7Thc8+/+N6P7ryxeXfnE0Emcnllxz1bgSDnSoS
ylElFq+WH9hMsx10xss7iRtHsKzTBAIn+VMzZ1swXUMK0TmHlQxqkZbOkAyhkvslCH4v8zBHAiCz
Oz8Ex+F1z5i60QLdYl3dLGsgk9n2G0Df5Vcga4aD5xb3U75FEWhyvxby08Kkz/isEtaXYdxWpDtA
T+Eu48PWxt2wVNhazBN3VWGQYoKVNPhRWZAaDqxp4yHm49lFdXLhxZuZCIpCJoz/SIP7IP2HdN9I
dj9WWxWqH9uH6hTDQCcGbiZwfVBNw5mVdYgtevjQ1WILS/CxeajOMtypuiuoX0+Jxaa4DJ1jidv7
6xPI9O1aaE/OykqVtzKB1ZPUoru1yb9Vc/bzevOmL790+y7uUj+dUbKBVFt5jvjVDBl9WcFyuLHX
+ziqaahFtaqpU3tNMyV9l8Ut2Mg72dy5w3oHiSU4Y7lHp1uXjaZppO3OoRxE2hTbAhTck8j1WNSA
UgsaqJAPSZu369YyjUeLZpQpZIpWl2tl24nT+SGDRCzp7tL5dXJfwy3mH1MvWjgzFqKEgONOR7rs
mC/zvizU9wyawzYylbeMD60MN1alj9MTDbW4TpnAKxGxhsTuyyiYHmSJNa/eiZsK1VCudzkVvpte
ju8zkMCkuD2dpMSNS7rEg8gzPIM1wQ9Wg09ZWpBfvO4dw1zW60iCeXBUeNmYEDZGZJXnMNuS0zRE
oV44Mlp8tvoGzxUe/baqP3x+s7dQ+aav1gKcDzNt16UbE7La/LBSu4H8DZRcbrOJFt+um8/r2LUq
IeGbBVGw7qYKCHhWC22ol7LA5bjzGqrywc/TA8dzd0vb0/XvNhlci2bPFmubpbgdrEK168iP3LbO
3jjurrdumPZ6dYiViQubOp631JTPse2ATCDELhOUkL+m0n253olpCFoYl2EtF646mXioKm0hcG41
IhLF1gbGkO/0OpHOAfivDNspUfVzF+wK63+t/ZNaz2LcAt8ZrKTXi8xpuTLeu3NScjyuI7cms/CG
SFrFQYn1cN1KhmHoJMR9BsWiNZUqSYsKSIJ6iPree1yW/i0c+F7Mmzcsl5T2H3CRS/XKkaqffU6E
hfcuSnLIpC2fnAoPIqtX98c049kOxix3uC68x/Owe+qnpt64JjANUYvwebQ76SzOlHjV/6rq2ZMP
EpDD4KTG/123oclRWpAHVm3NDVc4kZXOMVUeNEP5NzfNYtnxjS4+ZnmB+bR4L0XeOiB1m5KRZ3k0
StwYePmejt3DIOheCucYVtZj0E5fQP21wWtoWAh11mIvkF5jVwu2VWn+J5fDDy7meB3pNz7Oe2Fb
UcG3dEAMwcq0lZ3Sqrda7kggWJo9sCnHLK2euSw2HopNHtJygZRTxvmKV0RprUfl1w/L4H+v3F9M
4fL4tkmgLeWg+QRGtiNT4g5TNECHk64R63835U28TeDq1tZyOqVFOUGVCKXgIqZOGVtef5dWbCNK
DB7Qa0wKAv7uqvbxiGK3SWlNcSXoF09s1TMallmdxTiYeJXnoJtKGpF/KebqK8SxN1YTQ3zrdSWK
4ykd+n8yCdZTmLd7x3Yj5hyFeqoCvrEemj5fC/EpGBxZZ+6UrESkO2xFvMNoKW9j52SyvRbcTZtD
es9bMfu7Pq7m6uDN5b5X7Ubzhtmv8xd7o13KBqTCSWYvhyLoorKUe1KBCT70N3xg6kKP34b2o3Rm
7MzHzzY5FjmDIvPPhW9Fl8lCWgBT2y1VCvhY0gfVQ+jPz/3aHxaZbrjX1LwevB4InmWKKdQ7xRHb
5CRfur206PF6bjA0rxeWhDx0Q7cFEAM57rg485c8LQ55scXQZMjTemVJL1QxtxQIgyxzZRyOXdL6
/imEUFM55g/FWp/BE7IxFEOw6bUlrq9mWqQUm/yLlkP9MBfIpRP4QR4U3SB3M1nrMsfeHVoa1oJk
kqOLkN97WVIR4Fpv87NeYQKeLG6naTAlRSq7OFfrGAWD+8PN8eJzm6u1UB4qJ13tbMI6TYpj53UR
YVhxui0Gq4/hyy7VcWdLlU/TvAZLIkTXHmTIyCHjwj54DUXW89r/BbZV7yBN2+ylah6BDmwBGihx
sxa61f76GA3JUC9E8a2sZ1Rhz1gPISQxhrPL7I2mTb7X4jwdPOpNHQ6seFWPXeYeQLoEJact5T3T
l2txbjUhB+wqA2BMApLdV/dhswV5MzStY9EmMqpx4fOUdI5j7Synp2d7JFuwRkN+1QtOwJw5e0HN
sEKsp7k5Fe7vQsZj/nrdoYYEomPROrUEUk2DShz/VzCdPP5rZgoFjQ8ZXnaYu+Fbk4W0uHb8dRag
pwWHnOTQWffjHujP6wMwmecynd6ljLKyXL+uBUgGFiTAiuL+Ieye4ex92Vo3kQa6VIeiWdNqL8FQ
qKRFucpU3pXEP4BM7tyJNJauDTlNp9/IIoYsq0PSgklWmT8AFdXZyzlgP+oO8OlgyF/KAnjQnEAU
9LrhDPGmg9Mc5RCfjcBIzYO3Dzg/5Et4aqctugCTy7Vw/vfFXtVC4a0Kh0mAxgrw7F3/cpOJtFCe
x2CYlwJfPrbk59rSX75rn1jW/RncIhpz1Ktd78cQGzpAjQa2iysyrpLZEyeLpb/baY3Dpjl3fPha
MODrgUTZ8IbBXDpiTTiBW2WsnBPe9uuz19r1J8+1b7yG1ytFUhuC3+uADOX47FtAm4PrA2aO+6nD
dUsZ5pIOWAstq5QWUmDiDd6O8OVkifw5ZcsGUZshxnXAmnJx6C1tPFE5yxJbxXogQxXJuXgjQb/l
AJOzL455l0eIzWSlnHpOQiLPqTW/yTxI47wsqnhBj/7gouL7Nnwidd2/O8uwirKpauZE0vzOzp7G
MXwLquYQDrc9elK9pkQs3M8owe1j18jd4g1HkqZRexu5v0t1QuSpDS1QZWEAqTU840UdFLOoOZ62
2HUMEe5qEV55HUO1RYCrKTWcZY5nhabgx6FtklKG+6kpbzwf6aC1OvW4TQKKhSkrdtL6VNZ5skDj
fc62kCqGuavzIs8+sYtUILA7RV7HaYnTwfpTpvyf3s0/X48+Q+7QgWq9GvyqsBWsZQHTqcI+diQq
gq83bogLHaOWecrqJPdmgIYEOVi4NoFGpSqiqunwYAH1l0NViHQPGRK1cQgwOF/HrU2i6mrFcGQa
2S8fUOnpNc0fhQeFpS2iUJNPtFiXKLehUF5DD7TjOx+ImcOUV87Xafan2C+Hn9dNZ8iKRIvyVcgG
NGgYCEO5rvVnaL+k4xbuwDQE7dQ9duCnQxUdjjO8fOxZ8dQv/MmV3mfCt0gvTNNKW8Ep7ag3uyhT
qHvryW7Ew9JuFVGbXKzFd6pQ9KQux9ZUnCb37OZA2YUvYYU7lmF3k/F1MJr0sqYUYYk1A3XUFxVv
EYWe/IliNO94Ww+XiHm3Yjh96HhVdbmYaNIjy8RpXsBgnNONwDN4+D+MxWAnlY2Hff/Mv3bFqwzU
rmLJkN4kpO5SHYM2y5HQusdZWyx1XIo2ohWoNbJXf3y9bh/TAC5h8c4+DHVuVVBQ1ElN/gserVAt
T6qog+z52tz4Ru9okawcS9VsveyWreZuLOcDKF2fZZUebhuCFsEUiQgMuiMeUas/vvjteEPM2bFW
W+88hjjQS9bWKrMrvnpjwtpuJ6fgtAiB4nHbi6Rv7/xgM11cboo/eILRJe1RFImLfC+fkxpSlm3t
78dOPIrFuUu5Fw12+WvNwRbC1tueD/59ynjn+sVjJckgr5Hk9fKtq/2LlDguaBWwdvQ8ZcNT35Ns
I04MNtQha/7cBCwH03qiaAhlY3qq5+qlw46ndIJzsPBvN00FHawmUB2E55bLTVvniMjJpv2c8v2w
Zt8dEWws5IaI0ZFqFLWg2BoiqWcB+z6o7Hmyq35Xg2V2ZbeeBXTW46pD6cLkI23x7CEY71jwmM4b
mAbDgqej1fI2DXja4AonxBF/DEhMPRqDyTa+zQVasNsAJzJKLubx+NMS0CgoJ5z90sjPio2cbljz
dGxa6CyePTedSoTfn/IO+apMgZe/7fu1Ndv3UNRTloDmgkoqaWQVMd9JUO69a8kWl4fJA9qaPRVW
kI4lYDJd+9qzT7x74GLjEGZqWluzWaCGFQkd80a80frObr4oa4N+4mOrQ0b875XCWuop7MAEkah0
eWOWAqNWzjY8+nF6gNDx320PFpKoAzRA0mP73dXnIZfHaS3u/aHfdzfuKCHz+ncvLWamTBsct+zF
fmbtiFc6+s8KtGy1iZwwDeSSNN7lVKv0/SodKtxGtF/yJYuy7B93+lHRUxt0u+sT9GMXQ87u7y7W
rlcBmBnAAZKCwGR46+f2sfSt0/XWTV6+/P5uAKJB2VcVoGR3ZfNjlwYPI/j4rjdt+nBtnZ5Dv4ZS
Nk5A2bqc7dk+yrF9aeZp44H047wM0ZC/v9wblaxxGTMny7L+dPNy59EOeIWmjHA5t2F7Ux9a5FoF
CA/EjMzTQki5r4tjS8u3xu/u21lthJnJSloED3ytw2DucXk/uzsbj7BBMD8WgdjI/oYR6IizagxZ
34agomigPsdTfgRD6HEkKlLO1kWQYQQ6zmyB0iJpO9xWp4BDj9MfnNpiby1um0U61KzHG+kQoMY1
UYs4tmv+SfImJhbZ8LBh/gdaACsKboUgw8dD3+wZRPKPqto6K5jscvn9XWjJ1Mn4WOLySszOzkO9
fdbU52DzctLUvBa5ncuGqUaNWoITDmCXs/Pdd/2zqrcq1UyW0cJXMVTbeME6JKGEZJ0N6pl9Y7F2
f1Ny0CFnqT/mRUhyXIWBUXbKvV3t1KdqYRtp7bKQ/Hdr7QVa4PqZOzQL9cGnoNZoDe5K+tTJ73kH
qQ0XJGH/uz4Ik4m02G3zuW79C9B8sWdQunicR8Lfmj6GpUWHm6V2TdsF1eqJnEEf279W6qFlzZnL
WI2/r3+/ITnoYLOQz6FkswukxoJrW/En53V1YOHy6Kdki5jDNAxtEXYYR4FbilemEfiVoS6/5iW9
X7PiDrJOMwBuW6gy01i0QA4v6LwVz8gJOFnpfejgwo026/SIpwgrghDjp+smMw1HC+q0rWWJl16c
n1s+uA/52rpZVKPe4DFQkHrfdXLq//i1RTem2IfDIq6eXOchLPKum1gyev8AVRZxS+5a9lz6bHd9
QJcP/0+koAPNP8E4gmK2hAomTb/kYxgzfqJU7K83/mGAoHHNKXgDXOc692gSVmQfkvoAprTjbU1r
jihamRXgfwrw8K7c0zIUUEsf/K1V58OjOT78MqB3uVv1teO7Ew2SjKFIXoUnLoJfoGe9b5kdu05Z
RIzzXSqrjV2Ayc1asi3kOlhF11JUqb2El0ptaIycrWnDViYfa1ulJZvKVAQjTSjE98jC7xzHjqZx
i7rA1LyWbK2WUmtlBUsWCpQAz+Zxpzov3M18dO+ue9tkHy3T8olm5ewvLCkq0Ud1Wd65DDQJ1for
GIdbdhrE1RNuHfqWmxbzxQfZYSwhQBYMh8Xa0lMzWElPtryp57LrV4a9ZF5FQtY0ChmNnL7csNGH
ax6+X4tknEKsJbMW1IYtIpnGMmZl/tb6SzLL9oFZ+VPadv+7yR06LzxZm6xee8ISiCKgGjHjJ7mC
Drleir0HnOX1TkwGu/z+Lgazf4XD/CVIbFXtnTB94FJAQ3QL9G5qXgvxCvYSWYDmAW9GsYet4j4I
qggn6sNt36/F9OqhaLYWa5AwyNVMeN/N83kfDnZ8W/NaUMshr+Q02EGy8vS8WK/CQ7X8svUGZ7KO
FtNpZ4EwjaeYTE6wGxh7xuR6Lt16C7xhal8L6JyJDFIjFk3qGrcATR3T2b8j3VZRrqF5HZxrTV7G
aoLPL6U6LV4DHSj/ZOU3UacTVwfnttMSNMAOYvFZnMdQLACJrk9TCOUjl+xvcq8O0C1CV1q2JXzU
cVvg15Mnpx2iQPQbzRsSqg7S7b0Cela4mMLjjjyPzcOa5y9gHYxSuQWiNfVwcc278F26FsvjgHzn
1SPENWQgotle3Ki3K1AqAJV/3U6GLYavhfFFywE0VIol8zh+nbv1hUCc4nrTpkmkBbBYF3fuh9xK
XBsX2Ct/Wt0xtpqtLzc1rwVwaDlFmJHCT1w3TLrai5lb3U1LvpF+TPbXItgFu+NCbREkLpk/r+3w
sy38uFHpd9DmbOxaTCPQgnhl2RKwoAE8d0qPEoUJgy0OIHneuNw0jECH6XLWV5bteUEy5qDgCHAA
HdshiwaQWI7DTQBRgsqtv6cpqCry1bV9kqwz21WVFWVrA0ngcX99DpnGoC3KOPhkoJPp3WQSKBHg
k3duUDkXOV3+jAVuY+U3+EEngrd6qypFUbiYRXzX1NXeS/O7Ndva35nGcOn2XSRX2ZqnS1O6Ca1A
GogFLGi9qFvSO/umR3k4QQtibO9o7s7MTQrm2nFRAR7D05XEUnhb5xzD7kgH6rYpFa0D0HfCfG+M
AWSRYFtK58iCLlonF2tX5ctPlVtbL7kmn2jRPbFpKYExguPTaT+NaZx23S6si8P1eWVIe1SL7lrQ
UNSz7yVdCMolNh9qEKpfb9r05VpUC9GPeRqsXlI19FtepJ+CcAKPsbXx5YbZpANz2ywsMwnwStLx
9R8oCO15Yb96g3p0IRV+fQSmLrSYti3Xy9Oyojg0lwcCMmm6vlTO75Xm++sdGKyvA3RtJwcCMQcD
RJE6CQO9VmHfaH2d931MnWEiLqcvQfrG8qdRvoT+xl2w6au1OFa+1UMQoQFNTDbO54Vl7pudtjdB
xYmrw3G7mVtFczE64yDF58uhI/2eb25YDLNSh+ByQmpUUKRe4tfOPrDy/eoNSbY4G7PS1LwWrnZK
UlcqEb5g/+PLB6uLxZbZDXcJOhskcNzZSjPqvYhx/N5kuBwPlscKfDp0bnet1yd8Cnc15LSuz83L
yvLBhY5ODglBapf0igcv9vAysS9jePTnMZ5IHtWbBCsflz0QbFD+XhLGvAeXKSPhy3zgL85uPRXx
BA2MyIkvehf+Fu7a4BUdgNssomyA6PH/SYU7uV8oFp0KOPUBaIJjbudiEzppMJoOb4NMEXQKHRIm
s+M+hZXzOVPk0Zf0RPCSXXC1VTdl6kdf6CoClbEALIJjDYVJIPbIAMxFxiEYFbL8Ow5br9dngSEF
6uBiJw0bstgsO9sEpU2DdSDdlEUKW48pq7dqrk3uuXT+bmMwkNTJASTJzqtY7qfC+9SAkY2gKu/6
GEzNX35/13wI2qalrtv8TNP+rXLzk2MXX8W4dYA2pENX84VX5PnQWkScg/KzVF87b2M3ZvCxjiMu
UWkMjpKan6n9qoBQHhWJuLPumHPXBN+vm8bkXi1d+RKqE41V8XM+0EiIMMq8lyo9bnPEGJKWjiWm
Wc6pahp+LnK5E2sRkzY72NVrLgbo147flPVgbz7UmzrTdhz10BRBUa3FueZfsb3kDCj4lwvEgzMR
1dlNLN7E1XHFw5IKJgYYLZzorkBNcKfozs7I6bpPDNNVBxUPas1KeiGOr7sJrPa5rNY5VsIdv9Fu
AJzvei+GfayOK7aEZ/UQSe/PQ+fvWjpEYsFfCB0BsCCWSxXZQbq73tXHLIwwmBbfvmq9rB77MPHI
/zH3bctx41i2v9JR76wBQBAAT0x3xJDMTKZSqYtl2XK9MCSXijfwfgHJrz8rVTU9NsupPOOn89LR
LknJJEhs7L322mtFH2QZH2A2eQ92/E7Xxb5viwM0HcK6GENNMAHTOq6HiPOxdtr797/AmR265uoO
LbzvLI4gxqQFCC2rqp2b8ksgzrmVXO2hJIsMLA6gjk2ccdsLe0vcJ9vM28To27SHdXLHLxSyZyIC
WyXrSwXdNqtHnNTFshdTwNgUChrDBAlYNg7n91frTExgq11k7NjJu4UDS4jGXT06ng1bhRivegvb
q/cvcWajrvm7RkW8HzsVH4bJ8mzHgvrADYchBUHjRfYpKjeQDKBR9/7VztzQWk/StjPemry0rlKL
fTSGe5XjBouVh2K8NLV07oZOT+ybI2aI4RBp5+jz9FF8a9es8u2SoHGIpt5AkocyB3TVVXqziPQn
2wxriq/Jh7mYGMUlWXNDuBVCdfK6zucLh+aZd+3Nz+SbO0pm2GDlZQ7xmQVcKk+50adpdjYpLXbp
/FOkPwa/i++XLandJaUNRWCYmszXRe5CYmp5YLoK4nbe/9zjt7+/SFtRnhObIE92MNXVlQBNem9Q
V5gMuPCCnYkAa6av0FaTJVWaHCTBEW1Pey4/1ws7zmraOOqpKy5NaZ+70CoAiGiQsic6OUxFF5xE
+zqr9DsIPTfl6Lnlix3Ln7ylVRBYBB1Nx7PkYJNlW3LL7/RdAmPMCqT7zn2B6eeFC5057dYM3zrD
uNRopIvX+ANkq2MvGeMr3stLoebMkq2pvW0JrSZL4dkkkvsn/1bo+NjyZtJXudiU5sIJc2b/r8m9
7SxVFyV2fHDk7EXaRb9MHzXYVzgXNkbemn78nKXOpQGRc5dbHagzxDYcXrvxYa7aQPchLxfIIFk+
x2EQGXjI1oM3TU/v759zF1ulzzwZNJjXBd7uxg3i6jVtHy2+eEVKPBskyGQ6wlvzJ9+GVUCIHDpK
yiVSdQWBVcJme9PXc+L3kbnk4XUmGVizgBOTKTSlVHLoVbI3FrgE6gKT8NyrzL4PNHY7mr5e8MmV
O5/c6MvKE0Ub+Q7Mti6sz7lnsQoAZDQFd1snO6Tslie+a+3J0G1S4Kgyh4MTGzHdfckD4dztrEKA
BTCesr7E7WDe0xRjQFg5e1M0P7z/Xr1F+b8jDGzNDHYGbpKyQB7d2tFDwl9rsYtrdyPQAR5JgEY9
RJmj61x/bIvnSN/Gae3V4lL+++Pzja2pwyqeS2jC4eIlME93Z5zPcVL7pg6M/PL+/f047WBr2nBi
g1qHVkx6EBhxtIY7iMh6Q7+n7ML6/fj5MHcVBCYOTvKYNMmBqCkJJ1wtTDqt/VFfdJr5cfBka85w
VXdT4sBc4NDZjs9G6bNO3+oecFMPVeuXQtLw/bU6d6HVvgf8OUQMPZSD5MzjsoKOwLiF7J0/mZNO
ew675J/yPGfMXaUDiCtQ2jA4EIbE3eVQTrQn+wbWZNufu5NVELA4EY2bYtdYkQ2vr3lTW1CRS519
79Ze5EjoLl+CeH8cyZi7CgbQQ8LINEc5UC6L3lhoRQQStkkXbuTc67Xa/i6mygqouCUHlgkoX4l0
r2e4lJGuvAAjn7nAmlKs4J3UIcJkhzH9zci7Ai5ShXvhy59ZmjXdzc2ttLc4Pnuwd+grOpdMQM99
51WerwzpMS8NKKlExjLPyUPtNl6nLsktndkGa54bjIBZTRnCe9T8LodPcgrisvDKdvCL7vPU/5Su
LsMI9PcHVUGh5klJlB+GTD8WMybfZV7Nm/c3wLmlX21l0MSNTh0rP+TWEBCY5ZniEpnkFNl+cGCo
1daNosZUdoTvXWZfmugPO0Fv4EXFl5iy5z5+tXXjKIb8OcM3xw14FOyzXFyDexZkkfDfX5u3kbwf
3cFqy7qTyEaT6fbQm9xfJn7MHIbD7sWWPEizD3XSHa158Ub3U9r/XKHI1oqWJdS4ZQ1G2qGbVVCo
Fl5tX0t2SQDyzI5Ys92KSWVWjK7xIc3DIrthOISmCyXouY8+7ZJvStDGafM+mYr8QNVxkZGXovOZ
XHrYb3DGDx7FmuZWNHE6zLIxSACcoGv+EI3czAJmjuKDQS6V6mYjsbGZY21K/tSN0a5bmCfscV/G
yLRHEAhsuhnIGFTqHv5o778hZ97BNSPOIboBGaLMD45e9kunNvDpboMEWpC8vVgTncl95Gr/y8nq
9DxFEO2OBYMsu3WVdbUdDqTpwgbzBpt2ceXH92/oxxkrWwtcxjKfotamLSZDj5rRTSySoCmOkD73
XPtzQ76wizDjaRP96ImuwkNfOdkYTaY6QKWpcRJ/dPICQFLNehYHLAPoCCqjsj7SSkz72mT1tpy7
1HqAc6cgV9nAyfP793zuxV0HkjHFWPoku8OwhIW4mZZjXj69/9FnoqtcBRDdz40jq7z6bUlABLT6
66y4ZPNzLjjJ1YkvipRmTpkWh2Te1vthlwWuH/PNtKmC7D7bvX8DZ9ZmzajLs7yiDprqh6Qmjxa0
+smYHaXzc+AlWzPqOlrJOY6cFINipXF0oMvOtPdWNgw68Yp2jtTOGeDAc4ngfeZ21o6YjaItgLKk
ORQwT9kuSSmDesqlV5Lo8acWbM1zcGPX6uFQ3B3GcvSLOQkHiAFW7bR5/+PPBBxxurFvgiyryrnP
xjI7WPVQhqnupl3R1fID7H+fG9ImF06+MyFnTa8j0pooHXBMVPSjEAAOFi+ir3A3Ia24UBufeRRr
OUzBYjbitMgPSsGFTuqNza8U+bkeJROrPZ0lTPXQpc8PGWz7EnC8LNWFNLu0PmfCpFjta4wPx5Bf
iepDG7m7wWbbRo5f42wJTRntWphVac4/WUv34f2nfiaMiNVWH+VSzbo4PQ53+iAL6rnxJSPgM096
zbYD0r5wC5XjoXc9Su3AiduNPfW7GSgoL38uNViz7cqqWywXoPEhanU07yDnVFzHMpXztlsySI6/
v0rnbuX037/ZGxGkf4mz6PwgyJcmP8wMEquUe5odSN783Mb4G+cOAq4CTnH5weqSIBEY6X6Z25A4
H5xLddYZkgVbq2NSY+dQe8ZtcHhpgwC5q7dZkPscvLhPtt/ufjK0r9l3U5YtRZrhVhoB+UjjLa9d
dGn868wLu6bdkcwdiqTHPaTjo7Af4vju/Ud8JmisNS8HF42HzsV3HuYycDJQN53huovs7fsffya6
rul1roL8NXfa7tAkZqcsdqOneWcGa0PcS/KL547tNcObk3QSSGH0QR0hT71NrxI7BFEnoJsZwHD4
/o2cWac1zxuieL0L2LQ5ZLWyoPmXxeMcQGV7lNfULdzqTybwf3yd/k/8Wt39ma11//pP/PtrVc8t
xM371T//dVu/lg99+/raH5/r/zz96b9/9fs//Ncx/dpWXfVHv/6t7/4In//X9YPn/vm7f6Cpnfbz
/fDazh9eu0H3bxfANz395v/rD//x+vYpH+f69Z+/fK2Gsj99WoyBnF/++tH+93/+ghjyH99++l8/
unku8Ff/1RavZYos88+P+uv3X5+7/p+/cPGrAM+TKE4J/JLfZNnM69tP7F85l9R2pe26LgFn7pd/
lBVsh/FH9FebADB3Qa2CBZA4tVcwiXz6ka1+VZxwRRS4z9y2Eaj/+3t993z+53n9oxyKuyot++6f
v/ypU/4/WbckAu6onDDIIyjpuGI96tYCfppxhGWbjoJ728QtjDv5rEJoKuqN09h97FkRfA99INTz
hlWk81VXNGGfLOwJykrWQVTwJ/AnaWV3mIFl+zJl8W3TpBAl7m17z2qYXnotcqHHNh3y1oNDaFP5
RY3DOM9EcQReGN93kVXdCrtsa68aafKki2EKm5wt16ZsSezNY1xvLTHYfwhBsz2mMPOHZsysUDcp
8+IkWp7KboaojaXcA43mJPXmvkhu6sItdjGzBPcL0UL5BAaYPul4tB3HovKKsmhuYqDzGybaKJBl
F1de0uYMMp89eerZNG7QdLiBKQnG88f6kxBQ981kpeAH6eSTF4ks2zvgJ3ReQXvzwivWhVPvmgmZ
xlTcaUtnwgdBgu6pToRPsjrejMyeb8oUAM6yjHTx7KjAnw9F6as5ln9YEBQ91nhT7sZ5tq96zIFs
m7mUm7jvujurj9obxYgtvVaNBRw9HRs306bHZcn4kVM+7mPTJpsaihEflIPTD4pG0zbWeUn9XnSV
z7OGPWVwCL9hWdVNfpWmbQoXLp5pbwHtCgIokA7UOm8/jq1qjpnuZeI5bH5ZbKt7KOq52Y1TV8IL
M0s3eZ3oZ8i+i3mftzk8wWunzDastpq9w4y1SfCW+0XEuschRfPDxCy5ktIpP+cOc+90H9nUL+22
36HgrPxxbuJPkWjGfQrU6KORRXwrnKW/napxucf0cILJXp3zgMsle6RWRG8dPjvQV9a9+APr7LRg
cDYLummqSj52qlsO2sjygwSZpfamNqJgM4nI/ZLChcBPkhH2yjwa62AqxuSwFI5VeHPipM8LJAKf
MWHV7Ye6wXuZj6U0mHZbwEKIi8b1NJnmj67d2s8ydrLPKYzSwOSMsvYrnTNIVGZ5AiU1ChIT7zUJ
o3mpUD3DmSLIeNU/FnCZfWYsV6gLcEz6YLvEB3S5zN3ExuVrZ8vJFzaAOY/HdXdXiBkq6PNQwmx9
xAGN5ujUe7XdT3emFWgqL4nsa1DNjLlREDT0F2dwZ8+hmbmLSdPeWrSH5XMlhqoEuSWeBw+9lLH3
7VHru4Wr7LbBy/DVRHHU4cMMNouTTKG0Y/6sWcT30sGAhx9DdeADqH/ytRW0uWkrM+zSyBWennpr
Wzra3TuOyDcYRtNHwDDqKY4S4Nxlb3apKePYqzHOWXpWVkDJQRfRM0w3Z7GR3anqb/okhyuSZU2Z
Z3Wt81lzYi8baOY3YZqM6UaAsreFbEm9yZrG2UVCjzdxlBvbd8XYCa9XHR5FM4htBr1n7dl5xHN/
rsjyYDGLw6iqEaBb5n3RHi3VnMShOz6EjYiWxZsKGMZvIINnV16fNq7f9Y0ovd7JCJxTZW/tBeHT
oYtr55YWJBug0yX4C0ud6KDLsoy9itDlUSsz71lqQ550LNMdWTR61iPhD44qJswy0uEuLzU5ggli
brqqVHtqpgh8oASxYx7U89gt+QfmQoRMFKW8c4nF9spxq7tiFtYO1gf9MbUL/ntFo3Sb9br+HMF1
7Y7wvPSbhNWF5zpVuymZo70+KdmVkHBrIu6kEi+q60dq5mU/054daFU4lee4Zfu7u/QAyqhZ4M1T
FHgpl6LZZs5oruBMrjfwkoLdSGwJzD4XMZJFluzaqMk9N6PlprWM+U3Z9rQRjT0dKzgwXsup55Fn
QLO8caGgnHumJAnxMuCaiVdHI932sC05mLGO9tNUsL2Oqdjiofdb0TB3h0tjzofzmn6YxhySBF00
WNuKaYWnYxOyGzvjvEIYxI09Y5kiiOesxvHVCcgxnPQ3f6uytJlDuPUu5dZNUtZ5lMU92cRTYfaZ
U1tT0MIqzUeVGz12TZbKQ8Sm+BHeVtkXA/g1xJzw+NoOQ/OBDEvxokHdeRYWAQBSGcahWA6H7YNq
qgRjXGixxDBCviXaja8oTCKVNylaPc62YdetjIY6GGp7fqCulew7NTb7OHa6Q0cKG6MuzuBno9Kf
sVfpdZQwfkWaqdrSsu9vKqgqfy5AuQ7q1sR+ZDH6KZum/FljaPWIOevEsxa3PI5OSzcUA00BNOBl
yHlmQDGOHCzawu84wEkvkQsJko63QVH2zo4kUbKJZqd+7JWMngtYZXaePedZ0EbZuGvNWPo2g8ku
zozli2QM+u+u+zIWXe7pfuztTeyiiyXa2ISzVRrsqcF+MMWCUy6rFDYpszduC/kTUG2sj2OkMzCq
WQ22Yr+YmnjpVM73IqHDH5PkxaEhCI+JlCSIIP/6XLpYgh7JVVi2Mw0GVrR7UZfdY53XNihBScsD
J83ob9Y0wKcvltn0MRtF9NwNHOOM7mj0/eJUSmwQ/NMrM9VLoMa0ugbe7uyGjA4PEkTaEPrwOIzj
KrnHDNX0xdYy/tr2xL7B4hW+gOFFqDUb9jyfxJ3qT9zXbEic2HObyLX9PJnn2zSmy7CxK4pEBW6a
v2NCWu/l0i4gd1vK3uaEyl1Tp81OVHa7SXJR30RpYu1cvBlhYznuJ9m5UWCmvD+WZkTaMMHwSaUl
u4U6XH1bK9q/0sUCEdOq0ufChSvDNWTuq3vYFi6HSfNlu2iT3OpEIi44RtdgGrVqU+uiOcZjVrxa
hJrtQuVQbxfYL9Q4yVTXBi0Gr26SrID1vC1nKPzn42cUhek9JhSz3ZKm6deMYWwhBfPYs3oEbo3x
1+uKp0Xn4zG2/ohM7lqnpfzYuK7cl2aYHsE5wNiBDcYo9WMwQR4LAjObmYOLhMKf/I4dAQgD6pD1
TYFT+DpOYufrVPfFdYd22k1la7QNiHLaK3uMi5dWqvm57UW6kY5SmzhT9WYap+kWAmMk7FokHRNI
rOgMY7lvStZaH12usz/SzEXKJ+NlV0bK+aIxkIcDptf3NCbWyxCT4TGDfYbwBkfAIJsKNu9KlUJn
juazBVS6LhKovQ/zg9Pq6iWB5dInnBZT4yWJSDpYSjB4ueRGQye8qHYLxhPuKxHzm5rE5eTRAm1N
D1Fm+RrDU2sb5/PymXO3ObouBuYLtszPIodhgVfWPIX8bWKOQjlzYGhj//ZWlvyv6rOzVdd3ldq7
Vdz/h/XZiRx8vkDznstYP//+2iXf1minv/mzSHPZrzBOEILAs9pG6nzCYP4s0pT6FWLTKLMcSZly
MQn67yKNnSo76nKFIo4IJLFAD/4q0hj5FZ5grquU48BGEvJG/4sabWUyBlVtlId4cR1cB/WZWPMU
i5jNIrHcNJxFpjy4mD2ibvIKaW3s2cQbN8r4tiTTtBkipOk449UFIG3FAJdcEjAtIQyJGlFRW63F
1kqb5shkyjgEED/5MXU3RdpCi6trAQkjV5rLefKppaxN56LznZf9GNhojnpT5/ReR62Xb57eX2Xs
t2XrqYX4TdH69n2w5hQK/Eq5/O37foPwsU6ZYax4HDJVV9tSy9arU3fxc9rslZQvhEOLbBjS4dJC
fA8pvi0EimXbQbFO8MDXfQqw4eelFgyCF4HMqm1UtGbvLtwKEuJyzzXFR7s3fmTEAEJpEdajeWoj
AZpXpXqvGa0HJ8kO8zCMjw/vr8jqiynnBAUIpIR4VQhVa3rMQBZpLNlDRIvH8ArpI+vaHupoU1Ck
vKKKjZ+1fNm8f9E3CvY3z+HtqoAPuHJxLsi/PQc75wJdlKVApX6yJY8GEXSuJTe9Oz9lzusSNyU4
OqrYFA2qQ7BTn8a+/uJokn6e4AAd2EOkr8oaGFsFpTFmZycOeXGJDPu3r4k3RRHmECwMpX/HOJyc
LwZWzW1IzfioEq49KES4vgAI5LW6q/e5Lr92JoxnA2ACBd5Nb/82uarf1HEsb/LAiCQJ8rJWx5of
eoeqCzjjiksn/1xIx6WIMi4URtekMBcQnZyILEIZ1c5RFr8J3gyHXINDaQY++MSygpHbEIR263zb
xNXHCla1D+MyfCRQgz/S2L3Qyf7xVxIuFw7WDNjPqtewQJk4mXVUhGVPP+umoyeNvPsO8lrIDzFD
pkgzona00pAv0ZepS56UXWUhd+BwlFYPiJcXsN43g8P124anZ59CLghga+p87Aha6EVUYWRzjDVU
tN/gFEZlb8G5sqNufRyR9UHm0B49Domsrz18ltGMD3Uyt7+DLZgX5CGf2v66t3GkzxCuvaqhOx+O
7pj5Wdre9CCThNrWU+Ao4CSJLdUGd9eDN6CfIkTHR1pf5RVou5S40a5M+nafOJL5SKnqoEpzuBP3
XPtqmXkIrWM4nMLjI1w0zYA0gPJpDTnfTgyBSTCUTkWaRH6doD1FWPGZssq6A+qQAcCAa4DVAJMo
c5jcnf7HRctkgxYpxANiRQ9TtevU4tw6pWNtIY0UebxxTrORXG1np2C3AG+v4G32rEox39q0LIO+
QOzOy+nGKbmBMDcj/uQ0WTgnxefUai5NX78NgX77uHBW2tQBisklhurlehI1N6ODgECbsDHjq5BD
EyCgasAcxbSPaxZW0ZIerNkEkz3DH82p7TukrQMqo8AUn5hVfc7nARlzDna5296b2OpDHJU5sm1h
rq1xCYxKZcD6VHkm66dN3+QJsAfniaReCfYh5I7xdi510XuiskK0C7prjRrZG+qxuhF1GEFvfZvQ
pg1ILslD1sO060KEPO2S9SIwRpAmMBh+0PUuSisHEDb8z8NGJYMHXZ0igK3P3DxDyR9jR+ikKg37
zkjVXxqNofv3L/82bLi6vHKIQlxBLkL4uk9itb1CkTZ0YVLX2ZaqcbrtBdst9ZBdtXG3S9qsvqmH
CdpN6LyWseIfxCIPcVdSDwOSPDSkm5Hhi2xbpglyDVVfQdR13o92/ggdnBfpZtrvyqfSzpydolb3
BLqPj5zf76sm/uKgyrI5BNSYRhsxq4Kk7JsPzO5o8P6dvjndfXunpwMQeRs9qbURipzt+6ZfBa0T
ADZFBUlznMQLJ49Au4FXm/lWAxybW2Y9zTPza85xChnT7OqolX7J+6dmrqdPU4XiOG1/nzC7uRvd
Or7JuwYnvMrjl8ROGti2Le6EhIaFkBe4iiqVXo8U4/9Vkh0LEscYt1AnmmgjdwC9Bs/t4zFQwFw3
UHlhH6o8zgJUWC+nkkmd+pECdSp+Icu3+vRu5F0q93bju3ohVywBA6/OXQ7vyab3yzQ95txEm1YS
tdFZ5rFrvnS7uW6sPRz6tugieFZcLb6VXTTZ/FFqgUVl0mXIf+XaY3AxHDh8aZXhZJd8i//HIEhU
Ov5sOhECxNtlCFAXXty3mbj140QRhJQGTRDk0uvHCcdHvcyYYLNB+X5pZ5V7URTVDw3jHZrsBgBe
THc2AoaX1RZGEOM2XLJY+hB8/DzAYHif1pBXYx1OgCnRnyyetkGHEfwNN4PtFQ2rrhN1gRL7xoJZ
fWuCpYKNO7Up/ZsocTHIqrWGKA/bvtQbmKrJfVxly6bTHgDmmVbsYHiLxgiLADa6vAjGaI63dZ/I
cM7iMqAzgUKSWPZyBn9NJxrQMAGSFnW3DY23bmvnm975kitIyo5BZMfkkNozbHrrIDLxfNdyVNQU
nLNAI6lCt2WLeZPlOBX1k05aTL7W9rUrcfgxtCB2hQKQkgiIcVYi2qosaqD/CIGI2q5egEPq7biw
ZiuWLER6oq+VWrZT3vC7McqSE6DS4QHYTZAvEUS1i54flG2IhyKfbxYDqR6dGeYTx77FGBc9qKSM
PFc3SIvndBMXY/4lgWiWF41VdMQ73e1hQX1RBoGtAjDiAnEZpwjCp7x9nbHXfQ/3SrCjQkhqfR6l
LLaOKMh1HfFHO5U9HkA/7ho7wxBBXA/+iF7dtRMhLtsFFDGXFp51rch9Uls6kNY8XanULJ6ppI3R
ZEF3UIWsg1HwOLCszAoajlsWS3ccSF9ihOAhcqfywHtAlpkNeflOAAsHOArtkHIzUjiUL/DRekjJ
DBDN0pGXRANUdlyGo1pTEThOHHB4f+9BqjTAnDBoOcwnw7OrMWrVvRGK7JKeEG9oMrXPO2j1oo0i
PtmY184TzFAz9B+fSVtdo5OgvK7V7Y0sm8SnjeGQOLDCOq3HuwxPUJSVvrFS9dBaluX36QlPm2t3
mzGwJiblXnNnImGeebLtLpltfN9of8t/CeQO0btDSU3kmvhtjbBThqqHDuM2xQUgqSYGwPZEYaeP
qQjfPyy+Z+u8XY3ijCCM2khwUV9/f1YoJ5fDhGM8hAZN5s/DWGwsoHOejMZ8GwmG8wMY0hHfNAqy
DvXU+5f/QUClxFFghKOsBpy0Ig3J6VQztbi8XVTxcWo+mRn9R2oj4nPlD+piKvY29bmKSyiXFcfQ
O0N0WutbYOAUbsldp8OxLKIDTX9LE/dOGkFukTQWyDLbbJfqdJcIqcCXRTacRFB+NhXOJljxhshR
PixKX5iHfjuT11+LCi5wYLvIjdYT+bYLwEX3ZRFqM2bXCze+k7fGh7HjsI/HOPXGKTbXTt4IQG0w
cE/wdm4r1DtAZCnSCMsNl2AnDG2v6hymV2Lqr1lPYT6Rl3dZLZINsxYRzO5UfylAkvxQuUDKGSka
2CHzyau4ufBm/XClUTABTXK4+/dCzjJCQqIir8Oh0n7fY/eK3m48uJTwq6hI/Jjpdm9lGGeVCSIK
xHcxBTrgZC+pPgJjtLZxa9e+Ww7NpWL99FqtVxs7THBUc3j5151+VogcPRtVh3Zi39uWdQ3E4Jp3
BKmK2+4WkFEOXqhnx2wtRfWlq3/PAPpzzwklTmAYRV93zSQEoNp0TcHqsG/a6DgMk29X3D7gKbgo
o3YFkC1SOHjQrm+x5qS8O1Veadp6AwH7PKBpf2kK8+2tXy+IRMYoJOALrMvpK3+DIjUq14sDYD0s
S9f4td2hZajAKIiV8p3xSaETd53GtwN4fEfEkxIcBx0dk+w+7vW1LDF0pht7W0MDaolNdMUGk+4a
487X+YAiJa7JobeX+bqm5JR0PA5tdGED/ahGpxJFFgBv6dC/ZUmobaNxVE4d8oQIgHNors19fCyd
yUt1fawGx4/NCT7I2gpCjMag7Jzja9Z2UxC1eeRlmty/H9x++J1c4TAcuCCuSHk6kL9ZVYWUAIR0
7IBWWtKzbAnV6q6HNUBpVWHVDwpLo9NAEzfF3J5zwg270adkAqgGvP6+NRApXjB99f73OiWM64ft
ukwSFELodq7Bg5p2SOWNqkIJXdMgA14R1GWx1yMylKL9XA4o8I1sLgA7P7gqO2GnVIKww8DK+H4x
CrADnKVIakBL9eMsNL2WIi8CW1suxlQyZHWTQeKOZtr7d/vmRLa6XUYQiBjQOYqOy+opaARxq7YM
4pB5sZSyr0mNKkjohl/RGBq9ydDmW5R5O3Ra4Iqdz8RPugEREYVyHGOaj5IelgU48n2yNK+tdUkT
/E0sYv0NEeEpYG3XBUywWhrwBnI0b/o27GBXGXVozOW0tjx0iF3fjMQNi3FIP/KuO7ik7HeDhXjK
+mUPoU9M+pT2dS6cG7DS1b4qgf9KBtHGqojTwFgCVK1/Nwvu/vxS38LNP8hOGAfTCtUqpRLo6vdP
0UL0Bs2ibEOdCyuYJ3KV1KDpVfnOjEpeYJSu+J5vkRKZgUKK4AoMOq7f1NHOkr7PUc+0KoHaP8hV
YWngDGINN+Cpf4Rs662q7g2A9+1S1tO+sJjf6OGSZOUa9D9hkpzgiziniA022und/mYjY0i863lJ
KoC7E+TbW3HFHX7V2m26QQfUBFFDkKpx/iWPx7sEia3HTmYCsR7QFE70JS3fH2ylU5wD0MwASALL
+P7rSED9ama5DlmZxsE0Lp8acMqAvCVx4IqbLHa/uiS/JLD4g1QRimkAtyn6BsjZ0DL6dhFm0vTl
zGYNAdgCSbZa7sVsv8y8vm2Fe9v3EHiSFjU+Ock6vP/WvbGhv98hHEULQDTEdmHj5Pz+2kUaW4Zg
DAemV3PhR707+o1rAswvgg+m5y9wF+Hb/0vYeexGjmxp+IkI0JstXXp5U6UNUV1SM4Lem3j6+XI2
A9wBZjb3ohuFLimTjDjnt1KVf4hPhK9XJIo7hXXeqjUgMoH9UHRjmep6MMfQjrqov6pAJ6rD9aoH
k0eKzVkfD+SRTwigXP1PjjgCrdHWvOxliz+yarOwdsflQ7nn1fpLL2fkdmBr+erlRw1mHHTTypLA
GMrEL12f8bVwb36ffTrFUB/hrMIKXOGpRAfnKq1Kq1J3Qzk3GK+KCt2YrvHaOv11lGv3yVRnTU1Y
6y1/xigooUSuE5rNqWn9Ne5m6/v//nj/+/n9j4+X44dRTTeRUhr/aaHo7X10dtC/o7a4n8M+D8zg
xakTgXbk+trCZWzmJ93o4hrwxVnq56Wx20MrbTv227saZfTWZGgG8MReOWdB5XhVjP6l4tdtGHdP
pZHhOJvuVsFt9lIC2YywbZY8tbLuyv7BxeiPX5tV3khPxydf26G90F5eG0sVVgGAGiFFLPmIA8nv
WGJXVqdZ13w0HMMY5ruOnOVeEI5g5pDn2u/etrVrm623DNHbYXX/f/rrf78N7GjMSvBMbNX/i2Uy
OqUxWPrNEVVhGfa2X0WQTFNcDmZP98X+6SMQ4hLJXwZNEXCkxl9YePpoXvM2DjpZYMycimPRVV7U
godtM5JSdEBUqP9/xhiP04r343++YGAYwCPT1R0HAMDhFfqPYztQJrE+udEeDclA5MmgQ20ILqmC
c73Wr8HmyJfWaLRHqWqQ874jaj5YwgmW7z3Ifu9BEDrF6H1Yi7PSeOw60dYivAsyD6GmQfwAaOKj
aJ7HWfvoulNXPdo/GkkEELXy6CM3kOhnDjPsWH3UxR2hWx4s97Fc4k79ZLBK8sj3KsKUz+PqmzfV
P6Ydiv9j6QLO7Ov2m/jmoDT4MQapx3Mx/2SW+287b+OBfpjQ0hGy7ZOzXtsfDCHdY9U35DDk+pLk
Q/VdrEAHdV+FXkdrBbXcl2K5BFXDV9ZeHAznG0GEbi+bUB8VxQ3+U2bUYacC3JLiIcjXeCYGLloD
cfSXOWF7uTVGdpr07iIJVq0pk3BW/1MrXu0tdYI82oWXdGSK2PPNsVFybh/thIOvRHBqzPHSWbFf
y3QUzWPhODFB0Yd0roYIeRgAaUgRCezEGJbdA1Uq0Uz6wsJ5BD0edq0e2gVbn9SidpnCuvsZHfKU
vYESC5/ZMg7mW59fjfbacTX0z4MV7WeP7IP6JqyUznDD5Z0+NgGs7NEqUPhd9zK2afnLIiYxztNQ
ymOaF7fY1xORH1392dteLf+o9lQjHIh8FkrU1yi9q2XFs6VfjeaZRTOd64OW3Tb/OK7vXQWdqD5a
efOC96BISXhxh9SUN3bNGw/G6PTh0B038F+sVN5Rc67UZMjmaJjXdkt8N/Wrh7WJacip6sdYDz5n
PxbigQ98Vo+bOCCulsYtVttn0T+vYzpdR8Kea+1lCJRK7GBOeG/DUfxrHMv9remW0O8faE7wOFka
Yk1861djfnt01VE87uu/syZWV9iUl2Cj/yDv+sTuevPFb7woH+rgsfCJL3RQQWpOZM3ap+VTgbZ9
NIGMtVwQw9qhlrEpTlDxDlo0mjKqKWVFYDZJQCzdiQLnOE2oCPPqROxFSuCyWBvqjAiDr7tQM7Zk
MIxoaIfzoB08YKVZG6PdrSNtwSWubrXjsTjwjc9jSDpDmKOZtoMpzXcQ1aaI4snjk/mVG/uBKL8O
3dG5RXsqVy+aNCvO7KVnolTJisqaqM2nTnOQLOj5Ema+du56igc0cZXlSB8RiRX5cuL5f7uXHqRx
XGtOSMF90zPn8VEN/fwlq/ysDc2t6p5pJnvP+6wKbXVWuxk2S3dIRxsrEJGbS0AGAGa/pmp+y3FL
cjIxWmWkJR+7ffRHynd5IJzNRk1l3po+bFjVxlWlZXkbMvU4lVUsay0SC4cOVIBe/CZ4LdTnPBy8
616ImCk1dOZnoQNj3EnB/rG0f5vzu6ILF8nw7sjY7j5jdwfJHB43DEQjooS1np4mCYprh7FrPG84
qL9z9Vyq31b+5dJnapsNQUgXK/ttGk3YFPxTniWmfUOPW6yvni2QXopw6Y+e7RwJtEM8CiN+bIoX
nWEEAnTuUPiCsNiFh/X7Ze0uwfBLLn8EYdiL+633P+Ukw2x8t5Ev25OiPEFyGWxx2Uvkv3+7YQmL
ZQvt8kmNkbcICDP3TtNHpd4nWfm8j2Y4mBwUQ9h6z4o/YOZ75IGVd9ZrmaEHRIhB0F6n//jzv8q0
zvPIMbGb8STyQzU4ofKdU2EXpO6mbjNeVOUcahLt1lqi532PrNH9cHY9BdV9DLzxoJDj3zPnqukr
tvXsdMQbfaqlFuP6iDLTChV1BmJtT9XMG18VKY4q2CPY6cB8AJ3f9TltvSoyMVgNPuIDwVyj/1Pd
NH2BgkXjVrbxNOGSaMo66QZ+0Kb9gJGPVmsKSwD9Sjz0QRm2OytO/tV6wUFDfV+NzXEexmjCS+xm
5clrvdCs34s9Lnbtq//WLeJ5nSVu5j3UNida3TKu2w6mO4slFHBVoHZYOVbrIVlt7xYo7TgI61DT
TSO8yMuK2B9BMprnAZi0i/0d9nZwHgbMBeYhIxLPp57a81U0wFnLfb/Y88R4iQ5PH49LW4e0S4Vl
8VlOT9WGsWPGk2z+w9jK4b+FSiqe4oJHkOuUWEd70NKF0d4deBONPO7uiaZ7EOIygGK0qX0t0Zjg
lmiYk7qHccCbXsdB/Ti29Ih3OMZVH3HfRaC7kcHn7H235K7bpBMlfp+2E0ddqAeXeXjtQLFN7W11
bmbxlvtf2/BetBuXekl/wT80DZjFuftemIejYrcuhgB1R6mIxLgwXgKa0f2O/xNJo/6K/jirt0UZ
ob6+x5hGosBUMRpAOGs97MH92+nLyVEUEiWozYmQS9jyg/R2HqUeR1g7XPWzD/JP7j0vFCdTXUZi
enQmcqiMPxNjZf5ZbQ/e+lpNXBfjJbKhWNvhAO8Sdu8zM/MwHNveim3URueaf5u3N3dA+75cat5E
LxPEkXaRwxMGzLo10ZD9mes8XBDN98fC+OB+D/PxhQ+dvBgAm4ywf+/FmawIkieuNJ5b+S5M79Dh
YLBLizu2TLlvQuk+Nstjpc55A51RwgUWMnU7pJGNGW4GL1TuPqriadEN2mnGo1XOHO35M4bfsNic
1N+3WBn9ARVBuir8h8N2WvtzdZ7W31P2Uw6fffNrNJ8ifz705rV2EmP6iFb/n0YoCBfGAqekOzBI
igFVM6+h6b2V1mPmnlv7XRuYojQjAdOv7TTgbZnkT96P2Af+9tP81JRE/Djv0r4/Nk2EUwdxHbOt
E9vKPsgGs8ecDFkXmYiD93KNx+WcWX9QZ4hj4Tu8rQ+aeJhXEQbbUVnPnbjpy5AUJd/MLWvPPd92
nir5g6Q81IfqpxI+hsX56uaCF/OYu9mpEa+e9pFZ/wzqjeBRdhLoOy0JpBXexfOoCiK9pPONW3Ls
ZZzzz6ITqUVJ6LazLhDoxqPjGbHbXBq3CFe/DxevCocxyT0t7LyTkVXRRz/Pb0iWuyM7SzjlH5u0
w2wz2SWpbRJ/bE0+ztWp12/tRzYNUd8mgkXPI7or9fafpnxZhre6fVL6hyqujEUG2GZ+EnkWZsVR
4rvq6rSk1ooXUaWFxmL8qxAvfIImfrBJ54H8uwzP8IrxLkWUsbYTsV5zm03derrlGcyUdzFX+LH1
au57KMZH6VzIujn2Trp7kdHyKI6cRwuHOM4QeLtUVuY57tG7i59CmnPkQaBHXFqjZ63ROhX9eS5l
BAsjwy43k7bKkT5bxvi0Vk/BUA7XLV+mUz6517WQS1S5SsbjPpz8yjGfdiegprBuaNPK/ZtW03PV
oMxMandmvKcUpm2tLmksIlaF8S8NIsF19gEFGFBJsrB8g1vXZMJ7NxuExeqP3r7ca9CBu522vzju
HxY4YB4Cx/XpaC3BudKaL97IjCNu4759rnMraTNqZ72vypsiAupOAuePWh81ja54Hy1oOBkTudKl
zlz1nPmEyA3Bqzv/3RY3QScT2gaxIHpD8x4jLsKL2NjWv9WYP1SpM/Gp32XlZdhAwWpZEbqqDk17
fXAmk2+pyhQA/Qbrjv7fvbX9dclVOBhP+No2K3rZxRntfdrrNR/1h9cs10Xbbgb31Ng+Q39O6mEt
Xle6xv1Dvf6JcY+Eq8RZMp1p4ohMrlvM8YuDy8tA81D33/ZgXpCzpq5VxWKH31y8g5GVofuvvSeC
OW5l5dTk+6KwiPwYEvfldTFZop4ZMVz1bOttkjMT6NIM/Xe3Otd5MRKJzBu5MTh6klHY/4JJZ94O
GCbsb7BvPu6Krtr23YW4zmEc0rbnDxdbuAJOyP1PPrxPjD4LkOm+Rj3iVuUcvXZ8m/jRWB5Z4elE
kQjEpfem4Lyn+tZvt4VrGPgD/WfojfE48BJ/G20R6cb2QZ4coyh1sAAwzjXjhURHGfp8f4H+d578
MFXzlJCpGY23Uexh0TT35cz346w9VHyfCOQiS1wzv/nOLcRphQJaWZspKVe8U7IhVt5zH6xulGmu
cT0Ql8NriSHSfqvcgP9YnpkgCsUhsHpkCNPg4OZbEgIb7Ye2H5+KAT6Sx/fZzecfz++vpEs8sN3/
pvfigZCWKZ3zvE3z9QNhXTr1xbtndfi/qqs2kjW6rXN+oPhzSbOcD6a+z531UeTmH2QD8rRW+9E0
f2GZsE7LDuFjYqMaNFBxQ4q/9c4N71mTEbX8GqU0k8HPmMIwZ3mNwOEzM1F0jOtjpYNQ+RfbYwf3
mxQxHNHkvadFut2ehjmbLsboRhZz14at82IAZDp2Z0KrV26oNOfVKaV3gxu6ommQTMOsFPShPlWd
76R6zYF4czeziE2hMGWP+ttUYK+zPS2PcSuGIEr2IRupy3YYCZXptbeyXZ/M7n74qPHqusuDHIdf
FrshHeFEJYvEqnIRjv3813AZh9DHXbpNu4IxWuHqrrAx929JLU+ZpX7pPutO2RR/fQ3Z0WoXp17o
z0JSI4dbSMtTz5NNJJol9brq7Jja1bD/CTbwCdFX/wwmCx1h5wJnKMHMBcB15LU4u7Jq/L1b5tXU
0W25bVmx2DrhRARlnGdbFVPFHi6h0WyYawzvmMMsANQxTtSlTEBTcpLT6azQxfJrr2VE8NbBsfm2
pNH+BA72DYMOUSWfQCKebN+sI8ZYXkZO4HeWpF9l1UYuU/GoEJghKq1jTQxvaliJZgDtW1T5XVgy
Mm2PXaDtishwlpO5CPLGFQDY0HuhEfi/V7t6LS33zXKNaO+Np3xF4TaDVO9LFg6oPbmJRrYlLkvd
B5BCpNTXf5Uue2YHXUWibd/QehZYeh07ZBrMogLOMtZX9x3Ly3IkgyiqfCq5vfuT13nNWXUirmgN
vC59l1T1HpwCLYtbu7OiZR6Y/iTC2JHzR1usn921//b2/Alk+0bIMJ/9/RZaRNhqaktW3eUkcOQV
wch+UKV5LKz6Mk7bKfCbX0Hevtjg+uEsn8W86InmSIdJG7uvzmTYzuJtH9pIM9zIJ7uWMyl4ajOD
P2F9OkYwhY1aJJ/t+tbN9Qdo/RjukuTRjoTGRntvN2S7SCr+usYdfsKN5W3Dm+PwHeJY+5K7lw6d
d0PT9bUGxWEIkGJijA27Xb/4GU8tTS9Eq81WZF2GfTUJkh2/Mnv83DX/pI10UY+B+K2YEd3iqUBF
G1pd+bqtDFd2p2OVLh6cJXS9+trD9iCFaBLEowH39Jb0vXu0uy1dpfnde266YDv3OgNITgYCcb/1
VogSRsvgT2XLBfPkoJR/te4TaZ4xOi2AjrUBLWH5FXCJBeRjGOJqI+twDXj3vZiP9mje+nb7mI31
nfew5zcTh2XYrhrmyXrWnx1DHUdbT7dC1qGVt/+azZ4DgwVhZ5Qdia0sicWMfc0+bAoj624NN2Fb
c2jmOItrMace1sBoz7SDbZYfosVSDjXrRvfbtrO159ydDv5Uv26L+JxRJCQZr1O4YpaGBu1fgmbT
wVJMP/SN9dsuvUuP5djBllhg8z3slUC/tswiLgSRq5m7FwwYQACUKsJbg8M5gtjyLbfuW9G9jH2V
3/qG5KrMPOiC/Uw2jWStxI/btRhC/fWkVe7ZnDqDP1viKfYnLdY32laH6jCbYsD6zZnZN/fiUjyu
zTRHs9f4eInhoGrf/7KDd/IyySO0tTI0TA8vtxI9u1ciGAkyf/hUPjBwv/E1yv0TVulFqS0DysEN
t0yoH41tA/4DTaG6WYUT7ty0JLR0xAga1WV7KTx19nP/qdyndO04euti/wfja3USTSmoJBumUI3L
EPtFG0SzCY7bc0ekrapORef9zIMEq54YNJ2VbMOG5VpieouEzE7tElhx43t4m4l6dvDBhrjQRDpj
vYvGQK6x04K75X6hX3fnHcHng++ut5bEnITAIpTdO9+V26wHGqClzBvy4lEZ+3w6J8zLkVEioDL2
bU40Q8dbvgFQjVobbS4Dr+tlpPRmhAJbhjy5+JjLO0bVGyMLc73Hpl6hDd22LM7z4mloOjLq647k
H39p2LAYozPZ3LpaJxGP0Xdqj/egBk6iBZSH0dLEC+r33fNguhPy0p4vczBfUP0D73ZZnpjdyAzQ
UxNEvWrf9RwK+9pxb+ondywxeQ4NtH3lXUitDR1KBM9doT9o+I6MReEm3rOZvQJxtw295OZPWO8Z
eDm81/2AAHwgGYlXnde2yZcvBxnpRbV3ycnEPRmAeIV6drDdZcMpb36z9VT4t2N/JU9hc73PUtyR
+4Vl0sqth73UvvstS1Ru/ZO3X+3SpoMuWYKn5nWsJoOdvnlxizrFAnDxG+dDh1SJmvl9sdfnSe4i
6R3tNE/V72D5U8wMStrQsdduesLZmgpFoSc/GywzIQa8HroUj0W2nbygTcat5qUEjNbK7gf4W7fq
4SKQwCb5kyn+bPYQkI0Gzl26+hvfqQ3I0+XqO1vZvvN1BhIwE2fbL8Gmwmrt5xjNOmPEymYxKPO2
BALJte//4u3hC7kMnaC9vrlM86DFqi3uKQBEt3iga2SJ3HrNCvtOf4OqEaEsrK+56lOrX39VfvZS
WM73bDhN1GlDbA5cTJvtfEtMrHXWJNVcX3SXLBvVJrVXHtuif8xxuDDqN79zP+gBWx42jU6H1S4P
FF/+zYzmnY/zgfR4uL8xdst2eiic/mUh7zd0+wbsVzVNiBnaDq2quMnKN0OVLT5ABtnmlQV1bZnP
vtb8TNMOyRAIiJ8Ah0KWPy0jZxl85H3CTvox+0GbgT7UNT7Gwn7Wc+1gdsyRrja/6rXWHKh8XpNS
lj4Xtw75DEdSQ3UNzCLhKDN+PBi8pTv7mva+t4ct8x57c4lQngi0DI4JpvG4NChWbfXtb9lZpxE7
wMkcLy12efiilKHgRkCCFhqt9qlKPdK8to2xCP9DKsKrWk3AKw9VctB97+VC1aJrRa7P1aAFvzNs
t6c+G4hqEoEe85PX/HIviur1ePbr+r60rUAlhZe4zDhUpKfdhm/YDQ6+ywHLC126/EsjEC+zX2p3
/z6pBpP743sAZptXPihBBpT01CVYHBnJ3tWCEOCAnnusezCq/qNyieiZx5M7jz+ZgXyuMsTN6vx/
Z3uS8Vbgm3sM3KCDNuxtku+a89CN2XWorDKa0b+W1nDVBEqdxT2aXa2udtsnFPfhLeFU5u8GFxsD
+4JLpyFNBGrGqjdxcUF0rNH5VPmdtCm499YeTN6Osqo5IlU1Dt5UoO8KMfb/2LP9x6IjMSEu5FwZ
8s0P+E+3e/7ZZMR7rDPvDWfd8DplS56MWYM6sHA/jUaetcl5K02wRQ1uODSWHYX84P7VlPM91MKO
KaLew8nzfuh8jFsyBuJZ9XpM/AxD1Bj8bkDwACUcV5Oh7phjetIwNSMx6bEVddop3wmnLaoKJT8n
+poPDIMUnd6oIduP7Vh8rh6X4lD95rpMlWpfnSbOVxDWTtozwDcDiDEChe48Sp36QNHpALjaQAuc
JmFrymvQcSgZkvAEH9SBJL/30p77cLb3PwgZ5AGTMCbyYYP4KHXyTSNdTi/1YEKI2GtSZUEWLaUi
tsJxXoJ6jo0G4JsTfiIaWzuIbouK0kmaMvjTA1LHeT8ZYEjzc5cjpPfy9bHbWNJ2mR/RJ9thrnkG
EoY1MXJUlgN50ZjZPyWdNal7JVfHY2IE/PBK8dcV/Q9GrwGBZsd8N3A9T1Y6+frb3pCJMpHeHO17
u0OtAa8Ts7L263Xt2JqWuzFD35wxHWqwYVQMJ3P3g1irHBXBCHZRPxavW0tN9ii2ezXOHcwnlDMc
8uLFQ+X5oMzmV1mDD6Ml7iOpOxcu2YzzxYhWWbcnfShRdfWQJLP5oyzw7gBJGeZM65F7Dn15Fed+
VaYTDo37oM5EcKewxSIOw2Byaw6Y4RuGgJGFCtwZlQt+NyclcGG8+ONDljsAJD5nr6iWNioQQiB6
qT5lNv9rGnx8cDUHTZpakhNKkAarju+DMqgamVJqQ6ISDWhfZkkISu0pjb9UPVERhXCDeKF9UrdF
7gl5HnTdNLxjJFZ/k1WIOnlmGSzkiLMGLfuh3K5sQd25s/unShEolI/sa4Fvtg+WqF9NUrdeJIjb
1Fig6tk9jlrGynHqs9DWIyEcZmQTSgiIsDzVUFQn4m8C8DX3tVnZeXRtjQV2K/hWJws5hCuai/gl
yHw5Fp77KsiUAngzATZGzACOtQCQsQeWUf0ivMZmsACNl2VXnDKSmYASeWaDxfdf92k+6ObmxtNe
ROS5G69ZU0bY8rVXyRNSGBZjPlJQ5MeMjwCb9WJSMo8eE59hDmdofAuZ/9Mr43mtarKPwFQe9Q6Z
oWjEgeiXPvyqYEl3R30O2tFvz0bZuu++N+1Jzr6XVmIGzZWA2Dxn9Gkbz3s1fPmcRWm5M3jO0yju
ZFTqcXB1qwV2YuzncWTqEd7vrJdvQkJCNbUTabSfxMWK8VlSSoDqvvGgWy0Sf4kzUkEN/z0BHBEk
u+h8D8j1fyBMz0azBGEgd66poTpmmmNfq7bnsxarSLy6HJ7d0T4i68/PJtPddTOjZZnbpM/mjNTN
3L50nvVL081kN6v6ynWMNm4ufgeaRbiP2i+FINYI4fsbL972sFZUQEK0kcyUhZsI4Af1jzIITnVR
4Cyc3GcEEFWKQVCGAnjmsJOEItb+w8PDSx34Ctg650s0GA3+seKL3EMtcqxqjnqqMj2olkRrK4bd
Yb3hEzCOXdbJWycflqacDqIp3rA2bMlG4/jB74zDZrKxW4EBSSOLVOyAzfbYwkNWKGntHDe1Pb5W
MsBG4plLKnKLfaZhEw7Yse+8ibPYO36LsQhLXTz5wY6vcRvjWVAijxNKRKbOimBlwRCh0nrpdj9L
ZjJG40FkK4kak5uaRf8pdPDqzE5nQpbMmRFXWu7E6YRVyCmy8zAtYBjIcHLshOO2W1cxIwC2kJ/g
mkFNsBU8HKgsgxeO4KTQM2ScLLSn7QRm5FypjWw3ol80s3lstw46avmdMSu/+g3uYzLoHrZpvuQ2
zUmdvH9d87UlluSesWXfRKVfgnzL06qfTotbjfG6Q40XlcaREFR+Ku1HWctfrAB9umEUqvNxub90
fzQSd8LczHZ0rahTQDHAJw242LxeEQR1OABncFhj/1jN6sHwXUbOavMiZJSp4+f7mRPjjJDMSrbS
eFNKHRGEvunTYyvGMzEa5iFnbym9lX2MgJfcfWYqA7G21+biD9VNB3CXku2W1zsoW7Z3C1pKjdR1
YMACQd94iIZ8D1uijq6khJ/1Mt5pEk2GkQmrw40XF6b7q26L/dUsEmkXYE198xEME6ezw5yuqg8a
zO2rPWOsM1ojWhrE/XDj3kSBtOdXv8x+S3em18wioquTbrI06qCquToiFsiYpwYcqbb3OLPhEv6S
ZrqeXX3tgDTLCGsW5dDWnIPEkh6ZNNoejd0CKnOYZmxv/xoMeL+i6dtwAxc2TQoLHVmvCYPgKxlM
c7Tt08fSTmST6ACdrvXUGxfsPF9btWipVy2P2e+ytot0wN6WGjPkGM2588mt7J8eE2ZcmRXTnW81
5wW4SsMaQ15dUoNPJbrFU20aVXcgTvqYQ3f0C2IVb+bdDvT8A3aOePOlG1K6sqjm88vjMpv+LSjW
jOS3XXGi9/mJZII7p2pEbGI5a4idnYs1OPY5f4Wv1t82rRGXovZTVxTgkQMaxz1XY1rTWJZnw8c+
J6Mj52fZ0pcl+GKytX0kUm1BxNFx7Hnve13YWIasLqZfS57GewL8NHSHUhAl3mOYGjSSKqxenCjh
1on+apNmBn23ggK4j1TP0lMRM+vzfK8Bb7X5qts9nqBaKy/s44egoqSA23wNpaO+EIwmQcuoX2Qm
rIYHNioYFn0KT2ge4OITKl0anxQlFJxmM56x+TOHL2Z2XMf2Mzec+tLUeEPR52nD0EUNAUWR38yJ
HPIhde6N86uWoSggjicPWHQY0PWnmW4jpzD8UOGnvpTlZJz0TAOLQLabOhsan41UA7Tsmxu2cvuj
V/UPak4/1Qflnu6iSa/QgptrZMu1KnM+aBwIaiFLz9uNm2OS6tHr3Cy2ZGbD/K4f3H4N68kYb5JQ
rdtAWFnUBTtJa1AzBkY9R0NxthmgdjAtyOrzZJA9uB4LZe93JMwR3GOZFdKm/upUHbK75egZW35e
gn6MG7INI4ix9Sz5ZQ7Cdp52d2gP5mjLyONBBCwJ3NPUuGOySHuMrQZs3WU1m2bVQIXeXWUzNylD
zEdwUwIRR7YVTeJQnQL5O969bV2yOs0TiclzOm/bkMwNcPoCgqh4lUsU+WSPWW9j3fwZyPdLfHNl
MMoK1mHEd/7yuA7+ozNPduJo7Qn1n0h3VSG8lI/0AO0nS8t/2f3cprIAefQra0g3JDLxgFlDOs2/
mZDoJuYCqHkFBhbmflW1dyM6I8P6hjhW81Fi6WJdrqpjAsPBdd2MHb0TOj019dOTTyhyuM71XUdI
gJm9aJF0EZnlBSOaGjxgqMZzk6ldt1vZudutaZxXffRYG509MVy3efzv/9n1qnzMD1O1iQS3KIXT
lYp5+4yX3Pf6x35Wv2A+6hvRbHnYi9pJK70YYxvEfhos/SC1qYlcwxG46vG/kptQhG3OGM9e0CeL
8t9Qo0DztL0ezVTN6cWkwS0Ye7q3iETZm5xaC86FIIvTnLUsarmMcM/+7RUSCrVpTERwf7gbDixu
VbI2HtLHAD/tYAIaWm1tnPJRjzWvPgRtZ50YpKJebEgF7A59jz70Kd+5FZbAc9oMzQ4bAE2lveZT
ntbtYJ3hiMz34dsehzax3c0AX9XyhBiA0aTmr5rOWFO3W18Q4BggbdFt4XHdKfNJ38VXTYoTI5sH
OzzOl7vaVGXjeu681Wc0c8b/Ium8lltl0ij6RFRBk28lkKxgOccbyseB2IQGmvD0s/TPxUxNPMeW
oPsLe68dmd4bzzp3U6BuxNgxr1qhViCa3VbRZDePsxksGwv8G8tlLsUE8iC24JJPqjb2dhX+mX24
pczf62a8xbTNqs5+0Az/9nPO+DcInTxajETtHbtk4nXVc2T18kmtdl57ymVbqW9+gSTSRnEzLa06
kP34WjBoPxbIqgJwgZGe8DEYJsVM6swOc5cOjdSYH8u2vRDGMmwKaQtKnnqXCBa6CX5pasDuNNph
GxObyyyj4K9l9ENG5rlgJdDm60Mh6z9xVWqkfSYiOV+7ajDD0/DodFmzHfrxHJBIfJWifbIn2KYm
kiFX0rAGk/fqzVmD8AEW6pA+pX6G/EQ1Yjep5eg5BuqBZojpQoE0+K+5XJgSaXIGF6Y6A+C5jV1Y
z1ObiDh1wncMcnGXhjNB8Gw71covM9TFukN0x0lVE+U3iV3eDhZ/vBfGQ8/2kwCgjVH56w0guTuZ
JebGGsaCQT5Ke0cyIA7tlFPY/km1FYOT8QF9dgCgG+/d4qnbLFf5j5+heaJR2/S1JIUHVQtrYTal
Xfvh+8/V4lA8GPWKkdY4Zln4QGLzvC8InmB7kkTjVTNZgJUILHPZqpKHK6VqN4r6qcF/3wfd0SL8
HIX1tpGhf+nHX7sJfwIwbJuPCnFjXgS3sqU0oHa4BZd4MZuMAQq5Fey8zysNQxwWzhmR9BtfHpv2
eXoXa/6oSpeukpHhZgEUSOplNGWMZOS0Hs2he6xbrzlL9nnqiiDxu/JV2fLInRIeF13sSrt5p919
Rg3RUfwioG1VcYuR/tH0Uv1QtaxlRb2f8J1vDB9NHLwitEBF4MfswVAAVXTzdWPRDg5BBHmPq7p+
06v5W8zVpe8EzZnIcGuWTLrtJm4Ny4r6mZ8n101+VoMfxg2hiQxkV8ELUN34fmoe8+sBzY7wzD4q
i3tn8TdFpt68CepH4OTnjO2P21M5dgbGhWZ1X1QqNoJF3UlToIOhvGjEICIr9JM95PfJ9FCoedky
P8Qs364vumRFpLvloefaUhkOh14iBkzIJm2Kc83udlP7o8FfNJ3B6MKvGRmgiz72PP5CgE3MxKv2
Y2rFGzhfJlV+8EPkBJheMZJ9PKl4YCCnyXU+Lrn5OtnT9U937xGjpzGky1M6Uk8kfvIskWoOOiFH
orLGXabyfWX//ffj8e63m4KDiXs5vB/RlHLWVuEzWySIQ55Atq12oeFOfHb5EyE37m7wH5Zu2Bk6
4AkumBYEU/G12jBN09o4mYa97jo7YP3otOa+LP0PNmUsmLzkhgRgxD7PKR7qOEsEu5Jm763Ciwmp
plfG2J9W3+ZcfCXAmt7N6kjRC68WJhI6N94qi64ZxQQSumD180hjeBnEB1e7v+19/UdQ5nAiZ4wC
LnhYTMZ4dneaJl4e2cGT1Xy589zRf7UvMJYFlo66IEPNrfeqFS8lK0oW87qVt8ClP5IrEjVBb5et
7qE2RibGHTOR6svSpHN49a/IS/ekpiyqAYocqwqoodEGX8wx16GtwAe+19oId72cQOCq/JHZUc9I
gRcEnN5PXQ3uif/qOhIoo9KpUVAGeNoZdm1H5m8mEvaNNXoMegrkcWt5LPJZ7Wqv+rV9R+0lTEgm
FWZsX/eLq/WNchEKk+vc8xm7GyWfpkTfObpmbHNFYsIPpsb0915rvTVz/rKm+W2iht+sYAIXmNUv
C6176S7s+zomW01DoVwtCVv9+skoUA4urhfLxv6djRjDf90kGqFdR6fQkGDUmg9VpU9p4KF9TdUz
lpEXiBPwHVC1mnPHqGX2tgxev2SFhssW9TOTzc04oZYFbEryNLPWkJ4difd7Lp9nXlOWbu+caJ+6
gxZQSMiWRqP3bi8uI+DDGAT8n2V9mhbtfs+5vWFajcgGnO1GX/WrtnV0Jri0AjhBHzcdNNKli6be
YZE1ze9GrW8rt98jlP4riquvpTXjqWzEtk/StyJYmyigM2H8QX5WKNK46nCIpgoFjtfNsQxKTE91
w0LJ7XhnTTa0xUMgwXa6CA3tr44NxmkeQQQFkmI4BPw6De/ORCnfeiWi6wKJpdaMlFiEU8F6vo9q
joExK2y6h7W8KRWRYb3FZz31bQy/F90Ne0hZFtu1WD9yP4sSyrz7lUq2MjIdQcu674rCurjCOmSN
ANlLD66vcjsELt3R7U6QSMJt0KEpKvWIiq+YzGhJm4k3N3mSYcIyynnX2ih3zZM2BY+q1fF0XaF5
SEWmxdw3dkqunts/2oL1NADujIMqQK+boZI22FpPQ5igLcQrbtLqlUbGWtoH29qBEZjhGOHzzXnJ
yKAbO4lwxjRuXZ3sHBftuDKEE9kDsJSJEhH10VmKQLPOXR+9ruLh4NuksXrVDnqiKpT63LZVwFKd
ncsKfnzjZqJkqIggSGxGn0ijGt1LnNXh1ivZ4Rk5lGAcaBwiV41lv2qmh+B5NkESoizoPpgg7LlW
7ZjNPG9TufbRupIWmnioL5HxNOFr0R590MQ31vNSWWXUD7YLQhbcptnkN/iZ171fiKe6MU9MaLfa
nL9aKPex3Zefw4wAIpspxeHTsTvRxhPSYGbt43gMmuqrmRUFhydf3G58rjlM4q6w+VmE8wttGspn
h69xyD9ta4hyGIB7S6oGMaTYOw4Z2kGfPmhdvarWw8GUEkddenmxHYLxDIR/v6QGkzsP24EKIuUt
L6bj0Yp4qzo4bv/dlymcRib8LXGpc3jvJpywIaTUk9CCD1Qj9mzz5yHrd6JEd15RRUhdxDYYmcYP
HCZ57hgzxJA7OygODrccGD191xXDhYv9BNqIAY3PLngFm8+Vobbh2P0uToj+GD/MYCGGQdk77Lqu
bbcwxDlycBtMXvjZZaztcj8vEZHNL2rC5xG4F8O13T1eT96JirD3ug+BpXFMiKRUsUn3vMszpM7a
pK7PqnRrqBEPR4mkcijkJmVwxxv8Vrk3rYdIYhkHlLPwmPva+Zs69iyLfnIInfHXpWRjPLzY9hLb
UPpxd1GRE7gREisLTnl7/QcbLrURbqiPNUdEElrfJt79TvdoNz00NlipICvM/pOLji9Di35MF/UT
DMmp8zCj9DNPjzz7lOPcd929hnMRmcB4CuQ3T3llXbgro3qoItNnho3UtJGyuLXX4D2brDdQ4cgE
dUWJ0P4TM33lwNKxg9bN9e+d8wmMPtcf1eotCphmCyvmpMZyPlrzkRdWb8OCr9MwrhxmzcluJd6n
SLD5OQfhOheE6lOePAh/QBDmM/BsDYOhhv/qGC07gj57qFxmyotIqTWf2269tIVxgl4XtUV4GRf7
0SkS9BtdsjOy6701+uesKiHYSG4H9uNVj/B9vMZOC7NEB5InmBJqZCrqp0JOiCuj4xStOUtGqDA7
o81otEN/iH0v2Xp2+osLGoqVPfRxFbQvhZMhMmeMug1weu1zJt+CT4XLrOU19zKo/+WeuZAdiyr7
xk/pUct33S4wSmi3RvDjGvhFbcOP5py/nZc6Pwjx65cI/tt6FJuvvBzsQ6f3YeqpbZ581xTKgWoo
900PvHMdd00gtoZD2l9byKjVPVM+3EomGAbA5CsSbmakOmS0b5LONxg9/4kxsr3qBskggJ/Iqaon
J3WZMlUI303pREtttvx4/ckc1BTPPA9lx/o9u3Tt9TpNdnUysWE2+4uzwjNv5fyp7eUubJyb3K93
VTLeCp3+QIny2Jeb0IJSVgM5cyO3UJ/a159OzxLHly8V5cn1I5misnLifnWel75BxuSX9sYcJLK6
1L9XvY/QzmD54zkjh6N56xR04HWCuFRbemcX4Q/xELu0ExSVaPuahqkRTiQWW3Lj9u571sJU6Npk
v/TmsUqdPdMwFOm6j8TSP1Ncx3PYfrpZee/btKbVEn4XE4+/KbEuCQySIXMtti/LXSrWF5TPCLRr
+bwg6exGI3L9uUJ6wSDCwiSjakbrbRU5zrwfXdFse8aqvtFFlMvvmmKcIeTEd2ptEKF4u9E1623N
6HznamjIPI3AIs6Wp24b4Oks8tJ3E6ZVa9g/Vs/mzypYUZphGkQsgdtmerLHmctCj1vCV34GrT87
cjq4UE+eARscGTejmO2gFBNy7UarEK+J08YhbdFGlekDoRwG8nTFB6ptUjhQUy0VQ8OVcU7t4p4y
F7XeFB6/s4+ss0/Lu7FgMDIMw/NSMvx08eleq/UhUJEhGpcpFnomN3VfnCQuPauMO+l+i4Jd8zhm
zDCXe6/m2ibuQW6rYuBWLCXavDkl7w5pEBqcOyowg8urRbfvMVEe5zd8Od92Nbx1Ja5fYbTEW4Qh
bVxfL5zftgZdwqhR5LdpmTUsqdZLnyUFvevCLbj2f6rq8FMmE9EgPgUJUJSdb1ZnV3o3o0AOXLBs
PifXrRum79arDix8OC+4vw5AvN9qtqqbTo27GQ1bZ+OfcxrvpwyZfhFzh46mZJyQKetShBq38jC/
9+sZWkGOsm54mFZLQNzyOZWY3C2djYndbW+Huf+XQ2Pbql2WuzYW1avXIvU5e8syglWxc5eAAR7X
a1xPzju4x1iqstiZY415DonURmT4cANz3g0tgz7P2U9r96aVqCPC7XFKMH8rdbDs4ZVsdcJ+Ynnl
+/ZJXBFepP0M23xafzuFa+9tD2bwgpB/F1j1uTXGk+MlHnVUccQZcJlzNLkkdCtczPzfg2DnbjoU
dXts8TRtg3kyw+WmttExD3o5s+GueeDUk23hiqxKi5p5lfdjU6otcASNEqWPLVVZ8Zw6/Dwrfzkn
o1USezPzPWyNlY/V8VYsKrzbIg0AdPWdjpdF+8Sprrusfgsye943C6IS10ooG9HbmWX9KerQjxqK
V35YVCoWqRmjvCpP0BU2vnG9NvWLIf/IGhE70zffZOPEVdOGm6QpUryV3WEoSsyHuXHRvf2kCEWU
638u9G6mptR/y+i8IpS3AdKpP9jDW5JRnHfa6q2nAFzaNKQzE4UbEktuGMjzgZVIyWpGIpu1a//G
FOkEKc/E+2BDmRj6WItrsXNWsWXm3iExkaW20NIja8qWY7VW/zxdvUgp3qvMnI7qpXk2dIh4uICQ
WF/HNmk7I61TCfEkBpAyH6Ffnmrk4RrBu57mR9Go9lzMH9W4rITUI3rrVutjEGqNaO3KrbsG/wjr
QL8LFWFXugl7HaJc+GZUse2V2KlJ3K0Z33E3OL+OSTIFm6cZJ05OHywvKMoHSDIzGJNmfUK5WUEx
iBiqXTfoeAX8xMbTyAbIY3DZ5e7falDRpkspqIQaFJ0iKktvjNox2fV6/JPseW5KgIYISd4Gm4oW
hM1R9xyUFsDErW8WR5slziMl8DfWl3RjuOASkXSA5+sNJHRVxmSQjCDLjklKJdkm/DDK8rvkAxln
Qx5Sy+YPzJkZTiM82mWwb5aUO4e4pXG3jOELO4ejOT0V02RxJtJOGPV7MzjGJjNXtZV5CbRquh/E
akMJQ+TcMzfaNXAgBCD9OB9TQLZ9Q0AHkQJFS36Mwouf15LVjsb8oeTBXEMm2ZN6ySVROQwhosFj
x9fRZObGpzSj3FxBGfoYuYxqiAyb1ZNo14MaXIc213z3S/1O74s+p0swDSM0uCG5RmwnBoHS7A5J
tVqxgxA+oqr/zIr6w1txqAP5dLdWUb2NZutFnkxbhpyGQS3DZTDZ3YE4iTeR1Kjn6qsZ2doD/6Ty
97I6qu2H3CmvH5jzSizcP9pGhK99G+z4yM8GI6+TaTt/dHI7L0QPN7CUmpyzVlLt86FBYOXGpJqd
vWz9mzxcG6Er36qaEWxlDC+wwEhZGSGsYtpmNmeB5iueBtIJcKpOMXw2amIMuO6QMkOBsRqP/KGR
Z9YpmQwYrhxPvNfsRh2bxnc01UvSjO9rlp19dy4juBV7lFTvidV8uEmfAMI2ti06RBt/LKasHhBZ
309RbmRxZn8JIZebbBWf0+g+TgSOXBWg/P0WtSWBXzjRl5skMx/zYHAP7TwzxxvOE3tBzNoeER5M
bcy2vzObxQA4yH7IXXnD0sYv0WGVeCzN+dmqkZFaifXq57AABn792Wv0hg3EM9PTfduztjZ0R440
bqGslft8GeUmmJHe2KlSR9/GvVP2QCW8Kp6rENHBSdviFqZLt+flWKK19tiU2uVRWV3cT+wyPCsS
OQODAkUnDoQD8V4/VXV9q3CCNBV+YyvByzuI6bNKn4GPfjtBj3FGD8UWQs2R8D65zRAPnUdTJtd7
IN2yxbqQO5Ghed2xqWp2s1p+QGYPCHI5o8aTst1bszAqrDBMiqwMUGth0S3DXsrjzuZTZ4fkRWHd
/GoYz8/1Cph47ZgK+I5mpZv7SFOndd+RKQIWiKp4Vp/z2INwaRgDjokxXRHry7Z1scN7AY8oxPKX
Ohhvw2g0KWGnZAwODgDJE0kc5zJZk5M9AjghxQdaKW5VJ6xurLnpt043rGe7TKMGSinRP/aPH0zQ
EMrsVqfs7FUTuvHImBgY5MwqyahZXeYaB5m/TnTGwfdELlbsleZtwO5kkxFrsHVnBgTdlHKpcv3u
XdJvIiJAoKwPxJXMkmSBzr81s4wwr8KkeMu0eUI5dnN1QBZLKA+L4f5aCSVT5XA+5zad9FBtEBJl
MVNSxW4CXXcpUwdfawVlC8dQ1ho0WKnarn7T7nFrGxQbzmZEQ3df2e6Hm19ne/IytOiW/dZ5R0T5
l7KZZtvEqa0l9ifWqfse2gNzZhRlyrd2bYogg7mRMa5Yb+d1B63OPZOo/thdi0NUHJ9TA6sASrhi
nSxP7eM49ulBXh8XtzQv5cCFV1oUhc5kyLgi9xg1vBVNoLiObShvE4frJl+ZIuXO9gqoaZa3MoWO
MOqKneySvzeVXe/XeUbjhXGzxXpKHKzPtxY+UEEAjgGvNyruY38u8HbIhiU5+VJ49Rhu1QcqcTqE
fv6qnWLr423m5hPHpHefcTw5sVPJh9Sf3gfJLotRGoFdzsA9K0mLqcMduXaIfk2S3UTfM0x5bt0L
FMnX0Whp4QIyigbWvHZ9qRbASOi/6VUM1tQzTN8N58d7JgRsOtaQNfL/yAx2a5l/9BMmn3nmGUf+
kdyVg3rJ2vBBl54bjbbEb3bb+cFtX/7TLS4SF0XD0Mu7VmQX33WxFAamGXW6DI8IBzg6ioMc+MDz
yv8WqPwZKRBPF05EyDWtw6TXmzCVW1cTfkCt5O3yeT8I5wYNFCRcb7mrCfraZGv4r7cYC0LJyhnK
OBA2sqeaFyKqCyEZDKU3/dQ4EZJLSXV7rSUAA7i5/7gMy3uIEHbr2G21nUQdT0N3i6wcl28eUvmv
giGkSE4I8M24r22TZTmvv+k327xFolxl/5LR4H7hdYJDxFeHQLaIFl/dUSr+1nZWHfLhjVwksqZs
Ji309NdN7IfM4QxlhbcphvFbo6ctjYkK2f8gU+g7bFsiGaR1s9Ttt0m6zwY5k0sJUv3OoQVY46pR
auoS4C2keaH3Yk3iwSkIbWD22/NaMhXU9z1UG0Nu8m4EhCEBf9Nn2frOoLVzZ/9OpP1hoke8Ctcf
uLweJLZsOWW7bBhQwFMV0xqTb7ZxO5IpXIFHvoYPNawfsDB5OPjlaEYw6eeXqhWwSz3jjdz7pmUv
S6YbCitb/pX5irRlXG51H6qTZc/f2ioPPdorJs3D7wzj4GaxmTut1TfWEBmXNJDbWrLEdyx5JHXL
Azoa6ngc+WzBtCBf568OvW1I3NlMe13LgIGnIZOo9p9oPEC3FCDZvBU/WJjeF67lbhFmMBe6mgM4
svPZvXE7NlCVrO+SroZ94Jo3fv/TbryEX7eYcIKY4zsQNYQwJrcfZz/iPP5HJilIU589GSY1s+KI
88sJ0/eIK8RmcKWXNFqckdGB8a9a5LshGR/k+fzchaRrmO5n7viPNRp5Foro6+XyK0daaLc6eclR
uvREuo7g+PDgQZ7adGb24bBX3IhR4TECwaAz+5QWaUzP++GF3v3oeTC0w8PipT/rQnvMJNatpdom
ZXHyQn+r5vLRbrIhhm1B812lG2+697zuSJoesHQeHSZm074Kka7ZPMfMTaPZGPx4xgmy6SEZ0Swm
HXLp5cfphIk6C/VtluMub1XE0jjdevM/JtybbixfUZSBDRjzvzEDUWGuiIzd7KBShLVLfoe3lY33
1b6bABGVI9cOGtsFIboT7E3pPw4oc3e2gJXdXRUgCEBFulqbacGmruXPRLw9wxzoEoaTKXQFO1wf
1vTOvbEZwoE5Pz6FzJm6nYlinrH6n+80f5axb20TKax3ldC5twkCyM0y15/4jB5mjzl5giRmap67
xPO2mX3dSyk8K53hl2hSe+ABBlIh0fS/jZqsCHHLjUmZGAniNwjWgfOhiuWxO+DE07D0V0RcofVk
E/xdfWmvTbdNwwTU7TnGtHKXzchIqlr8i5WSvbnYycOy1O/dmtzxFOmI9hXECE3oGII8CAX1rk47
XAaQl1rBPndah0NpojNgslnwnCCNmK/Sj8xqCD/0f2Gf0O5qTlBvQpMyBrsrCA9TbUfzPJI66mZf
+bDiZwoWva2nhylUWUQ1cuka42PuvN8wL+ELNVaJiWKMBmE+KJBBm74do85zdirj41ix4qR4+ys1
jfHUowpfcXWDOhmdBzQBD0nDR6h5VZeMY9TqmkMwzJcZkyJfVVjf0gJqVh8QSLEAzyM7afpPx59+
ErejoRhVwK99ayjjee6TcpfNK/a/9t4kfAsxPMOgInzP80adZtToRc8CclD0iebX4JW/WcDCa3Z2
pgVIff1acFiN4paz3gcZw3qmxUaGL1lxE/EMhh1veGVPIW7vANWat3y15XfB6HCzdNkr5lbmk2zg
r3+174nXtvbPk9v78cJpsJ3T8H4Ch4306uBntARZCGTB6sMTN1uG6Sr7ZwfYD+DppTbCH06EU1/K
dudWbHPFNMSugnvRm5fRs7G61S8+tH7k6z2eF4bgrAiZYvdoRH1z+FfQc+IyefFNQNTKFa8g7m9K
MQwRWX9zzBey4rzcqYHfkvbuBl8xADJsO26pb9HYdP9HAPbujRpZ/ztBCdO6e2m11UUNHhbqyvmN
HAk+i2C1kBhsZUetoKfhIejbLHauiDxCMbF+17QvwQD2bPKQX5QOPr8Uh7sMYwRFLA0d76GxZzdq
shbkFdGmFDThu2TgtgncIsVTsWd9n+/RpsJ8w2eKMErAmSl2C424NFDOixpTTw0nxWtuRZv/lc3y
i2z/Ih1MPmm1RTHeXwY9PlZ9cRfUHoUWrjnS+jA5CVBpDn5u5ErX1x3h8pTvWr+iLbWHLubXw3Ti
IkizG3b2y223hMfAlO2egQ6xNOCn1jhp0t8lYS/sp1AB8ixqFP5FiWpgWgqQU9V9BQqkDvQFVT00
qvIuNxSpuf4+bWRFPq/POs7m5+8paGlfSBq1IVXq8sY2WqTnfePGvY9VpCtrRMLuF1udAVSoYPk2
VSr2kSLlSzFE3dKEN1pcaUYQojeJBR4sy3HIeG7W7aQ0opCdNpxBGDu1DeReuEWcdT/aW78CdtZE
7/1atiCjXrPjHFyYukHHuwGKl2JP4eVY/GyrpiGLzeo59PkyLOS6oCvoGLKRNqB1nV9rAIPUFt67
t2CkRXmn9iYWxkuD1t2rfM11GxTxQgqMNNLwYF/D9SDqIk7t1wT2UnnpsMDCm1PnnqMrtQx527QC
EZcXZMdJOfoxg9CGT5mYWark2OjMfj8V3qHtYBeEbRdGSw/Dw4Xnt07Qt4xOvg1Sry82wh6ODJmT
OWm0YooNxmg70Q9veVEcjVwm7+EpgGKxL8fEOS7wfKLySdm2+qqK4D4fZXFK/mlYJDiWsYYil7EO
k8u62THuZsiArTQQE9VJFWPs2aHSSs8j8bMDCIOjA+sOeUhmxbVbXJpRVjAUWMlleG1hGr5lI8Eh
fPA2ZbpxZ7tMuq2mvktteMvBqLNreJHcM1JaS8XWK+cGqlY0EtlsomT1bKInUtThltUecKf/Q7Mf
8jO5L/TqAARZNZdQPvjERofI1AfLcttzijksgtK3QggOCnAm1fPg0qLP6PZlU96RD8W/medHVdfT
MyFhZFmu6H5g+iPVz73+5GferUnnc0Z4tW3c1LitQmoeRqf2SXVDNLfjP5tolDnBghZIJvpKS/Oi
BAUogicuxRRjPh6GcovMeL0VJi2FsS4v4/QwMrYrC+dtHUv1xIgAi/IUnmUnedodY4/DNI+Ujy3K
GMp5n7GBnoVYt8sgh3NjOd8peeA3hl2Slt0kzrlBAbSRgXNvK/hIb5mX9g8sU7K4E5WOiQ7Tm3Q0
q6cMyXxdupgS8rB+nGmLuwq0hQuY8iRmdql+B2OOfj07NZbkJJ2ec7oY6Em+c8HEcDTG8HnlNTyt
jNoqK7mp2GQTp4EmekzQGeOuHO8V/mKsYSyuMCZ9FQXxl66eSZEATjVJJD5XsvtQa8LMewYmyL9Z
tjj2xavsjjKE2RYaoAuSioQJVPIdjJ9ux+lghAPIpM7cNH0bHswAZizqyTQum4q9u9dPl9pzn3NV
J2dp5XDZ0uxDFayHSKGiZ1vhwC5+wJ/ZOwzVrpnbvXL3vctgIiP0iS3k8g6e5J746+oUDsPWThjk
GJcJd3BTWtMV9RJGxHV+a7k+jLJbz0XDOT/k0tsmix3nSKnVDNc0C3gkheEvB/hJxpnFLbThP4ix
3dGrme2OVIp7q5klSvz5XTVJcefiV9vNbt3DRWiqILaDerjBPYvmWfjdI30rc1cH5Hhv1v/gk0wc
z2Fw2UE7/ZesWJZrcKCFU0OVZA+3l+F4TVIJMfeJd1ITXxOBCoR85zO8G+gdEiJqkVl1tFyhXGvA
CZvkqROn3ZnX3pxo7splNu7DGkOW2auTLrMLVVhyqZJzDk7gLNyuPOUU23y/3g0W2Mgys89kqp7S
EUORo3wIFy6ZcFLbf2ZFJ5Kb46ttKn3KrPdhsSQQ2Wl8K23wCqUJpalmIu9DgqpMMdySSBDX+I23
KNyGgxcW9GdNe6wbd7zVgzM/uHVGPQPLNpspx1VIl4lzll19O0FocFhR1qYD8qf1b7gOxa01Bf0j
FvQD2qmjYMZpr1bzeU1J9j/84BvvkXNnGlAJDAt4g56K8o4BYwGOPXZzFbL1nnlTa/eHdJTuJrRJ
m6Z+f0zcuj5PiG5gSICLYrT5GhotmMHegHvUlMvenVb/LjB5IGHAWABn1jnSqv/VjvXGwj04uJVq
oMwxZc9JQt+rAqHXiiK7ReISLG16h9zsZ0hqay+88rYd1vTOX36UMMwHo7FA58HDEytzhqwZrZMy
CLaUlMCbVV49XU3zwHDwZ5F29TgbKV1auGiMRRPiZrEzSlh91lA8tyGUli7sEYQbYAO4O7lxjnX5
K9eyuKHwK7ADGvWlXE/p1dEauANCGOrfTW2n0yUs2lNp6FfWWfomD5y9WcjweI1W54ZNJB1bsbWr
FckBZPKBoq7jkdv/lcO8qZXNBLD4aftpOnlmTkk8BP6+SRjtZbYx3RH4/Gd6aridXNt8hvCA/2S1
mYanAkySZR/ckbBuRpfUix6sQWHL5WAZGWZtc7UuKd2SdisMguxLgRAil3UQwGxLhvqRLhz7ziP0
etHZ4+LXj/hjEI6iZqYkB5LmkFmc/X+oybDvKki1+hSbrko2lmDnzXDqgvlQ7oIAWD1wgYmEMuMl
v65S16BT6OC4y4bBMc9DcNf7oFyAEYLTzx8GX4d3/z0rFgkFh/+cnO7oosQyXkTPvwCp8cWNtIOY
Emxrz7B3rL//CZuzyhqskfR2fzqaNjrKLJuYzDcoS5cMeazNLRSm1QHRd0UVul53V/NyJAiPZN8g
QudjvzbYn1bzKkABKf80IqrW2n5MF198Uxq1otVHpyXcz5y2As4wz/bqhOsXPPhrDFgKki2Rv32I
JV9pAEOestRDtRSv3VpvmtUE581mfuu140dhw4IdE5yQjf80BZl7XFekCR6cL9LKwUGZe4sdC+hF
tjVFZfWHdSpuVku6ZGG71n6Y7I+5gFrm+s2RimGNktZ8mkZMflbnNmc/YPRqTWKIAyd9EzPhk1DB
vkMhWVtJrFI+6BCsXlO/pdrsN0PJGGWVXrEHfxXAWYE1S7z7TdckA+MoqdCPLeHpv3/ClBpPDXEj
Ikzt/3F2ZstxI9mW/ZVr+Y5qzMO1W/UQ88DgPEh6gZEUhXl0dwCOr+8V6uwqJTsptcmsTFZKUkAg
AHe4n7P32g+9oqBXlEN2UYHOa0sbz6CBDgOcYb8eJqKyTFO0nKX194VBPy7OXbSm8gwCldF0GKy9
jTplF/sZ7bszD4W4e4ftgeugIaZCS+BVtaBS/AChE03mlF0rIS3iSQ3KIVb9aSrHcOuGX6XPqwX1
SoAgLLqOxt7DVEDAa0cdVNfSB4eEWabj3+2KOruTpdES+FZ81r0yrruWyTOe4gs11HeERJ+FuZNL
/mIm6ZpdZ5ag+zsXR1vWr2E4mfvaSkCoUHcdxLATEfCBfBjdrZNQkYfj2uzINd1GVJcvwZ52qPLC
6ejLM2R5SI4iRXvdSas8DHb3jTlblUPx4Kom3dQT+xPpRocpsd7cCKU9LSYP8l4r166cKLc2l1Mc
DtcF+lCc2dsuyulMazy7gK4RtSD3Twjm2qWd9yWWgDYLMmVOKfJrAhk3VonvNfQQnCDYTktSrrBo
RfpbUvfqrB2qj4ijQm74VWFGq2lKv0greDICmjBk9OFRTFjUyyTsrqpheOojBO8BNMjIHl6CCB0O
mpbyvsLqycbXSg6+2Vzkis1EIir/xgWbN7B4nvr8olLDqz+Oz3UJGZ9K8niN2nsa5HA/sp7VXT+N
mCqte9XWPkm9nnOhxuGYC3TzJGSOQGaUc18Oh44yNVoFgczKGuerOOSdi23fWntu5hJsCJQ1iAlR
wSCJLn8y4V7irVpOuE3yoXAo+9oGulQ/PLIhfbFAjYyNivb11LEnV8Y5TdFIn0WIUgadGuM9DU4C
WRaInS9pFT/WUvZbV4XDvvRoBVqBj/Y/JCmndJh5/Ii8zinYTuhA0VJ1FR6+AhDvjalnsow8Ct1h
7/tboeu1hAi+GihYXo6Fc12NmXtH2hPt2HG+aBLBsnDeV10QrKLZmq6lFzYbuw1SBA5IuILii8Na
4XImepBVnacePYJDcFHAJRK8hBcInq5GE+kuLFrm8WEYDyF+MNZSySGy0g1wmOtxTBGU5PqShjBV
oR5nixH7/QXNtUPvG/6KZW93CDvw+bZXVXB92d5mmoUqnpHuQuVZs3UsTuu2FlVX0ZUXYD2SBWCn
ags9ARHN5LTXwNK666nAXRsk9p2lkHW4Oc4HlcXZEfodb0+tHdQIhXlE06ggqlvXEGmrg1PfFLVu
jgn0Qlqo6tzAl1vTraaFMdcS4fJ9kBLqLAt0WEHpf/EgzDIpigNJyCtNsX1PYvt2rvLqyFaYx8Us
n8wARoBXFDuv6Gvk8DQFzosHf64PbOXNPdGvzsZV1XNleeUFlH1rb4zWdhjpcIJcogHpw3VPW/xn
ODunRVmjkHGiC6Xgy3kyvswiBh4iD/Kl8ced2FCFqz5KFO0Ga161DunbbKRwCnZsLmTwrJzsjtKQ
2sypXPa0n05YWm88OIn3LCtx01oXSGMQUbQ1oqtaQSaX7UOtSFj1dcSMZ8XpMW3arxmmeGg8EDSG
CUNF4QQ3FAySQ+Wbn+kiUEk104tcl929b2MbQBbfaHPclUZ1qIaOrVDSXurYugyF9F91cVGiZLWL
mYZycnIrKY7DLK8xZkOHGO0naoG7mkJXgceT+j8JFr3v7adgvCL18Nh0+X7WUbdNWPEu8R4G7CCO
Dt1QHhRlH0xr2OW2pW4qFqkysO4EkMmDpYu9o9jEWKOD4T1NLqrCA983sMqopkrc+EgP8LErZBox
5r02golgRGvFHAFWKtKn7384dmGs2PTJnVvs/Apg2+RDeyK5Iz14VcJYrSi75Ol478c9mAuxb3Iy
hs3e0ic/MXPcy1nHXpDWQdchi4odfYF1fGsXyNVCP9GXpWMOe4sv2EW3iG8JFu1gA5T//kfc99u4
9Mc9C5HqIq9nlFA5lng8loSL5cG+qvDbV7rS4HKTidJ7eY29IT6SHPBg+sK5iLPhpAmO3rmUancE
oH4zXRFsy4k8qNnA0inNvHukcMuLMDiqpI2+KNVpyJg7NwuqYyzPwmI6sJtz4DeRI8R0tMTgTB0r
y/FcbAZQsEYDSmXeDa0L4RGorcv2YLcwpltYvaWLPRxPFkBEg8UmHulxmdE3THt9ESO1GM5JEeic
wd9aTbSNahg6cRLdu2QA3RXAfHGDf0I2IJYdzqtDH4I5CRYkvJmXlkF1ZwxDe6FngutiBKFMPuzb
/bMpfnAPQxkXt9bkECpAs56CF+ADF4ih9vh1VuQJlWaH7L/OyDd4G9IVmPR7v/HvNb7sZard5JCd
N/8mhNeotzLABKa1qVy803ZF8EA49cfIH5sE0unXLD3kFTzTRQ3ZJyih22WBMPcsW7vVWQnq1fN6
9tz7ORr1XajZJ9NL9q8Dgfk+7tU+Rqm8VeGkPwmzuCcOyLrx7SOWHnGIu9Sj3hd0u8JngkrbaVi6
Peox3k0TEjQLO7MfpQeKwwlWK9JpInwPn0wLbcvEexM9DFF/FCeuZYULCRh3dll1U3onRjWCgLPA
7Tga5XGETJdq6Vd2/NYuMrH0CE/VK7vLHyj+o7irSvXYojY6cYid7TXfcLgBv5fpWXDQTJdlfUWB
uSPKAP7aIh/mfqV8Ewmuf3aBeKVYOCOMAeRIB91lmCLdsycA8/jG1LRnhjl+GktQY1GXkmRV4SS1
BX+YQTA9sdHlgICKB1du7Xyq7l1aSmPKo9WYfLmFottTtgEKziSHxaMssLbwujgdap9QNifWAIjZ
t30j0WQAXEHgPsxfBu1iWRvuZ4tI6ZT63oXUZ0SORsuSI26O6WOvyYwkCF5L4NOplywVzMlDXCZE
fUywEbDSHuYY4yGScwKJY0C5NOV16lif23YjBr//EgGVx8FgEkPsNOJLD2grxHEfWNBpcqBtyzQH
W5Q404Sv1fK+YGIHgziEN+YMhcmewShNKqNM5TU2KYJ+ihis9T/hP+uKvvsMpljtvQBuykTOqMOW
g1dtMLMZ6JCWh7QllMXwk8bEqqyN3+zWewoIIqIiMPn7MgXyZZblta6r9sq2I/MmSdwNZZRN5MXt
fTJKdt1n3VmH7jbvgvzWwDJR22CE24JurbxH8Gd/tkPIvLYO7q3KeHSV+RTZhrhGwgQ9Bc9PLexg
LxuUpVYc5cdWAO9MvH7ce1N3mkvHeDiL4JbSDd96HZinKBrUKq9hBoPDBk44qrsKjwnrUd56Ojcu
syxlkhCkzIw5TlPE4JehyWvRCnvUfDN2MlDC/fzq2ba1tGAmfR57/NYZ76GsaOAsTVgPenADS4wW
KC3yWD/aEEZQRQnDSq++/xHp6DG20ATTgTVXtkl4KC/XnYGilZVMuAItSGcL6cKhoIFwFZMV0seQ
vseRiC7cTTmKB9QQBm3gdTsU475yk31IB+qWUUGFhM0T7SIa7k2EgJAW/lY68A4NxfgY2AnufQ19
xh7eUCiJuzaF00e/6ZC4mQ0Avu0+E9tFzy4MwNJJmxUiPqduVOFBZLOxntM3FXjlS5ZmhNyfUUeB
csadT77Zpm1y3JvC6NaZ0X6lzCEOYxG2a7R7w3UCpmjtYdraogPB8l/YzQOPPzxe7147lbGefAbj
pNTEOE+LvVU27o2Fg2iR2260RXBkn2xgS4PbREczPDiudk70WduL2da7KPOQZYW8QxPDIbNFPnsE
n93TP8Pd0ukLPdfRytFWtGdbia128l90HjgbMxlvg5GvzfY7ioUVxtpgUC/+uaDT1wAgwpwcLE+D
jQtggSxlV03XIjg5dtUdB1TSqFlZOaRU2ZD7PLCQfq1w0mz7ilUixAWLTuxV1rmA3EAHrezevHI7
ytIsGujSkoktn+Vb5o0Iytns3QRq2vs0p08DYCJida6b1IalZPhoLyx4V0JAqzZivbPbGi0QbmA2
qpeWTqCCiY7diEd0sgVoqkmjN8+t/duBSRjBGN1HJD0Ls49BN7Hs3MymHC4zW4xHa0iv6yb/WibE
tmg3ZIXCjhmLoEY40JvrHDnoynOyPdEPVO5zwUsYVYDTgZcfpnCLXnJETVoSqDJXyabJ1I6sdhR4
Tl7qzffgKfxc3YWETUQfDisnmoVDG5ow8WM2gPglb2uVP3jmFN1HyEMpzfcuy2Wh6ObbJgIKC/Ea
5Ev0IROVtRWGsbM+DRt30Kf2NUqYHbNruhL8jUJ4+w3sS36UyFEWvrLTe2pJFt568ImmVVyGgRez
70qrDX73taIP932NE9oABMiTpu1mzs7R6DvUT+f/B7z3SY0i323mgBl9tIBbGwbvK7MEiaGwRB5M
lu0sGmK6RHgXhww9i+3RlihiULckJu2svjnhKBGHyLG5neYeakJ1a4Ozn3j7XNkgQjHY4WudnWyn
zO6y/Ta0+Yuc4CUTmYLAyOqPxqCxlvNRDrU/bKje7pLWEJ+8ASmdMTvhIfWYTdtE1QdV1Wu7UcN1
OhJ5VOc55nHUOJkDA9MgbsaGQROlTbAkkSs+NDH1XOGCoyH7ligGFWBynan6yjCnZtlTDc6x09ms
EZ7rHqmJnJpnWgg1MUN1tzEojF5kDJtjbprexh769hYL+j6suhcJnuW1q04FU/69afo3IFezq8mK
v8QoQfckuz0ZTStxLkmxzwu3WQ0DXISs7wNqEnARvN4Ul8qKupvAdr6iYLfuzVjsSdNrNk7d+eus
keH98KZnz9+R4ZItLKN+aGo1PyA7wDnWyNNsFM3GF3Pyf5IW/9fr9N/JW/NnrqP41//w99emZakO
Uf/dX/91yl77RjTf5P+c/9m/f+2v/+hf27fm8pmS209/6b6p+N/7X/nLYTn7n59u9Syf//KXdS0z
qW8Ur7LbN6FK+f0jcB3n3/z//eF/vX0/yr1u3/75xyt4UHk+WpI19R9//mj/9Z9/2ARS/zv+8nz4
P392vsR//nHSz3X13L//B2/PQv7zD2Ju/0HtwSaN0HL8wDoHdY9v559ENj+wQ9eJHIfoSvectlY3
vUw5X/gPzw1CP+TntBNZ9PzxX6JR5x9F/4AVRwMs4NlhpHmh/8f/ve6/3L//3M8fczr/GqxtkHUa
sKuw7HdRoqmopqEGELHF3Y/ftcRw5yOmxEHfEOBxNspSJ88ff/hW/jz5jyc7503+J13u3yf7nmv6
Yyym6+e6TjLnvHMvqU+lGfiyqsPRu6zKfuh+kVv70WnehT8ao1Zp1CTOFv2shE6S3TmIbJbZFF7+
/Dr+mpL3n+s4f5k/XEeJ5w2b8uBsey/T+zbP2rXVEsPye0c/R6r+cPS4jCcLYhq9iqZoN8WAADwY
zV/F63702d9lgbbI/7HrleeQFmxCCzsbrPsJSq34RQTnR8c///cfPj3cngDEPsdPsVTOQYXRL2xO
v/fNvEsUNbxUEFmas6LrB3+pK/dNaGwCv3dw+68fvPGDpjRwR2xHku2PVoG00+kb/xcf/YNxZr0L
rh+aaQJfWHtbUzS4OLC1zOGSU84MBtfVHpYyGT2lgy1ffn451l/DX//zkL4b2RRjMjVboYOuIqMx
VgzqzKlvewOxJiERJ9WEFegsKnKZoASmwBQg88qR5rKOcXGpxX0r1giaiTWLRptNR+4H5bXZmL2/
K+LcBKbRjkSEhZVM337+of/+4SEm86/3wKBJPji+ZW/HFOcs5HdvVVad84uY4L8/umW+C7WE0TgH
se8425GF+wCoHM4iAqZc/yoe/aMTvPv4AvRORCuXiUfmSNgsQfW2RiT2O1+OZb6bdezcNSC88MBA
UR52vaOqG6/6ZWrvB5Om+W7WoYMTsDkx7a2Bv3PlubM8gOJkX1bm8/7nF/DBE2m+m3rGFtNJ17j2
dvDRuShUISWuS1qj93FNxkHlDjYhnubu52f76ILON+mHichRiez8oHa2XU8vdlREPU+xW5EuCrz5
56c4fzd/8z4z381HQ+6kaQ+rd1tjOwiWbl20T5EZN7BmgUshXady+KuX2kfnejc9CRklQmEf2tZe
qcChsJE1K1ufnE5VLyEm6l88ZR99be8mKj+RcQ73296Keca0UCE4AG6Fgd7B7FSK4fdmW/Pd7ERg
GzWG8+NGOARMbbeMVymw+l9cxPke/783xozejXSiKLogEaDeDCIWljhoAozoRKL8zm03o3cDkUif
RPjzZG/p79TLvIWeZA4Yvwra4ZV7+PlJPrqE9+MRjpeYQZjRKpnch3MDjVRB/Fq/d/R3Q1GHaeFW
AFu2fp8PDy3ioRMbkvEX4+L8Rfzd13++ph+GHhb5YpobYW0hTtAEwCRHJUYYxB0YqBTuzbQbhm1S
GfHF713Nu3GYOban6f1yvnHEHEWnaNkFkfzFtPX3I49A5L9ezei51KlhEG0J3yyh7bnHrvQ2o4fG
PAgQ9v/eNbwbd5qObkjSo7XtjKS7061EeyVG4xdH//tRbUbvhhvYBzsK4F8SgaKzEw7R8Gg2Fl19
LTE8/9YVhO8GHRX5ekopW7DsTtzbpJflqWXn8vx7R3/3bk3p77asW1AFkBuyqbrGWVkpqtefH/2D
7yd8N6QdXtrs3UKUXgJeWQkMCZQEILNDM+HG+sVN+GBIs2H7y7AoNdZmZSlzO6JQpEWs2uPsDsEv
3ncfHf3dkA68PhElzNJtYLntU0I39iFL/PxXa5uPvqHzaX8Y0yFyE0JDYsaYN/akaIGJxHCnMPeR
afLzm3B+UP5m2gjfDePAy1Xq1SO32GiDB8CY8BsGBN++ge7AQED8qGbYK4LS74NCrv2LmfajK3s3
vpHhJDg7mAuzanTJx+067yXSFtioqXf8X4WrfzCLhO/Gd+oKg9jjjleSdpCBWWO2NvzAILoz6df1
INUvruaDuTd8N9JnVPhsJwzqr8VkkK1ZCWytNXTlYh2TPNStCcXJ7VX3fYn68/v2wZMXvBv4KNGL
gUY4dnQ71ZfE9iQXUmED+r2jvxv4cxAMEN2B5ON4Sq4aGgmPpdbjL565jz77u4GvMih1A9THrRWo
ft156UtHmMDq5x/9g3sevBvwXtfZwqIHtQ3Bq28n04h2VV3Qwqe9hOXTybY/P89HF/Fu6Hd16MCn
Smxq70CWZjwJy8ivm18sdxzv+zT4NyMzOJ/4h8GP7N+sMGbZWzrACY3v0euQWpJEQNs/HEAjUein
nED3qYBcPPUa1WfeGdlMSAEqgpVOY8r/3hhE9lL3dYVnUJdTtIzYEZMfhxqkR1jkdeKJrp/CPKHP
vQfToOMzpaAm0tRcuqGLHjD/LHp9BBhZHceIpnnoKH2Ttcgr6z6AwzakE3YDiGVatiCpQ2gv4OAP
UyY+W52JqjPCIFGkKAR8T7+2BQ0reowjnJKo2Y5Vc6KuM62iLnBXcQHk2gVebBTo3PyKRGS7hLde
R4AZwcISVxptITM9NZ5pkD5O6rEzThsFR2RBJMNNNs5vdRfjjE+sR0/3b4aXP3nSfMAb74MDJa0R
8Ne4tKCcLRs5khaCpbW23GpjJGCwbXkObSSKKMm9w9AY17CSidgY/OvQw3DY5/2l6qzbwvIeyhYH
t2ezCC1bJFJ9gB8D6jV82ka/zMnUHQxz+hS2ODeCSBDAdk4lKglYi4orgt+mNQkM/Wqyp2FLIBRO
81Jj1ygAjjHTA7R0slE/JlIAsXd5o+SJOk2xdxdnk7FPp+qaQGeweb55k0cKlGQ8P9Q2tPtmhpWU
JiDM6TwAlB2IqW4STfVVJ4sMNc1CmUQH4Do/qAgYSBbIz41wXnIPo1yU2294CG7QFgFSa9SBFVK2
kCXWVpk5b6YNF4nWS7mVQ3SM2+lQquhgDN6rV85foY3t+6JytpOL0T7zS4DP8WwjSyBCyimthkts
iGZIi+c+Dy1wM65edAjWt8SwYX0O4HWqXHs7M0KKAxaT1HjcomvHKT4HWXoharD5vrQ81AhZfHTt
9NuYfm/YlckN4o/bsiUB0Go8ZGoy6EChoV4L8u4rzTZiF1rcD0FpPrTBQIYCjBU6rnAxdNSAsBFg
D61YhFjjynJlsbVbyFw+2p66IxzpyjOsgORRarSMo3DpYnZckM8Eb5hqzlDQo/JmQurMQbHGnuWd
5UDBhnRJxkOK4q0NLHnh6v7EoHoLWty1Cb3uvsDJPsQ2qGgnstewkQZ8ZPK+dCv2T1b7qnBMuNiX
F66Cs5sMZwMdnESsbOHnoa7EujYLa40TAPe1CwWZeJ8vnR1dIPtRVFoISxVWJRl09ZvbsM+D+3jZ
u9bNUELlQCu818mAqTIoLjw32lARL45zT9Sr51CZRDdw1Gk57/pZXBUivUVwczv7Z0wX6cLbxmDC
Q9zy1UogIuFhhCIhQta2jYc4V0Ybw6cBaRn5vBxLDP1ti8zaL+dXaUN9NVI/3cVBcS078yELopvW
1nJd9WYIaK72AIGYKThhGSxEIt2NHzdfRY/sXKZ9gAAs8xZB55KB3PPlzjDZIRgYziq0tb1ziLBa
NdpNN1IrjSy4bfcdfC7yaDQsu8q9rPwUh6MfvDbaf5SAWBbwjGks52Blhg6IquUC3YjCCbCtJZDT
KgMnBlQh/3NLo+EJrhca0DhHzQUHxGwBwPTZTVQ2lJ68VtifaA7neD8L6Z+0CPtDppx8I5J+vO07
ZhtlYtIie5Aa9jLoS/Tqg0FyEcM/0UsEVcYjQpH8Lkgw8HAb7H5bWpO7a4fOOJhdY+6ErSvCJkGx
Rv6ZZx/Paj4gLDRtvHBMoJPZpnvfdeWdp88eqgh5KGrjkY6f34JTN9ueWmOWePjwnDGgsUoHO7oE
U1V8A73iHWVrsIcUTdBsG49OtstpcVD6Tnr0lI2xW9ro4CHxi2vDca3PVTqIYxyq6luUdslNH7be
HUgQiE71ZFk3SST0Ze2wmkWD21Y3LmrVr64eh/ukHgPubmhc4d4qMLdlmCeBs+RHoXPM03C89Cno
C9GcWuERI5Z6foX713acCzh/40442QQe2BDOjhxEGtVKzPcDdqAHWTnuhaGBlxAiG0AWqBJCCXu6
isGiha6LDMIOO+B9JhF6qAvQb4J/Atuv4jsjE+Q8EkeTjt5rJxE8Vh0AJasEStnK9lXH3XhbtFOy
SxzaxkDn++s2nqLD7Jcn9K564djTNvQBNJfOXcgDRGIScqRm5JoMdglgk7pHw0YCMXREx2KoB5ET
1oBvjNeZB+noottSZ0S/iSfnHksMD4kfECUWg5oCz28jYaVFXWmwKUzjt14RHGIMsMYMyDmssKBk
utaHTAQtfWwPJFQ3O1CH3HQVhGQUdnHWXwO7xcgQFoQ7a+9Z5NlVYVC19vuAOIkxsI7a7cnRDH2I
315zkzcBiaNNt42QK2xk0pmXng8wj2VGuuhyRGBNUF4SDqbh2MT3k/SqZTTboDmI9ZMKNAUiXAJB
5kwvbFG/ioTUS0EwOHSYATqGV2E8KtiEfDctARDAs43VuzTVZTlLEB1ILGGF8lKbiXaBoO48ZKVG
mWeyvECUVe2hlj/nmu/SBwS/qFidoAeT29Fn4d+FYl5mtPRAAXXVyu3c+1Yr0KDlTK6uWT6HGXQ4
EzDkus2tx4KcTkzk5EMTS0W8mzfWFEtBYlZG/0XG1tcujhAaF1pDWDF2vtdieNMAbWVO5gDipcfK
VkRul/YtrcnmAKuGgEzpoaysypA3LVSGLZ25pyRA1QaaNMDV7YyIWoifdaXDvCYncM7QCQeMbVCe
4tPQTs3bNM7AlOfQ3Llc5Maw4YB0PbjSOLUNavi4NwhXAOeAQznYJLAIcImaNsEpMfsUZnmdtzdN
YTAuIMHRoqv8qCpOXuPU/S50JGmU83m4sC/EeHyOlrt2pjONR/QBJFWvEMEtD9mwsm0R7olGOm/d
s/rrMCN1BTg17+yc+CqkhP2z6aeonZtQXYeD6xzsOAshfs3Nvou8+c50bPdK2FNzGyeaWrQtPeMl
zgRZB5YbXyYe4QwGUrpPQHmT3TyX8e0wjnIlqXdcxVFav40S4Tp8iPkURo6Ea54l46LpSiqPcdUu
4bIBWO7tkRkCxfJd46DsCcMa6qwm0o/Xsu1fjbOJwCeJza2EKrMec9GBIEAhoaIS3FtKrffEs25/
AqUo7pOW9U2LSZYwLmfckrDTMoT99DG3erhXMz6QaiBelbilcsldYd2X11TFyAsi4pPEv40sPJJs
CJk6JaJFYOH49TlaLzyUjZdmeKnSFrHRWCB+z9psMzuwFWBchEScIqapyzFfRUGSbAxFxga+Ewhj
sFv3VYRmDj3ZcxsbcEcJK3lFicj3lDjYkb3Ef0HqiceIiiBPhioeIJc5tz0iGWwMcbMGs0YCsSxa
ZC1BdKqDmnHgBmhJ4tiAQ5t2O8Rg7T53++wwOv540EVYstghVaRHnIdHzGe10xsTzIbKxdw3+8eB
sbsKhdNctoPsoHQRUjr4lXUt+4B40tFEfVKMAXFtvk1WqG/cEJTn4yOlC0UuScSUmcSx/SgyGXU7
ozF8GDu+xL/Pk4vWpQzAe0WpMJ98mThUPTWmkjwPjEMF//d2AkAOK4M8xmvQqt4NHWT11Z0kTHzL
c44lupDnyY6tJ5soFesxIzOJgq8ubRjwQkN0C0gnjDedpWEkGYaQ9pc8wkoCMiVKXyBMDO0ps9oW
XzQyd1bwoSSjL0s941Mlw7hkf5IUTwj6jYKRTNHmYGF0KGGUqzrGE8rzuAJapbDSwn/qDg7xAqSb
9Gg0cbQ4cf7NdXqXqdwodLtA5ZihPPMHE6JP5EGpEATMsorN7bZDJxQZV0nRpKg7XdXZO6NKA2On
ZuPMpC/isT+KQeeYdOMBYW02ZMOXAJf/VRFID/FeN+Q+AV/anzf9ZFhkQrDuw9BFKNlwM8yurT5L
auPTsk5D1klNLSQmjrqBv0MaTSVWPXOMuKl1Rdqgm5Us3bowKIiCTxK2SKqNWpjiE16jJYVqad4a
vIb69QQY2lnC/IrqrSXS4CsiJyTWZR1azYW20UHAhUqj6uCqIqwPjSHJLQUZY8llBCR7vnRjyym2
JOBGeKHhFC6wZgLdcEvHpZaURmwZ5ggKMbnh0BmIJuxFTjO2NOY7iCJVvo49h752CKlEkUqCdBEo
Bk7wOAXf/KL6mpY09tZ5gmfeufm6YvnebFp3Moqb3MCFtKunHHpV01s+QIOkyyE32Ehmt+zBdfQy
yjhAqeucVSgPZCWY6tawWQ+iB20z2jvk5NmHUBH7fSZL2tWdJuEsPPRGYlVgpUTHTcirLJ/2dVS6
ZF2gVg0vKQME2ZmPPMILGKPRQCDrcNsWwxj7LqthzMhsP6v+a9oGuj5pAtPnS9uvY3CIM8gy/eLU
Tp4uYyNkQiC60wrRf9YKi6ankA/T9c+7FVko1ry28ToUR1PgtFgURlruOjsmEXJmmdDvsrFCq0ks
SxevS2yo3pY3IaMyyQbew8NI5w84hWMan8IoJXlT2RaLabPIHba9unXJVlLOZ+hNhEZ5oxHGJ0e7
NhmYNfPGrhHzOJBV2FYg1TX5lbyzkshfa7zcBtUOr4akYg8K33NZuSfImogUwaMxaExcqSnX1LpA
PEsr0huzTHBENuzDQaJmc9Sds4BVNDJ6W5/gz1wMqJ0tKb+JzBteZD+n8WoUOox3eS0dVjtZFbDd
RZ4ckDpqTsOCZZwzXYQ6hQ5iQASpiROoPInVKyyrfS3jylqraSB1Nm36Vj0GubYcHJ2EeKx5m496
OYgzKhXBfoBtzHOAmroAzNt1rF1hXySp2dyIIqKvyXYzFhveyuz7AEQV+Sk3tBEcFAsuNI5RAfyV
IRgMkEcmdR+L0n8ihHJIqdTY4oycj2lGLOHhJ2LDTrrVrzP8JPeS5mnavlV2bak3Pxr4eM0YYNsK
jSh7teeyfrY89odwkAjBhpSl5+HSoPahrkpRR6Qs+GFoXKMI7MUqjAHwsKQib2HXV/GoeRnYxJE1
5QwsyceOQ57PKAjR0qxlmAoUwt5rJ06L/hOcviA8ZDDMXqY8yrIbtwb2DXC5l9W6qUFPL0MdN/ow
h7KwuFE9nkPKiBqihj068+UctyMh3lWtjUPp6+KJWBKZ3AxjPziwjMex3Q9sVjs0y6VMVpOcvYmU
pbEZt3ZXWN8cxMlvYgj5vcpikbhNrLKP2S0lsmD3jTNlNVdKeadumPW0Vx74vkPrzNO8d/uiHzam
Gxv1iSfG8m5pORCAyf0Ayaw8f3TXvo3rZFWMJnt5h6H+BSKR0G+mGajqPkXURChagYVjGzo+/O8i
UEpvhrKEMGrhVztz+FIyvF1Zh/PKsmSQrf1xasWF5ysIDI4PEWBf2rictn4KZnxLvgqbgYjiDTsP
SOIweGfRI2osSZlz2wbVq01OWHlBj1s6BzHBNVyXZDQUK2BPsBm8COrTWsqmUVsKc6hwxxhyziLA
0JMvCAZPSObI+3NeUhOcY4FyqKQAphU0U1VShj2SizdlVD4S8wWUkn2X9+Mwr0xluNhuXBdeb1dm
Gbj0CqJ+k82QqI0Z0f3ZwefnR1bOrdyxNXTFlgSfFOYosz67sWBKsmNWu2SkGNkEDANtc/zNhCUB
czTv4ClnTVF+xpuYPBaJJKst1Y39LUhRqeGaUGeITBo4xPwpHFaatevb+T+y9h1NkiK9FFjJyneb
5BMmwNhazL7vfca4XfTkZaZ4xHscXMy/aWlYoLFL4Xxz3X70wDpmBOOQkEJlzXZSVkjUBhPspV3B
0QOSofKtEF6bHYYp9rkxRjwpGxhmI7NNE2B8gRLCUAIQKWKR3wKJjs7IMKMkBdImdOdGRW1I7JDX
WP5pnpqAWqsWmPmX7mQ6fb2QVUkILZthL1j1Adf7vzk6j+XGdS2KfhGrmMAwlUQFKzj7uj1h2R1I
MAKMIL/+Lb3JndzqtlsigRP2XnvfR5J8wBBSDz2UJL2Ch3Clsrtfax8K/xe8Zbp+aHDSNwJvR1tN
T56iod3DTvDLVzy9DvhSYCcMjjs5jC9h0SJFEqJvxFtVgIk/VpkXRMkUV1VxIpDCYTAkssh5iLH8
zBvQU2XxGeUV7njOaJLEUR2B7ll4KdvEyu74zGIe2+yRS2wy+wLFc0tQpzIDQa8YBEZxrlwom4T0
3McKWM+78I9kZGZASoag74gvWNtzXdBE3U/DJa+31IjIwmm3078xBSd3d9EW8zMdp6s7sk/Yz+xr
5omPFHVthm2PL4FEXUMYtA5sM5xyCkbiYqwm1A8tw1X/oXbvziJdhpfKbYmzaKuG42d0vZUOVE8R
rI7Gga+olfDYO7QiRXIPOjY88NeK13lZSZ6rq7YMmLGIgYlHSaIk5lMX33rg+IJpK6ij7s8gRvw0
fJjkK9Slw7SwacE8tQoaB7cIg048T4RZ7NmdQifhGxbFjkAUiQciUumn5EbNryVeBZ/+VGoItylC
qZuIyV+H1+QQ56EIZN15mTufATDM8LbbuT1qTN1/GIrbT8y3w0+gfC14s2rWiSlJS+JX0uvzvc6F
TESAiiJNkME04Wvxc64JqtykWJiebZDDx6YX+UssAu+Q2fbyOwTi/8nNgp15zvVbamHQ3ijZYCla
V0ytbQEXiR66jg9F7WR718rDJPDD8oqBjZgIDiZeXp9jf58Og3XunJnngRFkSSJhlRY/hZ4Zk0CQ
J0WCNFsCt0dLMEFMjZ3UqU0WwRKCrZTRPH7UJIsRYi868UFiCbXXhO4zKbrCSsKhxwvD98r+ASOO
3MRpzNK+x1aSlIAi91oYErWijJQTNrLj4+K5+j0ta3LiGFM0D9B15yOezpHhkm+5n3he7/khIBZZ
PuR95NIXGEbDbuTeU9/maDkGK93Ys/Jr4njQxL8i+CverDatk8CSxVPaDET1Wi6PYRw1MPNnITZD
EMHw6mfU86SAuTdfskQgZM7+ntU8HuYJF8j91H7HPUuQAPvvs1jxw7r8XI4alb8C+PGeZeynX3aH
F05FOX5G34ww4Gr7qJfJ9jAxq5kR8Iy5NLfCi2u3lCt1IV7K1WdNnNvBiHtPkxJXuOFPF3ScN6US
+zjz+59qaPqvUTfZw+Dnwx8AYAzjTUSynXRpgnD9NOYa0qd8l00+wmoonPCHys6mvsLD/M/MXUUq
Yz22jHo5YbZEjSh8IqtD4tFqa8hmyyTII9ILMbenUUbQchoSxOdTm9pm3tPg/y5W+V5IH1Z72Hk3
J1iraOsA0knUasFzXOng9qFqBztZZcTzwuvnMjFe5tdozcpP43nVLh6yMMmiKX+NLaf5h3vA/R2t
g0teF2nB8LltsmBAWe1s3Vd0TdXUnXLS1IfIYu0rvd8uV/cVORlbaOkv/3kl8Gi7i+HAVD58DM9T
x3ys462D3ebdCyWY4LJc1qRbRjfJc6BG7JFAVYAAPOLwVseq8mJGDfdUCGaae6j8ZPQ16Zeyl5T1
4BztgZ+CeGtltedGHj5VWuoDAN/xlq3pMQTfmYArI83IIg1mAvx+jIGWfdlAey8TH1s52PO5wu96
HEcoCUlMW83uCF7T37to8IecDRdc2wqzrR+LhLAnsQ8sy9Yb0UThb3B+8C2XosODhyEp6Sx/vADS
r086bOP9IEENOQ1uRzaT/Om0Kh9KGVgPwRhht3B8YK9AT7emB/GXLSbAxxyl74GKxxNa/4C3FFfc
JhDx75GhE6GKdHSfJSFzV+UQWcEfXv94DWeX09DOhKw8oA3PfFUSlH6NXHq3Ulsc7Jx2dcB9/xTY
Poance0PXgMu07VK/7FpEMmxeYvUAbfgHcM3BjXSiHZ9oagXu4bfOBnnCTMQTb711Gg9wVXLvM8x
H8dzTtu1NTVew5m0XQZcRWN+r9E6H5vKg73uWj+1U4TQVlLz1hDTFOFzvgCE5WKRRtIVwXeQ/E6v
diUyIuGU3kZdrfdKa/XJvD96WkTefrIG6v1dNEHaIyhp2cHHCepEi6m339qi5lmyp646RKEXJXWf
5TtE3Q1UAhF1RFb3fjJZ2nsZKhHjlR2ah7wYV6rQGAssnpYDxiMmHGTtsNzxzY6wRA/8dDbuCDQu
b4wpmwP0KIegMfOdUSNcsRblT2s5EYXbZOMx73AT1w3NTkOY4DbUQIIX75b3mq7GKQleaw1E/Al0
ps0M5uC7ab3riHQYj+kSMjtuUkaNTNkXdh027k5CZWa+xp3v5+L3rK38Glel+zCkwUy6EdPHozu7
6d5FbLwjkabkV5Mp+PmxK/50cOw32AfLj7lzOabYOZ28cEhJvHPgIeA8fdBkEIab2Pf9jxCLJZuj
ieZ+G6osVzTpzno10yTPwlQoSWhEX+zG8z+FCBUAgKGjqIPxTtSWdN+con2tMbKSssz8iLG31NOJ
0S+bmNBwvMAnjCFjZB50r42jNDSariJ6fhkzUqDYnpKyVZQ7bVqiFnzCuzeCUcypiwhsJ5DM3edT
dYrscXi1Ajv+wJlHREnB9o3QB3sHA5J7YK2tQzxLAmpGXka5BM259i3c92MBE04MrDxKhjSvPhwr
fkPC2nYVfzWqj04n+PdZ+EVtn2Ru9upNsOFny/gLq8EofGgIdWE8YRVeElEQfbW+4+9yQfSeYHZ5
z/fF5Kr5BEOG+79X37JfdeMFR9/iIOzmOX6gISv2A639eSVX6cogsL+2S8/ayb1jIfEqh1a6fjOv
g8U4TsWT7VXvQBzIgCx0yfa8n786XT1368LeS3X6SaK+IRvdmk6zaUjHyZw12BcrwYOcC5vC0ymw
Tw6sMZ7cX3lVO+9LScpvaqvyM/CL6kAWpkOdzJ4DSdryndo2zLIg+juUTcouQwNknUu3YM8Ts22P
MTeOjd1fKwc0kJghcROQ4N1GTnhupzazj0XRVzskNMR2VXGgDhEy8ktjF+15jSp4Zk2bfcWMvZ4J
twBzDw/uy3jDdGgmsbwScase8HZbhLhL9RgrsjKW1v74P3+uxCObhK1EeBQXnxnsIeLOGIxGpC/x
rBlGxTlVtuthlEV0iBk8n8E+pPFPGAAVCdv72Cl29Xy2sjA4l/dg9pxJzrMv1byfCjCGvbS9Goe6
ypIc15zPDlc0lGWcg0ztmLFFsewT2Vn9Hz9z3JsVx9Z+DGSFExFodUSB/BAL8uWMH64fDvs6ersi
uuRq8j9UHrWPFWZcb2k4Tty4vriO7WHSqLzsdxNF639W531PhWpu7Vw91/biP5I6qbcd06cLCwSR
dCC6j75IxUdjT/GXWPv0tpSsK2sJZteAB7sSYp0/oMWExmA3CaKT8KmgNMRWSXKk03A7btwOtord
sGhpx/QXYx7GidBD/rQdoxfjF0xhGvyk0kx5svqNk8wdC8EmH8Z9RfjKhf4zPEJjgBYehdz9jKZO
Op+Xv4Z8SAS/qzgTXguakJiwxM58ZAJkJYF7Wxp2KKSw6aXaE7kBcgUZ16fsCQjqi+jDD8r4iBHJ
3NDWxzuQmMVGjyhx0C2wx4nCONpPaBApI5cJqH7b3kqv6I9WlJXnLmR4iHePBNJVQeE09UrODvPW
Pp7YQQCq3dWRLn7pjmVJJ9sKKy4FkOtgZJwXpgw5t8slcOJ3siYgiZZ9d7FYLbxm01TgYY+d8eIC
+L0YtX7jjbX+UG/+Iw0+aTsIc47nrKc+ZfthuTa4djBee/QgzO1X6jCyEfdGpubYBdO3VrFmwNe7
W7ZYkGpWFdzwXVhMxkri61a4oxjhg9+8NNDoWNZe4t4ej7RjM6VECVx2CP1XiwXVyYNOfIY28VkK
goFSmBB0EhJoL6XrdoEUjtX7vupYWKQYMzdJGopxk9L4vxHY028CKtVTTFO7HZkk/DBNYoFsSyYB
ZVR+QM0CAWuXAQOR3jrTgcDso0R+nqfMOXUcTPtB9+hrLH9VwAnj4rkii+UzhH7wVElIwd1dg5Vm
ujmxIK+ustOPTjzhgNLrf5pCIGHmmW0JibGOQxrfetg2e8Qzv0cIbzs7q/IPi6rjsRRUUWXHdtOE
8KAMS4OjzP3PzOHVT/txcglZuYc71R6u8sjjHsqH6i9SrO6QC7ZWVjQMx8Ui6TNy8kuWUuAiIVj/
jG0FOThni/IgoxhCBdCUv6tiK+a0OYEAvlWRSzBUe4cFJ5UIeOdQ0CjgAMxOtocmqmIsU9DT5s3j
HHgMq7Ng2qLn6pnceeFWOo26NKnoLl1RpafFTOZgT1EDTj/HdQdQ5IL1TgHXIA7ICVwinDISbWhM
7Kc1kgMgjiBQm5CRwidxkaRgVI21M+RLrYtb/g5tY6WbePLJtdFzxKSkf0bnEsLexR4dpuKvZ1K+
ZpI/Dn0GVaAYOOaqqKIobQZiQWzT7f00/qUiNEpdAazcovViuKXGx/H+LzWSKCvZ2vsIKv1LVKfx
tV/J+wuGgRWcXMVDvNi/BJ0T09KeeUNKcpDRettb8rYEFRWmo4adB+tqW5SpoTprPuuIcpZ0jreO
KeTOzMy0kPPDt2tk/X3PQX+MVAbHMZqIjyvz8OB4HsHri9Weqqj86wZTRuEdvBexcJPQMx6qlEjv
PMVcp3eBRbgKbR6xBvJiUvAP0+o+N6UHBDEmMCq+v2qznYE0NBwm0xS0RNySZSklbQb7VhhLasqP
cekSC2y55cWziM8pHe5x23bCA+OHv71jTVtRRNkLNrD4go8ftV1qwjvRKRx2fQuSGN9atoMm1oIT
wLLD8DUgfLpuH/rUize9uoe/s4XZMHtuTs1cjQcwcGD0OoX1pgn7Y27nL9aKyxxUFLhz8FAXqLPZ
F9QP/uikGb51a5M0fpbu5zJIP8Ya/wwJZSvX0DA8j1zjD5lVf+mYbe8wrDgxZMWbtdrVTmlA8kpH
8CEt9ycw4j8vYP9jMuGAeESrigQhieMUERuCaO4KSwWHqnGmB9v3gkdHFOF1EqV7ndCAbyFSP/dF
MJ18dIc7GccAXTq/OQ82cwt/xP+OzZSkhztHZMxQp/v3YD3jV7ByWawhmbCbE9NetENONmw8hxY1
C/spsX10Bk2dHoK5+UoLlAmo3wh0QIxCWFGgNxOGCZAlaUAhCaOil2N8KbgEH4ugFMccJP4nGUfE
kAXaaQmtd9EudDWhTV1VM9ZUZP29h7akQ8smN2EoYncXpHjxE3IyZBmO28EwT+fjyuv9wEpveSKI
MkdLae9RN3TXJkv/TYWTvSHOEbtw5DKcXKc45wVpKnLSwzYbTPcig3jZ9oo8uiGHT82kM72wxiRp
UbBpk471k/WM/yZiV5LGgBrdtODfawRUob9BmvEz8o99YbGmT1C54Rvlw7Ps+MIKu34v58E/FLAY
QHjAyoNg8c1Gg4ivwDoD7jhxv72GMzzQKDZf8i7mGINpgDOUV1s+tYpFMKFdsEp/7jvYbYzAjKs+
+Ipm/eOzfb1FAQmexgUZEzq3sQuehFBg0Er1vnjr8zpQCrszohcv6vahNfzXh/a7tqdhYxvKjGW1
nhSYEJYlDavtuBlvPFLEIgkyakQb/G06LQ9dZDmEsTAWLxkgbxqEkoeiz6+1kf+FM63ROgG5C0ns
/WsPzXKh9p23NcqMmxfpmuYXme9nhO31rYHFdw+9jWnPSonQjTvtP6cf+kOkJ30UlYwTdiziaDoI
o6WFLAMJJyLz7Vqu8k8Lw+ZO05utrc8G8mANTEzXLhudG2SPYNvR8fxj0a6uuqYqaGwvIGPWmtUu
/r+AzENvlQ9TdzCUMCyh/GCHkMxl/iEyRqwqHL7AkrEhHkbag6WZXkh1876dtaq+4XPcr/opOHcZ
QzgkgSn8pfYeK9YvqDUnp/f/xo0q/7VZq5KAPNGKCyyYPpwaSwaHjDWPWwvcmr3jrG/3aZz6LPon
QZ6A1ZjvqZvDIwASJ4EvtJwAYKDcCdbePA8q0KzuydCY/bI8pGtGurEE8Mfk070WZpbHZe5Ax7tl
j865BtxC3F0a/EPzIE9DyeqrCFT3PsGRPhaErcHS4mjtyth7JhjGeoAQPTzMfTvv/LWe3oLZBjve
87NIMuZVtdD5f3Riyf+wbwRWW9RgrTDVr9l/LHGa995r1IedizgBd17sxtaaz7Ztq2HTzkRcqkz1
f6Z4Vd0mGOzF2XuLREQWr/m6Jj26VYtvV2pikpo0POL26H9bbs0Ql6+zpImmGaOSyK+0ZtbZSmVz
YURJhoJVDC5C7zV2v5c4QoNpe4CKweDLR6BowLKVUAgvKDhveTS4h1rX60umezuE7LKGTJQK5hx0
u0CN86b6QJ9Eugdw3YFmfJFTBUCnteMtI542vgc3N/OR1Vr7bTK7+mhje7wSwAuyJlsRyx5RgOg7
PntFoR3oGk5jLZaYxYgI9RliH10L6zyHCFk9wGGRuR1XSV5UGekCtfaXD3um5mWh5ZBfuDC0SUqY
RagCedWGra9KjxmvgPLluDPIk6Aq299oXUOdRJi0aQNUSFKqDTGpSfxsCNpdCfciWakDGf1URD5x
mDjjUYM6fSKxijiZgRK4rdlondI1JJhGIVUIrvd0NhwdC5kxBBM2drzp+hgEaZPxABtwfkMSNBPD
ME+6cUHBPLPJ5oW1fhUMAOuXMs3ZO3UNX8q2Z+4z7XSlRLvDyDhF+5kA7nF/r/Seeqf140R3XveE
9D0+DX0WkhtsOjJe0cJY8a5wLJbG7iQrj3JykN9+3HWCcBoS6pOligypkNG6YCqAtk7Wh5RBSKYq
VlY+kEqlOuV462LvN2LToXyWjMeWDcIe1z8vURu4W0Rn/pSkUUEQ4hQWzLeGdihGdn7AjLaMcLv1
Jsey7Y6I7itD7sLI55RyjptdELRe+j60bp++miZa2l+gWycPtE4+V8U+aNghfrJ1NeMhlBRDZExX
iy4OzVq60S4lN/OjyCr91A6rfpNNjkDDYoh/6yAHgUu1OkolEeVhvaudlim3p033wdrIkzumnt16
mnpDy1QvQ/7ZF45LZIWjM6isRHUtO7s2IcvuGIjPbxa/vv8cOqGtHsljSavDjDIsOujeIkG5DAJE
nJDn7nuT2Y24TFNzF3gvVO1knaj13TeL/TO3JQQ8S/s7xyUXt5LDS1kTaZACaTymcNlBQgExCxGM
7gZHP9Nwg90t2OJ3vukpOPrnomxTpOoR6KYVTvnejIW9aVC/7lyGI9uOX3TL/Li9rcahoCiBJaMK
jVnICeUspEm3zJzZJCfsuM0vsUzPXIjlUbqT99b7wjwA+I0e+2HMsPNpNE5rygJdCY7c0RveYRml
rKjN12gjCctKpMpNTtxixDIWoaYhpDNyi0PZct9TIwKjKtv2lbUU5aY/lc/GsdQOhcK0j8J83Zmq
tUipVGg3AJOy68BgSQYm0DAlWyiTRUrsQgj8JQk7d7kN9BePWTzMM2i+0PnF4pJQwKhlq+WmSn8O
hLqfFPqQiRpd6wvKSYscPLTW7pYCvd0VYx8lVkRHgDeGw25Dfmf2heizu8iSrg+NkQP43F80Unwz
dn+lzcjcQWvpbMc4kg72lwqLQSU7g6zHMVwTcT/vvV64jzHbDOaUPFBsa6fXTBARMLVTxQ9UPm6A
qnhzCas5dZDUTt2ixJ+ydSkK3UY9NkuuLmTvja+BsIOzm0/cGrNb9VxqNCwbiGYqB5Llq+2QudN+
ESENG8I6AoTW7l7+s5b7MqFb0lbBWz13Bqag3zHS2ogFTuVGgBjdFWz1TlyGfUKv8iHcINW7LgBM
iMYg/ulKRDpKDc6rT+VJfzSGO8eA145CtNUis6OPkKn8wZUjmd6DfElj6wsgSsmGrsz3flvd6pb6
A259ePInFKWcjKcQIdxORlGa2Ewu6fIIBNTtYwhFGSY7oDCiwMDrzUjabDmc6SQwSjihoGP1vlsp
Efq3bgUZrFebwu+fYr8dd6sqil0wjSBwxui6NlTMGjz6QxGRvKQHIGTW0IfYetQtIigAKVGiyC08
rkN57CCrFyFSwLbrvRvkkqemQV4Nv52gPwiwfdU6/9Vz/b2w+d/4k4q2Fmg5lBwCPu9ECosLNW7I
ym+kRlcAUQfolOFJWOoyiOA9Quq6WV3TserJrzzvJML7De4i2PYbeLTd0WPGlI4j5E6vSMRcvRG1
99PlNtUZC5EYJKzI8pMr8kvaI8HCnXZlHR1uMu1A8lRLwG0bEsHGyjDcQSrxWVz5SeoB+2ak8HRX
pqKE5xXDqexpkjdUDs0saG/eOpCemEfl1vGygvqkfU4N9q82Q7FKOt9AeEqzsB7pSXAvtC8TXyP0
AzrWstaCGN7399NHlLa8UuF8175kbsatkrC9m9ClER+lBX2aVyqL24rxu59OD03nX4lM/44cqXZZ
vPyK0Q3m7FFZVWfeSUJUhpUAiLvJOywdWjG38KFcLyyJT+zkvWSN8joZB+xZ3qzCP3HDYis0uIFa
UXhnQpPU82qi4S3ICqZdk5E7iDAjyc7+gm41vhbtsvKy+1n8McbiQ3lAgu9N07hHT3OZbEe9W2F1
BUtMSJ8ZwVYvQIaXYFY/eZTNVGWNc2WbXRUX3BSchWyoL2EL+X+xKBWXdCn2borcH1oduUDVf32s
zROyBnbJKBmIls3Eg/Em5wjHavmaOf3fWKJlu0Izt4+l+0g6Ddg5QZ7f4IeaLbV0kVwqPEWaYDOX
6d+G0Db5ApyeqOQQE0DfhLkheBGh85mRAtvCbvwZUDE++Bj8hsmPYNW7SK668blAiME1F71TuyIe
sZCmV5J3PWTxnwXLeCRerv/TEHNzVG52wvl29elbjo6bV7cCeYlR86+iLd/tVP0q2+zcqN4cYnTG
125Kxx3z6GkXje3yiw+P1GIK6p1VD3cHjxqsB12O7bixF+FeWxcbY17yloY10rgNEoj8goOcV3IA
prwMPjLtENzdUsXiWFqzuOgobC8suqny83H4HSo7O1l90P5bBc9HAPzrFnIibTFREYaAem9bTpbP
PHJUl2oe178QcItuMzuM81hSBigeYph7ZHLJr6mBQtGMrY+51Gs/64IDMQhLtmbiH26G7LyExv2H
EsA8tHlaHRu6RYSUWXfxGnbrg8mJjDK1vPWsJ/mREZRQCyMjVo0M5Lol/Es4pTQ7tqz9r8ldqTny
LAgP6dBHxbXG10JA5yTtf/UaMm3z61mPL6bsHHQkRRx/QIkW76HOCrnRwOaurVVPx5hNozyUmnkQ
63NbPrl+3Pzw4GTVOWy98CUj2itAeyiw1qWqvY3BjInjTlQ5pwi4LmDJnGcbLX+7JZPSgCqS9rwT
caOxFATWT3sPqzdYKhb6rUyU0Jy8+klWNUB9eurjNE3r336d9aWMS1Js6Nij/+BaEsBe5MvCkKFA
JUue6JPLQ9tvZsIizAaCbU897Phv6MFisW0bUrIR56PynK1cE5MhOn1z0d29lRaDF69X1QXnAhkg
MaO+HjfVVaeuReIImQldLol+8qauMXuQ4cFO2VZPTKgVui8UnYHZRHYsfwm01OfKt/uTbMQC83ol
mbUYIu8KAbd+9saogbgPDtgdWo9ovtC5UKKiS5BgExCzoJWZcU9i2I/7t4YCF0D5fapn25F6UigY
y+2spmDXj0O1XV3SyOQgWdiL5Zfv0v/1Rg8fMo+svViKu5Nqjp4LOl9aHI9lyYyBft9U5l8RaPlc
xdh5WSmm6m/hKKqJHn091Ty0jMzWV8f15YPIK/MgdCcADfn47FLiQz13tfY8I2Uiggjh8rp6uwEE
zQcsTdILuP8fWUS/CqeXR7S9Kyod2TvH0vYn/KyM4dFp/7b9hiFLTju2imreRhMzPY01Y+NUwauN
nZ/8RY0DcGb6oj03e0PnI05ltrqvIFympNdo4p15Ih6jclge5T6OBcoh/MpqSVDOeTRrfA4d44W7
UoFxnuZfRldO/8Bx/TZ5dr3L2xTxGylqG2rzlpInIGKPFSuHBgNVz3XdU4rG+1gHy7BNPU8/dY4w
C1laxvnDNWT2PdFYiRg7hpgWTbrByk9fAZOcjdSexozsT3ZAKAlnRBdxcJE9Qzed5/Fvqar7VCw1
F8Ij0UeSF73Pa2PvIa9QpQesvvN1vNXrQn6yFVA8APvZzTUJYsFAdusonfQRvQb5KqQFHojEBHza
PbJwLhiHIsgq+p6SHwbpq39f6FW1/DfR3mwaUy5JNRGNhB1UHpap9jZksRJsC44kQTvtJBmWRP6T
BjfVusTlxHFI0oLzDp04JIuz6J9mPr4vtB//vLtppclo7RxpP02kKu1D8uE3zIUYfdKxbBwNzbaf
piwpkHDSMESEugXh8hgEuL8KQPEGq6a+2zeIIiXbhiHaprN57P2K2VxVTFfqiXrTkeDmVHB8Dcq0
TCDWc3R8JJ2VPwaltPFFfDSZ8a9DBbdckcC08bXwyNFVXB8q/MdBACgbrO3fWkTg39fgD/Vw96g9
yce5MmjBfzGcpwy/c1faT0WcR8ehjfRJyrTcRKoFa872mKse9VfkIb3BAEVBxBansaqUx0v0DgFX
BOkUKHy3pVnY4FWEXsoZspFZ1Wc51uIQWZSQhLC+DbSAPCBEycyxJM8VkNtlpUV+cEz8CbMQAPaM
aGAYRv7lWUNiXFMnoUOUCQrFmoLfY4kfOVybSCC/89EKiXYXgzh74axfgDZaj1zNy1F2Y0eHq4cN
oiTBYTCj5mqQCg/06gfcfM8ReqGzJcj0i2gyKX4l7R+T11M9T6QboLYaM8CpdsEZEQ9MZMfV97bk
0LDSdYn1w2WOPAFn3QH0tcXbG9vef4G91Ft2HbzpTWvY1mMkUIpEvp6i/WuKl/JIEllAEocpX0wF
+ZpIuPoWmLDZu6FdkPrhOYwSyKZkJxBMuK9q1N4pmVu+X5Q3Y5uMwq0A1x6ZFYrK4B1hGr2Oa+/s
QPXeiQWtuPpY6LZonJkb32M+aevzBy3rK9qpR1Gqai/7LDtUqfNY1vpqIW7beg5euci0XIwMZ069
jbxrkdHwn4tZjkUD0UQO1/vR+DLcTGG6PBZpW+ADbSgL53EjEXRystlTwql9nZv78B+dbd8hnGnq
MjwPa+i+DTltQzVluOWlYjVEEu4mLe/xkl3DQLmwxgNTKkjNqLKemgDmSeEP06Zwxke0xv9Zs0Wg
dpWSCa7a/urxue9Cv35ovfw/dPD91jYiSZWgHOmW4cbQbX3to1BdeqiPyu2/TBDrfYndl7Gb6pgr
Mv3MfBJ4UqKoEdDgL13RieEUeTEcoVvY8O+zGX+E5BYPcqNIcUynhOz36eCRW576vpeMkXgV2TjR
ecTHoPSrhKAVG4p1m/F16Hc/5P+rkH1F3fxHahqthXDvSHJ1FCEWOj3E7PZRpRzDpZRIbsv6lPZ5
/x5O3ufarSV6BnYPjT+gxZziP04cpJRyDtnyIQ/espY43nH84hevOCLiTB0VGUExppxXUPPdNyF3
D4Erl2+sW+U5Ld3swXGLaIe/ML3ObfetnNKlcRMd29bFe6xlO/10hvwEgL75r6LypnODC2LfYlV8
rTo8dKJDop1ZNioZT7j4M/xHyAGsuGM2fyzhNx59GjcV/kF/dLZu4D3SW9SQGJgSTna3x610DFL/
CRAq9Y45KNt9zqxhz8n4gEj8o+vzi1Nwx6Gdk9teoUJGbT8hrRsSHO+/M9MQEjnV95tqIuqJCEru
1RtmXUSodnFzwV/QyHGwqtTGNmusa7pOO1wKMJYnvCejdasQcyXj1DOUHVzslBm5LgVKvGr8F3AD
g+YITbJQa+4M7/3GrKyLSSv9g5eKxr4CUIsREWIIafNt4gxL+STlAH454gnweaoyiw8C9+qXXt13
zsIvwSZ1n44xrr7c8nd9MKLEuocvpGUt99zjK/vOMiNBOt4UvfJusZezCHSyd+wXvCTVuJ6jMnj1
1DIfsmV5dlDagXgg0cms7BzXsqxo2TGkK+00Z2o3fTfckKCBSmr6kKO7sOZEROC4KyJuo39Fsv8H
YATnLBLMyBpROFRpdllTLKGok4ilnukoWq3UMXR5R/wmMNsxg5FvrxQwNUnsW2cl1aFAKLTxWluy
2+rf82wtmOStN9qwe+k0Fds0bWF946Xe2L13wVrSbfKSHWawWGrbYI3YMLV+a1vP2Qyp+0QqONKT
ipljKXx8OYzotlmd/8rYvksm2mQQU29bW0nflURlFO3RqzdbUdd/03b9WOOg2geZvC98qkco+hpB
qEJqV6JjlQJbaZySUIApYu/4q3mMy4Ucb8qmj85b4XVbU8rbRTK7p1n3hl1JPMO4qjObNXeDMz/Y
qw5LPUteTIWxe16yLjyjLJhZlOVyb6ML5FSaf/Q8p1jPTHXw/OFjKqsnzThxMzEUu/vz5fF/nJ3J
kpw4F4WfiAhmxDaHghrac5Xt3hC2u808iBme/v+yV2X9RRKRy6oFSiRdSVyd+x3TlD8QCz8nCYz9
fkrWI5jOglnNVfaCEQknlmfRe+3Zs0eKfy6y/QYTwq4sOSSV64uYQELwhVcdWBa5oXcw2F1RWh0l
TinHwh5Lzmhts9pBUXZogKkY9K2TtnBaOMz5SpBoRpG+TzydQUwst/hFHWb3N5msquXK/WI91Cze
I1VErIBUTBq/UtZ0LMctuy0DbZCagV0A5s2BKXVkP/GowaARrd9zd+VUGRYJcTIAl81TL0GjM0vG
UbNaP3Ccofbf2VPszI+G0Y4vFzvv4kvujshNzCLq3UONu/Vwxz05VpCk2VZCjfy5S75ZR/SF+iOd
bwOgeQrgKxocwzI9Pq5dTaIa9319+SmorPp9HYO0AfLyFJAXeHd8c3WH6mljLdFHzeMTebsI/7B6
2WEhGZdnvUVCUjBecWGOVPKickt1WzdCDtWZwawjyXVcEPAB8qnTtucSy01/cNhvfmH4vbjk9CKz
/Gs1BmysAbjMH6+/8RZgSoF9TRb8co/cUxDVNecvH2/xyJl+le74HefsHfLeBlHsQif/A/7EkSIX
XMMHsrJLjo9R9GKSrMEQNrap1m2ynBg3JNrz6y+1QbNyFeBXnEgvR4qK48o0k7zQCoxp7db8fNvT
FeCXoVsT17PtGlSDdE988tihrtfpDvFrYwq6CvGL04Aem5lLX41ckKE51akuItnpeVF+vu0FFNhX
0fq1LhCWBLXhl9jxUJZicibMkh1S9cacclXWV2VUFDRRvZjIj4k5hLndnBaOY5Nm3Yaoc5VlgEuU
AmJXuUJ0s37JiDtB4532Ypl3Mm3rGyeRshYgXx7QQYglaC9mo+niaGeTW4Ed1uJWSCirwAytw2n0
bOVwdrnqdro6WEBXBCgmlpPTGhGwEdnsDPhWY0qQ5+glU6dnQLrRiYJep/QFP6f2YYnj9E40ZUXq
aoxv4uHZlvJm68rFqyUxtGvdon7CDKz81vAxmu6sn2/Hh20p71JlTSxzPW8AhmTNk0a5OAX2pEkx
v6h8AOTXQ+TtHrNNZcVKzNobm87j5G9KnFOKTvTfEirg8iNIJKY0IqDV+dADact33uvtNcs2lTXL
nDN0MnLlikFD0HHkDr955Jat2iMJGpf+//99xzaVZUv2WZvYJMJC8qr+GPaD4XYhlO7muzZqffRg
xM70r2WQ0dKKqf9mrW7PebRB5XSv22b7cr1jt15TWd74hCfVAtIhHCm6ThDY1VyvUkheDjsjtzE/
TGVx45vBadHP1qEVW+Nn8ozG76yQAql3rNV7x5CtRpQVbm6yygX61YT4pnH90SSFeI8lVmGSKaEy
+bauUhY5citiRrIsw6g3xvdCNtMHZ63Mx+tP33oFZXlDAtWPfavVoWhT+xmJyFoGGbVOXOZ4K/z8
661sDbeyGOgxkn1XRHVYaP14t0oHJ+GiSj/d9nRlLeA+h/pU6kfDmgXno6TkBL8nj7K98/XnGxud
pNqNoO2lOgSPHdIFyzy9j1Nn0e+hWUTWuS9x775fqPjF5CfjEM5Zl2wddZ6J+2D7Xqo/OmXH5SH2
o5F9wHMHPV0P8YPqbRTX8c5PfJt4a//n3fCKq7mklLkKj4UqWoXWH4da75JzbqOfwRFb8+u/l8SO
x3MeVY31hLFGju8Zn1nrx+s99PZWz4X0nyc7x+bKC+SWDF30sA/4o9ofV5HVB65nm0fU9f7P6+1s
zCNDWTaGYm3ybMpkSLKm+lRq6JXgWdVcSt/2/MsEeNWNwIlWkgM+qhCnaArAc1X57CFKebn++K15
pKwX/eRyUMmgDk34VHMx52SftaTNfuF4Ve6sFltNKKvFYMRtoXv5RX15cTQpNJ6sU+rqYELpebeF
83/fNK+6qaBOBbKSaEIuZskvpo6FMzAkflT0t3WUsl6w2WIEFrE9YDFjdOT8S4mFfdm15BdSPft6
WyvKumHqur0UnkOVKvf0gpzKYAj8vKexeDfDztz7DLls3W/suKpbyOBTvB31ehXa3oS+3DHsvP/s
GfPs/YWoTVvQf82QJrXaMPWPY4FK8La5oCtniTHRJVcKEcvWmFZfYOuQEff6WfqH0ucWZmenvcTe
W6+nxL6Fu3cP5K0O47zhngVuiVVrHPK9sqGY0kgXPurcfvn7+phtrACqu8gotIYrKSnDoWsEdS5N
x6fjit3f823PV1aAufF0y65Njq2o6uA3NF39j13osdjpra3frywBWjY3WiXTJkQ6j8xEuPI0uUVx
vv7rN7YBXYn+eu5Maj+zOpwMuoQMUWzAmjVF1XvP3C2v+O2kndMdGf1GPOayAT5ziPxpbx/YWH10
88/1szLj0eYLntWnGf1vEa4T/0z6yiUI6DBtZ6/Z6kFlbaAc23MlirHQaevpkrKfbMy9Pe/3bV2o
LApVMeILYJUyFOmSd5Q0dIhKSYvCqompO4cx26WAA6NIoL0duJz4frEC+nW98bdjyVLtRhC65ou0
OWjokcG9pu12SRJmubHMAI+4TvnsJYBrPl1v7O2OtFSPpEYz48irCqYimcmfXKbFz3o7r9HOGn6J
//9fFyzV3MSVVKjJuZdhXyzaaZz1r0hLQQd3XIXK+rmALHb9Pd6edJZ/6cxXu1HpN8mAF3oTCueS
K7HmcfCObi1JbOJ4ufan25pRVobFKaVrtyPdpZOhGjz53AvRohQrbmzgMk6v3sMC99FJdC1h7/cG
xVy6MSPp8CEkY9TU5z+vv8bWsChLhClxO02xXw6xfi6rZyOxLmngusT8utfKyLtbsURvDnNlw2q5
3uTlBd6aCcqqgC+YyT0B53NSnNUnLE2N4aSjbO52ZtrWBFBWBB+LE2y9+YZpyOuTrc8N1PKiMXU8
gLvZdj7c9hrKyhAXMNKApDahNdbi6HegIa0BuO71p2+8hGp6UpfUq/qXaKyiynqEol4DJQCcXS9J
etO3nnXxjXw9wSKXqlJd8LnqVqDuNEh/Z9JBnwFB93fXX2JjpP/D/r+awolhC6mZPTeaM1XqrWfr
d60E6HP96VtdpAT6SESXY9wyAJ1lPQLXPhYFFAKrBsB0vYWt36/EeML9kA/aghjPoe6WujbWCEDT
6uW2x1+afdU9QtbIcSj0DTMIRO9rR1vO0jd3T2Iboa3anrgr3C6TD8yQOuDfa8Rdn6y6U4G19sHp
o78qLXl//T2My5R/I6KFEtFLlRe+V1eMc5V9oPr5m4iWO1O0H7p8emrG8qFJzN9sovkRMUhyuN7q
1uAoYZ7pc0S+xSdzlVHuk2k/1yj/dP3RWzNLCe3e7voI8gVZN88ezrFfr0ejoWbvUjuxE9+XSfpG
l6neJgATiwh+Uh12wxQ4KdYgvdW595R4nhrXlt+vv8hGH3lKiPe1Rkpcp49EokOXmhE/p3V5m3Wc
5V0m3qv56/lj2loNR/1apo+Z5maXm/jsxGBzS+av0f31l9gYDU+J88qNkRiQb4GRsyJLwDSrQQM1
1d2hMnSq2K63stVVSqxj8FDgaOPUoQExxqTM6ehy+r9xtJVIl1ZDSQclyqGI3zfG+nghqhkGsiXU
Wbf9fOvPsUiq3h6hHzdhKVo0SGAyZmQfpdtO4fUGNjLFlnoLKhyZNZNsa6i7qwZKwRweWnQfYOMp
WoVBUXziDjZ5L1DrAHNc3c8U7uMWMnTz1+u/YGuElIBHyIimuaoJGQBZLPp192lY9GTH621jtfSU
mDegF4w1BYehaZVQhrOh7w5phWf3cRj9HAZcX9vfm3VGoXLT66jXn0sy+KsF+zQ0c0Mux3WGvnYQ
iBpv+94HTfjnlHBaD4jYZYnx3V47ZJFTn+u0N54oX98z5NsYEldZAZKqS5Mi4nrCEq5N5XdJfXtf
xTuBvzEk6qVnj515mzlkSnyUPZ/LxQOKl5wKQ1Ixv1Q/4cm3O2OxsRq7SvA3DdVsyMYYC5SvgTOh
UqWmbnrqYzt+njlQnK+P+aXr31j11TvQ2tYTv5hm+gv5LNTEFojoAtzKTh4c6IIrHlFhLntnJ2I2
Vk71QhQqgJWgsGcfS5uMss/ZyBb0tGJ61mQfdcH1l9qaBOaf82zVxhxUCp2HmFgcoejY98Kxb7Of
s1wl6vvOTvQyZ4oR+95d09TA0foov7v+27d6SIl6vY1Gi4oZ9pahqE9A4JwTX0RJ6Il57xC50YRz
Sc682iVBoDuDZbCwLHZqPLncD3yokZtSclPVxm2rv6OEOsjAzLAWvwi77mJowGfuGVFqt9NJwCnf
nreOEueNoHzJyjt4qoVffURXREvZkIelLlaseIbuckO9cjmNBE1WhXcQFa4AOtTSH7OW9AaZrQqt
r/Ra8GY5cnmDCkjL/tQlksKOmsq07MTH1PRlXFsDUQuEYEyt8gdvbYbnIgWHiwxwfkwLezqBhzB/
DVNHxXmL/Oiw2JYJvrPnXH4cfbATlNtG3MgWGkJsMwEzXzSr55xKuG0xosMifagGNDYHAErNw2AV
K6YNMJoMu8MoYkmHb2vlFfFRN/rymyxn632CrcQJ1rT2G0Yo8Cvuxt2Pi6k505nC6eKhiME+jZda
hgFaLTq5GM8F+LPFM54jf7fZrP+kuHV5oO3sb8paxFezL/Hh6Jw4TGryEk41N0dekEOg40cBaEM9
TPK2D7hg0h9rIDf3wi2Ewyf5Ut1Z62p+8hJb/AOyrXl2MzSBh1SbJ3JU/oDvmMtV7gEGEoU9NuJ2
ytsyRDwuejEgQKKPYY14vfs7alrvwSwzaE2FJkb/YGWR+2Gya3FXOHXyMY6SAR5eaomX0rXkcq8l
Pmqgfiyjf0H5Jnv5gK0AUdaPuaNUY7WbMsRCfj0BmbIvKP34bGldv3P+2jq8OMoqUvm5tk6dDmcx
hbj24PUiT4/r6hUSnv2MtUPe28K6NxEERQGiqjaGIkWxUghTeWbOWpGgrOz6mnMJ/Dc2AUc5z1Id
ZuVmWVZhg43Wl74y03ckMH9gXwAXOQVOeWgmME0Hu5H+O7jwFL9db3iroy//f7USLaQOUBXHdQjV
Qw+w9ZKUkEBcKLOi2zklbjVx2SNeNYHL5gQwMa3DtevlxaHOXE4WN53fRZdk9o3voZx1u1anBt/K
qzBFOYzY0Or/iVFnP66+Blv4el9tbGqOsjEURu5oI2RM+C8DFdK95Q360RtE8/2m59vKrtDXawqz
ZUGTq4s80G2BIx4mtzu/fmOK2cp+gKxqmjxIUaEfOV8Rxl+I9AiHexGXRxPvJUpV9AFoNn8WGWW9
t72Tskvgu5ACvs+LsNHH+A6PpDYAjOLu7EKXp7wRNrYSNsO0aq40BtQpJcT1I5aN/T/pJA2YzJYd
tBT3U5I1lO6004cbU9lWokWL5FxQO9aF9pzrGbwH2Ne4fuSQyYe6LF5u6zMlYAxcXnKbLHh4kUw/
4uJVfDB80fy8/vRL37zVZ0qkJAWwcyTNfdjgjmMdRqMFn1jklnnIhwynK0SW7bAz+ltZINv8M/Yr
x3WAnhRaoGdmjfkTBg9NdAFrJz/mInnu+hkYXt3cQ1R8mOz+4/VX3AhUW1nZkb5CMMFNmU+CYg7q
WNMCmYp256W2JoGyDORO56dRZbZoOeeupAZExM5ZRCU1N2WJKH6nma2+s9TloGk8HKaaNgQpPDxO
Yynljwl0WfModDSeD9MlA3xXmH5ekcFLbOt+lmuSfRgSKiB3fsTGx4mqkcLbqBy4mKvDCtLl3ylm
VDoWhEl8litZ7hJvmAvMo7/LyOvOO0G9MXqWslBpnFv1lGutMJaYlRkSDEXh78XWxuy31PWoTi0+
52QSytn1IPBG2IQJKz0PXLinmv/1+gTcmCLWpfXXWx7kMQfqdhzmK/GGhU7Sfy9kOdkn2Ob2jrR1
qxFlMRL94JhkCfwA9yTakAVGd/kF+lzae1blW0OhrkRTuZSyxz1sjqrxxbUsam5m39vZ77bGwvqz
l+YS3jBkryiIPMP5RvmsB78pM/v8NNW4CtyBC4R+ctuIKAuRL90xF5oOgQZ4Nc5wnH6pP7SAeVrj
zrzd2IxUOathIWXomykOZz1y0n+9kcvzB5RH1RRQVtX0Z0kmf7ifJ84m119qq0VlJerKOM+kP0ZB
qklKYTvqag5NB3TrMFome5JewO7kfhBI4vl6ixsTQlW7jjNeFomTaUGXI+g59mKEx1Baemfs7LBb
DSjBn7QzAHugSUFbUXLDt0pPTXg5A9LaaWAjalRxKxRds20yLcLN0e7vKMf3Q8pZ5keR4b9xWycp
0S8ds87mBfx0J+uKsuHFOGXC3BNwbPXQ5f+v1xbKNWFeaxW1ncVXgLRscPAQdzKeWw9XQnIFBTKZ
cOioel+G984y+Xdd6Xs7fb/1dCUIKU3N3TwiZaB5mHCPvu6HfW8YO3NzQ4Npmcq2D8+mdPTo4t4e
u+W33tNwBGtQ8vo5auxEchaEToG20XJwymwM87FeC//Bo5Yt7EWKp9dMURhel1/beNmZCpchf+Ow
ZSoRakmK6ONKlCHpQ5/g9KLpZ48HxEc4CO6/lM3m7s5OvTGvVQGqKJap81uSMI0tIYbEkfjL0w37
Xo/wjL4+r7eaUGKzijVfQ0ZDisf2ywOX/5RGTrr5JY7X7vdtTSjbM0kZxAasnABWSMT0nlshBS70
cBn8YWdINiahKhCNzEkXMFCycKqQgVxYEjYgQHwfzZ1ZvjHm/03PVwFatoMjm5kG9M4bXpzRtUKN
49KxaXPnfUHNVnC9r7Ze5PL/V+3gGYwfMj5KQZ8DQzo4tTkBY9GhAOz01NZ4K4tBbUYLJhNdFo74
QP1DhZn9NBSeQSa3rNydztpqQ1kSyG817oVQjOVBhukZhW7FCaSys1Dc5ro/rvfUViPKwuC1sUdK
L2JEYDmjy3CrLD2Z3pKWRysWlne63szWgCjBbkskJqY+Z6E14JljT7jsYqslbhsNVSOau3YR13Ob
hY6AI9+Pa/2e70TjY5FJ99tNL6CqQc3RxxKhoom5NX/IhMRJLO2dUq+NztGVyC7iqXdND95A1XXN
BzGL8aDbOD5f/+UbI6xqPqcZ5WLXuil7ufRWXAft1qNQG9vog58ZuMVcb2brJS7Nvw652KbUqtHS
0NWhih8oUgaTX2mW2Luy3Vg79EvDrxogYeslGQjGMIrtH363dlA8sid7nt9N42zubBUbmSBVAtp4
icC60U14C+vdakz/ggP2jgZcKimMr50GhizOPtva+uV6r20NjhLjTQ7tpkwojR5GF8l8MhjWow6T
4m99GW+T5Vu6GuK6YxYt/i6UzfvVcYUuGhitWO+vv8HWuCuRPZsZtJwppri7NrTQqPiy4+LZ2umf
t8fDVCWdseYZsYtJZ+itEkJrPbu9/QBOyf7Zg3EQ77D1TD9KSKl/L9RJy+ywCJL14fVXe3twTFXi
2YMMA8fEV8tomPO92Y7ax/5i81LFmfd8vYnL+eD/D0EYTvw5qQ2rBQ6OtAjpTH9uhfdvNYO4j5f+
B+RIkNAZ2Wx7maubgtRUxZ64XiBqISkTchMCfNCYhq9gWna1+m/PBdNX1gAsdC3dw6cjpBzTf3Ri
ixuaMap3dFOXPnmrry6tvloA5kg6sWzqOMT97gPQzA9OBw0DTMC3ZPW+VlA5ro/J1rAre3vjzr3d
J+RBMJeuT11PHbkOEfE8T4ncGYetJpSwLweQl0LX+byvUGhQMV5G7xKp4SwV1fhp3diKEvitbZtj
03akWnQdJMRSd/k5A27THYcFHOj13toacyX+p7VvRguuReBY8L3WTj5ZUBpO1x++0U+qrBPfPT7p
qkELuIUqYXylWMNQ6Zst0fP1BjZ+vSrqlCPrbiZowOxqwDKG3t53Mz6vtz1die62aMBtZZofwJdL
n6x51e+lVu0Jd7d++2WjfBUP5RwXK8VbfjD0pXvnOYuL4KMtd7p+6+mXIXn19LR0HW6Kqji0+vq3
qIv6KFxjL3e69fDL/1893MxGCqy0Tgsqt0iCBoz4wdPHdOdLfWvWKAFsydaohmj1A6CsGoorD/gL
DEmsa3AV8DC7uW10lSDmcnCdqKIhlwFAB67PFGPUMg03HQpNoQTvQE2v5We1H0DnxZIco8BgwpH5
pgSpKZSoNQS48T6KWIBayaHAGbN+xg9WwrVJKraFnS7aGAlVtgnPzxyTnnXOXbzf8QjR1GwM7Pi0
vZu7jYmkKjYZ2Y57WexV2yzPD0Y/UQcdidsK6UxVsZlW2Si1hsuS1jWmb7mNR1jr+A2mB1b/4aZJ
pKo1vbUXRZpZUYBD58WUsPnaQbu6sfuVGK4bh9K4lYdDun82RAP5Pnqx0f5e/+1bo6tEcTTUCJn8
Ig4btMT3HZrGR85gaziPy55WeqsJJZT9BR47PotRYA3rx2SpHnQcnIoGsOT1V9iaP0oM9wIuhZWm
PnZ4Wf5UY7lWACjVmlufr0SxtLCE7SS7o8xn5wW8sfMJM6jpfNuvV6K4sm1oS4nL/tKu8RMUXBkm
A5Li609/+4PLVBWXpVimZQYdFmgVJlUIhLgUarz5mDUPVWzUOyvRxgiosksTP83JSBvmKBgDlO9N
BkssXWb9thFWNZdmnlSoR1p2+CpP76MUXt8KVPW2LlK2YLjufP5EbAFGak3wWDHnXCL348iKdASt
sZN72AgCVW5p4m+tAbO5TCK9/143RtH91V0sep4cPn32Ks62BuLy/1d7cgYxDL/NNAoKVovj5AwO
qVJv3hnmjcO7qq10/RFEs3vpKbwg7zFqsj7KFMdjfKZBJor8WRoi2jnAb3xUuUpQOyUoksVDmZRk
aXpqNCAtPjqme5jGuCcb1YTfprWcsdmxdgJxK1SUMMeqsB4BdkcBaMJPjsVdU1/Ed9DoP4Cb3FPd
bg2QEu2e6+s5FhlRYIpUntPBSE+FA+Xz+lTeeLqqu7RSjmKZnWjB2C/WKet872QVvbVzJNt6+mWo
Xk2uGhNMa0R0GIxtA7HapfBrxPD2JlqOqeotEbi0Da6FfCZUANYCMsoVvFsv8rKdJMeG4MBURWgx
EIrEi5hSVjRiwut/7SELnX1tfSymJbTLSp6ayfyyLNmDHs2/rw/JRsw4l/XgVafJSdb48kRaQN1W
3SJRpWznAbOAuDtlZQLqGusGSz9CVZrNnRfdWGocZREAzun0VTppQWKO/QeAwFOo25r8ZJTtXn3K
Rqw4ypZu9am1koL0MbUpGp/aKuyFjmXUud8ZWOvdVK3tTv9t3HqZjrIQSBGxPq+cHmpdusknuZht
fkbjjxt0o8vyQ6TZjXFf51WD98XkgezsTFcCukwp/A8wTy3885JX+vgpHlIbp3s3SfUTOpNd1dRG
XKhynKhf+qn2HD+o4r49lMYMKLJd9woKN0bTVlaMeelbh0tFPoSwl8WB+VFPhwdQ9Ld9oqgq0bZb
SJbGNvMT4f/fePpQsaZ7ff1yffpv5P5UTaFv1LFh1LMf9LF+tlf7Z+tpXFBkX3Awiw6OEX3E36x5
p6XjTZlyQPd/xpvdQBVMbBkFeGh9XpP5HSS/d5PEEf36C20NtrIIWtyjl03Z+0HsU2dkOmsB6Nnv
dp6+NdhKskEiLu9iVO34qeEHNoqPbqF95Mt6L8G/9fxLPL9ajSB2YSjrjX4QyeLTYJT32ljdOdFt
1EhT1Q9OaY/EXeSc06IBV5IRu2y9GPDskfgM39b/yuLmYo4w9zVvIIzuV2oykdx253iz1TnKotZj
/a4PAyuNFgnr7EkgtaNdVZh/+PHO7NxYN1W9YD16cG31io/RKfG+YO+Rhpan+R+8dv7p5tbeZfnG
pqNK66waHjdoTRHEemyA2h9hHcmxxnoKn1Uzo6LTxKB7Z7vZiAhVzwaWPJJ225A8bBLju2l55U+Z
Rt7OoWNjUFRBWwZXmuJ5KgQcSqlPeGqt+HNodbDiJX3blFLVbL4XV2i4IxE0ttt8sSPXfA+zvwmu
T9itsbi82KuQM13MfnAXY8hXCayjGWBuYxjSkcWNx1PumHlxkIun7awgW6OhxEepmQPUaUIwdl2I
jXPDCljY9U5X/UfTeiN/bykxko5cAk9xwXqu192/zoQR6L2tp/O/a86dwV0WLx9MHbPGxUg/+Jb0
4nsziRbtOPuLmQQUtf3yBj9vn+DWO094grriULr20J/WtXW+pF0n7J2feunft36pcm7IitkZmrkU
Adek6ddJZv5npKwdifpursLrY7vVhvLJgJUE9MjUi4IytYc73x4cfF5xm5DarqZoqwll+y/AOWfT
OhLKU4p1mx+/w9XytxlnO8fujRVJVbzlwm5WZzH46mnj83gxQiCBsh7ycfw4AGQ4Xe+ojVmpMh1z
zL+wBCTJ4Rk4yeTOXJ/11JHH256u7Jpj72WGUQL0JNXBWaKM9c+R7slP15++EcCmsmdyv155UTP4
QW5nWIi0FB7h2IMPHWYlKR9CuPi+XG9pq5cuc+DVUuGJ2EqxFxGB5xniB+bk/Z3ZJNHn256urAyD
XU+ai7N8kMfi5WJq+36IRPLl+sO3ppGyLjSjneslpnGBm8AWr6YnyzIfB+rOJtxZblvaTCWiO1er
NbFw9MJ+xLzzwF/9Na+D83z9DbY6X4llGDCmqWccvXzLzoMyS3DBayL/fP3pG2GsCuUg8eP91OCT
l0Zj/9WCN/nDXAftUbYa9nA3taFK5LS0Xt1u8kUwF21xX5fVepidesBLEavt25pQTr95GS1VXTmC
XFnx4Nj4ohrFd6+UO720MQYqRHGyDQxm+8YPitX1HmPsDu6jJtd3Diobc1RVxglKQaSbc/jystx+
mCGi/jVBaLovjQWxC4kkf2fL3xhsVSE3ZVyjelpJSjfufuAc+E3T9SeKXfZExBsfVYYayQUyLNfI
WU2bpqqPq4N8/ZBKx6sCeNy+f6TcLnXuGR98KyKqDHBDrBpyDdcnwdujZPhK82602hiR4lVfm5wu
fdyRn8omaj/c9nRlJZGRb+VZYnvBRYV5kqD3T6uW79Gmt+aA8nSMSEgntNiFxfg7HsoOkxOu0aoD
rktfZtKLt7yDqdIhtcGFW62tIiCn1f7AM2sN9XVcdr5Ttt5BWanK2cDnQxCEtlbcx9mcHF1PC/2C
CqQYH6mdUd5qRTl4LCOW0XbOrYoZV+/byX/2S/muiTAqLBD+3dRPquZPS3CHMVvS1ZgVy3MtcbZv
8SPeOdq8PU9NVe6H3cdqtFHHYiXjmSvw0jwnbvpy209XzhwU8ExuafZeME5llx+XEhcshB8AOnf6
f+vXX8bl1WEgxvy2HO1BBMk4R2dc82SQlHn/5baff1m6Xj290Yp2XE0pgmHpzCcnX6uzOxq30VFN
VeZHdnOOcw9Vw5TU6V2G8/d5wr7txlmjxPAatd3gu4yr07Z54HaNGVz4rjsXDxvzXgU4dhX08VbE
Iqg98cEqjBFLKP8v28uHI1z677d1vxrCdsdpo5BeIKMu+2o0ifVxGrCsuf70jf3nP6TBq8FtLXIX
Tea61NJr80fPTNqThg7yEXRUu7PFvT07DVXTZ+qDPjV6wgrXCQuntHpOXtwSw7ybZj/ln3/OTxx3
+NC0LTcQuFnF57ltU0y9nKTdmf9vd5GhavasKDE8OyZNWInB+b7aOH4uuYjvm3mNP94yCnhc/fkK
fdxLm1oIthr23s+DnWLwUcsMP9pmT3m6NQpKFNee7afC4oMhMmt5yKauO8Rjs5d53nq6+ecLjBUr
W3fZAazYO/Ph8Lfp6MvO+L4dZYavBIBtLXORzXw5TyXe4vgumsl9aoxDUM/9EWu9wtlZLLYGWtnG
xnjIV73hJUhyh8vsnZdGfvdL6+f1Qd7oI1Xchot4WfT5yqcn4NCXshJZdtcLsy129vrLfP//LIah
atu6tSomLSM35eIsqWn20yTmX3ItvnNnHRZ4ckjfuO3gpZILjSxukZXiRYsaMy8PltYWxWGpEl2/
bSiEEhCeFlGRUPN9Imc8FcekDBZDnOfIvWlRNYQSDfZsVdOweEQDDrz2KfF7VFEAfu3bnCkMcZkE
r9bVIW9F0beCg5c3VvhS694x8Yc9ONbGTFXZhbmFSkZgLBpw2Z0cB5F/W3Tnq0fp+E7/b8Sciizs
rCFr5MzZ1/LsT3PVjRhsuw9171r32qLv7D1bAaEEtsyx9sx78lX9iqe23VKkpkeYTlwPt/++1d6K
ByWco2lxizKauHjM/SQGj+fAdJpjb2kOrgGx5xGrzfoJ0TL2DUUloEtUsnBfmsbX2t+UN5jf4qkB
/RrZornPUML8wrvPN87Cx7b1dP1HbnSBKvWg7nfqBQ4PmIhO64Nf2mI+TPM07dU3bD3/8v9X03DJ
bXdtrcwhTZSTXBEYaX8fcOXUz9d//8ZEVAV/shysscQ/Pahq6lJPHuM3HHqncoeDxGf+tmpJQ5X9
OUABZ0q6SFdUY/ccWeb4vVwn9+W2l1DO56Il9xvHJrEqk3dMGRJ2VvqYpP2n68/fGARV89cti+Y2
XSUCHXtUmB9u+dIB1tpZ9reerixlAvMZQ0cvFCSWtP2j72fxhNOyt/o7gbTVgDKH0sE1iwbYTkD6
yf+Xg+HyRVTW+Hy9c7ZmkPXnDC0yb1rhSvpBs4jmwZqkfh6zEnlhJNybPrENFc0YgdmhPiEhXRfl
MSZxGcLsg8xTR+ycULZ6SFnIFpM7OZ+a/aCGiBJ4M84OFT6jO/2/1UPKOhZLz8+jAVFtnffHPLb4
yBgvwuadx19m+RvLpCr78/XCHDy9cgKjXu/dyG+OSWEGXisfkrKLT0kz3XbIVZV/VlLN8RhpTkDZ
/BSUuJniuWLr7zsHH9mbJpMq/iunTFvTomVbn4rx2Rk1Iz8UqfQxmlln7dv1RvyNDlPOJkW3elaS
TF5gNpVzPy2W/a/Zt52OSbV31vyeWurpM5Vd0WGqy+zueqMbU0zV0+HhgBZF0KjuzVzOWrI/Whou
v9efvvVK5p9BKG1pz+ZFatYbL1GxgorqQz8htT1icMxdqsenbWvsajQ3ZrQKLSwWM1u6mubwfZ4x
dO8nkKJa65XQUj17Z1Xf6jElbNahxWNnphjDrovxLhVdGzqNOf19vcc2HCkNVT8nuAa2RyHcoF6G
w+Dod8uE823xYyn6wxh1BzHYj73Z3K8tpvFx+8S11m0ydUPFGZYrn3FT5l2aXgxuCSz/gIMFEKuu
jW6bbqrCzl3SommF7QYA9TE7tK1/oty/jRpkqOK6tLckVueGHQxlIc9QMbtjO0bFgU1l5/tkYz6r
Srpmru2lh7gUWE50kHFxF1l6c6idLMxMHe+d+Z2/ilNq7aUgNmeDskdycOzbpCUnSf4qd4Mi16v6
nA1p0xysVZuzY2rmGpaoTeavwPbbej4u0Uq9nKuX9fOUmxlFZ5MeLTdJtQxVdFfwsV9SaU/K0UXc
l2WAofn03GN2boSWqrNzKLlAJZe4gZzaOza6l9zudlJqW49WttIsBjqxOuRKC3dezsCOxmPXTXv6
7f/4F29sdqrGzNUrudgrRzFq2MRwFktext9h/gFwEdB/5WFINeMD3sqtdog8O4ru/0fedy1HjmTJ
/spYv6MWAUQEgLWdeYBKLSiLxRcYJTQCIhAQX3892T0zZFazeKef1mxt2saMxWRChDgn/PhxhxmQ
Nbh60uqWq3FN1zx4dRHmp3NnkLBNHOjT5anB5Lqdp/FRN23L1wx+ZJGcYRqPLFV4AyQmefDrjeeT
vfOctNamIJRpqc0Wom2WJCpuYbibuMJgX83lT0bgXBwPzrY6dzJ6ukD/RDDMLjCRv9YgROhZqp2f
oLp45gw6Rx30Ce2nco6vHGI//frlfHbv56HZkqbutDjWK5t16NttB18r9K8aq0/f8ieT55yyBhTQ
IFbb8gVsIeQB4FCeuCMkZX0BibVgKmPnr+2+9PR4705tLO0yOMNbyJQUNR4bVB91LzdjzMlfv6a3
Mu+fPclZ0o0+UXBiIWWxiA1YXAYaq/rCI2B0XhOopezLsZjopihlJb9rbZrFQTEb1T7j2Ll8uIZA
WoWBpDPBMWmyNU/GfQuL7sZWGeZKUtqQSkVK7MNbqeMwGJmGrxqcPhuBszxFS4w4pRFjCynT29Pk
P00fK1aNm2Tqi1zoszl0tgONcTTPaWVYixyNQTP8nrjRe9TQ5FfeBp9d4CwxEaZyQNwEXt1JCiFf
ZDyrIjHML0LfJ99+zudzchXDxEVnixnQImTpnGoNvd3sLxZ0zxl8E7T9EOpOp009i5+GugWmBSxZ
/0r14ZPt7ZzDZ2EqSTWMDDGLWu7QnPgDheW4JNL/Wk2InHP4IC6NfiMu+SJKkIe4cPOufiR1lP+l
UiIxT0/2bvFOFpz38k5iAMq4WZkJk57FZfUFK/Sz4T39+7tvr+GppI+yY2hgM+V6HmWxxID/Ne4V
OafswXmuqMArpoua0MSPNIf59qz/xYOsebZ67Q6eNLLC3DEh15dAqTorY9cQVRqvc9bz119vbp/N
oPP1O8kZHXeol/VGo65obOmXljGlTxC6i6vg19f4BGr/yU+57EHmzrFBt631gGSugGKoLqAVPJc5
RWaXsJfeidO73hqI+uKan4z8OfsOZDiU2RGbF4OTJI1XEiiAI2Vu6cuvn+mTvfWcd6eppsJZH5VA
eB42ttv2HTM9Os/OM7cEvZ5AUrj99ZU+GaFz3Tm01eKslLQAJfNU7lNkNPccTNrLKOfVX1uE50S8
nHEramoDNUGN9ysGTA+lNZJ/UdH87AFO//5uEVZ23U2lbuABhoq1XqKGaA9xM/veRq7/RYz+ZIoZ
Zwsd7Scph2sow3BnFhrZeTy/JsKg1GVzPVmreI6LaDe0uBF3BjXpKyvoz6bBWWpQ2JmJiTVh+4rp
gddiLwvLnxEUkQ9n8ReY02dz+WwngD2g7aTVAMyJE+dglj0N64J9Ref97NvPdgCH0hIzGRns3JNk
a9OYLPuE5cHb7P2vp/G/4xdx/D1N6v7xP/j5SdRTm8aJPPvxH9eixH//c/qbf33m41/8Y/Ei9g/l
S3f+oQ9/g+/947r+g3z48ENQyVROF/1LO12+dH0h374fd3j65P/vL//28vYt11P98vffnkRfydO3
xamofvvjV6vnv/9m4gX+1/uv/+N3p/v/+28QI5IPP33+5aGTf//NMb4Rg3Lq6BRsIpzoMaDDy+k3
tv3NYrZuoKJi6hScUayVSrQy+ftvhv3NNAzUnGEdSxwGl/Tf/taJ/u1X/Bt37NP/uE041fF9/7yv
DwPz74H6W9WXR5FWssMXv7nT/JTnop3sbJ7FURXRUTJjCdEAOKtaeq1yDwqh5RKdAu1agUEL68C+
7UrPZuhGcdHPyUHVNUsib9LCzm/hDGUJN+oEe5XpaNxGE9RovDk3+w7NBQN7lFWpCs8pLTUUEAqw
U+YneuH8GMHUuB+Mll9OSazvBCqCOwoHmOzokJPAEaXE0T1ioq3TNXstfs1bYy5ciX0+3mp0AEQd
1xZMkFA0gEOEBTCWeXGVUqzGIqsh5m1DlG5pAuVArWWeotS3i3zg8DYaSbRtYVkgAitN0hsSZywA
uubUgTZDWs7r+CQZDIIdVaMFbZC6i7aMsfNNB0L3aaUQoGde7RIyFveKxxPYm9TZGoORLstplrnb
g0ubuCTl4nGAt9mhAaVmESfFIF1iZb3jwj+gg51FaQJ4Rb9f7DakFC9lquXbWTitb9E6zRdFCteq
Sjed+67SupfK5PEOdg3WPhamc2mRoriJIDLvkgZ62C41Mwtt6bZVHWbWDLM72KlamFxz/NJWzXdZ
6GzdFBk8DWFGkV0WYm7uq37sLxGTx2u4qpelp9vMCgfGm0cY0fNnSos+tGt4Wnm2Iwx/wonl0p70
noAcMcCsTbIUvrMGbQ4A9alvaba+d6By3rhV7pgrShutc3WI0XEXRD72hEybCm/KktlruSl8gYZN
CDhCxCjJnCno4Di0sjh0wCFOq1WZT2zSbNHlXa3RvQoLWlZqeEhYZ5gx5G/saPBFxdH1EaeQI91m
pipGX9dAefWcUSRuiVT/NYexUOenDfQnYYthRCgQUC6/S11j+XJG39zkxVFBqDdDCv6g4xirfFWq
SYO4Ra0/yMKwbJexzETvNKQzN1VSkp1T6UXqWhYb4TLSom+TRjXUkew4LayQ1pb2Y8ZruU4drs0L
RzdPhi0w1F0TjcSvWouaaulPhmPIUGsyIr2Owd42oI2RpIGFMdxCU8u4VDkk5Ny2hZKup5unmdyj
ALTTRqO4KFhqXaZGZ2su/EYU7KYYoWtq6f2qQc9YvTqRZpbgHKQrCC7MUJ03kpcS9WrloZdEPbVI
vr6btlMqvxcpC4ZqSuB36kh1F5n9OPmOIKZ+B8Q55gtVCYaysC7kw1BIg/gJmWwriJg2CrT4R+0B
JxFY2IqIwFMFc8fIQS3vx6des4oVh0FHAWsnrTjaxdyvID1QD24iYg5lvzqK0enExGE2iHZBmYIG
5lDCxoKMMQ2MsYt3NYf6jttnA8rgkxn3S6cazJVSLIJEUTsQIJUxuZfwiJfeUM6pEdQ6MxuvanQz
gN7BtFX5CI2Mou7lDorode4VCQFyU0riBACoE+YSVcc+6i/VykSV6iiLbNqhL9soPBjtmMTtE/gD
OpZsYs8aB7qxyxKK9FByZttMK7njVayww2aupmOSyaL3bL0W95CjYMjhm7684FoKPGHmuJmhKkJH
l9qKaApeK1llpxvwjK29bk/pYQL8oHziJFy4aTRdis64MeKdtLvoTqBGf1PD5/lRlXzEdjjmZKGi
cXj5vx68TyDs58F7fwq5L231t91Dmz5UD3+DPMtD9dy9D/+nb/g9nBPKv+mI5pScQi8i9u+xnFD6
DRUNk1uW83uY/3cs178xZqLVBPHRdiiC+b9iOaHfCNFNyzEQ0BgjKH//J7H8rTrw71huk5NUr4Mb
cKiOpEH/iUYFMx6Wx5NxUGbmJiQ/4bFL2qhV3z5Buyqsh1elQ9urSP3B6Pbwp97HPD92c+nWutiK
ROymJgkSZoeMyaWCjBZOvd6QT0tV9Bep5DcFMlOb56E+XI/W4PWmtna6RSLQez+YAYpj3gSCAFgl
l2ZjrFoFRknBYBAE5xCIOrvEaC9iawiHLr3OANplBvcL55XyYmlG2irvDC9X62gECdiwAkdf9UMV
4mlCkiIEQXzXqqyg6JTLWXyksvVrVXlxc2Qg7uXQt8e+F9rU8IHX9S5zzJAM2abJHtM0W9T5OqM3
pNqj031d59ER2fACkjfLEfbIHWwbm6q578z1HA1hVyP5KR8J79zRFl6bE+xhoeVglwRjpGNiQbun
Ebrdo0l8nsZumrReLNS67WExV4ptOQgPHYPYk9Z07DzLWVrWA0wQUWJv0Uaw1PXBh8Z4UNpHiSDG
zMRDP180x36vuk3UQGw4dzytZgtsg24cjbe9RCziteHHhLqjdjB75ZYxd3W7hzlTYXhaj/cL46OO
/WjQEGhl3TLKYBMj4pDN0bK1o6Dc1sVlO9EQLcw+7K5DiyebZO5CWfduVQ9+EY2BQG3OnZroCbai
gcUjX3aJ11qK+lpm3BVNGiRNCVered8p3ZX0zk6TTTHNthvPdaDy/pkJK4O9eXLqU1tog5hhIFoc
exFtkpFcGLRUrtFrmccHIzA6eVfBStofis6D4p8/4t9kY7jdNLhYNivLIZtWZetpph6YQK5QvVtr
00aUWpA3D1q5iUEjgyiSa1vxVelcQFR9C30w5BY9TLKKa4mmQpV0Xi4fnWp3gv7aOAntJr3QlMTw
focNWMjIPsrvdLLKmpXObC81jVVX97tTpSy1GHOxZwdV04YO6bxiMNZJ3o1LHP6QbjCSuWNiiMBg
7WFEYLNxLoSbURCleuZXQy1QhKBBzzGLHMN5Yq0MoaF6UedNAJf4S6UiZHLlFOplGdp9vcsLejXO
CVx32qc+A8iUDFkAut9dJMcAPNgFAIfryoZgbW5MXzBBfud8nO0iDB2jlmVwBrOGczQlqegcV7qj
H3IMtW0OxG1wxPYKTNFKv8ptsWsijHVeBgIFXMOpHxzWuWrApLHJoUGwrSHK0vSFa3EjINYjGY5T
0rp8OKRW40e67apCSLfTnBWqgP6IA/psPpAxuzZ6M1R8DNF2vbUqUDlmZHyacbSq0ks0rCxE4pXG
42dryKD4Ui5aUkC4vUcrcH7IhfxuJA0yqRHbWLfs06wEhsZXZdx6Wab5RUm2EKv2ZzP3bc3YVpZA
WovcpmVByiqf5D9QnYRTzzLGPOM45wgSr2HjpTDp4BuU2n4kskBNjdfWxSN8v5ZgMaQebGUvippW
7ql4AC4jWLLJ+GO06TFtbc0fVL+GCnqQVXhdVgpNSy7yzZBHSCTYzXDKIlqib6qxtd1ef67Ra9ZN
3LWGy3FMAwfyAgnX1iCir5Qz7+tiXpr8XjkR0hNtBmcHT1NiJ0kafV+L7iJKfhBj8tTc3eoldZuu
W5S6Opo5tgqN7lRzk2i1C0FG3xz1RVes52TVldwjhe0DqQkjqruqK9DPxQ5mE3lFWntgmHnQ472x
8VmzTyGYv8IlvQpe7yo6ITD1srDEDz1LgpFvZJkGIikCnF73usw9kCXdiEiU/PhrXsONoNvOIMW5
U54FsfaoROw3HfGhWTt4STrjsHZoEAEsm7g0u1HN6EWwObJMdkmgB60EGnjtGfvBVTU4WwjBh+/C
/x9n5Pdn4o9sn7coykzDNB3U4HDMPo+iVB/mthEJOfTQPmP6VWan/qRdTByCgNn0H+Fkv1+MUdCO
HcuyTfu8d4fn+ZDBBNs8ZCSCbx06n+MJbVSO/+tnQmLyri73+2W4jlMAgGuT6+dkyoqBuonuIPMQ
5+s5vxz7VxOl219f46xy/PtFkMqAv+5g63CMM3wsriI0bNm5eeC7aT2H0aJ+FqVb+EmYejh8P1f7
ovHy7fSMCr8vF8UiTb4Yuo+khp/v4AR7vUMfa5h1zAK2bgd9bYb9Qi3NRbcyltkXg3bWt//P6wCz
gdCUTmGS8vE6FkS7ii6qzYMKpwCSxGLPPeyVKxAnvCks9tOd6RmuvBk2Y/UFLvjWvXm+PTsQwQQ+
hKoq/4l/0qXOmFG85RHXLoMkHKJluksqF008W3Mt/CQQxDN/TOANfyVY8GdLwzEJY7ZNbQIY9+Nz
106F2F1W5gHnNZfQm4aqUOoXfZOFIAB/MWfJW8Xs7FFxFY5UFlYLlnPOv5v0rs3NWclDOsvLgXXr
eBKAUUof7mDAlXQ3Y4gJxDzK3nZlT2/G0QlOMh1mpW8GRyG4Y8LZk09ncYEeoY1Wttg31EbpWaiT
0uUT2hdtS63Rwd3PbZjp2T2wuoVpRksi1HYCy8+I0MJctGsBQXpe1+DLyCfKu/U0wu83qb02iX0z
0y+1VL9t7G4nG9ClC/PJTDUQwpHIYFYKRDEtVE6zyUF+ycG/yxV6ZuZNn1grWwGcYRqMTTNIZhj1
ITaqxtUbcttEbNWodk9s68YsxNUAtZxFV1eX3NG26cD2VEfq3pdJFaAdM1oWRfFqzzKGneoDfE72
s8we2ywlYZ0LP1UpdOIn+9g149IxBp9WYltMpAyVVWyYyP0euoxTty7GwoM2xYRuPP0SaIAnWOOa
jPitUa+bCuw63rjGLCERlXJPpf111xxaHUfoZIJNVg5GyOjFeeGPML9jXC56EJ9VdVXYt1VdrDNn
DIaRX8L/xoaQLvbYxqi/C5XfoI65gBXtcewGH8axlVfNCaQCotshaR84UBredP7ALBStNHfgrcdt
WLRQ5rdR4ZdmFTg1grhT/kcc/LfFbhMkRKaN5keodp9NeqOLIlknozyY8eym877/qthzRo364wrA
hKBCDqdzcj7PbfQIwWy5lQd7p7amH6/rINlHbuvmfuV92SX6J7HAwfJFENHRiw+3p4+LmLVKWJFp
zwcS0VVrurqItly0VzEZvZQt4Y64VfCqBRoJDE6IBeSCl4axILChHbYRc4c1jsGHkvd+iqVVRlqQ
mcMya4pb5FpZdpVp0xqJXjjERw4Nf6sbWret43DIEvTD6CO8rXzejS+JjSNQEt9GcnAppUErar+e
zOVYxBjFE2K84shvfh2kThHgbEv58PCn2s67CEFsU+h8ZvOhMka3yq6c5OrXFyCnKPfxCgZF0kCw
NwMigB3wxyv0Fa2HUTOcA3OVD/dfb350vCexwsa8dlZfjeapEPHT5WCBhEoCbGY5PJ0+Xk5Q0HdT
pBdA4bog5vZmVjxwpAaYLsOJuQhhFeE1xujlxW1mPbN0q8vbKlfH2i7dSiG5r3IcWK4oZTslhFfq
DbYLsirmyrXjybezBB2PaKchYqGggDCfjgL1vM610BxMt4iv2/iLBYfF9fNDnZYDnOkoGE4/xbi8
1iKdo8npAGFml0c/TCjDk/RZrwzXiLZ5IZeoQ3jDlLo1XKsj1YZx6rhF8hIPcL+1sc+N1w6NcaSF
LmjsCXhXwjbVN8Wwghn8tiPSd07kAxiSjZkBemVFngrotfR25plRHUwgrnbDa2rBx7DNl7B7/mGW
w1MXyUMOho9pfh86srAB+o/DvhlzZLaXjoNiQ8OONbttkgLhY5fNzB/jCs57tj8NcqlHLxEk26Pq
AH4gSXq3sDqvJspvsxqUGuVNfbGSsJ4pndlTtbXKKh4MseVCgXIlnXxpyO6S9USDHGWDLuk8hSnz
g1F3j0DRFwm4olTTL6nVH2VtXapy2DOn9zuLbWW/GXXpDsVhqKmbNIiEg0DMSELWQ/MAijIn8iea
mBdqHFfOaPss3XOAqSmAd5neSwtVGatdzNH3ako9Zj3ICJt5ehA9ShX0roYQrurrfZZBj7G+/PWK
eqOknq0ox9Idm5gQI+WWfrZhGTkIyyYqQ0eR7UiNZtm08CE5fsoKtvow3U5a7MGrzU/mTTrt4aUI
o3CIXFndtgBvOhp6n5QDEC7NrUGcEfCllCBiYRahmjX7Sd54JqCVMX7h3UVeHag2uY265sZriw6y
KLOB0k6uZoUWxhoumpLvkzEOABe3OvXRbXmgpeknEAaORrpAb5tn2/ddutLTH9wsNwmINHaCQoMx
wGurvTCn4otE6U2K8sMLIjaYJ5Qxh6AHFGjjxz2AdUNVC5rlR9h7V+VlZkpI7hqv5tCucyWXGTPc
KPluRddVukeVwuvnR6VdZ4Cn7ajaZDkszgXuHvbdmQa9kKvEvgSzMxTzxdjfsHHeJEDSOuhB292h
wuGxF/0yK1aO8RChL81+NexLy9lQazfVbDvX9WYQA6L6iI0k9SoUY/L0cJpo05j4Kqd+m6xGcYzQ
ktNVJdwV8zl1Z9i5fzFvftoasZszSiwHKg5Ep+eUHcwaqJtpRnGsnRuj1J8ZMg+tap+AoRPPGjQf
7nWPDa/8KbqbIh3pw4+pnSI/jxpflH2QDXSlzdUahUSfZreTsU3MxxhFqNHqPRNzwoBbfAP787J6
sCSO6umhzCDf37Fgbp9Kfsyre91+KPuNhYmiy8GPBhVAxsId5kuJhK8d6pe2KVeV0+1LYWG7nu6T
zvEATmxUafiRTe7aUe3biaxLat7++v38vMui95Lh/GIyHCcYOV9X6M43SFbq4kgXgxYYQbPQvGoC
VukDhXs1/Czge436GaguXwzNzxnP2aXPwrDdO1ieMKc6qlD5elD487L06JWzEGEc0i+YLj+HZFyN
A9NCydDUAWidjjXvgj7gD6OeB1sc595NH0Y/8cp7uWzucNyeg9LXVl/RYMmbHv7ZksQJiaP8i1Ma
rHfPsoCsdXJNI7Q6ank6eAbLL+b4eVBmCuE0MA75zP0uWws9D8CIdluxJVOylQXaLflSyNtBUztD
OyYmKmpZ6g5x5M/1RWocWk142EVcvYyD3MJfISKmMPIVdv+QVDAqtFX0DBbiNZeYhRO/6jG/sjoG
KGfgBGICGLLtVVneOfpSxmVg6NY9q8ZVMVn+qdbV1Jsuw1QG5Kt1lZfwSylpaERXaHPzBrKicH0m
mdpmxY8MIK9o0coD0EvD8aDqdzQ/Ws5OsOOUrXi2F8Xa0nA6bgGizEe9vQegBc1MuWWdCNFW86Mh
7AHuUql4zNqLHG5+eDszYgsQwalcZiV/ju2VbojrLgNEm2Ie1gkNNDUHcZK6aaVdcKc7nAyR3Ki0
Cre2aq8hm3RIwrq+bLM5EFnv2sOaNTdtM0PR53Vor0trWArjtcqlaymUEHo4zae3HYzMdNxBxpIA
pwEvoQoKtLK6cuoprMs+LEm1mtHkahUJnCGwLuobhBij+y7ooSE7Wd2g89iTlfIjBrRTLfLJHsOS
62u9s70o+gGxn6XU2hV6bx+nwfRtKiESewtR4QteDYdIGKshUn5m2KFW2mubGaGB2ijr3bbKUWXQ
3QFHtmhl58iKzMLcKX0hYICrUGGFMLo/xMmVZlaovz9qbex3fb9mM7KHGtY9qcKrg9KqopdczSH0
rb8IQuQ0oz/OeNScbNSzuWn9ySKzc4MggaDtUV+z0PoO9NoFiSlormLsIL/euX6CeU6cGIc5OI4h
8unnG7sC76qusrnFxtWuUB8CzAMr2EX/VR761vPw0zO9u9ApwrzbODTSTRpOwO3RwYwSkNodpqcc
UDaDF5Vs72CP40o1+tqYbBm/Zbn2HbeL2prwHBC7J/DrzMRZ5mxaFi2ioZO7DqpJE4pmkkcujYdQ
RxWn4AjJdYw0b+PUyp0cBkZHA920Ei4D9o9Ut49NUnnEuunB9J1sFJBEhNL7ZZZsQQq4Tg0F28jM
q9DjHmu3VXbv9Aiow5Fi1qLk1TXPApjUjETYtg8lbZbKmRD6n/USR8zpTsH/jlsPWWMH4CRhphoB
jIvgwzZZboLjNm1v2SjXNdQYNXoHmzGw6q5pex8PqH9NapVq1q6mqU9zy2smnAmcHwMPO1Tp8nby
jVwPtK4PWzMKld4FRD7J4b4qbmvtTp+2ycx3HdwjcUpcp+xJwQjXI/OdKTbN9DyZPODCuR1NYD3E
ANccNYj6hHahm7dG7kFzn5YvYwz9d9T10AdqQogXJxSoMbtly7EDxgEkK26qXq2H3PQJfKvadAx0
OrmymrdpimOZSBM3hjfmIKNlLss9sh2gOtU6adqdg7pgWc9LIm+V2PJ6P2u3FBhIYokw5c8oAIF0
iCzAClmLMk9hLZzpKzb2V9P9LP/t4bFXGgSzkC7iZb/IF+YiWbaLL1HNn05dWFY4shqEG1hd5Jxg
XnHWZBnJu6N5VcFZxE2DOEAVzEdZYpWvCBDNLCgWX3Xr/NnT4cB8wvcIegXPwY9eAuGDnEV7hArX
kiydQAY0/Prpfl7LEFDSHaDSyHg4/z1iv1vLozVFqFcSdWxSBwyky2ja6tFVaf+oc7atmQqMuUm9
HjUMd0btzp7nLY5ZPShM+QWIZ7fpZKFsah7nrNv0KHalsr2JpjoYGc7WJwiju4qjZ4shMJCLZniN
h3JpO/dVV7jl1GGx36riMRtvoKK9AIMKZ+/7pGo9quaFJm7H9ogS/PUcH2rbPAr+MrPvXfcE16Aw
/5JbetbcAsAJ78J0qAUZYYcz+xzHhT/o3IO9rpB+jdv4ivmDx9fWclzqKxnovnaJoo1nhMKPD1/J
ObzpS37YU8+ufZb6NaXW2kOEa7e+8lH3uIZL4i4OGDgIG+VpO7yOi8gtlsW6X8pQbLQvw8fP8D2w
BZNBa8e2iGOC1/ZxW4c/apIlAmVJWIcgckoYJfEQCuvcrSy0LI3ZDfb8Q29cqfkwisHrYrUd9MbP
Br4s0I+vRVFYVWAIYEf8dWT7OTE+3Ro3DJNyBxTQcwJ4TFDfiyJzgFtGjX2w3xYoTFvDKo2Sq7QH
aMznh36igeTZhSGTfe6kwa9v4a1M83GAcCJA+Qt0N4sw6y2bfrdQCjuxFBun4djUhSci3AYYZo25
c9C35JjY/VlzyMmm0DnYbsNu1qPXzKpR4QNx0lEBRS1/TE6US0glpo3plzOIBzNECFW9i7/0TXvj
q5/dLjSrHQ4mLXOQc58NZjJZJoyG2XhEbRhjJxY6EApQw4BeNS4tnwVoitrQHaIigjSAuebGhSaP
vPgOcsTaKMia1ChZggZW9N9jU/M6PWyi9gXrf5XHgFhgc7kdZfL867f8Z3Pww22fyO3v3nJsl9yk
hI/HbCWWY+gIt/Izv/RU7I6e7VJ/9miIItkuDf9Ygn/QpI+/v5wzPvbZj//YpU+t6MSrPCdff+Br
H+qX6kq2Ly9y91Cff/J0vX9Ru/930LQpGsY+Z3p5D+WjeE4f3jO7Tn/xB7NLt75xGJsRlEeBpbxx
rv8gd+nGN6wHB+g8gCDnRLn+J1EbDC4UAfE7yhwUCBDF/k3u0r9hWuqWA2IXd0AMs/4Tcteb/cW/
p7ll26CYAVYGAqYjvTbPK7iGVWRzNgLNKSFB76fgUnVlAw7WmG37lgoQpYBhkUjpvp0U3Srupe7x
Gm7AShfLFhTNpUaiAYDhUAZ9KgYfnXZxCHmXI2tRbB9lBC53NOKL5q5xC7tQi7TvUPyp5jsx5vIG
fT1s44A0OdHRAX0BHUOVbXF8ACyaJuONlwH/N606XVC4BANcZwVYUlEZOIn83rfgM0eMhO8G8I+Z
/L5WfxbV316LhYK26SCI4e2cb+W9gnJU2oAeIHW2bylvlin+yEcqkLjmiapQaCoF6xfVyWaw2ebt
XaEdiW0IUSnak5s7WLStY70+WCTRABPHhVdK8T0dIFnYoe5Xp6MZUCSf46STPewNpK8zJw0jkugB
OJgXiYzKHQzCEy8ru3RhNI3hgUNl+SXG0TVrVOdKMaQLU02PU4sjYTxod8rRiq2jq+3IAD8wcxVT
0OMdY8xDGb/MWrrI8lmsSjO54dacbyU013796t5CydmMsoCwY1LpBmLNieP4fgfCiDRoVLTaJTiF
bGP0FdLiBgon0HGlGEaYnlPucluK1VRNKpx71F0L5C2a8WAWqR6CDr8jlsy8NlY3TjTEe5svxw65
DtaR7nKOZ67gIgfBNcjr4v/sQBMnwjZYCr4cxVcw6MdE8jQVGEogJgfHAWksKNEfn6fQe/gvJwRM
kdOV+ZguG94C5DNEumhLclvGlauVrFiWrSJfQUyn7frjy2SMgd9p4l0xkDpPN/duO5dGD36eVkuc
YxzgCGNprEtZXFengX+bONN8pzLAzVWSjYBsMnqM/x9h583cOpOs4V+EqoEHUhhaUaREOSpBHTmY
gffAr78Pv3CTm2ywu1XiATA93a9rIP1ARFWzQ3/9h5W23EswU5ji8YQXXwCorP9fYO//TOn/PSRE
XfZ/8ow7KvY/vzPKZjMuV34nD0rzp0lZ98kAWdRYXh6tCPR6B+kg++68kvtjoxbFdWEzwf8zwON/
+Z9hgwqrYm3BFUMLipLnf9OXWfFtlC6NNtKt/CDKR+wrs6e0ugMNLZgz+vKC8a3x5mE+wP12XrK2
v6yIXmivzUd2M11jCSKdWYZ2IqHW2skxChoNb4iVtR8l5ImRb3QbQLXKCl9taiyz7bQpbLGvlPFD
mfRzL62H8W4qSNmY5Q22X9CYHfKF9P62NZKHuXwVa2Qe6zofEQNam6LqnXDN9dbPZ9XeJ273brH3
kcCDOAmSOHtltEBEkPXTIWrldEANPh3qErXc4jRdCJDTFGG9tuj8Fbt+ZOtB0MUINgm62Dd1MwUk
l6h73amaQC+k/q6Zy6aKx4RMShLyWf2Qhw0pzl6na+W5ymOTDH1Sc6PEiI+TKcZNvSRyE5Up6Fl3
tMm7enKXKX6roimUXH2bxSVywR2gmdf+Tze0q2Ell5U6v5fCQOEUX9BRAgoOYAyZqG+M0EVQpvNH
LmJzY35BxMtgcTud4pBLr+Jb9QsHvmRlj2mQVayYTRMTGa5UU2wdlh6wGfMoa6PZrGx08DVVhqht
FSKj9ZOTEAGzCBA3CQii1aCxdhcx6CduwjRVaF5sOtei1f4M9jd4lRs/tX3/ycWWbWfU+F6K4NXI
oXVAi76yimDfuQlHAuKixZw5WcpTyr/OsK9L5D4prna19YWOSkBOpKOuBcVIKTfkcur5+0quoo5C
pTyXWliNZe+5UfeOJyjaZVP7K5rhX2e7c4AQeu+aFEqtrk0vaRXh91GfeaUaP1aiSoPGMt7TZqtr
i/uYxXXh2W6DklVrHxWoEagn5Wr0lV9qaIGXFfeIrr5qave6wp3MOZl6/Vekmf8K1wUVwimFrEI7
ahEsgLtvi+RcgCaNprXiYFiR0A6IdNfJCJFQH5EdpqdsLv85+sxqOWF9ApVSvXv00MuDuuoXdVhO
idLiUEGpLZRUotssX4mLH7ZEGShlwiQMQZS5ub3Pu89hqV/iKlW4xdw+mKXx3FvEVk/srw2teu2Q
XtvJplx7vxrX6MR/VEe8OhsWq36KqY59FAj9Xb2XXEbSyLfRPXTG1sEWXLdVD1EyfU5jV52zhEua
IBCcQqXYxamqeW63fC6pPm6UuOIhJU7laZl5aYblaKs/I/coGLiyciDs05RMAI2VO/hao8TegD1q
Iw213ck8jnxDRyTpdOaZzIs8XBI7KBXy8pxEfQTHg0Jk3djYCESomgpnry1v7Dzp/VmpTlHB73KL
OEfvojEqNva7MVZ8mAQ3+O7Yz6DFl3KyxkercI8C5cKpcRC8jfY5InLdH9xW8cUw76uy/1Lcqdl0
Wa16SwzZleyXIYaOnn0zrhyuhKjdDTPWF/MtWWS6Mcb6myn1F2/2fFUpVWwVwRAk1g/2frwbaV9s
c0WSZ2eZ46eyt7pqJ7to2JdLYwZa3MpNYqh47cTs6XH2Jt38z0wc8H9DZLvB6XbWsqqHqTIHfhQh
FQ5Kf9Ygt+9StB9kRmgosZsASTJO4Wo8KRjB9EQUYeqo5Fq4aU1Q0Hqb2canaev000N6E2AsgLIh
67NRLX22BL+PNUCoskoguU47RSuQJh6FnZ21D23Ld9N/sDEgCdJeMTZRSuw69VzjDZJbYSux8AG3
My+r5Ccy6F0JY/2k5Y/uoo5HnZ1Sc2l6cn0Sos3DokG0smgjPqEVBRbc7bxZ1WjHWhMg11Iuvt6N
P1UkODlCbPPK/pyLfZHpHyjNFaqaqAKEb+j802JXx0+pXj7blfJqq+ljl/7GuRXIXGm3Y6qb0A+t
r406S5xhdJcFvRYRmusF0f99sXOb1vs5NauNU7T55oWQLRt0CYtVv+abMocrEcU3rafjoa95tFgD
6A19i9FCYY8bwRqa4vTBmKm7VoGcnuPe4Wa0T/nioqpEUinMpd5zV7ZbVWTHTrprEGkGp9QdHjO7
ikMYGu7B/H6QJ0yXGaJqRKylBJwilPt9dpv7+pXmIw7F2M6HJYzsFKHP2AosB8lOrq08RDmLIy16
FRG/Zhpg/pC/Cdu+2jWomRv9a9rHeJiyXbRan9J2926JdIu7IezGrgvU2G4CVrCbvg2FmJzTNudg
1suPU8O7531xy5cUA+0c+cuIh27AoerJxBk2aun+iqw3QlUZPM0Y5LarYuDHeg0GPX8o0PTtLkUz
6E8ui93K8WBO+EQxJga1NN4UjZsH7duZtuMeW6sVnqP0L8jQTklEKoCYoo8G2yoxjae56sXR7sNV
q8MmJ+aPKBd1o5TaXm3Ml14pjCCPDZaBTyUb3uyroS/TxpXVRS7ffa3YH6tZLIFqKjst7RASaAwa
a/qjZxk+FW2tgyhKTqk1txvHTp6rZm4fNZQV7jRvzK6EeGK9uD9kybAxOWF+ay5daJliBnDx1tr9
TMyu3bJ9AgwdAU6vgpDjP8Ci9hDnqk+20fo6dpj1zOzdrlfuTNNq9+gkilPlznbg0t0FfAD9vlKJ
+eusgkVWlXbMGpeMhNi6F9HtNGqmV2W544/qwCKYLH6YRgVDymDxao023WgkOhzHaTUehqX8TOs1
fUisMXrI6w5LzVSQfY/2Is00ZOiDvqeuf7uJ+TlUDgudBF9sGTvW0e3pmqa5/s5tDeISxF3IQ6Wp
f0qyOqg3OuRuhr1fxFydWmd4dabR8B27yUO8K6Wn6jIOxGAOPguvd400+R5XTE6YXGx/Nv6ymQtO
Wtanji5h0FJ0G+nUeA7R26Gbl092jm2hLiGl1pwJGSPU0qgXR6NUAXKJ1v5U5+GxUJTjENcs/BpY
QyB1PlkWAG+J4jUPpbN0b65rf3ZJ7NFwIcAkUfFSOWO+HSbaitnYEBd/tVyJ9pKYdYsx2dOt5LXV
RhKzXJT9nJ7J1IZwrZ+VeBHeUpefrZKz/IP8QNfQdvV8tHMkPHM37cyI8CrTjG/urB/cNg9YHv9S
5GuQD3gY2pYj6dq69EnLtnxbLQizSfdrspgBvobeqwbtLYY+8x01eXIqzrGxfGQ0KkvPy6j/nFF/
b60h8afBfhDt2vo29G9hqZdGNOfE0T6zyb01TvVSpT/SHX5VI7r1rn5XUOnsfRdpcyC7+WddYVAa
nbmxBMLqSmMztx+RJaSvIZ3xpVaKkAi7P6S332LobzJBsfXfHYHn9KBm0wQqR5yZac5hZC1HdViB
7ZBVKcwM4dRAB7UOzWqTnN0i+Y3Ws6JO56IcvkhxiwJlUJxQrTLhseBd9cwJ0BGpVhKU2VvjHpOx
fO2zzu+M0vDNKv9m5l8c86nPV4VBg5QqCZvbWHxYHfAOvZp7rFoPebPYR/Hs2ZI4GdEsvmJ15d4c
rdSbS+RTcD5n0eS4lqo20Croirp97tUKcFQO1yaVfNLazzo2uFSmg2sNrwKRybzirWCiqOkW18zr
ZpWtkZihRsdV2Cc1X0xn3eCK5SJFVuANinocKmRs3NaPaexe0LYW+KCr3EtzE7xzPY6z/bA0y1eE
2zWdxTU3pi9hq4dxnVLybudDU0QMG5Z5UBmBvWqR0HOEcgRsnKXFmfXMVwUB3PlAnzlkt76YN8Pg
Pti6c1Iz/WK5CD6rimuUM/BHTzp79dCcpGVcFEuyb05B21zKh8FFJkXIOlmVKnXAsW/mwtiT1U4X
aqlp+5Uml02vEOW3VPypUXsdjEaGnXDxyMbIFYtxvNarhQ9tLrHkGDSXSVe+dHlfhSvD6vNgTCe3
Q7A4W13jj33CODHx7nqt8zHVJDt3kjsLq92Uy40jDSYGNl+D5aDRwvHop2VheZ1aDqHrfufxpO/K
H6IBjmOLgkeI7JcVSYxJk7UtODuoCO/h5KMiUCs5e1Prj03ezSf0yUFbzjJAi+mlXHtdhuufRX0Z
Ig3tWGkip4g5h57/bZMtNoBuPbJbaA0TeJUESneOHSd0TBgHY5Kmj7LNH/ju66boNoVh/+V2c4xG
CQRMtn+glcqzqCEgW8YD/M/XJW7eZZ08ZtRXz1Cdc2+XH9oCH1s2G8RnB22kMRJV9pOuobSynyYa
Ta814Tf7OsVeWfVbxzQJlxyGE3kL3QFScFtFY/6Q6y48dFqzHzI7oMg9uLGW+VDHsYsjsF1Jd2B5
G4l66/pV8QcwCGyXSVzjgVDP+2YMSmOoktkdKtIyfcvu+pAtV6ehVGt/EvKtT0makCqBKblDKF9p
jftlmpaNrWUXZ17fe0d1vBxLVjCNz0LW66U4WKBgbuvi+bHj+oB7nPsGd/SosuhGt/fq2kNl9ybt
8ugENeVr1XRcX/1CBsX8qDSVchgXunjDKtD7qT2uqSadgqLMj3pT/GQRbkhe4d7S420spwcFqQiO
f0+6V5zptR9nJ4xyXVDEI4o+cAKZAJ6O5UkQe3hQO0otbA2j9nNk2+smNc0w10z1SgQtOQUsCA3G
O/aQorp/LhEdPxurr1Rj6q9jmW9dLZ+JqzC7vVs5QH/5LEO7ynw3pq60om03aWHVR9XuyOh0287X
DaXc1XlXX+YKbWcbRwfjbiFHUjDVqLgcYVnoskXA5vXkIqc7qLB2TlDImbwqvcABUGthmc2HyC7W
nZLY/+JJVJtsZs4ikG7etlaECHYdgC65ph8Gg/tt0K1TZNAcY66od86gf7PVgNqp9vXGUdtTIfpu
lwzFaYqKgnU16cgaa/lcjEm9YU0UZRybWrsebIAFJl9NO9difMmrj8pNoqcCZQ3pktl0WIv5arTR
I8CtCCx9iQMJEjrNThwY2mg/66p4EM4dZetxDy3mCS7tbsyLYx/B4m6YGP6pKK5vA3Igwhs3ADU5
yQm0wvWivlsz9W/mAhqABn09jS5aBMbdu+oWrHzx9BTxLbvMlIJXZqZazOuPQtjKxHNxcSpG+1MK
OwqKvt20Ogu71Oa+LfHbLi1fInIA58mc4MUiLAOHnd1zF1akaGgtuznWP6O1Htq0K7xRR/Woc6V4
y6L7bN5uw1inY89L5VMTzROIdOoldcs90GVz4K4LySRJ/KLFu6lakLUmCcjsik+av6Oq2lUrxmiT
DsW+Hlo8xRXprXFTvyaaXW7bJsFNXRdXG/sut0z02QKGT47mHLQUwUaX3jiRq6dHKPr1SSvByNp0
K5Rxl6Tma1tMyPQFtBQ4z0tvW0cmGappD1LW0XizbcpFYiRc37CVNrSyafaKnEdMsaeNBShmbzGG
47LHODJKnVBb880dDcx0rmIhwhiqMBmgMxJluq4xFJgpTyxIBVMaaa8Y17hO9H0uZH6Yk77yhL6i
ApaAfblt4L1szmWphCMZpZ7pdGIbEUThW2r+KNvfArPazgFT0hJ+wqIC1qeXrAO9iSfb9qK1/qd/
G4KvI88mxF3lYU6Xjn+uTvlVmoEuohBB0lq3RF/bgxrLT6SEk2dXM4MN2AxClHxPq6r4Q9n0+2Eu
kfFIdDR8DA/ZlOFAjhusrskYKoRiekYdPYxNVGx7VmwjjU0PdloovOtb40rpV8JGLncYahGFZQkq
QOQ+cr9Hd0DwnWs0vFoL/9vHNKZFT+c7d3tqAy5mw34pZiXo4/FfmhcyhDjoPOYlwim0sfIGrfzT
lMzkAOtPBZNQAFiGJKxwv5t+xiqfWD3ckEDQUzubxbDCbH5m09/HLLU3xzpYReN16OEm0Mdsua2F
uqnKjZKcapRt7ley6lSQ52KpFo8oNjOIm3Rv2BORA0J7VXtD9dTF+LYjuSkGy2Oo92ZOyzBdkuoh
Fbe2fnL0sz0ZntEcTPziEc1kvig0lLk/d+5Ji8o/szpW0XKJl/lEBsziG6T3+I1S7BCSat5Izxg6
ivvYWMu1z7EdKYp5INu4DFiw1/nc5uWwPKnDI6AWUqk+IPM44CX7ov/U9Kc1q9Hff2FnaYIpiQ+U
CpaeK2M4dIeyvUYcolF+zPlT2lJEzX+btgPs1J/b9to1z+VlSNYHh1BVMWBfUWKeuWVyexKdA2Ka
6STdRpJMBkiJ3jEe5aLtDbnecd6F/rmLQUzQpk5qEjZF8Z2PhbuxFJxnSYn80r2bhrGnEUBIW537
7OLodnNjn/D/ogvsX9YSzLesIq7kXZQ4NP01V1tZA1SPS7sxq7EONBOBM561pXmC7RZAJZyLWtFe
GjO6ao1xnlf52y8kD7Bkk/ilZ+nMmpeHeiTw2+6ltEYiCgj8tKc0VAf7xTAkWHVh79Yp2Tpa90US
1EZLF69mnaFZEk7wM43npCY5OPsxyf4p1ltdPqW4gUsE2G5xWs3dOpO3Apb9aBdPE0pt85xpF7eo
vE2k/DXAUhUOvTl5XK3zXcw/du9I+9FfqeKqzhPRLIqfmX967zr47NRfbXrSDWqrs6KPe+uZHK00
89z8CXZwGpZ/oORofi0n0BeUq83qvCKbr/x4dm1fS7THVecclK7inscl+5ps0OnOco2dNleSf/hy
k3OyEaPRgi8WT/maP81AZajk8iM7c6UlJn/V7VdFQesOxAd/kca3OPlMxodRnKb8M29+ym4BXMnD
kqsrGqIFyM+dwcgIhjDt5MXUTfKSM5uEgn2HBIXEmiEprk4xKrsEozjveQXfK3cKK8NoQ2N8JICj
ZMxMNC38TLe3FyqOsvhOL26cGxPCOIqp1eCbO0eX+a5O6kdNzj4MjfR0M6/9ujl0994m9eWCa2/8
gLhDrPg8LyiB1VIP9H7Zd3pXBZKdora2t/ClxKR72POPSCAVMiR8Je+fzKk7vl9yCOavmAfQcPjR
m3hF2vpRDYJJPn8//+jTz6rnCIe3E1Z0W5m2kyDXi7m7GMpg5LboSdFNy2+loU41Nys9qfdrjeFI
756F+reMx0YhyvUmoz9RPMgYsd9+WmvfwbUx02jytrLyqVtx76P9+0mk49fG10LtKcHr2uzGBNQB
gt310uAFQCQSudc0v+hKCr+hPq7LMHldAxBR5AP1SOj4GLnwdmPi0u/aMGYsjjzAafrI17oBk0gf
qsm2t1GcII4mokoWBHM4lQKkvO2sS8of72l/x+gpjpPHrosTgvF1OuEOr9iU/4uTYvXNPnoAbyIx
uDKeiT/CvDALYjkWGKTk7jxw7cCKD0rF5KPMzWHWz6B2hyKWBGbAYLCxtuPtk2+1EfNNSWFc1ZvW
2fTSIoYFsxhX2Ra5WgZBSq9t920uJ2lf7kkU1cmSPw0o7fDfkMknTEYKK+KZl18nqNVI28R3siSL
7l4QoX4ucelvivzS825MrThWqXxKou/Y4fnbpqe4qwdWHgx8t3g0QCiJaXKOi3LVwchGMhmYYgiK
6SxJw/Q3mcjrnm1m+KGhAzIa39W/uFC/7bb305kzbqA1nxO2LzC/98qTvmJcKdfx2pexRRqNzmlq
5PcSH0pUc7NfVTVdGxaTLPYMcUwPYzQA3NN8JCA/Re1HxDZobcl1SMpB1QWRFfkabyWdJ6RxjVoH
vWtvzWXmcVWB6kXZD0qPZyUnd1d8WVG5ndvxTCzWPqVPMhtS3Rpto6zAb1xKXfmtR22QDsM+k663
kDZXEVOWrao3ogAnh/VY3zE2VsHid7Qo0TjQgCKYNl1ekWf3vSQU5pIXQVZOEJQETx/ksK6bWTN+
yMDx9L6j4NbuzmI4SxQifxLmgjKu8OXAYc05OVl0Oq49bgrpPET1vDOc/dyiN4J8Al4UABF5FbFn
IMIQyNMZGDtg3vJfS4tAykHfZ+OYsqrbaMV7pbVnUgponfvnNkHaSCRNazw7XU0KXaIaXiVmLTAP
btY/jVWr+nXHOKJaMhgH1lc5ermtcZzQLNfgOuKp0tAPz6uF+NbJSH4YM5vZo953Q6ZsrVbAJNhP
xLQ9R01+tE+a+Rh3r3gQ+IFXsn19fcnIiHgzaCa61sfaSpda0wdqXqWDyRC3J4d5NyV10LCu5QBs
ukzjtk0J+WO/yl/z2p9zRfk3TOBvy7SL8bPrg3OshnQbUyw1VxHHjL01zbycBuHsUlO8Yoeuglrp
a65G0gdxOvsEeORBvF5jAyRZKZlPFHK8nDLLQg3KckUcENIjzYRrhF2dBbFkntOGezXNxp2wcIXh
WfA0rV5ISHuGq4FQlM0YzrUOOoS6LiGw416jLG/tcQqO2fDStq5+aJ1khTEFJEr5vWkuLmn05Wpn
0ya1HF9fp9KfFqTo1MZ2WTEkttJ6UlP7t+21c+VQxNPJumUtnvl+QkivT4e+zKH4otbrl9wMBCS3
2iCXNdL3yAKmnh0gEzNccgvUCEUFs41FrYrXLMRuoToxHYzOGFNu1vQX3Z4XQRLn6EJ8RdWBFWY6
VkLYop0h7zKQeNtxcTECeuV8Yrs6GnVEsSUaFOM7MQcmW8b2SukeOzGGWYUDPI1U0vbanLwdUfAo
Xqc6vGoK3P6AYYMVMENO8ZvAhwYJOWwqzyXLr93UggC5dFnOm3DDGZYjJwRAcyugOjgVu1yIJBzx
62WS2a4L3JyBEHFTOOfGAUMIQanxpqzcULQalxnuLU7byJYOvkE/BqAg7jKMsn5P0HEYTxKc8YQG
IYBb26xS8VvX8NJlDbjFAn54oBVToNTqOXfpqxey+FEeFCQ5CZ7+OKX0NcwY6FnO67hHtX2Ww3Q0
zHZbFf2xLQaU9n+zmxzb5K1MCffjRCTbuhnCpyG5OWLl+syCTvD/N+t9no6HAcrY6n8Tmygr7r8B
Vqjo4Vy4jrVp8drxfcoDOJ9y2rVWYGWbzjkghJheZLNtCoL9H6Ud1OomHS9Ouy0ov+PZcl9GGa52
uMovwzhh4J5sD7qZWDqC7qU3pWeNNkF9jY1dL3EaMvBGXpn8yPyjzL4l/61xJevxTU2PACF4UBsy
opmLtfyzR3naEQJAPIxXWeGinOX67g7PZX1c6b+c4dCNctvIZ4PcqOQ4JkgnbailFra8JxgwgrpQ
XiYL2nb8lycz9AjQFT5d47huPdOYHqYfpfzLtFvW/Bjl2VQe9OyqZlfZb+UI8nuI9Qe1/kHunbOZ
uMJrZBGROuQoZgp2OqodxmmCJzLs0Lj+Rls70ZoXo7kz6MVNualyEYrO5F5HoUcsQq0CPhj0e1FC
akN+P0N29GQDSHCExkGm4erYm1GNen/AYQiCQ+ksClRTEw2SvkH/Uqpns7oU5rNs3bB+Y3Psrzr2
OjhTe3O7qHksdQJISiRkRgm9PL879Avo9V7yZN0tVQ9Y4/gz3242xLyWGiyVoDEFFDXgy1+0t46P
TzeopEXj27TZ4wyW4tw6901HpD23BI1xSZjLHwTJiw6cFqSgVXqDYN4udimyio2cxHlQ30os/36K
JMsvMzVYo2w4lPou7SBYMwgIeGuT4x6omfWkLOr+vtJkzNVgWD9QOm5YSezbiAgLlHfKSO72T67i
7FhjFIwNdOM9BN86Lripp9EN70T8UKD7yII6uS19Qe/TBjKusXLi1eKZVOBTsZIfGMAeU7GEFgES
EaQvDazBgorVIreJY63pj3ernZS8S3DX8Vbr8mvhUM1DtM9LVq/EDg0bDmjI5cV1iXPKQ7ubvZk+
h6AqPyaskrbWW6p/isGTcn+n6nVNaAg8zdE2PcDy3F4VImJRUPfTT9OfFee2Nu9qcjPb66A8d9NL
0326+amcfsfxog3nOrrl+UuTP2rZj1ye8MuYi+Fn3dW2nwQ7ojr+ERmvW/H6BjP8/DEDlzRkhP1g
3kHf8Yb2gVwlAm2JFiIZwK+Jme2V270RJZt32YAIBu4Cb4IfJie7j3lm/BjFu2Pcmu4XZXWd8bhw
ztCDeNLSfXhJepmf2LoiOllhV6d1n2ntV72+V8q17fe69RcV7zL9cBr5G2s7vTuhpGQBGUF3K3lQ
fz1CwhjSi9zMSsrLXBjXzg7Z91BdUv2ukrEcBIeoN3sYP9j8VSz7tZasFAP3CzVDbHk2Zie+h0k/
FKNL1IFRkFa3JB/SxSFI4xC7bpBDoaWFTZbXhzqRKoJPI4j50maBmqXZGllElSOFE9ehP9kNFv3V
Yb6w5r25bO3yVRZgW8WTEV/i6CvtUe/1Fig+YM8NIs5KJCN9I4MWCNWvlg8R4fnfK+X3VOGqd9jh
hh1+GQPZWLvMiB8WqfnmMPlseA5I+bsfNAZ1L6J1rWsBSPfXxYQw302hSxLqgIUOpW38q8Bz2iE0
zV0hdwKaw2jy7axOVwScsPv1pQgEWoSB3LuYyLPol+2qGwsBq4GYtTfabZJkodmueKVglWbDK5z3
atU9V3lt16NQyleVgByrbbzChSFUxtdc/LP5SE388uyH0w6iMMlfXOdNmsiXZLY18EioRFk/GGwA
Gm65eaqyNwup/VgQtV3/JaoGRe3UdP7KxaihD1oxbrv10ZzbjuItlYe40eDjGzrliMqM+zGURXaJ
WxDXVt3qgogBSLdjxyv2c8Cf/BF8o8ab6qrPvbEr7mZNV1nkXsu0f0JdTkuVf8RZ2Cphrr7M8inK
tl0j/C57HrKHpng2yx1S2AAFaJq/Cv0BXVuNjsvduQrrPyUesJueXhzJ9EPSdVzdzPrHMt6W4aD7
DR9rRWYjeu+XiG6IMTTSr1aThWkXdMWZgtKRMUj/nEfwGIf+7tqhWFYEOKTnpH+uJ74K1pN/uuWL
mv5LSdFgLK2eKrjJ965+FsqvJT4y6+RIeqtvW35k9qeMXwSiqFkpfYvadnZqpApieMqzc6cehflk
cpNzPSIgKSI3wLgijJdxfpvMa6V9qBa6B0YpYjGqh0Z5ntMNI6KXMulOGX3lcpxU51+S4netM3/+
WqyLTUqbNf9Lh7OsT5OyX3PT8xy0Vkol+KKvGtSi+VDpt1z/i/L3eni07AdHIUpiW/IcJ24V40eo
R0ff5Lweq/m0sj/0O5emOOuMCzF5esNDgbeFVVO0Zp+TivY6/ZXKziKViMXY87Ri6wNXVt+s+rnc
CPenw5FLkG++7Fp+QfEvNp618mS7V815jaK3qk+9ItsmVgw97lyi9HWJn+X986xPqXGx4TVsNJRJ
8UpEOOf1bGH2BewY3ReDB4egKonGrZqtfhhj1F2jGPIiRgR7s+dnmAXFHbdOvKsjX632KyptduCE
pf053qcbcO5l74LaOjTMrfZVru8JKUpl/OJU0wBg1h1kvGNQs+kmV8KxDfUnq2ckYIl/T+oW45dl
cDPOglTJlcDtTzdDTGS8SwDLeEEdU15NLpR8jDGDMlMQpd4De8OI1OBhxCAtfgEnZ3BuHf0Gpvgg
tQkJtnEBC+v1CzEj97r71bRUmlIgsxiX6qYkNzcvcKW58iOXmesX95iYeihPrhubrAUmtGGMrLOV
eSsFa0T7zZJFmE+keIL0Vf5iZ7FaaP3r0FN1WOCSZPSGlmarMrwYnUNMKjVX/SnCinrneJhoqib2
TJBuFBo2n+3/UXdey5EjWbb9lfsBF23Q4jUABEJQk0km8wXGVIBDa/X1s8C+ZpMRzMuYmnmah662
7soqDwh3uJ+z99rjw5J/iziklprGB5stwPXQXufqrbY8QqqphoMurseb1f9sVspz7vSjZwv85PPX
kVznjTo2P2UpulILLDtL2YH2yIct5XbpOKggoFFLeaazh8pKu2KkUq7K2LHR5GyBQvBG26DC5WjJ
dh3udlv5jf6hOjjzrQK6pSFs/jrUFqIeTG2jmBG4LPysoz5o13H+VbCViEgY9LKlC4NhQTQwaN/V
gkWBvDPXRADmVvbIOuM0qCojakCJs6dEoeHudl7N1v4OMthr2+5Fp2cqd+sWzBiCMuHFK5Xp2Zkl
d65k9oa4TjYpHb4IVQK0bbSFzYueh9soG67LTkfaqHaqKwhKQF6zDLuppRMv9eRi9ARTuQvC08BU
IaSYcCVnsoJuZ3O4isyxvE6LlPr8fFsalBcoL0sWS6NSKPSru4dadQ7dwNvVxjptcaN80EPsb1aZ
6luTVG3Ry9mmibp053QP3ch5p6cC6aqJ9FhbkqvM7bgxoLX4SKhceCl8PvLJ8GtCAjb9MN2Cz+78
UP7qpMNEuSodaHUz85pGeyXyD0RBzwFT11paTgniaEBrFrklrChJFGj0UGOsXOTMcZnqTGlfAj1p
VgiCfZ1z2ZFW/uCHzls+WtVuqABS6lLOmRK9zxTmtme1bYpuo7CxrbVbPa1zQPDg0XNLHJBxdNtK
GbRA7ybTjWJd0LSXf8HJtd0+HzscxDMWk7B+nULYHMlrRUmLnKcHi9IjxG+06OPobAaqitTrCq83
KM6UsEIMGjK00OvR18TSbhKH/wn2fmtN/dsi8wdLKgt9FAO/dxTZZxOPs7hca1Wxp5gDJ9fVJSlN
nERM57CYA9+GXLzyFrAns/Ck1hkog6EA1NPbL5Dr6avqapvdR4g/3G7UriJIp3pzX6Txixn/yLpU
2scCZaSUPyV2yUJoHqJqm7MHNvV1J6RStVKJUAbztna2FvlLjtbW7RZQYHJ840yFDOag3NKea4+O
PVFFit4GRFEboc+qZ5nzQx9rwRQa95PgKiagoNO17sTPyQPAoOkhnr6QP9q75uygZ20qPgqV2ngl
E41CZnzllJjMFWt67lR0t/aQs5VOQ1hiLDM5Ahy3BfBPXoGMhIMXstTitwW4d8ZaMXa89cKmJOjg
bcqrTdpK/DFBbSGSdAgwuXZFh+EJpJ3jmymX24hl2+lquDMKmKim8lrQjPTBx9tB1ODFkHKcEKA5
nguKbKuU0PBCvb5ZBNt7mQ6KMwmOCQ1VY3vAPVS0Ot543TfmBq4dOC6jll+iSUGHYzpbkWSJn6gU
a+2hkwIlVO6wD/3ClUjDI0fjJ5x4O4wK2BoLfVQe5QipJfBRsA9TfO1HPhp3kl3ekxPP5K6ov1IR
3raCYiZfxKTMmPha9D01ImZKbD2TVkXnbep3MlItKksd1IhMAzcv5O+l3AdKnpg7uyjZu7D9GdBs
V3KXbMMh2UJnmvatRRPSKuxtoasL37q2C1pE2qXgACiPfNXp8pcRMi4NzUHf/ZT7KfSqieSOBnTz
3KGmo1nC/VwqIg5KluHcOBJLnFE1umvNZmKDIZELIQOQeDc9wGB189lGlmyTnmHU3/IYBh3pEp4w
pl3flQtC8/Kq1yjuqhOajUhfe0u8TWmEoCp2UAUU5rVkdsMxTb8RPUG9rAcDUicWB4je9hpLvpf0
5CqT6Bmr4wAbPUXsiY+MqmvjF1P/C75ssYUODhMETHRkKfBPrB4RnGjvJJ33HBnk3JsoGorsOisa
59iKajelYyBPNII1xO9HDWvKNCX7OdUID8bHxNMeHh1zkPya4txVudzo2iK7wM7vTDwovmXDcERj
tm0153eGLHQQyi+m4YYcTWS+USodqwhxTecEg47hCnXwKzQfrizP/CyLngtqkGZM6pa8qNx7aodG
n/ywo8qkDMIXpbAgzRikfoy8v2GaznzJ0hwhaB2MYvYku/2R8d4H+tJjrzCjmLSMR4TLmecUBR35
mtahk5OlrnyzaqEEfJFI2rULGppm9E3rKo/PrkavZPBrGxlqqxiv8uyMLgUJ2dcXI0EL7YT3GlLw
EVZJEQIiHFt+hzo5X4SJp4Fgcq/iLJqbUuWHUUFBnUnHu/fF6ebCS4uavNGwmf3KtNC5OQnRKjb0
JWprr0obf5PT/Cco93bXNvd2Udw0Y9659JNzN2u1fR2XT01ulZwsGo4RcW7Q4USqMCm/i/m2lQsT
PyACDEvBeBfGM1bBptM3o5I3V8XAOA6FnzatTG+USP9Vu/KW9jl8555jp/VN0tA+zjodLHkYnyRb
vUZjpG1eU0fSMeAogTMZhSsl9cNMQh19p8CJo5VKPT7ywpmbVGLhLURK1T6i68Rz81spuQ17TuCQ
MiJ3biQoBjbWiL4BWBdyDFqsQQk4ImfiC9/7XQes4DqRaXKVLAtW3PApKNqd1M0lB7PhUFU6zd1W
rQhHtr7NYwUxA5m8W+s/hiRt6c/GgA3aPerXt3Ce0oO9RK8QEXLPQHQoinTHXgyBzFI8VxmK4WJC
yAH8fyOb01fiBSxskvmPqKOCnRJoBQf9rSO4hg8VGwyZRqyf4+qK2n1ih2wdhwYxJXL3TatGbzvZ
0F81a8r2qZXcokxB4Tp0PRqRZot6i22knvxYI48C3mZPxp3kr/JzWn5LsU2FBO2tZAfk5A5m1wQh
koEjh4826ugcztGC8aCpUvrZLXVnsElvVH/3RhJDyc/EURoKjB3EvfHtQPCMgIi23BfOF+39NKYy
4izMIrrUpy7ozEeHwh3i18VDcxkBAmEvPmaP7OTsayf1NULDtgv8Lg6nr2FSUrAy+KawjPQHs7Lg
HpT0k39nOlTrQpbvTQeVCO69V1SQnjVEyaOWO3s5bR5E06ABs+qXdjEzKlY2LKaKbz8KBUj3cGiE
/sQ210OTHihWpWEfnBJ/tsV1YY/alvtzrUQSZdt1U6PbnEFCynCb2KbUNtb5LzHMb45T7lEG4da0
6t8OkJmljAPRSha3Qw69REu/WpTzaRM1Os1i1vNfKB0emzF8QyZ+DRm4DTBHYtWZF9J3wxlspHiN
ZQUBSY71IcfgYkmqH1tGCFSKgoPQ4y9WVb9NWgVLdGlAGYpnzn9ZkDvxBJJKul3UgJzXV9VcjnqV
v/RzfTWtrbopLnazZvxESoiFtQoaC4BDK48SAcmcesKWDy1syWd717a9zrxoboieRo2VP4O9jbYl
Mi1eKwAAqqpsEDNtm7TrAiunN85pd9JzOqdDq+xsLCveJLpgnJH5l4bxY6aYQy9+2uUFScaaIXqf
UDoqceH3GtVEsDTO16owKGc7efYMKTBsp2TbC4rh05y8OAObAaGZg5+FtjsiVnEhK6GhTHD5SPy9
XntzWoHXpKy/KeL7pLPextB18qU+aFlOsk3MPzgIa7M4k3RjJvShhvZLh9d7M5Z5sbUyM8DIzVy1
UwEe3v7SAa5z5XR50FHzsZaigYpxg7TKc9cQlQUkPl6VFirnZrN5GYUKU5iaYIrpecs0Tsx4b03d
ukRwDCrU0E2wfUcVYigBcAcNZJL7dRckmpxu+7ovd7HaBaZZ+X0NKR74Mk0/hWSAxDoSPbc1qlTd
G2/qbMkYFVhLx0m8zRbahFqaEFuqAqk+SvvQ4MhaEbCRZE4BOXn1UJIrEcEsFOlEY7PwcRTAqmsQ
g08CaYyUHAatuu2REtrEQV7lFBXqLBbHRGkQK0nZbqSpWclj7JZ5XfhVFf4Si5h9GUOYYzTJdqk4
nMtjknkhqqzNIBc2S9OsujD3b5eKjz7UMermQDc1a3BBZ7Izbcl9WFaeahHjT5CuSykejjD1AXXa
CHEFckmcHgvfJ7Z9K7do1ouDGmU/1DErNgkyBZfj/j4saMVZi/w25bFrDgp1qCh6lbVO8Wx+LfBJ
Ee0yY+KMsQAgHGWHXQ8HDX0Hgo3XqECt4Fis9yGtQr0WD40c7wZ2DJzZ6VeVvfk2a/0zVp+jNj5p
jZpc2Qatx0bH/2omOTb5rU2gHGJu8Ek4yA6tQ96p1Sc5S4U9uKUeryLu/EVem1uo/wi5DbUDazSW
DE1qrniaXGWTFYS5jzhHun4fLmLwS0lPt3ixWJz06LEUSumGfORENji3Dd3duZarrZ617MFGWIjY
PsIj+tnfC72kdy+5U0+3E1SB20yvOlfCieKj4B09uB8RopguOUKiJekqkGRDve+uo7xXbizxOyNd
5Ga0Os8Y1Cep1IxjMvXrEtijERaqwF+0r2KgW8R95deNVj3Vwho2xajWQReVHK7TznjqG9V30gOP
+cUgzWQf2dghVK2B7bkqy4jOef+z7780RON4VGOsDeg9jFgwM/AwbKI+LffK5FAx5Rvg4aJxlX5C
Xh0jIu7Ga7XFJFpP00jQQ/QQ8+5d2VMf5K0FSbyD8bdiC/QJnYnSz/LRiQ9Z0Xe0KXiTV0KDhdrZ
rZc4OVSRzYIUt/tGmX9GnCQO0sjJSbcKvynwSkiFTtbbinCYYj4mjhq9mGujXFAc9oGHQSxIqd9i
U2RTPkO5I6/X6ynfTHyJ8aIW12X0xD+lBzEeKPY4yfLY5MX11xTf+s0QJwVyFTpFZFEnq0uEy46G
bwPNXryiyT35aQ95L6YAESYaBcvk1LewlWnzUL/C7lK4MoKEcoZDW+IC8xLaYF4a93dKp3xxTP0L
8bhZIE1HbZrIGghjKExj0vitAglR1dtiOw157SHpVd1q+Kowce4wXBnbdkx+TLZ91dda/JilyzeJ
89cRs/Rezmn8lZi9c3Co9+KdV9OhR2s6EVRWVx3SkAaTLOQbmArOodTpp0dytHeoau7rguJrVOt7
o670m3AicU3qCeSh3ylxJvELGRv1Owqj0BFt88evC9I2nK4FCNcs0VeZvpCiJV7SsQZVqnJVFly2
2RjFPrfHrVTO+bboldqLdCcJVPw2x0KVMewBIyrkNaoQ3XaJaq/H8IuloJC2Mah83K0jcFNEF9w8
527Om7cJBcDo5E9GI/M82PB0ervsm8VgprYd+T+2dqN03c4QsnmQDKjKGv8WdES0pxXHYgOUyXz5
Kfjl6M0RQIbJFjVQ6zV2Bk2uyqKjgSxuU3bar6UecuxJY7k3VgzIbBQPQ6fq+3rq0adLsN1mZ6pe
idpbPJGhLKxZPtuhL/Gw4gtk+nL0M/zCMXO/W29ov/692ai0bSGGb++YB2dFlkhJdGgXvjCJHkYP
fUN+ojGSfaclOJ9b9DBW3Vf7RKYkKqOTN1h9S6WllKkYP97/xRMkVg7l5RSUSjX5HVQLJKjOHMA/
1r1uzH6kJlvJOeETmVd4QvJlbFCMMCMIXc89TZt2GSyWTTzHJSLCjQM7Cf/OYl6VIvQGsaLnqBrt
MWFZm8okosAghKo0IBrrKzEF9Sm2mTllKTFyex9NoU+t42FI2DfX4g2aSfoAMB9NHcfNKOwyv62b
6a6w7Cs+5dgA9ebBKREAv1NNwpBmEur1XdOwHttdvp3WuR62He/3Lfgr2Z+nsnYVNSl3Ul1dyXyH
XUOrh2PuILpCWQJwJDJ2CpbFJEeKI/UJ/7eY5qvQHLeLKdCSZemDSZNz7YXKq39g9otmUG506qNl
pNIZ6NHgilS/oazsK5lp3fMeH6K1ijcPuC6mxOA31cnPJbUUL1/frsVpqdBTeEYZkfd7K3PIYBzv
8kQGXKxEFMnWOOlKp7uw/vF60vFKxqr/U+KlO/Z9Gczlwsl5ch6MkYKOJZ7LxOQFkeKYFkbNNzbr
76zWUK90FGVRgVpeGnEljdFoHLKxPooEhxg+FVjaDm9I2ErIIZJY5lg03ZI1GHHKzMkYq+cnbW6/
l2nBCTB8TZFX/puR8Y8oTU+XQ3T/ayCn/0VRuzocmv8/w+mxEf/n6q1ITyFO/CO/MAuTqav8y7aA
lxFuwF8czYKV+G+Ik+X8y1AJcKBUxTkA7B3kk/+Xtuv8C060DeXGVByTMBcZVgmrwpq2a/wL/ryj
yfKa4Ce///v+QULfCmr8T0iMCdJ+/VmqAc9HVUn8O2N+QTHXEk2pZ78zfuT50UrUjXQpUEhZsT2f
DXJGeEEpH3X4rgmE2ttBuosOULZR5KFuJUwivAByUbQPo1ncHB00O4YRuD5nowlLz+fOBqzt8A3f
jM/VFi6xi0tgOrCOujjxLmCL/nJ9JyPqALz+JO3YFo67asLGh1OR4fIAaKNX3JCz4l4Oyzjj5ayP
7HS0M44zvspB0vQSrF0wXfUBnc6tvNXcZCM8Y//Hi3z370f0J8vqFFfOUIauKha4ch2OEO/HGY9p
AmtPdCHqBLK5kYH9ztvg8wHUU0TvxxHWh/nj7YHSPdHQyv8d2ylt+o4RRjd6aDxla19TG8HOEG9W
+CNyCxqNYGm24Vfkttv+WPsXH9+HOXB2lWdIXWHkYKctvfFBtXgoQq9nV+zaQL9T7hd38YcbDgne
59f98ZU5G3P9TX9cNwaoUk0o9PnW7ejrPuGNHiVYN3IrFxfw5vPRTsFGH2/yGYYKxgJf5ZwcRRPg
YCQahGhH+ltBxTnm85HWuXUy0w3gSUR7vK9dCrLj08taQkpTg4PNszfZ+c0d6SlHHbHSSPdRIRtj
rNStTevj81HP+JDvF2jr0BZ11cSLwJp4OizJbhmFtXjxO6/YKz/EDYd3N79RvDZwttquvi5e2q+S
az4Nv+s9bZf15OOJ9h+vPNC+/vwZZ4tpnkR0ltq25mWWXXJWNjQWc7fb9N7sweTY1bsL173Ov7Pb
fTLg2VKnxUUucJJWPhqNQPGQFCBNrdjdbdBuu5qLyvGaaO89bbpD3Hv48K+S60tv18cF9/Syz5c/
2hM0n+qBgEWf9oeLu8nVMW642abe63BVNv8Mtv3hcetnK6BNOkjbWnPtJ/B500MajFt9+1/IVFtf
m/PbSxqBvb7N8HnPY4nCORGWURFZhnyUhUHzhJ8HNElhYmKWdWk63otbcoYuvEen4LZ/Xx7gQChL
uomKVztbG/QsLAulVhAT9w+0ukAovklwoFX9h1PfFTRCP3+LPn5QeH5/jne2PBDoDYxBcJmoKjz1
meN9oPPO0sUN2gtv7Blj9OO1nc3UAnyGTJO59DPcKwPuVhij2ZaQhyPa3/e7ipMaC3pQP2EJCT6/
Un3da314oiwPqspHDXiCfTZ8xQFbFUpS+gn1Vxr1Qo4OeZ6WQSQRINlPlVJ4hWnF93WTQ3mZqJfq
TjYeslWMhfuWGmMVSt+jJE+fQVQZe5FAJ3PHZunuVRDmGvFR5KzMk2Y85TTuvpp2XwPQgu2CZwQA
gOpQlATEIn+bG111cWlR+7E7i80/va3ciIjbbcxhbSV3koFwpovFLq3y+juZDimJrbEyhiDCio5k
3Qo6CPSRpqE7Lws8G5bAWpQpSvoyc0F+aBtIdlR1Nu9te4Gqouad3R+pNMOiBV6GBbDVJb67c4sJ
RmSYJyPTWvXSyyzdUWQvAyMhWBj6OLKopuzQ+iA7AZdWQmYrp7cpKfJo39saJ2u9sHuUZ5CGgpTS
egMlBRXkhr/0qZfOIfSmuAB2/iXK2fcGstUO49GY5YaOgOHMIORop5NuOc7hDplLZm3aUsPKM4KD
CeK0LWgcaNYtDUYTu5RoYRwMEG/uMSKJN6DU2O+NpVPIfFNnwg4m6v0oHoWlPofloA93reM0r6Ls
I4wds1jL06GGpEVxgEO5UPHE1zHR+ytK9tM3TRfIvGStfAj7THvqjTG7RScsOJUtVn1nK91yO5e6
RCxNn+2GXI8gNNCVwwqf6UTJ6rxb1QQHJpWsceUFdgcDVSagqanEnGXlN7AVJpdQK9UTvI8+iX62
G7WxuNIrnP1LhpC3Lk3hxrXSbGfM9a7A8Oqps9Y8mX1o3ndOU2FPjYmOarC7LGVd+6oC4rPqJ/jM
Rrs8hXM0BeQ/NRR3RQqfS67sTT8TzIyKYqC50YfYCUnETstiBxo1v6ptPKb4yqVs3CptjnY+LEcD
rGaaKz9t09JMEmnznmAeTa4N39J6yfoNXrNLebjtFPWQ/vm/nvu6FhByDLMCY+/E8wwQR84z1EWF
pnsCEqPkt72jzX4LZEDd5UZS+UYidfcZL+u3Yq4wnXbx6NWWjYFvnlBxppVtf3eyDgFqbGdUmJq2
JYIrxpaYCxNa0BhG6jOHdAMLcGEss8dsprw/0cWftQgbOyCAWzYf6LxM6sFGHomjNhOsU1eo+UbJ
hqpNVidCGLkK5LpcXYZ60mv4E5vKDqAJRToI6Qogm2RZiHoS/THSyA5cLatN0GHvusZAot2Gs7L4
8+Co3mLSUo1tp5a8lHoWtqawpnoL9pYdSAOuet4uddS4kyz1zxj/6jV7i0yeqVT2pSqqr2SKhbxQ
pqb4YZ5YPvtUSloREUlZ/zuW7vCBLrJKJIBlk/5UNzsx9oPyGJsx4szYNGDoFIMDiFKil1nLa9KS
gsHpiuBgyqb5ZFZXtazHqyK+HF+zqrCeIJvAZOhYEugIy1dI0qgZhhLFd3fA3omsjimueIA75idZ
V3XeZ3JdqCznh6QfxNdWUcWvUZKQ7Uz98m0eIhVSG7LBehR4zgh/hPOb5RBU+uRX3dL5EaGGn6Nq
pL2eyGMb9KRD3Uwm4e2C6ebCxrRusk6PA6SB2YrsbTBpChqce61Oxd00MO089oYST8KAcktqBfVr
V1OrxPatxCqehDXPOyCOuBYcTHFkyIQd/IlqxMOhC/xVuuEqeXg7dwu3Ql2aQItJW1B5m18pI03X
kqAuKq96BEddmCfJoHgxG2FQw/KTkkb5N9rRa2ZwOx5odF5rnU2nbRwNd2FyoIuck+vWSmkXZ2vH
pxC4WzDNBhM+YC1Vkfzmik0ojqkcJ6d6audV1N+rd6KyTRwu9gGeCMp/WpyzRpUsTHWcGLGel8iO
1GTrrCVZRSahRTYhSHZJYdwT8WkjU8yM4gf5qP1djAHukCTOKvIuqWkPAzsnx5LvCseID01YL34b
0prXK/nrhL+N5bblUDLS4SGWk2CLMJMeh14Pf9Mx6T1JcX4vCr5uUUhRUE9S/tjnKEKHEOO3K2IL
+HIfSgcKHrR1aRT5U6jYj2Xdw6GYwgfK0c8x6iK0wPWj2uG3mIrSRBLb1K6hR/ZBmSQ683a9SP6I
PcBX1BxjncGNNzEkvg5iodMhVQUOKwyDdMDGHA9ZOGOvrKa6eRirZtx1Ar92pktipy4SzVu6tdHP
Se/CY87H83totc50t8CG0lDU5yhVsSXleNUXDKnNON3pCThll+xpbtymwIo2A26ma1uqJk4O6Lr+
aDWKPwwU7CjOEvNRTuqWPFccvtFUfGFppEGW8IUR7bzyp1D/O+nYbnFBjlth41eaY8qyCOBM6p8b
q6vFoaEz46r2KAe9QhkDsrPjDrGe/hbEEVF0pJ5I13FmcTQU7XsfzSkEAC18tpKleEnBpO1ayD1k
ukSQ7zIsPxE1IN8ulgYsVi5dDUrXb021SW6WicBX0rRjcNOgCKSrMp5DsiW6EamrOYEKkrOpeumG
ArpPxvLKXAcDtBhO1lzXPT2MuTEjuAAOeTEjDkrZ6xpKnnrYxPOuZIYgiurx4iOsp7daYummrJx9
b+Z5yNwBH/ZEikHaXtllzRfECMU1Sk17K6IBTxKJOn6sAOGlW1iJm7maKv/zDaH68WRs8E3UVkqy
rToYAE4PjuOAbWGUKD+0/uwTc+pL5cEyDqumUQ+GjfPFVDhIEdUInWfjeMZT7DseOt/AeKTtIm46
cYHa/NcfZMsGMaQa1bhzeLg1alOV9j2tXzxfoQZ9L0zuMdQ+j1b/4/OL/3i6sWRFNW3LAlROFN3Z
4VEysJ6obJNglT0Z0c2MlGnSCS2OH8f+5+dDrRWU04MUQ5kK2R6Qnm1SHE5vsyKIqFQyhFFWjVpD
9Tq4bp+PoKw1ts+GODt7j8akWnnEEGHPLmeK02AhL9Bsrsn0ybDl9kv0bITSY6FKl840H2tYp1d3
diPRvy9w36ihygd29C7Hw8DyrQCIxuHi+elvY2kKLwb3kRzh8wJL2AE/1SMmxugC/n1CMeHRp95q
fvLtUl3s46uIvNyhgmoTvkF5+OyyutlSDKTbCD3VmzLcldGLgNhVaRfe+PeHf/bk/hxHO6uetmOl
I35P1zmobGM32zZGoOLqooa6TjzlmRuJgHMjP6A0+/yt+XgcPLlE7Wz6izRpunJtQZfWMVdfKpbK
9PrzIZQLt1Fbazh/VPoWZIBCVrm8NXxXPKjMbB83ro+CGyr0FtP1e5k4t7cXBv5YHDq9uLPSKrQN
lV0YF7dWo9YXs/8FJXczb8nU/HYpmOwvM/zkIa5//4+rxM2lSIXEYMnyO83NL6jcf/0Pr2d9mH8M
oY/k2PXr9aw3ErcXErENKIFNeNvfzbv85cJwf1lQTq5ofa5/DDdZikpZS6JlgM6XnFrTuFmKqdhl
ahtdteOkXNehgoyi7BSgCUuIYGOavAs/4m+lIIcyhWkCpMf+f/YMIzH0QxW3sy+yjfzNuKV3uhUH
HuOKRkm6zeCOHqr075lfBRerix+fqSFTguLjyJFa189XbRYhrICV4ER02z8PlNrir9kWZk6g3PTB
tPuB7/1qrTJOX1ClVjf4x1+sO0dcugcfJyk/g+6ZQ1SA4Rjn3+glTUMwElLB+oDl6RYQho/VYT8c
1g8zRJKj8Xrp4asfH/7pmGeT1qmtDMhwVPogcfHHeooH6WPZoe4S9/ATSa/mgimZFJvxVhBIpT22
xwuP/uNPsDSag7ReNMOS+T6fvX9iMcNMRkymB1C8rhl1I13HO3lnXlqA//JNORnpbO72dQyrTdgU
WA429fLp2G7jB27s5h/nXK31v9OrOpvE/bRYZp8xlrH596I0Off6HBhgU33ozM/YbdzVilptlWpL
2vOlEuBfip2nP+BsWrdxH+lKz20Fi7RVXdMVB+PGCqSD2NqXbuzfVuA/H+HZtieW6QUgBV8vdvSj
YxsMu/Rq9JqNuhuPlwJe38vs59/RP0c72wHl+NnLsGPBUuwkvYrDPsJAHnHy6RRO33ISggBqhi82
yVEbjknXRQw7QCvKX2VU3XNEQsNlU2/LSfHexOVU3muqQq1MITxk0ZVHs5YbT5IaBXaVTRYH4aak
jjVUjjLwMvOCs6U29SdyRmJfz4DhKTOSvDhf1Q9LNz32WgUBSzH6HxOZBMBMi3ofrXw1OoBgIoQk
/TYq03E/n0YfFw+b2DDOQezuwca+R7/9sYqXxHzUuOsnP1LQeCH/R5LdgJz/fJS/tPNOhzmbrI3Z
zU1aGOQEBuNz7rM4Tu4EfERlFln7/+FgZ/OVWObSTDWj8isgx11DxyvfyR4svm0FWyC0bknCifuj
1P2whgtjf/wknF7n2fSlaJRKfSFjqJlETW+2s7dSuNiX9kwfjyanw5xNUlnojsgNe+J2RkTx2W/G
yxagYrTJnuEhgUo/pp4DrmSDHOvzm/vxg3s68tmU7Y2hUoxImUCsSL5a44Gs3oz2Do633+PLGp8/
H269kNM5ezrc2Zylgh/JbcyjlCvCSuca6GhkvvBvqEHaXkwfvzDY2YZeU9B7YchchV7gnitIYXhn
S+NikvbH78nJRZ1v6KG9M9UdLirZi115H3vYDANzW95G/43ONtoaslRMopaIkNTPLkkMSNIUW6v8
yDG2CVEGtvBlkWEMKy+8GMpfVhLLVE1EEAb/zQH99HtMXEYnTCBVPjZAUIryswG7q3hxru1Nflff
Jm90n4NLc139y4Q7GfVsIxJHVZL161yfMcWUG+dHvmyKbe1S+9wCmWYrCHP6a7zD8eJDYIWkuVd8
5UtxrV74mF26/LMVzgnlCC8rPwR+PIwZ8id8rf/2+Wz4y8VSijBky2Crty7bp7fYwGps2CFPs4ix
2sv1NbDqC9uqS0OcrSxpOqRVoxStLzrCtel8ELlgbD+/jL9MaopJqs35GCESb+fpZdQNIc1axWXE
uNpTeTuDvBjeS2xfPx/oL8ukrcl0pt+jp/XzzFQnTJzC1vXWHxPnLof5DijBAMZmvcj6hGUjXJ4+
H/BvV7YWHVBW6TratLPVUQulPhOC3CjL+aIDkMp6iLUWGuzx9fOB/jbbbJ0biP5IlxW2waf3ME9q
I59Gu3wvCuQclxNtZ2h7mnyWawXADoJpoMwZhOruwsh/Wb3+HNk5K0d0c6K35MGu3XDZ1d12M71Y
PgIrX7q7VGF5f0Bny//JWGdrSotW2carwgN0R380NxgbH1OeYhC/LlfWV5NaUuh15OC40PuushvF
H7fdm3RYg2g/v+y/nHhsfgqdVxZScnjPC495MmntMnPZ6yc3hE0pP+MYxKNxbx64C/fxberGz+IO
hCGnQohaX4bmjRSL/ee/4z1k7fSWWDrjc+ahAGppztnkGdl5LgQW8OmXa8TfUePcNOoS+VODETGM
VjeZqg0HLPzkeRfYgep1h9k5s33X2i3ijGKcbyunIgX781/2ceU4/WHr3/9jJ1nJkADrdXGC/G/R
20DCQCjupa/Mennnl88Lv2rtLJsIx7P3fh5iyu49M6z17Xv7MNibMnB8TtpP7c/UE7fS1edX9RdB
BsKB/xzw/GNdlmEeElLWctJVD2HQPXHs8lEPuygQ9koQ36As9+Jv9C4vaeD+dkP/HPns5Vcy0SYq
pwK/VdCE0vJICFi4cHUfV0iujnOKodGKdKhhnD60RjXQJWFkep9g01NyV3jKcdjRUvWLHY3WDYYw
8LXBP7+2ky3Qe9r1Hy9LXKDZVnFk+LPp7NSqe8rE/M/X4pOTzdk6BU8DPbqsTmRdcXqiOpLh3ZnA
T3eD9/ld/Mun/2Sks5uYLczIwVovpv6VTcU2zn/SPbswyFkA+FoZoLyDfg/VIGu+c17ZxsimJFGd
du8rvnU7+/VBBjBziLcT3Rh/aTbagSgxxDMwszaXVVfrzDqdeev45LVqJv8hi+D0VclVmZDrrOr8
sQGja+Gb7u5T41ml5GXeTJgncQR+fl/Vj5P9P0i7ku24kST5K/3qPOjBGgDmTfcBW24kk6so6YJH
kRT2fcfXjwVVXcyMBDNKnDpUSUUpPWPz8HA3Nzs2yQQjuS6VuQxqD7BMBY95IN1pYvISEdXJtWhb
hmSHmvIVyR/8GGIAEFe08uAZlUYXfIFxWK4SiVzhAp3WEWUdnEC4+F/5KDRQ/8Uo5ji3g2wzmVy4
GO9bM0GANCYpyGdgQl0pHuj6x7X8rbdN1DuC0JKAzbF5E7XgpI4ninkmxZqWpxWpWrf38AgLwPJl
mSC/WlFNeDT6fQeFmh27uexp6t9JWp3mcY7NM0659zV/QhmyddtqfGpC+a4EiaVvNleFkr+EARo5
AqG6ytBQacegJldm8LTHBe+AqAsblFbqcEurdKPSdTnwKeoYGkDSSDggehdsoZajgwRdjyy0F/h2
Dq0Cl7QVNklXS0Cg6/KwqmMhuAMIIfHypqweTDGd10YBrtbz+/gt7GOPzuE3o9/84JsZwlSLJlR6
IbQO6clyuvNriOql/Q2UqxwBgngqqHzUFpRIGkTPdeULiEzXZlZ2VpLnl2GuXI15AwGkaXv+iy04
LkQSKDcitBHxamMcVztLAelVdK+KwiPK6eB+ui3RLnPeyFKoemSFeaI1jTpn1ew36G4A35NFQeSa
112S6wx36IxbzeIjGRdHhhHhHwUFbPalVHTQuWgnoXHHuH4IC9XFdqgs1Ecq3ugWQn4aDf5lifFR
pED1ylQkGqIqXxPwegB2iKBUvgYwP77NK5t4yJIMj/JV/syZWHqqmW11ZJpxNCAdiiqgNRs3vjDv
+naFN68TbMVriveNAc7adshTS27sCg6v9rHkcUy8P1QJjbl4YLG3Eejtai1MusYFYvo+QdUuc5Ob
5FWZnPk2uwDyF3lqgCZKBy2S4er8wBcOOmwDSg5lPVHV2JtoUE0fohyo/ZsS6j0gdbBCEeyN540s
XT5HVpiFhWZ2FCcBRkjfHmbolo0TGA76dm9yp96gDotVRhYT7asFGupAq+3lILwi2My8Z9DiZj4Y
L7vOptiAcgoyjRPIoQBeBd0YNOTAGHd+xDwzzCVC6rKCTho4akb1tZiKa6UNV2PMux55Vpi7Qgya
WCAFrIAqykpMkDZLKijcs//fYDQm+oNsU6zW9JmUg4WYSPGXGiQSUBAAuvH8rC1vRnRSoe0IIfQb
+P/At0t9IsuQWWrcTgo2ogyAapN9O29iKXtuqgYajZCsMCTZYPy0AJTUmGe42QgEeFegFL0E1Rza
fHVc67RFjBdP0A114lhwpZuigk6VEzjKKKfgQimr0Y3iwBOy7EWNRtA5QADOCIBOy7l3xOIkHhhk
tl4r58DGVjGubtJshQbKKLJe8tylvDQqE8wOBBEsUBt0Zx6sVAueAnTBEhokxfeqG3sBXm+GRStq
gcPrsluIlk31wBjjPcAYIZpAuTcIAqO1tI5W6F5yxTXPFS5eAVB7I7KiKoDzMzFPmEN4e0w1VH4h
Sj7n2VUkgTdvmO4TqORkBQDAaMluOVt+8QgfGGXCmbDsTK3vcLZkoU9vU32sdpMvgKdPVefS4+x9
3giZVTMN0CARtH6jxwT9ENOXZAepoc0z4tjVvP3VEAbUrFVyn6i8UTIrSEqjJCX0OtxKJLcKmJLw
ZAVxIudsL+18TcRGwQoahsymKEW02UN7EMPLEJob+gMgwJwJpM6BPcwA8RGIMOPfaP463va6NExA
KsHCL1hIaENoY03RV9OauBxb9LNYW+BUM5EvQbeuqjO2xDpMtQls9zhi0KJJdiiN5h6UZm1sROCl
CydfgZf6vNGlGTy0yezGAVcjOBNw0rT2blDA1ppLznkLS09vOAy0yuoIJWna6XgK+xxAmJYgghVX
Wmrrz4rX32fUgVxCcmnVWsj7Qfhjq7jFPr/E45tjfnmE7+apYztwXGJvjGIvi62r7f1V7gU3wKq3
b/1ryDy50OX17eDxvM2lzX84YmYhy1TsVZDT4Zlcl64Jcb/RBgXgeRtLt8yhDWbhAmVIOpT3ILMh
TV/7MriaDeOxCVUQ/3mpfd7W0hMMS4isiYLMPJFF6q8P5rCIlSgoZh3Spqt6014AHmWVd/4GHSib
3lVscAqtwMfDrb8tL91fZt9QmYdm9RSUVOjGc4X5UQTAOQAz2fmRUTd0euTeLTB7c1BC0Gxq+Qgi
t2h04Zr7C6WSoXxQQp28jCoeJJg3ImYzKnETK+ibQK8sCF8gDy5QXDqvYfX09jR1tPADeQspRENi
fRb6CosqprBjeezsOH+qQcEnjGBWBweFJELjG7dA+fP8RJ4ODDYJEMVAOmtolWUmsqkC9Dga8wQZ
PdUNIY7TcRF6pzv+2AQzdwVkWoQZGiU0MwSwSWpPeDbhOH+rbAG9fb0roXA5W+ZrxG2oPj3QMK3L
IqgUgJcj7P5vCfr1ShEyCmifAuoXYlqgix41ThF0IVI9MsPud9AVZcE8GLRdvXX02lHdeae77U/I
rzZWyEcr0Rk73v3g3sQDFEQGSGJDHef4WJM5KgI4J4qNBZk3ugvXpq2s2qfA/jvorIX1A4kv8rCS
9Pb0ZKxVMlq3B4iOuinYRcKpcvQhcTR0Gkwg5PXzm/MbcgEZC158VSE6xaDDZTHmYkAsfTOSANlW
PcVYgcOztpvZRdXLq3e167db9N4ptgjQ/e8/OZE/o8A6GsLqhMUN1IFWCSCpnVxQg9m+vppLULqp
nEtmAWt2ZIV9pIH7rm+KcZhcbFg7GdvVqPb3vmJuRl1ED9FVOMSvUxpuul54rOXi9vz8nlYXCRBP
GthDALk3RaTUjzeP2psdIP5gtFEvhX24Qj4BTYVXuYN+IXvwwGsZPseO8JakgsaN/BVgIgAY/MfA
4T24TvssmK/CPIAMhE36kOOrgHtgNdnxZesVcHdPyRqEbUiVQTOr3aEzEHTAW3Ddez4a2EWPeOjL
g4z69fmJOW1YZ74Ns/HQYTq0emaixWkreSrQWkpgiZv55ldhuf0m8l7rJ773yCCyOscrUUt1THID
bkMQQMQ1CNBC5UYAJx6QscH496QBhCgeVNz0z/pe/9pcZWtor4zWDEbGGwLCQntGI6RocRGVJ16D
GtYVRPmQDxVPcpF5SFTwShDs8u8z/CHIwWsHzX87ZY00PbQxUL30TQgZ26CW4b5DTxN1jHXmGdOi
dQHZMeqRt+oWNNRb6aJaGU5vo4FYu4ImMQxDM/AG1ZuaW62l63bknhnjzAkb/BFcgjKGHm+Kq9zr
152XX7UrPs7ptCzOWGIO0AwSzBg0vPTigSzDi+QpDmTzHGk7OMSrAV7lVTDpGTg3NOaMZJ0JMvEO
8yoqo537FUTXN5mmrXTiJZ0XQU1Zmb6dP5eLp+R9I7GXKzqzhSyeYDINZnBa3YF/2Dpv4TRXfzyN
bx77IF7VTKFMkeiirTrRWm/s5nvklj8GcNW60FzfIlUH0ubpx/9zMt/CigOzUh/MTdfBbLxpNxQG
PHjhOvN4II7TG5UZHvOsgaBxQsLgbZcUX5BAbezqNduGeE1ROGpTWv5jveK/AhZdz8HC0YU9GF6I
TlZNGGC21FMvbUEaiLQCsokOZ/Xo12f3JN6owIegkcxAmZixA7ZPMHIghG0dVNkuJMMKPTo0KPd+
gQr7J3pAMJ+HBpmANk+CGhBDGBzTBxGSVL1mriYdewWUBmH7vYSMRx0Axx4qvPccb6jsSo5VJEgZ
PItY2uad4hlPDZieGkef17imwRHES+gtreHhUJk19LsGVMmUMc/0+w2E+rKvWrXz63h4Ob+Ib4CS
c4tIv8jBZulaMSqhPoVTfjHcjB6ivjUEZpN1cZW5DRyZb0OSD81tqESAPecSle9nmsKk7WDRdAdG
ZuQEeNj5kyQcs87MJSKj2X0gASLRvrmZIRQE0D5K2VXiKdOdDLXjqew4vm55ulE4AzJdQX6T2cpo
C8CJGbCz/Bk9nnrsqhAYyuev5yd70SEoeGr+xwyzgX28+rpKH+j7IbsSMhvEsMotmpYdUABAmNSD
NreNoUYOz+Pxxsfs36DMFJASjhgfKtJFC7L/cqcq+/PDO8kNvC3b++iYPTsWBHoyOR599QiWoyJ8
DMQ+ukAfWuSBbJ1TTF66EA+nktm3gmp2VUIfR1UBqFR3CzFbWx4fSHorzhf1ENlKwolT6dc/PSnv
w2N2JelDP0T2GXNYPTfptQ8G8PPzxzPAhC95IfcYMQwMWop2DQht5sPqvAnePmDiljQFaXIJlmA3
yXeasU27p5H3zuFuciZU0YKRSGDLptdC8SQWq+Y7mtTsCsoumQjeOHTb8AMyztTpTETf9WEAtD5s
SirSHO03SsBwfuaWh2XIugo+tbekzbGjLCHI0ysFVgeE4VBS+RqtpweIISSXk4JwBR1ow0XhUf5q
bmlgcXAHlpmNlwJvVBR041VF5pJM9vrG4OyL05wzPbumCZijRIiG/sbj0UEJZ4qLFg4Qffa9FW/K
zWhsTGheogE4WpU/86fiWpJW0k/pCyr/3BLg4hAPzDP7MpkR0spQmnSNcNO0UB8B7Qpn/Rav8AMT
zLbsExUE0DVGSEFL430xuADF2NlGceVHCTJAXJ97mgQ+nlN2U05pBuajmXp7yARD2+0rAR+I1d3M
j/Uuuogbr9rkjQVM2zq3lc/4kvfR6syF1ldG3NYEtquh34F0vbdEqg7BmVP6KaxLRBcsUjeAheMX
jBPOQPjii6CIQpq73Wg7EPgjfQFSo028/dS79tAWcwqIUSsZibB+4naESiiQPU+aJ60T+zl9Mleh
gcbbv8NfuuQxIZ6sIzcmgT6HbfkVQHNRjDl2Jrh/N36At7SY3SS6wumxOsV/YLMc2qEn5CAOi/2k
aHzqNQekaYvbBnUzUEOv5NfxB1ixvoPKv2wsNGM6kJYEQbQDGIxlfps5dxydRHZBkdfUkZHWwaLA
4myIlgggUwMJRZ+JtqR9n/vvU/ikJT84G2fpMJqGSDCxqmqe8GoIKtHBcouok3KMNris8XyO7CRC
RxklhRXXIi/nteRhTFNEhhPYKfAHMgcizkL0StDDWCYGUg+pPZYPnxnUgQn5eAnNGviSfMBWob2s
oKH7NajOmUE5D1IBftV/MXN2OCgmrCunygAt2ZvFAaEdJF4smj/TgcJsMlt/4ju1pbDr0CKzTdGS
QHQ0JoCCtum2PRoOqnFHknDfKxB5bBTBypr0y9SPP8/P7cIpRNcJ+so0k4hoP2Gcd6KPYMVoWrA2
6MXXCeTigPA4oAu6O2/m7cnK7H9K4ow8MbLusMTsElDxRXExgc+Dgmlpa3u/gx67BxnHfbQicG3l
VeHEbuBpNsIYj/fwOe0vIxL+MQAzI6ZBW3uOt1CZoXQ+Uz4RsAPiLnalNWVhrC5RRl8nbuipDkTs
Nz4oGSFBDzLcwkECYVM8np+G07oK8zWY67gnBNCiBF8j3UASwYYyCeVN9e+ElbwmgcWD9y14naNR
M6tbJAZKipCUc1OIqVTQOi6afAUOIvDrpWvO0Bb8wKEtg4kURWjYqKNQgBljI3nErlbaFc26y3uo
KeD9ZdxGvMlcODK4OgyKUEC7Iqg9j9c0UDtT7TpM5rRtL7J1sM4d0FOBl94Kbkw32VQb7bW/re7E
HT+uWvIQkqSBMZViJ1G4Ym7ovs8HpLo1GoxL3rwBfdIuuax3mFqv8ALB5l3Tyzv4wCB7TYPuEplR
BKtNbdGOftMT9qMzrOQvqdM/Qlce7afzVbg33c4BldeNqTnJMz9fuuQwUJ+jROq4ZVCGPJ50uSzC
pBXhGSUCUp7qxyiCSTqpbji7ibp01l8cmmEOCiSKpqDz4Q4hz6pugTNeQdvullgSlHn+RgFycfMe
jIrZSqZYkqHRMCqRQIQs07+LShjxgrrzY0Ix4XjqKgIR2sTElgGcGTS72ZY+39otxdMMP3geb3Gd
UPHTdJm2DbO0GpoQCHVgIuCoxtlCFAaqA9BSt6F9fqF4Zphra6whURsEePdCaxA43qekS12Zl/9Y
dpsHg2EO25TXUiKXCvKTXoBsL9QlvArtYsCDB/eSm3gTtwmBNy7mtIGdzGhCerwha7zu75RdcAP8
04XhgBFwle2pUDQ3e0739MmePxglc7SyDNpEmYglKwTjGgmFyCpl7MYcwrHZvOnIsM5GrtteCBjR
Uf6+T5iDlkE7BewGGCgl2sKVbOnQJUECFlQXUGq0Gsnm7czFswb0ggklBij2iEw0BxCvkRY6kpDo
ZdjrYvWYFYQTbS+v3rsJJnxDTj3QSIz9UsXEgqKTm86ZNQ+8tjueGWbz63lTzZJJ3/YQabHAc4yO
cQLdnjAxOO3cp5ZkAq0HWVZMouMJwQyItuTPSpOgw2MgTluXKwh+XkFPm+ejTtcGdvBgMjXE85Bf
YPxglhZJAQ7D0TX0KXqogiTYmx0xnPNOg2OFLYAZ3awrYQ0QFzGvVDRTxc3TeQOncY+MaUKJllI6
iSe4I33WyESMEs9nATVDuRW3IOG9Gac8280NnnvnrS0N59Aa/fnBC1OJh9qIZPDilSPYUMX+sZF1
XlfuQh4JFIYYDCpCSzRJcl3KsxlFvy4PkCMoTnkH5D0lnWiAW7HgBh1z069UL0UULdz//hAPrTND
zPy8iAUxnNwAHfgY7ZXQk9fzJhacvKzLCoRgYAg8F4SegYNpDMdKVbFULXIexZPuUQgQVF8jq8br
nM/QtHCi6M2oUAYGclrN1ychBgsyernk9LEYbkoRuqLdF86QFnaGoSH7gB5vim5im83jGuKmRatR
9Lg4PBjbZEtfHUnqQSkMJQkrc0CY/OO80dNbRDY0nGD0zmG3nDSWG4ARZnolojAJZVhd38izsWub
+s4IV3ngQbT5vLmFo3ZkjtkZZhkm4jyguKOlsa02nSUF+1oEG3vwKUOqApyYAo42Ns8QNNUgSDrG
1UXghQNvcI1oo4ihIuxzKiALsT2mUFHBxAboIoSJGC9odiqkxcqWKs8A/gzuuxV9paEFM7V+5Ru4
0hL0aj+++o8sshlNGZzl4HyGR2y9yRYAXwKgo7bwRFy1axFqO5AId9Otbwse6va8GtbiLn0fLpvS
NMMW7njCEg6Z9lLk2Tps1N++kI/Hx9z5YdEXippi8fr5KpefS+VboT2c34h0Uc5NIXNF6nUoVBKR
wS8xSP61NFXNj2kOmp9hjTw/0EENnmpSBHVaKdUqiMpqQuWd/wZLPhreBAg0EUUF8MAyARyVslOm
ue4B0fdvIEU3oeOsuZUrpI/QZlbYuhs/1V+Cl3AGaBTlGi5r6tI2OvwCTDCXmzpKaRW+gN7aJboI
q8oSv1Wo372IdyAgQ1YDMN8YNCZW+PvEOQBvQphAIUhwqhDzYOYfdMjxPFRJ7wrkyRwg3RcYlsgr
Fi0P8N0I423KQknqaYYRyYS2enEP1CFop+/0/NHPKvv8ci450sMBMfeREiZ+rUHvxdX8myQNv0YG
ZK6C7GuQyLasgL07nDiBxMKdRDt4ERtjBskJ7gMldNBlJDFGR9RNnUMEL5BCCBjXvF6LJad9aIg5
jn2ZpG2Sp72bRVCgzqttbRr3elnMVqAGnEtwcckgKgNZGRMvepbpI8yF0lA7qNCm9Y0PKk9Ky5cm
I9Re8Gv8/vyiLU7huzWW5qP2e6VSQ1hTkztZv1YFKCXluXPeyJKrMQ6MMMlMyH5GJuQsOzcQ0Hc2
CVZefe/mVREqeGVPljl/T0eNsxsXbAKzjFAWMF60vrHJLlD8x2EVI9lFtYCybQtoFUI9fjWIHlPG
jZoIwVB2ooDhk+77QRXK0lRzFAwv9a/KBbrPbALJruAFYjWfC8MATUY/JLTX8IuTdFIShGZQpTDX
x9tA1nfjTJyAl35e2IOYOA1OGTxVyLEyFzrxTSiI5M3ophmgRSPYnMK8eoHgTWaPBRTm9Fzl8agt
bESTkjrpBlYM1RHGHfrDGEqKBOUFSINCHMa04git3MPm/E5cKIUi84mACCgx9ISdhCp+EaNuUkk9
8hSjk/e26lJZKt+pgX0ZPMhxQWgNyBR+W91SkAQSETApoccCLN0sSE3JglEaCryx/QdNAYFU6oRQ
H/yCydzWt2QXebzbbWlGDw0yTisjI0SfJ6RHGrOxBXQaQ4ABVJ5chvUF53g0MGblzGYeROiX0BKa
um03SGVDhtoyrikhV+Gg3LT3H/nYwgXkKyVleZ9P5moTo1iLE9DnIOhEEj0iXrRL0XPXW5Xj3zUt
XLXL51dYenRR1mPc2nAtYOKnJ+fg0aVOzUDM8M+CRH8XelTOTNkCJOpGe94KLu8ZQnnVUApF1Zcu
8YE1EyIvkz/DmrryIepI6cFTCLm55qpfibtgH3KKv6eRLfRDdSiPUlwJJEAZe2olAARLaTyhMQ7g
e6BL0FXXudTnpz6TmoGOGVU/RTWN2TFJ3tQlBIrRpH7RXojuAJIWhz5eQaX81EOImgtiPL0MYBDd
KzQJT7UGGH8myVomIdyFwcDfthUETnzIWBM/2kI15XmuJd8Je/OlnCEydt7hnB6OI8vsQ0WqdR86
4vDX1aQ6GVgA7AYqJUAN6LKVGsDanTe3uIDvA2WfJklEhiwVASkZKmidC3sl4kQnCwfgeECsV/HL
yBgppne66ZH/VNb+N8pnMjjFNV9p7zSkpMZQrQKXiY4WXmbd5FRPclPO4Fq0rrcVVV3HQ+SpaCSA
Moo1J1AwGtOKE62c+s0jo6xsYdORKdB6EPNHhn5fBtCVF0FdLLU6j0Jh4XhTS1D1QGYFDU8nbC29
iKZCFZtDsTp3BrJVElHfVC19NW3qS9R2OSNb3h3v9uhmPXAnEH8RgiHHyMYkehSUwnBSUeUF5aeM
geR4VIyLzJRhKMIopo7ZAFuVO0OMdvQdkAOOVrGtXqPLYKVab1WcyANGko8NWIDIHX8F5l0n1alS
zz0mFu1xK1JZeu+Rb+AKs8srJXM0NMmZG3kFkEDFQ3cs79j3KWZ27ByL0PTTMfgMimEgVyrteao8
v/NXQiH+SLWwt3vCJcpY3rJ/WWUTxMEQFzokCn9pSUgNXrI0GwgxecOuQA9JSbDMa95QeUaZqH7s
iiTMAuymOVdQPZ0vAIOwzLBwz7s0nhnG4fRlL0BWCGaa4KsOzDVV0FIaleM4F9cNOXxaZEEikC0Y
xNBwDE3Jh+aumWubUUpDN0/C+iqfpXwzi1rs9EUQrAVf45FRLQQy9FJCfzYaf1GVZ3sOoXMMLa0K
1Pejh0xW/BIO6I4KHd0WPdVY02cE/4ScBvhIu0A4AiBShMEIhY89QRJNYIhF96ab17OnQ9etnC4F
FbH+9BhkPD+3UIqHNWiJgjzvjW6RsQY2NCB15Kl/665JbvTH4jJ6IC/RZd/Y8vW86t1wbewkF6J0
tg/OIYvciqB1vS45/m/pMkb8TZlxQfGC1PnxqLtxMEOlE/GMryJvLDInMMGbEGQepAbPb1qeJWbT
CmonDKOCiysG97vQz6uq1u9kzUfK0L85b2rxFjkcFRNNhUPnQ2oX/P7U2VFK3HJ4ETfZhp76JvJa
1YlVzkQuOli0Kyq6SjEsJ4GiXkNMvVQxk6NkRcV1lK9k4EqdxgYrqV1+aZQXTVyh8OuZjsrrtaar
dPzixk0JDIkhYw0RQDIuNmqqMGorjDeHCNE28qN6JctT/aUt9MqbUJJz1JkkP7U2lDaR2Zq3Ai7g
i0Zo85fzM7/kmaAnj0IjWswhGstsp3FEb65fQjJibHrbyG5JdDsMhOOYlu7sQyPMTiozOZCLAkZS
/2FMblJec92S4zv8fGb3APmlhhAZBSgovyPDhZlAJq+U7GG6NjSI/oEy8BOTRmSQshAV3cdsXkbv
JGNUC3ieUEEEPKJf3jCsKuc8ZBadqvZuhmVrnmvD1GP5rfznr4A3hgQ2cmiQ3wJozFG/SjYUzYRx
yysNnLZ2I/g5tMvsiW6ewMCJYrNrdpa/6m7COxNUG3EE4CWkSx/Pz+WSF8f+B06QcqSCvuHYn4lp
0BrTGCAZlDxXvg9N18kujNpKI3T0tniEnzf3FkacnDwwDuhw5Dqo/xh7FSTWh+rXk7tHUJesOm+4
yDx+FwU9wqwhQim/ROiMgWOMOeIkTELoC75lacj2V/+s7CH45+zFN5WPEzt4D9IXL6AV7ENUA6dq
kMSgAYZ0aeWahTZuhlCI7wc/SzytMUrFksYuB/frFNU70KobAq7Iyk8cUmWJaHUzlBfXcwTqU7su
C/XaR2fgLfQqwbbZKo2dIHqoLT+tR9NqZ6ONnKzKy2Lf1qIW8Hzy0qsawCTctFTfEWX8490QCk0g
hxOECDrIdVNIIXCa+2Q12oYFoYo9jyph6YgBCosMIWjFkGE9SYUQsBjUAmpUtZNvzMIqvWKV76j8
krk11iW6nbUNZwNSZ8esF6jfkSRUcekA2sHsi2xOmzwA7syFMJGXTqAAFg1o3/pXMvj68ilxqLay
5qMOOJarSNNvodPL2TNLD2CIr5twYMiN0sav42lGzV0p5Bxl99S0yg2lQ8p/tJayUrYUWeW754e8
cBKOrNHr4eDJJgRyO/vCBLKgYg/FzQQkt0XxJOcgZ4RoUA16Z1R2z5tc8CpHJtlT3uY6SSOaLBmh
0x11E2iPi/Jq0oNdlNQ79CzzGnjpJ7LLCmo6+DGafQKH7fEg0dod64mEam5TyfdmOKzCcvKaev5t
UJCCgrcJ/ALNwZ5gqlHGVCpfC3Gau4umz+zaRI2Kx5+5NHs6Kk86dB7AbcZu0UIRgJv2wcCqAIPW
E+mRGCqCsjT8EYT5LoJ4OscrLwQIyGvRQ2Gg7wWO+XjyaqmXQA0PYIZgrof0KRj/hNL89/P4P8Fr
cf1rIZp//y9+/1yUUx0FYcv89t+X0XMN1ryf7f/Sv/bXHzv+S//el6/5XVu/vraXTyX7J4/+Ij7/
T/vOU/t09Bs3b0FRe9O91tPta9Ol7ZsRfFP6J//uD//x+vYp91P5+q8/ngu4aPppQVTkf/z5o83L
v/6gDKr/ffjxf/7s6inDX7PDKH9i//jrU9P+6w9JUf9JgQ7oTkEnANp0sWOHV/oTXfmnhkwt0qNQ
gsGNomK5IGXchv/6Q8OPIN9KW4cQuSLn+Mc/mqKjP5GMf0oo9lEaJl374z9f6Ghl3lfqH3mXXRdR
3jYYwNFBEmj5BBzQeNkc74F2hjgxfFZwXdWNALybKnjF0PIyO8fH9P3T6f8/8EGSrvn12ArBNeg6
CjvNIc2t16Jk13Gdegcz/OeA/s4AGDcH2eIx83vJ2Cf1nNh6h6RbB7Lb33qVvQ+AcdmBLidEQ5Vu
X/oSLmIhuiyUeB365GegSpvzIzh++b3bYOL0MOuaUhdHba8V7U+fNA++QNy2l7/M6fR43sRHq8xc
8EZck6hCa9jeFII1QuiLIeFR/n307Rmo9VyDlE5DLnIviOK95gMAIvblHTzWo+Tz4EIffH3Wyw8F
MWO9F9T9qJSZZOetAVdV5Ib5ewncv5ZApk+dg31aJwGRKlSM9mICWpl86i0/1tZzLz9/av5lxtNm
vlk2/oj5L8CPbA1AHVuCWPOi7I+mhznDYiIIaP4flP3QVKC6aowveZrwbqfj19771DBHWBfkyUBS
S95rE3kOpdRDKnijdPlWj1OnHc1N2fI6vD8aB/3/B6vQouSho+gh74twQOoqrL6Wgyxz/MQHruit
efHgwwuoNU+RH+LDhVa2dD9U7V6ci+085gEnDPrIBHOQRchQBmoby3tzkNdo0rlP5ByCicZvXdvv
K8Ec4nIq6jQvjew6mFvAiqCvDEH1nOfpPpp85hxrSkrEVhHSayHVpMzKIM2oVRl0aj91At4AXQfT
rylV3+t9HV6DPUKyC78gblqK8ic/nTm/Qufnml6nwXWuhLHuDjNJJbQNa1LrnP/6H3g5Fm+GsE1N
R6Gt9r4Ur3CIt0aFG0wcK21lJtknjTDnuCuyuSJaWO2brnhKu9GLErxdAw26FIAscs7BcbT51y56
4zM6WIhADuYibktjH+Xz1kxqoOmVyQsCZduTyQOUghM6f7Cf3t6AB3YQVrVVAUbgfQTQBqS9Ihtv
Xf/h/HJ8cNLeEpsHH97NkaQJ2VjuRZI2g1Wn9bd+SBQriZOWt2PfOsDf3xjvM8Uc50oBbb6WZeUe
MhNqXjt1Zl6JZlFaqHO7dXfZq9P3PPumgVrejxMHXKnWOL6SGJcHEvHJGHpi1l0VuTeSe0VYSepW
KScLv+k6dEH2wAzmXpY/6K1nxP4O/xlI+ASVACse74l+O8ic+ILJML0PhHEcZhWRshv9Yj9U4a3Y
h197OXWrWVhFozg7gN5t0d/nBEGTO0EBAccyj3hFko8WivEqyjD2s2E2+j4AVNrWJ1Ox5ihsdlqd
hZxT88FGYxFHil+B1WQajb1Bxk0eDE+Gb9yf32YffTTjVpQh9EHxr5J9B+TGSmtMc9WJRcxZlw/m
RmSCgmJS5EqRRnlf6fIllJkvpGL6Esi8PMBHX57xJjkSPvIsxsUezEOQ2J2H1nys/bJafW5u6KgO
jqAxpGlVV5K+HzIIZkTdtSz5n5wYOqKDj/bVKK/EdNL3FRJ8bhaE45cwFjQ3qebk5XPfnonriWBA
DqNujH3QzqG/6aN4nF5EKVcNDpb+o8VlnIeo90FdCX6+b+V5srNEBhl71UNnsxNrzqX3kQnmWA9F
1JeVPMv7OtS9OKg3/TBcJL18c36KPrjy2B7KflDSECJE5j6X269TPT0hhblNhnJLjN+rVPzHMQGU
dbzQaZ5n+TQX5r4TITVRSGJpqeIwfGp+AN47/vRsytUwHvHpvVivzSJeo9XgDny7n7rgQKhz/PFg
MpSNNtD0fV42BZqhQ3EwLTWS6rvPzD/Y4Y8/X2lNcH0npb6PG83faRBks311MG2NRNH1UM4N5yAv
byPZZA+yKvVaJcbmXm3KxxgKGWKU7PQ+5dRVlt0QFPOOhwFhVA0p+drc14okfM+jVvqZZ0rCaST5
6NOZc5zJPuJtBfcLGqO3lVx8L+WQs74fzQtzgpWpzlQIDxv7up6CC2OcZkQAMfq/pb5zzy/xR9+e
OcEJdCGMfFaMfWyIk4nCj+GLGwnRbMsJ9j4ywFy/mqgIWVCi+XNUQvC0piGEf3qy/tS3Z0stNRh4
S1mNjb0/7PPGGCwj93mvzg++uMGc3RwwXAWgELIvU60EhBjkP4DZff3cF2dOrpqUiRK1orRvDPSH
jEqroxJdx59bVIM5t7M0hNMg9tI+TUvjUghnSKUFEccpf7ApWUUWpZdKQfYjeU+GeoCmINpdSnAw
Qipi5OmWfzT19P8f3L55OILFSvLJPkDrwqabC4jykia/Pj/3Hw2AObBx0KlJreHTFb+/BRFYgOqW
tJbqmuNulm8taAwdf3t09sZDGiNdUZXtNXBqV0URXoiTYaPdjad+/tEMMce27zXVRO8uwkLAUYnn
z63x7BelzluBj+aIObUGRJiAANHSfRPU3U5rBtnzSZ5fR71KPhWeyDpz84rBZJpZkWb7VFd2sQI9
zNQ0bLPvfp5f5g+mSGfOL4guoVEAEud9AEibF1L8eOgD63D+09+Q76dPMyA8j1fZN/1QEAw93VfT
plS03MKjC41SoM6LBiuOAciXNyQbLfxH1K6KbtPn4tWI34zTRStAFGcUnEHM1jqkkYMo2mQNL81E
v8HSN2NOvxRLDQmQLNgnimj7TeIm4r5LUqvUfLtPZ46P+WCHIPV/dEYFUmq638JKkVkJeCmlxkJN
gXOnfvThjAOQIPuVBZqU7vW22qWK4c4R5YKaOSf0o63BeIBszrKm1aeZ3kkP3dxIljqS2Dm/Mz76
cOb4J0Ydi/Ukp/tRzRULaelppY+SxIkoP/p05uA3qZGkimL4e38sIVgoCv5az0aTc59+tHWYY693
RJqkKJr3mW40tkHK3K5787sZzrXdlXXkFsaocUZCz+HCNmVrjWKIzqfKFxHc9CS1QeSkudMwdKsi
lYe1ISRQ6gHhKtpTA50zug/mjjAeYQAmQx0hX7InUzVc+MmsPpiNlr9+at1Z7kfTKAQQg2YJHisg
hhf89l6MeT0VH5wHwhxpkIhr4J9AgkEcWrIr/o+za2tuXOWyv4gq3dDlVbKdxE7kpNPX86LqPt0t
AbpLCIlfP8s9M9/kcCKrxk+p+AEE7L2BzV5rCbqcgrCr0lyJLZoLo0TgPzchsz6mmKQQWmXi3PJi
D6HCT2PZ/SSZOiBoSf9LjzfPRjcH3j00GTKb8sZpuyzWm71eD8r2eSuzM0VEaXchhLv9vYUCvWJ/
fV0u+8l7dmY4u0W1km62iLMjlZO2EIU+SQdZ2QbPlDsSIGXGl8Hf12V+EPXSb0SwlUOAb0SBCHU2
Laot+HmUhO1arzvUQn3NC1kkSKduuNCaQRvBgNihUJ4rxXnJ2y5GzeCSTCOdb3QXIxhYhYcC/4YE
Zz2E1TdNGzxMgaemUBsLs/L11DgA9FnmiMyz+bkaWRxKce9G/Ua55VrThqeLrrM6ax7FOQ/LnSy8
X3M2fLluTmtNG/t+RYouV/agz17ZkVgyJ5Gy2spVGsVq/3FCajh6ocmMqsWBwxs+4+RANH/WiCJz
9jyK9mlZrFMp/95My66N5RJu3vieMza2o9wsS7XFoIU6OF7cdHQrObTW+uX3N63PwTy12APns23p
GtwetNtXQZtvWOeKW5sIdKZ1PSMRys/YZelzZAsdaxJ6yL9PBzvoX+uy9A9T32XxuNAtjYyV/ZEa
Xh3mzoAaFJ+dlxaPzA6JlQDA3nloAdPQi7vhGCvZcsBr/jlzrS5RKhV67CxDzR4dKtULLbvmh5xs
8FNQkBq2Ks0K/+6yw/Ru82QzcneTeZtvlLYlhZyGhaRz3j3NkIssW//39aYvVvWvQAy+DcMeSOTY
bsAbULaP9vw8hlm1b0t/+iABLd0IiGtdGLG+ne1lqTwlUu4C/+voBgV2jhoeBm5twcLftWqMwjAB
R9fKGexapIvoPDA9OG0QxiApzrZoQt61MXRgLH4ZNUXXlS5PJ0X1LvBA6DjTmr7MSkU76vRDUpfe
Fo5jrTMjxrtBkOspkCKt2uzJt3BzyUEyXpcnOpcf6MS/X1/6lUkz8zQtreUQzhNLO7v9uBD9ux/t
jY12rWkj1ENLtVWi6kVagHbgAJYsJ/GLYetlZ8Wgwsu8vYlhqmYN8SfY7NhGvyan3zMvOpYWCMBu
mxgj3iM/HJVLRavU8ZqTq4kTY7PdwjqtLK6ZqbGyaXBa3DFTyqiDN1b7oWD5SYrsTiNmSCi93TaI
y9K8mSTc5Jupm70qtcP+V8UzeVY1Z7fc1UBybLh0Z4su6AIq0okHx1KrrzziN4YLM1OzFIAvOq0n
UnbR/HW8Y+bm3ybBvt02L4YnBzJwxq6NRAqGozBWOFPvphJFDbe1brgupWTRUT6KNKKzCxohvAhH
VdEm11tfMXwzO5NVQ1A4kyNSQrrPYV+/BiL7OpTB8/XmV7zWTM4sTQGKC61F6vgMleZZx3YjHfVt
XmXmZuymqv2FYxtQjju+LtqzvuCgc9NzAgToDJ+NaF0XZERMqMt2evKrUL7kqtksWFybmsuKvPEm
u/TIPMhApKD9SkN3fOqkKjYmZm1VDU+tQ+GwNsTE4A3wa974D35NP1qjtb++qmvNG76qbKcQVZDz
tKtFBaK/fi9RTwBi68P19temxth7+zkcUJTY87TtSbmc2skrwhPiv5IbVr/WgeGxoUtmZ+BzlRae
n0O5caEJINRbwX5tegyPnRvdRkgRIJR5mb+r89a9n6LspzX0t52wzJRK1UUXsYRZpGOoD0OmIRM3
W89DZ23E4pUBmAkUGTasZdqC1869vffAkLAXTuPtphpJrpuW2Myi+HlPKfWLMvVLR4OhKGL0V71U
fLxthc1MCqmhoAnGIJH2i+3htKOaWANHef3jVzZcM4WCd0av93pWpb7IX2zdvnaN3DfVfN927LWK
ypfr3bx/SwQLv+HGk4KCF+sHnHnGMNFlv5/64MeEajCSAX9qk/5UFfOPII/6eA7IxoVrbfEN556a
UPs9k1U6ZJa984rW3fU2tC2Zq7bojy4R9J0bgpk0UZMGB+7lLGcVFAf34cSHak8cVIbXemMUa10Y
Hh7IqVQqd7H+Tk4/hJeacM9i+Z0qCvphQWX8Rqhamy3D1xsPmCuPd2Vql00JHFYvk8GXABpxJ8jn
DXtb6cTMoFB/sYfKa6u0dfrPhdX/zpcqVTT6ct3OVqIhNY7WAc5HrGO46kSDkrtukCyRoXfrx1+c
6M0+x0Eggp0Niz1bRN9nlrSOo2xdQEWbrZeQlcU2synu6FC+lGOJawe7BxHpt1AQFB36zw21t7bU
tUm6rM2bYYDFqsgxMyLNuVdgeSsdfAtJWLxeX4PLXL/jEtRw9cLKULODUrUUmmefoQVCkslx+GkY
yhFgBj3FOGKqu5KqrSeANZsy3JwuiktQz5fp0nv5s5aCvbQ6FzsnGrZSzWvLYm7jvkZypgp52nfB
zh+KJxrI3cAJclzThpuvjcJw80kLUviK4hLtCLXj1KseqB0VO79tb0wEUMPD3V5RUirc07MxANsj
gC/JwsObCrk90KX906wirwcJzoz4MQUjSyq6fJ+Guk6IK79eN6wVu/UM566rBc+tmcYigIwNDFsj
SdxW/f+E7v8nj4nPN5zb6sZRVP4INegc7JRMWW7sZdnnImPhfW5vyf6s7LfexcDe+F7vE+rVeGxP
+yjbd0G7s93+sRZaxLKK9kHXPNw2V4aPL4sdKpQQ89TlHXyPeW2yWMW8sVUYqr//N1mGj/MSoIOe
BmUKTpJYF+CUcoA9sD/U/ofC0Qlpf/AJ8O82Os2uurfkR829ZCy+tI0ASbxKeDfeLd5ft43V8H9g
owA/Bz9tOoxlcIwYXriHIho2xrri+p7h+su0FO1g+SIN8/AgaPQQOvOJCvDeNlus/muGbbi+BFTH
4i4v0yprepp0fmfRRHu9e1Nh0IVz5Z9Wl/cTb922heN77S7wa+gGVxvX4jWDNmIK07O2iD+XacGR
wyqQV4SCDL+jfmjPdTw503ggzgQO+lK7Y57tblpyk6iqAHHYUglsk7ntP/DCfrSjaqPIY2X7co0o
oygKqAgYjVKZWSIBl/i461wexk5pA7I++nmi+iJPWulGd7cNxog8qMTrQRCF5VdLxOIMfHBgmQy3
6oJXjMvEKpLA48HIW5G2arDvfZqD3W5q2Mbyr7VuxJmqy8KpwwU0XYbqoUJqGE7fBxuHxbXGL7+/
CZZQ/B1JuyDVO4jFvQ/zAHVnY7VFeLTWuhE2iqUNG1wPkXlv1INnz/fS2ro2rzVtODQlQcDdDh/e
u+Ln4LhJZW8eQlfikckgazslUpdVg8/283st+2PjQ6Fq5k+cb2nZrxxFTOSgNQmgE6kQqX8hBc1r
kGhljh4foin3Pt5k8yZ20Bor6rY1knUClT+fdT9GIJwe+lHvbmvf8CnfztzJA1dNWhGS18m09AOk
D2hmbQnMrMQ957I8b2wzdCvlo0iXp2GRPTa0eCZD9dg65R2X8qDVjZHbpByJ3BI765jxFJew6gAa
xQolnfrGt4I/RFJvBlFLS1i4blwOhH+4ldkxCsRvVs8bj9prhmS6WDtLmgcBS4ts3IHH4Se0eOoY
710be7PByfSfc8gfwpE3A8DLvsKeDx8GuVbi0VnFWYtz1TClOsr+oni/laT8YqFwbdHBY2s7iSft
35VTfrpuZivOaJLMBq7WUdl3InUJDb/bos7KXcioe+Zaht8yv5FbuJeVkPKHBfDNSJVXhTna5Kl2
ehlDtSF69Nsx2FByXmndBBpOvFIkKihLcycsqkQGpP8LQGpQYd80T6aYJigoes3nkqUZntOTjg4/
uWefwwYsDX6wsXGvjMHU7QkmqI/lMmIpMJ78HqRB9iNxq5/XB/Bu49Qxr04B2A3x6pU7Zza3oF6x
2ZRAgnErifuuGVHHvDrZPRdFrq35rNvla54r6Py10V0XRXt3Hj9eH8G7vog+jHNNWxDNMpKjjyEc
oIG1uAkI65xES5QTX+/i3aMTujCCLlhEqNIgMDu3tJAP7ZRne438235BiuEAQBtPeiebd7lsrNvg
BuZ1KiJ08brB0mddFyfHb7/aTneOlhuLci78FW+DvOPV9mS103junWX8nGVQXQzUsLEga7N1MbU3
Hh2VPlJTQTeeG2mDvqQl/i7KfVA8Tdy+q9TUHTitnRhgtGYjWq0YsWeE435uwO2K8+25wLnnnuXD
/GgTVdzif1h945JR5NNAIJc1gPUhl8Vu7kL/m2zbzRiy8vVmrM/xMLY00UhS2iJnEWry2Jf883XL
XWnbMw5sPkp9srFv+rOH6rQyBilzLXeuAtRwwzXWvM+4JoHHvs27ZQhTp6MHmvexD/k0wrZIqVa+
37wPudz3cQufuzPKSaxEBJO16+i0BRR/96wDkhUjdHChQhRZ2GEakU9MP1Ba7hv7lUwfFJvvri/A
SgR0jdDhN56t8s4LU43zU6Kz56gdd7MPOZRabqREVvzNvAgxMF/g5FRjCazqMSidF4oRDQVg+2MD
ZaoA5GNz5t2yoWLKjMjh4SBAW9clKaEFVE1B1FhvcYesrfXl9zdxo3ajmShUcqXF5B7nYPmAZMz+
+iqsNW0ECCazfG4Af0ovMIAGFeBRvsUBt+IAZgqCQJFGyV6TtBrYRcXy0EzVr9ZuDrd9ueHAFven
oiksTAoB239RBCTGTfGmVzKspuG9peMyvxeUpAPTTw5v7rW2dpzhIUbl35icNyLoihOY9y4q8W4W
DJKkduuoeOnHA97C7hzAPZF98JObZsq8eU1TxPJm8UjaEPWJWCyBiN7GbrxiPiZhi5PzDNkyrHEX
NiiIpg+8qjcKU1bMx7xu+XKwIWeLrx6WKsnlR3v8PFhb992V+GZesiZbRnQKLxWEUXlwiYgr6OOB
WgAQmHbYOgKvTY7htlNIoQyUwbec0XuZen8XBuPWwWttdgzrp1G3VFONrbHxKEj91fxcI+RAyWcj
dK5NkGn/84J3gwELC6qZD1rqY5mFD12dP4+DusuR79/YJVfmyLyG+NTNhY/bGvImINwL+e5i/9fN
fmWK/mSy30RNP+t74fAoSudpceKQcms/lPa3joKa+HoPax9vbGGicrtOMgUrambk2cjOl/ZtPvuH
HvjNxw+idxnxrCwdg3rf1yQBS//GFX1laU1mEwcFfANoRv875C/1zxKndGzubXXUtNyY+7WZMUxf
CZVLKB+RdOENjS+7oRc6WzxO75cWUFTk/nM/9EROx0kFEXaW+SWb7R3J4sId97Ka7imdX/JApguV
Iu7VRgHn2pwZJ90uB6K8qXh3BtH2x6aevtrS/QS+wCLpoTqxTcm+sh/8KbZ+s+ygDVRjQHV/xpu5
nXCI4O1myYddXuX10zhuhNaVc9GfeX3TC5JuQ9TOVX8uAv8UOeWvwYZeDjRJq3m4A4cqSJbH/XUX
WenKZB2h2O+hmO63qLYkKZucnc/6pGzdx3wY7yO/SLnXb+xFK3NnGWdWypStJxa0ZyG857wuX6Iq
TOu8L/FCoTb6WLGDf3GRiCybIQTeniOaNzsdVp9sf1FJXipIrON4Iy1/C2ax4kLWZZhvFgmPKq7S
FViOwH0iX0aRdxxkaA25DQJo/6tmdQJ9XtdF/Zn0EGhZgLm0Ubl6m7+YuhttE8xAFnXt2YMcxtd+
SfuycROlqHckMtKPvu8jJtxmYkasyQAXXSD/3p7dhlX3pZDWDqskn7hbzbuF++OBju0YV7q/KUUL
vWgj/lStILkG3+F5qNQ87Bnp8VpUgsl2q7B1be2NcMPCZUI+jmB3p/kXRss8QXXL1tFhrXHj6MAC
3qkw6+qzTRt65KA6fmzrKdt4HvpzPvtXMQgmxzg5BJwS5EgzeHv0Za5fIuHcL4BoBPO8q/wfAOl1
9isYnXJCAT3u/sKZfedASUp6r1RksTd9v5z35oHFAgSYDn0oC/LRX4o4sIiFqnn/uHk9fH8ibJNW
pW3x5JGNeX5m0MxGQArVB23zLfzu+6ECAnb/9F/HB0dtFunpfJGdLK3s3BNxN8j68+IGT7Tnn65b
//tRzzbpVXJQ0VXIfg7nAcrseO/7QLR6nSJxGnx2y2s7KlCMSKTqEciUqh/O1OqceIwo5BLd+sf1
719bhMvp7U2YG3tHeR2vhrOVy78zy3m2y/LG7750+aZpKZGAAYXXcEYmnb2gjA7KcGO+RUi/tr5G
EGiGCRNBwgnJr6GPXQs1bjFTutw7WRWCF7MZk05N3pfbpsmICE1rl6h1Ak6tDUkbVx5b4jDbfGF8
/6hsm3Ae2ybO6CzdcgZz1MfeEy8Ssj3Slz+vf/yajRohgRRRT9WI3bip+V0wVqeLw6NO+skuABe6
3odBmv6/qETbhO/Qrit8e2LFuczOUVQmiBv7IvubVQ+8hlqPsBPC/HgmX9noJlkNlVYQ4fmbl+yV
MZpMLGPlRNOkQPHCPfkckHHfMv/ZKcKv/iBuupPZJs5n7iTK1mcSpZ2zHFQ/f+CquvMYP44lmOLC
G9NNtsnMMjItmWzB4lcw2NoygtOPReVteVEQa//TK2d34cPY1+NZ++Gj7bYv3gTIiX1bAh8k9v9s
vs4nZ65d0pyLfi6TnLVRPFXZ1rVsxVFMMI7rURwyURoIWpbuWfr150i7D7gpv1w34jUjMrbmBjMv
bI6t2VL+r7a2c5BBYt8chna4a4LN7O5lLv69Rduh4Y80mqmfLaQ+V5lr3aPUuEgqkm/Jo6+0bqJy
attXILXM+NmvJ5zxbZZMVVXfXZ+htcaNXZWX0wBOlpafReC7d4yENK4KukVhsNb6Jda/2TGqAbSo
air42fKa8NBHU3nntNOn65++YjsmJKdqmrCom5Fhp+vOZGzBmzw9hZbeiA5r3274VUtpCEoSi4EK
qnyYmfdNk07F1z/9T27gHYsJLp2+nZiqLSH3FrLzuPhJFdGY+feO5+1IyHa04DvdzjtduhD4+DxW
UIoHi1zVQeTrK/K+++vf8Ad29d43GBuuA/0C0QcTcM1DHZfdA58PbvYMpOuff6a07h4gBOey57F5
WnIFQJu6r8HkNREd11mU6OpvqXXisCcyLoktZCyD13x8rcfi4HRB7LJfpZhiIQ6yH+9G/k17X5X6
1mcvc/WN1a9hIHZoGj0v9leN6zl6I/6QFLbez6OfQHo2iUDvtYiPi1PsQUdy6Pvsgyu6BMmJo0ah
AHUPvOziuTuMs4jzoT1jEEs0xqFzzMjveTovzuPoyqRzit3kgf+j6B/EfJDLw0Lap1wET6Sf7wCJ
/8TmPx/d51sVTIaA73820MA4YkQVq4gFnMEZ6o93GQZSBcOudBeIPX0ZURu7NN9J4YB19YDF11BJ
dZc2duy/FSBxDZDFbr6VFFzzFCMMBgMTxGUNOzddS+JBWiNq5Aawu4Cve8OiV05vpmro4LZgVnWt
AqSQ8ynPAMfns46L0H3MePBk51sw+ZWhmGgn6Y8BZAO6/CyWDs9ObtnHNJgf+gBijdf9Yq0HIyJa
AyQLpkHn58mDLYiJvYZzDoG3Jvp8vYOVwGKincCf5PCaYggMtUn3Oev4rozaLcGztc+/bIVvIkvX
FJJo1D+kUwRz0qhB2020yHcCZWIbCYKVXdVEPAUVaRZSDTjPNPMdsAJAn5DHUqgnyIvsr8/RWhdG
fCT5oMuGN1HqZ9Z9Df4IO5iORQXygGn4cL2LtYkywt8E2umpHViYLm7W793ihJhjQy7R2VK4XevA
8H/PY5WwlyZIfQ8hcFAvjlhea7VVn77WvOHUrRyKLnPyIBUV8GzdPIGR4BJnm2BjmS8G/87+4Bun
GtS6RB6kzbOUTMuY5JX+WwCRNdmAb4TyWA/ej3xk2UZnK05hopparwZdziD81Avm8C/JBlTFh7Cz
aMOrV3LctolralrLblXBvXTsIjAGNN9FF54s4fyG7OlDjaclkF5lT94C+KqIfl83sRUrNoVusgL4
FjXObor3/0+MkYcAgAs8k90Prbfx4Bm9v0gm2glwSTzcKt9JnTICUMT/PnIdt3p56PL6MBANyYEg
/BKqvr/NM+nFHN/EFzlYHD4iVKqG6G8rWu5Cv0HNeti/sM7dcv8V2zYBUMCIZ1YTXs4cKjz1M4jP
fP/VwqvN9XVZa95w/S7itTfltkrpYkXnYOF1uWMXUokY+nRQEL/ey6rJGQFg6cKwAdnRmE6uSBqh
D+2S3aFO9KFo5KnK1EnM7etYgF83UK/X+1xzIyMogLnXKnXnjqimxKHOdfWvaLFutGYjHnQiG8FD
54xpyYr7gaM0gLv0BZAulPhPh5u+3yzj6zhKEKFENKaqGlGaTT7ITG7E+5UTilm9R0mXt3M9j+nS
NAkdo78Q3O546BxKx3tGbd/H6yNYsa1/VfC5AEv2UTmmeV0f/Cr6CnmFF59tAV1WgrJZrseGaZyz
IBpSVJh/mHj50/HLQySW+6It7yEUHLOo2piwtZFcfn/j6ZHtSi3yYEhH1/skm/7BKoskmKqNbOJK
5LrITr1tXiAktVWTDWlV2/PBE+KyiS1RosrM36tC/sKWkJ1mP6BJbTdiI16uDMqs1+7KfILcrh4h
k1weqYYwVO6rLhlY+e2m9Te5lBaLjKp07DbFi/8DiSCqWeJFEGyz5Y0jMKIKUXzpcS9t0zZz6m+O
liplZc+OAWX1hqe/G0WgWmh0kdUQkBUe5BJqEejd5Y0sroZsC+3/riOidSNGQRy0KkFmKE/26Lpx
UXrhHYQQ7X1Q9dZ9EJLqw2wFtwGOwfP3Tytzl2hqIDPenJbBzs4lnpbuUT1S7FQntkqbVmbLTJTO
licnEtnyNPY93sipy+QPH+CVH9cNaq154z7iQdRTVZU1nKZRhSgpQwrRyZYtzt93jyiea+ZAfb8i
k2h0fwJL/uLHpOH9CRgJcueGRbeDIq6/4Rcrq24mQUlDaqmxpZ9sJlqetJ6CaOI0uYmOVLMjUaO/
oBx8a9lXJs3Mryja16yOuukExpyXkc0v5bz1LL4yEFN3vaqLrGyABzz5TvazLcYnVmKioMOaz9WJ
l1vpmZURmGldHnotzGqwj3WjnF0hLTdpm2kj9q6MwUzq9tPkdLOe7KMTpEtk7cDGfPa7InYn/68w
32KBfzfWwraMY5YqvcJ3KHrBnhVngfhLX3A+4UaQep8wD80bUcrvXb91oSV5bL0h1n4RzxW9Y0rG
XTjFbjk+dvSxmyCINT0MW5eutVUxYhdUI6apCZzpFGnFkLEJGDl1ItgqX1xr3ohWC2N+DvK37oS9
rwInGwL9HNcqkxvrvuLtZipZEKe15sqdTk2VHyLH/ykhhUWd7r6sm5ebwpVJ8lRUPdRM8gEBpYqI
PkQzn2WCotjspipAD2R1/4zogSgrqbAMJwVRNV6On/2s+37929em5/L7mxOPcOZ5rJdhOhF7fhKg
7klq3X918/kEleSNE/qKU5gU2rzTIMHyxukUKnsPJYPHikbJ5JXH60NYsSAz6TjZTu7TQXenOmpe
Uc3FimwjgK+1bJh+WapajmFhH6uoOufZDLnY6OG2jzbMPrPduayX3D5GVVDiqAEJRH8LjPz+Lcz7
l7ytiAZdeBka51k5x1FZfFRy3o2oVb8kl+XADpAxTAAgPojypjJe9Gns2b7dgypgysVJWnMZD10Y
HbiD6pnr07VipmYCUeeAxtqA3aJ1aw9yo91gRb80s55DJ7upqAUjMFzBlRZpcc+wjoVcXiOPfLrw
RV7//Aje9K+8Epo27hWs8VWNSlvryHibpYVb4wWk7r6Dq7/bIanLdqqsZ0QnHtyVUi4bva6Yr0mf
5I5WDaW0zDqiPPO+7vwd9Cw+XR/QWtPGPjcgs8rtERaW2f5HpKRPEgUk8fW2V8KFyY7EybxQX4XW
0eXzDx+QRdDcPS39puDJ2mIYXk2y1s/rHNNSjfZL07fnShSpVQGuXM478LrthZjv8qLZqvJY27XN
rCJCiKxrBwMaFX/SVvWctX2OQrwI/JT+nVfTLwqEg14lkkLPd0DI3RZjzAQjiKcbDi1t6zh75Hsx
LndyuY19wDVTi1FWojJSoGkPxZexJ+wnIB3/vmn9zRRi03sTjjeedRRN+aSp+8Fh5IuftRvkbisH
QTN9KFwAwVjoWsfJ44d+7hHY8/uhYHdQynwCL8HzbaMwXV45U017jKJtVYzXiFPIZdwPdGMUKw5o
pgv7ySUBdIatYwRcNwSxHhphb9y23823eK7JOG1VtTOVNiaotj7T7CCLJW6WT7zhgEkXu55vLPPa
CIyzrJtxgnIbBybUi8+geP/dKbVxqFmJICavtHOhm+0ZJqeo6n2XB0lhDYkS/v760q59ubF354ss
qIfHv9MIoeSEOL6918h7725q3cwHai/wlRTcOVathZLFPCqS0s7lRusrU2OmBIsCROhWz5xjJLNv
viM+ACuMupB54yy2ElvNVKAMOzW7E2wHr9xBlU7jK0H+v8i+4B5UsL89Edxdn6UVLzaTglUDrp5J
wXr8zn9oI3rEE/hRltF3y7Jfw7C8zYtNLG9EWmFFvmxODo2mhEVE7MFDFu0tYm9J0a64m5kULPPZ
s0hlYyTlHZ7+9nbenTB1DWexnx1myInetq+aQN4QHOscKXlxino3jPs6/BZOw32r5tu2GxPKy5nj
Aype4XKaqRZvPtF3l/ObSr4818Ta1nwGpdZE+MkZYjv7ChWeefh23ZRWzpae4c6B01RRNqNp1Q5H
VyNTbgGnT9RdyzaMdSVgmEBbGvpVBty/PgKTI3f2AF1TocMtdrAVlzaBtjOBvARKbvlpkvxpcMrf
ugXrn8XmDcDC2tdfXPDNFXH0tAhYxutTD7WiC1dTXg5xrkv5+ab5N4F0wUj5POMAfKrnofkLGBnr
NBCQnDOkkX1SlbEbiei20G3CeUtLQbzYGspTWw7kXrhU7vwpHzY8bMWSTPzunIshooNoTpy3fzl8
/uRy+tyC4hgaEffXJ2ttMS6/v1mMkmRVWc3Qky476seLM1mxw7wbZ8c41euumXAFqfQxyPS+m/kL
eBi3mPJWArYJ5e1CyJwvPqlPoZ19Kql1qkYCVhcnTPsC3MzlFrXYmjcYp3trwAtk00jnqKsu+FF7
YjiiUh66fRYe2pLbFsGIGNnEEEHB9nXqawiiRV4+H9oguo2FyDUBvXNJrN7OA/hb1Tw2TvMbKl5f
b/pwE8arBmsQHY2aE7WBE0YOIkicQd2CXvdcE8gbtiGkJLVbnxrH++nV4t5h1o1NG1fz3umsDBCm
+qR0qx5HUao7QbubtEHx4YZPuSgfGiN8+lFmqFZrZtCpecWWdtGKPf7rccxlC/UULU6hRA3haCcN
t2KBv9dXdK154xTNtbeMkd00J+khosXVOHscPLxdUJYs7hClg9tMxyTKWRrIUMvCDo92NlZPXGfy
njjNuLttGIbXBmAMlzXEfU9BxMr7sAeFaZHR5Rt3xq20wso5y+RCylARyLsBC+FXPyOAgfrgMFmH
ZuZJPkyxJ7eUllcCnQlHZuM0jVGOftyqRpHeocebuPrql+SpyH9en62LYb6TTjJhyRFzM73gVfTk
q/aZ0uIlJHQrTq8Y1J/SzjcbDDTX7CWjRJysmt07hZ0w3/mqoxsPEyYoWQTEAQwcysEjraeEEO7v
uyLbInRY2YBNXHLlzEHdlm15KjkbnoZ5Gnc+mAxjn+rfQ8a2spFrc2QGjNCikMWM2Mnh47dAlffB
6N9BJnrDp9eW19iGMwuSpKUO2Em06rfC7qht77az3B9RvDer24LSUxPG2AnrAIiJJWKoKm4lUNdm
33DiCtwWXtZKdrKX+Vcz9SA9lXfYFdI25xv3y7WpMXbewuN2QEA7dmw55EepZPbObudmY+JX1tVE
GudjRZYc9JHHllaf2rrfB67ce6XcOLutzI+JLmZlAdh5g5t94QAxOLX8AAKhGMDS4hF10IebYoMJ
Lx7IUvpFOBWnfHI/yxpou74ftzazlek3AcUym6kXeG1+qp1i3pG6eHLyTt92ejYBv26de2Cycu0j
CfoPjnKqxBqDAWXbLClUuCU7tbbGhu/WrvIbggzwSc/QgiNWxuPGycDUqsvX21bAcF89tqGe4WbH
fmTNeaGZfV/1zpbY0btLQG3zFs+Z9KEHFw7pRcQ0DlB6EdtiCTbW4N38DVo3jhMain9qYnRI+wBo
DLvfYXmTHuEzDpr6MVpEmUxy2HeE7m+YLHRoxAw7nASvAtGkdpFF8dxChCQcxRZV5dpwjHCBQhKN
+kDepN3yX5x9SXOkPNfsLyJCEvMWqMFluzy1h/aG6MEtQCAhMQjx62/6XT1f3a6uCG/dHRRIR0dn
ysx9Cbyjm9oiFTXQE3uf3ia+yoy7UJD9q12F9DTHb5JqNCF0Io61YkU//YixOy7+Glycnub4U9p1
4QhzOgrJeVZ6QmFXFn7BZ/w1NMK7n2T4KXjZ9NgsEjobfvg7GNrpN0usu+1mvv6isYQ6re/1b4Ne
l0v4jDNmfJqIT+lUTfPK5Oe4K4MQKldjv+Fy9i8Ry5/5gVOSzd5fE1EH1hxjuSICUEqy6TayXpR8
JSDGon0awn+u0jUZiPO1L4/jUKH0Mhxl8qV0B48+8VHA7Q9zGIXyaIDL+DMFs5xQzyHj65fOnH/i
oNjC/dYLIas79wLlLt8s8g8lsf/4tcef+BC6TiWEm606hu2sXtBTjYCf6tiFCOacrZ44DL/TQ1pR
DrE3zrao8W/dom85FNUTw3bIGbIkGb/SCME2nHiPVbdxDwHMCd7j3Yb0pUnv4a2ycn1IqiSXDftK
2BHS04R/HcLSawV+B25pGYZtHVeZdOSCSz93ED4X8j92ukgyQWShno4zMTqTAckbbi7dF2e83mnO
30Qxt0yWGJD2RPyridrl3hl6BIri27+N6dwPfMZS/3l7TGZxEETgKNQJ6zLm6WKi3m20hheK1uee
f3KKo/GzGVgG8jiYOs08i1RwjAi9khWJL8Ssfw37sL0nZlR2sw+S6tUcl6rEBEYzJRkZoeiagdPG
25jE9F+aEwrpaerpfNB0Wm77Y2jUnzAcvi/d1+i98ewTM1JoAyZxsw7HkDVbNwzPXPd7lIUvnLUz
VnqadibQhpyatcPj5+ZbOptdGF6aXjyz/qcpZ9iqFQwOAg668eJ8XuY37iXFUtoOtPNi/yU7Pc08
q2actWS1hpwMuakj8WjhlgyEIi+c4r/P9GD9T+6EdeJr5flc47pBvVpQ0gMxaV/soHLJ6Y8EXOt5
sOiPMOa5ZBelI8/ty8ldASKpkSUg1D/WAecuExGqnXnrMCb/pYUjp+QjXZx6jY1HDUwXOUqlnkBn
+NR79sL5/vv7o1f3f/2H78/dWrnWHIMwhUqfuG6V/P2VLSfpieuIvbAsw0FpQGqq5GYYwHxEy6S6
9f2Lg3+fh+v/K/Rg00+u0nVYdFnrTh+7WPOCeBDAFGmoCgwx1G9QBZw+eJPaQ2NJRS8Y2l/LV/jJ
k/vVNHNCAtCRHDG8RdNXUvlWQG191ETetuge0xelDPPajQv9WHnbr6wl/Z/V/8fNTyxWrl9Yfyyh
ldKM7Tbs6N4sw8u/H/93K4Cg5P+1ggR6E37l9fpIoabdX41z7eSYjZ2BSuSFS/zcT5xYA4YAZNgI
2DHkJrsnwip7xdb5UlHx3NNPvG+TYCLWJKs+Ng2n6UYni5fsJoVw9kL6csZJnpYNIEtD+0H4+sjA
890u3Y4OpASTawIn2X1JKDakp+UD7bFugjSnPpLa816nRQUQdeWXcIHn1ujz7/+xoSgGcw5ahcPR
d6XKCB82kdd8qTSEVz/xgzaBTPk4UQ15XnUgC3tkUu/a2Hv/moGeHvQZIrdsdPrYuiYtYoKA32+H
9sLpOrcyJ2eaROFUabloSHOEQwZBwKvYUxeSiTMB1ClX14RuwFzOpUbeW7GijFHaTZrGFq5kZPeV
xSGnJFusbQPCVqKPlQZn6W7hiUwPcZeMlwCef/8GcsqzFYFPSBAffVpUBI591F23Sesy483lBaf6
9w0gp5Lw0QqpXlXi+Dqy3tZzeuNNl6YXzj36xDDFEmFubUr10UPyfIiDkmZe3Linry39iV0azA2D
Q5CjquGjLdaNY5U3Kr5gOude/cQsy6kiqhEoaqRSibxzmHSqvYsu89ymnoTdVbiMBow05gg8svve
ygG3sjar/2u0q/z27+X5e32JnOKgZAo0xtB/OrSW34A6UKJkmbx7engufXs96aWISvXQkq/dY+SU
IWrgYvEHcFYfRWm2NOLvqpp//vtTzmzGKSqKKxSNhwgObhVDkaRqC2Ktr4V4pzgozgNhVGj6o9Y1
SEJjn+UhW92xW9YvHrBT6JCOExqbpe/B2OIdhnbZGbNeyEz+HoORU+CQjxnCPiVY82VF9ZBS228s
ZvZ3YSyTgjE25U2J74j1ZC6s19/vYnIKIgpCVVWixbmAcjKKfbCg0dkwQ+uggN7g5t/7fe6zTk52
a0S9WA/Ra7q0W2h68Cxp6idLILfZzjSjVF4lnn3794+dOYvJyUlHrS8AKqNDldfEv8Hn2WSr8tYi
jMiFJTtnvSeH3SpeOgJ+U8zW93ZbxeqjalCr/vfbn3n4KYQIBNCeZmJSx4GCT1ICSLZVw0V9zTNr
c4oewjx4O1kMDR19AEyQDO172fwc2vkroxMhOcUOlYhbUrFA57Sb6+EGkXuUxzYYL1Tjzr38pwn/
J+bifblgqKRViFvCYgjamz5UD568xOx45iScIofWSoVNkHw+flDbKWrfG4yUtElC86kRX1ygz13/
zydoO+pyEr06sqEuZDreQI70QuXnnOGc3M2+IrFnazg+NQ4Yhwm8+6RU9ktBHTmFPQ3GlmnnE3kE
2BedSojX5ukMztOv2fzJieUN7ftQoO62JPIPggDgR+KvndVT3qQubOZ2WVx/xMgU3ZLSB6FW0l+q
tp2xyFO2pNqzUToun42FyQP0iX+WPPub2jfP/16Yv5pk4JOThekqaAc1mN48mGCZMcwT+lnT9+iP
YYsz0w6bf//MXz8DP3Pi0KQyVFiHn6HWvPRr+DrQFeo4F9P8vz8fSOf/a/UOJAc0jlyCkdTFZFPo
uSzFdGqmBb2APvprbBSw06B6MK5ilC/JgbTJNpnBQOGYeWt9b82X0n0TTTDnXYQGaancBUd97qM+
axr/OcrJSFudEBcfWGCuIDD57OKwK9pwnS/syl8PNL7pxN0lVYu4wi+jwzgQfze2K30Off+Sntq5
1//8+39eX/fUE0tFokMDnjyAapzYglW5/TZ37aVs7dwHnDg7sCprMJZB8FaFIQ9fZrpU9j4SHe1e
vmK37DQiVoSMpezS9aDpCnBEa8CfOgLh5ueGyP5SOeTMSp3GwWE102DWIjzowU8eGCR872s1hptG
GvPw7w85t1InvtsjHpNeGYWHwJZv2lNPGNv+yqUJKzoJvSjUVX0fM0QHZLJ8z0azW0EDkPMovURx
cGZ9TvkmIFq0xLFewoOXdKjUxamrs2nm8sXWGLj99wKd+40TDwXN+XqpIdV4kKETBxCZYrLOM8ne
laK8sFBn9iA+8bVr6nexdT071EHzvY/Gx0lFX3z0ydvXQ0AxIimBv7UN2tvKl3u/Wb+mEstOkyk0
G6ZZrTo82DRJC3RzNWiRY5BG/Xvp/xq7B+w0oSJ0FWNjZXTwEzvHTzphyfQcAV6qxlKkv00cGX4r
wU/4DSXq8pIW4JndOM2x5ChkW+tyPVi6IPNJVwakR7le2JD/zSD/f7VufNSpazKzqYdI4KMab8pY
nxwSWf8shTnMfiQhq56MuXQ/eLvyjIjyGbwmOkcB4Yds6dFZXmaJP2yCbswWPIRHAwgom+d4HF/G
KH2tePmjtOB+5J2vDnFlxj3IkJsMMxUS1x961P/emnOLdOI2KjeAezfto8OwlJ29ap2buqsAwueX
2JDOHLvTkLgJNBW8BiZ9UOtvpIlBpmbrsrlXv/79Bed+4GQfPK0ctFYNOyDa2ECR9FBjKZW6xOVz
ZoFOuUR8jwu0iTEEN9erf0B8IHEzpOuFCODc009cqxBdVNNSM6wOheCN6Ytmmb0v7u3Jw6OBawss
DD2EvFdDJkOI9oJNi3+lBowDcOLtgPumvJ5ogFPVdXXOVN3XEBVsh59f2thTymYDgYtoFjo4LJ2E
XM88yOvGjcMmDEh14SfOLf9JVEkrDSWvsQsOGPKlqOjZaO8tKI/9+wPOPf3THf4nPnIq8gm6Tv5B
rouUmVFrmnOMDz3/+/HQVfhf+PsXJ3SaLa/90Lc1cAsHYqpht1YiBEVC8AsbsiEiSLY4038Ima9U
GmNucAAfayT4C4RJ3lbaQahCvA1x+LOi5XeQ7DZFVOnDKqMr8Eq2eSjju3QeyTFIkxtDmjFPJ9Bz
9z5YMVRf3YM39/sCZqAcNBkfTQyhbtfBm3GloAoAICvoZT8MDQsx9IWS8k0t7imiSD00CV7iXvFc
lcutBR19F3hw0snLVJUPOAMc7En9sxzSHSRUNrIdnmmlHghP6s3nc2I/3vUlKepVFBWdHjDz8sML
4z7vwvhHR1wuSH9IMI6M2vJulMFeD+ZbNQaHKQ51lpJpa+pxbxQklKuqEGG/i6MqlxBaC0L/OghI
muFU+tnne1fhum59C/bnydA446SXmQ7WG1vHBavLbGbibpqiAxhirwSGCwQL70rtgsxL5a4W/s3U
hhBGWA9zlGzKcN0kll9VkTlUxh0UI1drZV+AqMxaMyEDjLLGC56XOfrRgXUNRaijDfp7oGvKfOXr
PSpG+1raKk/r7hdoMrafy9tI2m4CnTxjDAt1KiaaTRjW2dAtdylOD/jg2fegMYUb1u0igutkDr73
ROQhtD86Nr+BG+d2TMI4s5yYnJTrXKiu//G50nNj72t/QJbV1t+GQD2R1mwwibVHgXQTcTBHD1bs
pzApt0rpu46QY2Pc7zRJbisRTJvZsN9z3175oc3aOH2Ztb4WtN6C2GuDGaJc0PV3UvOt4h6ok/DH
rvSu6doDMdmWGZ/mKludWApVmycf42rbdaVHr6HPiDyjLEzpb12BC1sl7PscV90diccbSof5JvLZ
M0kbb0NjTOTyyXlZU0XRdq79By3re+rqrmCchfu5Y9BMsPNcNNA7Bp0C6+/BqhFkKIZgVNX0Md/h
8q3zuLfjN79przojzWM1KP7J4Qkp1eVe6749tKMUO8zYDZsR5VXssfye1HG089aozmXgZREmnTPS
Ne9hOyZbdGwKMB1ulwn6ULR7gsqByxrds1z1/u+0azZghbxvovKxLdVH4E1dnjA7ZI4OW4HLGaw3
O0804w6k9n42cbknKzhmnQAW1EB52J/nPUrBORCJ0AxPPfmOgeHnCkIXGU3LnfPil3EcX1EmDHZx
0+2snXgGXfRn4k0vQ6t3FoW4jLnmsTHcFKtJxxx2ezMx9u6S+XqMxY1fNzlNh41oVwJFILLkOiX7
0pVL1ot6p0EZUrTB0OcuEjfdGGJAGhI44M+mSxEmfXUHXdLHvit/cpzeDLzRB9kvIueQYc3oGB3w
bm8YDu90xizBa3azy2vCs6aR92Qcj2xtGMTz+t89qZ+aFYLSdeNbkBbUd2LCrGw9WoHHrlEWO1Ye
NLS5i2YAs3bSix1BVxFTAj+dXh00dxKXuzYVQOk6dtXBU2LA2v75NLw5WZ7AgvZYcntQE4c/a6Jv
wrNegcHBvafjP7KsRvAMkEwOYZCFIDY3Q/wWalAjdulLDMhIU6pnT4kNGrAFXEebgVZ0KAQIHPpQ
3kQ4ieA0/cQ4z7/x3z/q0KY5ARnmllttXlPoYkC11XWZjEe4ijXB5LGb0KeprvtxSTYQNdpTO/SQ
EgJBS9B071FXgbld9DvFE535XrQ1nr+1w1D4cQlvQTPfdnuPg9i9hFoYH9SyXZ2Zsh6I6NxVQPKj
fC/2Zg1vLXUs86KmOVQ+WiFjPB3SMc2lTnYkoLnp5ZA1QV94q3yQq3qPO/fEarMnvsGY+mKpBPVX
wnKNng2GpaPpOhzLvUy6t6ms9nE8PqIg1WYoVOR+ANFgUa/hPmX6gwygWQel3rLhny4/toe5W254
NxVQZVyyhM/jbRj2N9AY0HdrnV77hhdROH8S7gAomNLbcvHTQrMAAruC/GD++j4na961ts5CmXY4
wfStxEN3iOHFvusWBsahKgB7MjSMop7AM6QP8VLfDqk+BBPZL01bZWU3bXirH+tWPKi2SXfdECfQ
aVrbvKsTdNnbvfHabRvZDeRZstTF0M7A3H7UDnOeJOJH7GMKagJRK0SFprDw+vU3gmRwpbvlkCho
DzcRzr8EexnjZsqhhciKKarGK+EMf+xKVe/CDndC3dsN1+WGzu4qqYm5jwa/GCIXPAZizQxd2g1f
5+Z1KgVODpU0K7FxmJw98jR+bpGH+F3Ct0NJmw2o7NccTP30SpXhL+uRJqsGAczZGM5Qkhxfagh7
ZkQvadH7cZdhagSA53l6I3piWVXBjznRm9xfoPmsA/HBPDTmQkLdPkC35qr1lyinDWbxeSL2PigE
NqNnaTEY5hfOK9XOra7OQRNyh0Y5u0aAgKOHUivzb93Ai3ACOboDsKhJtUbfPv0J6psrnLyDh3RC
zHH0i0xLgF4XdJW7ca52tJ/VHgNA7RGdZv06R7O+4VKrDSYYYa0N8TJhSP9ckqgvkiiuM+glgZpZ
SEBpMm8OVqCxRA+6U4K5eJ+VELtUmHp1HTK6WQTwWV1Yo42Ax4sN6+3Q5fPc8DsD7rNtP47LFW38
Qeat6OYXNKWbAjMxtIWb+BTtxfhNtbFpo5+rJEYE6gVR4ddszMd6VJvJa7pDGOj11bq2ge5BuULw
FxhwHjRelAm/g1tTvVBdZpcg+GhKHmVrLMMCQnTuChNW4qFshumhSxmVm8nn8ilYMX6M5uB437ez
xidSPWJ6njavUR8JB6q8FqIL9QQyQ1JhqAoij5JYXJ91/QC5z93ox+M+kCC2DKm1S94EApBuGiyb
1lXmhUtg7sO2sfuyZ+WH58/qoy57x7O4RTty1cuksqoO4oIPfPULU2sMLAilI/cJAB13NvT1TZp4
zWZImzEbvHncVHUUbivowmxHRKyH1LFmE69leSsaGm4o0o+daBb5I5gD786mwXBM+7Y5kiqEModH
1k0V08dyDZKs55X/PWgTdo8cOszJXCJMxWl7aB2zaWY1ab9ZxKc5RaP/uosse0HTcSmMAvg1TPx1
E5VrkkHj2d443dQ/p7Qa8nauf9C5fzBc/Qhqin2HghB4kUZEbIv7CUI2u21b6LZwK56SIKgyFLDb
V5AGtluy1i7vEyOKppsrnkXW0DvbJ3IXfCLd4P5QCwugPsKHkj/5sbZ57fwKM4FMAnfglphk60xc
UXvpXcNVXfitQ0y8TNGWuiq48mjVZXPl2EvdjtGNXAe4RaM//JVdTays7k0QMjj/+Gly/c+oX9Jr
EKKwHMG8Q5S+RH/cRLqMIxzLSmExjzD7Y9bYEkYnQQyLvSK3vlNe1usaAh/l0L5AutEcjErldZ/6
DHURCL+wYMxU4KYr8DGwTJc2tYXPyxDHt1OHdibtnwrTJpmrXLXVS2szoesrvFcJvMvcvfilS+/b
WSY5HGOQy5p3uyj2/dtIi/m1pSPlmxqDmbjtPyG+MyvjbQy7z9ekjjLAtJosHCSumKSsi6E0PAfd
Gw5RO0y5r6FFgq74+D4YkJ6mq1iyjlRdwWPVvYs0/pUM8QKlEweSjcSH7a9BcBW55c45F34LYF9X
STI024Cqdge01kMvxm+kGseMrIy/xMOMS4mLn7BIe52wsD0wAY1huZabcY5NEXDRY52qLtgtYgxA
8jDQvR8MLm9LcAYPMmRFqqD3rfGSoNYZIAlIFnndYvIYGZcYi1bruHBja4pQm6VooY6Ri9rQbEAd
Mmc+4vRlSaBe080/A0bGHS3NvRtQLhGtYpueTN8QeM2vrmnCrE3ieDvG7XEKEdv3tWmKsGvlZtYz
v0oi9iwq/xpxaQ+/05e5jK3+0cnwJ2kGkQsP9LC8T77jE73jbIzb6WF5RP47ZBUh4Nmb2YMKmDgG
qHzvAJyyHyM4VDd6Ct7nFdc9n4n9liy6L6I+6baoT7WFXy32kUJWumAxDbLu0/iFX8XZ2o8+uAij
OR8kW/IlMSi84d5XN0nv4L86UqfHkozLjlTDeymhQ9MOgcjHDloeVUh7naG5F+QIDFUO6SAG6gWo
0EylDj7i0vS7tUZMvTQIzbTpxq1Ed3RPvbLZdmphxQBVoG2wNAkcJQs2zTQCie/YTy9SNo+VHW/a
2tTFUkUhVkZ8TED7ZprpG7Hi5MZsemqAsUSOMfK9FaK9st1si6AP30JoD+K0YTC0zzRSQlngX4Yb
Cn7EPePtMy+VtyCQnuN4F85r+HNEWn/Tu1k9AG7HEeKLaMsAgroC43SA2K+qNojiPkj32TxL+VpM
KqiunKW/Gq+nm86LxqJr5vCgluFNAv8PqDA9zrCF6w6NwwzjYGIbMOixLktsMhuuP3qX0ALTvhZ2
WtfbCAl0ARms+ZqhLfTQhibOo6EMN7hveN6VBAUQO3s78C9HN+HIUuBSvPVe4kosBGvmP40Q+q6B
yR4HrzVj1pea3oiewlWH4Ws3KLX30LvKuFz8HV36t2kcxmsQQlY3LTXTe+dbg2qpSh+9Ec8cI/Mz
skrnk4oBYIAfzmRil+9JVJZvEYlVrkFZtLF+9YhBwA4ivf6L6pc+WxQqA0o4195PQ8vfaJUE/nbg
LRosyDbKjtfZCDFm+qOSfq19XOeQ4DAbNs5wGDpduuiPl66mQ80hsd4v/FtTP6i+s2bIiBmiaR/o
LiU3q3Nw+uGMQe9+jqJs5P70Bs0jczuBB/EWBXhEqLIR8Q1DWfOOglH61m9BC7tJp6g/YP41uosj
yaNtm44U3gxR7QhOFNA10yifY603Ppm9P/0sxXFC+vW0jBMx+9RbRLmDKIWbMkttkC1+jfgVmkZI
1sPAbGszlXfWqCDIkrhCroAbFr3pwcxko0qWfIeGqDY3KWnZB1jK7JbWbvnZpgueZZsKqrqknPvM
79QEeRvjj9tJWIvodmqvRnxqmQ9sIluBIUPUI5OowGQPihYg1skHL8HxRGd3U7lVFciZJfw3yINV
6dA4Y7bGPB8hu6VKICbmmvLgGdM9RhFNNbxk5ZNM+5HtsrKOzHOVRu59wuXK4SoI6gokbgwoyuLl
VnuwAFB0Rnk/eSIsyFh7FbDNjTjiLNM4V/VY7RYMQX4Q5IV7ynn3vSKgQsriJFiXvdeOYyFkMm4C
hI5tMfdeMyMxWT4nV9L+wFlDEuAPAm+85qlGHhJWgfkgtfpF/IFvg9T9cSEqBTUkVB6Tqo/mrYkH
7/cUG4agyzUcXYV6XX4FNEruNEtDkyVa1a+rS4JswnDXS4Ms/FY2phSZrXFlLWtaXY0lr3OgYqEz
UFObB5OPY+r4eAusjdrhbHWZETEHySYB0cDSlbcYyVz8zLApvXEcoS9H8aYQHCkEJw75U+xNLF+w
mDm4H4NipPFQFRE26bCC/vp+pn6UI/SsCskkzbm00w7h3ICX8NXOjqgpNv0MzlDbNgi008/BM2SA
7Q36qyiJABs65yMX9D01VXvVYBQd0VeJy95DnPyo5jR9TEIqdy2D4nSM/uQGbr3fBQqIVZJI98nS
Jq6DmNbvQpg0B8c7EnlbtvOja12SocdUXyOLR1QBrPMGerLdocX0/m+NqO4xFeV86xykulMUDm7h
KHxUjVx/HclS5X3dz/sJ/jCbQEb2UHlDe9Ak8SBPVglZWMOFf9en7HqUgPj5Q+V+E+bJDQRw2a7T
dHlISZDsE8Xe+gEyIrVt5l201MNB+DOqDRw1KlP19WFhtb2xqmwPiISGB6C7wiJiHs9MNatnpub2
kQO8eTWsIJNtIb2xM6nn3yEjsAWJjXrvegRB/TCtV8xM96FDgawWAQTEoKr+qwPzd05XXO+0qWWm
QPF5jDqJYT0TeBu5whPUXZVmIy7jrV5Xu51Dgyuj61C4a1Gpq6PawyzhvOY1Im1UfVaDOkRcb6BQ
ZzcAeb9qeJk7fzXDjvHBK2Tk/4ZcLG4Oz6IRVnltuB3rit3IMI10hnLsp2mM7KZi9R+7jCQDP+ea
e4tXXfVsSVD5Q2hzbMpIbbuK240My++ko819MHs0iyLX3NHAqutV2F/IWFXmR1W8IZ/sj+DAezG9
Eu806BT6u1w9wV8MD3VdVffzyPpDGa/eaxuNwQfmMOk9XzyN+QW4PjYM9q2tW7hkxDhbtME65Hdl
ekwhdlWIBaiWMPVUTlaJDnUb2KewScKNb8cpA62SeSdrVb1y66C25UJ3DVgykmMnwwyy4/Bx6AFk
3RR8KKPljkxIeoJB19sg6dh+QXq206vH8j5V9ifSPhSZ9Vj6gM1TVe015oORDwXlHlQJ3m4gai5K
BJrAX/6vcklfonpJb93kP3R9tSLmBYf83cR6l3kll0hZ2zZHCEMywsIVXnYJCtKUSw5SgfkKGbgG
EIu+DWNHMgTWr2JtkERDM+47Aswx7/pJX+uGxNcGJE8b2CaomcdguOZeFWwGL6xwUIIVsYEl930a
0e0q2LSVvKpxgyuN+x8F+Rs2r9MG13z47LwmxV2/sCvusNbSkhn/Bfn2yrpvPrBhO04hvBbU3pCX
3kJuiJKiztOKLMfBX0LclU1QLMEYfVphiJIoApKe+kh5JpUCUKGXbbeg9ByNerpJ49JCp7ip7z0h
Z5k1q1d9n+cJl1E0VZvV51BNHSFxlXltFGyZSG0eKRAJGAVNQAB4ow61RFa9Q0O7+oUUpEFeO6c8
R7ZoN3ODdJz5FW45KWzONAVov6mr36b0pnu/Rl9kcMsEqUZX3fkzqHAQLkWPaMQkH4TDvHvsWNbW
oTqU4Mb/gQAg2sm4XQ517ENwEWxDy09Guv7Jjca+aOtD787vO3IVNxJdDyDSbnpQM37rjQ2K0Mh4
m+pOPDIA37bw4gh6FQL0Pb6o2pSoRt32XKoPgg4bUP9l9yqDST83CU3ubSRRBGkxglmUkKVDQtu0
+6lcyfe4tvisWTjwLEC0w1abKK3lIe777s6f4Doyylf77JWt+DM3EiRFdTo+CV6BFCMwVTGizpeN
mAz8Ng9jfevTsH01FXAvQ7L874oemnL7Oa70LQ3H9qZGB38vecoQ8xkv2iSY9P7MzwA79kJZ9KPl
ogi9ID1YyMJlY9zFr3Mj3I77kd4RXfr3fedHV7ZJgIJ2JKmuwaWA6kU10VKC6LOZZVH7If2G02x3
S+J7stBRM7ltECe44V047T8fiLZEBzMpR/NIRQVPYTkF3miu77uwUgczdV0xjV0GshdxBcXA8dpG
K/Ry3Bj+P4rOYzduJAjDT0SAoZvhyjBZ0ija0oWQvDZjM+en34+XBby27BmyQ9Wf6m/et/pjY9S0
B+sy/1OCvJCs1iZGTQ6wDufM0MDRxtgWN6/upsBpq/ksyg6eXPVlZweWWzsvtfNnNZb1sYwlxvGC
Q7btx+U1K6o8dJTJcIteXFXrPVmq7yHHCHdleA4Q9nJcBnHFKHUttfI1G9PBLwC4AYIfLRG/qbg4
MI3u4oyiBsDs3lpvrX2QMS4lATTMFTUWSxLIJPkyKcgpMreA+cafhaOjWhZvDIlBYKz98tjmVF7Z
eba1C/JA9NgLka1wWb1zIHvusjWjvneGTFKl5+b8SHQo0WGKwzIbb10fP+A8AFPOh5ABQCIqoQMC
ETP6YDTYh3uwR/NRtkVQKp12mkYkz6c/nWX97kqbUNXSF7oerMXwa8jbc912D45RBPOUH1hvoSiX
8+hqr1lN0qRlFMfN1CmcjGjN6Vez6eJVcGi2e96h4qVof7Smmn2r6D41Lz71VRF17XIhWOK+bOmh
mtpzPOdPvUCcbFY9xLH2myih2+TYl1g1L7mXP5lz0QIfEoq06L8AxP7FmXpyhfYv6VYKq5RSqOuB
4ZHBMDxpcM+jw3RGBg9c7dq0otYZvxW0Qj+q4arJ7cmt4zOF8Vlw9I+zevE27bZ5SaR69dFa7mX0
nFc12h5rqfzONehR1/ogeCOwZfk4xXYSela6HQGwScSUVVBs0gnQ7ZV+ygnrG7b2UJOX7BvKPupc
rp0U73OcnDFo/xOi8qtuinQJEWZpEDmSkayZJ49z5zBWskmP9ZzdXNf9NrPhx2EnnijQO/JLukeL
oSXU8oFqh3NrbytIs0396s4+spyc+saawzFpo25j2EXSmhXsKx0n0ygY7bls7wiFmxMlXRz2OT/Y
N9ptsKvntEkPXuf+jEOi/nab+nb4z1Fb6h/HZbi2tL66urvti6AnOtAlQG3YuqCf6kethRvysvpf
ZYkTp9Yfbdkj9JLlo/b0iH8yGthEcUoFRTydCxHiHpjiHqTecqpwihlp/rKOXkSQQCRkg8FfDw2+
YGUbARN7w2KjrUHNsVNVVjuXEKtCsE8T2GZtiK/W3H+lVv7YO4l1V8VcQdFS++mcnPgBw9GrwFML
g5Le/dN3xqnkIWRM1B239DyOTYgphQkMuVVHjLn2DoPrrgQztQ2SXvVR28ndLuC4ZhLcaU3n+FgP
9SehqzGPbnnjWut8tscADSDHQO+r16bptaM05ybU3XXgDDf68ziUOnR4+WLWxFCzuc9GOcYHW/RZ
xEhU+yWRzStAdBYwlHq6NKM0wXBYRzyw6sIOGzGYMByYEJs1HCf9zuPdY63d73Vanp1+OSy1eUsy
nXLd1qDv24CUj1AXHIzog855KvSInIkAVui1dsVfZiA9MAQiYx02YePOV1HGJyd2UmYFbzq0HvBh
koHhJyZmyqnX4cLrWh4Hmdzr3L2Ylnjtk+HuSvMqk+WXvhk3kblhT1ELpJeOzKbRQVqVK7/JimrD
jdvgh290y8zlYZnXyHSaY89UsjXuwYQSUwu0LvsrHLobu/pr9O13xuMDpDfUESlbH9TgcH6T1kcP
rjCzm5+pil/02LUhwcyHauqfjNVOT2pu/zWrZ6L8qWFclc5h2r3obnfulX1j0w5BA+6VAHx4zYNd
jOnNXernvBgBCsZqOBuTlP7Wx0fQ2PY4aiMTAVjEAA4fm8VMKmVcDb22fMsF1R2gTFfK+K4d/lbL
cq1X47tkKKSuXC5DI6mCqYewa1wkTkamXxnfHamiv01GUrzNC3PrZ86peZcpO+2rzTKOk/JnwINN
LJX5UFQ2tdD8ghLlYJjasxDl1avaz7EpH9wqOVdK2kezc4He46IJFVhRQEDXJR2rGzOb1NPmpMFg
uQFJkE04aabuT7l+XmLrmnHlZICIsx/DRfr4swJLqj7CdERS0mhWK9l5JZSrQhruJLd1HY7FWP3O
zPjHroEEu+J7kC3jhwCGCaFM/LESVpip9SOFwgCHiuRijDBGNKVzxzmkc3pc47F5L7aNSr7WQ7cq
c39253tTmXRWy4PS4/Ns9XcIW+7/zeVY5YGVNTlp9TJPEWTvk5uo16Ep721dvqbzljLNZ7D9xWRO
N1rOv/UwrSH149XpexHZmTKIe1KvW6E0f2a425EC1LmXjoDM66toyTmXRAkHlKMP9LMm7QJOtms8
ZBHUG8OIbHP67EgFPUEGB8yIi9SE7IKu258HWQZZtr0a2QalkTz3rfE566sWtFl6cJVBMM18ZsrU
CWEyKf39Md0/aukZX1Q0lBLZ65pRDnQ2kN6iiVvumQdZTO1lXhPEDRnUHx6MmeJaPrtNG3Zx86mE
w8Q13laLBilIMJ0HXZnclSOGc+d1T87WPdCPbEFd2ntOp86IK05Ovsv+qPur5azPbVL+cgT0NOH1
72UNc7foMSSs1rpBi/ovAOJXZ3Mq3CAuXPvBSavhpHvW5i+emTDALq8CN2FmzcqgV+n9nbT4QKKs
jDpr/sjG6U1r6kMVb4aPoZPSopz+01Lnt+MBl3Z1BiSsJPgS8cvRKBh460ztH52Q5IC38VHaiws8
AsE7L/Z/MXkWSTEcrBKeRngRXdZD0nbPWqaoqlX9FnvcNoZT/HEcVPMe0TM+UzRpd7Obt1FFURqX
QaGqP4a3vrQJB0S1/jSeeCZI5quY0DFY7ou72jX15vqYqqyDFBigzUe2QbnUJzScxyFJlpBkYdIq
y+2flw47PHdGsnq0p/ExnVYn8Mzx7LAnZLn2fqPnW1Cm839ayXSuqrC+hMId6uTTcreX9p+mtOTc
FrV3mq1O8ydKwLxSzyA8nQ8qvAcwv9sTdkYWfuzNbZS7Onnw2vBrWaGMxGC9M7NX8fl2jHwy9BOx
GUtIitPzpmsw7/orpPjRa/IP8tXQR6Tpo+notM22/JYUZkVnvhC48OMVxjtuHPQt7ru9TK+l3l04
Srn8XPC4STSHeFj/GzL9Ia2nF4t8pWRFRtTNzpPZAp7jHKQTqilyi5bCqtGq97XUze92kN5eGpuR
17XvtmfsTbPhvJK5sAest2bgriq562OyhlsPb10ygeVn1WmHCz1BKFYlEPWAxK8bmrBo8Vz9rFI3
v8hFHtw+kb5WWV1gaLYZzmlhEFFRxlHfOncLiWlAxB88Wyt+KUSDDxbYo28DF9MdFODkVFAutfgY
Tgt/kSrsvKGI0w3cg6KB1N8DPNJpdl6EYdoZd4HJ3CqokrfCRbm2OXb3TAeFHFlKLyzayvrcUlQp
XjY3nwua7Dd0LYUFXqct0KcVxqC02Zr/EJapXwBbceQwTi9K7PqtiN3PjU8XbLqYn4AoinDp2+ZS
mJzUfaZQZbUjMdl1gkxg1ZGSzFzEmbG8GIA/90rjS9Rx/i7V9Di1rna3Oyq3muULJdIHaP7jQw9Y
c2L2bxpJOy5DxEXOpeDGEYdJTHVYIqgOkLZoL3oC3Niv6PX6wSNBYZqbA7hKE5SAEwHUVneigrVf
E9V2l5EZIUe7c9ZLV6n5JWeicEDhswaOk85vSeZtNyevtw9K3KcmATCw1MiR7kHIEyivHWu6vDdb
E8m9rYq7V+ofddsmt7bSE3imoXhi4I+LrWp0IN/myT6qpKHZ6sQP46VfaiXy4+RQ1RmtGAOycAu/
0uMUWbrxz8q6CjZiAjHRG+Z4ptQBjtTRd0zljz63ty3bZnqwCXyr1JpzTcX+IONkvOb05afKdkBu
2nJAgVOgShsS7WiINOZM0l7iFuILbOPWxuKZeNz/umVdnsmOag/pNOjP+jbSfyA0iCpLVoec7AV0
lNREBM4n9w4B/TlLq/jLnfPqzdArFGWyTo7Y09tTPZTiqA94vCibxijr8cswUU4c3c1mNlBujMi4
4IcqBhEfS1FOvnQgW7M+R8ljDNNLVYkN8qcfIEaEzO9JZZuFr+ZtPDAGSAeU9Fpebq4vv3HdDTwZ
2H9ykdso0+X0xTUiuMbKD6ms2C9XOkvaqtfYITcsX/IWu5bKb1BSj0Qd6deWCXG3itwbStPduwom
rT1oKo4vZSzmkBBbAHcnNQ4GWUiHvlqtU+Gl73U5/JcMrRFmDUKAdmP4fDxgZwesLfxyKAZ6mTaj
i6L4HDwUZ5NDuxT35h/XKSzflNab0AdQB4KoTr3byhCTRXyOiUUCXgZV9Bg+Gy6V0YTI14qXYtI6
v6q2NjDWsQjaEZYSonp9KJxe3RsL0ipfUUaUqceMTo/H0ltTFqwKfrBeypc6TlB5Lc16MmIzvwhz
FFxEwHj+go4oZY7ugJKq6zqtZmBHh/pm4H+czb7ynsmBfprjeH3K97W8EblHh47YcDGgtsX8oc3d
u2dkid9uwj7bqXct8uacV1ulziyV5cc1cz59wxzRrzpp5ZeeDQ35IM4i1qCVUOE+XL7so7qFs2Ns
IiAac1gbv7KFjsbbdKQTooFBJaCtepkDOq41H7+ysT6gsLTzkOAtPHrI4pDBzl48lEdQMykD9lYu
nzTSdtERyHVXcLqx8ywq7n9EE8OfwkaVxAOriFXmjugHFOtb3/ulMMYliKsxSUKjyWzX38oyTYOm
s3kGa9dlX60c2x7CthisM8yGebGodDA/C33swrRRZI5qZg71novFsZBl2ZqiTfQYYsvkUeO3tU3l
11ha/YiWIh0cuNheLKes9paPZen3S59hkvkJ9NPUbq4U6P34kVLj+9f0a0aZOD9QmzKYOun1vit4
LJFHlnrybBoLNV+RFQgOhrFJqa40axQnp3DAMjgloCZ5ZbSHUtiFdQZqSp5XQ9fujVt3FPddZzcR
/u3yYlsFtsoJYuHd4WEut5qZAS4Bhaxff6T5Vr6WVqMejpZlpA+oj9xHWXXIGcdRT1661DOusyxA
/+W61lkQ57L8neBa+tBR2Ni+0Qw1f5bYg+Zu4g/9kdrIrUlwgwskFatV0JagGAuKaszNa226msel
6CKFsFqtv2gjuHGgJWnnASKsbXlkZkKK89CZ7YYrq1jbADs9kjvoDrpMYU9wUkabPOli6FBHzrZ6
Lx2jvzPgEaXmnOXdr3wB676kmoaejgihouBdbKkFFstDCmU/y79rkWxN6HXm+l9VQ0L5VWq0r/3a
Ocj5RFWW/lTRkdF+c1EbQ5XrQZNaQL7ZMrlpyIgZJShkSNAKbNAQDnfddPIbxTdIlLDn/jNxSo55
uKENpcnKNj6kprZnl1gypZ1maOCHIt0WrCrPV+2imSYiIYuJ6Glg47tVQT0KW4GH2CUjeNSEaEJ4
KOIsAdz/0NmpxWZpdSBsBM5GH47C5HkgVKe+FcPq9idCzvPk0FG8t/5sj2KC3XB200hnQh25nkYz
kE+5NEJPzYga6tnxdTkfZs9gfvYYw5NFo+sCoseS5iGQhTPMUeckfR7IfJ4+20lZXwNSeO+y+8Ha
QLC+f1Z42pSaNNe9FyGV+VGNZf4fyCfiumz14Coy9M0Ude6uS631me7IquYKqKTMxamKS6FCeliU
O+QdqbeV8UoW3N9kjLQ+XanDCC3wIXa9DUdKUeKEKCqK1M/Sbfuj2jW3IoKJnd9AvHKIWitl9Yg5
t48OdM4eKK+ncwicMG8HVmn2rlzXwgjh5tOrV2NbRBEKwA156mrHAvruqZZVngeMiXXWsOTm+96M
XKRB2vKKIpfYSY9jr5GPTbeM65mmlsdXlbtIPF7G/NLz3RnskHdjCR1soOBAMrO99SYA/XFlXhHc
rt4uKsi9/kQkvV6eDKc1oW8Nku8uprtWn3lb2GloQMG2p3RgTqdvi3l0Amk1xqsyY5NpO+0Epc9p
bbnhuPQ28hzR4xoAXYB0KsQEUOyNa/XHJAQc7bpVWxQms1X8ANem3wW4Lwox0H8zVAo9JVpOq0su
cT/OMgDd7rDSlmLEFRR3w3hDKdSSRLGO8m3sq1oQ1EXrduhQ9nRPcJANElOH+sP3psaV2OA1vYLo
EZ6i6cCgIWqNs9tIe3BeiaAA2GnRVRdlg2UWSEh1ywgGLV12+a6lA2vxN7zU7uia/paNHO+UMPFT
PLUcLqatmrfYtvqz4dYwYjPP9tvrqvWxLbTme/Nk3gXrKhYzKMdCLugFJsAld4WCAZaIkdhqtTA2
vyZ+rAqtRjKGsUGgnvqT1VTJPVa6YT9KozORrpS2ljzH1YCghSR1cQQLRNGS6FbjXafVQObYNgw4
uctJxX5uDehAx5EHwOgQ0T1U0rkMq0KquQOYHuKlvaxKgRe7a7rN385W/leM3BbDrtpn1A7MrGXf
0bWjeMjLP7W2vmo5NdWUcaS5rQkrNW1fdMZ3rvlgIdlpzKoqhDk7lOYK0qeQ+fTbA43oDebpvBnm
FWr+KHTbBivL/3Mq/WEejLNK5hOWoGMM/Yvy0KAHLX5cjeR2rxSkwppsl+EbIT16CYXyYoF5d8x1
hgIdkIExK13m2UOTTW8tQyZnq/qkvL273mwevJktURTCOfTIj1B8InYuHiGV3/TeijTAEEMOj/Vo
PdpUHFB4LR0PIruFtZTgydGt9mKBGASQYv1hmu2rzrEZQDI+dhmJphXJ14GlmM/ZZPUrCo/HbjDe
5nQ85uk8hBBq9LSrO5ywNK2+2W8XK00/h9z51Kvy0W2rk6vVj5W22j7v/hOU6BQbJR1FDLwWj+/c
KHmIJmAJ3LEIu2YMaepQUy9dSzmg7mamKHJG0hf7dTqbSNuLvD8NLmJltznPhfcGvg966XkHMeSn
tKtfjGZdAkc3rvt5hFUpedkmp/YTr+iC1KTTLnKw1nbUIsvaFIVbRknBpWPJ4dmKp0ufOFbUjc1f
ZRlnVvjfRE6/JrtFAZ0hFGnNGDI6uVEQfJg823Ew/pkSkkMhTGuKc4USVKz6x74c0b4MEc/ydXb4
kC3j+AILyiVMOhRBCarxrjBed4dKV3i/LfrKw5DXPxnLA/lFcVhH/uw2tucSIXbSwdaRgneYU3Js
6zj7LxXrUWzqAYcrCi7tPc3WP8x2vLi8QVpej5OWWsxPHfuKA+NxoiWVDXnfuaP/W/tV+flkHBda
umBttS6ctV0Xpr9JVG2JpcN3D+PjhlS1KV3L30T/lTswT2NdHpwCBTRd00UsMyUxC9QGTGhG62c2
bLDCRr0jbPmF7Lg+tpr2OvT4JnbfVNDntAsw50j1hukWZ6gTzVobAzubf415fs9KF1zXQMlkdtOp
nZmAThwPB94uwk0iC93mDukshinh86WtTjo+IBf9HqFG4BRT8Zf6GnEEku/+s5MzFYiJCmZZ5Snr
5Mu2lJfYde6VIz88d7h23DdQ/M1TqaUtxej2Wrrq2bXkVUxoeGLblOjJ5wtv7SMdIN2NNb/2CnU6
DoA1Gz6TUa6+4+w+M9m87AuCGvFtMOiPkrE/2oU2wnfGoHHN2COUL97qKqkPseivw8gGLCdn8QFl
I8rU1FeGdYyH5dWGbzhzUrwxk+GpLEgKWdPKL7Tp3/5YkJqD6XK9RzTQ12qeDjDVj6BYr0JPX8x5
+u0QY1FD/NRr/dmN7QM5O8y94JpAahBq0/YPzuJcWOJ5boYxSsviMo+zfsyqCVsjiNQKBdYbxVc1
mH8HLeeDY5tMy+RkjNa9EN4PoSIhlCsKpezT2oyPUcy3Dow8bJrpgYCT35ZEsSzzw1D2f1IUnPtj
jbPkvJSuFqDlSlE7D5+TpV4c2DUfMb4P8Y7kzaV17dW/UkJXmHPyru8gqJFOj7JID7a9XO2RGiuu
Dk42/TGnmKKMJLioVYDQE+PBfKwgpIza53FZd67lcd0BDuqPt7HKnrK8D3Ua7cjaR7duW/IwLlUW
mWJ7TABS+x4PZdJ9VhgCq3X5lU3bcyFzxU2wowJoiAvzpGX5y6CtDDNgW45LekqVc6VU3lNWSO5N
Zu+/MdeunqYekIx1ERDTGXMA3C4m+x+vjGlS16X/m8xVczLypDx76aJCffKsSFhcYBS+78h6A9Hk
19pd3t2dOagZj8hwr9Tsv500/9emZiRaM9o/kAdSW0rthFx384VZU+HKx7J0AsVuX1rvQYMvkysS
RaOsPnWkO82cvqrJfmhaO+pk8lob6i1eEOK52VkY84GB0jev2MtWctEZHH/Icom9vixOC26nqZ5A
czE4+KbdfuZFjtwmv5n8jtPQOnNufLg1OXD8Sz7+pMtaG39FzEaSzaEv9Jus6nCqUxRDwxlojmou
oU9v+++snDAJyMRXa3Ps+IZyBTw3qdnHmP0A3YoPoz6N1nRbPe+5aZFtel7+1Q3dP0iwl4ZrAGf1
e9lBt/aDLQBuZejULEt6Irq16pamjopKgAEf+aEI+gQIzPbiX9i7iI3WYIDAIcohxkfDfhi6Cx6k
7OBuFdN0zPbC2FYQ3VIyci7xMOsY17Wv7zG9U6plv/Ff3JAKQbwt7t1eVyMEsGVIFES1SvBEONM5
95ZIK+Y7aX/3rJFojIZL7tk3dIlgJUnyr2FiBmkH+bu5en/IRz9sLXUCDoi6kQ9ZU3J846JsBMof
oMQKP8Hq1s92Z32Mq/zLcNzX3KWsV7z+ff/NyjoKdo4zzRfV1ldyegK5z6vSmuOgvGs891j+hhYY
0y7LiL9H+WpCRGqm8ikz+LaynlWI96c7DUX+m1HgCyOP4cqSXsxRv9RHg6yQgyUFvqipfaWZPRla
x2nlVECn6Obj+bmMCZ2dxlNvIAwirr5bq0ccNZ/l6J6Xun31Vm7i0QJf9sbfve390wy5RJhWX0oR
n11ZPRgup0TsAYlqa/pMURZQZkVlM73SpIdCaHWYoWB47VpYkhqv5a7w30+MJjkyN/PotEW0/5oB
4Y+JoeKvNLXrU8KCs22XsWHZkSPothgNzEj9ns9UnzwpV8K1p91TXevn0XJfhYnD3rGOayZCy13v
pRyfZMOZA4o258Mzrc9vb1A/PdPrM9E/tB3OVYfh3+RVHup5fclZZhqrxXP3voq3Scn131Kkp17D
iSQKRZySnS8XxIl/J2QUmNGOzcz4dbdt8y/DXN4b4MqwxS6BvJhKqXaSJ22J3xqKlaa0vaAuquxg
eCoEPi4/K5RZllz/OrryAidL/xIFeWO930YwkMekEu51FWb+tYzgoM70MnTTnelXOJb15qMtm48l
1+KoSvE4TwwEonpW3noFfwUra26F3eCCdIsbWo0oH7CnDMCaaY7FHu2C5lJZuc7K7lXaUVfqqDDk
qjEHxK5CbW5ozCYPTGihBlDHtELHzZsqR3VYRHLTZcEOYdJOnz3X1EWYwNKjNwm804tzaUS7BtrQ
H4tljkSGWIqW7nHUmdVlM8Iumf7pVGA0n3Pqa1qJ6qvAerF8CtWoyGqdPhpINMB34/xBkvegSven
jJ1j6m0noyMUu24PJjyZT9/DWbwgRh/CYVd5b/Q0KtW/Ntmth9SAk1fW3aIHiV3jcxsYPd5rB6UN
L1tuhfmYU5Xo4lzFxnNucyCVcf5fNgFOKO3ZUxs9Sp0+QcGepmG8mI38dHi3QW9JsjSTg5bZ0f6n
mwSWt84fUyRkyBBziN44nAeFxmKNbFVE86SYOp84UYqPcVZdCIaDMpEKsZyWhxGV/igUYzOn91Z0
OQBgfF+Btarht5uUX/E63Cni8131cJTQHSipgBj3uc75/Nft5WnmcJfrfNOREyF/HapLvrge2j15
1DX9peUyReD/tG7twXYV+JmDR76qXnoj+aUjt8Iy3EmU0KxFJ+gYyL7vvK3TDlrN4sY+HOZJcfQM
4M2hb454PZ5jrw3kkgUI3iNrcJFEu88A219bpr06dGgTvS6fJBJrjOkdoKGeigOKvsjqCCXQP7bU
DDJITOAL/VjnGsLu6jTvda/HuWsNJbIb7wUrRuAsKBvlZIlIZsXDWjZoIloUhUDTZsEv6u13Hrdh
4bbHlXyIrcXdtDGUr2vYnvhH/vNYhyUVsBqNEo0jyHOF+h/zWJF2vyAQtYCOHWFnQ4eFRG5Kd+WU
p929pb1OdRXMkgaldrYPpeH7qsSjS2VuZ/0R//zroieH2Gx5z5v3N9a0t9xENIEESVTAfPbyOhT1
0ZJLCCodaqUZzYZ+7Bw3avU8JEgmWEZUrVTgYTJlJzI8br2pB20S30jQfuya/pjEILNZfaHCfmwt
hVjHu+yLFiUOIPz0LKgmm244WhkjNNsl6gdzhfVPjlM/v6/5dELp36L8GoNlLa94gnctAV7nGZGo
FS1pdupk8+bh6V43+8LtHXo2zQ8OJAwK6XkxBWZVt4ISZsfL5aU1zCDhHcmh5hRIIwcheQP8ODtj
5s8cDRm3etsAP8q6t4O5xHOca0/7lSYXV/cXqwn3G2cZrbDs+9dO347MUHiTW/4GCpQfLMMCfyYy
BSwqu6xSDxGYe/jnqkevnMgW6M1fu/k1Xpw3Im1ORJIduw1eM+OM5AIzIpReBB5YtAq7wWqYjQDU
Jve9eSHgbX0ypviadfNbPCQPgAdzoKfFJ8k4nz08uGM391raH3XRLxj8JiNgaU++OY9n00muDkSi
5C6Cz7sVyfjEvfSrKb3HvLOjOa0OnuH8BqK+bbp5AUb90VVxmmW37Wra40YhG3fWXzePQTHH/ilL
p0OM+rQfyX5HhtAGncJQDjY8svCqXZ++H55tz5KcJ2xjwKAVRubY3KuRMtj/wsXMG7YipSyQ3DsV
xa47GoK5UrfYY6bK4IEnjCB4IsypMgMGfZ3NoQR9FGhudecx25qoaiXaSPazyfY0aXgMu0RN/cYc
jdqnoBoDb7nvgIHjYQdX20sy16GbPu+PAmftjDBBezKn5IArZEQwgt9ADl91TBAg5gKpc84zaOC/
XtbnrO2vc2sfHMumFN5815jeYhfaw2ogMgzs1mI49WA6hC6geEsiPEMfHHZObrytAx4nczi7rX71
ahtDmmWHuhmfwMP32at4C/vUHqgBuQ7X+OBqG/oo+7bSsw/1Azx4QZzVfINjOJFbMSLTmj9tK35v
vfqI74FYh/xoZtM3agF0LV2gFclRFbVvZPZPbe4hV3/2akLmEu+Jm15cjjoW5l2qO/A8RDHJ6Goa
TtDGYJocXvz+nlqo9h/i15T2mq/hapQITPYHH6/bvRGu68/oOZsdoNTnJXQK9a9xumjpNwSApR2a
2keGcv6WTerPpEhcWTwn0nosr8OvFSRViSm/JNIqKFntE+1TEljbs+ChuHXaRX0xo/+p530ITofb
mXiQ2guMXtP9Li/e2xVDu/ZRIyMC93EQGAL+IC58Qc18KJrlWzkpXTzyEj+RHqBF7jykFkuyqi+D
1V6x/PmtSJ4FX4oFf6k6JFyT14EUlVHBKkYf+HfgcUmQK4FYZerE725kW1V6E8mkum4cTTzrJ71M
AXfLb4rjD1I4PbSx5rdOQdSVkYZ3pUk0XMH6lev3mLKVGw/NZaOGwLBmYHJ0WLwsURuXmNHchTHe
0y4/9JuMXE1E+26z9IH8mO5W2dWTl1Rfeod7av/BfNBmmtz/eDA/sXRuGxte8/on0j1g/cwoIUMi
kR314f8cncdy48gSRb8IEQAKdktvJUqU3yAktabgfRXM17+Dt5meCLWRSLAq8+a9J+steYu1rYOz
gU9FDva5LvNTMn/zICw91udy95Wxd2hL8xlC7923nVXCHH6BX4ArXykoWZpzNmlmwKVtyqMxpm9j
rY/NYliPsfxiFTgR4e7XaT1x4qONLZn7PMCr5v3/Cl1O0Hysm7WPsFYUXJu2eRrpWdftkBSrxKy/
x7w554UAf8TQlVXuDXiZ8icr/f+KgGByygAIczMrwqKYYTJuXfw+s8lGWFGP7lngd96X1YR52MOV
N5KN4F4Vd7Oarm3e4UYJCrHNG7N8M7wBPiAbnMkj7QYXfUswtGZKOnf7DjMMsdfpYM9Gv2HVHO00
dMpJW/T1holTc8ZCwhQSkcpzjpYMvxfDtpuO9SGvx3KPSvTWpt0nDrY9zmAKIHMVKLk2E5qcYiat
Q6pEFBjOlkV96zKcFngIzrIOW1WSNNfOzd11I8CVDCN8lFw9OhQ0w6DvfdIh6oyUG3P4MpXNa2aj
eXfVgRDir4iGXeG6O2bYAJws+lMV/xTxvGtzSszcvGiyjWs2xhLSSIariwM2sI3ngtDTeiydl5GD
f6KZb/KK7o0hD0Gikue7OgQmSnNhuat0olMNjab95e8HZ8PBQcFOhAJs9DEkJTTSP6xSChvyJc/A
Wr9HAlYUNuKBAbqxSjRgoin+pwW6s5X86Lx8n/wemIPdHRKrfSpYFQrA5cUSLNUepDzgWqYsZNcP
slt+qaYOk3U7P7o4DufZu9uO+zSSMVmZdYCNoqcuJP6Ff5cHkKApn7I+P6dB/Z5VhnssDfXRFCTb
+4FWh6DDxeKcINCUArs218Gs9qNR7Yw+eBlz9dykxYOt7I/Sl68R8TIGeB44now4baPTv9Qbv2ye
xtCN/wztbZc+hesbNSDe0Ks/Vt1M0UfS2vZvyMMJMYgemxIVGYJxVnb+qnMC+lll/xTkFnK7Pg8i
weHOHSrwHpWxuuAs3BeB99l5OTnJClOrcojp27Q0ac2vfNNDfWhq9p4yt4VKZC8n/3xHKdUbRMN3
M5y6nd8xO2/HnW5s61rNJIZFSzjPkxGzzQmrTNWVF6VTdYyqPFwtJ1Nd4ksW3YvHwotVJkt/5ZLZ
3uB2jPgno0d6D9ylGaWWQdnFClMsQKa5QUFJt7NvXCNu3klaG2+O623qznjOeFl6r3Ow0Izp2WEj
EmhG7GFOOKfnhq2Vq8kbiImazicdAsKTkfwz8/xM9vws0+TLHIMdo/aLVaOM9VVzSAIHa6V8dxSu
29AISDpn9iMx6D0xsZAxl/8RheFR5DNumWSkwZ8eyw6Nm8BJ2HsvzljASTN+TT5gjGkPQuvXZSPW
yFEvx4Wmb83bokq2qjUb7Oj10beLUz2Qe4/hC6FI7u3AvPl9dcex/VY7aPKkU66R7P+CJDtNI7Iq
v+NV5OJiw3opqWPogyT8lpApTjSeHfSAyZ+Rb+H3aBADaZwjmYb+Zu6Fsx5kv1lURncKblFrUtP3
VbvFGvbPazUla4kJFd/zzZ/Ll7Tvv93Z1Rh1SBLoFoGnUn/0nHuIEts+tQ5LGdL70Q9PyzZ23fNo
GGt7HCBkLs9V6IbfacD9VMh7gZ5hh/kx97JjWEWnwSZrB20Np/HJUt4xy8XD1JD0Jf4O+YQpxSQk
lOZ8nar6pZ0HEFz+BWiZXHtZoKgkh25t+MWtiBs8vmn/Qn4ZEXQo97JODcyyPd4ivI609+nv0vx5
tf/cI7nE+fjiDfz9nE84BP78FIukhymT4T6dMpQePuAn2EE4cULvRdZMJGdxdZ3hXE7O41j7T5ad
P3aBehlk+BGx5ptmrL0kDaXT8vLai5dFU2/HQfEABvW4fPfwKuQqsQFcLWAodEOhmk3HFG1ZeBTj
6rJ4R6txvvdx/WApyHKgmiL6kTFIdsyaiu08hEcqvacqqT7ZIXOVFh5DozX/X1yCgFgnffNYBs1h
6Y8mqnSH2bcb1S9mjbnUrYuHSEwHyF+nwa8uToPQSTXehfaFz3z5YAsEu7ae473Z4h3vLD7NETS3
reOomqlOk22sti0fA7zRhzbRQHtYCbvFmmk/jlLJfWWm8WWMUv/ZhqiEN9ea39KWCpnAmHnUI5nu
XWAZ8hcCAcG6yg2yTTMOwXtM8oSHRaryoRw5bGCzH11VQVPSkwmqKVy6HdZ5YnLWtfXhccKvPO0+
KGFDVlsclfb4F1dYemouhUUGMMwWByK1yQwjhU8902+bE8yU418YTMjI3T+vj05RaPhXwvtMxDDM
bNKIsJIa1R2q8FLoiW8niu5DATysamIOqnxyTnnSJ/814YD3g5JhvYzTPNOMsLIzG5kHuocVpepw
GHF9MLWJfzDg6rMAV7sqaf5npzg3IQyipJN7Y4KopWiyl6/Irv/gB2YgngenPIt+ETs+wsE5VCit
4O5qY1UNFEZFJK+hCfOgyj/TISEoF9TRyoazpFX9HfrOOel4hsmFYEqNp7dm7PVuMqavfswPkPDO
DCUefbzssRP86aD+zKvhEWLf3yJ1u6F+Iy9PpViDKdDdK/4OeaC6o+jsmYfGY/xOKP8N4yBkO6fA
q5wBPBu634iLTnSMXKTb/RKIZDKIXFdad3L4x6H1HogJ4Uxrd4TuLziE1P+vdLhEL3ESXYcKNG6b
DOMldOoDCyJoolP9JMPxYqLJZrX6MtX4zVEV7LwuuWE6uEQ4oWKxhAOmTdVM12UZwRof0o+t02e3
9zFwTHYHi8ffYit4igxT7RFSP4dZnOGQEGIkAbTpxJBs4Blt+5mLnkTjl1uk1x5bxVqLhEGfCm84
6Z9k6jKxH7ISRqI+efGEKwHSwCY19OcYEWpLg/BfyVZHZvvNYgGnaAv99p73YclnIbewBNJY134H
TLBvyNBybK88POhbh809mENqFA+vUc8UZtbeCPonx6USiCw4lSAPeEcFUA/tuLdJmwwEqHgxmp7q
PH8fDQlJcJasrvPz9lJVBHfEZC/x9H5C/LL+i+ruq5vt4GlIiysp1+DkTUtDh/d33TVsbSjcihEm
I+VVOA8j5c3Q0X76x7Z1gGrUxb3I2h+NbQ1H6wNOxSvSfk7KFUudMzM/jLFKb+Rc1EdjyNSvbc7m
3ptlsFelaf1Tsi3CFRu2edHsESkjaBk15FhiqyYsbolXmHuWMH1UFXQ7BF+q3gxuTwXPdVWIjB1w
cwmfJ5IbnbnW3s/sN4vu982ceAwNIiixZ70oq/8rEHU580r5UHUEQKrSeBVamP/5cip+BU4CnCas
AICXNrHBmsr04JsjBVDgPccjx+WgWETjxtZ01ECIVnyNJJfRwf7JoidRpIB9xuzFZhZGyVgOG5dR
VzxpZjaTQB42eK/UXKhLgkbzorxg3AWlF1zMnOCzFFND+eueZiene1I9WNGA6e01a4KnRltgHVJc
3HaVE1p2kwg0ZWlFmKmaa5JRKM/KgZQ3V9EDH5aM4fN0LydqddmO/5B5mJ0MVXgnH85sqg2JPWRD
5f2xJOCt1+2NwOOtxvwA3ynHD6EhSZkjo46wT16jRkIJ6ak1ut4ptiEkeGBHKAjwgId9n5Q+HWV4
T0zM6J2v5bXS1Vfeif9EEIBpVTVWe9PuVoVfN3eRqs8Rk4bnyIOy5oLTg4KervycsXB7NVTJ41AR
udcD4XIys8WudyQ8La9jlpF57XoYR7uGFsafqKwON5l0j6jCt0G6Dhbq8kXk7Bpl98j8RPyoxs4f
Z1fG8OLcDbb4CH3cR7Fdf2JPcbZyHP95Gfy2hPojm5jOjVOZfU5qerVtdfN9MFJem9UfbZFWl0bg
165CyYitZI6ZNWcbq/wRJe1m90G6j2pxZv1VF3GWk9NoFL4c9i5muFgxbbj2lMPAnZuTWfYYvI3m
ovzUZcrkfo90VQ+umT4YAXZrQ+b7Gjvbigjnf71q/izd7aF71KDN8pudJ7R/FhzZ8d/M0UAvMtB6
QhnjXlq5TOWkSu8y7x671r6NOZeIq1A1iDhW69Arv0RMm+v0/VPc9GDcyr9emn+YN4MtCg5cONf4
V7Tzk5Gn1zqHGrL8T5GU1IKUc5CEnqh78AT7grgEB7XnLgwDu+OT4ZWLDwi6GvXGV1j0iIvL4lc/
7+cNpJvmLOLE3QTkrJp0OvQSNxeERbIoUU/xd6hktTfH1i+wVoTPSdgmRzSmeNFk87UfBtZ3GMzG
U4eD7eRPQexvIFTO/boZOanop7HcQZlpNyZO8HNhEOSZ4jBZBzgrzmWZMx0YHa8nYqrZ7ZGQL+o8
Q1yEhIu7nwdZPw1Nmn/lrWkxccPAyTTY9M2Mv28ichVaBnl4Jl7lh2l4+Sm1q/EP3BZp3R5F36f5
hZX27LDI80UUeEXnBjN0G1rZbehq3XDyh2Bk7d4k2RYppmle4p1a4ZtvWk8aUzxJet7mUZ0we5f7
forMcyaC5FFLCQ+ld+fnPvkX8dPkeH5y+9vVRv/rji3znMCWJb4AZTYd+QQbE7DrmTbtqcV/gix/
xkWYYC3WeoDkB5DnPV+CoOSVQAs+oITQM1mDdo+oAtlW2g2PbwG2h3u9SlhvXRmvru6Ia2c6x39W
GnKn46iat/jgh/cK6a3Ekb/Wecj5AnvK+2+szeAhHnsCjXi+gv9MEFPVGn5lvko5RqAAJ0N37fJe
QQqJTAnzBlHEKDDMem1Yf+sGfc6SdNU+sKZbj8MAh5hrvleTMUp0Pcc8d5HOX820ZVQTu1PEzHTA
9Ub6MgKnABj+vZ4S8xiPxCGrWc816XAzPKTw3Y/QE/TBhcuPpGtbmJOsKNwQbgxOgKBHoC0sSpZ6
IuvWx/6fGjr2exts1/G59wz7P69rOJ6TrCLZNtDU9UCoMzsZn5m7Ei6oCf9OE4EvAwcUYy0CDM9x
jhwxGSEygev6T3gcqU0DK3YAdhJna7t4ppS3KozpfhXaGKPMPyiKZDCY+LloVjU3kyALcHZQAFOa
dcKdQ+f3jxlD96rS9a4sMIfUwzydNCjUFa9q+DzPEcZWzuUD4Xb/a6jH6FGFQ3Us0L7WUdRxvQtV
jyd7mOXJJFX34wwSpUCU42E2C3/tz5o4NHvIn6fUS64kXueTTR7sLMopATbXT/E6s2NUamyVH8R2
wW5b9r++xqe5acvGPuRhpAgo+PCUU8PAMDZl0YJG6z7IKaIHCrrIde876S6sh+wa8xRdCQxGtFhB
5ez8As+lJpaOYh4W09UVHnAin8L9JBzC5E9zPrEnIa5VA5VXOD967oxjNTXhM9vi9I4XIwLO1Hvu
MVATJpmospKT6zKPXEdEykCCF0OO7zTL029tlBPRJKCA63GoYxYJa5MhlIEEENqzwpeAJW0X4317
cP2C+yFBkHxN6CWhY5ogNwMn638C3dDOF6ZPjTNOPjqpLo3irY5iI1hRarGiYkpt/RgonURHVeBG
wlmGv6mFaUQkHqvssS+TfHxQTRK5UCq9MSY36oQMmUqspokRLA4kd7H6t1OEponqwHLWejYs1udw
OtLQpwGqWG+stVenTP9HQew4J0HKNFxf3NlBKMuAH66NOfS2URPO48OMtvEcYdtd2+ZkYqmQCbvN
En+s9yZH5qaWHYJzxNFU61o/u6723orAKJ/LwMheQoEsg5Gi3Jejdr7MJherOk3TPduBxwcX1PNW
ajSp0mW2K+RI3cJD6X0MoPZeihmWnZ4jWDG68b8r7M9yVaqudkFyzKLf91yMwBSsIN2komm3bkCH
GtVpEz36bldctBnDGelCBzxv409rPA/LCoQwJbNCsr7HOsaBNs7oNlXg1u+28IqXnMaHsH1J9Exb
5ECIBlxGIzRxKcKNaZup3NqKtAUJPg9Eiu5PChs7LDBT/UKsCf4q0ymfgNlC8xDauYqQNF/eqGzF
uEtsaz8w1zqpmpXXWM1exJH5Rihl2vNiLvwPCvy2wCCzjqC7r8iVIiekfsehFP61UQjIFD11pYw2
u/Ytec/Hiu71VnmenrZpCBpMQ1DfCel6N7v2hg9qkPwptKCmk2DW9wqHH/Ngn6xrXGHj2JFZyZOt
j41yDzPL+pKcPVdZkk703KpFSYVe9OXgIdoIxvinwYGa3plo+DH6LEV0HdwMX6dXuwsMovBWcbbc
xHtqMw01iWjkXgyYNNCbIF5QFLTHLDGcezyK8mx2Zr5zmC+91XmW4HpPVLGvEpQdxzDai0GkLluF
Jam5gWz8n+cb4X9KVZBNSE+Fl8qtIPATgN5ony1dgm98a8FWu1nwb9ABx1gLprDHoMvyTe/k4p+v
TOOZLAM499RTm8REKvVQOvxDIGuS0q5bNDyPROKcmdbGVRQbOxzX9gaIHgbmphGHeMS82ZhwUpyG
iKaNoLCzSfdu4tmCV2DWej/4Mv9NuJR2bsthn8C5Wnt+Ba7MJ/hgECQFNFq2RrjpbCZbxFfEpglw
kUVxxgzFdhA2lhGMN1YKrMvgtmT54u5DhKq6mZ0fq0Pg1dNtiqf6kGmcGYcghagHlJ4xoqXhJsxD
RIzTG6puD0Zt2FaJTB6jpLX/QHAQJE0T5zkwZ/kEGqAhklmzIHTwDZRjNfYHPbXA6yK6Z1wdvTbY
neDN/Y8QfVbsGppiB3ej8k/4EMvL7HeovrUHFT1lg6zfTP2pdxNaN8EwLnGdnykb+iNULspxl2Gj
1xLFdpye+XANUDVL53xvDFBPPYaYt3wi97bmYl/yimN4b6rwK8WTu3hOzHuKpgIKo5yZMejR3SSd
4T00KUF+3mRAL2q2NyKNfHyy+s9RYX7ShmVe8OOaH+nkg4KkBaXuK1O6glVCmHvn5Uazsd0i3CRy
mfcP0nudIk+9OMP8Kgozu7as5GXK5efbzk0DlCLgo5u4DbqXMA2Y9wSVijdQAofHcjSI7ljnpVZB
Fh0++pAhrT1gYbDoRtIWUB17BCZjAeAQzxrN5zJ5E2awbSHfh2UNDTwC8ef8NlVLxxXg3CuigEp6
mXCn8ZtjpAiSApN7yrPGxSUrc+fNivi+r2hnyw36I9Ee6TQbnqsdVklGf6Hgn0Izdjr1YTPc51GF
z9hl36kcvxTbHiZ3sFbubK4MqgS29eDYIrKpTXc9C/BbyjM3Om5vsUwuLpMn7NHcMXfyI2DTrDWf
t7Xt+4cwa06+0T31bcTLBYNkMugG213WNT91KG+CKdMkOrJkwTrvq99EkLaq46/ICVi6oOdNTD6D
o4rmKWKNgQcMhYzmpqM3LSo40vlo36eO0Xg0WkTU5J1J22HOwpKbkV0UzXis2BuhrBjD+7w1WVwh
eShz90zOd6dlcjbH6TznXAGA1skh3trgOiasTtA/JXzreYxvltXgwmkvpnpXxTstyjlPwk2aMAMt
/NMsMBWmBVI8kD4suwjBjZoWK/HwYowTjUbV2Lsp7UiyQG1dza3bHls3cB5pCnJAyFIF66kS9WWc
WQySMW3TFJF4YpWMg8e5bBBmZOHkO2kb1o79rfMGLQpYW+db/1zXqW6pRVVrVktZSnB0pSVkhb7s
0zPr19nrAL+VGDA8C/BX5KTbpJluoOvSQ+AGHfGeNHquPbOhK0uwNmU1GAuhJqyifLJXdVd3H4XL
xoaeavdoF/10zYeq//Yc5OJcZPPT7BkV1GnXYQmAibQyGWbzIN2ivmj2Wj2NoKtwtfUoNX2JQVt4
VfaK9R2QljfPr7FTKXxXY/MotZfuCdZFO8MwmkMPBGOVlxAJ24UAUbvCxg5bpn9Jkfc7dNdpHXQs
5Ut7mO7squYKEyRPZ5wPDqRY5a+YqX2ZvuaQBdid7Yxuxumho848ZSz72AJ6Ezs2gi27A0R1DGrV
E4hsrT14WAPRjjRS7MDSi8G+n70AuJDnF+6plaU0iZKDK09dPzzEeV7sSoHorYawfnYHb+TTkUr3
C7IB+0LsIne+0NmtDTgyyUAWxN3sOH/14OoDoJJgjf5N2KPw8NuE5cC93VebAQYl1BPfQ1QZiQTi
VcWG6ce7LpUMJismcXsX/OqKsgpSiVP2K8NXn9pGdzJIvG2DpCL5Dc6EEp8nC06nYa2Z/cY7VaSA
JAtynWmJBpobaoA5QaatitrsGIgWRkbuSQqbJBlnTOsjYYZezvNWmH53JCjtX9kQ5n2kqsi/S57/
XdEzBU0wdL8NAeIWP/H8EUH8JgNdDUCtk6ne6tn4qdo84+Tofi1oA5uUnDbsdxs3VN7dijKwtnWL
ITasrGZbG8yUhbJ+UAm7NS7hbjsLvzgGuYdBpa29TYDZ9QEYbnpwRpO1ImZiEncuynciV+Kpr1nR
7HHKHvtcgIk2mF4VYRydTa7Fb5WazTqfsCzgTAaSHqRujRcYSLDEc7Pq3M48Rw6lnpHk2Kemun6q
dG6/tT3XhR1htxOJ+c+s6/LZhbvGapjcZ6WHjteV55hI7aZ+YYrQHU0GxawPoPnUblbtbNMx6BsA
K/myxgAZumqnpkFvTGJ2F0GOcSMVIUPNTXIm648drydaaVmgWprYGa48zTnTmYyVFkSQhlMn4uIX
Yl5xG7Ro1vYoPQoXN9pnsRqf5yQDhDLIeDNWJVZKgX+qCOpyPTpUZiJuy21UsQh8NlvzXo11Sjxf
NfpMwhKjWUk0HGae3quOZUG9csRWS2a2trImvsB8fZ68+WZnmfEv7PJuPyRNf+nYC7NjRmk+RGmO
f5vu4AzgAIeOy/QgVKF6oJ9zXmwMwNs4bnE05rwZraXll1GU5dvYS/0AyNF6rmpuBV8I4rQ28YmH
ftLOhryt8VxGTbBxRIxrLwSRR8aE1IfbUt7UxnQUaLkbq5nH08QOclCu2HO07D+ysG9ciL5MXpIA
wyHvZORsrSzTROoMXa2ySWQPdt8X1zzqyuWUrPZtnSwuFKtdhxGLc4pgoM4j1lQ9C97W6zDF6q81
XZ51bODFm2ci//a6BxCD7WJNksQGsTm3Ldwq035lwi12UolvQRF36gH7non5kwwygBMYJeRDEGj5
tjRqwkguSZwkCSgdikPVRLQp+H0pK0lJbCPd7lCUCBS/yH7cedI+Z8H0PXn8WCKgkC2d3zRQbw4v
VFSptQOoBpLgdma2zWKvfRMVcH/c/fL/YZDwYfQOifdVtT7bZutPhBckXuwmU2O+4vfYFFG47qrr
WOltDXgAG7+fJWBxGlJlGsVvuhpzAb0g3BC2QYQR5xF9CEzAauLq8wJ0+nzkg6Efl1/FhCc4wSed
2kLtWd6KM1UUJ1Mmr7rJr7nEcGXb5qdkTZCKnEvCDVNBBppbNFIXZ69hbvNu3GRwbldStJeaI1uF
+g7JYyfCEqezPMxxfp/4A1mmTpZD9Vp14bDqCJw3SYI7wEUgMNobfrZ5hE01uJiCojOMkjUCy5py
+iEx7E/T5szH6+ulLVEUsrFUuhycLCJrfrNGINOxv2g0t6mV7yIQlxvDrO6MVRhZQ3NQDjSiayPU
2k6uTR/sQSOi+oX3SCjszdnRTmDkd/howIZ3HYv5KtJ8yyOUEGy1iuTHgFC5CXGLy2j+TTTM/tBZ
j9COUQwwb6iMmNi8sVwoWzPoxL57G+abB6OJ+ea7UXA5FA+pNWwtJ3qzNZOYOTsYjnloTHkykvDQ
jOQoemA+CNJ3lvToI7+6vvrIeY8LvttIY7XPEkB4y3Mnqf1S14R1FJIK8s/ONO0oAzCs/vbRT22/
V/O4AY+Ln2rxR6f/edENy9IFTyGLPUzgkXhSfNte8RTlLlDfdmjOs4mutoBXAR0Sa4IFBhVjFTr8
EDIlOqG3MwHN5TFMTP8+puMuE8853M6EJzywumMwpd9BYcLSpmYdOBDfp+rbkO1qtD4yFEqTN5ct
MxePRQPgCjHPSsQezh7XkOeece+kCyiwnNy400Ry0zwbYyku/Es+X+2NeRU2uJkHTX7XZpUCvtAB
U7YfbkFJbz1wD16cXgPy5KglkJDdyEQ5VEsssd6FCpNEWnWvgcrvXHHbSultQ0JnltVDqBs8Fg0P
x5K8D7IHElUU69mayX+ffkaGtZmayQThSSsxwBvrb8OQvMWDYjOD+EdQ8QjV4z2oU5tzxuTp9zcm
HqIKCzgf2CEQBz9XT4v/LR4wqM5g6PJqlxrj3pICjwDbZ0axIJOM9RAHn9nQfFWN8SKsqd8Oyntb
nkiERxKe/NZJWI8CGC6M9X3opSdTBe6xwQzV5tNd+fcufjehSKxicstW079by/LTEa6bxDn2qJsF
wdIVr2wiZklAwsZTuTAHCSGGm9nDZjf4sOWnmrOWqMxoYk0lweHvRj7GxOKnczKQYWWzCgVaGD1B
NTXOTmezoUeEjx0UocBJeaTSlEXjzmuXyYdJ497hFtiVaYHptniol+ezMaILfZi1KR3O2FGMhMYI
IbWpewwVS9G7BvuqS7+yPAj27D3m8/jBCsCDsxh6cgGIweibxSqUL0APnD/ENpenIU2HvauhIoH6
zGd1bVwfL83IZLTG8b6pqhj/ZVswNipU9aXa0H6ifJ4Ose2VxAuT7mJKXVC90ZpZIV2F9KCGh9G9
p06qZ+T5BV4KZ4MEDGZzMdTcsI71FrN6hlWwypi2uS2B5gE3ZzEg9v3KU69geC7QvE/2LGGJtns1
ASPR4oR9ixIt6FHc8pFNf6SoEYSRHelyeOD1Y5Hk79DTwMwnXbkrUs7BIjaon5uncCJzXwCB2AjC
MmuPufG+lu617Za6PcabwCv+IhV5AVZ0Ubf066SqfmNrZH8EAiDPnh7CHa8NwWSt9n6PN9AuvCdW
VtPXQchmhQwm+1imJ6I/d9YYrFj4d68ku6jYBoAb488y8M8nTXblXiGwaF9aD+g2oBCbAYWHu5JO
meUHaM9BjwVv9pgY0KAqNzXWHslyVuuMn0zkfzyftYkRCAw231X9OlhuxwrX4ooVNX+KT79wkelC
Y4lLWTiww60xNhwUejfKATuR9tBP4jcIBMZ6LFIe6PYzQvMHAXSqJsyZCohey3mgMv/MwoN95sQX
aUaPKDvPNJpIZ4FdbVQmr3L0dkHTvc8pr5ieeqwwQ7VtODEqs0y3RJp/YYhcmFdsZt7CllUn6Dun
fOzQPu2zRSkNfehDZJQdhXkeQpbwsT0MLYwoEXsgcNqWydUb9Hs4m2xT6gWPEAsD0wLXuoG0mCqm
BwvqxR3hD3CqjRaLCMauk+suCO82MOQ2ZY9mGHZyW3FqwPEIudHrkS1OFsL0JO/LDwGSf3E0Db+T
MM+05jyKOUQDStvxSLcIDqAK9rZWT5EeLwXfftmyMAm39EYGwz3pjWfQMsnGiSa4DQN1rCHtVeEA
xjPIdYYV/vzSRV/hzJNAnWmSSdyXKGhhxNaJFkMGG4rAzafEaNfd7JCI1y/KR0UtOXy0BqIVeo9u
xpwJ6CCf7EoDmZN0HXX7UtdgW2dpvAQNhjIXp4SWA+tYMv2beEz6TSvcskeP1SkexNqoaK4oo6BF
Jwy1TZTsHcN6YkXga7xwr7ju9nGNObiwmjUUy55JlLoKbOyeSUPUtMNuBPUlDOPDURPW897f51yh
Mb1Nq9ExbIGnupGEOLrsZqLFFJxwae6f2L65R0Fl8Wj1yujo4KjyNwjU2acP11a4lHocAfTvYu12
fobv0Tnz1Bbs+itvBW6O9TAPzTVoB3urG1LunW21KINi2gaL1zAI5Yc2poepDBhLzX+1TUM4znPx
0OAadKgPM1KRbD28sdEZlklLuIvro/bSbzYrdF8Kt/dZVtNny3LVGwq7T2rSerC9/pYWrXdyRBN+
FskQvdilA6YplFg3Jb4dQOH8RBEFkmPH0AAi3Lkq6PE6xrdoAtutmMwFDsEXA2sQw2VLJRhUw+B5
kqzkmgnybP1AWauG5WPQk+nIYyjg7dUtvGbHxKUC4M6fYCnrKXdSUE4OyydFwwdzPucWIOoGp9oq
jEk1FQ7j0JKwTRAsxDvKN8TjxsYXCCJxuT2Y5mGIAbyj7X4dzQNo5KAArmHaD5ox2TbiHWFn5xpD
zZaGMF6xCZXRhleKnZOF/2G59NfSESUjgemCPvEqZ5N9RnPJT+SSCYEc8VGRHmh78daCQEhkp3CY
F/+iZPjhQIpvbmw/e034xirYZ3Tog+fZYjeHwLF1LO5xZIEGsDZNKJ5yyCyMNA5OE4Irxb07YSrs
ZWSscpYa7UHAG9fSViM5LDzXFqEAnk7dJDfUDbVpxxKfBMMGGyQ+a1iQiEO5n3nZRYiHPsWttXbd
4Av//Evgdk/F5L0v4q9kQ2MBJf5/LJ3Hdty4FkW/iGuRYJ5WzkElqSRPuGTJZgRz/vq34X4jd9sK
LBIEbjh3H0azYXgmMj1LiudVPB9irs02h9c+7vUFJBDMWPRY8SeM22Qp9JffPvPUDym2IaVqBw68
hLqomSZbsENU4XM4CT2zNB5C+LyID2ZgEotHb9QUHOZiJ33d6p4LQyl/EZMNjEKDT9HqHQ0OwEs8
WPmAO57DtBppTRe8rXW0C0ZrXzYxaYM3rfXWytfUvO+xUd3RI3t7vx+AvVRgS4Cg8Izi73gOfuW+
/avyUItX1Xko85s19qfQQeFn9dkunI2H64nuy4ytV0h6a6Ujtb2y3VMpJCvwLr2cXoYaN1sDeztz
0n7XQdPffdMLV4OWXsq0vruZC3JfI2vCfSXR7kmmD4uYHqyfZuSfuFluZ7D/ljZcUlsvd42gzRX/
+6IJx047TOo9WzcpQbxz+hhpcodAy5ybYiUrL9mNnYJxZ/RJy3BcY+VA8ahraJCOjD/hFdx1724U
NwASXbDr+bsx+E+EWOupCN6KCskg+/q7Y8obMoBDE4X7LhnP6NaP0+xf6BR8mQUvR9dbm1lOT4Qt
v3XKGxu68xeKeitGu216VQk0HER5XmqsUxC3s2UfIrLaBm1tnBPEUBGnrbu0fBPqGllpjLeLrUob
hmm81g3xVoU5qj+v8tT2ld/1ljH8fDU5Cf5n+BwJO0Q/ptOLCWf3lSHGv65JLG8GS1bcwc0Q4UOh
u2mJQyqsQQscaWdRhY9ADuj0Vp0mpRNvfeDydNBHutuzl278iFza787U6M5+Gu09MZPeIwAOuwn6
mIUbVNj/UJWBtBA/LCs9Iiz5FTG6tCrq/KMa4T+RBUhZwEIRFd08E1wtRwQYjL96gf/Vws+caTnq
aPdLG6y8I119F04tBglza+9aq66WumNAvcFACvFVllNQ6KndZz69pqLQNoL5iw3tSIRFhLCXQst1
ACcBZDonUHUpU59QP9ALjge9AhObC1LlitueIxvaO//S1MT1aMDRvvoQKQDcEOQcigx/6O7IwOSF
LnvIyFQt643rhM2uT92EWSgYfMshiPXftV0wOtZFmnPjdM8/8jx1EV+giuswJUdMowBNRYENcmLZ
zXJMfWvDcCQgVWxcRp4Lx0I5WzDng6BboslGNWmm1LdsuNyO4XbZMkLlsk59PbpEzWhQ+WvFSxXX
2jbqYpjizuju7R6AvJyID6Pecw9D0KIYKvTspMP/2bHdmOvA8dE69XOxRdsh1whZ7dOcazBKLJNg
aVCdCA1QP26v7mbOIwDsVl03K358iX2vxwSjLeIjVjnDCg8PyhPNaDP0ERUfZVux94HcJpbutIOd
TJgtt7hpKKvmrV2H4J5dD9CQ00mHnuXcbzWHdi8AcxSHdKY3UR7Nt6Llzeu0EEWob2v31mRPonRT
s56Mdu3DUlvLis5Yb1BDpwsRrYXZY8xpslGbA2gRI8kcxsusCtRLnVyHqv8RYAtYXYmzc0ItsFYN
hMuHowgKFdSDhUblbt1NWX8sLeGdpDYgvMi8/DrOudrGLYoa0eyVQM5BrS5IU5KP0Wm8LXtNu50S
f153SDZh59PpMxLOUrcOsm2o+39sziM1sZvzWrqwOdCDT/BDoi+L3sSirM2THpgA0Ohl8TYVNCHG
YJ2qdlfrkwDbe0nFTGO7gyB5ll7z3ZIRoQnw/5phCX/VqXeO73y2Q3Joh/QQmzibUxTdmNTRfFlD
5YyaG6qJtT2g0oVfgd2jwUhNIOIPWbfWIg+atQeiMdXEzeqqn1nUzDgz0bAY1HBiGaghGYh7LGNm
RgD76bp9TMHmIN+N8WrvPk20wmqga1XHs3XQe5eYruvepq4bUSDjVqNFp8JVHjclrS7uBZLVVTYx
1a8GMgq4vajvD/DFV7VtPccqWQ7G/IhFAXEg2goMLaqObq1dv0J3/tPZaKOiihS0VVGJDE/O5J9S
vEKNUjsPiSojypNpBPumLH5HzVChnZSHKU5uY0JVtHZeYDVdh874bObxpesdxvtJSlOMldrYGRZ2
o32pwRR3ih+CalBkFtd0tq5uaaOVST9bJvNazdtaTXUR1OwqsDN4RUWnCeISZyPjgjEI8Ki62455
KXuD2XWRfjQpjSMAUDAMT9QCX3W4wO4g3IXIou1sD4chhSGgzwXNRa3eh7X5InKxcef0rP7fjskn
Bej7dAipJE3n0MM4BXX176xrNqE7XH1dPztlzTIoPyvFOGnl+O7J/lT4ja/sj3Qg67m/pRtCTaxl
RrKbD+jcDohKaDb3v5gU2eSZ3COxuVSOvjWRG298U9J+lldk3VdBectBVIRWDH5OESZ3K3ZuTTXf
jH+DL8MF88762CSdT6KrnQhHmS2uqMP9Y3nEFTKiGhm/lTmvs43vBy8evSd8COk5oacLqvYRTqn7
i+ILvagozc4DOi2vA+sWVM6nURh7kU/goQyilQUTUt6rw1gOFwdhe5bOpaE9h+NICOct4dwz8uLf
re0QDFoiAzYCM2rAiDKKiXHkMNEZc2cgBS3cNpOwm9C6pe9KydzIaMWGln8XVNAwasVn3E3wDIcB
a2s5I6QM1TpyRO6iEaKEuPYguOyO6A4oALXDL0gmD1CZuHo7AduxErKUurkxiD+gxK+GGGswP5Mf
feEuhddvM4giip7lMXtrl78H9HIwnyHmhu1SVZrTxhOnXuhQ/fHKVYWFOtTTpW1N47YdQVMwBBtT
2eytaZ1DpayJaxjexFKDUi4QcqivB1oMn/6owaliErlM1xwwm8QEfh0gpwnMg4FnO331Q6thPjJZ
5qKjyJPR+jpWobGu++iJnfRyAnPAmcCR0JH1GcpV/K0rZ4+hbXqzhp3+GVnNARtxa4AhyySlmcJ8
lQZ4WjnlOzUOIUcH6X6kfE+qGE7DgDOQ7AkfiKJIBDQVber5p5DJzaZVzAAm3SsbYWGd0iYLXHku
ImaD5vbQw7chqp6B5mYQNUyLIaOgPNWMzcxj/G0X8qhqJPMkzgyL3P81ksHlrs3Gveo+ftwhYyl+
X8dbRNebOeDsrKhq1mJe6QFa7zYm86c0ZJcgDgDGLAOD4QRLBA8/m9Z2OV9r2cPhzEZoiEqkPF8K
M1yhKvw1o30xM2bVJQMDPYFCJt/zPjuo64qCCPzPO8XrM0fIysvStwCxfjhC7rI8ojhQ/vx9YhMb
6NYtlcrwl0q/52892V7SPr+EwiPnBRyhJXu9UNnqtOZEW1cW46wUrP5xaYx01eoukTreuQh8Av2U
Gi30HS1MMeyoVwmjEJXp45NL7zeJ4pWYA4SR3i5M3Z1NqhQiBcffVenRnbvX64cq9e6lbWwYKELt
KkzGIqz2Xgqs6xPj2GAgOrfRPgsEPTe8DAEvD1c0LbAiMm9pSbLEyJ+eSTJS5rW9o4sCbDGV1nvO
3M9ikoxNmtPSYHxbrVDmDZYd1z+ALNQLJm1Y2cEwr7PwveCg64W9Fry2JLoIguV7ZjFOmqKGMeoM
Yry3dQzP2nltBAbQqhElMPgSEX7ppbkHCnWLAMEOjffZowYiv33FIEpZ3rMlYyI/Ok8QxldHlj9Q
8BgsZrmrV0UKh8l1HLID5mxwYeplMV/1WO1j3ryRtSZ/mGrT+FrmwJIYHWxJYd4ZcZaE25kSPZjW
qmop++FfQmlG+j+13tBlj//kOEpSxXOWzOPvpQ7ql95+sDBKELalTW3WM++d1bwYtXmsmTmkbIK2
vU7p4M8nvy6tTcyiqNvilZLZxvKJlOaC4Q4LuRBAtOXQxk/PYhrL7e0Diikw3CgpSDRKsojhLbDI
VYkXLbYeYCxtvacTt9GH/IkIAoBXggnyECRfoxuznFp8zmhIsrmj1K+y+AEjYSexdgUu5r0FUXUy
MBNJXelAiW+/3K5nmBmq+9o0Qj7lmP9p/MnGf2eIVrmZMh3OYPpm8Id7lVNhITxSRyxvcfUFfe8k
5PSW6s7NsynbUg/OYJ5zz22jePPb4DTM8rOz9XGhZoDHMMIlxLr6FKhaz3hpGgdPed/Zl22uqEwj
vu3IybT+Bsjmpaibn4LCqMbpucCs+lEo40nNu8jE3RYzJ2mZibtdtVe/jD5GarA7B9n8jQqFjcYX
uqZvMkLuUvYc2fFkRcNBThdtmNFqBK5JNRklWF58hW6yzSoajdBvEYMzP0lFuMiNvV8BU/dy/61F
tL1wXOWN1OjlXXhxcAk1ZiTJ+sdzX5JAtdJeCQREA7IXVlxOWOkGK4KIJQ3rXWGFKFGQdPSUMIBh
xKO1c1UYONR5iNrSpceGG9OJ2rjYZkMUvdD7mQn3PTu9gqqyqSYDXspdc/ogscWxI2rD4SEGQRm2
l9BOyjKB3gGHl56rNuAkaDdnvZ4/KwfF6jimJpQBzjAsqfYsCiBG5QdBvqD7IbTNOFCD1eiweX66
jdzps6tKZLDD8Ep/401zoxD0CzTUnnSvHFzSxVBDB+RcMhxTF1qb/xaWu+p1kyJEc+39mE4qMxYm
aTVlnEtcVueywSnB6S4+xZUFYeBOdP0dBW6x7BhhcOshX9VIKghJftKGmVUiPJRQL62UBw3UP+NF
kfNoLY1bLcVkvsxoCo5ItyZFm7LeyhBCeE39ZdfxWf9YhU1bq0t8Wu2oKdH724iuyDMT6NHS3jKt
nv/ysER4OpKIhdI801vPQvYM0jQRhcwMq1MGb5yfKgxfclgDICd/O5DApEOnNx5vCIwUUWo84w/6
znjvC6ajLzWEgDDAbdAovKvTGAaeAB1pPTDXK7VJ49ZNOBHFhVK3ocGtht7jzZqQbfDD0Obvu1nb
YdFJCQ+f7SppNkYN7d9EVYNWgy6XX1CfaHbePJwrAnCNLIs0sCdnpbmLLzlHUN5DqzDbvUWo0oj6
m7EMTG3KXailp4F0nwT/5CmCSIEmSrbEN2EHVWZAhHUaqrSh20KsxIzQuLMDI3gJGGYit8DbxymO
hZjd7VQmG69HkJf5ZrISeA9GpX1oZRN9WzN+8mKqHgLH6bhW5RDqyS3Jy6qgx4qg3iu+2UPe6Xgg
LjLM+TjVSH2mPOs3QIMDg0ipPMTNBHQpB5BYZ/vC9n0GGfISzWytpe8KPEEfDMVkz7rQkxhOCsNr
cIlRTVtAuQn04h7vGeJ/eIprc5o+Lbs4sb3tfPy/YXLt3Tm59Vm8SbruyuTUyo1EfwCbXUF3hR8U
Z/Y6wW9+BRVFW1CSiDju6ZeQ1QtSDqKInTHS7rXH6daE1JySDIE27RV6MI0VMtXdo8M4x+N5sIr0
NcoTeldO/z0j8tlRj1IV4+KqB+1etPVP2MQPryIqQRazyRD5p/xm36r3vSvvNHT3k0RNMPRp88vD
R4/YESrdQGu3FysmGq6NpazhYqpy3qmwko9OK872EHM/nU2QmR+2bB6T4v8EbPUgD1bpMF6tUNuB
cziCpdu6TX9sxnRHsfe1DVHqQXPKYKspQvbQKNFoTMBcsE+rMl2RvJGdM+vlLWcJnqPF/c4gKJel
8h2gl9Z3wILa01wU69qhQJfWb7iqrIzE/WuYNtLv+aQ1zFrFKd20JM3RYmBkwTQjNiO4ZcgIY4yG
097UWQTWqkd2XpiKv5NbzLsyyolC1v5TGe2g3GcxXELmtGBwbyBh9dSEY+liUlXdYq5QOOh7XbS6
40hRNa+HhQuIeBZgaWPAqr4PIz7ohu+qKq/opJzVzABy3QxbrB4IiVRpq0zCteMRww4Dd0UbtuCV
n0onM07NpbRauaycdj1aaIIiJsQX5ih2NXYbqZbu9JlSZqUkDPOuF0ww2ophElbMTeQA50rauU2s
0eMwrVPFolTM7JWnQwPzmZOgs7+cYH5L2nnmEB7ppG0NhYPPmJbaMsGBd0MJ4AKIMgYsaodwasSq
RJ6oYJordGw80dzRWycYETJhuTC7Hp+i2PuLtIcYfYqYrK3mU29Sgq3Nir52ZtxGcqZkbgbGZEGK
pLa2j9xa3Xjzo2qhsBh8vKhbDxYkI6DxiQ21QMwES8HHJIaLaTNjpK7J4aPOJXP5kQY/SdxYxd0C
kRYwI+kzuCkbcAhUz7Wgfp0x5dyKMICFEzb0qSS3LRz/Vsw01rW9rTsc6hjRg0S9Q1e8jnT/NzNE
TzZudHQ9p2WJIKr0AHyE/ZvpGle3Ht9KOlf2OH4UKUdX7j89Bs9gxT+ymhxysIhhRcXIVJNU80s0
grKZhhZZz1x13zoQ7E8pTf+Q9SLcGJP/5ebNd4Hyj4SILa3v0v1sFUc8fLgZyYZpWuZg3avBJ0vF
fJtA5yWaTk22/1afJqEbmjczs+T5OauifeGmHEVzeIv1eoRR3x3Vo5xQa+XzP3NwVq84l3Le+ryM
vu4yJtS8AA6kx6VtUl01y8wA17pwPwfKGknTLZCr7RNi/QdAsRNlIHwp5LgLO/tYY8ckZLy2Le09
NJOteiEGH0EOux5qhLOTzx9QfnmLOrH1Rx+9i3GZ1Npi1WWo4DziDNkUz1FlF1XhcWbg/KnF845G
HMpab1W3cFQfFQjYWCLaPHsM/g8Fhg65+Qug2lH01i3v9h2vjtyj50SIgkVsHS8Z0F9WxmMcuNR4
rxaxZSDO1qdLQQvD+puUjyaJjykV0IQ8NAXJ4gUlKwpFF787MMFn2ILgA7EtU4z8cq4hZwiuv8TB
TgnbPSIy5itpmbsXdPvLHBVZStkl5qVxWnY4erA2ggVCaba59M5l1jlNWsbw2o2hyb3VTOuy+kwR
jg8IDFzjfXCejfXN7zPKcjMNlIa5Vl5bqtUQH1DCUHtxTrgQrK0E82C0EHyHDVLbTaDJUJ12zXjZ
2zoaiH4Z6xK+3YMLdoJLA2iCWZaSSqSNgyD2KE645ONwoUzkdWRubf8TFs8UDB9/FHB8+MZ5NBBB
MhfnQNR1X6b8h0vPEGrRu4Zi4ykNztI2xsXMh51IjD0qolW+6dzmD9h4wfxjvjcYgFILvMMK0AzD
c6SyPnef58nWBJwcV/hn2rfIp3Qff1tMjjFBxmZddPucfUz9RE1jSKt2vsJg5zP+Oop9HLpkTBEi
KBJb48FdGJk4j3DC6tOzS5DId4esWskOzT9wR6FoMt3+MeTjqu5KnEn/zLRLPOkuJlBrzvDp0+Md
Jzak/x4Yi0aX1lY9lI4jiyWJ5PZlJiqpnC9sOj1uhNyrTYhvqIj9NWhg6tGHyVsu5j/8rajExaQb
0FnpbkazJtTcFvbp3mlofhR1ygFkY3PeO+RoE6xhz8RIUpVip4O6M2ox+eXTQEAGwFP9Ht4GVq8E
oY3+YNG7YjGmcBYmemt0MbgLeIZtvWJi0uExjN9RDhE3d1asQa1/qSWlE7UA8dPRN0nBgEi7qRjB
wGtkxccNhIXqUVJCfjPtNxtdmlN/eZDWDMKPXvtIQpqEYlfNbwNsSlR0+wiSSFsAlxEnF3yxlRFe
YYr3/wvtx00S/WbVT2zQ8C8031eUFgoCZEwO+AiYdabzThtYfYfVmfQoUHdihAKh8sA1z27yannB
jokr4BV7W4uPM57qBATqPKoic2sg/+WXKtkqIz54ZGCvFEYPflndepSegK7RiuV72wYtKfG3iJgs
MIqVVX8l9IpY01yfeuqUtZjWlXuDjYLe+6lm+gTnsZ3mjoe8wmSxIaVQupwOAI6YfvsOUOGQIXj/
h3eqzadfDYXwNHlya9O52VVGsjK6SV1hOOr71HiJWBuuV65piqzVq9r2/sHKnklzYXVyFdDNzlyA
et3U4h1ecHk68he025clr9fIduDpEWW81wJELN8RQ03qhyfRLtmot446Z8HC4sYJ4t0cFECBCcd8
w6yFOehyWszOKxqcfsaI2AXMhip7tja85RnbJXtDZX2rX94r8ZFiavB7x/yngdCDSgDArn7MoFrW
orlm3BDaxU+eBhqatcngGYs8/mpRoxQuiC/j6ssH1x4xkoOB6Xp2gr0b580FjsyWPnW14L6QqlPc
a51rkaRf+OrRVgrJMPHxeEentp/Q0KndmIm+A/kn5/H8OZnOjluZmvopV/mlpDAdwCQ3w+CDhkkd
d5cSDW+kzStb2nueBXdrio1DiNwxYL+Ou2xFCZhx+I7E+Z0PP3FrB+8DX5rFSHJKG2uDtHo1Bfca
D9a+j3YhJ4lOUXGAazuNxIC8cnn5DXJvgX/w2hecIDw3xoctwJot96pLz535qZ5C38qDJ7B5JnCL
m+gWFfjM5Rq9Gj6cXh7V5t7WCCjQQ7eVDmXX3Gq22Ftjfg0nU22MWte+0/pHQhdTsGZYKkzXnV2s
WCRgK9bC3mP7iBOH/OLJ/0Obdfshbl0UxjAOeYt6NvzoVej2q8PfcKluqRz15AcfIuZ6+Bq/BmeK
itV1GihHznEkP4qQ7w7kRAWGm267SeEUx2O6jv1nGGM+3WFENFPdQEmwpRJNsSyAdQloNQSvqEJZ
9T4UwIRYqJUobr0HNBQxlTpWmMRdWu2GEyf1USk6SAAF3dt2U9K5Kjk+xv5BO+AUN9lCa55YEql9
Qu4dz167hBFmdOkhaNQoVHPTV9ZFR/5VLRj85RfwjXhDV5bznhHAt0pezFBnlhTfGn2emgK0a3Rb
1gbyHU8+JgZF2MiiyNhC7VsFgUvoW62w5FqZmv89hxb+VRRscqKDOJM7oyrv6guKrlqw4zp6uk2R
cQfXlEk2jyFX0sc9neRdVwPqNIqzRWbAyTkyvqzOCa7UIHnw4HX0SnCNj9TQ0VlInfkvXKZjnOVg
CB1tw14tY+NNBO3TLvQjuPLXQqTPyZxeuFVGYCzHOvhUr0Y3EUzzqo10ucK8unaG8wp7admW167i
laJbq+IY7qzU0Y7w3WBY6GIRu+oJUX77gI9+4WifXUZQNNqQQFErsafgCHVWLrNZeVD/wcoKizx6
rdoJO4RdzAE9Ooz/XXpvXvfJqZ8OVQ86rjY2VbfXS+OuFkkH3Qo1JQg9Tu1mgY3LjlugzuiBTEsr
7+rNmasPCk/gA+An92gQktTeGTgXFdQUs1TstWBeCaYvrA7/aY/9ZZqmQzfXfy200Muorr8x9drV
mfditPZFNNMx9LUV/HTMVqGguEPzRRvqko7l7zIAiFzgbFoJ/QZSryebYFKJqHTET91KmMwOpoEv
gfjVxxMqK/skBEakODAdtCn90P1wrwf2oejFW+qIaxS49sJMQaxYcj840xHe935ui70v4yeeiVs8
fHZM/N9iMB25n35TseVZGeaHzJsjgPBtHQR7kx2Amtk2AvaxYOppOXrp1bAkH4pSsO2DfsmV2o7F
0Vjg/exp/D3ovDmWtQn7GU+NaOtaM2s5EBsoeava6A5uFY7wkCBccBxmY2WQPWFeOfjauHCj8ke6
8mhr9esosQbyrOr3wK1IYn1ttnhrx821qiTlhv6sj0m/1ES7pZC513FNdypjG6ppSaZ9XtIcXWI+
ebtZGo8MSrMKLgc0cDR6dowwb03Wr+yYqCVBdvLhYtdfGi7RsbjxbuviHOhvNfsmr6zajiM2LYbK
24Cu+btRfei8NYVOnXhjttXZRUSECxMaTXbVs1GgJzsTKquYpul/9HRecwj2LC2PfZ6GB7vPGzKa
rY5ZgfVNDWeRI3jMKXJU7dkLfqL2ycnH+afemIlGkg4Gvk3vWJPShlMOdAyH+L9MOvbK688doxc2
Tkloyg5MZY7ewEWaXyXUmKyOmNi6NuldnTEseHV0aEX3a45eU34xP5WdWC21iOopCqXN3H+E6ayy
HFUdbDgqx+GT0RmaXjQlk24ZGs52wA7AGD+4UHV32ApdF4I+1DwVWXPhWvvaUOGpUOkUHxYj2Qlq
8AxEL/Lr5dzQxxd7YgxcCojsdT072jWhpHwfAcqYFrFjNJ8dIouRqgK7cyEYc6saOjD6Tu22GI2t
jPY9RyEz2T9s2pXLZfKSqjsT48RMofSk0XTguVGRoqLEOUtAx0/uOVFV12NG+a/NKHh1plKQBRA4
WOKgfv/A4GI/srP6z5w0SZioJPgZXEZA80c0dz9twTu887Ku/HDecv9yrDbav1hLIQJT6VXvfdgE
94GE8YLZjwozswakNxurdH6rY42EgcXDlyI1XuQyZAyIm1IFq1DceCYcoWimGfXg5L+65BtxEkHy
+f7vZ6u4TX3fjGS6GNHDkxoJ5527yVf72XcXIU4i9Op4SkB0l0n3zcIwEzqSYi9TjGodeowXlgCD
7OrdUru/EDvK+0ceTGs8VTOpIoGsYk4tPokHIq/TPlI73XjyZsi/PpE5PzOKHjM9eSQBC6pk+Loa
O8GqlJBtWQVeP7OZnHrOrYAgnOHzbZeceSXImisdvpCgkBi98pokDVh/qMBoaXf0r1Ye1NMBM7Ah
ZU45Z4QCdkbPoEpy06hic40qLKTcuYuz9qCiUpknl3FI1m7wU+hA0HCOQOoUDuW5w06WNbDDvfJS
tQrhjxcrOgOOimJ+SRMWm/MUeshU3TSu1DZhMqui2mWrKLJ3fEjDoQfKC9DFzUH5wCNsPpLzBulF
5S8gEJewptapfXUd/1Mlh6OEX6BFyhmcIYLXwX3SewKuIJ/YSGZbWZjL1vt3/qn3SofBq3vaInJR
/OYT6mquLZmSd7VjoP5fJu5vq/MuJLm0r5ldKa8Jm4BUS50NYcy+Qij2dSgPqToUa/kE9oMej14c
KzE5k3r4rTj7jtgkfFqtCpiZIWQagiUr3m99ZH2gKYyBmZN0MQa7OPo9qGftvStLZyD5rJ3QXaqU
MPLydR53Cz91mNmSD4MqG1yaG+11xFxsTum6qv7dA5/bHwBJNDyikH1NJ2ChEn5BMsMsxiyte9c5
d3VMGO14drNoh4jgEPFJKDCoeNZ2XUAjNKyJHZVhtz0eLZCcKPIuY4JiPhYbSmArl6tKqj1PlPeQ
TUsl1ewsansP+mCp/ncgpklJKPzuMIJd5Sr4arhmK/Xb0tFZknvwGRm8/rcOQeOtWr9cx4QvMbUH
tfGrXbdLm/0/mLC+KaxvI2+WM8dYhJcAu4zU/7+S1dJjQbHI/Vpfsy3zpNULPQarijTX4k/e0wi8
r0AI0dAF6U374reqZORzF9QXlVSuZzYJ/op3YyZg4yyHhIA0lui1oRLopO0u6F9UDuDxJoLguBEr
8Xt43kWMjlA+1Oabs0Zq45nydsW8Pmqxp/qVvYcbpRYqX+2YApmEGgn5bLs/NlUV9fLqAoMjrDqK
WKEPNiUlLpVyqkid4qi6hWyHTvDDWpz6p9m/qZOtBhYeEUSzsQXMw3NBcUPfmUD9X1kk+5wGggxF
gDceqlKIOS00j/ciHBgXgaGX1W8zvayWEjsKZFUKMMiN1Rnowc3gktXyTVSbG9ETl85mxlXz5LBO
4CmN67pG4R3HZ/WU6szdqT+zPF2lNpMbHwaDgKq4op4vJz4ZGmWO+gts89IvoQ5S8HCQSHZ7VeTI
2Ol03ALUJmjae7MwN6jk11H/a3ZcgGvMe5FEcCzE3Ss0ZJQg7m4ccOcGOJtQwFNnXsmhjoKVTCED
UXB3vHab8STUDeGDVNZnJxiXYI/200uUfqj/UhkKfHJC3Iu6JYHzMnJIqwODD6uO7okQlzXxr3GX
20tWnpM/yPFN5zy6/FP3hy7R1iiai0EkpKWRWpacsWo1qMutic1HEdMHTdY8J3ZSbaCYxsvaExgn
LT8IZhe4W7VxUG0LEfqbZ4u3iZeKAqUL/TOY7g2gej4H66GIvmZYOoOlrwxOSkIBeijIwDck6mm6
UZfPCsyj7GLZb9L1FzzHnDJdlSAcVmdfna5VhUY9P7VG1UmgimwUAvlKVcRTi5iVzZDJmmLjvxNJ
yXV5Vg7pcxdpR1Ur5FJMUtK+yFbUo+hIEJOaS6GZsPF5XzgLYoHNw9OP3vnR/w/AOj9XlagGjyGb
B0aAjtZrF6OYdBFjE92oeIIs3uLHBBBmmuSpDgO6DWhzbnUB5omdSmQ5w1TfHq5mKcc0Z6oHDVMF
GVhb7bhvNskduUvLa6OqTSUls25v9ezb4VZBFcD833zh0PRjho3QmqWF46gqUKmDlX32xHFDkTRt
8F6R69JBf8VPV+cqcyoLGuuMdoBG5v6r88kMjOlV7Y08QGaIjRUO03j3ZOanlxHpOEGF37nMzqYY
Z5T9ef7awJwA7+IjPO3XuimWftjdzEFcvYZpfqWztj1ODb8pPMAtxOMMgRTYPiySLmaKFNWVV6KP
al1QEh7TKXYG0SmIo9eelMLN8tvgpz1iSi95TI4zvXuizzFHdIsLbqLNzqmrK8EhRaC4vXcyZOuN
CReqaQOBep2k8jzVlFXUsAR4PbpS9kNm8X5AsbPoczozKoBTC2q0m8MM4pGdxJm1T4csuBHtW1q6
3AhlGie2JdWhvpZEPojg4mGigAHcMhDDyrXwWsNlqggpDEbzS6bnzCzA/7HD9qYK8wP9A2PUtmxu
tw4MmdM3Z/W2qcQR/f1fgyRENRn/+/rpYCTpVdeGVwaYABh19bvv+5+9x0STQ5U/qr9VoqUZwdFJ
4gPCfAoJ5nZs01NYuW85XIylbl/0xjhByt+PVDVHBwOGsdrbFB3QHl5Ct/gsreHpN9EhTPqVCv1V
0pIRaHluc6sneAjtqB0ATWzVX06lgVuQYzyimGJQ7TS3iN6L2o0Ih48O27OD3fYLzee7plNjYVtA
igdYNSoqpCtjsjB08BVpWsvllAGJZxyGUcAoBk5MZsNvcICmzahrcevZjh5twHwYYcWH9utQVdfW
x7x2zu5g1w7qsRbDjLbUUpTB/lwa8kLb5oInNzZC/d7sx3gbhDpTEBXBrG2paUg7sc4cQeOqdWpx
T6W89kUDkEKSNE9p791TzSi/QxjYTNlrVDmpyYE+TElkI6rtGSg3CN9QpTJDWw8RECstKxgetN6b
OHkMxB46AipGZZjfjEdMNilSMMxwkQ2Bmyo6jnWO6IFiy0QC13piV2a4c6Y8SXVWFq5ApxSUL//S
NGNUa2UZNKCdiLFe1KHX9T5Fsp4MB20G49TDBLjVykODZTY16yJlrKUimRSOPq9xMLqbWv/EJxX9
dAYxziAQg6fESHstT1xcvxtai4pHiJ6jq3AVzjIgNCFz6xqKPSPz16CqgUmRnSbTbwvhPq0yjLhA
ZdxbK4wfE0MxU6mdGomq0KBwezP9YO1rxXbqIudW0q5c6rKyUaE7PsZCHk1GTBr7Ac/14n8cncdy
5DgQRL+IEfQgr+2dpG556cIYOXoSNKD7+n3Y0+zuaCU1DVCoynw5+gtDGPPeDIbHYVQvepw/VN5N
dRiqJ5jAFLXM8IibAZn71NpKm0/UQnSRDRkzCng8KFZGp/8JU7vEioC+3XmD0MYiSoY1nEu9ZqoA
EHJXbkK0axG2IL0p6XbjWN1GTtnpPJJAq43y6rmm6obFi10GOeaAjsKhFLbVO51q9n0u9PAvRQjL
PBsrKjOMCge288YXWHa750yXemSxATfnqTFo4qIS3VK/sdZbFtxRHcjmAOyqt3qPpr6hGNkmlIYD
bhkKIjfTAx9crqiBlo7oCBbktprQndsb25MvHOqrBhrUZBqvppo2dfitfzEzfpVUfeykY/KsuwGA
RAij6H4HznFV5WE6S4jjQ8s0dxlPiHOs2UDJfkZp0pHSiAET5WhP9h0lcBFcFbIfgLUc4OqVmfg8
RTtGzeifQHRCgsyX8rHSKPmKPUR/64DHsicUh4+pR0BYgE4N86ioexMQR1wOyLrRqHtifIWuk1xm
BfoHEDJ+mbgZEnCC/mvqEGrsXr3UXEMBq6kYEsw3CdEY3bqpZjoJ3IaIfDb6cTUfOaH71mVUpNXP
GN1sMAENU911y2mePTDXxjOUQXpW7FOttrnxSCHgmwbEu9uMlbfNJDGGLYlo4cqj/UOBMvhv+jtT
OwyIRwnTYncl1qVGCMZRSv+pu/OSTEU93KWETYhLmJJnGpIGZZb+y1g96w1FP3pmTw7cM9WD3rcz
vSfj9htM/G9VfigjdPjCOtAwOHnQY4Tfn9HGvrK5T018xzftmcXpZyMP5h2MQmb0JLln8yug4Q0/
UH8ovwSrQiWqj0+JKqnwdT/iSXu2p+g6etO/2EMMCzwq5UHrvHnP1DF3zatrsk+KZueizYaXtFds
0AU9Cr7HRAfD6XEvlDTfQk3mnn5JMP4opHWn2vzFCIdXTkJTQVYOwXg8y3zPEG+ogplBJ51+p9ry
Kbjd6BXXkA5fbR5tfUzQv7KZDXv0JygH2XIH0RNBzhmsfxNQ9WN2VAm5AnPJW8RAg+Jdv7K68VwV
0/8PAM2REDEBl5amuTvUL7rcKcX7ZEZ3GF0uRS2PMEE2+vp7Rrctc+D0XEg6KVt9pUJZHWM8mvpc
1mGSLLFseQM8egO/9hOG21VY//nQAFe9VzwsFOc+E1OPFiYICgsgfb4gCE6ecRGhSwmGTwo2/bNS
QH3rmjADlx8iABHokwGvbMxD2jTigI/yoCcQMdtci1s3UqgdMXrqEqAGJYLram2y8hJR6G80O74K
DVwD1aUtT0NYX5BY309J/v95EtHEtuMRbWl2xuKCVoDSdqIv1qJ7nbl9+jXTz5sesaXsz3oSqheg
Bl6zUh2R8zT+vMbdBzb+10J952J60ldEL1l6pTOR11jUybTJckvsKef1/z7I7tRF/YXGkn4nfZnz
Qrs7PeyW8o0xRSiql3aA3JQlT6JaEImQId4Onf4++kHp0q92Mu5YMRc586bcctHRXaYjW2xFzXVj
0sudjekTSPoVMQ8of2vY2QMz6tAvkSmBZRaENNME4WMv1Q/MBPav14HnN6JZpodzuQVMgIxjvC3V
zuQvdV1dBCNcFTpqmYP1ANYJ44qQVYdFs40AACfYzLtSPMxszmkDLqBqTgVEQN8qaGnhO6Y60i8D
Lx7HJhZd0pio+GgHJaJ7QpmsYeCwIeYV6jc6yz8L2eV+fQItgb4fHxDLU21GR14MfYFhFhFPDNFY
yvSQAbwrWalrRxxGy/uqCnC5DasTTmuWz6xFu7X4P01DKMCQ7Gli7QLe8Lmugfm1T5ntb+G8I+wJ
G29LRjjje+ezSTyyKIyDDNpPw2+frBFUFxonOXuvhr38aQxPYg2vYky2FmtXJu1bQ/A7BAqSNZI5
B6LrqKMXkSfdbHQ7tfLVbi5MpLsS51qBy8aqd2Zu3ix34aDhXRi0kIIujwULtE2p1TnpO8clEZlb
w7QOWdODOdMLzRzv9Z6LV2bfgMFjQT+Iwf1OTE4aPIU1qwPjuf+3Ny3QmjrD3QVc461MwmPAmxxm
6YTODbgXe3Cq8y4Dfze6zcnwoSPrY4xeKPVUWm/N+lVoKKu6eiSIxTk0M1r9kW9c+Z9Co7+mMPvR
T049QJMZ60YQYTmugtF7QmaQGplz6+JPOrbbDgYKbYWDA/DvkkbjhwqqSxSjLG+g1nStuiu7YK1v
UldlBxYUXY3opgzhbjueG4Iu9aLAoTDGZOUX7pmcjL3eX2vCShGvG/8sWdGTrSTt4RDFm0VHz6AT
3IX5i1/hDWbT0SdWniM0NQDC0Rk5wcaMUY7yz63b7DpeMbqaGOXStd4z4al96Jm6LjH1wEK/uwPt
CMgTu4p/luF35toAkchZHG66jcdN90REPB8TVB7W1HMe9IfoszsB4VQ2zr0h792cb4/SgN5Cltj9
ZvK9W2pU4EPrm8XUwreGaTPqRjnaQ1qGEXIw/UkteziXM9432zmagkrRBYWZBQzkHTbEEashVwIJ
Me+jG3+mA0mRs+PsWPjTuUJW8a5/rTnHxcIBIe9NpC9SS5oqzmk9DDEgxauWvrZePWgn6hpaL2cR
dyLyG3I6WBe95cLYZab5rGsVTzEVpiGjwyWC9N8wQFisohzyihk++zZKg7gKdlKpP4JXAeu2JPla
Pnpj4glK7LownSSdWIb528EUW8mzmNcpx2nMgZ9TnbmPCnVLT08Juy9S6oW4J6iB3LwiY3pPomQS
zyc34/cFv+Ka6m622YAkeSj7SqtXa2Vpx3FM8lzUveeSAGhPWPsk7+4FQp4JxYbo5ktBquNCRc4O
fhq9AguNz/TTT10samgZWQ3JENix1fknJy1+qiBUWwj6PegI3JYdQpBQuXtfpeVTYgrIt2jBC+bB
Z3s2LBQg6A8N9QTaaG0OWE96BeC8Tfufhm2H/eHRdIvfJp/QBZOE0DlYah351Drum1EW95HpcaGQ
mpP5bKkd/tOc21OlN7frDqojGils35yUcJC2dQhwW8yND/8R1DBBOJEbo8CwwgcHLLreUlsOHPum
Uv3VZb2bIy9fL+ChV81ENCNuvjoeyC8NHyzOLiabuKu1GXYd3tk81z7ruOcOpzTEMBTYz14lL3St
2EEiWpVmNlosy4u/KmQ4bGoH2bCxdMfK6t4Bnx/1Tu6YwwNFyjn2pz09pHXnlrf/xb3gbZfYPzPy
BjK2UGIrtWHdI39LodGeSflwnf3glKywsFd4GNXwaFjqo8LZ6I10m8t0F1A3EzB15mndWYLZJXCn
KKwOnlIf6AlxmyznIUj/3IR2IZ4m3h56zvwWtauzIuaMMqy3P5E4I0dAye+NyA7081KbAb2Q5oMU
BgyGFeq97LeuxyeHsgYfy0bfgQTaszPF/5oSAa7X3LLERWE1vg1zKFDD4TK1+ZUCj4cgsTAMMk8b
ZLxg4yEwFucw5vTL0ol/s7DPKi+uuc3Vo9exoo74USEGrEI+gSX+0EeANrM4QS2QFHn3U50/I8RJ
v5wh+ZhuVL1SMQF74tyfEbowECMg8+n/R98q3Cceu21tRE+xk1wd8omaFuq5nmz1ZHWTQ3Ms+dkx
FUM8ON/5hES5bFkigRozu2s3yiNxrdEFc2EfQrcGCtMua7MZdwvVblSM28mUe5T/4MYYZCxoU/Bt
v+kjS5JxFPXSQ4zRyudBCnitWoOjXrW8BI3YwNOMVmlQfGfoaSIZ/VRgwmpQthYV7TS0z00TXw2Q
3TTTqXdYe/r/i5mFksJLXr0U6Y85XYVMqfJ3XTfSOu63+NBvJS1/m7D7loT2qNvQ5MNHToel3do+
zuniFzY54T/mJg+ByOQVXYNuWEVIGqGQcUcB4RjorbUAAn8NsL1sbVvv1dBcXEY5ojfRI4fz3ThV
2KmsY58KoBBJDeSxdu7tZvzl4ePOA00TM+Y++hrxNsmTq2BIqZqGKQviAk4z8N+jlW8MDHs4+8A5
35rcYndw/pBg8wa7OF5mxn+17+xrn8zLlDsTj9pwFYByCQFozGn0YeUG1gj7QzTjAdzyGsrCtcHH
4Q8QMcKIylIhXu0oa9tA0XdNPA4A8/tCmNMgVLhv9NSLJgG8/l+OuClg4uaNZvEmImiIyx4N86ab
aCdR/vtsmTayDV8cNPGakRiMNR+RSXeOAFa0frBqOG1F3n5kllKiI9Y/l89LcvTGMv3VpD51gtna
Ndu32CcaMUR9pL9WRPcpr5Fj9g/UAJiGzxP/tWEbg5O6UW0CmaaB1RyUuPiRCBfBYXKjbSxerGmi
Oah+So7oUWM+Fpn/OMS0K0kdTRpn27Q2tLr4XwgNhsiGaCUVbRPa6LR8swFEDZz99Ux0oRCwYGJ3
5WLuSNnMUlyWueORXMLxuPbhCM8Eq+T5Nplhndd01nkmOZy1dAGiMSesmNY0p6CWE2zbXnLV75Xh
vRNDiVDjxJU0JvcPHzOa4+GSxWrfGe1pFPT/9QyITQcRBX/owwh/DLTrqYECJ4AIEaxhr4AMjOFG
LdtFi4S9bAMKDrRRvgmBx+k6hfWxoVEAbpSqip2MC8lWAwaHiCiKqkRWiq4cSAUOJzZzIP2aDoTZ
6+Kg7lI4ZIUSd7kcaJQHsJC86oLRggtpPcseyiJHCdemzo1+LMDBRua9SwpwE1FS5Y49i/m8s+fp
THt75/sZqZwdLAdq72m8hrK7Bi2D6zYKNhb7bw84H/SJ9WBpDImaOjrRxdZhYidphRRlf+nBfvYG
R9p2bo5N2B3GABbdaNH6Q5TKZJ7fOfhJkXdZZnrjUumJQinnj2UwDh0cUbbdeR2SCptl7TXAtr7i
whF58LEwWWg+uDpxBqvawfuF6JMKj0ntzmWv49JRxD7XHHSnCVJFZTbFuhEEHTTliz2nF71E4dN9
TFnjosxf5Ut80ZtBMLkXt0hOmeuc0I/ti9bJ9wMRC8oIcCvyovVTeJhpn4HsPDiqQIPFlpppnZwZ
TOyRHEhacesRBYDzulqoyDxjesyYrOfK+va6ZRt2471gc+4DSsO0OUZ0FeI2Y67OQSpQl5kL48ct
1AvMxlnaXyIfXQT6WQsoTUb1M6l6a0xjyQuPRrQ5wtnHwAIgRh3FNAIso3Kt1Nnzos1QEIqnYiJl
rFPj2q/spu8hO24Q+JdOiWMjnhIbzFBBmwKl0inI2EVlQrkZme+OjSsrLC7c5L1vkxyAN2zTzO2d
ybm2tzzmZiNZWcj+aTJxOVk7M7QhvNRpFX5ONHV4TEfLuphc9L4EFEZFAPFuTVvgXymblS63dRFh
KuvoYNoCQ8UOY3xNCpkK5h2iPVCdJdMK7cGJnIX9rJG58Ws3zfthwVwheVHNoXzrYO7in9gUPFcD
irHewhPAVFP13a4k+kw03YesYSzZiHMQknPXSmsLp1835r5LYLHdMPxbik8Hv6xeBbxo+MgX5xYH
znvcZ8+8OBZHhsoj8HWWxQve0WzjyzfX56Rnu/Yznru1a6W7kYqD+0ArACALrU06byLOz8MMVgpK
GRYGEU1v3DQed9gbW5NPoc8FIccHvLlnvoDGncfSHNERrSJ/a7YOfAL3rornm0Xf5FrzweY5QIcl
3vN6PtdKqu+kQXJA6trepVupWyyG46WUxUDi2Qo3i5/Ul5Cj/boccX74r/BbKKtQ5ZrWuzSNFg8L
2BmmBPrAY3j1k0F1zew+ll9DP1c73/FAnYiKOExjfsLBw842fVnKqslZzD8bJKAJ4gDF4bAdfvRr
BbJ/l7PeIe2f3dDXxKyPJm8ODeuHcnV/wS6nR0L1iHqWvWbe8oS5i/o1RmsTOGLvNuLcsoSUvOCr
EokDoR6seXZf9/8XtiTj4faf/Ie8MX6JyflyRPUvG4vviWOf3brrHP3M4tAhCQsIitxCoeA+xAYI
EZp+HKamSNCzK1xqtGQ+llRyj9Lp5sd2sLditNzdHGcPBiQqyMsTjmN7Gw7ORQek5+KL7MN/NiDM
TcHpe0MsuHkgZa8/DAEmERu1/+eQWumn7arsuCyZASPSZ9QgiPzmeRuN5SF32XH7/8W6SBgCXFLB
iJYwXghKjCGRISUbIVaoUbO+MpKXPdZu/eybeXwEWUlfmJBWW9zFPu676BoZ4C3BqNRh+yEnyOqN
Xw3bKbpB7EOqzbADRuYbUOxvs2vOlZDnphlvU0BBY3FK32LV/nYhfrcTszHLGfko4AAMA9Fp4Hrj
jnymrxQ5NWTiSzKEyQNV1x5f1bfXetleqQrMAJ3rSKhqDcP6jLHoCGiOHgOPQodIdRcb1ZZlZ6JH
1h7JoCFJqg94ZsEnrHrEjjaapngq2OOsyzgXRwLJbvbI9uSNraB+cTU0lVdYVzzCDaDIGdV9NihS
KYrisxFAvc3lUfWQFCpBh0FVmSQMb7qfZHCSiz0wqDKddeFVz3kID9HHTvrYlOzIZuc/TxhRCrt/
qjzvKx3ksIuiiFlCCre6f9TXHOeHzrxsFTFQxjtpexQ/ETB4EmSInzErBOE2dTP29ThurY3RdWLj
FxV7NdRcSB/orlnAWqf/nHyJJIE11x+RHQdMGQpMv33V7Eq8aEhEgF6Y8qv1G/DWvKlTU6Dvl7DP
aZZ9Vu50zcHTJiPjv27gRY96vXGkxn6hXXXvwcBHBY7Vl/fPniZE8vNIVy18iYJwWkdJAOKmNcJj
DDp92wxjCiSH9tEcqqvtBaelyO8sV9GAhKuZMirGVBVuxwCgNDALOV+kYvkEg/5iJLysJnm7U49J
ovfIywiCd1kst7RIN5PKP0SdPdojKuKq+Y2DfiPL+lK5MO/myT9wDzJa+uBPIcOfYWdu8knXXzaM
TTxeTPmSlSWG5DWcM37FmFkHd69uOCXWOx96PIojFCsRECtO4fGrKdSefQDpd3bxGn+XYcTzaKSr
aT4FeUh3Yzn5bbk3nfyzGMHum15xwNy6hRGxqzPvDVo7E/WleM6rimS16gZbf7+kwb/I7A9LPX/H
hnUqvXwrJwsPFGI9N3hJZ+w7lEuNNOv1GMTdLpqrp0XQSvOa+LdIBexGw0I4UXevkY1BsfbPzHrs
g+spzPy1z4bfU1svqU0lPHbtHYO5p8KbsF956jqTSYAwmIfTItqvCUYWeZnv6nb5CSetIWMUAzfT
zTacfc+Z0TEXhplpdw6r1wwxsKNdnHvTg7LVWxJJHEvFc9HU1YmGJQdYWjajiZUPzfWwcaIJ606z
izzi2mg4Yi2kY7yOe/eo9BcxbN5Il+PBJOlg5VYO56quP9SUVWB5zYOOyzqZKHI/BZckFB2uN/I/
SA3j5QPY63bDk0EogoCvtRJwa31zfsFb/2Bb3pVsbo5vXJBd7CgGyvH4K2bwi07LxcFEuHciDkCd
438Wi3u3ZDyjbc6IFNTTOSYx735AhYTamRVaTMslnVnVUss4t6PzNIv8W1QWou8YcdnUAqMdMK2B
ZMYOOeTDIYt8axdi1PiOux79vWt1xKsv9F+DSfwxYXu2Sbo9cryWHDxZmIcoBONT08wiiGZD7qG5
6isxbpIBvLU3vc99Ze3b2mVIzRuLBx8Rd+DInkczOHaQ1dJUXpE7ZjuvmnWcukvAMvZRa5mxY5HY
RpRaLbBaGkwLYard9QMxmy0xOnkvfoss+hPKPgZu92MWjDDZ9USU0r/I4+E2AHU0yJRZmTg903hI
tmRAPvaVuffQ3m/6ErVljuYTzzy7Is4eRZtwrMPsRO5GepEmxXJMOOEmEeFfDsDLa6hAZ7z0sFXw
khKIe7Vkc++b3pPbpVy4GhNj4fs0x2s3OXQzL4x0SADmUMgKGoXmoU9qRhYROdj9BPdN8i6TzYqS
P46iswjKVxGDOWs9ALpj8Cgb+8cO/PC6hKlz3xVKzzz6+0Y6V29a6h29q2sNg3kVh3TfWX0ih7ak
ErFP7FeAshsuGU5/SYaQ+JmS8VkLELCqVOshdqnWZ8jdyyT+d0r60oIivpivUbXgJaE45+zNJIda
N+5kpaG/666fw9ViQEouTPsqa12tpOW4coV7nZzkI5vUPgq7ed1V/aMkVObsFQMbdyDHVR/OECG7
AE9H82iE7q8h2pvjOw+1x7GrBuyzcvqpW1EnXJzRPywZQrxJxvtJ1ojFnRlefxDCWRHevmezkEAm
/1dFASE1emPf9PMFwtzF7wElVT2uYndcE3FyXBBCugG0tpalGcvpuutSgDU1ZCHC9BjQt+PXHAy7
JIoZf6anCkO268FsszJ3Q9ThQ5iYu2EoPvSU0aDmLTy3o/01bYLavwqTo5MlOu9bJMZzXppsDwC4
TAYtbhjy/ED+rSKyxL1fM5t+c4POW0pYVCKe4Lg80lKRW0Nk2T1iMLioDadNF1thlxMZUu7R2xwd
j8Up6gnZrtdzmBanqfZ4UzDGH4OBYt+pWdJ4NJJ3YkhqTkjMtkNnsA4UjhFn+/wjdWn5CZEdGY2v
hDM8haU8RwuO9twh2bPs38fIp3FpEzJf9PG/gmxSVTokstWPbBH8WkN5HpkirKouf4CPyGmvsM6h
QVZuGH5XKfjrlA6QoUubDjRdWRo03MPlw3RAR+KF0FpJZqqtxlEgSvHttzKoSU0eNgjC2Pnk2Sqr
c19X19b2MDwGRg8UO7ROhazuLEbXLhm424CwG8rQ7tI6DHx85shOm10Xm6hsHlEsxM1fOU53JCs+
WyAqi8xgihtT/AWFkT1bqU2DouQtrc80ToKeJoNDGEWHwgN9E2Vpf45ybQqtb0wiAalNnInHSyu9
PxEPgp2leUqdaiHph0VXwVufW+9M4cL2hsy3JuJzJQKMkTkxV1Lk28LijGCZ5Co0bQ7MyuVsATTE
RKkJT7rvAeOZRfxJ7+HMRvVXOz2H5PKUGM1Nf/eCRAt/9O9jtzulCeWXQ5fJnUyEH+UxB1gdLTN+
EEbRldHeXDk/Nfrz6P+1d3Kj1/RoQh5sVLEGW0Zje89TCtGDicuNlecVUxm6nhHH6XQoam/jxeHJ
zlmfeoRHMmN21HV/OgVya5Ou08bfEpFPzh60mkRzxamHlmss9mlM1pheRUiIXdVl8jJ25UMl7H91
3pJm3m4n7Pgk9RS4vIZvCAXoKsLlOOTzRVtL9Kfv/OAkSuPNIwzz/9uasa/WsVBrrLNsGBZluldt
DHumm9Td9YZ3cergbhkBeFX+uHGkJ3+Yd9ovftoD3Cgmbw88TZ5oXaFSzHp8AU027LLBCS4qGyB0
zSUzzKibzII2M/FzmzTq7X3ug7IGlwCOzxIcsSzIbx0ddYJdA6KIs/yvwr9PTlvjXlRFBrjltjCT
JuPTXOhj5VbobkKrhTKRDYwF7QXhdeISGuAAwFVJ/xIPYQTjkS5ka46/5Rjkpyl1cU5UvbG1q3xY
W4vVbkAhDV9xXgXwk4rROAUImYJVgbFiXw4jyZ22W9N+QOVlkmp8CzORPaYihVICCng4ibESL7Kj
QTpGLfbsREYz2n0l4wOoynrn+EwZCjdJTxzKMEaPg3U1ZobS4BU5f7f+/GKXnn3oUtZRhAD9s81I
pm6pVM2yp2VHnHsiH7zoF0ASRqr2RNyEcnlXgeY71soAajl1d6N9nKZka2QZwTRa44dDw1vVhvFc
ux/9VL9X5Yf+C+ilR/03RZIAJjL8lzoEWYegiCmlxikUValdkOCp/0km/CmA4Jx/rcfXxn33JKlv
Q/QV6Nl/hYjT3UzoWKpTmLW/MQHjFncPK7leRRLnFLZn7aHR/yZRYzho7nzUYGGEZNLfldVLD62j
M8IdcigDr10l7/DMjFTCS3LMobRUkbXDNTWPLxMYJb//IyiWs8m7Ancj0I2PNAxc69GyERD7T5My
9kXy51skETufHqoB2+pwmB2Dptn6XUQ3BG1Ta+NZaehZ0O8fxbP+BflwVtF+JVV7RnTSkwGSIfJN
CvBjQbSq3Xc07Ra/fEkzLCBcHHVK2kNr6aiAa9Il+Ckkmq3Jk3waCxJ3OyzsZvFhoq3j7uTsJWWS
PJeKTnSAXiC6zXxEWGg88rzjeAwdMEXlZwg5FvMQuLIcHayWYGEq/3AskgSrk81F5MKJwH3ke9ot
wNgZpGwAY8xp9nzBMFr7fA61Bk7/UvyhXOjM6sSihFvzaOe+/gam1L4yj3FIexJdfbWpLNscoSG4
4W3X8B+Gr4kYHX35KhIOmvIX5bg9079kBEbuFHsjhAxJ11uLEca3QCutEt1D5oZyi/h3DGiUhhTO
yxeeyAOHi7X2w2ivFXX5fVI9Zn71yGntCCOUnUaehqY/zv1wwHDwNaXJYarcHXe1My52+FxPwASq
U91V+IIYu/rPfQLK634ZMaaLHb8hH1bvOIR67SyHaQ8QK5t+BTgdpNe9WMPyXUsuMga42SnX+kXx
7J9gdJ+4IhWbLo2idWKqh9H5CSoDnUyzHU1Iy9XJHK8lgw++jt2aOAXJCVFhQqTh7uY26tCw3g8i
NJmOHx1aaDU/pk57Tuy30AAORfVOolv25Brw3euUgctDx05l05bkMeKlS1tk+BEAKc6/5keF2cmw
fsvg6uXlOqJzM1gWcJWqOQx9X+I2wvta+c24DmIan6FM8ep92nxG/XKbyt1YRB+TrroCwrRuy1/9
6Syi5BqE5AVIz1Pflbs+/FSl3Ng48l1CGeoy30sytxT5ADws3J+gNe5j80V/T/0HxAS38/dkLIMd
Rn3LmCBR3ERLv11dBU/B+m0oqfTvoRcXkH4frA+9/o0bab8sCbzTRtzMiYn78oSR1XLp+6IQCOR8
7Pg/87be6x/DfdaLC19EVzud2z2NUzJdW/1YczcIg4Q9Zh4yB4ZMzx6oP3FXA8CVb4OM9sJJLnyL
pYrwDBKl0r4qGdH02ekHNrAWhIEnbEb03n/1+5BayQT4KnrU8XiHBWZ/l2MEgJtZG9s0dzmjyfhd
C8+S3NybMPXMqcapw7PlDHI/LfLXypbXNFVfc4IU2CFfBoqy92mQ0gnO9NCpZWtUxUM6i3CPc9gl
p9IO8ZPgpUl8cN6kR5pNeK5k458Yim01gsYjPsOsl1dKD95qxbdFk0JYL/r8iOamal7S0kQHRHpG
4DBDqOz3LsLTldP0i0zUpM6IRrw/p+z0aCvgDzg/84TOUAbHJOO1n+2vzFHXHOh1mWc4IJg+WuqB
wIyVYyva3HC+ZgsupvwbPPQuxtgCV8NYPAmfE2YZnVur3xD0vhvRkPhC/UPmkpyVn7Hx5D5WBS4/
waccIfaTkzEr8+oXKmSm7c1C34M8r74pOfCqi9dxHkmXbGslAiJa03v7ZQgYMBcbB3Nr2ZjWyaih
VBjTlwsmnq3pNSG6MeorZE2wlUIynogzSNbWhKUZauWJRO+TSejkQq/UdKAkzdDKDODIkpdJLhfV
G8/sx7BeKDPH4Sjn+DC28VZJPJHNdLEMBvVGd5AD+cqhmPbuIsV5pI7pUte8VYxO5sxgf0KJFzW3
zkh+VE/pozfSmoYzIrRTkbAc5YoZCaOLzF/OS53ul6k4iX55chagUl501aHrFXjfxkghidDIC9CY
Gwv4XVZ3lwsz0ls6WJ0FTQvAH57V6sPjl17gmoReuE5ndV6WfDubcBCDvn1yXI/2iZr/4Sn5tpOA
8U+/hgh8nLz2ofXyexFbL3JotyaTYkYJNhYmdoqgeg7C4dkth3OGhN00GFVgalp1kXmLrfE4cCtB
Eq6rlPBfE8yT2WW/jlWdRdwQYInqsY6qcdcYHz1EUXRO3lvTsAqYhanw9yj+cZHUZDS1XbJ3AZHT
FwZPm+9Gjr8+AdLhTBqlYs4wRGyBoPueM+C/U+jdOGD9jSLTLr2w5fiVnZvkzY8iZK1t8Rip9tjn
6r6z0kPb2htTOUduO3Yc3EpTdDaG9tILhHVYPw9RTsdgxBjBXdvFUsvJs1dhJefFiANsw2l1CZUs
QMSRkNXqZ9koy+YQ2t5X7wZ3cUyMRtohk8yYEDozlWHfY/MxPM4uJbfR9sZb3aPI8+oDt+sFbj3I
26nddELusQysBqrWJkZ51YztucpZw+OK7jBOchP1irWl8Ni6TsZxo/dAi/TP1jgR6zP+Scd8NqBk
uYu1R8fSrxNSd1rIqOvCmrFDz+V5mcYHvNDQ6YwieQ/nGohDv49mLd5ooNxhABmRtzlE9Hqvwulu
DrGwJwljVgx+c8iJK8L+DxHFhkXPWC+AreeU7zSsd30qv90xAmvKSx8xGABZ2ZI7UnoIfkpUvmQH
e6mNEDe5Cxh65ZktsR/jsGuQ7BH2Q1cA60YWkVHizMGjl3btHqkZz65P+jzysBxv5ZI8WAGV4+xB
bxq2TTg9+lJeC54US72prn7Pp/kQe8AiqdNg0wTHbByfBVJZPBMPQ+ZxRKGztfgbJSe45YCPYQtN
/Pfe8U6hPZ7aPL0MSsv1A7Ltkab6Y3DwvGGjLFqzTmqcIsslndOoT2Vo72ff+Z49BaIyy744G6Pm
VMPDHHs/oU8E0zACuAtsh8fEjq5+6b6pnsE9cMEtI4xDV3uPuT3t0yR4cpPxPEWMx0zzOWmjHcna
d2AH6RzQS5So/gabob5+huKy+R0tIqObYmP2sI7tCBUqLLoWdWo843Cpj33bXBx/voW+uFtcdeuT
8DWkRVzU4Wlg1R7T7MVAXGJS7RD2S91koYpNsN8tgA39Rr2iPDs1dLd9Fa8J5GD25pwXlsi1mzvB
jvtjrCwyOvCtECDlKTTuU/5XlpKOhZF8MWb4FNJWB8kxdXCASvCtAgIyWTiRTxubLLYuRPwyKMnp
/Sj5jdumvxcJcx2CuV5CrfoHv1g/pwDsV6YJssbJXQBCkgNiJMdja3TnukVxOKcNkwpPdLjPdQJU
H317c0QZyGwdhw4e5EYnlyyiGO7mKZObqC3/rGb8mVJ5wTpKwso0wNb1g5ki7P8Mha1rO+OP67ne
hpsdY0pdvKdKGKhc3Zb5s9N3pG22tPmaednR7PQBOw7NdmjQHjejYIiTkdFqGqLfKgLWt3AJloe4
MJgoKvkfR+exHDmuBdEvYgRI0G7LO1WVvNQbhqRu0RsQ9F8/h7N6E29MS1UECOTNPBlzwu/69zyv
jXNU8w7ROji2dXjWWu39WtN45uzKkM0VK+RH2YKZaVHJJAudbokDxTAnsmDnOncxHAzpPrXZEyxb
qX0Asw80jkF5R+Hg50zcl5wJQ+uVn1FDnLK0zce5zkgrWhCLbRsuDQKtKcHNWSWs4cnnmh9nwVOT
VbiKqgruqK5uiVXamO9mklX5n3nqWFl+aO1NXaltlLlPFKUB7hDNyqjSLwsaAginDsrR1GikkYZZ
NkB0abWQhRf5fWzPRWHfLC3+FjADIr94iFJoxwwJhnXd0hHUMK4QDYePYjqrsDkTeMT+hm+t2Q/0
uG+btiP8GroXVjZeOkqPqvYj8IKnCktFmxU3/AMPc5kxHdcqxljlG39nPX54LELiuls3r6gh7Qi5
KCpPvWLhkesPu/YdhuP6zj184T88oBQ8Gg2F3myJZDzurUEwfp4/Eb+vWkAsqmgzWs+DRRQy1juL
n7idQLzS0HAyOsKlEpKYF3l09pJ9wAPyU3i8K3zsVDzsX3Vsf8U9E9287h4bOvCSfvinTeNatarj
8bUjhHjQij7DSkYEZU4KkmokF8Bf1jbXQKHwSAgpndiQ/94uuHZ3LtYRudOw9f7QFH5SFgOvOPR5
FCGxg2bdUx1/nqC8Ldcf26/f0lzDJ6FQqO/RlvNsh1Ck9+NQGzgfoDS6hjwaWlEKweGDwwSHD9Jq
te1vCwZASVYw9kLMNLNXyTGT9rErB975nebnz0GHn55bFIdurhiujky0c+Qw1/N5sQRv4Vj+pBgr
g7JH4UhfRkNzh/YOeQstvDKoG0LdqKVD4zAdNUx8vKdmoVd1uX0Jhy7fS/Zq+BzGH5DS3U4m6A6T
hcQL0PhFZXLnucjCTpFRztvsu4HKVRkcMzFt/Kl7abyR8UH5FJvUOBSa7va5SV9zg+1ygKoB9p9F
7dERqits8S7AFBvTYu/Tdikt194zOnoyRLtz0j7ah5z58G1Nm9YQT1o1ix7QHyI5PyRxdafJ4IV+
iXuS65sXZk8WRbZdRdBkRgQ1po4/X0AW8vnu6JGEKzicpENacakcANy+BdjNObiYSVl2eHXxCKKU
9el4Ad/5J+Az0Hb+Wc36Zon8R0CBBmkMX8+MeTNDIzUYlw0MGJlyGOS9HK85CuqGvz0ivSzEAce8
2VwtfkgR0yu7eEi8+CliuWuWimTHqR19yDijhsIkupGQAbSz6rBUkCaB+eTZ4ymJgp3BhPUouKeT
H31t2ZxcynX6jJ6z0aFE0QywPtuHzpl/bczHPLro0raL7W9BTMj8XCbxX8chz1A52YQ9TCLokbtq
LXbNvkfNdnwyNNRZYAjFPMTPI6booXCzo4iR/EElmTzm5gFlGr1+ZDpEn8dK65CI0EAuxQvBh+ZU
cBJ+eBsNQj/VsJ8qlgQLbEoaImjWc25wBJo7gE/m7K2LIkXkkz39UNXA/BMDgLLWvBs2hQl814/a
g2d09tZ2sXLjCaNwR7tLONJ757LAUGdwTwNpxnLIGfnk5Ck58h6Mfvz0Rcvo1RMYzIeHNm63jP93
pk2DeK8Zw2J2ysRbV2CzSZb+udn5bLO2xCuHZcqgH3hK7xHs72g5RwapMW5sP3mJC/9GPOOxsCt+
I9+G8jlyM55KlHWwhe064ORlzypZT5Hg3WgosfEUAPgK3PYhLhaQr8Q2wtvQdaiNNZQbHoQ55t9c
l8iP0cLJrmsbgDsiEpPCPGotdwXrFaQhtdMg2Tqi2nEyXQzZ3IpSPKsJoWQOj2PsHWIvP+AUeMbj
yY1D0gxMM+tOc6vCQq+3DqBjv/J3rcKVqQcaeeP+IYvml5hfVHbxuW4WHwphtNhG4pjwls7mK0/j
OmmKTSc1HYnj8F7MLBJaIFItD4HstiYnim6OboDD1XOPm4GoEAzkhcsVRaRRNDCCVFXneklnyTDf
Tg0TMieT99wwj4kTYjPyjmMarmQw7WohDCaFNmFQMioc+xllpUmynybC/WklRxI96XV5OKvMpfUH
KWrCsZnmmBSXv5gwiwu+RMxhZzkweikifycb7W90Px9UN11x4ba0ftk9tpHmzEzir+8ln3mB9aYc
jUPKKY6ErUSJR9KLkkxTcutD/miMZBtF+EmjVDOwh266NYc85ZJfPwt2RJu2hDRTI/r+gl+uW2lv
g8hjXlGinIhinvg8x+c0mZ6DJGIEPbw2pf8i5/48wp3kJSXPFudgZdj/XNrogTNx1ktNtdIt9zEd
sy8FzlduYlzpLHHNbXPrIeNDXl8FeLd0Qf615XVW909MzGG/Bhc/8PEBmbukN/djSC+aWykYnK4x
YDmP8rM3GAyxGiYnxexyaSz0my4FAFkfS/gYVn9S6vCGMX3sudAs3Tw3adMbTH8IsH8Ve/8Q8n7j
Rejx+VOzMvprdIQWtbwFrMXUn1+FX1nXMkXhZ7BRLtYLGp1zHIAZo8Y69n6TCU21WqKrTvXG0AH4
o9eiAAFgg1e9m0Wx8/LmXrkOEyhIElyP8N24/RN87HfI/lTXiDdbs34ViONi5KQ3R0+yHk92lVqb
LMycz9rlXBY184Nl42OsrPg8tvlbS2PbOurZApRPKt5UZXAMvbo+z1mAvMYUZKU96sbMcSmzMFbI
CoDKLY/YalX8chR+kpzuyArwywUlg1qyaUsbGZn8MnKKc001D8tzBFRhEquilrWnTzzVDng3wcYw
MxbrOiYNnUUNagx53ODEAgKZnYHLwS03evfEFeyPKwcT8IWJyjwqNs22xmULE8md5avinuJG495t
7X2EY5i0FPvmHFTc9uUxrVEmWic7Z3yPuYo+GEuiHtYzyu2gYQfxNpBsmVudNh/2SLUu+1AOjbRI
9m4zNXThtkSsTQ/I7UyYJg8Og5se6tR7a+GEhznqvAWWf9MvqGkrGl8ta6aDxYya4Slnt+Sm329D
LMJO31POaEL3rpJ/fBVPxIDkWdjiiLEGywOA6Ke6yjmZNNExMsMQ7BuNq7XKxGHI/H9dYHqMzma0
cCqDcdu6x6g0b42vT22NwzSsKVkN+uYc9Dh40yyf6Z/BqGoNRxMBLFQJ6m44/Bb+EOwz1vkcZFD+
3KfQYlSCPYHpisY/4xlL3JcLMkD/Mx1FR0d4lIrgx8GBBHWKUsuwa599LpU0knY4XcWJ1/uui3C7
GfG0zmIY0b2d/Hg48laaZPG4ECuaLEDzNEDxgMnJ6aha5a6+u7nYo7iQzHPEb0M/p5U6JP7cVzxe
R2bkPk8XF/wskQyA5vxkBDQDhXNyM0Ft8M/iRaMm1mFrRaIoj11PYssqWDmt/x7GxX0K8x3+n7MV
xbskqy6zh0ezmG04ww0WzE72L06MjT1sTHfD5DoHYsV24fGZ/BbGVPOa4sacLHHppmiPnUNBey/p
f67Ma5QnVNEL3j7YZ3NOEXuXmeixETUB6mZ8EHYEA2u5Nqax80Kp7r6ygpuK8mtHHwDMEQSA3gUt
VjIY2xsslI0qep9OKk1noEs3tE6cY56o+9jZvwXm81hdJZWM2GIQNWzu/rwOA+zMfRduKPJYL01d
SV0/11XAW3NJbvoJrcVm8Ol0H23BXNYZmIMSDY9eDc4kTQNcYPT2lAWdk1mui3REUo5ecU1uBr95
H9PiXIx+uh8ayhu7f0XPi2PZxq1/Eyc5N2KwUVssl7K6dOilHgOLuUhXSQKHQgXNlxOKQyOybRAU
B/rZgYGYHT1OhYRaQEV46aHwGlizDGxvoKs4I1PiA3bEfCAcpFZ5xf9dlUvjgjv9qgq3vS7S64xK
FWTGH9+BcLrgvnk6tlaxDNrCWxRFd07qz6WB3oBsTB7XzF9NBpq0Lj02y3MkCUPTSZhl1ZpG029F
1PwNqfTVjFnwnguTxTJ/iFqdO+Jgs7NI9xxYIh+QCBY/o8V8jLvFxZJAJYkLq6uZkP8lbmxY+oAD
OzDDNqMGf9YbECqPytb72isubjT/5kTLmGoaDCJ8ztPUnPmZ88YO7qlsOzARDqb4unyWcR1cxjja
Tu2riujcwlsJZOwxn+lp6eJ7OU/gVkzoe8v5JC9MIAEDUwO8pIQn+3sw1eNOx9VvFhasQmp3O6ai
FEN16Y+9GDTZJcMGCEz6iTX1XEX21uOgv1zqzdjYSJMxFZUrNIvvxeL9J6EZ5QjaePZUe+4m4x2X
yNZrCB0rbEWShktjRrXp9YmK0x1Bwze4IgdThDgTyDaS0qxaQJ94XqGp29flgZxKguKcyQpD7Ich
+JfVmjkwikIsn4oA10MCip+PJo6DvW4t/MQkijLigsPkncd03LHC/pZ9xOufm01BebDrCcrzMNyt
QD3gW+JB6QuTSNiS0Eat1IZmjjDZz7ERPxm+As+jgp4bu8mQtfKAHoUCySRg2hBPCo8q8ChcZpuO
CBqLez/J8k8p2Lvc2rjhbnnr4C5siqlJLhC7EwL6aj97AQ4df543UWE+TXV5HcC7DnSbOMAvLTKH
a4RRaAUWPB8MWGaeANT1DDZEHHhrm970DZWtzqG3aXtvTByEOCf/mFP40IoY6bsqxWMMWAVrFZ0h
JfB/Tu430LV0SYgy3Nhe81qCxRIwhdvXHhHa46clkkV6aXjQWbAOqyH5xMKAZRWnQow7YuVYLnd/
Nmxn2RpaUHW1/TyW2J5HDypw+e5S1kDdMvcb4BrYgRiab1DgGYdJhilVdMvEyxjSSzEOWzrf7im6
E8uEuEZ2iyOsXBXioZV/15q+95xsvcjTQ5pWX/lkPkU4ILDMMwdfRPDGW2SL4TkqGNyxOb7aTQfd
07vU7oTWhpGBvSidgh0f2D6z/jUc5VtZfpBOQGemaZj//EEF1mUefyADrkrxEhgtYKTfOdGbyQ5f
FUUuXLSvZhJyOGkQKKM3NpE9WQbi+86D9CHIokIx/ohX1dTQQu9tC0ayGU9kI7nKhxdJkH+5evk1
kEH8IrY/LGGGt2F0zlUJtTHqh12on6FFQemN4msZqzuOSOb+Fa5kgiBjL1+CJmB6bx+WTwTn3Cln
lTlQP5153mlefYwfuFTydQ4JvpsRrE6MjWtt4cdep7W7UMJRDVAzdrlnvJHSvHX4oLifk2t2LmFq
LOwEdibD40dFUkCQ8vi4pcYhUf7Rif5r+kQ8awMkIpjnUwDl4+z7FfPLyN2rkL52i0ZczOiFb+zQ
xh9ULE6hpi6hp1S5al6J1CIg+AfASFCJnUdvdC9OCdqxmJNiL+fmTyZc9Tor2r5dQeaME3QOnAWt
2UrAuShtbdj0DqXF/L5pvH7N2/wHiPGfhok1iVh5yxyL2hQa9HQanTGh3+wyf1Otq1dWOqG2t53a
1o7xkBJbVMChUHMRr0cvXButRP8L2SYjne55n26qvN61riv2VsgmS0pOdk29c8KaQytfmFvJGmx5
8+lH5heY1O0YBRQdBY9pOPhE0qeVzvu9Uw57HOJrODcM7EjUWf2rJNOSANHTaX2XHcYQg2tyePHp
pvVi81SW41HDO+RRYFI1cJnN5gem6mtFy63mv5HjNNVW/4FKvK9rmnEsL3qJ8/HB4Rbga3pxlrR7
eCnD8NAtLyoD558yzrE3HBUBRh7JFO6bHWRf1vwuFBa33uJmVe1wEq0iyi1ihdgY/Yns7G85pr8E
HlaUPVMwW2XLRli/+/my+ujoJBmV3hrMsG6iYcmIU1YwYOjtLzdZYJGxIpOWEzOEjFpsqzokhK0J
KfDK3c55ftNiYlxPCblGze8yKBTQccwjxY0jXT+9h8EOiI1Iv7QFStLgzD+V8ZnswVk70U/kGLtO
4SLPCGC1A5XUZcuxerq09XirQ3F0yMEqCATrnDk8m++FOxZdA62zzTj/jkV+N9mA4i57G1gdK99L
r1FvfVGOFa5atsOigVeWTnjoaRfK+Gia7w7Q1pKv4KLDpTe3RbFUo7yw3/MlByqGFQKusOO1jbXt
0AOicfjjmt65L48+kuwjoRp6wPFkUGi2LmvzVVKuM08ROi34AWbhZiKGrfQSaksave2k9WoW8jDP
HXsWFSKipH2jVNNXbc20+fWPDl69RQdG+pvWPQ/Cyl2GlYihT2mb/tZ8aRviw+bK9/OXSJPHA+yB
BsDP4jma2jTmP6uOybJq5O9Q8ABVJWZRRN2X1MHS3i/0vl5xdcWp6FIJEntn/OXk2hHCOe/4qsOV
QLaDgU2+NpiGTr35lRGCXfikUa5+W5+SVgZYTisBWFOc4nUkeP3dOAenhKnzyGQ5dBOmKUH9apKP
hAJpe+KjNdxtF1m/0o5/HeoNj1ApL95Icr1SKLLLBg9gnnj5sFF+95BSg2I044EwL80/g96XeXOi
xN7agqjrxNLn5XwXHimNEt+zF9to8qwns+OIPChQLxiXly9jMh+Z9zH3AH2fgnsKZg4ujH5TGgL8
2fmb5JAKl+sEN7U9gKsjfXesVuvHM4bPoPb3zVJ7XzRA6TjYqfSzT9ttxnimjcKtFdrXMZ/eTCfY
YN0+LappQKpIdC1XipAPuBX0THH3L+2A92XGCUCzRIx9kAawXko24cjGx66c4EEV0eNsua+g2vZx
i7I32uU7sRS+NGfOuYWW7xP5P+TfC1Pxc8jR0Yd3TIYZhAot4aLAjjp0HGyS9sMb7HxndSXONd5S
w5DjskmFsbFi52tSEzCocIDJnN38qbyFzHuHlpZPwVrxC6FfKj/n4GK5h7Qb9swtHYai+LQk/Tdq
Ei+K2t2cL3Tn2cTv8LZuaRAMgPDxz3XwTWDGoqWFzWvCH95CXC68dtjHupr3NpIGCRHNlzkMHIVg
+E3qktoW5hJn/lmOjchdV58XVzDWgJ31I1aOOzWJP44RrP2k+LEMdeOyKHX+Q1HHu+342youXpXq
wp0aB3004u6eqvg+TUxY1ED/YgkB3QhOvqYlWY9Axbmlf/QOqaYUZNTQLG7O8Uai4uARc1s5nfFN
ORCXLQdNZFa4AXsm/ZA52tLeWK1+hvRD24o1HlQefQ4uuMykpqbF+GcF6iC7+mg2hQP+cQ7hECa7
cKFP6Lpf6s/pdIV9BTOHos62rL8SleWrdpp4a3bfZug/auYhq7CkhzaDX4rjifYohfnZy6MXOgLa
9Uhk0mgRoM2+xYwaGk8uQ5vl+IiYan8SLd6GpmIz82ETlzjUyyH6dBYCVOaPpNFj8J/G2RT6Gsnx
eVn2sZ1+qtC5h769HdyEtwhpOicAlJKpAFnp28iAHiYkepuw/BTu9DUk3BFk8miSrcKhxDDZpF76
4JkAFif0CiuQf2Cz/yxtsMvyamJ6wwYuD2a2Xy5SywWm4kq806HzadAxU0mSmbHPEuU+tR8ClmUT
0qGBYeAaDh4IPd4dkLGn10iz7VAm62OZgRbb1GeJMZtEV3InZHMOeO/KokUu5AHDwOaDqqeK08Tu
j69uZfeYMPnfTCC4OX3GpaQ++q3/G06oOR0Ph0NLXeeYD2FSvoyi+TQKd293BY+1wxvTH/ciHKmO
a99ymR8ZVjdrV5byMmL/gyJMjnyCcMDVHn2/KUAL1h3uSD8zNpmrn8yye+V+9NRA4hMFIJNkMeCz
TFwmGdn/onGy7csC5I1tjHD/GLA1PMLUT/sYpRS17I1xMhz/TGVddxCquedulN9chP9YYpWkpHJt
RQQnIAESiLWaVQZba6kbjntwHjqWF/LHHjCijrAxfa3rZZssCKZ5dFMnWX9Fhn6pcoovg5K1YPrB
HuvrHojruTbNLzF6VyEq1LoWHaWRZIBH9ezyqUakrRfjjk3hVfvOpZ9NujPhr6V4StH37halPbhY
QNTG1VfolWe3jbm/V9VTi0TozxEM+pZXJ96p2PrXeda/5ejZ2OHVMnADhg1kNzM6iar/a2pQ/hVi
/WBHFJmpg1VU3tHIGp6e/K/XUk8d50QuC4sl02xgQv1IJT+DRHgwOoY7aJm/ll18mSG4flYjBhvU
eUMyEORWOQwuFoxg1Xq8aJZNHY/VL2RCEsEQR6FlWK/L0Wos3AdnsRCB9iIp42wr5W68kKt8RcKi
k+lDEQS7aKqPiPnDijIcmhozkL3pZDJVt6wTOiFw5KVejCJv7HkrV2K9HBUn+bZlQmhl7UvvYF60
+1cR6hu9vIflAe4CC2mUo6QzsElRQiotR23SgGWi+wl8hPA3vtYfQ9f8RDL/O3QEEYQLpUp0l2Dx
ARljklxy2V4AMJIsozcGgRQDHPfeuOe8XlnOX1NwPk5V8g2Iih+t8d8Ll6G2mBRuFR8cOB9cj47C
gD8CaIgyUrGVriUdsyt7mpmqBM+mWzx7nY+tOXIfO4Edt9cj7CRMngEW+LXNRlwOtCFX090Dfhg7
OWa++CSn/Mx+DPtbhk82/Lu1Y7cVO1jw3KGIFRSQbEIj3bt6xnGSXoNquM8xV+nQit47e6BShZkS
CJPmDUftCxGmW1GP57THS+PaE9I1XuTGZoMLp6PRqAgPLhaxPOa8YsfGm4YatErc9g++fDD4g42B
dNhbS8NK619qThkhVITl3Ggw3K1ScrB5+8mzgguHgkBmAXMGD6YUHZE0eUc/f88CYoCT01AXHWa3
sfeod8dumBvPGUZYuxQAIUzKTLv1VMjHHgtUFJvjttQeVA/Bv1b1pJtoRWfEV+POG5gQLPFIuc24
0W8Sz3rFBhJCX+NEG/ZBd6Z4sjv41nQ2A+d7gpc5uEi8HaGrhsU5djgX0/bVyRhoDm0GCDUaHxHH
36ueKg0zxyU25poBv2Xvy7D6UICdYhdpw4fzD81nDc58PQ0xYwrmdCgaD3LwvoK5umHpAlzkyZfl
t9I4TFeZo/A/h7RZSIZq6UPrB6iH+eLrOHl8DqsB++fKHqbDFJtHLC71KlHgNOb6hu3dp0Et2CRz
dtdmfF2scZYXX7VGieagQMzmHAmT4ipnyg8NkAkcBJzay8UXzI90Vk3zIgAMsXVSn0CdQ8n3Zwrr
h3V1zEfjvowoNJwMhZEgmBhdGhBDm5SDcZv6d2t5D/R/gnJ8Et18c6cpgOQHBSEt3wQhY2gWN7MO
HsYppoKCzaG0soUaS3qb8wNjqOCZd/yBaDgN7fkfD+uXSIYdwuudCCrmn+QiRh8eDAVdDE5Geg0W
WW652CKGnDtd3EvExpI9etmrw4bwnjV8D310svGcEa/aTouzccp/pJ9u+2DexFl5NzzyewUUfqTE
P0GcYziIvNcsRQJXy1dCgu9ZzUR+vAyBIoRAEyjjEM31UTp653GkKDxxHNoCaF5BeJKt0uLNVVsO
u199L2vnxWn9j65Wv8se2SEJLiorI95Li4lJNi3NFIzcPAmiJeZGHETW1Q/ix1E5h6HGlB+NeKMs
70k44Xc4VM+Njr6FJZm+8zzJKjgU9mCvvaDIgEeAduibnn6s3md8AD8oVQXYJOvK44vgRDpe9nRs
tQQtSGPcXWR+ZrJgFZdTwlArzWS67XZVURxrweEp7YABKB0+LNdOOwmrbaTERXSMwJcOKsv0cSmR
lyXXzFsmo8QpgTMAQeBReOoxz7koRuaZtcaGkkSbRMLo1NLaEWMkxoJOEJfuP3uEErr8HT/NdqHh
/5sTrtFONBwD5d9ivuFq5F2BXebZbf1TEcZvNeH6spO4vqCFjOIBSeM02dnRypnKkSAQTLjQMg7L
37OZWPUTthE32gcD0WM9H0v8w57sXn07eBvZMDhjv/QVB+GcI2GouK8Gxlu/aBJ99R3NX0ZJ5MeL
GMKoW92lt5Tpxpy5P/Ri8+89WFUQ0npDLDwST5M77RIkMmAd/DaY7wMxUnZG3hInCKHpmFc7ULuS
uVs09JeZg1IWM3LADKN5PGbkSLMk8YaEJQKXU3Vz1kn1qBrv6rgz4F55XPphl+WIELLPOnnNOwEs
c3kpOvxa2RVvEBjTwrxAzb1k1HiBJU+3NQsK7zjBuy6V137InyuShyvAo9R9tuq5tMKH5Sbkj/1O
uRQUCGfDSOdPCS5sZGfgFfVWht5K1Ew0h0zdfZp24yR8hx1Cm0f41Hr9o89/ACT589gsSTdYniu1
PEhxHJEkpSUgDJJrDJJluY2Uzfgzl+N3y7nXWx7zpntFkKZFAUBM3VYcrNNLzckJEeLHTk0SV16x
d938I6mZy8TyrIeBbjDn3rdY5VR3b6DE4NzdGpQn9GQbq7zb+qk6Gx6/YxxUO0VRDV4rd8s0iECk
8E/h1AQYcZunTPIuFFwbXBNSgEP9NGz5HhP93FAKjjD1pVv5hoiGzM5mPw3ts0lsFRRH8lQhVbGn
8lCUAC/q+gnfHqhYA3Q2co3wzssBumzEaWrHS6NpSbAUsBLisasJun6ux5ckH750im3cdczy5CT+
/8eKfxNJRU/SLZKxWhxruHQkIDkn8FlU5oOouYkPnZpOdW5ys+XnCnj1RjbQONO6TMZwFm33Fqhh
7yfQTHkD0JXCd+1kzrHkh14eZNlGT/mc8q6c//Yy3wVWhJ1Hde/LD5uw/JxOFKi4jApI6JIakAe/
Dr+UIloVYi/0y4K7BrTEFbmv3f+5y6jNiUPb0YdMousYqZ/OlNvc1u+WSY+10ejqIYmymMtJORyL
wP2etEIWGCgsdrrzgEVNGf0D582TbjjAOHP1hqFirxecWtne2ONIRQyk1dF4oSz39UPgJFfHUFhu
NPBZg9DSFjTFyEGtHTjvJD/Yvnh9tdfA8T7mxACT01Tr2Yv+dZnHdK0F8uRNh9biOrXcfpPSWJfS
P1m2dbBipqKq2llqfNZJwCY9cqecFteEaQQXrfyt7MifzbXFhZfqbeZuzb0sCA2W+G2cqHqex/ik
u+qjUt1H2WhjNcYdkD9TWgyj2/LaznEGYttmvNhFj4lZPTOAQ0MYPlxH3DMfFyBk+od4LG5J6710
AFi4pFs4L1hLvaOedRktTWf6Nw/sfeqTjwtxbwa25+1LwLgpvZkbQTZ2F7biUVBIa804jjHcIOMb
1V07nG8AzmEnrwro9u2BZp1kM9s2N+LC8TeWiyha5+lIehSEnBkm5JBHOg1gtw2z3He6PHA2pXCQ
w0xT33q8UlS46Icpo0tvFBuCTID85B9ryi+xBNFi1/gMxhblyEPdmP3hBa+j8yhraTH6qTn/tvMp
wZFM9C06Wy4DUmVYtxBXaA5/swsYF0c44mczyddggb89rJtdF34QD8U3wkSmssuHXjgXh1fPyKDW
DzK+y/nmaMaGdUXxZM9ZDM8cvP34qWFD0LP3Qpnp0Wsw70/stMwPKWG0T72w9kyf/4T4xqjP2IuB
12g2cEylWA/7lWw39Exeuqzd9jNu5oA9pAOaBY0AnBCQtRK/igC5LsAH2DZR2kG0xU7W7Evl3Nza
mZuMPya/ShkvtZ9dlBQl6hZGAGYPoRhplMwBDlowp0iGDaUN04gj+siawXbXmKvUi+G3GNZeoFkM
BTOIiNIE+g5jXIpZS5N0TESATZO9uJhJ701fpY13zkgXMwc/0so0ITLB+TK0dR9YzdQsvPpmHD0k
RuOtPKu7RvCdiDA53c6DFuSkFtRjesAZBOS2/eTwVoqckJxD/ua53t8y4HrMkbbP0hq2B99OPXqA
7Yd7lXY3xykxCTTTWVpq13UT5cp4/Zx4m7YRXW0VzA7Za1KbknmnMcfxhYT3NZ8WMFbH6DJReN6C
/08hg2TDqm3ruWqyZ28Y0PodFDZbkQjpipnWSuio/2+gshCXQYp3NeDQs0f2rV475Rmt7sHIoh+r
5VKcRIh3lgDYnqCx5YG50xZVPc1AnDQDuLV2Y4Ja0aTGxSMQ39kMho0rNVes+F0k5c2141NTyG+8
DBgpOgLCtoii06Cadk+UdCMCD80ceuo1paCc/ugWqBKkRNLHRevuo5LaTBT3aluCCruPQvpXm/AA
AhgurH2V6wWIERe7vuR6QQjnWbLtacd6tVvxxeCEIElm1lsp2TSYoz4nueWT4jQZ0o/wUjEyHdoK
3vwMhiFAe6tIuDfBNraoroX2v1Vx/Zo07i2vmjtZSIf1h090StuTXbhPmt+gFzV76HRwWSoZ5RCd
h/eIJiJ/grERWVs5WpshyBENxXGZHLa2tcdx8BCQvI6G8Qa97hGY8OJorYgnEBMpKC2PiB6nJhBS
SogqnLl4KmRECAk7IfkIeEgY46g8L986XrmbCmHBNbydCJyNkahnTis/iILfCIus/HKJyeUI3tMY
vAtCtGsXgDTQfnCQTefvCiP5jkS5FEdUDKejL0z/5xgQC2FL92FI7W1NJrdo0TbiVp4ldvYiTC92
lhPyG998VR0dbsREWKkHEcwSGtp1JAuiF97PbNYFY4vgO1DVeyitB3eYPwr+gMI2sy09q1TP+eB8
Oa3FY/BgoxuOjJ10Zt+hiO3r0AZzbeBOmi441ZjNY/6sWhjbnqUa4uecR6GNVCy9Ovc59tuWw8Rn
PDMkWyd598Lvcy7m/KnP9Rs9rievmSi+YS8OzOIHijdvYvckm+hc980dmgggW784pkxcHj0bt0wz
BQ5HdLh3Fr+30HWA8s+4kGBWwTrI9ljMD41bnqdu5gqra0RqJE8EQnvHO/tDYqzMCuNtnoGPjuPS
GFUm4zmYsw+rDdut7OPn2E+O2h0fQ9d+7OR0DjsSWEaAElopKhBHg6qLQGA48Ydr6WTHuuspEx2o
vR4rsm7CsiL42gFuocUlOIFZImhtUOCIG2n50stN/h9J57Ukqa5t0S8iAicEr5U+s7K87ReiTG+s
AOHh689Qn6dz40bvrq5MkJaZc0xfp6c8D249f9g3WfXYhfjR3dH+jdf5GDXijxexjW56+ngED8/Z
nL+7ROa2Lgu0ZupfxBQxBlX+12TbJ4todG+Wf516uLN6+TPZ6lCI9nape6Jf2OazIHjQ4KI2Ppi3
a9iENuVYey9Y9/PgkgikihQLcWKf5k7u3ap19/W4sCVXc3k7oYcedfCc5MPtqulCl1pdDT8zEc1p
rdUxKDIos16+NehSK3efA4swC2cMCBfn/E5iwfAXkTTqvxdX9T/4iZpN6gQ/dYSQoQYqArhnH8Ti
viFZK5JMn1IvgN0T//jl9Ld26Tq6aHpVlFyRsuUBxky+KyP64CzPfhs5ccSPT0FDLEuBgnGARITi
Ojz2o39bpVTLlW8whMnXVKc4j1ku1eMjo73fxoutTaGbr2pGbumQI5QESfHaTg0dGhtCYjH5pETC
TK1xd5OSBewUhupiNHPPsH7P/OAkBMun0E+OSMpjs6F8mvgQtTsefW84t1FsbYlaQjriAZps2g+8
Ya8jrhRQfw1EO3s9upAWjGtyq208hZsIwEXVc21Gff5elf617DIPREIDVciqLoKPGyPkJWgDPGlL
+B2t/cFrIDolC41qCmizddpHQbGKJqdASt5xmCXRe52FyXPmNr9DLK5y6v/0jX/vKiZOCkDTvh6W
fx+MSFCW9Ev2sfb6p8fXZMnxNEXjH8IOT0633HERbDlODgWfYK9KAA3o3O9qqEk+wOcPr5IPairx
I6oBMJj7E2dkzYXTpc5YMSl97ysoqY24W4X/61gwduOsvwQmJlbVv8j/cTk19XFQlNAkel0cR7I9
q9u3xCMTm6CnvYtxZK7kT+CuAJS0+BPZDK1hIu2nmuAOYKQPnvkjEUrLpfjbYd7BDwu8UE/ptCvb
6W2NjPK/nc/oSTfOPL7msj+tiNJTVaMnmTdtTsQJkg4qIMVROsp12rlL/gzS0LtpmbQyM2VUmqIu
l5E0IeDhZmlBMNm83CPj8qZ+nKfhyfwBYFsvaLmIIUBxyTpyW3G4xqHeDXlwTMfheY2Ss4zSHTuZ
eJv2kEvz1KGGysjwQ3bF0kZb716xgHqFMI1kwE/NwhNfBbq5Q4Jyy686aEwCATgGS2ZmY/LCXQEm
0U8keq0MpTWyQs/Z+0FV+zsdWnZBIN7SxDtLLDD6c4fYNFE62SHBCWW9k5iQi08kSEoh1C1UAY4G
brbl7zg8s/rF6WUf32MVpG8d41RWhMeVedIwCrKj/H6QtpkboEPP0gtIR9P2EmGb/BZIZzw+zzgX
Fgy5KWieuzrz1a1EwoJKMslWbfOCkfeGM79tyB5jpS6xc/tFF6VcbL5kwzEW/bzFu8MYi4NfF2ho
VrfY2qTGlXjDk7q5xpMb1du2o5HdWpZCf6IlPt1tPM75cNZZYGdf2m1KabAcgsVBkSx99BSXfIi/
QxJAUcbdYWzLcVxZRMYXTWLEQ1HF0GZbllPe3yVLiH7Vz+jXWL37ubyNw1m/wtr1/R8/dQrxJey0
WS5uLGK8+81YSVKAEhh/xKx5Rsqou2LeOEg1kfNOs1uANikmXDQT+8sXor0Ed4czImBKpkjKMwB8
aRGMF9jhMXeT0WGC36pkWYDTDvx2eWbPiAfgh8/Hyql5omnHw+4xjrUXf4ZVC+2LadCAoLZhSd2S
pYv0DT0Pm0ieEKJiSsYPbcPJVBUV3tTKGjX3Keid4gZGBansRWXBpdrJgMHg3zqtonkbBJ7v7Mek
ocKOsDz6zz2G5Yrhdhdh9mtLMKeHxclC8ozrpGJIicSh+BkTS6FpiNwBASJQCamju6Kw+IiCMrUt
psiwxWCQdSJk9Fn2/au0OzHdtY01R7dsSDMe7VEXzroRIb+lQeP2VvzZJR1PxtcSsjzVG61Jrv/J
KEBuJt7EtE2kznd91newaUK+i7HBZdFZHCFFWZqsXVVYeJ8XAWLhoSlxkf00UOhZJyeLY7RQkbBX
B/NckFTcCDN6mL4wMEFl/3XjGBnHJinMw3aQIaAyuEisKXEjzN2cgK6wBD8yA7/ekimwWSxGjKzd
1BRYP643OuK2RQTSTM/wLuXSmM2yh0nWdwl2f12HSriYIhZpjx/jwPn+3nd+gDGqKyxCVruEDwir
22xPlrstHZ8Yno3uqO0wsLj1avOr5vjiLZ6aunFfgsXpu6c1HKN2RlIYzN0dXlgrebVrIDdH3uEZ
GHICkSZGMcnGcRZb5fFRg+NSDgU8JVQqV3njTe2KShOPVsUBHdZAUSayYHQT/ckwIq+YrNMpvsch
XrVvvaodNAe90y76SSaRG375/dD2VJKEwSHzWW0nN3S31K67P3nL2OF7XoeOqAWXm3PaC7ca3IXV
MvKznwRLW/jmpI3KPyjonekB6bqO4zOFOp7SJJUdy7Gpd0uL/2RGwNrdDCJOImhxvc9+c86Ktor2
Movs8XkRnkvrzGm1+O0uDmM1o9NgXp4S+YA6o2Dwm5E0fhomyKUDLYvGOs8Emf98AJ5odwVctTaJ
a/b8cxWNr0M8+/1jUTE786i2yEEkya+fXT/CWVP7JC1m1oh37SZPV8W8vR8ZixWkPtqFS+aa5wIV
2aLcSI0Tk7MmgTAs0P+N2xLBMpgzXaQKO2DHhvcNqaM3PU7uIgxXGTFdyMTcsTxmw9C1KusjnJ0h
PsSk2JtvfKq8uTjnFr8L6SdNPUKq4ggxTBoQW50lHnoZJQ16ONS1kOrcruveUxucG85dsJjyRyWB
PWFUSIRHflZi5122p6fj5Ccdt5qAuth6iRlfRAqcB6KQ0WknYmhyL3OsU1c62ER24aBhlEPSY2p0
ZF6Rdp3ZZveaYWMeSuTWYsEQ26e+3/30xRRXD709ShRlru3PSGiVwDUdbTh0+uqlycVSPRF3VSz6
VHeNZvi8GMrU4tsdY5gkqqr7igkOYMFZDzK49JhoMfmGoRNieoojn+XqjdMFa9ASthD6PVzP2oYa
iX4vZxBi+QP8033rF6npS53M5FLTIzb4HLzWDWKFlRqkJWEyLOIXZ+c7DNsl50EOKh7I4dgfWOGx
ew+8MY7ZB1tMis0kOp/lI34rG6rKXKYJaYK6L5bx0NGecj2udu334gZeuEeNq7lWzOYxl7jJb5zW
tQTIyybtQrXtE8e2UXrpBb7LsSEaVyz7YomlaO4mmZQ016MSImk282Avjd5qlA3TcrCyKRr+zlga
JPN67GX58mzPM0qcizcGwKgfrLRuS32JPZnU7b4rGQBdi9bGnnPoSKYS/8EWs4VzQUM2ZYCmQ0v4
6qodEQqCYWaARfveVVno7FYnqCrG8ynEGZOM6yZloh+0jhc44PsIe1k1olsL4PmjkJwGZnIUB2vP
v5kSsKGXGkIPphCE09z+tgAayzuM6XP4NFsNSlfwOZQQbE6saYi9gyP8lI7aRV47Zo8jaTm8c6ux
j44O9lE1JrGHui6XnVUMB5ezPWEIGOUhxTuEK6S1N6y80xwDAcLlpd6Obtem/6X+lKQMQLqsYZyl
EkxXjNEqrVy5wcCaWAMTmDHr2MC1tcdSqO1mwHw7tp9F8tANZYXSs3btZiq3gbbqSqB3LHnEC4v0
Fcj240T6KioKBds2oiDwD6om1CcjQlTbzR3QqSzbwS3vaBLImgUankeON3/NfdoO3wUcUZOWElB/
wQPI1h5EvlzSvPtQsk7Wv7ihYpO71KWzFR4QBrBWBxqFSbJhFY0/8j/bDbvqJKcFq/LWC6B+1Jxg
VWO9z3VFggzTkrKGQR812K4iC2y1sy87fNjnMVlFi/nCguu86iQRP05ESM4OjEMIsMsnL2QOwgSK
A893U2UPmS2U/Y5bYcEEycZ+dZ9St/IWeeriHGIGRjVnaIkWnjFezwcLv2JzaIe+Jl6egq/nKBZj
Let7ZJVp/IeDBIQPQYplF3177AcxDckl+9v21thj8OQVF+slYPvRhr/YEGJWYhBZyZpBaVzGMK5K
GTXpW9YMAzClKgjCiSzFILEn9BiWn3cpdt2lw7imh7LNHnWcZut3H2g/XA+YjhxfYvJycJNvYSyn
rCncuPH8e3TqWTnuqOBqJKkgzV1iZ9N0GpgQdIAaiQdvYqwMg+gQRrcMufqjnbD9sk7xrGrkHOmo
+/i/DMGAdG9GDkPgb0zIvJSZeBhP+0YPvZedkrYRcjxSD3iWvfEhl/fXKmOLsu01DKTyhDm2kw8u
NN7xU9takmdbZMn0Ztkw6UgSdqcxVTuvkxLFfKTH8DWugJj+yTM/4UbCPZcQ/9soCVqIsXhdc3GD
7RnCn2hykgKhYcRIldoLGio7Y9xBnGSko2qf8bKK/1mBgjqX6l5gs6zf89bpHZ/5hZn7brLFkYSu
ScqLFDzWWgwWpQeukCTa8D8sn5EULiEHBIoxi5iwaGJNSG8z2Pb8PMML5fRv4irOnwl6mmXD0noZ
OkS4jtCy3tVSqPGXcivJPpSTV+v3gFUIQV8tI54zJm2J192C8E5jj9jO3JI27LYQXdRpKWMCOvOQ
TE0Wxwy6SB52CQdbPi18hW4ATJJlOeP/NReJAlcK9wc5sqjU8ODQzUkEdHbqu1+UrK76L26BXMEk
50WfkVQndox9bcDIyGKSxWyPYGviOym8AwWnP/7NRzRBI0NtPqnP1dPd3kM0CvqcmEfnU7CzaOnJ
dBSxRZlxrPtvliPp+DZOLAoE1CnIFJg/AxbDkNMrKhqsqiVcBkiwQ92o+I7vWpflhoTvmGVVMC+q
+pszbQQ+QSnBjGh0bQ/p75rNbsNQZYkcessZWSZvxcJniWYSR3CYkfPbuqs6L2oN+3PoAeV68OGc
4ENKFCKgu9RawMpM3mpjSc/p0pee7q5uhD45KOvhP/ouxRm+V8sd3fMQ6MZ41GefwTg4GFVB2kn7
ShkvUbBgk3DLnsdmyycxBV/cLwmhwvai/OFaroGP3SiuCvMt5368ZCMApxw6GqoFupEOvFwJBi+L
k+Zv0Fkx9trBMal7vqrqhA0ZHjn8SFm4GAtilkW1vmmyriodCjLKmOAyg9bR+cUteCIRr3tsQvFf
V6invpMQ9g9ZSH4a6G8+3mnEy8AMtTinSbKCtPHxVcJFYHPexwNPqUtnsOe34TXglScEN9jxT7OL
u1IXjRce6xGH6WuI7RwDp+5Dx/uzFIFNTdbJ3IHgOeduytylmjjcnQbb7Cbv4uU+gamTdqDTWgTd
hDOiVCL5PiUSLgwjBh9H1YI+1zchSgiTZ+6CTH6daDRX+nZIdlENc2pJLEGqA6FmjF86BMPLbVWT
zQUjoosRRaL+rqr+EVBISE6Ew5yfJ5w5aRJd/CDP08PS+eHytwmloT3wpuXRsciaPER9nMx5UZ+D
2A7sa9C1QJ42zBanHMgYm10V36hOjdYvlmubA7BOc5/wHLqVGvRKTEQEju08R6N8M9bp5CGz9vjx
mBygL96BPqcEDFJ61Ic8GePqMWVQNX/hjDetTTwFNlGJMqvXhdKexNHwm0CJsX9k/9Fo4lbVospt
0mZoE2/4Iop8ZldVVtHv6KoBqxRLFVfBLR4Z8zw0XCWeNNOVIfnbTDrzP+YR9MSCNX2clk90p3H4
Woi1lygSGjtQAR97ooN7En9n+blUWbcAcaHKb/1PTswYzgA9mRcMDJ9U0kUAHCOWIsIbQdPeSAIb
558iKGhPrwTyrA1y3kVG01/OHkLSoAjmyU85xRkFVSjiQjbPhD2k/u8Y+7okQcMaacjDJLTt+6iT
4WhBhgwT8tor229am6k+Enz4R4UYjSYF9Iuxb4P9Z8yzogqSFFEDiILe9taOYsPquDxRipGEfSNF
aecM9EQwq3TTO4vizk6lrRGqlXYy6eecnrXg49yzHyMHJIyIQo8RFyceA+/X1h2yCXi6AJL/Yfks
+CfM4GWvk0NtOWV978d53jy2bbnoQ2qnHTSWeoRHRYXm16CwF3b/V9W0HVaSGfkzbr4Cb6L+0Vy2
+R127MamCqy1szz4bpCzPGCq17WkbZK2gUKmRLVC2Kvb+Mkjm5NA/Gcl/ZBJcpxC+ir0XdU06V3t
+MHcbJMeBwiDrc5SZIWzrmbdvbUbbgockFOJmFsNpZ1e+iR1Uwy8KW5NMv+ml6Cgo92goSyqA2RF
8lfWVQ7RZs5q6kwmTk1260XS806iSvGnEihkDZucdAyKA8YoEP5nRjX4AMrst2yhUjaEM3jEKVfl
1XGVd15YC18xwsPDDgrqca8IyluqweBBZ3j3nbhNzdcqaqadfRtcpd+DpV4l8bI33txWD4OCwdok
tAh4ZXDl6bDEQYLLDeBF75fzPnNmsgS1WO59v/LMQJDhYOdDbbGDuDt15l7fpgw67nWTklAh3Zmv
oT/3MT4COqZ1W9Q1EbiN33ukKHOonJLSLf9LRZbuvQhWbBv3/V0wxbxttAH6p2Nmfxhp7L/KjqU2
LFnJisjFgl7ubB1Gd+U/C1elgscxcOaz0ir47ib63jphq0B7km6B2qAvHzL7tgUYeg2duv1yMRYw
+SnHMeZlcHHzsQtmZjwxtYjSGhBqm3WfE9Otl5Vp3g5sUHmiKdUQ3Ye83yItLB99xGswNfHvHFRe
vtbtEu+FmPuTB+Ya1pJCxcqi/T7taDyJBEqPyIHY+trY28jJtm99DhcGWqW3p7Ced1m+9tcm7zDc
LiF7rVR3b0CtvAdfo96JRyffIKDCmTRaDQm0fguzCtaLmQn/tValDss6zohEFTEJck6sJ/4zn3mB
CUEormmB6MD2PzKFakVO8IJQ2Z26CAwm7vCQMAl3zG91X+Prjlg0cXAQ6bqaRM4EqROIfVbH2D+9
f47LgSq0Fu4WhOrOryW9ZY3t7BM18SVdU+xUcv6TivBpbGk1Up8+FlSwzC6Zp44xOEQWqzjt6pca
8IGRW492e8U0/FmXBHmVYXUy+9BBlwQJC3iEkN5mSvCY+M4sLo4xY8MhBz2CBwNoBV8va5Kiau4l
EdCDE9BLhj0N/XKbJSworRGeeEsSIpCAeHnMBI4wUKxhyu/QdAd/XE3Jx+goXoH+OcGvo1f8fCyH
AQ0OfoAFztqqYbn6WFTWjJxi7mAkvQdalCd7gfXQRtZBLD5gn2mbx/q/tsIcGJO6QeQH7rpiffGz
6GCS292coDCfRDzBxKZPJ0TCdCJpcdun7q4vmiOn+rPDfgUeCDFKPdvtaSctd0cem4m6nq6OXT8U
7bwteEkW+2+2fqUKgRnYD/Klt6lT7VxdvFbsv1AxL2Qdu3AtvaOIqkPMN8uAbl+7v0mMHtOxt27N
1r0EHdmgZVw/OY+3Kmvv5IAyQgP1rklMMQYv2wmPNKW0vXJYcLDjo2veJ1MCE8SO6QUBwNw++Da+
JaR4W9mXxwUkPfAnA4lzvWcoUsQfrvm7RXgwDdiGy/dAssGhdVjZayMOar5r98+Uil3ehqeCjCbb
JQZqXm1eymj+HaVUm74TVx7GaxZMBKK6t45N9NC6HjgHb705uriWc2c0mknJTQId5iJ7/DMuyed9
iE+qWoN3Mm8/245kZbAS8YJz33uvl+zoz/2hhxuthvyA2pVKQ7x4YPjryX1zkuqV8xeUsCZ4ZfnA
6H2KI3s3ehLlI48yIzFUZsibLRhQsAYmuFdOMm1WZl+D737UQ/GiovDF/EEjzw2VhObjYYQvtuns
H5koM/n5In5j26gvsjmPFvBjBWUkYbeIjh/0cbYLPPumiRAsyOFpLb5yyz3DpTw0av5loHiE4Pc4
1K9raO96NV3SKjvFrJwJ145DsQ3i5TKzjZoD7yMyak2nkjdjQqBVFFDhjxaj+/bTXqIr1tZL5jQ/
bTMh8hMm3OI2aPhlAv7wnLok26VsptZjtZLSSc50aStyfmDcTXxnzvQboPxviB0qFcUjqlWvwErd
k28hSPzEII2zPTsqoRA9zl/1UnLgjZtWzwcUXw8ZnlMPKANPY0MWj9N+jOZT5wACEQc6v2Ze4LAS
LuJznxGFWORvFbID0c33DPmebFvcRSrcddraiYVIbgSMzFw2fd4czNLfA9RhB8M9MrIvwmFI7pOH
hndtRt6XMlUrK040JW8zXiqDYIBVjp41uoZMiX3v24CBfC/aon3eRm3O9rK9SzDfZl4NmR+JY/Vr
T+s+KsSjAw0+yEJkr/125FPL629i3S/JgL+CTQOTvdugLTctLCEtl3OSZ4eURAsj1YTKeGUOeTME
1sETIO9qOOZo15osPJgDY+b41sV/XtfhKPY5VNCm86wwmGAjoYuX1tVXQYaOZYsjg6ytOZo1idrM
N5d+uF/gpnpZsLdHB2B0teVNPde6/vd8ZTBC2GZ9mN99QA5ngCYAKMmW5mzkdHDjYNPW2YsDqtye
OScxFzrG+cpbaj7zfNa31OLwXKOTzMQTfffJ41igX0AiuVwrJzBExi06e3olZ4esZYvf58Sc99gm
1p8pibZ5g1mJsw+8+Usscqwn9mYgj9dxm7NDtxSxcAJpNXyjGryEmfO+YhflH2lITXzZC315feK8
3JXkB2HNO/N576VVEMgLSj0UB/Z4yOslOLeZvQMrVkVvxFcFLvgpmD10Bs4xkQloWzwN/H09hxyZ
fRdhu4AOCRtld2i+kwVkhPl6NQtY1yCMc3YT/g9b3VMQfq9YWDRWl4aRP3/DS5CNj/6QPms7vK0S
GPes5CkfbsZwYrUcH1aL02Zm6wqEBefRyZ6irfm/wzE/2xwkXdDscZ93TC3m1NsUPu0/aopwhkOE
dw3hCNqEauNZb/AJ7qQOD+ZMM2dW0YSQrlCycoVTDPDTo3cpp11Lt1GEqyHAfKq435bIBUveT3cA
O8nxYW4rq/429UPRQ9+aqvacON5R47U0n7XngXLMIRdObv3kyBYDSm4fHGabN4OPE1pzqSUasYyb
Nag1J/GiShY1Q3Adu2UvV4jROh/w1Dr+dsxibr+lSY+6H15zfpmwXHZC8W1Z1lNIhvrqqYMfuVcF
HlsAt3flHUOibUVtkUHDFiE6V7S7A3gNK1cHh1BgU3colW0YXwLydA/TUl2qTmzMC7dYC/bGlBld
niY0JEsgmbBHd37jHYyCoCq6azjFuKvwfXMrz+Nymsb6jA7zzXK/Y+rmrnW4ULEm1QxysAsG43I2
MIJ6wu+rSxadnNYeD007KzLZkVLxs6mQOYQRhk5l9CUIQLgZ+WLJh7my8mE1cw0oWKN03DeBfzG3
S58NZr2P34kxf48uHT1gZQWPy+KjR8pO/uJ/1G3yWOInXekmslGdV0mNglHgYiN1z1vE5uZHJ3Hy
wbLz6KDMZByVf5Z2dDC3yoxZwM272742J7neifSPVeZXl5fc0LiZmm6N38j8bua5JyvvEObPbHj2
AQ9nJYYX8wmza7l6/npPvX/oKutP3pNhq2Dkd2H9lCbRkzENm0eXFdJNRw6CE5HLJ5u9OU1rTnjY
1HcSaIb5zdI1zDa6ZAGlnVNJ4IZfzH+QB/G69FxqzGImgFkKtKnDkVTZb5jI7kn93RcdxkY07DaU
R6uC+Owtz32/4BiqrrqBkBgXzr7ArmIPWAyw2LHmGHYlcB+vI0eciDTju5sFQlGqSAE+Z5LjrkOC
JcvoVIfjI1Cf/ZQQxRHC62zEVqNCNBVt7AdHO6Unx7zkrHpr/EMixcFoN7drTkhyXZ4XPn4rYCJM
uTAxiUMQQRoxRicyCcIsjeC99bfhxKDYfC9pP9Id8qmbv85BWbOMmHtFGp1VMz53IdEclFGWAFQZ
198NhW7byccsy57N6WAuTeFFDy2fWoPogynMQzd6234azxEVx8jagxkgAo7wTPQyBVTxClz7RGQy
NPV1KwZvP7sxSD8YUIQYzLN7UYZrgoSe9f9+wRcvaOiQqHL0tbuM77uJyzPfwkNuoPrur7mCQUEc
jQOROMx/tfaiq1s9wlHgxGWTdVPOMBdNuY3pLeZaX1X/6XM9tUN2HRTyJB4pKIOwJQ0pojhINYC6
z0+5Ki4W8ntNxSa8b/LYIXoGdy0iprysr031OfQxpgpJ30vCDrHoe5WunzqM9wvnZqS6nc0ox5Q7
5txscoPdBkbAtU7eHIQMdO5jeDcWlMmRt9HrcohS67kt8muwZgQSkaTVyhxIHgHfWKBKzqV49i4L
V9iML9AYKWSSn0l0OnvhdM4mM8hJ2F8y/kV1cFea+o5oQlP++FF/MV+yMSxmxXyAkLZJmOWag7JU
+rHNpo94jXYo9c9cOWRPul8jBIMhHO/q2DuZe7kvy3fEAYb6wJbk2dQlUD/+a5mhDhOF5tJBd6xe
bep+33orQz6TFOK68GEBj2/mIGtAuIw9uwf+RjBV5gsO+ujWnCysSs+MZv7aaNnQHuzNXYpdiLgT
kqzpcJBo3qp0/BoDdzpIMChDWX5ahhjDU8pu9WRajFDV+7nokRlLxILAjr1qZnuLLIaGk7j7fVtg
VAHoRLQjgSgw2eoE7F3DMgQcEH16GFfnpsb/anvXnpKAdSJs7uzXHx0qqI5J5HrgLEgoIuE27eXg
ndvBqOOReoPPezSH/1CTrsr/mtZySNZLjZYSAvC/1yUj7Blk6sW81myHT+w00Qy5GBNb/znmem/7
hTCdaGcq9gU4ksMpY953plIPDi7gmy7iVvMU5p+42ye63484IJldbocuvB3Da0s3ZXySSctIm3y1
QCOpL4rvEMqmL+uDA+3TkSRIzHdlIJ7nNThp3l9lEx6yqn04ers0EHvT8PnLvHHp0lRfXFq2SCG9
HSvD0zxiRMK051eInsuK+XOyjzJ9bwEnMDdaD7x44BeW6s6UgTnPaY5iL6BiLAe6VsJat1zLm4Yj
3ymy/1hm7s3Fa54WmUMy5Fvt0TWaZzTr3oTqd0rQYqYSTrm3NX+fSx8R0CVpjTuTdxQl+m0xx1fE
2rzf1TGSI0My/xhgH2QBdyvJRIrKFw31yTwKLDrezXFR8PZL+7E2w7a430NeN9XP2I57y3FwORO9
gtiLkJk+vDYks9S6+yGalKJGHDIgNumwXnhjDh3zUI2wW8aMTjg+qAn2VTrfGfhBRclVWuXRFgJN
ubczf47w3W2Cnt8OUA+qe/NK8EPs3j27SlOKA0fg5cI7fV+kFnTyfBOwdK6wxpqgWBArJIbVFg9O
wF22vlJ/O+X0AAmZFq/aek3OHjHdBgS/MTsjVtiAZAyPKjVCDn+Wr+ZcU1l05FnmQQhj509XTQ+q
F1eRo3ipr6bMNdcoi1HsuOArzSdNdbjChMP0xADmUhcLv4X0eCbj5Rs7yzlM8TApPkseDvPrco+f
xBTeMaoDmOkScGi+6fLvxOCldDix26e6mnbW6tza0aNTZQcqQh4/QofAOP4rUro5IKf2x6Pkt9o7
c3YOffC0OvnOVP0WR2LDE9i001tLF0FQ2JHUzUPqRi+EvfCvdnk3uQr5kM257NJ4EGBhmpqgWz5N
k2mp5dn8VealM5VRTMlSMVsz5RQVYJEBOdPSZSHR3dGk7Nt8Yrkas9gok7Ni5NOG6p51KaYpubWL
L4TvZy6mjKbXkv4FgcfVtEeRS8xuoLaegb0iJF5X569PF4/C+Me3ug2fSlRWR3O8Omt7JW+HozFq
T1zQ54y7Fuo9S9j2EJINpDr7w8cSHXEKRuBaUnbMN4JxmgA41VQR+6PV/Qmi9SlHhyNbFh/1NXWt
hxQ+Yib0k+KyZTl0Mt8D69A/RSxI1knPs5t/ShgaJRJBFsiHmCrROMN56oIrp9BuSdSHmTnQPKdO
dLHz+NYcCOYItqVg9tg8iDgnE4UjT5uqI173TBJK+IJmwMAy4oDT5Qja6ZQny4dHSBsro3vWoU+m
AWtKela+F4qEvetqBlPFvR9VyJtCeoX5ZlLLe++iB2ekMav1PlXjN0m9h35CpJdKdfGjmjpMnCvP
umju20jrbbpm76aaQrACeqdX/7pjdLGmcw+wK9zU2XgYavVIHPAT//+Az4tpdDSOtxP/poGfh3bn
yYv0PmQiwjMBWvBYlFANsQcAygOmsMY/ubGC84J2LUUpBXerioL9sVCPkv2IFo59m4roiNSGRVd6
tbPkOvTVN/OoY6D/P6aIOSSNecvMBLs1/BvQUTR2TxVd3lOo/3Xn+OyELMQzSvyo6x6aRjtwzeW5
aNcH5Y7O1py3dTj8OEl2RZly9uAUxJF8Durh3MXolcCnHnJmEMwWt56y7s1o0RSA5aiObG1AacyM
1eIY/rOrkztCuH/CmNU9ElwO1e5Np+xy+o61pD1792ZS43Ria8opTLAkonhcheq4OjW6O4zAXuRh
JtDgyPNLzCzzhhH6buHwWGqXeLHiDwugcxgOT6yWbkLbe9SRxa3e/SvYBujCrUzezFno2u17VOPL
ZvI00QSm8GdMAZJ64n6Im1/Thk/cl6xqHtx+uINyR9Ia77kq6x1BLVv0oeeuYOkfWpXHKql/N+Wx
V7r3CBZvOTyu85T/VlZ6DxHjlh93YFL0yfJyGzBCACr0K+m+fHf6U4mU0Fvb/2/Ju8eQ97jy3P6I
+ZOsQiJj8bfc9rZ6ryZ8mkIedbHcC71wm5C6HQmew7j896Ehzrs4jThF5JTa2UVI+djlwcUqxlfE
mFc2sl8TqNx/PfeEYYwQMq4LUwz8u6jheBIn/2D3zQWA0rIn4ekVkuBbgF5wM7jrE1PGbWF5WN+K
i9MSiclk3qWH7pEWmvGH56UkcJbHkYbWoFsLSu7hf5ydx3LkyJamX+XaXQ9soEXbdC/I0IwAtcoN
jCkK2qHl08+H6g0Ll4gw46KsyqIyHYCL4+7n/KJG1F2aklDsVEHU/VJq/OKmfB7xH5mD2CGXlxsg
xwf5xvFh1ljAYa40w4B56z2EOXzWmvNPVABylRCvTY2NovjrKgeyYvN3gODeVdXwhIEZs4aDqtVn
0b3kwL9B8eJUNpNciaH/CiV9VzUevElHuoIyeMyEOHp99Na1KBbV1BR0m2azAG8n7YYj/h6Kz9/B
xIQmPy1CswifpxtV0qkPPrMlLfCjoE59VzfdE2K+JuD+yp1yStCnyBFwNZ3uRkBZqavID8jBsVrS
kfw6W4BhotBnsy/njfjDBeKnVGKRlIkf7RDtUMZDNbegeOkgqAcV/aYztWNJMGvUyrrKoX0ioplv
/br9I5nVc+jUR8/UXINUUGc7m4E7nZVo9zDptuA/19PMySxEmvXKOmnyYK27TPmdmfF9FJar2klV
nE7HW400Yhf4VOaKzXS3QYn9PTRa7L+5uOp6/CH6ZmWR6uxahzuhfgi0HPBjioiJgq41pxEdtKEy
mY4rKoxHVEHQqMKefAhfe1NV8NEWr0UEVAgAwk+wWzdVxfDacYQ/UJu+2Yl0A6fmpfNx+jIllJmM
qttORgooEGkPHhghpQyfe7B8V35HlgQXEVg4TR1dFwFcyDSrPO6KDtbASvRndJLXRHTvqWFOOQ1E
ZSuqy4gfh9yO9D+2jmmf1GOcE2a/hQGuHUTDs4knCggYOEngO65CIAMw3KBFiOpYDRTbwLchvVhk
74NZAZVOXzKzBEjUUcQUsgpUtMCHbQwSbDFtqvNTjLdM59k0ymhXhCNkadBBlDxMebo5G84fK4cZ
EtgQa6rhQ+NOBTjZoLohr6123KiD/mAp1duUD5sOxTogWk707VFH4lUS7Qq422HAocxy4m3PZkbJ
mWQR1+EpxdwXgtDGtLCwlFb0PYrW6DzXtGoBtklUBNGE/4pW79Y35GEVGulb2SQvZos7Lu4E0OAB
rpglyijET8wptvzzFgXOtiwRrozZEiVqCj5iXzaUFigw1NJjsIcUg+0KUW8SRNzDeHccONOnTNG2
g2U/OS2ZZweOq5Kiq2Kp9xq65GAyd3jkkLlM6faKe4sIoLUlKAFamMwlYw0nqjmAEfFWqigAvMU1
V4Zgi5U5PkE43FDhT58Az2wVtgqSCTw3WNkU3xrBMSqLjoOV36n47dQYCMStgRoS7OaRBDt3mEyj
tOexF6vJcdruw667xYrEugKBvm/5C46mibWUgScnXZxCHdtM+6rvoWEU1U63mY5ZU0YMLsUe/MLR
l6Rtn5FR7J0Uaddg39ktqyLeyUm/0zhaT09k9mFtZcR3FcfpTBqg8jmHhhyH54tfiWaefL3f6Ub7
ojfaR5+ipO+kAIQ5gjSOf/JhMk981uDKH+FqpzJ3bNMiwk9FJ2S8cALfpTiXeR1Qt0mHqYXecl0Z
VFsnojqz5xXnmLshaoNVZubb6S8qqfoeIZe1F7J9cFCeIBMf3fqcuD2bY6ttokJAcioyudqQysYL
sbhu84lmSDRC3aa4tiulPKJk/NKUTrMVCJXB9g5usKNIrvA0egsVL2UDpDJbweEjl4BgeLGJqkYA
BovyozKU/g4QZfHAxSDapmHAKa0JTo2WHyo5/Iu4ZE4Z5OrBDs111SrtLkhS66Do1UuN2DPqIdLB
SjBiU63QFX74R2nNx1GWkH2A2z0pKWJ38y68PEGxsDi2kor8e2XhtshKPpF93ARW4UpVcD9JhJR2
8o7O/y4suocEyQxMAW8L3fvIVG7EmFKBePbkl9jWnoYE47+mt7iGKbiATOswUjPEYsYd9piAcixU
gyDvX/cyCqecZ56wU8cEgeutXI/3neHccZAgI6zrv8diYvo34qEMmz9V0G2bETHi0LC1VeKM3d1U
Sy598tkGWYSGIYG0X7bmB+P5njSIzcYIe3HhxaNd+uBivLHNCldEjv4bffDuijE4RmFxT1DaK3l1
11DpmvK3FvWgQE7EFssAV1JHSoJqgrF4dMueipBsj8psTQZRUe+Huv4FUwGhEu2PXATHKkJGUQs1
qrxasgKlB+LGJtQEo7rD8pztg9INzhqPpN0QU8QHKYZq3NvIWJKg2EnYTw/VcIC+cT1dyaaZ0rbD
xvNLji841ioJjPWBi8IQyI+5hMyAwW1vKouA7xFXGBbdp5TGYVc8Dz4EbTb7qKOWmMZJsasm4fpG
gM9TO3+TtsEpVuN1WjbvQiS/eLPH0uQYggeJqxoyUr/1qqqLv6IIJyQyB0of79G7vo1bDcepnHNG
rADVG4SlbQsJTLKU7eWhf4DHD16fTzXw7fWKg8G/+8mtqFS30GS4ira7fiTNxiLWO+TagkFCXjQ+
WiLgeFL/yjvKuVUYKBN2BhABCm8U80Rt33lCPpVa/Zw2lCWA679JBmfhnjK5wp4Nm2LbCpiMer0T
DrCqoYHPADBMu1VMJUBI3t/bHFo6Fcm0ynawRG320XTGmF4tqHzyZ5M/AhptOw/Ho+vCj6cEn/OA
seMmyBDlsLhdpBHmXXGKsEsXEfdgYKxFoN8TWylFWpMdFwQB9IyqEJeDSuYSK6wPYJHwapyfMamg
ITC9q15Ms6FDqNVse+w09CTfm3yzei3babH3AG29AI/AaL4LDqoew9eW38Ih+i3FOkmNWPnTRgnQ
M8nA16QY1KswJ8Mspexm0wqP1eBOU7WdmpOmUOyeTJwcY16B7GtAolzRHvLI/Kj74icF2LewJQsO
7vI29C3zCvqucWwVQYZxyixhMIjnTfGSlTBHFLshGOjgCWrExcyi/jGqWnAFNOggYWko1OAeJ94H
khQexJbQQIRFKriER3+mDRSzuZRySEIWLc/TbT0kG6MyWmqq3bOJysl1bETFtWeiB6xYULdBA/0W
uv1WcZL2mvREgfMd2BxUe7NwOQLfl2gckk2Q6kmTCHDYdIYdy+GHr5jjlKe+b7lpBi2HTcPsulXb
NG6tNrdq1qIIB+sUVtoTvbxXw+K5TywyOi0mZY5MtpgEYyIrr3oFiLimnOFYaICCMbQ4DonXyCof
ualvTRiwLbluL/SoC0jJS6mGD4EU7ZvQeRioag2BtK4k7n+lpBPb0TClqodKTA4LLNKNvY6Hsk+E
EIX8mNRgzbzWuk8a44TE7Z1wyoMkBXuKqacRm6UJ+uGi1PwCcwnBHy87echq4h1mXqt/u6SFa7Uh
EwX47i2qjB24a1cIC62w7GMk/jem/N4ZNpk/+chG+scwm6eQqsJVCMGgVc2BeoXpekm47SPKzFaB
AgflsihBMCyrnstS/+vvuWYnxbpWMwtZcPmu17SD01JaAAXbXptthalh5EH8Ez+iJjqkiXTMLAUY
wgivo0lSMhBBtkZnXVxxtb1NsQkB+dw/KbimX8md/7vosXbV6uQayhmfLEsvZiyiVTJoHyFWzieb
RCHaDzsf6n4vMvAiENK3pdW0mxZ6d+aDmDVVFXtFIW6qzP5LCBJ3adzKZH1lGFvoY2YgWJyoe+py
rd82ivaSJsnvXEXSuTYswcS2qX6VwRoemEmvW2CNextJ/7Z5oxRwjC11PwzRHYee4A5YbwM7uHlX
vP533ecbpZLxfhZ7wupB6pBdAq6CoFres0GJCr+mzgKxiSFp/9KgkHEVpIr+M7f65FYEPuTpbmRl
2xLKhzYogDtsAuxDYCBzOE5C72ackIK0uxj7oqTEpGssjA3uDOVHlw/aXxHaMTdlWCRPCcoSxwI+
V7zSkagDmewRpiulYUiNmKoHdjTR+CTwmlvXjY8ZCUpDv8pwcpPMQ2N4t+MsBwoD/sbAgAOlex//
G9sABmZ53iNxv5ucIKRbAmL3jrUOBWxW85uu6dlhKEb/SbKQD1ALCYn9AF1MVHAiSqEF8tQgdZ3s
pc7K+kppWultqExji4OgvzV4k6vAMfcMhls5KZqlJlgTcPrwDNF8oJbNCU8fh1+B01HPV9BgfSWT
ujWc8IdceH96u0eyiSsZROp1AOdSUZobnygNvfElo7gQddUtiqMF0Twa2D1LdDBCyo/droaLi9rB
xiziW6HL8s43qw+o7L8iUuQQUu9wAn4h9/fDlvp7jgm7VpE+JEd9alLodHllGzfqWKcPKYQ8l7cL
H9uqfcDEC3nGBOuCBMEwx4S3nivtMwsk3ZWcGKAPcDQlYYQ1nqfiY+GESFySiXU4n1/JOlqvqEze
Oxpc8izXtC3/QSEvdj5qbIpXSde8gjwDEGWOrq2X7xEzpW7j14FsGfy3F7WF66um28IW28Qwf9g2
MdGcpKlIxyNkBMYzodBAxbodQXGzIeDRa6pYBVBtto3haEXcNDVTXvd55PYqell5B38oau3b2sAa
GdegOOA6WxipeRCqzA3bFCjKmOLoh2WBm6o15e+0As1WUrM+UtQhDsrAe34rjcOObt11SYFxgX6S
PR+aHbgUFFGUK7OSH5gnkOpjY22NXPpQkiIDGnHvsjRrG1KR8KLxUFbmY5iLYysXKxspr8AmHMll
+4jU4paotE+M/Ck1xY+hrx+cQH2v4UGhW6Ic7Ko6kau8x95779FXnY2gSZsm/Z2B9xOnaKFf9eTM
d3anrAwqXuRMjC3CI9QqS3glciqdaid7E6A2aggEHu7AYwF8Kjd4HbjytWRjpcYfR0//2kLIU0u0
o5V5L8jc7vIwJKYkw20Sm8+WH9w2dNIVghwjajQYkEHoBp4sPcmN8WQGCJ9yzXk2WtnemFKBoTV/
IXeesqJBNCYvqJIPG7vWKAyR4oiTU1/JtxC5t0pmHylokv235b8iU9r1IMMASTKFQd6R/OVMTBoy
b4wbJ/EcyBLBGqrgrS1lf4Skj8fIEM0qrkmH2PUeoYGtYbWIucHKphZSwMHzyjdL0t/0ofvl1BTb
FYFwdjnpvtek6G15FaE6CrF6clzLnmQR7NRh3KEEdK8ABL/GDulurFE1oeQkrkBAczq0ixy9RwOa
YRreDzrIxcCvyL0OJ6kw0PWUyt+JCZyxS3eJCYmQzBsIJ9l718tuS872jVB6G0gtwDWPjpPURwmh
7AF3uwyXRATlbwadEvxUZdaVSOYyGO2ZN1RHao+yEMhD0aHHoZFKRZ4xod4BlMwkCyVUKowYZEf+
c9hT6Q2b8ogU+KmxR8jWNXTYKqMME5Y/UHEar0Vvv6uq+ZhjbXkFeeBukvfJBxkubrrubFgEVk6S
dzCx/3C2ZAqewxQdMADdWAdI1LNsOjaMUTrN7B8wofHEyKt3BENu4rh9EmEIsjS4sQv1p91Xb0K2
npjCr21KGUv3LJCzEpFhsG7/t0NVhkCMYtIueSqHztpB1rNWloLua6+XP7xKAAWIOhnAXk5BBaok
gVF6HUpNwjMAuR3bQ4zz3//6v//z/371/+X/ye6yZEAK+V+iSe+yUNTVf//b+Pe/sGObft3//u9/
Syr0O13XVcvk918fD3A4+UPK/6n9Th5THO0PRnkKzPzkUHwtauXjfOvW162bzj9bl5QU7ee4RNU5
QVqj5UYqx9W6N02wpx6VM6g85x+kLzzI/ueDfMmTvaiM1YNfNbdpp5+iMrv5XtPTt33qIQQEG7XP
A/WgJxySKk/aSwkGQucbn7r5i+43Z91vIlAUqaqtHLLU+5mrzTrghkx+YWfBebjwjKW+mYb+0wfE
EpPK0azmgD5rghgtpp0ErvPvvzB9zOmZn9rWNGRDVAgik5z5H8w0tNU4JCh2s4a3558wTZWvekj7
5xNamfy8aDLlkAT2SVPGfa53R83ySBtnZGGC3bS+Id7tzz9uacaq/3wceXRugaExJXgQPh/QIuXC
WkoFiOwUg57g8fxjlsZE+edjSgXCoxxZ+UGTM0NeoYIqgO0lo7X6XvvyP9vXLYM6Q1bmB1OJ/0oE
Im4Y7F14d2Xqiy+GxJit6j5ubG7sGBkbUX9jpzX4pQrR9+4oiuS6UCNwTO2WKHlIJLCqHpn3NCZk
fuvLjPlKLzRys1Y8HMB83CIsjSpyXl34soXBN2ZL3YnrzNS1cAAxiphEKVZlDb8nidcFTmzG3fc+
YLbk5ZbbqKb5w8FivWPRUIab2sbc+HzrCwvSmC12C/WrQq2k/mD5Q7itDS28brVR2w9O3VyYW0uP
mK/5urDIPDXdoSEoQsdFPGJQnyGdxheGeOkBsyXPCI9FKTstx9iaRBv+mRXqylbtnu+ihbVnzJa4
rXlxVStViw0YaM3e6XFnG7ELOd/60svPVnbYKiho6AUvX0v+yaqNbBMOQbEtK45i33vEbHHHdlQX
hlY1hyhHu7JulZ1Jsj7N48P59hc6SJ+t78jp07IrleZgGgMktjaR0P5CpfF868rCKtNnK7hEggpb
kbE+BCklPG8zQViiFIxrt8rEuIZbB8oJcE68ya3oWqrHa+YDPCzUVkNAnepKBo93/l2WvnS24G14
cziVmCl6YvKDJiMPrWcXjj5LTc+WueRXdtz6ZXGgptGvuThgTaUNl5b5wq6oT7Pv076LqK/htSa0
4NrzwOKGFKp8HxEt6GPo4oA+y7ofkoZ7uBrbzoWBW/qi6fdPz8QFalSNuMkPmHhaV5mBVqndobn6
vaGYLXpbsUB1WuzpvhjtK70GQJaK1Lk+3/ripJstelHpbaSgEXFQMGbNhg+bc27DeYtLw94O7tWq
vvWCUzaMqyJEosHao4GwSsEAV36+qzR9r1PhOv8uCxFCn0WIBhHDtGnZm6OxOMV2sm895SGftFDP
t//3Ov1if9Zn8cFWZVkbML4/TFRFGblK0Qz1NUJ0pX3rDEaO3YVuQqYnmerHePFCC0encUygfu/R
Y0FpWbQxd2Acu/6oSJpArij+MgHskL5y/MQQ3ia2PY26Ttg40VM9suvsh27sq2dE5WWyVMgnpQh6
OxTIKLCpucNTBtE6qFcbY9RvIe7qxRaotQHqsNd+IiYUmndZnlP+7PMs36JcF5L87xCTbWEkyKqF
yRnKWfhB1kE/ZeASH1JUjBMCmNlXMF5hCMC1w6zPR/MfbpR/PcqNqH/0Qo2Aco5jp3uwOQPEpDDP
HYr2Iy2QUsCsS4C4Od/zX0Y2QzZnkW0o4k6L/E64VOJPJf4ejirwCgHLkikPfW5e2MC+nEA8Zha1
9IzkkW0GmSu34ldZZ5Q2+wf0f3bnv2Kp+VnkqoKSu7jT5W6kAbfof2Dwi1Lchck5NfIfc5N3nwUu
eP6jKRlp5jaV9dK2AC0H/TnvlF1ejsfz7z/19lePmMWpODQiCidt7oZ6vZXz5MlhR2G+T0bLaCyZ
Df6X1vr8s5ZGfBa1PORSsE8PE7do9BXSVbtSxanQCaNf5AiPqAteiF9fxl66bRa+7FqNVV/gWJOz
iHB/DFsAgOiXhe/f+45ZTHJ6Szas0kpce5Jlt6PmJ5g8NMKrP06huRPn4fxzlubWLDTl2uh0jqMn
rkiqraR7e+rpRyfQLpx+F4ZjfjMpg1EMqhxnriLn69rP7kRUQ16r3zUnP2DacmGvWpjE8ztIWftO
7edD5hpDFRG+EYrxrDLY63L8SHHJu7BWFgZ9fh2JMrnpi87LXEwUxmPY5eUrc7v+c34olKnPv1gn
xmyd4wsso4+kZm4Z+ydDbYsVlmqbPon2ZZE+cmvY9r25KzJt49TthdC1NECz5a/gPxHYyGO6ibB3
vq68hKm0s+T+IVeGde4EF75tYZoZsxDQlMjhkLYLEHgbXisj2iaieqzj8MJXLDU/W/UNCoZtYza5
C4t1TTb83dRB2CrShQC21PxssYd1G+loA+YuwkpvUlA8W152n6vahViy1PxsrVexalnYS6GXljQv
6Ip9+HjxaLL+nXwZSlWzJa61tkZJKcvdJg8eImm8aSvos+fn7MKKmN9MtDzu4jRPc1egWvlT7TXp
uQPT/+d86wsdM7+YGO2IMaRlZ24uMMDc2xm1xA05DpA82IfjXXX+MUsfMeugMUo6vfPkxK0C5QfC
rz9F6l2IfwtNa7Ob24CFheM1feJ2ptlsND2Mtzb0oe/1vjY73lD3Vby2snw3zkATpVixbTgEXop2
C6FBm37/dL0wLQmzoyRL3bIBfhrDgd0WaR9tY0uXwOQbGGiaWro+PwbKNNm/CH7aLPghLggmkBqv
G6JuCLkk947UgMRa83UbfxLNv0bqD6ki0ZVk4EW6Us20OQbZYF44ZS0MlT77XJsSK2dlkbv9kMlX
yKMa132HgNb571voTH32eU4eoslksggjSUKUq09W+qhthOH9QhvyONTShX5c+oppKX0atBZFO/Rx
Y5Q0BZ7gUd5LMNAwyTz/FdPbfjFI+vTUT60n1LRVz4qFOzTmszfgDGugJpQiXe3A/PzeM2axHG6c
5aghS0a11RdcH686Djt9arkIIl668S2NxiygA3bvmsw3UtdXirdAKKcWAqPjgZoy+4egyC/sG0uD
MQvsrewZylAPqdtboDhiqcNo4fJgLERHbTbUDRQU8DJCuBQJD20Aqjw3rAPmAxc21YW312aDPWDa
UnupIVxvBDWYy4O81W00o88P81Lrs2FGuE+o5aBGro50CBSQ9KdvdPvzbS/1zGx4MdBQPQDXsTtI
CEDbkAv9oP7QZev+fPtL7z4bV1LSZZ1A9XCtrkMUU8NKOZ20NM63vrDItNl2hBe0pPXUaVGWABrq
xP0Hqv77BLMRMAntj/MPWfgEdbYxVdGYgjjyhWshWK+vUHoK4SsHTfr2vfb/Y2uKm0FPlNTVOyyV
UGOg0pt8r4PUWaSOm9GMO7VOXfTr17WI7gZnxE8I2jhCig/n339hENRZvMZIRgyppaauMzibAIdQ
1J63OC+cQqjt5x+xMEvV2fo1LeByVoKfEdKWd2GQwTSuAnMcnnDDGLzX8w9ZGufp908RW287pZE7
VbgwIRQDUBWSYfedZSb1906XyuwrEuHhEglbBO8NoGBlnR7aIQwv7AXTbPliv1Fmby+pVWjGfZu6
eW1Xa0liA8gS0Z+wSLavWk4GZJ0mgm0CeOFb/aXMwlKIc5pjwUhwQccb712go2Ujje2FwLTwPeqs
dUf1w7QtpNStEwB2qvfW5mQbBwkqW+RGdXSTh4X+vS9R1X+OfC0jJwqWkuklG7gI5khEI1Gy+VY3
qbMImLe1KdVZlblwnIOtrOJ31yaGfmHYlybtLAIW0Fi1BtCL2ztxh65GhG/nACb6/LsvrDtlFvp0
jfsQTrIZODr5LvAxOEfQ8grlutX59qd2vpq0s9AniKKwQ2TOzWq2Ao6Kq137VA3VBu42Eo0wZWL/
iG7ehc1o6XNm0ZDeIfWRkvsoU+MFiU9co8C2q7V+4RCz1P4sEsptXkpmJjI3RGdw3ahKSWULUmPZ
yNmv8z22sCz+rmt/ClKx8EsYKmbiBlFyKFXxWhfySZZhdGnkI4FBp0G0/t6jZhO3G4OhF6JLXWnI
3vwx3VdkUiM9PZpK/6hXqKLh7nL+UQuz+O80z6evosDUlhTdpVMAg6EFdy+wLk4liKvn21/oNXk2
jxNU3C1REhwHTO+qGJ22Qr7zYMcFUOXgSGKRWV1AlSx8ijyb0gNGd0jHMECx771h2AQPCiTy+c9Y
mF/ybP6mnqOSsbETd0zLX/jx7H2vfIj4hPPNL736bPq2bRBTICloXoQRPHq/cpCEQMb5QjRZan/6
rE+jbNIrRVc7iStbyERcdxTgYLdUZfHN7pme+6l9SY6wizfpnrJABxa1e8Bm3FPi6Pl8/yx1v/bP
9nu8eQYtJgGsW+nGGWAKeOA5Ral/nG9/6ucvoqE824ZAIhTopNK+qbaPudCPat6/FLW6D6FOfHMM
Zosa18c+DMIwdgXcN4gKSUwh1G6/t9fJs92I3GLWIqHDcTOYSl9NjncwRo8X3v3L/oc2M1vFsJTb
Mi3t6O/kE8FnI0OxRNDuW3dQ2p8t3UaJgpgCdIwcPGAzXSge6kflpePS0tvPFm/R2mhU1sQgrQtW
gQNlGegRqu4msNXz8+fL9cX7z9avEQRFZ+KD4zoy2tt4hL1VvnHhhrv09tPvn9ZW22ZdnhRD7MKz
DTahHqfXElVTDhtqeGETWHiEMut+zGS9fjQcEOJV/ZjBkRpiww0T7fZ873y5unTn7+r6py8QZp71
taqGblUiNVRKN4qp36WottR6cGH6L33BbADUnAIz7PfI7bAh7UFvoy6pI9NQ7s5/wlL7s0EwmrAV
TkMiQErxJI015SHrixAFGevt/AO+Ti3SSbMQGo0mTF0TMf+c/7eGxae4FcKVvy3PbNd5gywI2avy
uvRQAb82NUgDtVpQERkgQJx/hYVJPL9V4CIGwiAPsRNAslVSvYdSTfbfa3oWXzEgsWtMziIXl1rM
WlqtQTpA7dfnW//yLEvXzSJrUhQRJEkGB4YO2iVq8dsX4c8knK6qxms3mgiLyT+GJHk5/7ylyTCL
tUHXDhC3uAzppeFpqz7X2gj+TKqb66KtOvPCYxbGY3506tRcLaVmoNO87G2MCYfQeOwLO/ZS47Ml
n/oaMnnwqd1+dJ7zCnUbw1CrC+FwoYPmpyVrcHSMBurIdQo52nSczq8dYf7qCvPShjSt6//YsHVH
nn7/FFJspURdT6c0N4UUHG3u5dK5ArSE/yCokW8Nszxb84qn9Y1tSKGLIxLiTaLcYLVzixrI/ffa
n634ptM5EWDF4mahcZAd50/WSzsDyMr3mp+tihajRnUiYbkNwCsUPbVxpTYe6pltFW/OP2JpFGYL
QTaUzjI8eoiM66bP27UWae/ClE6mp1zYmr6ep/b85GGNmFnlw+i7RoONdqZvpfFCxP365WFu/3MK
aZ5pjPjkBu4I1KZLEDme+EFdj6V7I33zGbOTBxWUFAIqkJ46nfTGauzczKaHiSQhjufFRnfh/jC9
838uB3t+/rCrrpAs/JZOuDoVXN2rcCU07NnRaEkfLNuoV6FDMmoc8So5P/RL4zJbHMiGGuBgdekE
Le3Rt2GQOMXD95qerYs4Fqow9R5ZRKBbq6KAwJSF2YWU8tKoz24SOA85Jn5e0olQ+pYiZc8xMLsL
GulF5PaFhb3UN+psZuWGGhVaKeE1PniTd4+C2YqifLPnZ+s6AJHXl4OQTlaBaWgCb2fN2aS6cFb7
OnRDb/vnuxtlo3lG2wcu3pCbtGhblGTbpxE3yvODO838L2aqPbtJxKNmxkVQBq4RlAd8LvCFzbap
Lj3iNvwCZeZCZFoYAnu2uPW00PxW7QJXham0ayu5WdmG3V/opKXWZ8s6S4sxlRU+os4Q4Whk3Nox
VzEuBO6l1qep+2lv08cyyVVsdBFAR3Yo5uICM9L0voOl0m17tnBxpFNgeUbSyQfytmIi3eX4daya
Qb6wfBdWmD191qfX9y3ciPza8k6xn99JorkhIb7WTfBnrXyp/Lo0i2arOBgpPTlBAHNPiV97P0C+
N8dZQkAUth+kvLyQUVp6zGwh982omj3+Ry7ywbtcQ+q1Gm58kfZo+0zqBHb4cn5VLA35bE3bUAZF
Fuah23XduG40rUIGQ5EvTKilz5itaUdLbUNHANX1i5+18XsIf6rKSantFQZ433p/a7aqJQV71RLw
rcsp+Iia9w5JxQsvv3Axsq3ZUs5bK0UDRArI4nvWmmuks1bksN2kSK0dYglKue/IxV2ZICilWSJa
mxbrsWlRhvzWx83ZaoYvCtOvfQAshZLssVE0UPNGSvZ86wsB15xNZaxxY1tOHOkEWdZEdyq1r0Ar
datcRf3o/CMWZpc1zYtPK7LWfC0IBj9wkXpHvRF13I3Wg4k43/rCep9zQQdTKD0aAL5rJvahhUWL
vYZ6UiKkjhGaOf+MpS+YBS1JYfpiCRm4thzmOGdMIlITD+p86wtDYE1P/dQ/UJCx0ZB0BhjB/ax9
yPXmWh8vwTiW3n02wDgnWH2H4J8bhFCrwZ+/akFxoeyxcO6zZgFKLrLGkWLa7o1o1xnde04MxPwA
UI3VvcAMv7EmbZbz3bQ00LMg1XRmEOt247u+gzViQ5hdIZOCfnbUljedU47fW2/WLFxFXSr1sV76
rjUoUN2AHl3rtvx8/iMWRmPOLY6x6PJVnGtdVUrMKynHZqKp1Uun4oWZNIfyK5Kal2lPF9X4KMtD
86qyH7W68Xb+5Zeany1kP3PSAoE46YSFSATbIU8RnAycY4jT5IVMzdIjpsH/tBZsRZRdKre+K1DT
GbXQbUPE8VXpwuFgYcLOgfwZJ0uUAW3O9un4l5CyOy1SfieGsUlHNIiV8l4bu9X3Omu2NkC+OF2s
qIg8lPDd2tjfgL2+wdL05Xz7S58yWw4oLDgm8u++qxlItcv63hsxA6DLHhHf2cV4lPnoP51/1tKs
nS0JtVGGyEPuELL9gC9ju7Nx3ftW03Pwe6z5eYS4PBeisn8bhWdtanxQL9xLF957DnnHpbrt4gBh
cgsdyuscx8wVCh3+1flXX5irc6S7VYc6uhmNdKKUtbZj6xUnVhQ0xm9VbHR7DnVP1Riwe95JJ7mX
rGe8u/U7tEql4cLrL8TTOel2CDsLqVzJO2WOP15jFyyvHbvJVvJQYOCVXSomL43B9PvnFe07dirl
nMcHM8VwI8pC7ovSJVj4Uuuz3a0ZLT9MGlYZYnQeTnXy2G8yJ0GR5ltjrM3aR19JLhFAck7ogjxa
FBWLpj8VaNCdb35hEWuzINGamgp5s3Y4feHyDoevxzkjlzBISlqE9u0dKuUXIusUpL+4+WqzeGFG
aqWhWOecKnWA3tlftYF8qvPqOpW8bSNJv7/3RbNQUciIPVaDZp9MOUf7y7IPxeDcmkJFKkZpNmEg
b0f50ugvTeFZ93XIYuEMOXqTlPopxgPFCwMMGtTs4PWXUr0L/WbM+01F6cJWJPsEUOiaNYmmm46L
BaTYwAvuzB6R2vM9t/Qxs54DYS/Cvhm8E5J5G+FHq6wY3/CoOgk4sxfm20LImlMRMlHUTiRrzsnL
raMSVRu187aFGJ/Pf8JS89M0/7TWa7S6pdSMMIJg6ytRfxsxIimcAFWqptX0C1NsYc3PQeiO0yGg
pCrOqU36+jqzyj92hlzj+U9YanwanU+foJHMVxoL1w5PDUxzpQRa7yG4lmcv59tf6qLp90/tK6WO
l1DHlhTHlNO80vd2Y4oMm6xUyYVdb2HGzgHoKvefsKxN55Qnjuv44TopUMxDdPVuOhmElXZ//lOW
umoWGwcjRJcvabxTVSi6fO0J3UfQsioz/8KHLPXVbHlHTg6oyuud01ibBdIWMR40lL6uer81t9/7
htnqRmWuSXSwRye/6R9KSX4bdOPCoWlhPc8Jzd3YxkOEefOJoubOs/Sfme3tR7mCF/DN9TZnzkgR
AjxIfTsnhCU3mlJUmEPh2Ua8uBCTFoZ4Tp4Z/z9nV9IkN8pEf5EitACSrqqlN8ltd9vjsS8Ke2xr
QwtCC+LXf6/m1MPXlCLqWHVALJlJAi/f06i0C4YeK1CChHMceJEN1Nt7mLesr1k8A3qlrlnqGuHb
vWD/AWbroUZXXWSjA5C3rztBz7LJmjDushISWj1RBCXggaGKPHyAQBh2If/RKYqzjiWYKPZ2JNuQ
jPCRM8gFsyHA7WNQN8HTAuU/hqvfIS8fSROCGe262do+c/n/TRRRDh8gNBtdFHeGj5eIAv5W76Pg
+uV6+7Z1v/z/pn3kbFBKCWFYBfLaxKsWlkgo++5YlSVA+cY2QYK8BR1yGGGS2gN4Uf/2dfF6SbJ0
vX4oW7kTai2DMCHw0Vh5czkKpCKXfQ86F5L5CWRrws/XJ8lmV8Zag1yEQ5QWqc7i8l/5yCC5BXh9
5PG0EetP2td3Yuh24pTtGtIEwkOISrt8bKPMh8C0QEnZMg0nBwztm0e+eON01DWonsD8ViFzxKvx
znctQcw3DEEqDWCObDCHS/8THJMMUnTYULbxDBbuj9fn0bZOxj7C4hh061EUZhHYGAHM1HeUjPJ4
vXHbAIw9JF6LFXoNA2xNQKRo9l8HSOImHpPiOFLyettHjF2ELL5SgDREWRiXFBy2YJYNtkqd1ViB
uRq6Bjv3bbaZMlJElDL5viTzxQhmXCoIIZZf2iHi2/VhWJo3Qd8LhIB8UgxhxgBtgNzqXyoedt49
LQHLhHhFAOH6JSgTs66GGtUaiI9bAYpZSBle77plmU2MFwNT5ISyjTCDes8jaAeeHIT4rg9foPm3
s5/bZsdwdxaWE16R/CibgQf9HvSz97HKtz0EmSWYmCUizCexVg0GUMXyUwPFq6HN//hD/3LxadCt
fYCW4I0DuQzwTXCHLqU/5Dk+xSrstHnZPhV16+1straFNpx5DUjplzULM0FBTI6HKg6iS0AN6KuE
ss1NgGISmWB4XuGmAoScYdbQin7SuecduIOz5nVjsq204c6R5gLqN8slIEUtSgVUMhdDebreuGXz
MxHvuhFzm0dQ74qR9Bxp6d1B5eBX201nVCBBj2GvOMuyECZ8q+7LcWThwLLIhbYKZ9OBu6h2jXEE
uGkgJt6dQoC8QXklPlC7r+EEIuImKn5edDZX8Pr3FMqI1z9kWQ4TztXMUmgyM5o1KEuBFONUv7ii
63ceWW3zZLg19Ch8f2r6MJNtXUNlicr2WxW7/S9wEU57jJm2IVw+/sbl5siVCgB+mhHuQHYRGBxI
fHJ3x6TeJ8XAY4Th0U0OeqFoFWG2FOETNJz+lHN08OsVMorsJVRBphso88wLCNKHX9cX5fK0+s51
kmv4+bz0frHpkGaDiPtzPvfQ763kfNQhAUmt65Enr1nxIA5iylPH13LH6Cxh0kTKc78cXZDTwnsg
3/4K0uPt2GxaTomKZvfBzZtfg/TUSeP9Zi9bfX/tQhOS0ueNW6P6kGaMd6CMhCSkTFgOjYod87YZ
oBFtSjcHQ1nk0gxs7fMLqOKcnzGFrk3RRcHOJ2yzZuQNVeGBsbUmLMMTxHQCPus+ntrnjYTnQIQg
YMunBzBt37QDhP8HmYOe3rZo6FYu0A5vFQXt/PBczOTzdcOzLcdljG9ciUOmT3iTTzNXbpCT8bfg
QdJ1OF5v/f08Aupg/229afQEXecNi/0FVJQSlU4lAHlR+4nGNxVek9AEyy1OAJL4ltCMh9WU0CiU
Z71BNbCJACi4PgrbHBnhphg7qNl4MKlVtVCr8nzvHIO5Ycea3jfYML589c0KVEtFfJDwIx47zue8
h0rs5t/1uXtj583IEkPGs4HgbSZZ40Lgg0PvjUMO9PrU2Drv/7fzo5jKYek1zQrpuMfSJ8FDvK7t
cQryZecTttk3HJpCOGGrmKLAuODaypFCHYYCtN3XB/B+/hCaCDbug8FEuZxmAmjOC2Wb20G/Zwrm
7HKLAYTlzuWbZ3EFE8MG5rux95oOHwrcg1fy5l7L7guo4wuEJgj7FPyuGjaUOM4sIUzeUWBKgaQ7
exD6XcbypUURGbSkbjO6yHDMQlM8hXXUz0Bm70Avr28feASRA9FK9en6zFpMIzIygdBvqsnPfT/b
puG3T8hzDs0iJeRNpyugXv9rebWc2OBF2s9cUq3f1pDLr6pdlp/XO28xOhP2Bjw6KhtBUpapAqKK
LbC9ybIKfaPRGT4JijDXo61DMjbpi+5GeBE2+h2NkIbP3fGfcNtD1tmGYbhnMOqodVdBsqACawQK
4x5Zp2+6Zwgjwy+hx8WlQ0uaTU5bQsuD8ft4bPYq4GzWY+6x5Zh7qJjGNo5F4Auuepv1z9x1329a
XxPiNlMK82E9zXLX+T3W9bfGp6/Xm7b03ES45WXhBSNHzyE49sXfQKfnobpu8W67hwv/D/+l87Ib
ysrPVEcg1ViW1VMXQ/D2eu8tFmPiv3hermFNBj8Df9ecNCOZksbnv683/u+B8v/TXFCM/ddpfdWB
vafKvQyY7eUY9XgRqpqjRGUSmVB6I/xDk7OzXvqv2xKeN8XB2cj3Mk9LBDaBYcvia2Cte4KnTf5p
nKYTOH9+9dAViQGouy2uhoZnDzOO5gvO7JlH4jVpFIoRGGhJIVgf7F0J2FbI8GkaTcNKnQX6uRAp
vgvGzoWiW7sHC7NZr+HVGlT3o4whnlAy71dQ8dQJ9T+4b3+5bgG25g23Hqs+inH97WUQPVi/uT5W
AbqI0XeIi+3RC1rmx8SEjX7ERmQ8fla57pF1jXvg8JGdZMRiQyYkrJ/WCso4XZCNGrJSbIb4jId7
YlQUQWT5pteI0KR2RUVP7wF162UuICq4i34qXeeLjvfeVGzzY+zL/rLWeSFWYIZxcoHeVLfeFfN0
W21gaELCOhFX8UYwKZGLZ5RWdT/qetiZGFvPL/+/yZR7oANQqyk83FzQ34DKvbQ9OV+3S1vTht92
/hoOKGTwcTG/QVyvcn4P817Rk8Xm/4+3dRyXKlg3PwvWThzBUSyPIxmDu6oUtz0shszwWpSxFhCk
LoIsDrqPtWDfl3r6etvMGB47BCNC9bT6WS8Vx6OiiJJNufPOvFv8ycSrbSjGG+OI+xmNivbL0Bbh
aXPonBLqj2c8YP65aRAmck0LHm51P/uAWo7RQycDLxmi3UOQxXhM5JoSq+St9hDUJuiejFtwcOKp
3pkhW+OXmXtj9CSA+nUtBDZkXKud4nkZzop1v2+bl4vJvml8c0ewdEMsIpNFD6YmMj8savvrtrYN
by2HqgVZ5ARvjStyymNXJrSIb7vFDKnhsDgnF6SaL6flJaAQXqd/ugVKS9e7fpnbd9IUUx1igQI5
07UPYnAwoT9MQf+dRvF86jZRHdxq7y3NEhdMKFQhi6oovcHNaAc4VBWcyQxp9HJPwcHWvOG4JQ0l
dBS5m81j1ECbVY0Qenc/jDU5Xp8li2Wa6Kd19CEuTnONa7CyZcnab+ppmlX++bbmjZupdiJ5RFYX
0zMPpD5JIUGqBzBX/Oe29o0jMADFC+904eLqoozlEToTdLuvBqZuK3MITf5NMJCUwRznWwYiXwAD
J1dU/A5iXJBevWkEJhtjRyA+WXidzhbK/5mD8odQ4Q680bK2JhHjBLT1GGmps1YKqIr6xXKaQRG4
YzkW0zSVK6AtlpeNinVWQ5nz5E/MPwSI0fdlp+edT1gGYKK2uiEHGFPCOLvaqXDvGDB47u455hJl
3gkQxIg+UDGIt1B5OqtQioVNpfYOfb91R7UyeR+5rjpoRj1IzUbiuELaO5nGhj3NELbGbU8TokCP
Brj4uckMiHEgcNuCFJUf6ixCKUedTGu5PNZt291mCqZUxaAhKRvVlc4aL6q9+7WRhBwYKAH2IKGW
pTJZ4/AWVbi6VyqryYJAhevDJ4VbudNts2OEwcIfS7lwRFmOCmrhk+9iiNadmbedZ03EWOEp1Iw2
iCEuCjFBDKiyioSnC2bE5eWhdC9isxCjXMP8tWhQpFmDOsG58SBooslWxwuHEBTt2VSyZTkOcaHc
DzUb/GVn6ixuagLKgD6NG7nBhxyvSSHGeM8JapH8W8+aJv9yvOmprOJeZ7zRf1rmnypF/kC79eP1
lbd133BS7mqO2u0S3YfQ6Vn5/Xiu/Uq/+gDtHm77hOF6c750wwC2/4wsUp/JIIfzDI17oIm239e/
YHEOE2cOrU9I6wl8IRcTPzXQTUoalEruGLBtigzncNtmiAVpdTZDIOFcxyNJyNhBdQd13DtTZMml
TLjgCgFMX/JGZY4/q6PS/FyGPj3M/Qxsxt4RyzJLJgRuC8qq7ctWZY2SzUEGlXc/4en5ticUE/nm
OmObu4qjUsHvMwGXPyoip535sXX9Mm9vUnDuA3MvdbRmvlMWn6Y17u/wprJ3nWNr/bLwb1p3OheY
Gs62TIzK+amDLv/KpNzLk22tX/5/03pPI9L6TrRlQREGByzyeIiF2EPX21o3/NepOemh2LxkqN70
zk7LGZgjvD27tJi+SSdagAvd78oJi8rFGJ1G8Gd+CgD2/iZZRPvjTd7rG/6VR8E6LDinZJyEMukv
KH4m2h2ohWV+THxZMZWyV2CVyvraHz72VJUZnHmP2sHWupF+B2TlLK/ElEVrX5xBjq7uvVbtYSws
s28CzFZIfQDwwmQmWPDQdDoF6cjR2ZqdqbEEnX8f4d4Ypgxif9I9gUxxk/9aq+Ez7chDQOSHuNsr
GLR9wvAs0qpwyXHGyuYaryol+bSOG6oCnPO0un+uW4/tE5eleTMKZ9GoL/EnmbnD8tSH24fKrw/D
xB4asVvP/D6WITRpwrZurCkKEjGMhW9nKZru5LPSf1i8iKRRI6B7Dp31b7Xb3kbmwcynFycMfMhp
aJ4F9VCey2mK7vRQ7Ykx2ebM2JH54uFQXWLOAh15STPU8OoSeAbBp+gE1q12Z+e8nBLfOQH8H0tZ
PA1KT8GY+X0d3aNMkSZgRxV3W8DG5LK5dcUe3MTmK0YQ2VhfVD2YSjOoVfyGaEjG0XTPpp383jJj
JrIt6BpP9iER2abIa577RdJLiRLbuPneh93puilboomJbpuaJYYeFxwS0i1DUi1OA9kQUExdb90y
QyakrQcdVu44CxYDtzTOVDzxAvqBsar2ijtt3b/M3RtP9IKNh1GL7od+NHwIYg95fEG2nXN8/L4t
mdRkgYQ8czGtYwb00JeGr099Vz+jhOOuYvUZMNbz3PdPoMvfeZi3DcYIK2HAex1DDCHrouYfIFuA
YgyHGzdtE8gWynFmcmEiA6DMuUemWtyRFu+f1xfa1nXDuwPHK3LmVyLza/eH3IotUQj0NzZuXKIr
qD5Xl6vWbJjyKgUtPquTsCHix/W+24zUdONShTRalcgC6YOoqiwY1E39OIJGQRDVud7JJ983JqD9
/2uq0CUgm47iIesjGOi4xe4hBALjWDlTlzV6jM8+j/TRLUKIsDdxdLxldACI//ezqBbumwhHoUyt
U3vcGvJHoTwnIHsooPejFDORZO461yjpm4ZMd0MCVZNzuA2/gpynUIfZSRreNy5mIsnCnkI5qSM9
PgHKTiU+5G359bbZudjEm/ixKWhJNV4zZO4avQLv9QKOt5+VCHfARbaeX/5/0/w4hNEGRakhW4vh
m4oqAUlMsldI+77dsthIw4dAOjFlashmZ/VP5dCohAF6cAbF8m1pMjNfVafKXUS8Bi2UUAua0A1A
NREGew+etgEYQaOhff7vWSLTDnPPreQfm7agJyW2b7etrhE4mlrxmTtejwraAOopcjhdpN2TSNy2
ezITMzsMW+TTKuiznlbx/TQF7UNBo8839d5EwCFpkaC+om0Wx85ZSX10Zv7SusVNRTbMxL35UPOq
81B3Wc2i7yjyKhKxVi/Xu24JCiaKrWFtDlzN1mck8j9Tzp4qUj3NPoRu87rZ2ZzfT5CZCWPrASfG
k49CuuqW/gEqYO5XPFqSYxiigA9UVl0C0O/8F9+gFXx9VBZ7NZFt0CInLvcZz1iB6lxnLf3EmXKa
KHfb26VtgzICRhn1W975cZfhmvy+CNRLqPU36hSft0qcJ1Ah4/T35fpoLk3+f6LMIiN8+LWPevUo
4JmspHeCHoGH0Wx7ujy2uTJ8u8h9VUuwJmeOaFK3RxVaWDwEXrGzJdjmyfBsXWuQTs9oXuG+4BCC
VzuTsvXPqDseDxUrwYzPKPuQj7ddtrPISBLAyLQFed7jmok4n8fQr5MgdnausSxzZQLTXKjeeoVX
dBmAn02CR4vHsBWP2uv2UAi2D1zOSm+2IYp7aAUWIGxDjMlPjpTyQeQuTZms9/DGFmsy4Wl1VOsi
j6o+C+IRhN3xHDxUytW37aMmPG0oFr1GU91lrV5ei8n7awI5/k1uYILPyt7VuBho2kz5bZVt/ZKf
ahWondTVUs/KTNxZ3UxqyJUcsqrmX6EXlc6y/CfX/TPpmh/N5cEGb8u1AICgoaBwXP+6Pirbihvu
F1VB6GwAD+Oepeoft0nGPxdwMjxLwLt2hmZbccMFV9DpuAvNUY0L7NjXmC2wXY5Uyt/Jly/G+U58
MvnJ3LHwgXiL+mzt8UzuVOVr0Y6Pld+AfdJL+SLKnQ9ZNisTl+bwmG9+iw8tCgjzkI/nzfWPgIr+
NSt/zwUts2Vix6LQBecXjftsrHInwV1ElSxyr0TNNoLL/2/8uxmXQfq4TcuaLR8TaHttEPciqErs
5uEo54XeljKYGLLJDwNZOYJnGlJP4olDB3Q4B24rbrQpkwNyBPxt2YaOZ5y7d+EEkZAl/3LdI2xz
ZGx3q4z8JujXLhMgAU3GjX7gVEP+pSmfp2ivjNy2yobb9eviyqHHnkr9bpUHx/Pw6uGs9fT5+iBs
7Rs+1868QQ0oMhAl1+UwN5sEznjaU/S0tW7scTAbFNNsPs+aZRB3fT3196HcJbC0tG4iykjl0Lid
ZJeVuagUyCLq9rz0kAXccWNLyDOhZFT27qrF0mVxNMUJmyQ5BQBr3nu8+n3T7JtwMlJQj6MCsc28
nv9kgeckPi32lMhs02P48ES61Zc5Gu+23nmgEGo9Em+qdxCatsm5/P8mQsAYYzVBIDRTVTeckI/x
O9AzjmmRd9vO/FsczJT1buMwaFfptRkdpgcPqDVF8p9SxUei2s/XF8A2CsOHp3jdKgfnxGxhxe92
3o6eXu6lI3ayDMuOY6LLZD1Aqgk8uFnuzEdUmqQ9Qx0knY/VuP6TT+zTbaMwnNibClYUamgBVcYj
l4jvL1s/qE52ltpmSIYXz8KRutjWNgPX9ID33HbbmiTm/R45g2WWTPBBKQvOaKOrzEFh4h0qivXJ
m6F6ECq3/NzPTvMYU5SSX58ry2DMAnioQFcOiigKPJPGNAmc9jGv4tuIB5mJk1vaJR/xzNtlRTDQ
p5n3EH/JyY1phSlYvkSdZniJQKyGBnrloxZ19L5HtTjES/tw0+yYDGFiwRlu3gYE7HjtjvSSzXcd
LU63tW5EJNVxlEA2GADH5foxZkN4akCRspNLWHzZhJrNVSzAtDljq1T1h2BRp8Yvf8Tj9OO2zl8M
6k3AKwpRTkW38qxvn9oNFH0tHpt2Ip3FA0yQWdVpN+zzocn6ihycMjiWdXgulwJbDZ4HIER62xCM
ZGLe5hppo1dnnShlwkWvEk9O5+uNW6K1CR5z/JjMTbjWWT+AnIhKkXKujnRzvhSevu1cazKDhRpS
S7P2qmzmwwOl5A70gncTMA/Xh2CJDSbGC1cv1SDDtcraKpyHxGfVwo91RLo9nKhljkwcV4ya5i7f
5ioreHvsWkhTd71bHfRCuqPewttggsxEW9G83ooKmsuZB1WdA/cqdhzxrHt32ywZO/+U8whUw0WV
dXR7AHxoPLlNSG5s3PCyTa5qkC0rMpovzwOd73OpxW2h36Qk9YD3zQkPCmBRIbXXgRvjMGxiDyNt
CT8mI2kTLqxbUM+Z5QG/U453r/wBd1Tl622zbuzx4czn0AcAEQg6+iWX44c26P6+3rSt58b+noO5
CAcWMNTxNbofN/IQBsujz51/rjdvIdlgJi5sZDpfZCGKbPG2700nE82KhMofw/bFEUECwMZhLsEO
j3+vf9EyIBMjNgRKDHnvOClKhY9rKx8COhyKrdvJ6ixhwgSJ+c7qqiVC870a6kRCuDGpHXevdtHW
urFJihowXFZX8ICyc1+7bR3v87Hay6ltrRvOi6fzua/82Emp232siMryOTpdn3XLJmYynhUdKksK
5TupQ73iMEQyPrdN/Zk6pUr8eJXHYs53El7bKIL/7sX+vBbtNJRF1hI3f57Ctgdwvep28l1LlDZR
ypsTrt7W0yKrQryveZ36mwzhr1osR29mN4lDMhOTVlZwuRbA8MxjXd3jbTsirxMUgnRSai1u289M
TBoQvUvkzauTFque12OJnSA/RmQKdybKsgwmLM1zoF+EOYIxFSGA71ELfri5+HzdnCxObBKfeWrx
CiVnJ23q4nxxYlkWH8N53sl0LdZqwtLKvKfAp2CRZd/PiQsBkiR2+N+zzk9umAMOAFKR28KRCVEj
gWQTbsux74Tz+Ay5k/JurbRzpsu8p4NrWwnDrVk+QzN5kk7aKU8mUS0VAFF7HAa2lbh89E3mW5J4
qZxSOKluyqdAT4+8Ge96V9yW1Jm4tDyegrpd6ji9CMgrlj+3a/1B19tt0dqEb7nrptjSYeMk7vYY
hOxPG497yFJLpDApyXxfyYqJ0kk3VIQAOv8IybgyIWJ6mqJuJ9ZZZt8Ebc2oH11pseZp07QPTcHu
aKnPG2qFr7uZxXJMuJYsw2BaigCbmZ7xkI1CtXsn6PfgWrbWL973xnQgVdkKXErEqRiL8ajyeEwE
Lfda/zcWvHOjb6pJEg6r9EEFDWRmdIa2xpEtzYnH9/nsJmMvkiX/5EVNsg06iZfvUTA/xqQ45uGz
H33amh8sP1fgc79tIg0XDOJB4Fani9Mo375OZf4xCNj3603bTMBwQDJNVa5cmqd12U+PURtPIFMo
p/upK/eOhhZLNsFcHKSDrGjg4x5dXRwOh2DIybPDOu69AiQDoY/6Iv5+23j8/1rFQErpiSDIU666
B2d1HnQts0jtvePbpstIlQsR5LVu4zzVIT/Lkh8i2n4DtP/P9d5f4FXvGZ2RLg8hCjeh9JWnHQPd
Td1W8/2MrTbZVhqfQyA3T7hQrA9tF7kHvNTtXc38m0f9/3dBb/XfWVsokVFHZZ4qUoGT92Xc/s6X
6pgH69lZnCP0Lg4lhdC0Go4KqXQLXjLK7xp1bsGJNm6ZW34PGIju9FORz2c9vUgwcs7lcSXL8frM
vO/t1ASkSTWMVBCWp55w76Dp8boiE99xr/cNlJqos4pxsAwtY5QyvX0O4mJMlANMOVm/1pfryOsD
eN9yqAk9423EdJXrPAWzx8tSRx+6yU2bdQ+w9z7GgJqws3zBHQmPZZROzQhGg+WpVvK5ACPbUqOy
uQyCE4Rrf14fim0tLkN8E3mjPuxdz5njNK/z/KGstf57XQq1c9dmWw0jIrF2kXMrSrgYdE9EV+Ag
16RVG/ydK7WzMdk+YeT4qwaMuHFYlPbR/LBG5ZOoWnouOva4Qrr2pkhEYyMSURcXhk2poxSsn6di
ENuRFy4/elG+x/lmWwczGPXV5JQgs08XFxwQ9RhXyaToy/VFthytqQkXo3oC05g75WlUuH97pdul
pZP/gd7deHCHOD8CeSruK0E6lKWQ8XEq4j04jsWWTSwZxx2NCgc3Txd/+eL5H+n6CqVCVN52Hx2g
f8To7vikZQJNVBlq88lYVgi32xTLg8rL8bAFuDm+PoMWjzcxX6ja8QVoFrE8HZBeawRue1+z8h7E
LHtI5n+vHd4L3IYr0lYx8CMgCZq6GkqHY7JqdfDXrHHvCtIla9ic4jJT4SVWV/FrEPwEbOqQB8th
aJ+JKJNRxwekmYkv3EeQY3sCC9uKIw8+OevzGETHvvsmvT3du3+PQO/113BuOYQzqKEoEvL+8ybw
pPrh0s2F8dMsUDKw8nuPgta+/Lpt8iUc2R3u1XDcKD7UYEq89C/eM++LG77XEyMGFLVXXRTb4zSI
mgd0Jcz7I9GfOCIyIV9RzXDGjuYV+kjbMAmdPRn0f0/673330p83wXMu1dhsLVasAYc0qnGAHfC0
ODYYH1fnsPSSCdWNYs4TXZ3iIjh6YwOtO3aWfVYJ9aHq6KHFroSf8eacGu/FbXYu6zybPxgBZSgg
SuhoL05X/rpt/cEbUYUCz+u1PnLWJ9jz6+bcdd7dJTOgwVlAaXOLd04jtq8byU/ojN1M1ktC3wVt
Mgdxk5RhvefrNtMzK4aixtOdqHUMINmPfvtRut7Ba37k8o4F54kOqRheuiVPlu73FGW8bI7Dhty/
O8DqIMC5czfzb8XtO8tvwuccTxQBRFkuqTyeF1wvQQdi8Jl06+W672vvVY9h86Ftwe44TqdWgyFa
nUf6dwzyd0z/lqc4bWDtveZvVAIkOv+lxBkFdke9RHeXdOJiRJ2GaCi5mMi+4VpWJzRSxGoLpEJR
TAgqr/4+Hhp5qKNyDx1ua/yyUb9xChnVoLKsCpbmtHqet+XsF/NtUdhE46myYj2jJUvVNKxJ3IYf
vFlmqC7Zad/W9cv/b7o+eKUHPYaapY38C7iI5wZiodf3D1vLRoRqJehbw7piKa/mJYl99uCS7uP1
ti1brCkS2sba96JtYGkw3akoTFgZHgTqe/PvIlhwr+2cb/uOEVFU7rWd62H26RR/d2cxH1kUfuCc
Z67r5wlb2SMquofk+tdsM2ZEEN5CV3DcWpayqnbgQCF44SbQKNzUugm9m1uuIPBCkdCBRJ+fqkZ3
0E5rxnm4zZTMAobcly3ocIIwrSco7zg5HmfjCLqz17tvSXpNUN86dGCw9jaWesP6j8pBPqeGrwE2
uKHId1bbMv/McOOujwXz/JimDqnFeSYkOsqSBcfrA7jkNO+EThPQ15R1L72ioKlYyCuPulcXHGgA
au0cCmzNXwb1xpGhNd+XDfMpzhrxwXGmey8nj7HSO5urbW4Mb3ZmPMJSh6D3vaqOpYA4V9REt5UW
UpMdLo4L1kayQucX9nuJ4iIhwW1a19SkhdO88cS2AJdZkcFJoljUuB2a9o5JNrM0fdYPxp4vsJnK
KYR8AE95VBzBh7ihBgbQnA/r4IZ792iWJTZRfUEYBWyNOU2Vl+CUr8cElIvXjdOyvCagjxVzT2uO
pl3G1sRdJlwibPw2yzexfLkUi+vEuZ/yoU91tTx7vL0r6J5itG1aDLetKr+fxm0mqZzZcYvn1xaf
8fK98gfb1Fw++8axomqbWTdEQeouHU2crsuCqWY3Ts3lo28ax2xX7twFfjpU89GX8ynX5EzGdqd5
W98Nr50GOkg6bH66aHbSI3kowZ1/3WJss24cBCSp8K4Sl0FKBxR710EbHVo9tCcNptzT9U/Yem/s
vgLvlnwijp+2YnjQnnzcDwq23htu29crUB8Q3YSdTE8AQb/Evk7IWt5d7/klq3wn1ptoNw+beKyW
zUvltv3V0PKpI+TEPXG/RsXJ4WQnHbdMkAl7c2k1DIPnbSkZNnJQlVseGt/1drZD2yCMlNkJBt8h
rHTTLe8/dYBo5lud4RLlSPX80PU3ZrgmQ5wUIuBk1hruu+gnB8qVkHsfi+PAnD3woaUyhJoAOMqV
LufB16m3bYeq9I5RGT78q9o1Ts2BOd3HwR9exny6YyR/pU64k6faFujy/xv3Hsexq4pI6LT06uoz
FHo2P8lbULocr9uZrX3DvzXufklMN5VudfyK8to7waYd27KtvuHfud8C2LrSNe2lOHU9eWjy7q/Y
zavEKfr+EM63bmsmPM6N8ToEDPOaxkF4nCKJ1Gtgv4BY3OMIszi7iY2bwk03IBTGLM3tisK7+Dke
tmfcA7xcXwVL+yY4TnMgvaBKq1Jg5ICmcfsmnZtB3gelz++vf8Ky0CY8DtQOc4xnd4X3g4ng2Dwu
R8XLPQYvW+ump7sO94fNXVPWh80XTxHaJQzaVzeBLagJugPNoYAYjVzTKXbkg8ti8sREsMecZ5v9
y/9vfAyyfj3vKaYmcHoozAl26DfvZxDOtyXWJguk4H0NIT6uUlbEz5vnfJykPrST2svqbJNv+HDt
z2KEfpdKwc1+eXWFesDGcMK8bji22THcuHVjLxqaaElZ1B3HanzumhxsjPUOVsTWeWOLXkQQ50M7
L2np4uITJT+o0yhmuZNjWJLrwNilWTfLiQzumCoqz6XnZt6s8B6xPZeluOkBmZoIPJ9QtnCtZFrP
U3FQg3tfhJWfFLm38x5kmSETcbcIMil/c8aUOH1xIEX0yalLfbq+urbGDccVIWmhlNbLtJnnn45H
CpTi4mrrtsaNvNqJFxdlOGhcdMuP3p/axAGp5vW2LWZpSo/yZmgE4pdMuwbXtbXArjJpxOdu76r+
/adoaEz+NypwsqE8KS8kvCp0D6QOD0ySFy+PP1Zun5KwPddAWyTcuU25+n+cfVmTpDyS7V8Z6+eh
RyCB4Np0PxBrJrmvVfWC1YpYxSYk8evvicia7vqYioqxNCujgohIAiS5y+U6fo7vLczYmqbO+glP
FM0837q0dvaoqjzHT3SqoxdmbEoJShmIX10NZLgLmPvVDaczeesTubQl3m7GFpg1KP+8SutpHZl2
r3y2Jt2wozA2SlA00J8D85+w5yXqDvkzTMVh3V+RvrhqMn+rwCE0NeojdOVe/zywTjTUEniHFHlf
gnylv/K4uHaK6bYD6+KfL31izC5hd8pPRQssJe5eGBBQGJDA9w6D2mXJyJmQ+9TdL+y5glJ410KI
+apw/erRa/Nqf9jVeJ9BL9F2pghk5WdOe6Ws+5A1Zj86+uOf2+bUjR/a7NdJmEA2vJJZewX8gdrk
YgBdA+zgzI2favnDr/5y9XluO2w3YZNj6MUnAzHQ2CXmKZLijAmcGJdLnB1Po6iZbS6vIp4BTLbt
ldkEJt075Fya6FT7LOwXvqbEvqlprhg2Iq5atxwS4tbvI3n1l0C+Vs+H6mDdXokwSmPe2k3VOZ/o
dI7b5dTdL+bhUpQ+WM5Zc1URU26UmNku41P5vtZfwvhSXYF/33jdlW7HOKcorvKvuM2TuXufVS2B
fM3EvAJ7KA1SowI1GTaoh2Dvu0F2LvN9altsyb3GywhSvu6IXwBPSRUCw59uLciPR/thimjMykvf
eSHD167xwMrS71zIgsh81+b+CnQIcUiaTTUAJ2wueqFXGIGUkjhQ2QpfYrVYj+YzXjlZAYjbA9qF
ndszPWFZS5ig59dzQQNeXfHewd3xOg5gAi1k8s6Y7sFz/SYTsqR1S+1cubMT1VcAXmxll26ZY7ae
3124s1yB+/Z96emlWumBPLvLR1lje0/RvRr8dZXO0Znxc8I9LBGAvs0jLx3HGo4fEZaSwUWh+Scb
pB9DUp7zcacaauEh4JrDVqoCT6Dq79Qt7qwzF1Ary5MqoGB7AAL+TJecIOz2yTJoNy2kCvjQXDnm
hhD/krdebPRxsNX+C4vMRjf3NJDYxpxi5IPf2YwLLwIIXBgVpmyubFZjD9YtsmALbcxi/N4ZV7df
QfJ3rpbjOKX972HHlng7oqCb1uUw+TnI44PBYOufi7gELy/twhWInjR98Wixm5i7y0kWF7aIe1hn
JW1Mzql//N662BKZJzxeWBdir1eD42zSIvrgF/16msXXP0+6py6/iBZqNpvOLSKblPVl1dGH3swb
Oslzu9q/H5FsicnLaTjRtHRsMvThZclquckVQNZB5T77qApAmZhw35VsQsrqrxN8BF27SbnFnIxk
W9rqCoJM29E6sSVf3Ix9f19zLaIIxdIOyfxyToJ2Cna0AWM9FMSqbebJ8l35PrakiSMSdfjW1nMC
1YVuZSpd7QbOijMT5e+nYbaE5AU6dTC/jzbxs5YlugKNmBWeOrMkO3X1hVdAOjwM29oHMw7ycZdR
2bpxlc92/efG/70PZUs4XhGl2EaH6gN4d6Yn3qT3keQ3vQu2Uha9b/+cLYF3HFJhrfCzIBlHED72
A9QIigyilX9+ghPWtkTbjXUOfYNA2QRVB0hRask2gwz2ULZ4V6KJLVHMvQ+CvgHkxIn2+cc2gJpG
aq/8Znzf2Fzi+QqiWgHOK5o4TrBhhtwGU36urPDE2FmytblzFgZBE3pJ33fdxoRzuY0wgZxp+ROO
aKlDOtEBMQR0OxPIkaH2r/vS584K7FGbQZGXnpov7+tg+lcnVDRB2lAZeEnephacFDrhbOjWBT2X
Sfz9Sht0fH/9gTDkWLJ0g5eEI2orZA5ah4juqNN99gZvX8jqusjeV0/NwoU1z9BTTZVNTVIVfHzl
oFO8GybPvArTggVmsHXv7f7cbKf6fjGte86sa1H1HsaV/lJm1eVA55d3XXqJect0L4u5crxE9rqP
pavpdi7I+wAxbIlliybLKKj6vKSjAkyepINWpVef2/Q+4fCWgLNQ0xL8gqNJMm1WqQ2/erP5ppx+
R1ikzhjGCZe0JIJr8jmYVca9ZEz1JVDn14N2V2POzgTVpy5/eP+XZXetKPfnNPKSzLA9+Meuc1tf
Z/M5YMapFjoMqF8uH9mOg1s9CJJKRU96TLfogQ2LCpBjhudQQycG55ISbqpbDqUQzRNX0DuUWz/6
lp+ZL0+1zsKaW9pUfdFEBtbc8NuZGAdzDrRVgHXzLavOBOsnHmBJO1KhfmXooHGbWGTpHsHIFq1Y
kL+PU4AtKV9qX5UOCrNUwuAWEgAN7dpJpd7/2XxPtdDCBwWudQFiY/AMfvcRBLEPwh+fndDbvu/y
C8cjTRmC5jcNknngt+2YqxiVq2vWZGdu/8T4XALmHCg/uBSsCAn2Je8nGu36Of3g+cE+rbv3RXRL
yJzg0mmZnL2klK4HjKT3Q1Tv7NslYA5aspA8aVqTEH2YbcTA1z3i7DPj8kR9BVuC5UjVZEGeYsoH
pfPnMexMPHXTU66cfZfxlQnafQ6VyYnSvRt571vwLCF0IM8FiBFymYkPApItkw65rNNwgGSSUWc6
/cSYXbLiFa1HaSMNJoW+edQD+UR8/yOv+LvypCxYxBhZBUUGZ1BeosyUuKPe23k+Mw+fGq4Lf9TN
fmAjO3kJuICB+dZU3oix5kAVGbEiBuP2XWa3xNNFowGS2kUntBZgorQMBuhTe+425NQ58xOnHmVh
2R10focyaEwC1hlQC/uFsw6xOtmQvpXrZginM/PnCee6BNS5Q16DRK2zyShcFgOqoeOGgIr+XQ21
xNSBQrXwpMhNUge6SETg9XsK/dUDnyA7Y4UnRusSWTcyPlZaSJoQIm6Uni5b462jNHh43xMc+ufX
Gbon0rOBoxN/ItFlJOy09/ymSNwhPceNdOoJDu//8hP1BLFJyGXqBHWp/mXVD2IN5arokrPeX//5
KX6/FciWZHluxFokNwqaBNWunvpVkJIND4tVSb6WkbPiww4J1z//1KkBtTDvQXOQbw81MjLNpGI2
8Rwl41F/ZoF46uoLC8cCNOgGiwfJM2ihEd45q9IJ6zP3fsLo/MVsTTsfoRdDTxA1yfXA+w6l1KpP
IhmZtSTjubD7VI8vjJtPWtAKy3L4j2zcVkHBXkC8Pj9Qq/oz/uNEQy3hd2TsK5R5+G5SKsuKuANv
56fZC8yZbJV74hGWuLuo8+aq09xNvOamdsu9BiDKq16tlJuqH1dZ7W1q8jI13aZHXUwXeuCdaOMs
j+KSn1vgnbyJhXFOHhM9zREZpvSemK9NDc4+9lBn7mqS4yYU1z3HosausrCKcTfc+ocarPadtMds
ianrc78FhZw2iahp9UBm1PuAAHm60Jym7hkXeqojD+//4h24VYSjqkAntdPaxwYQje+1EPXLu6x1
yS1noWlsy57BvfnTg1M4n3mUv29xsJQj7QKh/baB7290uKIT283NlMBqz80tIRrgN/ntJWauiDTr
IN42JWEk73xSN/GogPAl3i1Css+KqjxG2eO7Nr7ZEj/nc2z7GeApEqBNvLj2A7lG5aGzDtq+e99E
toTQuYy1CnxLUzL2B5aWQHzRfbMbQvr8564+0V5L/ByteEpHUuskEtVOse0seYL/+mCMQ1fSODun
iHZixC4ZO30vbY3TuVMSKVBcmrJP18Bcn2NVOXX1hc0XhAMFSDKV+EFaJi12oBTR5n2LkaWScm+g
y1MhQEmKfJAXIeRuXxmm5nOInBP3vtxFy1F15JERYW8ezHRbuLraMmz7bP7cwScgvmwJ0zNDBd6o
FrpRg+fUNy6E6a5crNBXCPCgF4fys+e2q6oY2+TFimS6yeLZHevECYLojM2feMAliZ4zOjb1A4wx
R4V7M8ssjug7+RfYkkNvADqzbJpgSqZ88GPwGaGENpcXLsiF/9yAJ6b/49b2L662lX7FnVyjezy1
oTW5JQ5qOSv/0ijzLlIstoTzTbDvutSdSiJuqk0tSQXAnTk36Z+YlJdIvlrJqiaT0klDOCCUUVHs
6OBWF1yY9+Fk2RLLB0USDdWBTsPresPGqRUU08MmPeMDT/ioJXmeTKdiHEc1JTWpblo+3gNJnNQ0
hwADvSny6CJK83OCqyd621s4EjWoSFaQIEyqytWo444KaB8yfj2aIFwbM4ZnuvxUpxze/2VUAdYv
wK2RDQnEx29Q5/KjLe2+dqPXPw/aEya3RPk1blYEXQmrkJyLbdtLtdLn5Q1PXX0RzY9gE0rHFAUi
DrPyxmubaV+OPn9fkLrk0osiQGZ5NSMObiSIH43Q63k0xRl/eOreF9G8MDIFnwJmCkt9JmLw6EIi
2+2Gc96c/z4AWUL5DrFNkI7FlARMfqlrU8d94O5q6GMHqfsto+XXd/XwEs8XstILwEWiEyxP3NXQ
+3rtp/6P9138YIm/jE4iAdN0NbogKpgHYcwmWDHA18941BNdsOTRc8vJc7oI88GUDs1F5NQkGTp9
Dip4wrKWYD6tqMuHqdQI/7ceD+ZtPkOOpwuHz39um1PXX1huVEYlMto5TAvUOOBtA9FgdsNn8r7R
f+Rw+KXpYViqKQs0vYSU+mbwJrYqWeq8s+kXlsuaHEx5hI4JD3W1mqY2RjXLucq3U/26MC2fMZFn
Yz4mBQ3JdsAWwy6v/HOGdWIWWBLnNVlDTDeHY9KZptnk6VSv+jm/ZSLNVw2wj3E/8GA1O/TcD57K
5C7xd/NEsV7mxCT5xGe6QwwI8uVcFveid51dgPLKdeE04xXk0ad+LbC1uO41PSeffWKcLcF5XMmm
BaB5TLxi3Pd0uuh6eWv5+6CdbInMU7Zm1UF2KJEuOKV7Xu1tHT70uXfr+O37xvISRJeDup34nkDo
hATNDfZyzUejpvb5XYa4RNChSNFrZxQwJ6yayApqNmaN97rYCWl6Zpl9qg8OI/0XY/S0D+E2j/RJ
jR1Wh42Xxg/vaNG8L+lNFnkrEgJbUnHsRMiomX6owau/9k10jjLvhDku0WxhNCoUJ2Cpjcpu9VUP
7Xzh1d25ApcTgRJZZKsiAjrjsIf0dObmq6LtvxR8eMxt8Qmsjecs8PdPQJdgNQH4sYMEPYKkpkMp
rWduhWPfNTbpEoImC4Z82wg33gH8JOOANlOsRu5++fPg/H0YQJe0cGWAYso24joZG8ZjCJpDubLy
ZTxU3ivnzO79SZ7Jfv5+kNIlHK0pgJZV6TAkvt2mjoF4VDV87quUvCvSoEsMGheRmGqFZG3tyNcm
iK673PfPGNipHl4YGIVKSO2FViYqt0M8ZP5FV3pnspG/nzDoXzFn3n/S2np9GwQymdrSjSn4jjyC
Mpr/FOOhyrnzJUgN3XHlBtGhb35CD/7rq/l/2Xd595ZrGv753zj/KlvbQzh8XJz+c/dd3nyuvw//
ffirf33rr3/zzydZ49/yK3/5C1z35++uP4+f/3KyaTCh2nv1vbcP3wdVjcer4w4P3/y/fvgf349X
ebLt93/87atUDWgBHr5DN7z528+PLr7942/uIaXwX79e/+eHh2f8x98umm+y+T7kCKPeLvevv/n+
eRjx58z9O3EjSr0w9LG5fYhY9ffDJ5H/dzCyeSSknBGPskMSqpH9KP7xN//vUDmE4YcR4y6jvo9B
P0h1+Mhxyd8j4jMSheAe8biHAun/ubm/dM+/u+s/GlXfybwZB9wOP4Qn/04ZQooxomDDcz2XA2kS
4sp/dfYtkgh1BKqZfRZ03raF1vmt6aNndwq853+d+Q2hz2SIhksvBxyYFeNG84pddBGzT1beTYDS
x30VTNfHb3Z1IZCUIHo1RXUDvc7J+8alDSCEIG8FqxuQcUUXYWlR5wVA5E2uu/qpMvWeZuDqBH8q
jZWrAHSnDeiyGeoU15CGdh6Or8pM/XwV1u591lZkr62/4665D8r8ax5kwz1kfoZ70rTrxnH4TcHb
dh8BhrHhbfMpyux444GL7LkL2k+D24w3VBDveOYPhm8blU9rB6VJm55k0Ysx0xPzav7N6CipmJ9u
5qZqtwFlMyAGTURQ7FjdKzG1e62neu3WQbFWEF/34qBr2c1okfTvO1fsD1nHm2YOw5gW2sljlk3e
5ni/U6j9VV48h0Mvk7RsKEoFuPngO5NeaT/3Eq8DJ6I/uCrdSqEc7N/jMJjZe0FGfFurMekJkkus
qtmWd7W4DkEt8HYonRmbmSE0uZqgNdeVCaPLbgTmz3f0ddFmWQx+nq+ov6t3SCuNK4oqywuqELfc
RoSC+COvXkvbiedqYmzXNjNoC3grNp6q6jRuqJ/u0rYXj4yhHoFXo8a+w1Tspxxl7QbY0RiZBHJT
VLZ/wrDeldFQPA4Tw/MXk3NTBsVwOxo13CK3mIC4QMTI62+dIteXzdBGF2+vUii+WxMmUOiet1RZ
uxNadx+9LAWQupmfUSDRXLXEn1Zosu5jXzobPxf1dqzAaoxyEnkTeLW8oTIafw6t8XgLIIrVj6Ii
F+k8qU9hU7orIfPproaw8z6QMt1jR/XOcYS8sGOZbhtb1TeOjqJtxvVOo3DwXNDlodZ5YZKBSwih
zPNdD9SwZEmBAPyKw6goU+iE5flFxKG6VHSN2EZTFiXHA5Aucw+m5v85Z0yvcz5+NmX1pcsL+uyU
YXVTm/xLLgJ+64as/Vhi8bwHHPZL49nsoXFmsNHT0azYwORNF1Y1+GM6N5nlVK5HpfyEiXB6VKR7
LGdtwaQVwjGg16STp1eqydxb3x/D2M3K/AvN0zsNOO99DSgmmO57JKu6dCPrHTBilY05SJO3aTnJ
GMqVz04TvDDayr13sLsGjCpr73DqHowyCwa1Dof0tnRq74IGLUbqEIlnRO1VnJV++t1+qUvcI3EH
7753OYorvf6zP2YD6jqj6t4PlNj7UR8HjeVrqW1/P4FO+555YKDSPp22x/c6MP2vtMPYvk/5ugVX
4MN8+P1/nR3v5nAWENASev74y2c/bxwLo7KA5zM+SoQdN72VNuebORTzWobD+GC01SsRsvRGQNfj
evYyUFNGvVAXHc0OdTwqcsaLGVWWH1nrBR88UMZPaR18U4K9HGKzS+Vxf+01VRFLScGCoOp15ffT
Z/zlB21SFUPjPN0Gzug/Ns0E5XfH/JB+Gt4HNrsyAuLIbeQXD8dDje371exOzW4euqlckZqhiB1L
SHCx82vfL/wLGYxV3MlhuOcdB1FjNWFUgPmVrYNKD5e2CIbYp0o81gDJx1MukT1XqbuByEQUt4eB
x6Gmm4gJRX/c19edbvEWLW5CCm6izBv0BRb43ZNy1MZHse2rbweZCDqqVdn1H5hGcToSqfdDV+sr
J2Q3hW4nAfgQ+9gJ46IIJm02ihrnAnzp+QuvxF6pym7f/jDLLdmFR+83O84Fqlj30cENZu2Xt+kE
U9AYO9E47czE7bPLm6d2dKDwXUxiXWER0sbgvZ+S3mvcZpu1mf3ZReFOxmQwqO6EAoXJIbcq4VKb
H0NQResaqoGxHTItVpGN0t1kBifmALPfe8Hr2w/7upkviSgnbAajplwPWfAIFqHisjIUy1Cp1kPv
6ktWcQ3SzOYHaIXaco2lqbt6u4AnlYmtrcxd2TovKu3oqwhTswe+MN/YDDhSMVTVhk+p3WWwxLV/
GBI2VQXqywFalugfUk3lrmSgTYvZfAnPBR7SsBQ0Hrv0xemy7qKpWHll8mx3vMGQu9OqZ2beE974
jzNlKdgaYoGVYUzrrrkDVubnAdPbU5PJOvaE7C+mkNiEzGW/nSORPzURnK5jXXXPDdzYWk8fZS/r
e5eH3aVfsnyr20Fs5lQGW9E6QZz5pn6VioNBAOFLkg7eR+wWDbcOdMXA06m92A8yUAC4hSNWk63d
WEeG3djDwcfK4+3QevoC+lpaFQOSVuV4OxxmmeMh9LFxgvwtmK36DgtFQbZkDN2bpm54GY9cVrGI
su9e39DnSrp87fLa20Wd07yCeiPY+GnTrSdSjQ/HA6nmb1Z1XYKpswfxbj6CN0bnaPB5uFL1ND11
Weut6xTKUsdT3iJt3EhuV6Dq5KtesWZ3DFm6T29NFBrEAh2pr8pK56Dh8EGN6kv61PFGxnyW4b51
VDpeSJX1z/0rPTineuaPEfReNm2m21eWYVor7QfXggXo6P97hGNHc3AHf457JGw3x9MW4oE7kOHA
lCsXKrNbVGYVm2JULVyXos/A/IDFBFxpaanFU98XwyYAD9DuOM+Y2aUx4b1KqlCGq7E2dBM2vbhu
wU52FaAvCWSk1Ngmbw9mLb0dGtbfV10PEna3eTsT5bg2WTG/SNXtSpSzXA6d8FCVw4p8dYyxjofw
EG2NtUsup7fwECXFx9CseEyBBPyGbUDIj9Ix2ggJRaOPDEHquq9EfyULVJfnJN1x3jVx1aaZG5cl
yhoHEDZuKXM3xxhQcOPtuiz4XpUY9kA7y4sc6sE3MhIMdq70yzSmP7oQymeoWguG7aTE6tjOgO9v
fW/mT5nNsBUr7MoMhdqijhhi8l1DPlRRg2XwZD8F/fg9OI7fUmKI9xmcOyjj7CfMpI+9791WmWC3
QRFNCQdvzKYqERtOFdIxaUYv8Fz8m9OSVwiJ9i8+uxV8hNotpBQ+pU7z4vbdM8uhfwuGKfsBElKv
U9SV93DcZp1jwlxFAuebSdX5KphJsCeB7HYTd/lz3hWx16TkqUBa/aYPpldU/X/UtPGvZGfEY5nb
r2U5ywvhsd1Ye94zb8GlMDvGXIAZaAW+puZuJCJAwUT2acIC7uF46NyZrsAnh4vBQcdV7cqVpsJ/
9Lq8fbT+m6sifR+uUPGoNnwU4hqbFaWO+9K/HqwRF8eB6hx8uXJA4mDq+xH0ktdCIjQaDtNOF+TA
osPMY9v3WVxV1F9lrutsdCbtp6iEWGAVuK+6xDigXtCuS+hCXDecZW+HaCy/MNUMl6NXCMyZo9m7
1BkejoewjVtTil3VBwTTHWIJv+HtbVE1q/YQXvhDO9x7eTiv34bdpGsbq7Bb20rbD2Asmy6kS9ia
VYdIJ3fa/eyUIMqliHSgHtk8aWRzb8bcfSxLjmXzBCOvQ2YvkUnZika1r30g26ua5zxmPGtfSQoG
5dL67bYAvyYCsOguw35ILLOKvR5fZVrX66iFg8Vmg7uuWqxrsLfqPxLhSFDjTN8blD6XRtUvLhv0
GmSj4HytlV71VRdtj+0dFFMXc+H12+Oc2rZinbmqW0k1iXsUP8nNv1+RHnK/b1PVTFUd8zJ4Aie1
uK4PTXw8ZFH/gRRVf62I3Sshmq+hO5NYBepzWxUo6rBG73KoRFxymPANlG7mdXrgiB6aLl8JzNCu
SDWkuAjWGspG20BCYruZBVaTSL6t88jqO3Ce5GC+6qEvYWFR2nXvBAjFL0jTtZuj+aU13TkzIjTu
0GlX+YTdeIh94mr26KsZgm6HRZbYauFN8WGNcClQnnppLRZ7dlD0PhPfoKnQPQWgqTjEi8eTvP/k
z+SbxKL5qvDK5k5HCrytbojyyM67fov2ZvcH7L+Ni7JDgCq84bbDOubN8yLFn66Ar8s3x/AqGp3u
WlD3a+cO5ms332o78m+aeiYWBjsXUg4IlCBx3SaRDhC3s/y+PhhpzSe7RdGYWR9P1WT4/s1TaRY7
3CWxrnl5fQwgAn0xQnz9hXZS3aBEGmLvdMVM1V05QR88+Kx7PbaYReHHqhdhezXRgj/Uo3x7P2pC
jns2HzxX2e2x/TqnW2kvaJ6lFP4tMNNfrA8OoJTL4U5l0ycCndSXkLjZJh2Ie90TBSUgfWEMd0BZ
zvlDL3M/zgDr/mqR03PgEJ6CPKhj6+f6FqGgXPm1DT8FlYyh1LDRYS2fSKnIHZXlS88n+pqKDAFW
wJ5TRHFA9CD66Q9RaB7Vaj8eThvwgOC+nXxvqRSPPZYnzug9tNZb+56BouucDbeAsx8iWoCCjqdQ
vlUr1Fr2iNGcvc6z4lWQ3N2h5pPvTJXRF9X2l2aCzB0xWI1DfqS/x7op3Ehp+rXfMUwUPU9XvR3T
C2XKKQFuGpmRLhvWZuAqcTLgVeLRGw+f4JxZ5zqr1WtkQiDShjaLj2P7OPwzD7lb22qgMQ5P4NHK
JPTwleOnbVapO3hRBNL9c+uw4W4s2ui5Na+DadrXYHSrGyvBM1ABO3eLrOZ3VfNqF9TYNewEtR94
mH1MRRPdiSwK7su6efTbFtQFFVl+i1mSXhczSFAMC8INlmcoffnXK6nJz/f+/SoTArNzo35+D9XQ
7TUV6BTg7HfYFBgup3IQN7OLdU9bd92r706vKq/LmGDSuA67UV06wVCtM+iZf3AmSoJd47T3LurX
GanlKwkxGM2EtaOxX/Guuu4gMXXT+/Y10zzYY+8eAXCFh1lhiQrBtIM/zyvEOEMTDLvj6dGrT1nv
xqR9LrooTMKy7eFX6qejRXTpCDmZNIASWovS24YjwVofFsmZr5pV2bYHk++yjam9GaHTWG9AL1nd
m6n5+er4nji8Nx/eO74qwmybCWAlnZFhYWTKbJ2ZsL48no5edzkVJV0HBvJQRTQPt+JwCLAM2qaV
GFZZaYbEZeISwiLYFSd1uA4t4M3am+XW7yLxqCp4pzcfbaNmlXIxPdZ1MD3SznzqSWCvhFDTI2Eq
2HUmCFbHDy2kxdfWsXTVaURXmaiLb8H8gZbp9KVllq9m6Xk34zCpZFKTu+llxFYVaCiBq5uHNe3B
UFRXwCVB7pxhIFt2WTals2OpqW4nlGNt/NAbnkBM1mPajkB+4eX3lGuUd+qCric/z79Abg5yMPnH
oLnVrvEfR1XabTZDGjksffbogdYMaG7yQti00Y6wl206Z9fHA/bh3LVRbr+f/X4lOzIfluv9qshL
iEL43o++CfW17Sdsm0dZF3uso1fzlMUiZ8FnsBuv9GFB3k/IPqiOsB0ZUixTiqEAqcqo10dvfzwo
v73V2H+4SO24fVu3ti3gnm8tLsnkxg3PPwGUhmXfYY54myiAlVjPLF8f4woxjfAYfO7Xyg2w8C0O
5wWKmGMZYo4ioPT84uUWv++Hr7bWMJmy6fYszLvLDJIAcQZ583guZP9B6FBjJRXy59KC2KpT2Zq6
pk50aMWrnljMcpRh+VgY7eciDzeOJNmqbKoJyhsgQbvoneGuGiv/sTgcUOv0QBxmrnr3c+Hp4Rap
jC7Ooyzbi8Pp8b0KTLWxoV5zS03RYgN/GA/uJdgC0YLpam5ksMLPlOsDtTBK8JBeGpFe0i2fXqrM
3MKqHjAF2g++K9udWwxQZSjDYgO6q+rSh8Kwbxz+IQoiutXYX9oTG4rnpmb3KUQm4rnxsGIYKbuR
hYMg6hDawGtvU08OlynqbG4RmWN6cjCAu2sEZS2mzFFiCHUbiOnmX2bmRKsRVdfXng2H2zbsnZj2
PoWahY9YbHb6mJC6vIVl5g+Yup65bruPyHq4m2HKKWYrsH/oQ8inhAWnS9Q/tcHorKH0QtaNrp+O
8YKeubw9nI2+l10OQ0Q2YOxEp/Vj9jnNh/si1N4PlRcx7DAQcVeytePZ9Fvkth/HylMf0YRpnOtA
3mmCAXhwA5UIQuTaab8xqWd8TBXTF9ATE0haDFiD1VH70cmx3LS8E1elV/Bnp27/P11X2qyqDi1/
EVVAGL8yKSrqVvf4hTojhClASBh+/WvwvDu9elX3WgQ5W2VI1urV3SsERkRjgdpApElke3UvlZd+
JtluqUhxVBwBDAa2NVFFchY6crB3SHxOsqXzl21YRlCVXD9QMmkH3GeVV2hYshkbmo+sdBCoECne
pfzOU+AG5WiraEglqpOOeNYjc1//6Awz0RgCkJ7MRqRQRaBzpYX8qwNMVk0jOfF62iPRD1jmxpk5
6L/+vZHn9ikdSxooyppNavWQuA2wlywr6AEUjC8LH3GsgSffQNwazm3TxMTp5E4niAZTCqlSq+P3
kVbhH4tV7RFaVD9qF5F0rmBSy7M8LLDg7KZciCQbVbGDb6xI8nXftrXty7J5CVSlxUMrXS1I0bno
04Ku1Oa69dM0k05J8RPb4Sp41d/Kil3R1U0mBTNqb1tuNKKeVbcYTzNxlmttvlsF1OyZnpl3pxtT
z1zY+CWJdXHcCq2vuw6eQpPAFFWVdyI4OpVWrhK7VV9HskjrsF8D/bFkzhnIKSAEM5oEJvZZaBUU
+eiWMxcteddRosCU0GdRIcnNJTU9bZADrrgLUyfTeYDdWHupTtu4IZrlVw5fAGSO/8iMOFNYZBmt
9EmPNi+t4D+MwfBWl5NfpjA+B2G5b3lr/xKmNvtOM82BtcKHWlMXl04DWgcO7nY0lc33CdKfN3cZ
yhDPjUgMh98MCDfKcHbdoKztJaZsWvztMRqceYnBMVt80sqHiafunrlwyFFMXt+Q/FqHGgXWkDd6
9qWb74S8jpleflbdVO5t2GREW8qM3a1bVJ+d0ZZ7hgzEp2lKY+snnXOGxg56dSL2clByq4n7kckL
qV0KpFCpPl2lhZt7KRIwDIZgVNXfkmrjS0lV3Vsy4NOYbMR+skqAsuvWsm1ltN89sYu1cOLlYgDr
FbWZ38000CNa6bIb2mMr8Qacpgv8Y7HUNQc0y2v2ZtUCuMyYGxnwJ3umns6gt7u6FNTfwlRt7pz4
ueDkmkP2SBbK2QO6pmPpE4g3PK4XSLExrd1dOgLaRQbDXI4HsWx/oUmW/sqHPt1PfZ4F+loCTIsv
7vTayUh7c8865zbDdjbJdZSNcrtq4Ug15nE21eK4bTHdQrdFcwkHFPFe1XyP5ojpQy87Z/aN0gZ6
2vRlbnp/4J2qGA4Zzya/09FNW6o8i/iY0qhWR9crrDq7jkPuHGtK7aBM2+o7ZX5aKdp3o28klkwC
l2A+sYs7svrPG6qNG9LojjkXWlAStBkvoRMMW4rWS1taC5H2G8xyl4OO6lSCiO0jm/g+w/Pym0Gm
+u+Nqer3haukJ0PUrjfUynQ1+g56HscqA1dVUdyssawksocTTpP5mt6AWIlZ99KvL1pK2mNfmMfM
cBrfWbJlt+Uci52PkS7NJdiGFXGye4b2Cdys+uOUdu0nXMoAvc8WbJUzvTGeV4oUBj9uQ+TK2kEb
Vepv+wrRG96GYOlNDq6Ygeaq4LSX04s6q7afFV/b7dHC+dr0HGk0R45wHQmwh9599bVdVBQlbYqL
XkP7UqBBE1ppmeS8vaS0NM68Fc4RSX+UqcUUgMFggCY8/AlTJG6aw/NRJeVAPGco/A1b+RtlMdOp
91JDEzFMkJbQGg0F8COwj55CcUPRIBJ43Ap+INybQCE5KeGkpO5dBan3UeI+9kY2APeb8/xBmcV2
cFgWwfYuCtj0UpVoYg6LokuW85ch1bS440uzZ2hTeJ3KlgYqY+xjboq3PGPKmXYwl6qb6kPnqntf
0EkpnnOljGrkkV+mVoIU07Y7ZhrOLkNWf+iAw3p/I0LosJcHVllCLpLa0m+ccnwndnvkWCnfNBDb
C7/TyiagLTtu05vTzGgUX1ZfwEQMLFX5HCMtuGx3Chw4zJDo1fx8ho0VGbCzAo1BTP00Ws64Q6i8
7OGbrO37rU7Xgj2tK/iQdC21UR3d0GQtou35lYyrIA2Ztu8oYg6mYQCW0k9NgKmn/RrgKVzrmRM8
r5ZtjfgrrgTW4eqAm3ldj+/LmFDW2ednQNXmmg0nOkDnfdsWoQqistf2IoZ/1h6EzRlFU71BO8ZU
iRGm5G/rfrlwX2eK/d5SpwlNOWBC05XnewIlYR9BId2ZmCxwYusoNWHK2VilFdR8RCpIjatFRuN3
KiwvzfXi51wNHFVlxX70PNWD57fWbOIvKDddEFaad23WgSRWthahmxNDuVl5UAdhBdOBxisVAiBj
siI60vZV6xRxgj0i92EQ8K4UmXtTsulVKUzjezPy/2507AjdnAdzDftXAwqQ0RUoUvcIywrEPz+V
qfnORkZgBVAwlNfm4W7oSxcS1xDHJlX2TV2jvUXJrYRWSrVr8KvhRAoHsm0rW/fR9d3/HleP7h6L
5WuByCtK7SK9tjTlAZSG+avVoExCcq5+MrX9zNWO/KxtLWT9RCl6cB3NdHUdHI3sVNSKjCBDmfaT
qyPp65Bz2rQf9oguzH2OutR1TFEJRScR41tTGMg5C/ELUfhX1886ktdi2iFWTi8QYH2QDXzUxyle
4M0bbEN0exc+bTsf6OR04wQl4bSbih/UrPyBt+kvRWk/1gFxqjYZRrd+dCnKotxsrT0kB0ipmaj3
VolUKc9Xooemf9MVgCA5z7w2L19o0ZifHWNw0HLc/jaUVhtVyGra7NFp4lU4w/JtscBABbMnv8xY
0M+2K3q/l87yjafzRQpGfbuuUWtF3n8haQV8R6lATiP5DyW1yvNYNyd9WFBT6lgFEEAV+dEkfRHI
2UboPBmDJ6HsOKfc6V7QNglPv8zqu7pCxKgKuElLteM2Asg63BAGJrDcPILMOpY+ANZXKZ3ypKlO
cWMCqV8GdSa4QahLZPnvFMXxCylp6etrWNyYRaA7XPkkxOxC1G+GI0nZozIoCqtup8LQU8u/N5r2
qoqqf9ii6GLZzGkASOfcjbJF8o7lvacNnIXWMu02JJJD2mwaPlkraVJN+WXbKriOtAa9jsK57CJw
iNazsh6yvVECl0SttPqYFjmeFT5ae24xSELWABLqLchJgXMcNRm36eg+zBFpgC0cNEdeAwuyDuly
A1LRHot1dpeCjCE3CI22YeUIfrRNNF5brCbpER9cCyOFI9vsAtMVgEHIuLDQapBPmdURXdt6+H1X
XR1IJy9ic0a/04lacE5QSdjUEngMntDj9lKh3+JzC5efoVFLrYZKmpLOWyTRjp3k/7up4rGBz+WI
H5o2h7rWZWJjRQtzmiqPOef4dlXKfmps8XQhf44gMr7ZIruBlbx81hYMtrtiqG9o5TtFldSKEzyN
JeginQynFa2ooSo42q2Ogvk6FHCC8uZOyHi7YYBk+0NZKZftzskbdG1oU9TfFEtHNRX8CFpjgdQZ
wXAt81EborapEZ2XAVJEHDPc0R8sjfkonLCkgnwRdhspzt1AlM/SreMNUd5eLDtdfKk37u6JMpt1
dullFfcVD7WsYbc2y9Ubd7Nw++R+HbVQdm5XU1HTOuprFW28FPmy5elkyvtdN46oc1mIOBrO1aSh
GirVlc7AT0Ba21hF+6FkqF4rI4X5R+Wa6AMpvwjMw38X826wEf+BklPf0Lxi/tQnVLPMNtViXS5K
6LAYETvw/hW/gqvqZcimeKNvbC+qwka/bjO6G3qy/1PDXEBzkQAL455n6ww6uUkpVT2c6zK9mZbb
+aYYzI+cdl+zPma/Bg10KtHOXxMwglDrxQUTGXmCxlB/sAAeIIOvwI0ykpqpIBtDlJzOqPTmLRqh
4KKg3QZQgY0A8NcQCVS6r4Q++707WKdcNmPQ6ZPyytIRHbxzT5ny4sHXKHkdje5QPJyqiZ9rWwOH
EQmkMma0d9EEY5o/0Bx+BtBvaV4LLCyo1qzWqeb6mPfLL7FW28yyQNdquA2oI6gAMBDNQrrRJ2yW
RmC9V35FZhptx24vuBjx2Bft2Vx7zjfglACJdKYrN7XYANgIYhtGpdnMV86tPqhzq/PLsjv36yyu
1tZ8zrvx2mqLzf2xKSLmWGSP9fQHJBEo320cNJgn18GQCTuYyue33j57tpdhTcTAHyn7MXnOqfBD
0a6uBkcyw3Y5Mi58TKaDNAYOC5w+mpbeMzAca6xv7pc08st2F2zsHnfoxKmbTpUN0tA6wdMVlqLT
SdGB5uuA6c8lmDpiDXclpL9HaVvCK3tEhnpGmk8U+ABiYrkCSWIvbd4lpEV8i8tWhJndjwEM5+pr
BUD5Co4zMqex7AOOFNbbHg5ACwAs9enPENVIPW5H5mlooBgWiMmAXLsrRocfU2FNvtpojOQLDi6c
6/Cd7dpFqDtKGylMMe5UVWnCLO0DcDAa02zrzbjoyjMOQwkvPyCBnj30YZFXpRintSPLn62ZF+M1
q/QpnNvSRzuG9AybqObalPkZ7CT1WMDTFGhpt3iIeOBZvtWkad95liHYFZm5PAOSQy/brsstJAUq
i7pxWHaNnZZhWQ9a0Kmi/soGiQcZWJpiALlVHGnfljrtEKGq9Z4v/C6pkh4dRJ2+IecB0Hh3quoM
UV1mA7x3lI9qJD8ghc41s75uX7ElqCBXo7vgVimgORnTPdyosmOja0M8r1uKgRUlK0Hs3IbbG9sh
sxyGGBFUfhzXrb/fXWHN5x94HieWN5jVuMAJMv6Skqn1piLPY7hHZb5JcSmKEY0CYNIwi72ZMtQA
gTnsgUe6Hl9r3sZsRSpdshvUmOP9D7A5oeTs2ldzWgQaof+1hGKX0t70vhx+0axDHMPHD0NaHQo+
LihhNQhDStoZEazS79uE3DiL+aKSxed5F21PPR1ZFmtuVYRSwoiLlLIInDXoh/jj7gKu6r16APYx
Zvz3tKIuhrialVx+aq4xeoj9/2Cvw8zey3HmF7biaRLFk3dzKL6ZJi5I23nGnNlJqoGLUhKThGPt
CHAvaPs+QpPtUeC1ibkOgQQgraiXkBf2srOEyvf9CtlJIqtX3RFvw2LVP/LF+TGO1pzAqvG0XVkU
c/tIoB7m97pEqrntVCFo0riG9s7r/ekCj8ZjX9OkmOUR2tb6V1ZDIzLOoJpDdFnioj35aOC4Br2d
GzHmmPYd3VLepCKaqwH4562rX7bvPbXTmy37GkSR7LZdOKfO1Mu4pC+o4uqBhergoWjNJtBdLBDD
DGQyh+9IaLql/aENIDGtOHGFRw2BGnThRd7eFQPIYLPW2JuygqN9BhZWk6DTawN/FCnj7ZPVAhA1
qOAXxaXTG5kRPZfFDSjrL3VUGeJsYMZphQQZsVmRZE4jHt2owf+61V7wuD+mdswPi8OQQa2rf9vl
9OCMCDK2eYZW1ssoFVT6tpld0yWUltWox9bKNwMftdsVEr/qngpXf891aiUOyF/esDLGagE2I1qE
h65RorEJ2Ax3Zk6/t6hzDTHrwZ5ewaGRuxkVGpiW6yBfrytvrogCtmogGKPcogUmnZrd7Kj9S25U
8baGbSML65fQFz2xU6l4iz1n8G5HoFg65XdV1crfToXKM7hlnqvAfq9InbPR1RyMPJcHpouw0RlU
eiYj6s1wSah/WA5EvDr/ToETPQ+Y6o4ieUfh+f8eAPsTFLQnI/7PQYoWlVU1/P9/5X8P2L4HJ3WW
DE5+RLpdnEYgxV6n9srnZOgjKCXof5ar6nI3BNie6/7C0iBeJw2Ji7Y03gVEF9vxdoHqDEe7oB2K
woM/MV0LZ1tzX6YFLsDrVEIh0fyz8DEUXEbQ3pA6rnnixCzg/n33uagKYFOQJU6l3edYgyztaFCK
sDt1KvSXel52eOhKT1Gy7DlcVFTMTAfNabupvpQVCGD9Wt+Y9P6cNzZ5lcwA6E3kaday9Bnc2Y42
75q2/jOsK3fe9cPwbaYp2ulmKgVHxcl8mObIT9Vx3yk6f/8yCPO7FFApDGXKoOwQTNF5+iJCIUdu
660/m1gkO405yQxnPmTD4IU2Zu2+S9VM2s7sf2rCflerwn11B/QoB80QMAkexktJUTktTfBtporS
QzctELMKp7mZrjlGzWSXpxxExWMOBdAOJ8O8irI89Q0Dh2mrLfQ49/bypeVyn7rD6R85n23hebYb
flIHGPO3xvCGzibtoSsYC5AF8/OwIMnaSkqkI+kLspfsCL5WGYq1Fon2wllnGvvF0NpQNvaUCII/
VLoC6T6lRQCqfQ0uf5W/bVtI9bM/W8i4Ef3D575H9q4soPHmoPguW6K7jK0/6Ab/qUtQcN2ONW8w
UvWXuf1SRwYQF4xrmajHqVDgKrTiLjOKkR1XTpXonOv2wl0n2OIHh4zsUmvLIZuaATIBoHPb+mIr
o4KcyPmuzlqNDGt910KyoJjg4Q9L0rkled4rC2BUOFgY73RJw1nBbYIEiR8oHPcuxiQdvyxE+w1t
rwJrrXKkCPg8OFurD0i9jcgCj6h2MhZmJpi14JTgl1SKZL6LdDaquxLo9craGuBDG29DE9VAXxFk
2dVTex9oWf9QXSvz0A5hCNBDFfl3P9NDatr9cyK0rJYeFkH+DE27A71qZStTVfmmFGX5opr4wsrc
o37FEDoLtF+DhCC3QIhF7/l16ViYkh6KohH+NnMzjhppadLnB+SwKXRQvku2rCvtlk+2BBbqXC+i
TrXEmOcGXCnw+VqY/ntgsQoYxi9m3CLJiumi9pE6Aa19fqkUZJNyAjK6TeJqvYpD/z2sGABGhfEw
a3P61WQgPCjFkv/ZYm6CVUi+oMLZBXWWygvcubT9aioUD40OoHbFxQwwCIpOya+l3irACpYPNMbm
ty3eRj9Xy8eTBrIwtAJE2uE/VE9/hEX/FBIRCJP+JVuwLB2CBQJJEpz9HMcBwvhvJVFNNLUxO+Qg
rra8oGzByQ6tWIsA66oajJS2awsLUKnAbwPsh2jyOUZvjxoRUQsaDn5KvS/nBQWPbbNQuuawvXRK
JoPMRGuTN64RKxzGvj0U3Ig41awd47Q5gDlce41bGUEjrCKmOlhDSJfCzMm/tgMm2YPdC8+D5vAc
myaM8tePcHM++7nh7MvKskr7k2kfusN+i0E/e96okADehrHjqigy6w/AThT03zpj3v7QGd/9g0Nr
zzuEIJ0OwcmvMzsKvabPQs9D4cr3lJLtvc5sdp4HTcM+BgCf7SLPgnQhHb3YNGQcx5FZfFLxhRTr
VK0s+yFvf4GgKQHjG16mdUEu3b1fW0boD1YW+Ovn0dz0w9PJ03nnebtd7Ik6C7zYe8TIVGUQPeax
jDq19U1i31wsprAa/vKiVthJ/IjRWOIcXy5Rozn75NK4zS1Jkmr4UNoUXUjkL7Wp9rRxDZANHLRc
RS9apOaQOp272v3ln8OwzpWr79mpc/XC085zmjrydnGept89NU13iC0fzmwfnbkJvTCcijIIvZ2n
Y+7zdrc4R3ay/u4sa29ze3MU67OcHx0HegBGXzDNp7REERzTw3KKM1c/WwhccXy/cC++fI8Eabwo
SaICNO7o4yMQfeVBl9uPRii7CqWBhe26ZkHyBnF0OTPUPRb6CWAiKJkZ9XjaqnZ56zL3wxOL/NRa
44dXWa3vUImfEQI1+zBQfMFXvT0eUZ6+NFrhRZeINcujucy83Lvz8rao5DVFpOLFjqleohtOvQCL
Duf16yuS84Rv2HVjJKaYZPkJVlB20GUfk+RRBHXVEkdfSTRWPeQFyRF8/zYKjkgvPdR/PYamWFyb
j5X9Pc/ALkYLzhAdKeyxiTrHPHlxDPxvh4sdV+jWFaFXmo/1NZ6XQ2PEWQkfiFHYh9lxfUKM/ShE
EHuZoYDMrwReu4DPClPFoBMM333oj3GceVFem0EUXyK1N/zokohiCnFTgHYLLcUR4BAN4SPr8cUC
FwU0Djmd2fwQlF6oJY4x9SIFhfXockm+kkRH4/Hk43g8Fv0Y9rgIpCuPsOc1hMmCuU97r4/d914M
/iJQCY9x30bO0u2iyyMZzOkQfX0lXd6ek48EUkDPVF45k3EKi3T0Fobd3JtmXSRZPHA0ZIBWqq8e
pAnDfhe5KQlxZ8XNsETRAz+mayL8MeiDc9wpCXG/QeYQjLzwUgFCu6MP6JvQNEGVi2NZEc8yybd0
bl40Brb/+CI521U6f/E8gFnaS7yL09r9iGNwV2co1cxKw3dHhFnsosfX5SvBpQysqY+iY2AieYD6
WdT30mD9oRyMO8/n1BszdfQW85fVzTfgNAdNZFejLMIeaa+i34Pf+7WEst8f7gcQOrAm+MxqQOsc
PSTPuw6Qmm8YLBxQagaB6pAt/AwWil/k1tmx+RiPFYksCmVxGeozjcGp3Vtau7NNfhj1HvPU/Oaf
PA9azj3ubw/gFxKiX16GH1Kp5WE9acNyZExESRSpqhWIyYBWuUOTNtV3e4DYKRf7wp6iOu2/BoZY
U62XnWD9zla/YUq94GRlgMTjW4yHRyvNfXT5ihpOD3ggoAHNMpJAK5V71oB5XWQwAFNRTyt2kwrS
XfSIiAXOU4TJIYtyulJbEKH07hVECJx1oE2ltT70lZb76ATwUjZjpBatGvAR3sbqoO2I1oTqpyNe
4B56iL1bzFcXC5sGmPhaWI3hAb24zQi12SeUNoepqr4T5hlT89uHTyfB/IpvE6CQP4CcdcQ9VrlH
7xYZRvO2nqaobpxrFEW4d/AgR7Zy6XThYTayMXUzj/bqecrkBP3jI3XZT/AbnWEO1/+7Xnvzdszp
X/DYgS2LgpMX67N7ivB7DQ23f2y7Gv40FJqQfMQuNGyOYQRRlFSyPyTJRwRxyE73CSaJSxIEM+v2
wTFAk3nDg9douOjam81UgHWYZGrSvhkj+y6XBf2syeSjzcnOnH5kyg305xM6JN1irJJkjzOUeQ9c
Rx24EK5/MgkdH/n1kUCDKw5UWU7yvZcsAqmH+lhDA0Y58XMiKjiQ1JNflDSmUjxsBo4gmwMJ7ll1
ZxaeOfhvXTS+OFgETmU/fHi7U0z64eCB7OWG8S2aGivEw49g9i26LD3Bj0V1qWIQTuifTaFclcHB
iVI/jRQrAhl0CGjzcg5IKxLK+b61qnfPA3zxEXucy/O2nFYm7p9LVA2PBA/lYmPyxo8BySjQwesC
LwS+mDaY8cuvvhDXSBTVB74D0Y04ijFzwqtTP1+wjtpBcvmIIBWJgg/8FygR2OgVAb/EnZvA5gJ6
3UOyYNEHZyMIkolyPwj6Ar4KdqDkuA9wjRzpBwZd9kHASZxzTAnorlvQwCXmw+qLgbU/lCL9XGzS
POOjLUjKV243hygMmZDhlh6A0eaAside1q3tmP8O/zrk+e5fx9XPvzDME6rzaQ0LF8Q9TeX8ia8a
VBtL7+94i65B2D921jxHvPYMxTIFmtotStvG26HbcDAkeLBTloWMqgi1yPrpSPxqGIgg1Nq2/t63
DW18hdL7+5jt7ee//vtw0ZjfDa0SYQvohh+3KHJEbvhncztrqa6CIkNpA8Kroe/NfmCHav15+UJl
2vp2lqYIZ0BQQ6IMeRcq84cc2rEB6xGC0m2cDeV73kFYO7lm7xm4VAaxDeNFU1tIxeohD/TUmION
T1wyZntPumRvKY5naDEUH0vSCpWd0YRh8NyaYsqfM4FHc2j3cO2hkJZbU7S0fNlnxgwxINjZ9xTw
z82db4ZJzPu2p4GFKmaxqjxs+6zuS3VYfzZhGEt1uiTGim9vtEuKyqyXp2i+XqO8cZrtKgSJxo5R
aISxhGM61k7Ji9QrebUA9cuWoERt4EAMBj4TRFx3OnS2x+a5i61N1inNMtFy7W6tjRGWNe96sq2O
lA7TawV13SvYOvm9aECk8tgryzTznGo62tM5VXpMFyM99kz+edn2ucBbA7qero5wT1MWSK/sVYxt
ri+ZxY1TNr4/pWdms+/arI435jG0GenBFaQFs5K6a2SGsl2+2OepIBUSsOK3oejcKwAuvmA5dA+F
Sjlk3275rXBe4HYmvyt2wQMHlZOTSl1xgXGOZ/XoLkvQZ/YBvz71DC/o+zZSlZreRyae7227IPUL
ALa5L6qN4qZTFmh7y61TYVxUczYflesgl+eOGsN/0XwMGXDRJQWGL9ehprVkjyIBtFvrUHEa7ZQj
SPMMQ48cqHxfyEKGFzMrIkMOtfQpMT3XKIzb9tcsp//UUt1Mto9aclCQ81wFApS/KIaOiwuVX4n1
GC9MoQKZdpVFUK5/gcxkojug/Foq2/w2TfwLrCbrG3oaf01ZN302M9TkNRFeVVDr0qET05naBvE2
CZqxehpsb/D1DQPN8wamHAbLFojvoXwcKNVOYjBUEP4FoDAm4SinDldWXEfIYt8oesld9UV7m1C4
fZczYLFZVQq0YagRZk/yMtmEXG0HrclEmXVQQxXGddsn9dY+UCt920aibgJFy9iDdfKsQazxIkdo
T8g0HBQI/m+043vNWowztEj6QU6oLazmCtsuu3Hm/ZijtDSBxgCqyfSOjvIQbAJ/vjQVX3s6Q89v
dyw/IPk/dRUCj1GgTpDqxnICyzENK6tx7/V6qxodsFz8tocLZqIWwBreArSJq4biQI6kpKtVzCYV
/NYlmhBkjgGF7Dp0pZmfYct2MAENJ3kqlLDTgFw/KX+i1d4NLhCipa6yG2FTcGVNDSC+lP23hSBX
dpmRvQjbVE/doqUgz+GNVqPHWrTuq200DdyxIAIZLC0AG9x86IrIjnOBRpEKONcPqKRwv9fjmY3c
fDSw+HnM4NjiHV67TSxneCOaznTR3Fw5g1IhHjBFHcCOtsvYWmr5AHU6jaZ8coJ5gl6p1hswAlGZ
hUXk8ucFRkU0hu3UbttPyiX3WWO9mDK3ksm1qyc+wlIICwVEpi/W0luJRQh8Pm08ek9oZHL4GX3D
IU9Y3DIe09SFJGyaIhcqAfBWM4ZQBC9irD57u3N3HMKz565tPy8aZ+VbgvXaOwLmDiWxQ1NrwZ0b
jf4kLYiOFm3YW40KQw5HGbSEju9ZAUqbMXQx5464SzfP/dG11EROcrlx030onFifaJjhBhCOZJBu
5zNUKIaH6dP+HFQ+7HA/Fl6ZDTcG9Nozp6G9o4And0DuZOz0tnF4ijwzTqs9hIkOC9A+WwYjIhFw
pKcd15ou+XuLqOKf+8BorcNy4EA3VtsPxDpNdqwHOQdbrRqlnmSwyuWiUpCDhpJx8CPHEUkjxHeG
XikBMFtxUYkowdj71xYzzCogNZRKvdtlgcjV6bq9QE84JA5Zoo3mKLMS3cyoRfzKrXHmdNE8KCwc
wn5IjaS0qznGQqzuF4coZ1SwzGCGwoGNBvy28Gg8HCjGAl6WSrQNu34o4fjiDH4jNNxdpaqifLnK
Aly0yHueV7NwPoWDCgcajnbnTjp/zndeW7lfq+mc1ITqtzTnD7peB5h9anBoVKBkzc3TrMCJldEK
reH5nN4NxRAoYdTtkbhNHy4wD5kH1bkzQaekFLoLj03afVqZDvoSHF9itavuyJZqSP9K+tH0Y+eN
7dSdLTlnb0Mxea060Q9CeXeEXnP0VdF2N0VZvgHQv2masH66qf4/hJ3ZkpxYtm1/6GJGv+HV8b6P
TorQCxaSUvR9z9efwXadUmXeslMvGOCuTMndgbXXmnPMC4Kq6n0G9bi2IaHMSRNszLhxtG3v5j9M
uxl20nDC/XC8yMPIKh4eFHl+9p1x/3A1xQ3qTv6idKDto1KkKZoLDoypHc5WhC9rOXIjbo2h60w7
FfcSyyL9R+kw9S4WTdyQrEs1w2CxuG2Hv5B1DrRrUvccL91Pza3X6B+qVzNp7acgKS4OwJNngx5T
9d1xuvIQTN3Vtk3jlzvqHnO78YfC6nI1ZW7Dsrn4Tl50vOrVlRFEw19MnKtVWBXd64R3aWth0Dhh
mlwbAfPMdBCVdbQwTwxKXB6q7EuoFjY+xGGxfuHm81eppnb04PAsxIvgIEK5dNMg1/d1/zpMqLCc
SDE2qpZOe+m7SCB8uHFZfR3HYd9YcfqahajxrCS5O0VV3mvnLvUHDykCw3N756uW2v2V+In/GswR
Lfisq59mzp6CzvjeNei4dfqH+J6hmNQUSUfpk6zn8Cj6eZcApzkOi3JK0ghGAw5jrK2sDHqxsJgP
EPDZv07OrDMORPMXGhEJOMno7J25pb+4vDrUcHj0CJ9yoaKkUZyx+GzreW0ugCE7YNqYByMWbLAQ
xK1iUAizKbkFaDNWQnG29jKE7dOuXfN7yw/mcujG2affqeMtSTr1GtruR6yHRwAy9UUyBcQyGVxO
Ca2uL2FnBXsnqQ3M9Yo7eUbfa+c5ddTzRJLnOWzMaKNVzmdWcvcf7naYmffZto27uezpQ/6htfF8
/HO+MtxurUyx61XwopUXP7eeYNfYPxXMJQFSyA9R9f06VEOGKoHdHuLer70pVf3vU/ELzZ14pyzf
8MWNF4PkDzoblrWWhylPaWIN8qM8kpuMpwQT+2naTEO9Ln2V8QK9JH03tnSF5O96Gix1ldm2deZ5
XXzNeOZOap2+6kHOOBFPKhb0btqwLjAYgCGXoVSowfnQC4oFXXx9RIGkl9oZHAh8kLTvca+Hzr5Z
1Ci1hn9AMXTXs8d2CxAz+8rYkXFsYavPag+0qChUhBFjnn5RauVQq47+Zs1zcNZGY1hJWX+mG2cY
DgxMGivH3FKWLu49ND0jwYnUZlj5A/ptq3DZm5dzf/aCoZm//XlfOFfHOY73/3hDYQ8BnBIa28zv
GcVViFzUDN+gaMUFYIC4yL0JI9ClUL6hqFOhfbahV0ElQ1/QUwXyLfMxlkW/j8bpEylYdJEC7Zix
zKbqR5JZF0XfaKSERDN+OljxYN7khvvNpwrv+99OaQhMbk61Bnxl3sTI8zbwS2dHJy3zeq3JHp4S
lIrtc2wf7VgJDqGLHasJjPooajxuk8KC3GbCt7H9UrxUkOkwawz2R6WNrxVYoV+u/ta56s0v7eSp
j936XijaRS5f/nVkWCjoxAL5CiBLrJloYNd1U0wFQozrNNamLV/nIjXTIoYt1kquiuRKqRz13++Q
5+Q7csxVjQJVXth5cpBrhlINzjpr4LtcM+jwi1Zj2QZn+SLmEAdggliIKqwo0nqMt1UAMoglabOj
FaS6tefPiGXsaTgHtapR4GnKl6bEXlASirCRh1ma12u7bNKDWrbOxSrDedVFoHBo4n9UPWwuvobu
TF7ofFHdgdKgd91vJoCFwo4clkI8rMk1Qpw3tMWzm2XGXiiTvaPA0V66AaEi/KXop9tEuGUj3KM+
pQDGbDAg9mQ8c6WBI0HGetEH1FZT75NWSSfoyrli05Um/54odjfYYpWLSKob3Gnk9Roq8x0I7X4d
hY6CP4BX2/RX1fgF/4RpgkGVT1dozu4qzYtiO6dRRQha544w09x6y7XJIqStogMSiu3clyQRQ+h5
bAwjQMaSx8Z4aivrFhGBcQrc0DnPw3AW0n0tD/OkPc8G7amKYJSG6tmDLdXRG2t1cXnsKulVXUEt
q6P2XLdgh1ZGxMNRbih2ikszp8NadJbqRX3gTaFJ968q2me1mbWNRWN9ow1YlwiYsD27poip59p8
6nNtJ6WDQWaYT5OOuVP7NIVYtwUxuAzR8Rv1mr1tMX9vez18Vii0b73Z62+qGT+TUT/d5sIWVzPx
vwyq8iRfr5b7y8i73eXdcajg0u3oKSmXxlTUL6Yyz1cWpimF2aw/MWqyNixyvnaFWeyNpQZBr4Nb
GB2JdkRkT7Wpt/mNVvnmj5q5GG1rKzrU0PKc79prV4F906X+z8xkmFTbaYkgZYww2vZML5Cjf0GE
tAxjlWBrhualjpj2Tr7PNRljnBWkwvmu+gSgI33p4uRgYTH5CpQc1KytfODsfVM0+hWgO5Dc8ANk
DLzgK/iMJZSDn0hGvsPdzonHFUX7l+76ysaw7XorB6xZOf0+DOtviVrmsADN6QnuvPzzcsNYpvJq
q4GG4mTuWi8LirSgGI1d66TVSvIZmgoPD850denZvePOalEQXVQeUjNAtlWRjtqrU4oBI3G1mS2K
QK8S9UaeQuCnvTYKUSw5HdSNXqX4JgpV2dVDQ357UlrI4ITqbrDVPZslLvCprrKzZU3OBcFysfg1
qs8qzz1lUdk5gKBXXWPRFM0iHVUXK3JrUml5LeIpqZyz6+mOZ/PfkBuSu6Eit93kDjHnedXeuNMk
P/+2Q0MgfZwZMmfrq0G/VyZ+SHplKL+RbH2meLgmlH2c9tG5yKtf9nLByk2nkghq2+1WlderPNca
znQta8aSWqHcNIQBm26xTtmDNt0D2h4n32qYoy+n+iQ/aFJ6/xDgp/ljfdvj59LNU0h48LvJk2kB
E7RhjHAT/owXUn9u+zCtdmMU9iwAohxpRInGSaWzMFjFax5WE60xxcJaEPabAp249xD9z5YbYfbO
uk1c5MbZApy1doQZfTeZWBXOEHwYEPLgky2/YLfK9qXld56EQakJIYbysJry4trorAwWfsCcOfVG
tLX94M39OedoBvqQ5Ml0itNMYsdd08AJcHOp3JWIESQU8QmRBE285QZQ483m8hF1ccVlBfBP039E
OgEvh6QbcQwhg2WO69pXoYxbe06TB9htzpFcaiG5FlhYSLUXtnqSQ/+xnL47Ctla8igp2mKbUeWt
/XLhNeaOeoQlXTLWAgaRJHUPYgB5rM/C+kQw8PO0/IV/NznHivJei23lVDnaxZ+t8S43iplMd3oD
98JxyDmP+n1m4SBda6OGVSZ3izVt/e4h1UuC4CNF+H/LM3f8AozM5bawnzTFf1irwq76Kyrq/KQt
V3mf4hFVlGirPPeLxaPWW32dTkgnzDqOn3t0civ5QtHgw8IFamIeQJQKnLTepLmBq3+xKg7LRh66
s8EClVX5FqtWdeqsGk4I9pl8kXJ3Ivw+KWqx1lG3n6O+Tq9NRwIwxn9vAI3xavbm770/54ay1Vbt
ZMOYEuGzMABo1HMZnH21TU46kYu7pg2UO6mCwusINTuWaq2sTaF4xSI41zH1bOIuCQ8anuEnsj73
gOySVT3F4m4XM9qTAntWjjnyW1boL9iQ8hXDoHQtO3C2rNPUzGWUAWUFRVIFAsPX3qMEu2TpZ8WF
pQWqklLBa5eZuNvcqH1FqcuT0or6vxSx4knsby3LaNbz7FunqNJ+b/4cVqLrjzw5lAmyZz0wA5uq
Ty2Jf8gdtAz/tlO56etCt9HaLrr5+qod8Y3leYPrkEzw10fHx+jc8OzSAdgOfaIebN3KDo9r34ry
4EqDbtiMdTFsYPGVVwwCFylqYuJzNKusvkk/y8AabW05w5cUTdpvqeQQuJt64XnJh0C+HIYBUjc7
vQAjTD80o75KkezUBvspm/1vjq3MgAPQKZqquAeKne8TIg0POqa/W6c4UIWalNA+blKbQEFxMC0t
VLmnBOb4wZI0RwfKXm6r+WrpIXlJpEX7zs3V02SB1+R+O73bXYkDdx6qk1T1xk9ZHQzPRE7DklvQ
ulFY4n/sde2smGpyqX2Wj6qbPXcE+hRMPwN/VRhl+jBDhE1kMeCYYXPWN5qVCPs1a+g2ZhFRfsWO
8hTonrRNJN3yg9S1WxaVxm8d+ePyzLT8AOwDR8ti8jUUzTyNKQbZOXYg91Ezqa3bn7M4DbqVPM5a
pd2kCkurMch/v1wG4tVCLnqQhiHs18iLt3TQypuSltMG/bc4JArSsUUiFlRMdMN5plPZhfTGuLik
cnSuBnebDiyafst0DXeLo4Q+k9l7WcTTSNfnwFiJhaWbAnNY6yYLZpfqF1X6T7iI5q0TcXhQBg2/
9cxDsG24VOfKnTaW0o0b+RSUMKo67IOLZgE0k52nzjJXM3XNJwl1vheMbXBTU3M4ok79RhWle40a
ptdhcvztf9orsIf/26vFZ2gC5fX1FuDpWA3RMcyrA8sU7VxAXkbSMreIIlJxlYtC5GxvqhGltzSq
uVoRem/gcAZrGAn6rY2c6EAjvNnzvNbuRdB9d2r9ORBR8uaUOULUZS+36gFmGlEuc99eJEh4EBEf
XzbNnlz2ywaAPKdDHasjmAsMfSotbU6Rq4VgHHtuPnFTrmcX+M2Ml+Rg6kEKocDsPJKms00Lq2xT
CZ82kuL1SyfJXNCSY4oe+9HA28vHnXRh1CwE905bWtSbU/1UmhVeKgl9THXd90Yr+sX/cdwNOP0v
jq6Ve7U0tMOAIv9mwnnyzLpRt07EDRO/LyfVpFxNpJlnrZojJ+f/XtfThK87UKiB6HGlXZmcy9Zm
FsTfSm7CtMVClQFZRcF4bivHXgwd+YZfc/VuX1LTDS5m/NIGUXLGXA+jrPQbyLjE7pCeyvBsKLOd
EtX2S6VCrO0xBOydKav3HbY5mOnx4gYX/ZfeGlZqR+vMz97cYrYh1vKnHRFlACNM+4UxxLovjVcn
Cuyfs3CWhWD+3dJMnMdpmOIanhGRFzwn88Kovsq9iArj69Bzv1RiQ/d41AQbd3nYuvzZaw8TyLEU
/Alag2f/wV/l1+Ts5xSdZNrUFDH8qGPf1T6GRYTiV0W/xRu7MWlqokxuQ3sz1MazkTPpGCuwm4oO
U2VaLkkIFj+10PjhRFXwps2mgPuWKIfOjvJ7t8h5Oxg1PwRUmRJjrWFo84Z50bAKNVRjcg9xyTZp
p/wqSx0riRxkDGHmTXOSnWFvIfHjP7lWnTSh6weMujCH8KQm87PaQQAjE677Uqn2rTTgWViQ3bam
pY2Ih0OmNQtBy14OQ9Ic0hqhh+KAq6b7Vn903V1qMesxs7aQjYO9PK1Z//H00N0dmkZPuVq89mkd
PSfqCnAh91EU98MeIjr/J+C446yET24fg7XWVMurrE75UmsY1zH9hTt5WOZUXX1HGKIV5PvedMM7
InsKEx9oEJ6rNTnnxaeZWo5HLzq59U7VwrUeELwIR339814908jjjopPN8WMrdKrPUm2V275UCaj
Qf9NuosY+rhZWMFoKZ2VG/GMswZGydBZcHTKwfAUj9fIOs3L/MMOo+ZcPSYjM1IgsAlXWTiGpm4c
cw3X3gMGHIwV8JjMZI4CRPNkDi7g5tUg3BLTjUKTtsvqBR9K8sXEM7Ny/RpVds31aNQNPz+4HAA8
qV0V+1tiVc+F4rhvyIJLqImD2Kd6UDJPY/w5WqO/zmY4m8OkdXdaGytZ18rNzDPkgKGVZvtS61qW
JeihB+r2AbJAlghAK6YHlICp+QjD8kxDYnwpB7++9mTWICFNw48018s1PFbu5GFhv4u7G1vpEcuk
A/NYH9CQs6iylbz33MX4mEzq07wMdE0dIbc7z+LcLCNbeFu659Ma9kQR/5KfrdzIj9pyeSts1etv
I7HjfqsMXaF80I9TkinHf3tqJXGzjW1crlZDYBKzr/6V5nK7o2xHIrQcYpPXcMo4v+RRMJpePZqQ
DzMjWNeaLTaPq74yquqoZ803bNOgIzI0YFVZiHtl++Lue2K0zMWEJJ1I4t7a1lsp7Oj051SGrCux
sl1iqMnPmvv6ApXO50YHTWr3m3YMWC5FIU6DDLhkKxlUJUbCdWcsc+1lqYPKVj8RGPcBeosmI1L0
iyy3GsfHro3K+yGYptz7/eqf98m3NGk5PN4iXwCzV6wSA9yAY9CXcfoOE+1i+RziMXnKEULIo6Kc
8y0kArx/DNDGXWx9HYu2ZZqOLXye4vpXVGf3qWTkHZcFS3NRq1/bVONFbbRfpjG11mFeNncnj+ct
y+3igq/A3DtwpH8/xsZWTTbF0mJZl2K6NJbdH0eRIQiwsRYyBtT2ka2na2nLyZSJCAAbdrJqZS+1
P3myekmtMX/RQUsojUVxucAV2rwlsikU+kZK3ukzA1mUS8vFjGRW+M7kC4C+7SO6/+DxX0Kq//vQ
15T2pavx8v3rlPwD8h1//nyAdXiFjxAAwuKBZsKf7fi9vMVFVrCMXc7pdtftGispVhZ6+2dq7jfp
MqkY4W+Gttb3EpSQMtg0xmEN3r37RLycr3xXJC8BOJp9aw7BvqiF8UJ8J2IfoA0/yr4+NWYQvsPd
NDejEacnZQh2/UKusPVSvc8TnFtpy3DUbtukrvIeBsxBonTsthDs8OXzeOp4OgHqk9KQgPDXVdsb
H8UwNk+NPRzl36xqYsB/TeIfcdO0XyOF4ntBOxDumDGhjPs9Qc8ZjITVo6MQH43C6V8CA6tS3y6c
MBPbOj6dgwbbiMVPDmXLRi0gf8FBV6I642m0l1+xPIzI6i3oyWysRR7Twta4JqH7cFPIU0ZAoQRA
qtg+ljCGDVTFSbXyq7CmtckgZ53qMw/oik4AzJ+/tAUqbYDdZg7t4AkLJ0gD03fZyvyPTU35ihWK
q1YLjw99GTZziRvLBkg7hV9roulbjv51L2Bxs7Y7rbzKU2rrJ141J6PnD7GziwJNXVIF/GvFT3sd
GNgSYSwcsvGXaQwKPNCxP5oFJg15WIEK23aY1rfykIINtBvV/F53VLxbjfCUwU/OUs0T2iEVkhbr
a0ndKpLytQ/i8ewvPgRNr7WLQOvcYqMTah4eJahKgZC6TzBAe/4U+mdyFeCbc6PBUgEQJwnsfShd
JESpT2gYkY2rToD3dZogg4PLkWQbuZHklMwnA+9f501duRhWFCLwQpNR9I25h6z75Y9Cg6lC+r8C
jnZHF6G/SGGHfAdGM3PdCSYnldszPErQ9kWZ4bNQUjTtbDfqMYK6dlfyybi3nci3iWH+SsXYeYXW
FW8oZDsPYMrvPXmujZuD4AGFjhEwM4rTcTfz7zvaJg31oEmnTW852qtNkBV2gdL5oWuJJ8zC/NUJ
4yZKZfyYJtY3SiKGjaMTFRKbynhF5YWyL9PLD7vsXS8arPqkqYP1pZnwTW5dvcPwYyZZuhYl7BXZ
ASKvDhQF3BS3n+HfV5SJ3CumK6DsklSAyT8lUTEf5Tm5afysvpIAPClmvTXgy0EMt6lGE4q8K/GP
6yk0RqihOaa1IByPcN1+TLMdvbRJmx6ZehqbQGO9NTSHGGMQ7eFQ2RmOa3H/MGi2ZTOzWHnctUO2
DZTKgI+r+9csaXzuDEjz+gKGkjz880Jk0TXji/gRNvPkgRHI77IAlZuys9a001d9WgbI8Sj3iwUO
WY9deSo1wwvQDd4HI+jOQ6Md5JHb8hhMYxAL8okXVP7BjFzGqfJ3qFikDzA6WCttTjRBlMfD6s8S
U+45HQ6GSi9NTx6Gtn9qlcw/1ogr/FlrzrKx/OguD92MKhV0RYACzXOTKvrO+OOcJyL/Qksv3Sfx
0OwsKy89eC7p+NRiaasRIvLsAfe5MnC+7zFi+dcUpP9j02RJuoWDW6weN6UGumUTRv3zwKBl/Z/2
ispPEQ6NEIZ8vQQdHbnqrq3yNxoVS58bqbaj3APXQcvDTkxGYLzS1HszBgx+A1scJlOJn6H2YTqF
FCWPBNmF92ima7K8Ngr9L7cDTxxFlXl2Etjh/oItn4T41oi6fDbqwDzXjC280qLf8lijV5nwt1rb
9wgqS0Ucaw282lLZplZ4cNt0fEnUMN4aRSP2Qkucr4QUwTpbOmbLeW05P6gXLbVgWC3t/N6wient
4I7Lfn5oAzz5Pfmo7OogP8TK9L/Xo2L//pzlp9v22ApytW69oBh/BY6u34bYig8YoQCX08h8M/i6
HoeYoPyNMVT6TqMLtykmP93JR4w8TEcMY5YLUbUk6ojQi55GVk3hkiNSS9HMnsk6EvemR84Eh9X6
7Dvjp8Wj69lqDOOo5Hw48g9Y2rKKj94y2LdpDYBvcKvqAHEgfivDEbIH/BtJwpFMnJKx682xZ4y9
FiPuSPTZFTzNZchs4+eyo4A+lTvTcmYwo0uulubPiR0lwLpIBOhH2C3ZYUEcnKQf3E3CC0pR8TTb
XfEaT5Bil5l75fviDMcGaciiUNCzjE5oyaxD/qEoHFvqW5zLPdtdx9d6sFMzPLTE1Fwqra1oDELn
tIkJXA/09976nKUjEhj/W1HoT1M2qr9aViclCiNUf8pXtxQItTCAn+JgnO4AxvFpk7vwPanrmxvr
ztuopP7OrCprlw79ylLn5s3CsKPrRvGk92r2ljgdtwg9/QpKPLjaTpLjuKyd1//bJWf+PRhPOI7t
aibmONVGE0uV9Y/8wFaUDbmmhsVDULD4bxauZDOhxxrn6EewkVxMWBIIJsdkvjR0YS6+2lTepLgj
ZZneKsZFThGJc/tpTuG0t1G/4ygxufhXudOf82pS10pglM9yLyeY4lkZFgLpspereHrtwmdaUXcW
cuLc8rK5t7EExn+FDK7XKkS6JyOdji2WqHVqDRmLxiR+z2yUVHnvP6f0r++FbrzNYRm9N1Pg7iLH
NDYd4N73iN4Twy2grf/3B+csEa1FOgUIkQlh44MTpKgJrH267mI1FP8wF7bKhMNFS6CGydo5Dw2H
G1HTvWklSAu3mu6lZXX0YcoXlqXZre4i94khAMDPLPR4xneb1hqGS2ijM5F7tTu0q1od4+PYvWOm
rV/7hn+VE4CrUapdFitECLAcQDqezOSDpO/qTPpBNlsFJKQMMqQ+XHrfXzeLCzRhIbo5hIJ1rRQZ
DIZur0XfvEianxqHp85swhvIDRsFDFI/symq54B4MliI5vyj4Vaew1nwbHJJ1k6JlVD+d3v6SmiU
k9fBbJdWta+fSDtznwoGyK3VRK82jtXXSlQ/urDWvUfda01LCjDl+04pAwUWY2V8LU08M2o86Oe+
iJBMwnHBadLk21jHtGwvIqEo1fSNb9eFl2uiPSIbMVYN64hXZXTq5xiTebhIPiB0Ndv/8vX+PcVx
+Xp1y3ZsEyeixq1T+0dCr9ZTq8RjkOwIqajOWT6NZwH78LEH66Q+TpYJ+O1/T5V6jn8sDjJK0aC+
FCE0N/l5zWbwK3Vgpdr+TzRH+d3qjGA/AE1eyUNkrT3S9/6ToGqQF2DeLz1CyElc2mUjz84kmOz0
5fE5LF0V7M2undyk6j7Wh+Zm4SGOSuvQgPE+TuCIVXQq7KKW0SAm+NraUPVzOo/GZ+ELkMCz+9NP
iM6a0nR6DUVkbB0upWPl5srVTRXF6xTaJlFgboifcH/O4fRT6Ajz8y6e16mj2aeRH+quydNnVkv2
if6CfapN7m4ruzTpAYcYh0WCNM5RLWZc/8q8cmp3fJxT23tYqs1nXrIuLwYnfEfM2XgtPogXVETl
RoOvcosK1hIgFuoToADzOE+Fu/u/v2mbvMN/XMiEFjqqQMUlHNO1l1/Cj89nJjtLPOH/izM3sFCi
RTtN75SdnKpaPRpeUx20VabZE5Zp8GNOodVrNY4Ftm4OlblCEG6F46ZojfJeNq/uQkGpMpyVD+6T
OVpiW3fMIPqRCnFpIfiKOGHK8LdToKpvlL2PQI42MX7FiwXfBFp2cwtjWI/kcH5JozLBmkeOjKqj
65C2fDsIjsA1FqWE1GfKTTzY7/lsdtssxlVZdXjPBwcYktsN05UIJopn1H0XZv/8bIspuag2lv5x
wbKjsQZfQCgMxRMgzFWHes5DztOfsvlHlA/uLy0Z7pNuZJ+FHoBeAWP8BYVYtM6TcniiuZttjbjp
LxRL7p7VX/RfgmHF/38lGoJeg+sapu0KBCh//34QYig6Mt9kV5Savq6WkqmIteIQd+IzXpIR5Eae
JwlIGb84DvzEZWHd4fw5jE7Pkmm54RRc5vQJa1pL3B8BVHqVvTyrg9LaByoSUU0Ej/Nz6VxxbSRH
EdbatUJ1fxWJrl6zCjOZmgRof5YX5Dn5qpWP+iWdnhnOqgehlq9NsCAtTWzZg5WWrBQYCU51cbQG
3X+mGvyJyTn8btgO4j/IqU9drL0OOcZkrPzHfywYBrChKMz0V7jp7i53Z2cre8tUW4PZYRytR2cn
JSSmQHvs5ExQ5WFsWtOBEW2Egbk7SFhE2QFHrJQ4v1aNXl7rpGk9KAPTf7mo3L9b75fbp0F7TEaJ
MhTlLvr3L60uALHphRbvWHYn126R07s1rkoSG2ilymwnzDHfgtxAUr3AI2q3/NH1rzLoQDKoq6w0
vMRgoWC0yUekm+aF59Vw9M0o9RQrDtYQBqyT0Ap9RUBQ9OQ0QJn8qVwNFIlrafdIXGToaj6VBz6A
8mvZjt+w6as3a9AQN5ZkaUSRioJh0VQledAe5KHcTC2LrSLr7yJLW68gzGbzh+E/JVVwwTM5nJw2
ia6SSj9rFb/O0Kfdb3Xp88ATecl20nfBKNK3um2++AggV4ouslsVzTTr5o7iYdEZ6SS9reBwNI9M
yH5Jh6wM9Y62UDvII5kVGYPE8fI27XZ549p3G5yabHjLYfRQ5N+ivMj2QzFh1wQa4zXw95+Tyv6k
pMivstwvDePTnXEIhoH1rn5n8Wl+ujWjWp3UpGNYAcxkUfNfQoUBLSwJ2n+KJYfegGM4zA80Zueq
Lax/XMNNTzDPmEf+4bGGSoqyWPnRHD+1fdYeQeyGW7PBh4BK1dgFWZbcDVug5SIySsWusFXnQN/J
wyxVr1QeydUtBnUjGWiPBbOIy00wd2hw1fF7ZpYIX+XET4OjiFkw92CiOmu9Q+43EGwL+z1fy4+1
R1k52n12SRw7f5oNxRsXKqLZufRRm00TIGa0s6qHBp22z20f1k82YpDlQDN0YwUoUz82BkQRYLvt
sTUda9P7BbZ+B6BpPhKlEKHpZ4CdxRCaa3vFwBHVlFy7F31vI6kka5IOdrJWfAb0uSiYgabJ71Sq
h2IeVB2TIfDGWM9JzyPs21hQpQlV3QZnlEliAGpgnR/GKUwD8o4c6CIF/h7vEbAXNeano5okOsb6
flj4fVohdszwpufeAgNizNgktIGZLFyXpVuBuC4wUlIbYBIYgf3sK+E7Ouz6LDc+aWaPPW7OzeYR
d0j4IgXDGA8guegFMSGjdc3dKAYJxo1IoCKaaSes3CCydkFd5pvS9H/5RBve80qLsH1n2WFKlexu
R2W9sbVIo7WGwLEXA84YPb3MSltcfGWquzXyL6iQJHZ5uVwu1FHVn3X9vdNJdl1FLQzFSgLGe2Kn
N2BmGeiGnX9kPPskj/5s6JDWtOWJHbo5c3GKOw3Fp6EhhW5N89VaJIvp4Fw024+eZ2s2nnVNOVqp
YnxtdNZNFiK8tsWYyK1ur1u1y7hQd295FWc3x6AeM+Pb45bXx2PlpShW3cRPWdPM2gvioJ3U+DPg
CLblrIu1joTFgNRBeGAizGrdlNq4Ji2Bn2Gek0SrWdB3As1EEinBztwl1JvCr2MVYe16aVO12TUD
g3OtJQQUnJtUEOcKtSeOOaiF5jmuzPyeldTOeK87C73T44flOJm/U5uyvep59U1mqjGXfRzJeD35
Wmq+acY5V9zXHljtT5usLESaznvAI3ydCTVcYTfQrpGGkqckpyd3a2cvIAWslLq7ygprclV8FWNv
bOShX0fa43CMjHeqGOtZcVAbiUK88bU0ewThdCzob70PNsHE5VUq+n2r+0vAR3xDXdxvQUYpdGFN
F370QK5xp0QQaFKDuYfgGmnVTZk2wW5CXvBkk++QKwW5D9Owl7o/uWmNut5hG8PFX7OCA8Pkehr0
VC65EPaYu8T9yY1Y9jIna7iPrIrYE23ofw0M1J+hgL/Ngze/wOqBDbiU/BXW3xGvoaQ1pr3jr6mK
a89I0mqTlVF3yvrCvol8epu6+E63sv6uKcM6L0b/ryZvoAqnzlc/7e9ToYCmFGDk2t7GtC1CjWha
jSJ0udep9tTcH6McLMNTwCJas9qPgulu9Z2RmiDTZMcq4LfLK1723OVcATTcg3NbrlXfHJYnVnX5
82a43ijjtN2f9/95g2UX3x8DkxHTRSYWa6xb3dosEU/Qn74UCzQMp9VI2Eoo9j1kE68thHsk334n
JzBmjA3OdZZmnmH1xzZe1odhpZz1oSIZZyAHSeU5cPWJsrmkAb4VWcikUb6H7GZjgkEIUbQNGR9L
FC8BjF3dpj8gYzmrzM/CDUa3fidvPtFY/pwKtP1TgO1oRqWrfu/8OflJtpTKFR82LxNZT141LnOw
Jv7Imq+SbAUcQNvWQZHuOxw3Vl92/0PYeSzLrWTJ9otgBhFQ09T6aEFOYJTQWuPre0Ukq1h9X1u9
CQxAUp4EQuztvvxPK1InqTLXawr58uffJRpYKIIfD5Uwf7hE+EBLANJ5fwYSZI46xYhk0qjzpGVy
bGpYAYlegxiN+X91PRvt0RKkjKc1xPAme2IrNx/bMsf2SXd/vqBDXAV5bV+Zj1ZUjNuHqYYokzqX
aWosRtcs4TUS9mOpl9XNdBKkK+xKbH3g4Nba9W7ga/y1W4kP9Qfg/h1tLFStecxN54MgoO39C/Vm
ANgJ8U8FPdSz3/WUlU0N+V4RD84ecUxFEh0UVAXeBe8dQYIR5iU1DPs9i8iv663kpRA+YEorIOux
0Mlg5qygqP4kUaAaNNpTky7o5Bupm9cHFPT36zwvEixMJJioP/33VNrjZ9CU8/pebYkkThtjT3in
hQ4DqSKdMNgSCV6DNhtPbOt/htlYrOHrzi88O80v3ybGPZmz5nafrsbQSVgVxJRQPMp1hJcQUDki
0qV/9TSHOWmaS64dgGgRhmNp+ktXBdMO5Hd51hAkXzVUS1vfLL96dRY/hXZ0HditP9uxPj1niwU3
xxnftIIyy26Mh4Exkop27VsfLt/lJSG5Y2U6tfjoZuC+jkvOgirdF6bwQYI03xtdRBcRUkultu5t
80X4rwBpSUAh7v1gDnjLF1I4N66FMX+SMT81NcOlokygibx6HbP8IzbhDGoj4JiEvbawDpah/U55
Wl9mwB8HJ6Ik0/nF29Kwjq1r2Zqp0vyohT4rRp3YeaMT8WdH5vXsFCMuNW1+8OPot7o9F4a2Wyao
K5b8VVB3j73Wm+txoSYj0BIpJOLQe/sKdedn5KNUmUuzP0VtFT1FS/LbppvtuSkDFR3wh76KG5Ka
csAxoDsfvbiZcN+nAU1xvKb3bySzXKD8ntj6iaCaq1I5PaNgZ1Fh18t1J9pMekJ7gwCHl2QZXkXV
Tx8Oxv2OArky36BqZ4XDzktXI/s9eMB3IqLJwFW5IA3f8t6dKNHT7K8iCzOcA/yEzJDyJubCXFXg
DXfhaGyX0P+dVwbaWD8uDyqUJQZp9eBlVLCSeHE3vju4JwyHjEWGSK4Q7Mv3iZ/yBFv07qq0pob0
t7YbHpFmjwcSrIOD1hNHh+fYR34mgnVcmjlroJzgjVL/rA1g+Y5e9zuQEtoBAmS6xqs7sz+Glqj+
h+oSwxHzjMSeezZ4InYcrRE591jERlCpCXOhXclEw6ZR+ScSA37o8+w9VdTfCD8IR9If2JjlqXh0
6kU/V1bawDlHW3S6vz96wDgQuP30FkOSCGWmE2IX+KJNsOysgD67Sz3somwSs55oqwlgwkHtTNW9
9jCAMX9WN8q0dA5uPHlgCB3/qhUtU640EqhgMlhcuHc6zDFxQZG4Jrj40mHeOCWdR9dJVgSbtK6e
Y7yf6kob+j8R3M7c7NR63tH1YZfbtbah9YdKKB6TE/CRHbtysZ6NDm9ySE/QLR1/Z3umd4FX4hAH
1MGJhgT+jVGYlh6qoiWeYKM3c44UP/BfTeRuGBTH4lK0PNqLx3oglwELIahTdRbJMAV1lhhkHTUF
jc+qRBVUafNdetll+ZdwsLRzOFmHkOiKdQJT72VCS4v+f/Ff1L1wwtRxJ3zogzWuaRxJZmKPQiMc
y+aJw4CkL5k/kzjjrJ2qjZOAJw1NxHHU87QmK3aLqKiduHQYcBc9tLIl48j2i/DdaRsBLmCqlwvM
OG/AF/WxuS3DQHunqL+e8FK/Nsxaz30BJlHedvR5uNDdNldDF7c7szWYXamArhn9s8e5ntOzV4iR
9Yk3frGi5N5Q+MevEBb/MSpukT7kX+MMLsccG9+7gQzfKDYwCMpDF9go3uQHjm2vRsfPv4os07ck
0RqnvqcWhbSiW2VlfxnUJknANNrGaERYs6cBatTpLuPvZju8dlGD+0Xj1aNX64DT4lFTzxv/DSiR
Y3sYEyc5kMrSHkd9qh7mmKZIQB37E1HjQ18nkCzE9GKAuuDPqYzXqu/nrbEsxbVlEDz1eOnIbnzP
tJuyRA1d9RjVhseEHVxlInw2a+krpdE7qzz2s5Vl5i6QRDTZBgoBKlWZdhWFSxSRJBSbvpnx58u1
qKUt0063p2jrwzg4pItpfWTa+J677vw48FWvEOaY27jPu21IXtxj0ZIeEMuzUN5TZ+pe2ECgCOGg
zzm9vb+yWX8Z0qO6pxY2QNX55sygOERxycRdz8Ojj2MNFGJr7Uh219/6uPlMceL+7KvscbQFjEC7
M8+qKIotGycsuyGoF9mmtWw6HMKTfJnlnXV1setmVz8h5TcewBb0RLw37o/itetxKeResNCMo4Pe
5UuHY9qVAjxsICGBp5kfvLkG0wUaGWxVZbij5BEcSMxC5hTJ4KXKQS8uPX4X46Gb6NICAR0vgTy4
ScFnCT3rNVoFb+emMfSNKnhm3+s9Nbl/q93BYuJcGHGwea/deiJpfOyNL36qP6e0hZ5DepVXMTKg
V0NofEHBh/gSZxouz6klnxzoodZY2vtVHRvDKB+tjEofNcSPduzFaSaBeV1lrrMn7iQ/eFm0T9h0
/jYCbdc2pf0bfgvIKO7Ij1IvdNadv0hUE3Nm5LBAqIPReKw1gnhLWVLMi+kp116s0QVvgWjpuffn
c+q0yWfZZAQr6Iu9SQot/lz6BSqs64UXwNz1qdPNedVQtkeAXpSvMO+Rt+WlddaCdr6YBoHkuvY4
VzGhbJphPWEXeFum8IVNl7HrJAKjZc2Jv4Ozv4em9woiTijdxcQ+qEZZDI793TbdB5eu1q9WBBTC
ouYblax2nVQProS6myXZbyzeyysiYXejC8N4rMrqhLyAkEXyvVd32nQVkOdFaNbKHSLtK7X5NTXi
5OdAWvZqSMeC4KhIHFwWevuFIOKbVrFpKgLvUyvz7FDLoE3bcZyzGS2vNFto4ErbpDpYnUaSaNWk
ezQBy03TI/yf/zKlK2e6NyWMmsCSNgC8n/PFDCDcgkMGmEDRJUvrLxGdEh7WuriNIys2VjbaVpuF
89SxM1Jpl63cGSE8cg+81/ZLnA+HxYr2cZq27wYxLMek6ylByXo1MOP/uG8k2a8xc151R7olFwXk
RcIDT7W6VmX9q5hsYtjyQOx70/38W7n0Yn1ll379QXlrY2ZG+gGjvjoarD22dLFHQnPqgSi63Lig
ZZCua2v41fk56HbXOIeaeP+rL1Iio4mybQ7ZhWqvuMuOwtEmpduC3eL0XX8P+2iDVGyzPCi3yyTd
zShzKBHPz0r9n9gIGdSHCFj6TRj6eO5VKG6oo3argebc+UyVm+D0cg5dgimMKSi9Tvm4G+SVm2nB
Edvxu+JYqPaIRmDPNXW36o5qk6jbjp7/IAQh3N+pRQpThbYl2NfG8jhFVrorNSSYbeCKVWcn9fY/
rE1zv2K/aN6BUjjR/xMtBU6zPBvS4fcC69L5ORcVcAuSMZ5ZiFl7TEhwUNQbwIrJ3NoUItca2a1f
G4euEwCPX7Ff38hIHPYB6Zm7QO0cXbzc7N6WXS6DHliuPziZpx0mzSgP9mTkR2K2xofRIW68RtXx
FOk0v4vEf1AHn8XNTrhWv17S/s+9xqlAjGkyxXCZtZ9RVL+r9EUe1gWbFBtmddkBXsLFNIO2jrTL
JOMXsrZfDpXWB92RXSp/a2i8Eufif58K634y/OtEfhQBmtQy2/n6f/86AGfBF6Ojp6YnNypBOBIa
+wnsbv8h6r7Z0uNvL1qm+5e2DwC4OXnxafT4WyJeKjHFSNc7bdrYSVKecl0Mn1l2yORbZ/ipd8gJ
8WLVuMEBU34k+VBtuhbUQ9dX1ceY5l8qzbepmenNtmvcaj+KdzNPrQ/iuOyLGFJ7pS4TlnWk2ugs
rf3mgtlhODvGSy4v2N/Ig5/t77F2IQ8nUUqbKSKLG+mniaOtbZ7UoTdRegWdw5wu96dASLxzEfGs
dDF4fJ8G38uAKQU3LuLnShwGD/GoaL1H1TQshsHc0QB8ZOGFf4Md3znQ2hAqeNyzQBvFsxYPe6zG
pDe4RQBBdkKDOOXt01SNbIR1CVlJka6SqrbyZFTTNIhugySsuPh9XR671KNip9ONV2qPzjJAXA7j
Za5LvIFR+BpL9H3jer/J0vN23kiOnKEH2XmZ22HTDb276u1SPxVzFKIXW+i5SasYAqSSld0D1Ql/
+4+zqAuD+71EnVHy3JDa0h542WBGYZsVQMpAJi8sTeQlCp9DNxcEqPrVN/6KfSSrPa0jAL2Sj1A2
zqHoM2tdEE18UNSNsQEky7LTvyrqBslAxCVb4WvRA4HE6WHblNKWKbNPmCN3qMNp2RjBJqxG8h7Y
V2LoBitFgFRwJtVCO3eROAXOpJ3AWLcPqQj3Okjki0q7tcpuRmDqJ9slbcjI8T1oT23IF/L3OrFb
9I4wgPbG8tINcf2ovqPI0Kv9fWvbArXxguEUOvb4S55gq5vUyRi6waU2E+RzUpvY5AVzljxTh2Xx
KQfg8lT3UzoV9BJacPbMZWlgO9vMtrxNnOrdcz7HGYIKPdsMmg51Lmn7XwHub0ak9keexOEapaX7
BGCIPGybicGqGpLWCsiac6qH+xFZBOm74vei69ZXsBW/sSb9OYkLiyexwU5d5puopK+jir9O8Wu0
u+B9SJbl0oVFQpoSNWG/DaxVU7g/Jy8LN2Luxa3LA+re6hQOWOjruyqoWYZmiHkb/AEXUXdw5iJN
gNdFR7ItopZtfQBxUDW3CB3/cxnM2fA098FWlf0wsC/nYtGBQBqwPPMei2TXL81Rw3aBKMV6M7Sw
fVFXMuEiLXxGOCVtHMmmegkqWH9LYUyPSI3rY0V1fyvigJ0qbEFfHtQZsEmeGogd4/Eu3/P84Xfn
9k+L58UXM8l5HEyMDiF4tCX/ETtgOwVZHY9uMZ3vToKYnuh6HFpo20A1cdlIKaeGpG7V2IFxBCJA
YrLpe1ffF8vNtyJqo2EafzehRg55BTEHciQGK/5FWVRs0JVWa2IOtfs/UH3gl092DeCC3KrypnqL
wCuMtRMm0RZUT6bvE8s5t00093BIsR+H2nBzddPdi1SQ9fDvw8IPrl7VUu2BWhf+fsDrwnYLje6/
D4YpEtIOspuk1KyRCQ7bWOpVlGsllGdm178VCAG39x8ZQrBhFReavaUGr8P0LNgoSXucbw3V+u48
zxrrpShSe5sTJc2jnjavhdW/9NKSLQEmNFgM6xaYBCcQWVbAxCABsBtq5JZ2+t3R+uQZOKp3wSA3
rwePVhS9O/Lp5QwpquSM5g+5qLyK5ETaWaF7goL+ZMTgAefIL0rYuuFCGTtxzjaykq1B2tqKIrff
7qrP+4NjZBqWGTnaJ/6Qbptaj0BF0XhQ91qEY9uSTL+takY01Bg6rRHHbkqHc292w7mVB3Wm7iFV
5V7sUXsO80Ptdg99E4iT6llMslOx+BFPCvTJg2pc8BNktSjMet0v/DBZ1fQb9TcbXtVdmXD2ao2O
falaiSWY7yv4v+t2tZZHkZ+e86k9m4FztChjXu+TDLmSe/InCQEpfuhV8BOLrsuIZnzch7Fu6Zzv
FhpxuAr+j3508ML3sfVK9WHedumSHaQKzl8CdjC9U26B9G9hljSvgeNkGB8Wfx+ajv1qN9anelNo
+X4TENQkKky/9LVcTWm6tY7nivpHoyeHhsLYQxSPYp8YogDgFrz49Hvegr4iK9sPMMogJn8hfT3E
DtunX6sh2gETgCTPm9jloUfQbT09VjrVOj9IrK1WWbDZ+RX6vPwsUDI982PyN6Ux9ycTC9ubNaMm
j9CPO1VL0AHrN2NXGMCF43B8qaCQHnKhF5/YUVZ+lC9fS92TYvzw2CMr2oGo8Z8tNyacMLHHhz9F
bdrUKwbtg/pXRWlO6vfUzRdQ5e5aFcfJS9pqpV8dia/cJElz6Jqo/VKHCCxruhMnp6ZMntBLHoJ1
OtXad7zMv4aW5I8Zufi2bUR07UHGUEXv4qPamycTAazdrM9rpGAeXrYYR5NI0ToJXa/3dR3UQHbC
9sns2+Zc53W1I8ujWENXw7mimTW8AJuNK9qUDy3b4LjZqQThCN7ji8e7i/Defte0YNpOLO5emVq/
tZrfPWW9/qksGq2dfSd7D3wmQvs1oqL6XOX+t1IuhhKyUvs5nD7g16wUlBHtDGGflWutFj9zDhZL
3PsKve1ggNqouW0zCI7ZGEZ7kTTjfkDrvGrGynqr605IY/qT+muVtwdaKS+Goaf7WozNa9w7t0GY
2Lf9cB1pGbDR2Z0+UdHt2a1m5G8vMVrwLmW5BOYmA7p/VZdzncdnFSTLDAGpI9DBYE2mDgx8Ig6V
YKV9F1rmZsyTAAm+Vtyc7PJnER6lzdU2Sv+hxpT9UMRlvbeKAFaFGDEdW1nIXyYNHhA7aU3hoNq6
LUWDYrF2YarbL0y17ZPVUJgkreYF51F4uv/Jk9AHmVT/NYk985s8afvufoIPI/mEcndyUnxC0nG/
9Hn+LK+UmDdp0pVeRtFjwNSNHrQND60czNRyVt1r+qEipz3fqi8abFMAIS9ae7MW7O97BEriLgaX
Vwe31c2Q46nahARG2xA9UtSrCZf7Q4Znvv8lkODsxTBjSi+1ocHPqvnkURRP4RKWqHL8P0LIv5JI
oxTpNvE8Y30Ptw4N6w/ow+53tfRqLoYGfcFqjY0rwSTq3igTkp20N4/gjuNH6i7PuTU4hAZJbptb
LfMOLAWxJPa0TVPRP4x+lO46AGT3s0aepaRGr51uEO9TM91yOtZvDG39Ya7mZJ8UKZtQtb2iX/AN
6I4UX1Ufjl2h7uwL6FsSRJtPxGpSaam3pjDTU0CizVq3C+9Gf2OlgLOIYMUdRJss2nNULPSHJKrW
WiAluVNu1t/1GSkhlj+29+azavIngsjnegA1r2nWXV+q4Vp+tEtyYxoDxQsB9dAZdPraGQuQvUuI
xXOXFeD/IB2iTGPVUBfjj3vad2MQTMFKb11n/bQpxgCBYMbkwe/vzwpZGtBL2vldinetqFi9fdxp
DlZSCizv2FrUgZHa3cxzR96O/pos2JGTqKDkZWgDq46KAA1cTyu8/uNDkpbmNsoSyrHyrMwJUpu8
7pCMybJSggTaGjO+KEFMvaIGDiRcXe+p5fQsOh8eMJq3oyoSqNpA58ZoFIiQhDq27NuefIRGqgiF
EPbJSLQfrsRBeDDYGwKgWN5rkDWJTg40EhBCScS2DJpDnjO4B2qW9stsW6SsK6oMpRSaK8WyN/Xc
u2iDdNWXiGehQ/gze6+ye4WPuVfDSGPqm/uTcccUNMJqVhbNkvtmM8itaudBAaQazdgKLghSk0F1
+Z62qNHFUbnUoRSMW6AzD39ecygiKxBq9ZUwYhelNFXA1HG2vhcj33GKZM+W9NC08bIGHg7kqS20
AsBV/eGno752AjSsqhPcioTXPyb64m/JpHWNEH32RJ2UVXOTtd7uXmwCZXYjysg+KlAYOJ/mOBEE
BZn1s6bY91il2vwcYpIq9Xa4MvKG7F2kroVXa1Wwe7wqgYvTWQFcNibaMCnmfZWV+VrJ/0ybXhFq
JoN6scdeEd/igzobyUk+mrpAjOzXvwcxgCObU/PK7ug3zdL4cv95tTVZpulwSOi5PM0Ib2XXzv65
9dru9/3nppdfFglJJcaI7YA+UsagJOO7zrh1hJ8fFMeK3UiOQRqlubrU0hiegKSS6T0DmFTwqq+W
+E/eqt5sL5iA5ZlHIXhcZqJplc+t9bU1NLbfaa1XUFaL5jKy979Ddxh1PvzJdTcp3P9NmhOYzcjt
nhQiqUzr6QHU6jaqyf65dwydQmx58vVLJFEeqVHD8xi06ZxU35PAfi4CayAPkN2vFpb9F4ocsuZJ
Ka+nt0hd3K79051BGsRjc0Izsq8UECfnvby3l6bAXCdtXR5w/LcXdRZWcwuMk3uLvBeG878+Tf1g
fe+4GAtY3LIHJOSnxg7XD61SgJZYokV16C3TvI20LLdZVbvMUyJcB60G1NiaXkWBg8b0Xzv82i8Z
XfR1p9E87bG/WHnI+KPegSicLoZ6iBBLDugbHfYNgWfdPH0O9hGoCrB5hbjZJawEapbr3ncQl9RZ
y5CiqFWnIolIgJyJba7+fVYOpn4kBpC4uWflmwJuPr2Gxj2mkbAydaE+8YbRXDkLCRdaUeR7/Kcm
MzRy8FgWBaIyHJEqyhaNLcb0ycm0Yh/N9bQVtQ5IYgBcgs/Z2id9NLzHej2sI5cQVvVpB6JzVZGc
cl2Kon9PRHebssh7DLrGRkoIU8mm479ONJYLWuZhuwvS33pI7AxPLE+bFhnY0sgp14Zh2epj7r9X
df9aZLNz0ZnLdyKT6SCI8TiBbqMBi7a3UIt8moSdf1CIwNGkTOt29YO6akd9hBTt7c0p//5XSKIF
NC7iJvqeySJTVaUoUHSzomIZfxAO0X6EqS82jmHHtwZb52nIRvh0TfANP3T7nOKlXWW65X0HMYPr
agx+Ram/n4grWaT0L8czhxskry8WGZ477Mw/y8Aut1bYwD2VdUiSUXGbEoW3rZKFYOAq/6l+5yR/
+2y23+76lXgmZtJUFD0NStwmdFj+aYsFvUkevC6KrnOdZCtnCpLT0MTmo2kbu3t4sJcvD84YiZtW
O2+sF3AfSbUNfmyrGYKbGi/jvHY2kNj0tZXjgiGFDStiaosXpQfOWoraCxWxPhX5QzlN2sYf2SSE
tZW/Bj3sKJe24aqD5/aatpuZPOdHJwDu5Zmw69ImlaGvBvIfkbvkUTsMF2ZQjfcH/v5gG9sUlPht
ZpBfJeyI0quX5tUKgz+OIhftamwm8ZvoF0BpiJt+opAAmh+Gl1HGPoEcI4IhzWnQyPmmTbXHOu6G
J78by03TRaWcLohJJ5t1M0ryYT27D3nepK/qfibvQx0YjkVouNvMjxdW/tB7bKMTrxYujlZmPJZ4
KFcx6OXOyLeqExoHJT3UEl29XEPnhfYyqU31fRNU8uJcDMPqz21RvHsEDZ7/HrKh+89L9cFcWunK
ztFJFqiaNyqpryWsKkJJPFcLqsh71d0ZYeSCTqHWh2zwMBd+vI5RRzIzlhRCTR5p2QS+D/MTIQkj
YlE1uKphdnxx7WVgKsRPbiFE34HeoZAh330pnTxQaSqIewLLC45HUvQHykoFLlXTMYerGjz+XqpP
0an++dSciwzuVUR/FzMjiRrhRx9U+a2pBJ7WYAg/4gAm5VBBElCfDjAJtxpwcUWN0sreOHR1r8S2
odi7FlS2yAeLEHb2xS7t9sGoyt+LhWCmTzTifSs/Wat6x98yh81ksbJaczwQ6W3vKAKBHjRz/ak3
5KYcFYm6GrlSMAJ1RTnv4NO4MJL+4gNmuPHviY51k5erBCDK2fSH7I6HFzb11VCbXtR9Wm3Zpip1
92zas0kNq6if2P0/KHNm3E7zCQqBvlbmzKSlyZ+47UZ0JH5jVNf/kJiw6iHLCrobbxC9jRDny2AE
4T7z/ZUry9wofVv0S4wk0FCbR08YsMIyoa28RmucbjvOYFPVaiq1oMLXNaT6GmEOoImeCaQqXqKo
HaBehTYJmwAK87kvjiXFVF7z4DWu5uDC+Ba9GAnGc2EVzwLczslDIX5SZ0DSgArND6NX0WiWYhot
KwUhX4F/M9zEfegqMNoZ/7FX4dSEQvMaTp33pS2z5LEycw8VVQheoizOpFh06z5xm4tl5M4qTbzy
I64nbxeXLNpUl0MrcbSE+UAX0yyMQ5HE7d7D/n5NkRusDFrTK7VXQ3oMUsCpaXELZha1mum9uDuy
uw34QkhUcGTVW12qA26zlfueUhu37avKRlZvCXGW2a6ZWWiwb/5WVprOmr0SJ79kYtG6CUSampmC
1MtuhWfX57SoAXFFKBdzFsdQL6+kBZwcW/zI5VRitcT1NDHwLzAVn+1Y5z/Y6H+zSYnY3x/1P0uY
hoJhIPc1Slkp3Lo4aDA1V2lv//jv7rD/w7ngC4xhukkiu80WyPjfRhYUVhp1O2orbfESa3G5/9si
jls5DbnJoyqtC410NyEjJwK9oQjDhlb1DVQH4R+9BAIAFnhLIXyiJiK/LhYB7bWxjQ5ZU/6uZGKP
Upup+3fd2ZRcGpo3p0rxYOB3n9uJhdxAMf42gm8FZf9aNjxduZvh5LBilG9z6W0rl8G5x3r8WsXh
fLITn32h/LTr6kdtsk+L7YzX2lymE9usvdpheIXl0XYtIlhaRQwgckJ1uFZzQCtoG1R4iOgwGIfE
Z3BvzJgynFVOb8Xc7dzWa/d3axli39sUDGOwq4MlQxjLkrG2SRKmOIkCWxo83XAY/z/WI6H/02zi
69wThku8p+PbwpSGv/8w9OlNmTpQTxqM6Yu1R2+IOSJIxJngswXGSQ3XqiB9LAlBx4a1jhhv8Y2j
stJ48I2OzVyUBFueiH58qmXhiBSp7JZW/Xd1NRQivWne+L1IglcUjuWXVj8uQ8xYzUlaN/OPsnc/
SL2vHkNUG+eYVR1NfpixCMTjnZM0qygzvRcbqc9pqadvGvalTdyF+qmOgMo2E/VtzdwhgPKgF6YT
zL5m3rpD8jzjA7vo1ng37wOlY6sKeO2ge0b1AGMF4Tn6mBYEwFGJ3rqu8Q9g4+t1UFmuTL2iwLEE
UjBQPhkEQr8mgxavTQKVwewlxSvJeOl6MMkBGjSw6s1QDaxWUS2n2CGutu/iUHYwKuUdsDCDAFpb
fAssUPO0Yaw3PcFhA0XrWaqOaJyi+1HkFOa2H9ieqxf00jDcDbd5AbVr7hpM0efK85MDyTnGZbAD
BwSY+WLkdfHYzpZ1XYRYe4xf10Dpj0VRQmUbaYSpaa1xE8hgUYRmcaEdNE7BJTGd5kJXRRZKW6BX
AmhdbNj5Xd2VT+Qxp1jZqSlFMRxLEPNlH5VX1g8MY74/f+Z2ShIHxPhrZmP0i+LU3PUQ3J6Kzt+5
lj4dTcTE23hwnYaNO82VfuhpuDhWcB4dMskK+VPQtCi/Fuao7+9nuhQOFiZ6dT8pSerEhrjPhQ+h
s0vna5N7X32or1d9ydppRZJwc71f+11xzmE8qVvqYN5/yXTVqkZAZ6aL2cTTfoKAf0ry+bdsaJ2h
+etPDskA6mspyt7elZIHGo5jtAkjS6Jb2aVMnv39XunJY58tdNtjKZngoJTwbLJeaL+CKnmPvFp8
wZ6tgeQNo6ND8+K6GN27i8T3J0CYHYInABJmuap6Z4pX7RhtgSQMvwKTSd8DzopwCmOAn5DYp8mI
Qeynh7T2vs5pEp/tpI3pt3Bmwkxuyfc+LDL5wRpnMiCk5sYr3RAzhMxmqSt/2JuZ84XAkeUAgbWy
CDCyxZ41KIXrwkYEM4g6JN58yrf0t2LogIY9sRnvIEAxOB7wk40btfZUl2Jwhs1QLCGIOvFFyHT5
svfm1WjN/lHX83ErENFupxJoR9wnV1UxUwezCDAFkuNF+zt/S8Ik/zF3p6qZsu8A9Qn9TM7staOX
au4QvOHFXbVqqDRb/aubOdZGJX3oLuXkqsi/2MRW0d3AKTk3ndgYQ3/obatB2xX/UC3T1qXk6vjL
Tdfq8rEN0/U8aT5jjA3LcA5Z6FZonwa3fgucoCG/d/FOgEjrAzongxeVjgyNruuk59V+GokzTypC
MrQmbE/KgZS3/bEMwuRlbFhymX4T9dBDyiOy2ASlbQMtl9WuDDkFYndQTk11yLXoSxN7/mpMh0cW
IKiOuw6xvzwL+xBro9a55IB0z8KxxgfFmwo82C8EU2BzQk6f46bbU4v3T1E2WRdKsB4koTJ6xfW6
8H0ibruX27R0ai4t1fCimrPvENYWSNuz/TCUqCaMJX02HKoFwYxERS25u5HXX12OIwyo+948nEFM
q+0fFQMarNlCN4FK2zpscTKNlBwPYqqyC+jyY4EtGZEeD2FVEDl50+Wp4TrhH2QaaNJlo7oLTsni
xejm+qqeLZdW+6oXGRK/vNg6uOKl6fKXYsfp0Pz2dxibNrfyR0kIMDOzcwp5aPus9G9pUNONiOfP
StjRHowe4IMFYprXjl+Ft26xhv6s0j5c5xORMWGWi0PC2HNfH1ndmH1hUUISiVRo8LVgHZPZduqA
apC6TE8PB+TtuOrLTH/oki59oMWH2UN1rWbEsdZQPEZy5Kzoy53CsP4S6n13jDTv+yi34Wovrlb9
vW9QhLZMoIJBBbo4LPx9Qj7XWhOEQWkapYYiRAn835dm4v+d53EZ+3hKhQ6AyjCd/z3P95Xp6JYT
1KepmD5mZXdCl0Tadpbvsox5bGxD5wV3mvaUybxE2R7BBmG/jLX+LXafzITYDT2d9DXCD3HLh2QK
2J4HyRnUQHhNjTi6qjMYQzSkBYgAJbRq05hUC1RLSrXl2Mmh7SP/K8WS1wWdylUtb6iP+qfUn76q
q6j/6k8204ZNJqTLm7VXDm6SBFyppvnvPxi0l/+w20rkuu44OkZc37dt7x8roARX9SxKOzuHbV+/
6TYcJ91Iw3d1Vopau99TZ+gs1osXfTNkF6ivo/bsyogIdYkDq4UDgJg3mr3LHd1ENSfZ6uHIjibC
3axa+aqp309deiIP68WUYg4NYzNuCc4w6gb7LAcjbg1Ltkdmhvd3Xujk4gHk/S+nrXLT+dJS10sV
a39jS+2dotltdjQLmrdm9n6E+B+8MlwVqMG/gEcA4Ge70S0gv/jZAL+g7uuhVmyTIYZP7/jem4BN
msb+fm6n6WXAivbEGvtZyXpnd0mOfWwQqoLkQI2vsWhw87akcckF8PbeyL/7Iq34VSzVIVxG7ayI
G9M4gsQlbvQwusWtwYV+0Uatfy+aF0dauhvddC5xOYgVG5vdnzlWdQxGz272Tmr4p7pObooQp1hx
c1a2e6Nu001uGv9D2Hn1Nm+t3fYXEWAvt6R6tyRbtm8Il5i9d/76M0gHOzv5DrKBwKAUv7YlLa7y
PHOO6Sgla5stJhiOpAjtz39AhG3aktgNwsy2KoxT7uQnykS4tkOKBbKcFMuqR7BPTLMhLfwSlSt9
u7l515rDQxvV1KkxakXHWDTeDaPJAOX3AMAm1tNcsQnCwEmABtyEoL4oAsse7g9g4Urlf4rcA5kS
KI9co03Zloj7CMI8lTr3DQfhJhSb4+8c1AchNYahlRwabPVlhOG3kV3D2shpbp5VnRaarCDIOP77
2FcnXtF/O80hRGhwHESLwUP3z/qH0xwLgapnClRY0TSMbWIMFD0n0lxSieSOI7JrgyTaZCrOcmym
qzwylTtcKADiWS+cGs3cCrIVHv7SS0aFMe6arrkVgfanhDLwsgs3AyM0bNPjoGqMRXbor1KLaZNt
JxY5QbmAyQyW1RDqh9aIukPRRaTllKX4aGGjkn6Bjd0dXgWsBilwp5+BJleqp8H/ADxpfycxgHcy
NNnkCItrTJN1459zgaTpqIAHtd/n+D1wEZQD8WhD8uUa/ZaJU3iUlomSq0NgzFGnNsMN/pjrrEsJ
tVLaGbn1M6O7weuBAG8BKk+CnL+ae/MVfr2UOaYO8IkZerHEaudtlMFAU95huPwrmcEEbrWuR8uw
5+eGphj3ZSpyXily+dmZK2Pz5cZLS8pIVuYf/kIJe82wDaoAb90kHnLzobVVLxh3nWYAP6SLB0fr
RtUqfCRG3y05Bvz8+/gy/z9vp2FZsi4phi5CzPoH2ALTkaD4mOh2v6xrtRbdhUKTY5lG2JRne58U
Kq9BLGSXsaD89dukBJERkxjVkUA4mpTKzTi/+ZIknH1a7r434FWbvqQNSiJTf+B3ymlkRbusLFXT
luhSQotFsj1rBt103JFOB50Ro9iuMsiLVydNHd/vjr34iNLAWzVyT8CxUT6VLfFlAYpXIVqXudW/
Bn51xWroPmkV+8Uii1bMkRo6Vo5PdRPRl52uyulKlat8o7HPsDvmB46tWCRLTeDzVQ1KTK46snsi
zNCVrBfL6uNDM2ERVCISTkYf7IvW9Y5dj26Bw3rrzFUrI8VLJxUi55+piFWoGRG4UuUd3bhOkfiY
A5bwYCGWUEk9L/Zu06PZJM5H4p0qz9KX6L0C8JAQddJGMgmCnxpb//5BS8rfuUDTjTMh0SbluyIr
Bjv6v28v+qE3O7Ib/D3flG1L/PdXEsmQFEYA7ZWmWqHSnVdxuF2cfMf0gShw6aXtgLWj/sqz4ZAo
NEDngzi79WRpxZgqBJNFcOik0ZkFcAUx0YuE4DP7t8KlStYWC1xNGx5koK5JZ7+TkjtnoWw/VQBy
0b3Nirj5yyyQc8vYXPz+67qWs7XVBWRcYtpGfYpRpp/dMpEGQtvkBNUmgBI9pCvOrPbNrZGTWVAe
SgDc9nyjNyZZbzVNeRdEKx3p/IMdc7wrJ13hnKeseoRsxZBLi16VtqUZQ8oU0y54mrvwkFsvitvR
Tuu1z1pR3WVg1i7IlgkTHyg6xso0hjoJQ75RlUujq/2hD9zvWMz9fT+BGYEhDk81aaMyfRLApfru
dxWWzbHazckphNUJ+5FoWVdDib5AvIH1R5CEZRrvSIhAL5El6JZwXhAx094N3/L3miwS+5wr7iPL
01/SYynCAfageDryMAYHEsDSHVUijpDTMJ6/uGmgOJam71OkEWmh5GshU9ZS7S0rYIRPUTCchikR
bSR9fa/TACBWkfq9JIjh2mssc0nhwr+GqJYzTFu+qgzvNfWeRU3c3oCP8aUGKh90HUrGeRQLiNeW
88gA9seuc9IPeSmicGbxxzjV4UeavP9jsP/frbQlwmhRWCssTTIg2/19rMtJYALULZEWY8+4B3gb
gyavyP6TiiNnC/m9r3llUlNEtyxEO1f0TLhmBbal601j+YsYqduqXcEBf/v1KgiIh832PPsYZtIZ
HabBlkWyeDqSLGdJfe2D3uJMK+5/C4VpB84j8u4Cqtav+QIBRVsV8ZVTLvQ7iEIXRfa1jRoBh66r
3P1D0ZvXNvRL+HV59eQPnJT+fSZQRWXaNPy1qdBNWeWApWuGplkmiETxH/tpigPuFBMU78OyX82i
2dCrpAP6WDspDILDf90qcYEntNFyBKLuGKx6pZTQLJNGVfv449ClDD5E3jJgv1BCWnvyKZZSvBGI
mzBd0rc7EgBGejkmMXD2/Nz8xePkYfdZtisF8vNGSVf21Ga1ZZFk/Qv5Igc97JdSXefneQk3hvA+
To9ywSicTDUsW5rT1zU5NHeunNgJR+2DWSvBgS3abB2ak9eIpn371SGTBSY+JQOdFj01tKfWkppN
kOfFmrBqJ8qGcJ94SXEa+zxfgP2K8N4Bj4/bFaEaw27OxZy/6HwcdoiQ6Repg38C44DmP7UTYMf3
rHBhTI6EdDvXPfsRgk9jRM8jR6eijkiXGQvxl51qivlHpUnpta5pgmVC/axMfa20jqITKBqn1gUn
8nFSUZ4UnFoJuYpkWPXz1fR/lcT4NDMflyJP/37D9K2qWqlIKZXinGfySpKS5qM0yF9KYd4+kYMl
rI2626qwKi8FlJjfCrBLiFqGzBlHZ3JCBNd8TxejH8ZrQdTT9dhmfM704dfzwUJoAMvouYMv0Twa
CtydRhiapZ7+yDuh5N0JB424dbU90rMpwOC09abMzS02yoaJCjZBHyl7bUR+yoGi9EFkah4pFi4U
nFDZq+L4Bz3NapFk0U/f+1ujE75SuVCdGCMud+r72BTpktA3k5XWWnroW+M8+RgD9E0abE4ZzFxW
yi9q+66w0ktSaRclJzGFCCBxR1So3ou2GXx7Air+c6sd4Q9hmd53Ib4rNrXWYZSDU1qNm142NpZl
ODWxV5QgSTVZINMrcnhEIAHaExmunbzXM5jrJACSqiotheiJC7hloB6rZuGGyxZMGvkbtmqLeAje
JXVboAxCoJqujXgZZPQLORva2rNkLJT6JzO3VecEvU0gsS1KL+Nw7S0yItZKe6njsw8upt/GExWT
c/4yzTGaXBPqSx9JgHbwjnvALZ9p5VgGpcvwCIfXG8hhcAa8m5g80jHfhpSS7dJDmaMEqwAGtFr1
vHW45gdAjmvaLiydoVou1TLiYxY9AFDN2lATfZnVeoPTX9wByXRtzx0IaiXMw2c80r7S98Jwa+pP
bXhk3XPmvSbJTRpuev1p9TeexDBKIXAdup9p9CyKx8Tai+KmGp41bm9eRvSH1NDUbCpaC4YdiKXT
0uRJ28rxMUmmARa2kcOkcskKb+uVD7f/I2WSoqNtQy0ou81gvFGSsHv90+/2lfkomovh3aieHlcK
2ARTZMVW4eCjB4pXedBCbW6hnK2gNRgKCObkFinbOH/2lUdC9jL9V+Rve9e44njKsggL7LHPn8f2
TUuf6S/ZXrap8lswXDP/bDXHzOMDR7p1Rqc93lL0w8ISOk4fHOtugzFGC1f9eFKGVTdeF2pBnyt8
Jky1ABGhxmuyQSR9W9BSsbatRZdrHRBfKp3ogh55eSb2yWJfpE8G9T6sTGSnpPnn9NKbDX+/DvJD
TGyHKEHSXxAGwNc9eihQTZe7H3GSsJh+D5psnyJrtuGxo+tvnmlw7x8zbQvntdcvaX7szLtV8Bac
zMqh/jX9uqLsbdO6W9rFqt7FHkeYupWtNwFNXzFQDhO2qvno0LV1zzVS+TI7G9FKLRxBWPDOEa2y
r6RjXR2t/FilGHaPOopcTbjyGo3eXrh/CM0GHlYp7RXrc+xvgXvy0h2TvuAtMvmMExoAnaNZ3zGk
/63W760M+MSKkqASOuQ8jbZFCBQj90xa9EaqniRFcor0D3BA6FD3jahAjISTjWwMERuxjnacvJsU
ggR32vU2lCtzxJy97cZ/qC4t+Cc/NBmAuwFojxA/i91zCU7aOlNytBeiQJ2RF5Abn4wsXiAbf7N7
H0OkIT79DvQKuVfbi8rr5+/rhW0tUbgPCxtvua1VKnSezs7NF37UoxC3vPpQuGrZs5Y9mdEfhcRA
T59zRl/SvUvdgw3mmJynn5mHarVZnavKtdtulSfPK69WqUT5jpad3X60DfNrWOq06t004V0bKYVM
81XvZfJW03DGltbBKBWL4hN/Lk2BHR3bfkfabL8DqHnXdRmdvgcqRe300Qk4JXmEhelh2i+AK9hS
Ekl202VbGnWvhSYWjhyNhxzzD1wyOhj1s6iIV4u6TyWdTKDqLVZcH3YvSehrzfcOReyfk0rbjvQJ
CnbQLFOwlh3FYptKKmQ1ruJKWuqttQhME51bcLbku4BRr0oYAYO6EPURe8mwkI0tZF+0V29WnjkG
db8O8Fck644XMOQRII6MRGrFQuZuUUWdkpL3vA9tS/wcGx/mQucUZMinGP56uvgcX22x2sBWtiUv
2VqQaXr9zS02hkjZq4/gvJ27EjceGAD5rqsXE/F1WTyABu8REC+UKrRdFpyKoJey/CRAx657ZjFi
hISSUcYL7Gu6mXQQspYw1udKfijNBYjtlPf8VoL5Y4IbEtMuKiB4bDVK0QURgccjerakt0rA5Vg3
ixxEV8cQ6rXpqNM7gstoTFiDCJD1vlNXxMnFSYI0wbggDKLv13IqXtGwRDWxEFpuVwqnM8JFlPCV
Ep8Xg3jkXUlHdwkLAu/5Cy5lRV3J48k0rolxVdqrVHyr6rcfEhe+zL0EC/tX4r9kU1SSuhkzbTek
BUJ+XeYwJHwDBgAh49sDrJyz6DbsufW9EdYjKh39QBWhXdXQy+1OSBelxQxfN/XeEgLwymVIc0Fp
1nTTNXvirGF9Q+XVW5Fj9uZCEthB9Zm9CqI1PBBrXfpkFriDIdmWmqoI6pRqo1piclfqbNx0jX8w
RQK//pNRiQNrwlOzGSgJX80bY6WYsfxSRcM0PL6CcrAukSmyOJijuKZS2N7CtNtxBIVv1kQ1aUZg
c8ywDaHOW+Q6t/XzIOH/8N0sf6q7+sVKu1Ms9d7ur5LSWIDhq8baiUTgqf60r+6QX6+LhRRV9Cm9
8OQg0B4QfFr+t1w5PX2bnM7kyay3Is0LkcjoCdEedpQs35i/kSUJuhMl96redOXSZ7+1ENKVLjlm
vhFwlBSrMoFH85LAtsvWnfFFPzQqNlP7OV6pjZ0QujQ6SeTER8FYQkMIvcCOWwThuy6899HarJdi
tS3UJeA7Qha7ZWmdFIT4+3zNBADjXT8YWF4vSXcr2DiiALJO5ciGgv72ku6wkS1VmwqbJW6Db36z
y4lm2DsJeR3vtV0TdS0tAnAXydJteBdhQK4VtIKL0bpV0kUWdu4XnsBauEDzpPRq1NdCWHnVscg3
+kPxyEq6GbtWOoJxBLqUFivPJ1Vq4YkL0jnaCsGWjQtAiZZgUIEs8w7nTyQJ40TcO0ayS9M1P6yD
O77wiXyu7SmFB89GfvaaHUFSwolZEcXxETVenV/piOAIXHgLzBWJsujuQkMA1obm+yv/UIou0RtB
eiPQ6Jwyt/BRGeuwO+S5Q0abrQqNrX+O+LxlqhDgXjkdwVixVessNBT7L7V0hMar9R+hfOw8wrHJ
XSL7yg5WEHNsObr7JeWEjdzvk3XdXIR65Uw3p0JFRNRJpbM1OVsiM3MqTdkJ+HJzo1q2Srlq++dM
+GBexF93z/meS66s5ciRegftnLkT633v71TvEA+sy8d2ePNejfxQDm+8KYnwNP0hFCyHgN3vDcsW
+X3sWUqEhp8huGhxI4rXlEpYyDtksnx8qozbTdVdhvSVzwP6ktHd6ZaDnSImlaOUejMyJww2lbsS
VBspjWvSUDxYk6qLgXyuxV0VH6LoCppSD6/Qr7zWkdI1Xt0PHWNkcRGDq1kcleqgPfXSm0zYm3tS
LYiJH5p740Cexhshgc7oULDg7Exvv0lXVXU2lv5KzMgDvrJ3ecTqMXT3E8jD+PD6vcPNUnYfQbpq
xnDZqzs9fYu7a4lMd2kWd/9Hvg3xapBtsG51umzNU2WtwXJKpy5Yq+VCY+vdXaXl0MLIwSp99JOX
Wt6qzcU71ydhJF7ggxfVyjvX+KG3EuQ79ySatvuZ94siXulI9vHEVcdAufDuFgt9gMJx5OYIw422
BLjM8CuPHK+jL8g6hbvmNk/JW46WdfjCuDWkbSKcHQqR5KUvYt32zTc1OJz6BiPNDuQQyv1370jI
nrW85xiXu4tZr+pqy9GQRpARv4bant6pPQ7LUGAoPqfujVlQV5wMhse+yq4SNzD9+nZjgM0hgbE7
ICbsmnuus7268K4YuwIEtXTSV5zj8hdlYsPsRJnt6dVqPsg0VYoH62k+iUSOVv3ss3Uw19Lg8J+h
HK1nFguP7eMSsIgd844SUSJ8lPkFICJTHIqh9xguFzt9ii1rg2zJ9pGoS7+b5pFUXvNfhs0POpvp
0CMdWHrCg+uel5J3lN9IPSEQRLbYZVNLdmTIF052ck2nqQ9Mg3z0In/1vqiOcYstlpLi6prQOpW2
Tc6IWCC+jojMRsm9DsvL2C3evjy6UdB720tn7IZw1YJTLDbgtliBe+a8aqsgBLoxNfLBGtQ8VOMr
C64hKZObOIfNwe3qqGxXCJYYq1WcXQJ004rDXs5q2H7v0N6p1pq8JyaN9NnUv0xhpSU/BTAOhAgb
WA3ZV2jemDQxR/+OlVI75uPCvNgWqTERN4ATnpo3uVlgxRfYZSyidllYZyaBdNVzfisdtbCzJxTD
RbcMxSdw+CUubwRZ4hv7IIsMTP4sP1wE+nJnJ2Al0Tjo0qXU3kTqEpOFcI3PhS6lwPydXZLYKeMF
H57GFsTLN253GXvYDLvGe2nLHzAWHlhkxrohPFhNuCdEdpLoBFbR1qgO3NYHUgiKVe/dQ+FW6F91
t4h3RbPvu23ZHGVOWYc2hcz4atEPDL5rMbcne0Vu3MyVb9ihfOZP03DboVWYzk2o1hwScxFNSPb0
q0H9j/Ibc0bGgcM7mO0L8iLZX2uWA+IVsTm1wrH/COpNFb8rY7G86uJ+JGKmRVh9DS7BJfHWrsCZ
lBXrkMWvSGjzPyLtnGunBrC9eyafwPaI8lXfkCSw/T9GpFwbzpCtgK+0+TKPNiEKinpRvpETxf3f
mWvGiBdeqe4ON03dWfmnXqdONfKnHjtKuomG1g53RcQOWOo+RO178JcSw8YiHymKFj7Rh3p9ZFu+
Z4iQOXCUOBBNN86iqzkKbkA+h+GWpcz3bOGFz15T9zkjshUOhnGr/HUs7qa/FDCwedIweWBiWrJ6
UVdj7DZIeyobp3CQ3od6K8G04cQZrdl4jNqbO6YXFZMip28+8JFcO50kj+aiMWWkV8/rMKzYVcD5
9CExYcSvWrPs2yPHjY5davszxHfAPXYYo2p8ZlnNi1XQPAKou4JwUgg/pBU97Ab+eA9Gusj20Qne
pj3PlG76wa/kpsvzA+APGpuOW6x4IWwO8I/lzUdWYp19Tm0r2pA5W7xmxrYdt6kKSoPjPloHm81G
OTyL8bnrVmiSEzLavdeKsBDQSpG1ZR2EqbDjWBCcn3iJOa2qeKNXjIavaZumq+iM1yyYabogZbtA
X257hH37Tll9JM1SCLcZjl7jS3af88Zb1f020cZlFyxzGI98Ou3Ag7WVLTuOqOFBy7/c/LkIXhT5
uWhvA04tr7tL6YaJVwas427yfUm5IT3YbYPMhyyRqlAcHbx0zVl4wxklxP2zmG5bOM44ebrd4F2Z
zTThQDX3Q2mf0wJOAK/qyvHEYQWtI9dWI5H2P7wMfljWPwByhKf0A6tVWX510TuDifWnk04pTYou
WkEOEost4y1k/0adqLtp3AfxfSA5UnLSvYbGHXWPd2WEpf5ZbDbTn1KjWqHYl1U7k12oZd3c/oTA
qHI/BrrGuq0XR+762HvVikuXVU6TIJqnyvDCT1HE55a+HQ+7fjfirkk5EQ0XErpV/zrwQbI/5dYa
yUPN4PIu48a2O8oTamezXAMfd6NPxJKEbvDD5PwIpXxwXIX3AcdH2PxoB8U7FSARr6b3FBtXV9n5
b4IMK/Ok9lujXjbNldhUuA8hEqwRAydz6FJIz7W/j18VJukNctm0ZD7K951yJG0FyPWqLtAOOrG/
FORD6m4N45jFyzRDI301sx9D+emLY68dzMARGDmZ/Q5QWBYuav3Zus/WK66FnH2oFp1JTtS3cnv3
QaB1R/6evH1tR+6b9K4kr0rzE4gVhZ9zbD2turba6fl3Xi/ZDuBLIx4xvZsY+eLXWP0RZFAGZx9n
jSHsE3HHJO9WC6P78d2ngiKGAyF0NK9lsfT9Q1/fG3FZ1WcKo1MrRX/w23PrjinUpIRY49ImAYKU
Hsc3EyjoWCR2UftmakjaG9O9l0TaLQVRewySiCAtK1b4Yp7bLqIR0wgAN0xjT+GAQ4KPPb+cMrMT
ixYx8tWmeDpsDZkuwE4dKJChzfbIoxHHiyy+SKBoMb8iPIo2TFjD+GBhagGHPsnUJZnskmGllJ/a
j0n8WF0cdCVj6qwcfUAKGT9BSHguyp08PFQOxar25QsPNkIUBcxvyXIa5Sdq7VxHz4ObsslEW/Yb
29FZEk3jy1R+zA6ZNXRojTAKZJ2JS4ppC7j4LpXIxp/QathG886crpm3LLsTFF3kb0V+loxXUf5m
VsIO4ZThlvA001tzJsH2X3vsr3Grev5LmX93/qm5NKKKNg4+6elNtnDpq7o9fqY5W4ZmYVlvbis6
gQf8+VjrFfxMlE/QMUzSwSMK0H4dLWGP2JMDW+4PwrjYump/N9QPI9Y45vu22i6V5kW5ikGEksLk
7BgTWYA03sTb9S2qFAOXlFVqfWfwt3X9PZ7+7T1npgxewsqwKZmhZ8w5o6jf6hdL/qCbDimAk+cz
fc0CA4j8Xe5vTsIZ0mqpNOKrDaLAgWdAEDt5S8lUg36UmRYe9EE9y6LMIMQ+1ERfdH4HWvNWLX0Y
6lAvW1wUHD4Sf9WAZBzKLbFRzL4kuUTWo3b5kDp1WIuwjpOvOM4j0IWxdZnVi4XfrmuT1g9buK4J
EFlPQgAzFwsU8/1GJ276ILrG6wwLgBqDHttMZAfAp46dg3jykeiNE719dRl2ckoxJccmPVai3SYM
F73xLBKHUKRmWqfAZaE0qWWGciKqdVjhIZxYLTw3/1/audniVyvUKRy1he4gWPTiLD0tTr8OE/qA
HrUYqkFZUHUPeAl4TwppPUdd/f7TxKqajSQVlgmYkhp9hr9qKMkyRxWD5Qnb8dxcVfOhtDNu0Y1q
mKiukduTeTQ4Msr1JY07EboekGV4a8qjroRhZZHeuQomAT9pJMrqV8rVSB5MSm1clZPPHGa2D5Ny
OmDPDnodbCLZ3hoZqcEm9YL6VzGawfNBJ8nDLCLDVAGPwHYBc4baYckpiTmp5BTtw6yD/vcWpyT/
n5AdUZYN3NSaYWIIkf6pEkrbmtpOXferDAHkWhzqeC2aoXlEFBX9eZWwF8KwS6Td5JNTFVBYNWX5
+VFSjgreFSI1BNU1F2FhGVxFw8XX+ELRjeVREU/WrAEYpY8iJOTTk4cBO6gPLt+VylfJ0j5Dfuq3
SMq1VZl08MBQL3qvKr4bq/lRpFp7SKxKNN6fonRon5TIE1ZCU/b7VgxGug6tRdFT6Z9kwBicZ3P9
lT7ZC4bWCFnSlDEnu2K/j3UpoTFYSftBSaRbHbXXmXQcqV0C7kiS9mOnizfRr68asgDbrc3WXeV5
/ABcA+8cRP1qJqrP8pr5OXqHP3x84t4a/NPsspqlEB4YoD/9+2nks6aFirJOIygs8xWhpcHv1V/P
/V552CcK4mro3jXDCm7B8J6GXyFeF245wkPmpyv24yOIImTDmAZQHVKaygRx7U1Xg6D8eTU/N8QU
oaygsYipJH28jW6VMlGTXYn9EiTX/fywSsRyBf0cKA9orKH22pc0GMigkjLvfb4CLCu8/ddV1L8Y
Nek87FZm0cIsB60LjB/IbY1fIUNsZod/H6/aJO39qyFvWMQgKgTJaCJ6XsxZ1j9Ufl5ZAMZNwC0r
q9yob6EgtTexMrW9NnmRmrFlNSm1JaEPzYITDSfE+XErTCJ8BcjLn+hkYymHnXmOqmhVSpW5t6LY
l+yWDanrpp9+5mf3tO/fBylz/8Chi+Nf7L8MWVdJijSHSz1E1N8bMDFi3t66RPLsYCIK4T8FEJ+8
iyGiEV1LaRSJeC56JboKuis86221mE3Ibo1qjAMNbnZBLOL1LFovp51Wi5yFvo1pd/QeENoQbO8b
sYmLWwH2Mz2M8cqfi8e/v7PzO/f3d1Y3ERRLKCfJhNSUf+jbSDfJLRWowu5Xnx6VmuwUgIoentu+
WtmEbMU8irW/ef9VtkU5SqYcfAEaA/3prys116jxBo98RqsUsRItTBFDt8AWoy3jnebL1bkh8cz2
E7ioIRCyTEdgxfadnv98BS/Z8XyR85qY6dSleitxoEoGSyTE4rvGebyePIKxn01aH5PYiTY29pJa
OjWGeVvQ0cg5YzZCDSYuoNcUePeqcpi/+KqvHlzZMxzeX28RhwO3S5dTddPje6Kn/QHTaH1V+kE8
kqNwnA3xoL4XoGljPBkjdRXMNfveAwKIl5NiptkFTjkY0VM+duZGllN/U2lhvcnAwmKhw5w+f8nb
+EdTTY52VB5tP03yTaSH1Zleh0vdWHwphcw7+LHkLXL8oSvRgzaf1RGlPa0W9kaUv4i4UZasaMpL
EgmbTkuLaydYna2jTbO1klGjSTmZMLLkHpqy9Bdw2a2Pfx8psmj+7SZEIKcYkmypuL1lAzaT/g/R
UCmjgjMi8sryPA/BdAz7WbMmBbm+aPNc3CHNMS5sTu4ewvpEyIv9bEAoidb5U6+mxLFxbHNugaEG
BahjLgSgE98zOh9BSqwJylwqmFxFko+Dyo0lR0LxeSsTLBNyGdcr1x8hh3uBdQRFj+hDTKubMYAC
MyMaudUsMGqo99sZZLFDRC8Z4GiBApi8KMCq5kIZp8C9YRwfLgkNA/M1lC1XJkhE11E9RM1Jm6AS
M65kvjKFmCIuaCnVRWFguYtBVcUrs7/8PD2qzUq8ypNSa3rE/LU2Q22NmJC6yaSxBxtJ2EgrO0Bn
8bar6WJGqBSxnBHlHtnJOBqnSOD8HhKmcPhV7ZnYyNYzzXAA8SVInrrpg5MEq+4tKnsHnr64rBNZ
fuZtUleT80tOhIzw4vx7/sNatbOO0yNZ8k37F9ehBxwHYNyYa8tKg62n0ycx2hbOu29ywNWL5kC4
MdUoEYvD/FPmhxFQWKSDwfiSFQWdeRZTsTaqPaFSPQTiUh5yYjlxZtnAwhMOedJpxvCAqatXVe82
zB5mgiJcJsdu1g5qNZQkRW66ZRXJwzZBVfjSq9FqdpxqOUfVyfryC1XpwxE9wtD7j9hLtyJlj88g
pMRRjF18CjmNA26XjNWodOalT0ISQgnJ+Qw797WqBu2WQ1NwwMC1wm3EJ942BLsItRetvUnaWtTS
TXETc+XqzLJWjtZCCHt9I5SZT9Y0HSSdE/Ab3VOxN7az/CyMKzy5wOjdvlEcn70a0WXNq2SYyc7t
vP2sUsXFUgEj7F7SRH2NAajuszKAdeam5kZL4hDrYuttcVYMr9lIV4pzs5/UymX23dcJ2CDUJdfJ
2ffsxYR5ykqwYKKmIpc23cFTR1iDEyM6z6zXgSDn6yiiOMfPo7IMe8O7KAuvKS7uSyN9zJb/oEqK
zaADcJwxAEjbQI0lTYmtCSPUclD+NKiIsvid65Qz/33uMKdV5K9VZp46NFMEqgDSjSlE+scqIyJk
KxQB2J7Uudy9UZ0savgci1lNB5fdp2tA+6wcvEMd6EgaCsSwke+RNOEmN44GwE7/8zwbU3roYTCd
EQk+HQ31ZhXEdChWm+xmKJpohf1GTaQO4kx8I+Hko+LCaUfLXGUjPgKmDZN6g1RuWpV5NI/H5Nq2
WOq0YQjfOhXLrqdgyVL6iQzKo0qO/nw+NnLlSVPpKddB+tL2Erot4nz95fQwtYSEGlR/ClpL+cVj
FzjDN1DFFEonPMfeTmE5oc0pNUiTxJqWfDsGeCnFNtjkbkZjg4icxUzb+mVscTcoJ/I7BKtYV3Fp
fKLNnqBC47cp9f+44Mz4+4zEhaFwBB3MQFgAsS85etSUCtW63AieGP4P1aSk/100abI5Q0gpGgaL
hCLqkjnZt/7Lht3QENYTr4Aglp1TUwZy5LuOMWjpTpyNsEOVCetwsAryDDwaK02ePxTLffPNXjln
ks/iZi4GM0kcTa+JY+UeWv4mktDccuu4emk1qol/Pe/XAnW2cuuX7N5bk6wLT0YSH7Rpt+jkPt5W
2m1o9Pw22+EJ3wLWmGrdwZeN9h51w4jeJynWOm+praMdPgZxEtEQM9xLhnPwyIvAQomffWMpqrTw
VeR+pQZKOct07Rb2ZX0hBHiVJlLmCHVJ6OTks28LHXdrJZ/n3wr/l4IYerHt70MdFxGiQ/aHTX81
RvT0/4+w8+qNG+m26C8iwBxeO0dlWbJeCEeymIuZ/PV3sdr4PPYFZoAB0WR77FaLrHDO3muXXuZ9
hwUaY5U/D0GVb35n7anoPX+J3svhAK6Stg0eYpPaZImv42msxksg5anxJxaxrU0PjOQfmvqz028I
poTcscw/4LSQcMGqo4SMf4LNkYNlLkzXrgXzm9JHKi6Wg5W2qR8JxGEXNhIJeTMvUw6ohEkOlwi/
9awSX5eKQdiNzTFvvG+qdKDe/99Zktk+AoXQ2jduZN4DqEV7UYnpI6xBJw3GJO6bgWAepw6wcgQe
N7pfIX5tCsrl0+C9arHYBXFlfHYJ8djZtd7soSHrn8dYbKhvvmv9VN0P84D4OiIfRsuC6nMQSn0V
N6a8mxjjEKgY9MOr5sESjvzs9Fm6A6KdHNSfFcQ/CIeKb524R9IFp1OYk9ujaB1jnp1HiWYIh+1T
M2fMMlaefm6GT2q0LQOCVcJxSA/oR9Tl3GYeDfDnb12/sg7S9ipSOHBxGn2JRJ6l+x07QPkS+sY+
N6v+Pxbv3t/mFIddPIOpabCX99nL/zWsdhUU2X5MWGwVrr+pa8xXfDMfjT1FxOFE4cE1MvtN4nhU
D1KREDmoriO1TrZV6SwcceRMGACsY774K3I3N4mqit9u1mX1bmcLWpvMe47lzu8sbPbKScAjRkUe
1jRa0gaGCGawVW1N4hsw2U2eR/bPkdie0u7kh+wiNBuSuyKDerURDuvrvuxvtSdnyK7WH2djiLbt
l0B8WmZLIiNx2BclrDNeMf+VT2IUBoRCrXzC841SAtL7OiPSBj8WTfR5ZtWTmJNzwzyIrggOdqrR
6mosmj2ZfGhn3F1jYZxGr+lf1CGvRxLbAv2xXy7Be+9XTYNFvTAL+R+jpfP/HJumHViWF1B50X0d
bsWfgyVbXN8o9bo5Mbef0xjzQouZ4FW98jW7uZtxcm98SAYvrXSosmdavQdL6L5kLZFL+CGmjbGc
ygRiwDSgfdHLzn2Zy9i8z9r8qv5XLxnJsiWmZXkSl3pIOUawfNvuNBS99S676QFgzXjNloOt0AKy
hnAfUB6rhnZHdKH1WkXGeJ7JL4AIwoMIL4HJahbOfTLU9Ia0IaLNxgObiYj4Np0Y0huRL/Rl/zYY
SI1LyK4aD+TKkqJ5tspi+o/1heH/uTfxfF/32FGbDup2n1rB3+YdfIp1S7YJbEphi0NuEALlhhEU
A9/a1tboMghF1jlqq9dUbyYox+Bn9JJWrAsiYlN3GutZaTbndnlVzSZd/4J4EfUGgUaoeJ1k2uiK
89c3+dc8Jf+melERtdGIUl7vSdIUTqpdi8DqNlRQDJpw7kFmiOpkGIWPYhrgRAWNeAo7s0IaFDxF
aW8e57CjleLkv16pa6yarVOyXIsIfUClw6zjSqKdSl86m1qm9duUt28DY+QHqv/LsRvD9FtVOOmG
RR2efxAeGKzMZNMxKX97+uttvcdt02F8X9UVYdgkpDTHJBBkDEgKyi372ZfMYG4yCll/laW1j1vx
oNnZ9Lnz2NrMgf3FTWjj+q4VPOVQpdF3j86hK7utYWnNE9jEblPkcbNTp+pQGcG+SabTjc6VsoC4
qGqyMFcCJ8CGNTqJHqzgT1MMo872vt5sqyllxW3Z2NVLmHwggozPmojNByv5Buxs+CFs40dXpPnb
OLpU+fwY/3rK/iuqCQscQC8cGk1HUrOMi7NBucEN+gq2B+FKTmN9B3rh3fu2/1Mtxusmi3bcXish
BpZ1Zd8fJ/bUp2Kw+iNPJa9MYa1YmIOEKlvn2Q20d0Vk13MSuGB5Bg+ja/cH14dDRvTJNVo4gQoW
aC0wBd8vNUDBwVWdqetldSxmL9sAe8AvFZE0fTYaCIRLIbWUeXvPThDVLU1qj4CsrfqceqyJleCZ
2GpONh/CTD62obTeTNh4R8sv9I069SN/Hfay2NddlIJTrlil6p3oD10X4AlbPloSNMO2XUL8ktaj
Qk7A/TE7lQ4zqErrBPK6qYgCeKmDkIywzo+3wxBiomJ4XDYi9SVb0jGccXDX/75nsP9cT/JIY/HX
Td8KAHWxvrL/GiLx25YGDttxR51Nww7l4zbPg+diagYYMO5PX2NpEObudyxbX4250F8BjuU7MjCm
U9OwpykhdRnBYexRRagabdbIn/M8oAtI3eKxtt0Y1n+YP/oBmmSri58tzd6YXeLeWYLIBD+BBayW
RdQ7zYfSnsYHU9TmA4bR5qHVSf5ZYnOAkiN1pDvrqfWU8rZnHaJ4BQBoO7b50RIK6xH14Wr3t9dZ
YO3+/ftSmKPfeyy+L9f3bQsDYwAfgY+wOKX/sf72uiaQUVWbe92Fn2Gb1Vtahc3XtOtuL5Yr+tC1
60HK8e5/78PfehtrF+Kr4lNhCEXAUuTj9cZ9JQKT1ZHVBKs2G36o+ltvZK8m8ZKvUzx+qgfDRf46
jS9qjZS6y54SAff+33+6vzsWbC9Qm/Of7VFcwabn/0V/CHFF2VBnNdACqJcno/rSkaj1HGVhcGyZ
TtFPV+YH0ngI0jZkzATkjDu5O1OOw16ldY2xvvZSOJkhvBU4WEOzcZd0L5TEPz2CMpDbhWStTE53
9T25CkwdM2dKKuPGDAexSvO5PExjeKdNentQ/B+FAxqcbhbUhBD6IIBdqduq9CRpeL62UbeVOoi+
SjdjCXp80OoHMejeHQB2dyvmkUVIFaCTUxRpq0JU44K83JrVaB+coZKf0+hH4WfGm181zikvULxo
WbOzlvqA4ZTIcHsHENNSggLsRDIp8X5IvOVBSmk83BpI0OM3MTtca1MBwjyljXa9sTysuEWwoDnI
7eje9jogAM/UliqjYLszOinBVMWjmaHmoe7KtAFtFaRwg5NAQzraOF1yKEl6pKuYf9xM0irf3pi7
93RJqiPxrjn4osDfuZzSU5NsKjp+hVn81lXGRk9F+5pBgb3WVzogczIs4GyEe1SNVOlokGV3upFq
bz/MXBFhW0cFid0dKT95kX5A80C/spRwG93sHkd5d6vgJlpzmhtS8wA7rYg58R70ZYYa7No96hJO
Xx8P7uHfb1b7z9UID+JS7DB07lTXtl3d/8tK3EloUMIFlelAJ7i7RYHU/t7KrfjB7kw2h7YxoT4j
7YxAQksAdxyTd1Uh15xO38CgHjfZAJT+BsKVFWYLR5kO82hMzjd77K1P5YDZX3WG/GZg0Tg4C/Yl
MjWCamAUqu5kraG1nqbgxemDACumx/jndAaCmuqlSZP5SeFLRw9+LgkV0yFpM+e5oMGZDl6+AwXH
Njx3y7dqjBBURqI8ieXUGLInr6Hq5o7Sff73L/A2uP8ezPgGPc9mSQfnxWdvQ8Xoz8GsTgy9Bp5Y
HMemnRMC5RvH/caaarxihRyvFShmEt9SVE5zksFwiNOXSY3spa1vhnLwnh0xa+g4KCcYLTbsou6N
e6un5VrG1vQ+WNLfjinhg3KOPuWDIZkUna+3xJh4iss7dS0Q/lev0n7echhlJbV6W0xow8OEREFS
P/+yZjPkr5rS8J66UL7bo2fcWX1P2F7cUlAq6xE1tvNikSZ8UD9G1moxiBjWqF3hhzsjrrx9CweS
EhIKnS7VH1V1ANj3Henl+XtsENcVaWmw0ZqUFGVLsGNL7XlrEPCwZatYPQXejkzDCAtKc08SSXsd
rPBToFXZYc4b+2SiVfvNc5iqrjgQhuPYh849BC0Np2MYal9db6g3aThdCldn9SqKCUkvMNbVrxQs
pn04iMnudgfS9XH3FFq4DzMC9C7F/w7xILd8tWLrEieKiFNqX6zRcLFML/1D19Mu2UgvhpbqVYwT
ABQznAdUnyYyylh3+idZ6sFD0X8lv8V4VOzNOqSS1rb+qS+1/C6VTbCLK5eliYOpuKCuVC9IFIbH
5qQ3no/wkdNaowQC+w1/aBSLxwaj/zouE9Rkc/J6eyJuD1pjIMMs+3pvsgW5Zbmr+VoFubN2B7DT
PJuuMyO9MH8FfY/Ln5+nCNstVd0rO6B/vBmPHUTdOLmov8bBIP4fyyTr/401dPApMfhk6wQgP/6f
Vxk+p2uNensMyElau9DF1wPOC2PXJ7jbG6NoYeZkezU7jLREHqtsGXnc+XU+WO0c7yM/Sl6iOMlv
eWQhpABAn/NjR4V3p5WZfezMZTKldv/gVXSpwkg277asYfna1k89eSUj717gIVLPjWpaqFfuMG+n
wKQYl5qUQA2v+hzi5UNd9++jxf9ndvqGHlgGm2YGEnogfw23kZXENtbd8VgZwzXoDedT6RnjqZak
70qqHJ+gcXm7iMbYzlvezZxJbBy964/qXZ1IKrpotXsl0SLF/G9nRzC1H94CGHGt+EDfKfjcj05N
BYqG8jgjaVGed2Vz9yVC8wwy21adZpIsP6UgiITGNq8u3tLZsD6X2P6Wk6bvGyjJxZtVOXzHLB1y
mNAnC17ivYxnDx9i1nxxsPfGRsNqGyEBJgAWmpaKy6hNulRdMh/04WhRAXi0S1R77OTztzxIPPuQ
ThOZoin+27kee9zrEpj8cpoGAm9Rrn9Trf8qHqcVPXNyvwijxg8TvlL4tO7UAQeZfXvl+P5/TI7W
30UrH+e+B6fKgtbFT/U3rtOjwoTXOo1OFtUbVi1E1ISa/aHnIkZXhiFWjytwJoIkQItv8KTHDgqV
Yl/IGenTHM04I7DJ/uayZl3zI8e4XamoQqMbvP2gWxD4ZEtkMPyLlZZo5yLP/O8Cfjj2DPbx6aZo
+2Qj9ZHSSd2i9Ujp/oic1iAdWuu/ChQgiZix/pjRfM/0UDLwExsGi9m/btLUsyXPKUI+sg/FScwp
UBa8FK4YxpWFLHK3AJfO6kDtGjmxKtiEgniZoSum02zlZIwvxcXCtLJ1WycmtuS6XflOM+wyN68/
l2O1tpZ8MDcX1cYLPKKaOzN94Iu41mUWue++cZ/H3ngeZsIvZFGvxtDn+Dtbjg9e7k0r/B4sKBmd
TMiqA2c+amPzOI+QlChJI0AZ1SqiIvnJPsTu5G2iMbgkrR3+GGV8hCU2f1ghHmulmigNnr4sxMYz
ozkbjCUEpCP4a6fOA/LddmHTIBAcijLeCGngR22TKgalQ7CGKNGKaey1mwRbLUO3uKhTUk+j/aw1
I13zwN1UtS1PuLGP1RiOLwYg9utc6yntIb367OYNwgASpZGYggG7PZ5+WGb4xzvxJQ7RtYs0/wa1
rluTA326zYk88vO+XlJjoQuVu7TD//o7KiPwUhKtQjCZs2tMD5nlI/OyWQDYPcJFtf2sY729ehq2
gYld4lo6xh/v0mW8OoVrrFKt9h9oKgBJ1lx/2yQYLQgqM1NyhQ1jm9txcZwJg9hbbRM8qZJSJVvz
0+0HSebxg+ConBne6C5RSiR3mdr2dq5J76jS4ezhATwP9Gzv7TD7dVDXy6w5/74UFs3ltsTJ/Aw3
+dIXx2Yu1oFBMQLDbYj1gBidvT97P+sqA4ltTBNbLXs+pZBZUdmM19vS1G7lPlnoqi1SiV3Oy526
dU1tegbF5R9v072a+XP8nrebXUdGpzNeP/lLoK9a+jj2/ZRk4zcgicVKnyhfAsAtT22WItT3je6R
Pje2cpZz62CJ3VJvwL6LT5a0xwd2Mh49koEAGRZs3O0m/RcV4QgcDTBGo+/qRVuTdC5SG43OK511
53lM8+hB0Mmv6QbjqVwWSLmDTnRwMYAYfRNtxRgS/WI7g3NPcHAbRC+3FUscs8yZN1Ga+1jjCfAs
hzz5HmAIqKvDWBniGdSs89z6jlwDT6cfvNzb4FinTSyqMynGDapdJEZ0oLrn3sMk64STyyzdRuNr
k4W7Hvs0Ia9B+GbRPFf1vVgHiNrX14pp6DumS/Uk9gSEriwo1a86CI+tXtEUICjjXTE86y7HQWhW
H+qMHZh5SGSK9Hyxfc4SOWAaO8kn9KVIfDRuXZnPZ71D8D/FLJod4FKPk3B2oH3LO6VnCAsWP3rw
ozLaw+3DWjVFtLDn36Y2137uCD9KR42yEb2F8RU6j75RtGD1EYTuVmxjWMeYaa2tPdI6ds5CeFFv
gF+iERsG9SOTlYXRCKaSU03TnfSL6Y4sMlrJYqxJEAlGglL73N3oXnulQF6fIh0VtkEm1FUFvYai
ty8qAaGtP0mevE/u4LqQ4H5U5XBV6E91UORP9UqBaRPc00Fe3yX8/EjMIJugkyFcR+ZVcebJWRMV
z2zim68miUJPy1k9AFhTZ/qkbVT7zAhKXb03MBasYRKHezRqRM0uB7PtWWKnQeufEyBKLGp7t6je
DJFRoo3AdgHEaExsA1Ngf6iagqo1GDNacJJoyzxpX2aiKdejZTYvpYkaANFFg4KWa+rdqKp+psRw
3PeTKZ9rECWqQxh2Uj6bk4QyMkAk6P0HNXp1ehJvdB3ClFv16BPVaB9NHg4stRnQ3a7eE3LwnrtT
RxFBx1LQjancKwRQZTYOcNX0qlZFROV1VzhSoLgZTtVBI2xz1coQ25XdiWPaBU+/xyJ9yuS5mbx/
DE9PtLyLuy4ixzILomYPSQjUbFB/MROzuX2Nt29QfZkTO/yLx+9qRo3KBpJbS1LjpuTZ1H1yvg04
Lfq/tdow1AEPJqkLj62jW8+6Azpt2Th4oQETBSrMJbMi7YIUF/n5rI/3U0Y2vCLbepn+w2w1/HnV
fE2yJLsaVdxvm6G0Nh21MTLcLOyUocno00lygEz55nnERDI6WjN1tSG00C0JrJzTIghxSd/GZWPL
S0AwPTMc4sMc5emWlOjsaMK9vzZm85WaOrO3cMuXeqDzPYCpO0dQKC6TF5tb30nnx1tBjyi+hyYQ
2t3QRt3O6Vucu+2MM6bQ71UbRPhOdI5i+ngjYXkPpSCifF5ejXE43F6pa9HY/Xp37LwILb9ubX7/
YfVqFLmPU7Cn32zhvPL1+L0lgeEgAOrf1D0AwNdjjqv8VtzPAyqiNZ4v5OqPajCw8jG6740a2M1B
N6UO2IMRZl4OcY45xGURHzmJcSg73T//fgUXCT592U97T47shfWzLyfMUcv/aJiN9mtNntFqOyjI
K2ATbI+1KDcLU2ztmq44kOr3QzUrhDdGj6X2nVAu4tOsivCyZuoxiiDDiAYkWpsy1fYt8A019v3+
jBFz6CBBa3Zur8FQal1is71g7cFxhmAw3hZJMsJA4F6lSKzXDtDwPfDB+zAI3b3jau5NVE7ceLlP
EiJjVBVHHcYEzVTv4Xx1EPPPFq5UumHnsPFJR0L0uE9nkll/02zbKpqOLmOgumSEJQ6ApfxTzth+
o7rStuyRzXtFUmvow9iJuPOWCpLij4q6O0R5s8/dVNx1A7hCJpwzGvnpfdlB7+xlhtVT67l1LaLA
0Gt90nnMT1VCe+R2890ozn0ytGs1DKhDHjAom2N1uY0MIT4oEpAfswzH0EKq5Ju2Vsw88aGotC/q
CxZoqHae1ixVMCe7c76admmeq9FyGZv4DY1Vrp/1fvqifnvIZdunusH4OvHEMq937VVP6m/q5xzM
jPLbDDGxKbAM/OJMWyK7qn/Jz+trLP3kFA8UDCuhIyRKPA9G9UlTyyAfER2bwmojZtG/M0mv4nYM
juAL4Z8st3ERZsxQbv25r42tpGNNnRHTq90O06csSu4lCu4D/g6D9i5r7JBSpi4xAJTAq+8gY74r
snheNl9GLRMnaZLPjdRvpSaXpESyVnOmAilFHBvPpUeUHumbR7LZwdcscqgpaZ7CuAmvSg0VyYpE
hEHoyLPtJ0vVH0WoOVDdBOEnbksij+HQZU+ilyqX5MCAyOd+0pqjuusq6V4TPSDmYRIfYO/WJXPC
B+vTfEtK8nzWrKbcFWkAZXo5+N2ks5taTqNMf/NdQuCshftx6+hHYzpsrCpfJM81TlMjv1d1hAaq
Fzo/61tcoeLr54nAAoSbqwIqxuC3wt/PrdcxuuTTNu2xo9YF2aOtNmcX3AQE1Vext2lh/a6dpXsh
l3kG7cDSNLkqmZlbYng1vfaigG5KmcqSqryzQoiCv5o16F+2/oDxkyoOiWb4EcqN5wJ66ivSQg5S
q75SlnIugc1goJQeZY2GxdcSSi06gtUqNs6wNpPF0gpT2rbCa5qjtYksG6twoT/UyzNPum90yu1o
J4mlPgvLIwd26UY5SxOKlePdpGI0EjZtqygPUPdYIQzWtrfp+02OwSohA1o1qsjx3Oq0Xa17MO8N
/S3XinpTah54mWUxQo/TPJRi/iAcB7aYSTyECrDTGostdjC/WNyN66gVOfiQPNv7luNhQLHhWyyv
BoG57dbOH+nPkme+bMSogl7xU3yySAeq14E1XYEA3UqkGRXxh45a+xYEjn22iYu5D7T68fZu2Cfd
yY8bYF+KCK0Q0AnBwisbpc3OFt107n0ioGKrx5A0eQ/q7Pf136cw81DVzqC3WmLo6lWtjiqKOvIt
Hcbsup0cOsINqxyCxvkj6k2nCsLzSJDmLbZ66mW+Ez3DOvET051frzMGyDt1aFyEd0iNtRYuotmi
aFrOKY8fw2wqrm0pn2WrOWeyfWv6rxyitHx2o2mhfOXuQ1oeQO/bx6l0KaEvno5YLL6SsPmkrtvQ
AdeVdD6k72hA57XpBY/Dtdadpxoc5/H3faxwfW06sorTXFj4fno/iaU5LW1Sn/yZFmYN1NLwhvZL
PYSLdoFN+lxED/E0iWaL1DpF8xIuDp1gAXFGRo4HXzu6XT/vVLGuWuTIvwt4tPdhyC/vgggPj3rV
xO47aci70aRXD915OOdF6T/jFuyDnMZ1E5Zn3ZqKu7AIL4iB2e5qBrdenLryq2qd1oMOnJqnclII
QoiCLPNlXW3GkV/56u+38n6oNuqiXqPaDqoAIbHnlVetyXDIh731Wk2Y81mEhSexpA9nqXO0mbnu
bFkw1jVLlW55CG+x6rOEdiGmcd6C7Vsl1dBf3Myz273THd0gyK8EeHrXXHMeQfRVj4JN7VgX8lUM
zvOtOEwkZbZD9jfsGhJi179J6OrV7zeUO0ZdaySdgLJCGbgk2hpBd5pdvzh5IHsowCz/nmOX3tX0
4a5Mk3yKUPht/vFb8iMd/116Ur+zLOynB8Fm9GIl7T1+GbRbg7xXYwYpDib8uY4VP0BPSDmxt+9H
T94zAQoAX455qKfJIGiD9ajWIl8vZWo8TYRrYqp2jJO6ZtoyvkM7e1FvYq0JzunkfDNtrwZAkTTH
aSqNl6GoeWTo3W/Vqe/VyanVi4jwAd41dS+5p1gN6NgwWJuCd8kH9ppE0fzsETudkg4HozrUwDwd
bsZ4ueIPDrVzMeJo991kbWiUOc1c6ruN0+uU6G7jeRW+1iaah50aOUJXT9aI/cKd+hKyrgJ+FTpY
aNU4Co30sRyT1a9vaG4ebs9FnmPysufoSxvotAmXtqk9eB9V477UtGXmYRXmofzUAKAXnam/NyN7
evVE9XEbbJUs2yejZuv4c7dX/786ZTrvIHjZ3XlOuugQ2f05puN4VXFRVm0WcBWnT6puCZx12E0J
7cd/3PxG/KmeZtq0dKw3aj6QjulcRVHf4yKyLrmo72/3srqt1UGjxOzX2rthWD36Q+YQw4SwPU/d
T13zpz1s/oHdTyGnbuOmdnKsQvIlRBLIT5IRgZRya/Vr7iMc+RzzY95HUegdR137THoKMnF1raYQ
tO6G2dyyv8fWG9fxMbv8TrgXM4qK7KIy59XVKu+LR7AERtI8Fla7Da1MXJDav6rvyzXo4JTN4K01
mpWfxJi9UIlzvwdFeUlqfX61dfyvJFgRu+eFB2sW2C8X573Shevg7mZZRNvb6FIEiE/KZellLwUD
9UrGiP1qImAwIDR3dgnBROlZRCA2vt0RUtnX/AKXlULhQ4cU84TNYBmd4sCD8cX65Kx7TbcPvBaL
3FJ2XSb/ysmnTdeQDowdjGm5N0VycqP8re7ZS2jDWzVH+SWKg/K2OgjrfivCojr1c7L5a4hVg23c
dHCIm2xjhF69rYjw2o7LLrBrQPOK+Q2zR3pxS/8udFsa+7SSMO1S1g8GOklo+IZjyBZlFQ+aYO/P
LLzczZGTpevbb7Voeg2YwPhYh158uf0FlNhY00bBCzVj+1q11g/bTsNDxJe0L/wZbpAFpptbaaT+
ilZc2ogvEYlJEq+WCzYuJ6ytB62s3R9xJNfKzqQOnUMu022ZohVOe1D3qFoJpXaYb0byy8Hh0XS4
FZDZcBenIUz/S4xuOn/6W+kfLw1kxzTYtpmBayn/6z/EMFHgVL4YbOs4Z0nwNQWzUH6Qok7GquA5
7IPR3lleWqxcbGC5LVyUVz0wI5b614gl8bIHoge7rswWpNtCNBN1zUBauNOhDLhtcVDkRz2qribt
wgd1iVpgtTMcCXWBKGhtyPyHvteNlYvm/Ss02u/qbzWQYF48IPCag6jBi1l4qegN1+2NXaHb29HU
O6oeraT/LmsIm9ydhdf6G0eCNrVTJMbI1IdN7dGXgpneGiAcPawra4D980MaVl96SbfUEJAf0dZ+
13w3PiZ65C2L6vyhLOyD3nXJTyYVXrjjgaq0Dy3WARWlaSOsGnZrqrwUl/ZnrXDlUe1vSXwDnkhn
Iq3G9Nmhv7MyrbjeuTr48CLOpxd0NS9+RRKjFuJebu3C5TEjS8zMI7G2scgjREIrmFWzsVOp6GQZ
hisNIlQZec1B7d3soq8epjYnp2gCjTEAqosxWiGjf+q0YLon/DHeypSOQmKhVLLZ/56oUNrPbQuD
tpymH/6UfqgPPGiVt9OkHNZV6X1MoXCQd6LjMch5QZsr9li064Wsy6aCuFPN9sV2yPVt7Zn+1qEo
tSTEE+4MqfPWHcj0L5oYvb3vFoyhKJu3c44YRmlUchoN60LdSWMduE8+lFWwudAvtfrdZQd2J6cm
YMMUFwDgOPXoTsLPW8g0y2m2NN/sEOSPqWUXMwkZ+jQwZKoGSgYgHqUYalxjD5/djlmCHWaEBWwI
gMz18BdVKd3Yx4n5Qwm5S5bKj7pDfIcbf+6d2qaqTMGjHmPgI1n4TQzlxSpS7Q5ZOX9b5hTWyR/8
6FoSH7d8TOA5en2URja8ecmgLUDq8qlth3rf46BZlz6/WK1u2yd8d+RMLG2nLO8wGaRkWZtpCuoz
sUj91KPuA7flLqeAfTF0aBNVlEJd1eAjhRSK75Uepxp8bK75mMDmQGUftI2+7peORWq4xiUsATGo
1gWy+nBkjRakcj65qY86YSnYT2m6x7MLXaqB8qcRffaSxm2DGcwyH/x5AhbUR7BBneIj8tNk1yWZ
caReMD9EpMQmtCUo5VvzS12jzDWQKd/NOJaORIvwlMkp3LGY+eGMDlO4iZHLKMqzSHTxHAWSoDNy
dT4XGFDLQSP/xIua9O7WDapqdKLoJiPH9F6DgoB0xsK7NMVC0NXe0dMm7y4avGaXesUEjpXpRx0m
KkFN/R/5SdbfUSk+fRo6eaQkOkte+t+amjwKO7dwe+cI4xskqB8tKYbiuZsxIVI4WinbjSowllSm
NkHiGwf2mSdDj9y7rHTDbUXG2byP8GLu+PHna2B7P5ccds0cv6pVVj+lYO44qzBPk5WYf9P88atm
xvbB9piUcJX6l8oFupFJhGb/rgMwgsVi9EePNQAawGBv2bhXMY3/pRrCdETcLB7W421Ir0z3GXED
qSKRMXwOmpisjWwK79zE+PW7ot5Aw85Ar7z3rMuoGzAQwbWCQSguSV+KfdNG5p4YZvBgo9Xd9bVc
zCqoIzRpPAvRije9WOql+uIjrTScEc1grOcpE+ehsViJ5lZ6H/kVpIrlbQTiFpQDzTgRbz29szHu
Rgb5OtOSxzmeaGBkDeWtsXFJLe4/C0GUR6QyBBwg8IBBXjuczVOKn2XlsVSFRHiuHXd40bO3khC9
e5/dGMWBVMJDkd3Go2RycqSpISayqq0KdBuz+ily8C6jkvIvyah7e/Uq/t+rkvU/6DzrSRXoVDW/
SSImpCqRa2mYd0pMMnh1c5gYYRy/+44sgZpHpsNzDmywEJZGwSbta5Lrg58ka7DBC+o6ZA0EM1mN
VbGSQyXhxcpp2Osp3FXVjGBBPF/04EtAXV3vXfO18DJrp2szkCTN3UZxHd5eaaER4uBw3K2FshVW
dX7ql7OYdK97uxugOKqYJORi6h+k8I6xcEYLFg3jThXZzLxa5E1b2ZHAmntacZfU5vk2Ijp5RbZE
rJEQobOcS1Pg43NBAX/JQvPT6GvAhwM1qWUb6WbFNeSONM5RBNI47gKAi7Us1jFRN+fR9PyvBoo7
CitedCR5EUe7Znnb23SR2Ll1tTTWlNy+4tuEsB3HwWqQ809aqwTltJ1HRGeAYgqFB77ZKXu8fcTU
kQY9gKXaJFPZkzTKSkMbaAIU4SdtSPKXEY7Lqi+maj1RvsfcWk73lI+WoMRf6XBOjNyHIfycQsNc
riaF+aUam/Q8LgLqQdiHzMrslT+jeVoin7PZ4ec3iJWPur2qx/w+qEJNaSIwIEjZOBHYxdQy9uVS
ECFJ698fd0cpwP983JGRGC5jmYErHQHQnyLBjrQZJKhZfHImUCDYBnHvzT45l3pWdFufyNFtNBX9
Q4MzcZ0ATVdL7sCC1ZPHfbWnoV3tZt0D/rasCW7fZB27QF+dtN1YeUnF3LW74qzOex7mW8RKFAlj
51mVBCjlUNp15vFmU5dZ4q/nHN1Z3lVv/f9SRRz3a5UN4tFpOlwwyWDAXpcjq6zUPo4maY5U4qhW
4aRZiAuOvGptYV2MPrMpEMXiVGcYqNTa3vJauGsJYWcpuKAR4WO8csBPL1olL7a+eTnCbBf1EtGY
M1woAtlUNFtF2tnBKe2fQRjA2pNkx3suu/HCZ0GHR4usjRa+atHvSJkI4YL3WIO0wjvAgaBlGwbO
s+0IYNfoPomIG5iHbbwYLcbWfYPraKP+yGxoII2qslvJpfmZTERBsdVbu/3/EXZey3Ejyxb9IkTA
Fcxre0s2SYkU9YKQhbcF//V3oVrjdOLOvPSgIYpDNYFCZebeaycI0qRpoRmDDudbR08P+rey1X+U
XLmfguVeqgDyq782tY15cdIEAFc32nscmfFW+ZTsxaJU5a8TRexNdc893SHgXYQbu3cyQm8JJfOa
VF7bur8mRCkScIgOUPceijwmDnUxfQ+G/a7uFB6TAt6VQ8ShIeGy9PKpbtqPld2N5z9P38W7qa5h
vV3VoWG/RkI4O92fxq0YimO8LGNK2knW9TIBWLYAtiiDv7WhLSH3mq2RWP8nCmb4+uvRw/xvqiZC
j9jKp8JbyWLhBIalc0vAI44N3OXEBmHIEtqvPG1KHoJa8syC2chksTeX2z7GWhUiJBucDoWpSAH/
DV/LwHHXaIK9E2AzfJ6ox4zN/Y6MAm5oVUon/rTKM81/iZgWX02DGwbrA+R90TPe8aOXGSdFGJQf
8zb7oOoUrzarx6xIPrD361equupLz6LSAD/AdmlYG0li9Bt9tPtul5AWtWpT96vVFCBTJ6/c+bMW
n/LE6PZq/FV3MtnMcS0OvuuuSA1fj2lXknTQadQNuvV1oOrxzUk/JVqvbTUQPuup06ojKbLO9q7G
EXp9ZbzrfzX83TxL9LZLd3D5frYRIrYL+yOyIXt7fzjnqQMxwSHmoWJoDR5pn0e2u/HLABoqbvqv
np+XRxXM2pJa0EUI90CfHNUOXe3VQ9pSnmRVo3/UHDVMv2qgrX4YElN8TPbwpesifehwGZ6U8gYx
pnYu2ZBkjUODLVtQ0jzZQMx1EdtdvzsQOGgcS83busu7v75MYyO2AIz7k+Yk1q33w4vAxJoMffSj
lGQ5pCHuhNmBxi4xG6unjV8W3lURJhy3uQ1V2iLlnVcmrYWbKrPSWXMPwMZx9yz5teTY2g3pFVwv
ydEPO29PP5dNgy3zIzoSd2OAI6oYc3xo6MGiiJm2akSopvEd0DmN7srZxQgBxX9iDYlCmpBqPIHx
AE0Iyy8tlJD7F/pvED/0LAVoZFCbG069K+sxPw5JcGiQpOTotz2LABACgCThyRep8VO7RovFkbHM
V7hL+3sJ1FegDNXPkTGTZWg+5ruCgNCHpdJSahEnJ4mkXVIJdcT3G0Nm7uv97yZJ8GV2hmGvohK9
xi1PdYfTovLbK6iA1BDhPjIpXo7F8sMVegmBMBHta2HLr1rZHcMi714nk/bq/bT6gsGiK+JCKr2/
G+uXSvrk9eQPanusXvQCd2UT1GtPWuXea1px4BrwVq4M925Hqyzrm+9dQmpaBm/Y5Fp+1sN3VeYo
byvrE3xx5vWbvqUcUu1IFB8kNrplsb87MNQEZshK45QQZAZu3KyeszLAmu/36OVCY6c4FSEN1j3a
0KMqrspIOusxc7uttB5nY5klJMSxTG3/wdRqHviOv6gN45XXt4BbbBigsk/Ebkihjd5bBBpwPE3G
IIpxXNwBHlM2XSwzg2IczQILSCgfo9cxIZM0iQnwyJL8jJMNoWsAvJUGeANBZupQSY4kikVNu1FQ
tzD6Tioz3Q7qeRi0xXSZNDzHTijkjmy5cW8bxbibdJMdYmGNh2mZVomK/NpSEMSuRFZKeJWBmwP2
rNHDuwjIV2doQi8hsZt1H7ZnNQLOHKfa6Elv//DN0oIEtCvG/tFFI3YMlh1Q5Mrx7Nbza6cXBmQX
BjtuzGDOscMJgsP8KyzRkX1wuX8GdxWqg15mdUeiBZV9Du20huRt0gJxy/CAf/pnZ5gp2cz8O4UQ
/JK9aGOD7t+rubJ6sa0qXatzSi3hdvEDmvv8rD5XTEfcXkuCWEPwzBH7BnLLsauPXirsF2fSmmND
aUctLPBGmfG7nUQHo2man8uBZbB3UdiaJMt0YMWexxWGRFWfK3fT9TVdeLZT0b5MPmaoNmkqm9Nn
I6+Id9XmQ+6n+ish2HsvDp3vlVt9mejugE+np4uHEQs1MeD5RksiYg+Xo6IOP5W5/sy6Pp9te4lU
tLzysxYNa2HC4F6CHZZMiGx09vjn+oNXOu3J6Bl83CmATH8uroggCwYRe3/Lk49O6SPl6APjDNZN
bCpm8mXrio+MO7trTwDCyp1lzoB7yRbvbY/88YYf/D8E6Ybaef59Z0odqmNTc4SPFwjxxm9iX7Op
JoeZWXZuBcnqyuvhea2zSft+WNPsis73kZJIGnrHU3dgu2y/Nq3+Ts51BJpwmncDALLr4MN3tvX+
pdfbF3yi2oHdBx1Xfg/XzhvY+Q9R8i6k2HRJX7wiMLxGC5GstsrvRvQsFrFGNAxE2smmPPuj7p9r
crNXcT7A89em4CU3k3RfVRTNo/TFwU27U6K8GKFeTgwxtA/tiOfeEtaXSFThahaTx9RYn9FjJDlG
/46smNCL1pXEZK/6hpAiAXC7/reB3NqNlfXzC6V1vCmlO0NN21iirt8010DDkrsIxIgFfJtLCBg1
nri4l7fJBLu3/DOymmiDtPf4fBgnpKOr70TdOdirR/GCcMp7sOarrEdEP0u7LkwiqEfztMcahpbE
r6+qK91k9Rdt6Ng4LCVNRWbFzneDeaOXINYdxCLXLmxrtlSefArquDtPceRtCsOLvsJKruC5U4xq
30I0gGXof45raJiq6efhq310u4/uaMmH3ugoPawsbK8ped2P4xSflbXKQ8n9nIv+2PKQ/jbVEoI2
zKPnLCt/zdb/vTAyjd87PbQ+HGxTuB5t2iD2730QlvuhCZlNnAY7zManuCSZICBR8toR7GQtIDa/
cFHCuh6UkrFf0ZqIv1eCNLbO/d5HHlVlTaMjF814VF1rYdRceSNOv8baqp3yr0mPxbTD0W91Jq9W
FH4Iq8B9UF5Bw2+ggiUstSaoBbScKEhRQcwB2OV4HS7z2sqjgBJ3gb6D72cCSnLJF/NQY+npJRrr
+NgGkDnTyDmhNark+30hneCsYGf2gYcsu291e5meILIngijNzYAvkOe+p19/pWTWx6ZNfblzArhS
bZk4566cJbcZS6UI3PYhHlBCG73xep+QWDPzlzZg58QCZ2tr6bXmR7c1R5QkSwPHkzbJlf2wUp9l
2Ahoc1zqO1k36AuXF+/z/aPne850h5IdlpP401gisUjJg4QOHjsf5yF5mHtSzfxs3BGN2K/uSkoV
lejaBPlh1Nbao6WBdVukFlnnhL/2vEuv8K5A71rWVlfH+QGabhMsqdrqxVuOjHGJAlFXpt2XjBQa
9ldKINl59HnpuJ6szkOOrJYSzOfXOqgJra0j09lnuAM2dxuwbWbaTv1PnPSsvrM7GC72jXhfc/pm
as2PxhDGmWg7fadbVDIMCIqj6kVnI8lwytyKjedzleb02QPRPFQmnwAjDdi8hOx267mjmsmnCusV
VnVmzs7Qk15F0vQ2C+bgrF6Yk/PgX1Qc6q2IyXjOmyzYpxaDSTka3VE9GtX+T53L6rY7tq37uR2Q
MhijYT8GrtHQNUD+srzT21A8qqPZFEg1RM99rL4s0CzuApbkjYkeDFgW80K11yfqt93HcB/uRDNu
uFuXCGxwAB7xKxQQdNqYSZIiAFr0xrDA5dlmXqiAugz7VeO2FZUtk6XEMnOe0OWHBB95ahUXpTdW
yuOZlt4l1AYEKDQeeZaatFPGML1piMIIsEcMgqI4+8VUkC33FNE1GGCnTaXNx39fVhA9/NZe9U3X
wmCGHdOzfWzmvznyqZchMnrZcIpdKz7he9tF9fQQxsNTONG5EoBJI8TuvaXD0muL+eYkFb3YShc7
0++gKqGZpA3FYCSJ53d1VMb6dD+K/jyn/nRkCf3b14Vp8Y1lxDi7Pjm7o4l6viHf/b0bBkjyoiiv
g4YeNI0DzLAY8ml2a4vPa6SzhlNSve0hAkLECcyNettZg7/RYzISmsRfK5heO6TYrhKT3AqGFx+h
cPO2d+u9MX/PHDbQq0prydCsk2If6954Uy/Qe+kYgVlaDdYcMSgZ/cegzv3HfjlC2keGJriQnfoD
n43jqvBNfEhmGpL0JsjNTsb8gweY54jia6HU87aw7XcDder4VNSSeCmvufzFhVJIKHRC7rbW4kF7
icrxZMqiu2rjg2riDS25ir7TdQwFuWQNTZpo0/J5k+R9erzzuMzQ8FYET/UvdUQyugnKchNGHVuN
ULZM0aGEw60BnWwNcC4ogmcZwj5fvp8aUuRsEH4t7sbSsCxqmwgYm/Uhmi2SQwaEca6f0SQsUCTL
XAbbDs0Bhog/JvWRn/06F+MOXBEIJncu7VVw69nfX9rI2rdBW57U+aRByFMgLj5GMzFCVJ8te37a
bZnJdJlquDoNw0zSdBs/63m3lwQKaSNjHifC3q8Vlnj1xZJ9ATkqQ0ANWF+j1NWIIcvrQd+OrmXd
ckcmZ1CxHzQtttttslxD7ZA96l6M076p4bk6VnDu+i44qyOFAjDndj7jMg1ptK3csS7U/l0+GmX2
2va6IK4bvYu2yLAMVAtbzzEqWtLQP0yzNLbqT+cOBrU3xcd7gHLdp+aFS/hGGFsyk7wRuRXk+NRr
T0jQrWc3aH6mMjMvcQv2Y5RY5JxBfiqhjWxqD7JkrmsmsvElEGKSn1BZUgEtF7fVyHxnAeTcuTId
935kYTwpPcjerV88aL6evpG3iJ7SerMHRr8StB2Nw9i6gnadN7aV1O99FZ9IvtRhoOU2Twok904U
y4s6Ui86QV+kxBH8FkvzjMS1wV+bbNiS1u+jI8MDI7B8F0lpnHSt0jdZ5O5cQHVvTToG+3qYm31m
TMMnWy66jUT/0nX6vBnqWD9PGEEkiF1y+KKAgpZ5xOr+RJmGPL+YkcW8us9nPguDiMmaDrGVFa8p
mEfCGZaVdVpeyqDYBFJjmjNIXCMsCgfM29abWc5kGnneZQq5GHa/itlkCTNMJH0/9skSIdWlW17y
guLVpCtLSrSNpndMjY1s5Lh1lFCmMFiV//yDkacug2bXfkzQYg91lD7SxkSBuFjV4olNtdtV3qmr
muHNgIaZdibkyoaHa+D5yZOdkhq0DEYm0Tg7hNHdqkXGvTIMBDTbCnnq937QMIDnayfTrDevwZ0S
Bbo8m3lqvVU4U9o+qC/Yg8p1MQ5YYb3M+qxblM5p4HwndveSJnLXmfbBtEPaOst8urUCzaTYRf2m
M2e9b8Sk4cxnz4Jrepfzl9pMMtHYOWeXhsQhdC3nPNA+Ofga1VZv0pOb9gDnxJPyxgRLGkbqMt4V
8wlTKDt4fX4hU67aWLUxInFwMLLnenHLOhc/Gx7+rWlkOgoLhjGMGNFEyA6E+TJPLlpG4d1kFutm
0a605Dc8RjUXWMUylYVD+4F6o1pQVG3DcDo3pH71yRG8Z1lHw0LEiYxyZUf52fV6FGdLB5ssde9s
CTLrc88MHkPJRJfaCrEP/drQN7RzoJuvEkvUvVGMNTVHdAewgJ6snZXVS7PIcK2G6IXYK19Ub7wR
HdIMhXOI5ESPp4s+q+a4ZbefBodbrNRetMbSXuu+2uls5l/CyqN0Ive509PwzbeK/lp3PggAvfNf
nCFbO/iVrkFVjufQJe9ocPFKUAPAFyywlTZqP+eV6Vtm1MYlY4N9ScuQG2HSCCQQGF4xfNrwOGHA
uUHfXsZpvBAb/VA6Rvc9Ie1YHZRE+S6U2yw1s5sSZsTSeUBbn92KgtiCVu1XuwDaLcnO0VfLSfcg
28y3Pg2AV852ftAKEGSub4/rbHaCTUqX+TqFU3nJsL1tc7ShO4IOu8PoLIYE4tMlOrkd+PwZ9Shf
xrrZrjLfHI8xgaiq5Q17oD07GuEPqipTL6XjgoZmlMhoT1sX8wRoo5J47hZuapQbmz4wGT5gKKNV
QeyJdsMfq60EUuGXOYeoysX2Tqh8y1ierDWtbuddJb0QVw5x2MP0ZiIE2CgfWd3kzLNbu7rbypab
XROyX/ckzAH60Epic9vmXR0ZmfvrSJ0bTCrqRP/MM61/Iq2khT1NiHe0/Lt1FyxNSNRXnYXN0Ulq
7zHGEso3M6v3vuXqz62mPJlDOD7cs+SLHIE88aEv6C8RgYae+9gNxa3KrfKoRiMV7o+rNWQId6RI
r3ZcOo/zMitr+8G4DeAwtgMih1XBoGEj9L556s3AvAlz3zdTcLJF+B3bj3gJdYM0LFTm0NCxG9jA
V/Z3MkudsGOOu2yGeaYjVmt7yWjdwJ9Sl5LU2WT6FmYkRww69beGbZ1Sg3JJLDVpnff6xXOIaov1
lM5GaMJYqshM7PVAPipiVkieuumZ+FmAZtblIYxD/5tXsSfzZqhrGVwWssk8cZsa+12hsuaZmTVP
RBJQrPZQhYIQwOVnTrMFFRNyhbruMQmWULCAJ5HtR/XjKCo20FZIOT/O+ecocF+Roha3v5jeUicu
NNfJOHHAVSfWZUR5dMkCl8QbycNDK+St7hC8IWuHwxbbD11m2Q9GyHbBrpIdyjn/4g+YeeLJ5pZH
02uiEBvS5oOo+/pwH2MqDHLhzl+DyU4vIu1/vThmljKq4Jxnjft7h82v529BgFtfrbOObzMvVIV3
2Vm3Ife3/+/3aGJj3U0CL2VCuqlSSYZYJOmIP2vkoH8sZAJEODe/LAehbhrkhfXWUaneJfYI+iy3
2qFu0sJqPDLmBVg2JywsZ6005dO9iEsFMTeOw1I8IVB/r/h8RhlJEmC7x9kuop/t5H2lyzyczIaI
IFRe/qMeRtrOY4qwVm+z3PMX+Zf/ONjovtNlw23lDdl/wbifs9xn6sXOUh8bbcXiY2zZJ35RG8N+
JK429CQRtEqE5ljGpkuR9tgJ3WxdBOLBbopPMhjqmwGC/EMHdHlMKjYBxCSqibKfWvUZwFR4dKJ5
pybev7kS1LmiLsxN0EU//730MszfKR8+IDRhW7oFOGCJQvit9Gop/xH1kB0UGS74WHzI/VovGapG
Y8yMtR+G9b3zXw6xuVf788rOTuwDwpO0SWC0JoLO7aZ9dQyrPQO0w3S1VNds3C5a4RcAmN039TtV
n2JUciqY/beABuaxyAp8j4UWHLve/4Z1eLyNTT3d5uUFJdlWmplD2lgP3zmOH0vJ5F3rm/hSN2Z5
dRLH2UT6gzng1BoWdSvM9xEvSa+fe+k5mySCZl4SMrPQ/7PXX0c/7qX1Ur+9oGr8jFJh/OD43OFB
0x1lUovXOCOxbZnpJuAsjh0upNnQr4iFf6phATpDnam+9VO11JEyoeCMQkGcnXFWurq8hqaY6KjI
KHj9XdMSkpYB7SSvSXsmvydct07IHn6peWRRjSUJM2WxWXysYmKzqsELVoG5Kj/XrgMm9b3znKRp
ehTO6G6TyRI7j/iKrZeh0GRIisDdGMZLnBRPcdsWDw5Yi+McufbajujBerXsT5Qww3a0rEs1Fu05
9cYvbHrJwgWBtqlldYhCHHT9Muz1ncnACKtV750nluEXHE8vDyoKCKIp6Nhzzw01WeNixwIxP6L/
D69hN35mIGOu0QrgOF9+Ie57ncv6P5htzu+kD8QZpm0hv3Vd/usI6zd9hgCjNjeEaJVg+Iqq/YSy
FFnOOOvRzhhY++/vC0mGlNbpPNFDb7g4Xfva5lFHMR/bq/tGixrsjFUY9OKy7yLiqLu/NcjH1B3j
M0NrBAl0NG66VbF56XrwfUu5AHFnlyZ28xYMhbbXEnYh4TDEv6BHmge2b6zZPfqLi0BtHHHD9jf7
1m8Hq9k6Igx+xAV2iTQvPuUlQehJRG5RNlqCYp2sjM4yvvWmrT9pPaipaki0L5lZb6txCH6k/MWo
CnxSYgxIgiS3gcxlP17BYfFIJVfbc6vto90c5c3eL+V/YGZNc/mI/zGIoJMAZkVnk+kDb/+9E5xU
SBXbBs/IZPPjZclA8h0iXhw6BC1gCkL6QpbRVz7fV82rqg3iWDKSYnyJShBc2/oP9S5dgKkhoyaG
avpZ/RaAnx3ZUQJSBNZ3SuKAWqYPNnmGyKTw00tl1mcR2OWXSruWUPnDVTdZF1Rb1RcIkhaYDLf7
0BdeunUHW7swBFyjv7O2Vc1kqvWznbWYQWcfRYmnVZTNWueeQsvI1lyr2mYyuMRFKWi4jrCurOXI
7LJ8iyrvRHccC2qLehUdfKytmnYge92qiwevIkrNCeUT3Fpv1yYVTMDGaICbMMKy6uipANUQBIQK
8UgzV3fi671JHSHVLjAyV1Znf3TxZ0ZLuZTM5n7A8wlExdR2tUiIhK54Qp+DPifoU/jPw0A+vEGm
yjrqhuzIFEvbKEeBJsBcuKn9ZLLNvxcAlrlPx9Z+UsUHuoR9lldrjLgrwjeqZ1efSL9MSpaTRWZ9
NKxYvg9FmI5PU+J6h2bZS1UCFuuKeQcWxIgukI1wJEtpDMlBnuBitau7xbeYrH1YOySgFLW/km0T
MAtc7i6vO45B5m0YEad4Po3i6E6duU8goT47jUsUr+Av+NPCONXMItlbo+/tvQJBaQ1P8za5BH3p
C2Zznn3kt+OZ3Hnn+ziQsqm+IPWeE4NlG4JbQNByWdobvIjPGb+p+yCTpZARRUQ+NQZ5dm0oUDez
K4xrkPc7l5Sxn8KxjjYUoS++lClJbq58bpzisJBkt2nSIVqLRPtCmH206mxuNTUVhWB5awRiOMwt
KC+LyCeAx5uPRjhrZHc3uLb7+IZGNl0PBqkAfjw9KPWj0kEWk4H+GkHfVbe6dBfqcYd2+Y8jz2ue
fbN5kAWhGL2ry+d0CLpj3zU2vkaxGkig7KYCtNtShIdW+N2Z0+mxboye5FpnJazsAyrtkxJ5LdPp
vQH6aWsQq1Hl4Ov0IMNhSilp9sSZ6TQcTmqnVwhadEhKiPCMBBydPxpnvaY728ZpTDK8/jinjuym
q892nxwNTSuviTdN+7bInPN9n/Pv+5b/gZP57FsgZtMtFuxZPP+3J0DlOXJ22tk/j7pE2r6QBX38
wCcrJ41wXIZ46pxLxqDvHmXWpfe7Wd3Sre3Wh1S3s5W6uSshPtzpQ64nGdVTrd8L2VF89CrPvJ+p
WvdTF+BCV5NI8HCXcOYxS+9O207AKWiYzO4RX3cLrs2TzwoZOVVyIBoQqW8P0v3AyN0Qzn+sxf7v
lhQ+C18YvudYjqP43v98GuKkE1219EroCj8hS6TZROVyLG0bXrw7L+Cj9mOQazarpa6v1PnRJFun
SiYYl2VBkIniionaO6p6WFXGCnuzFMuNZlef3IZ1zGX6T4cLCiwm7fExmdx4Z1Td+CiDKNmpc2Fu
xLvUo0XkuvJjwbIzySJ/8YLcf66IUlfpDIbHdTHrZrRmw2Y+33FPaV62ZyUyi3CDJQRYnIomL64w
4lB8ez+jhe2nQB5NMmerZiipDely3/rYSR4Yg63jPI1oF3BKvdhtWW1dQdLaX+fUl2SxcUySmZJ/
+Vq90iFEAftx6PkvKQ3j5xTS/6pN2vSxKzP9MQiccKUPnFpYTnidaXHkxZsuxbRrw/Cio5T+m1fJ
Xp4YiZl/8r1RP5pJlx159zm1bFffxO6PXrI1Zgts9nt8S8tIioA+UTfaVYvr07/fKDg6/+dBLQzd
EJYhIPcaQHz/eXX08YgdfkIREgaFva4XRiXdwZ9ClN6jlY/gygoj3BZ+8+bWogPRn/sr06ntN5sL
iZAwsYLMKcm6BlysjgaQ0euFhpk6fYN2M/h1/q+v+OsoLX9W7Axpp/IkLYExX8pUv7RLyiLa0OGp
+fOI6Jlf52gafamwA8CuRRA9t4N1uj8m9bZ8nxGz7TNmm4vKtNony5GoP6iBq5Mx0oiDdzNjT0eS
448/I3Xw4E2oYwkTDayKaVdwvo+pVYugscoYissyYw+VUHJp5JCruhFDl77l7VQdA6dnkSkyyhq4
kYgWhCz3UVRYcBDmcl8GnnktzVTf0RMHmhE8E5hFC6xdOrjI4+tzEyC7qEifkrTa3jvS3gZRlg+T
PkXrqYI3bXc+avGlMTinttxnNCF/9byQRUTbpklfOjPG+zzl7kqm05s2VONjjVH0yYzrT2rmUCJw
3Ia0aA84aozNvdQHVApiKqeNDYD3We0FslDfgWTISDPTNLpQ8mTgTXw2Zzt4KqceET7ZDo43s39S
kwb6QmyNlp9NmHTSILlruzIurefS1FH4B86ND6DZKm2pOippuuMUtO/7XidBZxzqCPQI6LgwbB/W
Jg+nv3H24lF8wY84E6hIo8jP9XLPT1yvAqsrbuzjpgflIGk6/smyBF3QxrFxaaOCOXEAYFwDYjgp
tbpBiXvwpZYcbL9ksKRl9TZYdKsz//oNuVJix3OjOEVjp63vXWtUGhBJgR76VeauUmBPx4i5wqkg
KGylWlUmd8g2rAi3V2NVKSS/qjaG25Qb75Mf6DvXTBjLWuQgzn0/P8FB3phex3gO2rlSmbGrqq66
lvF7r0OmFLr4kkkDhpNufnSoxdZW25lHZ6m3Yt3ud0WMT0br0+nltyNggyvLGPULn/+tB4bz0vEL
OBHo+UXlACY2vUbPiIutx09xTT2sH7NHERgYC2pNk810mF3z1bKC57QtxUeMaM2e7yoOdcSHCZ3G
KOb3Iuqis5p2Q/5fWi5aeZhnG9UfNM6evIFr3AuerO03tSRWpvsqEqd//tUuHEDUONgClwqQXA5U
ZFVtryPMTWFcXI0glB87kX9UUBa/wQlnevcYQ7aw4VX95DVitZ050TyPluexekn+PHKGXZk6GoCO
5V+lwk3VS2nG895yqx8OLJhNQyWxnmYT54ROIsv1foiU5FQ4PAIiOHubuxQzc29gXsFwpq08KJKG
VZpXM43oBfPUCZcXJ8GbE6cgphlygWEWGFv58arcviV55T3/+8Jt/ZZMic/UFi7UUfY4AmfR/yi9
QkMzhV5ke4tseAixn+fej1Z+0gwPSWCk8yueGN77c3nTSka/9mhXiCEyFGAsmYvYvn6R6LIQ8Epr
+9vYQ6eZmtqQP8zSR1krY1hcQYEqdwfTWT7ESzBrwfZ9V+nVuGYaE19aj86pTcLJRtG2W7eNNw0A
rJPqZ01tco7993//DKio//HwAj3v2fritKTWZ+is+0sj4G9uW5uM5bKdidhx847pktvIy0T9EWM/
ulo4XRhA86KO1LmRNuuafZ1cVistEO99bvUPau2SvfWOSDE5Z35yGGTovMwJwgmPnJs9EaPipQYl
hpANXflg1/D6ZsWg9Kjh59bbhmTIMXDkCFRSEa7gUhIeEf5xhGnxHDV9zK1UbXG7dO89uuSt28zx
Etr0NMO/PJdCzNehQD3OEPWRTjX7meVIZuG8Ys/0xGa821Ytcd6aI8s3EHz0TbtguoIPqN7qTF85
jJ8+9qUrzi737dxhgZgCL3wo8ExcTTeXKEFaFOAW6qDQyz/qfS++LgcDQZaHGXnonrSGRzl3Pduu
sLol1fwNDb52SfVFgIBe9+BkKG1UroWvfyqnIX5PcOocpNGRxpEPNHx1+8WzrRLLEL3lUQjGI8LD
E7QgoHx0t1Jzi/3QDKR+j5V1Ruf9Ua1Vgq4ViZJOe58aCDI7GfyabwFx0vHsjh8jM6lPUWwSwmyN
3n9slFVb6O89C2KfbE+YtkNSHHP/3209dGoAj+TztMtK/4e7rI/qBVDpr6PJtHZwgA9x4QC87RnE
BcZ08FK9f+4R1q8GDRUKLEzwIbnxeWKat4lap70WfaxfMngmm9AIBEmhrJk9arZ2NYqpuYyjE0JG
hfzvkriVFogQHfUkXcouHPKvk9W7D6oIc4X7iimX3MbSzy6wK8gdj7iko8mJVl4drgdHYvwuN4qk
US+sDdPsuScTW9+FGcSW9Ri/tlQETxq7j+e2qZPDpE3NWi7u63+/P/+nD8cHagHpoPIwHBeLpfnP
2xPVW1eFjj/CLbGnrbKzV34OOiXtin3XNmKHi2pYp1n8Ms1+fTNLeqvOcChSGb4K0ZpPY+WcoQ0A
Vh5y89JJb1yBBBSvpomEP8xn4pmq9FhKv3sbiHOlbUYPKFzo55rz7k64QhIsi099G7d7vJI4HoMg
OCrp/r0ZMYft2v461cJ5dHLzTkn6851cgi7/fDfW8r0Pw/aWJ9I4OFPDnmbpARMoyVTAyH+GOArP
Y44evGwt5wKiYT5GGNSPDmwMElnAlwS1az2JER9z5SbOq62BUISjjYs1p4edMMv5918BPbffl0jk
hoKRHUQC7rn/6YW6DAVYEqN6H9kDNPWl9B2twrnYufNZFcJJEwA0KgyDCfQSC1C3FIHBYE4HNZTt
JvLqGm8edszk17XK0dQ9ezgIZx6vYjFGyUYTzHJ91JteNGOqidrnsizmzbgczcs5lSZUtBMj7qhx
H4YY8JTVFzeE181jnfkTKRpY4a36m5DRJ7UnIuD7Gsw9mSkxnnQl87cTQCuJzPT1X2p33y9hErSY
2pi3AnRdpJXs8qq9rJZGb0jYocox7BiwWsioaHHp/gOdMSxaYmy4gBDvrsjovHpwSlZzSygfLJtp
V7k17q3lZSqulKFfkrreubTBL1lS67901GPciaMqE7CgK5txuNNlB+HDIEFWSaIQq2/uBQqwOgim
AdBFKyF0vEyCddLQ0qc7az8u72YPzPTKZwufDkuWdDTYxoOfehuyVF8SOU0fQlKwNnXTzQ9B0rin
OWcfmNgxqAOSuRgt+80dQ4KTN9/+x6VkLbfrX+sjT1vXowT1uVpNj/LcWGZFf3vaQrsc6C6ncJqz
qONSNkMgti6fINF4z+oFfNRPrZvrJa4hXrWaDgQimD7HTMPWcWnm10Rw/c+5sQrD6BSeXXzJD9Vi
goUwlm3nQGdIInviW9v2y1xH1UOadcd6pjxVlT3PYbhBWlsfWgy9v5ROJT4bsA6ldmApSradN4Ix
SResvJJ5NlaxNpYpKnqA4qaOTGzWa6gLmNGgoJR1z5BpCEGlL0fJ1FnvsE129tj0/0fYeS03jmRb
9IsQAW9eSdBbmZJU9YJQmYb3SLivvwvJulPTPREzExMMkJSqJQpInDxn77XP1kLkGLVJ2Y9N/JEs
hV7kdealbt2DXgzNpV4W6byraGe66uqxCZzZQrKFSj/km2QFEEQw9DbhDemHNqjGtkABBFWV+AE5
wAk1+460Ll4XelhcTczxfsBkASILqk2jKPLzGJgu+50QxqpDRlxj0FoKnPpVPpMP6njWlHokl4Y7
ALefYId8k9ZGW2YvxcAKhZUMaqFBpn07W/0xsEfvEucBpirLTd/rcvxAluGC+1aCzRyPN0847gem
1twvp7G8TS5ZXb2OG1sZiu+x2+QXUs3UnTwq9EHdDeU+Nvps/4iAitRXdTbcuzMHysvUtGwJQ5xi
kMqQzsPSjo2UMaoZV+9BoWrYok2xlU8Ttd2TZXTx6sn53iqBn9R4sf7HufzPyhEcumNwk7c0/ANk
h7r/uDUNkz1r9IS0YzlG0S2tbLHNQH1RkTndOlVUI72UhkKyspJdM6rmBwEoqmBGJ41Q71M67AjD
Kol9ysVdGGWzzpUu+hE0PzDCMiPtqBOmPJ7uhL+WdKq8b1rTTXdjeeB2qO0fm+eEqM+g7c7J0jEK
sb1sKw87npWLSyp6E1TyEhXdYKGkp/ozKZeJUVUd47Ern7DycsbVobKPGm3YJaSYjxhRrkHFkl1O
Bs2XvHkekUtcMQqIhehXfU2nNParIhwOvWfCBqprsRuXPkOWZ+9mVxVbcPd/FVpjUexSbjLW9vYa
48E18mik+ZNC1PIiKZumqbrMmbhFUXuoZlv94srM1TREZb0s5svrYLot+oM/Gi5l1tzuJ7qma2t0
3ovr8FG2TQTfN6ULmJA7SAZ9JTzf0LxbHIM4x80Qf2dqtWRyKF+5xeXb1GAn7io9jq0snk9dQzog
2RbuJa7m+fCQTlgRNHavE+xHXOI3yV3p8q2q/uhkg6TW+5+wycb/Bdp3/r4XgR9hQ/1xLQ3XA/Yb
ou3/vjo2njPlxETYB8Ww87XKsGTJq66ICq1VB4IPt4fGsyLMX4R8x3Bz2UsxBpNx39mQplcdC41R
Dfcwy96tRUCHMWrct3aZbOIwa6+OQTCt0840A6FiYspBo5Zhavw+YxqxlsoHxrNHQtGpRtiJLmW4
zHzcd/mgqkODs7Z7C1FesnB6w4+8ustB0mAsDVtwfXjw2L7rVoOCuNu70OhulaF7N/lK6I3xHpUU
ht7KudfhfJUT9VBVCwRORXhz3Mqgs4RXBdA1A9NgSDAysl7KRRMCgHk2YcaCCsg+ygFhWxv0v48q
F6A3qpG7lrI4UpIRT5nG2S2zyGIPEDUncXgzUu6Spl4cOjIJEzF/yb2uewJaXD+5Yfk22cRZ2SVg
gof8rHUAUnTkkO4EN6mLlKmVTQvDU+6OWwQct77Ig3MRJ2cZtkYzZGZFMmOUl/aCfoleGrSINycn
0Q/Tn2ojQF5Wew9PB/6J6U0+y6EjBw6ZXmnRCorz9sTMMfo+Kjbpf5U3X+OeWY05Ww8hjdTQKJE2
tauHsKarX3+PtEytvirlxDhddyHoea9TXcNMmoBaErxYf4289rswid6wVSW+hx3WPx32Fm1XZqdZ
r0WYXbqe+aeSnmiqhzts/OFzSTzTuoscbKVZ3exjrul07O2fSDT+UsYgeHXU4ZXcqwDycVns7Uht
34O02M5D136aeGB9z7Pmk6ON1bNljr9MJWg+TZRe6KQAfxhz+COe84vaef15DIvhjNJvPAR6CEl+
IKsoyUKxyiqoDSv5NaLdOZbRfqUVeyymuPziNCbK/pSTODB70PbSmPPf13v3nxenZ5rGImGRiX5U
L//ocmd507W6HniANTJ3UxXqyknG8hdZjWSYBK3zisuFRGWTTw6TI5ISWuV+abnjBya5q7d8rd21
l3wEkxtV/eTHcRFdHQcBQTiUS4oKo7ul3WZwMd0TIK1y62iTTED4VxNsQtVAAJFa+e7RSgYbguQz
HMjhTCy6gG2a8fYgNgRtavdwDNZ9BZbBbeqDLpzs0P+L1i6PNK0x/R4nAHirOruVkHl3SZXC3ACN
ilqUZWoVkjl0Mlsg78trjABxe5DlsmucqblNivZL3qgnrTN3syb0jbb0db26VKhMG8+fqsxbBR0W
OTcgrxNg35e/f2dR5+YusFR9MztxscvrKfXRZCwQYgDdC7MeMm6EFFpDH+1ZybNeD+Mh1xgL23OW
PsvXogGwXWEZnLv2YP6PyBdN/+d0g9kGxarl2qrNpoRBx98X5V5xezF1drJDKTgGWzYHPb4xpvBp
Ne2CKBs+ClOP18MEuqXMmvpEkPr2kUUBTX+1dD5ezEWuWvap99OqjmIZHOAXo/cLmvEG6uHHqAwI
1K3A+6wggU3goH4N8fgM26v8IBux8ycFIiFA51uYTN9lhDGBqe9RYwavwuphb7tWuRemm79Gfb/w
E+a1ZXmoqxbNGT1lFBoh+Crp6lDiFsdCPljDClO/u5vyMfLzqCouZRZcU9eoX6lsstOcGr2vOeH0
LYnCWxlbm6l1i8u0VI/sIfQVenn9KJ8ibzI3GQ6hjXw6qlF3nOuQrM2iF79laEqEBxftPDHu8a+C
xJAXEs3oiZFMmEWDS8qvoW5qr+wD/GRacq1ytyXOJZnZBBTK1taDFBUt1rFGZCTokfgFoZqniIcO
9KaaFyXxPgs1Gz//dcCs5ruSTJi66AGuH0yNJs6YkfTpS6oz4iMUKvo+58Nd4RL8Qs9T3xNH427H
uJs/CJXwtTxM/bSbIBmaxADOIo6PZhx4X/Sg28sO1qDTLvTQSrSR5Z3RnNmnCvDuxkzKFhtOFtLD
UrtfAIvh9Bnhj76rmPFgT3wCJpXtRVPGhzYHV//f1yvnn7I7i1R7x1ZVywYxiATvH4SZrmlaQ1EZ
dIxwkvYS3TllDqQNFZ+CfIr1wqKJzkTAq3VkaYIOeqcX4tYwATkKpPtbcF8/DRTYD11NXJU6GFf8
0ir1aEuOiQzXaScyoL2JdZBrsrjYSuU9JNSz12/qNqs/nNkOd8KOLuTFWZcZCzIh763+FI6O5yfL
URm3T3azBKWoavuZjL+AttvfHs4FfS7sV0qjVVN544cwUQ53ojsjxh1etdFs/dFgVbDj1HyPsvGq
Mg66KKVB9vAUfOphM30M2Du2ie10u4g9xDrWomLfLQNDs2c0axfqrlKJwchrG7MPDRtFUcetfArV
oz5NBTS4Adp8jFDgqe1yApGN5iwfXKEg468Y8MmnZD8p/+Mv6f69/+La/CV1XXd0UsL4eGiI/X0F
aqLRUAM7YAoovd+lSy9XujdTdVaOpcgb4Mpuewmrsd9xB+gupRv//1E5NLvyy5/3/xzJrwxH69lw
M/2tH1FQKZH7VRNsRCqR0ToRY38mNheWxTKwzALtAzeW8C0lbs5tGJ+0hZxXmeBKCakbr1rSI5cq
oXnrEdrU3lKfexVSuKGH0Rk3SHkmBMDlVFKGfZobuS/1h3IPq4Wuu4N4gWPUMpi3dJMzfuRZAog5
S/EfCWBcnfY5FmQfozp0L2Q8oyRQi2jvFphdEW0FTNuC4TK59YdEKqcpOlMaCdleMpUfpvVohv4g
3y7zHBubHt6UBBfroJc2douoZNJTaU8Zk+zTgB9r01px/N1E/9+gtJSaYpavA8K04uO/X6/Wf9xn
HLrGsm/MPEYzvH9cr3meBTbWpXlXujhi0iaPV9IOH8biuTWd5lj0JnlgM5Vop3butu4S6JYwrZ9t
jwLaxrbpFYlygJ1El0rCXpwhzH36lmSwg9AMdTd8rqm6XuhzDMsqLhdrGCqM6MrkKp/l4THB6A9N
SHVukQEjj2bbM82G18ImwLUIe6IN3GkN+ZJnrjMf/nHExko9FLm38C2baC0RH22Nf0WzC2OXp/lV
4kDIvIu5bMjVYXdNGHVtGXtVJ525ZOthF7fA6tv/IVRA/s6F8qf7xIXkLBHrFiWc6TrqfygKm1qF
tN8mDo4xJ7wCFAB0iW7zTbaV+6yyfCxr7prNOdBUY1eqaNwEO8dsreuAS6iVKnRrSvvcZXlCibRk
AaWDquxbR3HJr1c2Eo3X0Bc6FEO0jbyhWstBkRkFyFSGzPFLV1jTylrJjp8eq9ZiVApXiLjTLZ2V
Yl07wsLNWNV7Xa0EieGpecW7Q24nwJENUxqD/f2CKbGI0IWYo2/1sNIw18Df7Wmz+NJbnPzLdCyf
ygf0yvWqNyt1M9hD4Hsh8Sy6m7CNYC+fnv/tMBeIRbnygTj11RMTsnQTWurmkdnlTObaWZhdrUih
yVGijBWhKs5g4gtgJk68OC3FAV7kU8swZCVXCbMIfrFlsZ6TfmzpPZCslJYk0jxmYBOwnH0/ImGI
0tzcPBysy1MwDeYm0Vowq25IKPDS8BXZhBYGe/mGzgc9OatKoeIuIHd6VkgOsmy+BXb2LGdyWWtP
t8ornkOnn4g6FHg1GdyeGltv+AkIRwzIm0thZ9JgNsVFq8EtO3R6CVSMvXtcTCldORqQCBMZySUd
nJu/vQlPDKP9v75rCJHZQ5R+ysbmjRotAOAcJadwYPQbpglUedhnp38/sgp/nhfF4eN3yGZihaX6
gB8HT0ncA8BCim5sHlleGjpR7K29baF9D9OdXpfRwexarD9N8uY9grvV+kXWJmh6P60J+GlMp+Y8
j7q6bgqvvj3+kKWgOBkjjMaUe+2ujN2RkJq23YWYch9HpZodIqs49FAidux0oHroQbszlqNxea01
hvMEbngrT8fCJRdpHuvx1I4Tpwy70TD1VLy5RvVc1ujO2er87rm2auidFBN95kr6EBPXGvZxyD05
tF6nflaf8wD4gDEOxSkEmHtlvtj4QU7ObF7N3u4cpd7wrQbqtTFIvfgDck4c+xv0nG5lI3hpg8K7
tuX8JoUQ+NXnLYK/W17p4gmr/17uv8u/PUvsWjw1qbO3khH39RB+oSncnuIAla+8L7W9StbUN1fx
in1OYhAaMzYIKH15PtU6vA6SIEcj2CoCuacaKNtogFOauUl5kl4mblvYgHGIHugkdJvHH61hk7Cm
vNTO7fLQjHFN8i+QLPlayYqz4zzEU0gqWm+ZCc5pUmCj6C+hW8ZVLieNVU/bBzxbjUiNbQh6SgB6
fQuSaEeyD7EXaWAe5Oud7vYsGgoyB2k9IYcwZ5Jwlc+gaAE48VCNFFwau1hxkws847VjzUK/WWVv
IUZahx6RVMkUeFs7H5H5VqWLCKg0R0D541owDl+3tZO+6DMcidCdVw+dJmfQeJy6WLCrAdEq5cRo
HWgBDf1+kBNeHeXwXCnhizqmgT/nLnm9Cx9v9JzXRxSL0pczAHboSYXawhzEVRNMZXGDBAidqiYc
TyoM5MMIJBVOWb5tbXs6U/vXK3k2SL1qZ8Yzmx5x+xNZUauhu+kbHZBlIKqdEw4tzNWJGeAyHKHe
u9UjWUk9IdckkNbEiEx6fk9UYTICbcKtTNyVobl8WufYrsRqYL1kqG59k/NstoTcDPASieDrY6Qd
8YHTNmNFR9Vko78p8VMg5wcbRnRfPvf0Mgd9/hLWo7JKDOKNc/flD0FEVbXUj83e8ltk8zBGt/JH
kj+DfEi17H+Musn+/KdHgmEg5aiBGtNgZP0fUeFtN06dEEp4aG3F2mhj7b0WgeduRVOnGzUzvNfY
aYkXIuF5Ld9lcjJdwjz4lG8yHbKfaoFQePlO+QBVbDVPUb61NMQY8qUZH+pU28b18T1eQW1jtt5R
vomBhh6v5eo7+e6f/7p8t6s072D2COlxmBAiPQhvHREe+Zw5+2nUihf50NgpxgIld7byaTKi307C
ap+pUfn4Cl24aHJISH18V6VP8zltgo8//8bA7H4V601+otlevnDGJAR60qCUXzKKhE1rWVwdYb/E
OvxKWYGaSg6kWk1BB84Il9aiMl8wJdu+uwD/+lzRWIE85zREhQ5ngaNxeY163z2pjaHtFyW03WmI
sygnM07A1t5FgnA+CQAkmkJZ9YFbIY1XoQfXqk6CwmJsZFADYkZp9IMMUas176kn3eYgpC2Hn21l
xyRkS39qoBJd0pbKhzl8Wk4wfOIgN/ywQO8VVs10LGvnrUZtdfqTp9Dq7TFXb+FiBNXHOliprWud
It3Z13ah+TnNhXd6gl9km0M1EpTr5fQ9Rn+1zgDtrsogMtYKoGSylrKWuIICvH2j0MR3K49Av2Wc
lndttkM6EZxJad7kOZ3rOfOOQlGtb2ovirVDg+U5VHucUZOjbLO8wMYNT9KJE3eHVjL2ERSjPnXa
t8IegMCrgjFuEfz7kdIP//Hav33dsjS3Zfc6dUXxJQYPFg4smI8ukW3Hp9ZuU19KobPQgujrhQOD
QovbEaUSGWZqaW2akYwuOTPXkoFTuaQjMOJuXpHtK57mIeov2Tz8tv7qFfdrCG8fpePmvuRjdUuA
vApOcV1M9eGx9JcIDwPDwtGjWfW5NOr63QgZ6qEzUJXwM4nI3avcGJC4rvky4EN2A0o3+ODzDU7y
JXNeT9Rrh9YV2IgXrdMQTgrUbVzFUuKJV0A5FJRv3Pyan2WqdfoNpSYxnGzDUGrG1u3PUVjFS8CV
2h+l+98SSooFdTKONTFC3KHVszLNKhmFdbbtUaau/rzmEKbZ5upn27ckCqqO97WeN2wtuRGSQ3jo
Fu7vA/4bMnYrBQQLt5xOTTxNJ3n050FtnPGguN3jK/68bq+5QJSz3kS636G9fDReZfeVLpPqE4AR
+i6g3msHt8lqCeqolttB1EcUNIg9d1I8RXdLKd6RLlS3rix/pLldvnsiiUjQUUe/nrA1cwN3OanV
aocQvl2NyVR/ZYqVcZqMwXGG1fSe6mAxl9crhK4bMOS+1gNMUIN3zXPaV/kkG99DK8wIlKzukmiV
KONE/YZN6s9laPQhe8nltbRz+r0SKzXBDQhVqTXpSQ11u5NX+FgT9ybL50Tr8lVZKSncETt7c7z4
adaq7GsFmI5uosUcjstRGielj1JEBBY1M3ukxVUpH6qptNaKR5dLqiOUgGGgCMkneZzzsPx67qeT
9kw2w1+zMcXf06nLVlOQKE8ZWrwTo5Bso0M8eZzLCXQ+TMWCTeEC80Av3jPUfa3suL1rQfAOF1Fc
LV7zRZ7vJDycCL+GyFwy4nr5MerqcSiS4nVs1eqSKkDcErj3lU3XRGleMYvOz0qCMXxIB34TE6qo
ZqkHuWsro/j3ZfDYS4z2e4oYpJQuJen7Tr3g6vQ18tjFvmSZyhZHgHMBqVFtKYYjPzXj37/KhDZe
6ZqjND0oAKD92eo8H9tFsR8ye1jZaWVtZdxbaFaCBOnaOZiesUvzuv9rOYhi+3GgRL8P5FsEqPg6
WuZm+GH2XnOmTzle7OUhFalzyPoKI02TNxs+vmStE3LE4EwA5zOIcoP35HR+JNLhIAeGSQ42tonc
p4CGK9qu+FhDbuhq271KM92U5tVxGiN2rDiF7nHZbRsjzFazQ1ilRFB6dYDDU55QmPTvMuACk64D
FpZSSUYW0+8KX3IFz5dir0FeDgeBBWMiSsN2D2MPdlbN13Vj3TWH2O7H+thrWAxBuZWHjut7pSFf
x8WYLNGnZovXofuKo5NLTL7LRIG9eG6b9XcZuC6XNLvJFou56azkeicfiDVF8Mbuwh+dEU/A/48q
IenrJzuvz3Jw+ed1b7AgJzC+WhOKtJWfmEqGxJaapdnJpzDtIMYEmXXtwsLe0GJgfDhvpCklZYt5
LZmoAUerSBRBQ78vCyTC8t3cnZP1pNHML8lwlb/bqBfZfZyjTTCSHe/NnYl+Agw3IrXyl9NuSFti
UjCTklRrNl6YwvjIksY4xKBd5RlpI6c99B1SITkqsa/GElglj4uuNAmax9uoWhHWVq+Ds1M2irZm
e3UkZuWnWWTRQfqXbI97ypglwQmzVqlCCluFy/8bZxtT+vPjjaQxGu4KSSVk1RrkThMQT0bzbCNL
bbE8JT0y2kR9ptyS3r3Jr5AvyTocUv7vb7BjMZ/bQUPsXXT0++BdArcI6ubaadm8n4oZjhnqgW4a
Md8Ndveg+tW5Gh2bUkcYpOjza16qFF1pdWnkSEE3dHUvS4daN5pLGNz7EFrNI+8nhVxxgJ5bLWQC
y8/Kqf7MQMSabsU2zcnoG0AL0Pq6t6lMrS9dkpnXOULHW5Gte8u10HtJUQzkUT3CeGiWrXm/arVK
+WalbGDqcRLHx0joQWSD3v7els3B1Ib6STq8l2fGiCApM2rr0FhlcrHdJRCysxp4DhnO1jRDb9Z7
GkN4dHJVkdibfskCcTETvJit+YG2Kv7eWw32NFtxCMorBpxyMZ3TOtuMjeq914hyZDa5U+Z3TfU8
AATNX+QM1lttbhps6Hn1Oroh8k7anmTUzStQPuLOVl/4qESrXUdOJx9EdAVCU9ylubBb9jzVDPS1
stqD/OeRN69CJ1G/05xYkojq9N473ns0EdMUo4d/WOnTRJnWRWsOp4CGnD+0Jbf62ExXdqn2P9Uw
W2Njh7NAovCRpMD2MxATmV5zrb9UQ0ZHWKE/Z1Wz8ki212Q2n8oM0x9GPWM/Dlg4ik370xHDo2Ml
XycNJjoWUexwY4bAbqbosAjRs5/YngJ/Z5kRuPXlryYfFKrzexx5l16ptVNk0qRs0hnXb6b3wAsT
44meM3gBO0j5lKe76TGDbeH6BNhzIu9ojfWXQhLYTJJ2jqlCBGqZRgQ7gYDyrU5Lnt228YX0B5nz
RhblUZqUNzKbwLFwy9ZVt9uZURfixcQ6H5h4CwzJQZkiTr3BRPmXxx29LdlJcmPv0iwkIWkknDp4
PuXkdEdl1BaGuThIpvBCQfdrI012ki4c4RI6RZW+JwrpJmFDJINu8Hkr31pNAyQJGJ5bbXyfQZ/Q
h/RCmOBadwiJyXkc4SOifdnY5W72qu/ytC68LLvWwbhqFDKf49hLb5jq59tomflvR1TFruKShF34
gjfet+JKuZYqf74wbYttScv19o8j2pHrHBbebtkvn+wAqy2gIHzDeegtMgFdY1eO5h1hT3KpzOQG
2fdNKk2wA9pbQaTfNtV770sZBv5iMKJYHf6STiMzGv8KUxis/O8wCCxHtUX0oGaQciZ/H2GEV1cn
2kCLhDiYou2ecRRXSHCC9m5XdrakSaYe+4pyJO1MHX902rqqtORnPJGNHWCAvuuNlbEauBOYdd39
QhTMW0tIwgo1tds/O8TAMJbX5ie7EK/STMetNdqFGuGYYBRov2NZRDno1iujxg6k4fSNk+73wzwQ
BZrU3XVOySeTr9O0/P0myG/1WGifDfN6WcGaldGdzbYnqyusr3KubHQje3DdGJ5FGrsrJGPhMV0c
9KKd0h2Rj2ItC4GOIUyY8DP96UJImCmRFOlaJAJdWNp+WoVqfAHvhBFNF59sklIGrfRygbbXywla
iNk9RY7+o/eKgiTV0r1AXZgP0BzBHC3mHqsejZXWODBu51bbEqRufmE38cioY1eoHurKeNYN8eNP
twMmR311MshGyyIF7BMIpRMynzQbRV0TWFSug6wcbpA/9JMSWVy3StCuRRhk64pIIXzarrXvAyM6
Nxn6DE8nT1iNs6tMTJC/Zl7ZrFgF4jSUNJjrdTHfErVRTykwhQ3S8rdILW12eSx9WvPSDXX+wxIA
aNLM6a9eDmlTrRKxEfoLzLr2OuSVdhezxpgfz4w8WyF8wLJPWmUzmk2IOhqVEZI8MEZ89M3EDJVM
iyqyi49RG/RTbaWAVMJAfUoy+wnxerihed/vZGM2oAvpPz6DIOyPghrNl4uDfKgKjaK9DXZkdUGy
WAC3LmO3nOQMchIJdwOZbT7gu/3oQZJUA32LIfis56azRnhGBmGprupC8fZjIbhrUdASs2ffzPS7
J6Dfu6Glb2Lv2evn8hlg696mFOiK8iXWvHNXTk+jU+nrRl8o7u38PJLaacO89Ju8PrUl4y20P4dB
W0D2vT1tjIF7khhnfNBnU/EUv4rhiQ6VdhxxLGXdojYRhoeA1vSZJ9arxNPtFcmVWy3gJ07h2K/1
jsvbDMQLDM1xNRoaQLHuNuue4ztJk27VqH1KUn2PwnNhgKY6bkkQBnFPANbojgjzAnEeU/67bk57
EcaZOmGJjAihHmc8/wFY22wQFtsv5Z1+3lOaFanfj6mDkreyV2pY/Cwt+KKCfMs68vZsvGCvNQlj
htigBzNBIijw/7fRRGRd5+68vKObOOjMzZzjYBrjYaHo1VWBIIcJ9RpC7VOUDmjWGH6v4ZuG65Hc
mxUX8yu5oQOXKokSuPlW6Tehf2PMW1RJutWLcQ1d64xhJ/YBlQCTc8ln0Uydc4QoBTQg30bbxCCl
vi+fl8pVT2iex3xSJVESiPYaqTr3LSyrfksf4+AEfCtxf09Wk11MVZCbZ01MG9Vq45UINZruR62l
gGrFEqj1Y8nUMmc3o2weV/0Is7p0m2Okx9/cxr62rQlmrOBPnZ8tQ8mPSarQ+p2HT9pm5KIha2lz
p9lOFoge0DCYySw4mvHk3OkG/Bi64r2MkRu21oyYMzxB4dBJqmsIXXD6AeWGevcaBbqEp1yQZR3w
kYYUz5q6nqf+vWejvK5n56hW+S+r4lIfDMIYbPO7KKqXOCqQiAhtm8/BKwDByjfd5Ycy7G0UWMjb
RpQrJt6UghiJiYVe0QgTJ5yr5oOuffjz98SCp1pf2pp7WTLDBRkTeKUUmsXoeWsnmLoVunVthTQp
WCtuQ1TwSKQ9S1obs2/qmsjvATishAJiJorhj07shgyAJpr5peiZG7oN+acwRyGnl2BBHHYXK4ZS
Xy3FNKFwrcF/Oit1ApNEch7Xrhb/qMp636T5yLgizjeZFh31aDFot/GKKsUkZrB+b4b5a54DZDMa
+gOBgeIlxmeA6qVZufybfqyKb0aGFCSiRdDHCyy26W+aRSHQwTctSFy+uG3yERB7p07MlO24JqC9
fqK6/xH0EBXneOL3aGKkvdrHGJtnIsd/Ucn0CNDCJ9Pu+UUcel9kOf5oqzpbCddQVkEJLHao4Ch0
hXVS3QmLftMdIVgQItP3FJAZUGZH8da6fe4GiqpxUn5p9VytqYHuFoTJa2yLq+vR4YusEreHQ2BF
n9SrbJh/dp36s6v5U/fuoq5r50O4zHzmZYA4dPfJVmI/DyJ1Wwp0Kmr6xsJ80yYxrZ2YVgeRmC75
4msCmr55edsekgyQF5i8mXM5C/0uLbrNoBI4i758DWlog2vuPaF74YedQUFrodJrbo6TPSma/lWx
54DtYPwmUkpoWDXeyso6EiZznEr9ZHxxyiwBR5TsbOFScrUKIb0Ksx67+BLGc7ofbb8sgXS6xNPt
5qZ6Kyr2JvAk1gRU/cwjON9duI0H9zDkJr0j8yIazHuBXnxMdklYmZKs4UP/AhjYbqIUDbwOWpq8
8l3VtenZCD+6wNnMqOjWc116a2ZHK2S3NKAFuyso0SdSPbkZjgppxzE/hzM2G6zUN3IUP9CBtn6j
pFdkC8E6fcXMMn9xXRy79S9DzP1Oi8kwSyMM36Icf7kkAPlze48i65NPtkmr8m2egzPWrLVjDvlG
VUjNtLuXoEtf+FtC2ogC029CMrDsPv/sNJ3PiWjLjt56Fj0N/AfEqD1BzteeGL8fMC9OG1jVX4tK
HVajanw1iRRYe0Hw0YVOtauihqXJoN2HGNM3iH++1OggbVNl7UFchnlB2ISQkl2DrLkEVkgXQXHc
0FdiA4o8AsQdwXl7qOvrtHS3YFtUIksIMEHRR8yZCBlqDi+peWmGhCSAQHszKl2QgzRMvsEscS0m
ZasihdrWkeiZ64v4lhbRKVvmeYRP+yaqt/1c3ysz0DdT2DrrTEFukiMyrZLmL0IIn+asfWr6npiN
bpX2Uelbtn2xW/FUphaZNxP90dL+CCxoOnnyqSlFsakGUeJTjJnUmBFoLOVVT/QPtYrwycLTa0mk
IUOPsIokcF41AOQr4jrRpHvDUfRU4xM65L6e+jM8XxYUMXyNgmoDjj2kHrMIJNZpRJVB9QKoKXAn
IhzpHa6qND0G+DDPQER/jXr4TAbtsGEiQaSo2pNB0hozAXdzuDaNGqYN884Ulwz7FRYg/lopJKVO
U323K7MLuq8D+9fw1LaV7vdTRApsovywrfk5n/X7oBJewozsTSjga660VH+UhXHHQDNdiKP0c6/9
LAyNc8esNi1OXab1b2B5d/o0IfQM+MHs2YXuRyQIFqavoa6emlpkYLrYK49Ic/gAzoSmMB1xYJaw
lxsslZvgCEAUp46q1Vvo3hMeWYv1dbHGt8nZLbneqwDRrlUDe3Ms92uRJI6fp+2yKrqvdho8QV5y
rhqa3N5gI8gMM1+34T0VzMFSKHxpo8E4cMFZ92zWKJHDNfeTPeUTAWpx87RQV/1GICemfvnLaeMX
QSw0k86iXQ2zguU0JusVxcA9rL/WxUA8cJyiox/B5FRYQJwMBb4ZakANw4rrFGHfJkwy+FKoBvHt
IVsyYb0m+nzJq/xrLnBXw/Es89Z9srpzo30Ng7xh+kmRWBM/FHfDJu3RIUCOVV128gnmO0Np+n1C
TuEqVFPqj+HDGJIUeXzsXNKxvdejcH1PF280r3p/HlGViiLEXtOqJeU9pX3Yh+5qalzDp+d+TFGL
MJYL45VhD96GdmC6RiyfbfWl3QR8YOMGBRYdR+PEho4Pw/P/CDuv5ki1NIv+IiKAgzuvSZI+pZQ3
L4RKVYX3nl8/C9TR3dMTMf2iUOreqpJScPjM3muzsKzyYjf4LWgGLPsbaK88CbT0V8tIji0HIBSL
KGc01a6mlM9GRP652prdBsmFQe2T7VWDJMlJhMJLUKLBb4HJ3Iv3qLG/jYxLX8yV+jy6QzNZnk18
HidXcEl0ssCaUvyNMukwdyOKIWQiObJR2A7GfEqZVFKLM5c3iSYGbsFoVSwraeE/qHF3Rm7GyVs1
w3EIvcSOb0YeYdMayl1Zkz9qASy6H40UPzFveGkgXjcU0jlLajU9j1hNTZM7+PPrWDWXwE55eE3c
7b1uffZOcFKYul9iGf2hrQku4VyWG0PyzsnOeCpS81mGi4/u10iUngvMPN4CM7zBlwVP2oAiZp93
bYucJ3ObbiMHkHgzi2jT9HqxqQOFBLqme+upxgGopzsyslDNO39ynocppgx0M6hrRgOPU9VmlEdh
6o4Kkc9Dgh0tMI66FFfDYt+U0HqRRubEDOurbdvxoNUI0ObYzSuIVZTEqf1cGxBGHJbxmxpbCjdm
E4sIg4ZRAUsNb1FaZW8k+eWxTdQpIh2cVOah6K/L3dLz47U98lbCgRE2vARZ8R5Pya7g1xrr6FJ1
X9vbIbI+Vg2uVMCXaW2IuZWth6lTLoClcZFUTlsQ1ne0DwjmzgrcTPqlydnMeP+TMvvtxGyo9LT5
zQDDOXfit6kUCG6gWmyZrJ0pqAZ3MPI7CCH1BrMxJQ0RILvSQF6TayTlEq0zqI22H1h5DQLCmtMl
sytZ/IC05ogPNtNgnxuD3AsOdOUuGMPflsyuQBLYykWwBLt209ZKeVWybodfetjMA78ENvC/Optw
hWziKvWn34gyjw23woJDhoXHLWzpV/Z6T3n6yKOAZQBloRRRcepZpqsRIHASSJ4ESQlBTxR2bSM1
muTwmjK7KIpdZx26UvvlBwANFIbqsKIMG6nxs97M+hbLlquyd2Oeod46C0RqQ+HQemZkv1joDt3O
onexkRXpWmJu0BBuOb+4GpcbGcjmb7jsB7Ti8jC05HxYkX6xUWcpZcCCKJtzN32YzL0NlfCzEeHJ
jmcknNQ8HgSMejMEd1VRqbe+Zk+OmkpnFwvgTNLpFa11TJhjPVpF4E094LuZxmrOedo0PSR0fQLE
QBv43fpiWzY+/GZ6vokg2SJo+bdn1hlJlb9h4XuSlbRcvDWONw01eCx8J1zpPcB7pz13ofI2sd3E
WcHYT6g1qA0i3DdZVohlmGSfRFNkOysKP6yBEZQF/k4GwB+wEJReq52AvsMNLvOQ6Gv/hZyNjyZv
39EDu3pZgtMxoxc/rRS3F/xcUK8+LYglCAkIGi2bcTuWGaBAHFytyrwsV+Yr2KaQooTCF8xOvJM5
m8/W5/wffGentAwjk+YuKwOuUfWQTLHvtWKocfIJ+HaOaNlYhNKDEB/uEp82PMu7g5r6wBPVyvdQ
0m5ypqz8HnHv9onZuZov9U0yCtpSDi9pYhdN2+q9CQmhieyBvTDrrEOfj7ci8qdNMvXju1395iDl
IZtxYDV0ZraDAme0gH0OVjgg6a8YW4XscvskPQ4juEP+23PbtTdU+QYWAftDY9md9o7XpuotCZWM
euh3Pffs1SU5lAqZ1Bs146aIs/EpbrvHKY/rk2Lx+OwIntKAakdaNF7V8NUhhWczi5LFsNNtjawl
ITny7Y0PVYb5GG7GZGpe2zJBFUV/mGQuTGjVMwwdTzNtLU8qektbPlVaMR4Dx4TQnznfI64hVjdh
++CMhNr4ygcuLKAGRkGR2wZLDIqnXZNo6l3m5uNmJm+RLU/+ltJrbBJUtN3yHM8m/4M0OS5a1VSJ
J+nOWZ4z2LZAdnBezDwGt+UCXYT+wQayJc2nsAwK0ORBop8XZrJo7jVX2LHP30FlYSkEPDWiImVo
cQ0GnTwyg2lPKHz/apl5Krvua+wC1qa0vW6eAqlRZm2n1jmhuUHIe4LU7mgorUm+UmwvsgScI/Xf
fPK/Nd+mVNWMGwZPUgni8jJUFgvbvrI9STwRVmvFQLCseEEzT6dy4Xd3svmrmWcaTOcY+u0bitzH
WglR2RnlLeD7tMIRh0RV6RutMHNwcfV3ktJ9jJoabhTL3Alk2zsetr8alml9TYqBHYceXnfBuPhv
3pBXSRkfuNZcfUtd8+zQegg6nkRLGwxkMfCsTnvLIuZx8F3lFi/MxZpU8phsdGHOgxXYCaWhTwmc
Kc912r2MUYF3VJ/e9arhljBxgSpFesb0aDGnnR8w0J17gFNPpZn8LRmyni3b3zjSzKgF1ebU+RFa
nzAYPTnJmmM6LZAwKHhNUzyf1vQ56UMGpGvY2Lq45Mh7diNUerTuqqdUAR4pnSi9sXxIlRBH2aA+
92PHc5QrfWPiX2X9yrowSEhricw/OMNPafcayVgC00LU36IMdBThu9iJ8m0saKHRrfB+DOpT31Ri
Z5djvNHjbasOp+VvN0ezIlb3xHFPvkaScaT2o7ohccDNFdgwDQ9bs90FYy+8qmo/HfUvfCGmQQMw
lW5yEhbpVKxJWMtdTGVddeOfom9yVymC/AToP2ASakO1n0MOI6bd20ZQRKI3MrZTA4ukKcbZnQm1
ZVk3PSaxSaEw93AhYoOpYTe+KHryHTE0Tfq4hXSO55WnBaqSi58xgYy74EQbZHtZTWyTHIOvFAWe
q3c1l3M/7ysl3PhyuOdOIVVLlqEbmdpzG9HvgAm2tOZFh4yAcYKbyFCMl3Ai9iuL1cc8nn+FPdlh
VgZEKG45qoFx4VRnHgM3CMOGwu9fSTcKyYSbKVRCD4ufSqkWsOayvoxWgpa3q5NN4IQLjoknj7SG
TWeNzwNjXNqQb9mX5maUTb81a0cHI7ezpfwuE6OlAX9gvsMWO9D2WmaNh9pKG4AEUEMGq7JZL3JB
8n8wvcJOp/HIywZmAmwnJMv5WaLwJUyGikFCHjqpWnFmlY35ebkx/EFc1D4dzzDdvNQMYD0Qf7oJ
fLvYTIzfwQmBoiR/WAcpQhQNLCuyk7PWfJfZfIuTQPVKKYDdMRoba0J9wREze5N4kMfwEQ3AuRAL
y3Agc0OXX5bdPTV2dUuJk1B8lnQiLlTXGFTmyJQQocZ52Rfqd6ej3WZYW0Ie5l1W8vBzJHiASQBT
4ZksmW5ImP3QYldKd5gLYqNSO1Q8re+fbHZ6m7bqxDallkb5ZKmuaNAAt/H7YE0Z7Qg+Auz1X3HT
1Q9GtzdqPO1TEbg5gzqmJjrR2g47AStDn5AOR7R/jetakqmZQpU4VOW9WPJcHYa6F+bvOxB76Ndq
CztPIh9mMRN9O/jRRib08XgXsaNsx5FHq4ig287+d++UPQpV0lBnT8EcijZqSRDKoxeS0MKD9M1N
VVN0mbDlPR/w1dZ2/YQkptritxPJ6FnTYHPAj9xJdXxgj06FgYyagqB76UvBoiIIBjSGpo06Jlny
jdweQzQBSLTcizxp5tkpM33e0wcPUd6+zLbYa2UFi7LXbUaQMCHH+heOpRJYtgX6d/RL1+YRrtmh
4RVx+tk3ypc6ypcmBcChDxVC7aj0kUABFZZ+/HtSzOjsZOJQjfG7maTTrlDSD2JJ9+ZshXeBRl+n
lQDNMB4DgsAL2NeMuYZTj75+h0Y7d4VOz9qzp3c1KtONk8dbvWpzT5Cd7sIBeGjtlCeGSY59NkSf
ae1/VHb7EEsah6jQPTt+nRKovlFCsTTN4a4kvRHreQX3yXYVblyPmUruSqodnejtCjnwFbmrqzbR
i6y5qEkYdDxirEDFmsU+MgAnBh1Ydkf5k83ZLSwH/RgJzj7dTI6OPzNPlgHGW7UxduXiDwXvQMFV
WH/Ad5WHOhrezRAdiwjURVObH0KYtux+m7+ZYxO1ylwd2f+gQViN/WnHMPKPOZLq0/j1vT9O1VlL
gBkMipMwCINtnrY7VIDdZnTs6cwTrDFl6g0JeadjmCy6d2oJ/S2pcX4Cx7O2LPfcNMzLg6jQvNaB
p08W1UPHj9qq/GCG4dapeG1kfjQT5zUy6WQaDQq2nbPjT0ykRNJ/z2fxUfFmbXoSBXnGvSQpId5q
aMTQgTTzULcki8zjXb6kQFm9qe3T6g+xa5h7qoPZtcqjD/9oT6yyNyc+4zZ4ESBKPJG244kq4COY
RtPNAuQXTlsiGeJ3mJMhDkNoAYHyorG++HbPVjEeAJMn21AqZx4TaB4mAotLQiT14LOdO7ov6fxV
S+tQo+nMO/13OzoHUthwowvXmMbhNCPAhJlcbp3YiHc6QMOJ2tTJRcObhKZiSL9rHeAyImS5IfaF
UU86bW1CbNwE6f0G5ycQpO5Pt4XC3e972/T3TqEtBZN1KfICJ+DwpSLp2sopPWP2/wCYHbgzRp/t
nBs30AMt6S/FvPHt0SsbFlIMNn6Flo6Wn/QZ2gADbO/og5ToORENApmJgGOje/NbgbazDKDGxAsi
lXVGHyLrmFX/ajrBG4/jcKz+9jn+qTxihFDms4vRQKPkKZhy+PNjlTDF6JrO2o0WVbpuopmyZELs
Pc+yuu6NW2353w5rUCQhPeMTOlmtGUldtMLqWLKVQz3IdmQQauUa1E0UmuG3M2T9NogDhVOOhK3G
mL6SsGz3LT/WUMKfQsBhJ+ULE3myM5x9pA7dHqGnidITwTFxbET3oFmjFic2Qb7YfUZ+DG97B+/q
gOyITSwBt/3g57vynEOd3XeIEuH/+c8ZyyjgQlyz9L576GzHruEq7jq/QK/a/lIdYDiMiD4Wgzjl
ZnCIeqABRcNhOfvJzUavdWG0QHfUU33bnrBA4A+KLTy/0q6cavkuJjxvqueSFWH40loUKQHxyVy0
yz0ppRdF/QM61B53OxHk1hS/l1SWEXqIU69p+7koWhBGyTmJx/OEIEbd1wVtuegMVN9F8mTFO/i/
TyslU+ExaM2C7VjQXqxqNI6wHQ65iR6bcT/DVSAjm2qodtLWX0nrfQEDAkJ52Bux+GNkPPHK6dC3
o7GzyA3eYKhDF6VhbUSSZujkFiC6f8xLhAdYPe8h52FSTKJDyfQcUpoOOM92XLPJMfOZ5Ij5JvjQ
dNYYK4jqLIgSBoOXu9A+mKS39B09c9ixGZqD7/QsVUZEjvrQw2lA9kXSWe7qhXMwnOoVmv+f8q0K
ex+eX0yTlej2Rq9kjlQ9z68B1s25Vm2vXUpCNb9oDRPcOUjBAOmIpma4KygSUaHS9pJw5nXSRJWA
VW3X2ietxAfLFH6jo4FWDeebxFezxjsTO9WXMerfyEJ2BY6EzViWe2fMrEOq+2xwR9Oz7AzyUmDt
dct/1prp4LeqsQsgCzIyuHYEN+zgNxgbrfePtap/KpLWn9S4uovw6qDAc9XKfEmyej7T532PKDTL
CIKtMQ3tsTGybZzwrdM38s6k0PlC6y+eue+444QzdMr7JINNXzFSzc38s2oD2gq0x7uo7I5zd4ct
zU+QBqvBjhE4Tc/92EGCABVFAGtrvinB9LerWFrFsiUayeovhqScMUsw2VWMBDMrX2rph1tGK59V
waIUPTRDUpOIP44qxdTJDQdjBOd75DeJrEU2TzU3EpWDTqUkUkKOuj+ms0sBzL3gTXHbIgkOUHje
jAqVZdtzRYqRcYXG/LMPpdwGsAK3fWy8JAhSwlp/Z8fwVdRVzeBE8RA6GGApZwIGunJpWK51mr9Y
DRpsORgeGmrkqdFnkUffC5KBkqZ1EbPOiFmY/49jMW1165ZD4NuG2cOQ07sMpMvuNKB3opgNxHjo
w3AXktzm0LHELGlqZ4+kPdtnlrrvLWIN/JqlOaMqdvccQwYLu1ZA5c4ZPkoJHphycxOF3BRGwV2H
2Y3IogxButDPfcvwWE85jFv21hEjfAabdbko/HeESc73UpBoFbfhORoUL8OQtIuK8HfDlhgo53LE
R7zJM6NUoraEpyLOEXjtzyPLjkBnsxNr+lVLy87NpHVqi37wclZ1SmJ9ZQNUBKZZ70rN5aQ5XDQo
D22e5hQ8Sb4NdP1b6Un95FH9Uiw7DLR16abSgU/S7hIALoI9iD0WdwTCjYP8ALiW7zLCr24OpKst
OdIu4rJ2ZwvlS7eLL/hef3PjSyTMN2GPIVtP6icLmYxCICfPf5yiqopRlEXOpmX9s++s+smXanWs
FNUTxDkc6uDclWlyRCPEmFOpTSb4TsEf839HCTFCQxNca/UOSEIHCdtepLM9vx/eCNPqmt2Utc+t
qhi7SOm4tXyPRNMvnzvSmxLjcY7LakNBc3R0LXDDxnkmTauonF9sq62rNL4Aq0BTHLpHC6I6RIfp
poWcMBqpayo+atHfp5h8LfgpXJ+bmBBA2kUBUYjbhJmmPu2NyNrbuuqTLNKY0OyUP8ncprvYLE4M
nh+q1o5RVKivaqf8KZdNaZUMJk9lhtx+xvYGJYG9VRTlUqN0rwm1ZNxlIN4a60+Au/2lsI3qqboL
MYOcCUTMNqZGaiEZIsbebAPzFhu+cGEM5x+OHz3kiA7/FjHpo6Fl3rFc9muv4UDaLa0cD7vhFyTF
rREWcJVHcVzhwsMS+7ySHKXDzSSqmKWIvUQvaigKKTAK6B2T8w6guUJrSadmstjoYpTZ9WJqKcjq
3OVVa3mIndNHrWm3yIWKO2SjMNwmUXmZreR3ca2fOyIeDrZlNo9dgB5PKpSMPy/VtH0sMzTRpF50
nACKeihKXwEfqeqXf33m+OmHpTZoIRbKT97PwR2zozuVifIiPV3g8DKvz1qjT1cABAcZAt50bXva
jbmD56Vdbhd9FG/TmMeICargJ7TPgf9mmVjOM7Rg+7pkS1vhWKEa0vWroqBkjFYU5KiLgzHF6jVD
ddgBh7zmDjQTFmYGq0FQLCuUJbHuGYoJ9EU2K4yEnKd9Bc63XtAbg4U20tadfNcLoz6mnHJbW5ew
r9VouKdvh/FnIARb2W3rf9AtvH8JnoHbmE3o4P362U5MDJdAa+luU6zo679D7pp1BR2geINWi/tp
Rt77g2Jj86afMe1zUcPNmrQoeq7s6OcVYy5+wOVPxixslNiJyD+FpOI7CtGwi6Bjtaimzcs/3t9I
6Y95q3H7FNGf1W6Jie3n1SpCXzXpMMVeo2quqTnN7DuPgRE1mflZhsrrz18zELj8lYnZ0zVt/lXG
ptgIHlFPJDnEuF2c5gJaJD8jJPQgrpxTuiZWj5D19ZJSC1eysRddc00NSFAC3cgKqUtsDU9aONiX
Ws/EPapoel6c514VBwizteB3LUv7IR+NmAMdPGDRldPn8vUuEbdmUt8wakr8zj0e0n5odwqO+B+a
iaipgQeRfOSdpt0rRro8ggP9njs35jk/T4cVI7am7M0l/vwfrBhZXHSaa5Rgb/aXlrEdQTxTfbN9
0spNGZ38ntll5JSFt6YqIYHP8AoDj4i7SzDqn+oCD5qNUXP9cDDdrooLd6U/BDLLvLKv851SKMbT
bKgZ/ar+VlrDRwPHkzppzNhRy3A+B5WySGmRgsLF0tBxG6dc1eILDuBmlyem4v0o/GtA5beZSiKa
Y/Y1gq2eLuz0pUagixw7Uq8izpITj8AIGr8DuAjHSkYLA+7NJjY+rHbtwv2c7ST3WKNaB/aK03sb
w6AjlbtRQkyUsi5YurL63sbWohWZKS2UwgRZpAhxYniqXhHrht48learo1NTZQB5RWRIFtPIyGF7
9358i6fScdBcKcusn0fhmlQHv3K72owZ1pxVVbZnPRnkPsmL5Q4elVtBhKarNKg/WcoFW5VFFUPo
nFW3qh4IuXSVMVgqnYBc8b5Ci0URXHqxjYdC9Ha+HeTouGiHgzszhOWN4qXZmsBUNmxe/G1ZlmBZ
ivCLw6K4s3Vr3NNwoE1YCKImjJfBDrO7NQV+/VI2iT9wlTNS5Bx960TkbnVt9Eq8O84rvEynsk6t
nSbn/rlQ0d6avtU9/1jd24GMoApNIdsuXbzh+QphPvn1PlpeoqaPN9poJ/tkmJdGPRAvgYjvgWXE
t9kpyDyokNOFC4NLm9KebFN0RT9nnPjna1Qz/MQqVuiSmIn1+NIsvSABAdNV2dTV5eetH2o5nnWS
HJpFohsrJV0KK/xrR8oma5n60Vl9F0nr5AeM4H/XE8VOEDnbpLnu8EAv6GO12BlhlDDWRthybYe+
Ow0NGfPJRDWikelkakCJLGjqz37/2uPMuP95K2Am/mWfyb4HBN8JmwCfxbZ0aydoDyuiqF44RaXB
pEgMaHZ+vpYm1ZbvUu5h8MMYa2R9j2ZLeHZRMUcfKWDa2UJxTK4tZzxUZPXdpuNv44F0HrONf0vj
92oeIhLyG3pjRbb0lHtDnKYsm1jKrMJtMZofelST17GEa3XAgUydsOhWWnRSU4EdxfKjeEn7Bka+
3KGE0j2MTZk+ZhTRN7sqvlr52gRCu62RBqixt0gTlePPoU+Y3fTAXH3IBNrE7VDoFv7FFpVBrWV3
UxhaLiPH7HtKT7DPFhFJOx1XW1ObE9tWWvONsxz9X6g4yrG16Apx2sxHGdiId8DjPXHdHdZLzCmx
ARYFgKv1ZaqixZqInoTR4AS/ZKrNX6IunwBZNM/oG0xsoqbprV+P7uKybL9ijAmekurTsZhY1tTE
SR/NpbWXBqFQzjA17AA1NWVORA5gOv0DmrmSM5HEWZtODAMzBm3PUwutDaTun7OQ7q57VJ0PsXBw
0oAsmD6YUkrY5xzqxpfDRIKAaH+8EPrGRJhC6LD6XVczU41oF/3buIlD2I0r60FBJGEjXfR+DCVO
qwnk7XF9pzBZDkHjMIDovwnGkMdqgr6LoMt6IEAsYYxkpr+KULII77uHIerEJjYInizRRl1aIope
Mf5t4r4b334eC2bEY8wnrIdZS9ns6wyzxRia9yt1gfFtfmv6/tsICTz7+RIcSkoVqAj3EqmL18CA
JKZ3GcaSjjAvH3zIrhQGuX1qenbPI/P+cqzbR3XB7nQyvrQxj+/11UgPeImZFeWk85D7IxNwb1OI
hr9D5H0nwFle1zhnZlz4TOd4X4pIvKns6fbNEuccKUryuvzJ9X9Y/2QukYKF7bAZxjF67G3luhpP
lcZQj3HGMlOppHir0ehsib+9U3DdbdsVC75yevQO6WUUlcveviMzV4/Q21KzHeZQv3aLp0ok9Dmw
DtE3TnV/xe9uuvUkrVeifw61ll4Kzo5HPJc1WVbzZT0Q7Tq1j9Bes63DOMCrOr73sEY+yA7Nv+N8
V54gNBzMsoR01tTDwVKr3iuWHCbYw8XGrOvg6kB/Jq89f65a9vNpl9WXBQH9DP6183Iu3J2Qavac
8w6cI1YAseF8smAE9b7w3suJan8mq2+lv4cqVd0yEzVmCcxn6or3KbiqEEs+4O4nfK9D5YWw/j40
Vf3IqxR6GsOeO8JaT6uzqDL8F72v1dexM4U3c0j7pv8VVuU/8tJ+wpxAD9SKqHcoi0qgIwRY6nlR
vknD/lqTGqvX3DD7v6bIn3V23W8Zff1WFXK4FvTeZ1PNgOYgJPZ+XH4/xdsUWrdAUaO7mlnpIkef
n/3YmTYd0eG/MpPEiybEczalpRfpYf0N95nUeJM9O3g5rG7Gbm7LebceI/1odZvQUtQrO5aC/T7k
A7HELghEArvVM2z+M88ol8y+UDoEJwC7Gj4RY3AJOJzBnJHFmRgmC3QZ28bBKjViGXiMGAy9m6T+
ebF+JU8YKP78HLpNc7BCb4ygj72g8GPisuLmfv2gmop2wis4HOIiGM94ZVO8d5di4TzNK/Kp72S0
gz9J9SHUgYo05rnFrvNdB9PNMq5Mr3VZphcGfx9+DOh/yctdPd72lCQHkYfkvixf+9d/wJWYNOy5
iWv7rjASoxpZTudhNBK6lyD0xgbM43rqirRCaV7MMWgry9hatFVvVRu+Ja3h/6nxTpkjmntoCCaz
5ark1wgQxaiz9LWT2p7Dl7py+Tq8r2M646Nhy2M+1X3MVi9g/LZWmWttaRFHMrPTnaPia+K0dA3d
j25A1rWjZlKGFMRFulO3KPBmswv2opzOFh3ls7TZZA9qoR6BmvYPsrX+dsKiirewFaBgyoczKZMA
fnvFPDmzz+5ueemUBl6FqRsw5TLTYnLYqxiuxeLHliT0/Rdo9P+J5nMM2xTWQnoUWMWxgf8HHFAr
C6Urq+z4A7gbTKNhPE6ScYBbf5f/8zNgzuHP11puJGnM9UtIRSCD2H9RCRq7Z4GDljE0s4cpyCxg
6xm6rMHxzzOdlGfMI0ExVmLXP19ELakdJ2YukeqMN6WvbipbyfOPz7FDjOupRmVsmT/B7AV5Pr9q
w20kPvC+Xz+kyXyMA/RaC6B0/XoyTeJqhfLT4V9+sgtiZ41exYFd+AW4LuHsYi3PHjF5k2gbvRqm
9MGF25m7fsYWIncHEhSuLZJLiJ2HoBLZ8/ohalBpBrVdX9aXuq9aW9PIvMJnY7FmWoWqCK7rZ+Qr
v1bYPq+92r0l6mDe9Uavv7BUehtQZKNbBqyRAS8ttZn0LUfFQmmY7UM9yOy5HViCWc1bgalkp2kN
JuHlwxqibjkqP7GdPHed/v4TOG/jSUarggP7JzS+nlP/v+Brrf8duODgEdYlajXNXgI8LO0/A2m0
vrFLNBX5yfKH4lJWZkSIDqo+0TY3fUWJ/Vj1i1Gzz/9AXpBak5pdBpIaPUcaVN6Pq7RLO5OWFIgX
uea0GCBjJ6CvzGYbSCYaJd9ldZONCRXLFCYkKmTYhvW2Gvds0rRjX4+Tqy/l/PqyXV6GRli7qmKi
+V8GxWE9RY/rZ4GWRY/NIvvTtPBWlkuY3IKActi33tTFEu+k2FDX06TuegN0FgoKjk0c9lbBv5NA
Yy1HElPTufmNPUU+pXbZHbIqQ2g5sCAMbE6e1tDDu7DoRioruj0LgiI/3vTfaKzmQgn+d/SgYwOP
FpojIXmaOrrS/32bgnvPdMHGEvdSE256I3sFOWn8NfQTwHSuAMsprky/k6+S+Q2v/OrZse0M/W81
3vlmDijAj3FeVlsxlg5ySr7ZjNuKg610rlMss3u8WtsV+4Bu5jNPs/BQL3xcQ1PS4481Va9N5ThF
xqYF8vk+ZIF6CIDv7GzdHD+Xr/sURxuiVMSBSN0/6yzBt8kgxFzylyJQf/nnK8VPbNfKieXFB+Sc
5x4hw3rorh+gxOyAPfXn/5+RKYz/vJxhOMg1mFVYlgpy5D8gmV1Viwx/tDgphWZ4Axf21phe7KaM
dz/EEc36m5rxtF0JAQbmYyqj9BxOIv+cNMw2UUicgOjCp3Ju4ociNNlmPJr2o62FGMnaTjnMzaR5
fS7nZy3RruQ6/rWbakAYLFC2oS6tzqaQjYdX0X+Xhmc12iHNw+KdQgNmUpFXp6ROXvPGKby1AnBE
gu+mYoJHxYeQGOXwubd8z1fIsYhHcGVhTMDTXGW3IOn875FPYunL9RMAfx2TVySE+IgjUx9cFlxo
dtb5QTIACJAJk2SKNcOFKNacY2aq2ymmeffNtPZCRlTQaZoC70KjkbdXiTdF0ms1gfPMm9lsErWB
DRdJQji1rn/uw+quVcn/mCxHuW+ctNqPQX+/3tiJoe8ypVDv24C9IeMCx9XjOb9vWKKtROxRjPnF
EDZSc7bRLzridXK15+68hjNPPuwuRXRYsToJ6LXQw8yLnYyNbKvbT4VRK25wqjWj3o8awYQsi4oZ
iYJRfsy+zaWayHZHOKa/MAURcCWp3BZozjCvyAVGx1LKUhLn1pK3Y5kZpinTvkTLDI8J0qaYtJci
KZLPkVnCpmhK6gmTVS7tRrIgHIUdXAyrgG4QReMFFKtKln2nIQCc65sfVci8lKZ500Xzu52h2ARa
0RyGACeahR+JTzARlk+DbkiXF05Z2dgOEff/+//CAcomr+xC1vvLAGglCwxzKfh++NX+sCEcVvHL
KKIa26+axv7ZDs23kmXuE84HbJnRpN4NCD5vBOUh05gMghgLKQD31+phTDXGrwumLou68GDj52HR
VVCl+AnZpMFgHU3k/W5msCmP8SDd6w3q8WKImVI4hI+ineq91PHvKgYedxpxExcHtoy2DMtWvEtG
Q0i8Qs+kMfgzRfUNIbZ403sfNGqE8cmq6bEyhbyKyGxQs4NwXKMR1g99pFCdKDBJqoXgUUTWvIna
HEj8crT3WCZdRFQg4ZeXWWFk90VZHtZ5ORNmr4lZ6ayV95xOJ6kp5qOppsGjotZ3nYbgAIIAs7IF
S2jTKbn0rDjobeWMcYTcctXByMqRKftjn8fd43oO5H2oEKM+E2NtZL814lGarVaRfvFTT4HaYHZK
PM7OlHX4U2b6+pDdxymk2pwE0smwbRdVTANnoOgOsVjWzEVYXQZ/qg6899UFQVjo2ZG5S2xf3AUW
yi67supdyyyEbbnskJVrzPYYJREAUaPPQhqSKRma6BmheNgH10q3EJcgLbz8JD2ogdI/su/RDmOn
wJmLrd9rh9KHOv6Prp+u6/sU/vGFpR1iunLeDS6LoQUYW+VCoJ6uOpxT42fKDPAUVvAIWLnIZ8Ea
N9JtMqka6LzxOAXbasrlIYNBccbUzrglkIKdoKXv86Xi7bW5R8rcIA7Miz/rY0KxIuu6vCp1omWG
qRfY2pJLbqf277BLnhH1Ka9QgO4H1M9sVjX959eqleiYYxg4V7Uog+eG60GOgFgULdN3JPqoF/k/
1J3XchtZlrVfpaPusya9mZjuC3hLEnQyNxmURKX3Pp/+/86BqiSx/ihNz1xNRzcahiIIIHFyn73X
+tafF+k4vkP/aZKU7MSLFhnAWe3LYaUHprMbZo7QuVeCa/unn5pPVUMQB7KUL9notntVHNClTzmL
AJ3RteV+doGf7UBeJ78o0TXrLYqdkCDbtIjONjWLJuPbjMkw1Yq5Kk330DeMoFysMMiE4uxzZvcP
daKhsc0xbNclPFWFCn+nmkX/wOB1Ewbqfie7hm5JKIsXPY/z2JKFHT+YnLqsTL33S01/TP2RXSpj
xoNuhvFtiQXAd4vhJQ1pjiTDl7iDoDvOlbHrOkOSfB5T3BpXDiHACjKAou5TQWv4pOZzu+lN3IXy
mC4IUmOXReIiPT/ZjasSrGC21wwYcHJjJdlZdTE1a5/oKYC9oLSsSsuXNd4L2f0aZYJMrawKG3RP
NausfBbfzw1YogkJspvdgTxGLVSOIABkOtyYJmh7mtR7DEodT7BputdrobhvNigcg2Ba9GPgb+zR
CTZXLqs3fY3g44H/6DOQFgPoOllBJjjFz0Gosu53nr35xqUFXjSjQb8+I/DShWytElhQ0WchSqTv
XZq6dfxiIgkCe4ixW1wbosr+0KHx2M24Kk/EcGnXC0PpwhWExXzvpuawbSfLua69RvKg9Exntibh
NXmSRTiA8/ZitsQcpX7TclJ0epSVLue8sPU5tzSkvn5vZVtAVJcNTciFLlBwLkktBBQ9GUqbPdXj
CtNgZ5O/KQeaobdUvPCmLzANjz4aXyfFS5yL08ccTk+oGYjDSR39tgzKG7313Q9xng/L3HIwQ8IA
Yun1tQPzwzMbvrXW9oii58GsT/ICcIeKKEz/KI8NavXuPGFVD2rXXkd0UG4Rk6Oyb5Eh/H3lZ/21
8HMcA0uG5zoaHh9XpLP8EBxHyFjgg61UDp4bMjSkE9WA7f8srhi+fr1ixXX2zuzKF9ekpRVq/Q2A
93nPuNtcmlqYniwSaiTru8rLeh+HDG8MC8ayqRc3ssKZSnYI6ONer6diVt61pfb1pQ7YH07CpIBU
DhZeVz/Ij0IphTc1qh9qJ6sOIvGBvvNEaR+Pn+o/rkAEecaFgZgW5cRCvnOBOPM2ybxJnaE5ybvk
Rd86zW3F/WYJYNb14uAXWQLAA95sRJCT0imwHFV1LBygpvXzG9kaVdlg854PQYS2tQuHY6HO81J2
C406VJdpYrz3sVuvNXGwFQZ8UkA42ZEesnJCUUTlppNccyhT3rWxmMtjn2IO8bTkpc4IbA2m7LNm
gA5PzNtrTW7a1byym5gto2MG5+8XbZc/GxrZY5qjZUfUKYQuiD6JbJZAsyjWtjFla1SqPm2UuDsX
URQ+okQ99pNTfpjqjrOCZjAW7+Fukf9Jwzhsjm7cW88zLCLZkfTxt9IFi4INJWIvVoV5azfACa5g
ZRpZlJH0adm2VcusG9v7Xgz0+wz5XYAGf++h+b91/f5QaBgfVQRu99+vBam3dWtE8Vbp+Uds7/6R
djAeNHmbkMzrawNNcV0GxVpYDWmxC2ezW8j1UQ4L5DI4Rfp9yVDhMMe6t1aDyNk2aAoYKsHCYMuN
Lra8iWfOdLIpG7hRS2s/DDZwM7OHingS8esT13zJXdXby2f0CzM+9K75LOcF0KwPPW72g+2l0YpN
57yjTPGAbvqA9TzVOsl6G/TAvJ2DHGdKV7tHnzryRj4AR7jMUToSh17AxEeoQ3VeiA2jZLZHmAm2
gdJoOFpAn88NB4QkoNLCwnGrATcFJLyKh1jZSi4cYlptBWNA2YaNfVOlMWLIRqdBgNx5aaq5RXJj
VV6KJrkD+0TndszVleGcRzGjlDsoEDcchpUeL8NaMdcZ+ubrA2JU4ccOgcI0C4ksB9OafGzMEN6T
UabbFHOGuHueXAM/KYtrT1j3ziyH/JJmhNlltdJ/9tJFj9fJhtd4W/kq3UxMqPSK43sDy89e9lqz
QKlpBHUKImSa/r41vbMHzgJyIiAvGgtF7yxiRQMym67JxJWDjb3VSfpV43s1V/C+C20JkLXmWDj2
Z/z7zb1RJzqMmslapvHoEdBV+VtTBpok/Ski2mSRa1isfdMrD62AcDrohhdGpgzbLlTHu0k0aElt
aUAarKVgALfueFA9a1zVcKZjkeLlKhO2acM2H9QOMIEZQDHVGUxsIX4ppBDO7VZR8uQGZVRPtkNr
DsVW6apQeImNk1Xq5jPZPAzRh09l7idnE/nq4bqbII0R4UoPkqbEUL+XewAsvd3+ur6Gw6vcn0Wm
wXlqSj9aXnjB6YtaaSytC1HrxsJRjGenxZ7oJrb5aMFplR9oRd4Ss8QQ3+GUhitzcMtkXVImXs+R
csMpN6G1Dtm31/UcUQwEsjjzjy0AogHEbN/sr3+mphcDW1lR+jctvrN6yOpNI8rukXDrlWHiGYB4
TPpW77APoHyT59qqBDLqWfW0ltoUwr7tjSNusgDvZk7iZ2ak4dHH7bmSkpicXpPCnHld6KL/BEuU
jZ/LF2jCJBEk/it9qEl0AbhfR+KGXLg6zJ1prxV/MvAukIw54hkrq3Zay93Y1NTtWm9dfx8dJL7L
R7yJHSEJlzRoq1XKqOPL3Cb6tpd4uT4ijLMf56N8E4lzeoqaqV0hH2nRxv4BttXhLi4TklgXSPw+
yieqxGqPW3UD3qS8ZBUsjtkpbmU3L0+iR6WCBjOqzUb+tNwu5liTTMUR2REuSlmxsMuGlBbeMuUD
jI4r0bYDdolsofP7DsiM26g4K5A0xnnpbZzUBRpgkd85VSA/eQu6W7npjeOI88XIh455JDbIV47b
Dduf8pCmWDc0a4DyYWssupE3jZi7PYSZ8i+hTIc5NBJhMJRZdnD7qbjpLPzAds20UCNRedk43cUP
K4omqyGistW88wB8YVDjx87LAeyIvakO12ybQemQK578I+iTxajIvF2lejFelm5YuXOgbhIkCcfU
yVGGtZ266euSySN0IEx0CLr0emBw1HjDqdE7k0JNidflqOGiQUHJhf5YwGr9VBDAUiQkiaGXDg5z
EPj7wlUPgS3ggAaWNPoZ6BC1PiRaeI6W5AEb7zQ2C+txYM1otPHl2nOuUw4c41t2kbwGJU90Rasb
TI3lPp/iJ0DI/aeR+toQ4etO7KCSV0x9BXoywBdDOIErz589Dac1nnzaBoGXMl1VcYiPE1VsaVfR
elTdalVkKkHHOAsjQRWzo5rOUulOd8nw6pml8kkPXRbPGs1X265k+RPXgfj2AMSjSDvq7cwBktMw
omdtn+QJrrhuIbDQLfjK8r0n7IUYKYKYMWCA2zWi9Kwr72WB4hmIHQs0QEey2dZulNSPlYstn345
6kofi4jpfgX7l92WDGATzdGF0Tk4O6fB690TNcV48Ab1MNGSWXguhp7U0s7MsW2mUEqxDIEBlCp2
aAZ5BmDUZa4N7xRaW1vXHskXwxEMZsXaDR72wNpsnVUFh0TG5tlhURz1Wkw5q4JEE4tIhS7CkjD5
FX8F36olvVAGkj1TI1N8OdUZTeMcNvmhBRWIRU+Pf1EfGm8jchgWmCpEAZX9iIls/k3K4RAyE6Ov
XxzK0LiLw0nHOqTp7wJKrQXTk/i2IKlv6RDJuAgBfu3kpFZeGIXV3BJ3xghXDCRrp7uR7Morc9oG
W2mXHf22rrb39WBi5NFsZRPTqjjYmXlfKON8UxNz7FQmk83QAY4PYs4yd7RO57scKMw2nBVlVYtv
/Pebst/QzHQ4/37HQSTQ20pZx6NqM1Jj42E6nvrmrcDa1OskGTcHbbK0fdIb0/0k0gpEWcykcdhZ
Vi54/8jiVX16jlvejirJVr6dVR8gnn8IkubDiCHvk7gSlG22rlPAaDLwKm+zfKVkBcl7oOdo0dIU
TDhnwFA3x5PiVdgBsuY4tol7q2u4skte/LqvVIf8ZSyxKv6se8s3yl2lqfOu7cZxERE+uUy1fB0I
9H6ko0jNR3y5Bc8Fi1cv35Ud+p/ecW1WCbd4F1p8ZQLGZIDmN5yD8CASZPdcKK9xF6GEc627IqGP
hiQ5eIjDBkd6YZD7Y70DtEE7DtvlnjxUwBuDbewCtYreJ0RQl4ioTpYNNxCMTnfTjfFHPUtGiKWV
y0Qyg1IEpGdbVUV7rw1uc++NL6RNWvuCEezjqByxaUMNKnS2JgZD8065T/C9h5GmvodU0O7U3idz
4ykmGwyLjM5BGlsI0se6A+UdaPdGqYyrTkV92zVwtq/tgNlFXTrb/nwnKPiBqkzv+drjQc61+0Kv
gmenJNtNdF6R3qhx+kqEEoBry05vLJybQvGD15nJzUKnS+zhzb9dSiGcvGhoKB5jm02bnNxLLVit
hvPaKqh8FcOK75TJ+iDlI73nFjs/bMG/jHO+FTCBpc0pnaURF/EpK+vkpFafkLVbexlGTxDBOvfB
lgbFlNyQlPDjtWHu0+XkkFore1qTaGw5KiEO/+b3wfE0g2GiajNNtBzTMt6MsKrRalsFytixyyZ7
e12EJxAkK4vR5lqZ4l1udxFtqRgw211oOVgpBBYkR7L1OJiQjy6eMb7GeMh2eqAFO9sGZxNVxiOj
uoWP6HNqxgY8QTNusj/pwlGlxSsviT6y3I4QBxFRygcdTqEU+kAIhTuuqUJMsvhRqckTJ3usCioq
G9DasTW67DEeQBRPYTOv60z9XPSBsw8CaFhUBsHazZ2RkVsKccoYPUxwZeEIt5hzB9ygRPJ8J++x
USTcaVP1Tiec4PD9rjhS3034mZcB6V0YrSe7vAGdaJ/MWj8ZZXVgC7cnn66gNzR/E6vLaxTCm2tV
QnzQKhQtgYD45Nv6yMYPnb3q6J9aGRVRWeGHrATtHjK2v17gfS4282gn2K+Z0GZNiH5LNKHR2fBq
kHQ8oFAN9rPasi40Jab1GnVMa4XdEkTvRY+65H2Y+q9TXSsv0xgtaPJso3ycvypBuw3ElYl7wLW2
N9nkTHhadHSgdP+zBrurJKuSn1Ux3xVnaNXubr9LTFI4h6h0B8Kl/1CdkHV6iQzbuPQF5H36Od1N
rWvhTQ5XaCmlUURlzdV9rnlUaCLrtTIj5CKg3a58cmxg/s51qmqhay+BFbMX62YMXnameoJqVV8c
r6pPIHEY1gWaTrhGTBKvZj2Pcz8wFE6xPQl9qd2iAvnFl8NW354sTN1GIKVrpmOa/O9NSqwxhGYz
Zr55UNxp2NN4MI9pgHs1D8czuVoAfJBtbWRnYVbsZOUawbebbIGVA7K/fKF0CyduG+ov1JbcII+p
ecqedQZPZ/rwrHVABOmDvHfMrmKkbvraxgUZNJptdW8kxZ0LovOiG3WGFD3cK8mYPGpVcVDoSO8M
r7eIxkTb4/fh8KTypVzUuT989gZv5RGo8FCgCVuGujvT2AROUZgk9M1oeW4tK2RimDfagyGujQo8
ptpGnlcN9rM8I7BpOuCfzkHCZCLablqOJngczXG9PYk9G9Lq1VMnLgDRvpt8pV3URdNckmkOSLf/
klqWfTtEBd14zWD/JYcdcsflAdekJSKcjHw/sMgd0jnoj/JQZ5ZBWpg46DvSM3Sjz1ZZURXNByBd
Zx2sBCc3DCYdDsAJbwafxPfAycQnT8aiG5LYWbo2Q0J/5OlXXgSReMGhc9HyFCmg+JfypH3954PP
rwM9oC3g44ebQQlRdCX1eTSV+J4wgGDja928SnS/S2BudSAA0mwmfjndjkYwPDiQ3FFpT/QjNTd9
j5lGZxhwnMcsJzZcJQgOMME5y1v1vjaLR9srzQ/BCMe9jDjfFvC2t040jkvZbJIX+GQBIFn4sb/f
B7YJ/3eusyzW8PUAdEzsZrwJhDLixyXzP2tT6220kiqpcbDOw6jp13DGBq8zoF3ULtqQnKOMGbKC
94OUrVXRpOmmGsvkSZvaVxoA9pe8dtYoBrtfnHD+WoqasHbp99KppPHkeG9m/cwWOQ95qnmo+uwk
qy7LGMCpalnHtkkIksm83IDz+nYzSPBPa/BEjNY5Fp7LTE3pw/WfNyvGH4GtM2PLqMJip3XOobiQ
1yY9doCwaiMMqoW8e0ZaiC2c0wiptvdg342TYcbX7AS5PuG+ZOoa4tuRN5UyVs6/WFbcN91azrka
ga+OoXosKkgN39SgDYDZqOoUHQOmGGng1WFO0uFXQKURtjcmEcs5vpdinbWUkuaAM62NxuzOyBtj
k2QsGX2QU591EbGnlUeKcVslJwdqCSbyBSo49m7d2E03SKOHve1yoOhOU1wYTdRLBwAj+L6xQzQd
NLct9v7bFnsD2IoyW+e8ZecS+bEcN0PYZ5hGuZM6wTkvujs5VK990gvcDF2CmE6vp05njtqnPfZX
K9g7tVZf3KjudoGVkY4cFhdCI/XPRZB8v1I0sH0bUhPBH3rxgUAeyBw9q3pctiMzwbzeVGVhPdsZ
gpQggIw+6ZH9TEIbY8MJRy8wKPJgWs064PqgTRBq2dPku19gkFu0X+iaqlDrtgEBkehGRQNMKU4Q
VZnSiEgKVeiVWpFcgSSm3cqGR2UYL7VTFLs2q14pzlnJM6/IVoyagXsOBMDL8/+fF0R+RAzPWmX1
5oFWmxgDYC41dEcDdo97BR3owO7V87eMTV1YHqBLbM7i7yrDfZbySJ+pmRFhZQkGR9tZ5nDdp8cA
VISbXX1Is+ZDqTgjvTNLf8/GaVWLZIguxxQ6NPAyCyR2e0AgNrmU2XAWtQMQpJI598yOTkNgMotX
3YB5O8ibVw9GQw8gy2eb+WP3mjEZfE1ZBqy+/dKFbIKqtv0wQMG5eiBkHeyLYjg3YZI4k6ZsKCzV
RT2NyV5T3fi+qIvkns02gPw6vpN3dZaHRchqCJBjsPmS4mN+7u3uK0O29GtqLzOyDr4OXfRxRv66
o09hLK6n2KIezwk9A/ak0x6l+y6XwYxY1JgI2y624rDcW0ETsgeL3ZV8QbBjta1uFMhdxcsFy1L9
Yjtt6X/ZRFqWhfDLMtlT00fyxOM/zK2qug1b2pQVwUbaCFdmaI9KpunZUR3wg8pvgOdHZLAUNbOP
eNl2ds74TdOebL9bD/Vn4tjbr2LKAA1q9S0jwjfu2qCx7wfOH1exCM5/mV00nmphk+uKfnpyD1J/
hKzzGdgCCWx0N9bEI0ByINn45AUTCbW+19yoXQEYZd3odXGJVJt0pOu0UvZU2Zcne9luN1HcQpuE
3gkmfoXYIWSKYKnvkFRhq4ztD3pTEJ3Qxs+k4IJ0chPntgUbaxeJugEkbN43DSTfMtZ2k6vCyhIy
rKrYjCGK99TEP+EoerVLwbevscT1RzLY3XOZRMOqb/hmlCYidx2c61Efx2klO5ia4p9jm6P5OsWN
SDyRwhWnGupdUAyfMKwIMxMX8v6U4KRrz5c5pSwwEi3CCClaPr6fJ7vrkmig9VwYbhusaPl5H+Fm
r2XiLVaGr+Em90v3KPMT5NJXR/alMVEpYEG3T6xi/Rolu3onr8XiGuTa9wD6wn2sNvvvWxjPsdCn
wThh8k1KxECo79gzRF6buvXVrKHSZQMwB0VMW7w2nSkPMb6tr3uCudSmq+Cb3l2z9aLEWkZIH+gP
QWWHRoIXKbHMBzSsymacfBCZbYpEGnPLujMixh2FTXCpkCGUNkAKD5lWqXR+uwcewSIoEjQGTc13
iuIj9JcZdTj5yqU7+MW9E/CBKHE4niqDv3NS7f4c6/4GWwmyBrgAizQNP+LqZYmW/Zw4++qgf9te
W7d1LpJues3eDCOteCcrQUe43WMkki1zWWD5pY0qUraH8X/YeKyM4VxFuHIKL7RJfEnbg6P3u+8f
cITieV37kB5TIbPB2G5ivVYrPl3BVeIuzWYS7Lmtfe3BiKDrZVV5INzrKtoC/GwwCxOQ2g8T6N1M
/3atIQNl05j4h8UsGCkWXwigAgvpeRvK8FZB2L2fLXs4s1bR5+rDD4SRnqggu7t6YHZKstP76/sg
b47hsAX1vpdDgcgCGEtl4x/ZLJUPVT88On39ENCA3YXK1IQEgagfenraO2Ks1qnhBg9Itcr7On2X
++5DJCxSfYl4Gy988dA0y6rRfJKdSCTp1cFbzBFat2v94CvTF62gyJGLphEy0bWwkuZfZMKHSbjD
unUrqLWVwxdGi/gTw+TZHfXnpGk2ieK0T91DyuF6HgPbXXTGwKRP3LSy/r2bDuMNAYvainasui+D
uHju6YFKWYV0sclxWVyE+tarejzdUnPpAeLA2qY1a2mtSyApb6K4OTpyW+7D+hmrnBOXrUUnmTwi
L4gK32cdUEAQj9otLyfZpHXsr6w5M06dZ8Yre4x2cgEsi6o7XAdEPmp5ThGAraVOBRWk/TDgP8Ly
rV8sQt3BGNTVzuFw38Scfpnllu1JjRzhRraU+0EQTMmaqR+VOKJEHpph4+qgKFosiCt8TuDZxPrb
i5ttZWkoNRDbC6WnzzYDpZR59CYr3Pj1oLHbLpHbTmVE2VpPJzkqtErrJlSaclXrPTqZeUrUZWY0
2Sbtuhkmql6dExCMq6gKwxOOEv1OSxEvOwAfPvV+L1yxC0XBN8ZG7KO8ogCaz9XeuGgZ/Qmpn7K1
ejXjMToMTF54C9OYnlsUMxwXvU0yr9NTrrIBJWC0XqQoop5mEDapQ0MRwnJMvAwzaR6RV/58iCgA
K20eKc+7x2owtTVY9oY+Sxy8K8CyQbtVGSHAWqS9rWwBE7lXj1LeVxur9J4MoikOckyQja19hDlR
m3etgrrZoaUVTmGBnF4DXGaOMVZ5RH5NXWT4o92T2FDGaCxgvDTYbRke3/RaiOKirW7J+Qq3g4wj
HLSbshmM6lPs5u6N1MOV8WDdpTCrhxwSSWYTIihWCqZdRDQD7KXbgEZ3y7t5fxUEdlOgb6RXr0td
QEp+Q3yDMJ+MoLsWdkWKikUXdUmtw3ZUnFfkhekdr4eglerbqqCBGYtXIJfZUFzDxV2u3Xp8qnXI
IvhybuUFQhB3B/Ec4M2f98VOk56vWzulz5/5Ks4YpK2IQpY3Sr5bV1/z90fkLIQJoH4MCmC9GL+3
eZd7365F6h3AAPsga0/AC8G58Am3w9/ZID16CIRG3wyovmXZ1LagFOVNqrV8lZL8tdHopN5W/bM3
W+Odb9Izk9cMpjuQpypmWkXzFPY9WAvOxexrV4lWUJzPVj3goR17RABBxG2yA32l72/kzyZpOmxq
G0T+GFQr2YC13fDC4MB9aOy5P36/P2Tm9v1+yBXlim/n0ojrEQpRmm98pUo28u83xU0PE9NGEgB8
VRvX7XDxXfE5t1rxMX6VT6VnRr6FBjxuiywX96alpizbXjFOaeSp6wTn08GkjfKLTZ/+116SRSsJ
q4DHGAYIwJtG60DMHVnnLslhctM3dgwjlZZJHF6gsxbiX1YSzdyE06SQKsugXn5pQo3QcFk5UyIR
kwkEtp7oaUonb0V9cL0pd87I4f/Y/ZF1DTvIpMEntzawJgkWVnzasGOEkT/XF1L1Z/ewFXAwq2Xx
kqeUGSkBkXiOFfdUQmBcRUUw3fO9ZUuVBgnRC4P6CAzwUY3U8BNddwGFKsZbYlImwsTXEBT0JxQD
9Tb3GKmKiYkCVfAoe0TQZUH3lX507SJ5iuDAyEaobpEPGyMYZE6GXB5l+obo0A4IGfnOZGtJvina
ZyCuhyyhbg50wu6ZbXcWyMbaLRmzaYWzlTf7KZpOqDs+Xm+hB3gwwum5m1WYjENYbM056x/NrCxX
6KRMzP7cjGPURLWV+Uv5qK7WSMryNF6UA2F2mt3aqOMNZ19RJmwB0/m7Rk0YYRjgi3InRJUothqd
15IFzJzverOEnNLX2XQdPVIIIpK2xoKimUGgTd/fEqWySwfxjMnqNkI2vdVmQQzRtIJdQDA+CSOc
PGpx+EHDM1wwnYq+//tDU4rDfnSxUM4bLmGIyDNV0zTe2i+wv6lR7BjDkbHnWOQ+VOnJfeeydRHe
U9XpG0DNDAAdPv+FdBORMcn+tjk5Xg9hL9E4h5lGAVbITR5mdYLL0xQpxY4g9IhrBXKzwgWbVVvI
i4a5I7JJrGo5wMDF0MS0GSKnvrSVHh6cjjyaqz5vcDO4SHh3aP+RXkF/gmECyfOVqexwDAT4VjlF
6EESfRpj5wPiG+0hQ/KyD5qG8MIn+T79x+fxP4PX4u76jjT/+i9ufy7KqcYa1765+a/HIuO//yX+
zZ8/8/O/+Nc5+kyXs/ja/u1PbV+Lm5fstXn7Qz/9Zp7921+3emlffrqxztuonS7daz3dvzZd2sq/
gtchfvK/++A/XuVveZzK13/+9rlAnip+Gzzs/LdvD+2//PM3tFs/HFDi9397ULyAf/5289LV3V9+
/vWlafmntv27Z7HmGYbhESzvWL/9Y3j98xFWQ1czdEM3dY0eWM7EPvznb4r6u6XqlqfyHyGr1onL
+u0fTdH98SAcaPxClqtZuuNov/3xyn/6BL9/ov/Iuwy0d942//yN8fdPHX459WI2zuFvMQRzLfNN
O5LU1owdU+7fJQuiT1+Idr3t4F6ZxrZI2rXxaNyWw0I5ttHRvoFpS7OcMMkdCNnwXByHi47B5pnJ
GeSlG3U+0623m3vF2det0EDvkU5ukNiukX421a742mhLXMh4QpR3PfVRTmxUaX2p6bc0+yS8AGgb
SXWAyfdKXTk+RPOFHTAScjhUNIAY6+6dTbJW1hXRJNPeeujYWi5pvMG8DpfeJ0Zq9yFmizK9xOBB
TKveFIsSbG0V2SioKH3se1e5y2ptbYfnSbAV6xvTvWOmsPEIaXMSc50SbOL0r6oVrwhcXUPqatFr
B8CCQwuQCaJ0BX3GCdvRGN2SQ7DI/NcoolF3witrZUdNxCr4u7TbJMZNT/5Dn+2j8Bly78Kvdp2C
w4gAiPwYkhM0dUsg8Ha9YroNloismn7VGWyaswd7Zhh1rjXSYw9U3J+1DoKxeraiftUQDIEqhc0s
sh426HryUavRhgTb8kbraEfsE1xAWDOQzhRbjC9QdU79y4BB7yuw+6Fe5e5Kp6/6OXmsPmTGUksX
h6dkFazIUTY3hsb+ZrGsF97yc/3cRktz5xtfUKWEn6M1dOVltp9W2ln/lG2cA3ytY7QCRe+d0r35
1fN30yLVbmnyFGfrmGyNLUzWT+4pfplOZMmvZhJTT762bp/GrQ4D0joVXzJEY8vqgXiabfXQQmx1
th74vvyzx76c3uw5GDfNl27fnJrNfNPu/B1hi+oKqO9GjG0W1Vo/FA5/PJzI2H6gKzZbq8l/BDSW
X8ACkwJswFe2l1DCgvkL8x+43ctRBytPG6IAEMwoO96S5KUbO+uuO0IAjx7AdLjxo8pBl0Sbunya
mqOhbXSa04vwIhoS49buNlzxlHsz7C7MyZfVul2p2lP27t9feP97q+pt+Zo/tPXra3t+Kf8vLK06
ivj/+GMB+8vSengpX35eisXPf1taLeP3N0uqrv/uCT+qqtuabqhiLfu2pJrW78jCVSZzrmEweRET
iW8Lqq7+jiAIMYyqux7ro23+OwsqC/OPhlieQPdw+DAtZWbqGc6b5VTFQOrO4+jdVPkWaxf8iTZZ
//AWfFvDf1yzf16xXZ4Cp4AuqmJKFl7nmzqa1d5nSNV7N8DDRxIXVn6zJovwf/ck5s8NXgDUDEoN
nsSclkzD6X6QCcOS+L97FvFu/tBGLoYgjZNs8G50h2IXjvlSJ8qi+4W/VvytP5R3GkWiq/N2cf7l
7dLVN0Ps2DCxu/Zh9KAO9byZ4IHc0AUJtn//Wt5+8pzJddN2DNNWXc7abz/5BsNTqarVfFfoKg1W
WhyCRq9vpiFVf1GwivHYjy/Ic4magEZkqwjRKTHevG3RUGloKVrtjg63iBFTQOJCN9JvfOi0pzBv
u6e5V8P3tjNMyFrS6P3fv1TtzfyOfr+O754ZjaEauue+LZgxBE4MUQztLnd25MEsQqU6pvNdymtO
AtQlSXZs9JBGx2OcRL84/P/64rEaotgxbBvDh2eLx384Zry00xM9ASTq5wBfEFTNw3twLa59pzfv
Axe+YW//au/6ZuvK6/3pOR3x+A/PaatFHA56nl08c4J1D0EIejT+0uRLbhfE34FJZPaXHfohvJ+y
4PbffrvF03su9ZnLyExUgz8+/URfG0p1kF3iij7CWL3vGIKDR9v2URStyjD7quM/w+KLgj3k3Ri1
X3yDtLdrjngDPJQ5nm2wUtrmmzcdfamhtURjXHTFoPvcntuk/9CEJfMS93VybaJA5vapscqzE8Ps
1tNbQuox8NaP+DvvM5uoE2LGfiFP+f8dCZ6mOhTQfLlZ3H9+W/i+KTSn3PRCCs6LnUR3EYIY30Mw
n2OLTdoYZ631lHXZL96NN8MveTTgN6IdY+gahI43H0dTEphDtyVD5xFtEDwgOGElHqN1Zj3VxUwN
4v1PDsAfn1J8Pj8cgBNt0rAuOQJMzLfj8HEiJxQZl0OChs8cI3GBsPblIkNi+vfHnpzk/bzW8Mn/
8GLfvMlqERUWvPDsQrfXIOxjusvZsC9Co99bdvapt81k1QYiNA8TI2jC/LOZKwd7nphYUWyj4+d0
tqlm51QWMRtqa2+qgC4ZuVAfV59B5ilLTB13LbzoDfvKbTnwPPWc3bmQTsDHpltzyLcTdox5DoMl
YVJfC+iDCBy5wf56cDrKZ3DBZf05RGcO+qS+Ccxg30/mTR3hm0oCEl0KOIdDX5/zIHjnqfkhbKJV
V9bm0ujTZ0dL3vnVfOMT1+JhIB3iYqcqxqohmEwr84NbaRA9/ScIq9vQNYmNGBxmLGM7rwCOlpjl
wk3k6sMqaiPIvkj7oEdvQtd53wC9HhzvCHjVJIFE+SCMlF1WgnAn7Mo0zI3W5ihanOF9as+HQfB1
bHzEC6gF23LGwjKa5U53BmI/Bm0zBP2JRs7edZWL4oSbgvdlyQzlBFb38PefvDiKf/jgRY+ODaHh
eQSF6QbKyJ8PuSTQbHAa/XRp2ghB9zSZR7dQnUtKetEvBCFvVhcd2aYoaDxgzPz/X1YXP9XTCkGR
c3H9BmaWRqKmo9nWa66kmNxJON3//UuTK8MPr+36DfY4gWg2NZr+duVgNZsLEivTC6MNdREn6laB
QrAiI+QwBjpU+mptZRjJaEgVinHM7HKF+uAQEjatEU/S+PpL3imXII0uv/jL/npmNVnPNNc2Ob07
fzm7GcVklpFZlJek+mJxShvzhT4/ik41iGGPsZFF04ekMBUk7y+e+q/LmunYmmNY1Em2uPbzB44v
L+5J5xaJRrZ6VNHNbgxFr9fMzps9XeRmqSYcfppvRx+NQe+3sTV1jEcr+zhrKqlIqWEfHBjcN0iL
GKNGQXv4f6Sdx27s2LJtv4gAvemSTO+V8h1Clt57fv0dWXg4Zyu3IOG8alR1qqCVJJeJiDVjTJXV
Mhf7uH3/+cfKlx/z9QvyY1X4HzqxO03oVzGdCcW78HtcjCtrFXbvYf7gG+2mq5/wQ+aCBzx6u/PF
ZynD9Q5snDOM1NSsTU1y73md27DC0ubcZZ+xj8+riJMVtrVJONOi0PGV7cCFmJAPdz//6qslxbRD
cC/JJu2rfFwgwV/fcBj5hYIYqThNarPxxvgYhyUKVV+If9m1pUsOcPV6TBgo5DkckMg3rl4PmkOp
kpW+OHGtWm7knu7EcRK8tWiGydIU8BYYa/YWLh8LwBLqsBOy2sI8AAekMm5TUl4MCX5++G+mF2RY
02JiIXqT/ung/eMI040w7b22LrBLuh977SZLJ6itJVXVpZW8qWKy/Hm8v6MD1STax8/VADGpmlch
iyD6uahBlDlZ5qi8DTld0Y06JbPAr9BtcDPwqY44rsfWpSQCAe6XT/Dt40Jo0S3UCxc60tdvLYgt
VAQask9KJ2aINakxSJI3V4ZwF3TZe5mmgY1x9C+hyXWqwwwzYbFoBic/Oe1fwjox8DxhurxkPEG9
OnHRS/0yxLfv9b9DKFexcJWohenFDZMYZ3ZVXgydNxM14D0dJgzyqxEmdh5Gv0yeb1YOJ4NyqYbS
Lo9u8uvbTHMB/XNgFSc5s06dKeGE0N35FMt/njPfJDYa2RtXAAozlH9d7YFl6Le5nFGJx4/4AGRh
QL5X4+iKxDwU94UPBzlUV4NCmxLuAjd9LP2SEf+9r339AZdp9ccqSSjxj5NpVsSWB62ubBwLKf5T
9ldxOJSs2c/Pe3XwsiFdRkOBeUkm/z7jB00Up7DWKlzArYUWV0vYEituYJYNSJ7/eSgJuaeGnJyk
jQaXrw8Wjux+Y9HVJyrhPuLJECGnRDekH8mfvjcav7zHvyeMxnC4sFlUhFT1Oufn64qdXzc1t6e5
K+NA5WMYoIfmL6v878WgSWhZLyUGik7ytT4+wAuZqv3AMIh0ilA5TNipG30ETMtk5cczhO9baeh/
WQ5/L/PLsKaOUphTUL/u4RLGCv2qxLDIUeWVlIXBkhsu4/nnT/btKFw/kPeJQISuF11nZPVERRqC
xpQds049YzS4+nmI7xYcZRNZQQapqNpflYQShrgYN1N9MtPPCkNgM6J/UecazryF/+hOxeCqwJeF
U5o3v0z+7x7vz6GvlhrSpJIOXl6iIJlLjMAC/MeRPvz8gN/Mw8uFNyeeBvZNvD6Is6IwykpptaPB
fcdaQiJ5h5hDXzJPpv3/OhRBm6iRBzMf9b8+lxB1Fg7aUXjqp3GcN/JUbTIphyMOeWPx81CXy6k/
44tLxE4Bhgso3TItUbmeGkWcQNmrRAH1jWU9+UrHnSlqmFVc+9LBYmneyxW44DISh0fu7sqLT3j/
0dLldgDcEO9bcLbYovHpt+jwBhfDcJxuFbV/wa0XL0xoccIvVZSrvY6fzJo3EZxfbnpZNlchUSEm
cus3uXCaghc61ylPDNUxHn85Ha++91+jyF+3ObXUptgaMuGkBlwXhYWWH6FnCltRzJX/bROgBMij
GCoS6kvhmnvrr0PFJKgsH6M84bISD7TX/jJ1r9bHX3//8t//OIrKOkklmr7LU/mMy5sa/Muff3mT
f/x5LFlzIxX4+VgsGQnAWveXOXp5/j9i4L9+/2VC/DGArAmG6CNGOGGgYN5b0onkBS0T/FcTHIe6
iPJ5bdnqwyTc/Dzyby/uKohoNHXIi1YtT2yXqKOL9pcn++3vX21cRZH2ARhJPsw0o2GZG8B/9/sv
i/+PFzdOpAoieNxTNu1V9YaLy3/197WrCNKw2sbIG/4+wZYtqftC+GV7+msR/rMyDIODixQfJszX
B6j9ZihaXShPpokSewF5T6rffn6Gqzjt/02u/wwhXT2DGHddYuR+derUYRbRRd62pqOaD4KMCzjx
2s+j/fJA/5yif3wRU62Dhp798kTd18qX6A+Rmv27IeSv7yxXMFEaL6vdM5xMdTBapNnr5yG+n7f/
fWdXG5YEAkHKLIbQ8fMjgBZ+eUu//f3Lf//jLXmSr2UxKr5THy+rdNaef/75v32Eqw1LEtRQomOo
Ol0AHK2bdnbf/MsnuNqy+jhN9DAxy1N1K3Pnbf3yAb6dtLCxDJoqLlqPqz+vVGgt9aAmuUBKVxcV
J25uG8n2glUtfztvv/0afwx2tQvSlp42sl5VJ8s4CHrG/cjy/+N7mNT96SdUdcpRXz93agD1kOoI
1ZQFR8tcD+qjiQncvxvkak75UyxPacZHT6cKyxU6DeAXCpb4S3Dy7ZexVPOCgZMVXbsKTtoUGsYo
KuxYCxO0vO4clRHp/fHnh7l8379ORK5yLuE2HYHXFT4NIyoz05leqoR/7Ub5nBpXf/x5jO8+u/JP
wRjRE7eUV589lemX4uK4ojy9gzSIj9wvX+S3Aa5OP11pGrCmDGDVWC89h78qVb97SySMqkj1CCjf
9eVmqoHFk5UJHNBL3YNGXUiDXeTbn1/Td5uJKnGfR7orUpy6ek0e3UBT51NF0dutkDwO1b757dLu
2+dA24VaTDG5p7rar0wrMf0upZ4bl+I5muJ97jdvoDdxuryUlX9+nu++CkK1/wx2tbUEBe3IvkDd
WjPekNy+/vzXf3uUq7cFuV/BsjYpTqPp6v7KC126W5r2l0X47SgqIYOKQoQrxasNJfPNiKjUL0+A
U8ODGbyp8eMk/3KKfPuidBR/l9rLJYX6umtx7dK0RSHx4eN1MVf0/zX/IPTh5v0/f17++ucns+5G
URCLU4a7YCSfOKigM/38Nb6du7quX2YvOe31ZfCUcpMnq0Nx8k0N/Gq1AKtow89Z/DzM92/qP8Nc
h4mcTyAEY4ZJiETS6TyWkvPzCP9EadcbIrdchkIV5bIlXi0Ro0knDF09bhGMZVMsAhqKzDnq27Cz
22qWvkqN+/OI3766Pwa8WiZhkNOLUTFgI+M4eoBLmea/HIvfzmJcPKDdcZyAQf46AzStGg0lYwhB
tKVBtpPyvaTdzvilcvP9k/x3mKuJxmrXJqwU85PqefBgI5oZ0T0y3s8v7LtJQEkDdpPG50GA8PVp
uDWkXxhz6pMv344tTxR8/KsBrsvZht6hLDcZwPwMc1rh/7eizD95goaonFIJumvxulFW1FIwAz77
oqnMTX0JmMdXfvng37+i/w5x/YqCeGgkKQUnKdCe8pqmtz+/ocvmer1I/vsI3OR9/QRqoWlmp3OT
4dNDC/HIVsPc8VQseVGyp78dJN/NKwI6LkxQaxnUl76OVqt0P3Pdnp8QUpTRG/ltCsXl5yf6bon8
MQYS6i+JQlfHUO1MxpgwmVcfRhxg1ZmnKL8MgzBG++Vxrm+hDHHQR48w+5S3N1ibumJ3X+m7sZjl
xafQQqwvbgpl33R4J54D63Nok7nn467VbjDExFTaap8kflhTLLNqNSDhlTQ+QPuk9obTDJfr6DcP
t6GO3m/vVVfvsu4kdZ908hmItYXso2l3KEcQS5wVa6PTx9KZMT2yd2Ezz4ZlFG9l/mZ0cS49RNNR
8E5BvxuUz6Y9hTBCBBDkWorWqDuH+kucLpQQNr/51Jk3fr5EqOgYwicuzqCqR2stFkt8Pi3aXbKK
BsZV4J9z7jdFb9MB204PKpCbZtrpw43XofKmIczMFoW6i2j3NuvImXAIFpZ1/pDVut2Uuxp8unwH
qsWu2xdsuugJp99G34o5fdXcm4KQxdDJlvDT9R9q6cUcdmAwxWlh1OhFXr2OYg+XnGIczfMUgB4O
2WaxEWramg9C8DLUT5ForMvhLcrXAEDmagoWFZZuUJ10Y1a0Jzp0nTpmXSEuNu5p9Xam5HZg6w6w
TzfuGxy7s2glx6433RXKRqJPFMNEES/1c+zfDA3s8MExFfxpBCdK7hCO8SFcL8+eUn8A5ZycxXJe
6/dpcqrI+bx5or3iUSCGb4m5k/V6JouzTERXjZVCpIUXM0Jbzhq7NyY7ERBkI17ww13n3SvaSi4X
RjPLhhUhS0x/E+2EkMTPpXHs+8ku0jcvPqcNlsuQFfpqPnmruD2OPXPrIuOC4Kfz1lXtPm5va3GL
T1bM4+nY+SXCopXymS827iRQXMYPvMBBL3C0FswFPuXF0eu3sT7g4/3WS7E96Ao9Qqjoh2MXnEPh
eajnRT4XzYMhY4FVdFy63grgiq2bKr8zcB3GBdnGnMgbPjtzBSBmkjEWRcuUqd79mN7pOt2fOZ6P
QrkU0lvuj6Zyq+F50ewvlg54entbpGbGCJlpoBUhohxTngHYNN1j2M0MnEDSV2B8mCk4I15GpvwZ
Wbcp7WA93tPNKmxeennB7bTd5AdgBvZkbtXxnPPwcfvaAXEXpG0DrU7tde79Olp5JLT6ex9DFkQS
yVZBpqJFdtXQaI1HYwNv/yiROFjPcr614CAJrLldjwc1UKcL2xuvKqj4g75slfWUbQ1l3hrnePyQ
MZzybnNrr8TIKM2A+bINarfz8deYMKWfHmNYsJbo5uodYqaxXHCnXIRb39rWxoaOQxvIvoMNdNod
S+ts0vNloMbibiMP55TzyriwE9lwzWzrC7N6WldwqNjSNeUo4V/QLBrxiK+Rip5RFXeCfNbM90Cj
YRJtVnEbRG9h8SlLs8Lz6HFw/MK3JxwS69jV+7OvCMzAh4GG3gYTPdN7Bibn+CptFTiLldO8avBg
WevYfgMeLGO6KledthTKuR6vmvyjk/ZqiJnWB1wAwbot486pvcCtp9gto0cFCL8/T6JNPO6tdp9a
sKb2QjfgpefK8m2RnBNzLVerWl5Z8p0usqOdQhXU+wA4OHYGDR/ZTOBOPJj7QmonItRpeW14m7K6
T8BMVLhQxvhwWFJOF6jncGmxRqoxGzX/gNyPynF/G5qzIHrRu4ufxSOMdnuIUSqVkqsai6IaIV2p
LpItENejq7b4GgVvgFvtWHsri7lmzippHSsAmXCGzG6E4UXA7XNcm4nIGXdSu+Mkc9lb36k5hFS3
DYDdTtksSz+0qnLHdOtTykwEuzIgUDIXY9pWjhYbchB+elWLCg86ubUxMfQ0y8XUK3TJyHxdz2mM
5h3GCvvFQdZq10sg4ML/E9R1069Re7rAO51KQTSJ27YVwHQu7QTMbQoqP9rVtP4rO7F9VrWT2Z4E
/6hasms0t02EzKZCN9O0bqndxcOrSJMFGjFbBK2k6eIiEC7deze1dAbMfWNl2FI+NcrB0/WV2r3H
KZd9vlC6BtY1GqV5Iw/XBYojfBq4nynci6OInGPNnlV7acqcMfZ4v+hUAmxOq8kuUQDjpQfL08DV
KF2mGr7jsG5NYy/6+7y/D6xbudiozYcKBL31pfkIYxL3GbfzXqNLr6lazyV9G0UvTXAnDuaTpb41
0TGTb0pMG3RUeng5m9M4D3PQevpSlNd9t/ezRTOcJG0W0RefrEMc4NvxdihPINtlYjDpMZXRwW4S
zhErxTl9Exqem/rzttkYxrPffqoIRYW1oJ7NivNxAOljLrUAeuzWlxaTgqP4s2U8BOWTqK266aiU
N3X7msqgZcy5LjyaxUcYfYRJO7PqaoaxlYM62R7zxOkwK1T0t8570sfJroOz2BFC0QV/gq+rDuVS
N24z7eRDty/vyuaGNmCUQJXdFx8+YZYvnL2ELuhkbaYnzVu3VmvLBbupUDoxrahYU2vCIUkGpxit
C9/CNky4S8JSSue4LOH9ZeMWVGhbTDqRJX5k/qbv3jR2r4RdFS1oR06l3YVtidNn60aD7wx+T3J3
MVs7a8rDYCJojT718CQmAG7FtdGXSItDyDrhPM2PWvcYCfy1EQ4v3PiMg6ZZ5ymnxUgw0O/LfjPK
J+z1Mm9tWMgY1jipDAbMvH5WWQexHmA3dwtI5G4CiENID4YVXnZ9r93V00EPjxKbt3VWStVWWslu
5XqV66JdWiQ4irHwptTOSuD5wl1XKEuz3IehdorUzNFpBJX9BqL5e65qTtcmblE81f6yG1GjPvTl
Xhx611OgF1hcFBAJ9IrbyUu9YatNUURML1apO31zl2jbNlKXsbJAibX2G7z3IhX/PWlDz76tsL+0
NbIpNImIgZwKvZtAMNiR4/kXrBfsSI+KlSnfcBXJFHgxs2TRs+0lcT/nBHRDttuhLB48691gFtZj
7WQ+jXd9NpP0Yw19HSqKU2hvYXSPls32QnWZUPQMQN3r7UySspOe0HD1VHUdWPuN5TPHC2Ur5Kw8
8VbUbpWxee7E+6R+xskL2JGtTY9WhFpf3U5MjNR86InNBO2j9zLHg7oQy2cRHb2KkVhvNDdDYblQ
pN1qPNKc7tT1VizAs033OXY/QGu0CaNyNlZFvmfOJCUUSOHGijNIT+8D0C/vpBYbKIp2baCJxotI
bhQb7lnFsZSM05zO4o1Z6fOcPTsZ95P6IPfLsH2pK5l2xNLWomf2R8dQ3ooIIv59ocw8Y1/kNxJK
wjZP9hPnQsYRWHFSfnpg2XxlNak3FfzQvnWK5jZq94DdbW5tZ9I0gDy8S1MwdsF72b36PueyNlNN
MOF3CpY+dhPnb0o5T+XHrknt0mfmtzOv5P4cBaNk2EP9MI4fiWLYBa88HrGOxeExi6jfb4Iwcno4
XFarOV4FcMDDOJtXWkyJ7QMLM43t4C88j1BCuQ/7ZUDZ38STAI2F2fC65fu6nLeE09bkjtCVVBi0
weBADODceijLo0REl+V0xGm1nQeGUwjHmH0sIPfAEkZBMtTu4yh1xOi+UdN10gq2Vm9lYHzjAFum
7eyw3weKiKOsyCChrYSwe4OzYMEi6rGkrd4V/8Yyns32VbYSF60EDoKavghgdqjbMHzWphvYOSAK
zrp/ntJNNsF4bI49fsaD1yMCT2aTgUDk7NF6mXch/I3Qkei7GsCyBolLI5Pbi7PUPOfw2CruCGr/
US4qQjDIpggB+n4WlcZBLETXG1RXaTQ21M1E3hDDqMZ4E/YIlDoBa8IHsb6BeWKDr5C8x7LKCJ/3
dKRP1VMxdIs227CJNxmEyWKbsRHWJTd29S4EBySNqduydSa97NQREvjSdECDTPqsoxwLn8UMPNxa
n0Mf4zQTGQxeHqDsKUbhddyPzhS2ztA8YgjpapFql+XCL7dKuE/rkzGe5WIVQU+/kLS7xM1HNBUq
rqKy7eniUoi3KqlecdfEdChs1Yz3PUC4e1TGzlHi3gnM22wENoIypYvQuwO66nO8m8DvdOFdLNBY
a3YzXeqcCOvKOv6olINUg9QiYACpZ/n7PvvIlKPXLuP+ZSxXoT4XDERXxgxtvWtQSEPhsY1x01KU
hca2qe3LSN/rQX+MsGdKvaPc7AJz3VjyAvHqSRd0V+WBDW3bWEsr2HrWMsbxQ1+hQ8+NnamvWvV5
aipHQImfeAT1FfmdlboQ2RahxM21BVJQdQaP7DeJgJRPrixaYHvrRdtxGFoF/kLovu86HE66QmUm
dEhCiI/97eDhoj0dy8xyJOFmHDeepaAXGBZKvpTywyA9Jvm7WLxNlbKUaEZVSm02AqP1m30dCGxD
/KSUxmFMu9U6nZmTvvDD28k4GCJ6ai1fWdVONkH/zSdxA//fLiFX6fVrG2w7xMCNGDseIfjYNgcf
H4+SPU0vVwmGEzJWYGVG2ZBpo0TBCh+Jmadxi6fNYeDZVvEk6avQu5XTc10uUm6j4/6OFCyPNxq6
GoMoi2np4mDBBHqpsA0DP5U/hfDPmkLExE8EEhESATK5dvpIa4VEewkkjK4o5zJAL3y+zLPA7ijg
VJFRCYrkrUW6NGGGLWauRKoBPs3WvGdfmSX1utHPQ7gdxXlR5+4o3paAEIeDkRwj/ykoL7mLDnWh
vTSCC5qdinjtHmpjx5uFppEtZATcfm1wzH0g15qnqekOuHJE+WrolJWX5jMa711dQL6tZ2858l7p
1siXsYXCJ/2MMBbt+BCBHNtKdcriXYTe2YhfYhUzFxyTpbkXqA/Y3UGrdRQJivBQDZ89/wDxbR16
BfnfC7Di6btQWRfgGGZ36k4UtG3h3Q9AX8t6Rq47NyMywrizI6oqev0sAznKQ8keOTA6+T4tyd3A
/GvFvDONQ9tmrogRrJ0EQDEcYcjFj77ojV3va+9ljqdmO3mWG5u1cdulOCkMWeg58AMdUZ55o+S0
MiOh7PWiyclKET/tj8uXFWttPgD6HGrPqcs30dzIygdGeo5hApRuBgg9/WYI2lXSxPNLESH0jwH8
YF97EdVjVxyHQcXFneceM2ywDcPF7M4OpMnBMbstFn5/wHlxrpE7xfTmdOXZg6yVPVtBZI/4buMI
lVA0KJLWDs0z1sYNxaainyfjQfVPsXCTRvRyvynNrL3g1+V9EJCUdDgu+7g/TA/Qj21LwfDO35ck
pg12Nj6vYl0UYKPLbDtq5zJaj+2hKUZ3wEttZCutCILGbA+WAyeRB028kYzY5qAIibFSutbhtEM+
5eUQ0nXWoZFmpvaKuWzoBeRJ9w1RM/1qDqZrtuQ3bqawVen3apxsGsCFefnQD4ULPozzJ6Dtb3AH
dTxh0RFZmZPiYzF0NuIup/Bw3CyfMypmoXqjZI9xdZ//k5hb0U2hvo1Y9mbs5In0URDk5nVqm4E0
n4hm6wyOL2eQBegjTepZGO1GiV7O0qYACLzAowgqE79rgDMBdx/q3rP7yNpYEeUhQqVA6A/gFclY
EpYvZG+n67AujV4i/SFKnqLI28eEML22auKHGhReYtB7bwK0hBXMYaOHIRtbPC+FXQniLjdjXGlu
4fFO1qy0gGtZ0qVi02WHRp41mMPC3ba97r4nqiqLg0I0poV3bf8UZ+nKag5euDPFhJjsULEqRgyn
ch/0S7fSJ7xsXi3zThOpAeQrEyNRo9noF1MMcd3Khh3qoELLyvH690LG2Ixa5zA5wHltWctoBsOa
KcCAWT60GqvaOhndqS7m47iqqU6FZWSLWWoPo2bHEZ1TFvWIYRvHa0lfa+Ut26rdVPgZJR+ysDTk
e69fSdpro63Hcq6Wr2LFlZm/UdpV4d0O3YPpnVsOQKtameG+S+Z6uInFxK2MeFaWB6tN2XIwtMsb
t9cgM4wJ1uOwSj38tryQ+Zw5df+uar0dTstOMx0mpqv1uWvGi9F7KOGj9kw6ENF+QdYHLq8JWDj6
eKdFrY1Lvd1b60lYj/5Hl2BXSoLDKdWCnsVn4Kjo8aPMcUFtSwTGMdyoceSWBjQI+f4Cq/OoFxrt
cw7Cog6sWawAmfBbN6kWJYdxhAw1XJUmhc2im18K0SZbOTfSi2ygSw9/q55IJC9pU8vvpAh8vbci
aXEHkcpu/9ThPO71MPt9ieCVJD56LDXVjtmoA4U9G3ZEdQqImQLpA4MkmG0JfqPUf7zuuUwWdGSq
1NYko7bVPnZFLPuiQ+PljhisWvIXveJ7iwdRgysEjknGJMhvcHK/KO+33fDYqNYZRxFHD5cKi30q
JreJt2UEbBqnCAUTL6WmLLkpOIcVUL46KZcBSMzsd4kRrXPzRe1yRxajBUTf1tpSlqS0Vu6IFWaF
8dxN+PPggj5azaYg7jCseokjC4H3MajvO+OUDTkOv5qD4ZbD5Tq72S27gZ36mNkQQnLgyHAwlIWI
KSl2PGr22KLR9NoCl0U3oHhBJScwbksahqOlzgShouAJOF3S5yhldsuqEaY93JR93oS2hF9Mg8+E
RHe8xlwFuS/2AxGq/942+CIqR/DbTx5RNTb3Nn5xdlf1r17CET3kIFhlZQYL+lI9jjamuYmofnXF
QUo2mMIRY+GAts499UhPW6LPiC8cPGnZQPd0m+EUFyzH6lGTHi6bjGQdKkV3a2xKbKUmkkwJt1tb
wE23C0WkEo075Atd7edAWIlvcUnDJaIRQQ6v0xBPBOYQ7avxMVLI2IslmW4T1M5QXtbdIZUO9Ajb
pso+3a566B0yVVkrfJr8h9E3XKYLoWG69M18DU8ZdCZy4xcITE5XPA4klCDk1eClhvY40MinV6od
Va+tKThqmboabT5sQy7YLH4F380DllKT//mFo4wvAWTUzqB1Jd10/TxS33GEWFSI+lMDmpVorkRP
4ZphT8G+0gXShX1XummqATFmyXMaAXUp+8nRfaLfwBG9HbeBthy+9eS0FVWgXFpL3m1XRG6KMDgy
37AhcPqcWoZxRN0wn6YcXObkNGa1nAL1VNVnLkqEsXeiQCZwevate/yU7MbvuKR4l4GmWEQp47I2
tpJ2j87kTlMJjMjk1fCkUFOyqts4PhmcthGRhXIUWpzoLmSpbZZ8+iXlyihe+OICQtxcrYULjRbx
kegUVDHTsraHprJzhcoE5ZsWl8OcEo5MQJnSrTtGDyjJMKsm76srnEwPajrdpBb1SDypet/NRdnN
Om+ZU4a0smJWD8Xcb7M1bPmzR0QDXfa9TOpFQw5Kz+FS7PCBw4oGqgclIYyrUqD5+ZOnPGqCq0Ca
tTPrLA7LviHQg+Xv+xd7Y3/L1kWWvDSi14Tf0neqXcfFotCKhZGEC708mzr5tW46jSCRMvvcl8Sr
KdBXg3XoI7wa3mqwqzLx7hSczKZzy6Zy5Tp+wTfby5hrjxoXYuGz7H9q4zn2Bm68PLpxREcT3+Tg
qQd9ZJIPwkWkTPnoUT2uq5dwqG2dhD/w7tlekvE8Ce8l9dr8NIZLYP40GcPKbz97by8Ui44phLHO
NlFIhKp+JtA+NZnLNn6txk2okyEuQvMly2CJiTXNLLk9kiRMzUnDi4aaqSsC/TMbDAZwugo4OzSf
CqfGl9Sf1Y6xM6pBikO7FJduZCTRXSSSKkQW8SdlrZHPXwl2kyYuqeZGqJaCOpfD9xg/gEGy5h6P
WPr+zOJnDu1KrabtpLKdQdpP9Z1RPyYhkznFYbOxU2Leodk0LZW7fNWjr1Yi+M7jOrFeFYHiWxBv
vNxf51rgKrwyjeipT256U7an6iYaVhqwxSYid9V5QMIkxCvAE1cTrFt0VE4WSzPysG18aS6I83lO
4lepL3360oQgRBTTVvWzkZyDYtrI8bYypEWbjI+xJbhjkpAbhitMC+yhUimeYDNZdZQMBsqQepXi
FNdREMn6mULF0cbrSmvCealb8yIiPAjneDzZNaU6g4QlSx9a7VVRX/torcgrkPljTABJ0RIEHC9+
FfUPhngy+1PV7kzlSc6OodIvEhpjS3kVAduEP4TfgK0Za7G6ReHrKCr3qgJ+9ZyDornEXvC1k3S7
JE6XLkYXL6WwUTjgLfpX29LHOsdyNWowcfMRjNpSKZp5Yr4UiemERjtrGUXE4BfcEqBugJ7s9axF
OaWsT6FCtm7K+r73YLZOK/BVvDavjl40YadI65bi5WBg+gVHKU6Me2s0Dhxb3Oyl8smYtKUqC/s4
/gTW92xhaeNiDLYTYvlVmLSF4aX3qFxe/KHAwYxNuFEohaTxQhp73G2lnUFrm1jnzG+PSj212yAO
HjspnlEnZnaJGzXkMlLVzsJknVi6ZIUcvoZKSCVHz63CtOT6F/hBE2zbAM+aPKNodKvmLHSJS48y
2lW49/IdDk1MLSAQ56HsceXTJUczzpd6NFALJdWYrLyYi1iS+nK6zsbhUR0ooFoxom6leMQGj2pg
Wm1CH5yLUC9TS55bHjeTapa/pUa3LdV8UZCbt766bGnngdZzALW/GiR8V4kL5jB0ZkWi36DqpYrU
nKfB/JyoczYpe4yRLiJshIoopsSGVza9MXbmKYesMG6LQF6qkUfekGmuJ2f3xlAAa61X+NTa6Kjd
ipMn97gtUwiXaHSbB6L8Lnr+oi0tMivYKU5vUkoW4tdYC/GAJr3F+GQ5qMZsrNIbX09mUBTsQSN0
MkiFDX1ZjekiL7Rj6lN0GntjH/ggZfkXBnE0sCTRoWe9Yzc6izR52Wf+Z9Fxa6qGq0DMNr0ORq3K
MHwUyoe4tA6wExYVXb1pPdwTlEDI77oTcjKsywHpck0r0akKRVVacY2dEEqrrwJ3AlMEqKExx9t8
hAbnN2PCdZq8lPxpKfeb3mNT7cZX+qhOIAwPkY/dR8TcNkadvK3NCdKlRawI624yibaihUnZP5TE
uZ6S26ZacqgJ46WsOohj/JBY1q2UCLedL9p5LCHOkayNKA8zvTXmUVUek6y4L62JfG40oNxou9iL
V/jlzSYsOWwvjlZK6rOVqCEBYXsydIo3abGVpeh11OW1oshLg3xbs6iyMO25iZeoMMS3VVvOg6Rd
DYlxGolS9Yxs1WRmB1rpDuRjfZXdC2rKqVRt0iI79wKmkHwTRRrY/kXBYFEkp2LIX7vGvNPHckBS
L8wVoTpYNaFGPSxTMKRiEx/DDLuQygJHmUeg+eRZ2+ZbsU0NNAVcP5lCu2PmHKTRn8MbWpWp9NoI
2v9xdF7LjSJRGH4iqsjhVoBysmzLkm+ocSLnJj79fuzdhppxEHSf88f3dhzXPKwnjhkydubutRTN
tlXL+xw59MY00LHjdZCW5jhMXCnKBzE1v1qsXoc+esAQoy+YN1NOJYMQvt5P91rtWMimay81u7qD
3tDJyDIb3wDcrxSayYV2c/T/Axm6z6TKT80gfeadTvIFw6xTIOlX+D22MDYSWuaVMclfSHKAkPP6
1JnKcWz6lUZRTdHHmz7Qt2YgnUsA3WJoH2SZ72m6pTqU3aUIZGCqoqeHMf3pyYCtmUv7NHybivIt
kZarNFL8Yi4vBTsb0c/PudMVMgXyp1oHZ7UezkZq/RJFGrmprDz7IFmb3bBVakTPTZ56mCl+1Nl4
JtZsU4Y++m1G2qthsNMXUXy3tOkUx6A0ePNepCbyyN3ZjwqUYRVykBpnPZ8OaW+8KAhEdTXdarXj
s8GsE1YrxeoesgrQ3NZXUY4N3d/hpSyNXdgHqZvFwVYI9ZgOxl4IMuCrdN/J40tSdjTfDdtyjmO3
64uvvLGOzDM/cq19N9wfdqTth8RkLw98w6rdBuy4suIzxpb3wEjWYUandpCeG0m82El3myVo5KlI
19AFzEnTIVOTDz2IzloGFJOU+ZkGHa/KlLNTMS0WdCxK0j0m6VARgIyJ9Jq15gFGgTXZCJ/0mu5Q
m4AJOqc2kA9GkrntnGxx11KGFLySQP9eBNFL3i+NYJJXRnT+iSjYmuF4ie0Eq7Q+3qwuqbFqQy/q
zt6etWMBIcub/9lbQJHB9MrUM3mYZ7eRLWmrbmCftJpvgosnSrlD041hKChiUYl/CMQhBNgOjfTe
VdgxhCo/o7jbq6HFNFpLFDuEwcYZwleiY/dGuSzNxvSdNw5iEOsrmpnBYycKfZPuGJVer0rSiI3P
g3veynsKbR/k0Wxpi7wWNiiQUsP5qcEbcV0K6IomrYqCXUuz+URIou7S97g3iGofj2M+/zSK+eJk
xFyiRqpUmzwm68OOZsi9+FWRLJdfBpktGuRBAM5kfJtjDQ1lTR8M4J7TyYe0tr/GatxkRF62qoEa
jM6kRvV5uhiVNJVI9PKiUPRaJ5T6WtC1q2oqNmUNx63YhzgNPrUU278SNgiyOvKHcgHoMOQuCVY/
URdIbjOidEnCmymCn06xr6EzbdSgWjeZwS5I842CqiSgdlg4w3mc2nMpFxdw+q0st64YAGWbcGuo
A/R0GF0RQEqUYbM62NJu0OTZo5lgm83yloyQuzUgpqqakxYX/0KClslrRl/Ws2JHQO69UMDDKj8Y
wZlzEA9LK9e2Pl8CQ18vj0xDh1A2ZOjbhn0gqCU09MPUoYmjYDqEuU9J6xYm8Nwc+rolX1qETMxg
B60Oz30ycxrn+edUtH9dMP9UHcuqaGiMRiiAvUZPQNbDWP8KmClnVWq9ZpxOYgrvsZ1v9MLa2QG8
ddG/l4K1bkhkTxqq4wB5qsSIrqhn7VJmYeC1VTszwDSWa4naj63Ql7XGT8J2P8fBSljTySx7GGo1
3oyUGaZ1+CbU0o91CRAxugx28N2hr5jIktEK/U3R5nPRWn6Z/b/IEInSqiDB+iYek79aZkYOogaK
yfJoIt+bHanPZUcgD/lDWk/HKVFXKEzM0vrXtfPa7Nt7OrWfKZVIVRE+gt7exkW4JaXlmczKjwPy
DXSwFjzWOW0isp696TpjbZhcDD75qpyRdBi8CglNBaulwJRpPvDbQpyVEjQzLzeiDMhbz1mExNe4
DJBIIvc4j31ZdgS/FEZAqVoLY7zkQI4Eqq2lIPAGO922WnmrlG6TwwsFLI89pQJ0AddN5VXh1ban
RfXQh+jxpkdS9OsBWR8dxSDfV9gnPTuW7X6q9lpdr6X4VorZZxyZyOBSegnhW8snQ4/Hn8qZF8HO
ad1ZCyileDoG35PxWUKOx5R3meSNKhQbTyAIbfWRBmcHuIA0/F1GMj/kAW3nwF++bA9rqb7MhoOw
89URZzMEv2B7GLXBLZFf9ZK6jplo6VOn6QCqGU67RMFHWryfZbTJj8PR4qi3hT8nBXT+VlhvQ7tu
IU9p6nSNsfNilh497jcFkqzWDlxLG91aLOFLf2b3VYHf6fSBWEs9X/cMl58q/bL6dkP3wEoL1mP3
liJiK15nIK2qF1T1dJtM+afyWU3Fmrpdn5YeN1eupuG4TfgYKUVqjJFN57sgEk6aNU+pN4nSEAKz
b9hWkoXdqpaqXVqJCRirfxzxqUr8HcOPucSLJZe+AbvhRbDo1E0qZZ9L0DIDqqjhKfh+GB4boN+Y
oP8BARG/dT3Ee4ZKisyEnQ1a1Uv5Nlhw2+CVnqcQzCtPPybm0dH80qV4K7WTW6sBGf6QyaATivI6
VJdZf81QH5gOn+SHznEXFFDm075JBy+FiTAKYl0o/4VdT7U3jVCzZmDx+jWgRkIdrD29F86BGpwV
Hylyr19HAc6J3aXxLpJ0JFo/Lb3bjjWBs/DTUQxuQRE4jA5hr62rUDqFvDeUXof88J16reXeneUR
8FPxcv1PazZl/6Ebv3Qww4M469g+AlsU6rep/ZjpNbA2KeSdlXKM950rMdPFFpoFsZGKwSubfDt3
5yHXmQ/UdUb6B0cHcZm+TY6MIb1LhKFx7VHF8ybMCSjxw6j+OSlHDTLUmY6C6hwZqB9R2oX51h6/
4Nj0mSes/pvU3zF6VkOy7uf3KQP+JsmYkqVC/Si6j7GkCuldkZLXUnmthgXtOkcg57G+UHHBJs1n
aggNT6ZQoYW+sKVDlp506n8NfdjYPWIl3qYsOBcT2in50OozRPm3QAwWS9uAnpjS2oc8n33wWsel
p0cGKBEqNdui5zH2dA7/SdyU7uQ0JAWz4bPIuDZMnma3zPQwQCqq4KhdJWPBw2t4+XDXgy8FyVpY
PqQ83Kg2PHiRu2zahfXacihl0q3noiFTOBwZveW/WSEgebjY4qdkUCkU1BvGDmU40Oc/Pbw37b8Q
nVNpgGF/JwWN4ZjanAbuvd4FzYelvmSsZEpwlKRfpNOuREVOfJzz7eCcdJ1UvgzIVDvQXrxK8nuY
sz3gYRkpXf5qu3vVtF4F/lymp8D6ylqZU3WfymcyHlAser09uFIEQHF3bM/Sf4gAA3i96MT7p8xg
BdrNLrCxdoz+UF77UuEfj3GHyvJHB1gI80dcfy/qx0wGeUBWUkpf42y6wcjkrHEhwmlUtLVqz9R4
nZobVceekvXugNI6Ce8aj3PB/Zi1EpDZd9GAlX9O1Blm2b8WQrkuXlRxTZ0K/u05dKk3Af2UUu+p
44Nw0VVUUwFlHeb4EiD2jZOVY7zI0blTfk1EDKP6S1yoZ/I5huOvwPTYz89lv415CPVJd5VW2lcl
ClljG8RfRUtUNNXKJRppltpVMv2U0mc0ovqdKUWXuBD5wRHr5hcB+F0lf0b2ICIVOQh1iQXl4eIh
A4/oBxMEaTLBi+Yc8vApC5RqMCT2dB8gXAMKRqo6c7v0py3+NSrTUxSvsq4CPCNXcEo3YqZNnD8q
fjTxtVAEjphXMpgzBd2hVnhaCsJEH/CbzMTp/DXzy0A5XLqTBx9EkDR2ZbsIouYodyHym1zjzAk9
4mjl4JN6vWT4HLPtXCBgtzinbNsfKnDl5tOBdur090kqD6P0M5tfTne0AsSl/L569BG2CXBF/JI4
j6WzMQN5rY7aStNuZN0yIH4KqhCc4s0cf0lUeYgSKcnZyqptXOm7IQMVlZlr44ehB2tF1/w8+SdJ
uzB9p6lEtfkzxCUgQNWRVFYNxyl/ac1Q13JLNrRdoCcKv5vgXx/+yhFPhYkuvrwnEq3EkY7OYC8n
Ni8uilIk1O0Uu6ouUM5SsIeCJex1r6dLyZY/rLT1U37gOkMu2b+3KHoJX1SHpVBxa0jxuhoujvOq
pJY38yrN3a/QwIvqPyl5m+vvMf+kjtmtWYDG+jc2iLonin2a/ukOeZRg40xLOQs7Pv1Z+1ePsq9F
46rn+ejLvTodzGBdQ+qn25okP2ce111UrKDWCCA8Wy18RLbVRxaPCAAFeUehH53qkFGYEWTgzvab
rD3Y2FcUPDJ0dZ46vdnKK1ph15qzjSCgPAzFNgp+S7U79xS1LkebZHIS4QRJo+/OOsXj6+AQvEnE
Tsaz7kDrOflHMm4WzntSvksUZWp76uk/1KqzGK4ll2okSjL9I8+GzoiNflvnZ1XnvSw+hXVMqDpR
/loeY6t5acZ9QQQw6pzS+Gww6lbiniZHPsBVMGkEFnN4ssCrfe63tg7He5nKfTseZPE6AUs7+eSK
4A/dmiVVTGHXueWOMp9F8jDNc2ffpeX0bdgyrqEFiCxkCGOkp5OzZErB41DMw44WyRu5/ijmk4Id
wkp5MO3K7aZFp1m5iyBV0GW08P5ZyViAvknuL0r1YTuv6WIxKF7rfJeIXaC8C55FBi7XIOi+1jcF
R3OAQcIg/X5cxGzVTmbx197M+FzqR708TgqCJA5S0BA1PnL35QwPJZc5TQN03t8G/VjxDSXwW1rn
NpB+OqRb2Ah+GHQEw32YUTOSo8+UUzZ78tV8y27XxL+tigGezvYkuMfCPrDrEXW716JXszxkACoj
l+wAtau3K0k91dlX1W5r9HCxfZOL2tfZ36LooQl4bEz5DVpl8ezrq9HUryXstT3OAP2XXqczINgG
5odOK1KlvtGAiZQfKngLi7MSxZ/FZJfoPb/0H4sBbQhZI+d7YisbgJiGzdOOjdWgEgzMhw3V6rYW
nB/EPcFqRkuvA5jf0HDYyI+yBnVNrjRRIKH54kzT0s1yiNmL2qbdzIW9tguu7eZNGr8yAXOND214
XUIxp5mh0YE9HaGQEDA3Js6oVzXKsAydhHRS4CEzg4ZsU7hR9Bf1fyV/IutOk80XKx5j/b3I66Yi
WWvwKxEvSBAeIZsTJhzODTxiWXQtSrTrz2b6gMMJAdGVluVznLFW/MXToeaNnYbg2HTmyUxUVOos
BPM5lm+tzYcQNuuecnm20YajRDWoG15P4w/opadrHPyWwn/8GvXDqM68kG9JoLgKn17SX1ETJghJ
9Jcyuappy+BwNca76F5EEflJcgnKxAP1L6r3Yvy0zOucCy4PNBJ0H4yRZyEG7OprnT+j8Z+Q7rZ+
y+ptrfTruk0PMkXwBoxQ/pCqR2nqxM5+qbxFIeN4iooLR0Vi3QLWDXVkviPgFyat6beDBnbxTK3X
seJGqr975xiGB0s7Wc4j6e7wynaPSszhuj9EvK1m4g8To13gFtXI30whB0K1ZuQp6oif6GmRCKni
1fdDe461l3B6UVmxcHuYlwkPc8Tj0vAQvznSZirCtQKGYsPjWZP9pgusVp1nObe+OOfIwli22/yf
bLyq87m3QyI8bZ8GcRdRGA9nZTwS6zu2r2Zw5VUvx32VH8eWXxLVqSOuDLX5U/Nbm950FZTzSylT
ZNe0avToXIZdU7/1aePXAI56A50wvnfAsOhyOvM22Y3Hh4J887Z8AGrDlDemvl45p3K6OBo6wjTc
Cnv0Z4Ugv/KhINdeXh87+UZX7sux4ds0gjrRaxL4nVwBkI3oQltfbQYChbEAoMCVLznKiF5EUO3b
wPltpGfLpNoyQqWjg4jfxqhECWB4LaPvhGj0JGNFL466g/PqoMHRBdQLYQIsAMgkRB3QwYElr5YC
xjkeEcfErt6r6whdXOiY64CW2SHixk1n1DlMjE3OdxDfQknZ5OSKFvawqnSd8/M9obo00iXXLjcN
aq3lDqZTJRebjvMceWqzAPcaX677y62bLj0MYpP7/i8jvbqKmcfAgmoGtsj67kJ1VSKnYHQ2Gk7L
5NH0R2A8s9x182UcTgNIIb3kDsoRm1BGWV+PqMrD4WxO1yA/KzUDVkuJVE1yb4gS2OCBhiitHnX6
WhBl1cS/U02m3G4Ef5L5e+eDkLqDhsErV9RDZTDo6ntlDGCgH4nMBdMFq5a1NHU6lE4POb5Y7Uc4
fc3Ws4UmUWqUBRe1RbfcLFpNZYEeE36bYOMVxs70EjovM3HT9egTi/Kv4UhuJhO1C9JftTuOpu0r
02Hk6bCF7jYoVrF++SgUVtPcuMVUu8RRbLHdrwb9WUk/bb0wyCBC+UKKjB4/Xb7E9uDqK1ABhCtu
a7RHyPKnc5MvvPDPyHY9hZgmJ4EzLdiYqnaOzfJcot5JCtvtbch+A61H6WKXKMKrimyuU/pTw1Sv
69w1AVHZErM2iQJD9ZWVihsTJ0Ei/PxuWim96rgHIe0LAN50VvdKEWygM70wnkHskDkJP61xkigH
nYzuUPzhi+yTTRYgSuX9VyZapFFUqRMoIn+kV15bY2ei8qpzG4GN6dZMoHb6a0c/ZvQyCmfN1tyC
BDpkLAIaHONsnTE2lsMtRVlpOfXZCD7ElOzoqlxNGT/e7KyKcM+F7+P/cKfOl6T3Md+VyoXTHdSK
SJxDEt/5sTLl3YYNqkfHHUvJdZzPTLtHMZBbApWtv5s5lRvzGfwU0r9mmWgQM6Gfgv4yqle7OuLB
6h0Lnc09k6GHOvsyRNOq0Y+t9DnMFSjNM2To6OiYt6C5KMX0qB9zZhqlgz304LZkQKyabF8k5ImT
emHp6HJa9OEI4ackZpil5OaOH7JPLRAUHlX4HBVlQUq2r0M8et5ha8L0hGgWJyWeN9QQUfvi5O+9
DQGQ3fpJnPNJvAleKrtMLnSC3hzg0Hx66wiAIjrEn6D8ZMTn3T1GqFLze0ykCx2ylRW52mhss+DT
BJLqZtZPVBE6rllDwSWAg1EoG1xw7nJQSpwHcsSu+spenM7PJt7UQloFZbWbHKqb8t4Ng2fBD2gy
vNX1j6je0Rjk2WNpNNWwTyjTT8LhmrH99cHS3LM4B3ZFcA4V4uWr9CxinhxOmLy74oUBkIBPpr43
NzjaaGyryYC/j3rjtWKX1h9qeFTkUxQ/m6QFuN1O6q4wYOF/2/GTUVKf90r95cjbTg/2QKbXiu9S
TC+mujNpEIqNw7BsFYwF6k22HE+GoUpC25e6z2GY+EfejMV2PCdeBh4TP6l79FLWxY4XOZyGN3X+
i9BmO6g+EVfDKqL+UHeDjA6FG18gx2/oMGJgIzd+QCNm615g34KBZ39AuW16pZZeNOYnMZwlWX2k
UuUGlbrJtVc6AvjLclo1kZEFH45zq1gLMkZNqbqog0NFkowR7s0s3oryEQmW1jVfxbSB1Xl4JpSm
CeqGOsp9CTXloMarii86jKe5xZXABjuUwHNAgYvJ0vlXWTeLTq6J82FYgrO/ao4NmiRW87SNp7cW
B4isqOu5/Q1s+v7UbT3dmSHL8Dcy+RXRQUnURgI614w/Eo4VkwBqmkfHYptyfdK2AQ71Y3NPhu3P
4oNvIG2Ckk9Yv8QQOxA2A4ZGo/hVmmCLaTRHp4S1AT/ST1J9mox0Ka6ZSHS+1b05Oc8QHj3J+Z2H
mxy9KZLtN2bptWPnGs0lINjfNoaXtERTQaGHFvkmLsiwABjvDrEtrxfrZsBRApWObQ7lrMhdq8JG
/xDki9dVhCHvNIPaFNZH7lBYGKVeNZDETNZZkFf+HNwKPgAnQze2dFtJCzBLbwU2kjD/yVMAhPCb
kxe1A4L14Tuv0S/IqITtcgWe8gQoodJ18GWL2QhdBB0GMfoFjZY1B+NxSDwcWhu9Nai13QVShdvh
FQHbVlDhgyOOaCMXPX6Ogb9qkSrgPEMYbo3Teu7ks93hFpqPjLN0l79r2clMuzXGhG3H/NNYVF7b
x7A/UhqJQaryou5rMA5EzWCGPSo5vWoLVOwncuiPcbKrk/fa+q2BTWzD2eYjtbvzLeSu7uzPaPrh
2Smtzypr34WJzc6Yf1tt5tou3WE0XAuIdgZJApfO5h3KdTrPcOrVbJnY279IpfXS/lr1V7v9CpnS
ysJGRdbjTzcZyiEUCb4Jn1V4UFEFZaDDVuys5OFfhdbFIAeJ7GFxBw9usodmfylZAY+i+TGWLpOn
oon3QbAYm5bKx+egnsZK8kxWmDDHUwJTkDF1JNu5/egU06umEHHZIV2cgVbu2UHo5TbvHJLzhUKV
KANJrRlB2+ybZJ4WNl7X/qNo3gMAaq1dLN7Dqg7285R6M25JxK0fsEerVmbLxqCkKfVaAyXlgMWH
4UbiraB2TLfWsRL7PdS+ZMxvgoPEFpDktk7n1L3g0BQGA4vA8odfqOpaNI3YiTTGeKxuzldasXJ2
XzMvfV7d5Q4CIXK8ToVMl3j1Qc7sENJ610q/NCWAowEENGtdmn61HNaN1yPWcy9q6j0OZ1ZJBaO9
/RvbP6WMpYltLcHap8KAavonNQqe0bKAEUsbtxTmaRtythnOf2w8RhXhzIXxnPDKDBNmxXeHZ1Zr
1838ZthnFjMdxcKwE+qbotOjbB9VG/de3WwMkv5kcTeKTTfuiu4GygQB6DDIyOVh4irRI0Hu7LMI
qBCOv7r4Jw4uJp+Wo7X7OKNxGYNIagDYxIz5nTvgeo5N+Q0CfKtQ+m5lnFho3pqk8AgM8UKR7CXG
VAXPbGQHHm3l6xD7hh1YnFuYUHC7C+zmgaQBjei8E3SKxKtEGVat0XMncM9n5V1WkCuhUc2NEohH
OxvYCkKzecs66hKA/wMjXxvcukj2/DqAS6YIIxsTCRNhcw1z0nwag4sbgNpoadluUQ9h07TWQfk9
VphJou4l0J5GBcIo49DhAxYj1Xq6cGWapDNOMiP7p2ejlwP8K+WHGaISA3rrgGRnba/KZApMVJ+o
D4fRJ4wG35a+B8rA27xFoT5fDBLqZiEfmkpadzq2NV6+SDbX5siFJkBSyEfUBAxTb+2CNHLVEpTN
wNoO1b2LemWj8X3UBfKyHtsixqOyH1ZJ8NcExPskqmcYhq8WE+5vYxOF8aHCZDVjPG0dnsPRJoIm
QdWNPBRaZUqjk65IL6Oh+RqwVK42WzUS28Y0X3S5xGHleCR4OAlOZSIRiqH+zfvgVFj6dkZjV84s
QSEqSgzSVZbdA1XyZ8YufIXzd9+2mm+nOHgqawQZcWYX9YIbR+ra5PzTOoPglL8kA+fQ7Wrbm39t
/N6Gw0tohc9GWWa51HqTm/BdAQ0KR3Qs8SMKGKKa+DRXhR+2IOGB9Z5k1b96svGRxNPeiOo7HNxW
5Ee1eJbSdIwmBdFBEx8j2qAZKUe+1Kej6qs5OMRDe8Tr9I9GWLGxtfKjjB8QLnUx7dvky2zCq2GB
uqYBPF11r8DypyxHd9hscsZPydko8rZS3nOE0BHXZtO+sVH1OQUQA7b67G5i8+YdcafMAXVnaFTf
WuIilP6gkIaSCfzh6dzealrGJ7CpFPOsLPxFjK3la3lez9O33byJeDeZQ7AcQ69Gu0GUWTr3QdkW
Jtqm94mpWzf8gEYBudtW3EjS4t4CBjYTheKcDHz61kT87WAGDnqIkgXP5MsnEznrjTg0+KbHFFrQ
mteCMw0LazNr65Yn2inHO+5F3O5Ub3M4I1yYOH/lmxZVm8x+iY23CNiuU4/yEH5EkEH10P6rOulH
l9DkDccU+aThE4frRWr5UlcKiYDBX6Vi0ONsTsYLfpRLDQ0sz8cy3FAXbiMUxRhTisNgfCUtUui0
9PXiT4F1cKhCVZIN1wXuwjhFPHuOHPtKVymaTfy0mzBcC9lGJKT966ofrfnQso+4fo+xuZnSKpHX
Rt0TbyP2VpKvB4vBMDGusaQ9ByJYZmgdCtkQfPcaITLXobmzP3JOwqRtsTJO6b5Mb5r+U+kKjpFr
aHLxq35mbscJ0MLMt0l8kjOKQJWjOr1LpbRWkPLMWLqKBIs/zi4mb7P7VajyqppoL/fZKTax+Vk9
MIuJ4XgKP5Uo5I1pLcwoPcorfH3ilk2npvyY8nNXIqa+yAmdMJuAJBsJhEcLZZ/cGRW/NkU7jCPQ
Fu0BLKbQLipPU1oJXGL5LoIPydPyKeGCwfwHpt/tYqIDVnmW/QVxybyYSXdJR9OOJ8owHkY/FW4U
W1f+W57hhC22YwwmnA8te6jhqf12HHcZ/0cdN4Da76KcvQbCPJKPaoTJSgriSwP0as+XlKAOeXEe
irG74o1Z7BwYdaJ0nVWLnqPyQhktdXwruH+i2Fftv0ag4UQS+GLALUFnljVZQ6faAGuqYswkmVuK
W84PSLnAHsfKrR3xFUvbKrio5qkoM68d/omG3cqY1qWlInQtd00zbuSs9dLqUnE/mdm2CLadtEvS
W0pD4xA/deMjb3O3kD9a59e2B4tfGgJ1IUwe1/lFoTZLl4TXVIhU7E72RcmbmBp7tQxQvZ0MdI19
iV5EO4mSjZovH/7E0x3vXdb/tVAAPRoRB91/vqut4zC+U81hrSWFEAqaVZs+Ws8O5O5BDICbeLyj
4JkbbXopbMdLnNifumPR+1mjWMjQQrDBoyIdepz5rcHo1VjfuTl5dpN7GfScVF5S/VSVsh8xOND+
bcDOIb+kaggihH+b3Cq8Ad4gFqHZpfAmswPKVViDRLidwq3StIvP/yuI8w0j3DqgIX7AEMaaIpYQ
m25w+6jwjSjepbYMGXM02n0I/gyFXle+xThv4YzFZQFVEi5Bs9aLab6qHRXJxnnSaR+K/8qe/mXG
1ylHspJr07oiX2LCwBLqXFn9D76ZDIkKG48jwJRJVqDizJT30cytVtE51lWktzuDQAwfSRu7nP00
+9NgxZAqQ86tJ0VcLJ5Ytj2/q4dNZTmQ/5GLtBooBYCwKU7OKEHpD6jGaDvKx3Wl/sXGLpfqzQh3
ZVF9ocugv6xVUyR7iflZzIPrxNjjRyI/4hCF784uEo6UXLpVsKgaezHlNjIxCyzZLFI5QYIIZ/SL
yVurQBkNxmlm3c5I0BrqrdKJK80wXu2gEULWmRFW0qDZ1/ARwfSsWvRE2bBWl3e8hJ6nD632A7rZ
eg4fOzs3ONbiRfjTP2fj1oubLIV0G+8tBXoDLV4y4k/nBGz0E59Akc5rcjRXbRK8BErl6eitdUX1
ZKwcpRxzHs1o2opVhk2fq1CfnmnKGsK9B11Z484iS2hrWx9KPpIUQiRW8OjNareA/NqyJWEj7CSv
KxYzH7FBELeylK6Tik+0BMASeflBP6aX1Z/J5EndI8m2vf5p9wkSHec3kt5zK8ACTABJBO+XcZ2S
9lTUNL1jNuRqwmz63VHQLNHdJn+R2ZU1vavy2CPUDH0el4k5LIvcyNio0701h3Vu75hUgtnXVPY7
3GwsFIKUp02LX0zrr07OHc2wOMVvjn1LahTrSxHPYHwGHUa5TgZrn177dGH/BxwrMb92SZeu0vSq
MaxMugZ6Wfyj0WQPNuWqzK6NlH1ZWJ40O9jEheWliV/rO3yiymB4OiPHJBRipcJHYloPztIm3ZPZ
ERvrNvkOIaiS6mHVO5PduA38VL01IVOL9Umc2L2WrdEVyZdR+3D+bTtcjXrusMul/jwTGBYofcZo
DTOmKgzZ1cACYeU1KYpTzelVlGxduax5UYksxUJKG+MLoSG7u5Zd/5PI2kWwSswCKr2yyb0C/Bvq
9ybk2+AEFtNWnrkSHWrKW4tDEMU+Am7Ci7KDJl/0luw2tT9VtAmTPSEuI0tUMr/MNY+E8SoXV6k+
VmKjxM/JqTeqctPLBQcPCBJ9LxUmPZleCwQ6uD2t8T7nTzHuWrN11YzhekTbhNKDAIlnI5ivhmPV
bBeiZ0JWhFUEJLUh5V2UZXapoEw50mDvIaxCIRentEUJM32YxCtVYt+KbC3jWtAmXo8osP1JjR+z
bLrVzBLXVYrfZ8WzHT5b2SQrgehRL2Az7eIlZTq5RdVnlG+dbm9F8bFFuTCTdiwIs9mPOP+IMDPY
qjOn2hjxpZZxFsWekeOlTTwolQBQUFHy7xmpPkxnscY39TfjJQ2QwcuS9tozsXNjLH15mzw3NyJt
X6P0T3doGyoEW5PRBo/IXMfFVrHFtzWyDQ5duMMP4U6ltCth7tS8+W4daUeBvZ/oX7Jo3brHUomO
x3J2nfqqOk+p/6wgq//j6DyWG0eWKPpFiCjYArai9xRFUVJvELLw3ha+fg5moXgvpme6WxRQlXnz
3pPV2Q3IewPEq85VQBQV6+MkXkv3gWMCIEO7IN6wyeJD7m0VUVufLc0QuNAcBMngNKlPPd2Eky8E
2joAhUGzqHhOGvEgrlrLweIRrYYqOlv9uaEUmNpzGW7a9I1kFTXqTrTnLs0wjw2Pzv2S+g0n50Zn
WofinBTHKjqhrzJfO6G8uqj0hnqx/C0r00cj3sh862PjK7CZN8010a+98Zpk67B/ThLzmhkHxUSg
2Ndmuxnlc9XNP3lKHZvQ3pBdbNNatlTd3HbLKmTHvKM2ZLl3Sk3kKsdLPVS7AK9CWU3E66AO8TWh
2On5hD/T2mYJ62N9Mrqyy6K95sYXIh9Ot7fgKvjOq4r2I9a5LjwoiYy8g99kI3WGwU5VztKvxCky
f/uQvoGDjkhLDfmLF2ZQi4gvjjDJJefwFfIalugUQmfBIAE10T14p3VELV5Ku31X2k/NJytSe2/6
PT3ZwTGOLHJVdD5hcm1C7dJozkvVHMLw4qWfdDyJ9to5x6oFTWJuY21rR6SLZ0YfsbfcqJ+6IKCB
OxiMJvtx5zqciHW8jtp3wg0LgEbgntI1y+mWyjsYGYl3rvZEdqwOfQssDGhK39TtxYTNUszVyo48
c6t2Iz4uVrwsiDeI7JklE3p+t4gfIOg75V+CTxE9qOs+iuojzwlvmTCOjpyWOGcMSAhfyXTCX67k
dxXhi//yp4+UsDvH0KL02pvmMSrL3RVW5HVhU+BF+AanmxGR3XXyf/ZImr8hWktluKlcn3iXkWCb
KPj7aP4utdxXBIhXgmKLBoDDWMNOKdnSaOMbqIYKW40ktEjiAoDahigN9QXdQeXRq0mqrFojspdx
HQ2Ne5yzq77YFxXfODQ27l6i7mBByqWm4c11Ngy17CT7tC0MkSCKLn1HeKBybH4C8VuZvHhgVURC
HH5XNyMXzLRQETO44cOrt27wo08YC6bvUF0yg8Pr2VFHduY0WCuE++kM7lNF8D2chST3lZ5tdHdG
9twRHGmLrRHNrgCqEwcYIHrHCLSIYmbd0JYN9T6x3gnPraIKRffHbo9TwKmPi6/hKnGIo3L/hex+
tQ85qz15NPSHX619eetBQ5nM9f1XHZnHZog1iDmFxJijmX76bj8WrIVNkcmGRYAbLK1Pkao3WuJh
Rb/5/lsYTC92TGXQ6hdB+L7tcwgvN82Il27gwSfgZVDX2W7RJh3LY4cQbsGAJPyVqbWjfjzrM/VP
WPlw1Oh8Er0kS3Ep8ewULAFllo3oSirySc6JTpphErvoTCXqdr9Kgq8eYcScEhq7mqITPNREVME/
hka0yuWjtbS90R7sQhw9rJotrsZp22q7NttN4t3Bz5lRgqanwc+WgcF0lhvadVaxcUibmpj/rfPG
U1cwU+UXizY8ZKTno2g9VPfSYiL7HZdEDb0lKV4IUJXzRFmUa39xfywndjQL+eXap94BM2WuQ6QW
8lKMKl4KD2M3zTIJlM5rcD6qvRa827H51DsfHtb8ENOxlgZ3DwJfqV9Gcu8sI1YeZDK7uIUIqcFg
EZL/SOiBOgpDJi4DUJcIOgJ+H9M7+um55/ScBLExpvYhmS/jwTrT9cC8zGFiEpEonWiusjY/NgUD
pJJUobmqQRS2ziuaHRe/ZMqSk+vn1xLnJMbjNB0kPF5t3VsvIan5fBfQapEIIqZScjY+WgRtg9qN
+Q5s9kUm31MD/AVolDb9lNGPnR49orDc6aLb1dHBcMUC1WiR4dqKpX6qJDc/h1LkSYRu/tIN83GT
SUzLh0l1gM9sYk7m/IrWx9OyNyEE2+bBY+xNILBm2thZ3ziaVjr2olAXq1r99NqPYR5yjZww0XPr
OrS3YjgBI9LjR1//yOk9INado2v03tVFq/Nx0GPojLWzLjlTu6PysTdYMJ+I0bv2Lq3FopIHgg2r
JCGKEJRgApo1FJ1lO/VH2w4XNqriMHLLJ0ujPYuCKHOABRJYns/gw+w2DrmrHEItQFThrkqHUple
JtKISzXrwCWlWBG81b6V+dkMH3GK9MpkwJJvxf9553zZo2+FBXROF8WqfhkNkqwOtoPvTLyVTsOo
6hIrnDUwI2A/BEn9ZNDltg+NmzPvl4URLU312vmHsvi1CXt6l1K9DnwAvFp6VOM9yRe2zwwgWts+
dUjzlopqV/CkxCGXDd63dPpnkpSJeZiUASDzZ+qntW9CGdq0fLP2WPND/9bkpaR6l0C3IFOMgJ4L
Snnkk2A323O9zsUZps02XSdhvXNLTBComnCXcXVqS2R8sXXNiZDKd45Rx9ZPBogeaVzT2iT4w3Ob
Mk345r1c0OGj4tO51iV3PTPBckNG3Edr9Dg7FEdrXfw5CjztpBYeY37YZ3wjD/jg1APooGgukql2
VRdLh/W4Su83Ng5z09nkKUKa9T7Yz0b0qpqXqcXW8dv1XwXfiYF5fkim3956BN07XL9VTRdYUH3g
1aTSehr4KzT0nS4VV0TRxiwqTK8EnHqPWSKO2qJ8bZi76szkGqwHHuBEKK2ANQkIqxIjFR4k7GMZ
Cm7dEzzOlxp6AEN7R/+dgc3s21sBhLT1l67a9/2BXa84MrYuk9keG8MIIs+3KEZICJj4H/TmVQMI
2TJENtK7awRoFVRD5baIdnpwiKIPdIEQ45kp3mqmeQWcn7xMFo2ZAk0ImUBba6/O/0Wyf27t7qKZ
3qaHjQo+FsIDoYGzLFf1vCa9XA84M6T+4RQB8x+cLQQyMP+ZIVlVfa983Nrem5ajQZQ+tLOJfH3/
VVEC2+Nf0AwvTrSKxtuAfuuhISnv3SRT1cCv9p3fwb1Y+s4ZMBLLHy0zmGfh+QvUV0fqYGglI1X7
PomBIepE+Hqguf3x58t5/ta3QX2usTy4VvshO7xrUKfwum/tSq7rUe4MdmTDmvy1gIW3/rARmoCf
ox3DjKPWCht92VqwKrTmZIxiV7beLhA+b5S26xxxQ6mGiAU2Ido3cpvGK4/tb5AUsn+DHnJhhcV9
FClJKx95gz+sOOXcTU3XbgTEK1qrpHovvCsMCDrThSiZJwkDiDOzhcGBXMVCmNxc1OxyHvCaxREG
7BTiYEixXJlvIv62y4uUj7JCfWrixgTa3V6LHgt5HtfvfcqsaXqpTKyP1Yl9pEevbjaDh9sEpZ3w
NhrLadBPSB/HCI+s1/8w5eNMxpAbEEnhQfcd7D+p6bFwmKFDXN2oZA++E+y1ECEj9uOjTlIPlANA
5zHigW+KKwHeo5yqX0V0XMA4SCoqBZo2kZ+1+uql45eUHnhF9HDxyZNCxsFahVpGKamwR+Nd7SSa
frmr6NaNKAfkvdYHHu12PSAnGzXHXHSuO0TUFzO8T1QA3k3pdLBLEGZOe7Kz13D+xEOMreY/k0hX
qnOTWNwjlGocSc0yHSPIr9Rzhmh3JvcH30pz04IEG011GpxbTlPVekuP5thhWgJkHLEnPlZEVIPX
PtnH9c7y6uUQH4Ow/6hm5IwByeFLD04ZwU82VeCgQNN2efqNVTVdffrrjKyQGUFLdD0+qS54CEGc
OdXEk9B8C9xFwjNTwO6p/xKjXWSeuaf+3YbOtnSqzYAhrAGSKXRcCY6k1VNPM9WI5RjLKDtG9bsD
NcAijRKYFS5PuYBTgeO29ArMKNgbpK/9a/rorBAaPQ/zkNjZUXogr3u2g+FIovhoEvEbEgZCpr0o
ESI7BnnMrtC+FXXdtUq4kKEx5que4QZEJrv+CRAnx8ZaOyVoqgJPJab+wY5+SpQ/H2Kfpf+5WbxD
Olhyvyiw4noI2wS0Tk50Ahc4teYqEWTn0e3n6i+aaKzl2S4WLWWLvQsbIG1LkwTh0Md7FBa/uw1q
a4oMkBjm2crc5BqnF3LrHGAyKNvIcPR88aameGyS+Uvjj6acwoKbVRi0kye3RKVOf0oqZjHnnrpn
a9J3UcrqIiL82LwjYCdmdLDgR9Vo1GT7/mGHfRIeyNtiayYGNViKeT9EBUN1xL+m2fgVSEvN8fnR
ZZYyMShX/IuZfresOQa6lIQLfcNdiFHiQudvW/4rkEJqBqomSCobuFsV7Z0KINb4qFiZULv3EcA5
IxHF33JMzsi8S5SaTj+lxEzHKDkUtb5wJzhNOEOCUxr+zj7kqYCFdNOoNSNioOTwymAdTngExlXX
7wvreej+Up5RWZ6Z24x8Fw2JMORpu+PmhFmUJ8aprQdM2QNy+XrM1q35DYngSbUHXdu7vNnlWC1s
ECRVQowd+TwBKxbmMJr5KgsmG/XVZJgQvrTyZARULdVNyxDlBpihgOIZalv9cpzJ5QqUQ7T25GeU
nQh2Eo3r9a1VXEefEexNcqsoh+8+uA0hYNAGkPCPyL5SLi0bFRZGvwITFUJrK5lqnEVObKA/DPDZ
KaYG7IB5t5mIJsVxSibvHIBDs+rfqQNcEnabJj0Y+t4tiKPP4m228eCcG96riRo9JJBP97k4RP5p
BASKO7dbjaQqPQZPXbUSRb1gYdgyDl8M2ziI/B/XHzVSjPhW5ibRRvXUuO3aksTPKD688blqMOvh
4a6YoIqK0CrTe/znHYR4gQWKEqZ7b5O7B8TPYSRuYISzYSLBeVjYU7ZKxmg1CyTcvSL77OpTMYti
zc5C1ky/dBt+zGMYH84cq/rzppOHEOwxGgjKjRc8282hDXZswOz7a59c8Ul1xmoo7zGeMoPYlWy+
cA0+5TZVV85V5rPWMDs1JmBviAnaLs9XTXvzMD9W+M69S99yN74jgy/kMK4dwpZDqW/HTh2dZqLR
ZaXGNOA9cPdZeUlzLGin1joZ2Lmm8lTiI2zCizNtEv2oQ9jKl8Ns36UKKxgsuIW50yRxBs9cTjbv
cgwkBmMCS5yhX7KvcB02BwXJvXi40TUFqOIFP7n3jw0Vy7QUG4/vP384ebLU+qPZB6dKbSvnXmI4
Uui52YSnMnA/7PrFaYZzyXsSlWD62vy9NR9VdR8d4+AV+TX2x4Oy6IEyBnwJtag0//T0zRDyHy4s
3gRrKydjI3SxGcb+ADKTR3VEp49Vt23U+JfTl6Q4+zWMC3q9ZHItFgBPiBUFJdxR0tmcP/AA8wyP
BDZLkJcq1xc1nrOhZsTlfleKzTFqwAO2bzIgAu6b8j+U89l5VNcg62oGbv7BHtIz7NPA+vH9r2mu
weSX57/aPSKicbFqeTPKrelfqNl++mkTMh0pyRr3xb8h+fNmP5vH3fEeAo6acZf+LoY6ZN9GCMld
8BzCogveR842B7dCZ13iWYfB2DW1R7yWxNLc5pDo5j42//I+uA4VkYZoNcb813F87J3wRSHjBUQK
NJojVaPa/gtgvTZKrabkYhR7YJGeQ07oIbNFxJS334TRt4eTOP+zRrXJIJFRB17SLj5HFQ8EviVh
j1dDGeeeG9EV0FQlw8EsWLHql3LgO2uuWRZtYxz7ZsggH07+aJ3dNKSCBAMurkNYU5TGq7DF0/jA
M70uJnmMsj/Rg6bODfhi367B91BOpI7xvIcP37q31rfv61uD1LrpxasUBXdGGYfgBciWJPmmZuY1
Yel3ARcHsJozamuNVJlVJEvPPMzw0hxKhNsD9VibpGjzG3JRUR+s8rlhcMnvwOiKDQb9KrCuTfyc
lSfLO0CqY5olo1OSrpz6YjtoXucMZ8uwTyO49IQtdjM208PHcNbN+Zf8em861NnLGn1DMnp1NJKj
7DjyJXRypIk6PxMecRAohPDp8YJhMymXqwbDVjK7q0w+NVBliMP4FgRcN8//A4kYUGNThVWR/jOg
yhWuB72zQzoV2PDTkfzmABxznAGZNk6HKmQU0LFQYzEpAWKx1NdJ1GDbVf1zVCButgbTrqi82IOA
FN40Tywy5FJCJQgt8Wm3095tg7O00Pxxu3EjZCRrmQr72rAYzdwjyl7j2inE3Kx8ahCAcjqBjkML
X+GN/10kuncbE5/o0bi1GToZWbY28kRtrTyPD9E0gA2OoQoET04BKTeKg6NBXIGQ3UopLVpMDiSb
LOLs1geMbgVYlpBBWudp8jUcXLXxdTv6LgAganawtYPUJ3AUBczw1E7v0NmzZCsKbxuQdzUzHXct
Ebt4GBCkpo7/ON+4sRq3lWegDgewt/zWO4IJqKg0vBPJvXZleDAHG56xAp8nO5iOmCS6jY6lFnoG
1gIPclcGw2GWeT36rQ7Lep3R8hk0+F2VuiDnzYsssav1nEhtwbkvFHPowCT2hlX1ms2pMneEFWSj
7DJfXrrG7K1nDCPGm8NNGswoC8v/sGUHRl3W+NhxcQemc/Aszn9yiHVBo+myvf2JNVsU4izT0HNW
3dmVP2cppgLWiYGS18XNG17JzdD420Q6K7jrDDLoSAfC05ano7IG1VftGB2zsEkZfMpRs7fSNj+l
yhwuwagO1hADjHf2WZKTF+xeDAI1WqdWfu1c7cHuXuuWDIaZVxjax5wB0cIwC3PYunbOWCRwAltf
eLGDtkW9IHYF7YIgKlc5w87KlX8NFH3IbJPk9kmGEAdx6OQ6Mr7O75fZkHdcyv2mqiHAsF3no1PW
rqwfjGCeSkHl6QTpu6XslRiclZZPtzg/NybkT8bchvE3jqSPSmvXKWdtcVOHjCBEdVPNdbTwng7J
otLmG9D5MqiD9Tw7tjTCeP2ZKFbr2O/w7wJ/EdPFS4ylp/4S+BdDrOnnmA01p7EgVeixKELZxlsC
aAR0DmZkY13zJfj/Mf9s5NdCdgoN879MWEGggcTxX6i6LOe8M91754S0nsMUS8ox763Vmy8QiSBE
RsgUmoIWYbVM+PTY7NZanS4NTQmKcTLVKDxP9hyQavJ62Vf2AgEtao9NsxXaOyRqgqWus5nMa4TN
mWyHc7KbiIDtxFjC4FP/mbps05OcibWvwf+V8dkVw6JhUjpyfpfqR2G0lvIjyjHYpTTlc/OxllZK
6Oqk64xbMa4o82tudOyhxzJER4RdKsERLsQfSoNdH32k+AgqRYgVrnQtBjwVACJCHOm/xHxp7StT
oE3k588lG57aAt8zuT+8rTzva5Is+6L5FvlrMt2m8NQlzD2dHvUcm5FG8KFJwaFMi6DoF6ILNk11
IlP06eeHvqDPqPVtFuO+LqPsJ8J9nfJ8Ch/Cd/NeMnvLg3czuWeWge8jcnky3K3dQgYzzF081scW
7iM+mLL/lN5nPewa+7u0vwvGljlmdezs2lBtQu5hLGN1anGLh7gxxILs4nJw5D7CE1/iFDaCHyvL
2eQEIRNdf1TkN3GmC3VnEQFyKdWjD6RpvEf8x31IlYCGVyeP2L9bMqVBt7BPa6e8ax9lGv4RYKVD
C+55NZS4WNHZKh+TqQnXpSVzqZgzzbG3gngqEMOIHKNt0KAgK43pbeLn6kJ/92Aatv2bpnE2JWLn
ilMZF6uKvKeml0SobetrAoPD9o+VglbQZn8UYQAhmaxaC794wS/4lKG+9vZlIJPo42Vht4CBgmzP
8ZUUohu2rGVT2Z/s+eoWOVJiyvqmlodmbE42JzyLTx4hKo9BwxbGjvfhVB3bpA5l/zulgrNJkYYD
mqOrTVnsJAaIAde71bekCtpVRpHLEblJ0VANShAPHxqyxbwE4dYJbZNI/ZiE8LJyd1loWM5bdHY2
QOcLQoQL0imLNFg3/lvfFtXSshUpJqILEOQo3yfg7LSwjnqWUU3d4aU/I4Y6q/oxdYBbs93wMb8Z
vXbrCLawnh65oENifzCnDREQQqNZ5sJe9jqJjhBvZMIbx2ADWYkgnVlEn3mP1wJvN2wUtxEMfcs+
RuJvcmxv+Ki1VneJtuZEiPiN9dp6MT0q+Fjdg9nSWQOElhUukVqG7Jkib9shZASsh2FEEYL89A1M
EYQ3KiBaESBnG/dz71BF9y76vrcLlfVgLdnWzTSWOtUvWZCdojDf14F2GHSk9KG+xq11L92c9Az5
9gXx13HFE0cArMQiyO1BfFXCB8/ALJjbwo7R6IO9F7fdQmKuPfhkT9hUgNF+2ZDn/+zwGROxLJyj
21bjvjHQQbMBDHFiPRlYEIoyf23E9BgAlxUhMHgdyh1ml904DTuzxhSgR+jIXRpeKqY/jgS8oqOn
DOZnLfuNOQok/LCZyAB0HWLmnOmbEjqhHhioCw0CDOreyXL8Iw0dyvSmhfrBmd1pHSI235Iek4sw
2BKhYclWsc1oKkOIROfyuKKyNNvHpXwblP+b5XAztNrCMYUi0LFuBVSNbwUdilj+5bDCwmOvScDZ
NKbZl9NCXDQL8jouh1ZKql6MIPn6XgNgZBlPMKs2tWe9poppX5mAzLZqJq6YKsx67uRyts41LlDL
VO/kftI1ZxW1qjqRqeyWbDb5MppxZRXhvbbsSwfnNUtB7Q/NGN2GQPNOQeIb70bGCJUFAuVCC2IW
Bk0FKV929HUuEwALjNZuqEK0amhLAEAXuZbhVy6rl6EfqRCVtVXS3LECc5d5yB99jtAeyRY13vPz
+zg1PK7UP9Uvfz4pgryctA1EieNUj4+wdPAHgNfNxb+wHmDGaPvaZoBB3vZDTiSlbTyfdYZZJDaf
NVXv/PYdWOST6ORKj/7FUGxskIPliPklfYLMLlVyGjpFN0W4PSXVyHRpoK4J7XWVHXyitIU+bR2H
v9jBlh7ma366kkzgDfvgOByh365ShY+fcazH1ozYuhXxTzs8F8kGVGzofuUurHoODX+b+Zs8Af9V
Xwz9W5QIdaG9atVr3mFUDAlODtmqp2gom/ZYp/5xEEwuYJpEkUs29623xbYquDrHuSpnhaS2Teo7
hv+nbt5gOJ1bh6DGtVMPTKsLvfwd+ZgprXDBcxvrHsfJO7szMZIC6rh4/YE3dt0Fx4lXjzVbWbC1
Un6w1UuBH4El6ksNMSoKtjJ9G623NKPK2pfolNHwnIWfkjAOPoG0eVR5vbc6cDv2c6hz6q4pPtgd
0mfHWUdJ0bhNfOd19jsnauaX3GcqKPDPaJG3nAkvqF1FwyoTRdLDPRieROfLMTVmq8yVe5h7vK6X
xnOgvmh76aasu6v/hd3Dr68pM1ULg6/vO4caXLVgkldG5RV82Kn1G/ocxXDBSL4nWZyNxP1OO+Of
QWUfJdp28K1/FGZgy6PsA1bkuOwTVo96QEfR1vZ2pJ+Fb/9aES0MeutT7mTvgVHAGAP8X1kj03ni
SKYrqIlxrTD2lhuShOCs+hTjhY45GDRvPppMVdm2kxov4yS7BU4IjBX5wMpnItobZWf0uKq7ShKS
RVrvUm+4Sb8H9d2+TgON41C8l46+kuN49XrM4DXrKXiX2GSDBsW8odj1URuiuZMZqpsMlx2ICGvQ
mdOXxWvPehP0KZoUjca1jSm6dezrXItlD0XAr941gcskK9+CGSmeBeM7fJq9n3vIjjNuFc4lCT30
MwB19DxJ85oY1UmEZHszPmY3DfAja961lto60/jMx2qdBMHF1WHwdv5Ow+qNOaAj7tfvAjbwxVi7
QFfjQgOICqeojss97pJtE4KQydgZzlzmKQHEHMcxhiaL0AvU/9i+1NW8SMzZjBGD0nh89yvoi6Pz
yc+wR9zDoJToJ2GXp1iP1xoraFpLf+X05pYNJRPVZhP7PQg59GJuzIWnWT9NgFAHRR8O5s5gL2uI
9KnS5Kzl/rqpIyhIZb61yvKlNaujloM1AlenpIbCQ6zJM8qjM2VvcmiXTQtAP4CcWZWLLGyoKgTQ
geTUB/VfGQlWsQ5blUJzJnx+VNO4KWEfZajqMDuZVek7aHrbEgr1EOCCJrP20emV2nAYuYSSIxZ0
FNe66W6uKE6S7YD0Gjhp9LZa2npx17Cd9yY/nqZZ6bq9s6JqHQ3pTJD/da1kV3Dnw8s8h6xO9Qyx
CyGU2k68jDT33A31tyWzs09QQ/OCK/kZHFfYG2UMcZPBa8ehx4aYtWciYAj37ud0ear8rjViKcP/
EUHu1Sy8ZC7ZlF5TOJ37L9d0SSa42Zpmgx2R5YFlvquqJ5EIT/ZZJjpzO+Lufmxcp7wkc5mdQ06H
JE2O+ZwHGjFNDxVM2yB+GGk1K2BLX5OHAFexDcZ+cLAq+GLbaOpWGeEZz8GzyDzoruo+pOZJgKlO
Rv8SE6ATcftcm+Oq1KNnfcKy5JiglEfvOLu7+5b5a5Y/5yHBrwqbtlt8KVROwDSH1OQH5ubnmib5
qanK5dSlxUKDZA3oQkKv4PzCyD4iQ6fv0kwYNHHoyXS2cLUb2yho9+DRdDh3fVTCyEtWYe4fwgoT
rJsLlt5p21Sa+545fe9rR52lQW3v/lOjvPZj9VqAeukz+I94gWVcf+mlkjA1W1BK2bVoUISg/gQu
JVgt965VvGhgw+GaQounX4RcazD21IRcJwUEbdCsgylPXWhwIIcxhN56kdYeVjjnMA7jvXBcdMQY
ycvCOGSxxrjDtqEXs0E4P2LzXNlt8dMDY2XktQE+i5A2n27ZifDFasqy62BCfFT2dfKb3ZD5n0bN
ejU2E+rCYA2GSyqnTcXN7Ei82bBx9OBSK3vnpVD78x4nTKj8VcBXzjKxBZvf5iCdznzM2nu6h7Zv
riWWNL9yAZPpO1/ATynb2bqZspMqC4d/uLSXKSThGiw09uyLsIxXk8lqlhdMGXG5shEtkE9N4+6T
TH3X6bhqnfLAwbWezIqVj6z8I9aRqHICz0ENaKpIYJOd7WMBU2gnQG4a9gZlW2ojFh/jcdwEWAUx
FUm2eqpU31S1vTbkVgHgp/+bJAtRIm8nGbJn1gGbZzyBZiEB1qYoVDmUyVLsYJS78R9QRHBC2i2P
PiHZc3qeSH2R9GpXQhsZIsJx7C/W5Gz8DixrzE3/HMXPSvS7eX8bytbyf2mNAVpjmYS3+lVfmYtk
QCQ23gMmP4b10mA1HC4IaPzRYKTzX1HeU/U9xy6SjL4GyasbwDoyEWsfDuAuYHecdia/5TYNPkt1
l8T8M4kFoM8Xo2gXHdmRMfuwyr8uvITj2jYxHHz0ChPcvkIUk3CMiL1U0W/D9DI/AdB8YpRe4Kko
mn+e9p22b2ZRPtGo2s4Pbxqj3Glhy6OQV4s3LZ6dYBi9XOta2j8tTv/+FrpY8EcWquqPwHhX8sXp
P0L715btoTH47Sk7UqwVE++nCsGVvWFK6eNbPDhr2Fa4HGi0EpYbg1dz9W8rv0/8LDy5yXCTCRbV
iFZ/jv1PWf1rC7jjGeNBDgC6hrp5m5KjK14jeDW98eYRKarwWf11pDf7v8FgkVnA1RvcQu1jck9x
dzWpN8LLMKbLuFTsrLKXcnbhOAxesXjD5C0FVu2p4sFl8OhcRpOz6NDR8fUVI15erRH2CVWZ9PTr
WM6Ej2w1Fs+dYSwqpmAQdxR2IlviWsNbj8PIizhVNk73UeK4ZBXn0obHJsR9DA8mezEwC4qOeNK8
jlr7LMcNXKcOyJZgPpppOQxPUHfI5T2OKnLsDDUtPOIfJR/sOL15uHFZA7UY2VLuF+xpUTWP+zGk
kkrM7iV0QtCxMzif4wMtWvyW+GjCwl15LPKxI/Ft+RInDUvnkkMjTyqe54DQ3xkq0fekLDSccTqN
0a+RZBuW1YX+OVUU9trUbhzrLQ7/HDhNQXIM+fdMNIW+/yWihi7obmObQRp/qq9BKn+b+EkExV9g
fjcVCYh2P/VrXbvaFMz9QGGK4VD1bH0KfiFg6AkegmbYJKBAPOezbP65XQLkDCHSFTiPmWPApGf2
bFn2xhPdR1oSCEVXsKGx5GRo+2ubQ+Sv+kNY/6PBy9mqO/5zDXgo5ndI38jJsZDioRyaBty2LAcA
WgwDv9woD1yELG4KY3/d+HccgPc8av+NDmk+Xryo6z8dn27bgiAr8XF6fX9qYu9pDAc8J0y5r/FI
6/EsFCth4mM0ATyb1h0HaEWRGrS7gHXTUpx7vP3mIeR5Y/6N8L2ODAasTrPzBhd2yleIsQQ63VYL
XY7dHGsEw/UWV/y+dtGFMc5p7JPjjta0e41SHM48yegw8UmO7QdLQBYG6wBj6a+E577VPOKyeTGQ
tELzJWkIPuXbyHoOwpa5vrPsGcmVWfjwUK6l2/HWIWn3wCJeOcsZs0F9hVXjxo/MpqWDeEIn2hvb
dPxzm+iFOOUO6fbJRheBXkH081EWkqqCUL5+NgLjBGSYD32bF3wu25g9mCNoWJAcOikj2ODGZ4Vf
Iu1I4Mkj0SFMAmKhdUS39QHhbfh0WFeifklLacbnGAQbwbU3+bhfWHKwT6aExF//gYPhWOj+LeSb
rmW8Lb3xqHfNBbz8vrfrvQ3Rq4544kJYnRgte/j8gqrSO6QtjIOJ7bbbsmJlbfwoFFsKdjqjy5z+
1O4Z55KO0aPfgY27bfnV5nw2zprkhOXDrcp/w9FfKDmsRqtgU8irCeE3NwnRp5zQ2hHYkN2/CCLQ
nXmIgTlZ9eegLkK8xoRlneyKi1AA0KcBNfpXCaYl55SrkuN/LJ1Xc6RIGkV/ERGJh1eV90YquRdC
pgUkiff8+j1M7MPsTvd0y5SKzM/ce67ublzwa/FLMsVHGUaryGdqbJ5syFFO9BlhDCnmB0752xrh
fuwf2+CTKRVBn2rg2SUV1yqJxGl7zqxo49TeU1wSDwbvgHdjZHwb2snRgo1Hjm7x5jNGE/l1FNz7
w5vbrDFWd+FzxELdYTWWBcsRnfJDGaa/y8WIMkik46yN82o6y0YQPX/UStrkdZTYw05OOUGXdTAt
lRDxgncHVURmQrStLeXuLal4E3iAGSwnJVDBYujdCeCGTmvjT0NgB1+mKHivd/GyE5X9pfwy2Yb9
xLa6hfrTNUW0pJNz8ESg/K4aJ8aPX8kXobh49WpUO78uCkamilB6QC6LJB2Mp1JSEbqitpd6kucA
yn2bH2RSHNlKdQf2J6TLeKC3HYXB03SNOQtLZBsRWeE297xmE1tBuK0oew94/YbPoggQ4LrbqgO3
awfN8CHDrjmieoa/0ELDABPP+eCI+Gwr20eoywlfCTki9bN8VCoaxLEplb9DH2arhp/0oeP1YSFZ
Q6mTDe+WCJyFjo1j2U9jj6UTjTTLst8CKfQySDpErx7N5TjRXEifdz9Mve+hq6qHWUv8dyFQqSgQ
PyDAuU/G0bpnbvSYJNSoUOPKM02PWKFwBKk9ZIS+Gq7iPGnZzIdNuMFTyMWkUp0C1C92dpdpBwzL
Jj4/FwNqmc7wZI/hZC3/4LMzXEzjCdO1mV80Y9aQMGsA41d1h5bpPXNIXMu26yb7oWeF4NjIOcIY
57MIg/ysOV57iTOq3MieupOpec7WMQxgcG0GSkyz6y9iuRG627m3IBuzpyLnWq3CAd6JCynzGJLY
luIU5SmbCif5mEpabfyQOh5sfrSTT4KmYoPH2gPx1DbqbWq/Gv9VCcTjCZ4dAL7EFrj/QK/Hvkr2
kYaURowxdLXpv//Fc9ZsTHgLqzYtqbnC0KzuZdoOPICopaOCsR3kllAxeOMm1eqgXjs9r6wr3Gjp
F0ArB8a8SPZZ/jtZRWDJCExX9/X21yomQiTz2tYvONtKcrNI2DWszly2DUxKKT20gjKiUXervROC
HvKZna49hRsoo1hkzYMevBibgeljLUix0aNbVZt4QxPPfZ/8tj+UCndGx9jpFk7YdkUxp/m4BJgZ
PssBjQt0ZRAbAYCvxeudEFP5kWJxO8iw8rZF1cS8J2LniUluteG1YjCuY7gMx9pdmaOp9rFrxkvi
WxB4ZUZAWwS9vyhYiwWmoln39XzTN8GbWZFZM2XTl2C+d3OkKfPNKOz+mjC73+o1C8G60PptMxF1
HnoRCnhFg+/ElrPrB2tL5+JCVE5Q1Umm81JEcjcT/8++UyeAXOvmUFYe2hJdedZP0fviR/h+RLkG
ZM+ouFmY9LF+mBjxsjluOQZCjqRwRL2VTgPOJIOoL8tNxEUr/WApAhjzWEebbZiiqdR6sqH5Bou9
Bsjw2Qgk9scJz1fGcoTHSlsGRdxg2kYbNmjA3S27zMkoLLOXWvMQvluMVUUGsp6CJ/7IjWo80rBS
xsRaRzvOKLYt2oFaVfkrQMnOnaQaqmiWwawg4kGLl4QqADBPJbxCWrSVm0AMlyGH2ig7ZlAJiKrK
AUOu14794fqa2Me6EwBKGFgmDJXgercBS7lE1Ow43rPrYIhuFaVGv520srqrSOmkYhXu2tYH/Rfr
xgygcQUi6SQXpBFhdfsr2NjhO1cYamKslgcGUfEjy4vZReSNwwt50tlSdAHerqQEUFEia36yVOJd
woywPDNuGzh1HmrHkDZ4jCUKnsrQLGQdjr1X0pvdDvo7I0SmH26Gb0024Wc8esanCdR2FVGSQvZj
pcHKGJSVHYwSiVNgvDqK8YPuTqckQ/GXh5X8rafhx8tThKlCKYgmgdo7JpPlHGkf8gE5AGtCV8BO
0yiwtZhRK26668wBBgXCBiKgeZz9t9BkgGg0FrVrpfvVMQ6Ve9R6ktOGkHkJlaR/I5gtBHyAZIHz
pWl/y1H1z9gk3deuh6A8dSMa7tpvtl4XtAc8e2OP8AyPRCZDtMLaYPunwteLDxsaScDuqsZwYsUY
oMwOpzNbKpo5/MWhOVA8lUmpIR/DuKZtcEXM3XfLqTTZ+ZsIYc/m/TRn3wrlTv9Ib34jvwifISQz
9xv9i4F6WSN6xHp1EcymQ/WccSx3gXAXBAqN+jf5aq7VrPJQ9ORACNZgmxECI7U4+dbOKsxP+mwz
qRe5yX4blXsiHm6Psmjcjy7e7KGmDUTN531WJUexJR52v+bGX6adTizbgKYbtYtO8K1dek8J5Bzy
CXYMKlaaxY9Y9bvOqQ5i+nb0chkWqCBR4KBp08NPA8eLyj8dleAD+/PY1SmUWfGNX9gkXNX9Jc4p
YwM0PzDR4mCZZFAvKIQpRY3CJN2ToWDSfjK7uir/X6+vlfXa1QL7p4nfVtOzc+kXs6YQMbyMtj5D
JbsfN8Yklra66T4FI8F3yNFiUmBd62qyEyjjt8lAShmhdy69fTnNOXNxDcC5hhQCnp6AlQmFb6YW
umPgMW5vE/Fy0CsYCjd2uPThrCQnCeKisu2/XNKeoM/JvyJ/bZmgfNxXUZ1YfxkJtlrcxIb1WSS/
LpurNvrVwn9VEMwrsCctvefVTnqM7pjAR/nCyi5h/g2DZPbU0U7M6bZ29GfrNyP6ECXkpb3Hgkjj
n6k/TOUX6VozRtTMLhaxMd0cEdF89v5edm/VlL5y/h5ja3qyR1bbr81MmdCOTfrSWm+ueCeReoYz
BOGhqpazhlpIJqbTh04lFyOXliX79C+dYX0AlNB4TtgyxLRTVXWU6mgk0GTN7TBN+ymqdyhatgaN
p+49bIfVJSGscAiHNyAiC0veM3kvg4/WeI0awkzhPbYPo2OL9NrHEN0pDouw3Xpecgr5oioAhAYO
idEF2nFzyh8D/e1g/LXQd8YI+VlE07b0g+PAACYmCKqs9Rt44DV3y8ryyBCIUalvq+rQjlDkh42g
6BAksebzknqkGXef+vQAn6LuNr671opdmv6hrWSib9yViybU2CmxzqtbShBxWZ0Nw16ULLrCBG6y
exPJVedM5925NlhIxQntb/DqonmmjsafF5of0RResWfwZoeNgmcnRTgKrhLHV4Q/mm5TzTWvyL+0
CRVB07cQzrsDXBilKEZylw/pSkTgQ/fh5XcFuTWAHuuG5r6PLTzugHC8bOl4A0qGmCIeLlv0TsgN
DvBooRV8gzUgBQ8/rpt90ICiwiG4zHN2Xg7BXodNz3Rt4ZiMuxg0yl7nbNW0W5dVQBsD/iP9tWgv
Tpl7y8jtD1xDT5VNql85PEilgIp4KgqB3eKbNe2qKe2Dk9KzduaKA3koX7qGNcAZsO5WNoi74Dc2
7TkGMEhxtAjK5NUw2ken9gO6Az//ieP6w0+0FR4AlrLuQs6CfVgNDxUUJB5sWP5gzsPhLDsMvNaL
Vr6r9hDUl6zfQiHTgMEwE4MFUR51PA/ZLouOqXsMk3WqP6uiJ9MPZEBWfKSUBAiu7JPHvtZ4GwZa
NGJovk3jGmVHn61Adxv02d3idfnObi1/G4RvgX8lMtJL73rOO4gNusbaMZYBq+7c3RZNu2EnDVQj
PZhE4obBRFzwTMftEJm1DGAaq1hHGo6eIqFlQEiqM8UKdJ97iUlAkDzbybM1YPoqXgLrrlXMC4x/
KVPyFEeSzi4m4gZ3ixew8PMfq42Xwn8uFCEb8UPD6F8CTekekt/j2bK6R2a8IKV4Kv1nw7rP/1XK
h1W8mCYjhe6hJc///zfKVoNU0JY/PjwbfORIPpLhef4bTvcwsFfye4So85Ft/i4fmUtOMjAYANEN
MzOEr89M/5AQYq+vLqFxK+gXeVb5aVCEEjkAJ91IByBSsDiC9qo84kBa/FsLq2DU4TrVfWzlyQVI
PugmHyO/5sF4dTIEwmQtICqAXcIzH/9LkWOaHR/F4U1IWPDoaGtNoZ/0HnWSs0lO8VxrmNpjbY4z
usb804le++jRqDtcQrjacBife6NBHAVAFbFDhhO0nIiPpHXvrPA59aetJ1x4KMM5Sd/KElxa6DLG
pGKr2mEfJECMIwbqXi++a8Ohl2rJeUmM+lVykEmaWVX7lzGOl6XN5tDE5/0ntT+7o8GIIpxSasPq
1evfhjlMJiN7t44xzg1nSNjbomdlnsXo/Y1/EeIFbHkuW28UKQjJOxcPGLnluxwwQ4iR2pYe2U4I
15AuQ/4Neao5MANsDIwKl6jcoB4jrx9SIHE5TDA23kuLcDainy6yIyWkfLe9+F0NJWhbfxEVOY6t
jCgh/lvOxty1IFY0pDSG/Do4+pi1prXMedzXpT3U/2U22C+Ww1QHrCNcvNqKN7y42QpJ4vhsa1rB
ZBt3L+uWYdsX/UffzfwRQd4ia/PxKXmt3ri39WeU9OsAZSlJvQTE92xGBD4NOQHy8EghCAi4hUs6
NSDHuZYhEWubkE9LIwSDxXVa4oUxL04h0r1RJg9dp1wsmtLfYAv7NpuOZZalN95ySsturybrlPs4
M/pRJ2BjVq935M2k7sHtrr7zGuYhAmaF4jbyaaS0homlnX8O4G+t6MPHgyHr/knTaA1s1qCsOqDN
JNgyBnBAULWFd69Z/c8/PvvPwphKuFpS/TTNi9EhVgv7OeZuh2doUWf6+xRrz1l7MpT8Yd1pun+G
nBhIaNqp1CUsTLlvkUnHdJxjl/9wX6C1FasM1+c4ecvUIBIYoViHK6oJeaua8Yrd1JPtk0Gj269N
7/L9T+hrLCTJDD+qcZbLbcJZ0MQE14n/qdlfiQRXIZGzHFzx9VspyEjnZk0KnD9VsDA07VCLasHl
t/L8a47fvHdBE3Yv8+e05a1JWS5JuA1m4eMSDW0iGSjqq1xTKzt2gXU+ZxRcIcaNrDwPNPXm9FfO
SaM4kbUU9z/cZEymUteZT1tPApSIDVhSq/Wzp+cEN0+wykud8BdPw3SiMsoTe2AEOfE3OhOdIJL5
U+Y9NAzgmhIpGIOYC9t96EahIROqyXPV9T+G47hm/2S2D6di6bImt0ILnfYItObDC47MS5Z6D5tF
h7aRHkILOg5SWsYrvSKkCSNWchl9FmAT/sEJWxpaWu/sse/qBnJDmZ455bpnrZKKaINqHMuVvuq9
adOHEjpgxZjDw81N/AkmMF7xRWjf3M5n5kfljiu8cmboHcoGjeAfCNcw1KIbxMu6pIbrWdFiURf9
gyglzR2ftBg+AbKZcmR2h5Q3R3HfRvqlcCk1gh7gX8NQ5GgN6NzrLa3ypjB/S/9WVuWqoZErgMZ1
cEfM6qPU9eWcaOfcLYAVs2alumf+GajZWqNpr3E59H9mX+wDyjPHBTQXjMuEAoKc242yWJU/cv3R
5lw01UsU9Os6AmlQ7yePh75H+6gTIzB1iojOcqSpNfQ3q3Y2evfh1J/taL+77PMH407RsqoIvqQg
Etz58lA2QAQ4W1gqRX60mpxrIXe9/tGA8tALeMTV3SaxJvJINU/fDYYUgEIjIuoqFvcZqZiNky57
gyVSaC/newZ7k52pvRpeVci6LgBVE77BjaNNZHspSNLc6vKoGdFPiw+oK0gWQphgxcHCdhpcsfAJ
9/Z/czk80hEB7qzk+pkxevL8c+yqL3sad0YC/Yncb8cny6QwllEcnnrM2y5T9wKno1XQuo8Sdrlc
uj3dnjHJja0xJU5S/BINEmrDgCnNuCbvCfurX0OfPJDGfxcOrD9UbG1krQy+aTubJRCcNVhN5KxV
DKb+aITpbSQ2xAQbRULZfVKkNSU/Uf+Y8Ouj9zY5eG13VYYfAykZbfcYG+s4IwZlHj33gdqIwDw0
dbTqZP4YOxfnIfNzBHH2so4GAk20YWfn1ntfQkPc+sJ8TG4E8h6Vq8SqmZKZltjbCgh7gHZ0isEP
VWbKaVJH67IF4VJ4V/Dr77nln2IPggTXo6YfcZE+x/Xwb3LVQ4uMY8snrZh6teATtPEKcGpvIFio
EbfibqXrCVYNU5egu3v1zej3PolBrdzz7AWGe455BCaqsM58acfPMbD3vaKz04iYcrNHEcDuBJzN
Hr3XNx71QFW+2gMqS8y58U8kf8BsReA8BEtUKhOervheWkfV3TQc2n76nEl9PYb4trr0Ybp48WjW
mFsuJi3YmhOjqnBZpdkq6LT9GO7D4NJzCdvBfoZJV7SN0BEjimqbc7/p5hSb5tG7pJIJC9TJPDZ0
70X3xvwG8bHFPN82PnNaXTSVF5LW1y3hfI1XrKVXHhLmi8VbOZDlHdoLm0ahz1knb0MIviSE5uDi
yXFzCeUqoHIrkgUDmlEHjqsI2U0auBl5LS0dGhT+ZlHcozw4TF60KVFtdEO9SHDjKxYUqQQQD0kB
1BJ5jehhq6XM7kywnhyRrE28yAaa0Yp1dPMvCYnGsettqFmzCPTf1PU/+KWWghBEgZCsceq1somL
8wAPTPIfk+1j49F0C3ZzNplEIsShpGEUbOWl6n8RldygEZjyJdNphVO/WhSpujBoRE4zHSZWqmHi
LPuy2xk9JijDMNuvWjUQFXLrp6oSopsCMFVihzNoJVrrezBdsuWmDeQo5K6mBBLWvLjsb3j/VDXf
UoeyjkF/G1S7ooYwgOd5iQ2ZC9pARitzkPnlyD2NxklyZaovDFvQ68haXuXYciHAGT+hU5+aPvyX
6jqBc+WHSMav0haQRJmha+P05zGeGqDLBCw/o7ruD4m5ycN8kVve3sNTWbPU7jnAI/eD7ZFBJkY9
YM/2zCUm2uWIYdlcZqCgppSlRpUiUWiWAslOLuFCp7CR2/47KuhC0bp2mExlo5HChLBIQ3ODnbAx
tnaXEzNg/gL3zVL3n6bJHzHeOmRSxleC1TJ6KRhwBXW1rmr3Gmnbpr51M66v8Fdd7vFKwTnI7rGB
ce6EYwpCBePTBhHcm6UDBYB5xdpCDx0w+4xPQpPelvFyzNdJV+7d8ZuAlDpIF80HJBsKfOZiSBlw
zf+ODnXsuAJExrg6G7iKTWyeSOHRIlgo3H3s9hQ4PV1R4sGJ7D8KNhmCSAZLXiPxXEWAzPFJdB8V
vn7f+2qxKCVSX5AF9oSbzo+PcXuBgxQjXhOgRueYwYgWZh8hv3PXZMnr9meS0wGwv1US/AYj1rzr
9gmW/thWrFmTJ6f4KvA0pJzlQXjz9N8qNDioxhf6ZFFHN6Ik7UUrpp/YRLDPtxVbl2QU3BDjj9b5
y7Hb6iPBAb33r6iDvVnulOMgpEoWWQS3ciKZrhjJj5vwDkPYtQwcfpm2YjCyR4G3oYGIapgcpY0a
ltLDUMh1bZp7h0N9CgbuYwO9Gmvq5NV0zI2E7ZNQP3URy31GVpLBQYKdzrT/Gv0raj+yeGD+5Syy
kBQk+024+rZNHw44U+ZB25HOTTn2b5wTMwVsyH4xxl3ISzBd6/QqupuH8cjPttX0hqXbBg1v7QuW
t9G9EflWBkzFtogVudIR6WxNiViN8YgfMwIqznPxmoAR4BMdMK34HUVhxTVkTN2CjdSHBuSTntci
BoXFAP1NueNGL56SPlyrbNJRU0DAcSBFlxj/NZbjy77FJoundzsy+iekxOKUcI66ArEqfQGJwD+U
k4OkH4Ow42y0RvpAmW4VCM0mu9Xq6Pb/UgPDf8Ylo5XfgndGcsj05MjvfIZ2+TE14NRa7Bid98yM
ipSV12Ayv40S6SFla1SD54q3dnmBT7n0tJwMsTZ8L6PueXTyTchkzm53OWEcZQ6mj7T6kouZ9Q1L
CLVxhofffdYD6Ql8dAHAz+MeZIw07qfylqW7xhTMeGNaKpuscBjKcZw/aV4KWJpRmOdYyxEHZhmd
Qm/jFMNu3lT3yAt86BEoslfjoN/L9i50dHPz0EmPoe5FkHczwja+HLSppnp3CsnE1f4MpyC9mN5Q
HgfLwU/JS6WcsyQ/m8E+IVVQFbUWm4p1MLroxlcLYo/1Gy1mYIqz8MhV4hqrxmmVDvFC0hQwRwPi
zqmaek91S2wtKqMZ31bNgl3zWLTpWfTjrQirrRXqILHs10rz8kVp16jlbQw705zd2KYWWSxau1eU
1IVLhxoQat1gy5ejvWlLUDxx7y8LkJNqVB/sc8D+qnWYpEfWGxvQxfu2IgZSoq9oQLLGvL6VAeKw
mobvIPG+m6jtGVbN8bV9RRc8n15u0sFMZ9KvgDJgC1N1BJRv2AlRr3WA3wCdSrFpqW0NSRdLEe4I
/2ik3joVLiUucOPKA3ujzPmuq57irNkOclp3GqyG0COVM3Rb1KS4UPASZbTNilTIheWA5QRi52Lt
mP9/+CfHt4Q5d8NBa+OR9GvqUz54H5trwe68QsKDC5agNqAWDI4SHMEZmAd38DhSa9xahmUh96qe
87JC0UceIELTjOV2y/kQoDKJ2i9Bk9aQwKiFOHBJ4Vb5j9/wDcCuHXSYgmNxNAKYNx1pBBF+O2+U
uBdY8jIw6ys+F/R27AWT6T01aCN99GUe0ZXhlRxw3ojusrI5wkdBpGL01oUk1kWnpmQy1NwMUhkx
BVs5m7T6tSvFdRzEWSoSZSHqCaYppK+vvZKSIYlvlMwHTXJes/jl4G4mLFhlmG0YhIYnxwCZN+ZH
y+g/cdVie9FHHgWXHothoMnV/z5KGlVlG8lTF7rX2MOiUcuTHvDn8CR4ajxKwIw2gkidJLiMlr1l
0+E17qbis+glig9tV+nnwIabQZsWiHnoo9wl2SfB0USfsAqc2F7a7p/DUgqmRqzex2n69YN4gQqD
5wimhsfugi39ui/ibdsSQjqUapcIexUq7Beublr0uOcqe+4pHNmhDdt5xd+o4OKx/BLmRCwCdEf1
FXPv3+PC5ctqbgltU2XDzLOba923SBAqZ6kg2diRb3Gh9WS+E0pavLlKvWniWscj2IkMMepKmj+B
ea9J22TSI19xIoULww5vA8lfTHbkOazNTYs52M4APBtkrkWiWrML2udoyR33nMT9Yk4g8s3n0Ni2
Nv54Nod1oJBF/ObAh22K6GRWm9lsvMu5WEGDgzhtQMuct/c6NW1aAey6irgkRl41mqcMCTq742VJ
hd4VHS7Jiq3VBBuFWJJUbobGXERlvIknuYg6+jVMrRFfshndSDXD53rC6bxMHBRxmGt5NbBbQYlx
650JZtU7NOyniKoK+pc6+cyNbhENKbyDawEGzCfkuFLWmuiMs/TRrBawkwLsbIY7O1wT2A9nvQJZ
SHXhlZyjErThCEkh+R4rZgJNfQiAK1n0H0gtF2rczaahieqn8nYytZ/0iGYPh2ZKRdvnsLWhO1P5
R+CJDO4yrdc2RXVsjS9/vGjOKc+NKzg8wJr3Ajmpke3r4FUWqDN2KjzA8HHCamGyrgckrAMh8rOJ
y919xzTDnHerNdtJ0h10a6NY2/SX/FXUpZs6XnstM6YcUNyppxnoxMESB8NKL1H+noC79N2XjoWn
mPRjgYaMxfMp54ZxlWAtxJsnig7Tf0HN9sIbps8hVsAICD/b2Fn1ncxGUf+9cq8iITMD8EO11vI7
JWHsY6QhBIqyOrK/0+RStgg0fpLxAVoTtdiJmURrnmKsG4KaM+Bs9lE0hDjuXcfBHfmaWxMgSGtV
+NT+dL8de/7UJ2k2Tdbzu7SKCNizgc95fcLkjl+YTCHrpj7OoEgdduDVDq9OmP304Or6gc6Bg6+6
JajNQ0kuEakiBkte3fsaMjol5FpG9lDxTeJFKJ1VnutPHRdeLj8i76PJ/zy6JVWgbEQEDSGnotQx
7G9RHvvsMrJLJRV1cP9covBweLK86L8H8VGKo4x3c8gVGuCousTje8j1TnBcQ3/qgK0T0bONzJOX
bS6tcY3Z8PdaM1owt6aqAJvkBHhIMVrGktOso7q55rMvs92zGweqtkU5g5QDmqXziCoQWwX295wS
89c23gOA18RyJUa0qFmROjUd+fDeBphe1bkvfmP46ETHUJjs/O7klTu/AK91hSdspxt6CjTWJ4FG
GtxRU7w4RLXK6dzit4sJOZWpD8SBcTkkFx+uXYqH65T0+8i9NjExlCkAafZjFhe9HuIzjl7M0dtM
IKsqxSMEaJgLXwmcWAx9EMSEBIFB9mhai2kf70V1KXtjyc1KOI//5GRqbaMvdoK3nst6KG5q2nPG
mLnLt4iFCdiDrwEydB4TWZZNdPdYkVizR1Y/BOqAkYadwbXn1CkgPXjqu7GwuSYOwXOgmsdzBvxW
fQHccmdgMRMSdEUUReYW00ckPzUGPw09ZDR/0c45sG66pT+VLqY27V56q7r+Q0a5D4ubS1h0G1jL
2Cdu0nqOB65Qcn91gah3gXJXt294VFEf3CHGbaVdr3P4K/qhZ74lwQDxiGrMC39rUoyLcfYiURAH
MNfc8VHix07fTF6eXH20jnrTu3INZWytEOVow7hIe+LBMxJGqlcc4icdSwc998oHLT2o5j1i1tc6
PQDHbtfXa/qbNYbOCYVpjA1s6O5hus9y3kh3l3flCF/U+GDgCuEacEZ9k8m14kebmtl6CK8IS54K
LlLdZ+JFKZ8VXG/GoW/wgH71aLWD4DHw4I48Q8hkzXYehs026Y+8/TRaezWqem9Eal0ha2a4TU6G
xig0ONnVW8Wgtos+2cc94ccry/cSx8e8nXL54cKDInWRhHHtBPGnsbHtcscnKamS56Rxd7PRbmBT
j994Eai/Ds97qV9NHvsW5ah4E9apYd/XZsiTRnL2KPy1ncaEbBCcLBPreOMadmQ4V6xMO8m4uE2v
dekRud0PTyrsT/lgreTIzBuormzlKqbSMsg3qEeHE/stMuQtbDUH8DlEU/eNhSQUg7NwkQ3sreF5
Ss5iRoElh147edlRc0+D9Vla1rrm7dXYMYzQZ9rBJ/B5Y/Q9tuFWmfvYPHsJHfy+5mwgUGRh5r9F
OlOD+NmgPfF/+vJNqX3oPePMIy6tG+Ajh8fK2TbWbX6Ak4tgHG5zkBenjuvOZi48dD9CfAc0BQ6W
JInrKHZXA6yoKdiTsJeWyXqotpOCZVbcRxb5WvYSo5KlUVpWLCj8ghgqyUIuM/DvkZMHP60sH3r1
0U/vwj2gckMig93yygwVjy7XAqB7GIGEaUYVd1X1ZTHKauAAEGDM7pttu/+Z9M+O+lTWxUh0Dghg
q6jkE0bfiOGo3RttRDOx77irWJLtzOS3IApcdFgeGu+Ulj8JpVReXoPmZFl7WBLblLYYFchCpuNK
ry/K/oXUp3uwLHjkmOn616EDR3W06g8BoiBMtpW8AWJ6ar1tajwLQPr6LWaqwbO7j3i7jYQKpLiz
g6uPyFizGPu9us7XmP6a0wbii6AX4ijYBxSKM8tKNeTnhOd6Fo2ozwEp3jw/qcHGJS5pcYqqtve+
FWOktEN5Wq+LDpmW4W6jWIAx05707lXUhN5Fb+N4GNCXjK8BuX6qpa1Di5AlC7f68JkkitHfJd59
AMw3aDx+9t/IzEPJbwgf1JDzDmhHhMK5hDkxTacgujT5xoiPXveaRvfMOndyFyGZrxh5EGbZHk2+
7YAyKOqIdttqkNqdS1gwpkGcC0xppc1IpYM1Xvwcje+6imkQy36ttGGVt9fAYuQDt7zKSPVDO2vs
s2rVVe89wIXYlEuT0WSfkYSh3gLRzzDmRc4bxoe6oI8HxiTMzXBO4INNOQ1QlNf+vlTb0DwKcdGR
MM2LKzDwNwF5LV/3CIvLnRWeInPXQnqXFxHeGGKxvfrWI0YDHCA+NXd7kwyDMOzqaOvav8K551wC
1tG06l1K75OUn4KRQ2f56xyaUDsLQTHzFXn9ZJln2VxcXXuqCHkT7xa+AbL1muA2YBtvbzodXYXa
R9U7x/iVLvKOBFHDjV+jOkSQfodD7ST8VQg+1tIcHpl1EbpcTZIl50obd2W/KrAoENLL4dbor5MN
/CNYWA0L5Alg4Q+GCdN9CauHAcsFFgBQwRJYa0w5jBHTnHCjrEsW+bUFDB9hPnSro2aerX4LaHx+
lmz3XoLnR+FjdT/oqdgHYzl8csldBZ6rkmvD+MvhiXgrChZH08Mpby4dV9z9GOKkLM6Hatxo5sZJ
kYcFHbZW+jRGFz1E1OhfoxjT+bShiJP0tNxaZL3M3lfvp3ejTcxbE7njTZkAF/7bWobBo0JmN/mr
WEM/+Jy0uzF94StkGh/TQWXLIcMSNJuF042GzbiZfiuCLWrztWKGjk1iqvg2GQLKc46coaWYOusT
t45+dpDh5Pq9aalVtBfmKnjZ0WagmuqzFaqYRVJfI0TKSAgtSZBDDpbh1RD+ySohUhAYPTn9L9Mp
3jeKb6kTzx2yHPCK/8xopyGpyHrMUfuxhaZQCsLVIcD47Xk+JErh8OrIH9keuuASaAlcuzFfTtPM
VIEAJg39Ox7si4TUWEyv6YCKrkDjGJf32ctbGGPK6vgjGj48+xmAEMpy5iHIbtM6S9a5SG5F3T6P
/ksHVQ3TouiZ/RR31fxDuntsSVubfhP91mtEh9RXrYv0tahvfXdp1D8XlcQAPAziShXvvFEjeXgf
Ufsqsa/7N4+WA5uY/l9YBvt/cYgKfVly0tvUOS6bcSzc3VrVwdUZiawYCsiYoGJLfCqhgkEMHHSH
HDTHpZ6fWu420tyXjLHJLE7Qt5sH0PY8NFOYbQ3icJIpf/yPo/NYjhxJgugXwQxaXFlaa9F1gRWL
JLQGEuLr52Fuuzuz3RQFZKSH+/Oso5lF2aU9hqNiG/TVumLLqW6iuMIrH4IsJdjnzUIn2Yt20RhL
lrQgIUMPMKEAA1c1XH6YBQDGMlL0zMIYu0Y02j8xXOoc+dso6bgcCAg5JRf8XoUYgUDOC4c7AH+A
5EcU3xFM9NtoXvruti5+DPetsVlklvOSLyGBNKnqYuZxGM2MPJ+aCmyZnr000paFyp1aHn2fPyLh
UtAwhIDpYFUcgMtwG/GrKDycewcIvCQ9PeUwAEuuwap3VNXSib231bmJSZHrSMsPudd3Mpcd4mjr
KIKaGdaLomIiYtqQWnZkySL0jiWDf0sdrzCmJfFGod4g7vSVu4X3vGgLKmcp7ejjq1O7az2357JQ
Dy2RQYtebErsWLgw6Gm7DGd23D0kIeYpMMDWCkHDxV9NH4PwpErMQmEQ8JE10MPcAzKos9VU7yua
P/KlL7iu3tWimvbMfaRxWfM9a/XUQVhikKx87tAU19ikDXkbOyZXfQ49CT6Ox3qhk3kksY+l8YOA
4kzXz8awdnjtJySwPXy8DW1whCvARqG3tRZ4Rns1tB93VHoxuYYs+uT4ZrKX66BPqlV1i2ncViUF
SJjALwFLCAwWxj7eSVQO8NV0/dlQkwnKyyIB55X0OxuGQ+QVs0bfQmGdalgtR43WIQFIzipEEhqr
9MbffKtg8CNgbnp8qW/NO+nhw0pBPrn9xrX+GhUPbhmReeBg5Y3EJwXXAIOE9S+JDLK2i7qke0nh
LFHYEdERETkOqI1Fz+lkoCmXw08mi11sfgx/h+9o8JZ1QA6ZaA7vQoOCI/ytNgpnO2CvC4+9vq3l
cBkk+0G9RzSPWOtQvdvAHrz6G5zJqo2e4xOa5q+g5cyFxy5RCiWCf46Ju05H08gmUcEdyse4h++o
o1abA5g1FXcXO3srHCQeETXPIY7QEWzB6SHFyZfGjrGIbkLfWdAYqpoa6XPB7zWgDY4ArsxjFsAH
lOKPEV+svqT855+F0hwrpM0NMY9IwDbFn2TwGecSlqMiJeLW5efa+A4jCEHsVQd3FSU/ddWuJE6L
mtGhLlLogDAyaEY3trIqVmFH6RuMRimki7DVptyNEuOnAG6YsOs2av9VI0BFyY28CjpTxlb4wt8/
k3jidWxqPpdhPooEnCcyhACTkdOEH1tihxKoO9llvKkHpL8CdDGLsqzG13DudAQGOWFtfrLRY1Bu
PebS0v+rsm7pOHdZEot0QAqE/kGqbJ1W/cSMV+24I66+1UrMUCtpngdKP0icsxiq8WEDuhA0r8TP
iJR4FMUQ2U4eJh9vkL6wpkxSHksJSZlQ/peRySzOIVt3x4H/OaRhZxTGmEZboH5O9AykdM2SkFo3
d46gr6rgT+9KXSPbnzxALcaPrsJd8l0M0JCr+2yWVCMvT9qEZI2J++S4lG2ApBEXxMEMSar3c8uJ
iJgosJdPFlANdCcw2p64szBtEkxv/KPMY4vDSwipEynqKklHteGnnEpfXjcvufiQNA3pZhC9xTaB
u/3I2sTYxF3WzqBH/NHbNsVbygIG/iPBIjphkdFgE2PoaJSbkBX84nhBaYBQa+CkG1qYFY91lnOo
nZ2QZ475Xfa7CgOgp1IogWheUsM43J1Q5kf5oYMET+EmlaUXHlrgjpewKdhyGlwGlwbvUfogxqMe
s+KtwIZCuItFPsYT8zLue+2snJqRikd+I0IA/z7an3aR1XJuJ0trdCaPWVHsPdjOdFQ2z4imNS3I
tXEEUf2lorQlRktsHg9iV+JsLeD40wIhpEmiP4eu/fLxA8Y4rnQT/NYyy89qCqB+r+ScprxgC3PX
OA8szUMmH2yhfvXF1iTDEmAZoNlzomjMig0PhChJvACXcK8KFoGyUKe0Ruj51a4epv5LFuxLhcRd
dwSS4xwCuT2Li4Ia4W8SgpMBgSkYdhm3roSGPKPZCk5uA0AndVqJps8BoC4UrjZZuwFOyPbBnPrV
nwkrt0X4Yl4S5NQ0Fth4i6aV+6lsb6mp3tyRukPIi1mXs6eGlpr45VINQb6K7pN46bnpCDdahrgr
BiFsJ0MmzG08KLHzytCyaGlLllKa/rT4/amys4NJZklPStofeRtPcUeTvaQYs8sx09qJBj22mILB
eAuMwkDDFlAHF1GJKmkNj9QMOYFNmxZhYc8aqVo2BKO+5BJKBq9pQgjrynOI2dvnODVPvIHXXGiW
ZqxEk66OvzUNbKY06h3ubzBIrz7T6HFInGsKUaxJKBl3embyVJ/HGN0S0LtokQRIq1EGrkISPMxz
8N7YGKKXepwHVyU50UwNmt/yzrKq83Hb+HyPoB8IAi3DcuePzdr9qiqOcWNiGNvInAu1Rg/6Ehbg
NGj/VWPLfPhrNP680g968qBM0JAOhvUa0C/jHyOHnIqBXi1eUXKE1gCs28GI+ECN581BrthlodhG
Mw3ebKAWs354+xLZf6wjFtk9pzuMi92mOeuYCS1eZmSollyP+uos85oOFyGyAGP5xOrPQ0SnhD3v
tYZX2NiXylqx3+f5weP9boHRyTZpMc0KmQH046Vvt/r2+F6NPXtxm3il8mMGO5vPZl5ohB3/1OJp
AnzIk3qqygeAvPV42a2nNUCGvlsFzkGpYfW8PAv3NeT+jKYNs04mgHhFjxR9oN/dYxIhra2Wy4Cb
DIMdJU4Xp/TxjoEA4BKtEc7jBjpWXam0j4FCBYqUz51BXww0WGKSksSxyv957p9rgIgqKlZGMEZx
zfBDD3R6W9yrLTo81z35z7VCm6DtXlT2VRWkuLC7mDUs6fHki4A3Y5jxXcDmQGWx/NFvsfP8gTjE
VhSnmJG/R94Q9IQZa0WBDMnibXBuRbaGHMvPigV/juW2GE6W+qfk9LeOnoG9X5zIjM48nEMxo1kl
37SWoj7oyPMQP2peY2cEja8mCx0HRA0eKUjmevWo0L7suF1I3rpRTpJCr9DZDQ8FG4sIyIb9ZWsc
uJE11XHJUS5iS4T64pdGkgI9VaZfzbDYXza4frVzjtvMf/eYRHKGjpE6btDu4LD+Dyk25CiZ0pRu
ZyuFCGKIt5JxMa0/SF5fnYPHjPRnTucG2SkaZ0vtR2d0YFPWXe1wFXnrGrJkFG10e5EFJyasyN40
0akkLxUVF9U7KKMS7XAdhRdLIWmh3XOMS6m61kYsFUcONPGxhwwXiO5h6T8BZEGqXofmpujefg1l
UI3IhmES8zBpYLsy9jWLoHChjFV3+SnzHqaM9FS/AJ3n5g4StRce1YQCd0BfCAwbU6yI6rKhXMb4
igNx1HC6CoVOTffFtBHYC4WLuBLXNF1m8GmhuXdH2kiitJmqME9T0hmWgT7CBlDW4RKwQRiGFrcF
6E3M040kTSNqX9OO8JNsTal2y7SLyWVUk4HJ2MoCLG3g/VaGvGI9gFvkVtsGKBNvK0gvm/7eK+2J
K2z8XAGk4eVoy2gCeg+RWyK15Tn5lwzfORUvDo4/QYNgUZy64t8YftRoKz4JldPd5BrJhjjkxxJL
V7DdtbniwsCGqRjbyoP3IBaqtEhpD2wTLiQDb5hePFQHRNhDsf5hgjYUBruf1jmU/JeQ5B/OBgHz
NvZbKpI+cQev29koKFFK9xHSH762njy/YGNoY0IIIUlLjI29Fy9C36CUnXTQT0JYoO2pneWPZcbV
8LyX0swxEhpsbh5CQA3hvuQjWYHQlbGU1ycwCAspQ1Nz4KZyg7OChW/QjJszJocAPgeMqRrBR/Ah
7iFN6GZJlWlZpZuUkd/spmb59BnPO4ch24a78g/CuZxBaqZ8Qzb+KhO0D2sQEpvkHrQJGRBauKay
Kb5ywHr9hrQnzs6xytUZ/pk+5jt+CEn0V3fHpj46urbxuFNm6iuOdgnUl2qZiG8pWOnS3tFfPs0I
gubqPREImR0IhIZpY3MpFcVUBcEbL0rxCevdGOToYCcpLlAQb5bDgu1pY/DYWFsZfLNtb2Fpi495
vvAgKdXMYZL4CQnkhAykerawu42iYuczNxrfrYaMLslvCFOjaO9Yn668N9peVCcfm33MPo3K5zHz
HtkEfnT+IJK3OiZhi3O5nCTKP9t656PhopnX0dyCJRx1xz7ZVMEyQr5zLBzlxPJS9uew6CY4kSdJ
X58Njz4Wmo+1U4vk1pGsCZOZ5vJ3VM3CosSv6IvxdiX0H7V/S9DVJfevwJHBl69ri8qckRadDgFH
AOY8S7Aa/Rlo9ur+JKn9qnFlyiiG9Lc71SHiWbHjaVQ9+uzPh+BdA2ZbGBQmFQbfYzI6ilvU743B
pyQEDIDHhXE3IVkNuLGo/kLbm8osXOlU/kq9lcrYbhSk2WLIEsy3Gm7mumKajM66wUzcrSILnfQJ
yUKRvJnqrHPlp2b0j1jppP8s/ygSaPpwJ9x32vzzDMJp1rMR4Md/aq1axB67+GyLvw1Q/dSmOcMZ
WI04QLn7ZD5OtRqPbSPjs48fZfcXj4ZtFNdYAf7g8SlXDxrwT5m9pBYExIy6GcRanP6EFzliCm4L
ZqGyf+P+raORvyMMmGnO/7DLvHWVXfCJjV3Xoaeie+EP9w9jYkB1wMQhCI+LF1+ZkrqY6D1RK9YA
IWpiN8pcqoPrlmnHpl60uPTqPwcZteE1XfrbKPzk3AFtAGkw52d+waOlkTDXoc24kDqj7xzckWOy
J+dy7c1acy/3lxiVgY5yVI1D1I3eOMa+jdF/AokqsXvAgx1iInQGBLnL6OUXmT5GZiYZbzUr/kRs
Djlz7JyuVvfG+EsxHqqXum7Vf0F7NvjSGnYyVT939L2MFheQ6zSDfwqLbaDdPDt8SixI+1ymVeca
1ffSPwcRe6IcqX/lG7eAoa12UInZeIAxq8VGpjArZTEndeeBwHG1DNL3GIXUHRniMX4iZk07LyDZ
IgTg2/B4pJ387g8f7CEnVaO0xeEBQM+Kgz3oX1fn70fPTLNpqv1ByfbQJeIc8RfRRicf1h9s92SD
hYyxpLjs6jV+JG5+xmj5P/EoNaGfAMlJaZ7xffqrSXWHOXcCdMRYYFkyGNcvtOJxt/uTMS2l9EkO
EdMdwrSqLDUYXEXzsagskeXsXEqEGMFxt7xRZacAMYYwHHf5Q0hX2l2ZZYf2CE9vp3De6TVuJ6uf
e1aPAzX6xzlIpSDpDl3MgQASjtC5cc0grAA2/QeUdwcAaBpnb6zGrbdL+NAO2ckjR6ZSGDMeFG13
jlCVyvZaqylCKJtmfGiq/UoxoCuOOSu5nPZ6PTerbyGuMS4VPUAch3yeE63GYOKIrar9Zoh7oXSx
W30lW0wL8awUW7PABiLxkWNCccWx0LF15uR7OUVlcDxINxAZkV3Aq3Nk4kjFwIcjtkAZH1YNL2Q3
gz0i7AmN47FEet2Egtu+CnabI2zabVQ+q68BeKmxjppZKN525U1a50MLg+pvnMFcB6rgLCJhRruc
d9NIiIUxPc41bzqWozYhbW6igeJTVs8ewWVzoHHlvSokpTS+rsE6y+0iVBiRiaOAJCRYZTjHoXl0
8TANyqOwvgFZsquGeWftY/3cuyzvuPgG+SPtuZyLdzzwBhi2tcVmbgTL0RNr6p8My2Ed8oI4x3zm
oxyDv/GttgYyPQi5g1rL00b5M7ofg5xTKH+rZCxyiwTHUYsvQ/ub0lIVmaeOBBNxy4XSXr0uowQE
kJrYePHdoZkAmGvpH2nvXdgcY90t0G4syRehdbfLXxVYsWKeuC141TkhbiyUn9gnpNFwBfxE+Xdn
Pk3edLo693AStCk11SzleYi4Ulr8vrimfkXipbgbakr1gSvUFjVA8uBKcPpp1kZDz4pmBW/s8e75
y+hIMo1oSkRBLk4EzuKgfBUSCHbciAAOiMBqTPZd+6fj8E3tkyple8jLXyFmaEh3wPJxXofFSipP
EF+pxKzEKojg08pTRdWmevamTQaldQlCHu1uyWCgBQ/bR4KwFq19rJTfckApKTB9F1t35BPh5AvN
apYP1z7iMzDL8lNXw+IY7yaHljewyTaalqUZwduq2EgyjmUCJlwVSEhUJgfNS8l+iMu3zczi0yUQ
MEsWvDE3BpdW9WuK6bfT2CgT1yu6U0FZlZy8Iv9mCcb6EuFZ/uemEA3x0tW0csg7N2UNkWy7VsUt
jUwyvGNM703uzEPpX93mO7WEdk4koiDiRlKVg4PTj/Gkle9E6yL3hwtrpqkgG+nWsuEmJfRYrz0O
oLDkzwSZYZzqclgUCSNBCek2dPjddvMIXd3pmM+De1KctQqbc3yVnEPn1Pw76S1ACKhtbaZjXEmG
6Jgnm067eY65TkU3U5B1vOzoq+ms8dmF2/dI9ma1wnoUXrXksx7Qk1lqNBMbvUR3Y/Z+6tJXn63+
CWpefpbKP7VmdY7whbtbsQIEHMohMcm75ZPUAbRm+pwdexJU8R2b7l40hH77+NLCPS3TT8mBpI/N
TV25sXxpQhoPuRI8lghn6YC1UfYmWv2IQg25nGAPSkTZ/uUg8KjUaPjIaLyhi+ST62dAx1mdzKVE
45E6Db40xc64UFNjY7V/qTUrpXefRSdyWodKDqZ8xKgZGiN63AIAobqQ/UyhzHUvnXNHmZRoF601
Y3EASWKlEE0OhgEkyrIa1K0ndOQcxqou+DHR5vuE5HYVfjvlQQr7fd2GpyIMP2YDb8rN5pHD+HSS
uU9C+IWW8xXEy67Dg/lq5bcybGU4abylI5NCL3x6QJroaAZyYpzByMlpuYiie12t4V1q6q/K80KP
B1lGQufPiBWcEd10bJU2G2mazWjw5cgP9l1KJCH5lqkc9jJjIyMz1O7NpjArarRZIp8GY1/6PQNi
TaHmoWI0tA4yqfMGsjUyA35eTfk2q3UKFlrFIllwakEqnKoj4Q6il8LvrUHFizR+gj1FGC+1ZcOj
kqVUlZmmtBO7+S3TtYV3IdTOSnRMcDwhbUywBlAYilkdIscuRR20lavXr1HtzIK+Y156HECgTiAr
goggGSmzRVa8nzFbpNcHA/dOULzov14X2b4GZmjnG2aLuL60yL4a2mgVrwZ6xgiYmcvYwxjNJZ/V
2VThWCsTF9DUvarnXtAh0DJCi7WF1Ta2rir3ZQXCm2/ac+w+kHAAAbfd3eOF77gLQz141afgEXeY
6ev2HtJOJOSzJb1YSnwxHABk9RleZ32LYMWlTidZj2OEXICb3WJzhdPMtuCmUq3o49BFTpPVO5U1
3A0hUWk571cDhzGmSuz72k3DaqKiT9taASAHJztwAdUf7fgXRWcp0uLx/62iHTlj8ogBxa74+WEY
YUJNfhuQ2qhX+oh77j4tALvB/ZFHCSn/DXoqsvRrk/pzW4FrsoPlhvjCPv838AlcIOo2Oh2n20qX
CG9xdy8vHjYov/wW6AEhr1PQN9g4Y2aIvZIutXzewVxPilud2twwuQpHMaok9FKOA5trs2x8rPqH
fs1Zh2bZJvbE6X4zkwLh/tppWCGjqxtd+2ChIiGbbg2PXNp23j3V1x78IqZ6BXWnhMbFv5Po9Wrg
PHcBU2S5ctWwmCe8dhL2bCruBJ2wdMoNSGnoeD74AUVSeBaRBI0MiSDU4XPguOJXI1H7aBl3F7tm
h8MwYkBRlJpJsp51YAHcyFlkGL0HilNM/Ip9d9CJrQ5NMs3B47Z5RQZYp127WVpYeJhos+GSsz/E
1WGsZeccDtavTQdbRJUJGr1NSI9HQklo8v2XILQ15PIZWQKXKymEo4THTk9oQkTnld+wUJSmmKRB
ewyTCFIbNfauUE+NbE49n2fHLo4BJWCFW607+VcR+aQYuEMmJ1Z9C3k45RpKq38KiQAHpHPyeI8x
OrTapU7uWh03Rxx8Eke7rjoPLdBmHSYaZydrJbKcvaEFw2fw9+Wn5J8VYqr2nVceX89c6aPJ6Kdq
0dP7ccwbpXvg0erVY1vVDQwqIU2Q/sqgEmYIDyNJerQqxwS2wmxMwKlflJmBTyGzbyCteuck/IBM
x1qO87Jja8pg7FGPpIDbkPzvKsA6AhaOEA8iEwleo0DJwpBSfORCYvQAUxMcQ+emVps+zzdgUme2
jXAYm2sRB1PmNIBspxJJzQi/5fjqufu+O4faoazAXOZTo3zH9iVAwhq3HZIOsIQaKkDl2Eo4pJBb
+vy3dx4qGh824RVtmON7KuSQizn3Ar5Mg3PJ9H+z7DMONWb6bpKVIr3HV8wQPiChmqwsu/CqRWzJ
pGPCn4S5CwmT3cJNctmX8W+qQz7Ju3Km4cdQDS4W0SExuf91/7DJq/5fwdqCIyRvMKcTrPRpe0Zv
SUiB6P7eUC+CDVinPbSEXehwRAeE+f3szF1CO6fSdQi1Yq6r5SwcXD62szBZ2dJFqA/swGht3AaJ
aIgFbr6vwH6kuOoguk9N8521fx6j/hAa0GnZR9XXkj5S37jWSbZ36FwDVVIisWRdsZZUGuNJbmhz
hTxTRE3RvQouuF9tSnKoIPUCjnwaEu3w2nuIVgCpOrCd0FGKP4XLlJ2RWWZ/IpIfUASsx48xZmDB
zTBNyJxmCEiIjlGgXALJuycqPTi89rrou7RoXlAeobXB+TUdvEvp9egU2YxaXc5xTBwxY4ey0McJ
uF30+Kpbf9PKtGxuehejItbuxCdtDk0NzYPGtECuF33wVORvnXRH7/2oBm4FGijtbho5c2vYpuJS
WBPAH2xCHlZ/jORnm+0bSDkWITizWLke9RoZvaT7BpNMklx4Bh1e6EPy9oaXg8dHWxUdstjZ9+eZ
utbL2f/RhgWdFVLFggJeTmR8+9HBremAKVjO93hy/XvRrZL8JOSP0x8t4BcDoqFI72lCKCXnOYu/
S70j3vTdDTGXzhRpCntsryEeMlZZ32Xx8Xg5R6grquCemXKzXjj9k4W3StbcK35l6zCm3KgoStp5
4kFHZZN8stqLJtgRQ0FxlWIhYxNXjAUVz41J5cR5fCorSgGvsn8Pqh+CzKK+5eYiZPOrSPfBpJ+G
G0KBm/bSESMv8oWGXGCWFzeErwqKgXThuBXR/8Ee4jVB3IqZRtJ/Q/41uVxV+aYWn9i4EVbhQdjI
eMU0WCkzEfG7kbZGy5yOT6JhU1VElAtFyEe4NGj99HnNDq8S6Vof9rzvU2lfjyhx9v+6fix4GlWW
U3Z5tfxDZ9gXvcD+a2Jopyt4gKRCHq6LXqbgHH3XRJFSzL0lTGdfECfY5igNPpy3Pji3ycHqfrGh
OMquZyb1ciIAMXSXf621woSaZeBYuagnnIMFGrmVvZLmHPCVM8vjuHRhO5UOwrV0kGOQ3cTqdX+Y
5P3Up7rSJT80ID/y/WcSJjoYe1bP1kbwRk53MuKk9zKlT1780zGLmuNn2x+WSnFAMIfDsLX99WBs
RLlz7HH5TUig3UB/SlGbjUepEyWJd1l594xHja07N19+tjfqVQn6xv5TJNZpNKIBF8jR68dFp8JY
6TBn2fZfyG45i1ZseQa2RiTrg+HdwwlRWeWG3l5hEVwRS+2TI5ygtNl0zVH1zrF5iLmrdvJNqAMO
W97xOoN8cauyw+BfKbOmdsFzl0384SrpBxvN2Vg4edhrK3AGTCeaeOQNOvXG4M3LtcMvXywDFNQa
h1OEitdGv4GVkjkm7O1QTry0skONRd8ZtoA7ZvRIU9iCQbCywJcovwrQlICRSfGHVRgswPfNEiIE
TJo64pJXXarqpJRXDRMbVCnh3DsNeRH1JK12mP5mEdOBhRaeEg7CAcWkANYfKDc6tacvG0p2onAD
RxXm2isji5o9Eggh9HkGkxr/1dDtLAMh41cx3yWe6Piat49YahZRt43J9re8nzVAGk29Efm1bk+y
s7TKA9eAwTjHzbGHnTLc5OqYUFtNvXue/WjpKlKeSUb9uKHOGuRfDRNYQkqbUCIbPJcItytfcxal
DQT/jIm41JdljQvnnim8yqmgyVks1IIG75XLB586etkvvkJGR1gatUJuD4W6CDjOFQ4u6dsmYUPa
QdaLp0jsQ697Wzk9SSUB4gMAziA7jNcsbOZNQOIIWcdL7xI7TN1+ZHFO8wqAacxhefFwEUQTc5ll
yEAIH1xAh3RVI066wbWhcc4b3llz8PqAEO6sDdZh0h5khNaANpbSimnr0BY637KLumdieoneLUZ3
YVJLqSyAfUEUQgFg6Rk73xLrBvAqAnuahqM9U6nG6ajKsR6K/Ci5M8bapW9ZqtEALzrq24mqVge9
kreuOUwFoPdxGWq1e+B1PUZLi3VYJW6izC5h8d1k2oIk4qRUSFUOrLBZY0kQN6wCrRfSrE0K+SXx
+LVzSe/ZjSWLirdCIdGGnvbMNu4vpS1fI5KwRtzt8PIiAkvO20McsSqJ541/WpJBmjqRtuY/Fdk2
BmBWx9KXU+FdZDURYEEv03mg3IJ+15J5G+0Eo6Wus3iGHRQvTEH6WSN4IPaNC/wNL7ZLv0K09pxq
JgP5rniNKLKLo3zOEkcyDqmyFlpJmwnnNl9cEmw9GoRVg+wE61CzAv6pjkMftZ8M+7U1lfNfTK5o
8ukqyPSFypYPi9ykrOK5U9HZ3efwCjDWVcikJgZGuDkWfdLhXuqhChjsL21pbpPxiMLtOCZIPWgi
l0ZZv5HYpwMPFGKFcY3CKe4JPaaik+DibCCbZJc05hLK636E4bkens/SXfaDtFaAvRC8ss03CO8Z
vktmaim82+LZDHvNvPBrkf1HZK0Te5UMH9n8UA9kcPGtCWoErBTGOGTMU05VZQT1W+ETmzHQh/za
1RzZ0yUTfg/GVshxWeCVa/DY1zq6u8UtwM7ltntHORnyfLSoGGkzyeHqNhJUSMySNjADvOe21s8z
PJzcJ/hoh7pDhz1qhWaxZmANhrdBMw6m8dS6H81/SU2PG8xn2X8TBfqE+OLqwC/z5dTVDNMgPkp7
QcKDngA2efE8tz4qaZKAxQOMIm5UkOqAEsqIVyxMrKeJuzfynyrowBhZJGQQbcn6dOXLLPOpB0xa
j596uM4N+qkasnEcUhbTUdGeBEeEQjlvIa+bai+chW11V4+7n6krzMAOI4aYQKUpxM1pnmmwdZpq
auW7MhBfA/fdyJnwSssMxm6H0M8p5FtzWx+1dwGlnBj+BM7w3OnfCkMaXaJDyQePwybjbPRD6p+J
+2cutT5jPiij1hsZh8M1LZfS+BQOD8c6AIEri3vkXk15nzNrDcUxDa959a27h4QxJEHVZYwePLyo
tCjLGMeceYyrXibB3vtwKvYQZjGogu/I5h1pde1C322IOwXGmdbcDJmlO4cDebxGEI7mW64hLCn1
aiRLGhh144cgYkoizc+OkXJROHCU6h4FNxNSFlFOJIx3gl4QF/vCxgjCncqsr9XwNNrrWL9QRQcN
E1mC9U1D0NLRYFkx7TX3Zyx3o8fBpkuDtDpZBHeesgJyEPMG8iR2PG8QNwbyVnRwTQhYfsmSwVuB
ZTSfMCm7aZymo+gRKne1emCkkNS5YKr04m0mbeidm7XoMSLfRMkiJhPNUGfb37kVz4sQgK03HeJP
nZ0KceQeN2FpkeUUxT1DPDVKwCseGAYq5Lh0K1j78Yl2498kwvsgP/KEKXnWc8rH2bOyVp7MZEA0
Rh9db+ygcnSuv7RYkKWNSpYhrEHrVZzf834Dyg7DwcwaztFY8cgj2dTBTMPDpa4HfakRcs/0Ee9w
M2nZsOhV4YMjW8dWwY5cTAwMsPQ4JSATQi66XfejJo8qhIIy792zN+wCncAM3Zy4EYL0YZbMr+ML
ljW9pbBh7TYhEDXb2OZItUp0brDLhp5MIox3F289mysc99K0e8Y2NtmBew+YDJRNbXgkbB6FqOZG
s4+pmewwn2YSCtkDi9iXxuWSLSfphrQ45cq3LS4G5kvvN7KnsvxL7mAUkOz0nbnrhMnJxOVQ7Xqo
5LDXI17USYTki+i+zTXylD6aEOWdTDwRrkcJc2HLAxZ1J9/BNtiRuH4Y2o3WF6f41+rWTO5wRBB3
rVGlOhwofjOnJL0F6VXrI+ITpUC5ErqPPKiv4x3/2hbLDN3N2maE/ax84rXHETCc1ZdY41FjTAyT
p92gv+S8Uc1XXnwyGhCsOuTvNC5BgqOA32UoUY+STmuOoca/SuUd6a4N8cIGDxR5VsV4G0DB+DNL
3aIXo7IH2SuvVd6eoP+4GZv1uc+uoUmVwDMrnk2IZydsuCnX8zh5h+m9GW7GuOav+J15SOyPETZU
utjK2Cjrakeq9RKqdEZsM+Qwz3pBqXXNo1bDDUZxJGKOUjNuY04qIRd6bHlC6Ig1odzcNV7BcfgT
+hQRol3yU/HxplkuwQWaGYme6BIZv/YPPRgnOAspsjrhX9tsB3VvIr808cvm/1F4RynZVxwP/bCk
rNWxVmQmA4T8ON4CWKuQWPphYRCPtN8yx2/P69PnZg0FmhzR6Kj1xCpu/yTlb9Cfds87949bq0Ov
pHXr4ILGPVlR7M1+8EZ05I/F6sEFCJL1snUesrkrvZ82+oudW9ytqE1irOEWhc7z9PVJL1bQYPFY
pfVikBEsvJXHr6y6eNGL9gtbvnvDonERaCAnpAsjX5SwbqpWWxYUj7vcvLZmqS2bNqN9t5uwIud9
+mdZ9FqRRoVFm4WbNlpVXEIT4ioWol2hXg3ePvSMpOMgH9+7cmeH3STkvKsVsTaSDgLzSQnOKmdO
AgwAUI2DpyF7Weqt7qhwavC/sk5TRjtqhtFZvYrRl0Eb0YQsCJ5sA45FZLz98EFiaZBPAh8KU4mj
UYa8kYNN33IFC/ctnohO3FrkeaAckxDFXYeOJLHrDA469wERzXXkwOGfgePLnfnWIqgP8IPIjFGg
NlUwYJR8OvglD/5c0k6qwkuwPJZWMHOGjxccPD7GXfJLYSIt4tgaLBLLcK5zzOCgE0P2WvFOCYej
Y0GLMApema7YSw2HOlIZWBw6E9ZeNKoKcXnV83QdRJwHSDFexPcaNxPdO+S5MWGGxEo6DSN9Yno/
PbMRaLiyxCaKeERZGibrWv/11X0uE/D+j6TzWG4cyaLoFyECJuG2ovcUSZEiNwipJMF7m/j6OejZ
dHRPxFRJJJD5zL3nVvqycH9SdTtBdFngxNnBMk5DeMqIGKIVd4J4Ne2CTKB3aWDOLHVOqCssI1w9
+OIsKJefmYqNi68S0LVZPFrl9N/x3bmowdlXOqyjIzhRZownRPJlFneYDl8+E9i68uZVhBLJpNnH
j6Z3xcVqKVF5r5RmnwYH27hmvNn2U1F+fPunlTaADFKYOKRb9uJMRayNYl0ZpJJjbjP9A6h6NvOb
0zDUvebdoTYPmXe0aoe53EVGX637zIuTBCzT5n86YwXAxjNTDQgwBEj4qpy/piWxzeciC5KT4zj4
1LDCMEpyvJElD/y5TwtZs/2lENnHUVG1J8fEhpTmM2JpHcp5HlAbl6n3A2YQQ+k2aBY1qC7dR5TE
EQQwBJ3EQcVX1FZMbI9O85UUqIWRw2nj0faml+rcOC3JtUx2NmG9cWC+9BL0RkMg7SHDGyHlp41u
Qg+uLZseG3qy8+XHA9+xz8qdKjn4c5nNmPlcw2xi2OO6QL+jdUs3XBkxLuF/HhNAN0d3eOdT6qy1
DJkb+2efpiIrbhHpjSkumgrSLX624hlB6UXcqitHP272jnh1I2ESMesLOCZoUgy6b8ldIpYuiagh
XfyyIHLQ2IhkwwKfZdCQvApZIyr9pmhIeQEEyxQ/9WeFdpzohhlOC1cGs7hfq/lPOBx6OLMIZwiv
QlIf6vuIuU9LO9jLuyhBPd6wCE/wZsyFhFzMQuvI8yvsfSQfjnF1xT+ZLERFuNhOju0uEbAon8jS
5HjMCigQ5js+uzdD/Js2WfKlBKeo2SBNyetp0SwNZjC4tnUH3LTGgMJfO/ULvuSICAyJgeP90VsB
gM7biMwFNDyI0IHAr9vgUdfPHFBoGsiV5rVvsXfRnP4QseHQxWdRLNVhY1B9lNOD5X2J8J/DK5vd
rWGrWN95dBRTV8yUYdwZzP2i5h9bfSlOhY7YcLx46CD84p9AZ6pCgpug/QEze8sH39r9G4pHUW9V
fdeFd1NteEX+ueGtKW5VdHOUezXBBFG0qAwMBOBTN9yV/lbBO9tHn4aJtefZwTGhdFe8CEhrDjXH
evf5of877c5ookwUel687axX4lGt6q9K+zYACdY6CoKntM6k48AiBhChwzNEOm9SLoWUB3rDtT9F
1UARRY7e10Qm67uqKDnhuHWypchY0jAkskawr5520X3/mns4/9GvZRrp6xrTxOavHjZ2/FIwvTuU
5E5MW3cR3l3kvzb4cI35zdAWKKsJ4E14fTqEOpsEy4pPppqPp33sSUJakt9LCRA6DkpzoLjdreWB
4M1Jw2bXUp5K7StmVQAudVCqtUG7YUwgXWVCRc8HKp30qOkfqs+mgmNquhO8WTeZu+ynH/6N0bsd
fqDuh9ffKYcoXen5ueAlyepVkJ3hliEUACCowlup8HptZHAoMel3t6R91MFJzbFK9LMmNMhSumgu
uLivTC+3rriY9lFj0NynjMziB8+hNb47cqnG/2QuZnVBfiSnKxPMWj0L/ZG1RwuBoAdzQLUeYMEO
TUD+x58NLbthIR8wjhxUNPfGgPGNfxfeotShniqAnalBul0dn+PkViUNyzBcZQSk6y3YIZcIN0K7
9yY56SjzRf4Rg85BLAywLYZgUZwaNCpkKM1K8ed74daw7gkT5YwVV2HukSS9CYRkIZ1mEbSL0cEX
YVcTLOKa41odd4MDSG2tG0efHCmTNSN3pWi+E/tHLQ5BFt6NBuGvuQNiFSibUQHKLJciXjZFNqv9
cO3zmrbNj+BxVKGgBvJc6SezYFqIrpN0vjfLWkNbVgokiCTYmPqXk+7wMpG31ebFXw1GnCNqX5jp
R2EkHwKM1ISlsBJmTXrBbIuqUmR/tm7M3Oi3bO6t+Qqh/JS4FWO4ofTByeQBZOwa/7dOuIcuaW3G
vgioCVFi5eRaju/YdfFm5ixZk5lFx1DAXhxC+sYxXQvgYXIkjS1Eu2Vp/J7AqRDDDP5Pmlfrjrcr
yQi7FhudXjquVJ5Me1kpP+OwccGCEXTjMzNs1A8s0WhVVgSeClRRbQ2hP9mrSMmG5l+O/cxnCTw6
G02/OhxZZZpDPv4BdwmMkbPFkVi8i0Xe7IKmZ92EcwX9leF57CD2DbdxiCaUottuaLnjGUW6JZ5B
v8uYfArjNPKckYuJsaRGlcIKALI4w+PQCpaT73rMnDPhWa0FCpD2xSNxgTW4YiubgdW/gMIK2fkw
bSGVpF5JEayMvv7Xj/lhYC9rmR1wPp710tvnoc4Q2NmNrbowAsAxyckgg5JCJ9WZbXcPUwWowT/F
LHHWRLyiDIVhnv351k1xDnHav1nuuWsbcnvYvrOSlQzOjEtvnX0wzH0YzIW/i3FsxPql1+tNEoDM
eEeOMajBOgrBoOAvUt7dnt68+Zj04EipnLvmfRdA4yP28WQKu/mGfjHXThp2SfyUCr2xd/coJrBr
+cZhrJa5NJaSnpZYeaXeKv0iaNZgWztwMWgcWt6Z2n2l2jYT99Y65vkxcl6MElPWdQqSiazaetyw
UxkTduvcbFZu+0EHVDf2m9Efysn/ZzLXpQv+IdFjZRJW3OeHcAJ03Yd4UTnXsV0EEx8QA1aAcMCt
+7lJtwIcvHUO+kQxsRCyZVtIRi6sXDM+mu3FDudV8T1Ge8vbNUU7q/see+VW6a6Of9TlP4Qb6vDK
rZdW/jI2ahHGec9aXffBXjbnQjkZ7Tot70rJTA9SBftnz9mhZrW5oLTwp8AeE09rcYvida9lNyPN
dwTRDmzqsvdSebjBbqjnPhUYgNu+OaOQaUoqqGsTfo4RRaVqrsvgOVgXRiP8KggPTfNfkr1HtHgk
F/fGyiw/c5uCBvejqkOH3sTBAurdm0/v6sEKKFn46PdQHFjWuuNCT3/QsWb2varXZgX04/9erWa4
K8XNx82qJstMXMroEriXxLxE/acE2F8NNx3ngpnEyPDPdXPJIFiYy5ril2bQr3kZdgW/egTdCJuz
TRxGeSJZ3CX7ZVoYlxORnm9F6AyVeWaWtFK6yy42WwTVVR0Upv6AQtO56B2gNx9liA+evvOaJrtC
XXf2reEyLdF4C8Y6WXjTkQ2o6Bls+qBK+xnYVLsajgWGOmKXJbQ5TAzjVzCcggxl29nlM4bk5EhO
aoUlB0Ky+Nuyvh3706/WJVSbetjXzOtaZLXI75y7wXeog+DKwVaM4xoDyig3ieSmbb4luWaDHHd2
OREPIYSiMlw140sZLNKvf2X1CHCxWmzL9Bz+MCxVUpRKINYRI+9FLT8dfaWomyJ82MZ3zAS7snj5
uYWiie4d9wsPM1bXbxr1rqJQH2GfO2/sgArngoNlbquUnvhbRF/MPfs9r35t63siu6vN2Wy4gj5M
eE94WNm38/8yiQOpiJ9hhijH77yC4Ry9T9tMeazrecVNy1J+XkChyzGjMIQdXATtO9lsZPIbqSeb
RTaJ4nBNlG1sExm+DYfwjblOA3c6InN1Ogiuir6KurUZvUbniRwc7cS+H/cOp7dNIZ5U21hbRuIO
PfQQZebChRRnYE8hhpAdJflQHJ0B7mNjquGQQTHfMD13q/fLsN3rw7gwSZHRWI74SKAb4rjwfdli
OUCCamkVdJgbSnY0+qPIfuMY1ASUHsv+AIobtd+uj444aRcJxjKmcnEAkgKAKorVsknmRbe1UB44
k3zEknPDv4t4YG+fzIf4zzBXKruBqVeOwAxREDixtkWBu0lSRPgNQQ4N2OxV1fxZ5lJ4zIQaGzQf
RadEy2ES7RPjUnnmTCBTPXyzir2pfQbZji+Pv/JuOR+Ffwr7hwp0qUs+YuOajyDufnK23iHyxL5G
UaI/G7i/BNQtBmoXlP0tC8nKezfBF/FkT7lJtc2Phr8n6OwNwvPa/xPRphku9Bn4ceyAkkkAhr9O
eeUlTp6WCbZgHmbu8eaCtcCP8YA+6dbzRrBpqAwia64Vv0ea3H28E9G4iNQvxUW/ggGvNNnSObzc
eN6cceMx8pP9vISUIMUqIjgsJYwNc8Oq9+rZyK86pQ12opr1CFcH9H9OeSGiKs62cfivbl/1SAbj
fCw8VijrIaRy8t03Tew9PcMJ8W7YXxYNX2/eaobBkY/RHF300H5rg0SqiXhS3yraxQXmOiITqVXe
k69ao+AJHhZrneB3MNd5GWwnJbj7b7AiBmUr0f/oyXearyyH1RWnCTXN2m+Q0KW/as2V0s4tOSxA
6OK+aN+kO/CrrM2BcArvoZh8rkevRVciTiyCOZlAaJ34QJZWYyGuk7Ce/WAuMVNmm8QAUOxePBIJ
5cUjG4hQkJgQJjX9g/4614D/1uN2kBo+Ku9NdKugRQ0KDslripWdJovMQQ9gIcFb2hmRLvl7kpwy
8GYCwKyRHPUGrxEuewwdCARzd2NQMCiQlmGQK0Ww7GqAyNncwX5cM9k3qGoab5/GlCSkQ/31WA60
/qGr/IH0/ll90gbnzWRBxgMQWZ99e0aZnigXM+6pjw++pi9EJ1aDt5HRrQdwXjJGNUro4Hu//cqZ
VFZIdwmQWUvEEe0wZSmnywQlWOIA5GX2jOw0tz87/Ut44B8yokIvLeXn9Is4VM3IZQfJy0RiV6kL
JvD3Qt+bPuCwKTd9VH4UomdDjjvMY+R5pKD1E/2e8olYOMZaDaZfcYjCZWtug/iCoObNFhuTkXQC
AMGrbJbLLCGiaxr/RhWJXwdnsrkqC7inDKhfPrOarti4+OI0Ys1Ag4MLQzRlPkgVQVvpz0zv6hlX
hR8eVP+sZkysc9pSsARMadrxrDF7TOOzSIJZAfbV1hCQ4qf2Kzq7alfgfencE8+8ad+sZF94t6z7
sOV1QLY0RBdmFYBATh7DyzC9Dj5Z3MkiKK5RcJSUtJJyTzh3E3ThQAwMWmMUuXW2BeO7cLCUN0Ds
O5RZ1FaFfehGuKvJIiaE0tdIHruWIB5UQdLRPTazjfSvhr7FeiNR1FfNu+ptS9RsJXYI4DLLsSYK
WHwkxY/bHMuaITkfHBavHpImGFfvpvcPDDqE6SKNsmZt8Kn1LzMeGRWzFWFTmWtkEbNsQH488El6
bJCs4QlWHVM6c2giYeSXgOE0sTzMagchOpefHfe9LDeqi/+e2dU9cU9ZcmgL5oLRTuC5iJ17iYdP
1e5dtUr7cCnDY5/vzPja1QddgV4y0kU+h+4HZivH3Ebk/Ciow9NdzqA5bsO5xsdX5YfeDJZxt8+H
41ivmhZiN5MeBQWqraAe1jYyhML8pZfn2L20BqSaKQXqqnTMm5KNQX3nch0WEnzc2nCverYSxYfj
r+qOPq28xT1rpWvtHc1wozs7r3qlLFFd6hfJPCpCBuIHgAmJpMeXSBT0yovoatE6kJMJ882e8xet
gimWYVLFsOBydtOhN4mGWnpyH+kViYfzIMqwx+JMy91jXThbgPNaR/WcEufWL1K73cSopl0mCWYK
gZGLpS6fWnopUmDxH15JFri9DsVnVVrLruKlI4i0dTcDksOpL/YDczEM2SzufnWshRli9hplhmYy
rVWWavgImVHlgl20bb5H6jgX4bKkrLONrfCgzPbnEdIJmuhmeGVA/mUpkb2I+RTAnVvjXsTTqw++
uAEybmNrCrcVxjcDfuVASCa88bHl74vZCbvDXLJ8S7StMlwn+p+4a+IA09/gqe+hBgXmhrAIW10k
3qrtX9WwLpsPi+/arphu8KAlaHuJ9S0DMjfoxganfMeLYfTTjxMQwkAUGfJam0V/oK41/1o2X1FQ
nXWOY19/qsVH6UCXwvoj/9E1jSp8L+b93C6EXS5NlG6QQeZKf63SvekwplTHRYa4m7Yusw5F+OEo
aw6VIjbAAuesEFdhccgB6NU4eh2X25SrPzIdpqMI0bnvEnAWdYCmPZ47qjHzsqtoDUiabIGFBbny
w3H3IOhEuifAAUz6JeXLUIozi5S5Ol4sByWLQFN/ilHV2TbTnmtNgBiW5QifoI/o3XoMzVeBnBBD
LvBevjfOX47z3EOjZc40rZpl7jfick3eh/ZjWjlo4aMH0CMYmEk45y6TSqb9wlwOfIQs27pkZ9Is
oy3s+nRl8XVkGunSxM0gULYUXHZ4axzenmHcB/k0DYCtgNY4h7OenqSyyxUBqOAWwSXlOJo3+SWT
64p6w49/kvZPVR5jlcFnnzz655hbD2lNrXyhoXdZ0KlIvGpiy4T+Hik4WOsfiYk7RybcjTzGUb+z
GXSQfPhWR+abWU2wQlDN3T/X30S5nGvDYaDJiltmLzXl1EBS8PDR9/skHuAfMSeJV42+1+m9SvZo
kw/QpYiqk0XhH8r+m4izt6y/5vi6tQ+KSC+5DhAQJJUpNW0+fEXlqhW3HgFi6b2CalvTsVba3gu/
CwZHBYeH16CO2hArMgcQA1l/LPu5YaLZVHBZo89/Je2Xlj7JNoFFSXOrOSAVvyOTa8GBrXEtWA7F
Kmg3NsHqScTrJjraCB4CLXwfmFMiLPVSBCe8wyajHdz5vYx+h6jmg/u0Wci1rPDUyW3OxDF3+M1f
lodAVF7s6FUxrjDrlQgugf5BMMlbzY+Qu3ejfrfLYDGZ1AtMbjRRPt+VMUFnr7LCg+1vNA8SGSCx
iBlMhR8nmQGarcmDRSeRlzz12Tpwf8H0NIg+Pj2byfKrGSalMtOs7MeKngZr40hUb4H7VaKW7/Px
EDVPehMkP0pBqpnxnaCNQ0Y9E/0tV3Sw/C21G94tJ1oMARUwKrwcS2CazNDbIVh4mgCP/eKGHjKd
hJpgPFKGf7DyJCrGlOAU7lKh7RSLGItYXZT5gLzrT6W/Rp0rO7aq3VHVT1ZKgWbum+QAbjzLhm3K
4xVyX7UZvCpmh7CXNGvhqbR1CMytfeVfSsplTC8y2zaoipTg7AbfE7tURSraq9cC4XIAdCyjACIw
2QHl++1pqwI21vAxtNFMKsccb0RUWotm3DneA7V20u7p1nlWjoGkuDXfc1RfxW/t/Rpgi/u7HDED
d3tPoVJce2gLXfgwsNioi2gKmjPTLRN1nV1/+e2LzseE7KNBEu6Mr2H4av0O21Wz7CLUeyNK4IA/
bDMyJGxRPQ77It0LqmdP6bdVw9H/Se0Js23m2jGjKmL/2MljJnPb7woCaVuqm0puwnDb1RfLepjD
qYDFUPp70rv1cdcxG4oEPcTIngraiQfZk2CvmWQqhTxMoCUWBtwrh8XVvQ72ptHiW6VwJZKtr/x5
h5xfJ2bIzZpFC+zDARia8tjZUx55O1flIzWfWnspMHUNQTd3gHx70d6GUI72c2jvvngkfO8SV0zx
7iozV2wVZnJmsafTAbWd5NiW+ZpjsgD8W9f7c0NJFyWqlDC5GTW+PH+nZhetO4RkXQhkhxUtjubu
8GwBFZtZw7sdsV0yUca5oL1KjcXmZyxvbs7WdQi0o61BCgm+7ORga3vFQeXunNuOkOB8Y9ef6vAe
mtvMZEXdXsq63ssgwSFKDDRSptRf1/oqCTeF2KvW082Hv9H5pyaUFgGzaVg4crL5V5vOoPnNu4Vf
Q3jro8106udMkZ0W3ln8KdqnwwghdjNUgR7/8MujzkTK8s2FKI7okudaN37CIyOCjI8onKmkgVAa
lc0yIhtRtyH38mBxFdnhDQgT1bJD4QuSLrl5MNqViEVdNWs4ryLkpwj1z+SjzFLkpb7iEJP7EtN6
jTC6m9D5seq9UT7aAtc+6iJcdahvNaA2EoGwz7jcc4LV2IiFJ1dpBfEJe6OhoD4xHxZoFya9aUHF
P7Iss981Ua3ZnzHQTmZGhJ0wjNkg2QvhHi36lzpbO1gKQjzdzERt8l+TtcU80dH2rnJq/5sGMQQx
fyO+VqPe9s67LI4q9+lEDCr8L6+8GoQ8JtDYbQW/6NlVD5mxTopTxMhxiK+j8eWEFzIRGSc8XHCS
PjpmgY4ncOcOmDAqnA5nW5UaU5NtNa+K6YPqfbS6/tb5SCDhg+LdbqnIC/fd9XWmaO7bmP4amJSS
jpKcx99cF869sA4N4bDlM4b8KRFWgB0bO0ot04BLW6/jop/7uJWEID+CL9Eq3gsLa6yLERKLh8sg
pCos1LrMoFCwjqhxSmqhJse8lLMOObYjhXHzOUlAE91dauG3ljxcHI0qcQwut/yALycgIMBub66P
zUe7gIyaiaHbpf23EtwHn52ArnH2sKhy+EHEWjKEk2ywaOMQU2IXbWY9LWyG+imC5oLeQSs/PU5a
lVlYeEf5p/Z/DKVC8ZUW/zT925bWrFKrg2JeAucM1uCtV2yg5szMBg/B9hERGIAwXGf0rd0RsAki
oPdEu2esO2QMKRSMV03+oqo8Az2eKU25c5kSlWOz7dkNeKDfhWEvXBcx9UT7nSAQ7UWVBagFdxUh
Sc4vYfClNyeFSDK3W2jpt4z/+r5f64EyUbxmqkbo3znmk6o0nkoZHsyBigLaG2LASZ+pwg8a0fBG
ZrSQ5jkR+qrzI8KUiY9BIaBwg5UZTDj9E4+VT3SjAkIro5EKrA+DQZlLPVZU49xQ4QwNPy4VdUvq
TFe+Wsq4kS5iunUaaqS62ztcvQr3lT0u8Q/OdKAKDbVWrOwq1Ap+cFYZo6csX5Ki+qhaAsu0d2Dj
rDNAiWyGYBfWl+nDc4ZXq+5zXurGtleuOGjdI8SKq9loYf+Rx9Gh5bYY7lXURA1upaadpf17SeUg
zGNguesgeS/ijRuc6gijVPHN3cAOZI9YA1A7EW48po+hDpBR7lhowwqfTzxRCjNzeJp2cJiIu3qO
+foqGbwby44kOVzp2MXJHhC/HtdHRU8KQrjLd+Tz9CXe1Y8wvLA7hGXdsflLyXxySM+khRzHnQ5e
UPUuRruVxPq4Jaux9BIxE2ii/tJG+ZYU+4D3xAI2Rahe2N5S+hiyXnkpDVAQvwq7LuFlQG1XOEUd
yJAtnFKCDd4GFLkSfquNxD+UNILcyqV/iWpkh0tjKtWxABq4RQP1ZnkBezmwmwEuBjTiYTmr+U8N
UiJfXIBoVfq/OQkJWtdsU+JCwblwrGLB1iAWCuOfZV8rhcE/+njaIS1zFroPWL+ZS58ZFr6kFknS
OCysJmJDPicMuy3QF7BwyUt4ULxAan8meHHymUj/z0i/M+OWlcj80fa7iAPLowVtFOfWVx26iKaM
X895auT24saHePY3JX1WDugBn3HuZlSBbUsWaRLEIg2eDgQlw8Wpv2LQq6EBMRxGfR03hNgh9zVv
tnoipuDNRr5o2zulfJDDNTdcPKvR3GLq4MS3vDyYOM6g1BvRKUSS77SvtivXmrUy0XIkOtEY00q5
joJVjMerbvbu5JVX17R+aftMPPJSpo4zcqHekWM+0UWF+WvjIS1CEA7tn59flTqajeK9zbJ9x/6g
wLDPaOfi8cWSjXykCDcb44f7eVEQexezaex85zMYtLmpa0QRdMgAkLOSvETaZBImqwTUopdqu3S4
ErpWwpcUm57tW9QeC5cJDjMAbEkRptxm3trXmLV3qj5JPKhADGfGvmZ8lJbkabwGMEN8CRyVCeGv
4GGWvUmqJYQTHQk8n/dcs7bIhtjcMJEDpsxHCXlCDIRKDKthOITyIXydsDlS2sUdqe5WKF8Zx12N
UUYvB1J90pnWHKm+bCiEuoqp/KWjevYdSPEnsuJnVVXOVJr+MNYPsf8e4WtOkXGdGb6q3nDrtOjo
MaJymnNIbGL1jhwk7zH+UPNy79FbdM6HK106BY7/qfqwFpZzaOWH9NLlgPiTW6JP1ll7i8N1Uz6U
XmP3cS20HRSGpATAfPKDrROyGdmFDrpjbP6uszbLaeyTSQIkLRKbMnR8VEshYshFavCu6jOIPSM3
PYZae+PanEkjI/mYAmlvViuNkydVdw36UhR9YbXWlIOCwa7/ytjJQJWLyQZZePYyCFe1XWC23Mic
tQCC435dEKbhM5Ztt7Uy0zmEs3wv1VM8oQDODQPFNoznSdeg5mF5CzOD/UILJSXQfmtlTn9Ztfsh
/WkLe6Z7R+4HDQ8Aoj6WifE5C6qln98wtivlniyGOlTxJeuo4OnN3CXYgH2cEvJ4BnSwKPhyPCJF
mMLsVBp5GmUEN2bMegnfi0qnAHiI1PEeWbfk9YrmKdc+A6BIbnzrx+bP1SLkeLtcHWfgXELjhF21
DB8A/BTt1xRrNXlHopVlK4l+DMVkA81blrOO1YsfHEIex6Y6REx78u5n+s6t4G8kpzXD8GAB2jQW
pnPKq4fKfhmX23Yia2iQRD7GgKNwUswnD9KLV4XQgBKesh5CFDK/ObS0PoVsubPkokEYbUt3lo1L
cJBGtWprdlIA30WLL3H4KUI0gtqWZBZ0lAWzTdKZM/RvNGxqds+tjYXCYWQOPar3ot6MFv3HVmrf
LNl6HkrXb6khlvyKMUBO7ayoaByeoC8SbdMEPyjP3wplJHWKpNmDom9N5zCMSOq2of9s8IbY70SR
vNXmVoGpjIxCu2G00rO1bUzIaDZ3AEhnBUQmZ4VEoo8PQT5XopXerDzjkFkLALApXTy0FiqhmHTr
8DYJPB3lEFKbuOEBunbWrxOJyzE+OHIzKBlFrJK3xzRXqoXrdOLDzpKOHQWAYz3W4yNawoVkkUaq
XNMe+vQGsXuBBOKtqQZ0zuLsmIBZDWZfTK/xN7Ov3tURDsxkzYidQRx4OLK+Og1js57yGWYbZwD+
k8ZzezgYLaGd4aIL8fpww4L9kYekvmdoYIj2Ed2HF/Mso5Z1h2fZ0O0j66SJJn+aSi9bM6j2KdcN
Mj3k2UkPFkY7FOILs/6MlEcebKtxkyrI+sBjxZ2/ctGc1pAdhg8s8/BZI8lFXvxJEgRQdzMj090P
n6ciYOdy7IFiALLJcQgojLHJqFXhSWsjwDd8bQTrmOAG5VNQio9QYXdqp649H4Vyr85i3Yb1DgaA
CZHFUkxp8WRUGwnHVFC5ucjrq+xaa/caBUP4MjtEsji9c30CzuBjCX9FSxMo0Z3xIzLMfSvQSKQW
6J0Gw8V+5CtsaeV8JC2YdAmLnLWOcrbYW+r9ncUa8uofndNLirNt/ZTtNF7GRoL/FKLdYtQZOvFp
6hdDriEqccs0Yp6jXHXRYod4EVQ12EKv54hBXKbwt3UU/gZiAhBYsXkegngdGy/bQbucD3TjzHeK
V++PkLdufYUMF/cKE1CDTydRNiaHt4tNJWL5quOEC52bqy9UPcdMf88kQIN4Oa1C1CrdVMUWkTr6
gB9b2fmIjBUis1khOGwLm+48SHwmXQYWiPIwm02hJW7MzYWJAOVhNepAmnY5C1DfuGf5U1X5RAbs
xAxgcwv26nLKegrkzfJrDBFzmWwFAR++82o4edQw1OYNGQSd44JMOFjorNJH2/8z1bVMVxr6/djd
Zu5Xbp5Dzq+QXTEiKSwE2woPF5suXp43TMoj2oEYfgDpWu/RpNmyodjb/0ZO+b78V8U329x79Umw
nPHbZx5DDmbYrqH5UrTjCPuzXPfo6oa1pf/muL5a79qkn0r+LJ1oXgh6FJS8aNx5fSrlqRKRlN/9
vkSuDJUSdYWeXwXMqpItfusaC76qaW+us0rA0yP8c939Vu62gYRFKdsH17p4UEyk2A9LumgFsGw8
EnGOKcTrvgvzHEQotPsPV1mb1iUZ/orwltc/ERkmdryvESRpEd2e/pPKLfSvY8lzrjI1dG1aEiNa
jemtpbQOR+xiZ67X5XRVl903rMFbV/wJpv9W+NsAwPTvUfeuys8p1QtQrYIUw4flsvZ6EW+iBLeQ
TGGHUyt0iyDyo4tmEA0SZTg24j5FuZkxg0nbR45IywQpZfXvHTFIQYv4gsbR5aiP3o3uHvbtvIYU
MvzWyNoiDGPmQIbr6G8IMFukCsb36Jfubu5Al2wkCI5AzCcavKmspMKZFDwUQf3hjax/wViy8s0w
RgaxudA4m12SsoF1PJHMr1Lns4z7lY54tKUe8qJ1aj4C79c6NkgzVVA/X86mbE5Wwf+wY8sJ5tha
2Bgmgw2ooLcCsUEw7nMb/zplSDEdBuIn5ZrzQCZ4wdlO4RBN4O1L4H871MQ89xxerkKAQHyMVJY0
aKU4Rxy8V0AcfPNat/uI2WpJbbH1UbzwrFjNQbPgvQHetb2PWj+GxcXTc5wf4ImwJIXaL7vSuVEu
+vrb5ZdJGHMFsOoqn2lQ+BXFh6K96mTVj9aidabFOEx1qW0qxtAU0mKwlx33hkGcCgPEuCZP5GiR
oE4qrZmRtApTs7rI/svWeDyeCZwfyMEU0PY2dsglABtQKAfMQtqIaTRi3wvH097ZobYogn0f3rWe
mW15U40dA3HV3lni4ldHzbjlPiPJZRXs0vSCQIc4OyJg5yI9MoJ/y/tTEp0FxIyweSUhatFoZzpE
8a0GKEqhjxLiw9RvecLBgi6lbD57mquGyUqSLEIkdYnO3WJd+uAUEiycKZ+jdnLbBR6Judn867x7
IgagOiRIeb929IA6MzOyfZRstBKgLaIqkqYXhAa62GsbcnpSHUjUIbYh2NHnaurSKl3EfPEGFhhw
PHbkh1QO+HyeTPb2nf7yW2ZhuntqGazyht9y2vqxYBSoFVhKeuah6FkplxVLXcYOQufsgtkIad5W
Z7RewsVLUEgM5Yj46V84IFPJmCVnm1T7RUTyhqo24lXW1WhB8iTl3rMsyRtgJtWyqFVCViC+JKNl
ypRlj/o/js5juXFkC6JfhAi4AlDbpvciRYmSNghZeO8K+Po5mMXbzOvWcCigTN7Mk3gmfXx6Ml+X
2Z762TR4U12xcYtrRkLSAO4wcXMbOVVQdjxnNkvn2UQpiYbm1gVyayC1V8TEa/9d4YgqhhcfQ6pP
6zHwvwIK/yT++gbCM9Cl8tMPj2XBmSjmFS/C1VRry0i/NFI8TTI5tmWAk5ltB4S1j2gR8BUP8Eal
GW7ZSLdNZ75UwEm6IgV5HHzbFrj2+DefikvfsH4MhIERqgKmzW639x1/r1VEARjNW5JbKD81x9nK
zAe7KYIfGuc0HuxyAyDOL36aGIB84a/r/MeiC7Mxk5XT2Xjr/RewOa+ipD/Z7dbA9apqrmObQdyY
D7uMmWAtOXCyqZrxrpHamxarXZEzu00IC1kq+KsJ1nhbww+WmhcxQWZPCu/USS8NiFlTWx9pYWHC
UTGC8mmlt17NpPqc8IulOrMQ66fK/kLh8lkV5IGXgKlVlr6lMuOb1ii5fI3kS8icuKtxZU1fSqx0
jAnjn6ywq8Tf0ngHpSsQM/IG8E/Ju+DQoQx3ZlnDarOyY08vXefcwdoVAJkHRG0DCyCXI73+ifND
V30K60ov9L/COoTqUBVEWxFQKTzahfn/GAwetGXDGcjUX4cgXbQ41p08QiApFyMUiI6JYVsfOvtQ
R3Te8cPrUvxTgIhbbWcqcuGl9eXxDc6OX8NFrsCTXtO7FDl7Z+Bo3IDwxzTKRMohOROkMDd7b08E
DIYLuOvMXmT2ubDuiuBkxJDHsH8ZwNv+udYOBhG4eNORc/P4VHLWjHB0/3VIVh74E2j3DJlYU44m
IQWekFyhoYrfHIHWsziS36L66DDcdaZNnP7p6qRXd9EdxvwIzQg3GNIqfsbOflTQ60extRw4TIn1
r+5AZd2djsu67mMnefJpt1GvffGGh6+tMNdEnJgeBu1NI8V8LmsIV8B5Auqf3IiXKX/Oemyqz159
E829R1VRDhd5Vh+Ti4ctwQnruwLUegLzUEwWnC1sEFOEFetcaoeMo04z3VL3kDlvtFwvJnBNxEGA
roCJycPhEg57vkbEl7+YnXsCGmkRVMq4bIeZ9k+P/3qiaQwEA0w5lCJEmIdzNlfqCvRarEc73gBK
tYDwVPHZYDmt4LNAskEMXSrjpS+QhXD56Ol3NHxKHKYhAwLNesvNrwl9zThb+i4D9WQFw7+mAodU
vOIPkslfR3Uj7dyGvKnobrcUKdDUU3C/bSlSgVxfRR0uVsZL0a0xXwzKp9oaT6rWryemOE7FSNhG
7Ku8JaQ+0tvDjLcwvAUuC6t7zdofH8ZWiDbaMfxVNulv9FTyBonZ0BP8Ne/BbmcgG+WPsIA5TAK/
Z+BTYeFrjOTatozzffonvGPRf3lgE/3TZDEA+nWaSw5dpbySdA2wWAT8La+ldKRlFO57y5LNaMRU
5jPZwzKhAsBLzZtLqrLUn50YQtkINJx0roo+LFyrJtj6pj401hlI96TbK4u7WlGloNk3E3sDwl+F
tbYF92oP7M2UjxSVs0mdv67Yy2kdsmIUxIXcXWh9BkyVfQdTJHOKRG2znEnmgHO1n2DK8sVOMbQX
LKB2RePJdsQAHPXvAuxLGN1cziNh8kbTVSDooMD75r9E9d2ncUC6X0H1XBN8BAq0oCICwDSPu/Mi
A7FUjIprOIps3TXKnYe+CmzC/D/I/ik5itkUICIa6+UKhi7vM+Ol+mLEN2i+DNZfdCSB1mN2Z3CM
yrSVlRhLm0fFxbMYrClO1pO/0n3Y9JZ3NERjPmWS064cwSy9vxc0Jan+j2ki+7C99RhPRM1fJnWs
mxfBrDnhRB8lTw7ZZveVmjGuWx1J7mfloiYgcz8EuTbchRAR6ZYkG7Z0mpvWaojlkDy1a6AdK/dU
RTt+wfBvYcYwpYMNevIcKoisH8d8+LyfamaAXxVTipgF3y3u0LDnJXGMDx53y5ZrjNl+uNpxHgpJ
/lrEm4sxZfrVqDEqPiJE6Pkah7zmEvMMihVe12XD21Y298l8EJMLzN1YNtucAaoBJn9gEMkBV4qI
FdfBXabvIm5SyUwRMxYZ2WtiuFTgMIKYaU2suzNbVVAXxZ0QVgU+4SSelqqghrc4V84jSvdOhICi
iIqyrUi7Zbi7srutE6FrUFYtNjEDEfqhmNxZHmkMJCFKlfHOmITWmNVwty3GU8Oq6wKWzAhKg5pi
pQeMbYChoRh5OKOnReN7wl6fvIb+RyNWpJsYgsYOsRVK4VtDrs0Y9dtSjOchiH9GCSYU6IV5dYJL
Y3pAS9JFOWyyDrlzQ+doHjyZ/qOnzSA81ZbP2ddczMbhttgp5iaMU46yiW5axEVVx9qC/QuUqitp
d/QM3Iww1hHocpY/02DEOfVLRamNpgHBK4iCk/MuOwgTkk4jDruM32A5w87BeDzb+ExkfMqasVZw
7qn5fiPcvOM2N9NFlPd7WRGG8J3l4LF7/43ZlSS0U94tIjwjk15UF1VcYvZolg4msLHitsCumONi
IwG/6UkOCO3dgEUbuNhGDQ6+RBX+FJUt6SPEiGDyYgwck2duj88w1HMBovOOD4euu2lWttDEtjZP
sfvuFFgdmZK79oPvcmIPzWtjoWEbjHpCAbOqR9VIj2OKyQnyS13Sz3rRc2DJylsIaxuyiGqVh4PC
XI+4v3F0aCbDT6ABFOjC2iE0ykIftF+GJF3dcVui7EYQd0QtxBLIzo/X9x8pERyA5rJBoZXTYQof
RQlbBhgW2dtVV71H+mnAPmtiL5GHlHyeTUiohQ9wokzLQdMyQZxWODrB5FXyWAL9jLFE+O/VfPSA
EBfrD0HCLthX6hYyfcvCvUlniQZnIBi22kANwp7CNiIJFtMhs8QCzVG5S/1tNnxI9TpoV1VTm4J4
AUXZ4suPmEWo+NgaVEz531UwMRmwV13yNeo6T9hbXJ5acoFNCFGCTTlnWRLuq8F5SZTswPQT0irh
nDuCmDqn8SF5FcarzVGkMe9++DaNoJr6RxcSEGkunQnE4KWMP7OQOLbsKUAzjo791PNTa+c6OLfO
fYTTDacWtUc4tQaDs/73bCW1fnuP5xuqQ5GvMj5mGb5r7q+jXWfIfHGx04NGLEhtsYDXeB5iB2XB
/wnqr8Z5rrl2+H0KpmjbJveaK6Lz5KjDQGYwe9GjAWce+33+VPu8YOrsWFcX/2g01+e8Y7hQ/loT
XFi+/IiZrKat8vrVJfQ6Jh+VH20ElpySaGESHZgIusTiCnKObrWVNnEh1AXcyj2ttLA3pptgEaGk
rgyee44kDmMnA1gqtcImHhAdC+kA7quzw1XWu88D/75JbiLAAKirnSZ2Q7sKuEfYEKFH7UdQMibp
dO6bQ6t96rxetElDTezDc6jvQuwAVfSHV9KP1v2wrrT11E7gZ3gy9HwtioMs6RB2D6EuVlTFIPeB
9uVHmgFdad6vPkXrzH+0+EAnCUQNPGthLk10rGjj8OGLilXN85dhiuTBpsE4IopxbZI47I5+tR21
2fxCagYvw2se0Zt4HIYr9T9lsGIT75oV9bq99557hzqst22o0eA24DphhvHVl/sWf1j+2eBNqNwX
Vz1r6qinjzF80fCzht3OsE46cnH0otqd6WzD5h5hbaL/rpJ/KSm08prV37n5GaWkR+84D6OBEzbh
fEw7Lspa+dlVJzu4R92bQpnvyqtLZ6CDXdtKBA7QYhlBGWwoiWMiwtE9ivt1F33bNMjFacs+tkk4
lE2nsLtSVcQCCoqR/j93HdVXLK4jF9ScUVXPHy3uiTxWXMNd94d8f6BA1zEHIF5hTCQbdXqJLiZ5
F3ZU6VzQLV1xCHPo7mz36blr77CrVz0zjNYt14HmLGH+cmP0Nhr9kjwVkhr5u632qfjOdA4//vPg
fQr32vBN4ZzXaLHgAyihaBqaC0sbTn+3usZbfvSw/0RvhPlRY63FnJhOOeLrt7JeR9HbAHOkTAg3
MJAAyTBPC2AHUMl60+pjHrzwfq/s8Z5YHmal/KvIaIkcjNXIPSht3poKsjSWDXGBS+M2VN9iKnO/
NGJqpYgId6IKZOWyVSNSr/9mMRmK+uIx4kgomP/CXgldjPOxCcB3kueS6RkDbTSIAAvXi+G9WNoW
n6TCvVC514TWMa2mvS8SwGJoGQI8HQ/9qraO1IOtc+8nt/XXnhZZJ4Q32IXhBqB2yPdVBT06wkln
LBwXz+CnnSFf52o5UEdr+RtbMipvVxJyUDtkqxCxwcKyOg6/Xj5QI/jpYX/VkTSwjWEMx1fOlai0
EJp8FGRAZBXmYm6ZbUdLpPowxKlngN3pHOJ5Bt1Pjq0YnOLLTPYrPYJvJrbL8l9mrdv2aKRXr/g2
o4PKf+dvw6B81FoPJictjCIGDs18byTmdk4KZeaWS2PGG8Mv3YAj5LGg5DphXs4cdMzkSEKuTW0z
OvdNmzNYJBwBoOReeq0Qjm2OAg3DBKNEseoIrKJNoyBbzSb16avDxFFhMCDjSWBa14DqEKVe1ywe
2UZndqfEfKRmCLcPYmT2EJga8vym0x5BsjEa7ChHob839YdHrrloJJdf5qtc60LzEnMZF8BVGkiH
tCH2UF/QKP6lOKbHtTLebQN6GBktm7N9PLI8bLXp7iEc2RdM+QLYGUA2MmBrE6NxLzigsg5PxTLU
1QKtpuKvaYbFrvoymuc8uRBc6fW9FLjJPhvteQyfozhGGpM7PcDVkn1FDFIqGPAiQETgqk1cHt1/
Z4z+Nsycp85Dmq3FshjoW7TObh0SvOrX5OAQMHRtHbv7bHwdyDkoJJUYL1g/hRzXNpn6qnKihiNv
CcREv/zOLVcitWcwBIzhIhmKU0qivvLwybQPTniwjH5plc1idNeOdR4lBkSYXL09fri6+uSlpo+3
Ja1Ls+vs8E89+WRjOOwg45DJtUmUxA6xQcyoCgasDPqj5V5iaHMldC8iDQvbA1QVtas0m+h7g7+F
ZB04ctGQF7K0TVF/eyGouO+027HckX6wawhcM379q7OeTeOe+R/dvGESOTfuWgkJlmumzi03Fddo
uOXtZe6GMqE0aSepv8v0ZKZk5vc62oEzEL7HHaDFH4FJPdiEDu0rYrKEE0tMRr5jrnpCIGwmA2cb
5NnTWD8n1UtXzoVokQcd4MWZOEFEBby/gkMStufoVMUbC/Uyr03mqIBc0je3ePe7Ryx+RHzCrwdD
7seXZ9/7GxGlrSgBi8t1mBxP/u0k3214GzRcjECKLgL3Sr0KLS56I58O+hUxWh5bvOsFPUEliUY0
9QzgiGSAWlgDw9lXIpJ9fXDVYcYUmXOlBfRmBwjeVH4nxHZyj3DYLQrOrYk/bC4Tek699zA8V/rL
MB2K4G4ZxIXhyUAApOWPq+AqyjlqYIwdjUOk4YTZtjzXqb9uZ/HlUxl3t9gF2JtItcDGL4s3ky/d
KBk1MCaZtm25r+wf3djWRGMGhUg03zLtjzba2Cl5togCphdeCzARdvzG4T1s9kH4XKuPOrm5Buef
m5dhfRu/S/mdz5dxANPpIRmuZvdmVPsaD+pAznjFVcMpvhMEknikTVcdVUuH1VfHn/VfQGwIeejt
I+e0bR14i47LLaqUVW1bpvrGa6ndAXJ2DbXML8wiJLZ4IoMjlYn2OadExWLxzp51uLSlfA7N25Q/
dxIxcliYpCPxxXoDLXkHah8qcdLFg9pLhsECPy2pN+4jhf3s9QPY7G0eVuvYw3CzxqFh0q2hrRKu
D2I8Z9bD1q+SZ9gvjyldTHijyvKsIW5xQ2Jp3wb1Ou22VsThAsf0LraOFZiI0XumWrIeL3a+Ue3Z
oo4dgx995lOZLJxwl+mnyV1LbnFJRRPZurVePfKt5rVgnDJS42Kge4ziTxH/xYlREi0PEG2lsfWC
mf23TdUtRvZwtE1l7rMy3QTjvfKxVMQu/vBhW9N7U2mMoQ2BoCCsZUmCPwLiZLR4DHpxSMQZOIMP
ZsuKCVaFOCIShGsCrmhFKXpOZeLWLw4tgZxs6v+F8qcpUs4PrzMqaghg4vvl2oJhNwJIMWsUjiF9
LSlPDoHncwj3XA6nBrC5or24+XQRTJ6qmPq9xtkZ0Xvl7szwOobxpmDfgATUWHQ8GBtmVZ2xSZNt
mV5dYayV6F7Tfszx6VGeROyNmdkGZYoajOQwDcDH1HONq9UmN4VNQWFmQslw6y9MW2dTtWtjADwR
xes0OZr+yeSXMzRHk+Fub7ZMul9zkd2SOvvf44pSqLSPGSdNVngxWR37wqFFgZheqcYa+H8nuPL1
izNj+Ntd4p0jLBuRp+PCxz7gbR3tKRxwy6lTkD+B9i9YjEIOxTbQuNZ4zdjaQ8m3mDrwVCjdiu0X
qW9aV+Gfdaa9j7XcIgmW8t+Vq4PHNzkicNWR+nBZOxvd+w6a9KBD+iMYKPolGGRqghrsF4IyKTao
EoK/xoyGkE6ZkQry22tB41DXJtuBNo8RFdx9+Dp3YqZ1pna39Dv9rmBITtx/6I1gdRHpijCs7hMz
X3jucrTC74ae6MJiX0vFbI/CjxFs+8xbTMF01bCo5R2B8ZxDZkdbSQM5CyU4rfVviyp20w+/bden
1YY8lc3RymFWTjqtmJKt1/KzGxCcacfe3HADKuW4KR05ex4OYuCwKUMq3I3W3Qk9OqoyxE5OpFU5
G8/kfl0NeD6CloBq3y2LZFz5Mr7qrbdyLLrEnXddconLtHercK5GS9S2AezoMKBKiVYkAP/NiibF
SXXdzvXUKa17DBAVL+uIYI4+KpPfimiyZ2unUWFuqzRos7pCrOTu6YOcl268H0d91zTmZ1+NRLeI
Sdr4clqXyZ0KWWDxE+ADWtQjoHI9OMQQeGyb/FXX7irGXqYT36LRxa8BcUqT4LJSaCrx8JW3RE0s
zL7OmN+mIduOhbmzdIngBKZHp/5MYFbJfFQpIHGi5Fg0RP1vY9VnU7hvo4a5qG3cc1QEbxWi5mAr
feFr1TXtFOuOBswqN9epIx9J6R+nrqGQnICEFwZ3matTm3ZQbJTJDR+6bDcSP7T6YoMrBmE4uthE
1kKYGGPNTBJfwbbMmtlspq2iHie2Goqtj1vFtaaVFbEdej0AZuFqzBvovMc9wpU3DMp9HrIeOH7Z
0GdJVq4Nba6SVAf4Fklgn/mbKaetJ0fOPc0pNOWm0oZDE/IXLUtgkpE/nrLWWIx2flxj6kXICxxS
7cj6Ud8sKyq0QoFoOwzFShrDusuBMDjGuKnBeim7CReRY20wfJN2YkiWsXk3GHBwfVejlh9qHFB0
5B4Tv/9QgXG0yuiPDrpf6U3IdcmypFHVtptNbOf7ATxACMt2gkqbcSsWQQrsAk+oi4fRay+BQH+T
QAXmd/1Xz53qoLBQxUZ+iTX50sRy28iU+2oVrLRoWDdCYpivH2Was23i2kttDrSBy+3AH7d2yI0f
xTJMuPBPNtPhvgXfslda66wjS++A6FLQLhTEdUKv8D9FWN26BsGOlhdnOcogP+vezEdKs3rhhx7e
tSL01qbuGOHB9FlUqH3mWqNZ4qCLSuK9VXnS4y5w/ZJ54URYrmKxtWrHglGPdE+rRrdJ22lyF4WT
cXQuG4cJZlRWEBTaXAEprwNCEaUmYIISKPdyiVgf54765+JmI7qmmn1aG1LwOrQDcE1TCjx/gY+E
2U3WAHo1zDisGsGQHRKjVozFEqIzHRPmps/FUhSV/kGzYPxpMM8+uoZvAiiu5sgK6Gi7DfggtjVt
PD93oQUnDWagX9fABl/FOWyweEiIW5aEBBltck61ZUJSxFb5MbJj+1mIOOQcbxGqNP2oek0dn+Bf
4ti4NbxpJjXkFlS3tvggLSSRiANgE6Vp2XdDy/S3BvfmIUnt+ik2K50pd0QHG+62eYrRTrgVprHX
37IBPSXuKga6Wpx7X0UT9usShNlS+B4SdlfY20kXyIZTnpFw7AOIYEQ04lQoTt2FSK9RnoNkHgIp
w21U5IYiXKH4I1rmZ2xJKuSymYzTrzJ4UIYe5plv98w5w9zpzgzY03bhenlyTbnXunPc0ygdb+sn
CLN4ZuV9Cjz9mscoql086Ie6MbuNochdiGBqjrp0upe2occvtGS69wrqD5QKoydDj+2nQVdUlHnw
ADCjh4+4KwldTarHHe24tGhPiuIlG9uhQ0AojqlDLKxxhJ2RF857pZvWPiZXQZHRqC+pbMW0MMCy
EiYLTOpppPeMyLzrrfvX9CZpIDcblpi9CqbDvt5vRi/gMZQ5Kyl15dh+uq6X1L0ZcwCtU/CxoE2L
72pu8y0A0N0zzSGLWpZJuNfcZlzJQE9PON+bb89w7ItHKpO2qF5NAHtjm2tR3KbuspaNvSwjmELF
bP3CITYRfU7aq4zqlLwcZUVlyDHWNYmqFpUGYVwz1bofIQG2Js3JWcSJrRVTvKo6OT9tAygP2+R4
Th6gQALwWwvvl8bMM1C2ztMf/epADU8tTysgpihIiISH+ozzYSOxZ+CR7nE6LmNNsHfFmCrqMwY9
AH3pEN4A75E34MvE2ipJ9gc5BQ/y2JRfZoxnE6aFl/9WNNT5KTBv4Yr15AV7O+bklIhrVaJNq0l+
wRriWcRBHQ8bDxmJ1MpFVdXFI4eUV6As7DB6hUrypQHnBCYU/Xl+uk5sLPWXbDSJF/LUx31UQm2I
vwpVgzAp1tOci8eSg0JSTptBEGqkzIPe76nZpvrWAX/rbqtJ38AJHoAyM4buSMTpHz32/UJWqFMn
uz2BESGV9MgbsoMQgSXIAvkr2QM8gl12BE4pfU6mJ4NxVk9XZtL6eyhePzh+iYQ5b61TXqOG1oos
2ZFu9oJ1SU1TTzZuG1ovI1Ol3m8OiGgk0oYFCyAkjo8h/MVCE8Sv5nSWyBps3ovO+Bq038Y7lfqX
0a5LGCNzyCSxibNtDHI1hd2vejs8lS7gtIsJrSmzd245LjS1jd1qJgMy5f4yJe0ok04ji0URHPb5
XNsG/S6YfqM25rTB6TCe8FX+9nMshZRKkborLftRlk9whOBaUkeY7W9JyFvj4YtlZJNm8ETkP7+B
XP5GvyqsHkd767K16VJtzRXd8shwp88p/arpPLMB9d5zM8zXDZM0oIzQwASnxrlk9ujajMiJ7rA1
h+DpRio5yhKfdkghk2kYR48yZrMF7sN74hSK62C+1YD12kH27vv90jQQvANSGAXAWmOTT8fOFGus
QXOQsaBEI5/oG0kbVJfhOriUWo0M4ER1COF5ZEa1rnA052KEPanIDQPZnFaqbPchz3NbMsL0N34y
IYtp7iZAIg/JQ9msZ007/JTdzWCJLvqnJHoaysv/oA3J3ODJLZ5UehU+cx4mj31wim2akX3MBjwB
2ErjFi4bent+8hURe0qZtE3nwOvcSmtT10dX38gOllRCQTfVcf6bWR7dkpkLPRsxTVl5iWTLd0Fk
CJfT3EFedatsOLfAE/P+ve5YmepmOWXyqjs23ZmkcICcgRUzai7Ity4/9/T/wYdYdrxcJdNj4IYr
9ooFM+OlTK/tzPBGu2rzByVprQEMGMZ9hfudnbymMZcDJjV+1itb80oRBEy48XpTs9AimNgJA1jW
52gaVwLtvYmfNE5YdbpBDdQ5gYh1yNQ5f3g0ReY964mgMrqFO+/ueYua4TZFHrQHMeBTGyiZUZ8G
L0VobTL/ggsFE7Ulbw6SKf3uwjwO4ZbmGkkY1r7r9UU0NcUonCNhRMT2WxudMBPjPUrPyrIeoZc8
JtTRxPnSh62BrWTcDvY1A2g4IHz3PaDl8UTPpOoQGjKwi//PR9iKJeeplC7tEUxE/mZH9zICDCau
HTYGDi1USj277SHoDjXmNrMmPH8pTBBN6JM5r1ea3cLoNMYXYhAzLuxf70JhYU/A9aMRmntKMBcI
si3xjrPzpgahn9InjYA0KB6iQqwHD0RVw8KLzqhhpFW0hWmg3HJoyAxB8aMl7ssQHIMQiAcFwxpO
Vl8AatR1QiCoDWdS+gnVorKTmJADTgt0MAEh8dESIlilSMEKLoPz1hsHrHgz7dMstx1ba8xYlJME
xabakzUmbxHDXoTQ0FrW5LCqL5YOLD+qOxeo34I+KBfSP10hDQtUR2FG9AmYLqP+rnid+HQWyI7J
fVXVMWVsC5Syp8kweIlZtVroOhH2CyiMZA15ifNzgiLKja/6MoabE9zNBgoSo1T91PqEPJzhZsYJ
+TJvmc2+gBfb2XMc0sOOuo/PyHwPAmvfs/AuNfAXltaswu6r47u2NHSG/ajWdGnb01GL95b2bcDu
gocd76QgNrfvwo1ehQuueg1p3HRVWN+cVyIuAtGDXOOqMelL5R5CQFCRjCVJXUIDqBBUsccSQ1Mg
TjCLpV9mjxswRVLZUVpHQnuNPW1AxMy4orHTYez8a4d3gbd/CntCqvlGj41z5xi7UP/gjLMcmXtl
XUYJZgjmNSXDLIJdUa3pmB9Y5SublkTmtyAq6ovDLQrXL0gwZnkhqq1HPp+MMT2gVfSkQcisYG8n
qQXzBa8wnX+TCQWJMZvzITT6Sw5Suw3EXf2YDbBc9KYioGZyOcbWVjcrW3tRNdFY5IeeFV7DwpI0
8bqugeu0FMiNCiNTux2rcB0GJMWooz6Zximsnuo+g08ryHFR4BHkF9tFYOt3oQH1198GktAxhrUC
13iP/FltWcl1OhVtG2z+muoRV+2TYLhZxb7SqIc0/7SWh9J47yOKF/sfkX71lksju/svw2tPe7Rm
vEce70rzRpVEARG22faY9+kPMavLMGxcRrHx3kTgp21Y3HvFWn1TySNG0Y0hUx/D8VJRcIw12D4C
NLb5hC8WRSRGGvxYMviw3bPLyNnAIdLb7/MtuDbvFUNijpLJHB0PdOiv3+NIL8McbMzI1RDZjExv
rafkPAmhs+y2iLdlM1IDQI7D+260cllCAM2jOTNN6gk7Ms6wPqdMK+y3Kc1uFmF75T4Z7bDM59tW
273rWb9tWPwiXGUkukcMk5Z4xjzGqR2fN3Syvqt2ZvYieOkHNIFJNcdGVofKydeZIs9LeVzVUkzF
BWqSJJ37fFehD5oK74cBsZYG0jY+jcXfVB3BmVNHegFpM4qXogc16NNVbvOqsdRrxLy6W44B0y6+
R4ltgUFAkD1G3A6JRhVV4M7iwT+uNJeuHn4rkwZmGrNUCKrA9/63ucZaCA0K7akSbOEGGEQsyInL
5OIpplFD+MnBEG96hje9DLnLtEW2T6WYXkdqfGgtCHykkVJAsqCrpFP8qpuzW5GcmdQ1Bdxea8yt
YuZL8GThz/gePt0esDpX/F728VIxy+lLDLLO9OlURbj2k0sIg3U9cowdbMK9XXhKuN6N1nAxIvhE
LOpCmJtqKj/qOepqXUZYgK4ENZq63TIb+3VOxVkE9t8+jkl09FQEs4wokg37AUWs6XfCNmgijOMP
vnAnW+Z55/34qWk/aZmnDQvN6+I1gsXWx5FY0VlQQuulyGuh0n7G1rxp/K/upUGszuCbIqzwzzKz
VSmwa3jx2pKyfwzo/X+u14w71yS3G0quR7Zlv01Q+OuSUEZut3PtQL3tBLdzi6EN7PRqbTH6nYHH
RoTeWo42T2YKv5h2Tv7Jq2qrW6DNuH+Md/DzmSTZ3LonyXw8jHEQJxWtzBoDvt7HE0KUgUBlyxWb
BD47nN9jo/fIBKXNI29pVOJKf8wyuRexDdIRkdAGvyXys1tE3KhBc3ac4RSACYeeX37j63as1g6O
Kt9xdNhB7lfkV2dPck4QsQn8wN9gr90owmNlWO50Wnt0EiBdoj3XzF1U7G4LxotuLml1ZbfCXVVQ
6ihLWiEsHCNEhxyS7jol6RN2RNS8tekQTvGtJ42YbtEau0mFT9T0YqAyN64CMFcbvzqitVZRNa7H
y3F+8wXvpm1nf14O1sSMYRGm3nGaYhiq3V/hOQd6Mpc6zVVugV0BdaYR+nFo2HQNfu2BRWlPRL1u
/ZbS2l6yuE3hiJlUf0ktdSgiwj6cBs2a1ClVu4kHLlxaDv1g7iH1XLz+1kmbtFVA1XSKgbmtabZo
KYT0XfRyrJ4SxIkYKV8GvGMPDTEbToWx2PMHl9yeWb79bet2VKBNj8CEUh1CEZozekqW3GjD9jex
SBEwib3ndf0jXefbZtfRcUfRKPob+OJcTR2kEwJfelI9RjXgIWn2ZDFwQXQtin3S0rhhsvdKM997
ITFh3WcsGTcu5xqDcan2VgzWc5MCezBL54gp8t9EZZZgj0tK3IXKABEsk5Wi86NHm06xkdMXrZ6c
UgOKgHiT16O97FhNSgkfj/Q0JjF3gytnQR8XtsLerNdtNKw6EJ8uI466bRkjeJy4CBRyZhwbwjH5
leqyg9brhyzt74ORvUJQeKXjgUvJ6LUak9QUuTevSu03EFm9tSyPuDNHjiwQTAp9Z/bcVVj2Yj1Z
NxODxVK+R37zbNbwK8qJIhESfOwoUbwkVkEwyHDMZRfoUIIyTEFBWB+V6Rzx8u8drJrAgDYh4eiU
qSpyN6+Wa5HKtLNL7gfEzUfvDt6r3odl6i70ttQJavJyM8FFwJxItPoFx0HlHhtDb1ZSxyeoedgt
2lHH00ILGLLp1DJGmhw8SiHhlbAX1r4yJESEIAAS2dN0ZO5Ukb3m1bjBrvGws33hT0jZDtaItj/h
VXMOcWt4v0bpea99X5Jr9r2brvmXPka8L2SOwJyB3/M5AZLNCF4K8+R1yX8cnddypMgWRb+ICEj8
q8r7KlXJvhByjYfEJO7rZzEPE7djuu+0hIrMY/Zee2n2FB3VX0z41BBD3Kt0dlnRcvAYyDp58dk5
xlbiCSw7f9vNtHP10POMzQAux3xY9api1MfcqBxXjvVZudHetQmFDHAt9nbNsnuElT0mu8JiS2VW
9qEN+5Ouk+ZWRlTYYRO5T5JnH7c+OuzqaDnMXfyc5KRT4ZPbDfDVpafyJjwOTcCI3wLCeFfxI6je
NfWo0RwopvAN0qpIe8kQmlsUrl1P1KH/TBb8jBb0GcrBceiIEeYCOw+9es55VQCHowYq4q2GSL8N
m3Pse/jCxtAfdnma+chpASCiG2HLWnjub6WDmK06HzX1ECCuzfwGFyFHYppld5U7IP9zTSa32sOK
6Wq6f2eWS/ZY1+iLXqcg9T0LlU5c1B4j1Ypkj1AfnJ0/80+bkema47Pm4zx0T1I01jpLCmNrTzmj
udyaFsVAuahUNstC+prOVdqg9L0p+wGZI79M7gyCy2YQEhNIVCKjy+RFRj2KQ23oBp4sD6Nv2wDH
tvQJWfDYGkmFujJxKJM8tyRoCc2CxL7muVuDKTHzFNl8MFBDqOuOEyHPnkDM4icoO4cBTpnbZPCU
5dSAR4kiu7lG0uVE0etAd5fVkDpf3G/9llcfyY3BUuUwhEVP91lmS8S+PumZXlQTMDnnGBfWPPEK
PMgVpoFMsR5D3CdjxgJkIMckMZJoH7KtrlDZW+DHm6F1Toq//eKZ7BK0FuZ1JItX+xYEyDKDli4D
zJX5MMNEPZIwNN5EVIfv/vyB4dlNT9okfk2njE6wOOrzZDIVSFgiJJm1zDvrEEJBQOiBlsaEsDMG
Pqif8tmy63XvO0z0+70sELikIP6zYtf0hUYGEoJHibDSL7ybO5YKAtA8KM0MJO1OutVMIBNV/AiZ
vS6MQL9o4CwTmW4aYoFkqj1SyOyoQ/ZxRq53GB/41tH/8riRNvHcUvtJdOW5jtn25h45jp4e7RQr
w5B3a278SX529EuS8YsM2Ch79y2sri1JVZu0KK5W6x9xSW+F4PrKA8BhNcV7snfz5Ldiujs+TQQU
4Gem4md6f2IF0agn5ZUyQSJYP7qWyWlYosrqLhDon1N4hG6ZbBxHbipkTV3fHQYGnh2PcZAuttiw
CfX3qsZz1lc8xS5mWBkmUAPDFDSsm9UlVSG/QZBv8WKomYGAszZrg11n6/Rw9NGJuJlRtIgAdBSF
vtR5l9OEtjAXJ9bwd1UFGDbB8SmPsYGVQIOM3U+v6hGgB+muqhFJmi6wGy5km3jOORxA2MNfBskt
JD+XFdymplIZkB8JxrZOYGBCH+58zu7wpVFZsgVnpaIMXN3WjVTGa+chZoxKY+OX3XJUONTqcR+N
5soHRm5l3RFO0r6xwnU49ge3V48yKZ6RgufPnmJmFaZfHksNQCLAp8F7IrJgEGOQI5lFyYXV6F9X
w1xSYh3MAsPaXngOIoW8a/9pk3OftGBjZOOr47sLv5oWGeLXwYY64NjYVmXarBy/+4iq6ZF2rMo4
gJ6oUeMnEeDE8pp9ErUrt5XMq80rn5R9koaEkqVfBdHxoI2SVUCSCgoOEMRbNOyE8oy6S6nZrbv8
gBh4wAbMclMG2cb1CeTsB1gugYOGAYHM0L0mzkGF98L5GdCSQfFVbKXihoRJsJsRnmOX7MSRLrVu
zmOBNgNcUv0zJ34lZgAxzzl2DkeP/llDxR2u6FRWxEY6OpF686LXZ/m3bFOxlxJkhMKgM7IO9at/
tvQ+FKkNi3QeZZDX47sfJvfHVPIsWVyyFtu0Xb20Mb04xl84M69Z6pv+zjFAlxvOyTNwHTEOLpPp
xuHCjLc7CIwavuUd/Lo9hpm4t6F1t0znYGg6Y/l+mbKuFeFPaJ30Eal8/IVIXWOZX0cVeOzGNNm8
s8zVBXiytv6VBE4Z/EBtcG0tYYGxUexCvl7OvW2nx6xlg6fGG65KG6CAvpOtScQufV7cPqqxuhjM
fEdNnSS4j1HV77V6rrMeI408cutfgMhtVdS/WeCrFOwqnauH6xmA2kPK6OE7NwhoTl1c44g7KdNZ
yf2R1lNM71UAT3u2gj+n9qsHScYzrOco6NxTQhCTgScTQXEDVDkN+gWhQe4miox1xg8tpdCtE2ON
yWnnmOPCZR7gNNXSIVYvBE8QNuU6BKFp4vgU3aUJnsMs2RdhxTjUYZSV/JpIRiZLvE7MpkL07SP/
O/tfvcBYWU7HuOIXu7IVnwfrkdo0l+wiNGuXsbIuq3xXOOyZVWxfI+Xf0hAplN54fHARxGNIMf4K
KM1dtqu0Tx+6le+Mhw7IkF8yC6CzMpnM+tfJO7FNfVLuVtf+Wd2/gYjr7p+vAfjfjQ5mnH5n+WyT
z6XCzHTW1bnKUOI8eBCwWM6Bee6x05U2cLVkgHDkQdYAIZT86PE18t8930NvLB/QRpbskFZoWla+
mb5kPqpdvX+rCpKL2VSROkDQcNO+T5axCaNs1xhsAdBG3oTmnw14H0nkO4tykKTJunQ+op2YeWDK
iws9Zt/q4kwUBPXphFiraFIEv5cQI/Oz3g7YpsB9QYaemJcXKB8ElWHjK5wKesBnPd0r3q+04IXV
wj9QqCsxwYWOg7UXdtdJIccMv0Zp3M0azwIMlmIflcNSaEjTa5eYa+oT0TlAcMbnLO0YoZuIx1Qs
X0yK0hh9+Loo4w/pO1RR7R+7hpdOhiylu1WA59WdMNdKb3q4MAkoJ0JWK4BPqvgjYZDfJ/V3S8nC
A8DALxy8ojkpAG3vb0N6s9rC8jcbKVDp9UDGtAp7Riu2moBiIyQ054SEcH6dJiFzv+ke26SelHej
MJZVDADHZWyOyd3J8dTolNWcE7HyHxjkY3YwpoR2EHrTpyOTtwKDZp9p/1Aj3+sUXkBDsRuLZG1U
8UrrSkRt77JB7sWAfYBr0g1rwTCo+Up0ckc7ZC4QbEPAoOJeZ9+81YhnQRuU6tR5rrYSsfsTiHab
AytzWbeRGbJOQ3dptp8W9nV+FfFvPH6n4E/gltlOFh6vykyPY6VxOZhvgZnzXbUPI0Z+iQzQi2nB
zqI685atO8AHAhTn1Hnrof9lq4jdiGlbIl9slrqIGnGdAeDOB7g7JU2qqb7anFyX2mKf0qH3YQeX
gvA81yA4Ur1+blxrlVPzDjB3EVuwLI1rMDbyMO9yErZiWURThkXHGlA6sxJUB6/bq7FZBuW3YrrG
l9yD2fAV1RQ28NoSYDogD9iMpIC35VGyrEkHMHRspPFzAfW0AulEUyLdm55ee+1jTKID8K6Xya82
Q37vk8fUkja9kSjrxugnMfV3P2z3NSeHbeo7hAfPncVytwRuZ+379KsOALgb9TwktbHxFNmtD9IN
ZdRs0rlMtbHVVbqdZovWeOmLcz1AQ3bLc8wHo+xSWA6MePAko2x5msd1kZP+Y/OO6XvmQnbJXwA1
yj1l5T1GoY8+VmOLiPdp2tUFGOB7VGftQadIG1YDoiw9PThZGW8LGSbA8PDDim8l/pwQ+bbx7I87
YJEVbBQyyXnNV8za4dOhI5Q7r0OvpXULz88udg1Mmx7SCeWh1dVWFvwYU+p6K0MjXyaMlS5N/ZMI
6CNDrtYqyeFOOZLIjL4gHMTyGaElikBsK+u/WwcDCvucfvxSzl/RELSdGq65MukhDpHZalzquXkI
fLn0HWK1q5qRFJw75WwSEUcrSuvmR8Z6vnbmeD7ukWB0F0qzDjHfeJOMd+hyFKAzVMbwS+sNLyji
XNk/pD06+0FZpOA51XgAWoOouQQUkiu7evG9XqzqielnE66zwoEW40asBTyaLIDShQW5qYQBxZZ/
HOLnvhJbkFJ+tVXkL4ycHgAx03MZF4TBxcSIYevhhWI39uFmzyVA5IyJKbfGIG9R9Wv4HyMBknWu
z8l3LMkXvXwR7iklbN5X3SEx0rNlDavY5SPWwgw0h3XjEjjkhJBwDmKWpzHMaHTw8WtL/6pDiBV9
2xyriPwLlpXEZtEqJd9c2E9GAwvWFMsipMIzi8OofkurYPmRP4Xl54gwLhtPE8TV2IDg8IeCPdbP
eVajlZKMPB37Yoc/I2dQq2HDXbIREwkA2IK5NHMSrQft0epgA80+OLoxaxjD9u4BKhairjHodJi9
FDP99DnHsEYWt2AxatgReLiRPTtcT5Q2ofnTkyHQoPJEPCW7Wwjb3JbykCifQhrMatJbyJqANyc2
SVWBtal5AAXufEX09Jyi/UJ4E049f1mW7SLX+lNVvzdFd+rGrakzEexJQ7uWMgCqTWRYeyisA7LW
pxKLV0WKsh37i5r4T5fg5bB0V4aGGbhckkKwTqIc/tYlRKJiz0xAC49TpTG9B46VRt5N008V++Rs
MPhWycJqy1/bIQqoGP94RT80TyMpBdKVU5OIe/Cit9AEGtHcTOLQKi0gYQ9zSXntcdW20a01eDMg
pGpZtM8Z+8Q+Ec+ttg20P3dCABG6eND48JJb9TNFVxzqpBTix/Vz1kQuadiIJWsEUdCNi5MvBIQU
mykcDSglfIURrQiP9EkLI2s+u2QdkA86fWhYYDoMOLabLQP0/Rye/Yzwn8w9d/QlG8ytxybezH4c
DOWN+0qKnD4eer27lcA0WDDA/B0ehKQYnmAvpT8xiphQIVMgmfJnQJiRt+vaWfNfu7KaTCgT5/TR
EsN7A7FAtkjfzK+iPeVpvcu0B9Onp9iLN2H5Npvgs0YuVXzp5F+EfswNW6jZDW8iy235M0ZiGVUX
yT7CxPMS+O82sn5L31VGs+zGQ4wJJ0sQLAEK8GLb38USBRvqWr1JNyGxcCUUrp4kX9tpNzrqDz9B
MYsIDqC1cB4j3tecCw+4IKEpME/6gfmBjx2+/6zYlyQC1fBU3DqGjbgSSE0LeNd5cmRmDZBVJ1KE
POONvVTYgGoCDkKp7vlE74QSUt43yqE9+5N1JD6k5q5Cq7hFmASRUm3a6MtsDtVMqHJQvRCguCMv
tCW8Gq5BMmS7YNjr8lrEFS5Xqpcq/5szadxpX5U6QjimjqH55/nuqqmabU7lTZnMOvWkpfaSKWPW
do8qgxBEf4s414DvVdS/GvvDuncOfYyOMuCdNbOji+x/qH5kctGsc9a/BMZ9DIZt4HkLMPvBYD7p
UDIVOgDUyhOy7SjP/xlkJ1Y4aycWfj4rUt0Eeg28sNGvaMeoWM6avwKKhiwYMmmM/eve88dQtK10
lkyBm4wLpJ7yrtVgYkvBYGMNfc9pq3EmV81IAtsKSKIhNHjqfuzynyyJH0bPE6VqmxvpIXC+8ZYw
o3WfevlcOwe0j4JdfScuzM+flGnvDf6RdFiNrl3s/moNiFwD92DzcmZ5skbHjQ6OMOkaQy83Tk8e
VEcOCSu3QS9evA5gYSe59Yi8pJGpDY5FTJiG+8YP8omvuU/aRdSps21tQaikLVELVJL5c5F8uOJf
NGE60PPjnCQaEaIkmLPH2Dom2Gqh9Zzr91SdSOxS47aZo3gBIjHLtZW27vkqBLrzANlHJg4+N1mQ
u9uJ/YEsXO6wI5KaNv+EY2kV98m7KHjpFO9l9tdM4SJ25aLuPoQ2EeLAwCcwDs4sz8qOqXFtm8Ng
vDFk3IiGECLkGJzLY7rorefR+BzZfZg0utbaNs8aQjWTmGUDBGM7tCedBduEaTLz5Y8ux3VSBcBI
pisD6W1Vja9EMq8sL12HZF/ObmyUFpr6F/tY1sP9lFzmaKkA0YrJz4HVzCam7/VLAi3CVZWodV7g
rozBgYbGifg0nuW3Ox/Y69j+kNZP26NT33gm5tTgYAaHvP1GdjDIvdkx5tTIDVkXwTqaoqWrM3SB
JWHAykJiTQ5bseipqQOMsoiECcQDtUFZG4P5cptHjVHRtNV6dKKTQEzFd8rY5wMdDLZK8sc1ieZT
A+e/9ROO2wRzGgRS1oO6yZSSwR5exJkFW4ibHMGJ8VKzgvlNyotB7eCE97bCRhH+OSklKxrPkfFi
gCrI68hdjWeimrOqdPBIe4vFZlAtRz3dgr3YAeogt/OtxsdfAeVwokcTvbb6naDHAd9iveewNrFS
jJWDx8zi1u2eBo3VzPc4bnXn06EaxYRMKVDjdf3zo+82uXX8/3kssTlnILH/h3qpGOhbZvQMbB+A
QUxOW2xf2u591N/DGI1WRtAkdQwug5vrWJgYbra2tnxCVyiQAxBO4HaC7DCg3pyaejY0AJYb1a7p
3Kea65aCcjD2rfsrY3/ZUwQL/8FQx6FwqSgjMzrXsFpGdveYg5WTmjJS+wuGl7yFyyWOZo60xGgI
SjGZ697HuNg2sPoVLt4xftXzHx1mjFDGusWgE2QOvGN77XTQ5VgKlNq7O8MNuAsxoiwnEBNDc62c
95imrGa+hv70peTwmuyXZGYbYlrovPDRePDcV9VAVjka1ND8GL0f9DEH0zrVRf7m2/gxx+bC1ms/
l2uAHQPvi+Spkmeio0kun8MGmJxuwx5ZMP8mLDUigJVJzYSGynRWcjj62EEpwWEFfObJiFb8NxD/
6ixd6WOyFqFYtQjPdD590LRWmnllx0BVoPVqNyG0Hn8dqueY+BcHR2iCVceSDNWLfiU7d1uM/Ry/
R8+9pim5xdxvFhGcXfcrQB76YQRECst8sXX+txKIe2man7Axr0xqj13vYXLxnqa8BdeNFdH9zrrX
fgjpXarymiCX19A0iMrAboWYx5nWPVJdPyvWoAaWDkQlkz9jUWaE6HLicJtW8m53bKqG+thbxjdD
b8xev1n6083awRmr/dvgwBOcgtn/xzM473WoGcuGiXLGydm1qJaMDzVa4O31J1ExGEy3dQGcaJjd
q84iFPg//PEW9VhTnWmhAXSYf6SjV2wEeg0CqBghaXu4XnQ8hNb5NqFGqyl4pHV6HlARxDX+VvEa
54eYDXI6Br8ee64pnj5a8dBy6Kh8Dsoc0Uy1yDSAQNI/avAVW40gRVR8PRYwLzfpiWrcEsBy2wmY
NpBRnbXU6CGr5h71l4UPjWTkSEjvuZ2w8Qm+A/uErHjbJfomdnTmFOG+9RSTAJAlfgmVrTigPuA4
3+FQJ3XVgEMHn2blhosp34XVRm8R5EVQdyucUS4kTVSUxdnJCvL7FN+KySg/u8jmNuo8nL0BJEVT
144ZoBeJ/djFgAtH96sKx10JqC6H+e26oMa7XQdHwsNnUwY/Fg1RRka9k7TLogVoUsAoA82SOOQr
MCPVnJ1r3cz/8YPJwqb/ROjEa0hyCmNLA1dR7i8bcbJd2F93HwYsNqvlULgrk2SH0aV2ybYt0dIN
NafgUwRaZlDE73CpFQl3vX8gF8eDvTyh3zbwKMvhXNtMbUpKurZcY4W4aXOsU4x3Fq6ghpbcwmIU
w2vrOcoECjGBjCrvCQojUKSxdlO3F4AZXFUtZoWI0HEd/UQGX3YyG2xZ/pUINR4mhhGNrGp2mpM4
xO0xx/0PoWng7ok/J1u+BjDnAbEZPBd8JLBTCCfQMQEO9bLUnVON/s5uKJrImbtU7R459VMbQp3A
MVDWOEL1Q4XVqc6uufMTVPGyaE5mt1NovxrlnEX9Q2ozLlpz04c3MLxslCoTkBueUpVrvHNLHTva
nB0wbVUWLhNj2g4pC3rSA+Oh2TYjCCEy6gnvwb01BRedI0HHLmgaG8dlE1R9miVLXXYPBs6nwf4Y
8d83iAzb/ixxfTl0VD1fE1FZsfuSFBk0p3GhGtB7clqV1kUr/I2KPgLhPZvsupX74Sqm6Q6YaBw3
rvVeepid23lp26/TAG1L+TehXVQFQVDESEXpm69nCyGW3BO4z48lOI7EyE5lCxqqpPrnLhfxiFOQ
IQ7ZtQg5wDn/60kIkx2MetfbJQZG1PAbP/jS42PVOf7BIHx8aODZ8xhgUoOMKJGzFzmxdj7hH0j1
NTiG9HR0PGuTf/QSzVAXr5l9W8m4FUi3RwNcg6O6i8HAeh41ueMHOLoVcrdtJ3XcoH3FBY6ilh+H
afMfHD2e8mD0J2CPEJBnala+SzWo2cidXc6O0GFnmgGF657jFqk36WOBbSP1/mdaPVBqnLXg88d0
P3g42vS9mczQ23rTUefkDGfTMj2mEIvAo24Vuh8Szyc+7YKAK/tVFEcuBb7Kb7qLpwqFZWZ259QA
QOF/tgEQB7iNeo6MybwoG0VnjSPXu5iENjDPcES2K5N+oST6Q9dcRLI7tmzJZds/hoDEYWcl5NfE
pNiLDw10g1Seht591pk+6fLW2B9TyhIPvRpsxzlXSfb2T4RMLy5vkjVB2/xqJZj6GNGevyLClo6C
y5GkETnk2zx8puU6DGrc+UzXXdJDIT/7KQHr9oxeoPNnCJQhzbNCAOTwXeOXmhV50jmb3gGLhiRM
sfnKRsAvJMMl3V6Wd+F/hZgJFNpPFwWRrn+zf1goqDVGaJO+fVIwCOrhEBBf4SFyqlBu5917AQTD
9EboeZiTmTZZGKNtFdO1jiCLiQdwC3b1rBX76Hm0Uc+4R40Zs6tudUUECL6eMMiXralvkup9dH4K
rD05wmVGj633JucUdDphX6bwCQ4s5HdqFhtxJ4jkudDrtQ47DUKkw1Lq1arQN5DnWpbZBu086SUw
caaLPhxa8RKrZ08+AkS0cBBtcqjwiv3lYjPnigfjjZAMPmCgrV33Rk5wBUWwfjPcu3KfvUpf13Z5
E5LKfKRNtH5S6AUJcKSksbh31Y4YjAadsfeXQ4+g41tnFsuQmhGZaGExjquU/IMxn/mzqL5FsC4h
5ssm5qhE0D8QJmg8XB+jvBWeS1CwQJSXLnGGA22weAw2HQIvHmiQeFtTT+j5t8HetUpXTUK+Lp/F
I+aGetjb3FqhgYUDaTuhCgXTwEwxsxD1/3NhHYvaVL1WZY1FvbzW5i8Skk2tP9wUpb1+qGnQ8F0h
uqcjof8cQ27MkPPGY6gBGN+Pr40ONZ62OAmY1BNEQuhmg51VDv7KCuYlErPq13yQy87a6OZGL4i6
ylGnRJeM+D9mvBpc6pxqdhzbZcwZo6i15/Q1otfWcYD4J+CDAn+UMeATRyNXAA08RU/M+McoeGXZ
t/hWu9Lgf1XpvwQ7usWZg7dhzPJNrQhQnKJNG9xLbBjCwzHGNC6kRm3jN6gVTwYErQksMPQy3WW4
ims8568Rwc+gvaFsWXsIqryIi0NWL6g3tjkaQC+vj3raMbYhTRehoPEa0JvkjA5RfNsdtAGs12FI
F8qHGg8MGc79qkKRy0p/lVKRJbq5DOJuNeL8MkdtIV3kAPpBDV9Y3jZdki3L/Gqi4mdfGLXeU8NE
XFifnTdyeSVEq9zdCDvS1iZqwwfpp4dEYtABduMiHzileqBEBQtkGx9o35MmZJIhM41sALrn0C9/
One8WkB4s1btEW6eC/3c92jMCmoyIE40xegK4U8YBxcdbuZXwAgI/aqbF0cPjtXAmNsz194Qsix8
43mtJ58qvfrO069KQxZQE4VFQ5FOx6RKEDibs4EQLi5uiywx0DTSkvTptgnkPk2crZzqtea+o+Va
Z9mjsB3Gz2qTmx7eDFABSCnEWxhEIFaZKIQ2QancAyBMqoYCoS/I5uxRWeIgmZ3s3AK2aEDr+VgR
SuotUuRV+eyN8TpUL726tbjxdHAmOSV4T1htFYbHPsQxpv4m8m2g8o7tqTNYwfOGZ/ml5YckPeYQ
jHmT5hZLC2mCf9CMY+yUq1x7Y6lc6rz097hPQBGgKROKjRcqJFYTskUtx0Fq7wVWABmPK6M7pBOg
J9YVVT9CzvrM8xkW9dyF1w5rVhqgIZzOQibbiQ9ZyFQ2s7gs3g1W45r4ySrClDO1jhgvGOGbXTzi
OLn4VvGv7y6qa3BAcG+zNZW3ji1a643HhPiOrKg2JjWyDH9bhnJ1Uq26JEWUG62L5poa/DJucWZN
QIKbixe4GzGGv/poHgqv2I6cM1pSLkbStDri50LJpiG+FMzRPKyzJYQcE8DnQHCGdTcQ7GkRO5XX
nF+NKH56fDcpA4KEE9Z8iNR6FW16sFsfBUi8MTXAhgAsauwKopSoNBgPu+XKCU+QcpboylYExK05
RGEpaIhYqKx6aj89+2DXeumZl6nYWAjo1iESAKdZmOG9Gt6T9qPN8xW6qW3nknCKkcAim3qO16Ze
HV90WBkRvkN/znKJSTWi2InRFpNo/9qRYyBpGOcIayBjx5bXNm7/Jf6LHW5lxWsjngJUJa7+3lEf
GcXNi3HrzZkY505HjyjXnX6eQBv1QkMC+hMpxIco8+YZv29d+SqfrALhIwZvKT+splzFzKzi8OT4
dIXfJG0E9F7dOguRyuIHQMq9GiCRVYxiG67kkgotsON9PJ25YemVYcYwGjRmtwxTt157q0niExNC
qYz4curIDkmwgosrQSELFF69zDBATttm1nsQx0RKc2tzzDdbZHfc5iX4sO8wRlXIRE9xTUnuooLj
3Rk+MQfgMpcUExyH4SEEnqHmQ3Fj90wz2tXovyX+VU03l+ifokbpU26l9q8kiSc2ABDl14pAzx6C
lXpO2J00NhIJLkLzNIerpQrzKj6w/McDvYiEFhHE0u9Ik+GlCKnwWpbSU/sY1UNBpEyznjPEWnFB
rh3AEB7J0SYup4FLo3X4yhja2HLYNgafwhZb1kkfjqH848SCHWOBbOEMISGA9m6Z0Xf4DnE/WnQw
SgEuR6xcGvcwOHtDtZonpi5DVqfHq2LAI0n+hBvummjjIdq2u3MG/ZTGzewpnJitxUDFc1DwxdA/
WkRjVtSfNAmdKsQYt5ac3eS6onO896DTAwFmhqVCja2wS5sljdbJZzfVjK8RWLNSkVqivbEaXOks
ARW5CaV9boybhM9ph5dME9c034H8XWftdxR9GXp9k3p21PhrbH0mXZXHAD8ZcsFNFxdsoP7a8scU
/Vazf00ijW0+yXSejDPJwWyCt3pESaNVzyle6ixxkT3/qh5JirogWAMjd6jmETCDFzPBThwvJZoE
MXXbvtOpj9HLsJYtfedEOi2xqqiI6mhX+9uC27bEIg1gedkysxAsnSaxZdrVxVccArg6HoiRsZyw
38KviiI5wVlPXAe/sxH+x8BBPyOr0MJbII0YqiwbtiQBaO0Z5hM5/NPsOV5Wk/5p5rt5itordj49
oijS3TznlnigPGdmR4HzuWnOlk6DVAPeYeCZGu/+dFXtOXJ/vQT/7B8peisMOpHxOa9xWjjO2LWg
rB5i2I9Rfg8gDnVsjHUOjk5/qtHMtlzGjtsczP45ofSfg65697UJjjQfEVtDS76GLokvw94lpwGL
96rtbbp4XhBtmdBO8Ho+Mw1qza/KgMVvQoybC5VfyYqr4JAkeNbvNhq6Z5HYGz30N0UrGay7Gyms
bV8ReN1jrI9/tOrFMN50uc2MYpVgy5P1o2o/7eJaISVM/3wGSKLDl5y9R/LSOupJj15ywPUye3Gj
D2LscLkRLEliwCMhlGpAGucB+g3n/SDWQRF9Jjgjp2NGkgGtQdqjI7yCrWW6+uIGh4lhX/xrmgy8
37R23/THIZAsSjgrxzedhinmMK+YPPlTutLcZKU0bmZSVjxgcw2awr+McVQL8MBjawh9FRFa6P/C
bwa6wRdJjdecSgt4zKrAItREEVsqEMVjvMrcF9XRgWzYFADWLI3P0HkPyqPefaokPnm2XPSQts25
is78W4XaFLER7GZUUQw5B2S2kriGGpFczWwOYn22hCUa8DzmwI6aQdvUMtVjBTZ4/wyxHZjZeIR5
zMEOFdYSs2JWYRE6TiOSR7eONkmrTiGrHSJmPftX9CWBWgOCI3yK4uG6H3RQLGd8cRmmfgsY1xyr
pSn47gLKbRzpoAMhJD0ZYCSRbDgBdmwIRuawwahLtOMdt0ZqI2YhCYXYgCdGLyUE3LqwFnU5bX3i
jNoLjthebNPuVKLgChiKhQ5zBLl0Up+m+1JNjFymYuXp/2LUq2P8VkECGyHiKIAbTtbysMpD5b0Z
6efgUSSZ+cYe7v1wnwUKgkKkP9SwEQYHdUOaUbDrC7/lvQoxW1X5NvGaJxUZl7hI9sytWTdtDI0m
Fb9XXp9Tj4QrLoyKhTZ9RNAeXd7vtt0HhXUlzZjEBL2+TgCeRaR+x9TeV02PvMCkhI7gnoHfo8d2
yIFr9FevmTBTIqPhX0FTeerSv75P91Zf7jywWwC2kVGO94J9aBCPF3JcG5pw1S4ttor0GrUN1W+I
6o8A0wxmhoGL9aDEQTHwGKvqiqaD4/JDMLcXGcxhuFcmMWMtgocJquBEfWTAG89I0utd5EU2DG42
2T4UvBIHSAuNtXiPsCflZX8uk2bG+0Rg95PXad7hG2zh4oWPTNodz0g9ua1dbIBDbqylqQ5S5Ie+
p/HkkVUANQ39oowvmZ9LZ2m4r4FPtxpQDtsb4hCQb5DGnb87rDhQDPbMKFk5AYf+1sohw7MO2FEM
0l84pglP+OYCCGla8I7ls8a4uHfvlfHmFpgp4+LLaup1F6YXxQLIr/JrbEMrQNPE7qOk9sRCg3QC
4kcHdnNAuQxv2tgllc1KXb7k1NjVGBxF+ecRzIjTg8QO4CfqJ2AKmHokhMgHZIm1G/5F/AUpulKH
fV1O8ef0I64Ua1t3+Or+kby1SGGS6Ngk2sMMlolTi3YJ0B1weTteSHEluHrhA8vKaJba9lqom5W9
imptyHvNj2ekkOvaQ+9999OKCHlPvjjjS8YPixNtIhcA5VyDipIuG2Jrx8nuq0PatjsV/1NAT/7j
6DyWWzeiIPpFqBrEAbZippgpUWGDUnhCznHw9T7wxuWF/Z5EAhP6dp/2OWYjUNTzwKnZm9RWMLgi
gAe32kHqJnILc9bWPkaWheioOS8M0J/I/VNFY671DsOH9t1VDiGmflm21iH1fmqylWEGupD1A9Bl
3Z3MgmfVYUQTQeCFgA9caW1P1cpvqp3m4I6M3V3Ik5KgUan4tbRNkCwkvVklOOltqhwpVvvkMr8P
x0/NPgt4xMRSi/4jzsc50p8X7trBVpMCytc944U2+sQbbgkTOZWYOw1TIRWyG0N/wH+aKaw+a7SW
ftPG21AxnwwkjsS5gkEFIDrjOC/+QhqCLNaXysJklf5M8NY0zBwi+MXK4xfdvgZ9XUkqj4Ci51jr
Kk4IeQCl/b2rN8r76s2tQR8YN91mJ9m9y+K3SquVat81DhAtARPztcu+OK/6oPJsNpJ2rLhYgg3Q
YuyGbIAOqCvW8ShlAMm/RxQpu5657Kw9zVcFri0YzSnEqIYcsK2/OpI+0B0aBBmqXx9Dhs5yJ4D/
3mS2r9O/0b9NrLCkNhmuIY6Bun3QQk3If4ZOGaiSSJv9KuKeHuC148Ydh+8+HgIde7JJlIR5wT4f
ibV52rM/PY/QmpPuEc5tq8FeIyRoax6v85jyan8PmMN8yGtTyVDFG8jDok2N14zkfbmX6SWMzrp4
N80P0f/asBci09iCKRmoJM+4XaQeEz9siIxAEFTs3N8VfXOw3Nmd6W+Y0zFxaBn+2uu+rO9cGhHm
rHVev7nDWucep30p1uqseJGluUhivkVyMcvEcji7YZOwfjWfvywA6QBtjOrkmp96lNG9woiYprsu
/QJtZDPTBN+uIqqEGNYYKCmlby2Ndm/5CTkOWmut5VT9wGozKPO0yBby1x3jucYUDsDDU+mm6s1z
y+YYUVBu9AOibG7dorh79lL8MlM1XoSmyX1vDpfcKb/Hms71WHV7t+7BWyiE5Z7b6ETohAc+jNbw
0tbgfM5JQ9ZY6XzKU0izXKiTKe+xj8jcgY/kzq5KNhOe2eRppJ/UoQe9JJvVVikYGKrtwvZKIm0B
R4dAGMn6inLIkmOaWS37BgW/KhDojc8m6U8lp6liKjc54MgmrR9O7nZLVXjcieSr0Qf/+qHG4Y2L
XMTxX2NZBNjTvWGO8FwZDBbJVmbGcyNK3osRUyUcbFerMctzXKxV4W+UT2xn6lf20HBGSj/YAk85
3a1W4h4DW92jQj/Ys5Bf+PGt8fhxXWXcTegISWushihaxhXnys5kUCS0DgxmfR0oxTHT5hp2pMCz
wiWHxGbYzHcOXs2eS90QuQGGOrWEUdsu8jxubqU1HTWz+VYeJ8QWSpWZkWLUgo88dA6tpW1GY/qJ
Gm0tO7i7QKKkZPefgntC3JvSLvvLoMDX6MeVO5nXKe46fBOYaAz2qyUly1TTNEW+KAYgUgFHlLL+
mHrOOUaHfaQnd4rykB392Lmb2PXSmp5Doe/dkkPX6CLPWgzyIgNDhI6M2a3b2XsiZoWfZEjjYFi1
1fSmaxIkaJwfyTODNtRATeCFkgSDYKpGz4SZgDkX4iXK6XzsB4L1dE6/doDttAwsYNWsInzFAgx8
zeVYTPOZPkOtj2lAM/dZXexHr70kiuYzZEHIGR0OteGRNtpbVivslTWCbUsHX2KlNPxYwU4PuE0o
ys/G1N4nls+6VqZscUN9xBB6szBfDe70zPH4bHc0ytWURsF7tJS9c0T1XBYIkPixLVNcNJCYud7d
tbJ/81XIdCT9DZ3q3LvZtidNWEfBZ1M731Ky8REEl5SnOuNwEA6EfSNho1Nxvali8+xQAzjIBpI8
ZVie/gqa5xIM0HoyEoYWusnIMmRa/btbawcSgt8icM9a53xyajrgmfonQhKKoY0xkTW8Regaldzr
zA8mN9xZo3uU2EGqckM1lw+Sy/3gxEFvBjgOqLPVpSOCRHOcI+9lRXPVjw3VJLHPoGNnqrvNLU0O
LJkGzytoS72CGyQ45qVUgOv4D+BL8HKN+GZGh2LRg26VizZ80/S5vqOH+1EeLHJK7VQip5W0wKdy
eNI98S7r8OYL+nM/YT+vdIBEscBrglGb0FjlBve0NLcRS0mVdddYA+5Ew0GCmki7yTXAcss5nWlr
GlDi6ZbjeXLUVeQvEGhOmarXRlbuNJzMQLsItaOLaC91iPxdNFeLW3PtoNv3QbuhbHb2XpbVr7TT
ZFemQXHQh9fB96yz6Uw4JSAxQGsYlEnoyAF/T8NDSYxYyx8Z80BgU+uhclaBsl/00IuuRkrtaJlg
JVRQwm32j11eIU8YOECDivKCTqKv5Vl380wEvcKLHgl9PxnoiaoRX1Wv5YvepPqoa4/SFL+RpMQv
652Bm6l7RWribNkIHkz4nCEuFTPxtpEUlAFxQzLSyaIXzXyFDq8T/VWsAeKps+qe8svcVF/ILnJv
EQKmy0LzDG9b66q2FvyAybbsgYxFcW3vG7+OSQrTf9XhIj0mGUQbbDIuYMkmXXsOMcUBR+1BT3gr
RewUS8PTUNILz+IEj606nUptOUmJJy4fbEzPcYGDOC5xtsWJsI9ehjNB1W10qGPF5ScMPHNhCuEj
6Xue80oHngaaEAiYolCJ0PuhiMv6fUo4kDy19OxwojDrm1GSFs70aFpKpgQ7nZWK0Q9afIi5/uoL
7oNjD/yaJjg24c4roYWm6trrRFxsTZbnqEtwemN1BvjHtC3T6eVVIQtrV3bZI6ZraPJw6lHWNiJ7
1sbJhnSLVYBvblVLRz83JniWdKyLg50D4Mp02q/tghW6cXKuxKFunyY/yPdTwrMYynKAA9GoS4ke
TquiRWFKDQio9u1w1Q22RxNfHRPBNf3TQEH2pm5wpBcl1rzcz3ADO5aPK2amYHR0RPqWGqjmhh5t
mfT/TFUPIFLho01daN/VQA2M9PGgYW3WFgW2kq0XGvITrQoAKCjau85ivShsiK1O0XFrkLGg+Gis
tE3YSLJqUJmWjodCoSdss6MJYZEYK0KgHAI8iqIVa3CG5aXXA3/pVbVxNO2aQEQipvo+qGE4IDuH
23iIKj4+TTuMuo97XsWgBhLb+tIlxMJQWKypoZvNJhBnzcoKoCCJ5amhzeqYmUFwa0Xsn7OOxwEp
UhHqqAwus00fvA14q7dNGmY7HLCgcZyuXOhhVP0OivJyJQWrvdPMqrEZUNfEr0H2jCreyPStk8RO
u/GccrikapiOsqfaV7WARxWPD+OKklYnbWbsug4NHm2JhceouCGPxbSRQneW6cwJJ82E8bAFj78s
anYmyw6SNWyEfg/mF6dJ37LYKwB7LQ6x6d2OGDJLAkOLye2Gl2R0PYRHi22j4MRbziaYMK6j9ZQ7
eCFav4P5VjMu7/xCElzqseKUROFYu6qVcGpj1zaj8x3WZFbTYvC3JOFBjNgJZukGnUmPGI9YTjLA
NfWidd4l5sYFk8KMvA73HXGGrRQ44HIbCkLuMYJKXOIAvcjFVhbeCy65buOrPF66aU8JgA5HgkcJ
r0c0AGmkTPJJK/X8Nen0CqN1PG7I+o6nylZ0yOn2m2WZjLBtiMY3twmdjWVrLDIBO3nBIr5oZCQv
eRI175Y7lluv44juDCBxeP6c91IZajmW40Cf+GS99A398JOk0LC0+LIzyYXCbLxgH4racGZufGYg
gBBtNQpN/8pNq7m0eUeHVyMQUQzcDIljuyRtEmy7YzO+tRiU9r0e5xQfwKbD32BtwJzWS0+QMzBr
imkBMKS01QdG9tJzpKD23qcdJkzG6onI24ycabEHca/DU9MLrOgebSN9PjcsWmFPXqSACqi5E4yY
0VxpTY5fp4/bit+/aD5sW7r1omJCu004d13sQeSMEV2MIorgkuVIfzvW+XgIfeGviizNv7JAw/wn
QTjAqyppXO5L3q4UqSYp856y2B5zbamBhZ/73jHBtVyma7muNWZwgMLkcRCqvughXLHEYwvmS68O
nWlQ2xmSbq8DkS3yiqhKkY8muLuB+atPCUdjYJYTvQdfUyUYuGTLh94hBS8xgVabgRD6LyDV4FwK
6Bay4KYdsJk1mmsOq8zD9dIxOef00xe7qvBM/mKCMyJlQp2Btlk7OdLG1ONZDy172JraHMcd9YxT
LonCdH47m6r8N5hReqt6IqJaS+yjLfEiC2+mWmXdRORB+iFTocyCCxG7b9SF2H9G6+QpVQ569dES
oXhxRrM6t6M/fk5WTZ2gGzebcsjsHcMfLIhOXTIOKliO03iozFOAK1uu6VN+rjGM3DrJtVkZmcF9
uG3rf3pDzCLn0b0mqWudALbWt2lIg6sikIU9Y+Bmu3KbSN8o8jMch/LZS0a3jenCmM2UieuBRmek
XDq/YTbrBYGJvt83U+0uhdPlizwhSe6E4sNMzYCpCh+bsriSBc68d2aT9aj8BIKbXhqb1hYBU0Pf
W5nW2K31gOraimAagjBIWtGFCkgcBk6/ydEGpattMqkhjYVQ/4zc16l+jpK3JkyyNYvnb5A2JhAM
u9n3fHJPjukSJZis/gWDcb5IQ+4ttKtwKGgrY2PljIODdIi5DAEHnHren7At/uFLg0KFKQrTTcKW
VZfknBXOzUn5x6HwNZxaA68FMLVVlmnWlkpwJkg2LR9KMwNehlrvtnGt0dhlWX34pVVuRwJco41J
UQw0uTwleV6HCn25imnf5oqsJ2628nuoEr4zATGugmh6G7UyAPknrU1uQ+5yNOdhW563GwQNF6bF
tgli1ntyGjNdN4lvbw3Zu7hHPaaDVlGhPKqwlXJVVWL4IGniu3guh/ZSl+6460tYjayycm0NNRY5
AvZHa+jtK34k8TsqnB9A9udSKRUeZaipmREKkqDnD41ey5BIuF6+qrzeExlcDa66y24u+qRRNQMB
gIOgppGkmuxLH0QcvNirUJwxyEJpe40oUe4Qn6IxBnFu3vEy/eBjvZd9jUbc7hTisMttxna9lYYn
TGm03LXRmrd2pg+tbTd9niLxHdf6HjflC0eSTQw1c6qgaSjvwzHGvUP/hICPaKCsh6S+M4beKmo2
ejY8d8pjCNvdbcdaAkl9HkS1NBq1DWT2JcNyr0IwnpWx4y3dWRzMbJoS+2bEVVrvMLUfEvx6WdKz
Bg3PiWkc4Ea81YliUlzwdPQLbcgIdmTMt9tFwERTHysCipgBU/M8gNB2BCbTBn05G7V1UUSbqOn5
3AbCbumOO+lyaEi7Gvwleruqc21DA95zW6I1W7gtm7oyABKYW3YEajRyxkFYbDqbfwSCQYWIyTwP
KXXXKuFraYdjWnbY85EO2tLaKZnscioDwxzdNYjwhA9R+CErXKlWFH2ZfUO/uLgoZZ4zB6iZFrSz
b80mXmdC1Yt7bcKwCaqu8LRoA9v3XKqbHp5E9THJYx4dC+eex9eB71Dx0+JPe/KZp8YU4vZnLNCI
QLAgdaav9EUb7uvMrmp/qujhdXgGMQ0nsEFlwQUoNcKjHbaoLzaMxsC42QJkkrzOm3uLlELtqNm1
C6H9+pUA2MPElPY8N/s0yca1wz5rd+zAC33KVknyPaT2Zmg2fR8uU4a61qiexHC3hvfJwJVqF6te
Q8rFXhSVIFHTf1OCQQPjVaQoR6te2H0gqDK4pu3QwH0LX0AbSHD2+7lJrdR3JSFdfXw2uCHGzcGE
OZJjZgm0l8B6yyMkuvRbcbzI4Xco6qOGQl9O3XdV1s9suQu+neegeHfb48hnUIuNRj0JQseTLuga
gM8tX4woWHTgVnPmPpIn1DWjfdUCD7bkxrG+GPbhEaRWCrdU1e99liJNS6GGcOMo6chAmItSE8X/
YohNOH1S+KP07yE+ONllCq+zWX1k9jyRs/SYV2dib6TuWnIEGON+0ZfJMfbTk/QeU0MqFufQqNxl
j6g8v61lOzejwf1zTqb93tNs4bXGgiVzM/IeQ4heTEwzHCSb+Sfv+YZdxsiOqRG9wpkdB/jyqHGT
xnumUk5Q2SpVUGoym14JRtI5A43w3hB4wqTOLbdbDMYV0zjYtBQzKK+2nQ4XQiYc3yxvoRt3F2da
KmFBtJKnFfNpjGMrKoYXkzFlzAOdh+5dBKSxUdUlYwDCHss42ZPUrx1nV9j1P+4e62L4nvDc9h3V
dnwwnVtfqppPjGrYYyA2g/8z9D+Rv9MZqPggEP2s24w8iLHAPEbqgImdHflUvDL6QVXtom4Z81SQ
jUZ8vToZPWg5+0hwg0NHNn6V+x/g07GQMHUofqPoG1Q5Q6a5RmdnwrEN8mvhZduOnYHE/BZiUZaP
+I5uODcUjEvUmmdn+g3rZ+FFixpvxIRDwI7fJ+86JK/uXI2I0XTOQevVKVU3HwlSQwUrsfbn2imW
1855pOM/O39o4VYaOx2erwXgaSZFtZzPR+sra9+lfJTjq+87vCnbCEe/m3wK3nQo2JjhI0ySXOWY
EYTFza7bpWrENwh+FBAel56AZfTq6Q8nObNNkvbAsGYoiriaG/m2p643dhaRqnq+yUQZAKhgKXD0
AtfbhM5LwwaRaWSSYSBzHF5q5I2L2XIEpTWuiJ0Qq2owt1Uh/FCDF5gHvyvps7ecVROa154fMxxO
PedIbVdWZ9PyMZ7wA5nPTZ48l1UHB7Z70tVbUjP8zY4VRXB6+MaVej3QSpZEMbOqfTt+6savSl8Y
Ky6FcfN8TI+gxnNvIv5N4KuBtEWAK+z5r5NV3eibET0mYV1zOJU6mIRHsAO+7u/oUJxzjRrgJme6
Zy0xW+HcIV3iVMjmXG7do8ISsTaJU3qYBiIN81blr7vQ24WJSglYtKCfcsSNAU8L+xF8q3lEGXQG
dCP3qyrpSNNE9kydxEmQKuxVchzy5lY3BQ1pJekOd9/Da3ULPFstMGsix7HvbTO2jjXax7ayGRsl
0bqs7TNb9WHs3G+nEpzjSNFpSbG1unA/+JT0Dul20MEX+Xx0nUb4IrfnWuj+MIDe0Uv3r4Y7hEtH
fyocRkhQKHjxPYer49TeR7tbCNhKuiJnx7rdV/gDu9bdlPF7E/8KC4zz8BYN9a0Nmayi90dkf6Aj
MV17yRJmvvlB004jFnRDVFfZ9HREwg1BRBVjvpNURzJEpgTmnAloXsU86Z6NyCXIpejDpJlqxBu7
0c1yEeo/ot1jIKu6t6p/K9NzLj/aSWKbIyeEa6awbxbPWcofFPD8WcQe+F7a4WvyPwZxYJpIVY/N
F5mRhsE+lRLhNguMjajcGMf9YQdi78kdP6SLb8x+CluECZ8KGROsp7Em2M9APoICeuCXGiALFOhj
mpy7cHmGWGSqsN1ENMUB6SAMuDWY2GTBOVB3wFJt803nHkYJDmzdzofvnGlMw72Tnb1rxgcTyya4
iPzsih9oCHZ1kiz2FXUB2MPKg612DvGcyNSpwLiY6FsuK5ZbfhY4CdE7dZum93ezuqR+v4i17QBq
TtfjBV1sTyMnk7CDn4I9cJhhjpgg4MzcAvGMCy+0tj2eVHUds0uJZYDzgkXFV0tuLrTPo9hmDrWX
nw7ZpIZ3ATOnm51BXI7OQcwWTY4+nWSgSPale08EPr7+O8IOmmcanraTzSulmdx0QbMYFjYsQNGt
/h5UoMXaL1XczAA5AbeHYf414YU0RIb/K8ZLNxtx8LsISbaSOr3qLYhejfS15gdJafpq24Mpvuvk
LWZtiOjhMMG92aaGtPznRMSyrxp8SsiurO62uKUgLGh4NYZd2x208h5jJLAgLCeHqvswGLtVKFMk
FHxnMTbi3o3pevR/oLv0NCD0IYnyFg5kQmwICckfAg4Y02/PGp3K2YfFrB3qZ0SfcVbvStzeRPxN
ltxxoDPQ+YysqwYoO043PEvg8hZ2d5wAPwdSYIMcluY8aod6ILElkaNdiOZzjPENOPugSLch7Q7w
YWkti3m3c6DQlGHyuJk9EI6rLLds9oS+2NHQLcOjTk10LT86skihM5Ag3Ni1vgxce+lgKEj8XQBb
UOMRIiewdFwmNzZOu/RFw9OoiJXEfrv1/terLhmdaWX6POCCLdqj2WaHlO/QZMOISshOnKbEw5fp
OgxBDpDhtEP2pS7e+VPwbABq7q3PkDhFCEZLy2lVxmLUeeQ9L7L/K42Xzr3ODv+Ccsb54p5z3OTO
4Hzb2tYi0xJ7j1yD3jfe+uY16pB+CiL53xNYx8CC1HaQ1clgyEnZhXsyhv5lYr7kqEPh093WM/oE
DGDzCyVBDzyIHcL8iNNTaGC2DJ8dkD8ShtA4jquU4mRcy3pAbtZC8vdePe8Xi8fJkSxgaOSG/jDS
n8b+EnRcjcxaWB1bGN3dRKUxTQSp5HQAAtxuKfncVd45HP7IHFXDbsRRVQAmcczvcOSUHItFyvih
Iu/jobBwfURNxTw9ba0hwD89+795TfN/dfGbRuAwZnQQxBOpE6O/FfrdxlJJXIot8T1WCUZa/AHR
QwvenIiEHlnVJvuara0DrnU17qiCwZdEUluuPaZknfU183YtDFoCFbGKP4UbrgdOiTBAsG3ybjTD
pkKEBAXTJB3n22BhynMgx63EXpM6xiIm+qYbXxPbPI1pVMWw3Qe7zHzAglLGXB9XrN3umnifenwv
HbFjKj7lYpe3wzr3BLW/GOFIf8MwMxa2LVi7i4eTRo9IciJmGx7i8FFZBRj/CJfmiNGWkYlpca7e
RcZDDBfLXLUa2BHIi21o/LGQPupy+iVPuAwh0WYRx6a3KbpJ59I0+5YUFLr7YOlLlTGFrhaa/d15
P2P5b+rWhb+rx32QiJnzjPvC+mnIjSlcdWXONSTmU2HO2jHmiXK2DA60BDiw/mIvRIQCI9eGamHL
e0oOOsKgFYNZcziTp/uBw3vfRUwYb5p/DMyVi+cjMjkUUcITdrx/oOrmfh45F0npZx/KtiBeOGQk
r5n3UmGi/4CN1vRnNxLbajT3wn8A+mnVbUw3eczHXRto0Cb+LggGyb3wx02F+cniNlkUK8sLH6p2
Hv1g/yMTXS+ylHQjdUnxsjTac03jbJ1Ue65326aIt13SrQryDv3kb1KiaW3frDLWNNK8/F9UrRHA
xYvABUWT1tmz1V+cEmHv0puWmXcDk1pGN6PVCw6wepeuIYSwmOZgtpOMdGmgLzsecxPufsxlBWVw
A/lhFUYlGYfxpYuCl7qjA3fUDxSinS3fJyyLj7pCfrb8JmAVBujlqmtmZ0dteBFzioAuuRb7IMP3
xYzNFRPsYKgixQYSyyIUVA0cXWrrevvHITlFR3GCMVbmFfoY2XbKjXEoE0UrtbsRdCQYOWyUOhdY
cjrxNUUML2aHxQcQnjmozeCB1qge5tp8nGKBVmYLabni54PCoBcMtAFTyQPOi7a8NOo9Fxfy15ak
T0CYC1JdISXhVbLHIMaTtuTwh62ZBzbhgBU/NJuU+YYlD22jXjClWaV8ePnwJo01EucoX8tJ8N4C
JV2jT2DhFLiBwn0d3n2e1WR4lPCZ2CwFu382wZ3V9qLzTyn7b8XIZ3ZyVe09lP3FqSu6DYZrgtmR
faXEh9+7xdHWFPEyc6cSoKq5uNs+jWEc3Zz+1HF9LJpkQZoPvHkXHaqYYDIG+QHnQnPyCQw3wZ9L
JyinB61zV1Z95ulfCDvdA9TcNRKBAbkgZnYqnfE3Gv2dkTQMhyFMUBi18FO19obXuGDonRcYYOgK
R9yzLbH0qALAfpo+RyYVnwFvxBHp+KnpCPP00cEQIBew1LsSkI/20hIoaEuICnFIFvSrtd9648Om
LoOfL8YLQYvuIiAyTPUADE3t2RpnXHt8HMqDqGlOr7F6pCu7dle9UT6nAQwvrN3dIYaJ5AUYfOp9
Ef84xRmVi4gtgWVnO3eXVM74hEsDPS77Z5ALyAqe3ijddoDFiCWYcj0wyIk7JhAcRtyUSXV1KIhX
h3NbqvxsM6hCXb9ERuZS8RUCUi1ZUl0KOSYrYNtgoYvfCYavBQjVclxn/YVmpJUM6sUY4+KL4NfG
iDNm8+S4w74uAY5DLXA/w0CdbSwacCX+vwUE1qlx93OMtPeZBmnRumDT9bJ9kiXPmdI/dNqxmYBB
1rYwUfc+iIHCWftcltM0u7RVxHiHOIP3RnfY02hcB7WHpSpJ78Ypcfrk0snNTJ+zkstEUrIift7K
56H78GgRyLtvz3rmwNvSwDjiGFcpMgJ3HR+bfgoqlZOMxFxUQ+23sRe2JqPkil7Acq2Mv8KNSe8R
9sL0E+tAUzkuAYnhOWNqacPe5mFokTsM76/qAE9xNDLLM8M0/pxDZb7Z/V4aH6Rxt5JoCB/OFO14
Zcx2djhunRD27Tgg6GurQfuueS/ogx2Q7iqDi1j14ZpH1V+RIiklY7uuNzmsexfbo3J8wiJ7u59Z
QeOzpXB6jaiNBIAy+t1HzVwnPHyJ+QGxeEfF5HZENcMyAoaPWyJ+oGlmkoqTpnDDccFkTgbqFOne
30940BzxVgT3Wn/xWg7MvL6EbjA8gtSy/jh7cO4J6D7r98qIPxsGa2N3aYJny56uLU0ArQCMBcxB
q7HAzmLbkFHyc25TWswcPiz3rW9fZYmJOmKFaQl1kDn3Kk6sOZlhDPs8YGtL97YFImmEolqxN2fR
P4vrRjUSs/xluE+L691vMXi015AwBS7xhYsHInTQalwEx/ETf9XeHCHNhqcOupNsPhk5L0FyrFlF
fMmifxcQc9SEFS9b1f6JshxOU3Z+rdyjF20VVKBa/7OT28DNTlAPrdU3pMKFpbbSera5nXhBtNdI
6yRVhvT7z2YQFkYCxBUc/abalk7DGBE/IF8pTknixTYGhmYJvgT+FdUVdXdoTCj2CrTkdJmbmODk
PTnlG09v1n/3dkuEmz/L+amdn6oKdlN3yalkyYs3SScyc40MZ3JYvovq0Sa4IHtCzhXHgDg56fhI
mY+WvHhRd5LTzQoZRTuHmmn6eKFrk0YYzGac3vL+J7TR1SeXofmW8f3aYqFBGnsaeLvzAkoAATDl
XZmyr1pdXzQ6mgLfc6bttPQYNT9e2C1nj8H4kHwEbvY3ug8k+4WG3zMFNi0Jm3L0MylA9TVkAFAl
CHGZ/dE1J4DkzFfq8TS0R9S7nkxcI6/4xQkINXLtltuAc3Dm7zQBv1L9NRyp7e5z0I+xIuMx7Zrg
kLr72t8347/RfgffyIVBfwpx4I7HiUbK/MIg5KlUpLFM2KkxtWFKPkPiokLsANo2V9FO0OpY85ti
sx4hdWNs2ObWX6m99cOFHzmdrk14lYD2SKNFPBhTZS7QCVaFC8KuUJvCvpb0tOBSBdU0JikzvoYg
Be+/h6YRgtYBzegAYKuI9jIZWvTM1qcf9b91gstBTTqey2mA5S5o+eSd3l7OTcZVTYGt2YIqDHh8
jrIibf8uvJFcwkUhZlsmUQ+eoJQqbOsxtRaSH+E82Cnl9O1y9xKy2yccg3yT/D/5vDyRx8A/M0Vf
NcI4JfEfsmgJmU6BUunTt2rYYg+jncr79hU9e19OJzYWfIdKHZ3o5Km3Nt+V9TaghlZTt2S62+ax
zq6ipFv+KxOfDl+yp4hBfuVsNch6K4PEdsF53B8/ctrtVQ417kEjBfHCvVatbf7NF+YqMu7K+qBp
CF7iswMqzPcPbnYNyCom+pvffoXxz0wnc9N/hn+O9L0AMUAWIO6mQy3pkkvoWcSxZHIadRQfm8TC
zyECxx5mxW6XCZPJsEcTj8VeRVvPhJ3CuRn1PunnywZx5IT9MSBHbtjsE1gjaf/jAA5EazGKn9FE
kjWYvU1LXctX5CWfJte92xphZ+psOt3BjvZrls2uly/Ib3RSL8uQqOtBlzVIh61Z02/bAR0ztQQG
XkfBgtgXVOgUmVrik4X6Se40goaAZtLXfxkZzrCkZ2p8SqePwn0Ia5+08F5+rf65N7+1CWhlSBjC
bjdueVTlGiQAro/cOwNwoPY+IlY64X0yFympOsM9S974aERWn81J+jFoEUspuWjqz8njvZXvYMks
uBlJPywz8wVVPa3EW8tsqZx+3PY9Kclkde+9W0HQ4CdBdPXhbhj+v4rDIL9zVaz7/NPUH5rZkYaj
PL78B65kbUkqczCoAJzfN6F6RpGJJRI/w5M6v3Y++HSExOiWz+zk6VAiInPhBP79qP1vy+TM+B5W
737aLWZQreN9zxn6MaZI7VzyexiSSNVjIErpw+cmpMrN1wiIIOfH1OSyT+2Pkj+RNz7FxZ8cCVty
8Aonh7CyggTaYJejRnfQdxjl2Po/C4ZtYKvRaDCYNn+JfvQo40pfDePesqGFAbNYPm15y/EQ9XRh
cxG3EXlycRgbYCEgj0hZdto3ek9cXXz9syIWMmhHqhs0LHahtW+dfWng5CHl0Ylt3eR7OGmBesuq
17KmUHtupczhA2Pgntzb1H25XAc6A2GsJDDBCgtarp+4yXA6659i1ONaMAdE+LHyR1u/AiIJou+w
vZBmUeYf3UEYJDCiAsMvUdKyY0v2o8b74b5nyYkmEs17hp1HmgJbF9Eel34iZpK2rcAS0VcM17Vy
r632KSfKgnA2WQcGXQb3otFS+yEPLjYyaI07vIeL5JrqlEf4l7k6QuYx4U9pTrv262CDVLRUyafL
1jAq571OHKp4qXfgZN7Rkm6TeaiJjk35T4dE5k0fk/hJ7DXsBPUfR+fVFDmSRtFflBFSyr9S3gNF
FVAvCqBB3qfsr5+jeZiN7d3pmaZKyvzMvedGEfxWJgzrqKCmjXZT/iyjdK05L7bz2/BgTAptbgKZ
xj2n8SVjNeOF8cqxy7Oys53RNldZ+LeU4UUxfQWECMyAUjSMIF3vgC4EJ4TGEaonFVfWWmmvNm0P
ypDMufXFNc83CVkX2Z55O53RGUZ2GXDD7GhTkD2kHgBdFiCYPeL0nvgXNQOByDZr6v7glYcpfmlI
YxxwME/4P64OGBiv/QqEt+Fqp8CIOayTTcZt15/G6Z2jaofz40nT/2Ry1iwbDPq7MdXDwsnwExje
IRfJWtOKBwsQTGwh/U4XHfzBe03wpnWYENhWrHMe6VCjAmdjRF7p09j9ZhZOfX3lOt5Syc9Wv0XN
NqI20lpaRFqvOgz2uR2uiyTZgaymSIXlDP1EhxyePaYRd5jnEsj917WsSXDfW3e9tF8iUnwKHkCr
zHdcgUviBU4skxcuw+W8nzjEWA0xirHaS5Sek8nnRriD41rY7FgEsqCawqChrp8lMIa18JLkLW6j
957BTz2viSBaVP0foXhm+JUVX2MPbIJhbvupRcmxqZO922inlv1s7EDQDcKlja8nA5cD3OzJ6CtI
khmT0p/cotPEVwvNfDGMycaOcozW2GHiW1BfO+9tmGo4Zc5TM0BK0ckA7N5aaLslLlLPqE5eywCD
Umi8dlazxDmz6Cl7Em1Tw01gdruxHWeRGACT4puKzrPKniQzwq//mQmaBPvFdV8y42j4RMFeagRi
frkLmSepeLgB0iIQA6UVq06GDxsC2aD9EqqY3ZSPxWYA9nPWwosKeZj/Hx/ciB7mbx8Xaq7c0L+l
oX7VvRmM8zaXeCqqnjzr2dLY8v753XumbmxQ+ooBkM+9B91Do5gZmCqMJayBoYQoLQ6ZjZXqx87q
/VAU27rWnmLnszDf5rUrXeE4U5lAJCDOwdMBMsFKblrD0rkMVllxqyjQKNpHDVlNQ5Wmucd5PSYL
rpJIgpMvBupNKkbOD2O4JBJxA6jtSn+1JUNTc0nr5tlXwjNpFEWFXWNjoQTHik00paW1q744eliM
ItwnojrXY4YljBTKFE67RYwnQ0PtNUL55ge/Qf1Sc3INoFX/Rfqr9MJd1J2C5lSxZ22Qp5BEBb/k
7qvVEHBcc+QPxbzuoIs3lVg3OFXQvLNG3MUGIyLnlwU9bjeHAUPg4e5CZqfj0axa+ijz1EdfJAbv
Y29Weno7lstI7PAYGpyCSOuTM/Kqad6ZYl6oiaSGV60nG5xiEaa9VtxT96tgRz9iQks45nwdSTxs
do9y4Kr+H8RTJKCOwcbrZdeIl1C5+6kEhzqsc+vLalhX6DTpDnClnyzYxyb1uwagNRbLyGXum5a7
vD8EzUObdrFidExkbPwdowlIP0p1NNmdZ7DdrHjt6sehZIuFb8eyvmPul4kvyRVfjr8O6r2hbkF6
oAc31K/jPlz7a5T3kXRSayTsmT40I55xjB+cFVNEsxxHzgruGx+2ierGZYBRagSl+PQ+P9W41Xu1
Vtl7WoJnnuCQRB+CrzyaW2+x1HTIsmxuYobv48Hm80uIfPWbF71AwsYhIDC8cwNXgJpNIACkYS+A
hZCa/NYRaedgQVcFE5hoVUTdhpkvlNze/WxAs4zVvmSPNjlsZ1L2o3/l+NbPILoK2QFeXr45M35D
YMdK4VCjcOnfg4FxfIF/jTVQwacj6cUDIpFDBOp6hv5dgTd4nXR4QKAS8uBUUsPZFALghUPjlPV3
2KvJeLTKf3I2mO5n8fucIV/LvdkcOsLy+vwjcVExoAXuEFF21Mi4Ohrq24B9KHMim/1ZVHymnJcl
O9PMRItHDiEfYc8dRfby14wMMAoWxbAW2/6hBY9WvBJM0hId07Pm8bVPyYDft6DfVMtGuR9xLA8B
2jTE4sh4idnO1aqsvkM0v15xNn2YByUfz0XgfGtdxmQu2ZzjSuN2M0dK9OjDYoWqBucauOgJGZt5
rNkCjHGoPA1kMFZxijkylbfvGMsW/atDlyqPnkGL9pErvDB8N1QaxsrJd6a6TtNOiY9I3MOJ/eVs
o1THaOz5usu1g6XMJuXNEFsuDyRbNa9JW+JRgQdAOTnvyk1TIR+woTaPMz/2ScNbOgVvIQhkiTop
3qng02SzQarCKMpdFnQXs2zWqV6goUp2RV1jUKo+g35gfRltfOp5rx92BnBO36eAGZAaaRvshESk
z087F0qO9tSf6s0c9NNgBgwAlNiAhiztR9FyxtZZ1DtCsdxk32t0CKRgBxlofvNXs9Nt3nv/mhKv
FVKutgUHXK0D66vlHAHCmB9EtAQEYrfP0bhWxrocl5n5VZoLZ3yR42tjwWRBjjiuyDA3h2uJL8LT
T5kHY/oqW4i/yzz7GXDLFHmOw5uAmGsWQpi8jSyRpVwNNZhCprsx/BQ9ji9GiPuQzRGz90XAMGGQ
h74ilLAFOs9+ybnjKObnsL0tevisVE95c8P2pI0nAe0YnfTTGJB5Ob7a+PgKfW0iUHasA3/aUie1
sfa/EMGQ7e4pGqODD8BHWOduFE+J4S2IO7UTycCTZnn4UTYfK5Ajx9yFxWfv3hrYnc2H4b/zCKGa
5ohun90ov83BtiJUS6ja5lRus+aRAFypHxJDnxC7RpxMNDzhp2Z95PK5Rg9gh7AOjo37U6QfyvxE
tvkU8y+N6teq/IkFa41g1Se0hN6+be9K/cRKPpnsVp01CFSDfwJLPzoLZvFaeLTH/rsnhIWO8mKC
lcn1YC2Z5YgWFuLKNzCbB+gXdQ6wrRkfwJ6V/d0p2QtfEzNe9jaQAxOffjkh5+hZva8Go1t7Mtsg
kKRw/ydjjMa6fhCiW0xhdiizYqVYk4npE1M3+6ZylzbJKvJgNow5sSpinWugz+qbWW0HJL1GTJUy
+AetYFtit1t7YFs6FZuama4gXTe33nPEqDKiGuMr0WOkij27D4Ji5imYsoIPDUL81FqLuDwRomCQ
JJngoIcFL9QFQ8NSRNqSpA+axe/J5lwFPYu/lm6+Kd+nDC3XibgaENOw5J2PDIYGHsNFUOMPmmfv
TOOikmH/pumhZ6VHgxjYrm427kB+90Ao0+ix5u0w78fsGH5Sw+KswfPMLjqdHkYKhZCjPw0VcRUI
eXdB8NPX5NqZF0AGOhiSOWdETum2tsbTACIivdRk/fCQMqbDejVoSJc7yMr2SiTjIbRDtEPpykRG
oxvGIaKBmp3sDTcQIuin0r638pYnbykUhTFjjKW/dHiwA+NSY5tj7mRxV9BHPHmM5nXjHuDgCVEp
RnG1nLeoSXZK2wKa8fy68l7QfbJhjHQo6WzOOw6aqbxZOEEJYFtoNkrqeTWB0ap27nVRvLQAxQLM
qzxc4Mms+ik1/S/cKg7DXPhtLH000CJE7y2TEv8WW0L/NXYOvn/w0z9HsfukRYCu0nUVssVuYYuT
lx+JuyDuvPqIjCNuAS13aEi5chkix6MOrX3giCSIm205G1Hcg2aCPDwsgCzV+spSYoMWEE3eiwYD
X/W3SSx1/dPoXlz9ObQOLvdbPBrU06zLHIu2X2sYf5JGXIXmsSxWJWZbAJJs7nJNbBt9ek+TOZCJ
8aeEYZsiggutz9C8gI/UrefafHGz/Bjozsl3rO2srqoL9sbUOkS+Ri85FYg17CwWyUL8MtXA9cOx
GfHEMGf2V40kxqhfVnTw4y6faR9+zN/Zv5gon1vvFsSbWumrNDnkzA1y0Bw9+hgx88PAxEoWTiXb
8bJ5d4qNwWeZ1nvfO7n1tUy2nghQU3wmNfV+9JExSJq06peYXeQaLL/ZR3lFzgxvOJRMKmRyUy3I
Jr5G5yMIrnwW4NqxWRyqce+AyS67deugeW9XHTxGEbRPjXGKGKWwekE3ReCWQMBG13aKtOcWnTYy
NVZFGXfwpG9C5xlOdNdRlCHIDln2mFTO/KCM4nRxxzCT82/r8uchvidGw+VWsrmAnx2ch/qVtscl
bcmG5GlbbLxeDU6jkIs+9m6zrMFm0GQx7SUGtEPM2KwGdqA2FKkO2ZLHOsVNv5P2D4pL3WbAieFy
+qR/c6Wr5MeR5VbhG2hhnE8M2u2a8KgRAUd+1hxtVcb+QUzFrsGUXs1VqiSF9jgxFTDLYi0kbJUa
vJPcJ+06JcRRlwWwONaqMPc6HptJIev30WtN5r++xUserbUEOD0rLw6TllmRvVX9rM+co8SnheOm
jGuPxrCXjbOcWxVAPWsNFrM9HKP+d4zNNzTHOw7JZRUHaz+zEO3SNp1leLG158RJT70e0EA5B73f
+P1mhLIlUxZIOpKd2un3riKvgWOlEZtKe2QarzYm1WL8QNIcdSgyRIHG6LuKXsMw2cke5Hl6y536
p64ujWO9pGB9M2OXhIdSB2p0yIK3ybH+6SxXLLs4Fph5p7HZKaS0peK4CumrXO6Nulz3PdNTjgKq
olZfRqzE9Op7giYgLPvZwY0WcLpq09LPV10E/gBImBOiAK+Nj5i5soVpmWBkbFS4X43pmdvdyyDc
e28o7+SIthPYXiEB/1xVBNx0St9G3Gg5DudKpvRmxrmtw+cAiFDm2DMWpKYoltu01l5lOA8k203u
mqtIp6ySJH/oDAnaMFqGGMsschDKvkFivtG7e2hguHorKC/7+s5Wt4svfvre59MGl4oprrYbrqQx
xxVYX1GgIZMZj7r4J+eGzyfrumqnbyt2fsFjL00kzc74bmOvfdKatWX7b4wru47JYPLb+B6RTRTB
oGJzQXw8KfRyQnkYgQSbXiejcbZ+4v2LnWh6Cjm2G0irigD6VuP2Yb5jYaywIEQOHarjT33Q9tBX
uKhYG3ENyOA3L99GnRUMIXi/IdE2XG619SbqFbFmi9ZTjGS0lWte3YodunHFwL/ocyCrUxac9Q5Q
R5zNwoGbMvXPsvHWTjNsczLN4nLYakW4IbZPM6aTx7fdlNkXIQdVxYqHvszodxbHB5ueWdUOo2bT
ymJrRcZdB8uD1gDxeIREAyYl1rvOeK7oSFxg3NU6Di4x0fRqAb3PGZ+pCTG8cBJwOTCDlf0Xinfg
SqaH4sR+bcv7lF8zlp04iWevzTrWbwMe1IkpuEAwad2xDC1qvoz/Ox5yprL8z2RU6ZD4jQ4mHVGw
48zKieNCVbZwSHM3lSJ1Mj2E+ooX6IxBak7VIbz4y0EgS5Dld1fj6zabRx3Euyy13in6EoVyiRga
ktJjRvMxMpSmMY+tLfd6e8T2/2bXn9348FhQG6cyeUDbZI10LcWwrwGipOwr3cx6wC6enF9yQyaF
CGdeo2h3nIKrmKFwEHxOINmqXSXPKamwKD/VuqsMCgUQDp461rLHOEiCMef3XG3FKLmC76J7Ga2j
XR9sIh+wAz6m/LeMMM8xpqgqa6VcXMJoE7G4eAN/9iEWKCMfYCN2PY+DbkGw3RcW+wYKoZrhVM03
AUjURsbuN7DQkD0bplx6yFJQk4mz5nO/N952auW9l9VyGneaYJ3aAELZMCs7mN1H6zECtJKnxGQA
W/Epgkf3iD/iMkos8pEGbxNAunSnRaalq6isqXcu3mxxyIjFgWqXwmFhiSy68GQT99qHZ7+5FPON
leQHR/SUlrhfSo5E2OH+qbXR7c4GsOHW+ii02Qoh98iyLaG2TvyCRWVeSQSfifxrqrXrXPJRf6qB
c0VMYmqOwEiH5FXxZPnNOSxxweImaBkkhHzxpbav7IA7JaKhRlhNykMKziqT3xOH40DsruDoY8br
gY1Ckw02ezjmoOaM5uIMb4DgzGxnonNht5eDytSSh9ntuEsMbA0jQ4DBmUWF8dJz7o05PBCzMYRm
08ebFZKVUmjfgrkF2gCk7vccXm2GDFC+OmgIM37VR1eT1HJL/Zvaq5uwUWh+J/naQ7cy+BV/p8/e
weK/2ulB1q8ieuF/i02FEgeXEqFMbKBAFSEOwV9Sz2LBXh0rvAeIO/qf1E2uI+uUWv4ZDaoJE+1a
mZ+JZkYhNj7Z+h6W05KWqvb2vdhODeU5YPzmoOUbBngQ0DPMKdeCwDB+jGWkpvtMnrAZd5hkFpbx
wfXLjdG5oLweo7jX3qmEbKmvHH1ld19e8ZVyoTQmmQmG2IhiP+LDbpD+8w37vrEKoB7+v+Q/9PaH
E7+n7ouJP76UDBSDTYAKRUww6XW8rO0pC7c6E1ud768lC8DCGWlxKUz2SYznAuMex6Rl/0BU18D9
AyZAYYtcszKROmihf7WSQT9HDfGtybkt+rWh5k5rxinn9g3n6dUK/xzqsdHKlrGTggIon+2KtQGD
UoTXakORsyFn7wI85ESu/DrC0Bfr74FeIFgH4B08e4h+fbnKcRwyTI4wNIQtIvsBVkxDSg5csvJ3
9JOlgnVmoB5v1iPdf0cl0vqY1fuovqZutiw96kPAZkGNfsGbtrbVLYiAIC2QcTBpZayUBuPqeCSE
fkuQLGbssc0EN4WVu6O90/hrQBMWCtAqOW03lcISDS7mHwE7m/oejKvPMlVSmpvBxWFszQeSzwQZ
7E+m9VP02zTcluxxu17bg0dfTAzKDUJ49PiZ9dKT1X/Y4XiLwQMwrKcUz3Wsv15+jqdPy0BxOFv/
cKFo6i9NH2ORvnVDzKyM2syRz1XFWgtNZMswtOo/9eRIfNQs7Ch8d2b9ASmdqeADkb3/3MHeJUA6
ZAgJx2Iez86ts+4tum0CGA3yWQ2Xiaq9rFr66GjfuRcF1lQUu0mbXofihWeARhGp7so2D4ZJvO9D
omQl/xfVGFqY34Fu0C6R3g1E/7VIWnzvWqm32Rys6uqE4wFgJg11x96Kd65ER2ySp+m7I5nu5S5B
p81GbumDN0wtxohYaXU2fmbafI4ZXXXSHgEWnTuf9uCMSRvVONrR8uoHCLCdRUCZo0n2RcRyudCr
Uvum+/88vLiRCvRVM06YdFg9gwHCWdQPj6R+loJ9THrstQQzscfvRXrQx1sJLj2U/sohEhGX7tbT
1iT//ZVO/+pSycVoXzJkwoPz5kyMtbk57Py34vXELkK32pnxi4fQyOZOZ7qHX+jJwzGc1aSC1Rke
+/TdU38ZGWrVSSkG2/068naBTtkjNn3+EpGQhX8URomEgpNh/fNo3Zm6ZuY5IjuCZjj28BDzG6S8
A6iH+6NDCyQpM7NosLOLj0LJD6GthvSixbDC/rjIeT3k6C/NqmZZb83JiyHKxGSpMwGefALr23rX
sYcwcQyYDaKrwNxpWM1w/i4GeoWahafXXdvgzQVFpvx+JbWPQXtPvEs8Aoc21l2XbAezRmzuXzl1
mOZsGmogSEGUa/ihWohHBIk72tVsTXbaYqVNA3rmV3RpDCOZ0O2b6tR6Z5N0pHnbm5L5nvC7cmZS
wAMs57kP43Ws/lVjiM+FNsVjixwO06IWs53RORQBtJyRARm+Y+CNJcofq9WWFhlvI7tkg63LOLWL
sQeEzmXLoX9IJxIbM3PjJT+kUJ5iZDyFjWpJm1ulZiXEcEqbaeeA7HIG7x6O4Zbl3trIkpUeZwc9
8LZuxOeN0M8xHCJY+GL9ZF2hVejha0SSwwEV8JD+BhIPf3aowVO1PoroOTPSLk74z1a2/l3Iu0I6
ZJIVjknzV+BfBEOPXjSm5WHmKhBaeIZNcgaOtkIu6x7IDR4HFpHAs5u13kzLjAC32GXkNXBeNrQn
DNn9loZxYl7g5uNGklvJWgl1rnSGRY4rJr91LhQLNmcu7huZ4PVqeBb2Us5NJPtlNo/OsIsMFqIA
RMJ1SoFTxv8C/jEtXXzWJf46nkIeUYExULdyXmV5aVvkf2aSHEZKEYHfL8WV3Hu4lA0Hx/GIMIHu
oTeZMFRiYdvNDr/+Z27U75prPRv0VoS81rvC9vZ4WXdOR4kz+Vs3gHLqpdrfmADBDGYnehr1y9Sa
dnYA1q4yuoaN9vgZ6Ga/sFNkQvBFsLjNsZIiLBagMQhJK/W3SMhHYot44c6iOXBL/Ef7HBtMpBm3
1wv2LVc9CLVVTpMFnJkpRUiZM0KcXKjS0bYaCykrHpZW7h3YNq6xRp+aKFn1GQLKMl+VPMuWgfUu
arjYTfkoc3XuJ4c5n0BP6OMYB6DsFerddaIfpzZ+uWfw80KQAsO1SCrijjxGJuEQu3STCl6LDc7Y
nSx0JWPCmmwy33Wfd4Dzt2xDBu7+KksIsmaRqKoeTQ3w4xF1KQCRvzQZ2p1uklRh6tZissl+6yuC
ytKXVuDO7Agt7/LvoWP2DBFym/qIvmz9n+5VOBlgtRvuBc8KfxqDRNWiav+JPtxPZHdWdr/unHIj
dfcNftNnkeOCr+2COQsPPZ96Mw2PILP2Y4Bp041wY4JXz839CJrGDIaVlXLPRJBlneKvhsroGfFW
4ZLOeK6S2G2BkwMIcHiDpd7/alayCkJx6esoXmUNBOuOHPYh4v4BFLzQenyYsoTR330LI57ITUIg
Vtn5wunp/qmVW4bRVQeaV8veTZdptR1QF/qCyF3C0o05j0ijDfJYKYdQrMMAHCRtilVpS51xw8j8
whSIOMC6R9l40Sp7b4wNJjojP+SyeE9CcWhqRrMhqY6esA9JrGCUYSVidBG79rGbnK3TAEGg2skP
08jkojPZSfnByRHRsO3RuguPMa9uzLQHY9/B0scHRzvHEWtWZyX6i0ld4dtiY6fMakVCQE5DZgl/
MW4knYJdaNOIa0MsncvbnWc+mt4yXcq2eiYXHm1qnzLqaiAdscqPowRlkbtEvRsgLmUE6sPFbaNh
IcL4GPfGxppAH2ead4v0+r0Zgg2K1H4phdrNIJZGiWUdKWIggQp22Ty/pv4p6RKM2Rs3Se/o1u6f
ChCWi4GWjT9zyeOABbH4CDMsoF35/6GEwzawQuaX1Wfs+n9IrsicSJyfKnG/Bx1xaFo3iyhHWKVP
hLsaAbHl0FnoVciuqwbzUto4YpryM2CbPUTP0vzTTcbhzAFsBJ26B93dJPErQUBoSchES0U7CKS7
RH7dLplybroJNT3GGU3jGSCNjxVCxgydtTD20tYkuRA/LaTTlNAELYOcQtBLjZPSS/8phixAr08V
lp4I7ZCVffm4yrTpO4yniAl4Sn52tStnwZwDwhBNkcSbFGD5tsM9bR3GFk4a3pxiWTSnZjpDgn0R
JVTgIdlW2H7oF8JXuleRbrmlMAT72QoZG6NfMoeXunzI/E2LP7psa7ILKnETbfp2NZRIKrSDCD4G
FA6pPq7RDa7D/rODaFWMezXuRf6bCPBKroYj/1CEkFjOivVfQAiYxwS/KPfu+Bfh0JlddXnxzyxO
Edoxv+WZxndcgM7zD3X7bTfHucWOsmM9HMv8atC5Nly/UATb+imEpQt91iUmdZRke3jpwcuCbV2S
7Jms0/ossqNgvF23sE5ZrYmYd9e8u9pLRw6VZiHSIaIW72FZ34LoLY/eku7SVVCCGbd/JmxIWuuv
7t4qHIY+KmwAMU9O+U+PCDR5sxVCHX5or90B/zDzR8wWBiMb1AKRh5twLoGRTX357cpiBNWS9oFz
a2mjPU77e92cUnkKoO5Cd0giCKmHJP0mR3BQN3cidZHsa5a89kgz34yLJiU1ptO3dcX3OQ4ucYqp
2qdaeIKHjhWkL08OTfhkjo+gQxMTa1QQttywmsdfrz88ehGotTgWq7cyZ5YjJuvhynKNyEKtveTL
xtdg4q4gIBO7ynDVGTkgk6cpk6yMMtoqhhkh8yA3Yuh/cotrA3zYbwkS9tKNUv1uLvh9Mg/i+mSN
9945DMSdMfFZ4M9qLUTYGIwCVFmu86uZD088VFKuJIe3wURA4XwrBet6kOQQXgcNcOt4j2wiPiEC
gWziWpdXosk3uY97McLrCVqfr4daGGf75D9K99sFDhCXC1kevWFdmfjGT00erktsBbFBiIWDOTJp
9n5YbMjwoHcmkDe6F9WbqW0bb9cat8b7oYRF+wP5QAdKwEGOHADxBQoFKADAed9sgc0UUUqAnTJx
SFlaGv5aBBa0DsL0dsWkLUihXYSStPkXbUDsuqoGFHQH7q910D4XmYedwYH1WG7gwtQBW8p6YTbr
cNwJMFuceTLhTSYvmdOFTfq0GY2NU18w9i/dGt2t4XmPTheIyWbx/z+pfsPu4of9U9SxDmrQzSu6
oR+Pq9fJ2K1G42sWBucQKXWLE6wLBsZixAm6d8fbmNMrGriaV9bfj9E2dLatWz4b7fgFduRTAxWW
O8MPV8sLFjoodn7+1zrP2uQRXjHBtIsQleONcC+YlKSL7YiZv2fjJWWRCpSqeEFAQ5uSv3LZ8LNt
AnJoFDPDggi5bdjjMXI2GjsCjW+ysFaOscsjwW5tM8qS5iOadq0E5eBImp/CYu9BtAHi/5wwo65D
+2P47CyhZzuXjl3RbKItqmgnMYK6w3fj/zOsL2xOgcc3vcihaurpA3QcVkHmcBqqCa4u0oB1NKbf
FjeIh2hN0mq4GsFxbvVuILyqPe+1CVncl41kE9Ev8g7mk0qZ/t60Ll0muGRz+dUiomvUqSVnrm6R
ModIc218AlTZibajbXr0ylol6buPOKEiEAlHwroCNJw7e2K28HG+tNOr7VC9xqCfjC8caco6+NTN
RcbZUe1aVtQVBcXovVrBdzMDxgnhmh2LikkxYTNylRq/qI4tYgMiBykjCzJnX0W/RBroQmdYXDJc
rA+qhf2Z6nBS3XsHWcaFpIxR7BYHxT4Mh1e/RswmvmRyVSGhLhACc+ucNJScKH/5BDDaItISqyTf
wcNCOtY4KOs0jPiIzaPhueK08SjVDF2cphxgFqEJtNNWKNdRe8zN61C9MBoKkkPELIOJu6/2ZbtJ
uw3SMtuHR0fS+vAeoE7Ahgm+X1k7qXCcabS2aMWhi62KkUQJlwyOdCIJlC+WBZ71PgsNejgQikBB
2+On7djo4hppog1d5D8LpJJJgqKnHqDcLlr+2wNP1eZmsKIDIsMps9BCN9bWnFyYFvMuDmJa8RU5
7xGzkwTErH8GmIJyLtOQPJzihAacOYt2SBp81tsS5iDSEuBt2wFBSlAnOzI+yukTHaYwrm4pz6N5
7MdnREE6cTVdaO/AjzDEOQOSTQKOCDaxYt/aJH0yqUTvBdaNcZUXlTDH4ayidmtGrvcH04FE7mp8
AegHSDDf0DAtQ7RT7Sppb426evDQSPQV6jiOH5LlRDTbQvxrhiKzUtOyyhKO1VuHMDhC/mIQlq7Z
7tqqrG1iuesQSDjV12sceOcJ+VzbchQx19LbC0ujQ2H8Ej3jW8TyIsCYYexIlEr90Lr//NF8ndxm
z0B0BYuavQxQ2vQi4pvkai77Vwjt0rlo2HIKvCRF8SFIDkvoxt8UAZV2Ty64DbCvJsW3eQ+YLNv1
R9Bzz0FzKYrnvCDIblZ8fCY5W7G83zjy3zwMqsVHWn7PCiztCqGQqpDUOBJqSQ2k5Mrp5Mn0WYmI
06unbpOI4mtUNOz8Lc6GhLI77C+VWAc5xhHjowgR76QXs2iWDuC1OPi1umMbPY/qGUf6kGXLqgMS
ojj/XkrHO/QxnksEAzUmR2ypjepubeCv+2mTArzvqfB5l+XWQ6msgmI1tMOqJIIkGXuep7RAL/PR
jZRSBa7TfvxKeaFlh3Ih4GGKryb+9Jb/R45oNEaIN7ggg3pagpIFTDoCzzPpJKfFVFHfo1/osegE
0QVVKu3cuCzx1Q8+cwxUWemA4arasLpdptUuh34PdXnXTYzTBfAMcktHk7k+vJ6QVEGEl7ZqFg5O
rGYWltpfPVvFTBT0urtEkgPCOHiKCYtPD6WHJ6e9aJLUn02RHaDPAxdifQGiFb1Og/Oj+ueRKaTm
AFQWDBptjW52dBCcJSg8JZwsIGW5S8cAfVqDMW9hwwKVttbYBeiUcQaIFJnpTGOe4VEupJWwQmVl
yI61dxGzWl+hjS7jx+0QSLI47oB01MFRmteSXaYFoTjlU63Lv56VTSqtRSiqrU0Ws8tDIDz/DGJ2
H6LCMemSlPNuVlTVesqMHzWZKxYWjz3ozeqk6XAg3HJXd9a2z37ySOOkASfnCsRw2dJkSFK4rxX6
Lp/ZcaMh+i/yjd+Ua9l84T9eRSZBIsVvHqTogPMlaL6Fa/+xG/cj0klObf+JBi1ELxN9cE+a4aHq
4OLwYSEPahPmXtUfGiJN3Dss66XrowsfV33zbFDveqfepYXa2tOtqSMsMx5Z4KckrxYZOwfcJDws
LJB6uanlgMxHY0yFiUTd+yzAE/VtB8C9QEMSO+p8aOqaz4EY26p7ZFJHNNw/e7PmVhHaSXqalWOo
4bhlyKWRY6hYAE0ECLLDZtpk9Vc3whPUG7xmKJhH6jH12xqnfoRaturcZ01CGwmwJ88DC4vdMmqt
kcQZONy7cm4yhv6psoIXAySXO6Lv5VhvXmzdJt8GzZ3CC8auaLDPtNd7KYJbUPwU8pSmDbmXYm0W
LHp5QgpKtOTgtcAglAkYaAOPcZPwqgjMfqMY7gk/Q9oRFzNevIlEtE1Gghm5dMMrk0p9IBiyQ5Nc
+yvwfeSYVRtvmA58Xq9lEx9EZ69tj6Nieim6N8c/VSqhoGYbznE1KcqteX4+tmo9FSAIi4Z7vV26
8xyZ7s4W1trKCSm6oQw4lhLZU7xt8rXS33OdfACWb+pHhPWz8hEOEIBo3QnKyXyxjRnoQ0PU1Sly
YDrhkYFwSUDCjfeYXzJGjpxtTR2bIk/mUlkHZbZpufabft975PUNDwK39ZFFlPU1Opsun2PjUAju
dEWVjPjdGvJjhxbYbC85owVpwhBHOOs3Sw2flRO8OtSmykH18i1swkozHx4ap+6GNChyg9dlc6gL
/6pq91z+x9F57UZuREH0iwgwh1dNzkGj+EIobTPnZuiv96EfDAPGeiWNyO4bqk4JAmMSlDP8AsyR
SrXvx7WviyM6V2EEly7Qzk3jHP2y3wteB4PgI4nMEGPynKUZb2cODbFCNn7Zbu3C/S83rM/i9qhx
m7Y4PnJudJWfR/nuqrtwSclCGYdpiH/p5Ra0bwRGOfeMGy4Lnoqrb/1l1YmJYtFyzd3G9K6VYEzs
BCCFlQRn4X32wdoxjyOErIhQCZ+y01wZ2NNanMLFe+P6q2o4sqOe9+n8Hz1I3qkgDLSEdbUtrIMT
49Tdp1W8HKmUCkIcQQnkJITxSsWvQpxjcCBB91VGz7lxA1bUDMQE2qSUYQ10zk7ZrevhbDLJLQtg
MUKsDTNam7S/0KXlLQtaPDG+UW4T3eLh0CtCDSAtYrQpV8loz57rObnGWTom8c51TfNv49jVCYvA
rFNVn4M5MWVBhzRi4shljWUkWEc+GLHWGF/btvrrGwDgA0MKOyjqQzrPcqzi0w7etOm1wTXTfCX5
K4o7xXZidA4i97Ce/OnWjz60K0Y3mxqB2sCIQUMn6zt/IUPUpj/39jjLIJ8ygj44PgH4GGx1gMhU
qPOosiL3A+sOjHqu9p88ulr6s4X4nt0ctumvJsWy2J6i8qSFO5poO7yWw37iK2nNngvNKrNl43Dm
FYd4zM5VuJ36B2hEQNYry2J4ziLOJN0a36+j1ZgZV0MzHE3BSx+qZWMXaDIq95R482wJ1ClZB3TU
8tka37TxY0r+RfTeWX9OnIg+7WhRprmTfbD1ED0OPBdIRXCXWnE3cIhInBpNFj6gc/fQekk37NKX
0IQk6EFvKC8+ZRv7MHvvgOIZNm64IYwADpEJOry7Vzp6qWMvqaTBU6jmZDBWy/oXM3pHZNovQKEu
xQD+YaT1UVLAzyG3erC5uOZULdwankcuNpwtQx2lgKMakBCyCmqPNbe7aGlAVE35iRl04xbRPa/N
j77nY4ohOjTvTiKe3V57SbVPDd52KfAxBAyWyelLCGPrUbozRd2GGKRaDiC/G57C4T3WvxrhXHxT
wyB5j3h/vMLd9wgyJaKuOrcwdMAAqPD/16preLKzlcf1pndgTZpm6QVbg8vS9gNGADYTcPnGZACJ
Fot3nK7Ky2Bd8ZNwGOsobkkcIWPg6s6noHXOrbWDomqcDpP6HuxfBQ2iMLigShxcZoHHla6CQVgc
+Oy/6OaT746xQ1CsXTZUIeWZQtNOTLN/HygM9eJKJLTv6euWBifnxdVufvQ8mB8Fj45m4RrixR3s
bYxmm7UcJZN8BGLa2o6+HdJ2V0Ec7UNYLqg9v8uUOGhEQWDDSO61AHlNRKruMixKZb1lGYYq7a+1
bl1EUgeWorHBqf8YpTpo7dZvt/ZIBNHUS9AybCsgFNQFRDme7YKb5jy3RRbl3FtE2W6YyKvvdbtP
fbGhVkIGDwxrDgXQwbIV/LHyUo0+kuOzO7BIIHYUBoNvgE8WvHpgoFTubIrope6fW9Khfeutghpi
G6huvXVbv83Kj0mSQo1xHd0bToSVX69ihJpwP7MI9b9je+/cNFg1KPhRFiAWmrJo45oj1SRVAcIn
SIz+MtP2vgtl3H14rb5BTvoYka9bJJSlnx41DfEAW98RRBi3T328a7Sd7V6aEnMeY4Ex1lGCFWsP
OhhWPo0CjIAvBJErybnh33tk0aOHllM0G2/o3vOakpiGc6061PnYEuMGOBExlhEuOaCw/drsvvrh
1XffB49Ykx8bt8t0naC1plCb7Ytrdz+2TTPMytqNq7Nh3XndVbt0u5eaL6TmvYmJHc8FeQCaV7Io
pdKaPKIeCMNgnlgXUH5m/t3RpgPwEWKYOIxXClV7p869Abxf/xBCLe1xb7s3iNs9wxQP5e/A1+yT
q1d91FzN1QXVJRomM9vnI9nrz1jHPjUz+MmxTokouHL4LlBTsh/oKDv8pFzNzNoOmUCKniRJepd0
5Rn7clZ6iTAy+lTqJyABY+zOJfHR/jYgUrfPXvH/jciYxvHbLZ4TkBuO/oxEnzbyUHZqEfj/Ji5+
sK5WfczKEy3EcnYe9tCOxpLRdujsiSl9tG1KrIoRJqsWAUXNalYvseTnL245YJrlgmL14BCu0U/h
nZhuqgHKGDEchVO5fL810wiEQlbYrhWhIwOBgk2LXb5mJNbZLAr0NPlwcJKmMMPxQVhMIhlqh9HN
rg1enmIPsnMRDIWPpiHcGPOkEtwgcCIIpFCbnpS58VqyDMAwtFvN28bs4WmJgCqSpYK8YunNQ6lp
Boq0rvnE6t6SH3C7n4YqfrdzcWDG5GoHVpK54XzrZNavLLFtwV2glG3D3sGRxTx1rH6CNmK+7ZyY
YrFQKJAnxstSG957OiY2f6b2TabFziRMQyBVQg2GuC/jRlgVxaqLKLuwUsa7nFFvuK/RR46i+kdX
/DrQGfuN91CSBlMZO98voBroTMDjyTumtFt9C6gCN1s9fTvtrU7Jgamr14iqd7T1fchwk5CvU2ed
iUhuoUMWxToL74Y9QqKnBgS7JKnyqdzbFmGidSnzl8jFa9OvZErZzQJ0ZEkA2DUOVlJ7WGqbkA6Z
nicsuFXkLbSEDa7+ElSSV6g89THg1kcYnN34SEbdsm7RN59IiDGZxJhHngI40fiL4cGspHtMWyKg
ToCeoE2Tf6oYtw+rsdtDf1IS/AO0Ni9nPwuZE1g4VyVzVsoIeyR5MHwVwz6wGaIsuG+p8ZO5S1Xb
avwyKm1X9/R1LvnFAIKqfJ3Q509+Q4WMtsnoxBzj+tTVWAhd3uGQRASErXyKDv0bdQIfW/JTOUzo
ZbPIxCnzPgMkj+IeUXoXjEf1DHoR4brFc2adHSTceXRo/UMr11rgA8Kg52WR1F7JKR50DcNnyEGm
IWJ4wcG67iE2GBIKVvES6btcHHN+FMtakdayHu1zyK/bRldXhZQ3TbMI03ucMTkyvkbvYxZ+uP1v
Mf7o6lmghTUBk+sRUzLc+O7PYP+5Guf9fAYnBiMIEOvsQDoG95mxc0Fm4l2U2r7hxtRyKuB9oWes
4yLAANfSvbjpc4N4Px4PFjFK3ZceAI/kK+bTbfQgURr1odc9lkPQlDFlheFJ10+TUVzA/rOaHSAC
cHJxkmdU8fGLT2BGiwyPCZvuLXrUP3xv8BX8Qlsb8W+Nt9IlOzuHdTvOeSHdLq0QV1FPIDOtkv5L
69O1iN1DG9r05UfTvGZ4BiN7Q7TlbM4DeoCKMsmvGrFeOYa9zJztw182SyEPcY0tZ2wdu0W1shqT
GK/4BJAJjvvArJKbFQKDX658Y1eW+4rKEKtpUd071mM5kozU+eeMH355HfNtytik9X4n689KLq48
Cx6clL2dQr7quegtsLQGHbNF6uvGvTHdea+K9hgJ7do44lgG8qcs+J0z9VGZvvMjmL2QmYuse5g5
10ql50cxTDsr0J463dkKPyFzjRIj4HvxmHRl5i0osTom4blqCVQzXZBAZEnVSfQvp6/NJLeSqN+x
jOPzlPWzaxrLoSt3XYMY28gUa5LobZwHBGQcUeOpJ5IBmFiU3CEYTFnZmBXjqPSo6ls4cXwQHiGS
N1bHdycCvNTCQVW9ZPCeU6xo8heS/IJUA9yiLd5evR8XSQt80cD0T8Rt5/hfsQnmZPSo0XUIGOBu
B6BR9h3/5ZUQiIDWFu4nynwjHGCEeBLrajcAsMFSyJ25H81kZ+JxYD/Nmt1SH3GDJAsAR2RYX1WW
HRq9Roplfuu5ejGCYalzNboJpWqn7RPTOwS+u7YCbnSodhvXibgbceBmDOc1Kr7Gpg0Kqq0Wl1+j
KE6D9KOFnFI4C7PVntXahFjetIYCjEn35zbVAb3OI4w1iYhcnCtWZm1Go4YyH3+sua5hd4W0Q1Iv
T6rCNq7IYJcFE7US36O/ir0EzwbMyJZUyiRV7lNr4nxCRu6X3j897i/Kil6t0f/WcV6VzXDOk+EQ
mQjRbUYtMSa13jnrmdzkSZmskrz+GINqrU3hupH6SYczGSJMYrYEXxDVCFwNZO+efNNChmqNdFdm
ZZIwwguRhzaR0bl3LT3AD2bGgFDiApHkLzBkQLtpZeNX3PjuUnjpC6oYBvJusY2rahNkxHyMoY7a
a8TUEaX5expCaLHxg5qA37URJ2lRo8x3ElpQRZ4z/fXJbPPPEVt9FhGIqre/TQXf1U8pDmO1aljg
y6i7W+Q3DVSDYiJCM2O2hDV2nMJ9mf71Qv/sEaU1tX/Mp/idtJhHbBhvet/tTehAYs5k6TU2iy2Y
L0urr0YdY7mOYQK5QbQtankee2fXd1y0Xv3WqHYjJXfM4DHwbXX9LzOQilqjYvgCG9E2Z3vJtZvc
sxNnFy+mkY/Mz85qvEXkYYFp2isHwMW2jfcm/ySDaqez9evaB5gzTuf4ojLcmPyUbIkOYxntPaxG
jv86Mmw3Bdx2Yz0SyGaYA6Kz4IkxSdNEp4EpWBqdINi6vryPzT/HbBHdIee07J0mflD4FPU5lldF
w2OLo80dKCBw8MMQsu1l6SlgZKYc+ySxp2iZdVOx9maN0Yr1UsaEtOJ8n+0/Xuw8NBTebgYzSbxV
3G4xzSsuNzt/K7RXQZqye4zDTaeQySgIRgzJ8znD4WRY5n5O3/NWHU974RnIVBjcZsfQ/pysh4mW
xir+OjB/JUeyz+wXvBF7nDphl4RRI2A7l/5J21+TY2JEpKdmzaquroJdHiyK6klUh8L7UqLfj+qT
B5h7DAk8cRxywl8k95YJoMJqePKhjgblawZ5oSr5aoQnfs6CzI4v0dIY6/3Zs08RnZV59JIzcawp
bMyapiKKvscObbu/Scd0P6mVAWcngqFI9g9uXZl+Rcx/cqbNOd4Jw61/ZFMtSwZ18/iqLA1UYNBy
+YgpCfITDdYuVh9TIF+E3IhmXbPCygG34fKtre1grnMeLN3exGN6KlLePZsDhykCrcpk7WI9Birs
8OqN24nLurGPpX0c1bHN147xEkwQ1EjD7io826gKy/+RujaBa814Gjveg5s3rChyeZ4Scx7zk6cq
vlPcVSknRz8LB6t6Lwf5l+H+ahuH7RTgv2npD+3BR9sf5BdgbHEK3gJxHtsYKAHF1u13hUP2Y4QA
I7sbwyVvryXqB3JhloQO7bz0ze2PRfjizhvLk2QM0k7Z2QgMwkOdhZHfWcAfjKb90bN4686OiaC6
eSBtKqbJLv82e+7aMjZmrEnzT3PgWnRII/JKCxbUu1vQuJeYWGYTgJ1QL+nwUXTaL4DDwnyL1FKb
6/j40LRwca+ad+BzSxJiASjpwSSjQi/T357zU/fQfxdL29zlzLX7LIX4CcHCOQxFuI+nX5nppKqi
kCw+0eiYMMASvou0Lt5tjlGgRasiv/UUjRWRFfpRTe8j2YLDoRuXRXULQlIBYC02HJLY8tDnkI5x
tMOdbNYVVIWYCQllL4tzvTm52q4E7k7Yi00FFlO/RS6LvElB5mWgZbQBv7tz6xHpiXZAWnSJPqxr
ORw7F91JON0oIfqI3I9xPYVw1qw9zz3BRnnaPrXDeiS2RFFd1tml5uLvi3PTvrXl1dFAHTFipRX1
P2wkECkwYfUGZwQ5Aj43i4sxVU+etefSF82KoGRX41f/Upav+EM8ttiUFeh04ZFkrxyFDMrCJ+Wg
CZqkhLe9qUr0pRCh0EhCqAK5c0AaEnfZQ3fQ0ixrg+ecM89i154exjw4B/5flyXABsVH3hFS5TMa
fo4CaB6cgYaxYh3ERpYesBcrj4FSa79jPltMyqEUIyjK24REi6EDKmdOtP/KTDdOvkf53AUSrygg
3CuBGcwxHf9k1N5hClGT+an+NLTZpyf80yAYZ2TK+Uhj1tdh/RZ6fJYmf0lioluUxlaZFghcTUM4
g6CcgRTG66XCS2QWat4qPpzULunxnRHJFQrVjrx0YbZr0py+IC5vmoQ2z0KnFmdqN2rxBWH2ujKM
XRayBTbZeyD6C+9Fz8A979mMjQU1uZHtpsLc11rwa4CtrePqVnUk6PXml4mtqNabi8nGJJ7Ybtf6
vyJhVlXm6xE5dGCokx1O8I0LNp98z9jRdUmZlyKucHWLRHt0J7xZKetXVUUrkYp9ngWXlodgJHcH
kdcibXKFxa645nwmnuueutQ8o2lc6ySZt8MEsbCju24vUTmTpfXWnIXJJlEK2k8CXALPVE8KCvFv
HFk6wjszuuWi26PN2HVu9jG0gJVYW/UBT1vcHyJM8TBe7Le2QcrsK4bv9qxDQm6XdIgU6GBti7gm
mTrYLLLgmdaaL9IV2p3Nub4zK/ickYXtN3DQILao6LAI8o9vU4YN9OgWPBU/oQrqXEM7ChBhyEbZ
wKQENzEi0D0jOpZT/6U3Inh2qKBVHkj8XWWzCDwewsp5zxKY4iWNRcqsoGnE1TXTdRIwqo7UvBtN
yQceRPaahT5tjIs8MMZkmygchaIHxTfs69z8iDKBgs0j4ZM+Z9Hi7Rno6Uhqoe6O3deODHNS9HIG
Jn1EhgHs1wG79uSiReT17S0mSL7NBJW4pq1gDzASS9OEAAY12W6RepfMlqd4DBapR7hc5RAE7Iht
V25xscB+yE9Ekgyge7a2QOVPlzPgETeqY2G0YOoaQDrkJTEN9AHrNOzFNlWEiE1PciI2qdQWptfA
S2B2ueqKESm1EzvroaeDnzT0+kVjNWgDQ4vZrGhFcg5Y5dHf4xpLEt++OUqhqLPHcpmYFTWwI3Gu
W/hX3QaVpdbVlBEdkEJlhRHaDKego7M5BuC0dtnGjO346nZz9GmW1lfHiY1DnCS8/LKCmpAKH4mR
nBOnq4otoKw9JhU5yO/ECA7x/Eb4Iim3qfKt8xgXw9WoBJmr04ibzyymezEN4lEbXQoiBF16nVDd
lOU0I9BZASWkNUL19mJGWyPo2MbSi9VgR4/EaJJ3iIgmpARU9rHL/D5ANwE4ZsVG5JKN9On8h4Lb
D95gx867TdWjr8lT5v3Nv+OESYCIxCEYU8o5V1ZLd5q0eZI/neok9xeNKE1okL0H4ZNN53J02Rch
FRVnC1DzHC6ExSdijy8m6vLITuSxUawXSjJFN1bnMn9Ab8aOwMoRzAvm8rlZbuxIoZEqvOiQagBt
uU2ynVH25TqxBv+Ygj3bgUHoV4rvd+HWvLS60ix0OmV4d925xU8MOOtGEL0XdcM2EHjY1dKQDuV9
NJfL8q/1E+fU9C1I2bpD9pJhtQl6o18blkACUNgwr2bwGcEy8TbWWqQ6oiGwyNTDBW0Y72FTgXPp
iI5uWIKCBTPyUx6m/VYSz3nSRJBtg7jRQN9QI1ctNMlwtBLKIRavtl/3H0hL45Wjovjd6ztmrCUS
AMvL7CcwYXP3nJE0GJmYk3Tcf6vR9H2UQyA0K3tkVSkVLOSmSrHKB+KRKs3b+QJ9IZPN6ZXaiveo
UNiYIrxLw8BcS6iexo8wU2ZMnXOiv0eWTWDwxtH18pwYcn58WFv6c96DHlVyR+ItGIWimPWVqbH1
M0LarB7AUGW007HD2rDyY3xdGmlt6FAlgAmrJx4uR36oGZSfUmnNlterW7otjisoPLSx8dAfyHo1
F4GOYAdyW7xvc7+61z59j5CMNaFZ4ZiaY5rJl1Us69lu8MmWyzR1EQpPboeqDhBhaOh3Y96aT6Y/
45QQd4qMapuqiLEp5Pn7kCpxTDv0QWXHU9HUIatIWUTbzg55wvN6JIndbtZNXYEHy2vejVERZhaS
NrJVKTqHrJshACVZgrWGSdQmd4dZIdNCJDfFWdMKfzUh6+ZaUGibC1BOoan0SyUFCbylxcayMfvh
TzMiKkllIiLKm/hAjvJkyR2ZQwQf5qz9S/23cH/J/eCO/9CZnzcQ6CPL2Ub1J2c9mxfMyiUwWV2c
fYR5YAm93v9mZ1Nofwp4fYEYq5n8fkuMo9pGMZBo+OClYyDl4Uym32+0Q4YHGYpMD8dagG1Q+nsD
OweR3Sw6A2Be02+mAr9QeW/ANnqteY4rhz3tw+6AJ3kK+Ym7CdV+GvWl1b6UiModzFT1xA8L6m0m
L1pNCCqRiS7OSGEM2y4XOkpUb4Wo7dWIflW3C4b3SrwZAq4qa2uu+iUvLpSCveG6BJeive1BX8ZA
bWNGfAlTYOz64aLxqKy7N2t4G9OfYvzXmn8AzBeOxccBP9O0n3N8joi0AWDM9vnkKKu9GPFY/DPS
sz6c2rJCuEyT43IbqY1OXLKLsUxB8Bkx9Q+Sbe23rMhq2mrpUWc02xIFUOLN6RAEubtW8ppPJSPq
dcb5X9XJCp3GipCerF6PMA5Fx+obyvCgIw/r2ehRnksInlP8rQeEKt9K7Rf5XF4+cvddD+9Bxnow
fWuC13w8i+gyVB8eIZbgdcmhZyMhk8cUvkfVbZrDW/rnut+kg9hh27rkHVEqw8HD6pENUINxH3go
nzi5n7ScaKY41tYDaRIBPaLO3Dv5nsrwmFufavwQzk/EvSipm/X5fPqZtUl1A7VijhvzxHOZ8k07
GVvrEMUYQRkqdOdo2qXrmGuesm3UQgjmlz/QerfInLFEaxnERCvHT0aSYvtPwufEsbTz3Wk9IyeZ
VV1Hx37j+loYIGrs6WzgzpHQBlzvmWAQZLmzL9qIAfmrv9xmNJ7Cr4ufhmRPG4bT58MpM9gzBr6H
tVZlZJn6iGm6G+ccTlsiw4S5AeRLaDeMC+CYGVAcGaFjpInBO5UWN6urdx3RXImODv6UmD9ucvGt
D90lruKYOp99eytM40VVzImJ4NOqgA8p3c73HE0NgUJom7gZKUt2nfOtyZStBldHXez8/NdTETbx
2TjabOLs35Qj4yJErOvEYyivtaUQgUD5Qrcx21jYyMNEcCrQWnU3rNioLDo+TJfLAHBvXDTahgsB
RKRIS4RU3VblNQrqU28dsOGRSvBEZGGO+2SVF5IodUMcBCgH32XHlYDx9SFU9P64rFqUUinGko7A
36LUKJOwfmiDvuNcPmbRzE5rRbtpWWcPczaMNFf6wDqn15ODqZ9K+xoyO5zgrrK4jWxnGTvdVzth
niVjyH8KQB05DmsUG533hF2MNXZI0L2AImx3e6MCSgCrDUtJNtUgHRAA7qGP6rgRHInxhggF5kdo
nGHIp92Hxz7TGouVMSRIFJAOxpRYluJE5orx2ftaXKaeyN5TD89iNJmfOJ5pL3p4JISeShJlqmNS
7Qdkfj5S+oSyzKRb9XgTqxH81jTpNKI6WpoWeSJUr9Sn+OmYQhQ7TZMO6D024zbY0Q6vohbYhIu4
RACYvG5+QZ6huGBGpWicmpEl56015kkj2GgiJ+hpW1AZgzF8WS1pUy0aWcdN1mA+/bWf2/KvFPLP
HgdqpXjcGEESLrRA/6km5zphj1xkYXQ0zIAJjg2BRurvwRB8TZa7HRmiWCyfhUcXpGOYsouPhGZO
d91fK/gN5L9Ru0RQyLWWPEQFWcOGxY1ssfRA9vMY5Vi/R7jRGWlNMTYoiVl2mpXptC6sHzrjqmfj
wgiA7HmLyriSbpjwRAgqiBhPmAYMIS+cbyNX4CPaLwFhrCLvmxIgZmTIqm4G/SS4fSzQOsPwnFak
7wgNICk9bxlQg6ensh5vHgLiRv+fHcdx37oE79lVsTR6DXNO5ITrMTF/XSYbY7QfKvNezhOszuCg
DoOrU8C3HbYGUZIDojP/bngBk6vmjHGrNNephtYWKRGCyF1CoLiXPpocNkFIalDm//QGAbg1vyyw
Tla5HA2AKHlyyKI6XIVEGK+LERXwFHkol9AwpBLH2qDIaGiA4bdv44RkucAHLN362OlujFeJqblI
AIHjouWfHnI02+aCNt6njnKszyL/UtY+5YDkyk6ja1dsPUnmyZW6kAideAO86qvtBaSqJv/IjMxa
sfJ7TSUoMAeZvFpXftMvS/HgZicBo6MosNtHxF+/av2oXEWitJYeQ34YDKoL9UNpkI7lyF/Oglff
Y1eHloX9Ff5M7OhpgerbsvxlC7e3tv+FbDNA/jy5HqqzDkH/qCJUsIrwVZa9qToW+ptTAvLXmaXD
8WCTqH066FalAObeEH5gTvUlKLE1Z941lhvPWfkaXPJVZ1Xolss7FhkAb+uk32YTFo6c3KthIaDG
eMaLq2OL6VCtM3xjZPyTEbI5N9gjBre+y59kfRySrQZswoxs5LPYAhpxqgcuXppDcDCPwfu222kV
5+0FMg84zhK1bfzdgD2J7fxSCeNtCLRu6YArsd0uWkqr+pg8/G1YE5+dTtIAV5+q/nLnKWY5W5D/
RZNYyuy1ZDNUMG71eJ/a8EdayO1ztfTJkPcK5mHYZRidqIRdDabLxnN2JTkdA8EjfhcjtMMNJdFD
iyg+9t1p5IDBZIx1pg/BMgzD1mO5N9aV2ARVwKQ7tVfS+FI893XDInkq8LaF5D+Dn+XzQ/FbJxuF
JaUxz80MalGCkvFWWySdkg+DQ/sH1CLXbw1uCf1MWjxCZd/1IkxXIb/spPkx0Q9OZQDoLv8R/ksO
rXKeXDu/YwLEdCazAgfRomXIpE/HbuEMe/o6QBdPkWQCWDsYuMYOL0RADrukkaoHZofxyKPjt/xg
eXO0tJvNTVKS7uWn9Un5NNNBmL6NxqzQcKJTkiUHhdfObBvwzSjAZRwcqpqL62E2nP9+RbYs1wWo
Mi2Zf3qXgFrUXqafPLtkMvQxRzI+CJ1xHLNKYEOSakEHf63hFJeILrAWPykQNrX9PBnYw3ynRAvm
EUmBDZJl+tQvUUsvLJ2ZpnYgaThjoNewvvfQUUcFRnudhabU0SOgBCLTJETdUfBnivo+SrEnJJ0g
U855x3x4w1Xqm5Lti4eu1fp2PYLWr6yE2QpNI7wraFbEMb7ljFUqkibApe4BqrXbCAoIpQ3SDiOY
K56JMzQDgtVZpNI7xY8zbg39gWB9EY5brE/GsA/VzdTfS14VALhqD7egqd9duY9xmNvpCfUKrMG7
ae2zhiUlMgUXPWcVS/ohOrvq09GenfzaW4+ovaCgbIttJXjLox8mwosYwaXkJA7ibhFL+9566ZUh
yAGnbEwsb3iw5HA2EospBHnABa2j6d4BIgdN9NmX8efQTq89M79oeIkq+8PIg5kV48GbNGP3bRiT
uSphcoFRPEIw1kAOk0DuubSfJ6gxfWmidOt4LZpndv6UUvKtSQ9ugKWdlTWAmjjVtnl6cXCYCFpG
mFTFsOVWahu0MLl3KwciZ0Clj0xDp+ZBYF4YMtM+guCNQLs7Z1ueS39nmoep3KXWa006lDAfIzKV
GTp3InrWLbdk1Rry1DcbpziG2F+nTcji1N7l+Nc6H8eMfid1eaun4tQ5zreVG7gaB2xFNQZqyu0D
JCBuUy1asziEpgdWQ0dZFAS9fjGKWqwaH/mVXW0TIkkiTwQYpScEFPwtPk6btUEeRptOiDNhRmlv
ZggKnaETo/U8gIFQpdwASW78SxJO2TT/SNQuNeo3qb00zmvtVzcZlY+pZM2GpkB6KCqawYD96T5J
3CHsZskdP7ndPk/NpSh4PEqX1ZmIEN4BKMkZUzUSr6nxVYwJZsTxkriXqjkTB458j2sNvbChbTN7
oq/4G+Q/wrwR3CI7Vs45i9c14iNLsE7AkzqHMeoo5tqtwX+Byk6dR4klwEN5TOktXpIwJe4w9dHX
9NmhIGZhHMutTsR5GSElKqqj23rv8Ug87YA1KkXrNcrqL07rj8LM9/bY4sQFdkYY9HOYI2Tlryys
7jWNm2szqy0q67mfZqJosQ79OidTgr2/AMsG3yoSOz3M7lbavEmGpKrg/BrSm54VL5Wf/FWOdyBU
jOO80/+8wbqFDQl5lh9fMQRfDES43tDnLyQTrUyiJl1i6IFH7JRhIoa6D87NRhY7sfDq6gP8WSmv
TNRfmtRcTNQdCZbBYZgW6JEoOOA+tqu2zyMGnvsx5jJd6yxjlaEYawGbDu4Tm9E4tteesTEmipt0
SOGAhXCig7+uT++EfAVklDlRsNUUVRQVKO3+bqRii6A5J569bVv5KJof3DDbFv+i9axzQhcusJ9Z
ho7tyEA3UCnzzLP91Jd/yt6MAmFdc2cIKeJ4XeinGk4qQK8p+tUpfD1FN0Q+lix+YaJjbNu1Dkx5
SDn8rsk43/YsngaWI5LUxuZQOO2KXBRel+RsAoahZBe2fDYt+mRNy8nOzEyWUU004tbNCbIX5yDh
YBWKssLYymAX5kdQ8AqdA2r9yac/y1skbhFEJbVMjQMS30VSKIqo2iBVm4lSID5hUCzageCKWn+x
QfrghFx0EYIBgXHf771/lm38S9Nia7riuUX6EXSSLifVtGOinPe4ZzaNMG/iTzkTkrWMdNASLdYp
7dNxkSJXgHQ92WuHJO66MG5aHhbXsvsbSEjLLeYQBSGlUaxuwj1V1WmEVo9REDkp1OmWp5YlLhuI
QXY4xh5ips9UH8pYmcOrgY9d4ESq+KcBn93hDzRKfOrUlRoSkHi2JWFTjcabC41iplrIVUuoMs5R
0MX9yEd17uZqDy4sAL8Ivo8WT6vaLsC73fg6daSuctzn3kbiU1Elkci7APdzZ4Ac6U+TPA/WM0IG
OhYSip/z/tNkapP5K8kxXnEPBzX+pPrCRey6dHRgQf/FCQvIkLnjMSUoclln/pYkupACtBvYTc0G
zgnrqpW/+ZhVau3uCmDgcz4W0DVm7sSRDMPDxP2A0wGee77WwB//R9p57TiOplv2VRp93cTQ/TSD
Oeci5L2NCEk3RCgMvfd8+lmsuanOLmThYAqNaiArEQpJ5M/P7L12VVH9+eA3ky2xTrVgBuYveLuu
NtVyGHpzEpulYhOk22GYlPabKp9r7afVMCcdk96dgec0vaUXOrM0mwpEzOOiEKS6qczl6IGMuEtw
kC5E8Wl3AUYyACjx1e5PFStLGa2IYmwKBeQ0ZZf32uoLvZw2ea2+iJI/qmmI0raZZxkabUD0hRh7
oS8p3JfjsnyMJbbnSbbj5nfUtxCRX9NfQOcsE79a1rSbQQBl25phpF6Sd1Wmd2bi57S7ltUaP4hD
CaXlr7IDpBGxhXwqxUpuiXCmIU6vavZah2tmL8Ww8/mUedTAidypxgLmn6C6ScxDYe7DqENovm5H
dz++Be+lIWAyAT4bHA3S1ahC55qOeQIfq50DbeGJVOdXHaGhfBvCpWID970XyUKz76K5u/YiAokF
eoaQIydZkD7I4yaGafVmIYckL6xHqjVl4oCQevQHBK8OjgDqdxrEbEkW11Ej3qLKonkAOqitFsIk
mxT7sdNepOwkoKlFCdpBL6R85vQmqCmj1BzACfEmuaruUaPNZNL22B4Vn1GCqHbBBcgmBTXc4O6w
LWHGkcVn3y/84AyuhUwfmQwiNsCc9ZPCWmnUtVLIhidNDwMyo9apFw33QKWuoG6zyEP9Taw7zY+b
Mqcak6PkaaHh2xDvnqeuhxwf0HDIHZ5ho0OnQJ0n6DY3soGIG3oaE9hiwWaFIAsx0xSKsIMgFyUs
I2Ri+ATruW+CHBx2slEATr71JB6YagkXXxw8pWQdFr7JxDAU1yp4s/uHxcyoTFdR82F67ZaHyzpD
qqe1eAFZWvcPU8qmRH9RfhCgRxJVYeKB6onrlCPlSke3byUZjwq+LDWeai0RVRDbhuHDHN6zglGa
/dRhwVZdMMmpS5GvCtxV9TBy3jO+PHPbam9tdIEYMtbgZcn+bFSVM9KsesSvA/UBFaSozL3BWjST
gDl0FuqIgNSRQNLAL9NqRs4s914JDKuQMRXgvmgNWayQlOpME1werZSsqJBhIs2FTIoFzYaSoMHY
VmKLIVGi6+ndg+Uvbe9aCIx2rE6ayF6UNHJaCw7ciD6NFAmZbm4leDhWgvJ1IGrFlE8h7Sk7QIIa
tUs6iGeYMzDN1DUQpT2KM7gIr2HxlnlgAgTrH2iF+GBC5Qhj7cVifRV2C2CxGt2ywh4zYbUfkAbF
08DfxCpHggDKJOCeNv6PweDSaq13dcgAmurNRfVkJn14g8eNTqjuSDSa11jpXdzG8c3J1siXAWjc
0nTXShHiCTEchn7M1U6KQ2cxxW1sis00KMHMtUgnSmVMIHXZPzBuAj43jbHKBbH7qRiQ/5K74iOP
AuTDJK+beuM37kMhT358513oDR1afmzKL82372VYPoqGO63wACpGk1TL90ppQlyzYT5Y404pYaSv
H/S2vzjhziQGvqrdZQcyPgbcDmW6TZSl2RFaYlAJdDpxEsygHfK1ad42Dkd7gNXa9tuFBEA0jayX
zEMLgEC9IQkwfXFrWsAVo0sMemq5UDAeh8mHIBihiOcx1yaxfpX9k9DZ6ekPjftLzsPRIRg+1E6F
/JZXM3Kpsvws7AMj61nHxE7uMfmyPuh8QEHIZRT/4QVvbrevyzW69aWaR9M0WwTUggHEFjq44Sz7
z0x+8wHkmSyimVyr3Xdjs+y4tfkb3XCeXByEpN1YQ70jZAt4rLoMg02Zwjq3ZrmpzkwfiYx9cKkz
UtyeKuQwP3yXccs56d1Q7zzCvfLTk/NJA5p7zJ5Rx7abQV3f76DEo5IrjxlPq8Y7uxG77qiGzoew
6KxSLYQWsml271CHOaI6HfN23b/kjbc1jRh+zsqqbzb2YDV/LYPMYu0qnQU5oA68tLKvph4X1DDr
PPtGDuCoPUF/mBifaSYwBGIYDWqiY4FcVUwfvOgZdbKPi6XYSEwNSnEM4n02wAMA1xhthTvM2ujZ
E2Oc9zucqpQddLDmxclpopGRO428CHkmlarxIhknJWZFK929Dlqt9CkDOyd+kCvh4lPeNsVbjK9i
sOVJ3+3j6HWMU6lsYIYudt3u4ts/YcWwQeDoTH6aFhksUCOTBRmrOcaI0o3mj3Vr5V/9gd9Z26fQ
z3yX6XShLJF4wpEhNM16kVJlYpAeXd97Gm8p/C7EozanHa7tHl4miZWJoh/ZqhJOwdmF4Dnz2eh0
0TTrsF/rnx7MPhe9NdAfZuj5LJS+xGjR6rH9DtqmpEVDGKlBBGt6ut3kMLBt1gHZ2XxBVkweMP0o
DxYbBXhTGLMkIFmrWLTBQzGx6+8wuk+t/ORHd1ucFOXSy09Kri7dFM1FSisoFhDF5G9Ro+fqTwoa
ITAn+5ClWPpT0i0WcjNRGlrz+qbpRzcnUs5UN2oFCMkmWQRsF2z4VVn3R59dxiDR1i98e9GYUJAp
GadGcYtRNFc9vDz1zU2uSLdlY584W+wSVvqRFLfeexXGT45YMPVuUEOAM8mEQlOjCYvF+oBBauoV
1d5LvpSYURk4q/waoY5pmw9c6dhj0MGpNpQ85Bg12j7geVwnugWz2a24XzYK7hIcTNNRtxNxGCeV
QYl99rK1jh+ToKOOJh3QEAHh3k2y1KlJEgve61S/d+ZNtWBMakCUzJdmUPD0N7u07vdeWj+RWGNz
gD+A6sgyz75H1GfRbIKwRhtE8gFkTpPNYVOhkqBFyroO3AB1DmpGK6c2uRbtSjKALuvZOvaNj4gF
oMoxQ/GCNWMHiMYTUDMPUuzvPMy4GiQbT0MHiE9IJpdSLtGnfEved00PTepfwOOP57ql/jTUIrq6
wPBmAhSyse+QlFe51O+IzG0L3lTYLlQDIx01CNqTSSaYzNIjIN3s4qdsDIifiBfW00nNjqBjSiJE
sUxqsmrFIfHcUw0qo2dTKoKLhs9Hswhv7b99x5zycG3C6OgKhAvfbbNPi7MOe3RUQQTRkxKHhBtk
6Yw3B/8zR21lFWjGJgrfTIo1o2MaAVbO4+6i13eMm2tfLXiHqbeRrI/Wfg3qncnCkeaEqR+M3KK/
RP06VVYFug8Zf66DFzJw3nWx4x7Etma5SyhFC41lchmhVUUPrmO+CTNj5wV8RYRQGRDRAcx6fAFN
kG4i/bvqbi1++QiJjs/31WqvUbseCE2zWIAimKqNAgcDixFz59nQiBSOefoo6d1mahzip28s1JRv
hksWDLtuSMDzGt+llFo0u+jhEFCHXJN4UBatNnWj9eB9hQyzvWwPJb5DsCHjiGdlN807a6ZUuGPK
D4c9Wh4NR79jG9mGjxBeosWNORhilVfyzumhIWREjuPq7I8lDZY+JxwV7uqI4oqUtY9qfABSFZFa
4lr1VhbkmYPL8AKogoBssqGZ5bTHZdohm8qnPUiYnEdUEx/VqF25GF5yaWnC0Q0pxZ1OcIfz2OAB
V5bdXLGmLlKAdOxUDfKnUPq56aVq4CmFWEaaqRdCo4aUo7smo6cE0tToLfjR6mBhuRKPnm+DTBpU
nxFrEvNIfxL79xK/vonQ2k+phjABkDW0yk1YnAWq54xIx3QlCjol1oE53Fy7oRuk+7BRQ2G1cdLl
ICNjRhcYs39KbLhHtwpluJ1XH3GxdAJtUqXhm2sSOyJZU4hzGOCQxzI1Tz8aDAj1QiECKiOUOgMK
0sEZ7maxBAHKP2OZRRIxsmoY3WDQ5SGMFGiahLcgUrHccV9gT82oL6pUmnswkLEUWT6XaCFv/DGD
EtuCSgZn6W80RpoWn2/Qm9dc/krRzks5/kdnwe4jM7c+xslGnzUto0RCGbSand/Sz1HOGWCA94hG
XuBW9kxs5Ogj6o4QGRxnHsf7oFgiEJBMYpCVSVwyY9D/6JcHsVMMzHFVstJKfeGxfK14YprUOz4z
0PBDsj5zxrC4VyqI2toIc5L3DGAQS+VRCwSEILGHBXFVG+l616S5qlA9MqbcAuVMRSFtS9Heh8PX
LFsUBuzN4y5inaOMmlJWNisPMzi82BfDtMADhnPaeihET9e/h5xtDuMWiC0LD6SxRZ8duaTVUai2
PsHN4/y9Ikq2oGXvvgykCg1CNhSxfU8JiyaO5iXAmwpsZhI0zA879ioWf8gDa9pgM7JHRhPMGhDq
VfhmQPNRzj2XSGlnz6F6lFDpzSrCf7pIwmderOEgnpTslrMIjMu3Ov7KSAiBzCr4nQdDgoBGLEpN
TsVn04xXGmmgjkf8h9zPAwPNVd7g6PZpcvfoal0SZMJ6lL+UKykUq0SO5zhOLnifzkqNMcU8h0Qz
CSyinpBx0hIcNJr04oNR7Px8P2BJD9sYpMUSc/TEJ7pJb81FEb5L0gG77Kbp2G6LNyMHA0Gpl3Pd
B0zoK8tn2UaH2OKFG8M5Sm5EsNw8oHe6trCUt6w82BxX3cFm+hBbT8uDVOR3K8M92qozV0hoUaiq
bW0uFcRIW1MMgb7C8U5uZ8U5kGOkSTme0ujT8q95iRrs2OP08IZrEpQri2VHOZCLR88To7XPNc7+
Zycj0QMjH/O25Oa7ZHLd1Yc+aOYlCcfsTghGMleq/aHYQIZlkljIiAHS5dWvDRh/GDd5qEOQXon8
K8QMYvP2Ipa3MRiOMnq1813cIbHBgMA5P+hPSR/Jc69li4QaO+reJBJVrs4D4FjF+wm1H429TEMt
mikMPr9F9p35K4922+chD6yFcA4stQQ45eW2UjcZrOogeRocux4pacaPnXzkIj2BthXWVW9fYUWV
OPbh0fdrg71oFexbDln35A7n3lVnBcB9aak1Sw0/vunGC43iU7NeguIYYyysWBGKcA92kbkw4nFz
qVe4+NR7pm6KrtmUjNBcgJsmkgYGPvW+aHcOQ+s6+ygJVoCWWBj3Gg5sZpL4t0T5qjREzCxc76tu
nyZPsVY6D8UpN/VpH1VACAtwDA/Jo9TWIMbn2r7swNZ0cJupYyA6okxDZevn89wPV2GEiA7sJgNj
5drEByD6OWrXuOZS8S5B+cyg7yvMjyvYFQ1Vrooel9ziz4BR8BhJJfmA4dunwd2mM2fR57aDQnLt
hZ8lUeV9QMIieHnUgpvMbdDMd4Da3VXLEJiZ+SrKLjr0W8dCv47rISctAKpDht6yMrGNNM1UBdVg
ODM94h7rXoqhwGTBaoQU2CX6EvIcJRdNI8ol1sHYc4JrOHK+lppziHAM4sBVE86wcZy6JKbDsWd9
hM0JJZ6sTNBBhNo1KO0XSVnY8pRpDFcZbA3QCHoNUp6BZcrVGq+K8ib3z7hjvz4T/dGNl0p347kr
a0t03G2PJe4lL+EpwB4pTbrC2nxBlkyCTFRbU9/IvmKUjy8UEgXcKl0BFYCRISO/a5VZq6pnghQN
9JPVEi1zq/QrnfmUw+DfRIEXSQbrf/npoTaVzacWVS+SCm6KFMCQAXbqzLJobzFF8S65VgAaFPJC
6nlyePicbn2y7JNvaM2hABtwjikz7O7glwvdfw9rNFi7wiao7dTAgujJa8zaNzN7HQuXhHwIKs4u
WcrEZLFVWTReyK7bg5Fk4NnB0W9pGKgjWSb3qJ3INbU5v5zjZNMR/cyNBAtJQkBVee+ePqf8Lyp4
UYj5x1GZCbkD463dTurCmpEDjLqEmDRKlXZcK5HesKIobvupnU/qCjglCE6CaGWAFN4QTEW91ZqZ
Jm+BpBUe5oAG4MYKwS6wTvZ2Vrdww7MgjtDe9irwaoeUkr15UsJ4xrgrYH+Yx9/qgNn3LPXlcdxC
hgkWXdGzHjUBj1/79lO4OcS+k+McQ+OttM9DoNHf0KfJHypkz3hgPVgyPMtQn7uuOTWsh8RedsRh
DNKDPMFp6+FRZ0LE3AQhP5yNfZA/dIamnYTqibBygyiJSNMJGgxpkEe8Pd9+kIEgyqgrIr7JZirK
G0jwQ9GhG2MU6x1Ew6xcn4U0q0A/0WFiFg6thaTRdjG4d9nSFz6AM8J7JS+emQT4ZCaQDKGubPUy
9lDmq8mX0WCliAd7U+odVprPNEQBuu3MkKHoHEHBwSYkWJcLHvIx0w+bOd4o/NIONfdig5pbZ8oc
Kqzz9LvafMbyebCYYTBOY3AxRXfNZNOGgU3i32SEQMhqR6ManlnWLJ2+XbPTmzn61lCvFfmGfdk9
imGdsEu0FAQNW9tnQHgasoOjKosqdY+9jbU4FjMJS3t5NuKr4ywVbZ04J1/nnaKbNJ9Zc0/DVxlL
jWrfi3jtls9cea/adF0UDxMeJS4IlcG1bX8HXKyUZKaLY7R/6XMb2cgHbsM1BSPjPzrWOM+PATNh
sl2k4rWyL153QeUFR0AG3MYJZcS0hcdBciclm4RCdXGpGhPZuRchoyVwODEHbgGHJJLwrLaesghT
dVMZ1Q466aT0W355dMYxXqEaBGrXvqNbWMGK2xsDA0mhLbXxcAC6TZC4QwJmE7HLAfXNaorvBav/
S6Rt6/TgsmNUaVIryjIXDEODfxStE6s3PBgvo3NVY+unnorhJic3xZ6Q+W6ATMZEi3Vg6N677pTQ
RfreRbdPdUUZJJB/pFk5aZhu9Uzd23ChDMdQ+1AHYtBI4UMIi5K2pb5vmnLuN8a6xMhScSCbXblp
GkHwY3az7E1dnIADsqes85UtlaSePQML7ukx8j5k9yn8Y4rQ2JsjZ8gITg4/QQcSmJArH567Ddjo
KXwGektMxzCBZQBfPCS/J/OPkJRGyHrtYqTr/D2F5WC5yNRv7H/xvyovXfmeDqToyC+S+RF0J637
6bG7kWWpy/4k5KPEB79RxQlMDOPpopEmqUnub5ywnv8c1CeS9Bc9IbFCTF2xic1DgOm17jdoI9hg
SP1CC5ZZtmzlTS9/jhW6ozO6Q5mZqPPShcddQpGiaMPqGTJWFic/+PSkbhHmLIfcdeC+afXJcPdB
PM+ZDZpoKQ35Ix/YyQfvOQmuFbKWVNv6wVLEZAgq15xpTV9eSgk3D6vAwLgH1HmRRiDKqzYuSsaG
vZga7h2x/LRlet1ioABIBLspnyghJMCeMIe6nac1daldrF2nnJTWvin1Q9HehH7w5H5CSuO8MINb
Ue/UYtea9kXiYofJVbNrZPJMNbDAjk7wQqzCQUI7HThEEVNj+uE9lY6qgTN+QL21ShSYfIi5hApd
tD5K8jteNl9/H2zoMJschJq/itwrsnC1/8wy1qEPnRzNEO1DKqNIeB0vPguNulEtteocgiYvZwhj
bHq9ilRdJBb8Qs2LjrkjgIFFtVID/ykGsh1dfYp4ghMrys6xulXpeBOXp/Uqz6+K8ik3NMTMAvAB
hcdoeK8FXXz66DPWc+9eQmCghSEe2Lu5GudnuLKw/1wrnl8+E9SQOXRYX0ysvK06q7h7CjoWzYWi
hlwvxslcXYRdzVTqjcHbj3mK8nCCH0ynykQ9HqWLA7zJrH01YwPR+zA3Q4ZlC0PW+TWOdsBOMP7U
wqWmk+aKuaklPdVbN1SY4TUH0tonX2G1E+qbGt9Evm89InlevbaHS/bK6Us3QP68U3ISMZNzHy28
Xd9dGISn6uBtYy5j3GLtRgPQxEIHfSxgaLSzRUBK1bTq1r78KMqDhBjKQeJmKD86M/eoOCreIQwP
lOGSu4Kq3qiAQE+QjIDxZz7lFMtTIsOFugzrm8yz0Ut2cXXj4awgmB4QL36Uw8WHclD5/THuj1aw
BwkfepwRXPHxWmZAa8BGdf2PyPQBcrrzRiW1yr4U4qByyETl0/G+Mu0WyYtMeZbMIjQN3jW3hoqm
jdbBbEnoujnSlyGfZRadebgJ5HH89RLll8E+Zemmb3/ccamLJTVQXyVvHRIWVgp6C0BbOFAjwklB
scYX1r8UZ8hoDRdlPaxCpmZVO0xYqJHkQiDjKgc8Z9YvCtsSlRlwWnwXOtMPmBTrID1aFZOySxOf
e/ktAtaZS99y8aoG1OLjxNWhHFV+Wv1k5HMOydw7hcUzVL9q2Vj1YJmLDBdwsTXhXHdfZsTBMQYG
y4z1sPdmh5iAE8M+uyzjovYry7dFPzpklxkSwh4hcmYHiE5LdKVsaOH+56iYGMZcW1avmsZyuzPz
F0w508jVSemKgFFoe5Xi1w79g99TmLmKu7Ob6EguzCz1EHn7qMd6aUa8y7oeD/Mq3YheXSYGSu2h
XQw+JX7CiWNX/TSyLq5zr3t3XTFhlIJ1Hd3kOASFdSb1dDQBtu4F3T/KHILb1hmsiRppovTlM/wf
VjGs6qrd5EyNPYLx/qgVzh3m5bSZuubJybCez8MqnbRo9rtdJhE9tCOBjqArZi81msh5M5xQPyKi
AOmCQIUxYyy5swYx/dCTDIFnER3WvJe3UX7yrK07LFKxQP+fIs7uQ9TRMn6UCA2wmXj4SNfCvAss
73YvJlbVQySBicBhHO36lgcPbvKvwf7OpUNkv3pinylkJQZXjbl7jN5DIGCVCQ6sVRdbzt6LzqaN
Eiifa4q8kvpjQ+nsMgVCXqeryryRtlJd88uRCsBgvcpeC+XhJQgNFvGY0dIucmSpfUEKmsuzCNc7
q2iCtUO2OzV12n7I2XP+xCwLNBq6hpG27E1GfkMll5jAf3LKA8HvlbAbk+0Ir+CHh1uaY8YkyLRr
VtLwkPxXqBFkC7bTFJmKhhbbPQYg4DUUmQDS3PiRZwL9+qXLBEKJn6x667RHxrIFy1qI9VHrdk34
I9XnPAfcthiarUT+G7Ntw30Y9S6BG5VvRHdo/Q+TOlFedjkFBQOGeiPoyEb2D9K0WTuAKFkrw6Fx
xdyzo6ldQ/HwwShwAiXrMYdGZ2Ti9Bs3YfQOn1EPV64w1gaWiKYHiAq5H0UpNoqkw/prveRMYZMt
jL3Be/juMeOo1tWtzoq6QVPPFOnFz5loj/TndYTOqI7ZEaWsQG2m2mc0YNaosKz436bu5i1AJ11e
DRax5YJnw25QfjprXsKSQz/OeGBtkIzjROz2T3ZAjPglH1CP+CgsDrZObPVTyz6Es/eCRQDZoHW3
DtUo+is9eI2yq9QcENPzYzjFYSb3YDo5RT993ZjVHOEhsbzSaLU5yg5tyqxq706/8ryNl80HadcR
IIUQFxz1V4kGSIkhG4IWCvBslWeJgAF92Cnhm+3tTZNTA1fGKC8zirPnrNxhS43fupiipzTAYYb4
tIZWD7yGOTpCr0FaNi0zUy2fuea9YwQrAYnKPrPq4IHwkoe3rt5J2UFx0LxSFqUnI0NusFWtS8KT
MO1RQEjbMCdFxDuPfCuJ4TtG26y7OuKquEtqV03DRYyvVqrunnrlHq3E58BwPHNs8s/2MtrjWHyz
Y9BZnzKtLQis8wJkoUdgQZ7frzVMiyac3Hahm198VGNlNKqzCLGRSZHzPZTkIPFaCyYchJHxpK/v
bfBhkAtFYJ93bo1vCd1J6NyzlKy28K1nFykjmhKY+zSM+x04qwhHN7QU8SlbzwJkbPgo9Obs6x95
lNAx8xnDKDB+ZPkaud69LNVJ5PG8DC+28o4ecaGTgFoBAobH+3DabcdgV+CvYkfQpXOD8pX55EsE
TcxEuK1sC+2uc5kqxUPXq6/QE0e31qeCGQrOIdAId9uYD7APShuKJSGdkhyQWyVj+2gnFJHrGgq8
Yp9rPr16XE06X2ManiS/drTjRr5RGQrHhbsc43ewejnmNmuZ/hGY3K1Dc2N0nwVejXpg+0/IdW/Z
S+am1Gpru7xZ/beinpA2oruelJgtXDQpRXmJBKj6m1wvPMQDBU2MjxBGh9eZJDerhfyLHzpMOzax
ASZENmvmbNCuGinQbvXDHLHg2k2xAWaY8fNvnQ4U9cGLgbaIXeCq75+6c3LaaNYwCKVPnZauPTUw
jWuzxobhZszi7pC03bMDDq75z9DEE8Cszo1JWglfJOLB7GAv6P0UaYP8nKkQ7YQ/bINuDAhJV04m
Mf26OWOWl3ho8TpSNIhlzEI0mp9enrkI/jPpGzK2wonNriVrGO04RB1hOMiTCZtXASStBP+ZiX2v
UoOPLEagQeFPRpFaE7MX8hAbugh96kkg9ICE4AUnxVtr6D8qpsuWd+3GkBAMVbXClJSSmXmACTU/
a1FQU5RDYwSpxZqD7p0lN5txVLUzaVBpFW9xbDzs3NgXoFIqbCOoNKY66Rgeawi2JVH4EZUWwQA7
qVyX5iNy9qHB4F5a93zMcfT4YwXfFROBR6337h6O2JzFks0Sv4Ksa479mgTeWXl0prNu0OAU9JwD
nOjaE+9Dc0uTTe9e/GAnSSubfUBqoD5V0By0LWP6hw5XrPKKudEdTG2l1Yua68Qob6o4WsXFtEZN
8ynOqqmc4Rls8QJvstbGp3Kpi4vurwVqjWwT9CSLc3KcO/XVLheeRD7lTIezOhoM7WxpmDLpunty
J3xSlKGyVMxD8ZGL18ZadSkoEhRagJxrnlVZfsLO6zG0KfuvzvrQurc0WGqYXfMmxlZw96HYteW5
bynmXeLA13pwsoqdTNSzteaLadjBuBbQA/oZsoQckMk6jbaKzQOW+EiaGc+fiPld0FzB8kU269dL
Nd47Hguz4pzJe6qivnmV/YPFm4jpcySys/WRbZH9BAbDX1LPnOqjo++TASAWFnv3ai6y7bgncnFX
3Qvvw6sOFRy8LqLDcU52HPJ8IOmGB2acXLzmpPh4CezXxN+U8C0x3ir6unY2g1gqBsEp7AGcDz1/
WtoPcApu6LsPU12vdx17lRDLqgCBT+BMm7FdZTDjfI5ZGUX6XXbfCgxMMpls881DAZkUw6RHRm67
r1q0TZs3KnlzuNfxSdZvEgWAp10UTMBDQ5hyC/BX/XG52/vsZHMcjQ6NLgSWbxL6gmpYw6Sp9+ZS
xh+URl8qm92OlZt3Vp1nrF8s9xi3W3zanFRwV9xLpmx1m8WezlbPXzF3oIUemx0/YYFxFsGXbe+F
AIvWoZzd6ODHtHBnxGuqRQWMR3PXySbqRD7V1I3tAof+bgMe5821MnAHbnOUUDLjCc8lwrJ76s3N
ZRlXVvuqYitGkGkhL40cfTjSJ6mQZ7Jx8nHVQ6zmbEJl9hopTCHCieq8q8oYY8ruDKSDyw4tQsrv
Fpc0kKasHHQH/Cky2tK5x6aDz4vIk53CDN/k51g1msezIgMhF2u7WnHpJBCpasD8UOoYsr8G5psd
JXNXAG/pnCkRbVIA/QvfdZN+jJLhjJWANXyJkqUzyEfuT/w9ZYVfNdZ5Ep3kEo4O4g7zXfa9SdFD
Shz10Oyw2F05wSlLVLSvF6f/iYN3i52Vh+AqO0nJM+jhH2yLZuc6p8ghvHJqURaEJFutS4vTHuiI
xRebhONmdgxywBr2tLujEZ6V/tCaj0LZKvJngxI8pQbX46+eWE7BJ5jcVGK94gVp2imMSheVepHx
GyM8EMBIkUVrXvMiyETNh8/S8CYe0qgKulXWFJCLO/7/6EjWXIY2nLWzEktYw38p0JGqd5PnRmev
leLTqvim2C5qX3W1Id8q7b6KsjxE7SkQX2H+HjlPldF9tarMk+ZS6FA112Lrj9gzW2KIjsWsfpOa
4x+UeAOu1kwWcx9Ysx58d1wnqYeRRKGI3Qi0AANmouzLLg+Zd3KJYfrjwBlvj3tlAu/vEVSzw0gR
lWFksgp15WhPCI5bs1i27ZdGdVJjBlHyWyLPtegsCcJ+LNbzZ5kZSAGet1OpsTp4RQ17DQURGAqP
NuM2c2mSs58GT26YgQ8JDkl2LLAeg+jmuXOT7TNGwYmsXBPz4hYVypkvm1JcKBcZD6oUzRzeuY2J
yef5UPMlEAnrwR6CswFXCq45aSJam82NeKSycP0ZmrKtULhhNJv1QTQ1FIARNuUOgWbUKjkVb1ii
hba/3Xot7C+thH+EjM7C2VJc5Ayy32ARr+DPBnHM9HhWIl8XdO21da/6BwwGVB0rCVmI4XtTiAdZ
tAuqcfHz4vnHzGLXttec70ZHn/1auChF1xaSYOIzqmofNAebdSF/919263aBZpnDpU2afU0b5UYJ
PgW0rE34pfcIFLHN2Erz8i/FTeLB8PmrGJEah2lrerKG/T//8b/++/98dv/b/U6PadS7afKPpI6P
qZ9U5X/9U//nP7L/96err//6p6WyZLOEZlm6opq6yT/898+Ps5+4/GXlX5Jnq33l2+lJ4gNOp8nj
f/rjhaZqtio03dKEKiv//uOtkHlvhs7jRLobsTgys2jz+vuXMP7jHfASAuylramG0GX731+icJlr
BiCWTyDke+strGYGh5sv3NnvX2f8JP79k+JN4AtW+ag05Pu/fFIFBgAYW3YCk/iYSZ96hpA3xhPz
Y3jJ37zUX72lP7+U9ctb6hzNJ+0lOfXdPXF/bBgbNsWjSZD079/TX72QRSQn1nCNf2nj1fGnb1+v
8aPkfpecFH0GIL2i4TXQy7/8/lXGX/eXT06XTZNbULZtw7a1f3+VWsmKXvhSciLmk5Kx82flrQd9
oS7z9uv3L6WMP+t3r/XLO3IJgeYy57VS1s8RwoN6OFnaW+8sA/O7Y0iOY61G8u7pm17lgY/08Pe/
wfgC//ELWKiZEfopqiKPH/mfPlLXIUqvTuP0FK9NGTrD8vc//i++MV3+04//5Sq0tawstD5MT3K2
9XMsrAvJBfN7/P2riL95E79cgJZtKZbV8io5KzH0tToH/8f/30v8cttWTazGic9LqKQpPrBRc7T+
/hX+4qMiRJLLG1wpcA/jl1eIurz2ckHU+DNKH1738EJivv/mNRT1Pz8poQrV5GgQfCb6Ly8SuKLH
aMqtGn6YL98No37zaEVrqIEgqXGPdv3Es99+/8b+4tv582sK+d8vsbZE8lGHVnLKPAwY1nuY2TNn
cP/mSvu7V/nl6A69ioDmgPPObN49NhAFTsq26//mbPiLU3X89DTdtm3dlsUvV9r/Je3MliM3djD9
RIzgvtyqSntvEqVu2zcM293mvu98+vnYM3O6KovBDKkd58IROiYKmQASiQT+v1gcM+0s/FX3vrb5
cQFuGx7D3mLOcPlnf9m09VuCa1oEOs+2MAqPw+J83bpoBGVhQiPjJqXL5PBiAzCQ/RkQyQdOeif4
pMPcvAR/g2HBA3o2f06me9p805v9H3Kxso6uOirmohuatf7v/HfUA1O5S+jpz0xsD+0fjf6qu8r3
fRkXYUiQsf79JAx1WQ1wIYc78MNPhfflv9/7urCSQ6N6apTw9Ubrrsf0qNCRty/hwnmF37/+/eT3
N4Gt9ZOKBEeDsoFbDPeRx1Tivfpqw2cWsUrRXGxhjdS2IVjfoNWhnbQZFBlu8KOroxsAkO70AN7J
ARTSfvwXugoeZtsnkzZyezautaS/4QrnA3oHkHgGbgWYE4l9O5ceELEpFzTjIQiS2/3FuNxMW7P5
pZbLIerpnhD00zKYNFVl5qH3vtn2a/Lwe58XVoEBxS4dAUr3mSuwyXMlLr7x63WSC001VJ1E7ecm
nGxlncaVEU0W+HrLXT/dJpPEVLa/DyyR6TkqXi2sDnXLcAgULXimuYwnAvcdP1+3bYejxOTR2dXP
LVEvaq1y1NZ5btqPDazRj29efDJK07RdbJHEUnAl8PaSUAOu8RmQCN7Qp7fvrW6t2Yhl2iahTzif
tKq0qkTJeDOjHqHjSW+OBLZuubpraKZBPDOE7xuR2U6Z4ijPMV0tYflSKx/fvj4nAkzhsJt6W5uL
xlWe6cBOwtuilFyA1vU9DwG2bmsO+M2aQyFbE6xnCnVHM2gX8qnLz0Abra2j7zBQ27FslYOOoO+u
BnziAJVaJUtStcpzG373Purw0+wv0WWstE3VsLFNUnldFS9ZltJ1ygxqKby4xxm6Vt7cljtPf7uh
nkkR/ECjSbBrDCP2Yyhe5gNtsftabLjx2feFU5GbbFa2A9/vmvsuvodX4fe+L+wCv5y0GbRVf/7K
TIFbvz1Gc/fUdG67JGdkyOeb3LgjkHdWnfhaABNSqv1rLO0/+xps7DNHlOd6qml63AIEEUynBN0y
GZnPjAPDcdkj90KKBftCVnsX/IEzxuAubeqGjqBzPdq6yWaezjJf7WnOdF+D9b3zkZYKHlf2JW14
Hk5n4nyOqnnkfueS8rivHCfpWz93P3G7TWkz8T7vi1hXRFDmTISQRdRlBJqrV7d+PToUjxjXBS53
rj9qo+d8A3cy+aKMMW+cQW6aEu22RLuq5mq6SWXCUoW4kg5lmqVa0vn9zE0UhrWS1wwqUdbMWHTK
VZwG9Ij3OIsa6r7SGzvoceVRqbdotulepLmOHTVpoTc+76op79Z2o35KKqu/NXqDYqpVQh1XZ8bb
4/SZVGGpiwhQTFPRGv+mnv5IlT/2ddowfb5umpQqPJWKkhAcrHqiY6Qz0En7mgMn2Q73JU/OWfz0
DjkOoyykllSUfpYXTkK103pqOU68GC3xa+9dm9pwqK0fvaJIrGPL9im8ka+sKZ0tehlDQk7Y1lbj
u6NBQ+ePkQe43JJY/0ZE9SwLTGwXb/YMsbangalbM3nc+LnDIEAcf5wb535/vbb0sGzTIbVz8GRx
vZoinhY3aRp/1KaOzkQ3eQaojKlDL4skorbM2tF11CFl11RTuI+GakIjplF2fqlV3xTdhWBzxbIM
3BtSZt6SZEU4bWv5HG4GZK4/460QCQ3otjuT2VnfrNyCNpbxLrIhqP+P9pKbMNDvIl35Iy70J9pM
GI1+KMHMhOz6Bkzo57cv8skP0YQUqKvHJsoWfkjHQJk9QJZA93r9bV/IVrw6FSIsr+F5oH1Qivcj
mLyWr5ZzG2VPrHIAfAKJ9b6wLbPh0o+Tedy9NFMI/UurBoO9alRM35ruKQBz0yo/7MvY3L4TGWJA
UkPVKKOi813oIlZIy2aiKXNfxs+lFw8YDB88d5eiHEfZ+RnmOZ46mtbPBtsvS/C4dpYBx+TVf2pG
cWcGzHas9Bcysavl7Uld9/IkSgVjqAXhsrS+5gQM9t8X5tdgfIjMrwavnTYQUTDMS9KCTZGW4ZB1
GJZtiDWLqZ5qWHwjdozRREsDDDP4kvEQAxzpVaL8MOsXM31H+HJORK4bfKKll3Xg97uIjL3GbwFP
G+BF3d+/TTu0qTqpjoupuIKLRyW9mkoVtL7B1cv+CBwYlFf7Ii4rhI7tkeG4GIhquszLnasRuIWS
xoQSv2N+r6SBMfGe7PaL3oM74xxq/Ts4W7aX3jIPnEcS4Vs+cJqECH4W5oq31AY+ME9HlZaRWmL/
su8LPuYmdHeEJt+nnRbwc7N/++3VO/39gqGb0QiYvcv3S1qvUvpyvVGStqy/UHQlcjSuTRTsXZBD
z3dHmxmhzukL8Rvz2em+MaXpuU+x9n3fCC7XyVFVLoCM1JJZO2KdKek4nufExGFvFGM4Zvp43Bdw
acirAM/SeDlfT0dhoxcnNMOpHhAwfeuCW51pD7BZ3iFjLZLpJtS4rrkqeeKP5phNqR6FLS+Xt3XK
5DazZ5Ioc7kbqME1nBzPAfNQPBe8cAoGU0FECVMPvTo8YUOVkkr2fHM3TqQIVpvrk9H0gG37uflH
YnymjW1/oTZOBdTweMVV/+9SCbuhdk06kd21fgrRe+3DwRlhu3l1O9HcCvqwqxXXMH/tS10/em7J
XKNIixwXsHvPFWMZrzX5outu689Apim0uNAA0g6SDZII8YRURBuMCTYsp/Wj6vNi8Rx/bLXnfT0u
E5FVDyjiqYqpLsWrczML4NGFigSfj3kL6K4t0IBgT0iYjTvGlSS+bKvzS5YQX9TJjbKmyfF+uH8A
EwY73pV45mXaeq6OEGCGLgA7oGa2wzFGmH94fXQYZBhJslamFPom9lfv8pw+E2cLG5QUZdmZa8Sc
6Q9Tpmttht48oqsqewTeb9I+Nsk/+xK3fPZkv2whcUyCeuIfcjk6MIb0My0qpnfb9ZJllOyUrZ9b
xQCV2uJYSGmVL1PyZ5h8CGAM2tdEJkM4qatOj3tAPUiBSeG8I+ORTOHui9gKPaeLtf79JIZOdm25
NZPXvmveQL3W6pJlkn1/VfHk+00/dUvQ1qgwfTOtg6N8ecfvX5sgdNXmFi5udlmapZqNOAyAtgwd
AU/w/R0CdNOhvsWThio+dShJZKhjbVAUSr5FN0n19R2fNwiQnJUOabuwxc2kJv0waq0PDRKY1/rz
731e2F5TXwx3mfi8qivX1DBBpd0XsBkcLcK45nJQXlyC40A35kEL6GjVuoNJL3qZANf/YbS+j1Nz
vfa87svbjF5rhd/j6q1fXNTMtkxnrYxaAD2hvQl59GNisP2hZssdRAvXuTXe7gvcjF8eujkWTSkX
GXkKWWeV2GbjD5l1P5sw6BnAacyfDechYl4HktkhLSROsxnBeBqhqLreBXTBaZw+DsI+oGA2pg0t
aO6VOXwq8j9d635fty3nXN8Zqa5avIOJtr3ki+U0VU41sgHnlpl9VZvefOkl53B02qDWXoSLtzYr
cZh6DQwSZi+HJprpqsSW9vNs6nEiRD8PMpWpDJ0CR4efsh02uOFzlEnsbuPWdK6I6KhOHfRN4nR+
XXyJghc6r+gBZLCJPsUFvJwSsOu7DnyVjDGSOJckiFtGqBOCNN61ePoTUxBqwpZmtlrnM57P9PaN
xbgAOEdHZfk+2Rb0tuaxBmPy7dZhaDwCupZpkjoKVmi0pZYabd77FNSuvgRMyfze91cvODkaojEO
zNbk+44RHTIwNyeaPvdFbB2gNMZxQSD3dS+qp0XRJG0OXpofQLO7JCGQB8aB/6PEj7b81bC4gKzv
pTy5CBmHOreulSgFmtj6VWgzWnfQ9StgNCTqbAQ/YhDvLQ6HneaJNY9hnOA8i9TJL82Kka2RsdX7
kZl081MtS0Q3XEr7eTGkKAwdm7da5MnmKMk0JlXezb4dfgdntvh7f2M2Vkyjx0a3bI4NyjeiNyX2
PFiRM/kqZCPjzZLfd8stdJb7UrSN/UcM9Q7doelKVfVzLdIl6yFBWybfBla1WcdBwKELX5MKSlmg
ltOnkh7fbjAPtANeVSCylRDPpCZDUKa//1M2FTbNtTRNquKIr8alqQJVyriw3+e3oAyDFhYED8lf
+0I2N+1EiGiHqTloo5owlgfg0GsJqPP+9zeX8+T7wnLGA69GVljMIOvcw2XPuKKRSY5b2ToJhjFD
5mANRo4Kyb9r9/wHxTrEIDftKyJbqPXvJ9adTMq81Da7EbV3IHzG7dP+92VaCKHT7CYthIOVheof
aGIOho+L98F7xwVbM062Y/0VJ1pA9WLAi5POfmw92pFysBjjMTh+9nXZXivclDzB8i4qOaVOp7ca
lbPfukdgJfX45ve+L2hBE4QGSyJGpfFsYdwlmeSGsG20v37/GlRPVinIQB5wNKAawXkNtBuL4b5B
osKmCE5gw6bQQde6sN2GG+ZZ1EMGYjPBUF0zYGZr1+9YpRMRwirVRgNNQB7Oft584nFiqZ9/7/vC
KkWNkYKMhApef3CGI163//2tJaLl1bDpSzU4iIXvqxPPckMHYJFlPyfqvzPTOUkiaQhZvyEUnDQQ
1qF98jgb6bw63+nGs8MmTCrVTwDJUXQ/ZIxXr+/i5SECb2Vfny2vsNYBBZM8HY2EOKW1AOyUsGr4
2vjYqrC+AtK1L0Fbo7WoDm1e9Enx5ucYunAEN+oylSG3Ej80y9sZH88hPY7H4r531TujdT45ycLs
lPdNs8AEAX1/X/7GzY4WZY1BBtXB8cX0D2KYLqxpV/C9du0ad5MHPXzIVoQ0eMgkum6tpmOrZJsW
ycBFI2wej/NCmVX3exMyR7odoZzf12bde3ExTyUIttEu3RBUDhLG8Qhczc30X5i/w8R5O+eFCOPD
1AWTGOd1OqY0mRjKj4yxFbAtylqgt9bJ5RbKsxevQ1yDzy3cCQITjppo8UsdLMh0xeeTKLEpAXPm
gZkZa0c0OiVRqmjJy8UHr/EqAjvq+/4+bMUBuk8sSgbkQWhxrsEMMVxnquSVde/Ayv45nQww2iTH
75YSp0LWv5+E/Bg2XYaqq9lfmFI1rnT9HcH49PvCNnTZDF0a4CC+Ed5C8st89P4ibRnr6fcFY81m
PbCSgiOLzq3bHhiiPPpq6U8LPMT7grYXig4ungG5v4iNeoYeBPWYDrOfJst1CKCNa31/swTKcvQa
ahpvWZflk8i0p9aARrFu8vs8mp6dMJAcXZcjNg6cZvTiGMzz0FsiekWeR0ZmGfVIDRMO2ZoH8Cu4
GEDENOv8ZmnAAjYGSDkdBcg4r7OhFSWqfmvMNr5rpxmoYViPB0lE29jCs98kbKEGiqDrVPymqLnT
XRCCQDotPzWg+O+v79bTzpkg4WCNJyWvVa0ZfSMvmCZ+UpNXeI6YH4Zg4i97fnaA7AQu4z1SHToM
aB4lLRQPB0uj3Nqk4eCnBkOWoBN41aGabqEzhUnQO6jFC2Q4jVFJ5G5ED53nPsqNDAoiXogeipfB
gug6va95fye8+TdrS6AlOfg20gh6Jtd+RptEgnziPHq0UxowIlEMtHZ9UAp4p+Yf6fxFyR60Tnah
3/A/OhrVtVuWw4m7/bmoJGuX3tL6wR/BTwe7YHl7oKIJl+PIpfnusv7Rl2nkpvM0+gnzTI0Tf2qq
UFL72NoSCwMgU6DGcpEmqMacl7VZQ22QH3McynzWDH/f2mQiBF9qmjh1wh4Rk3cVq2DlPziySoFM
hOBFRqID37ggwoCCPX6c4PuR2e7WXvPijklR1DV4STjfa2hZy9lDim/ejtYR1qv9RZJ8XuzJinSn
qFSDz49fXfNTl779FkWx5n+//meyenKkmnaXT0HP563uOlEeC+cAceG+Blsh81SEfr5AahkOzJiy
B+HXpoP78go0asj99oXIlklw7mXpCq+NmsmHLGMEp3lJfvyegPUHnCxUrEUAR6/+sIJu/pMV/73j
82tTPT0b9PKKwSnqKtNtSzx6BdEBszMJ3lEb4Y37lwRBAd2sQ7UFytOPIcW9N9Lr9yiw3im40azF
xfP1yWcdkvOoHf1qqQ8qEEeyF6mt8E2P6f8X4Ah+VrvZ4IIoQTbgfMqyw0R7S7jkR0brS1fSELZ1
RdNtZtQZI3KYhhILv9piBZNRz72vlo85cAjaH2b1vXPg9AJl1bQfuunR1P4pzbc/B6zZDlGXAXa6
30QVjTyKMjOu/aCBzBrQCeVbk0fHNUJGEFSGYAdaEpEbq0rlkuDl0tNj6GJfoT0nHX+AVkbLwbiC
GS/6qDQgWsMcldpvns/mWn0qTOiCqF0jCHPDrXyTG7zrgr9Z3tK43g5PIVCz9mQc9m1yI/KcyRPW
MyOd6aM4qPygyP6AzGH0PHCTmiMTJrIS6kb8oT60dsE7JpsnvlfHrVd7k6pBz6Nfzd9LyUm5qcjJ
1wXn4hWuDQadr1vOZ4AyJuvj7Nxr6e3+cq3LIdylz3QQYmg7eoXZGEiZ57sxBV44/qb+p8O43Hv/
zUp/sCddkvfJVk2ISVYzubk9IbHqAYu6qRWJAci+v6YHJ0Fbads6XxirA88O/E6IvCS/fyO9MF3G
V+jnI0cyxAkIONlh4tGC0rfcP+Ma1LiHJv1nf1O2VGAekORYXQdYDKHPJusGJwbor/KzD4B/WtM7
Vuj08+LTgpMwrjTnlQ842jD8wbi3ZIk2f7/FWADPNExW2Ktpn2xBP6qaqShG6c/mJ6/9EjS2RMBW
BHOZOySNobTBjfdcQDG3xmBlPKrHZfk4xXDaAjeZAh0Ztu61Xo2SYuSWK65tA57DmCN+vv6cE30o
OhddFzHrMLjPShkc8jI79qrvSN7XNyzLoqkPnCfarJgQESw3i5UqrNqi9uP/wFRsQduVLNuGHoyE
E/dtkwYIYv+5HmmhZVUPDqZfQigFzlTz0EzOMQHUc5xSyZpt2MCZrPXvJ2vGJb23XDev/cb4ESjK
0S2i45u95EyCsFxd5y1TyCy63yk31RxAEylrhd8wszMJgh3no1uC/oIOaUMFApYJcEmbWzruHfvb
vi5bW0+tdJ2m4VTWxZGd1lXAjQvC2rcm34UQJACZ6XZfxEYNGCyb/4kQgR0mZajHxORgbNr7roV7
RHnNvP6K8exDUn+xdNlBvGkAXIi549suxRzhIFbLwU4XRyfOG8dFuzW692z/r++L3aJxpxPCGr6f
uZDOHMFz21+vTWc5+b4QY6IhbjQ7NCs/6ta3Jh3ORgDGB8ldTCZFP3eTMBrKMYwNpMAlEt2b+hEu
p8CWlEFkUkTHBwga9g90wfGflMTh8c+57szmGFSJ5OYn2XZv/fuJ3/McW//fZasiAKzhtJIcXjJV
BK+PFbs1S4MFW8AzHa6V+gHKr0XmjzIt1l9xokUQBJ1aq0hxwtscyLxKYrwyLYQTpS97XS1CkpS+
gAUuDWAjmpTRg70CGgtG+sybfWPejGQnxixk4U1bLfaQo08KHpv6QWekXr1hQjUxJFFmY7CNR5MT
SYLbw2NGY2SOW86J8pBN1p/dol53Tg3TlBvwntq5T2Nf3LrKcl3r6l2G5rVSfoCVXT8MkfPnvt77
60zT5/k+JiXF26Rgncv8OgLPvf2Q/tnJCk77i6uJlfelzmM1S/GuoNe0ozlAp2ephnLrxkAc954F
/CmDwZKF3rZQ7lYmCA8MM6w/6sRCtciGFbvmEhc0N2l5o8h6orfuw2zkLwGCyYSRpqdqYZMlxtqT
A/KZ3hovaggio+nB1mI9jCuAc+TdLFpzW3vuy3t27pd4wY4WNV3m2eK4KvsPDgSmOSh69B8fFhgP
9iVtb9//JIld7UVkjLbVIGmBJip6LNUvRXRXho/SgabNQ/7Xior3Rc8Jmr4fWNFBP4Kj0AIqqUui
4+YhfyJCOE6YrXH7sOK2rZvl1eT9l41/xOpHs/oQVdZjF0mOFdnKCceKyrCLmStIi6LxNVe6gxql
4FSH920KlrIqxXOS2Ly9/v3E5kPdhZ99WGsJ3gej/aTDUrxvCjIBwuHSq+roaOvywVYDSLFbfx6s
VuK4MscSb0cwG86xYVokRlBnqcB3etW/evVaRn9n1i0wNCDvfgqKTyNsTvvabQfDX4YuhAynDQc4
6rG/VrttuxsVVN3gOu0lR82mlVu0TgJRR+1O7NxQMqOCzn5hk2CviZ+4XRwkeqyuL9QseJf/JUHQ
ww0sHVZxjhiruff6O9hlreolVW7qCLLcx7mVlMs2jeJEnBAIjaHxetsZOTtt0H6vhrfPOa5tBr/U
ESJdlaWQ2dssWJ3efutk54RkscRaAu0YqTprLFbE0WRfNV/i8AeI4E75IQTN9z3+80sVQ8iZIUgZ
NGNVxdKBRAYpPHraN2GJcRlCfKszWqftfq58JYOB0rfUz9BC7IuQbLfY1ZBmwxQlPQu2ovg+D8kk
WaNtFUwDRAOXoW6x26jS82SaPbIFA9ZN47VSoW98VxyzfslYdTwJlNZUenDzrUlyczcnX0br7j1r
9Ov7QpwctLzti5Lvz9aNFd/nslFN2Rqtkezk97fMG5IAsEZa+5QqD0b/X5HIsGhkMoQo4ni8Jrjp
ukbh9RjejXR7vx3da/VshyBICxH9woK1LtqUlV611vbNAorrmsKRrH67rcUvEcIRDPmHNyYuhYNK
fe6GP3o4KCCX299tmQzBmgpHi0YnJ0Fqwz/s8qDYj+nbUQvPV2r9CScbrvdFkhY0HvhN0x7N6CFo
3YPtvSt4/ForwarmugCj62eRxYN56XqEQGGUOPdm8LBhrDI1/rmYwsnHSpm4ARHL6xQmc+dg9xJI
sS0JJl11vDfQ43MxhDM5eVn1yUSIhQlguoVbZH+zV7MXD9fT7ws2iz3PBuPeHN/JjwweqXh4Bi/c
av9th0ASRbbykVNRgu3WpqFPsTtUPmMvRXEVpDeQa+TNt99TSLBefYH3Uus5vnXlWz3fJjkt3DdQ
LUE9sS9Ipo5gw0NdDvoIZLhvtc0/WmU+1HVzk2mQLE0A6O/L2srzT5dOMGXH6a287FDKgto5PQTp
wzJd63DsqV9cXSJLppcQKDXw1qdlQC9NP84xHctwNH5MZcNl6+rs2Z2QZRW92hpzht0xjOVURwOK
NVtyOdpWBIjodSYbcCQh0dJqdfJSl4jfDdanclJfNHeEiKKBhz2RIXRJZInVybIPwklbM6HmHsIg
4wqGn/kdFXaTEaL/p44nJFtKMS96Dv617+a3WvcJ0uN9G9uONL++L0QCWoHKuk/4fshdSK3/hm5X
siEyCUIAWKZu6pMICY5vLFfan7/3+wXH75m3oPeBXDFnoA+SZ1kiJ9tiwd/7PExDO8ScevVO6b/a
6Zem+ieOJH0J237xaxfWX3FyMlqR3Se6rbIL5Zc8/arGz8pw/XsLJTh4PDsODaq43jTfhFBt+fuf
3ywJnhqq4NpuNum1E6zbDGFVncTHMP0a0ddYVI9K/sWE+Jcm4yvX+cecHgb9Y+T98KA22P8RMlMT
fL9sgbZwQvyxp6uiC+FxlGi5bw30hJ3vU1hVvRGuNxMd+knzDiKxKfqsJV9/Rw1a08+lBKRhS5kj
xeAKtzLySk7//WVi7uL8+5odj1lTcfnRYZseIEWXPHFuft8wDIcWRse1xRKYUbeDqtQNd+kq+Uzd
7S89aW/esUQnIgQVyljTZ9vguGqbL13/dSXG/D0BQtRqppZnYlbJb7TmyukwVllLrmyV1r+f+Pzi
dmM3TKgAzfvKkyJrkdi0VVDFVI9ebkahhcg1aAmNUCC50AB0gJkzs2815RqemPes0y8p66840UJX
XEilW1zOzPJjuVKCOrI3RpkiQuTyhiIeooCFCmHJacMXE7rUwYFN9eu+KptBmJQBJG5CEQ3F56oU
ed2MemVQE7D/sEiKB/BKu16VGNa+FHonzqWUqZrFwUKoVz2qNVdL8K2RVfU3Let/ilwMCeTOEGT0
C5I3/rvkV92P/WWSfV1wvcBR3GmaubZ34XN9laSSECv7vOh4SmPWesEuKM5tYQClLln/TWs6WRzB
7YLO0BsYcaj+2rfuTfnnkyF7KZLt8Pr3E5cIqyGv7fXN2soOM0TDHfS871okYLocEJt1Taz3qXPH
266FEjxbpyBcyF4Ytk9zfMD1THrRieLnOtTknXmW1mvaY1719Xd7fIxt+J61m9b8BjHAMaJhabEe
0uBD1RpXifeBvkfJTm2u48lvEPyRwdg6a4eK+lPwZe5ubChfZMawZWwu2JwrLL6uX3hKkQRdYQ1j
Ts+Pdgcn2dFsJd6ypcSpBMFbymDJJ68fcn8x/gvLT2Z9b4BAse+RFybtUqQDTUN3rBW9Syw2Wlmg
j8Pclq+RF7v3rZ4P931JnRlo5B9qXcge5y9ZMH7KszzKXbTtXrRETqmjqlm5lK9t7cA+ejs4znHJ
b4q8Pfb5Xd9+6DODyf300M4VZIDps1J1H7S4+GCm1VXg6IcqiPwWsry3L4NNvuFaTMMx2iBGjqxf
ZqUa6tewda4Mu7tWkpey028TS4Zhtp44Z9dYFuBUkhBD5gqQNAfWste0ZwEg5B3mu9l7jUH0sBPJ
w8SFAQmy1r+fRJNZtdO65hH41Q6D6xn0HMz1epQOCG2KcRnzA7qYhkRx2IGQnlsYTf2amN8NZ7if
F+VYlDKymwt/QxnmrbFRm3+7aL9m0AuAS3euXscu+zIs+UOQeMd9K5CJEBxubD2aOsyxek0n7b9U
ce/SrH15swiAXSzw8i2DCdifIBYnW2LOQ20peVG9dql6qL65hQyCbcOhzwSsfz8RwOOBrilJWUHZ
Tsdb8dDDCTmN3rUlO2zXMC4Y8pkgIbUKeUBgVCetXrVI+aJ5HeS33cNS3kMocZN03bGCs+/Na+e6
MNfQFrgiDIoDVLVVQvMdjeWrsRT3UQBntSq53WxY8trYDh8dxXgPYOnzxXPySrPmJqpeZ6W9zhTT
hrXUCq7KNpUI2rC0dWpdMynO0GkrgmO7ihtGSYCgQtE5gv+Z3pxbA8AE5YOBT6wjxOLMnjMYlpnA
B/rad3/NUQ2XsAxPasPQkMBYPPNm9KKKa9WlEBYzoly+Wtxk1aeroxZ/3d/vDQtDggcoBPRtl3Bj
mWUO6VSq5Wts5QezhqM3/rew2scumw4azMtGIKvYbO3/qUQhAFhLH3WdhcTFGw+d+dypLw5Emvtq
bS7cih6BjTmkSYKH5kMF8WLXY8Zqet8Zanc92UVyPVbOcMiBn5QcbVs6MSa7NiYzv8nwyrlN5602
VeOSpa9xRtMopK2p/WxosovWlkGTTuKcgGeqPFueS1H6tFC8wEteI4DTjmV5v79mss8LG6OH0dID
Zp+8elYTffbojr53bGnB7nKpfrZXQyeztu1fQDs1c64r9PVHr90Y3SgQK46Td/QG9WZfmUsxjH/a
jNOaoOLDKCDsSGNMJYQ/U/fKTNcxMe6UyTmk0HPuS7lcMvyfNjJ3ha0AUkKIz62d94sdktnNc3jo
jxHU2/sCLjMZeKFA+6WU4tIwLnajD07Z9+OiVK/ebN5Y49cy+5CYgNIsfznjn/uiNnQ5EyW4zDTG
VddUTvWa21deDp/q29dKo+0QCj3aqwHbEuJ+aGSAn9H++prkwQjfNTTybVNI1uvS7yHJAQ6FaOxy
9ouAXthTMndq179ClKNCHtvcTeHBlUWXjaViEmHNZBnT1UHDOnfENloaLR6X6JXGxuBjnJnjteXG
laTofCnFoTZEGyd5DJP+YkucxeVqaYI6eAmbzjp611rTmse37vm5CCGiuGqkjBpAOy9W9JxPfnv3
e58XIkqgpHPdAbz4Uv202gwO8jcLAHLb89Yn2PW1V/Bys7DyYepq90Xrq+vhS9ia178nQHAK2wBM
tAkb96Wdiqulox1N8pJ8abCE8hMNhAjSGEAUcYNwX6ayPdJUc5VdDQrwhyA872tyGRDXFIILBPwq
ms2A+bnNxukIc3Xl5q/F/DhDG3NlzJSv9bcb7bkYwaIYjS9nwIryV/22jqajqcqgPC69gm42RnMo
mXKLpPxxrocx6+rSjF76yijvlXs3qLLugY2FQsBaYcTFSe7ELbeCIDV6JX21ss8MZiXaX3Hv7+/F
5aZzYIB+DfLkOpYhHuRFq5V56g4pe9EdLetQwmodXVdeKomGG2t1JkfwvwSiqtkLkRNY3lX1d5x4
b/a/c0WEzXBTp63aGQHVxOV3Mg9a/Nb3VdAfTQoZK4mUQQos7EYa1sasDfb4AgwY99+ju8iAwC72
GwmWuk5+ryfGBVFP7nrl5Gbj9GL2xy48hs712Nzu7/fFPpyLEH2PS1VS2AkiNB7ZPnsyKIELcxI+
L/hc0gVO6I58PtAe+v+CJLtyq4dSFkA2lSDEmit+FRR0QqTKrDS3YYOYXuIHRc2uRmbl91dpS431
xskrJZHqYvJuUpe2jY1leJmfBvt+CF6D+VsvI2O83G1YHnlDWB2bECK2H2RxPHcNb6F+POVXXqi3
V65auge9qSW3z59zfGd3d84kbtJUu4AKWaGfzgNV0tZjYze5TsfGjzQAzcXVjm5WHUbzoYo+DvMH
06wPCe2sbnxjd8/x+zRlPa2fTAXinWTKNWMa0kEHZ1m96mZw/KPsONXzcX/XLs0CNbX1HuyRcwF8
fK5mzeCBGtWz7lvf1OFOlY3Jyz6//v2k1LKMGqwUFZ83xolu9tuok9H6rcnaxT5hDoDcqVRpRcxm
q1Za160tFBiz63EscZ7lak4gvqUt+7EYnatKOu2waYUnMoXyfVVkpl30JjIHwO4emuWjIyPT2lw4
pqPXFlfwqMXsUSntplIyR/ez9o8s+Ka89bK4Wjf3atZNX+H6BOtmHrPuy0jHj9qrgavVctw3q8tg
wNw1kYBDkgdwCi3n+w5ySRBWpPr+nF939V322NZ3jqz1ZWMbAGOm3IkKK0qeoIQZKEYUG4XpK814
HyvDh9iYPtb1crOvy/oZwcL0dQTbZTdgIRKvC2kTqZ2mNqa/2NOxY4wm8D67xYemf57BFNiXtbHt
dCNpDC/j9QwlCSrV3VIUXmFYfhlHh0Z/muov+wI2NoaCl86zNXbFW4ZgukuzFtaDyPbb6Gkclqvy
r4YGzsp62RezoQcRegU0NgFM1ExBD8tYHKfMFMsfvBtdORgSLWSfF7RIda+mgsvnW/XJUqmrLm/t
sfB0Giy4vq2YImClCmdyU3txowaB5dtNefXdSWXdCRumu5YFGUUEtoscUlif1AuGpugz26ersYkD
QBy0o+e8OfmCFwDCUxVaZMb8L8h68iWtlHKyfXUYrrzykIXf37zLDukEBqVCjQwy57mXz3oRa9NY
O76p3fTR0ZSBH29sM1UTVl/1VvR/8dWk0NXRiCj6+TlDNjwwXifXb1XAAKUcTDMCIYONYpiye6/O
JsA+fSM4tsWhziSvS5cKnH3/InMMOPoyChC+qj12P7JSEpkunRlOLPpPVj+GC9YQ1r/wxtbpbC3w
xzy+6kyNeaf+kzP85cg6MS/N9VzQ+veTY9xs3GgAgT3wk/C6fIC1RsbssqUJkIuGDrSrcQmuOulO
NIR1RveJVxy05E/bfA2HK62VseRtbAjUKBSZYMlaWcUEv+uYq9YSswpfFvNQBI+RKbkabn+f5zcd
6hUgJIWFyira9Nq+C18oJabDXSLDBNv6PnkaZR/qDji2cK66I4tUGnH4oozFs9VND6lWvrmFBlCQ
Exmi0RZFD/UptHEv4F+qc36TxleeIzPdS0XoTKcG4DoWjk2GfW5RXp54SuFprt8d6b3uZAa7HgDn
Z/b551d7OzFYQ4+LiEKK68/p9ahPByNXD0b/qTOcQ2Boh/DtV0TkkYrAsk4SfQG52YVxVQ967NHn
63Id8G4kofzSAc+/L+hje0vWFlWAPgu0OMeg/6i+/cg7FyG4hjVnuaGliNDtG6W7qnRJyrn+9+KW
rDjUKxQZ+ax4pAbL1IaLkyq+vkzwCpB0lncuM0PBJy8In94a16ktncgSKidTnGbNNCPLbZ8pJXs0
X79ZAO0sOu/53Hd5nhTyg8AZHK9SrMB3vyag8avRm9ERSTi5f3o0C1BgvOi2UENz+D+kfVmTnLrS
7S8iglHAK1BDt3twU2132y+Epw0IMYMYfv1d6nPudwoVUUR5PxOhRENKOaxcaVt2F53a+9J0d7Mx
7K7PYEVDFgKEgp5pSJOPddtEbXTSaHaIe/u+5HsrDxo9IHp3jAxnf13eygleyJMUnigjYyTDhJil
/k6y/pgm+XFi7M91MSv3CppQE2SnTbTxAn/Sclr9WBdNmmNalL0Y5QPZiPeuDo92I3BqcJIv6KBp
bqbADlQRGiV8K1C2X9zcXQD7DqQRGJnQmhyGlXSwhlRra+IU0anhQE3ta/1mwxbLg16aSH6Aluci
XJaa/dST1rVORhNwzWcsuL7+a9sMN0kEqUFufxEbLSkbW4MT82SW+V1j1G9sqPaANG7ch2v7cC5G
VvCkKYcevuEJpW7qL3Wr6HBrFlJUxAKlODgOXfNUgJSxTjN/tqlfV5X/F4sFpgFcVQ5yqXJ6sGM0
oyWl1imm8081cx9bVAV1lB6ui1ldLIJArAEfFogN6WbnVdfboLUmJ413flvuB2b/za67iJSJVI6A
bi21rqq0tAL3Ek7VPAdj3gSgQJ62bpDVaZwJkaZhqjkydRxCxsz1rOElT2/N2Akn/0yA5FVWtHCy
OIaAfspRSkG9v7ASFgIk601tS1RuiGUCvVjgPtru7f6MICXTcTMhn40wr3TJqiWjZhLZxsko57sh
VXZzteF5r2jGQoK007rJ+0j0STpFytvU7tAnbeMorewyblYDVxS4+zRAjKSjVLJKV7uUnOJovFPQ
N0Ab/uKORVcFEw4+oIyomZUOkt6mgsI7IqcqeTCf0UvuZnUDeBOPD5r9whKUIeg5aaOR6wU5DfSr
86wYb38xPFCECOII/LD8QiSlVhZDj0OEbKbxPZ1+Xh9ebKBkptka7A20xIZfeWF4xIabs7lSlBP5
TufBR2jVr6zJL92tLPwHA7MsSdfwUAuqfSC8pJRmqdlsnq1eATnOvFOHXVF8UuundDykWubbRqCi
B5VTbsT1V87vB1U6Yt4uWO1tSeisN6idyWb3NMRvNbF2ZlUdWXyzFwhIGay2/y9EesRjQ0VvNSGk
sJ7LPXNuf8OhGvA1QKYIulv5/E6GqiQzxfCIIz5Pmfke28qPm08B4ulgMDcJgsRoVbjUQtoorlXN
LDq5dWD0nvJnsg/pFg5T6Jl0AIDDAJ4IOB8b5d6SHmZDk81pH7mnGRX3tvuTkDBid8ZXqm0B7ld2
XegKKJ40C4lCOZmjkrRr8GzBH+DToYF7pjXGPm/1w/VVu7y7QHtMBOcoOIJgtEvXL9jGk8aMpu41
Ia0XDujxffv4poa+20DhABgpx8NGxbLmkufda2H8zg9W9ev24UXrUjwcaPANOu3lpvforjOOhdO+
uuNnJ/G18l+OL13tUTWXRtNi/Njx7S83d451CbrNiHXH/8Mlk16mAUyW84hezl8m9a6x9u3NxgHI
/LH0CFoI+Ku89m4eAV1lp80rP9ok37nNtLt19T+sfhj/poZ4rYwqUPQpQiA9r1+B4HeTnRrdHItc
ji+ZzJ0ak8i0WA2Wn+wx99Ki3hBwqWRYeRAzIBCIuDni58vjY0TN2AxlV71W8fy96yff5ahF6JLv
19fp8oHCayFuP2A1kZaRQbUJagfUggN13g7fMtPwJwUZGWAX8noriXWpzh/vErFBR+cCjSZdgm7T
JINVdVBnDnI2r96q9NgaX7ou0pYrqdFhfCMORttLf19fqK3hJYUYLae32dB2r0oX+9b3ydqCza4I
AHjShBNpIQlw0fOLDG1VR47aveagJW/uNPSzv3kGuEjhzuNEQSPkkFFZcDOdp5a90vy92xX8283D
29A25I1RKiF6/i4P7EycieRVRV97J2jRxmHjNVjRh8Xw0vqnsQLzqsTwAbO+13dF/y9/X3o+Wd4a
EYBm9FUHlcyPykn215dn7f8tF1YMEZ21EDZfLs80afo8Kxl9ZcnOnA5atBv1DTf+MgiFyjANOEwB
8YWHKr0IvZs78axSCvjcq5OWftckfkfRx8axd3H1i7Qb8lZOLCCsQHrjkkKXGdnhNnnJmtlJ6Ks6
qF6R3DX89fqaXQpwwVmDZDR8IGQ9ZQDr0Eaof1Ws4pVnL+h40N3sfS2HF+LPgna8YlUEcGDxGoN/
xQI3YKl1Hu+sjZ3fmoWkGFD4tkTEonitvZIG8xbrsDj4S7tvOQtJMeYoG+AkYXhmTp5lflV2U/8O
2PHNtwdis0jaww+DpY8k63KxgEIEMUbKxtemrDybpd4Wp9PKMonkISpEEWe8RDyVDM0Ke33sX4lv
9i9Mv9mLEJ1xkFtFe1x4K7Iz3yroVc9zdXjV0ocyd/0kLm7fZ+GoAASiir6KslmMHEkzTa07vabp
fXxI3Jv9FDQ0ORtesicTOsZJzDG8Tt76/JXsruva5f0EMwy0HSgTQWM+GMTL/W2qqVYsUqqvyOGP
AcsLZYcYmhP7Xdds8o7Ke43sMHomw1slFu7Ci25FJoNPl9fG/Fprd5+Zdrw+FVkjPkaHdYfG4ggH
wrhZToVo0zDTqp5fnXxyniuSOg/Io1h3ddZUqc+yqPavC7ycDqbigL1FJO6BBJLWrnfsGbUi6RAm
76Wzi7fQc5fzWQ4vPR0JQPyUNhjemNCiqntHP3at3CdbKaWtWUjLlqlJo8UWxKBjdeV4s7txwrbG
F9/Prlv4G7Hbphi/cFOvnj61bMOpkI8wDEuAiKF7wEOjZE9O52pRlqh8HHio1a+aGzgqlPzl5p0+
FyFHWWIjUbIGcdNQ072m9pMNI2dliUSPCpT8uEIN5bIQ6hp9nRk5D3v1AFCUu5XIXRsfAAmkQgQC
AfjS5Rb0SqOVXZrwEKFTEM5R7/blAfTjo8LQgDZokgWixylzDLQmCKk+eqmbefmv6+svrLDzxw5b
jGQRfHU8/CaQXdIZ7VLeppY7tqFV3SnRvaF66FqLty5TXq8LWlkp1DAKTjsYs6Id0nKlAFFm0OgI
UFTiRXGgbZgeW8OL72e6kNkOurVVGH5gb8rw3byVc+Fjnc5+X6jK+fhTyothwPiq+k1rQhpeX50V
TQOmAfFehNZFjbRsLJtzV+VJ0YcJL97rqt3bg+JNebHx5G2JkZ683MgNZCjyPkzrvcZ/M7Yr+62G
ZCuX62Iq0pEtLV4SMmIqWhJENFDYzq09Jd1QbDHKxbn934LJ9wb4siiCKZBiKfdpqXhgA/Jmq/Vp
+g/rv81AQfcbB1h2BsQJgJUndgnFFRelhROp0P0xbmjYWinqQ0gz3CMW43wfosS5i2Y7eUnSvj0y
bWBbFA8flUbSbAUVBuB+/2GCk9ZUqShgHZVNw2Qi7NW0+5l5U5MWz0yDS8JoPe9gB6aPWVKlX/q5
5pnXR0l9oKk7B1GRj71XobXkIXMbd9dYdrzxUHxYANIPwmDFdFFKIeD10oPtsjpnNMmzcFZYdmzn
LMr9pHTK0zxR69FSZi2oZqr4nFrqS+HQ4nmODDPoY13zerUen5VEr//crFOLf5LuZg3lSFGNUpiw
nZKn3iz+KGi9oXP77rqYlZsH/ZtwR4PqCq3WHEkMpd3oTjruBP3F1nY397rCsYMpBR9UNCZC7YK0
snPaWWRs9Cbs9kr06lYbF8/a3zvAgiEsBS6Dixxvomt5bbZ1EzLuWyywBv/21UHiFfYDnkh4OdLF
lg/cVnEc29BMP9Fjn//F4p8PL11oEW2t0mgx/GS9WvlbfaNDjsUX9C0iCQCww0Up5pSnSpcqahs2
RuDQXWxvxCRXVv98fDndU7dKkSYRxh+ywIy8YcN6WLnuF8NLZ6eciFUW3dSGpTM9DvN47zSpPydN
cH2PV2582IaqDS8TAWjykUk7extp3UxdqVpNqFZxUJAXtT/0aOVdxVvw87V7EHkfYoJBhKB2UU4t
FUZE6ljrihC/Y/hAUZZB0pDZd0um77XOynYTmavU02YFnQ6ruM3+GDEruD9PKX2ey2E8NFUH5sGM
zSiaSYCX2wj/riw5chOiiF64rcg0L+2EQclNNXYKFvJ+uDPRGvxYs3QOmsh4v77oa4JQbIkkLlA4
BsBkS0FmXua2m7YsbKuCf54ql38a47p7cOK43UhKruwvthVgSBBSANspp3QNZ2RpXilFmI3HPruL
qweevkzVhpQVXRDgDNHvDREqdOlcTmh2CnTCzO0irNIHzdlnW+XCawt2Pr50VdRcwfktMT6tX3T3
saZPTrahb1tTkJ5po+5HlL1ChKodpmeypWdiBZaPLOpJ4AWAnQFGiCXDWNy815OOGGOYmp5ufkOe
UNV3cfJz/n39aF1OQ9StqKLjq2GIYOFyJ7o5zW2LjkNY0mO6y5rjzcMDeCVaUANpiZSMtBGtXqdO
a7ZzOPb/JMfmVtQ/mlIIAwQvJYgAcJakczRyi2dq7PKwRXMC4624GVz5HwEg/wFOFOGWiwefcxhB
FhvCof2t27/ZzS8mkPIIqsHfQ8tRRKiWq99MM7JsyoTYRxz52cEwrQ0Bl4oAAcKIBbALGQBDOqWD
ncXAh9ZjaGWWFzeho56i/NbaXSySCRI6oH0ABcfDKQEZGCqsqF2nVqjO96YZNN3GPXt5J6GDHphl
EO0CMQrSO8tVmnuWoH4nJ6H10KpfnYrtMrfcWdrb9bN6gQIR84A/Bm3AkgkTRpITmVGX1KkdNkmo
/QINs2Lum3/49BuUP8e43LCjVzQP0gSfEBzkywz6UCSISU6Q1icgxw7L4i+2BZNBFhppMTyicjxh
jl2nVMeiC5lGvEcXDG7X12tlAhgfSQzkZID/kM09jqYgTQIGnhDAZF/foR/SxuEVl4N0BwrwGPI+
OkrbAXFd7gfIhOwU9chdSJLBV9rntHtuy0/OF/1VzdXdX0zmTJZ0xopcSdw+giwFHRfq1FfqLSDn
yilGYBs4LABS4eDJDanNEQRVUzt3oaU+9a1xdDLujbYG6pKtlj1rG4NYNEhxAHMWBYnSujUsh4/S
IFD1oyOH2D7cvlTwf3BxuaiFQtx7OXw8dIkS00w4/V5v727OjEENhX/1f+NLW1FqCaBYEe3DYkar
Z5/ZG6C4tWMF+xWVNzD1L+OEVWUohoZ65pCaf8rpW5v8rpqfTP2ej/9Y2lY3oAsKRTEbwOORPIZB
Av4dcUOfGcwWV4YZLIZ96I6uV5g7lR7blwnMkJ36RpjvsruC3Vc/69qvJn+IApqfUMQLBw1Vl9f3
7aJTlfwr0rkoS9ftdcVAsahdebXyxJXvU/qdKk8ZEw0brC6ck2c9fb0uduUJggKDngJIUJiVMsEo
GNWNJs8SXEPv7XdgC4AAuC5gbT/BMSiw9ohvXtBsGBWveBvjHtLs6lCnx8oyDo3yycxooJtHJek3
/NDVCVkCVw6yB1FDstxR1alT1mpuG0aW9dwoKNfjygts5v31aa1pMdwLhBtAlSBupqWYYaRFrVdz
E6Krq1IdlC2A7tqyoRQTlhksTEQzJNOgSxIr7uKoCefiuYsfDFodqvLE04dkfOxxC16fzdqiAfXm
EpEdE1jB5WzMqezK1tDbsLJSums4QF3JNNS7GAR+wXVR4selZwNsCaK0GOEU2JySKCuySpKOA+6n
Ye73BbHpgdSJGUTzS0E9LXkro8EI9Dou368LXpmjAHzpyGIhqQ8TYjlHAgCEnYPIK1RqROdSEH3f
O+NWuc+qEJyLj5IPvItiW8/uk4TaiQk+zT4c412h/u7LB+5YG5u1cvScj0QyEoxwQmTCB44UZ0kn
u/vImaGl9ESSDQlrewQYDc4DzvZlx29DYwOSwMUQtl37qQfEV+X0yCf3ObPLR3D13M1N9kQadrPf
qWM+DjBhHxSF8sQYKlpirjt9mNnj8ZtCxuP1E7C2cPDZBBRMR22nnMXWhrEx53LkYfaPkuzVLZTq
2t7jfH3UEwFar0pXgmbyqKinGQk0jrcCdZ3xpHll/+fmSQhnCkFO4MZFddHyhDVjF3GjQhQy/ar9
nH/cOjhQwqirxXuAirULyHhr5bQnyGGGSmTcw7r7RGrz9bqIy1VaipDsk75snajNIaJTB38unSO6
cT+68xak4IOfYHnPCMAzgjLYabjPMkqyr0dzMlgLOa7zPULZsFcS9Z0lxn6MnJBq7G40QBhroeOr
x3tX9UmvfipU85vuji+TGT8lBjn1FkoQFdceAqvkDzbN8/d6GKN3s8r/ADU0eo3mxoGbETAjOKXr
OebwZrT97NlKH+JKfTTHuvT6zPmtG6mJVtMm9Yopfo+r5k7p7Dc2dnfpqG0Zs+KkyXNHwl7AD2DL
XgBCYp0N5jTHaZjS/BCbje9oh2Ke7rgz3pXKFs/6SsoBBKh4NASLnYg9Skey5zVzx86gYcZUzdfj
L16gjgT9IauqDWBceUrfOR6ZkuIboXXhW12j+0OX9humxooJhR8RPFs2gHoorJYezbmtkfREBVZI
6ZeJobenuquzT2V07wyPSWd4TEN35OanS7bw1pfeAwqTcVd+UFCSi2prBRS3zmRnWThV6KiUUCDh
ezK36PduvDRxvruuQprQEWl/EQFEDBCdyVasVl2vqhyNlmk48vkI887vh0+Risr+Lvdr9YmBlbrQ
3iPD9sr6q55vPKSX16gAxqMVMpxKlHHJod8sB1/FHPEstLN9Gx/jLc945YZYjC+9oTWoHV0167Ow
q1/UQvHS6S27mckVzJELIdJRqQmZqr4cslBNHpusDKr6R9RvvaMbMzElW3TMJxJbU4tj4fhNeTfq
B3sLIre6GSBnE5YurBs5IhwbcFLzZspC/ps6e1fbSLuszuBseOm2bmFju2zGMsEV5oU3gF5uK5Vw
aWxgJ4DzwxSgtnBblw9aZg05nUwzC3NlZ87vY5T56XQfWe9drnlFngVG/vO6/qxN6gOLjLcOMTH5
viosfbQap8qAtCg9I9L9RH1GCnvDQ1i5hMFthhdauD2I2Yu/ODMFTZ2bOjVr7EwVxFHQZ14UHTMk
Y/jNqStjIUhyHHvdqguzgiBTe3Gqx/bu+mqtnTACbh4EoRFEtOXM2Dg0vNY79qHufbYfNk7Y6jIR
AzuBYhg4OpLV1AwdakWtBs0JDB8tmZUn4wfatxVb7ehW9xw/D4cNoVzE7Ze7QVKzrpiJp2EaRc2p
zj2UsV9fqNWZ/E/ERfKt1HKdE0LDuNhht0v9xUl9Hu1Ys+VlrDw3IAn/v8l8vINnR4tGUzSgJT0N
Xc3r6J7x/YT+lLc2vxRX5LkUSfebqq2dgjs0BB3qMHjlFpZidRbwBcF5C1yYa0tbkqnOoKgkycJo
9g1E2kZo+51Vhtd3ZfX4AsmDcBKQvShCWG48WIpLJEot7AqaC5P4q4FeaLdLAH+ZIAUH7AKClhJM
LeuNyaqKEB2XtHTPt8CFa+fqfHxpBkWDIrJZa4twdr9YIBJNEZqMAelW6TvPNrRRrLlkWYCUEfEw
hN9A9yevVpXnUWo7cRlaSTV4k9X/o/O683KVPHdt4yvz4ClmfSjbW/lqcNhQrIbWvbhiECuS2VjB
rZw5hCJhp0e7xt47dMM2XNF/F0YLbBbh+AENvNykLBv7urbyPKwb5amj2o/M7e7yMd2IXq6cNlHj
YsMtF5lgOcig5y2gprTNQz359cOiGw/X1uji+5nep3PToHKtycNE/5zZ4RZOemt46SAbIzAWDcKB
oTu/uTvCvlzXk7UtQMUwHnoYjSD2lf5+QLeneOpaGlro6VW8KtbrrZV94hCdS5AmMKO0RW9rIcHc
5eZueLs+gZULazG8dIYMUvPJaoE7I/l9xx+JRYOmBK/nVrZjVQ68VxgPBBBNOUTWdLNjZS2FnO6B
ZvUe9F17hqbWWbVF8re6JWidIPLYBjBy0uPbcsusRiOlYZ0nnjmhi27ueBWonK4v3NrBgm6jMxIa
XCBeKoXe6JTl1jgn4Nqk+8hDqvz68GvrhfypaGQDyMLFFY9S1MlpWob1qp7mRvML51NbvET9zcBW
+NIALsPFFRaEjKxr28psEhAnhFMx3zdTucsyJbg+k8v9EFR/yG+KylQBNFsqODcbN0OalYZ61hz0
4kupd37BbqU10ESpyJkUadcn0nRo1QpDBehQnxmvZrnVAupyw5cSJBcuGiOlNUdIUMwycF2flLcy
oshzkIwH0rYFKWLYc0ZzTKq7ufyk3kqE/CECsAIUan+QO0oJZ22KZ/BwYDNIovgDOAZcfcOTXt3u
MwmShTXGboUYOSQM9M3hj6qLUP/dX5woVLEhTAwFgdezPFEzNS10YsY6KXrmN3kNogSkULstW24l
9IId/58cGQUMH6QHYTtM0u6d9p6ZBUV9GLu9sx9sv31LmDdvMQFemipLidL2WDqfU5Rh0zAtWm/e
l7DrWH3H8wfHaPcM/L5Zd7q+lpf3zFKitF3GOMwdupjQkAtitSAjRyf1zK388NqhIKhxBNsd2shd
tDPiaZqPeabgERtPXfJtjJ5K9nJ9ImvqiY6FLtxTAamU0z2K2ZR9kioMPlfiadHnaCvJsyrAQnZC
MO4CSCbtzRwN6AtF6xwd5+4jVwmcoj9cn4K4o5aGqonrEbaWBg4S3MiShNGe9BntmlnYdwEzme/Q
hwots2jqu+nGpbwyGRELd0SEE6axDKDJc8DISTXEYayVOyP5ZM9kYzJbEqTJuPE8sU6BhPKpMXaV
ffPzK1qLiJ4saOsGKJM4cWdmo0JrOlVcTcKivSv9Ktu4Ylb+3kHGAOFWVMHj+ZWGL8w51dSEVWE9
/GBgBNwwelf0YTG89CaiUWiVtKhnDbPUR5s6n5IhIFu5m0vVBqQfMQ7Q+RBB0yc9iXj4eeS0vDyp
ZlAWVYDOGYFFj51+s3+wlCM9jOaYVbnSQ47dnIbKm4bf19Xici+QPkNS1YXxCDCWnJZ2Sc6ATczS
U/eLkE+As1wffmWZoAoALEEZBHWGdFB7ag8qR5US8IjON6JOe/pZSZoDMepv1wVdbjqis3ClQY+K
E4uG7MsjG9eZM6V5H4Wt8rno9/G8J1se4cpSoS8VnELgBpEVlOeil4Y7VsDKnOJxV/0styobt4aX
HguzMOtSdzG8Ur85P6tuA592ef+BNQbINIADRG8iuRihaNpCb/SWndAmzDBOSf7ushNJg+j2ywMU
MnCZBU4UumFK87CA67cHq8tPlZJ7FlE8295d3+uVlQL7FfxCPBhI31iSgnPTSElvOsXpGUTg3ogO
W/9ufEm3gcc2FZTDFydz3pnDsRg2tmLr/yWdRt3DgGQN/l8fj9m4dzaWZ0UVAAHBs2OguBt8YZIF
Z41V6zBWshMX0Xfy3aKZj7L4DSkrkziXIkd522Ismlyr2ElxvfIXebt5CxajS/dGZrZOmZOCnUCg
MY+71rz5CQLFGZihBKkgonkyYp3XA/bXTdkJnV9rGkxbBC+re3A2vrTFhhZ1GbMSdrJNoGP28+zn
Wz18tkRI2zzOCjKiLmUn3dy7SZA6B22rydzK7X2+SjI0inI2ljbQuqfMsflvZTLpi8bo6HOXdfus
6bcwUmJVljaa6C0KvheU6KFtiGxmWpXVV13rZicG6uki5n6N0tnWyjw9OYBTBVVOP249Zsh4I9kC
5CDejosa40yPcooG9ezUKD90knkOe/93AoQWnVlSfZ8wQ69qnLPmhdR39bD/d+OLQ3I2vmWNcTmN
0PVoPqIv6yY49PKQLRdIumrLGPWJvYsFinP0lA24+8RubXoPwBoucWEkgBQOxZnSbVtE1mBMqMtB
X0wPsMUyv/k2x/jIGADagKIbGJzLJbKTuMzjPCah3jxVR7JVaH+pI4vhZWN/rqrGLDLFCsumenJM
5c88TN8QyTg4nAbXN3tlM9DlGYE3lLQBgioDgZ22L6dO0azQTvdJWQNe+o0MtycnYOGcCZG2I81p
rjsRhACa4glcUrsFXF1ZMZgHgshGMJ7hjVpuCKtZP2p9NIUsSH5WyZ4X/nRrM2kcKpSZiWIuZLrh
skpGSA6abre1uBpm1eeh36m3u3jL8SVzs25SW2cKxk+MsOo+61sdXcUaLG9CF+488hqAyQg+Iene
sKhwKxkB5lvP4yNoK3dj2jyBKO4PHpV/6rG5780uuXeT0/UjdrE3qEkDOScwj1AXnDBpbxKNK9Oc
6H2odtQrTQ8NXz3V/hrz338hByhYxJdEv0x5fo3Rj4qjogY8RYV5y4O8Diqz8l6uS7lQGMwCjNq6
sNhBXSs7mtHY23VOS+ADiwOS6okdGNX+ugihDouNgghR9C8omQSUSHroE13rEw2E5+FsNUfluVfS
0kv7oI6LBp2r28N1aWLbL6Qh7QX6HjSaQBR+qTqUO4w4gwnwdXTIu+PXm0dHGTE6ygos3yUFudOC
sUyZ8imc7pEhjuvdvxrekH5e4Zy3bMbwg/OgHXp6q1WNit+zv5fLfWgRGaThGL5T9vHOMjc2emXp
MbwoWxHs5tj15dIzVqGehOhTyB+08shvDrt+/P3/hpcMXqaTiEc2hkdbCcd5NOljqtz6EIqCAcGa
BJwuagPlDiJESVFJW9ZqmLaRl99P7tbFvqJuEABkH/QaKiFnbbpy1KthStSwQNv2WDG8Ma99PmyF
XlZ2Av1K8W4AOWsKttrlTlgu4iHQbDXMSVCNgbNVCLU2jfPxhfwzm2rkqlslI8Zv1ec8/VyU+zk9
XlcFcEpiEEmTRd92sRHI+14UhIKb3UH5uDGH8VSOT407absoqnpPdaefE2JXxKy/t5byxxiSco/9
THAVty8KdX7pmWZ5eHyG32gAZNw3thmBo4ja/edUSQtfH0Aor7bqY2SlD0ZXzbukKpXdmKfup6Qs
El8dJ8TFiIOgu0aTu2Eq/pmdvA26usoOwAkXT0mbpL/hvbujl5nqoOwnxS2f0xacas5s8z1P9OKA
GCdyQUVa5h4diXFoeW3+MY2s/coN7XdSAjyhDTV9YRaMgfvcqgLXroPBMacJ+fq6mDylLtAOolWn
HZ1i5QUhA2OvTc6wc3M7CepZSahHkqh7QzSv+8fsJi1Ic7d/z7q+awM25LtBj33dnLrDVAx64hFu
kSdUIiseRzF3WEy1/d5OfQfSP7V8ZWndBWh8ijaexKrQ4JYDY5ew9qUqp/l3bBr8U5mgmD/L5953
Ui3xR5M3+7qkaMKqDvUpd2jsN6xEZ8hc43t0bGi9DqVZvwzF1Y9aneSvo1EB8ADmqMgfmup7Otv5
flCmw1hoLHCnlr6hZzALeN2mzzlLiuPkpPMdq+vWB6Nc9egyLf/KnVndzWPd+2mnR2ivlbs7zpLY
I7PxgyXacUBjNd8ojdFTclr53MjCHvTvXhMPsV9bbebN3Hq3NfstnzUNvn+bI0pSgnekd1RPL5Kj
OpZfDbKFK7tUHNgqqIlCQBTKCT9uqTjNzMyu4qkZGmbiFdHeTHcR+XVdcy6VfylDVs6hr5sG4KxQ
SwP3KalvvuUxvIjvIb4Eol+ZA8AxKqMsR9sIyajct34JNPBf/D/Qi4IEAf345EsY6c2m6GJihjHM
HUcPe7oxA3JxsWAGZwLE97Pbi6MwMdZGy4RB8gcEVF5DY6/OUJ+2FYW7tHwgCGFj0AvAU78ARRp1
Uo1Z3Jhhlt2DnMGI0Ov+3eahW2446WvHCo2pAcYSl/4FRIZwpg/DRE3U1LZe0txTALNp8+X6vlyE
HgQtkGi5g/JdmIsyxFPpdC2Nu9EIdTUOoLYebuXavNP6L2XyRPQNaWunGABcQLGBhwbQQTIm2lId
OrUftNCoX0flM98wE/XV8TEu4u54YS5SgtpkuPVMuBaW87Fno+dO/2T1cEAaz48KYOcOrvM763bA
htH6YVBjlOPauxkcaFbzaTCYV5NmNxehVjwN3ZNFPH36bNobZeBr24p+Vv/9R3Q1WB7Uue0dI3ax
Bin9XKOxau7bfMP+X1sGUY+NGnNYCuAwW4pgZKQ5HRodpA5Hdfo0f75+Zi45TXBoYOlA3whBWbOM
hhnipusT9GkPS1P17NLxCp35Xd0G+sQCO4l2afXAKmevpX+i1PXj8ntZHG31Ea37vOu/cjlT1Oyj
UgmMuiJ1J6c/bDI7pIUf+aLSxvcyZ6ulwuWtshxfyD+7VSqNp7SlGH+q/xkMe2fqOD3szun4zUbq
UpC8ZTW4paoBggykysHynaXzxlKtTgXrBGgnIC0XECaFRKNdTbb1gpLib7SeTl1VgWHa+UwNY399
Vy6PuC5IpiEMXK7iAluuWmqqldlz0Oo4BpLy9fi5t9BljUX6hpy13T+XI0U7mjLuXET8yUuvvBlQ
X5TybCzamgSEygF+RQcmQSe6nEnmDoMZpZH1Utto+Nl13q2tAaFJyHkAwgSLHiQEsu9QJBTNQfDa
vCTm6Km44ato2EFvrm/I6jSAHxYtsGB9y6BORRmnOTMt68UF95rqKWSrFGVdAJ4QNKhCgxY5GtjG
DNnmcbZe6Jh9ymj7mpGtiMNFaEislHil/itCOlS2zh0gfFXrJXUiP59xbebaTssGr2E7znt/UksP
WKfb9VIU2eMsI8yBSkLJtnPhKlgaJ+pLHcO181xt4wivqMpifLGwZxdMgreX1CPGV3rfcAMTNR1v
1/d+Re8XEqQjbKeZixceEoZmrznfUmCif9Gt8peV/Qf7C+IzOuJnUH5pc3gE1mCnH9QX235mybO6
sUqrw4NDAwluPDwwUZerpMSofO4Nrr5MruNx864DmvT6Kl3aQaCVOZMgBQCjoVI6NcIEEvPP4IC3
7iebSt8mnzP9gQ18Q9rarp9Jk9WFRXHbWtWovvRm+VTHxs9mtu+neAiuT+rSVF1MSuYkdnnBk1bF
pIroS9qGavqouwmAbS06RW6IWtFOcdXDmERKA6x/0gGwgfgtTbAYvRTuXV7cTfnbrOfBMPJDGodd
5+yL9jY7CrFtmOGA0yCJiczARdIsowD/pnYVPY8221P2o+qyHXW3Cv4l7fmPFBxtlD+hUvJC/1OY
xr2az9Gz8Nyz9stQ/EDvG4/dmPj9rxxAjwyRlwUH0fKEV4h9tKTNoueI7YzsMbsRoynGR+xObAwK
MAROYTk+9izl8DKi5z4PYa/l4fWTJsMa/zu+oAgBqzAqPKR7MlVmFz0WU+W5I6n+zAk3QIzQ/mkr
Td/PTRE/9kbGA7UFbBpLahyoZvVPmmHcmKD4z3/ABxd5FjhnMlhlmGFfF3qmPPM2sB+tceM5+AjW
nsWv/jO+iL4hPwG+LjkIV5rNYOD/o+epS6qdnoLJrymRtY3+H2lXtiMpj3SfCAkDZrkFcqud6qrq
7rpB1RuLAZt9efr/UDOaznSiRNn/fOoZaVofkbbD4VhOnMhC000zkn0b+6LwtaK0d3hWhFd1YboT
iUrdkYfxr0Zl8Rbxo/AMe2gwNtdRt2h9Lj1O8AKUMQBb3Gpat2jHysu5Em2QgP2TOPQW82pTF5wy
aBDmtrYxSAyiMxDdeRYd+xX7JNO9zMucAUUgLERXHgHc5FRdInPorLpLoPZV5hUqc614AkXhT3Ms
3JYgDVyBBa13s+KmbL9zFvu59SvXKhc94YjuM0/RvhFjjfbgsyQqbT4qgPM4PgJY+ZmRCUFOaJKc
OI9mdJ83hsu55Tp26DJSeWWpb8ZJcdP0MSEHLt51rXGtEdm+8ruiTh4GPW2M9EdUl14lfnLHxF9Q
N+1Ul2j3ZvotTO8cDnaNUlvZy8/+xfNfDX412CgUL+RCbBOWVouRlCCFwK8pUrGJkSYqoz9FP/ka
uVH6t8JoPE6/NuIeDIk41E3X5HPtX1e3ilH4JjB2df5OzQKdkbcpO5jIM2dD6xGDY/pkUDtvvbGf
hveuyQ6GsikqOEjsJe+VnUZ+rFx0DScvrQYWBNE7OhCRMKLSQ2nbmNAa16HxSBt0usYPSn2Ts9ux
CijhXiremvK3kRyKaLveiix5AbNSgtH0s91qZjaTg700TKN6pGP0hIb1IXSBel05qiVjD1zVDM5E
eAtas1OtB9wwRFdSHT2lYeNyFewEmH0gLCCk6W5lG+dMh7SN6H4H9AKbCHyxDEuz6rxOFNpET3pe
e7Wa75x02A0xBqhn1aZuim2d90FlGh/I2fy6LHtxG49Ezyd85HK2UdsmQzJET+Zof5+o9gaO1Otq
Uv+1knQeiIus4hkhYFsmME/UDh9jZ9pEmRUkpnIdQPS/IlCwRwsILpWM1weURpssMN0+6jAAaDbx
yrVaheQ9yRJkpH4fiazPlFh5rDHjPG7FZiAaulV16ymfqKeX2TObyA7M1k8dtW/H3tkzkbwN9bhp
jH5TJuammxx30NaAI5Lz+J/fBWYxWBLgPs/sCaFlmUbExhMn7k3b5wSJznGFdX1x7ZjKjOFsn90d
ko5kFe1HoRLlcWyfQ/W1wFRjTS0xD4JuUWm8rI9L65kb0ubpQXNHoHTrTGb0tEiy6CkROMnyp2Kb
viHE5rKUBa0HAxVeDVSPAc2VM9xpW5Q1wIPK4zA+pOm+XLlUnyAU6ULDKUCqANS2iH/kC11j2FLd
ab3yaNaWtZ2aLNqkiU7+kCFXbqLWUHbGZGW+nbc/1BrJqqnVw43SMi3I6sH+nWdE2zARVtuh4fw5
r6Z25UgXt3nub8FkMfV8DCyQFVqvZdiAWn+JzMjTkYwbu7V2gwUTikaD/0mR4ZF0VBhuAVUeVQLd
8dJ3MG6k6UoCckk7CWqtQKJTVBTks1RJxo2pKJRHnoQZrGdXucpo536DUcB+NIb6vjGiaiUGXdo/
RLdw/EA3hnyNFOFMWdQj6cWVR8VMXTHF4Hj4Q/rRv6ymUhz6ebnnOcPgmLNAQS4DNI0cuPdEYGlm
hhIYK10LMM3EqPZWmro9uZnW0iprAue/P3oNMoNrgmZYFivvWHvfjF8EqoSW89ZoQW6sMc8sSkNj
KwZIActxRrqv98RJa1Erj6iklvE9CH0weXpnUKBt1iLSBVGIeTBUHDkv1BtkSE82gccvBP/KI4b7
7rSm3KFKfNeF+k6E8MBFdQPf/TpervnwjkXKyl/1Sc5je0BwMLlT89BeSShz9n1JBTN4DdZo4vsT
d+PYzdc6xT6JhiUjhhWgHQI9qDbaheY7cKQMKmVGV/AufKRkcDXLjziilo1INgl28JfSmxs1d760
DIN7HN2nJEPwYb0NfX9XcvJd6Z3fV98G/B5YJhhUgOas2agf/R5zHDQ14Yi2pnDbKQ361m6UrnVZ
HO+HKPfsai0NtPBKnAiUNkDvuK3WvYq4RxcflDk3Q2i9XV7TZ4h4tskIroDABeU6Jm6eLqodicB7
OoaP8Ily09ljbPMNS79xt/T0sUdBsdvzKTukGv9lMwP19mGtr3XBSCOGQtoEgy8Qy8pGZuxMZaAJ
VmmCb9pQHrDLCOW+NGt1qAU7DW1CgWYeq4yRWFJSoBKIMNmcomnVwjcyurHJXTT8EqPhd9O3y9v6
ybhwtq3zuBtQS4B0VSbRJp2tji2v4HOazxl4/JURzPkY2mEQ12oCa/g22LWLf28DEjO3qwu0byde
jaBFAbsZyyOXg8CYTffMUn0HsW1IjUdVvIBYx8vjHVE/+LBvKgTlk+7VVHOHcK/0mpcat1Z5m6gj
3oPYVRr0ZuSuGmK283tmCzfqH5Lko7JHr8JIT9EF8bCW5VvQWQOXRDOBJkaTjuwJ19XYV11kG49m
+NSKexFc3tiFdw81RHg1CAOQB5NTAUbNOji/JX1sSXKbM75p5kamfK1+vyxmXsAcE50VQtB3X0Yj
/M7HQtzbWuo34V17Jdn9bD+xlL8yJHMyRO3U1XVLH1UjiGjtpldOkv8UACwkWoghBbzFkvmoDbMY
hgZ8qlqXu65VX1nu/M/3MdIHRwEn6ywbqRfA89cIkR9zQHD2a4O1lhTJPvq6tD1VBaPeNvi6KF8K
7cGu1xqMFuwBwmvkN5E/m9cibY/TjnoXFaX52HPrD8BOJSBU4iXVQn+0ov1A6zUM/JJAxIcULS8o
HZ1l66xe60mXQnfRstPv7UHoG10UKhrU1fApYaArjKjNV3KEZ9uIxMjclAzLCgt7NkUxSUCHb/M2
CzLyVBVvevbjygspfV+KzTSTA1KK3oogLsbu0Go625Qq+OVoxNacw7P9gyhkjOe4DHWXsxmNuR1a
RdRClBUBPJWmSLeZPHabrPloFWs/FoN/eW1nL9MsEMQ6n4PlEa5JGlL1U1IWScmCwrwn8QfIKtyk
3Kfal8tizowNxAAdAfwgMnLnreOqMKsy7xwWUKRz/bKIX4Rd36oTiHYvC1pajw7IMuoTiNYBlTh9
68tJ76PQMVmQDzZ8NtXYIwD2Uqf5KTTj2qTLvCi0LsPbRbGayiWYTMsRukwTCzQeup34WTZfLy9G
qvFgZMGpAEnx0iiJjTRUWQCH+5dhRF8btThUZranSgqQefNTi/gD8F9rPL7LcjHqb6ZwRKOU5DCF
Aswv5WiwQDWBXwzfwFDsN/p7qzwamCCjtm62FmAuHhsKdP+VKNfnWrvAcHpFZ8FAfudwttWu9CLr
T9T/vLyjS3r4ORoAsz/AMyD7LJ3CItZmFUwFSCeKwQro6ARTv9bPtiQGvQbAkeFV0s+ucW+PIQEx
tghYbcXPRjTRr3ZS+0kIy3t5QUsGA/zwM4uGAbi1XC4faRFlZAp5MFaVzw2GeRPJwcEY87a6sdaK
zkvLmok1wVUKsroz3GVmCD1p81oEbQ2b1L+NYOwA+nfFnJ/FkdB6DDv4LG6D8lt2lnPKW6brCg/K
LCJbBYNawO5FQbxFfpla+iUl4YNQ+3xlI5cekU+6efhdoJ/4hGAdRT6xktaqlUJqo90R5c5ZyaCs
fX6+AEefFyxpYWYjEZRun/qrZJtLJ3P862c1Ofq8mfJa0Th+vf3OS/jI3eCZ/2DtjkXMx3YkIqVV
1mKylgimZKPUW/3/uUGSzelTo8qrHJ9v1b3yQLTd5XuyZNLQPoMeIMRHgMJLG6T2JO4wPU8EjTLt
eH4z9FuRf0v5czHsqbYrxzWBCxYND56GEq81o2+dWSGOtqutQOLcplURFGpZ34Z1Yt9mUzG5nLbR
NhpTbUV/F+Vh2hBQgJB2ZnKGauJh2Q6Q52zTL6g4/y7W+r3NhZuJ5w6+CbisQLUgbyIdCcoKXVwE
YKtPM9ceMK2xR9+z54SebYmnKlY2cUafGxCmljrbGcBPd36HL1r3akPF786KtZdSiePfIkZzUVxk
VumOdqYf8GGQIArMLBAYGH7X1k3omiUKu6JIKqDzWXQICzQKpoY+/axLM3I1o3DQNxZ2QnPVqExr
t6hiHCr3hoJ65jRtCj6AkFBjZrHtzHbcxao63SFyUw7wS0Pf4Vr6GHbZNGzHtMf/gdT8EO0Ubk37
XrG0yK1Hw6w8gnmob3aDpw8ITdPwitCOvmQCPcoqiZ3MN7jdemipMPehrplI2Tf6Lc6+/zk4+fiO
ZJnz0Fmt8cqtvN6x0LE8NDjbwZA75Iutw06HRb82BmzB3AC3hdTznFwBKFC+rFY3ZDrCIbxv7d3v
vCYrue0FbTNQQEDwjzgV6iAlxmiDB5tRIw8iA21o0zth90l/04EK7vK1XbBryNvMY7SQOsH2zn9/
dItSTGKowiYpgmwEuJjdicr22/o6qPzsZuGtRuSANw0xki65WTHRgUMSVR7k8SH8Yo3XJinnhkCc
wlypmMGA+uka+EinmpTK7NO/9qDZBfR/c3mXFk4bWEKAWD77dc8SEo4QaqLERREkpUfbN3OtYLTy
fbkwhwT5mIcdvm84G2djX0ky9Ln/Rz9f5mSKHBZSdcTnrVsdYfZaN/OCi2TYmBYIj2Lu/5atVj1m
URUzkQWT2Xq1aA+6/gifuqLJQVXW8CpLW3UsTLp4dp/RHFPGsmAkt3bh6muB1NLFmyvxiOrRPYvk
wakyGSwfTBuF0qCJNpzVbptyNyc+317WqIV7B3o5NLKjdVYFzYp0v9HplRbOmOcBoYqnxnyX9NZt
rQ5//kUMEEwYKg4mEfloxMTrlIZJDtyycsu03C119AHr6tpyFl5/ZEHmoBpaYOHP6a5FzlTnuhpV
waj0gMy0G7NPN2NyX4UPZtq4YYfsY3Yd+fWs1fMZwS1HxRjwfcmhSY0CSkd4FcRPSl5sAFq6/tbP
kwVn3liwycGnOV1UzBMo/dBUQUcbMGWoHun+QQLy5kD7QQ8wtUFSttxKK9vivAx0gQyeS4svl49/
4WaCSxTtDCDfxL2UO2kT7uiMNZoIqObnz8/DWzX4a2RKS0cPiJ8KMB7SYIhmT3epNFowiWShCLJ8
y2vx1ImNoSpo4eu3mtXZ7sfE/mXXZgQ7LtCMY5fOxSqIUaboUMULL7wWf1bywwsmhs7ATzy/AGef
jUIZaxxVgfaLYIwzb/SHcW3LFgWgNR8dvHCXz4ZvqgoeEzrEVYDUfOnDRfMvH/vS9+E6IIaEpYQL
IRmXjHDH6vMKG2Rp+7aJtzo5XJawYCWRDf4rQXrRG6sklR11iFWizI0szY9JtFG6H+icuSxoaSkO
RX8d4nxkgWTDEifTWI2DUQbRRxnvnbV04OLn4dQD4YD691nrkqV0kTqaZhnU/G0sPc1aG3GwJkC6
HWnPRBuDPjgwclRcduG1mCE4oRgzgA5QWMOZFuz08hltmRtmqYigTqo/et2+cK243rtC9heNUXOl
ZCbxPRVhZ2ICCKQXgd4COeYOxsoJL6jSyfclVdKFXep6ge+PtnoA4d/XsU92Ne39MWr3VyvTiShp
t3QgmUISz6IqV0V37+vlz1PsxEm9Di/f8U7NunDkS/N20nil4FJYIJCw3RCVq/5604d0MvrgLPgM
8xQoSUTFBiWPHB6QPgHiJgs3DSC1/3IimG6H0aGAumlydnIalJobIRdBmJrbqLUBMEr2SlNukS66
PueBXBRI+KFZAGDKqSgyWDHQ1bYIUnaHBke2EkUtnsjR56XbZ6olGFBME5+v2cFSNzXZ9NWVJJiz
H3KyBskPIWbeDUiUi6DIt3a2vZIeX/68TN2FwKMvs9QSgVmgyQGdTisqtbRHc18l+n8tpDXkjK0W
NoLFHCqFSJA8E4XULw2L1IOh99PKwzpvt3xBZvwkSFvnDqQz7a3HbtAR0AagHCD3U2PFnsY6xyWY
cOOS1DS3VGuc90xPUL6/fDclTwjlOTSOAD0/D5tArkjuFzNYP5WWkqvB5OS+xR5Z/BqWL+iFcska
RkAy+f8VhQZOMCciuyo7RFaOIeqq2agBqe4d0XhiXJu/K5nMMwmSxo3GqLVaU6tBG8VeG41fUzP0
s5ACThV9XN43STs+Rc10u+ZchQHLq2TT0BmVmlGZkMCy95Hmi8l1Xv5/EuZfcGQ1aRgCWVvHJGgs
8GwX+zr0xbiyiqUjOV7FvKFHMorCmYp8ggxmAEHv52sJjsVdmks5SESAuFTuAo9G0IyAkIIEk/Fh
ZHcOxsd2171d/zkI4OcIxuWA0ECmJ8qjnjvIDJJAZJ3b7W1QVlw+h8U9OhIgKRU8XkbzpiZBT7+2
2+bK5ib8fuCmMaANISLKUGfNupomolJl4YSRMpukP0S6W+YrAeH5KUAENgfYc9Dc2zLYPaZFbJBy
mkALvgOfSMf2SbuySec3D3gE1PmBb8fNRsR7qkgRZjsLndHpGVGpR6otUx6oFhSreKbzwziVIyls
he7DiTFzeiaVb/6arj9rtB0g42ehdxp8iXKAkPAUs3CUCsPNSzgRPobGXatLp9/XTrepHOwGzDu1
9czyDZ2RRZnhXZYgt2fN+oRefQBTEN+gk1Wuqw9NrMXMTMPn0kCe2tUGrf/R57z2jQ4DbNxGVwGu
yzTlZpqACrbpl9aMX7XRXrFecl+RfC+1uS3iyLQYGQrvWlvCfNXFbQnmQ0H7H2lsP7OwuEET4d60
SyTLi104NF+L0tgTdE916fhDdJYfp4Mf66Xf1ImfMbHi/Zwr0TxQB5gdVMnnzKh0o0dADyoqHBJ0
8caOfMz5uHwGK9+Xa8pRMZVjyEwSJGSXJgdQ3/zD99E8iPEkc0FJk34/eKeyqAs1/H7z1W5eXi9/
/dxaYHdsqBD+A5skK5A5OdmINj4tcPQSdJuD2/bxpu87/7IYyef5j34AqzsPZMdwSvlp0Nqa6lGt
qoExpgfLyTekoAe16YHRILU7DuUHsa8Mqc5kSiFbHVllFWWQGSWaqziHqbjV9NIlbI1icnEPjxYn
3fMs7jPbaiY16IzIpfQ94p078ZWDOre5OKgjIVLM43SdTksFQvohvk9wS0aB6hvpd3ZqrRyWjGQ9
27lZ5Y9uc85aKxy7UZ0pJfyJBEUPULJAZg5eCcB7DvIDOUYOFNU3PryN9b4Kny+ry9Ji6WdbKzpP
QfciRSzAn0x6XOpqMFI3bx8dMEBFHtq3L0tZUkoA1pHjAogC/yNJMXhNQTGGZfbxPUsfq+Ze6V7M
8XUg9Uatv14W9jmw/Mjt/9zUY2nSPU5LPRyGHtKAe/DKIfPUynTz+IONgKjy0U3gktEx3oYVBY5N
uLqFMgIDhDX5WVJAhxMQPmrcTwQFA9a7hd5QtRs3w5D5BHjUNsYY8bx3JwU7Zj5qGj5GiRtF39Ku
96uwxAxaw42LX6o1YWBT6eX0Xc+YL9bGzc3LuLBM+SUAI5ttKvMyifHLcX7r4YFZaIePQEHWuMKI
DtMacdPS9TvaWBkfFdtakoQl7jmo0/yqZDunNHakbF4uH+CiTv7VFrmTuwERvJkxXMBm3Bb9k+h9
Xu71tazD4kt6vBrpnusorgtV7RCiJclrSoatU7Atr+ytOUz7gvWPtMi2TVY8GWFx12b5pk7zbYq+
3QazEGOz37Xq6I1GXkGBhpUK5vncXcSPAKCpeDFAvI/g7tQw9Ilw6tSZb0x2w/neKXTw870S49BW
d2OVukp/x/PqJi5jr3fI5vIBzFbnTLOOhM/B7ZFVslmbmFAsNajqDbtJlZXPL8XGn9Wu2aMC7Fp6
Lky9yJW6xtrU7E+NLgz0wR6G5l0fPuJ4jTp0wfKgDoUnbR7hAupKaR8Z65xacVI1SMIN41v1jxh2
o76l5CVaY9ReEjUXPoB0QgXd1CQjF2cM1MIxQv6GxgfdZI+FnTyPOn9nYbXD5LPtoIwrdnXhQoIs
AiuDtqAuIU8ex6iYuArzGO9htDNTn8YeoKxX68KJCOnJBVFNR1sDq1L6wiPlV9Avr7h1a4uQ7iFa
NIdcz3FEUdW4QGIMgGavktstqPTJMqSHNiuUvtdGCAnZl7q+ScS/LGKu2IPlFflxufKFjmBmVoC2
BVq6b+N939besDrraGmn0O0CtvO5y/OskcCciFknjj4FrWW+sz7zwSP9u6TKik+wKAblKGgWEBRn
jQRg+BzMIbemIKV3pZJgjPwLb1bQYQs2HtH5XxnSeShFiUXOSwHMyFU4SraJO5A7lqyo79pa5r8/
MmVZ0Repw4wpUIxNXHtOvuNr1nLBnKEoiK4ZoLxR1JFLRgNIr3hjOFMQkcM43JiV37319OpcA7IZ
qBmBG2punzzLNVSNGVudOgGGsKsqtOXsxFptaskZhUeEuYYAKaPMIycbGLPgetrjGHBB3msncUeQ
kGLy2RMIJXZd2+wMUW5qDDukZnawQG5aNp2vVbp/tcXBz0CvE+gpCPqbJHugOp1iG6U+BqaXZswz
prX2ggXdOxEg6Z7eRnkVow8wMOitMH7UmeriKVX63fXrQBcz5qhgOtmMVjhVvbCORAf2szGYUM0H
1mllmxYyEhh0AYVAktlAOVEG8bCchITH0QQYkopuuxy0J7dZOnklMTcjeTDDzK3ok2r9FMrKyj6D
SMlBQN8wUB4zw8lMfXm6tEIUWs0mpgc5CGXB+FFuKmo1eMgxcQPMLL/r2vrVV61vUmTEmBGvlAiX
DhDz5FCmRS3nHCjRhhpD8lDVg9rcNvZPS4ANJF8FsC7ca4A9AJbAEE77HBzZgVZ7KhnRgzS7y5vK
r8YEk6P/FNzx+mjF31tc0YzENuemXhiR0w3VslzTx1Y3ArtHp+aH2T5mRAFyaq0/dUkOKMiBm0An
wEKKo9KMOMsGyEnrjUFvakylB/rfWRsxM18hWUGO5MiM7TV4Kq0Ow4qC3n6wktK9thFtjvGcYwGS
DwmuMRDi6hCgshtLDfha7/PS4QPoP+NvAcoAxuj0QJI+RgGHq0aQiWw4oDczv4sLtdjlijb4mVDE
Jp+SNQDQwmM1I9VhLMCWZaACcio0p6HOY6WnAW/uSm1fFnekuT5HN8NMUM5Fh4sGbPGpCMEUFch4
QYMpHb9p+vB10sn+ert3LEIyDj2L4qlRISIx6g2xe3+4Pp38iZX53yJmLT961PPEbhLT5DTI0pdh
M6xB8hYceczowHS7uWp4HnslZIqTQhAjMBufhrdGcuOY25Td2ir6pb3Lm7V45EeyJD0ba1CFox3J
CIpWczPNs4XfIm9wWcjibTwSIulV21ZjWn8Kabzf6vXTAXAaGDpCTRVF/DPXJEySetCiGHc9aW5A
A+kng/IvWnskQloAuhDVQgElTsBjbt8ClJDc9xEjK2exdOdnbDWQJ3iuUQg/VauBG6ldWQWkoPfU
BvW5Hf0iFUaAtH50La7004ChuEacmZDRsCzJgFmjGBTgfI1AKfci3f/DHcSzBSuPqIecVSuYbmZ5
TiKYx8xVPvIrUdz/+fFHn5cuYMFbc0zm8+iMDWVeU92hefqyzi5kt+CH/l2BdDHsKA/7LscKomKH
QQ28QOFiXygbDDjk7rDGWrB0DY+lSQqm0BydKhWkAR7kjeZDD/Z7i+8uL2lRvwB9QHs2aBfR0Xiq
XxScJU2hp0bgJLk3jsKL6I+hfAO4Da323y7LWnroZz5RjDGCSwFYwKksDM0EL56ALgNL4jL2ZnaK
bxUvzRBclrNkWo7lSBsXguklKzXIIWGk3wxamYM+Bq/jP0jB5Ewb92T+R7qZ3Kl7wQZmBMPwZMeb
pF1xvxZXAeClhlYx4EplzBlnA1xsOhkBjXcic501GNWSetng1seTO6u0XPtBm3MJXJvQAr3ftsUW
tRG2hk5eOvBjEdKVRGmkzzBqRgvizqOTP2g3PPbYlfDIz4sPEgOCUaA2jlZuz2+nCIwhAJoGrCkr
N22nAYiaeI3wb3EtM7x7LsSdE5PaEQUvYZJogeZgKJKTOT4rm8otKN8o9vWTkQBw0BFNICZEklAm
f+jDSDHBAKYFNPfir91amLa4FrSi4BJiLMQ53KmqnGkkIKmyxih8s/JBB3K8yhOXjobiObSn/2D6
kSlADhIjq0GCNOvikXPUTwonhl5rwIbcWeKB/ksIge8CouPMc9io5EGOlEYpeIq1IOG3ZYyB3r/R
x+9201qXx+KdgZFEPISmpDNieqU07TpsTKAdlMlTJ9OvbcOznDW6qCWjjPQp8uxABAK6LC2Hdm2E
3CyOvy+cndWN720oPsDzVbsaCW0318QammpNonRAILcw07yFxJZ+j+1XwNjDbFt0r7qz8gYsWTWE
lADkg1cY7p/sYpCONCpVAOHBIAarf4/DFbdsSbePBWinqlZqwFlMHQRY1SFxNmI6GPWBJLvLxn/J
EziWIhl/UtR2mnPsFwYhoLUvugXcord2CRqv/oRr7deLwqDWDvJO4OGW0YlCKFqjK7iuSZeCCjQS
zUuq1hbigJwckhKjsKDqM6SLWSk4azERwL+82vnBlCNneIQACOigMDvjjR1FZmu5k4PUTmnvcvDu
MKrvhhplRYvHuzbmd05Sby7LXLpqxzKltyMq0fU+KhlMYLWpfhXpnq85jIuqiDBhrvegQEIlnc9p
NnFnNrIdmknrh3g4/MsK/n5fWkGGViOeq6kWIE3m1tqvCgOS/gE4CF/9rwzJpcrHdKqdDjLqEM/e
QKevuACam/Du6+XFrG2W5FPBIrUpMXGtgJ7b8Sb3aLqGElk+8b9rkVxR4OvBG2NABJ75BO1SuRel
2lah9op7uGghwBKCIAT/dYbCy7tRx7Qsi0Cz/OheUb3qfriSzfPTJ0EH3f9kSNtlYbaloiBdCdjO
ezxsG7Jvuz+XT2RxuzDqF1DL+R+5zpY5BaJNju3Sspsi/M6NBHj+cCVKXxMiWdMMfcVt2oYkALG9
24FiqXLcdlx7vheV62gpkjVNwSyb6xRSNOXJSm+067MBoMdAwwDys0hgnbVnYSpblw49RW4WY8Oq
j169fgGYYqsCZgaI2ZyDnhd45N9MqgZ0gIK07HA7CdMtmiu7paBPsL0AalGQroF515HuRkjGAZU8
imAgVTf2wLx4Woltz28FCsRon8FsYkwvJjLEvhyGqWoGJBd1MUZ3UU9e0XoGMFjGn51qbWLgubuB
NCa6/cBXjOwMSN1P9ysKe2ayNjcCDLGb2Pdq8jEfUo3e9evrNugu+5QBYDIyjJKNB4ta7CRVYwTh
/WCiB37FxJ8r7vx54J3Rv6ojApHWMTRa3dEUMZrKbpGfSeovl+/44vfnQh4yWDh9uaZRFV1IlQTz
g+rRy7odyDsvf//8eqMVAUVClGrmQXcy+2lsZYOdOjENSgt1rX1iupitdlnEwhJAA4xBTigNg89B
DmUoBwq2BP42IPlAXkTi9O/KEBv7y1IWsCnI86HoM5c70UMqE5g7BbCfTTOSQBkct2nR26TqH0PR
e70FRskh31XJTdF8V8NgEr+yduXyLC0SEM25/IOhP2e01ZgzLCJqKGqwDQ11x5MreT7m6w82nP99
Xy6rTXyKWlUDdn8k4xZTRjYDaAd1itlugKpc3smlpUClDeANMYALKYbTq0nFVCm8wMtlgPL6oS2H
zdXf10BjhccXXZkgbZZeFGIUKU96lOkU+3sXtOX1NwaZCwtajbZYJOskQ4lBqjkxAIYJ7NgT/Ztx
vcOFCvDf758VkaKssMzK1oEa/DPyu3RALmBYCS4WjmDmxAelM6JlJMukI6jAm43xRL0eMFzI5B38
gytnfH7tUTpENRtJBhgV3P3TM1Yxq6NpRNoFCoI8DFP8k0T+5VM+f00gAbn3uatNA9GS5JdGcZh1
woh7VENem+ne0LZp+bNuVlyg842CFOwSpqIDgILe8dN1WC2NjQH9q4Ge8W2nq65KVyQsruNIwvz3
Rw+7QDcIQbthB2JJ1a0UX8fIbSs+kOxKSgfc8Hkp8B+AmEIJWwZsNETLs4FrXdCBNAA5gd8Nc35d
PpPFUz8SMe/m0VpoyjrQWqldAF6rGx0tgJngP6osfL8s5jxYxJx3B2TDwLjZKvIkp2LKsVKIAPYo
yPSfjhlYegIi/02FQdn6hAattVluS+KQSQCJxGytzhpeMASkYOgRbQLSHAr61Dl7MwJki7300Ued
vFxe29IWAouCWBHJcvDsSApX04YhQag0QTntYyvI2F6vV56SRRHIXs/ZhZkCTbr8aBnUsrZkbRCn
hluZu4K8hNPbPyzDQuMImh1nwmLJBtdtwplqGNizzDMGH1y61PavFzHPPYLXjfgUaaxTLUBBt4sV
A/qciZcGhEuF+miszUhf2iobuCAEP3QeNCDJSCuwLqAvtYctRsFdGA+lHt8Ial/t5MFxBL0sqhZI
FJxlS6NJoMN8zIYgbNnGmNiuUdfmRC6v5K8IKVxMVcKqSYEIxWaubb9hBqK7Os1tyZbZM54DhhmK
JfvCoKfRBkyt6YNoeCfJdkhvxOSh6fTywZ+79vNu/ZUiWUy7rqy84pCSpXeGMuxIBDwWx+yg+Jce
/bwsa7ZYp3kpyIJ6gaAC1d6FiaWtE1d6PQROA9LZ5ne1lsJZ3LIjAdK5UH1kWhpWQ1CRt4HfhOlB
i1/jeEXBFlBTBnYMFJq4L7iOprRnRdhUdgbaVTSbf+XKG2ufK1ZtDCdz+yh1I15g8tJNpd1Vbbni
aizg6yB6xl4g/IaTLleZ7MiO087S+kAtYad5+uo0AFg6+lPKiqfJBrPuZHpJZtykSbI32Pg0lfVh
Mqvvl09ySWvg7MDtQe3ZPksLjwIkdjjfPtBq3TU6zJdjmMSeAuJ+V9MVpNbSZTuWJVm/lGt2m0V2
H2AsBzFvxuQHBkys3ILZ9MiaeSxDtuJ6DyR/Y8I0FbeNci90ty99s7kRfCvYDSZFXd6+pYtwLG7+
+6OnXRs5jdUR4hwL08RE4sYrj/rSRQC2CXOrMfsV6HjJn+Ph0Aky9rAdRZJ4qjM+AMJ+KHj4DZNt
f1xezKIuII6b3w30/8h2CuxWzJ7CqQ/M9sPK9yTnbjscSK/5dXMlIeen24W2NNhDlEFRa5F0wcn1
FHOboyEQ39Lw1Vib776oBkefl9QgAxer3XF8XhVPRRv7VgRGXc3tTc1F7TB3MDtPWQHlnp/U3DKF
0GoeRX0eX4HaKkGeNuKBwV+dXnONdJNEuocZRpdP6Vzl5qwHJjUiHTWz50kqp2AScIvZg0XAXXOM
PAd/Lgs4VwN8HMUvVG7hRZyNG55irRjSaSyCeItmEvOPM6L6tcl2l6WcG4NZymfHOmiIkKU4vTlo
r4ynpIMUBk4wF2Pg3bUi+MJGHUuQY3fOuozaswRigzzETenKPi1+H3TDyHqgKmnLBxHXet0K9PbD
YXzOPT1aSREt6BPgvEg6AuKAfmM5RcRrXbEwdB3kiN2uJLcgd4EKjxi+sDaTc+kkdIz/mzHlgFTI
137oMwyYiVmBpo4vVhpYxQYQm8uHfR4rUHiJ4HEAgA61NDk5UHXUYnHX84AOFQY7iP8j7bqW3MiV
7BdVRHnzWrRt1Cyy1XIvFZKmpwCU9+br96Bn9w4JYomgbsRoXjqikgASiTQnT4bt8s0B1l9P2g3T
keD2VZhT2e6dSbxKF/RxmqLTEGwffr0xneah71xw6XXTJ1bFqpZX2Q6CjALpNm4AwPVxqcudywKn
sPXiyHT61ZwYqK8ImgpVvQUyheN5Lo4HBdGALdhMkPZh3BX1cPOXInyYyf0ZQ2TxEDbA4UbR84pk
Nh/9Vq8trTii//89T+K/uyJQjRCQ5Au5EMTbBidixoZd7lWQxSmalFh5zIuX1rHDYpnDBskuvXyg
/ls5vCy9AcxNiab6Q9Ftb+uhzLSdCxfcStLpMy5AChrodn422i4JM/A86WazT5Y86tLp9215MsVA
8RjQdJTdDRCiXS4WLizz2zlpj+ByK0DM1BnzvlaN+pCpxbkQYUeXPu1bzB9swUW81upQ1RR8+/Mo
RV+uoUXDTKxltD1aw1bftoPiSFSfF7MWLLftgX8eA17Zht3fsQYkHUJH2E/YOOTbhV8/W/0Qd3lz
dEI6bWxtffuAJb8e43iQMuQJN/BicQU48/9AENwscTFXgFaCUHj4Wircc+n3eX8XShyAQAXClW+0
mE2swffj6ku+09nb/T8fTwtvF+TXQkyrxLHhJX3OqmPQk62rN5vUvnPGChw9XmriLBnIqsDVE2xj
NlZtjTweWLCSn91AQ1jg22uQ3LELAcIJeyz15sWBgGD66g+flupLZr/eFiExGxcihFNm7UBGp+PU
bTlGQTi7CfTSztNzYX27LUfyaHlIktsA1PGGJ9Fj6UAWYRAfckaXrUBVk6ftJrHccCy6zW1JkgcZ
0EmAttA8iDS0mPU06wqMIZ4DZ7WOv02NXYdmQTBz1vpq6vXW6+lrxRYFQEh6UOC0BbAOYwYRZFze
FdCLd3qGLqXjBNIyJO9R8aoT74kFmIR5e3WyW4PCM3J4vot5K2LrxFxWNSsmsz7Sfj1/LlTjnGWf
tzEiAdhQF9ggMfsdxGmW+y4uZVIZ1SOizerkD62q/0MlRXg7MCZhLDXG9Zr4OxO579SpFSciEYF2
AhSF4OUD6K4LL4ftgpBwSMzuqP+Y2sepULR1qj4vvLZLDXtGKD7fu2sSLfru7lNG0yiGAoE6k2fu
ufgz24up6QxoaXw++WH33y1NFdtL9BUUhLiHaIAE8FC0vazytZrMWX/UNV7VZGFWrj0Vnk22R+hb
Aw0rLDCAAMLr6lFdG+ox74+5U63STUxVPDYSm4IyNueURjyHNL1wCGVJc9I7cXec3aepeqTT0wyM
vr2+fRayvQIAiQ/SAl8eKimXZxF0bZ0wDXs1L3mYFO+t+W5qd9KZ8qcEh/0fIb7wlAwA9pTugL1q
nW/1qi8Ub61kDcC9ISUBmBO/14I+TWi3anrdaI9avGPmqlEREKq+z/9+pq9Gpft56eD7VfeoBZ9H
a7VUp9vHIHmokPRwDeTmkcy8OgaTYOrA5KfdscUJN8a8ts1vbXGailPSf70tSqK4AaYw+QDjogv5
KgWst42BeRRVc/xmBODvVwS/118H5gKcu4AMAR5xlZbs28DpTKrbx2Zrtfu4U2QiJZ+HN4gnCK2P
FofdCEexmE5FismCBU/CBgwaKl5LqQDO9Oih+U3SlKpr3sScGTib5P1xIH/du/f/dCUByQNP4Ypb
KxvqzjDY4BznT1n7ElcKd0fy4zlcCx21CIYQaAqKaluZN9ZeD3KqzNxaxfIF1FKKYtu1VXIBAoSK
wvFE+ltMa7LCaaldGIBPNiFxVk2wjpu909/tGvJ2aBTBAdQE2kbs25wpAr68H42j6zFwqP9inr4t
XH91+zSu7zWk4AHlVF4wT2IbRG3Xkx9rtQkszxiW3gOSDrp9dxoYMhCVm8jQgDdP7HlJp9wsumRB
48DiPw8Tqi4k9V6QeAbsGLWC2wuSnD/SNZx1EzErQg/hyfD9hGRa3GpHD0NXvpL4y+3PS/YLzS9B
wLMlFkfZX14+dNP6tVFXPlDV3VuPkRlFY4WBob3dFiNbxbkYIXSimWPPuVf7x9wsQ2MJh0lxJhIB
LspGSJCignPdK9K7XUAzA7fQbn6bn81U8fuvXXRcDwAbMfDDxNMnepmxxUy3KE3nmGe/k25bfdPL
58nc6suWqgY1yFZiA4MIlxZV9KvquuG3LU1rC2i0jZ48sjtJhPHjARNA5wZctI8yhuDjLI5FlkHX
3GNhhqzad6pUsuznn39fUCif6mzWDeodjdcmRhk3uZ94Ez8eDeaAiHBwkMU1+uzlBmtQUHhlAkY2
cCAH7UM+j+ifewq8+8Eo6PcP4M/qmD4LbnVhp1iq5e1c1fqxfWRDFM93+/uXnxc2ajBrRrUU1L1p
6MUhU7UvS87h4tcLNw7j4xo9n/B56qwxh5wwRWOexHCABQbgCUzlBWbHEcKVmvXOwhK2HPP+1LuR
nf6YmMI2yZYAuko0FeLOwdwKJ41mxaHWygbwceaHrVev2lwVnEpXgWgCfqYBKJjoKhNbTxc3Y+Ds
xAyqdDrSlK3a5dfdxg+IHPDEmiCc5uWiS41FWicwnC7Wj35vAdFfrIZGlS2WrgMlbHjLqJ4DV3gp
omftwlD9xONqPiYp+D6Ww2jeOVqbmw6eo8C0QD5vQxddkSmvYxanYGrSi79L8znGCCdtGzRvd+/W
hRTBHURS2G7KmuhHy3kv9SiNt7e/L9kq9CTwQcZ8TJGExCaLx44VIHYEvEQnzcrCRHuUKBWOiER5
4XIGSHlwgOcVpKDNMVeNDJl+7HTMvLOnl7TxFB6VhOwFHcS8Gwp8UJwKWgz0UOChmFitH4mFKZHN
aG763CHhElf7BmG+jik1tlO9ejam8OQgv729kbIVYngjhhchJACpqWDA6hGkXRpnV2q0N2f+FCSq
mF8qAJhGPILgZsV5XSp1R+NKAy3rcnSZ92wN3UscDIrAiSvTJUKBD09GeopXcK6h5XmX5mleQES1
RE281ZNkM4Jvs0pU/KhSQchNA6DF3WzR0HSmnTpVPcLa6+USVoVnhyA7fyhTC4yQ1fTl9tHIdBz4
BATOvDEGtJ6XO+dTDMbxaxdPV0lXzoBsCX2NKVnfliJxioAt/leK8MQkmoYp8IujH3P90xLnu2FK
wrzsw67oIfRnrdeKSPF6WR/uNsCuGAODTDZXmLOnHxPqk4ZOBPRnPXidG2NFHWvdmKqUolQMH8LE
PXzMsBSu1URnc85R3j0CPpaHAVkiQnovBCJR4bTyD11qH9bzryAxxVzqdK7Qrjgf4XHCGRvCann2
5h8O/WzmdJW73ao17+96RnOLhcQ2DDnnqOKLP9vDHjQzdjaaM+grwf2zqXvwX4WLqhwv20LescEN
LKIKMaaPTXdCz9+Eq4uRktmMqmITBez3bf27tg9YypkQwT44fd1ilOAMBrlefzSK4nHI70+lQQR/
UpG/AUpfVAU6opHebZ356AW7fDlo86EfdnevAtl/NNAARgJvVixLLqmZGS1ry9PBb+wQocfdZhou
Gn47b5/h8YSwS0AoAWodkPLkxEXoG2l4f1cWCu0YEYO8JtKNnth0YjYOy3OYnFOfrediS97u35+z
z4tJ2TSuYU89fJ6Yb8mydcnnP/g+OrsBgOLvgIjUplNDDeYb+WnpMLAO9e5S4SlL1BQt+bwnh5tj
eB2XN85M8qyZkzw/pWEbfytLhRG5/jzwLuAfDJBqRH5OxBgvelF5/qTXJ3B9rNAcr4MU5/YOXdt5
SPCQfkeGCNG1+A4X9mR0RmnUJ6dfET0sgydmhHr+XLCHkSpyUdLVAPrIKzkYAiS+XBOKuGmqd80p
6eDFNs+NrziNa8uERgawvKP0ZQPtJiLLTdLNLVmc+hRrJ9aD0xsjD4gKvs7v1KVh50KAQANxCahl
RZ3qO61Y9HypT+s2eAmCdd+v3NCY7r7ZkIJLbYKCAfkCEb2R6x5tEwB4TiCBXcdLgPjov5QgJJ8m
P0NdZ4KErC9WI9XXowp6e+0XYQ1o7uGUd3AjTa4PZ89RkHtOWoIP51Snj3kJkN6+7R87FcuLRKtQ
SEBSEBlm5NF0/ivOpCRz61YLbvqp7aqtAc54RxVVyCSgI+qDH45DDwUr6xFGpiDx65NF34oyah9u
X0HJ50H3CjuNWRdIlYtGXIvLxcgozU9zHE1sVdxvo8Adg6ojSLbAIQMhlxtUoRPKAxooO3WkXseO
FXba/vYKJAeNCR3IpgDLyk/CupRgOHRx587NTr29rbRPbvMI3s2sVkRdEikc2uPg3nHwXCCsI3aN
LPPHoThpYdq8v6fB7+b+K4FqMwSg4QLtViICp8rnnsXZlJ9aQ18T+nlB9Hh7pyTmlic8OFzyg0NT
uBIpss6Tg0HMJ81Jn9norLXRXtddsJ30kE1h3X67LU+iWxfyhD3LSB0PDYO8gcwb1+42uqobQmJz
LQDxeCqN4ylEYppBZ8uUTl5xiuutH5PQ9kPQ09+/Cgs9doit4IIABHSpX1bdZ7Zf9eXJ/DGOq/uT
Eqg9A/fjGYBOcqt++fWkNDDzGXCJUz//MM33RdU6L9shYIoC2EHASuByXn7fyDzAS32zOHmvCAiD
5olmx9v7I5UAG4u8KdwlDLK9lJBhvvfU2jXcKHRU+YCvB04ZLkxVFpZdQG7K/1eMOOC7TtGj1jgQ
U+Ybu4g09oq+KhUdoExjAQPAQQMSgDS2cBpgeq98hO7FqQ7e89eeKS6EdKtQaUPwB2OCB/Zyq/S8
yOGt68XJin/EgY6JAmDwTRR4DEnyBioFDgOAfXlaQMym6WYNxixmFCcfM3KNfu/48RoEvYyxTa7N
IUE1aaz0sJoqhY2ULY+3HsPGyGio/IwUTbs4+ala3q3gzai/mPPft5VNdkAedxWBQQC4VGQEsAkF
k/MInzopgC92q3aP+XqGwk5KheA+ciZCQEJES2x3CJraNs5PA1qDLXAP0kEFCJFtFW+t4xkopKFF
b7RkyODNNUTUw7PvIcGxNuP7/VE0bgF7bwJUCFUQUjVZwRqrafBiVXq6mpM6pHUeWlOucCAkHikS
Twj5MboPDoQtFDNG0y6g0jM5dfn0bSiMtbPU4ehModsNm2n0vt5WAJk4NHPx1gueBBBnHQV1Z81t
WmSnIEdP1ReTvVWmFc74p8efb4uSqAFg3g6yrIhCuT24vK2oxsLZHhw4Ft5XNxxMhTGQfh7Ze3Dn
oboPGMTl5+N5iZsOZ3LKPtN+1asadyUahn5KhJ6I0VHpEG9KYRMt1uuyPHUm2oLXjrdWItVllgYF
fpTLsAC8j6JzR92xHLqae/FmevDBWpQO207fZfPe9b4E7a+yeNFbVeOK5CG4ECq8N57eTCxu4+rk
+MVjOS9rf5yfMc5zOySd4un/fxYI7C9vtIcXLviWCFsbPfERRBC9Bl3SC1j8kE77nvfBxvV/Ymj0
LkYurc4UqiFRcmSNdWgdHgkdhu5SNUgz6V05+dWJ1Rg3Q1/RPLPx5l1c7/1AYSU+UptCRAnPg5sh
JBBAXC84CE0dTFUyjTjDJUKBZBUkXbh0mwW9TUmarzLn3U32NkrGZbKiQxJWdWQQVQHoIyEp/Aok
fPFy8Jy/dZ0Oq2ovtc2xOQ2LdnBr0Ai5L7Hvbfz6tR/YDqW09Rx8K4r3wZzDPP+rW3Z5zcJ8Ok6t
H+p9s87yDJ1SjyzXNo12soD4MUCpjWEpePB+46KFXm5uk3jPcjD8AL6WW/pm0Nqtj6HDJbV2ZtyD
BzRAe/AP2g1hXJahPbx2BSeh3SVJuSWMhn71w/U+OU2zKifyqCEFOWSqzODV4SN1wHvg+eGjT10c
lZPk/kAWXN3XcToAIBTOxrZBtyrZ6cndGTwIwGsacNImDiYTLJw1VWPfNH31auX5alclqvYc2VIQ
+PGiHpLdVwQS7qzNJvE7fN8ISwzNmopm3f5u65+k/HWnreZbpSOIdbkDgkVd3pgsZZ01FXbz6q6W
aZOT7e3PSxZic9YbJGw9xAKiSzVRq86qhrSvuemHfr3Vpnql58kqtVZBrOpW517gxV1AwGwjaciB
dyARFRNJTmHOxtK4w2swExBr7/RmN2qnwPzeZfvC/np7ZVevEHjnbdx73heMQrIInjJ7bWwst2xe
CwwUR7Jb4YzKPo/UhQ0WXw/oGbGU1+ZpPNgZaV4b6+9kYxX3uoP49ajgAceGYmGAZPrlsS8jcF6p
azavgbn+3QUKf1b248+/zrXiLLlT9bnbe9RqXuv858q1FOnVqwda+O1CMGCzLhlsH7/9B5tP2o+x
/3L/ySKDB3MKwhAAmLj8s1+vtWOGqYZu/ZoV37uiXfWGrbgV1yvg7fTwMZDdRqZefDoCt0D3HcXh
+vOnaUJ0MX9jTEVodH31IARFdTRfIoXkik9wUthzTNG//qoRG3MStxqpw7zYOt4bGOHv3TGIAlAR
0BMM2LoaggRwUVAOSd+8GnRT0s2oeGqFlYCu8IPdE5E+bDvCMvHAwfy0aBrxDsHygtECdvvcuFbY
t4+J/357IVJJACGA+Q31hytzBW7r0bXazj0MDMFLvveyXV+BZy4NR+N0W5RwR/5ZFPovOP8f3i0x
ykCXYcMYKJQOi1OuiPEjyO9MFX9I4NzGvEUW6TEx/5I7PWNzn/gHsmqQVg+IKrMgqPE/AuDFcsI8
zNQRkZ153Hd2XBL/ALfDTtcs3euqYZjcDp2Z9CsRgp2ygrTC7BKIaDEfPAk9fRWz50ThNcqOAl0w
cBsR+cOVEi68k7HZXpjuHRrnpMUR29x/0mgNQpKH/3fFUZDHKAixsfUOaQ9PK32hKCvfliA7CB5x
o+iARjLgki8tFmlMOtSBHh/KIV6b3TKsLAJ6IyBU9rcFye7HuSDhJhaWBy/QHuNDFuQvVmPv6jR5
NKZ6O8bBYzqrRlmIYcTH8Z/LE33sOEgsrZnjA4lpsdHhq7yTxSfrNI+9MMsHfeWaQ7uOC6cJ07nH
PKCkaRTPgXRzMegYVTZkmHGfLjeX6ax1pqmLD05wGLX3oX+eBoX9VIngCnr24swGhvoVBkSM7MEy
Tll3CvQ/0HFoOBpdDFB6IWN6KcJmFJntmsYHOtU/pgQT5OLKVmQ0xJDo47hA2IKSJxrleer3Ughe
unYp3CA+DP6CLmVri7jWJSEDS7LWgKaGaMdtTrUHV+s2Xu9/tXtnd1tBZfaCP9zIRCKtfUW95A1A
9Hh5ph00d3qnCDwKln1dYoQldxLu/bNWkF7BQYDtAxjycq0dcZGkT8z4kKIJvCodsNRU9TZWU6zK
lIMPJkGJA4lo+JqXgliB1y9lU3zQkmFLZ+fJSLOXoGT37xw6k9CtAhVH6kZ0F6qkgS9KSxpVTvBI
gy/p9As1gpU/mJvbRySxtheCBGU3c9spgqWl0bSd7VddV7yrEhOFWpaNmAmk+9cQ1cnX0LIxlyya
Sv2pXZYw8442LbdwhMOhfbu9FpUw4XmihYWxoknGotFKAjiK86dl0DGGGlU1zHooAFtjqrhDog6c
HQ2ZHK50yCBeqoM3xq3f6IxFmedv9Ph5puXjHKsG/soOib8niAyRXoBOXEqJPWvWhylgkR28ODn2
UOHSSe4pIGNIt8Oqgo1RtBSEd2clpsGiAs7pNBphp/92MCg5C+7EE/N7eiFJuKfpAEYlmCUWMRcE
yJodxs3noFe9wKr1CKeyoACdpYXOIif9gVnDq6r1wiGdQ6f4eVvjJMd/sRzh9mh+RdLUMFnUV5EV
74YqoqpZjFIRiD1REQY6CVbn8uxtQjrbrHD2Kf3W2RuGEqT+9Q9WwelbUCNAclBM4Tpz7hbEq1g0
pNlshSRn5DOxGDmV+mL8ui1LosoA4bh4j4C8BK5BUGVvAem5ubQsauzNEo725vbnpbt19nnhzdN7
EArqcQMTYMbbwGYvzNcfkDJSAC2lCnYmRlDjmAxtNyYdi1oMSo9/VHRLqm0cK7wElRRBjelctkYQ
1yxatEenetDsz2WL01/d3jLViQg6bNg4+g4juyOK7qYKU7mDRpE9EWlU/rn1ABKj2oVeLYwputTh
snWnDpwXLJorI2OhnTlzyFzN3GXOMn/qSwsusr9Ok22Q2xhlM1rBCghje50nqWqCqny1//4UQUGC
pgTrFcFP8eK1NW80ffsnu/nv9wXN6AhhGoqjLDJxUddzs779eckTB4wOCLI5kfw1jdM4ppqJ6AXv
aXvM009mf4rTyKIPXXJnDfmfMzuTxG/amRdsF4vRLvWAN0d7n4dwUZlOqXKffZ///ez7GpSiSOGf
RRqoHUID6ceKLGFL8nKlV8n+9rbxyEQIXLFtgHei25gzygunPg9aH7cDTj3PNvY0rYj2a+njjQ80
Y5sMYZ//1d5JdPPP/uFJRf4bQD28q5frq0ziJMgipFE2hJZzLOw/uVRoYAAyFvxHyPUIApg1UGJY
TRZhrOt2CpYvJMEFMo4sYOveB3jZfBiXpyGIQH651sf2DxT9A6yEshwyr2LRLC8XUixpkEYIO/vD
kr7cPjGZenA4JSD6qJJfYcyrlqCik5hZ1Dg/7XI1bgNz66pKox/dm6Je8IYDMBqArRusL5eHlKVj
bNaY+BrNIBVpXie2dtlTlqz1dq1pRjh2Szhrq85SIehlVghuFi9oIhl/lW5Cf67hpOMCue1z/Hls
FKGf7PPop0IpG7NFrsdhx1nhokYxZhFLgIbbUhX3ouT7KIN8EOHBpl+p3pw4HUg/KY3i/mR/r+v7
MK786lx8XritaToXIwvweYxLYjZdE+XgFcUCRIe3zIvOGDONRG5sP7aN/pqz0gpva7DEFQHkm2M2
AeeD7yYYONPKqrawcxrpLcpF/js4r5zy9N/J4M/FmRHN2eAVS4YwsQNVnT0UYeN80607IX3/nAfA
lVgIipuwN5dSqsalI1r4aVTXcNm0z3qpMM/SreKcLqhNYdbgVa3QI3aSxRaNHMz/A5VbimImAEyb
25slMSkBrpyDtxNwBVz6y2Uwp6vLHjjLKE8OxPp7mZCTG/21je6L24JkyzkXJLjsGAPfYBASlkPn
A0m33pKtDMwpui1EpsKAAwNqx+POqwzBrA2LnS4GhQnx13FAwlnZSSxdB8is0ZwXAA0upqyBqG10
N51J1Ov9V8A633xWALxrH2+vRCVGMMLmXNMUbSokmse5XGWp065LrV/WphMvChWQeaJg38G4BNB1
8GnS/LecXRgtY0nnkAGy4HAGBdlSsAe2encC2O1HUZPdBGsdxl6wiTHajk7pKwjl7s8vXvwGwTAU
Heons4/1+iD8XNlB+djS4hgwS9WAKHveLiQJGr8g0PbjUoeZ893nJdEPFI3/5fKzqbPIzuyQpuOh
Ku1V53zzE5V0qYIiL8LrEUgBiiwQRZvl3dLZJGr6VbvqVEQWqs/zv5+dpOfOU5LELomovzbIyv91
Wymlnwe/APLdiIxBY3n5eQtMZnUCSqVIH4clZASRZDDS9W0hUs0/EyKsoS+a2hjHHkLqyLJ+Etfa
YfS8QuelQgD55fUUDvkWhJRkzp2WCwm8h7nbDZjWHTBPYfJk2wU3FMeMfjZkRwUhHvWDoqtTPETW
32RcJ7rCHZQtAmF6ABFIHaCefHkcYx9UbcZ8nHaxKbN1UG4ylW2QLuFMhHDipEAHcJdBRFBvkmSt
mo4o/zyiD+7v4YkT7iIDVUCVzJRFlQvAj2OE+fL3bW2SBDloTvhXgvDslHrWM3DxfcSGThvp9FHT
ns1pbyw/+/pXN/yBl3Yujv+cswvYpXWbgOCARaX+OSZIuDsq7J9iy8S0Z1FOeaqjLhtl7kPq7VR0
mHzHBef/fL9Er6PxZ2dsapyIXoy7WZv2M532td5vUkM7Vu701+3j4dt/S5ygwshLd7k+pCyKXVBd
ZU8sjgIzYpA9tSBCZT9vi5PfmP9ogzg8bYBlIUaNzTO1cVNqC7oKKjMOHRBP/neC+Cme6cHYxxMe
Ughyy79igmlEb+n47bYImed2pmpiSdhDbrppDIKkYbLBgIG6+oTEdK2qbkvVDf4UrwyDUl6kR2UJ
pa43oVah5XQHHod1VypidpUE4eU3NKvIq75A8qnEINjvTf5HN+ZsCYKRcecm9X0NOtalh2I/JK+3
z0H++0G+gzmDvHlIOOrGK5DzxCDZaLThPExHe1RB+aQnDW7X/5PAtfpMmdyqaB3qxTTSyLQqhvfF
+dz2W61RVVSkl/FMjnASLHG8IrOxkrIzV1r8Fx033dKEleaEpjGs+rle/3dbJ5xMwDrXSloI1Ly9
a4QTXd3+vvS6ny1IMP5BRZzM0Hwa2TkJY7cOS0xQH9Lft6UoFEBss8vKoLFGN8FdPwbVWpsUm/SR
/b+ykQg3QAXDh8qJ3THUZ/O8cFuSpVMf0qCbN8Tv21VjpQZoIChbl1lRAKFV2CAwLvXNWAXdakDf
+I9gSNtdOQC+A+Ig8FAV+fAw6+67kdLyU+t4bOMFnbdbapetKUbcrDBdcoHZZfbOsUn2Av4qsjMq
2/qRLoEfoh6GMnmcFzuwWo0Kb0b2UqNmiPIHOLnAfyJoeYCCW0pjP4lssnxtsxHg3BhRKPM02LZ8
H6CalMT9935QkVvJnjwwGwBSBTw9HEJB8KjpGgvQahIhA7PNx2ltleZ2Mr29aXavzRhsbquLSpxw
yxYzB/q7gDgC9qBqnLapq63R5LFy8vngK/k2pMYDDIbI8FogLHIFD67ue7/2lglVGTc/2F75XFZx
2HfTnlFV9lW2MrTvICOC7C4mnoiPeZ3UjjcEuG60QILK7Rog+kqy9WrXeC7qat77+agaUCu942dC
hfVlDrU1lkGo048hisxkCkmvxLDL3JQzIYJbl8Yzqpq1B8uo74P6MShfjFTxDMrXgWTSR6MoEFKX
Rr5ygXCeO9iqJtaAYJ+1EeWF9mFKVHzqUkHIWSGrhPnXV1Pf/Nl0JjD+0CgIDgzsDsXwi7aK2rlK
hmB4R6fo7AyQr2iexheiLY9p4L667M4Zsh85OD6IDc3ZYPdF9upyz2iWNeDmx8vOxq0ONP1/+33x
aaeLXc6whlH6pXZWnioZKn04YNJd4PSBABALMC3xOtq0OSqA6Ve7282q3J7q+8J9nFBXTjsNJex0
WSXDEeu4bclU3xe235zayvUJSrH+uA7yjSqZITUn3CyDzBdzTcTU5OL7RaCnCEXQFep4zWpGE/BU
ULSPfIXTuL69FqmZRCSNaB2jAGAnL1UprvRRY4mFyAAScowmLeO/B0wEmKtle1uS7G6AFRKtYaCS
wIsjXvR+GuM0H2nUeuhozn6DV2Iz+yomMRkuEVhLkHsAoY/2eRHAbbGqMpMJdrEhww5TcI/WNNar
QWN5GBvTEpY1W2GiyxoPvFOMKuYqmWqAHpYnrtEzCmtzuZ1JAsxR4aNQOo/7753qxVZ9XVBsq6ib
YYjxpnXfrHltqfxg2Qmd/3hBr21wCDZJOrPIItuiBT3Nweq+31YCmbqhXu2A/Jxz24pKsPhzPo41
XHrM5girz95Tn6+mRpVzlzn0NnJPoJZAkv8KdJuW+gSKBtygOEnD3nnpvD1J92N5qoIgXLI/QHOD
c/tfcYLVb9xmmlNkBSODviGfY3Sn25smO3Z0bQLNzamVHDHSSmrLn12dkmgwiq+YGf3kZL7CpMmO
HghGzNMA3R8ujnA5qdaMTje0JErd9VDvFrbrVRkWhYiPi3sWzekV2pI7ryFRVXw3yi9t8ntSjauV
bRSv3fLRUwC6incfk1ZzJ0hQAZvrpzI5TeRO5oGPh5dTwcKD4EGpyU332RomSvLEd2gaFTViQ3t6
so1T5Rer2+ctewCA8EObMyeAQIXqUgo8ZaQF/TSN3BksNY+EbTuChsznad7dFiTbr3NBwoUvKo3B
+QYswW62AC+ljaK4Ibvt59/n8s+2KwPxQWw5+H4bvLJ4rZO/df23m97HDfu/h/LvdnHFO5MSoKs0
6UiRRmN7mJ+dTrEI1WkIL2TSpyxHLyEWgdZLjYY1e8/KOUz6p0Ar17cPRLVhgn5pc4XBmh1kTf1q
TPEWn5x5p8xtyW7i+bEI9gpMKrMRd9Avx25D1n4noBjJ3T8p+ZxLEUyK6/WkoWiWi/zq7wZjv8ZA
8ZYYinWIFqXQ66qxyyyNUi/Yd8NTGjxp8YMWv5X0r6RFVMRAfFi+WMFDb2zndh/k2X5Q3SHFkX2U
3c60z/Do0mUMPyKuVvO0TggGcm2N5OG2YkhvKjonYdeQKLBF8kOSecjcmiWWSvbBp1zVHiDV8bPP
C25L3gZNbXr4fF7+ZM42fW8w0MPYUaI4sutlAO+nA/+PYXPAFosMgWQO0BmyAHqVll1oh4F+P9iX
DyDig2HAnAQTKlg0mBsMsPO7LKImkqr0W9ttGv1xyu4PjEGdzhua0ZrLW80F5S5nhrItavlRVX0f
5lNjPZqOwu7I9gpDLJFYNSHpeq+KsZpS12YRBobE78W9Q2JgNhE9grWFk+6C3U30KmwAPUe9GWhU
aB0aJKqwvLsmdClAsMujPRdWWUBAmXchUPddpSJ/kmwRuudc8Arwa4HE3qXlZ4Y/dAvJ8+hprt6a
8fPtO3d9s9HXAdZS3naB6OiKsQBUx6lOkzxqs1dw1KFFIQsd9yW7H/wIjdUxGh5pCXRii8VAN6nd
JXVIFlmt/TmjGMG4J3n7aHcKH0+yWxdyBLOvFW7jND7kpHvnhd7JP8zVyUInK29+8BFJihOZJjPI
pzqhFViM/HA6+eCHvH0csp9/LkD4+eUweqPbQYDP1gBRTf3m9vclx32xAOFKF9rk6UuF7xfVt8l5
HPNVNz0y5/V+KZjIhnZ+0F3bcOYvVZYyTMBAh1AdwSOq9oP10CT7tNrfFiLbKsSesLP4H3xIwY2o
GiM2AupVkfO7Dr7Y5tvtz/PfeJmY5/H7v58XTqIHt2E5GW4VVdmwKttV3q/9eFndFiJdAx8iy0d7
A12vX26U52kLrWxWRV7/2JAg7DoV1l26DHTwY5IOJ0EQG+1Lj1Kkac0y8pp52qc0G77blPVv9lgH
6/sXA0pQPi4dUzeumpfzqnYcRtMqKtMn1GDvzjoCxXT2da7ZZy5I7i6Z66T4euc8NrQKLcylbUZF
l4Nst4BcBMQT3YNgKBCuR2pkpMwrnAdmU4eV+9AHpwXzj+/eJ+BFsEOwuZwfVzh0R5tjz8vbMrL1
Y1VEKjpniU5dfF5wczQ851qb4fMxrkYV/YGFAiAFmTR0c4LvUCyouA16L2sM44oKP9BWU2m4KwAW
zPsPgttYTNLxAy5GePQcneWOxZYygraFKbVCY6CrUVPNVubnKVzyCzF8L8+UKoZfO8QWxKTVl7qZ
ViaykMXwZjqHCRCPejOxdHv78CUahuwTT88jdsfwGCHsrduCDwoCDx5YqsLJWs/lQcsV5lclQ9i8
XEeI5bSQMRhfaPNXYi3re1la+UvIk0HAioGaMLiCDvgaehmycUkis3pelpNW9Dval3ug7v/gtpwL
Eu69lzNfQ+EUlcMVxRiLYlJ505LdwkBPtBWA8B9cz5ZwXwYvq9BlO2sH3/yue9vOerBV0DqpCLDi
o+7J+2RERo/ZHSZEvIN2MINXm2Feu/uLpHeOd+En4sCs/EeIsFFZbQSYMAEhtjuGafbcKKcvSG4L
eARATYjmBD5tR3gSg1gzrb5MksjVPwdmvZoS/384u87euHFo+4sEqFHlq+pUz7g7/iIkjiNRoipJ
tV//jvLw3trKwINksckiC2c4bJe3nHuOb8ifZn7gXPP1CuyR/+A2fhpyZZBrEDwUVZMop6J47sjR
TUKexdU15qYLsNElPFgaNQElAVXF6gyAmCyT2pylZ63bUPozc+O0qkPNlPDnHy3xUraKX1QP7fT2
tTW4YKsxLjxJPDpwwteI0QJoMm4MTXqWll9+G69l8q59/Mq8zbos3dYtUrQ5cp/qmdew7dcTWLZ8
ZUA/TWA5+R8MKCdq4boQYTijTY8FVh0r9FnNPNmEif/1SBfnAqYzvJpLVn3dwAAvpsgZysEnhPDW
0RkHvtWqfygK4iB8GGVlng27VkbWYRSni4zCZ80VL+biLGBnfse7YN9bOa3G6GiSDGhS6d7UMaZN
8PUiXTI0CBMXOdElqF5X1aahqzOzQN+CJstbVtYbrlq3KEXGXw9zaRYfh1kZgtTmfIDiKqLqSr/v
qXnvKtW/DAE6MLyTcFzttUZwYhPeyUrQc1rvp24zXvn4ZZ3X5xY0ruDehw+GJM3KrnBp5HVtkOxc
2ejOVPSgy92gsrmfcsPXjCsP8sX1+m+0deNa3yLxmLY2UM9mGemSnYCLvUaGc2kMJOt1EGzATYb+
1uebmA5cq8EZjPqJ2L3n6pV7fvnTsVp4ZABVW+N3nLQxuDYC2j5ZAe+PyjVBgUsHd1Et+r/PXz1e
+igqhFvA7ZviTp3beKgdL5uvie1eG2U5FR+sVZUSpzVVzILUD0CvPFv2FWfl0rGC5sUiiQquW0Cr
Pw9AVdpDaRoXw9abuO/KPQFTrFDHbe4qYQYoy5XxLm0LKH0IcjdIn8FN+jzeAC5dw05wS+CreTcS
EeTXF/3SfAhIOYBwX+Qg19dELVVm0nbhyhA7qz86WmCAwMAN6M+vx7k4D2j3wd9fnpM1OwyRMzOl
3qKmRZPUG9mARhTz6R/GIAvdLUrWcFuX7/Bh8xVQEnVji7VqDkXveFRaVxbr4iQg6gEGJKA+3DXh
f+32Jbq9R4CVwPrpWGGfm1fewOUWrK0WchJLd9ISQKwhMTPQgvbkjLBanRLkA6Be5q0csmDOrsWo
l0eCm4dmVHjFa/RKyiE66YgpPbuab9il13sF6gyj9U8T+m8Y/fOemFNjyooiimB2GeTdHLRI07qJ
6nMIi3y9/cvV+2PtoP+KaAVNZH8AThrQV0F9SGBGuieMDRkiUzuAOcWSCPT9pLvy0F+AaMCP+DDe
yh7XST0J1mK8KdW9CngMo4usU1F5wp+aU0KhmjL/dY3w85Ar66NaLTQnbJ6eDeY3LFCaKwf8kvmE
HvNCyQFv9Y9HQAMVmqHVA5bQPSp51DeV76jDlX26dIs+DrJ6CXp1snIGqonz3D70AAYp/0CIgGUy
0foM1TDQ3q+NNJhbx6GwEVF29Wtt303m5uuTdvHuuOAeXpCuC+3o50Od6AqfJ0tk5yFJb0Fyvgdj
zm1f8aMYrgH4L54yFJiR/gSwFji51WqBprUFTSvwBrJRuJeKZJe2SWQoxXkmIxImNGLN7BNVwD3/
e145ZGg+jL16TS2dEihMomFMcSNH3U/gGP56IS+9Ph8HWF2hzCQU6GtMrh/2ef1NMSt0llpBocJl
uyZIcenYLTILi6AysNhrgyfHxm6GxMahEJu52NpX/KdLZwINpWB01yHJ/gdgC8TL2lBmMHRV1p1R
z42mcT4q+nCbGvbfV6QIwkl4U6gSLgSrn49fO09y1GBV0SE98UimVPyqjWK+BgK7ZE9B2YZoDPmM
P9PvREtH0IvCg+5My5dGEY3k4LLMS0G4lpEhIPW9JNf8q2XH10b846CrE6Frc6MwVcvOAsGsqDIA
3L61WQKWsLii72V2Ldl5aduQ5FqmuUgMrkU4BrebR50CMcSz9JApjHvQDQKfBnRepunvS6FLy+L/
jeWu0sKuas/S6NG1qAxG4MgWAL4r78PFNIcLPnSk0SGJg2ri56NBNGVMdD5n51G19s3c3Celc6JQ
TORJejPY3UPCW98ZtFPVur6St+HX9/nS+7Gw/sKFwRUDZO3z8CqafxO1SNAGbGc3U+2+dE0XQB/9
X94p8Jcu5LkElZW1UaSOM6aAfGLX5iqw+Oso3u3mWl7ywmRwvkHUCkAZyvDrV6ROtKosawaQ36zf
D0TZznyIUbG/ciounEAMY4HlHU4fiFRXW4YNm2Q3YM009YmONmrYo09x42rt7a83Z1G0RukAKppL
uf/z5vRNNtBagLxB7/Jt2hux0AjE46wrif0LdhauN3AF9qKJhZaqz8OUmtkIbmToCnI2aRZfK8df
XK7/Pn5NVjiysiRVjwCMgISm4XEBHn41iab+5z+s1odxVgnDJIHjzEoQdrACjlziegrSX25+LZ9z
6caCcgbkrejGBwBjTVTWJQaEQLIUlBr1Uy6fXYVFSW54vIqY2QQ5mb1e6TytuNcRDXw9xYtL+WHo
lRsjcoWo6Yid4pCYykYdSJMzNYygHK+FNReeErTALOgPNAr/iWic+nFW2n5A5tp44eizY52yUaFO
2dwzhfuGKLdi+IdrhZagRbMA/POoZ30+hlJYg26ZkCxoDDPM5p8qP/UT9du2u2LzLqzib03BRcgJ
kh7r+zv1ujBV2sKdLXqPOnuiJeEs6aaertX9LhikxahC/xnchRr6OT9PyUxN9LzXSG6UEw/Bk7GR
AOy4LbkyoUtH8tM4qzd4bPLJIImenRnYq7S5OlqSH0aVx7S9U6h+ajQnQu18w4surtoy/vpUXjgr
n0Zf2Q+Rt0klpZGdU2F4pqj9ssjQmLkv5mc3Qd1DBb/VfPf1mBe8jo9jrnFpOddKwLng6tgWR97g
JnVyxHDk1Z5FPJf1jSXuvx7wgpEE8SG0RwHwWgjDVpMcqrwVVYPGfLTuBkXDA/6XctBLsejjCOsp
JXgGMlq5WEbzZaBHYhyZ+vr1JC6uGpANAME5aIJZE7pOhdEMyPigplKdWBtMWZhqgVs8tEM8XHsl
L579D2MtC/oht9MMLhhJDRVFwnbP9uBiMMcrvtNye1aeJ4oOyKyCXApexbpCNOqoP2QuwT0e9loe
seKoNhvzZP9LKerTQCuz25tdmgAwgkgh7z1VSm9Sz7l7S9khMXOvN2lY2tJ3SO7nydPXO3bx2H2Y
o/F5FRWppWaylFoN93Zu/Kb88fXnX1vD1S4xatTgVVsCbxra+qazfF75/burbL8e5+I8fh9w5EVR
VVs9zi2ap1GmLHEaklzZjE5PN6Xajt7Xo1w63wiyTEQ/aL7ASf68WoNaOY099qiAu/14MIwk9xsr
E7FjZWiwdgoW5v3sRu5Q1L++HvnSacfTBRVtlC5AFbcyDx03dd4uwaSrnOZx+JFk9g848P8wCBIl
qCQgYMBvn6fHNY7i64gMoMp/CFeBzuTjmP5DgdIGB+/SBLbI+/4B86hGYXGo756TnHsjabxrYf2l
I4cHfmHhhA7FH/5T5dhcAaQxO9eePe6puzfbIK+f/96pXVRkdbTFAtwBV+bzWkna1q2eV6gr6E95
B55x+S9n7b8B1hyysG/mAPlgZEKsn9QO09I3CpA5QYDeH0nw9cZfuj0ovC29cpgR6GdWkykYd6VI
EdgrOyV0nCuX89LhRdc+2m9QfPuz8sZqyChW0lFOrab9mhr0d7lzuStLQ7+yZpc8rw8DrYtuYGs0
RFoDOsA59Wd+25fCNyGjyMjfQ04hewDpKzTcAimyvo5iUhOrn/D4OGldeCmYrvbZrFW3X2/LJXPz
YZT1i10S5soyx6W3HfZNN/qbwmRR3fanipUx4X2A6tAVX+vSVkHlDllSdLAiXlu9B60u2m6y8BTZ
Ii4hHZbqvmFeWbxLu4QGNiQvDRRm/hC7GRRBCVJG6XmoJk9Tb0oNTpzNPcu8kha7NBAKGSjNoDwH
4qbVZCynQhzfYCBba7cttbb1NL1bvRWOkLu9cvQuXCF4CkuaBYcCsqQr25m6Vp+yEu2Ztab7Kebz
91S1S5H3vwGWyX7wd1y0Y5BeRT/5QFQ/HQOwQPy9FcAIoI0zAZ9fJBs/jzA3aaLUqYkO07zyFLXy
fn59nC9sByAKwBGCDExDv+xqBimZhXB64OaVqXxH2OTbSGqoso3w/6/cnEtJcoA58YgZOM2oX6/M
cwlNW5lYqGImfXJwuvqdtJCtJ2Y4ttWuzeURYsc7tzFDUffXJEmvDb42Q06V9XWZdPRsgd/DGG6J
WQa8+m4r0hvUvQBVUUW+Zenfv0iYMhLaSxvfkgv+vH0MORg3ZUgCtzT16ike1dz/egMvGAeoHOB8
oAiAdV3fJ14N7ugu85ps4nd8b89JxNxrQnQXR0H/CQAzoAL4I5mNwuRIVSSvoQphnCZu7rRWi0f2
D/AG3H74VKgOg754fWGBD7FqxQK1pGFveBrU197vC24IXjvAr3/nvf6Ihcq2bzgOJqoyUGYkbZz0
G730lbSLS2Jf2ZiLYyFZvdBkIjn5+0B+sA1G2XKVV0aBCLn2J8g552aFMWffhS5AZ4dfH4OL5/u3
5iUyrvrCYPP5pNUi6drcbQtkqFJPaRo/gxZj1mswS4On09pz5UlAlJlci8h+K5ysQrIFsrkkViCC
h98+j4xsqJ1xHS2RwLjZe1PXmZdxIjYqaVJ/TMCgBFpSK2iaBLGGKmY/MWtU5cEjGrCm7DaOVToB
kZMeT7NlP4rMzu+MTDH8bqzaqK2d93ZO8p2tSxE28GGvXNFLR3vBmS9AWpjatduQQiyyS+oG3W4F
jYph/FFqMioS9fuVDVo24I9l+m+cteMw5bKTMscGOQYbvKHQ9rylBxsBbH3iTb9BRvbQgZBnrK2g
nZKIp93BIU309de49CQCxYWk/EKWiBa/z5tlVW3ag2uqBGeAiIdM2WT/UI6ETM1/I+ifR7DHRs7S
xgis9ri6l9fk5C/tF5wguJQO/kFg9Pnzja41GO5ceZblvOvYgwPqhVR/+4dlQgRhAtcOnoo171uj
6UVpOEl5Jr3utUrAriFtLriRDgTm/n+A1btLW9PImgIDAAsTSSbDYRoG32aO65FRebfMbFe51njF
Jv0Gsq4PIbwh9LhAcQXlwpU7MQIC3Tq5y85JB7U54ngyf0ucBnys74RWHuMQRti7/cmyGBiFflLg
jb5e2Eu79/ELrM6fZH1FSGKjZ7I5JJ0blkYaOdeYcS4062rIn6BJb1E1BUfx8i0+2F5ALx3IPaCb
rjb1wMxkbKfNFgR1O9t9K3slThgo6t00KJIhgGnbzXr/PHA3JIX4Vsv0/es5X/KxHGdBay9dr7CT
n7+NMJRMlkVVorsIjek6y+0A5loLQfonvSw16r+743hxPsswLjbgw+xHVWW8YrK7R0KYNo+Mbv5q
Pv/7+RYQjou0EnyB1Q3k1Ex0SvvuPreyXWaDBVcrgdypPaXlT18PtTouy1Dwfm1DXaIF9DesXjVp
aazI1HG4Z8bbzLe1OfnZX+uI47VEDw3E5FHbBaXWajponijQBJKP9+j5Q7m8C/TnryexsrnLJODS
GHAsANlEXXn1QKYJEh8WlcM9cIE8O2bK338+uvuW2iS6Ik0oEX/ebyxdOzlqQe5FxN0GtYBrbtPq
AC8TsBaVKbSXoM3kjy6guYQ6j25n5N4tXkl+T8vIUKP67xISvwdBiAvvZUF+/PEySZJMCH8BYuZ3
hjEGgpdhdg3ndmEnkH76b4zV29QLW+C0YQxK9YAOT61xjZ5lZdf/dxaoFdhAuGEqa/yKWUtZUg0j
NFlQGjdomows/T2zoaETFmr/92sGxxKWXEVXMsQ3V3ZOlT1YCVEcv3dmdVOoAdAlikjjK8cX0ASc
oA/PxjIrGC6U5xaOBQd35PMJazs5J0NiGfe0t5/01hA8tBMdfBEuOQoouSGSokkEej8gtxPkx1Ik
yHMbejpyOCJj73SeO6qT7ueu1cYjKdmhFeIHd+wfamEnHrwipwsnrch2MusFyHPS5mTOuik8hdWA
YDSKVu4aVDxjq3XzaCxbY9sWlU0914V0Rt4pDTSrKYhLXIhqup013kG6YbzTBQ3RaJD5upJG/axH
3MwirRw8YW/xJ8cJAWvzGtvwhSGjrtbDUvUNcu5aEOqlUcYfamjfuW75zIz250wDxsKxYeh+caF5
vkuTEJQZkBY0fSXLGr+bjJ+W1h1SW92iK8/r0bOo9/YrJ/mOMPlDyRtfdyqvJRkkTPNImkNs1ZE6
6H5Sa77LnZ2ePdnqPlN1v7cbT0JEPXW1dx2IF9U5SAcERsaNrkW5NQc2ILomTfys/l7A55+Qh+xM
vumb2i/I995J/EJTgwYEybLO7pAd27j4u86GzS+FjDUlStW3Qr0x+I47WqTXYLByTa/QtVhRQJo1
GWh0V/3ayD1L1GGrtp5w7kBQK9kWbJXQTzvO9K7T+LFTv9edicajSOA/BFT6gw6mRcjEJ104g1Zc
wzoYoHlX+S/WaGeqDPtZO8jpzW1SAk7wwoOSxMZiRUTIQbjP/XzTV1ApbsFKIvfVDLHIk6JuO7kb
jK3VHeu8uXXtIWoN81iXLYQl39X2yZ6PoKgr8m3Le29ES7hTpWjeLrdz14cg9/Rpn8QZuO4VJjeV
CydfsTwMaHD1G0/v0nGraxQFHvDsmOfZigeLUm8yYpXyo1JvhSm3pMYrYUYqcHx9/VLlWgMXt9wQ
Js4D7ZEsk55Ubuv5UdHuhYqYq9O9ZP7ZGKUPSYC9Ns8HSosFrok5l2moyxsmfuSgH+S94atZtzFo
/6tvzlkaKumLaZzmnAZ6BsZFLci4HbZVfW+COctrBshF50AeM76vq+3U5h6b7Kjnu3LcZLrhO9VP
VtxNrL4ZBIlK0+eF7Q11FfXDfTFsRtIGSf6Mb+ZVhhZo8psOqc60K4Ke7x3yrWTjWY7oLyipC9hx
lZVRYing6XKTd2X5UQXMVlrHvUo7WDTW+l0iSq81Rq/VdqVExKuyZ9P8jsjwpq1U6isNrtNOt5Bv
fnDZzsipX1f7Uj+7pepZvA/RpRnyOSzBt8pMyIKe+/qht+1gsJxI5KoHWZwg72uv13d05iC+aj2i
h6x/zt2nWX11lcK31R+VcsrTu7YWftdAds/53igjQCEbMoe6AmDcjpmaZ8gQ6hhCEt8BETLXu4Dk
Tznsjhx8dB9O8jzSrWxDZ3hFexM3j6N5Z6fbKd8ZVmRwsZ3mVzY86NqxrG5mdUQtoAiGovM6YQSJ
/SvPyJ7QwE2yXZlrfj+9yGRrtjeGuieWAiiomD3ayG8FA016edvY8kjNhVLzJZsab3aCUdmxtvK4
8cRl7s9y9sYmjUfZerwbw6FSdkKUo2cm8qT0aTzT14bd5PjppvCV+sFowQT60rYBGdBbcVyYdzQt
YvVeN6HhaN6l02EWO+YEZb5JyXaQj1pCgrnJPNVuIntkQYUGXNAte24BbN9URSp/AwQmKO07y9pr
TPHMuvdsmDGrf034g6J8n4p0z9yQjgH6fQJ7riPkrT0nNywPT8t9B958p95RKXwi0pfMpi/Q76Za
AUO4reqTi54MLevArfvYgKKeAC3btalv1WUwdKEB8Wp6zPJ9LQ6Gs0/InldH0W0NtjGU3QjBtrZ2
vaKMubhv0sDqNlW2o2SfZEEPLhO9OCB1LnhU5lugkLoimqdTA/6x7qHPNr0Tt3yjFrtx2DpGQFBd
syFhjWy+cqfINzaqnqNGjRElLtoQ76y5DbI+NOatYh9sflD1x9y47eVWqDeMuF7e7BUZu7Tw0Jqp
WrvShNrXE3RsPGnAC4hVtM6rqU/dDXYZjL9waDcmDkWePZL0qDnDU9o8TexZzllscTxd9FQqIVWO
mvmmzd233Mg3agLhsqbaGwqeobOj9L7WTLVnZHhbTCQYTK+zz8SN6XRnZ3eIlLxRjSq8UER8c80T
mSwfbOazC16crA4Sw297NFzXG5xwySZ/IhE6KAJp3Q5F3NG4U5bHOSLZRjr3dbZzoflDirgRO1qE
SNf5k7KZQSVvSdOXAudWfJ/zkyvDJr1x6a5pHozpp41L3TyW6RaAcm3aDuprOYs3MZlHs7cPRel6
SCdq9ewpOfz8LBY6XCebxk7x5MKYG+77bEWOOIzuOyt1j9LOmxsop9y4/Z4AKazOAZrtJyPSWRKp
kp17nj8M1XxE05Snc8MrQdlktyQCQU+kaTG8cq8sd1a1Vehrp+85vH93wPd6KJ3Gb/X7ROU+w8tl
zqCrEY+9+ObAhE7jaSJbzvZz/Ya3orMf83pntMd6OlfWqTRTeCNbmW0AiMRV414r9mbHvLTc6OQM
eK6pzr5RHjXcayoAoi7vTTfI4LhR+aQoe0Cs23GrOg/EfCwB42XTw5C/uMVmhrJwmdy29RBx3cHL
snWKm5HvAH9g+SuKkbryTAV6504DBdJdeGrqel3ySyTf69b2DHjuEHtOu9LrXCcUeu1lC5EVBOFT
81vf39JsY02w9Np9I27SxA4Ve9jkZib8SlV3PSNbazioCqjC5tsSlbxRvE5JHxRuvbf1fuHYHNMw
sY6kv0n62dNHvCnf3QkWC+eDZ+9c7YIZROfQWUpyxEFJH/X1kzo+5EbQ2rdpfWc2v+DDebV6dI1n
lql+O0BbCBS9ZXLH+EvWhVxuF+ZQgNz15DyL0ev0Z6dvfBvdqKIXIcTiKr8q6kM6vLJ6S3oGEm/h
NRN6pIvQQE+Lqs8HQst3MfV+YotgzHqPpNxX2leZp74ylDutM/bm4IQ67B3v08AQ5CYfNlXzAKU+
qpxnrnr9wP1xjkQd0TnWB2Z4lARp+cuUM6zUcDJ7wL6EE8ku77xRfyFyb1hbVt6Y9b3RZKHaPVRk
3NbNfBwhrKyzZpvbj7V5Ssewc55kw/y+eJwku5vdAm7FXrNoQIvcq2YSOPpN5uIBGDyW2LFWd2Et
3HCucJEl8zMnRhnPq+jr7MbOnAdpiwpHf0qE8EpFBC0kzbQp3XRlARvQR87M7+YMgpiKFWQwpNXE
ArsMCzvQ1bscEkHGJD2zeR3Uba0fRoAOLbBbukeekZA3FNAYLMM2HfPQMseNOtbUt9zKR9n3hEas
O7viERVm4TVVSwNzKENNEKQ/KJYLx7HpYj65YZ9WYa6BXQKAbuDzoL7p5fO+yO44vrzB5gBC4s+w
ifnobhJOjkYhjjaHTBJ5yIrbTjlJ95GYDK8j8Yrx0WhGT1VuBrwajubNOXgX8n5DwCNBH5HPCCzn
R9V9N8sTLc9zcmiVtw4+kEV26HL30xkAQeHEHfJxblMdSkyyBzu/XW0q7Uyq0eNK62s83SH6OSjK
rhff1R59ReRVs36m6lnQyJoAyUMfRln3/oCTmCVNYOYbYjza1stkyOPsSp8kdThCCmx0H3P5k2Zb
McI7M8Jx2vRkoyvxLGNFHWIze+/ovNH5a53BNOBvUNxaSNQjaf5kFTGloao5vj3tid1GSJHcTHgx
q2DgDi5I7Sdz3Jm2X4/HRv7I0fCasWB09wW6niu0RQ33w/wyWHviwEvMfNDURxmOghFKvP54V/Dz
jQgVHcX7MhrklsLptxpEH8+drcU6Zmep2b1lF15bqL4+t/Dr/BK10MTcEjH4PfvZjP0WoJBAJe+F
/lzU94UWVZODd3qXumFVzRsOT1Jkzs3U7CyGdyg9g6QqmudT5SjehITGqKaBkjhg4Wc+bRRgiqln
8Bpa3tPr6Gzw9YKhtqHNE5esChpXC/NRRglyem0CT9FCbEgtPURWIdDxK0HcMdlvIywRkbskObb1
wcK/yU3PdAQO0kMSFWjbX7x/bvWTi7fRVWBOKkdAejANM9wYZWxj0fwcxtx3rBfat57ZveolpGwh
s9Kn8wniyUej7nvftR8QXh2tJIFDY+DLKKGrNbeUGncj3Zna/ahCzRdKakJ95hR6T/D8cy8XZ6uA
V6hZgdl2+7Yq7yuQvMM/RDc2VWKzO/TqDwb3mZXEa3XVM+jkuwC9gM8g0Btkm9Ipe6vkHBf8qR73
krADh0q9Ng6+yGY/c2eoDZQeiucAsWAGswf1as/VccJa/LGC+tQQM9GeSV4+TzNYjQVizwQBZjcn
24lV21Ewzyx0v2zf7BFxbusxkNK2pAxI5kDzxWG3o3oq4SZk7g2jdzXJ3rqygnSxALclP9sTfqBo
4mlCK2DzTfQUqGOosMGRaUzlTkAYuCr6By503GsN3eFwiHqgkKmufLPa2ohnq9b9miSIOca3KvtB
tSmcnSYk9Rw2GsNLqntcmnujm/y5sRDKdnuFysDEL4rF1HsnAAwmxqvhCdqfkMHY1ZlTetIaN+NU
vXIHy5E6yrcZ7qjaNofJLfeVhFh1A4eDDn7RolMdBNYUIazMCNgQXjLZ7lulOlByb1BewbGvbpoi
fR9JvRHE/iaaxRU1o8T+YWl11IvJ17Nxr6fvEF32emY+mAW6FIXtSd3y0oRokQo11jBXkgqdv2DL
bRAwMT2TfqHAO0lL8VBmbVgj/oSIxQbyQnEGomNW3NYcBwk5DLCW4m7KTUrHp8KtbixZ60GjoefD
rMR3o6Uh5bNyFKzcKnXr01LzbDtH1x+0SMtvhD86LQst63lpK5Jg48nn+xryaqWNF72qIGeopp5T
K/bv11RCnyNpkrgcEKGha/qubOpXIAIM3621YKHma5z7hL8m7GQPdTiPT22h3GBep7wd/boTqZ+2
WuLrjdrNXlaJ6udYVqCCytOWPRsDOmHjqWq1Mzr/EDNMtn1Mh15ETammvwYD6SZuiJeEjxPyLE3C
gWYXytaC7JIHeUQozafdsixJZwdT3/fYgSZhDK9T8ibhHXhjPRfOQXRSNw9mbyh+WWoPmY3YDEqX
4zcGzG7A7LyNbQK2kqAQwtw1EAl7llWhh6QcY1TBfHO0YqurD0alby1of3S5cttO5jZXNDdsCLTn
ldZyN1rmyGBwDE9wqEJzRM54YGdH9QtL+q0qfWRvngsrgQ3Msn2uDZPXacamITUPNG7elu6ETIiG
jlaolB07OoVd0e9UgGNVpb8tOvqqwb8Sqnxh6MI80qY/2RznPX2FWMVjqaVBa3a+23/vIVuBpBzk
HZRmKcrYz4PWvM1Z91KrT0zvoo7iC7UnMAh6Q4Wrw551pnnYVm9sj4IjwnA2VQIVtsKb1d3gGp7E
NOrhm9s6XqEVocPvWHcn9BbBC/B/cgitGruM5FLpeILkwdQeB0QqrnJgCEjUUvpz/qxW32eu+/No
eEbCcOx3CdCDMrtxBdJpXOyLkb2PWevnRRXl3AZMRvVMbvsmMApoo70laJ732cQOjECBOUmQLkET
NXXu1QwunwozlTleQvTd0DxM5SFj5t6BgDHmiA6P4pDOb+6wHykCS7ANPDsGmrDdIqRwOGGPH4as
7XwUcB8Qd/gJ2ZbsJVUkDnVsQGdkGr9nMvHb5NE2f3bFj4ESf+q3en6yyQ7dztawXxjUTLjeybhT
iBWWqEtx1D69PkGIP+h8CIQ+dae2LJ/devpZQcHCS6ut0eRb5H+jdB4iZbZCxt6M5s0tooq9yWGv
drFjIp0xTXutUhGRJDQm6vik4Oxkk2nENlJQwzDs+jSPkUTeWmn92qHXzVafhH2fmg3eXQTK2VYq
bznq0lQpbhKlYltLq8DYX8JbxNNRaHCEcZ/grEOAgneeNYZJakY9AiR7O7rFXqVJHxIdmcy+2LQs
6ErkgZUw6RW/LcxfU6q8LvuAnrSI5u9S+x+Ozms3bmYJwk80AHO4ZdqolVbBknVDWPavYQ7DzKc/
n86FAcOw5V1ypkNVdXXU81Pa5rHbJD1MzHaFoDFeG0gzmdGoqj5qRhVULNA2gaecTQsaeVn1B5vf
yaGIc1qbhfmRetCDZihDfuKW0rY4pJKe6EOgz5pQ8G9V+jr7bbKDNQwdm5Gab2vMziascvqfP67h
7uuvjj7e9swNdiNP4FgCvwbZLTkA71v9Ifuvsv7w+z3O0jWR7b969GJVHa3ilJq/lvqw6499e17N
vwq8dpiemvSW5eAnn1X6qvnvzugkyz7iG+yFW7knizPxTuw2UOCrrK1ITJkGuJQl3fjb0q75BMTc
fVt1dajZzZA19KcD7YFfBAPLirnV/Xxa6yRLJwzA8G9wLot82K05keTVWZj0LVfhnOq0IgividgO
lRlr28mmKxTVoRhe9J7oV9hnoxzom69y+p5Y0dk508fqrbd5ZmcVE1fnnX1BErDALlP+an0qGxXr
bbpRhbgHp85f1sGNsD87TlzD0c/fZzUVt3Iy3gb02OmO2EriqrmVB3dw7sozLxSq2aGr2HndtPpt
bvdTv+pX1bEntbFjnwannegT0syeIzWPbX0szfaeivQrVYULXrcd9ozGLHUjn/2i4FnBVMp3v3NE
oHu9FiqzeRCuCYSzVZU8F1s9EmF0joKzsJkBEu1kChkXVvmYcTbZzL7cGT947Jr2UlnV26qa18XL
z6jYcKyXr22ekwQk42bb6Pwydh+YfTKta25y4KO5WndIhcZYBnZitUUb+tTgJgiliWvHj+hF5nGr
z/+JZfvUtS5KAZxTDThs392PMuMSaX6oZH93i/FUe1Y09c3Xlru/9p9VnSp9+8G/Z7Eft9JIhM9b
E+7JHrKXttAwVjDMS911iVP0TeR2/YPIDO8bzPWucfMnv3/We+F9tp5dBcYoKGBN80lfgVVcW8Iq
zAXjLrj8CT07MDzYvlltzg7eMd59RGbOcGGPBw+46h+aVcdWobENNkv692XAaR+bwJZRoDHUneZp
1XsKxvOIhhVAcVMYRvri3G70WnUbuh1Zy37Vxod6/zc6TbC79lX5WjAMOCY6nfhdOsYcDVttBe5k
6yGj4W9r2cebBP0hHS2zx91tAtmaT/WI4KSSN9tdrWu7lHboZFnk0zmPovpXaJzxbU4yWf9etuxg
NdmpGKdXFmKFbn0zy/UJROiBzQqBQWzJanWSzfBqif0+WuvXzpB34LYuzEJuhBbkiEdoV0Uauilr
axqpTXbUGGmdVEpS5+AuSeGk/5HCS2xRL5EaRHFYkJ01ucYvXM3ab6+l0p7X2J7MuJq0rzyd/opy
TnZzLA/9IvukM+z6gipuC81+d6+e9Nix1pVW4s4lry7LjoUDQup3CfDzgz9rdpjv5kSz6l9VujkE
hs6PPCX+oIqr495kw8s0v6L3fzNbdba5Ng6+rYCvXeElPafZsLpT5b7L6WsC5w33HR5vqo5Fg4ys
ZWr5gkLvR7bhVve6yt2/JbRPg12qlrNkI9fXb2FoSbmZkWX0LNzA4Xb4tPI/A1qTvNfDyaNPHOqk
ZXhGkKtblUVO/dOUEZ0AODK7qiNywdtSjUPQVuOb9Pu3bAYQKOVpaaeZ0M3ct130EwTWuj707kAT
tzu3yfXfx+k4Km7zYkfdzPS2GxQtxa/xa1/eF6cOcu3JBJmvmI2b+/ng+V9bPUE/bKfRRKPGWLQZ
Lnr+wKrkoJdQttNyBKN9mlkNLZU9xyJzQ9jfY1fyoYEcykAjdbdZHbhmdzTKbj6UW16hbPPuhp9H
q6luWnPWEcal7yx6pHLqwUxkqE/+ddutuAMiwLwNHgmbM9+MadcCbWbcqPNii8G29OcCWPP6jRzj
rXE1O9D87o7D67tQVFXe/p+eOa96ZT+vLViZr+GRy2MbQl9CTS5LvHVNLI1//qDCTutBm//VLtWz
DE3g3zX1QsMuuTdEnkIPRrrekRxgt/QYW3Xoc0+F6Tj/23vQ47IX11L7ZEFBUPXbwdisg28OgZ2u
B6VuBWg7O9on/dFrSJ7pI5pAiuCLC3LZbms8maQk41r/EHaAF26+BML96rdb3hRhg1pMr0Ug6fMH
HKmDwjf+rr12WdXjT1hsirYiocE+zuKf/CmXjRWGs/fVN24RMYmXpY1zwG0IVnVfxb/UuKemdkP1
8diN6jZPO7f2DWvGuGym2LNf/b4LU95WBTpjxRgQU1YTHfTIIGVY6RdO/l7xMaSHQX9QxReOuqEO
YjOOJ3+4VcWlUr/spgK+6hKzXxDl01Vb2x6OLki/jrpqXJPN6g6Ztx/GfXog4ZiBQCUCS09W6Kmt
e4uqvfZNmt1Ki5Z+DpbswfjJRtV5c3+DEq5cgkLdRlYn5+pcyt/u+DEsf72Fgw2MvdibRdsF1ULR
stLJ7m4yjFpiqb8AcAcr1Z9+aOScQnk3bC6gC1DpfvZavieSrW6Btxt62LWX1p+C2oKqoeE2Nnqj
jt1ylRNvRJYGtrOtRR9PJIA0H6+W8wqb1+57sPsVrzXDk/HbNLMTFfN/xeIm1rJSItIwiWircYkc
VhbGlUKaAJKpPHlya785tS7MjCN5i8NOPKJZLDkUVgk76iq+ylbGwsu2sMT94U/Tt8qM080G2tDt
2XUONvj1HgwbrIHycihfVjVrIJ1u8bAWFgtnlXLAQUfNu6nmhy0oc2J+6Clze9W1xolNRwCoVlV5
FHhSfiB69xYAYtelJDLyLDZ2FTHH/uCCBlhL8a+dyCCMr6WlvNKjfYoOgDAbLzPMF2D7n3LyH2Tn
hmlT3Zeu4EnfcrlHemPyibvDvk8Rp/F9mT/b/MtvcOroOSXzU5b+qScIsPeRw1v8wLqoKEzFlLdr
PLdSnIvO/c8s5+dpt2D5z5t8KVMiCfO+/L9pBMcbZvn0gvD+LHYAd7mca80BgM6zgwGboon1rTTq
t3F86kQZrAP0105LYmOmzXbE6VtgvtdOf+yfRkTLoqGaAcaLeHemg6qzF88npBYkKpCjeoiqFMJ0
5JXyTd17A8unW31Aoopm5Yc4uJDibUrvr9U+lOAIwl9i4XxibA/UXJhIDeD1K1PE+qQC19GJUjfW
3FzoP0UKImV44Q6TOEo7GplWzRs9dMtT617MwYO8p5cr3ObUZ/Jj7uwDhMnAovGgXd0bquiUjk1P
7JJmcdFTnie+pYgB9Ck2/I+8LiN9bh7bTAduS6PWbqJ9Y2njSz5BP+aXmjpjy+U1hUfIHUA1m3Ue
1ZSsXnmg43jwjQFmVs+GoBohdQnHQdn86xSsq6CG98thS+y+eUg176JLnSHYcZwA/VMVpDApQqRP
1Eyi3aLUsf5V9f6lyyzSaEAYGg+Xeg1nE2pOWBHmY8lPvOq6JV6Mhte9l7txx9b2vFV96JOXvJxL
tf4t4PmW+uVHZFNQGo7HApxiGR5AJ5noQpUxJVn1WmhUTHrNrvTXwV4s79D1oz+QbfQ9ztW2x1On
IeoZgC8aEagSdUDdhJ3aT2vWHIsB+eROaB29r812QptWtyYmCTa7BJXuVoFjA9K6LK8lOdyyWl+d
X24NpTCVzPxt7XDKit69FP5QXurMM8/OJA5M0NOqLZYfWPoWebkdz8oLaw7UyKdCcMI2dPWweR79
jdj+W/L1qnZWiwaLKWwjJNdSJ3tSgxRMTWm9VTvxsWD6XKkacKUZ37V+O2MQ9zfd/qvkQpCWTNF4
+mLcRK7NL5TIwg/6GZCAtqvajQATvvZD55KksHVrs6fceO0gtuKuK/Eix+UsxvVu7N1lrfenNB2O
5rT99ibno9mmsJtIudI5uq05IuycTk5N47W07skv6i8NZL1MnYuZTpAKY+gD4LLhKZytPZmW9DBu
zm8nb84eXaEjxROhsGVN0hwiRg/H3P/ufeNBzesrVOBFp/wvpfG0+vLMIuw467JHx11e9tS80YRx
nb1kkQWhuPljZ6kTF/R4WNzDVFmzRn7PEsiqxEEb1c07R3CKGg/DgLW4TAWEREMrtM4P2oLmwF5m
2tGuBY51IuF2sJnKycMSOENbtcuC6/iq1aELeyrG8rtu5XefV1+LTjFFAlGho9cd5QSw4di2RMF+
PrsyDbd2T3xnoClyufz0Q4YKRwDd2ErT7LlsFyNG3jKHbA/3AkN032bVvNcE/UotUTkssTn2Jys/
4+R51IZ7Kmm12/HkkdSzOwJDCK5tSvqhOGt7/84axSKaDYfLk64UO0bSGuB9e33xTRVbjUJpAixU
qfHT5oIa1EuILBSgfi8jzxK3TPnAnlYTbU52QGymYoL4EjZ4SyabZtVhtkLqTtN+8TJlUvLwG2Q5
DJ3ETv9f5e9hpw9RyhcaePvK3Xk4/fFnPIOtIiTF7jRORdQXzac7wh+xOP1IeWZH7FZILOl+d6rC
3Xn2QzzMkFaNCZfvXWrtQevNGL0850ShXNP+tnI796NtHErdRBzwy4VMUI0B37/e5zX9gtvnDo3y
FaPJQ+ki7OoXPgX2r1fb7kN3h7D1LPr2OtiBzUfdjfF7ehA98rNJgxUfWBh2dpsG2Vfx0mMvEJqU
0NfFzdvLkjZWmIk1HJ0xpNt892UepZkWt/59E2WUj9Vzqpxjms821LqxJta8FXErKemyfXPPa1mn
kK7pGnlCHR1DRnslzosD6jLVAkzIJIov1WIeWmEacU5nG/ZbgWO4YzehachbZ6eBZeX5l0rV/Dj+
DARXGWNlwp9hlNPd25u4sfUq6TYNzVFXy0Pvm9txxP30pNKuv5cNjU4x6usJb6H6lotBkKlmrlu/
V3G9rSIeDFmfDM2mWCbSV4Fba1uQjlv5Jyvm/NyIAil5Lco7Cxqda9aL9pzOw1CdC5Fpr6VdAr/t
aVrPsdwZ8As7bvqlHgH0jHrMCSW2/jlZlC1DmSKyyG0rYE+nwSOVH/tP6BaVMxxwN8xCxwQRtPz9
rXTahnUua/3kZKKMmaIrtzBfyRdmTy5U2bqeM6Z+Y6uunWArhz0ql9m5GCjyD24u+7jxRysjQo7z
yeq0HJDFxrusWm3CcCYj37bs2HYXO67p+Q955TmnXlafS+/rST01DwPeXwj3TCnvc95ksSNNssdq
2R95Zz65lF0HTGaGaBkLtn82xTeA/3JILcRkgylRVMKaXjq3R7ZfWvwXDKPr+MFI25xD5SEhZNXi
9Drumx2vhkf+k938n2YvRmAYMgdFqzSAsZGtMLZcUKZXjok4jae6nutRjXqo29QtMzhbYrXmfMKl
DcYjr+A8gnxZoXWcXGpR6YBhkxurALfu9pRKucVGqvAxcn5yM+B3UQ9Hr3xAg1mFE7I1TW/+9WYH
RI2rMAILpaao7+1Prb2NCgRJ/eyhpjtldaN5HRb1mO8aatIcJXL7z8m64rfpVI9565mx0vfitOTO
GphbPZDA9e482fVtYIF2surNi+NQtu2+9sSa4QuDWYfZ/1baEPnyj9F5XrRP2zF3hBZ37n6q8upJ
G+cFtsuM8o66tCmVQtQ4Pq5NywNnDXevS2qX9FTMa9KtA7afHmyRYR/8In+cl/qtHGuWz7qYvPgH
q/AiakfWGTRaMM6A1ut6SZfpt91W372xAcZoPsMWPVval6tb1C82QDhCjkYCS4zIf7xLPax/1tY/
FzMPwUCE4K9VoDT+bYkqrTGpaLXW+2idDnZ9enRFGmt7lnRL9h9igoXgbB01FqDZeve+duWAKHB4
X7b0CfXCc2U4v43JlhGDrZxlaUIvpIdytB+FzcXqBrhy1sSltfue5w5bdyabbYethY6McavJRo+l
YAaJcXEm5Qm1HojYbt3g3IrH3Uv5WRJBZ2W0tI298G9FZyP0S7Xt2Gx7fhSrPQ9oqLbKoWP+4aD6
rsapE91bMDrdX0tLb7lmx5LPbduPA57wC6aRXk9HkHdhtUJuISxtQaizxQ7kQi3GKtHFEKFeeg8K
gE6iQpi7/1owpyzj1Ast0VkAsSktQsYfeMtpZSBZt0YkN1jL5KgvvnrrWbChzNDTh1XDShbGHndc
FaJnDFOPPk4w/NNq+DP0z6lcRFCPBdrAdOtokNPy2eYd0xdnF0T6VTik/XqYNmECCWb5gaLt1TWH
/0SjdQlK5EhrslfdzK55mUf2qoeWvQXmLoPMf+jrZ3t8Lxs6pNw8y05czPEflXekm4h1Ctt5URnt
27yMnOBZ/tsLDf2h5waNKuuoM0DjtbQ46Eb7uAsFPWbCEZrFGBGRr0S7sCzaiCUYwU/dtFCAUZKF
ks9kyy2kzqC1nqAEhi4ycvSqljm/ONP02A50QTijQJrvQa9qkAa6kVWwgGQuDmY5vEudxzUviiCM
3I8VNa8M2W3P1lweSsotr9uiQVA75lu+cPd0N6x+MgNx52XjRNT+/IB/CT2ayQpEA4nvpusTWQ4Z
Vb87Y+DybfI5v+kemcVwTrOnTotJTC1/cewSJ7P/qLQ/WovzmfnOr6qvP+q5+J15y2sxqEdfl16U
af3d0cY3PyteicBvKquz0C4GQFD0cEHjiK/qZ+dFWxm/VdeeWcpWB0CC/61m8wkVVB+tpg13aZ0W
xhvgFzi+E2ZuGAKQr0vHS+9FKwb4HUKE68shwIDtd5PaYBiUeXFqOBsqpR8Z69QlTNXGe4Gg0Etv
5lgYQSfwL7C8sohye/oPFOt5ICYFNHMEBzN3gmm2RGAXhoSt1pnRwD+rotwqlHGYzSwu9uJomoxO
ZTKpN6R0elH9KoV3co3hsDT0YvOcTFvzNQ75uXXcp2Fzfq0elDiML9Ut8lNRri+tTlc8FO+6WW9A
/+tvtUNq+r0TenrPoDaLKEJPWAln7UnaQFNpbiW1ux+yykxW6p2ytmN3Fp9VU5zXRr4DoodL4bw7
XX5aG+teZqoOZz/vSSUu8Jfl1qFWG/d+l3/nvH8EX8iCXRQ+dOZIfHa/Stk7EF3e73KopidLggq6
xYf0nPu6L1xWhOSpQtLfpS9Ova+cKuOhyN02LGo9C5bOk4DFVfdcW60b1F05H2W7d4dm99BkuK1M
XHdGa4NWlu5ufmVBwaeejw/N7N27jIIIQTm1hlUNkcj7JcIAfAkmtzkU+XKWm/U4ort2uvG7oT4f
Gi3Zq/mPLPePTStubdZFdYcgtoNv26Rx4tT0Yeooxs80GiA3fTHZKpvN+YWdCRFn8tbo2W2V+kEZ
07OX9pfSE5GmvJNpw02t7hso8nfZp0aIAcI/1hw8jl33uzKaN7Cs/0sW3FzAfHGRcweyq8DRqkqy
tkxEvnz2dnu3zfbVldbLlKG7rgi1qt2PaasOk5X9Gpb0DpXx2HY+J7EfqY1Qy9V7/aDq8d7QGq7t
Sm2ZWq9mV17rdb6aVoqWq8nfqFqOrbGgj6pTgEd3YXtlvqBOcrYpln6VIqApvFA6RIy2+sFYZYle
c/BxWbRKCbxcuZ+W+CkK8sGgY09dMca9NC15RXwr8aYT84rz+kAFjyRTC6s5LZJihDMofdS1pUg/
uTUZD5gJkL4wx4NJgRTmLrxFSZ5DQ++V7xXjzte9Mwq2J2X7fdY1JBqq7cdPf9Omc527TmiwDiEo
MIYISI0LH4XVHrGh7fvB3Jf0ZenorQ+r1ByK1bJBMOuYvRt7VjbMHxTjQ5Bte1VE+ogW5XXf6u6/
VVuBkkF4nnTSjs3cCuXBt7YqGREiXT+xGV5gFK5dPu0Kb60Vo98lVNoc2kAwJPdLhSKp3hCv5Puz
l+OnMjhJ7snjvGe31HyfiJuNu0br8CLdmUdPGtl7rhFT7sKF6ikjrIrfxrY4VW0WVXDgaUsnyGBt
IZtny2uSDd8eKbSjZ+PsBR/htlnozt4x/fEgh+Ci/nrWebS4UyftCLuO3q/4YWI9/WBN8xGB1Icj
sw7Utr7r4rVv/6s694GdhMBoqGkamd7zXqTH2sxPmk4l7VEjivyVK4hotJjQoNpD6LD3VNQFArQN
0DAtQCu3yvvRAy5nFJ0JH+8jr1oaBpe0+Ziu5HwVIylFJP+r5WwYLwXIOUWmv5iBXK81GLZsBYDC
Gm7GFgjZArBunHrv0Lok0/733s6PAoNHT4cDysJ1qE8V291H22tD7PrTe1cp52Fqe+/g6zN6iy09
7Vn/K0eXooh7jjFFaTWECJ2YRfFJVzXjJ/lVn3HyKAek9bu600I1dx1+75Ip1b9u629TfIpcoFzd
QLO/druFlf+9mTkC5YliU8ati1DIqx9Ro6LnZg0YjwEyKsNNc9X1aB1flvoZr8bQ66oXaZSHJWXK
aZJFqFXN394mxo6rCXXQ9XlgFPbnalo5qJDToZR2u2jQ+EZra10xlXvGbwCy9gfQL6k983rkdfyr
GyOpJi/WMoaCunPJ3MJkXKru1yLb0MMzZFtB/djMWXLDa72MpHMZ2duofMomXR3MyXurh+KG+uW8
lTT3FRL4euoPJvjDIMAyW8bO6um8Efm39W2EuV82RIxcPr16HfYT2Hfso6JX/ZnaErAGobjngNXO
qMBhLCjVFM0hNASFb383kQeljTjM+xDbDJuBUzJpsY2QWBSOdX8q1/H3hk1tsVg3tgXe8EMPLNkd
U517W2bvixqAP+ShzWcrNLfvxpCJ0/kfEGivy9pvgewzhcBzOOMrkRSuZUZ7M6AMKuprymJ7aqhU
ofL20b6u9U1q2a+2tavzRJsXdAZrq+dtJPGiYHPdQ9EZ4DXpNS0yoBE9zCZi0KDe7Fo6wbozxuBm
WLe1BXqPIkX0YvSiR+CEitrG8PnCLrciNBy1PFut9eTmWqBZ+2UT7sWv3FNutYo4IOR5hVEIMm0a
EuGhXvohGdzJmmgVRGCiOdktavNUv+gIY8ZMvkit1tAjiybkrBML0iZWP7M4QkeFut66bTtZC3rC
MmUUT4dA9tqWAyAaxiayA9BnuOkgKAWThYjg9T4wmfLEYelPxZDUUnIvTEaOzICeYA6s1XvCd5ep
MUWCbE2PzqKZXktZvHp5a9PUZYwPNC9Vvx51pSOhKS6iVz9iSMB6mmIkOYfdRo8vtrhi44Qyp+fc
0T6ctLq2GnMGtkRPsvneEKrcP6/FckOyxowJ3hlLs1QIJPDO7Hmf41g1CdR5FtS+dlTeSgXg/Wqg
7JkD4npoE0TnxA4pP2uzk25UmNekuoorzYWm1cshR+iWMcFFU0Zx0ltrXjJwZU6Gek61n4+yM4QR
pD+DAVYjQmPaulCm9BU09x11qt297d1kfHkZNfcwD9BpKfGSd4Wk1B0QRO+ECDfpd8UcjaoEdjAQ
SlpN5N5E/muq1dMy6p9zjjTcw2a4qgzjKCx7CYuxbSBZpyLWBS8LnfLRkusD4+pXVuwy8VYzpBsM
DjmVB+L/sHdikr/aYvGDvbeZrWnrc+ah9yXCNNFQ2/mDZSCXmfcJywTLvI+MqnpqPmUyu2OK0tGN
7e/0HV95UZ2bin1sGDlDA7ovDdsTg9ob/mO0y6ejr95+2LGwl/1l9MZIbNt3BhEEdMQEVybkERK+
CQdztuNOeNMty/QXbTHfsAr13mxn+g9h9EOp+u2TNTP7hyiWaLez7ZvuzDkWiMJqlnaUZewXXo4M
Qaqkmqvtagm7h/fp+/mt9RqaIVbAZOSrzFuRC5j+EIF0IBwprOHLYCqEMNS1bz9oUCyX+a+dVphR
N984v8cjlK8azQRACGXfAKNtBK2cP7QiQ8Lyt3cZNRygK1AvAwE44dz/Ge2LZiS+kRjNrWbWhZiM
RIfCyXts94e5oV8sMhAtIFH7NA9XXx9jF0oU4UI4GgCOTv2HDdgvs5Rnpi4fN2RZlFkqvw3CAHSl
vuaRUjGxanj7tlY7sDWE7ipDCa8qxmyMGXN1cMzK/8yMb1XmcZFZocVwafPPBh3o6l9uxWEw/nT+
UzkffAVMj33uFFWquQ7F8sfKn2VRJAoprDJq/7F1nTQelbhQhSFts5p/7d6aYUGiUUAs/X6w3HI5
ZQ1NZGrZJ2FqEVcnWVcjKmAyBqcroqrnmUmZ/ykYggC6SdySBzo4i3UFpkOoillb+Xt0s/Fhb3fj
5I+t+zj0+ngAx8WrQAOAt79wVLroYrzS812X2nkYOz1eGVZLtya0Ziexa+1r95BUD7n55VdbAgl7
SA3oHZ0UM3vM8VptMNnEmb3X2nMlq+F56wzvsEmHY+iub9auLvNgkftV5Doi1pr10PkVKgYRLGpC
8zAhZWH2I5/c17ETp43wLpvxA515fcryHqgFAGe0Qcj0Lbs3dvewAYFXLJLcxEknzgyVOFbSDZtO
M45NvVCUF0t9dbzxaKNGm1ftqE/yhJtWmFaQh/N0NUfadA+JEQGVpwW1U63i4HnNqzeYK2oXsR+Y
dfmpQ9XnPtXRSvFp9RmAHxCkVZ4zooIxUnB29GrosQagQZLAWjmMv1BIZ33zt3BFH3TKes+yVQ8o
tY5dasbO5r/axXQ2ljaZNKp1g2HSrHgwLJcBacW8ERAWLiMWw7lgr4nms8uw7w9yzE5sgfgQXhPV
MhE/sGxFYbcyZqEf5/rklP8qL3tVtfemVemzsRLT9L86umLFZPbc0p7OuvHsF9trW+enDSJn7Q0G
8J9XMif8XuLse1wNw93XhwenQIn6MyTZgkW87HV/dbLnYvnbMBu0XCBsZBVp47dKr9iyxL5saHnJ
Kq7x1tGtk6R4pM2TtUZZeiMRIUx4UbQWEMX8saRpr+cnZ37fIUuUfcjKgz98Se1D1dWZBFro76Kv
bqVO2dd0p7b2P9eVUfSleEVFdZ5EybPwX7yxOXjiqxucoGWaoWdwlzwXCHD+iXi7+dccWSprEHbH
ex9YYO1p/+YfEerEukZkoja13x6wAiXZPMYIN4Pcv+6xV8Dsl9Or2OdL006hA/NSCHnfSmIMCj/H
XwPfEc9NWwIO2zd9Xg7DjGNRBRbQST/RcKobECSKniFEOIxfcL7I3vzsVbqvOGwN2S/d/eXnob3u
DPP9zd0sdrEIzq6GSLzyr8EYTvsx1ggKQ8nFMZBfpOyt8GdWOLlNsk4W44AkU8GlWnpMNQwmbGcm
oeZzBoc3oQAtPU4iA2uVVacMvgxrYNT2G7oCfgQkr9DGv+sIP2Dv92nv713Z/efzuH3UMl1zM/lq
5nAwnGvDDZce6e9Q13eZ/nHtFFWJftr0l7aZw7n4H2dnttS4snbbF/oVoT6Vt+5tDNiYtm4UQIH6
vtfTn6H6T5xTuAgI1rraK/YKJ1KmsvvmHLOg5NnN0G+Fjpijj+v6R7c05sDaEIUgm1ODlRfy9yOu
RB0x680LDrhzLdaWpTj6+W9N15YCebU33nP/vHIgKJBNOwuS/dDpa6fymNqVlUCRpSnmhZVzFWhl
l3hwbBvnZKCeMqNaOYOL2SXkyqpt3sGmd0W/asS91lyMDjs1qsuGunW7dWK/4Q24YEViGqreivzS
7LwZrJrTiGfStd8tB4uWac1a+WhwycWdaIlaagzeA/Qu0ncXKYoyOZqLPC5IGkbpiDgn5o7CQqGn
I5PKbX3eeR7K/7c2rIl7yOdh7z77NWoWp9i5asmlVYuvVNm6Pdf64kVP972Z73Kc+lldE/yUPAYh
t2c+d7xYvja9GBYx+jvJn4zEN+Muv193Mf5jPC198qSr9yRdWk14QHdVRQqaBAJd9Ps+xSOHqUZ1
diGGtnA72OMyaouFnSoPWuTNDONJtzmfh6inBCZIzIMWIpsWSjXu1ca4c7zm1GBAtTrUFdzGFd1r
3zuIX5VFM3TowEJ8GawO8XWLHV7BfNcMD6p212v3QAiiiDcUcUL2o5mVBPNEoRZGlRf1HLTTVn+q
zH5pxu2rILKn7tCtl5KqONdpyib1HiUue3YcM1198KJwhTj46OomCjPbQ4QRFeuy0S5iwW6JM/HC
i4qVJh8sD1muR6V2OEjAiSLdVWRpBcVmqNKriPMwi8lOlEjwxOjdjFr1qiokpfDXkfSNdO61saHS
dw8DRtXMvMvL91Raq0qTT1WqOIturLj74DzHLeFCSKSkVrbO4nY7BBRLp79kclmtLey+AXbE1HwI
Xe7dH4CUONZVDjsqxW2eXre9t+k5gkkUdHniAxj114nMTnlrvPSR9hgNfK4631L4y0jNteLqxlI3
G/Ykg7EN+ydXho9FqL92Ywo7QYprrQi3Fq47h1Vk4LY6NFh+W/NoZHJtcf9k42HXFG8ep8EKrsms
cPx92+pww5otld9j6rYo1R9aUNEojTi9XxW+/6yUqEKr5HUYoldrLK/8IXvO+h5rBmdyhWBvEzcR
J7C5p1OGKwx6LlhPFdB4HJ41yQ4aj9NN7BBqpd5F1KTedFEVWK/sW7RQAeiQW4eLyE7cCzuBPODx
dyMLadK5lwPj7uIF4P51b1MeLNNLp8dWXljbmEgEhfuffqSgh3sAj7X/XDRIiQI9XfrcqE3rQj6t
DbKYKfj9dEZ4hwYtgAjDxpu5v+2PaOn8hZLi2goRZFuuFs9tx3ua4vko8rubeoyeFWVEGQaJ/4oS
rwXSAgSHgRi1jwwqgPgLHGNfO+7eD0wdM0soJvVWh7fLM8untte2QYaqye+pGFBWdfX7OCsLylwN
iw0Kg8xqT1Vs/7Ykd5eRNTMKXjNHAtYdO3IvqLouNebpOLGXbDqeLRtjsUcVQ0+wR+t5f1E6aNFz
FzKi8tR3Iyd2jkTDqN62Aj273ZV7lOXXQg83UdBfS9FufHgOlZuvxkYOu7QYN2opkCJ0NfLl0HaK
i1LLwmYWAnJpQwMnDBc93JRqi1YaCeLhxAIkY7FLl9ZvK3XuuBpKnccGV7QdefUy7o160cQK0gjt
GIU9Udn1qEwGoKOeaFiZuuok+16u+hQRYe7krE0VSlGKkqscc1aqFZs05MoN1Qhe+2rRmNwrx2hr
XRABFOee/Jo7RiRJ7fDbVvQnh+NlIvx7CRmSwuCdEN5ejNZbhrU6VbW9wWul/rFHazArzeBotWgV
pcUW0Y7nYQYVzLMX8XCf8/85McVh82g70UXaVdexLyBs8K2M6iMvFqP1uNMsBaeUPouxPXKxsKAg
PK/Kca7UOiTQZtXq3sbTrOt4Cr6jXuh2CDvUnKUuWFaDdzv4LTs/ZGtOvDcU8yqCeYnQcNN37ZYS
+cp2/IvRVg92OTwXcUNaRVC/+RmWvCpL10MrXboXfT2XBvdRkCFm1UoUZ7V719o+RriinjFyEK+a
N5EZ7TtMjbHuriIc2OMU86WLtyrCc0xQ0LQxUdaDCwaC7QnBzBuNAIaVSiAI1eQXvFDpAkHI3giC
VWBn75j2l3XqzBVMGJXZLLlwx2gcLwPDnGcRMg0FoYWFRpYiF7czYF6ATcebCueEiKxdVuXDbZoj
8hwMhPSsoqKuLlWPUpG0CkQSCLeqfiNtNp3lo2NsAMuz47fe9J6j6Niot43jrOET8j6NC2RIT4GT
X8qqvoy9dt8ZXbqkKrfO3GgbezUIBau/Vid/a695W1S+14WZPVOTtGe1IHGk1U10SnAthvqycWLq
dQP3tN6ljTYgsFJ73mERzhRzrwXKlYovPVevlOikGW9x/+6MqMxBHpjFTo4QUiPkJGbPeVqq80kA
K0bO5WplYM8ly88f4eruZR3f2y5+Oqg0VQ6gUQOvZ7Xec+BdpPpr3aabzmMP0VtsLNHcuKOxzftf
aL5mLiXK0b0ry/tA0zcNBU9E4pygrhsMkUNhLkfcLwOC36J7drlw193+zmOZVdtxTUTI0lFi7uY9
9gzMJzCswqB6SKr8out+9cK7jzoEeiE+IC4Ispk9eDdT/dNLk2XXK9eep2yY6v2NFec69yujeecO
JSbe0ROskUbWbUy99JB0ePImNz3/zk2qkRIq9gFdRWsxa3xIJMFUyebqVJyUVjvZo1/dy8hy6FSf
K1ssAOmyiLm0H5OBemtddvQiRlPdAO2McDbjcsG3JYU/Ha1ipHcQGRxDXKDY0K6ajHtw9rzmvvFF
ehMrMQh/IzIfc4/x2ZquitCUe7qwbNV1avf2VafDanEjQEtBk747vvJWWsycYa699S23OrmPJtoJ
1Bc8f+BF3BZb6hiA/lK7okCT39p3OMWRRVQAVeZdqYKo6p3krk1Vdi3CrNTrpovkZWpKBRCLW5KJ
FJCMXDSpdpK+eGgl4nzDDP170w2yZxYmqqmNMxaPFCmTJzXUXLR9kRcdA7fwN1rUOk8q3kdrGSAr
Q73sSpbcdCjcAVZL3WVrEFLdA7Ax3qZAJLgdjeqBmzx8AI4HDq33Fc4EWNzmhqaHXM7W9TUZq/mN
2uAFnamtZYuZ11jOleshN2GT4ooVNXzEpcxTf4rdzUPDqX4zFAaSv6qWOhNzwpeSYScG5+Q7qTrv
ASjzAlSOVtQBUU5Rn72P04qPh3ri7yHoHUTvTZowA/XYlBGvjcvQ4XNByPG7HdhSJQUkAB21F5K1
yFwI8ovfQlctbhJR1PB9UcVVYXJflgPCRKBuMKVTGWAlHoOI83jZcHMaiDgP5mQoXvpR7++KNuew
lVAin/dtHD76uIoWZeb1VBxiZCe1VuHA1GRPqb3mBYIGc25lnlPyLDTQK19j8T5j4llQgyfKHycz
7QylmucmNaJuME6C869YtsYm634OdiQ2T068dI3EG/MMVxgJB29DEhmQKRcaqKb6Z3z8P1g/aYIN
N1WNf84xqVbpRoYPo/oEYKii7uV9g5v9BLcodRtguLTEBLs9A18mkerKqJLOqbZeOlBg38Vuf9IF
f/++cdYFNsgepP78fgz1z3WRLmw9qmhf9/M3D3FOb9VKD+lbSiNasC/sjfIdXfFftKI0TDrZlmjd
ASx+RCvqYQXIxrDFydR2b953KR///vEkx2kT7ZmsItu2z96QM0hDMYLGOE3Yg62T/JgE+/Hnz7iQ
1LNNvfL5eTXfS7Ftx203rEUU/bgLPjZz9h2gk+/ymBP6KR1fx/42ePlpD3/8+TPIrJ5XuQc01YB8
tEkuU+ObHv6XnsrPg+kEOw8S1LbO+sBumV2D3OKvV7kV4nQ6M9/Qvv38GUwAszqYTk0S5/BxGLm5
5kd5CAMWSOZMwgLDZvYfWiCFSDWFoxE2MD3mX1ThIKzSJAildTKxb1CqTL7LjPxsrOKB/X8NiI8N
2GE2hnlFAw0O+86hjln/eD6yNDIMBGHGIL1p62MLCkp/VIy6ebpnIZnZ7g9jlJhPLU0IXRgmQFZp
n8NfO+ngfc0b+9Rl8bxE0EW16+tOmN7BRxAreFzIy0Sn2KTQaGfvqIlMyHkm/vy2uxrR4ybbbl3e
yPTnX8SHZibK7V99jSoh8qRDM+yCzQUS16+f4t9529JJs+ckxEAyzPPMVjIrClykqTipsbyMqGYn
a/6cnwXNTJ1hiIm5PX12Ogbmj89Q25rRJrlUT4VTdJvMNCjraYFc9oaP5Q2d2TcP9clnbghyTWxj
ygL7J4ijMHOvo/Knnkr53OvRvOtdtikBbvd28ePX5xCkZZIQa5Dqdz4IusDpeW57OOmt3XnwX9tx
zx7UfUGnk91+3dYnH6UjJ5a6tBhzpnr2FkUd5SR31hCTBxilS7v9ZkDrn4xoyf0rui9yFie69Mdu
Kg3h9lnGHsSpSmXV21J5Q0HEFDN0Va/OQtWFA2F2ppjVI4Yq/D/Rlmofh1l8M28jDJerRlObi5pr
x7WojRw0FYe95YBK+pprl+jK6H8N2T5oa3sTaVa9iiIUvkZWmL85/wLaxfuq3YSh3a+/fnVnA8LA
WAT2mzB4yvuqiqTm45NJtaJE7WXhkYoKeInSPhIWBsD261bOOuifVvSPrYSp2ZhmSytadiu5y4qb
b76j7xo4GwElKAPozjRQuu4sEHdVc/r6Cf7kAP41qf15BM5D4Nd1XSUx9WztyiogPjLtvaMhm0Nc
uxQZOmCEkKo6p9zjouaG0Ufp5R4mpVrFddXXf8An0xHpUDYWGdQ/Qp5H7Ekx+Ko9lgxBhp2MbwfK
BYSSfDPSz4bDNB9JBvmUTMZ2jA/4Y0eBs7R04A3GaSQkysRc6Pugi2C0afl3R5M/Z4+/3ihtERk1
TUOWrZE+dJ5Ba0wV/tRR3ZN2XQlrhn8Qvs1rbt7JIIPEy6UDQrdvkjnPxsmfNtl9QBtnkwO1/2yz
7zZ25oA9ck+cFdeuoqyOX/fSJ79PNiHfkuUQZErx5uP7E4PaxbabB8jtOuSjyc7Qvgkj/q6Fsx1O
lmCr0S1aaAZ8JnhWL/7DEwC3nwD0uFids8U7smw/aYwouA0RYhegjb4ZYZ/+/bbFYQHduU0TH9+Q
bPJGjZuIXtcx1rKm1v+lC/5q4GwqqFwKXENBA7m6qm6ZOn/6fjgpcltB+LRKyNSf8JK/dh1qW7tG
lnvKKYM/mf/qq5/NZIxQfl+ahrCc6cyun03IkeYpiPBc5ZSIi1RbU6r6+u//dx6hwvjns+OgRb3z
rH91paZuo1nRrTNuU3kb2kAOf7zN/9jE2cYs7QtLhcgT3VoKl2qAMn/8EUtOiwD+5XSY+Ocjg3NX
RNQDoltT3Sa7zPvxF0A+FFkVUhWgsv5Z7LHfxV2C7P02fcUOnbQ/H0Dkhmns7x1ascTZ24mKRE+K
gWxjangUCrKHr/v33+9Lfvj5sxlOJ8WqRkQf3SbphdNclj9MDJvG59+/75wdFE29ptJu8vsaVmIc
OpAoJwdwgCvEib85uX8yVrmyErah8TlolnX2KfehbfuxTFI8oHdAVWbUohEDff2+/l3x5Ic2pvf5
1/dcJJUTpDltKGgLEVcttem6dvl1I590yodGzpYFx05jN8arfpsZBQW/izH95pP49E1NEZJCJ8WN
Hf7ZUxTgTaowTW8n9ZbnpvOyDDZu3HyzW/z0Of5q5qxDusq1U5drzNv7agBg8eOlTZp0NrtsysL/
HhmiuC17L/XFKYleiKMz9G9Sij/5603J6ZeMHl1jL3fW1XHGfWyfuTalkgVQzu7nnfzh5886OcLu
b/keP98G/QrTZIav9cfDiGQmi8XBYe/C0epjL8d6YI/t2PGCkCYG+OeRkX7dwifjyFJZGDgJmNzl
nl8OoGnWuP52xKkrYQ8t7WgFAvvrJj754CyVs67gzvXPl/3xITJMwnpWtc7JktAP8eUoFzloPuLm
vm7nk97m5K5iOrJUx9LONzJ5EpAh7sCC98L8AvTqtzul6W1/3L/KDw2cTeQ+IrRyaHvnFL3j8sTs
h3FTwKX+7og2zdh/tUPsk2M4kFO5m5vOnvbZuGo1ExtgL5TbbDCWCU4epSFGhBCPZjvKAc04Ckfd
/2bqPT/y0hRrFClKYrqi4AR/1mpaB4bmub2BM2LIesqVMUkNHMA3fjwScNUUOd66wJPZdVQ3xjEV
Xg/gMwSErrtIiJMa0Q+UDmvRNnSt8Pv23Q+HNlvreO2oNt4hLgR/kVdLiTlvMuIPs9x0cty6hQvu
0Gq3qEmRBHaDiJRvxuDZMP+/hzkmS/YQ/Mv5Jq6unaCTVI6Osd8sPEq5lQDl+Pj1ADwb6P80cjbd
iFCJqK9p3nGyG1dYgHzUvoFyVNrbrxv69GkoXUiC1w1yKs6mhcbqZDxSfD0Kuyc7s7gC5rHjAvT1
62Y+fR7H1m3ONtxQnt9VAZp0rN7V/WMrzblmpM9k2r/kxvha6uU3M/V5U38Gn0E5QEDcZgierTOe
DpXdF61xSzzG4zpL99E3fXM2Ofzv6DYNlDIwif/d46E8raWqNsatCjxfwLJs9cXXb+u7Fs5W5Cqp
Nd30eQSzeSLL7z88gG5wPtdMDgmcFM62eX7KJTF3Evy8qayD0N98swn+U5b6MOtQzaMHbOIXuSEy
xNk+z+gCbomdwriFkyN3lL3DbZW23T2pfcMh1moFS1WPgNMfsOxbUW5dBrWkFNt2oloJo7F2Iszj
X43O3DI3rdqep9j/l55FnJQcK22dFI2zM20n3iaVgsujCsS8dRoNmbsrF51uUnL1Oy0ESt2ov+Gy
jCvfdFOgu27/ze5pmqn/ftbpEsy0uO+wdOjC3IB8XJKYBBDKyxCXhP3CDBcGty0FbTRmhcQ5gAX9
66Hx2ffKg4mpLmvY/8SYV4hIHQzz/rHDs1LehuV9b3zTfeej788TTdtBRjoSI+NsSoi0ruAY5nhH
t1w5Gv6Ow9eP8MnvC7YhvC5y2KZV9uMbwxg7DnL03EMReggebsmI+nkDUzSmTY3C4uWfPUCMs0AB
oCAPSbdU0YJ90wWf/f0cUh1mTY29lDWNiL92/ZqTi0HzLHmI26t9a/2HP57ZkJqmLrk1Pr9F61Uj
1dRMyAOxPpn10CXfXHGcT4/0rqNSnDCmC1u+/7PxGsKEMwbEh8fKQrDzCo1LJ0bF++YY/8kw/dDK
9A7/ekdZLVwApa13lBWIvNK+zUm+EKCdftzTNIO3j8MwFSn1bKJsVZe5nrChoz0Ma8dwL7ANLb5u
4vP39f+bOHtfiVeBcyec4ejpOwOHpzX303X93d3iZ++LwwXFQcEOmo/74/uSuKmK1pKMKQI+BuPG
LbbF6esH+WTYcvfEOs+0z1dhn312GkClsUQLeEC7bZYbZDNf//4nL0pOxQCbgwy3E+eV+EQNnGio
Vb667E0F1KnKXY5yt1N/tjefll+2tSwtGp83C/D0Kv8aWlFoq8K3e/PW0N/ls2fcf/0Y5z3Bz7Ms
qppJ4ChYtPNTTF67jkwcl7ULy61TXzpJRqXm9etG/py2/l41/rTCA1g6ifOoa84eIhlF3UfSM2/F
QFZuTFbTI0tGbf7SfcAR8+iNMBEBrrVbZfauhHghfrWU1pX2m9Xr7BwyvUxGg0Y8ODtZTlZn4w75
cuVofc7LrGO0u/4BkuW+EHhwpAbZtqtuvn7w80Fy3t7ZBysTuG8uUvFb00I/XEEBwowERLn4pp3z
AoFBcZruM3TQwcLQGJMfR8lYNdIiVsKEoW8tQMZelIP7LmzMw4W5ayPAbY6H/t6iNNH5zTdvVZ82
OH93r7SZYCXVRIqKVMfOd1hRZ3CTHKvetd6MNWCcTNnKFGxAUqjxJZ5nAnNCNGNKr+nbHFvwrE7J
EsB6ocEa7yyVGLLYg7RGNVLperlkq9svRQGdxS7bbqPH8JK/7ph/a1T8ySZirGkscBA4XxfApETQ
Zw3/OkV8MbMC47EvhXNT2hlbq1BypLft5gr9B8ZtRdYrOFjONkib6Jv59nxE/ikqTrVfnZs7TZ5/
GUaoxmUMePnYeXoKMA6EMpl66q4xw3hhGzFQAm0o1l8//flHL6c1UVe5FeH6i9X3bEnvY8fyEIfK
w/haR9fxfdP+eFWnAcvh6sjkNpJ968fh6FlOWlqe4xxSbx9sC/tnt198vNMJf1KWOFOG9HnnaUpF
VSfWnYNQVsOlFW6/fj1sac8vEjhIs3Fgu8bFP0P6Y5lc/x+7dWFWlcpwSLQVZLzV/7S5PhhWBH7J
cQ8J1plI2xUhoUu3WvUQTKt99uB7z1S7hddBRpGQavM5GKMNxbu14evbGBaU77+N5WNUg3vkA7Ad
WJL4BTvyldBady5XSKW+6FO8r71243sB7P01yPxkwCxDpQ/P0xb7zrL1IePL4qHAOl1W+dKNa/h7
UBds0m6HgkS84JgJomtQbffBwwRWl9oRS/Miza/D8Ua23nwMtL2aHcrwOJhPAhtwOWT2LCaSNyzi
XZHW6PflSkmMRc5nGQ3XBflsKmyfDJdCshuVre7Gs8LYDeaDlT6Z0QXk3UU5CYkKUEZEDzmXVW6t
mFMnrAnEokuJB8tIjrjFHeIOyDVVdRgHNYjKvrqEa77U+3pWFg9uWV55AkdODLUHIxPMqVVJBkgT
vwjtws2ejBbX8DaHcaxiCDIiomGN3y1OKB2AqwJIcgSRQAabju/DSg9BfDKIOxTNlZ78qjwkp5G7
yrqXpBkWnbxSAXGEWjBDxO1DlMP9akyZLPbvgtQGte6audbiOatRMYnA3bXGryKHUCYv4haO22+f
0PdAu3X9U0T6J0BOo9pCVC8IfTV/ufRxUZMkBTFW9sMqwA4synLmxfWiMlaKgFxZVvMI2mQ12dZb
YAn5febsodT0zlMBeNcPc0AzyEKQxEpRzyw5zChKz0XAm2kvCX+ibGTOW0ASlrHvyX+Mamh4bHNV
KJ0c4zCRIjcdI4xhHNGsfM9pi6X+wkvKOfS6hYiQT9STzJofq3dhhdcMkgdoxaF+yYnCMWW9sdN+
a6BI7glDUJUXUD4z2T5B4dqW1N3s4MaOLfDzBvhMajVTz4zHTmxNI1smjXz1reo9yPRfsZ1sen9Y
TlGIgfWCG2CmlRsRvOGx5S02RN9Vv8hp2VT1GzjPG4er5yiKVnb2ghhrrVcw9pOZwyzZG2CYa5OY
FA0THAG6RKEE48GmW1V1YRItRvjKzujI2SXYpfefBxMkdlkt0X6viZhYlMW1ZG00xvloTSAND1To
peY/COJKlBx0H0rnAh0O10PDoqyPduvMqvwwZJdVf9nge0x6kCXjBgD1WnG6uZbscz4Rwf8csdh1
CbY7t9zm5YUOlKFs71s4LVD9Ov/BCn0IYbcZKVLdS5Th3rvxq6cc05A+4TZua6B/fnulKntXV5dY
CPAo/VbNo4BnaMSPZEyWkO28Ete/DT40cGYZf1wxHFSCeQ3yqwQ+SzO/k+lTiY8yR38DLMdZpaDa
PQigyRAyFWGQVJv7RuKbK0V5hFAQYhrn3qFnb0QoX5K4r9wqoDmHRBzmcwN6kzTeLbECFgEdLJ8J
oMZs+mDqPhXiRiNX19qMNvnBIJSPJhaHIQ5WlekyKhm73QG/dN70s9gJLzvYIKPz5sP/78pgVSRy
Y1Ut2WHtsW7UjQKMWAv32vjSy21VJysnPigOHJnbTP2FJqF3GtIL8DwC4VZhrBg6dAA8XQDo6/Ih
wy/pge8rOnJCkNiRmBUR1P1YYGJwxd4XJUb8EDAcs0+pzaMMwun4iLFGSy4GYBmxdep04hfbox4d
xwiOl/+kBycDCnHh3woyVwk50Q9N/mTKdxX5mVkB7Ml2JpGT0t7nsA8wweeyohMu05BoylbgINnY
JAuVeCWr8MHvXskAUOt9PFmRDOyKpN4QEDnTsYbaxS9NfRDKKWxHUO4nLK8SOGPXLyMcKlk2Mrax
uEJlMPy32jgqeAJh4EpMVKVJPI6Tr6wRagqmNhgGN0VVqItS6dol0ntzWQZ3yfCqx4eJEhBn1jx0
91281Mr8fx2yoN9URSNb2Fvix0uVS3900fInl9hcFkYYkpcaMBtJsGo1aGQ8JgPHH1Dh0KTR2bxD
LtaCgwLgFLxXhAfDVLnZlrOkeY/Hk6/4SyKWVzKRq0F57uGjl4hmpnS5Qa22Ms+Wbb0lhXqwSRl6
q/g2Df7rPxbfZ410SrMeNwhiF8RsXZqVfRHCFKngUdThRQiWPSaroAseCrV5KvQd/LspWbuxd6It
LoKEz5Q0Q02oO0jYZe1dePIu0cm+ghFYs6oG5HF49j7m7evHzjqp4TG2d9DHl0xadfYYSDJ6wFAl
rn456I8s7xoAPvsFJcJcR6XbR80inyhxmO5MdVhxrb3LEyjAzROIlU044pPubX3buza5g9EGKMbS
TtwV1XWIT6R9agVPPfA6y4tGzeeJGt3VU/wm64cJ4aLWsfwKa47NrvNKYJrE8rQxHJ/o0vCV/ehl
ONCrX4rxqmnNqqwKHEr+JoyNXVt1MK6zPZRoMn2jexOQd/EnADeAqBILrPT9olA1MPnBhQWZtVKc
ddU+hYWyUaseLGSzxiKxcovhxorFUdOSB/Yj5SIP1d2QWgeMYStP/taAOY1peVXqsEBtPRUY7tyS
YG5OXKqOiTmroiUgj4um1uFBDXsLqoAd5U9KxrUJMXkNftPcjrZ4rQ9uOC5lhCNThTWuV8BiSEML
BnBYmfEWivKQFsF7k2nvoZeswmJciBDnPgFaliVmhd7P82raOZHCUYitHwXH2ILrFxXbxlKvRnOC
OjuLAYShajPHEsfU9A72y26LtRa+CImZdX0V47/30hETClh48F8k8vxJ9lC88MrRmst04NOwO/A6
arf30vDF1PJt2/tL0g9ZzqNCxb4/HALLv+an2ONPlHNiDyabY+Ab7dHNS28Wlfj3lID0TG0j+Cs5
RW+SyVTuGd3MDBW4BWaxrMdkEaEK7FJB9T2/1kS01w33JXTUe1hTCWYqQ4c4Vux0vb81BdMoDqqb
OCIV2cWpmYR3sT/wLVrWRZB2SwzHeFr7dZjlDxp7F+4g4OEUJ7sERNamT+TokU+TYfcZ5kqpgtD2
tFst8/iT/HLh9fXeL/v1kOLkrSv1IZXqrmo0g0V2eLOMclz0RbkZGT5G6V7Hbg37wlmC/FgHgJIb
ZVyE/XWkaAAVo21pM9FWxnKgKGaHwVXp/g6CexMTLgiDmaVTFAO1O2ggrot1b9ZUxqLr0pvAr3NH
y2amvK3knWaeiF5oPZgGdtJjsdyNKpjQAOwCqb9jGqw7kW8DHqVUQRoQXxwY4JJAdxglAJIQpVIM
EhK4Pvwm3XiM/Retequ78akEBdpZDwKGb8nnSswSIVt8jl0yUzP2FkO1NyfaYNdvsMACnh05RGos
pUSJC7ymirOsWXQL68nO7jwmgoAY6GrirJjpijANTKXvFcq+Udw2xWuvS7az7RSsPB+p75dJPh/S
q1aIuZU+Eqp1WfrxzuMo0exi+2Dk1aLQ+U/YR6UepAXcrfpQXUScWMuqvtaT/jr1soWiP0MXWjbx
JWLjBSlIi0K5cbM3ANF+vvONtwzHBNluoaJe6qO+U5g2FTomwsLqWxe9iBaWCny4xJbtMRH3mjNz
M7Ll8FFz8FH1i97bqgQ0q/kU8vYLBcO8oYNcg/gmy2HD9KtSIY4U+kXum4cRwm3cEU4j2uEit+lf
oSx6tYiWAoHlvGrcE77Bld2W6ywKrlF9PxCZ+min6qbXk0sSQYnDJcLSslyCrN2bvChmQ0Zel6mu
oYORLtE98SeQXunvrSo6GGZ93ZQE/IZ9MleG/LlpYaJUQ30xiPS606cVQz0g1IfxBLt5ppvxQSTl
oU8wwbi6fKgGntziDj9wqz1svYmlufAL9bLRM29uJuErNEGctyVUHtDyKgwEqDYvVn9gyzivBHvI
xNxXPdkLGd7qke8dqD6uX4+Ogtm6TTpCuOtn03/y1CdCUJcm5ewxh4ZIBo3Kds9QFH5yeGFuRBmt
LUKjuUt9TMHYO5VmVQU9Fy3OjWH6Kwvs6QjwQNewFlbiVkp/pRVXffHMo3Ow8GYe4Ull+NxUh6q4
bwJlXur2LPGfpvB0ExOhmfyK2YI27aOjroXS4xpV2Ce/uj0hRnp21JmURz/mUMh5ZoQJQtiyAP/u
Re5+gBlDJIHTurCq+WVxORSbVivmSYnHDroClr6qvOlUscGePm9GdCw5kU7uhe4Pi4SYC3XNDsOM
HyVZvIQuYJ9MqZrnbHAVl1wiXMHMZGGPl/i+JRkbL3/Di03hYoKyWEo+hX7oFsK/TKLLgbQiEh05
iV0nUDFks7di5OiKDgH4cXDva79Yg14F8YYVuU3nsTgYOnZ+cvQIgOOGKALrdyF8HR8LG+b8Vyu7
eZJepeZWG5y5TxBFoS2baK2QiYbwaD6WJ8TBQxIDqycT1dlWWb8AuD0v82BfF7DMkLTJ6EZPNsXw
2BvlrNb2OseQaSH2rWtVOUTiQfg3RX3oxWWWvesVj0DHZOKqltcjQWOZfWrCkVmT/O9+M+pPWYoJ
la1ZrzwoGRG/4Er8feUfzPqlLF81cTt08dpqTyV2Z4tySyYXXlbtYv+m1Y5ItY8q+0Ezm7gMz9qo
7vXyvWpofhO1HHbIOvJdRh00zwyneCG8HfOGBWGpJTdE79cgH+ekLtn6rtYOUdZS71oTvjMnYyOU
x7wIFw0ZMhwWmXe6wl0gkGNZgfhH1d97kta6LGFwt1uTt9lXBzU/UR1FvXEYU/0P7WU4SfpxiIIN
3KClm+K9AiaRAHcMuzdDedfgWhDQW8cX/bihLLMuimQZqCzw1kFTLi1j4ze7kiNKf0wUFpYKhXgj
xoqMFp+4M18hOa89BYR0JHV9lw6gYTs0biEoadNm92hA0YnFVaI/EPy5HvRVkV0N6XUK8JHZL7VO
EpkuIIIovsKcD5k325UEXITafpzCizqL42Igr/S+XP0fis5juXEliaJfhAig4LckSICeopPZIERJ
De89vr4PFy8m5k13j5oEqjJv3rwnnj58AZj0HqaNfeVNZlmtukv+naWTTTLpVGmcNHr1aCF0h0H7
mXf7VIynyDbXyuQmWr/VAVar5BsKAxzq0QQAXvPdyzmrMekYX/zhkQWh22r5M9Fjr88L6ugGchT9
/yDeC5Xq9yqCi9S8D80FXXrSrxNL7U17nZW3ID9n0pFNYYBib+owWMVRlYv5ZjakI3VdT7HQSw0K
wpiQ9juAYtJ6zUAYokCjUU4ZuI3km8zLQg5I/gbu9N3mZkTEI/vkg6a274VC/Ik01PAKfX7rrafL
xNiuVQLUSUJVyT44cVeFGM9tlaq3vBkH36NGlT1iEcG7WTH3KyPXviIPVQzLMQ1Jge0SG5QGKlNU
6TDec4M4JD0BfJiqliuPubxS405NiYeOu4cP5+prTOMa2sZIIDrkhPkxhibstwC2JcpGxqI9eyUr
y4QPVZK+Qb/DhNzpAkk8iqp4sfa0ji6olMgZxyWwqAgeRvWpR0epTICabQsPnUCK4UTgD/wUgtP/
yZm50hUk8sTk/4l7u2XFj6V2yPDse1Ml5B98TouExLoXzUmx36TBVSnppXum76AsL1T7XdPcYbq2
ymMgdUoer2KSFkUVnYnG2OTMVazmPuX7amDJIizIAwDQJuerLhyARameQQZ2qL0Z1ryAmybZ70L1
urgEePuXdyRGq41jDODCeMlK3qDa/Jei0RmtZ9sbfdgmVrSQ44dtOZ3v+fJ3EsI8p+Al8L+yPsEU
LMexWIW8mhZ4AzhIRwhjNxPoCr58rxlTV7FjTybpq00bV06Du0UhmHLPwsqZiCVuqM1z6nJie5dj
95GF67A7KurDHm6+/sim75e8V8zbOVOXKgS+kmjHFwUq6D788VnU33P7GY5//jD8G2Glsj2+TMKG
XkI7p0ybQ/kmpdJiRJ2LOrJYE7juRXKe2mSjdDe7ovjnpWFJnpaHEAA72sU1jedFtbZ9R4I3ORA0
CGFC9wX7RpDgr0pkMnW2+h6ACIt8QSJoPLt1acE5lH+VoC5ICkyGC6/SM815RqB92QQ32mQ/NErD
p2xOJH+n4AriU5Pn73oFAdGPLeTC+BiL9DagJs0jseNG8OS7SVcaxauacdhoAGgnUmPNLN8GjbST
wui9BdiBvZpjv9gmSb9pVJ4ziABqnB8nElTC1HoDF7MxgXLrc7uSWwLC2ig5N33ljYC4LBIll1Yr
k2Pn//ZaQ2AuIfCjH+1BkK8KcpTK2neIo1qx6bFNTOFGESmLZvRGT+IILJd11f1yZ69nJB8Stx1s
GCidpfhsJ+bLcoBUI9YThkD8UiQvthBqqoBchRA2q7YyG4gfabMGTraYLHLoyYS3jvF8yMATpa18
7/LqJMGlaTubTGF094S2Jo2IqLQOKQrPKH1b1r+KW5JIz0gj5a4FcE0/548fSvJZQXAIZ4pi8HcD
fzPldTtzhdE4uPVAZaTvREoDlDK0LEsC2EeOq245Tdj5iHol9mVvlvJpKPWtEssv4AUKee36KRps
uTZniYHYy1Rir2yxCYjEaoYfVVDOOBO0+CzqThmQZ/ukZk8zapZVSPsX3/3ylvB+m8S4IX0u0gC4
94+hnA1trUa/cvJVic9eu5oAJuWxvyVTAGFjZ/TFKgpIc4ZkXRqXSG6OikleIEc3BLg6OZM8ibBj
E1prX+gvajP2hmjdg6ssE3nZNVcwuVyZKs/ir5ANsOXU1uTglMpwKsPfuvnFfkpACEXHSs6ABcCe
aO+i6P9yjsAOaGuXbdvwB/BTkG3pITYJ3VGHstXdetsjcYMMHBduew/FrvttqUBNIh6pebEve12/
j2JI5+umh8JH6Z9GOXr2BCIjc1NyRbToDm8BgwriAAjL8K2cSD+S43XXg8Rkgehm2p9VqG26jrNK
1+7EeHgAVuy5X5HRSZz10BJcma2m8WKPlxfvtozCHcRainRlSRRzmh1Ga1/n/wJKfP6EdUigdWxA
Qs7Euvfvep2Sx/Kt2/XKzMI/Hx8cc0oSE8elTi5T+0Jnk3cRydpiBmHBPiOtSOplQ+Rpjf0WZoSG
5mRwStkqTeoVt+JfZFm7IkJ3YKBVksdz0uijEkv+5pMh3J0sKjtRfiuuNi3WnJz2g5MZ8YHx07SX
oC7YrbVJG+1HgLyUtFtWSotEm90+PRiUN0nJoqxxEMpNm51uJK7upE5XrfkLok+l57Z6/QOrtrGI
L0s9YPUrSQ32ckekcmg59fQvew09lR1y8zHi3ybDu59SJOFEPIj09cBxNaX1t9JeK/Gm+0+9+uuK
zyLeGTpxiOFSUQT5Keki7f+BQVgCbl9YgvfA0k6j+AepaZHN26m9yNG9S8DiZPA2h43NxSgXmyKA
XJO0rtzsXwaRqHiQgftlz8lWGVyib/p8J9vpqeZw7/o3y3gCpttk+XuZbsuGsjgKotNUB5c2C99H
GI/iHMKqsVMGTBNRYB4YQXdMH4EgZj6A68yJbNsTnF2TKN8BnPXTjJ+9CIk5zrnA/upwEyAmD81e
MHRog3phhS3JNRXBwGdir52pStd9/NaQtumjJZn2VU8uzLcA1jpARqWI2GgdpQAxb6CM1YxzFr8P
5V0rVxHNSE58eBnf82Ifv3JyR3GKoexKmf0LomNRx0wDcgC+h5LE3T665zKxWZlDgP4SNOdPVYyb
oONK7I0GUa5y5KhzqGzWYUlxHtdotOOjJTalqdZmHHnZ5MTCKw0n6N8h4y1lsucELOPZzk5qw7bN
TJ5dspxNg0KPCwIQU62D25AjN3zN97cjrZ+6bfRoGzBuJOCoZiZqFrc62JiUsH1VP4IaR1RP5J26
6pH9OtBeuiDEvF0HyomE2zgKGUku+cNAEW9ikd16vOeSNZ0GI+dny7l5snM38Xm1M2QXtHr6MKad
ICVAx3+nfbKNXkAX7SgsWvburwl+2+BLLb8a6VfjXmSvqh7P2mh72titJrN95e25PMNUaS/o0j5O
LpHSLrqGOGximeBdAE6u89zrNHOrciG32qPizednVGbmNRSozak1Phq26KckXfbEiU3RVuNcbmJ/
HYPvyV+oX05uiFTkjk608/94rihtzgZZfxnlM0Y7ciPB0yA3C/R986ZDVqgpDUt7cLB3MBVjZ8jS
iEBptiwgOkNCVlO+CDXb69CrLRApQd3s1bHad8V7wEEqW+sgYg80LVE984Uy0RN/1OYlqspT1rww
wGQCj+pGgjqivFoFI3clPV4zAVilwbpPPlhY8rLkSnUMYmSuvdyw73l50/OHoUT3qeq8XsfHkjfV
Vh/1B0GMMomRSiEfgyrfztGhaadLTBcom0Dn6JteBZIiLtkUbZJWeavG/TS6OvIjEU9LmbShRPrF
/rfCgbnAqLfkOHc625unnakhj2/HCVn/TDBw1e1981bxOeTpgcT5u0m8QDzb3OO2O2fStQmqswU1
A8tJeTIpfUVGJmKv77Q+cuf0D4PwC32NgZ280qHbqolYkp+dJtM5xdv1ahXoMakbJwjlxWaozG4Z
p+Vngd8+D0Lm8bEDKuIrKIUT2AcsGhBA+NAVtP6YIznpIHYG0EAE8YcYe/WF1RurSkVdMOaNPZrX
RLxc+3a4E11JYqUCiRIPQAnYWo+ZEKIR62IRT+5AOZOZyDkdiZDTmrhGaroUMHS4JB39qubxd+1L
72onfQBofisl04U6gmq/USrX7MIdskvGAZwixWF9/IhM/aMw6H4jsTZfgbUgbCceX6N0VJRI09pJ
WvbZQjudU0qfrM5fc5vgLlflO7nBn2Obf9mSfwX16RpNinqKT1bkmatIxlknupUCqQqhv+VGuCRh
cOZK0En7xXCnaPWqtP3PsvfU+GSkJX1vRiP4JLczVzpvIGOJl05KvUH7sYnSDyKCpdL3HglcowQb
spzB0Yk3r8orcr9Twot5Ef1zkBh7lrdAscONqyyxzula2+YhNfwsxQUM/NaWs52QVka6Bue4AWu5
EHPygGec5sIpevNilYRpE+0tjc3yZUeq+heefB3hAIgTEOMV6LABxPYwnYvKXra6tqnK6lJn81cd
UPCYGncX2wp1ga3DAEoFGjKxjUVpfiowCkLEaALIU+uzMJDtA/+RqIRi55SIwjpBUga1MT+7ZHDJ
oXckWVtPJbG1YSTB3Kq4h0jRGH4J40Gj4mGbp9vEJGzK/0DTLMz22rSc0ALSV77P4rUVyksj5Uk3
3ywGRmSQpd0zbApv6qclIbVunpPJupG5VoT1DS98mMOHGaOB8UrNgK7zdNz1QNAaRvzt+Ig7ej5Q
pvUwLODr1so2F+eRVNTsJbBDGZw2wRS4AbENoy34nfPet3IwbJ5UkLQYRd8VWB+Ds7zMzWMTDSfN
+iVhy0uTY26hfZQZcthXZhGoB+LXh3hkysY6xMI+zMcBP54UHyX1kYYH0mQtLrUxuZTZJeQmC2ay
UsGPg6pZVvKJ8gTPC1q5FXPE1Qw0fya92/eafTAbzm0l07e5SjHM+m5rdNep3grlHsRnBHMgcFK3
jaEile0OAUIbHvo8wDfLUF33RXx6eS1GDAdhMq+k0V8ggvr2I1f3RuxO5L1Pxj+QAK8g7chyVO3d
H2F1p1u5vJFDvJRgoZKW8oH06sTZW0EjHYMnXNSIZn1zE9C3DTJVe5Ro+1RNDd446ahZ37FMWCfw
u9CEzV3d5bhxYg3rhfatTm950HpF/663V8ZaAE9HAFY+I8/qEaZ/vEpaf01A2hk5vUwU6Hs/4+EU
hTHjV8iXuGIZ4cpXJcfSoV4N/xuHXtvsk0Lfk+VOKDCgjnoXwQSWX/Mi3QWEeMMjtR38/geY42bO
7KcetZ/Evf7MPof6AKU9RXHVtn58V61P0/yoOAM6AnwLDYKRwWyE0WAKAl3ejNCh9drBxKA2HuOP
UnzX5SdzBp9XUZW2I+6c17AvVN/KQkdMpNnQp0MCcwH5HP5g2F9EfqVCJ0a82EpgbiCh0nUdAD2t
QlKpw+bHZl1q6C7YBJIZgdD4MItfE9MNg29F24zVY8gY2J7l+VxkOKPCPaPkZaRRTHKy/PUAY+CX
oYIbi56rVYacp1yyirqbYEIbIHdp/GCJR8NtliFGHOJWqDH+soHKDagC6cpEBAejts7DZCODoRlU
vOdA2OX2o0b3bvyjNV7H4Vfn8oBRQZb4oY1PtPhV+gh1BOD2lOsHYe8a872qegVbEE1KJj2ivthE
FZnTbYj82svZ6jXA6aPrRBZ+Wu266i3kEycCkufRm5nSqd1NZGsj3hjzX0gee6e6Y/0nur+g38q5
v/PN726+5D3kaDnZttWnhlJvJ5DsOP3aq51LWz5mUT8KyQVoYdBq8rDJPmkHmb0lpdMZ9c1YPODa
YOOUReZY2l5Odx1NIIGVcs3cDlLay9zpmian5ehA/tSarVbbezUuuY5iV5t+o2ZDyajmFw0Pg1Hh
kmH7V2+9QfpItb0/iD0T9aURbazgNCQQxhKnmAGWuCVv5cx9P0P+MQki4njoPMB9FYY6mFfbOs7T
V5vsagJzCfsqn6JZRXB+IvHJOb9hmrKICxJy+28MMzluEEvxCtlFHC1rnGLlvDf839gM1p3MZEQv
1tTciyIODyaXHFmYMB5PmflVh4iaUuvozQ4ng84VP0fA6RmEkQlNNPay7X3YXijzqZeXKysDWRUS
CV8ToYug+KLMEepo2MoyUwqGj/whbf6n2pETKRwGLA8pu0LGpBYJhxUQxy4JZ9V+E2PAP8/NQ5Fm
J5AdeQv9L9+/G4Xn179aeIvSm10zMMcXYs6HxNaZMD0AuAn6b6u71IPiGbDS+gSB0K+JJN+GSM7T
dWCaMwTyOQJgPfjQZy4QdQl04aDW6Hc5GnchfL1UIo17V4uEdgMl6ruglLNaulCTfgAO+lB/pa95
+Uih8EwRGlggWrSGOHLIHTUMI4geu0mx3jr6Annt8/amn5pJiHB4qLoXb5zP81oHHu9n2zG+WCH8
b4oU3t8LVW4fgiw6jCZtaH5RmrdZ8xdm9ex7CgH+EZ1BM/kTwbMbO4L6mQKPfPIZU5LY+PFfFjey
O5T+dyaut67i5QtWow8V2nuLf4CocAp0GZ+VPVQLg9xjQo32bHV6ujkcZu5OskDJq70mOU8tFMa5
VJaRgtBPkrFNILWkHOOGaU64g7i6nP3xREjrszLmdTCy+CDZW4PVAUtc9Ppik2mUFrDdT5qWrv3h
rKKGWV3mmvqxbjrGVJQ5DUyiz4h2o3cj5bUritnTzDZS8SEwDHIVQk7Zydmxy7cDYBzNRj8PjC3/
xsqDZVHeZXFXyjep2ks9qfMDxFsepFIgXrJ2ltr1C2vlhMAS+hdPOUJ/KWIvZIdaZD+R8QhMmBGz
4ek5wqYO2yGjM7SALzEVFIXLs7HDUL01Kz4yKz8k/rdWcK1dCCfA+H6JgjsqzcRTlIRflK/OQAOi
SfTaw42LXwp+kuKt6eKzAVC2ENpdC7fs/C7i/h9JyEvgCg74HdT0cZtkt6LYg9Zzu+Ii06DbXELs
KTHyZcdHuZtMCtNwdKOW8sqS9zL1r8HB6NffkHQlfVxKUUAebeFoibGy+nnZk01N2hy+zL+QYlAZ
AYI8S/xIYgjXgfGsO8Z8M0jMdnQCs4U6tVXK5/j6M0Eal3RnefYz62KFWWdpxfUauzDvEM45C69M
QTWo225EO6R8igE22b3UPpXafprzv7rsPE0yDyBkV63NaYZTM5afefE9BU+Wi5zYdwcZQftvCHbG
vK38cKGo2xxofNb89KG9rS1xKpBTGe1j+CmKnU4vnvBZ8qn4sReH2DG+E76mqN608Nrq4FvjRdb0
2JE1LFbRLdTb1TyezYqkaOvM6mFq/hbC9nzoyMV0JLrfpExOZ9hQKHIBwfQj5ioybGeuHE3zitET
nVeZ7+qoOuQrrOq8X5e8J6kJAke1VzCHFkNwyWUbus09CPVFkwgU/novFbc5+THbW4lPr+vNVamE
K/ZdEKSdgFtMZ6qWyJs++Ho91+Jiiov2ggfuBg3roMY+ZV6SF284SaFss7jY1fYNYnXXyWiqeBOi
y6QTRLWvyu86+uqV7zR888HjDnl/1AxYkOjL9cuahBg4jDQAQ444fQhqzI/dY1Y4MncZ6/eKVxe/
CnlC0jYwTzqdnq0l7zWDVtU1gt9B/0o6z/CjhRTBMJHuMvZegnJpJho30r5HmCExb4Yc3epSc17W
uIzKt2gLZ6Y3GDm7EDUBKf1rbC9ofhuqLYkRVMGU5L1rO8rd1ylElJrGW8+UGXBXHH5FMbHRaKH5
MrF/tPr0mjS2ULrTcDnjLtFeBgfUalNLOKrQc4utpW+zMHUTrH+xo9oW5+S/NoYxfIgJTR/GdjP2
5yo5meOp6smpD6iccwccqt61HtvMhLSRdBWue+LKoZBoOApI9mbiU1l/ks9e+iAeNnJfDY8gYU+9
U9cktTsxwLo0VqASU7wARaUBdnpgS4N2k8YtLhBYxdjjag++YYs5q2MCLqebSLz53Y0l3sWrO8kJ
vRo5T4p7GIqzH40bjRTv+qJWGU4ee9/pMVcE6hdLy8s4Y0IthR8d9Na2OZnKJu+3THdiBOXYXE1i
X+azkw1PvUsWtNGEzj7n0S3GAfvZR2d5XSLjx88WoscrquV7e9KXTa9ux3KtJdCC0qlmWZck8uI1
x+HN8GjYnVyQVHeF5fLWFzVPsZsRADA1/9oW+8Zkn4v5GEgK0xCk9sEqVxpLM2pz6BuH2cqCwe7Q
bTAJZt0qA94RtIesUb/SwHIlOurXSEyDP2LwuNRxslLQowYyQDpAAwoY7vI6I3L65SrMQWXKOwZh
xcB3kr+DTlqWoOXxZW17AA1D9zbgvFcFftBxAed1rw977GrHaroaU+zkyV1GUPbxU3QGWdWd6XW4
OsMQRL1+fmGVoRVAvomoW+RlaW5zH/S1RXi/L62rYFPnXIWpgmvBn6qDYSfXjpwPDGFT+sNgLFHa
pYV4GtfWUrQ2TwoLA3xxJc/XPm5C3jfQRTwVU7Yzq/04U2YQAl1vM1BrPUI0Cn6V7bvmK4a9KIp9
HXk1MqEM87jedpUXYnmiZ2040cSr/A6hd3BfGWXmRsZH0nwkpXUadXk/8Z4OmPk7c1dnd5JVFkr4
z4jadT2KHdPOJpDXuEhj0W6EfPT5wFUTDcgjnF1P93m/18zHq3rwE8LklW8l9ezZZncS0UF/K+xL
axCsrZovA8poLoZQAIbQTyPT3LK51GV+MpGfEtwmGYg1tMucVa1ZeAZkh9K1jTXSq04SexB0TBSB
KSFOB+LBbDYDNd0ku0xi3MipA4EAIEfU4pHE1vWTkwCkDDyNMNm/1eEP9BDceLlrmSogDSNbDRRk
wOSmxJMDdp8uYeJUdFv0QfnkBKAGWMHzvWBk4OKPnt8k6wqJBnwjTorphhvXscx5rca3MheXGUod
tsJcrDAWKtJZjT4xjrysdTbfdALjNc4lKKzwqPk1cdmAZvgJDGuZidvc+XgdIlg898o425mgsI/O
dctI3Qhzz2ZAPQ8BNn5loYc/bHroTNPC/hHZHxnOGRYPFmlZI3e3i6QEyDO0zoAvPwgyR8VlaE+a
W2JA0qvqWdm5y4q+E+atk+qGa/gC/mBwVeZL4PONtJxNwUp0LnObkWSg0N9pYCDnvHTDPlyW1Rvc
8pXyKiU5XS2xS9Qary9BHnnmGBU+leoycayXMj6spR1IX+14qAErWjhZ4msz4GMAOCO5cZdsg8xC
WmLO1Hfq56yUp95IjmKw7r6trWMLEmf96DEUxUq50PGqkL/OHsljqtdAbZcTy95y8jBb/8uwGGUP
ACGN0cY7eg87sMFW7IA8uKZWtyoxx/r0oiRIrKxyPKeFch45U5ltwFG0HomWNisT0obBpJRlUXxQ
AK+jkqFB6Ki+9c8MLR7dPmLfaU8h4FiYshPMOmr8R4AphiAmrpYXF+MpzfyFqrFz0ofsCdgDXTMO
Qq+k0Gx7+UetaJfVm6ol5xrhRAHF2hMKkyctdgNmLa29oDyK9Y+o2dqsj0lbIhtsnPtWih/UWhfQ
3mWCEUx+rZUdRaXgUOUKB8Aj2NOoVhneBts/zhOg06Bx49ffYhR3s2lWlr6fgrdmkBdmTOuz78dD
ANGZxKlHik/O6rj/J+G1ue6MhvZ6dehccv772yi7WIMRW4OyWhWZO1X7IYmfGVs/QcUX3b9ERHZy
AB0KIAHMQtgAG9aGvmtoeDSrXxTKfdApwT5JZsAfyEnGO9YpJ740/sOmD/zWEwUHz41nQ5//fJOi
XZbRODgzaTVs9cCMRJq/OvUuyoyTnJIRS7R6bTFaicCykee1nO1F5aHrxlnp8GoqETunvZO2b9PY
b0t0N7fBPAgpKKUnjPTHhIckpc/Kgqc23WKWbmcdgfAt789mULpmyKSs+Wa1lJiJaht1jxZSepUP
lOxpqCIQ4VvvzUUz2R75Bse8/FGTSy6+hly/VYrPvDFbsJu/tIeMv+knoz6fEXzArGqwmk1RcJ8m
XeFkBQqmH/LdDxDsWMBkw4A1sEWe5lffisBqHi2mZqN1N+RnN3zO1r3t2/Xc30N6b+VD6e/JcBgs
5Y84U2FPK1m0x3j6UsS881MWHsKthku2wVidG4fI/KFabdN4X4y3UVAbSZrXFXxXUfDGvXqWCq9o
jAs+iJoRazRwoNZLbTL3qa08ZqCeApTwa5tr2/nvKv1hWB38wrNbBlz1TMkdQFbFeOKjbK+yEatU
TqeLr7xhxCfzw8qGkjkN9oqFAQk2jnhS2d8oNMdgIb71AfcO5taQ7aVFER3F6hu5AoruKhSPdfwY
VGCFqe0VPlNY7Ni/gi62SLeFtK3knxl8Nua0RP1TUvSyaJ3RJbSS0864H1WqHoZPEno8n13Mlk3e
wvRuFCjJYYwrNQGyx3pQr8TbmktzVk8YYtIgXhfE3vK/Ig9zlRMBtNcLsly3Vb+exVvc3wYFJDi/
I59bd+IrDW0TgBruZhCRfNVdEWLrZutHkxlidic/rn971qr6QtmRdO6MBVDetltUQTRA/hmcNpH3
QwFkuKjgWk+ONuJ3mL4L08fheBYzeyIsS5BbwS5P8fRD8zzJ9iMtB67L4QkqGtsrpRCm2mOgHhvZ
xpARu6zTM6Vntdz0EDObF+l6EzWHYrCpHv8mvMsVCQ4jI17sdpXU3xth33JK0Ki+EJb+PaoNKTgS
dFop+idQX8JBnCpmNtj6Fn3M1qJZ3k0WZXw+UR5EWqftPG4iDjOfbax+dFWIxHl7tKtTP4yuVA3K
UmF8Zvh+6WQxjVZ7rpmrBlnGUl9O1dl2T5PNo7i4V0ipfnzNskvLjSpaxoW9mxf2am5zWq0/iDQe
pOgjYzl3wJgUDCY98CYpXFic7C7jrTt3+pfU7I1yK6IGvdqtdDfjqCcz8LNsurUqDavI/Cdr1c4s
1BXmOMs4tfVaMjZt5qXyU1G2mrSy27uEppIdM/6KqjI55sg+W3M3B/l3bpgOe5K8aZXhMMX6upKu
NbgYvWwfMbpBTjZX0jL4FXffukXsOzUJcDBcfcBed9PcbQL2+WwhMNhw6rg1++E4SWpMfslGWBsz
jLH1jxvTx9tyzRDUi+pYhj+pKjOfRYgxC2/w9X1eshFbW26pt+yJ1AWWvMH/mG0zvicq9WbNiPLU
QVT0pfgqI/bhbuTA+xt5pMAiLRNeybxm9Xt6H5N0p2crg73DoLmm7FYZysOP3oMRfJVyqyBWzO06
12PXUJ4SdniZ0iQF/23ZuPJZPaVzUDeoZgozHjWn8XQrI3KEVGFLqhMWv7o1XkY8JOA7m0uXrxXL
0+VHb8BS5dm3K6SmFhEMLaYp96CX3J7UYWowCYzIuNfJju/70MEXOlupI4bY7diPiDVvSOyNZjIr
Dc7BCyynfUzJWY9QAeu9Mlwx5ubkelmk3lRjswbrtY5JZZieGmm2dVetNeX5OgTDtoKP3R6bmp2y
VrW+fIs+b071N73GJZzo2OsQn1BNheGZFfpQtDIjN+WtojWk5+vYYuYoBiTT4qaboBzXtv87jfO6
sUzX5iflGkFsmtFwUAyeScBKYYPBsFrZBpyiVnXjlhksv9FuJyy81srIlINOAypX1qohXjPhh0OQ
eFPF5NQdsi5xarhhUAmJvXAaw22rj05HSeWItdovZQSfk/8z86dFdVkNbsRucmx8FNZXMVDf9AC2
d42/NTuXqifKYWhHxTp+meIFOK/e2PFVXOyuWYFpWFlm+czVeT1AiOzMH1Ow6yiYivr0um3x7ImQ
HY1dgqt+fo+ioxqtOhrFsJD2ip8f5g6gecqoWdwa5TfQ/uCavcgnJb5ha+Un7Cm3S4Bt/bQVYNuH
wJVUDKWK2HZzdxDjU9ErDwh4gqhn93vF4Atz+uQXCGk5bNOxAH+4bOKfWXsL8YBbCjMGFqKCcDVm
DLRlAKpsg1GwCjdoTtqIwP56/1uGp9Pal7ACMAzLq3JXmCuVWzD4lPzJEd066wlB/5UZE07Tu2Tv
bOsRhKxmisuY+AxBcbnoReVJZvXBSCODMBrp39G4k7J7lrASkSx4S9m8u7IFto6whw00BjynPvuC
Ie1LCSQtb5ZW5ErFXim6p5jaTV9DzCMRAzsO+7FACeGJSh1bsmnhq+ta6SLXrHGjTq01exV8yzUu
TXTavFUBc7KaHla2OMdhU7/5rKXd9VyRNlFWib/annrsOUZGDxv508fU056UIkWwj4RBsAYMVuv1
dgFfqnhEWEGZVSMARVuaDmlb/i4YJ+bLAeWCncmBk+Qy7lpt1jaDYJGoihLsAgC/Bdtyy1RnzDpP
KPqaj+E2r4wfa+5x5o3mJ/jClrrAkPj1gj0IEuFZSX/pLlEJBBH9aMeCXHCwTf7KlGe/Y8esJk3N
cC1QadwqqdIDdynyHvFwDGcKhsD+lO5Z07KJhs3Zl4tQD0q1IswAlGK0TCuQv3UTJJguJdBaWWZr
jm5pwRqI9EjgeCDOcoa53VSDsF8q9owi279UH0FbGctD0CzBACtsg8y6jW03lfdq3eTrTumsc2+F
9UGOCpjipepvJ1a/nXLuS1erVQNGb9Jt8HHbeyGUEmFJ4H1vJwbx7Zz31+k/R+ex2zgSRdEvIsAc
tspZlmQFe0PYbpuZrGImv34OB5gGphfT05YYXt1wnh78pqiWRonhUmq9fiXllpvzoDD1j7zOQM1n
WcVaTTIlbdyND2CJxbKcWl+dGv50dccmaNYvscvONA7sd/RWlecke0x/Z0FVtl/WTdRzbQ48ZwXH
aGiY03JhVI+R+DQ5wqZespsVA6D3M55AYw/uOwIfWFMwp0GBzhEp+p6cJXuJ+ULdodkMJLbcXh4H
s1xngAqWjWONe9m5+jYSlbHt6oozfU/RsO7XgR8v2sFhQb1Lk6rk9ehphjhEUWa/ZyHImHzcTN0b
3dFfWWevncr+tJVRx2IK8P9KhdID+XlSafBfBrE0WLFmdVdT/SjlP9e8yugW+NQgWORZlzb7i8vw
kJXNLmzcu6N0bxaEuYQubkb9OYbYMofJeMoT0qBRSazEnlUmG5h5HMmdYP1w5vzqSJaGT5wREoD5
6SV3d+A8wHueguNyajP5oXprm/JW6h315becUJJaZht8klXkvQmecPzRvt9c2OZJ5qJcJ3ZPoW3a
f40LZp+LalrdGy4bNVp2zocSZouC+IQStiAmyofNFxbEyjMu7WOryo100alCq9xjHXIyxKCqlq0a
2NTlUI85obrxuauqRWHGL6tS1mYSzxODfKhJZoOLmjJ0CQWmq05m4LyFWk3adtjqAY/bkmIwSxBt
QzkiZdwl7kNsbPKyW/VlNQtZizz5ATX6sCCF1sfderT2RPZHlyAlbV0vftrV5yiPVfWqHWZGVsHa
RXVuXXNRFGxdto11UaaLaEzXjkmcFExBnU8dGPgPmRcve0YREbIJmdm56txrKAgKsUSs5ykytAgM
XDdiroc0orZe+lI7QsQcStgcnGuEjfz0O8o4NZd0dpp95GqnMsWntDhUltrnUOnrPDintdyUgpUg
jVg27jFkS7qSMcOO3j3ssx3I5FOnRhdDqLfRDBE2/iUsee51ltZxglc+kklAMCmzTz3qWhesX4xX
7Do2um3rqV+xV6yVHAgjVdH/SSHFq6xUrmWUKD1nKOpI8p4wHuWUbEkp6rA7V3P1uT2cInHNWvmT
AWuCcbRQKtbnhSyVG1T8RWNe8inY1p8R+7O4X05pDDop87bUCeh5W7cbXklprjCjpxIOoaycshCv
/+jN4j+UbYu8qT3i8QAkEKiACejAXuQmS1lLXmmnxPYWafWVuB4rSzQC1n7ZzDqcMcQlJtQv07oW
eGd+FOJ/XKzwRRcG9e6oWvpc0b2zz5pURZDeCv/GstvkyJamwF7vx5enoCtaN6oXwrnVNmmu8W9o
MSIgks5dpq9Y+RM8Cly2C1hazbnD+WQH27vMSbIR5I8sbeWQ3Y3Ul2xe08siD/uXI9O3sIn2nUUv
I66uFHJJRdlLX3364UuSAugELSBif6OhrO1iqvxis2YjQzeXcsfUZBv/fJFsJhmrLjM8zDqaDX74
L4j/Kqd509g+q4pmzxmZOqOxMAt/nsBEMdgjHw9nQ/nXOQqBa4sK6p4qDwajOBaWN4v1j8AhkVRp
KFsJKbchpuwP9ay5ob/Uy9wIxnutURqvQc6u7FzPL06tpDtU6fY6tE5vMuaNVbGn2N0Ps8gLjHls
mykAh1RSmuinBd06T+fGdqidCZux0+NlXKRWQqIwzM9KMgicWEq+Idi4Q9637j2Ci7VkVRXx7lvv
kY9TCK8b+UKWvyaKkyvQzOJgNULnVZWn47Z0CmkkU3EjpO6255GikBl7oPLKBXdCquP82ttEueSN
XMBUDuaOJRcSco5RXIehWA8OPXeCSXX4aIyX6o0Hw8keKXt0ZZLMKzZ66GS8NeuoUhiViKZm9yVg
x4fxSxSfwySVsSwHuufNNz/UUm7MjhP2dDVRtdbhaTSDuSjbE/7P2rD7gxlmRFzFl9cU9HkoQMlu
BZtjnvcWtIiLZhZzek+nwcy2rOwgZJDf2XNNGi0nj8fmlJQzJlV1/sjvKrj0briwiVvJifdAC1FU
+tFz7Q84EfPRVRdqqG/a4nskZNqm/sZITVQ1b6ZYEDQoeGisWveSk+O6S020b57wsBDlyuPczyoM
zCJ2DYsfzmrItDhkuFsI8lEO8sXLnnoVvXK2zaalv46DZttTWi9xDRBoVl0fwJYuFlJ67Eet+RzT
JUX2B5ttV57oF2ribdggBQJkgJDyIZthE/vusi/zpcGGIQZwdEuWY5tYVcMws4OG3Dqnl/qq258O
aVojwgTDB2jFOcSx0ovtkF6d6kM30k1dNPNElb9Fcu1djTgNKVJ9a6k89sluW+VpSKmtZe7eHIxj
jALZs0o5R1MxasqmFVkyxl56K/yk6FG6Q0ABu1Swu5cpoPwD+jEXBf0oFBXVE7u65D3fg2PoWRDL
peqVMFJ8vBLvW9exn+3u4CovhZq1k1vE+6j6oc73R6W5ufElt3kIkdfUq3MUnauEWDZJgc79V0Yd
AdJ+OzJp1pWyyuEU9azc1WHD5CR3ZMQB1VEfrmLtDbRW4WsLjdhLl5bLtOS4CHqk7dE2w/jAtA/8
hXRBfQkmSaw21201rFjUhPIoZ2qHWmXoMDw4VRPcN+MK3/47z5EcSAZYwtorir+tu48ALaepon2t
bVw3Wdj9Y8yClQnAStCJNuQ/hQA3GKal0l3r/l/ImOQUfwVYGMuqdhnAFd/5rErrYGKv8/Y07A8j
v3shBvHWGFBFkPJSK71WfbnXKg5OfrpQ2oEb3IccQuRiYlHRfa0dsVL5vVH7s0yYV1v2s6o2Tkag
7I24JftNZj38shmWXddaZTFmRdNsnGLAJikePak4Vu7NA3hamVttRiL/XvxmNCcOmhSnF0bU5Zyj
4hWzWZrtW4UeEb9OWv3T+dqy0hLSM+a6yisuJG3WopqNBKqSgik1QH1ixCTm/wmQ4+YzN0GoyqW1
67HFPIpOimac1IiAlDl+aV75RpJ4p5k/mX0Ksel80BO27S/zTBzhnK2iTqLOAkeI9bWPHlGr3rLm
2/D+0hBZVhxrYz8SlsSecYuVEOKBZUT3uk9fRelslcZ6M5C3Aksj8+cfEnbLYnZ71NF9uS5teWER
/KOqyGVwRstY8pUmAMw90d3jWF+NQ3LUi/S9CeSHncpba+F2cMwmkKcf49gjSCbsgde4KYhpS4BY
VrPQ4ZZ5Yorkw2LnldbviWpdO19d5sH4EZucRV2tXZPDJqHh8JLL+DsVgXgaqf6nu8q3yuOReS3c
OpXxEfuYKZrdb0w73ona+fLc6hmK4FUr2cXEoYAPwR1nz5niwyk9TFjIZMDSPesTCBdjsFpeooAr
SK/2so4/0kq++SKK5qDQ5kPQbabkqtMwzvT5VossSlZFyN7zYcmRq1g6Ng6qV8pfTpkMLHUc0ZSI
fql5PTExl0INrXlWDBsn1i950dGMj5c6ZfPSDv8ZyrCPBr40LT2OvorUq9xbpXsOjUZzk2Uq8Tgm
BAajdTBFJseOvQJ1/J2WwzZMc4xjJJpE1l81S8bBpwx7O1WgBek6LY5wbVsEF1BoT4Mefbpus9YD
a8lLkW9n0FPuc4TpVn7VY/3UnH7dm8bZLQSyNluYASpYG33kcmSr8q+hY2fp1Uha1l+q6rBVOhLV
vuIt6hCgk5+pDrlSyRyC2hfxAfh0+irT4fKPea6gqHUwkFrfIsXpcBwBCviZFgTbWF8MPCW7DBxF
bFVsyfl/2714J7LPDj/9EBnKPuVsTOdoFYbZddoYF0jiD023HgoCRq08qlrPQ8rPaAYS3yz7ZVbG
b40juSXwZUlbYt5+BgirZV8R1IqIUk03QA39zWpuXtoyAJhPM2PTdqRdeS9yfZjzlN6oGgSrsKhu
AdvQhMaMNSQxe42VVVSg3dXeC/7aziVH3OvIkJ3Z0FehWpkU78JJL17S83bBNfVJeeJvsgZjNTLT
BmF/NKN+kyHXeJ53K3tc/9jFZE78OayaW9xVkpuIGS2w42SeIrqCgaEbGBKwVLY0+u9F3lLLob3r
Owv4uZ+1SmPAtiUv63HnIjbrtfUeZcPRiVjglo7fpRMdBcmKIW9ew5htM7050IQ6SA0YFwdkzA/7
WRLXDxq2cw5Kdc00+UjC/Jl15T7MwBWNlIcCVLrQajX+p/lv4taU3wf7oRTDh50oa4N6Sm6RrO7l
NlPiZWHEbyMwH5YmvrM84SJr46wYI7d3PO5s29knbcrDufljqfhCYvvZrLYoEntjx+7SU99SKGxu
bmxlEa0tiDzg6n7jcDgYifJTGOPZ0NOT9IL9yNyQ4hKOEfI+Orqrl1tVGTctu64NkS6GQNnmov3J
E/FGiWJb+MA+DOKlTn6UPbNJw6BoB/Scq82kD4c+E4UOboCFruKqZtVDjdRNkBg7zW6PXjjukk57
VXp6VyrWfPQO07gvK1gESsq518QjbLKljCJey95nphgXSWxfHWzwJN0jGdV1qClc+9WmVCg0twk7
wIej1IanBg1kaloCnJT2oii1G5smgJ8B2QgisnPGFBDqGA+SlvwQMnYd5KcgdzjnN+GMOgr7v/U+
XBHyPzcah3DNjNcgC4pZK4OzZTff0qQ87rpXOBwlbfPxlDScJ4KsegnFgD6Z7awmJNstEPgK3P0w
OXia/IPv5xKw1Tcen4RPICVP9EtD/FDp1aVGiG5WdrQf6yp4VZAbMZILUA8OBYHEMk9t6250a1z6
Ld6y0sAMk5VC+NLes8jgs2vyF4cwuhT+NhbDjrEUEKPX0TWGNZMRBs6GTUXsuAm5dyksqiWRXjkF
goKBxnDMBnswHXFXPN3MVxYNIZyc8J2blfexRkZMCEoFgU/CIP6GyzsfKUIPVEgz4HltydjnC/8U
lJNEMDbMG/0O2gytqJBSRp7B5PMbNimh/wEKtADPWNt4dIgtO3LVUt13G3Wv9aQlwGUTtmxWUcRB
jqKP0fFHdlbzMAHEMk87YB0ad216/S7tAAiqLj/veGLYCuhgVMfShGyJdIB84K14UJElxY6SI856
bZ5Lh+i9F9Ohity3KAgv3LLvXl6zdlgfHoZTnrqg/6S1SRZUMciWMO3y1ufbNYjkp0HCS54HuzXS
+JwGAqkHpwjGBWECrj9lqzrZhXUYr8HWVbLv8KaK4G7q1JiwK80sY5rIxRMRhZFUOhvWW9P005Ov
zCYkErprtzX3fgaUbvSNOTxNYDTUBzN1X3fyMhVx7YDBuWjkvAqNdRinU1zjEXPYW44VYC1aIKdK
UHdh4SRNBTK/VadA/5BfZkX4vhB43nHZ/0lHcJv7QIPK0f9QJ0LNADdObcqzAKYUueav7yv3wWQn
fdFtyq77LvP6GcbRnVXNQA9M+4i/id1NVlqzoqff2e+BR+h9rAvE8+CtyQeUm8msRxIXanMzGypk
VUKwrYeiEI/v2QgSKU4uSZ0tg9zbsVvtYifmypYofjL/7rUpzqlYvz6lHQCJlGxUlVxA3NAfcU9e
VboLe+h2rZcvaKMTCOhOCJNrCanFL6pTECrronBAQjgz4TZHQ1iP2IyfvvSf0wexIs9Yz1CN+0WX
BV+86c50A+KZbih0mRx4Wk4WLeijvaml/utGQG1Em1C94izu8A2oMr5kXneJ03I1aS19zsaTnsgg
nfq4XA6Bt3SVeDtQxSQOde4sZLzRIPbacncFe8PuNjpvXNyTtdUwS5i0vLTCf7LSlZrja6DNzioI
BWYblSB7ZLhz35Px5NNPSn58H1oVah1JF89LlynHfpV0rb9yrWtgfBkxMU5i6vpRLwGNjT64Tp2K
zFbYCGakszGw1Ow5qt+pQXAj6s9Z1O4cs76URrCgmnOtUx8ZzjGJE3UbANdbhNOS4tGw0HzxMzgj
bycqIb53LIJkWUz0rrITH3ZdfIp22JZsCFg0Wf2OsP1ZNeSxk6xeBGGyTPPuPZABcSTYvFby7cbK
JhLZkiVZX9XoXYpBPXiCrEswQs/stM82987QmniCmPFnUsFfMCJ6m8jJOnQyOyM50Wv6KUChTkoI
dZ3eHFOFA59dIDFU5qNwcb7UAcct9hdVRFQ+dtRLquUnReKOB+AwWcpwaPiS1Fa/KUW7cVhmX3jt
r1HSgUwd9wtU47qt6w/NYFKuOXhCIWEyMb7iiKMXbcy/sMtuca59xFawF6N77eySM36PTusFE3fA
GncGncM8gBQI520elcGjS6x2wao56Cj2UcKVQC2zCQZ/qBp3EDVMqyyse9WDBshFCGKlTm5uNMX7
WsJ8Il4RVkKDtGiQqDfXnVICZD/VDEAz4QU7tS8t7vrgD49aK75qVzlKzq6jF3NujS+B2x2FRZ0g
LspjHCKihLcITEkNKcRFdunR/uygXCq+vpQ48cHBsH46+6hhIeC2z/Wh4HwHaIF7kyjD3uL4Z7+0
/I7tRDPgMsYax09/pkPP02MSO+SkPe/pUrIuK33eJ8S8umdCdrb/P4eNXEJGpMV8FB1sDsPhnPuK
SH/nAluXtht1oZD8eta/Enw3at/YfNrc8pFk2fCs1NGc7SN7o3Rp9r708BLVXy4YmaKO1kUmtuyr
QTWZSRpTFtS3qtDnef2qiy+evDMErNjhFodqC/xjRu1knquHJLaWoZXThjRWDc2ZEadTHaenMU0A
Xvn2u5m/Sf+jindxitbI39mM2rVnHWjufY6cNYP0u1XIoDRvfnZLeb1rAadZTmS9sgrKjeR3ulxp
cTqvQCXBNWZSZVScDeOI2pbt/HqfeEvgk3OnWNEGBOEzzz2DNjfICGa6FlhhOiVJCzSgVFtVFHiH
4dsdbwpKgtlwWEeG/Wm6J2r+rNV37N+eS+W9wxhOqE93YTAhQdCZRzygdt7Ezizxw63eZpsq8Ojx
F9P8x6EMecpbRZzEdGh9oG0IcSV8n1M8ICKMW82LkQBLA3zsUGkQfD4CBuDwO4aKkCAy9N7vyFYv
n75mI+Q8FN86gcyihkiD3VDwGdntY8h+dYzp9qvsXzYmXgeVTi2JLXZLU7vLAE4anfjMbXe1vRDW
vwRM7NhvGtyJDiZV6v1rJOgN5gjujrlZf+XF1QkeboBM7h4CMzq3PDOM4lPt/tpQeVbd9GPUdErP
QHnTOps6kRBCPzWgh76uP3w3WKvtL8cOqD9tLVdNXr2CLAW7atN1rN6meg18m5nGv3eq8YK8syoa
UFL3rJc7zTrn0VeChuIlb9nQHR0P6hbcs8Z6KWPyHhj/PN70gzm5CIhMz7Z6KThbFl38wtoYjUrP
FpIRZlXBVOtRh6tA3+XeMfZ2gUJDzTnFtI4iBDNLPeYhuZGpYlnlCGjcYkhvXsBb42oS6R6mEVu/
Dow0ag/JEFILclxRPFv4P70lFiFs2gacd9cAiOCGC6j5cihcNtpF9P8yk3sO+aFpPrL0mabERMt3
Pc7nvmXNcq4FrJdFFE74mHxVMtNrwDitGhO9CGgj3VyqXkLNXi13dEr5J7eeQ7/HmocVGxD26rIL
Ac55Un3keb4QEMplpM0b7CEnERsDXwfAbT6Gi6Qv1tLECKRA5qjGNunJLtjh04SF1P1q7N9lYafi
3QrzhIHM4wfKgHEMO41E6e+U6hqIVekj2gkDqpGSGNQY2P6ZzTWXnwPztAVzNCZzTiIYVAY3cwZD
w4Ux0Hrsxo14NB1Cn0mRnqYOrcGhMEQoQNOflrlz3BPge49weDl8Nxg2RftnOC8bnTBAbbZqn8sy
BpDD9O0CSYyfgmZfHJPEzlai8FeDC/FYu6vVPm9iJl973sDIL7Uj7Y6FC1GcwJtSLAJ6gyPfU53e
wpJcIkIHHlCtbq0cTcfQfks2sEIdjzVzX+C2lKWzDJjPVIC+OUmdXGxChsGCgY+IXB9uK/0vwomx
bWuq8HM9dzzkEYVdDr+BTo/hQzCJ6znHQQpVkIl8ZgNqf4MdvQxeHl4X8/nuwvZYJ6+Wp5imV/SJ
19LvyBskq5E+V6pnV4N6exQ4UFarS0hSwwe8NrCIwlaow2jJeSx/y+rqjzdN0Y81ZkSxcwQ34JFy
NNCphUIMPOX8G6cu9NCLRi9cH8h0wfor2HU0jtUyMbt9yi9TVDhzdLVJT5BpAB0vl72hL5KmxKx+
pvGbrxzr4gSVxKedrXKCNvWtjhYd6OwCgs+opc88/CvVM9HAKOtY2mKRPv+1PfBiwJTWCU/LPHhX
3S/d2Na2Sfiv2+oRh4Ex3zomj4bwVLbWMhqgix8c968qsYdr1PkfHdAHjY6ZAoAHtXMGRYUqTU6N
ToXqG+JFwDAngkYgyWZq9rCcJGRx1SxnY/hjusuyeFfoYdnU5cLs4TLQd2O8tPJFHf/LiIG0Hz1p
p7EcFhH+RZPUy0JszHo9kjuBAkHmMVB/8JRHfDrKEiXREco6UjPRyKI58V2dGJFq8xzUVDLcAH2K
p0pFpy6ezthuy4DS+oeU9GfyApEKUBs8n1i/ifJAjYo4H+bMoU22HZsQ0uag1BD+17kkiIkORr+f
cJlCHmZksnNIyinNoTIKQrbhvBiSuam8mwaxqmVCWxFXbNETVidoRADjMbpPzscLIM05MoD9b7TY
/RIxX/AHo+bp0cnzSXdy9fbtGQIlvMWMa2uqhotZic3sKbRNKkFcGvgRFiQHxzVdak4cZAKwhEBt
2uEa1URpPvJAWybOt2+eNSCHaWvNDTBeungNZbcttGLVwzdM6eWNrrzHpD0A/9rE+zxto/EITuqd
CRZ7IPKvHjvs15azls0LXmNRROSeW2pt5BWAti/UPCHLhxQoxHqKr9dVdFTDjP3DHGqg0VjZT9dM
UqByLf30WI50VMdg3YWfpvOturBGSfeO5J9K602QJcwEQZbuL5Z/QZ2uaqB7Acz2qgoJQCHSgTjx
oP3XQDf8+BOqCtZ8Q5/7PWuwm4P31Iu3JiOxwzTIQRvPDYHOYERoCW/qXFoanzdlPvLmOSsFzKPC
OUVmnGxbTLjUWxpjctK6qx8fxhwQct5vkopmXHdXHA/mQLyUybAiEjVvm70fPutpu2zNNIBqkJwi
aprAo7nu8YHKli0aOYpHvi/r7LPNfpqYprB2bNxi77jOd9E9ohzSAtBiqFbFb8k7lJD9XIW3mhRL
N/lz22NTXTV5Vnj9OP4HgN0qpYT5EF40i41br//W9Q2uPQp/S6+dMrmL7yBqdZ6l29q/GtW66YCp
Vd8+g1RCkj/EEnSKy4S7KcONSLEsNYquwa0iJK63H122heangG5wfLE1QBNwglhmqndpW5ZUDMrS
B/4SwRlTaA7syPsswBnN2kBZBsy0+fCXa4+IF4eFPRngSFrVyv3fjjkoHY16857y1A8MSgFusXGG
dlWp18xglCA9YecPmbyHxp8Uh9p7NOqrHUCSqPxdeIXTr3PVeN3RV+fFugqCZFuTfxHlQ0m/gv5p
2OgEwzHUHqrK3HJuBVO0y5WM12i+TXAeQqJquE6FTY2MnIsHjJ5kIf/npS8eUoXxiwE5mp/IBvsS
fBBwTtSJpZK8QYn0Ma6Gf3b+x8sDl+5dMNsk4jYUPBWm2q/6mZv9oqFSouY0Lt4d66y5vJTtm82E
YNf4rHh0fs4XTMvTRh9X6p20Nr6Flrar1WeZX2X1b1CvQzYVJd9qidMeEw7nO8jB2UBBL4y3DJko
57vytI4mJo+hfsO1vSSdlTENyxGUNfE+llm68bujPWgI6vlPx66MtD/249Ep6aY8ZLTNAxut1J+1
4d00ARbwJAcbvmDMIM+T72kVL10WT/iEDUwOLVwAqE7QrJOcx8BAL21aEbLocqoK5EEckFaVONUF
JpJ7ACCiSq54Er0ZTuUjkogTWPC+1S87go8qoK4iuVviPQz4/iGscHAhs6R85+NJlYdaUAhp1HWT
5lS75D8h9oLkkdVtFMRff9NYPmPgAd2l13e2e6qZ97URhIABKi7dyP4HFQQFT8GWf2tGC6rDLesf
U8/dRwjSRxgarsozYV8XvJTVb8t86BqLTd99STG/2nN63UrctDDytoHSv02BhkZ+4/wNVCUH/S6Z
1ovwzbC+BK/EJv0ae0og+r3N/1rQfNMMbFR8DxGbOdDeHNhjAuiSSXBqdJ2VWix7gAzaU4tuIYau
cYhTnU+Cw07xzSWyYPCvxD+3XIccdQfXWBKljcDqNfZlCEFHPxui1CqL8+J9y7nO4Ybrm1eMCESf
3/dVApn2Qsa7VmwVHrJs0pol1AgMezVx6yKkcw7gQXIMeIplN5L8FA9oWGgXH2HKc+5VTH+5Z6VB
Ex3k8GVoR6+neeJtGBj7kEZ8grromWsL5zUTJVPpplI3iU8uRNW+p8UfSmXPO2QLhU0HPY2R8tVn
j9j6Z8FIqPHIQ0iktQsdm75gbcuVpIFTQWuDEaD1a7PnNWbCvUOBNvRdgEQlIGiMz6LqAF7uTeWN
bEhWvfs5KAohVkP29KJD61Mh4uKze0yRVWRvi/AYhd+1yN9AB9Utj+cW4V3h1O6AAQPyg/4MgpVg
FZfnkH6qMJg7c1WgM3sSJeUVFTgI9Kt5DJTmF8swFxVHAkLpMDI2dbVRzbOViX3DGoPYWPX5OaJI
r7dfRfpRUcMs83ul/JAe57PbufWlI6vJZp2M+njF5iq/7ICaQP7fTrkwn9kJOjQLnpgute+IZbQ2
CeUi36bGpcn3LRymeupDVOKsil1k/Th0KsZzAw8N+bVNn7bzkKE/l9gv4q0IPlqGEotlNOTh1IPN
hVAQSmrTD4vahEVfZRV4F03covICMc70fmrl0Hpi1mW/QbNrnQ3nywY3OQtOofc9+HtyJXr36ZY3
HhWzdjxpZB3BLE1LezLgQPs4eBrVoU33PtzzqPvzIrr18AXUtxhvIAy/xxZyzKxTEEx/RknnasoZ
+FvUDzgeeNKEt45DEs7M5BA735m/1nMW1uCN85XJ6oeNN/wFPooQQpHcQQxRTBzlBQ8rLlr2RQhW
FwRk0n9DTDsMo6xYh/quCN+rmmNLCpzuyOCjJ3TPJEiDeO8rP2kwMh7ynWTqIsuBh1ansPqqS3OW
RTuMrUgApeGW5vE7NvsYbIyasv+LpAs+UWOPrBtRSZyEhxZeXV1sJcOvsE/w/4b+NMYrxfzWq2dK
QzGiKDM2L6LFM6tcCzS4xuV4xHxYQDObXiIEulXq6CO8y1bFequJsF9a663LnrL607JTCJOoB/Tl
Vl9N8NtxepLgV/KmWZrYGc6U5KqvlfyRabIlPbxpk5t06MIjUcEOdSGn4y528UTjvmSFCT9qabtv
kkR/dpEA5ihO5FoJefjdhEutPajpZQjyqj3tuiP59+Oj/Zgs5wrfAnNd6y9VXFr9n+cpHzoATA2e
jFaOG8X/yjnFFuaxKe+W9U+3diX83Jprs3IpHlCpcSmN1dGFHVfnoAMjiJOkayAyEL5rnlaBzmIG
/1u1djrztlV/qOqza7/b6swadLqMxiKvt0X0JrKdmGLobK8SFKZJ2eIQbCYycxD8CNb5BOk9rkkO
a9DprhW7ryIyx9mUDOSSUqttW5wL/bv1yRpuqvij4abtlX+2w84gRFolefIq9/SPbvyturvrrU2+
bIenLZnKxLo0un53Vfw+/9OwTj3aWYhBhME7ZgQwDFBOTINqTOfoaHZnXayTFjmb69t8hfR6eCVg
Vs1BnVFpipjkPr3qzaxXppMyFCADDM8qvsj+qLPFQSJiREO7L91zrMYAIsbdtJMtVv7xI+PB3vHQ
E/9fodyrzibQpm456tIt0Kk+Ef+vg7kUFLn5Olv/BB9kltanMv8xWZORxTjo7mYIz63KP/ey/MWf
4tNh/BzVM9Gxhke1a3/2zXvBQZuISBK8XK7nIAlWBqfgmnirKultiFUmYDLab2qyb4IjFiu97q/U
/aYSoFp3q8aeaI4RlVm9+0W1PYUpj7erI38KzVjrvCCd/KOTX67AffkgAG2rOcSrXZgeSoK2Ztpy
aOHjyrpZ1bItAb5STdC8LCYRYtW5Nz9XNmaA5TL9rMTsL5WtLaR6J6I+G+itjxefk1WqP1Xjn4Iw
ji0TiusY31vxp+qcjuQ8gnlQDV+lfYu9ezLu++iq9NtmuGYILzFWZkNLsO/duesVc7e85qwsSFiX
8aNykov4bEAl5raDC6wuQxozFvqdWd/K5J6kd1s+ExNYmMIq8f4nMSF+kGtIoZ/SHI5uZn2l4Jm0
//x+4THFGOU5bvZ2+dSoWhucj11KN3xDzZ8o9kp+BF8B1/gz1RaG+tT6gMfRMq02ogFHSUyeK9Kk
/OZ4qLrWrwKjlxpY02DfHxUOl3m7x9MjVXeS9tXM/iPtzHbjVoI0/SqNvieGyZ2D6bmQSrvkoiz7
eLkhvHLfdz79fHQD7aosThHSwTGOLwwwKjMjI2P9/18CNNeosC4VMqdEE7H5JYPPwJ/f1SY5HzKv
+D3Ma1wMwgvd3y0BhTb9UBdyLSKgLAM+EsgNcZtrv3t855iJ8BZc04nBkf/8j//1f//Pj/F/B78K
3uIpKPL/yLvMKyIaMv7rP0/Jg13bBrfLdMHHdh1bYkGux8EyZ9eZPRpmLO1xLjbIg9e+79h0OJJ1
UjX9D/3kAakvfA2N5ebj7LXduzG+C7VXkx9Dkfn3+4bESD/4tuKIiO+7kO6Q8txgTz3lD4UfU2ia
AZ6PY6l/6H4Pfv5oO6Wpj/7s4fjT9AtWyvUEltfrz+BQiERS2pA+GeDhnL0kBCf0Iv6Xn5cYc905
spqx5fM2KDjFcxV8ecPP1zXH0hxXWJrM2zzZ1WQlpTJ7WfPVa/Rv578uFqbi/9bbu5//9Z8LfzHs
067qCttyHCHMRcMOjsARPvCOnaV60z+qM/wz29fZ0mZ2CWg4bYFlsosaYHOG/XmxKwfvqpqmkvFE
wRB8LDVQLLUb+tIE7bh6NM0lhxb3H5fM5lvkmKaqmTazR4Z0OLZDU1OUd6Yn3L1oPNATpujDG0To
mm4bpnDBuFmomw82sDOYA7FgO/E6wwE/wvJSN/1q51jJ83IWNZUOClZfzXVV3dIMRB3LiQMTCKYe
fjSHiWWdnlWnxii64gOkbF9qcJjDodhY2nL2pyItQ7N0ZJqWJBLMltGJDSBFiiC+SO/D4Of5Ja2Q
4zJ8pHHvbQtVsCQtSLVkNv3ctz0t/zkAwQelI943iW2KKOAQZeHGFoq1BWnCMFB0XbPZnOM9NEvq
+XmoLnDZ4ISMeLe1/d5VwTQv9S+tVd+bvnUzFOFVDaeqG0RPU/5h1BUGOEt/w/St/hQMn8OhGhq8
7Mc/ZfLbVgGlz4InQr2k0yKmS+X87m5JkLiT+zpNwiHWLC8AMZ/uQXibzguQSckxHRB2Y0FsjJNu
ONLlKhw3d0oq5F4BlIPlXg888UzgQzuivHazwKdQdd4Jjd1yVVu6Y5OgnW+wO91rcoYjaGEjRjq/
Fu3EDi4iHBsHlUl/zZV1MenSCiB+yDjTEtznS6Fe992NXd473cdhrolOm09KmzGTE1xGFBBtAtaC
sHy4C7sUB+mXVbVMtlwG3c0oXs7/thNjufw0V7VMw7AWxZX2eTQVB+iJSvO64sH4pQ0PUN+dl3Ci
KkgQlms59E+5ui0rY1OWfR3OjeElTD4YDWW0asPgr0lg4pI/hmW5UJQfq7tiLWOb1Ms8IKh72jud
DUfozweObJWjahYukCl03XR0feFHPzDDZh/0Te6XsxemC3Pml47kZ/XiuE8L/0bivIuml0H9QoNx
zTBTtcEjfvqKLtI1l+dUaBbYfpJhoZDbOh2VYq/pvhHMGzRZhz7we+PDTM3cvXH31kfqa68+NZ27
YArT1kxd/FHpgyUPAGfbmq+NngUQhAIy5Ov1jq86qmnqi/9haMdb2qUxzahdOXlquvMXjtR7JfRe
vwRhakK1heFy+eRTi/26At6KJfj0lkbkaauNi72mGLowTRNQf7TDdCQzqIHxPQbVMHolcXLFwCSk
0aQuyHi3e7wq/Yf1xYwBB4bwbYL+7Pz6Vq6ujmclTMfF1bHlR9sqQfnQ03L0xBC89KPxaDrBB99J
N8Ss3C5dM03hWLplOPg6xyeVMV+XmMKevNaBIWHUaoAVkzTZuGPLV6QrpqPdBr1SCNItaScjl660
PlYmAPILwM/GOwccPnXB0IJFBzbX81u3uqYDaZLNt4IiNShgzZ4TFLdaCOOdurGeE/fD4U2xTa6u
xvibIa9H1DxrrmKi3+6LwxDb3Fl3pn5dCrpUIOsADnnWPp1f1OoWOpplG4tK4vkcH1Q/lEOiMaDA
XCWBaN6EnwbdeEqACZisfpmReT4v78RpXJbo8GqoQnN1U44/mSMzhxJwPc8Gs3sws2s1Tgi06F5R
r4yaNlo72/CxVo/NxRSyp7aqq9KxJUGW60mhTx5zpsTtU39fCGND3ddulXYgQ1L3uVddu6s1ZGRf
BKiiGcB3pLPOb93WQpatPbCuapTQ9OcjJM8g4y4ZtzE2JKwtQ3d5NzDejoYbdSyBgqYWj2GEhFYH
uieGMnx6HFnZhhyxROnSxaUsgqdGSVYQ6kmPrzpVRlVl2uDVjR0AqxwP1jUmEcQCJ24AvVMswG0y
TYN0LOw/armRgGHC6b16Q+nkt7lsLoroyO5i55amk3XovkYSj96RL//q866UqtDNzm+i5WrVlPia
4kJrtI0FrFxeQ8eWW65rqBgOaRuzAT6EgXFhr6Uf3gZuiJwW+CiPumDyHqNxfj3LRTk5NIQI3dHN
07gfIjcNuAQdRAVADvXi80hDUgoOQDg5G5JW7KChO3i+JjPep66vXTMtK4Aq9cZR/Uczg+vastAK
qIsuksJm3ioYn81svBB0FJ1f47pmusTl+pIBwsU9vgJAfLmF0ovBc/uXju7DoaO6r4jLygS14Vb0
QOzRoUJB6LzclZvHddAXt8lVcfglMxz2pqX2whk8qGfnXZHlEbMXznDVatRIzota21zTNiziF8ha
0Z3jFTKUStdf7Y6eSXSUWTeB8ujSCd7/rqiyJ+3nmobF8xJXDBdxAj4wDwl5AjkhkbpjAb6LPno6
1YOMMvhWtLC2e1QveMXI3ai6fA90iH7yroeJPJ9IpLv0EIMaC+frGw7Jcg0iEm6bwQzW8c4FZFZs
QC1Gr5pzGDZs5nXpt4ZD/A3bxXPlmrpNjk12QcNJKe2k7nFBCxodgg4UnigJs4/npazdZpvsmm0y
mIirIdn6zPVr01QKGKQcWNCMW2oz10L5FNDfeF7QmpE6FCQ9W7rWmV3lVxgp/5tbfBTjL0f7MIH9
SuT0FlEakb9NNkrosnPbqbAQBWY+ev5Qvo+a7AVIBIZ/ph9uD7Nt0AcbCrF2lbhJOikwlcFD+SoV
aZ+moRNPHuA/tHiR3W+qK9NsrlSLEb7fRU/FnvHe8/u5puy2bZN8sMnwnUR2cQC8geUToXQN02pk
9cz6dzx+OC9kLX40VZuvEzyi6XKIb6mR0pQDqOmBujeZQQCd4FJJ9x1jwRHoZQFds7r6FGq/Czoo
zsteMRe0VC7Gl7lbFrj8+4GfYwwAxuiRqnlVPjFZzdwfACT/TsSyxwcinLYSbmvOmudktK1mN8qW
m7ui9EdrkJzOoZ2MTg9Zg2o64Nlfh93dQO9bHOMefn/DWnQBnxVPFg68ZJXU2dD0OM11+jp+wHqz
FWOtnsbfz2uSFzMm7uxMecrnwToBNTPdKles6DMMSKTSFnNHXkl6+iCTLAslErMnuiF+1LKJUbKp
h/RLMfPHV2+VrTpL+KEJsv1/Hv+DY6+TjD7IYkCU+N0yXw2pynkBa+7DkQRpMfS05bMo1NmL4Hv0
TQ9MrlmJmIn+xwh/OjMV0rS6jZlEOy93Rd2OxGrH+hybiQ7tRjd7dRy8kISBnJghPa+Fw34ytvL+
/59FuraOWpA7M6Tb40MQSH9dM3vTQrPpaMNLqZVXuQu4HXilUZzDK2//qJvx3RS60+vNn81Qr0Fu
lNCfxOjxUoOGllFn6IiRqxaKwW74rhnB17ksN/KDaxbwUJAuKb6VM7xSuCSb4iS/Acn3h97RfDHS
AJiYH13F/TmG+SUK/SXP3M94C29ZpyUoRVmEKJYcKNf1GDXCj9HV5jNgrFZ7ozu781qz4gLY4kCE
bGgbyxr7JkNZ7Z3xrRbgANwy4HteyIr9QIipc7+pOOP/HZ9XIzJNb2aE6PPOZLJtvDn//fVF/P2+
pPr+pKilCSqCB2h8794E4npob7Vxw3KsGanDVejSKlpg7/IeKXp1peoXDEFsrWN1n/64lkTG4qQw
WFhTC3Qs0X3Sqv0u7IDpyWv7Lcv4K8SUdDqwHUWlfAs1ZF3/MwIkHZRZdSFa68P5Q1ndLocYyjJU
m9LFYq8ODC29hVVkdKT/zOKJuu3YeIApnhexvl9/RUhupRvUdlCliAhotBXje1Jl5wWsrgGnzjEI
QQ1SwcdrUEAoLprY4kBw7pgzpU/U2s2gtp4Xs7YOEhAuqL+mitcveQpJy4jnpBg0AxDX0se2sU1r
qzj8vHQSqdNabtbz+bCzd9qv/rkfjN35FazdQJxRrJTA/SCrfLxRU8Ng+xQXKhzEO9oWoXYZL2GG
PC9kdR2UtKkLGfg6sqvt9wyA2yN9Hwq8dOFUfcrn5tZO+ndvEIPzaZLgIFUoR0VO6vtRICAHc+zh
yo1rYLQWltJpw2itHTqPJx42OTCXgOV4y4xkyQQwK+CBk549xALyNQIvdeO2r0kxcDANUkPosexZ
qbZiWkqEMzI018rVOL/hSDgLYaqU6fCnpHO3ssBUfZCSvEln8B9ij9S2r3LtDdeQ1IilO0R1Du0R
x1ulTIOACssn3GFssk++5Qs0Q/Px/LGv7tRfIbJdFDYjknaGkBao6bL6pNZboeKa/hoENEvVx2Cv
pHuIF533gWOOnEVNI9jvnD7gaqs+troMUppkcMnhnhR3NNJmMSXB0SvMsnqsTGW+Bpjl9/m9Wrvu
HMX/CJF0t2rMhEE4MWLSfZBXvjP7T0/e7Si+vkEOXUAGfjrZL1l7aQ7PwNEYCK57hnYYDH6Is+Sn
Db6f0Ddz66uLcqlIObxXKIKkZXpjGpNSG5PnM0UOK5bPOPQydL5xZTbE2NL7m5CTa1yBGNemV303
p0+BwxzLhsu1PH1SopZWEvxGLj/1JF16Gv0+L8vWYOdCewIRLAdfYQTc4xakoYFUD12xiQNnYKda
6sP5M1uTbNI+QuscGRFDdlr7IhWJ0lFA4Oy+ZyJ64tVg6NMG3m9KFFiiVR3+pDz7fl7smt4fipVU
cgrKQSftR6bdBPakCq82a39i7f6aS70W9aAKJ4eOtht1bpgx0VJm/sBMpu7vXDWZd1UESqneMBzW
VbZ4GOtifooWAK4Uxi/4GJTsCrWt7tTQCW/cIO8eBqCoNgz9+o9bLjxehGHKdRtz9oswN9j2eHgI
P4PMCUbe+R1elaBpPO6OrYqTbglmM3onilApAQxpAhgCeDHLRMl5KWvXw1Idk5yTsFQaJ45t/RDG
WZyBP+mB93yZV1DTDQOjvzb8tm945w8lSRoThlYlEkBPvMGffyl1th+zkfGwKNrQzLULAcAHPjD5
BtWVg8ghCmZMMsXHXFGeRtC14tlnOiv4ECjJAngSf1LV6A2Gczkk6uEq7VDyixlUfQjn8Dx7qb8v
jGcHMMYhBidt47DEElnJZuZAjvxoqu4UazU8B/ToQOoegUZRMT8/KhcLcVP6oDOIB52AyyxVqt6V
rbY7ryxrW3soXvLPs6kCtEjDu8mhQJggp2HECQiGXQZpsn37BllCsJk83xTKJcWMkrGKrE4jUqY6
DytvRqVtb2Vfhq65URk26cDWOC9xeXBONpcCGADZtKPSaXt8FZw4sgs34BCJsJhRUBSAdKsAgCa9
La9SV18IVJkZmewCLGlw3t9gyHl5TTw7l//JPr2e5oFjmGxuDeQaQ/c1yNez9iESxrULAdNWXLp4
P9JqcexJt9DvhWchv/W1E4FU59OybCrPBPHZdA31rsZctnpxfltX7Bh+MO4X7Q4GVV/pAYbBNcWA
Ryrtt08R87q+9bMwN+7fymtEBweKQqMS/QbGYuUOgt9GFVMy2Z0KGeIHf742h7vza1j9Pq01i2dP
4Cj3D5VFkIl+rITXuJegUwGs++++L/1+sOJ4pvRUeJoLjrwYL6ByeYMEiw4ocoiWzoN1vEMqeY4s
nXTVU2Fo0HYzMxavFyB0la47jSfxxASWADNkGYRwngNNj84Q3LghYE1hAQbg0/gDDAssenZwxq0T
Onpo99Qo/Ga6IzvoXgBvAGlI9WNs8helmzas3crT6NAGY+lLZYsKsWQPujxRc2Vp6ocvfoBO+x+Q
W/r8/fltWxdC57PtqtR85LSNnoBCao+h6uXwJy/oo/dYWVANgJSy9OzmDcI08oIUs4zlSh5voZWH
maCzmVA7d8Erjl+CQBUA88d7tXM+nJe18lZQff4ra/n3g+MCGy9LDSMBIDP9ynMxdXst+ti5/1gA
MNjOlnKsGRlqkHTG0xrs0ph2LE23c8eubVr5gJC8xGNjbJfQlfm484taswNUyBjCUAW1E9m30BLf
sP2ZNHyuQ0KZQkCzkQJfF+BShGYR2DFJyevAMHO1tJZXDwQsJji7jVu0JUCyNLo1U9Bv9dkzKmjh
7ttf5zdo7RyI5bAwbJGtqdI5jPVgt5NPZSmGgP3e0T1wes5LWF2AyauFElMElpPbrj2Ec+xSd3Gy
n8AkmMzQnhdwamfoENXRIzLo/C3beqH5aUybsk3hNQa9ax+4nyPgW5TCBSPu9Z1yCKO11lAN2nhP
zDKsjaUpogl+EnEfPUT+Rlh6ulnHn5cuYTQkFuw8fD5/dID+jDbOYqUsRVsS5n7p/6cuJRuUQnFi
3Rxac69W0GXO+zEC2Bz6sAHECJE3F4byoNThrjC3OhzWFnYoWFrYoAR67luDuQ8AiDCdS0jMdufV
4FSTWdrSa7+MDDFUJ2ly79KGPCcsTUTvKxAx6aNJ7OcNGadGcunHpKefziccC3ngoJjpcojxgfck
9rmP8cJ+kqgJVEC54kCnE8H1kgodbO7s/TzWyqdIy2J41rrip1qP+T2wCuDgcx+e7Qjs2SQd5ve5
pcM0oxjTl075A+Sq5PfwnquPnV/AjlDqtJKZRmlc5aJk1nqMtPYW7wNiOPhnTM8c7PRdJELril4K
XB3NMr4A7pd7aR+XV3HsiE/JPCqfRm0Wj1YE4OeFVpYAGZGiuuo63wWxSlPhsEuAXmXOpgfBQbSP
DeUPyIvG+WWM3Ze2aH8PaaRfDbx2PZi9deDV0xR8yS1oJtWs7P1dIDrg0Qar6b+m2qRsHO+ps09Y
TZZWsx3unyo7+1U6THUp7H5f+BlIOKru0nmWAu7jFVAO2ReKGuqfibScm3zsOJUC1uANp3JNw5ZX
nxifHOWJf2HlGf2YgGbvI/hywms7um3E1XkFW7smByLkeFFv/DoPS0S4111ynYXX5z+/ZirJgDg0
1LuufuK8FMWgaGMXWHtVHa4j5XaufpVwgxg+yFfThlle362/sqQbX5hGkoDkgKXM73U/uArUX6W/
1RO4sl+0RTA8QhIPV1MuQPH9XK/wM6BWvIZBdGsS4NTZw/fmTVlE4Kyo2rGXAgcuqchAOHsxvnQE
WhUoXWK+NbZSR2vL0K0lrao52GY5G9nEUVApAgjTSP3aP+TO5/PHvrYM1sFgCf44HZSSG0nZAAqi
wLUY7VecfZpUwdfYBPJyBuv2ndmr6UZk/Kef5jhWNQx6y5isoUGUZk3JE/e7LujntM73iasxtGGb
8KXuCvI7gI7BiesA4PsxCBnezhRe6JYgmx5BMPPzIrLAuncnB3DR/JeTJ9WloHn3uZ4AzevK2Lpc
aP0uC6XoPpzfo9MjcIiFyMeaXA3qSFLUy4hhXovc7Tz3lq64iw5AvfMCTu8eJKYEvC5pJ/rh5HBI
nQu/ToGF8hIb4qr+Oa7vuoqkZ+fDLj5vCFtZDX0EPPV0YS7LkU4c89uVnWgqL3X0+6HsbwpF2/B8
T5VqeWyZh6DNZClvSWccpKIF5WLO9pCaqmZ/YTf6xf3rK/6GRXaeHmdSEuZJkTx0eRdDAVOrrQJv
QvdgTE//+XM5tVOLCLJk+Kcr7qOfGLFNB3O8TyANSpUPFn392utrpgghSqBeyqziyRxwGATTCPVx
stczFSxT4OQAbhrG3+eXcnrqKJbJRB2NvgyIO5ILNMKnTdm0SPcTWPvPU7Q7//nTJ/j484v4wwhR
tAOsXnzeN7/MEfDCj6CoPFct3Kw3INCcF7a2lmUUhftIOvHk5ONxsid1RL20PH2CBystho389qkE
U+W6E1nTD72MUR4vh4lKO3ZaiPhAtIYREOKP8ys4vfB8n6iQIVDDAk5CuiCRoYLwpcfNXhh5cwOT
pLgsRekAu57Hd4lp1Y+pXkyfzgtdXRSHTxkCp+1kqCw0Sq2By6/Ztz8XWO+P579+eleWJf39uvSm
q4Nu5nZYN/tEu+n6/sJq79pp47FaWwE5wcXHchk7laET3CStKsAfmz1IoMALxvpWB/S6AJryKKLg
xMmBgh5wHnCeQVsCLVf0zt7sNPzzXB8/f1xC8tKMPS82Xzb1otPCJHACbd8i6yqBw2gXz2XvXjgz
OaKHGui/J+JugPvcBV3Gz2N47GAFg2rNSbT8Mg7d6mtIP/ilWUfA+0501zjqRHxWdXV5C6tx+STS
qaUZvQpuc8UYrwXdfe8TLNyl45vKbZgP/kPcwWMK9lqc7UJrZDRIKA2CzMIsYAxLs9sko3O5dGdY
waZJv0g6gWddM5MG6PBsjrdzl8w35zXodPPZEZ5YbCBkjScYEmoVat3UThXIeXd2/MGp7v/d9yWP
zUo0/LWe7+f1U1l+apuNxPVKBM0CUEuKx0v2Ss42NGEwDiOMI56I36c0dZgjfHHhO830IYV/gut2
ZwoIcbbGhrXlhx/rFFl/xAKJQe7hpNjhw2Gqp25NlxgcFQUAoxbFuMqPr8LxU+0/AHsq/M+99dVn
ll8Nbl06DgBgFPGLMXyEidQbjN+MBt9EQXxZVk9G753f99O3gbjY4HdRUCPPJpcl83iqgr51AazT
+2kXGna5n7LIv8zcXNsJ0+8v7TlMdv0YZLdBk2jfzos/VSvEU8wnkcWpkOo7tuWzGylzRUVjr4El
pkKpnChXr5ewODxL0G8w+beYxoPHL6EoEwRzZUDUpT+bcf5ohvOGJ7KiW/zEpZ4lqIyouG7HMvoZ
IM+qNXX4BcE0ByAFOEUjhJxA9K35YILifRuGlfYFAwBFnj8QczvmVki1YuPBhqCvi/KJoJNMerbI
1Td67ev63jCv5/J+mq+n6Pr1e8nsLkONVJhwhyTvdI6Ea6SNpe9jHNNwR7n8/PdXXl567Xg/CHWW
bJC0hDAB4qwMlntYAD4KDrjbwcp91bg7ANbOi1pRPETxUHEvFyAZSS2a2qBzl2bVvW7dwS6xOVD4
Z3bg+N4zfqY5pByXNnKSH8c6EWfAB5aEJvtaTbL7kGn3uwSu4b1vAQXeVm09XmRFBOhZRikCY6RC
XzZY9zE079dNEWgXAoI/KNBHaMBnt70Gz0F/N2ZTfZUUc/hhbNv8MQuH/Of5fVnT5SXZy77Qc8G1
kX632kKP0lTKsI+NBGyHTk2vlKZhQnuukwIoeBUGeZdUoxO63UuXBXT3+Xabb2jCIkXavaNfsQQx
B7fWZLJZA3t3BET9TnGvA/1Rf/1g3aJnDgOfRCiYaEnZ4tgMo75BxKTe6UC3NQo8BFvrOA22joTI
NdkyToJJyxGiPrs+AfOtPV9m5YbDuqLLhyuxJYdYMztlgA1g3CsunEgXDJ2f14mt70vmDWqittGS
fNw76tcs8vR0S8DKvWe4kalY213ShLJnF0Ja54pBbfeCIAg6ljkBYxWSwB+RUerfSt+ZgcqLpi2H
8lTJQEFbGgCYMV6QCSQN0OchBHBW7/YjTDtQYwd7UdvvfDqONjZwQ9CfO3egzTCgzGbia91egXe1
3E3p9WhtvEGnW8jzaNPkR6poaTGSTLNpZKMxwHWzx/WGQg7qJmYGWuO52xrHWTbl+GYeC5JCibpP
Fbewo3YfJRokCtdmeOOP7eVcwoWRge6v/ePEG8/O2vYdrk06J2WyOsjZEJnFkNXOo5lcGTosblPW
dXevVXWLCjSBOH0aTPTKZUFVhJHRC8oQPsTyMyTGWxhppwbhWIBk2LKgHmdo3Ls9INnZLmM2hpSC
Gj5PfTc9Jr7eb+zdynFRWVFBMqLRBlgZyTY4jiKSJGlZ0Ef/I5xKznQDSnF+qec39fDqIhgJmQXY
yGVeWSWDfGy0IzhrldlOtH3RPsbVTejuzh/Oyt6R8AFZBk+LooLsLILmkRU2gfJ+aB7j+BpiI9Fc
T9/PCzk1dktWCZvAlrk4I9KGaUoPqV0WavtQ21UQ0m75OFvfl4wpGKdD00B+t2+nl1p8L+PX5yuP
FyC51G0v4jwzFLGn7qN6EBE0T8KuoYrS8gW7vWn6+SkXarWRlVm5pCR9tKVBFvidkyEGpRDBnONR
8Jzegq6RaTs73ohVNkTIj2kTqEVjWr7YA8utMjiOj/R6lBBSfX9XIT+lU5O1uZshQh8fkq99fFcn
r1fiP+BL+M/Ac5EjPb4kLiyb8Mjn875PgGcNImcxAqAgl5Qbk63xlZUdI94l+CShTPgvp5NBXuji
KgQNHCL1h7wublsT9k/s3utfcDpBqVFQBiFtxtU5XlVnNkHu1828T6Lxypk/Nqp/GU0VwNXNxVRu
hTqnjx1Ou0k4zSQJIY8cJ9D/OUYJYBaw3ghIE2AX1n8Wkw3DwRez0F/9eB8Jk0t7fRfNUGEhrJu/
Win02j0jWf9ShmR05gkGblNTClppn9L81hheGHI9b9dOVeF4GZLdyVIlp/+KZdTKtWLeTTAUtNE/
52Wc2rZjGZIWKPqQD6BjlV6lqrug/I0GbLzPp08A9n/JohhYmtOK2Kz1VmwQN3n2wgg2meFtElmf
kih8gQlky9VZWc6RMMnVsYSeTUVVRV4dAu6tO9ajOek357ds+caxO8WCTNIfS8y+pDWPL07f9VEU
RHbo4Q0Ujtc35CguOyqWzfMUfDwva23ztCUnr1sLYJSM2gfhWwOpnB15qq1eaFCJ03wOjrq9ZeLW
9m0xA3S+LYhYcser0YO3ZdR95LX63Yvpb0Q7K4rM0OLfr0uK3MeuEbWCr+cwjkzO9M6ijGzNU79x
J1d3CzQUSkwmHbXya1PpCn4ZXEteltFK8RCkd3Eew7uw4TSt2LJlBvN/xEhXP6x6CHkbNaIZ+gtt
NuqsXGjAo6V9BDFvvPH4rO/dX2HS3pWFOxQKLIde0luwKkDSAD3BoL0/r2fr508wQlMnrWOynmWN
HQf4KJFnZGbzvaZ+d6cObfYGKfoyiUPrjiCIX9Z6EFRFJdl6w/Qjz6TGP1669ufXr+Lw+4t+HHy/
rPOkDsIo9oo0ez9Y8a1dahtnv3YchyIW3TgQoRb6SCMvSwiyOzW+LVVg1jdErKkX/Y20ChDiwqIu
mWTiTifLck681KyLSL1v8wcf4sDM0C4gY798y5b9FbYoxsF6HBPKtzxCl1Vr2E2Fczn9OC9gfcP+
CpDOnG5FewgijTsJKa/r5tDMxLtC20rorikwY7I0XuA7MRIlidH8SYCQ0IWefz99gR7y/CK2vi4p
lqa2RZSkPURBinHxrqy2fNi1Iz/89ZJWtTP0nMLl10fQLkJurhVfEyg/g/2W07d2GoeCpPdxNvLM
KRdB+0H54VxDuPXvNkp6G2Mlt2l74/u5flH1l9bV+c+v7RM5TgqWDKGc+qzh0OtOo6Qh4Cz2rq+a
y7yxLwaRXM4Q1dtbmYW1zSL0JzvDe4QLI+mUk4fuWE5h6Bmw9ajvdTHc8EJvNPCsvFmkmilwobrM
YMveRN62o54bU+Apfvmijs1HUea3VmY+Rr6+ldpcWRBIcjoA6RQ/KHtICxJ+rlaV6yIL3t3vTnOz
2cW1clFoeGMhtHItzoT0NCaZ0yoR2RJPmMHHTL8TzOycV4EVCctgIS8VbQTUfaWrqOvKoERGEXh+
dB/cu+OG8T09jgWxDZCFRclohZBuojZGjmIZMCaXwrrQZ6gD9by8cJz+A4zfrz56ZNFJzYgR5BQn
sJNGllmDZtf9MlKsXdVj2T/6qj9cmmHgX+t22G7IW8GQWQTS28noOqAejuRLmLPa0xob9J4LfylT
uXAGXjntj8iGqW1fB+NVZ3xX3HdJ8uG1Z0bER0OWSnmFEpHcysssYqsw0dh7xNF3cKdej4nzfF7E
adJsEQEcLoEGIw4nODwhMDy4Sr2XQXSbgfdQFBBmQtLXAfA3JfOF0d0Yc31zXuopYD7NUkS1prEk
t04bW1zHaCuDjLQHsMXTuDQQ1M5OWPl11Mf3jVsnF+TOoTFSdn3BdTaM9t6083emlcOxmAzKxjt1
esH5ORbQNiRzOF6551xppqyYzaoFJk1XLjMzNh/C0AHa3ocy+/zSV0VhFUkeEtWftHbkTUQrnG43
xD+fC+amuvk66Dbu+rqMBZ9gKdNSdD52TobcaRw71RrP6qwbLQw+lCK764rXh/LUYEHkXWAjFqhw
9VgMg1O1aoVZ6ynmlaDtmxITPVBX5/fr1G4dC5HW4oR2TZ4qbbl7j7321G0cx2lQutSROQgaubjg
8smXgyUY6dY6Tx2Lqy78NcJON0ffCsO+qdTnMdhqOV5dzoE8yZHIGJWZSlV0RPXF16os3nehe/2G
HTsQIfkSUR2HVZCyJN19EnSt9htbtrEESzr20u8Mn7GCzgvyX834Odff8vtJq3IXaTemJfFYrUC6
0RpDTXqvd5iQa4Fh7jYM+uoKDiRIhwBsU6N3ddx7SXo7vxdbgFyrn0eXSA/jWKvy4FiaqmZlMTrq
xfWze+kXr+5qBd1i6VwGxgAMe9m9MnHmkkjRO693/b0I+8cs9T+SFv1emv7GRq29Dng8dIotI5gn
AytRYFhhk9FxbCU37vgZYmzwRC6SwLhgJP4qar+Uvv/67igSBAtiKqkZ/tOPT3+w7FCocIZ6ZroP
v43Txnu3djaHn1/+/SBuCydTxB3tZB6893H7LWk2agNr38e/AqyRgArSBslctUA8O/rM/dagfe3y
i7DbeqtW2hbomz0QIXkjjgOC3STYId+Z0m+pYhh3udN1H/S6194VswDOzhr9C/jIvwx4fe+KyLHf
cEjMePMGE2nTDySZGCO3yrmdrc5LjP4ivTaV4Q0P8oEAV7IxTm8XdpAanVdYu1jbac6NseWDrJ/U
/6xB5uxR7CBSx5FrZLTRldYou/LX6+3w4RqkcyIrGIVJxRpa+7v53dff8nlNA1+YmVGTWOtYk2Fm
ahU6IDHDkNLiRzhbc4RrXsTiC0E0wSQZ0GDHAmwziYTiTtzE8EswBVeZk9xU7pY6rx4DgyW0Ny/d
ULIDavEAm1WHsVT9d9G9uoX/uPF5ebq2dzLH9fPllC0fZ1bY38JR28qfnuwUVWB14cqjtZ2IRLZZ
Sp7pbeMWudfChsCFAVv3veg/nFenkwgLIQKwExfIAP6WO+/UuA9qMViJl4blZTeqcC+FBXSiRneh
5y/nZZ3smiRLMsJzMpqZ7zuJJ7Jrw71ItA0XYnUt2DAVZEGmDuR2FGCpKssdwtRLcFD17qVNfyvD
l2DYAmo6jTOWhfwVJLej+F1d14GPIEd7FlDZ5DCrls1FmD6ZTDcYoU516KUN3td2syvqr+PwzVC3
ANZWN/PgN0hPgt7pc++0aeqN/fX8DH3x+bM68WClJUpmxiDYTmslST1XVS7d+bl13qvVc1+8D/x/
UnWrt3j52lERR5ImaYadi6a33AhpYAROMzDzD+X0VVV+lc5D47c09D6kMMJHQ3xvJe/Pr3Ttmh0e
5rLRB293JdrQLlRkK81LV14wpT27/7xFBEw0BE0go9iSZzhYPGxzw1kJtdjXaeUxHbYHlOr234mR
3s9wpLofRYgJ40dG23I/uOyrrazVYp/lo6J0uHSyEwaetGWSyCqj3Awyr3SyXZcwCe5cTY/pZRN8
Ob+aNQUHNJIPLv2ydGQdnwt9m9HYOm7qpfF1ebFJIrZmLA4/Lyl4aLRtrcE54FXxbZTuVOepMS7b
rTGuNeXSSL7RFEGS7KSSg0a4rd5qiVeGOzW9G+rbaivs2BIhKZdrTH1Fz1DiFf5jkcE/HDxNdX/1
hsNgogdCFgA2acM/PgyVyMMYhJ147gX5qSDdyPOtnjU3w2F4BGItOe3KcH4XR8mUeFXZXYzvEvPV
XgcGBscZCf8d5SybeHDJDfiLzEodEk8Lsl0SqJQHHw1rIwrQF5WU7wbMVrhnpKCAGZCkNL5m5UHC
LhXRnVH+9qNPfm1Bef8pNmYoqN7X4/8j7cp2JNWV7RchMRnDK0NOlZWVNXf1C+oRMJMBY4avv4s+
5+ydRaJEe1+1WmqppQxsh8N2xIq13kn2BHi21W769j1hwrfJCGF5UOk0radXyhYMK4c+L58LCBan
fSDS0K2twrPHpzL+KgRAT+AlQjv9JDZO9M3tVV7aE+DDAIsbBDTRcjELwxXY9XkHNpRzXLTqpleh
ZKL0gFzTseo3wpJrF4JFe5OQLqB1aJudc4VLE11ANc9ypFyP5hAUZCvjL/UasvO6KReLj7vgX2am
z7hY/Enw2HD6PMew0kPeQVIoyk+lAr51km5Kkm9jaKGCbcgvOvUupuPB4PpeFk5ga+yxZAxCDXp2
ahMecMO6t6p/TEAzfR/8Er1BgNSj7e/z97G0DXV1CHEC6aIPnM54K4pBPwxpbp4idPToQ3bk0SBX
3HVx9i/Mzg4+DfysOmcwC91ol76NKgCbkEhrzNfbXnWd6P4zvol2A8Qh13RlMU5wblQkOxsDu1cU
MMBn2ha0aTV4KkCIEaZnqzdxWRoesE9f9OEfZ/Y/258/+zIwAus0gn2nfzb6p8hw1drT05Xb57S5
55t/onBFmWLaQPOifQKMUyXMtMAoK88QJx6+23zlVrZmYxbrK6fXpF4kxVm1OVrIf3B6p68R+ywd
8JAOASwAHaKTyMdnb6yawaFRZOVonGq8nv7QYpyLVbhLm9qN7WJl1q6JArE4l+ZmJ0uJ8oHIK4oY
oEW+7GIPDCSunlCXjfca7nxYN4/nB9O8lz31hnxlRqcZu1q1i9HO9h6Kx1zNdZhnLUFR/1mCFSQl
iWuZqduw18ZZozWaLmG3DM52nZl3Y8JxdzrnTuer0Grl6rPWF4FSZF4qOyAyQUais+3tPbi018Fa
DaQHRX3kik8LdYowU0aRnxtFeuiMR4oHRVs3Jf/KDvrukdyDONFcmhX5u4GPFiK6VXZfR+LcATpx
iBgaPKu+WHs1LB23aD34y9j8uM00peyMIj+39Sap3HT0RsNvbIQWl4OhTH/MrJ1o3NszubQFkb1A
j/HUaIzGxM/bYyBKow12BABdlnt8QNgq3dRc8cql+9B0gcAzdsrGztMX4L5qO2MESk8oXrot/7HW
MvYc2MegaodyJ1D6sy3uZGbU6FafgIRwQoDcV82/eIlYaIICqdokwUlnTp5ZwhFjkiRnSZ5kuVea
p5Ct5KuXpuhPqLVA5wI44+xQBy9Pz2ykrKHGfZfLd5qsJKmXAgOuQNOBZU0sl7M5CsE2VMZItp2L
KN7BIQI7hhyWY/hWBqEHXLDBAPF027X+LOs8NlzanPkWyyTVqwQdQqamHRSAKqJS9Y2K+k5SeHJQ
PAMJM4fru5iNQVikINOnQCZEe3TzH3MRH4Hm2ReE+6ql+jpVkYPQdkPW7zN78JW88iPL8tDn5JWN
c2eEdF+ZVqDmo397HEtbBH471QknbrW5pJsthzHqHYFhSNQHA1pu8+JfbBDsPxCmo9EcAWCKshdX
OqlkjNgJB/Cr9ZFKUtagLdfpcGyRCwPzDJ+j0DDjCdyrQNsZQUKnHtxee+rSKrCUV6H8qDPhAnK8
MnVLcfrS7MzrDH2oVB38rueRNx4dnozuiTfnrPvHanWz4c08rUZ/ajYAJgmtD/spGypfz4R0x4j+
m+P9ckCz89Xqu4I5UCw8h1a6g/LvEy3qY21yyLyjzpfY286xDxFyj7gWe3GvbYzOervtjouR4m9f
mespyBS1SzvDJ9DkSITwQtB93baw6PAXFmYHUdmHUqUj9q3WdJBV343iyVgDvS3Gowsbs3hnAckD
hU2sGCulF5ovAwAjWbKt8YSJ6y+s//9tsPltNlNIWVIb/q/Kp5K+auzH7Sm7buv/44F47YMIE+VM
ZxrvxQ6OgAWORwerAiSPK+svIXtBDgPp+l57LOTJJk/KCNqH9FXy9xwQQkAAJqn3wvGMmLkZ+qez
L4KeGvO+qFYY06/53GffNosuyUDzqBrwbal1kiXzbb1yo/qsgq0O5HPcGF2wr7X695H/7Pm7Sh4o
+V7Ij9sztHgzRg7hvzMEdPvnGWJ2gbxohRhntea7owOf3QKw0kAqKTJr38ptz1SMwMT3DSnb9bH5
MFbOz9sfsejZNgD2UxMMkF7TY+FileTQjIwPfXxuBhQExL4vol3cpivXhcWod2Fl5guGAXrBGs2k
51BGgZHTwDYz8KukmyQOVy6oS9sIogdAxAGfdM1mEEOA3gbhHybVyXwtf2yszoNE1J8mGNxet2O8
1gSxWC24NDnbueMQR/WIwto5a6SXtBvH/tojzS2cxzRRvV4d0W8KwXC93uhKH1jdqSktD61CK0Fq
ceQTDh+djLjyObMgpTkKpN1rBBAuEe77j5Y/EGhQSv7NFF/69HzbcZaC7sSj/T9rs0FbepxpMkT8
IE6yA7RtXFNpnPbg/K50aWDmmX0B1su4wHBkwXxgJkB5+qFUz13ylUC9CsTESrdSnl7aC7gOTlK8
U5fm/M5hGM3QOep0qRUsSAyU4S21eejYGjBweer+sjO/ehi6ZK2pw18U4XG+M+XKFlgcBzgusJ3R
uI8Wg8972m5YwxUdcYUrX4ncEtm6g1xZfm3R2y6MzM595A+0jnO0/jT8TY6/suHJtO6asgmYuRFl
0NfPhXwy2UOoH4n6pit3lL/wUrhh86T1u9u+uPYt04RfBDEO5hQlFPgWOR7zt6T0Sg4azaC2jxbd
3Db1p0/vyi0vxj3bZU2r6h1jsBXH3/LmtbGf4TIuOOgc9laRcxsd4/BsV1tdvhdN4d+2vjxQYB8n
iTg0EM8mfRTFqJQMe8IoHlXxamUN8I3Ec8LEBRmY22qrsW3pCQ5uJdCOa2ghQa3689TaIx+hYmHG
5zzrqsABnDUYhYAGXgQt2FQnxLVGgCstq8qQTaXJ3gIZ4LkjVbri1ItDh0ejOAFUqz5v0zYG3CW1
OsYaU7JrWrmN0RiqNGlA0V8/asauDJuVF+LiGwHUzn/ZnG0k9E1qhgTg49wU6sngdkCycc860wNl
1UYR0jfBV97kzTenVtcU7tbGO5t4y0YesJsu8CbaNokp3Fo5pbR2rSQLOnun8vfbrrUYNC7GOttD
XdGDMQdP+rNulj9yBcFDtXy7kj9vm5mi9tX2uTAz2z62jDuVtTg2Op76XWcC/XnkAjUhHuOYXjtD
1qzNDqnYaO1UyxBpgRl8BFNL6wmmntD68dL18UmmzoqTLnsMMuCgRkMyHC0Tn7eLMTYRhepacq7w
pNSy5ggK9Q8nbXcDa16yVEDLe/Q7VB8E5Cduz+w0lquZhTgRWPnwZkbS7LNpvRSaqmRhfC7jZg9y
tY3aFVvhRL6g5UoQXPSVC1OT717E2zLWytCMsS+MbAikpjxpY+tLlv+b83hqlScgFgUH18xXchC7
mZUKM2khQAV0dPK3Ovp1e9aWh/K3jbmHFIPkuPPi7qaa9zyJPihnx7y1VkLJ4m6+GMpscUojCpEX
RvTqI/s+NuIjVcJfXTdmHpjrXqXtHJQkXEmfTjt27hAwCYwR6H0xibPpi6wC6eZmYGdSpx7A8m5Y
rbj7kgUwNyE7g95cIL1mMarjLdOkidY5WuxRD1nLaa/9/PT/F27m1ApLkunnlfzrkHwDB/7ttV/8
/YnYCIANPBbm1VDRKfj8scFmjZJTEtWPRbhGS73kXsAF/GViNoROhXZ2q9WI4rafEC+XXrw2S5Pr
zJf50sTVMpciaUmLgC3Cu6Zovsq68TUz/VWBAlGJ6pVJWzZnTtVWtIahu/TzotDcSTmPRyxKo3lk
FOhoaV1WmEczi06Jou3+6RohfQ1sHHrZAWPDn8/milCkUBzMGTQWbN8pGRiSS9vybxtZKGBOSXLc
liFqjYT5vK6vQK/bYRqLz7QePGl9E1bjjdC9V8pt072rGndLYrld+OGQZmUPXYdtmIZ2u4U7HUgX
5/ca2opRN0Men2Or4x5Py95TO25AILAtwZQX2soav8r1CsLiBDNGzhtMRfPeBWhi0BqCBfG5N60z
rSBEBsYLvav2hXxQ17iUr/cYjE3EfzYogsEiNQsRihCEs16Jz5UycC+tjIeule+3l+86uH62Mdtk
lqWMDqlx8qWUHRQc7H3Dd3WbBlAq36qieqzzf8x6jNs3UlpAaiN/cy2OkhtGZdU9Gi8rIz47XdS5
NB7v+uif817A0KS2CVW8KRc+z8+MYc9JWWjxWec/HdAJiqH1qLKyya6j1GTEISDjw1lx1QKt16FW
xQ2SQF3dbfCefx9T0xsk/XF7nZZ8ATI8wHqBzAHONznmRTzXxrBWVTFdMfWXwkjdYlhLgSwN5NLC
5CkXFroOJGLUwDE7NijRQ5K+6GsPnZ3B7YEsm5lQu9ZEtTSncYr0kHRDi+rdGB4qZV9Ybr8mhrhw
k8Sp/QcZ/B8bs4uJnpBIrQWurprxpDtf8nrwLbYN2w5sBI+hOPUg902bl9sDW9pJl0ZnK9SOmZaN
Bh4dzKgDnpturH7EhuLyEQ3xfGJFXuNiWpvK2YrRUpetoLAIAjrQ4CunSmZ+wYDhuT0ybSnOXg5t
dm5FRq71bIShGPp9tv2ilz+cEhD433H8vdd6zzafO/MNXZxABnxAQcQ1W+kZ7T4E8eHtT1mKvxdf
MkermKNe9qWCYgJwcq9qR570oj1wpd/xRtsxRV8xt7Km84aFpIpsII6mPLxz0oYjEvCQLnVDJCit
8YOmP28PbvEovRzd7M2cNDIyS/QAnEcHVEe/VB2ZbANOy3+0SuSGRewmUInunB9a93jb9MoKz48a
0xickuuYV9JrLqMgkyTCZZFzrlcV5la8do6CsFPw3ZQOBlm1x1w+cm3fmSuIybXRTJ9wEcpEyIDa
AkHZGY4LsWgj3lhqe2Cx5o5kDdSxHJj/imfOLNaMTm+Epo2Zk2rv9uP3QX65vTRrLj+LK3asEObU
U8DMTMuVaOAtrPiO6uVjxjhuBGtAzevc8RQ8wZgJ0koMaw6445yVZsNw68hYtUk19GZq+baRQMYQ
COehsCvyjd6tXawWlwxtb2iww/UYCnqflwwkgkNaTBlrEj5CW87LbNMdIs1dg4EvziYIoYlDJhWM
eRtVETEuJceNv7PuuO6JEhTA29jyydpxuhg6/jZ0FakoWp3YVIQPjTuqvXEQe00gwjw66uZvWj7d
dpI1a7Ppq0jOUgKdlPPgPGfFANwCrqXGexQfVeOnSNdaeBf38MXgZoEqKtFLWKp4/YFxdVvZxz5F
kShVV55Li1vrwsrs/jsYMdSbCqSLNYK03VvVr8TbtUmb7F+ECZPhbVvpGEXd10HLdRdokoBKB9RV
fB/quh/XqCPfXqi1mZuFpmhw7KKggH8Qaxd3G6Q+c8O/bWJtWLOIRKwhN8sO0wbdxsbliRaECchA
8Q5E1XQr7OS5N9d0tBeDBsG1HvTjwLTM30Vj3kZ2mGFbjbbu0uIY0Y1dnNP4OWRyY4ffq+zL7UEu
+gZKXFBKR+0VjbKf1y6hUWg0UJ0+g5UIaewQsm6FwVYWa9kI4iAu3pCFmBeDeiZMaU9BCZHW65xv
QJTeHsWiN6BE8D8Ds1E0NBKWxnAW6r2zC6EbpjfkI7OdlXEsesSFmZmjV30YKWo5mdEL34YYWiQr
txSPGnsz+8qVa/1Ra8OaOTlL6Rg1Jeat0pEXeolBHsFWuW4XFwcZNAi7WijQzB//cShFwnswtbEW
qo5uaG//xdpc/P4sximqYIOj4vdb24u6pzMBmd1tC0sjQN5kujugtxhtVp99uIlz+N1AMYIEMn2h
z9XGv21h6VS9tDAbQ0mhj0NUG1lgNA07GIhp8C1qi3QNnbd0rKIlFkLU6JaccN6fhzK20CAUBSof
yNq5XdsFpvZFiRp3NA10b+xvj2p53v42NrsRlXiEM3QPIyFcQUS83St2G/wLC3jVQ80TiZcrmHcP
TYwMty0AfMY9KAHxbFwrDi6O4cLCbGV4kgHY3ZPk/OKMr4y+3f7+xXVHsw06egAhumoWD6mEshtA
pufGLZXd0HkodPZru3xxzZHARoIFRZOrDHbCiQTTbxHjcUQDpoE/Ro/dYfwZQ58i/xdNShPpMypD
SBqgZWy+3dNOylKHDOKZk5+jTY/M/tIqfCUeL67KJEFhm7j+Iq/z2Y1LAItJXyCZw9iHvW+Hn/9i
WaB6jXy5CsG3OY9tFRpwqxQ/D8lTCGX1/mhSrw0Tr+pWLC1FfOBgcYMH5T2yU7ODpRJQGipG3AGq
cPCajnlMuS/KO153XleJQJj/5hmEjnX0YqP/DQD3WYqgHWxZVSFeymXhg59g7Sq4mIJAJ8QEm7cm
pocZ3sspszDMS5aeDTVJjzXgOr5am/mmS4SDNku1+DBFDKwG5LC/h1We7ROrqu8wQbYflsLeoBps
fQPnhupnkFP9kByC4LcXd8l3QGcEfnIIWwDaOzv0OBMtsaIkPStxvNNVcDlhldfyH0sn66WRWZwt
+0ypxgzTgG1dpcy1kdbsjH8RXy+NzOIrCKSTNMSD4qy4BQiw1to+FycKLzAgzPAKu8raG5BTRMW6
xlJ2g+pRKQHCMGN7ZSsvhUDwfuCKiDYdegVRN4fajFCcRNekyg5qpri5LIK0kG5P19p0FgdkQ1MG
ZK46kP0z36d2E3UkJuzcd2T0FWM0N+mgDCs0J38ozz4Xq3RwswCeBg06bLB59DAyaqWgHkEDInj4
fDLimpj31HjgYYLCS2Q2tmsbRe9CVlv6cYIuIaSi032SFWlgRHjO9HRQAotl2j1XzcTn2G2uU4TJ
/ZAYqd/LsA46WdhPqcmTUyzqelsLvb0LC8cJwMQIvbLeJrVLtDHzlXFw3Ah1QcQwM/diLf+S6G3h
qWZr39vID3gtj385vZkcwDug4lCYYCZD88UR1rdBHdInLUrjgAGrczfYVhqI0PRzQpOD0fGfzLS6
zSAY3kh6mnoSQt67oh8aqNzXpPBEV2Zw/Qi64a2t+klUjNCyecv7F3t8LIGqcwXdSugeb8qSJV4c
ss4HXAJSrWkj3VgOXhkRsAQhxVBG/bZjZuhXTVNtjdIw/UqrVU+RkMWSaIv1EnT2bqCRQ1zZN+L1
dtCY7WeIZE5PJhMy63g8oclzttWqkqKEZYnuBHU7F7RAfj9GgUn+2WnwHytgZZ5Ea0GRNC8eYF1o
i56d7iS7yi1qw9djHePK3SZvXcescTSkm9sDm22/PyanAhmqq8ZEDzsdUBdv69wOJfZFDyqc6kev
n626chPjrJYrMIfZ1vtjBqzguDzrgB5CVeOzGfB4C6OxeHcyJ3d/C5u1DPDSAl0amB2k1lC1ptRh
QH2Le+aaG1PLVp4Bs3vU1RimMV5MVUizIctGmIh2KkPj4k9ImkZu+f2fLwjOZXS54XACh9AsSBWq
sMOyhZUREnDOtneFtbHWZmtp1aHCgI4fqFIB8DZb9UTNkGBlqTwpVAYMSUI7Ml3T+Z6xlWA4W3fD
QWkP6DJ4NFgWkAKYjYZDEREcBRZII4Z3dIGFK9ty6fp08fNzlGmGtk4yxvj5AeGrP4RkQ8lG8sBI
fhTJP3PhP0OxAR8n6CnFw2mekWwgztVmEn3lmRWeIxrdZ02+vb32Myf+jwlsRAfwP+Ba59mZlpWR
1joCPcYTmLv4XgjTj6t65dqwgOVGELkwM1t9S2VQG+tamLGiB9Z2qtsq+j7sao9AetawhwekKYMh
7e/tGgABtSyOIst9pdOBZmMr5//ymP80qIHO84oRN9bVBlJ4XXau6Q/T/Oq0v8ga29SaiWk3XGxc
KB4MFWdDds6Hb9SovTB9irK13M0sOvx37f4ex+yEiIxwLLsaRmJ+n2UPst1Q1BmYX2grRZO10cxW
L4vMJNYrTBgxB9fJ96KfGny92544CxD/HQ26Bqc7GZo3ZuG0GZNyzIoG3fzUOgiNuhRZlYTuS7qG
tZkiwPy2BEX7vyzNoqpiqXUSlrDUtabqFR0RHuCx0YYb0EGpSV74tGydIOJZ6akD6pW3B7oUoAAe
m3YbaGzRLP7ZN9oyg0yqRM51ZNDGqXOvIWsjXPKMSxOzBSstJ28iJ2LnLlR9y9Le9MwJQM/tV3G+
4awKbo9o8QmGCGKrOnD+6I2d2csgQWmJTAAT13SaT0Hk5vZmSw/Q7DL3kGPXjnY2qSbFQx9QRXfu
tFaNn5sKUQ993H13H+INtjEqlh36JK+2IsqMlVi65MOAOoEfbyolXd3EQ2LGihHV7Oyw6REKQVuA
5yv6eHsmlpz4z9EDWVHwgcwhDFkBNVWzRlZtFOi0hOQqEi3AAamBhvff0bIKsuJM08zOfBkQcrwt
wfWDhPd814wV+OJCK0/PY1HkbsiKgyaSU1iQXe8oL6Hil2O4strXCpMO+NVwO50Uyu1JZ/2zA4eG
k4yOjHqA+3Tw//Z3GbI7jUg3Mr2X8T3g667O7pr4S+XULq1+d2bnQQGA1z9s4xlXEGSDLHSaJw+a
vUaCez3/ePyAPR+JjSm3cVUrrELgLBxnOHUiRVtmhPN/3If0V9SbK9eM6y2GCccFDc9IZNOuqHf6
ykoVxVSHE0+euvx7lX9kkyyAlvqq9u22U1277idTZJbgMFW7Lq1hHE5CF17Kcxcq4GiqXas/Xccl
7A+0zSMvCEKVK4ZBLVP0GNqU4yk3NgzPxJUNuPjzuP3ZE1n4tf4UzwZjGID0P9URoCigC+uG59vz
dB3XMQBQMkx9kZCem2Mos5JUSKbjdd32DybWn+p7ZXiv7VMnH3IUyEuu+bctLo7pb4t/0EYXxzwf
gcngKRtPgBdazlO8Cipc8GewR4HeZiJ+xBttdlbIhGQxZ2iHSEXtmdVdMSiuJh6U+u32QOa4qD8v
DRsEqTYSghS0ADNDlrDrKtUA6CuaXWNvEmBL5A4ylS7N7sB20TtvQ7S9bXM2eVcmZ4dGovCcG1Ep
T8O9UQZdsfv//fzsHdCZUCDTbTw4muhRQB9sDZYAZpfpSnIRfP8zArDs45Fu2+YVwE9VoogIRREn
RkC+KnGw8IE+sFCErpqTQ1arB3sgkdfE6R70415e7Aqxy0UOooEXyH1uePOgp9s2vFNA2A1YWmAh
pWEpxs7OkXUh27bN4cI/hWH4Qq1dgKZKN+70DS8ND0fNNoWIHxnsXW3wgAgCPmDwHUSq2+uan49H
XT9A6bs1Hg00TNLoQMs9rUA9l7cvNVJEES5YOjvoyM93BL0iWesTTexbaftDHvvtOGyHSG6E+oPB
npVsRj0w+ncm76iV7ZjthWPu6eW5r8WL6JF2kcJV5RsO8J2jl36rGzslLcBb3211iMkDd4db/4vV
Oq7uKF4zKWuUm5Y+gDvG10nhatbgJWN+zO27wniqC8VnxZkYPht2MnzvqfCp8WiPxM1a9BFCteoh
Yr8nIYDEGt+lVWy7GrjptALS9xWcvJ4zdO90ZKcWEjq6epg4EsPK9JQazeY8YOSl4j+EBVajJt9r
oW83CTrQvTCCjOR7md3nVHNpQ9yRq34R61uliQOZvo1N6XVkI4onooE45ZcRxW5hRocipd+NJHnM
h43ZRQFQU2hf+5akO+zXcLT91lHRl/toYQdD6G8rzMiN0pd2eBn0fRTuu/Zol8dBu6ex8oyE3SYy
h40AeC8/JOghVsIsAJjYDa3DGN8lWC4dRqBdv+Xl4NUV32l4N9V8p9hbp35mA5hx6A+qBoX2tRq/
kDgOqvLnkD222S4eAEMVQWhubeOt7ntUaNADpQd2IfDPh7r5reabSO6Gfl9Ze87L3cSuJvX2kEg8
ZdrWFVWz0UvLDRUF+sVQDaNYOq5k3phtExPf0QLX+EGabzHdGspJHwxPZB+8bf3QDrdR6MdZ5mUE
0uvKgTtn3lQ7sMJ6pAl9syv2UZND9AgIakvuUvyt5O/BubdBQK7ZL4NZe0gZekMIJSngKbV2Q/qd
Ts498aPURk9m/ciwohXYGbTunlpsU4zEj53t0A9uBMeM4nSX4XzQEhF0lr5hQLUWbAsJyTR7rtpD
a27RJx8mlq/j1OA4cBV136ALD7Ofg3+SPQw1fKDbl+SpN1454ELOYx4qW0WDKHV+7NsP5Pe9jp8V
9SWvjkTxE/ZsiN/F2G6t2Dr2Bfdq67Ek93kS8ORBz71WPXRixzXDlTGAlP1Hyt4Ja1w2JPe8Ij6u
1RYBu90XJQYdiXgdcAUIC9uv7WYDaIo0Pgy13rZ14o4t2ggtZSdsxdPaD7QsAYS5RfLHrdjLUKiu
hHJRWgO7tWH5u0ADSJpu8hD8oRYBA2x3F9uVy8RWppWvRPq2UrIHBx2QfbjRtSqIIbkt+NlqMsD4
C48VjR/2Py3jSFPVLVNr02u/lFwN8qr2ajPzCNKpFKwOrHG8PBZeTAa3aFPiNkCHGiTcGhyBgKa/
YkDm9dzyRuWxV1/NIvFqJ228zEDaut9rdCeqhxBo+jg7FsgX6HboRWSS537Jab0xYvB23sV5tq1a
vi+NjzS1tjXVjkwg/qKn0MBDXwOufG8r+yrdmdFvwb4JdK3HpPU1J/PazPKqMLwzbeR05VvWbywI
X0gc6ZWz63Nocj52NvdMcg8R3Vo3/K6PXmk34CusvcH7LSfWoRzY3nGcgxOSfQYkRdyA2Fak4wmU
nCc7VIQ7xvGvBu9M1FECXQhEyOwDmh+eynDINl6n1I/cRsCMRg8aG0HvaJtaA3AGdIJNSJAa17bW
uOXtuDcw9U0aP6p90GgbLewP1mh60mm2adWcHKxBEyfoWM/QifCCnKun2wCMjsyrxq+5rA5GQT8g
Y5J5CZ5ro5n7RB03tGyOQi8DAchiZANcpRHPSE998j1SHlJagc1cevkw+rX2bsbNozT7N5n8NHL7
yZDmQamLzZDdKaOxJUXhjjhx0NGOikR1CCcZw3LXFOg4S/NvdVsdirjaKtkAvjJ2jgdIKo76faJk
vpnVfu4Ufp5a+yG87xJ5QrLfjWTkZ7EMtPIQqTaKfNw1+hQj/EbN+zC9j5qXTjJPr1AC49sEUEEj
zY6ahr0q6KsVyRRLUQRdy/ZqZuFcZJsGCXxNMfAKZYDFGVrzHI70JewpAbHAqIIgJzzUNDoOVeax
bt8qB4Ni/yFXVvBDMz0gVc8UoJag1akl2bcmKl2zqR/6zPLLGPVVK3NTy/qiKM86Dx/1vDqj1RhE
FOjYJrlHnWTL7PwhirrnsAP9lml76AgGMzYiaJuGWINo8CCk5jH5UZJTAaIz0qKJRvsCYTi31jeh
1rkoHgeQqn6lZX1waHkgzHZFe1YVCYnF+oOg5gOpoQNrccyOxoaUqa/UWC7Fi8ZdN7z0Dnwirb1o
eEjkWeVQuk49ATprRuvtaNjg69k38tmQ1avRGV4DSE3i6JthVAKJ4zPPgzh/ae0XtfnKnfQOakmu
0tsu7xvPluEGcIzA6J6jXncJdIFT/bFjWVCn/TZXHF9o6cHJ+FaJxV5XMjfJ050Vk6PFvuk194qs
xGNBPpFG7706t3cZRF5DTuxA7c2fxdj9RC2KVI/ReOyzV97jxAUlMTqpvtDOkT4K3S9NWhzH5ufQ
lC5LHpOuRdD8qmE7ab8b8ZiXEVhJqEeKu846jdG7ZEfZ75ocNAUZ7jTq4CoF2B0T7VglhV/gNODC
8Xo9O1K183tuHlrD8RT9d0WifVXqvkG3lD3FxQn7tGM7SJkAaXdEuAvUNEGS4z0DXW4FfWcz0jYl
pNgouNCHKsTqIzxSNHAYtTvY+1DlgWU80+jbkJiganjO5JfQClr4wGCnADYpuM8g3+AVdrJVamsz
0GFXDKjKJe1dHklfse1jkmsBq9rSoyECIaMNwmocGaANgpCROZjjvZ3QcRNmQoOP8fBAzPapzyvc
/3s9SXbDmD6RcQPxD7+iTzUQkMI6q/FTKZ50c9/1z3H1wrDm+ostX01n12rbqv81Yu9sHfTkoqE3
yOjwjuwwWEON57rS92WcQCJhDNqu9YxeOeB54zWZ8zbKJhjHXVUdsWKuEmFCYvohae8xMNek1VSv
DEFzOb7zSDuCif8jV9XvIcmEn4XTwVfJOzMsfa0/h+VXwe6l0b9BpkmjT4XIPCcKET4c7YB+fI+2
4wHNO2+ImL/sKr0fzd/S/FaiBjxodJOLY947nmPUvlb9kCCl1IsSukf1BCU4DiPO7Ri6rOVD1w8B
Ia+1rm14+64Yp1ST26KoT9IUwWj9prZwG8fxJ6UqFm9SOuDWdVDjfmPHElwKDwM7aTRDnKy3IK/D
k/g1DRPplk26KUqlcHvRHjRHHiyJbFITJRui/TCY4UsjcjP7Cf2JPhiGD8L4xbp727gbxAPFiYPU
s6egvhI5mdvG1n7E7kwANY7/j7TzWm5bW7b2E6EKOdwiMJOiSAVLNyglI+eMpz8fXX/9x6ZVUnmd
C++9djBAAHPO7h49xmgyirnW31VBdExzr0VPl5AkonnR5pQpxtJGEhPUC3slploJi3uxwtl+zNv7
OJZtRh/bhnSXzZuqAVnJBHtgQsBohnYycuwyAFntb2H/LjrOcB17ophfafWtx6g+euvWfi4wNpQf
xCje+P35orvyAxpnU2orGUpnwV9Kk7VQtKVaxvakyHZYjzTnXyf/ZJEG9AHekuQcgbaolWwxiybO
CZJTgdXKdBEoUs7C8NHLjSsa6whyab5Mpnd5dDv1JvfZVxVe81J3rlLZVvO1VD0Y8f1Qkr4LZ0gT
mMZ7Po08a1764qpuWsZvwdReTHHOwG99OE9CuvXnaZHnwkrCFY421F0bvifMgU7xTkQFAu9wWUGM
SNqXLluJzUlLPuSwcsKBtHWnoFfXRwiP4c9KurGqKOUoEe08FI9pGrihdBiZXt62tc2As1M8zzeW
+Ezz3pbDxyGqOe5jOx96O4K11UyBi9GwI2Xto1Fuo/LcRytdMnYz8sbe36dYWWCPSTqgOyj1HRaS
i4W2FkRE8Pcy9pTwNahGD57sKixDT5PX5ria/OdM6knNllP2NDBFO6pI3F9TS0Newme2VlG0F6d3
K8iWogGx1qxDR0ii9djAIBIPArZyfZO6I7JHExX2YGROJPSHeBZiG0mmK7REE2GyGQ7uDt2KypHr
Fysd/KTQsA4NlGghZac6fJXyXZLejXPnmCxW3X/ouh58s7abxLJzA7JSBEVBVLZmu1BLzDKL5HaA
ay6Mr632EbJHMl7ZZN4NYwbd5m1C4dcUm74dYK6cdDNcgc0u1eiSyp6ZrOGY9Pzb5NQyMc83fvrB
W8nfV+TMHRTZUcp0bUQPjUqPxRdvZiJTmhzHuXCrrLHHSvV0i7S5DDsnHe4vNZ4+IUYnxtz7oe8F
frFN/GA5TJC7uj29AafoHorgpxI3jp6SUSfM9chp8VvLqrwYG91PTMCKNQpimZ7cUzxYVI35to9F
p8S2rG9csNS+uI8M2JvaPh3NtTooK5ivrNxdlB78GjuPSzXUeUk1MESu9KrgPdUNzNSTow8xI6vr
Z62rFroSOVKQu372oao5x3RPMSo5eU3iLje2aWwnTLaN9D5oOtvAOmtWNYJcdZA45MqRDTiDIySD
nQ3hEm8hr2iiQyrPi3ISl+1cbYu2JWHtNhyKduCTT1bz0kpjb8TjlBFAnLMHqT1YTeJIkWmrMkns
oNgCYWFIEk9kImbi+60raTny3Vs/Sm419WE2FmQJMx+XrUhbvFkTyOCXk3BxgiuBtoqTwoXrSNzq
d22HL6+Er/9oesmkrGYrsaehpH07uSSJbp09qbOw1vLmqOW7fqDggjslRApqpycmLK3iQLDDpD6W
UeeEylvWRm5fcVZl7PvqVgy3RXnrN+fGgjGzi8Vd3WwsceOTDmqaz1uLgX0Mu6TeYwqyI5jyosNk
RdYDT5SCl0SwjnKTEbFmzsOgcvvgFns0yAUrvTfWaSA7/kR1+uaX5q1MClzF5TbGKkZJpW0gWcu5
igF4lM1Q1c88D0hPuvEVcR3q9Qu16A8RO27O7x/lyO9A0pJsK4oNuQrWccXQRO12Hg9NJW/mLHgN
i3bbh6OTlZE7g/0ZxV7kHCZJd8tSW8mBsTTL6DLvxJNaE/7QAOrD0jPy3oVsxeybH3ovkqcmSzl5
DRg9IbyFVkRwmF4a+L846t4x1MGp23SRNf6HpjRLQ5jO5ghky0ZUB98eUVcM0r1mFnZLVGB/Maie
CJ94FX8YZ7oociSoQ7XqL2hyrz/X0o8+O3e0p5xiulGjlVBtfWjGVfuej+fSv1O1guNlLQnySuhD
V21mr1bbg1mUbq9HziC2pFQSlWiM0AMujDjOdtyP20xECzTXNiOKyKo1tmJwmJvRGeAZyhcELVsF
sCUwPnaHqLGpAtzQz/cBIncpe/OnfT2tBf0mBZDK0pPJVI4kGG2j3yio/NHAb4VI84Iqv2loV4hi
g+41iux6Vp9rIdgmk+iGueyWxlrrNYqGeDeX1v1Yiwt8KBYjZ6k+yWSHqjt2qVcSQ7vyWPQ3vrUt
50ceAoxqdiVJ2Ps5bnyY/SaoTlFqHJtqE8LGjETgmxITQWp0XXXy4qbTZrCCYalmDwZNa/HykOVZ
k3VP0anRO0KIMiwqXTkITeswNgyj6WQnF+curZeC+FPqKpf4Gl4qd8BIqQ72ardN8adDcm2L6l1f
npowdHwKhUYDxVKrZcWGUvg1oyB5XYOPdIs7ayQtEnFawhvxclO3m2Y4GFO80BhBR+rKLL3A08tT
1aUORaYD0rMyrHHXosjoZ53+bWPTdVtkITBKKjMmuFuLc+BeEpVx1jeCNbtaKbj1/FGN5mtmVp5h
VW+1YvF1qLiyu6DcCA0Q3bosRLu0slNG3aHyuSLj0R8AXzogQr+fp9uuY2xNOdY19Yui3FoxMqHG
mBVKSoEUby7SNQsj88ohEZdxog8ii0FkGq/QgfJNJb7qZjUxDaTXfJX56778Y8rmZt/6ArXlnGH1
yd9rDlFjsuKtZSoG8O7809xNltuxK8eh+4h0ea3LTF4lR5Gj+diYraMIjVPHN+V0VzdvoQEIJKwA
SOImPUwjGM+yDqXjpF8mjNbHJl4wjK1ycNDHQRLDMWs4KTMK6ShxwumHL76n8cqcWlCRetFp8tIE
TajjelVa4T6OmHI2HrJCX5S64ghNvzQTcZV2ndNlt3FZOKqfbup8O0sJHwA2gZ7IC3G2FnHY7oyQ
w2xuDmXLWF/BkWUB8KQa8KcGhSripyhnnAADxZdSm9zLYnarZnoCsDMuGIu1Tqoapd5bZLIthdyZ
4vva993JtG70SyZZ+YsUPUBk3qvdmzjdBP5eiJ8UjgV5paaJHVUHMdlX8rYzl2EXbCVkMMJKa24n
g5xcoxQyLwOtGcVabtN6K1vhVp8OdPArkzWmxfc9h/OkwSGc9yms6hyIO4p2QfesTYmTdFtl3pOs
ZvFClO6McFMZq1zmf95OKUtJgO9dgrY/pvM+J61szfvc2tbU96LG9ITTmFu2SS7C+DKQkQG3cxaj
shz8LZ80oGU+NBQkQaVtOym3kxowp9MeOvAxNeJ0kGfKi1WfVeu0ucMPiPB4qrWY/5IY27760lYB
SKHAqclCLFvRVqW6HKW9YN1a2WQX1X2vaotGF9xwuutFXrywaqaJMSBICvOCWbH1ampDh0aVO0/k
ewOvZE5WQtcssuQHk2Rza+kru1Tz2mkTjffFRQxOed2KWwxLh262Oz0jXOjuKB+MGSy2odYaCn87
jeWqLX5q8eght3OZgbXSG4ikAAu+cerTyDa7TdHgfx+djIE+s+5Yeux0/VkWA6ekiCL+LVKgyjyW
XLW869Sdb9zN/eROwQTq1zjWaHkVJiSmVTj6mHoApPskK+2JzBRP6VVJ2Kl1DL9F8o/A7hTDDouC
aQwfTUU7o55dICWX7WWFpxR/IzXeJDibd8pNXt+k1JPFLCzlSHKV8GefSrj5gfBWJfhBtNYSw1M5
Msam4qDamoielXUfNZsq2VnVWo9vqngHhBlaXlpmy6Q9RUGxTv3LfHVXueCwOOOJRo3PKqlEB9LU
HAggdjKQX8WVLVQtkwHctNvK5puE4D5In/JWD8mYUq/Rfa8X8NZcxtJdKfmsbwUEQrUFoViY8b2l
URBGpzLBGn5QIjfszqpRvRk4asvjSiW/T9rHtJDsfvCXovw8jvNDEOu7qDIv8whmIlj53nZw/fKn
pm68TH+KhB+G1gPVvijJcFdbrEqNlI3BO0IHl26piIYr0VaKp8JtCXb1NK9qo1yWgwhKoZPLrgpl
A0a+1QdzUQpPPWzjMgiW0ty4abEPI46bebRhg7rwru021JywGXiq1Mv88bWQd01k7Yupc9P5rCe7
sT2E4TKDhRCzwRtGxWGA11vrgOBlgLMKvRf5lZM16sIIRQofAC3rxUjnZR2rd4myLZVFKKd220h4
ye5CQ7ArSt5ET7aKcKzjYlkMhqsoy1LoSHfgPCrlsTZ5d8NZTmtlNxshmS76gPKljoOE/zKLdszV
oisgZcOmk7oQ5LPx15FYy4FNhVo6tOhH0a4LQ98ORk4lHY7N3rf6ntmvbB3Cwm0qPBuTuAqzV63b
+T0lVNy/BoHsyWO+E1ud1HiH5KPKDFsmK6o04KNzUpIBEmx009ZIckE3FLaCudMqJoeXklPSb7ro
FyY1ZDzWtE1Kj9vbmvAWxYKdSA+TeD/mpHD9SagPdSuyR7UnC+t1W2qqwglM5VmXK8DeYaEDTo8B
YHAa30ZTQXoOnEL6E3SbRj1M4ms8c9h2H2hFI95S99HmwdIID/qQrv2556AiMWx6hMxq6DZZ+KF0
patNL1bWukEd7ijdPCNiN4aQGpn8UyUTR0Vh99quKG7EVFn6w7jAGMaGdenKAsWAuM80fOyEml0C
JTwNV0a9jer0HIWVl1jP0fyqzStfPE3JdC4rZTFZdD+UjUC7Zo4lxkeN8CcnJxP2Uqx4UmCs8yla
tGpnN1O9C1RSv9q2zHRZawO6V1qp02OQAJWtJwk0r028CZYy6Y1SWk7KyhrpR2ZxsZCtd2vGcFYu
9jptYj/aWtUp6nBHMQI3R1E1CsoagouXK9HZyEM6pQBEWfLey60bhs95dqOnZAT5vTIC4Bh3zLFA
7ekozbEJBLedX6WicgJfdKimmAPxgh4TRr3dpepCbk91cUKIaIvCreUvfbZjDu4Y9ro7G/mq5WS7
wBK1hUDV58O0pGkTsUrcJCzYctxk8tHP0oUo1HTsNtDzUcyxpYC/rPY90lYXnZPFAjLjp8RUHa1Y
DwUFRXFf1B+tXpAQsjWl7p4Yrg66E6cuRq/0sAaCbeFGl2MC4pOgFp4M2FXVAX23R9qWbcu+9DOn
YA5frfJ9iscuJymsmWOVq6w+0x3EwWG8jhOF8Snp5MkegOskYA1TBavz+ycpOtcQfNthBUXDpXPT
MUFWduSO2lOlsOx7xTbq0a1E6dHS3rTpB1P/7Ip1WbNOJy9MIgdBmscY2DcByvOQPVXsgGn8yAg1
TCtxdOA1Ld1YyrvZwXbsT7n5kg6T2/pohEByfRIgFw1HoP7w+9qWFaqnbUzILKDoR6QIM/i02M+r
dOzceSh5Cfm6lrysVajpV+YcumVLKxumcquEy5ap41KhLLrsOW0OufBC1SrO29LMbWMkYRr73awF
i2gEKwlB7SfhJFr5LTCNV8sHIV7X5m1KX2caODVDxwJ1oilRPtCDbfVTkxZk9/cF+VBa2xX/yWif
e7nyprSkk34QumBl+NOm6I5hTUe4fhHqVTB+GHyqWN83yU0g9K4m51ylWSjDK37Chm3WhKhKWsmY
Tyn5KkwOPv2QiwlJbflONYa20L1a6YdG3wSaM9YQ59gEDzJTrxr3JGB2X+wtwNU611+7aP6Y5mKd
DXAnpq2Q3ku0HXt1V1rnjnUkJdLSSLsnLRdITdVF1gFQzYe0XUT5FnVcnlGOxbWrxuuIUh1gVE4W
acCyUUk4JmkVseqltHYUuXRruosVfzJ1kgFXbxox2Hb9w4QCpsEtJ0hjJwifyiq0C6I1bidCtNRq
kOo5ceb88qOZRjGpy9ny70OJCwdBA1pRupF5E2u3LWDJZQWagoAH4d7UV2b33AHcG7mwbKjyAYUA
Vld+QHoXvlrSex/85CeY6t5Iz6oKGDihFKtRZuazQT1S33Ws8DQ+QkFYAR078Vi7Q6hyEl/UNl1J
kha6udy7BQ1F0OmwIl1QNnm21ksX3pVxaaoPW0wZeSJ6UMK7pP+QulXQ0NYVp00PnjLMGRvnR8cz
tlLpqtWjVDe2WlaLoA1XUVLdRoH06ncjDArpEn5/ZMNWo1/ciZXXdCFd4YM+bfR2i47OCapFJFCf
9wHAPcertrHQLpQLSbktykVnLfT8ya+KX09BT2pZWpxRMr7a4Vmq7+rwvb8Uh/lxjBN2VvckmJ4U
PSqK7urDj0BZRbn6nGscuB1RctEVlh2rGKD1d2jTbDV+ljXAXchy7RQdCG5rAeFdaMF6DPn9TX7y
Ax82imZXYo/giEw/eFGnN2v+UPTjUB2U5qavPoLeU7q9OqF5Eul7nQTjLpzOerQN1A249aKUQeKG
0fN7fcE6sM18sOuKIVavUXc7VBYxW1q0gvh8cf9CO+UGCrkyyAl4d26d/WKVJ2Fih/HwJtCJl8oj
BeLlVfZmcFvCJ7AiUobbxnozGSAaFfgOSyujG2gRdAsFhCHPXo1BdjLggaoDJjAlL0nIi6Ut2ykm
JzHKyoHW7NVYLell7lTBS1fsJFBEsS0XhlGCMvS26edbE9ZJXftghf4SyoSr+ZInyI2n1T+RkdlG
p9yZA9FIUon857mM+eu1SUeye5BzMXNmrd/7+o2grbQw2A9S5FJzCoyNTaq2tPX6WLWzHcUx1KHR
ro2btDTsAXt4GMV8kJDfcyt0bFzrrTNX+BOSSN36VeT0mrTKxa1hbqUpW5bKMfMvxwktQ+s9Ee/m
6bUkSAm+702kkUxEtM2qsAtD3MZ9v0/iXUuO20smke9nZEJuZNhBq0Ye8rRl7TdOlN9LXXvSUuNl
TBpyAQGaCWVMNG6U/hxn7VoiFHDtgSzi7vLPmfESwef360NDSz75IfEksLlNVGlh/zSZuGNz20E+
K0bjJOWawsWgSUQC2ZCDMhnS9gECleh2JL1Ji01olJAPUBEBJUvNRxg8JHW7bqzqEA6SPag3lnoT
13el9WBUj2PGTzap3Kez1mOPF0R2kdNpVFZNfW5pmYr0IUb6q5SgefpuMOvMyNP7pO+XRluc5+Ix
boSNSInX0R4ywIWUAnesWjzpYG8tDRtgcxmKj9xQS8vWTxVwVhpa4vFkp7J8K03DLbYhTtCa037O
jZWvxtsaFWGWgN7P46nl/xjNqq1VgdM2Sr4tSSuquD4HDQQkeYaHiwsXXOEzRENXEBv2UECzQrSW
JI12Q0PCGJJTYcp7AexzPI7GjarGjhaXj22vb6QePXDvO4U0HZLwwEAgoV9F7Yncy4JkYjiN4iKG
JYEk5bVuB+k0sj1in4q5Rz1nPqvmy4VLgRwxkT+YQghrZoZA1C5QD4WOxiT6XqGRDqNvpJWkH6J6
C0Hd8fUXrXgbs9YuUtcvT1Gz07oJWd6uohPUxw+lMQGlsvtolwjSLm00T6xUjbNZWU5xuGoaDPqK
cKhJjOWFWcSLiNq5r7BrVN14ZsTyzpB3ZXqs4PUM92VzsPibZkx6gmFl3Zz64FQJrlG+afqrDiYW
ParRI+BYUtz5FY2in2n8AV7d5cfePBcAyvliEDJPp3UuiXcByFudt5GDAJ3SO3BV416PHot5SdZV
BJ4Pq4JAHBASq8aj4yiLsA/q10Li6cq9H9Xw9o5C+pbVL0lyHqdbZK1jcOooNcXWgvdMsU6uponJ
Qktu8FL1FCgKg9rcBumNKhd2ztymcj1QMBZxs605+cTa09Pbvnuj5s2Lji9wJ9bTUm0lWx53hXmp
WF4uRIcxJGJK6XJql5P2YuLUPdz68UZtt2qyDYoY4IvNYz52KbifAuWFeaVJaV8upOfvSbbXQ5m9
CgnvKdQOaRacaj1YK0W866YCckztCB1np1/Towo4T1+r4iGZz2a1KPS1pu4pItXyJIVnRTma0Pd7
hYMfQZYfrbHWOVWzv5pEYg91W3InhdEmK1onIEkSjNTrKemChNeaJRs9q+5964aQ+o3e4DPSLi4e
lyFrhqohGvuT+1+ahSyFXdYdSnJlEJ9O+edBcZD3GQ/HIFgGGKvw0v68Q2MWfat3bQMrEDjbLSB+
Jd8oGK4eAkuKP29xJWAwSHWSsu2bo0mjLi7e/n3e5NUNrt6SyTz4opMuz1DftlCgiue5EL7Rhl5T
tv/fU2hMNJEQsenaFX+aoBf3XRU3RzELh4MiRJYnTHAxJwFm5FSaDwAFOTu+QIitW69qXAeLrynW
f4lPfj3m//6CK4q1XFqCprdRcwz6yLNgj+YwZer8xWgXCUlG+OPr23362XCQwkdGM2T+4c+VEaZV
nUsat1PpRePgUL5/ff2/yPY8DiWFAgGENhGqyz+vP5ADxHInl8c4JfpVz41CjS0soLf93+5z9RwM
ver7SAIKEsaFqNsZoBlBSftGb/GXauTyNIp4UcLgpMCwvz+fpoRbyWRVSKg1sEa5Jjvj9P76Qf7S
wFxuoWsYb1zMLfCT/vMW0qSIEyciD5LQ55ROAckh4yzCYh2m3wgUPvv2v9/qQsX/TWnhx2IqYmtQ
wlmiUmJExjfn2nePcvXtUz2QonTi+i1F9VRRsrw3MkNVtV3X/Kty6NdbM3UmFuNP/ZdfSWrNlZBY
AUzAbtwIqIXikbBaXSSw84Opkyx+/ZU+W9aGhkhBxVvmMhbzz1dn1Wop+5bYHAFejahxcg3PFzr4
9dvX9/nsExlMfMSJR1IRX129QrK50RzGpjn6rWDDXgy+eY5Prs/QHdazaBHROfP+fI4kY5BGYcXT
sf8hU3kU63/++Vg6EXnwnDB0VLVXl2edD7leTMd0F+rPhvr4Hy6PMglNOrHtL6F1mOpV7mfWeIwB
1uGwZdX5P9wACyQNp2mZLan8+ftHDC1NaZbHYw/rWhC8sVG/izifbBIFdyLMlpD+oa2/Ou9NKdUp
DPT+iDxWWkRqfa785jGR1Y3eaHeQLklp21Msjw9JmS9yYaRnEXpyqm+irH4vVf2IkdNN3H/3wz5d
Gf/7u9SrlCEMRImWvgKhkYxahDpguV+/20/OUgVBmUJ3hqP0L18ayey7LK+m/igrNPnMS6fsMYu+
iaafvV0J22usb6zL4PWrAzuuimzoaqE/6vOMvEGrznFsrCCYNrYFkjw14zdP9cnBwIQ6jdBg6ciQ
lavX1gACp1YfDccESS9KZG2g3kt9W6m5bTP8/PodfvaRZOZZYDChGjh8Xy2eQC7DpNOF7mjQ2NlZ
xTfDBz/7RCx7SWcAN+Y+16eP4mOIj2ymYwKol8dUJC5cra+f4LP3hXRYFy9eDJdN9ucOm8O6YMh3
yiqopZVf6fdJYBzHIvOURPwPn4ZR0Axl4o39PR+K4tls9DljLZjStk6N7TjNL4UUe22n/JtO7pJG
KjjUI+S1jMvcuct3+y2yBs2U+ZM498emTG2v5F++fmufJImKgkqWe+D/8Zcdp0Und8ZffTiatQUu
2FSnTrOYih5vmqLWVzRLlk1oFd+8wM9WG5456E1xz9GJF38+VVKkg6EoHaOH5VtdO3034+Sz1aZK
uqoxZpJ7WJe9/NtLG3IaJHI9DUer3zb0jIrwRQ+fvn5xnz0Ceb3BmfOZzLqvm3yqLudBAJb7KtBI
//r6ny3n369/FfAUNRPNRub6RR2tUh1mY0itbIgjTM7hm3t9+iyKKDGKw5Cxw7q6V1F2aTDP8XDU
hJc+Wcnh8utn+fR7AMuS3qiMdLiOTJEvQYZtrP44dTu53irRTdfcfn2Lzx/h/9/iOsgIYV1bU8It
cguOHl0/85v85rPvwegDEQMbCXvta5+8YhIkYWz1CZ/rhZkdJhluxEr8Zrd/9qKYeKFxtFzSqL92
e6J3I1zgiTGst3J12zAJ1//mFp+9qMsEa6b/XPb9r7r1t70h1VNVRFoDiBPdC043fpPn/HJa/E11
++vA4shCMvCripcvj/jb9UeloeGVViImcf30ECqTudSnfPSCqELL2c65J4rStJFmKI/BnArrLK9B
v1BS/fuihox6sTWF3Ita4OoQyEtl0hRNnnEayp1Bftekb1LSS0i8etI/bnB1iI1dM5j6yA2qetGg
zxHOvrQDb7KQVya74bug8+sHf3W/qxDdN1nJDDJtxto/XMsIMg3toEJzmSoA3/kpaKdFBriad62d
p6irQorXeaeHxiK/2LZA7RR+fL3pPsmJqFvImNGmX8w3r16xYeaFGollf4zlYgdmuwiaVe7j2yjZ
zfgfakyV1FwnvxNlWdWvbsa6ErVM9btjW/eOlsH0676JhZ/sPp7mMpHIwrHyL8F4aDFKNjBIUgLB
dCp5nwoHsf4PoU8jj9RxcNAxjlKuHmNQGrKkJulpar3A4flu6MAn2/uPy18tynjMjZjJIv3RF1BW
Lgu6mF9/889uQJbF6ORLvv2XPVM99pjfFlbL7GQnXkjT//Hyl2P4t+PDiCclqkouH4S0zm96Zm3+
337/1ftPSz0yytRvj9EM//5pjr9z9/lkFWnsBYUTUCSYXn9gER2SNIzhcKSPQIs3zrft+O/gEbbT
MuW8YRBPrx1Lp1Ephgnp9bEuo2XOuToPXqF8/PuLAubliFMVnFuvkd4JH8pIi4KRqY4OIpx/9t6k
kvr98lfpetCq6TRbwnCUAhfV0H/ZZnSmZJnJZhjWXJuzpb3RiYOckGHC3pT4802+8dlXNkQOPpJM
jopr2MYIi9ksLW085r3DfKCG3ud3gyg+22kWyB0m+fIFtrn8hN+2AiR/PzGGeTwGmmR7uML8+07Q
qZqxXLocRaaoXF0fi7+u19sRD3uHflccfrNKL0fNVbzSCbsqiYCBzaNxeb7ffj+1oB5jezsc/WA/
K61d4rSmRHuz2MZwmJLxG+DukwTtj9tdvS4w6XlsfH9gYzuv4gt+oaX+X96YTFuF8QWarl9bWad9
3YvazC3QRszZMrz/esd9klDgvMlu+zWXjAzwzxfW9rmYjHk1MjbDalGbwMytFbF8SmUBQLAbILvq
JEsrXchMr1R84Rsjub8XHNgaBQ0uyArV4HWRnjBL3R8vQM0QfYiSPWrVP7+/P29w9Ymg67SaL8gg
QbeTvA3H9dfv79Pfb+JvRoeA4HQ99CmXJLLPhDLGQKMyq4//AbTn9/92A/nPD9T1mTb4JpCMWi/G
3oO5P8rL//IMmL7RFwDzuXZ8HOAzmm1t9sekOqDp19yvL395w3/uyV/mYNRJBseWdg0qCarWDllf
9MdMjXZiysmV60gsE3P8Z8AHNOGylFWFJUVK/+erqmvTlLW66Y6ZWHhGFi1F/oxT5n39PJ98coYW
MIaDwpKjxrhKFywGZOdqKLXH9kaHKy6L36FK393gKl1oYwzB1VThBnCFB9O3Q+WbY/JXUXf1TcgT
QLU1WdQwSLu6RU8buO4sbhEXoTdpt6V2lzY/teFHNq1ECKpBW9lTm8CYT+0xIxibsotg5usX+cnC
wChNlCUgZKZkXntU933cKiZr76ZsN6aJkYR20yvHf78HkKZq6b9OuOu0RTa6ZkSKY9yIjenGsLLz
QoZz8928+M8eBbCBAZIUJ/JfZv1FzvEQZJVxM4VY0qB3mMbHaP7WYIpe2iVCXn05wLP/vdNl8fwW
4WJdicVA4E5z0tLGmwfJGaV4XqaVHK0Kxjq5SVmW+75GrEl7RFtWmaY8mBWMh0ycQnyXoKkw391f
Wvy7nj3ElkIHKItvBRiOUqBuR2Stmtm6XdDsxWoc8SoI3+p4OmA3Dcuir7c9Wg3L0G+7eN6S+G+y
rr6YRg3YfeMOsOpk9VFimhVcuThcR8V41OVJ9EpYCU0G4qcP8hOeVCtmbkL210rP1MYnwzdhf0sX
YYrf34/TBOULxx+3LLqtlQh4L8EyrSKYxUl9IYyMneJl6Yhgu3muTN44VDzZ0+bSDVu9xR0nO8dN
/VBPPRzBbKJwlXNPliN5nVw0uUJ6UXIaCbo7uAtOwCpxkKUZtqpJOdZc02ZsyzP17TbrmJGIhDtH
K8jA34s+y/aL/BzK/U2ddoe+v1iLowaefOG+V/DfGrVxEefaWizFyxYOoK+QcOoKbJuwLdqFggVG
kDV3k47mFIjt0KDd64LE0ZgGaubJMU8xwan1G4441cWp1x10PIuSqXQLC3GjYKIc8U3Ush314gwR
+mfR3rc09JtjX/8PR+e15CqSRdEvIgJvXiWQ92WkqheizC08ZOLh63upHyZiZnp6bkuCzGP2Xjvw
0Gfi/MXZ1y2ls9Vsccrdo5rm96EwL23YrMIGQIdu7Kzpd1CqXQhapK515EjyT1XVDVUsXqBiocbA
3/rmRY3Jw4MAPZtfnejXE5V/UzQbDZ4PRC+I6YETdUtIk76T2UE2d0evct+sMt2HxCoYOX6RvLq0
RbUxTHTxKdLQWb2JuA6acsbdPARd41v4J0JcdD2uOODp8zKXG7PCZdeZuFNHZ60M9iKFi6pbK1Ut
z6CGFvn4IaIvtdhwBz8vlUXSNEiU66eHfWup0ZZo36C2Nk9SWqqfpvjVmPdy3lvJFeQLC8nZn1Bj
DbO10pApqsSt4ZqVCfTXTEQIVOuNJlYwLa3lpLnnzo54KLNDYmAdjrt953Xcl/VbbYOU750qXI22
jF+qvHGxFartm82kRBj2i6bWeBdFcdSsG8r3FlhF0s1gFtymWhnaHazJahLjQRnlIerTbePWp8ho
A8XoPjzg2AMDrUwD99EOqLzEET/3JOdNHA6rVHsvYabo+bC24XrMBU+FGsAdMpL92A3b3PI+3DTf
PP0mWE+WKV4Jy0ZH+mVbf241r/DHPsa8XzZ6iJasXpmCCLA42k1qcbBsvsY4XJay3nQlhozsvUS4
3ZvBrO5MAZbtodhyaSGEtd0MYSQdg1g2pCtZziUuNNhIZvueufnNcY6maH/Kwl1Xzk1TVyMuc+0a
4RGXGiEg6JcyBzRRtK8j7yiw5AMCXGp2UHbbyPju0oc7WvxQNvLgeCnKEC28swCPdJtQo3a4dWfL
9KcS+Je3G6b0YCBYw5AJ6Ehfl7q3S+3ixwF1Vff3aPhXayo27vxQxd1aH811lwkUqm9dfm+ig1TP
lVovU8g7iftbIJttile3GBA/a8vI+6ncecHb5EuLB37CKtveLPfVqz/TERNx7Pkp3sNIIKbNfjPc
EN54LJ8q6fprYJU2OSr3EPtC29hrc7ntwipQ0n9j9QG2maN4UWcAHcdimZszD3r4U8z7NjqNNT54
+6xFp8rSlzRRflhPL7GRvoZNf+cNfZkVewkUdJMlELpssY4SgH2c6CPsiVclgVKWr0mcXdv80GrB
Tm8I0ZvFy8RQ1iSmRItaqiulT/5VaX3XGnUFOCjoXQgRFcYIZdxWHRNuZzhUzZuKlKgCVpSITYHX
3sSo1ihvdevsS3u+2LI+106yDc3JH71PUbtLLNEQaLGMfURTuVFlfNO9FTwefMTtMe6BxMLjQhjr
RB8mgum2OaGJxH/z19GCWj1hFejwJOiTXqFxnNO11cZ+Ov5l5XEcp01SGY/JJvY0ai3sTOUDtzjG
W/RBeErSL8sb3otoZPhrxa/NmBylyRnZ6hgw82Krxs2nmeRPn0DIMwKDsH1z6pMVXVROq8hBaBgv
TC9/c8fboFbkH+grW//f8ozSXl3ZnGdeW+GAwXkyMwDF5wF2jlffdRcKRGelvCFhAE1BLYUaq+mL
U4fbsx+1fWf/ZrbzGccOp5nWfeY6nJYxz/ZTVfhV8hTZRvK1qsR3LHvuSTdfWLXzKYEYYtuYSPcc
V84Yb8MIEXXcs62dVnnqrJRohAiQBKX4J+ptmnMbtDsn+RjKRw+4SjIIH61fw4FzAP5R8d6l3jM5
QgtsjOeSN3Yx9/ZyrKqXFkYHqJs3YF0Ylt2FFuI95V+582ZGL0XS49HUt7NWB1X2KDLgGNx1ZVHv
NGAEs8pxYfffVoj1JsNZ9DT6dPKcRySwm981EByju+CU2GSjthEqVIPRbrdgNJcTubKVc7fLDsIJ
djylIZ6qvNdOgV+VdPNGWJeJu6C0+/eR+03Ww2kojcBV8ocl+NKrbdMai658KM3dLvR9kVlXo73L
7LNXPoT+rtaneDpjRMQykSyGrA9at1iig9bDr9rR+Y4gUtb6ksCFoCt3sMpMDQNtF69MCHCj8k8H
LZi0IQcFXj8wAvPN80YfohM4Fh1MEGjGzl1UyL4HOf4Mjd1hamjXupPslTjfiek97E998a/lZyEI
je4I/XG0qaMCQylwhKkrYeRdATqdEmOl1CoJLlwN80H0JYAafsH0xy3e3JoUlDUmUWwGAnRMuhMx
vD9Sr7J503WfWvylxu+zhEkooH44P6E38+xRMUKTSqedWUH0gIyWAnHAdDeH+tLFp6+jOMA8cwjV
gaf1pzVXdftgwbkDQobDfR32PCzlZ2FDn0nAaPQa1wMkD5M22M78kFFtxQzJMs3VpL1J6yNS8KEY
wyufNajNeG0Ld9sW3q6136cSze9eLe5h9eM4xJKedeliyjp60z+1+bJ4ckK3W3cx8ngOKVUCEqJG
Nd5TXfkutXEd5t5arTMKGvJe3BSox7R9ghDSVvHd8CMcPkovXDAu8hXICVqTbrnednX3dAt5a3rf
DdOXHQCs7Vg7i5YTlDnodzHkpzyKfEfl3K9xz7gdALoUCsKmKmOgH+Xairr14NjA+eKb5B9NDtHa
A7OIHcbF5BF6H7MyAGAFfJcllHH+1I5LJcQoWctAGcelbjDFa8RO666V/qklnx6UtSrt9ol0fFsA
LZIskmxwWEjJFcxvg32odRVzb7mOcowZxFlC3Pbg+HGR9E8rr3zBR+JkLKAyDiOhLxXIVVVtrZQq
Oyswv3I94bApA0c8iOoG2K0DSezCFFrTjFOtratPwC2LycLvEH/JwnxpO2ph/AGtNnL1YYD8VrTL
AGWkNH4tIz6kcGDV3oUjW65G1lFG1sE2al54KlZRVYEWcq45/Juyx0aH7380YcM07ygmsFJPfl/r
QaTl73I+FthxFOrNhr/LnF4q+5JjqAnF69jMfiV/4zlfmfUR+t5WzGBITa63aNwbo7ktIgeLubFP
nN089+foSeuELdNjNcqUN4FAOUkPsdZstaeTG2EidxRG+3uc4pGpp6BO0PrDC5LKS2bviufZ64B2
qa5SJoFEolSM3SLBM5pAvSnGCiZkvBPGqYeQm+XVbwLtu4vuMHawX9drdVRXhqEcO/NzKAbsr+cS
MFPyG07NRi3+NYWzHIs/HWOtCSZFg13EjgD20XmM2mXSdgEMyEBt2hXS5K0ylCs91vzMFbvIYREl
+61rtasCwG5oio2RDvsJqe1oxEHIPV2NDdJfuY1deair2M8KD9/5vIhhcGkpboTMBqQH7AzzOm9T
rv0W9hBMcH6ldZ7wew8yCiqZYybXoRAoPmqnv3pIfQmnQprYbPt/g/cgnm4RJWLVz+kGA/ycwEQq
rXWigVVlC1TJ+2TdZu/a2482T5b6BP9QwslB4N/m1sqC2uJhJp6mnzz9YkEdVEOz7NN+3SqN6ouS
XyNL3Z0b/dSUTBM9iWes664+F+3NAYWUPxPNUGyPunnu+nzl2v9qBhjql57wodooSA1lCeByYeQD
d2GDIfI3naVvA9eqnXCj9/jz+PwhXiYdNKaEV6fO3auGl4mvCBvcCg4XL+B1qu5J5O1txkr+0Brr
TraEQ8mPkXfYqtTjoGg02XiKUcvE/ZuXX12ufMUVCygiyz4BjQxPD9Hqcuz2VQ7cavwZ860XnRV1
fqK3SI9azfOpk85u4LqW6sCBO+Jet0DPlsGEKbH9n18reAPhzjqYECL1zRIu93q/RdN5oubgL8al
RXUd8t/a2Tb17ADaIp+28WpfSIg1Y44PPH/iifCD8OEmtbmagK96RGaLXifGTQEA5g488tVFTQj3
Sj7UdiPrGbO6FWQNhgI9N34Hoe8rFN6dWWwpzD/kWGybymhBVnFMe2iguA1bs1wbMQ2VDAdfjZj9
zXa413KwC1o9AEUCRYRTEpMUVuEk7KgY7HpZUl3VAA0zSIOVuRX6S0W1qTWsnl/0/lHJbVju0vRR
QCfXcLljOky1ZDHF58m80CjsIt3BuFmslOZiJM+ttYY3sRv/RgGEt60WM9aSGMpB6TVnu1XvVts8
Cie+jfr3SCGgkX47Y+ipFG2ZOOl6tstL3hV7oC1MRWqu5nghRsXPMF+3Ch+f8loCIDawo4X6LsRF
3+szlgsexqYzIF1HKXEHcau8MPdQ76OJGHIulBc8jUVXLIWr40jBA9r/PE3XQ6vCxeogZuNaDAFH
W/FD5DXElBJWqDxWBRBOJfEbXHOazHdFpixFUvAcghPJ3ACOtrmrvGFYFr3453jlSbXio5uhXCaO
PTM/7OllYDw023UgWpx42ilPnFXunUR1Tft3IGKRt9HAKUWRGwwtb/of3yhOFUTwtuZ3VPDNVW2/
KV03sppPXjQv9OqJzwg/qjTaqpGDrdyW2SJLsl2oR9s2oRU2qlGHkGMYC/v5Ygwj5FFlfBmqYu+M
YCLO1QQi98+Nn51oeXVrjFSzwU8AEQx7OFaqU9uHQQ63wkre0OYvSuYBifWTKRNkEyjf2TWEsjiv
3HpP4skiDLVlQ73Yqh7av2RjQhTJmcp1IYGQ3XARROJxefYgEPNzqDX5b4jqO+gAWzHS0H9rRhGi
o3bYuMkG/sRWE8e03BqW5keOsmYyg+aA0mzGfeleE5vBkEDprh69svMVcrkMYjASYGo1hlsyEv0R
3Odgcd40N4CnqKxwZO08DpvRIsUeIE1trIbmptbXoYUw6L21/atU1EtZbRXoodm6AhGs/KXkw7tz
D3qix8n+NkEIFd7Gc+9zM65r/PI0S1OK+bLY80MWsD/m68xJaFiffXUaxz2otDq6OUACvAlTKAZ4
44pv8EmpGZNbXP1WoK5QlqCiQVfy84Qx9PoJ1S63bzPcq5HhEFzNihsgglQd3lUa6mcZHY+Ppg2P
AuIkWiNMlf/gakBgIvSkCjE3W7tGC78c/a/hG5nbfe0de7QrI+fi/zxNcRN8bWr1rZe7BniqtY7b
K4FgXrUN4aK0UCrcQElWpnNNlcyfGwUUKNBT7tonw7HIzIWUnyy1iLKlaCuqINSvSqqjfe6XMeCb
dnoZwWt21W5QwYYVcM+Fxd8EQk8ZunWZl9c2Tq9qdbDm9NXNfyKhrYXgfwGeKgEPbF7V8pTLFUPl
RTj/aCOxJgdQL0m/6/g5Gn0/qK9DdM3zP8e8mWTmRcXGa8iDMFDs3AVxgdn4W2cbh3GpCquv6MpV
bKyKdGuIN2W6Tua+bm9aH1QFqIr0de7TILdfW1OBAbEPccb3ebxyo21n6oHi8vtBoDI/JuvYi2Gb
QAgWGRV9/pOq+5zygwiB4vRsMBIdjKR3U2Oxl0YGbtBY1K0FrelT42szLJhuNyWjF31E0LEzI/W9
cFzBqyVJkr4CVHK+EvGK2sVRLlairyKd/qp6C6vfVlLkgvdLTk6yiuxkrdnvsvuN7MecrIiP5HhS
A9e8txyFFu8EdICme7cB1qS9wNqbLpUJRmR8cYoygA+Fs/C3KlI4KB70mZT7+q6EB9E+SJPEN/9n
tnB6Okr/VzG/tuHL06lnceVqO9i/nXFT5IUHiOYiq+VqxFQ+gS0cGQlI5hmJtpFhHCSlui0d1xf5
n6lgd8VfPGgvdvVSekBh9x4xjxp9h7pTmlOTjTYHGrzysFjVTbEwx8Btu+dtf0vGG0vzfeXJT6eL
f2MtQn/RBBGvu8M91hq+As2n827JRLla+GZ/tGyQjFiK7yiklqq4GpCm8+ksjavmvLgTHUIBaNIe
fc35KHCflNOMNf6S6AeQyJa+8VRM79olzRhmMMDmP0U8w5aKjjakk30aXWEIgRgPMe93u0GBkngM
+8q34cSknKjWAPvPWcfmcMQdUsEH4vyhJVmn1Pzu5LiblniDDByv2ey151iL9J7Befea/VQoN7Ky
/CcyWE+d79Jzk0A3wnXeDSvDSuylBW/KREaojjvAFdimxCrT6OK1v5FhTuvAA6H50tyYkxy39hA6
F+G8qrZcIG2IGf2pmt/Gh7J5eM3R7rZigtt6S/leo4F2CrvqOmoOYQuNZlU7zlK1flL9zQAo1L02
87SD9LkxipJ3eFh5T4woHZVodvA9Q++lVElLHN5Ygi4dqQeJ1QaZo/FcZMuOwIlsqsBWsYwOnDQD
R0dJCOccyqwp52AuzX0MnN/wyrPGKe9yuemKOEwKpOJxJeGJTAwpUufYxQWLgo3uvXALB50n1qp3
TJgta8lhEi2hBZyP8qMxP0ft61lVuXIE2zsttfHWcF+YxWdc/VA4LAWWo5QZiNYfwmI7qidP/x07
Bvprfbqq2nUQzlKbeQjslzKfF+MEF+KQ1sxnlE8zfZ+cq41Z3uNTF7UbOI4E36VgNeEuq6zAYurl
iMF/0u1syJQOXYN4AzVQtH8F88N2ujbOJnEVUhL8vLx5XBAV8eY1faal/oXdnzT25twElLKQcwub
A8F6uMzTsnvdw5otj7r4yfW3DBduiKd7Dkr5rTveYkquWTkv+6La9sVf1Nyi5KN4GlvzV2uUS2Gv
i/ZieOZSrb7yZK9Hu3YUcIfPAxHlTGXs6ktmu5K9T9L909JPeI9AtBYtG815r2NFj+p3kB0LlVdQ
5bGZmUNRk0YFPsHo4I01/mB3WSafT6Rl9Say2J/ldaLCqV1Gpa+xeZmHeT9xkRXl91T+S2mPx/TT
SSFwaG9Gui3sHTkrav+TOEeGawW/HFfEKB8RLV1XHzSVr/VaaB9dhdoIOo3tXWLrPMpXCfKmhF1r
RrwYe708GdGHgWS1pA7InSDTOHL2aWPSoGaA01Z28xEa1xDcyQTCcfzrq2qXd5lf16+eABPSFb5g
aYDje/Ig4M2XZKJH4c9oh4PS/atQow+94ktAER4MB4/TRk0P5XzTxMnsX/O6Y2plLpN6S7JMTBxG
MXyrBC2bxLOIcDtFf46zbryAvyNmRDgof1FObM3Jtl87UJEtU4jO3XeAfCuTMsDkeh0/tXaDVTwk
uEW7CkZa2O87SMc5hThwrhMofN+KPzyxCotbxfJgkqeRJ8tLdLrRR1hv+/m7ZJvg0NOk2bUgX8Os
VpJ/9s588ZodXHdntMChnzj/HfiA1bS0AA66TuGXVhw0FuXAzG5AXzbRbTZTf6DhK+3Ub41XxRCr
YuIlb+5RyNCM7rgrX1Jxgoa+0IxplYaXPHno+fdExm/LsqIHlVmTuOTlx1ApALZ9TIaz0qMHSD9B
zkrCxH0ypyWswJy6d1IZNz2jK0hkgDC+cLiSy+w1syqmP7+iOEUmpx92/oHRGdsL9pa7LqGrgHQh
NSYLEgwgBLZ653q3qLnkRc9rXr2YDNE0HQgaKJ2SKWfCRHZ0fgDwSeJMFL7crLU2mQsMONL3biEf
VHF4/RbSvMVt/JZWCJScnBgAcz2RfmAOslv3DnDUttI4qeTw6bkd9iJl+gNBVMK71x0QVpwbc1Zs
0FBNNjPakfqSCOZRZ26gZfeYKSiO/qyiNZl5Y60zZvbFMHx2049rm4uGPRRxzD2lt6VB5S+DOKJX
s3wQ7osuPcrwaBCBLkMIdSC3njP4ojpq2skK06CGhS1/E3NrsXd60kot2KpxeGua92g+8ZOz1+JU
iBe5Fy8nZTs8GaLwJGKv4ci5ZCONw7PJhLz0hCSUvOJ6eo6fRR8VkAloUDB5VUa4J2LptrpP2EsL
Gxxdggvz3G32g2cv1JGV9xQInS9i/K2mwAmdRSJeIewW0UsNcqIWO4VwmNk7VPldSzeMba0O3gHn
s3vuSYHTsPIbgUNmzcgOa4YjpGX8EPW9tPn1rvUkGPYXWPujVWiTOALPo4fK+ESvheGldnZR/qCW
TNN10r49/yirPKUxxLhXOwYXRvdQGieNQyRRnwkC2yS6TYDDVIhnsfsjPQ/MbLt0p0MUHwWwU9U8
uFEVeN4lKdyFzunAbnhpu3+qe8iM96F9EZQJjhUIgJCTBuz+2MKWasEtaGA2vL5i9DYHLkTMOt6H
082s9sZwMCqxkB4bDwhhyVeib6T7bTJSU0BSI1r0CkiHG8hTKLkX5IkzCNnZHqR8GIN0G3F2KYqE
ba0Grj4PTA1kMN2KNnhQsUHnw7MkXimIGBOWTKhFx6qasfBo7C37q/QYT9Im6OwVYDwTjAVbTHzo
znsh7hkfIezfhfHrDJQa3IhKDKdWrLXo0FfnUjl4HjnnFcRA2nsF1nxuB7UDepXMDXaUsv61IkJv
0nMCxM76AQxFKs/RC78StVp23a0EHDbV/1xSPCaVCXxF8IulbEnXW5jOOjE+yfHZxwPJO4bHfBn/
Ho1dXS4q+2fwXvEWc/l1gShlUHo0y/SeDNIXmbkTnAS5/dkAnVcj9IwmaKOaeDnjtRqZFp66jOHq
rYt+de2zH8hj7f9YXR8moJiWToBE8VDNXZ2mF4MYdjn8lORTWSk3fpYtIDtsKle9RFTaA7P8kFav
hOs0pt96d4yG2zAQHuBclG7/1Hck0V4xT5H+T2h/tjIviJaZ0P8XOd+Y9z0Ou7w/6dkxqX87/ayG
B5OinIHflFyk/BM459moMYMgeb1vuJHtV8P802Mr0JpNrm/K6tHXyTq3VBJnDIQsyvMh2LWQODPm
4M0AR4PFXUi9k7PFjKH4DPQgMfbWMla2nnJGy8YSPsW8xKGlw4ExUk5D9WSGNB5aucnUV3M42RoI
YSasAwdNn13MaFjac7krS7mpkfFNHoFcJCzpbMpcSm/hgXrLAEDRryhGshDPIgJaSdqBcmyGwGW7
q/IplbHAhv43VD+T8pGMcj+zpiWtGW2Au/FKm/crDBJZBtrYUnqM+0GbgiLhynlmCkXTcyLtEUvF
aeQ1wMZ4nMTWcLcTxXk1RL5Q3maeilA/2eVLGc3npx5BgEc1Id8Ie2B37/hRUa9ChmlD/FNWGB8d
b9kOe3VoWapS24+DX6IsGLrhNE5u0JtnmPRa4y4z4gP0jLJ0pmQnIGcCZhz+law+Y/PFsXaV9Gti
zfP27v3/U/zFaD6Gflx4+VdIvQxDjkeYQfrd1V9thi61Pmxxf24K4096f5IpK5AZyfmpiE3vnvX0
4qYb4J+5/pc2ve95oP2HJS98UBP/pADHdtNx0bD2c42vQR776F8/WBs33jr2W0ObDrhKVY2TSoy7
lQu/VGzoN5SATGOgfmXtGxPA5cxQvrZ6X0AVRjj8Xqg95DmDmT7pDxpsyKZcu3B7C1f7hlGzalEs
DRrQS7pyCzdLC/HB5t8ztvMb/lo9pqtuML+zPL9EarU2XAnv9p8LjmY49/ZPLt4bwyAPKQsKmjGX
oFcHiI7HvD0e/2HEWHRcQJpznVEfOL8oUSY+B0qOtQ7GURbhJgH+z0C5mr9scLbS2dfFVphvQ/hS
9VeScxeCW96AugiF2k12eKjRP2ys6GQWBxnRJM1fbs+bqW+b8D5blG9kZLQ3BY9/geYJic4upfwZ
WGhY7m9t/LOjF+JtuugrzcS6yBgTs6WRzOtM/qBnZkhB6tUA3TCB0FQpD6IYZPuVI3TwYiTc5fyU
IjxVQVzeYFqp9VrjPuXvT3qezc9Xt381lx65xoeazy7JVrNsf0Ax5ux6EFXyZvG/HJWXych5mn7b
nkKEgXNsBnXz3gi5zBglAZP2NTJkhlFZWgSFhfP77Ma+hINpxJceZrPBDh5aJvcBHcifB1tp5gFy
iUtK5HvP3saWryMzNC/Ntrq8ZAk7VtWkw2cBYYJx48Pk6S4HN5uhLWHymWQvzyYB4+3CAr5LqW6u
cvs4SG42PTl7OEZSt9n28SdT2QXCMFT509KO2Q6z6me5TevJ9o3z354/JEF5je3SjLC81GLfpbTq
5oQQmug0UE9lLKKTPlyk4hxrRxMlmqcoq2kEfK6+xuN5Sn5B5LB3abaF/K1CDBhuE6RFvXRDvEl5
uFdhfSkqmXacTFKhjEwXVY26iQdeNuT7DNNmzO8hNEd9jliVkJVYX03mxmV7afpk7VZblYXcZLOX
RgeEEKEmuGPw1r15GUvqNQdpH+ERmvGv5AjiELTUq2J8aUa8zDzbV8MtEUc5N0DSg0mhuJppIlBH
LDowa01hLuKSmDRAbC54ZhkUz/WnnpP55BB59yFYCbBOqAhH6ix77dbIC78bcooIh54L9g+wlgnt
KUZqep7jiZ/O9dixK36ZfqXle1TdxxIWOkkaGn82iWn2c775o6Xfc5n6es1i0WkPTJfXESWKo3AW
zzD6OPM6u3wAsFgY89qU75Mk3kQ7OhM5dtnPPDkoX1mScs5a890zs0Ov3RRAwoWtPkIwz5wyEboz
pe5XmtO8DP13OaWfwhn2zxVVjd6AgRgl1mmS8TbXtvnwkagSbZG6TIl9MwukROnVJfcjLV+dHlSh
vA/u3ivsAOdYkNenKR0WnVOd7bQmWIupXyJIduM7kNq67V/mZjqo3h5B03KoXlL9PRwFuYtvBdA7
ZfohCKSE6NqNHD0bz3gTuuN7CnvrhMhOb16S04zEUyUUqlqJttuQxEImjwzs2SYZRKxqMXwXBfBj
yoOqt4IaE2rRxxcA6ej5NlUTUpaJf1bVHrXaJEqvORR0+B4qx0ooQJQ3srOWWfVWZ5yVicXRoy6J
U3TV+KcajH2WZ7dC6VaJQ9FAKwQim7GnTO+s3vmxhPPlOI9s+nSzD/6/umljt1fHWYXdyTQusvh8
6mpMwn08NhAWMpY0ISWpauCTrmeG4ZhbIed9q+3eNqHH9+3STFkwiMg3UEFZ5cBds9X0o6Mj5+r0
hehDv0DDkhbfYcxoRK0WYAJp8NaVJAEw3kUsC+Mu9FP8155za1msmeSlzdHhOSiVz5xNwaygs1n3
sZpUyVdICE+c7vCY2Ou1rwOLnYq8UaVGkfR8NeRZRDVQNo27cWKrxASciDzinhYJ8jWTpMOo3w/x
FKhaTpZFTyd+npt7yx+jxdyT6NJ6DoR+/tJBQxSD4BL4cNVr6t1j8zAPrMZ4e1yihHTuD0cj/U05
iObQ2R8dtSA/9kbl5rAL2pdZ2z5v7/KJN6+Q32pkeijeMU/Lpc1Iwh4Qlz5PmJzEM2b4MeM8kPuu
usq6nyfQWrVXiuct5xE4K2dLUd6RTvmupcARfEPAQ6KGb4yvyaj5bsJ2iXF/DP60tIlrsZVAb9dI
wne9u+ooSGa19AfGrYKeQ+QnQ/2J+r92MvyxyzYq+MHYOUWi8BXvoWjJ1lYRNhCvqjQLTSuYMdkM
Rj8Ihvgu6u9RvKUUlTXTCrV73s7JKmdNY+XQuLTmyJPcJt4qS8tVwwih78KtnkG3fSTjg3ffD8El
PU23zVaFiZ+yzJBQPuH004t4PMucw2PFYv8XJ/duHHd1dkaWYzR2EMujsPJAsegpTfVhtoih0opu
DZltxMBQ6vwTsZdv43H5HN83rA8VZzP0m9RMT2XkPhp2VwP0yucyf+iXRr1B+hAPVzt2GQ5tEPKs
NY9ZLdqZsGFCTIJcNlrMyfj+ZX8ycovOkvZ3IBgJedLAJM1k2z2RFGpl3lbLwsOI+MFGx6Pn/0L3
bU7oG/N3A7Fo7PghdGF+q2UlPhzroY+vNE2S6fZ4cox1PDYLIV/BYlczkll78Iu05RemvywCtmJu
u59Ssm3oQpvmG2lPkuzaGPcugOuvOOlQwfwk3WEwDmpE2ilaDWYkPcRQ4D5+2d09Zxtax0oc4vku
rXvI5G6M09U80YW6LMSUmAkS2wG+06Qh6aTbTmgiYud74s6AJ5jmf5P4CnNzo9hsZ5tP4nB5Rman
3QyECzrPjDWXtATUIhZxQen00pNNJjjUJ7TC0dUU9NZoXy1mcR4sztxs1rA6Fwr3AdwdsHsfvX6X
9Y+Z2uBl9xGabO03yrbPUbKdv7YzyRnd1a3uRfKt59eIOJpu+qu42BkkmMWpQkIne3a1VouS/y2x
PrUeMWGyFagEkPPpSAOJ4bTTh4A7OxXEKFuHKbIWor5MzWPI51UuIFCiustoY41uz+FHO//tKXPQ
/sfRee3Ejmxh+Iks2S7HW7rdOQMNzY1Fb8A5p7Kffj6PdLZGGp09QGNXrfVHKNYKaSHbnkQVGB80
axkV67TZ+w0M/D5DJx5ON1CZrHxP3S3hL2Ryuty5IEjlb8QG1FOFjP97SJZV8xzGXWri3dFWRsrw
tnObbVe+a+WbigTB3UpBRHD6HvsgOzjCTd6f5EXnd50k27BBx/pV6deAkE8nsBAs7YMWqTiUPMRa
CJEYqF9ZktILc26bcMUcOJdQcizx/bR/DdUgxCUm5plp5qXMlxOYfSk9ek9bGkoMv135LfV8YQFL
InZ8CGhTjTcaYsph76sqCC2PoPiN4vPcEaVT1al8z0sEJ57f3ucNn9QtS7w7zKzDeO+B04vxaMVP
NUjR0JKtWVz1aS2j8WTE6PkBGCgtfLGQ3fSw3MqrWh5thb7Nt2p6H2iigbtn3V4XDfUoxTNClqP6
36I4RrRMGAPlI/zkNqrmrOFMNtcmumNr744gIz07y1NyDPeO4UVqsnTan7ZdFQTr8ttrYhpRbjGj
fRdR1UE1BqcHjVQBYtLmtak+U7GHEfP67DkMHyPdylOyDaZ/cvyyAGcHylWiahc1OsaEL4sMyzgD
0QTwYNpchBN9Lm81YkW8bYuuIokO9SvwqUG8UUqGbD8g2qVsJmLbjUG34nptizsig0w76hVq7bVU
DimNLY2gOS+nxAV6oAZB8w8ENWvyHwVGFI3/JGENAgLwCqco9fe0eneLH1NFqbiaE6aD5G6Z+4Tq
C/+uwKwrAHAWEFnT+OtYTIeofM/b42QCmiVinbdAqs1dI4WT/wOn1d1k1fJD88UdniTccAHuHFb7
CUqrQ8ASDtuw/EsADy1rorjiPQ3h2+fk9Ijpw2XoN4dloUPFp5XXK6hJ4jcN/CWCdyFr2QJ+le3F
4OOQ1sFlKK6Sn6yFY0SqnNc/yB5IA7VfcFIuw1Iu8uCtCB9V0a+iaqZmKrppzjnp9IBwL2byVjXx
7X9pA9vMYKFP8re1PS71xl4N3KnWcFHH+NjJT1p60YRyXU5nO720BWzHswGcdSAtST+0sx8qD+3h
1Azot6Nr728nNCcTWkMwCnQU5Dj/ZP1SVw9KC43T/NVpzW/naioPI4cCYGlq3WbjBPE6NBnrWafq
kFu+u6aD7lX5KXH3vuDxdGh5LYo9JmJkCo8+eUz1wHL81g8o+rvAm/8Z4sIIkKwCmQxo7AKb7El/
09bz1gebgXLsX8diEkQHF+nRkMHH8GiE2SvHZm6o20r5MfJH5U4Xt/izi38x6YgWLwPCdFYlLD20
HQ5kLgs+ogaosvcPTQooT5tHlD2kwSKgf068XX70rwF7brq1sA5FeY7yYGHhbzXNq2U1EBiQyiQA
u867G7x2LXEh6WEu5+zx6ljqQtWgOg11M2pkG8BxrnXnM+/YxfgzlQWl2YDxqqfigzG23fCNdYO/
ox0mDunCfJ2GQzU8oE9pxmC1L50VCO+sz8Qs+ZJXCj4olAxpCF2c72OlO7lJ9WJTS1W7oKwlJIoq
dl32R13WIglOgRS7fkQohrnBMimnB8XnMDRuhf6TmpyM3GjZaH4pzLM1FT4ON69pQ/SUeMTuXbWL
/WcGYpaUZ8w9h9CkKYbNUSPyp+FoDxhKwzb2TLVb5oi2jHyl9TtMCFa+stJtqAP/h8nSMO51/zsW
+yixEZSCji4T86S537X8Cstk3XH+ISFnkk5u7WB4Bl4V6TorPSPmv8guDRFxrKGnTtfXTchcwUeY
/DPgvJ3h2qCOqP2lMIeDRpyt4lNNwYtuSY7GbRLdqoAmYs3xOqb8XOpbFSq+Hf6huEV+VUPlnCuL
1rngZkEE0ogK6XzSSE7T69oTTufpASJ/t76l7odIO66VcSESuYx0banC4egWb5cVeY2Ahh81ytEz
nZ10YM0JN4oBoS/qqxpfkKy+BHS6cbGq9W/HNrY0GsbLTO46CDat7SB3OMsrmbBkVOUpbJ1Vn1o4
30/DvEaiLqIzwbIRo3GtO8lu7nQt6/ri1hIfFTB30O80454CSOajztX6OSj0qo6fNQ1ndfWhdwwl
pHGTPHAVNYH18tGpRKeDQOngjnlfsGVv0pTd7Tkx1rjxI06yT6uneBIooPupjKuP/IRA/mg/pSTb
56xoSsQBH69iLohJdO8jI5VzSuROHb/nR72Dg3LpbQq3anMw/bsj3zSGo2S+hDgb26qkXzJFApi8
FGAfmosaXG5nNDpW6LV+OMMxTbul3byVwQMF3JD/r5jLS32bMkxWBm60TCHfbLZLvJFJTRnUMg+L
tdp/Umq2pLhnSeOPbaPGhxLtfnUCxdnyBxCJiRrrghaNCL6tZbZGV7UeU9KZhnQ9dP9y5VNkpZcS
I04AeUQpQo+t5axVRz0+pC3NDrw8Alx7iLVV7Bwj+YNyItLhAdaquWIQhcqq2QpD9qy8VLlhmAgB
WuD+dSLmagj7VFnqQ3V2+JRC48NNCMru3uJqp0ZvGpL3XCYwX1cTQkNNUMLNQNQhKrpnJgfPNBCs
od1oaXwNnZvNDy7KrZ/ta7Dz0qU8tMRd9ME2txqi1msQRs3ou39NG39RW2vT+PFhSZEJlPm2lONC
pXRZ9dzJX4dgbC4VDITV2eT/o24kyx/V3rHEb1MZO8mCUMd4q/DMmC73+XpqNjFq6mDVRAPB6v/s
epUgIqf4gK5QoGpU08kjrYsddZU0oWtwZhkHXNtt+zTDTvWhUq4q9/mgksHElodnAIAvmYkXzAu6
Xf501M3aQ3jo6c30aaguMSh982j5FTBa/q8orraKpyZbFS74LqdCripbYmehpWvesW6gK8a60JPi
GWW/pE2a7kZkslhb8++5tIgyooQYjqCn8o0Dkg1ydA+INqrpEGMuqHdduSEjlUVihPDAPYP2VONe
cDRlPcl2nxcj40+1TvXiq7dXasqehxSD1TjzMZPO+3tPQWRIcYKFvCvKblSkqcq1Td70mU665G2H
LSe5Oak8u8Ab8aaK9yKQLxI574QeFTIVaj8jFibKzZcs2Pf5JkdrVOoHae4JZpidpTMuvxrFvuWy
7IhVomw49cOFU/IRj98ItCp51fG61OkRrRUmJ8rdN3MCudCqBbYn2imutTLDcDs72ESU/Zr+3JOB
LiyOr1l10NHWDBAFSg+yURKn9Cr4xpSs4uvsB3DSZjzpkbGKOW7q4pKNf07wrZnKsgd+dHVYrA1t
yHS0LHr30kTZin6qvN6G03ff/dY0QE16vin4lNyWkmCOq8hfzS9tmn3rITbKXa7BDz5Hu15IPCxN
8IX/cmFn6kuUfnIQ1+aby2MmF/PDQ7EgEqrQumj2UrXYE2mhdGwiqfh0DPfXNr9VaDNJBUrI3uoq
9663l5UV8NWcpVnUy7jb1PGnjVjbwqJUjlicDhqdXSEVOAqtFTnCDehrUNGQz98OmJFG2nVKhp73
YTx0zqFXjIWlfpndSatwIcYPSb9lxPknxEW1ZqE2OG/HculTm0DRekwpNMiQVm8iSBOXcwpgbBn4
FZaMS8y2N5Xz2c31d3Zhhsx3oO9Uww29dYtjXN0EdiCl+lawPZr4yZLpZvh0YK5cf+9qbAwKiPt4
q9A6hWj9XRBXN3rTTS8H67XQP0Zv/GyU6dj9CTkyCNdpEHiW9R6cqcaOfCrKiyhfI6BX3zUX8z8F
ko9kdtJ0VBX72CT0hcktNCQfmnOy8y9p/AbZpeAtUymxIp8JHeObWWFU6cb3lvDnIiIrORzWpvJe
aPgJWvZ09S8Y4qOe+ZTR6J6mPlqVatTpM+kfeXhI/b+sPHT+JTfpUX4X1UqAZInBE+1BTvRU0gGv
k0KSg490+Vz4N2EN+w6TnxIEZUz4ZhVzpSOCnpjwIx4kF8+FfO+CnUqXRfbnCHgNpJal2M51BAkr
uD+t8nhaxEBUKN1MXpJBB7XR/lpb97j86FcCPURbXri/ZfcUsQtDdRnqT30APUYWRSiCKByvGLH6
MbYlsCrZxL2JeZHihxmQCnTMqDu8OzTAWUTxc5Yq9CxWmJ32w/ihure5VtpXf2OclK71zynOacyw
PoGVN8s8MOhmolwJXqzn1jTHp4yw4Lr2mj3dM0s0JlF6zsKWpitc4xxDlOV5s16eNuBDTE9frXBm
hdpLhKEXYihNP4XyILOftpoLctYovkTAOHbgtYq9YDl8mYrPLjvXWfWSmoeQE1UkNFiG5xRHQ1RS
cUx/qVkwJEtPbX8rN36xCi9vfoOwPygwS8Wwj3L/GiPpaHtPMviSYbJAhAt0TWP6i0ZcdzpPew3X
TIQjwWXpGkeEefGh6vpNo1AKxfEdDIjV9jnR8XJTFuspnoD2GG7zQ+q89iiPGp8WZii8bWTv1RQA
DH25rvjbRKx0A7w1benY2yrG0yq+Yu0EnAZt8DdL7LOqu2tULLnlLG7ZW3XFEA2lPuMfbYEDq1MA
kfQPIb6s/NevgIXbi4ZpUAPWUPDnMCYW0zYrb81cI1JeGwES4l+aRkMj8ork66XX9ma+T/WfTNW2
3MODtHndaEmfyZGeyAV/JzE4VXN5E8I/Us3StjoGlu05I/tTpC47lx20MBZKrHiTZrPVqjS6nbvi
tW7glhvcFelKs5yDZbFPrabg5lQfHSwvCVovKYo3LXj2YJmgjkiqgbEcdhaFiZBmQ+WsQsUOjKBU
aGbgObLE3QunULc0JHlGniyMFo83pw2PdTO8G2m1oMSA+zF4TWj/DtMnxb6RcgujtUBrm2d0eayV
ihIn9PSJdtaw7Oc7O/vKsZC0d6Dftkz2mvZaQLfjiFprjrvIaVryB2ubDNbanTXw8UdaLU3GBcN8
FGzRDRXGCn3xc11XBq5kmQ3lz5STlSeKmEYq0gIoAuPLn/juNhbl26HxJRijff0tttCTtTu9Q222
sexVyXqDOoOVfVNaWCh4rcOOJZ3KYheBNYNLW3N+M+vXJgEI9Yr0dYmHucSSr6u/evzZyqWNmtYG
YB0n86aj2cgs68U1TriPPOn3y9E8m0q3rIezPvd+lTz3SNf1uzPtzG4TyoNU3nroNUu91JAd1XQO
c9p7ANQF2BzeX1qdiGYh4+HcUFFYOekyoiAEs8jO1Nh2mEAlCLyZwq3wDJEDO5U/PoCsNJgNrkbN
3bXOg7MU29Ze6Opfmp6x/c80OCspWvFwxvcobHI3FbxdHV86JH1R86+L32Tx6rBSaxpujobiFx2a
Zox3bjmsJq3f6Cjqkw4jN9WNWnxqgqeZrqN8O7Byhcl1dD41C64Ey6WPARWiqKGFmnWoElcZYpeG
DAuQno8IxAeGZ5Rfdr7GTRCIfpECF+SleW+xjutG6ImOjnP077OQwrSA/0JPDXYVWmgyg4kM5vlQ
l8mIAeBhJ7+dfYld+k8zmMENxHA0fWb62fRfJQBQPx3rbDZs3MJZTmhl+6rTt0r6rAErHbMGx5hD
LGf+6YYIiP0bLe3oIOl9B6ouUNNNDc6s11rjPQjwvgLZOGG5akDRC+2rrU0MMe2rqhC1kVXnpNK3
WHf3yiRXTYDiMjPvpeVTLhcubOTXgYau+iGtpzWczHZt5E/DuHBt/KOYfpG1ZOF+GqydpnFz5Y21
QOgfltGcRF0uCrT/cHR6w6dgr2yBiHxTq599ZPCg0QDM78wxUH5E7YuZzWiZZArPmAeq5SSRqswd
WI7j+fGIz0QsswI2QZu130xd53w4GdWbLq9t/D5aOxUMuS1dbOMM24ymNcYwmbx26VuvfDoUDza9
v85HZHbVvSx3fbMJ0S0DAYvpbE53S9mh67J5Nwx2Aa1nbbjn/r7vPuMKzYr25/bNGmVIYHyQ+RGK
ux//mHRDTxi5Eemlab5IajIFXM9vLq7xlyPTa3QdWubMfsmgGi4Gehit8eEbB0s/JQHNuHiKE25Y
9SeGW49KY6M7GfZf9PhMDom+SetX+jyYI64KSp6mQmMZtl6NiFDbS6Jd2uLNaT7iQPEcGX450vfq
VHx2SGC7mo1xGhgiSzu+GoVtLw305DJqH25dvOot31qSAPfUsX0my/fVKWfpWVDspji81wjS6zD/
JsPyz3AluoIQ/A+ihMkY3OlIrgRRtSh5w4EJR87V88Pwmdb5pabGtkimt14wmWSa/+UGPl9E2JvC
ItJcNat7zWY8q5+QRakaRiHf00Yeu4lCYA3sKnZ7b5S0AGbiWdfOXk2GmzohNeKW8wIqT9PA2ndB
vEgp1Gsa3TMmFHcO2OtHM5sJuAZr40sRV7cHg2XiIZ6RK/lsil3Ef7lY2/paoSTLsJ9x/6NayqqG
qBp7etaQtDbueyXBOyqSQebRQxkfpiFZINBPThtb3wsQBC5+l+xY2tOj4ZGaH7m6UfDpGSYnTrvI
+KvTltQbWrEDhpM+pSYbwFxfWujTC6o8uYzGwnrry08DJzIgr86zO6UPYT2EYtx62N7JEDfSd/qq
gF9xPJEpn1E+q4lJsTGcTW2ekmFuacr8WWFRbsJRLGKLUL/UYBGpS9xh5BZpoQERZvF0QjeQouNC
BPQRjkDtWqpsCppyipHGZQThJF04V4AbPkRw338MwIOitbe03h5GJkvho+01wEam4tyl/kZamnps
w9zGcl9CkFTuwoFfoNc6flSMe2AWxFh35k0Z4W03MtnUrCZj/6HIe63ci/pmOx4nDFyneRx7LPxa
saNhnvmTua9rJvwDoBIrAjE4+znrWpPNO0Bukikoi5UJcUrHFIApe1pFQ3ZSbOcBpOCYsYcUM5it
mXs1Ok0Ce9LJZMmMh1MUYFeOLdQW+9ze24Pz1tdxt0RIsaxRj9EkcNV8gwrItR6e6gLpjHVqwua7
8HFHNI3CnYezKdok9iZmNo0YLmwhblGckdhUvQTKe0IdWEp5jKcg+9WNa+5PeEyQS6QnPAdMHC0/
1pg0ywD0vS73maZyv/zGApzBzBvl1iAjNi10EX1FQ2hFiU9DtITjR6iOlB3j0yl0/VMDFayONSVC
DHUqYPNrV/KGdChEHLKvAOiBJ6gkpqG4elUY61Ua1jqRrrXub+g6F60cC1pIfmx7Epl6mWZXrQiP
qgLNTF7EREw/OgBsObNdrfwXwb2GyIAmezda6bII735KQVsJFa/1jD7J5L4WZvPK117wQJGD+tm3
FAeawSEmhsa1Ai9hmLQHSgplgrcA1evwLyH+xKn/JTxaZUWCUZNyk5NXVa1ry/Ja1/ZCTlUe+UVo
ILhpDRPlDSxdaWubsSzPBWDqKNp9oYYgwLMPWE67yfmXS+ceIYCxB+5pXYx0vNL6Hgd7o8aHHwwH
MnSK/KGkRxF5lvNay+QF5qbRmKpXWnHQkXkNYEyy3TH9Drq/UNzfgoiIRBBAg8BbJitHeG19lOYx
8fGkeFO1nXOKRvlQ84uTnR2uWOdkyVPhnppMO1f2eyLqva0diuogne9Q2/FkeDXTqjGrMWjHa0jD
IYRglKfY3DBDFsXdyHgXmuK3d75b9THQJ+1o3xrwz2BAfVVfqkEBX1st6bBeSD56Z0Dq13xjja6y
zUSHiOESSdAuSvXesHJX03DBVzlmu3p4tXJ67NhFBBGNrdFudRy4HVEP02Dc4tzaJzq/+UQ7ta76
7gsYFxP+DF0xCj8tBRH9rJWrDaBXvqIEzIqaWTx6pv5V02cL2jFSb7a7qWcbmKzRgXNGVPrSTfV/
RLSAul7K5tKTDVXNDWkkXcTaJxgcd8lniFqkNE8d/yursyYyfnAMPmR7qs0qRfjI4e11cm7K7csv
JyUgj1w4NTKXEogznoAJiI3OqWDHRZ/wJVKEKwBq6wYthPPVmQ3yu3PZHyRiYuotX/LI/Sm7m+vb
SLV+acYMZ68jcshBUEOqu0DR6Dmmfp4Cd3mMHCE3f/UmJ0KHdZ6dswJSRZAApgTHslOSbU5HLq87
VpGM2Vg/xAizJl18u4yJknA1ngdxjU0e5YZxuNVB/fqhXwdIXihQDxv4B/Q+wXs5gzA9SS71sQRC
1IdnXoYkAH0qNkp29VIQeVB1oTfBaGgoxoqCuAMKirOQfmLA0cTdGMlmJDQsxTUbxiY6xNazO2sx
pNXNjvRTU4/LMfvXhBbaEdQdvRMRGvJuTC5mP7TMHc57n77xv6n67i1rH4/2JaW1XcnuExkfYzas
Rl1seT9kL5ahycPQgp1XnqOWJy2rLx0Y3JjhUsDNnk6MQNDb5yJ5LQY0sKO71cNy2zhi1cNqRRxM
WolWkyY2GA3cmx2GTppc/ZMgdmuSEwvLW26OB50J0Ibw7bRPkTarssBD0NY2JiYWOVu7lTpWfNjA
lKdVEcpyQBLlymJXGZ9684iraUdvJlIWSJmQfB8rxbsSYKUla6of3nuCcBqpLgP5F9kqmW3KsQzt
Y81C6k7niIV7pjndVsc0xpk45eg59H2iXq2pY4QCVdJIKMLKFLbs0eE1yrGJdkBn2rMZz67A7mHk
NdFSzrPO6j1hTmat7Plz9BFQkArotT7r+6BvQpREdrsNWm1lsj0PZnS2/GdctoSgIfhM0oXoNFKg
9I0tERfivM99ArQA1E2bOKWKk3p40cvtHOdCyskyk3s7sI+aE50DfVrGRruyCbST6MPS0tgPif3W
mirrHlQgvHDRtTvfFsdayTZl2Z0aF+9iHsJC2svSMZAfHBN9XNJUGchxTTpq1u2QLgMF0DNM2mHg
j+uqVh0AcZy/jag2ykB98bON1dWY0GY5Uqc5/BCVvgiYgObrnHJGsi1YxoC6zAbSU/dXtSmJT+nQ
dWxmrW6pHtw4QCPE71UZ1yD1H6kNiD0sLdwvpTMtk8JazZ3Q7bBzss4btT/VYkrutmCONhNk7tpI
aOSWulLZDq/BqKJDnmM3tJ0qkPAp0WmgZWzjVBL/I4h08X/5rU34s8W2x8kFjkRE1vBWqfce+ioU
z6wnBCnHeXNw4l1hb4l2pBi0yg8a0VRhCNHmvlo9wNBD0Y5JspfuQEThr9mbqEFNsmU/ymQVWQdF
Rf07bQGQXBDXtCVhDOZa9K9h9o/BGpHTLixq4nroToeYsw18G5xl2lGbUI2mXEZfpnO0gErGaGc4
NISym7XFQ2IcK+xDlbcvQ2oLtguCaNTyMlQfmfHRTydNoUQcZ/bckB4+QIGEW8EbfjuGvrCd+NaL
aenC9vvA+yXjigHmOuq7WOdeLNofnWnZD+dA3qk+c6BzHqETO1dwmRbbcxNSmTQk61RiYWXlGx2G
d94zA6o9ym3w+rMk0Y3An61EKU/1UaHVB1/8S8COxEeVfFCegE7TzmDwDxbzAO26B+jZyOK/4Bfd
QqXs2xcs97A3DmEAE0qABteBq25JI1wgg38JU5/nEwESKAsMasgCM4G/2Eh7ihRpJGNjGeBfAmPq
HAzlzdOBvzdPTmMfrPpHZHgA2peYfCRLIYy9vrvy5I7HesxQqBXo/XCBIQttgAEaAqzcHPXDUZPY
FKCqHExMI61Pi0qMRxBRKMdh1dXvYbrXbB5Sn3t8RsLmkADjOxcfzbiSPldEpwKGkMSHGToql6Vp
LkqkjVFULmKuV7t1H7HCb7VM1beZ7Byce8JtTJYKs+tRGzc0ZL1UlsOn1F/H9EMtb/Z0VfSvkFVa
6o+2U4DGxM7mwTOGejvxwjc+OnrmvQacT3dwKMCG9CneyQ8nrt9nvyTRk8t+2ijtLP8nSSsWDJk2
YDTW5Fr77LCB6QXt2ybITG28SCdYStAOEXzPShObAcNN1VVQb0js7BNBaIlGGthb1Ms1SaCbKcdM
06inASWWFv3UxclxD2ThAaGTcWi4Z6Ovtg73aZPvMCYGZERkx0C8aSAJAS4aNJte208oO8rouy7Y
hPxzS5hCCA6DmYo9P2L6qZdufFPEsoWQLjLesgQ63hoONKUhbKsWY/gvnF5zVIJRpRFOReSO7iAG
KD2LLbOyGApxwwsJyPvWFd+KGq5YYXzEHehF4b0cXIZo8RfEltGOabugG3FASpK17EjdisaYfHdm
E0Ifde1PA4h3tZ3lICy79kLbgfIto7J7VfqVg4ix3OkhySS/uXoLm2LZA4dbbCSlYz5t8F+hml7a
/s3O56F+lPRe25ZY1P5XlRMdKrCwwXCEAa937fVOgl1iC/rtKdbeUsKHY1963peMXJva+CU9lEPK
xffTwpsW4trE72livKRCrvrWfzEQQEVmvBynVSWwnyueK5jIH751L4N9ENAn/utIrnkPmL2qfgIS
ObNGwrTczIwzvUFD1cUXnKk6IbaZcbJK3p5QoqJe0+RFat4t4Uqa6qfD7pKzBkrzK5X8LRh6yIHF
NNYvafhaGUfTQOj78Bsk7zbt7tm/XicWsfs0lOvAuxq17kKgJjbDyTNZHt2J2VyHCQ/TK5FlgbnQ
wrectMgqIHvlQjqnCmTCN4kOrL055AFNRGeZhU6hXHuOOAWxO/U0f/sLSHTId/ywJFFAJvUp0uBk
+Mm7cuWwAMuxfbGSYYPNfsS3VaxlrLxMJtwrixCiZki1AuMuCFxKkuzTdLdV8xe16FWgpETiADnl
OxaYVaAJpPNACe65RdJNdNCiiws001szxijb7ewuQuxHrkp+Upy/KHtDHxAa/GtSW5J+55hiGYwh
gRKnEW1i2x1cHc1j8j7KfWeg29/2DDZp1Kwyu1kJko+YpIhqZPQMumHZxV+TCYWQf+Q9SVT/es6o
glCIerBZ1n+d7GqT4ElS1JDiyzVtRMx2v7VRe8haeL7721nkmNjESrS7hPw8ZW+QFWKdCRjTQCHC
hPjX36hrV3PCJ9FznsUrn1kTe9++rbstBpq2MQ5A4lFe4r5CRcxvR1d+Y/OArD/Sdnr6qHJIFZ4f
aR5sEJ8CR2IJo+cwRFYqUeC46rFeamF1ibU1Cxd5deiaJB+Q4iyDrFuWPqTG+C7le9Bhva+8Qv8o
9WeGwXYc5aqWCF9wq5vyvUWVoAHi+KO7KNxtl9xxBaAvuBY2wunZy+o/UwWYoLU2IG3bGYYUxr3M
kZJVv52hbFrzryxna8iyNxEbdIJ96WnzPRrwaOlTIttJCyBHHsm2xo7rvAW5zogJJ1b9a5oIOdSx
qj7aakR1t+7cDxdGakoJwik/Jt+GMf4zy9eyI4/C2mA1F+W16i/InZtho1AfTxhoUXlpjpUsjGKe
ES+Ktz0KyM7YTigFHOdail1FOsoEgR34G7v/THu3RDGg75wk3pSCYP+o2dP3sSgEsWXph03Kyej2
N7MtjoqOGE6MnpWIyzCQoqu+h6b2O/BHiH9Z02EjQyqlHKSR36X0+S3Urb3sw8Rn+m1/smm6Npb4
s4r5yk64kfJ4DbX2HVsdW0AOlY7YJgqUp8MGNcXjRxW7b3oG9UhchiWSs2GlBzeKbgB1vOIQ/lq1
A8mDt2tYO1xVZ2Z2VOBigbwLbHrAZRogMiT2HVF0+F0gpBnNgsShDhrVWrVDuxs7927MgzU6SzwQ
TKVp9xizizLcpgbWKyW83IFDG1pwQWPlEyEzc7TW9J07zn4ou4VO5lQz9f/qPl7HY6cvM/VH7V8d
DhAHNyqUgBluhUz+eEiIGipQN+ZKutfj6KyZwV9lYhYharTmOmpCnIyjue31+c7w8QPqS9EE3xGb
99QSBSNQPaMRTBQSylMBymwQ4UYURgBDo5j1Ulf5Yshh/rcdgTOZxJOS1TNYE2kv4caBhCwFtm31
LQpKYMg+u03wPJxJVLRPKzchgGGoTyo/dduhgMxfFeSMeGwWRVMucoEg0YK7rKFiaUJHo/9JhcpC
KohAUlcEm94gK8duMdkRR321XX52IkL51rc05x5DQQEzN1g4TowKRFfDjvd2uXdmf9/MAho1JHIp
PA1PbQUvM6G1C/0vC7TTnjl2Ht4FDWu4OGrG0KY13lurMzDLVNxo11Yvn12qfndFMmcR/vRT89JE
vmeoQnlJiu4ztaAusoCpRrO9vL4kIM4C9UWONtgyfyQGfR5WjLDRQpp/iA5gLmZqBWUdbCsDAR8o
cal8OJLTutUcmM6Ljah69miiIjNV8z0KwDam38KJV6U2fugYPSoVNtrKl4093aasPluKiz4j+DNU
/z7OV7dTLjViAbPQuHauJGEiZrFWF0ZwlRz2VfIKKgHN4dIciie1iVYYNoiYKDcJbaWNKP6Uqbsr
eeiR543SzWUCdj8xIyGHRuPSmoPXmwpx3RYrZbUTTJnKMK0M9A4muc1ARfFOtcdH0IevOK+fWQTG
bdkDoYPQXDIMt3owbnUSWtIQvWvCGdYbGFT7cZ0G+TJFW6EXsJ51j4nZjjlInJBMAxSDEJvgn7qz
CSRppdXg3/wQXQwOHxECd+WlAfHtdutMTQ4kIZq4JRAkFPjxHZku2wTJulp+qSRCruzIvhQkPhVO
AN6Pq6zw1xbJjR3oeUvQUgpIuOoEjJ1pi/cAojoBrZfoK7OEZb8R/3F0HtuNI1kQ/SKcAw/kVvSi
ESlKIlUbHFEGSHibMF/fF72Yme7pKrWKgnkZL+JG/pA2sRFOs9qAy3AEPSqU+9KHOFiJ28eYw3sb
+BfMwMZPdmlcnVqd4Kf94Y+3msuiY3GfYPYl84celRGi8ahumrCozUDfSF/7CbNBr2wmJBcFx6fw
N+jKPy2bfluez6mOaD5By+qrDYsDfD1M47GcVgoIfsisHfF+DoeOZ4vBDofBoj6X2s4BjP/0v7Wd
q7nbgdZbymBHgpllqDs/X8Kt03EqDHgao/06m9DMVhgARnFEh2dX8xylZylHPEDXwsPkPK4sK3mS
bAC5sOWoTvGwpBt7qzneylXkbOSXC2Dasrf08OC9RUFcerz/W10eTYNzX6SzgojKW9jmpxZ0jCz1
LzmkCwH8ISVonnH8lM245ax19ULnw/Rw32JZ19qYR8ixCl8CIsF+ukrNfus5BmHwhtDMxG5d8x6e
w907uexgUJeVtVFi6+QY1/iPNpseKq94Bwy+HcT8Dv7T8wmrgvlcBw6XW0wEI6uK53ysD7rD58u4
RmQf68g3p5Ft5rDFghdH0M6tmC4QcXWdFgXoU+X8sVxd4GvzH3V8Gx28nfg2kyDdBEa5EZJof+dh
oD9IqAwOWhalLouI83qum//avuZkkoPqalu8cyKQS1d3wmUADwv5sYN4QSAwyyPq58mMdjijHHZM
qngtBEc5i7vdQE6zWNiEPR5s2M/N0sOHw4lilfo/doAzLAADDUk0x0/F5sR1jb0qiJ4nD9fY5b2z
nH2WnLY5WZGZ6G658yP757qMlrM2O6fdyrsvuWRt9BHbOHbSxQ5kytkEiHq41OTFnAnpRvbrW82y
QwurNjmMh7A7+562NUbwLTixt+xoQsKTdob9w0T0vWbJJQFilw3flRM9a8O5K8pHZg+XoPdYBxzy
AqN+vzJbTlmIBAGDadZji+NrOx0LzIfGhr8f21XWpGu37A+9Ge8Gg6BXlkPxDB3GoYiMxrTyoOBo
+ioVkEN3ZC+Ndosaqgdb/p+k3eXYMGY/ilZOHThsE0TbIRuLpc6etNXOajI31uSsCoI11kQgsYSC
Ct0AyyErRZQLI3wuLGvT2+N6BAnB1JUFghzkR0TI3C3OeUhaY5sp7bmsrMdQhWu7T1aJIhdDs5eL
FaCreGJPyYJ5s4pGTKbOQngMCSQFmio49MTqHLDMNIosUm/YmArTev/Wcupv5xtBAquAOtIzfhIk
GyCa+cXblIGuVubBVr/ZxJrL/+DhJ+30qmb/Pnm5TueFLBt/nbiYss2LEbI7gow2wC40AwT0VTk+
FxkKhG+sK6daTSZs0Ym0Lf5BSXou+OsYEbTG5wqrCYB1T1rgLAUMIAcoiscONGd650Hh4ykMFgom
Dl8/hmqUczauyeHdlDk+OZ5/KKtoVkreDYG9ub5FmBSm4FF0/9jaNcE+Mu+zBVIglBLJYveA4tSD
9AofttC1xWBzCohtfttONLgmEKZgkOxNSIutc+0gjeXOxZcLHYF35g/FiJIeWu2qyzgjaKBDV1C8
imHAy29jkLL3jo97Zos33xQnXudYJgkexeWplzygIow2TboS4a3idO9Fl4j9b8u0SVw+N1mL+MPN
7+Wlwsc+syeNXKAkYF+noQP4hEM8I+z2tQF6k/sjYl1DUMNYa+4R2H1b7WP+XpO7wdtFzo1pE953
OcIXgollwr4xjnV3JrUfGnj8zJ1y2ZmDIAXgE7tzJP2r6vxtkT1yFkH0tHClfAY1T7ElYmhEWMnl
J2Fg2nGfLIgXTVMvUZgdtCawZCQvFq7FYBa1nLGxacG0IdF86LzwJyraJ9+Uqx7Os/ScbUR8u/fz
HTREv1vberWWQ88F+Y7b3IUr1WBKtev7VBJk/Jy0fdqX58I66PFJG2+uWa4ikATsDWqbyzBl70cr
xYDdBopC1C8KTiNG8Vl75kcRQ8DQCbEmVjgbVTjSM1gZQAcKY+2yd6kEHRg9lmbMT5U1bZvS+zY0
EgG4Za1qOWp7w90XcbNS5alG2QBKAoTXGfR3XA9PqW4txTwMWivw3Hvy12vG7I0E8WUY6d5T5ioJ
E27OCD6P4nwnJjTCxEdNHx0NmeySBdiyLIYy6T/aAlJTmaTbxN6p4ATwZaHMr9FnHYVp8E2zxbSJ
3U3faki3/nPQj5jf7Hd2CyuF7cBntKLSxAYe1MToJdo/bQKaKm8VrsOYzbgt/zkcUDfpSEumTYCO
RcVzYatFwGKhNIyXvNMOrlFi3yGN5MrTCH45RuPOcMiN1U/MoSdi0RW4kICM4a0lf2wbksk0OA00
6CBvhijzmK+m+uwYb43bnQbr3vbWNUrCQyPiWxkepUZAbkZxsNi1dR42HTRQeIb+wyrmYJ56WDk+
CX1FiNNQcHX4cOuwelKdvaCZ++RN1T7kZkdF2te1+TCJwOT9tNP5FyfFa5yIfyM65psLYqqoMlb0
Ea7ydp+51cWCVZPmhwYDW2rnqykKr36A0QYU5jqHSOOdLYtGHBmtekpmDESSZ1fn1gyxym5qu5qv
qw7WhBnt4jZes4e+lmFClmK0WXELuFld2u4DPLbbIcJKZ1GjwGHRHH/9wM+Xepr/jTOExhUECwbB
UYKimb+WOtACBdvq12iJwz+9xGCihRLdaVAaGiIlJeKg98SfcssR52z+r8g2aUywO0xVqcSzyqr7
4disJ+20Fe9pG4QfeRHrc0IIXYWnzY5NRryWOmb0aiIiqI8Od38puw8MjgaudAFyEVtbVdhrzLVI
pHpt7Sbszx5kpba9CABWTX7LYguyAYRv998oP+koenL9Gm4PeQLkeNSStMBhxU8ysdWqJiiQlMc+
3bXTNqzlLkK8TriEdzWsTN0fljWpimIaDwq7gR+GbFeBcqKSJj1ae6tNS1n5iwlsmHRBUg4DT4p6
Txn2zmMA0rzyULrQECLJFt/npN0mJmORFy+80F/36IuZYXxX7MgXVsakHcbV1bHGlwiZI/K814RD
n0z7c8ldO9ImFOnZMst4HNJrk3K/jgHpWyqIKszmwtkbAUTPaCNogLCbuw1ZxQMlZ0DICWLMNPxQ
LdbhBmHSKol+6wo52JxWMTa0si93owQCb1ATDPsr177ceVGCMdMkSgv1jxAU8x+XGvOK+lQ94OME
a9vwVtnebrTvCRvM2H7VpuQUZLyRfBO5co5f5Esi8E+1ADGEW5uTm8cuL/YxPjBPgQYcEDvKN2eG
Bk0QpWkrMhGtAuB/sbgXkfsVcIYcqGRYNgUZCxMX1FC9CsN+CSuAcPy+QiQPyfc1DRwk2HfiDPew
oBmbKr1XimjFXnja0vLDfURyoRPhSbOnRWb8c5tzkr3OQAg1MvvKdO3ACEjzF5dZIKmNjdJ+lfoL
TFZd/YVMPMOU/gyYILkKa0Kryu4t2JFRzLZYBYyVOPqAwm/NMuzwy6Ek8glOqQZvWME7iyZ2YL+M
/YZ0Dk12NN3WAzgRXGStL1URLhJXHnEiEDnOxJZVCVqB533IgMR8WRDlgCBV4YzSZkSdzhQc2nNY
dROGCMZVTh0gYxFgKvTPrsz3w0De1AK5Joq9MsqVFcKCsfmZYIDuNg4r8/SolT+R4rtHPI6L4KlG
p1s0SOF5np1K1+wX0BWy4FTgvR/29nBQNDhaIANjwrOTUsSZv2L6PDyj3+jWbwOsC5ELjxQ2IbXv
QKcE8y4I2xbnpJpDnZU1x3Eyt2PVPM8YBM6waLwsMGrSNDCCI6z9YywPEytPw6RL72zy5aP0j0Zx
QCi/XsqwOGx1l3VfzxVaBjezeTXiD0en/wPTeCV/B/mu18RTtGWdj7gTx1XAFkGwI0jf9IF6DYlv
tnipprtk4gaiA69gi1C4skA/pb9a8tsHZKtxw29Mt0NQL8jHsFSx442hgSmaWBu2i4CVJoIDuIlm
hgRRmCGvbRoSDqH1gfh7lSjO+V9lyPOIX1FDTaiNcm/LYtkoLAWv3fjaRZvS3AY1Jvn32KAkbzW1
vHVSsmaACL23XH7EAMIsMqkCNNFQRZQsfHj+z7yUZ/3Zhpfa559n59b9IKgUwuclw49HSsc9FkTE
pXOKGDBBKbXNnUOK9KpzmZFiC5P3KnoXlJ+0RPJcWL61wtZTkcCoAaixGCO0G5asLdVMarWNH+X0
m1otvKB8H2YR27k08rWXRAcNNFxH4zNWjLMatA2fI5ESez980y2WtKCZ2VSK1t1Vo7lOR03SAmo/
vDr+lCxJmkL/zXJkDDRnzUkpOIyukx6PSztkNcSJwPU/gU5vx4kQuY8+PI5Lj+fykES8ejf2OK10
oP+GRarf4CEJJqcgWV4wugyeu2jnSZGzORPe3k5G+hXSLYzEbeLPB1eBdwKBlRdcj4ZWVMF7OvFq
9uP2JiWgCD4cYOWdzXaKuCLPJpLi5r6aEX7Ga+ufOp1JWbXJpoZMoUPfgM6ZId1Q7AH0sliHzOf2
sW1PimXIxPKmxflkw+N85s1Neu8gQZLbt1SBqte2Qr4m6jiSGZsrf5TUFlQyvDit9uLKbG/zNfX8
UeWUucBAxN2G/CkvHmBMKf8mtu+eHyxrYkMuEAib/D9W2a7PMHGgGA7Gjk/3yQFXLLwM5x2zMHcf
C5da5HizQnKIGnoJUGQ3UFvRbExmHwfTuZJvDWvTWrtzEIWng+29dGC+B0AQ/6riV++oPWyeZYxR
zjbPHRSOQnuEMkMnTfNNlafPGoo7b7Y1mU9MIn+C12vNj1JzdIgodxOXxhRdG/TWEDcZmYhtUuLk
GsFpIu/27BFMlkGaDYr9Y+rOLc46QbNJCVP6KANWRaXiGvNWqgYFbvzZBhc4qJKk2Y0ZJ/wpXWYT
+B/nrcP+lLDhNNqLRoErtqKFPo64qb+i9h2z+ZNNrVxl/6Yew/QcsDN/hI40F150XBPucSw8Zmd3
Uxbju3BpPDRz3HwhXvwIiQ+XFpRw7jgDOJomWuCR8tmwuu9hskreohTgoPem9UsArt9fCab9Gv26
qnL+FJj6StyUabKMeIcoLrwIP0uDA6aJv9rp0Q/fHnd3DozZlRTkEE5yrI0eBsti7p0aDga9iua4
b+x+0cAb9r3qHGTNV0Bsx8CFF0DVm7dNevpiIgU10Z/p3Gf6Xn2oXJo28URp8fSVgqr2mYx5S3su
xZ2q4hQF7AvFVg0F/VHluWrdYx6au7ojDkf4oKMQPizVloXRdmo/0upODFiw1Ar3U0yQhbyqwJ0Q
rJr66DCgji1u8La5G0F6gMiJfPOTWNbRStP3UJvWmmW8lCR7hjBfyQ68Ig0celysiSit/UasMU9t
yAGx0coWJu7oXD+69S1m1Omqt7S6OQ0DzDxoAI+LYnsTOOrZcRgC4x747LROSoEJLcPVUm7JbEI2
K3mAn2Y8VY5AOy9jW77txDyqXueNxGYrRPWS6q1xXJRc3p2W9yxIurXiS29HIi060K0IKZSsEbSl
jIhnkmQIMs6HVeDpMNxbj3hQDyB3Cb+Pb3W2caLrkIRrVbOAd4urbhGvM17m9XQe73xQMNpJzg6N
UZ01+Z0b72jovKP9W0fFYcwwG+b6WqmvFC07yntkh2TvJ/4xV97B4tQjEacdrpE+aJcafXIe0AQt
flS4F6ChbTxslk10M6fPDhtuQX4T2P2ukKuY6VGLTn1nAIWwdtL2fogTgGaZFjVhoNhpLoNJIUJm
bp1JLLz6EHNpjDYPYFYy2biC99R66SIKPyoJjEgDPUXkfQoR/jAa9ZJm2jk3gzA6/WTmxaPPaeoR
b0lVLTpeIhpxhRa0PG94k8xm4v+BP0Sw4IVTN2cN7lEePILoze7iRY1jWbhfPgseS/H7sm+rMGgK
+kVKJHwK3MKykVR0nq5O/88AmxCm44Gs0hNmXdwEkrePe8oUTyFmFR+EQBrQjlDDh753GOsHNLUi
43xaQZ8q/J0tukOfzhGznFo9/QVM1Friqw5DxG1yrhrn/Bz0sztFsAhF/xJxxk21c2cCRUFnZZEV
1z+RvNHq/eRxVxgaO5gE2ir/IETRxtLC4gi4OIlCNin07q4GwTXZ4xskQmooKixYPNBtUzUOSDfr
bkLKXPhzcJuwNHIVsDTRR+yX7Xsli7NGHB8Vns0yA3JxKhB0nOErIyaXTS8ZIi45Nql/0DzL8Pte
qrst280YA3fA0VyD0KkCfT/OiGknvjQhyW/2JWXX3gFD+cJfBpw6G42SAoBCHgslm36B5p8a11S8
knjGM5H/6CkLUZyac6LAiX8rqgT8wdpGmYIHl35PczJ/9uRzvlnObBl8BbX66qrvsPkVYGUkarkb
dHflJTxbA7Eu8FtWSUDtwddk3mbqNXhPu1yiH/wmrvXcmttY53CAsWFwFSG2+CgmtgKZ82oPHOJI
8mc+4ZTIutVBxYHCXxnRbLGBfz95tFYQV81fJwdG8tT+RtyGOUjQmpNK+ieTj5FCsxCfv99cDJ2o
1saTR6tEkzLvubGXELk8/6+D3TMxS9ltuJs9g+FZC4JFVFGaMcil7o57t/rrpPHSThFW2oCxTMlt
O18szSMVa7o0k3G2WNkJEx3FdkcSDz3qrMqugtWIaudtLiSpHseUE7x6bX5WtoE8MK0bAqohEOWO
aFfbIBrGql0NvGSd2bcSYSCADYqdvxS7uHuUkb9UiJr+2C+l9duTHc/9l2l8VeVLbSAax+QOkZXZ
eq+j7KiggZvsglsa8prkoYzXtDlH2NhBahM6bmlLGtTaq4ZDpH+PNjlc/WQZx9EXGB9MhDP/KYhn
7TD7jCf09Uw/mNAeQFxPLiO8z64UKxZJ+NZiPtOQb84E0Bw6XEpklcJ4b+wfBzaowQWaaqQi7pY/
kErmNi/jtwZ32tBnkLSGQx3SMct5PiUAj9/gbGFFUyTCs9nXJ3u4vZj0gZN3Bs7obU1dMfZLq90y
KdXapxtQgIqxdmxPRp0sIszKScWIYRNDCoZrTfZjIsCpCuqNeee3HPp6ft4jQnXiMmeF/1Lr12de
qINvJV6qNF6VHkdsJlmsHgvHXmv+xWAwdmzKkMHgtHMWMGu3OkPWjFIjTVK5wP7Ofv7VjuayGMjr
vYX6H20FjYYhUtKCXIDp+cmtc8QhInIhObzgTcbmRbQwqt/BNGwb1X6E8UqY+GTlLU9Opf05Y+A1
rudUfSazJktNTJN86NOhwIFO/8NTOVuVCPZxDm+Km0tRsPtrIuAPwBGc9lZJdrrqmg0sEMJ7a4mV
0XoAswEgpX9pYj5XAm0Km2WbNrDLXmbDRtOyWQFR1I0wKRCehMGzn0I1cKyBQ6ladMagRrkZh6Am
WffQdsdsnw3Rc8iaK61/Uk4bOXnPawEDJU+GVZtYK6odeNTh1Rg3TUufG06iCmqPob/4drI0TXH2
e/05iQkvYwx2sEMHWDPLeQ2uxVsbBErU3qwUYomR8h0aW+D97D8IWDZQxOYPARG9RtFNi7UW1b82
Qzu0TjuMTtQyBMNbnhwHN13r0t85oYF5HTIEfj8zx79IfjXUBMYoTDGxs/RiYztAEp3d2syc+eTt
mnzdI8NAKZkHyJp30JR6TzhHF77xpgLyhDr0Cxa2aXUtMJhT83AwcE7pPk4dRp+gjZ9S8CP5S8eW
3u2cZd3Yy668g/THGfcctq/BVG9qJtkImcb9UPXB0Zc5X1FQUALNMXBh7Vf3QfHhvmblmy3zVeVv
e4GcbzaHQjc3qQtIdPpnx4T+cXha7lkvTm3KibfjB3vEvJEoHpwxeEBEdpSRJ4cG5qKmzBEQ5mAF
zxSlrMYRZr/9XvLw86L4WgbaZnRaZLlu29FB0QekhqK3JGcTSMGJ1vyOGHNLosB+fQjt+IJlnYJQ
RG0cCoXkZW2qNXLxU8RHOUaKyxR9zz66E+4aBsd2yCmMmUPjw8bjVWRrbwN4t8jFNTnvdNpsCZrM
QJUtBC2KUCS0idQYDQjTb4IcXhocYqwfCokw51+0/8Hb0FlkgRTuEKTteYA+OqLEEepz2yroxbvY
O/jjiQeSZoMK7cpyW1bB1qomgt8Yh/hXWtrZ7GhpFs+WwsGIVUYI/cUdYMNTz5Y5KbE8e2GZ/7oe
OimGUSajZazwMRtEzTnLy4G5QZzMebyY6Qfq0xUPw7qaDfHDPlno+qOGBBXTG4NiLjhRq24knVyS
jfiKC6idrGtyEnql85nnXyHWn7SgLbNtTqWQL9LMN3FG8kZay5ExWicBrn6mnu0UYs3gvJMJGkY+
9Dohmnuvxp/JhqZA3Ko8WyGbJyQeE0t9DCXcwt0cN9m29k7gGpvptfTVaqzrZ298M7pdHHHewKKk
OdiU6BIrYagE9IN79mXq2HkTQsaz8KrV4bLyUN6cYO1a7ouf61zY/PHjkdAB5n3zbEPIyyOqDPtz
qP2rtMtQb4vxR7BSHTMqFM9acmFtg3GXHBEvFAHiTMNBG8EhNp1t3vMh2Z8CGjb3vhjSV5P+WR8o
EV0RaGKT2T4rTvR2+aqPpxqMI1EQKku3DSODDM5d1S6F/prile14+pjrinehBgOxadC3THeZpOBT
kpzGM7ZudGhllbUVaCBqDA8Zz/oKZ6wf/0lQWylvOBs21tQZOH8wzjp3tzs37rmx243l4yETYsm3
+dzxi1r0kBh9sWNP2bv5qfKJ+/c3xcuqqGhtpAyJQGqAJb0dLCyd2hPpuS2ptJtNgLgYahxxLxxa
n0IKevr4S8XWq1k7nN8OGSqVRkQZtf3JCiqSaeHC8gHNtbfA+vD9GfMtCLyRTTDf/ZmLQxSZAkkT
JTsqnCcDiTDkLRtxg3bZazO+1uEFK8CG5/ZT1kogKdrebAE5996zpV8Sg8cjzYkmRUf1+JNLEMtA
KSzx7Qc3G0mPCr2uxhEOfl+b6FMx3wLl32slDy6ugEanCXCuJ/e/iS5mgKwyTCm2WPvaxiwV+LwS
jPu9w/nZJ5/xYK38mWsQEojjCB6CfPJVuazRE2PrV033meDZAe4ztlb2lfjdDhsS6yLeiPB4MOiW
9Vc3XlVk7bKabWM1bjJEa50/Jd9ECC9UKbp1EBMQbcvL/IL13jv9ys7LAo2ehjUeR+CfHBQqQldo
dU+96F7T9h5Lb2Vxuzf9tcytJxMYvmRiT7wft2v4hdSh8RLOx3sXbQ0JLiMlGkrexIfwdswtPKvx
a0avJm9NN9wFfXGsEV0cB94+rkOBs6mOLJSBdKGbf5P6J6AI98NfgrPXRR6IcTkNsj5WUb2Zx4jO
8p4sJo0ECpo9foT+Z9ncYxPb8a2dPQJ9jcvZWBJeXZVchKF/AqG8UDTKChbzgdkuI/zULi8qAFh5
/G23Nu3MbBcTPtzp6oq97IgQ8wnaxzB8RPIbi5wV/bP0a4k/pEDNmcpvpb1M6dHAPyS0r8I5W/pn
bB5Ff8hbQKOp9gJ2mznuveKMTL0wAGK+SHE0SXHn8TOaOo49xvT04HqYEHa6d3Ui1BgTp3b5r0dn
MoHksa0mu/wRya2JuFQW9dqL/yU4gzrXwANyYJFGHlHbVNFMzm7Wyn22xbeS//BvXUvMkiPeARMr
p+PTbqFe6bDZqX4Xeg84kzRKzfS5XT2XGzD79sySETmQzqNavKTfN/pXyNnQfZu5DKV29iG00vgc
4NTPkMpEfwnbH4WmkeJJLpiLaRQkEWvY8FXAT0scSHUCjvjbVF+xOqe92EqHe9wAhA9HKcfJCtOj
oWKSLINYzYDdrLtpE/4aJoiQ5MA4nnVatWN+k+Ab1FkoMApSmwkjDP+7yRGrPgYOmXGkAqcI1k7z
CrHLh1muIJ2m0VG0GyPRdzZH4Rytp9Z6imNWGdkHDDBwvsPftvzmjPHEY7cXX8Ja5/aLXnw6MMQE
VhFfA9fM43nkC0z6m6sFN6qM4pKBC4CKjrP76nneQbIJNbVNHz7mvqeQfjC9/5en9pKgMZr9FaSj
bMnT2sMurg4dxeM1BXOMMLLXcGIUyxolIu4uQ7YDIZdLAFHE21L7ToLUw1tW9seeRJbn5JDH92V6
7SZzKXNjyXJjQ6e7QnnunGzpVOVGxe02zoAd++8dj9couQ7FI+IHVk3fVbztokecoJizZfTEqlEn
shk00kebPNuqOAXXRAie5zghKPKcWq0/IW+m5ovPJqyrSVU91/NVwYG/RMI3G6ITw9jXoGCKs224
z+Nk3zPqf83W/mvoRnc4z4Ra99GWiqnMPQVIH5X8tjiqYvn6AjsAfcZ7brHJW5zkEwL4Lnc6hVoV
5akJAO9LxBmkmIVRcOy5TwdASG7lQkEYfQj2wm7CWfLAAYZp21K7EpNQZJL+YzhQwbguYjwJDNOW
RVcZV1ykXiFuw8x2PEya6958CbI3o8EA9Spaf8kmktfQHurd0GC+qd7rdtaC5MJIzpJLdMCuLjKe
dzgEiDMA7daw83mvLoKBlScfuS2NpbLsLx/ZRB9Z93tIwTWtimkMWWPr0Y3DHlzL/bvZ9sua8IyP
YKw7NYFej4hjQmpTvQXO+J27ElSOy0EpwSeBoONex3nN5f4lnD6GTluw2F8O/b8u4tmZGq8J/ysN
Y+3BQ/GaXWs5S1nfChV/9qIEH92/OKF2LjgScX+kOlEdeDcEefrdEM9HW7JFpB5bXi8Mp82ETgde
Dx9geu61YEG60OLPGyCBhcBmuvA9JqWbTcbFiNkldgOBgf6ojGBfewPWtLlxBcQJCpIfnDrbu/ZR
8z2BVbF5+6sJ2qSJpaYPDl2ir5Fv9yaLVoDZmBhpVrlZ+mNQjyG4aeFnpZ819HYt6I5a884nu7VM
JjV8f3LYqepNOfrCcjhl4nlwvUXIkYpHFZC/mLzI+Bjd4XvAQKgAr7uiOLiC9glIRXo9/I7hdFbO
mx/fNEAKk3/ooxxFfTcIE+tCf9EG70MJGGf+1UAITEdKzztUR64U8TmFwBMxQnjpdRxI4MaHWsNn
FMFAw2TdNQDsNvX0GxpLMWxDQtTUHjjSWLkpz3pyvxMRH5ZP5a8K9iR2C17lCiE/LmCSUOm1IiOx
CG2imXM6SrSsEg4Oizoi6yFgdRbhmk7QkH+NoAiQJSkPshLjNjuPjTHxdKn3nVhVvNrpl3/qsxRU
g3XPJTb2vjd+bOzKWTfj4nr/ZDomIna+0LNTy3knd9kz8e3NGZAy2mU6ZDWDsMt4Hx1MhCXAz2vG
54FevYyjV3xCq5GgcYmiN/j3wDFWEUZwz+c91ZxM2is65YHkwJdc35vyWOfO0sxPo8Oz3UZAG9r3
1k/J55l4H17JfuxqzJwRh4uJ40yWXYrkXavvJWN8NZ+3xl1p3MZsWKZ2vcUytjYrShgmzua1Az6F
3S1lvsZBb167ie1Q4aNxDzugu1JvmNhgCMXtHnPQVoPgAbyhf/g9focA3iU+nPKq/I++M1nf2I9s
uhTAyWJUgqDRVyGaooaLB/B9lnz2Lt0pzKOIVp6+t3iNUuL3RFHlMUGCmcUP0dfrvLYPATEMGl20
+BqV2MGSlcX8QCRNGARcecR305/PC8HimIjfmQj6RhGa4k3Inq/+HOHMmBF1XjCwJxutH5zSCj+8
R/STs/dO5X+N+jJa9AKA2gyOd7fEkYlDt0vgic5+M+sp5faIe7bK60r/6gEASVvHgQG8ggyj10TP
CUpxPc/d4XUiz6uKuYJCUCaJdgCokfCkInM/6KDmMdqManjO4EqJCoJ7XCKQ/+tCNlmq2GMNpzfb
xdJhbbz0d7AJ/bL5NATm7ZS6Zm2lwYUatb/UA7lgbXzUJjeHZLt3Rj4mLLJuy84QgTzeo0pzOkHW
2g4jUtEAn8h66NGwrXG5OxzT+bNB1VJo9+iYBlsFUgErs09Oo/n/XZ449XbM60tRJKeKxIfgDulR
7Iey2TVk8PJ74dXbPtPWpvGIslvd3YOCJrQRCy2VK6zRf8IYiXFut6ouKU4VN4ca92FEe5aInnij
dSxNninEgIJvLRWbvJEdflri/6WRMLq4Jo50AsMi9d9iD/NpVk6Af0oi9d5zzt+PIDA1T60jAbfB
h0v6jjdN03fJlF8c7r5c3DRcvGZLaDbst/QT0BMlUVmJpfQeNQfVwTDwKMxDiuStpacTlWLrKFJL
B8mgY89UxTs9PMkYbWiXmRj6MBkTMDCtkgpePja117VXPXxLxe/MFWZKX7lsxKI4W/ZNuamr/OHi
B+3EpwWcwCXB5PYvJYRLLXwX9o/eCXAkHUfPm7JJ0k7rSKftJYzhl4gLW4EuiS95gzhqiF1D5ic2
LpV5thBGgvDMCXPBuMjlAqQk16/UHB1i5GI9ZRHhHTLrC79xM96AMOKfeUX1h6Y03xxHjryISFh6
Y86CeIlGpOFWXPzyauLsdL9TRj1lfpp1umpdA4DupeO4Xva4Ct9sRgoL2o2jfdc947Wjr+zmYbhM
gbug+igUZ1zuS0zZ0vprk1/Dw3iv3bzkmPJX7vQ74jMx26sPio4G4yQB6A8QwrunAAwC1M0ASHE3
fYcclsweHZz63Oliis/6f9pGtYqJ75iCXhDGfBLJXF3ZLrSZsGtcrby7RUDcqTo46BeFQ53fdHDh
s9r4Y5XDs+XZyT/qdluj0ncjHlzeLhzgpO3zkyNf6LBq+PR8rL3ERl0kJtpiUhM1osZzWx0rj3vd
ZUGP8l14CwtSh5G+e/4xHdYTruwcD6bLc4DvJ8t2vTt7R9YO+rXO+qW7eQUlCO5TQDtoBz4shaWl
y31Erk8SM6w+C/O9iVqAyyZ1xbwExB8VCzJNV3586fKjM9FR9R9HZ7LcOJIt0S+CGeYIbDnPpChK
pLSBkVIK8zzj6+ugFq9fd3Z1ZkoiEDf8uh9/dcyJlvEch02Iy4VyjqbZdiUgZc7O9tGlDGzhR0I6
e2gs7oCM0wbt81Rc0FPS5kcuXDHfuhZ3dW7dQuU38c86R0ZlO2S0vxUtWdr+jzZZx/iODvKfolBo
4Z98kjij5IqN95fFer3GVqDwqR1UMOvUANv+VYa3iGrgqp/5ybjoNGaYgPvbY3AJYx+i5jhme48d
RuW+ChRVK1FJs1XgjN7TYls0+4rnQUdS9jdtzoa72Ez3eo0s1bRZtE0a5hne2ie1x7NafavFdw9z
U4g/G41OouXZ1jNJOMgzWB9yMe0CQ+VUFTQ6NTefuguly1f9qLGKnk6Z5Nhrf61wFrXGlcDO1m70
UDCLd+apJA0+MA038YeewDVF9uNmn0ftMuLvG4FPM3LklIFFBbnM2B9WcKYDYLOSEbMGvhjRmOzd
XJcINJ1rf030kOYfJIS+YnBvNMwqYItYVGA5L/Vt1r3TYZ4BriVasBLupSfxZsR3yVfgEQ+u8pM7
AVRSMr+EiG0GUMFm2/42OZ+MyUngojsZE44hmqcppqcvreRP/JLZj4Z0ou66fG+rP46CNYvglMKu
IRQs8A8ush0V5gTHP5NgJKqGYEGkIkWVm6piOw4iZ+dYBAi4OoEppoUaeMnE6Xr6FvMAGGDJ0tIp
X30S8QJPuBR9aCWlfWJy+95rrphhwtDZficC+8gnP9RaPAsFh42ubvUhJvZ15QKrlgpVbpiE5MfQ
7jy+vJDBus4gVPOyszmm8Ol4wxcZpQ12GzyUp4Ykt2oBamX9NXIu6+k95H5UmLdO+9K5s3jjP915
tOws/H0jjvyr7tx0Y51bCwULVQgyygYFBE/UpEk+C1l4j2vVvcfGe8SGLsBWY2KJTrVPQPgeS+nE
4WJibkyohpbzg1eXm7S9YX+BZWAGNpaAocMpQc09eUzIegufcSbCPhh9u+3D6VXMPhWtV97SDiBI
w76KX1gS56oC1hYuRoHJLfTZL50yEr01hLaUdEit9cdMxTQyPAIuHLb54qbAYp+P6Lh3HZfMIO3r
8ljiODPCv47PE4UkYVYepLkpEUSGBn9ssA2SjyqdUP8wR9xxUVCRMRIAre2CoDEYXo/Ws/AQ9uan
y3spTAkGsAyTKUHMR+m97PavCPp1nr9VBeWNtouk4O4KGiZDziOdF2d0TyEG9MShp/FImEwB4c2D
EFoEd946CZNbwO0SIcKhQ9jClEqbd528UBDnicqAg8af/NGXOcT6lJpflTbGW2dn+cj1tsA9hG0C
qgIdklwW5q7yKYqj7G6mSXlo6y0U69NJYKB8+jJdUor8Y2GI6VPj06nRIzxQACRUm7SciRpeAPSq
AWSUZgks8sNMQWcXLGl7NHPN9UlX5LNcvVrmGyy/pd3vE52eHV5QIRpJQ0GKPOUZ+Vjr1zCIPgko
C1xyzGMH4Ds1MIRwkdzU+HUKwvzMpPUIay7/VqKXE5ZoEv6+is9VgiigUBXDFKXvdPca1YdG4Xas
zYkZLzr25uE5jK7+AN34hQmNeBxtPbwSjOpdsHxv84+K2U2NmGvwm1gGuzzuE84zKinLxiBCaIz4
Hk+pwYM+ef4w+jiqvyhhTenFrzkdomW6CaXNcwSCyvxnGxSWFqyZjLKipnyceYLXnOWQo8BAB9yu
bts1SYq5EXMKe9Jnd/0XxG9Zku/VxKIXbdwLpj6F7AquuoRzblTqq0rba8JSNUKRoQvTcKjvwiMP
Ttjj/3pH++oGGLsj6iqEJhObY7Cg1HxuZIfYeRjjMcRh2+Hb9gigGF2P6+2zbsha83I2jYPZ7zD8
KuS9g31WUU/vruuuWQiDlnd/5ZffYfeK9GeZftbotFKGCDEjCXAsl/COA+ta64JxWJ23yqruv7xB
m2HORcdb04ITkC601J2PapO5x3Q4ABHQtS/DjTBc8I2qDhXfrxo/LTdmhwvb1eVDotcPz1wjVGu8
vip6cAus64z6NT6jTN58UM/GwKzJ90y40drK9nzOFdAssbHJsvdE/7TxhQSXyeOpqkzNeMJwFeAD
yAIW44LZBcsQnZsQJbAl00+BmGub5GHF0mJ9F3Iw1CazCD41Of2SRqIOwDvIypxbuo8cE43qRyfZ
bbKu7cAuhBhUhhZRrTxHWCWkvmMbsCiiP/z6HkWXXPsWab0lfANhRZsXcDdKGwmG/yqp3lWj3hbU
YOXZztQ+QqyC4kAXtBpvAJXmGe3T5l9TnZT4PRQfLusOs6Y1B6pykjBIGrwVeaqz9kGJM3+jcQHl
DaT13sj/JUjzfDQ6+yesdjVBm2CrOuqiBtSic2xV3O0Y7qph55PURjx0hl030Q04uBLjYDGaB9F1
AC3M9rIaNo74brS3vPuHTGS1+2r4l6Y3N9wIj73ocBL6hw8m2ljBI5uZuKWo+yOzBGPCAzyozjL1
2ua/mvYoSbXHXJ8iBcAOBk1zonqZ14SXf7TrsSwlcIUCDD8G3Mvub8x5gIScDTgIfXyNU0GP1bwN
9Kw18Z/LcSbc08SGLW9j9GE3K9+8pe5HVR898xZRR0fyH4TSNB5SordJlXerPJs1G0NwbmwgagJj
HZ92mdyERUYfp/ZkYcSdERVfuNUXTXRw4z9h3bOM7RerLFDvrlYy9j0NMEKddoyN45Qp97RX6z3i
qQ0c5BjLXaYCCMSZM4855hVtL8VmIMUajt+Kzxtomo/+wH7k9dkcm1nlUPGBuBSlj5FPFnyGqtqk
Zr8wi12OX6Fl89Ez9NqkBjyAOxFm1pxHsvbZnDvXRmBtYR0bBhxWEmLikx+iyLlhKyzV4ZGRdkg/
E3tdF1fCKTPdwCmNtcsdlcXQ/lPEF7XBxE3/xePJDj5tekdibsk6wtydomE0bx5APjoFegkbw5zY
oKY8/PFEgmzuEli0J+s61uGRjZqB9ICxL4QN1I3Gxo6erANyJ1thl57qrwlouQFgao3dCk8NLOcA
oQvDmTa+meVAeuRTn4gZ5r32uUPw1RvMDWiWE8OhhJTFs1F15Ob54eUOni1ILDaFyqzpSuNkdGT6
6AeKW3rTuIP4hrbM1F2DNKSh70b2hF+nRidgG2GqWzlynoA5R89Z4ZFu3Bu0JwtTUMY1xtVQZS6I
qQ7rXdI+GFa55RoOaCQKDtkrM6YLGGNAe0pMV4dAI62u0Pz27uHNqwcFtAHt0bA7BsaaJh/YN+8K
jje48vOhe/mUjA/jWSVhmza3KvyFT+MGWMcCgBYxzFhUhMpCmt7a7oAzlv1oRBDhzJ/sG+psrL5R
KomxMWDj9olhJU14hphfwyg7A/430ySdpZhJrHFf8bPmzwsz/Rixt47Tq6ZO+0jEMe9Q9NZd+PVu
dNN1LD5N1PLa+RmGDQE2U/0ONffLQDcza4sPcjfTjF8pn25rUlXFBQe/sO04RD5vSbtuMFdGBblm
TYe5wsDpmBs5Mg4WhPKd54jHOZxyQxpb5QHOsF1ey87cY59fZIBeq6kXDOpAicCmOa+pd6SkR5pj
dVnZ9kZzscMl0SoCZu/IL1S7hesoHI4uAxhSpFVPxhBvVg4FVVzo0J9CO2LuS+JDagLyX01NxKPB
D0lEh6we1qPKrzXlorCrTct6wkGjcdN8YaL/41hSOsD48SYImFHsZBWqr6h5pVwNM2vvpLtBWYbR
cCgEB1eBZ+1DNDgw1TfH1ohPRmj/a13rSKUle/ZV+J42Lcqarsp9XhIEp6nOn3bki9JQVxai41j7
BwytkGgMMEn+se+m09JwDgOuj0LQMaHzEiAPFJbZQpftvGrGRRWUi5axvK/vJdSipjvUCNbB0RUm
OlVIXy2JFGOZM4q54ddofwXYjn0+Fd0lTf6N+q+qXf2Eco+VgnPUwqzbIqrjXiaBiHm8QOx2MWLb
O0mnVlXtPZ2+G/RAlXeSt0u8bW3+ZrBQ45Cri+1eR2O8NH3CAhq7+9LCw8iLWvGeRRZubPOTx5cL
SzJdyt2MwcyuQyytxcxGP+7yEeZYsHJwzuYTx65GguoL/CCDMpc+TCwz3eB+2YnQXTVg16ISQ172
1ivWVql4Dee4WY2t4nIs9Z+CymGteeb9nxH+6t2+bLq5EOraKry1b/5lWNZHSI2y+QuTnPwB9HZ0
ms68pDiYWMA+IqVmpJZzQ7uwfyGL8ZE0XFc5nyx5t8gLhPe2hnLJIisD1Oak37q6pPLIyDgTFa7Y
GNpksR/kl6UCBUIWRScPPWiwCg220Kn0MmGhR4fsKrS+I1DqiLYRxuWR+G2sn/LJCMZQEsuDAvws
ee/Hx+h/abiFbWvN/Yvb9M2qsAffFe2V2Q/eX6F/cHCB0bExZgeHG4xrswKE3nCg7mMBi0QFCyBL
2IVDtsnMP7DiwLsnjAUlfQrEI65tnqUfuFuSGPU3acFDTnlAfLWpUJuAPXLc51DjLOCFWG6BQcUP
4mBHkJHEp3yWo3D1smSTYoLquG5X9EqUBt8dMGkJ53+EbOJjxggZsj18w4Pi8/r7aLUOzj0LJo/l
8saVT0+WJAKuOdKt8zmJP751Kcl1YD8yXbkoEx6VCPp4eSVhtSD/NCPdoZBiDAUOr76nuRq/LzU5
CmFo0vDIa6wuSm1GmhxKNZt1wgElKR+1kDRRjRxkG9f7DgirjRrhADRVCMgdF3xPu2j1pe+fPV+9
hgvOofcMt+rcxm4iveSoWD12IX/lUcEY4xuQRHGlfTB0+82X3xrwSzZdpxZ1KPSSk+Vwa8qs9BJY
OW3aNLQz0gnJTTaF9yR98OV0FHbFJfftOWYezX0nN6pa30Lfjf2+tS4tsXQkCu1EHhfn025kDIJo
NG87nf0jIAAgR0q8DNW33l6C9mjcb3V8WiTAMcesgTytMyx+mtHtKhxSA2VFCapH0XbzITp4Ge5e
diy1cajUVyL5Z6+ddml1sTKtkfC5RlotJWZRLrUUnL8L5a9kVRRyfTNVCi6Hdq8UrB71f7LCRsNn
mDj3qkEUqyks1Vlo4h5ZmDDaTPnyB23JXmDllc5HnxvrAn+Gzu4Tu8QCRscUUePvNxcRM7f15Cxd
5zxYXkksEj+0QZOYufIzvuWS/ZuCZiOWOlsh8PwVz/LIH0LvgV4ASK8+TAqubKjRIN2t8diHzoV6
H6D3rP2NpRoSvOGlkFO/lHDagn8USc265SH6p4jdVQtuXx1+YsI4grxQJXV68w4aKIXQ/eqSHy0D
1wMqD2Mgt1FN5Ohx1jI3Pw0c24r36nUcon7xrrABT6pgX7JXc6xxp0NkZFW77TNsI465nZZZVIgx
sTXzCll01J9Ks6eoctbZXxVnLe1/8OEm+9e5aont4rMmQu5ALDO5+DR4dPyJVqIF0GC0VVRgCGCI
Er2HkMTbrrZWBQz7EdKRn5MqI5rq26BYcK+Z8EcKgAGZvmD7K+kjauNrwbt+GpZ9+9dWczyr73r5
bXEuVxRkWsOvSyti0X+IwIFLBmxB6YjacJttLmPFJ4kGCbWfHo1+77AKN32cFQaAwRHrYnGbMEWl
8Zan7irhpqqLd6k7U4P1KlF/IHTPVd67TrQjWD3DHjfDxWy11I/3GPvzf361FwNdLaDnArHNKE0y
GJIHqLhOD/W4uoTpt9kYB3uqI6QfKeg2TXz0Fd6jkpD3PQwugmthnQCA4fZU/wTUBXAiUCE10Xxm
XfPC69YTFRjqP2l8NNhjRuc2EDGJHJYtgNWyzFjq4HFDRByaOBYwaljCJwkQu49y3Mvw4YI/Nne8
GMNiX1ZH/k3kU2DGa2rplbSFI1FTX6YxA4OOGqlDzVxkUmu89xpAgsxeeunNwMhlsrbW6l+/SBdG
Q4RMoSASVuHIKsJhferDa+ZyPvT4BprvGnWd8a1MSS8Fm6AgPPZTFQ8bWVhHdbdKrqyTb2SgG+Sf
HZRMjrQEByfFezS0ssaUI9oe8J22ZNmEtqAna9fvd1ia6TfIVg4Qlab701hYBohQRYfhpxf7Uek3
U66uYITB94qu9+7BYhD0P4OUJkEQYpElxwfHQKCPAJVah2yqRy6zkqkRxuVg7upx4mQ5a80ultTB
rAEUYOIEcB1/alQJKqsoebkR32VuAtWI/wRHowo8MUzeYmbrMGJnBO+vxgpmjN963yPjT2ypZCu5
rUYmH3v1y0FO7PWLRZNVhasyAWkWg8xU8ePzD+Fs2/tutgDyTJU10Sit2Mic+1DgIAanQIjmhRZg
ks2cTVYFC4tjbSQlX4k31bjZWj7Th3SWEMiuyPoCT1hYSENoz/NO6/BHvyVJyHuTe9tNY1I3ebZz
gYt7OHUjxHqfjDggarIwaQo5Re1XLqQQIsJziwB1R0JS8V8ZG4g0vQqCnB4Tv0xXTfCm5c1OBf6i
V5IEsr9saBZI2d16/J55HS87Ll01mwJRRcuY/xxAt9Ex+iOF79yePjz94UrSMPi+gnwyMVDv3JCx
K1edtZbxhrLdJpDQ6MS1GK5xwudt4CelPPKBdO8plR+6uHnGQnhrLbuidGDNShCZ1E2YUeodDEzM
OfRwNGJF5dqW3euO/x/hQUOVaj1nWePljiCukUXnpaUZ7UFkRIZZmdAkfhrYjmv9sHJ9ZHzMdBYr
Z4eNu8sDHsMYVsV4GqgB4B7zqbrqIUGaaXNtx6zC9vmtQoj301enfvD1Jh6DEoBLc+6E1SWih0Ad
f/zh0Xr9NYI9H5AHit+UeNxVASDUNtwHfH5zuvNyUiJ83UgubAGTNf3WbSfok/rVWBiNjEZhmpwF
X1CPqGRBiQhzrsW8V3KeW44S8uFsuxDlgL5Nxo5LDDhefVTyzCyEnnLHOTgPwGeZhrMIWEbG40vA
gUCN7L2vSmmWAawQNb/Qo+WHlzKiZ7I5qcWbZexbHEHtScWv6qKqtwE3TKHM6cDmer5QpmtTPNrH
WDfPYY4Qi6vao4WHu5ooVpqL9W1ouh+3Sr9t7QfZuNZRCvMKH0+AO8zkxMUcwJo9ZylVsCrPj0Oy
qiC7uBG0MszrPZ5ly4hPvv5FY0LvrUbqZb1dE2G2Jl3n5yfJbT4wLkp5KlqY+Sw+JrvwWz1xIvh0
T9U4xakfrk5ZrJOAOjnvtx/eIkPdxU1wThUE0wJM1qokh+tGKaoxr0sqP/f+5PHyN413TKfFgUMv
9E5pdwE+ggzfGQHK8k4kNyXDKB1+DvWC8Kqw6B0CMBOfLbTjfGVWRyXATxwMF0mGvJXGpeq4VJOM
cau1BxjY8pDnCtIS3VGWLJk3g9yiMYlxC+pk+p1VnQrFKaMj0MI+CnRjhhPOZZU3wjrloizaD5/v
o8Jg3OfjNs53mXbET6yPx2I4ZAwXOraRJIbNIqiPXPoBdLiQ7a6GFFFmX3b/D1DGQCbBRT+Li2Od
vjLTwkgBIstUH0Bk8uJUqvuIAubxDhcoYDfKa4hBYFgY2bVI/qHE2vFGp2y4+Cw6hE1efsaubd8L
qMg2WyFA20uVm05eQwQ9l247r3FilS4uloY1xdkvdrL7abz6oMTxDkf7vE7fwQcTeliVDkUXXbuo
K/U7MqP3IL3mPbRfp6MiixpV3myVTaMQn2K7Y9Vi3Cr5r+NNlro9we2SwUThGs+SN3R29BwtxvQ5
Rm+yvGolNnwIrMO4diRrNNBsVl2sC0feci1ZoW/vywz9A+uhQ6eNmjgse0B4Sgx6WBUQEgnbTKwg
ypwR6xDk6X4ApaPYh8bJsemb22LKz+q29VlifLeldaViYEPt9r4ImXdAdvhMk5SYNM7vIP6VJAOV
d8nPQKX3TjP/aETadcjwETWSXdjRVkyXsRksjAJRiSWZW01odN5BbHUFspqg8ar3Tx5xIBNHSpJw
Ey+DHUDlTVjzW/btdui4HoM+RAOt533vr2GykRL78nQb52RxHbXOnQf6sRrNc+Bfs5bW0p+I9ARG
HRYQWFwmkyvqallzL4Y0q+icfumjmEzgKs049V+o3NH7TZIzNtFSzk6ax9Sz3tbvtYKpCidBTUmk
1iyzFny4zS3AWnb6u5btLdddDfxGY8TlyLXNhSusI9I3DL2S3WC8TIaLl9H3ahd7mafLhmZIjb1s
xs0984ZNINKX49+k3axxsmT1qjN+TQM/2kjHYkvLZkF0xMXjyLLXVYBD6sab2+If7DW583STN3G6
jAdMvyX8MU2Bjvry0S9ai84+8imKCjUPMgx3cfv/ceHXyrkbl+TygPr0HiQJLtjiWMC3BRaEJQXX
rDhz7WSwnQelc3Tl3jV51nyxTLC4dGC1FFYXGb2sRr4rx/cMDCkpd1BFEd+qKZUE3Zw2bySupqVp
KF4r+mdE5tYvSpQMlriXKHtFHnP9STWvjEC1j0JwdyGux8YyIRyIbTyxkDu8r0A56nRgCgcjuQ9B
f1kzkGQq8LH21OuY25Mj1DXZX8yxOzYGFhzFW00QAC09+d62R+5ta0axKW6Cb0xnFUtdx8Hg7wk6
ddYqx37akvOshNWilyBjqQxPKwtcyofRbLKuYS65K5MFv92p2nsRvOXuN+xNvJUgQdMTtIpNMfQI
3pRsiWQ1uNpuSF+6qChqTc6KS3vLWXHulX0P8I7xMWR9lSd0e+ZRfnHEDoTtqYR0xLWetwvpc+Iv
i1aXc6BsqJ7NZ8OufxySdVE9zYaghLF3DcRlPHEBQVOV0bHHwSOyTVlCe51+iRrMAMuO6z6d9psY
mg+du6RE2IL0yTMhsy0Ts8j6hVs+bfA5BgJyF2DsOKrRMQfT5eV7Rz9lwxtVKZnarpxupUev0cau
n6GH8450jZOGz8TnFRky6NmICwIz25jvfW2ZqurMUrVNWHwqA4l97ANZ+Rsp5lnPWG60l5qnPrzW
5V1jgQwBAacPruiZi8Y7uV2t4KaWvyN3pJYoq9qgY/HoI7jOAsZrTQ0Bl99N8yuUHyOuNDBH66CF
AJ9Mtj3kJeMqEDbG8N+APEXwalSuUju0bovMQx4MK0nXHbziPCWX8wmHlO0C1suyV9Av3lOXBtzk
dxTYKOOtDuTb4pxNsHhVGiZxTEBBdCzVQxW9197FovzHvEeMi+m09Rm+y+hqgS0QaDeYz1IS5QER
uH7nViu2AG4Ewo9XIwaAoAh30vhrB0jiqb2Miltpvnc0QMKLz5CRYyZemLAzBWphzbnvsmgZGKvS
nBDngn64mlZ4lG9VwvKEqzbwNVOOqtKnXeGgxoY4EX7Lsd/FPAVW8iDVTK8YaINmUbR3LV3kItma
NKj6GE4OTv/r+ocEvGZYkWQhL07vFx8oQWIe/4A/UuhDVY3cOeOxxnU9uNcqQI7Nn9IbF3rw3Zjv
ATq+vZb+KYelWfeQYrlFBuRaeNpcRiDvoTYTaugvIg+ujt5Kkwec5Qhy8WIMqTcev3tuA1bT8yLi
GkkAoC+Jxd+kb9JTe+7bm5qyEEsGNDREff4Uj6WYYIWchcHKoL7FCzeje0v6c+ufWvYkdsPUjX1x
6omsuDtgbccZqKwM4820jhbXCBVRuaJcSmP2MvsnQKRJjtT9FFY3xqXBIUD3XmSvOENCSB9p9kmS
LXB/I8TQsrs5OLbhF5cBu0j/N8Lx78qSOzQhUkxtA0uRrsd80L4I2pkmL/SpUrXAQW5sx9Zd9rxG
hEfvIcsym4VByZg7UmPVuKwj/fkgDj0mreg9Su6FQRI1f+jquSlg+mGxKA9Q4K80HSMqnEvQHSDB
e8CeAQ955R1GJgy4ASqKoFnW3BGp0GPdRhnGLMbJaJvRlpSwg0GeWhK+42xM+Hz50dYBO9SQgJGS
tSxUfzaH7WRE+hhjhHllRkcYd9b33LhXXM0JGHEcoWc7T7cDtGtT7W7znQ/5n6Dz24Q1MkhTOsYD
D0dVxNQmh23fsYHt8DLw89Yvglo+aai8BHkpTy/Bak3eaZky7WvVsMQ7l0S3Qiori1SIj63VZUKx
dzn7OBXjT1fbi1L/nlyRIkap584E6KuqVJB/DA3NtxJ8t+6fDbhGlSylUhZ33NJt+zsBSBxBGWy2
U8PdKB8xOXRNbxiScP8T8tfTJXaXuRj4IFqnnFOtwnpjAow0tWdYE/mZPl0Ffr3Q41P1AV0ORW0H
F9YgkOSOIK3B+MfRuQtfZX0b2RtU1DRTG9gZV+w2ywLzS+89e/dTpOQ9wJqZbHvg8cRTJkW/9cPB
JPnaotdnxKMF+CzLXxdqB+YXSCzaseSVFF5SuY+UtdQaakWxnOANUuQPXka+c+30+HMHhebEBSbF
GDHC57JfU1XD4H8I52VMRv2KBAvpQfWIZwJ6p8fCFe95TfwTO+KI2tFymc75XPTKnfbrY6q/hSr2
Tl5mghCYyU7YYwsSZ39p/iyiDwfXrZAM8SQM0Lad5i/XKGvnskU/ORCDkaIz33hO8GY6JW1O9lp5
lfjWKxThpOGLQsnXqbjDh5O45bwjpD8wt0Y9p7jJ85Z8GuWjzj80408P8MOgT3l8YYk9tzJ1RQcG
lc5kFvodERaefjYcwHlFqjANs9zrQIykKDvjbaAvwCSPqNkxFyTW+S4mmPySciIHfTK3GOYdE+IJ
w5ijfFHNXg8589Qwy9n9kAqyNGROsSlYI2faXRJ8MtMHLl0HSNhk1q/xnQYSljW9TylxUGwVVXmr
KeMwJS//dAl7u4eoaeDZsAD0RFtLdCsHNcw1323QCQak/RSsGmzM+KaUYmPEI31xXynQXRWPiDa1
p8oNHRejQ1E5f4+Ch6gUF9nv7Qa1z/rXu19WywOcQc+hHqg5+ITC7INW/4ByiDE1x/Jc9Kcgp7sZ
2SzkVOIp5zydVy7WDaV/CPGVu9V7rgCMza+Wu0vb9tbZ/0QeLXM2CIVTrtOOz5t/MVvBpfxMCzM7
Bc7/XctoPHR7q2fR3X0OxQo4bt5cCv+ZIxxA8O5M2Lz0fYUoeLHM2UZOqwnezvlVqXad5S3J/PIp
mBe9tsEItlerfYigTmp3NiWnSVesgWwtWewTqTx3yq8kNq62+8DF4gvZfFeRXoYAaFkRSv5l9PnH
H2aHHoYm4yNRCEyf7DTLrcO8b9c7RSG1d+FyqYLaCelBQNnDmD8g1E6V2hzZQX+vhnVrIINvGxiY
DD/VodGZZ9h1FZcwugjwW4n8VvrvsLk3zW1ojaVmMqXSEFuyEQpQejl6PIHRya7QFwgHBWLleicP
MduNeXumLFcJZxTfhn9oPCbIK2S6uP4NrH9R/xPXV+TLgSGuC09e+5OkV0MhxtIC9SBj4LANwRUQ
b3GMjS40fcr2fPdqOhh6vXxZesepRNChVjVE0CEzrtWcOdqmqLDZN98xz3zpsPxltAjVrwpSQYB4
Y1pvmbH3gRPzDm3H68CquUchPvjD2mmehfleyKsXLnrlvc4eSfDpDR8BrD6FwBowj87cJeye4nvm
brTuYtXPRH7W3kGqxEGos61PhaXOipJ0WVzgU9CApp9IjQF2fo311iSzYpkaYwY+Y6OnNBnzApvP
IDw0wIJtIEjYVySFKzygZvATY77O+aYKCW3xranOgvBowo095Twco2puqsscyhNRWVcc0VKDmO5j
tK3yLrH5u3m5bnPjTUtuvh2uarul7IbXojEF6yGmgpZ30U7d4c1FEnKcY5DBXGXMSYGZeAXYYHCM
XIihQqX0LY/Oa0J4Du+4kgnrDkuj206GW6xfLnkVfWqUS3RajyuwayXVtTU46baBmOw1SxvgHb1m
q9SL9wHnlIIWBFaQ4qKEz0jRO/tcU7fJ8BYaW48lJ3zRrV2FTKBnIzyYunYOvODU2OVtcLJd3oQr
y2vfFCQcR21i5lsVzEtMUrjjyqTWe6OO3qVkRvL5CzTq5AukRU9J8fFxrSg1XMRuOXmcIL+0x1Hy
k0uaW0+/gkLzUG93xzpMV0Ax4TS2eHADEn0gubI4eRo6dbGVtnJi4zxp7ja9oZ6Qv41Hj3pFWrbq
MPQV4p+hxm8O6xVSY/Gx1CZthWDHQHFynjhbe2Bynq5nkRV8Suw/sEAdXMfNsUqVR5miAkgXSvh4
kJp/8FrxPirpP5Ne01a2VMopSxXgorCRx5PqTPklm4vqKJV0b5AVTw35qyfKFJgbtw1gTJPuWLyN
J713SRVkE2NVAaMhVPtkDMnSR7wJkDUcg02p9hiUCw1D56DaKVyqDIIx2qHMxXZKNRawPkewja2V
7CSyejdShuGNOA1cFKdLlTMn/59LxQ7Zg0b1MVV6MRdsjDGUpmXBT4aVMudzqidbjRbpbivaqwWH
CcjvjLcndHQeHkx7BjKAKrYdg0XL4gOO/SqPnhhRAvUhrb3a3EbuCijdc/bdU/ou1GmU8OjReLNs
LsHlB4akL7xzX9Q0ri1BKROJKiXL7hYFaYAGPwWedEcxNrDx10PPWVcTqDBs3m2gxLpwZP3YysVI
CNhMiS4bzmtwrE1X1EfZJiTn2o+WIW7emnSVd9VFhcXRg0SsWvwluf8mVBQzj1Y+b4Ryggbnavq6
7TamDijQP7sNoirG9/rcKpzG9GXjTDSNnxDJuUElVEGkasROtNFeEMDAzbsZ8OZmcE50beAyYDH2
6WjL9yFYdwYYtKcpYc0RzHEwpYUcKD0cVSNHSA6vLLMCKsBz+9kzR/TTnZcduYEzOQ5ghMv14Llr
ZiqLDqo807FXYAUpt0XeoJQPAAmVJXPSouieJh3dgll40P/1/R+LB+5rWF5MrJLJTg8IvxS7umsp
5ynYif+EXIUx+i4S+psaElHlEkZm3K0RyNMwOZTlG6vVWWG1zPassLIbh6wB6CfRflqqG1P3oXPw
mZxzaKWxARoh/irRPnjjzDP5yb12UVRcXFj8+exLBPpjI7p5Tmsj7blV8FEStqEoc+VHaCm8s6H3
gLvbDuCXho4JtD5mglsaVadCzAe+6fSwzjqafbtf/KILQA1q/2OBpcnZ7tggyk4WFzuUdGKvnH41
lKP1mP8DVjjL+u6g6vmbhfNGohyrXb5ouYzBnMnd8zDJUc67CW4W494yLR6xx7weRVc177CLChZZ
MZo1fxmPe7MwbCIJGxcKXJrPE+Wz7KAkc8mRJ4Xotl7cdAXTqbolzOuO+9pdR96Xov76mCVizhbs
DQucj+sipGI+qplYH//RdF7LlSJZFP0iIoDEvkrXeyNdmRdCJQMk3id8/Sw6Yt5qprtV0hVkHrP3
2lWuUL+1bPDp7vjEyV2k+QPzB1oqaf5aF08p8XZQh6m0jI/Ku/rUuHTcLaUFkeit3BhsS4mwJ1IC
eMDwx8wOYfOrVjGnD88myDTBa0OCB979dQMjTmsBMigikBEjGjkKx11rXRp43EnNJ42g1qpe2YnM
Dgs/WUOPmkGoQZ/jc55zBEno9BZW8UizaG1xI7UfShv2PQHHfU7RBG5UY8HnMB6phhfd2k1FuPaF
szQT0mez3ZxiOUFVYOqAZI0Lz3vS2HCG0mJQR7cW3qD70lbTjp8aCDAaShKqV82P18YcwcrgKR/X
JRVJZX2mQPcl70JqvFNqEs4QYzsiEAPxq81nPvDe9kAkZIvEBL1yO9P9iWtKyX7AQQ1iAN90r4LF
gBalZRRqVJcMBkb23bnyyKNAkTLePaQvhvqInTvaE1hRjKkwJQK7FaWimfsKRgwGn26TrpO5Wo5Y
sPe3CZ5+Jln5ZUefvDCMit49RgDgRbfY28kC8my6Zg4PeJay8ZFkgAOy73ac2/XnAnJLCdRLj5nt
WUhRprOWqJMRQsk3PwYCggCvEFG4i82/dHROPbWOBmkHkP0mrbUVdcySHDkW4B21s47hl7BdvOFZ
hGhTI8qGBMrMQMNhf9rm1UmvFtYKJPAufdYf9wMprtG5qakOrOlYWMY26MZDqAiOKb2laV2r7F/i
MKWFM8gufXC5qe42kRd+iAAJTWE63PwofIsDqrLIQJThPkVN8FRmf9n40xJ0aOJVNyq1cDr00cPM
glhSe0pxchJMA8J+seBTZcF3nn2V+WfDEMfjeUr4/DooTWOOQY3rCrMGbSjvjHFW8oSv+sljOFAn
1x4uAHbaQftyy5serzPbWKVTx+Z7mzcuD3G/QGrwXKKF6PxXx/gnm23o7OBlD0gU59Bijlm0dkFC
543oNGe79YZxYqV37/oIW41MeiS0iiyc/tJ5W55RbhDskzwbxjFTHyKFexhSE5Z3qR9LRppesyGN
CV1XdonJOyvFQZaHlEtAe8ccnaJ/rb+78aFTy8xTCBduOGtZPTiFlL1EiiLdcrBY0GjaE8889RNz
fnAd5TxDiT7JPQh4e6bswxl/I2cj5S5Tpyh+dD6DIQZAzdLifAxUT8vMDm3YZP5rjEXfdZdquCTB
kcy2nKXm1NK3kS1NpTaPsL2w58RC3ELNzLenGkLqLzMfurNS8GIHgZwow63UTUTxpjt4Ch6PQvU1
N6T2Pc/29Xh28g2cj6A/JJCPivdpOpV8gTr6NRnraCNwBF4EwidY+yGGxACkse3NnFvTtvteGAud
G0L94OZc2B1i3fi3ZcAVNp8soP12Vaqtj6LY0N9VeRoriBOOvfQ1FuM9VS1uOuHOlpaAHXKK4mFi
xQF3o+ZXgZ+Nox8WkkP+Nhu/yP22iDfO7HJVgg0zferNWuMkyyEgELGtVRhcVwGqUH5oCyanKFAC
9+jL0cSFOR3reDN99oIMdlL6OK8+85A5JVv+7pQMjKGmGXjsoJZPCGTgCSkYgW0l8ehFhAimPMCB
yEgRFeZRr97dBs48wsGnYQ54hTmihQmbPkwWykL2Q3MyQsLxy1fLq/kA5cJEtGZy7wprZVChibnF
QjPrKFqAEp4Z6g81LNQIjwCpokVfwRkJI2MbGiDe79iPFslQLSJklXpvrjIfwnbokVUFgt+aFLGx
gKn7e67ct8LmipfJwZLWMm4+9OHu5i8NNIIOqWxL4TFx6k5oZeG9VCPBKG68yCdcCozbWa5T5bR0
GsFprNnxMb2TzAjIl3qaKWUec7uYhlbDmUI66LoPUBQatwDPMXjgQN4SHwM65ZSvPToNuEuwMojq
EdVLJg+e9oCI183Eh/iYdu9Tjk+nDFZD/FV0N0e/CbUMJxjmMC6Zfg3j1RS/pX8T1Y9eehij1Kkh
OE/xZuiMj8fqOHNpI8zITGhaEqXQMxiBRt7KbOC9JeqsISnNu1VJ9F80Z2miWOwVDSvAchX1VwOL
xVR524rN48BgXjLdkix5YvlPCAo0+jyUaIb1TzLbNImBFajj4BKTvJYPZ1Lv0PusYKR38l6FJ11c
8njXk9tEV9an0LuHZTxkiw7wZQMuusn+anUdZgpdom+mRj6MarrVXBZaOCwZ2S16lGcOe1kNZU/O
nVqx9MXwtAYWew/L5jcNCqQjzZJ2gHsaI1U8e9xjTgK2xVLp+8klpxTly8CWkjNy0fOMe9W98d11
7uzq8RW1QR9u0hQD4Dq211Ls6M3gm1LHVHKNeC6CfxzKS98em+hUm/+cdovjzvMuGXkY9gS+mnir
CVFhxV85MBK1UYnyio3mRVHR+bOOI3y34ckZ3LmCYUroMW9GLekE+TbX3hAUhgjvkoue7yP57SoS
n6mRBK9fZSZvI/Lnko9gct8wsphwljWbwNHP3iOL9ayGvTFeG2NrwbPusEeSkob1YJkXOzT+Eod5
BNKNk96k8lfByWUqhE3PtwjygXQRJRc1u1PfAN4XdFsOWtVAwYPiJQBSwEhKYvnDu8gkL3wG7fKc
mhVxdWqBSJXBHJbxhvXwWzJ76siwQWeWau4q5TOb8dOuxoCcdt0Urzog4jn8TEpcA7TcBktvZzhV
XI6leS6t7Ln2Pu2pfzI7KNUPhwDwqfABsFxs/u3AW+v8Vt3qTxN0XG/K/yjFrs7embTUqc369JjL
O6oKzMWbIVgFE2tEBK258VcYYPA34bwBkQocIzEXFG+GODV4gIkSfybQgGk1QH3uPZMO389YkW0S
XlI08M+F+EQKBH1oMl5F/+LZLD+C7HPgaBZ1DxnwZ0aIDOZvaxJZzWH/Q1AVfyjz36ZcRQKb4E/1
/z/wj5DH8o+86Le1p1UZF+tJvgWUpwDExhYpZQN117m5JHXaciXlQkNVNjoHX0MbRSVtZWdlHSPH
ZsaPfSTrzhVWNNmECyUZpU2XMtw4+YfJmDDr8ZtF206Prl767ibhbsYtFbjpbA+fh/oXVP9E91fp
WOkfSbsi8U+qg1u95Ay94yLB/deeAY0bcFodLthxHkInA66sq5dzQb4O3TYJkNZ5FjBAJDy2OJKr
usq530JcIwXlpZWcx+puaWfhPgr8Nw4xUqPOxD5aTCz6gd6tapHtUuPLoGkpvwZnP9jfaF9quTNB
g4LCKpaWXgPTL5Y6VqSe9RJwXkZXCSfyCAriEnuHKtEgzBhLZ9jmGKlhEnouRh+6DFjii5FfZcDq
Yi4loFijvaAr8QHcs2sc1UGEH25zLIECBy9edicr14n1e+3MetQRS/RnjImoB9dgcVOX95yoBe9u
p/+QseAMOuUUcbZ6czw0Y1ckrqs2eA/9j07tR7kN3N/YzgkAK5ZKHuL5OuTgqG+B+ICoONNtmnHW
A3A/xVFNDZMzzsaHCJq6G896BHqH6kqehzZ/2KhvOhAh0ji0kHQBEuhp8zaEH0RcFFizCmNfkguo
9LUzr1pyshyxaGUVsVT+QhL/I/UFf2HHlqpUhy7Yp9DGWm5tgz1Hkq56/UdTxgp+J3vIDRKukEZv
dgMwk9RHf5cKlEoflAroRO6GiVtk7Y1gSjhQvZU07GUf3mW1ZT8VzKscmuXWCZ7LmPG2rr3WRDip
DAfwbPrvd//hLKttgTf+PxsL9h8WdR4YjI5U9WRb2e2qa+SwEpNFETASaW6vqyC7Ms3aD576rYfy
XMFuyXPokBL+4ti+dkg6ggHzWEtUcbEm837TKSb06zj5Hgne1vpXq8DhsE8Jp4qrZcYD675HTFLS
ebI6IHBnYhSxtasAehXiNsA85vpHkLP24XNq5a+p771+lxsfXffRVn9Nmv9L5I8NlmHCeaYZDgQK
DuIiXeuducsRvLcIsjDYMGvgLswlSyfVrc042HcsrCWRIx2Kkqc8HQGKm9hELPMfqXovY8uQ0ZAM
+9z86M8p6BgURklMLcplT3TfRUJKpIyXPgdzzvhp/MjYfJn9X1wT5Fi6S6OmolLTnmN0kXS0i91k
PpiNpojMbaZpkm1blmqfwHCWUwe5Nm2WovsCstZCQDEGbN61vbBx17bxezY3g9PFyI/Q7A0X7P6x
AYVUEiDHHg+BNs5f5PZ4i3GqY/Hph1dnRjSMx0Q/JTbiScICLCQq0sQ3tLKHtUPh0kP+pgmWFEsz
jFB6b4LSwLUq5rrZviH/JL9OiKkGQTjya8jj7KaPJDm09NMWgur4KwuI0PhwmJNF0cxAzoHiIIzW
BrY6/B7Qi8TsBPP6L+h9LCkmg6CJ6SrveglVBRcSblVSBEK+AAh0hrTvfQm13SN+MAOSvU+YMXfo
q2X8E6CjtjYV1Wxd/kyskuv6x2UAq3Xfo7uturM27nBZpUjsera/MZkFlcKB2O4d58eubyHTnp6l
b02VP4friW7WM06rTK10Lu0UWWSdEUoB06QnFkKSjlPWP42/MxGkzTQQ39lXzis6MMfy+R/kbjYb
i711xlZGRhjmELa05nGQ/Qqy3dyVW/k3IzNqzvcG5UkeIVBmNIXyISghQw5Mo4j6Qt8eH9LwnLsf
BmR7UR5Gi7H1HoE0DeMm7EmZh1BWOL9RQe0XvqXQ7FhQSeFDtiHUJSiXPV9a5qCC3q3sc2wwnkWQ
A0J0j9G2B5xu8QSMMXIlQi7ZAVoVumbsWwYZcL+D+xHrqFwmfiAUj1r82/+XscixilLZ/hBcIHWx
opYAVnY1qld7PFlF91xBMTPBVgcTYsjpd9JzwGeIw9lrQ+N6lLQs9HVBDNCdHEh5IaEMRfJT3n2i
zVv4IOyHz3D6M4I3N50nRSRQaMuWYPZKXdiFMlVAdCyPWXMl+k5x7HkSojvXdE1+RmazAtWXDk6W
2SgbHtvhCg//aWRYOlDtV3XL5WchXesJfkqfjQpORn8KO/aOFL8WaAcfl2r5wmLD01da8tlPf6O0
dwrZDRQGnT2Zi727Uw8PanCk0djqQBiiYplGrxYeOcdBBJZ7G8ZuBZch66mlJ/yLI2ZepHG3DaYH
vEOswI304siXck6/w31fed+YGCHRFe7ejUDAVvC1ucL1+iKLvRu/m8NbCcJ3zjYM0Jzk4cYsPdbW
/2ALWTZBk+lJdzZhuWvYrcYEROXltmCQ33Yf3XR2ukth4t5L2MCvRDvglEjp1+xl3W8H8PVYeM8l
H4GOZotIq9n9WybchxhI3w1gCQ39qxQ4f8QlZHLmDe1mskmj0On2I7gn1uQh/+XIS+7h+IgyHI/n
2P3pkl0rtefSXxQ1piwiMVH8ileh7tl0SuFydtFXzEqMpMpmXhGQAcM8UdNugPoWOgnz87pezsLq
hmiDqwY/RKlPtKTPgo8eZ7ilfszqIOcsMUbXPtcpB/FSwVOsGoNCnXlzg4jbeKucDyNko2GSUE0M
U1xAgJ4TOZ33uqafddAsGT+1v4v9K1rFXVhS1iLBDUKS0GsUGMFvl27Y3EecdoX74js/TXvyULKk
yamrT4OOqKxp2gN+KK4i7q1mN+Ubiz9ljb0fBw3ru7EKmLkqpCWyvQ4kc5f8hJbWfufK+osbkqnj
aZeI4DBmLQOAdlmwG3an37gaF3l80yiWw+4fS4/UoJWKoA/75qZAGTd0NjGfH7l/UyQFhhFEVsW8
L1yYSNHC6Eg+Gk74tYbA3KeHKBCjugyorCrbwu5+Hvo/8py51WY7Sv+UmEcFLGsM8Wo0F7N5022k
YgfBUzfHcGHU3Oi4udBZPhUkM3oYuV3WA7IgPAJR39Zu87VmmCdCUxO2IvWtFf8Y3xM6+c8eL5P9
II4XHcajzxLQWpugOU7NOenPNYebux/7TWmcDB2a38hkY2kTiDjG+IHGu+mBzoQBXfmLkaOi39jc
OeZqMBJOulfPC5cko9HhoO69hliIpFadAnF08FCmDhL3bWxtQ8yZowlNFJ0eMX1afy/EbpjwGGwF
ZwJrLuX/DqBoSSd/SnXic8plF4VPJcy7poU+3m8NktsEKJ2qeOhsR631lKWLdFwzSoUwA0oA1DwZ
HCZy8cD3qG9DDCVWhYUEUAJwEvMw+cwdYWJ2rokKoVwkKnmkRIXgDic7lqlBDq1IdcugG05h+inz
LZ7TgHbDOTT1+wgJY8zitTdR45X4zdJZDZMtetLY2o/SAcmx6s2T74qVT23sMtaoCQyKWa+7C2M2
VLJ5D4Lb6EYXn72pXYyMNs4i/IJehwT5NGDvjip71Y5svkmg9n5z+y1vrjgHyMOtI7QrBpnZ2W6A
D2ALhrAseewbrITnJJx25VTgW+VnZmCcot8NvTcNa0lzb/C7sH2ftK/WPuJ+W9nBC+48bALw2luW
43hBo+yjHLyjCxwmjR6R+9WgWFKh+UMY6y6rLhaLciukCTL33ghDhKmDC96Zcxu5soN8nCQm/yXt
3IUSbxWnk1ZxX8rz5NxsCoac3bA9K4mQbSURsRLRS8E2vGWxTziGqoc98t594jKYNWBGtjdGibtW
A5yoPeXmb2jfB5zw9s6GV1ewZdSJW7PXwuofHsjJOLZ3I5yx+Ohx6eTI5xyNXQWPFebsIN+13c1t
x4XefEU66e7Y3h+Elil21jpSeB3XfIvtOnEPVvJlsV8q6q+EQg+LpSZeJsBws+uVHaFTXifAxp79
0JtzmMr1GHy2SL5iopAU24wY5mWCOrYncrGEpNZTrPV1xksfrhPmgMa8xgpQghTPCpRVx4Y2IJnV
xKRVN+OR7F8ckwgHk+o8wRWax41zlmWhcUHADpzX2fhyniN6g1Jea6DOA6Uf5+sqBYcREf9Vo10V
YAZmTIVYowkA+3DWtaOOVSgLWwKT0SPX03oS+Bt8lDOnOH73moCaZm8h+GVlQVes17ScAdxjRsz+
JUSOqjFEEFwCybEwUMHzCTejWlrGLITC4IH8N7QabBLDDQ2HbXxm9gdH94Tvvg7DK8m6zw7yNpNS
gKUtUlZ27dSYQtyzHCPl2QrPSawIjuqeyyqCvOosMj6A+VTtCMugesIsFyQfsAnAUnkPF5UN9Wlh
BuzY8aNskHeuVX/MJ/rNvxwG0gj3Ia6opq1K/emsv4uCdqVLSSKwGGh89khfSsrVWSGsGTYhMi7h
xPG2ATeQuXSPJG0aev/cm/aHDVzvOYqGs97HmylJd1WTzYrejVa2YFH+EFAs0R/9dM34gp/2VFny
oKbTbDsMgHxOxCmxTi81Vj0RK67uyQcPVtKe2MgIGshMFWmKLaeVb+4HwXbr7EY79s5rI7hxFDJg
PkBbXTSEm4dI5tr41uovXnlQVGKmJx/TJBdNBqMu99Z4OSIO4Aj2jf1tUh3XDjRNp7/FJJfh3F33
ZKe0CnOaOHnJXqvLZNFo1m5MjF9RS1KBwrYDq+mDManYO2CoC/cF01S9eQ/lRxVz/1YEsW5tK3qa
ol8cn6TysbxhfFYi1DVZo5sB36QIwbsFP7JkIK0zb+XB43ujT/+rreRCh/UkiktpbVpQ/cNbwPVo
g/Gpe+bYMIObelcSI2aVAiba8DFy0sccRKICX1k/lTrkKLk0gi9L578rt3PSbYDBfcKNLwkOYjyZ
NOCy0O0Ih3nY0APyohFqvSt5XMdgRAJfs2oQmr7Jon5dD8bSpAOIy0+D5rEoyaNetsTCWtg9I2bx
DRgTDy4wD6QTYJA9F1QTirSYgNV63RlrSYM0xYQbvxX51kbeXunYsMuly2pZobyzHQZN8oFlYh1A
JNfbz8Db6TVxpdw9ERmrpGUtc6xYJvQiJ2XgESJbM6qVpa2caW1RlQTJ2SsylE0eo/wuhimow0hg
jeYy+UmhEo/6Jih3IULdWWEuHl7wWdOo5pWJfDve6dnHIHBuxUx0PGZUMByaG4bV55p9oKz5HU7d
ZmZ0GhmZjj9zGplDOdCyIqyTb10Q91YEXLjVsuvm0QnLf00dPNp3l0fOhwna3wqd2L+ly8WN1ISg
Eyf+aAvAcEtTX2TeH/E9yLd7lhnmVjd/EqAwYrxg+SsjtjDZUif60t43LV4k5V8USYyBgjm/ceKL
Bb4aHla1SupV6LHpQKERopDb6RwumQQvgiEv0JHXYkcGbaGbvBT1KUMDbwwnQdhKMIzkw7U37PPn
BkJsZIzHKOjvggcR2RCVV6yOk2AHElUbKNKe90mk3MJnCKqTuCwQlCM4CBjDF/rCVRyBLD8bBcFF
qyGlIqOjnW1nZkD0cIxTG/3OJ6p59uJVFP1H+xkB3U/1a4A5PGQaaOJCu0YlmnXUp2JF2jcjy3+T
92Gz4pEUXDV8DFYJ5RHYC4PZ6Z2d+sBeqV4UGvo3BKdRTZr8hH0ICdasftQpYDHZeoOLcAXNA6Pu
GIWsIts+1U8ovp8NuRazG2baAY7kZL218aVui21Nh4Q0m7tvbzGVZw3yrMfWsUfyk1xqc+Mit2Rg
5K1CDDCkNRHo1buHFgd3cAuabVmch1km69Hq84ZqHa/FuHbMFfOfBEW6BCuwzcqzat+tEOI1WeSN
eRkLGGSoxsZvej3PuVXeRyT/Sv06tluoZkxdAAu6tGykNBU4+YvoOM7Gi3HpIvFKsRnG/r8QCMj0
GdC8J5kHPwsLpnhnsCKNfVDddHMXABaTp4D+08YCFvOedxnOIYGQJiBAFvdHNkFhJ+uDQWzYkp+x
H6dPJsFdd7Onm2t/+9AtcFr7IGLs75z1scAerHPDpDD+LR2b/EUTh2G8GXyxVn4VFpvgWdkxkYIC
2UPKa+Vvx26VwcYwHG8xYpvqUP6RCMVPR6IgCWjLWIPuN4v01aql9Vf8GjBotxEXMj8frs/u5Bbn
KbZXefU6p8LVQGQc/V6RL2HDAonxRph4OtBDArGww5cGxoiz4QztjHvP6zUGOzcKFi2BgIjodPS6
LsF4HVngTH3kwnOKB2Fs98nVj5lNACz7P+Z8eQlk96Y3D1EfXaaceB6dWX6GmoDkW6J5Fm3Psese
C5SOrMd2Lgp6DlRV/HZEfGPyxtuZolhwE5MpJt9GsZmZpUB3bRwPIVFpeO8XuXcpXWbizFLsblvm
JK886wORJH1DK98tpXHKEmOZAHmczGRNwOkqMrwbzH4mkc0qwMrV1mrp9eOi9Jp1ycQ0vPbWHKEj
YQWoTVzyt6T6PWIaMgh0Rt0BTMS6QxUZ13QoMfaUBKPNwAjD8Zes7lLpMVmqcNGm94R8dHPnQ5cW
UBML40WMvwMRrT6GTaPalk2/6bruOWYk4nmHrsaenj/S4AWjOvVMtfQGsQBGb+v1kgBDnGi4dIaj
mA41M23FFy/om8VO6zbAItgYfCBeSXN/laf9yYkG+CMI39UadMqTnYAwI8IVpGkjiNUqn+gUM5t/
oHiqRsRvxx7MRl9s2ZHPW6CJ+td/NQFqodXIOpLhRorz5mw14JnxxVukgMzSIZvnZb70DH1RgY+a
f58CN0wSvDVYuSqLhKiND3EWLjJVL8L3hYddXsNjiIveBSGNZBmFaj4hVEM31g/1vtTWzrRVOhPi
/iQbBum/Y7KW0VcIGIcfsZWvDudBCgDCMpGbcaVVundP2Pr6R1NNGznA9EmTZQd0l3WLwdvQy3rn
wMCw6rtnnaS2DcxgZYGKJd6gLLlEFqZck/WKMh7CGATaBuexUD8J0ORCJwy8WoXa1lFXn4teNdSo
frf2sQbqjffUkM5J/RJwopa0ZQkqvnzdabi+UE4FOEBq/dfyTsZ4GFNaYj4eU/80h47dL+aU4AR6
x5N7Mbw11q321MVA5lspNAc6RGgqN5MJxKunmfweJlJCAiaO0KIpTtqRrilumbSlVDju51B8t2wH
DVjRKn2prAYKcIiA5z4nTVj+3Yem6Nsh0MWNianJYLAwY+JIetta7Z4sFu5KhhQP31nqcXT1pwzI
Z+WzhycNQKeAZSqRIfbyux+roTvgNRQtvOO75HrwRkqWiiM2wtvlBWyjoOqpWRZGMomJ3l4U71F9
H6eYAdDLSKnQu+9leBrZfBmKbZL1xX6mDfFSgMq2+wMQNMB5AF+zLw00lPOacDWVzYuyeRGJtfc4
RQf/M2RREcxOieZd4iBDxdZapHxF8DtIAWAHy9bqovt73kHEJK9mT5Fn/jbh3ekZoFnv3rSynHcg
3W3akn6AuCyhrO7emP2x+sr8/VSfjehU1DcqBj7abdOrrQctDykIKBeaIyRdoe6y1IH5wcKxsEtg
QoTmYDDhI8i6IzRfAGTs0L2NoZdsEP+5A9lVbX6w3Zvqia9JxxUojXNuPSTEYfsippMwP1xKMac5
pKze/BqStzZzrWiC8SQfqgFbGRLZjYAuOhkNZbTDX7nxmKuIFi2aBgTZ21nao1Ehn0WBF6VkQ3gL
611kXN3+1KQHv3hnVYHgCcCT3HHcJFI+a9WS11c3MfbBnKE9PEC8tRhERc0IceHqdr8mc+wyY6Gf
GOeALUkwNptxxF5uPGoAcqkKiImVa8knqTWHIt5l8p06LxLVLqnM58DrDxk/htSsDbs3s4CQju5q
EC+D9VM1PyOf5Ox2Iglg01f6W+EOrzoivG4ARAjDHQfRU1/CGngpnZfEIayb56flHA44Wae5+wvB
Vn5jemZLLdq9zt3TjK8BhadwTwSRVJwZg8HonquZQzB0V011nWpC5DBvths3qi6NOHqOWlv1T5zx
isdwjFr3lpbnIGf8jrGmaP4ZzO/jTRFvp3RroH4VIBU9tE4i19eNodZtwTAs/Ff4D9O/m/FrXBsb
dOibFNlLr3mLhm694SUMY/dZQ1aWmFyGiLewOBZsbZ4QQR8hnuIzqk7l8OUPzW5W0rGY3rTz76Rg
RIsnWzcrpNvM8iPjjbrn2WUnybRlZWXHYHjT4VcbwKp7CeldLm2jCMj9QOvTMusESNH9saOwydNK
eIlsPIQ+y4PQJpISxHLNkLEV1TKYxfKh925X4Jv7rYow49KZg2FtOjBv7desoslIvEJIHKMFsiKL
OTIDEp5a1nqjXPWecdbct2GwltWwq9P9YPwhPGAfjbWDCUc08qy4JJP13SbKe6znZD6D8rkFefg9
uR+RuUlQwQ3xa2YSdIuap+fj8id3KSnMWU1Mw7j38gIFb7Ro5vc0c2o557/GzPdWk6rYp7H+Yg3h
8LEnRrjWJow237qCxWO/+8UWaPCzYB3ko9+u6MLT+g4WbeV45SokqJHd6Lx6GNqrRbMWJgmabZb2
DK0DQMsswgDPt18jNQ69ucHz7Ph3Jq0koyKvK86WwcOucTFg4RS43DtzTmfdTiijfC4ryXRtCIcN
cYGj8p5q/u8Bu3nehnunRAeKM015hIfuCPF5aUbUpRzEQuM/5inwU+5+9PBBeso09hXYBsVMkUOj
kZHWCWJy3hXaxKPTJvj4vEyYwtqros2rwVmxbA1Aq5GZB7BgW8WI6sheAMSH0cXBZ/rm039N8uiD
4B7oylKWuneMELV7K4mNzhOAqdnNBv7dM1waJi5+r/02dLXQiBhMO5ZtPFtTpdYJMTCGEgyUoq1e
PlKmN32xtqGtZK7gl8tn4A6LcXoQ67jpA7Kn+2MLQ0y07s6jmWvT6ZqZDzlwEYkXg2+EGZthmU9l
zx/P1bRp6jc/ZanPbuwHtIBiMzCwkJfDj+cgK+4fI/eApunMvrAxayQvzXlxELBd8hvTg16uC3Ov
6Qd3WuY9V/x3EP8F6UfAqNjv3wqKwEbsxnKNAdpFp4zaGYUAizPaAZvcWyuG5cZ7Ez7mHGDXTzd9
/jkSbUF8HOS/eFHjLiTI0gMdwNERorKB6N3XlAbLyHhtB9ZDDfOR5GBPnz2sDyPEtVwMy6RvHq36
1/FLtEfG8HLf2qeIB9HrvgkKc33GEZ5Y2xQiun0feQRxqeQ9QLXKwhPI2Cq4D2iN2/za0ykU4ZdF
NVACLOkn80yiMds7E3XlQSI0JEfL9KZtpRoskCRHBHfLXdnOwweSC8WCXxRSgvm8+zJZCYl/7fjW
5K8SCGXoND9lPB5b6Gl9MmePPWJWGl5HSFLVL7uiuWT2qra+So72XC6s/GDpEdL7T3v4UhFIRx/3
OSqneD/Gx46JuCNgAUkOTHW3CBlu8pnzweaV8KO6QKXqnXwi2F3rnM3E2+RqgIdLNbTSXIRmeokq
aJiOfNWil55w9LpczJ1vNa1bbKT93OtUrDWHT5vvTtlb0/tEBWwHV9NAQPZdOaSU7EvT/YzIh2PV
vpj8c+u+ODi1hiJc9QQMpj3thHXDomB0jH+phFut3dj+SLmhvgfsihXCvFAWX2HbHK2BcF+lEepF
YAQui2Xi1sfSS3GMtRdLMn6qdQYLhZ5lWEV4RQj5hSCD8sSFdczHiraaYOFFzQ7eyXwuG7wfhYhZ
DsQ6t65zM6bZ9TeAaJM4xGSagCQfh2djoklphf7WhlFxs9hN0Za9Q9fnonWzXp1xszMpyI2dVduX
LoSkZHinjH330hAQXTvHUIhWh1+VVzsrQy6de7a5NrvOJbrHOpd6jSzCI+pAEEy5MEZf/5uywXhO
RFgtKg9xqIVvbbCeCyKy4hq5i2WeTSUQx5ZDsIfxvwlDKA0NqMElVwLMm5JdaKaYACformbR1dBw
nDtmTd4TMpcGLm0TMLwQ0uDLChY/czZeVhsG4EOC23xnrbfyJ4m0tQsnyI7SDny295IRHr3OkpF8
VFQgqFWybjcolHg9XlBvyE9ZweKl1nVQz5xRLPJSa5vIGOU0HtanpssDgIx9dQz87gSLWy38BsEW
nvXxnJvOoyWixo+TcieYWu5VmiNvHUu6OZPLoA86yBZjd4miBjlw7pKtaWFxYH2X2P2vL7/tqtmI
GTSbpisLpgSBc6vU148R6kC7Bq/BEzek6cvM2gyTN7sWGzTBDvNrlP/PQ44oFOMDyHRL/Cb8PzFv
Hw5bh39vhjbwXw0atRNfxeGrYewjcGQ6JvwtBQThib9VMkhw+C4C+Z3yPVXzanFS49p0phhclUOw
j33uVMNscH4bzGieDI6kn5B1LvyvymVvh/sw7cRRwZVLoLmXDPsbse1Dbzcrh6sCZdtIeaBPBMvk
rn3rWvjunIv9YK908T+OzmO5cSULol+EiIIrAFvRe5Ei5TYIuYb3roCvfwdvMxMx0dMtkUDVNZkn
3yPrXR+YmMEKY1F8RfiD8XGHJnFVe186RMRheCmSl9mjNmU3VGt8L+LbjNPt1D/LnjhMRN+FYWyq
Yt1Bxp3rjIgTCRdu3w0r3aWI/xXyolfeWdPXOGDqaF3l1tYkD7h195Jpu5M+MmQfOIwCLI1gwP2/
ecxisMWSICBxTLCRn2FIlLIM6OjOS0yHy7wOwEh31i2skbwPOUs3Y8KIw1cZzKRLUBHYp2J6vhZp
zykTW8iiXX7IxWcerUXy2RYfIt/NiS+lAe8KCXcLvbWo1FPsYNoZBO5HsSu16XOeNPd4bQv+3JRH
H3HK0ZxoqCQBuYr6r4jDpRVhF0u/7OraTqiBgbEVnrMkQGiNW2DBfIlshRfPfnYbLmYU0iExT+0U
rUQ3ogakbUEdPUJiGt2bSxWd7UqYuuHazHcwJNiA5p9OZV+dIiCQS6QUJqgPYoZGltsccGaYYtik
Bbn09mvSb/P0CFO6HFEs7M3yoLA0kC2UHk1Mro5BDfbVEffrozFY14j0BasYWsV0iMFf47NUFdfq
SC5tO4FYDpAINdbJC/Jne37l8rNd7MrgMnsxDJ+R1CR/owT6jr4z0u9m/ngItJmnPLZ7DMwDUQAU
/5fGKZ5sZKJpdwtHKC5HMdBsaqd2rG49eXF8Tc14jOn5Cqbt3XHCAs9sV/LeBEcNvIvT/uWziwLV
jIZqgwHWEtYhHO4GzzbrdSqDXtWIxN9cuNPawCnkXOuOO0NuhvZcVn8xssrOCJcZ2eEQWqF/sG0r
Q2SbdNXodBLmXE4PwBNzYOBHp5xFk4MVQgIe9XmV+dEw+qgJ17mxrLtHym4oB2HfYs+PApwlBiXC
ZcSyPQw62sIZI4C8J2/2pjajlfFPUJwgcDSbdVTdMFaA6mDehA6enLjagbdJRFWjG4hJ0mFlzP8B
iZ6yF4RVJr7RAe/oBtlnyoVL8ImOvtEfMScYLiLV6CQif4Njmp1Fcm15s3x8wiaXnUoBOZvzqxYe
BybuHbq4yGEGygZD8oUvFGgpwYaoq6pz5deIzZBSyRnP00T3nHkFPaEQlILnnJ1XRPzuCu1XjmIV
vTO/lXLm7WewtmPC5Q4ug3Cdh0AX3bSIFCKoxg7PQtNOYL6IQI5AZpdTvNeZtvgt3uBOvRQYDCA1
FTrpOWumTDU07uTHyc6e+VxZX/BliqZdiQrEXarbG7922dMa1rnt3XXBMKgW1Xtm/abaocrqfT5v
MZNx77T7AIzUxH8NvwrVu0vJXfi3Gh1aw+9btZ/gE0El3UO0DOY4m3jemunNwj4SQztI5QkTkLKQ
j43px1TsImZhdGlGwjggOsnAfB8r8+qx/WPFRW4hJZNDKZQ8vP55ViCJ5yqFWQXVbACtiV0wo73y
yJSx01PgBmtOrHVrMtGlsSOVfbTTD2njoZPnymAOV0z/aofUlwhH87oZB5ZqRElMg/mh+XILh4F0
aQ2jEVYDQ1uZY7SODPzZ1rTuMW3DEFBIUhDoxJ8yGJ8GxuVOaB9DWh+zgwCsbyaa6Rr3Xap+m/FV
wwUZ2rs25XIkTkI9yoyONIoRvdiXgtl1iR/YYGkEj4tpVRxiwQrZAiFbU9pBxW9leXcSLMvoSXZ6
9uIimIs7e1UxfXfBOYBiXJqluy9wxLDF30a0n9lG5Ufakza9BiWfr75MKq6CyU/eNKQN+tWVr+Wc
0IGGgz+xDnHGJF9l9q2Me4qxy7M2FpuDAn03jAUIUVW0DavyzzVjkjMaDroQbgaza6JQQTmz5+bG
ZN0gsoMfQ/tlLhqTwts/nPQDT+Y5HdIDbWs4DkvPw91BSiNyMWvXWb9gxFuMiIQeeN4/k4qJPL+F
NyL4wO/BNijH05eSSOce2gE5vC3Yo9wK9RgnAjeycxodvdkiz0phJ4pDWRw1/8CUcM5Szj58ENfe
Sut3ADGT+rur9mn06bV/PrkCATE9tZdz89O6A5CBME5eZbGfsp/S36FaAtoMFULpL3ic3eqfjj+6
rk10nsMlDVB4ifjcN+5GsQDISvOWKzYSwULCTPPVh6feMMwe2wE4DwIsolpTYIyzqgeWEOuUauEy
NsgzwdAuZpl4CYeXMDYRvH8U3qnDCqnNlhWWqfV0mczVFFKUw1huYS1NHtpnG0InO61R4j9tHj1K
taQ+51X9mhLomeKwIDEKl1JIfjbyw2bcVe3d0x4zTrYzhqOOSH7A3tcpl9MO2wMDH97/XYHyVEJi
DUAbOegR4e8hN9zDbVuk9PlRREAJ9ziCzgqFAlghX8P1x1jTo+EKqJWK64DEcuhtsrl4/1S40+fg
HmfTY2QR0a9EkmY31BZ0GxFiHiWKS+8QlA6NxqNOslCOHUOkMiaOeL/7bnxY1EMOAqLhQyCpOnJ3
k28uGf+vJ0Qrccuik9bRbf80PmjX3iiyd/XK3Fat/W77JCoNSI9MuZwcklwQdGUMmHjZTAu7QJiT
C21fk4TY+k+gvOux4QF6taHUBcPR4hbVLVxbSb3v8xteM8ItEN/aJsE6etV9kzxY8Ng3SGBV9Rp4
bsgcSYXbzOIss5tfb4S0kSeC7w1vFJmwcm2P6wYhrqaB5O5QqPWnWE/mMDQcD7QwjMfKt9wuf0rg
RBEOZJN59lfjz/rPABTjNWCkqjcIvB6T+xoLEJuVf3M4I7uZ1hN5EbzjL+H8EImM9RRZSd8R8CiF
cbSZTY7uQUWnMXqexIuVPlR0GaNrw/pzynFJugjniN+x0TeDsLTi+Bkt/kootWEFO//Pg8ZSY05S
o98uZ6CWR7lUb02qIxL8mthYZhL/HFThnC6CrQzbjsL7iMevEGWQRneHwgqFcqFv7aCx92ADGnVE
oKH5+dlFp6CaT3Rhjoc/XwfomRcviYXJgUwJ9wrnlDSq2Fuh1saxtOuV3FmCaAHf+Sk0tS5qvMKe
/WBesWy6vUFuINFZcGsBhietf0gCeDweU/ZABUQlmRmhgT7nnP+DFombmorQqplbuEKcneo62Ps+
OhW5c2vIEvLtn8HcZiy0YsyNcQr4tJuOAbEMMXHoDnLnDvGC8I+O8dX0rHMNHdBYpPBljJvYkAz6
UY3RtW/qaERkC03BBK0/VlhedMlCuqAL3mq8PVAzJNqnqUxeJ6t8C0bySWn9e/RTEXsLfjX0BAlQ
ni5dR+pfl23S+ji4H0wKcE6RcDedptheN7jdCsjKg3p02leGWIimaGBHVIbaiEPtPvXDCpCWK78r
43lSwVF0Jm2XtmhgOVlSLXWu9qEl7DR4tfOX3sVa0DhnMMBLCZYr8S8eFV2sviIC3Lj/omsckw4k
V4Mg/ggidVs2p5o60vAcsW6D8ko4uU4Wa5SrLe7VUJxcc9tB1ijX8bRpsOU7srh6OVs+mBOO9VaO
j3zu5uqNNqAfAoLVU7G21fTtgWRw0JL0OomTPIjRpL66zFzMY1ONeeDAhq596OnBC5xtK6AUWT/G
fJ7mz261Ft2bRV9b2cmG5w0cU4h82Ct+qyhZujOPpivvTTbnZKXWJQT2NrTJPkofKa0buvsmf8ZM
zF72raUFaOone5awszTTvHOnPadatMxYMso8eiYcR/fmf8QRfzl8l5DAMJtj0Qk/A3Y4o1EcS0Y7
UnzPI62wnd1KGp3LSlILzpwh5Htc4wWyoZaEA5Bgo/cP8zoeNm+Lp6RlpebzObQhkTYINKYY1zTi
FAWKAD1b4J9ArCxDBvcJHu2QR6jD9dlMeG0bst1vWvCmF0javHl2Q1hn9B4kDLazn3ycTnn7WfK9
l5+d+o0aYl1ZzdsXiWC2W5ssi8342xZI/dnTwgZK5L1sB2ofJtT1Siv1bRp5+4R1hRjfTarwOL1j
mbikBYIJm4y2/70f+4Z0n4I0zRQttJ6+K/uRhgQUuy9IHGj2znK8jc0bcEBW3SgXsqULRDafeebd
P117LaMr3kNfXmoG8GaEXTdCb118C4PIhmwfVWfJ+9SJrzyr15hVEawV+FzsYmP0MD9aiFQxl9bw
3KPKRn1o8CCOtxmNPt7qBAgRvXmMidtoym0b/XNc1LB+C6FFW9kjCyfRnRjrJFx4wLr8DB7KUitI
tuALes4wvPXUS75YZxnLjNcQWBOu3rj+5o039Js2BqiecKIQuYwXq9qPQf5SJe+QZPaVPNoFojdc
mMgFEZlkQIRNuEuz6VjXs0ucgW+x771zV+2OLjH1hxVEB3aGNowXh3xEJp/7flwFxLdL493VP2DP
B+Zba6NywK3jL5vhgIBBwU4DutojOt1rpMRlwNenioBAlgYjo2FANgwvqW5oNegmpnzZxJy9D4KT
XTZNuIaTDppXuLaY5Dkq4vUhv50clhgxHDoR+4CRG7uDNYfpMGQga4LT1/hp3du8JcymByUBlQHJ
7R/N8BbT3A3mweNvl3MhK1wKju1Uv7k+gd4ZPRCIQhj5U7PxuDBseIF1NU/LFVNblGhNwzf0T4Pn
KbpwNu3Bz3U51UR4qGw+WtQfCK8H5xHxELIymaAgInoH//qboSEIyLDGAkCHsY5x4aMnBk7qxpuo
eLfKBk8eztawWhvhu1cd0lYtNBaKBql5Om5e/08AAjK9eg8WbsFMJ/G9TRbbxCE5q7D8KuAVhyjm
GM2iFekuNpd+Ov6GOKB9EAUYPoIJT1Vw61kMpUW58SxnFWGYUenL3K26A3t66xrg5x2dG0HbuE8u
fvjoma/Wzc1hhTXxOkf13XEqBD76RhHvZsLK02iTXUy+qMgxKNvsfoKtZPlmMmlyqnzpj4eaIWjL
RoUsP5W8UHkrVv3dtg43kIdqjBMjJeN8EINzaLRmY/L828DrZ0N/ak3HQY+xfwf+Ig7+sjhexRwR
Bt195h8ErQKRTGPqsXu9gGGHEUZeOUty7WjbbzWm/xkvZkYHKyaAy9+5GsYO9i/2e85T2dmbxFkR
1Mpebl8jIkJQOORfeXEVOJS7iIhCZ1HKnVm9+QSrEIVR/DnegpAa29x3YL7JECoSIgTaaDOlxJc2
f3p8LeVGcSVL/T1ixd+Y21y/BYzaknAO/tpYU4E8dKdNqw7Ls9A+Kg0TfXcuyGmwVb4e2A2N+e80
SyHrZ7OgdplwobXfiQK31DWEKJ8iWJCd+1ez9K3YbPbgVQXOWE6NN5DXg8+2iqYTY9LYbxqo6DGV
iwFgUu/M35p7wYw7AfgGzbXz7OhM4JYZLh6jEesKeWHIm6ADttLYcib4XQeIRwonVNeQJANuql8V
0TrjS3a1dlGxN4Cv/aRJcjoILJ1QpxJcRWQ2r4eGLX8bgM+B2O5iZ3Hqic3S/zvExRh0Sy86aMRR
CPWZYWO1ckSX7k46KO/RyXV7s9tFGpq7aM/XHqhr49wjQIHEMoEhkFBbHhlmJcVyKOtv/P52vUmJ
lTMy1II3RTufeLMxT1/V5dGr9nFN5GO/yzFKCbv8kG5zhXPE1jZmuXSuvKOi+7eKa5G6FKW4gPK/
gC2HtmyMO25NchCJK8ELXQhIr/Muk4qUvJioZ0QXLzu5j7mFDRoZ3kODPUxgESeqX7x8Z6ESGXjP
OjDJaGBFTkCODn7bfxXGbpSXgZGENuHsUt+V3PXRT0chjGKrMn6KioOVaQCNcF3+TG6+NHoTnzJU
5A5ccEvEecMv0QHgIjvICNOlzcBGTVhoOH1NNNtB/dnrH+2AIpYuOwe6JEE3taO5TXRzU+e3nCGr
Wfyyxsnzb13fu+6LVj9ibyniz4C1dmoaB1NDw9ofa1yh3XR26FfYFIRxdWxmcPUIsZOHKS4X40BI
CxF9iqW8x1Y8sC+K+d1k3blIAcsMexsbaW2phdeDA+MR1LRD1yIC+QgZcqKaQZ5M4g+tXgZNpXM5
mMsD+TaptzRdVj6QWGI72DXDn6tJ4ODNUrLxkYQNIIhhCFpB2svacdtiHq3FZyA+u/pF184Tc/b4
nEQ2PTHSO/TbJiF5Or2Hm+zxcCyC6qrh+3DQ5I79NS47nt1o3wAKqPjBZg1rh5MpYJCrB9OZlJAl
Bbis842Zco1Pv5znrzUBhQX5xxG5Zb3m7jr9NniY9+RnRJadnI225LwWbMIoSiqApDEaGZTtIS+y
Hu9cBvuD82OgAzNTBp/cSoLONMl0NGeiZrBHPrvFoRIaZK/amOiSi8o5R0lxopKs1EBxiP4XlXho
DMPKw7g1WzJ5Sp+ikiEIuehSY9bvMgdfYzxFxwBqq1w73Dk1+nKTBziyuDR8cbC5IvjHsNvKpRY9
XGAXjXgOgSI73rJH3VKG2E56dKXtTLgY9e+5+9HZiCXaPwtF52Ru9Yk/dcRoGRMaUYLejjAWk57T
B0yLdZz/2orPh2nIvAuVxWFg1k3A5LpR7MiC+BH1+WsvXcj7RfjM8oU6e1fLZ1f7HQrUB5jK4+FA
2jLvMFP7nK/M5sQl4KWuiHELEM2dFCNl0azFmMFUMYOLcL/bGFHidPGnOaicWc89ZLDNbecrSKPi
e66nze442u1pGjmvgxFR6JfmPsOSWjcNcIKIoSHTR6kPO2QVT+jBNlXYbWkXZ/BcWXLGH7rosxhJ
mEr2LuiAmqcx0d6NDOQaIT3Vwer3IwoxDf/ulNOOjOrBX4k8uWcODEo32xn13tSPLuYMrtoBhKAL
fywPEiItmdiQHGZQBjpU3Ux+73ZnY9YgYLN+/B8xDpWdYqrrr0PJa8DaqXQIsKGYfA8zJIXa18g0
cEyRYLrkxLHvm91NIctnPcBAZINyyB9TiLx/lvgGGSNP/vmtks9ZBqTM++0ZhFtR9a3xO4QC6Ckb
Zg3xbd2Xl9pE0BpVeJR6C4IfWt28edZZ51gjkgmab7YkVXM2pqMfsoeyW/b9PAfSWsuM9l9AucJy
jQ8HHsiPoLVXw7U1ki1E4lPT2NgDWQMj7WjyL/LisBNrTyWjg4HRqWTcbkaw5zZ6+WxFeK9CjuDK
pcuejW68BfQ1bsIyI77a8CJrb+eDa5XJwySFDxnWfGKor3SoUS9wq4h/ndCWmpEs2FOTce8chEl1
j7eryV9m8KejPVulf23T4hGW+TKwccL99RryVocfqF+GgFeq/l5PHwwga9PajbxYOIhcUDclqh54
u5lDe6/tGkjb2Q2zfs6PWZbfdAH0fzmmZw+d4r+G9JpKPwQYnqrkJMjhM882QvMoPwwkwPaE5xUQ
VZrookBYdtLhSmO+7PwlbH/9MTmkIY3inEEI7Y4TO50vX7IRbX9VsbKOqrtQLI2djn1WjY13o0xe
ZrnT802pDqJal/C0qgDVXjsYKy2YruzkXPviMa+l8ARUzXHNBlDCy3IX2JR2rWEDMX12iQZyCsgH
cDGcBhr73VA8gfFrx8Axr5ylKdeeeRauxTH5Y08YQrKvOts6LaB2Bg6IQsCpz5nhbfnJ1HsGn/cY
VeazunXDQ9LeBxzgsHImlNJg9Bx36ZqHTp19ny7un1lDSL1HMSql+KfoceFJDj98QLgjB+eeDpfB
xfiP+svjGjXYL+qSoD+CK2bsvs5sURp7qY55cjNYIhBBg29n31uzyX2XV4dA/RZQabyJuFrX2hTC
AJUeD6uaKY4VUFOwzE6QkGXitScGyjWAMZ35YCtwn65EVOEiwHPp72oOLu5NlBiGr0PFZS1bwJsO
eaIJTBrYxAu0gyY/oA8VCU2B0eCM4prKiVItcA3E+hdZlpV6iYOId/51HujJBnIPd6i0D466cpQS
T3L0/WvPdc5qtov3BX3yNDqP2riL7hzHM3qTR10YG2GSnELhPvrOckw+K99hobZXLEXFcWSLzmhT
exm8j37e0yF+LykV4uStZKkN639fBqfWfDTaF7M8aR0aJgc+uY1mqD9rqlhN/nucxeuAjqsOL5RX
7rBXtLtogCfE7gWD7CTFd9wcPH6mQh0rNOFz8BWbXI+7bYy/gmCra5dBJ5ixIvuduUdGFTLOBgiT
rmiib+Z8Bpdg5I+u6JaDbK/gDQempC4fZSW3uRGgxgb1lOaoK19E8dP1qF6p1HqrWOdujAbrEYxU
hWF6Hqkxom0GHH/KLHIqmA7NBKlopzebGEvvVLevjU6nTFZ0vufkzBHctCNt6z9Hbc0ZbznrC3zx
AnsnMlCMYwBLXOdqjd0h52FjbrzouXGlQm6DQs1HEq55wX5+CTTHfQmFt/HC9kMjgqaGrOkbyZtL
VxvWkC+8lur6tWLKosx9S5tHTEmAbznP9wWZBFRFxoSWONkEWM7IHwQhPeQnzQ3kqmahKvr6bJVE
QuvAu3DfpDxcOPIWqqSQ7g/6wFfDMLqtv2LUwggYEPBR9pAvYvr2IveydaTzxlFvjB5HAJwPBcuJ
YUkRw9BeG95myqFSqKWbQyrclOGJQCHKZ1hSzXPXMEDvtGPRvWfAMgpzUwKmhWw3QRipYcuw5W37
F9WBfB0xWVMTAVcuEJwMTLdG1t/2eK3pTmIGNb7Ceu5/uISk54fIrpdNkF0DVMJo0uCR2OwsprUZ
aOtIu9tw3ZvmzQlgT5HOXT5cgp1cJsFyBrjkRIUweR56MDW3ka07oZAu9/40q8Lks+fzVHFITy+z
FWi2Edv+tA5bgx1ZhxjnMBjy4FWIzsFCsuyY3+B2k7cbB+6GkA3Ovoc3buuc1Cu4VeG0VfHJnNWh
cIpIMU1PZnKsK4GKZ2YU+RtHL7eC3wXTZQuxRi+Cd0Vkms3UrQV9H+JJE4b1gZnxooUnI/vtp5eJ
dClatHU1gyfAuJe7tN4p196N3IReiNPxFtDR+xdNORtfr25RBPbvxRxc1nfpqmxbBife0uOIDUPn
YTPKghexyCkRvICDx+XMmnM/KrDuwR3ZzTkre5R1IZ0MPGQnkTiVZgLO4C0qPOHtkcymWpC/pGaZ
eQY9duoRYufrCu1FcC6aN6N/mycKKar41kvIfGIJ3ZHfG4FJtQ5GAtX6c3Qf5P6CMyUFHpP0eeDf
tOb/k8oX8M6gKqkWFea4Y5W/SBgnA9VsudECjtPAgESy5yItqjvq+8g5jRozZUyEQKni4JHGEKKD
5RTsSdNuA14fxqBbm3/I0K3TVEeLYCD0Be6eTf0ysejz0FiGJxn+WgTFVf5OWDBac70/J2G4dMIX
Ye+jBNnEWqdur9jlTqrn8ea+5AVJiXQC1hOmwcrDv+c3Nx1tZORfrPyPqG6AHqS6boxspiojZJW6
zUAhYKTtPTnmnXGMtGHG38KGS2Q4MELKRupl/2/2Ck3archXxeBsZQEvxO2vmQUM00Y1ChpHuc+m
ewkx5iViFbv+PnD+NcywiOtelc2AbHxO9VxPw5bzNsX9ASZ0nK3t/XMkuVu8DepujBZAUjMmCDbD
X+cjItswiY6ZZNiBMkAF6V5Y0OJIl3xOckQLPi8FY6+KOL8OjmoBP1lt0zhnUN+/VUYfnizoxtEA
38t13oQ7+F+AW/GTR1bachxk7GzbdBdkOSAlQw3YPKaIqK+wXmPhZdEM5qAU9zynT7KR0R0bqfHA
cgNaBtGfAQzLjEkQ2WWbQdYXDxtcqiF/qPx32wMMXs6f8mi68qKZmKfYgjFaF8AP8HvBssJbxPUZ
eDfZIjjtTEhdlq1WNvOlkp6eQRb6Rzf3PxSfS5Hhn1C4CSMmC4GHOcaI1TWVHdoLFLh6n9y8qmC/
QRhNE7tElxjY4XjVYWidaT4ulcVKkVxitkr11bW0ZI1/ImG1PGB00CgwNb3WlkMtXi2jZ7PFF40h
Bk0IWk7uWCu/GJhXhggsXTgZn5KDNPEGCH/EN0lHvohUJ8jCuqaCvsYlGHjZevPgqWX20Ptr7q/z
mOSfmQNJtBoKKPVM1Z18X+IwMELvHmsYJGqGL9oM/dL4U/YIH6O05vOhprmhCAYq4SGH9qbkVcbV
ofEbBDPuUbPqsz9qnznzhIABWtREANPEuev1i9mnm6DuDqHosW8hU7DZD2T2madY0fNh8UkYFgIh
Pvb2yMqfNcvQwzaMqDarMH0TTbt3uCJUaN2ilLerRkWxyIX/sAK8PIn21qZsNUoJIAJY9mcpYRRO
ek/GaIbYVq8MVFZiFThyF1fRKiyALfXJVqKVNjCFiob1qGryY1v23dNUy21BP5lW42XQgObp40Ig
u85V/J6UNutFUNwRbRghzBnJAXnSrQefZSSGnbFxGAqtguZHoFiuyn41u2QkQAAA7PideMcKdv/z
PLmYDhm7DKOkMtWdhTdbbZutnt+Y+lH07kuF7Nsn/ygZgEhMT05BX5+S/d5z8uaoFqadxnIv5GGa
MaYlWvkg/HJpM7CMLSBp2sPbhGjfKU82xOzJvM3iV4mnKsiBTI37EPnlIJkbjz/ERRWSfb9A+/ug
ikvYofToVF0IWLUSeLnZT/FDotgruPoGZvsdi/5IHrNOrCX7SbOH3vgbGze//k6GN62GzsPP4DBn
heoGmBvDEMTUEXdnD7bajatlXF675O6MiBZxrzr5v1D9a2gUi5bjA2iYw09LQFRQ0BYz3jDRplUM
710Qh235kSfPFVc0vefERFhrPmPaEMvjEfkqxE8jaZi7a2fBWjNW0XRCMznUR4GYTmR/KRq9YiPb
WxyfoB9QaR+IZVw74EEmNNfEwDz1/UfHHKLhOAr191wBjSTsJU0+9ZxVqfTXlfElxqvZ8ozTBLMR
9ojIq3ayQ4bckiXUnHPYJcYXwtSlmyBbtZ6xbax8XiQd7Td6btA1XB72oeyvqh+4C881Y4tq5QXd
qnW+FGMB7FOJOSubENbLfeCBPw4WtQc8zPxKaOHF9+Awv1BrY2TnCeLlf61k96G5eLSYBZlgiKLq
dxZzgnRq4HxoTcwsb172wGZ7lf3SHf98++54+NEY8cXZY1AXrCtB8RJydjnDqeHBKLq/Adtj6Khl
k7Eb2ZT9CSXJU19fCczVYgK+PqHvbMaGoHGO0bL6MgJAjzyLWvmd5ez3TCo5xHCDj26wh4YAnF8D
8uA1I2rh2aGHDdI3IKPVBHYzDRvrRc1Mrsw+G4R6QYZMKteotgENVFyV4wB+CLhRq+6dhbd9AO6J
EX4IVk1yNRC/FpP/qpHw223L/jyEJ01/i8W9a19d+RF0V1O8zOOXaFsKXtpn8sHRXNINA59Al4c2
Dy4dywiHuZNCEhare17jvC7hum590nP9pt0FRE2Tm/iFZ9RTUOMvtjzF/X1031uPZapHQ6F/9BET
LLXFAb+qExiRcM/ysOPUawEc+b2zzQhej8tnTkEk+zd+z0WU3U04o6nGt9Y+Ev+5Hag8vGUNQCVK
7kX5LwY97uS3XvXIRIB8mwRJEk0tqAIn9qw5k2EXzFu1CSTvcrLMnAMR9Ss7Y+TesRgvmJJh7GA+
ZAxw9OpjSeyiW8+T4Se9vKXJzrEajJmPuLgl9W9Sv8nuq5/XMeVHADku+CLJbowe1fgDg8fPZtH0
U5GcZ8yalxxMg9m9trH694wwaa189NObq6G8tXexOrSWBvRlN8mjVmyYRGbuveHYLi8BtiE2t1ik
TyxcdzqavoQdPU+Kg32ruHT4kEZwYFBqAvGCzGWZcb75g78qeXQ1/654k8qPpLmDa2fK+2Ixycrb
lZ6/gyB+yuKLVG+D+wbFRhTbduRLQCw6udvAYs8Rj09m4z2Z0xt8ctPfev53QE0NIHLRezTqJKFM
4sGKEmEFgh/0nW60dOQ5LU6cbMi5dhJ3cKe4hrq7cJB40mbCLIU0RwK1LS4xTqCmu8VttRgoO9KC
ZUy/8GOU4Aim+73idemGeR3DU8G1oRdfWfAI4pcw38qMvI1Z+O6/6HpObfFnx59aBZWipV/vljUX
TrHr2veyXOfEikzkiHl7UisGg1J2aag/I0ThYh3M6uoGaG/nniP8Ai8EtImM7/FoEAysAcybkHoi
m3ttDLVQ/YeL+cnyrqH/kAg88MXo5dFtjk2w6+JtWz0ynTiSjsTHBQGwLmo79Von4LswZGfWI5y/
ENDOcj0DiSp6B9gzmfpkIF4Pj8mm3b25SK9rFJiJvGTEsYoODEBDQ+KDvUZ6DBPPtxFKD/UND9Mu
D9UO3Ql5L2WmUdc4bCTRQkrWasJKwnUaWcMuKAOHg72Jjz1mwbWejodISZ1pc/PhMJmNgef5BaPV
sVZHTY7a0o/aZzOwEkquoVg5cHUElRrutE0VkGY7GYtiwmAoxyXdTbCU9cTuMZ62KYUsiebFttRI
RYgdgGSB+FEUhDiDGAmm/a2ThJAGYYQgRaAmw/3obQMYML5t3CudesFu46sbxR4eAHtdYnmKLHmv
hfkicZOliU9MFJ68SubrwGpfisi7aT0PbJiQzgBn1EvlPmpMe60awaehkxsv8IW048m0EeogbCMr
PkEcZPI1odoO3AiitP8WGozmejjfvrSa3dC4tyb2vqJx+hjb+uZk/jOWqnVjhRv0YGwExhpZHVNf
Nw35ShTMIwBJDhgFK802NsL/jcggBBpiNbK+UHmxhGDSiAWMWZcZdZZcpGFv8mDfKmokLUFN+DMS
JVBT6PLXOsi5vPbgWt9TcFbaWUrWdw9OW7s+pPZ94NKryRN0jXM3OfwS3cmIxGfJTqpJxk1oqada
t599H3n8ITPPYY2GZQ4TrXgSY4JdYqoQ29wa3EGGeEYl9ZWF5i7VfQAS/zSKTLQOOUFVMczae+jm
73HbX1IIprQdRunry8ronoT7qsf1sct8OGWrBjWY3x+0zgVKG8a7wMGdM0BiAIT60hrYNq3/jRUD
OsLCaPdRhrnV6hDeDR81QI5I0EA40UNO1ocP2S3MbjXRUOSX3assqjdNdOazQpY+qRXeAQOELuq8
sj0U1b7j4khYuK9D8nC0mWczq6QoWDL7ABSAfJd7VjRLo0vOkcSJmdqrQgbPgYRwK0wkYSMSBftk
tR7Cr3TJb7iOcbZr3Tv8RMH0O7sx1SrKYV9W3l4CEPuPtDPrcRtJ0/VfafT1IQ4ZEWSQgzNzYUmp
3CWnd98QXrnvO3/9eVg9M51JCxLsQqHRhXIVP8Ue8S3PGxCGzzWP+gQsCSlD0z6nTqiNK6o/EhJ6
F6nndte1UKlK/lnT7QxdwON7X6Uc5RUZUSn+exE/upTcTfNR435KwFOU4ZOTHdJW7yOqW6dyUxEp
SAPeG1wDQjyccKoVN7OOS3wwB7sRjbEezUFdffOMj8UAtzMIqG2crvO6OXrMhL1nkf7Wme96FEOu
Yo+CkxCXgU1KeOX3hAJ4bgdhgs8HvbTCPdgm6tD+U9/tQjx2xsAml78zxbfEpgIu7PauTcrI2LxJ
02Hb1vL7tNxhSKOnUj/Eoav3WlOGUwfXWY5rGT2vJhsfasAIeTd+dRKo0yzuhN2ipLw1adKbZJnf
3YAvWeFbTb9n1g8vKsijIxrNTXNCMMfjgImbhyI6WGaMu9iBkkaxZmQhnET1NlIsRmXKvXSGal8s
WkklgTtBhIcU09dW+F5pXl4WnBTD/RFysnfGm4VDW+Ga1/CjQ/wmVnfvkhlQcOj1SbHNvfqaSHXt
vxuib8accqttOKFuJUWE+QjzceTG1eKTJbo0jvrQUTOcFfWGOkyws4bghlmS9kuJMxrog7sUmCbN
oSdlsD4EGeH8N8WiNxR9su0fBY8d14hhVAYbe8FoJTlcOvzNfmdde3312uY1N/TpQ5mZP9CQBOuz
FD7ueSA32XfBfFPVlVXfCqu9ru2nEIRCMVEQ5rTXwq43WUR+rz7EvKJd5FTLj4P5viYKt0gUN2N3
U3fXmXETg2Ry83sfn6SyuSdlKGmjXq4+IHVkelfSdO6iztinwIxl8TOp31n+Q1AhpUMCkvNBg30A
J0vu+sDTkQLx4TVUJZKZCDaSkADo8xiwbsmvuYfqzXTZTX37ScQ1xGD43f10qEGgkh5fcjsoy9fB
mBAB6+/ywr+zalJhUsDY9YLPgB5RAFRFQCFwUfHib6iYwZMjy22bmA+BpOixydHqrNLqQxLlC45U
P2WS2uRaRG+NJnlrm+QapiNHwjB8cj0xv89iQVY5JCLHp1ZmHm9qH0ZRik52SNB0pPkRDfJ0iJKh
EVNbE34QaWRsucciWpEgKriIS2v47Shh4PtusoC3aMzHpFF/srP6rgvnu9LlaUha7Q8bBbVtShnj
nDo3RcZogsMBFkEFcksOlwqv+3q6b0m+beQhy8x9NVC6436Z5zcJxZtCIchjNqApd44jr6zoY2XT
11AyfP+jUj/L5OiTglDk7rs8drkvf7VIUignTh91q51PmZ1TqiBvYtwkMY2WfU/6oPnaIU5d1aS5
VSwRU/XAzR9NEH7GdNPN6tFOUYuMZhx7vavRfPZ+hIGkRJHUE3+mILKvDo6Xv52N5nUQDbsSgCb+
y++jGe38grtAO8I3Z/NImWIZkUPg2zjg91X3oTKiAWwGWc2a7BtLoicpjhC+ENhDo648+hFJ6xxX
eClvSPZ56kwXihk1VnLoEE7q8MAOYUZBQV/63T7AZ7efhUAanWHfVaSjU92BwDK/itQv04LiKatq
2nlTTHG3jueO9PR0/pjrv8DmuBACQw53li+DrwpfLzXNhrwb8rFFBY3Y8xRA9RQptGggQxPpHqR0
JB1ls3k1FQ+qtAcyu2A090mLxGOwaAIWUhxknZJ475tQZLeJgkFGIhS5qgAWMvk6pJaua2buqSiw
NkuOPx3W3aFw26fBto3kjcu/TFHYNqyfCsq1w4Eq6cInGfaLD0ckups71hWSDf1Tr/V2gWQUFU6z
ELJygvfOfaOoMKPCdzeMdxllB57z0PZ3lUbkKRgor9d1/zmImN0iFbC5vVs7AWPZTB8nmJ/hRCCP
qIWBl5Jbh7oXDIn2ekpdcbgDM1EIZZK6iLuIBATOCgMiTSPJioy+JAEpQoietC7e5F4HTzanZeh2
iNKRJa9CE/GVjHIA31Uu2Qcdaok6JBe2bUi4c5oKBQmnCwh0NNxoJIk5k2nreR/HkfPezJAUMkbD
fyTZA3yenrW1+ec//u9//b9v438EP4pjkU5Bkf8DhYVjEeVt85//VP/8R/mvf3rz/T//6UrP9aTU
lCa4lu2QVG7x59++PEV5wL9s/R/qW5oQ3oN7yByy8smWTs2737eguK+4mNGuaa8sUMo9mIYVeQey
BP3oaPcPf+/74mULtFH4ttfH3kFNG8JSzYe/93n58vORqXs82HyexTrCol5U0P7Agpa2TX62dly5
DNGzIagCaphSmwyuOstg28IAyP+mBfulhbqGuFAJLFDZMr/X9uP5Bjj85+s5RD2qa5nKtTxtrbqo
EmUDYCPk8zVEdBzdr6qIGmLPk1Ay+vLneWunZuxza6vuIqBmQgJLPGpncVYJUNHqy3kLS3eca8+q
u9pE1MhyYmFOIaUQc7wB5HHexKlGOKbpsJkIz1HrRTGGcdI0mgjOJKFicrB673/fAAQQYQuFpKd2
lzF7Nqk8WUhbd74+ULA3vm2DN+c/f2rIn39ev/w8h8Bsi57P57hz4/E65DVbERD//W5S/HjhCu3R
T6Z4aSYKpEwHlfkHEyHu6NHOL4z0iWF48f3VzEX8xbQ6j+/PcuOhEppvznfTqe9bwnOFUCY7n1jt
fQA+jGqYa/+g0dLBKfX6/OdPTFT1/POr7omD0Y7yns8jGNl1FH5u5c15C5casOqgtLfJ4u6wQMIw
YtvW1R98nmCOrUxmky3dl+PbE5sDGNGC18JVfqPAYpz//qkOItJoC1NJ5tC6/1HzNOFb1cahsdr3
GakZY1OT+1VdGIcTq0FxhHrLCSos0/VeNqMMbFFVFVHPWn33yy9dsLPlm7j5dr4xp8bimRXPfGlF
xIYeGmqXD/OSFESliln+wWhzBrHepM3/rU8iqq+NSHaDf9g6Wbdx2/YPlsPz76821qkMeX67vX+I
yakO7iTJR7/fRUwlSzrCZWGo1a5HBoE5dKlgvxjTBwjOPIn7P5iytrRcaUnpKUuvxtqzLSPpPeEe
cuOLi4bE9nwLTs3YZ593V4OsGtX4Q8LBYI24wiC7fhXG7e+b0ApQg62VVDjiXs6jbOhk6gzIB8+k
DmhzvEYT5Bgin3jezHIErE5RpbWtXZtbgSudZTo/O4FEqiuRh553qMDKt/h3EcWE/omGmxbBlVc3
2R/MLg460+MGIPnfamRG8miD3qJdFrGgZgCciPfkfJuW/eiXNv3bhLUanTkDQN+PmDCiJzG8hle1
lS3wUYrzAqtFZmS+0KZTO4t2PVt4UmtLr2ebIP1hUhYrBgais+uv0/lu0t/PN2oZiF8b9b821lOu
VmFgB3pZlf4nn3fLPP3BquT270hpLpujXPUahFAEHieun3MaXxFzLedgf74JJ+aarU3uU0KxEVM7
+nKudb6MTYIsDmkn7+LqusoMvF4fY3yWFPWdN3WitzAlleey+LXjrLaYoktcQBe9c+geXPHG7j6d
//yJAYcARldJhQaq7a4Wp4crxnPzWB8Cqjej7FuGcKM7HJvhwmHy11RdjbqzbGDCs2zAUVK+7DKh
WwnVYnAOI1pk0NT6D0GMTEwJ5z8Zv47DYN7Qre8Ez/3ByXe/30olLU8oV1uW467uRQHqZiJqQ02e
RH4bquvwEV57kHkXdroTY+UoJYRcro8OO9HLNlp2pequwExn7QOY7RemwrKhrLvw+edXU8EexhrK
CWNVCwgO5sdeAi+5LaoSWYDXtT5m3c/z3bb83nMGV9N8bpwihk+qDwa+qPcAz4f35w0sHzhnYHUf
k6ZNApXEwJKuaUKQaXHUhAQNHYBkbf/2vLWTzXE4qhWbti3XvgdwOH4XzSwllf40ooNjfFbOhRlw
YsNmFVl4wJXUnmeuZkCej24xRtqgLN1BkORdmn+vplvbHgkU5lcJmYW/36Tn9lZTIol9t+UxbBwC
AY81DfoNJZp3tdf9QddxoTUdy2XPA9z2cmYjnOpDgbWNg0jKOxxMN1E4bZO03p1vzqn54EpTLZdB
R0i93rk9OcxBTXMEBQL+Ef1P3DewcRQBt/OWTixVV9k2zgPl4EdYb0dUICZpo4zwOCH2R5FF4l3Y
WE80hYPbJImWloBlWTUlgqdBkl7qHeK3JtJP+PJQMk4/VmgmnG/JiVntEnRaroe4dLRaTbnOS3VU
qMxDHmdrE06Zdta0P2/iVGc9N7GaZZpiEDsqc1xer2FHDPHvT2LPdLRkY6YkhpvHy8mlBvJju8J1
D2U939RwoIYBKV9ATedbcWL79ASOQZNLopJiPeQzF+mxD3n8eQrSgnpXOq8L50p6Rz/97DePDayC
8wZPdNsLg8ufP7uRwngaCQxgsP3YBHDHMu+CgRND79kue6HrogJur3ebAKdIabY50aCM/N5rsucM
+eb322B7eG2FVq7jrS+E/RAP+SBlcPRvZ8hv+YUL7qkucjTPZRx5mFi3oPegm8NXC44kwNR7b7jw
+ROL0GM/VsvdSVqmXl068sDO5qC1iE2HC5yPUGkVjiRtfTckAIzOnt/+fm9pxc0T9UvJbF5tk5U1
NiMsrvBIjHLcoIjxB5+3aYfNc5m1vvp82utoVF0dHrX+MZJ87V34+afmE9/93++LlxN28rMs6P0y
BNPZU2WwEF/8fme2qtmcb8glQ6txIZbWGtDcwiNAhhbhwHQD0/S8iVOrHe+2sG3lONzVlz9/tvjE
7LiRbsLwKDtixnkUvst79t7EEFc21X6vctkew4UEk03gUM/btpaOWt1rFtf6/xhfv9viIOjk3PvB
UWkDTJIz2ndpUJEhHk3llRW084Nlq5Iy2vKpBRlzReqAvsHTX2/tDPzy+V9z4k7y4sesZk2FUl2i
i6UnTHXVo1RsDIcgOIqAwniVbob5QgDGOtn12nI8SynT5iH5susLbsG5dlgFHsMMH9kAG169GV2y
Yc28CLdGyO3bcsnqd1Pr5yBJuZ+7ridamo3MuA6MYUnmfZAGLlD7JR0xCq075fjNFdHcj+d75+RU
5KrOi8R1hbUOJkSEEX1/mSexlb0Dy/hELcmhl/Gn82ZObXT6mZnlz59NR6sPnMRo4/BYUd3rBF88
6sN/38ISDvFwv+NrkUtDn1kg19kMhmb2Dw1RejuFfnXpuDnVhucWVtcAwydbtbSx0HdHmC6x+/7v
tWA1b1oUccLU4fsm7A4yeS8cBpd+/rJOnnXQhNprm5Ncd8h9AhQbVV64+y/NXy/6592z2nGcJjbN
zCXpCxH5hhyoFhmoJH6dqvT+fD+dOtVcznvJO5oghbmaS7kfo/vm+v7B9h8M7wbmCSF+kg2Sg490
+x/YYkZZxFNd7arVkRABQ8TjryiddMIHL0RdtXxdtmhLwOgT+kJo9WQP2gSQuA4IR6z3bBvVGeiM
vDIoWvpqD+X3PO5vartGSrzZnW/XqWWPn4vSHDwrvAlXqyUiUSCHXkAkoKFUNLgX4JdR5rmwJk82
6JmV5c+fTbnBjggpzVgR6S3w6ldpe1NQwz7qC1vuqdZ4ZHjaLl4c+cvLtlTtoLweRzowaPDC8UMw
2dfNFFwYn1NOHB61/7azmg1Dx5MKZjdT3B1v3Gzewzr+omb7oZni63gElGdXn0ajedvK7A/2aXqS
jA2OFKL7q1NM9uOY29r2D/6Qwd6ipoECF+nJS/P91NH93M6qiYUztoWYHP8Q5GTapkpR+V+k6hY/
2Xybdag0yyoyN4a0Si4RdTDCO1h2KybQq9qQ8yulySSqE6OiXrIEk14iWWNY2Z3rO1eU+jQgLnok
bEmA2TalR3YhSSO7sCcHFeEMoAkRxIgEmAXPEgRaTc8LKGtEZcJ2bGp3kpBoN19/7KnOQ0qUhG93
CIwfQQNGKB+SemvYY7AfRoo84Z/paz8CPkTtFEDUHKkjN3P8hzpJf45AvVUw1N8qWX+xh6zGD0eq
k1HVEFzdFmIMj6hrAWDItMFqkdCepXfx7PWbEDDqhiSi9Moh4HxlOkN2FSZ9temzRt4JaI3bWZSk
GmU2nNM8Ij3erdGYxVVhktvoDn+wyDxOPdywvB5/ccZWnZnHseFyLPVkm72+2vTi8/nN4pcN1+Mh
zzOel5bg5r2+I0j0I52uRUfRNY6GugfcAtvQ75gOb84b+uWIWhla7ewGxTx1Y83GIU1JCgcr/7tH
4Or7q11PUeHQRTbfN96Md8XxD348XlZ8yZrwi/rl/AtVklLWTc02MzUmg7QKvafzNqzlkH5xyC4t
UA4l7VLxIrVWd4TZb0TaljE365GKM5ll7W1J0jbgFIWvPxjCLzVco1djoqAOUTEH9W4IrsHtJxs3
iKD7DCQQI1MwUJzEDOaIDfdR2VTvjQqc6vkfe3I0n/3W1YUjn7WJlF4aHC3L/RH1ZAZXVScuGPll
6191yKrXuSTj06B06xgGj5nrbgaX6uYmvLAt/nKQLVZsYgT4723LtuXLg4wavTSiEhYl0e4DyhQU
Gd4hLr0VJKj+QZ9prTwJ4tzE2ktDATjgbGZHO/rx9C7N1JvKGK7+lol1eCgmoGd35Gkf7fDeQzEQ
KOV5Aye3i3+3Qa6Oqsiv6ngozODYu8Ddm+8t+vRVQLFRhCrDb7v/lpHhZkaoiyvhL14t3Tqdb7ZN
cCyojLDyWzH9RJD5fINOjv4zG6ttqaz83JZFFxzb0aDKuwduCUbWoARZ2hf67uR09qzF94u7xll7
UHLPj3xbs74zUFKB+DyA+SFh8A+sWLzOcQ4pW5Pu83KWgVN3MzfhVusiPhyMN0BYHan353vt1PJ/
bmS1Znojo9IMH/MhruSPJoJRm9Rvz5s41VvPTawGxoj6uTQrLsyl+25KjsUMUeHmvInTrfBMYlrW
knCyWpA9D1dRjkQ0wE6lIByLT42YLjxoTtqwJdweojLEz9bHkiSxSCvSZpz9aL/PrQvH98lecnDH
uJxOsA5WZ4ZnD5MjG4N0mTE/dlS8dUl6CPxg9wc9Rc4pVwXtERdejTdbpzP2vmMcTOsTfIfJfHP+
+yeb4RJ8IUKyxK9WzQgJzbehqDn6kr0PskyAC73QhJMm8ElbaAQJRXbRy3VRVZYaw1oaBzKcRsrZ
Kc5y+tHf502VXNjoTxzkQhMj5Y7IU0+sXbOpOw6iLSbrYHXTG7MCW+TkoJp64b72K7Sn/IzAzOha
2YWlf9IuPlpJOgrZTes3Zi6EOdtJax1KyKyBuY9zSjWr96iPV/PdzO36/KCdOAsEfh9CGzDwmByr
QbNdPzD6wjMPfgHoDum0ErIsUotS31XI9p03dmKfJvJssX0y/VhNq7WKFNXkdHFOnyY50ke1Ud3X
VrUUSse7KKAS7Ly5E7MFc4tXgI78NXdgdFzX6Inik50CTg32cZ7cguy40KhTVnjzceXDQ0fcZjUn
g7gMvaixrEM3pFTCfPdFDo2uumBFLfG41cWSLCuTHAviHI5au89anzdlmlb2oe3R/OkkOCRmLyJA
id/elTkC7Mmc1egt8Rh8iMo5/YI0eHA3dl1xg8YY1eYl5c+J6bR7UYf1p1427ZsxyF3AIlbOzIrd
qyYwzAdf2IsKNNnjcAbDnePFxpWsGSVkDOHOlmhR5+kilJhC5WtdhBl0OfWo9ZhTuItGtKiNmRdm
U02A+dFOArTNZgGh0HDe1P40Xik76q7Pj/SJifWic5Y/f+bHCNA9CxvV2oeYcpLGgqOwcQBvQes6
b+fEWJNOJ/nLoepArG/3aae8Yqwtyubc68K6K/IrN7w6b+JEU16YWF3KS+63WVpgwqCciHD5eBtO
N8b3PzDCmiDTlMAc3f+yv2K4+ckQ9e7BpVDcuqb2HC4ds+TCpD2xl5F29m8zq+O/rcK5M1PMOANo
keS+9baW/BEOwCIOcagvTIJfvT/AY56bW0bv2SxIhWEUTdFSKGYL9ufruXUXOfWd7Ue7Flmh3nLA
Hn1V84fzvXlqVljcby2XJx85Fas9NCl1UyOm7h4ksjLtgAZNLD+WUbY7b2bZHVc7gLIIAIglfPdr
aUpYTyrRRklhMeSloniq9XeDcqUF7t2Lt8L4mMTlhQE82bJnJsXLHs0SICrJULsHXbztKYQON154
wWd34m71olWrqRjNUJG7uaLgJii+ySn5WiZqf77jTi2p5x23moZd1hTaCug4OX4o0muqnZCU2g/y
wvic6izqC3gVErzXYn26EfnMLHcSJAvBmyrFU4+AVTddGJFTbQGvxxZhe9avD12TrZsaNTKSVC9h
gnkbSX1+mX1pogutUacGRtrkozkk6jvOelbbBbWVsbnIp9m+3oEJi3ZdNhdvZeZxKuRFf9XFlK/2
sRBfHc9PECIAAe/FkPwnK0O7LG7tbyTSIIhKgeShRtLh1lVtdxtZXX4lnNq/GVKLMr+wNT/3eTjv
Kq5ZuyjhIKIcG5B1bw7o6BUUmj3ZLdI1Hofv3WS1CI0MrbGrjCSG86fwU3a+e49+ZA+hIHNQWtAj
rkezv9Y8CjZe7Hl3LYTaK6obCkZG2XexVPmFjVv8Gldk/0HLEceAjf+XvIeXq0Ur0/pXhMvrobS7
uY3QYUXBvgxtwFQ6g8ZpL2pn1iY2avkwSoNCx0n6N2OJpIBHbfhVw60QGSrYGwUw9m1C3vYeRQug
N0ie3bs5MCMVIkhu56m/M0WrYKw1gQSiEpn7tHS8T/ZQ6GMKxBA976K+m5lM+1RTlVlOXQ2Ty/F3
jYEM5Kiq4jYerOmhMTKLkv4IsF3cOd9rl4ut9gtnS8iu3pRggNFq8ObHMZxS0A6gVXPgIJshKRCL
xqO7azzH2SeFAZ47bpA4DmMNRNec37mTRu+xoRy+sAy8s5blwwqZYG+Kwr6ex1hvQY9cAfakBjPs
HzEw3ySmHnZxXiLcAqOCctS6vW4y9Uk76VdLIsxnuj2iOGmMsmwGyoIa9G6czdt6lKjxlgb8MtOs
j11CyfIUzcYrEYh4o6Yw/ah05G9MmNk71YpvOO/QYWkad2vDf4UOaL62ygy6k1WY26AEqdPPZH2S
TTFtQSXPjyavp70yKP3sXDO4DsYRGDR1yzi8ByCRaZ9sZLJUaydcBa8SHHhyU1o+yAwJD6MybHU7
h5ZzrRO0+KqIaveRTD3AM/OPatIMqhkKKg3q9LUnlsLcJK9ucAB2jww+ZZN9KZANsLudyBSlnNxD
FjClQjIU2lHn+J9FgaBbaWh6DnTJtkrjaW85pRg2ZrDQXkawdh9kpsD/5oYkGyv135X9QPgbWMAN
bOjxB5LmH0VB5BsfvrmZ0xAYZJBkX4jmQcCKKOFsWk+gUKchINmFI9Fg1DXyma3cBkFFEpGHJOq2
6Gb7XmRJfq0HrsJTQmypkOQxaC//WTYZMFYf8TGRV8GtH5v++6qKph9kGSP8GrvItBhob4J57B50
HyM12I5t9C2R9YQwaWRseEiLn6oKXDTQgwAFOjXcezHYn65W5VWR+8M2SQDNp0o3XNWk+8rxmbsO
pMnbKE8hVhHnQNS5QexEl31/19iDczumsPzm3rQ2cG+gYlMVvg89t3udoV7/xUxKVFDzObehf9tl
smlLCLAZ/ORFmn54KOYyfbBiw7sWJhwIt3BSgFiLImpdGZvKQEyaqsziYc6H8CaSTbnv55/ITm3C
oL9v8ARtpSrTPzgtcIoQd1qKxZx1IY459HpwisI/TFoQGh24OPAv/hx9ImBInZ0/Zk+df0u417Lw
fXOzXF2DKrPMU9DSBPg9OATFiOxX7e+LGnmL84ZOnUxsKUvElzWqvdWVoZgkWtYeITAoSPh6y/L3
3T1keEqymFxqZqg1eLmPw1aBZhQSKE9i6AM5gKoRyvr5NpzorKXAVeCLIfuSROKXNnSeuMg+Rc4B
ko0Z7fN4Zww3f8/EcpV4dh0mgpwY9oSJrrhyc8E+aFAvfuHSfWIsKGohjXSZXdwWlj9/ZiTloGBT
juIjqiUOuiMXAscnP+8t0fYlIZIp/PLzvSgnb0rs+MiW4aCOcGEmnRgFLiCK/EFy+0hCEi8/X/Go
j9GFiY89qp0iAY4JQ2d4e34cTrWB6wBJLxaABrGuIsssI3TCyYqOAD9QumB7+3vfX02l0SrbRjt8
X3+I1dVoXJhGZFLQCy8fHtRD4LQhL5Xo2S9VidaUZGXBZevggKgFrQh5r0PbiJMcEtPYWt9kYrn7
tkaLKDAXbQlpIN1FxBVZsiAm8F5HHUVIyXRt9kXzpuotaMhR4uyWAwkZcyG2ckiGaXEk1D/sGsgo
6ckOyhKZehrqItloF+AAbH7i0pxB4Ssvp8Z6W1PUy7PSsW5rhKB/qs4JefTVajoghllBiqqrTdk5
3hXcVfe+mEX+NNrQ5HH79Q92CmWgnusC+rU577204AIFmfw2aFOcekOAolpiDRASNL27E5BXnY0C
bHXbN8AGtRMar+ohAJfuFhLtJ1VxOcgtnT2QYmmiG0MwOYr1cN2PAeKLuq+2kdfKG6NEKjolKXDX
mMq6ygcLhb2pjjhDhX/s3Bn+ewqhUSeVfmI7RSIXLZKninFpXtkZKqWkUgRPk+qze0tFLvIoA44d
IobAaecrt+5+2lHwYWyD6wHRuTmWAIVSfazHsbptzP51aLRqz4FcPYgCnFdYoIJAgM7cVrhsNj25
Ghtd+zax5CJ9MkoRHmyYLFuyGAPuhkW1j8a4f6M8tE6cAjg5iB4LAWm/lG9CSniuXBjqV3HSh7sm
qixYGaOFWk6BS+veaovsTjcpz9fWRSBpTs1NSJLeLs7gUwsv1MwLu6C3/OHW70F92zLzr4fQK7nK
u8GGfGLEUSlyB0EPyismA2EbdZ7YTFaPaGBiJleN17rXnqXtm1Jyj8mrKN8gd5696cwQ+Yy27z5L
uzJus3puHrpCVMgYlKiueiUhI6vjAWLgdplSrW/1nCBtakTZdkzTENd/l9wZ0Go3lOp0rywTz+wk
kGXqzDnZpNTtvirA1NwieBW/teoKLo5osp84QexD5btgGVU9ojuRgwW0h2YP+4JOH6jNit0hXu6U
xs5RBUofRDmQS6O9wm66Gx7+qBJoUh76QCeb0hTDVWmnwVWdgnuf0znhP6vI3cxcov45Ao+u612I
nf+6Ub7cAlZHovKNUtfkvwG377YCLKeVHx1zvPBQ/8upvt5peD9RL0A8Rf5SK6DrCBRQjuDmKEPn
C0XQiLn6aTA8dCIpIIigdtqB6Nilqo1/dKF07y2JinbTfxYIpaSzMO6gNwVg6j+VoHvjqA+vHAV+
rqwK1h8X8h3x7gDmK4ztxvoUQCshB66qt4lRtMhS5hXlA421iwcH0Uo8B9uqBnLYjQYicr1Abi2q
9sKr2n3lxdneM/t5ASUZ25yjCnUioJRFFVkEOud4l8YzqFo/ra/NQnXv/QTBqzjwmhtfos/qZ1B5
y1xc11OAiF5UmtO3SsPYJwkQB4VrdhDdEAAvcC/zIDbQSggSCDbuaOM6t+WmsYDQoQCG/EbRimqj
29baeLC1tlRbDF+9Cc16YZcgWgwxfDIyNPdQpcUbDn3z6+8eQR7hK1Pj9firdGl19XMMCepisMLD
FIsnc7auyWr4/ag1NpRaCBFLwGKd5CL8APHRaQ4PAinn/pjYu5m0Jkhh3fZ8Y5Y7xXoSPje0nOfP
rjROZwKc6jDUgPMl4ck6TtZdKS7cbP76vb+YoaCRaj+OVf7mpZkGdH8T1kZIrhrUPuV9dBUCXHY3
Wa/SuEGmRLAZDq974eDRxmsVmPdW2bzLo6q5cAv6K3aw+inEm+jYJaTGXWv1UwLp1m4TR9x9min5
getR36LYB26XAK5713RwvOosbXZDOTRHQ6v4s4hj/96IlvxpnmV4aVoV+jdLeOdtUBbZoRuzrGRf
C3BMmjERg9EioOQ71dWgUnDbJZvbyJnxwKs+QVWas2meJ2PPMnKunQjWLuwhxGPquBRfKWJ3j03R
hI8i6ZBuinmhHgthXLrLrgaeyCXZapLYFDVkXMrXYd7acZEtJzjxGMbv8maP3Cxo0s9Z+vH8/Frd
B//bDC4itbzKeCy9HHiS3SfSFJPuETUy0vVUaWzOG1ht1v8ywPuISAVhil/KbtoBrBv33f4xE5yi
N4l31eYXduqTbXhmYnUv72rCaXGHKkDbIJ95fQmM8GsLLMaC7Ej+EjyTVl1U9mbixrXTPXqL+Erb
PDjNUz7/dhtISWHdYYhHJHkWL8dhBOFo5e04PpbtbRxBab1wL1/++2erimHg+7xSLS08Pu+sGmEN
E5gwlY+Pqve3vfOzi77P4Xzrq57zK72Q3H3SmGYzoYZYk5a0aowLqS4yg2x89Kz8JpsePDMFnhe9
whfxymz25yfYr6NPSSKViURwIQ+R1fOy58puLL25HKbH4Espr0Fznv/8OpDzV8/ZKAjYZMCwTNbp
L2KG3Z3U8Og6lOzHMb0q4vRzj8RDHyCh5U7mxzjgHOvhqcrh3Xnjq44kQ3PhD0kyfIRDI9dO3NLO
IwK9ITUWebTvedPi6EfYzxfvZVXeRoH15by9X2txFoNU0JvY/Mt98rIzk7HKEC3U4YF7wHir3Gq8
SXonR9sGQXe0tPNDXYYkalnJBPCwMsYDZ5Nxm3ZG+Fp2k789/3tWY/uv9j/7OauxzTUUbmtyltPP
uZetejPxDjlvYrW6/9sE+Aby9jWZFau5anV2rPvEDg/UwhOnRSzKeZfivft7VpZX7bNjPCka18G/
Gh6S/t2ULrT19lVbvDlv5FRv2eR7OsJ1NPeTlct/qjyk/twOUikKJQbQnlBdOJxPzUebSA+r7S8i
3aqzvNkrKNyIIlLnkasBtoZsNoncgPFRkLTyane+Qafe+lSgmoKLiU3uyzJ2z3otmzwho6ZkbDib
7rLILO5jEQYIZ+OG9/JEbcLSYTbKJvU/nTe9vCGe7ZfLtPCW8CmELgI5ZMC8NJ1OfWK6/gy/2Oys
a5z73ZOl+u41mQ/FrTmk+UNE0tEVNxOBIpY91pvz9lfT8q9dhwAM6VG4OjzLXJ1p1UAprJF1w2NX
RehrPNbqs5qrC0ZO7m1LnAitEmA53tph5sZ22aVxMT3GtVHy3kfVYapNoN5J0iIBomfnY6/T8t4p
qvqhref2rYAnvD/f1BPTdinMXdw5ZKbrddYPYUo5BN0kH8uUwo+suL2UkHHKAMeqWJIkOV+t5c+f
TSNR5UkSTIF+zO8t+5CnFwh7lz6/nqWDMYL9NpzHFj2rFHWSC6O0mgp/TcXnP381FYpepZae+fkC
pDzVuGgWXlpoYpnO6+lOrj6LTDlUBXirNnhcPkYzi2hDFyHzQeFX06G9WgO9Zqt3YeYmQbDpSkfv
8YFNydbvHXPXlIsWkOH31aumDp5cXC8Wo3xlGaJ5zNpU3wwm8W2vCIYPXRj4e7ZamBVFkBg3iN74
ALbFxdykCy1Z9Zbv9HGa4Id71Popuanr3xtsFiSp3Uwk8uoVuNb1ljTF1BobdockG56TIm7uEVj6
fn49rMZ7MfH/STuv5raVNA3/IlQhh1uAQYFBwYo3KFm2kXNq4NfvA9fujkSyyPLu1JmrmaNmB3R/
4Q3wM4j8ObCEnId4mFErFOrMGfvdj40bcvU8l7TIcB6s6ufzQx0c3XkoDMnxHKSoPat/zsfiy5eB
wIA05OmEn5YxO1Cmod79jPBLvvBsnJgRl+mMhXfm0vNhcKtRDLLtrCEHIDlDl9Xr+hej0BfnJzPv
7Jcz/Hcy3LkamjV85keZRlSNdmrk47DzhbZMtadSxqwsvW0BSv4fBjLgbCDeCL7iUMhMwSJwkKd2
2GV1HlGizfulbYTplZYnb0qgFRfmdbx61Bfgr1PNAD14hPIn401p9HXdzqqHH7aT7Lohi10zrS7U
1o8Pw7dxDqH+vLWowEdDt9N6+7c81i9VLP1fpqLKtLJ4WYlVD+KHBC+/NjaqbhdM761mrwhZFkNc
7/91f5gIgSxnm3DIOYyag8ZuJMUuu12ijRjlhTYGoLDI9EC6SkVzoT+nHB87DhyWXhAx567N4Y3g
O35ZaZZodmaiY+6lTLOzUYUfz+z46wyqWHYm5PFkb9OtxqJQz3e536TvoBOJ6aNw8qzAB7fQYipT
NtGljslBIMNX8f3nHdyHRaP1aiP6ZjeqycoZ848h1PGzy28mpAswpkS5wNgBrblQoz25KmSyNMrm
CMacf9aXm8VSMPwY67HZdTMQjG7flVr1SzGY25L09vx+K3Ng+/3Lx/MKnUpwVQBhjihnaG4kKCSX
za6sfkzD70h6tbSnfrwLMJmVeWsMmv119Uvzf50f+CAc/ru2X8edv6gvk6zB+OEFg+VyNAbqIp2U
RysYAXuk/cKfol0h9S/nBzzMz/57RNJQOoRgiA5DfJFMdlprTbMLKgxLhNxXmzTBkzTFpgll8y6+
TQcJpfV2xDCnxSmnGGKTEt4sugcs90LkdupmImiA64Ao0DG/rK3SLO3Dqd3Vwxi64IxwBknvgtK6
BAw/dZq+DnSQPomIMJm1aXc0ipQuXqC9T2Mq9Nr8ku7NqUuQ+ZDtg24GxjtP+cuWKiSY+Bk17a5v
DOUZvHvrqb3QP8/v48mFI6VXoaTzMB7CtH1fwH4APLabpmoXOSkeTNmqm5QLcMaTy0Y+iMI3Jfqj
l2MuFtj+ELQ7q5+uwSTvasfy4krsG+7e8zM6ORQ6CqRKBoWfw1uwU6JBUaaOddNA9HRFcSv52SpX
K7zzZP3CBX/qTqMiilKJCiGCqs/3TXLixMkAbDGvzMAVTNrWQ36H+EXlmQgLuGkmnsYqv1eLS8XM
U7O0IUPQPTcoBx6CMUBxGWD3nGYXJ8gVmIOrdvGqTn4Bcbqwngep798PnYqWBYJTnSOag/uzS6rU
CmyZMFopF7RBexy/6tTLJRxfUgPzQkoja+GHj+e38dTxn5Nt4k4LY8RDJEjixNOAn0mzS/jzo9Hv
yBt/nh9COXX4Z7WvuRCJwulh0tnUrRamqtbs9KnHamjI8ZNWjNZFiM0EhDaMi6qVJC+0Bf4vgaU/
ByqA0lG3pkVX5dqmra0IpwpUKZLyIkP0xAJgyYbQwSx1BtrmIEJRcK1pxyjBNNDCkBMT5ACj7/ML
cHIIRKIIt8HakEV8P72NMVZ+1DNEL7+I7LeC5db5AU6l9WAk/jOC+n2EMR4wSk+zZueIVQn73wIc
2QOpdJrHWsFCZ3iOK/w2++X5cU9s7LdhDz7LLOvNLDMZtimfKz3A2QLjaP/5/CCnVk/nm7AR5Tft
o8DC8PPcaeY3VwBi6/PfSGVdWL4LIxzq6nWqr2vp2DW7Wt340eZStHJqlb5M4FCXqq4laJsaE6hy
UJAxTocgFVXlQp568gx8HebgDFA2yzIwvfNm7MYIS+MClKyRrLL2WQsGvKcsT8h4qmL8fn6DTs5P
5QMC10A2diixpxq+1Bl22Oy0MhuXXaG3y4oPeBNoeJieH+rUTsEZQfKVfIKn9OBLikpQkoXCbeU4
ycZCqrTFC+r8EKdm83WIg2UMA7vK1XRgGXvLbayPSMEWubzAuTzxrMwC6/87j4MPx28cv8tMYnRH
vARjgYf5la4+RcnH+bmcCFe/DTMv55fYpuI+b8t5LlNIq96j1YfNSdBs4/bC+3xpX+ZF/TJQr02S
GsoTj5c/3spN8aMOx1/n53JpX+Yl/TKESI3M1ySWzLRxys5/Rpri9VF8YfdPTgQh4fkVhgF92BxQ
28oKMXPiOYxH48YY0HantXXp3jy1/YBioVajLkwofXCMs8T2MzMiVwrSzHkoDSsESG87N72OXLIV
OtrTv6/d1/EOzjSyLDAaEj4bG8PeePgTaj9Sqb6wdCcOmzWLJNMz5ZE/olfWIVLMdpB1uzw2Z4Cv
iaBLWtjXcCmcRW+P7X3sdMaFC+FUJmgRUdM0g5LCah58SZmCd7gyf0ltbz/UWEF1yOWpbb+ucNjV
lM5LjG4VE1J10aa4JNt84rSAAqYoBHmap+nwtBSdk/tT3Na7RsPQOdCxO7zE+D9xVGagMe0UoJuQ
ZA/m1/iKXGWIAe5Q47spy8Arp3LTYQxdluqFDfxb7znIqqH2EM3PreO5Ov/9E9Ojoc2SIK53clNe
17mEk1V6VwQmtuD1srTf0Whbhm33hCvmW49gr1CcK7O0bpz2oTYnSBQwHlrXwIzORM/B8pO7bPYB
N0NvFJOH9y7W1fQZE3wPodtg7t6ZW+x8fp8/7Kc2haIZXFjqmzrloO+zSAczAR7gVDs7r/aYDuJe
jPHf+TFOBOtzYe5/xjBmuuyXywiJjKAwG6vaAdEr7XYbjwQ+1WOIOZjvZNsovXC//s0Pj7YG2BEV
VUq31J2+D5h042iACa0QMenUX2k2GLs2cvLbtG6B6BGCecmkT7if43lcOY7YjMEkL2CRTHgOt8Zj
lRvZD0mzZmxX1utULqXIq3pHedDV9jcOifiUEabj6WWNKc7b55eL2jK/7/vvR1YagSCYw1CijwrC
vWEUOcpYQOn60dlkVbvKyniD2H2JnFK/ReuCJhtw9WsKxykG7fJjEIY/4Ntw/xrRdB2ZQFEpPkl3
RBrDRsszfQVIsrtRwk69D3KjcUuJVcjw3VtHFfaXsdyk98BqjU0FxgUPRVwDa8mK1/hPNhvAT7/H
AIfb2MgU/C6HaS0hvb7s6vYeVVRtXUL+4qcZv3sD4zZRC3zsseX2osjPwU5Sj4143ZeTEMaNlI0R
3r1Gt6lxP5KFpSyrVDddPjVjGVf9Yz61yV5vw1s/abdtVnzaovZXZW7aS7XU5M/cmKAMW0mzKLmd
K8v2r8pQWWJ/tw9Fcoe0yX1skHw2AjJH2sqfcoqpX9A60k3TtOoP21fFNhulHAaQzHQQI8GuWeie
0Xb3/ODhysiT7ibUnJ9q6qz8wDYX45RiGClFFQ68TgAPBAPBqsbRVytHsTYrJbr1/VnKDt2LfdP7
449QMkw3TGdyWS1S3OGHj9zS/0CIwJ8Xv+XMcoalBggVz10hY5gcvuQO1c52pJMURtXcOAbAK6cj
ZtO1D1koLPUbvbeHbaSZj4ZQbnKrAEOqPsdDshvaaD2K8rOomz2Gz9dq0PwcGi1eEPIAwzBwepDC
WvNCSGAXzuvxpQvsg+I7ShJ/+yQH77MWq5klAk1sFfFoq6sc5pp1C1Pp/FdxHNF8H0X9/k3ziirl
MO+ciuS/iehnqr1FlbY4P8rxXCAGI+vM84EIgXIYndd4Tk+hoXNz6LgEGkARKjNc5VhLpKr573EG
7z5jkOc7EDcPHpBOGCotY7PaKTEo80a4lMpdM3o7P6NTFzzNBHJp+vQA5eYZf7l8e6eOfCvgLvTv
W2Nrp/9eQ5tRU3OmCR7x6MUd825Qp7iiTCctez5ZHNdxih6W5ydxYltoTAN25CmiXndYPsPxuJAI
VSiXV/ZNg+02pbR1pf8RmICeH+n46iUj1nHIUcmfCSHmY/hluUCGw+TD1RdEQf4nU1KDlm1903b2
JkOzypVSmrmBD+D4/LDH4eDczUS8hOqZNfOyvg8bWa3D1zvKO2Ma40VbN7iLO7o7QrBw8wzChj78
o6I4JbR5SECHNCEUANwHr3IKFwGgcirvSmWhP/XK+sKMjvfs+98/mBKFK5KGkr+fjSkt86D9QHRi
Z9eYJkfxVa+oS/Q+lvZoeBb0RSt/SqJpYUgZHODXoBeejtuKr9vo/xlXbfisxfaPMEF02TDcwCne
/BbttVZZlNJ4R2k194zMpLIqK0+TYqzG5sMhqx/LiKOCoYoPy7t7SQWEWk2/i7lOYX94hTTdlb1z
n2UJ4W+VXYM8x1B2hMHhu1UgNAio3VOYl48j9p6Ci1mqkTwO9UVh90tFrR6HxnDDaFr3MCzCXvac
QCz9CktYaA91rbu1naLRaN3UEomxM/ZPeW1eJRiEAsP2GtRHqiHFMDi7Sfp+TaJwAWmozrfi90gC
irtBpZIOHMHdUSmYRzM2k0HeSW06+6HWEEYqtbijEFw9tZKeLYJQVR4ikc2r7duzFgLAK5zlmies
VZ1FI4rGNbu1b26nd0ymy3QBlDjZOr6Z8+/SPO66Tl4ZZXFJjO744vr7i8mR8GECm3lwfmYZfwtc
sbkd7dfafg0u3PSX3pOD2xcn9WQsZN4TufgTQ+orbmX55fwncGmIeYZf7hKhAv9PVIZIHC8Q20bH
s/vC9Xt8b8yvIns7gxTAQsz/+5ch2kT3FYheYms1vB3Jogs/qtZraHZFF77n44sRXwAIljyNGBEc
0VNLRXRTWyg9KsFhfU9rb1iUbegvUjqZ3mA53abITena77Tg8/wywss/OsUm+GgQl/SrUQ48hEBZ
VTKGIyHj1omNdRuaV2pq37T+T0nZjKDaC+tNTW4z+16xYYC126S5k21sdB3SqalxWzNyNWVYChOy
NZbcaAXD7HkMhifbfNbQGhmHO1P7NHNthQAaIRwQ0ubTQuR/SErIRqNb9L/jtPd08UsunxtnWNUw
iexyB7V2peo/RlhvKT4QlbCuJj1yp/FPXP1QjU3cXznOk5M+9Ob1ECX0YqJ1R4W5gKWuVMOyGSA/
tzHh5JM0vUaCq1F7DQMkJ0vo+ih46OIh6FqMVT/rgQneqOIaVpZw4LZki0IeV4Cf3NT/6ecRDvCh
l9fvWOC4xIyLIegXWdetYGXiWhU+tsFdU1mgkcaNYmZPY4g81VTLq1ox8YYdF4OmY4YcLOumXfVV
s0Bx3vUpvepGeTup00qX2wWkIq/GF8QY8Cvu9OthkNa+gwq9o/wKUrJUFV5WpN+rI7bqTr4rSvVe
yPFi6J3rrgw2UiwtJ00srMABnzg9DjOVLRjGa5HttX7dx77l+u1DGsCSKprliBRUZkssFcw9uGGf
TZ+sglSZqNaG1+PUfEqOtgzA+npS3v/U9fFDTceFb9vLuInXpZUj1u8Pa1HaL+qUF27Y9osBP29d
/mPa4bIVxqMJ3KaQ7xr4pGKoYAaa7qg7bsST1JePrQplcOxuc5S+KUprmFnrCcwxs6ZQrCPYgCIT
3mAYWUKml37Cj7jqNXR6I/0DNd3HzhJLXVPeZMlyxzqBFxcjE0E+1X2UCGCgsOFO2R+hzg6Ya8t8
F8GHn/AjMPk2jNcgtG9Labq1ejlzozBbj82wsjgdU8S7h0n5yg8xe3adOnClWEVPz/Q68atuAiKx
xwxRjkkYWCJ8hOYPfpkXGaBJcvu6KGEw9b9SA+zy3WC+NeJn3tw10XNQvYh4a46vlfoxcWqCYGtM
T1r8YsTxorOgdyWTWw320i57ntt6KUePifKooG6it86tH2FCHjc3YSRcq/+UsvYKgfnr1KBi279N
096aHkC6pdaThehEBTltwlY71/GgC0vi7IYWl7zK4KI72rA0ys+keQRv58Wm4obFbVIIrMaDTYi0
QgqurigFOd9bgX14BAm0MF4xoFZTMnqIaLbyBzVlS3oP8rfauA6tbuOE/i89xoAdKEBibWvrSYox
jM/DZWU85OMmFU+a8ahjoh5oIDzJ/dNxX5HNIBVzr5j+Q2BjDK7VUbsgE9oHVovr92Ruglqece5o
MtXyvZ7LLwOG4RCZF1U8QL17iXsDCQdYN+lLNe0L9akOXsuOt0C2vXCKd8r0I8pni9LgNrbztR5W
t3kvrzqD99n0MqlfpP4vCdmNKi0Wad66cnEX1w9hvOltGO/0rgzpUZOtG5W7Tg2p6UkvdQLukBdN
/eiDe9N+xpEoiZqF2i0dpXRr683Kf0LeqWQf1/P7we+4ISJWlfOVommbKu0iwSthsK4y6KzcrFUh
rkb5RREbzXotxpu4ZunEW589NuYmUzu3RlgGmTM181dSZURuL5lLpch3TmZc6f7zpNwPcfneDDGx
RrOwW2Um0S1FVy5Aa1351FemDCav8WQmueXqCX4hcubcau0KYfoCQQwreVfT14ZktkP7ypQBiMMr
0AKrvqmieI1y6aKmAzxFb2YJK5UbVqg/o+Gpc1rA3sGHLeeBByFv1Y/v7N/kRYWyEaa6G+v8NbHa
jdqamluV+apUbuVsl+QNZAxjFUdhfSNQBW677taXrauxMYmhIALP/anBRnMAm+XwrRtv+3mo8CbR
X9PmqZOvQ0NxewMvR+TsAus1mVQ3qyXPd+707tHn4TFHsazqTym2bqpaAS/6Mwnu/XAvDfU7rZVF
wMnK8GUs4kfTTL20StemuJPbbDEQ3FbypsFj3dYuBRVgkI4f3FkiC8w/DWiIggcFNDCuSMnIlrE1
awyb3LAXsBMHT8dYI50+LePBllTIxOnSKX6b4tpvlqpGhB1+5GNMPSr3egpUpbPVFGcdqvg+Jqqr
B9FSTq+HWFwrWrJIdMtTAEuj0rpw0NuJ2l9C71YTmQ8UujsK0us6NRa5sTH1WVAl/T2N/hVfhwdi
CeEh1wqpXTm/u/zexO9Euc2ANuTRS6l1CywV3SadQrdW3mIV+WuRrcbuvutvoujJzqNVRj7gIGws
F76raqCRZM9vPsz8wXAeqVOvK2NX5kjNaG7ka66pvWiV8DSrXyt8KmlXLIyiWHSiXqiRvzD86iO2
w3URGssmb1+sobobJZnQmV8gsH4uKMmAvFw3ZeDGVvMo2WvFClZRUVMsSXyK07Xb2zeTroD4jVat
Siu6D9xGQ3cEQQ4rufdj+3rUVbcPb+ToZ5jhZnYnq5+IrCxETlwhhe6EsC3YhB9y/eD4/nOf8ZTG
7a0pEV7Y+2oQSzuLV40sURe7CZ3Ua4lUSu3OmIabOOQYxftSuav635J/FwzPfX2jT9xpzUNQXEX1
s2aglO+w06araW92iXW5WW+sWsKpVHGZ7vUY6JsgL+W1IbcffRKvw0H9IZp2Q+Dmgj11fQXpKMG3
bblTKbmTBHq3/l2Fz02xHP11pKw688XRb7Wcly1J3+Xa8LTsvsLcuuOdt+RXs7qPhrtYY8BgM6Y3
gxDLFLXPKlMWM4nVUXd181wVL2r8YI4U5PPlMNLGY9RAYHHh3FAJXciSvYiRGSpI5bV2O5MfI3vf
GBrvENlN8nOs7wuwnZm0afRndMcB/obeIL+YauqGs/5RhEzH1sfsoU9/dt0Lrj+uaJBpCl/a5i6Q
V7oZg7/qr7RUuAPmUJX5ib+WZxvXtDLdDGA3D02TcnljQG4C8bwvy9sivvHzbSDfo/fH1j3Y8b0T
3kxNQDzguK24ljE3NbUMUM1aNiOvbPZKLUgknwz/YTSfLWcZhzfltKfeuJCth1bf2rW1zmSS7+Qd
p6alDZ3Z5lGqkwLmdH2FPQ49b0IrlLf7wHH1PN/mNfHQ1N5A79fMzotxAszHx6FHrss04I8+D9Ir
elCxtqcSY1aPsXMnRw+p8pJUT8iceTqYwqB+hhbhRtou7qIF58xTusFTKiKb+NkpMEtMPIDQrmX5
CBEFXtykXs9OEsPoRQECWvNsPpeMRp/RB0tBes0GWNp1gfIHZXG6VJijwtyuGuJEY0GJzS34LIj3
jfDP+eTjOIfD0g8+IFVjMLNHgJcwtQFPRb25NVo+ST8vgEzmxpNud0/nBzqR7mIwC6DJAvA1M7O/
Z3J4pSoDZsbGVpecd6UoXsJLfdS/nNjvxQDm8p8h/mIiviSLRBlogYrO2MpOI+98HZW1IhvUl1Eq
8hHLbKiPUiU9ICU3LersD6qw6zxddBLHUfyuqkVLhLctugaap1aZO/huYuFTG9eafulQnVsNlPA/
hIlmU+9X0nUyZsmFLHRehe9TmJlVoFiNv+5Ef+sdX6aQjEmR9QlIQF9gNe3a4VRv6lq177QIC40h
cajO0XSYrWWS9qao2/HqX7cJ/V0ZBB+kK8oShwgwua7KxEDVYptQJ7wrCllfsp/5PyMegLBC1sQg
ZVavP4RZRmpj9zZdLBS7ll2377PrWLvV2wsgmOMjxyi88Zg0z2/9IYe6QuekDPjStnF1P+b7Sx3S
40+H2gTKqw4CUxa9rIMKy9BHSVvJCr0WB5uVCol0V+mCF9msxIWi7XGpca5NAA+gTjR/rgdVkLQo
ah3yTb/FwWBBknilUwHJw9rzxSVV2eNShA3RVZ3/QdYR4cDvn6lsTPqYAXvdYkVSXTcRqll5WVa/
stARj3IR45jZi/pCDf/ESs7CYBTZQatjP3gwP80XSVdRet6qgzQu2iwdlmVnIbpoQcP/5/NtmBTb
7L/4Tbqn3+dnaHVnO07Zbyd+zmPmyHTedOWil9GJo0fDD1DHjEWAQnhw29F3C2xyJnZsBBRr6KSn
7UjhRaFrvqfkQhTfzj4UTVJuo6is7jrVyn/Ypig3ra/Vz6KMs+t2sqMbH8zOsvTpnOUtdAkp7eIH
B5N7EvOiw1onILgodcNzSkDNvMQlSoNSi7i9xuuD4q28arvkj+y0w+OYp51XOq2MAk4wXA1ySLDT
66j2BVm8HEWxznppuErVGPQ4Rjg6ohaaQlGlxOpwX8ZGsNKFAbZBFRr+vBk94wmVQBU1wesup7Vu
xnr6IiKNuNAQA1qEmPstW13pbkYTdZ5EHm00xPHekvPOz9wOIMXvDnWeuyLHW44iVlwirVU3w30b
+0Pund/6o1OmQG6DF2vPxBBoAgflylhrh06zmogAQnPTnDfaeJ14U/9/o8y/4ssNrpbwLSdobnsb
CYsEJsKNpV8gV5yYyF/hfJr/zgnzGKsfZcQpmYhFtd7JFC/Tn+P6whV9dIJpdkF0Q4GL+usxuF9K
rBDtLBs2cfrmm8+XQKpHV9r852e/X4AyGLUfXmkCtfmKDz3eq76DSmbRN8tE8idsv0qebWXyUXv8
541hxFlijQjk+DUYMjuYBsWP9rMni2pX3uhch2F64ZCdnBfg4ZkJRN/wEJNoIudUigBbxJw6Zaff
5+K5y2X6ahfOwFGgoOgOo8wwZf579E7rWaimYA6SfZso8cps6nhVOuawlAf9CSu8yh0UR/dE3zee
gpz98h/XkreBGxSpOhyuMe88uEW5D9RJhmu31VvZ38q+Lr00ws93iGqNF1o8J5CsYLnm1o7GjUzD
8uBxmGrUvMI+GdCGRatXi7XgxlA7yB+DHdyaAj54W3Af2fE4bSUroYwykAD9+3wdNI6hZIM75sh+
/6hTtVf6NmqGrRakj4T0Addt+Ts32kt40xPPLx1LDVoh7UuQbAeT7ZQ0RBGMmCKkchW7drCw+/sx
RgBi9c8z+jbQ3A75ck1JedM5PmjwrbAGr3Yg7YbZcrwkO3J0U8mzOP1/pnPwDKKMiVaYNhEiTVeF
9Fvu3dC4EOSdHwJG5veJdMbQS6A/xTYavSn+UVar6lIceWmIw9Oep/SuG4ZIsuXUrwvpXb4EMzj6
nFkoaHIQaBCWBAJ6sO9RWLU+jK9+K/RpjxT1qpymtQ38Iw81LzPQZh78hwTPg/On4ETTy6Q5Pt/F
yqy4NM/8yymwG4sbXo1QjEXXphz/hP1TVa3QtHNbFB0K4+P8cKcWEkUjri4+5xlW8X04sxCVI6Ua
NvXTvVSrrpQvHTBf5wc5tZQkFpo2K+/yhB2cuTGW8Eux/H5rFpZH7/Uun/BZHJPbREYVutOc91Jp
13Y62BcW8+jqZw9tQIBYfxM5K4e9SgepEl3gMrSl40x7aj8Z74FC3JdrF16yo4EIZIC8zGroYDhI
2g+WUc1KKKNVvJ/QnXY2ev7kt68dss7nF/LUMGiEQm4FlcJKHhwOxYeEnpgG6jP9q+K/BWGMLSGN
DTW6sHBHlx7zgaQGdZ5SJw/0wXxiywZin/IyD3W8jg3thltwrfeFq+nauhkuXBgnAhuQesBQZg4/
NLKDQ9j1VATNyoz3I/qPfGcXOtZHZ3yOMm0CGj7kE3WOsAy7yIkocttTvqis5MeITmkYaS/nN+cv
eupbpeBvNIvL3MwSIwY42B3UnNRCR6sTYWDdsxtE5R8D7TFKtn73EJnr0PCUwaFvmLqxeMjRvD4/
/slpfgmmD15EHysNNVbaaF+E5m9alI8DZQrSkfoS9/P4/Z8jHdhoGE5j00PI8/20S1UFrwhVh71W
hUtFQpxet1eJkDH49MverQ1jm5jTQq/yjdr9+ddZUj6g/AidBcFZOCbfx5ZHLbU7OSr28n0j6B8h
Kr86P8Lxafw2wiFKKVflTC9NRgCnQ9shzafnytKy4sIndrxdc69jhtxyKJ0jxHAdB74WKkGxF+jf
/RLdb9O+//eJsPJ/ywYIyhyi/frOSaupzsu9AFvjFbNcJfpgw4XL/RjhD76e4hgFqhnwd5S/a0KN
k1qpy72cpjtfVumChcvCAT71lMf6xp6URRgp10lKtYw+0vk5Hq0iEEOQhvxntnc4BgMOpj1VsTLt
m4aOfxNLzQrpn3Q5GfCfzw91dCceDDWfmy8vsxQXgZLZNJUBIi8HEvFstJcguDJ1ixvDhdNxFAYw
GNBWII7UHtmVg2NeTUGDmm8u73Oz7TeOPQnP1vryKhN+vJjpTwu7rsV1mNj/nC7NI6sEu1zFKKoc
1tCEHWP71/rT3pFRihlKY2nl2cYp48+iKtfnl/TU7n0d62BJq6rUfGsI5T1SSJ4WK7+wp1gTy7+d
H2b+M98u5r9TwtNVhoWiHvE7pTKo8d4xp71sCR1LSwomodFeiKSO3mY0ISnbQ0qCqzp/Cd+Phy4Q
mhhxKt5r6mYqX5J6p7UfDWZc5+dyYslsaJr0BzCf03R1/hlfTqFWtUnV4W/CRx1iJTRQEq6sQYOp
FGoXdufEgafjyovOy8miHSbOrSqNuQIGdZ92c6f1bZybzf5jnvRu2V8gUJycFmkrsm+8K9B8v08r
MUwJujzTitKbGNSR/9S1F77fC0McqalUERYbfofbJNjE5LVXrrvkX2/c+Qz8ZxaH1qlpl3WGXg+z
AfJqyCnIXbgVLk1B/b5Ko6UXudaySkb+BlnLdYCOZBfN5E7cPXOdBHIOSf5sY/t9FF0A4YRz4O+R
bQ+5XxTnbmivR+3R9hO3o4b57yea4q/G+4GhKbpa34czUouqo6/SLO0qtwVdliQQtcSFrTmOztib
r8McpNej1MNNjxlG7uvqLpfjZYLmyhAjNGjSjV7XWg9EoC1qWnradKc6QeKKbvzQhLGoqINeiDJO
bSW1fFtVbUumWnTwHQvZyZvJ8v29lL4X1mYSmVuPr+dX9tSVxA0+vx/A8Qmavq9sUqf62IyyvR9J
fa5/+LfaJfEtkJj8jYO7FU7a/47hHCT7fVhEekPfbq8KW9mPKeyx1rGu1QKYGGwQvGpS6KADxl2x
5aySvnYo1EB4iZOMVNoGWYWyPRFxaL4UAnH3MNS2yeRLHlXjt1HLfWTXbYSwHOujCofGdYaiB8Wh
gN+WoUmkCng4xLbpCgYPYZhDrReS6fqhDdSiF6FXBupGGuGiOI5/j1j4g2nONYMGnYJmUn4k1Qh0
Kuw/cxHeldGA97wCnbTL8CgZYygxEmzZdYrCwUMW9vqusxLNhaA14FTURK6eBuF1OGp7EBQayTPK
7EpNcdGQqhiGE3oJBka9WCcrsivG/t3qTYWyPu46qt3T1u9KvJCSVF8ksSoh+Z8VSy0HCpWpcu5O
ckQH3w7ypTZEG+TN8qUfDJ+Bxc8KLPV+isQDtRbD1fB0LPTmxQp7MGsNWVoEuylR6W6UKKC73VTb
8ANDGugRK6KH97wv73UCNlEd8CCQkXNZx45ZbMLE/GDVnpWsvKkKvpG0GK8y2ptubvg/lTDZDjVl
aOA5qrI20+bXGLbKqkbtFVQH655JONeYOqqyWop0YR+M0VPI7N1pAGHYhHC8aEPI62oq22WvxcZS
IzT2mrIu3Rxz2AXKrfCObKnFHcboPd/MhlsH3+hFbcYycPZuKynJfc0xc5sg3TlyyV2RzaLYhvqQ
mNmnBt4mzhTN7Qx1upJkufQKY4a5NiD2JtmePKkTe/bod6M0ET89SpfdkPgrfH8EHMHkPktFvIgk
6zmNwBI4U/6niLQ//J9fq7gLkJGXf2HjlgNWaeKrLnOkdYIIyMIJYSWbDvV/v2E2RaKI1eC3vatH
bb+G8O97eEOnXlUBvTNU/xUplhyYHvh4R/gCNyXjrhSduUpaS1+GJh+S0HF5LLr20+kL9k3GnqrK
CgykpqFYTBq6/ygbPWa6mYBQ0q21QBjWtbOx87qpeY9aG4VqYwbdWmwI7DWZk67vU5vQWOq0bWRB
NjIMEbnhaAFR1TAYEnUHvUBY4wYjt2yphNW7HlF8svvsPhvoceUQGIwCAkfD9bUrlOTOliSmq2bA
bcpGvjKTnsWHBOdlI7p1oW79sPvxB4VrcEVB/9JY1gylGHD/pIvJ6ujKwpejHI6GGiwNg7Za48MY
w+jqse25jYPG+i/Szms3ciRZw09EgN7cspxcq0S1pFb3DdGW3ns+/fk4wNmpYhFFqAe72F3sABXK
ZJrIiN/sxTyr9zK2Xyt3z9JVp9IshhXFex2c9/kJiR1pX9Jhs46+4n7R5KoAm6Xe17r0FLh9Y/ue
8oqY3M31Y3khHf2nTU3FAx7WRaaYs66iNq7do/wNKm66+2+/PssRSsUaM9wK3KOeQbQGRqs1K/WU
xb8fGg91ZPQD1XkT34vNatB5iBzdYLBs2VKekhDY0ceHwaOSrg3VfYjjsxqDaXTh2NKTPFpj8hv8
5a4Mg5VxLF3BsAuQKJsqkxcMqFrhiImVDkcq9rkeKJ/p99slmP/rI1kMwyKbyGo85+atdJowbphk
knWU5HEroM2FYdE+Hoe/+O5IIP4vzCy/CcOuRSMXaPhoHANEPCOM164PZOk9cBphlk7UidKBECGC
lByz7hYQm9I/4LgiVyvmB0t5y0kgc5ZTaJVmCaNAoKZ40BM8Hn2MfPI/6sdRHOSEp4Fmme6o10IZ
VIN1zAIRHLa1IykDnYdD7FpZf2nu6CHwnEYY71IYJVb9oK1dHZNRyA+hML7Ay/sObuOtxggmKZTn
659qcc0BsEPhH6uyC6UArsZaNuLeOmIGmWGPpWyFNRnDxY/E5CFWatCGmzccZfjfeSHK1tFF9dmT
3yMod2aGOi0Q9+uDWUoxqUOjXQgcDtfqabAnT169HfxW6jzrqGQvibiLQMUJ8kPd/YmFd6+3bH1t
/a0FnOXmA48UrwgIGCjRPsLRJ8+++uG48fVHOYPlk70F/opo5dL6OB3j7CLSOzDVKLxbx0JNMPfB
bDN50y2eW3kCHD1a2WCLy4OaGTgvSnfK3HtgABUi8v0w/mvJcMMXT/NtUVi7XBdXCO1EtCrAZInW
7ESKzFFRksC1jmLd4EMFFCb/hr/N3lx9sS7dSNN9xDqkIw1h7HyFSEIbCYpIpLwUbdncBc2qMPd0
FMzfOdB06QgCmASzMFuEohe5HTJN+hG+6CehDb+UqnJMC/WQmPpLWaibcbS+aPy374+/ol5Yuw8X
PhkADLBY2Lsj3DsvLwkRZmJSkOjH0gBQXEgSjk5DLO10o5V21/fbwncjFIx0UeesumjHRCSKTUa9
DNTsl7G/8TocWfFbk2i0/kUghjTJ29E7mScSsW4VVWCW+jHr43c9rW/FmEsFhQinG4uPn4gWHVWe
wkRD6G6WT7iaEHbiUOtH8spNzAGsYmaf6fLaYbWwFKG+0m6ipwqqbX4sivkQUpN3dTAtqXSTJkG0
08iWVlLIxU/EwU5fGhUVbKXPF3wnFlGVDbJ+rMKapouyFwA4W8LPrvgweArkK6Y3UxMczXt6qOeR
msFC+8bw9aMXytQqxhYwvqfuay6FldUg/VPkm+0xdhhkS3Jx0NjzPaZYTSQGWqcdS9PNnCxAJBbd
vHwj92hfBHCcSvNR8WHJwBqUncqwfhpDXeDfNhpvQYRVhi26kr/t9QpNGatSIEBhr2gHASZCmZo1
t7SoxJ1YJcU+SkJtI2gpFtV4jLg2MqPSVlOBdsu6MMllAOhtpVJ5tKj/POYwmG2zCNWtjv7hTYnX
4K3VQWzAsk84aIag7WWBvySpQH+qGggfIxX7n36fhE8ejMEn2fWbTeolA76wGTwmOOh7V679o5vV
0W7oam83WIJ/cBOCe8kIuQ9xkmcL5NJtjUMxQiCCxP1q5PHXKc+DpdDIn2S3wMUMFTZM//roTsP5
497VM/W9liWevZ5hbvIwDew+IwHwtNC87wI3gVAnWtl9mmnJg2K12isXQQDdKk9/xlHV7Dlg+jtl
6NNbA7+Hgxr4ActrGB5UuQ1uY72uN2lv6vtOgVTemLn7IqjleI9qS4xfczfemZKID6RSGJQqKMjI
wzA++mAMgdb30cGNOgg7bdc6ltFUVEXi6hCnbr53pdTd9iyObSdgIecGKvW4fqK8VYDw80JR9mE9
eRDizryNDSTvtdZHWVfW+29dnwdI03j4HUJMvcO5EO8oNzU+D9hLwWCK/E1B8fS2BcSBigpHQF8F
zUHLlfAFceqhBdqjwWoZW+lV7UR35b6dbrqLhQ2VeBJ0RwRn3rfPjTaN21rXjn5jbdP4VesGlBLB
E8G7yLsfTbymmLiQwYBF+zfgLIPBUlwVBGDFx7Y8lsnXXvmRuo+Bf6MpjhlkdkQV6vpRvnQ9nQac
5S+sKs9sBAICK4IGTBVEW/PEXTrzUPRGRYwuC/jdWYigAJGDvZ9x7P70FswqIP8F/mLt/uMjAYOC
xhw82el7nR94kSeDjtJ749gqvyQXEhAyBYPerOS0/0Bb50tC01HHph+lKRfa+L0MWgBsnXH0AAjv
5LKLD0mTlbD25Z89UIJ7y1WUL6gUhZu2RqLCLXITBm6Y7nEIyzHnTvxHvxu0l78YPXIndLAwObmA
1WldJCNZwSRrpp2JLbum2aDr+hdBUI9GLwpa/wXxBDpDnPaw8Y6VVFbQnOT4Rlb0cKdEUKOvh1KX
7mPM1ICWoONCT3P2aPWoOkf+OJpHs84Cpykq0mupStB+T8LNaKmhXTcMsE7Dxs4qr4TVG07e5W0O
l9nMPsVy0EB/zoK9N1TiJw3Opp2VobRDebjZI+MBDc0H8JurvXITY+a5NahWbD1qdzdZzs83mYXx
rV7pBy0e4oOUZ/5zMPr5Tu85vb0RUSsxqbWRvFXtd7ra+XuvTzkEQ9V6rMM+uVUCvYdA3qs7pU7F
Pf5Xw6aLhWCbsX5XsJ2L+5hun8nCpyUzL+cLTSyEXtVqx1z/3cRIWG2t4vfKJ1k6DE9CzB7deR7X
Ss+9c9QeKjh6Qb+GT5l26Hxr0eiVePdaIH7mELoudJs40GPtGBre7xbFw42b9YOtRW1vI3/9roTe
9vqQliKeLLK53Jzey8oQu5J5NDIPhp9GqVeXoWhjzhIqGSL/+doBv/SdYIRIio4S9SVur0JfFcl1
xTzit/hpyLO3KqhfOgUf7OsjW4sze8PRK4sSnm7mMdd+DQHcweTzGKwhK9aCzPaobMVmkJI1H6v8
TY7vKy3c5X65cq4vHgT/zpg8KyohwO+laslIvOKtgd8v+WtGmZe4qIkldhJitrILVRpiUlsmK6Ps
GqQvsS7YsoqsJzhpG789h5EWNBlUbC+QfLj+qRbvR4urC7SDAktgmuWTMknlyuFQ+LV5bPR7IYeC
EFZb1Ll2DU2B65EuIT//DHR6JFLNgmE3exRovZ9GsdCZRzFyt25a3GkkzlaY73Xf+kxNdYsM3Dc4
DI+1aXCBBrfX4y+tF1IAUgGq9ryAZuulFlOgMHE8fUo0DTawitXnv4kAkhP1VxAj81xjLLDqToXc
PNbS4+CHdhI+e3BhrwdZWpEkGcgNkW1AVptlGqJbi63hUq4tXRpq+9pbmaZLbwo+02mA2ebVBCsv
zXowjnWDJGJqo02J1MhXnJHtzrrBpZ0m2Se9O9T9TtT/olp8Fnz2kQC3tZ0nMrpKfhexZR1MZRNl
3/XG3DResXIAL66If6dSnW3usRYDWRpEglXJw6jRT6/zrRGszuj0O/OrZULfkprxUr2A1KHzobay
HxrHsI+ORTHcm1CnEagpN4kvtjSPlPd0iN/q0v0Zyuav6+tFXrpmproCRKmpJTLf4b4hupUmZcaR
7l1Bfy3htVl0w6Rw0JZIQiI95kNA+lzVtfJY+bwsfRyd93gjU+XLhZ9VywMJ+E67DTzXvzFiC+p8
KaLrgEzvTmvyem8oXbFLI96uhSi++YZR3yYu2ITAp1JYmYMUwTUDPnt9ZJfqD9NKpQkHtBNQExrF
52dXalZAt4h2lPGwHpo/bh3Q3JWtFC08NNqiRhZvJujr5O6p7/NEzjawIi1kOoTOkQQSyMwImlfZ
9MU/8WgIXwe4oPsI3Qr0bnj9vnvkhhwUunjn99lwbCqv2waq4WWcz4h3BKZbflJNpCRwrLJ2WK49
50KhPCAD1GxjfSjerA+zuf4Zsgm8itN6Ev87HzJmGdVYYl52DEaa/lqz05WVItHi+UKR9/8jTP/8
5EIIajUdNIlcvozire82W9rAK+nBYghk5THIxernAmHSqGEbx65sHF2v+iwJwx0hn66vjcVbVf83
xjwlzTtJLtNGM45Zg6+pZeJzmWc/qoL/kbfpUZXCXd8Ldynu76O/pmW5eLCcBJ9d6WqtWknYMsAe
a9kYz+ua7rpJy/z6IJfu7tMxyuefaixADqL8aIDQ2LS+bdSPGNLLa5Ywi+fHhISX6KmCPJoGe7Ig
jMonZyxSMoS3bETYd1KVIVtNt+HK9bm8LP4NNA33JFCYa3qLJ5p5HNWNQo3HXDkv1n5/dnP6pV61
Qc3vvzcDYmrs4uufY+n3YSaiXEBnePJeOf/7XXOE6RFlJnIXqK8kVv1YC3/Rg8HRRQO7Avjr0hNN
UntfoalgHNMK3aFn771O/+Ir8MqelEWn9vb8HSTkvufrrcKlGMq2nrWJLbTy2spdnCoaIvg9gcbH
0+h8qqqioVtL5xMJ4vRmRDzJ0rd/8TEwT5msWeh+zMX45cgP5CSyyKq9bK9U31FHXvncS7tvSsB4
LlLyuOAniQXwkyLzraMn3gBP2hRuugmju1yLV7p8i5P1b6B/jrqTfQFQTIjami7f4H0iwUQG8Pdf
zBUNPYDjWI1cVOsLS8zMNIusoyEOT4rnPg214fxFCAPSAk0whTrc7INblT54ktaaR1/07aq1xeHP
fwsgn68otM7BJXk8LvJkA8Su2F//+aUTfaruTdRVkJdzUKQ/gvZKXApCVG5c4ZepH+TicD3E0jmL
MSSOZQbU5guAjJtLHYKHLiEKES0kdA835mghft6PCFc2Rn5jyAjTXw+6uIhNg+N9apHToj6ftgbD
OX/weXyWylvmYf6m3Wftfbb2+f8BmM9TYK572MasMjpPs7zeq2stauLKOlpZ6bhB+MPQhLci/jVq
6lsZGI9oFXB/RUdZAnQ6Wcyb9TEvEkC2gS0JJexy5T3Iqyc5HrekLu+dGSKHJ2xqhbpboRYPuSB/
EfLwM9WNv8hWmCDkQdA7Fs35q07X6yYE72YdhWEvqk/DGuFmsagLCQDYEpVbkEuzbyDmUl7LPnOT
JptSokhnq+otLYtI/awq2+KrmO1zulLBhgbJ+GGPFxLK0+DT4XNyuPDQG8pcqa1jmI3FD6uo430R
mvLKo3JpbZ9GmeUQCWr/laQwRA2pzGY0EFh5osBqm/KbNHy9vqSlaS3N1xo6K9wuYLfVi4Zgh+5K
UZQcBU1UIYYaND5twPq+8gLEvOTxabSSl0GnhpzHUmd3Yv25UuLgEDZ+uoksIIaowKWbuuIYyfzw
KXJjdYcM9I+89aSVO2TpWDn9U6fteTL7FBwrM2gbE2omBB01/a1Y9QFPgy/Xp2TpBsEOjoML7RD6
E7MV1mZ4xAk5pQ8VJao0LOym6FaaVYsJt0mfjfVEc5cK4/lQauSd5dYlBl21L74yNKDyk/vIQNYL
qdcnRJK/S2l1E4f1cxCuRV+cx5Pgs9O/Sc3MjCzU0cRBu1ewSKi1AesHdW2Q0yDmS4vqDmsKHXKV
Hvf5IKNCFdKoNMBziE9WCpzWvet6R4leK+TRpl6rK4Pl1r1DLa21P5ZOap7v8sQR5XKYz68Qe2pd
ATQ5ymiw9a72ZFjlXs0sxHrT39eXy+K3PI01m04g7IJUN5Z+RLVzS+fgiy9PsqkAmdLxJU+9V1Ms
H4Wm3ISQPv4iceNEgjr0z0jnqSFtZbeWQ0HHI+O+elXqv0imTn9+NjTRjcsx9Pl5tYjsvcZ/XJ+7
y62GmjznjoX/OtCseeeo4Nc7t+94d+a/0rrj4vY/fB8Rgbe/AUVzggZOZ+3JmYGZB8U5KAHHyA61
W1ldyQgut9L5z8/Kf/og4+tu8fOKL3xN5fpRUYCH0G5cuRIWJ4oyA58aiTIKsufDCJVRlgtv0I8j
BDFMYO3o1/UvcXnnMBBLVHgrgUe6EKMSqi7SUrUBkJTgDuPbxfit5x5t83vFXKskLg7mJNZs0iK0
YvNOqPSjKQ1o1VVbpC//22imS+/kq/tVWfe+zmjU+qHGitkMEfj+1ADKLxEpvh5raTSU6GHokJPA
5Zp9mjE2at/oQ/3YhtJD4VqHsXu5HoFXHn/v+UmKPAbWx5Pq/ySdPztJPWEw+1odvKehNbLHTggt
mB16gdqnJb4lWVfex5L0gn62T61BqzZC7CeP9OFCnMANcZvUiXY7aoG4E/RK3NJzLWzd1cKNnoxf
kGj2t2FfeLeV6OEKIPoSJU4SKDXJX3tkf299iP2bXpK6GwR49E2ZWwBLVKm2rd76Ldb1vadV1i1l
qnQjTCUjoUG1lJ+vqAt2xlvJ/XmXduNxyJPfWRbqCJVa496DksYvyBLC6XkNeMgQYBKN+t6U/R9+
H7wKhvvTtRR/W9c5/ltR2u4HtDV3QR57952Xvoht+INeqminaIbZhk5VB1Db62gWv7UaIa4yKtKN
5VbVjWlm2p1sjuaGMpC5qcb6e6+49yBkIjvxza89rxTcCHu76pRw0xTqW+0pz0MJ4gsmvrm3ssE7
gDISEGcwKER3pXmDY027MfomuivC3Imq/h26+WuShu+CMubgoirpBhm0+C6yrGZbFHRREjmydnWG
ZoWSuS9NURfAYQAPiUWNhjvb+8HzcI0Y26C6pxyHqoBbwPSoW8qpmlIniJOFHhrduLOWAegB1FF/
uvWo7jU//NEPiJiyBBDQtFLPTjv9TxBLT2HtjZtG7TLbGpEUD0vjjyGlD1ivlDf1kMq2oQxOU9X3
HAqoq3dov3qV8KPrux9igB409VOEazuUr8cASoziprgutf67KqbvApe+rQ6sDrmCm6W3yJk1DYoI
cuD7u7QdWjr6zeNgyPkzEpV3iYEIaNam6lYbEXhFO9gBufgkFXlx51e6fD9GAW64MXBgDPRAjOXt
ty7pv2tF8DkvQiTtu/gTVhb9hvK0OcGN3nMaZRsNmrU9ZKPnUL5vUYt2rb2ndPE9chUJ6LN8Zcsv
HZaouUycBvRruLzOjxcD7wFVxer+yW1BpQ3unjIXlEpA05Vs2anUfvgaBic6CWygkMS7ep5IwWAT
ACFq3lNj1IdESPdWr6/ogyydMJMRAxRkEL7863xI3tjjzqvo3pPqy5mdpf6D6IVOKPkrF+bSaQnk
gaYi9TIEVmZx2tBHoi+Dk1np4w8TKx67ltwVgMVSjEnsDjg0KfyFskqce6mSu5VwjCKZfhHe2MLb
9RP58tEE1vrfCPMik9QkKpkFPOcKzbNhrF9zyIx2lkQ3qS9+5lnxrJfGVgqt9+txL77S1MaAbQDg
AqY93Kbzr1QlURomPS7fAxD2uL4p4xvPT1ZSpovcmSBsdov2L5U6VZ9dz5mRNigJpalT14eo/A1S
EWtWjE1XNtH0M2d32izMbCxmJMX8DVnq5MF3XQH1aB1M19r01i5BC6/x154Ei/FkQFcUBydGhXw+
d34ymqksBKnTCiw6quZqRbU2AUiHyqOPXPvt9W91sQoZ30QLocENsuoCgTWoOO1wJeUOls1xXm2N
Idv9RQScs6huU0EHmn8+IsE1O13xi8zR3L0n/O6Mj+6jaQQnvz+bsTBXozrts8xRIeTK/e9oTTB0
aYpUHR+RCS7OdpqW+0ma1tShnDWiEDqGQoPXxuXh+gQtbReqaHQtJ7VAqEHnv4/dh4Tk2xg6WPW4
7a0g4Lh5899CzL6B0qRqpblofVdJtzcbOqVNcYzSdGUxLY1Eo72A4yYqLFwCs5EgliNiaB45oJgt
hA+4BtSVbb8WYrbtgc3KvYWRoBO3Y34oPFXdZb5p3QANFrcfn7TT0cy2viT4vSzkQ+RYWuEgTvKo
dp8kc+UNsHSMQc+ixSRN316d/vnJ4ipak4SnFSOnSnehcjPiRYl08I/rI1lawadBZt8l72mneJYc
OYNu/UL7fkAPvzt8PAYawahAydTp9Dk9QO5HKdWkMHZkDWnETbJGEVkYA7cKkqq4xVJYnV/JpSCO
EPeD3BGqd6GvcT5YE1RZizA7SPrSNyGdkyVb2KIDB/iwi+TEZzgZwex5lJYpYFKJEZiSY6b9Rmuf
i+7X9a+wsD24FpkfNDsQuZgLqAVJ0iaJZ2YO4P7ha17Z0cpSWg5gTHcumocXDdFgYmb40pA5yBF9
ouL6qbSK99wSVw6si9x1miv53zDTtzrZFlELYBgeRwZO9wc2VqOOPP+gYFH1C7uT61O2+NnRpQBG
Bh2TfOI8VMqtmInSmDldgEGdYdpy9fl6hMXBnESYfXg308SiqsTMkVLzxhqnauKx8vCX4l0SJO/X
gy1+IPLWya1c0bh0z4czcskEiK9lTttkjMX0FJtc+bZQgu31QMuj+jfQ7E4JeogiWtFkTi6JwwbB
23rTFWCiQdAANxTc5DkZu2SlWrs8OnizmighTjxv3GhtVLSezrroJln3Q+Peec1KPrEWYnbDBEUm
5UJNCIvegn7nvYS5bl+fusUQE4MV4CLNxzl8S+tpxtdY7OIV/Jy2v3HADvLd9RAL94qBWd7/Qszu
lRxPRQH4ee5k2YhnhROgLK7rv5R8TRV3KdDUkIGLiKTiRWemyfw4MlQ3dQSIPTzBW7ppuqMkvWRH
q5fM0sSRKlFZhL5HFXC25vDCFlGyMVJHzqQddKRdmNF6jtbag2thZkdCP5ad5PO4cAT5V5h1tlL8
1ORvH/9Ap0OZHQrJmA1FqZqp01vyjdX/DnCEiTUsBNA9+m+RZmcpAht12GaMpok+q+WbNrTbVs52
1MZWAi2dpBgY0zGi9Yw4+SxhEuUELL7oZY6caveo3z8ovr+yOZdC0FVVeEiAMaEndX66GZ4+hF7A
AnCFz/nwq8DN/fpkrQWYTVYpdYKrtFrqJP02R3JkbY6WltbpAKZ/fnKxwQBVU1/i93nj2aK8L5p0
owdrqcxiFFoJpGK860B5nUdpAQIVut4njtTLB0E9loBgPXNN63ZxrrSpGMNJLJrzY6xyg0CSjSjh
YzwH2q37N0fL1G+h7WL9c1Kej0JJusoKKj1xxPFQIxrZ+BjDx4df17/40lzpk8AtNTKewfNHSyYV
QpFg4+GMqByaoosCE1ZI0cv1KNLSOcm6nTTZQUga80+SKWBZSj3OnD7U8FUUtBH1h1LZir0kHARL
zh5QPcMXcjJ4qDur2OEwgF1ShseeVOhY5AyYzNSRXts4IiICBdhre/1PXJwISAPQ0HjAXRa9cqmg
kGtRtqkeIhnWk/5e9L//W4zZyao3uShIopA6ouwIxbHEn1HI99djTMfMrGSDZt2/45gt/tEa4Nda
HEOVlUMK7Z4NZXzNZGWqgG+tuLoHvfmAG+NK+XNt+qbdcrKzE0lu0a1m+sr3xHgsk21b/E0EKD68
gfCppa57HgH+A2jEwiIpjhCo6lAE/5FCWL0+e4vDOAkyG0Yn1GnedbCuozzaqgKwq+auHMTNX0Qh
iQOgRlP6sjYtSJNwsM43yu79bjyMMo58vFmuR5lStflKIMeamutUCvEMPJ8wurmZUFGRcHLlD9zr
MXhx8VGxSrvWUf9cxe5OU3Mt3CznCiHPS3pDWtf3b137qPy6PpqlL8OJDnkRgQtLNmd7J27iXhBd
haxRV+gsBfvOcp+iUf1ojZ2nF5C4yWIRtx0O3vNJM9wiwM5oTJ3Mr50iF+7RhX8w8n7l2bX0fKC2
rk0PVZ4p82M3l+jvCmOUOZxjCWBRfy/6ByXfdB8mJMNfRU4URCdFg+nsPR9PmXmpKygYGUb1zxiE
mbSPjJUvs7DOAJOR90yu4fx7GuvJ1rdw7EOhWogcPf/TuTe1jrSh4G3aKMCe+FgMK+fAwlVyFm72
Qun6EqOywYudon0dUUpMRh0RwgFpxOcPrzhwP1zBCO6gdjI/cISiabwxsSKnDV77cF+i5IhWwcom
XRwNqmuQjCHEs13PJ09JEn80Sp/CkfeuJfkBgZGwqrdS1u3+YjQwxierLgtTsNnJ1pRF2mbINjo4
ohj6aEvme12sZPULe5QXHZhCyheIYc9veU/WaQ7jou3QshyFreIfxTVk79J8TW97WHOTPMa8zTZK
SH6UqKM6Ai5MeFQqcrcXI2Qt9TXFj39KH7MDDWIdZSQNvxMgZrOEXgjrdiybMnbcJu8fDRG78NzI
tWBT05X5I8JUwNtSfwhGWdzWRpjfwpnJ3vzKtLbeULs23+K7iYbRt0KTin0olrCgddmlee4FHjZ6
iXobJkJ8P+gigo+TEmc9ykgpVmXiCHog2wF4ma1bjtGuC1L/N8UMfDGp4WwstVLuElcpPBsgQnln
iamFpRMSfjY6xaK0oYmSfOrIw3BUzocNrBTrplZD4E1ov9hybfqvhSXXbx5e1T+9LLPQIR3N22ZQ
2p3ZxO1BzpLvPp9gRzIW7AP66PvClNMb1FyEjWi4KGq6FhqNSiff0cUddtko6fssqIV7mMhr1miX
JwyYGs4QSKW0PknPzjeJV7g01ruUsjfScShCacUPc9xLpW57ZITWmqTXYjgD7V+qxupUTjwPV9Wl
Xmu1TyEfi9wXXW5GRLkDDA7HpFK3EsVeG4Rv8qwYxVpB/HIHMdKT0LNbzkrcVHKTkNB+f5O4Q7DR
lUbaiKbyYW6HQiS8BzEwWBKZ8ZAOjarQixwt+5r2wEDGtQgLY+Gtiq6Wyldjy84Stq43laH0rcAJ
ZGyz2q2Vylt1rdJzmXWQEZ4EmR1r3tReC0OCJN9VQFAhSe5Hz00CTNhbbhUCzQ9occjEOG+K0DHV
8OCV0VM+xJ9kr1m51RYnC1uYqd9OejM3oNH6JhBqvQkdKZS+KOSEQZbeI0h7uD6axek6CTO7PEOc
GMbGa0OnDEKnV4YvqVGtXJtLIaDbSIAFqVVdAOPxn2mqALkIJ3mTq1ch+PzxEUDttqwJV44zwGwE
poyATIbTC8/uaKPfgNZZuZFRo2R/nx/87P1p0dKDxphi7utRjuXYYBAeOL2QG7Twj261B2lhF4PS
YWz5LSs+G/XT2N/35sRfeTX0T8XwKnjvyXAolZdReg2UDPDX7ag/B8mu8h7lyYUXr9/AGPa9iCDD
nZvRnWj3kX8wrINSHFw12cHNsZXmczz88qLqLs/eefLvPf+boNy4AIDVvQ8ZTt4U9SGPvorxn1G8
g8eGgs5Wz74NXbzzfWwY1d8TU3u0fla4goxVzateGgFxPfkiqKcKCaXJRzmwg+y+CxHYBXrRPucR
8kjjHwPLrdD9pnU/pVTZQ1vYK4WQ4H3c3lgVAo1Nxg+bqB9Udp3oO7bGQZK+qJW6aaynTL/V/du0
/RIX6jarlNsGzcouMMHz7prqHfSd0XxKwuFmHJNtgSLwqPR3LWbEYY3O0o00vHgIqxutYJcl7tHt
Rs+eR1SwuuHdjR4SkDsyAAdVPcpVvwuU72kc7JCJ2Y1CtjUl1xaz8VCUwl5sPNEWvR94B9ul2pZ2
oLo70wzsuv9qQJLnZN9F0K+VtEbu6AVfaC17jsPSVs0SMex9bUp2o4y7Nn+lqf+PICCKu+bKhl/c
JpMNJ0gHXgDzXAn2Meq3oorGWzEcokK5LwukMq7vlctXBguZVEyZygGX1emhK6ViEDgcY+VN1/1t
LKoHJLT90N227poW29IJxhsA5AvCC7TgZse90osJSIUkdGr4m0BtHq0iuLGi7PdHxzSl4zIIKxE/
K7jS55dzLCdpZUVTN3d4CVtEeewUS/rrMRaTTMLADgUZr8+TzCpUoziAN+7UxQF1s8desPPwwycx
ARgAnTEYUrDIzseRgUlVcIVGZzuvdo9iWu6uj2FhfdFXpx+NFReyCvNDTNcLZNgr8v1CxjleD/Wv
YWt8+XgMVu4E2OFZjv3M+Ri0rG+DFua/4x7cBujG7fWfv0Ttk6OAz4HsiEQSNdDZksoyaSxiCURF
AhMd2XT4K3EkepuszO/Hrr7zsv7edyHvovBgbTI3WfkDFpb0BEfHBAYBSKQGZomgGKWlmMBRc7At
cvogvBFbtOSTYq1FupRwnsaRz+eRHNuMkEzhW7Umakb1Vh9vo7He5+WzWZqflPbl+sQujos2Eveo
rNK7mq29rikNlVok89q6+5IGUuUH4JHHlXbFYhjaVWCiYZpxzZwPS4pKqzZpWjoRGvi59yBLD/x/
K3t1aZ2T/xlUlTl4IJOcB2l9IQ1qEMHOuLd0anV/MQa0GMk38LWbMsHzn0eQoIpEpQc7VJXfpDBy
7cAIX5BF/H79k1weOaTj+I5Pft2APOZxEP+ysFB3Q8fVxu5+bJEB8xSv34hpEOx9q8id6/GWvg2v
aItiKtwOUqnzcUXt4FpWx0NDlQ+RuRPanf5hi83phQGKjwYMNU5jTuvQG6zsMiOLQHxE3NJllWxr
TxRutCb9sCqswkVHNGoOtMUuO6NuD4o7V7hMY+G51vOfWWp+Dxr164cnjUrqVAvgwUXLdzZpZhUA
YgnMwMEmAMj+BPOvNv8txLTcT4ppxXQriDlXdttJ2Vazxkc5yt61AovD64EW9s3ZWGYLu+xLT/QK
g9dZhOrco9bd/Lffnxb8yUAkOgJYovH7IaYahZY8suxXFOWXhjAtMV6XiL+K1iwVqDSldYsE0c4k
3SXlNlzZItMpOH8GoCNFv4F3DMnG7Oc9BXIaBgbCEy4csg4R4bMsvYk9gPX99ala2IucL5TNFAoc
l+2AcBDbIi0j3+n1cD/4/W3hi1u16XfXwyxN1+QyTh1FpUQ3f8nCDKvxWAl8x3/JgN78+G+/Pvve
Mc7xOs8KH/zYJksfqrVC9lIywCz9++fPLq0yr4ZYqwhQRDjBK8JOCCk7xf0xFkeoL8Hwimruk961
n/PcXBncpYSUYk4kMoyTWG2XcHWliuUqqgvP8bPQ0dqnvP6RCs2blMfPtRLsQ0U7pLW0m/yRRs/6
JFXy9sPTe/oHzNHsnTQqBeoMnmO5jSNm7qvYqisvkoVlSPmB/ifLg+bQHIzp6WrRdaXsOaL10Auf
ktIZrJUttRzCwE6LKjSH9bRETw4F39QLI4bB4ATavoJEo9wJ7soqX1onAMe528gcMSG7ECEM4OUj
u+jR/W/yh6LR8tt+kNob3H+iZ8SxpD323KBNamvYt53VPeid9vE2IsuFOwkMwlSxnCclXZ7Jpdhr
vlNLT3HyrgrfLfPt+oJYHid0TPRJuVsvwI5ZIrZU8FIki/P6IS68gxDHW9F1XyPXvW3S7LFJy1cl
krFvqd01qcKFs4RuBW9Xc2LTXRjGUEAOIyUyfcdsg03/BS3EletpcaWcBJg9LYQS05zBNXwnH0ka
H4KcbvlKq29xDCYvSVA7SOjNz8NG7FxJrHIqSWOx62qJxP7l+jdaHAT6EBjrAHUD0Hm+3PVmxEjJ
bQNHw2Bn2/dIqOYVIgED/LT/Fmm2sRq5kqwEMSBHKSD5ybYKnkoSfl4PsvBMgSSFmh2vVrAc8zK8
lZuZZZRJ4IhKUfV2MFDca3Vd/0S9vN8PuTRglunJW8Xo1wic0+0xu4u54FFsojVLOjnvl1KZ/T/S
vmtJblzZ9osYQYIOfCXLtWep1S3zwpBaEh1A77/+LOieM6pCIYrRfSP27HnoGGbBJRKZK9fS5sSZ
0yOa5L6MNTSfZ+sRFbrbqX13l5Vw9SempJ0XTUBaFy2yf1q61BsPRFGHul3GgOrZ2iZX7kBUmcGS
gUrwBfwd1UtTywrkgNx+Xzzn3UoIptp+IKunAgcJ1lyZgz9K87jy+iU9zuaeldNjUzMfupkrLyTV
0pxakR6vkLHM0tkSVurZ18bfC612WvtpNNZK86rZMsCZjpQG0tQoXZyfpghUcRlaIhPI1+0bcphX
wLXKz6Pag8DIQ7e7nL9CRTnnS4XPt97j+BLVH7j6UOwHuuj/yfRK2wqlzMrI5io59rYRb6o+7l4K
CH7fOw3anK6fU+XVYNioKiN7AaSg/LjDIbQg/0dw/Tgg14MwQjdBpCgz/CRN9pOTbvK0HzYJ0+eH
JIWGzNJC7Of6b1DuPRFpQjsDeTTZV6AHbgDnHo2PzkTvDIbEzRDB4v66FeXecyl8K+4gJImkEB2N
o62OBEBytPl8T7NyD1mm35E+3oDq5Ot1U8rtAbYfIP50QzQWnu8+QThig6MnORrgEtjOeKyHs061
lV0idoHs50SuAbc6/CwyNOdWZq0f6jnFyqEzfnpqWbUhdh1m1tQFaWXZt02M3LrZ1PPKcomJku0S
hE0iLgMt0F+2o5PAbKnAyxSzCRNpjD87BpZo0Vftgl85IBQ3/JLf6yRBwu0jQSdAgWC2gfgnKmzS
CmZJSaulYhxP6srPzcSPv9UfeFOTExtyi1kVNW5EKGxU7J6kb7YDKKHRbt6/P4BKAiGNCd8Ertzz
lSPoKzPygrCjnh9cK3D58/Xvq7Y69FqAogL7A9pPJO+XoXLfQLCIH1ky7Nv6K9LTvtG9gs7iuh3V
wRW9iiB3NeBDbMlPxSTX5iGagaxAoNKSX3N+X1tr4YpqMIj/4aKgnIdinnk+WbYZF7GXQ0uxmXcL
Ae3oTYfKDl9JDaqH8s+KONInmzqbyqYwzZEfISnlZ7G9wd6u0n7F2yrHghQEkN+CEld+06CGUxQ8
1tkxMzeI6zrQKpQ/5m4txXVJqoW4BJkI8UBD8ukiHRE1FmucugXuydoxEyqixbgblvrGBc1+Xc4b
HVKvGQq74LEcQBBleo9son5B116ihmpa8SNAc4gaKSgbJR+VpZPpTW7PjlVd3roMMrRuuclyyIhY
R43/8ax4Z1Xebu4n6MKOG20K8XrdRkbpG+nb9c36l6pT9lunv0Xard1iQEnXmAAHGiBtko1BbL9N
2ROyzlAHvSfVLnbd7ahhTdBizu1lk0xv3oSaUfGaWl0AdopdYdTbxYEqVxHW7IuZ3vH63msmMBEZ
K0f4ki8cSyhylDjFSImDF/R8Q+pzW5RttbDj0HzWojSwWRbM06eKvHUe9C1IFejmn0pHb79mbq/P
lKlcNZAh/EWDCrrwc9taYvC2zgocBsK3fP5Zgs24cO6tetmMEdDlaezr5ReHPevDL558saKwTn7h
wtvU2aNNtH3VJf6MgivSU1MP4mwCaneUY9PiKe7zYEw+8aYOKMqqGVqEjeYzeMMhEFEGqAPb9OvI
10D+YpddrLyN2pDAgyLKkfxhzvM07Xv4w3HKs8+Fnca7unKaZxeoSr+LlnkT9RA0uj6LqiAAQCSg
dnURbsjXcw52js7pMIlGu4cqBftACHr6eWk388iFmMaEi2owHH8Ev2f/5frvV+DwsQMdkC0hmYTa
mty04BX2TBsr5kdC+G2cfnahSu1Wt8CUFZOxYwM0mYqbTL8BIJ86t+Zib/Fg9VPv6HTvZkwVh4EC
7PT33xfFNcOLu8mArPBxar+6VRcw115ZLbWnAsMv6BiAS4RWzvmeh56px2regiXBAmmbVy5PdkT3
NM12VjzsKgsiT4A++DOkE/dk0R5AzPJU6/RQ2uMaYYNqu9q4IwSeFMAyU1paMB1VY99xMBvkzgi4
IKhVeyc17rDRgIBwB1BFlHRciUn+tjvKhwRIHAKaXmCNL1IcPIrAwWOAiyJpbX+ASm0+Ae1g/6QA
UzTQxl6ghQzBwyCdhn3hefu6B7OO0QVdA5ku09h7pr2LIc/c2HYw6VAlN/ht5P1EWT5w823ZRltO
+Q2YUDdOpYHWngVx6QRwCCsDUZ07QArcv6hs1MqleKHmcW/qA3ghGoh/e+nXbBUsr7rFbbAcoGsU
lHQXuY3KWeJumLA+Jt2THILPOwJcznCzcv7ED71YELCdeHhCgDTWET/jJCQZxznRSGXxIy3jXYld
39N7vd5DfLvW91VKtlH5UgFuEFW670IvvIUY2vWfoNyISNoh4SWCfVd6rqeRgQeM50HG2vjmOQkW
rNgsMwAO7CdU+oLrxpTrdmJMWjfLBJcMoRT+EmKD9h8CBe33GxAlAR0BEcBg8sYoB/iX2s7ZsTdu
0vjODj/wedRIXbCEU1AJSw4kBwQ5AYc4gKe4VBwNT+mu/MAUiTLs/5qQE/uoGCx5TIGeR5jT3RR6
M92kk2uvHCDVqiM0RZcqihjwteLvJ/uuH7u50RsgGRZkP1JAwsDO2XCIwsdep9+OtjW1QdE78Rox
vrJwgnw/MEjIhl+qlcVDDQ10Z2BHi/+aq7tuAuZ5l3nJvioWKJn34P1p/IQLlrHG74uv718/xKmg
eEc7B+pr0v5zQYRvLNxmxzSKgrmKg3Et16La4acWxN9PJnaO2yJhGSwg7oeKU2fvPjICELwgyQ/k
sy59345amrilxo4LfWCbflp57YlrR/ZHwGyJzn+A0C7k15hZDllb4VGBahKFhiaI7YIBWGNchIl2
X2Tvp8NBGvzEnuT/oN1qpaUHTH0Xc7TYNZtmWb30VK781Ia01xerq2KDdwxZ1XpTWS98eUJ19WDm
n+KaBT3PdsQ8Oh6ibGeft01g681tw2t/HJ1D0sYIHn+1cbeLsy0UEf3RqP25eKqGG0aO8fTAICWt
AaZDeLb15gdzDEcr9AY3aLoGcnT11uIvfPp1fRcojy+cjY69jCKk7OYgY9S4o4ch6U6361KolwzR
oU1j5LteR5D8Xbem2tNogELtDHG1Qtao1pyy4oBdzZ7XfrIbi9xSFxrd160I3ylvPZB0iFgUPSNo
WTw/OWDv1fMsWoAOat+84TmJX6zs3mAPpX3f4fmWaX+u2/vr4y4MIjEDTDKAvaacdEjszGoGDjyK
Xg0bRBO7yKm31eAd0vSXmXG/aeGJcvZQd59nNw1K+qusQOgQpRvIHyJNtVk0srv+m0zx6rr2m6Tj
rQ111kKQKz/2TbwDGgu1uq9I/zyRjB1S2gblOO48Awx/5ZvWZD8tqwZp4LSPSL8p3SSo+hcNKFcQ
3Xf5GHT1vamxfT/f6Wz0Cy3beN23luT+hIp5DUiZdW8uceCuKpMrN8zJzErvWsLnZUkXDhqfxp9M
UIWulBjU38dDASq/KHTKOLyqN8E6ZtQ5UOufCHvLknplx/9F216uwz8LUlRkd3mnZQ32xsKKH8xM
wVT5VmgvRvPcLv22g5IdW5yHpH+jJMfFyQ7FqqaSuIsufgJ8PLpy8DCC0PD5eWBTZoGgFogs9JUf
q7IKkiYTQrJ+pUe7pfsTYe0NKOfmCA2NPN16TXew0rVAQflmEhAqwaqNdm05u0OLxAXdF3ZkOleb
2trW/FDrN1l1z5LeH5zbsnqc2ykY6WtcfCHJ79TiG9csfl0/GCoffvorpOdSPtGZOy3WwwbFZBIT
6ADzoI61rautEUWumZJiPEMvtMm2MOBKCAjbYVGGxPnT1GtSp6oEzL8hQZP2fH175sZotMch0YY7
Gu/05ql0VwBRayakHA9oSv7XhNscyLhvf5G1lKoygXA6CumgMHtkbd5jYSo734NG9M5t0BeAzptu
ZqBpTW/BuuLn2gDEMQnKUjtA0RUq0J/j2gjiujk0XbQSQKvXD0hqgEqQ1JCTak7CKpp5E5yD51fJ
Pi93ieNDZvT6hlS6IDRSA82og1lGjiRRZxs1WgMy62lf85Cu8dmrLycAwZFIRgPyBU9gm1hsaiPM
K5RtR/Opmsl+0H6VKTsYYMXrk9e8ATMwGH+96Se1v1QGsjc0iOckaOy7YjpcH61yTk9+jbTKU9FR
7oCr9gjSPzIdLIgK2Nt6WQEcXeoaIPUj0O//N2gpPHc87i0TrzBok2/M+atefKkRfHLX2cztLz78
aEtgqQhysdAPAQGxD+ECn41uoBvR3hvRyvozjuh21r5dH75ysW0oe4gWcKguSPdZbJZo8QQtxpFO
N0Z6YCs7lii+jwQwiD10RCKoNkvfZwWJdBAwZ0fNxsMniTcc+SYw9wbtcOcVUD4f0UyaM2QA0G/U
1btmOc6o40KsDm27eDpZqOBy3bdc8DiDQwKp1ldcj74xFttKd3fDtMbLqboVzn6x2DAnz5yyZMxx
QXx8dNAn4w793nCyJyxsABk+AI/QgT2BWNqMdibIp8mk/dCqfodQ24/rDO4g315fIIWjA5U38JIO
AgKkbKQJrJIpGkYdjQe8+EXpXVPlPi1WnKlqkSDZBJVBHEeQhkub0yBlRa00S49LfYyXR3NlEyg+
jx5mdBUjCwP5GBmcMSwpqYqeTEfS7Oi3tFuZIdXD++z70hHmdKzdWlumo2VAuFnvgsp6nEjQNhRR
xO3gfS7bG71/MFEbydwV4wr3gQ5A5OmAfkOmS36u8MKrAC03R/QXMB/NZMy8s4qnyHl/sRypeDwZ
RUpDEPGcb0qTL7NLk3g8mt6t1t/NGVTkl++kCev5y5itFRwUew7WgAAQJKWXgj8mZ+k8aOZw5F7y
oGVO2Bb2S9oNK3On2BeA6gCEiUBQkDZI65b1Xd4XQzccF4v4c/LqNu/PaZ0ZkPa153Vkrod+ODYl
RLl31hphrGKezr4vBnjiKlo0NdmW+D7lP2NtM+lbN/51/firAC5nNsRvOLGxZIadl2QcQLumbcfK
8nUPIubhXN07OtvS4q4FsAasidfNKrb1mVXJCSYd8CY1nQYQqrT+TAqfQQvXBniwR2vndVOqXQCS
P2DCkKUF4E0KFkE0OTIw8Q3HrHm298ZaA5Ai7QP81L/PSyen73Ur4i4+L4K2fJ9B3rx/bG30Ae3r
NUpG9VCA0xfcLRQP/fO1Kl0rbs2yHMDp/GJ0fFPpfHd9slTrImBGngtsxCXWiHAQW1kN6Y+s+2qB
P9+ybF/U/mb6fppXdASCKROFCFGFkAtKGs0zoldxf0ySAm2lb8vr9ZGo5urk+/KyV4U2WFPM+mMX
tsYmLzfXP686mqefl5Z9NCuexx1+vmnfpNndMt229cpTXbEW6GQAgIgYDhLOcltj205658asO6bG
LcoJzDyUyyNfQ/So4hGYQdqSAg8hmmjPN9WcM24YnHToykeqaJwgwvC1iH5G5HVkL+gxK7ZIi7hh
yoLE2bVGYMfvjpA90QFEgTQH6gfMRuc/YBjNYuYEHEFp84a+Y4hVlOXD6kV6uR88yDIBVoL6AJpR
5SI3fkLJtNhrcU5dv4YiSPr+XN+5BWlLTKQqvVpYwLMN+V+wXl3fcsoRCNwKlBJRpZGbaLTCrUs9
I+0xfS2131P54/rnL3c0fj7m5u8+uAwBSM2aodKz7gjiFAs5O/YB6mUEviAdQbVfpEIvoO5D1s2o
ytda6Oy9IfU5FEyuj+FiioQBIbUD5hzBcCI5yCqKdfB65lHI7ss4wLVy/fMXUyR9XtqpdV3webDx
+ZhtQM2AxOqv2L65bmNtCFIuF4V2O++iLAojQEOEJsq4dveqLAAmjQOPFyPAuZIFz2xjcGoKloH5
B558PFnjCVVN06kBKePkANrOidd5YZb1zdYcBnPT9Gy8zevFWYF5qEwJELNgyBBADOnMFaY2ZTUp
vdAyHgxU1WtUR8d3w5mx7FD2JNhQuLPQaX7uoABnTqwYBGbhbBf6Tojs3hBS5O9NiwgrohdfaP5h
F0t+eFyaoiUN2pKGIv+KB9ldXJL3xqswQcFaBSC5kFW5MFEX7oy6USRUcp68YXycynzFmasWBB8X
GHxRjZBPoBWBSL+MtCi0KutgdynEO+NtYlQfMAO+P5AjGILlRaYuYQ1D33DuxUeXRtHzkI/tvkuL
LuBzscZaozoup6akpKa5GDMfhyQ5bqz2zWzf3n/cwfMAt4uWW2BLpK9boKxwaqMRnWJU2y6Rs0Aq
vl97CalWxUPJE4pdqOBegD48I53zzrXR8kb+NOxHHSHb0a5lZS/iFZFHgDKf6GkxQI8nbWAGhZis
owyNTC7wiVHQdWiesctNl72bjlGyJJbs5M0yzK4x1FDqOxYROXLavuj98nOalh9JvWwRO3/zuvHP
9XVSDg7VNTQtojEekM1zk2OaOVA+woabSRykGfNzew/Mf4rq1nVDl8hGMbgTS5L3rOiClsfGhR8w
M3NvN+R3ZjrVlsa6szcnLw6mBBRiqVGgeEqhvsfB9HhM4FTWKjnKIYPMFpwR6E27bH3IQLiW6G18
LD07qItP2lL4pvXN9FamVrE50fQCDDMaDcGhJd9HRjcTY7I7dBk6URyYKTf2xOvjoID01e765IrT
dFYYEnN7Ykqa246BoWSo5vi4zEOozXMRgDwk8xNkckrbCEBRCPKuccOG5r3gAGGYIorH4woqM/LZ
4Bmy0KOlaWFug8lnSas/SMkd7TwFKfzyCx1zrxSo5JVwReG5RHuFUJwEvR3oJM/37MBnqPX2VXyE
FM0hsYpDY6c31ydUuXbgQBR9rhStKdKxqEqTW7WTxMdizMfNCLDvl8JubORUU7pyP4pPyWsnMvrI
U6IhFIXn89F49aQjvIMPc92svS1ZXO4t8ORsoDs0bXU6fDGmcq3zXnUEcMMI0CO4Ci6IyM0cWqOs
NeKjOYHyxyLI0+o71+A7kjYrbSOqmURsjPSosATtk/PhRTQfERzDwRB7Zw+PTf+zG95/aWIs/0yI
0Z64TeAhgEHPY7R9N9A8iN9a98FBnfz6jlBtulMj0o5YEm7FCPHjY48OaIjb5T+SYS3rr5wrUSQX
SwJkhRT1MaqP5kDREdXRbru4Dw3Atfz9Wqo4ObjN/rNCzqerrlnfz8DWHs2ymcGP27Cbgq6S6q+N
RdrWbWQsFRhEYAXCYKQ27oYS7/COOR9ZfAKUIvw5uj7lfEs3VKQaFiw+POAhraJdDpJwRukHtjHa
mQGvQbc2tK6k4dS5my0tVG5DCnu+0RZ8m4zzkzuRNeZn1UYDkhCVJTEepJHPl8dxK5qAwB9vvTh5
5pYTzjFZcTmqtSHozBacOwAay4NJ+sWOta6MQt7M3qa15l+5vRh3SZ2uaY+pHA2ifleQVqA3Rb4D
86i2ClIlUdi2rA5M0tj7EirRiDyrwMEqrdyDqrkDOwZAq0Bj4nqXVqlq3MGMGrjtLNoP1eQP0xon
imrqTi2IX3DiaxZL68y5hgUGpLTzmDcPoOi77mlUJtB8Ac5NS5R95LvHxOPFmY0UHjPaOj+ifGf/
/v8zIEULEFJG9wlKdaBJL0jAo7bGgWlHvzTjNfSSakFOxyJd1e6s5XZUYiw6wEd1+tIkXz4wFpxI
4HqJ4EgTk3myHqB8tUlZIwBJjMec3ZH22H4gcyHim/9MSNdLNZg2un4dLYw8Pch6pJDilSq36pSc
WpDuFiduDBJPGMSS76bRCNKl2rq0CHh3vD5bqjjx1JC08gtd/gpQxyhQBWV+Ww2PHrttTdAa+inD
/4Lr5pSrj458gepFEs6TZq4w6USwNlrI/bIuoE7MNu83AO4oPJSFN7vouM0yu17audVCz3ozqrc/
17+uWha4e7Dwi4zSRRBYxm3dIyUQhZrzM1rII+teytT2TW1NQ1O1LDY6seHzdbxi5WJ/jzXv0rRA
FF1UIGiOGJ5EwHqwoOoHCzsimfezNfFPeVWVe/BYuitRvGqdgO2Fz0QYipZOyW3auc46w2FaaOVL
sKALz84+cEsjlgaKHSzp7kXAmWe46cYm18LKhVzJVOrRLctK88DbiO2ur5o4LHI8LQSQhFoZgmpZ
XBVdSFUxVIsWxsgwFvVBQ0a2sNDAkn/DSf5AVIgyLDJo4qEAAsJz99N2JWSqM2xAM9m66Jdfw9op
V+bk+9IJaoclaXjcYYPH927ru/XL9cla+77keczKRhzg4vfzceOhtYvTb9cNGMKlXCzHyQgkl9NE
rde1wgKwSAZHf6efvWpv5lF7M/7+M2jgo/WbPyaarFL0YB6i5+u/QCzBxQ/wCGA04n2K/M35Emkp
nc00GuC++23CggnqcsXKllPMIjKbFEAD8RaG+vK5iWLUY17ShIal7dxgvA9m5G6uj0Lhi85MSEH7
CLoRfbY0NywT85V7eKkl6VM/ZQVaa6e1io/SGAIPE0kF8dCWbu0a7O1d45QYTz3cgN/ytlyW3p8a
84Z0KJxeH5liffDyheSTi4ZJJIqlLWi7mlkkyFSEdOx2RenetMkQsMhb8XEqM0CBAAqEsBqgIMnH
geRp6OhSuqEbPZDk2ZyfhvrH9ZEoPA/GAUYpAGNF+6dkomVTXy515oUQTPxdMONRS8CBA/Ftw6ep
9kyaNTnZv+kVaW+fWRQb8yT6aYkJRaI09cKxH4GxavexXW4TTh8tB2wQ4NmpbevWKZxnC0CUKm5e
wST7CQz+KwNX3F8AA6O0DtUmUP/I+6WdksWEnhCS43i/+uUIRetFv+E83aJf7U9uzonfFCloz9bY
ZRXOBX07iJPR4IVgWS4dTiPPIwAkvNBEC9HejDP+1CwdVI7RrhbUzjTdGbGT+Bnz1ui7lGuNL6Pp
C9Yd+ZZBBzOlTqR5oVH01v3Ss/TgVC5HhdSCXoNnN2BYymIz+Xl9i12CQIVeOMgjsMuA/cH9dr7i
k+OmXdqgVKctTv9nckhyY7RT/Y3X6KkGY0z6EPUxeixJXx/qeuLbAiJ6n6OWlBv8V3lgaLWLNk88
KQ0s2eTjsQEG72Vw10SbVT4EpSuBvhPkvI4ETwFPh8uXoUJNsahup8K+HwvzmcXThnnOBzL0Z5Mi
HbzeqMDhkEZeCOxHEuSuxjZuUuTfmmwArAy7dnt9FVS+5HQRpGNn1OMQ130ahR0kV2lyGyWWX7Sv
142oJvDUiPgRJ2d7SsbIYROMcKA8yTahu3IIFnfl6aG6ugAbAAUXWGVR5JBc/TA4tCVg2gjzbr4F
pH4zL+77Yz+szn8mZMTKCDBMYVYaDVmX/DbzPtSI9mJ53fyBiwRqWUidWEB5g5fkfMKKkWqO0yVe
OMSf4hZc/JO1i/vf11dFNV+4QMDIbiFev4B8ZqS32GLA4xYZqgYQJJ/WNIVU635qQdpcztLqJMph
oVwOFT3Uzk/+Zq4pE6rcF8T24EOQOHMvoKU8cTWNZR4Nq3IOmhJuy/tu9L8WQfyA9pUPzBlERNC/
Cqw0XjnnCxMZBdPL1PDC2rwdi51H3l8sByQCDM+CzFyQDZ5/P/OsKMpG3QsZkOTbNnILHEoW7SED
le2uD+USVgj/e2pL8r8cmbOqMUYvrFr9JWmiz3XrPEzeeFsU7DlL7GOuJXrQ2t6GNkBPXreu8jtI
ZeM0GeifR4brfKBD0mpzO8/YfL1ZQIyAmfZbPzveN2fp6pV4SbkNT2xJYVmWNdbi2UBMli+LyfzS
+pHqfr3iGoi4BeQABqoDQt7dwU6UO16KOO3yLM2Bc3Arcp+PXb1NDUIfpmKKN3qbz5umduyXZfHI
Dc979BEtoKNoNV4/2IMFXgF7GDbTCAYXxqzlUE/LcgfBouIuskEonUBkZMNra60RSzU3AkgIDVfB
hyWHrFmnzV2zuBCXM7O96Rxs+2DrEKSsyAcW/NSQ9HgyxrTuqxYqdrYFvJxrJ84NH/TqSw3l75Wd
rXJsLnLb6B9F3etCNEGD8nqWEh6F07gzvlf5yhlVfl40d7uOUH6QIzUbvZwgtgH8h+Z3TmjkKwgQ
ZSQMCByBFBfuMniB86NB28kYKg5KGi2N52en7PJ7IL8zNKWAaWuOIcw2unl/l/DSPdYVn17ImFlP
kxulO64bw9Hl2RohpXLIUHwG8RzKBnhJnf+kLo4KvAZQMjCTjW4HubbiVlXBL54a0DwAOymwrVLU
s9Ay68D6jdSnVn7Xlvp+1tP7MQs7g/Z+w6s/aWR9xCSK2Y5tAUV7IdyT91CtGSbsx5S92fbkd73j
c++HMVNfb4ygbz/ghMDmqaPQi6QRtAnPp7BCiSV2QXkTmkvYG2BC0r4X+tbGM/66Y1Uu1Ykdyavr
paOlrU2jUAdlWplwfy0aVhmgQEBBBhj5RABJzgdSZGNn9imCuXlrmDe0XIHUrn1e/P0kVrQ10pAS
rdKht2ST77XTp6iJVnz1mg0pvALxcxbxGDaGOEyn23R5N9uPYFA/mSPpdnO9PFkqA3PUPurDc5Os
uAjV5Xn6eelCM5ICvWR2LJw2v4/b6PtiOp9iWn+5vpXWzEguO4mKFtKTMJMW+8gEw1QwrWnPKE3A
qQiaScj2yAUiry3MIh5cNDPQDdUOYBporZvro1Au9okJaRRF1zVd28JEkuxHMwDNzPXvq25QFLdw
0XgmuFnkkI3nTjZNwxCFo76PYpQg0MD2vWYr/VlKK//eoDJRITr2vcLVa1wKfZA8cctvn3m34jpU
uCaUn/976MqZgL7qgPn18NAdurhAxXF6RtANmow83sxN+pISJxxz+tXq8n1psx3aQ47X51K5HQAx
gltxEJzKJbAsb6ccRKFeCP6tft5rkCLUVpZLbcJDugPs9qAmkvxLDuJosBHhgZ2QPyDwB1HP4M/O
WhlEdaFRC88SMPIIOJHk7ReSalOFR1fYpA77TpJqfGUuWjt1t0Mvaw/yY2QRs81Qo6vv+hQqLaOj
FihS0DMi0XruP03mZjyhcD3FkH1FNe5ogalxWqzXDM2SIEi0NkWbrSAKlJvTMXGMwUwHdRopPGg7
czHdfkGdP5+Hg5FzEIlM9QjyXU0PkDZvdtfHqFxDtNoJfj+I1Pwljzy5I4wOIVKWIkmXmp/j9E9T
zWiBXmv+VvkNzxS1d9zYQpb+fCJdBJGMjYSGAL4h9TRt7X6NL0j1dD0xIacTBqTfMy0zKfL5P1n8
MhLojAZVkvhj/e36jK0MRt6PJNZHB10cNBzIxqDBGsPp2ueloCMfG0fr8DYPM/pjrL++u3sU1ylI
lfCmwjWBUE1y4VrOkLyMHArv48e5P6ypBat//r/vS0s9dJq5EA3fN4qvUcH9NFsrfql27L8RIKdz
vplig8bjWFEaOuWj6eztaKtHK/ec8j1/akM6+c3kgja+QyJE1+ObMjc2JRBAgVcMe+qNd4bFP2lx
PW9G0/rcms3m+gZTuYBT49IOaFoTdVfkT8PGcbZO6/nD8FjVIFOsnLVbSqyG/NAGa7OgdETuGLmr
87mMcPDTrmCospRk4fvG7s3tZDbWJ63p5598MudXIxuQQzbpuNwlvZbdtU2UPaReOfq5UQFMOtN0
L+C4T04zVZA+zECalA/tUSud5qHk47Ryeys32MlPFn8/cVhNW7bttGQ0tPvbEfSj0YpDVM4+2qpF
VyAg6jI2aag9dCW4sfh+vQN1zC1Dj7jNTL9ETuH6QiuHcmJKOot4iEVaM+Q0zPltlt/kaw086u87
4GNBNzqwmuIknUxVUpq1MbCChrVn3kRN+zKY9O36EJSHEcSH/2dCzOaJiZbMTQMtKBpaoILV2RtS
IwECvA8EGmAyQ3kO+WJRfDy3EvdZmdg1BtIDuQ0B0WjZlrwhAS27NdCN8h4B7h3U81h7tFycm+ri
ZfA0kQJFD+F91fMd3tO3FCIF7VjcdqTbX58/5RKBTxUBBgRjIQ52bi7WNJMl0CwIJ/emyQ6rYajy
+3hdgmkOaVZIkp9/39Ya3U67BjWQii0/BovBlbncQ+0g4d7e8Er34BosOURIxofoAG12VRw72ynV
C5TsIj5uk7bSIAbO9A+kfgT4Fx2QNn6eLX75yc5hWtk6EKvzwoVYO+gM7Ljxkec1TrFozhIikPJz
QnPjrM1a5oUuUh+PXbVWYFJMLq4fgfBA8gPdnNK25FY31HqDSED/ngG0stYPr3pDmEJ/A14IZAUX
1DFaVc2cAa0d8ow95pF3P3fkk8OyDerGnxMGcK7L2y1xh091Yd7HOlmJf/8Gf9L1APwRBBJQ2CAu
uqTP14gM+VRXpQN4gUORP7jvyc60Wp81+8zz2+4ZXMp+Vt5CXAMl5S5IChCsuCs/QuGPz36DdBsu
ZIorjVE3tDMKfujSRharWPYgygbhnpmt9VQqzYHx1haHBe8NySdz2lvOHFkucAeogPDHbYn/g7jx
u489gEiilU+QXFwUWvQ5M40hMdxwDPT4K2Xfr39eOQi8lITqOFoh5FQAkkolqnfwykPe7u00/THb
OoSX0/GAet/mui3FDQBRQxhBNxTGI+cz0fowlbMLCEpndc5Nks2oQKDGvh2moVhxln8rGRf7EQ2v
BhVyBhfKVXFNerd3OW4bb0k+Z1GZPKdI5X6agGD7EScdLghInT16M112S0lI40PwLH2AKh69oWB+
2drDDHHtMi63jtm4AU3NcUN6dJyX6Bz5nrjNtEmd2ttNgg0gsnQt8KImf2DgbtxMRgTYht6u9dYr
bhwgagAaQMgBNiiZN23Eswn0TBZ+O/iJkuHOWkZ/so669adKVm5rlcPCOiE17CIBfcGoQCwt6oG3
Q7i37Js6xxH+8/7NYIAKWdAcAPEkY11KxJpRTXFR094N6gQPpIGjw55/YM+BgwK9HQLlcaEP2+gY
Ro1un9BIXYaHOP/klEUGzJN2uD4e1UMAWvFI1yPwAJJYjgYXmlotiXucJGYh2LWSb6ntfrEcBi9E
7Yeqh3p4o23TzPrEvHcTCSEgPzUu+SLTm/sRpN9403r6jTt0t/OwRuOq8hToXhTyNCaQXXJ8MMbd
0hgp6nlRW5Db3KmbZzwbrS+9xWnQF7W+vT6hant4d6KnH/LScngFfqw8Z1ONavz82JoPWfuYWcdS
e39sgZ7Mf1bErziJLVBajkqQGMGKDjIP701PVrI0yoOEJlYTXabg45YdbEqGwTISJNcM/bHNIThv
fCANIILq/yxIa8+qwdJqPOVDc9oRZ/uB6MtE4CUSPxYk5uToK5mmySsSdJIPQBZrc++vOAJV5Q0b
CuTAoG+AMJCcfpw1rSlHOgGDVuyd+Lb/E093UbRNqd/M2/Gn127THMz9mzUGNjEv8hUhZMXRWAkH
dwGaJnQhXVnj8cz0Rx69EvuzNZRgwCj9ufyagS3/+n5WmoO4nGAUUWjXg4h9stE354XUKfcog9wT
DbhITid/NgDALGxL803er1FPqvYfIH7/mRV/P9ngXlMkvAW/Rzhx4/NMjW+OgffXR4YGQSKUTgVx
oxT82WlLi9rAS6gHciKPRj8FK5u2fEP7AciEkXRZC6dVkQQBWwkUB9BOfdGzNbrp4NaJjcujuLPy
vdPcMPYB93Ni4iJL2LpOnZQGRT2Y3nDLeMHm0KHpYvq8MX5fnz+Vq/sf0r6sOVKdifIXEYEECHhl
q8VVNm7v/ULYvbAjsS+/fg49M7dtTBTR/h7uw+2ORiUplUplnjwHQTOK2zhhUBib7/13e6TlsSpS
oN79PhY/FIiJFl0a2brCfhk4cBsOaXWwWShypgWcK7EfBxNI78D0OwN4ahGda5HKziQTbvetIa7r
cthCvKwFLaj1ImsMZQpYyMI4gqwMRjqokNSbDniIo1+00XZVetD/WdkEdyCuJZR6EZqSTzmMeEKt
OwaU9LZKvrfk9/iF1DSa3Gducaza51a0qWvkoBNVdEsNuwcsUPt3JB2irZlqDr0u5idGu8LQ6iob
IT6s8isAEJG+uGxlKxsBnkHw1IO+ak7hLTYiQW8oqPJD3e8K7nX1ThnfNJYD6YkE7BYRwYqRASoN
xdOZwgG1goWRIbdbkbLrmR+I0OIkOcjDdADOFfKxlye14t7QEIIIEq2BwA4vaQBjrVRlLjea3ybM
AnunOX5lKuhmw9saUhoYY3G9jhXNQL9PNR8CdTelkt73JWjdy/LM6i3xptXJ4Pk+H5b5ObZYtUFN
22ZCw5Af5FdMOtCtK2jt+zghYB+BDt/cS/3x6MclgZjhEGs+iGfSccebu8ubsXLFzYHhf99XPn4/
CVNBtQnfl3uXf8/r1K0rMNwb4GIwW8uo/z12A8U60DFAs+H6XuJXGsrSCbS8qq+iBLzf5J1Zy2mg
XxcvLWTd9M9PFGniuRAhqPeh7yBf65HZvnZNIBygxUw35PBkes+qk1HgmaTkhYwqNzF3Wh4QbwgN
zaUVV2/MvpA3bH7tcCHriD4odFzNDCyLZc5iQ5fiFpIAhJwQ+u21kHNHKmRmAcW+kURf8xr/t2UZ
jmkmtv84WJ7JiQhYgUXIbwr2s6weIEBgVzFQc8UWp+f8rUVEBh+NHA5a8VCJXfKVThB4F/mYqz6V
fDQ7OEB/WznYyS9b6eqMUHYCRA2VWqSYP87IMIpaDaNS86l5B4y5ReXzJD+AuD7Z7F9cnRCc0lz2
RnJsefeJKOXIEWSar4U9NOyaZtrXstzb0dCMG+Hl2tlGdvS/oRZn2zSBKS+LVPND5COa9q3c6sRe
XTZQEv4prn8OUpCW7oy+wmkTaU5AfYdezK7Qo2OikwRapSXZyUNTb5TX1kwdJQk83METj0trYX0s
z1oDUoCaj1qlE2Shq4KaJCg63F9bZeGVAhcS63gJgA8EF8pSmp7A+LSqNTQfDv9Ho9c2mqg9IU/f
IeB+JEHgpFr11BfRFpJ6zUaQMAB5JUR78QsW5mjKgS5AyKyh9JLYdfqzEz8j6KFdtvk160BjDfTk
KN5aAM58tHkza4NOqTXVj+IdrW7y8QuQIgAzQV2Lfg3EeEtf3KIxSxlCHdZBHZl7JYWgm3d5Dqsb
9G6IpdsjcaVPQEP4Lfj5x1yypFh3uvp3p193xWvRa3YWbVHCfaYPB/nUfKrmsieigCUNFaQ86zY3
cQcAh9TctOWY+GYLQtgiJxSiAWNpZTUkKsthJMfKAH6x4iNI6SvSIeMeBmeAeGoWefIQU4jeNLXL
4wH1dOQiZQdMHU21sdFrpxRHEXl4CO4grbuwJlXrkK3s5987uGDIb5S9iVQhOna2krmrFjUruMzF
z8/RttolYLYBp4mvNN29KjeuythWVWZ1MghW55Ih6B+WwR2VOZX0EhfdJD+NFLI3Oirc5Rut0G5A
ut1l81qf0BysmvMJWYbHNEO+WO4n1ZenG0M/DP8sIwZLAhgDjyB09oH/bbEzdRbloUQRHEkifqDp
dCDjViZozZW8H2IRqsa5kYT1FKiAA6ggXq6UR7PjuUPqdsMtrwV6MDKQ2VGg7gEH+uhOFEjABIhw
dD+sQ2bXdfOt5OwuAx5SrVqXhNNRb+KXy/uzOjl4STxPkTf+VG4RUy6RvpJ136yQhBwCE0qLGq1d
xuX05+Wh1kwBqWKIMKALCG55sVVTOE2Qt510n6gJNJo0b5SLfwfcIimtI0JDLWRm0/m4gjGH9GHN
at1npR9I5+z2CzNAQ/Fc/oCQ77LRYygVPYLYpe6r4650NoVk/jS7LiM1CCv99/3FCpGp1lM1wfcz
KJ9pllolud/nSflS9nX3MsYtdSHgkb0OVaX6dSBDJojlASD0Edoq5TzbZTSPPD1FuSwlkPNR5b6D
3DQLT2KqYxu6vo3dVa3iyGiKdIqs5ZAl0OTw/vIyrdkxuj4R36KxBzQQ85XzLvFCw5qacVQaft27
eeGg5fRZAtC/tiHldnmktUDm3UjLdFIbBKART2ok6Cv1jvLxpjKmYzgpN71Svv1vQy0Op64EUpTm
wvD1nCMTpzplOd+XhTXWW+0lqwfl7/opi6CTFJBh4Alar0fNiYUlbcVGq6uGwHkueAHavcxVjUVX
okF5RnMk2rEEe6Ksu22jnYdQ2jiPs8F+Muh3I82/5J0lDCxW5IFipLp5LQpideYPQx1Qq54ss9rC
qa4u27vBFqfHCCIeFyqwVBmjFiIDS0r+HasO0du/C7e4CTQ5yEdzxLsUPKYj82j/lG31MG1NYnF2
wmRMqr7GEHn/TW/eVHV32YzX/P27KSzhrcBQdHoUYZGE+TBo37kBffXN4PuzhAVu5fejLA5LXlZG
VY9gKlDqweOVeIiD5Gkyh3MHaW4Aa28mpS0sTc1PyM86rSzOnH6BhBS/Yc6OgmfuM+lUMPZSqIWj
7tdQVktKfRea4Usd6l9a0L/DzBv6zsRrXrShkeJWi1KxT036QyWm16b5humt2gUUpv9UXFE5WtgF
MQdBDakFMXr4xGO8nraI2VcNA+Jhc6GVQGJ2cXqSSC9Y1AF2F0lnDXzlg3xrlJt4x3njPzmEd6Ms
TlAq2qZXBcAKwVg5JdTIDCOw6+6mlGKLjk+Qt25a3YqjGWKzxdWxPkPAyYFl1+ZU/cedYhFJWxED
lFEE5yk/xKqdfIECEymzv0MsjIGmhMUcKo9+XVlat4u2uj9XrQBh+9y2Bjzepwgxm5IiDHVYQaC/
iKR7okrgXnYQ62cX2JU/FWKgShbLVGVUqUtkAX1u8lsSGreSKBtbS5BkSYpXrQ73qaxYE2yDTN3R
yE3VaiDzdvlXrF5RALVgjnMYsaTPz2gM0l8t0f22tErNYc8Zh8z2xiCrccq7QRZeCkrNhS6pGKSH
NETkBKLWflWREX6XTLl9bTiIRc0E84whdrlRLvosgzB7SLhI9EajcflTATthPM0zA7wnSlncRzzd
AaPvNGhLIrS6R7vmjon4BjJANrDuj+ZIhGVU8lmOTTcWzXOedvdfWXDwdc0F9bmJ8OPh6Ptwajse
MB/tu80tsDvZNzmpx291ZKq7kIK07/J4szv55AhQXZ/1EeARl/VvaYxTeZBTwLyyY6xcQYYOtTlV
3U/Z/vJAZM3lwJ3NLHTAw3zqxwStcJHhV7C5wYxaTZcJKzCUnaTr+7Tudq2QDnHJdcjCcC8k7T4a
yLfLP2HNmGfZcBNvErSdfspXNgNoFZDGmWvUVqP+EPWZAdu8SXSz5h3ej7OIG5MpKFk5SphpvlMC
kFI4l+exmrqH0DosFq95AO4Xl5AcZNOUtYT5eibAqRI0UbUrZYAIJs7IiQIp6FVS89Ns2bQzIAK5
J3rUX/daLW7bvusOTRKN+yFKv5Lhfve7ls8AFoE3l7bY4lFJjg3ntlbUlmAbXa/ry/vf7Jd9J1FK
UhgNHGOQo8jjKFt5mbX7ycTVDt+OhjEA0T4ewaxW5SBScMUngfG9VoNjwPhzAN2dy7u4ao2QL4Ok
OGQxQKK8GAbIMCaxAZ6HmFeiMfYVC36Qon9WKvGVkBz3yH9jLSzSTAy8mUfALNtWOEHOr4H63oi/
1pw4JoLMD3QAPnMNIi/bUOQZGUALdhI4den1zIXmO62ulK2H0+oOvRtr8ZwBdjGGJgOcpEgNi/FX
RNK21mxcDav7g9Q1WoPm1OiyXEO42vdoS0CSofvW0coea90tEwnwmWnDNa4aNDBIWDvw2n4m7JaV
ViZgafBDeIu4S56iodgCsawu2d8xlhd52gYGGkYwBlR/bko13hNFnKSWbjw0V6cC2qU/qCNQJc5/
/y4Kj4t0qGKQNPu90H4WcvaNG/lGXXTtxpqZC///EIsbsmwK9NaVGAJJaKrZRupK0qkabEHvLh/Q
1SWbNQ2A+wF98hLVHiLBELIKz//WhHIuU/bIRO30LNk4OKt2howpyrxoPESp5OOSKTSRqzocZ66Z
vWo+jldxdkuVDRNbmQsCLIAVAClCsn+JwTFBykLEnADIs7us6C3aIa211bK5NchiJnKYtl2W4M1M
o3ynTrtw8lW+BZxcHWQu8aNshlfy8u4LUpBxcUjN+E2mPY5m7Qx589LIpnt581cMGd3w/w2zvMqC
cCJDNQFt30XdY8/jI96WD5eHWNl4DIHnw9zUD5TXYrlYrIWtOoOQs+iBFo+NftcUj/GGEa/OA/0q
JqBrKF0tc0wSq9oE3LO6P3RWNNnk35/D4K3W5+Q/PPwnbqEwLOXJ6Crc+INVjA5nG/5k5bB/+P7i
4ioJ7wVgHQiH61a1hiJ36qp12rbpLJlHD8GgbAAC1jYF8BRwZEG0VlPNRVNlF41Dj0oX81kSWyMw
i7WHAnCpbuz96rwQwgAYikj4E4Bf1SvE/jkkMPtpvEKCULXAlncmY+uFzDxm3ZYZrEXf8zUGUVHQ
M0ELZj5W7xxzGaVyKxmc+USU7Hsgh9GxyZBwCrma2uMwPud56gUs4RCj6dmzmU+tpwXsC9kNlGdx
McDTYYGXnfK0aktBgfrwKbuSgpdBgvIH6neXD9bq4qKLbIbzzpwiiwAuSpSE6g2o4QlaPuaWrd0k
Zw9ToT+CcP2ooWp4ebz5e4s3lIFQ/P+N94mlSZQGnxKB0CdM8Q53jHZWgbMT3R7BsBN3djUdLg+4
dqhngRbgiUEEoC1BWzk8fNzoAx4YuqPUVvHtf/v8Yv2GJtULWcbntfZ5OMr6Vz6P6xSaL8BzoG7/
0RSNgneVLOHzuX5l8mv1C0hG3Ax/vz+bxztT7+NajHWA72cHSrwy9i6vzpp1gZYAcI25dgsquo+f
H0tNSrpJ1vwpE7GljprXBjWzwFIw2I1ZpJbUbb14toZcRFVmD/G2gY6aX4jElpXO7iDv3ZmWSn/0
RuBcnt+acQFzAhAooG70UzSaFv3c1QGkiFE8JvKtufufPr8MRPsyL3pa4vOJnAJoxSz534GmkPNB
jRt83XhWLfeH1bTp0C+igDOtMuwSpLPeAHe7McraPQFnOjeMz8R6yyRmE4XVhH48xaf5Lpu8vtzT
ej9uySmsjgIMP6Das4j2ci5VKdWMoIfNn4bUHhT9YOQ0RII2Ooxt+3J5Y1bHApsxbBv8EYiuP9o1
Z3llhqShflHpPxF8TVbZ8pco0qG1wvqtF+kc3Cx9JkqsIIRGz9cs0PtxtDxVQwBCB8Ufm+A0lVSH
MpnkJiap7dEsnhQT1bY2M7eAPGvGDWTc3KSnA7KxvAanaEpBzBIqvty296OU78NG33ifrA6BbgEw
Os48cUusUBEPZRYZESxDXLH0TUPg9e8bNeNBUf02AahaRsBg00FV3+SqjztnApC+FMYr2g21fdZH
oRNw5SshN0Jh9A8DDIM2n4VlgJhOU4QMWyf10H1vTCV/ZBXrHUH7yb48tzkM+WQWf6BWeBGBh3px
9WQTG6kulaofpPysAlPP9Okq4MlX9ujvMMvqGx/5UIkIxXukkMrCTrde26s2MAPd0YBjAi62WDGS
6DUfGL4/DX4bvBpkI3xcXSZo1yLXgqYDoHg/np5OySozykzFTwNxr6n93oyDn1NtPn9hN/4O86cp
8N1NOqE4HfQVU3BTK6VjFLSz1FiCmvYYsY24e2NGf+LXd0NFDFp+UWEovkD7tAaODxZb+lbZa172
T9b1bj7047LVKDzF8hgC7YvmVmohiyTtc52rrpi0wtHLIUTrwyY0am1qyLAjtYMGf8jWLFzdBA2H
GTeu+nLuSuo+Cs9J+u8pUTyFwSCAEgaQ09r8E96tnmjHGAIYMqDFU/bcB+V1NIQbUdvqLN4NMV8f
74ZgJMwjjSuqD69Z3qexGjtanksv/URa97LZqWuXAxqbkX2F/5SRqv841kAg8KZEoeabQSZZtYio
K5HI/DVyaTjEYcJP+TSOHi9K7hh1wGwhpMGWxRhJVitJeMMYKm8tRGSSV7cDtymX66MxkhJ9y1Vg
4X0UuEIQ2TZpbe5pUVC34yDQCtFW5MmgLXVG/Ps8RXvHyIiFNCD7IUM59ZybEnH1PpSsSO9HB7wA
wO8MCBHsxjBit+2g1zCG7XSuxwGBLQgBkDKKssRFgYtYfR6nDxUrOzuJo9gpCnN06l6Nb+Qu+EJ6
GaBNgMCBKZNRZl2YBC/joVYbEzB62XQUBdISUoUGR1BYpObGhbRqGu+GWphGFEZqafYRwNmmnbFz
BY79LaGkVYtACZIARgB09vLOAxfzlGQ6HCrvmtOc+xc8CF1RTVdgQgkszewJegy3VM3W3DiOLcq8
MqgJ4Gk/2mGrNmHdSqriI7H2CmQOklrNxsldXbt3QyzWzozDoOsyRfELQpyRaN/MgeyrYjhcPlKr
6wfqbwMURyDK+OSDeDpIRavjwmiax7poj1OF0lAvImsMcxcm8Qvw6Y2pra4e8hvIaqvmzLD3cfUm
KaRpFyPEY/k3aJdo7e3lOa0sHRTsgf8DpzmiyGWptMlqU0A9TQEK6DgydK0ZsdXxh8uDrETFiBbB
TwtpDDijpSviQ9BKfMC9pFd5ZIGIhNy1Si7cXEiqq/aEbbwrVhYN5UmUSNETjk6RZfTYN3U3tF2j
+rqSuAHVnLLbSNmtzujdCPMveOfIeymbzD7DCG0UfCs0c99K0ZWplLtATt8uL97qZCA8AeoZvF/Q
GfxxKEa6YMKfK36Jx4QuueYke5dHWLWBvyMsAzk0MeBJTBGaDnH8e2JqCXBldRRx+QVxc8BlcXw0
NMuB1WFxiUOZqq+yIFD8vhG/pIBEljEpEVR4qy2M+7woiyDlw0iL/RHoB5zoCIuTnpvEVR9nqn7d
bhNHFO40buRXV9ePzUT9gBugKr4IVPFI+n8RUaCI+3FsPCMvdrzf0oj7sw/LSc3SL4DLQE/9E1GF
SqeqiVlP/TjtRrsgenVQUhbu+NCCfoMYsYksaNrsaIvwK2uBhidSxNAHUxu3o1rIe5TtiR0pcj4h
JRtLTwzqY3YYxym0Y3h8FYOI8JplpHBGpRaPxKjyG9S8Kxs1f2hQgJjL61gzgJsIblYFmTE4HabM
pUGZeC3azWQrqNX4jpidlFu6AH/P2GnjoYuL+EhakZ96rbqWtaj0xnRvGK1nhI6ROXJxP0CPTrLH
qT0lYamecZMj1ZiLykmN6Enpw/wUQTAR1Mw8OejQIL7Lg9Lc1TwtWqvVp9GldcwcY2zKhxSYLEcL
Vd1lgSrd9sME+aJB1m2uF/qLkrXqQ9Rm3GOUNG7TyV+oQ6JSgLZW0P6gA295mCSIHXRdneBNTo+0
+gVlko3X3Zo/eD/AIq7L+lxpUoEB5N4JjmhA+ndngLr9zJKEWtqnblmgWNpqjlF9pg83ES/cfiqv
5V7aGGblLkXXJISVAZiBxvIyKuiDOgJul1CfVY0FF26l+R14UPe8eBirW7mInMvTWnMIMx8OHCX2
BVzmH70o70aoN2S54muxtI9p9cyK0AMMY0/a7iZRQ5cwhHWy1j5eHncNgYYhgf2CdiQeskvdO/S7
pYDRITZRyrSy60q9UihQZ3xwoGStWwR6eygk1j9pPt4pZvkdkflg5WEn/3t8aaKUjNZ35GzQ9DNv
yLsbKw9VBeMZcB6ksCrybchqSwq39FHWjPP9KIvLKhjLCTSPGKWsGqcHe5M5bnUor3lbNH7OHPxo
wUNy6ONETKGgMiEL6mtp8hRCDAvcrNCTN9ju8s6tTgUXK7LrUCukf9q+3i1YGvKcmGKg/kBtSNhb
arqlSrYxwh/hincj5JWkt+MoYybd3dA8aFt5upWXOvqUkGUH4wH2fhnblZJpRoQr1FeV0In5uMMh
sGrjjRu/OOs3LkHCVq7cWaQQGX1QOXziaAHpXt20ZU38MWbafZTInVcTTb/Jhqp3uGDpI/6PObJQ
xX09hr7SSdOhEHS0IXgTOFDyIi4v1OpRNdrqVKbQVrq8oWvLgTYXFHERRekIRz8aTjV1StgnE/GZ
MR4jg7WOTNszDSoQcYn8qqmMcOPMrW0wTj3YMtGdoH6qAkiQuRmBYoMJoTXBa9r95Qmtfn5m+p/b
D2eK548TMnJ0WkpVpMz9vLiPv0XpF5CruMxAB2HiOvzMWR1LRtyURoDUeX1M+PcmjNyeRXaZKc6/
T+X9QPTjVMZcrwWTkVLG18Fuv8/ydGOx1nb//QiL2LPqi2EEQhaHbarofcHqzgEuVLhSrZFzUwSh
F03GlubD6i0HonHgRWAECOE/TotG7dwjVmJa6XGoOtfMCgtNok4QTA4lqQMW/43oYM07gtkE1Gh4
Ms55zY8jSjzXSElG6ufGFZ0OYXOsu42TvmZ274eYHcE7tyU6gkxfD8co84fmnMUbT6utzy/WbGoL
USomotyofVb0539PWqPe+3d9FtegVgrSoQ2Z+vRRGxqHhV+x5PcDLK4nRW0zPAEwQD7smVzijv3K
oVRR3gcRKwR9jWU3+ISqFalyRv20hNZsj/atXTOSztYbs7aYVgcbXmzNsSN7A4pJZCAIvMHH/dZQ
TGhqZPt8iLja0TRacXEjaz+o8QWGYVBWIGUJuD7QYkvcm5TSMA11tL8K4o5OKNzLPmZtHjiD0FVD
WRtFhcXOVL3IoqQY0EVfn+TolnOwT+/RELuxXGv2i3gBfeBQjERCZWG/qSjB9B8qmp8pNhssIW84
srUTDp6IOR+JLN6nvs2urJO07GvNz8W13kC2ClScu8srtTqFmeN3jrNAOrDY8bJBN0Zdg5MiRyPi
qdvqPFv9PG5g2DBM+BMN4hiKnA5BrvlN9FaiJ19NS+/yBFa3WteBP0L5HXa7OOVqOaHVIcRW88wa
vpWhUySu84Uh0JuLt8tMLvQnHHrnBeugihBRB5rPAlfPSytGdi5PfnTi9X8bZ2FOuqjCSIC3yu/V
0YsHPBbQ6FPQg9FuRSurhvVuRotFA+Jd4RxRhm/2Xgws1eSF3ca+rA9hyGBwQQD2KXZvY55wM+hA
lJTUv6Rqupn65AXxzUYdbNXAzP+GWcIj0I+QjFIEqEcqk300xW5f3F/elbWJINIFXQsyMYBILXaF
krjEG3nCWk2hpfJvc58CZKcvD4JqDVzrMuMz93eh2A7CJ6SeP7reetDLLDdAOAAdIWtStZcWr7YR
NZGmeh7b6wzJ2qlO3FD0O2iFWqR6UMOysOIYfPpj5IihfYs7UCwXgU1F7+GBbDd97yYdeImkYR8E
wFVFR7PX9pRHB2W4ytSHWiiWrlQnVQ+gLJTZrPtRl5OdF37SJzYafMDEcoh1YfHsHPBfefsYAZul
Vj+H0gBOjB06/ZG3UKbta3RqgwSJ2/OnJFQYDBDfD/xXpsn4GaCgKU20tTpAfgyyPZk3unKdSbdC
+d1CeFDrvdA4gLLaUiLQdvXXaos0VZ2faih8q+JBNg9pstO1DMq7XjCvQbbPyUtYPQfqU8E1S6/u
cnLDlLsxjZ0+kx2on0AeGJxE50GL7XTSbMK4MyjyKYy8NgQ2JBtsJKdg/npPIBZ0iOKXiHFbzjsH
GkKZ6lXkR9eqh0z20d1kVXoN9uifiTjwrLNM+S0ZQf+ngZctb3edmYIsVLeBI7RyHY2po2pPPcgp
EGRqvHVNtENlzS+t9yfNrdIrVUI3CdaoK3dJ0lqYW6I0dsK9nF2j16AuU49LXtQTu0Z1bTpmSP6Z
V6TVsObCo6H+rJvJtRpgaaWfRvAryuS9Ch0wlF+sDHIA2rkcU5dPGRKF4J4NjiChstmcoyPIK4eK
l2Qa4N9vfeAi2adooTVJV0ERngYwyTMIuSjtsI/5tSajaYtZYHEcjfw0NIqDVyxeb+ZuaK+TmJzj
hO1Iyuyh6J2+qhw5ElbfVU4y/Yop301COiZa6rCKWEoiLDYUVmScQzSFoUbeaK5ReOhIhiRPqXlZ
f+rz/ah7dXceoxtjegYZJyLnc0m8pnFFsqPDTuC3UmwsGkrtsECpMz7QDkgizwiuwLOVSYEVV4XN
qABaO9oxOXXa8j6LXssQwnzRbRgMNhTPraHbZYBRSqktWGHx8aGTDpkOvdKd3kRWoDmigdGjD6Mo
nAB5eN7YdfiMT1p9mtkBOSXIL8t8fkjgj5rkhGSpVRfDzdCCwLN6HMPu3KaGw3p2LYzIattjqnDP
qEKPalBIVWTLCCMLu6rq8UGaJrfuTiH9pZDgUMiqncW5xcYDazS7J2fOX2l+l4yPsXJizUspQEqQ
fBfqlQ6Z5Q4spXko49pLLYgze8N0nbBrHYwfYN2ziAw5ZuhtBpBxErqny6lFWxxFqGeDoT/7PfDc
kipY8zeZnuMQzGmzjI+w8zhHB1/txJphEfGaFm/I5lud8sCwZFl6BE8BOuGFI0lXuhaAj9VwCqmE
ZHb22GR3Q9/g7spt2sWHqNxH6VlV2jtZhE5KEq9OX7tWsYK0dlTD/aOSIMCbc5An5JAQ4wBQZ4OS
yw1pAGa97ha4HmvUYaTFdK1BWzamilWCO2uMuDWF36q63idh7KKHGUVmYulT6EbiZwq5VAAYwN1w
kNWHplWdZIR42vQGgJpTUfgjnkSnNqYITdoDtL3dLKhuAr11E1FYEwrACDncIhKO0ptOEoZ+pCmO
JshTl0H+C1xD3S1LXnh6rpXGCuAytWsyfhfNkUWjzQDHopHqtcZBFaMjh5pTRZmjqr8S1MFM4XdQ
rQ6HEWnI5xJZCfwhzW4JfyQoZZbSMzHeaHQjtOtIPgw4/jAWxt7U6g28EVYv8rMcvDVDd52jjm+U
bp39Kgc0CdYnGu1rsVeL61FO4LFGKzPlfZNAk6E66tJzB+NP5H2Q3Y+FR9A9GAERIBSnM5uHvKGH
imhX1LyldXDV4W91Blrx4LvUd/DAxIaWVhhflzgRZAzczGBOyUFclNPnob8DVSUVt2BJtYuO3tIq
uB7r2Ko5Kugs8RIlvjLy5jDQV10DyFgNLYk+tPEriD84yJbl/oppV6NxzLvELVR+y0IQhAS7qTqh
t1vPoCSwj3ADmEliZcpLV19RzTO00xReZ2yf4KiaA0zZZE4Hd92RwVNbw2r5BPznL2F6MYFqm09n
OUNAJBrzJcCDLapcM3xrUhmdwFcDk7HtJ7V0hPba8dcuv82UJwhuIq5PrK7pLT4FwK92aOxVLNGg
iIGJyNp1mkPJtjvkVe8ViA6hwgNrFl6p3PFiV6ieoh1qGSzzqW0Uil0VxUFudnpMRssM+0OsxYcY
jqU1Rht6mN7YG5ZktD9i3rtsjA/6eFKpw8hVjt/OxqdgPNaUAbxxoqZHpN5SAwXODixT5HpMzpy5
ZuOVw15o90KWnbJ5VJpzYGg2T6Gwkvo02HHz1DcHkCtrxp2Ceo78m+Wo0T0nzCPGrREKG/2RanfU
SOgx+SZPnmvjtyKu4ql4QIroMA2lO01gkWpfgQk5GbRyqPEmkOuY7iqeWrpkG7JDC0+hD0buDekz
sj1mVdokmawEDrarbkYVKiz64M0Q/iA2HN4rLjoy0c6V7/uGOGiLcpQqsUy1dWUOOhlASEpdtyrl
qWueJwD3THLVhldTezSbbqcML9G0T7tHqPqiD1G9oeFkDdH4pI+aHetvYsh2cfCgpvdZ0FltXaGO
b55C7bo1z03tJPTYSK814U6UAt4vnutU2MOooj4+2GWzD+gNJeLcy6eoTvfJWJ8yKd61/CbVcF+h
oH6qlFepGZF6fRu7VwAmYXaPcvoktVm544F+iuIfYaFZInG4NNpK99NUTyYilUbBSfxdFEcCtb8W
ANxO302QUGlkea/z4NpEKloez1r+FoY7qdmRWDnQYrLbIHa1vPxuVvGNFCcE9/qp1OtzyiukVjWr
7U9DMpy0ih9N9hCQMwgxIwgLK7Gf1Y9G2ttqcKPGPqihfrTJwxQ+yoPLYpdkN+jgtlLVEYg4dQnQ
fP01U75HmmprJHKm9B7IfTuXNAtdd/DFN3JwR4t4n5Rzv4kT8h1l6JlEvFTmd9y45fWuTb+Hw68g
ecvDF336HqADNaNPpvCM6FqlN8J08zixu6i8UvEfOGTspFWPjMfgvh1OTc6vTN0ZuqvUVCxDL6Af
VR7B9mnnKrVQU3EAs7SqabBZeJeGVyq9m7r7OvPC4ps+eWl2Koz7JtKRkUsf68FttauKgaINpUnp
N0E0hMznFRl0l06lFwj8C9CtlpU981QrMRzurhR3WnrTVp6khHYR3LUmBOFrp+feBJVfqfhdp29J
9aPiOLn4KUkG4lm98hCcjclL0rY3QmWHLAZxBFGtsOsRCd9yMz1peeSY4ejmJAQF3L6A0HD3NIFS
1AgMewhVZ/o/pJ3XktvIskW/CBHw5pWg61Z3i5QZmReE3MB7j6+/C4q4R2QRQURrzpx56gkkqyqr
Kitz594QMXuU5sxHvd7X9pfO/hJIxJrq26pCu7oFH+fomynWj1b3Xe8y5HeMTd6Prj6Yrt2dFPNN
ywVuyBEl0QhZnsZNkhe9OFfNP339rh2iN8iSuT4L4hnag1yfNDM+UCSG1trveTOoj4NSvTesklfI
m8GWN2NmP+tFxn1O7NhGp6F606rVLvbOSuZvquan4lebYfxW1o+wL2/M3tlHa5TVSy8l4LUz6TLN
OTfkgtR1rSYvYvMUNY+280j3yP232OL3eYPNSFQH0hwhfRx1Sj9kOhkFo5ffaab5EGlrbT1rJua/
X2QUEko1TWjwppRLl8ikK/7i8Q1Lw/+GIGR1JrWK/Uzl+wY5ne7FUM+tvpKbmp+94nt1BhIh3Wzb
+g1CYZQsJ6sKEFJVHH0tM8gx+ZeT6HNJXnTDY2ElUTW/f6/tKbIsQ/RAucm6pRBRpKHpk2RmGAS6
uaumSdkF3B1RkYybOBwUNI4GdWtZvHzuu8Pt+1+xZFiYeZmTx7gRK6VHWJabIU7IIr7E4c9Bfcy7
lTz4glrItQ1hvTIbeLVe0MhaNAfTepKdjeYRve6D0LWcN7b1ZVUudM6ACtPJqKhUowdIY5HI7TBV
id3IZZGcU14Kcvc17JRNHBy77qNp0R56tNuVMa4ZVK9dPkqkyPJ4uZ/rJtlM6oY3cz+4Kiql7a5R
956+RnJ6mxhkToEdzAy1tJ2IvSCx4cSKSs/EWU22kMh5/SGaXFNZ8Y7bbXBtRdjJo53Hod2b8VlG
C8PSH+r+W+UU25DG92mtz2zREzn0ZJkeNgfO7usp7CyzKvNIis+Z+q8if1Tyl35N+XvNhLBKWZ8r
iZFjIq/2bfgjSnfy8OP+flp0hItRiMer2tZpYrGf0BM9KtlXPfrHgcK16H4a2SdZ+1munVTLjvBn
2oQlMn1LK9IoSs6++XlwQMEW3+r6YSzf3x/X4tRBC091FmHjGzSNpHTd6NlDch6NN5l36HQSRNYK
2nHNhjCUNKnruGmn5JwlLpQHTb6FZ/z+MOZPXB8M9D5TlwHORD8O6NdrJ1NltOKmwtKJDPep9y5a
Q9Ddrsb19wUPs/J+iEkSwj08PvF/Cap2de+E2/82CsHJZN1LdW4nrEhu9q75CwFrJgmtN+q8tJVa
wiAGuj3paGQQU7MZzA9N9jEoN/dHcLvUzJPBSszORM/X/PeLECGNWqcvOb9O4+QbxMtDsunUcA8H
yspFvrgg3AA0YNHFeEPpLhUAawyay05VaacPmtcnx673om+JHwYkL6ZgxYcXHYw2H0OlRU8GKXw9
MNQbhyYdK2IT74PxrPVf7s/b2ucF/9WMRu64To2TomwUchkry7L4eVL0lC5ZG1gurn+9Po1Obug5
NRqZRPiRpNtf/HxkjyiX0eYOGun6+6qZFaBpCT7Hx1wiovZ//bfvz+O7cKtaHTNZaubgdmMlz06+
sriLXnvx8wWvbeRG7as5du4+wdBokEkfVuLAJQsWXaSgLKju0mV3PYBwrGtvmlmNC/uhUA5aEUOF
VawYWVrlSyPCKkfeaPiGhhEze1O68bCCTFgcwyzDpINZRz5G+DxwWQ9QUmGcNPutmj/Vqjvqu9ev
81yXNlQZwD+2rqdJrgu0PXrbOFX2A/0++d+MACwS1A8cTbwDrj/vQflLY2hhnmSKA+FHigW8v/9i
BKAoOWVn1kOxk8CyUmNUdJ55CEl3e/THNTfvaDe6b2Xp9OP5AqMsdx6MHMJ+U3zPsrtZUqCO+kc0
XX4AjHgzdMEByZqPf2GKbjNAk3MwIuJSNfJJEXJZmKqCcmvWdodKCal/SrEQvEUoc324b/DWzXgy
QV0OPzZchCBSrxcpMQZbQWaTznvg2kaws8xoV7/+tXxtRDhQpiSF3zzBSFQdUvSD7JUFut2K19+f
B3lxYNlhkWre/H353656H9fv78/RAtHH/H0aLnBkmVkSPNkwk5IJjLgvwu4QVWRpy7p5SnuNehMh
nDZYG7/xE9exk50W+g+dtIbtW1wmGGdsk/aBW0pFiMelNupNerUm480kFz/GMN2PxZC/+mqhc1yG
n0nByWAcE07OnrROEk2NdkKXI7SPayHX0jBoWeC0wcNv6Z9QNQz0NMj106D1ZLptaibK3pnWMPFL
b2Ua4P9nR2ScCVM5ru2pmHs3U+tfkyYGTNmkUrVeyf5JvLF5Jyue/lMp8vhzWFXSsYDn8/N9t1ny
ShRwqBVxiM/dVNdeWadSAMk5fTSeTVPD4Gb1uP1vFtRrC50EkZLG0+UUfBjDY6I+/LfPC2eD1/z/
AKIp2gyFm6yKfs3udP2QwN0upkg4GPKCrm55Mmk1UgM3KfdKvRtg7PpmdWsoucXFIE62Z4L++eFy
PVXFmMdB1pEaMpzv9kOgfL0/VQv0kYwEeBE4POTQb152tYLAUm+DkYKozUWaRY8S13fe9Xm3RzB4
E3JERKB1OmXfmsHmJSL7vsKttzjC3+3xMJ/PNMTXI0xHYyyrADDN9COjqaV8d3+ES58HAAaACg5l
yAiFCfSdMkwRcgerI5+k6BP1+b/4PqEILQnwtMKtf/3z4762oppYgirOQ0ZJcMWX5yNa8DTIsukY
N+w5ZBYFGrSQpF2cyN5JggpK+z4dpa9wkGwiC2wFtWHv9ZAzhkHijAlj0m5IvLxyzLwuQyU2mBS3
8A6ZXexlZMzLbg2ntbAwTBitD3OQRbwrTJw8FrpkTyhbaoBF6H7oX4/DhFUabCGnNuAj7p/rlSkD
RSvaXErPafnPj7H8cH/dF66EOWnKtUoux4IT8PrrDc26WpyN2ZlsptptM+2r062YWJihKxPC9Z2n
aeQbPSaMvZSetGpl492Gh6wwfQRQj0Ehwnpfj8BuMkTf7DY922H3EHiWqyvQz43gKtYOsYXj8sqS
cN4nQ+iFuUzRWQp2ocpgXAmezudGWwl4FjbLlR3h4FdQA5KQHkvPbf6DXbWJnJ/h6D+adnpUKpOS
+9Bu6s75i+ADuk52y1y2gUdGPMGGER4Ev07PlvG22FhrB+SCp119XvC0QY9SJHWr9Dz179NJ36RO
siED7N735wVnI91Pa9mMjebuF5yNV6k9mLA4nIP+sdhZ5crjedHZ5mZzlcZPsgvzIC9CXYfabqtG
WXqOpOfOnOiO+BC14VHV+tfH1KZJ6oUuXDC/N6nxKlfKwk8grU9hgWjljRG0fzFT5syeSZgJ/Frk
H6gqmsPDwU7Onaxs7Rhkhv7l/losrTiZkBksOctE64Ifz2nYfgi15CyXLtAUgH/164nRUJK8MDG7
w8V6NEPqER0Z0It2shv1H2Ge2N4fxNKKX1oQVjwuZRAjKYPwki2FWkBlRr0nfP5vVuZfcTEO0npD
7I16cu5BQOXxz3oAm9hG6O+s+NXS2XI5HGGTK9zyfhNgKFOah7h2nnVD+pjr0Vazwx8d7cuwqD2V
djitxBdr0yjsfqtIA0ePTFLvFHocZxOkiuuXR+Sa7k/k0v5H38q27FmQEpDu9USa5aDk/shy6Vmw
8dsPwfBqNDMe98fAbSDW03whzU7dozQTleDKzveHsDhVBtHsXMqcm6Suh6BL1jDR4jGX4Z4a6v4j
QDNQLdHuv5mZf8aFy2mp08SNp+AJwTa0oG/Z43rK2qm/sB5XpVnhDBgC2t/HKAE4F/WUfiPXAvJ4
fyALx4xF8MWVCbUfqXhhyTOF8l4A4f95CN7R0VXE7/s1pPzCkmACWhn4BDjNxM6xpkfMTknb+OxI
IMAe1PKYd2+94S9iSYvGPoJ83v8z89H1kkix3wFz7+Kz0RGpHlP53V/M1MX3hSWPncIwIDTm+8On
Lvgi5b/sZqWGvLgYFyaE8yVU097oozE+m9Y2al/ScLtK/Ly4GBcmhKPErJsmydM+Pk81NH4PRfJB
ix+acK04vTCSWcmFvCOJn9siiGaOSgr8pDxnNoS5owza6k2pruXmlqyQX7YV2PtoRxeL/KnZgqI0
6vKsNI+lctTLh3GtmrNk4rc+ooIUBa8vYQt2klfAlF1XZ8P8LrFB4iYBLv36ehtvbIeCEf31cyeG
sPDBVKROl8xsAXW2aUYHEot22wfZ7r4LLyw+HQ2cihBI0sarCjE4taM08lq5OiOduwW8GUiH0DA3
TbamlLaUxLqyJExbOWSqHTR9ddaVYhtEkWsisTFIHVisXTy2xzSwN32pbcby0/0hLq3X5RCFmCbz
pmqopak659aM8H6ZMXSN+f4vjEAKraq01BPLCoemVRq+mU8sV9UNj7rRHlrvo1e9ugQxyxlSguBB
AXWgaERvmsLWzYaR/CPLPCnOHuDb++NYuF/gGydfMcfJ4C0Et1MDdRxKB+cezfJownZXdfrKfbxm
QjhvwtrT2nA2oaTqD60yvjlmvr8/ioUlp7jhUFHkCqO3W/C1MPBIkORBea5k41jV6Utlg/WLVqnH
558qpGGu7AiulSQqVEkpdhKU0h5hdfhp+J7jjmHvvZnJtI4xzZpPnSUBOfcG+9DYXbIFiCSdqnTU
DvDc0uLoI4ERSTOWMG+/R3XR7uoo+WllPsIohtFtjbbKn/QpTR680FDdqgciFQJW3NA4B5GRpb+f
5Ijcve6/i/wKhPSgNR86dYpfaLhI/tGVLHTNmlaB3hihrQDnB5R28FylkkPeEa3jZs6UHwMzq/Zl
kPXulCeFWyVWuquGyXnU5a566Gn7cGnNzbZl3bXQ1nE2bmVb7w+NFcuHKq/zvdN6zlugijWALrn9
hBp363qm2e6Kppd2xmhlL8SZ+QNvm2Jb24r/yTK6Zm+NpfpvGurJg+ENarRpY0t6MWo4+Zy0MZ9y
o83eTKHaHVDhoH/JdMJ9UGTa1gy8bKu0NFS83nlgBJ/FFsh0wYd+HTUoZTPkBaD+s5V/SYtvFuxD
Vb9GWLJw7vJL/xgRzt2hCE1kxP18vnTTdEO/CC0U9EPdH8pvxJfooKQJCYHAELIPhO08Br4v4QQ5
mLfJOno6IOhSCzQ3K7NoY2iDdJDKvtgZeUyHk1xlRxTyaPtIyupg5pn0ZlTUeFdz7D0OSdCcJUMp
HsZGct6Eo9xuNU9Ot+Gky+7QTPIDNYNvqh6nj3buK28o/jnPstW36IZr0qbS83zfoPnxjn4x0PJ2
0B4TvwQ1ZFTSypvidvuTcgWkacG8M+cshO2v1FEzZVkrn0z5UWEk8i/b/nJ/ZtdMCDsfYOZo+gAv
TpJvb7QOfkF0U/3VrtXbs3IeCRET3b5EAqbgJqodpZPZOPIJhqttOTWuE6z1Ya6ZECYr1jiCozxQ
Tk790Exvi7VAZuX74naKMlNqJ8+TT7XZbaBQpdnu/lIsGkAjAV1ka4GTyjA7Q4HgSznF+vsw/JHo
tnvfwLxJxE10eZvMvnDxsrObBLZmVHLP3vhcRr8yfxepyUZWSneS1qLkRVvQDv+m1ZgBuNe2fKtW
5DLyCvqRVNccz6X0SaNcBf0jp+PaS+925pBzozpKk7q2wOetGLFE1xadR5EeHWM/ehwt73h/7pZN
gDaAF5q32A2ma0pM0Ihxce7LqaPxOpL2TRbZ27+wMuvjkL7l2Bajlqhi/dXOy8/VQ+Q/Rc5KlnJx
EBefFyKWsQ78YgglPm98e3Ky7/d//NJVQJ6YogrA+/mher3kQahIrdwivObXjbGVY4gJI2X80jT5
zyRQV2Zqyb+QX4dkD55UgkXBl/WC9KrUBxjLIzDJx7iiU1k+81/Sa72msblsDJJzSlTIY4l4ZKXQ
6tRvk+LcWT8Mnnq+Q1a0pOUxfOzCH/dncd4Y4iYFTfA/W/MaXmzSYGy0oXawlZr0S05nS042dgkA
9n2ZfvHlegM94MrBszg8uG94bM7rJuJGnSxP1GJAelNtk+eKoAhKPtgEj+FwIPZcWbjbC2dmx/xf
wCDG/lmZ1CNo2+xcITYjjU+Dd0qband/EleMiGXlzjJg3ZdnI3r/Qeuzz1BevbNKc+VQ+M0uJi4W
+rgmDRuUsA3xVChiP/WVxMrOsGTCkpiGwSFIMusoozXLPRQ8qxm8vUMmxW+VOLd35TDApmk1KQ1i
kArRlZw/yi3kGn5JL3xa+6nrRZ6z64whemslubKy0kuQGQ6wPz943sOX3lWniJ0URnb2C51ONWt4
bA3nH2vydoZau3VvbFA1O8BZ9RR5uduFysqMLZ1Al/ZnV7ywHzqRNIVornBSq5sqrjdd8B8tCGec
0ZHyC1JG2P5jWJsyXrlDFwdA+ofnGBqiN6AzYHtpU/AUOceAfJz6l583K767ZmH++8UUVQBimlDG
ghdAEuAGa+iUpb1BkuR/I5j/fvH9MC/yOplHQHwRTVuY/9TXa3kwNRcmBC+rauoW7SBnZKqV45jQ
vmbaO02CeCJcCV8XiBuvTQkOZTuprDqVxmjGr7X0Ros7wLFPTjNt0uZj7kCBlO9r/d9OtvZRvBZy
Lt14l+MUfG1Qcx3sAsbZN5Z2TKLHJN5Oa5x9i1bmyBnWWp4BIviwT3KvTHo7O08JJHyuUhzidmO8
XtCUiZxV80gwQ7skhh5ocvnq0LJv6nSHlpBT7vN6Je2z6NkXJoTpSpso92LHZK3Mz2b9NtNXvr80
UbyVKF2S0YTrR4g5UUOvQUXU+dkI3+rDQXOn4VBFK1TfS5clWBXArYAjAWAIUQ5aFD6C6QyisN92
CHaoPs9dREKe21paOWuWTFFb0Oldg3+JEsP1TtVbVcv0mHu5U5/09kfd0KYrf+hD202NFaDU7we0
eJORZ+IOQw2J1LZgq+RUniAf5WAO09J2oZel9JPVCVzmjcoIi9SF9RH+kVoqtnHRSlul6pqdGofj
wZFsZYMgLpWi0jOfzVBVPhqSnocbyZysj1XY12fFhNshihzrxZPV6UwjzOcqVSXauzQaoGtzfJ/n
jfUd4giA55LtcFyos1o6/B56DXVImdv5tvWd/kcVRo2rVlJ2lJ12+hQUBRHSa8MHXqukxnGiuaFG
ZMA2LLXUaji3Trbu+VsIv8tD0ds6OZv69ac9pmZ/gtLJQmRbnPe+L5RO4tWqQ9nReKNrvF5BlogO
vjaQxDyOIFq/9iJQzWajSm15Nr0a+hIefMD7PX1N2fx2cxP3Q0E56/vKs0LctRlZbYJOYm3OOe4J
CXS3shlur63r7wt3Cn1NDV3rfF81NpO9d4adk736eYQJgC4cIVQqNEO4eQcjymIIkMJz0FjbuqEY
/XrsPacrEBSkjNhoUD9eTxIhvYyARBaeS/tNGB2gqInTV+eMrk0Ih2ysDz7EkmnIIx8tEDc2dtIa
Y+3SUl+OQjhnyX/KjRYwCrPeNyn6ANv722/l+7aAaQz62vRMJwnPUfvok1RUk7XqwJIzXYxAvFIH
azQrx2cEY/jJLP4t9XezfuH9UazZUK/X2i4L2qgSbLSlK4+HRHvU10K5BTbfebHZc/BTQTYpbrox
GoNCKqWAFG+3ASG+kaNdbr6NsgfKNqmmug2UE87XNvjVmj8l5xdkD0G7j6t6/zdj/fM7hM3paF3t
ZYoXnCd126qQQ2zNtVL70nRaxHJwJPN4vFFRk7yuH4smCs92v9XMQ+e9r9bkiddMCPvfqrrOiuMg
POesmP/QNkeaW+9P1G2IwjV+MYr5J1wE3yjZ55VTYULKvyhwQGRHq3SL17+Brq0Iy8FtoPhA9pgr
b1f3x/L1UhR8n1wb8DCaD2/y0tAfjJEfa7Bzyg9ltCuyQ73WnL10BlyaENZCi+ymqxMVz242yJbZ
2fH+Qix+3yJQJIRD5ELEoNWSEpfINMArZm4k2a3X3omLC33xfeH3OxrY3C7g+63z4s/qSC9wsoxr
Ap2LHnthRXCnDOB3WNEfdDaSvRq9iVtXtVeqnGsDEXypHxuEwVOLhfgME5Ftu070mPUrRm6TXjjU
xTiEexGEfjY1GbMFMGBfNjLcMNLGNr4N0YNSvzXlU5K/+2/rL1yTxhAoiFUwc8O496xdtHY0r/mX
cEd2GvzY5jB/X3NtDWbplWt+5ftiK64UZo4dWnx/5kr7lazB8tY+L7xytCayqipiQaB7KD+b3//T
5BvC1ajGjWZz1gbnpnk0yn23Rq+96LPA/AGAg42/CaqbvratURuDczy5RnlIw5ew3WTap78YxYUV
wYWGHl00teIUjG3XSI+es73//cXNffF9wYVqU9dy34IDuZ4eulOUPgz97j9ZEAMt1FY9ve4ZQS8/
xs62638V3udXm5hLz4S6PArmt//1hVc2Meq1g++fm3xTDqjXHYZmBei/4KsqOflZSMrhIBf7useu
CfUiaKVT4HmwN/0s5WF/fxDz8XP9OFbpIUAagM9D1i7WYT2lKsJR0zyU0t+rRg619kerP2rZzzpf
uZbWLM1jvYgPFJJkXZbq9MPwBMnC76qTbwEKbIbyq5qvzNvsn/dGJVweulOWdmEzKk9/M/gvEJlu
vOAwpl9i/Slhue7P4a03Q4QN6GfWZVuQRfLKEiHDmPKpYR5N3wVD0bQrG+bWEWYTZLColi/kf0w/
0OCiy5RTprqWr++aYC1CXLEg1hUmO4nq9LeF8AtKR/1ahmxpkoBEQY6FAsatFkjrUIo3jV45DbV1
TqDmykd1ZwT1ijbA7floQ62u49Q8H8CtCpsy8ey0HKSaSnMePXlpQ8d08VPxyh0gnLVC8NKUsSep
jswCGDeF06kYxnSsB+WUSt2j1eW7sB9WXOt205BDkSmaISSHhor4CjK00jLVgCihCoY3Udm/q60q
ceEc/dF3w9dxNNe6C5bmD56H30s0a7YIKZUg6JwqgqwYmVNkBac4/WYO2udkHB4qbTXJvDSBlxki
4ZqBzgJCxNJmdHLxPojy94aSrAGMF9LoTCEcIlS2wUvfYEE1xyqcZrDkU1BV3/WI0yaQnxo9kXZ+
Vf9CvqfYBEF47Mz8CGp0U8ORROLu4f4RsTStkMLNCUhEPKnsXh9+ath2cjt06snQ3PIfSTnhoeW0
cpYvTSf9oNxHNuf5DQWdPI5W13qGcgpyTz22FrmqsrDWNL8XrUAwp9OezgtdE1IYsdOjDVXLyimE
ZsT/wJm+4vNrBoS5sgu0NNkUysmKnsLhzd9gUUAd/+/3CxFapRt+XI2o8MCb2gfb/NWhE/JDF58X
NhAQCqPLZT4vWccOYm555fuLnqRDtgUSmOSIWNFuiyGL05aGv0J3m/JQO28d5Uk1Dvf9dXENLqwI
k+SVKfqWmQbiqIwA8IXbf+9/f3FXMgBUfTQAfLcFDcmIuNNC+RSmnwzlfQbDY2CcAvVFDfOnCgIj
o/G2ITzCifcWxd771pdGZ2nIEmsw2mj0Z1/vxryZCsgu7Olk29k29LPtq0Md2Os4axAtsWggFnNw
oEXzIlGm6UQl1Qs3Sd+q3wFWJDsvzJptghrtztDGbiXoWfIMHgTKHITIRCNCUJ2BE61bBUhdnzk+
JMPJ9NwlsJ6aqpceUzseV/oelmaRmh0I0pnG44aTK485hXqnklH6MR9yJ9lLZv8XR8GlCcENS6tv
7KIr5ZOe6t+nuDpOWbpSHlq6YeFzofDBkt0STZWxZ06OMk4nb8wPaRk863qQbfRueM6b4J8RYqWV
MS0FQpcG52W8iIOTQIkCW8ZgVn82usfcLLdGEO5e7+FgUQyGZHDlyeIppEpe2cNzdVKNwgU+LE/5
9i8sgIKjk3LuOtVm77gYhjaNRajYI/mLsNgYxSFAAOi+hYWJAnZCWYcrE6IdsckpLMLQN6bZn/vC
RbO1QMM7ir//JyPibeal8TQ2kE6iJWU0GyKw3WDB4O7U9utPVEZDSMWRQMwjoroic/DitGI0TnOs
pZ80waz41cJ25D4mgwwCyUFwXQimYjh1QkuKNTRzPvvOr+T1mYeZ3tb+HcIjKSdePFVSVxJ9D9Op
sB6i/LmqP6car7ds5X5bWHWCJBoCUImcLznBcyEUUPJRkqYTRL1x89b8DCHVq5d8Jp8CbQ1fwhwu
XXuu5We2Ntj6dBql5kec1TsrKJ96Zw3bsDQQCGG42sgSgFMX4qRCqXR7tLnhJulZnmrXmiK3KlZw
AQuLDg0fgBcS38BERYXFfMgmrZm4ybz8RR5fkl+vnypNR9l2pjGZKWWupwpmi8BxvAhgsF58M1Ai
SQvnY9tKK9XJxani0jLxMB6IIqK2ThvNN/p+OhntzH/d7VXVe28Pxvv7o1mAiKHRziZUZpYzBzjI
9XCsyo4rZFc5ehnVZoJ1aBfX5AaaKDj2QbOvAA116bCHZi/cVCpqZm3kr/yI29TE/BtwP6YTMLR4
SweWWmWBFE0nKDB2juW9bTXrQxuZnzQv2OWS8lQlzsrjY3ncv9m24AdEhlNYxg7KKC/pGua3j9T9
BAfOzyJK+mOled8Vq8weB1MCtODXyraz+vTBl5vphVastSNkaZ15mtN+xZkOkaQw/35lV7I0/w4/
gBt9HDcjnTj2OO3ur/M8nOvsD1OMyppM09zcYDT/jIuraYTBvEQ8bDrVQxs4rhVXxUEOk+w574bo
ZUxQ01G1Ya2ffWkrEvk7M0gHGnDx4GoBtlppq0ynhIWVbO+5mdYy4wsRHgfJHxPCnTuUbRyDgsAE
Elzm8Kw70rZCNyirXp/jt6GRtFR6jGFLAld5PYXB5AxeqyTTydFcHy3v1/O5ok1H8+fvjXBLVhP3
CIohmz2eerfzXyx5JRRe8gD2FzJfwKWgSBEuESfiGQwv6XhSkuJoaF/DRN6VCsT/X0EuuPe9bWlR
ZsZHJmmmPzaFzaVOVuBkXjWe3qjWp70r+Z9e//25GZfTgpqeogje3JY69aO4GU/N0UcvMniZ1Jcw
2N83suC87JmZ0lWHbYnsz/V680gbrLIbjZODmPGHqPr4N59nK86XOmGQOEe635pS3BgnwvfMeAhJ
+943sHCq8vv/GBCCHyePeh7GGKh4SFZqxSi6rWN/UI1up1byBsbL7X2LizNmUIKZowjKMer1jAWx
3Y8cKliEGcc/pCsX+7yqwhkGdApeL4VxQQMozFiDYFVWV411ymcVBrc7Z9HKANYsCFOG/GGTBFpt
nXrlgIpT3Jab3F8DBawZEd6kbeirNeOwTq23U5SdXG3rle2xbAEsISwF/CNyRWmeZuTkZq0TqWS6
ixA9Ub3X73DW4o+J+Sdc3CdSVspjTXLtlEFRkkrzaajHX7OPr3eoSyvCu9BIbHWqJgYSorGSHGBV
vv/92WNuPMpSIe6ikwiAg/B9OnizoekS62QE38z80Ua3LPymf6mmNYzT4oqQliYXMeetxc7epsoL
tapy69RIj7KGospLtibRO//W27H8MTFvzosVSeOmU8wYE4by1Ms71ftXr0c3hWDlb+bsjx1h5Zt6
UEOkzH7vkU4/esFWj/fed6fd3bezPJ4Zc49iKy3qwvGrOoY0ktYxT5LxPZHc2n4bgxD9Gwfjmvp/
I8KJ5YSyFZeOhxG7+mBMHu1k+koyZXnp/5gQ7t1Rl6UMzCcEvJP6T6ebez1ruk1vTitVnqXDlzsR
WhK6ZimMCXaG3E9sem3sk5RDRrD1vdefjc68DjosAYSR4oOknJxQGcYOll/nYKQP7U/LP95f8YUR
UF2h4EopjEBIfIqoet01vWYapzZ5rH+Ea/mfhYUgyJZpIAMgS2lauD7MUnayujPIqBadG0Ul2llP
WvfhtWNwsMD9x3HiEPsIXouMDq39Q6QSZ7sjUmfdyrvldo5IMkMGZNILx6NFfC4MY5u2RUISWssk
tNLjQ542K5ng20MRE0S69CTCp8tdfn2Q+Fqn29GEKLsTvYuGH6Z1TpWnJj6U8fn+XN0uyLWheawX
J1bQoPqYVxiCJWCTAvRVwOKtgj/XhjP/igsrhRlJaZ446kkxkdLS3rY0KnoF7VfhNyP69foRkRuY
42voT27aYG2n0v0kttSThQqi0wUbw39uw2R338rtyUgzwh8rYhYltz34J3k0n1Ck8vT3s7zm0H6F
qXwlgFyaOfrROXrnFPrNfuyhVkDoBxrVIi23kx5HSEX231VfewMNxzt16j/fH9eCb88Nl797eznG
RN+WSt/rWmUYTlZv/UxMzhgrWvHtRRO84aAFBAh48wxWtFyHpUIf0IB8F+z14N39ESx4NER6aB/x
7pnf24KvNUVdqIHP561PcftUBc/J61UHOB0vLAgRi4GUGGR32nDy4njTNu/HtcBuaYbMmWEb+nSZ
WrcQAsuBbYWamo2nKBzdojE3na+tnGFLs3RpQgiAU982hxwhqpNG1NhM255EYLKWelhI8JB2gLvB
JBEos+LCWvj5qKldizd1NVoZboZEbHmA2c6XXLRHjXHXmluk6e47wMLsUT6TSdESTJoESdeHjd9V
aVw1pM4dFWrtGuqjtclbtkC+nKo2CR1xk3j6WCutlsunzP+uK7/07t/7I/gdil7HkXCnkaG1CSFI
ctpCSJQkkLi3HbWYonie2kNlKFtUkQeNApBN3DJ+8dtnP39Ms32XB4ciX2m4WjjcSERbKsl6GidI
zF3PIGldWNxUUuq1YezVqX0Ig+l9YzXxBlmAlaz30lw6M1EFpFucqCLF3tiHnV9W+XSSvG9Z96sI
14AWawaE3RrFhS/xiCS52kjboA8pdCQrj+JFE5SzSFRAck6i7Xq+6tCk7GSE02lyUgS62+kRCueV
NVm4CIgqdWiBwYrADi1s2KDRzDDpC2rDcfI8SMFWQi1Q5bCD2yM69enrAaO4IFUCsiJ0O9xs3ViK
eOVnrIuGTrbhNt7P+z6+cADhR+SNALrMpWHhjKM9tYPHxhtPefgsw5MzQCrQha+/ajTyOgh70MIA
YlEwAj2vHdc+6bxkkrZRhVj72gtpYemvLAjLMtaThAQiFujgs7+06cpZNv9A4SAAK4aM32/dJFJg
155V0NegVobUIKdcggH30JTsi03WjC9lpL7kwF3QhfuL+Bma2DkHSpOLyaP82mg5BFUetFlLBEW0
Nsaub6zcPgsHDBZgBKejD8ISMYukeeaot2PQgrnsN0b9NEqHoUfge3ffx5bOUexAd0bDH0l3Mfed
yxJ4Bwk7dWMSPf1s8/3ovYTa8CBLx6p59Idob1pHpQm2cZbRVamsnAyLAyVy46plNm8qO1LVTRKC
oe0pCz9KU+wm7ePY0nGYvB79BGjkwpBwY4xaM6fLk/aEhkDkzrRgSblWJlnyddgq+B+g31tsDMWg
0EJBsj+lySeEVS1lZbcuHHGE1Cr8dAQ9oCSFYzSBn9Qv4qo7lam9b6CHV9XRzaD503x7OyUrceKi
Nc5RR7epvIGWvPZy35eNPk2z7mTF0q5Xn+Pimy+ZG9Pz92Hx5b4jLrkBrxGgkjx+b9V5ZCutLbPF
DwO55EIdd9FUBG4aQdPSrzHOLB0Zl7YET5hqFFlbPWpP4b+mXz9XP7SvTZ8/lz9WjqYlbyBdBwGv
hd4nNdLr+WvyKE20YmhOcbdtNnq5sneX7gcaQ+HN4M5Du0qo9PRxmHZZXbcopvovcjh8nBCw1SJ/
5f27NApgHLjbrH1J6uZ6FCbYBJXLk30TB9tfvhJv76/80mqQ2lS5RGFEvIFcpUPbg9fxZjH1T8Q2
7uS8J5b3zQc7+qqsnTZLc4YzUxgnxQkhkDAYSVaHOo44bSibbxyl26RTvWm6lSmbN4Z4J11amaf0
4jHv9FSy1Ror5mS/UdTwESbFaWMXw4NqVR8yW81AxfgQGa9BexZ4QB2edOTSeaDO3dX/R9p1NMeN
c9s/9FjFHLYg2exutSQqWMEbliTbzAAIMP/6d+jFjER1iaX5NjM19lSDyBf3nrC6mEpdlUAo1V3M
ZH/X90mkzeKa9XbgTcLv2+6yrYHaE+VLOShbnO5zWxiqqipqHwhZPj3E+aB5EFnEttI7COZXe7e/
cZwnBkebrxfM3058Gl5vARxAax450dUp2NtwolISnBW1Z96B+HuTFm2ArNzk56N1mdLuaNtJSItp
50461By9QJmKgApo+OtsvOrc9Aqk/QjAuo1D7Ozqwl26SOPhdb2OQD1aOp6dYwTq/MCaUwma8Gx+
H1kHCUcYeCzFJUQHaxAMYDGeBdDlFJvqJdUi7eXr0T2z3ZG0QU0G4DBYpa0DQpbpaWdyfYyFJkj6
w5q2QMJnBgkpB6AZLOxBPAeWv3+3Oexa06lX4vtt41gMGWn0uNtSjjizAU1jqeouqrufef9drzSs
GocxVrQHx62Rab5ppzfDuoeIIutCeIBtrMmzo/auwWVvvOtUWTtG0mXTGI/0Kc8vpuT7Qn94R0Pg
GQk7kEM/YeFRxYQHRqqOsWWGwgug3/n1tJ+bFeTjEbkgvIA48qoDjSmsafTsPk4dj1y5+o9s6+g9
E03gEYu1C3EavJrVZc7eDdGQKakYO7VHTti+U2Zv185tTjxAHEsmQVhQ0o1g6cx59L7Bv2fluwaN
Ma26VGg9tBFhSTG/OUZPeH7nmBvv8/ND90/H/qZ43rWjmkrnUoZ2DGldJXO+Fxmk/M0m+i8z9G8z
q6hFaINO6TBjhgbk1PQrG6Wg+vsUSzBVoOqOCwRIRJywHydJt6FV00kEmH1OZuuUyPvvdwJCNCi7
L0BE6Bauft+cC00k7RhPU2hOPZH6SPrkPyQ0gGzGwxy0DQthy2qopF4XgrtIqnF+PSUPqfn6dS/O
7Xbk7JBwRtgCTZZVL7yMC7UaxBB3GaJGmW3M9NbPr+JGyCl3BZvlEDdjMDt+uRU4Lp+3uj+hevrv
5692opoDOTcP+H2oxwzg19FI046ch8NWPXmjobX9xCCYrRUgc2JnBKIilXvjTX5lIcX57eolfGEQ
AQM4hI59Cj2o21qKm7Ehtq2eeGYOdjO0c/mWePHZiTEBtFkEibxPD6KBKfjzfMS8z8+ewUi3WQY6
d3E5/7awHjHVFXL03H6IUaAJqvKWOaexBXXMF+yi4iet3FIpPXd4vW9wFUsJoxM2m9BgNxpkyE+s
eZ7np6+3y/k2AJqEyxHUjNcYImVyTIBd1QF+ariKwToyM4VIMEW+bub87PzbzGrbNH2ZVADzYrWx
AHKbyFUMh69bOLueQc8AFgOs4U+SmzVw86NIse8boQ4XZd83l6D48Ttd6/rIbUv7Jisna/91o+dG
DyE9Eo0AVUMKa3UkW1OJbP0IjipL7jT1aIxBvxVcbDWxuvwlW2xEPDShsec0NwgSm8QDu+Hrjpyb
n7/ARGAT9c/4cHtsqF1LHTUB51kGnboRuJ6bnEXAHwlm0Do/ITHcZJgSPneoOUsR0u40Waieej+Y
/eJWZfR1V861haow7BtRdfwM3m5Mc+wARdfiTnvuXRHCQTrwzJ+in4K2/z7txAMLEtWh5WoGSHT5
mHfxxcwGK4dLKQhXY5GFjcL1y9E2+2uoW21xyrVlj6yvBuTQISkL5jokSFaLDQokKByNqNu4/bST
8jpXb1Ab2LklP1U4wY1BgmKZksR9mIeQ1gkxtVc+nFr6pnb2brIPzTRvRKZn9ISW/uNVg1clPmmd
onS5N1FhSMDxzShpHZ8l2rXR2b6ES4M7RB1kFBDYkkR5scxD2dzgGPA1U/qmIiJebaWz/2IjPg2R
jWMM6USIH67fX9KhSQl7WJBbRI9Avwpq9qrQ4gZS/A1o+DVO7OYyZ69zVgPp2+Ow6/yx+5UY3rHr
OFFEGlY5HP/s+dKV8JWSw0ZG9fwkYsQWaAQIq2t0hywXO0kNk9gUD56bkWm+KlqUyH5Vo+ZrM/UH
lh44jet+CCQwBtmA+6UCc3xKiVFpu6QbA0PLNw7PM4fMwnPA2YnyDMBly/Hwbhknwh3GpAbhoZdy
uvVSc7jgtB8jm05bEhJnVjFyIBbkpxYjj09ZkCLtFUtITBFXJD+5QjQ7jFN/aNS0CzqoKF4XMES5
bqW3xYc48+aAmMDyiALvCYHIKrSy9NLSCtRb4sHVg3kYo6KQh0H14ZDy3dMUuXJk/oB1Ai4f59Bq
p8JIqoDedN3GuXuhTxd/vj7gPvVjMWdQF+dAVFnx5lj9+jQr5qCWGqoqDK6HtCszYub56BuUmVGO
0td3eSSr9tY30NAoEkSeNh5yxdcSgDigW/yoy2rrEvqcIVtaWgpGSFIBPLBWHpSNVZrAyCM31woP
dmV0inJdB2u1SBu/YemthBtAxK3y0oFsna/SuQ7/w9gu2mggtKC0sz7PwbfsaihYtbE2nqSpEaW4
mNkPyb6LtFs6+q6ZVTjkjE7b6yOaMagVOLwiefH8dUc+7eiFn4gkFLIGC3BwvdilbVQwa5pF7MzZ
A800j2gOYnxIOZqP/6ElvBpx4S51qjVS361ttXVzKmJjbh5E1d9r6nSrJ93Gu+5Mh/561y6xHZhC
6xSFQGkZLCOriSdgt1kH45nD9/VmQQUA1wDQvr9trLMSIJE68BZFG5pylGlKSnULUX+2FzokYWAE
89dm5eNBW5eameVNwmOZOwPprboPuVZVV3UyOxuH0JljAmcD7BRQPgSNeL0C9LSZvJZxgdpuOLsH
a97Lfj9W/2VawBEA3BKJKdBbVh1KoKba2IWINTFRSmYt7wQZhebuqO7lGyiCM13C5bTIkhpI4Dpr
gGqC5DkiHHSp6o+gblglDymIOnDP+e5zZbkFIZ6M0gfQHZ9SIXNXDZOiMxHDY2U8lN7kRXOduxut
WJ/uQohXYI+ikrwQDRGvfBy8xqnHETBeFjcITGdR+vgXhYJuqxOzDBqBk9Y4JNWu7bifzRDFJhr8
ZIBjcSPNjbzp2CixS6mfAVfnFn6jh3YWQvIGMEiTVH1UVPcmww+5qHmSNMM9wXoI6B717I+V6L6O
ddffusZFnv+WRdCyC8u5yZwgMUFuJqWZRAPlvkTfzV1tHSYlIXbZBE1pkswLMdN+D266YXxbbBP0
ZJRol2IqOBo4WT4Oi5ZAVXFUhzpOix66kM/NcByzZGPwP6+lD42s97rl8qqCsHAdT7TFsEK92it3
csouuKfuvz4hl+/9EJV+7M86CZnMnsqgIVDHXgkEBLvtUD8flSfYAfqqAkrk9Cx1Z6N7nx50qzb1
j2OYcUNX7EqvY3geeZpDFG1rls62gJ2PpQvWr7o2ep893ki3RQvsj7ioNnb61o+vPr9oXQppBfx4
qcOKKeiT26+n5Ozsv/v4Va0RIuxjKXNMieIem/vJ3tfF3uQb8/75sMcSg+8y6qYe/vn3LfAuqk5t
T0ktadRx4RxTccLasq2NPPqZcVoSwmCEqAvQ2l36+a4JSVHXsousjlVIEpJ+y9r1/M+jvgwQElBI
ayC3KJhpG0qJlVvs+gbPpq280HLCrbYGvv/fBpYPePf9td73gCLWdVzp9m6sNL+vsz0vnEizk9M0
1RvTfibChDQKGAio/OPBgwrXx/ayvLOZRN0sNrJQHEYYL+rHPD+W9m0zX0z35bepLjjVkc1dnsYQ
6PoU0aoJc4diHNG/MrkYvfxpHuijlpcNKeteJbnd3ny9sD+DVlctrkbUcKj0WKliRXisQfxaBXgb
XAPLGkrWRnmvRs1okdbju9m2fudi3gg8P6OW/n4ASKgIcaBjslY0YJkpXUX2dWz1ToxUTGhCc6Zv
yp0zejvJ2ANDuODnbnGdQUdVFWXIU+2asWb39Uic2X2agfciblag6T/dIl3nSXvW1SrWJgGAR6z0
Iyi9Hfm6lXML2ABPA488bVECXy2oMVUKj7tOFbdJSRL9OituM2r7yIf7ZpttpFvONoaHEWSWFrry
GmKk5oYy131Rx4JeO70kNb8qNTVSkbLts2lj/M4ckdBnN5AXNrFlkL7/uFVEaQ81k9j7WvVT926T
NJrLHR+/f0a+b2XNREgZHlytjS5lFqKdLIXk7c983uIhnFkLi5Qg3gggIyzZoY99cWekje3aoXFK
H8fmsax/lPqPrxfCmaPyQxOrfQczQKfUBovGnbr/rXvR//brSwffnZPtNNeJKtABajzUmHKz2Uqb
npnuD9+//P27FhCJMq1iyxANL3N/1ap1ZNQlCoBZ+HVXthpa7ZhGCDHiPqOQpSCZEaSAMpaH2tha
V1vz4X7sj7mgmkuKZuy588vyl5Ig7vJ8pOxDp3p1mhzJLdN3hyaidkXsOgI+FQag116n+JX+2Ksn
FRVcWzlpMuKlRQr2jCeVP/QO8bxyD+44ovULGHOSEXK69KDXOz1v72dt2nkK9T39N2RKCC0fi8Wk
XtlTnYY2rAwdLUjhAV3A+cm1fqn9QwkD1LK4ndRXeJwTO4vMvg9NcWmxrbPqzJBgPyO1stT5Ab9Y
LaKyG/WkqimP8woIIJ76nfn9h9NfwRSoROoLaX+d3mTWRLmNd1msa6M/wDdi3ELFLh+5ihiWVOU/
Lawiw3TEu5Y5OY+Zdg8M1Zw8DtbGCj0/Tv82sToturaHY7SoeGy2r1l7EjT49g740IWl/XdbrW+F
ytUSvz+ol9UQpe5hmndpu3FZLAv8q4FazTaYS91o6pgKx7AvgDwjlR6mSYToB/Wjo3C8jR135nJC
atVSXWQcXGQ4VvtaK9UKED6dxVZR+zytiMNi3QsLmpDe+DYD3sI6w+0EhhEkdABq+ziEFvI0Zjsk
LC40yIJ4JZntZ6M3dl9P1NmFAJACXF0MeNys9Tom3cALNOU87tpT4ZB2Cy13di2/+/1VL0RXNNVk
MR6X1V3h3QgUEb9dFl0GatHHXLRh8JpeHevdUPaO2+hYa/Xss+421x+qBmiCSz5t1PjOduZdS6v5
93qzyMtE43ECn4Lc6aKmu2Ddr69n5OyitiGogUlHVLeuNymFXGz6bIyYTZYy07ynGtGHR7P052+T
if8O3b9trbZpolSKUsLoEPB7iIRIdQdCyUa0fn7M/m1itUddQYU2S3THKXqiJJGLis+4pWB4rhGM
1fLiQRSH1fxxr5QsLabC8Hhcz9AutKDN2Hnh1HgbOe2zzcDibkEoAWq6NtPqC564Zpk3MaaHJCmi
06EKufL76wVwbksuFWpgLFFB+qRw6bDcgOJxhTRwhWAxMXKY9o33X7dxbpHhgEaW2cIyg0fsxwHD
n2c8byh6AkIxD4Y6hCGDAdn5+drNNzR1zvbHgJEm1jPuzPWCdtENsy7KJgYcylCeeLYxXmeiLfTg
399fLeI5K3RlTooGAtFK4PYXWvFsqjAw+A9Pkw/tLKvj3Z3WJAlTExVjZt2VQwB6fMpQqzzMW3Nz
7paBYxSg+wYABZ8Q6U3ST3U6ZehPQV/w1jzlVRLYKUUBWr/w5mxjKZwdPgf8K6TS8Xb4FM/wLBu6
Ht1SxStV3zSVIYd6PaNs/M0lB8086BciYEJFFPIC6+FrQda0Gl7Fs+aeHJxpKtL1SXU3JB0MQpWL
wtjydgYTfyEhfIgQ0CheRMhzg+aKGv4qzqncbpq5nVUxTFvhcV/mv0y7Pqmzezfm3kvTJ7tZn/9w
NYGUM9IG+XSRdM0e6jNhPwoyGW9DbZCOMn+SHrFtsctUudOdYVcsOASrqyIxFQcDhRTuJBGnRThB
qqZR5pPldf7iLlZxGxQt+D0XDwN3d+5oHEY2n7xRjbT6pzba0P+3TgzAgkYzwlzmgbQGMtNnoFWg
ImcDRFId1KT0x8EM1MoKkdGHuC4Dltx8k8ODBUW0ERI8NcBghadCFY1F0vUQO7KbSUJoeS4Jt+Ru
1opgdPtAQIpmghmRldyMmgFL4l9sgZLZuu/q3Y7B+sVzYtHBrcgTQOJwwhwOc/km6MGMyaVJGH/g
6i9Na4+VvZ8tPCwM5Y+j0dACtKpQSyKTOwX/Xyvf2qxDRd+8AY/Vz7PscUiKECZWh1TrLlJdR1Kf
hoOLUKrLfDMxIulN4Tyrj0wp4FExEccUvttDrZwTYWiBPrNL2LaFZnrZpkA5V+VbViXHCUmfUajh
JGlgz71vK/rlDHEJUOd+UBM6Bn35oDN67U4daVtUIo2m2+ml/kxZjSpAd+LjH8O9YqNNsqnzmfGo
ps9ZPpKmnoIkvTNsoMQnSiD5SRoVon/jCDWXGd6D8sb0el9vUQ6aZmJozl0DCple/qEMCoCS+Uib
xCpUHB0OMbmKoCpGDJteU5QiEsCoMqH5Or/XdSiHK3+0wgkbqV8mThdO7uQrUj+orgIaF+S4mbVT
FUgh9TVkgJ2DlT+Pk7ezu3pf4pnmaXc578A7NoM2lcHQabvavmqHRz37UdMHgdy7CWiiFPjS7nHM
FuNCHPn2DZDyYVpyIlWD5BZDvfk6r19b7kLoju8KRT5MHIKH8FJxWxbpQx56rRmaMtnh66LBpvt6
ceB0dVK0QG2gbJJnyuWSKDIzFuimEaU1PzpljWHVw7YFToa/wGHjfhpcUug1kOR8P7f1bvGpMATA
ZdwOJVzYxwEK/CgS9dNw4TWvyXDbOKoPP3NfH9NAme0bxZE7MbLjOPB9VnWkMVUfZge+YWT+XNth
DiJ2M5hhM6e+nisXHb+q2pbAGgPVp8TvhvuyHAlVxp1TPRQQx0c50y/4i6I/FO5M2mnyvVYcEvpb
a1W/8NpQVQCzqcowy/VfKYxNnekxq+B67bZ+6RTo4RxytwwmAblhGwk5x/IhdEDm4tVzip8UUnJL
T7veDaCAEuVDDV+wPKBdERrjveOJSO8XS1gYAI/9Yo+EGKOqwrqtYSTJ97aO8pjGfFPmCdFlejDk
EE6mHZRD5zsjs34Ia1D8nM8jmVoYVGa4CznyWSwPH7PQ4Llf3SoHbaCQeLZ2bnrLbZ1Qle1hsRhY
02szOcTFVmtsVMTKV1uTp9lyicRRXWNbTYWD+tlvB8kDClYGtQwizRxAShiMWGmI5M1V76V+08wE
uokka5xoRKZAajKoxLSriySeMynwe85rX6mBinKfkaV+y3MyFC3J5p+j+qvS9YBOFbKpQK3YFfZ8
QbhIfItlZPAavxwiMzcCC/o9Nb13RO3LQSdwcCZapQW1+wsa7b7W4yT19NBVZj9hTzkSDy0FHAcn
LFHY26SqO3u86tvxWKgFmQotKFEZ63ELzN1rx2oizF/IiPq0PtY4BQ3FPtYghVZSolaHyqBxbbeG
r1YpMiouUcAUTBrrsKDTGFjGxVhcpjhmaP2S63YAZZWd0f0ZdSdKzew6pw4xOqBYpsw3cCLRhoN0
CnQytIoZxo/PyS7Nrrg97qdM9ccJJc0SVU/rV5v+abUfRaVjDQ9+26DLI66Etg0h2nI59diXVR90
ThkWkMlLMGXl6CFISYmaXhc4bpQCHD2LmMWj1Vm+g94ItTnOEGm3sUwtnuxtmPbC/QTua3Nowy0E
6BuCCw3V7mcK0oo2ekjk4Bg0U9zXHXYE045tlZMsT0nBy8u0SaNM/GybOSx0Hmb9vdHjv9KoLbWw
6Z/yMg0K9juFPHu/FHnL0S8XuOyEqgi2dyWQHeKlD0z9k1fVEXwydsy1fVUH+M/T06CubobWCnKt
Ocz1SIZyDoo5v7N6Sqoch6o2OLcSKRlYReNyTvZAbZAeR/YMeLmBveNU6RXFiKYmUlTih4atmHk8
MthTM16ZHTs6IDeA5UpkqgWtMMI6t8MaIL5OarcqyAKTzA7NmIQ9BWO93oHHeZy4uXMai7DcAh+2
Dd3M3Ekbk9KzvWNkRyS+KG4IRbNCl3d+kvY7lWthnhmh11kR67SfgwItYaMNWwqPefG2zMacF0gu
PVl2f6Kt5qPAcag5xSb5YY+pT6s+ppbwodJClKm5GPUXpjs+1737EjPcjB3x5ofM7rFUnouhCAdj
3hej4iumE85ZzIvSd2oU4wfhQ/45nLBZVDo8mI3jD8q8n2qk/sRbnT9Pk4Kt/VbY1YVS0Zsa3Eil
t3Ec0iNrX7mpXo1YK6mj+cKrwRF/HOf5YM/zTmuA688cGFU6J8X2/LZ7AW41hMhbNGl1QYSL+Ijr
nOgweVVTGQ59ETAxkC5vdxponrR9VXF7O3YaiqkMcuuG6zpK/MNlS2mYm9VR19xjCmBEY9/y3iXA
vgVOZ4XJMIesQmShP1ChoBHq544gDoKNFmWZ0r12u/K+MR9yN4sg97pjhRUpfY6zjBux58ofAgxC
U77VxU3X9aE3Nhes0sg8vlAThx3Sq6LTccClJE2NcMJh12bqTxjVk9rKA6u+czjwCaImC/lw4tbL
rGW+nkIRwkFMlvUI/EroqzcnrvQPrvHqQTEA4rJ+Uzq/mer9dqYSlpTDzqr+uPD580YEgo0gAkJW
Vp75Vkb3WYbrE+kOurxzAaQQzc8l2NMR0dRmHpjOq1Yhk6vgcwbvAvnEE0v1HQyCoVld4Oo5Ss8g
afmW17ixe7oTtffCafcG+t0FMidGnx3Snl+jlnXoCn5Zlq8ObQJROrsBkrFK44VVa0WzPkR8mHZV
bh+bpOvIWMG9OFOiSWSnzkMMmYujVzfA7YGPLneJggjMzkPLzSBljqjGKvbAEJKx9SC2CXxCageK
sHaKal925lM27R1AwZtKuUSN0a9GEeVV7mu6CLg3PDZKAWyMHiAawdF2Mw955DV1WKkc8NGCeFkb
cOruOm/EsQ4SploGXQlt8DIPWYIIXuURaBthO9Bd13aEe/qh1vmtWiW7wbYJqt1EDLe6OQZtU/hu
twBsnzxoVtkFI8Os3kJ370KmCFGb66q9MtQC5YRXxU5wfs2+jpHNJrpTERMBxk08yPPVbeu7uYQR
sLqrZ0HUHje4MP2Rev4w45xWZQCPVPx564NJGw4MgOvc2yFHE9dddUDyKey56nsmP8iMHcDD3GeN
7hsOP8pOPaBUHzS25eOS8pvuZ2YboQ2UMoS8YkUvj4rphpbBriurC4fsrjauIRjgJ46Ofv5hhnuh
Fr+6eiJGgQjKcK5VN0GqRpLEGQ9jnvvMTsnQZBEDJcjsSsBvqnDszYOe0mulnm+HvPUVOga0N0+F
TAk8PRHxaHtMFlFljxMi9VPBfbWhQT/YoMQOv4fRCmRF9y68Ewav8o3BQKhQIP5LdxmELUklMJ25
t1dw7fCkehqpegAH+VJLWai0/MQRMWDjTn94pZ5M785USqLMagREcQCCqY1H37XRaoQNzklW97Kj
FyjcZlyiRoFbVIpgQN2vaNOD6b6lUDxSJIw3dLpnSXvXZtUPKNzSIJnkdSeAP+rz+yFtojnjAciS
vjN0oTsloVliRqkTmm4dTJB/6QyfqRDdtSFVrcA1XDNJgbvUw41u4p5IR3qgfbIX6Fg9eYQW117f
j8gntQIOxWzAc9K+pYOpRAbuSFYBSJeNEfZIXHTOFaD6d3qqv9JWhhl/tjGLnsnCcbR8VgD6dFtl
JdEkgl16rJtrDeot9XRTewVRoJmMw1dFtyuN7pVuuJocERWZeTUVd4366KS33fi7hsy4N/RRSvm+
ZlcuQ6g9uYHB8AzMnrAdLiz1SaYd0dTsqij469D31y7+u+fsQePtvqmcSFcU+OuWP2xchJLXb1CF
9vWeRunghlJ7UJLad5U3iMQFhd1d9IbA4yC3r61ueqJN4hf5kZtlhBJtlCZ/Jg0hOThCmvOsAalR
FGoArlIo5H1m/ewMGXb1fWu9dYYg+oxXShWX+SXz3GA0L2A0qienzHgy0PVGdg9Dx/aAx0XWdONg
AGz8tKeEZcoiizZhnVmQoWkvVB0gT7ymXAtFMkP5ycbrAuujL1wiRkSlJj7clUHvOkGtIfClj7BX
ABdjIG35Ug/H1n2zqmfBX/N2wlGp+V3Sxjq+2Em1XdVr4QAshtI/671GjJyfHBDETaV/HWBTGyAs
ghHTJtPmTD5kEQhBsRtaSIt+1ccc1pxU0DfWEL0gEj9ZY4MQXiVcIphWVaS0nqVln0DSRU7wJknm
E7eNCwglcSdCtBPJ2jpl/e3URKo6BzpynzXYOoIXZLDSqxq84EIOONQzQjOkMBDXw90uGArEjKDA
uiPUd34NmkoGAJtnZJrokfdp2LkVgqPLtLzSZO5306OTe8RM7tOmD5PmukvpgZvWrTbKjWrOknBa
5YbwJAeuAdkhsGnWeUmZ9m7jwvE6dkz0AE9z02uxgP98nfb6lP2EoghqeQ5qRiiwgA3wccTtTiY5
6gY0FsYbAo5QBdj76xb05Sc+deRdE6t6oexS5F67nMa6UdoBkCl/7EpmO1eaJoIGWArmWdvuXLUe
HgCQcfaJYcpdXbkIpOcuixwXp8Eomsmfc437UDXgYY6DbofDzfNHF69DtRw8BPuIJ7/+9K3BWaXn
9KyZVT2tMAXGn0FeM/e72LG/g4+kM9TtFqzOCuDh9GU1lmDgQ8nwpZ1KUihe8F968E8La4wlnqmz
TGa0UCY4OXPcT4O75WdzfpSAiVnARsjVr5L1QPS0+sgyimR9T65VKDJ93YdPCee/o/Tv768OhSJJ
2oKDthNjx6Y0Gt1dghTSUduATW11YzUZqpEMrEvRja5+TQokSDd22mdc2Md+rBVpOiZMpe6UOm5L
5ZDXSQCqRTgbxW2Smchy2bsm0ykyCmOY4X2WiC2vzbMHivvPOLqrre4YCCMTngAJ11wv6ThdXg5W
vTFZZ0cR2sKocqE8CIXDj+cJlCcrKEFTGsulwjUEXlHuvl4OZ7vxroWlYPCuzlGbIp/VRtCYjS9C
fdWtN3VTT2KrjdWS1jtllNOAXujSIYLWfp978HG7+7onW2O1Wth6OgEDnoFqZs14iiDLtFHSWEbi
08H7bqRWK1oa3GlSh9HYLR5Lrwp78+ix+6zf2Dgbg7UGkNVDzlNpoRuZk1+NTCdzivcznIO/Hq2/
hhCr7kDZRXNAukIl6BMlIINYVK4MdhkX3oy32sltL1o7rACeZ7lP873K6E6KJ0v8GIoTd+7y2doP
4rs1Vmxi1QDDHdoGy6W5WhmIW8BF5gssug4TJ+5gFeXl3xaIXTWyWhhdCbD93AMZXxkBRAfbbwPH
V7+/WhgzZ4lJAWiLVcD751khGou+nqxza+LdMOkr9a3RZW3VGsDAmshpW9L2cxhVMKMN/rdmVkfa
DEKh6ygAkSfirZsmiGnbYdEYG505t4/UpXzvIFZyACX+eOIUqttYvQ0UeSd3TX+TWvsiIWCEft2X
5VdWyxvoAAu0uyXq+6Q63k7IjGQZcKwwoEOm5MUBaXqcYSWkkJuvWzp37qB4D/4lgPEQa14FZNCE
GtoSdbt4fkIlC++6//DzHvhILrRGF2nWj8PVg6YmqMXrmCY3eNtwS9to4Nziev9KWM2Hag6a8JIW
B44X4bE2SfhvbEw5KBTn3yKocwMcsoi7LV/xzz2j/1/LWhfWeR6Ni/i6uv0/Osm+m3qEIVgMI9Js
OdHA+mnrU5F6V573UzB2qi2k4F0kmdM0sBXNd2sewHwaWSRUnYb8t55bfmaCZiyKK638W22wH5TZ
2rUMvCN7DKTxQ/eepAJhLs0MagVFEaWMFIiodC0PJJI2YjT2Wlb/EKCTZE67z6DYlFXqXsnzK8qQ
RUfxo9d/AYKIrFOCcOJVioxw1NSQBUeOg/rpAFd0lGOF7bbI6TzBNw6FIBxnsvLTpCAVju9STQLq
NUStSl/aRyRhdzuU2a5E7/1kVnnq5wEmnGOU5DeenuxrFGM8RTm2Np5qI7jSqXbM1WMmXL9RWGga
YmenTgRqHxnU/CAwgJk0g8lWg1HXwixVSQ0EBl6UFwLxfN7mgcrMXQnOUaOL3ZzN/qx0EYQEolS1
EvCsVJRkCxuFSQtJucLRJAEHTyO8rpH1aMVOpV2QoBOeUl1KG7FVjTpuogXqWIatBfMk5sIauXyq
kIWc7Hs2Z+ZBDlkN8r6w8WisfJEDsJ+2F3nB3qxkti8Azg0qpSa62ki/y0wYEHideTCRStt7pZNd
GXP2061G6ctM/i5SHQYRD5PpHSswdNL++P+kfUl33Dia7V/pk+tCNQmOeKezFpxiDo2Whw2Pbckk
QJAESILTr383sqs6lZE6Vmf10pYUCBLzdyeDCq/0wgyXvcTlALTJkmAiHi6wpzZ93Nhygxv7bvW8
T71pAQMWaV/mWGzCLzAWTGtc9KsO0YRYETTRKa1eGsva1PPl8tREFDi5r9Bl3Hm0+2lbFx/hTnkY
vGkDJLApu8wF937hOlYLpGS9BcgM3SBxH8aLyjTGTN1tRfBkD3dsKDb5wgBSElREvaRwuySsrJ2R
3zr1OFbF/ToSZ2MvcUNVNgL2b5ocIIdVpKJz9w7sD5BadGzgk4SeSttgzTCqTkxMN7YYK1ipiKyt
FVq0YwUowa8IMPFw53ftbuQkGcoeBEbkGBdTnJP+mYd2aqOArcMmYyD8TqjlgNk22n2cz+JYVm1a
f+fOk5meHLkJ6A6vPWZOJkoNx0RUkumcUjhSwFWrtBIPMsk8T4ti1zYGKBes93M3aRq64943BqRX
aZnxwd/YHW78gn/26JpNo7cnHt1NvI0gGUxaGGr79LtgsRgBero0m1Dl96M5ME60+EX3yZQ1Rceu
/QFipxqZeKMTg5Hc7ssVmBQYtKi4QkUNuBrIrl0ObeYZqAtFj4JxX+TAozt06eKu4P13aoxmnqN+
Kqb8KKzZZFVoigOYXnMy+xprAUdxg5Lqu9VY/FTDwAj1WbdJmN3ROB97/ajmkifQ++hETSUIAGEf
bNYZ9eOKjCXMc6S3M9PM00pI2NyuSwspkKyzNR/lJ2Qb2mnL6w5Anm3uZzckGRFzvmmWOUibah63
jQRKUhRhG0+0WlLO4anodCoHrJ7bwBv6ZTe4o4hXrFopBuya9jzkaSEqJxlCxJYLVo0bnBmszZgb
4ID10Ma5oHZUmMZNwmnq9yii57cwX7A3Vs4Sq/dgM0HHyLeJFZWuYrEfDChlgkgawcLxyEN2HzQA
nGVVJWLEqEftZgAAUc4XCBgmHgPY3lT2X9cqvwkHCISEeuxwkIxH2z8ri3zppgEjzvZBb+0K8Chk
DZfK+UdeLCjxWsd1csF58o9FhZqw7T4Xg76r+/JFa+8pz+tz1/rbpZc3y+LZsSPR78sI5IUEnQ/z
A5PCmzlzK7MN7ACRje3G0fb+Ys4X5VrHVtjedaM4zsCpOhd+gIxlDPhpiCL3HFxggyKBE0cqPAG4
Wu5G7Di1Ulso4k4gaR6JCyOhwgN64/MR5fCgBsVi+TyM+gxyXdzZbDcaDJNBZ9oP7o3uDwKAcbMA
49ehk/nYkLqVfysBo5ZVedMTvvPc7tHXqP+P9UvumBfYPIBaoMOta+mNM9b3zVo5yJu1U9nQD743
f3RF+KQDCmuUKjgUq53ClWIr/SEDjgQceGaPKMjvlnlE8X/alIZERagfGXFiKGc3Q4BKNuOgyXC2
D3mQEW4frCK8g+dq0noK4OoEpB/h7SDujzFKFHFnlj3iPbFHN1+U799XXYAFstuAYpKSZUJl0Nn6
DMW0trFAjJrzbFCdndjVetam2fGmORnRwS3b2YRuc3L96XuehyReB7WDZBHadx/DGHjKj6kBvjbK
JywoIGzVL3BvvEMe1XGy8wS2emU0BMULr8PEDuh5KuRjqedHv+SbUsgfghd731VHwZYMR7Xj5AKf
z+dtpXAmn3A9byfcLarlXuvyMGAaWEG/mwEuEaYiSVRS0vFhKcyxAQvC1jSxRXWssPmq4qUkbGs0
CEOiA8DsP8KsK2ZAcccVI0U4MXfAzKLAinHwr3MWOWOeAh9ACNicIEX86AmVNQ043ahQi7DA/7PY
ruxIA8N02jy7HDxG6kYwHsdrd4A/9ptO1EnlA0Gug6QYJ2iJXB8O4E7atS/ljEoAC3e9gsYPZV1X
BfsJPDJPkw8wdQIgSM7MHbKmEx9QK0zLcNqF1gOyS7LSiKjI27TKp5gQb5fjacewf8HZLO1d8KE6
uhEXILZo4qHotos3YpuqMmn1EapVe79bQeJa70BuOLLJJEQskQ89Wj/rvT1Ud4oFKZEK7u4t0J98
H1bm5PgimQL0eGdSq4JKRvrdbY1h5I79mQRALZ1nBn5BD5KDbP3j2gRHg6xVCuy+GawI0SrJZLVx
n9eJLz9jh46QWXKvG8DwJQUDB+cgjh6tPX/vD3ZifIQlWT0YJTik9AsKQxg6LXkObX6mFT9SXYI7
YqfD3KWu+xUrUYe/D1M+9Ntu1UkrTIzCS6IcAz4OaGag+YDoki75s2JAmynqCwT4nWgyjm3LIegU
Pm6kOzwhPiFaUFaVqv2OezfAMmBBhatOsys2o60+zaCvDVb5oMFZ8tUag8cMAhBLVSMT9E0Gvs95
hhHSagEAYkAiJ/WgNX4HkgCYY2BjwwPXINq0z22wgKt1A5T7gxY4dZgVp8APwjwMEw5mtsioyneA
T3YdFAtO2SCuunK/LnCuhQtL2naYvrxLYPq/Fdq6WYvhODnYUr3HEcybHNY89CIin/2tp7DmmWrD
A+vYIx9kaTQyYc2hCp5FYAAYfqlJGVHsJTg9RrbdHliloAUFbiVQwxSlFdG5ib1hzUoP2qUB3Cyp
9mGBo0TdpDAQSgCzJF7RALGS0A5BWrnyyKmqW1nLPYzUYzMykGJB7bCaL1YO9GmScbOC96aWIyjB
GHJFHDIBYZMABCzTVbDbwrE2XjtGplRRINGdthsTBwgPmB4NjGZIheMxigHOUmbO2h6wl0fz6iT5
ZD3UfRP1tDzxTj+U1I1Z52cyB8bPTdIJK1Yu24RBD1tJeQPZ+NZyJlAq7ISVJM3VAp5PeA7goY9V
KfE0BQgkHtwSFLVQ7Yb1wc4bMHK8CPWPzJnkZnG8m4VOO8gnsKaCibOOERCGaKb6ACLibYVMkQEk
AG8JcVoyiQu73E75j+5YHwdinc2aJysHTc/CedomH3qwzdhMoM/yP4xNc64skYqaPzdAyIfRYI98
RoogCJ/Ot3HC0W0kWU1pNmPgF96EHmqTpgJa7+t0UEPsUh1Ly9twS2a42kVdS7fM6lNSdcnYdiCq
PnHzqcUUsguOvii/FV6V0GrAfrqmpSUPXlVlDYMv8kUj1wZxCMYcLe0jDu1YVmgcgFGpS5mKEC0u
4bFa2N1kAN3Ds5czLMS1SiswIzttJYPdJXltkqKB5G3JcRbCKG6rU+nlmTN62VTpuMfc4NoktrfE
RTBtEVX8vQT3CqEnGyXUzgMFgEKpW85uEGlGt0tXPGhFU5WTDWdWBiDhYBjPfN4CXHXxW2UAUNJp
BE7QarvQzwMoJBSoph+oHw52Pj1gxaqa2KoQ4I17odN22TiriIXfXdZE4Sij0rPuK4jlIqtxt8Xs
3Hug6PK6TBpUJ2bYZcDiIKo0HBTmejPOARb5Ja38CscUlVWeTHJSfTKrinHqj2XufPV6HRUOtLOq
2bEuTENcVGzu7G20L12Jg+oSeT7Eye1l+2YRDALSdQY2HwxRB6cGHIGWyEVdScF7P3bHF27N+9aT
ccXAFO36rJcV8M/LFSFYMe/BhoasqyfgZHr6fpLusV4XEP6GE+JtH4JpQsIXtj7rM2/miLsTtgtx
rC2ZVALbiSz2+iIjLst0qfpTZXVR3XZgu9yQtdyU4XDv4qhklcHeXiloALhMBkWqDG4NDMwO2Tw0
/ZBModmI/DNhPei6xd6V+WEIKWaoAbkDxkPgy/RgGAc4qJmcp0hDzsJQZXXVHseCxx3AOUbblNbj
QUu6G9mSAK4FP13gacmXGiw6uuJ0iCvkCFkhwYmeXkg/uOH1Plh8HUls1UeBAVdHIoOHEJClStCX
Z7M3MgSBJ9zW9V0/8Xia2M6v1SYHb6USn1vPbIDSgjI9xDWtYtBvImdYorY/Vzl2aSH3KoSP4ESR
uUkB7mMCU/vggGUwA+Ivxm/A7qIFRNPFgZMt7fdBNyVSvdQgr4CAFhf+dI+abqyHCTWRpykss64V
ad9be1iJomPBHXZBQqzoifkgdtrILqkJXhHcWHxnV/bOth1ZJITYFL760nRFAtdRcNEdsErmGBq1
RE4+GNXqhS5LNrUyk9IHHwPXTuwxwqdbSEo3sHjDHkqgM8lx/7eTiS6Jj3uxLdQebAcQI4LiqLHJ
yKJEiWQ5DgoHRykSibNL7hoMeR75K3zdhwGcaL2Ze1wenTlmbX2a+ib2wSBa4OYG7D6aBc5M7Ivf
As0F8ToHHpfPzcEbQYzhI/bJ73riX81lH8rpBqZ/FchoT5WUmwuraiICPIFxN9bevvNotnjgX+Rt
NILXNoZy17ufGtWjWgJWB5yDITTayApzakKNoQ5xE8AJQZMdGcCT4Z9rSQ/jOGUVd7BDdOkyldm0
MPBFrXQCU2gqZVZWY1y3axSs4anROhUCNw0odXNbgJdCj4yDFYnpqWSfOX6/V6sVmdWOPRtalxpU
6c7bBThDKsYPY0gzryEY99Y7leC3qqcIG4IYEYkzcPy4qmmi592yBm8FIKQXgw4YI/0BZIdv4Ko6
9f1fL3C+buuqwBkMhUZWwwShtjlSg5un5/07Fc5XT/OH2qP9N/ARRm4qtDDPH3PnHEikFez+bw9x
BaNZg83RCJpAqDxIjV/Zezqht6rMr9/SVZXWL+s+pxN65HKaWSP1Hpz5VlX+9edfgSSeW7lFMF7e
EWpT433rJfD87t/zl32vlSuoxBLw8JgWMFJs90V392rACnThoszfft4db9a0f+/xa6BeNevk1wRP
czkL6PtRP+XuO0K3dx7lN3z6fwra9t8cVAL9AO4nt/qHDTpqeyQmoWH28+d4r5GreRgGFXbjBb0u
c3ihZja/kR0Ih//Ht+X88qo2b/9trZu+xGWuuSUmRv3BbSNsIj9/kN9exzUe82p82Vc9r1ltvFJY
qP93lgssu8Wy3bQLiOShk4Z+P0bQ+EPcRDhY7KJfThDFkwgOaX9ZaQ20Drssws4QbQSh2NUXcaCM
y+Ef2NxOZYzqGpmj9r3V883RF0D/BsvWixnI1VytXRWqgGGUF/l5re+U87mj7/iuvrkcvGriarrO
g7UQeEJjOeAJ6j7Fe6DQmxvA72C3dwUFQoFJIKcB2A3dnucP4A7V4DHyI0Rwcee4n34+Ot58mlet
XQ1zVGJdr1fAvKfV3IgOdVUR/lXTz0u3Mx+KfovCCeE6jKcNw4GVcw9m1nRYwb6V9LG2nn/+GG/O
1ldtXB7z1ZIwM+M33NHNrds+i+FEcGooJERu5L1Mzbd75/eHudrQCmWprinwMIUGuNQG21K5KShe
MV/7zaj/sn/E1bu7PPer5wIvxbK7y7tjq+lhKqzutd1sfv7uLtPuT+vDq3d3NaCbUlmT76CNtSN3
gVSgOQP1cD+XzXHkLgIPHwL6zqh7r7uuVgIjkOopAlBfcIfYtr17ZgQ+OpA2RWv5nj/bm0sCUi5w
loIB4J9kvgtubVBxAe5EWJCh2aVc9PLzF/heC1dzqLBW3i82SDZNn87P1pwN71FG3pqlFCUJC4FW
b0Q5581ctBW0lbe5KqNqxdUWAou//hDwWQkRpoNYoD8ZSII7XjC/CcF3Ap/ZIL9xuKhaxHur21vv
6nUzV4Nt6oO2zIWP3hAPnnXsAhQLzeefP8rbb+v3R7kaXfPizwgbQxvM288Lap7/xoL26hmuOSF5
ZyGjheLzh+B7IB49cttOP37+CG9NkNdNXG0CDLCbmHiAZbl2Y6oZqn88MuTzVKp3Zv+bL8sGLRf2
ZvDIvLb9A85MCySIgZQ4PXgGCcvjO6Edbz4KxTrFEC6I2LDLivpqCWPjQJDNVbe3Rh1YPcblCH0I
+wZRcPTzd3YZOtfrGPxwHZgAwi3b9q/OUtNkhxBl4XhBg4PoE49H5Guxcb5Sevvzht58Za8auvz8
1RM5XKgJcB7oaB2ACVQu059//lt7DOKswgs15KK1v8yhV5/f9KtTwfkN1CwLZAanQE37tmm+LZcQ
UtxBft7Ymw/jwxLABhcM8SpXjVEvrOy2YRd3z0gVHwL5/PPPf/thfv/8y/B49TBV7Ts8by5kTdDU
UfmoY3j3VfpGVe+8tcsX/VP3v3qQq3HmmsmR3MODtLDdb4t7izQAKd65erz3tq6WLwogliC2E08j
mg9z0J47sbxzvnxrOwaNHVnDLjYshEH88YXltLVs7dTYTWqR1N7j1D5bkEDqoIVVLmS4XoMa3ntB
62/20qtGr3rJrBQ75IxNUva7coG2pgAG0wAe6hP3vdDwNzsqhCbdxvEFlpZX87RjqFSOLYb3YJ89
wFDthpt3Zuibaw6D1ADRzTBfvyY3wg69HZQFOl2Di03Ojp0eIl7fhOHjzwf3m8PhVTtXw4H5AqfM
Fh6gisQfq/dyld7+dN9GxAHoZ0F4NRKsYskRYmhgmernN9AMwGF2eccc982+QLr1v5q46ndsMaut
y6EGg46WDx68qfx3uuK9Fq6mpTUu2lsVWqiKu9q7Hc0xzN+ZMW+/JzwFfHYcyG6uBpQJBHdbArXZ
yL5Z4qmn4t9ZI3GC/FcDly/wag2TcK/MiQ0X6ckGg+yrGt+RT7w15eFD7lo+PLzhtnx1gCTAaUC2
wwl8Gayd30+I8mDguzwt3o92+lDqs2f+HUr16yav3tlakxwWaziBjyI42LqD5HtOmBVm9TI+/3yS
vDUCcHSFOwxmI4wuro5jZEBg7Ziv2Jftx0V/dXrUtKd32nhrCMA41aIUfnpYOK/aCJ1+8fsWbzDM
W/j591v74kHx8+d4sw0wtuGvhJSeP7nS+YUxlcw1FG+Qvm28v+wQh6ue61nQFCJvHM6KV7N9qEeY
PqLYeOuxR8/c0Hdm+lvf/iJlsJH04V7iW/84hsc6hD9yg0nSSzAbI3Bb/vrbef35VysJmQEjyAJL
oSezsEGF6S9+PqKVkSWK+gELfAeBfFdzpLE7uy/9aTiVBByJ8Fs7/lU30esWrqaEIyApstU8nKpp
a6mzzz50x8rb/Pw1/bb1vD6moBXcrnCoQycge+VapzYTJAA4UPCe9GTfUFUgh714dHEa8saThJ6x
eAhLcSsZhNJ5BVDojpAnz/kM+HxfWN3WwE3gnW90eXPX3wg2npDnAU114XH8x5EBQ4fWnoPQnHLN
7mqLfc2l/6HTSC42ldhY1N95/ZjKKTiHs/nBG/nsrb55h8r9pyrl5b0gHwE5v0h/crGO//FbhD3T
QCLwLWwYNyCwYeNOYMWORp/g+X2cVQk/ITrAW8kPH1q/v3HWsEh+/ia8P78JhtRVhjRc22WIfru6
dRVODlqrY7oTfIXErlzNkgSW/zAwcd+tcAoKeL4hPnnKu2o9ynU9Kzv40rjrg+Z+4hbdM3GdD25x
AdpBeUIt9dEKOZi4tLbOuQ0ybwc1QZov0z0SVcAmcTggPZANVuMeBtc5CLlkDlvP2OJAUgBx2SWf
liBMZ+JDxL+CWs1V8CI1OGhzD48fl0FDPdR02zpLxgMg1xDdAx9liVObI/il5xJp28xds554wHdb
8Q2WUO8le1+vLFhREG9zOQUhLfHP+TDM5KsTrrI79U91sXeK/xaq/Of3+f8VL+3tf4/E/h//hX9/
b9XS8aIcrv75jy8vTceb/7r8zf/8zh//4h8n/r1r+/bHcP1bf/gjfPA/G06+Dl//8I+0GSAQvjMv
3XL/0hs5/NYAvuLlN/+3P/yPl98+5XFRL7/+8r01cBzBpxW8bX755492z7/+AhPsVyPz8vn//OH5
a42/O4DysKz98PXPf/TytR9+/SW0/k5xsMUAtS0UbMKLMmF6ufzEZ3+nGMEu3Abh0ukHl2J/03ZD
+esvroMfIdWQ4W/+9aO+NZcfOezvIO4hogghYlhiLcf+5V8P/4f++b2//qPBsbPlEL7/+ssf9/vL
9IWbJgLs0FiIWX19mim4LS0ZFho+xfACqGvF0tWd87gMwBN99V7+2fTrpsA3u8zJ31evS2s+A3KA
7RhiE5z+rtaNhTSVUr4Lo4uuA/Uh4Oua8lySTW4o3ToK96XIly45z8NqtpXTTTvlrEOK0Nd6v1ol
f2SLbj5JRcmNyXN4g4l8ANdXaHs3SFAso9E3w0mIqvtRF0Jp3C2R9FXkGo5JvZKIaG446T+urkAg
6dyXYxHXs+5AZ3eeNHyeoMP2uftJrH31tfc4HJg8HQ53BiIwDbojI3uoQEBRHFoZzpE3kvymqW07
alt3BnI/0q2a1wsJQ55RO1umqB08+hFkc/fF5rzYgOwP9wtatzs6I2FGzwE8tvwSvKO1D/y7ugwc
KLvABurqoP/YjeAVO4vMUywPkH64zQxrpqCr5ONaVPwj66uhhIahnEuQM9hwp0drvV9yEBjbVqqH
oQFfrDGhBpm1rXekqMCmhJGFNW+dZu1LyD3I8sBZW7zMwmsPDXxMwqitQth4rNBTIvCrCXkizLh+
HYxu9s1MvScGSy0QHmT4DO+B8dEaZpCBQW29Gd3OfgwX4p76PqiaaAQT/CRVEGxh4MIB4dcTDFSK
Zj8Erf1ClnLYg5oaRMUC9+jY7yvQN409cfjoBTVYD3aXFcYPYANFwYHpRTnCYKBS4uDWCwjUfWAf
qr5WB9vz+7RqoXYAsdeVQyRzan9iHaz7iJfDm0TUvbijwupBEmEjWGwBohA4k/ZG4z38gJKPTLhy
TjUihfhwnjo2wJBjov2nsHfIpiZw+fL0PH5svIqF8ViN3vfS76HBrya9c9wKhFQQd82QkKVy1qgT
tv2DqMnfGysw27Bq7R/KhbKDiiKAZgIFtgQhQPD7Y8hzQw/nateOFtn5CKV5HIzrgfHVgmNfD2Ar
jU5gnWUYdGk7miAbmgB02jYXSJy2VK/AEe9DFGmEFgnJLfsLsjXyQ9k3iFxsmbI/Ib3AG7eINgJD
ehQm64elBCXP7+AHRUJuhVEd1vrj2OFioRUovVU7u1XEl8rdTmwGQdfwvkBBaDbNFsE1RYLdy33U
BUadlo04rcvIsPWxMSm0mmXU11AN5XwSiV7UPIORAzOeaaEXqxmmHmDPjpS3MByXj1yrCfTmjoCZ
UfYWuCityy/da2fjOIzxYBrrk+uCcU+wpYH569Lpi7/K/DbXpbgLglEelLEgdWobB4xdj9Zp6dV0
3za8TGiwWHCpGEl7l2sz7i3XosfSr5bY84V7i3NDd+59wzfe3FYgwjfDFv9nHalfBdiQa++THFb4
9misTa0e3FMwLgGYSrUAKWblmxUWRhuISpzbsjbTSzHB4KSZJDvNk7em3sTauxIJQ089WacD6S0M
XxQLKQyh8ulci0CcGpuATNk2RQmarK3vaDXOHxfPg3UXoJD6Q94WGP59DktBNuQX4dRslB8VLSQM
oYZxEXA8+sMa2XTEmUzsQTOaYdY5u/tqdJeNo2BDP0zq1sbK9KEJ4S6CBdFoWK/AVA8eWSAFsWkG
a77MIeeBKGIHy0E7pTNxPsiKwxifILKkX5bivCiqjq2w1wSeQcuhcAAGwT2BY7SD7Q+g0KmHVNVj
+yU02pz8ClM7xUUTHkPVmIMLRstbBpnVCbG54qmk8CTmJQ/wxk37ATgH3Y+ytY9DO3ZYo5Bu97wM
sLejGAC56h0kXF3G80SCp6CFudiMv4OLmMvAfqLhIffyLp2xi2QuKSC0Ka11OBsDkVVEel/sQpfD
USMUQ5dUOQ9uqRbel6m12RlC/wWUw16ukJaMeuutDYxjFtc3kels8onzHC4PXe6UkcOa5aantI+r
cgqbRFXS/gKhoZWFkiuVkWCZs5q7Y2rTwtuNQTndFdXU76HV1QnY8aDh2TakcLpFmqGbsxckIsp4
EDV8Nixbutu5Gv1tIR0/I/AE+s6h3s+M8qAcwGIHK65xDg9QvYVZULTBN1bM68mrw41vuotfzCyT
sAjc+8KrIXGAZd+jIKt9I4xP7zHI2MkFbRNWpERjF6GQaMcV/DhhUAUhzA5yGXhB0A6Lsuf2zY2i
i/ikzCRehMX8D6uLgHDXbQbYkIwFFEK9dgIEga162DOyeB+Jqr2Tc1EseO0E01YzwCWuF613YK0o
b8dmBZvfc0MNvUFJ/e8tFAD3WD/hW9j4Jk8xI5uzO604YaMmvMBhy3R3Ra44NFedZDDuMDKlrq6z
2eu6Fz3CJaXSEkYe5mKPKDGvMyxeBlMOV48ILGgSj1ahMhgt53vKKg+Wmn39FEKx2yOjtg4g0oJS
/VDOvL9ZZqh7qpZ55zIHiVIX6+dO1i2Ulnou7gaZl/sSxmRfQUXrNxQENmzdg9nWoIInEqaBMoI8
DVb7frikYWdw2ic5OzEp/CKe2EUt43vWxlkRQgKTNpPatYU5RMmlhpervbAhQlk5M59Ch5gtgbHF
h0I3BB52pfVE5cBv6lqzg7YpiTti5R8t7DRwqXOaBXrAEk5Bw+DckronKfEmJx44caoIAjS4JvUa
pVQY2oefB3eqHnkL460R1kjgzNZBuMZ1TewMBbP8gTHVWOC0BzINTYlLHM/hexCBAImFwtRKwBGO
+Xc0134Kf5gJ1pjSnbbMh18V7OjhSbQwDdZ/GQR7EbbwC3OqpT/7MGOborLu5nXLRr/Y5zONtYT9
zTgy/hH8IOyfQit4BFqKezejgQDPbp15BxcRd0OWdoxxNhaZNYcg8k42f5qtBqk+Ezc7A9basyvk
BLZsM1lPjjdDEgh8qYjhfLzcMVG4myCvaQmdNsfEwlxOOr/UWeFKukGwTvjUgJJ7UaC2+kdhLyYp
weQO8d2ZvzOMwcKo03TDi0aewM6pz2Ul65MldAFm7eLASiyQMJ8l+SCjdnXKl6AlTnhsm7LEphkY
lLM7BqK3pmI68sErHmi/eBwUoqo4g13d4ZmkDamhO1n7wO3ld2R7wZ2K0lyoBAFZjoytvIOFEjO2
+xGUlgLOV9gVN/DoswDSOAMUTlAmZ8VQw454xtEd468k36YwJDd2XxBUCUR5ChQHu3quEAud1oXZ
1eNyUVdwbzMXbt5BVBJUe3xkd2gG0jyKgJc7MDXsTwhEGM4lbOTvbchzH9Rvm1g7jWBz85495DZi
fWkXli/Y+SdoM+B0BKfEdt2UDaogDo5fUxTmTnMY9ALHX8Qj69hrbAF2sc+/MzE4bTqZEZo7kJnA
YzAk4VZXbJBi0KZmcut7pTS5dSaY8YZihnJPS6g5ppp+qLrKeaGDBYEUtDXFZ1KUwbeirty4pwgm
iOaadk92I8sHcOS9J62bBdRhy/Z+UNcweOROWDGmAK/b8x0BhIjhbFytfEe6vMzqvAlvOnfF/gbW
r7WdfQv01t5fIJ3wl+XjoCC9Luyc7hoaFBmODGzX8Uo84AYPM7G1tr9xz1d3SKSjN8iFIt8N5G0l
9B0UgYzDqnD4DdSK1G5dPMi2IRo6ODuEC9vswbC1gsWZoH1zqp2+Bp+oEyfb9Zq7ySohbnQtLW8C
SOLu9CwRdwUrTDhCgg++1V6FeJs8d/dYXVCXmri7cbsu3HruMmVLOIi08HrrXEvoEOQkexHVCKiJ
5gLpyJiN/oGjtnmnOyKhhprFIx/yIvWE4ycqsNi20GFXYPPASTWeNXx+lpnOn3lekG8Bbst3RbgM
LyP3u31IIMPQdomTRDnmT+3MoGd0Zyt8WIRpHhyng+JwmAeawUx6StoAQhbWeGSrwyrctmQliaPI
2sAvwgOHh5Wcb2TPfTgPEm+GRpJAbJ6XdEvohI7tjTd+kV6rL5o8G9vh2llHbeA+CqetNuhhnLc2
m0WNc1qUM7OS1ppgjtk4DYSr7jKX8sHTQw9lm2cBLPa4C2016mdz1sETc1dRqEoB6wa2l+S4o3yB
0VGeyhqFyJgINfAUy4WTaugVDjZ1+qywtcEVqGy6dCD214m2ZruuXXnu4bgGgcDsbr3Bdm/KhU3b
GWHAIyl9hCeMD2Plapz2hocKZlWbyta4gVh2eUMgzxg3OOerM7wtyYaQmpzrUvmwP/eKU8/X/0/d
eW03jixr+lXmATbOwCdwS0+REilTkko3WKWSCt4j4Z5+PtRZe1rFLYpz6m6uejVbDZPIjIyM+I3z
WGkd8pF+HdH/8CyivBnMM2WIlqEyQb+rPNgj6g5L2ARcHvWavaeE113rVlMhVqu5HoSb0l9CkCwW
VeV/R36QqVOMfCm79eZtk7WHIckxfPC8tZbEwYscohKSd9UclL5y83neSA19TDvdtcKIrvpRhwg2
RJjukZbAenadMdii9VzEMyfGb2Mt0XenYOZEHtqAoAX8hZYm8REJJmUxloFfzkpokz+QSmLb0/RB
II+KjuDWtTtbf1Rk47VPga8UjzK0EmibXTG8VLaNAixdmtuAQ/82gEK3c2srQOqwg69vRC1d7ihP
Knuehh79+ioCjRYXLj8XStTdZz70pcEa8nfXzGKk/IhJVPBUf1xBpw3vpd9jzYp4XLJQTF0Dm94A
DFU6i503LeXP1IRcGKuK/FVZrrttWqWYS1+Oj/pYjg+tjFL46k41N81OoNAeZ+UqZm7ednmBaIKr
29CtCfzuNo0qJJPyxE+CWTTK8ak0bH+YSX86Eri17t9C4yiwM23VVgPIm3MWcimQb+1eIwsrtDCC
o9Ixd5ZmYY9b6UTpd6rMkT1HlUOH/VL0BlyJBB2nDuKzrRxdeBPfk0hYh4pF++a1AFBn1thnv7oY
OYCVCBrjLnCMNl8VjdsyV81J1ttF/E7OZR8g/YnZhAqXrjOxIpQcROcaJdRDUmTGc67VHuSHwBg4
e9hRsW+y3HhRtUE9chg012qsFo96ATAwUTLoxwV7qFUO1p3hSO0NNWg4zAVOU62TewsH7ghEdAux
CZ0t++B4gXMTh4HGtunb9TFVdPPKcztlRv0rn2gbHJ09Ux3QDO1MbAxcoDD3ImHpztXeFeWqKpT4
Oo2Fr27R9oVf4pGLPTdBMHCq1+17I4u1hzhTmmeWhrwpeBRI/1Xy4utevKUCUMJ5blN3jWdCu6OD
4N06DidbWKtxeUsprty1SRBBLM+ab6EsnDcdoeZ9F3loCQ1dugvKumHgDQVt5U55SWITVVG8BeuF
hoviW2v17ZVuFt2VYZk/Y4c8Qy1abeNYZb4Ixta/ki3qCrOuKbr5lHdNrGuPEofIhpeyaiXEvtI8
cuAyr2ORhjcUTVzoVrqVv2KF0Cxdp8vmpTkOVz773DwcehSHZFNlsFilnv1EHT9dpt2QrvKs0JDO
HcKrJDPMXeHbpCHeWN+bKdwzNBr0fS2y5t0KdDYCQ7F/eHllXVk6J9hKFSqBs/et67yTsGNttWYr
wiIt3IgRXVZFL9F3oP2gHIhQ7iEhMUZsVi22PTwXBBRGTVkMfdTcFJwrHAzabOsmaoL43rKlfIYW
aAULs8DuYt57fofzsWvE+aLzkeDodbvbYFrNrRw9WpAIJ+i0aijHsK8i7q0N+TaPXI4rVCKMZgWR
v3ssWy3ZlvrQPo6RiPcVNaCrUlYgwVXRIMg0dF5/p6IEf6DYBXQqMFLnKjHoRLN08pWaoI+i9ihv
jLrEBqLVfGuu1CLcuiJL1mZiWzuVA+iysdGTNEWp3SMLHWy70RgebDSWt5FWly+9PRaTfikprzrk
JGq1bm0s6MhPhRoM106PjOY4TVFV06qdphjBtw5d4HoRU63BFRqi7cxyRmwBvNCDWmN6wpnLoSl+
tELJ78kVx93ohu33qhmSd1fBnwQgmA1Si0ZG5M9DfUDGWgtQ+s/kL4dT6eNYpOEcVFmPEkfX4HJH
tEjMUd3optFid5EqB68bIn2BBBCESTlRw/wu9m6pOqsYLaApAE9YQ4w2qBejo6KkMJIkDq5tbqmr
GcU89BMGmMoHlMQ8qP07a7CjI0Zn1s7QpLUpheiXTlcpR+nk8lupiP62CL32USlDsOWJGLYciUzS
5ZoEZiQrtCIOlsukSrVvNHijYR4ENpABv6BmlN0E1F9TPY32ZonvgIewyiJ3x+pJFfVYrWnHx4dg
dNvrJrCzV73Rup0pcakChWPriyDIlENUpy1Q4M4ioazSmyLP7Tnlf59jKXbdmmhQ7qHOMMsN+EoB
1Zdd1ebiynASpEbdItiMni5gVsoU2VGlX3d+isarlulPWIeLG408aEc+mmyEjbFBVBvo4pt4OMgh
2NeaU87NHnaXAuzlKkMp5Blas3/Iq+yFDmFJkaAP15qZeuhS1/59VTfua+v12JTkMGTRhBSHHEb1
Tz+0rF/wwNrbnjrlgeJdvpwwIpuqsmEhI+RizwbLTjaFT7UR5YcCEYC8hN5T9374khMuJLK6FaaL
CpFwGSiRsnPdKr4xczufVJzFjyipaXt5Wt7vDa1MF6k/Vm+JlRSHwciRAkorflMLe9Uppr11NUV/
QOOhfeSQm1GVD5EVkglqIrqTIbBQw3IlwGMscx2OubnJdaNb+Ebb/MpMDSJxHldXXdkm6aIdVXdu
FJG6QQez2MOQx+8pr4bbug2hfYvWvi60OtZXTYLpykgQTCEV0S0kL7X3ReEjGQ3i35kHnhSvYV7k
W3+IPEFs7tJ+PqDgQcLgtKUxs1Hj3BWmxsGoyLUt/79ccGWY46IrVmyg6syQUlwV7ORAkit/O4Ai
35st+FvkXBCRQMcMQkhXtauumzoWoaNvjcrX5rFuWouk4dA9i0Ra3ddBlwTzxjJ97Aiy9HZIzJbw
lXF/igaLwEODOdQgNvZ1JyjnoMb6hmy+VlSwpvtGrBlEnVqxxUErdmtzT9W5Xtrh1OekwXNDNsiO
rvf2rOjwsPFSrB2kETf7vOvHA/u99RpUbgJ7GemWYeEno1Ety1Z3AJAp8cqw0OdJEoGSVIEwTYvI
CJIlmqd5CFREPhI8Q67fIjYV/kwSZo0RoPkT1FNPOZMDeAXdSuIZpEVIwpxE1w16CusEYeYH1MHN
QxdWmCgUtW3qMz3O6X1YwQAHGUEN6u9ssfNEa0ukYPRqWKaGDlU0jVrjpnesZBkPaf+mkGFhaGOl
3k0yYXt8RBGemkDXFomr6FszKc3nuq2jGwyV0VaKpPOzNTSg+HXYw4Fvoza/VXIqcvT9nFdL0Yt2
Vaol31ER6nhlj0PzGgoju08aL1lJo1fZvvWhXDRFEVwlTQEVdLRIc1Ov51jsQiVFFUou68QXPzhh
e+s+KvVmbqlJ9B56sQ6nvTRQVDPsYdcFESLkJcLpyEblZop5jev/zCJd3uthaJJFdrV16ygoZKDK
IqG9h+4Nqoftzqv9bl0WU79Fi60CBwGS6BsTBsVPKAeUeZGPI70uvWtPIYzN0zEIg5niauPcl329
86Oc9lkrVTlX2KXueo8DdIWEMLoc+YClxdjhYST6K3f0hTUr8pGGul572q3mZOYt3TcD+YshWIra
HQ9II+hw+7v8xg27MIRrV7rYBbnp9zwejA0baXptWjlSZfbIsQpircnWX0fWyphUZkoZp5sGmsFV
1Qqd32y0VQvF/t4WRbRo4yZ87+ycqtaAKwYyMGK4V9C+9wkERq8jeiXSduYWaXYYGouWRqzLfKe5
uroLw4ZnasLxR5kG4TeLz3WwB0M8Y95jrKh5aa/8nYvKtVO/Fny47dgKey2DzvjJ/K+e46bO1rHM
vPtB4nF546qFTmfBpr8nmkYeU3bHpzS2mrs+q+ObXijV3MXR9qAHaIUzRbStqwp0MwpqLQRmjbN8
82Q5fpwsRJORovVoLM0LByl26nOBdXBd2e46YYpFx58/sD/wRqkXY+aFqJiGlBNE+rcKD1fUfVw3
OcD4qOloVXn8jeZ0/cBAh0geBEVjzEp9ROut7yuluc7iCnvE2Gv8nSZwWeBsoXjX6Vg7cjvAhFFu
soAqWTtgPZdHubhWg1giq1D58bNievHeUxWUi0opjpoVYsaSsYm8qZGX7vW8t271IYzaGW3rdFE1
mljnut8dWtwulo2O4Jfmlco9jh3GcdD07I2mr6fPa5ma95Vnmhs7Ge1lrnTxbgiD4tUPOZ0h3Dzu
hFDTp2JE0Q35q6nVjSNZHekMj29hR9Q2MaX9rPiRClGnsySN5V3p69GmUq16KRNweHGY6w9a7o/k
PBEqCIpnHTSg81sA4MMVnCNnPgSDvkqKIdn2TcPRxB+cNJg5iHx91yR3MI0sOVDPbzZkzxDNKaIe
kCDy9rJw83twmOlb3tL/p1jVhtcT1Q/HJvAmG6NWJ5mF0VdfjNaVh5Smyk5RjAH7io501EAvUnSm
9pq0st71ahd/a2pl2Dt0aeZ5msVbHVTNwunt7qZFvGAzZlG4NiK/gQUuA6L4kETbRo2g3eNHhvmS
iP09mgHOKhp0/6EkwXgqCsoTg2F7+zb1w9XojM0DgG5MBnmZd6BBk/JTh8FJ6MSUwWNmZeLjvmUM
tXipYvrk/jhx5OlqI8DvRHmwqbSyvaZfYWB5I51wBy1VvxsseOylqXmPupKGFAgNp18XVRQ+K2WF
lwfVtGeXruqhHAyFrKUTmzqT9G6sEnkFqbQjynQ8qmIp0c+0UvoHherKQ2SY1MFyo7gKs5FF1STp
DbqEU0cAAUTLwswsa+hJRwOFrC7oo11HdvezrAaEUVv64z9SR4zJGh1lXJwly/zVN8bqV0vye0DQ
pV4Uftr90BI3fLM5LxN13YoTuNVMznX5TzW36l0s6bfRjLJrjHlZIjNEuVU2RaWqvodG0GxonUsx
o4Sltwj8NO2qiH1/Y2Y+gXqi7gVrJYU14xdaetsjqfJYNJ6YJJfwOUdKX/vVaCgyGQJDpEHkqJwJ
07nhINyvAQDl173uhgtR9znaPFk5bD1b5AsrtbZkCRV+ShnAC9/ssp+ZQdnI5xTzoxCtixRUV1QY
ASjawYp8773EjvEGNd6WW+MsfRS5sN+kXVLsMaXGsbJ0nWJWpLp3CEuz+6WgMD8PG40NXaqGVDax
r6BAp/UjmjsgH4O3LOzybYgOxErHSYtamJtttMgvFv1oq+vM8oIHHQH5J4UV+RKAsttWlil3UmjD
FZs71Q803rqjH1hoH/UOSYiQqNiBmyvfqOaKlRUAntX7ivdVB+0OUSjjqqj66vAvIw20wQcduzZ9
P1kiBVihkoO4XtqH3a7LfOWXapfqd5QQhk2b991hlMC2Ciqnz3kTozJIS4tyiO5igdjZZa6hNSmL
bTdQf+uasF/abmp8w3FDPyQxqhbUbzEA8WJ3UTQC6bQqK4xXg/R0TyU430V6Gb/9izqJ5sW2Axah
8Ec0+TQ6uZYaxaA/CiV7J6+US12l56EA8FrKEh2hQlbKOq7wLxUgx5dFzS6J+NF7Jdv8hsQ544/7
2BM0w5XmPjdhtm8qaYcoC2C/tYiaUH+B8qJS6iR92KtQWjei1AUdskh71gYdy6YwbPFCdILgzkvy
4EoqKOOEgEtvc+wI9Si0v3NZrGvMFieJJO2/WWlgqgutQxMqMkq5T0uODzbHtkUc2AjCFANl56hD
Ya71OZ6HHZkgvlwrNyBfHbPG+Y6KIOr8kRnfJ7oYx9m/mixO/VoTIccOLGKMUnFXiZNEq1EBs2O0
Xf9IpwBFR4ATyazxQrQTADhTNzJL45XEqkeeqgFNVfvIk4RqZx2tSpX3mK0M6zaMx44jVRvP/9UA
aXUCIwk2vW/IY+SFxoNiY3zkYBf96zdW6n+EozsLkvsDWHco3rP7pnp/b65/FP9fwOkAhf3vfyPW
/gNOdzPh3/7XLq/ef/wJwuP/+m88HRvAf9muAEkGTx6O5WRt/d94OhgFEzQOWTmaEKYAQPcRT6fy
m04NT7OB7k+42X/j6cR/2YDzHP6rbgMVB6z876f7f8DT/YmvVPBxJYiqpMJ/ImI7nLKKzu/9O+rs
3abpHXPdoX95ARc+4bL/wc/9c/UT6oqwPVWtyXZu86Ji4Th7ajzrlAmJRda4+jDen8D0/kQE/nOP
E+5HrUnORJQi7qi9fhP2IOa62qcUiMPXr29wboiml/tAzDCaoikRD/Nu67xFNNYLtU3m5+0FlOG5
q0+v9fHqLQ2a0OPxHZ0zpeMM16GHU/jXj35ubKabfri4a41m0SCedmcqGsTkTsl/pFJmyxbn2s3X
t/iT3PXP8J9AIzvuoIwjt2jrQK5jqyPJ1s3NAEtulQbtLdWqCy9z7k4n4HyncOPejxzvFi7hOtCL
TUynLHC0V1fvj74Sy9nXb3Ru0k5g0A+DVtMzGDl5u7eizfHTwVfTjyijYKaVzJ1A/ctpC1j3412a
vO/HzDad26mRes2bWfe9FTYH26r1x796Ef1kbScOvREyROc2kvJGxWosSRL29uA+8czhwmCdmb76
yQq3XDbkzLLFLS2LFwUTsTll8qevn1+b5tAn4UM/WdqxUxWUcGR7W5eAu8pw2Y05Dfmt3jw64zfO
0nPgg8uYTVrgNoQoq5kMFybbb2LCZ/c+WfUkQNT20C25lV45G7tmq6R3XXRt+1Op9LVHZ6pXRlS6
0JF6nowmM9uYJWV55an71I1R0/79j7K1pr9JsbDzcg6sXbRR8l8GIqIXhujc+J+ED9WpqGMFbXtr
KMHWMF7L8IXyKUbz/a7KQMcMsxSvNaVyFqFvXImkp2vXbjsjXHz9AL/56J+N00mISdw0Uiqd9EfF
bK5B/atjvJy0QQqNoeHUgQi0AxTu1vNXFEpnaVVQa6/mHu6LAjtiLzNn/CkCgkFXX/h4YgoJnz3U
NKE+LOF0EHEolSK8DdrujWz6uuvVZ6dkvhgRWm+JOu8QOcTSz111Ps6ChgRa1PUteljRo9DRlvPR
KaMud5DR+BNZ3IM+KNcIBj73tf9NxMqLJu3VoPVXXa3Pq2DYOZpyLSR91j6ocfgmDXOj9zhVF6OL
enRogXd2AG9Br6ct5XmbyolQth5v7Ka/JzG4UlVvTR0VqTl/DjeWeq4y3tStRKmt2zUyuCKA78Ks
vLZl/uT6cm3oJaCkah2EyW1ow+QpFWdlJVgQ62U3wykJtWSs/5quXOlJf2W1hJZJx1BrvI2hZXdI
dK56GWFX1+SPQ2lfCGvaFL8+G/rpk3wYeq1L/dJq4vIYjfZtPwaUwQHPoNKJ93rjozsF7C29Jrxm
82Fo25XfeuLCYji3Fk4Ddz+CGKaOfcTFc1XJdJGV6frraX5mIz1VYwABEJpuqhdHCuTP0gY22CBt
XRTfv778FFQ+GbRT9SQzT2PHLozyWJY6csVWsR1EsdZzDrJNcIHIeuYVtJNI3Sp1GlGlL49QN2ok
q4Vi3IIOMQ9RydHuwic4d5OTiG1kxiBMf6ghmSY3lVLsBlU5lMiGfz1O5y5/EpRFVWtuXYryqJS4
j45JfudpHB79Qd/+3Q2mG3+YvWBzHCUy/BqWLyalihVzvq9jdR03qr78u1ucBMzecoAF2Fp1bJTh
OCoIVBlVsy+RJL/wDc4sg9+76Yd3kDSTs5ZO1DFLsA4eMjXC5zW+9AnOXf1kffdOH9GuSOqjiVez
DcnTtv33r0dmmiSfrYKT9Zu6NDzUQFZHN/J+eXpboQ82Hr3AO7aB9dY56oVTyblXOEm9hKMkTYuM
LKpraAaz7rxZ7rZPX7/EmYufkoQjgyYD3oPlEb/un41wrdmQjxfCxAmP8f8m2+rJGk7o/URmHjbH
RkXot1mkYgXteeu11xkGuYruvfrgBMrRpo/YxK9/90b/saaHuowdbqq73opyzDjvPGS3/+7iJyva
N0JtjCuH7aLUesDTAZ7VLc3lr68+ZbqfzKhTPnLa0o/owro5UuCjtjrmuG/E92Uc7TLVBousz/IU
uQME8qz/kYbHP19omhYfFh/mKcOoxgwWWenNqNX3nUkZ9+u3ObNLqCdZjZsLUPlmUx1r13yTmHGY
lXirJFYTdA2+vsW5dO6UV9cgPuKHhVKQCVXRc4xM3M9MHdJNjvXlMmb+zZOs1G8cASeCKriXz3Hq
vsNTLtk3LSYY/uB7S7XTyic7zcZtoUcaJqs9mVfnI3A4JvqtjVvEhdlzbkROIgagDNH3itocu7xb
FQpq2saIWx+WBCyOr0dkWlqfTaGTYOHJFCRbkzL7Sfs2vqWJmciUjTTEowpjovHK/odNc+2Cc9o0
T/7zdhAp/5w/Y9OlLnDa5tgnKONXKurU4LcuTKBzFz8JH+gNelkllfqYTFq/dYy8dO0gxf71SH2+
OVPM+vPRNUMpxwQ4zhFH8BC3iTxizOB8cWwPV1/f4twLnEQLGVk1jnJxdaStRZ/TGwDUOnpy4VOf
e4Hp9w9r1ysNoLA0IY+iAWWqGdlz6hnggYR+Qdvr8+lK5e7PGzg9dlMhmvPHpK3aK6cy3dfBlerG
cYL4ujbr4u7rYTr3IieBIheJjA27qo7laDxMTutN1RxHkd3+3eX1P18jVyiHVIg3H42Y+o4SALzo
8UuoL2p6nBunk2UNGM2QnhNWxyjv5VYrYUNFBrbqYaEZG8g8xncagMVClOVv0xBwZ3pczEgY8N0w
MDFCDQRAK8roHOPcZNe0WrqjkJrPy9ZO9iBQMIWHy8gJaVDmCs4zc9Oo2QuUclgDM9CXWaGiBB1Y
D2WLKYU2duVCSR19GclK3GSqp3OGrGs0+DE4jzFwW/lpqu7DwmM/Dsxqhj+CtS9qHAKK1k0Aj3nx
taENYlkFgAsgFrk3Rhnfljk28zhR+Ssv7oYruDDyW2Uo0TYyoWnR7UcevdUgBBaA3KlCNv6FpXpm
gJ2TmV53SjIMfY6HWG7ssxSWqhOmr1O7ZTrXfD1LPs/mHOdksttB4ZgwTosj8nvR1k0dc5dBbHkv
OEkhAoYcvl/iuv31zc690MmMd83Eb6pkKI6OadyMRf9MOeamGvKd4Ft9fYszi8o5mfVhAZlex0nm
CBvNvWokOA/X98Wuasjx/uoW7sle01aBWfuqXRxTx63XDQUDuqoAETpg5n93C+dkf9HhP9OPU4tj
qNU3AS0B7FeSB0BE375+hXMf4mSLaRpYfnVn8iHY6+eBW3VzUeJoWYVesLZ7MV5IVM59jZPNph+x
jFCFVh/rojy4nnlTg+YabO/C5D13+en1PmwFfRiTF5ZdSUvN8l6CXsFHVYTlEjBn9pdT9iTISUOP
hTo09lEPVXevGwYelriNKThcL5TR7P5uz/kPH2VFiqEadPtI2rYdsvAu9xAQNYdvEeTbv/rm4mRO
jcIu6adyi1Qo636s7jCEulYS7zrTL7lnn/ke4mRaxUMnfZvO2TFK5giTBNE8qC6siCkefZJxnRpy
C3LcAXl0+xiO7S5qonffcI9fD8y5pz6ZRXqP1xxII/voiciZdwoUHokXQtTVlzxwzwTZU2HFylVG
b3BceOYJdoU4Wh47TX3AC26luPFm0IILaek0zp8N0kkwN6iNllaS2kfhK8vcd5aeM757gTaRnqh9
Tzozrvd3C0OcxPKqLxtd1jCDorjAecQVeLy44N3zJHQWsjYuqZSd+zonAV01HHam1rDIUiG+jln/
6qmVtgcIdMkf9dwdTpa44rqxjliWdewKaJNKfT0Z9Ci6+/719Do3c0+2C38CYBXVYB0RBqZJFeNK
2ltaeeEznHn4U0W1MYpMkATSOo7S2SeltUdK4N7J1fXXD3+mUOzYp0s6cNUSfCNlqiifmaU18VpX
Y4c3FGIntbMum2s0yskULp1+9GnYP5nE9smegZ4EqleI0x4xwcQ5yc+LherE86Rf6dkDZaZFXVxn
lTJ3vJs+fdeN18R4Us1xZ9hbUhiUAp7U8iocY0weL0TOM8dtZ+r8f9xnzKDPhzhKBZJy3czu8UDp
fo3ug+mbs6bKN6q3pzdiyoMoo23c3mRZhX+JnHUmXP6RFlS5isqpd1JelELTzuzgfzr5av/qoigf
bRuanNNTiwkAngFfg7UVpNvMzoGt+gDbvmdwTUrvO9UHTCjVeVk18yK9Mr1LotTT3vHZtzoJOJnZ
hCgNZPnRbm9H2ZLXj3OR016DpxNE/kKXz1aRrr6ei8a05D+720nICcAo4bQLIbRpI28Jr8C4go5t
o71Tmc/FCMUMSs6w7cPiNfDah86Fz10GxXBoMJfD3BRGsWblv/DGvEt9JcfdpYK/rmre3FZtf1mm
40Ofok2C73s0jyOO3JNiwqIEM4Y9JObCCn5BqlvlswTU38LxPP7CgsJeBNhBff2SZ6KFfRLuenAM
lvQAgSpq8EvXITq4DjDDry9+btKcRLoxzQGXaWihYuoHY9IySGHhdPWGW80Bv17Iys7d5STg9XoR
qJzQk6NhlTeulO92ubG7Rxvloq9f48wYWf+RydQ5OCz0C/2033amso+84lJZHlzOp5PMOgl4YRPA
CB15eqmbzTaABHZvl2O1FfiszYsk9Dkk4ZIwbxV4CiD4GcMiMfaRlVZXJsYZ66CQxSxip78dKRbs
hrrSV06IrXcSpuOujcCBtrU0yTRyLHcBbvebvxuWk8AJE8JD0aZNjpCH0eZBqCi+VME7N+LTp/6Q
aCOklRkJuOoj8ghARJsHq0mev37qaVw/WdTWtLF9uDRSt8DnsPA6JpC6jM6faw5aKODTRQk3JLpO
+/j7393pJFipSNEIVVLvGmX1FuRZBBt+WPWOfR3Cf/eS4jlQ6gv75rkBOwlVuOJmgWl04TGvE7HQ
4D0vcKm8VDA3zuz6v9ULPwyakSkQprU+JJdftVa5QFJn1lm3mdziQZtaKlyQ/soP312hrb0eDSSE
dXDFXjRBNzPsR8cMVhZNId/FsRIHlly7V9QQEv1DDPLTKZ5EsyKXRxlUv/egs0RetO74dws309+3
0Hzxd/Hu1OKko7ofaSYCA/2ovsa5Ma9VRD2//uDnPsJJIIoYIoC8eXy0U33X1f1KYCv+9aXP5UXm
SQzCDtG3lTiLiaDHVD2YuHar3rFEE6Icj5Ftrz37UMgLEfXMi5gnMcnwuyiIxzQhr0c2zQdQX/SX
nJTOTCXzJGokaRgHMOwQa7W3PjWxcltegmide+yTqJGnSaZ1ds+h3I1jvML7ZgNsWFz4BOeufhI4
KNZlqVRkfDTyEqmr8Oir/s+vv+65S0+/f1heWV6mcVqZCFUHuOgaeusu0U4rl19f/UzEM09iQ2Dl
jt23OhHPSb9Rialmiuk/wtS6FpGxx2nyZxHVF+517k1O0oki123FLmV0FEH+ELaugjUjRdivX+Tc
xU/SCW+Ek9RB2setDPZbG/xwDJH/5dc9WbuxqYLug4V81CIXj2dcFOE2ePrm6yc/M+lP8bQjVSnf
1sL0aJbmUxplryb0vEDHnffr67OBfL6tGSdL1vOLOJ6MiI6qrqyRs90TDCz7sdO3SD5u1QSz43Rb
o9EoOngHzTJonn5TCAd9PvjjAsLGwk2V22GEOmnvDWmsJ/poV78Z8QMXSUbA54m117mQ3cCBtuWm
gZiCuB1Ghk+4nQOisuYxmhCxWNikskaszpoGx9rxSJy3u4kquc3ltlVhfMpZLTjEUefmlxGKH5J5
W/aW0gg4Try0MMc9Ye7L1LzCZpS/0WNzJvDtbgv0MGBXzkzzwCF9z8bhePI11O6EHSzYLxQ+HFpN
c8yRl+wduUToMjDXPEIpmnsL6Y1e31bpsLOqH1G6BR0oUgGiALPjMl9VugFtbaX1MeKDYPSia/7G
wbqMR7C0HgSbmMZRLTFmc5/Uyph8ZRdFXc/LbGV7yK+921a5FNoju16rFldeYi5kqNKS92CglVd0
6F3Pnzr00144UMBP2+SQa3JHgePJc4O5jK9j7U5LhoVe8m+WMdPScOnr9hPP4LucQ4N6LiG36tpz
RXvCzqzvudZtcrNbp3AFsUxfjr42q5tr3d4jIYPzZ7ySdTL3VW2JdgmwP7mZhlDr1TnnRKmuJOaX
oxVhc74KjZfpJdVuoBkOx16764d2XiLxyNnKie1ryhfYpqoLXvjruXtmVRsnG0LQ0b7Geig61hGy
jJpnvfhUhr++9hT5P0n2jOn3D4E1TgMfyUcOIK3pPlI+Hxj2xFjkQ8arZbZ64TZnIuzvtOnDbZy8
sivA0xHlc3tt4CJdkA2P6jgva3XdymKletqFSHJutKbfP9yqjEvIfLImx5CBuUUwRCBAhNrL1+N1
Lk6dbBWF7LH/mc7XgATv0alZKLLcxE16wXTgDHTX+X3S/vj0tOUt2EnhMWM9oPOKYW13xYILkC1i
TUw5Ux0jCLXybdinhnrUmsev32yaTZ/NhJO9I+kbcE/klcdSmvZ3z62Lh8JMO8KTVz4YwNJvkNK7
hHc7+54nuwl8cQXvNDs8Olao7jqsF25VDfHTYZT5WuSIkPhRCVLDky7yDJXmbscqGpdp4tozMWjF
Msxd58KMOfPmp3hvgeBagvofpn5Qmq8hjCQ3ij+q9wiiioVpDv5SolhwYQKdWXCnwG8nRtJgHKLs
aDjxW1pXjzVOvvDa5moeXLjFufc5iRdJY4xpBVjnqPkxxGvC00yNTGtedzW6bR1nXF3T8wuluCm9
/mTa6CcBRPTa4Dn9/yHsPJYjx7UA+0WMAAnaLU06SamSLak2DJWjtwDt18/Jt5romJ7edEdXl2Mm
CFxcc07F7Vzon52triBkwR3Oj2PA1AeD16FTpUwfL4f//zL9l9f7n0B8H1R+g/sT0cPSfba3qV1h
/YcU61/ebesfO4fMR2X49lR/6019F0xcfN35h+/q/1hm/7IHWv/YOrbJqHRpWyVqHfsha+zbAQrF
Ont0BpKBu/UD3Oh/aTH+7Tb0v2TK/7WPdKUatejMmurMqdsvzXDOafDlX/32YC2/hEv+dvjPu9e/
rbh/7B1mCoKlDuziW2nk3ouzK/eXW7bir9H6zZq0ZdvbBDCyYLIFYkKuTHDMGdsZHQX9kb+Ldc9I
IOnSuQO1tXRznC5SY1TXdvEfF7b/HZb/r3X6zw1HbfNi9kH+bYIXWTkc+MzWtmjc1/aJ2GeDyneL
wsYv287iW2jmOGfgzcfylsivQujZt8Nf7d96bpQlt/u6rI78CDd17TZJ5TVJ1n3PRzu5xRddVhBD
NbC6nyc1k5XqSZH+FtPHPP3HSfEvi/Wfrc9uAxbJAQV6q+xp0ltlZKr/iJVt938lyP/Hp/XPpmeY
biPUJFV+y0FFP1h6qGK/Q7IwTtbJlYb3BF7DPwFO/qykwiQP4CWpzEYk5lJnR691nm+wJxcpli+P
gOOXyNcrYoTCoCFDdMG55CXuwmEVzXtl5QG4vDl7hRlQhkY7EQkqs4n3vLRCrwSym4vNh6XLIOs2
qDUsb7xD3fkNaEnzV7c5FUwgKKdD7+hT0Kmf+ULM5ltreynhxR3HcZR3G2FBtNrGftHmLq+zw1qz
dvWhynY+5PRnXmi3M95stdanG7L6hrpxQr0zvYR3k6z9no/EFN0EDCgo46UIqHPoPvEdQ4blPIoD
HcPZQYD/iMD8oIKEZHLnevBFGROuoMO0QKfNcvy5zaJ+7oTdPGAhKXvmIObsSdRW+Qze53uWWQ3U
Ile+l43BHcjUKlp2d79RB6xQ5bVBTLAC9E41i3RfnpbWqAE378yEoAPTTVfAjpFPTp5xa5hSGTm5
PcUC+MtJBdDYaVOEhVtlYFmgsF0YKciO1TB8kd/+XfVLcbYKIBMdEr3XoVvrR7FoeR9Q1gcvWGdn
AT4FPbVc5sdW1Pq46HU6UT97Qf6h4nxL02tujNvBngz3UjF5e1caMDioaw/v3MHgoTMe7n6VuTaP
OwPmBwSExdGGLZlsfgbKmToKYJYJkLGmwA/LkiYmd6S6pHXMLPyeIPj7zlD5T09AUvEqZrNUAaC4
qWHItw8Q2PNoMMYYocQ59+eTNXsvDLYAZyt/LCsgs61iU8qyVUdrPbzcgIXTUJ723HNDZYHirmTx
He1iEvSc/PVwJ3JJ5i3oEuhksVvPv6HdJ703RmvAvalIT2bjJX6RhuytZcvwsk6fZ1qimJC/ppu+
M1fYxFW+/6b7yz5uBG17esjkl6BQYXrOGtryIGV9QDlCMa+JiOxS/ugRUNDabnE5XFuvOykFF4YB
BAj2ERSDMOdn9lV3FEEdiun7mkKbWj/1RE5RsNHOY4I4gD6qz2n3jgZX6TAQXdxY9sO+UBvrVEwc
9bzgIbFZxe7gnga50J/ZpHeynp8tsuBu0M5xMcM0yWbg1+DObBVyN71Pb+PZhbODnMKAAILMHLqw
kfnFBnA2dV/weT/hBfBCusnO57zT0eW0AHtMsNiaqM6IXCf4muciGqEvBhuMqdS+fX6zyTdZbKfb
T2VBHmuYG+M6xXwmihAmqyBaMaYTwNce1ZHxcTCTLg29a2ia1XkoP4FznpuRiqijHkidLfP4baut
WNVWoqQ89fzqfbi0XD2CiTwPCbY1N2LtvaCqp3dxDov10EOhUwuIRrU/8X+c/EWrn/gFopWhTJ5D
N9+h396J5s9qrKA3jTzCONVbf6qs3GPSdq0KjrOr7lvfO896QxovD85Ij/YO1iDMq0e+fcvykmF7
MHMa7/jVFugHtRd7kjXpaTICZBlpuOKW08VgwV/hoYezYP6wc+kUvX1jrvXgGzOpedtIWNd8CdUl
h5lm73W4N5CAoBoRwjE55v2Yp/Eemp84kQaPe9O+QycQlT2ks7XwH3Kb1UJli3ruHlFWOBStA2sD
2izCnUPOYutSedr8BbBjAdDdZwcyT/BXQn9iE83sQ1mAv+3qv7qqLvw9e7N6GNM+WUfe/vXQZtY5
d+v0CLm1pfv5oVN3gbXEctBPfEdVl8J2cayIFxZIxe2HPENd+VdaOicBwuc5LfoECNG9KfrbeqtJ
3MPVZm5OTbcvzLezJfbK5bfO0r9kZOPFZDZU/gbazQyEdxdk491SsC2w2AByRsWND9qkSQ/Yr55T
YLGAl3WP0vs24scVmJuH2D41GGhIZgBIi6iA/wa3jzWzrIsiGeBVQFm8Py5cZmuvOPGbCBhMtFrG
bQUso/3U66dl/+a1PZv4culXdu/tbLnFQfKJZV75ZhBGiLpKtvSlAN+N/yjMnRkcNV9e80ftMFkZ
AZvhLw7TeSnqMCOLRMULHYkJBzSP29UM/WYKb+9av36ujXMDwLy1HCVa0qSci6/bgh/2NxCSL2lA
Woodtha/+e3t/XtlvTHyFXcN84WzuPLxD6yX2+t2+6vc/pBqIDgy4rZuOMohd3CZXj2H1jTnpJrv
qGY+NO8JX7He3Z+2l8ZTM59LpgLd6rcr7HDnDlDuP26fO3jZELD481S/5u7+RIvwqW6tc+d7b7ev
yNfepyH3L8ss7jOnd6Nl24tY5cGTZCsoA5EUvgfHsLKKMK/X04Sj2ADkU1GUKqTeEjtvP9rFiBdR
PnpW+zia5YHOm3dKPaT+/TUqrYri5CaH2LT1xd7ms24BpCi4Rc9Q32E6V+3JqxZ2FmeP59QVD+Y8
R8aG+Xq9UZt9c5zDKp/fYcgEEQ3ndjhUDt6Aho3WNIf61cnICOWsP2sPTkaTuXFR4CjIcvO4mPPd
XruALvw7UNQvo1i/z5163qVBp+546HfBNZPXt8ryb8uy8q4X3HHsNxJSn3Wwvak8u9T8+LTNgFDV
ON33rv9ra7brmKWHpjU/mZN8LTjKaHVoImC+YF5FnTirzCO6NLzr0LJLu65RMKHZPzu9eufcbF/J
uJ6mQh/WJbgva+md24XTZ1vd8lBJsdzVabAfiZuyX1hD7ePKVD/M/t4comGpm2QIPHrLwITSCzuq
cBrgIAF9L6NCEr5QR3RBywHZZVwLOikAsC4Gjz4faUXXial3EE7j4kXMTTiXfvHg66CyWQ/MAtmX
xevOtHyzbKduC+Vghtr6cICfBVZ+HscljxuwRqcBU+YL7JsA9l2OtSbY5acShXww6cFpQnMLigvt
GdDE3cVsX7KxyY5i8RV1NO017+bcynvHsMdjV8w2PSH15oU8laRTy86/e3VefCxMTFxu/LFj1Wh8
SX1LjpfWWejweVClp9ls3dvnvVZ3msle3mtv3c9CNs5jncLRSgzb+NW2U4CQw7QqKE8ifdM0uQEb
VJ37wrpeT4GJ2yfshsLEtd4xmLznFhm/YWz2F/CALvDtZf+tYIuSaIU15cbAysR2Y20x1uf7jWkD
VzG4qlic70/ShViIXWHVv0rDozViGJ3pfQqq5puoxuVvP0KRojfbXGFUWnJ68rm4JXBwgiWB3FMn
kz1A0eVqtoKabckrl4toeIGL8bx13UbXRTV2B+DggAtBZwGrbfVD6ngtrd/+rflny2llhVod9GC4
5626EfN9oVEDFVyZ9FLFQQuQXVCEiuXaTDSp790bHSXtWzbSqVh53R9/bUnRNgtbsPzS2oZB17XO
rzWHbKVqVX9luUSroCYr9gyOgc2lYd3ufDtO096EDT27VssB30y/ncFwDuCTredUd5UXyt1xSQff
7hET40CNZbjJ1m9W3Nj+GtfTIk7g5emfn2sDt51oYkAKAY8kAKPnPIxfBPkY26XS7tVUnQXjX+kf
etHT92Xal/uG9r+DIQf5WNww8QcGtowXaVn2bwso2oNdDftdM1roJGyRozMyjGWLWjJDkVFzXBgB
ciOIzuYX9ybrx1SDMFPOat43mZjidPT9ZMIceHW9EYSob9MA2wtxv66S7XtLl+Xn7LbpQcjSPefj
3B6nqrMu2yj9O2PMVvYdub00+TQ8M57DbLVF6jTkEWTEiHYfb9qQV3Qp29Ns+0FUK8B8uIEm8WF6
hk6UMuazX2v17uJ4OYi8Kx6zUvyAPv1LNN5ja3Ip5GHVPWDCPWTDJdAxp4WfyWTOLnUVNXYNu0O1
bLeBU8bOrV/bBaN6lrWmrKqCR0ZJn0t/jm2iE2cBWuDvr8JaiJhaZlhyY4+bxvyWjW4Qpz4nHW/R
FoAgs7vDtBNf1277VDoBMaR1TAeuUsoaX8rJfsjdNJGBfMVEEzq1IiraXUZ8CTvW4KQI7oWsknII
nrN6fRjbieakbHkigMEpiJ9C8tPCXHhHyxLH3BuffHsLQmcm3jNNOvT36+ypY2mIY5lvh3TDL7EE
+S3tQ5kHIH8kBSawzhR/st7+4Qmjo0iybN8Ap5M6mb9DWYelLZ5nvzjY3q03qAmYpJ/x9rCInhvQ
gA3DKnHdO/5BaJ+nlofAD96DoSZaV8nSFA6jEF4yt+zrWuNAzEFwjnb5oMAJG3v+4HsYGvrqVS3d
obICjvYZfJUQfnv0be1dt1Zmx7IFVNdlwodrN1C7slMJulRU8mg5E9GCRr57aVvRv0rKJc2h2afH
2uPKsAX98mv2pX2dZM/twMqvfZVe3S5/ZhSpirAfHvDq3MFFh/TpGA/uugOD18UdHaafvizQYnR9
4hQm+OS2+Q0U9aZteaiUAySX9L6VrmFn6QoUefcEW57BZm869bcuRO1GwVAlK2eh3qb3jd9wnKdf
SzB7idN5I4YwUgsZdDz0js3fah4QGiE+QOtJ6N+W8u88uCyi5QFe2OnWiDXNbWI3xR9L8GuKcbwr
RHueZM4qHbzj7Xv3a6QSnpcSKvXCf0WZmUblDvW8lDNdxd7HMvJ8LkcKNhbvaLv+EdjCgaz3c1m3
3iHtbJ0QKP1V9IJY3d6Gt1H8wPW+ggrfF08trP6pabfP3e0uumH95ug2nhnsKi+217t/PQG0UORN
+dqznaPEac/ZZCxYxvxbx6Z+zQZxj2npYujxZFTLl67noz9PFxfQwZbvcwJGk01t2osDqFIznm7S
PDP7XU9TEWHcOqWdwYZg5CHv/pdv0ZegN/r46FcAhTBXP6ax9u+wacEQC3oJmdcPR0CCERebqO1v
ASxoPYPvi7LoOlCi7DIAu+b9KAxsXroBs6bPFbh0P9+vpZefitn5uTZMStntUY6OgjdcX3mmQzCV
ZQKEkpB9T2ad/QJzMoV0l0B9XyGo592doPsycXcsM3vf5uHkKzZT7HqRZ9NMXqF4T3TlO6Hhrq89
tQafncDjrry36qJBkcBku6uC/SsjP6LykeakLnv0Nbcqp+/m0Mu8Jx+kmRe09/W4XaWZPvroxNAr
cSG11sfGMi+Z2d6mK77WoDg1+0rtYg4+8RQSE9VUSyeHqydeuIreiZC36WkjsbO6ZjyP/v2s7Ccr
cy44tbpQG/65NoIPEGiP/SLu7Wz9W5ru6+JZpAKq6QKvMKATFqdjv7x12XAvZ+eBHrEeiAapIRw/
Zxi+T7YOoO0Pf32sf6HI9DfyNT/oPWS0wXtU9fTpBMTifBLFFrw2HpzxDg8GUWa4bubM15a9rpl4
zObmVFTVaS7Gnp5MfzzSf+mwbGXirdtACmV8cUfvURPEh0VpPviz+uks1XpyMJ5GrbbVqSFVdaLe
LCK6eQkUhgEySH7RmsB4TY+s6IK6gUqAWbcwmAhVXAMsBvKhn5L3uHEtg7VEslXx7UR+m2b3qgum
czE5LTxRe4gaPYzPRoCv0Og2RePUBgg1cPv+mzWV7UvhO0iE7PL3Vs3v01rUD07bVhwAlnXX3jrQ
eErWurFKcHhTwHjbhLZnmLb2WssV7a/uto/FLOinDLb6QqIuAD1nWufM2upYuf30w2tsQOO76yA/
2iY3/7mMSxXJhvXT21h7Q1Jc1WFtUoc0mD1fBsVx6Q746cLMnKdvfKvDFyxIOlwrASwXdKY5HPSG
nsIZiWMqRexZNpagcJYBTTHbHWyE0tFEI3AyaPc2WOfvMCstf79qYDdPqWv3S9hMdvZB2DC/+Jtq
yWROW2ixXUWy8PEcC+95srLxQ0w7fB7UyyC3lxFB0bkvnQGwjyPTPWTorcayV3D7rb0lqWEzcWyO
0xLZwHaPhdnSyjZMKr+TvSsu4DT7S69L//y/RsvFqfPrJi0zwUmBA0fN1XVogulgzj319cLDe17u
4rpPvRcJcxYRh1f9HADg/lUs4lue7tsWdQiCos0oEE7C0J0l0Zk1HoJR2JqIBWGfz40tIPHbJ5ZL
v7FliO0+90V1ArFIlbEN2GjXRSSGiQmiy1x6RZ1y9k5ZNRVvI0MtR7oht3BQhXEa9xLofFXS38d/
oq/ZqHUNTKVw6THvK3M1Ylvb9RkpTw25iDG377nKzE93cJb7aWms91IuuC2Mcq2eDA8YbVc2wxV2
7k85rCSxeIL+fhf4UBSzD5/AFlRszMsEBzJV99rRzmmFSXdF09Jcabp2LmVVj+/TLO23sdP9/aqK
IByzOg0de+oSnN9FiA5HJwKHUmxXrSQ5TBf27tsVyXpm2EhcskEP2PZqj9k8x5qsd38Bil/7rrhv
F9UmsIbbeCtoSHG3MY8y1dV3gmmTx2Vs6aG3lU5sXuG4HYnOm6GbT5UDrbXcPOCStsfVxJ3lOQ8G
PHLEeeMfWpRAP206hbutBJcOn9mYd6N26DRU7VbQFJMu+yO0ekETjBorK7TyEVzxWJgBuj7Z9b/K
bOlobx9B7zpyjLeuGY6qytSlrEkL18JeE6+Tc6LEhllgXObqC3v0AiDboCww0tUVymbc1zjdnOal
hfrzIVzPPHAUmY9jb1CP8oZb7Ze+5uCmZ5yPwx78XtK8SBozZ5VQAohdE5dVOs7YBIKseyLxvoe7
djbyAX0fuzeqdVsCIibdcYuNih5itsftukdNG7jcAaiajJ+bBdg6L/OVP20p4o3P8aBwKtBus1uH
MYWfPWaZAhvtzXFAg/sVxu56NoTvJtIoxsvgOV44diWU01a6P5xlpbRYiiqRA5GipIjzrVddnsAb
2A7ouSboKVgeqRupdIxTVfAJmZz2PgMRB22CzZ/TbWRPxq3oGb33XVvGHE04DRCdZDxxnk8/mi1b
UQpsO1dcZwKgRAA1j+4aCsrnoSDRlW8tpM+dmdWmdv8YTakucjMIRdP0YVH934wrbNE2D20zPnuB
+aAG67WgHJg0e/XUl+uFK9zDVDR/sUvrqBnMT1kRSdfV0sbDkBFG9HYZLnXZxoZj9XG1DHbYKUar
+Lg49GzxykXqZTOMO4WdjZGV6mftD8z75OoV3QLHhp+bWGS7XxXxcwe0d1/SxHGtkygnBL+1c2T9
/DIytEqBhZcJMV+wPbYDfp4VUeTCEdwsEEJ7HBstfUf2vN/0cZex7E9Uxs+pIOM53uJyr3gdcd8Q
1RfvTK3c4p36pSfGEXCruWKa/KV1fp/eqLi3Aj4XOMUdqn4HAftmTPY1q/t3FOh/l0GeHb/6Xi9Q
DqrUwHfsUjge92HghFq/ly0B9TC3JKbc6mG67cEkEPowsFCugFkpuDR6LzOeulhIkq5u/76b5hVO
38+tWn502fqBQeU8LvKk8Zeyt3nPc1temSX7m63Gs4VlwlXFoR879827HRxEzmgJ/eLPYLbobYv+
sBPVko2kYoI22d8JC5RvvVllQz8aZh3KqJQCT006HMwyfQ9kAaKZ8ksaWCdWFQVW2Q9RD1Awppc/
Q75nfayG912q8rvtYQsciHrDnnOevP5FjvI+ncm8FPuQ3dPm18Re1xy81vuJXxcSNaEJzPORmV1o
nsk20ETWGjeGWkmIsSl9V87cSBskUbPjfqrcuAohyijIzem8lrM+cM5ZIMicZ/Q/KVUAajy+4vsG
iW70r9meQ+V2SgQLrUKb5t3Iy3/bgPx8b8VrJ64rxGnw8u5jhReItLH/pvviDQS+SIYqmAD6rz9u
HYh5Ae98lkduHXSfOFmCAA1BE2XoMSNgAupvZCk3281/wp2FO3uhw1B3omcrax9skhqhK6WIeZ8u
WLuSpaLYYhjXuuQLohR59A0rdrv2x26RRnWXkbx7L2ISUAhXKgrINr5qTLPBxYF0mQRb9ly4+mMf
RE1CNL0l3IvlGOScmXqcvHjuxO0Ezl9V2+O0mR6GgvCyb0CuF9w26Ldrvb8uloPM2t+o1l0Fjf4B
PWBhZaY1gJPgya7NZ8WMZGTV04+0AHXu1sUT/3eMyrq89Kb/lTPLFkEgIAAbm+dxth/dijR2a900
yV1PJK5/kyljrnx3P3eReWepLfrot1pDfk6LqPd6Gd0a8JuKKAKWOyf2zP30bi3N4OZ6eTfG/b2x
1zJJV+iIeXcTbtwqXhiycnLZGntJ1bgH4PxIAns+dDLvXpKnFC8Gz0+WovorGuuDuEmhPanQBUI6
/7V0ZXvqcuRYoFbdWOpZHXqhKnr2JyPMHGwrchlPViHf2JBGLlOLesxMejO60qDYtd6GBNxij6cs
39+0w20hx6uQLPagXi1z+s0EcXCfep4VjnOhEpro5GXyjDbGLERjMd2OV99oHxECLjl3W+mE2Uju
yiUrcsxlNidEogGHzIhB2b+Z1rTlkeLunPawV0OAlG2sWSZm8yqcbQ3zcfhT5hnnMlq4bJHjhch9
feQI937rTTkvXmPQ8DOmYgshjlXxWPj9nTsM/Bjat5NiqDrx8adGmUUySFAePHPLSiOH1P432Rif
AzoPdDA52lKYB0knPDJefbDFJD2WOx/qdEx4nh3UOnpIpGo7Sq3hN1h9hDEqa7iP5C2Vi5JtyFrq
T0P069WczL/t0nTUZjsq3UvuR77d9/RmDHNizfDnZYUzYCZZOTusLyoarG62bqmdMAfMHmqHK1k5
2+OJJheyOQE9s0u51KED6jCatOlEbOhtIjoK56S48iTPLbZ62HGoPvCtHrSL22PovDnKfOCGJjHT
s9CbxkzqWpS2bRF6q1zjERcSJyMroJq1k99skcsV4zzTHg69XLaGOq5oYOnNLHhCT88V3iK3PFJr
pF9jP0tW4MkfZzeacY9ExHEmRcA8+JYC0MYaaSdpOaFF7CVG+gzzJEWa4bHgH7QKOBdab1b21pao
Z4MPZ5X553AbsSvMQVyo4LncUqY5yQxOXXhHdsT1jW1UtgAa+3p5HqrsdqUhu2O7Tpm0UNri3l5s
oOzmX/SSDa21loxKTXvM7hEn6l1Q7w7EtShaHXGYPWfOLEMhOz44Oj+i1TWupRw3fLEBjcqNgxW1
6MWh4Rk5xad3bplf5UJnhD0VwcHarG9+thXHTRUXWXTvQ758ZRnpx17kPd6/nptyoCCj5zmJyFnt
keIqHJmmtx6zdfltWgQPQUu+XcNs8ttZomoqZ6qhIO3mnnLr2Ij10Vu5beuZ79iEk48ZgQ9kMwI7
Ktt05b48qUSO3RKpLGv46pwM//v6JQvhJB5OBDQkRnrUCCETuxZvSOadCy0ebZw10x4PigdIK+MJ
pj5pB3gm3cEp/TzaxPCrwLVwhKSxEG2jEKG0QSs3oV1MuuSTSPmDDBFx01qTL8+sX6ZBdjvPbjQp
UVG8JyMZWpI9URd2e9Kj933edB5ZarqnSwYiu1Mhtul4HG49pNDx4VSzyW+j7lprw4/sFw9GpxCe
3k7pfjnZXU7aaqcU05Pk526AbS6rxXtVIxxufdHGAdJlr7TERWxGfebO0j2NjXRpvHKfAzwNidRl
jYJFPPad+wuvMQFTiaxPW+Q9cpeGjNQGG7t3axN33cxDmJkkHVFSDdqC+mA5JHHSpjYfLQFqwoNk
f0cmTCbFjj9xRbX6WQRGTzZdktTptz+lQ8yS1+jMML6Q/O2oSNEmHJOe6OJWOv2dndak22bT4tQw
7LizV44Tg9Z48gvru2OPP4xGmE9diibV1mnz1Mw2p31qTQ+ml6ujS0tp7LmuPg5LTifk4u9hRQfJ
AWPS/EKienwsgPYdDdVabx6pWwof4xa7NqwJIwuCj6V0fRiWtM5P5DofRlggiTYbee7rqkkQRu53
zDrfOvethixWiXapE7ywCzFg1k0vCxK0i17a8jChlIysNWcx24ZKyLRVFO+yIMyafYy9nrNYKaRP
3A/XR5FbqLTGYR4jzaf1uvbu8IRlWV+MYDYiu7Iymje84ZylOviwNBxSp1J2XGd5e+z2uXrb8WUe
qsyvDjO6x6dUmG4yMlL4GPSWPAcGuTUj3YI4Bwx+bWb+HqXW1d98TJEDbdPwY6aMcMgz1b8gLiA/
PfdTGcISpo1jqylQy8li322W8TAM1UotaFZH0dwSiYbh/xSIA+gOac3XTsEoShdtx8uwbvfUIcov
Ly1pWhtQQ69tO3+rKnFHT8Q1zQPSW/jjBklk6BgzH4mfkiXY2u1Xpp3gcWsoYHfpps4jGVVCoan+
SU3czy6ushb/+zaaFduaRz61p8lwOreomj/HLHDvyI3KOcL8QOeAGF0Zi86VT5kG7WaWwxi7+EFo
Yeiys8slKjG7gtvS7A/Dg8J3Q3dHwT2yS30MP94SXN3V+r1nvGOOCa44oNYXV1pCSehK2GFjRf7N
LAAKC05o/MGktY2C3O26mOcZamO8LahasGnjR5DjGPsWnTSeCfdV9XRmLsa6JF5l+4dtpEax5mnK
DoeM6H5H6H50tcumHmg/o/FsXB+URUdeKXLnm1p3dWyzSr+XY3BLU6VyOrXdsr+6edne91zyfpu7
6F4DbkwfjHv6TyiV8oQo8h0lc4lwqWqOUzuaR6t29nsWVfB9K0dSFps9HFdvXGO2bffsrwN9MvZW
JJuoukOqhulpLuBoEEaTmW/zqX8pqbg9o0/3Y5EZ9EVONqLP3TGPpmvLr81urQOthXmSmWsZuYbB
3bcFhqYoPH05gp1shsIel1mT//SHVp24tSFck3n/1gXlmCyk4IBUl/NLiSMkWTYj/xTeLB+zqXE/
tkJN1y7oFtpY8I2kSrJIGtNI1qZ2vnnT7D3JthOvvcq9n3Yjx69097x7FKN4nntpf26BWT1uhUur
WSOoTzRZ8Jp2Wn3aTrYfaWrsToFvEWw4uT7QPTa/Dn27JE5D1RCa1uYjINmLe1Gr8aRr24zHqVMY
WMmDjxNacict1dF0nPp9EUKdJQ7AIyO91rWhppvAupv+2G2tUO2Se0ndofloUOBFYhrWWMyLfB4r
TaIsxy7Uy8WmR6dDt2fnbJNVn9/RLVEx3jSR/Bhl9oFRNmW/WqQZUil0UMJVVCWYJriDfagvvufi
l8Tm9rrguDpuvpvxTi+GeKf8vt8zbt8+3prNIMEgh6L/xexA8PqKAe6U/qfS9pxDC9+EMq82Edz3
XnVyFSOCi65H6vWd8TDPTl+Gkuf8tFqfSaO0JZ9jlcOMJs2fohzF3hngN6UcCVLoDM5uuFKLYAyM
+Fl+h3iWY0PpFq6PEngkRXw8tRv7UCzzbfm2LXI/p7a5+eHcLcsBwot6mGW5P+IX446AN/Zh39IP
Xm/cd/6+8+L3KV7oGRNb2jNnEbWF28N47Oe/amcCOqq3YXpb9VqepdMFf3yJKi0r8/xuckl/kbmh
wg/Id37YHOQouqDgUNHvn5B84RXPjaD5P4yd13LsVnaGX2VK14aNHFyjqTKAbnRkB8bmDYoROWc8
vT9oZI90xjXHVxLJ0wm9sfda//oDm2wrncNWtR41ctnY1aaCiyQS3CTDFQ6atzyDTjdQ5RzVKo8O
YZmXe98vDIqvpus+SV0hZElOStWZGdUUtqwXEANDpX+OhUQ8dxbbazFL5g4RR/mumoPyHtAhrkol
0O7V2DA/Z2VoV1obSzujCDBjW+4TKcCmEYAsy52w7Ks7A99MoBuyABszSq8pm9JrPvWml2mm8jx2
Q3MMQ7XcTE0n78Uy0jFIxkk6M+f+NejJhaY7IECxJApvTQzT/IjRZO6aRDZfDIst2GSmuJdmTWwd
K5NG044t2V/FUFpyBnMkqOkY5btzB55URs24E8REw4EzDNapGjGzlqf2BMYoulpNgvVczNY6Afs5
kQ+cecRiji7WZgWcPDX0JpkDtRgVCKal+dXqEHoKquJj1ZbWe5gu0dIzrOJJlE+RUgw28aSaI3dd
cccgVXSNmgKX4NQOTgvjyJIRFt2JCG1nHBMydhnNN3KZeCa+7DA0WQdJ07z7qaG8NhXDcPypINn3
uoEdQgbPQkvmNRGrAMY0OqsgpmYqhGxaWX1fMf0e9EtURMNFb5Suo31E+Qgm0c7bfO6N+ziBTkpO
hOJg4jG6wTzLj601PlcxbE46GKggOS8Cs5XCLOsLT+UbAoIqYKCmxjWci6coi+SrICrtXlBMxRuD
MHSjYsjcbqy3MYC5naWgYPQun0qRPYRwnLFwiDXBsXJwakA5nGwKU5ZfdR38BD/pbvgQTBp4w/cl
dyKa1xMjS9/0gjFs6SyR9Xf53EFYgzlpRUQqwolQ+necVeEOTGF6GqdM3klF1+5ynz3JNpVG36Vz
viG6pXDqQEvtSFYMW7Iw+KDlptasrEayu1TJ3MgkV6vDpfgS+3r3xcWZX2NTgzAj6L1TaljPWGku
uqAnhQNo3G8TtXrHfJBx2Kj1b8NsaYgh/edu0j79fP6w+NLoTMzc1vREv3a9tUPn9zAVSPz17Nui
0HHCxF9Ps3zExiW2w57ZozxkpE0pZF7BUiIKvlTNa5JJDfT4JH0PuoLZsKipnmXMGWHhuQ9GLRLl
LmBv7xAkKjpQ3UUwLOwWueeOQYsXiLaMGYr3VM69EpY6EauKTbBj6pQWWamGvOVkE6iAIW9TVHr+
FDtyxdYfKk9NOHPESuMXm/i2juFUmfn8Oc6Vi4eJl+TWQao6RECLnBeqoGL4q4j/GnG9y+E74Fm5
60X/vpC7k9DotZsnZDjXFSTMgOkDGoedEY+KU7eYDptKZuBAFMIDbER2UwvO39YiS5wi3jiihFu2
Mv40tE7cN8NKnXmQ3tGjWzT9A6PzXvXDlRWLvInc3GVZeFJa44THgif66iPZ10dDClng1k5tpE1E
OHFXRndJzu9mxQ5k6AdFVTggtqkzdpEn847HVD4lWM/nRbQp83pLGwCNU4DNXq2zWAE1D1byMsyc
kRHPhYyutKvv4ECsB2632R9O0kg6lQUDX44nu4ZSxN07dMDoVnBnTnRlhaLuQ+aQwAXDI3QrlF3D
0dDROPRcdKGxcfQV7WBaSHKFPHnGFN8qUX4iy12BeDdjjmAj214Pik9imdFPMQEMpMjGAJ+2XzGj
NabqJhTsw9YY7nUl5CvH1P2xJFud6ts/hH5wmrVatpXQvChZxYAj05+bthRovMvx2sa6xooMdo2h
QfGtiPfNs6s2BUB5ZWXD3RQ2YoKIN2pXtTTBBJirrUJQI9Op+ZIH0YqI3MdYaxj3Va+xMr2lcniS
o6ZYidWAZAMKrkyZbNdiuydL9NApabAqtHYls1/ZMpWi1Iiu0qmuQfcGDh/c63H4lOa8k1qniTce
SSjPmPUVnRML/V4YAVDbTB4dUzZ22Mg/B0VOJGVYibDTE7ENCYCOxae8Do8RXG0E6jWXqZvJ0JkO
kgnZWpdlZ5aFHamxD5oZvU+xfDX7/pX5xyuH6LqU6scRa3aa/DxnJ2VGk5FM6PT1WJ4UJbi2c7nu
q+iWCO8qlrBcx3w2XSbMq5KSHKrrUQI/n0k9l4PwuaHvrGcZQKe65fN0ViyBiW/CjfZdqbe5nNwh
riH1Tl6CGD0ZNGA3TXsb1OSDlJ93P5nhCKq3ulLWUYzjXVh6hLYe2ni+TnPxmvE9aT5QRzN9Vwq2
rlj3J0V6r/MY8PBrF7ALE4p8i0iN7JOYHkBbma1GTyFeNRzaFt/QpvUZKtXSem76Oy0Igdb7wTbI
enSYm78VwBtQutY0KgfZEDFx0J1yNmwMul61LL0uozqj05wSElVYD65adOdCgfCjaCtdm7+MJogQ
HdA+06KOk/Iq5C+m3DkymnJqx2trxPeI+qMx9gwR1o4gOaha11nU79R8WlKRVxDfrjMpgwJ0vSQO
L10f7SvQ5kwfEfPKp3yUUXA8jIiSOoN5VxVNrm+QmNSm23acSXo0XE1CtaFoMZRvrHwlfzxkMBZh
Po1Z9JQy6o4TayOHCNXj+hIbxnr5qqJp8pjz7U0yd+qwo9SeXbECVapJWVX7fZto2yz1txkQaqSR
qKoFHGuUrkLxyuh0P6NyX5ZDGvcrzcRlAL+YSESxMI0Bo06TViZzMmWGkXpf4yS5aOXhPrgly6ng
TS9fj6w0lzAPXC2UnvENCFDkW/yzQCvuTA2YrmTMxPc1K9N73xgMzebVct2CpvJkUpux2A7sSq9c
PefQZAk0g/C1vMck1b1ACLwpiFdibjwabCmJGsWYx4DdhsNZ1LOdkjWfCID2ct96lplulgc2aQ9Y
NT0t2y048Zr9xrFIfsQM/sCYyiZ20GPQ5CUY3lh6vMkbYhilzunEEnpqugPA/5h9dTMOGQlBqmYX
hXjGsN5J2Y2TcfS0mBIllqHfYSVA0iPQW+hWY7UnlChjZS1Xu+io2bp+W0ZM9SDKN71/5OSsefe1
KzEjS4P6KSm1SzmSiI6rmqIqDHJL0NTyggC8BR58CA2V+NL2ERWNyK4Qr/tWfhriajNG8QzGslyl
Qjz0UUcKgSpiPmV4E+Q3m5pYg8yXfkB0Cmw/QqUzCcRYz4LFpLOByC7KxLKRLy3EXh6iYcmtzWBN
Knt90Th6XLuzEV6UwNzEkf9ETXbyA6bXfIB3SAR3QZyu0yqKaJnCeqO1luQM8KS8MqEq0CFYd/FC
rSREU2qiVVNE5krItGte9/tMbI+VpjyVCjlIw1CucET9mtLuMZ9zrlh1SPvoUcnSfV9Nb4x3n+qy
eJSCVCFxsXsi+2DDBn4oiCm1BVzgZ9Xf0Zd8h5L/TS7PgygMBJkOD5Xa3glz66Wxvk5T+QgsCcpX
99Ue/dlRlkyZed3sicbc4I6E3nCAd7G8bUBqWKC9eqcLFbS7kELDXxZVVCNZGQM6smlAXtRJNUzp
4gFizX2pzefKCmBwj2j0orHz4ki4Y2ombKis7kY2OLRyGtPHZG73/VhsxxR8xSJRw8LFq+J+C+v6
Wg0WpxyOGpzKDpx2OLAVd6KgM3WWA6/OwvU4MTsyU8QcvixlsBR5FrNZm0O6Szr/BLT8AO9zM3O8
iUBbiGWYyQWVNEHOYIordiTasTjNjsx6Mel3ujheK6ljkgz0SmfB6Q1dtsoThU+o7FVBvOtngMq4
Fp4s9KBpl+6spH5ksIPvSAGRTmIDBxO6r8Ta0xr5rUJjxJakDHaUhiTADtFbIwiMXjij5AZ4kabx
4Kfc510gHsVavipqzjk8qOuoSb98SiKFPSc0tc6ZJ2Nyc38W7S4Z1gJ+HV0wzIDHusID6hwaV83x
MTc3P2s3WSa/MoORVqGI1ma5Dwk/ZkKVbZISdk1rKAu0HTxGaC8waj0ravWdMUsitJyqjMq+koYj
RRhqFanfDV2F5VN78bPkSRBS1BfdR8wjNa3YY2vgYut27MsQm5aBaNi6FlZC1H/XEkMwPba2Utw8
LUO3ShNaOOTp4gP3VYQmfMJa2GfDvJMnaSFLf0Ea9pKwXMjDntyqm1zLL0BdG9Smy7qT8sYxOBC7
aNgxHL/X2PVVTtTlemfk4ogmvCa4+6VwrycvVs9xF6yLhhxd1gFXn2IT6lQ/OCnpUxiQHBYzkqWc
JMdyrUz+xcrUIxqFnVx0D9IYrjTDcjW4ZLBiEI8YrlCXjpAP7oDealwq3p0i+C8+PFOYdGq2Mfr2
XtTuxIGc3Dy7wQhYTfWSOaAfC3pTUNYXHtoL+eJos2j3mwxbX3SI+bALoaj4erRbiDBwkfwWWDr1
70taa/SPruVvcXRJ8FdJi/ppSqSt0sWvOCpsfHhNOcyKvM0OOXhNZVx8SUOe+d7Gx1Aj3CtHQdsw
BhwrptNNsE8my8FZRkeWNM7maaCUomRdY15jRYpnGO2Rvy7LrFgWPxefLXfTg2RmFQc+HC2clA+B
0rzX1ORo4/KHniMy7Isj/zYQZfRzCyf0AEi+6DxcWQIMFLZFXywLWjRseJ2ZG0Qmibl1yxS0xVqS
tVw2MHoCz8pL4q79HA5fXtoqd4DGUc5Tx0Z2C2TUfpw/athtwm46Bnh4QK5+tkLxHKgDfwPAGYw9
xD7i26uH5b+qmHkZGzv8EHdkEFHHyTd2+vukgUDPR4NCK+xHsNHWSL3eFPeVStz5pLqNAUm9EIjG
5fvkBur1527hhKK/WtoL/WF5NY0aK++LHbN5OCCDK9fKXdSbO59Qbwo+8Vbm2VrpCCTOtY3pkxY9
ZngIC5uQW8igZNah2op+fJ+ysYwmXTYWPcwFmqBdhHR3tXEp1FvW30EKgWcl27P8LAf+UUh8b9Ch
qfSOnz/rLaAZXbbgbyvlaLTfzE6cHDCXtz+j6gMHd2CCu3n4jQmoiwD9UWd6bM9xAw5treqWBtLP
HYXOy1Kq7Ry1v/mj6O13W56WQ30ofZfKOJSgjgCpkh7HnTpNLzJOcNKcbxuz3fuJhLcAu0ZYttC2
EmtVBgn71gLFKRNDbwZfemJKB9AT4GLjxmcd9YclGgUxOeFiUOAqZg3LHaXzDY/ctC3bmF9T2Laa
4vmwz1y0VwUBUjB3mT9BB21ixyd9MU09fpINpVql4kB4uNbYXI5YVO9VlhUp7RzM8TrgzgXHgyJx
1bDQhf1H589AhmLNmQRDWfl9AMNEXKXQq32I0yk3HUojB6fBaIK1DZ3fgn3q1Uk1MD8qRLue2MwM
jFptlFJYF1gwDyKoaVRZXhQXeNBiN0dr+NRkOmwhdALLVmZhI0ykhGfIOoodzdOC+GmUlVNGljUf
ZKQQ0sPyvLjUhGmyjjpht2xA3FwaU+ymi9YiswtSa1BSI5iho+lk2n+96y6BqD3gUJuSaGPKnykg
MGz+XcDIP2FrXVapFIwALSKLjz4fK8Rpkb0MwzXQe8A4cIKiAHWsvzJ1YWZTbhNL7i4bnn/HNZVK
Y3b0us0WxytDqXPXTxTYZJDOLbF9S9Ns3shDzKaQGahdKtRroh+8lnXrM3M3z1YGE1Z8LlIcoLAm
O05BxVOM0YvIjk32yAh5EY5b3CsKGsd8rwXaNRNRZ+vGNVFgH1hC920k2VVeWN6R+DzN6jbNH2vz
RZM/kz5jsSSrXnEbpY+3KmUaOLTYP/RAvyuB+cNDNGMsaARy92FOIJGZMMPym0rmxxPM21TXmwe/
ymOvHtBoy2H7JE3w5UaVfFeSAj8YaakQI9veI3g3fZurcn4sYIQiuS8n6o0A3Fcf1Vd9NtCWSEn7
JlVB9SqoDcQqORGhkgWdCLBi9dVZVwdghLLumLq0VCqwwKqVOE3dnmiNwZ6WyoQF2DFqI5kintJg
M/POvTEpIxi3lRmfAkbcmzYbfbpxqWPYXdCFaVjd+sxWV6Y1yxg0zOotAB6NvSYolI9Z6efUrfMR
fDc2SG3s5Pagxp32sLA8OIMmOC5SQBU6G03oqGmN6lEx3/qIrbMmT5EIBVh0UFCDPCbqpHslU/fD
9AN8FmrqUrvrAiyh9XL4FmUCF+0y1hUvFEgSVLUotzPDQgzCilW8rNDibWoGDJqVDpcsWw4CpXJy
KzHuK0OV9mlacIJrQbKB+AeDMqygqc6TKbKvRQXRKZPkoc9D/gvTAK//XruLzG48cU4CPBpRfWnK
Wbuvxj5ikpVTsOPCujWtWtsoCYmWyyMalyCcYM9fQhcCRbpWhwEwYPSL8DgJWuF17FLBmL7QN2V2
U4xnXGB2I2BFDmbuaEmN5lPm1igB+Oa9WBdPqurvF+Xb6Jf7nAp4BqGRayphA/6pJZ1yUwpJaEVa
0xvlBYgDWME0n4wRiWqfbpf7U8q1F6VCpSv0a6R/Hsltriaa3uKCXSPSw6Kj2dOPb4ZeO/h6sBd0
88WsxZUVxJ6GDaiQBGe90G0JpUpYyfe1bjyhvtkoqnSntOlG0YWtTsk298Lbsu4WiMCCzGzLMmA8
xLU6b09pSEpvGLwixkEtZHGwWTE5oFVIdUrbaDej0XEo1cD1onaU+649yYN8RyLNDnlE6rVBtW7S
es8SR6GpVbc+EtYSVNa5C0D1QmuLcANikREUbhOq96kZ4p4nA45qWA0Qn6GnwqmVYnpS6ZSpWKBX
cB0iHttrabsTCTTYclbSi6jdZzxhh9LnD8QaXbHtxYVGvSQxWL457se+fczSESdzyhmY0Xe9hQYK
cxNHFRsvTJsLfBWIqYhzsyb2ZrNf45JjOdWk1TZCwtVvFZiiHAOJswqdxRZT7vNvkAIne9aiq0hr
pjLR3sqzR0ssb32R8oVxv0cZ0TLxdDKXc2KsunUemVc/6e6WQqju1MnRxtaNB6lYjYb4tnzqpJIe
lQkrvVS7CWO6FtX8yWiW7S9sD5mPsr41BNyfJHFnVcWnr1XnoQp2Q2ycAYUhpqQGFDLWx6SeqhJi
mQSsQNdPZYKBufY1cYVSo34OmWbTbp7BqY9928PDlzfNVMHpUAXUFdELVyvHFkZGwdt6/iC77Rw/
xpzoOBFsMhbHYiSo4OyTwSqgv+oRdiqvZjLdx2a67dro0Y/yb1h5Bdt9uk0xBJzoBmGzbRODbttI
z1IL9x89CsJQC9kInZFslR9VNUqu1vD+w3gG04lzh4HoFjdHZ/F2N8IEIi0hFroE5wZTjt0gpsAy
dJJW1BwM6BqdyYnMifBemh0T+HFRQqEBt6WBXbOZXvrJOMA/3vQdZoTBsFJM4SS27bPEvRrQYVKP
Mw4SPhYIRk/wrhHgqrX5tp7Id2p9E2JX9zK0wTXzsSeAfnMpBXx0lMmk4emUDdAQpPuqeMuhH+BM
k+xjSMy7XC7ObYkydUwkBrgJCb1ZeFaYkUlG+wLrjrK5Ki5c/DVEl3BVJ2ZyXuybG8Y1fONCaZdz
iMy6hFWLHAj5ZATdMKQxn8OvVjPPbQj4POPsVuf5rhmkZxjjXlFn50p/o8RYFmnijBDKxilijmLs
Bkn4RCX3uHyfqESvAnsbFLduU2swe7LEuKh1dmdy6bvFWXD5pklS0a6NURyjenw2atpwQQ/liyZ0
j5mCDWiuu8s+FERkPoPzSIjys9q8heGMut6KN5IIAb6q64s8BLe2Tu4g0jykVfFisnMtP5dcJjhs
BwUrysXQv+wK5g75ePBHy0VcsvdnFQWw+lIoER4lCwLOON4xS+ErKCzPSHQaY1wMsnIvVC0LIZdO
uLvckB9kK6tAF1WH9S4in9ufQ26nrFXtIBfwQBIaEzlGdwffldlfvRKs6RIqk1eWzaEMRseamyXu
3S8df5Q+RFW3FhoQlh0+3HIdMd/SuEym+YZPzmuGSK+Num3bmrtU0q6FxE0N29rWYjZ/tYEGJ1jz
GZR/bUl5wvsPN63FBVZn1avbCD60ihCaipipNsRVbZ2IIZZ24qZETrI8q17mVwDbtRAAu2QijF4D
54YCsQK2skymJRkBqYqh6tBcsZCDzKt1pyoMv7ShPhv4lRpl4o7S4OShf1gCi1o6jbzWPXGKt30y
fwaqfrOW1r5TdlUxcPCM8btEBZ7l3H5ySMnGkTVb/RbWH7NQyMGykjuxH23MxABCTpl4htbemNpt
AFzPF3fJwxiowjApJArzWzHz7jWp8/5hbnz4IlqHkjLaGnLXr/UqAEgrdtJUpU4jwysspPEUzYM9
wlbxzGlOvkypOchVsGaX+1Iyep2ukk8lfHUbAn8Fg6HzBqwW6kK5zr0J/xyx3i7HzOE+bwrjAl2T
EbAxXVoJ4VCWL8EKuf82t3HgZEZAnTP49JedhLCEykgziqsa9e/Le8CWxosE4xBKsGyYWH+EKOGo
vAfWUT0FbkTi9dzId7LZSGi/Eck34ehOQbjV9fmhYb9grF6h5YFLBnEFkZD1GmnCNc2GLY5HdlYY
TDuVu4DficJ4rUMGiLVG2R3mj0YcIcej35kyTFzaJSiEaQxOHkEI+z1SV3BWDdBU+RNZyiqIomNf
d7smei/hUzYFotkSG1xFFe6WHXVmO1KgWSTs28bQrVvJ2ugDzGYjFy6p7Hs4CIBGyfGjKqQ3xNWP
eZ+xrSL8leoNHdEJZcROzACZ9PoFN5DjELU3PWPQtFjqe2bKuhrUEfPq/LXyoT3GOrT27iamfruK
wurcVZgcdgAcbRDvzEBR6IJTw4ubRFzLDQB5rKukBib7yoCcPvScpn5HReJPyzkaWfe+Ejx2MI2Z
KKNkyOdjXSoEsJklGQE1VmSzsBby6SWcwichNPHf6N1xsPaQ9B+Sbn4cZBNgZuYYVtSy2vi53zEE
kx0d5zq7IJ6XW2whkB/MHLc7EfSuruHUQsXL74W+rtY9g3e317Dz6TRh9PoCw6y57clLr0usvXyr
0NeBUJHt45fzzkdhu2hHcNaCdopeV9T8tSFmWBYJPfDURBC9bnBtGIOnKIQ53mZ6agctIkK3fn43
amCPHp7BFSOM+Ra0FvQhVcNkeBwMDmxf29XQ3r4KTRnerC6PXFWvh6eaTuWCTcG00Yuk2fX1AIJm
xMa8AIO7jijOTdjM2gY9H3igzxR0rWuZ70phlexkDahASzoor70/lJtIxImMOJa2d1Hl4As2MazI
uxh1HJ1adUtaqkA6ZJV6ssFRaleiAaJn7FHrS1G0soZA9MwuFPcWxAPqgayHsFMH2xIc7IUx82ev
983emMvWKSLB38cJRjKFBOgxS0F03+bdcBg7dNhl1sK9yxjGgxjD6xggU1GHDIeIzWYn5uDwjPNv
RItbd7RP7Wo2DOHEVFLZBWaQroAipa1e1Q+1NhIcYyXtDVJB6cwFZEGReuOEAJEAhVq8TErJ0LmD
T1gxGrGLAXMu3jlNr68XK5YZxHtRNx1fAjULA0xvqqGM74ZUwQq5UNJnUTBjKulWeS8kQ+SrN5sQ
R4c6Wo1N/C1y39pMxMYHOiPskUOQPNPC0F/U4BAUyA0cUIgGwkwIkpqZMUJdE/e2ZbwjD0XgdGbH
cFpkDjeWGImHULLggoP8+qWCHY1k6m9Q8rj1q3jYBPh4OOPsRzsNcw+vioZkmy94ejRb47dczqCV
ItskxUZoutOioiotUkHQxKG0K2oUUkLTQ2BoYnyVonBuNhCW+12hBdMzNbXhCJr/IklqveqrRNn6
ptmixxwx7ZJi1VqpevWqAdi5kPLiFQ5GWWirlg63fcoMAzEzbodxLYawk/HhkENohPEQoVzX8KqH
UdvZVSxnmzSRr2KvqRdLwtJLmOkGjOhOVS3CQaTgDSusB5oM5OGB9tRMADEQ+uColGa8VvnxPhXi
hyRJb70kqpu4XtKr2+qaDOqb1mcdOyNyM+SDeMoF5ZMyyjG+FmJ+TeScdI05El8mQoptszRylvsI
W6zQVFIG1cp0/q2mIxUatezOcildwllyTU3ZLhgOqOAmyMpjGqE7mcPzjERC9VFuMzWjbw6rAFPz
xPm3UmnKMEgQLkuSclyAoWrUvjrA19rKXk2g1rlNmJ1TlU4L/soKQA83rMYM9Vsn1NWpjSHnoU19
ShbnMcV4UpA0261aNy6ajNQNZPBzrSwfwxL/hAUrspq7KctwIMy9PCofNKvAvhOSUpo6GL6v4P0+
Jm23uIOhAYNaEsRuAvkae4T21QgZDmLJcPnNm/Y/Psb/DL6K898NMpu//ZWfP4oShDwI2x9+/NsD
nKUi++vymP/9N39+xN+8r+LuDR+vH//Rnx7D8/7+uu5b+/anHzgsqc0u3Vc9Xb+aLm1/e37e4fIv
/79//MvXb8+CwenXr798FB0HMM8WYPz0y+9/2n7++ossySpJBf/xx1f4/c/LR/j1l2P0ObxNf/mv
tkjT/+OBX29N++svSKiNf1ckSIqyLuuWpkg85/D1v39S8byTVMhLCuUi7rs4urUhL27+u4w1qYQj
A4NRDYD0l780sLT+/qfffi3KiikqhkRs/P+8xT99Tf/42v6Sd9m5QE3S/PrL8vLlP+xOTdVS8BZR
DUS7FuCu+Zt57B9ccyvdTOsSFssNFwaXgJgVTjO6O6ylVe1he/azGI7fktP+1ev9kFnSVoIfZBRg
t2o1rw0LFh0DQBLKHOSGPmJN5tymE7UHYAwqVHMnvxn7YDfSizm0titzaziaV22bl/GavgutzYzk
oO+ABN5xgVyHZ/U1P6aOuVLuxZ2yxv/zMaNhoilDz2zXEKm7I0IFa1r5aEVXnfxewybBveIw6uvi
hg8pyV6e8RMLXln/s3fzP11m9QcvXjxiFYvIjeC2uBJ+mMfhgota8JarV+OEEQbEQmgOC5OLicbH
UDvdjqvCyAatHuf3PehvgyDI3+ENsY238pEHDFi1oiWQXekjhnpwJwJIrcuXdFsRq67ZjIPumsH9
hL57aF/4/934geawq22wNvIY4oPujS8kryoSF26obQpQhhAH5WSd8CKfT9qpDq/Rk7A3TsZH992/
VPp+VlfaR/BknZST6VmwC/Q9MyE+Aq3xheeCkjF/hAfzEh5GC+c9Fw3gYhZvz/hrwZ6tUG64zJaz
tdS80vYPvkOFc5JeGDUFXAV3RurMvo8BlbFOkCcHDqLM9DZ819VlFCUHIqVVKAhlcPlI8+nQrWa3
oX6nqXeYMq4K2B+xTBPbYaoiuMq78CG3AfWf05f9egYkiJdTfZt/jGvJPI7r+CyrNjRSq77H6UJg
yJYDiznNWqxXZfQMNY5xev4dh4zP7hvQLu0MOnnGGGb04HIm4MU+ExIbyKe8FMMuUq5h8YH1lDtl
p7I5i/2+TL/NADdYdzC3UfWA4WQRk90F703yat9pmWwjV3Y5Kvz79snwhgckB570tTjuDXe1ulus
o9aT8DDp22LeM4PIfG+szoaxJ7MAdvb9qFwseu25vBuia6M8tSJttXQe+A6s4Ngkh6nZGuLRKD91
JJOFTb2vfUMuZ+yScR9g44qEf3bCmdwPDzlsL27y67Adj9kpdaTcGS7BE5Qdk5Hs4GFVgE7+Dzvn
79vSn7Yh5c/m8P98g/zgp03LT2089cENQJVlXUiMtveYR5opQdOO/xYomPTZvWQL4esns8u16YSH
kFq230/FU26dpAGmnU0Lzi/lV0VfRf5qPMfGythqTPMBnw61ZbMpbFVKpHkTczDCZvmaHKh53XfE
TtHfU/J21Z7QQJZiNHujuqmRv53IkcXRVDvEgOcJAVZsHfcaNSY3bvEu1o+Jce77u5q2JxWvbTog
0rdJ4CYQzrcHhqyOMdkMiBiuPw1DZZcoTqvkkAhvi6EbBEPDrfRrQABLsxYwBmSSyG+1q3SJWPKF
/IWW09aaa9q9taIjM+8qUAF9jtJujLa6/ElRzbxKgxXtyuvMhTYtuPHoRdxLSBtfEX9w3+Ml0pzC
7oYdd4Ipbk6PsVLhSJJRoh4H5C2Km8fuT77W5Vv7p90eGpVo6bKJRuOH3X4YJXHQcJq89evend18
3W8qd3B9m0rO+9evJf/ktZQfttg6pPMypjy8wTpwxDfyUXbZhQBAN15jhuIUW3MdriRHtnGAIpzM
/Vk47P99lP7jwyo/LOG+FQfaLz5ss/K9+CVaha7lEMHZbPtHy42e//Xn/enLLSf7H07ucBxaHCAA
6ThJfE9y4eudGF9KO98mdB5i408OsR+CK36/Rf/w+X5w828mS7Pyls83OL2LtCJfj5v5wkDWll36
Vlf7yepZFsc/Lx74mVgFyaZkLqkCf/iAQlH3sqCKwS3eamtlY62GNYIe72cLR/qzn/z/fK5/vM4P
ixQyJt6HovT3z7UcJ9LGP/c2nubr0g6c2hmei/1PvrxlMf6Lz2b9sFjTamh7Q5WDm+oFm+GIAMtO
tuo6vfz00/03dWe2HamWZdkvIgb9gVcDDGtkMrnkktz1wpBLLno49M3X5+RmVqSn6maosuqpXu6I
TmGGcdq915rr76fFP5/O/TQqNUkIA95ShsmOYvexuUT+mxUCfLx+9VFfvC/304AcNVpKWssnmWF/
NA5pOO1BfXw50f+bgf+fT/RpHMZCFOVY8dtt45AikMeNNPGFJ0JnDzDnq8Ob9tUvuJ3t/hiHWTQL
KuRr/FM52Kf+Oh/U4+pFu5Yh/9Ua8tVPuA3VPz5K61oRiYShmB2j0DiUoRYqIZLPL9bKLx/pU4RJ
BaLLhcUR/3QuzqnzwHSeIWh7KOu/nl5fDfUtQePPZ1KnEUkRz7QNi+Ey73D6H7VAP3/1or768T6t
F2g28HHlPFR2dE75KQ3JYQiAohy/mLt/e5Z3/nP8bd/jjwcarFQQncr4A8Hk6Z7pwSChP70rbzQP
7/rv2He+Oh79699QVz8tF80I2XyOebRtb4vPzUU/LnsjUA/JF9kan9JTPi+GuvppuZC9vXSKyWBX
T/2xPDnH8iY5tF66777IhPnykz4tF6zsk9v0fBLNDD4pZ7kw96CMva8mlfa3Z8t/vjBd/bRgKBVW
XUX/69fTT+2x2kenMgCeFlIhvIl2iAG2E1P01Uv71+NEVz+tGwXkeChyPKBzAdB/yK60tUN2S97b
btkdhP/FuPxqkHxaPKBTqKDdWH/V0//aU9JjcqivX82Afz3RdPXT6oEaIzcikAS8ufiQ8+ZStq42
7P7fNkld/bRyZALYnIub+CdwQy/x0pN5tMLsIMMvjzZfvapPSwcIcFjMubl90rYept8Y+XfFGXtA
0HsjJsXfzVfDf/vy//0JQKeM819WkR6aLuwVHo7WzZ6jsa89V/ttd6ZPHtr7bKc/x9uP+sXnfvHu
/pqVfyxeoyUXfMx/zbr0UF37A7El+/7y1cf8/SbtupplWLpp6J8POMM0jV1pRduKpZ9g+njpizy/
1UeuHkjEg/+bof/Hp31ataoCyL0l+bTen4LhPntwbuiz+DW17y9+vy8f7NOypc4VTo/ejX8SsnMU
58wvvfRY3Zb+8n9yp/jbs8cfD/Zp6TIXIVrwGNtUW2+6UAmMED2vp+5SP/nqUPC3k+CPz/q0Xlnl
EGulVFg/wupI+eW0WqH5s/EbXpr0/tL77r5ctLYH+N+mwR8f+mnR6vS6bRBnbm+OQheXmOa3e48I
wgPS/AB1Yb77Yqhs7+dffeCnxWvp+zTBm7ft3k4Iid8jXMHXj+VR97PTf/ym/6Oy+FX+rh769vfv
/vIq/z8ofAtewX9f9fbW329J+vpnwXv7g3+vdmvOPxxbVV2XFCeTCFSb1effi92a/g9qAJrrAuQm
mIrW7j9r3Zb2D9Vid+aWpdmOa1oMkf+odZvOPyxTpwyuWfyZZREM/T+odRuq9V8XXaHqmuvwJYRD
KcIwdOvT5MWszVfLnMprkMYTHjvB/6qqMxmTqI0llNYuk3sgFKOvqNm3unsuuxxRRzrSxDMgQgOW
7YBo0+ulqH4Ebb4BeaInnRQDhCRIq5PygVt5RJAXpMylvwdISc6DWv3I7y13esP2rp1gpn7jD87E
Sh1Fj9rHapbSyx39HPdVcyCGwBtrdJc4fLDCqfr3FlAOWT8R2AgK5BSuSBR4HeICpDqRemlBrStR
qeNpeUeJ1YK5YFZ4WI30OrYJtiaKSLEuyZkiQooIPpx/ywzubI0QtcjxKlaM4XOWnipLZcfL8/tN
Akh7qzyTdiB2wu6S0MaLvqfn7e4m2d0KSaewSM+lCYvZGvoz3lR7T7IfXS7XjXw1GiGLuwncLReK
VD8bP+Ic4K0lTrZjfejNOpwABTxHWv1uu1S3CJv7gEbyo5e6HpKDYkPiwm5XoSjSyytKRED3lnsh
uBWfszMGUd/qfqVTbxN1UFhui01JQO+b3LDR1l9ZoTzjvVt3Fe1SDZUwprzA1SmwL/H0oy2sQ2Tu
8+p3kk1mCFRaUvg0/KQjm9pwy8l34ISOIDbTWjvCOTultFHQnwyP4FaRXc8vpgXt3X5lqFGwT3Lg
MW1xLmfXs6uso73QTkG/KdVirIRlBNzdRPlV57l96GMYQdNWcS9fEIlR/f1W5NpDmm7svVwHzlpU
vwZHACustPtsGsadDgFkrkuJUTqjS7AWHYHBs1/Zhh7AW6Xz2cDrquruSg5Hue/HlGpyykPP7jdr
TdMdGmt8s0Z2iNzbNFse204/KFUZo8qj85LXGW7jed1+YQxwsHvG0o79qTTdcAJ2FlsovZo0lkFR
MypN5XdtZ2QNE8M8Pcc6tGR3zPSdvr4A7jup3dJ55O5cZB//qqrkZlUcuPETCgSCFTwFszFt2Pin
LAbby8yVKB/Jr52P862ZNiRTz5dYr29By9KHsTDw45nCBj/iQOo+ViO+jSzzMIGHV2P8N9jkYpEe
FmhCtLnlDyINIJIVuMt7ZnlpoAhX0aCabWohy1XVXbk6nqoU8am240AzzJel0jbaEkgcQ4HS3jXp
5srEuT3KfREPx6bP3JuhsXfNAOfeVpUQLDgW8Ex/ipfoZoytmwF2QolNZF8smxyW4J56YWXIV5sg
qNFSdxkSqd2ai2dFoFXSe/u6yvYcT/LSIIGJwSl7KOdnQMCbDa1wgBtB6t6VDQxNY8uA0DVBrE2i
ZH7iKPCQEx0/1xkyZrpf30nta49Gh4U4ZTi1eX6JY4Jm6g2C3S32XqardonM/tsS9cYuQVcC85dO
NQoK6d6AhaqCVEA9UW7suVRu4/kmVqV2yTI6QvrQHboiP9mcjwNF3cQmNYrCzniIJpMaT/q9Z80L
VMOWx0bLf05rFJjI6HHoWj29cudhdN0hVLeQGxREoMWNSoa07CVA4uGUTt14sKxE3Y0rCYPAGKo4
ys5ahS50FYDWWwvc9kKjBbu7gyl5uZYghXcN6kCX6IXRJE9K06uDrk90ZLKdAHdUpWoUDnUcZPN6
ZRavvoicowHuCrCv4dLt0aiMx0nqp6U9QSClDB51w9Pq1qZXWN8rsclYQW6PKoJixe0fInVFEDMe
epSB8fZShBOR4mEWbwhuH+doutdE2pFjVGs3uhLRRhn6+bQxq9FAmdqdJErYMOY3I81Q5+igtxMt
U76rMQbA8Xu7iO6qjfF4V0ikJNgkztaoo7vEBGwaw3sJpjUYRxdi4wKUizRPe1faLcb+Dp4Gmr/K
x3H+aFsOBCdygkWOJrCBgLxjGcw8U5SuL6CDER3FFCCXD3a04ojhmtX2bbTaN+OgoShNxm86Ykn4
1jRQWvMmzwYnEFZyVRf4tWuB+RaSFuEaf4mjivdhGmE5wNmI4bbvXWQzpSjnM3gwdj34z7ope9K1
oLYkMJk8bcItafLPPXhbqHqTrRzc1fmdDVg0oTKsvl5ufcefjAuoVrYor6OebKJl56B08trOYJtL
MFfOqLkeNrAA0RlBXPma+eI6W0g8wcGQUthGjylr4pA7VOFxIx97VrR5oFmibEQOwgvFNL2kAJUs
hc7Q1JVMCgJadksqzTDB4S7mYfJ7cGpgiirmMcbGXZbOKxiWGbX/+qF206tC8oNHc5/k3/i+ncwr
2EFzb7nOMeoTJ5CNeC1da9k5f6FiCnnWjOEmr8f8MLhnNwVsBZEhK6zbRhSA4zdZiJEcIeK/ZMrH
7Bp3hdk1HritCoOy9gBZ71gV7gC+2jqRXdXsYtN5qhVqTyA4QWwnhDLayT1+rWo/EN20U7RDlWDN
M2tIX5NpYovLs/wmXZGXke/xIKT1vW4TJEYj1C6RYSlvZ9bxDiR+Xi7twaTNZ5Acukc8jrYx6s0z
K3MI4h5zYNOVZ+zC0zUCoIAOffUzJ7deUyECOxvE62IroQPEk1Sb4VXvFaAzNMz03PmeLR0MyM3z
utoIc0xZ4ZQ1mgWyh1XD3anUoOxSv5xL/TAZfId5A41G/BOu4svcG3THU5OENo4lbNJTcZRqekT+
2t0QXbnT6mzLAiB6aFpBLiImvQWpvhxHlczCfGGB7+Kg2+hwa1K9lpZWH6GwA9OsEdqnpOLEkhYw
0uWDQPNzs6D9hmeesrpOcQfCqb0MZIYTmEjbxRqdV2mkxQE3ESaM3MYPVBgW0z/yc2AoZ8RxRxW6
4TE1l9Pqqgvtvi5YUj6uQcKn1/YAnV2VnkyQmKUJneCU7cG38hr/eNePezMjX8NJsAvPiXrvFv2H
ORMIIl20/OuAlHEWpCm0EHLYVNUDfqFJic29a7i6l2V5t28R/l1kDNV7bbJnIpGg6pAUEShrSeEX
Q9Ku53xI9huM70oNI6vULrFwr5zwg3zdoka1PKPdA3tPTcRBS4i+kz1eQ/BzGXApE5ru9hHEK8Cg
1nMM5uSTmb1m3tcrIg+zSQ52NOG6FfAPKliVRGqMfrk8gu9TLCir5JC3O32cinvE7PjBIdqdsmWk
aeeY3cElHwrUIE7yccKcV07u3l7XBxtW+I4AuvwgFWarQoYnjJTpIBzcFnnzbteNi09CxicLmQBB
aFZYZfRiNQRwKGK6U27WtyYSRQQ51QXOXo6IlKlfDeJmNda92rD/kw0/eP3Qxx6xBPNBQ/YFCGcm
B8ZdL+6kXRqy13Jsa4e65QIhFhmYhnokv/FejXLn7CjtEd9adt6if32/i5rhTLpPsme/jb2o6Jqr
ksaXlIC1fY3S7GzbGMna1ewYwXOLuQSPv6rqaMvHmN+kDZZREvvUFq98UeUwtDS3y646rar+u9Ay
J3CrZZtSS4elAS6kZthVIK1UCSNteCPNqveRPub+WDiHaiLii2AU7MOT2d70UsVkjQ6kVqsW+Z5y
zdo+u10XxGUxBu9JnPK8/q3SFV9LEHE4lZ0Ky0vXcUnXWtg92N7xLcCjyJQn2ZXEZa3bNWJ2wjFp
YPQVtM9roz1b9hZ6GR2IWQIjMakvOFhAtI3WuDeWyZtLNBx2CZmvj+fQbF3DixWW4RFRsjNC7pDp
jQbrIugx27gFdrtlYfXQloNlIiaONPQdnc7uaHF8aOH3ro4VlDgBsZJCiirmdW+0YY+zdYu0AOOr
dNds5R5TK1m+Y2H4PeCsUcbmN+dRbGk8X4L9DoV0fiIoD0l+1EDg6jkapCnI7mi64KHkjlA81bIB
KO5Wv1LNBbnRYpos9LU/kFVHMlJnECY1NJCCW9Xw9T6D+HPNAEc3GBi4MlU09lmddor0Y01XfIds
PRTpTLyM7OEduRQcTyPnV2G2tTdZy7dIiiu+ByRTyvSEyRB6Qb88gtdD11BCRVRmbNy6gwy1zu2j
uSh3Lv2xHOs5eIlYAAJfypjgnZ6FQLYPorpbuJcZimvDmBuyQOLP9FLidxbLacLZdlmnp/xGjOhV
RTI+rAXmZMIQ/aS1M9/u5zfRVMmx1yX3oco8DXgjHEc7q0v0vcymeLtEnocISYML3s+VH6aiH3Di
z3vU0O3OUipPUh0EqKuhWeZQ3Wj1iwRExKWd8AlL6/d5FJ2X0njohzm/VYq+5p74YT4SXQoCQCL5
nSbFChNp70kUuUQbJnZWu0ALS+htO7PKHocEBKabCJIsW86eHWGn2zeYVwt3EOZ5r1BXjC2LG84F
mpeOFxAIHA5Ds3JJn+1XhRUsHh3FE7aOHmQyf0c/s/Fpmgu8ChPPMOQN3sPR9KoMrQ4M1eZormoY
N+LnhpQ1tBLm0hQ9SZVoBotz07pd/ZPfacG/jqcpIMPj27qR7UXcynMyVdfYJEBczN1JZWc1LHJo
4hTIhF1+W+zN9i2ZWHW0b/vm1VLMlxZvstVEIfQoUMPN3tXhxySJg9ZlXN66xfhQhvosE/5umWFJ
KRDSdbtDJWuOOKMEU6jM7Rq+DV/qF2UWBFE9etkEZ4uDJYPQAY5gEAfHbANtxDgMyPw6uhXX0BQO
a1BMyL5Fs+XFgHgjGeuIOTI07PquyXHHGSOI4zEy3iTxqOEAxnOyW85YRJHu4wFBVgFwj8h61/Fy
yxdOUYdGXTWBG2XXWTVJESO6RWmqw5hQkFDTkkACeZU5uPDSfXUb5WcrckjaS/4+WopNjEZ6SZzt
FqGDccjl90hxDoal3kLzGg+DiAgog9yoKW1IthGgkPhVmA1cMzP/Ma/k8xjm/LOJMJxkDhitVb52
stoSJPGK1rqSnVv2vbKoH/tEe49djvNGDIUc6wTqRkXyeFb9PSELbic2JGajUB1JJ6RVhFaCEJME
x8ixR6w71HtANDboGDUw9SreExjE661tdze0OGzWSn+eW/NqZYkaOI28W5ASjXr7WmGd2DllDfWi
GIEkYSfwe5qRZAnkxAgcSDUGDq2FqjWgVVuGAicFhNcaKozo72YHgG9EkjCrcOL1wA8gJgkPExTF
7Qmnil0+1WmphqOVRb4tmo+NmdxRgMrLTN238qGqdIOJadND7lnqyFbEzdeVoaDQRP2aYF5rRLAk
u1PHmRWfQvKSEx0dNnp1jDpHHOwBF8WwNyOUggpgAsLXOAWsEgZfsx3t0+qnrhHPbHUuVDkTUVhV
ecrIf20vu9KozMBNJw12gm2caoTpVRRZoJTHY2VCFFjUEc5GXNQe+M3RS8ySvOGoKsBVnhzlm0zl
6Nv68tB2IxalfZZslg5iVObc/tWq2IXxUYMS0xUPyOxP2ie+aYAAquJ3I8WeVqWUOVbxAk2b/UT7
0FXirWNQ+TsxuVUAxhdtotOex65+sprN4yeWM6Wk+wnVJ4vSshMWL8zssnJXugJqe6MBgYIW3AKO
xVzH/0Lv6mxzQ2LE1vDJqpuvz/YGCx+9ERGMN7X9voCfTBgcE0hG9qMzUGEZ2fM5bXfyxKH/0qw1
MYVmd7926/BYDEq0z+u+CcpBEmIuegxpAUYi8nM6GD3YZM6p27L/qtw2BxVR2qI7V7vPWvTz8Utr
Wnv4a08iz9/yVb/tErxSI6iBNPeHAtVnYYANcatbThSsIPY4B6BkH/vKQjlKyiVFh5ckhwoAtfvW
Mftyb0USsWNt/YLB/wsSu0NC0+R3/Cdeof3smpe8gd4E3slvcaXarhP5APcohUFQDssyvouGRdxi
EwkrcrBErRmcNprvMfGMB/xqd72ZKRwKspKnJGI3m/Zj0Xbs8dUcSL0PtyQFG6ROPA095rn0vtYo
xuB8nm8SEx4lKUXC79OYkL0xhd0LR39uti3UTALZLX6fx9HB1m47Z+tyZaQypbrEAWhmzyy0fp5Z
8QW23Z3l6Ml5AtNI3D2J5Ms6f5AOc8aiMx3LfN4XU+sE+sja1kXGTqF4Q6I1gRZrIXYx4+JuhgMb
UfGDTgf6M8/kgz24EXA0JTly7qCcor7ljdHtiM5K9qKRFCIM4lVHJ8FrRH3G5KS19Kzlekdu7NrY
YVPI8tQpRycVMHw2RpqWUL1uWeeBaeG6wKLikfPkA+OdAJ+mJCE5UKa2jB2pFM+DlhzYwQ7APThZ
zc8Grm2f5Bo8vIPB3c2szz1m3aThVGcjlN8Xlt3j/OFiNWYY92cWVv6P+WQ2CNgne0G5yxz65Qbj
1rMJ8WCjDK0hgVc1AkzKmuyjdpJkfquSO2Cb3TP57CQr6WQdYOIMRVvduLOdn7ntfpOmMnv9Wr1U
zZIQqh4/TWP/m3QurIXsMkVyiURf3SouMU0ZF7Aiv6EGT/adLuwdu/0rXiJSLAYOYlm5l2ZUBkXT
PQ85BGNzpsBOYEpG1Wffu3D9aqw5OCYPVSlFkM8SZhmlZE9vyz2HcxL9+sn11zyCtSd47kjCEOq2
dF0KCh5kLq/teVukQXxMSj7fQac4sm6d2CRu9cqEuJx2PlkYUDeVjfysUd4SZX1Sa5kBA8r2iWq1
/pjObM6rvKO+/aANM9sYGc7sqApwNXdO/Yhm5kEv6pNYyvGR28ghNpzVT3WirCeRfZB84OFrux+6
iWOtmn0wRGgEdu3qaRHEK5t6TcKFhRYI0C4VI7hiqDBqchtn7VQcnIUYlIQSGZwdwhnGCPjFMBNK
lbraXRUBbf/r382J+UIaLBF18ls+COiU6aB4Xa68r3Z1Vwo2y1ij8gEBmZppuZ91SbgiNxVRE9ZY
QRUoiLUydSIVFutcN110W8CZKfBt+Pj/qoECO0G52+ZojOmTjqE3p/inlr2yL/OlJHM57kOgU36c
TOnBXPXcjykx7FSwA2q7FJd4fBWNkwPNmfeJnp2ZfUA6haF4LbBHr/yW1/hvlGZ+1QeObcQ/hCIa
1AM55Hs1XZXdPK8g75mXZWzDQssomafSOtgd9uxteHBjKeUVmyDjkXAwVS/zS0YgyU4b6jaMqZtH
ZH3vF+qDqCI5pWT9gkMRF0A85DJU6sKzsInutbS/SMMYQ8J/rym8OYs1CpIcQ9eM3wz8ZjsqgEQB
1ZEewv36Xg3cYzSdI4M6Z/dEoLKsTBXRSHPXANBS3INiEwFfOs7gNz1S9BRE5tDFTH0KSj2547sm
qSNU2fY7lXIdg31CDiRM5RGES9at+tHgYm9ry4vsxmmvp1kJpWei2I47EHEiIF1qsGSdx36mRff8
wu2+NHS8aZm4sANoQa3V9xO569st7AUebbV3sonsptn/K4hXWE/cLS6Wa1/Z8DgjtvaZGFQHP5mr
hazcFjL34rlyQNJOkKp7PX0rTCSDWo77QF2NazQCPh2cnhEKGFPRqL0SXRVRi+kKEzZUX56pSyx0
UfLa6415/aYXxkNhwHSr96IfkKU3sjzm7vSi2/GzK5s5SNpn0oBI1Sli4DIdf02S7RLbz+lAia2Q
Wu8vwrntUs6htso1g7O8B39yl5p0D9WicD3Zdw9F54LCxX8WNL2xejq4vwDZ1D2OoUNR0DbRwE2T
FUy2cARwXDjMgXzmtpI4XLMyJxP72OGWVpH25GvY5pJfqhlTlVnTkTp43O3k4JLSYC00RfRfjXbO
pooA5ZwxMpFO6mzg+CZLJCGmsMfW6pFM65zy2biXevGspQALj2NhkVueszOVAwj/tRV750aT6nvX
U11aO5qU9sDgUqD2wpgk05RNZCXHaz8OxO5sOfdql4bgiXlVuvFU9lfDovUJVhU4xzO0jojaGlkf
hS7u0c3aXI9dyP8rK1iZuXc91Xy1/O5izNypUzGctdgs91GzkICVVi+qDo1rdfpTqtF6qjuHD5f4
LYijfnTm/ru26OTJNDV1MdkhrYiUhboUXI3tKt5Oxu06UhXkJk5W4YKM3qA841cxDaeSywZ1qgpd
/7OE3g5g7uhwRDtJTuhzDWDJGZf9xFic7PI1S823xm4qyu5Mt0TYL47UiFTbqAY9S+bYMFRaSX+q
h1XgT8IC5hih1R8VdwgyGkkc3OWDSOYmmOPpjvr8DbSki6ZxlrTIvSCbhTpoYiVh68YB4cMviSIR
+/9ah5Dgp4oEIcI5y/5WxSEb6mb+sibGB0+u4VnUH+KKu19kgOijqXkgpwQq2XzWI0pWlfhh0L+M
ovZbMQ83rkGFLx+m+2rJbhRtYacdPKsY2nNuV8cySvDXWBMXYVfibu+MZzXiZmYByqq37Wqr25IH
ActANHCMzZmgtkadvDLRbxNt0bx00Gi1Y0wOtQ7DrbbOXqqs5CZukBBK1gGJkUDL3H1WV/rZbjHw
S5yb5DSF4HtKbzBGAhmU+WJKehWyg7M2qdFzZw7coFTjOY0ttmFimOSaXQuDHBZlSeBOl8NOzrI/
48C9I8b3vcZN4Bk6TTMahc+LCqO+HYAg5Q3AZ0cWb/3anaaliPxuHj6KXoEvPnEocUX+qAqCbaro
oUoVgy33d4lL82Tq6TOm65K0UFIdvEmbQNXR15rY+DimtWxBShMB6M6J7ck0IoJS88dYm1pgax21
WxaN0X3Ht36ciFvh5mi9tX2LWSpZf8gkN/2smrlpwBrgYpDZ2IZUuGMNIDRB1nm+8fsy2EG71W5e
szqieFB83zY4iuLg21Ls9CGLgt/sBtH/rMzGDcRAyTPT212ZTA9GmwJaTmCkE99BSQ6Fg0zxaBdv
XYU5PGndUCfEx85KJ+zsmDWvWgCuEtzsa7jbC8Wm4GRfZVJ9M4fhGc874XA6mXlmDbxz6PRTEWNi
L0zlgpkEigyzsc9QWtdQGVLBOTyiQBdR/WpX62GeNYiFABfaOufQpKXTUe/Kp4oMHWrT+nNeFB9K
ZpwlXNa0rH9MA55CENoTT7tcOg5ZkAOCNkFaoKucMeZqcSgZvKtVvrl8j9kyvFWC2nfzbk0ceayW
m6bd6rdaU54zRdaHdC3fpOhvepd0vQUexX6x8EyOC7eo1AVmxgG9DoYeeCDEAiCTIFBhSSVbf3dQ
frSRuwYFKhXP6vq3qkx/GFbshrlJlcCsD2plUlTF+G4SMQzH23e4Vnv9LH1DpFeBm3NHSfXU6jF6
EGLpZa6ctG7Z9xJXtOsAmJi4QLhT4c8j1uyo7miIHwe1JA2nw3ee+k2CC76fp5YMHvc4pMe4X7HY
4VkNthRDUbKXG6vGKyyLO0kWwFRi9nfhEFDW7AK6zPGuRwCX6cxAk8Ps3BXHOXHexGCfZovu3OQ6
SZBz0w8MlV489LHmrEFHBLTJelWCKlks9Syi+LjEgE4Wg+cYcUC1M6eLTs/Pvc2VwFbommtK9j4J
xfK1FZxKU/Q/ZsbOXjf5nU23lGhhJJ5ndX3NJYDOKqkKWshc92xbEeT/dbQTCVUbZhj1gD+rilhK
Vtf92BS0yXMu7sA3QORZb9KyMBPEeh6UVKQCm5yDUBny586ABYKRugrmVN4N1ci+w+ITgD6hcFHh
7E9xUKVFJI+ce2B4FBPpk7jNDKlh8mo5wha/WqIbdnMM5tGiG0z1GMupsOSTPqPvmYbKM1mZeH4D
R6SdP1SzM3sldFY6Uj3bejVPoe5EP7F0CflMjhlUsZ5DGEi0nbb0+s0cg1JRNZVqR+XuUANjIN+W
55gNPKhh98vMeYCYZfozegKahJzJnCbzI7uxKIuSbIjtNurUoO0SBlbStZDhE9ev0AX5GWhKXxMb
n5KvpcJl2AF8cFA7kSrjxlTKTRE92LQsZS0q/GTjc6lUlILASA3t/WROnZ8nCcedqv8QsrlWMDKp
bK0DJUUseW2J0U5k8Y0qQgweq4eqYvFKrTpq9KlPtqLdarP+lLbwXfSSnAhlfOPNwpFUyHhrt98t
9ttxeN3CzKYxGKDRjrlp4lzENNplL42m3RK2QsiZC7aXlnyxW9guy+lElvKuR+oTuIP5g9bOPZoB
9LiD9jBF36m05d7iEpV3FBc7UY7qYoAgjeQhV+RTJad3iPyBPnT7Qec2qTe03ZseMRHyrxJC1nNi
MfRMh9+RkcHhqJ3282zcdAYNd53OK4QoDFVmAp/JABqpDoClLOOiEAgcrrVg+Nnvakdjs3YrzOXA
ups8IAWC69TQcEcxHxuXYOFBoHBiEnJPD6YppXinJpWvo5jaaZJ03NowkaNp7wprI3KM6rlei6Ay
6TCsM6qd0qEfa3EJTtb3Me59qywRyGl89XZVb7Kmp4VuPPbRRo5TtEvudL9JatEgHAiunCkpEfGg
fIvS5CNb7bDIhUPqSL8nTvY7Nymrsyj8oQ6wcb/2tGuUrr4VKqVNfRLG98mg8mgntMX0m7IpIcg0
3as2thgbndizR7M8S0JY5hIOXDGKzFclYcurp/BkHpqbGNAcoVimcAlssyipujMn29pY6OXpGvdQ
t4v9FSheSD8uGQu5F/SuPKd3X3ItfieM94lkDl9z62cLKU9sv6+5LP0RukRC4EEmC/to1fLRiKM3
hCLzeVwzN3AN8w3W1QNyQeiyGELTtbovRksczZQ47jhJeo9Bx3LCGmPpBOml+a6XwIeSRO/AxtCf
14zyIXfnd+qpSqiYxoXIY0rVtvO+1CYUQErRKHXAaSzjfCKjKw6VePg1K1TFKTVf2u0FsfgllEM7
aD4DJCnC+IpQx3ha5Sgb020RIk7UCVSnr4HGcyiV4/2goOmg3x7zDTO00iXZ0KPtnuYhOxMxEdGG
Jz9BIjWkvRV2mywDUiXLPdmOScf8rovVAkfZHZ1aUXaS6DNjncK4nY4ps4eZbOf+ko3bSkhJUTP7
9+mn1aHeWBJik8ChixAWcL8THC9kwznjdplX/C0ONe9KJ6hQs2qWqEJ+AxpGA47tVlM1jowZuQJt
x73Rgh3oTgnWZzsn3CbvZtSZRJOWleIXIJ4AxeZB28IKrmV3r2eEjiZ2jIkYsiYOXXGklhZ7NLSu
kQlnUtJLc3U+qpzIDuq5hEXCprF/KZrxx6zTLqlQg+0QcZDtNRT4z5rc2bWEfGO6pU1YuW+WiZAw
r9ZrWYBBW+REjE9RQm+rf6ojAhB17SDZEvgnYQmrQ5V5PQcOirYuKGezurFJmacZ3uQ+N2u7sICX
EbMMZ9BbUzs5SFu+AY7gZtJHmP9tlFO9YHl1O/OW1uU+qWdKDjXKEeLXyUUoUTCJuSGVYX0UbX1s
Mptfp3sYx+w24yRgg/O9QYXil+5gQ2/k+IKgf6RFmbwjzHkuhY6nvE1oY4ELV3XY9LShvVJFMum4
UVj1LruMqwGLjHvQqWS4gVCLmI94k3HPl1QEKqoBAu5oRHaiUwOCJeql444kzunYPpJ63+za5JAL
inElUW8J+xUk+YSE58ghpJW+PyM7Je/BBZ/YuL+KZbqkM1XChgBkSvePFgmKLPH/Rt15LceNbF36
VeYF8EcCmXC35X0VKYqU+gYhC+89nn4+lM7EiFSHOOdyTnR06EgtqQomM/fea30L3KAx5Z8COY8l
fXOfl5T8GQ1jZYekI/TDy4gOYM8Ux9KZT7XcoIcGWGopn4rxxeuDTwgg0A7QZ9UHlG5mU261tF4z
0wxOffiZRMJiX4x0I5CURZr7CH7ID2Y9Q8tzR9RuvfdzWqcCjZkaR3sTNtoEtB9iduiFa+SD6Tow
4PGYwxm+yq0QFvx8NDHoWTg4DKo9Rh7Tk7KgnraHGAJ15x/Jz8gOjl4+dXoZbGVbo64KyGZRs9ak
dchUT1eodDlheah3Y6IJ5gA9cAooghkCzztlcyg1qBrYTTdlktmUkT0xo5n3Yw5homTgTF/Xe52V
KcnMx2RCfIcAiUOeBwowzeDO5Q+pO8MlGeePggEM24fmmcaVTiGHuSEHDNuqH5URfKt6lLPIIhZW
T4cZDE0LwYHGeh19J8rOZdDBeAi9w6Lnp+l3gnquTeOfUe8pGdSLEvHPJBmeU5sQATCO1TIwkDDE
rk6mYKZ/mCQpQ4zVI7NCyjwotM5k39LEpSDLBXHiKcx3b8bGEZ2qgt5ZuHna870ibW1bGiNM+HlW
KHncEmMjeh2YgWUy/wZ5j/cN8hFR7lEFhZeosGyFOGlvxG53Iq5gPbBJCdGspd1Ojxx+p0cXWGRQ
wa9iZkJ8LFE5BGdxTwL6Hr4Hqs0w+/PQSo/IioQ/QAOZkeVUuHRrhxVRqIy8COEA+v01JX4ZcUy2
6nsXnVljQHwdkHNXaCZ9LV+nDiRjSJnJMvzktnA09QLntQxe+gJtap0mn3WrOjJjfE4U2pIsHr/a
nX0EXrP1p+Zcsb1JVLEj+SBsh3vPgzkxtP8kNpNGz7NbmqBuQi+S2iS03I8Q9h66bGSqCaWeL2V9
B7FcLw0ZMMd2/il70FQcuhnp0cDsUawXVVQeKsLAWqU9xmEEa6M5qdjeKNoLntNC/EvTGBxrf2ap
HCig9ki40WMzo2FBrTEZ0mVxozBdRxrVYBiZNAim/KtmwmysETSXynmyTf9xUmEBmLoiB6AoPw2a
HZwyzd2URtXsCdmZN6J55IGtZGF+b3oN1EsRIe6OezGjjl/ckq+leWhgCUhk/ahvRmtY2znZcEEU
A2GqZBwRGf3NaPuzhd4IUR7Cg9iwDwZJl5taWLxnHFepC7KVBC689JNznyS0JFpbrSuHcqjs/ReC
WhkxMbrpA/V5qHlpNVuwQVnWKtar4dBM+U8vkh48Ozo/UaFJMtTZhKWlJ8eI+MJ1N7aromHJQie2
pW104I1/MEqGxmXKulMyXQsKjS6jYwpYzjMV0yCVWUlzSyuV6lYl9g9HeRmdQQs6KXCyRTlUHmVs
8NL0CnS4uLZCygXDrx8qCYmjH+xN1amDZ3R7CNb47iyFZJYqh/Y9XStVH9x9n4bT0Ue2u5Id4q7h
5sKmAuRJxw5SnbMQds9awju16FBQ0mmN7WVkIdHNvO7BL+MCu0EKMgyD5Ha0maqZE3wWh12SOINV
PXMBdU+cIdqBpaGdwagl8RnCV8HWjYfgJRnRqKpo/kb3YWqCFC+kpB0SFe9AMn1Ie3ZoOJOPQHDJ
QxqB0hHIuMGQQA+qA4DcIuZCrQ8ZyWE6OvdS1+DWGXKox6au9nDkmDdIA+uCJ6K1p6XljjDHf+ie
wNPVToBMD1EUlYDSdM4WGAKYwfp7s+uJQZj1Quehbr4AdnzUklrsU1TR0zw7yYMKZ1NFHLwdcGKl
X00vY4z3nM0+FDkpIX71YXDD7dwrXQdqFkAzoR9jalV/8BWKDyqWwS6XOSk3luZBXHODb8ATGH1t
E2mR2cdTlDTqhzF50bp0ApqMyRchZqJORykVgjQGlriCaIq03JgBmICPPMN3D+jITqViAp1Lshkm
+xEzNfR+t1t4+fRsk5m1crr4Z+hyls90Vil3lvgYxlM5Tf4+IQHGXzbas6ejfPAMD6RknoiDFzJ1
SdiUxpJbwrS62uaJFlAuMFcjF5IcvxrJDQnHRtFywhB0UpS+JxOi5Ckt0SICrNPh100yDVdFYdM9
j41z7NKQC6dnQ6YLO6V14SAX1K12XXPshtBon+zQTC9Jrj5xOmON4hB44LTUPwQxIvkCuhtjx27R
Oh0RBT4Zwqn7vS4S/PYMDP2JQ3gQfkQxmfHSghSaQD4KJKQUSlO5ZWU8BLa57QwDyktKR5nnBTog
C4NTyscINQrV8XfwgP2CmFsTLCwlbpIX32pNsKVJeEmTZ50AzrULzaFjPbIzeG3YrmAZo1/TO0Sf
6aJp5Hctk/vKtdd9jNXEaAidbgZGdFa5tTvtcxNxVm4nYqYZ0dVzmwSv0q42IMhZdkKkZARr3gr0
la8BX24GDTocGiSRBRBRxNbSY8WABXZQzjGd4OdPfRJa68n9OeQ11HA0rgIkwSIOUn1bWKcmeG7T
4EB2F8+jQ7ClNn217OxDYAXfi7m9TqgT3fal3nneYSrrZ/wddElJZzDdfwpw8Ie79+y/8tf9P2Dn
zuG3ilbbz+b/A/sdreS/+e8+zBS4/3XMqx+vPHj33/UfE54U/+MawrZ0XTj/wcr9HxOe+h+LJExH
CXJ3HFfgffwPcE46/2OhNpIOjn9X4LnDOfcfE56U/2MIIQVdfwD0toup778x4WH0+81/CWGOj+by
6ZQtgQKZb1EGZqxb/qRp/m0gjWFhcnpal549rXngmPdId+cjxDYyQ6xrmyYgDXmUpYRlJAmVVMeQ
ro9mGpzZXOJ+CGleFeMibK6kfMOIdccr3yo8VI0WbPuEXweb8FMrmvYchDQzqwEmeGHtcCXEa0I1
my2OlK6QaC27+CC6m+fawbaJ9WFHhyg9B/Ly2826/fKZvgJd/cvXdwRNSZixwrJhPHN5fvNfV0VA
+dZU/k0YxEIT00Xt7tOvtFrP2oznvEP4oU8aRJM41A8159M8G+rVODbVZ9k6BxkZx8EQV59e6EIU
FnBjjdf3nU/5mpgw3yTdtaEOuvzD42K84U00JIs0yk6SW5zTpKQRLDdwV9mpQbQfsjL8SCeEhdjH
VubpTN3cNEKiPP6cRKAhRZq+AHOtdgEh4xQDVvTrrX/Fmvz9IqrZFPx/Pbzzx+PBwRfKNZx/oN44
lYN5Ou0jiLoNujsy7O9I8R76r7qw9BXoZv/kQBmkKvJOORcHwVJ3dD1dHYopIzi0Gpd2W/pnM7WM
y2jkIcF0my7K6xP8Xf+pAPlf9tkPVY8oxdLhp5VwWOeRxisSoSxyO+dQRW6JbGNtiuaramrnLDxh
HjPiwB8rc0CxF6b60nEE9YRpDw9V6w9La7TLrVCsvrrrI4ibTPPYxz7ysMkvZuXFz3du4mur//0q
uYKkOHpoCpDkWx4PDYB6JCAjuZFrp19sL/hi112+MWQd7zrJZAZEKlHkVZLuyAuXVDx2/uxaebOR
cQLciSEiMigqOTv2aAKUGqdiY9g5lvboD1H0jrHeeG3M/vVxmUrATmTdsgFTvn4zCB6kB+fW2S1P
Zb7nzVn1GjtOG8DtG8dwixqB650U63Ss5RF5BoKnpzT2fuqJnu9a52NfaM7L0CRHAl5uQwQ52LL6
cDvM19jq3BclSav4+zXGgPzmSZTCVsIybRu1rxT3J/W313mKbLcwmzy82TJ70dKM4WUXOQ/MvH9U
CM6eUk1bJzggj/EaN6dorQjDXPUkqyS7dNL9bGro5O+/xeGn1qafF7vS0wuCWEvQMln1HEzp9KVH
pSFH+4kzZIg9Vp009M46J/BjOt9bSWvOn/L8HIE69qbaPkHUHZiSjdNqVmwi22aKVkTpUx1yoKF8
FKU1PpAcsmUeQruwAskIIh6VLo26zoqrd67TG2oCN1fqypK4ZGlbOjb5qa9vrknKNcGDjUPmhSBf
UB/0S9OBR6YNv+5H397oOoK6NOvzPeOk7uIX1ksO5vpolFyHv980/TVzYP4wfA7DkbrpOoip3m5B
qZFqJOl49dUvUGmjuMbzU02Mxjiqh4AqyY8/FPPnHJls7fHTPIcWs11H71pEafa3//7jzFeFDdFg
h2Vffn1t6N9xatLM/joas+PY1c6eFgD81BLBgsuJ3SoGY0lUpYGEiock87ldWspA3uVH1Arte1fI
mG/HqwWWS2SwrqJws+cTwfzY//ZYe+XgoFt2BiJjxseCVKSLX04HOq9JF9CiDsqtU6PmcLDEy6qz
T27eFIjgefIZjKJmKNlnYZfq5AMdqQVpCqKU1MzZmrxKClvRdsfJTHtMYChKzfe2rz+WEslJxTJd
Ni6KV+Bxrz9+yhNVsIeJqz0vAMohIkFjCB6jSTNrlHsR4aBUmENCL2KQG4nWUjRQ+8Lu6e/31vhj
p+KTIGak/sZnoRtvn3vdbH0nV426xlgkToxEh6VvGQrNFQ3YmGhY4kIFCbsMuzDTZ1sVdOkGkDhZ
pZa5zFPVX+MWuFTUX/xx6nZahEfVGZx4H6T5OiyCYa8R+6NpAZrL0JQ7horqljBi+/sX0f9c6Hg0
pSV1aVk0iO6//tsTUYraDfrSUFe7scilDd1kDdj6+6QNrF/ukG5gYO/GMa8+SPlUllZ18b10j6yZ
YNuR3J1M0hMEx25SA3r63nCCfvX3j2j8cWiRSPZ5rQEq80E5476+6wJvjjXqobryKVYVmOFF2rjN
rivNSxan6lB5X5mag6AhvWM70V9O8zk+akyuqG4+V5UaH4aBvK+8l0w/+3TdmRk4gSkvToHP4TJl
gHJ/2VQIupaAa8CHsQGLlKnm37/Kv7x+r77JG5xN65RpF9M1wuxsfcKofNDd6J3TwRvg6n0RJJSK
x5NDKLvu2yeTxSyqHN+hh4tE4JYHvrVWPXNqJLw0lHWvwlztAWYIyq995n+KnejH/WddjRAiI6MR
Se87ZVpPJvxA9bkTfnUJCU9a1ugONpBkthHCDz+lzdu5CIB0TBD7wi6+zC8uoSniMncbjiqqqg2H
pt3gu58aKW+6yLVTaXvk06T4m1NNvvNS6v92eXkXBVsS2za8/9cPSh1JMlGsSF6VIZuPkXA/6KGO
Bb2iV9FN6BaFQLNR2TAfar/66heefWksZsP4ltTCsCf0aBkujL/fdPkvawUiMeZLOv84xtuzhGY2
g5E5nbpmtnMq+4JR6xxCZEWGeSych7GwjKNMCWgLHSvGSFNFS2ot8mMyuVWosxcFvdeD3yrxKPlt
89In4+lrgvju5tWEnsZ4EFaOju0BD/WimF+DPmRXETpeCWIyUMbMh9LI7gm2qWS6cxx6olgIsRfZ
vvscORxOmvQdIs9c377dbKhVGXNCIP+Xs8FkumZvGrV+NRLEn+FYOJtc9KemFHyBLmwWLc0Hq54I
6VaBs7F9hl7IEF1UK2TKablL4qOLFLo3baIa6qtLhgfMFmNEABOsW0M3jroCpmyEXrZrvQZhSTL9
2k8jeueFj6dNz5irzVcsqoxjamvZxSqjB8vUig0+yvd4Vf+2LVD7QjYVzLddvvvrJ3ByJhwyMV85
LZ6jrgRm4Ip2N9qBhiGfmWeombByvRzrAL3FsHW+TZpoTxS0i0IF8hxG9jfSbfY2zbijn/Qfk0o5
626inSjmg1QnUOhjGyeysPwS6v6mLQrnHTybnNfTN4cES5mK85NJ+xid7usvkRTupLRSN673p4a7
RTBEqaXHAasf4iAma/fznF7ZRAt5UbWvxCN5lPnefNRUPN4akA60lzx9Z4cWksGalrDW5QBbpP7Y
tS0AjBbidsM04cSS+AXRPJQXRCtJZMAtY/TERJw6JAkie5FR1f/9ffy3ZcJypEn+hmUTR2HN7+tv
Wx4pDYOvDZF+9a1PQTFnezIBRuLFyHWqQJzPB7L5IHIUbf+CBve5ilr3ARlbj7SpfQjK9w82f5R0
ct5+6eBIZdhc+TcrlzkIaZRZol9de9oygeqPGIZn97PxTe8cZ+lY9iosxvTXy2MSUiya5J9x4jUe
uq4+5PiNcq9DODTntLZmcE44/D1ouTTfeTr+5cTPZUO7bAo1nyXfVp+dxWg9QkhzdYvePOqNSrAx
gK8YVJ1gAo3dVe5l3MvU/TBiG1gg8A0vSbAry9B677PMl+Xtk2o7SgdEbVmuetsvIA29JcmXDFdG
gHhNh3Y/CFj4emzuvdQ924PyN/fb6at42sVGBWcFNeR6rCf811Pt7qqY6cAwZSAlcObbKbpwvRXJ
ex/0z/vrkPbAhzSFRGX29pWa64CeTq1xjSMwZYii2s96gnouA/+w1AiTPyqQt/4hqA3n5s/bMmEt
uduJbT4hUUrbuKL3ZZqrXoQfEU9jWUiVt8haZ1i983bMS9Tra+pQ9+oG/TyWbvvtaUsTnV5Vosdm
gGxiE7doLHxL69YR0nOwDEVxACOKlKFkKOpQY5BulqFF60X+Xjn3577JJ3FM0+UcQ8PKebOY9kZp
TFqXsA7psU8KePgTQaY8y01RS4GTB9pLa0/1XtLZrnrHPMYbKyzTfTe/qVbtaLBCqvyd1cP4s8h0
hMNH4iAHEE1Zb06jYYmBOcEVee1mjk1aVPEpxVI1hNOO/B+s+fM6rWf2CoGYmuJTX3LwV320NWGn
jEH1PSdYk3Y+Xjrs4xzQSnvLeW44G3gCt7lwfrKxoVq13391/+WCgkIyuatz8WKJecP+beFDbpub
oq+ta5Xqz4WMD50ICLgsfCjm86LndA3iFNblBTxZYFDkhReh2t/PxkndfsjnHTXJxea/f+R0wVnV
NbjPOqvK68/Fiq+pdIjNX00Ewy68bW7rP4eJ6ZZECrlSc/FTYAz+VRnfa3gyud4tj/+sLx1d1zk+
U9fBkXPe3FuSCoHdFY55TaZo3EqACsxx95GpkXeocWi2JwE7nNCFYYpJxpzL91z2fCicBpMnMLSn
Bl5gNpVz4GvdNkJLwVZdnNFDGkuTDGsSn+yzqm3/nZflX04efHSTXr6lcyjSrTf3VjI0KGRhWVdL
lSCYy/4lyXIXKQFznr1fo8CgY7LSgvRbNojg6DkG8a/kxt63cs10vIesD3RYaHRqppFQds1F5mrw
sOII+JQauYJkAe6jLvUPmSvIdYtaccCu/k5B+me7UDpcePMOh2etvLcwfntICyVTzZe2cw0EQksX
KehTW1uPbaXyfRZAqHCCa9BTsKoRq9NEiynGobbOz3mv68fGJ4PrVzcl73YY11TrkAMTD5f+aOf1
rUeO+/jO4/tnfQo8n/6OqdNVmbmGrx/fZsiVGwateeUR4LxtNlBhYgvX7xhuLI+3KZws5liddzQL
skPmBpTw1Tk10Urj35YQr8YISFq8t/0pXr/z6f586RnukFFF3JBi3TLfnObstmpt0rOmqyQ0DHKU
jLelV7jbSpB3xWylROCPVnPK3HRNhCH9O5Hql3sDWwegswjLqVr6U2hssVl177z6zp/Xjk+H8Nyi
SSuVmsGSvy9Jdq/DnMmUQFZH9l/aIxMAdVx87jr4iUjx5Ip6rgS/hOUZm+E31HFo5UnERjiT2oek
9o6Db3ibpm2KTS4zd53CzellBlkLJdLK7AjTQ4hL1z5+kWhKPw+j0C/MTMO8Gs5CDtdSahq6ODNY
yLrvd77ZkRg0Cmqj2ik+33/kz3KYThrhXkZltfaZ9NMX+RbQ9d8EaZYfaWvu7FS3NiquzrqVYUG5
9xkD46b1aMc0/reI2EcXfcV0TMXtuaSU3zTmYZy8J7LIvFbvdhh4xEaj+ebr5kCWB+9iqffxLQyi
B+Ry+sYu0uKzMyXBqcvkU673En1Fk6wR6MxCzJgZhJ/MpJE+2mn4nEYtnPZ+Z2or9Dhf2HRIJDHk
dhSatbnfYgfLPAGsMIF0z11FIR712qz8d27zr8Ln9anCnUsigwYOBbp8m/kwdpADcdomt8DSTm6Z
5idt/petjzd0N6cu4BUuzRy/u6q0Y+B0q3I0yqWhOoQU7mif4wQkwKCPa5E0eBVQ1q1/tZzn23lv
B8JnI7QH09pC5M7FHGsuV9IaL+Ce1FkOjfdg0n+OXbHKjcJa+9YoF9YYlnjXwufUTZ2jXVff3Uz+
0FnktkJWQMduVvcBp5BaF97knxPLeBrwP2Ps4eClwJc98RaxL9QBZm9j1JJFFRKbGVK14dwlP1ZP
Gn9PDiTQ8GJvtc3zvfotlHeuNPJTNdhYoD2jj9D3jGVMzPSqy6riXJGBzgiv39MJBqsSJchxiobY
+aLwjqBaf8gM0WAVDTk6rMk8VoFVnYOyv2g5hh/CrfNHkE1LZm0RQwJgVUNppgiuB3nuaxuZFLOt
W+ubzjbRxoLYb2Ws8rA4DEmzy4pbJazh4KCRWkVldiLgEHpKlMdEzmLfa8F4XhSc06ppAMEEHblO
/BWLaLD1l/vYgpmrOhfmrQszbRPaswbRHP9JahAcQ0JEc1rU8AxTDK5paGacnQJ5cCr3YRTZYYza
eD0m5QNWIPM49PKzMNoLwnb/aZxeJoEjeYjdY+N1iGU4HwxeZ+xNQXZY5vTnvEU6U7rdugd5tCYH
EsYUxcPCAvx5iQPv4IQIwI2QUJ7pveHqm6CaufPmCuJMDIpmWuwkr71ey/w+V4lSSX7zAy0DGBWr
ozBGDs1zCJkPizMokf2O6tjovnHNfUIHi9yFaKcsfwMLJMQDFxtbUD7sc9oHF46rL6gHscdBEZ9T
DnvbfefcoP+5PdCdEZyyDRpm7h/kXKtJygmaYHkDUtKs/LI4lZRaxxHTCYdCxtRmG+VofUMiRrDX
YGI5+m2Cp6Bl9GpWHw2zkR/HMPj4921L/lExKYDBkr7RPOB0rbe9vCA2jARtZPRAZ3ilKwfigQcF
yqq1g50a8QXXzU0jpev+PnVxdRkmVF33Y+y94rOTYmep4iVhHdkIQd+EM7u+IMaEjPb5sJsbfbqj
8UQA2H3r82xv3cYKdWwK8gHU2r2PNk5GdUrD6hGjQrcsQK4svKTcNOwyV2CVFV3DSr9Yk1nSmfZG
BMbi3amH/XaTpBljQ1HmzK47Nnvlm0LINjy7MNuxvd4HvveTUDGaO4qb5WBih3HK0d1oTf6pbcoG
bmNeOSdod+lSzUMRWAUf4toOH9pqUeoPDauuG1rPQZAc73/ehNvyELj+VdkMIYX6xFyj2d0XV3x5
PjA21gEvqrGJZUjokZIjcaRfs5q9zef8S+9px3TuNnRmEK0j6Axb09FKfHfBcHZ8HHgmtvpD46Vn
uq7bVnOjD0WgJ/DEaNqPDZrjsMnsa8KJVGXNzkGDeul6SLXZ5H/rjXH4MBr28316PIp/wDucxly4
y9RsuyOv22cDr4Y0PVxyoZ6vRDytjdxvAaDQ/YzshqpQEt8pug47QmuimczzlWtzCgNB+VT5VbWW
E56a0RmP5NvLbZ31S7c46OAU2IHFx/vzkbpltqEO+RhBtIo7lPFhqEr0PDRb7yIBS2l7I0Ncdd+2
x4HwVVCSJ7vJ13Exgu8L7Ac0CcmOLxBiQApf2q48izmMtq5GuYYT90OznwhhPsCuEpwPpP1QzWex
vE4Zdql11jDdsrAurswyRgk7yjNlRc0gBBmZIQf8jrBfe7+X1xonvx9B7YFjEQNghFpy/1NKA6Nf
NVXl9f6lRo/MXD/rNXC2SJGJj1l0jVF+COmmzOdV3QwIdG8nML7O8AVdXrH2YYvs4V2g+FYC368V
7mloocUnpgI0SuIIPm/JXkN7iNDVkG1hTE4KBcBOhMGHgRScPYKA5741btCr1BYo62PbVrv7oT0w
rScDMcZTF/6gky42TmqpfTLyBPYkm0GgPQHzpc04ZNeMyTgEluSU+WN8xDD89xXoTY4JbSX6uPYc
yUm/S9fdt9GO+OqwQeuVuHptH+xqm0kRziF/VxOTwXuXMZ4P6guEM/Q6SIp3TlKr7d8/g2Hej+ev
D06KwzGtSp0el7TeKnaSDMuI39KOuTdjp2IILqXY3V9Vs/ynNtFVtnZR7G1aSYuigb9WaSmz/rj4
5ID2RZ9ePA6ltfYi37740vykPPrw7Txbvq+KCfJ6DHM+VdIwAFRLAbCOGVDxoSdNtxytYD0eQiWC
D46LpbErgusUuj8MaYNk0LAgcxKBK+qMAy5HmJt1UX7RVJPjb+AEbZwLxg+3VjOv92Ur9dJ0PxpD
BxI92flxeUF+2j0AS1zbfYk62HUSFEmdTy+407foc8GR4IFBwU2TIgDbeI7HstirCFX2fYlKbCyC
wF81wKI5SuzKajhGx9FpqIo1KyTQha4YmbOUX0M0M0uQ8MUKZOX3YD6JkE8sgW8lsMlj7MXYQtMl
4bw/7hfbAD73TQU+1kO6QZuQ1s8qc78SlnbD8gy0Hag3Z5F1VqXWJWNsX5kiPNN7AsqW+ml5kQYF
iG/GW1AA/iZrs5tv5jUAZwn3Ya4PyLuiMBlAF5njz6LXph30jW9N1uEuMJ0fmqNtRrwaH5OG1B50
1qCwx5zpMe8bsvRlVoAUcy28PcaA88wf0LXbGiWOkXxvvNK8qdJ/sQUuQWnb+u3erzDcFny5cLub
gVcbCbt4SrtL4wzjJ5AAvJYVboGu/eG4LGyZmhDrjN/SKfL3BER/b2czAWLnbD1ybfcNufALS3nj
1g+1Yh3VWrSeRDVsHDHti6HeA1di+8Rtdl+MnTjC6FmjgaAVFCEK5+TKt1+18/rUTlVxM9NVVg7N
x17EjHLnfbmbGv3i4CX0x/SbnRP5mZMhr7KOO4b+577YioRMRxjvS8MsiBsiwWBJye+uE5353vyk
cyoG7VAm1XpuWFjMPC8lboD9kA1fLKfLjplfwCKgOuyaIdxaCRb6CkcFECkTVsSYg3ivcUFyflqX
3SapentntzbX1fedrYpPPhpqIGgPLUIhgU3JaXRxvm+KQwnwtEmsjrTaUK2DSCyzQTeP8ookSNsE
gqcwSL2DMeNbCsLjTq2AkFjp6XNpztmd+K/3curW8JMqvEaYuie0Ixgs3XZhDaiPTRtgqocHnrm9
whSqiS3AmX45T47k5JGMnnRphZUGdNPNcdMADRZZ0U0cfJV4/h6Hpg72kGagEtTmJm2VSZ9CgJ+w
6aRAFaHvE8cbKAQ1B8LCX+ONkvYynRVLrkBWZJvNrqL+nrm25jFMxJ6nVF9SKkwsz5zmabi9ZJGq
jkMDZ/r+FBZgqjaeQOJO6DwGg5izFRBAMJipeJya6FEGw0Wi6dhOFjgCb54EEZvu7SqnKYlXb8ZL
0ScnRID6pXOv/FXdk6Gr70ONQ6i3pie2xGLt7mnV1mvN5Rmfv1ZQNwj/fXa5oRwoDC6m57YvMZqF
pZzlSG4Y+Ye42cmgCDf+YH2yq2hc9hOkL16pq+dr5/tERfHXLawJ/lE7uUewAmLnT/qvPmmkK7qX
tTiG3tRsIxpHqzDiTCj1kj5c+k/efnIHVP+On+zug0lDVGITNwG2Nh58+FQUkXdpG53SAT5v99Mp
idfVrfAEy+RQR6VEY06j6T5/uRfOKSajbV3oA6MX4xnyc+ho7XPAe08YFyoOl/rP5HSVsO4x3W+9
TaTirZh5Z33ubu+L3f0cnQp/C3Q5PWh1eqnS7NxX9se4LIvz0Fsl9bftLQM/7NAaPgBTGJLE4FkZ
f93TX61DsmpTCZf2fnwphVIPNX7k+6/RooccAHvwFI00da00/IFJbgKI5B+HQnwdzOJBFHkIWp5r
kMVx9SFLoVJ0vVRXGTUCkzU1IYBcuc7wj7sTnkOvq6fzfTGFNbPsmgTW2fxfeTGuh7kkhMxIFMLY
mkdlFC9CRuZDHLvfy95DghPlP1DPbZAVESmRhQL0YxU+ToFJdBirSyL8r6mV40fBE3VxB48B9Xyk
vvcbqA+qteMTrmtTzTti5NHRdwZPEvQp60cBTOTMRACCkyqASlEm3FesIMD7QGLEDUTTJnNUCk6X
z+sGU7FtKpgQc3P+/rj29CuLFFYUJL9PJpy0c1jPcNvJQEw3jh9FZhXkzbfI+fkQTqisD63pWYeO
sgrXjnhJAgFDaSyOE4aGhVBas/UwfqxaQzP3CK1oVIhbbtfuEmCEfnRKpgFAhnTIBJkxHhQr0kTH
exdBgM1zeEgySiccHulX5Eq8/fMAUJUQq4pEeZv7ozjFX/TSqU5ZoI5j1zzS0RwPFaOqsIvDg+2D
HRgnB8X3pGXbugXkzZsKfqPN8IZmAgVvrH2oXIyOvqqJvU37M1ge50HTwKmpptpxidg8B1TdJsbJ
Za4HL1YOLW0RcClv4BzPmW3+rOF/H+6HJK/v7JU2psMWIFp2HbRnNTM953qFlxuGlllXDzZ/BMuG
bawa/wFmnEX2sFJnz+NMlfZRgkGs4rp249pXZrmxchIYBk3LdzVtqXVhxi3sLJfyhT86yk2IL+Dd
NkU3YuYfh5fMk/5jXKV7vQZJh8Rpn2blY+L7BC2UPJYQWFN2D4Rs1VevqtyzyuxTaNIa6UwcMmkI
UcmZN0RQAXvjJ88UtnN/8JZzy6Yj6Jzm1rCtY8dc9kyod3lh7gt9AvBsZsWv+2JHebvx8w+koNSg
stDu0M4p9dGnkC5mhvG0siQE16IM+1sYVf03QMrbSgqmW7J/mHJmXCjdxgNRIVQVurfShLNT7VkH
OHcM0t5Y+HFYLZD23CgdlmXiQfyYu3qp0T5k85RsyK3tfYiOSaEFZ+e26YNKwy/3bV6UxWV0B3Vx
mm+sBcbSQ7X8cH+vabXsfUvg251VdvdXz0LdetOmi6/GTYfdS4Hcvrq/liE2vfn/tfx04ZWYzcyc
8WCd0+EUYX/VIKouqn74cW/Q3l+9yQ7aBQ6yah3WSbgzhMSC2/9jBXSJnfu/zAhUUAE8FTLNFIpw
d18tg7CzKYXEg1vSnJalddGLeB+LLqHsrReiDyiuoGAdeo7c7NW4GVSpQ0wBizo5sX4ZS/174ub6
Svvf1J1Jc91IekX/iqP2aGNITIv24s0T+ThT0gZBiVRinhLzr/cB2HZ0qyqs8MYR3ii61BVFPjwA
+Q33njs7G3O+zKh1Rm6lmje5VUPU8hsbzGq06cq3UeN09cKi3tKmP2MtvHitD9B+PriqTsg9QXeY
6iy2xY0EbpNSFTI5xxCx6jpEnkuvrzczLgt03KAPMBDhYpxxFe7baBZ9zo8zLG9cFgx6Bn6vo4b5
G4klwqRSHJZrZQjwtrIrq3Pqi+rQiOy5Qau/0nmF7h2JKakoZXbOVGdtumxqOXOM5IJLeCuNfrZH
f7Ut8IbO6PcbXk+Yr+z2K/XkDzFw2gWz7jUgyWEMMoad2jVQ4RM4ig6wrDHcJWV6Z4D8gSBWajcy
PZVZ3R7MRH5M9gCcBfrrdrAdE8IKD0XpwWhIMugQgT+OCK/b/LTcUNMMP0mnLllLKAVYMA5N3xu3
sinPiKqrDcKqw5iG3QNkSL6pvuepKJoH3zs0BFzXZfIaxQZJyVUJDEH0yLlF+ZB1DENyQXBLHtTU
KlMC6/R1MvDiQy3g3a/xUESax+DeO4StNrOMZHiSvbgnZCVi5IRRS5cU0EuBhGRP2ynH3U2zpJpa
xNwWWAA3y/+py7bhlc0ShKX5u51r1kG2FXBYEwa6OZ0Az+X3XfNYYWzb4FX7CLiH9mGFc7awOd19
PHEFCugQ0f5RB1f62boh7HXgGGwahOo4TOW46WzzkYoqWfuF7xyozNv9Iq3rwXpvlTH5O5Vaq45V
+RYMSbCn5NAPALgKKm4s2n1jD2fbx8GI03wbx+i4okRvHia3LdaTgA8An3aY3RfhPgE7vCot07/G
nv+8jFUMKyWQIgbisuxsHLJalKrFnQ6gIbbgumQjsFdVtbh9dRNq+fQtayIKcLuAa6CcS3+zdBxT
9ACdr8cNLwmZ1M29lOgJunj8AA/2wXDBPyZDxpsK054uPbTaWlDsO20C5aebn7JSLwY60tGUzsuf
alNk3UkmZ6VQPXGVv8rYfIyleGXY2N2C+P9whfsUIfc9gfyqdyr3b4WflqvY0vVzkDmv1QBLC/0K
PhoLrCoJGRbRLuNd6UXjNm7D6DYCPQmZ7QPqKoBPvdQ3uV28GPaX2t9Nie0ctFpq68gyIdrIDoD6
VD5r0XM4s9Ky6DW0sF33oJAfGxSxk29XD0vVqFC7rnrhX4y5HJBJlq8ZnMJumAdZNjrb24RAL+Bx
yWfHHlrxnd3k4lYP7yO/i88a2p9tKRISo9Q07saotTdNGn734dHv8wQTTt37CLClYa4RmZa7quzD
LUkx/XG5d9wgJQSsaKFj1abYhUKwwwoga1a69SPQ0g7Acga0Xyb3U1pYx6jgSWhy8wt1a0sZgRZ9
8Nx3e8T/CPP/YUKe6gqjuIu4P2pB3synMcRO3qKh79eeliTHZfjg9ky4yyjhkS+4E7LMjcBb5fnF
Cr0UShxsOt271cohuUc1SiCTfscLXeIugyc6Mm3D0yq2iGeoGsIk3YDKZD8YMnHtwYWADy67k5mV
30279q+FHbwngqXL0vn2mf5YxJHa25Ug6aqyLYjjLVqy8tQMOLPT3FAH8sTcfRBHj2Q1vtm2Pd62
9FWrZFQ5FwBh1/IFtr39jeSO4h7K9OgFO01rWDgzM7hdvkKp7HUzEo3hdncI9AP4vK69M9rka+fZ
iigSYEO9EKgL28jcmu68wIRlmwr4dbSZxQFX50W0OQJeHOXXKLmtNO89JQTm0Wzzr+gmgrUYG7VH
T3xTjZFxq0f+GwY8LLdQ/UM7PUyOfEMmmDx5PSZjo9raTtTcV4R06VzAW61xzp/nJ+DlGLowMQOj
8RjXAw6D1D81uTIZlBgvhVDfi2SSOOPtO7xewW2XZeNW2D3volQx8EiM6C0RwUll5rgekq68VxKw
V6c732FSUSNBPLGDpntGssb31fXE2g9yPzZ6vfHtMLqBxOIeqzRFHCar8cjHfpQm3GytD5pHP0Pg
uINCEzDqJ80v6eyzM6n3iPgkZt/v4PPfHM4LIZL0m65/URNs78Jy3pvJeQMC590XjraFX1Id9FiL
dhkP1XYqw47BV/qFlbF/LDC08UZJv2CSTA6869td23GTReYOFFFy7rM02zVx024yLbO2iSHSnc9e
7myN4vNxUkrrdoOS51mYADgpmjbYf4hdzkOANsM98PzwvTAGspCCnTJC8gxZXl1jDICrTO+to05U
ywJae9L1/H2K7cPEGxH2HaztjCsqwtZdj9UwriYvqpl0NB9jJPlcwQgXL2jeqnkc1XiK7WBXXaD/
9tjsGswYoe+eEti4fTekt5Np/QzGAUt+g4DfS/10A2L46vYxTL22TfF1+zP50JntzuPwrpcQ3ga8
5GZX+4e+N/cBhXyKQQHFY2Zyl/zEeX83xvZzVAFbCmGlBhmUlQlXVWWx4nRATlSm9p0LwynBSGNV
5lTL8DMy0NtUCZosDiNqlK0TBSctCEDnefBa2KyDexQPDZaEaxO3uzDtv7RFau3Rd89MWBCKTYwF
2830G44n8K3jzi4iY+VkRr1WScOkMp62HMJQUANVAQynec6G+GY06gehCJ5gZE/nU6SnGnZUnGHi
F4ED9bS/TtJkFVtHz5WZPdeZYP7QJvjQg7uqYRjVWnQrKcM+Pbrt9IQqwhnzVVu70c6qvRPM73aL
hxOjAxNz5snrOEdYO5FQ0oZQ8osExJDl4rG302yTGWm4qVnx2Lim1hqj4M2Y0jcJEpXi1ATSPnxT
E492T5wCFza60QCL+gXyXmejA0hficDfdR1MgJKHb5+P01M++HduoX3UinBB0wDpXckMQqkRrDsO
sI02oRWtcTEfMx2hPncaccmPA9PitTaY8Aa1iHuXhXPGtDWSo3HqTP81Nf29l8FuwqpARu7cuo4K
jG2M/rALPR1Hkn7rj7SvlvMh+q7bjoGxAdMcsK5D9en5w84JObNK08BeQ1EWewbgmXIFKGVZ4tHY
JBZxTeErvs+DXqM30Xj1+C10U2Yn+UZ3+2Og2T5D2+FnFU6gUbqAPFEQFCVQoPNUicekhI9RuiQY
pC6KXV3LboKCiRQ+vGzf2QMixuwqIWCGIcZCd+U3CaB11Ao9uWHbvPfFdg4xgY+08Yr+KfP8n0wJ
GVmpLySs8n0khcMqxj6qgYjTqgdAk2YxaOwAz5gBsD7wgle+nmI3deOTHSVvkzv4RA/wHbdad5UU
9nSrbHsAwPsa1M3KH2Y4g9o4dvKolPiZuPVbKI1H2RGK1TjVJtSjL/HIQCH270z+zVXhSXMbWcZT
hwl1pZwcyFQNg6O3vziNTZSRblo4mGvv4IXESYRaxC8uuIIP0oWVAijprgqgvMcAYPpET/cN0Xqb
8QuVBPRhAhH3ijRQhFOPcgK0P4bjl1ZQCZY5VZk1uaAOGmMV3kYUpkgagn4T2eK5GPScMU8cobBR
H2msjs3A6lFXzU+HVJLD4HY3QOAtbObFaXCKZ51Qi82U8aFchJm96SW7ZjTuvSy5ulZUHoehWCs4
SX5CPT/MiElPJMcg0ki3mqpxG07xPhD8ggYD4hOLsB9EaHUnboU30VY3oJ6gQcd7NxTZvu3ZiaLm
hVECzL0xdwlTcBDfasPzb25werd7WHeJDvZjOJo0sFskhc2mcYBVT45dr31PkknNpyrL2yYxxTHg
dDygCF8xY9s5GlvEUi8ZswzCW8H3/DrwaG0C4Zy1XMuAhrX5IfYfNaCgEOlTInFqd4Nbl1pBHTWT
RFmdhp2LuW5cyGFdaF8diV0kzcezw65/9I9AN79XofnDTw0ETYG+V8r5IY3wgwjIFIXwZsik/1Sl
BRGiNog135E2AYBRep9W3mk0uq+JxeK+L4Ds4ks2TkXRI7kuC4RLrX9u7QIIXvEIwa3eR04T3JlR
098BbQbAFa1VEZmHRrXD7aQFN7GWhPs0ZZE7ltzFXAsSHzJA+0FlyG0hLLkuZWpweFvv4dAFx8oP
qRDK+EKfRVaJqT3afaM/FSZvzwKtwc1EEJdjVWQSigjrF/TeS5D30PiK7NbQCYlxfjRaldwAYjXY
/Jxco0t3AXi7jc8865Bylc8lnX8CKHMq9PQ4tiLcK9sOD72oAROQxYvKN4LuUUAXl320iTPbvQu9
EMvOoDPorr8a1jTBBa+CdIYc6PiEPe9++aMkCHXThmxEfTf3P//OyMWHM+n2afmrOshRbHTTSLJu
aV+WP1x6dgLAAKh5XuDuer+qTqnwv8WqgHzmQQcvGYpsnIHNXi5Ez8Co0ejiwPtHbs+2bxxjRt7k
x5S1yWIOSE3vFjjb51FBNAUMuOmT2Wx030PRdk9s2/w+eSCPRTsv+9zEGPsZj4XeZnzEEHmc7f2r
TjreKkfP2WvZT+koBkhg3ZQ/3tlTYz57xfBW19jIyI9lK0lDNlp9f6OZj4YR5nv4BikAcNriRWyk
9MY/WLQsCHS37KpT+qjotaaotvK1SVzmIY/scl0lOIk81Xw3ompr1EW59+oyx4DpDjeC05wZs8H4
FMgdG8/Mz7sX6C8Ax6dt0Y/1PSKYz5/AqPHRL3FlesRaAVwis8lW3MYqGXcFANWy8HBqE9ETm726
mrX63tp1d+ogoKZogFE1WbdtThoInEBK2eJpkZmUgX9AW4I6b/4UQ699uGTMbfXOD8E78/YIA+9p
ka1g6bJudD3Cs8uM4uybYC1q5y0jMoep/ngKdPNOBMN4bqDZrZaJc96GxY03o9sW6xirlCa0y8cR
4/iK/1L0Oe+TERqZMRm+5WysNj6jn1OeNiFLvQLomQ/EL0i97uL4/GcJVpjWig6VNMRpOBA8QZSv
ph4J7SyO/I+UsGZL29FwIWdkQdZO7tkGaUofChZ+VUMvW+O1xOourOrU+z0KyGI66uzsrFmE4pQl
dL4apFfGPMBI7lrQbGunwvrlQLo8fq7+Grs8ytZwLoSM3/Z+RHeYI+YoRUGd7rQJUcF8aKvT7XXF
PYGhlng2rRD3VNXpblkMll7yReHYW1m2ZT9qhcYZrs7CC6g7G6Gf8pwKflaE71s0J2xLwWRkUDYD
p7gyNDo5jfTOKblpCEioZCDzLjNPGDodec+gmGTmoVWqWpjZkRPsevJ4LAM0HKgD9jFO/5h5HRWX
IvBIjPOgcl5ZSFp4U50DwqPOrnXjoXOwDLc6GWiWNrTB4Q4FbHETutUTujYGt234aMyBTL0rLq41
XrmiPk+wnxH1MpmA+pIPETb1blFHLxdPuia48Daz90Mo5P3n1QsT75pn6k6faMXKKLae7SE59PMU
F0TCbbjT2D1w0NjVJcrd8iu79/CsVeLY2215HhKmGY3o+30mlDgEDQIAQeKim2fDNgoc+uf0c6Jb
VviW9OC5SvuXXmt9dnn0w/O9k9fF1SqHj7HTh4tZYSWPg2/L22aacu8cjRW2nQCwaRAXDBZc9Det
ASMi6JjUqmznD+rCbp6kDbwZfiObexvFhi6b8OoN6daPK+YbxAqNALTDbPrmFeNzTBr5iiiN4VSO
+JWWUYFJPX7fGMGW2nd+4ckJ4VfBKOt2FDS0PHoMwaOih25OlMQW7TLGSt29D2ZMSucwWFGASvXL
yDhnt6zCkEBZZyNOX4cZTLKIGxWXaFWnoMs8PWMfOftoIxQzYU9O/fKsGnFlnye73oUBIt+KaNve
i7xjSA8OR4sDDWvdY9ggIc375AYDq1xbIbmmk+2gIMgCDmaMd1vVzMTedLL2y93JKCE7MPFaLUup
qtJfWVkQljQvWXtqA4KaiCxcbhOGPaQzM3jZa7yZ2b8NRNrqw49YK16czPriGMSbVo1D/+SWJ5Mx
72B4w+cmFJkVy4egakj1iYwtsfbpK032irt1Sw0xvVlpmZLQQ3iEQ0yR6Y71fvnUMTGxn9v9NM9J
/pTBN03DoDXfIK0hKgK4/fJC45htWRmUX90U9Yec/H1LyfI42pgpx/bBots8JMRerAlcdreQRr43
XMVzaU58bYQHOgyou+7JoDdbzHJuZNSbVq+vRR6E22UHwn3qIIq36P9jdjQCAgx8+LnUde7crn5f
Blpiysa1DIgCk2hxV2YJTVz3dJITZi0Ggjzk/lZm0W3dkUTEZkNO4c5sJHuBecc4xtY8Rn3KVW1v
zBonAawxDKtTVe/c2acbWiMBWoRg7biULLW5PWbSjMLsOwxnAk7hsnZmiRUzxXRgsOw1mEUzLYS5
qpG+SmRaeAbPe2Bp3LNJyJgW2fAcXYCWpIn4DHI3fB6w2MXZl735pGXlJbDRe86/uowYDxddOO4B
l0AuzCJ0AjVsEtOODOCNz5xfxqMt2ZiHNqQ8BqWUUGOO+q3flrPIZU5VS4jUO8QmbFfN+DQjI0f4
4dQDr1EGq8tSJzLMbxrjBQKAK25Et0iPkYHzphrhYY+R93nc+178OlUmBTJjY/TtOfDEUruYKBXW
0BLglyGoBwDKGzdf2JsMGgFrrKC1PiZEGrCpRQYq/Kp5DlRyVUyNzr7y4oOrFXdtqA93aHjv4PIl
sVe8tuX007AU8w0SxX90+fCjae3kwooIdDZb26nO0Owk1Q/iqMTeZw1xR3q1fbFLVrRIHInqQV6K
Ys53orewQvehlTmMoF6w50hmiO58hQhN5v0lb9B6rayyJt9BxOBi3XY8Vb3nXCMVUXjNN0uHJu5e
8XiAYaqe6vYOx4Jxm+ZENkt1RTYY7eptQH+ETNUt9EvKsRn4AB4BULb72m6dXQujH2oyWwhHA9HX
moRy2pyK+xZ/7w++IzozbwoOqdSRXVffnEQh+1VqD3ToUAxWdPYUudI0YrfoUiGXh8RzRKPYuYGT
wgDsvR1Ok2mHM1ytgp7NZ2UaP9DsKpKkZ6Agez9SfpR7yELGcd74M5Z+dqcTxUOj7bDGisa7vjS/
914aXUyFsCSvAv3iJC2VxiJlKbL0AaFagSyHgGqOPWs6TH6v3xrzH1bTOKvwQeqM4r2EOLaYA0NK
ROHtbIon5bX8Ok6sD8x68p4mOlsDnfErSwxr2w6IQwzu+y1ypOoRqiPsbJ+2T/H0xuEXE1AnMUgZ
/fJcSw0V+XeEZKUbV+MCNSQv50M17oGWlYeisvfgA+GOUuIeUTNuF6EkspHD0PCzMnQ7iy4iVj+y
vi0OVcuWJGVlcXRTyL7Kg0Qa25vBg9LpWuhkZNEQZF9AL5ccLJssIKLGC4W9B48MhQVh6lCiEA8G
alGUgGfP7B6NENiOZcbWWi89Rp8TpiNN1LcwxV+Wo8gMOgIVZOocjXg85NPg3SRkzfszPVh/iUTJ
miNQx75s2MnPNa3R2DdFDM2wADa9DouuJObJfFssbtagF6e2HlFjo80tUvH5jkMYxpLTit61qPPu
nbydVmmoqVsn8N4IlLl2OBFY4kavY2gNd7h3zqMlziSZ3PFBExRR5A+2yrhluEiIBiUfm3YIDzS7
W6IL9qXLrrjh86/nrCzwQM4x19A5gCM2PyXhinvw1q9KnBKVStaeZCAiQVK1hcGw1S5g8eQJBGkX
2ZTmPnOzgsi04NF1BQmSQUoJCVqGLXFGPKEekvXrVITVWhr5ba21KZwYI52m7Z2GAQkUcVJ1bfPH
RLTori1OVQZgOiqql2UHG1oiXJeuiHc+uUrwpcnmI3giZYubkOZIuQtJtKWvXOQVOP7O4Oezaggf
RWj78KCALoMpVSz6PMN/tcBXnpcDrMt1auuiPjqj9/mjlmLaL2IY/1a1J4OXoJtZUTx/s+zsUdZo
zcGYWpYkc6iNI84pwuoQidCt+21p4Ipyo6UZyawEtszNCy+wnPg+yn7Cm6fg1Dk1bfP8DuvMl66A
JQbYgWaMsIB1SPzcgbS2YeXmxdyc3FezqNiR2jfDJ1zeMvLu2TbBtletCA5Vb9BtlDrhlxkPS2Q7
GaNKuoGMDMELDdCnpyrA/rIfXMxBKeotoPeute8R0G9J1l1XBBHtnCytNxZzWJ5IOlIy49q1QxLK
lW9vM6KyPy9L89jToiO+DEJ3BX5GqXevau6+liK5wup5sOwbC7YEYq3GRMhhgRX1BRL3lIkcRZfv
utE2tSso07I8FlZlUZ50D/WcfRq3JEHkHftGshyL/gXLh3NQXjhuXV5/fQFEuW/p5AhgBMUfBtmu
B4V7wy0kGuaxmCMuwRAc2ZD1l2lAqtR5vJx4QStJ0LvZ2CROuCFhuX58Kn0TxBRVpTBIfCAhlKKV
kBl6EhHfR7pFGAk5eHy9eyiFJzuq5DmM4/ckhm6uRDNckahIcoqoJcIfsvTSTUHbfAqHEEWKpZ/i
SjHkLesbOZgXrRvnyxB8hQfLZGQYIZJ0+ZsTDu9EbxLF7PenlBBLTwbM6G11G7jgu5Veqf1Yya+O
iyVakR8gfTc7ZBN3dusUB8Gj9kk8k9jT6M+YV1dIByutRzslPZQeCEl1DEPwUG4ZbKKKEHd5VngP
Sx/nK4AgDjtcYc8Sm7B8kWnonodhxKbr9SzZjAfyv4in63ob5Rvg1NwBH4VlKz9EJvsV1CmXRQER
DFoGlJXD1kBMRkx9UGOLsUd+K/IjWalB+S4MFnIWs5wEi5fTto+cOUiUdVaeWpQK4jKPMdFwgLm/
5VYbbSKTdsUsZYHFkKiqetvj0Tg509DsHDONd7VZXuldfaYdRoL0PtwP6NXgln0LqjD4jcP/L6zC
ECZcPM6eYUHuN39xORPnR9tTNMZ1URwmsQyuugHnXJy6FLFp09G4eToDicqgAzalxHuG09moE3fv
pQye+yAz0EQTKaLsM18o6TCyfHVGE0tDqD00emSAe8GgZ7ExiynSE+s34vy/+gxQzHRM8LPRyv2V
4dEONZOeMpmuujm5iNvdHO9/Ud5IUhYm8ATMmyUrD9SyQdkVNyqO221XhwXNyiAOViDN3dhYw1eF
fft48EZWT64W/Gzd+BqAznzTNJDa+L7D17ErdMLI499ZIv/MWQCX6gl4H3jegcP94haLar/vWvKq
P4X9uRUUm6AmqCQ38OfFOfELi60Erye0bQtqYlCTSJyI8reu9/kn/avFwPU9wzF9Agx83XR/gcJ1
SoF1yKR2XbpDLRf1S85iaLRyXJh5XiHhGPO1PjQl+dVUAZlB/ii+VORILsm//YDg1JiPUIlUu66/
pXDcvcQZZmVQs15oDGACvVXligNOPfX4P5skrL/8/W2hz6yamVvxi/WdXp05TzNpVwzw25H355XE
Fgs4xWAfloKD2c4mRD7MFIKXpx9q2nbp8g2YTSsG4SfNtt9lqW+HHKO8XlPCmJvQz8vXvG3jXe6+
+nVX78Yeg5cbEvngqwk0QMlbKsc8hZrQyLc9yl2A7vEcH+52mzpu6Fpy7zec2b+yx+sMWzBCwLDx
7F9ZCQQg5U4PM//KBoieD5XxbR9Pp2luhJdab/kSA0C4DA6MY1J5igRtSB6ohRalXc7+eNv209Eq
wvic+5guEpSjfR5+OPb70o/ojVccf/Ml/QVagd9adw0LC5v7JzcNk0wzbTywGbVl6dsqirBhQbpD
Z/posbtZBQ1qatvy99Ks2l0M3Hvba2zMSHthGu+8LMKPkX/1mJvsKW1BfoLAoH6U+6WZq20UPmrW
ltiBTgzU7BlZ2kplZHxrkcn2xwguFDwoiOf+1XZrbUvP+Vtc3V9+UgiLuo+ByPd/xT4WgtV7mLFA
Ubzk13aEmGosp3czrkBNdpNFZwQhJO6DrefXJ10j9lcaQ7ohRilbwf8O9/rQM2bhpYcuFib8UgQt
YlamvGLjJ4i2UvaULTuQ33xLf34pebBOIRpiaHH4BPNn+yf4Avjg0iFTVFzBrF30ImLIWEfpOh0h
l7bpPKpp++ySWJyOTYSzTZJN4AtFo05nJWXRbmK9jnZIZ+xLrNK1l1HXkjZL1AQa4XWaWg9TJr6W
ZfUTaZXNrg7qTo7jcQeXz1otd18l8NkXOG9U75+WIvQ3H/LPyENwtAZcGWEK30Nu+a8fsm3Lwpli
Ed0tgpkiYCrMCsfaaim9kT9y6A0u+1HHLTB1Rv0jOTGH5QMG7vjCGLe/abE/PpaO8WqycD3Vzj1W
wx6lTatdVGmToMYYQg96bNZQivlR7Dm5YgpyLWFR473maqCk7P2iQk785gfvkxxzWWLOa89tH7n7
yGi9ozsrG/7nD/8X+KaZED57yjzOnD8hk1K7FxpZmDGTA4g5uiefcuwulG2m2Mz8+n2ot89eLcOz
N5nBcZlApYnw72T8Gy4e6Jk/HTz8Do4DQROhIb/SL75WpEi9mJQZ3i03t2REcSwzGGhFgW8xh99J
x18THxYmk3tVucFoLMM5uh2jm6H0UIejR+4cA66xPptTSM4omq8BdBIETPdlW0Xs34ZNW+kvaen0
Wwd1x275Y7JQKxhNFm4BLjGzbKKHXNBRu103XQzC1Ndj5Cbr5VVajB7pLwXaraS0nqxZIadIM6wm
ZzyVJbrpNsJYysplFepkRsZz2aczGRuAwGgJUG98C6Y9vWSh9W1p93MneUsjmABRbdykqjBuQ0lq
bUU2tp8rC8kw9uqkPbtG8dZ2HKktY5jVUsrqAp17XH3xnREjVISUaYJ6NVP8nfuhd1+oadGwxFfZ
DNl7LtKrhhyKE0vR6OZkVOnWvczJpp+ZCXGD3SkW1cbGecMgqzXoUyZ5yVzvQXbEwNh8c8yS5lxT
nGLHElMPTi2CQVE6/LQZsB9kQDXgh+9R3tuX//19Cnp7Nq+B8tXJ5/jXhxQ5bYIZgvt0aYONzL/N
hMMbJDTfPX1gxZyMVMrGOB6Xof4yafRaVR87Nja/+V3+4oXhQ+0yQUGbDkya2Z/9T29F6TM6Z68R
3Q0SzoORj852MVCWvX5CzN0dll9hQeB9mJhE9lQN1bpOjKOfTaSY6/6mVs0uIFAJY1cy/eatbfwZ
g4b4w0Ru6MwA1z+Vkp2trLyvbdiRtMCU4WuZKfNrneEdacuqfjGIKQkHNI0ZJO2DNSHRCyEQlSKC
p8iseF161vewQUcbFqWxbuOQ2K/4H5in/7NMBzDyP4pyrInQav5j/1HcvmUf6v9F8AP307//V7TC
5q15+7ePnNNxnD/A3/84v5FcivPsLf/jH39/fP/7H/Q0/OObav7+h+f+bS743JlozTOHDfiPf/vM
fRDO33AGm4YrHI+3J2bl/859sO2/0VoYjm/wsrdpD+A+/CP3Qeh/sx0PTzGgfR9UFCyW//rl7j7b
AvXLP/8zs9//BYjmoOt1qZNtwC6WMZ+nv9QMahiTLOao3WuBVvXMLF22wyszA5BJojTWzJsct491
rqFX6Cst82dNG2FWJD0OQTDd92UcYxJMu5EaQlOBXuz6XlPVpXWYLj1784p5FRqyzg6dqU3qo8wB
R+xjZshAymK0Sccq1jKvXidCjvFdreY4rtgOUp8oKTyN+iZoSKx+pyrA3OUR90zqEe5+in+sv+gC
RJrlT1Ejgu5qWHENUqiDaHwfBn2WnUbB/OFostJoX4pxanR87E1NBJqGphpbJTB+6wfQHcJoaZ+b
6CxNL0guyWRLCxdppDkHfjeGNfTUKCWfB0lw3oj6mBDl71HZNpCUi8RJq03nilr+zMypSp/jrtf7
syEZPrOkxzylflpGguVgI5sG2bWOQFU/jFPrdrhxJt1ZFUSPeW+BmxgGw3lEL99RM0P0aAiQVFlp
OaA85orvuxJdRV0tnRpdp93lOXvdttURKMisz3F096XVs7pmHBlixEm6qu7Yb0SOQx55BaaScZvZ
VDdxoJn5OfDJnarWbj7Epb0th5ik93XfAPd5GSs7tjlFrboq91UtnSvpbh/IPAPtG29MRjJ5Z3lv
AlO4dQozkaLXckSUSRMeuR6qt5LFNdnxJPnO4yFMlagJU9XocFXYDaRUmI3uAu61iancT9IxgicM
YEzh2WvZcUcMY+cWJNbLfEDgkbZZTBPK8wAVLXAiPJyo33L9xRnF5K7zYIjYo3hWBYsA4YJ9JC9P
scNRgszME8r0ningFHV4vljGZKb+ThhFJg6hwsnxSE5ey4ojNeRARmM4yBQZ0BQ+umg8hgMiBLIM
HFNDh4DpvLNsIi4yD3srp01721YeS14xhU792ltMSs+MccX0GAlZTz8RNhmswuVYaAVinSrsdHMz
6bLzLVQFhuPceKQ59YceJ0IDCSPVLIAzSVndhyqqg1d+uJ8fGi+bAB/LmaFI6WH5VUfj2vr+rcxV
EFxTUg4YnIzU+hS/zTQFPghWbbQze4dbqKzvCrAakHi1zm+pgyTVK+AD9AoaweepwdJFq8h3vikL
A2kMVLa+df0V64kJs22GZza4jwlZwvxnRoNuliujr5CvgF8yc8LUfBS/drQ1y0ILK0SGriYR1o/g
Zr0tUSN2fJqBGxWmlQoz2sqRyvd3VONI/VZIS6Johxg1RyZM3FRyZ7SoywjUVhDWV2aR5XWORifq
m69aQQ4ZisUehEUsVdKPsK5FjiqVaC2f/rTFprwje4OcwJWQXRZfGhX45Y3WyjCFOEcmx5eJTqWk
ixaxIonQYTBxRojl6c8prJjghnCbZHwy60En+2UCq8jHiwkP3PcyCHNKNDUFmxFrIPUiiX7lPWl9
Izdnm+cmek9AVpHAAJnNme1FXoIC7dxs/FbSPgIvMEoj32iemRvQI6fe3foVCqTZ5FRce+C74SUk
xNF+hbPQ4pjmrkuAU2RjvLPc2qQgqe3ZW2gYHmYNVL0tK12h9UlyM+XZlD4oa5h4n/T+CJoFXlbC
tVMJgdYkScHPSZ8KP8YTWJRIB/CR86NmNSdyAz1cYyMQ9yKth24/TX34IWXohocJXA49ka6HrJVC
O/lP0s5kOW4l27L/UnOkAY5+UJPoIxjsO4kTGEVScPSO1gF8fa1Q5quSIlVkZb07uGbXqCsnIhze
nLP32nreNTFokp0L56WhJY68p1hZdXu6YhoJ0eiLRgFuWg09cobrxq1S2vhjf8KOTIJSDl7cRMhv
g5mb6m0qaoMUAj/FgECceF6SXx+IJL3kyE3t2QHmSckmmgByaV5zY+rrmymPZFtfiC61yvYyLtln
H5qWOm9wpWonacELNDIyEU3qNKMUKDI3nh4SlcFUSWZK/W+1SAvvqTRtBea/MUHj1bGW1WvizB7z
fXY8gm4d5JDWrnHDtPmAQUC074JoO0nMu1fFo3oQQlG8GaiqvrhebggMug3hvITZOKlG1gaBKdlO
YVqKPc9Sye+Nq+V8kTulQFdXNGX90k1Nb1/4vkiwykqXdcRuY2CsozJbe5t5bVCuE/IT4+cAe110
hQk8659K2wS15+bYBxYq4CQBX6nPomznNwHsPDUWhJjYRoBFA+MeV5jJdUoJonYQAzrUlN12GBx6
jPwrIPp0KCIHabkfYJK9nrCkeasSdzhMPu1iWxuSibtxlEeYYXOrLi+quRiQlLkItjgTuPaINWwY
2MwyWGSqWfGNT/IumpIieA5dRRj1YCmtv4EWNuOj4w5Of+NUuGy3VFn6hu6bZbZHh3rEz1SzIdI6
asF1QYsoo/AQBoqgcdaBPiluA6CmxXGK7QSZdhSPxU51LECbOK9p1KCdkPjA6RyebDWaHJ5j5EV9
/1hnUZ4vTfgo+buIo3x6cYeIM7cxnDQmpjYMMpotkMwrIj+aUxhcrSSclDjPV3i/zLDmQ5L5uFFk
w/u4uAua54UQafgzNDvl35aulYfXrgzs6pIk6dLYtS3qAABMcaqtx5GE1/FD4vXKnqdQ1N4hTOCv
oM0zQqN9MDpnLOiQpARaL+1kSlOHMMaO3mKZFlnxLhMsp8dO12nznNtTqfEptlJ9m8YAw//SHR2H
dlDn14DrLKqYF0mR4vkImoacHlTwDdm7kBlhd5cxOySQmaapKFeROHeHzdCcETzmVfru8AXhjna8
yChpM5FmYi06ZabVAx577vQTPisk2d6sTfUug2mSuxTqxcj+M0l9FTZ2UWLLmiK7X6IQjKDcjYUz
B4t8UFFxLQ01u6swzKsR3WNNsWlR0l02KN0aUv/oRtbJWxRGLFqLoMwoo5KQ107ZLtEIpbf16WCT
xTqij1X5wVPF0aowliohKvXYmGmTUggdEelxlvWrrVPIxupXni7a4tBi6NDUdRzD3+pK1+6uknlt
HsLUocMkBYTzaTVG7hRvRTa6RA8SgdB/10lYkLvsuxbHXlAxwQqNRf5MoQe5hFazLg/aiYnB7OYo
L150MRgu1DKXKmg0srIe65xA+LWfzQ2GxDAmP7giqiG9T5TlWZemrhL/BmNKGSz8PKRwuiDJ0S7X
yBxsfcOnRgp10Zr8n4sUCcd06Zkjwbd1iaVrhVIdOskpt/fOdQcM7cjlZvXg9nlR3Y3jyNm0T8ag
ejFmUZTPqMPy5LHzkDc+BpRj2h26M7tdu0VHOFcD8QUllsfaRHEDZSwCJt9sxXF2/K7lmdLuA8+v
R3x12fpiV8eh4W86s0icy5RUF/291oBpNo3vO9DlXINKe1IOIPGCuZz1Pu+ynlC43Kd0sbEqjhwX
4IktdWsFokD95SKt2PvWrNV1MyOE3rUclPoL6Q0tdbS2GH2X7iuGnBdVZwQaLVM5pg2lus5oXwI6
MOlNEmlNFsKcwryb5+mUylnUYeL8bE/40nbRQMWptp0ssWZshtCjFT5Bp8zvHO25A+UYMlDdwxwj
1H6JLNlaR8MLR1Tb/ixcPR/9KuiGeR3qmDyrRW46FXGNtq3ap9hy0/xWx4k3f0eTNJt7D93QUCz7
rtKQYzlhpXs92Dg4uFLE4VF4yTQ8ulYDvQ/jutTGDWnT2ruxcs+Su0bXut7piBd4PYoRT0vN6j+9
cV2S6qqZ+zG/tNDcu1ciGwj5JM3YT9das4JyHuqq8V4rT5ofXkP3eOuw06IhZoXs3zx7qvS2hoIP
7cCnKheuDdkO2ceUJCP1ET1zb0N6PPFwu3G2U2PhQuNxDwb4n+lRsxjXm2iyom4J+FvG32pLmDG0
BlBHGIVUMVzD5XHCVccpse/Xii0m3HG+Vv5dnfpF89A2qRdcGEZpns4O2q2nneWntX/FyuVxR5iE
4ISYO74WF8NcpmKft8XQvLV2C9PYjnsRrWLP6B1aVaEqdkZLrDgHDy4PpUSMMNblfuAaFu/m3jNF
teB6XkdL7eU2KdiRyoCSTCMulROeY8qv/Gkc0dp2pQpb/F/CNx9iEVPnW1DVS3CQlaONEEGpyWy2
qceSczcNc4j5IjAlRnIN/JXl0wxZP5Trqa2qB+lc9lnbk1RCy7q7MFyOEhh35pJcXbfgKnBTcuHS
t4Jct5CG4Yi65RIOYp9cEDeKbsuURZdeu2UwzvdG2tT16+B6tbtHTeGJY4DXdF5ZGe7BlcrKpl0N
aVZDvJNFBEmXMlhg7JVbZcFtSt8RPE8xMgCZZS0avi6hJkrtMzRuqpSi6apVdHaSVPr6Qvtu2m9d
QAL1oTCIavmlCZ7XnTvTJWvmQmh66Uar45/tmJ5SBotCZlzeJ9X6Fz1CqHGfZbPZYy22oblIO1TW
h4nGK7s3y6CV0XKcJxLOkgxSB2HJWcR9ZZJWmG3oeLn5z5E9PHEXY4wY6ViEOKDWRUs65EGwgRXm
Ho5vkXwbHIJWNorzTvFh5Fkw7Ms4o620yDpOSwixJJKjYzyhbn3xvbJyyascZ8fYcPBWxUEMoGOf
ZSNOShdNEPFJ2W3jwYrQe9l19IJldJ53hkbgXSIPtc15k9aTVbydtD5JszDyUcvksmolINpjU1fB
vLK7WmoE9NIJjrhF03jXkDxcHg0UKOSluO100rOUNd/tqlNBJ3fKY+9d8U5RpFjY2vChXfmyPNUp
M3eYNRyjKKMBMXR6SlxccUaJpCfzuCS/SYcV+RBVdeLcG7ObelfSL/PxI5aN6b6OtirnvVvGbZDT
ih57ucUo43ERNTDZwtXBjCPFwsAUA6B9ijlDwUppq6vUqJmQdjbIB+kjbONOAJcagcUs82+B4Oui
1IHR37jPKjcj+4/bUwRhcBBuvIwq3c5XVuqFwwuu8jDck6BFwjPmozLecJSsndXYQHgFajek/gEt
c46PDOVRXW0qqzCdV2Q5+g5gAkejAkGk+TDhI7PvVTmViNbaJE24GDpC2k+po6XF8cT1pHPUydia
BT8PLOuHmzQpsFAPhT6tAIoRd57Ddfa6NUQfpZcJHXFFq4u+3sYcq4gmWJZU+6FF1XJZlkORHVhx
Yn7hOS3yHY7SpthaKfgHSguhQJvasU25r10xzOK6iLMhve7cVMw/IMik42NvGU60LKt0wKct+1Zf
m1WaBZuGdKV4TQwxFxOwjV6zNA1OzdcFl9oMX1dgQ4spuyY9UAqfQ7mZaOGhiFTUwvBfer2COzGE
I3WVZdTzYo+ruRus7nG2Y3P6CRyzhwPD30ABIW6oxYDmGnT6QisM2iZ3p7nUt3ljNuGT6dQy0Mx1
3RtXhTniKgy8yKujhQ602RwKx5nqVTkm6M2I3ppdEM4TWrD1NLdZ853slwhvi0pNA6VU6pDd9EOo
qJ/XRerz4hMp5qvWI8vYDfAiyMZwKf1klvsWGrPq3EXXBiah3arqM5otwLiUXMhcNIi02MrcbqCt
OHQKCE0l4+muJFdIv88edoNVN/t9s08zNA8H7qfAN5i8KLclnyIKb9VjU4fBZTpeDpbOMDIHgSTX
Of+xsY2mIyBcFMXTYGE7XNYBreYWt14Ztvkqz9K5my6q2Iuz7GIu4lK2961fpNUPr4GcsorzopO4
ZhpLEnoT9Xj3KzxyVFs2OdD9cjezxpRrosJ775kYCFBCdVLOak+RyatRBKX4H/1dZQswrIu4HhTm
J7Ovmjb6JvIa5OeTB8zS8w+crAkHf0rpFKn4DXiphzLRqbPZ4Tt3h6a/9QpvjPXadQqvAIzlTW6f
3EWNMRCGUwdeZXnvzjjIOtjosZMeNq7cpSBhw9maqq0nkXRjmcC5VMdLyMZtj9AczT3G0rmwoN4L
ZhAhmakk13NVjbN0pq3shjhM1tq0W4/MILhuzYKyd2C3+7AFLHuT28Js1ULzN+HgIPEyPIniWK/u
ABIG/SbPSrJpK8R25YPZsdztPJLUIx/yhDGHD78V4v9V6/69tn2qn/+ujDFd/yRY8Ki8u/YpE+Ws
QamMnsgLmvEbMgS3A9fVjbWDBD/eWbdNvOgW+YIQ+jXezlX8TLXIev98/DPu7z+Hd2w0McB/rcA9
9aV+6zsREJB33NTSE30O0AxAH70lGAml9t3nA52aab8pgBjIYsFlQgvPDwQHjT8H8rRwcBVaBJWw
mj77tg2lEIYYfurPxzn9wufjONDfaROAbOZD/XMcivsS3TRix1ik+pLrM11vTtk3QU1qbZga4z6O
keB+PuhZd+zXw7kOgoWAfFKEb2eDKkcUNcXeYhNolx1kZM/qKIlHElMegliMe6tETrefD/q3Jw1C
94SN9W2HLefPJx0Ilm1lp/hEMffuomGstmYvqmnB2hQdeIXkI6zy+unzUc9p3qZnkrYWICizTZ7b
P4+iaIIBwOpgphu5D7ZTsvRZ/FfjDnTVlbVs5Ld0gWRpmX7xCZ9Pn7NRfwWK/TZPxxgyYiQYleda
q6QD77n5/MHOP05GcIheIdyVT5SnO/s4jTbljqybfAMHHgM/4kp1Xw+jcwzN0BhXTT+hJ6ZLrV4+
H/cvT+YQX+cTmw1mzA9O9PTfnsx0dEg/qge6QUeIaA/fPww0p76YLOfv+enpXPAcpuMjyfi3yVKM
nqF76qwbuxDqZ+T60zu8Qhe/X4GmP8qt6It58rePMxBoOE06xqF7vq7NoldhRz8JzWSYud9ggmb+
YgQ55m58h7dlGckMiiEXFnXz+Qd6rj85zVAWUsQ9pu24JM+ffZNOHXLuhYWx8QGnpHt7Q177Cv6F
ejC27XW8qn58PuD5238ajxefB0VhQhP1bAmnBI8doi+yDZX+kXQjPJIDcp0y0zfUdsBKWLKJ9MGe
PNO/M7hzT8//0S9guXyv3GM9BEfIbXg3/5xCqOfZmUY2+IR9cIFxbme3Ygcq5Wd/6iUO9a3iYP75
mGfT9p9joi3FwI8ugO3rzzFr7JFpPvt6Q+pDuea0ovddI4svRjmbtr9GgdXHIMRa+vzz5yi2X3hi
SCyOwGRcLybV6a3KdLIrXZTwPv6bL3aPs6/y13jE9gl0nrDFmT9n42mWF1HLEeVLcStxlHMFFS9e
+E4J5iUU/k1Ma/eLhedvz4gKhTclEK7F4vrnmEJgaMJ5dLIzdR2VEb/MWuTgcrw1iorafNhyMP/i
Oc/J46cHJVvP4vCBJNfiNf1z0JpeaRe1KE/TfbfvL7uds4DZtW+27e7zeXJ2vjkf6Ncv8tvyNg4c
qwPqixvP+UaP+gnF8XWJ2IhYtQViuJckh7CZ6a+eT/D7/3YM+Oew6M9Ok4ZEGOfs+cwm66hE8nxI
ydfuBv/EqljGR3NDhvnK/WLF+cs3iArzpMdELcsB4PxdKIQxBvYwb6I0JJdQqzoNMffp4IHee/AK
H3Cev3jA067wx/Ox+xI64JMWxsnNPB9yGiOCEgJn3pSarHqS/AIlYDkmX7x/Xw1z+vlv3x5WUccp
Jmfc2NZPbWFAecMW9PkEOb3Cnz3J6cP9bYh2TOpBILrYhMpLv3FZjRYmDTuCMs1hSxZ3uKsEtMz/
3qCndeC3QU2z8kVqETPntfTWQirFGToMkXlo1ujql0F9//mA/7Zcnk5LzA/BQdvHGHE2HyVxQ0kp
BezEzrtMk/IYZOUX39Xfh/BJWKE9zDn77LtKuLcF0CfGTdqEL16ux0OE9eALV8TfJsSpWkLoMwOF
55aCOeN6XtUsyFX+nNGB7btb7EdfPMlXg5ytwqntdZM2ToMQkiTnIx6+dRR8Me++GuT089+mAIA2
GHgW38gQAhdNZvFc8x6jZou+EKH+9XvxwUx4p/Ae83x3ptHuZm1ajpvYE/VeyDy7Nlox/qfr7K/j
+P8Z5WxGO+QKBDHQ2Y0Nm27nsGnup2wObggqNVY8JmR2YUpcONm8ijPykv4/5vdvD3k2v5WdwrZG
HkSUAiUskD1bNBDOF8/4+SdpmWcHraqYyQeK2Z0L4YZbn/iIQ+vR4v38Uf42MXzyGTk5om9Dp/7n
xMjBu8YqhCrRJMMt0qV1b2UQuewvbBZfDXP2hZHQQCH2tIJLR+lFappXCezlBaKL9r/5QGffzaRU
Gae5N29sCbyB1FWjX9TB988/tdOve76M//apnTu+XCjZuqBBvClr4i7Gp8hz6bBfqfJ+TG9mLAaf
D/dvWy7T/ffhzqZCgFY55fI/osjBgGsM3UWZdGsoRf2ijYMvlMJ/26J+H+xsPbK7qMG6n8HQl9Tw
/FYghZFiY6XqachOSX56+997urO1CWPYMKKVMDeW2W/jOj2gpX04mWK7wF99PtRf3inPpkctTA8g
+b9dXqgvVzPSgWnTNlF1VZLNsWtNzK2fj/KXT9DjtEKZDYOO45tnD+RDwBPNMCIqtFtI4xMhSi0a
XMCfIaDdPsfwGPjPn4/572fcUyXGt7jR498L7PPgx7bDOdNHA3SUqN7a+UtML8FtV3UQrrRdr4Jh
PLhi0wXlF3PzLx8p4waYEdgpXev8YcesLlJlFd0ms78N8rpWX03+v3yafwxwdmRSRuTAtdfQoKSz
syCLV2W4aTC/KLDhwdPnH+Nf1iliAAMCpVHII/M9O9x2oo9hIPI0iXHT4ZfO3DuaXP9cov4j4fZl
QkJpW/3szgXXf6iyr9VHed81Hx/d5as6/5On8f63gBuJ8b/GPwmi//iP9S9x9G3/0Ux3H22fd/+l
Rj79yf/XH/5LSv0wKSTWb1VP04O/LU6qM5U1K+X/XZp9fK3aP0XZ/PF/irJxsv2Dl8ajOstxju3o
vzTZTKx/8CJxtaGoY1F94PsvMRLJ//k/hPiHy7U1oCYVUks2Q+bmvzTZlv2PECAGocN+QEAzpof/
RJMN0ODPJRjelsPVnzTCs9kH4honQI8trp5LVElhNT54KO0w9FZW/RJ3Ir8aOpG+ZVLoq4RuyKUt
yNBapeVcD/sZ3wggIt+HDNdP8fhC9wiajhJl9YEkAiqKGZwwmXUpJBnIKHGMVDr7pMfGs3C6wn1Q
AEQfvSSh0omDp8Lkn52oXXGBfGnZxFV+BUrRfzZVow9mhqHaDvPhqk5r3PHOrJ88184k6WsojhZI
SLr7oMGiFLKSH5vE61GCkhizMJsoe4tqOoJmPymCpCwtfhqk1tvL0p/Myx409hWC1uBu5sAQIp/s
3Cc8X51exapun5xJEtfk9sq5h5dkW3Q2fTr/KgmGe5VDn0lFB50Dvmp7TIPavrWjEChGkDrmzivG
8EhubPA8BRq4pgw8w4NhHhk3sBv6+9xuk6caysiLozMNJr9uL4apprWNGhVEme/q+9LGOQ1Aqh4g
FhbaIH6X+LQ1AhwPNNIgsPsUs7xMqr76YWc88ppeX7d1kMfkS/BI3gbNg7OuMsR2Q2AVIMDBH4Wu
Sec+LKsrmFrWuj8JzRez8Ea9iEplfUvGRtxVQeM82XC2YLoZtlxM46Ae58AYP3JCEi4Qrsj1oEhn
yqSlDoUucLFlmdmvEea3ZOZoJGoR0RXLuo/VXa5KBzVeUewapFLL3BqcSxrMJIKmXXcbohchwQZ8
hK38+cJO4vKYFP1JvVo4NrjdvgzvmlZUV50DnpF+1JCQCmXCuzA0U2zR0Yvd9OZAuIXug5Id1y4O
il7mKqOTdpTKqDd17oDGMmyY0SOCuQWKHhdLlKfCfa+B8njR6DwR3RXfVL1IXuzeYWermXSWSazq
wkXPvUP5EK3DMq3nRTB21pPoiuydL0fAzJtSB0bTCAzBqb1oFyE8WvdlgBDJF1wdNrY9ekgRE32B
dDpcpnUS/AClBfYBZVZ09P0+3kk/t7anV+AFdah9RLRcrHwjBHjTivgKJm2CjIhE2TjviSEWnjRS
cAjk9My1K/eYCI2fnBCsj3qeZgTQYdov3LAhBrfInSsvyWcyobxuEzrJrxyTJL3IvaQ+hIjtgAsV
E3AVkscorranmLbQZULYrloBg9EvEKPjb4WyhvVs++G7GdCYt4uofsDLnx7R/puP5FUNTwgcIfPq
fP6QSQ/mPyUYYW3bur+gbYpuXGDxQIHr3BEoa74GFa3JZWxCls2bOtuA+gphwfjpLnNzC0+kWZJi
1OZXXSeTC50P2t96KdmF9PwC+djOIMomgOq7zkXFvBhc3SKrH3NJxGY4yWBRWSXg1077l2Jq9eUJ
OsvxuU2v/ckFoBN2aukDe/YWiQ7Va+UWkHrcLOhuMChwrujpX668OGh3EwkfNxpS7Ss/rp/7dIq2
vhlaj8VEvk/jd4hBc9A8pB+hkzabwCI+mS8s5MW8FnZJNDB78LcMUfp3QbLYjl5FQQ4wjMHjoHp3
jW+uXQGPsAhV7UyygdDd8ZsNO8/122uEONOVRUF+6SK+uhCaAJ4FxCbvONMj+5iQyBT3USn8PQyx
+aGtsuJmTmy5rQcCiWfS3fkep2lAjVDPP0euXFe+QueD28Qfb8LA8C6E42VLyyz9VQcU7aYXDWtd
ZDegO3Qr5bxySUzddlZh4U1gzm9IOAY6ALgi3Jtz0Nzh/yE105xqpHkqPyrHsp9L0Q6HVvn+thqS
5EPqerhp1ZQ+ZirFHpl2BPUmcpiNu6GwrJe57ODcVW5TRtM6R1W1w/nowTp24STLKSS6WenaeglR
kOE+wHK791jjrjui55AalbX6KFoY6tno9FcOnclui6LTu0iBDhwphAt7MeZpc4sPvtnXo+PeF2bT
7TKrS68Md9LXSsTOczQGjYE/0ykfKqw5dPejYtxNjVVu3IxwwFOXWoInHdUPPcTzsSzz8HYwnAFj
nO0uUUODgkiqK+FF1T1xbqBhRIfL0sebJMBjvozpkALdQ2hy2cyl+wbbWaxrpMQL4Rj1JSYmQNuQ
ApytGpr0TSnkPqXRFUtcyNVijCYioeBwY6iY9E5OefiINgagmy87c41MLgDqbAV3dR5mu75P7I1B
9OvRyXNz03SZeaW8LN5aRDURiVHVlVhkfhVeVHLEUexruYpBPbzX8dhswiZIni2aUrDIm/o+QKP5
UYkZsUWMiPOxiPBk0cptXklDGjfkILQrd7DKIyDE4ZJAaMq2dI0Pgxw1WVN54F3Gw2Sz/NL12WLr
1d+lneWgUCcO9nkiTNjBAQYfVllgZj02aFCTQlyBVxlR3WQVaEUylzbxCNCROMpm6REhk+ElWznK
PXGeYlCUo5I3VmfkH10V+kifE+wLC7+2ATj6festSncgjLKLAmcBO3x6CAWZDKHZq0vZesPeA0p+
a0kc3oFuxB5/hbxpRC3uPafiWRhoqUSL/aRznWrL1p0eRWjHgJ6ktVWmnBPETMb8TKtgeG55ie9s
7TN1pxQJBoYpw7qNgTSBGU8C+ZSWtThYdtW8JrwopHVj3FrCZY6WBPihrPVhq1TLtGnsdJXXkTgY
0qjRxoIrTg3ZH7Msqi+swCiv68ELs1VojjZRiDGYcvQt5JZnGDzroCqODq7Tg5ua82tlE/hO6nnL
DljZLwR7Ckpbmf5Wp4l7U8ii2RdxNB1GBXKcfICc4O7MGyxrKRqjh3uxz5BU5/N7Pqar+GJedKpK
l/XkA2Qa2HdTg1TAWfYxZFHHeIpR67zBtSOIObdtUtejtDz6xmStjdEHMVFmpIP0fQ1PFD1q+4yw
zTjWsO53MjcQeERAuJpl7FjDMj5ldVbAnS6iri+2Uy6MHXE49jGuPPethfGJAI5t9YZYiuIiCArz
gp0t/Z50YnroppCDSjsAmq7iiaD23I92fu4gxh9b+1Jb0GybmBwutq0ZAF84hhDbATWsPceidUxn
PrhCKZodzc5rHoI+ix/EVAz7zpT9tyHCZozMNHpmLyv37uz28QIpuSEXdmREI6i+Dsp/bSiCYdsR
ZY8fRFBmmOqPnJhS0uXRbipCZlkbYk/fNF3ZrBoDlIsWUKgIMkF+vEgKBeVFOV29sqYgXciGtpqd
tS8yBzSfp7F5dDMb0BAZXwhYT7kUnlfJ57aopufa9scHcx7sB6gUyV6YWRQucJt5chvm9msUDNlu
dNrnOtBkUMCLT/jCVrhPcJx3orIeAjNjzVV2TlBp8Yq2u8D+FHC+6OJToFnpqONsBOTLCtzzuxb/
zEJ6zCQt7CpYdvgI37CODbcZSQrfpwL6eCWc4NIkcAZszZxFxyo2g2sbGcSqGaLxRz4ayRNqPHQ1
ZtUOBJ04k3FrosK97OBbtQvOyOPRSUnzwW3voxUZjARMEXwQf+v4GWe9cgA2kcSWiQDLnNaJlwH8
7VxfXlbeNNxUNsQPNZCDiHrNJG+qwtBuB/TxasRzxQJrw3iIIeNcDf4JCOSg/F+gW3P3AX2khdae
t0TA2PpLbRClUEy5ezvR5+XJNQexqJTpXoGSW2sV1zeRH+cXXimHm5RYgquKD69aKpi9tH6QSS8L
256eBjfzL+DWGcfJ4C0r+ylckdEbEyKbVhd2CiKCQCJxi2U0exXmUBK7a4E8tS16ByD2gIMRtQG5
ROLzvEVhza47dR5awULs+tSOnkZMsw1o39x49LpM7/3esi7HcJq/TaVfvM4tpMIOPV66VAC8dyRF
VvUiSQcmU9i7r3PY4eFtMgP8rTG+uz44ATa1/j3QhHc2cVodCTo2t4HRxQevOamYI0CEaw0x9EVX
kdpzX+keBgu/iyXy5oarl39loP1NcGWC08asFW1dOpwZiMqx3FWD63LL88c33UbuTwzLkqRyq3ro
sO6990TUYTwx4iPWdbIRZWW9eor3GA10+DzFvNzt6Ta1sJBhLlO8GZvIKcBC9TEsNKNDn7j23Li4
ocjebsrYl49DXMWYgPxwOwd9hdY0zl4d13CQLLbONZrBcpWPIlsFlT/fYhet3/rYcZ5Ma5IvvY6N
d1c1LfmftO+XlUWBqgnx1sa1gM2aTQPrKYs5R61aExvA0VtboL0WdiqAT0yjfTlNhikX41Q7Fxp3
203tKiYwn41zNVuG9WoD41rGQRC/KRmbQPrImllORWAQH9INVxJYUbaxHJIgetheGpcr7xo50A4H
aiHe6r7zV6O0EG/SfTUPXondufNxyIaTNzywOtlcHsj1TuI6PzoF0vClW5XBT6dS8n2mG0q2B7Mc
u7BXBSvTbPIn31PV1dSF5XVU4V1qLQJYl0HOsWn0Zu8ji8aOwxF27tUU8b/bifbxEpWnzNR+nJK1
6bfRReRb04iZCSypmIlhz0M2JNWwneVJEvjcvIruidqfdzHU/JKXXLlOBJlcmTutZLmZkKVdYzHA
iCpdoqDyoieSuzEJHubTata53yW31VgY3VJk3JYr0/B/Tk7PySQrx4PginDAPFihKAYXH9C+5y0z
xI+usbtvJwfQuiZW6y4K+hR6B4vmyp3b6lApZ7jukqLewc7qD/OIWwXLDZTlZAILAbbbciBrw3Yg
AslAbatG09oE1Wz/0Nlg+pg6PUpyE1zJFbLr4oDRpv8JdLvzr4Y6MpqFgITHINhnRUA/1SL7mnCU
U9qV77XZy5TZ2Nnmdo43jWB9N6Sbzwsn7edrH5NvtjfHNrhURkb2CB3uE0YHFeXdTKT7BUtWfrQD
tEBEEvtwJrsJF6cyWkJznRGNPXk69pMwJudZT8Z8b7pKcoHzvUczq/VBU2FqONI5nJqzvo5f6tlM
f5rcHH4kTt+xk3Bj44JunDYEJfdJbZjfDEsWd0k7TaBTI2U/DXba3gXZeIJmFpJ8H3c2rHujBJm/
pJco6a/kCohc3dmAVzyUxD9Td+KDqwhFeh5sq/1IgZK9yywtSA4Sbvbex9V0rdTc0dGqG4zWxXQC
aWbUMxwyiy5ov/tv0+QZl65famcxNB7L0eTP+VvEanohOyE3qun0s5wrvjxioLYQ4vrLgW30owiT
qF/a2pTVArhCjGG30Da6+l79whSmfUFBxTORvdrG/B2VcMEJMYu/y6zqDmPdDSu398u7fOA+TVGf
a46QSh49IQcAnEomP4J5apdAC7ujAGf1bFiWek8n71dsUdHjQes190HKaMuhqLHkR3VEsqAbNaBm
Rr+ef2TU1byNmiBowrlx6bJkqp/WETazp673c70Wo12/95hA/FUfa10spgB1Opdi16aX3pT/i7vz
WpLdyrbrr+gDBAa8eRRMJtJnlq96QZSF9x5fr5Eku5unyMsj3idJEYyOQ/apSgNg77XXmnPMaV1C
wKqIhQL1l3PceUpEYbrJdRGiWQZVU7Jl/IcXQUPfnA4dVVPC7BCbddSbT1h/g50F9HredpYCNZXU
P8sZBCXX7TaTS5JIY1XcK8Wk5zwzufRF8Fr2qC5dWK/jMBU6u4mD9lM3JowL3Dz1YZwy86z0LVjp
KeLc90FTaz6XajDWK0FKdXZtUiGhIUhp9RK0tFScuI7F3YJiaE1QiljbajzUshsaS3BvFmH5kkyh
7LfFoN+HQQK5Be30TpNSekgAnFZdLGJUiGoMaTP2572utOqLmTU0Tpd+mB6Bb9ayo9BnPWfFFJ2K
RuDwyrEq8CASawTz4tW/yyZk8e4YhaqwhWWaCa5qTsUePa/l42mYnF4f249AHslExvqhIo8O5bUe
N5onTaN8XwLHcAxUNk8k+KWvQxCRq2rp0l7PJRI9527o70bk0msZfuGxaav6TIkOIiislMmx5ny5
VJI6XDKhlFdxVNYsxXJfrMi3mSM3bzvhRsvKZTslueR0MK08fTKAXuhjGqzUdDDcXCMOZFukuPXj
FvdfC0o4gYgvX4+yRqURUVQPimd2S+WQYZHf0RE1V2lZm1/EnghfmhGLJ2G6hgyJAQntmSx2H3lK
r5RT/9UJCAYTEb2yBluEZS8U9LU5afMe3Z2yYcNkuzPNxXg1p6g658DkbTnvhY+xigevFclCBLJR
XbOTBO1W6hXlacH4+kmuXvSs0HXxwzBZz4Ecv+tWPm9U1Vie6qaAv1lZEyYOUQ11XFnpfOiWMbgx
Sl1/GRtBSTADAp4YGm14K3IYPUNBqidB6pXD4SOjg2J1mYCMfaq8rk+Kr9SqNL8dcRhQe8svqWJO
kpMMZn0XWzzpWlQRy1vMAQnmaONcAGBhakP4oFmK7ZQgXfx+TkhqnIcnM/KWEpdBQV4gqRN+JAUE
hJjYnWiNhMLoC9HiyxPNQ7uRdah4Slbc6tdPq4wo6G2QftAg5ZifsxNjzNmHOnYE28JuR3ExlOaT
NHXCp7oswmsZDd0mkNmZOxankrtND9a5gkXDZomJ920965EjNZP+3AxXuIKJ0tVroxTzTphU5kEy
gvZNkEq6bziwFFKKumoDqXza95IZbeZEkNO1Rbzm6JDDpnl5v5A+V2Ra4C1qB69eEGn4kn4Z1z4Y
I2OrjEtL/tzcYeMLsxFQOBkNq0qVs6fE0BuUfECv7DwKssNcThr3lSnt51oXNiWEkQ0Qq2LdJ3Ix
2aI1dR9aKsdO1oRyTEtAkxtbFxbqnykriUVDjL4Nwlm44T1UPsC2bmuSN30/L4tIw6DrQITKdE26
inB6WejOaVAJVGVh4UONoFeokXZXhdF4YWEdPZo92WYMVeUaagYxXJTrLV4UUL74NR7lti166lCU
UVJYlI7CoPOuiuXi3lg4XcLwICtNSIfXagQiG1BI+GAEYhDaPaWfSXvNR5BMmDZgkqcZ+5DHtKb1
mESEYIF1iOhWOPcedGOYbVCm6K4OySaVUoG4AbW9zaukP+pUcQ5FKvcdaJuD2Vatb2Wt5ZUQiw+M
7gkpu4ahDzFBB1OiqKXdDWlOwl4cQpyX9VNWok1dhE440MdjFpQrs+S0RinZij41d7UK1pZb2Qwp
t0mb2ma4AFcjFNCdVQfKbUnEieQsgjiMrmm14IGpOwabkVWuEfJrtR95qKY6Jx/sii3sLRfLJXl/
c2qomwSggUBCIKBieN6BcUdiYHoqS0PyQ2ACRLtEOLhSIrary8ideaP2MQ6sZoQ3vsY5mJLLNQvK
G3Gb+qlequQpbxEj2GCU9TNHl9LrpsDQfS1tFNjP8dI/xLPQP9TmrN/BhoDSO8ABvQkUtUYyE9dg
PjUVRohtKKDYoXeELAscDufrgELAI0Q3h8w/IzVicl3KDMB6KgqRO9GFfqfAWxZHlTqc0QSQEzwS
Q5l+1Sadq1Cjo5u8aRjZ6GVYPDdEKBqXyAK6bhtCEh6RZPegLeaYRLhJzWSkoFE1YVgiOzF3SLQr
MrcL5kHk0BEI0h63Sk2M8tTGnYNxNaNNIFbz+xSJQJdkHOE06usS8gu/caDwbuti8hkYBoD7odgQ
2d4E6MG7SPwSK2x7t6M8mbrLxUvu2xaDr51EAqIpFqVs5OhJTzp+L4nSWnyJu1XwcJXnn/G4KM1R
CpcAoxuN8PG9KMLCWEvaTKkwZsn0iWuuydzeoivsZVxLAhpCSkTXCq4d2IVpLpVJKRnvk4iFEmqf
icuZ/GFWkdrsdT/UrhHEeikQgUiPRk9I0yrkmDraoCtbVMk1QVM2q23ZCZwwwkU2trWKR1pZunhF
eKges/KbnfQWAAy6EVMoJfiZxlspBPUyZN1gYTwmHwGyUzRvFYg9L02VJR9L09MZTJbmTEgChWC4
+IGF+xCqj1lzcBrYBdVA6TbseD1GQVGmZtV72IQte1Jnm7kQPbVCYn22FLWfozqYidd3AksrMIpW
tfVkqD/DMRySNaws4pFhPcAyoElnE77BwE7UstdkGWYmgcwKjj1Bozsy/zpHqIvsyzDV7lQucnXg
BLxAc2yA4Tc8RohxkMa0wpI+8cFUDye54o6LrJ7CJgTjLCb9I+a1ZoUNUQSgbArCNkc4z6yWLC11
KvvXjtnplfEhJ+uCU80rjVcqboYe2Rf8qPy5JBP01AMG8ApJad/njuD6qtKFa5jGGB0axrZupI/6
pdeI+muElmqua2tM9pzZsWqPpXKToye97SZdWbeq2W+jSm90aM5m/KTLacnsgXzAUprbU45AaxfI
Ok/7mDLwYrjpqrVhepopVCyL0nQ/d4yNZ3Jltv3Y6Zs2CoV1VsTNChqJ6jTGTM4ZfuP5KCcQwEdO
cPhzzGR2o8oyyFHjbHqT8lTfDoaU8HtlyBpNUnH+VRyi1KYzHsXaj9MCvnucX8FGXav4aSrg0ZR7
+YX638IiHslrSShC3wraUSeKCnCB08YKed+pgHGSjMIFwk7aKfp9sGhz6QLbz4/szMZJT5cIB0ib
dOdOYLiwZ5KM9Tq6EijJFpHdvKQ8ovzQQbOM6kGuyOaDMxNjwAXp8UxSBq1DY+rxTYomX1rAFecM
3ppbqY6IRUnyPoMLmE9FxZVjbuLJUiGx+oTZ8DtH8R/pSO7KnH++S0P+qAz5fwrtpyFt+6/1I4fX
99fyf9z+r5sfRCTXn/ldRILsQ0cejrNJAR9hXFUcv5H9cBr8oilwzZGRiDh0FH7mPyoS1B0imEe8
AUjDVPnfKhIEJpKom6ooAcDTdeB+/0hFchUP/Uc1+LuGRMYb+KPGknUYQgN4sJ0xqF5gHdNSuadv
BZuis8dzwC0yBo88wOOuAypqKT8RK/4KDPyr1/3GpRcjte3kthyQS6yWfptJt8BNjkV4L3EkEjmK
nbSueQ0yEs9CnfiDyTfKrSB6vXpTk8DIXxAJttSXT1FM7D4jpnBm5KifRoLXR9X0Datcm+kzGyrV
1A7NCuKHtz9c3/Nvb/KPjlE8VH/9pX3XsxlWDyksjIZdGm8m8TPR3rL4hfpQva7T5GZPq7p6L6Qv
YzoO7xLzj9BdxrMILtaaSK49j1bjGNlReI7f+LdrP6Mk1EbeS/L+0AnbOr810vuUPO0mX8mcWvBZ
h07Rht60LV/qL3rnLtmn0ab0gbIcihfyRSH6r0SXoe169gNPc1m4vN7D/utC5NgvNsWyF3qmGzsC
DozUK06C/WbYTOM8MjWjPcOv2emQmQSPsJQdQ17J2R2yoQlkT70JpGe9OmbZPb21XCSg5j5FPjGK
gNAfoXPZwCsg8OAL0tysd9rhhDjFhFqrkDG8fWFWV25xmmjxCeN2fSMojtH6OvUCtWi50lpxFQRH
xjpuOpGpxyTjks7EcLl0eandsuaOFxzY+xvJlfCJVwHK+q1a78f8qHYPdbFNZ/I7fKny9ciXVJ9G
ed2fzJB1by0OG2X40MvZvWrKBz8vOc2uAFDY2nwTjQGwNmwvdu6LDPffIre/b5W1lt5Ey0E7ZNoK
0IHqZTRdb9rRoVysvKlyugdBPeg0hgGZq83Juo5YV4ScRnDNYrueaLI/M1CwZSKkX9V38b1XSLdD
r4TGxCSIA0wKuTb8Nm4Y6WYyyPPqbNSJ+nsZnMw3NcqeizWGDLvVNwJF2238NMndqrakx5E4ZDE8
tsF6bu+Ytzh02+10rMl/jZyUyy4c4t6lOM/TAJzBq37dApxmnWku3xNHAANmlZ3oxK0Qyu0rxq4o
XOVh4X8sj7Z1Dv1rE88P/RwzjzrqOj2fhxbg2UpecUTfKF62ze4tX95qK2ulrUSPoQYhaMTGvBXx
T6TZv0rY/mJ50L9psiddyqPOtNCb3GbnYEscoh+dCAM5KNviOB2LbXGQzvlPLBXf2Lr/XgT1q8zz
Dw6EZGoUlTzKflfsORocm/N0S7r9bbhG0HGEN/Y830IzOZjH8r/7it+kezIYIYh5Zr+TTuI22OoP
pKWuo1N6IJjkpG2zIxlYvvxoHpW7v1+0JDQ8/8Wq9U36O2Sw0lD39Dsi7mqHYDDwlJR40qN1jLfT
Rt9mdzCLI0iRD/NW2tS+7i2r1OcR2Darfst/WxG1s2m3xd56V1bDvjl3p2oV74pzjLopo9L2o+DQ
EdoucdRyF+QFbk3+2riSU4cc6ZDTDf1Vzi+zAw+tzr2I6IXApr6RDxbH4jepcMZLPLkEMFpI40kJ
SJzEkzzgrYZDpPL+WK4uRrue0lU/b7TO0Z6qvbwORZ65fTdcRCAZ9arq1pruS+02PFrjLiAlkvGI
Ymd0hb9m9Gh87Id05l+mnOafnZS2/qWXDmeRfJ1fxAOHNQaQ5mt9Ux+t3V27VnKbWaPG3Lx0Uix6
YIcQ8/VPcAHm8yzYwSoX7BiRHy+54QVOyAQk2/IAQ5tupa3VxBUkhw5MTnhY5/chXJl1nW/7+tO6
JhpXX9ZT2r5n1XNHg774CsVNY/jIi6Z3+TDuhOfriT9xJdVN1rm+JeWyF+3mU3xLDsom/mo1qLZu
8x6+Lc+kLA+JO4HpfJvO4gUxHIsWcZ0vA2f43G0UB0Ytf+hRLV3z0n1osvyh6mD82+2XQWzre3xk
vOqHfv2g1BdiytlHFIeLZPntbt5xCBsf9RvxRrxkm+hOeeo9Ol8rmoqH7FD6vdPwEHXuR+PIrr4i
/Odknfn2pZHlcUVGCKRP0pQz2SXBmuZWt1FcrN7rwtcOjcesw8GadQHUOTqmxwHQS49l7YhOtR9W
08o6iV/ReRe6id04scuFskdePnGMTfZUe9apf9Azbj5bchPFVr3xwKa3ITRmxURyy0esNqg4Hcy5
Suyyc6MDfZxP0jF8IQSssy4hJpb5oeU5QOYPMKAE4khI1Vy8iZ/Wrr6pnptnboKaf5DMJGR7uk3r
m5ajetyemtfktuaEX7gbATHeMyIWYAgNGzpY3R1zUCc6SaRilveaYfOj/AK9cJCbSTfifGtmK+Ui
ngGtmMWNRrLejbgRLs1rctQu9ZN0mU/mXvBYoT1lj9DIAYTkdnbiLvad7oR+eSM8GSttf/0yBSdy
gu1Lt7H428mqdgq3WEWr9EB+vf0sOSQD3umrbh15s1+vnifnffLM1bxPPwCsxs/da3zOjsEtaojG
QbGjkft0Trc1YF5+m2pL22XLnuUCQ0IK/Joqa1q/UDuj2qUH3o6e9CaR5OeKXsp5jhkfrfcKDSsb
v1ijqqG8oP9zw303sQdzglSp5mxiWlfFatjxtKkfsELKJ9GCObYz4fJQKTpSQaMrs/VVe1sd9MAd
ZlLr7NwV1uWeJ3FZ53sg/1WEIHSvecIxvMTCQ/kCdW5PaO/UO3nujl9j7aAWnbnxSQkZ1q0C1MdB
XDUBmOU8CY3/RfVCX90qq4RqiaS8R+lR8VWv2xAdbK6zdoNM9bhs+mN91Lf5g7BbzuNleCfhYmr8
NnKa2uWJbGc74k6uHWGwk3cOkjn4LpvGHifkAkUfrEIyL0WnQSY8uLGFD3EHxWgkcnC6aIrftLul
OyN1W0SnRuIDBsfI0GOcAwL3Zm9ZT5KHs5DYmtt0F+66fZsyvnyQpefKeLPSF114NJ7CJX1uRcOv
OzuIIbaiO2vvwvkLyWlBttl9dsmm7q4tsjdS2whDc6557uJ1pRz95DCBF3yz6DDrJpGqQBnhKtvR
h/A03A1n63HIKrRsdf1Syu3esFY6ihZCEHI+DBeehtdn/mk+GzfyWTzPpxywN3HQ19j29+41fO5u
hgs4OKiFY7cW9YEZVg3H1L0iJJFR9HXtZx2ZNy9httYKCdG1jWADmEcZ36vNJsIJVrgxJVRzQ56v
092an90HADKq5hjA2LDvj91JfdZvKXL6+UkV9I3RRXY7yRtybAkT5ZYw7Pk1jk8D9tZhY8nEYK7U
m/IjCXZD4evwM27NB3F4S9uPWdoIT/lD96ReRO64QbNrRL8Ut4QwWG9yD32YiEQiTvgKQeyT+Tc8
LEAdixXtXk7fqANgrwaETkz7ilI41MMDnVHFQqeK5s2tRrBlDlb66L7KBuZOqt09qq5xIGpkme2Y
ZZtFliQm8rKtm1wC6LlTkBNIq0o59cKak1Gzo3puU1vfq356qm+D1VW186BFTt8gOXNymE5kwM8k
4SL0otTzyJutSMelEA09ddjBpChIQ1PpUd4vOXdY7IjP7G58tGBPFM0leA8/Ika6Db+2Ks5z/sxc
1I4A9cy0LTeDusJKgPKUKnMM12TRqbSQWSAUO/9kuhW1a02i63nRup3ROqxzXNPk69oaOcv77jJz
71V+1Lwqyi4L9rn6ZqkA+Fxd29DC4GwnNfcxaNIqh7A8+mnnkDaYg+aaIIm5moSiZjdlb1IEWRyG
To/op9DJE3nIAT3p00cc3LFtGhQwjJJP8wNr44XJfstTL+yU/qj1x/SC9O0GdfCpelLKl+yJvMvy
Mb4lqJp2DXTW7oHRYrlpXbBAL2fWJK9zqvuYED2vqjlpAQuMiIQp/SL16OsCOdORA7RAYX1zJD9V
YZg8urOE9LjYhfDIxAF0+WZm11svXnpuGAzN/vwWlhf5VoNlN6Skbqb2WNz1t5gGdZqKj4BA7+oz
84+KfDmGlHSfI4fD5XQZ35WZZYJBlF1jMcg2iBgbh8YcR4P30iOnB0Lbo3FnrtpzpjnJGhlewDEB
Hctt92IGdkyGu7y2qp2h3jXVLmaCSWIvGVJu2vqJn7v1m5rb2T3gHnPX3xaX7FMAP3zgDme0S2o6
fyjf4q9kPzEht8HE6ffRPn0MjgyaBXS7miPRHEvs5aN+BGmehQ5wNQobWfaxYmTYTdi+I7tZiTdc
ZhMJruj8z3g2awJCSe+NAxDfAouR2Cu+biYX4Ul31Hs04uwA6SetYatH/nxM2oOgI3wmrwfqT/sg
T65GlbMahcGJBtADtG9FEBZoHVThWapfCTzyxj4/ICNkGGZb0tN4hWmWX7+W3/+oLfZ/Zq86vuJD
/yq/d8/+bzRWaXib/qYxRvpemcWvP/bF+JF/9cWsXywZ9BYtMJku19Ut/1tfjCwMA2QN3S+o3b9b
qH7vi2k0v8BkiQRS0BMDSMIP/SvxQvoFGbmOzRBYAPAzXN7/8pT93tP5u8SL3zKS/nQCVTTr2wm0
KXp6bnGQH2ZFQ+/jgyFWJZW6LkYucEJbz2jopikJfrgmRmbs8uncKbmLbjEWZqfVor4SWQHR0xPi
intotkmJC4dPgolnFTE8I3um38QZ6AVFwlJmRumKdHB7wzUVWPSOHJKJRqTCItUyFUJt1o36a1wz
srEgXq7iAxHvxmuaNmJ9k2BUpcwxiefRN/C5EYE6BZj45qMbriNaqPzSKLCt9OBNmbr3+UwfYI56
C+9GOicleq2l7hC1rccsCqlKlklcMg4NhpkqLpESfUUhDH+8oOc1B9kpb5JC7eGWWw2pWvoShGRa
YeEg6tXuBD3oJFsTy0FZETisceIEGTr2gzMBdWOfrhQsVaRji6JYH8zBUML7FPRm/bIIclWRuCcr
WfqghuqsvoTGEEhnRkxacTJJP7Uyt5ZFmRalEWiadJGqcsI4VlhZdI5nTZuPDIjmuvDSIKKrkgMS
Fd5TpjEfzOln3GxFgrhOEpG4XnojneZ1j4S53KuKnMUros+ldKeko0ktooPhR19VmUt0MfulCWCk
m0QBHBZY2hQoOLCKwM0HK2pqDHOgss/lAkXyLY7R1ntV06Tw6IfcYpMKwZfbTVsU0h12Oix0jpwZ
Nco0Jpih11QxS38/0Fw8C2GXVH6SDlWzH7Jcyw36imkjiGz3IG4tpwWAnCZOMBR93blBz/gMEZGg
gs90FzEKCo7OPZBtDH6CVQ7E0qpZOr3hhYPZb0ttGoJIb5s4FThJSJWmrCqmE9IL7O42opIDbR47
1ajMiC91lHGo4FTSB/kl1sLSCac0PmCYhMlznKVMZZdqESaMuCpGnhtPz+vRuE0Epu5Q+kmyEvd9
3InCO4r/NqjduVaEHNMDOXk17ppuDpnvlBojnMcKKGcd+bzpIb5j0twzpotxnURu1w7CULhcJOK+
HNO4BgTaZlKSWuCEkwmOlYNlh3maOjwTpDesKHPx0IKRVjXagwwlv6IJ4WBui4UVMAXLpDndtLku
CbcNsgaOfmaUE36KfL55EfXaXFpOir3KabqV2il8gKKtdftFYcpVu6MYtPGdmotze5RK0AH0LDTQ
KcTEQICrNvwuolEZSUfSjWqiYtzg4RyDTcqMEx+lZWZ9s2uRDsavFmKg5qEftYrntEK/O6PxIhug
vz6uipC+YW7ToeXwfRnAUzHd5DWx4EmkoOzQqSgQ8OiJcZtxsWvMzpaWHsNWDKs9uqy+eI7kHvES
E0w5/czEtDKfe1GrKloemArnl6IhBIGQe3IpxJ0WoN1fNdUwjUf+VksXc+KWxJcFztUobRSuPVhY
gRUGqXeaxQRWyCqK6zJCw35nkJUr0/ggyOICHF6N3hgWGuYOU4FiHSaDgBAvUZtc3ZWJ2ZV0Xxrr
OoIUhCjDa9KjlNxNsPqEt6kFso5ESkvmXW3kUeQDnoS4mwRanK8FKVF+TVZEujhu5BaQ+7oFCKDf
I+TSGgR2HN+P2BOj8UUZB/ISJGVuaHZkcdsouxYYZ+voao+NvysyvTlGcRjK3LJjP2dEzeOj0+xm
bhtGcgikhf4YjmmUHgfU5fPRrFJj5KAh9y2RBrogiROGL0ktXudIGZt9jaatZBYgFkMfO4RKRNqB
FSsRfSIpM45BBhGXgxNIJpBpxovQV/ddOEB9nCY51m/VfExZjwNhmHuipUvy53gaW4mZPDiGMgLe
O5EO0qrVZFp2WqrdfFbHJqqOwaCLy2UkFmmk/aaN+vgg8zRabl/lae0qxawWTDcJpF1BbR5NumbG
YjnZYl3jUtU2UCaPAItouJAi3kN7NlUQ+ivCkeIcQVPUpNaXqLBI7eMiz1AsZanBCMmuVW4OkA8A
IFIUPMssHmtE8bSzzNk0P5Wrmn/i0DlJTCugwhJmZ4jxXRNpengmmqcLjySajtI2CvDu7hVRZ86r
tCiurpaeSdy2qVjVjyyLGucFEl1qLxaIqFmXVSGpX8zQUZ2ww87adGmtXp0PNYbSr7Ap0uALAV/R
HSp9nNsdfrhEvJ3DhjGxHVVzlDuRZVTY4TKjL6U1kRW96C0DSKyzvrA5ooWwVGiK+lRLrWNUJTXz
YsrPcS5+MbLP3jIsd2rlCaMkFeekk+XaqwfsDU4KFVgEBV5DGCZCqjLAR5RGN6xItIgtt1IWEaq6
2oZ69ZbHbdGeggxtDs1OYWziXRR0+nK3xBamyTbTovxsoc2J9mKrizMbCRxd47GclTnbjWTu9j7i
kB4kv5wMyq4P5FR4IhiizxJnrOrIerqOzlNfpACAIR+LndK5qTXW3eOQZEbrqc1A2J1NPiGTbuzP
UmH4QyMLuYvNQSlvFG6vcivORUGEtCi2BpRWawo5f+lRLt6C5ZXRpPQWcabaAtUJ34WozIdgadGh
2VR+AzZDcpyJEEJdn8Y1EjgsJzQux2ZYXoxK09Xnlsm69pKN8SLtVPRs0WpKQyMn+KGn/r8rq6Ab
d9jKTPEuklMoPuiEK8FyWBOy7BnXTM9EDkazvGWCIA/vSIIr64CUQeDK5gOILtLS+/JqfJKKk1JK
cohNLax16blFodg8ZwP47hkPIO8Upteko+Gz5ZkUgHaFrEqo1JWSTP1ybssSybqbtKKU7cklEnVC
4pWwGmIvNWZ52cWyptQPBUlj3WXqcDbiGOiHkD6XWucIbNkYArLR8TCKVodlAAWihkdYlAPR5qnO
i7cFTUoRrMpalqlERhEHV/9GMRYpGPtTSx04lwVpQ47nwgqCqahEkTquAqIByEvMr1FV4JglHUj1
ppVzYNceIeyC1bllB/oxcjqUCaLmZEmHWM/lKxxjVqieGbW0E4uq0L4IZpnKzhXKZJEu//wo9P+Z
QkDnGPI3B6HX7CMePn+kTFx/5LeDkKFw3GGaz5qvgYb49zHIkH+5Ar4M+ICaDF9W4STy+zHIuEoA
NOApomEoFtN7/q/fj0GC+AtQCjLeIH5qqkYwmPjPBAI/zroNWGkEyRqwW64UFzQm3yZWLNo1kIVY
dBVzwVN0Kdre7ctbwsSdIeg9OosUFj6b2+oP39FfTNm/jQB/e2FsMKAR+ZQ6nL0fh3NIldELDqQS
9eoTjmFPFPO9Fmk2dzdheQlDF1QwPHydGTtRS38VJTPQDeb9oqt14Tq1fsIr+/UV/3Mk/Nc7AoSp
i2QMcD799o4AAi5NW4suV8de5I5zlo5PktEkJRERaa6ca047Rdv8/Pffxa/spj+9siqrJH/qV6DO
t4uAELitkNUTMstOlcrbPjd8lL+ePJev2WjeB8KXKWlYj9UDZyYCt9WtrtP/rJBiy+GTwbY406wT
K/I2XETr7t+/vx8ni799MSBtRRYNU4e/+O3tCYo1UHVRC6JttadbRZzcPJYPIulT6cxsFffjQj/p
71/0Ly8HrBVV1zVuclG7vqs/TG+vpRgmAF41vZrGGAF0Ax3U+ZypT2XDSk7KTKutrWD62fD2rx6J
P7yw/u3O1C2oDoM4iG410L3jVGLrWXfKjCddQ6Ec9+y701FUzbvJiry//9DXb/KHG8GUrl+ypNMv
kemSfJtYy9juBxF1phvTSpDnxOlKmuULWrNS+MkD+LOX+na3610tm0nHSzWMIDCDezIQbdDxq0T6
GSyUNe5Pn4pnBnqvaerXFefHKzlUIj2HOBLdKUZGiIkVC5WbKdlPKGLSVdT0/dv7w+v8quv5wx1j
Dr1ixVoouosaYhygQtcyH23wDkYGLn/qVFQsRUjnlN67qlq3f3/x/vSYcPEkmKG4E0h8hKf748fU
VMp2oyl4TKQ1XHHM7wiASJIK9cktGLKxiNKz+Bmz7zuNWQWE9cPLfvt2I+LVLSkpWTyQW3GEIxOm
tDni2Q3+h07EYVCVNj0u4FWG0//sYbl+qD995wplns76AGP/+8OSKMKoKVzbgLFUhBtMVnxCEY+j
LHihhOheJ3azeDXzl+Qz1Dt/bpe1qbTQPYYVOlBfkPodLtS/vxLfof+/fSfIhC1dMzDyW9/flSKJ
MMy5E9r2bYCTQwyJZ2DRaGsmKemyJTxVEoOe1nVMRlTqQw7f9ji3lqxcwxk5D6Z2QLsbS7tcuf/v
vDd2cIUNXAc99e16WdEchgP5dO71SinPeflYjLlLb2Yt9xoQbRQJ1TowVEcwB7tXOwfGikNck23x
lcW0+mYj9JaPRpZ/svjIqA7/dC3hjlq8KfiO1vctGeTUZJjKNShQNQFZDHg+5/WwPISY3EtELaVs
7TXFhLsR3pTzfGBIBF2nwP5oJUybcs2fZVxThnkv7/A8nZYl2+f/dC/ibldEMrI12h3s99+urFkH
pK0tuejSC/KIBnVI/Vl11rXPhmqDbwlf1EFRf3ZD0cf+01cDXg+ftmj+WoD9+GzrdCvCmVYXgmJr
Ax7glOXBLU0xr28TpyHeh/RWL2yjbW8wSK6X4zDyNqzgIfnZvf1Xq4xu0FMXNd3S1CuA7I/boj5q
gUYTjcDKoEER166vDWu6sjvOAe9x/IqpROB1f3LTXr/W74+5binsTCpbE+j3H181F5WUhk5H3BSn
sqK0iaO5s1hVc3bGIBwR30S2JAwrQrJ/Qnf9y/UNjDZFALhBC2z4jy89IGKWEslCVrFET0M/7dr5
bkkiz5xZXQxrM9CA0NuNTl/4+g7UOfjJc/HX70AyTN2U5Wu1/G1hr/XUDIwIh6BZIKhFpY9XdS3I
8Y2qoxeAZjDtGmn49fOnp9kSnn7y5f/VzWcQ34Eo2KBQlr59A1kcMZI3ef1lzv1uMz/ITeZDTwH3
X3lGPh3hTp2uA8gJ39JQ0h68AkiL5mdX4q9uAkO7ou8sibXr+62nRvUgJUVCVBRxcgQ0bulM+8Yi
7E0Jx3EZ7IkW3FtRvp+a8GffwY9CZmpQnnsWH3CP3PsK4QM/3gWVIY5aX7HLCZAqanpCAUwBdXDp
Uf5v0s6rN24katO/iABzuO1mR0mWFZx0Q9jjMXPO/PX7lObbXTWbaO7MArYgQBdFFqtOnTrnDXcx
3W/Hq06G1e5Uy9sNyp1qFqdo+B/0O9B1/+/88z/r/SM0eGnvCXsHg3OFTtR8KdpQ3eUs50NAhdj1
KUYZtnoO/YQ2ynhQeBIbI/JscG9//5ka5furcxWki8Z2h1on0qsPaY2cGUPvSGRqZUbngZxUlSUQ
SeiIchfpEVS6PdzcgOSf8djqXAuZc6wXLscLIiVQ8Z8mCfWbbYhhop4ereaOhgjWK/ZrF+xt2Thk
yrHPYFUZ2Bj6zqsU55+1Yu1RljI6G+8HnQ9P0JvfTjMtqI3cUSaIU+bWctJNmH7Gpw46nP+cFvWj
3A+f2vg1brP70YtOKxOxtOboQToqBw4/ZZFCf5h4JZkk6Ifm5KaD7QaUpTVTP9npX1OePpXq8Bf8
t3uvGgErTfeyLf0co+4X3lQrT7Gw69j6Njd9zeY2ZIun/PAUkR21A22lwaW5HZmpazhQ/svUjRss
nVWQh6Sa8jgc8MVbu4KJF5xF/YuhZ4EHjf+xHpH0cxup24mUNsqDXWC2CPJ91lPtAQ2Ic5f5D6ES
nqvhV9G0r40zHopQe6gi50VXVqsGCzuQqVBlUmzFkonHl5MRY9yHngYS2+8XpCE616hoVRWKhXwm
6u4v9H0eTMc/W+BIurA+TVZ8rHH880bs0oz2oE/RU6bwbB13+341GV/6WDa9X/YOj2mas+eLpKgT
RtmTW5c9PrnGpm0Sl4VESTb4Y/o7s/scqtTy2tVDYnFkmyHhjciIKM4CpD9qvg/XlcVa4XSHdxcS
WntFqu/i0TxbDnwAsLl/hqr+6/b6XMoaMWdw+CxCdxgPnMtPogahGervMk0ptztIvHQZ9n3R7330
aYbIPEpG9GRwfhtltKUovvW7x3rsd74eHUNZXOL/FGX/SVIbKqPSs3aY8NZDhXPtpiKeY7aYDepw
bGZ8wPBzme0jOifceFtvZII2WlVNmwz4oiz06uT4RzxZECItBlfG177OMPttt+qwtn4Xlq8ha5Zq
A25QxVF6OVdTjUhGopNGNTrzIafHIQ6fugxJyrE92mMKakfFDzFcS18X3509w2vLOlzz2UZWEppF
hUnSWIbBQQ3MvfyzVvRz4lBQN/Ew1cYDZcrtBNbJGTHnzFazuIVYSklNpI+o/3C0zN5cq2vUhQK8
ILzK35dtcuzT+MkppfukT45jf6dCc2Bx4deoHTPuGeMQPkt+uxLS1cXHQJCQSixKmHgsXH4ANZ+U
wLENDpQSQc0SSJkCGUABrdkFxoAAzvjFKmX8Fdk/kf8TU9ltYlkbpejubCV6QwfgoNQtfZbSLaBM
y85vKWvkjaoClxohBo/lWvIpTverZUvCRamYYim0scsnNijOIoois1wQsSud/r42jJ3RIChS9OZv
E0kEafoSwYbaDEHobJTkEMAcj/X0LtLQzzW3t7f7dd2WSiPugxDeqFNxCZk9T2TEYa84LCUl67Z9
hb24mT4mMWoUnYKxaCOVP/0WAkSmPaTOlCAJlL0F4+iaCbfXRH9oMp86UP1fVjirC9lKpohcafZh
+6jkyuj7pGahp6HUiC5AqMfHyQb/LJGxlOz6hoec/OIJg9SNjRShL6d/VmZn6WsJrh8FdU4BY14D
inHAHkssRd2gTI+llt7bWvEZX75X0+v2yUs0AbObpO5Th6ApbqAvUT3dO7F2oj/1fYDDcftxRKY2
XzsqhX3uDqCa9PlplECqV52Y08cKK5SNO/pE9u+gscAgwWgm3ODY/de/H1LjjiyK2VSL50M2tW31
sTqNbq9TLLdkV1RtkUdmkx2AqWx5orVPv5AkGsh4U+YRfmjskssdUhVOoUGURidQsb4HASKbg3H0
m+BQF9zT/erRK6UnXwHi0zP7te2vbVGx5OfTjAQFGgc2RE/aGZcPUKJ8ojQVD1CjKQx4wv82lGBI
xW05lu4tIz7qJrJWOsRvHfPWvD20IDtRA34aftye/aXzhbaQLUNGlWljzDZnTuOzGwdpdBFCLQrH
LeXuLrOSp8mGn3gcZNulqLS/PeZS2dWg4AkOgouZ+OqXr6+GKjp4FgcrsqYvzlQ/Ko1+krbZRiut
P7YRbgzyICHElHjDYWVssa3nU4+r2/t1zDFx97scu8TLnW56DXESRV7/T2/YL3nT3dW0kzvLOCK0
drTolNAxIRNDFbspH4NGP+YSsFrNvkMkZOWBlhajaRgWSh14bNpXaRg6clnvKJTSu+gsd8HzpNaP
OtokQ1I9mlH9SOMatHZ6ytT4qITTCrPuegFwTaSTJJqGEI/tWTIWRb08FD7zkZcQg1gHU3IGXfPi
9cGPn7EMErg4rrzxdW7BkLasEnexrbx64wSbrHyMVEgr4Hrg/gqDkJOTmXfVqHFROxuFDwUD2ISl
3VEVvg/V1dx36RF0dh+HpKrRMZ0FfzRph9ZLEkibqAqKyKsN3zBLcUWZDN2kg828Dzre4hSodeNr
hIvvyiRc5xXiToI9IT6F5DjabONNvlYldkEdgmrcQSS7Vt+c/qnrxpCWja2OR/10zorfpYouuKlt
AtQibj/EdZ0AvC0dZtpGOBAo8xpdJmNWLtwCYAKkxxjgdO7HTyEghLoA/EwYvj3c9dZTsdTjXkxV
QjS4xVL8cC9t416pSbVBYPO69gB2sx4OZW9uAGD+/w2lz5LHTs5BKBUMpUZ8QCRKouJzk8FjMPq1
YLb0IYU9KZR54SU2ry/nmo6UlspQiteybKsne7T2XQWIMCs5PSiJyFsZ2VIJNM0mUoUgu/EWVeYn
yffebk/w0l5G7x/UAHqkSITOYhvVhJS80KJ5FOb3eFOfqsl+DWz1IXguujcLdoccr9b4FrYSyZNM
lZfLHDVP8fcPX7XO4eSDkRncOuz3QIyPMRhWrRaKv6jLI2dfNeGxk74VLF+5yOCeeF9uv7Z4rcuQ
TiihOWKSaBJH586JObd0BRuKwW1ROcsPETljEH/v1W8Nx5c9rr7xwhdXObXJ16itgoAwLt9Yr8sq
zErYqciGuZkVnK3ce9EjKm1/B7Q0JFSiRivbx479Wpk2SL3sWai53H7phW/NW3Mf4YVppc1bL1bd
mVqfS71rldJO1nyEB/s7PYlcBWp9jdiPMYY/6K093B52IWQQMLGlphNF8jTPFzKERgctKnvXoByi
0Scskc+utHaX1VDaEaq9PdzSW1IX4Yxgxk1rXirocscba2eAKWMnbsiF0wpw/8LIKoYhnKV3OT1b
pYzXTqjrM1kVGbDCuazhyjmf3CkrKFFEae929Iza4dUcoi1KXgeStczayCi5+vJzFlLIr/9DkFS5
98LWpuwgzI8vF5djpXpT53rvmiHZtprc9ygCtG2w1YN4pf29NLkGYVhgB7ifzfuKiPk7+og4DIxN
pA+0xJXYObIcnuoJy0IED4PePLbBsJJxvNdN5vvVUGXUlBXsCt8dcT5GjArYnoKSe+86+t9eB6qu
jvdlWe6CIH8LaQbk1k8NKmRi+YcgRY1KAc+i2K+3V9ZS0AAxIWIWjYmrJGQq69DXcxVvmCQ4BLmx
6QztIUTOB7nN7eRIuwaxqNtDLs63DqRB7FixZy8/rRohLZalvHdP6uvTmy0Ey7R9inTfNSyak0hz
J+3KSbiQbKsqB7ym20LyFempy1F7EyAyjfjeVZzUxSocARClPnpQFWPpEIvafFxsfd+5TzoygFBd
8yFcmmiTDJOcjyWmCtTax6/ddlZtxioTjVv3Efo2xxKQ7H3W+K55N/Tayt5dClDUFR0yK0AOV3Fx
0oy6qeyWAFUGuzJot3GkPljylyClKEPD5fYnvcYcUVE28XvVsCe2afrPEknTCGy5NWS2K+QRu4Rh
+7cymT+p4bbjsB9jkhznqTfVlZP+alIRDzI46lm62Hm/QwEvJjVEkdnLQRxViPiXIVLg0OFGvbkz
fQEB6nf0vf7tm74PicmVytwifzp7UwMloFYrR9kFFlEg1lkdpHy4czB3SukxFLZ57+EF6WKChOrs
sAaVUa6+K8MTDbm3i8YeZ8/lMpIRfUVFjPKAJJfbXo1+IMngNPgvcBhvCzP9Mw71L8e2P9v2IU6l
b54c/9ZLZWtpQkNiNO7CZPimoqBze1rer2cXwUw8F6kHmsC49YFZunyuWsJngTgChkd1fuNv8CK1
h7FtjgYSu1tdquwtgi2jq4QFlGQbEgzqL2r0mFmmvfkWJOj0f0265N7ugyc8xf+yZC/dlkrzEFna
MaSF58mcdJOD/mgdw0WPUHfzrHOW+jvOy7X+zdIkO7JwMqMOoyjOLEK1fqT3SQNoATubLXYIuymd
3Kzu94OcuAbc5NuTt/hRRflDJJCi/DVbU41emaMsV7IbNfpDWfX7EDOL4EV0y0WTNFOQmelQeUle
kzDaAYaGT9y7FQrhCTwv07S/JqaykuFcdzP5ouTOMtkN7UxZFWH8Q0Lrh2NttQOTEMOu3QQyegBR
Cq9dvUNgLVH7Q+O3ez3XzqanPWT9bijbHUZKa56F18ekeA6NBj6XcyCN88ANtxzDG4/meREq9wqs
oqJOHzw0WQmmOw9NlMns7hwj/FG39peuBmmTIPyUnm5/o3eT4vkCB8OATy5HCEjX2TfSmrbrEYth
gWvJHQrnaF5E98YIT8zPNqrif0Ee/xnq37nxix0Y/KfC5NymEI9CJaKb9Gm4gECBdKFoPnfc+gfZ
fO798QE9Q+9LhY7wpluzB1XF7Xn20AL7wBnL9F2jT4whLQqYJkDcbOnOZw2hOWV8CfTwW1XXlFrj
bOtbGg0/mrQIlAP6i9CdMfT6FJDTNxKwgMG+14r0zeCPVd7+StohdBPJ2lWTh3RBIn12Og5Pquq3
5/saOwJUwFaoTLApgHbOCwO+VhQ29DrQK3a6TUuEE/BVUYoHo0GqqYl/5Jl6Qkd26yBaA3vjtdJX
sTsiZl3OniUD3xXQAcoTXDAud8BYxo5h5baoz0lfkDc8jSkcpBYXmb7/VeNU1Mb3vXY/ZOEdrY+4
CVYSpetTlUgq4OqEU4Uq9Lz7ZHYqmuIa6mbhqL/YoO2m7N7w+k9x/w2y5Q4hRFcaUE0xf9+e/Otj
lXHZ/CRoiljss7XeBFatyx0vHqj6Q93QiQyk+9j8hRowF8nUhWKzkoMvvyqgLEqwmnkNU2n6uOwy
PaLBF6h/Nepwb5fyk+5ln4Mx/wFxOJ/6x97Qj6OpBCtL7TraWypjmgYVf5X6hdhEHwKdPhhZB9V0
cEvub94UIng9HZTIOBcdPgfA0m5P7sLKZnZ5TVY3ZwzKmZfjeX6BpY5Fx0X1vd+obL/omAvmZVxu
ExOQGDjpFiuiKIiftJ5Du2l+c/f+ufIQYu3O17ZBKkxgsFhZ87VdRjFkt9QZ3QJxNtOzdqWX3ONy
8Ww8eAGGh3Fzyu+MIn6+Pa5YOfNhOVPB4igWkLB5U26UFMnQPPRF24qgTRezUa1dav0EebC/PdLi
igL6At6RqxXjzRLuERfKBCMJGioe2FWrBm5iOcWvTH/EH0foroSdhM9J8IOv/+P22AsrCio+iT45
IitrXtj3vbiB4cS+9Y3ERfZ35zdkMcofGQicUporqb44iK/mFHI/sQrpzKt7pGSoDuxTThQdMJVg
P5RUyNO6vXMG7150DskkH9o1TNtSjCA80kJgCV9fHKFdD5MyESMiL6fVq/yFZv5PGzaXaXwtPMWt
i33U199hGB/NQXL9wds1qKBoQ0c+96QqNW4z8rRt0TT695PvcJmns6XRcH1fFx+2cywhQq7HPXAF
+hl93zz2PUo25SeDdL1t16pgS5MPiIOz1aRWQVJ+uZlhAo7hkNG2s/L+BNCIW8FD4RX73JGOYKM2
sRyc0ClYS85EjJh9c3rIXEBUgZing3A57MBqlmWJFWbq0XkKUVwWqicYJiKKI7gm9je8E496iKJk
OZWf5SamfRCubOalLQZghuyMnEjstNnLp7QES6+R6WBUwYuR+n9X/htcRgj80d5CSAqLMWxuUYU0
1ZVu6TVQ/b3oaBC9aBwAcBQT9OErjxF1oTpCrlgP4y0GHnttGA7IlMHD/OQ72jExh1/Ign8T0Hov
Td6whvh7kBtcaBArl6b7oI5Ofm/cm8NnwQa6vQSviw08nej1g5ZQHI276eXT5cCcpsxhDYI3O2L1
1nfx31hxobEHQGSw8JYNMVcw0VwyshEwjRO6t59gIQIBFtG4k9PbAwI5O8HlSq1HbEHorKbyJ/jm
v/uYdv6051jfxZO0shAWojqJAnUVYSoOQH+2GksczXSNCOv6uvnFMJoT2gqfpEh5UyNlrWq2tPJV
kCayCK8QFWZjYaxYQfxmrEb5XMD+FbhOvA/ORUrfBokbYpKrJdY2qL6A8rTjtaRsYcMTZPmqZKVk
qPOLblSEeVpDrgaohnMFVfWh0g9TwiobS0SBhk8ouGq0NW5/z4VRVRD0VAopXoFnne20wbZDlL3h
jw1p/Wgobm+8aJK/d/z+blB/eMj6DpPzH3Kyd2odTRT+XS0iya+BMZbt4AaR/9BiJ+cH0qvU9Q9V
em4URHCfzQRoZRb+j+n6/ztcmNMMTBy1QcAQsmPP7t9m1nf4vdBL0oYRRcrvQ3GeMpxxfP1YYN8a
QJr4bykoo8LGgcdBuj9PGDy91SZJ48vCSZZiLO7q4LVrux0WV6f4VCH7PEkoyDan25924SBVqSMB
MmNBc4jMtmqvVDi8ZDmhvIcPr2lnjWI6/gMvytRic4kdtG5sbg+5FLhVnYqDLbg0FDhmrRvFRL6g
GrrRjdXojP3IgfFewwwXYaCHVQNxL4LXHf6GW/10e+jFt/0w8uxtB01OJSE8AFG8dqPpm02HDj1L
+PyHYZQ3ubcGMlmIhFR7WUVwROnwzuPFAFveM3ta3EbXU0Vpz0Ze740JqX+Tk0JbyasXIiEERBsQ
AaAKIJOzfYoZhhLKlkC0GMYWEZ59CaZzkD57dXu4PZHvy3GWAlAGtGEG2jYfct4TCofAyLDuJBDK
4UEOxmkLxW5ChDM6DBUmIXI1nj34/NDnhnvDGrampJ5Lw4ABWnVHpS3+DMW0MYrc3qH+bLsor6xk
KYtTT1MBRA0qR5SHL0/BDrepzBiZjAjRbhLiA+jzg0e5BG4w5mVrfYXFVS2QRLTlQBFb8yDZRROi
BwJO5Ef+PjTS+0nO3qI+e1Oqe1T96jDY19PXaeBSdftbLC1qus0cBlylVICyly+q2mlp4UVAymkJ
SUJzOxA2sOd1LVPIcvT7Gp7V7SGXDgSDMAkUU6c8Mpfj6iZb7z0sF12t6zfqCCSmOFgZfdjxbUCQ
Oy2nYwpZ8/agS+9pQjuHqqlQ6p3XBfwyKEcD0IqrIdyk2MkRnY/HRJPdTPW2djt8svjAt4dc/KgC
qEQVyNSvS1hViYIRemIsc/SdBqQUUa08Sy3FmOEbXg6bIYJqZ2HYWNgrQy9NMeAscL/U2bnozL7q
lLWRr+OpTZiKD2YDThVz4w6obYB6fhd9n9D284yVjsZSAKGHAl8OWQGKjfP4WNSdFYUM2hXhWRR+
SXcQtMF59t+3WFk+XB2gnr6TFud1j2FqozbRGKrPwTaDqMqMaeNTa1FrbyXqL04lA3HjhyIJ4vBy
gyRV30d4YQLuoqwowxst2v5OXA1Hudky+Xw9//uoreWlS6UWlVvg/xlXJJMfbgl+kSLZJnFL0KL7
JP8hIRc5yjbiIo+jzrZJgZZmdzjbbtJHwT+8vXQXd4tG9VwGXnXNPmsiTUaXhQJ12aX3TtTvsMO6
j/GQDdpndaKxQKf19ojLmwXwh2CaLcASui72pq7ldO1GWJ2I+Byk2EeTonpMev8UWNoJhv6u9rI3
rfhP6SLFa/AC4h5AVLqc7CmuVcnCF9wNejjU0T4PzEORTYf4lNrJti3wusTQrF+5a13TKMQyplsD
cBie01WhWJOSrg0yEGSFpmLexm10nKwJr2MU/MsHyZPorLfqg5Gqfxl0K/ygPQ1J6orOxdhm1aYe
vQNCOFgwBq7d1xEKTkO1LSwdTWwFl8B2jYm7tC7gJVFYZVnAeZnNU1CWo5pAPHItazoUvow8EDKJ
U39AzPWzYbmqukbEXByRrqHAVVuiDX75ZbDson/aqoMrI7WuTFg4wqZvyASwLdYZHG+mlfLQ0tFP
xdzhw9Bs58C4HLHWhtoLzJrYCfNSr+RPSp261mi9BqFy9FYXweILIsgig/oCRTjvEdm6NvW93lML
D41z27Qnp8oQCiwfDbSS451vlit53uL7scMYi9YYd5XL96uaybHChPernIfKc7YqasJCnCGbHpNp
DSS5FD1JKNE3Eao3VxB9qskRVCAWTBDAX1SaU0Uci8yfda0CxXmUU2TOlbWDd2lQsThFo5sG0vx0
wIAD0/W24gsa0NJV/zmoUIiP5Y3iybs8czZppaJotwaKXhyW8h1f8R8508uJNXDcq+uAYVOsk8My
fpKAvOA4fhAs+SxO3iCWmKm3EqoXDwqgbIQSei00+WbH7jRGvhFjAumGrbot6l3k/0qmF0WFMQhL
HfIiXY8uQfjZrLbN8B/SKoeEStcpnnC/n23PrMziKMPL0S3+6idj3+s+ocChaAx2Mu632bDGyl+a
ZAdQCK16WrtX/eYiTXQVHS7eFtBtJZFrREeKOw+lrJ1T6csQWwgT/6f0nNqQzK2IdWXOs0fgG/Cg
fWCZyticMFpLNqCM0xwKaJAg0tmeoiR5U+y/U1RWV87FK6iiyJQ/DC2284c8IBZOsGPHDE/wgeJx
U7NVx/EQEGkTK+ZrmzsdnRzyIM1HkBILM6h3K88gcpz5fY1GBGgv2j7GlWCUbXSq7Acary9PDKOd
DS89cd223mLBsCCzrb40k/9ZWmVfL6YFVMQF/UhIVc2TylGvGmhiIENzC0OrFnWT4WvVyt/KqjwB
yDgj4rt1cpTiCZ/fVl5bRPqr1wZTTzdRW0IGFQqJweQD/Ri9l2zEGwV2kUj9kAL8ohTf6Oc+Rrgz
aL8HxLnZnr/HsIaPUK2sgYUjgkgtsFfvNbR5djLWgRF7zQAU2qAtUNMpSbP7zPeOpZNsQ3r0RbmG
wVrI5RmSlEg0u6BOikf6sOpkzAtLsCsk2OQbQ+zdOy1KwJ+irD6uTLI4bmaTTDUSColoAclXQgsJ
MoNOWlGpky2ool7C5R/nkFrCJgabK6k4YCbgmogbJBjIrIy9sLcYG5yIaARRtJsd9aEjQc4qFN5S
97ZlapyBnm2G5twX8t/DYL864+889E+JHTyDlnpqumLv2b9uP8TiTFMEEagooXEy29+OGSkTVS7A
10rwHUEdB+eVLv6kS9qf2wMtriLRNEVXQ+dsnJ0TTWor0mASw7DmxrSegqzcOQkCjrFbY2hlkgBv
NBMA4e1h5wFbwCBEesNPgbWedzswdFSxl0T1Wgrlg6hueCa4F4wRdCveFgoW0Ag3yaRYt4e9Ohb/
GdeiK28h63QlUpTKRmvrkYxaRIPvquDLhwGGNeFGx43MMJHXKV+lQw2sP4QkHdTG2uKaRw/xADal
FU5lRGSceRZSyT28yE7rXBNn5jr/lPtCazfExA4xu+gVe88yxk8ChFZMRMe70U6eTFAEt+dh/tXf
n4InAL3JArsqtVWhrEp2iGhGaeKBDEo44Yio5PpU1/1JKY19SeXl9pBXMft9TIgxtslVihuVmJkP
wQN39drJK7tzozg8C8zqiFVA7N/R2NkmMmZIX/guG0v5twnYP+Ninyi2kQyX43LcaUT8uFGZ8QEh
C23CqrvhxqgpSIt7n4SYn40IFXelw+33ne/g92FhXrHITYpo7/2+j6/rlehRg9h01co4CznDFvnX
pv4VtOpaW0O8wcdgKYaiEAGzk5GuSyxqFOZamYyovuDN4ggP8bY4ILvwKiinufo772XM4lBtwslO
6+v7uFyt3c7j9T+PAPFfYW0TSWaTLDVxVWlj37vZbz/uj2LgCjVpGECvavuiFqYQKH/Qgq+3J/kK
S/c+LiVKQC4aOb0xC18sUz3MKlDBPk69UZxiYFPSOUvu5ebHFDkH2gVbGQFHg4a2WXU7SqVb7gcr
u3opmnEz/D9PMYvWsWp3QaTW/Tup/p3NUE6HPO5PeR65PhgJIdonoHMrb78465QnSAXJta+Cdwzn
u9CGqndF9IwBogrdsGrQwd00+zzFb4jFEEjDQU6ylUW38MoIUQt0NF2I69qIXEh1HxuANg152FQN
ypjhFtl17eiYrwauWyQuK7UgMYmzVc6IAscFhAsQ2yz5mKw6JiMMejcZAVVN+gNOSgjr7ybL2Vnh
WrhaHA2FIRN7CnAo8wt4S/IneQVdByGKOPQInOlodmT3pfy1cNbIq4uTCRoUPTMCIwScyxDVhmoR
+D6hsVXbk7jClA1WoFa4BRWA/Cdyp1753U7+rRojm4d0jsQdHWdUxOZZtJLb9PBKiVMAhG6s4MKD
JTyOzSu7YynyA6gQhWcBgXxXvv0Y+SNJaaxJNjsXpfH9Oy0DBZ3SCs9xxMXUAKqF0V8lSbyytHLq
LM4sMk06TfwFnpE3RlNeYLT6Hvy99k0IRCV5eg9nLeVlYxseQbgmqLlwutLB4JRH2IP63bzvKjm+
1AH+63G1lfE+CLGle7XM9gSvSWBnnf+UVQhJNO75qPXBbZqVo1Oy2dyr4t5ttG5n5Jjbgc8qw/xz
hGuifigC5SBEPdGN3lpxS4KFCCUWRqW1AvBcfPMPzzE7BgY7CGNqgf+wJrLsuzZ8DRR/HzVfh8zt
o9W27zxVf1/B720FA6mHqzpghLFBoZjsUiMa7kQdsAM4IKDcGFEqxudcQgI7SA8RIuRClsqrki+x
qa6t74XzFzg3fWchc3CNHOuK3jfginRuE4WHzOh2nm1sg8zcqbnkTjhNepG0C8muES4WRm2I6t8+
CJZWOTQVm2oomAqug7P4wT52zI50zoIl4kt40ipcvuutrHwLkYxNyOExqPkPgwooPXAcUVCbRw+7
8PUym9rO1XBAFxfCgBuDfRg1Rk8BDz/E/bSSU121iMX3RiAbjJSBOiWZ5OWLTmpZy1HHqUN78vOY
cxerjmWEl0bYb7zudaheKOdvE7TwEuuEBuBGNocDmhC7wLI3fvVg48kISWll1V+ho94fC4Yq2TQw
WPBjl49lpym4yNDoXMxaNoF9KtXHNrrTu25TFFBXudHIb4LRKDSRbn/5pQ2n/d+R53xoOY+UxAxJ
bkXXVJDcS/9vL/wVqG8+BT6pWr2/LKQcfABa3w49euPqFA4yJUT2ZeD+EupHrb8TumNtz/Wp3zlN
8OyN39B62bTpGn1y6Tym1iS8oNjmV00RPfHDvkqxqwhaENxIagmQR0hKVXnNsxJ7+9vzujicqaPQ
xI4W96TLL+q10aD2Q4MrE1tZk9ptjuyaoz4ZeGAX7Vo9fHE0KL8G+E5S+Tl2OfarVG2R8nTTKDhI
DXpkhnpGfwo0L8mH4jzffrmlcCHWKhha8WMeLqyxzNUxZdFkHd1niLeilzE2PyAMbCR4E76BumCx
Vn9f3CWA/0WYIkgSNy7nNGrrSjJ6pQPrtfe1Vw/hk+C3Exhcc6UdpxIKewdcpofaWYEWLCYgBv07
yDbQqq/6Da3nVCjQsT97mbo7/uGRhx4c1YYp8u61t6GuXL3Rt6W9JiKwsD1Jy6mXAepE9FqewZLI
b3Qtq1EC9FU8vA1pJyEMW8slAAdcMGv9LBgAtz/uwlrim1IE50ogJLbFkfnh3mmXTWirJTRbQym3
LcwhtYp2QXMfSyYO4mtn38JSApXMyQu+DNDqPCBnvj7UTWa0bibRhAsAhov0IjK3QidLO9As27ZK
svKKi4Oia8OFC10VkvTLV7TaOB0d0F7ug2U1OzWkWIKykc9VvsJ+MJLK/e/bc7q0gGiJvfcyaMhR
SbgcsbK6aSCz6cAUnTrzl8DgBhwlWoAtpfYaya+t1R9Ae/2XYQF70UYB+H8VbD1f77TBZ8fImDvn
dMEFqMHrk/sh+iYldzSrNqL1aJn/urbPiYbeIw0kxYYrdKVv6mDdJDU2EUlRJ1foZleeq/bdgfLB
aYzubafeOD+arjzg6LXydZfiBPcOIXvPKS9fxV6Uo+0pk/m8QrlGJLNdbHAt+eZI6Q6GPdy0gZvm
awSKEHXSfx/4dQoplEMtFYbZHKkpNdqgVnpMKK7inaJlZ07YO8SUOxWITLwm0rO4sKi+2vAcBFNy
3la2Y9+JhqDgfgKjuPAd1/aBUMOIUqbHKP4N00IJx8PUr/Kb580b8YHp2FvixDEE3/hyRRtj1/tw
fGHj59LO8XHbmISTRngG2rChZy/0vIUQoAhSFipu/2Flg8EFBwX4ivefnQXULAZTqipWtmZsxYkX
9iC+SOCN4BsYEyT3cMqK/B1kyZUywlLJSP84tIjZHwKkmplMOJBUVwiFBhUOf/aPHscuo0ZWuSnP
g3wyQdnZ+b4lw9HaOx3O3srri1rnrJbBM9CL1oDJCheXy2cYnbYsdT1llSFHZSIRkEvZoQv3OiLa
ehiC63ED3ONBmJiReTZL+wvuSCcbO7zbD7IUSYWQNqoflOKpVF4+hwIfqyv0vHWTqHvKrW5vc28c
RvzOp62Qbw5LTCekYu31F5JIcO5UAqDXU7WbX5AHTYuTzGlapADVs7wN5Rbe75+8xvsP/3i0SMgM
mtMUr4VxkbXNpp2lTvHfEMIFlD4uXxdoUwxOrW3dqDWOeHkeKwikpfni++YxxKmeNf8zNZvtUCfH
VF6rCC9t9ovhZytPa3KljExsdcbYOMsF4Gh4HQ4QPLnaO/3j2HKItfWmBLV2+zO/19avX1x0kkR9
WJsjdOLCsYq+pmAWAjwoMsieHJQT5I1yJ0TRwhidVozsAa3twuK1f0mlJ2laY4WLxTR/CNHroRgO
i4RVfzn7CSaPUxV5rTtEP237T5CYGLZTkFiNLmIerwZShUQ6VRiaiLN5tsNejh1paF2JzyzE4T0v
PNcINKlWsBGbymCbrczw0tJSYC+pYJfZTXNUtpRVMhlJ1LlOEeyMwdgIaRlIAcdutF/778PWqgLh
ltxH0ZH87WVl+IUdheQKjrjizuJcGfPYMdq+ScJGxnxyh967PzrPeV7DcC4Rp0If2q74RdLGbW+u
Dr4QRQC4kC1AcOBaPr9PVAirJXHH4GUXfA/qbt9K0Y8hzJ6s0nkW6OEmznbd5G1kKfvsOc1dmjr3
SmVt/EmhXG3gadHcBY5ebbX2GdG+tXBznRJTg4NkAhlB3Oiu1kPp631XebVr8hlsfWuhVxrXwcHD
L6ENgs2kGy9dk715HmQX037Byoi//VUk06fGl76K8EuLZeVScr1ISZuF2BItIrh98yNAhuqdDppa
u1X+oyUI9EG/R5HIT99UKz5H2KmvLJHFAcGOglMRRck5RaIfWaOOMtRC/iBUflgvXW1sBLLRyJ46
dSsk6kg+3GkD1h7ZW1QaKBuJFDMKj60PlILzceWR9KuNKq4O//eR5scP7ezQ6/vaLWodlq650dWW
uy/yA6WxsfG3SuvyxNX/2cdowvweBSiCAGpIzPS48iTX+wfQsCiGcwbQsrsCFMaTUpiNUrlGYWwi
5KvrosWRl6eo0VwJkfTB8LX2wh1BdL8y9nUqJsbWwLiKywz/L+Nik00mZqVq5SbZoyF/brt7FAkU
e4+DIbkB4mrBfRb+LTlrNPHrbYsCNbUcEk9o6lcFPB/0t55MTeU62LVbyJFWOdWxivfvHkvhGORz
leufVt72ehkyKu06sAa0Ha681cCAmUqtp5Vrh/94qzUpSFdg4b2Gse3RwLbY0vHiYRX8b9JBj6CD
5tRbuyOclxAR/GCnNWvH0wI2gPKAoLED3AJ1OYdA6rIEX83zKxevTXAfFJOD/t02aej8s7j4mIR1
Ma6Vx8f3Lo31Y2VyrjcEFxjQVNCsCVNXffmxkYxRDR1Yt8C6wgaexTlCpiR/E4+SInvRKTGSM8YG
L9f3PElAu6RsVSdN3KAvT1ADmCv2cwQmknNjlig5cdX0dalVbiTTVq1fq+Qngtc0WMtNI0TB/U1D
yHqJ4p3u/GD13J6G63jN6EREIRVBgJgjm1S5Tbwitis3MAGWUdhETXSoPllatgmBStwebCE3YjRk
wDnAgHQBN7rcftgl+8UYhjVLv3rnY+Q6nSjQa7Y/HhpcsxzlLD1UPmUNTF715KhYyT066mvB8Do9
MiAnCpACRTl6nLPnsI1Rz/MR/uFbEE+fpf/F2Znt1q0sTfqJCHAebkmuQYM12ZJt3RDb9jbneebT
91f6gT4SF1vs88NXhgHXYrGYlRkZGcGcbYmkQmNBbEaxUzgNCRYB1tG+SGEsNJyHQDpgHg793v+7
sykiF1sdAH4F+BH9DMCddaZsF0aeBmmInzCINlRkFwtsaKJ59mKH/1pV6pY19q5Ui9UVTvJa07uq
m+yaflwmVWzJu18hYsm7Um0cJO7fmfqj7W/nLIWh+zrMT5zMrw2SusVjY0P1lAxf0hMc2tudY7gR
H8XoGwQO7FZQpBAf67vV5yJQlkGxKkasG4yR0RuNcOaijZbHhqei6UzCdwzU58+3fnNVnSaeiewU
iJrYk3er5nOYFGVnVH4Un7IJpR1evhABE44+DQOOEpK1jbnTzd8oioFbALZYUPSx1rQkuxok+AnE
Ptv6UZ/DX3Hqx9G1M8xu3FQIj/2Zq3O6PKWYjvWKtbPRW58gbDCgCO4jJpHX5Qn3jxFKWsXta8MA
oy6Zvhn6q7gCRD0448IrVdicZK8jjfjZRO5VKJlTtH2+9Zu7wFmH9EcUvrwBRkjjsZZkzRuRRjTx
usEruIWZO/GEerAgiYkLUjTy0JH3KzQyk2YPKH9DE9cfH/M1NJJ0bqQLgajEyQrTmeLGLxUdC6/r
CgILRObioUruLabrzeBsjb/LVHLhaaJG+5KmrZfPd92rKXmjZrl1/K3KJogve29q4/ImlRb+HrB+
CVIr3GLS80yyGaH2HRoT7fKqnhY8h7mfSFsbFNB23sfGRSASRDEQSJ7CVfTxW6CFLo2VUtb+ONT3
KTby5KNQi7PG+qXO+u9lMTBz/J87WuQIOTdRqxaUG9NBSq3bvJxJqgJQk1HZ+2kbCePbcDN7SGlB
VfHxpxV2V8n5pNZ+oy2nccRNkm9UAN9SDGBahq7eMYQzuKO5N0t+oWPGMJJogqIdBj1WmNB9XFrp
a2uZ1KUG2e/c5VtSMsBXcROA0s7IuYnCc9KFrFziOSAa4rAmLfp6UXhVVE87r2hjHwRMK/IEyA7U
vx9/zOTMMC1rs/LncDqM2delndxMUa9tfb7rQ7A92EdxXdyaxt7A6MWcFPsgOg7oMwvVhIuxo6ac
sYTqiM+qlfnMI6MIeZ3hhBRhgAHVQJimyhjTYjHiC/IOQLdnlfBqpifNTA8mSaaFVnX/SwpNP8+G
m6YeXdCjvaCyca8TUcRcFCml0EX/uEOkt63KoFzlOwy70ONytXbEhB1GgP3Q9dJh1nG+kUpfju8G
s7maZwbmY4BQPEITOkazru0hoBtZ5odfJK6gd1eMGU/ogs82VwwTvQ7YD5YldnZdOK8m1U/HGJUI
eGKv+Kxn87Ul+VTK/805ZggIviB8Lsru9Tlu5CTXgpjbvWt+LNWjhFv98Co08FoiyTR0njjJ4q0J
Km4tZVjjkAdFwBjKXgm29Y5ApZA44RxDVVp9UvIY5GkiR7Xf6Sm3rvPckPQmWXFX9vd40FzJU/xd
/JJ5MLw+fhU8Gjso3qwMxMxluIuPi89mdQUwMstdTKAlO10bScxGPEZLmfKNIxDcxV5uM8WSqQF9
kBPCcMh+I6dr/h1MJ3YrnGl2qrSNOA9ETnVG6KUMWaNZPem3MmZ81UJBeNB1WsKGWzPqgdTtQU81
P9qdk9q6fLlYkKcDFtYZgBQ1ybtT2eqmKS2aVr0ZejnWP1bYeoKyO2IUVTWmZ1cZGgu3Y1QebaW+
Yje9ptkZVt4gmDCDDgQAUxjT9YvYOuRLgwapU/qVzNB7cor6xK/deSGUQr9rzW8NEzY0BbzUJC3T
+4MgEAuNhyDBdDL+U+X9lRJ0e7fNxhfLzxITJ7iaXGrttvQ2GTwN+WKL7qqznkEbrxHYx+eE29AB
3QOl6KrYn/rnQVffxp7o57j7QXfrLQneDYdSMAguJuYblGImKW0qHxNUT+s6T7LyU3uam/Rc6t2h
6p8qqDYFrl4pllIxvfY9D/KtOp2fQHuSw4LHmbY6KOpSTiT7WeXr6uA2RX4WmdqCSe1UIw7FjJkZ
S9Sl0jFu+jtht1wxyPD5tbcRL4A5mcIkTxf9BPHv786qUwJ3VkVc+XIpmCj9my/9JLWeOu9x3DY+
xQ9LrRINrRyswMpYyum/N2H4RRBuhPyxM4aHIiQgLt//22fDw4HOJ58BlEIwsY/Plqq9NTO6WfoC
BhNjoKoiHVERx1xv52u73EWxkoj/jA4Los3HleJBl/PBMso3mwrImaL/x7S3JyV7H9DmSm+q6xRz
jJysj4xUpWnZ9aVfEEQiVb2eF3j/oPP6uAdebHR5eCqBINHfQjRrbdKZ6ZWetcVc+iPamuRj7RSe
bCO7rqCjBVwaoqFLL98tLcn9/M3tLr06luYUIznTj6Xfts3bBO9SAr438OPkf4xJd1stc0vF8UJC
xs7S4hh+vLB4aiZahC8Z7lvGaofrykiUoa5KHMfr9tjNwFVW7eYTdOYbK3EOin03dqe0Ge4MzNAF
r8mO83OegzbiJLlzfW2ECPqZgrbNHQZFfe3kIEvwm0YMWn3IGt2ErnSX30rxqUeVXFSUeiX5mYGs
iqBX1RhX77aDBFiz3g7AZMFUY5yAz+nj0U7LrLODPuAjmr46gNf1zBfLDZKk3/Q4gwpLc4jxxIpo
NfZ76i1bpx3/K3GVimO4JuUYkV5WOZrUfpPyBeukxNSpoImuzAe2897Fe10/KKx1EidBlqedv3rQ
NHJGFTYmetaUy5x6qb0W80wtxt+gMiKRDFB8bhSile0pVERTskMmuHhcVYMPSB0mJmAoT1dhZOYK
YKgKKk46hIeITRbAAS18hQLg86e9QMXESggAYI/BlLy2hujMzOpLLTELvzXkE9YkD3qIt4+6R1G4
gIBYRqilwApR0BlawyHyRLNuyllmmuhVRsVVbNpehnLVIDu3ghRTox2mJXucx8vCUqwLDoTKJ67i
F3f72IZVVLdW4eeSfm0eyqqlQ9x7sSkdIlJvCdhdxdGnzhIPGabrMepvyOAPkdrjxL3XLb+498SP
YWoeOU74l+jzfDxYUsQYmSlJhV+EDw5TYgXBOixQEXfz/PH/I8Xaerfv11tde0NOoRI6AQ/fPqGA
6dp8njAm/DqYT3LKU/OpWm3nOvnhra4VjbEoPjjpQSt3jtllksWzA3/DjmB+gFOwuvNrrSwRXCWO
G4nuCjOWomB1rUselXkp8S/LztacnZeM0ZBqUB7mIbrJZPTyy2RPfHTr4zKI6QCxnHtOxsfX0CRN
ARzFzZlQsbZFfBA2thHf+lDqO4+9s9Qa9of7Muuo6JYcbVw62sTraUAJrDvZzQcuvCttscMwoHgk
8O2Ldn1dIO6UtE0JdoA+XI4ZDAerK4p/5BlBBL34Gqf1E4HFl3LtJbM62wt+pPP8I4fdv0SSZ5nR
Dv5/cYGKX4QrK0iBYCfZqxsjUgLHWAquLFkyPEFN6vvk59xbf5YSa3Usnj4PZdtnjK6HQDqFzshq
vT5qi6QfEi4Jlc+8jw9Vh0IyDm1oGhxqLo6xBOXm7DnO16IPD4OJvtAeffTyouapEeACvYHpR7q5
uj5iBnDMwCRtkKRXMWkVNMd2WlwRxW2EhkzUlIK8cEPj1piQV1C+7uzCBXyFjBvNV0aT0Py99DBt
07g0sKks4SD3VxVKJFNrBe5SJpDwgjs9uO9pgjWB5ofR8vL52pcwL7xKJGzQqmLxy9FrlTaKVA5B
7rfNb1xjgC7J7GFLzOF4VKXhmIhZIbk/ZgwpiQkpwBio9wcxylgMPWwwukF8iKBf56F+zUPTLcd/
P/+Nl1zMt9+ISy70aXEwVz2QFIB6KjAE8AXEKaTEZYdJQ/gkUgsSL+meMHMVc7u6kWJ5sxcSts4H
WuZYgAn6q/g+PoafbClru+3Yoyl+xhrKFSCnsH5Llv6YMt2gIr6H+vgpDKKTbD9KTX78fAfEZ/Ah
v2EDaAKRRVKpEDG0jz+gi9I5rQyLH6DVHj3JRx3rRA37ps+X2XzQ9+usNlqd41DuxDpgDNUyotTE
UM1Ie2EMAA1Tr3XwyI5dJyPIC7hB2btvN1+1gD5ogZr4Uq+HEDUYD1FU6fRZaO/VhzI79NqxQ+ev
s0nnAJOj/M9oLq6Z7zkJbwR+Ol2MSDNIyjavWYh1Z+iDgaceda1ylMfonKWG35GHFE26g31uZBX0
19FXFgqadBXET3lXuKM+PZuEJOJ6LN8LyD4EOaFC43PnugfOiIudFd8u6/UJskGTBPUNDSB19WaX
YJmtqMZKR61LD2FhUNfUswaEadBWTKC+qkCros+sK3gWhwHASXwtKOWwngUVMtYRGtd36rWNFJN9
+M+PWkX/RY9KCiCOWwCK1E69187fIj7pCV+YN9op8vVOvbPoZX3Kx/R+1dXua2mVG4vYilIuXMOG
cEQ5vnxX8h9pMLvMwLrJUrl2t6M1vL0umSQaPSBGF+yetEgVbIGRHKjl10IxziYlqBgX0EdMYWlM
BPrLYEfMvOxxSjZjPPMuSC4C/sPoWO2z2ei9GUqsvNBDD9ngAotsDBECcmlHYaqYIN6NnWfNqPXI
FBON4nXJlclI1VvZxBzwEOlnA+pDGw8IsIKK07j4PPhceKGTDfHl/+dXrt6LqndJqmuSMD38h65e
KZ/VSQUlQE8thgdBEykwVL+7UufSzVOZnueLF04RMkPBIbAkQV6dpL9lfiPOrJhTXpKd7GgrYeMn
6qhVgBHTIxYf9rsPt5oZe+yNuPArYePGZi6wZe1U/WJiAirK6RimSp9lviAKCa8XwWCaJ74sjS+P
BlERSzt15/9j24S0JRgD/eLVtuV6jrOdnRa+/YzB9kk3aVtAvRzJKGFSiR8oPm1ZG46YeclB7WfM
/y0y17UZnQAWXTGjF9am1xh3tZH+7GzAylEODmq38+WJX/IxBlmYP3H6MfwRsMAqBsmVVlupqcWk
GrfAy76ul0dd+6M7e6M5l/GVhRC5ZtxJEUrtq9dUS8U04QIb+1YmI8vb+zKOe1GCLmZD02DxxsDa
ObwbJ0NI09M+Amrh6dbDl0Zi2j2dEkx8zPxLDG0vVk1/iOpTWM+xG1jBS1Lpd3bcf02b4tEBDumK
8SzXkSd9mwsF35+9cb6NkC+APyxuAEVQmVkPkahFG01RmvOTLJp5s3xIq+g0L9WLPeiP2SSdTTk9
ZxFyTQjtKKrbKs0/QRR+DVX5d6i6wQxEZ+/l2huvBjgBdQ6uPXhG605tjeROOWpjzLxu7EbYBfZy
7inTU1d3vpEfdGlvwc03IziuFLG8HrjnH7/ZfrCmPhmS2Ce4MPG3uLmNwya4H5ZfZgKbKAmAOKLT
AM+ps4yDLuBR0xj+wCAH+Ai1oxJ+scZhL9e6zOlQHjRQgBeiBJSBq6DcU0pIqiFFyGZU13Krf08U
+fdQf+/C4lAm3be4ro9yXl7jfBrO47/wcX86KCNhevAbqeDPY+/WJgnzRmHiKBgVa1Y8TKAWxU/K
SXnhZEbNXS61Jw505+YYHEeVp1c292Kaeqby/blOyqtFTWS3Teg2RHZxonDcI4ZuBDZGnxDXBoBB
6hIsaPXi6LCM6AcjH1oOV5mMxqxQ76vV702KkEuXhnzbeQNptFPdaL7Vh+WH7mBHUyrFQUr6q7EJ
7lv9qtXsF5NyupEhU0sadTXTD2CeqQrbeY+Av3G84XdT0guvZogBq5c6DPIkD6HNb6602x6P+6Fe
nmcluB5VCOmx9ruerWsl1/46evSY1dlZe0S686ZrCprx85+ubTKvnMeISTfjtPOONw4cvw2CE4N8
FDNvWcK7yyvuuy5PEUfwh0C5LWP1y1Mtq3dpOD0zpPJdcxh9Qg0KrzVfnfBeSOKfuX41yvW/SCfv
QeMXyDT4npAkQlCX1hnsto/vNkMGM5ZaZOOWzHmO2+gJhc4XYZDWtvdWo93KSYaIPmJ+cvAkqFY7
WyH++9VN9Hau4NRBcb1IwFUjc+SiSnBCkHMfUSIkkegwq9he0DxM478WyjlxxK2pJMe5Dql70tvG
7n71RrQ3tX9Z+7MToIiWQd1BAbJC/ABXmSDpQmRrUU1Ax/l2sLur1oyekqV4kHUgACe6syOQt2KW
Xnb2QfznF/vg0CMSHFcSiFVdGUKlkulQoN6HPJSFRbxgnLYq7hBpfyQTizDjmJtvsXEqNG3nJWx8
KrC+dfiFwtXloruP5WZiSrk1MA9MVRdmt0s5uk6BkUoyH0YGEdtdi/iN6pIKHhyBaXowXX2NI4Jy
V3KJcrw/ARoIXZS0wAsSA2g1nN3aYY7VOgo0g1N5zqWdB96orlkdgpJIci3sdVZpSa/n5v+4uTo4
rLh2UDVMOViDO/SI+fYzRmW9idQu3hSKXP8j50IsoqD/P+9EgsuyS+AYeJqDNQm2ySqwDm0ySUZu
jr4dlA9QXR7HqPPloDiEdnOtgr5B84TwbzQ7t8wlV4qvnsYF7QRBcaHE/fjVg+BojSzZ4xvRabFJ
MdPyUOVfUlDdEIsOGC1/2yj+qvZkpabz1C2omRo0b6Lu36JSPSnMvKJVYz6FAX/Y5KXOhl+GNt0J
Ua3PP42t0+lgTyhkJoVc0CqQK1LdL7bk4GvcUBMRHcY4uR4QlMgwWkXX00jSnZh4Cb2yOe9WXOUp
0FG0BtoFMlo6BF+Qt55VQ/O3DSlcpOP/9fNxd0LkAE5jyHjNHTA7U5riHKHFBLfDUtWvSx3/zNxl
xvukmM6tTiz+fMWt4//GLKejTbFy4SrcJfkyKh26nWH7S0MMaUgVrvaY8c7hOn9VQtKuTL23qvJm
0Msn+mZ/P/8BYgNXwQ4aN61hVFtwWZDFC3h3/9kS89xqgaLmUsbX5GY3oQF5x6rOmVUeP19q4/RQ
JMKcYuILTvG605/XRbtkM8rgVpl4QnEBz6hDb0p+2tQPOA808R5reKPGZ4AWtzRyN1BCct2PTyer
0xINE7vrMLGU0RKy6qsitQtvCNF0RJVdCY1zWf4K07QjxZBeJqTZPJxbXE64O4H2LhUOHrGpAa32
bpDrxqEpw84N7X//+81BsIdERECqFw2+qJj7CmWX0bewtuCgnJVB+1IDPYRtem2BtefOf21GKbp3
pP8UZigKqBcN4nBwckkyiTyVvpwomW/rTr+uptRNg+wY6XtK0BtNTNaDmiMKL5ZcT5ZHcofFbzGQ
YGgvRWIdC7W7GtXuqKEMVc7DXXxljM9m7pWF7GX4WiuS7M4xhTcT6DtRd+vSexusBjkXop9r/5au
smX0rrMJaeYEHeryLtNe2jB7nOwrLClgp6qHWrdOjtT9wljmv6/5yW7INs03sHM9SIDhlBGWFhlG
qSTXQpZjkfDrba70dm9Q4sK7TrzjNz1qeFlk39aqSVhNQ1y2QorYSosHp55uGlM/NHbzLMAOyR6O
qpM8JUp81qboSi2HL1UX3hvcsHp6LLPym9UGdy0DaF3yp5KzHZbRRnR//+Ps1Z0LtTMqimBESneM
D5HdH4M4hlUrwZhHwb9IdtJKcT2tY50tHASRLSbBXs91VmUJTlWjNZNLyRtfNLB0j6HzHfBpK6QC
d8C5QESWkaFVRpM0WVW3E5KBoG6zpdOL6eiXQsGgPft50NhbafVykW+I8qQjWxSzomIKzDFxUTaQ
tjZ2tm4rdr97pnUDOA2pCcaKlYaSeXQUxUYFUV5tgMwBssZM/oxy6+cPt9EGxblCAFWi/GbubhW8
9byiM5mi3Sb4KwLBK9XEM5T+mKjOqWaGwP47zW/6ksUMiYa7ud6Tedk8MeAjQooXeHOtizTG5GxO
ghyTiMAhlPRJ6Q/7blJb3wGE1v+7zOrE9H1ZdHgvM6EO7txH//bpC3woMNRjvNtM2shzhbYIo6Wo
k0KoXn1zTR5GQ2ehlyN6HIKMb9E0ymrpKGlfum6mnxsgOvLf66ESh0gakTZRmKe9mJ1yejQGpgHV
mjgfbnTMY8Vu9nN/o8XFqxR3vhMWnjTo1+pgf9s5SBvbC3Wc+AdRgj/rLIAR+KAJYpNHFqISzBLQ
pBQjrkOGXWb/jE7SU1L9bdLssXXG77ml94zpuGM8/StJ8w2I1Eukpz8i1d6pfTZeBWkm6JKgwiHX
Lz7vd7kXOtdWXUwU3BkNtsKZH23pNkN2oU6Mb9huW0ngtvWwc/dcHmlBnialVpCboL5eJXxp0IPC
JIhQqc5w1K0XlVg/F/9935BmEtNq1IVMrKFj8vHRjESeAknXe+iOT/345HTIDsrfU32ng3f5ZlkG
JiznSdSva5h/ljTYvqrS+zAS3FZq3Kr8TSu2mr7U1d4jbbSqBAxIzDFFmQqp7eMzlbZSjfZSo5I9
J3dy1pAf9reTEyBq+Ke3AM5Kx+3iFxXixucH+DLMszDIPeIAQLUoln1cuNCsegoGBIH6KnBNCZrV
4rh6dsx24cWN/RSu5A6pCcso657+IBdqOKiIkZTKVTIFEAJ/tOUjjbEmz3fO4eWNglkPkqjQA0Xb
b83FbcoCbvjiUGOnDtM+f7Qco+xRcu3+HOc1tll7SitbC+IGjsACyArUktXXBsCutkvKglP6aof3
k/kzjHwGFYW/TfLy+RvbOisq4sQ81tv4lbyiyGnOomP8ZHdoFP94bYJHp/+Td9dpeqxxT0WSrf/5
+YKXoYQDCWpBRGcoBBnOj0ckkjJSb8hQvl7/iaenHqkqGa+A4BwUzIVHf9tgJ8nZOCli0EB8CJoo
rMQPehe7EmPostwMkWpKWjrzCJtPgqsUnLTlimnUz59uIxVAewFdflBaSydpXn169Sw5VdUg/aXg
a1w46akwY6TUm7OZU9Qlx2ACcTeMw2LYN3nc301fBv3hf/MbGLgmqxNs1nWs6XLZztUQGZkofhq7
22EKTlEun6w4OBlq7i5OepQr6yjP6U3j0sNR9wgSG2GAkUv6hAKlQolgdYB1CRyySZLeb4rCrbNf
XfUS1U8LPc3Pn3Tr1YrDxD1BdUSv7OOrLfRGU+pgQXmqsb2wza8a7Vkx02NelMey/fr5YhsFCtRF
XirMFvDHC5pZMBXxZOQaCjWN5amMCobK4xRM7tI+mvVDvmgobP8sbUCJ8CeTx8WSH8ZiPKj2b5U3
MJ5H56euxjsR982z+mOpgAwm0VZILfBJrZGgJk4Ns9Bj7q/kuhgUVwkfGJTADuLbGLy06i1UFTfT
0LE/D93zMr6G0rGvfwTlF2zWevmx6h9fhjJ3p+lo5ie56lwtvtPn3erusmPA5nE5oGwkRuHXyVw6
GkWf4knnT8YfpRyfmA455uEfO7VuAmdCDrW9WRhWluyXGcDw8ze3EU8/rL06JmM4t5Uyc1dkheia
didraGmjPytddZwYSAmzPZLK9opIo4Ii0cdej6EF1lLVfUDnGqNXt6GpBczgxiXytsOt0WL9Xso7
52B7Rci+qI8g0bXO/7VGtweH+VVfj8YT53DpnzG/PQ3oOOeofwTTv5/v6UYYZ0//s94qzs1J0rRm
gwrakhHQBs3D8w4m4YJcdHIo/0Q0IKbin8/X3LqrQL3xAUV9SCGTWoXyjtx8YWKXW0nF9kz7lVfa
lRykntH8ljTtOJoHQ17guKjnnYW3Tq8mKgKhoynovh8DjZ4xoSAhZumrZLoyTKepkpkQ+5uNkAMq
9LCygb40kTSzMPPcA2G23q32BnuK4u6C2qa2WZuAZrN6lbhm9lIoz5HzHbZtl90l2t7Z3QC/iCjg
nsy+oKsE2ePjwxbNYFuFWvT+UN07SJaMYBCt8hpph6y8yqdTUPCwZuSpw4+GZsNJS+9m7Wpnx7fO
F+8a+Xt0Q8ljVzs+ploiM4DS+9b00KiKF7cxBsmM5b2kaoBjl+7L1ZNposk9uFkgix/EoJCCOlrl
mme7b9yQQb583jn2WzcbCml0XvhtNIhXe5NhmxoGFdlSrHwTBVCa9LTUFWi1e8roG7gfrwFjNOZ/
KLku5B2VSAqLgU4rRrS/479imgBF8CRlgBTQn75i2fm5/DSNOzXoBhIt1mVamCIfhPftGnyXLzmx
2sZTyOUdDV5fYsNJ8GDQ6ayOV4V53f/sfxvQ7MqTJL+ChJbxkXTK+eZANJCvI9PfKz0vp2mhNXBh
wNgiyyff1z8eR4mhIQmd0d5X85sp9JGX7ssF94HoNivkc2w9qIxGtc4v01mOA1POmX3TIs0WYBGI
KGl1tHfZFmLFiysXjFJhhJWKeF17dNRXOuJCpDeitzxqt+ZU307EQVzdWrdI8itZvguV5waeTGLk
biLl11mWuebi7Nxsm+kmZ0PUrUieoJ/8cXPaSDUzShY2J0RxMmx9ORzpwz2lUe4WZeti1ewbUurZ
3EG90rjadRXufBIXSRgoJXrGXHJC8Jaq8+NPwG+dxlA+d76t6/AeWLfgU9RTT6ZDsFNFXz6vWAwx
J7AIvkLcTj4uNoddG9bojflF5EuAaMp3p/23Dq6d2VWyQws3LXItrKF1WmHyzma/3aEf3vtqce3j
4irm8iEmJDypct3Hj9+s1BUD3o0/Rl8X68sSeUC2XsNuS0cUCGL5y2gfqszVskfZ9pbzrCZ4zf7s
ktGzQtdSKbACdGtLr/ilppEX2wkTjsqZ4Y6jGj1Uy33dfUudx17O3F5Hu7lW3aH8Jmu5i1OHh4mz
V0SZpy2Vp8yPSn4IrUNm/9R72a1JtQ00EEfNDbGaw06gds3oyMB3OPzByMo1UgvlJ9R43D6hd3ju
8vsWdtDnQfwihrNfBC8xcM4k0gUMgatALsVF12Fp8SwmoYRKcDH7cAlolaMNQQDJzcPna162KRk2
5o6mUU9ywsTB6oRkktQniYQcoEAoBdtfiC7B0HAr+JvgZWX6miBmMoc/I2On8Np4XnpTPDG9cTQ0
ndXSRZ46s1Pab+KIihaKSX/d+Stpumt59Cz6dI+uJBDQ1YH8sODqQMpFQ+EeO61fckXHTJCbHXZo
jAgX/D2UcLTgs8DSW4jw7WzzRQwU24xGqMB7uJ7lFTjrZGHBBcWzVkbsWuFNXpouwrSeIGQLbTlZ
/Zux+YaZ+cqICp8QnprGQ72XKGzu+bvfscrtG3mqnFLjdwQLtF5MPDWk3qpxOMwy4kLShK/p4lc7
Ie+Nu7beeEggIrN3KLvWMW9uNbkuYrPzh/pn135tnHOXfgsyb9a/SvbJ7v8dyAspa5Iu9o1TG7hB
fVCmY1qfoGmLATFrD6S6rAN5IYAqgpgLZsRNuQpOTrU4qG0AGk1HpTlb1tmZb8wGmYsf1VlaKA/d
NHQZhQQxzztfs+8a2S9j1/5earfGyRoRp/LqP8boOcGTll19fl7e6ruLHfvPz3tL7d9lFWWDh8EQ
A/skkV8vByM/4rPWPCSZ19w3M7ocx6k+JDbf5W1+K8OhaXW+2JulPC/F1W3RuqnmoubeyYdIgQHg
nSEAOOOjYu3Ejzda7cUPJVahGwitivnJj/uYJ0kWLAr7qMz6wWbXIsSimJh5wUvxTxIyc29P+ZUj
YwFoKT79ycM0qleZ05eM2jQ/kLtzsTdx++Bvk6SnpfqOrtahHkihDek+Nf8aMoMK1jmjjWp+qeKa
Hr4fy/bZHsuzkaFKj2IeKTaWB6pzLILiDIHoyjIeyQE8SX3thoVeyA+0FNvqOa31h1iWj9DdUqxN
4z47d5LyD6anQtteFS6FL0nq17N5E/XPSfHNNK+SCADA+KLnJ7Tb3VS6jaT60MN7D+SHUP7baw8x
Bxl+R4qVdiYepL4uyfhLa3mOyvSYac2VlkHkQXiZC+nzY2JuhRXlLfuEegFUsAqhhhOE01SqXBni
Vx7bf8Kb+tEYjxXaUNyON0l/XuD6MkqnnhUTWhudmcM4eXqIxIvHREatXiut5/QPV7ifyEnqRgr6
VsUfDvjBMI4x2WxzxdenPSpfutf8OHfEpoPD9fzXvA1uJemOGZ5k8hodHRQfsEc1TlVyU3X3gX1E
GS17Uu7qo/MQVbCM+xdm1YfktLMJF/We+JQhfJPZCn7j+lvRa2kMtVrv/LkvD8WPvniw0Ur8Fd5L
P1u+kt7CUvWfAGRp4lA95vaN0lwp+kHPzjVckP7O6q4M8yUqf2TOsY47Ztu8tvX1qXIrmtf1SSoO
c6h6TQE+0EHhuHKie5VR7UXxyWcW/cjENAYJL5FxtFrNRTA3/Aq3xLi3kj/jeFP0d6Hj5c959VN1
Ri9V6mMd3hkBdlUpIZBWEIyVey04Taj+qWHol/0fCIy3cbjXbtjaKNgZEFGRIqYuX+GMs6yWga2O
ZIMMY4HI8UmGB2FC4BbtKxzinUtvaznaYOTa9KOA21aVSJprSiJZBdB1NB243MvePAuLg9T6qyX0
xdI98ruxcb/DdmKsjfYXTclVdu8MaSSNctb5FcN8c/Uq5FqE0u3n521vlVXEm/DvqOk8Ai9ERB/d
uV2m11lp9pKVi9KZU01mxJwqCMZlRZ+j0RdWmaAq9s8V0/8Osz8LYXQCmlbS6SZfvjnh/SAG0LnG
lZmhpWm8g+Rx0BsKuW6vY76VKYLnkiEicsFUy1rR22FENjEKxLMpbwkuo2pfS6igFvavLPkRDapP
URkGil87ihd0j59v+iWWhfYD1wyNCTF1Qqz7eM8EJM1mlGgU82PtitxNsBTFYL4a/A0gSWQRsmrQ
Ccrm6+crb2RMACtQyTHeRKBnfaj60cmHJAEBtWPSYEQGVfRlUq3wTIZTyz+Ob/R7ndzNh6XJxJfD
WwbBWx2xdO5z8qikZXQIO9foWUyFCb8QkasKrUOBI/EJYL/W7RzurbcMcgBoT0CVDVq9H/c5tstF
xiGAx02/V8afTHLn9lnss5V8k7t7O2KqS4JDibOalO6hshu18RtJF2IICgEXDjjmbJgTyDcixE7g
psN9JuAbFAKN4dWw6r1H3SgHGLsFusEh8038+eOjVig/22nCAEAC9d5q8rNaHw1lwRb6XgzYtS0q
ihbTqeivfn6ktt6vMPkh9cS1gG7pKgvPUssZe8dqfJSmPHN4FarwluCARy8EkzelHOVVCOXsrCvS
gVWy9mHdVbqAF7HaMzFJBY7U/Nj86fRbZTw5xivWq26w4JnLvse5J+b4QqwiPl9+I3AKaSv6T8Qz
+u2rGqgblWYsgRrpQZtX3ayfq/FnMMV7DylO6Poh0UKimNbFnNF6EKxI44Io0hEp9Je5fzKAGlMq
2Cgp/EHvj3j/HE3kk9XuXmiLF2F47CbbNeWnz592A3uBiME3RO+WqhNI8uPxyiQGU5QZPT8TWCFB
nkdHXdJovpdk63b7KEC3wXAbR3cnmzrMkPxxTzr2MnbxE3CJEDMfZEbrVrwRlKWV2Xrli0kqDdFE
MQRQ5wxDxuR9aF70VXy9ZDujv5df8cdVV2kGjsFNGgt50qzKzxgYIFeArrp+hqd8W1fFw84+X37G
YsobMgr4MpfDGzD8rlRS7DTPo5RJzwBbeUyJ3aZRvKFlwi+z8VHwmhYXKdyRI9KrnaW1i6NGtil4
Kow50wNYqyAZ/dQSrejDLc61iapWAvEK3YRezW+LCrVkYX4Nr0znCCYwMoWOuLnsuSZfplkffsT6
s0qruIoSI2p8WQ6xokQJNzbOMuM8Kr7rwQL/a8/L8LLlwRwF0jTYJyCaAo4pvvR3W14PdVdoylz7
tVIe0hDSoCn7idZdWbV0EOJXlRDmlbC5MHS3VCW/H4uHLsvOEQaS2t6c8kYtLyY/UXnlpIv+4Sqs
kfeMaRNNtT8YEUB/6XZD4v/KYPcWaJ2FLSRDyuMQGW1jOArnJ3GPCr1gEys7nH/8PL8foRX16Abb
E9oPpgbR8r7ssXmrXJisPjjR50fnTcz9Y5Tip8KVRmofVUfwvo9bmI+2PStzh/rplByY0UNhg4F1
gAchQO/YDGfqodsgSaPa/SFcejeTH4RfRHxV9P/oy13PlWF336YBC8X+OglRAmG0QaA3TRRdmymu
gGp9JdnNXngVYevih9PlEmwJ6oi1anmNo6Q6WKikFulrQDZvonE3IgSNRKsQrjDb04Jy58jvyvq9
nHjjUwc7t2WqPSGVtb43UcPvTUmrOXfEMZEECvmWdDG8qjqpOcoOGraERX/8P5x915LcOLbtr0z0
O+fQmxOn5yGTmUxTWb5KKr0wZAka0AAESeDr76KmZ1TJNLytiOmJKJVEkDAbwN7LuHwmpJ0L5kct
T6YYvAgF6qSsCVMJCx1oCoyCKKNwzNi6Z+98iq/HKRQ/pTDjMUHh975dnzKnFa6xejICZgHsP6NW
JFyLaS3r6tDqQR0brwMAeZZBv65EvtGRTLSRS29zGeVQr3CeZ1o/7Xu0Dv8wwGRGqPWU5NHlVVl5
mYmorrlrrjbOvaZGP81smeUHEW9gqxfxultfb/Y0uB23Om727yJNwUHMdKVRo4aAURYH/h1LxHD4
tqjyUHgzsPUzp9/j5iaBDbDgwaotfKQyyQJwmYUkEEeBJzz0cDtI8mKejfqfSY5hjl9G3NL1zz0/
xj+PLeCxu0BGHX9vk5UKJto6pF5xd+XZs5ms9ZyGReEvwecmTvHTnrYz4hsdWeOZxsfOPF7a+Pp3
jU/uWG0qM7ATFSYYqi0GYArQV6DWIYhRNKYasiSI5uMwwzdgV3B7Qyg0x2HJWTZz4fHMCRmvAjgY
OA6AEFnT9KyXwPG4a+Uol50vgQ4X6qVSHaTxyk2fjlbrz4RyhMI5iNTprRs4CRM67+BMAR00NY9F
rQWgRgVFMJU0EVPfFQkWDUCZ4AnNpHjPzGxc7cbrNDQNx/Pq8UgTr4I4atZCCwx2Q2bKlrKxYVOO
qlcdIbG5y9WXmeE9jdzYICEzhLowDiuQITtu0a29pIFFQQVSwbB2cA4BQTMautsBfriuZAtnQB4M
FWqyrjr/5XrjZ752xNYi54Tj8KlkPWWxQYEGKEOY/WzqQhxIvIDCEoFvdV+lPwb2/Xp7Z6YySkoY
SAC9wISa1paobRaJRf0y1HH61SWkjRI2s4X/HKHJcgFcEBwcyOgCPXiCucCWkPkl9Ow0e1hLC2rQ
mXMgpXMAqW8tiw9QQdlA0hv0Vv9lFGd1qf+UDhy5yepLYHffmjxRKD25dhjnbpgEcAfzbxM/f8sd
CBEItZYkeI777ouAMcySN9nGcTq28CHJGALgsk4zLYHwhvnQka/Xe+/UHMSCdD4ge+BpI293IkFG
tKwUXk9LGJK4EA3qVmZwU9dI42NXR950PD9xu122eoq8e7EYnHsg/Ra9+XnmPc4sR1CHkQPDgROC
lFMSowXDbFDZIBWnATWkWrohcfLEmnTn9t2eFXey7xa+AfXigd6MTJwxOIMuE3G33de453gmnxn1
s10zUkgRH6Axi9Tm8SrKoAkO5B3U82SCZYMUejHgxC/LhdXjNACVNpDPoCuBalpWgmpQLUbhRirN
KNFn7eXO7Mko3P56l8kVM7aJSQywn6AlgvP2gINjRd441BVcUty4cbtPEJ1TONT7ySze5twKG5kz
iCT4fyD3jvsBx2dIHhRpFbaQKZM0Wdtlv+5hCFRrm7FyPTo62W9V4uC0bf3cKsqhXis9mRuQ8eg1
XYYoLGKaGsh5uc5kz64GcImVlCWgTyBTOnuUWpHCz6Gw5fxUc6vdbqFcHXkNWJlAPGkYNjOz9Nwb
IKbaUFUcMR1TEHOiCkMNvIJgn37nIadgQHtqFPGX0MSFzMgyht2DMySrwksic+PAd+L6C5xbJQFS
s8gyGDiaTZWGDGqnjpU7iAoERWwL3H54cGa4s7RZ/bebQgoH8BUbOs8/aZbHo94zrW6hqlSGsalv
PZ9EAcTYLZ5gF5sZ19PcBQRxkTkZNStAK53mQFWtZ16bgT8T2/qikP4tKGWHwPtWxHsOdUrdyu77
jv59wAxaxfbvGLDxgfbgZI/Edo1yW2tAq84Ht9geIkWaPYpIVNsJmu6Cki3LoIuykq7iNj1YmrNN
RT/z6af6NOMoAoI/SsGAzjW9X1d54pWdAlVSG4xQlN8y7mxxHYL3ubYuHYZKIlaZfPSNYmupfAW5
J83QI+ErCIGpTZXSD9cn2JnjGPjLmNng6qGABPzA8bCX0PzWSh3qIQEXOxwyQmjigJNo/8xIcwbH
JIileQ4UwqQeXW/7dHKj6dGicRQOwQ4wiXGpZJVXKxMwCWw4vYFTSnDvNQRSben99ZbOzThsd+B3
Qn0HHmjjMn931+C1lcDpEqWxlPAt9BA+lJ78AcvkUPBOW7Sen656Vc3VcM/37btmreNmUakjej5q
QAIP0yBLUe+omd/2PssBP2BhF/CbWE/2vW9jug3r6998KpuFqYZyCk6gI0b/5DqfOWZmOgx6bXW7
bdp6S2X1BcD9tRaXX0knNw4meXbITfJmwJENib09q9iNco2FXBT1J1HRx+tvdHpSHKny/rjlQygH
e9txd2QFZ4ZMEUHJwHaG3AcC8kAF3FCQmu70CqHdmYlpZ8f9XYvj79+Ne9Vzx21qAHHM5hbqsM+a
V7xq7GsfA7tcZIeE4cTh/daK+tXoNGsnJNBelcJncjdMQYdPqYxkjuKvTCLNq5ddmq7bjBz8IJn5
3PNDjomOvQrFUmwbx9/b5bnjxR0B/qcYIrcC7YK3Nw0FyiT14fPj7nJarguTLXldwZTUX3ieDK36
FZiNb3Cvv8Wt5cmqnJnQ+1OT83gfH5WRscxRXEQIni503xnyWIvBsRsc7SZJO7LIgU6N3fukDupl
XfIyUimgIhXU7XHsSptg28Q3DFyvwExCxZIPaeLC3jyuWlxfqxeuhAs3p2ILta9vKtOW0uR3oBBd
n65nzoM/BZ1RqhtR9nBhOO5Nv8ltGMmjVh8Aezz4L7VYtH6UAHfrURR3+i/10N56BjQb9znMLTMU
aAsSfJl5i9O73fFbTPYtkrcVqKi4X4G5tcJ4LT7yh9gByyUHrQrasl6qVpld3OpJNhdBzgXoMVMB
Hi4qGtBzPu6A3Bv8oqlgBdAseMWiInF+CF2iQJlUd4kotr0VrHvdX+kJR9Ji+BDrwZoYG42/GBYo
bOVM/DgbT8etE8bTo6T3NBs8GCUH+h1KtqwA3A6NFTlgziYlUZMgegX1c8GC+174BEUX8nfZc2Nq
DCoEkELxYeU6vRNKOw1cInAUS3QZMV/XFnbNd8pp10HOby2/IjNnhXPhEloEBtLIo23mVDbO1HvP
Yr6F2tZg3cGoa1254il2nAM8AzealI88KbfXJ9t4sp8u1PdNTnZk4EUsTyLLD31VrL2MrIVBl0np
raBksobq0UyXnknKjelG8KlHg94AV43jCYbC91DzwEAWPnG2EPVeKAj46p2xJzhQAz3GwpxXC7jD
/GCwOM5lARAa6eeu+/bpZQuS7agwgD6LmX5SV2wt2VMTziWhA83LwhKRp2WHrgKIunfTTWHh8iUo
zmXFq2jTTVaTN2mJD0inwj8S1T+iGV8bHcnyFOWwmNlNmDcF4O++evWKZu1ZrQ9fgfRj5nwcTCCJ
arHuZP+xtAbwkakPLKgtb2oPQDSPk+eiyCyglEpUfAZ2k2V2VNB+adXFxqmde6gaD4vrg36qZgVq
y5jwx86MXeNERC6GG2DfD8WYEiCfDqnyXv2MRi4PIIGu+2LhxYC3+fIt69q9kfSbXJirzky2nBQK
uG+bL7PHuqUQgcGpKjaa5Yb2yUYf+pnz4mlABnxBH7kmGCiM0nR7i1NVm1puZKG0ZMR1DlWp/FER
664oGejHOv9YftGMZkVo/iORzRfXSj5LWC2pdM7c42Rtjm8CZQRsCzgz4xB7PHHTQrS2X+NNvD4I
Gya2rWXeQRd5oYtm2ah8x+N4Zhc9WZtjk2B3YlvHLQZ70nGTZhyTriu9LIzB/cB9IK7YmnbtOvez
jRvM9fW5DwRCZSSTQtYQYPvj1jLTV2Xa6VmYG58oCqBD06Lq+Bq0d93nvp1J6Y37yFHYwadB3QUb
DZoasTHHjXWQqm7SBirHlvlqqwQ2ce1Cq/jq+jw/3T7GZlDigGIXvgqWsMfNcKc3HFh/5aH0+C5v
WyA5AXkCw9MquscS3mqZCa6Pyg/cMJ5m2j7ZStE2KoL4QERyXEEnZ19GWr2hEhBUYsH5OJP7zMx3
Q+F9TEvjznHowQd1Bbehvaz8pTZixa380AzdHW6pG+LFqHASMbeezr4U6n1Io8IkA6ez4w4xO5ow
jZM8LLJil/JbCTCF3kGNVPirLAbRSYltGTc30g4WgdYvigCZUDncF7oCuUTWQK55M6I1p2WSsaOA
8MMUx2UN++3xO3mcFsTVNDhQ63yVuexGM4fIt1AVIO69AqXTi/Ul7vHQ7Vd7KFDNZd5O5yLyylA8
A78RCW1shsftl7Xh4KpYZ+GAAnOl6pUW3zu9PjMXT3senIGRhY/DDIiM1qSVQQZObQ6oZev1q6gf
ax+3UHWAIc56Zt6dbG1IawDHgCgM0AygOZN5pzPNJlAlTGF1WC0YqsxUe2V9vPBhRQLKe7vy7tuY
zLR6GjzQ6CiO7GBPH52sjvuwMrrMqXQvDUsXIHHORxXMha7RDZTB9tT2Fno8c1Ya++s4gqBFMGuA
DAXJ/iSrLUsr1askRTxu1HYs3mpm/WDGak3d9EC7eGbLPBNKAHbCuQMXGqznEwY8h5Zh5RRxBtj7
eCWB0ryr7+GRdt/03kpiCbVBswpslgAj4bzOjOm4BKYfCy3VUQR/LGdNTcIU1CdFztwM+oNxSAFa
t2P9Ts9RvW7UDfFNQJj52rbUPjXzhWoEkJQin1mnJzdrzKtRbQD8HsytEx6wnnZlUup4ByKbBcOG
J33x5BfurZf6K7j9fMmD4SFnMwfGc62CPIebyIifRePHE6tg+IXOsAeCegS+jVo0g/kBZnBPLfHD
muj3lKrXLv5xvcPPturggAQ3W//UpLMSpkUQM7KQlz+cmK3Scng1zOEhoz78fodH2CHfkln6xZlB
BiYWoQH71SlljACD6vgxOlgwf20UQTh06tXHRZRqGFhbvHjZl+ufeYqEwAY1qtgCdOWCyzPdDkiQ
49jdAMSD3O0uF8EBus7ZuO9A2cHeWm33LHUe9aD4JPmPTscZxCD9Q8l+Yw+AnrqBj3dRpsUbTa4F
kLKkpM3AEaTQdLL14YEp95tb5QfN6h9Ip8PK2L7FZH8ZjOzzEMyZdJ3Zg9C+OyLpkaZFbnQSnU2f
41zU43Sn8nrpOGrpVBtI36y7RRPHUV3DcRLywi7cwYB0nQst48dNVjfOQqNfKApRpwU6GgQZA30W
Jy+cUvp8eKjzmwAmkKlbHIzEujNSf01NErbCW2FdHvSYL6DDsdbInKLG2Qkx1j4w7XH1PbELcjSn
9kglcd7W5Qaag2VNNkg73ZoQG2YW3+ZCByzPX5GyuUmq4FUBTFzjtnh9Xp7ysDEvPYAtsQqgs419
7HjVcwL1+ISMet+KraxC3sMmL6yhiTh69eap3HCqnvLYfbMaH6jirlkzd1/7S6tJQruCzYb+1Sn0
T7ZZQqnfsZY5HiGUmolNP4vs04HD4Rwc5NGqAbvf8WvKJqXQbotJ6DbBXZM6Dynt77np3nbJcEuA
Wsx7MwGanYROaegw6nRga49CyKIK2Fef60ClVHscHuHzWfO7Tqtv+7R+zGh5KAO+hqvOSg4Y7bug
jR81o/pui9hbSEn3hgsJFh/IV0rsZxd77koT+W1pNkhUoXTlp8Gcpd6ZDR71UejZo2QAOPf0Uw3k
VWu3hRXBiAOtesCKk2blwNOKMXDk00UL0PH1SXBmg8c2C84J1OACME8m55gEjgFl6eNGLqrvssof
XESmhmWPuE3c98qbyYOclmnGKQdaNbyNQJ6FitfxWBZ2n+egzMJ4I7EeuoJ/9oIhbJXYVFYHoX4w
0DJhRy0oGgks7CpZPg+tCfZCY4ChDGnUHDOTwSvjeiec2YiQNcfbjCwYnDwmnZBWcZX5HuxAckPD
/PmU03qnUbYSDdS/OraKQR5kcySss8sPLAlIACJDMt6+j/vC1EjBBtjkhDztd1od/4DwNWCX9GNH
XYZRl5+EpRbm4O6YT9dtPCxb4q4ovBaSVmzG/6zcBue5Md0RUgi0ASq1FZyvtPB691jjm0xXIJKl
SOHgZU8VgPqy5QSJwzTs5K3u9fc+asJBFrNlLA19bxWfkMF88ZuWH9omBouSBS/SgyAmc8C+EQFo
qokGHdm8Dr3geVCCrIjQYgBbUvwdHcyjygNPPLXAs9KgM1/6o9AlPBjy2KK7QGWgR7bqm0flWpbm
pmo+XP++c6suAK1glBsG0H7KNG7SnBnQRsYawLcRbA2hk6sPNqWvuaj2YHpjs+zd9fVGzx11URv8
1eokEwD79sbi1ZCGoLbDXOsewvM7IPXioV72AQQv4Ozo1TOx9Nwe+L7NyZTLNJVBfQqiEVIvDmmu
IYOTzBxgxxV8MlccpFHGYyxOPJNNBXryvPETfJYB8ZLEND5VLV36cfkYt+zvbWBIV0HCDhqE4Och
wQZwyaQtVpkUwNJyPEDGCA/9gZbsSWnsQ5P1h75SNzAJ3w1JsNP8+r7rm0fHMO8ss1pK6wmVuoXZ
m2vI2m+pXx8y27wxB7IzDODh/9ZQ//WewU8pdRzqUSk9XumuU2geah44eshDau8M/wtju8bbCue7
QGEeWxvpnq+3+dMd5tc4nLY52TWtOtEGMbapl4joaX1bVk4UfC2qaq1r3QEYPbjK1Ga5L2yySosG
9fD6lqhHZRwGFNTMAj4PsbHOK3Dn0gODggO3fzi5CRGt4R6Q5ZnXPbMPjeVyyDlABhFawZOhLDkT
uSaRHlCS3UgyPMhY27O+zEHILvyVqtW9bzb+umH6ZzsJ7iwo41jOIi/ytaiGTWDVjxZ8ZmANZlor
eKg8EK9Jl00VdCu9MiPGq1e26yCLkYUw/rLwzdc/4DiGoLtBiUc5Afi50ZfQnm4hVSmlbFrkA1Kc
GZ5S7QkmX5ArMJY4BS79zAuvN+eMw3c0vJP2xi3tXQW2K2OnHvwYmXTKwSZWLwDD3/RJjcw3AIKm
1gCPq/a6SstFEAO3X1bdo1tDIyCGPkAK47FETx47nTxYSMpAtTjKkpdeyHCAJs9ovJDB/k4QIPAI
AS5JhjDe81S3iq1u79ewAslAAVAm0GL+UzJ8kB774A7kLbttWz0UWh+lSfHW2+0tdVsjrDiETFy9
e+56O4azPK7vvGSfBVgXgsFJlLo7igxGx/G2nZgToLRPxgaq5jjgwjMSWEqcrCaHDgVFF9DwgzQM
ymBdN2TtpX0IbgVEnpald4eOWg2qA4md7Wti3BDLvn1uAVERfX3X6/CHLz3x4ugSpsr0YUg6ENlj
CNMiL0AssJjdpzqRdxl8X1O2sNcw314KA8lPlHjk8EPiAEe1PdHKA2nZ3ojLgwU/OCmDPWyUQqPR
Q157UVNtO7gMgLC56aWxluZmsORMMuc4NP87JEBa+SckBaCcaQrOHjJbBBrmTKKAm02gJigfqP7N
F9+uT85J4eOv2IO1PBZ4Ry2rydZmwT+sy01kjRQHn2ZnG96SwLLIK/m61tPHQN5I079rYd/C/ODJ
1fJPAXjknwb/VuvCghbw0rB2Texbi8qCDk1vAKU456YxKXr85yVx7sWOB6WNad6/yVvbVUOOTAsg
+HrWfnB580QLZGAHSD/bMXglbrGwxa2ElicQ22W+jvX6NtaaGY7Gz7zS0VoGNxfmwjh+IJkIQ5FJ
/hxYsKSsYmxjTTPca3az5qj1OvVTb9ffqe7s68C+tctk64E9IKW1GCkcIHdFVu9vqbAOov1UqNeq
Z9Aa8G4taXyAVYyQ5tLoxK6zW2gxmnuc/XGLaEG+F9AGylGJ/KRXzptpiXs9T5ZuQpfWEICckUR+
Ijcmc2/ttFgoHMsbLaz8N9YvuQZSq6GtHAFvhLzeObIIx5+Bal8Z9FXzNbhOGyuzR74wWVushhCk
CA3oiAEoFFk8f9AZe2xE8zCyy1TvvZmqu0968pbI4qnKIJpg9Z+Cbu7WcRIsxw5GiIbr1mjNOC0x
+3YeM+liL2x6BTv0m0BbKsBNe7GympsUVOhK3WcUAhXPegURnfLf6+5/vg7/m3yv7v89lPxf/4ef
v1a1ZGlC2smP/zqkX1nFqx/t/43/7L9/7fgf/Sv6Xt1+pt/51b/0XFH8b/pXjh6L1v96u/Bz+/no
h1XZpq18EN+ZfPzORdH+fAV8x/g3/39/+Y/vP5/yLOvvf/7xtRJlOz4tSavyj79+tf325x/YCN8F
jvH5f/1y/MY//zh8Lj5Lnn4++SffP/MW/9oI/glIizVWTqH9hfTkH//ov4+/CYJ/Iu2OdQKgs4UC
9wh4KivWkj//8P45JlSQmcd9DjuxMaZeeCXGX+n/RC0GeTgYu4zQsRGa98d/vv1oDH+N6T9KQe8r
CEjxP/+YHLA0gLwhyY/oPjnMlZ2H8ixuJlvoaqUbWUpsELGm0UdPgv3WBhJyRaVtah96oexNotvW
Iyof+VYlPtRclVbtLK9F+SWz/G3RN062pBaFvjT0CNNI2Hr1Zkozf4hV5rmh5UJ9BKpHcIF0VZPj
HpK26bb3yDBzoLDGmPwrCP36nEmsDigH48IW9tYPKBTtkJP1DACzc79bIumbfNP6Os1Dt45bGso+
yTawyBpWlNqQY2pqHURO1qUB1KdE/b1KU/9VUbcRC9EM0NrJsjbG2SMwi0NMHfOt13z/No/T4slr
q3yB4S8iklpQerHqgX72gRMfpaYEuSsHkX/Joav8IDrfvlEk/5vZ0F9fPAm3fd9ygM0zZwvJzcJb
2L5qvwKbQfUl6jj+C40zCTph5b8MLgc0KXO4f186VbCjce3NgcKd893uTM5vg1O2TQ/lgK1lKe0e
MArjrQl4/LEbmkabuX8c7/v//dBpbTTW6sFxea8w9azhq2fJ8kvKNP3JkwDxBFU6FDMHjImA8a+W
xtP9u9MoDGysNOtsC27vWtFFnIqiXDLI2e3qTAAp6eq99qDBGvU1h2BbunBYokOwrdFfsEX5X/qO
dBvAwmqYnrV2AGPa2gQwRNO5XKFq0X7otIRCCi8p5PO7iPPXqn6/ihFDzs16Z3IkrHSC4gLoUsDH
ORGUKtekCO6vP/pSr48j/q4vBOuZGUvVRqX8oLmfiaFWvR4saOv/rSvHr84ev+ldAzm8IO2+F23E
zedYGCuefy/EvVsPe+Xd6iL5zdkzbqrvmgkIKhbEatoobrKFDxmtQj8EPdSbK0T0/5lE1vdjcGkJ
TAKpZ8uEExcNuJBxiyngJUqBrjaXJbj0+GlgcwvbtmnVRoFqQg2UG9OCuYcuZgLnpWGeRJEc1tPK
8/s20uJikbNbNxmBVNnKz+aO7Rc+YCorT0uaUpSCeYRE0QMuwKGNMxauOTOno+Ob93+n0c9b07vx
5dCYBWuPtNHggl+FIWCWvjOCZ13P1kFMZ9JClz5iGhkGgLAzC6sh7lP/Y9lWxq51y+ARqLDkx/V5
dGEtT61DBmHqRkzRREs6nN4duwk+W0E/Jxpw6fHjl73rpyLrDLcPME2pBHCLDaxb9CDxz4TOC9No
POS8f3oZ+IVtwHEt6r19Z4w8FIi8YpWVWb6+3j2XRmCyjjkMVXhX1wgXgx66gq9oVt0ru3m6/vhL
3TNZxdztmVEMGSTPTf5EayfM9DlG86VHT1awX1Zl35VpG9V2vWKwxoD47Uy3H6cGfk3+yepVWtpZ
vKVtlOe9/BDT3NjEaOEVoovZpoYT4QKcHeMmCao5W+cLHzP1/2YZqitEYbn1lC2VkYAWb898zIUR
nmJRbGH0CVTQEIo4LogEbtWsRQl5rmw5gZv/t7OmoJpOATJRBwwl6iXZZiZy9GH5rXzLV+lqWNgh
yIxLcRN/FTCbcSHLuUAdNSSLfuGFc9qrl75wXD3v1iCtY/gaMM6jhsAGW+NvHk6fKB1F1+fwhUU4
9fKUxI49v60RaTtI3YDVkkHU1E/WaQD1RM9Dnvx6O5fmwPjn7z4jM7u086sY7UhZLOOBIkPZGNbM
hn0hoJ/Qo8vepXaAaQDJmm0NlYHeePWR6Uodd5lYL7/3CZPlHgeJr6QZYCRMJhesLT8FyNLOfMGl
/pks+LpMC9q06J8BgucdjzeF7c1EwUuPnix4EqQleJ8NjxLW18h9I6Oj2UiH/FavTG0DDEEs2E0g
K+4qf+/WQVjW6cyjL8zNqYPeUIG8CEQUjzQCtSndLiOT8bu4SLeN0f/evPypvPJuXpJeFBLceh7p
Qbes/CTkzZxHzqXXH//83aN5QpK+6wSPOqKvZEPAM042famDHpisrnf+pSbGoPGuiYY7ZqkGpLBN
p1rkvr9s+5es8hYNn6meXVhYUzQ9gF6VHZcY3bL9aKI+LpH6Ffo9Vz9gEfWbw2wdf0RVOCUhHBGO
xV/gvRyV8S3R6yVgdjMNOBdWwM+k7btu0qhvDWWFFZDao/JRVqEiK3p7BP57O11aoKu3YFVhJrjA
5KuarLvGMH/kJLPvUNPLNrxRRdgZehqihKh2HBhRAS5B4nwU/uC/JYYQy17l+jKoqb7LOE2GZZ7W
3mfZy+ApgCPJWhvc7EXnVbsMUr4oHGjiDAbyfcpqtTBxLGfNmrxA8UBLgZv1E77stMLcgk3YQCMH
fCtQnlrAYyB6PGiKLpVeAg5CWHeXWAHZJf0wfEsLxweN3OciW2S16T1roA/fWDHPDnzQkENpiMtf
UahW9w21y9frk/BS705Cl97lkgUd9kgwLpam5oQ6dsnfe/QkdHFqUGbFWELwgHx00/IA+fGZpTMu
kTPJn6kTg6V6ze3HmZ1Vd8QNlomUy0D/+FvvPaUju0USt7WOh+PuUi+cVHwh3hzV9UJ3T0sZwpJe
7pkFj4RRsaXBc4AFJJ0hql16+CRmeW05KK7j4gUo0Q18iLeVGf9epP0pE/ZuEapaxKBilzyyfTYs
YT0JzTWwIGaG89KLj3/+7ulElX4pCJY488AmMcSGa/Q3Hz2JTxwbWzB0OCIpAScezYDs7hyx9tIk
nBwpANwfIMRl8kj2ceiTFBYPRWh6swDAcQmem+STpal1QddYOhCWSd5mH7uuaMKsYB5UmRrzyU5Q
S2EKJkpkyIJ7o8j4jma441ng7M+E3kvDMlnAA2eZEl2G7bWJm32VxOlaA31mZne68PSp7k/G69L2
ConPc6tVJ4CT8ufyehdGZqpUjo2byKo1ENQ0lG1Brm8ctqqpHV4PEJceP8kNQAUACgzA5EXUiaGP
VX1gJP6qE32G4HPhXDAVhoqpnosix7nALc19m7/RYYiSDOqs1sxivvT+45+/W265dNmQxRWH9x1U
bLx2A6rNSlXB5+vdc2lgxz9/93jKB2Y44/sPXbPI3RuWzXTMpQdP1jJYGkq1Ts8jYwTfjX59s2nt
S4+erOW6g4c1F3g0dlsU/JelIVfXe+PSaE5WsWFoqESUdru1oK21al1fCx3J6Zp41nBXW0Vyc72d
S18wWayubiiHNBjUhsJvdkjYM6n6auaCM0FC/+cqrQeTtL+plbUomoTDGlK5q6p0QVv03BjIsyZB
PbKqll2gy50LwZ690TErslPuAYzZuDNz9vxZFiqgx5OqHiybSoviOqGMm9Jpt1WXPKIq9QkZ+xub
eDNB6fxoAVl63Exq1XVf6djnjACUp8SMUlLeS5wXwemdGagJ2uBXX062aXjFQwnWwG7X9jklC92B
VmhXwQa7JRD80AYT4BZeFF/iguebnFF9A3GXPtQAJNvYSnVP0MfXP0u/S/ZtxuH80CXuTiUuUjPU
pxGEubu9shPzhjuZ2qUBzD2vT7HzcUMPJnFD+pnZeBQvbqbgrBl7nIAXQmUzc+zS0ydho6iyQqCw
xaO4+tIAVqmGN+TxZx5+aVwnoUOmoM27DkI2Lw2U/Nkq08vPnUQ132zbmfB06QMmMcRINHSIl/Mo
5+5BV+UT0lnIUDfl6nr3n1/hkKQ6npsoKBWQbMTcZCPv2W9LUHLdb9effal/JtGjSBozsyWWF4Db
N54p9jEj2bKj8q5n+dP1Ni68/1RC13aI04Df3W2LgtTPHaRSl7Jz2UyAuFDLA9r3uHsaGdDMhuj0
tgkE/EkKyCF0QnuT0Bddw7FEW7tNkawB4wbyd7CNg5PGgIhVuhva0um3QGEUD52bNqvOGmBlXugu
/B0MsipButnIzDJmVtGlbpiGGNRi/caRYqtnvg3GLoxgJaL3zES/ECenmLEYXD7XhYgO1qhnIYpp
9JBpLfBgfustGwAQ4EVptObMlLzU2rgU3m/1Zp1zmelmlNXWcBCWRm4h0VvfUNgN33ilB/EOrfeG
37rfQNHkuDVJ0lqDdUwb2V7l70zRBaGIezP8vek5CRExSqtuB7jklgDvBhxpb37oC63/cv3pl3pq
EhwIiJe87HwDZ64KWnbGpszKbV+TG5caz2XSzgz/hRg0pWk7vSsKjeAKOPTlnmbuj7zUnhpPPF7/
iktzdxImtLoL6hTGEJFWrH39uylneufCc73J8cIJZIWSp29GA+47G3hAvflp7c/E5UsPnwSGVrVD
KbmwIqp8uBm0wIIRaDT+Vo9409VMewflNdxiaFXvGy0Pjfr3rhmwTzue7pkqWQ2ZawB2yhYatbrw
tCcb9M6ob+Cb9XuvP1nAAfyX3VYqHjmJedvj5hE2tXRnVtQEsvjfk84UHM2KNq41PbOirgq8DUGm
diMSDcjxrEE4tTU92QgUy56axk2jwTLLHdFgrAmRb21VxGW8Mus4WGArhdHU733vZJFbXC8TOCJY
UZtyZ+F2cLECKG6mMn1h8Xnm8YAl1NSrwMz4lkA4Cyr0SScePKH0Vx+IxJfrH3Ahjkylk6yEVt2g
BWxbwpwkapymeNStonq0oVmysjsXnjCVyX5vx54CPB0DPOqgTaxIsuSFVg7gvcXMoy98hztZ8ZzG
rLCIa0YxyXDdsgdtqSu3AoY1e7OI+NIbbby63mUX1v9U0c4ylQN9INuM7BpAnTSAo1frm+vfe/hk
/atS6yGg2rEotqW9By63XtrKnMOCXHr1SQgA+BPek0w0kQsHh7iDn3Ovz7z4+IjT7JLuTla+0Qsz
kLXfgLSWxysXZ9ZVQT34XfZa+61Jujky1qWBHj/t3REhNlsFggFh0eCkPZB3/4+zM2uOk+e28C+i
SkiMt9A0PXqKp/hGlcEBCYkZAfr1Z3UuvpPTFcd1vru36nXcbtCwh7Wf5cBvy4cHq1Z0pxyCfqsL
kf2/X8ZvDObfvtTV9q68WVla2S4nY9UBj0gryRLSmzKLmxgC+NJrPD+ZdOGfmdfGZVJTeNF3fovp
ALggvKrIB5OXONEvjkHKFB6S9G4qNbnV3aphnEjGA4IQBN9aoVtd4dqePPMGAVm3l0I4v1bZOzIR
ksaZY/vlGfMWLDGBIVv49AbPBYWJYDTH9rntaJmTVfPPPKo/ep1XZ08LrX4HXEefCzEGGQ2cX3Ds
vleh+wtTBG//frwfrcarBKTufWFLmC/kkN/IZC4FrAx4+Bl96Xd9/W8v7yq4gP1SGa192ezR0QaZ
DgrbrGFOfaC6lydd1dVrXLq1TaqxjV885fFbZVCYhxm0zbo2YI9QPagwLaRvh+PSeGNmuT+r1MOM
xk4GNflM4HQR5f5t71yLIO2s6Cqt6HJkNPsGs4zUwTz0So5r4Wzl4mexUC8hfAc1tAWmkomd+te4
++QK+OA1XMsjR4FqQDmWNGedFA+qsPIYo5f4SXnig/3qXx1oZeQOo6NR+QhFvGwtRAV35YD7Juh4
fA+VZ/jElqF++feK+ujDrs43gA7QucV+2AP+J1/4MEPf73deKhpDNh4XPYCncZ//+8MuV8tf1tc1
PZgAd94K8Hv3snI8DCdQlsJmYjj4ori0+UK7B/mk2tYdBC6lW3zGm7+EmX/72KsDMJSawnzbJXuN
i7rFMIlTvAd8GrNlDb0jHChRMRuc8B6I2/6TROm3wuVvn3l1DsppIPFkAnyjGYZ87TCMZ+il9ReY
VbC0CDuYMTfBzDPdmnDHxBRtYWITvfnVWp+Gdq5zLl2+gdi1Roe1DB6UMDqDO4H+Wsy1C9ngog56
5A5oy3QJM9EM6nkR5fK88pg+X+S7MSiqfnNbOxhRWGzYZL7UPEc4WJ3XsYBrqe05R98umFPg1hqY
5dTdgc2Tf4bLaPzJHffBTrlWIpqgBidAItWOQuGmkcvgC12s/ifr6XJT/uUhXwsR/VE2w7SoaQ/y
Fhwpl9q+cGYxe+L362dD1x8snmv09kwrCtbcMO0b16FrsgweuRnbvrovV7vAl5Y1GAGL11SXFNyV
f++Tjw5izBv8nyu7cUpOPGMAzjFAw/KiG7F2KQxgescCdunp0nnzg1lmrQuHwllM9N1jlTgHsx2/
0DEEf39kfpTHtaEpDhPQwoDDAR2qJeTr5ML2+t9/6Acv4NojRrYNUuoArzew4XJAU/g8CvgwjWu4
pP/+hA9u1WvAXEkU/BEg9d53M3XB3qPhGSz08a31LskJrf5/fNr/JErXUlAIJ8GmqKdpL93FeQx7
D+PwJZMQ3BENex/p0jffNV6dutXs3kTOtH6WEH3wDa+ZplxTxRtcjXvSuPcSUFNC1bZl3mYcwGj6
91P8aBFfnYCYPuyWpSinfejMzZoyT/bHCKALWKKtFSpszGm8x6jlA9pFEpKk7N8f+9HuvzoEY0SD
XiRInVdl+WpwOmGk2P2s0HKFrPzfV3a1SWIeGVZ0MJSdO5atMauOk16dAI5gBSCs/QDvhKAX/ZEb
2W/QtAJMkjVtruoaAyRw1fqUJP7BHXptPjfJsCwnOIrnWo9OhuEId7fGFBdNFLC7YZnFdpmKPhtA
/trAwjmEyQOxO9OqMINHeLVlc+3nlVLA6GNu6IVS/Fc8B+F/d0peaxQLG5ZBC4DOjlbruMW8W7c1
pe1zDAJ8ZqnzwTlwDcXHmlFj2fRk11TTkseDMFkMXdu2L/RngpMP1tK1RtGGyOhH2+gc7YKN6OUG
o7Of7I6PfvXVQgovMA3H4FfPHDN9Oi37z0CHH/3mq3g9mqa1t7OnINpo+n03LBUQ45Z9cjZ+8NR/
Q1T/SOwYxKdQCyJWKCLMRRdsrGAXCnjiTNVnFbCPCkjX4uNxGFu6gju5n/lEXyI+wP8aZm9rAxp9
v4JhFwzHuPe8n1EByH4Kmv/yHJjJVZmMG3fD5Wx2xEXBJynogO//ySu7YmH8Z/NfK5dV1c7+UKKp
G0GPfQwGGcJmEn6FMglEqNJyrfWmUnxKayph4Mpm7fcJJpjJZwqHD2LZa2lzPVQoDfbluu/H15E1
uwExAFp+6cBvcQHnnuWJAzHXvw/SD970b9DRH296MHxYVlgb7RoAKncYS3dv6lDrfdiI4pNT4oND
jF3lfgH3O23EqnKglluAJXkLQH64MvEEI3Cz82CFMG+myXc/+UofpXDXytfS61umZQfNnpVBPlQm
/MmXuX8OAr5seI1x9oaAaCJmAYIPfrLfq4VJMNT9YUNRS4AJjPzU3vCDS/haK2u9Pir8oJ9zxxPg
uHYZaDZosK5J9anNzuVB/iVYvZbKzsOqbckHlRPCnC2v6IoqQSxnUG8A/RSpP8TRGfPR8xcSwdQ+
K5Hj/vB7z34m9v9AjU+u59bVCilEXLdz7hXj14K2D9NqwEt7hHZ6HxiV9119y+Z1H7bDtm68rIWv
oBXTlobFL+zglFE4zRAOgCHLBCFdEoQoulTphPjSmVXud9UnDYMPFuPvCdo/1jtOEjjiuo3KDZDD
cKEemiOswCMKhxf+E6aD6xOJbfxZx+6jSOJapisIM1Vre7waX8FYqPXE0iROV/AfEhrHWyceHJag
def+dLBov7uz6/IEFxyrd5jOnzLXDP0nyf/v/fa3ZXIVM8FBttSS+AZXBvZcAvJcF8C2y+vTCROx
O4NQ7Qg9HVxQYQceWsD/GBRodQdtdOeYVxRdfo6CBQWQZQLjuIEHDgoHUIfoHlIHr5DdFhHJsOO4
NDZgplUbDfVcxp1A5yOn8tTFbfc8Ogv/MpfWvwV4FV7ctMJx8MnO/+Awu5YTt03ROBiGn/IF5um7
UBdqN3mOTN1afiby/CDe/Q3Q+mP9dA71gn4kU65ZzcEKF83esaufAqXr5OFSkpsJI6EPpHM+Q3d/
cNNfo+GV8UldcQCBq8L/BmR7+Ao212ejEx9sh2uxbWUhP2F9aHKimTjUegr3jmdiwM30cBZcyntv
WMdPShcffJNr8e2i+cAw06py1tJt3GOlSZH9+xr76Fdfvt8fryWudW+5LHQu0PN32x8CjYD/7jdf
zvU/frP0hFhACRrzyO/JiVBOQaZZbf7v3/7Bir3W3nqzHWaHVHPeom6+kz2dN9AITlvwXqJPvsAH
K/aaqNiTqYYbLmDKkHjp27pUDlxBClzBg7X2ZHDxHojHdaqCef7kRX/0ra5OGscZWDsGDobkhD8l
bRcCAaQ6Qm6KWnQP/35yH9yrv0/cP96Lmpt6qRz+e8KyP8NQtTwLvymAQezi+Ozrpfp/eub+JyL8
LZz746MGt+DFMGEwuzdDQ0H0zhT0hNkIgx3Y05VOGq1abtHt3KEXcojal9J2n8VnHy3sq+CJw0qW
x3C1z+G5Qfa+Hb2MAK20/a8e4rVOl3szBijCpc7LcTkIh26RbT45Zbj3xvoToswHa+Far1s7vgiC
2mBEKAzivLYk3qyA3CST7D+7ZT9YCtf2grDDbIIGzla400mfmLa7B/dp13uxTWdVvvx3j+rqHGgk
wbRwiZRoQiads3VYt17py68+mmoPfrF+JiFy/d8Z0F8uanJ5lH+sN1RSRs0xgI7ihuzeizGwtxo0
2AaeOe66LXnn7ZE6NU+TXdWugOjkELtyPQgASmDZrYrUR548pO48zi9Af0wJDUBSc78sRb1duNry
+UdlUQmC7QSl8JqzaNkZFR81DHqHasqH5gyQyc41NLNLmEaKbmIBn/tRZSEmSKhq7xFG7Pp+OEc8
eg7wMx6gxZFbHFanhfl2XcDK2q9Sg7acC58vMWesha3yWL7D8gUjmS1PwQpDJfFSTakh4162bbuk
YrGH1hV5WNZnRBGJM73KxcD5gZtEujEwmHRfcKcC/+Jr2aAMAofVRAxPQQyr3zb8qSdyqisI81qU
r8miElh6pI4nk4U7W28l7zJ4cpri0no6hKsLIZjZqctw1kVUo3Tmjw/KrmNCBtSSYOqajF1zpNY+
RvO8BVrsFiPpW+4dFP+umXsX+/NXb2h/LM2tQSRDYPPlqrtZ/fL4TwE8rgyqBZxWuZtcmcZuj2n/
eeMNfVog76CVt+uL/lSE0zvaBgAatal14oPPdwFsLaifj7RK1/hxqMOERx18xe4r8eoYnrr6Vo3y
sWq8fLBVwukj4zYp4DTWtFO6ul9FaLEQgAoegm3X1XsmEJGJOtiUIRzoUKDnCM8jW20K9T7X3Wat
wNwq7jHluO0u5ieNBrkQPYIgSqNeZ0t4B8jcYVYVggOBt7J8ZzCqa8iw52zZy6g/QSGf9MWBDq/A
9GeBqnIKxJ8GHnaOv8P6jpNx09X2oYvCtBU8LdkrH97djqFLexypOLTzLY+haZ7g/bLKaTuS4zI+
B1QffU7hRvGmaHXHync9v2nJsSZvSwGIoyecjS7yFYQOhHooEgdwF/b3zF3GBODsZLYgd4UjDoLp
vofrScff0bROR+6ftN+YfGTzPsCSDWCB6hTBLuJSwG3g0ZseaiLvOS4uROv4iDYhpbdz4mmnQ7AG
6XgP5uBtHzenLuIpgnf4p0zGJs4otz5pNmaAbXv8vcH/XDxz8ubyLo5+jeGQ+DPNS+pswIXDolYY
GfZSr3UxwYzanBAbR8I2FkCsDjq/QmwHGuXthHZ2EK9wIOJfMUOGFGLAPwBm2ETvPaJ0E1ncQmR6
BEsajqXFpugv2EEf0GHnp22jLaL1zI5oyLcPXeinoJzsmt73kISiaNj68ugCJWe7MHF5mZfxYIEj
vCunGAbDdVqUjyOQWvBZqk+1h8HdpnlHKTJxQIMNo1vS3jfV3RjVyO3X2za0mwlIK8xZHRcYyiwQ
zHIFFGa5b1Ys1jFM5qLGDfp1BB+2buy2YtNOjSKzM0ac2wUi95ee9beLtV/d+QQyH7rsZ7LeBd3N
WFXpUpkUlZE6Vt+4Ux9HB0V0Fh9CKg+yB6DFoOFl/axr3Kyn4QbFIcCMigOYh9/dFskvMOO8vwn9
7yqWmeNj5M98L1e9bRy2FZWbM6mxWfVjCN45nTBZDuFXV5WbGa51jvEyIP1+2BpAJR31CYH6UukE
0xzJyJ5aXqSkxebxvwfi50K/lnRMvAAdMIBUwROHzgNv1FYLRs8Wfu87YZEua7flAUvDrtma+Ksx
JiWRfDHFubeYEFzwfaPErDxBWI51Gge7kvo7VPI3Fel2fvMaueK4FFHu66+Koovg9u+T1bCCFoc5
YhQUEzcdI34Y19eum3JV5uPYHIvllljz2HfnuofbaHt2Zv5mCKZ5S9wzPj3UYLO1TX0mlMB1i6We
h1NulSmYSUkNxyili7QKUKej/ZYhmhTjcOusBFTMmzhCZu99XbRKGngjce/9UlElqt06zc9F3Q3t
snHD+rmoXr3CTQM4vcWRn8/VuuEK2iqsh1W0x2CcDiVhWwMfvbnWsCdW2Vq+Rxdj3OhbI+vnVtHz
EvZJW8yntcMrQc3+0JZ1qqYpq9SELUkT1oP+6CH8xVFRM3XLu/6bC3AeLbG6p3HGJbGcHYVjgmJO
eq72sGkExTi0qaI0LYHMDJdgV7QSNtf8bZWPeoBvFWwnysKC3LikpY8CRTi+Q7awx/RmitHiHFr3
NOiREYo4s8OSSPZC5mJfsgZNhObOEEyVFQOUzEfMjWYRwm+MPoBQBHczJdOO0Vx13+j0TSu5Ldcq
7aoBQ9BYuQg0gSvEAXcuND66Ej+qErk8eaStT3QCUArIOCSK+xcRT2LCwVbPRxc+ORg/9SUUwj3w
V8cQBKAoAXeV38Cykt60VQmPdkPwCInxfdTkSv1OZkO+0AG+yJzW7UMF042t6vENIB2XFl7uy3BE
XW06Lc7gs43f8vlBl4U8T+Xq7iuYN+Fmj0V/qFB2ajbzQMuDcAOtkzUslEm9VRRH2/v9gDvcxBgw
cd1smaIQTMxK7DDjhV4fpru8X1LIeK8wFYSdCRWhnxAp5ijtAPOGmbX/XMDV89SXdrht+QIKg6/C
5rFcatA8nZ3syClY9L4vHHXsGcrm6YCG9N3aaNgcQeGcG8RIWYFZwgygPpJg2v+7bpenNS4v12dj
srZAiV2x7zBnk0dQxOFeSHEyNYIkhcWA2yB/kRhswp6nodvsbDgcm8G1iRLD1jhN8yQLcjK+zlDV
xeNrghPkPHMG16XXgitUVIZqHs/Es9sRXYKbfplv0fJts8VHS1ha+WXpQGTAuPCJVtO2opM8NqHp
U7+jUeJaOoIKgXE1ychXDI1kjQLhkKjxvoojnQCK5oG3qp/8NQo2lZznYwUPXhWLCpPSOOBUbJ7m
snwRfUz2tVs7ILxPGx0FPIEgG7tLwHirNS8udfdCjV+myDvBDGbPmtDZYprjVUSXTnUT4vYMKrgV
QxiDpmCAunwHBQ8gm67spxR/HX5hKx9mOmzgyLRrXO8OzPqbrop3gjmbdiIvpqtFuiKLcjGXm7oR
jEPt+oLWXgXDsuh1DE0MDTdwYVG3BzxBY1TbzboIcQso9KySW1GOx2jwjzWq5JHq62M3kAv0dn0T
47JswI46lKOnk1Lyw1BXZOcUNEEp8onbuEiV7//EvDYH/n2McU61o5vUpgEZxRA4QsMmXm5D23g/
GrHaNAL3blcCviegPCzKKpMMFvAgoUcS6qm4RVzhcLt0iZEMyFp/moTeQsJN64dpUKFOnchDEjS4
C66thrVbEsyYfGMlwLYxK+oXZeO+BZ7VrEE+raif4F978j1Es1HBoKmBv2fsuPckWtkRFmVA5bK2
7zvE3WgNJRPCq+8hZxWG9RrZAadpFRic1gRsw5QTbWWlySlqFUpVsZQhevxsPEcuCIH9ENGHccT0
taE+GDf4BSn2S8W2IY/mdjej9/TNpZeurpEr0KS6n4MNjTpMYlSVfcIoa6BSZ57jPpXWxvnQD61I
IjIQsY1hlHuo+tFJUQXEEaLKBX0U4VYhjtmi749AP6g26yqnh78Cnpr54VWzLPPIgW2et7Ko2qrI
utnIRnuCShZm5IsPW9tOlzDicdwCowm+WSSW4SQMfjaQqahmnVV6Kc9yUmIXldP0MDsDnmM4B21w
8ND1QEQTYwrngs+tOhyXKnKT2EOM2sYAv7PYGXC9Vx1v9p6O2+YwMVqNe7Ng1jVla9lxHNVl22xF
sdg6D+VQjxnkFu+hIg14vI7yN/EKJ4VtS5HDYZzXUUViC6hnQHIFVGi3Gr6Um1r6AADDUkolAhEM
Ag0NJKiG2iedYVrYJzCXtcjYIExzk6hCKQKi9855LuqW3sA7EiTT0XO/jVMHzsrqYERscIl+gCmY
7Q5axwrcY+9iV6TQ5boLuDvuPKznHLxq/+gXoUDMAvjfwYSeBbPHneJjCZ3njvm9fEIrP7ptWjNk
hV6XhxYvYklaz1vuA15PThpo3tw2DewS/al08zEgJGvjadhF8IlA0reyG28IuzPAOWpTL4v5Inq3
TGfPkvu5QOKSEtzkW92IPl+LtT+gBy6OOqCgaJEOtaso6oP3WbpwKKlZeAPuqf6+OFpnDYrr+E40
qFN6CSeZ8XoYm7dllMNEACuspuOwDSE7zzUvfJz6Yr3hvtcfbcnGbRABDdvDmx0sDd9zF1wDABIi
9g/9DoqNOKza0yy9JFA1uE9yH8mokElduwCBd5U5NGVXf5kqw09FPRdbqQN1HEQxPxblwLdY7XPm
k6rCTp9J/QvxjdpMevi+qqlNwL++W2AqirAenU7fmabjGrBDXwscFON9gRQE0OuFporxdeOuIYTz
rfjlru258m35Jv35mw05clO4g23Knj9QOnVIY7uvoIQV6VTaYjsH4xOpyiaNKjXcdFjB29HEHK9o
NGBreCQj+Dmc0P2LhCcbiub1swPc227gkw9Bf4D4hLj7ZghYPvXTvKMl3CmijlZbXdszZ/5y5HwC
hToixbkJRZnKzjLwW8R7x3EqyaB8AcIXXL1ZNhjRig1YVmLedlzr2wqewKdo5JdJ+9ZmJqbxZoCi
BBZI67IxxeRs3B6R+NiuX+bY73/GoY6eHPAa4ernRTfYhCscmIcorWpZpCPw2F+WNhL7uEZq2Ngx
Sm0RRttmYEEWEskfOAbuj95Qdomc8VSYqhVC0eClmXoCbFvNU6na7isvqAPjD2q3rB3EFr4yfl4j
Fawwr5Q2a+RtIkTak4fEk/pOlBABq6oQsrE0bJ360ZQlP49ypTlmCGsE8bwEsts3B6juqgStb5WM
OuanhSpxoO0wP4jGgYy5iArURrSPdK7wUZaZ7fvaQnmHsdiXUTGFPqYcvjQYxtprqm1uGzVDhTI4
OOwBIQl8oc/OGHQpjMoMwDYGDr5R/6jbAq9FlrCaEXYzVlpk7SgWaETE9OaVZnxVCwkxmd7dysv5
MTVzm2LqzGyCMgR9VbWv1oEQl/oAGHZlV5y57YNcVXUMqTUeMtIwdsPmVp5Jj8G3sWZ+ViBFuiV9
XJ7GamEnVkzFBv3YKIFlA/SzPozoSdkWMKlztbORyyDSOZhfFPVgNlObJQUjHbc6kHRJR2e7gYp0
PteF/qU0eZzYdL+4/pi6XN2JafpBjGAZ4vp7kGWCXb2WForPWmcQNYinksQoRQOtlgSSPakorL94
GOzMBjc0m2ZS92OPW1RTpnPfhE4+xMNjhSMxZRo1FXwRmLytUZetrT704xTt55LwzFlglCmsu/E8
jq2LGaekKvvvpJvsrYXXZMw5A2ONNs9uxbtsGKyL9h5xd7Mp3kUw1Slryv52HV3yYGRTp0I6WJZu
tBfQ12caDIKM9GEBCkQp4R3gP4+Bms6lt8CranSB5Fk6bxe6bYt4f37u0fiCRws8uA0knIk09uiW
8mYRcYRbLJh2ZoqDdOZOfKOKvoAjgd17QescRTyrTUvdHXRj7wUceNJIG32CGhKanrjrYAil6NZr
3Civaxkdewe3iIjcZdNY4SVuMd4iDttj25wWibOEOTjvehr9FIPT3+GPv2vC8Vy7g652pmsQdMkA
RgrhUOtbFH1olbXVYgtYcyz3BmPUKTKv9p75dv6JZIJigYDaD4R4MZlvBQbT14tQfdjDunqCv0LL
wcwPYGeb6FDfExjUpqxenfeho2EqmPIerNB8Y5fCSTCO3GbIQ+dkNfW8j/sm3jBdIiLG+HZCS4qa
W+eWdwum7o4F9sWXjtj1CSliPSG2mIZ5U4/M/Rm0gIojJBiSVonqrmzeK591O22QNsKv2ubLSlAD
1K6XriuFJXAFt094XBVpjODpqGsVlQjjSfy84G54hCfI9OTBh2Ar3RlS6cK5tOLUfL/SRW2pLGFy
gxbK8GuEmvfiMALh27o0FbjhctbHuR+QXcU1LEjQlZXyq1cA5hINLcWHsAG3SclIAtN45633Ko3K
XQPhR8/dh7LV+mkcuvBhHID8dxca7PsBjg1L7dAjpif9DYsnnEazWAn68qgDPyP6ijGM20e8SVBw
W99AzIV6x8IoFMMsa4DyjWs4Jt8XpAB1JdFtFgPyucTWXn/2VjNDiGEmH6cHPNdcy1kKY2VyBko7
uHcLvLosrtc4B+Vv3Llj3SWli2d+ycamnNq1OLThQrOwlliFMNGVx9ZxwyfrNQTlCCJQNyR87F6B
6/d+BtYPprTUGM9HdIPyl1MVVca7mJwc1PWftAc6hIHr0jdJh6DeTrPWDbqiAjW9rlxwa3ltpJ9d
ITq42EcYSdhgG5dVirH5KUjDGujVDNP/oFbYNl66e8wiiv7cqMY5QhM3hxjqVgVchYKyU4n0bE7R
b4/zObKhPq+w2NqNDotTKkUIkzATspQSPObUqUN+Y7pQHdzOiJ+BRMKRREUjj9p4xQ9hzLgJZNV8
rWpM2MMoERQi6IO4OZNZmAMuHBcJcXMhHDNWdakAU3JjKCh5KBOsgZtV6PPXyRA6Dfb3IFh4C6RF
8bzaWu7HVYw/xlK5T7Bn8H8uhoUbhzTlDS+KZluU3XyHx9p9UZLiwlMxQ35RaQkX83VNRnCMu6TT
lueFE7JNGSmgSFQQ3ECZTx8Dx1PPcGMKshFi7hN1XPayKL94Q/jsIOhllY/0DuX8MmU2snA8G0Rw
UiGdcfxG2nkbe09nKCy3uwXTNnekBBjRB5wMlpT85Mvafp9jgoFwyOVPlsOh1PfnPjNC4Gzv4iWG
XdWgftRiUl/9OIrwdxSznbYFGOmItCen6O9G6RGdynB0VoR6lcR4pkQgapbiuwi12HROLbZANdPT
EndzRuAWguvc/BKoWuACARI5MfOFuQyNmIPrvHiIVhwyxrd7p6vh6+frDsa6S4/Sn3xp+IolxF9m
QFEbEBJ3UA4WD2UQTlkdLhuNlBxub9QkhVIkwRvdQIBmtutFWROREB9gohNA53f1VB2dNmgT08xQ
41f9dl6FgLn8jKumQXKy0Q0u7BE616O0BFX+qnuqJ55Hk7OD/ySqeCa8D7vuAY1vF+Pmyssmz+K5
LzGKpQjD8KzfxllW9xdsR0OXE1KJbGwMfEjm9qdn1q/Uc780K/4o2iGubryNH1UnPnsnOP3kvQJG
LVyDA5HIiyvxHrpyF5kelSFUjqEmMRaZFaxjPMxU6OlotIS7XrSjoVSnNa7apOQVQlqqA5TBsQtX
3qHzURvvrJy3zhxN4zxruO+hYIN+LbwkgN4Qeczbt1DyrBi8k5hQdlxg/XMciT6wDlvR6nwCZCMw
a44TKsopJNOoHm6ZEshGNW5lduuowUmXGkE7GjgBNrXN17WE2lbq8zCNx8KBb22O0qp5ha2b7T5p
1Lrs97z037qClw7xH13BaBlpN4VBuYuLDg4hsBKdXmD2smbh3PMnP9LVDdqfCONhkzA9dGUEZJ4o
RP+jkY390neDs4tDxIYX5jRzk4sYI6+6+mJl35YU/HNE1Sc1lw7dTBXMc7YuIr2zYjHxttE8QuS8
Sgcu9sj9hyOIMaOTYC1Ov7hs1iD1agaXYYynyzt/qMl7G/bu3nAJZzgUwJAplYOHxl1rzfLWLA39
Qpu6egZMOojABV1i3KqDnfdePS0ZBkckkCjMf+DaI/c4QrGBnS5KJeqUv0Q0NtnoLrDIQEjk3E7Q
hGIoYeDduJkGBssWOuoKURIBOVBIF3eRT8hj146rl9R2AnLPjcxT2/b87ISSPQ6Rb0/rJPrbtiIG
cqzIQzVYWOZ4KYrF5tiGQYcouy/P+COmu6JFfRW+KITuu+ryow3kaa+wrmKXzaVhr+NDB5AsVdeG
iQpWs5MKGEVErPCJd8XA3u1qMEdBynE6B6je3S5uw16G0Ct2RYcEHtFJ3KN7AVHpD0dL91hDPfUa
90X7Eq51c89GxvI4aIcwnfrFP/ne6sDgbnDfqKFIMz3m5VwX0Y1XdazHHmDDibMQ7SxMy/8CRB11
ZBUdvOJ/yDuTHsmRND3/FaHvLHAxo5GARgffl4jw2LcLERkZRRp3Gnf++nm8ujVCtzQQ5iZAxwIi
KyPdSbPve9cq/smw7cBa4RW6T+aue+mkN7/as3hlZI2PVoboZRWrLPuuXVJntBfOj243ejeqqLhX
mliNRyegUWfCO/FZwexXq8TU0fM4+zJeu6URT2FeBPdhQ58XR1Fn+IDHrDyZdgQuj0Mv56fsGRXv
lLW3+TxXR1L3vUskPRbLbMbjlEgnlcROOjSFYzspllVn1fluiWJxitxZbSPhTcUhGG12Az/q4OST
9K0LvZDT2CV9YCUYYa9re9i+IjbuvpK5jVL6nWovAFbvoXyV1UmaZRJPlbu5tjmCUkxUm7ELg+SQ
xkLeeOikZnSqdvTijyAgu8jR0a3r5ZCnXsq978s5adfW3LX9xhUTqGtUzl4CR+lyKVV5YU6d4/jT
yhuC7hbzeECKjFvYKzTPc7DheQpegzZY+KXxacmVzuf6EOu2bvE9TtFZt5H+UJkvj0szRrDJU27W
JmOMIgE8DG9i3UVPA/j3NYMiPjewXeekkdnRTUuv29B81Yk1FZJBf+iTaCxWxJ3nd8qnZyON+vpL
Dgv8AIUS1k6X2ly/EW/+7bIYvBKDUG+V8q+6vslskq5yfwNp2KRZTl5Gy2pTeC+Q7e1XgaAw3jhW
XD+gB0i/Cd2Izjx2FC/5VxseDUfqdpgbUO6lzgEamdJxDwTfhH2Ir1pr0P24WJa9YaI7SJBHaz1k
bXApsGM9d45eXoUGlKYZs32fQtRwFEm0r+5SdglbcgnFWE5cYUB5aZmscsMSz4riys0A0XqwFu24
2/7aSg83VSa/EFs1u9mRza4rYmfc5Jlj42ky7vLmjkn/04eLW2/kkDG1tb0Z/7TSIDmyOSzcybp6
x4TWtuty5g4pFjH8qlQzv0lekTdtR9aFZsz+1kpE+Ebi//QTgOPvzNDb/pr51blTQaAgZecFq1Vf
xz997HYkksISfLYToberrsvEVk1R+FKqvD0YbRf3Yd/lZyuvgrdl0MVlrHz5pPMhbTYKovgpGELp
rsLK7T5LARN3nb+x3Zb2NToaljeYUnV90mPL8FNRzuctQ32u7MzJj2zGtY0qJB6ClbLn6RwWqM/h
/ZZ2Nee1DYE7LxmVyEH9Iot2JnYm5hjNTP6STlohDpk7/RoFC/RMHUXlYbRmKt9GL2nWrhsucl03
V9QzT3BGUBPft9ZK1Xk77RIRIHQYG5yUKzCI1lAsKyh6GpqiemujeIgPORGbpL3mjf9iwsk9LImq
fgIZdlvJZwVS0o1ALGqu2ns/K7I3l1Kc7zBSYFJByVlQ58n40VZh+J0szoyQwYmml4TQ39t2bqvf
C7Tno6v78jbMAX/B5XtDYlCQmruoLvSNO/osQIDqo9o4wViMGyPDAYruCl9HHmXIpPAufbkhq5Nv
teOrrFasWf6t6w/LTldJdCJNpPylelgCxy5trFJdPJNb0HEjbyJw3X3p8luuCsdA1Ee92Qal1T3R
vVqV/PotII4fTss6XCrvPhMQRtwR4lICXrN1tzjuM/puNJT2XJMTJosHkjbsL9I9qUrM8mqzLFkA
RW+WuyBoxCmJC+e+xOJJjZZdHLNiLgFCE33jO6l9XCrAB7/MyINBo3uehOVe0nLI7swAdpF0NWYo
7uViDUpkvecN+m9nnAO9dRoUpY6LL36N4l9UqyIdsxuwRwqQ68AFIe+rYkNeXrnVfsvDKNxgPZJ9
TcOq9E956HKr+EX9Evr0nu1a5Ba0sKiZKiAsWNUlSgSPuG+iOFo19uC/1GxB0Qa9DSeib6DBHIeb
cgVTsHy6+rqgymRCQ4Hc1TQwJxB1Uxill1rj6sqpsmaprFmaa6f23sugLu+qyELBw7QyAzcpiUSj
40lA+uBXe1OlzmaJTbTNLSiogoKkC9+d/vK6GG2Gn3ftnTfYOlgFbhkeaUoK3gsZcqRXedDeBdVA
WkIfURi1ziPjP+oujLf24iwPLcDDcZ6HBfU8Q1i3Gtuk2IZymY8YUqd0FaVdCWUB37miPFu+zrWM
n6gQL7fObBlexLp9HJpR36cU955mP4e9deJ2vvRkFb6auQiRubTWeSrseTvUkfpqQy6GFc0bzr7h
3dzZWFvg1/lk3TzQIPYk05kINWowO/FuaogD5G5o1tZS2+uaXQABi+quptBx19OLvZdowd76bBRP
pgrap9ClB1W5tvte1jLb2a1b7/2pzbZBBg8f9PJznF1w0wTUaENKvAB3RU306Is5uYtn0azbPnYO
sW9ntMyFLsNLk4u+2qTQtiv+/vCySMe6N77bxHw1rZxQ/hBjv5J+5YUAW5174akqik1aef1yQ6/v
8KL9tOuf5wEceysie1GAbEX6UVEB/RlRXvxsIch1V4ndxWLFvSsqIE9Cvbirecw3RD47itWkn47a
LRGcDeFUkMs7duarUsKqn9Sk9D7pTfFdwHsCwlSRrtbcs2RkFGUyXfMqHA74YR7o5YztDn4/Bqh4
seplCg4DzdgexXpkIIA49NtWdv02cCLxVCUkZRfJ0APah6N9mwVhuRsCyP4VZCFp4wsFhxMGdDT6
YTEnbwOD9C5yBwtBCVZ0hTJ2PcNgbNugmbadcr2DnceFt9K+J//sVYwIiN/qoAvYPag0eUynbloP
uCK+Uo1+KynL4rGa9fhiOJv3qm3dW89rVLDtbZG9554uL3CizWtk6uWNRqPkOMVOdpLK6GNeZWDt
aelchX4OXi9unZOYmuGrabz8IU7Va4Pa6Y3DszgCg1oYobmuKlmVnz1N0ndlM847LvToueli+2R3
ujqPrZ8d7AXBFg31C1KcNggPUT+4R2Hc+AUNQ/jicAVyksweH6jJd8nUEx8xS0BGwP34GPMBbee+
ScqNT08L7cqoHB5ioenQzIpqeZQBhzDyrmTx0CdM6mfuOSvSKa5+xj5FnzPNvay2Xu8AA/tyPPd2
nm2zxoX/VYVBmFdF1Mmvk8B0VHfVEWuI0XJbdWH9MJsuCK78QXMydpkcLNuGl4i4KjfsSVqfFst1
T7NI+rumWaoDqkjEW+wapbcyAZaOZcin5yEM0gs8a3QuCNyIV1nsBI/VNPISyKHekKy5vCyJzN6t
ZLKf89oJ97DGXbmW1Nk9dpoElMjuvZvKMs2pt5wBwtTv1mPdilNgAbVyjkeI17g0juFougdYBhqS
8iX9HbeG2y8ZrXWnAcIGoCzi4nH9TNMMbA+7XNw6Qlp7UNppmw8RNymnQ3dTF12IjmUO6zs55flO
R2IhMrM3lJJ05EUlXVBfDIyRvaL6zD9TsTcipqxq67a1nOTR7zxxpqR7uckh9c4yT9wLCFi+CTlO
KxMMx4Deqyct9fXcTMCWVqSLj/fxMth70n0QX9DEWB8LldQ/ySg42Os5/W0VdfbGXV7Hax4ecjgd
4R3ckeVkdOPgFKTx9NpRzX0YQzc5p8WYPk5IJkNIxizFTISgI1vbQMQKzNNSsOpoa6GCyo9RW8HB
wujIFI2IYLW0/lSD4JW1DYg7WA6MsBt+epPl38ZqqTfdMLWHMpqutW9jU9krv7XnvRki/TwZr9n1
0nivxrfyPcDAvMVGuRwAl5ovbH0FU25Sk+nGAwrt3BVm4H/fqAvX7nADwx7+amLLO4RomawTxPxk
9i2YzO9EJQOSnkzEJ5VP2U1K3coxmHr9HSpt/QrjdN7CglVrQW3dcGLyKok8Bzm6HevMRUViwoPy
sHlQIxQ9BW5SvTSMfNws6NyQotV4wCykKl67pBvuL30QPC2fnPTO78mqvd9pyva9DJlYAyTFisaT
KtoJknue0QKUl6hKsMlHBqJ2TRQeZaydpbbgDdmRv9XcukbZJx6GAMVdYFZxgDc9cGE1eaa640SS
N6QNArsgDhoExmDGI+RWOL00jpXdN0BRG535zS28OvHiMHQ7fILOqWfnPKvY511sRfip3KmrN7lf
6HDlNwkizj69StDb1ilp8uXOj1mtHQRy9MjfmdFN4l3g1tXNkC1EehVxwTtknGE1lBP988zhjwmW
nF3tF/F91JbLOWeivDV9MN40xDwdRxHqd73k87rKPOxynpuuJfnae5Mkzjq3ZLQNE6IE0CLMUJ01
KDP9iHuPBDjg33Hm0Sx9Ih9MBg+LpTbOkIDabou2QoU5dAqJV3s7863j0MSIbf2R7ZQspVOcpvUm
dfT0WIRIyZIJVVQcAc575Rgc/ExPt7Ma0Z9TwKD3ZTOE575NEnB/X/EHJ5OcKZtjF/ajaD9Xkby3
ej0j7PXQ6bD+5Xcl4Z0PcRc5p8byiEDLJn3llN2LlKn5LaFMi1sxBO4lnP2OKCvP+K9ZX3QfwnHc
X6NJ292ow/LM6Y1GWThj3a2SAVp1R/z8oteGI/W7mFuMQZ5s0nM2T3LfGN0cM8GtOXmt+5H7106q
GLsCimdmO7OTCO1/hrkd7pxel0eAfd6gPJS0blHfFjzaGdNsW05heaALZdnotBge2UtQjsgsnrYZ
JoQd2+aIrntRJ8IfrG1EaddJqGL8qBcrfmDa6XZLGlqbbszF7dKZ5J02RJGsjROarY5kxh2bUP0o
I6Kn2lL/mKxz8QR7kg7esMj7NSFl4kz8XfUmvKE8eB3sYOwULiI4rCurKpUuvNFS3zujX85bbYx7
Vzojl6ZyrZuBXvK979v9sWPqGgFwwu5CgttywbPhbGhLmV40pr9wDe4e3sBo9SsOX7HNVBUgy6gt
hZuzyi6VtcT9VhNOEK46+lNhSibkNvBfFWr9ye4GrNQQ3etRLSUaO6964wy0LyPY2rHFp3QvmSA+
UocSHIMI+SEIB2cr0kg9dUZb48ZpAniRzvZfwioFfo0LPztXTTYSw6BJhu0qWYI/Gg99Q21vs2WR
D9ww8rFN/xKQ5PH8JmAa+s3CordG0pheZ/rY2fUZQPfoFd4hsyYK6I1dPOhee4i8UJalKL/O+VRS
nc4heSVZOESW3HlEeJI/Ql/p33FZkPjT6OU7QweOzHta5BMIeYTYepi3UTk6q6SZl2+mySuDEI5b
2AmxFQCxG21b0Ub5VbAphrbe0xQnTkMC1wrF665H6Pht2SC0tU3rZqu585a7DJfFq8U5mKznvkr3
2puGnWVMf8F0O91TELNsTTpV4ypoauauDKTYT4Zga9lwafwqvd5naiQNNyvyO2P5MYd8kD1OVHsQ
nOiL9LULJpD0pAPIh0/vNlbkz8xkgX7WRTHekaLbgloNCE5LwWYN1wxIVMbLNpmyIjikFbAd/oc8
ew5jq/92sWTdREtcJxt75Im9BciPmDqLUa272gNEHDPRX5qIqXtdcG/w/iq96xzw/XFqcRiQpVuc
VRr2wdnyXCU2dSUcyHPBYTaYIL/3eqjeTjr+S5LFSEjJC+hXBgEOLtRu3HlRaR0KuxsPuO5QvfUg
fTcpgKi1Hqtweh0zGwotr8iDcYySd6C/0RMjkfOYu5hfqGdjBiJ8ydnGOsZsWGYtIsra19knEGTC
82pS6LjRT8M9JukWLY4d5Q6g0Nisa2nmPbDgYJ3pTgnVtsx99Wu6smlIy+Kj2xvvwR/rObx0lmVv
nAEz7bM3+Fa4Sxxto2HzXK+7gZpZQP8cz/XjpwELzZfWy7Rnt2YddydK52/7yQ46YL82f3MsX0x0
SesqfqFzwq83Q2ZJcN4sGm5RXoMdCuuaic+rGQGqrxPtMkCHhJ9NMATnesiv+7uU2HdcZBeWkcka
G4Mvt3ZsR8ONb0dzcYgNlycrTOiqKD6KCL2JhdYfM6Yt8TcidNG8jlkTpBgLnPi2kciVHh1PVy9R
A+KxUSYJy006I3BaJ1UK+hj2SfO7SNve3pSJmQ0fEIDDqZngelbebM00ZReKQvrEjAk5y4k/W+ss
KWjT8cJl1CuXVKoXEEE9rhvFRL737akcT7AnSE3icYRCrIoao5iL+p+rePiNlF6ojzKF2V4lYW2h
5C+0TPeebxLyDZ2hXo7DMDpPmknM3tElk41YKKp8Ae0w3Mcm6cVGL8a9LHHr09pe0Y0DRja4j5PM
/C9XMhlA/836QgM8X/wyh9QClSVuFp3uTMtD28LNvaLzyDYe8OdGjf18cqOI3QYKaxfQuuOtkaaA
pk+ilRiv0xSnk8jd6lAIK9oqZjEsBH7Ogoj+HT3AkmW71izxI9R22qwMD9oJgV28n2DFQQ/mfNc7
colRj07dXaOS1j8As8Qo25HibgsxNB+tmrsfINh257aRoA0J0HGI4YIIgco08JGbnTPXTeeVHyON
rS25bEwf54igfcC0u1xP05+NuLKufTzavKSlvlsqpiBtL6TmtG6c7Dnd6HOlkW4/pIv4TMYU7xTU
5WeZZER+ewSQ3aZR3X8SHpJdPF7PxyRIWyDBoPlZMgQVVa+XHdIXjYM2tT44BOtkTRXUuEXMnp0S
E4ysYxA2nyIli2EZu/rHXWIYBUdDsKOTIHePUclP3RvRWPOPB/Yj156Z6heUm9f+qQkDBRLnRyOA
dlVcBieAnOGb22AEOfUM5wpfUnYaLL/5GsIsOWd+hyBnLPzKXYnEGd+peBYJNyGtJdecMcQZZgbg
6zHb/9TsgIsrV1IgizerhAI9ECinPgMrhCfENH2xw+1sP3Vlz2EVBfWwkZFuY8CKxN+OS1RvUfso
UGN/eWxp876ZyY/8lpGK+SULerDHweqCVaPd9lR2k4fFyNRAMRG0Wmn154QN9E+XsWsL+Hu9CmfA
8i4Ogn4tgrz6tgbjfvlplZxqqyq/aEPPvgmQbQ/NMBHJEkW+tenzq2/pL+flf6my/vn/2DP/T+31
+/+kr/7/xTJ6hUn7P2qJ/7cy+ruf+iv/pyb668//vYk+CP4AM/OU8pzQ8yS65P/ZRB/Yf9hU0Nu+
67uurexrq/o/mug9+w/heV4Q+vxA6LvXmP5/NNG7/h+eCDw7kD63iCvc/1IRPdQJbPS/stRCuP+a
npNaxRwjDDAHlUvz0PK4XVh7i+NI2gSKE85KbtBuQGs9qsF5nXq8IRsXqRFrR+mB7dm8lpEpooNO
Zmh37q8d1C3650LjXpBz9mv0epq5M4V3jrVk+MkTYBS7w+hXEXy7GZuFlBdbqe8Sdc+hidL2LqkG
eKGic98EWeS3wvHA8/pxug2QAj8tOSmj8eLYPxljwIayBGNWxs6IT6x09hCiAjoZ5At36VhdMbG6
AUoujMzvQ18536XkikoLWj0WOaUfbpoZuQV79GEPCyYVooPsVal9bCMBbe4nWXriVOIPOPnAQ+cS
n+LbmDj5S+NW+Di7MUSvIBhs1IZ/ANdKk6vh0V0mkYN/J9aHW5hqWrU5DXgo4hZ9WGSPko1ZxLnr
+WOPwYIYd1W4Mn7pC5Vjk6wMBfIi8ZbPoeq6c1GAnazyvNDvkcqAAW3ho3dokIjpQRVv3uRiTOCi
nm9SUfS/WUrtGxD5pVojcHARpsUzKI5r3aN4dkC4l+CNUaz5nOFCrm6IVHDMOnYuwZYmLsKaIErE
q0JNu8GZ3Q+hZmy5fdV2m6Cv7M84hJZauRULO76U+nFAcnU/5DZ7+NxNmQsQCUu49YtcKZj1jhQV
1TghC2TscHpLUzhfTeAO+WqOQ/LXxHAVlbtj/kZscP+YdaV5iKRsg9XiyBZoJvO6rYEQ22hOyGyF
no6iAzOYm1pYwA3WxA12xTyxw6oKuaibRPNJhVW8zx0xVtvc8ypnlyByr9exTvAwWWbIO5J98Mtl
YRi+FwqWT3eN+mkI9s5gZuaqWTtQQfEmEv4VzQ6u3PSwTPafFcFmiqCt0N9Hjudd0iuJPAUlY9ec
yyVboxGO9qqHMvIzhO7ruR7VL4zv4l3zp25TPJu/sjGq4lWoZXGrGE2YhLHaAMsVQp89YRCRqwjl
15oxYD53sba2NckzGFB6mYs1lqcavNRTR1MbU6/zGUNnQc3neQLowXVcpvlCaJJHAleSzeMu95rh
LYsTq9o1V+YDzV0M1rf4fvxbe06DOcW1t043J9WOdMUGbty4wiYtwRZvUFBqBluQeEyyOBUCKYOH
ky00fVbvEC0HW9RJ/UfAN3EoySRZwEAnnKYiJZ8pafDFjPhNnAdyh2Dv9dRczCjlc55WehOi09Dn
zhTh3RQJipozYUZAdNRkeqeC2InI6hu7P5VxUQUwtCk8HyE6CIohlNhbfUh/ST0uFbwRwDCBqlbJ
T9q0P/8mB3Mod2LSzq7q1PQcDon/m13VlUdGKhgTfNbhW66DpsXkEqT9Wg8yfPCX1ECQcDSn6xrC
A4R+gG9e67wKwaiqcGY0GJhmA78qLp7seSn9BJE2bIgeOxZGyOiG7jAbEYXnfekyG1/KrDcfVGMW
WI0lRipfBTPWK9d/lFWdPhVFL0focJk813GDojfJht0yWABQbTH5J0faiLBV4l6PM8n+bjciwzts
VRorpxVk28UsOgEtUk68CmDdjpBS/ErSjCSwNbIyz45bVj8gx4aosiB4iL3YO6dlHHyLvChe0beV
3x6eOHRhYK3LOvaswkeEgCS5gRioNnhj3Gmnm2FxVkMxTDe+VCQ5gJj0rC3RVVQNRwe41QcORukU
UhHMNF6Wb6cYBgv7nxJv1Lk7aMSoN1hxLaoLN4fNpuJl7wZB0AHXZ4xpNRlQ+EvAxq/GlzV10ADQ
yRGJ2vQVMzlf99vaQV3sOqhCnFx3COqVNOU6kMgpouzqpEirYGixXQ4oFKqlHc59OrQQuDGF6bsC
RAwPPqKiBHrwasSM80ges6qpQXinNH3UQU5HdXcNrY6m0LqRbIow2iWCQJTbjeJkUHWUb2MMOeTu
SbIQ6sz3rL3XIxJe6aTAYjN7fdmbVZCKYcIUKzhIK5KV33vZVp8SHno7KKfdLIUx+Get7K3Je2R4
PMnbrkvUL7tc2q94Cr0P7A7V3k88oAmiLaoGnWgXfOVhODw5jsHVlKBjhjdTLUI8E86hwCG9+EhP
aFj4KEVV/tJdz1kxFq1Vr2D/ol/pXAr3jkUPOHGxzfQbeJI3qCsotVoN7vLj1IQLojkvpl2BlXaX
gXb+OfuWfcuYXj033uRtbVvPJMgXV1e+ySe0B1FwhVud+dZEZfUlWwFF2vraPC0dp8wmJLFvs/CR
bGSoPJx41gAdP9W+/w2IBlsa+MK5h6i5yrVYW7tdvvTVI1n46i0Oe8TONiMxghU2w9ifX5a0qX8R
WACIeFUG79OQxHKiWbMRpJkKtVUKN1CvsiFo+AmTlC7YWBRsG+VMW1IillPBY6BWVjZR6lj7zX6I
RXKxptl/SiQbvd/MNj71yilWUegXX6lqoqMal+lsOpT1lRdjC+4WQjtQBG8s/un493t9I9Co3RZd
Yl3ckXUWiKRPN8h769+zMHqDD8PZlD45QqvOpPGt9PU1uCHO7pTS9qNKKbFajwjejtFSUik+VHWE
uYHFC+3l4jXbqllw5FimeI/pVDo6tKbt26B2jx2rzEESQnPSyvfJCMh5kY0d2dPWUtV0i7q5dteR
a9BsxNxrE2FgZf+diBkyXA39GnNxcRFwKi8CCXPAGOWYP0d3IaRgKANnXeh22XutxHgjg9j6tB1L
vfUpslrMDURSl65J10sWeseiCYczF4x/kLYllk0bT1DYEFTTrUxKXcKpCOcGNq7bJZbdIg6NEc/3
gf6ck876oZEUi5tnT9Y+wVdIeClhZwCl2tvMPr1RMkuXO1knuHEFcrAV/K6Lmd2ZHiqnz7eiNNVd
hc7sYmIwoqol2RBbP2iiO09bJepll/dOdkskXnVF8tobPhP7Bq9lcIQLSjYCFq1AOKXGjZdQvOHk
Yt6xZda7voIOV3Mf3gQ52D35CyM1gkAn67puESI6kucNzWkJPELyuGweB5iFD+q81J0/RP1RMMKt
eRrCxypYSvwPfS/vaSlbUBJl12KcLkyQ3qPEvoxOJc7EZ5qPMIzMfMpa+O2DxvGFA7qqyocUxLx8
870geYVxaNpdRbTBnzHkzN6BBjzYFUKFTeLUWbQfOoeO5cUJE7y2wgyvrgSNjcKIWByQPESnC/qm
bi3dSd6PqkYT5NUZl4rrNzo55EVXc/Qx5qMMAmQst2Kpi8Mo3OJm6BAgZRUE2coKLPuA9KQ9z3kX
PINmZo86IbGyyZ1+zZAcHxsMJLdhBaq2crrGIwKlDobXOmqG44T8fhdreS1p7HTyQC5k06CA6kS9
Cn1LXX+L/D4aE+8eDRMHY2oPUXwjwHuAYPUESRCMeEUJvMaEjBOPK4yWE5QcyIRIMQg6RD5Jq/pN
j5TsMbUbBLjYApoDNxPVBRrfhIcjufsF7Vvo31JEyt3y5bZINMK4m1Y8JiHhM+48wMroUb72dSvf
uNWBty3UL7jMei7IqMV0alvtTY8C5qtF1XcazOyt+9JpBOOXaX8qU4ibBe/gDualQLHqixcyRbJH
NZTIdGHFcePGYS7eSSEYjwmQ/m2jrh6iOLAuI0/oGdefh299iHckcMSwkmmjPkAjqbmuEJOAOOkl
Ogik+/Y9nvHWfmwMqSlhWvEYqm7YR9ijTtQnGRcsg7bQIY0Q6NIxScBhVsVPGd6eiHLb0n9ewE5f
kqsVD3sJvX0Ngy2aOvquVoPFFz+YVq4tPVkVc3DWviAHwmLVTnX+HkpPPM5dZb2ZaMm2uiwAn+K2
2zZCtrzlgMWbwvPnN1OUxQ38GY5f3BGwBqpBupN79nrg1biZ2yVKdr0Q3oedBOHbkpXR3vHa65Vs
Mv8xrlzyoEkEmGuqSQu9nyXerHXmVwBTvVxo7QtF+uzgBToyRuijlE50bIsOwM1SU79RKMiJnyFe
hjRO71JGcCQhTAfhO3n00Lpj+zxj7yFatiu45GaKcz3s9O9TvVTHwuPZWKfOEBDV4CIQw9tGdlJN
nBa5TH3b32pRj1A+OC/RB8T1oWroP8BKLuiLvJ5qKwYLccsRHzEto9J+bnvhMs7PWiFP8/A3p2DH
Nx7L17mcp/Q2q/sFMlEy7dnKPMWkUPyJDHw+KtOMvyLLYXZDxnKxWIq+iNIpcapImW884yBm1U6t
nocqD8dNqHyOlJzr4YsQedoCPBJst1XRcn/a6GvttYcnA2cl0pC3OTBwpglb5e1shuFLZo77kObO
RHy4Q6WeX6bjO7YlheOaW4LUhsxckqiKiks9EFZPN/tgkVSTT/MegZJcuVaY3ClSNjdBOpWn0I2L
XaaX9jDocNmMlVruEfa0N2JC7mwbTi2Pyvd/ZDf+/wxdXauL/3Po6lCVv3vz1f4TenX9I39Hr6zA
+4OOFwWCzXzuOoEi42z8abt/+xuW3T88HqlAeLajJEyp+x/4laP+EA6Uo+34gZB/h7b+gV857h+8
NqEdAnz9BYiJv/2P/w4uGP9U93/Hpdp/+e//VvbFfaXLrv23v/3VHvG/4CvYDNdBzuyz5wWwR/gD
/tlsAVJGFkvm+7swJ/Gty7ai0RtQ2WSc9ghCDmUcHlDabNNC7XBs3kSROWOmPoji3JcQOEiR6j5D
dacvWs+vScEUEg63Q/kQNpTPwqrbIFBBeo/CHehJv/Xj8MFu8uhd/dE5Wq8i+qyd5UOQSlJkhiCp
fs/OvGV+Aq9tV075SrbiPqspsVRyJ4v8IdR6SywZgt8fM/1f4nL/KvD8pw/k36k7rx3JsbW5vope
gAf03AQEXSSZ3lVmlr8hytLbTf/0/8o+EjAzEI4gQDe6qekZdE+XIbeJL2IFj73pOJYwTdt2GE/9
/RsSO3LQW7MP1/HUGIxcnIxBlMUbXBHBV/VvOCYDaKv7WswaxOpZPKiM2e+L00lJNByzZhjfeJ3d
LTCJc1Q0z6M+KW8Aad8ynLce/0fNm/BXMXbFZ0eGQl+rEffESdXOTjDiFYdNsEjNurly1wqjbNhx
fDoY2q+RT9h8NO0hS7phr8dkLTUsSyPwNFz4wa5h1n8qyli/gm4DyRBVyjaw+9ibJdhndDwuyfjc
lmU6GH7hTsou6+tllcDvcC0nglcYmNDvZOdhh0v2rBJY9DtbuxI2w2aYKO6xJnl/NECeEeSLTnwu
B5mlnWeErburVWPeBZLTeUMUqoMIfUKb77fwSiMCT329wmKfeB0mPNLC8weRVnHQ2WiWDVoYDfG9
du77+dsalXcDXMNHObWv4avLcrtX6oMCy2H7l3f1f74Of3v87/T4f/y0bVs3XYNHX9NN8Q8CoYwa
wrDhGKyw9FcQqN7LiDh/F6TAwtR8Xo3YXlGzRk/q5ZvQh2aRJvm7242rNhuqq1uakGRwFc9Aj/Yu
NZXodk8y6yR9Q1xXW+L5i7qZf/r7L0oSPSetjxeTLrGvDwzFtRyilBPqdsok+hoHoQL/hKg/5qZl
FUWwC2dbIahTJJ6EqVLmTbo2yUXDbWG+Zhf5/wng/wfT/Y/viGNpGsvPn3/cRfW/pq8iOAeczuJo
rSRYHMQQSr8wZLgGILZShJi80Y3ddQ/f4xBLkjG6a34ZqhOfONOssL9la05NuCYK2DcVZ4gWVWZJ
T658MRmwHzpTOwV589TgSccgkruk9b8QyoIdScLdaDeV/59/xGxid2Ll374kZgEugpvhIpI4hvjH
GlfI0oVlHBroFqlfGemNcxAA3bg+2zyG69nRuXHMXC058PBLxF+u+M6IcoVJjwJSke2iCk9z07Y7
ZRzDJYApgnmcBZdJZhUrbutbbqL8HNszM3dii5ORwYC5dwq5F8zk5SYLVbIoMJGs4uzo4Y1hF7s/
TvY1V8ZrEvyGaoJ0kWWPJOrWlNtukyammwY9qeDECbhCLfUn3ZhodpJAJ7OnYKojb9SoL0NW3VVV
3K3rIRFecx9FGk0NhiKRGzfRX8NZfKq2c6uCNMKnAjYqS8ZblGBrjYkqK3Hw2NvfFbgzSFSvQWH6
UTcdRMzZJc0eE8c5dgP84iAZn+TPbCkAv2rdj5kXLprWAEajot3lQ7GJh08DG3NahAe+eyThZpMz
ah994j0rPYK3IWek+DSq/Wcky5WgEs0rC+siB0liMmxpqQuOIobRL9oYwwRTwUAxP9Q6REOMccob
2dsscrBhdhV7ZG0gT+ZV8uBAMknG15pj0WeQEKlVUuOzqZPfvnQ+bLxEmBNir57P+ALnXQNhY3KM
/swY9WzW6kcAo6zAEM1Nk6yEOcBJEv2IWJCKg2GVxtF2W9VTjfGx6gMFG6h8rxjOLgCyeUJx7ZVS
6bFvtp8WMNltLmDJNH2J6s1gHulXaO28RLKg9hRPAq/4fpib+k5HU321avVFgjlg2SehwPoGQUVE
TI6MiETB3OeLjEWbeTMAj1n9aGV0K+BQ7NJCMx7mJmxX/ageaYe6qCHuHYqsdgFqXq9HlzoYZm/U
lVfZa9deJwNa/inEsZAclfw62TQABiq5nYs6Srly2+KETfqhzbmamq2a8nUii0ydcRTplnYVOjlb
FYrAOOKOtbD4U7hYqiE8T3HHpdfpWqj1ckxUsgtWAAGem+Ye0TtfdT2sMSzZ/OG2JTJtx5faYbph
deG0gnj2lLTZd8HJ3G8RArck2X8J9a2mShpetSW1/2qRq+GG+VpVFQ4OJ97Z+rCWBqwLGRgqeICY
MXL22TO78ieIY56agGqaQ5yThuBKWrgBSFDmy1TMLcYRkgHOtHXnpp+Y0lcNvDEfde1jTIcLodZ9
APB4lTtvWpoVB9KUtJEyo0aOUzeFg6KHmoshvPDmSIVUqsP4K1aElspF70QQme8LpXXPWxcYJJss
4b8kKxgTTAJlgydNYzJP0InbX9o567t5zJDlQcnmi9kh4duufNBzHGxK5nq2Zd56p5TraVSzrdLx
o0c22dG5vOABClfq0NxqTbr7qdKWfd3swnSTa228n0gML7qMezLb3zdqFn9dp732RUq0ugCCHSYv
TtHgk4OsFt1vWmmZOn4TNQ/28ISRH1jsNL1zP7ukpfNU5dFZOP2JgH/rOU31ZgXZB7iDXVa7DW+1
6qwS2aJ+ZF5TTOGy6bVuE7uYvQzmmZ5rKUcluKvqTcX8k8lZE4ZHh5PYKqjiVVkPsPktvWZmUfLw
j+GbGSS31IjfQ13RF3mfbpm8cNmb1adWT5RT2hoPZmHbi7xTcZbhERSwF7QkvDiGhABGavOI4c7l
pxZ2DyYRkjVCxq6ac2PJgClfqRggVzonrbsml/mCUt2Ne+eugHZbFA63S+6SPvFn9LbMfEf6ss32
Re/41Ouk++a6eLV0JfQGNXzXhvFG+GFYd9ZdqHTwv2GPxH2ptqwNBRXs/cwZrtL9CZDFcoQ7w1x6
p09ghbjCElRjslNUKC6wnUN/EAP81mk5m/EFRPV3a0fJos7bpeu7ocRi1A9eMAQUEKvYnqXkBz2P
zS4wkgH3V95x6lCPQQy3rmCq2DdVgVCT/LqiWWPg+8qIQjNeBU+aziriRItDVRBDnDvIvj2TIJOE
HEb2bjkAHTd1F89xQuCNT/1ZHazXyBAQUKZ6WAOR+giL9kCVyCdD24GQChbfNI/EEuBwD3tNPnI/
RTDgOzhoMAMN+1tW+j5VA9xo/TUsGD9pNh0hrIgOQKT4YpkDR6E52VbWvMJSZhD1eS9K8HQp59fl
6CuxP9DExgh19mpM0UF4VPJs2Fqq+Quwd+eqzBnAEAczyy1wsQ8xBiTt2yMuPgaHYEI4jGz7mN+B
QZPRQ2V6zZBaKw6jvtX1b0287MNQ39lRdAnLdmM70RqxFv8TOtFoHwaDl680mZGEfdOvMPR9mkb2
2MOLzJXh13DkY2LjfIZuxbswnDO7Z0PAmxY4Rcpbqz70+ncc5IpnWuHBhn3ZMGMeZPjbxHsyH4th
9CWvpWcRUGMEbGMCa5kpy7jdwH7ZcicaJ/Wphri5IDR6y1qmDoXdfyd5mVx6VCTc8N48YG7sNfXJ
zevAmzsMP0P5O2bo5SIGP5zYHWtvflfqXMit4Gu0qqg8O6h3tZ1+W4QIoiS/yWljOPWnU6P4YA4o
dDw8HWKLr6YbxbFfgl+whR0Lu8iZSqhYHmB+qUqznUrkr5bfuiRdDPQvOoxZBbpXtwhJlcmy19IW
kw/PnBGHV8UgZNgSyXNszmV2RBZBliAv1jUXpVUvG6gsaXN0wy/Dzd7GVs+XOY1syPJmuytGCE16
MqwhMvyim3xwDccYDpDYYqCiV+nKrR3C/xOh3yIsrlIkvnD4FJzpq5xWlQIgAuaK0o/VAiP4m5jJ
Yab9jTRMujCn4Oio0UvdFBz5XlwQLCTkUF2HSn1g0s0Jot0wIsfeZfXswDrbgG6VcFIh6ULkSPzQ
7l7AmT8zxmfSFU8QcdqdZjLqbHO1f8BuTT1l4PqaytZpujYJPGm/t4J/E72CFTaeH9Wp8vWQm4A6
hy+j0iIXmi446TuQod4p6kltGiIZHKocMDYg52uDmGHKnc3UvDLpt2xDV9uef5IUASqpO+KqJDdB
wo16H3kQWxKv6aCnc7n9UIgCecxhHuu0UfxQhltpMRXvcvh3jfqkknRly+1eMFmwfJECwhatn6fs
BX2YzxL0Lon6KyZ5Ji3TyKNeXoXacZEHApAGsMcIYXitC9SISxUaYrFJ4+nTdSyy83O57jK8fhYl
hbqcb+Sxo4WOadOjnsWFo3WPN7O0NIJdBZL45v4Dwz5wxnL2K211qwluVUPeaF7QfBkwezYJ5Ful
HMcVsv+1CIb92KXzghJgWNk4JnW1XUdyO+ODxdMwGSuRIsxpIg+XVhEeWzN+nIF1gS/AW82MoYUm
kZiGP1Rd7TeanmyoHlqktn6s4zjjROc8w59c8tKByFsqOEFxF873e1CxDBVtbxQR944a8qZs3xGl
V7NMMPVWaMKMOD5z3QwXTRa0BB+K98qh/hccRDz3K5JNiTep9gc1KWIpaLmmg1D17EzyY1Aeg0E5
QD+DvsurLsYq9QJnvGEu3gdzBMak8WKtZqRF7UEpv7kuPdXM/7CuxuRbwkVFRCB/oWSQ8+fE+jaC
NHPY7PRaf6jIvQ0l04OhlzAyjbRgtMMApMNEqYjxE4098/MRtnseNz8eWSTU+dh5j+HgZhqZ2vqn
l9amSGz2wyHHVuumuJVlg4Nd+c1s7X2OEkCo8OKH4rUDGnEfl3D7pztKq19TE0F24urdpPLAXIeg
EZsfBL2fwK2eM659vO3DAl7NNzwwbsXVUjGwsxiZOCawWovoFYTczkwiMBcOqmjbfqXNnYSQnyb7
bnRu7smZroOqA64oTTYowqSy3RhBvxf3KppDUsRnbFUXNK5bmbyHGbiVvJtuyaTtzP6E8eTd6Yx3
bDRr2+2+meO/yzYAGMsNB5ZjLiBxoZyP0vzInOJn5EvM6+Y8obgsIdKnG1e1d0VtjR6+A6/rGeP3
CuNYGWiQhTLrIioMJUBjTmmk3/uFIRzQar+fyK+uAPEwvIgAkab5TgpqjwMnOqoOwzOjBkeWy63G
WYVEsvaZFUGzzsQzpzVGNRFE+SoUC8Y9Gaz4+XNMy6WWTmvwnDyU7Mqe0uqnKWZ/6CMmCvf1ZOAK
7GFma+aS4XyZ8nxrUOmi/MDYPl+0ET/+vuiWbkKYOUDYMUnjQFsFGGswXh8rR/pKG/9y/fso2lyy
bqWHWhsG7ETOyTELvL+EQvIpfUiZdfqZTDhcJqvW4VI15NVTqYxbQ+eUqevTo5WTbCYY8Vs643OX
Ry/cuw+9RnqWIcHVwPfd2kRX4P49irS8UXGzFjn459IYdlg7oSWWuD4FNBbTgpsiG/g6YaIBCuTM
X2PCXsUg6mTXYOIhYuUr9mdOFJboaPla0ydAi1q/9PtZxZwV6X7VRX7SOn6h3rmxfNN7pzkkCgzQ
Pj1Xetv5liBk2mT2V2zaz9SHdUxx+cJaafksFvvE6SaAwiyemp3tSrtalXr2PDLoWuSKddJtBmex
uN9C4kue9I+thrm2yQitteYtEnq8bNRoXxacHfKKtyDPzacYIxh+lRNoCYQNMl1Ic1zyoGERgXjE
x/Tg6uk50JUn1eGlK+KJ63iyIvbk+LIvztVAkbSrPZdldM1n90tigYNQ3m5knWx5Tc+I2J+47TVG
61dHyHNo5sBN2H46Ipo5gYTOHRmES24a9ZGYRUoyyjMCAgOJuZkT4sG2yo0NdgHGFaW4wAZhsSdl
QabyUtycGoyENiB9mkAyynF3//t6HqM5Da5DEX42UbypQgs4C5OzjEueEsa/PTgQfwo6tMe2e5l0
O9sMFQPMuvgmOMMaUzWll4p443KZzsW9deI7HBT2ZWycfVX0O1baQ57Mn31WxiCTo1tJ4gK8Z37J
5/a5qzG+aHrtG5p90+HsayYBF2IxcziwxweK50zxrzITFwbGs6AQ7StJozfAjo/JANAQy5mv3vni
ubMJguCJPCXApfxESPVpmIxTln+0BhlmwCy/hNTWQgi/jNKtQ1+HFXLBiCeTBp7xFbgD1ihm3kp2
YRbKmQe2BnNDNbdWA9HTUdBEP4RswcLKPPWn1KtfrGDcZLrhgIL9xoYPryAxHd7bvF4UAZEUSo3s
KeTtK/nPSd8fdBO2y8AzE0kKOKI0+OktiP3tUN/aZLjQEH4zxngETQSrTreIIJufNmkMUg76Adf/
PZwgL0A17kY9gFJhioPM+CyLajdI9dCY/bOm61+BAN2RFukufvnzVyvZuIMPIxYwMXZ0/b2lDSO4
iPPA+NkXGi8y9BPGtw9geiw/6CbSPAaq1L1iI+tfW/p+4Fb1mErkJpHToTV6nDHRtBmnrPENUFxh
xry0sUOvg0Sohs6PUPktYNkukeikzzwQlKz+mjjqG+nlT6A2a1NqLJr9itDhL3p5jKM9qxFIBN8v
kOI0IZ+mvLonLYtpoed3b6XbX9y3qfxjn6gbr2iQveF2oooaWB97G86pKJkGyLfRKQ8hKT/yuQcj
ZXU2MoLhWhRUPt0lZaNdzCXEAs7HU4WwfEc7JpOzsqW2wg42cbVW5dIKI1KFJRc9G6Wmg5w8qNWi
ksSAZ2NcNXEM6Jk5ozsV20nQPWDGwtcDeGJayJljOomWZpyENopgXPRd2wCO0F6auGIsP36YVev6
ujCfMiMnXauvZUHudNC0ddOpk+e4ZzpDAXFM5M2Hd1U17I2p6s8UWc0LDZi6W2JwwDbgcc8wuWhQ
oac7TJzozHmOJU9w04b5EhOgy8lqhN87m8Ir7samXjd2c1NoB0uN1uoozAuoMCp5ZmfvUuXpN1an
PA+ZxlVjdm4sh2BowrJ7nAPtIdWmD0H+/BCHXXvNiS4S1agyN8JAOE+8lA+ZCY+7CAiLSkKdG4gC
iDqjBrHONCcUXxcrLx03h2riyw3SYvZRarqNQUBhYwsQSAPNRQmtDJSRFHctoIxQ41R083tooXgI
kzXkisLnwM85pDbqx1qta1+0kbouRF0/UkQBvQxkpzOWOayJWvlg313AfiZ6zu6jMbjfOplDOBc3
HivksQmD5JDF4KpyCggPsDtugnYJpk25ZbnLkSkjsollHRIAXQunyk8hXQY/6YRxQU/0cJHSdZGI
dtoMoZbspoZcIzVDny6XdBSGVr2iMIjVyFq2j+LMPfTThJ4JP+0J6Ad50jmGdGtnwzI61xBYvwe8
NlzxhvlS44De5G4HUTtNlEummNbCkbr9HbDfKNO/f6fWWMODNl/DiOoCdCoF3JXSPcdCPbO05F+q
UDbqWEOUaSYkGgyaayye15Ra8z1NVSzntCN41lRUBzO13J1EK0dqyY7a/cOfX2GiVRbcAW2ufIzu
wuo0CBXhVQbRfDK1zl6pBjg+mV+NsstPaT5k5z8fHNgIXMk76nllvukVnVh3PmjXqp2bvaQMIcYt
cU0N8jchlTGkQljX5kRuGyPmoWJ9PGqRdvvzb38+TFZ0dvvw14BJC3qQnZMbdb1HWWDYpoIRrsP7
B1ndGgb+G3UQ8hHS04c+VNUK+Me8TQAlgYPDSZF1U7Rx0vujzdeC57u8oUEyrlJB57q5nhzFVEJ+
KGCuKKKgiKwdWBdUAXEom/gjA4ULNndA3p4k1c9NCiJEmUTlMafqd2l4tZU1/LoGA+4pTwcVNKDR
UAbCIY3TXOOLwcESZ8Z+6Or5gwKP4jqryrXEQOMVue6uqN3IXp3E/o6pg1hhPCU9SyJsL0H0LcGK
xMEsr1jwjD3+5HdmLx6zC+3I3qiexb3mQJXzCYM8mGmSThuBDcub6QSgdql1D0HcBDsNkdtJK7G3
IugPqWtxvIqyNYqUZC+roxNEb0eQqpgk8muF66goA90XJQI1L/YVr017h/9O7TKLS+YILJmt0gY7
rFye5gxynZWszVGNED1a8oFnM/Cx5i9NwppwBDpxsuaNW6qvlQjtnR2a1q5zXJWHKQK0a7Necq0W
m6aetjXCKKltQ6xHq3rUmsJ44tSxoMNsPOkQSzBkKgHuLl05EZzbA3GBKjVgQEt0i4dFFZtZuPNJ
Nc3fro8mNJIIkze52HWPKdvrwrE8gdn8jfiJLWIdMhHiKUe8pJ6w58UHtUop0IGGOxgt0nzdnkBL
1qesUHKfnhJzCbeZnpdUu4bWw59XjnKL7lg3xA0R0WyfRtl8xyq1VZIcoBFjjIVBKpjjf72OQEDT
tgKaMCYUw1OHRzFz6/Uk5mlTCtPdhQVVVc2gUI5DZdZxZHQ5oWDugdzuRKsHb4hZOzfmTlopg7Oc
CkfxA4mXDt2mP2FfexZNpDzKofnhe13u56GEDg0rwBxn58FgJ9kagl2/Gg9hFaifbta9zQ4WxtEJ
MJ7dXYJMFJQdDQ2M4QQauMAgewjuH6AVT/uI60wHegQVNlc2U5yklz8fwLPiwQbEpha7yDCSi1vx
CgBeWpSV2xwIwS7xZeL8SW32rdHa9bVn1tS59aF4y4e5XSOgJ6OrM+FXzkmDTKvFzsEKoAvKRO+8
QNzRew1Tkp46nvUgK+0hUpNzPjYn3goW9aEUR90lLVxBJeAAypI7ornMFekTNza6B54OUPkYwz3b
hMFXJHN6lsZwGPp8wAqgmftYibNd1bjeAExtZY3tAddxsFM1Zdnr5nShFwE17TToefxrn21TFts0
VeipqZyS1olwV0PY2rmUmWrcv9a2pj1G5tyw+3PSDJLAXtZDlMM+q7Q18xrui8FsbZRW++20+qtC
NFqZxtB73KRt+qvMmw7xucn1q1r3ypp7/lZmypHBwzktqcNQgmQZJZX0tRR/agndqLHXZOHp0pMC
h+RYGTtqfjETMAE1edxWjp6XJxCEq1q68bW88wgn+j8Ajh0MKk29uKyGRc9MgduD0axSu8JUolH1
rtTdzih5idxx64TIO05jsVLBwIdTQHGPrT3w3jVMpzp9NUZGdqxk/F6iV6yjPtHXZSIfAiunI0sZ
yDkO7VUL0ks3Zzv4HwLvVaI9ZxOtHOzUpHacm03upWlrtvWkxS7IITuJDH/M68LXW8QkkwEUf3+y
retjr3Cu4t0c7ij3tquwW3frJEt3hj1ES0NljEzl+GUuJAMzd5lIJ+eo6yxkr+4HtWs54cIdg6Ls
ucCIFrX1k+mI1ZFId3qYHXTcGgcuys/Y0jMyVj2yGy65A7WJjHjNoSImn79nI4m0JnJ/ZJM8kktx
X9xGBREZjAy9g3TCBzw2m1DCNhswRM66HV3x4gPgD9v0kPf0BdZmAutpaA6yovVVGpo3mxpos260
l3aH+lmHAMOzNoUOnetw3cycrFinkB0i/JUFwjrTLXSCVmP+jNW0iFHfyjINHgsqzfdJ5bpEFlBN
mhkAqWmGGROhdcdxmGkeKJF53vShQ9Ei8YV9qBW/VYJ3Ia5slczpsJJdX/3w5eKG1MznoTWvFU/K
gvPBfMS+inSKbqRVLuUGuho8OAY5jcAYRqTo+YjMWmeFwXqC89aDcmBuwNH2kINwTLLMDvQNIjFD
tT5FY50eSeQfQGPMR/Kki1lMOxPLJudcGxNf1ZMgb4ulhPXXzg4Q6g4aBCD0q+EQAlNJCvkMFcqF
TDBs4imOOcOKL8yiP/gpOWXSirngdYbiSvPHQMs1KONgP0Xsaz1cacypvblzAny9XDPQ25SLnfcr
4WA3qfthxeIdgP6cakzKNmKB4T6JcTj3Lp2wjdNt3DEIaELjSOoY6jpsp/oM7S/xFC4XWjP2lMoJ
Qnbwlxd5asYg3tCqtc79qKJ2ScyT45QhWi/ImEd3NOs5o/GtMdC1UDdpmpjXtF18UeW1IgyxJS99
E7b8WCpJSdsILwlNfCw23TxuHLqhgLmxBQ1KPqxID3PDlnge8dFysqjAptbhGO77SYxeyPmKlwhH
qhYKz2wkGfOGlG+AcdMzx+IaT6xMTdS3G6RQXkHyzY30TXd40dsSmdeMtfUcGccgQd5B/adtBD5x
onHciitiWg5AA/igh8pVYExXDUxTmOArAyGgZRhSa3QgjYbL0oZzyg7WczKou85sGm/oQigGWbFK
xLIiGrjWejfaMO9ZNjOYZuIFI5d9tO6wKre12vwKAlAbJOx33dElEWZ8C/gHONk39c02oTTQeshu
vexwyj2nltxanGcWtJVl8K24GIfIkWzYIZSS4Qm48Sl3CsYhufDTXFuxIlfXwuhwJXcM7ETd6VcI
eqs+06M1vmThF9KlmzOdbk6UbM0oVQ8SzWR7PwcP35pb7rD/3k/ZXljBWOS7syc7TcVmjtRgmt0q
g7zijVFynpDjFrVbkpqYBeyxoZ1PSQwdhEYSInGFvQM7Soh+Jq0zbAjVfo0mgquqnilyD0Vf8c0B
h4HKW+zsnnzlZIvfHpc9tgtjV7t33mb4wIjJZMgXt77OOl7qHa2DJeGx/j7RVaE+Rfn4/NtmJkxE
E3iqWbkl8oALuqXit2kuI2Q9ZRkCTpu+lRCzmZt0ZRuwzTBdmidKhqJJYdY15bQ+UIDk0SbUbchn
uPCSo9wXWXyRJTNOWXWwkqyx9hqgALzG1ntSx29WjP0A6TA4kMF4VlSQDMwt7uLNopTcP1NV3ZqM
1lZqrqwCCXGlG5zfRo8ZxKvWCZj3skMsCFC+2/CHdajfcgJ1fJNopO/EDxAyLnGPGAEU5CmUvYGb
MGZZpc0x1+pHlHWkcj3/lhxokhYD4zDJixOodwUa7aoFv+GDItkECBVLB0rHotQ5HCd2dY2CflM2
sE5jLKhUG941vpDpAdWKW8Hy7yQAZ+ilt0E+lb2fmj1z4hILxhNlJWjH7go/u6+NjK2G4BEcEZdt
HAQ9bzToGQoza5021cy3+iz0yWq8YW1+z9OjETdvRB3AFhp3jLUBvKzskjN9PU0avKNhvhDUq3D5
kO5yR6wc1j5Xqw4nv+7c6gwyZmJ7kCAgeY3dsAvy7nEcDewhY/1mjYBnEsqDh+5ea5YYctPQjbAe
yah491kSU9ZoY7ioriHXp0yroqegbX1UFUFSU+9XXV59CzyViHktTdmG/tqIlh1tfKyLLPW0PDDZ
hwlvwsc5RnFp7masEQjI+Z6unGQH8vVujzDxBcCR41BH/x2X1kNT8ZBa2jAdCbxHt7kYqKJ6U9Ro
OJathzGfBaLHmZVrkr4H/ka13vKAMRkJXM8Bh7TQFXaxMvweRXhTaJXdxi3NgF1AuYsAQuNkb2bP
CE0zC6aR0bcoNi1UKbMdz7357QIKGlomPWkqXurgRc/IeZj0XCw1JbhMaYS+S++DkkTkcRv34DDY
9+TEVMdUx4d0pkYY1g4wGMygalhtC2nc4OibD/H9B5IVpe6nGnxPRWhvJPxIcTvmG/mJZjknDEE4
DP6qFn1Tobs1QofDk0yws3U6SWirJU7jmgGDs9G3wdHvcZWFHeY21k/BBNUwFhE82QVHeUYcMClZ
dnZkETEDoElESnglJYUFhSzEoqj3XWg8xBW1arYTopck9/GdTmIdhYkNHqbZngdkmxhQMaOq36q1
IGE1bSA1A3dirmk1Tn3yKPViZGP3Vxc5E6U98HsRsV91HAMNjjBO1X1md0xKDFcLHMcbUwzhGXb7
hN0WlT+vt87cvdK0+egIAbvc+FIRABWud0tGa0dMmj+xEXDmSbmPovoxw9JWGUjaRUFI1nCvGcws
ViL1lVTRSiTGhDGwbZewUfDkNiaSPq2jFQY3LDmLWk1OUpED5wRzaxeciKNZ3xVhf7VnczVU0+sE
o3WROK9TGX7VM98ep9R+kZDehw7WtDNl2d59UDGjWaVNBYyAYj44WY3zSlcXmmI4RzJAu1rCS+d/
KVdq2jGzLKoTvJzAB225ogccXcSwYMNE7kEz5yc5lCPHSxo/44z5cyo/KjtRzzVhVoCQEILhWXEl
IdOyllX+LSrVvci7O4/XET8zYhAWzWCtGspXp3I8tx1XWem6imFP0lXDE/ftDPq1AlF0EibckqAs
pwNYod7XazYLoGX3psd5OEapcu4bYq7TvXUg63NkTqzOmqa1SwXzDcj/tjmGHZJX5F5Y/o1NbKrR
DXSyb2UNSqiCr9QwcdPFqsL3SFast2Nyrpr2p9Tqt9TQTqmOn4VymKVKrfWDIs0vbbKB/sPS9OM3
Qw/GRyboAfertShi16euTvrEPxLKbwhkugwmd8WgQjTU6htXnPihK/RXaQ/D1uhr3EBxSuWem14b
q6zPNHF1DMY8FWILBX7SXrSqhQmsaj+paSL4O7gvkFm1Q6UT9hvuhE8XL9KstvWSdvjaL7R8l7TG
ZxwxI4OzbS4cJs67viv3cUW/pjG5r4TeIdWY7i0GrL+anXReMcodhNhV3Hgt0U8vuLm8SC//jVH5
W9bhr+ZuDcjHP32/msnFFzaIRTZW/Ye52y5HO+NIxTms7L0sHfeKzo8hoIlmmeKFzN3J2MzG/Wig
MHrpRtjk6bgZMy6ZYZKKpQ5VbDW50ytqP6AsBqGuCo1WqzF8/zEp/7+OzRzjL7i+5W/73//GePmT
9/gqq6mhBLD9H/8/cWHEf+TCPHw0H18/2X/j6v/BUO5vGZv7n/x3xgbs4b8Yj7sIIGwpmnG3tP87
YsO79y/C8pZwMCBammsZf03YcFXDDE6YRrNwsZHz+F8JG+tftmthG3BMF1Qriuj/TcJG+98BYrib
mXxWfzXSK0RluZ/2cmc1yYkGUpCQ5pedcEhIMLjESv9g5c5WBwZB4w4dkElEW0P4UDJeh6VpbP6z
Dd7+e9JB0TW2y/un8Y88C32h+n/xdh7NcStbtv4rHT1u3EggYQc9Ke/IIoueEwQpkfA+YX/9+6B7
O66O3qH03qQnJ+LIUFUwmTv3XutbRe+MzSEuBXBbch7DAoy78rL8SDgoVlzQCHBo0Ewg6XctLCmV
2RCPMLXfq9h45Nh07bcxA/5OfzMdDg66RnIxfXzKvmw+Fufpfd+awzIOx8dUjXSLpjghYTC+GE5Q
XHRzVhpn4pC20UtTTY9MCfdTFl8TELsP08yE5Vb3uzxtgl1Wa7Q63UKtsaUHi9acPizX34MVWcVT
cFONzUbOS5VI76usvXYyhonYKYdF7g7aorfES6XBqbHFgozP0+Anao3yeZ+n4m60QIYUHf8Ze8qF
319dOV/Ff1sM/n11Z+vBt7dLlAeYrfT/grVsa4peH5NJOHAdYh/GQ2CnseD4bs3HgDhQenJlQ35r
UQBHfnkaS/jbubMvZiipORC52zTbzunfOP1by8pq96WuaEXWWJ0tOiqMikmyBKia9/RugzKhkA7t
RdmcUPd363qkB0RTr+WXh3Q5VUSMpKZ97+g5pAmnu60q5w+2GWNeOf/u6/66og5KQNXzusPoMyxL
AQJb00Axm1yrLqd9aTI4DQFwPfnSRhXo9C9mRBYWJBi1sFS145Q+Hwnv4p4kcc/41hKEuZ1AouGd
SJ9lQeQTZA7rEIT/fBnaoJr+cKvgO/39Z/8lVigha4xcHwF42g92XqQf0MueHQLIIbFfIqLXW3d4
BA770tm0wxK19LKQrhcnEadJ2T54ivWKwwgHrniRefrJk82SivBCSBIK5enw+0dK/6tr5d+PFGvW
z49UmJeQq52wPrRti3KdAAVSn1ExXCCqgZcYgm+0J/eFW9wjQrqb6qZb+iH2ErMDU1CUp6LQqcJR
oP7+83x1y+fL+dMTrkrUzcom0qXLykVLf8GCdQDV4Pc//cu78ovdiCg3m74eAA9zLE9VWp0aNUIg
tCfFqc8gltnJ1TIU+KNqU99yzMQ2E2IOSY3sLsga6lERnvGOHNE9zKP8BAYwJYqTRi9gye90o9kV
sfPx+087L91/9/j/YiQa+yIn662oD5b+MQA+NoMPj75vQmPVoqgFV/OHy6LPP/Fv/iU5lzY/XXWG
Gdi96HEe9KLfG2QN2VXGJQq2HXL9urXo7ZLuYip8e+M/a5Evy6avbsWvRDOU8pxD0rw69N50Z45I
kRJIJp6J0q/p7c8kmts446A9JAGsnzHexba1qYV9IeUD+SwnC54P9FYg2zl8BuI5ruYeXd29e0WP
acQdOcg6bvanz/vFk/ljTf7pGtnWqNk+88oDlquX8gdkOfJKFpAWKZYVvHVRvStUcQ/u+gEJ5rB0
6SnXRkiWNKpvZEIIyIJMrRRpOFCnyA2ywGrax36IvsEMvPRjCaxmhq6UDEmaTPzBamp8sWnIXzaN
iY52H5qyOjhltQms4jrhwN3MmnZp39dhcJ6okSdxqAyktDYhJwUgsk4xWASdaGnn2q127ZwFHlcv
Gk2oUsvWVcnwtoAuLoa3tkB/SV9/tOI7GYDT+f3T/+NB+LuH8pfVP8+1dMx8rwL3JNc5jocFIX3u
aVIMVqYkYkjXT/Y6oOG8DAdUbF2PotomN0D5KKXStldbAEN4NsjSXmiczl2naYH3m+Q3GCXyOvSC
uY9DQzYpWZkpGfKG/wCp+xGp2MNYyFdPb1FeJ+m2baI30ejhOvDqSx6KN5QDxYoslKObAabo8+6h
RCb1+y+uz0vv333xX7YOv0oUBDO9PBBMurTz6Gjb/iGzPRRQiCvy9jqpn7mfR2uSG7NWAKrtTc5c
9Q9Wxq9qOPnLlpC7CnE2z+whocG4TKcx45BOfWTrTXhTUnR4sOJxNgLRrwuBIMH8Bl1TLaPWAR/n
yRrzisXwYAxW6WjxTrffB5J0YSrpuEUaDFNmprd0QDHNgTyHF8FZ9pZgmWATGeroED4oy/qYpd3R
xKGyMHNkLXnoWmvPrTy448bJLftkC92XRF3jbSLnhDKuKzAHQj5Gt9CsIE8ZC9nIgUeTiZRfiUsB
vWfThfWr5ce08Sz/BgyruZAFA/BcPSSpg8Y8eUmj/OS6xc5Mi1MWyF0Z4gfs7XpThebL7++w8dV6
a/x1vXVE07t2Z7QHMVAAN0F133RmtSo7VM+tZLgxhIbayJp+rNYqgpv63FgTBB+s2KqTjUuhslSJ
+YZ0J2AkYGab0A/CNY3BQ83+uagHCufff1bziwLhV4cuXMOg6mTbHQQDXpVdhu4aFtYNJpRjkbXn
ZEzWnl2fjKwSK1ML0eIl2xb8g8uBHeHw0iPOT5KSTBJKEU6f9Wh9cyZ1IcEQ2ShwU3ICClcsGxTm
NbHmtMb5pv4hNgjHyJJtUryOtr2vwNcgSK4viY2dqWYEiiZAM25T+4RabMEPtEoSCp1NYLN6hen6
99/+yzv1yx7s03EH4dWxB2ueuZVVad+ROxQwXyN0RXdR8fsugUSFoDdU2C7BQyzg2oTdD/LvW0SQ
886MmSlERBKvG1BkK1m52Vo3MFsiOyY+aiTy7A8f9ovDl/HLNo6aBlAJe8whzhLLWAK/C/Yk8oxX
Daa6xyCt+lUxv3NCtrgPCk5ZgVecICYHF0yNSKNDK4xu3Chu73o05MsJ4e6V1wHhgtCHRQCOO042
gKB28/H7j2zPT/zfrHU//OE/7aojOS+RZjHHabCvrSYTBECiEnsHAVwnvJXIehmWICWpnumvFcjb
stxljmsliyyoTvEUXSB8na1peisHqrXSopQuU+JPhxZvSydoWEam6S3JmUB0g7RxY5OatDAMuuml
kwFlShz89nr00nrBjSIZdknjyNzlWpLspEHXv9I6AqVCfqMC/Q+NEc1yqXAf1mN8sQAQMI+tTn5D
DFiYNDtGPS9IR26iXt+W0PqufDPk8Q2uXS1f2wPGb3iUgkkSooc9YLsE9+Jc54t82Dad/aToMGIc
KII14jq1xKTdE0WKZvL3V/yrJ/pHmfDTFderxG450ZYH0O1cqpLjRdP00Iv6zCeOSAFJDYIqWQY5
pHtFbBJTi6Zcezl6rQKO2Loq9KdkrB8j03rsvZQUYcwkXZDYexMVI6ZDMtd+/1n1L0oX45fSpeiJ
THbiMj3MQwDmpa9q4LqDFXk0a+utMMIbx7OfDMN5yozwDEVbIaCqWRJtlEhTDou1MqKbBojpGEeX
P3yoLxbEH6fVny6gZG0NByenxVGBIdFRFc31kqHufBRUoWb3j5YBU8EoR2sdQj4gvCLvd2mlHYip
CJ0tawqAj4kO0lXgTxEaVj/4w+v05QX7pXQwutHB6CNKjrRTz3teoWufcQoyBSxP+TTsoQFjRbHP
KuAEPXmK3BvbEmsn47Q3pIN5DtuCqMQe5k+rM14seQj/sJXoX61PvxQWiKIit2z17pDTlsbuhQDB
QcMaEPndPmNiX9u85W1ubqQil1QPb/9wx756jObF56c7lhmZ0A00MQefwTqEfqZcc08sco+hj3rV
FNvGI3mWXvQ8rEFd9NA0/tYARLWQueUuBm84TpItLVTHP3ykL852xi8HUW6+1Ve6Phywlz3IOLWX
UnXjokiGG8gHHPLA3y2sJP+Ad3jMWSlgstyZ9AKWsTlZa6m0eE1w3LcCyjGHofjNdrXr3382Y35Y
/m5N/r/3PKaX2tAe2hA7HD2d4NWnWP7URx1Selc0UOwrdKOUn1HUHTEg3CgabQlH4zqiP9DpEp4c
I/MNdhNcnO6sSQnsaAXi9mJ1cj3Z8YvjcL4joJYADnX+wwf/oqz60aH/6T77BPU4nnLbg151DxYR
s8yeQHkqYvDKOsNgr177gP3BHM2Daao3i0YkewkaPHjD15lN9hUS24XZOnKDKRgv9sBrkA80lwhf
+dM7Ou/Gf3N59V86tUBpplDrrfZg6MzCPRFf6RW+i0jk32U1O1SL4Ex64EOZTo/MiE56wWbnwPNm
vMinq6R1P7lsVwxFnZpirO1XICHU9sdF/F+bEfxlZAAj6l//8Axj/8v/zLHZarxtP+rx8tGgAPkf
nNT8J/9ff/M/Pn78lHscCP/9n9+KNlfzT6Pjnf/cxLd4yb5Ga+GMK7L36O3Xv/EvspZt/wPZqCEs
oXOtPXhN/9P2Z0L8Dxdxu2FbOlD+f0K3/kWG161/uC4PnWcKxyOZx+Vv/avvr5n/IJkVSIxNVebx
Srj2/0/j3xDuX8+LFm5Uj2xDy3MNKQ1+5rz8/fT4k78YNSloI0pMTJ8c1mCpTgvhBeSgANPTHJRe
ZdK3zl1Tdr25C5KysK51gnlwJwbdWS+rz2nq9jBiPhkVBtrtYHmIgcirleMqbOzo0x2CrUf9i/oq
vfOkfjaBns7mmzQdLsw3AtYx3xeIOYOcyDa8XQZJUZMuANpoTQCUi8hk1d3nYRzgZkAzMDxmbp82
9dKP9cF461xU3Ow8FJxLmHm47jW9D4kAccMkPiIAKiG15HpQX9BPBQ1pQUY4YdntfPneFaItPztK
2W5rQdwzF31IcbdRWodpHEtMma4JinTyC97WyVzmeawuIhGwPVF4V7NPJ+st1Pma09A1cLJmHQAn
wIg6xR1aPI/oQSgzqPOWRTV3PZKEkfYqriubwLYkHrSD3wehN0u77HRPYJiTLULSQEuMzgEWtHYA
5kEHwmnriME+QbWwdPFNZ2t6P8QhNypVM22HfI7rGD7n9IgBS0TBN9Fk3iv8DORccWfXeK+rjJlu
hVRrQeo7dk8tyZlV+1bKr7RFjm1VhqILF7WWOu5rAH4HFQiQZ/+VFPGIrR9vKGbDtsn9+Nkc9ShF
eW2FwV6ZZlIQB07CB3ILGWW71AwbYxV6pkaOrEtW5FNtyxhHHkLKYmWTEEdiAGjwYoLrhYb+kvq4
erYetrDpvu1F9RIFI6yyBTJMWI2kW/cYc80cQAUPgEc7wVJwB4u0SdybkMaOvyzjvNYetYrXB1hD
hSxqj1FVfFKT8/0qt4+drdfXbNqFpWLtwHx8FpQrXdd2BXTjmF6RPjYRZ0ORRKtBQAY98Yz63VLq
P9jAcQxVyvEme9fCsKj3upXgbMrisdcWo0Y21cruUmjxO534Q+r30ABBXpt9Id8kgshwhbYHFb+B
NI6WfKRPEXsySXMnMyxrwvKkId0V0UElhIu8m4gqoUTWJYaBOiCUS8KwotucoL7bMppvxAadUKSv
o9aL+vdkxCDyKkUq/GUkNUvuXb5buMlcIGE70pzSjofSE0H4QDQlIQtT4HTEtVOJP3k+dqS3iixO
782n2dLd44Grh3c8uoHYcFaOcNj00OrH3kN2luMAcfd9M/WEPFpF66xGzSsA3DDqxwnRCKsnq1im
U3qbYHUI97nK55S5adAizjwRfwZ0iUe6nV3lnrGa2dIYv9qMnB2X5Oly1rIgKsDsVbcFabyDJ/Zx
22ZFSTpui95yF/n+SGeh7fzkkpCpK1cpfiL70DY+Wlkz1aBPG8VQxU/AMsdjk5QOVH1mP48BxHck
4z7wyqXMnTbaoypDASpctx6PaK9r/U3Of3MlDZV0+7DWKa1k1LUfpK4U5gnmBH31qUwzH6UMsod8
57ZgjTGiE9/lbEM9HhFHIPuyNl3BZ34xOPmUMJXTMTgIZ3DFnlwfBSRiiIkphEibRccARCnhq8Qh
EREHzrpaR44pqvdWgJq5z1SN6aUbTPqyK7gZec8AbdDbGq8rOOJvSEXdexEbabmccjtAPjzocmnF
pfXkp12ro3SkDtjTwEW0pFepNy36tO67dWsLshoxy7qstWWpvSSh6ZENUit72RsKY53InHjbJVZ1
8Vhq8mU9kXuMCx3uyCJVggi+gK7UMQs1zpysW7PeJGkS0IuksS+gIblHaRj5yVcDlmRm2tmaA7X+
PcSu9k6APUCOzi67k0k2er3Chtzf1SZ49LHzh5sGK0oL6LEsIF4RZYIMsTR9Mm2mlszFqyoNG/TH
WP1GLOEGuCc7CVTzhjQb+7Fl0GBBGGs2LP9G0SQ7R6Ar2U2d2Tj4IAwx9ts4YLiD2AmkHcQf3yeZ
zdWcsjvYfZTmmF4t+7XPDCM4Uf57abDjuaurT1VF2vjQ8BAoPHAkSS1rzP2sJgrLmb8kNfQmEOFF
wcIfPLtaCsKunNGXi6kw7ofKvYD76JdOx/Ln6IZaxGYfbdDSOctkhuXYSNB3wtSiHSHXFeq/Dmky
gZykSFnPKrdumtLd5o26jQuDPlHBQ6NBZVv1/kQQH6/eIs7VFUpyUNcR9L5R4kwO4LoV+mOdIPiB
CwsgJ/2ApXxbwc6n68aEs6NHEwzaW2Db5xgfChJwQshGCQykwbGsTFrpoq/NJ2lwIoTw1R3qNNnl
XRgeXTmJrVVJtpXUJcML09SibwDASS25w9Z0nBn5gKATAw1/Xq6xdwTPqOXapcs9QaFM5z3xnUOK
fwQJexHcKl7RYEUYa2KhJ80zMNl2KDa6r8ytCMvvAYEGy1AbCE/h7Vh3ZHpFWhKcwhnM4vAK85Nx
bYZtxj4msGcu3FKdxzkJE9Pr9TiM6LPYGy7EtNsbN7WuWezVG6XNszbOJmo0unga7rW5NYjjJd3y
woILsMI3D6TvGVmu2vpF3+BvMensOIW3EVZtfKh4SM5T1H864xBuPIF7sU2dg5aFJMdk3pU9dLed
8SMgPpfbpB3wtcB+X6qSDKIiMS+E94aPbDHZQYVWuSqGxHoeyfY6Aqm3thaezx1Z9doy0vN38nGa
Wad3mjQahY2e5eg80UU3SgsWOck57/gsrtI0Pbl6dq3IOj3lVRFvOr+EnAA7fe2N7hsRfRWsRnjx
xoQBZ0QF73CaWbObryrE2/Aw0mKHunljtNENl64/YZXZFz2W+LYqPzLehEWvl7s6d3eqTh/ryUCg
Ve3iyuwXRpNeRdZ0QM1ikXHYnKYqBEcKRH6PzHgTp/kNZsl9GzjfTIVAUXSbUII48fxhg9Zkg5p/
a4QhZH4tqXd9GHxPHGqDnJzvLWmE2TZGxEXst8YzrW8h988ch2I7dPHWdXB3t3RbEC7iUjCKC1X4
HfkLMEfKU0NKBMkWmMVHtzkOTBnSljXUiANtrWxLLiFFJBtfS8RO06AxOF1pTwvQAfZWz0W1Kb3A
uzeZt94VYdw8CdPo7gKpxIeXh/5dNOZtjKi+tvdwaecC2B/VwStzPXmA2kWVhC94g1gXFTd1Tnj0
JNhnf6REJQy9fWu7cnggRTu58EfSG3zBakVwO4pcVaMWTXEdU4K7H6Ujop2kyNrlc3Zzm03Bc6cw
SNNnx8ig5/anbbrJDSllamWPVQUzv2qJ84WNr89JeR2Z8bjyn73Ar9NdTmSCuBo6speZVpMoyHI2
oSfr43GqN2nte+0+p45+r/MOk4x0AxmtXFsL4PHXY3fHhATndtkpB0B1MRDCSOyETRh9F+UxpqB2
sF6JnnLUCS03noi+MYuXiEkpO2wqImdbFWmum/DFgjwoyZeuNZtmq4fNHEJxcBulDXe6IMmHLZcm
3wBlYIialehbcduKtr7KnVo8jlGt2AlK8yBGfI2LpJr9FH2sJnvVOo1vLCbY4B2iTc5FdJGzutky
7KORWtetFu4w6FTphkQL5e0G6hoAIe2Mg9Dsp9hFBGwagzMXf1AkjbI/Rw7bnwnwZcCPmsUDE39E
tLWtDx9MYspd3KiGVTFh/+1LcCsBkQ2WzUZMejCEUTx+0GuJNWY5uJ8j6S7DUFc3OZzOI6WwxTIs
4j3k8X3RiudcxxU00KdcRgRLgvqSj6q2XrGG22fDKe6ywtVfQ+gRBypbNmdV4yfERbTTNe3Dqwb7
POndWzE57/BygBpjAzqQtRcuQ4wtZ0tlxFKVXbZteGGvKGMJMjBCGHl9SothhCmupgKHXkwIwURW
8YYlfAZsksnHUwmoT4atfltOsbVTZhuuY7PWcE/HYt17XUrCatVQOOLnML0SbIszUtJx6BE4HwMK
SnqQ0LOsodH2WFZ4FKu42eZVzvwhMK/SKmaC7jjgHhy/Xma1q8PAIrrz3stFcbTaEqLfpLssvHZ2
5YILY9fpv1eKlFecNvEWkcCw9/LMXRZSPbIuhHwxl4QkNgt/aCHlWN+dylua0AUsn+SpERcQbdtL
IOWHPpovudXdtXrPfcePu6ToA5zWeS/KJ405AjTEJo85Jq2gj2IyfjEwftI+9QjxqouDjeNg2YPb
W+Y2J+zJt3daZF9jFiT4VT1S+Y2LrAlX9RA8YC7c+Q1xaa2yrzQ7eWuN5tnMKRpiQMy+aZw8flHp
3T4X7pYUiZ7c0LHYJQQcM51HrS4YY3sQatDPggoGZH89jMl93rXfR2bTJEGUV9RdV/jW1ZWD+pVc
R0xldmJ+wj8gI623e/ZIMTvu9gljWixTk1x3Ejk8DIujFchtGeJ+6yNrX/viniSrbWvzOWwTHlzu
KUxZUBWRXRXfQn0iIV1FxcpnE0HuzwkxwMi/mc2iiyixsGGBCCXvy5DwUIZXiaevdjBrJD3JnaKs
H4i6fFC42hfFCIZFAU3wVbZtEw9DPXaKbT443V6FHugmFth92ae3igS6OlGAh9gb1nrtb0ro+ogb
42umVERTjGTeE5TirZscWGKZjY+ABU9C1cYah84qUxo9797Au1Wn93gib4naFduiQMw+ziNWS1Tf
6Grg0nTl7RQMjD4EDkSPyLT4YITN2bSgP+XxwMg/Cm7LWpabuM/VzuDYuogNcDBWU7kLoaeknZu5
uUQmhDgR222/SLPWOaVxY/OTomgZCHs8FRFhFkB9adMwlMGoFp26zOWXQii3LaS1yXLORL3s5YBo
n3mjCXugZHsW7tEj48QUo7lNxyjb15yWGRaFez/NxtWkO48WbqdlLrWWkB7vQlbuqQvSqxHf1YIT
xS6WwaNljmuhGeggJrCHXnjVWONT2jUPY0I+TDhpCCEFlgdesB1rXrlza/JmndZPOdsSakuUurbU
e2rUObd9MXAtEMT48MR5TfOrcqRlQAwDiQVDui6z/EHXynmoDqZYL3xwr/zIKjXIVDeho7TzNFII
DfM7tOQtjCaT7cZpH6lVJY6BOsb0CFdyXzcd/ihSOay5f0rSpkWiPRIb6E44hbzSDwAS1v47/EIO
fYnSg41VjpCwlVH6b6pNBlDTQYlhWEiLPdHKk04QylANwEcSPdp4kd9dNNJY4ODCOQmlRgeTXtU9
bWDey2j81Lhp21F0wzqQ5njO4KFvWg1gGX2mMcMQX2I+C8xU7Zyia3aWrbJPMCHWQdlutVdiNszY
ersNiSeuWHymcfZT2ZHLX+KYBuGFL1visz5qUx9uPRwCJhZGX7DMCD+zDt7kxfKYZAn+U0NrnzPd
rslWSXSWbMNh5LX3dE/fRuCzj7Rueu8q1dMAbWo/w9BIiCYLPoP7Zk+yOYvGEOfJ8L2bMLTH6FLG
QzPsUzXJ0xShyOIC5/VhyGpji81RXMc69cxW6yPMiDI3U32V0OeiTzDq9NMTeaSAGNZ1pIbPEA7l
mkOVvksmpIIrMrYBIuASZDlwDDJD4ltLm8ZTpGf3lTSmY2lYwWOa9SBqzDg6B7Vo7vQaEs3UHcfI
fWD4X+P/o1jFqmBucnjSIZJ/7jfnaFsy6esxZWsImRC7dovB1R+yLL71YQ8gpYCzDC3dRDaLHMXd
D7FxbQ7AUQq5LhxBXHtjfUeRT4Zb+NbV2muGFx2YXn2YwlSsIW0SeIKHQs+LtetG41KnX7aysyZf
GkiEOewNhB7OCjpByEEAjzLlHAptphUbStOrNnKp8Bl/1F10Sighl3QZZ41Ru7PHAmChd9AcJnU1
3jYmKCPGVPqJqKCKW9MKUbwVXbLSA9CSJn3dtVv46LBcTg1MhSAy1Y48JAZTSY9zwdmCioN9gh4U
dsGc+Mja5NMx7ic1jXk+KZhteuqZ+a+zTIhrTZjx0iAhhEQqOghhmXNZsAUmoba1EcMwJ9m5U3cH
XWUdBOVtbcDFazUtIX8y3YVVj3Ml0o6G3zzIEmCcTj7y2scBs0a0zCJoYtAtbQn608cCZs9sNlu7
8dT01PTMKbvBv48l+69pqGetBl0AOY8R/eAuG5Ouby5IkowAo0a4SFv49tAds/lIcaYx+150PM+O
f+2E2W0MEUo3rG0wjpcUmd0C0w8APMLbFm2i7XW43ZpmHGkUQyeytTfdc1/1yIB2EsVw5jROwkVy
44/OabTHKxWI/RS6T0M/rgleBrdv7GiXrmqjwZA6bfOpxwMt8nXs1jvYavHe90k2cpz+ajTDTyNo
DtkEnSKubhsLn1g53YImfwic6pNclwNE8ptAUoAk2XiujCTfxhPnEqQun12CdxlY5aMxMRZNIYPS
5GxK7DtzA6zLn2o3vJUV5jQz1/ZmyiBQ186BTL8Dcl9r5L0xjtswZ9xxMqZs4fZaUhKNnK26AWwj
zqgT/qlLOuQcIdV6GuQe7OeSCOeb3jDv0siCDjDH/dC/vOlz7VpKZAyuhIExpAs7zPeqrFZswW9N
OF0Sn7PeSPHGpS72hNadIujWRe08RdJ9jRQnM68qK5qD2E0ZJCwZTIgdfBf7jAt54HwyFgvf10CZ
+zCelC/2QadhmgrZdEvdKR+ZbFNXFCguyhmfWZUPXNWzG3cHkGe4loZdXIij11FlVf5wiO1045rl
MXGBZZl0U6gko9VUwaUHaQs6UEZPmfCsRZCXwcYLmKTCggA3wuDAKt6aqN9SaD4ErsRBXbynY31N
k+wUpO23aFQWD2p6n8Q11mlzXQ8lrA15rpALsRkOK1qGq0SL4VdVr7Ed36YxsJWJfkym3pzegq1q
ebyM5J8ulQGXv5/QrHKyIiLjrMLwySmj+yKpMdyDIt0BC/ko0Fis5/47JQ4U1CzauzkZtNHgvQ+N
/66ACqNMuJeN96YJvTryGoBbEsNew7KZBOmTLMFISfoBG8+i0Vv4yR3sii3Xt3/0Y7u5CtmSmBjQ
/U04OwCg6rjrrHTe1GBvniqxLjv7ZixtA7iEe2Z3OynHtVelMXzIMH7GE1mtaRsJcsbVa0eTGyUg
zEOWuGYDruwmxzQ5xem+HcwbP220ZYmoetEkg7UuPRNZPCGvso0P1jA96I0/LY2xpdE44QN323Pq
Wsjyggyiz3BJcLdhbYRT2hFSP0kctPpQuptoLLzjpCb9tY0i/2o06OQu/EmMoFw5od4KAfNHK4wa
gEUmD8WYSQzsU3A9R8MjgI+Sb2bX6cuO0zIpXhoGvBJHD8X0ZJ5susx3jG2mi1lAVJAkb8xzMZ5s
03dbTK6tvqedNZwyW9TfGDqgJu+rElWfRzgisnoxvKg0C3YV5/+jNw36S12b9RvdlfeuQoluOHPv
pQv9dWiC9Y1DIp6AqvhLf4xu6tSI8J9o924n823Otlw4EPYcGa2Dvm2v3L5ydpxIz1YJHrJpR4Og
EJ1DQ2ZxW6J+RfIfDeLYAVZpWA+6j3Evtj365R7vBk0PIIWGfWsm5kGXJEBOTGK4vyPpUAkOVSlh
FVp4dfLZlzAy7l+OFdQGsPUVeFHoEjRmL1oBPK/AhulN7hPkPXzXSfJqx857QaG8bMOE2Peyq3aG
7z8xClmlbvFDVz+A78PsGbras9UUW+ZJ9VqY0y5T4uLrOgkL8nuIVMuzJ20liQpbmF3yNA4DKX72
CNSkMqDxkCexRHkn9tZ8GoVd3ACf4/YNndyn7XTvINChZaieVaKdnMA4N51+rSpjRDHa2EBFoODn
ATGfNrv7gpA3Ys0iQBY2vj49L4+OF+0Kskog1U7PtDDOmVO/pULcRRbeEfTC75M9imu97na6ad75
PFkMPmngD5KJoISSLgwSdCowdAPFTOaLemfRr5jV9SBQrJKsyW62/Zt8fFomNyZ5MMs5/hntfWK9
inruNeSOuamMzPooqlmtKolAaYe+2qeBEd7Jso/uhnwCKGloNMDcfjhjfElp+pam8WHzIMOUcuMz
DlHw2E1tExNUVF5OjziM7/B0B9d6qxXHxmtmELgwgKBPZpV+EMjJstBrM+6oTrsFalzGgDytSxdt
4Q2uI4tOdmusZZYFj4EGNwhGYbjXJ8kzb2dDqW/Yhe1ri+bsnnhL82ZStgkfSyftZ1GQuLFAGYvc
oQvV3Gjn4xlyIp8GSPc6DWF9pIaLyr8gHvWW2dtAr36qVHnbhpJtMB9ofGBEH/X9ENV0O5FaLrLB
iz9rDwTSKHN5qmSTzztefpJd4UDiGY2dB4Lp0+gl/A5I87e+7gFHCaOk4R/Vc7O8GjuwcBZL2X3i
BmioprzaezLsD7qPIT1Rnngg3VqqFQpF/VkmLbLpEoIQPaj8GkecRvp01+8gJDZbchzrY6EzMmuC
3FGL0csk+JPSBhwwxjfaWBJEEuOjU4hJVfuQyUI+2vPhi7xQLiha3G2YT3DZWs2Krru+NPdmq+Dn
uzZScYbUrIQMpRaZRIHjTtS/iYDuY/W6IhsAdPmqK1x29shJyFYhFnfva4G21Aw36wFS9uaxAuDy
mVnQ5kjJVqBmTBDKa10FFOWTlXq47NJmxADOC4QMiJqMts+DztjGhULVR696J8JHRrPJOmP+UK7M
Ciu3k/TTd3IQ7VWaSOtVoo1dVYKuZhr1w1OcVgUVaSyu4mxoKGrBj8aFaZ1JNelvanKep1VaFsAd
BC2wzdgSjJM0Vs3S51qXsT4j8vFBnoMpqefhqDsmDMWd/mAonH76oP4Paee15DaybO0nQgS8uSUA
mnZqJ9O6QcjCe4+n/z/0nL1FgjzEPzoxlz2hZBayqrIyV661z7xk4irIKNxtmk6PnICWJICkstTS
LbreYEYFhKh+SZ4i/fRA4Ny0Sju9iV4iAyTNvPqrR0ni09ikAj2IThkYOZhC875I4OfZJIyof5Wy
ePjKfECuIRUSN9qtPloCV19qVQPCihF7mR/A64FhBR2kVMaeoF5dVD3ZkFJJ3BNGp3huPyha+TPp
/G7aZHJYTbc+uG/6EvS/ygPNCtKoJpgM3ikBh9UhoOoybtmNwUeTB3sOVDaBPM/LuGzcNvdqYYfm
PNoxRit3PgCKntSph9tvl8C+o7gF5M6Jk1hUATe1lqmpG1YZAxex1ZOLViNNPvSvGWm0J6s3/H1d
w4hC+0z2vouRFRYzCQQ9Gq3LyaY0LvavzIyjMhlqvhDYXpEM1baRfcW8mYzaeBLb+SXY8eix5vr0
3gAeAGygrBF6VwAIjjzAB9JwsK+G/JQqypTF1DYy6Sd8lfQqQdJy2Op6izCWDy+2Zmu+yrOWP4Li
UPRqLkl5E5lk6ykxsldQ3FeMvLSqjkYcXGy3AbcuTOmClpb3OsRp4X0+UBH+pmlxosE+3g4DoGkt
e6uRPkP1AXJHuiQSPw225FIDoAtoIy2HhuQINv1fcjZqvz3dK+BooWJY3+JA+mQGcIvYNYUjO6pA
Q9iCiaSIa4AbaRlOaMwC7rIm65za82HClnvqSYfWEptfqDjR7BBJW0QnQcTT6wFCaEw9vFSWOnFo
NHH4Ix3UtnDhRm0tqgmZAi4ktWDmlJiK3Yh5k7a3SRiSrOYUvgHFGy10uZ4HFEfUBVPcdp1SQ/JT
pODnafDaVi2U4j2RCbG+DzcyYBDfSjsnAcXDkxEFMrSOxlKIHV/32nuNRjZMh4zpB3vmcSh66HAK
wwiZl9SpNYWVA/FSmOQ9cR7OlApVFA73AkO5xksuCwD9NS2sPujtBPee7jcR6hwh2A4UloCMuTzn
uL403wfbxkIYtMyYB+YNHAkDiT099Tv0v8AXCEU3HSRoENoXmt9hdy+3fkdqMwmIV6QQyJaw26sA
O3otMwEoDSKvloSiQQGZWSDEbq9anMmSTsrgSh2cNtvOEKSB5n2ZWrDb1cKPoBBF5a4ArUMxRELA
1s6ZMvoJFyDgpEbPSSK1aNz2ZW4+dUKeqDN3ss58qRwHii0FBZXJOLToM0GDZ4FwGfsB8U+r9nmG
jdFHcxpk82n0++Q7Q671dOiNICgZJhM1lAd1gRe+WPtIgaB5FnqfEl0eUtg+UengroTSkQ5a0HJb
D55SkxBBrPxmCHMyxEgG3NqGUZvSRmz46+dOaGBnEs0e5pQ+iCrdNpIg+NQx+GkhXRDV3qOeyTCr
lq03OansRTVrHE5f6tHwozvP7Jgy1trKEmg2lL14r0RV96MMeKB5FP8MZOgzqhx0/otfYlwKsj0L
gxtMb2hjB5tPyOt6oyrgHd0cB4xdAXM2dM0qhCRMW04MlkJSWSU7XzbMzxZUfhYzdwwFuInawfKQ
moYMz32stmRNkx8WbKsRMh9TkbWacQzdM/i9ao2GXTEg7mHoOmhVGnOAZmRdhOkPsAt6DhDcwqYU
SpVgPPZUviFnRJYKkhkyb98N0yDU4BJpu6dKZD3hcKms734hCve6L0wvIyoutKAC2iF2PiCyBoA3
tRDPo2o0wxykh07Ru2GnILF+CFvLsIF1kWGLsDykiJor3FcMP0zaTcH8g+g2HZfbA50x8THSkmzY
l3kGCXDRZlR86rDkwe2rNbyAPiQucJ71uuW/VUpD71pIUJZht3AKjITYs9hJgIuSSe9UF3K/eG72
BPKwVdkX3gua6jSHJEYtjL0nq7RzLQ1Glg3jpBr1Vd8aR4g2kCM6wLc9Nbe9wMmCnJnX13ZnRfw/
9L0jVGyQz5DskEJO+iSDargzuDNuLHj0653YNcU3eo/oaDUc35C1SfQyttCIS+HHJA292IHnB4JJ
xN3Ji8cqGThPzInafwtD6puiCaF6y7M8g3fWokReCkZFa2pqcoowbcfO5a1M72SQq9HbcO1M4pYB
+Aa6NOQDk50Ac/FHWeZop+mScaEkHXvPFcIxRnSNIBiIIEZEeSaxTxHxntWohFTnsTp0Jjk7wwMS
dGlMZD0AGDG8ncnuqClDwIh1owx1b7kS1ZCRjnpQFweY0DpKTC3i43P9Judp1Ad164isO7UgZKPA
oqAzYN42QehLN5CUS6GtymkRItVTAhv4WPQVCnpD6rWDjQSXNN4Axxpg+0t6eEI2aqFCq2tHAJkL
xZ66IFnVYtROAMngR3VJNGHFg/Fd1E1jhsse40cz3QNH5AFe6bb5A3Uou7fRmbHs9kHbh27buf59
fJC3SMi52T3c4/EbhUAHDgK3XqGPOEWe//NLoM/QZo1YGqfaArA/Nuo4qHkcbdPhTai+EzYrIwin
sxumqugmBB66KVqiiKPWwkAd+EoUCBTDFKSKfgUS1JgUL2MIZ4oke4JJ2pftIzDx4z+47hN6mFOf
liZlaWFyzLREoOImO6U7bY1tv1Nuu9tmQ1fHlu7zF99pV3w8/ZznBhfTFpHkw6rZYrCh+JcUsFag
dme+rrh1Cjr+x4oGullXJNViTRdBA2yxH3O5jlzzXvsBEngHhmqT/Z7s0UnccW841+2djnCcm1uM
uAVR0HtaIUE7VvyGRnrHZXIbNjmkRPBTtCvzme/f5A9Ef7ZmSaalqqImyybg7vmbHiGq2yhD01rQ
kd+x0TN/rXfxDilFx9vA4b3XHq+7tiAQerfGkURg6grLqRrzBz2yRklUTzS9itzG6d3mlZp3+3tw
5G/KPtiimKRTp9l4HxD81OzsCb7YemUY5TxgrGP75iJgMp+Ur4laxRFHkM/Rl0YS0Glb2QdnRmBH
MkwZ5hzVAKkiLUDqkUmrODTDBHGH7w2yQTVDNi2qLtfX8nS2gqV8t6KLsNAAQwQPf7qUU5S1ZuGX
iqPuwn18E++mm2gfb8uVFTvb0wszi/ggxzAUqP44RoSbWPhdi9HKHl7Q+Zw7sogJgR5KMkY4UrvS
FgigG8ZuV+3CnXBvfhkeTIDOj2hOXF+9y9/oz+otxu6mnodxEeCWJFfJA7xG5P3gep3Yj83n66Yu
ruB8bADlZkzinR3iOOarATLfIlRAoVBeLZWbGs6av1lEhiJYTUmXNVlbfKZIgb1yFnthY2k/SIeq
R2mDxv299JShI/cp38JsJqwYvbSGxzYXH86i1FoEkUkFRPoaW5GrKDd+ZbrXV+9SeOiktUB3FFU2
RGUxqsXNmes9iujvR0b/oKl7+HIdw0blcVO/VnYX7MvPKzbnE/3kUDTEE5uLE7+vwoE+XRC7VPeR
t3WhaNy1W2GXtm61W/PwfWb5mjX5dCfLiARnZUuJzPw6bUmTX5DVPCjkcB9pI6F/+6DboSu448/k
k/dDsSG83BlP9V35Kt8xbrsFCnO47v+FD6urIpkS6oCGJGqLzQFB+qSIeUbNTgS3hThrFiItunIX
nOUnrLEqqlw7Bo1cdRmxmY+MujUmipMbt3reukXBYzn4Wdbjijdn9+nC0CJMVXMCwCOhvyvLr0bx
xbOeo+YlKH+3MEj9zbr9cWmxbrRLAwZfY3Z6mU1bKQy6vSGPwFLFYPh13dTFbfHPxJXBNQP97GnQ
UDst58LmfG9Hr96OgukHgCGIZG8g7bTBIb6Z//7C0U1ZlI15DIv68HwhHZ1jElIyIEzwTmWm/Nkw
aZ4rZakCDKL1BbrC22a+OkI5Svm+11A/XTluLgXMkX1jcRAkaZR1PJRU+KLMFymLvkxScaii9llX
gpUD4FLIcLIZEm0vS1SWRDjIFVG6tGKGMlC18+mN9InmJrlle6j9+N5a4nxpvx2bW4xLppWXZ+jQ
IxNu/QCVskHSAynUYGX9LlpRRI03mKVD37eIzqEOSgH5Be5ZkO2N/7GECSvshpU9cOG2Q5fnj5VF
XIpqBXjbwEo4pR+0WH4MJOPj9dhfc2SxXBGFJUlNZoJ/nr2beLAozpdMO8cKL4D/m6lFzLehJjJm
hzfG8Fh1NuBaV0MA5f9kxFwENvPsiaWP85IVjwwabQRYqsjXX/7GCsmipqqqYi65O7s49elWoEU/
KTBQgK14K0vaAQg8/tWa/TG0iDPAC/AEZ7PofdQ9JqmBYE33TbXqlWP9cqD9MbMItLwzy2mcGJzK
A9VuMrqjabq7vmSKfCEPMAlnaB4ZiJWW54CXerQh0WYh9zB3jZM+w7vqTrdI3YD327SfYJos7cBB
Js9GVAySwk1sQzx8YKLZZp7wprLzx/YRuEi08ssuHv/Hv2yxB3rmxgK6OGiGPYGddboX75DawWdl
N7jRPv+Q7IzX62vx/mpZZinHFhdbIQccJlkNazHe9BQlNz0DM25zQDreMV9Up3GDZy/fTPfybbDi
7MX9ztCxRNWG22dJJJAjsS6lk2E5IpV6MZSdhJkjMPruiodrduZoOLrgaEJQrSqN+Uot0QOm4PgK
o/PtnEibd/HB+yBNLtpBK94tWEre3z+Uov64t3jINegiBgVCRA5yO5AhQeu1SWHOvkerYGPAGUVg
wdad2fVt82Dc5E64XVvgi1vp6BfMfz9yPKDxWBvMXEJm7A8PZWyiWhSYa4yEl5eXEDKYBIf53zi1
ogjoxZZGRgDVQGZFiigiBJ9oEF//jO/hcBaoYHL+Y2exNaaqVUPUesgT7M4pXo0vIKN3dPLv1B/w
Ljn6S3pgUuaB+qxtuuHvtY2y4JT4z/f8Y3+xUQDzC0Y7AYlUdyZTVDYyQnZOQczfgxV8gylVe2i/
iC/9dnQ0G1DTffHLeJSEzVq+dvmr/vd36ItrpTDb0Gf8UYHx43s4s2p4a4RZ0sVPyvQ71XuDQqM6
//0ocEwIOyUpEC0HaQNkJhz0YCIHVna7c8MOYbNNuYVQzpFWjv45Us6+MMy7iiQSRvoy9zXp0wHp
8NFMr38xjN3Fd63wHFgvuWWsBNPFNTyytIglEVW3YlSw1EQfVbLrdPx5PVovriC0CbpuQZMgqotg
GX3IsS2GtZx0QqnE2uvqhJZPvOLGeZWPN5BF6q5Q6jPoKS0+VBp0EgIJfCjrpThYWwTWbGUXPqJH
yOfxVvKZS5/HAlDFA9Li2X52XvuziFiakz0rw0HWkCJBwx2C+dwRIuHQt+YKi8ulNZzZJVR9DnbT
XKyhVgRW1JXYm3VVfCtAd6zfMTDsXv9UlxdRoqInm6qs899ptIOZE3Jg8zAs3A8OI2Mf0nvL1naS
q38WnGhlERdstf8cIxZlPQ2Saaoe4sKrIZjQbUq5jUyUjp3JKdGBofDR7JX78JB9Q4kMOP1HLsXn
625eCvkju+8Eqkd7WirQVwagYDlFQwuqyhxfa7fXTVzMJagB4xgFUorOi/pK4IVmKffc6PO5kfyM
yZOexnvowDYMmD5aT/OSqpA+r9bW5/26PDksKrI6xWdNgyP/9BOWAi+X93yeqZSNYv6IotFWpd8Z
MtApgKbsb9bSZHJbVqj+6dbi+Oj8PJYRalEdD+iWBLI39Z5WlvJi8B+ZWHgkpIavhh5pcBfqRCXQ
gKws6CvWjzqahGiA3EZi+Gz5+rPUi3tGDx/AjCebJg/uBz95GcsmWzlsLgbQf3+RIS7uHX3KLeZY
cFoJAULFtM4PvunnazE0p0Xnn/I/a4tmwumnhHZ2ECbAL47yQb8ZDrS/HbrQd3xWW/mY7dZu03fO
omv2Fru/KSukvJK5JrCDSaG+YVDTnQ7ZC4ywD8BnPpSIhDzTYvvoPaxVPtZWdJEh6hrKlbXENw5j
lOoBZUWMP6/E0bxc5+6ZumLC2MM4wOKGyOKpSYMRGyATHfN36g57bx89tx/Wj7bzkJWluSmp07qA
MEdcJIIJ4NOmSBm0zItH0wdtZDK2pP7rS0GmgGMqusY1RI1xsWaJHJdaEnQMcGtgk2lbjMBZaIYz
Jr7Wab2QBp3amr/f0ZEpQprvhTGae2h0CW7v6vBSuqEbOAEH2UZCOHkbO6m1XeshXzhHZVnVFNAL
GqJRHDCnhluz7ZqkgGkZMpMv2atuD+qeUfCb+f0JL2z+weJzyrf97drtdH7Fnxhe1uL6toGTOuo1
J62Kz6aVzIPxCKCpDJoj/ut3iMpdj88LMaNBqcukBN9yTmROPc1axaKrVnnOaAEqSZ6Yt9lQnLOv
W7ng1omVxYekTi1P48ger4PGrrTbIH2NhW3RN6gUZyu2LqQT8omxxY6DLcs3IJBS+Xi8/LYMq+y8
A4yzB9kRv6+9MheEhHM6cWptUZXxZQ+MOAqC71euf8s4zF55Alu8kffC61+soqaTJUkQsdC0Of1W
8L4lVYyspDOl0Kw3j7XwEFbatocHOGrilXvg/GzEryNjiytWl0HsjkXvORBVbRThIZe+X/dmwVH9
Pyt3ZGGxyToJSFya5HSdDvOsitM+R066gz30YOxMeRNv177VikvLjhdXMnTPaZe6cfzTUp76cIU8
cO3fX9ycqGxqDRgbFbIZ0FfTBLV8uLJdLzyCTz7Le2Xt6EgcjFHKPBmJVkTrpm1zUNrNtAU7ARft
hoHirfkKU05nW7tqP25FhxcPupnbkDd597by/ebvc3qznf6UxdExWkYLdCKYIz98AKO/qw7yp7mo
Y7jiF+RwbWa4n8Cju8LjGpTjQpmO942MDg1PE87oWS7n+GZogqKolUYRgLRtWle1ZQhr7BSZTMqE
CNhAj++oTKCsVZQvfWE48kiKSHRFcB2nZpmYrcWplAVHDb6M0i8Jpb7ri3rhODZVk/NQ1Ok3A3U4
NTAyMFSWRRZxhf+GN0tTXgPpy3UTl/bdiQ351EYMBnIIGDZzocB+pWuxY9vZDLfu5qxk/dV66TI9
sbf4ViioQpwGVZ3bbJs7wH+oRQPB3DCn4xZ76oGuBuuyG7+0t6D9rvu6tpzz9zzaLZkFeZ5mAovJ
cwTRD2YMTdXau+7C3XbsnrU4xoxygHMv0hQHYF3mGlJ/a8jJZ82q7tN4vDNb9NauO3XpgjuyyBP2
1KtA7WADTrCY3IUP4X7amw5N9CdvA0Pe37yXuXD+G5LK8j0Q177UtSnWajhyvmV3QPh3gaMerGfx
pXXUbfM1uA23nrvi5IWtZuqgCS1Fo4zDY/3UySYAh2PAjeBKH1CD2ul2fCM8gGWGU9pWXP0WUdV/
ndlyjlD0MmWYMHnKLvZelsGjFE6y6YjWS9vkkNb8yKtsRZzm3K1TI4vNh6vCMPit5nitiUDrb9j6
V/KfNQuL7TZRwqNKjAW4jzZBmiPc+/v6t1mzMP/9aFeFBhyhusdCFcjVG523nZpyd93EhRg/XadF
ElelDNdVYovm6odpmzzORQz1Lf+hfqmeBEdcK0deuE9OzS2yOGsKxilE8NnJ1W39Kd77biXCLbRB
PbuzW8f4bcEfdTOtXKHzv3p6g55aXcS4IIajxQiX6fhTTPY9erENIccbeqdvce9/+5sltQCZWJZB
YXRZ+CoHdnmQdJ4z/JBg+tyFXz0n+T0j9Lkt6+9rT5lzTKJBjY1XlKFgi9t68QkDVDZRZ+CybBz/
mRKKnXxA8368T7b0J8w7hsbd6JNko2C9V7r72FxJYC+G0LH9xTc11TJC2o6XauOItmwzSFM49Jjj
u87NXIg61rb2eQ3s1N/F1zTa0ip6YGoOXLYaHFilGyXBTeyhUFFCRlXA+rd2v13aiccuLpL0WspL
2CFnFxs4k6DLkdYI189v0FOnFrdbNViTXIo8wVPmgofwLSgZXYMb6HpsXrZictrPKArpHcl1dKI0
1TAURqzITj/IjtqiDGbuNeHwF0Z0iw4ZVWb1DHxSpUOglh1va0hQMoehL+SrgVTAxdn9DwP2/65M
NV/Bi51N5ZzhB4syiWxZi0NYg/hCRDab6/jQuwiqJLvS7e6oX6DBvYXQ4iX6jiLWLnMnuHV58qxe
2xeCka0OaBFhXF05KztZzDn01WRyVlq12/mQwY7WvRqM83CyrWuQIfW1e319L1TWAWIe2VxsOFX1
kEccc/i8ds0dhfXgVfMcHWElwFPFs5Q5CP1MmjMgc76KWL+wE05sLzZf2sl5Dv0whCr6Z638FEav
K87NX2z5RY+dW2y1gFn8cSj5ovL9aHd3AFz3kSPD6LPPD7kDCnnttXrp/DpxabH1pCBUIs3EpeGH
aE8OfBi0rju7d+j/Vbt2v+LgnHmcOUj+Q69MkQxlGbIigJVagyXY/TJsvRuFetcGYe8N0hO7Ndcu
fiz6ZZJsUl9Tl33GoB+FVowIFDP7HXdvQfbpui9zoC1d4WaRTIoMvBGXNPla6YVtJGWmUzJUqWef
Q+lTSiMEZrHrdi75cWxn8YW4+qReaOaA9z63ExQp7dp7cMXCO8bh6GDUWohqdANP6lp6QrTqW8oQ
5ooXl5Ifejd8B50Ti9LSwg2U6XoUubioq9aGEGvPsJKCENR38QC39Cs5GCrDL9bP62t34RmqiiSi
NFB1YPbSssedjF7lwwmEQtZW2k6KU6j7ef6DWeRXqD5abs+PwprN83sGm3NxkCA3NX2J7a/TKWdk
iPuydJGEciUncdrcVpBm/aTTZWBmfePn+9VM6PzsODU7f+Wjr1gGMG4mtSrMlZJvyjZGB4cHd/1l
xjYpv5Jd/Pkv1pYVpR9tSswuLt9sVNVgZIMSy5nXFibpp+425OiQbG+j7sMXfeXldKEICqz5yN58
thw56IeN0HewNDGNPMLMzs06+qVLa9zxSkG8i9oaXpy4YlJ6NDZ+AWvXphV10V5xew7U032vimDK
VDxWSLTUxa0rh7C9l3CAudGhO5S256RobPWHYAuFaXeTUgCe6X1M1Oc32cfye8L5tvYTzk/R05+w
+NS1jmABHXXeD45+M5eDhXRDm/JF3jY74S3/vuLx/M9d83gO+KOFH7pyiAZJ912mSm1zV2yHfY2m
arsN7cnWt8EN5dXVqsr55zYhodfAOvJigO1RX1z0mdxCPU7C5s5t5onMPrzxtsZOdhhKP6x4ePZN
F7YWF7sJFX+o+tiaJwqFDVm8A5eRte3vDQZYjE3xvd0iNArjwyZ2LAFI4MonPTsz5h9gICagGhKg
fWvprF5YoeJpMXKRJIwaDLtfo399Yb3bUFV5RpMA91l8xkgAnqKnEGVM3sCYDoRWqLqovAkLeW09
zyIGPxhh5Gjgrp/H7k4jBkURo/FNUPsCTGCIaBxE3p8zWLXviJ8khk1G3tUDTLNSQBfq69QUh8R8
8bM1PNl5XXD+JQZNBoN8QzKW+m0h5BkSVazYVXe8R0vKCT+NfXgz7C3X26uqS+NXcvMtg9YWLMD/
dvwK46okiiiyALNSUU4/2Tg+M9SwUrHiQ47gRcvN4Piog67EzvnVihmUmS1uG0vnHF582KlOeyHI
E/T73AmBSwBCxV7+MKJl6aJL6fb7Cgbn3fUtc+kLH9tcBGyL3gOkwU3qKtNW5eCVtWrFrXnPnZw6
s1ezmo3JkC2zUYsCpFBZQQNLFRT+AnuiKOTa9qvknrklZZONvrAJW32lenGW0mHSxCIVQYNG+nLA
EZGoCPIsFlIV/YMuguU336B6h33i179fvWNDi9XrIcBimLlN3GRm0ewhcop/XrdwfqDgigYwjR46
z9Bl4mMI7HUhx4KkfJq0D3V5X+grCcClD3RsYuGEYnoFw65R4uqasGv6FJidsTeKH5Ll9kG/ue7P
xU9z5M/8Y47uIKXr1JrGNfAtKSq/BIMZ3UytOmsXw02VJ5aw8lK5FN/Hzi22bqL0MOOY2EPFx84l
tLTFH9c9Wlu++U468giUmglbBMuXNMJTAhO8nz4k8r1iiY++vjZvuuKOtthMA4R+ihYSDmP6EvS/
fWhJrnuzZmBR10blLQgoDCXuIH0O1Ue5KFeOg4sBPb8dqHeQYS3fD2HuN77QYyDV4FFXS/bmw8zO
fd2N8zAjcYd3dp5tI3Vf4ueamXZCmYTELY0vw/jFYw4KEnqKbf86vLBDzYQcUp6HjBcXZKnLSgZ0
lI5Uo+W2CGf6JvQU97ozC+ly3qVE8LEV5TTEom7eMigsuZG8EQVXBS4a2dCVNY4n7UQXRDOjmEHy
MrhIg24Nu/XuVQbH0ZC4/kPOqwyLHzJHz1Gsw8kVBB009C4Kr/4+23pOswFeADuPkzqBu5ogz7vz
9O6YHacCrcuWqTNRe2oP5qXeh98l5Ubs3eEVfp2P4W1C4x+yCGeisQN8yRlmXH6y5ur5Rjg1vTgV
q3wwE90P5qkTBqKd0I0p4XiPhpsfJFeGiHWzNvD5HpRn3oKn5jVi8MB+z6SPVjeHczceR0zWyUud
bVPtTbJ+KSISsyXV2m7m1IQVXVpJbs43JI4eWV2EMJI5SCxE0Ezl6U1Oj1pMv2qArK9HzpqRRQS3
PlIHYJ9JAoAFb5S0cdNCfI3j8tPf2NGBvdDvV8iRTwNmlOB/Z5adr6Y+Bzpkq9qr3tYrzpw3K+Zt
oP6xsvCmhJNTRQAYXIVdw5zQHMqbyIHUQwBQ0DuwXN3DyOKIm+gGIe0V45dX8o/t5RYUUWcQOujW
1LrlvfrN06EtNKSV8F+zMv/9KBRbJfSVUZ/XsZ0F1jZj9QWuoBUjF7fY0TIutpiX8SLVfFwB3XMP
441tGrpzPR4u3gNHJhbphqxmSKmk+CGbni2nsMhQUM544YulcH/d1P+yff98mUWqATIu6GElQoWC
h65/W++6fb9NH+X9XzxzT+NvkXKM/hhXgYyl9FP7rXoVf8/DNeEOOZNtfei31k6xU57Ymr1ejV0J
jGUCEmZJUIopA2gxL+polglV9U3e6ytR/v6eOz8L/7uYS44goYercFJwsXbR2hjhhLchind8l/Ff
Z2TT9Tv/prkJd+M27mxxbz5QwHgw7hn7e0sd65CvnJIrsbpkCurq2IKPHL8NeMg9DWWH6cdK/Mxn
05nLiIJDA8PMztnZZUZJiBoIZES9HT7MhT+ECx5RPNzlQLLW2BUu+vPH2LJQAZtUEWk+c2AMASig
rsoQxbEhAGiwssnPSzLE6pGh5Q6MxN6oTDZ5HzzpCZAM3dyOwbiRhtCO1XvEc+wqX3n/rTm32Ilq
BgFqP5+RM+n2mDKr2KzdmpdzMurRpghLBc2DxQkJyra0ehRSKB8Od5C/fQ9dCxLYmxxkWUc9TbGB
H0ACEDrJrrIZHKzttZg8H1qc76Gj37A4QKFkj1G84DcIe+Ol/RT8RNTFgScOKQHpAT2tT8JOvpvu
GeyAte45XdkSl7PBI/OLTzvjnnPJwDwtvENa2AAKndoRdtYn73vorMH4LgbSkbXFRw39dEjHDmvw
3dmT9ElPoN0MPmb991ysNoF661lrDp4/7eb1hWqBYozIWi9fW52chlwhZC13cgVF7Ua2033+TAHD
9X4q1FBpgdzMp2xNsXxl31wMMIR2qV5IsnROLZSUgQCPN0EMi95YAXmFY/FXaVsPzSY+TDvS0F3w
MD1ouxnKJd4iZmsPb9ePpIsBxjNNfg+yuah5mgZAZVhpVcwC/IOK0O0S18uPsW3Yw16Atm6THiCp
2ot7GdELiO5XroFzUD+rfvwDFh897gLNG0R+gEzzxVVvJqfYxk8QQn7pv5R3ooOG1iqa7FKgHduc
/36U+5hJhfDfiE29LbaoKH7zimGWElJeaipcG5Ri7qWK/Jx1WfP30u3K/OHM3UDZgGGCU9NiokeS
5pe4W6GN8txKP/1uLajnf2N5zcCKRR3Tmtu3y/JxgFKPGAhU/GB6SrbhvnxnUpN/pCnomsr+/wAF
XjqOZz4kCy5lDTz64iMaFRSTnVCntDnmDgDDbDev/v3cYXqDEult7aC4YI7hBGWe5tbAxi7HIqa0
1ZpmZEJQ64UnI5zQr/87EwbiubwzDF1cHLy0v9Gd8TBRRc+B/K3S//0kEGre84TFfywsdl6fRqEy
VLx8o0O4TxOn3JlOBQgKGVmOm/31fX7pJD+xtvhCidHLQV5TYPD15mccmi/JmLwGffhD7puvYxHd
JmJwV+SCM8jlTim1O4i8V7jAzke7Fh4vtp2BTiV1IX5D48xj2igCQcM0H7XmT2Ykfqvbyva38j74
tVbVuLDpjp1f1oryKRIbVAM55fXJ7SMecVF6axmlc32Rz9H4pw4un/f9IFaB2mJH4X3gfex4N0KM
XrAn1N/viDOQ1cWthCgMDKEbg5o/rPQyt8ta9J530xe/ZM5Ej044xBzGbFRY6rra6LsAHWWGAdRH
oEab7JsC/9/qyOfaGi8ONhWyV6mbw5l8wbE85GWtre53K9fFmpX5ZDjyqwmrEaFCrMSi5kadj9Qi
cLps5aF36WY+CZj5ZxyZKRPQZ7HA8iF02yFjZyPJ4nTGxridM8FyZ7nTjf4DwqLRiW67j+2HwOXB
gKzn9YC66C0HBCkCHSNz2ZWalA6GWpVykSygajR+t7rvkbXGpnXxMLVkDYCazMDuO4zryNcMHtqs
TjGSmD8QkUGveiXHuGQA1BuyunPJSzMWBeeuHgvD0OfdF0+Hkiy5asKVhbp4vB3bWMS7aaUmg6rY
qAB30oLelPeW+8PYKW74YW1zrfmziPQSHV1xTFiwqSxLW4YXCV3Z1erkfCAvLnF4sSg70wsFE7Ns
qlV+0ZsdfFV4JHzwbqxtab/XJ8H2t3fRrQJ2g2FHBnn+JugkmblRypP0oZf8VW1oKMjW8i4PmX7V
vBBZVBmlLM3597ENrzF8XCKT6YjtnW6xRKu0QW7xL7JSp4DSJ81o4KOJd93MOQqRk/DYzuLSqaOU
J0yEHfPe2HydH93+5gBEi0pv4aKft2vFzWpmf2nj/jHKEO6pc0YmINCU5e+1jZv0m+SkN0Af7+aX
I/Vd9xG1kXDXuKBA7EbdWM646/cFynerBEazd2dR9N9VtpbIn15MpgjiOJ5UDIfVu4Z6VQB76Vp6
cXFLzKOPfEeYg+RFtmQNEGnnsJG7WiV2L9VUBA+D2hnu9W95cUuoYCKAps0UuotP2aLhygOxYEsU
IgCByOmLye4bcSP1z0P+s2zSlXvgUsEP2r//WlzWwrLcGLzMwqK68/f9Pe9+Xmb6NrlZW8AV15bF
MA0CCF+G/9ydOumziIquFRnod/ofPAtZiVB0YLH+1yiteWccObc4M+tU67sYXQIS0OoAkGYb7xRY
NtT9X54pR6YWR2ZUepCgiZgypVfLewrlT3L6ej04Lj0kuShn4ipgJKq5ZFguo1hQdQSgCHVla91G
W+tBd4yvnavYVGd+GY5+v3YTXMBzaNhkLomnCPt9ieeQKqlVax/kQ29nZPEls+BgFrWn0WGIYms4
yc0aVvbiTXdscrHVCsHrTaudwRaH4Ge7627b7QhlKlTqtCLW7oJVBxePFMAwXdxHWNO/6rvJkVFo
FGzzjQkzBjpb0lun3/ufr3/JS4fnsYeLm6HWAlJzDZuWgbxeAZBL/Yxs4sr9czHHOzazOE0UdUxQ
9SRe5CdoYO9I6m7nt0h8r26mm+623iKbe+hfBHh7snv9eb3cteLnEswrV34rotdF6aV+C8S3Kn0c
0n9fJiU+gRpRcNCYIF3cQ02NpHQj4aNe/BJQu6IVu3K/Xjr5jy0skjukymAfqWMeGkb4o0WpNFWz
w/V4uHiFaya7WpoRBVg7vU3RuQRXVJBwzUxjSWc3ryZqki7C9rcxOiUQAaJ3Vu/C7Vr4X3LuyPAy
B5tGTzWTuTktouVWWsgdGT+v+zbvn+X9TD/AhP135udR519wlHwXyNyY6JxxaA2KY5nPZvy9KWmB
DPfmqK4lyRfcYaaGmsMMZYDmefGtUAWvqibSWccn6rlbot4Z9hMS0dQebesmufG34/N1/y6dyic2
F5dMydSmFiKO5AYH/Ua7jV70R0YY5q7HTN047nUIsxH3WYnK82Ul5wPWTU1XZMBtCew2Gi+Pi5np
tR0yODsmUJSq/tiatUNd7q3VrN11N8+38qm9xWdEd94s0hL+skwJbDP63cqSXbYr5+Ic5qexcmpk
/hFHsaJMsKmrM8uRWdYmCiHTc96hhaM3vxoB1Vuv9OyusfbBlK99xPl6PrMMFBUyLgkelyUriF6h
DR518Eg1lDKagwxR93Tb7LXdfO/o31dhEpfsUb3UEUsQ9fPZE00fy1wuoFFTC3a8jKwpqoL03qdd
6wwzOSQyFKsTxpe+4bHRxTekw6UFGfBPp9kyowX/xAQMJ9+pDnLkzEkFbvMgb9IPaxf6mtnFV0Wr
ObPEcaZbrj3FTlpeBto4bCYzXRk1vgCw5QA9WtVF5pDHmlYPnQWy7MbfV8H/I+06luNIluSvPJt7
vS0t1nb2UKoFgIYmQV7KQBDM0lp//Xpi5pFd2YXOIfZEIwF2dKrIyAgPdzAztKUndraBvrPkWgPB
U7qdtqYDSa1v54/HO6YBEMeTEqINBj2vR1sXCkhDYeYgO2s8aLnNbn2jT6DgpLKfiJjMm3bfQb3T
LXs3vOUGaesz/Ms4E0/kQDUPGSXlI5UDJYxhtEM3/1a9xJ9Ef9wklxSLT0LbnFzOqKlvY4+NhrTN
f0bN3FtSO4W5SQFGwVcob93MW/WB8mAMO9kur3j09qfOna7uT2Msu3FlodMbuujYvqT16yGzY6Xh
XSD0gjgzIJbvoht6XR9M7NWorqA5lFaXbVP7ahBdlwpkImsF7ANQR4304XPdzo6mC7wpXV1LFE+Q
SBLBFfy20Y42Ul8aFHuPIn26qw7DV+1b/IZQo9Fo0KNMVTrBgVeEXbWJ3BW4AamECwtRqyWtgiwn
Nm8k7nqxsfPsXkq4LA5rV5Z2ZIU5ndIcm5oQUvKxDPKJeG42G+tOuUpF+y8ujviiBls5njLogeca
X92pR8aZ86mTmkzqBBLE/ql3KYUEIIh2+kxfTh+qFhnoxoFyGDrPwW3CIp5JodTBQD2tAL1lR/yh
O42TbUAfVnrSD8VpwDrCi+RWnk2oskroLwPKH2wtbLe7HE5iPbUgAG286lkF8AL4Ql/60TqhFzi1
zzn5K4fx2BpbcECTE9Rc/rIm+VCP3cwXgUsA36FMUPktcXntc6cGTcpsilwxuuckTaQLfHQukjbo
rEAdE6/sxicSiHugPbzzgzoNP0y8JTRoVcjwMjJbVYxiBFrBVMRIF5hv/aCdP1zyeZpXVmpphzkI
YUrAf60AsWIoHcQMdTcqIAzWR24RgdxKbw5m3+xGq/VUYXzSrSYHW2zEczQrg6Xd5wpV+kOzz9uX
PJpPaM8p0Jh9G2z/d95M/Qdpn5UE01uX+087NBI6siN2gykkmhRhUttdB1EoZGCwRfjTurJBMCDT
BPRUAb2awdxFWRNAJ7PGrEINL6shRZnp2/P7g67L8nKgQ/lpgb2AehWa7eOYAWmE021PevOpl5td
Fhq+Ypo95ypaWx/cANiFMpSZAOFYzltQS/04FlrsSV0IoXdF3eg5yW3Jyh7HOvWBv7qsKREzKYTf
P9sY45FpJpzo0IEWj0SFch1YcPy8iOVNIoFFdYigE1lDLBzNL+ZsIxP6acoJFHihOoEURg4EkRlS
Adgx23QGlyR6bfqphgyy9iDlPmktyqc6VqNcp5KU/WQ3YbCVSZw7oTH5rSnwNIlObys6Cb+sMYc0
LWfE7SKIqchkOIV2CPNDmH6f9Yu+52yrVUsSUDIafCZYlZkUBqTs00mwjNjTzQMEEl2w8uz08CEJ
LwOVx35Il47ZwsgtgxIFuhoy7DG28iRA1hqEi96Uh8onSDkCg99l2EWlkDjarLVXCSHxTRpY8ub8
4TmNMSiH8y/LzNPcEEo9Hyp0MgZTCSybYSvgjR3/n0aYS0LSBKuXOzP2Ar10EgsynmLtjVmxOz+W
lbMJmgsDUF56SyC5sTybamvEVQ8JVvi08bLZmDuaMm+5rAFrUwbSa0WSFVx8QCAuzUDARYdUDITB
Cw064HXmJuolCQzeq4lnhu7PIw+dyFkhqR10sWLAFYIfudsKDhSODXDqZV/Krz+gd/77T0KT0nn/
HBkzgXNUQCoA0CM3au/S7DZQvmfJw/k1WknsmujvVxE0gC4PdJ/MVo/SRtdmXULrbGdbT/1Nfh2i
Sbj3oGthOXif/AMOkrWZhAgnwhPFQDGYZVGNqzgkfQCTTf8ohReFAaXY6dNHxoWcHdJpmozyJbMr
AiQRdQnIaU/cR9vcbR6zR3KFlPymtKGPDCIvW+NMJf1E1mkgNwCWDFkGitBgVisswnaISipxJyZO
2W018kUjKGnGnKGt3OCQGUW7EXqeMDb2Bm86yDpLE6TnwjamjfUQS+IQVp6OBM8YMBOD6BaoV/Qi
Lrd6KQ/zjOZNJPet1reIjN7fdN+DwajuyN35dTrdC0CmyXQngBMKIStjahYjVSMDAdQw3tfWNosA
9vz90aCh1wLSGo4c9NhMxNOVkC4BMWTgmqV8URvQa5fKu/wum2qOoZWxHBtig/2UzAXkiDEWZfT7
Gh02V2F6c3663pBDy02GB++vwbz9/MgLCcDFIqGLwejhVdzqkp0mvdul8w69ogm5LYLMyyNwZwjj
RTF9O2+cNz7m2igttINrIV79Tf5DE7/rwX7EW/u8jZWoHwOk0o3wSDhGbGrBDNo0lyDVjCodWiu2
qR+6jQCa+nCL7oovvCBudUhH1pgh6aRKW2KADolAO1uBBJisj3aWPZ0f1OmJpVkKJE0B9kdgzBbf
Y3kAZ24HAXejH+zOfJQNXn16bRyYNsR7uADlk/K+WQtaDOJ/wW32nacgF+vkyIzupFtKh909yHYV
2vwH/Nq4wBYAqlWAlmlJZuknkAxG/VUAbUrWtLYwK7bc/zg/cyuw5Ld2aKoygUAMfDBLE6pcTJ2S
gZwuuAo2ICaQwDLmaBLSBOCIRjrWmpGa6K8id46RCSZPEVddY2VqMUYdWSZAaRF6Mvd+H0+xkGel
6Wo1xN61e119jebfduloXacSmJT3CKyWjA1pkHI1oZsezLH6NhP0xE2KLtuen8wVMODSDHNDGVUg
qrkJMxTFUEo2MkuH+iLf6tfI318YhIsFXKn6UIsIK1CDwcZkfa+YyXImU66q2h1d8blC10S/rdw3
sk4HqdYLPv5w3SbFLcnI8lggWVhumUAbCkNq0AI8ONITZD3nBwEdG4Kjo1YN5DMAU6Yd+QrHM6+c
BeBeflplSaQ7ZeoF0aogxqNC/L24iCveo4RuAsb1A4RFdVcAMbBOcudyBgxWq1CK0EIP7SLuX7Mu
ExGG9k9hLd5WpOW1cq7dNguTzIaBaPpsTuAjxoaxnsDTtkFPLO0BplprDeG4/rWDdjw+Zt3ETJLx
dIU3AYDIa43aJQGgbuT3Hz/Ykr+mkU1PGFLYG5mBaZylSwJup+BF/H0ZQ+roAdWTQWIior+L8Vpt
3RiZbCGAEsnglLVuhyEoKUDj+fsHWkVIoyGHipQxgJvLrY63FcmjJKPlFMmXG1tq7R5wYtqSWpbo
RyJgpTtvcmWRFhbpMTiKP8TSELtRH0GWKAy2nsZo7vqa8qMAnhn68yMzTR7natBXlBlrfpL88XtK
NYhDX7qjXUdouq28dDPyqARWHkPWYnQ0MD4yi5znpBhjarn6VyjfAb4MJVJwoMJh2urLPHvdPYRe
cY275yeVa5fx/x2aX8QomS0X8FFwxDcGum9CV7rTbbDBEOCOQRn/D3KBq7MMNDFgdKBPOXmIVVGB
rnvkI7CYlifFgitU6iEu8i/nh8cxw2ZTwrCqiNSAYJPM12F7r/XPwnB73sTqDOJYKyD2o7lvFhKo
qS1KMcJET0I0O3PkhvNl4Mq70Zm9drbV0LaG3UfwbLRt66dZFhc4zGlTou+GeHmPBqnWtCXAlJRQ
2Jwf3loYtLDDOBRrqNJZKUEflkdQt1MdbVsMnnEQd+NF9Gg8ahvRRYdS+9hsE2yfC/Fb9Pn8N1hb
w+OBMoGyClRnBx0D4gnAfWXRdyEH0ExreAeBjoO54yjGHfrKlM7jhJ5UHchQ6QbG2ePUD3dkbzjZ
5ej1dxFAdOdHtNKFQtfuly3msMulKmm1DFuU9E90JLe+JvsGAJg7IEnn2+LSABJGit1W9gOH1yu7
9s4BLIXSokDMTwO91tLVWN2YTNCZIcDD9K4GNLK501EVhua5Dy6DB85YV2IHym1IOfAA+0FUtLQ2
E3SizW1DgRvYN5qHbjcE0PmASAzy1cjyWDf1PnEDr+DFnCsrurCsLi2PmiFAoSrAivrZob4pbs0d
OP9cvYc/44FnVzbpwhb9+ZH7HptZLzLDQh9RT3ySQ+0SBRXT6DjXLt0YzCZdmGE2TprnAEKKBl7Z
reCJ8deoJY4xPVQl58ytObWFIbqqR+MhpBkTARUCz9rmuznz1VcKHA/8zkIMBobs0NZnlwu6oUf5
ZHh4h9CdQgukjFVJk6tG6LBXgA3rwQce3Kh4aunFGx84aBU4s7k+SgNR7RtVJNKQy1HigTVLowBt
5G7fFnZNH69goYsdUI1ODgnsdFvlgMYHz5wzsbqMR3aZnQkeZCUkM8ZZuxoAN1CP+qI9UfoXwdMa
W5s8UXYVR7STe15ed3XIwDCiAAf8AsBcTFwtlbM19FoDrc7QEfeqM0YgSwT+Bbzr+EfF6W/5/o6G
z+yyouCtS6h808VlDgdw5VPZ91b4VraljBXKptnx64trj0wgTH/ZYU4HjUczNMwDJuUa9nzZmzbo
UvTL0aHyqxLgPRte4nXtxbcwyezYAUmpKMpgEjiC/JLej+W9HtsWFX15mA9o0fLLDbcpiztSZhX7
YQxxhMwQcNQ3InmcFeJlqAjQdqOP7pqjmWUeSELURgMAMSAJ8tvQU1Mb+RAXd1WZ2foL+FVt0ODl
G16KbH2zIm+qoX0ESQr2DZ8EVt6WaDfzhv1bI6NXof8h/AaMBmAo2T363XggDXryTrYqdGbBJaoA
ZMjiQobQHKYxhGBdVIPSuo7tSuC0Rq90aKI0ZSJbhvc0OurYjEsftkXQykb4BkcNHekifKoOOZKN
Zmn3FxS/f6XmDmBxvmzLAtpRax+kOP1j0yMY+IAjOv4uzD4inaxUspVHaC4ZL+eX+Ea7TK8LR0bb
f3Bf7YxP5sV0UXEuZnomTub4aAKYzWQNhZynfS27XRP5TYsORut73SGvLB5Ekxd+rLnaoxGyRSao
umvSEAz0pAxe+B0KtWCkvWht0Ng8ZU+6HdjSVeKT2T0/szyzTIxF4rpWrBKsWpm0zbvbaRTtWits
lSf1swJMX+wmVql2CEQdjC5vniCa0GcLYOx1vcXRpALY+Sd6NnX0FHDZ7dfP5q9VZFkECjS1kTmk
zvaJUuvrlOjXdOdN72U3aIRCH1nFbWpb93tHRpmL09LjcoZ6BfwQAZG0BiV6kO8amZ04I7izHTHA
Q4R3Za7eXkc2mdtLkmMdFM4YaGoIThE2thI/NNXB7HZhONoteWiHhHNC1q+VI5vMTZaB2DoPwWkK
+gQQgiCT2NwpePxAquEaXQAusOSDnVWAyvIQVqszDGg+uHSQMkWhkjmcQhK2jYGiFbxT/DDuon29
faEXKEj3HbBgcBzQ2usSBTgkrPAyQI6bdYao3NdlRc3RjilTtaML8ZP8rGi76pVsRpA31Pu8wTOh
TTZjY9PW4G8hJ6+04vLxigarIh4ioN1lg85+qMYu7XCCjNRwC+N7APjMeWewtpwgowTuGc0+IlW6
WcaZkyYImlRpuDmR/Sa6Cx433NXaV8q2Pj9On9XPqWPxUAM0eGXc7MIoE5qIeZfNUhpQz1d9ir80
uGmSq/hTdVk9tE55JfKSqGvvShhErRO1VLygT7aOWVokVGEwhHYilrPbjDiYSumMHo0OCo8zq/Ry
Oh3gT3tsckcDDhcK3phVDUzjkxddjPfdlfJ52NCUe7KTUjt46SHe7ZSbkUujzDPOOPi5MUHiYMF4
i97o7plSxjwQPMns7HHeRDsLaZEitCfQlz3yDs3qdkJRA4cGZxR8+gxwoiFdVatyGXnBY3gzuwnk
Z3u7RE0DOafBVS/Hr5HPeyut9KpZ+rFRZsBFq/dzasCoeNu7AlLyxrfktbtLfZLY5Kr0eq+Bxjx0
12Rih68dAObJPTdxsranj78EkwsS5wR9zaSIkKTR95QoKEJRR73OD7lXO3zt27VEzWLQ9PscPYPD
VBH7rq4jdMDXl+YeApdb8mhcoFXPAhme7oJcQvYVXHo0UcNNYKyOFjV3E9Rf8FAswrAU1K7pAhJ5
40vyTJlQU8kxrsJntC3Z8a1JuNHvmvenKso/LdJdfzReSQ2RtzJgcVL98EH0JHvc1rED0VBJoy9x
P/GV31fHBQwIGEqASiQkimQWiBE0GcCZA4yiaubreFgAcN5CVY922VTfeI+Kt7ot6zY0MPegB+0N
IMbccIHUgBV6xskVts0PyVcdK0HGG4+25isl/kvt+CBBn8iZdmA/3tZAZ/O28UpEgQH//AZs6rbM
hyibROqZjc8QHbFJu5dvZNQVOghBCNdCd8vxlGtX3LFB5uwOKP6KXYch9z6KC16O0W4E56+UX3Jv
Zjae5pv/p03mqHatNFRBAJvivvskud1Gv4lQEaVJPwcsblf8YIIGYicL+yZSakCyACKsy83bGSEI
9AVMqyK+zO3NpO8yk6d4vxZvg1SaKqH+ZYS5ylsLGF9I3Eee0oEtbb4kta1961HJHveUSicCZyOQ
ADm3t+bU6VMBVrwYRYBTUNNmq7yz0QRCDuUJGhJ6wT7G2/elg1AqZcMbPQkNN8605a7iyTuGWgUS
FblqZIs0lv7FBKqn7oaYns2abFQTJH+g1or9Hie0M7Zq50SAJthBCwEtnmrAqTdijDMndZCKoWzb
tyErPtWMKWXPdKnelOZonYsHBu9knmyhpUX2ZtV7NYP6Ifw9xIncqr8myHLWPQesdfp0ghVsIAnF
U7REo2VquVGLrB10w8Cru7Xs7pPqTYVDkY8ACOp2jQ6/Et3ev53YsGSgstGHCvVSyBawdCBl1EKc
RkGTdBoq+WURTNbNFIkG59SfPO0BnHoTbQIRAaACbyM/uj8mUxiyBOG0NyTF97yPwRNZ+mlhPGRt
tI+ygvPKPl0u5IkNqsKANArofZiJHLpeaXEa0Y6qPWntbWQm9pBznOfpCVjaYA583WhFOOVAUEVq
cJcOVmy3uvlZywwwvsn3553miZ9GV8TxeJiQfUpadEHF0K82gmc1+2aB3em8gZUjBQvgWJQMpNVo
WWa59eKyb6BygkZE82r2mwOt9ULiam++ECf2UHz2zttbXaAjc0w80aI9YU5TmBur3lGih8rA9MFH
nreysusWg2L8RK6mI/QV0cyltZKdmIWt+aLxjFbWIZo5pk7DYCwRbR2DKBcexygdLCcw7eRyJjl6
5FToJ4oH8ix/lV4mXKnz5/oivYg/RVfKBmRdn7R9YJdQhv3AQQYkDW3JYFNXKFZx+QUEsbI6qGlB
4xxt9HaoxJfEGDk0eaf7EGzWkARBAzuuG/DpLG1UwtwmVol9WJQoR0gPEZcphQ1t8blASMMFgv4F
mGWWrTHoelOfc7RzDw5FZxUjqBTIJtmpETDSmuYiKuFsxZOtD5OmCqggKh+o46KHnBkUaaMiNs3A
jRGGUNY/u3o0PPNecppdi9wG1yC7+amYD6RQIawAtn1wHjCeIxiksNJiQ3DnawV6iVaBCDP2jcO8
aX+kB+kT+FlyLtvSSZ8ztWrBiQDTB3Tzyf4IamWcm3okoI3vXQuJ+rgFpUiEuBbJlDv1fnKhGwxt
B5l3NE4ayRjL7Hs8NUSSztZEvKElnjQQOyiQ06kGJ4aWU6tkDjbqRUiEu6zm+E3WR79ZBv2NSqU+
kX1gHsTF3GZFEMBy1qtuj8d+0lR2M4xg7eYxWKwtKoC0Ct2zaJBglUVqgVTirIh46hc/skrZBCO6
sGbDP+/RVgf0y4rFDAicWXKUWrDSpo/oMbxAOGFb5iVpeG/MVUNwZRatzFGg6/JQIBM4GYC/Ea+Z
ZWcQiG1NuSu03+I+3Z0fEutT3tboyBL9JkehQVpWKLb2sKRV1r4MA2+sa04m7+S5DngiulaQxIOi
nWqghLO0UejZ3JoDoCIlFFJSu76UHeky2IAu0RHuEjBmC7dDsyUQl/4HCfETlwbGOkwj2vLQcqRJ
LH+WmcYIWOcRzby6K6Z2Y6euYQAUh1WcvfoOBFCb7PP5OT3ZjCCbgkEEoxZaSgCEXo7XrKtmbIci
8fTq0EfXdXWRxpxy1anbhA20R9BgFasHIDRrI+0b1FASvB3B5Ks6YoKB0cSe9rVC1kkEyRTXc9K3
4fFLDkohlA1a1RGzourIQq+LGYzZRJv+UvMj29CpQS2+a0ETEV6o+IOzNU99JmOPfp+jvTmnnZqE
6owGq8LuiRvcys780CA2EjBcVOYSpzZccMNudOS2NufX8KQeiMGCLAwBGW50HcEFc9a7uQzaLhfQ
BhWXTlsVdqHscrkG2lxw81ndjZpuG+VeB5V9G1aPqIf6s1Qiog4vEP16Si/6fdzt9EhxDOsQQVJ2
mmsbIkSxLNJon+OaTs4x/bpI16A6ARYNkI4t50pUk8kM0xAZXXI3ksE2opvzE3JiAH10tIkJLaSo
+J4842G8RMPjGPmitJd1w8XD1zlv4eTYmOj7N4GYhqtQcEczUWkea31ZDoboCsZd2f+oi9o1Ce8p
dHpw3qyAlk1V8d6DN1pOVBioStEGlghcYL3rPNmB1vZV+lnFLp525aPJ4dI7HRTgkhTxi9Z4NKpa
THgjClqUqmMGLFkS6NvajMbrIo6JbcYBj66Vjbehx4upQ0gD14PxsXpUTR6F6EsIZbzAA5xMvW2k
3WAooOHohNKOwyrZThXnmJzsCtikHJ0aRF0lZM/YNWvEqJ+bSnaLCeUovM6noeJcHzwTTGTdlY0R
hiVMVM1cAa0Pv5s6DY8X6qTkBVwVVKYQwCOEwGuPLQYFJXrTJ4gTIpGT93b9kHjJV7JVPVq1mDfW
bQ4CahuonO2Wj8Q5ERVijdOlPfJ0Uj4UtRpUlP+6juzSpQVj9GI8Dc8gTPeUQ3QJ2K9Ek/e4InlP
l5P7+c26juwy+FYt0AAwM9ygFyk00fiEOtggeON986hdZwdKcZRepKYjfi927UED5mt2U4eb+GVP
CGOdjRKh8Z3GaQ7rnRU7mUk2mRk7lo4/ul0j3mXVZCftiyVIHiktNCeD0zCCBmcT+kEU32YmJKCL
x1K9bdTULcjgtsGlUpZ+JUNYXnssEonz1jzxIOwXZlytWUPTtlBLyBheST4ItIFER5oIia+7+lD4
wu/X9FmDzD1oFUGc13SGtM4uUsB9kSv2w2t9l9r5p/S5PoCqdnveF5+k499sUupKEwAfpCaYHWnG
VZnMCY4DLaS1oPbq/cnTQQUavXEhUiWKeV/t0m24zaCoxE1xnuwKuEu85NF+jMwYOr6YSdbaNMJb
BYdOzy+iEB1dSeIUXcAZJutbwIpEJezpewwVZuiFLs8d1B6KuphhZegzR2gUmzS9e34mT9KKqAQi
MwDmADRpIq3IQvuybhwyGQRIvmaTQ3hj+NUGkr22cSv7VCeMskiet3g6dUuDzKBENM0M5ZSBtbV+
GcarRIA4R/l83sbbC+Q4FkTyGT3UGBbcBRJWOrM/gjxSoql9EywaPAvthAcwr38Vrou77BPljMWj
70q561FkBjkRaOVVH0Il30oQJXJx23Q8Z74K279TlHEb6mVB/N4399KWMqXQihgv6X66VzBiBIS4
IgAYOOkfr5UgyiEvDbJ8QeoTdwZnYmqHY2kMHmduOZZUJkSBRgcgGXiy+PElNOZ3wWbeUQxqtm9e
29BGT8G41d3em6hIeQxREg//cqivcgfcXue/yulWUtDvjdcFyK3weHtzhUf3UoznZxbO2EptcJ2h
w6t6qCYeIIJj4y21d2SjV9tWgjIg8cvyNgeDYIzGnu4LKADSH5pmUyzGP6KaopO43DUYGrDFFE6I
gPNkaL0iz1FQxz55jiEnDeIiCm02d+SSMo6L/2ADnbxnNNywxybpuh+NVDGFEO3gTeyLt2JtD57q
NBui4/kA9QBa40TFKKV9PdAwJ+7vtiOyxukyHBnPe7ksi6GKfWFQm62sJ6mrD1X++95uMUa2OTZX
yKBMRUV89SrFzgVtNTrQ0FjwuXItqBUpr4Zgq3fndymbLWGGxnrYuh/kOG5L4gfDo0ruAXiYjJeY
pya8uk9/bRiWa1ZR+sqYS5zKUX8Ve9HOwpsq42q/0IB5uS01xKGQGkcWGa8T9nkSlXiMBmGR+aPf
VE5KhVBmry9Q1My2f2lsTfNhzFzJCz7zXelpbGMuzTNbtFH6LBypees+kq6m55BqsLit1yoP/0wg
6HTtAMCiGWdkfy34VuYeAX1AGBpQVfdxe/rSGF5mQb5Hi8y+lTXONjkN8TGx0DsHyh5cGVSRfHkE
YkWPClDqCl71o4SjSbwMhVoJCaibvxAG2U76kd9Jz819+FUFzpjzRD8dKsy/Yb9AawW8BjNUfZZx
/OpJ8EiieLMk+RngOMAUQ2SM81Y/yfkCy0bZLeC60WKNagFjSgUiSA2tlMoJDl60pXBBDZdi+Puk
47CEmAZ6q2hNAsM6m+uSRj3TpzmI/HmUXiq58OTotiq0K+Rj0a2huxnpXALpbU27n4PZaaaJc0XR
oSwPjIUMKYW2GTgakAteLuogaEqNH+P6IM818CFi/wUvPLAdJHbZckrEpy5gaYuu8JEPDSd9ypoI
tkxgJoZ4tpXqbg5aTvy2NiLQQyBjCj+goii8tDJEeZlWo0H8trptA/QtzZCaHcGkJT8JUcLZlCtD
QrISRAMGrUDC4tJYIw5W31QdGmnHSa6vtKKP71R9FDUHvB7aB4JhrAX6/5G6BM8PSt9Lc2aYhVJo
wolSwm5K8zoU0PRs7WI3XVJMT3qlcc7CaTBFLaLaA70UbBI2+RzUhWEkoRj66KDfZua3gFS789fP
SoS/NME4TbkMIlHuYIJS9SV4OI9bFT5T2lgQTQARGvcu51pkNr0W9FPYtrCoG065g04DUqLzZvCT
K7ITIR0S3/Ki35WbYTlIZu+DwF2MhB4m5VtzAzgY4PoRIpbshgA39A/y9jJ2AnOusW4odoJS0qBI
qOVOmVNtmONkDv10B4EsoHlCbJM38pKbcsMjcl05cijaQhQPcGfkOU0mjdW3ckPw4gn9woid2Nob
ygxCYBGd+t9z9TNnu5xe8VB4ha4jbgAoHEKifjkyIHoKMdPojrT1WxHduaZDtuiq25UXDVBD8lNZ
OcZedMGX+J9cz3+9jP9NXoubvyaw+d//wd9finKqIwJg+PKv/3sVvdRFU/xo/4f+t5+/xvzWdfma
37f162t79Vyyv7n4j/j8v+27z+3z4i9e3kbtdNu91tPda9Ol7ZsRfFP6m//0h/96ffuUh6l8/fOP
l6LLW/ppBHf1H3//aPf9zz9Qyz1aB/r5f//w8Jzh/908J1HTPp/+l9fnpv3zD8P499uVDMEOMEDi
zkS+YXilP9HFf5smblET8Qmac1G7/eNfeVG34Z9/KMa/gVUEABTpVkBBIdj5x7+aoqM/kpV/Uy59
SqJGm+lp3vc/Q18s0q9F+xeA3zdFlLfNn38snbQgw4QKND7rnIGHDBPU43Wvj3rkxDrikCqCs9Rb
jgtbOsmfBjT6tD660HQ9RddxAAOSADnppNgXs8p537330cyRagtFTSDgpHlpNAyottWWbcWzvjla
xL9n6h/MDBs2JoEUDUVX6J6pj9elal1ECno/5Jnz8fQo/nJCv+aFOaLTZOpm2BMdqkXb0QpuZODa
Ajx9o4pXUn5naVmwWTjETRJ0gubVYnUxlqWXjslzM3T++fl5b/bpvx8tLFFB3DCPme4Zc4Ra4BBo
7qClv5ce+DU9bIKib/CIlLFtgrJNgR8odpXcP5oFVwpz6Zd/GaCXw9HXV0rNmPoi0Lw80C+SpPqc
RMlFXmE4rXKJlC5PJW7pkn/ZYbKMujxKA6XK8iDp7Igpenny4amf242JPgwiyJOd9ynnQLw3JuZC
M+S6q8w2UL1WsqR9kU/EHsNk06XA/oLKZ6dmXcsLjhm+np8DY9kvGhLqvTl2GlQeY7tPq206+mIC
Pvviqi8OTXHVxaafjL4h8PhK39lxbPWuGOa6yUpYJENf2lU9XmUqN9Kic7RyHlnIfVqneTrLjeZV
crppVQEsz+VGzUUfFeLtmOX3VQDRCa3e1XX7+qETxJKIBnE3BnVQYDxS/j0GoX2UVTcf+2gmektS
AZSR1DW2yuhqmepB4IGDD3jHrbCqMbNa6o0sxho6BZreMfpu2mhBPexmiRCOifV9DFaO5dlsq6pH
aVzHPga+z20IQtBc7Bq/hf6mDRlV3dY6jQcpXd9VKKQujQm6mCdiOmpellR3TUKuBLPcnl+F98bB
+BigtocqCXrNU2Y0kBAIqWHq7DQ2PXCUbbuQiJyX6ntjYJyMRRJZiQZN87oQ4g6kP8xh9fVjY2B8
ijCGqpwAUwekSfJZFVo/K8v7Ku0v5xxIRImXAlsfAUh1l6uQq31aS7UMlpBBcCtwmU25wtlN7300
EyboQkGU0lA0LxBL8LW3tW4LU8frD1hfY7zwll88jQO8RUGw543aVpiFHameVCJeBO0rD6zy3vdn
IoVEF3sw8sKCWGQ7JddTu4+58Nb1MAQpluXXR8VWQC8ojlqF2iae6W6Wf6qF9noOOHfSurvAC2hp
oEf5DZhFRfVKS/+mTfNGMoZDx8WOvPfxzOntpVQd6hgfL1jA1Mtdf9AicJ4B7Pzl/P5/zwBzhlNT
6RToHsGDEuNuRPSkSMg4p4RzvN6bf+bkdn2vQxpbVj3REiCpWgZeh8KMneft1uz0D54A5gyHVt+P
eodJIhqIKvL2Ogfj4/npeWdzsqjIVgZdgjxJ+P5iAnGdbroGMO23QMn/iTCQ0VxuHTEMayBsMfVZ
Hm+sSABfgFJkv5UK+/XhzLlVzS7Bm5D6taSqb5W27+/1TjIPspwaG3OuQNlYo9n7/Cy9s4lY5IfQ
J1IblJilOFOckGTb3AiczJq98x9PJ+Q0dlHYbgjkJLtMmibVM8K4uIPUZbIf9TzYpZSBeOrHwAm0
OriW0VTIQ+C/E/4h171cnMYShi7F1e1ZzQYSXXaK9sA8/wL3oZLvU2zaU/KcQ1S2lHnyC+8cFZM5
6lINnJ6p1BpQxuK9HGYHc4guqzm5hm/nHBR626xNJHPYZ82qR0gsY8dp1bYmzV5pwucpR/NRF73k
GSqGIiJsN2mxF88v3Xvnhzn/fSWhKjFiUJ1uHEg2XsTFuDv/0e/cTGzRWksDWUQLl+r1bYJiUpOX
pdtWbWV3YaBthriTIEhXV9/OW3tnICxDOGTTiKYHleElvfYqZ+boGnhufGyWWJpzFMJnwM7wFh8D
06sUcgiGjyURkA5c7mPg5YVcrVLdK6te3usdUnKSmk0cL/PerDB3dwtW3XYoa9VrCokgPQGIG1gB
2zDknPz3Pp86nKNXbNjVSSKSRvXCYjDtyhjsXjCKD355avTow8VwQqNG0uhQoKzUqwKy0vZAWsv/
2IZhjnNhTtAA7jA1eZ9Bl1qJMDFVxusxfsdZnCAVJT2OoibRvVStvylzNdtiYu7yAjLmeRh8cFsy
h1dM6zCzUoTdU6O7wIAHdihFNefD3/FFLDpYi6DkEoolMHKNtbHm8Eoy58ZWayu1cbp8IaujfSmE
5TdVJS3H5jvbiW0xypqmzyq5Uj21A5hIEe7UkXfO3rkCdeYyL3tJGMIk1iGlAiGxUPpE0BVoB9PM
cd3vfXXmHCcZpJsyOdQ9JRJFx6wLcJCLufCxo6Az5xjVqrEfDGRWdIM4etEdDF3jBMjv7FS2ZCxV
amgmiaR5ZgUQnEUutSZzhTKCyPjMY+p4zwZzkrNqSBKCOqaXxXhBq5H1uSTZpySRr1Bv+VjCVGF5
gSYCBrYRoGhPFdvrPus2Xa5tCIrtH9yc8tId5WliTEQSdQ8HOD+oOem8GuJxH1xh5ixLctMp2ijh
0+W2toE5PhRVffchV8cm2ed8jMu07ZFkz6ZxnwZKaQdoveDs/HfueTbDDnYZJVYyPCH0+qUSe18M
LlVLcfGCCy3h/kMj0JjTW405ZAuqAcnwtH8GkTWyMmPY+Oc//B3XwGba8X7OqrlIVU/CF95O2mR8
NqKpvhT00Xr8mAnm/FqlkCV1pukQxKpqW1GK/+Psy3qjxb2nP5ElwKy3QO/pdPbtBj0ri/ECNmDz
6d/q38Vfo+jNRBrN3aNJpwP2WeqcqjonS3BsWvXfWpXPWLuKMYcQ1XC9YMke85pyYt+hnp8ECP6v
U/lMX6xUKvqBoHuzs7iZF34MPL7leF45LJVeuaLbimfbhMV5L8IfnSeeQ5uWFoLAydzt4jHdQDnU
fnMJv3pXn7K2QT3D/AkVckVnm1dt720puuMS6qffKe18EcmjT/d8mHVtKvgnb6YpgzddPHRFZbLv
8PgvQuFnshYbLBszuAPAQU2X2DvdjWp6tlJuqtDc/7fD9qndDkwjHf6LNvMKcfRr3dHX1UObfQep
fPGAPiPvUk4si3EHN8p4p8bR10x9Z6P11Ud/uucYVdgsuiKvflXdXT86Se3+35/KVx/9KUFndSY8
MyA9GAsSuurOdaj+W6fzGUhH6xmTaEkBAsl1r3tdQj7ibR22bnyr1fCdFO8XcfazQqTUfBrWwQBF
ce4kqvNkD7AYLZsJGhnfWUl99ZCu//6Pkhvqu1m8disa0CaJP6Joqt+9HjbN39zerz7+0+11svII
scDuhUdPfAJZsRX9y7+/3y/q1fDTtSXewhXjzfXaTpfMMbCrqw48QUVzaGYd7NL/8ZpI7kbZf7cS
+tUb+ZSzBR8iWglgEGu7hO+9X3u8sEqCzpH1QXKTQamwyQfG9TdTlS+CX/jpYhtezXCXqwHjpPWl
z8YQVofyae7Cbz7/esv+P/DD5/3PMabz3LTI5HLQ3pM1zYKNSJW0vMhGh1g4QA2d5GJctQSDXJDv
6F1fxMTP/BgPxVqkW0I3cYfBmqXTLxh2FhH37/EwN/9+PL44ep83aKXjELVI8TuiWIz5hJOd16BI
lf/t0z8FFzh68WjmOAkqiF+xWsEK36/U9r99+PWx/eNS0mnsw6yu6GYY5y4X8ElDsyeibwrPr176
9bD949O9OSStc7g33KM3LOovfiYOpEeXtMTzbqbDRmdh/U2k/OIE00/xJYPtSJWZ65/ixkMDh3vu
uaKt/P8W4z9vwlkrQkH87jq4IzJnMrQPC778N3S9LyIM/RRhsFuYZqrT6SalNbIT1FggdNquQ5RH
fY8NkCTuyJC34HGZsjYsvrMTT8dvINyvzu+nWONpaas+Bb6VTQBx8j4k2U3lC+39txP8mSe0Ztp4
SdUnG6p48DRFkbrYlNnvmHhffP3PLEo0xTXMnvDik7gpdA2PWK389L+lleDT7QuUCWCnh7uNt9CV
rqFHVTffubR99c0/3b44JlmfOny4n3XD1iP8h1khnfbvV/sTQfH/iuv/kZD+cfvQ85FxJvj0Ebmq
gm98va4XNB73HvfuE21vaFv/IdVwHPr+3kDTiLaYvSlShflovDwCHDAusAxqyK9JqPd//1ZfhIT/
Ecf/8aVmgLSqccgzchq3QQRe+mgOXTV424U7jRQ3H3zm+d9cq68e8KeiQC+U6BYue5vOm2HsGKcf
c1D/t6j/mXljpe96BkUYWDhVvd3U0MVuSz9U/jdP6ovM9VkvQDPVMI/gSWH762OuqnMTB6VW6cUX
/sO/v4yvHs+npO9p6Cy7GfHZ2qotiB2wiF6J7zDWL/6A/9F2//GqY49n0mpEzIlA0a3z7/x1frSK
gaUbwM76P/0JnzV3PJzhMCDoebr5kdJgF1TsG/AKhOwvirDP+9Z1lq5ePQObJ2FqWdGm4K3mBHTL
cpg878TGrinM4o0laWpxAA1Y5r0K3aGzg9oG0+D2flSnx5649bkNE7avV0+DpZusd8HIm7Ktk2BT
x3P8DE2id+et405DO/yyOmtOoAJFuW7n+WRoGl/6IJP3rGtAWqtTPw9J519geTC0QN49d0xYiu3v
WfG3cOTdzk+b+iKnGfnDtEFhUm53mNPJM6n69ZhUmJfEttP3o2XApUXXwChJmNM6r1JtAOp3y82E
b50HZoKPQs9tIWMmXn29its68XTOdIYufU5Co/MaBXBTpHUAY0nmNW9C9qTJaQxpZ6v7pM2vK8rQ
J6LVj6qd5IlFC2QdEk0ufdiCMj2Yeb9UhpZpnI3HCLt9eRuMf32v7/PJsV8VPHuLpbOktJp4m7QS
bKc6PyoUGX7FZF3f1n6RG6X0WGTNOh5oNK4Qi1hJVjaD6gt/WC7GV/xAMuHfdL7vtqNZ/M1AWHsH
HRK9ybAoUwZLaIqRwhN7XqMD9OwvNvDcppmirpDz0uW2lscsEv4OG46gFmH09BEuatrRAXYec69g
siHA1hxj5uXeGnsXi20GIOjeqaMEquVOJiWQ27ugI4+RDeGCNdc/m0T9HFknb2zE5iIQ87pLIFiz
iW1aYysrdeXgqqDPF274jkzoMCsvEpsgTar9MPgzxroMe8967japlXUezU7BW26FXXvfub++W7O7
gKM5BddkBaKRBRAyoOrGqwZ24ct8vZ9YoBuTISg86NTmIxCq3GgHCY6sgf2S35OyadJxF8STKkMp
15xFts6p0hi5T01T2rV7WUO/5R9DO8uLEFaVzULv/cgZUWBi2paxv2YF7e1OretkYUtihtM6Cdjt
VrDNyhsJ8snsMVit6bbfKifHJvdRvW/VnNKNSFomi36WoG82pEUXhLUL9oJKaK1vIKxi0hMjoqnv
mGPjUlLp4bGlroXCULIwsx67RGRzmaZg3T6ztTfW5gttM12uHIoQNyryW7z/pjE7r4GIeMkG01d4
xm6aC6aSgJb9wgSHWK3BgKKu2+FXqushtxOt4NO5DPwVEEBntz0u9lPtm27ZzmHfjRvmFsGPC1vX
DzzD9CzWCdqkVjpICmerF5x104fdaR7h55LPQTrcOdpXr6prlwuu1zTCbMtpnWsn+QO8fbvncF1h
bRZ6E3TnXACayMZoPr77kPF7HbtU7OGn48P0xJ/GNF/VtCDJLkFwYD0oOJuZjdZtofkzefu6UgGC
UiY7jHc8NkR1HvvhnEIpFu4CdwQ7gUlej2NKC2ehgritIL1yndYE407RQIRFFcQ62zhgWBdBw+UO
815f53yKQVJJTKLVbYvyEnuacunHogb1ws8J1ij4RqerXMuMDpQ92i7rYNHZQfUHO4lTrc59qDK6
bSvN0KytqoePTJqNz0FnAr6NV9gflCNukj6gMarTnFuZ6pdu7N26rRcRZbehzCr5Gq06aTdYEOg1
tjjIKLucjVU2HS0sn8XBq1XwgUXZdHkCRyvAszYelGueeh6P7Nw0TOPPp0wvMvdrp39XgEiWp7pb
h+SmpiQLN302w39WLlVyHrKqrYtQDkNSKvAvxIUy1QbobOlc32qA8EEerphqnSZIZd506YwV5hzV
n5zPsVCpenXjok0OpRO3QrCXuT4j0GWchH2FnlUqDpmLowo3cFhWePVx40tzAw8Tw+/mdIrEdtJs
rZo9075Te4M0QO4yf5HxkgctXh9Y14lUmPibQVD5MSwzxnB5MlJ/RiRizo3lgGLJf4K+Og3KukUn
uyEr91lOIU8V5VlLE4rj2NdJ2VYyfB2SYLiN4QoOyTdML34FTlO6x3eIxvuuDg306Kp6XItwIB0S
jJ1ieFWZXp0NiAFZ6fy2r0tNWQVlKew+ArSEDtwFfCQEpSYZ1JKPWkwQsmlj2pS98RGEqLbQ28Ju
hIBe0+RzWDX6sxG5F0gFXaq5x4dZXskEPi4aZw5LkEsC8+h1bM+jWujbMsYuwouOAp07xIxqz2vV
+Dsbk6Eru6mx46+u1XAcV926inxu8XVu4maW3g8rPQXNqypoCObFgJ7vcFdZexg1hVSnsEGri9E4
FmExFVKBOYni6Q0shNG7NUIn9Q5ciexFdxCrxgW2lOTM2uixGdxM990SJLKsJ+edXFInqrQ0WUZM
Q4VDNeFlTVKEJEhcESWBqQ/QoJzow2oMt3nNJ0jWQuFhWg5xvZpgT1HI4dFI6vS5UhZ8Pn+tpdzF
TT01eR2rPskZYUqdhj5zV3UQyf0HTxmL7SzQrKOtzxJZFz2xaX/nQqHYRsWsSw6RTZDDh8EtWCfo
hlod1Cr66qnKMm/aeIyG00OiliDKEcqz6TpSHPqnbI17r7DA+9JNk9lZcuSA67QR2Nq0IFaHKccV
ajCciqomHQ7N5Kson5j1+8typRehtJuNuqd+ZH/KCOmlZMLBd9SbxvUBioVXavScKfYOl3VM3T0A
PrRsRbOcq8Y0UMROjYWGqwuoK6i3KFGQubPx1oosc0PesEpBuzYjf8MKYkA5gcscbcDCxL24A+3c
kzhjCSf6li5y5vfr0Ex6P3g6e2uhNBa8dilRJirYQMflI52wBwrLaGyWVqd0XTlvNxDjGqdz16mI
Q9xKY1KWIWQH+5El6bRxQ+Mv96JvgvlCo05SeLXWtS2ocKCds7BfE1cimfgKbm+AC2KYli0tVjoc
9IqGkvpIB0W/wBfyN7LcUG2TDrp+RxThGc8rEigfS0WSd+9RKMfzUgnX4OtxcPr6bBnVLg5JKB+w
9tSs28qaIdivaVyNeSxSb7x3/tgkOV3WqdkAtQvNObXUm4qIKJ3uVE1k+LDUQ+KjW9HtsoXOZsXL
sU4FVkfTKRyuRSKKiVal7g/H8H89UZ5gr4N6Y5JsoqZrwyNtZxg2F6MdncHV9xBNLtYwBMuM9fV9
zIM+KlWa2Slf+5RwoLDxosopHWl7Jl0GZzoS4AfOMOdkw36NTOXuQ6P89jGWi/88tiiQdoxjqW+X
KTrwWy6CAZF0DGv0uhEqzxIhMXqIB4whiljVqSkGonmCJCxci8Is7aJh29IO3Ia0W6oYoc03icp9
mKsmhZ+pjJyX3lf3leWgZcd0qMV2TCYu7t0K+tSRmgDbZLNVejp7FcOhVT3WL3M1NCTe1mPL9TZY
kqni+Yp1l/Fh9ga0rmKNVxTmaWyGW/iqT1OBe0/rvVwZ1Klsi+BwNAmSTj4Map7+jmHsYMI2tbEt
5173S6mrJe1LWIcGXjGsBGTqXGMdLDwOflpN0P6JrY9vYfWTx6Rqi7VZ6U2dakN3HLQuni9TKsh2
oZUJc2lCx29WiEBc4NQ5q/Kq5Pe7VfAX3y7pINOtp9oFQvssqDCyCALEClEbx+8ggwUy1orkrLc2
ojo+YwlbQhlKBxY+X8Qm/pZWKE8ONqjhHAuFnbp+UGYZ6l8cTva4Lstol10UEPyx4KLhmDXLUuF1
4Tg1Rc8XlkCmsEW7sncr9fU+i1pOb5OpJQ7KndLOp7hGqQfNxjWAsbvqA160M+xM8JR9QCXg26eX
zjrPlN6cRMmxg6IbBNjTyvEcNk+iPZCAKIhXtpQE78NE/apAaS+QIutRx+M+xrtkCfT1/Kz+OXGT
mO3aYk6bh4pQtxvtbD1owgovhUckbyJ204WYshZhjfOIR5GOYB+kPLxpa2Hng4paqqCdBy7uWnaJ
sj+yQFhsW42djOXer2XgYTZkhNykKzNw3JppB0o3IEOoNtJqtPsIllHmBrGF2cdurFqYaxis/har
QzmdIwIJtff6JBo3Y9JrFIzWX1PcrAbUrXVCZfM4pELJU2aMM3s5+UmGG13Pw2MzsiA6hcnIxz9K
QChjJzm4dj+M1691yaooau76irv+gc4E0WMyXZWWosOgF2q9/psMfHMbsyCdfq9D2vrYahoqFIZC
TsjA2nZoC8NOkEPWYAXvnkLKfCquWMv4nPJVqTNr5ijDBRT2Rg4hjw+iWheX20FS9YzXwqbbJiSu
e6kg8Fa/Lzrl3sXvWVcdZxrByYW1vbrIeYza/WjaJipp3BnoIOsA6/SYSE71oYX6gX1WSzRM2DFZ
KfqP0E3khiRxZY6hAvyP0EPsVC4DYmqeWsKTu0l3eGEoc2ddJIHgQTFW8YSGnUqf3RE59MmdjbN5
ybuK4Ljng+qaGCKEGV4LmozUg90u9n7gCDUuCFcwaRpV+FrZVTVnnVXc30w9iapfBoy+9Xc2W270
X+g8B9LbVOma0Luusgv2kYAnY3GoifnwLJdYg3rvNwqAmDACFm1rIwFuxDz8MSRN9TSi+fK3KJgg
/FLIPm6o/7MybFrsqQqXQbo7FFykcUU2U4a7Dx0jJMByJWiXNm0wpH0RdNrrAFSjQbv4A3ZKC9R0
6irPhgbiYWZZTYDSzsgRSdnPisKocm6GRPl5OvcufEN1WQ80b7HUXf8ZqEVDu2Q4DNuZ9wNMQ0Sg
D3PHmjhPHbLde5TZMXvPmjHQD1PTiuRByASNf7g49NQw/fTfR1VPbbkQGr1hlXh8lGG2vghEqcMq
cC7yToZQWDLzUk426A5DE7QwzhQx30VaIVcSsKigxdDRS63ia4ZTbsbnoz4uqpnwi9ANtsQ7vKjs
vDYkezQdQl3ua0ctTif0Ty6QyILGHx3YnBWSwrwJp2tYHoNh6t5TtCgomCBQVmvWIcK2AnUbQTOL
NfpQ7Nw49hcVmH4PPprbG60iD8sePjlR9Ne7jMn2VxAb786qITpAvUKd6NgjFPkyu8lSLX4PU1yV
dbT0t2jZ2Fb6s3+BgH72cK1D/4pupfsoa+MrW2L9XfdovZdABg8jstkBG252AxeH2CsgbeaBxgLq
4g2HaibEFRYn9v1iut+zt5i9IIN/6zQwA0cTfYkBBdUFbVDIeqgTP6jGZY25iHcxm9iDHyPViHhN
X3Hp0he1iLmcE+FfsKm04A/UDtwWKFQdPbzDx8EJd/Bc7x4Ai8UF78b5SIz1HyWklnZwu9cADQR6
rgr57wSm1fy7ngwqvX6U4o9t4wb2ZvG8gbwFexBjFvNTllTipuKACyBOAYrnSGazswjjW8BVeH1G
uSNOIVRhu1myFZ4xMJFl26X3UG7pKM1JHPNjP1YW2WPATzGVi17MZmOnSvVll1GckPgaWwuHQYve
UNYm/dlYOsPbmg2TZDx30HqG/6Qv0SNGEenvuxSSijl6lL9toCHQOgULAMggGoK7MVSJ3UwW4+1c
zR4PcjcNDKmnFxGSBIGae96M4LEVnazRRAeDN8E3L4TkGHoOYIz3nCVxjnU8ZKgghOIeNGtuGuIF
l4jFc47gF77CHBPUx9iGAyAEt4DfOU9tt2kj5de5pxQ8oWzURxcaQrC9iLQIu5xwZVARKpcCqokm
7zh72fo8hSoqVlyTHuqWhO2BoPT1dkCddYMqDzKNTWX/GJDPAZW2+3CW3WZIPIXTZp6zIboY3Vfb
LtHyKFrNX7u+89HpSJvlMBEaC4OWIsm9hrZBiSYouVBh8JYyrPKIAxAJqIwh5MT6ss4B5rIkZUSj
1qddoZYKkJMd3tAE3lnk4gPELaenerXu0V/7xyZ2BvhK2NzFDfBPFmhev9uEmyPAvykt9Ni3SE0t
XOzaiD9jQYBDdrKDvVE+ZRH56Y1QxZsadlt5AFw4lMR3vlZrwXGBZpIPpvYLl7ngkFgFLfEEcNGD
db6UOVzOYNrW+cmPrGdLCQpc9IBXM94SWcEgUEv6OIm5+Y0hs8pHwdsixv5p7oBAPvoTtOXyiqXv
bo5htstnjoVFeMwlBk2y38wDQizvAuBcU1p6jUJ3nTXytqcVelk7vdSWqzJjYVWwMV3no0TCf21l
hIPSwt6jKq7AQrHAtKq0JsQMZwDYmQ3+OZ6WTVX3j4Swaj9zFuZmxRPmOIUbVDF/UT/B2iqdj00a
3VuJoaZoPLTIUj9xIU9ez09evL7VdOgLFVC76XR7jAExIrH8sbAHg+g7VpqS+tFk9sFLmgsu3TGM
EFm6ipnCn+VjN/RnVPbPYeUutWjeK4ONGRrj9/6v15jQdSJSPU42+nH9YdLJtHAiewA7rL9Hxjgm
EVo/SA299ZGd8JFClrEbmwIUvt3i1V4hB3MzaPT3xHQl5Ry+MX4THwEGulObesnBdmFWoE2I3mnK
geCPkbElqdSOSf9UN9MLXJKhDgW/d5TTLygtD1JHv2WqfKyPzLLUSP6FpwBOiNnfCAzxcmvqm5ZC
2kwrw8tULntmcNPUlNy0bj0DFLiv+Az8rGqKsKGHbIHvaE9yUrvNDOE9cKb934lrX4AJ/Got5FBn
KMAGKCIAgr9VKTmuPl4vyKh/ITywGRq6J9Qr4rb/AHh8AvL+Au3TE3EYFQr91NQY4BPOUWy298AL
sccW7yvm/VUNPJBoVhXjSO487ZoCc5Pb2sv2sBJ/RKN4Bhj1VsXZz6k1H9Tjz13kPQPzOkBC89W0
AO2JoXsWXTfWujs5q6dMW3hsxD16nCoZH3H5QfgJ+UakQJts0xZtL3eLIR+sjikkEhTMtsKg3lsy
5yFtTyHHyLODekKdxaViAs0Ij5scWr9b5Aj0WJ33LAN3aP0BzD11kAz0HnRNd2tqNpJBHrttnmSf
nSYO21OJ6XjWkQMw+k1kuz1vqp2aYL8KtGhC0CVVLtOxwIIfzW0o/a1dA7jCrxrRY3znDZ5IHw/H
bmn2lR4eo5XvI6D6mLJkcW6d1IVO9HGN6q2b5Gb2zQ/lhpOXLAgfNs/G6eDZBZKFK3sK+/DRB6iA
KHKuoe6qAGpWk3rFkOcjoRLtivF+tGHAc7Qn+1oML+iM43xw01biszyM5fw02ZBh3YF3DnV8ZH+i
TwIjOqgT5LVanngCbQUsy3cYCXWrDfPUhJclTXYa0rH7qOkfR82eUMCOBbgaIg/6/oefrbspBiUh
VvEOLuS3SdCCFuyqY1v791pP7xD3esVC1VGk7TPcZPs8E1DVQ+8Xxsu+WaobiHTAEjTlJ1bzsk74
Ti5QGG3aX8qZTUz9DdDvU5aZDmOlFqEPFXxUiT2v7ANKzbQARlo2Mi0DhdYeSgjl0vofrTcMueAw
FwmxTpfLSMPUkFdg90MJo/SUfvZFxxCu4Vs+rtEbksBDROft1Zo+r7GQeLBuvdR19BvF0q6t1kNj
09vMTX+zDrVl2x5tq29Day+JXNc8adyu4uj8UZCk3vw4RwL/1uzJYm+72ruZEvnb6qZ0xi9rJCn0
FPMrC+Fv0aLsqutL3TePJBa7thcvao3hjAX14AwSdmPyMEcLgSA1EnE0xi+eNHsSZzdj7T+hziu7
Ob0Bkfbky3nv0RnkEBH/Hfxu3xKyD/p6DxT8RpLmiQfTMXNdGQfycaXxtsesH5PajdXJvWrdryQz
uHnYdZDYq8itR+985MbcNWhN+jktDBn+ymw9DGq975s5KJDXHtjEb+Emceu5cZ9gcKqmlYHTQQ4B
TJMAI5OHOLRbIHHnNk67fAm9d+YvdxNTb9VcP4ZrtUGjvG87/iaHtUxImwHr4dD4CJ8App2TejR5
181/Rpz3dCFFG9pH26hXCEIc+1pup4Qd+i7Z1Kk6BuuKi2cOS+odhoyepwDRowkyWDoyvg2CtowC
uVtZXXpkucPm/UvHNCYx3k3gK3Ah4MqI+0y3SEJ9AQYl2WEd5H4hVQskDNg4dq3DAhDA/fWtYVX9
YKt5U63jeeAAobtoejOevR9r+mNRKAudXYBqekfPpBvb9jso9JY8YthX6h9EPb9JBEibQSuYjGU4
Vrj/4i4xOKiJcA9JM58iBlqJtzYdom8KTYrqBBpcifnHHtKqjw5q74muPoZpuZCAz7kehxsyzGfI
ch/h+XPJbHaLFvp2deOP64nVIiiCcW5g9dHviAG0NgTH1NBn0Rlga8Q/9LJ7xF7Y2S1Nn0cikDk4
fZtqwqB38IODyMQLtfTdpGTJmRfdNbJB+m1fsqR+idbpNkNWspaWXTDfVkH9NGDVWZhgEym9Sed5
z1CIXcl7admiEMkHIS5RbX63qfnAG3lEobNpjdkGffd7kQ3kzvh8Ud60r2h/v/Bst07hfp2CnQbw
46S4SYX4ZYe0sEmY5teLkcnwFLhaF8sE5kOcVU8RzKVLdNaX2SQ/gKAdxqZiG6xX7sGM2zdV+i5j
vPqUQGMYSONGYqqcSzwgX4w/XdC8X3/WcUgpzO4UJOFfyzAivD7KJA7uXOBD0BlKRYnYm3l80A6y
bGZ9GSQ5T6rDLNTjB679fIlmmkOASpWwpwMF0z0FSQf8BJGWxjdJDag0CNULZI1OHYYIeUZWjM+m
6s3O5Bxl8zOJ3bNOxF8h69shJe8hlL2vCYL33c9ICGjl21s2qlO9Dsc4GLcRnA3mXv5xdHnQDf/Z
SPuUACyJo/b1fwedt2q3VvFx9uNbMycXtuCw+WF9t8RBvJvAcCoCvr5gKaHOe1nvBgexZ0xAkPzw
VpuRnjR8M3Bed5lmt0NQH6KoqvLBCz7AbdkuXhXnq8jO8TiPuQQCG2WYzrAGFntMviIAnEkU/FxE
cjLE/yl0f7hGsMl2H1mVwadz1BdvSl+4gNxEhQUESDhuMgq7S5Pe0DVC0yXhn9c8NA1K7Owa4yfG
8IsAnsRZCW+WXZz4uxYYWeIHueeYzHGsX7LGuhwbZHvj5ucYi69YqvV/pawPAE1jzwOSxfkglwS4
PmZfHRnvW4u+aSEaw/LgQaBydcOAXjSGub3FiMOQ7INoeBTI3r/1kVjM5CUldhruiACUWLspx6Yf
lJzRiCKqRqcGJbGJ41/MRDeki8yBE5QJKT1i1AwBGunlaxhA5Gz1s3M6rk9YDvg7heJ0fVxCRzuv
ZT/IEmQ5Q77WZkm31q9+LCaE0/Ti/ZgI/odcTCF/bYaa/5zk+lxjWoCXMaAwTFDEkh+Ay+kPlOMW
K4AeJjcxumjMglnbbmfp66NMK75jCqu5gNqPfMZb87PkiQEF2tPFj1MAqFr8JK2am3wGBlaYDPKH
qZJbYcImF5p/1FGUFISom3gKS4dnUsGhcUMoT3eOru/XABRz92dICDKG6t4Nd0faYYhiVPwomvh5
rIHoBBbFBQY/GfJp9mawSDIrcU2HawEPwLPr7DkUiFjIF63CYkfS+P3GsvBAl5Zdm1Ged95QgGdC
tv+PszNpbltZsvAfakQUZmALEJxEaqBkTRuEZNmY5xm/vj+4N75sU4rQ6r3wtUEMVVmZJ885Oenm
8HOG7mi5vWSLX9HQGGvVyPONzz49aH3uO+bE7vMtsukJO4kt2T3LAZ65Q1dbYShnJ93EYd+9Dtbg
u7ScaCFHKU3S0oBPq8VUr47SddNzYJrxqs9Na90qwIGybmdHUdBYmKdCBniPG8aR2zB3AkhZXh+W
1n3ZMT6lxq1WqrqoOPRjHtvgEwPYbVX4P8ZxMlVQi8hY6TOdGSe1I0ptycos28H9L7hOhqKgohEx
Zj+T9NRExbBuyZF3asqQMj82BkogDavMpG/1o9lblWfPCPPiaZZcO1XjV4v2/AP5toFkT9ML2qMh
3Txo2lqGAXNaicGNloFgrj6KGj6NplXFDymeupkO18ig0ihorROEndGR5mjMV0rRz3vuq4QklNGh
qOrROEx+pUJAKNQBqg6eILpbaYHyOk9SzHyA0fBfU1bcgZqquQKq0XeNMQLV+Mb8GBhyv08b2oB2
zGDGQGmPk6jFXdgngXKMhzyo7iI1xzm91Jv6JYyB2A9xVjUYgrdtsI9gLnjYSpteX/UEEC33r+Uw
qjsn661yHdmVbz3nzagaKxNqU7RKEVVb11rSYxsZq9oteZGauqnPYNaE73yj2VqNI5FQKkeqiu6U
TKq677rKeMB7Jz6O8ACOvp6TJwy2tNerJFyz8pNVZQtro6Y4o5oxOyJW0BypiW7AkGAqozKEyt6W
qR8iG9gxMCwu0IJDVRUUImchXazlSZvWlVRKL0WvGC9tI/I7PZXjPUBNPa19pS4od8b+JjY7a1MF
ets55Rx37pSqwdPcSQx2kv3O3rRtWW6zRutAMyCHDdloecoct7tWzeJhVQEw4dViMn0to6iycvOh
S5vJzQBcw8PcT7pr1mO6tpkQD+drxL2eHe8YXQxGnrBPUfYm+0ixSteApLTF+GxF/zoGXqi2ou7o
ywy7AWffcWmS2IJhLDTdilWS6KXTZcojxULlclMBYxHlq6iTttj/eepo3gHpyiwL64mWwA9TJE9Z
0ZGgVbdBTScTM5hbkstrHbKJkzZ2z7hbgB3LwkaurPij2vwpl+bHH/OnsjUzd0jbk5QMj01m44lr
SbE7QpKSLHGkF7kpM/vQGVHshoyl6Yae2RLx+Fs152OmM4dEVGLD972WZFEeabkcYmIofoFHQN6N
PEmJG7BGV53dmWulnHZGrr6ksbJq42DTlmI9GepBqeqtL5fXIMDvkVTsxkxb+0V+k9dQ24LUvJPC
8WC0tY4ZWhBvfS11rQTQwZzlzaAGqhOmab1OJEBCU6FtCthoUi2UFHoLfU/WO5KJJvegOSUrGBtk
l9UqV/MCF3WOhjxQHwt//rU8dT+ITVkP7yIXq7LjVGadrmxrYA0ZXtPmm7nptlIje4MybUJZ20cJ
bI+qzYQ7wJWcK7Gfsvl3KsRDTIRmHjaGEDMjabCm5Hgafw6SVTlT0z0mLBnEsMVtCyuxyKoWiLnD
N5y2ntwzBK0LOKCH2ZtbAumUB4WjBNKx7/VrY/o/T7Y0ya/xnCREmjdlO5H86A8Q2l9FaLxOqh1R
0ggQFUDGihm83LstjRsM8nq3jNRdqqjXkkmVMIWAQWPBBCvJVw4qi6yBxGbp8bHkbW8ky8zXDC7a
Iw0GbM2aU2/PN3MQHhoI1X5MxVxosuEMSmId+cwPER4sdVaOTtc0fB68uObebzZpa98O/Es9te/n
QH8IVLqVljj5eXyownalRf6OczCBdzJuwPxuJd66GuSOJOFf0FhXGFmtWxG+KZl0G0b+uorH/fJE
vRn9kDP7OdG6m6aSX1RFWnfC/gG5Eug4hGuFe54RylTCgl5xEq9M0BbNrzd+6jv5OD6BcjEznK/f
ltqGJPdmeaNKW95aRrIt/epai5IPmlew2uaVXDd3rTELp4MrMvnJRxWoq9qOnsy+3xRxtBUa7MK+
C9a5iPdJOLrUz9vOvxu14KkIILwISfw0ZeukDdpK1LWTR+Xj8qkSM8YHW01WmkWrOfupRtK1EuRX
sqLcaqYvqJDkn5rcr5b/kIOrjjZgK4NzYbVvodau9awk4TJnh8PhAOeeMTfjljYjh7NZTa5PyyDD
s7BUG4xrX7nFuwyvLll6lMxw1wkIMyMAcrRW1HfoVis1V92ACCAklnne3y33kRv1Ea4UPfr0hkrp
thKsOzzFEtsvnUanmQHD433C5KO14pUioAqPuht33VUACSWxJTdomnvJZJanVTbzZswLgzRl3LPc
PUVhUF3b3XCYu3VPcW8DrAK9kaBLG7t4t3RA2AkU08liJj7Y+XUZZb/VUTnJaedq9rgK4/xNgq4s
TTlhF4wz7LGd9H8WbXw0xmqfK6+tFN9qdbdNhNgm85tmDruiMHmPSGChh9f6s9RlZPjymtHFW9+g
YrOq8t62si0OdteVMGhC6Km7vIVlfUQDs8RDlbZlIr/W+bwph8Xdzue8KrKPvkt/SFV20/kFyYZc
bClZf/15hDDM1qo+rA3RUe0F+3pINtFkvRC8rtCpvVtBR+EgdSy0NO6cNk4dy0o+YFaVV7o8xps5
Nraj1j3D0OsOUSNNH5ISBv0eVIaRAyUjUwNARDVl18HR6Ax52ovR757hF2gwBwgxTA38sAwJxk/Z
6+umzqBpQMhca208X5H82Deir7JHawyMnVVO0S8fHuxKb3r5VukJI8KkLeV0fTi4HbEL0o5NhGY8
taaKHAwbjq9swCmYhTw+iYA6KQmSGxyAJ/LBMsRylA5NXOENNVHuO6Gd+DP+GIKXopCKakZtHGd/
DI9QPOd13ljqrqnD3C1H1aJD1dQUvHW0GZQc0U0Y6nDLYpgeFH0vk2zUrjzP/W7qfMYjW1Gzs6Kw
GiiHuje9NJutEHU0b4vMD06h3z/kFv34LkjMztFVCcQum+RXHSTfCxvY31Oq7Vu1MHbxnDwVskIn
zJ+LxxBUdVZSzuPYf7Lq8ocokKvmfbJWZGiVkybfhnGXOIyYrJzKHhI36xJtK4cFtBEb+0DDahnm
EVX04KHPbFN+8ZBr4qYdQuG1rVpt7HFWXUWFmB3oyq8qxv9H7QE+COT6Lp9VhtSGY3Jr57MAWMXb
LOjG7Njm1kOsyodOh/Jrmd0GRIBWZy07KnfojHFx1ajSr1afB7DETNqOhVRwyCb5fV8xN6vrSbzh
RzfGO94ZsBPS9s5Q6/al7mLbhSe6kIBxskub5jdI8qsv8uuuzRYoib6vmLQn0xSv9sKaQeoMgl2W
9Qb3FqoupXoeGlpTyy2yPs0rGvrRXov023EatnKe8RaGvUiGjWX2O10Sj5YZdE4Oi/aq0UCuzabL
XRNztSbW7wMjS7dTR+pa2EZJ0OrTlRg4lKOKvyqy6iMVjcnBhWNrlev+KTD1Z7p3kBiadGnnSeou
S4p5ExKCHMOY31RG9+SOOiUMRqC7uaJMjq6ygTMuV9Doj0awH+GPOGUnc3rOgDsV2LQ7jyJ3lXTk
oSnegkmbnX5UC8Q+k/ihGekNxfO4rkTwNvRJ6nZ0ZLwa5hSjT0rbg91+14wjU3QCuqdyU9hoky3q
rKk9laaecoDDyzFN7TBPyj2ts8rBrOk1UDAKmDAFo9bR15Gu7qUweoHWfadkxnvY5iWSBtnV8SgB
O6LmnKcZDD/sb6e8eo9C5Se0rfs8bSVabJQkbBljpdklBnaD9RximJxEU+q2ms0HyCHlTfkgHzDy
YLxmpNxjIQu4bNJuM6qsg3uRvVt55E41xw1MveRg4q1PI7J/linIzGXVl2Z23fv9LYnrQ0y7F0pr
85zhPgAnfr5VpfnaroOXoIfI26jWs7zo0GZyByWe9gxpPcKr7p0oqR9g7CaAXfQ5AwGzkTlgIVLr
0XxW8iHfxxMwRGYZ4JHpPp2iK5EznSysdqh1Tkk13+nMQXTHodbg4OXGobHlX/gE1o7fqDaGW/Dd
UwDClbnkS63qg3qO2zqcFG/UaKKFvs1364BmZbqL47oUYzbf6mY0W86QZtCmhnoeTyDR4bNsTeGx
DJLrgSBZqAmDHe2upXgtXOLnVaKE1wWtYcRrho46IDjqc/tkpvOugZTglFn6U1fjTW7zJuOEMGIM
4lmbph6NgEV/zZyf/ABOTsFY3bWgvnTirD8OVqw6QLc7RUa4o0l7g/EHoH/lVmnznT9OB1x/t6Vm
HRQMhmcBqXtugkOqB6dcNt5h+m1Sq8OQ0RxrFpdJEJceiejH3IKHQXbT2NmuaSTkzdpduAxsHhl5
xaoBNOhrKKWVn25bkwYfhBQ6PqG9UgLzFrHXD17pqxIR8MtyXmUZLMKq80qdaSq2DH1kUHlZS0ey
6/ejxBRRiFa+l9nRdeBPjzOEBmeUyN3HWGHUXaSfAssU1LAq4pwoB0Lqx19ZIL1XSnwN6eUxC4OI
+Ev+3QBuWgo4RB4DW0AF/DCNZj+hEolz+UqqocsMbLRFDWgEG6kfj+1sb7tUfTd8Aed3IJ0dUpLS
4aUYiye7KK6tTpAfiPQxKedXu6VlQU+jcUzMhcqxvdXHlOWFzLDIBWmw6Y4T1cd0qitzW9G3zKe3
noOdiMMBoh3izr/WMA+yp7usEggJDlnztOgaSdHXY/arTbRr+I8uQyoPBSALfsrkV+uoJE3tyEAm
+0AKF+QkzensQtNeLX97cTPRjXg1BL4bVcpaSzcazG7+J417sJcqcKFgwlACe+1RFhBsarteBwbz
6bNhLXXQfadhFbYT9IgYIh4pLCoqRobcCQ0k0noIpms/iQny3Cb8sKvl5tkqK1+qvWZ6xkM6VUZa
vSznXj8xT9qblRz4J3WXdzOr+XpWLC/VHxNt2MkQRjo7+GjqJx7ZIvuXk3w9mDkDfa3d0DbvwZiu
6sy67hKLtV673IXIfddajGGieu/jIaHpjKPnNY4d5X74yv9TNHJ3uaHDQa9FNUlerg3cyW1GMJtx
dFTB0qHLvdOcBgWSx/uEJKxz4dlaNzn8ioeyYdoxZRE9eFqML22nnzpEMDFvpm7B32kJyYbv9HK4
RZVEnMtu6GrFEU1j5T1Kf4MuPVdxRtID9mSjzm/pIzegKmOrwhiu6VJmOf3UeV3nazlPrvV5gopN
8jtnjK/U09dRZB96pxwEpyQXhODsLcrVRenf6M+ZeJxrn3Oudv2S2SlDdgW87Cy7AFXOiZN8YzT0
ukLROnVnl0SPzGn11rXm4a4PGGY2SpBIGtD4csvaEFq2hUC7KnQo5HQf0zy+gbN17DXjJPghYJkx
lTf0fQ8oBFfMbbpVcmkbxP0mTtL1bNLB1RuQz+RWU+KTyYRDCIDylhOfc2peFVYHmFeOTOSS0nIV
S4xM1rpbQ0ufEAjs9Lo+8CJgyf/o/JGMqkISYk5eV3B6NKtEbCxGHdTTs4wXjJNBxhAUbOBJyASM
6YoPPhn5KUgHbxjs1SyXt3q66ezmdVlEkhx5uMWjegGjrZ+jQZziUEHm1P9aTF5EjgvfLGjttQ98
xhiGiy8OIpFXJoaVo1nfJYwv8sqhzP6oPgPgFpuWMOAaob25i5pHoVq3fVNfG32O1kU7CEO5GmCE
Q4Yv/mw9WbPebbl9WFZAOuK1ZYw9Qp7ytSQEKQzoXXzKUkU65Q1bbjpBftyY+K1oBGYE+du2DMGg
q+lNi/ubRO+26fSU2iQgw5GXUsUQb6mi6KkdM7Zb1nNOynaL8xCzOPNHQ0LfUcw3GhmGUrerhKen
iHFT4MWxaDytCp0ZnzpZ0Zhj1KLzKODpTbuxzLYFnqCVjgCzdEOqycw/5sP1DBEmXPSLlIHLQkKK
eUrUaMdF9wO8wSQxfwTNtCXrcETrOw1aVkg7+8IQV/2o3ZiGNLqa1Tws6J9sXvPpY0W/TUJ/JfWd
k0zNNutIERTZwR0LOOqt7edDxu0C8JPS+rvGHBwtnL28WYhT04O/lNatkB/+bLjFtrXWk2eTLZ9p
d2JMVlKQrS2CVMgiWI4mCxhWomnSow/IoBPhHm8gHyd4ddH4G1IQoJNwhgRiH8wQ0uVtBZQ3Vevl
H8Vtsukt+6qYVC8ZlSOPUJJ38eG6etoMfKeltQSV41Zu2XL2h2/3VAcNWoZhtyQbUQwSKgOBtOoV
DDpXn/o1pkku8sNnf1hG1Wb7Vko2S0AX4WsVaChFPpbvRGQ8Lt8kCELXBBpfpo0v9mGs3CV8LJ9Y
L8ZtNL/JIOvL75oGFcnyT7TUPo667zXhuLY5U8ZqvUQU3jD0wlWCTr7oRnyWEoZatF45ycw+eAwJ
swMmiUvYjrLoGt7iDx7XbAQdYex3a8Udo+gm6OQ1MSLLIHyim9U5IGDj0QjVny3bh9+VUbcUUGEG
t7HsXWCbrs3kjNmAoTZa65ix7ZCeqMjUFTSgHU/TwQtzl+MynuMf+oAewc4IAbiDO0ahHlPgcaqp
7Wga90t8LXEZ7eLqo5rlq9qETkUr0j+JkP5/cR2zsIihgBWbekKI2zwmuX+TxJI7duNqefEFfSA7
K7zlBhKtZE7ws9LJLpFR53/m+tnI55NaRruYjip/unxuDl85h0rOzqlhJi5xbMaYagqXicOqg1jq
ir+JKAG4pnCxSz8WpnLSKBLbuAfQyg8zb25mkYfpTxiAtBcY3zu9pcUeA4U1t9Cl9QoIkZKxFqBP
V5ZKqmjf6lTzhV7xyYwbG06pW+b+fijtkdwbG+GMtqGD0Eh1y7YGAMrTtygd3up6+mE19m9iHxxN
SUvceG7RBNS0Jmzfyw2Dzaz5uHd1Bs0n2bdAA/UN479CfHMaMLtl/STmW6f4z4owHqoWuc/yAunc
rFK/F9ucRlq6XDAMKXEpsx7qxYRX8u07TZ2vlRR4ZaaK07W0dedqYpMt7LslAi//3RylH6LPfzF3
O/8pUnFrFiMdHu01M2vqhPq+lxe9X38qhukGX5rbQlN+Gr28N6SGVaGaLLC8u0q7ATHV+LEsE/q3
vxN9fsNSl3cbWu99Lu76XAO708G2zeIeV9BiLc956SgqFVNsS3fLaqSRe9dm0aHP8pcknl8irSYz
KG8CEFZAhTUvcRdIg6dn9s4c5BejUq7R5hxqO74XenI0jfZBovWt0ReBQCY9JEWPaLyM7mTfnq5K
M9CYWl3t27J6DmL1cUiU10BTT3pKIhDp9kYo+LdmmhyuFG0g5NjVnd9Xt9mgXc9GczBJDagncMKu
FH6k/2PeHJutl2Tob6ysIcNPJ8pWJfvIO/8VMt2BciWG/ZuZuMzpC2OUbm2SUhgt+74tjNFRUQ2M
2NjMsJxLgAEnFcod5DwIaPYvkA+vMQC0MaLJEILYYJHw62URNU5dTOA6ZXsNGYuZyVrxSmh/UBjW
4PE5nhtzqugxKM+Nov4ggb9lCNZpsIr3oJhwF0rzdTabHo/s4aCKJtt8iEP1xkBz01iR11ukt4Py
WgmdCEM04wQFyy3Tjxo9FOSfRl3JirrxhxYYiFEK85j+7gVEjarx7Su8c5YbTNGWGCiw86hlfmZA
q0ZvrMGTKRrGlslaZtUc0jF/K3kZSdOeCjR/7QDzD57m7bKDTYO2zdAzg7NSnwYyhjKhrFkC0RKA
ado5fsbOGXQm2Kma9FMtKYxq2o5Jlb6VEArqoX2N9LFwo6x5HfXoHWQn5+TWaUB0SGT0n3kOKaW1
kJbVmrxpDP+HbdaPdP7XhUZnWxBV9TF/LoYKA5RGcuSJAU21fUeIR6rGtOpGsk/tHB9Jzh6N0n9D
cKE6pjTvLauHiKzfg61cjWn63MAKgtO9VVvzCiMRbp1b8cHNxRTtLfHS0bcKH5PQXvsi+VGk8Lmg
isYubjEoNtNdJGa0cDMJRqmEJ2ZcBw4WaPcQ93N3buEfaDGBbe4TT7T5c9sq9Arj+ymdf1lRvzbi
edpKYT+sEclB1oFdWDmzVVaOknDCxyGlrtRY/q5F18D+6kwMG4IbQxRiMyOEX7fNnK582aLe6QOm
zmVBRoO/O2EXmNwCZMCK7qk/4iAftjYIzxZBdHQy0wgqWPVLQdjjQCTrn/jHx0o3gg+1NpmmDP2B
NvY8r8cKKppRihtDy7pD4k8QxycV3lig944y5J2TWhS5diwniN3RsspFEm1EbPwa1Xbd69V7VVon
ORp3Vayf/LDTNzGgLqKXJoscJSb6BoaB7mZMDdzeMQa0KkusszaQXF3vo9+IZ23IwX5+/B/D6JB8
+xotPVsp3KDc/CznAazIqJ2gkg5zFt6hBt+MabIrK3qB2bWi1b++50VyZueDnmyRZUQ4tkSZtac7
Q5mi2F8NuL5kp7L4Xv1lp5KKNjP44lwdm/bFOUdweKo9yfogkvfPn+CS4cliFPPXbwRRGVV9DDcU
IdxWNmi3K8Z1yX5ezIAWI6DPf+aC74x8ZsuDkFeleTZi3z7KLv2Ro8jSL1xbLl1a+e8TmDKzVgp1
eQKQGxR6gYKlTWOuvnfjZ05ZrdYUZpHilZzCuHAsjFzlyf+eV9GfqbR/vftiFvgyxXgKSG3z0CjW
TQH78QsvqAtvRSy2Y39dO2MKXl11zEqyikTaJGPIMMhW/sqAS15e7j/M/cRi9vTX5WdIenHUs+mS
rKYbZNdKSYbZmxhkhJNe5R6qk/xJ0jKlh8WqUO8O7Txkq84YcBjH3zpT1kMJQ+F7n+l8gG/Va1HR
TFieQCGAmFeWihdBcPjClHjZcP962rNtLqvFFPpmontGVWct6Jc/3UeDMh4UCIvx+vOVdmG3i7Pd
3nZVDIqGW2lm3edUH4CpSAPEgyo9fv4DFxznzgdRTVMMbBfO2ApqSw/nhfoFHCAo30X4sez2FNjh
81+6tPjOdnuVU/REOYErCPz3cshe5Nr6yibz39cGqf3vysONBB+kKdI9RRa7sDW3yBu/tWdQDfz3
0jN29POAradnm+2xTPunMmg333kjhnYWRnDCxGolDbh0JoYdrK8ErClI3O9d/czVy5hiEGbhj54W
apvYttaMx/lWdDXUszgyD4MOrZb4F1PdW5KyScTwhb/ivxe8cW6iCfMoEgpFlNcNMk01C2w3MKXm
d4nrBFlEqn4rzFLo/PezarrSizLmd5p4YtHbBwO34c9f/KVHWP78rzCoGFk3+SKavCqg6NGhiTFc
byEFrc20XX/+GxcWvHoWF8JkylEmAZATH5SNTxd9hViq+d6aV5df/esJcqs0qqBvoD0vagpOUZK/
589v/MIhYahnW1VCl1epE4e+OTAtUnqSUPr56t1Cz8r1x7qhXVetF4WOKSQyvOh7e+3cWTPVEpU+
C3VKVCFTT/XrPum/cEb/90GA9OS/byubjU5iPuvkLczYqqTg8Nv4Oh3sj89f2aVvfbaRJzWzMZ0Z
8PNmUDGyvX6jq93bt6597skJJgHsEI2jJzQqRp3ePQ3f+YsX82+TR+PckbOpIXgWbT95w7zggBYN
l2hlF922susXVu8dEzZXnz/HhT137s+ZaRgV2DHfoJaz6w4/GZxSPG00TlXVfWFdfOEzK2fbGsk3
ZlS4ZtGawT8rgmTmMtArfUrH1Prerj636jTqSVLw4hk9WGE/U127z5Ccff6C/p3SG+eGmzXgF/36
bvIUY5IcEu51vOTzmnZn0lMfavHw+e9cWKzK2fbGDz6iWVeMyEMGhK7KqcnHL77xv1MVQzk7iRN/
tCT6MhMiZqbx4ko4Wq2j0jKQkVU1yOszMEI8Nj5/kD9VyP/P7wzlbFunvj5XdVCNsK6kB5RtsCo2
CrgBaLuahAdVnq/beoIdLxwNZLjGqRfJyOc/fuktnm35GKKqoZf15JVR8vxHxoXG71uXPrfjDCw7
SK1ljSW5lK5srRpdzKC+GtN5YR+e+3D6VunjxsONG4bVgYiizIabj55uXuRar58/woW1LJ+d3Wqu
ZBYNJnZiInmLlCOHk5bhihjQopqLLxbAhej1Z1jFX4dgICX4VsvsmEaesDqBLREpB9mIXiU/w7we
QoiaJl/ElgvfWz47zuNEz5l/0Y5eWrbPDDrBIq6OvmXrDBvwv8dTWs1hrUHF9uDFMEPct3dzBMfz
809x6XufbXf0flIuKo7VHq1QHehXhl+4HUOpDPHFev1zFP1jH/5JJP76Dqyh3g/rnJ/IhLOoJWVV
wcimxaJgKmEHnGw1fenFmkUgmLA1ERTysMVEp94XtKgy+jVap2ID3oOqF1cFhgbL36kG/bojaEih
vrfsyVHRAY7wvIH/47T+Iupe+q5nMaRS1USzULB4qAofdI6jmZb+52/+DyDwr/dyFiMgqJlYyWVk
NIoEy/23rh8srM4S/VEpXmkspcR3AtPnv3Yh9p4jB1o+GjTI8TdWaO3hF+YWxXuPHAQNjOdjizKr
sG+/DL0XVtU5kIBRgyU6JRk95Cq2kHYtRkg1VI4JOffy7aSlwxYfLUhwberBl2MWzOyl6a6CiS2n
38uCz+ED7BZK+uC84CwOS1zFZzdNi+yL6HJhZYjl0f9a1aTXmqXbCf362vwdjy1+622ff/PiZ+Fk
QLiXBGo0eqqCLMQI8rcqn+4+XwmXbnz5879uPFSqcKgE32bUetSK5mYwpNPnl/4T7v6xpM8HVSM6
U9PQiv/vu+Of2frvHLpYrv358ss3Zo0VsD1bHFem6XGMWidr7yT5/vMbuLTKzzKMED24GWrNhPmU
/SPskAup9HBle4AMh9mLZa6UtvcgCn+xqy6t87Pw0GPQ2erUcp6FtFf44gGavBv79Q5H2JvPH+nS
5zqLEjWYWhnJnJWhUdvrJKjD/TBjYf+dq+vnM61NgT0MmkBaYaGwGVpPGTpJefStU1G3l5P5r6WG
5hJeTVzN+G7P5csQVeKlsrNo+/m9//tj6+djrWOM7jKr0UdPh7eVTXgTM1VvqJ8l5mhbeuWy8r6M
aP/+0Lp9tttbhJbxSNfKW8aLDyGi0RLvEnKLGkPob4Ur/XzONT40lahn3pY66g5it2OXRQ+fv6p/
LyL9fMK1pMTEelFNnozNjWiH90wevoXD6PZZAlFaY9PKbTF7Qxhu8P7BK6H95uI8280YQEDDlLjr
QGEqusQQrOGbCJhun+3cAJs2s5yLyTO7UvK0BEcErAN/ff66/5156vbZnk1EPRlJUc8UsP4KOjvk
xMel1Fgqtg5vvjL+IjW8sCzPR1v75mIzunjswNr8MKbg2sZxtYbGOVfVFyHuwtI5n3AdYtFXx+MM
wJAVL8x92uIn+8UGvnTpszJgQsWIs5TPERq3t02cP4XzV/XXhaEZ2Kj+N/SkSB+qfCawGZK8D9T3
gmkYRm1eTzG6PfLG7KgOx2HYGO1aje8HeI2kWubcb9vigwwMC+cvHnI5sv//kahbZ0e5OqvpFA/s
6jma7ukmHw25WS3WEZ8vtUvvcPnzv0NsWFm9WUoQbSGuablx32hfzRS6+A7PtjZUapgPoqbpkviL
dfS66DExGung+oM3N+m+bpdXCDeY1F0rYjcjmcQybh/bmIuXyfJKMTn/Il++9KRn0QCrQsnX4QN6
FfYW2CGdFiug773Es2AQzq1s1zojAnTsWyhX9karfXHXl3boWSgoUmENjDSavRL7kIaVJcXSe8jM
Ak2DZ/f57V9YYudzrY0IONbEIdbT8TBZvB9QMCzeSNqPz69/4c2fj7YOZlr3iaD5ppfjFRrJu9nu
vnd6mOchIKrLSODq6ZkBaT+ph+RNJiKX7934WRDAsazSylGZvKmIjpasbKWgPX1+6UvvfPnzv/Yd
kwqiAs8+TtRceV7Ma5qwf+gz+4uocemVL3/+1+Wj0NawY2XrjQqj1QzgaNPqnr5362fbuheNaqCu
oDmAO1Bazi9Faj6bffPx+eUvrHjzbJ/athFhrUhno/a7O6TvqYMucS3L4YuFA+rnv3Hp9Zxt2FTI
Wq5AC/eUCqE1Egc88tefX3pZef+I1+bZhjWsJJ9LY548ESOLiHrfzWt5a6JONgkKumZ9tasurKDz
QdZKPaVSA6vPk/rsUUuN1aTMa0xmv8DuLzzH+TBrpp4kYgbp9gSIRdla98N8GrJspYidNdmbz1/W
he9gLD/+1zI1RYOGTuNlBWF7SkZ49IX9/L1Ln+3dAHGMZaPJRPeYHlJbvk3z6otLXygczsdZx1rE
II6IuyZLcPQpfUOXQF7WbODAG3K71ap5W2ZfzSu9sB+Ms61cMz0DS9l49qK4HFdxOo27Ds3iepIr
dacPcf7Fnrj0VGfbGrfn3krNmlDKBA8Xie+0UbWmdmC7NsfSQhlh6IPtjsrwKqeVvvr8M116urPd
Pk6WLpvw3uHSoubHs2y2IreFmKj1xtv3fuJsszM2cSgxKeN0LtA8WrDzjMbL/OonpNyfn//Epb14
tulHzTbxv6PVbgUY3+jgRdDoEOqDVHz+A9a/o8r5AOwGTbYoiLee1a5NrMgsgQV5tPGh8uPTiyqh
+WIVXHiS8ynYaqr4RpjzsobUP2AdCoUcM7mWxf29Bznb8QPjPYbODsnZ03vscEbk0aNU/i91Z7Yc
N5Kk61cZq+tBDQKIBRib7gsgkQvJ5CaJWm5gIiUFtgjs69OfH6yabhESMs/Ju2M21jYqkgEgwj0W
D/f/20wMlwUD+VAWZ56zMrOwhftjy1GHwpaodkgFuZdgLnwwM5Tkn/6Ktdbn3vtp3kJ2MeiyEMcL
oBNeg9URZcMdK7HNOfP2c2/8ZhFhC58fi1yLxsH9uwv9yww8bNUkN43FUavdbdsxPjORrQ32wuUb
E5XBZY9bB8tsdglxtvOWWMXnsJ9rzS98W0fMJFOOlXxogMoskyw6OslYb+uQ2JedLtnCt9u84lk8
Joiv5+m7ijaP0IBPvcsGeeHUQoA5QiONBTZU4bXbg8ugdHHmCmvFgpaA69YMKWSscDGAgrLveSQh
LNiM5LI3p/Ms8pN50j6rUT+AwxQqb0tU4esP88HxdK+sXDuAp/K28Tpx7DEbYZtU5LfViBqA5knl
V0mGWvLqDkhqKP59PRs4W7GhJfd6MFDoOnLMR3Y6fK9Iv0X9weeeQ+v49OeseBpdenJiZcJh+Jra
6ZDMnf6AtrTEhbiTVd9wmXD6ISuLHF24c9O2OfQAgIArVfpkuvIqAVakgkxeWYNQc/oZawa18GUo
zTddlMKgrDLucT2JajuI++sLW7feDnrSC8j8MUynzIEQrdM+pPa5jeZa5yxcOCqgT2/UCO0n0PYO
Lf1kVMZtJNmuNLvN6b5ZM6KFJ9c1AowdxzzXm+PeSaoNz0GsQ73nRc0vs+F6MylHiOSi680CdUHt
lUAJmWmPZxablQ5aZsTxrEPaTIcN4GQ0kZ+b4xHQi9rPpdxA3G9/+hvWHrLw6ia1+wEAriGo2mFr
Agspe/VEDKjp4Xr99CNWLNSeH/3TrISyb5ZpjVEoefI83+VAbfDMYWVlgJfZcBxp0rNEGyrxaiQZ
QS9ywEADDXS47M0X/ovq6hEKOD3uUFrzM2Ave+TpXPjmC7flvBsEauux/0Vd8yyBXLDQh4DI9rI3
X/htHtZx64wa92aGrT1Eeq47kZ159bXxXDgu9INdm8QMy3sJ5dMuegehmA+nX3tlVl7S2kNIo1KT
wETyRkFqCKryEc5AqPyAPFwBkvh+lro+/agV01kmwOWjIZrChcKrYtD1TQBvQtVPaZyjA681v1iK
ywKEgirC1N/TobgtWdwdUJ23j6E3fWZqXvHcZeZbNNkJoQkyMJKUX6HbPhQIVdMieUDs9ePpPloZ
6WXmG842RhkJUF3mkYAQ33WIyvrLmp777adJYYhwz19WNg429tB4LpRrXaiLX9b2wm2h7zEDfGCg
APbcNnF9jQreM53+mmr0mx362zQ36z8L1FvTqpljpuIuDguokrDgP6cUNDht4UoxbJtHOdWQfmvc
EIWtqAliEIJyLQMqTtTqr8tW1qXXOjJpQfsy2mxX4hKsmuUT5G0F81BnrnjWDHCx9gHRUQ8GRQd3
kQGdgfA6M/dG251pfW03uMwmQwkPr5Dm2QUy+1Hxr4BCXseE7cbOBczECXAzjx1h4UyXzcTL9LIx
gjRyZqsumNznouQPDSTwLzKWZU5ZT3AFj2NKEfQgO/Qd3c717Jc1vVj4UN3btykZkEKi05uitBEH
50+nm14Z3WXemNHFmocD4t9mZDw5hv0Nu78YCsD9u9Ptr3j+MncsEo0JMAeQc6GokUYFAVyPxD0/
s3Faa32x+MVRDzBUg44pTaVQn4VaNie1Lmt8mS2qLF1AMBwXy0OcowTV2WTsXML3ynsvM0OR/1KU
AIeOEJ4uqpdezgSfnDrjcGZ2WRlVc+GzUtChA/eNIeNtvG0tbPiAXxCxc9Gg0mXSRkmBnkqdiQXS
MGrIsCSgBSJj7szLr6xHy3Q9KwtNEio40oD6k0c37z46yK9ILQF4ReVedu4ni70HSjvLHInSRTD1
TWwCjwKprSxRKGo7bfcrI/A63f20LIWjG+saTMiAmPoHoOLjVo6o9XbZKDenn7BiQ8uEutxNapqy
qgjSErywdjSAWLswXWOZPjdOIyNWirfvbLrVFe5Xk/JM3GJldJc5cVPXo0C3rNHxkHDICnOXJt+G
4ntR1edm+NnIf7OyLhPjlCFj8Dugygvq0N6C/MhgfENqY+q8m+/g3ThBaJXtHKhFIvUT6+02jKDk
Km1zk9juFWLlkJXUjxVOR1K0B6aOXFaHpjnGEfngzhqT0CfKSIWCY/u9CwlyCEIHOr/C1WoZkm8N
5FlYbHwxoQCPwAZIAsgGna6RCwZc7f1lQz8b3c/GVTEw/+oCVTVaUIhOIVlVGZa9Pd362pK8rOgD
u5mjRBjlIiC77wQypFGj5UJedtgmDt9DraVETZUN4frTz1txlWXOHvY8OqsRZIf+WXWDFP2vNuKU
Hc1/nG5+zeCst501yoI52pmrLBVQt6hSv2VQf/SVk28hnHrGqteccTGdUDDPx6bSLIgYclqbeDpW
7Nz9ze/7h/6SxKbsrIprzLaxlQZcQFYH8qu4Sjkz3GvNi7f9k4NBA1Vc4PFcSBZ2bQPR7Q5aW+ci
0b/vGbpMXINEJ+qzQxBcIredhQTd76GAruvpsV1rfP6mnxwBANIcKG+8O8h0YD8Ve26zMxvT35sN
1NbfNl2FpE5tYBsD6Gg+l9OHgUB0blYXi4RyNqdf/3W1+XWqgmLF24dA+L5pVVfwQHZp7U3xhxjr
NKi9mF+6WZTrllT0WeCfAooYgHacfuzaiC88Ip1AyC2MhCNJkdyl2t0zsKl67Z451q/13MIXOuih
QbcLqYpWZh0VNJCgVbKBKA8k5c+Y7NoTFtubOOadacczFajh7yB1/8MG+NdGtyG2VZzZhczn698M
zTKzjU7AsKga5Z0It4JAHrIDiF7AKkEQHPt6kACOLWvOFb6v2PEyx42hZlfyUOBh0rytoc49awRf
NNjOwr17TOYMh0eYGIvJdZNCVVVOYb413bL8dvoRK8OxTHXDeJsdheZrAGzRkzGZBx4aewjXQMn5
nKOvPWLh6JDhHy3GLRYIEX5uJ2sDOUXU44+QenEfTn/Filc4C4dHIV4B6ciMBxNgymA57yB5ep2V
Ijjd/NoQL1y9H50E8PeeB60gMuiq9KHJrMvua6iz8GiZDlnb5egeHtVHUlWQS7HP5dSv9cvCnSOT
oWqjxYvPUiFhPgCFJfhdTAHOuKxnFt4sYqkomB4sGEFK5EJDSyW/aKMEesPb+RUKklxJILkDo89v
wskIUhE/nn7rlW5Z5qRFgFOCpN7MVFmDebU1EOBToxtpVuqMxazMQMvUtEZmWR1R9Et9lUFgutmG
Cbu3ppk8+AgxncvMXswe99MSyot2HCkoZIiUgjVmHRvos81whMt6ae69n1oXgAClPaAwgQOQzgNy
G6C8OMbjVRep4rLVTCz8NgSHO8oExhisEBRjmdl7KW0IRTbvL/uEheM6xNAd2FywodI5siy9Sico
lcGWLmt+4bomCnVzpTpoJrb5brAohHGdvTmlZxbjtS2GWLivEaMKHiUC8K60OLiVUXnWCDADara/
z/Lrk+hvMzhFCkYVI9xFZXsenXn2vMT8ZgldZrJBLRGM9tlFRtpsAfbJUFiQfG41f7Z5eKvTQZ6x
stmdf/OgZSYbZJGB9R3xjdR4yiEKO0AZKoSKx8dh+gydEwI4+ZknrXzSMqkNwrll3GQVIh8UCIOp
xlagipsC9Mwy9StKGx9yCufCfiuL3jK5jTmN2buz5bVGP73vw0rfjWVcBLUcvpomNIJPW+DKysSX
MwDCzSaQnSxQynicdaiBebmoepEuE93IgFQdOCgPBte+Q2GtHzbF/rK3Xrh9XZo5duYtBz3KOnaW
DJAYeWGHLDzexIVp7EwY5FZN+X4ioNcXoI+fMaG1UV04fD5YjVVPETSXJ+CAcd6KBvWYx84uHbMz
fbP2iIXPs9EZw64Cgv01ZUB0u1kmOG6Qi1VWufJPD8DKAsgXyzaoKJCg1NgvcSk/DKhFBKxYf6zG
mFz2gGXKWpdDmtIqMAwalC5fgQ6D645kfBljw3256BuWyWpRDrWQCCBXLH5FtwEnTB1pU4d+DbzG
ZcbEFvvvIicgKpkYC5KMbAsejnnXpjl7Pv0BK767zFIL2472LbjRQdLN6t3qRrF8vLD/F2t3OA7R
ULdoO83DFyqmuyGOrlR/WTkF1MLfbg0KC8jDWOIUauVQlIb0nIagC+vOuMBax9hvWx+oIcwKCoAB
tIdjskmGYoIWeEzl9nTHr1g/W3hxWdASr48ydRcFrIWEpjP0HYiiu9PNr73+woM5uLJYZtD3WGsg
CVzJzu/5OF2252AL17WsHJnZBWyyBF3C10DNb8qqrPY5YEuXGc8yPa3QeEJDOObQ3LyJnPGuDM0r
hUvmi/pnmaCWKinGis12b0flnVtn5ocGKmTvLmt94bMJChTdLIVpQpzvBUJ3ByezL1sRl+loiZFh
R6QlD5qqzf0stgYPysLJmbVlxWyWyWhimCVubXQLQGUDFtu09Xo+fT7dKyu7rGUSGsRcu2bIMaT2
K1libK5wm/d+hJr0hIMP4+Pjq8q71uGZQV7xsaUmm1FpS8QGAkmhNRzyRF3NkB3Dbjenv2etsxYu
nPUxQBgZvgfyHBBFThpzK9quPfPya60vPLgfZFW7BaLafAbl0AlqwoMMLxznhQPTbApTLeeYraRy
U6byO3ONy4x/mYyWDDya+IBYQjh21wT62uGozxwIVgZ0mYgWGaz9y4JaV22NUDw6YC4rO3w4PaBr
zS/cNgPtCXw9vHnVNUdiFBTqYOV3XoXWZd2+TEADhg4UrwzV3ayZDm4cDcCmnbumeE23+c0hZpmC
xowRHHke4ZxpDwAM9O9yanhha+66AujRBnz70nkIx4cWNjU7XUzAZCdgu1XIt8YJ69h35vcUJIJU
mAcoUN/DEXdNhckrpwDBhEPsYdspPJY1BdiQ9B6U2nMnlRVjX8q9DVYpuYO8laCmmkFOWDRXbtVU
l63lS8E30LM5ZB+RH5MC3gLR4sOAz7/MZBZzQFSmCJRNaBo7vl2ozS2P890M9znd/Fq/LCYBIpB3
GQv0C4N0f8ezjyIszq2wa20v5gCTFikYVbgWgvxzeoOdceizVJ8TeVo5Qiyz2iKICUUuR8cgGnqo
HY3MY3cP0/+egK56xp1W/HWp7qYlUwyFbuidXLSbiNF0M7i4B0HGtjwzviudtMxtG0xIb9g9BqAI
5TeZ9lUQ91F6mV0us9p6Gjl53KDxyGk2MagSTpqfmYTXumb+7z/FzYq4ldLi0PC1stjmnsWdLIYu
fNYhWz6McN972j7XHjN320+PGYewDK0ajxmiVCKDNEcKPgEmg9SoWjj9iHny/c209jbPjfxnnidV
mVgw00ZV37jR39ESyICEZiAB8P67BILk9IPWvmXhytKlcZnVmJzNsNOPY/QiEr4pKk4vbH/hy5ko
cMsR4kNImwWyBPG+KA+wrzO7qzVLXbgzpaGhZIc4LNB1oLKO/W2Zk68Xdc0yx66SJBwbIjHL8fQ4
gXxTtt0usp3L1t1lTl1ig4o6QIE5cIG+YvVEvTYGOgfx0jN5mCs2tEytK3Ok144akXDD0ABacX7H
xvogunjTdBXbEDAyTnfUyiAsFdsSUjZNn2OMJ21f56Fxz2eo2em21z5i4dKmRTsDSzrFKtbf9K44
UGJuZxbdvNbP7LXTj1lxg2XC3ZTVk9mY+AQosF+nXF21yGABW/tcUdNa+/bbKcMi0qkpoAaoGh6O
QyLexa54eOUjnn7/tSFYuPEARhx0OdBNXT++o2BEI4T443TTayOw8GBGjaKEABjCxNmOlzHycsgN
sDq5W17F/bfTz1h7/YUbE0Kh0tNjRhXamnO2p60Bcdcz0/VK48uUL5uGWnYCWt4gj2t/BNBNIHh4
xj7XGnfeDiwQHoMTahhOFUYPLA6Pohs+nu6UlY5f5nwhFkBzVs03fJL63OWHmjndRrqgSoNlodPo
MttfZn6lKTiGuKycA+bWR1dvEtJsVTWdWe7XvmLhwKgoiLqqgsizmRPEI0EXPogGVUxhAuVIG0Es
KHrW53aOc6//umza5sINWi2y0I6gdQ6oVJ8/Toidc9TR1tDYjcGurs+qk//en21z4RRxHWcsAQ4+
iAz9BVKDyDQvDog3fTk99L+3KnuZiWq75mhjNLBHmoMRbpYD2do6F5mstcxDTYAcHtIaWVevoJm5
jyLoil/Y+MIfxokQoy8JJMqF8Yx6kmZDZEbP2NLvu8VaSoe1UAVRNhtpUA9cbzIZVh/rQvMz5+y1
1udN/U/bum5EjkE7zISPgkS3xFRAj03FRREsa6kShnK7tgfNFwYTogoBSDiwss5sJH5v9NYy56od
JjOMOfIaCcJiEcUtpeYbzNA9l+DhCc8e4jPpv7/3ZWuZeOU0eQlpxhI9BGbEMamQ4c3abvAJGFYe
iKga6OFRn9k5/v4sZblLX57vVSfAs4PEScFZ1ORzXxoH1CfF/kyWusTRrKWeGLjwJs5rBQsyW0B6
rpeAYkCw9HTjv58krKWeWCeHUEw4rwV24T4ZZrXRcjpGLrvolGYtc63UEIuOCqz5edz7RtzdUVme
6ZaVN19mVnV8KkPh4M0dEm9NNfgqpY9GUr+c7pgVT1tmV1UI3XI2B22qjA6+0St5iLLc2lzW+sKP
nZFguxUi3pMAqwnBg2pDkMm1Pd34igssdcEYNAZxcVTCYPo2L5D/HLLwqjKHHJTbQrv8OqRJWuwV
J8PfKev/9TL8t/ye3/+1ftX//B/8+yUvxgqq8s3in/98nyv83//Mf/Ov33n7F//cfc9vv6rv9fKX
3vwN2v37uZuvzdc3/wh0EzcIiH2vxsfvdZs1r+3jDeff/L/94X98f23l/Vh8/8cfL3mrm7k1Gef6
j79/dPj2jz+suXDmv35u/+8fzh/wjz/exVp+LfKZ//RXc//6m+9f6+YffxCT/mm6lnAc7H5g//PO
pf/+10/sPyEOyEzuMsc0hYP1WedVE+GP/qTCwS9jnBywTJ05T7vO279+RDgwAvgR/hc65yAK/O+7
vRmdf4/Wf+hW3eexbup//EFfJWL+vQvBawks1Hi46wgOjMWyJEOlMSvjytC7fppuQxsMbZCyXTC4
dkVnBLkAbN2t3HLLK8gFDBmFzLJTvHPy6brGrfxcPzPZDEWRzB9q7ecI4bdudlNL1nhdbGyaDAxU
8Ad3suJ7nmc/tDGgiRJMw67cGAPq36DEv01Egjo5ngHMTHEtn+GI05uezLWflMIBgJrtXADWbWRm
1AyPihXzXMOrq2lL+vSxNFJwBMRBVe/SlHhpob44AyjVIrR8hZIB4HrZ3lXOoa6ehcNvRwNKMoVp
eTiXY8J7SbhjeClTfi8yf4wLDiau3MKNtg19rBzrwUagWWu2TzKxtRDRml91fpmy5NssNAJw88D2
1YBxgv7IFCoWQVKTG7DI/TB2tiNEgOKB7kBKfGCs+MSz/J12p8wLZbsBfcJren0/tzXjokWdfUHi
8L40vzpCBZogt80lDzLsjnx8bkqFs3IWaEDLdXzLXBD4xIcxPkj7sTGaDVCFYMQ+NtWGjRyKPOIA
JQ8/j9h+oI825oEMiGUyXVtR+N5Mbb0rK6ijGR3NDmPkeGwYfNd1UPVD6X4eXae9b2SyQ33FXoXO
JlFyM1Wts8nHmHraaj7FEJ+EHuJNlHQQYe6Lz3X7nJvPKXrKIBnAvx0gsY+mC6kxxX285fzm2L34
BIw6A3BLHJz3LMnvu0bfjyNEttnr0Mx/OHZ0J00KVkD2Wqpl2MRzan5oSvmNJ+zBDetP8+93hjyW
1PiE9Baflc0RhemekZSFrzCm2HkETmJ5jeHUXko0QKYAL7bP4CDsx76bc6P82HzM2kedP5qwvXkg
ED8LZoMwc9iBMHz93o3ZDpt5oIaFn6TR9ewnFq5XeyJwucS3c9ZQX6Oqgu5iwQ6zxbQGWKRQrkJq
OWj3HmaCbVnEPtjrAXfwb/fAq2/z41FesDMs7ZMOitW1BZQkfBD2LivtaxPPqGBh2lNVFliCIjsW
wOHuUbYaax7b54O6x4XsLcDsx7LFVn9SNxDa37eDeE/i6HosARsV127SvtpEWspt3sMmxPBUOgAK
wj5GlR0pA+SYb9sGXOYmDqoq3AFDeD3vjEGB34JqBgH13LgyjWyn1ORrxreoJoEqk7Y96NMfMXFt
Y9p5DYrtMwffqsVtk7IdqzAq+EpUuwagjm/nUZtHNG7CoIScU2+AA4nJo6xRj2J1x9ljihYX1xgH
hIc8gRzJDhLvmDQ6RxwyiK3kRN24kREMgHXj5Lm3CXxbei2co7Vm+3EOoaPfdQn+m3Y3ldkeOVcB
AUZSubD3GKhfRGwC+H6Zw7U592fbwT/zCZTx9tEeQaLNo2tsWreRvB3T7qCEuqkq55DQchsT0waP
qTX9mIsczsB7ML1H128r5bVpmYA3Ib6EbdHuBsVuknqPmflbHXbRFhPyDXcV6PD5uFN5nm3aMALy
TEFbEX/jVpJ7uYi4F81QegSJNwqqS7DSakuicPKKGppOeRttiQUSb+8MfhUJy3fHXG86WeB/Qt8g
GmjzoriznLDxnIbtrbJ/7ib7UJCMA+2O3w2h1+sRGb+PNRCPNI12qGuKUKIwHmvLfdSK2J7jQMyL
9RboirF1zAk4FpgNgVcetd+gJBN7F+b1Q8K9TtB7jbnJo9zad7UafXBM2aZAzpkqsnYjBoWNfhwp
b/7I1/ds2BUyBxS+08IQl7jxUlz7fad/cA0mUmZYx4z08d5g0VGa4WfbUXpjR/UICjL3Ega0et62
Vw4viq07caTRNnpnGbG7iavoc9npXWLk8bbswx99Bw3eyLaMXQzKeodYsocqqOesNu1tKzW2d7OY
LnQK0DWYgY12eiFTwwM9yY8gR7YbCeByzzTkSh1dBjbD0wZ3W5QoEYvoPm+0j0KebZ5mL6oiB2Wn
/qTDT0Umg1wNN2YsNkJl6JLrsEwOhjWd2by/rtK/rOIWijooN11kyy/OIQYIt1TSPt+FhtiOJaZc
zCACCWECs8mkrYds1J7oniXtNqEIA8M9l5/+Gn1cvoJAUBybCIcwscw8Meu4a+Xk5Duei9sWFfVR
yjzh0H1vpF9Maj/QiWCRrTYSTjG7tkZFJlL/fewBzhwyX/PHfn0Xx7EFxZmMLssW3FpS7cQcWbed
9l8nU6yzyJK97xtcqLZyW8ZweAdzIL8y4ndZZFxN6Y1pN0/UUjdgp8NdHZ9lgBBpL3cObv4NTC0f
hVl9gcmDEMDSXypm73hvAMuRApV7VWTitsTtJYShbkOjunLsjw2h+2rgh7JhiWc59lHyDDKPzwYK
XjmWjBqWb43UR8p0YHO2qzMMVo8ouOtpKA5xLa8pfbaH8l3hXs1bAxlqDynXr3uJnzatf28Mf94I
IrPxTTjqr40ghHZd2yIWNdm8G/05smArDvkP5K/tiEt3yi2uirDv/LZwthFI46/bKWw/svBrWnyb
t0FDDd54QnNvrKxjaidfKSNPibIejCK3Qc4Ynvrsoegl8RgDvd2uW6908+/WzuBm5jFi39Uo9pjX
V8y6IinvhQJbPe08oItv4xZYOjwksRKkvr3vTKT5YrMH/jI2bfOaJifjqsM6Po0ZKi5g67Bzisxt
UtOdWeh3aee8R0+rAkD2j03mHCIslrhp8CnlBy0qf5S4ZdBfeiwqvMb81M1YFeUXFt9OjThoIq+L
Tl4nfYjsc+qjMGnvZMqf/w1+AnSOvs5mAKJskAyPFQaOoxyU9NqLR3Hosud+6jZV+yxt7F4mGBH2
6Dzhfk8e+3nPjNVcKOsvU8LIh2F20zvEK/r8neukP+YMh9edHjGuKvtKDvzWrXFvhEkng9BS2t5I
Y9iDKzR4Vene4kznV8oI6jT70Zuov7X3zUj3yYgt9LDDRvBACLSBGhV6LUqGvJZOG3cU7/sGM4OT
/IilblCDSGFg7g6yyk/zPrgESnfejAzAnxuxQpVRiMRW7VXY3OGeLMTyO/cUyCVbQa86hDAF18+1
UjdNrT/nDBLl9Bk3Lrcg9m2lOhcZfHu4/cteOeEm5wTzLQz3rb12Q1Rnio35rg9H09Ou5eVdVGA9
zgK8TmTEz6c95DU7ZjmpuMwSOLIJbGWWRFpNLCvqoLS4m7d1WQjbiIp9LwePutLrio/olz57nmwJ
GATxwl0rP5lRtwHgz4eim99Uz7AU4apg4OHrdm5I6H6elyFEjw0qdnkW3Q4OSpfVrv5U0mHTjhWu
b6fbvgaTXtLN/ODUELeWrXzDobuxOaeC9Yo2/PUj58MlI65tL7PveleaKW2xkMB55hMH6qZ2oFpt
ILaDww78o9eAxwxegqNZqxVKP9W1xZ4dlBKn0bPnuPoeoflNHz6aFbRVsYNGAVMwH3NeJ7nicZ7U
5hNUltaBow7FGF5B0GBrsqNF68PgsMP802jAMgZ0+ekhfGWk/fJ13DZdF/McEcvbRrswYt2DGL4b
kuy5BuJspAeHmUFctaWHhMlDTsMr7Gc9gYMWHAgG3LLvdkruqMK5IMGcMBpBWEDqFhWvnZ3dlJjC
Z69H7jembnFdlOcgMK8L568vzRkmZy5MaOK/NXQbeHReyRovjYljPuINRrdxOPN7Rfez3Y+626Sg
s09kExqlV4gU1xUA6rri1hbwwuy2p/HBoAInj09tjCWq5Ufnrhqe4w9hWGI1wUyOk1ZCMYPVj22q
gnl9nM/yfRodwyp6yjHtImzudS7Wax3wBssexwF0sveRwBEavwoMqp/GYtvASCXBf8vZdszrT/N6
dWYY56Xolx4RNjUFxYbHWWpsQCc0TG2V5bu5F+bjwLwtB0Ucq4rlzetrk/qxF2NDDxipX1VI0Mu0
P59I5080IRKYfJjXcwcaeNCS9Vuc2c684nxX+usrcofa4PwxsgxOsqJAsIngFXF9/nocwb7JR4/P
x8L5DFqgF+cz0DhkN0ms/9qn4cxps+th+FJiCF/DAQwbBUz5xujPh6RB4Hgos+D0u75a/dt3pSZC
QIILwmwTwptvDWxCz3XhBK+wo+upsR/zug0URlRUOGhhtejluLfM3o/FjjhGYDfas8P2OAc00uaW
9unGLs+JCf5mO4mXwujaLsG7gWr29qX60goN5AHD6rFo48P9ueeUMIIS4QMpVTCft2Gt88R5MxX5
Paik10bPzwSXXzm7v3TOT+8xD/RPFy6lJQdVEmwlUygwTar2UQ6xkwpBGOcR49kz4uXJy7wF0Ryb
AKyXsyE6Bt/XD2lXBzaSx1OX+rO9gTG6qaYveXqDSyf8/l08HGHLV6J+Hvp+04xXBX+efQlC4V5Z
1NB9ivyxFrchKg9nF5w/FokkiHekX1rWPr0awt8x1DfRwX/FZS+I3R7jlyqv8x/N/w/B2znzbD14
+/5rEqdx3Xx9G/Gd/+iv6K1gf8InEIZFHBbkSJQh/2/0los/bdtGtMWhxMakPN9o/R29peRPkzLT
cYVFuHD57Px/R29t/ie8jOCUhOAuJi9Eg/8forevaXT/Nk7uYnrBfoTZ2LRinsG5761x2ioiiH5Y
7k4r2ktPpGNzoGWX3QxSmC8m7k+pZ7ipu3G6UiJA0YweBIr0fTWR8ilv8yGQok4Cd1AFMi+RlYTD
IQ6oyJ/usI40aZdCxyUePo2tlXzEr/d3wpDTfuKgLXVaGj+miNgHdySN30kEqWx5fnairzctb75S
cKzWCBxYIHSDNbuYn0KrNAV4LgSnRhdoUsrDj+hd0V4PIgzJNjQnHYQ4kY4bHvKm29pMGrsBJ4OX
eqaI5yCHPbTO1O9wZhdPLkgw70yQbZlvJfZ4H7HI2VIrlg9NaEU3Zp9VRyd1EYHAVrlCfUmeJG3A
h0Y/KaNNYuwN1LBv+8LO/CjqXMQxeeGHKqqeOR2aPQIdNmIz1Pk6ZBaiGlNTMTewaRniYMdYs2kH
1SdXKcGNns8ajnhEE9rXberKySuz0VF73LsMMpjKPt/3WgnkBliteqBNXnmVQHS96EN5TKLOwWgy
hLhCNsMJDQfFNk7TTt2xJWX0oi0z+6hBYAvCBjGuhGRN5PUwmQNtJCs8RxVYePKJ91dDmHZkU1Am
Phh9V3+iWW8l2zSbitpPtdUmXhoCuSa6sU4QU26nRz22OKiOFsJzSvQpruk5dbzQ7cSV1l2/KyCD
uU/zNLkfHZwpw1bGWzcboo8kbZTnFDg313Zj3sl+tFBdM1XmUxGJ9LaIZbcb2poezFawD6lsh93A
Wr6DGvhwBXRd/CHCj7/F45zNGyFB1utzo30eW2V8hkoYuVaKdMeKxsPWYo68CRHI9hQSE7C0dvJD
k7vdzu5snnk5CpMOsQ6dq6rv5UfHMqvaYw1JHmEhnV8YsohxOQEMMeTCkNgYZkq+kx2ixwgfxvVX
m7Afll2EG6nTah8a2toXGVQ6VabzTSuUvgNn2MQdgNF8kXkd3+lBW7eRNptrbSi6hQKgOPRJHrW4
lh6aTUbK4iWljXioxTj+ULnLIBNvROLBSrsQdjbjOoRrIfWRjN1N2pdDeVX2UnwRaYPcC4GqdR+s
Fh4BqNMA9WWHaltbTXRQvUH8xu7Cm0oW+SZFhekByJLsWhdGfpQykU8NjbMfXDZRucmtDjctmsUv
PTLXK09CM+qeRw0qKQyVm7WXT9jeqW5IvpR8cJ6NSDkPjkBwmxs8v+Paye8iShHXIHXBTQ9CJ8gm
AKrz2CsrB6mK2WCqmZLeJD3+P6PgzTFDlP9LHGuSeE2UlC/g0g0PvEooTrCoX73Ckaw8dqnDP1G3
7d+7WWUEiOeLr8PoRv4gM176I1HxJ8nG9JrayXRDUjP8FiURQ5SzNhwk9g/x9aS7dENzVX4rhwph
COgFqquQjeTKKFl+V5P/Q913Ncltq9v+Iu4CAcZXxs7dk0d6YU3QMINgABh+/V2ts8uW+6jVdfx2
S2VVWbbIIQl8+MIKY/3KAJyJa2l3q2lCi4iNhbkRkF3fw4ix2DZqVhHEmVK/Mm3kj8LJyeAVHXN2
WjmSe8GyF2BvMSVhk73FQhv2wzyjC1LXXG6xe6dPNFkwBWmG6bHPEvphmIXcd5JMKywLN9RsOj2z
2SBrcyBsw42yY147VcOurwpyNKluiJVCE//BKBOqS79oyk8gcXZEL6cPt1IW34+ZS94Zpc5324Y5
sDOipBqrKdlls269uwbR/K4oMEzoyRg6+EPNy9wKpAetSNvvrqG1xy4x6m9Qh2iyIMmwMJO5wwhj
mDTADSUkL75NBXdDQy/bFRCONPUaWk+H2YUNRJWgSTKBYPtlu41YkBBBBNMtJ0QqzPoc2ysszgLM
VFXlKcNKYzW05XaAu9MaqgjalvSw06ltytdmXrAXBBURVnZWx4APTse5RkuFD8Q+1DajUYcWgfQy
VTeJNwwwiPR6N9EeoEijbbKZaCv3DOYdpCWjbKraO9iCma/1ZKJpM0AoyoPpobN1Zxfca57nH8uY
tTtLNO6GCfi/FJ1mnkAgaGCGrLsRyXr9jugKgdSamuVZ41JuOar8EPKd897VaPKQ92P9BugAPKom
Mx18vWMSv5Xdd5CGypBx/E8YhZXQJTOCngH/JZ7hHLxEspAZfNzFMD4RRxUrjVgzWjmcv47lpGKJ
SPGYGA1EojqbYg5amWwImMbKR5NPpIA0mQUiiGvXwM/WlXhtFHXX3FTWHXzOC3Sx7K7yoao0rcmc
8DWB2lEE9eg0HvqF/QCZn744TTaP3twWZJW4Saz1A/y4uP1ij66I9IkkR9lUDjoemBnh8XqCJpyY
8hZ3HYc7Yip4bpZLX76B1mG8Tnqhp37hchHRsspLnxjwR/FtfepfBlFNDaYKFgJ4M3TEp8vYtF5Z
lN3XaEmM8IpsZB4OZ32dJ+iy1czO7dBsO+2YzC1/VcA/PeJl1RuFQYOPA6S9H4dFrtpl0A4YyKHS
o4ukq0bDiYL0iUUJ5KrwglJD25hj52yrkaSdZ8GGLuIuupmz7bSfyjVgl+PUc9CQAowXINHGE1Ut
QwcXfnKbBccfZg51tU57Yn6HOIh8gcZW9ogJBolNRMDAHnW+ojhZHoqhcaIaO+kIUYb+kU4L5A6B
UMJ+g8yR1FY5qXOo9oD/47d1M30xnMTfWZIbb5ohdeIp62xIZnXWZyKN6ZQnpYQ6fJOhxSzm70oj
xrNONf04lfmAVtHc75WgdqAtGqoFQJH0t4bZwk9NjX8sfBmw48sO/sZTekDLJgupTPimc5rS9lsH
nkesyZq95o5T3LXSOSx2o+Ki79F60jV3ZU6V/iWEUT1hJGy7viuV9lW7dbdJuWtuEiFpFps8TUdM
6w0t7sxaRXNHqPKEqiQ2PsuGFXAv7Tco6xPYD1iIc14xL8lDNYzJk7RnzAQ6M0XN1FvKB/pEbgcn
ecNib14w4KgFqBJt8ZixpfuSqZW/E1bw1OOOvVTxWDrkDSDjbvEnQxYfRtYUiCYVMhNA26YIntCt
3w5VfUDMWPyZSLEpmTFGGpjhB6sn6VtO+/qbytLRU6OYA5xY02HgiB5ovI32yiKjFonS1A5NMUyv
BexQkP/pGTabPsVMA9jA6ww9ebZSzH3xD72vpZNvkfSS0ncLO3vqDAdahZhG9qulpssPLpA4GKjy
vpvKNg9TOdYzUPZOua8VgmlD4Wvc2Dn9AfON4hu3W+dTpmKOZkTZXQOysgeq7/xSzjR9lGOFXBb9
6Z0xjJC0IgUCsxjnqlgTG7703WT2EWucLB7Trl+BfTUeavjZBqLm5dpOzdQXBhxsh6Qon5A09VuG
Sf07IhicOdqGb9LUmDe01OetoVx5dJt5+W70xACAj7nLyuiAKPKpWeV70aJg9vLE4IUneyEetBkB
NJ8G6jMxVJhcznQ/Ts6wMhmvoH6B1NijWef8mBHGa78Wc7VG25dGS570vtR5uRl72m1cW1jHRS9I
RJt0wRCW0EcKRddTCzkj5OlusaprTHC5bfe1NxBdvGlqxqlfaAR8UNuG9iMuOEAUx69UkvgIP+b9
3LbDwU0a5uumlmx1I4UQX2vnsZsAO2gDPu3nppq/uDG61M+1qvlECGQnYCa1BzERYwOtxhFib914
bAfdjqEoO3i2u/Sj11mz/tgMC9gTZmvC55DOpn3SwGC863gDIEmXlq8lZApkxGHcvZfYFFGTIYfI
60FiqeVzlq1sgunakZyHesSh6ZY3jUTPryjc5m5uqqX2kLAOmMSbTS7R2nLZvZVX6WueQILRm123
OkLvmoOP303159L2OhrMSFI6b5hxMnoNMcgjxrh2kBWG2sL+0zxW/WyYnjM28BFKYTJpBqOwYdOJ
MyoSkEDFlFToa7hoLedaAPmT0duBrmgJCRhzuK9nW4fC6yBPyJCX3Etg9Ld3zSkzdoYqioOeiSQq
1cJjoL36V1pr7EPLiRU3XT6vda0d3qeyTj5GKug7Bq3aXe5g0Q9dzr+bhehg0wjPdDRbXI44jtAp
orbKp2c02XPgOqqyO2DgiYSFQsJ5XySG+lC0swZvMZwWDZtEase+yKp3A3XX1lyU5gTKTZGjdouW
7EyDV0mgA1kVlyKx6IGTCXAbw04tGiyjCW1Wx2iL1utTphW+IVvCgSLS881o5qlEwZG6p4Z3fdAV
7vSUFdR5RImOM7JlUu64zGmk8N0f2q7QNb/Wu2LVqdR9ttrSDoeKodgdKFJie3DB4bKXxX5NLWWl
vm1n6nlhmrR9dykGTLQV3Y6Lg5RVVpOPocIYN7Q1fyCn4U+GpmRc1TrfGEthUl+opEA5Y831Z6pL
NN25nhxHURjAf5rqaPY60tWllsxH/HRXfVPktacLwZ56iNRXkdsu+aOodCvGKY4TFB4UZrAILH/l
SHw3rhtr3hq27c3C7B7aqlJIaxLy0hCefusWoe0hTT19cMBdPnMBh4B8Eg1EmKeUHqTg40lnEIMD
pYBzA5hy0W4TM1PfGC2zR91py5MuzOpAocm9Psssdp5hmFPrW4BxwBGwF2rrlkTzlmKvadTXCxVA
rKoBVsbmYS5bd2NCkSlcbGfezryq3kaFhIcRJXeJTMihtIS9NSBqhI6rMud9Qzptk8iexFUzy4NW
1uKOtJMRkKLXPNInuZ8l7RRkjc72zJy6x1604mnWWwJRWjjFvi1DUqJ2Y60EgKFIIuLwSvi6JBCr
TTULp11mSxo0dtc+LDqYJcrRyycrb5OtslSzzVujiyjHUhldeM4ij6Xn/mFCA9RWwGmo0pi2HBzg
c9UxmYEGayJUXzU+O8sB5xat/ZA2SYo5mZbLRwxorZeu0awYJ0T/bALZsBpGAGirWbKAFWn2liyZ
pu2b0bSBoU5zt/ekRKY+8uK16maOuU/bBVmFPgxefu4C7IcP4w3cWnACWqk9HguyWN0eA37KgmSZ
lzIUrtlbSCix/NaiHtFVKDBjrrzCpS7wHgYbQGq2p23fmMVH2zrgEVo8y7aWgbrxHDzmSFZp4VXA
038sheBfNe1FhKNePiEzwLqvXONbx5EqBtCjqAA4wSAChXNRantOUwRA2gw94COFhD6DkR0TyKKv
y3Rp/Y5gAFxWRBzViNoO1aFM8e/zOGIO5dRflj1lcZkq9YQarS+hA5v2IQp/Bsjf2K+Zi8IZs+5p
Iw3Mtz18/8+eW/bRSJIsTgoX/ZnBHR6XXjEg0QCJeHag62L6+oJK26vqjN85Lgr0zCLDndvX/FPH
+CCoWTG/VrKfXswKRiCa1MrGh6eVOtluyValNmVvNcmTYIYl612rtXpkZmm2mYnNem9wGIahrt4/
wqwREATlNCmCd2WuG03vP80hTd/N0aFV2Amwg6Q1ZpumHbqPCcaOkdK67KvlI1AxagCW0+e5Dayf
YfcDqvQeYYeOjZ54VVZUQdNxdlfbog6RAsO4LRPETFEhiDZKMQp+gq0mMFaZPY4SWH/Vl4GeDZiD
UAUnFgS2cqX1OoJt44j7zukcv+nsLqiclH+vc6f/Ptd03BnQSdmTAt2yuji5c13sclijPLVjhiEc
T9irky3js0kJ5uzoaL3PWTLteuz6N2GhfgZNT6XoBWUY9hkLz3cFnPNOS5sSdBK1Bv+JiPGhKhtE
lFT17VrrxXTKwCTfs3YEb0GxuoGok8wgb1YTl4Eg1y0LIE+wukKfDDN0y9XEB0C9/VouQ72yc3iy
OXXpRoPkzRHrCU5YqqZZ7i0lA9ygm+Z8xXAkRNg4BVxMlDsCHNhCmIQYvH7F5VVYQNXNG+qeb+aq
r2N8JnHQ0MMCMEOf0HBQ8h1aR/mpZZo2+Mwu6CdtrDTMIJtycMwBK8GpFvd5SR0Om/NpfCRZV32l
UCOIBnS47zKcHPe2Wc8r1k26byudnCw+oLNb9sN9V3cYMpqJMz1X3EjiomV8XXNmY0acuJHdjdZD
BpVn4Pvg7jUYisYNmo3YPksNalNStSjz+yk51I1F1mpezO9OnjroyFjGcpSsJA9knMhLUkiMyY2W
qlU2ELpZRo7+lm7U3y3WQUW/SCjSf8M+7yBNs7Kg4IYZ9YZZI3kp1LnKnMp5M2kMkWkx3U22lJIE
Lp/nc/XeVR5CfPswyKECplknEw0EhIBTr0eDg3glNZoVWxztWCq+YNLlAEQMBUi/4ZO+cmrkZHD1
szdDNYtVq+wMkltLN3mJoZsvU4bqWWEmcGwNa7mX8Bfsvc6deWzAAACpGQqA96EaSIomRVqcy/Lx
DXltshl0E1vCqKDvAhScvnwqe+w9lOU5XDlosXF4op8zGDbVD8To2tBxO4iWIZMHKrPPw8GdJ9hv
9vAQ851Ut4JktM4zOy5db8pEf78YdPBlabCtbZrVqjZZFw88wWAeApFm4Jw7UhMfG+WnDcneKOrj
u1KU4wlsnTFA5gvl7s6UbaADE70BB7hCjpzScU800Gx8rRvKYERfdgunrm7XYxDyBrlJCFFkABXf
o/k3lR7QYgD6YVnjOGc5BH0YaiKKxpkLwF1urrmb6huXQtndg/oPJhkdsbWTqEiaA5PaKnaX4QhI
0TFBy98blrPX21BBPkmzoCgazIUhJ6CLcDL76TDRZIM9zYDq44qJaORAEAIt3s2nCn2VjbPYxt52
MLasU+wzbS6lb9iTfq+BZr41Gnx8uF3Zrz0nyHtGI0WHkOSi8psyz9cGUcMK1jEOCoKCoG0Fb5CD
marhDcIc6G5oPGueq8Uqo1EodBJSyl71SddND2Y2GtzZMWue3cZY6+YM4TmWQtvVcxsCQxRgZWBr
psom/0RlM+01TApeGQoHYF5lxr5oyZIfWgp4SD4PRigkjIknpOKlZ/Js2SERwZzRqifnHjkvwOiG
YHoSTV1XR9Lqy3vUk1PUWzrxdatsP/SGotUN4vK6rZb5PoXoW8RG27if0Eh4IjZmr3zgynPROA8X
y0wOMG8QgMCnfCXrRgPnxkp2eq3qVUk698WAPNGDAZBIUPJSfR8YnTdkSmqsGbss/ZJA0EQItzph
Jrc8cvQW0cQAfgztfSJDgm1FEBVN5ExmPXVoafJlxWnd5GGbAQbKeWmdMFojZZgy2/0Yc7NaZ13J
n/iskUhrifaVKrMG+qYZ9/aYLnE6GWxN0ik/kwP0zxrNysJ3CcSeMUZRGyHBCBhAwEHiokxzR2Zt
2MCqvQfSNXdWiBk6kOdYR1B2A3UGOisOMop5iIrOIK+dKxKMQQr+jYm232p2VYUosua9U+fFERvY
eZwmQu4zR8q7uaD6vsC32zQyVw8yRzPfY5rdAkOP8wYi/ENt3bEMIcFb5tSETB2pCy/NO3ZfslYP
MpoYb03TjMD+DvqTZUgXRwx6zeWsuRFKW7kd59EovWIZ+0PJXJQfLpdolwgc0W2Wp++Y1aEDm7Pc
AWXAHZKgzKR1Vy3VfJwni73ZKcTbi6oG7pUlwr7XJUVnpYK4wBrNBP1kpGV9agdH7NFQaPbFmLHR
X6pyWRtqsMMcf9PvSqRWpSWtp77v6+9SM+fcI3aXYGxGyiHgEH56mnB2wCzQcH2AOMqvdJ6t3YyD
zgeQy3zKR5auyCj6d8doxHl+A8O5GtOENB26jYGc5tDIpduzalyCxsnL07Ik/KTSefxBe7o8tvBk
8+0yYUtgM9X4Iu9ERKwW+UhKKy00DVMEedn09/DiBbZAS1t/WMw6pGjark1NtKZXTwbZmhwdd7xQ
N9kaCPcxlDSck+gHuh7QjNxWhqq2lhrmQLK8CAUc7NdFaiOh7ObmW2Z29DumeeVBKWJtxjkrNj2k
RJ8KpxtXY9Ibu1ykGSyf7ER7MWZFX/HXMrTIgfIHiLSBUZfdAMrdMRpoUCP5NjR5dVjwFbZcpclx
WMCG5rNYdrUAZZjCKOpx7hstbvMzUqJSzQldTUd6tpjsPJgwgNwqqM0/F/mU7fvMLEec9J31QCCK
eVwyzCMwK86aN/DqxJOmk/FBZ+2QesySYOloCTMmj7NSnXvmI0u8KR/46LlZnu/avMTSS0s6Fh4x
QYogFKrSpDkb1hWY44lQK2dzIxWpD5lKMBNIq7wCdEi03uIYTohcM3mfuOuiKgdV4MVCGHgkEsdk
YHHRo5VcpWtoX3KAmyl9R3Rvdl0xV4/O7PAXqZwFff/cadGABe/Dn9HgfnAmDbCUbELf2u/qxvyE
Fn6F4LIUy4EplZjeXGvTEak7oKBJh4oKhY8JLs5sGB/90iVQlpE4en8BGPwOaHuWCfjnNNvG3J9Z
LoQmqUMvpWXaolwwvJD5KqPD1wgltGadF7Tr/AH9erCZtC6sZ1jYUQmXZceRWBImRa/gBj32n0Rc
QAcc02BgKRBgtoEEu2Rv57meTg2BXZOZTcxH823x1TCuZsv+tKdCeLp030T6X3/H/xPE5Cp+5B98
waP4wR+G7sePYf8m/n9AmpyhlH9CmuTjBcrk/Bf+yxGk9D8AOZkoygB00h37L5QJ8oL/YKILrAij
zGZopP6FMqHWf5jDXPv8i1mMnmER/0WZUPIfE4gUiwB7poNqBmzK/wFlckVf+n+Rm1UKtBeZiL4T
O0wYds6pXtFTCZDTdnjS/h1V9ZLbbKSgpUKgSN9Zd/KQPXvoxd9Q3dH/ueE0zEPRtEQL4UKvAwVy
rmkLLs129n2yUy/NDt4I7+nXLV62TvAVftnTf93ikt08oj0yLLQnO2fQyjtHKD1MuNHGTap44Jqj
QAtXuu5mMJA6LBkI6CAs2yuo6/arakg5EOKAoi8AiqBRM5cH6PNBUdOEeidDRSJ1oHC4DgxxKiHT
pXJ9CXQNFKJelBZ4QDjmUjs7g3sEqnUzczcAWOAsK9H/LSrNjg3LlHExNvaqK1kO8PYsorzU2Z2T
J8kLQAV0nRUY4xfgFfljVSZPE/rgqB3APVjuFs0toqVzwRbJ0dWvYdIdpENVegkFvYoA07zSmq6I
wF0EOxNNbq9GE9F3GxAVCKYRsSjGzk+yoV6PyZRGTqO6Pca00Lmi/fxUTWOJ1o4tHtxaMS+fuuY1
E8sAuDzM0sxG9j/kmPcQ4Tcw+S2Y5pkOeuLwmeFspTm8jwek+iHRbLGzrGYMDQGcObFg45QswMuJ
FATorBHWBvzwOrZJswRzB10GmEiNW6PLyNYoXTAez9OmogEhcUmgOb3MNprZRmm8FQBMHEhGK5Tx
jlrbEOoKYUg3rQohp0cjJbPvtkWOFo4hUNVpqOXqkZ078vYNsYd/xuq/l9f5z3/BHkoD4mkS2IGd
sc9XVkAgHhVTwDduHElnAPHfJ9Lflz+v6l8uP6BVXMKfRN/R84iw+zGPHCOq+cbVzzj8310dvOdf
r65DwDjpphbRg+7auQcv89gZaJOIb2hse8ze8uGWhsH5kr+71fkBf3kQN+Fm1mgV29VsHP00U9Sf
h7Tb4/m0VaOM4QZp/9r3OFNofr2PBTqcq7kotXhHt/nwDvqdGQMngCwlM5dtOgrmV/3k3niF1z7Q
BfZ07DTXQQtm2VVWD0akAaryXV29/nIOnf7n9fyD+XMlPjr0n08zW92S9TRdULNjREdJAOo1Om9o
Z32l7aNq14gHxfT457tde5QLDF8/IDOFCPe800D0Zu73Ph1Dd7wlMnG+yu8WwEWo16HCoetVOe+Q
vQXl9qgibTf7RWAeyr1ao0nkQY9jDRaDP4YkRI7tkWjyD23gxu5dGz2AlbiewwdYrB42QMV4cnvr
fLvy3Jc2JQ5yWFn0+MkWloPUdXAxTUxYdwMRf2XhXzqVTOBxqsUE2In0HwtoF03NPDm9Ntn08OfP
dkEw/CtGXDqV9FKrh16iyHDidJX5ujd5mGMjCoGUFN16SfTKUrx0KlGpWWWOi7tYMXgzz3yNRpKP
ym2VPLhPfKU2IAT7SQguQqitbzkzXUsQzlnXr9s5dYjoOQ7w3ZRLT9e+zfN66U+0Owgzh75sH02p
E9j0BqL8WjplX0QPy4bwRKKaZTdARgF9y6SPtWJ2PXhTaqDZQ5YDnWmQc3uRxm5eJS8iJ2lsV2K8
//PHvLYWL8JJCuxbB/0J/AAAd0JO98hKe4dKN/7z5c/P8ZtNaF/Ek2SsYT1fTctuBB7UTcBB0W7E
QXrt0hfRo8T+Fj0kCHdp0xmfmFnnodDR5h0UT4C9cxV45/0AHBnSrK6Y6MbOmL5JgGFZZ2ps/JZY
GBK2eXEeikFCYCnzCN2LMsrrHv31BhLOwtJBgTPBHssAGr430JFWuwQ+0ezGQ1x7hosYtdSa5Qwp
Xo8lKNjDJmjyt0xSfooY/ubV/y+XFKeS3Oi6ZTdvxoMbgdgUaj4wfqsh1MMv7RNPu+E3Ys5Pls3v
bnaRlbhOXgFkjHPDifOtST2yr7b6qtzK3OcnHbdc3pwPspuerBcoFz/QXb/68wK7cvxemqb0kzMC
FYYbN5kbFzO6xO0DuPFerlyP0CM3blQOV6LqpWtK3kHqwG7xNhebQzrVATbXSgprLQoxbdBcmoM/
P8+V/XhpoYKAQBI4sM47B43iidZfQ9LD31vcyB6vXf68EH/JVjq3MMxhxtEzyt2YzSDUH4xE3ljN
7Lyrf7cKLoKJO6oGjWBn3oEs9p2EzrePfj0Gawx/n6N6Y2+LCGRdbwqdFfdOxOt8GnwAhBzbgXwv
3wvf/vzzS7wWxS85EJYSg0sSe971FLyuR2V9LzDq1IYthH08Ut9V4kGNxo3HvvZOLwIR12xkTUYx
72ZCAi7Vu1Okh36+Zapz9WEugsR5bFHIAm91iQhmCW8yUiHIhi8Wzr0/v69rsfTSe4VCL26BKdW8
y3Z9CDvz+37fxujb8W0R8JW7t17bU7HiofClBwn3ZzNgXhrppz/f/soLvLRlQUOD8GpGFDz3x+ca
xZ9DAHMybnS3rl3+oqSB5nSG+Yc57ypRQV2mRtIF87xvWuZ0N1bAtYVvXtQ13OauBi7OvOuiKXDC
wjc9YI08sCO8JRgCFfSe5UPePRg8TKPWwDCsrSAG08BffJDqfcyv/OrfHbnm+TX8ssWV3ptzpfMF
cD8dcqoARANqtLDw332riwCSAhqDQxaL0QGUazzODTDvxS0r8CvloXkRP6xaATe6aJBpddCHto91
83WWCAFWjPbvVgeJpFsy1T8N738Tqi4NXWoGbAqQHjoOLJTnQbqyoxxZLNsANHYsA77JQvNGSP+p
ff27e10ECIxlYJUEnvYuP4CKtTGD6lHsnA342vhVP0IeIDY8e5OeynX6KHxt6wb2jXtfe6MXsUNp
ogK9Abe2NuZu2eJICYvVsrdvbK1r+esl4R5gpEwpQIp3ru4Nj9ODvVIv2g9oVej7UkPl9K8W3SUB
vUEjyZgAad6J/MmSJVg6W0Vu6aVcySDO3dRf94ul6AQaeoo8kj7mxXuv3pgTVaoME0t4Nr//8yNc
+RDGRYQok4kX5fkRGKBtRR47yQwKyraGcJTqtzokwkZ+S37l2r0uIgC1MCboddwLEP5cHidrp1Go
ECVHu4jVDPC7vJH2Xf38l9GgtOwSds/4/O4b6X84Kg1HUOed5ZSY+9p912sEv574Jjp1f36PP1XG
f7OZjIsYkWstG4SFh2unVQ3tomqf6Hd291DoQI0KH9URMnyPqBrIr8Oc3jtIfdlaH9YEinTFeOvH
OG+g3/0Y9J+rBp090OHOe5odkycRyDd9NX8Do44fihuR9tpXvIgadCTSokD27Zw7PXgEv+IIWFXo
3Ph018pr4yIy2J0Gy5pzZCjWRuVNu2ZbxVOk1izo91Bxq6IB9B8fUWk9n/QQANL6/c9f8KfDyW9e
3aXjTNLZI3VL3HkGy+GQP7OovYfE8YbH80oE3XqJ6rfqpG8tb3jW9tapifOnyVfP7ibxsgMoq8EY
pXs7btfNw63XcUEx/6uncelVM3DQfZYKP5T7oJ1Vkjx5gBoQZA4965UEzRrB+Shv1CzXMrqfghu/
HNGUkIY056jZQ2WvC6CCdi+eWR1g1L7Pb0T+Cz7w3090EXGgIakB94GbQAgirDduRMMmriIR8cCJ
l8AKoCZ2P6+HrRG0OyDY9kOM8fZpjr9DafHpz9/66pNehqK0s4B+xw/BonJFwh92rEI31ta3ztYL
vYK/n/IiAo2U/DfWDVHrnZ+rj6HD9QglR48Eup8hB9Oiz+zGnjyfCb9buhfBR3enKTXOH26sAfB/
trSHOUmAFdtm8/rGG7tSaP5MMX9ZGzAa5qM450Dpc/M23i/r8WvagWTyQD6aRy3uo+VZPlQ//ny3
nwPm3z3QRZBJk352OgN3o74TW5vHe0j4oZ13b+A3DJaiY+lbx9R3PBrUQR8+wxLad/7ly7yIQED4
Oovb4d6AOIZQgvSG8FbCwK68xUs/G/AGC8c6r7shggqDES+Rg2KTeG3Yreuwvq+C3k8jUEN8cwVm
tteFBfbFyfK6N0Cuo8QDqXI/bdERnrwmuGUOeSEb9Ndq/blXf/m4BsuXofifPUlCHk07+aw8tQGy
fifW+ar2itCIZeWVYf8MYRVv+oKP9VFG9W4Kh3gFCMcaXugxjVC5h+MqW6eRfWPh0fPJ9ZulQC/y
IIB2utI4Zw1dlK7UToYyXlYiLGOC9ngSuPvukJ+M186v9llsxY6fR39ehNe+1fnPf3kposrB0OyQ
gNk1ARI5/w4QV9iD08iU+/rnW/y0Pvndw13EIVZjHKRMPJz0zQiY71iPxrAM5VMavqAREU+xEZFI
3/TbW1vrWk34s9b+5bG0TAfEjeCWJgYJjZfFzzperAxVQP0MR0sW1eHi/dAxbegDEYKOFrfhEDxN
oYh1v19n3sONh7+S4V568gj0OJuZ4SfRj2jEhlYMrOgRHLVg8ui6D1J/XNt37Unsixu+KtdueJEc
JbTpCZg5SEAhX+C293JofEBxk+a9ZpnfyVvjxGun9qXoDwHTXk3nz9p4Y1gfyk3jr827kAZV+HBr
Y1w7w35mUL98yEzmi6VDPn5XugfIGOoczuydX6t1OVtebzzk9n053GolXMtvL817bAUUlD45eHcf
2v/j7Mx2I+WhLfxElpgNt4xV1FypVJK+Qel0GjDzPDz9WUTnSGlOKKRf6qu+KIKxt7e3117f63iT
Ye8k6OUfZufvEKpLJ/hMBaM+bMWnbiv9Ll7+2xyZQ314jYM50TRHSjO5Dn9HM8faD6aIyBuF2SD6
M9R+fLNcmSLTwvthQX7t598GFeYUVe1Tyu+JfFXLXyF3hmJff/wyS789CyjjyNKwF6chZBJ0BSp8
kp47fq1IsfTrs1DC4cKGojEaGzRkL6D9wrPvs6Tyyt++dKT6murfBqYmLKJli4GBiVACCd/Bv+Z2
dJCeoC7Fmr0/HqKFwwU/S2T6viszJVawcIaYmnJZoSxbC69jqpSGpvoOcpAJwTzAk4qtPHIp1/i6
Tvz2Zh6V04RjeGZxp40eHiH1vRcHdoqQuJnNrdxU+9ENt2gQ/Vtt4JvhCrbvNGb9DBfaFZjF0qXI
16h/+xugyRxH0mBqdH9l0zvg5CO+sjNL9dFB02P+V3TRanIMLsr18ThPU+6naT7LcbRejpVQw/ME
5SmujjUukr0/obaG7VsqLc0RQQG4MWOoYrac2qfsWk9jWT3Hp85MtuNfzfWfUqfFJNplVjTqMBN2
ilP+nK2cYxZWAjeF/2+DWQpZIXexhCQreUvRxBIWgR2vZYdLB9QvfdW3Xy86rZjooShdOYJbb0Mr
M9CmhTrqiBpq8P7+zm1Ga7SmPChfOTN9HX5/+FxzolCcKv7Q9ngjjCXMy/fSuAk8PcEhFQaF5+QX
pNmo0RndCZ0pL2j7ULGt3cOtfO26DcxZRQi60NYe4o8MD2jcv8eVnrvq7xw9si8KWpl3wWXtWmBp
8GdhKGOj3w/wwtvjvs2KbuHKRrD0s7PzlNxmuGuo8bOU/uYLKPTpR0rWNrev9Pun8Z2FHZ+mCbyE
puD2EV6FI9qEYcijsy0clDwrvaGJR7nJsCGUdP9ZMWMdiRHKEMcCmbBVHzKbOMRlK1dhS0fHOXNp
1EggFWh92A8WlFSYVoHBGbEN41VdMT/RxHcKLFhFryyWpSvSuaMeGcJK7XGjvKd6aIXIqUc7sBWI
GxXznOuigTtnXTMVF2bMVnr4XwbHPwiO74qeLybrT0M+i0DxUEmEDvigjZt/5RICtwlDI4LmWg93
2rXdNQ6/E96EGzpwz8SULuUHfJp/5RecNUI9UGwZCrrX2k0O5am3IHtfu6H+OTaCXvFv+FBI3aDx
ocZGituJAD3DBbY8aFh1pVZWdtOfE1Fem0Uo3ILADQqNNvuaF3Az3cVo/h8QIzO0YtmeklanDlDS
V06RtJXP/LWD/v/x5ueopxzWIXzTVUi2PyRJz3OT/PYTvXyqXaFxkg/OM8bOylZW60K2AAu5f8cw
4nK0N3ojijw9ek0HHz2fuU5G2BvxF6HYZ9E10F6yhBni+Px4R/s5QPBzHhT6NMYsJ3ii2OVWjr7p
LFe3OZyxH//8wkkNvtL/vlHfZQkcBjB+pQ3WgxVt4Dl2QDf7b2JJ2w92nQ5GsSPsyK1eLeYuvdMs
LElJF5Sp30BT6QxWdex3/I49+W5g8i5oHw7zjWGXOisvuPQw4d8XjAP0qOQUGshOGG7Avt7zRvws
KG6C0IhYBOlR7ip0GgZHqSssPx6vCdz4/LI+sGi4MiqtQDaXVt+s8pNAkiw1g4h3zuHMbrfVW86J
etX2a3spXuendTCLO0JSM/CbMabAqbXtnVFxZYbQn394rq/uW4GgaS7HyQFl4QLNhuxJ1e4aLHHY
sPKNFsLG3Kg1IjCLpz3+9mYAiiDg9E6ElTG78gVICpAba+guXZkN0xT7YZjmRCn4EinMyzAbUHc+
Ze+F2z37F2rF7+rreG9/RSuBYqG6w8/d71VOqYpExqhJDvQke3TJGbGpmqOhYeNRcD+NHLjVFZ3b
5c/xJjK5l7UdaOGqFVdZ/074lvRKAlcPrOizCF97iINQ+vJ/0Wu66V3hQ3wHhdCT1iV8S19vFkH4
MuwBgsDzABc7RSj5jWa/QWaKcsdg505ovlHDN3prrdK+9LxZ9NCacIDdOJ4notCj6TdYeezX5NgL
xQd+LsiVVFj8w4EAOxhuqYcjeu90tukhR9X+2zqdOka+J/HKKLTom57CETmqUJ+17ZouZiHj4dVZ
CAilrO78Kay2dub2m/KUuIXLTOgMj+2u3dVWZnYndcOswJXQVLuDa8rjVSVOT/hhVc0VtnJbdTVU
evweH+QVfRAc2qX00XNAn+DlzZhv4H04XXJtCDoI8muKeiOQaG9weIJFy7ATraowixr3UUNsctSg
ZngSz4//toUjKD/X59KOFXC4wIADRcTbigEqzZ8w0skVlv077SKY7aF1ErNcE6gv5LkwM/r3Cxdl
XqoFz+FQcx/3cBIza7DFbXoYHe8J5AptC9a4cqyd8G3Npnxp1s61uwOyzghduXhHy7tEm+lrh9BW
9IfuP8azuU63iNDXj54THpEM9fLuUm8TV3yBB6sZ7Uur3uSbwSwN2Y3fUxwQOYfe/mM9kJ9rdmE5
13XFlHPJoqVlt8xBQzr8OvJdz9xgF6wcT6Zo9dMUnkWVNPG1hCtxVFLq0min7oV4pfT2c+2Hn2ty
g1wYJbjJYQNViaE0td2WkdV2N4+MelnLep9S9D7fVqb70lKcxRfJ99DLO0XHwkJtQvcdZgtbKMsc
9fr4CQv5FJ1FmRG9P52oprgnFzqA0Xwzgmdgn62JGpeWz1xHGxdogkL3OJaPNVZW+0pPghtd621q
R9vxEty9p/pYhXr+ntmPX2hhP1Gm//9W+BjkFoVljk3n0sKFHYpsybig/1wrSS2dGZRZPIDz08gP
8KZDe110FV8C3HblB3hiXAT9z+M3WJi7c7FsTCKul1SE36FTX6IgQx94e3n809Mf+cOymOtjObga
cQW8qPaoG3R/46fW9WKjXVkZS7H5C4z4beh59G/BF4lw+/HUn7z3dgudeHxWnrur73adzjvwrYDt
EBsN5ffj91lYjMpsmXvwBOTgusjt2wZdcjBLwnVgtq1DIzs3K0XPhQUyF8MylQfLKMeQVVb/O94F
a/v70u/OV3YQR01W4XdDMdNjDbjn6EXsV77z4qeYLeuc03It71VuX4YowKU39YKWPG+vXWAJsIc1
r5NayYncvBWJ2dKqmEtgh16oc9hlc+hLO4VCCEeA1x6ACI2f2G2XXNm25M9kwS8NK9q5hZk8V73y
wtiGconhgzTiWTqXh2L9jDl9gh9WiTxb4oDrwHjXw8uAUndn5+wOa11YChnje3TKncczdykwzkWv
canxTE5jfh9sJat4pjv62m8jV8hh6oLanQQbg11xiruNOqFwVlK7heA4V7dSnwGwx2HU6u1Ux3nm
nXjT/KZrP7/0UaaI9i0ADF7Leq5DWkE11GxAW/TgZfa7oSt//UJgnAtcKRHh9xsPyFrAT0KLLpwB
V47zC1ehvCz8+5fDT6soog67BiUH/rd86NCxBrOQbXDxEr2yQVjcQ8H030KKPFv6Q53SlquwhUxH
K4hSNo+n1EJEmePiNK/oVI14WINoCK6H+0Bgq56slXnEhVUxF6tmSVtqXUSxd7g5Lt9l9CSEbn1L
z3QHQYArX1IzP1VQomQ6hISQZQNdaQaQp0Aye1d3QDLrdLt6v7FQgJmLWlG/Vzu0Y6DIABVKanOu
4EQocXm3fNfsUfU2Biuwazc4Kptu02yIGZqaKUF3Ib/9p9GWZkHC66S2S6YqB9GQQZNKj5VfPCSU
j399YaHOBa95x6qwIBkKG7q4J8dwq+rk7F0f//jCRJGm//+2TJUmjmHuiB8v/IsMVoBch6bIr02U
hSAgzYMAUUipkR4ZZfkB7YRelDcVyMJxq8X/baLPRaydh8o0m+6ZRLhJZcq+jl9ImqwEmaWRn0WC
aGjHTEnx4xQO9wPN3gk0Ax3sBFJVNZWw3I0av5IwLTSOwNX43w9RE+qJGXyy9myPFkIbXc7Zldoa
9ELlrrN7Pb8hPUCNSTn3f/23/j2Et6pR3qu1w/RC+jRXsfZ+T5nfdPy+t7l7c2+OvisecX9kyla2
Zy4xxQ8Fepr0yplrx6elzGSuX1UqcLjpVNaY9DzyLnOpjQRhF+LeqDbIG7erL7XjWY9n+sINLz8X
pgq00OAhgVDL2/fWRtJ+qG+Fw67hQf7d771ttg822TaxUUEpHTirH/lVjfDCbjWXqWaMViph2OBD
zbPDkrPBA1jZrpZ+enZv4cl8lseJxu2F9MkTP2JYaT0er4W1+yU6/hYZ8gI2e1WFCeF1cIiCxTEo
y1f4g6Iz8PEDFmQM/NdF27cnJLkPe49SxgcxpedxKzxzkZ443hlQAuSlKNxA3jpAegrUIua/y6aP
4vxKcWJYO5IuLHBxdmYgslK0cJGX9sGYGm3mH3MYxzKEQXhzHWRZ3Kvj9fHLLuxRczFq4snoF5Tx
rgVs5wB6brZ1Fdl13tlFEoYrI7o0F2YxpOGKWq4TJEVR/VzD+63qPx7/9Us5/Vd58NunUnLSiTxc
jfbcPbgBf4nqUG9VrR4fsKf/t31urjTNKqWhVVOjsK5EuZl4zIza4gCL7ycRRoulBx/GFt0dK28k
IK7+kNjPBaRNqspBPZW9lFS7AO5g5E25oVr/yZXRMQ58+NX6CbCFUXnih8EpSGgnvbYSbReC7Vwh
GlejBoYdrubgnfWkuJ+tm7pAATiP321hGnytt28fC37eMIklJcpq/Qshr2nw9Ph3F3KFL/7jt9/N
RDgXdv5UKcwP9fgH9vS6wm6Pf3up0DkXeY4KuMCphINWx7ayZybPrSu6vIUCAozTVoZ96Up5rt+E
azEj4NJOdfTWpnqk51t+k2yZ7dkoPGnneGV2LY3UNOm+jRRLeS7hpAjfN4JANXmjZaBz3cpxd+kG
aq7V1DKwMTCF8Oulzp/4BnbJ0H1jzDblFmKIHeq1IKbo5QZMLTNw63vpRLdVscdCzJyLOAW1rAMp
C1DFg7GygTxFuqc7dR+iCXOqhGtG6IxWAF6prr3RlQR7KVOYazlBugqwYDGl421re07ltHt2C3eJ
pZow+bbBnFc/hj39j/NkruEc4JRY+inWJ+BdJ9WNDiBDS2dyjXXe4F6087CyKyzMk6+CwLd5EnaF
JBAVk56wXyKcoAnuLJu1OsxChPsay28/XsHGPIthA72PchWc51E4stp/FsHVrnvJ7jxcUXqiKRN0
bQLWmo5wosXKWFnO4s/h9esK89vDvRJm9iPDuQK0Wqu6Nofk8Flj9GDOsGkPwUrWvLCrziWeCSzJ
QziE4RzKxbuaDUbVo7bcaE80UbYrb7I0jNMbfnuTToLPIO58p/5WgI+NyIV8Qt8TJ0N3g7zykBlC
9//aGfi5olPIBOhfJgVPuhWsypke4lvRQXiTTCiaHPCHyp2wpY7/FDvsGXiLbaDpA7JjbeUvWIq/
Xzv/t9eEkAK359NrAqeElg5wa3GLjW4tYy34LuxKXw/+9gBaUPiNCSir1DCF7uujSlcW0VLBZi7d
LEc5UinwYXuyqUCGnr5SYrQumj/QFD6Y0WlNcaL9PKnnMs2RjDEA7wi8dWVNcg99xGk8PJeX5OXx
ZFvIuedKTdnzYJpM8QDFrfTCGC/94b9JTPm5ILMoBSkMwZbbt8JfWfnb0M6Q+5XJsxDGuOn/v31a
OcuATAXAeJ/FbowqU1t8BsXzfxuSaTp9++12lORggCf1ngvhsacee1hdCyIuuTWrgYz/8UOWEgNu
tsjB2a6LgcdTinxXJyc4FFsh+WDSswdtlOIfhczNhRss3Cm6pavodeWxC7FlLpwcvNCHvSweOz61
JtllR8EKLw7vyLIO7bT1+ClLX2d2KigDBdSXDqcCv1WcJJEt2J7ug26t1LgQgznu3w9EQALyBQ0H
0GTwrVqO/hRUslPabHtNWutD+HldADD+7zO0kPGjX+IZfV6Bi/HeBSqMcyG7DI5du3Z6+nmcuLnE
MQ3VBL7zCCM53UgwD4/JmXprb7D049ObfZvGzRjFHp/jDYCptCrtD8FNTyCvbfU/77bcXLyYFi34
F1PwRh+ek++Bq9yJx9ZA050FUQJOzY9n0s/xDyi/f1+CaIoAqh8e09rNuwSd7yQp5vZr9yALiS03
Vyx6jLYSPx2LBJB0z/7TYMSnyFVM+pq8ty/CKy3R3xAY/oE3YoBHSj0y/VhfvVNYmmWzIBDyeQzT
GTw+Yp3BF27YHkZI0Av1mrOVcv/PyTOnTYHg2zSIYbTZBeH0hugRLY7YZQ1QEmvj8fdZuEji5n6v
1QjczdfJT430AIi6e2qrT7C2BKNSb8zRrQ16g20BOrvW6q8LXVbc3Ae2GYMxyzxk5kJnwiE03PCw
RQBGTheY3qPuL2xKZipwk3KiM5nC2rB5/LILoigAof8dSwB7uDAT8OT+A10wcQmWFHCDhmD5jnSK
bWKwO5qx8abaIboBCIl/ICWtLIUFAT43VzZqoa8NEcwhcAXi/8rwNUdbgsW6oT35GwBj3iJnODQH
CAFNaO7TK7mMpQ64zoHtgH3fwEK20IPPxyOxUJ3h5tJHP0CkFURErs5IzdRud+MFIDojdyp3zWtg
6TvPZY8lL0VqIENslRy1V3ALotBo91iNd88sjHhX7D1btiTgomEua1Qry2Uhas4Fj0I6VhzrR9Th
QuEvqaGyUgHiANPv4/HI/bx3ceosuRhQEw4yBQOnnQK0SFX7NW3aQjmfU2exJOpglMcknH/SvfCO
8ilWxkv9IdoJ6EX79lwcwmdMUSt0snO2F8pNHBqxK78J+2Fl6H5Ot8Gs+3d1MMDiSqZALcSBpecL
xtisqRUWDuPcXOg4VGMRlDIK6a2J1gcGmHNleH+4MwVdwR3BFP6ARVj10rmdq6wVBxeSfG4ugQRC
iPOGaf7Vr8m9gKIcLsofign61ba2uF1kr3a2TYnL/68McnPJYwuuxwiEJ05CV4IefZ06PXbS9FAg
pq2cWxfm9Vy52KhDy49hLe4VAD1AmpEAOouAeeTbpFgJUAsHOm4uVlQLuNQzHjPQf4cZCbFaA66I
vvHMr93wLwXguTaxaJIhaIDl2wN/doWpPbt1f6V7fyngDIuadjE1/fDnwQUx2QRtbDDTw5o5+NIA
Tv//bR+NJFYm3iT5aLRjzN4A1dLYSvFnISbMRYkAN7J4lBpuH/OBPnJoAMnh4w0oUrrW97qQBNBZ
bKCMlj54jrjqK069ZHD9DT6wekBSowQnlV0ex7aFbGYuTiQge4SNitjWKoqeDLeGSgaJn0J0foHS
+fgZC0GGzo4W6RhzfToJ0rE7g7s26kW+1vWw9OfPjhVSAvk75xUiTmQ5+aWoA9gsYFzbflrWT1VM
EidPADR6/B4Lie1cmZgBAtWrGrxb25GANqjabfveYafWtqE8dc79kQPZevyoBRE/NxcldhWMmsew
HcF9unbwCkLjRd68E1yrwUdB2yfe1gPS8gvZ5wr7kEvtQPJXEsSFuT0XLHo1TbRmaGGwiPOIIUsd
BX9ezgGRizyrSISVqbe0Q8xliyEnhkUP9Oie7DxX+JvecPPpUmOw42O54S/ZLY30J/a8MqJLX28W
DEINhl9pC3/jxgDbBq5vnZVDVOpPVigwHAreUXaERWZpdPrKvF/KuObyRoD5VN7jRfhzstEFFfTk
y+iyREzSYQJsyW2yQ80QcjuhvI9D/aEQ+T+Jmbm5ylGlEYBVYjfuqSi2Rxlf1O6BKl7LqacQ9MPe
N7+R7wI49vpBIe5QHyAeCLYa11pV6dMaGO1B2SiCxKhVyaB64z+UjtPjSAT0kefKeq+IEveMsm93
6eCrvA2ysMDtAAUlCmDF+h2gPk8F18aHJlOhpH6TwmGI4Mgc01TPWoVZaaNW3sqSXijpcHOxJglp
EdUy/BU5nIh5k1z5TWqiLngvtgF0QGSl0r20pGYhcEhVgotdaBlrMdB95TbUDCb1ZzKubbMLgVCZ
BULWEkJ7GY6YSfM+ZtuMKUYrnxqkXTEaqB4voYWXmEs2I1aAao0GT6Aedm3/maUnHoxp7/Pxry+l
InOBpuwpQPP1jNsPfA71b3WJgKOK5cJqgHTzamZpYXPxSP+ZDN3T42cuvdE0mt8SBLWE9z5PkZtk
E5pe1QwVLbh9UOtxza8sxYVtfK7aHPM67yMOj4D50DW2/a2yqc5rJ5+lv38W09iQAkAySY2b+oP5
4Lqmm0hzWvLxeHgWmkNBjfp3fAZF1LK4mlbHRXHZm+rgXuHAb3kzcttdfEoOOC0TGOokf6Td2pHk
S+7yQ3SZ6+TaPII8JeVg/XwK9icT5L/Jkk7/bd6rTVTrnAMDfE5/ARRSV/+g2ON2+lNjwg7BCQ3f
+esbH/BIPaAAvCYd/JJZ/vQXTcP/bZoEKhEqQn1xn405QedeouykEADastCiawZMtVX0CINRIRoo
DyNdh/F6oplgyu3HTDZ9Tf5FOCaacTDA4rJW4arAUIxolYiaLCueeXEq99WgpvCl7IZg1+kal6Hb
RamgfGfCk5e2F5m2NXwyQ3iDRcEuaqNXLWGbUAEs2B+cvvEnVNbfJKbhBL0Ekb5qI1MOu1D3kxJN
rUChEmWQdbH1mTHm2kGEOwYpAGjOR+Uv4MnUKFKBrsQKXloatbn4tlIlH9xxAeECpvvGiGbOrSaz
ltPpWGi/U7lUUsAka/jxRS3OBWgsUUtDZAAigtJTwtm5b650HJJzPiFiCtTDJGBxmNy6bS30ozOE
qYcOGtooidUEcJi1MjVAPSvVetCsgRSsdVGM0GfJCxXe0ku1NrfQpQZjn0oYnsaiTuyk8lFApDhe
Ae8Ow1uS9uemYEJvRgIYNzolvSDA00Zi3dWLB7LR8FNvcBbldYkLtNc2GjkHzEjBAR8KZD8wUMpP
OfYLgDUE7gPVaEhgckwAEFGg4DFTPD61ydjlnFXGIMcGEXirgAygXYshYPdDpFEnDKrmBTIdSbBY
mwWbGn8LMXIxbT55gRFQnEc/BDoN1zMvIp/VT10RBdeeZKKp1ZVv5MkYHGTW82Yj8e/BqDS4NGYj
wNzB4GF7hjGqqLOg76/YMvjfUsoSaiQqw+rKgmh8opqa0V2e+c11gEN+o8ud1xwlEqOIiob07NxC
UQn9myZhbxHTHnW1FKbZRsN43yJD0RmK2DcmU6BraIuQszPFg/m/KCYCWoWQqtsSWC1GmxCCTN1X
Xa0CCFZRQYbLtaLXwxRmtmIzeFafgYfThZJiVSAGXpSoE2Ahk6R5YvuAEAMtR4Bx1KlGfBTRSi5+
b1qCdDUtNd0jAHAHVYoDZpqB3SRp1bArgHuwM3XgAqMREjwQ56zoj8ql/E7E3uYAsKpZBbpE9L4B
55crOvbmgdx6rtUmB5c4GQ0CZ53PBqW9S5qOgiFNNROWJNJRzFvxRWxikTOSOmhONMRI+GHBmUMt
ctusQ7NXqsSVLcV8bjOvjEH8ab1r0pS9oXWAgOKPYUYYY/VqPR1shW9aWHHQrAAN0g/tnEDiVo2o
oDQeWNEp4H4ogTOvMLmgGLdiTeGkyxWQg8aDcOTGuj2BfNVdhLBqzgVAzEbLh5UB0xUkInKknLSu
KSAXLbj42qtVeo89WdoOsAbHHMmINYp+h3kBy8XS75sPChjZaSARLCx4Hl2ASUK1F5+TI8A5i2JX
Ylaf+VTNjnEIjlYWUfmQhhUxIp9GdhYBb6j7eQSpKoKhAb64YlCp8o49uN07qWtLPS6kelfggxgQ
qbVO0cgQ+ogEZrYFZq/lUylDF1JdSIbgDbhX8MJfncq9hEk23mMWcZFRAxeNkCmVIUy00Pd5YGia
cNRGBFtr7Bq97Koo1qkgCBtPVIkdil19rqM+zQ0tGKva1kq0IfEoTJeZf4sakSJKo0FcAOwgGMxi
hL1lprz7bdwaBZ2w5sNTI9ebsuJgTRkZXgEJcOQZYs8PdgoOGZjNQJtSysYnnnmNWTXaYHGc6tsJ
nzrAhG+KpjYYgPXGkKe/RsxqC4EZ9sS1v5FKOYCXb/0Xd/6iwdWollXJIVDEzG443jfSgpvAqHL7
qcZAx+eNgKVaMk3H9zCSMAN6NEtrxJeaOEqXlHoZ9X9TOSsBFxpzqxzkE6XxBadPhiA5mCxQzK4t
THBD3SStABsfDLGqT+GoApimjLCqBA/NlUoorpTRkCJ2ioNsD9zvPgzaO+UBgqBS9xo2oI+A/LiJ
OhS2Q19Ca0RXwPOgzF9LMnyxUIFW63M9zEs9i4UjBJ7VvW3p5Nbh15vK88SXSCUHIR94vRAVq4HR
MAD27sigrmmy1g4yakVJr3d9b6iIoVHADnjlXRmLwOOInR7G/tHjuLes53DoAjS39ZtbRGAyxCCp
jBR+lxXpjviV2xZYxWp6n7bjWPFtIHx7K+i41Ek4D2XKEFD0hnpWiZVogJRnF6iRZWXrlGKNea5K
ypn13Whhh9thXEQnZqUdktwSYs0lbbwB48WCGMpSm/DMSvDdMWPCKrUGRXZlH/6Oo38s0+44hPC+
9DmT60PR8oNmw0r0u8LBUi9DvjPBsjzkYtfDWjlQ9KwmoKHTitO9ikVwXPGKY9576GtG7cDAaW8b
qxBaafxJAI1LJ2DxIhaj81sxoDfbJFXkFnmJUny19XJVh0euUxXlF8vNVlvtOGhgxTLq2YmKKNBB
eL7BFrpXoihyxCY5g7F9LuDuP+qZGOX60Mt3tMPIRtFUv4exSI9RC4h02yg5DBxCeP9rrURuqI9h
kTbZBsTRPdeAE4pNJIDSA01LYRyXetPww06Oami1BIJ0Vh2e0ior9aCrNYhtZcmcrpFftR6Hghzs
RV3MGHPAON6SMLBadSicvpMSk+OFXUqiDUwhBxPs4xjDJEI0iEL+dJgszEAjOzpQ5HNjJTq0UC58
LVyp5pl5ksI0QR7dgmaB3UxdMV7bvNJieOM45FNhWzZG2oWHBOaZWRtbQPOFzyKXUBcmHDBZLisA
6fMughFeewn96GkkaWRTfBOqi7y0GRX0NaIqVtlchCVLaw0eV/mAO0v48R88OQbKpazqdyFWNDtI
YSAZ5lYs+PCHFjzBIHyE3Y4l1bNCs/65GEcn9nrbJ1z8RiTSODIKYQZ46rwBe384drQSLrVaJAFi
VhbniMd9tS/IH6ADf5ai4tC23VZd+uJJ9BASf1MOI16ihReHrLEAhFgg/jDtrCSv7MLziBum6Rbp
KO9EKt8fvZp/CkC5F1MF4rSMFdtc8jwc/5lkqKTEiqEgziHpFcraiiuBdxlp6B9ZQOdaI4jVBpvZ
tk1VXcGz+SQ5jz1r9SRPcA+YlLYCQqzu1QFi9WBJgXLPPPGkKj1Y95BxRWp+HxTF6HPpQ0zkD7+D
LjsPhtRoeK8zyg71WB8IeV2hwYUF401KY3sQmAUCR7WV6wrNR77Wxjq6gHU1RATGHIxSnziBXMGW
Q+Q6qxeq3iqVzjdlkU+srEtEMx2AG2Y8RSPPC9SuH+04Hri2O5ZtY6ZRYsdagVucqPngwByOB+9I
vHw3AtnM42W1ircq1l89HtUfZIBPMtFCIxiwKYzIS7gSsV7+O2RicfAVyfQCbwDEXKxRH4cErw+3
cCwkW87T4i3yWWkrQnKcsqGwqybhTD/TigPSEN+s+fKP3EMV3QgmY7KdMV+wCCdfh5xYWVUPOi3T
/ClTK/kssszMlehAEm2n9OM2kJCtqmjEVeGCm1bPTdhAZJt2Rotzui7VQrGL6gpszA76Db/Np1rQ
WRzJTRoDx+M6Y2hyaywVyxtaSx0qW2NFqAtKd4AXtwQKJHo2KnAhS/kmkZptg1K5SbGwx3jFCEaN
E6WaGfTMTGhihaJmjwUMtIfOqjNEEKTuyDZ6nRe7CsJW6DA06oNABLondA8GHzFnBBnZwBe9AkiF
YMK1ld52v8s8pZsQ5EqdVp7o0opHA36AJrQELlhHZHsnAK+NMqx2YhJdStLttVSswZekR5gcG37W
Yz7zSGhR00LSDuckJAWertX8r5ZUDg0FHYhQdwR1s20KUNhR4RlY9zH0GTrJWPE6ZnHtBAM58z19
bjioRP0uA3q8NYGtMJNGNFLfN6CLNOUKUA6NGGPNW2ILaJ4f/BmBPzQUPkSZuxqPeZD/Vgh+C+eH
E+MUXGbzzJZE1VWjGixoERRoT0CbSg6BQpRLn7TCmPTSQFwyMKdP6J9KKu5JVLhlLL+1ND6qIVgS
vpjrKt9abVQhYa0CXWqKE0MtaRjhxNPipBhX0Co3WmCIarWhnWhFIf8ioc8pLgnkA6I/2kQtB2eA
utPO+sg3wig4lUMamhmtxK0aKL/FXuihPwDBVBFwBM60q1RmAnIiSTL7IDhH3HikqnzgFf7Q1bC0
9VMFL5fWlscDpaTJvJsD5CqSMtfzWDoLkQ9SHDP5GrtqJvzK5e5A+uiQiPmla1NQGzkjHX6XmCxJ
LV6C9jMRof6DgEcUf9XhB5S8l5R/l71P4rWjnsvaQePIVijQYJV+Nq16Sol3z8rkD4tzYC4j0I1Y
ePIVPoa0eED/U5Ah9vwPZ9+1JDmOZfkrbfXOHpIASGJsuh8oXIV7aJkvsMgQ1BokQXz9Hs+tmclk
pYfvllmZVWVFBgWIC1zce4SJMn1v345tO4fOaB33QDtmIY2d77CF6C6n1kADnOW2B6LzmN3S4/7e
lt9y42g020ZtZUXaNNeJgfNrYd7ArXZnoJVeyeMvOJbPY/PSLd5RUX1MG/PgzSpUJH23dX+Tljhj
A/wkFcqZ3fzeVACq1TIqU+ea5S7M1VS+znH4EBzeSbMldxMxd2B/AsBZOptqNEMlitCV7QqPGigZ
R3NKQ9DOV9TMr2hLNqpv17RyIY068zUOeNuiRmoHF63mghQ5W6sZDtYuVk3TnnZ6zPw80/AX72Uw
dt26rh7dCZa78e2k4+qQeQhUEyUSfPmr1KwPSZ5HsSlWBIxXmIFACMxDv7OGRqClal+01bpqkAgZ
D8hkN9JiediQWwgoAr9p5VE+zO+WUMi1nGhk6bcZyfwUu5e2AiGX6DUr3l38qzJgtl2QF2xuOJDF
5TcihvdyYC+dHh4dTh6BcQ2IYd9XgM+HWTfsHIHSQ93eQJNqipuAiuQqzubrWgrfcAYzsCRSriRB
SFRYP9pHB/tzTT47mj3YiXdnlomfySrMmscRPdBy/KTdcz889I0N8NjTxK9ZlkYGe57H95xJX8H3
PLHvuw7WCx5IsjngAPPNAOmy9AH+6H6LtaRp5mBO+GrWQLTL4SPR5C1OvcNUvUIubjdnZOeN7+A+
X1pNF7I5Obh28VpzY0bzwd3nc3WpgLwGU9z7Dr/dehVPcOTF95pm6HvRyzy2y9C1Yr/F+b/vLlLH
3VjUhgkW/R6TT+1silHe1/lDWtnPHQwcUobCBs73I6z1pIfTeM9Dht83zVvCbwz8FxuuOisPsEhv
HQlxqDpd40SAEdy5hEWwR4N38oCWSO3z2rzxFHRAB6faKj2H8SgJliMAlSA4MiZxVOvLer7t7cME
FlAH2i4GP04AIJI7WIMFLeQu+09D3Nf2jWiqENIJYQw1oqy+6Ce6rUc8G9QG4v7eTWlQkGZbtu62
710/m16KRL9adeKLDlkauz6+3MixMZbRbN6hiRSOhbfpuk937KC/KhHyqR1NarzycPJLjpIVOFzR
Qu+ZZod8Ql0NjrjFyB8Yd0MvQwYrUGUm3xNjesuxNatK4K+8j8DEpk4ZzmCmpj2oWZBQ6kCLNo3J
b3n1hD76RV4cKM6NypKIDEAqShU6Bd15aA+6bREOY3pTkXJn9BqZWIFohBGNle90V4Wtma0S9lJz
HjSdMgKmn0z6ycpq33vTRd/1d8Pc+12iIMepjI2w5dZ23dcRNR8sLSs1uZcjw7QutG/g5NYoWJJJ
SLXRF6vAk05wF3af0/StpiIyCbuvwYhvZRPN8JYSBaDKnXgqx/Q+zqD6pIy9MKxnS+Kg2T2q8rV2
04MNHfpkdkJJHkSDiSRizJ4ESXda38Gf/YKgkdQXch+39uOczt9guMqbdgXicyTpzmjr50zYw4rg
kB5LgQoiw5xjRATlYK3LGEAncTNKivQCOhc+imKPKCzC1JeyYI7lOz7wZZ0VblAZzAhsy4mqUWIa
JM6413D13qHcm/hSjX43d+FgzlAPGXYy+bAHfDEWJ48VJoyAUiyqNxIK2GTcOgiebNBh4vWBRp5Q
wOTbQb1mLDHU7uC3BTr7ooCtgHU5lUcnnzSiU4HiJ8R75s7vK+0X4+VxEnlGG9qwErJ1HSqFxwJA
3nOuHRt23Mh5x2SOWOmBM+oR1CyqleOJYKqnG8NoAFLdJ+Qyq+poFqifDSWSlsGvGXJyYq7z3N1U
8StsbNeuyqOaXbtlg7qCGZjWhyLZweHpuq2aDR+9Bwmn2ylVkdGVIYX2E4Nwa2wfDIHv38mAjm+Z
w69lAfQ+e8UZFlWC6sCMDnltUqGbjLw9nQDPbeF0Z7QBKx2UwkoQiF0scljo+hRu5rHZrhEkh9re
Jfn7sYwDtOCEusPG9SyA+LaN24eeXQRWed0nVwKR3XtboH8h6gj0J1zGcxM704QJkmZvqpofvBi6
2y7/NLvmTplgS4yDj+LUTnndaw4DKo5RRc8R+iM47MrOfMDBqAzRGISrFikv3Fh0OEekQ0gK8qxR
oFf1VYvPPkxQikIowyX++MepSlDbtzdp3T3KUuLjJ+9GlSKwYXmatY/GcDVUUJfvBINEaHYJq9aD
gsN0AGDuKuUFCDfvFsPp1GofG9OKZGE4fhwbkTTmXUxV60uCtD2vuwtD5P1mbN7TbN7BlSXKSXUJ
IGqQivSmpDn8RNCgExW5g2DTS1L0e8/kKLbkLHTgZN17ME9izniwc2ffVFO8rTpIEowT9TbUMl8Y
1W2U19WTV8YG+q63TuJtKcujdjCR+0JQTW3Go8ljjZOOX/dJkJk3lju8moP5Jur6pUXu7nusulfT
RG9tkwPheT22uxG1XCiCr918q4wiEkc5evQB2o3dqMB17uHtuPWACzdEtY4ltFriyvTnyVlhTj9Y
0N9WKN9B1dx3c8tc5by3n+OScRQUBmrYq1xrxrajjQNpwGFACJWFNPU+y2Zw5B5Z8XjV9u50Pacj
CtJuwoonL2+T15QaKKSklSS+3eOwIXKjWXla2i9cQSo/NownlyTkoTJnU/qem4oa2EYTC01f2dGZ
btuJtvpSUgRvqlFRndDD9c3gu35SPnoXACXcTD6WzDOghGNrsC7muK627//6w7AttNRdbv7o1vzU
y8KhUjbcZmqvuvt2PJjdTeqdA3Qcu9m/u/aiCd3SxJwLYlsXKJNA/NgkdneY7QR9kZTVybU11SgQ
DoDQTChTwkYCaxhtPzwN2c+gteDNG3w9kifecSk80mKdQjPXQpE73ZfJjY11prfPQQZO4EiWOiKd
JI52XJehjjgJVLDddjtB1fjZlMJCaoJOA1pvFrvFoQeKIrLI3v/eSy16vUMfZwWw78B+ouAFq4KW
+DrTPChrszozN0692qLdW5lHlEVhQObAHMWqJdigxsEj+74z4xS2S6O6TN3CCQTDSjKO6TmY9Ik2
9lKeQ3VeYee6mfeDLp3BV3k2R5iizZ1IUuNqIN05UOrxRX4zQan9ayPXlDo3mdOTfcziXSX1PfBj
j19/nlNjt0B4VFU1ze7gmhcybpw7t8v7KxydMiuMEye/GXsePwDoglWYzzM4xVKeYzeeEO43l5oc
pqHhy1LN5EIi1nzZ1HeNA2BY3ZN33o3b4SjYhpla99Wu7uDmOJRwGcrj97QsVmVc4XTHS2AKJ3Ty
9OPUmm8kMctNxvsz2hMnvu5SUWNAyzIzK6M6OIMzbBynVOssnZBhpTONGs9UZ5AWJ6J+KZ8hJvA8
3ZzXh1yT0Z96+wKtk3fDHJ6+/sI/cH6/mT0/zK9+Wjrt2WprfTRO0iu+IhvUz325PxIgIem3Nvx7
D0h3Gjg75LpwG+KoZPgGoPbNygEQGS5pIKLAvCxEcXcD7o2fAGdU+ROkK9KAYql/JfD7lesiAD3g
CqWry2KNUuRe+FCJTdbekaOzHjbDBfoIK7gwnGnUn9BuRWb+a0w4HlIbp8ZbgYMb4IS0ttfmjQrT
KJMgh09hGriRs0UXBhZlNJSgS368PED1cYXs9MIp/XOC/adoKWSx+qR6yJU+PsgU0LUMOaiNxyFy
IMGLQtsKzaJV8vD1p/zBmP3dpzxuwT99ym7i6GMc7yUOxl21/Z6F1/PbGFhBFZ3baE8gspZaHlyi
aN/Zs7sXXK6HNr/UefNRqGKtud5oVp3ZdE/dZrHutFNX9ZA4d0EZo5GNo73PNTJEYvZRHss70hXn
DDJPDtpiezf0nJvOpPW+tVRAJxrQ+aHMsaBwF23nFxMF6EGsLewNRQk1NHVmZT2BoFoqfgw1WpI4
QE6AtjkhtoXAQM2Xj9DeT6A5g4NuWVl/L3FYyn0Qc2a0KIARdVFy0uYrmeHTp9++nnQn1qelnEcz
E2IXqD+BA9Vfji1M8KiNaph3LpBPjdNx/f1pTrtu6SG/GuBb3tXGVucdA/khVep723oUdaF4/oYC
lx0pB9gB002zF4Cs4sgB3gj1NxROqWW3q1Ymlt946AYjmYSOd6FZqEbthdLu1AukCKYVMjp2VQIo
EoocpI6G1mboyKHdajbFu8JLzAtSV2qFkq4+xG3lvVC7dcD4gDDWU0qcOEw1d/eFkdJPmFujBKRn
Zt66bVZ/fj3UJ4ZiqZjguR1rutZW+9ja5VVUw8jLgBL1BXqwjj6TLJ3IJZbCCWp0PQ1GvtqP+Tfg
WHOczb5++FMXXizIZqkUhg8XVjVIf/mdnO+/vvCJjfgHaeanCTKAjFOi6qL2DlS2yWq2Qkf4lTrz
2Cem9w+E7U9X73poj+PYofZJfy97uLS96fjj6wc/scYtJWVwHOw0tRPAEDsX0KId1JTDHPKktXgw
cvtM7J9Cay+1ZdKOOZAxxl1YKdEwVF46r1FPkutJuf3BaZL8UsxJvAdreUZjCZgDMBqrIMO29fcy
mKXwDEESN0rlqP3s9mjSzxd5X26acjxz+RPf/weh9qcvZDiAqJkqnvdGe0AT31Yrj6/R6fr6I534
/j/4Pz9dvR8FrRUZFVT8oEqQG/7sHWLg+L6++qkpsNh7gD6glWIK0Ta5R+wd/waWwhpc6SummxXJ
66ev73MKhfwDCvvTa5CuTrStTQTJjGL2kKF3SBx4sprsAt32/UjIpUhbgO8EjCUpylpf3/fE6C21
ZKpyVjEXCHpBbkR/FQ+7Ljuz75xaDO1f9wWHDirOjmHPZVCaMISIUEOrbj0aoJ76955+kYQkpYj1
CNTXntqg26N7OE6D781nVvNTY7P49jLvykaxsj6Y/Sy+V9hfDm4p4ys2lfTM8J+YXktxkARl/FnT
qj5IkYAELS26pnIq17HBX8wMdenG7c5VJ05NsaVAiDMMddFNgKQCpZFfmg8aUEqgNG7UA/HPWaqc
GLOlRkiDolcDpFd20G0c12h4ijRsLShiZKpJzxECTr7JcaX5KViETa0ii2V2YMXok/6mSB9ddWGg
45/3z7Gnw5bkAanPkChObIxLAZG2NApKuxL16NTLH0aZjHvh0mT7t+awebzrT+9SVMAVFlWHryIu
i+FaEpQqzygvnPoY5NdLN62ZNKVd4MGTKbDJunRViGbY1899ovBgLsJ7cpk0wAgF+u2RAROa+WwO
UYmKAbkGwLI6E+Gn7rKIcAZ0chpr3GUsggrIt3fVB5BlHwSoOsH48fWrnJxPi0ifPUuOc4G7ZLXf
dSEQBz0KXNSXjj8YOzGAzPJ33sfjS62QPJU5uK/HuQRPQeFn2FNQru7RH0FafpZz/9sdF3c5Lsk/
zanBSvTotEV5GDrI2updh84AID+9fY4keuoGx/Xspxu41px0ZV6WWBBRb1UHu5t8RXd8PJMy/nbv
wAssArzKpp7Yk1UeKPZylG4jaFzn12aLFvuZjf23QY07HGPmpzegEhBnaO1hiORjAtDKpM6sFr/P
53DlRUBXziQY8O/lYb4BMbeEH+dH2azsyQfAKC0CoGW6+sz2ceozLAIcAjDNUBm4VZ0l1rYs0mjI
U4gsAP+NE1d9Zs7+dhnBCy0iXRcjBDYnIzvE6B4a/GYi7/Vw93Xo/Ta+ce1FfMNzcsp00uaHDEB8
oCdx6Iv93PaJClsgFM/R1E69wiLAWQI6w+RqOMzZj3G7d9PtSM/knye+wVLoI7Eq2jnpgEurBBuq
1UFwwADBpbhklf349Sj9vgTi8aWeB9RNYe6TpdBck90M8BCQhreWUYGoEidpIOuyDDQokJue11k0
YJePBiH1OpeesbHicTrzrieCZinlobPWAEy+KQ5yan1dfrrzmSPCqaDxFgHfJ3PhtUVZHJoB4DMf
7Wm0mrnrD2/iua99pYPxLK0KEf6XGhzGchH5rB+BwKva4qBtGQzuq+FcSO9M8J+YZ94i9gfofevE
4fnB05DLR8O4zV6T6VwgnlgVvUW4DwXtjKbC1ZFLrWv1OpBrYXz23qtWTpig1v71bDs1oxfxPscw
OrNYWhy6qvaZcd/TAic24K31ue3j1DxaRL1An7hlKikOrUXfGswnCJKsvn7432bU+LqLSE+gYcQ7
8McP+m28t743n+KZn6tZn3jspfYGWuAjJPYyTH8g6H04CD8VZ92aTjz3UnQDuJEqdlMM+vBJI73J
Hp1VcvP1kJz4nkutDZINhlEXwPtnU4xMn6MBCkUE7ieqlL5W59zATo3OIoTNIs2BDcToFPwt15e2
uP/68U/M+qUFWNVqA27C+KJAePb1BSwUrnl10bzKM3Inp65/fJ+fMgE+9KzyYow8B67jHsJQ4De4
QCygitmdiagfpa7frDnuInLHpk4TSATi6zK43PSvDeRae+KTbySIX7xNICLoun89XCd21KWyBgS2
/pxIJiaScens2Wdz4OG5A96pr7wIXVZbdZVkFcgjzPZldjOZd18/9+8p8R5fGnwJ3sOqvq+LAy5c
XxLIZbGwrIOh8bvP+Z6KMIOV+1P8d44vHl+Kahj1pKZ0xnvk6Cc9dvfGrXkFoDiUU//mDY7T7adp
BYDPhMwAN8Aiqr3tcOnAe7kzt/r1nLHHqRFbCmbkrWF55Pgt4lf1Vr3ln/SzvzFuUxZIa+29yYP1
cubbHJf+38zfpWRGaQEAgGYvFurPXAcghaUXCBRya9MI2lDdLvkYNl/f6sT8Whp/QcJPWnNs5Ye2
7/3Eoz44C19f+eRwLQIdG6Q9F8ckMDFy4dusjDdOy9uXvq94xObWWlUlWhSOBDe4oIWMxqobLlLw
NXcAz9fwaNPn7B5OrDnOYj2gTl9L0hzfEgwQcDGe4weGpisw++e22N+faTHBF7t4b04O7R3ssdWb
UQRADxaeXzzZb+6NeMYJ/esxPZHvOIvVgLe1a5oJ1jWXX+Vi3+cAanbnbORPXXyxlZdJT451FnDq
Yyik8G+lG8E16O89+VJUwqIGG8VxRTYTEO7isYYDnIjNnVMY/ZlbnNh3l8IStemWQMqM+UGne5GP
4Vh3QQWbs0nffj36J2KFLU7htJrULCokzYYE3PJJnvPHO5GLsMVOXppQ60N7DtF+I+x1ura7UL2W
d18/9KlUf2ntpdqUGR5AEwcMhbofr0v4+sS+cyW/9Vfjt/77mdscZ8lvlqylhkRx5H82OV4CKOFa
R8AYj6BtfyfWOm18Tn1Q0b++04lYXuoNqFRwkQq8jypWKOICRx8P60n46VtzLvE8FcxLiF7HoV6T
EdxDJyFYBJC2L0CtV5HbraBJMyU+4Ppfv82pObWIaBvscCpLDNt8PIVXl0b7d4qRHmfLaK5ETUGg
RZNp2Bs4JecGMI7PXz/0iZViCbwD2yU3dD6ovZV/M5G7tXITT48/rv0fb+o/4w/oGP7AKPb//i/8
+Q389S6NE7n447/v6xL//Nfxd/7n7/z6G/8+pG9d3defcvm3fvklXPjPG4ev8vWXP0SVTCVYFR/d
fPvRD4X8cQM84vFv/r/+8B8fP65yPzcf//rjrR4qlAVuP2IIXvzx54+OaEz7iIn6j5+v/+cPL19L
/N790OXlB9DI8vWvv/bx2st//eE4/3Q8TqCy6DjMJPwo3D19HH/C7H9SyrnreoAiMuYdF9iqhvvC
v/6g9j9dlPQcsCs8wj3wwv74R18Pxx8R9k/L5jh9EDBqHQ+5/n8/3S8f6H8/2D8qUH5rAGR73NI7
Ttb/jX3XJA4M8lzqoAjHHGYtG5uZAch+J6x+ldiI0GCCZAGqYtKB95xPCdcWtOsV2hRdr6SEPCv+
35Xozdz165rOaQSWYgm4+yAaaAHAP1seOs+CzylpuSJXObzxQNUjYGULL48hMUh7yh+nvpnqSJhk
Hg9cczr6AkMBZq6JDuWNa43QT/CValHNbEZzgspZ6gm7/uCtlv2qIIwf8XKG2Kh8buTtWKd2v4Ma
DsTr+AzNrrucagNV0U7STIRg7KFNmA2yp76leQOHJZLlxvRa1g6TIDLUFeF50DWGW12nEnj5Td9b
0gT8rsxQtRWQdpzvzGTqjE0Le119BbzINK7t1gL7OS1tXjz2XoHWnU49MwlBSGj1aq4TM2v9XIMr
ussxD+SVO7bSARmpnyUafWZ6G8NivNmDxoettamFKT/cTKV86wCLz3ZgKFhwPwVP9ojJnttqA92L
aYJRVNZXEERppwQkpKKEimcyggRBnAZ8rplWAZkFtLwZiORQc9Vzq7aFst0KXN84e8/jSQ1VoAbc
I1tTZjTqgUF97bj2M7M2IVGB4k8cMEsrtNfgXZ6VoK40OdxixsQQxQ5jozLw8kU8WX5v0rJQT/lo
WFMbSWcc0nUJlZIYBNlRi1WDYr7Yu6OR5ru8UG0cTk3K6atgemD3vQH2ivSNAYaEUVxalEMeqAaR
qgJotwwGzFoQySTv7GgAN5t9h6KOWe6kFec4nUv7qBszpAbW4rmqLutU53TVmcpSW97mqJgUA6gD
d83cSkg1OlY9QafTmEZ/7hFgTzqH8RaarY7j2F4Up93kbSDOItjGa02ks0mT9YCesdFM38d4Hg0k
vS7fN6Zr3EF4ot6KsSTpZ4kWcRr2YyebQ1rnJrk0M8hUBQOo3GmgUlwX2WVXTOs+yWArOEB2uAzc
oeQ3rTLNckudWrDLIREa3FV7qCERYefiCT37elskEBsNGbyjXdjC0xz05ywnUDKwzb6ywBpocdzo
jS6eLgtWN1lYyHS6LXLL6Z7TLO3HW4Fkfr4hZhLnQ9QUjkogJ8SPuhopBK6hcaf6ITRE2U8bq3YU
OpEd0EP1XRFn7K6byVw9NllG+gY8CltAL2n2kkubqxIOvbQ2+HZO+tbc1Zhz1UXc4BKbkTJPreu4
gobJAAiju5q8CQZ/46zFUZoDPDFfiUa/jqnhbRm1CwviLRzM1dgBKcEXqN4mgS5nJw6gjDrXqyQe
dLWaB5xB/Dyh+qmUJghBkGbpFYgEZvk056l3wVrhudsCKiDVlnKtcV6NaVvJg0B3FZ61OpddBwLx
4LorB+IK5ZpSUFoiUvQzFGI1TeUmE1kDM3ppF+M2tUYLeiIldeuIu5UhQ6/jCSg46ejKS0jejMJP
QBjvQU/hNge6z5OKGKtkNLjEm2p7bFcsVeOFbWcsWWnSo6wx5NmmNDXktLEQaUh99061cTCrjvbp
HT0UwyBuPHAZ9lXlZAgGDGGQJiJeqY7rm9H2bDfInIq0aDYYyT4evPHBs016GEauikimYkZc5BCv
mNJhnAW6c7xIL4eWUlBhHNdURTjxAuAxqD0fiRJX6MjgWS4a5jVyvvDwSXrviiSgyn6HdiaB7p4E
bPlQsFxAv4vC84D6ONmgdw39txwruOHZFYnc0kSfDvO4u65FVdhhTM1i22fgqqzywjHBEcGQjViI
HQINLNuFubOBhdzuzP4K1CRz48hZbgqPsbeGcjYDW0pbSAYZIp35m8UH6Bl2jdN2oL6B4CP61L63
y7G8tWEbAxlmx0Typ4pBfhtjEF5C6Dyg/9YmRQJHCMgDiDCeGvCwGNhT9rUJjcvryk7760wjVLC/
mclDgl7nvRgBCcfimcTrxKL9MzSF9abJu1Hhm3ltBdWmqn+mk9knd63LGn5nOaJ4n1q8QySGWh9s
MrnPHejpBuYGaPO+B6PT4W1u83q+MhoOsR5ZOrH+cFraXwu3KJMXLPjiqelTiAnMrQtZGMfVXQ86
8JBcapseRx6qwN8a0phlRNIOJA7oCXJscXlmbRjkVpFapxAy8ct2qsotV7PtbJuhs2912gzaByFw
wqJfMftIXM2M/SSonkKlDWj+9AN0Z5AnN+OaJjkZVmnZ03BiGX9ossp+J8qDGM5IOKDqBAvXxmw7
91lb1fDMC1Bl5x8RPIrEvuWZJe+6SXR7rsBHEg5EPDoXnC0/SRT4/g261s9tNlUrbG/6INq0uQJs
r6sxoYW36yyk1yW2XDCh3NldzU4rPwB4BNCkmcs3XhYw82Xm8I21yt1Bxa+/t3pibIGphWBEBmXZ
0CL9fIMfAGYIk6F1O3FxZ6d5f+dNwAYGSgm1IW01Htom4e9D7tJDWVdYS4Wej+obujFvwKmHom89
orMUxGyckTYrw/hui6ZpsOrZWDr8yis9HC64A+4fyyfMr8QR3hPGYsIeyQqZ7aEOBkGiuuyawPbA
bhsMcLAT6JuhByatJJxRyDH8Ya7Gu64k86vXFxSvPLPvKaGOXGMVLD/lJIxuoyH4Y4RG0dnIDBwO
tSbISRSYYbEN9BA8M6GJZkxIzMJ6hCAPVEkcLMpk5lW6RpaB/SXVNNuLQaqLVtSIVdZKOEklNcQZ
Iqsq4y4kTdrcg1TPp4iZmc18WFtj1Ya9qAmzhtHTzwA0OyAIEhPezU5uVLBBUIML8Qcvsx88NEYg
9+fMxZPE8nlXNryGKm5hffeoBNCJJEk7+yXPGbshHFzZ2e8yRoeN3fLJ2E3tpMz7JjccF9kTdJaa
FxC6W+ikwG7SVp8icecni4rqqRrmxoQ6C8hgYdXB3xA8PhUDLYtZm4FpJpqpWtc4xFgPiXmEDKXu
BNaZrclMYIRZKeBlc80EeJuxSy4gfezEkU5tSbcTEyMKYB1PpQxjosfxQhUJ/p8PAaXZKVE9HMcj
G3qy1Pg2xVYj1zoRSR/FrJfH5hwo/auygAw5jK3LWtwZqd0N8IokeQ5qh5qdB0umOOp1vQMqupfk
yV05ywFaEZYDiRs60uLJNSwzhlho5ZI1xn5WHzwVYx+lEJCdr43Us4ywU5rKiBU9dW/nTHgi9PqU
w3iD6tQMGZRLnOfJQwiAags172HS5R6iAna9mUs+d1exbZV9UOTOmF/oStNyoyy7bt/4zKncWCgw
Md+Z53bWQQeqNnu37SJl+3qCAnIUD7X1IeuKAvBZmUMd1Crj2QYdWKjIZ/hhcts20AALIX2GVFRb
eW6vZu5Vhk+hVVGsC8hnwagFNmfVSy+Vkd65sWo9L+B2n2Gnl0d58iyQOe1t+FWaU5yFtXbtBlDp
AsJF2rRTbMYTUpLInAjvoh7MxPwut1Xlrp2elv2lw6kLrQEI1EUqGXn3xFQuhjUdrZbf18QZsQYV
o4XVIHHKa0gFFkiE8ehPuTlQhFPJEEJvrVPE5TbPZMk2LuRRvAPSAcu6jOdcwnwA6TFUnTLAVs6U
Yn8tMrjgPJk2IdwxEX+E86WgL5uFpTMP2SkkZSLwxfE9z9zh1xLWX+6wJCk5jd1Crwp3yPjI5VOp
VXFrZdPo7gR0O7IgJ1qRIDuqQr7+dFb+8zT6y+lzcfbEu1HLYoD4UOI61hJgEuMEwaRLvagxKYIl
Kr1iNbhnela/GUCg4x1i4izNcXI+1qR+ajJAUg1ljYqBpEOEA/XOrMVqEdfpOeLawvoN44jr29RF
WoYDO8jZi5KgcCtvLhghUReClXx1SDcqHCIdQi9nk62QQPnW7fyW3hMIWcOkdg3WRJiuzhVrF/4e
eAzIfALOhMO8S2C3uXzf3GCu0VYTi3q4b3wvYho/2a4Yuycepz1HdEOPyoMyy4NHmgbsAogIDFZZ
b5iV64eUOS16VlAvvOuygfKrfo5R5OqkCZmahlndi6qFfaaOZh3r7D/XIPDItkcQh4QwPPDSggZ0
9tJBvgIlyWiCBOBKb+BxdWUFVtQFafj/p3WPAWK2Y0H5zXU8DBVb4ijiWbY9sAc8suhY7odWdtGU
QZLp67m9qN3+39ugvGOjRkNMzIzjS/8071ADgKOaM/LITRq1h2KQfa0GqjZtxrHAsFI436jqyc4e
DfM74LLTroSB0ROVsXvOj+nXmt+fj4KDLCR5UIQiS5oflvmMQNsW4pOlWRAfbHJABXVtUA9ZJs4L
Z6q8f/2eGGGKpcrC++Ouy0hoHN2XnWK4n6OsNYmzEeJ4WoMSzuM1rDmLoJUuCGTUHddSlwNyvlmE
ODqgeznY7jnaw18WODwOSltoYNqecywD//olclrktk44j8B5d+87lsqtm9PqSeoqvmgSnV7ncEQ5
B1/8zV3/D3vnsRw3Eq3pV7kxe3TAm20VytIbUWaDkGt4j4R7+vnAVneTEFEVzYhZzMQs2oiSkECa
k5nn/MYyVEXl85lq1rzTQ7lNPNMwUdzoZH8bevg9WrZqgMtEg6z2g/qKyI46xOlp90a0I/Qotmyo
hmL9tpSGwPCljMC6aWSUFoYM5mACGPR0I1PIfLVepz1JtqFSE2l0c06X8p0iMnWPHQNnTSjBCAJy
6UIJTsrvSzX4kCVFusrG7FyPzmi0zGP2C40ooWgaC1ie42kzG1ElbcA4EKnRTXvZXTvf9XV1U+78
n9YHc5V9DW+NdXojPuYP1udzxjVT+J59tK6r9KyiYJLlzEtVrTAlBUoUWarxS9Q8wLRa9+WFpjtn
RnBWwPjrK3XDMRzTZvrQwa+nayipyYjQoLPRMaXCDGoPAmUt7SoYpqeH8c0vMs0piUyG2pp7ggfN
WHtdg6huTrUJlU6PC0QeSsckq8Wuj6rxDCTumaAx78JpjlsEe3b7OUSvssbSkFXmjfXA1YIwL62l
pz6+yx7sW+Nax/UY1iC7Y/igeH8iYnP6c1+jPf7q15etT7//IiCbpH4CtaL15BDu8W/aDVvEUi/q
M7365vi9aGe+m+lwqqtaTO3gSJ2vxA46FGkMHQ4oZs6Irp3+LOW36M6qAIuky+hGkAJwpkD04rua
fNDJvMg25w59p2wVF/EGt7kwXfMGdaZ17EruObT87xGeZJQ2jSK7qakj8/a6Tdk0NKEXERH+Kr3G
f3hf7P1DcG+sgw3U6DNf+MYHUgTRLNu0TV3X5tVDsHZSWsroItrJg8eGyrVp5fXfT3fj7zFNQRlC
0ywWHjNzvmehpDlGkT9KqD8ikIhiNioyiYf0IwXFwltppX8Ox/l7qFao8ci6yX9k/jW90ctxS8M2
brrK307RjHy1su65eGytdX7oHjlzxTvw0P85chPAdI6oaE8alJVmsaVLBttzrMbfmukx8I6wd1ZG
IS77zIH7LG8SJ3BPd+sbM0UBYkh80VVERRx5NlMsu3U8T0TBFnlKKPiIXUHAtzbDVttEd+fwqm+s
BVVjYnK6kwkwzvOh7EWfiiDwvc5Mgm3jyuskulfBCVobqVgb8d6ALoZ9oFh1a/JoZz5TY7BehzbV
pBxHOY0pqurzRWh1VkfFlARtvQluR7dehRvvYF9aO9XNH9AtPjOOM4DOFMxetzebPEGAPDZbvb9V
7+JrY6vse7w805CdQnajjeQWZ8bxt9PMrL1Z8AyTsENXnPbsQF0VGUpEprFVo+tCWI/C+G/E3fnX
GXNLWqZTGqkw17YSQmkk810vuj89YL8vvpf9Z8ynZaSKoIdB5m/bon40pOGm6IaPp5v4PWzRhMFx
cyqsWkzI1+s71zV8DihlbbtCPYZDtDZBJmSi3pxuZgaY/NVZL9pRX7cj0N6WFLJczHk/28lrayt9
CzekuPFKSV2KEOpq2Ds/nlv9VXG//Wtqz2r7s18u1/Ff1f5vip/ZQ1P9/NlcfS3+b6j4T64myxX/
D+O3n/Hv9f7pL/1V77e0PyYFJ9Ni2LmMm9Mp51e93/hjupgbJD3+AgIwUn/X+40/DDYBy1E4jHHC
nCCpf9f7rT8UUqbEUG5umiyzT/yXgv+rOEVtALcmTq/4Thkab+hMcexFgGzqwLQDLQn2VNWjP31r
iDdZraqPwJ7F7Yt++TVDXmZ3Xu+oU1PgHXRLoRkb75H58RIkuGNFuhXutSHE3FUiE6O4XY1sID4g
Tm6tEkdhc9VLM9+3QYIlxn9vX+WIgvIzEdmag2WpcZHMzuRojwj7Lsy1laeiLuePKgIuGn6DmX9b
1dQHT7dqPisV/bsVTN8N0JO8uiVzVzA4Ib3u4rAa0P016nznRab3qSW5qdy3hl6OJLhHhGgpmpZw
AbEySVmebRIVX9NOg16+0gIFacPRrOvcVUwjq/aVJUvOfTsAwDuO6Wh/bdscN9XU12uo1agFKm6u
Gnl3MZpa+yQbFNxRL6/M4ML2qZyj+9hq6iqQBkwXqJJzE2ydrJN2oxfH5qYSyage81bJj2mrexy8
zaZEJqTN0bwulGoS8m4Sy9pbZo12Ji7kmNDYNSpJOKco+Cz4yKdK12NQxwLTOxlfMPgXSIhmugz7
IvUH7NBRzMcjzDFFvU0dBYng3MrrDVkDbuGkbfdN7kEEKjNfHleBaBXK/UJ10BXskMx0qVwUiLy1
FhLgdheXaxl2wbinYoZgRE5NWcCCGQh2gS0i6ygD2GhuVCpMsdvEMfYnwi+l4S5X2uGrJQ0WR/LI
16IHFd26/p47mNzvk7j1vwmHrMhVOUTysBu1Drhrw5Sy1woUO3vddXaJjH2PTPfaCLG/ufAJ7o+e
k4t7ZsSkQKj7vr5W0HDzUVxuDajKqKh+tsu80G5SLxZfehmls52VN052wP0y1bd671DHTcZskLd+
KjnF2s5Bz6yLrjVQrm1F0vEweTSrK9NI+hu9s4dIX2l6iIGOnQbof+h6PLTffEw/6ockGQSWQ4JM
aibZ8iXp2wZ1/hzM5souo1Bd1aLOC1c1o+yLZiWqtmJRmlyGOojbO2F6jXRAp0m2XWBSXs1tMOkO
gx62ybGgYtGu02RSsREqqvgrJB9Jmgk7qKjZ1kN30ZqAPLZqAaZ20wRx3nysilYBF1lLtrdpzcbD
LK435FZ/yNt6vHOowOSu2rAE0ObUZIF6sR8k0SGpCi9HKFAaJWndMRk/9GasJQ/96DiJG0aq/Tj4
pfEol3r5CRRdX163VDgRt47NwtvkQWiobLSJWn9MkK0OAHYkunen+WlaHaxeB36o+Vps3voRaGfk
OaPafNA6rw1/IPJKBaVHb1o9BAU6A5ux9Up/n6l+f9f5Hr3vW1mH/O4g1d5akcZq2LQ2rlgbUSOJ
hvhEh5dQUmG/s64qfHnWiUmFFp6EU3ubofGbS9WuNEQ6TRu5ZJ3MV7CN0a3jxGg4CLiO7YBiZGTU
zjV3Ff8OJ1PPOkiiTPpjCKJGfmyr2ui/FX6gB5sB+PyD3jcdKbXUj7GeqElTX8YGi3pDaUsl7exI
4qcjp0blllWg3HilYbQ7SU84tQ2WX303g7wftq3I82ilBwPGrxDjJPl+dPwG7yutBH3amBSzN9SK
nU9sep2y8yj1ThcWsyioUZPn2zeRk/Vu7SihvY463fiWl/Z4Y+EKh8agFcSobWGKgmSr1X/FTaJo
wOAkAQlfr/7R1R2MNsPoimrtyQUsE+KTnW/6Kmo2Y5ZkCVtGJt9Wwmg3EtrI/sGgHFbtakprIA2K
3raOmhEL8zYxWx3xVqWeKk2Jh/NmE5Xdg7C7Qfvk8RTjY1wVolkZUTbcxkZS3DgUWAIXL3B93PpJ
Yn1tHAXIqNk2RgRnDFspnGVULd8BRZNJ7nva0KylfgB+UAFY9m/pEDPdU9aHFhPD5PfWVQM2IB8P
TdGZKuVaU6HVJvsUmpGDi2vfCPW663P1g1VmWFzIlpIZm9GqR1zWDTXXV72f3OJWdJmirYINV+c4
4QGgFaAiFZxasE3SThKbJjba+9LRJQr7QWDLO+w1Aq5YJqCsndQNMEbDHGV+EviOVd6irKlaFzGl
EiQEy0HSNwBhBunQ9V6G5v+Q/GhsU1OflMAKvMtYqcsvbVfo9k6ouA9daCpDaZhNu6agqKLjmkj2
dakM/X2ND4iPpKPcmBQ3AdhtdLKu4zHXm3yns1WgxTLEg32ZJ/lIITGrbO8CpmtSH1S9z7KNMUr5
J07RDQl5FMBad1RK4wqgH8m+FlIB3gGFhLQ+1tW15CqJMsrXKDBPvllWFE5uaXZjqbtcCmzzm4fl
1bgRXSt/ZDm0o6sKTimrfKjK8ZqkW/TUGhPDKy/7YryNylFJbhy59JWNMBKcVSRA0biPKmZLlMsd
Ed2VQ9PjkOBE4Rcd/XrnqsCLKj2kRWfXT1pfOl8dmTnMJLVSJFulNr+pUFwaNhoSWYkgDQT+9ND2
moLdARHbd23cplS2iz4gw8eCRMWEEwV+IJIxwStrZ9dnFBu3VlanI9pdmLyw5gqfocyVrF9HgIEI
GanZfinZJWpXDezyQfghkdl0Ag1hVqBpw2pI4eCtKPF20bQhicrN9aBq4VNQRK2vHNW0nxJfMwNX
LbHaWhlxllgH29ASBHTJEBLziwqRTn8YYV+ItqmzCyUokAimVp+j695GPeZ7/miUgDzaWNsKZJwJ
oVgyoGkyBqO3t0DzdmsnsJHSEH6qR24/tHmDsJ6dYOq1qqNcOKs4lsuIwe77p8AOdMRflehL7nhR
vcfGDIOjUfc06M+FVXyVIT2UWyywQrFqRptanhOWdbinsgJmJgcIKl1aVAO6fdcyUg+B0fbA13qA
P/1tq/KHm4OPCAcIA/QyMyoQQzHhEddFPwb6sAvMrMI+QvErU9rIFVaU6WoYazRU143nGMT2Dmha
Gq1GUEl1sgHaGokSEIgnWnOFK42h+yhBN4G5YW2ahY2qvyWc/AgsBpXdrWPUduMaRol7PYx3NTSY
Xpjd5J191QEVmlLrRluJO6dQ+hFN4UAt9LVVjb5SbSvB0b24x49TTVFIFlRmsz1nM5I+H7KuDvPx
TvdwYwlu8oBbBdoAVpqakrVPx1bG80L9C6HmITyDhZkSZE7q9uoEZCuyRpWvNQFgAfXn0mtcM/ON
wNVTFd3mmsJ4e2idQqoeO2yIDWzo0DPbllbvpDucw2xra4PtzPci9ysPFGFliO6uF4GET0Vr1p19
cKSG3ayfkHrIrEgf7BrdRiw9Jyhf0Inwa2d04EHCZ7CfPfhyvuWTJrMB0BpISNcdjrTT3oOaJtUT
3MYCrzo2vT5+LUTC3E+FHugQoSewYfMMPMylFullSwu9fiflEzgxNBI725WOLJB8fgYwCjnKUDpW
JmAjcufhHSvId2C9qX2q349eJ/j/Gqb4g8wDJoCkOeClkDZtI8BYFB7pumdEZRL24BaHuNbqFL4U
CK5HU4pFex8/4zE9PZVvqpyudatnxCZ4XI5yjd+ODd7uz7hO7GtSaac/4z0rkEY4ZCWKVwDTnHCh
YDPA3MYqALzrGrtL/xAbZXJTFBrKYYox4qmo6XmG2DgwY5tDAVdU5J7UIXCxwACZmiZCb3fWgLUT
1kRld9k23SD/6I22vfaR23bB3fo/wyTOyx1zEOCr7RdAm8vMiu6crpO8nVPHjrE3UT3Xt11ZcZok
hNmg5Nb9L1TthLBt2gJyh1YM2XDVwxrrPhhtXiN03+iqOIgmU8wtZ4EMJ4EJv9sMWlds6mdcLxiO
UXNbW7HHHDOtCfxLwtaOsBirPf0BT0YkVADiJJgkWBUIkSeGGEix1RjDF00MwIfrrh60vSTSWhyM
MpAi4FpKCkAsRU3oECheribuiDh12jwVJs65W+0vOLP8jG3OQPeG1s4buUxd+KCGnEfgV0467T1W
gpscVcMKMJWFWDv2CSPgPb3YdbEjnGhd9230o++EneFAOIGvMc/Fts4XIIhcEQYcxNLBaI7cQzKQ
vc84buUZ090847ulDkDSvpTCMNobzxjwUJdi4wgQrlT3OZhn60ek49/iApsGP25LeXiv936vu8TT
6LPvpQHCEInmUZ1TSlzPiD02ThMqxiA3naHbMF6d0g4OhdKZ3aHSOYqsPKAA+YG6aFJuRoifFfLw
sjO4uSdMEotxxc1g+qOhDNTTqAS6Cuf922foBa5K0F4gJVCXh5Fg/lbMoEA7mLpkSzvuqZgr+BIe
0HhcplV1jDD5BLuaBrrsal3EKT4dkVJcZSJXb0B5Vp0rS7qWfza9SsbR1dFUcdX7nK2OXtCXl5qZ
eZ+zQRfpuoNT8ktc7f9nxP7XcwpjOSO2//m1+vE/hzr5mv34n+mfq+9unn1N/v5Z/ZJP8/ysfxJl
pEpQrLdtSsnKxGT5lSibUmiUtAySNqoDhGIqJP5KlEmQZkjsW5BmNFXWlAmF8ytRJhnaH1PSn4dS
ClNIuJr/JVMGSONVrgyI81SEtXQKpBYVGnvOKGvwR5e8xo+PtnSJa54NZrHI0AMLtoVV3tVZpeH6
w9HbbiCaBZg92HqooX6IBhposzVpIHNtNoXbd5iZkvrQVqlM8AYQOhQ4goQ16p5Zle7JCh09ByuV
UcB0iaQoXkV1gvsdbDDEtot1PwpzDeFh11lhtyFnA1xaBBupVcQ69SI8SWw53mpGHrKKxSYxE3OT
ymG7qk05BwzOFgNcoHEtAyYybIYbJ8u5zSg4etpjvA5Zj64HX2VV2lwY2eWBR9dHbjOfYynfFmJ4
lNT2KHUBwv2dc9AnmG4ecPzRnQFTj/RCJtN2tBrzwB6ZrcltTK4pnreWMq5yjtNek6zwL1rtACqC
y21mrmPQ+qssgZan+tq3KOnavc6dsy6CCI9FiupJNeXLqpRjOw4/ubrlyzLXa4ubqKOeA6QLtnt6
l3Mq21Q4OXX4PLoM6dGwO0yblK5zJ+iiwtXpCqfNnwRizDbw8cQC8FIx2TmC7BrhhM71ygmOrnS7
TlU+d5I/YO0hI27sg5SX8NIga5KKtTOCu3TSa7Dh+sr2Y64GDgpbGMut80L9msqWsZPLhAQbu+i6
8uVvlGzBiZrdJ6nNjthTpB5mYt5jlAZ7sQH5A6x/SDaJX13lQbm3tLhcDUbp2iPmy0PbSCtJdzDR
dLpHPUi3w3DRFzXw72CtK/UqxuTTx7d8oi+lJhcEDrfFUxQ1+9TDRslQPnGerzCnlL+H2sc8rPyV
j/FNbbp5iGHH8ycFVn3IgwRXWw3LE2T80CQj5RfZOB5rwPUhE49ptqEq2Wo48USU56f6aC1/jvGB
xU7zIDftdVkRrHUs53J9l3t4/QxNfW/k6ACr2oMtrrEScQeEwrL6chyknYKtg4LnTVjh8hAn1BxV
0pG5/t0v+Lugu3HfEPGmLmAK1LZ59MAeqpK/aXNzj+nN3jBx+Rbb3hg/dVpzbXugh5QR00nGyBdF
vIn0EBeO1L7WbEr8GI0ZvnWXOWXoRipQ0yqnSK2t87x2Vl3ZXJcCuolMghb/PezNvyfQPbTEu9YS
aRc7gKWgwNcqtr4Y7QBxvpAA3o8c0Cwr20UR1yBz49SfY6NeT9mCuB/WkdYfDGnDqW0LkW3Vkum2
BTrhQYSHUPRApvOiFoUKsQvJNMU2tkOWT/a4SgY2W/nWMKxWVUN2TzZ+PF7ha9ytVHzVVqIm28mm
WHDwKAouyTLKVmv0gfc6PpPclI55YOxrSR/xkASqzCkES65b8KNfodpx/Wmm+47UqOuov+Mb8ccD
lscNIN3EmZdiaM1vqd6aCsUlMJxgFTYpYihZKq3lujzi/BkgP2yRo8r8cC3BEjCc8c8aJa3nFPr/
gZ30/zWyqUGNcHmjfQp/NtnX9OV2Csjr77oTqKQ/IH8oBggJ6kjT7vdrO1Vk9Q+geCYFKUo/oA2o
Vf3aTlXtD40csy5Tsqa8BGDsn+3U/gPYLLREnVXFVsxD/stu+rre+svThC10Vm+izSHHW7M/VjAg
iqmIwLH8RSe8UWd6vU3/++hZ3bMPTaXCRqY7KmZ5hcqHC7T+u1T6X973+Fn5toh6ycsxncc4likf
lsp9acc3IUpPf013iqALHNxXx4x/33/G9ub466A5H3VHedA2iSKgLeXpTRJ72hn8DAP/ApvwTwNz
vVwu6jFcl6A7Gpa4JNlGkMHStfXLB6THz7SxMAhzcVzbrBOYuHyEMHxlqzeqtNEqDcPYltB0eiAW
ptBcMbzH+Ucu1bo95kiTrKLYxH4gRMT49NOXPmDqvBcFUbg9iOMbCDmHuV5sbID90H4teQsv1TlT
kFz6gKnpF03AxQ1NbzTFcZAB19kkRyVnd/rtWcFvDvHU5ItHd1Saeo8K0DFRc1ndtzDV651QAG/d
Wil3uFWEa0u/TgM1i9/3NfPypg1TN0qdQBw1KLI7EA7lDnbaOf22heGYS72qQ0Mhp/KaY2moV7hB
3rSqhi6LGM68/QxA88+ikOcBKfEwBPX05ijKwXGtINPdVsRHSTEwXa+w5mxutar4Wif4SFvSh7GT
D3Ze7DmUn1kxS7Nh9gK9PUa4nvXiyL6+0Qb9tnTUP0/PhteV93++7RmL9WI2qGqKq1aqiaPiBP4P
CeWEtR1Vzi4z0zo4qp2NvH9UV7eScMLxjJzftE7+rXr/3aY+l/Oj6ukHozVUx7T4kanZdoRhNY4f
SHucGbGlBmb91US1Cum5r44C3wzJ86ltMtFB7vtYXZ/ut7eHRLdnO0leFHmnhXyD5YxIV4ewiMd3
hRf9WX7hxZCQG4wHz8DNNfeNY9GVt6npUKXWzoAJ335zY453c1gqVtQUAsck6aqWsfaIrE+nO2Vh
JT7DXF+8uSIUkVE2EVitk5NZNZ1c3qlBY2wic/DfF9rn2t5DATF6qEsU1aHU30XK4O3tRD8nff72
zDHmYt4+Ki2BLOUCK2nzwSvKy5IwnzvFVJewzpwSFpbcb2Lexeibo88XWL4e5y4KFAqiM433hM8Z
hVTq2VTzB6j2mhJ/PT0wC2P+O1IVh5xCJkQqLV41UPnxmcF8RYnOwLWXPmm2GopY2Eao4p+J491V
xyayNyNtKxk2HOnuz8qgbC2KcxrDS43NTlkhOfrMi2WsYeW62BT4r7i6rF1Sk7n0uspYleIAMvGc
m9mEVvw9WP2GK+zlUbNqCJpHlQzMqkLKv5eV73j1Xjh28bWTlMNQqw96Aa31PWPFafr1/hzazWj6
3FOPsWUX6Q4GWXrbh9b4PikifU726oDzgqii+0KTAnLecadGLyA48/Zvh4DfQK2JRMpXyGlDwHLK
C6NRTDcuBumz6Bp7e7qDlpqY1u6LKNM4bRQOMZN5LKy7vGh+UA+aHAeNh9PPf3uxIBjw+vlqUg4F
PtP10UcSod1lmd5hCQbK6Me7nm/PDvGj1cSSSMLqqMTGGhDmys/P8dUWumYupRo6sjcqFCJxTI9v
0jx9Gtp4B5DsTORa6Jk5/Lyohl7K/aI69oEOtAMdkZ0IyLyc7pe3Y68+J7F0ZgHJTmdjsorsI2Xr
j1nsrHs7RnqH+sLpNha+YI5lrPoY0ZmCo1yRdo+oFhyjARPL089e6Py5oHcnuqgqCrs5Om1wGWAT
XKrSekj9M+f2pcfPwh5c34znE3/0gS7heP65E9E1Zm/tO99/Ni8Dy5luNgQeBzDrVaco0raUM+3C
V5v/Btb+9+Q3i21C8ZK+ifz66FQ7kO8rlSzWuzp/zhMy1AhFB0ytjmV9mcT3cU2SNjy3rBZm5lyg
O1MsTQ0QVT8aZb1LhgEESuGOVfDoS+mZ8+TC6M4Zpj05GikqxuqYp1a0SmT9c4M+QOFpH0/3z9In
TO2+CJoyNKYhrRqWrpBuwii/RF5lF5nqk6iSD6ebWFhb1nThfNFEoapmUPbENQ08Yg6XUGCdfPrR
C29vTT9/8egWMnuVZnF1HAPtJoiUbRUp9qpOHcjZ1vjn6UaW3n/WRYZpJbjBMoXgEn4Jhvwuyv8b
LemfeW9NTb54/7zzcjO2p4IHuATwLwgc3YfSmcPXwtSZqyAXmg00ZOp3abwOMVn3IY+R+9i8r1fU
169u15af+QUTh1f/UWYhmenB+P6+Z89C2tAB1hNaTp224RRi9+Y3ijnu6Wcv9cosmtk6ut9lEtWU
wNVdYymboc8uRsBJpx//dhaFJOrrbjHrQiF7mtAtlnbv+cZlZ0l7QIUPQdXvTKU4o0iw8BXmdAZ+
MXEKG6enwuIu2IPkkFdxJ6N6VeStE231yK7OiEguzPy54rGkFiGq+kaFJ4vyZysPH7vk8+luWli4
c4Vjx0dsr68ZhRpk7AodPWT/zOg+zNqbsIrPLICl158670Un+XUuN32jsACy4AKq+MPQ1u878Ziz
hdshNBgB4aiOZqD8WfVVQtARxZk59PZFRp/LFedRP6a9J5XHULpNgVQ3HR45H/rkqey/xKgynR6C
pd6ZLeDUMRR/DDkT9j6IOKelZigV5yw0lh4+W8EcGURtCgLbkOQbFSW86lzWbenJs/VbO6MUOxVP
NrvCBa+0Soy70x0yY0H9E43nIsVFmQ2CEnF5tDNE9oxww53o1h+pLueBvSqkdO1Z2zBZp9pDIbRt
2Y1wD6yViuLF6TdYWNVzXrjcarJv9h36k5beb9Sq9cUXWHFO/uQJw/pwupGFpTeXMXYqBBNQpmHP
xJJTaAoLT1nJvkTF3nNPN7H0HbNtOa1luy8cpzxWcEXA96xbjl2gws/M3KXHTz9/sa7jmpDXqHZ5
lEsUg45G96E950G51DnTrHvxaFDAtZyPvLlep5coJO418EOgbF07eV8KHzLT6yZ0EaHClFtADUsd
AsQAoqKsqs3pnl9YHXOcCVfSLq9xrznKVLEPvgjVdVuG7fuuGlPB8GXvkOp1gO1PHS+jb+f9jJQv
SA6emTRLrz5b2MBC+i7I6XoUUIAX5FuUhM6sq4VHzwWL48hqUH5kYTeZgQRffm3E56x0FuaiPtuI
QWeaXV+Y5ZEkJ8LXn40a1fH09l2jqc9OzkrnCyso6W8UX9xWq3aZes4HdWGi67MlqlrQVuSQLgnb
D2V5UegVglvOSrbEmU1sqWNmixRArGEVmlEePc9fO6Wy7sqrwTqnD7M0otPPX6zTEmhh3AxMFrCH
IGTiS3RHz9y4lh49W59h1EGpMxHa9cpMu7dSE12+QvRnnr7ULbNdV4mHzlJtndCoK9dDZG8GTX6s
ne5MEn/h+KnPVqjV1wHCkKTZtMm5eC1kSf029AqIDb23nB/yWGXxOi4L3O9OT9GF75lnkLMWxI9U
jeXRBPEfmF+i7E98pc48fGEo5vXBuvCTKLaYQ3WWfiKwbZBgfjr93guPniuVVaMXxCJLCQmm4tp6
/a1U0Z45/ezprP97ahiS7OvJGXvlUOZDx7HZ156yBhoBmcMPSdk+wgz7ooT1F22MpXUQvjN7NdcH
KoUimZUdlihZF0e/DY+Qxs58y0Kc0GYhaIimArDOoxVf3gVSspdH+UKv5K0TmmfKfgtTSJuForQK
HUXECqFIvULCbW+iaeWl0vb0YCw9ffr5i0hBmlCgNskdBmIbGDgTXhCkzsZbKZEqnTOWXWpkFo66
HHnSvgHYhAYxsphOewcq/sEA+H5mGBamqzYPSpUuG5ITMwxjpCO2HNdoXAG1fF8fqa/7qFKsEj5M
wSJWEGMfIG2yF4NqTMWZQViaRbOwpIux762A1VY67VEt84OVK9cgDP0Vzn1nPmKpi2bnB9JMsdqO
HH3KPpVVt/P8MtxlY4Hu67t6SZ0ta5EOqh6lDDIXy3XTYX8NFjesH04/feH11dlBAqV4yxwjFtro
xK4ZKjdN2Z7ZcxZ6f66x5Yki8gfECicA5M7zj1Z+jSb5SlXO+essTH91avjFGqNYjEBtw+ysJXRC
a3uDn6hbRfnmdNcsPX76+YvH9/hXqNDDq2Nn1PjSWnoM1Leowk051OHP020sdf/08xdtRGEQGV4y
FMdhSPzHIhvai3q0jXc+fbZ8bdVz0iAqy2MRm98h9N9JpnouQi+9+WzxDmNjqkJJCJ+m860I7UvU
4YczU37p2bN1GwYJzl0Gk7LrzZ9x460LFYOw9/X4bL2C3jZz3WRUixLJxg00ES/cqJoCnft0AwvT
fo7/cUSWoGbSsSuCokVLXVtZOCE0VfkwDmJzuo1pCr6x1c9xcWVjd5nqEDkRid0Lu/iIseYur6WP
px+/0P9zSFwoacmg5Kxc6hbXo2Ecc/OcktpC78yhcDhJJKgZ+yQ70vTCGNAWUoVb+fZRtOdudAuH
0QlF+nJNBfDiJa+AboOUU1w+i46X+07J0MAa1SyUkePxbWTd+0jqz6T8lsZjNmHbEaoWIBAukbEO
dbwvVpaZ71CueF+UniNZvLrwyhgP8eNQB7dSWX21qnefdmf7Cz4PQZAVOSNig0+P/Ucr0M4csRbm
0Ry+YgJ8LBuqMEfbwlcj1w9qrd2/a4rOUSuNhBh8jEDj0fBLf8Uvr53u3OV64bWfJbpeBGXhF1qC
IAKhrSv/7Jy8dqNK+wUR/4+YWf05C/ji4RLSek1bT5VBy1gTg+J1QsdoKPK7p3tmaYXNg74jdY5a
MVfScngCJnRR4D1gm923vG3el6Cfo/QiaPQpdtHs7OiyRpDY0CNFlad8X/5hDnBM9LQHEmYRQVX/
Nsy6myyLzxQwZtq2/yRb5wKciY4yTRuyUhG7cCV1OAjYN02euGUYfJDC/qFTimNbKA/op5OX0M6h
rJ4PVG+E7LmWFgcJPRun1EFo9oe20DdZG9igJ71ug9Nm5Jok3xHpgANi9vY1IPmtE3n1yhydtVb3
F6MRbdLQ+VIltas147UUUkrKahfplR9KXl/K2vjZHqy9msDmcYJ1VtS7YRgvULHcnp5X04nwrQ+Y
bZx6PxhWl5EViqCs+4rFh1wq3WfVqtGKlxAgPrN/vt0OguGvw3dYqkqlTCdSx0rWhqe5dSbtkszG
w1NqVnFkIsYhmWcWy1Jjs+Ovrnim3mpspGS6bSDy9jYsJHds2faa5lDr8kfosGfOw2+HFW0usFdK
fiO0Si6PUhlcVEF5g67J59Nj8/b+g9b66z4TY6PgB8ujB1l2sxRxI0W+bWr/XcFWm0OQkKlvTdL0
xdGOxZOTKHdqey6Ovx2t4OS8fnMUPrSu8ci1OFAgqrB6TCP9gyRsV3LOZb6XmpgFxL5GHUkT04HM
kwNs9JxD1OGM5ai3TXIumbA0turrz6hV2PFORchCZQNqunlI0AI6PbZLj56dLfKwtq2+IdWL/OtG
jvPr1ijPHCuWps1sSfdj3USREnP7aI1gpTnhTYcAThD5Z5bywqtP1JyXJ7HGpprljLy6zv1bU8TG
9s8VvBdefQ6wkZomKGybhVuV1W1VYx9SdNd5H59JaC69+Sz/ZBeDhskG24Qm5A/QtS9HMz6zeS5M
xzm0JndaYnWbFsfEs7+grbYPAuPa7qNH3OieTk+Zpc6Zfv7ijNH0OOTE0xWkrb0dHjvlSi+CfT9a
Z+bN0idMvfbi+YaRl2kUV6SF/jdnX9Ikp850/YuIACGmLVAD1d22uz319YbwcI0QowCJ4de/p27E
90Vbj1VE1KI3vRCqVKaGzJPn4Dg6et0yfcvHGYRebWM/h5W9x0hnWgUtch1Q9gR0wJHDxjabFdSV
aX/XjR2iMn/+hMaFDh/6iPpLJ9zHsAA9DPE+uznd0YU2zVwLWuUt0BjacIj5Xl+kA/HyuCoC73h7
ff/+wnF1yCaFzMukGMGO1stPqhMHNbGDKsVpsSA9XtF158Qy+JGO38Q9yXFL7vUXX7Yf17B4X/VQ
bWvsHTSDaXjt8GVyBtHZiBQCOBx/Nc34WKBTdvTsPdpsg5vqCLBAEh4WM9w0KK9sd8vLrOYveEEd
/GY63F4JwzrrSLDAqhWoSrDO1sIOIOxKm9DZWeTrJvm/9y33yi3wNsg4eutWC/SOF/CsyBj0P4/c
I18sZj0PwGE7nXMu+jKdivsgeaDW/PN7cz6BSR0C2ZcKOWRoYj93jXUeQ3IQYtzDdBquWzo2DKzs
3pgX2Fa550HozDpzVX4LcglFMzRAg2cIN+4yvb00Ju/SItwvCbqMJVbfasdT75cvkV1/Ej7bOZYN
MRjoEV5VrYpKXFxA+JLaVfE64cK4iempcK1np1B3xoh2RBfQhfE9iUIXRxt97BTgg6wgHzYH4L2+
bSeDC+vQsbK2oArVjf0lHyAyXHjfwAW3Ry5tGluL8NnOeb0xYAHBsqS82LJ9kJNFYCLcy/UYPqCj
StxVWq7w4VBFh23DikAYBCK+vWq1wYV0iew6aiHsjXrZRbDlsNj5AcKaLyrwPt9leU+L8NEFZyrx
LVy/5vWzkxcnQCa+3Df01V5vTuiBENICITlckNkB15ILlOceU7nJ5NqhzEOUbTaKrHuF/Om7YHJF
fOV+3Qkrw56tY/+ihdCc9bS/jNSC7hjUeSf3JaT8zLdh5+g3bEI6CHBu2OTjtEFWfC5P47ZmThM8
TEyC0m6OwpiS6lEw564UmOtra8xqL9hy3DYukK15onK5BL6b3F5jk6n0NRaTa9V1CFMx6DS4bLuQ
ujpEQ/8Ex2KH2x+5zvMvp5AOCswXOvpTsPSXAGQOgbclTjEe12IvqWAaXtukW8oFnSjQgOgGOway
+YXHa4ga6bZzUzU4q67ysAVqssIONpKt92A1zbuSN+f7LKPtzKirWF4rIuTgS+cVXGu/CVOPK8gn
79uXdVgg1Acl+jdwHvuRByFZSHPFQ8/8HecxGEbH/IF4EvSjNh8uoCu8oEr3gdjW99uGMQ2trWkE
YVDggmfYHLwo6IL4d7KCr7eHNriLjgRbhsbHrQTeyCfINrdlQmrrULk7EzcElC5eX08CRK1TgRV1
1i9jW38IS/sBJcD3qA7t7MuGH6BDwhy7q5aJ4LxCdfFX5bLzPLHHivjH2/YxmF6HhQ2ooeerhcx1
BJ5JvyxeitDbeRFrchj/L3Pq6qgwIrggAFReH2NV9SPsJn6I1AzylW0A0sQmY6IqKING/fAu58pJ
65WjL1EsR09SuXM6GNK3ro4fc/DMjNDZKS6tak/DbH33pfOCYiF0pflpQP6z7uxvgnZPV+gUOHle
b9vV4Bn0upxvjlPQNxDaKLxUCvLM8k9Qg07C5lnZe9kMw2WSXtfzzfgBlREUpbGXFK36vrXuBJql
6gU01FBb5j8DEextKib/0w7vCASRV+7ga7pNnlQJ2d3FT8Cwt7M+puG10A8K9PVARhZVmfzoo7oK
eeqX2RE70W9aBe3KzdpxAFoTiB3bKhK/sz9wtzrlUjz45M50pI7PCkOWCwc7GJLbtkyJdN0TqhFX
fc6ijteVNjuBajCUjtUqPNJ3UYvKGDI1j+M4H2RVZr0ld8ochn1AR2aVEaslWK9RbCinZAnAveXT
nWPPNPTVhd+4am4rHkBuGwWUhYDMmCcBGsRvR5nJKNd1fzM07vEt2RZ4Tx1A86Zt0pZ6SeXtvKRM
E79+9c3oDfGKtreuSxuVHSjHrBkS6CDXvj130+jX/78ZPXKwIfYgnryg4TUZfAKB9n5n5zW4vQ7C
Qg61RrMf6tmbiHz6rQnU9o2A7Uh9oTXeIisU54b7foWOK1isfqlBsYvEIeQGH1oirLRqynHnRmNa
X213yN0F4r4lViDq+YdpDrJoG8Acn+94piah9P9PKFffHyIfENc8QrqKuIcy5JkXBI8NzR/XjhwU
W58JSDWrfH4SOWjt2AZS5fKBQmE+H3Fc8fD5PlfQLoY5rSeyge/2EkDovfLkI/gBdoY2uIKOBcPx
J3PQvvWXxh+hBrs9MIdcFsf5ElRDetfsdUAYmK5l7Q1YJIjEgpPQXT9OKI3e5wE6JKxgDPy7jHaX
3mZgafSHF+Vy/2u+zjsH0HUX+stzRYeEoe2qIdES9BfLBVklAQN2FBaPud2ePFTZUQg63LZSaPiO
tpkgKVOuK1i7wDBB2ni2nenZYd1axGDBAschdOcGsOiC9fB1GOiedJZp9bU9pswHgNvUFSw2C2iy
8jPu2cC5B0+BnO7LW+tkZ5Ns+wK82P0FHNaAVbhYeV+U3s7yGzZJXVAWHI5lPo6okrWz7/5moAkH
ZBic2XcOr8U/pC2XIUBd4sJV2HweoVz/sQN+dScwyHWYv/mWFtfo+vcHqBz0F+jCJr0NevnBKp8n
C/ypDOT8q5sfqkmks8S1O7JTKiCJMpeX0imvoiwHlftHNFk9ym55hsztCXztJ5s6mbTB2n7bKw3e
r+O2HJfNZIAExWVB6tbqWVbV6exDBH5a0S5W3VcV0CFcSKPyGZpFuAEEk/g89m6VCurbEFaIwHR8
+5c4//nEX6yto7haD6K7bQnC+WFT26mWff1lAy4gbSvBkyIv6SGoF/jogn7ORyBM+4PFqPfDsoIc
GesIjFuQpU+CPBoPPeu2BJSDTVIRrNrULniwNBE5gDTaTRfbFSlV6t+GsupUq7bIBsAOwHS5yS/I
fBSHpl5yUEazaUlRr17iheUsDcK2PA+RVT9skmypDxqxFGzvRbI0JUSH1rLLrBEQH8uRS0zAdnvk
Qy2SpVbRVd9ojSevKqAiHFngJe6m80q7JgatShQPeGAlo4IiT1gWP4twA4FpGUynYLBYElgDSUPV
2HEnWZlum2yhbNC/Dq1szh5thncEAjQHJpcpQdc1S5YerLio5KwxTkZyaNy8fm6HeX2AyOmYjpaA
RokfSSgbsy98ZH0yEOpiQcGiOfL+I5QF3KM90uFog702AfF5ndJ8XGLs5N0vyBi6iceGIu26tU1G
6BGcVq5+2CrcXnKSqxSFTvCuQLby4Ar6qwhDVPmHqHwH9aXxpRlp+dq3UX9aio48Cc+GUkKNL0P5
yrqIsqwe0JobnXhIP5FV/c4FD8AE18uHiBZlvAirP3YWunt6C3LQTgdFDKDh80+WJ5YDGlw3UBHT
PC65PYEIHwS2q4SWxmajtfK2mxo2NB2FBqr3oVZFH2VT+X0c27iDTtHtkQ13Jb3BJedzH/l5F2Ut
FMXJwwDiUvAR7gxumrZ+ejGoIy/jdXAiUhTPcbOkO5dV07yvn3xzD57d1hPQ4YkyBz3h7rilEWSV
112eM8MOp0PDWF9SdHipKBsW8gpZlucVPBUQNApOY2F/8Sw+75jI9CHy5+/wAPEuCBFRVrIFgKv6
36oGB63fvbc8+SpF8HLXMutQw1aMPW2crb3MaLVrrQAlEvuxLbudd6CBKxAycn/+jHHe2gAV1urS
Vdb4EY5vX0LXIhlVbY2gG6KHpgNE0JEB+WeAnNYDL4L1H0dI9X1lQZ8OiNodixqc7r8pvvEMIhqk
1Up0Cgmkjl6pv60QRMFmvnP7N5RLdUxiucyKzthcMwizJCNrLlvnpARcZmzhCQQpYuFGCYrmO0et
KR2m89bVUdcOUYXvyTq2vsp3IQSePhKoa8TiH+vigpF5By9iiCgd+wtCzEmVAz7UWzjJvfeg3U5Q
Pr1vVXT+OpU7JcT6QIlucxY+N15LXpDn8/657d6GG6sOAG479BkX4C/PZvl9UK92A2GqPu7LX7eH
N7iUjqnkOUR1/ABBSq0hBrrCj9odsxiMrsu3OjYtgVLHNmbJUw3H8ULwTvO7VhT66H8GpbcBD1I7
bZR1fh87YNDH7TGad0z+d5sQnU+Ng0Q+VGPnZxC1rJNtQobGAT/djl1Mo1+3yzdBTKfcqoOGBxlu
t2MaQq043thSZ7fX8+9WJzqMsZQqh6Lt4GdW6clDAYGolwC0g2fWd9VOPe7vHkl0KOPiBZZfB72f
NRZnIDmfmnNrgTWVi3JLfKjb3PlTrgZ8Y6hIWIQit+plPM/jEGTqMrcSoe7L4xKdOCxqBe/Zprxs
aP0D6b75+Sns9/ggTItM/px7CYmTeXSghbCNUBv1f/jz7/vWV3ug0VxCDyOv/WzCNpBWfvWB9l4N
UYdxJ7JMq6s90QLIW4rWoh4cKD81Kk847x8gpPNR7smQG2yjQxpXd+PCKTwvk2TEi4eiDWPuwGRx
l4F0VGPR+iX1ttnL8nk+9nn/4KEBZxi9l9vDG8yjE4dBjCj07ArDy34+cvVAryBxiS6fuyrrRIc2
zor3IfBQXsZWkBJXK14+IQ1+9WBUiOb8GCmRx3nN9hqeDdtFeP3/mxgbSMCdVkZYbUgVpWjQ645X
Dbtkmay9FkOTxbQwHlfujqpBnNnkeaKf66LKHPGytcN920To/vkT5hn4Z6+VXta6vyClFkOhKSnp
59vLbfJVLY4LKrizlauXrQ4ou0Mu7UPk0L0numl0LZj7wEKNSmL0agvmw7SRMLHxGtqJBNPoWiRb
KDOMZIarLsx77CT/2m10x+aGoXVU4wR5NTY22CS6rhXfrbVQkIMcuTUe7zK7TktZTbOAfpbjZSWQ
vkcI1rTHuYX67+3RDVd6SBv86TIb9CFLm1k4WapvHdsQVU5c4qlbYityq69cDHFTtT/DiMT+QDIJ
HR9RWTvHp8l21zh5E3JhrYA6Ifg4cUpIfCq/S/ywinZ+m2l0LaAj6GhzB3oi2VxAzzRuqKLgIgbo
7fdt25nGv/7/zezRDh6gH3ygWRuiPA5UFBRb0ttDGzYKHdkIHTf0Nne1nXUQPMalJV4akPxvQTrU
5Z1+pYXziv6OGV1vNvwKVserZiHR4fbsTYbRY9mplrrFCzoTOf+8CfujaPY85rp2/5vHI7qGedOy
uuqZ2rJS9tg7r3JJW5Q2Ubu3Dxk+oOMXoRreT8EWrhlTULmOwAeyNvLbWIY7dwrT+NcSwBunqZpB
bQJK1dl0RTuUbVngCyK86hN6/J+77K+j3qCTuhCXB9Adl/6T3zaHMbJ3hjY4po52W1nvoWi+LRmy
dslEaSKg8Yw+Luhp96f7Zn+13BsLbblV0SFfMPurFOa8Rp/85T6UFdEZ71rkfMMCKdRs8Xp2YKId
joyitlLNVrgTugbn1yFu6KWOmAVJA2TiQYwFJd6W5TshazK+FrJ+NDsjDt85Q1r5QGb6nUfFabOD
d/navt5nfC10IX5eFHYZ4RPO8BjWy6mT93GYEF87g3PSo0g6WjJD4SkNRgZR3S2FrumO2xgCSwe4
IaMPOSjFVOYsX9v6PaUEYu4fblvFNLYWtB1ISJfAyWW2gdTaBn7ekfNxuzOBikz5nx4P6UrUFABr
gsvM84tAu/BpHMJpJ7dkcMj/gR13brO4zJbZPARBSsKqOrjzHm+zaXAtWGuJ87vkSmajVx0t0UAb
1Nm5WJmMfv3km33A53Qpw65QGTA0JzTXZCzwsStPO8FkGl67KytXFNQTncpEM9YxbX6iRHlpHPHl
tsuYDKPFqpgXUa/SlxkeEqdpomkw7/VPGrYBHbYYRirs8xLeuNAOKHXmr0gHfKmGT0CihDvGN01f
C1Zv4c402I7MGs/rQYZeFwmPwiW9yzg6brERHPIi9iKzsrVeNj4fy8r/cd/QWqgGIG9ZPJvLTG1Q
6uiDS7jVO0tq8BgdsrhS9GWW3oQlZcEHkF+l5cJfVL6nxWAa/rrcb/zd61sl8VCR2YS3w+IVx1Gi
+bPeY4QzDX/9/5vhR87WZbYwezoIlAYtcQZZzPcFJcbbhjeNr4WrU/McXau9zCKvBK1imLgqHdri
cHt0g89TLVrbqZ68EIXFzPLPQCm1kXMqK1Sb+F53l2n6WryStqZQpJqxxZdEDdAo6Re4fOmiDonq
pfI/3v4dhrjSqe0WqMbYXSRlxjcQNg/usW73yvWmobWQ5ZJGbGvyKYuqPkFN9WgPe/lBw9A6vjDf
oFpNOjplQ+C3XyAZ4j/QBdfXu2yiwwt9XwQ4oqwpW6FmlNohBdHN0q079wLT3LXDNWCKS+6VOFy5
k9She6yK8vm+iWsR69o0nN0ZZpkn/+RGAGOMe9Brgzu61/+/idaONleJJ2vM7GpLBNS+qDsdeunt
BKvJKNf/vxl+q1CpcWc2Zf63UB3c7s5htSgN8IyM+hr0HY6yEi/g2SLzz7dtfd2///Lwc7X4jAIe
QCwUBqmC160B0nic3nOxofqzpfnox5Ax2fkRJtNrV2CXLspmNWxTTF6f5kvZZ7aynHOv7t2LXS1U
m8WHBlINtdmBe5+pGJ4mNn8DBcreIzb6u7F0YB9EIAWYwtcpQz/sWSil4ir00sgBlMKqPtoo1yfr
XJ2E7d5X4SI6zo+MsxuBZnHMloZklazeBe5wDLo9jTgDUp/oUD/GAl6qopkyEXpJKwa0aXzyO5LY
SLs40cfetuN6gaJ7XcW23R5v+9x/RdG/OJ2O/7MWF0o5jE8ZlXk6FkBcCYFUzHAet+nAPDeT5Rbn
oXhsc7HzTYP3XeW830amP4VDyCHGnhWhinu3TGywrqzrfVst0eLeA48EyScsUw4M01D5B1BxHW4b
yzRxLfbndQWbnc9HQBwIPdtWnadQq4bGdtXuCaxct+y/LYe+B1gtkAWg3AHxIncvM5ocvrdjWEMI
eFKCHFyeKz92BaoFO+YybDr/YffebJP22s1oUulhri38Cjb7CornUyJ8/iyYOIXW8LhQ+y6sJCH6
ngAibStU9Zi11tYfpYDCuc35fYwi/wnIv3WrypqWxh/gVpBCsGPPD+dDWMo9zUODnXSkIAN1BiPj
MGThYsUeMKwHl45JvdafNo+WaeOEaVjt8TkZroI6YBCYAgiCQAk9i3Jom4OCpSvAXPAJ/EYvtz3Z
9IHr/9+serGIiaIJeMjcSsXdtH7t6IecsNSmwQ6QxvQFLcgnVi5Di9R61qw0FU7QxhVowfq+/1XO
e6FuOAN0rA5AbuvEg3DIasj6WF2QgQj+yPyhjbk7/+IRjoDNCZK5h2D4bbsZLhU6JGeuna7cwMGd
hf7wYPX8cVV7uQDT0Frku6EbgrCjw9BrmNZQ1CSQq7s9a8O+pSNvkOLFwQukY+bOr85GkxySWRvb
Y4QyTVyLanuB0vlghyJTTpTm/pKOTKR3TVzH2vh4qDALLIHZULWxBCtwPn6iy8/bgxvmrUNt1qa7
qrFsImu6onglds1Ab1TbP26PbrC5DnSMoESRQ7NRZJ77u2iquBM9Krl7YDvT3LX49Ud/zEuO0VUw
dOmUo7NoCu29GqtpdC12O9lZ4FbH6MLhwPfW52LZazkxDX39/5uNhw+sKKKihuRBQ6aUdsVycEBY
l942uukOpaMd+2srrQupelQqWby4aL4O0DBBYyDH8+hSQ4pZ/Fic8kjX8b4skk6PV86NV+b2woEe
clBXzNt6/tKMW7OnhG2qXuqQLWw4eT4CkpcF4pVPVkYK8lD3/XkkQOk1zcdZhGfIDryCcezJkzKW
KKO54XLf1qHDuigLXUjPWN6Z1h+RoHyYVrCz5uRwe73+7g2OjutiZbMNipbBWXUSulpdLs9ubjUv
942u5clWcEZJaAX6Z8/146WMYl7+vm9k7cFtTyUVAFur87jW0RGEd06Kzt52xyp/P9YcHdQF+OIQ
FF6hzgudkMcGC4iTx9R/zP06dvzxUtbvp72+x79vU46O7urC0YHGJ+xet6Cj8gQ/otvkmXj8021L
mcbX4r2e55EAkKnO5bB+aoh77Ofgpbei4i7/dP4H1mVBw6YfYSsvlxG0E6p3skd7JYiFzvf9APLn
huVCspHOSwTH3KRKO2t8ITWUYAZR72RY/n5RciLtLd7kTFn1EsjzNHnvSvIebZYP1BFJPu8gEExL
oJ3PQ9O349q66mzVfeJwll5rmegL3sklGOav47scJlYLXTTyHKHRw64zNHbGsn7sg53pG/YIHeEl
B6dR1F/V2UbxuB551tnzDvrKNLQWxl4NNlbWzQi0UDw4rXMAOUh6220M72pHR3b1KJISxoQ6u037
QXjjZ1GNh7G5RnPRiaSj5PviNCztr/heUd9XWQby4093jSg6fkbZqTPblmPo9O+Fs+1spwY/0lXf
VVMhNwWcOxzVeSJFUSeMAtnvDa+3TWbY9nRkF94KCplipc6+vx4X1Sdy/aY8JDws6zL70wHgYjgW
22m7MK29FtdBa5edYJU6z+OWFLh2TyK/C//g6Prv42CDhqfC0reFPLDOBReZ2A5i8O9rC3Z0NjtL
8bwXdq3OtJytw8qby1pt/gHyMb9uL4VhqXXAFySeFDgoGnXemJUu1qtqf7qM7ISGwfI62ssOpw6V
CAwuLQ55hgrQFudwe95/z544OtIrH5xVBBWGtvtfYP+ON7RdXVuZRPQzGvdux4YNT2ewG6SAtArY
uc4cabO4sdqnHBCIwfa+D469c+qYbKSFsUBPqTcsLVyI24nsRUrYurNfX28//5thcnTWOu7ZhXLw
d45chrbb4WNHVaKsRxKSc0Hbw6b2UksmL9LSZSWNUAGaEGLuRo+dDZ3j2iu+9tNeYd60EFoIt806
gkybwUsL8m7053gUzzJwcT/a6/UwfUE7m0XbRWTsrsuwBinHc6LyxjiI7LgQe9AFk5G009mWLu/4
jOVokE1eF/fsTOODXPbguIbhdaxXR5EedwABOC9WhYaPLVbjT9/ZK4aYRr/62JvX3OBEyqoajiNh
e9eiUZDaQ7ygSfJ2NJtG147nmqiOKMuSZ8v3k811Y99bYjU3O4Fg2Cx0nJcthhXy2NhFe+EtibCC
j2jEPK7O9syaPmud8Oftn2H6zvXnvTFSVHC/cgr8jCgafgSh9RLN2xOJxCMEjxJP9jv3JIOv6riv
oIaEWFfjMxAjcMLngKhYBE9L+O/tX2EaXgvm2mGbb4Nu70zdLlbe+9p7LdWl5TtXMdNaa7E8Fcz3
pgWeFDZ5PJbDlYMlKca9KDPspzqrmd37bBjbUJ7zq/JNWK9j0lR07xlrmrwWwyysfJCl4o1Q+H6H
Lo3uU7BF70calTuuapi+Dvy6phaCecD00Zx/WjbrNOMKeXtdDXPXac2cgJAl8H08P4j4Z6AsnSRb
ACTeY/00ja8FsSvdCQwmrjz3VoD2/rAnT5C9FOjedvYUUgw0Jo4O/4qmLQQQGq3QYpTXVcg30b9n
fSTzxHNUnX+sucPDc18NMzv5IRHoFu8ssA2wwC7YMQcFypI2fl9Nl8qqAgY0ZrTk8VQxundlM6yg
Xg7NBegvArCincOiLLGMDBI9Utw5ul4MZYPboXnTRS+4tCDcsqVNP9x3E9EpN3Pl+aptl/Hst+JQ
VNUKk+4qbxis4l3//2ZrDJUdDjwax7MTQf1r9qysAsVJetuzTYNrO1bZFB5U3ubxXNnyMIeomG3F
EO6EjeGxouu3+oUrWZMPcLmWnbY2x57ot48DGjwSXuSP4eZ14PKi72rbvo921tExcaAtsRtg1v67
TkFQouy66bvg1X1ds47O5cd5wyrHbsdzgfXOSi7YY7EiIrpczTu5UsNeoGPiZDSDjRf0/KjXfy5Z
EUdFf6rknUeITuXn1bhqqrkecd2sf8rFeWEj0kzQH/5x259Ms9d2MlVZXt5ASvy89c0/G3UfvRZk
Ctt9xWWIz/8ZC6pzKQtINZ65qJGp7n+A+PBpDsvDfbO//qo3obZtjahCtPGcuR9O0HQoflaUH+hs
790FDeGmM/J1dlEuGzQzz4uCTDmlW48KVrF3WTONrgWzVKIbJwHjzz5Z0LXTerF0vPt6pxyq3T4k
qupQ/MTcc4+92tOcuYN1um1308S1J4Qi5cYUzYezJEVKcb+HSMtOOJmG1q4dEd6gjjPBY5T1XHJZ
J5GHkuftaRteiToczp772iuxF589h3yv5cfWGzMkVo9FpY5h6QKysdeeZQgrHRqnsKAgOanlmUe0
fYgg3PgvZHnCOW6dcU9LyGApXRzVQW7HnmwPp28Lsty5HX/mqt9rqjTc73VZVLf0ZVH3BIcvbxLP
/8JnENvWKShmWPf99mqYbKQHbyisdhP4RB4FXxjxf0El70tAxd5PMI1/tdubzaGYeqdvN4zvLMvF
6+QJfMIXIu9D+jk6H5+/VF3ngSDkXDjY9XtpQcKrqH60UPW40121AG58SgZ7xgWonKsmph7/SdB/
RIk4VXxMgjbq0FLu37kaWkhP7rwNZU9HSEcBbHK9FikrdQA7vr3YBmfVcWZ+Z3G02uOqGJX1Kfdb
EKf6O0lPwzrrEDO7W0p/nbbxTOdvFTodJxWz8s5SjI4k8xbglMDMMp5rcIg07SNYjYJlZ+Imm2gB
wG1W9X6AsYXte+9adEvhdk72NlJDBOuQMR7J0HaJHM+Db1V9XNedAg9EPz4GfOWZU7L8CY2Q7D4Q
iaNTxhHwwYf9OI3n0eWnsCBPrrvXr25aYC0OIq8XaylwW9/qpkvo1L3Lw/VDA56a+D7n1HxfDAGU
USfc2Cs6nSal0qIl952UOjrMcmp0JdYYGhoIl7p002ZpdsBIBvfRWTpz0KpsylWwuBWxp9z2y6Nb
W/7OxA1vAR0adm0KAIm03eKhYb0rCvEKveGvhUQeVYXOhXT+17GtXptwCu+LBh0etjU0Ghwh2jO4
1mwSy1BWXtx4frXnoQY30qnkPGttuVf37ZkQfmlH8hoM85Hx9dNtJzLEm87h1ExkEHklxvPaHKiw
YqABH5y1SfDVOFR7qc//VvcvmW4dHsb4GI3CacS5sMDqV/9a2PBS9JBV7qekW6OnwnmoqQ3M2+ci
/FQ57QHEy2leyzTof6xN9RhaNOXApa+74jcmu2q32BXZ0mmAuvl57J0T2kqPfeE8+3y608216N9c
yxuqflvOZR6GKXGc/rh09t572pAB1FFkgKaPwNaty5mgSa101Du58BTtPF9ab08V1hSn2o02ryAG
5BCxntnotkdboFQgrHBP38Ywuo4mA03fgDp4vpybYJ2a2LFaUicho/6v225tGl/LhrO2K1WNzNHZ
qtxEzvzgiz0UkOE6rqPJusqRJd5Vyxnv276KLXfiVsqrzYOUCB2aLelG5kyfhjUHBmmClMm/t3+S
wWF1Ur1tsfsV9Y4FCLDv3prH1vBlWfZeXabBr/9/c+vc2qagQB8v5y7HoVv+MwgOjsf7QI/gn/pz
dGulUGwIYbJJ2Q/O3J2h9PVMIQ562zKmxdZCOVg3q5lKZzlDg6PEtd+v4nmIdsxuGlwL5ILmHQHY
eDnbY88/h0hEAijfQghh5xQP/8Pa/2Vv1FFlvBHoP6+i/tyCC4B+GpyAXcKl9qZH5Afy/uMcOIR/
GouqLN3YJsNa87gFlqd2Ys/z4XIxLi3jMMU55B7ajLLaxt7thl3w0rB8jq5Cd7K8jOtyxT6OteLf
wKshw1MdOm54AGelhzY9p5nCx24U7XSsbGhqHJxZ2OI3Cuig0bXpxDvItWJPSDcB5ZBE1WB4RCP7
GKkTW/rafV+MvTWeIrJsbTb1W+U/zX1Ik81bl+WAavBFNYR+6btN/ghYSJ/YCw6dyV7jxQby/bh2
rf2zZFa3oBAjXf/sQlYLVF1DIwv4ukQXYbcMbpFuPWpD0J7taPfR4UT93hbQ2cXlzDc0GtqjXC8z
HUX3y7WdYsIw7JoAlG7Zlw/ou6vDhwa6LetHqeai+wipj1WewQISto9yFbVKfFXjBcwENJk+9FWf
Fx/yjY/VoerQoJpURdT6SeNGuX1EF9nqXbacVSxdxircYjxA++0EWdz+Aw3QEfMv6AoDN4mw0xUJ
rSrxdWycPH+FArr6p4Qgk52RKRR5WjKkEE5lz2s/njpfyd9CoRvwA0fTV/dhhlxxmDW5AiV0NbVt
nQSyC+1kmb0tjP3Jb9tjy30fShJDPm1pnQvqgcvAQi60R/OrOG5rSdukJIsFfPwycSzd5kIawJ4n
x8Hzfg7Cc1j79nBqmrbwTsyJRj+NYNo8ZsiVrwde5zxPPelvXWID0vmuUypsDxLYR2wZqqh5cRnR
aBQe5TrlwB31btim6AAZVCLEOj163uyRWExlH8TF4JQ/bPDlAyfGg+2Rd4B/pDkBy+JHImurPudz
2cmYRm3do9/CAlK6lF7gfA2WLrBh1l6VicXbCD92DDg9ru3Awhi3SRAye8u25UnXduiF9qpgJAfP
K32StE3oIgL8eckTpYZtTZaNFSyeAg+9i0MbwcdGt6r8NLSrSH1at4AFcbkAYIgOTS8awNXpMXro
fTlt597+P+a+bLlxZEvyV67VO+pGICKwtHXdBywEKZIStaSWfIFpSWEJRGBfAl8/zuycvlWazNL0
PI1ZlZmUlAgKy1n8+HE3rR0qZeflSY/YRAtg59FOiatn5BtfdqO+s5y2GqoAPFFSbVdKqvqKGj9f
IKCLpZL6m1v4nR8N4PiauMAFxHbRgs18aMznOQVLPxtvqaelE3ptvbiRMo5TbqActZJg6DIjrkQ+
w4UzlHDuWWNItc9jHVSdnqudzpjnbixIV3kXWlnQzkh94kBpRxf42lTYqNz1xpFkQ6RuHipm3Tot
jdeU+YAFCG/3bjWp/MvgVdkdnXn+spKhkY9D46mqicthqWoZz/3Eq+vCSSv9jrEkdWLIKtneGGBn
nDkXy8Ag0xnoKRO5DiWMbxoImw9k9qFeU4700DiET4mcHSEOnhpkBXNmiSUhSJSP65e+stR0lUE5
PEsKJVX6bmcjfApwOpjK3npYnLXRClhsCWXeTyDjKgoOQgUu+XSRDgL20dCcmcRG4WbPn1bZyfaA
TO2VIRe4VW/rTiIrYTKfmUfLd7LixpE61bHJsW96VG7py0SNnS03YpjkLMNhYBU2gIzoOSY7QkLK
GHqFM4sKFDJtgh0UpWDtQiFZoprcnQPmdro6AEfOoKDnuRmLbXhqOVG7Ct85lpY1Pzva0+2ulmvE
4EVeBDMk2kxYLDc2hKANHnCNERUP8tQEK+uu1gyi0EV/La3OX+MS1s9PBVRXROhoxxlOC6vF2+yQ
HnIgZs0lxMv0UG4z28BIIBK8DOGe2N9LPpEudKhjB7qFs7DrF3ARSFFp164nYV9dKJZge9ivdmJ0
C5gzV+XLuBRHf3aKfpev3N/ZvBV4uBfF+sD3lH6CtnhVbQouKR6S0qoe4eUu18BMpLgSZf+GzyBf
qGH5q92QRl/X0nMgObo6ML2DtBtxY2uFxPrFUHjjGqJ5piYamnKR1xWTpLms0GiNkHEGKzdI06qF
tUntOdlRLYJtYNV7XkwgR/h6oApzF2edDhw+ux3iqul1HsjBGuYNXP2y9qjrjuLszUiW4VpOUgZt
TVsW+JCfGoNc9qkf6rUpCAzisWgaaKfu07DNDChk3Thm6qLhpjN7JoepCcjqjrA6x+avv5lZLXXi
q8oyoS0KyK3nlod9Hhdgw3JBakaPhskFDA0ICznhjO5UwAmT2kPcQskLYGtBnHHfLxlU5m0+13iX
HEZLa+ePeZCx1aigdFNm71QmER39FPOhqO37zAsdsPi9Y6GsFvfKanBCuFOuPHCy2umemnVsi0fX
5LUIEOxEuWlop3jkj7NdR/1aURlq5lfdTZWtpD2smQMGgAUrYRsb/NiRPpRkTc8+zqlXxq1VN2XA
KjcronGVI9sVWPGD6TvWFa4skqc0FNy2TWLZhZeGeaOtMmnh0UGDGisw5IF7zvQkEMkbaG837RLW
s6Y8MgIB5DTlqq7jYtU1vaiFSkWy2lUDiuPM5xD4E6VRbnsuDbzBNlW45I2ltiCRmrINoHw8qiMx
8ziFapxAwp86+L1DNH0eHosGG9kHa8gKcaSN54+wosAFBsEBgqDPk9sLK49AiZvYdeYABglgneSz
ZFlWse1HFElPQ8X6c1bMZysR6dS5IazldbJ0KV8u4VwIUUJPNyOLtEc7VEpQ4ZtPJoXRU5ANPs6o
SKHseG3pRZdXbLVzB7eaqkYT5nSeq3BqumVIaoif5hedC4m3yEHOR+4tG7NEiGeFeaxA27ZCQsEw
DXE3KViRZBN2k3XrVOkWPhIIwZicVywCKSsTO9Wpbg5aj+N5c4thTo9iQr1w3mPGzlaHZwntF4wX
h2fZLN56UtCAcyI8pXkHAQQ1GIjRj02zR89u2XFnd6Aw4Smv7rEpC0EvgUJQ7rg/pOOh4syo04qs
bL2ToQdTSyhRng2vKmxitK3iOqADxzRttayJXvCe9j7oVj32wvFp1vdRM8yGaZHaBa6x660bp+mr
IqYrzPyuXAXh8o2scccAw6ZNFhYWHD+g2mjNZVRg6UMEUyqmr6BalyQqKSncTVVMjrmBxgvjEaSb
5RTSaYG+CEtrVYWz1brrZnS7ogryde6tuHLlKPYLFufsUKTcF5Gs/dYPTG7XNJzH0V6iufVxRVFo
KefM5qq7zWgJfj0qw5ZjW2d9llS81GPSNMOKe16bdIgp0rgKVrsgImgyTNISqZaKR6kcTPYISMKG
F0M9wDLLXRV5EKDhDpvCFXMdw2EoB13Bla2Gge481Hs3g0kAV6XYY4LSs8QHiyrbmVIr/iV1Bvsq
S1WlL+cCvCdk1FW9MVhrwghUFw28IqfFrvv9AA8ZvkkRFS6ZU9VtsNLKJluLw8xyg7GPHC+KCRJr
UVmRQURIXvJ27enk723HnlXg24NPo8GUaxkv9tTSEFVADkMDlFAqZgV6g0u48FRu4g0CQ+Cy4XWR
FCatzNcKJsFQVF4HS1zBrtlMkP73lwymwcNs79rZ1R1MXVU9bDzGSn5l2c7sRVY/m2+tnhi0AovV
2aI36RFkF+oizZW+VXeBrVlxYCIj+ACE8o2aVojlwS3eS7Ed0ignlpA7SUMklyGNhwaJN4Bnk2dv
5j73EFNX7n6zc5fmsHYeUhLnDQJD0IM/pkLi5gOJhSkhlKd6nz9VqrNe0hblYmBKt7bCxYdY7j6V
IvWjWYzdAdUnSeDwgdt6HeUAqw0XyuxuKkFP8oYCXmOkJTTwae4uAe9y2AY047LYFzod3bu8hy3e
0VtyJUPqVa1/maHKqmiSI4NYN2mD1g4mxO10cribnwntlD0Uo6xAjpRKX4nK4sPruLpLFniSO06k
EJjJFoM4Dp0/bGmgLqhoETfpVJaww1sRDTpAPkjEeEryAHxwuw0tTHnRCipdpUE2YQC/W8eSVaH0
URwFHiqim9KrahsWE1I+C9TOj14uZ3+rheqqsKqamSepsedjP07dqZ5lbSUI6D38y93zfTZV0+wm
mesQ9FNemWeJV9fNjDCUteJSZmTqL33BfXdD59GYa7/rJH/WWd6/LXgs3oHpwcdixl0I4xezZHPY
GuY1UZ9CTitpOpA7D+3oOjJh+Pj+lSBGXPKlYYiDxchuSJ3Oz8NaLDqZepcvgcgBXGKXuMlppAG1
641sRp1tKmdB+yHWFTKSpLBcGhrPX+ddu3aeDt2iaOgX3RUrPbJxgY0AWiUQfHO/EU2YlTPucKRK
fRYPcCA9EtUVdGUDAu8VveFS8T7qOuVXG5fpvrisszqVEXTwnCZ2aEnTLYEvpTr2Az1nKihCsr3q
bGbuGJZ5zA40L0Pv7Kxt+7fc9Kb9UlSyd2P4RzlzgtbBdq5QuWj/vSsEPiU2dSgzQWmW1bly7BEg
w1zla3NbEtm8UPjk2l+X1hnY3spb13+qzVDPKA3Rw4aiKokf+1md8wt3JkimVQ3rz7C2yAzNcb1S
SCZaOqP8ZPkWeUYPiW5et63047LXpN1DiH4kSQkOptwsJYT1z4LKY7slIy06WBbDYQm9vqZdaGEB
v4QU2urwI22xh7dd7aXuL5sFTT3aSKGajVnlPALRcNwBVrjOKCM4kUprp4Zshcj6kOcP69q2S9Qw
Hzsm4wA+d2g7PW0uPURJO0phHSluFk2sJkS6GGZYuis9ntyxbGN8ATG2iTlKblKvoP47mjMxx9qt
RLu1iAe2XjtPtLpZ0JTO6BKWNN9NFXWFBEZjrGHDIDrrPzIE1EIGAJRQm3lup+wgrwz71sDCvNu1
tWWvO4VABMEUS/uFCVyu+umwOro574jL1szfyplCSZAtZXMzwBzlWdOVAf/Il3wNesHztykvPbXl
Tka+yJL7dmhNJIW8EDVohesRcQSTQXcFjQOHqqJ6IZMb93By8e6bDtrEu6oREG8mA8u9xJWWjTIt
zTS/9+DpbgcNGv4yKg3J3eLsT8L9HmFFL/yrNeRSvHhrC7zATO2IZnhYMWcepb0UMbAXWgdLpYT5
RMrgV4DsB6Qan0+WRVpjDRP+qlvXVW3UAhMPe9cW0ISym5OuVyfxfPaZefHPMUHycVeyow2tieqa
7YJGK4KgNmQ5luEHg/Cfr8t/ZN/q039Bf/2//hPfv9aN6YosHz58+6+7WuG//zz/zn//zF9/41/J
t/ryWX3rP/7QX34H7/vjuNHz8PyXb2I9FIO5Hr915uZbP1bD9/fHJzz/5P/ti//49v1d7kzz7Y/f
XutRD+d3y4pa//bjpd3bH79hw+EsUPnPPx/hx8vnP+GP3676AUyZf+xH/dznRfePf/73l8U/oBXx
rN9+8nbfnvsB782d34VPPN9xiMO5OBvozd/+6xXxO/N9jI2FD8VhdqZDob0b8j9+4/x3QV3GXBev
g157Jp739fj9Jfa7gzfByhDQU47nw/7tf3/sv1y6f1/Kf8Cl6FQXeuj/+E18ty74N7rr+pC59x3i
M04817XpR5S3RaNqW7TsvoipvGHdjvjicbC1l+QZuhhaVq+OKF8sfzm7viEewMMhMiDAhitBFYTU
WSckv648GyVf6d/2eQoVIsskBRs1yoThAuVTvbVBn5+5t8aV5l6wzmcDPL1usnJ6FpX/FYchETyc
rBVQprZ0G0gI5qIkIvssbw92r3acswo93HrP2WLHabcg8tJ2h8Y6HLsBCwAVUtlMzatSmUlMP3yh
HbA7MEdrEC9QaqOXCz30/RE6ZZaZ7KCd8doC+2y1UDxVWvr4zF9l2lVR1vNr45VNOFP5fP6/cfR+
hqAsRCN6wOwtyAs9rA2U4/txnl0qaLTjG9Qry4hUCioC+OMPGmzbRLlEbkivDnBhMID/mymYV5ib
lUzg5LY3RVnfaf8tp/BdXut8v/ZtG5HmASu/AMD8Z72++pn+2vZYjRk9CErkTn0x4V0aDMK3rled
cYtrb33K+jJZpnzj5+mFWouXwu1Y4Gl1ACJ8z7FlGFi92nj1+tSu60thCizAtrejXx2QIPpAdAWJ
wVeNnAUg3mTVX93VxjJdVx2nGmXUnPK3rsYM2R5Rh4IHDUjS49dM9SV2avgaOJiApp58t70ULqb5
GpKhi1TJJ1hK12+WauuoEPIFnQ7ScwrrqLy+zdzpuDR9e2792sCziyvFrb3u6j4c+/IlVVlEi/kZ
B3spFC2B3dJt1WRbt3Nv3MmZELrdre6vaS2BX/GGJ2RAhTgLoADunIZ0LqYdsPmAZ3STo13YqnWl
IWzQgMNU5XuVk/sGvl5ed8L2KLAeXp8mPt2DKf2S2SUHfmAebArTVOXj7msnKAYIR/FN7hXJBK2J
ESkvMc5yatqvZMA/9JX+utgemDP5Eck9EES9Wp0KafdYIjZ9f72fROz12W423a022T4FjyS2NX47
H+y3bLox96M12lAOtF5pQetILLB0rChuqOFIQGQP/N4DwzR/G6m1lyiRBPQEMl4FXu7cjbp4sxxS
BX1XfUVyHALdg2wp5tLaGLu/nC2LxD3JIjOILiyH+U041bqBwcN9wVNYSxnmhNB1qGF2Fk8dwKJM
e5duz7aygkYK2JsOJNDlG8Ftx1v0mAolZ5v52JBsTiMmXuGU1QfHMvf2ctPAYgcCS+V7yq0LaXBH
CkvcWs6V72M2gYgZrJ15VKQ+SR/ZV9lPla3HjVPBkt2tYORt85fFpCJyapC0pyypO1wZetGujB7S
yi63zT1dphpgK5sCsrhXs2VfF6OloezQH31fWMEKZ92obaY+tBsfdu82rmTG6iKA3VmfiB4fAm2Z
G7uG7NAoV/g7wyGDn2In3AU+F83XEvtLiaNnsyUt2y8U5STvuzyoUYQX6/gIDD6BEZoXrT7bZqIA
ZmoAYTlekGf+psay0+JleZTJhkeoCr/2KS583QhMhb6wUt/2OEFl2z9qok4FN5eryGKtp9hz1BwB
T4S7YV6Gpa1e2KpuoIgXNCp98O3pjfMqjwrOrABZZFf1HglaeyEBQEXI8K8b2ZOA5HBRcqrixdXZ
XuXWRd41t8qZn6ycRf6yBtQMX7Jiuh60fLNrcUddep3W2dtKruuz4qmACspGeu1JdmXcNGBHMmkH
plfjxnTzjisbjpCqj2oY8IQj1jgAPFcR2IhmU63BWJT6oNFQBy7gnFB1cJYr7aK+IJtUWhgRrGoL
O7/A7sR2WKwsYpm+7QwCqnW2V7B3bl9shKEwJZNPQBljNo1XdML78Y5AvUm/i8bBVUZKwl85JdxW
KEXhFRDCuOwFbfaBM71jLp6TVFmIeoBtI1/NR2tRV14/B6vTkMjKdL11neGqXaeboq0cILg0sRe+
hFgReRwVPmlaS/zgWiZ5UyIgdlFW4F/9Ya4jr9XwbO58IKCG3zqrGGCbVJlYOuq0tOVh9RFUF3G+
/yFsFlglOsFMQfO8Am+s4AM9lCoaXS3DrOoQfnAiW2yxJU+ICDVGI/ralzh5KHxhnOgi5BZldehq
g5p7KpGloAYH9b8hUgeAUC8oh6FslNHAxu4aJkf9lYWHCsbYj+miTxJBb87m+1U4O8avsc8J3820
T9K+/Lr4RYtNc2/XYvaEPwjyQoLUl+hBU/LNiLQ4uzubMLWK99TjiZ+KnZs3B+rCKaRZH1D17+IG
HpNXqzUDfML5l920yyBNwVusI3T6pkIwSqSN1JLfoNbvIzB7ISaNDGSTFcihtd5XaFcq1/gRB2hO
VFYGWD9KcNlgz+jhEuh0ueddkeTCXgPSo6Mo5iNo/ae8sUNJARwPDhLkhCsQViWwYJ6ZOEWFF/AW
A0BbKRoCo8mtuPdzFc7lAOCqEiJKmyd00/fIDHnA7O5RetkLkfVXeeeRCY46KbnGmcoiWw4YQys4
VTY44RK4RY75L2X4NS5RH0gOST7ojOHyDiTqlPtUo7kNPbiGBKn07+vCs4LSq0nUGDh+8iZ9GIC6
RtOCIQ0kemgAVY89KwYRt+MXKBi2ofT8KhIaH18imDs2xcCV1UvEO0SrqptUBNfqiFKL7Uhx19QO
+sECY4NqO7TuAca5fWSAU59jMRpfG89bBvgS0q5Thsu5XoiWzlFm3FdCcXdJIXTsW/PB8gwJHMxN
kEqdd8F/SIr8j1qJY/GKhF6/Dx8bhb/0Fr/8qf8P2wlGnTPz6dftxG3TPQ+V+dE69H/uHX787o/e
gTq/c5d5BIxVn7r+eTX3R+9A6e8+FZCPh/2gz+lZQfdH74BXOGA7/BKhHqPkvI71o3dwfmcgXuF9
UO373IZe2P+kd/iFboX7kQvb5TObDB9drEBc9EK/pjaQOzv9oilNrA6c0qa+8OerMfOjP52lH93L
n7uVn9PK3I9sWIX16sru7WW3wmu8BQhpjwT14lrcF6Z5+ftj/EJECU3XX8lAJAMmVJHMQLfzZl55
xPUAkNSJsiyLp+UlhcbeVMA0FK4wK5ZPhwFDLAxMPzn6+Sj/bsfw5HGXux4asb8evXIUfBw5ICFS
zkmtJLgSVlh3yM69AtnwRDgGIUCDwfMJkbkO+jMviO/cvJ8d+QNMwXyrgPMZJGUtRHSvToau2AlQ
xLLM7EcynebW3bvgHnQWBGeW8hN60a9uoo98W8lbgKegD+zMEvtX4yUEix7yPNT3QCg+c0b/OQLj
fmTdWjS3h36t0x1A+ajhfoQdwsR0Vxl2Ocfaj3LJP7t+Z07XT87iR75tYYAyQu1+2c2Ol6zGDwoI
l7LUDkRWnCqBVixdk4OaADHcCQZISnXxJ7fO+Rb52aE/bIU5q4V2i86QZwX0PpHTALBadNm2QPEn
UKk1Pc4o37ce8pRDP7l+Pyc0ux/5uZ6/WDVx12EnbQIUwI8YWRJrQk2AR4Yv0FJbbXCf+Cf86V/d
pR+JuhMwca8dPG/XPDa3xTcrC+YlBCkpfeiOKSZXn96XvzqbH0h76P9LsHFYu/NhHFuzO0V1wFCM
nG+fFREtY9ABGDe0ZF/IpwGOsl+EuO+OqH8iOoo5tcycdvUOlaMbFvf0UR/r/JjfFi1McU56Z1/M
o4vsH8L++TV1LvKgutRH8NWXfZEGr2m5p3mc2hfTQV6KMezvy5OwnqcDqNMBYmXGju1zfVnfVGPM
Ihm3iRBHK/bDftPhn6/LcjccvYY+nCeuy4MVT8Grh2YiKpfI67cDu+h56Nvgsz0NN9NN7x1pTMP6
AH8O2ATvythsYRm3T81u2aAsCVm6MUl3UccD2WB2vtPbTm/S/jU/dpdYwVEXw7a79G8cvCNI5MFy
p26szXjVnloXRINrnr6UD+yAScuUYJ66r7cQOQELCDDtG3g9mEp00fTCOQLGJaR/imhJukQnbrlH
+7H9f3ywPsRkOivIEFoGxr6Q83AHzMx4sXWHtA2cqTy5tRfRFCsIkx14+LoAZfCTA5/ZrT97oj+E
ZIvNmEQsBNs358cX9H0XspkdWGqp/TVPi6CGCWPffS1AkUsRVqahOanCBr9PBMOnT7j7iyfhIxda
OoCOV3tKdx7fEyg6EOWHI4RHZ7+86Nd0DdBXZn31AFrTPlUti2uRXaw53Nn7HoO7FMBQQ4E1aEze
phk1LdBD1PsFRKoXA47CmE3+ri3am7KIusyXwZjZ08XsQXtR8SJuiy5CThyj1q6uAFqAPGsRBZYW
Pah5BGKFIa/opzLAUB7UmQfXFLjZzJcyoztYpuQboKgsnEbzVOj8ql9g8DtUWVBl/LRQcTRaRJCY
bjdMubBtWiM4J5cA6S/zSUdYr4pUkd/W+XkhrT8vkqrvI+6NKfmI2RoWjGr7ytczRrUvmfeVDp8M
DX5VhnyUHAUVwK9426S7tMCa76PvZy8e9CiWAsOeBmdwjdHd3Bjv6K0AM3DFEYc/SWK/iOkfGeRj
jkmmAM9sR9P2JWeYLXogkDGUAKkbFZm7RxsDfh/7LKb/Imd+ZI7zzsOuGVHpDswB/GkCyHGDm/yc
NYO6vsknA5mPG4jHIbwD9INtzyfP1/k5+snzRc7P3Z+CLUh3tloyK92Bl3TSWInRjYeVLhbljRf5
cDfl634S17q++eSAv/pL+V8PyJmaeiY6LMrsGh8io333BdOo7fmilnUWS+s4ddVJUGRqx96v2YW/
+/sj/6IC+ih2atD4y75xyovJ8/dw8IhIMe1730IlYPYNvj+XQX9/qF9VdB9lTqG5V3lDVdi72pBT
npILT9zx0sFj3X/xHI3KqAhAOQmw+fpZ6WP/4kJ+iNDL2neaMZ/upnTYW2cV+vnG800EnYIYBOJ9
gWiYGvfqDFYIfBRp3M+CNDSufnHwD1Gag6XKqgIl3zLtz3SCtGo2HpJDWZ83R84MZVYDegevPZBy
OOhc7lXlX6kuoG13qddlv1ZwGGvTp4bVB2bDYB0MAL+AqXoZWsPWdjZev5Hsou03db03K0JRIruN
hatHN9YA7toIIqa9hX9uYKMy8AC6LAQwcr+FEtuYghe4YJzi5OfEHeYrFkFu2LqfmxdenRoUiXky
TUnnw7lxm5Ht4m4xdXXhmLLENRZgAqtIHBR0Fnil6d7IR2Zfzmqf8kfBb0b7zl8eGv4+8HulbynI
siyZ3Pdp2Lr9bup3RGwITZTcEpXQ5fyh+3zTLQnEKSxID2Y7sL9EvrWaDYDNoFTQ36UwfW/sw+QZ
NCJTuWAp19qWjF2Bs3xX2t2B1dgmStdLgFx7Hxj1CLzVMViuBdGWFdNGjv5uyqJ8ai8XI3dryW6h
9p6MZkfIesm9B+Z8gZUuWD5mW2XIoXjch4bvy0psch+Ikre8UeBNrmdu/SpvgZ1575DbvzG994UP
lxQagKxy7nymj5qp18HP9y4IsZTPZyBqZ3onzisAgwq02BykGN+KqelfYau38VHlqL6LmlI/rwTy
oF6RXxcexgerQczhX1RVJmsLMjxkNjCrAXJXeuSArda7snXBngpE9S0HPMf7GhMXgMjvRbbtxk3l
R9UE7mXH5mM+enEpuoTU4jxqm4N6drZthqZu8UEq15GQ3sUMimZmNbGy1xPkrUIPkNXUzICETCKc
i7ao9l7jXVNQ7PSwAIICTNyChIORX4Z0k9tbUItvq0VflVjuLClHeUJ26Zl15ibpAg4rU1foKe8G
+cCkycDcQk/gAh/HnOxGqvm10TWmCmTjrw00kUdM9PujUxHIFJagfbjLpSm8b9xebsfm2IJXeR5q
A+rs5tBVznEyW5sUF3PGb+TCj6NxbufMxWB/AQo8RJLY2xx0XwPq9hBIx5zg1Iq6UVxPZIaEnQz0
6uxmMiYCeAVTdIt1hB0ooWGKZQMnPykDFpUQe29o9+Uo49x+spoUz+9ynWc8C1Bup+UEaocsnsEu
2GCRAyqCGCqSR0TWQLpuqIsTdYrP8uTPAw1min/NHmDmd0AUx3HXGriHL1uvnaLK6uIi9yJ4GCTr
u8LiBFzkE2xBXGBx4O8D+nfNlf8zTTofXe/dtALdrGfTzmMqTLP0mA14wNW0qUtyyUbsk/ZVyPsB
c7nLXtRBrW7TOT2v+4JAdNsa3FquF7pZGzUA1ElDMBPE5qTGXEmBDZZuIUgBXj2kpBjWJUB+lzD0
5fqu10+EoNqBDYAdA2PezOBty7M4nWclYEZiSUJj0trHo42Rqn+dTadG30h3BNu7Dd07Na/h35+C
74vpPzsF5/XUP1cKILJBMQYG1SzXGBPtU+iu2HeaPCHDBAJdp7eMMZzosWiyhIs59b4IfdSsBCMJ
AnLDsiMa6zBYjHJAKByKyLcZlH/MpWqd+DqX2SfJ97vw888+6AcQAAghqO9CdvBSYLscSdi1hohk
c6K7x4HfEP+yWyUoYE0o7evOpgeMhqGkNBxghLJRsxt2BVjqzamwj1O+n3GTYWuBtPCOw2nOu7AC
T2bkQVc9sgG328sIkntbpQkmiYFs3WgpnbD3wZiTOnJSvcGmY9hPOQZzQO3bDEP9uD87ognM0BEx
2vpOZXGBqeGZpE/Ya6Xezy2AcEhYDHncLxIrTS5mUzIYuAq8jmDCgan38GzNXykodLN9aIQIbctc
D8wAk8cYr7uWw67Kd3Z5xW0MvSBAQnvchdYSYr5+qB+WZtjUtrfx/CyCfFHYYuHDlP1G4+07WwRL
WsWZcjDUedIDKPbuHUf25suLi6A7rt0nt9V3S8ufXa0PBaiFURyT4BfvyoNX0qTWK0kq2zmBwpZk
sg9AWhbD7VjeZzP2EJanNr8WagqzGa20M8br6IUwx7njY7bxqn2ZRb0swg4cfTRZF7NrbgW4ZEub
h1nXHRmo8aPE/I2NofHTpJTdlS8hvlDU0XkTSzmg7Is0sL0pyj0TMRDl+rOjyADavczidlq3HHpo
pSMCaAZcSN/dSruNSoW8ikHB2tZxWWQx1WCEczf4X9Sd15LcRpdunwh/JICEuy3vu9p38wZBJ3gk
vHv6s1BUzIg9kjpm7s5NiU2KrCoAmbnN961tEI78+/K7DXr+u+v0MW72kTS5tEv3Vvru13R3SvvM
4X0U3URXp9ml7nApI+/eaOWPQouekOzBazsb3LgkSC9mxfQDu7zXKwb1Npt41O4mW6WLKnmuQ/lq
ZPXeDhrkdsZKk4x/9pIlPRaS6C4gJ3m36+oEjuroampnGkgq06+tly89ztIpSFbDqG3dGA0uT+OY
a3daWt4Vvb0PkIaGZcW8snanj18kM01g2CNrVmu7Gc6F0+7HqNhFjY+pTVsL/lsKm167jZKmXcUv
5ewLnjNm9ejHeNgqa8lPtoMyXSTbxHJXA01En07Uv1/mm2f/7y7znLb8ZZdTgUHTgPbVISrxmHlo
L4v6vqWA6frdcWzuBo3fZhxrEVgYOrznzDcXxFyLVG+u5ehtPy8rmn9f+rC9+Qz8y0eZxs6XlAC0
vQv0jc3LPIrxrh6VTjlzTKl/td9wOp1Sp38i/N6b0yMTyhL3aKF/54YsvLK5R1EpjOVkSLEcx9cx
fZ6aeBECdMj67FvWTnvK+gc6kEs/JQZ1m4dJqfhgYi02vF1v7ZvkE8rzPyTz9kdwu1NIy2n61GYE
uKQ2Fr6ZVLQKe9XoSylXXWwf8yZ4QQF7VMPRNrXV1LSfmZv/8c0/5CcoqPTIrTraNBSER91Ylbl7
VIX3NZPtMSwxWI3d0RyD9XwbvTg9VtxWDYPmJ0/V32fZ9kfqe5rrtmZUgbOPM+euKvyjWdJjbZOr
H1PjV1Qr59pVb10nFb/8+3v+fQXD/giCrxLNE/owWnudtDanWeS61zmvnysnKaFJHzIgzfo/3l33
Q3AgItG4s7RuH9vls83ebPnpprB+GKF3tNynLCpWynJmKfRVs8ajE05HQOWfLNq/z+ztj/D4rsyZ
dIBFej9bD/rM3k7tZbStVczXrBN/a5Sf1t7n3fZvtoePwHijm8ZwasgTy/FOx1OIfvdZ8B3nK6u1
2rb6oy7d5TDLoGWNvSiyOQcITT+dSvoP1X/b/XAO5EinGtOc3H3CaYldG30vltSEWjnXs+QaNw1q
jZRR9YQeCR/r3x+nf3zfDxtjmnZ61cvR3dfYaBm5OK/d0n+pDYcAZwIZ4K7sHPx5kVxL9en1/qdb
+2EP9CIdHSkdXOZGtshOol2dv7gjhYGY+ptmOQsbGVxMyOnBHgkOOTq8IXjr/eZLa8bXgHq0WclV
4H/W3PqnVfWhypKWJh7nlty6SI2vfhesa2kdI2FtE6yfKhNHVGJHHSvcJ1f9nzaODxsXHlq6yF3h
7Xsj/gY4F+5qdSgxILJfuWa4NiJrpdRrRDL8yTv+fambw+73U6e2gsDSXJ5wi5UTAXwxmHnJJCw/
cLF61dd+pFhcvJXOVmjB/22v+si4z8LWGnrcB0Ts3TGYrGNMt6xlBc/bIhC6o6BZqXPqfvId/+Gq
fgTft5aRpvhStD3Wg+O8YSjW6TCZnN7jETTawpcm61dfWZb/6z3/VzKPp88V4/8/aTwQYP/lus+S
9N8E4/vmazr+Vddx+///VHW4/7EEx6HrzhoN6aLC+FPVYf/H1qXroc+gN3GTdfyXqkM6/0F5bSDj
06VpWXKWgvyp6jCt/0jX9AQybhuvgOXJ/5Wq4/ddxxE6725LS0gphGXAjf59LWBqLadmlnpPCst9
Yr0z89hfJEE/LEQw2YsOTXHlmE9SbJzcUctiHhyf2vbWaeWrK/ql0faPlZy2Ux/8rMv4s4G0t679
fx9DDtIWz5CudA3hGbZEU//7B4SEb3gCCMUCn26xiCUqUCd3CzqEespmiAhMGWgZFtrorju/PoQq
/k45raWVSsaiGLuxcfwwWGX+KA+ZBMkQ8I/sVVH/8Zdbfv31kf4qV7Hm4+G3T4p4H4G+bemmw72z
50v9l2A2FfMdZLDHYvKG4l0FzvvE+PGzsut6G+LW3sdBdT8WGk4sIonXyRfWsR6pjRACpxs3UMZO
DwVhfyv33Jb83kpTuHxTulZtMX6pgn5nFCRGg3Hv2Fb90JjFU1CY1lEneEcxikh923jjNzZwjDyt
v69LyJBbP4zylanVLfrHN4Hv7gmNYrNBqX52OOyOfmtrm9IMGD2TVdXScDRrHeVYS1HBqUM9OH9o
jdteLTgM1SKfrfKanPpHLW7nMTXTBt9Pdd+0cftZmf/3AIQ7z0PumsQOrByDudIf7vyEnFlv+mpc
FIV217cxarikoHqqtAGBqoMs0vf2cenvG5xZp6iynsYwj3exrqdLP7bHe8dt3/79Hn+IrufPhBFD
mKZrS4xqLJ3f73GZVHoX5SOMlVIO177ShlM+TS/FMDWXvhHaGWFfkE72Q5cUf0xlQqWFcu2XTIlX
1erikxPsRn78/ZGTbDWeY6EZQ/wlP1QWqjzCxJjF9WJoRLGenWXnzI57SmhARESj3ptBTlezyUSH
PIMqVSGzZou1UO4HvyzeKQLowANi/ZAl1l5Z4t3te+9NxqpeMHryO8Bq+9gMQl+6QZaS2MbGQjeS
cA/LTiGKHJ1Fjyv6mJtJtPlfX2pML2ijWFQOG9DHqSrMOzaSchAt5e/iRWILXxX6iNAxDL6pCeqM
OTCFI2vHZ9f/KnstOfaGY2xys3GWmWJK0L9/nDm6//1Ku7oUjouMjkHPbEi/33hv9G2lapSUnZfl
+O47fW2wRq9jgoxb6vEVx7Dc//t7/o+9TzccjgDASvMKYEzWh0Bl7KY4ZrPBLK/yZ80C/6zMubrW
SZZiM5LbDj6T2MOIInXn590jRStvw1C1aBOlb1YaZKdU95x7zG5vhh76+1CniJkRcS///ZPeePJ/
vTx80tm5aZicTWgYvfny/WXvy0dmNuqSqvBoma8wonTqWLp51vXuvc7hZS5EAZap7AvzWSqKKYHn
P9h94x/itn3XRDwt81r2x3YyXl1/Zj0x1HpaJy4rqs7MQ1t06kJb4MHt2oEtvj5UjZfcDcXw4g2i
vlhAKBZjo6vXUZafTTqkavXh5uuzsBL8B3G4FPOh/fu3ozAdDYnZwCSrEm8PTGnbN2Z1pSinHZvI
x38/Ok9+ZiDu11QAJpBijciLn2LMjPv5z4Yiwv+SG9pROQpvgBlp6x5h+RpgVnkV/rhqSzN8TJT9
sx2N+OR0k0Pbz582WdUdtKhz7xmr5aLSVW+0XnIGoMRfer+vnzrX2U7JQKlaDM+kw/kmPuHwrhGO
j95O4g9BPzwFM3bHOpSOkz9Szrn4DGLf1b6hNqbRc25aSbILRfl+O7mYXcHwg+SsZb46MQl1xgsk
NF0hIjxl4Cq8wHxO+3rZCTM8q6wV1InZ4yof13g+ZRg/9T7ZFXXfHVy752QqYCh5Rljsy6GyHuvR
fXIxlG5SYUN8Lz3zVYhy3SU4OItSNQ/smtMdOKf9ABdmV6jYo95bqkvRIk53jPEkE4bhDl0nNtOI
pTiIh2oXW4OxqKGYn4O8bZZYFTy8zF0MHsZkcEN013Jy77XeDc6F8eDpjXlu57I9IA6Y7VUaY8b1
JVN87XDd2jK+dB3OXzcSaoP/Sl2G+cWa+qXnJvUTgIRuAUBHnEYKyPVGl1pxaCrN2EkNxfzU+P2x
GI03zTb9o4EN4wivS2xK6YNhsirv7vZSQp5aaz4BzcDQgBXjicktc/GToOyQWz+CJPiijEbdZxgO
j5ntV4syKRnK6BvOsivd/MWo2ru6DcQeMxUVXcswz6HvYwIpaIw18qfqzPK9dYMYiEwTnJQggBJK
g5+RTtxvfqWYewJqRt038Xvde9lTbczW5dsGYzGNjvaGU90z7KjcWQplTG8Zq8gt9bdgthnbeTXd
N7KR3PIyWiZFbmDWp0TidEa/cRqk7NqY/qhyWd27xZKmaLrt5wc9VTK784C3+765N6aye8fwFy1M
r9EWgajnTlxXnMpo/FYo0/6RgVROkU3cFoJrucFDHexCpZJjzbze7cAjDNPJXYlbICSdyLnTgGRt
DK23djDRUQlZ2coYgnypbDdbWzGTPgL/CqALSh/bVX9g1KhFX5+ogmlkrEsqAE0paInnrnFyhGw2
ucyTvVG51c5D3YlfW7KrzTHc7a+Wjunca65v7vQgpAIYO/ZRs4uXyOviU1tY9kaVPlmYmN6CsJpm
uES3nQ3a60hECKlKC6WeF1j8b847UC/rSJ1eBX1yyuaXMTRxpleMRg/8fFs30nq8vbdobJAyAC94
hptoq6VYXCIoOwvs9xOWm+Gn7sriHW/DPDDJaSj159UzZ0qzhH5ur29/C187+aipbMbLNz8jw8WH
FGhwb3pwewoXPYq3xt/dIgbYHfminhz52E3ZItP7aSvhzJ7BOow0VZjiDtwlWuKXYEfRKeJ3VXho
zDZ7SjozexyiO5qqzKNNOut4+wZB2z56dbupcrc/Z1oXLVAJOdc2ieLFZPnhS+5jUo+VPqwhMn+P
oaEt6q6qtwnHyrkoJzS2VnWajDxftjIB6RXgaPGZ57suIG3Qwb43nSKi65J9C5QlX71ifC+DaI+p
a7xiPExOE/SfVRdiEsEisi7V1B/ccLpgpUwvE0DATew3QF0iET8EDbFn6ym4wf3EJMfBP3oNE2b8
70E62PsCrBxNh+zgF6U4prH2haZ5T7HMyVddHw93SFKiTU+p0h8Gd+MEfXiqBYXYfrCYh44o/f32
qzoL+xdr7N70aJ8ivD0jhs0vcmRIzK/j0c1re9cEtb4OnTzaQFXpnpzAK5ammTwXyH4eWH3vjjWO
m9JorK0Z6cEmdoxyIy1XzeNmUF8hLDxSevGPjq7GFZbQYuljeNx02KoXhsPBZA7fIksO2wBU0mPI
DDLZQdxi2VARKnXraBZmvmhuB3wSHBqGHB9IjfItcrtyraVtsoSb5Z3NKMSZNOTRVm+KrZEUPb6V
5I8ym4pDEI8NPkM9ugC+wOcSNHjeuhcxW9ygVBgH4CHsL+4QPAD6QgjcmtWL7yTf/JqtvKkgnVpF
vunMHPpO2+cLv6jCR11z1gJ0fZ2ojuE9tb2xDtVEmx/yEeZQ4EBfIu1uaPuLr9prVWcscqMOt45E
UdOZqHWUEW5R8xBohZpen24ZF2w2fE2BWCaR01/rVK4hYdQX9AnYabrE3XWNu/OqNnlPMu3S2xzA
sZnfCXKGbaGZF0t0FaqCoF85o6M2bTp6J4pro9D9dTF5xcrzu1k70ltHvx8ywGjmgHvNGzfxgQXR
XkFljNeJwGnjCkSybu5tbR0cLjDM8ACOLd00GHIDpzEfCvKkVRroHToLSBm4r5ZtU+xCB7Jl0iWn
20tv4tTOG7huKkwZW4NQbmeC/TvpZkH/OFbHyR3icyqghFhJ5K0zq+rPDPkK61Mxv1iQgOj7DwMw
FLd+sAKwKKrZRfGGql4I86Qzn7O4cHeZ6d/FcUNk55XommQ2INb0gucERzZTYC5xDl+COv5dH9fd
HR/Q2dTwOx/1MLqrkBB1KljoyvC+9QRPS3e+RPVgm2sY8MkpLL3kVCURTk+q7iXT1R+YVrmmtBc+
Wj320AlK0l7FdrvMevgXwAPPvVW01Dum/gnyZbGADZNuYr3QVtFoVghx7HiPtmQ/wMI4idKtTlVg
fQ/zKrtAPAGB18rHulfBqsDYez9pwXOZO/Wy8DL9AYBqv04yPdlldp6s/LyV9WZ0cHql5UCUZzUY
whN1NOZ/1nYsfRm3TbPth1qbHTbJCsNnydeLEImxy4IV89tjgoXslQW9sVWbPfiReKL5ld1VfqEv
lFnPu00c3GeRyXOAWt1NeqbXFg/DYCf3k3Ae2wC79y0b6NKWTnoQEKz3RX9l3CmD1TKYJ20BJaMd
cN1nurGNIzLFO93vph+dSzSlnAOxDQFvMNLHz4t8peavbubBwzgXPEAwcgzAPV9OpX2hoZff+VP3
BAoxWodgdHaW59VXA0SrSjforNXFtmvOOwvmd+EjlpjQOetUTE5wVfoN2a4PczOiX1f7Guuvj7ax
nN5cNOGuo+Ubo/J4mjrVxNvOriQ56LTqyrReV9ixt3pnG89TOtTrJoueh6F9MwfvAVoMgpP5NKrD
kDIMvCBvfKhEGByjiAkjADKRGUsfLTZw0M+y9d9rsdTybDIkIWmuuo5l2x9V/55N/cLU0cvoUXQQ
k2tAdRzQ10+MYE614YtZD+URTN+hLMN41bngXgkY67vbS5A668aSwX3dVt9uFxzdB2rBwrb2Rl9t
43T6pNgxZ5e/5XS2g2tMOHxsg137Yz3LgLyb+i5juMohHZep9IKzMUX+rsaTemYI/UViyr8kbhGs
lRyH67+nlDdL0G9v78GepPpnebjkMEl9SCndwgkBacAOSBidvOyLKNwAx+mWkd5WeFhFtYNzkJIa
u8Exjrz64rSbEpCFKjaGp7xT5+jTrnVhAZKdGKsQ4OBFONgf/Dj6rMx+m9b2+4eljUAtxrNc5G/w
PX7PEEGcyQ44cbWI9IzgHDX9gv7YNCh6ro7dHUFgPpQG/oGoCbpnOMuLdDLM1znKOSV5EC2dLhsZ
z0gQyZaJkAZ48MLIkmHvQcfauprlor3qgQoX3Y8+qrPHrK7JZzo/2oS1sN4rx+OQrDRimEnbuKEn
PyvH/Y+n1/NIfjE/AJozDIgkv3/FXhti0M3ghW8R5TRwUi5HjcKS68GFa1XeYAPhadWculzLXPOW
FnMbPpkGeXP+/H6hPWnxYLgWb+NATfn9U4TQqWQlnWkRVvghGBjcNbhDwkXUxe59xbyRCugrh0M8
eXTPqGwDU6rKA7NIlqFrlz8mjLFsGlG+/eRx/Vj91bk8tk2ZCsk+5apb5fAvFZDJGw0tZxddVFTK
Tk2mnxDx5Zegn8FiQfSodGaQ6QYJXx7h96tiybQVOEqZI4OzcEz1yZWiiP9h/RrCkDZUJ1ealFLl
xxlHQahyu/Z1drW4dpHYb3/VGLylMTYFmAm/P5R6W28DWYv3xi2+C8/pHus2a/e5l+YbxFiZCijA
iSI+NPSTDlpYt9PCs9rdNGjYJdP8PocAdQY0B1jNamfihbGgOue9hHl6SFo1LQKtnq62r36CkkgO
5eA+1mVV3zVZkN3dSuD2F9R06hIrcA2weefajyZ3pdugzIl0+xIDVtrdVsYt0XI7rSYNZXlMQfjt
V3HpV0wc4SXZRnAY73HvvHNtH9KGsqzS/Z5c8+jmzezliORTYnt3t0pDNTXpveG+oQC9RXpTHjaL
Qiv0p6AX4zptegLVOcXDQvKtGkY8flZjPkd5clXFVO/93BMn30UdGpXon2t5waotL8ogq/4zF+1C
c0/QBv2BTGNdDA0F7AqJ4LKqIUW0MIsXcESH7zL/oyYr+9l3SNBEDlvA9LLoqIKkuetcthPbE/t0
anFQwhh75aJL8q8IBtvD7asIzdt1Lo4w22C/0C1yiijE5R6ZVoG21SsezM7/I8UYvwktFLC5hjKq
90T5IFJBmZ+pjhw2TrhJpe7DFI8Bx2jFz8bUYeI60PfGbEb+GGo9uH12rrzqwU7L8asE9LggNPVe
YU+lKNCy4an3MKDrQ97cj9nKHMiJTcr3ayDM41sANh2Hvw4mZ0Kq3s7P0DgEhG5zTA7J7GnMKH2Y
U7kLE0G1iPU9E36JGNpqnc5BUOsgYFROf8Ko15xl7R5N1NtwKB8ANwxXp0mHkxGKhh6PV52appWI
FBI040w5BkOcPyWJkz3RCPr12Dia2OgYC57nOvgJcikgXRsbXBx6XxIFsd7Sv3uMw2K5SnEaFEak
KTP7QwWSm9aEDR3eiBa5P7GM7RFCRhVfGI5W3UcUeyqvc5bmaMlV6SgeldDceHiaWCQUtJeyrL6X
wjWeu3wKLv/1U5OhO4b2DhTD87xrPXYkiN3gvLh1y8Iw3EU06jFAQ95EaDgy4141PKjjPQSQft2n
6qetmc4y8aPgaA3mwy1z70l6D6GcCDkpE6/A8GqbSqRyI6X66hnIxSM9RnFrdsMaakS/D0vgM1Nr
TXcVtNPVr811UiBTHWG+JqB9jqMLWa7XglNG5LPAKp6yAPVsXp/6MrUma93lfvcK5foyJLJCCwQ5
o4+NHxl9v8cwJXMuGhmsyRu2IMqtx6zzOb08/UcZW08k/vISxLwIFb3agTWcrIwnUR/Fg6/hOuj0
lq6VXqEt1YroNCXgi+ZHoOoTb+MwEmfaQQF9ck0maCNEHosF021rHJQ2euRkOgyyFSdUz+9/Pgml
04Jj0b2lCokkogiajoHarJjvrR+iuS+sk/L6di80cW4Qxlw5dTJ6AD36lLhl8QRTsI2NCaKRSJuH
MKi7JXgexgXI/n5oA3W+vdRVqZBXs4AnLzX2ws6iR8Z6ZZndPQ7AO0lQ8UPoc7CiZVRwzbqwtnkb
/MGA6OFMC9HY6+6Gsas6GB4yc3ei/XI7lu2GbaIf3K3dad1GaKhdb58+mwTGAsB0t59A/CSQpeP5
zPS7fVy5PiQVZ3hxDf9QTBiFblvt1Pv1mo5XsJ+o0x2YOJzCt6b26tqX1BxGYlWhbyqrqg+39Dhz
qLS2br38tVuHo4G+2yyvYQM4qK2N7e3NaxddtzcD6UtEPicTxwiSsGM0x2dl6N4LK5YHxrf1LB6Q
4QWOD1ujASkSObFtIdiEzHt2xc2Vn5XbgeYaHCN73BJHrEUgk4usO5Z7YH21psZ4Bq6aXcCifp0c
JzxWAiIQNXbnbLBGzqau2RtDxPzeWPrH1J/8o1W1OtBHnBCpX6h9KKt811hJDUckQixSB8UJtmC9
avIWZ0k6wPcTWrjR6ghlsnDjB5j/pCG3YOQWqc/VnAi2/TVuzGlLe6l4Lxz2tKlq7YU3DPnRBTOa
WAMroWzGetEQU9MfMB+Fbh584txt6Vj5AaLqcWzV+CWX1GrGAQ5aPIi1psJioXXJV0F9ez3UubZN
i+QFl7GxZqYEGi0nTrYlIOlVTlf1SMn97hYkhX2M0tIojV3d16Aqp+kke5lsJWfsJiiwhZgtRJWg
7L/D4fHuVaA368om0ZaowZa+CyPFoAS46dKsPHlpDJ1k7jeZmYC6Q/MzHd30uzbCXbXUEOxulY3a
RPbqzSenV7Rvht1PC8cqqlUTm91rJ96CcrgMdVgHiy5DDxSOP9Phaey6p5yREV+1eLq0+Q/4M/gL
yrxaa7dNAjnnMpZRXr8340gwotf5tXIAPuU2Kt9C0AibBntpGqb3Zrfmw4jbcvAfjCIrlkUQGdNu
LOFUzZ+q5Xsf9TgB55QmmyrQKohMuTrGRsFX7sV3R6buoTZ77wgbe6Vqg2pM27XHLhLB0YEjTroO
w9KugkeoW9mSM2B6z+PgCa+GXubZvRzNDrYVUz5cz3dXjhs6a6/btVYUfcvGfidYK/fMRpiPiaIu
N+l8jhlp12yzsm8XcfcO1Dd6FWa9HwWNyLzH/KbJwNn1ZFTLxNLDxcxiO+hKBlyl/uvEVkhhVQ+3
Rm6JdDnRlalH5j+UOjy1uaEj83CfuhHus67biR6m1QLvk72ElEg44ZU0hHr5R9ol58aYOOdpN24y
xpKAHRqmZZ/2UMCMTF1qO872kSGCds9yyA63lKAKIfwqIuEN9TQbc6mGQWTe3QKGzY5hS3OTYHUR
6kN4N6ZudZc38sgd3vb9hPJLBeGpZ2FCPjZg9cBSfWh973VIk+59zEBkSIrCT4bTl0soOc+WoD4m
Sw9Db+GX96W91bQ/AsZecEoTkNIsRaVZmO1hEqrf6YwCWd1KJnH64qDvW3SjU7xjUjIgk+r5oald
x1xnmaLKNuLN9xOaQJWaIFY5/r7L2nCX68c+xZU2zVcyU8OwcFpMZsm8mbTzR2u9hkJd+qoNMj0A
Gx7OTFk8g1VXT4ZVH7SuL/GYVL+UI7o5w9aRrp8dHaVl4DFuOQ9jNpfECcxtwujPjRTJ+0TQsCFK
AxNSOQlCf6KaouXJEm15+vfsBizJrGz4a+JFNkEmAZHZJvly3I/FC0NmSSV1bBJdpAhfLUMOc5ZK
gJXUco/zlBpXV7XTVtOR7Ns6kyBczCnsZOPxXA9W+02jKP4ytRi3elD1yyrL5KUPB3HqnTcRS20J
ZCz42oh8HcqlPujTaeiqroQ15S6AjNubgLlrRzcTEEvGzsUJDgPr9mNqdH/+ATmyTiTevLQlvtoE
I/feDn3jJNtS24C9l5DbCUWjxkjoOmTlgklET8WAFawvw/ypL714J2CuCNNZmPP5AGPJOVPWHdcD
dOi1Z9OhIucpL6PyuquRFYp5W4xHsrPwS+S0P30rmaUeRKgyNct7cwzFrO/ZTEChz//9EuHhwp8q
Suz8lLhMuM2bpvW0Zu+h42B8Ugudyev1eDmMLbzeJsFyh8K9dlz5XLaYo5J03DKY21nesjr0jN5O
AB5GM88MKgypEKWqZH+r2uR8oyhg/wZM1u18u3aX2BL0J6W77lbzx6seKrTg80Po9Wjpq44qWm5n
XzMGUFxuL5oZ1ucIx2kv8AsIAKDb/748dLG+umVf7W47gMWc8JLwHKUjVtjOG78w6cTeZ/PBYMOf
MkO1tpqifvLCZLgyCUT7blUCFb/hq3vVMTrOyGPgoG0RsP3JbHcr5dGVotI/nCGpRMeiMX+ORYuh
MYy/Jz1HVIsD6M7xhvBXW4h6+IVO35x4Dy8qU1hjrPJXjWAahH0J4/ZeZe6w7r0iW7HKqpPvVNXB
YcKWZZ66VGpf6s6RaydN/JUc+3Thl82TEzsew+2iN2twi71QNIdpaVJH9TpQBbE/QGsuX9tqcM5h
7/DcZJicZhLrXoMRzzzjmh7Vrf/5I/Ds/Fd1LwPGvBHhKFY1iNBlSE32XM+9dNWOwSZUQj5iUsdk
V3nJxcXzcuuUkVEju9bCpd8ytsoMhfGcW4DIpthv97QSvg1DkxxCo6/vJsZlLBhSs1VSq9dx1yb3
VN+nkfqu1hnja1G1Wy9W5Vovu4E8vFzmemZ979giF5b3Z2w8eqL9lVCFvTRRjUrUySp1ort4fo8o
7bQDG+IZ/OxPz077V2FH+1wlwHhmsUrST/1j4dpvcM0Rc4X6H2llipMdoMKF8wC22vNAgQhHbJvB
649g1rVdNf+KJpe2m2ow+dR1g2UgMvfYjWG3Yc9OLl7l7lq9TNYGM1uOwurGjaU11iPRbLEckpFN
U1XW/RgN5qvVVM9pE8F17HVra2n+Y6L52qsY/DfA0o/Q4aYvlQXyMUqiZ79P9EMUkUFXidiVtFqe
FHMUSMtkdOfXIr8ydQvebPU8IZ36KWhvd/loc8LT0dAYHfMTPwQMSv9sKDu6DkPtPWnVynOylZiq
elr3TdBueg0bTkHJjqZtDCIvFu6OKRX4viZvjwiUOjWKvbVmBdbaqOAMedjfD6Du1I7Z7djiXF/n
oRublUkBkUESXrRJks6m8p+5mzouc1B4M/QxBbSStp2JgGh3U2FknUnMmGvBTsraPjDswd5aMupY
hpziabVJ82/Qsdfch/Etwcq8yO3+JU5mdWjVDxBS4uTaupG9vpXTW6fUd1NGI8nHORxYyXj1Jmu4
UpZotp7nY9ePvxZD1TzYIq9PU249wLJrt3UC5qYVmkumORnt5tdhW5fYTJs5SapZY+fbryLDwB0s
9V8RhTmUxkWZ+4DzYzkxDm3djFkIkdQJrilDUjbKYKTG7cfIlJCLgYrt9US16CJGisR98yTn50Ro
Qw6bUfor9KMdOa4X7ghay+tYUCBIxLgPK6d5Uqb1bSxbbFn40+5FzZAcSysxc5k5WUDB7JIcqaya
+ZuCUoRPv5nJ6zvqOPElaltUm1XypuwmONPSj+h5tOayYAjbS9OvTRkVr0ZYbgym4a2r2HcvYRbh
saTx+uTTDy+Y+Hc73G8vWAOWQemc+RDhmUEx3VMYZC3u/YyWkeG9ktCk+/EWwAGGa5Z+hfJBBtF2
bJH3Jf2wbku66oMeluvGiXxqUJF+siirrRzZi1UKR6Vc+Bq7odGB1/XwwEUWjv9BG7CJpQxe4yDP
Nzc1DqPrjFr7fzydyXLbyJaGnwgRmIctBpIiRY22JXuDkC0bmZiRQGJ6+v6o6u6Nwqq612WLQOY5
/9hfGVWTxRHbCwm35Vlg3iUeNzzXTG7x5ooVIKMoXqztTeW2i/ZhIVaRxolHvyzuEVBtWWuGdRau
1QKWtOansNrrR0tQoj3OzpmNA7eN3/Gqh/3IaORBDo51nlCmUL0EhhVkXTFUaQfxFxfeZjxQBNcS
V4+srOyF/QBuNt27eRQmtzjVOZz2D+b3WM3R+FP5PrezH/5bO6/KCs/sLyVSlxzJgf9JVbPHtRfo
zHSm7hsiNzOurqbo5TuXcEsikCvOdPmW765nH9wSWN5U+eULYFqLLynwliemGRapdkXzNCyzTmir
iI1Vg/T7zfDTBvbIiuGFarUmFWYZ8k5M3nmu2uSL97k1udxa2fir5E22GVb4vSL1PmsrY0/8Zvw9
0kijYts3CLcBKiK7OVLPbmX+s2sKs6Z1OUcU4zxwK02PIaKTISr8q2HrH2XLj2aSY5fsi2U/Uhfc
EqrL2ZKYa7PRj+vJbDU3yHeEy4f/9vMa2o6lekzdJbLT2aPXcbPF6/z1Bi/MMzhEtCRFT6pbrt1+
/foVChteQTV5FyGmi8/G9rY242HQYjsEY14e4E+iq9j9fLqbPG84rKSl010Ia24X89UmHvsh2ncQ
pcJ+2KLq3b4N2gxl+13QijenzZ/70vZHrgiVWdItn+VtGMYUTcRq5H2flwnjUOSVL19fSEyNyUy0
nr6+mwbf5cwf3ykgC9LOUiJbtnJiMYcoSrbFsw7/fd+W3f442vpXt6iJyWF84zLIccCSBQ1FjECe
vfkRvZLx+PWrYcgxC7VigVhVgog0FgfXc7zXJWQsIG5qv5Br7r1u9T6m7WK8d3NbJM0kjTze3Wq7
+is2JCkT8/a3tcmsfSki8d9dz3sEybCSOR0Q9Nb3S8jz/X9U4deN7G9FQpp0dCM4v8aDIUfWtK7b
i1WPzRN1VYiKKHV0cue+0nb+HOR58GQREt4GknbXCBHd7XRRFmRVMIrmXHNtncyinJKJh+Rs57qJ
v36C7eKT+tH7JOCG2WZ1+d+pZispeZsxaW4vQbdXD5ZRHP4Ty02ej7N4K19HXyN52Gczdcc9PFmt
lSfOGJiHQknvOYgm73klxjQO1shlA7Kiu2ruiwNijbjpcnFc5TCcdgQqDy6tG2NdRtliDnXqaqO6
OhPhQtFevkMRjc/TSsKt5zORmkHrvTqaROI85BTbZ2Jgy+0XFjN1//VFtM6lnMgboJtSgCcV/nG0
iZaKguF5oUKWGjPPvc5vltURR02VzzC1C72j9dF3tHhdbguht8mS22ePHgc3Ch+HyMBEEcK8jITq
fml5vNs1WwG9MuZN8lBE2rp8fbH7TuE/3s7kdG9nvT50YzEwD+09cvt8ilh7biSXtoFM5He0rNPZ
C82SkPaBY4BeTjdT/DviC2iVCYzt9B9sfUM65ymY7sW/dQz0Ra/VfPEHg3j3xvutUZ5elOW5l0aH
cW835jMFIqfCeLEljl9KRqCKFu/y9WUs7Q9vCXtOS7vZzt1QA3kyA349gE6DrMLejPJO+OGto5OH
CXm3yMjVcomA4A7tDW94aUJpn4J58DKHYklZTgRhW3J7+PpV2JsHydwEGrYO8ddh8PXFotsygzch
4z+YP8pQDFfa1ZaHedQ/afeoXwcuK8ab6SWoOF6GoHqslX+goT4/b4X8/E9nWa0s+fltOkHv0mTV
2uzpOHXwp2OwHSp6fqxY+RTstTZlUnO0UBJTzN/g7sVF2xPGmPYDo4H7fhutEo0JIHFgqtKlBP+x
w7IkdDLnBG9X0hPMMK1pY30MjGY5CqdZkCzyL2mewuYtWMxyFbDw7v38lhuWmXThbp+/vkXydCkI
Hgf+AYnE0bK+8FFCbMIbY0g3QFl26g0GpO7FjMeXjs+3lgKXb7Og0XoRTn+kM835gVHjfjLr5VDW
LfNHMlhIWzHFc+pWhfjrL+X3vouCX9EMVT5Jp7xEshi/7tHL5JWUydz0JLdrlW/RSHx9W2kRnJwB
VJHat4TeouBnpCqKEgJpPax1Oz/vy/w7n3yZNex6pP5U7VOvGhoLtOuQbs63oeO8Stcj9IVA6nQj
5PVoMQ9/m8uCp2q2duJPW/SEjhBZcxPO2KW8AO/uD94N3OkHl2xpWKy51CO+yc2l8KZxXyDg341t
be+//tFIik06o92MpW68//7wyluGS90O//ttF3o0AAVGtkUkqbvSYw12J/RJu4ESe0fBJMhIKpoI
1FbReETpz5H0c4LRIcS/5dPkP3O5Jl/fyWavvgGAR5Sr6sCdjiLaeTNAkx6LVv6JUCYgp+ABHftc
n5fdfti3/UI5rP9Z0gfmT4RdWu384ocQ1s0w5peuUefN6cTrYJanMdpPzbr93SpVgr7cUDpJVnMS
MXZwLt5ssSbnwtfBXexcPy2HTbwBa2F25xKRAzE5DDWEXN6IzHqfvfu1RKNzO641jX4DdZZZtwiX
XvFle1/d5bh5vXpYiuKbtzbF1WcBp5VLGT8bEgPjTW/zY6c2xSJPbepYsrJ2EEInOYgmqzdujMm0
5XtRrI+kwlcnugWnhIEuuieulT94VI0fvjffD027fdejprtAhDA7tsLdyyAD0Keembzbx4ZM/4F2
ibgPt+n8ddZiZGBr9epbqEPaBA1gxf9/cSA1kt768PRkcIED6fH+HnfLbL6rWi/3axSoZPWk8ewH
/KYW7b1fWuOCcYyb7SCX1vq5g08RnhYsZ3Ma/W/uMpNVbmWKR+tWVkqSpbv3/xyhvpmlP77a1fhE
Px4yyrkn7mlw51NPVCJeNek8DURHKRjmbCzJZvl6A+rbazAWeriSLnTQxAVMgzNfdyp4n3zRuE+o
NgX67IBYM9Hcudyx7zRTD9E+3P13l0r8b/hyu6teWIXicctpknLGPxMdBKjKhNkknQU4QTjuepcX
b/KmlPOnobpfRRhmXTcM8ebXhCxu0DyDk7+vrMkx8TD1kyeX7oDP+HG68fO+rK/1NKJG7/0hxbH2
LJp+OgbGoC7eYLBe3gRC9UYi18ahXCYDeOZU+vmFZhSRMkI5d1/kQIBoI6UoGHlM2293QUQ0uRu2
8eCt0d/rRPdTGs5qOPhlENyb5mOAL/jFoL+50db8jdnbfBGqOxVFaF+/DuYtIDx5aevm5CDww79k
3n8Nq/3YBjQ4h8+Aj9Rg2bK5urddi58XzGtXxtjLoiceRZ36zVZd/kMqzDGsnqnP2uOV+4h0u9sY
6b3i8FQntYA/b2VzKZrg3nW34crqnj/bhdU+OQuWZXRpoBb0Dnxx8k6ATzHvp+em61E1yEV91CV9
ERrOW2o6D1p3/r5R5vbskBiiby0gs984CWig+1RX66nRQ3Ut58h5cuzx4M07zZ6T997qcLkY646x
J2+D59Yu4tzLx5Pf4k+i4yF4pqUtv0Ig3X39r77+UbnRgVsVcO5cWxpJ8sr2u1ruyxTR0BjBtLsg
1kU9PCh49SPK5CL5Eu5/zU/Sx39hlbQn975GegddvpjMW93mGMl/S/sNfv8iY9xNuw+3Y5Hmkohj
Ktj7dCdm6y2wvZ972UHIWJV68ApNnuuuumuDfjHbEZtnX2irLvEa5KDfvGaEqmn/kGMlGm8mv3UY
4IBbnrjZLDeIwIH8UaCPdJmrtKmZSr8k82ImbrFcyl/5SMfRtvkymYRD8iR4FzEgAC/eVDMn+vLP
5hrlS94a4T2+vqcJkeZ5VcNyVQtySVDgAz/Zj7ZGa1SO9Z5+GWSmvn/80j4apvJpIXI7tI0MwzjI
tgcT6TO3UVOcGXswQviaJDLjn6C685gj4jzadv9nryzrsRD1b2K2gzjoLfHbbTf4Ne7GW2NDy+yZ
tHmAD6TCUdjWvB+WR7idkEC8IHfRHg9iM66g2rkP8PLR6Xl+aBHMJc1cnKk1AzP3ftM36h3Kynpx
FwmyJ+B3Jh/ubxP3IESHfMvnUxQJ4B/6WNqQUGc9oxFvi71Mw068I4asIvfRDKmNiNBX7o5Z4jQg
lhAE/yly+CjB4H1O7X5Umd0twalhu09mr/coVt1lFpGRJl1uinyJttd5WwTzH1YBz+7b4970MpP5
xO/dHFevqjE7EHPnipqMHYrZD61Rs6TJD9FDgKM6f1a+2nEDBT51znAetgn/3xHZxkiKcGbnQBfq
QkM9QvjwJbybKPPOpsl4h89A5xDa5PA0JhUVFeyNlkjRI3KzWN19QjIhmIvEMahroo3jYV1mOFxn
Oud222WLJAW3VmCKbf1p9cxXe/VdUUGcOgDAGcIbghitP2IZkL/a9slbvdtDOeRZ1Y8VVIjONPER
g9mvT8BNib1P36Fa3xUFMXJNGqOk7tVpR3yWFvDh/GfM/9IR9JxL/adwlua2ZAwskzLlyWnOxfjo
m3l3yOtbUwkxRXfTfvMZ5EZ0YIH+K4wl8/kMh02cFPI3cJKW/tNb7On7RPH8YZIAJIUsA2T5lQfI
ist4N7Z/leH2lygP6OgOCcgpK9YYZZJWY7zsZYAp1MLT0w5UlyxLOMTKaCASo3phcKxuxUv6JbQD
fQ0EmyC6oS5ZFSTLujWSq77JL6MXdUe4CsIDB/n9hrPf02PYpxqWgN4OImgJyTEE5EuI0qOPwHnn
iKhlMvgB+Ze9Odo8Z7XMM38gVXGaOWXMxY6OmJEtimru0CWtYUNAuSOeZ+mq42r+6dzwT2sogkId
ZqVZdDKrmMP2fSboFvo/MFUT5wFOYmfNaKn3oX9H/gQvaqTzx1DGR2k2Gbo4tvM8+Oh8SkfA22wK
4FkQNQPXMm6f0eh7VKq6ZOmjZ8CfBl4lxnJKSxcNeFBUx0KaNx1qGJz99UTz+kVNEaqSPajuimD9
XtOye1p9ptiOqwEtRR9hImntPELqJo9FQ0PHToghfbV/8yqPtxq8EQ9FUtge4Kax4yEgeMjSXMa+
5y7XluDHtY4joxUHHpsudr1ZP+WevgvFTTXe4OebsasFouhjeMQoNUuo48JAPQP6ReijX99HlCZP
hh4YnWBmbExGeu+qmMRHIroZZSgNT9Eg14lf9dfKXmiaokGLya8iVMvj6ERaYQ3G69b390sk7+Qw
nseC46kfvD7G3f4y8RdG0MvJYA+qoEJIngxXP5pdpM9Oc4ceBRAd22qJj36cKMn2PKJXPzuraMDm
iI6jdmsgl4yf2OK728ECmdpN79MLxXjAPTUSaGooTioHiNGfncT0qzIzjOFU5cErE+AQC7P/0/k+
uswFMYvtqydL/8hNSySiuiWEGfUDosFfoUn3kyPlk6afDF1/zsdpwKRY9dOOzjBy4ygoavikjTS6
5jMaaI12w5e2Jz7Q3UVz0otHlCE3K0TJqIeL7r2EmlACxcRw16wO1rSGjXx2idFzSi8GMX41cHwh
jCx/0HLnEQPj1nfKH+RBQXFkWgVvKOODR4/PfEfAsmivuucTb49+X/7r17nOAl8iHh7WA1NZdBeF
WGXLYR4yVCVYSMujW5qc3ysKVEcH937lvIq8A6qy2oebciKF0ddJ5I1lMlHLmiLfcLCQ/wb0ue51
1x0C4aMxLXRxMRkxuBj6E+kqFgnPzKCtINdr43XdoxchAOzM5bxJU10x+NKRPtWPnFnm0eUDsm0K
qs19+bQxXbCzjVVK/fPfGlI6LSuUmZ3RXm0PYR+gdE+/rzUdik42sZ+vfjYNv/Og7267Dyiexoba
wbvGbrgNsbVRDrQICBtW0wZepCVAlbREswbl6mCDyJzBJdoHBvbMGeI/L+aZHuSgSAZXaaKrFnnM
w6EA6wONLdr9FjI1PdQTL0Huthyl3SGkPw72wDeamauEpX5bRutQDyCfRXlSZLykNILDR1fZJrs5
zRvESyhowqSRkqC7Kh6Kf7RKr9d8Y2wvOJDSYbHVwenhw0UeHpp6z9wh8uOifDepWd9JdjxyA+p4
Q6f2KtX0E3veY+D4755X/EBG3T9GYUPIBA8O83JqCZIv/BXRoPhpQvzGcIG/HcOjJ6tgfHW96k4U
vvdMT+PMYZWqTn00FjHqjSjIIges6eX8p10oYd2clTtW32gPa/8mC+CMMpKZF7YvzaYNVrxlBrGW
8TKiFsqRua5S2SdfjT+CAPuMQ4LHmj/utbulfn3r//V3m3gl9MVA8DItaVzJSvfTmRkwmJHzlFCq
i+VIWK6KS5aLpI4djaJFF8ZfT4U4OnPrAXVieyiMB8UafMKsVMdt8YO/9sW1zfXQE92V7oCioHaU
/RF62NJTUA/SJlNLR4ll/fR5RdGDWdzQSADsAcqEmQOj5+oRHDKT9VlBI2AaptzJoU+KJnk2qBEk
pFinu4ZAjGQqadDsyKQmo/B+zaMP5Dyo9vyFn1BEtFE10gzCgTrStubuH55kiAv9QLGs/wkD9caT
/wq7X2dUoOOozgVulMV0n1Q9kafPnNZgz0MhiJt0m34tTFjHkE0SXJJrFFmUM1OG2OXyyQ/nOcn7
fqDhrmkzqHiHVCUKEkXeWA8o5JEEDd/6vQAUMtpsdbwnq1oIibPrb207dgfGVMTi4QcSp0yMYeqY
06eYiKOu2WJuRYc8Yq/YYgPiaLH+rb3vxhXRm5Zf20ziFeXC6LfQM2k/EWM9ET7clPShMe57YQ+e
3+1p2azVPX1YoD0lJLYiBbTu+7twCz5n1f00l3XO8h6GWOklozUMcWmo7dMCsojzcLrH4p1vgHx5
5L9Nmovc3ejRCyN9nUnIdOrBoL/+h+2Syxg55jOidSt2ee3RVB/6gKFAdMwQuB1/EKhA740kuXke
8HuSTcKeKublsFbi3eLClWV33jZmLReLNNN7ZlflSz/XEylzJlQ9xrQ+N3giDQWqatb9g7HdSYI/
Y7ersZbnnIvMfkISoantjitzCpGfbuFJQpneXgSX27yRLs/4GD27xc3pW9tHWOJfN0yozglTppAv
xz+6znYBarxDuHollvuFWdw0sLoNeQXDtQxX1RQRy05dZWtd/qlNNJidZVj4E8PDspg+aXX0TZS+
eKZjtbjXNnHf0Md7C+Q35Q5AfjOe2ZioBV1mXN998JG3oweYwWHqbQOTkckftlXPyi5+1K0/3NnG
H9FnxpwOFFhm5kizq1inFM/EaZrnt35Q5REYnNGr3nhpMFUjOejJUlGvW2TXB4kRRiqubzcigNdw
bg9L6J/95TZR19F4YQY2XAvypOVWLwvWej6pLWnMARN93qduOX3b2tk8WoF1whZhkJetg3jlcUAB
cVL7utKEgrpaKOcA2Vbd+dPR2+Xn5G3BabCCozvMFiFgMyainXfJqkwitafpDsepTreSo4AWZ6Je
rKyTERNSeZnbc5kHJDLjcYObHB5G5OygF94hmmznsLZbl06ufYFJAPisZNp4AFHK1Iluq/q04mba
8+mTiL0Xk9ryQ93Z2GDVcufkwztBAgBhDlaBwKbgPdqOzo4BPCjHc2jcOuCikDT14L5CZ4VEX02v
9HwiGG4dL2mc6VcdtcbLCocmyc3wg99tM0Y/zQAR0yQbGWtvYneZdJI3yju6dREktqfIPfCJ0AnA
1CT0S5FT1UBkrGILIlcyx9Ycr+26UPV6Cyg1Lv5U5ufKkRG5v8i1PFDxaSJ3wqe+MfenWK5WEYdm
LrIaDZ69tSDMSJTcZj4ufMQOGVlZq+jw8HUuEnxvZ91J+k0VzbCE1jx1ATKTYfHPMnKJjl66JiVO
Go3vWyHcKo4aMWcNJ6sgbiRr+vUjGm2KDctIHWX0l0FLHJs1eALyj6d6hjbptiUuZUNWRmg9jRzK
BNCz3AykcvTefObHfRVVsCSezp/DFQVircyUpBUvFVO2oz4hKnURpE/tCISGFN8JsQHa+exDsIst
RPsO5ZWsSJgA10rwRIIosdqE1EMpVHI2dt9dkZJOEsvMp3JXVeYPVdMwSDJPXLaVk0w++QNzj84x
rkdEKIgAq1RaVSJdtOYL7t90qtQvR2BwghAlANkKj4hL6Re0UG8A39sh7yMK2mIY31qMngcWFRQ2
JYAfRvxsRGVsbJM8ublO5olFVYcNjCG/wPe3fgiP2FIQHIWQtW4gODpCdUn3WhfrgU9wP83bgE4h
+u4x+dG626RLkP8ORn3Xk8WTwRh7yYIW+qbZhPKpaflyasNDDcW3IXjCZYIVRJfxOTuOm4KAFwdb
H+2ltY/Kt1PbQuzT7SvLPuYZfPwb0O91HIvL0GxTZhpu+zRs94OBz2x0BdvmRLw2Qfj9oTBb534a
2zZzVP+3m9rnDjMQ5wPkSdD+RNtXHnu5/+w4W/iZUXBb+jcxMx+bPXJnFAWPrHoxKJykbdWKuQo5
A10CvpteHAljYt8PHDfDnndwAvdEbGN7neZVHG4RXIlsLNobFo70C/pDMuY1rbpdEO6pskSdjKsC
x/6obKvn/Aea5YCYQE38B7lPt4KZdiEfcD6U5vKa22F0L+T2w9m9LVPGs2WIX1vgPAftvANCioqS
pVIl/s7PSBJuj8/ARmrNoWaHaL4G909le8tzb/jfkfc5F2OfX031Ll0M1wGCKwhPJB5qhkI3csKl
FVZyKbhidRQj0ppj12yoAipdOox9F8J+e1i10Tx4rQkiug1nbZVBgkhHZJHrgJGVbwqxb8bkK471
ytY2IAs5KJdBEDP2iRC2h3oVC6Zctt+gsAk++IoXkN7RsvkodQ0NSgq20ZjjE5o4BF9N18WeXZ1z
MQdZ1IyUFo/rL9V2rxF/8niRKJ1mpNCKFP9YvNey2bLiRB75KG14gembSbrAA77iE2ylRN4nvsse
CYbnTs6htWjvxsJGNIuT6d45DGT0bP2wJuiuXjrQ6GxYfu9IYjPR4NBs2vYyDvq0aL0/2iVvNBHw
GwqjF+gf3G+3bm1Ex6Q4h5JHavkuVe9ngUG78mrhqSNuJjWthoslcG5zLaoHbKEpqDla8ca51NNH
2VfBvUVtSJurw56vdyOK/gRp+pCBBTzswrTSnu4lX9sordqR9Pm+OEtXIvCiJGgph5+9HulMpRSh
tnk7mlIfwlE9BkVHORidXZyp/XGU+j2fhXXqjOo3RG5xBmN26EpHZjmTbtsp28h2T8tXHfhnZLZk
jEWmoGCZ6IefWrfTWbvzH68u/+ra4Y2JNAvDquOcUphEjt+itvOyGsFzFtXm33qxX4B525RtbmWX
CtB4l7995NOHZiim5Fi74Ek74v90InxMUbOQDAtIxu6W89nT1feuBBHq6m5IKWFFRaOM/NbHzCuA
rMqU9bH35XQJhu20WbrgpLepGG6jp1Isib7BVn4wrwe78Dy8HRN9twG6JK9EueCSmCw8p0ptZkLX
1fvVbPTJCT0n1hFYeD4DNbGAQveYukxVH3Q0X2yEfJcAPUOvj2reuzt7st+R1d3KVgczs5w/cpbG
yZGvW1DBFpXrD+R9n70r+P94aJZccBI5YTj37ReCkogKR/A/7PTVbtOO/HOLtodNYdt5cEY+WI2S
JRE1n5EnbVBqByO5s/ymFedhgllDYokbYTIY/1pEtdjNSGjCVh/79XaaIHdjZU3POfIIxudbXC/9
sIDCPX6Aixm0H7aq74O+dhHxWlc9e/9GQQvAzN3i64EIdAKkBWhcm9d5TDwNcB1MHOkMv6inHEZU
iOyUs2K/FSPAV8DSIaqhBQ3KD0Bv07HYYTQ92d57QX1d5m99K7GQLkZ/mnP4Na+hL4Ar4aevSnH1
GgQflq4ZKHg/yRLAq5j1YelwcCAg08r4uzn2j1kY9oH9G5cXDsWwh+C1sCPEDv915DVXdsgcITHP
CI81XWrqVNS8+Q1K8+6utAH3Btr9zmV/A2ZjeCGwIUqN7k1r+9Bmb5512H4AxhAjPYAWt9ZGfEf7
gKTuuxeZzqlT5S/7VlPDdPV79lrqhenBSNWof+jW8En7Pzq8hiX5MVm7EuO/EiMcjZON7kS8gTTS
8FUTjZLTxR4r4PkjgXf/xDY87dCwg7VWl5ymUorng57P0bgE5jC/GbU6mb2bJ4sxt5nvSl4X/Hcc
ki/orIzE0MXHYi7uyW4LHIrcr0lLhAbsngmg3U6kNprPlTfnh7FyYDG3+pckZcMmFWLe2FxmB8tP
ToBgGfAsDq31VOq2zsah1dnmjFe6rB610f1xEeWzxzFFhh4awWb7XHITY2HDFbpBab2JYCofh7iF
jClsZR9zD1trv5ZLUmGJTbU3H9S4xo6a57vGQTuGwfK1DprtYCzOG8mdG5Ely8q1k+iKLZdFB5BE
L2/KGH8adVvFzu7QibQBAS5181oYvKaztV5b69zTI77cmrnd2UbL5zuf404MGn7TZ1qbqD5yaBFU
EZERjl2lHv58kv2YThFb+DgKG52ptiV1xZRvsyMvW1XPJ8+WDHylQctUfUO7q1k+hZLynwBF0gQ7
fsmV9zAF2uSnpmf2eVWB+Qw3O78qWH4tndBP+iHKfE4Io8IeR7f2ed39l6UrjUPjBoTv9JhoSmt/
sTv5pBoz5YEvn6tweZ0CcDi9/dhm3b/iOz10m/6Jk6G7R1P6w8dBtVr5dW3za6PW16JDW+QP+Sv0
Bouf/SFX8PeKRg5n/hhGAT6VW+29fp+p8+luLtJaSLaBqaDEL9zWOJBjdd/NA1rOuSpTImC4Xtl2
Oa+3v0NupaZdOvcadba3ql9WRLMrkF2ZNiVBbrOVf7ZKjpel5CcV7aSxVArWQNJRfm/VefXfF37E
8QTlkxUbMci6Kf50IRWUJEx+OnjQj64UI1Kn6GC4YYDUgRm5pR4bxTrrHFTm4qnT3o988lVzrBx2
fqSAhML+Vg7aPeVxyVPoSZX3k087ekKL369S/10BAeKlMK3rqDcu00B4MWLj36sz/5MNC4+zITpt
P7eCHhBrAfisXf+9jFi4K4taLYf1Ya6dX61wQvLpaNAboJm8tgBVBIftN6bAqjx2xmgd8SnavE3k
5iHZyKhIFScbsQWOJVofKldT8+t/U7ONCjpkHacnKZ0LIOBiLg+OXkdw4MU8EcUNXY4J10QVEO8L
ECIv6UIjSIyexkixxNshezGi7PBUIRfq98nNRuX8nWAbyDT9vbJaxrs5Zgzw9aMGI4WumJnx9+Ju
7k2gLsRArFyOSECqQOlXLgzleFTeeIjQ2x+OU/xwDQ61cngjHxT7kz3jp5+b77mxc+EbDtseFT1p
F1os970+B2b5dxJ06NDo/MFm9yPcA0nboEvowTy+jNT3HBVAtjQtGkTXEHzSBRiaPzZ3xjbBie7V
6/dlQ6Nk/xXe9MnP3EqDEjicApLhV4+W2V7pPeOqUylOuWO0lt5z7dLoKPaDpHEy2fsjlBKpnWNY
ZPxBf3kB5IXjRW8Rx5WSt3UbiZZt/CtXNDhTf8a5ozkHbpSCP6o70LefYQ/I7NnsxXrYaIfmwTNZ
wkzQQOFp9xD4zEgclTUpX9XgXh2PscCtsVvugEMHdtxf+TaREzf9km2xZqgDgUA8Qsfylf2a8Y5g
vaIMD/C/3DSEAJH0kZFv2qUULXF1zDlkouHeV+XCj3awZSpHkbohIMm8sVlFwn3do7k+h9b6pkMh
s6LqzuBpdTo0iDiGGfQ88A9jvvlXBblFIniUzoi1MsuyUMqNR9Nc+itJXLBjOt0FauqgRkE2jNTg
zBZnjSfq73IGOSEu6YzYIvZNCnlNesHIgseQlYvTzhJP8ZPPp6LZVksyGqI5RDOwk82GLePOUDz1
Y8eFZEhAgsjxAcIgcpNg6R4sB6iAmWhNJltcK3w+mTP/tp3IvSnoGhxPVpUWtAshddzYhCzxMvj2
EWY3P8wDzoWJkVGajcVWPx7drvGSyqYoZ/LeerEQpofO23EQNmOZvIP3wDex35yo/murqIPxwvqO
XCsskQnJfkNCZOBfjSY+Wn7mbBeRGTR3VuO/2qKLkGJYgKoMH2OOPRuyoP89sOJv8n0y1ZIN4aZg
cXkQC44Tc2Y4nUPkHMay0XqFJE64XACkJMS5hb4/x1Kfe+DzQchcqjuQ9WWnHg/9zcbyxfBJSAj/
OU4DmLQ5ruDlEmKNgAUmwe8YsrGNm/MMMoLSzi9YnPVbg3yy8/LqRXX1afEmnRkqZ/LpQxoMafha
l4hRjTAsjrTqqOtf/c5TWeb2z8JzmnN0wwZvMIqvNpwdy0ANHVXJMKTYr3rbBNDrrhHKqBgJKs0b
dHn9D3lnkt1IkmXZrfiJcaqndqJNnYocoG8JgARoZpzoMdJJ7UX7dlTbqO3VSuoq6BHubhmRXlHT
nPAYjQ1AQFXky//v3cdht1jYcMAWvO5bRyohNss2JIowPbSV0OdMwmdNCTm05ig1z1I6bfQBgz4m
7Byuy3LI+E22zWuAgYT0IU08Knh9SagxWYYepOUjDVJplNcoW8JoxEla92+pl/QbN23yuZkxza/M
Lwgv0GzaTXykeQNpw8i4ydIim9cM5tKaPnlnlXLhEmYf4UBXC0eFYjCAl0LT2oS8+c40NUIhII/o
yBeFMRR8dyzp2uHl5yDt80VxadzwSzfpk03nMupKhglujTrq4vqmd7ESg0l2Mh6t2DlUPfHuqsj2
llAmIFjxkbjEluFO5oayx3SfQrRJfUlL2FW++4BO1wVwpZmLLRhXJK3nNiROxPceVULQ6B/xBw2F
Qv1vh3SDvAmVqFFA5B7kU5ciQrV3zDWzGaK/2ejGzbaD5iICemil7yBmHiU5fulrDy9g6UF75yCk
VtB1w1mqePQ1sZykSN3XAzWwoE6GN1HitYRXU7e6c2i8nNmFzVUkyisCnL1m+dZiHMGEATy0NxmI
MK4bZzc01QRqGWZulF3yIrAWiqTU9mv9xdKxkEePTqMoK0ocsWKVm5UtBNzGIAG3z8fVJIFzBufG
fpxtsUlBYCgMxnRuuR9ZEYyaIljzRb8Nw3jdDsM7R7lkNlpctZxOFKXqD64c9th4rWXRDkuz5AzS
tqJapuzBNa6o3dBqD26VF6u4lVejsI6G4YwPZQfFyXe7eE4PcptGAUh0ZUjnFCbghuh7+LXx2AQF
pIxcxCuUAfVc2ESuBsMMheHSkoa5w7vIrdDH3tIhYc1su1e1SRFi5lmGhsk60XKk3qRnsEh7bbFk
nj0eRgZtY5waK8pgtBMQVWorMjbjLZHqS4cj6MmbLCJ9/Bq4SXoCfPZQxm990p1pVbSH3KKFBOQe
k1SfYLGhqYP4ZpcBzl4VwjbpmQdfI7A3TAy/dSAxkdhW2MCx2BJ8aH0wUBM0PIKTKQh1t2rDh1aj
3ZTIPcZRetQML0fBqSoLdM0XUiWPYRSWezOlV5qo2nPbEb82gFqRdfvehFW6QhpCNF7PH1V9gzuD
IsVAT92WLzJm0lOxRo8kXc3DhEO6C77Z517aFJOq0RoJoTZpVjdVttSL4Vo5qsVZgroklpwDvDyZ
B5gY9FSgxmkrWokYuEj2IMzUGK+eHwDnBakIfzaoVXC3OR1JB8uO6dOeQbG36jDCswOFHJ99HATJ
uylde46S60XJsnrhjdpKgLHiQOxfcc6iLE8Skx0ft7jaLnF5lUDyO2GJlY881QkYNGh2pa5FiGHA
c3YM3lbJJN4fGHTUQXfRMsJVNZXsV8d37Z2RPZYgYux6HduI0NBevLhxq8ycsTDxLqoL2aJMVw1t
UgJHh4iKyrGMldF/JDH9X715Uv2SgTCXc1+Qlhmrhn+JLZX+wylRIgLZy+CgInyZkUyaL0IEsau0
eswdOdD9C8OZRrA8VmZvhWli5jWa3GSaWOFJsTbm6C8Z0JgLI1VpABjDUkx7t9Wk7cFROe33lrIk
GFI5ErGboyfsoMkMqZIudcWOF0FvzzIOvUzOkHi0rzAOJ4NsnS3dAV8LBecaF1znw6Mfwl2Y1GBq
mCA77Zis7B1EnmpfCPVZo80I2dJH4kM12OIdO+Bke3YtKiOWkJXr4ucvNfrNZZtd+ro9dqWOnJ3y
IacJhQQ4OKZe4C58Tu3wG2hj9KdaAkxVJhMJDX0CVntb2Sit9tKOcy186mi++/wwnW96+lmqAZvl
sFJRZSW90j749Bx3vZo/Gn66bnGSsuCV7r7P6rOm1RxPjbzGSm1/o5wuUJ8cihjPhpXE8BFAFB8L
pK2zcmgflLwRO980cWZb9THH+7ayo7OunDURQHtU6bMZlbMxqJ1mY674HBgdFYsbMGDR54SBD467
unMuiGJGqlUG/hmTr5ghyUDl50KgmIx9kIJ4O1DFIU2Cr0Pk4czoR1C9ASiyTPj16Y7jknHL3pUw
+6SD5xZ49qEgW3tbMRQaMQoHIMS9RmFbG8dI/ZkUdrvm8ITK0kbKmTLsp+lyvetCNcnSBUnIXIM/
R5dCdFSAkn7uoxBngE9L7/5tVIfxHhWwM7v7u6fe1cRbrqOOy3CscNSFSJ/Rqt2QJwGgBe9aYZ6i
KQhDnleRyiyMlpiqItZn179mpTNVLu1rD2LIVJy1Sp17Yd+qLmiwdZpsAftlqpXz+wthiI6W64gU
EOkrnEgE6zGyZqvpj3HoLEcEUtsSxeutktjsxtyc9QJqReZhs/QD6AYBUt4bABXOA6P62Lby0W1A
mulKO78/siYyXBZl1R68LHLYOWJsmW0gr637HTUzhWefVes7dYC6OVwAPBHLgB8hdhiSl2Q8U7jG
lzLzS7SOOpbriJST+ztmhVm/g8h/Fn03HO6SVFgl5vyOkuuQQBDiYfgrvI4psKSaxjc63xMwCfOE
nb1ceFBZsAoNJGgXGnrKVo/0uV6It0/8WmrW5tWiZJ5auVQ6VPM4izGX0SxtQKu4Nl6xAkkZqNrJ
RXP/IEeaPEFtrLWmPI/MUp56d131DJ27iFxnqNtblRCSx4wh8JygCmaYCrZgS9rH+883ZMYGrmE/
ix7Poo8OyVCStU2N09JiX97JMfYA06jLeljtAIvuf20rRsLPZMbD6D3mw6GNbpg5IYUFMSLTO9VN
bTFiguLAj8tGTU2akJtG+2tDPfUuM2oImB5sZVk7rH2SIZe+I6JD1ybXrso7TKxuhcMOI05sY/Lj
5jHYwCpMc2VxZY38ZlaquhU9IipkIC55tttystk1wLPv2Sgp0S7LuPE9CiRQ7DRpCIdN7QHxdHzU
1KpfmJgf9mZmg6cdeo9IVNbHDj2c0mbilz4xcLrR321AWQ0pu1KCUXihafJ9IoDs88nXiAEHbsQ4
RGhEg/4IWHwdVHn4gEoR9WkAj98ak/ixM53VEGlwjkb7SZscIXWVFifJZ1WJKjfzJEQffZzbqihf
GzLOJ7VCcJFabyCz4q2LLMYtfViPX/uIii/tzjJo89sAnYoXqfePsfxKW7g7dhMwP9ElMXyIDvvO
/qYaJieYps/TefPJEKm09JB7w3COCsrscvQx3aTDHrt7dSlNisU7PUkLrAapXoayNkn9lSkRW7H0
WPt0/EXh/5cDbkkMulxdSDiebEgAiyBws2c9y4jXarOzrscZXPmUDalubcgy0WRxx6eKxo4xtpk7
G0XxkcxOk259csa0XTcQMwz80MNXf8fDhC1yKiuIjloStdo8vRNZ2H3DPXK18qAzWZiH4McWZa1+
p9uU7obA6AlfyW93wLo9hCAfE8N8KL1iZO+yz4qQrAOGluyHqpx7kubNMATIH6vIxBjWabRMW5Vu
+Ley6Tk/Rg1cGlhAHcrEWQh2bJUkgJjxwe1im1iHzHWTlakBhPaJIZybvhvthKQkrlmAzwbz4skD
fX9RkSYs8zwa+QNtJJ/4Gu62xDKAcWDQb55n3IAbZ+jaDUrclGPypBQ00+FQ0asKJliXDylLM+xT
N5l1QZMHK8/A7dzZir5Uk4CD9vSWeEGFYT2mK8/34Q1hcPugKIG7khMeEyuI1lv5UeIUXzWlxyR5
6HaZKbTZndVLYefOZNfJRyUq7ZWs0OX99tO+qr6CO7BPZcPYg8NzskmM4DtS822M7T3ss3Jt0oVc
9pkGDh4Y+AP/sYrdYn/HVRdT3IQMadikckvE3XMW1Ks7nqs0UdjfiXR9mqKMqMdp3QieeqmXMxcK
zn1BxFAJ+kImK6tKkA7kHH+IpeCQnDn0rDB4dr3/iVLL0mWRturhvtlmofkmmqCF5BF1h3r60Kh4
oKBxa5uoOjEaObBJT+v73z6kzjdbz1QSZ7PHjl4C9RJfMi3vLe9ACt0/G41IUrx3zarZcCIYvhqe
U+K2Jn7UzrkIxGAaj4qslkVdti+ypsZFTGgc/SwND2gY+EJLQ0MgWqPuea41JAhOP3wV+t5qA3cr
7cYjCjeNviaNzajWUjhZlJZGU2KKaEnat9ZzjG+hXRxa9WtfeOE7RBt0HBot6k9qUJUJeGreu68G
mC0sHACk2zwrCgxxpCjf6PG2doGrpuj9lRajAjCRGt4ZMjUCgZlGZ92wimbCO+o3MWjPcZoaxzJ8
vi+0nucSZh9UX+0yUuesKe6pzz2ehPTP0BTFow7GoovNJYRdNv2ukEdEZReY9MrCNHz+uIneqWje
S4cFZIfj0dtIkH7LOzqh9btzP5ncomjIt4NiBzc5uI8DEPaHgfDVWxNqdNnsCKD79EVj8sMJdvS6
LyjVRxbuWijR3kFtfsz6OKf3hqt/rIA3Ky240dzTUNTaxKbUSdmvu6iLL1XOYlyZdHQHdrptNIjH
TzZa1EEA8P0Jr5KskYhA4/ZoEYRFewpLrPKKht5gyt0Ypbr/3PALp3VRtjOswuin1DyV3lBxRWur
zzcHv1TGoZj3eh4DmUikjWsbNGQlm1tE0xGVW6/s+wDHCtrf6uCbsCTD+HhfTxRf9tDobBPHCghC
hSpklnKjbO6A9nFwxy19Cg4ODSNGOy7CV3AGF5sV61BgGpypdelsVTUull1nQ0fBdr70s7I/FsnH
vcJJ2dc4vsJ90rvaJvZTi/ef+3sW28M5c/Ln1hQu/VtWo8DEGIjgo1gakfaYk77z4OiR+Rgxex2t
nCgS1RwoS32dZk2ztdySaU1teHgZBpve4+BtuSjLeeN6yTzEYLJgeLxTUVSdai9jLj4Bz5klOZfP
p4CoUEHv0+Ybw/bzLwPiwElsB9alyvOdEk2ZKqhcd1ZgPnuKl6y1kLkj2gCYeHCFcpT2G7cqow1b
LI0nYEa8ltMPEbVyJjlmClnILpaCES2NPYQlLP/4iNFSlembCY2grprs6pfqEQmgRQ/I4jMK+LmC
M/4qO85WSmRic8urQ2TJ4oTrjTMDtwNryfAVjzcctulvsnFVNa3CYQ27+4pugXbIM2vR6Wp5uHNj
GpH/ivT5RJIZeqTOzM5P50mHipkJP+MbUdDZy4mmCcy3ipEAt9XyDvmNmQgZtWFeWp9sVea1W2Q+
D1ES5PM7RkZrI5NI0wDVK0o/tO4fAEW4O/hHJ4I1rmkwFaU43Z+KRpM9X7f41lhWPWUZNBhzaSeh
PqvU4VsTMLtNq+qEC0c8ud0N0sF6TKLgu59k7Tw2NfqToeWuYpV5Cvya9R2T2rRhumpi45w1hO7Z
U+yAhj+ywIANDDWa7PK/Hlmwz7QYQDPm5nZP7vEEML6v+iKgVi6IQtZQIuGlDEHxFDCPwQUCeKwo
J+/ntrzV9TliCYTj00kNMRVZq0mYrafgCMwP4YcK0i9D/7/qU0paNH7GBhcyyvYJvN96nbmNuhY/
lG0hPyzqftlaDKPbO3dAi5JtF0NRRHMWLivTjTiXUCJbk9cY0gADjaJ/rVRELTLW54QmEYUjPSgn
n/9UcIbQfykXWlaIZ8MhFMaNQrFB4SCeWydg7qrLF1nZ8UGCsGI1arJZIy1joU0ITIFhae+FxVtv
4n260yaHEh2LOtTwfzPHfhqq2l2U5Qe5jFhS9YQPuc6YEETtnNZjxxCnRUuL0W/lpGa0VTzvKiAO
nUrWHsKtuyNyVL61pe+Sdar7mULF60OJjhgkxLQe2cJcDVSIyLWodDoPJdH9SJA7trolckQZyQpX
ul57lJ5JJzUuXvOCoPf79SXAac5Ktpz7WnlfNVk9c9nojIT3YNSyOQdB0t86KFNORuPg/qwSLdgj
6vUXdQ4oW9iwkjrFcGFd6RtV8z9a2sarZEgZrt6TfboDQpR04yLnWQ+udQjzOrym9YGKPv9amyn1
T2mFV4Ag9ue6Y3IBTD9ZT1aPcPSrlZO55pzb1l6VTiV3uSK5nSzjyQSHUtTkYtlB+YYr86CpzMpD
jNynznM+MJ3pNOKsDwmp8FxZ7ZcxNJsVFEZaA57pXTNiPtuAsGmELHOU0c0pq5VND0YPADiTUGZH
OD2TEO61P8XbBx5S7QaU3FTAKzVxJPdFxVcddgtRL7h1xwdfHxkkspJ1Nld3GwxrWVBUDRamZxHQ
8ZXS2rYIZA6m27/4BN7tbTE6e9bIGAIMM6+ENfYpZz3z0rG7VjqHVCcxn1m2ol/CpLmYaeqgDfF3
TNaGRU5XfzPkWvngcNnO4pLRWZ819uK+209Dbtpsw+H+nIf6STp9ftbKgt60Rl1wTzkxYN9vx1rd
3jczMdmnS1PlNia1TCemZcoguf/vUPjfSItpwTu6HS+I7SxDv3zMtE7nXXbcnUi6i5nom2KKtSpy
/VJ1CiYAq92F+oREGA8gS5ol6tP0OnjDCCiCCirh+CcmuAiEI1J775cwxMVHDTrrjhsGXdTYUKMb
5K4ItS0vv30hTjyxIVGNtmQRnL2ppTAk3gdyMbHCcP1Ge9VYlV0mEnJNYFIKnLpzO3WcHUfK7y1y
G0bjrF2KERNVlXuo/aaqIpDOzgrBLnQauFcZPeGHq+HN+M5kFmM5qaxgIRtYAdT7Aw3ktpxLNdkG
fUWmXJN4x8ZFXlQ4cX6ufUayOptGPe9zEsVxf35FWwliGsv2XBjFx4gAYZugDWTf8h1OcsHiHoeS
ugrTX7KqtmOENZL90V8L4gGOuWwpc5hmYEmAlJ57AXK5fqVm/bBRCiLeJlbbKSjT0yeSWJjuqgli
QtYAwU4H6LikNQjnByXTFLUKbSeY3AocrEFdMVWJyFAqipsVDxFNODoiihbteGGgUTR4We//NXjN
TUCnmYtUI5/L5oRcueFL0cp1kiZfGkacD0olXmKLvmAese5L7QltYHcTLYC4rJmIoveFhJb1Q1rT
FVYzYV3jSD2GAVz/Wgoo4GmXbv+NElb3ux4JpqU9Od5j0DNzerDE6+jQrJnHSO4KXGRrvSjZfM6x
9+A6N0252fpzaTxX5hWFyqzUrZmN8940EFVT8+iGsmC9JUVmvpPahpBgA8RKva7lxqkXTVXgWX8Z
qkvVXKZG77+peiBtWk2CysI8ZQKXu5LsNEIl6PP6z70v6HuMi4KKq8fHGMIfRbxdfEAZCsdwi7Bm
Q7P7RXUnwWxJBkA1ANssnFlg0OboCFkqjOqZrEnmoAHmQcTp56o2n9BtLnFnsfNE+lPXu6+5bi1l
BldozHJlHvviXOX1QQckQg+fZ2FGmwSvqJ+1oPFskc6YXL6hULqRTci7O+UhOVJsDTuaQDsmet24
ewyaeuaqbPmRVz5xqIR9xNQYd3TtZtcKxwU4shj/SE3TZVgqWLWRO3dejKs9IKcIUqrmMNksDCZY
I7kIZqotfQ1RO8pNxVBJGXN4+0gR3cjyT7JU9R/DKXRVGJqqMRw1NUvTfoytlWWRu3UfFXS1s0VH
u+thmD7EzjmuKPcLc8gZXvHB1nI+WPavn97/z69JvlRdZDAlOvgj3dud4RdADhSZkOhgqFiPhDAu
nx9yqtus49jzl5/+/T/+53/nUHGLFo9tkLrD6/DW/w//PftPweKnCr5y+9NTECIO+S5/+vff/rmt
ku/yl9+Hjv/99/0aPG5aP7s41The23ARyW75W/C4xleEg89FtW2NKFuDPFNJ0l/w17+Yxs+OA0jW
QfchbF23+KEptvrzS7aqE8nsmJZp8NP2vxI8bpg/xJO4hjDR+pLqbdK2t0Ap/DHJxdI98IAyHG/I
rU+u/m4O+q4M5CUqtbdIUb9wDHyLwHFqjr+yXWNv8Wriuxi+VOQbmMMADggOT6YtGxh9GgPdOXqF
Q6scwzF4JHlq5dfoKGS3Fkn4HOPameOamDyQzBbJ3BRtRL2c4fqrMn+LzvdpKOOL28lnlbvejZMF
2LNieHEysZeOd4XoJWeppTDKxv0JowahjUUYdfbexj6KpCinw1K7Vw6cTylsyNBSNii5EHAVeGHr
9pvi6F/oOp2a2jj0ur11NPsKdehKBNLJg+AonXBTNAmMw4l8mn5L0+hVZgCt8uRNVmU3C3R4GGmc
vQNRoB6guKofChfHW26V1xhTvymZWQn6L9gV9R0N7HpelI+1rT1lknxQhBbfUgYWRPJd+jDYItkx
ZjVqzTa1zr7WP5k2P1pqop0LtuF7EonVKTfAFh3C77xxTib/Tx4GVZRePypI/yLUQ8zKn7NwfI0j
c0Mv9dL4tK4hdayVYIIueGDf+b1ViXK5M7unoirXetQ8oxrbuYP3odPSSjRewrz3ntKuPSJYBoCX
08puiQZL9QY9RqauYjN6MdVirpbU7HFMrI7jhTA+4Y8hxE4vOsKRGXZMiMnFc5t406pubwYL/duQ
GSuUxrtar7cCq+KMaKEHcPMbXa/wPoW9izizw1amjOso0E5FAZkI+GUQEGDYp9tmfEXOoSOOShmf
2dWZjv6hn5qmCQU3s+3iOfLHL7D0loOqnKxkSmPjsBGwozUClnGnvokMTLHTm1TNukaGQVVSvllX
1W0eFHFN6vzI1IsUylmVO2eMcN+khvuyquS7X/AXus4qcsUw85z0fUxLf5FgHS2R0jE+r2d9tq9c
DIXQ8vDmdWTJ1Rjh+2j44qLRJE9kFysgHRr/zItLFEO0Thi/UFMqHw0GbSqbJ39Kb8YVlC+SSgmR
MH2XnNxNBQV1XqBREJywi6RbtJlcFZqy0Vr1S5sUz7GG+osmXqKiLh+bI6fCR22aQWHTek5sXNT9
RXcTfwFY4ylo03XtJGc/MxYj2ncCAuBg2/lTRsguc4q2XWBs3aVJQ/wZxZTueRs1VpYiMA8kCDPG
qSRibUC6hkb0mMYVVOp7JYgvrYvMYjDnthFsPK6spijfWycGk6sticga9IMW8ubZnnMB1abQ+p5B
GVpCn1wqTitmEXAVeo/rGzC/Q1BjXm4a72SAbJ5z539TIsLwiKyg1f9Bxs+61ZUNoRHosCevQ/TN
y5FnNDlKD/3QdMlFG3oc511izLCiU8PQPenMN7TYuyr0AZGLbV6n9yfqZxLIpL01hfNBKb+zE3tb
Js0hzf2vZqdxCApeB1VcyaieCEWvbTjcPLynJkL2RI03rpE/VnH/pBYIcaN0sp9NHaTglSyI3RSY
qeo9xErno5WAlwtjp+r63jSOTT1eo8zaxmJ4yX0MicD6+1zfC0dB7UMSZp3+SUi4NmWk/w4h/7ni
C0EDnfmjS3jXH1d8kJuhoEgdb4RRdjN4DCevyL9G+H0RZiAczv23Dm5bhFIRk+NhstgJ+kARhvqs
s/6kJro/2o/PhshBpoeUeJpm6398NqlbdEVRluoNkhCckpTrT9Be9j1llsecmVoFvmFywAYdVGRX
5ukLKTikOns0vY1L6jVnxjBzYBefQWv/UqVzDN8QFmUf9b1AesvyoQyZnt7rhN8++6ffNT3W37+t
+nuVNZUXf/hkKYHLD5fmvRwe36sm+XyAXwuR/9cv/vR+/y3XIX//61/eskaSDvv47oeZ/H1xYqto
U0yqiX9e7By/J9+H7z/tmzJM/s//+t9VPH3Gdff9l+8UPpvvr1n6Pfzps+6p/uHv/q3woYIh7Vrw
5toIZH4rfMTP+NTAxdpUXiSiUZP8Vvjw9grddpGEq1TIXA6/FT6GpfIbbUd3heM65r9S+PyQqgjh
z6LmovSzSFLQNXWK2ftdThxmzZKpqFreGKdyJlf3qUkntMKOrTYLfngVp/k6yobT717K8+d1/RMH
6jPRdXX1179wyvrh7pse2HU1i9vPJIFS/yHE3nI1HSOzUd8CZdchtyqZ+6FTXfWM8kM3Jq63go6q
pUul42SnSGcuEwwyftGiPmSxyRhUzFIUGKYrOKrGKC2rndmTnhOkL9E4IF7IN1JvH6NSJairWfSA
nRqV004fLG3iRbvsFa78ekjl3PLFJU3ia5a/UkmtrCI9mNm4rFLrGg3tEXXtQbFhW6A7ivtsa0lr
obrpHJUD0EXrW1eVL3b4yKn9qtZo142C/ADPJYRXRoeAprBaJQCDJ/Z0+L0NRpWOo/ZWNMYJX96V
fL6lX+bfQr/elxV4Y75x5BFMFkuZfrHac6oGXwI2voHD2wB72ir7x9YidUG2aIiIS3roEvuaE9yK
62E9PSB1PBLSArur0jF7dE6d27KxDaSMghYlIQzho2fijTgg+psr0Ekba0LBKLtINxc1YeLLHv80
hALaJN5bmnd4dSdYW0/mEYoYqUS/qNKmxWKr50mLwZaKVrbLv7oeZuIxfkmoeyiAHKwdcyPpn9Ue
WeXYLjmQ31QzO2fTFBAVlm1gEapN6wHSzD5ngKPUO8nBVfOQfEOXBwkBBeEGkWFLuNlCminnVmVp
ZXT4vYfYXdvSnyVWs/iT61Ob1tvfr8dcnzp8f06JVF+W7k5n2N/dGEVVkIaqKeWt6xBBE+beg4sW
1cpFc1/AAza7+MPql4bVYbwMr63l79FALglnmseJ/RBSO+iChCNkujkDIqgazJEHWprVV7K5n5Oa
1znL14EiNrpXk4Q04E1+D7R2IUJGUql+iXDEMnCchZ67HQqDePMseQjsbVN1hzEX/PM1BQweBFxg
JLGTtb4bRMArhz6mI6zW7/cFSncFIx5myXg5cjNlNOQz0aKyqrey1lF/NI9qw5nbN8RBcYwlqjya
BsU5Ce4ZiusY2QMAtBdSgWZxIvDWUYukktg+oP9dm4JBnBoWdgPsg5gaUe7ojj2A1tvU+F2SMdq4
VnpOdfsQJf3JN/pTXhRPLuqTBAMZevPz2J6CMCPnWb+1JXNWyrDBS8+oR5Z9YD7EIGdssz+2Pg6v
aWaUnn2KcY5m88SNFwXm9RzyjpGkaLwxz5XOIRi93f/P5aAZKH6EoZuGJX64HNq4LFPA0tWtVN1r
brlX3AxL24fznzOPLb8ikP8lI3Si0/pT2EOmqaNj3aGsKbNHjxAciHWe6E/RMJlMokPouEs180HA
ZChw9WM+WYBkTjKlcgVYuAgT+5CD1WwMXn5VLhwzfFIgXpVFgbYHBYDdHtNebgdORzXxzhgC1ywa
S4/Vu0JXHxjmmhnCIrKHvRe8xM4pt3CJMvPz0CsZZfTKWahX96hZN33ffFVJ+C1k91w6jBQag+fX
Q5RAOVxNEQX1ijPL2vBZXHt/QuGt2qadF5RkaLp4O/IzgrNNNHRgg3AS5NYBFAO3OiHXtcRDXh19
oz2lRrOIqiliFHJXOS6jRJs7wTnSumPq6muwVIzKNBg2JVIvjK1Z5j4ExbNptSevyzdZ/IvLRH4k
mV7pbZz7b4grF4au7Hhvdk2FFLhXjhxFoiBDF04tmeMYiTzlT5KApyrhP60MGg0swF20UjV92tl+
tzJQD6aWCPPqZvnJJrO+NjXLlS/W/iCYjcsNMhOcHXikO8HYlPcCUFhie2eE4kslyqeO9ALg/iKe
rqAeNTGco7xkPSQhr971yvhglvpyur/ykdLTKDGsm+TkcJpwzY1Wfmn9Sz5J7rFVVI7c6gYKRC98
m24wncWAU/6qtEDtDO6Wqc3WRrbnup8NsM/Gzz/YwKfi+MflkTBm23BUUzcg2/7xRWBogPoyBhso
dfM2rYcGj9zpQElIO5z1SKv/5A78hw9o0rjjFjQFU/M/PmCrlIaSd9QLZgZiPIXzNbMXqJnmtr+v
C3HDtbsf4AeXJdUze0Iff3G7cmU14kFrSUu0PflZGf/zl+DHEoaW0fSXO5qrCQJtnam2+t2FYIjY
t42u7W6dhYEqKrYKIb8hi88IYaaQ1qF1rHmeU1Ml5rq04Y3rYlHJpw5LSS7EiljTxchTrZUvpW3P
I3w3juLupbesE0RQPtMjmzGyfSD/8Wsv5TmS8CZYwfVWbpnIHnXEZE6VsJEw2BHlF2TSexjmcxnq
NzMi33Ji+qQtlCUMOE30kCJICKYIuMQ4lAUJVpH/y4T9aoFSO0NzVJEijpCzBIwlKhP85wyJeUjK
QUR+y2zUlvEA5ABBLj0pCSyll86GJtizxvdi5s+/MREi7YEvKwm7ja5cK9U69KDK8wQO0n99TUzX
2O+vQfp0uukYqkFbkfagNt2ov3v9c7x7ISbw7mYpBjBcc20k3ud7/N/99KO7lG7cQf/89HMN06xU
Du9V/f6Hs83ffvLXs41u/2yYNGdtRzgOVDCqqI6foeDXzZ9VUxMkdN+bvdMq+evZRnF+NqaV0yW3
G+GmajuciH493Cjuz6alC0PFXsdg3vgXTzeGoU3niN8uEsuhn8tdqgtdY+VwhPVDTripm5gEjGmM
YNcvTTwWm7wdCd8i9WiVJe24G8Zsqag50TTUqfQbimeAp1xLoXsbA+IP9TJ8QCCEuRRT7rJCpb/A
peo/2lQkWt2hTwCBMyB2WWQ9WLh25F5y1EvbyI8wh2GfR068rDgEMm1KQZ+F6mzMyuCLcqp6JKuI
N6+oooetnsIoqWl3YD1zNUUliKPeDJQ1jNRVGHnWLelUfa30Wb4IonyKqkj1dcTZbGaQIdckjvGV
gZfO3HWEcRVES4d0pIU9Fvo8tQpiE0bAiBlcqI3svRRZR8Z0MfBrJjB5t7CVF1GiONLpgMEqiuZu
k6RrRyeea0QERBac3CQUNQog3C3hSwZta+NLA/VpX3iJyi6fB1P1iE2fdEaOtYs6sTYJImnsJZm6
cSdp/aApZ0PlHDYNZaOp6LCsZo5glhBXjZNTVwcN4DXyeBRTRcc4cABR+/CtJ7pro1qWPPm9f6iq
0lz7sY5IyutNmoJor5RAPBOH+jiqvU6wXLPWCLBBoipzTOYwogeh49CCossMU1OvfkKQidRqbGdB
OmxjdCvbLPsYK0/flI3ZnZQWBbhmVSt06sPZgNO0bSBSB1X/3peBe0wqmP1RAvZGGuEs1pA9RHTd
DsH0oci094w4hBXF8jHHc3aw20F9bKzwKSrjlncIlKfLcFL8X+bOYzlyLEvTT4QeODQ2s4CGS2oG
uYGRQRJaazz9fIiy6s7qniqz7lVbZlUyGKQ7HLj33CN+YdWJjJwftD3bXCSUCvBBo9+mvkdyejkA
sz0Z2oZGDqsnbyrpuHWgYE1IwWiz1eEicJH0/JRgKpAxiEfA9I0YfeYM9Bb6fr+kGalMpFSdOTkI
912CTTolaVfGUHm1fcVCQbfHrKSoQsAT06lVeoGrAaK8xbm5yM4Gv33E7PC5QF7/nJnyghwLv7Oh
Uzthnv0kN8iUihqTjLh9jLKxvIJoRD1nwd147Jf6XtyFUaiKb5irGe50kBqE7U34xCCKrBjysgsR
Y/WypQWqi92h0sMLqg7GWRAm+TZvSKlmkuQWVfS8DnJ6nrFccNQW3nksHSbP2GjDqnQHkT4ttzCP
ehsyZRtuubYACTRjZIVpSwtmWz2WExVsVkXpGY4m0oCFuDjRoEjHg16WLylOWK3aGjt4rQmRVgf+
RPv8iCvhuy7jNFvRiEaqY4aJvSBw0sOttpApdbC7nJBulukJN2VtF6N6juNYdJqYjW+sqYnAoebR
60Dt5zBs2HGYxnlWMZ5qFbSkNmk4A0nFl0mD0rThmAfyWIchMu7eZuhAPbCmYOAJLfq0fSz6MYqp
ixGpj2NkvA/7dAL6suSWFWpwCrylUNHKIGvaw6nY/8+EfF7PknYZd9/AvRnQ6kp5qsgaK4Sbzmp0
gPpZdO5QJvUp1arsJIJ20zL7j6O3Cq9C1qsu5Hb/RiwS1CP8/GDKG7QKDQJMIcQ0KsZet9SRRnDO
pCFM5V6xpzFF8iWPAwPHwmBSVeQwNorFBut5PymHAImAs4LbjT8kyw9c/auyLTOptOJ19XBA2Aao
cIUK1U09tEgtFdiZ5ToO3wjguIWB7tAoxShTHZpjkZsovgw8mpSBocsdZhub40djTpd8azZkBrgL
Bgiqq6Q+6JVhWK3yiqZ0gZF2UXooF3z2qQaSvK/OGF6MJ3GWP1atHK4ylNAqP0f4WQEYZyP3fdhM
U+xSImAnmD012WuLiSINnwGXIDw1bQzwJLvfRO62nj8SbtaTkeqeVsOT1vvyvankHnx3ez+YiGDt
veaxC4du618Rl70rdVSMAQOB5gHw1aJS+1xIBpFHWS/ilEAJF5iWjUb3ZKa5eKzKtYJAywAhVWTw
Z112iXT5PVLoLmULuhnG/EuUXtpc9bXDBnosQSlakqpwkaQJYTSzcpIcUE+bbcTGXTt3kxZWBrOC
w4Se6rqqvQ9UYUCIOb5MIo+aDWioiuAeoq07JZCDOBonfxqkAgsuzB11yXzEHNG0yhj3pCTHJKfv
omMmvg0l9aOgQm1Ckr48tTlnQYowhdfKmgtdx3DBvqIkYa6DDcGEVkSNooqyHb5G6g27F2Fkj/02
eg3WAW5U79pgsNfgVBu9LfW/mno45/USrtQ99lQj/cjCnGwd3IQc5xdh1h/AbVD2opGCc0JiQASO
bmPh5RkLu1F1pFRpJgj96OOtBPx4l2ES6HEiUlMqbpwOlR9XI8QrRP47xIqsEWEqm2f3pqs0MGcM
J7iO2VEm6ZUDcTvmJeWQpE8zFG0UDuUD2pFK/2YUo3YcNPkpkVTB7VDWpxVIj03pfmnGvJtVIXu/
YYm8jJkfJYjOwpvI7Q1NT9CW82VpFicl0IV6I+DZkG9OpWm1bQz1LcrqAsRRhxJjhfaZkB6AF+W5
LUfXqp8DdJpmR0OqTWrrc28IbahHCANK2PccTZCtDhwKTJ2zZjxR0kAfOWBSkAPEtMWi1wLo2Mhe
x0vuLOKQnka8ZND8KBcOizg60kWSrDEZ6eyMy+iLi4H+2y5HCOU38pcWbAnDOpjvOtpfZd1OZ8ps
EdFJ6ZTPowIVj04e/hwxLrvL/CCvVi3N6mnp5OtMNLAgdCiXXid7UfeQBPGyc7TUBNGWrUxP78xW
QvkEcP6uhPfYqB0d48mvlgNHXbIbI0eeliQ3NPsuzSo9M/K3xBEUqIy6fX5fYOeUHrTHzBROWf5S
IdqGZvnr7qjqdsQjcIwSQk39rpsWotJfD7aNsPIB+W/R6g9W3jtxZCmio0moodsjCvlXyKBJC7/1
l6nje+504i1C1YkpLzowhZOZNvPLFaEDrMR/UPns77L4XgEbiol5g2K3pVcnfOt1VIoBw9ykGokG
pCcs5sogrQ92AlJTcMf+GI9H8VZJroZmGmpTqYsdo5kzksPHzO83b1ud4RMKoDQxwHe3ChNPHgUd
6UDJb232kCGibRyx6mWFraWH1DQcZrtbnpeP7h49wqE/C51HPOiwDegDFG6rB91AU46J8oJGLvZ0
dvMq3vgsaIom6WPxjsRSLzltca7fbF3y183TEDKR0D4IlUduFEqPS4TVo0MvF70MkgAFEizi1Q2S
VchnXVCaN4FRzC6Q2q511LdZcMxvcPdK4zYPav+JEsF0JcGkDyisPirl+EfSRUcjSTrtBtmfuN9C
Ie1cZC+K5owjX9ai0WiLuV3H513EvjjjqDPjkLdAyfN08iYZzYWDXWOa6Rx4tiQ3jFw/tdKmaGC6
EJ1w3MolV92wYLothzCvPH18n40HqYRsZBR2DkpzRWjHIn4snWWk1xZBCesAexTJcCv/hrqntj57
Di1dwHn4To48eEy0he5TSQVLn2pbq1vA/96AdPJQXPXMl8x7JJyxna0/K/aTKljZhSavVDtNBO2E
dqxTMUht/ai39AVFq4seBz2f4jiucK3xvnlrdJ41IY0rPOW/ZFSJS6C6xBx4qE4Do49xAbyryTI+
6RlEibOOUOLR4vZVRKVMpzQAclgw1Epkfx1g6fSXDrmPVhhXSdRePwfEdX5Xs9u98wJdBHbYkkWE
b5kFuCBVhoumHkfTM9bLqj8JtH4R2YQsgC7JSIT4mNdwqp/QuzNFZ8iuZoyuU2enMSsJHs1r1H3K
xTsSA4PyrAL6Xh9H8xUPrmYKG/1unO9SHTGx7YXTZd0YNK/fBuz8CeyXFr216+95eonk9yb3ctxj
8XfvAf0lU4iLTd5/ih2KW9Fz3/3WpResXZTlIYa6UKPPVd6r6RFqv7YKqF89dDpx+HESsVkjeW3z
e3yCYrSkxvy2YbuFCkp3A6x4Nor3mTwSbPKduI9RkPOE1GS3D4npT550GDMvRSzEniUgnB2tPewE
Y2QlqOwggjxWkYqOMkh6gaQxQA4JdewCFatKBckL9m/b5bIkuHQaklhxci+kH7JSz25a/1Z7Z6aY
AresIxwt0SyVjcO5Lzi2a9iSXe93aFwvrwgy7vUnDDZEbYHo/NEDbR/n7Xc9/wxFjs0FoBNxwhE3
s7D1sadpJtdPWWlIl60v5fKDwx14faDP8RkIdR6/Hy5LBo9ef+zodMPftOjNuI4yTm4nmM5BJNcB
wLhhyLQYMNMRk1m7AeAmkQ7zWb1R7lXKIEkXrCICNj4Y7s8IJ1hZowDZe1CM3wwBFmg3SzmG+qpe
4iS+1QqGE1yFCWsNS1jH6DQrGATc3VLUeijyUo57EaRjLR68HGMJgVU80pVGfqxofuIebtIAmAu1
TJDlg/JWiJndlHwLUofaI84oI0dPNopUtqOCeZ7j9yh/LnE9W0qdT1DZS/IKTLVgX7Zs4bhGirP5
HsSnVgEdpD7k22uhvekCsn7sN7bGiiwOsq1MSN76unHp4VtRVTsi+CcshJ7KpXG3nCoGnaDayfPY
FrevdneeeRHo8LcXY9e4MEV77rCAVWonJcNI1TnEiS6jL7dumYtJI3454dSequyiVRchP8XDK5Iu
vZVShSOEkY0WFBy7hzMzSl+G8qWZqVOjBLpAnKzpICBbi/cuRRJqA5dBwrFpeDV0uNzFrUTKpoLp
r7yZ00s9EP2BK7TksrDgtJ8VPeal+24YQVaFM8thv96yJSja7zn5PNSPPWKWU/XJjYDvuKqhtn3S
YdHHT3EIEu5Flxw3/Rp9m6kPf8wZtAARa5Cek/5L33o7jT6N5FOJzzUOwYulHsLDGMyVjwjVV4tc
QX9qyFeyG44kveYnWH3stJSjqNFh8VbwG7RXKYrReFTFAN5qg9AGj0XyoDah1Ga2tkL4L3x5OGvG
EQdgBybmrtJPRwbV46r52bAxFo64gAYJvpglEi6yPUrWTlWO7EJma2l4SH2m4LEWGJ3dJ2Rf8xG7
0MMWLuUjkW+rTorymRSv+9qIXzX1YcXMpKCS9HPltTHeku61VO8KCrGxvAnSDegO077NZLa8dCsR
CpVD5NArecLTAgmGcSpjx4iS6ox8Lh6SGXDqtXM3lJno2MbeqE9X5cCUv8QXpIHz0XC+VcVkx1qf
nYqUgV98DjNEm5FWfQRl9XyQVvaB+8cUChcJI7rr9sgjpChcMTLsSqjzwH7k+5WBd9Vhd/BJ8cxK
WJ1tfZfMD0lDpmR8Q7kN3UV9V9faUYgmerSRGzeHzwo+dpcJR1wA0PgQQHKhAIMitmiEI9znrLuu
xpcRfWawlyenxx2zdkDHNS0Ux1dJsVfjU9afUHlEA6bKfqf5vVaFfKwJcfnZm7LfNZtyP7fUY7mS
VJ8gN3hafm6lu7S8kY0mAlUE8yQbty9cQYf8RFJV9pdRsA/EIS6r7nhepwVDqA9Btso1iNEClTGT
0K5xxlHyKvW2vb8GWLT3pLVE7aQ+yTnSiOYTXEbetkqc8nPSkJa5NguUEbtDMQdbNZCOz5yv2ERJ
Twi4QUZEZhbFyB8zDobM7eaj1j3Qep+z+6b2cIzqJDYzWMQVddQ3IKhR8b7Sc9izANInwAix8TXK
CN2DAZigUCHAF4eH7CUGtpiFMcQfFcqmYxTPuQAsD80I7CMYt/l68shxLn9gfFNLEBUfU/lsxGdb
/0DG0WgYpOFD6tDQxw8HNBTeBaRxStPadYsPwZARHrTkq5xRFBbEXcCtFH6Xanwm5U7bA6jOEfqj
0w4PqAA6KiqPyKYjLINxxRAooo1hItS/KEZyCaXrPafRdEdHrbe7IGeWrHed6W+Gi/gUSwTjllUO
RQjSw6nJ76bsrhocskPghBdlPZcIjpa3MvX2ZSJBzCfjYR4e2+r2hMEF4875hmHOb7CLyze4wUYI
xjrc0heBUCYBhjxFn1oTHrAaVEJCCfiSEZS+h5RM8gLsRP+ee6fesZfkWCAPDuE2Os0cbuqV5IkK
YJIuyAWCYNAXX/yUn+nq8pAL+lPk02yDKT8Zr+LTSAfgF4PDDojdtyE+GA1HCeB74H0WeExp3UNR
KT6sxdOCLpvqkkpDRNXrx5a197BEDAhfN4aoS0B9wDRWJekDKocCdW3BI2iVEB6Oov2MMoUt58T2
bdIlBfNRO1vvGuVjw5Q1w0gScLFD/d8kcEvQGUTl3Ev7oOcPUvagA3hOjpTBdoCG11A/qAXGV1vK
SOlYNM8sU62F0NX6JprV5X03w1a9dBMgEbypXDYCi1wFUHCvIBSmUvfIZIfo5q0Pkvkmz4GuEweQ
Qmw+0f0dFuL7blgGAuc4JK+QnZD9PiEdsBQYYf3uch9FtQV7daZZd4u2J1s1HGUoiGgnN5ihjD/z
CNUqt4TePwih001vZRtgHUxuHK9nSbsppDK70s8QBeh3ku1eY3JFgZ9Yn3Ptthb3HVggcn0OhCeU
rJlQjwzx7wzxMdJufepI5bvRHqfpvGzuBoNTfxWME23vqXyJykuRfBsg9uq1t5L4Se3uYFPvemMG
bKLs8CttWbYh5G66AT8l1NDZCIcDJ9DAYj/H3RGKm2G+QQXU6/dudCoSRyyzqGGtA8YMQ/s1DJ/Y
lubor9jN7KqTm+CLQjIrNm75e5UbdzRDOlSk1ViozZFTVkGbhZOeWU79k/c2jWaSeCqEJQkUPHeT
E7GjyUKt8NqC7BSalHklMNZ4rhCNpoWJgNtr75hgAn150ATEsezC+CXl51z9ySmRoMGJ7WO+fvLq
NEo2mqLaHecyha2YP6BCMT3TfUi3hwGfc3NHAL2REqHTILtmjaTV80pjgwbGMt7k5V5BexARiAhf
onfKX9p6umIh0GFFXZgrJLHejJBL6snlQ6sd7R4iYH7HSmyVgOzDa8QwWr6LOEBQ8CIlH232Lg6U
Tfdp9YsdMmp/mw/+0xkw+Mz/Ol9imGZCGzJ0zLP/MxoA9HkTy4e6OA3m2Jyx2GRtteKKhQWmEswg
wgMUnU1BQzn7UOlFNWuW3uaEZHiem29mO7NdtVp1MuSENBSLMUA2C0WSjsLZCWu6GK8liUkueBB9
jk+oFz8yAsajDycXtAiGlVblwzY1rN0o+5yTX23aYR3U4LCgFuWRQ59WNYk72uGx5Ap1BfUs7GZa
iE09JtwaZZfVhmOAv5h96HDSnDbQplnqy1IcYp9u2AXShivjIozSmBCJIi0Ao2qsGqmhSy8cHodt
ROmyKJBH1ATaP2vnqArK3jtYu01m/G5HUSEMp10grMYd9spkJdjRQ3xKX8Z0+0GJCqKeSaNH2Z20
4gXSaN6h2GHK7x+GYGOtKGYPNPrF8ajUb2v2oBweisWnn1KfUblaUFpr3RZ6PQUlh5NxjMpf7alP
b1nyrESvcXTXyuEofYg0B9ojafI43WEi4Y133fbcqmf0lYf2rBVP3TNNgvqzEbBr+0bQFUmmRXnI
RV/vfYRaQ0hSEI/Sxp0GrPOODHWaAhWp40D9WxsXMubihCUAUmtoeVaYcAtIXDocsUDRe9iKxQoK
zhHiL0F39ezalHhrgu+lF0QM8eMhlAL6C+z89qStjj0mFNuMIS9zpfu2+mxkNtxMmNWE2N6gmQw/
IGemZxlXzMV4tNOxjt6m+iFeBV6GdIMeKtVvp+wSBS0gjdhVSsDuKPC0FXlYgXJ9Ie6cR1vbLUQW
9C309wFGRjXcdso/dHFq1corSae656iF5kCNUG7nSUrQCCCnsE3ltyghYsZatNEboYE3JeDEoFca
Bc9M2k1OpZTMStaCHngsuqKJK1fUPae+uXOwYo7Fy0Quw5OUGGOhwqqt77VygRN7+wUvIOvuJd1B
nXzTaZP6Oq0jDVk63fY6MniUJ+JPzguQZ8JFTd8PxmUoH3q5owWfW05yOGXSwKHyrdzTuUJZ5KOn
S+QcwES+pj3Hn/yyOLoX694MkY8hhYpBpeAchCOk8r54TNW3feiCeJ76fanhhNTfmx5K448xfy1v
JKRqd4lB3VwThPfrM9lE9j5WqBjfDONXAQ20vd6ALVVve16O1HFhCVqAOmbGwXKBlX1J2D1IT3Gi
IS2X1Z9T/87AUp7ukUZGwX2xEGECu7ljyWClJF/31C22pgKBgjafqNip+NudIHoGBIn8pc5eJ69U
R9SaguLbkD5R+4DvoryK5j2xuSabMGlDzcVTXaiW3HzQNuuwFcFxhTAN1dPWgGy2zOqS8nOX95yX
L47aarH2OnxJuVgs8ZojdJd7BEYRdVhmEYo1LbGGZhfuYyJ900BlXXbTU1UU9Bg/OmBqq4Fmkxps
B0YImjNpj1vrHQoetYMMKv9OfcBtG5ug880fZKkRsKUGW490YUr9ksAktScE2d4Ie3TKs++080mn
YmaVKI4UITTWsnOUzin1Ywapt3YKO1usn/smu2MMcuhe4MayEWWJGiAEYta/7J1UehrARpCJDKX5
K6KdYFgzJp+FD4TOH67lHS6aiXxsgGnlT3Q+dot7ULXoUJa4l/rzdJfnN732HOGJEAQ2YDTvU/Uj
92wwxE7KzSmtOnvomZ0VN/pBWvY00lKzmFVmdInSmxNrz9ijZq2n5g7TQZKLRb+TTrUAitPlYQT6
MS/O8nyBdD6LC1W+bQIiOwTtV2ecOI2bd+egWK12MeQP/DsZVlp6/Qzi2Rjv2uoXqg5qc8aX4rq7
NP7uQPO6NNiEzN/df6oamVaXvvX9rB+DvyBG/j8YMekfMbSGZkIaA98hH3QTwt9/AZfjeglFU22n
U5xljxnk5VZFBQn8s9oUALXG93ySscNsGYH08WPCNDlWkDTbmWLVPjxkd6LaipXySg3XkTvaEMU4
eBZgFXHDGOrP9f63wD5Pdcm//zOew19pDv/X/66vH+V3/59f6n8hGQKPIF3S/yUc6PG7yj/y8e90
h//jpB/I+Q8QIO6RPP6o/4oR+veX+ztGSPk3gFq7kKj+d3rn3zFC8r/9gfJpiqSCAvoLRkhSIYsi
Ym2KKn+jgd35d4gQf6XDHDBEtLYNzTho/y3+A2SDf0jgBOkAbJijRwag9Ff0mLrNip5OmXzJwvTU
HvurcMMexWrQWLCMi3Tc/6hcjSt+OZhQeL0Ne+94eOyYi97IJ6+TF7nVZX1dg8hdvNLNbrOfHiW7
c/pjds4/0O+uLdmklLOaUPHHU+bGzuKBKvFgwDto+LjacQpzdwpQy+BrlGr8xskfoqPktv5yQvre
bgPSGFexBXc6QfMMhYD6yDkEmHOFqzt4WJUeWz/3M4cOu1cH2rF5jI9Qz5382mOLao0XHAVCMBce
eMNrfJ2wEPBkh7rbES6Uim1qGef8gtvcVToC0vBprVwSRwsVZzsW1zScgsYrAxCsHrPEYDwax/o+
uhOuxWN+NK+4pQecvUHn4o3O56Qr5HIK+7odhQauyrpVXpJbgUkgytyk/c/RHegaa/ksj9RBLs5c
vKzs9dZ36PZO5D2lFsmrj5S2K7nRD6Gfn2gCFDi4DMWlVHqOnNYngwk4y8Lec+EfnJdj6tc+nBG7
55ONPiNtb/YAgbiy351ISPwu0N66U+/Q5bA1Rz7mZ92dPd3Pw4OPZmAw8VvzQ3mfeJtv3lNu9CEj
93tgUXbuk0WDFvGpse3KxwrWxkvJyo7JMTuCjfg5HPO7/Ev6bb4PQc11kMZb45Md27ODAJc9ueqx
P8+edoN44VEournfBKJHRyAYz/p9dFvPnIGO6IkO1ihW62g35HfP5df2Qm1NeRYzU8aKhzH3FTcX
V73KV/PSh/lj84zCWrj8iB56z6HuYBHvpXfJCThKkPk0e9zBBbLpZRflojqFH8khaSnioemjfgev
j3czbRJ9O8db8646pg5SlH7qiK9K0Byl0/wqhKWzOhIXCy7md8rXZOWB8lCeyKfBdBGfbeOqPBzu
WIl+BLexcFv2icj3vsYTLcS79JP9w09m93q4+ggVaEfFF7z0lj9ml+wsHZmsXOqT8ZCR8OG2ds5C
EtGjcupP//o4kvV/xBD/x1bfgaR/AYrOaFfQRm8Pl9VG7Rm9FW9wGgewW0DP2Wq4hs75+YFS6ens
yiJsQiYOruiu9sC5joCeRX/3I7mj5W6T6ziYKLiSLdq59YL3gce41gZT4WJ+mAbMiUN2mJcHh4B5
FE1Jl1Tfzu3Eae2DI3tk4i4zVEdmlQ8nJT5iFWJTj9uYVtmIb/tLUN+rp0MAy8VBatanBf6Nq2uh
H1V69d/bZ/k8Bfg3+Dn1gIVUrL/emgBsuZ3X9nR6oF6yhRfF6fjeEERvGBmGxYnxkh059TOytBcp
PFxjRPZYSxftxoIM41B62h6AxrgYAh71S6kHGHEc43Nx2q4483jKDatp0Mb8dGTFdmYx6PFVm5zM
Xfb94E1/ZpyZ9TNahf3xVli/Mbh0Z/YCjR+nd8Xj4MjW1w8iudbssCd5jcg27MxerZJuBoVVqB7n
cxZMfkZgNa5tMHiLgxB7CMaAUsqlVrFTj/nJGpisR+EUv7LinMb+oHEVpjbKuNZ+cV/E8LPi81Au
wqk6M0p3Rne2aT+fzDsIyfwpv24eHX3XeFB0q/BNloPkS77qMNh08N12aTjZ0KJD4bYe9/ctLutn
DIYNSxQLaVE7cyFiumyBsA1qFzhiILqLQy1nSw4TSjsl/dRcrNhtxT6c0AO1ZSv1cm+2GG54q4+h
F4sKEIQ1Wj8xJwJ0IZcJs1OFqrMrRFtmmPFTbSA+tEFm60/6W+x0LL/0FzNRNqocCpxADGe4OprX
tu5ED5CDLNkCJBoAD3WSY/OMCa/9r7cRmds/Aq//Yx9xKP/DPtLTHLKBIV6AwF1opNtk+j7enU4b
oCSPOgsfePNoGdt8Am7laOvnhCcBT4WbQ6XoCM5jzgE0uipfYolkvbSW6q1uaX3hh2MzBrYSO/In
7qTuNH5xXIPxNLINB2/y9i0LPNRZnHfD1xiicjRbDMI9kHqcir3beRB592WzH5L8hRO7XCGHKxm9
h7mi14W0BghUnQedkHDFtN4S38cjpSov2AcaawwX2evitXyF8ZfTuj3/UAeDxPRHV7YMe/8WK+hj
X88UOg6gYB4v7akHhRdq3TpAL82VeJssJGPlw+4v3rqHMGOxDM7fPgjyJQ5cL4IBjmIOg1hWZRby
WxfDnm3dal9GPh3Fis3kgI+cX7lpHOJYuLJyMRjnv/VH9sTrc1+ZINu4mruiP3gb9/PglG7KP1Rn
DtoLLA5wxSj43hXPENPdlktaf3gsduOwAT9FVNofac8lzyids3YUf3M07hw9HFsL6QnbeAQROxev
4nEiK+qYXsKedRQCH60bnu26L3RHdCcHoWNrtQWezP53+z1Dw5uHiV8RZwdkRw5GlYU8W0gcsBvZ
dCGkOW9fyiiy83sHp+ZNKj5DidPN+WAVTuRE4f5x9lSJvs1pDYgEPD0abT43iJ8QrH3p0d/n5lXh
9su4wIfjdiC36mFG6pFP+JHfnJMQH+F9oTqaL9z2J607a1ARA3QWcOx1fuF29iOag3wGLL+syv6h
oWyZXG5CVGCg9OdeQNLnoqnQ/9xkBPpJ6uiOcQ6IZDR01zcWLJcTSKfB1wItwAUzSJ3INQPhRAw6
CXdz0Acr63h/L4Usb98j8JdcnGl5mwNHBd1yHlCDB6kthJSpvBsDGnbeviSqM7EpwJXOj4guIkss
IXhEbucP3GLyDrvhwOrd7df2Kwn3roqT+ISrgPoTUh1HPUMZYteAliYrT+RUbj/NUA07DzoW30n8
ORDYxftKTa+GLx0nDzUQLwDpcqLPHCBwyHZAfIm9i6MqEXhyV9KQhFSXEG0LQRIOvxXCsHneY1Xh
Yw7PktmXJTaIFgU1d5R5Om+hs6rAL9mryx312VL3xvN8r1yJaTzr0jlcSme/3w0Xo9hoqO3vy+GS
OyBSiHqRTY7kdVwHglb7/bBTfgZrdjYkod6feS7z9cBv74GfUR7p6shOYEzBRl7tiYOCfUEaLfrG
Rf2tsX3Fe5A8HDGdvTrNh+Cj8892Jza49Qvdd7J+KJQEHrzUeTY0UrjfMitF9ySeVBGSv9qkbUHk
VE7jYWJqx7z3IWSY5TDs53ULbjIiv0fGq0cGZTxV8c8KX7wDEWs/efbdutoIBu9RpvLZqTb2sBZe
vnyE7tyrLBKBqKnZrQ1sxzlYkou2a8JtJN3ZTz0uZTon5BboQ1rA1B6Sr/q632paoVxowW0gevL3
NAZIyQ0/e4pIsZtb6bckKokjE59afztt2qW6lffr9xLsicJAZpOSrnQBkYOtHvkHfsy8Yqs3nahK
3IJ9nF/iY8FU3TsE/PFIJ/GYH+Nj7ReI3PF7N1iql/7Sf6O4b62e6YN0t0mCRKt8ptnvpwHX4jFS
sRVL9FhgVuLMfmvTCLlQFVmFNZIl1X7jpQECp/wU2YiTUVKkFkwnsqI97RKoT7CA3P/xsEz5Emw8
Sn1GhO6etzQuD8hbL+N1OWt25hkO4xPX9PGfc5agMayel5dcmaokwgfbNq8oq/qb25KyM/0Im5N6
RQ2Szj9fiI/6c6s9M3nXziRibgLPy4JJQSkBBFe2qQKslNtiOKarPeG4q4TDKQrrZ+4vC0VxpNtI
FVKdpLuZISn832cllMjg5Hfly3hS7lKf28PPZo8MzkLtLf02r91Juyv92C28MreQ58PCLrbje8EF
XBqUPkckaeaehx7AhLhomLpYSnnM7+2Yb0Nb4Wt0a+zRiazfQ4BIu6X6fMMChmbdkZt+VB+4zw0Q
4M/pGTcbbMk82Qc54ZLmBYhDKS1CYVYamu8qxnz82i8JcxiHwaXHF/UTP0zOtz9eYS/6SMMwAmEl
G9zDOtzrMPPPc8N7O4BL8aEsJxgpF40FKPRn/LUdlPaemJxJYdqFm594tV052duB9fB74SFGv2dn
9haXHtgeFEDeWQY7kWvE0MtVLIyVWV1o57N2B/60OnsaCn3WwrSeTQWxlbeAg1oauUXNRXkpOqYv
eTtMbLNX3ByHH+a7TApsUI6AdOMn6XcZwtdwk+umesvP6nVuxNvt2S0WwwvlV8s74GZi4aXHNf65
CsuEohkI94w5vdbbL2MgT85oaX0VD8UVhVnFqznc9rSOJIiwxljcbgIK0YvustoJ67GXuaUDO5T3
Ej2gZSSelb/jTzSLtWt/DLbMQcvF2/umweKI/+0PAJi4tyfb++Lejpv9/EMfkDfZb9deggwWJTRv
su4DRlt8BQDMS07HgjuGWjVn3p+AYmUEIFCuVkZAIjunEMCgi/8iy8rpg3kI8R/0Lpn0ntWBp7U5
1ChGYY5LDqAgzjfG/39uOmWoX7kDF4vVGxfS2ICJnD0dNEmiU85Dw2ufQEF5Zlj4i99x+RuKdvtP
cvzayw0PHFsJzCPr6KkNuV8cSrPbv2weDl8EZYOzF2cMH3tEqg0OUn/vvwx+sodhd7/LlAAEZdIC
lMGt+qcnYxS8hjfKXFAgZPxoNjgDF0wi5SWheEyvWbjn2LSiGZBYVCCKs7CCsFB1m29KbU6YvVzE
su1vXcp/OnKEXvtPOlZ7u/UvZawhLEj51c3hQpJKplludkVjiXPd/SJPcSG3rJwhlWxTAPAAdDKr
mbqCopP9jfcTEVCxTY46YOskKpsTB8Xdnm8tIarpdDgSAhz9KXpJZKbWdoueo0t06c7mrQsldwpn
H39m3yRj7W16TCTVyJLTM+pfiqfd5XoII/I9JjhEbEQ39kZNUB77S+FNpy6o+J/mEITc9DKctHCP
iFhBP6J0w7GVeNPr8rpYd7hqu6XfP29Wdesv2WP/vR8Dh6f9fEPc1AHgHRwsHMns/l4/Ldbv/8fe
eS1HjiTb9otQBi1eU+skmdQvMJJFQmuNr78LVd1dyaws5u0zZsfm4cy8lA2HDIhAhIe777VrPm4w
Wz+WKiBS/Fcc1nl2O4qOrA7UHCBq8GPIISzBg+GuP3ERrBFnDvuKOcnXAquhNAEi+iER+JI/mqTY
3LFuxjw8Eksk6YYthcrepiFEZfwxmZNxN6MBk3MG7iiEa8Om1PK9NROWCf4/Q4xmX7ezIbrRSDQQ
NY/kezrR2JCH9J08pe+XhWx4EOylc2FOb82k/3E7LsGnPM5YpngjBduIyu5Mo8oqVq4Lnc99lJDK
oprON9sQSbOS08QUzysSRBBMDtw6ywDNQtP6Xrju+dCUKbSKlcdRH/eweb1gY553rJeYGM99zlne
zCdWojWJ+CefDXGkNcEWhZNYx96ORQ9REqt2ubeu0q344GM/v/BEQj0akfm8h0VEHmEMNI4IwtKh
FcBjCuaTYU7SmzihwVZcd2tndofn65ga9Ih+GdaI8JrykrvKhwVkMRxtOVzzzUJk4gjIAjNt9kOI
WBH/DCGeMsX1hNYWRD9TTGLHQ2DY8uCqJVsrixVCOi6dFYGwjEwOQV2qbIZDCepCllRWsGEd29hv
4c65aiYta9KQcohYZiBKEM9eOC1rf/paT4SnUYAVW+iaxtZ+l/bqyqIthziZeO8OleJBp9a5rWf9
ZAhkTZbGIbSUZvEVVCyyzOWTtvQO2lWyJqt23b+FG/73D8AaM2XBHj81VyYhibu3yR8P0YN95azi
Q71O19JcWfUfCflNh5inn8pkObuZt8RGeFRuOEATxnA0XiKdm3OIm+WLbh8Sa+hX+dq4Qw5LWFos
2TSnwSphinibaENPn7V9YnMklpyIO7QjzKspTSdL+Up+KlfRhl2IgFZmL0O9RpIzIzVBtXdpXZvO
pHmrqfAtIbmus7W1D5es76zipM/JvCl7eVesjSVH7+lwwPfn1s8y1P9aWee/smKjg0KgkvFnAfcE
HkYCqOr2JXgvXC96+Vyi+ev3/yrRKNI3mo2pqiC+Ni1xoE39VaIZfgKiShYR2g9qbFJBf8m4FeMb
JBRDA34Apwp8Fcrrv1Tcw48UQ1fR4ImIufmD/wZRJX0uIxomsE510HGbogFESzRPGFWyaPWJoIXJ
tRN9+OpdK8IGptMOqBaNYfE0yXEYddmacZFySXLEdj46enJnCpnS52/49ys4+ZZduwwUK+cKMrot
w74dFTEHQVgpzbZbajS0mdm1Vz1HejkudQmx9PcfF/CvpvAf8Wqfyo7/Sf3yv3Ciwz5D9mox6/48
09cvdA55wfH8/vVrPye4YX4zTINatPwTPTtUGn9OcH6igntVARGgMNdUnY/q7wkuM8F1BXtWQAWW
asnMy78n+PC96NDXYEOJTEzL/HcT/A+FiR+1yaOIzjZ8rIYLpHFO2GwLvedoKtAj5tbha0APgiOT
5aQrNavpuvCMpYd7eKVHKykUlq7pilO3Lt2VIyeUGkKZZIoZIOLRUHz1IRbcTSSv2xC1Nv+YKkX8
qCvVIXfNjSHl8yATblsZ7xfJ9F06rPaNEANNazjIq91YQc+kuTR+oODQMAIz1eIu8OM3rHWWjoXv
QOvSZMGD2+lSsSl92p/whBjgiKg/cqwGHVxY/YompB4o8MR3dH8i8t3gy27SdxxOrXKgkznFu5Cn
N9hyzu2S81oa0FOceuumKaHcEIB2+iJzv+OtB91ZJLMmGofe7mk5frTdj6qIgB6Zj42ryWOj9R48
WKmKlk6Rm7xodsnZJ7nLVfm75jftGLDTtSTinlNS9UoK/zaITHmba2howWjuITgMXQi0QFsxFTKz
K58lr6asUML07eTmPgK51SMEWem6lj4aXUfNJvLreRnl+TP9cuNabmnAKfOcENdLipRuF9rfbUdH
AoIQcgqo253LRkazjdQX5lXfSNmu0jP+j1JxGwUN/DpfhRTWZOuqh+Tb2V56FwmydweqwV9IibgJ
Ib1NyqZK5v+7C8x/79LxJePx6kUIPeHN9V6EoqjOrCD89l8riPUNQuIASgT7NOAK2QL+WkGsbyxS
pgzI/Cew5GiLVL4pQIIMiAm6wq8My87fK4j8jV2TxhgDDDpdMsa/W0G0P6wg8gkDx5K71E/B8S2k
IJR3tHUqk0QHFBFYnnUw/AgdYqvnztYQDcdfUgjtAUY7VGNFv7k26jxZ5WLr3Gtqgv1nHz76TfHc
VlmxSzFOW2txdKvnNAFLkHLDgYSHJQaOz3aajntTIOJ3y3jluqFxg7mcQNWB3pyDWscOHXeKFK+A
piFOqjvEPQi133N8DyeyXtziX/NsO5U5Nns6gAo7tWfABMiCRzTs+/ihjGsJ0/JAM1gNHX+LaLnA
t6fwaXISk21su90iSW26vkVr0Ec14nvn0rauATx807zYPtQYtl2jddcoNGDm8ewQ9aycoDemaTYQ
SgTzu1QJQT8y8cVABanQqof7BaelBpmnirn0LhGMHMJqHL9Fot3RBhs+5L3u3FqRQqYN1vYiV2kM
w1aj3QiWJC1ix1OuswRHRo5oPW54QbVyMSCdSEZH5soCmTjBLwmZGbMJn47YOui52SP9KvGElGPo
j/B0nF1uGLTqerl7rTRp9VYoQouam0kU4ncvZiNZRByS1TirJpGoTzWrUDDDixH7+fgDrlLNaq86
QY+vMGVOEDdVEuXjoESLrwfVXMmTeKuWurxImQU77Cnrh8qr03Ei2MaN7rvWHlywsCkC276zcl1f
5olGNczFrCGKonDfp0mws9qMNLSuJhvEdah0cSelDITKelulLNelX5NixwIDMTRHn1ZDqqiaAKRE
MevJPkolJ9G+T9/rTkaxatpU4y2zuw+ZzStFUeSp4+bptoXJPgr4swDdZDgHdutce3mRIJjzKf2U
CHQU2ePc0BXvWoSHQKUCBjRcufkfHCL+kwjsv3eBZCX5c2x1eImdM8siv/PPsqjSokWJGD8cILdD
pPZPYAXHWAfQL8qEUeLwk78DK+mbauoi/4HxpGiSxqL197IofQNsi3UApxAQUCy2/yqw0jiDHNGf
/qlU82c+pcoa21EJxj0CqzyQkZyV2bzMbWk+2CDTjJJpc6FxSQM2JkKpvCXj6dBPyk2gXnPCcOPX
6Fy8XrgvMV+dBrr7HCvxcyobyW1fSv5DMphleZamjz3BjmaS1qPvI8pEHg8koYUnMvYF9Jkj0YWc
mIUGpWlHTndV3UQ0Wxb2StJa5YO1LBrT3uvN0iyQM+xO9Oa1a0ps7mOfAhYgqakV9OCwq5owjjB1
lRnNbWf69c4N1WwCvdy6wY/KDJGb+/EEqDBtWE0OF9+IgMIbiX6feTIVdJhsi9ZorQWMLGuWWrCo
9Lhvl5ZgocpX+miErXp5SFz03K6cdfee1XYogN3uHQ5rNbNymAC4CyJXEKEOGRUSNo5+0aLJncGx
mjCGdj7OPjZ2ODUM6w8YGUSvIQgcVGaVhqQqwIkQm9mqXtgu8EiOSrQVp1lvjyWDxmI5d25CVXNp
uI23TV8hVG0zKVpUToMBnZy3Y6vsSZKXwK/BTRg3Zmx3cz1p+m3MIRRlINqy2CsarHETYWaadbHq
LG8R6/IjhtbuVCpckp9qVSA8E2lKslVcC1Q1WYVC3kLJEjp3VrXGo9S0t27mzzGjgzGcgHD1dWsT
lWRcNTR6wJdUfQGEeMvrhEvbkY4CeLm1IUHkTrKtVFgCYMckwDz0kxd5hBVZz+m0UiR9rGlhd4i8
Jt9UZYxgMS9xwysKst1laD0XSkkeCwTnysEsEvRJAtzJFnETNJr0UNfAx12nMtZZYIJ6CJXSJpgE
MBA2oHP81svvqwp6idE3tA0KgICsSA4f/i9Y/HnOZPn481q4eUlL9yU8sxzyaz+XQ1P8JnNY1DXw
ej+CuuMo0VJY9f4G5Q0r0t/LoYjJCT2oFlhlNn5WvV/LofhNMwxA2aRYdElWRO3fLYdDNPgLhvdr
ORyWyaNzZoGCKaizTJjLkpSNlQLFSWsGeGN6S9hvzQgmNhRr6jQ+bkSd9CTpSAtM4aaKGnwW02XJ
aUb0/Dc7iLJxpSRPEuz5ImqfcgFrBVN+9tSDAu9p7lfXco7coJaiD+zQbgW5e3RxRWPNZPe2ABuJ
SMrVMtXHTgENoVDcXWI7A8lslOQ+iv3S2lUNDQoWoh8M4Cn3GjTdp10xa906h/WqAz9GbSxVhKDh
h8UVOwlEr7p7DmmKT1UkJ710Kxe6NVagSI91E9dPvjEikps4r28cKX90C/2tLdWnThxMYV0QKxVI
QFl+8BE/VYDRqtJ8DTOOr8rgCGG3xlysjL1vhmjva75PrHczrqIwdcRVCAIiI5iqBtZqoXTrOA0l
FC1/L5TmJu1oLTYwJmocD6/QFoflIEP93VlUfj23rGgoIzMtu/qsQ4yIkzIqiogqrefB//RcOjRS
Dws7zDuhutEigwW5HJaQwftosG9DoqeX12af0J6i7ywhkFDOKXNBxPI1sPoxx4Cn3NaaqS3TRmPk
uxhx9TQDCDSRzcCddV1H16peLpwu4EArlrdGXzYzaMw15S6MMeYZgvs5doPtxtVKb5EViLHqiAqh
VdX73sm1762ZIVxR3tw2MxdkUigNORSWW0VYgAOnal5TCUvFKyxFhXEqlx7SCYeqXJfFU394NsAn
MtgkyIWQf+sfLpxzdhBr93/LFkvFnxes0Yubv3iffA+kfyI3TfxGiEXEALlzSOwO6dufkRs/AUNF
theDgR8d+78iN1kncuMw+0/s9islRls+VF5ZFWXOsxhts4r97SP1V4YV54c/Fjn1IaP6a6UakmrY
EbAmGrpu6EMG+vOKFWie49dlkk0sjDutMoUZ6ZYrx9qE6k2frmxEyzlLTxW7z1bVLyOZw42nPbRl
MSoVTCNtnK7VajNMP9OO56CKR35UjGqL+nkeLsO6W3o0YwS69aq21CndwR158MF5bZJsrsIfQ9M2
LE/jvKDHB8BuzieTKMUh0qVl5sAncdJZ0sSPWHkgQcpHgRYvfRTObdLjRWovK0matXG3NACVSA1t
NKU9FwJzK2j0+uRvJem73tQmkJT5c6BeUBkdvey/numxx8LwBs88Q5PsPWGfIYonQbDgKL6YqgM5
yb+r5TeBzJjYO0sOTZBqCNLqDMyhPPE0Y2fqGtJoB2qmu+zFt0CFW+roaxvbmBi1Prb2iI8jhKzc
GxkoX3dgV1HrB8ngQcvwtVs3p+enI5NorXPHGOwRR5jT67SF1tAgTMw0q/gNj5rp1zfJXPzqHqWT
2gBeuSF4V+4x7a/Y4HgLwYXkPzmaL0c4mYl91WiB0jACRoWifqWbd3btXBhDujQI39XxBp3JsD7l
vGCQJckI3BcWQz2XjhcKw0NrBZ0KS/9SaZJv/7c7wx2DAxpfmUVh5fOguux3faAyNWmIpTYOxZGe
mvRBv80ey2lwVdJ+bAAheEqpAv/7t3Y88snMrHVPswLPzcgF7XrBmaiCMvt6hHMPVCMIg/wralCB
h58fRTywuUHx9WE28cCNVNGLXfjoToMLj/Dc7Dse5ST7FpQ24ECNURJGkYVn38kvPKkfE/h0ITwe
YniJRzdiFh4iVZkhGlo2pI1H2xpakplMyfTrJ3bSVvJzyR1O8vyLTCd1wM8j2WEM1q+LWC6o+He0
DKzrA33Vi/wp3aMpumlmzvfktlmq63Rbv9fPzeLyxJA+R6i/XYR18j2T+NFyU42H26WvmN7pcgm1
jTZk6UbZdvSKRSgXR+b063s/+/0d3bt18pEnfWB1OJeySsfdLpRi+L/4ZCk4IN/k2YuP6Cuy20kZ
KaiPbzP9WgXJhjMWQOMLIhXp7JRSh5qpSn4EGe/nt1DjkKtKHhtfg1CsXAJRRzuCfGMk0RpVb52Z
dOm9U439fR3Q2CGGOudQ5R2qn0dTTI7EUs8EJ5sUrbHyskJZGx7yl5C1v8Z3WNeJwYNNpIDjiHPU
KAk97glWNK6zqSKaHav84AAOVlr6eBLUmrjHC9qTW7HlGhbYmwEsSQrZjInxUBuZ7ZIRp7aAykJ/
sQYaN0fojz4Q3rCUWRZytBGdeBa3jyAl5xyMMMLGbi4OFk5z3xj53Bcpq1jOysXXPSrUdWN2GGCI
U73Wb/UiXOslqxksxA5oaVHCuRo8TGRv0brptIjqbYufaJBvGv1RTWRU+tmsh/NlJOJIImeCRcfO
F4y50dGl00g71Ya4ZODHJQK4A4bhFCzMcY+7MOmWipa/yvdHdVnyy6SurX2aPCcFcGlDuWZ94hRB
k2FnvHThqlGcOcnsmW5bsGbCVQ7FBYYx5FRhEcfpPK7NVc1fNo2btpFHcYs6aUgpdflV2/NClOdO
TUYeBeZSwaVNT9KRW7prw6+2nqhMgzLbk3seQXPdYIOytJR4VibNKLTiJRjdA3nWgOQUcsupmzaz
2HUWue2M7fbJle4MchuV485iUwC60lkzTNFmPWxev2fu40chwaZJSnFUZvoayvq6rczbJrxL8CS2
bJphBXEZiO1Wba907DhqOZrWUSOPlTaVBpumSesndMxH5qx3H9zCnPb2q+i+xzrSKG245Sd8xt9d
6Jaml9zaZUMzsEVjehcpkAl5HYnhP7uSM816LG30dpLY6zSNDoX0wO8WAGJtXKLap6p9xSn+JUv1
NSHI2tfcZy3ryD1n4PZq+rFUaSmE5rrUACKG+BsGMvm9RhEhcUe4IsuHrhU2kuMhwAFWF1jNIYj7
p0Q1PxS93IaCANq3UX8eTf4Y7p5ff44+wWFVOPoE8UDpqkBn2atW+nxW7LLxrUNTV7iOaEItt8z3
CzvX+XXmaMSTDVLoayuMO0YkIzjHuPhHw5y+0VlntHG4EpAdXFhjz65sFPM1UyY3Iisn92jLpg8F
1qcj9nFQRkW7ai7s4oehF7falLucTvsLI55d2Axse/BY40QinqzqjgHD1xtGpBXs1lsX43ZdPlxZ
dB0CbwWNM3L2H5dCm/Mb9tGgJ6Ec5eA+jTwglP5SGUK5fqFvoqX24tJm+vX9DQ0IvwVw+F78c38n
C3da1XpWdgNNeTsIhZQ3e85mObRezmjl5F/gDcYgJp8E+tvcFSL6YvH1JZx2xvw4px1fwslL7QwJ
b/nhbuV5cKOPw32LWFdcQuOeq+t4C5rk6wEvvdKTadvHWNl0/rA9mvUq6O6k3l8ZCmTFm6/HuXhj
w4UcfZGOVMSal/x4jbCy6RelZ5RGUZVmdXWTzpNL+/6ld3my7xt63Ga9xHhDy+4wXrivF9bYmMuT
ZO9uL9zdpcd4EvqbeaeJufTjyxhUNz4aEglZOdCwkTyLaaxUpgR3FyKN4d38FsqSVNDR81vgNk9u
McLVuFbgC0JphDeHTXcLZfDCezt3YyYBv0ogq2HBfDJGrAVebFk9QSwkj54yTFbSeq4/yOzuXz/D
30cyKFFJAAxI3BoYWH+eIL4d1ZklZ5w84eFVGamrtl7W4lZVygsH+eGaPz+3YSRcGnlqIh6SJ5+5
oOW9ZyZVNukzc8z2V3W4j1FWUKeG4F5YM39fpD+PdfI9J2UjWAnNOdgplKO8+HCzzf/ksf26mZPH
5vauVoQtAxBXEUZOnepJUfHr8h6/HmeYwb89NPLpOI7LwCdO42gHkk+lehxusUQZYbndk0qmTYCw
7dD38MVN6cJ8OHN+4tGR4kd3DiYMU9nPE6IMxCZzy3aYECNx52+cG/jVnKnbh2LrqSN/D6h6K8yd
R/bzqXMFh3nmz7++6fPXoBHMWwZMC8k42fGUTM0dMhYZLoBSTGangKxm7SVQrgnq9BaXOS81HloQ
a54MWrF5r+0HmWAyooRVy9ZC8pSJKCNmkNqtb3Po6Ou5Wn+XAHAmysW2yrOT7ehqhzXxaI2l+yDv
hWJI8jWUDApI+QHlWQ8QcAmEKVFlWDAGaFoBeCKxtWfN/W45GHZ6rXn39ZM7s97z9o6u5eQjS/rK
zskaDKdf+LC7gTCRPoCCnVsraDTz6PXCeGeXD3KcGq1BpqUrJ+O1atEris4KPJzrWz6AjTQpEL5h
74XyYJMty3mwp7Ph0hRhLTz3ZRyNfPKJSxH5IL9q6czXXQQ7YQXfHxvtEcYD/XsQlBNL3OVOtpat
itNG1W8qWdtYcTuVLWOJ0QZZUOy8RCHZJdksaFJofViMYWQoWc0Cm200Oan7jNnoKHIVouVK6AAO
Zo8Rh7vGF0aaX4+0yJq20WNoQpKkKFADLg10MH8yBzX3WYqTYmxn08jDZ6ML8TEXbXuGhyKyxxI/
lTB2r1wvntlqttXN4iU0/aXprd0+RAgf35PrGunhDU6RJO6uYg8FZ/5q028oV+8CiLQuYZIZ3vcg
BHtncLbhwD3F5ulJErq9LCjXunvjpmj2YUqVHHCx8gDQWtz7wl2dXgca1Mzqe4uNQmJIN3ZZLH0h
f3bwyNWcF4woYDP1Mydwr9sgHdGKc21Vj34rAYLDhRwXv6ja99JV2hEtBYiOscdI8ZuqGpwSC6pA
HRK1GK5HYs1NfSfTq1WZIBRkf65oiONM+HbKh5UjYGm3lh2CvILFmkgQ5pCApa82EyiynvTAuHJi
xA+xNCs65GQJorpMB3zOyRW8vkgZi6SHOxWw6izIbUBuo3ur4bx9p0rJHCJqnxS3wdDB6cX3Va1M
6Ukcp/q0zQ64g4zyHOSA/b2UrqKmHonOHlOjiSNdJ1FqjVIgyXkmrQR8jlwNbYn43c7Qa0U+bWFv
WYXXqRJDdaZOlvBaoGVqEa5X7NGZTyTrw0enDhinUzkVdkmkTRsnGKcS8hrIh1rYTpsS7T2AW0dv
RgXdSH0LR6ANN2ULKoH6Y9BhvhC8We5d74v73HqOtWzjWO6bhOlVVKr7IAxmnSAvwr5at/RQ+eG6
quOZWyAlz/Oxz4dpYUOeeOKyE64NJk/rHWoqCaJerNUmJaeeTkzKorRorI3K3uTJIlT8mR/epITE
I7Gzv4uWPxeS/s4UwZmZyC467CdgydE8csC3CMMFeZ3GwJvzW9ndS6G4hOw2iRAmydiAaV26jsME
s6ho3bhIKxptUuNaNlIKCDqRibFjmaz93IVmDkRLg7kP2J33JYIAxTl6KvkFxjDzso9HOTB33FvH
mRjNpa6AQJyOG7/fiJRIgiLcBOkLzQ+zplMOWa6uJVoGUvQ6kgXX0k7VaNbYwE3THifjpe81744G
fbh7DMVoiuXHayJmO9sBCZkXt6pz1/QPvsNkMGYJKkgP/7E8cEet+1zKd4p+K9MdQTfahG64B9wt
ydVESMyx+6JLEBM29c7gl2MqKhDhIfnHmyJObuVYfW6y5KFlvnjqg58EGz/BQ1WnvyTAvCESOOXZ
cP691zZGYRgBjKifFN/B3lSY0/OCoUEPPY+oRqyC71mZHDBdngedxwSqD0Mbo27vHWlAir+JbbEP
KO9mQrJtUmYDbGytiF49Tf8OpnOGqVjiYbjqbYtYWDZVtnaqAkQyQWClp8uaiSmXV6aib62qAjCL
xChCKdxXV6r2bmOlkFDptmG61IU/9oPkrou8WyCltfwBp71r1lV3o0fuldFA8GnEkVnCBlG6Gd00
1GSdeWqvBf29wcFRAPZmQcgTGsS3guAcLNOZKiRUGhGAEydcX0YCSfZN89RHtcHewhSWklGJYws2
dB6CSojWCBlGNSZORvpsVBrEfxxx9HWvRqveR3iVmKNATGm7QU0b7FxdZDUnD+pZS8V/pgNyKkLx
VmVMjkpU/N2mh1iu2vahr8NZSjJ3VMHrDqjTm34wVsk6+QVab39ruQ9kjSYO/mlwceX0oITzzHsW
BNj5Qj42zM0QfNAh1CTPvelt9OBGlA5WxAxXEL1Z6tiJrxUmgW18lEUy7/x2JSgunroAGmNafOA2
5c9mABIZyKYUYwzalDRX4sojBqjzLOcQuMpt6ibSYOEheUg5tfe8CSj73YFX3TQRCtogHPcdNgHA
BQPvlW7sVWe+NLSBO2aEIJ4AL0Ay38Ld9Z6TQdbcATFpgCxSzBG1+LGW8e9wvLVhhxspRXY3dDW5
QGca7Uk2iok1nILKg8l3XDp3oXSTFAhi/Uaa5jB5C0nFPg82TP3W6AYK78RNMM6Dup5IEXpzvYOg
YTbgznVMpAvYoWFp3Ase1r1q77/bjZli2cmRAZ0Mt7JSAtJ79FSR0yuiB194dlIYinSBXohuhsjt
JPoebJItApvBIfdHtHUc2WW5nLU05E7AnVCCGSnQjHhnE+leX0OUuBR6D1WBr4Y7CWm8VhBiLA8L
shADIELbS49AxSWwBYPwP79Hsu2+eHOws+iML0tyzwWPMm2LP/RO8hB3fw5km4izoKNwqGmQdqpg
U9w93XaDKH2koni8lLL/8fdO7xekombpCK80qgSfx7NoZNNc02S8VbopNyxyy3gWHjDaI5nWAtRB
d+3si3U++/q9yucetEXHOiw/0VQ5w38eOC2cXmkUe7hRoFnLHEQEcDt9pKwhPYxJA98j8hgE3Pab
PGFjnHw9/lCC+v2+fw1/8p4TW9CDWrXY22f1poCDIM1hXS8uJSrOnB3ZIMlTmqos6uLQ6398LqmN
LI8ttib6GN09Lc0712nGWK5PpYra2yCJkS98MMOF/3ZjQ15EV1R6sE6TCbrq1laBlxiEWiLLJ928
/vrBnb2jo78/nEaOvkeFCFWRsgK3LLO7rcWDaMKzJfKM5WWaJmtQj+OvBzyT0cbmjUgbyZ5EzuI0
aaEIWR+ERQgNEe5OHm0CClniVYG8OYjH6kxcsCHQl3EhfXEmrf152JMZ4naei60bHhL5YzUNSWtn
AO7664HJACx/6u0vTcmz3/7xjZ58iwoHEU1MGHEA0+grGkMmASTAHwW7m+Rw8fx2dqb8eq4nb5JJ
VcbtYJLhV+i/tIB2NWvkCP6FXB0mQxcGOlnT3IJKT+wwUGi/GTjASPgG1jjepSLS7PJWcG4E7NLC
pWV9N/pHZGsj960XkOInByFKR4QsqTWpDSwD3bGGgSe6ETwru4qOc7zdy3xpSw+afh8D7K8/co1T
I1QNuZz5+SIo7y3j2S6FtUuXjJli0Llv1Hqaltdhel1hH0Wrc5U5uGUSLKNwG3q1SWDk0MFqcVx0
zkY1AnMcOfXO72izmeiNjvVOnU6dwJ4UwUNMmG6+cmDwON/5Mc5SYnGfD2VXO1ODkaq/egmtxfFB
pFGY0iVoJ1/d1Ph5KT0OI5J7H6iLuESKgXkVG7EgzAXj1Qdbp6/zvCTeS8ayFt21DgZi7ZUV7SKc
DaTIX8jKymwo8ATTTHZGDfhPglxAxy7mhyUIP3QcKF4mZWs/IeaLgCBDgBfi17R49RT7OQWyL2VP
ZivP7OzBq5ZR+xA0c723OFh7mAIq97px75vrTrrJqd3332MVbkL3bCb9SshkGsPtFl7LWFKzTZxU
4sTzlh4C24kUmM4o6WXWiLApAbo5+YhGZHHSZRuzvjU0tPVQoUXAHUYzy3EjqzQB4FA0pWsAewBY
6ea4NYazD35DUixMRMueFvW6V+wbJVlAo3/No3DScmjKMrz3opFLn7pQ3Rsa3QZRjZuCSAkSt6kS
x4l6pKBexMGg07ONYL5YvDjSARwxgF5LGzFf0pMzzr1+otgpSjzKj+WiUKDs0c/aQp8GlUHREOW6
XU07Tn2V8+gk7U5GG4NwaCJDXO7l8Cb2ddwSKEEDnmyW9IoqVofBl1SgcU/TDdAN0AHlK0Zqnf0q
FaStv14o5TPpGBInioiEzMQU+8fPj5bm1qPHPctiqHktp/MRMNSbxoRvBRgOVJEHOgIWCXDUAcKp
w34FBbEY4DBfX4Z06TKG5eDoMgTUNobvEOX6S2rw12Bcx81MnVUHkGWXxhqWjpPdTpQshXZmVOwm
+u3PY8VRnUphW9OcE+16B2ftJFtVTj9t8LhwLHGuNept2hM61vIoirW5LYpQWXyAIuUUq7VNO5ix
hvWFNPuZPVgEVU1vI/GqRV7/81XhIJ0I1NOoT5rlOovaBQbSFx7ysBec3vjxEMM2ffSQjVzo81jI
h00RvhqEFEPuoam8mXusfkf5FsmB408vbRlnmmrYFNHjqzT2KIPC//OwhVBXkUqX3CR3MYA1nosq
Gpvm2jXvOgt/oegjrx4KXLJkZFcqXL/QwwioAy/CoVBXvcmFp3B+qmHEC8LZUEE4f74cTWywGo64
nOi+m9Lrto4XCbjdgax6caqd3cVoaqERTJIUaASfxwratpJaf1jUtsEuWjgrusLnzpUDrA+y0IWJ
feb1KtijWkAKaKPRReXzYL5aWG2bV/nEym6xdR5VwLUwf/n68Z1bMCg7AUQYYlQV1d/nUZom1JvO
ZmMuAYYUDqU7dezeCgusbxfJ1t5UM3qXMshU8dR9FtPlQLX9+hLOxTw8UWngb9M2yL8+X4LdcOas
PN7g0KSk5iakQsrck27WazY9WsOz1S6NeSb2/zTmyQLlYmxWtDbfTrxh1oyTa9dRVu7EGst004Ad
rlNoqk8+jZICxpcF/LP/QbEbSMbRbZ+8X6MrUhwR8BgoIOwBH5sZyUqHtgbVaI6t1zzrbyL55T98
1sOydbRm5LWd6oLHoDL6y7yH2STYWyfP5kL0Ltn1QvBWdOtPtU5ZKbY/TVNy6PX9hYs48xnRRCnr
1H4sxfxJVj66iF72zKwQ2KSaBFnDIdc/igCOdnTFFB3X+WMufJT6IfNuuuzw9dBnvynUgoo5dIIj
Kfx8+44mFR77BSNbrEZe0mApZt0lVbP/epxzJwdu0YIGT7c5ysWTRZJjmemoNl5yAwUs/9F4F9P5
DL1twJXiI4sniH/hWz4XZB8Papy0O5rIWEg7N2z+W5EODro39gLQcnXW/n/0/Awz5dPuYw6UC9ZC
UwLSiyTz86NM/D6ou4DMthw6I8l+rSX50kf62znzxxC8JlXiFEv9/fMQtGyJeHFT4nfJallvGR1a
Ffk8NZbmkoUfmUA3Xg7FGZdwTfluRiSu2nwZd83KwAvDV2HpSvosKsSHr9/ub4vHcF3oHSigm8gU
1JNtwEhDYAwC4X2ME1aEGVDeqaQyIbuJ0kRNg7HjuJuu1S9NqkvjnpzWIsnO+ihNSQVK16K9cfs3
XdRGBV6lEV56pObHQ2dhJL1Q2LiL4M4nxZurCy9G6e2w08MwkIY5QVj0CC2/fiK/9ymdPJKTV5Wm
dqw6Mf0LalvsIuUxyq2N5wsLEUfIXIqmBliuJlGXtrq8MPLwyf42D49exkkUFFmCImgqD0XBmEVs
77y4uNLgWWrtVYLTWyHnOF5mVxUWAyB+/sPBTz6CDlGeUIfMBN8CPxzWyzIWtn1PdlotserONpF0
L8PahlEiaJdoYL/v3Z8funbyvWdprNjJ8NANP15HFeVdd6emMAoHNZjS4vyLs5sMfU+FMaQACpVp
9P5/pJ3HcuTYlYZfZWLWggLeRMzMIpE+aZO2aoNgkSx47/H084GtkZJgipB6Flq0uoMn78U1557z
GxEN9RBcp/veVM1SwTExVvIDS3qdl8kMPOODGf3145AlshCpMnxc/Scnfdh6felF7OBMM4+1F2F7
JK2LzFwZGT7ktb50/GgZDe3aKRC5zO6kRluk5Iu+hgIcjnZln6xlXmZGVt2kgCW//3xnzxfLQKuB
DEv9UpkTpbrSfA2ctq4huIn5QGbeR8Od4HRHudpG6cxs/JPv9Y94k6Qjro0h5YuNehEoL5eWjbua
HeXdsqjgKyu6bUnWSg33gabaDRgKVwFhgd2F5961zpNlvOW4iUjIL5flAn/MFe5j30/Ix8k1+V4K
qlgm0iQAxg118gsNQ0mFYeDd1mhvrRJgN+UtKIgsA6mDAByOHV+V5ADVaBzfLYw/K4fTPzYfyjAC
awtxT96WZrp2+X5gf/Bko0lUvpVdTsN1m/UIp/sCJRN6vPC02za4EtOdV2F8UWNmKmL8XuFe4eSH
ooo2gYORZBTbHkafpXfXV0dtGJgrFHccbelhBSkIxs33M/D1DoWRNrIKAd9YGjXHSYYQu4Xsqj7w
qBG50b+U6DFieIAUqv9D3mpzh9eXCvgk2mS+Nd/UPS8kWvfcIzvv7oMnwMnUuufsKr6+2j4i8QHJ
SICvypOTKsrbujZ68ET6ZbfEFv6p/TlavQz7cl1ekHVt8gT9Q+nHzHR+Sbg+h1UmR5Qat50apUCI
qmf3iJ47MI5bgNAgSdXX4kW8SPbCLvz3r2eqAZLEzcyrBt+oz2lDVxlZ7WcjKAwjBQWl27H0MHqY
fD+2c0NDpQJk4Ae/Ytq9UBw4VlICODAwXqHXdvFToswU8r8+jZg+ReJ9Ri1fHRXwPg+lKPRKrUxi
JBcIvWQ3iF5D4ChfIfTb1U9vP/sWO7cgTwNOFmTv+0jGjIjHYEcmtaZHuMt3FERR1f9+9r5myOPQ
wParFjpqHDmTJEpw9LoqDClH0hMK41i9COxRLxgwNXLFxi6bV88c1/j0dAPWopkqkiDQ4Ccvrtir
mrbKZHr7e3EvYVwULK2jv7KQF0drGz3Tchdt1W14514LM2e/JH6QjSbRRYYrAx+ncvClNOeKmeHK
uU9FSHsoc/lHrEPHieqjVWiPopRD8ggoOEY6eIYso1yi4BlFGosyG9AgmFqV/ohEBSlOSknlRlSd
newJl5HiozjW3Q3Sq6ant2UXLLXB2GoZOtKAtV3nELeVTapg94BKgtIawSTHNnivW+PFjwWIquUy
ocQ+OEhb3AeWtSjEkkxCg4LzG8DRgwddVu8BgKeoTHveIsrVuzYu8Ra+It1cy2p1FL3fZtHe07/d
VeolnZpdFJQvnvWzlqI3HQhAHh/NMv4pifkizb1jmbq7VBHtoEe5VosPnlozgEeplZD1CW1TUp9N
B4e8JlwAl12omgSkgC610oArwwylKm76QUWJrVwCiVkAx7E7PbjoOnGnG/2Njh07+lrLxhEuZbHE
1ZaiNYT0oj6karv2WN58qEUBxsmizo5/lOnjxPlU+L8skEwNVVG4JQs1OjRAaCwAXqmL/ntzEQON
pz48GD8T+ZGWwSJvEXnN+rUkSBcCJ07nYudt7UKHemdTISY5YAx8r6v3fWuttFCzg9wE9ZauOjlc
WVG+siC5SqSpYfSah+iANw2O1fpiaOuFSgmiqt+dOlt1qsrfsi5VPDQdROWUGnPmbrgzPMrXuIL6
mgq2hdq5XG6AA+xjLVcXBnevq+RbE+BdCLRLMZDSTtr7TBq/jJb8EHV0yimN552BB+ZNPlZDSE4k
HZsaS3vWQJ6a5YUXVbtG6S5NGEyKle3yGBupsLtoHMSvadoIDa3a6DZTH7seftI26676HoXBQbh3
hORJMXE2xutcEoFmOXcpwnxuCIY2wLy2rZYJJgrRhYttuQBzS/RuzBxxL+TfgVd6CynHE1K98LpX
WbhyDJ8cZAU+RpHQFJCOgdFdRtJ77qOVlQ83QQZ4JLVsC/0yWT3oSnkpGT+0bKd1xWNeWltL6daa
dDPkIyJUuI6zau1XwULIMKiuenyBnPuuA3mtant1uE0X2n1XyVcSeuoQsVtDPLaFgHVrcGsm8TXV
EWwXw5tsuLPcB0YM9ISNOjwIhb/Vhd+lfytq9HJKv4eERrvIorqDKXn0FMpvnfHT1RB+VvGKxYDI
cg5wKO2sEW4GrT2EwbaN3orsJmlkZGh+1tCFc9/D/tEM7oOyve4GBWjMXsox6aLI3acr4GPGQPbk
xw9uhWcHKxvlBYzQweKI2tNQ7IQ8qtfx0B20VvIWoMPtyms2ViMeaqs6OskNWjlIygCtsoYr0Tm4
svA7CAJbolFiRUtN0Dc6iDOoZLcN3Tive5RcnAXk4VCSkKXapaTcCZjAarWzyzTjWIeY0ObSdZfW
N4mBBZr5WATSVVjeuPlrGfyOwydJAY3lWtu8L7eKeGXU7qJxrvzAx7L4oRhuaWJvY1PdD3q+ET3I
YtkboM21HBd7WfjRNdmyUPDsCK89/2iyvDLryXJv+6i9RbhunSPCoaiPkvarHZ6r7Lowb7F+lZTr
BrXk1LmqvfegTVaN8gBF0AcIFsb3YoZfkHE5KI+J560DD8MYo36ha8csosAPg8wa3uIQNYDmCALM
w/McKJ+HOa6fLZS2Wxem+JYp5qI3gWMhEZcZ3sID5ibH4E/Zbl4/Jq9juULBf3ZAKkTgb9xQQ1iH
zXDnS+6zWhQX7nCvKz8Qi1wNEtYEvru2ArxnsLcQTc4h5AF6jIK1B5fuaYQnUoxFDATCpJNfE1y8
tYCLVC9suC1L5Bo2SlyvU7ToAvqpbvnsCEa+CqVfWvmU1/56sDS0N7EmGdg7qM+K/VLyUbMyDMT6
a52sNLEy4J4lPUIghkZ+lRv90kd5xWkPsYc3jIcrKUjVxIy2XlBdFuKT7PCc6wFt+Xet8KKrw2th
cDzBQC305XjAFRwZRu6DisUFqPTBgtWLwDkEAYLl3V6N3jreCKmItBvwy8SwS6x16M4OJdatwu9Q
vW2wiKM7qGk0b0AsSREOfiIoVNBqVp2s/Ix2XoKyOXxTqwa9o1yk0aU2HFoL4lZX4hFrHiV1fCdb
29aqDxXS8RqXEYbIAQRPvAGDW8fEdAb/Bks6hu17KN8baWgH3ouh7vQ+fqzjcq+58Dz9YBukjz7H
eGthOGLQfLG6y666GgYc2pB46gW2imGum47msSQe1MZb9Rw1fkipIDJoIgv6upKujT7ZdqDJOLHo
2a5DCbUYS6OT59xLmJfn1nOAWoWJQj4mKJVbbGvF2DvqjdK8RGXIkvfRFfTXUo/VB+dLBLLWqlCh
Eh5d4U0OcMuIfunVr4Lre0G33+Qx2W46k8co/suSuVd051LNm62Yu+u028p5bNfiTRO+NiWWONl9
1rzrDt6VwyFQfxaojztPkXPvdfgZDb96DTF6902Ln4QUk2x6pzBrvZAaZJLcaeGwL+BvleKjrD+Z
rrJQaiCRZbnMwYNXY0eOs984lgCXJTVDaLX+0Zn8jWjoOdpKhFSN8kY1rIUOjs7qgoUrh3h3INzu
O3cFNnxp80oX71ownetQStGrryRjoRo6ZgxR/lMRk2HhJc1PyaU5JuRbw4vxU+F0cd27uG8eUs2l
COIg+F/fdKUoQlxwtlobUdMDLFx4u7Z8yVPpdnCcJ2YRkJ3bY0dcSv1ScEBFCvJaBqJclCvQW9tI
FvdidGXWyX3ZI7kbXDhdbJdq0S20It8OVPdBxJZ59Jwrb8x9UCEpMqSd3dYPlYuV4yD91IwXdWAt
tHtLjzgmKpRjqZcXB+RM1okE8TCVd2GC/4A6yo8AfswD4Hw6HjCO/O6ar74F9p9v0ILSM4TrND06
Bi+vzFxb/VHp4uu+La9r47fjsX51jMaAukLebcVopWBdUd7hsrovolXXYS+arGvkv1JMIVl6poTM
Zn5RZuWmTZ0NCsNLuXRtXYkRX/CPNU7jQYiHZL8pFazAuvI5MpojEv9CKB9FAx00T+MsqmlSe768
MCnDa+gZOfKTKssLTd3WGv27yvstRZfIZa/NTvthNDEJYwj0OHGAGG9r3doriCs5/VWWv/QCSYS1
LPg/B4+cS7po2xvParZecyP5uS364c8u5C5ILisvXHuhuEb2uED7SMYdUdJBrjs/BhGrPaM/pCHk
vFjbVUBCXUDHLmbmA4zl3m9uBQFbmPRGAy3d6TF8dOg58Q/NR6OeUicAsJXkxUCgdoXW2UrFUeLK
Cz3MF4G0kR30ZGrx1hNj9JV+BtxeRvkTTDlu2fdSSZe8x2h15YWvstnepHK/a2MVtDpebSrUh646
NEKxiEqS9vxeSL1LnNAh1+QPDfsD6aONNfirumxWQuBttIhyuPcjd46xe3BEa6GInc2BtEnyfRQ+
DZ1wqFO65ZihDOXagEGuB6BFqnqX57u0SnDj0q9VydQXgVlg1mPiCy8JSwBay1bUbfY1lbWFEgOB
FO4SVPBC8YKepZ02TzCXQI+qONuPNOkYyAucLCF8kyN/0XBoN9ClRgGrRoAIqYWXgcaCMUqFiwvf
rzRexKjayHK6ymLxAXXSgyHtM6ig9X2qX6IxhergsDRdjHGi3QBVxEB+anzY4BlodEfL/S1Vne0U
KKGmaJMJoXjThw9WEi1k/V6Ug0Nh4hWJXXVr1otQvYAEfoE2NeCTdoHsmO1Xhzi9adxnuX7g1fUm
ck24OjUgjKbwlleoYXRAK4ILK8e7DyNwaG2xz0510d4DJdan8El/WoJKPbGhP0Bl2KuBwLwFGrY9
5gPyiGtQ6uRE4GhNE+ekQbgwfMzRi6OWwi5XheswTt5b67701YNTHJqEk9Bp16JVbIqk3Up5YQ/k
eL73S0zvxydRTCfCgTOb4KEZ4iHVPwTB1kU0sFLD1dBRe2u3WgntpgViTb182VfFo6BsLP1KDTEY
M3/rzSOLt6rfQC2sDC1Aquu2iqhN9uE2V8ytGiQPngn4phnefHWrI4GSpdWNL/SIuIXGXoTm75kB
2oxYdh2yEVgNiqgo8pWL7oPk66BP3EPITDhGNPDgaPdloa6T3rF1ELWZfiGDHu66dCfVqLJ5sS3X
V112G0dCvojRzB23DsJGwmWa3IjwSzyze0L12o49bIEAa3W9Yfs1eq/xU+iTA3f4PpLAudGTmxxL
UvEoxfDIl67q6gGNYzab/+6PwCFBSpplLuDzWUJiwHA+h+whpP3SAgcUW/Ax02H8cSuNeqXjsxm6
QkdvPFNdnp9UR902M+wkjNWNX4gs+0p7KiRejbmU7hUfgknfc6nnArrFkkMiwgRXXvoYdcWh5S7t
vGimsH2uboRTOtgBHeCA8aX9WBqqOKCDTK2hhBsgNggdA/IH22oe3WBcyd7GwHMqCt4irb/PSebr
dO43nKm2nP6GaTeyMsRoEELeLvAkmAF1mejdpeQPi1THxLrObuC8sh18hDG5w9DHIktCzRSjnRx9
YirkoaQtY0rhYQhXpY3mClBnSl2fft+ktqYasYmoHL8PlQq7jbOlkHVLF+yaYGm2gSC8elnW7qqj
Hf596etsH+Dk6xiTIlscWbVU03Rfqr2yEzvDLqKXGqkpH7RM1VEIr2BQhYotGpBshPBSK3et8iPs
7nu05Cup2eeSZCdRvKGxBUsKElgZznQCviJu6S0ZmsbVZ8oWjc7x6550bloXOqHqUi/W7kaLW1g3
YOHxbOJFAax4L67lZXg3q7FwrplnUCZSTYR8Yb1OioKFF6iGXIlU6MD5Uh5DFgcTJAa76rfI5nz/
Hc6P8STapJ/qh2av8samOA3YtkGpFnwvzoBI6C8kEumFvMAfccllPRN3rDNOK4Gno5w0S6n3ol4h
EndEfgCMBMGK7984TnMrXvTbuSr8uVb9abxJQZwmA7RYg1ltBPCWo6VX7s3t9rkYk/Ui96IqIWOM
5tiFd8Prwh4O6es4j/JijwkqxpR/YhLBHdBpxzcGavYkYFBQ8EpMAkI9XVVvJB4YetU/QI5e1HfC
Trn/Pt74TabfzNQllPfhgKOCN/lmg0zVSu3Yb2l6M+ZNUYLyKC89km/ExX98H+zcZJ4Gm3ywoAZ8
60oEy7R63cnOSir0h+9DnGt0oUAtoi7LYERzipurXSd06pjW7Ii64p4cy/3Nttt3j4zuX0B5ndva
p/Emh17dI1vYZX+LB1t1aRy1W3z3sMoVZuQvxk8//VaWhmgDvZOxtzDuv5Ozi1+hKIVfjA2gaufv
qbxuIEDNL8HxJ38XZ/yMJ3HSvBuiOCAOKUHxoSzmvmP2sWheig0qzzNb7MyiUGQJnwcVPr6ImOXn
aI1aiE7gwYFIYnSnhbtuFgw4F2Gy7IogrWS5BAtIGXrbaKBr6rlzYi7EZNfquZr3vcsgFCi6qngX
gt35fmGfjYBIAyrxKpeFMrlCBNFT5UQPQLjVPwXjKgeO832Ar+Dmsacpf2CN4dZ8AWbKOfLDjs4Y
xD3l+hr31Yr+MLxlmT7ZbOP27HiQQqXLqOujIfrnz670tR+b40cpV6N7n7/y0PD+5VxUeCNX2Ivy
YFpbb98PcZyjycKmN/ePRtn4m04Wdm1wkqMwD9DIry4MfVgp2N55Ubj6/4WZfCqzyh0nlWgBFt1T
gH9226+dOlx+H2S8xL+MBawfBmLw22j7fR7LEDuGNjRA/hSIucNdqWPdTWdDAtT/faBzGCg+D6Qr
QMjoRE5hYSVCBZGeAmvssYVXtt22xryRZ8us9M25xAVIsAha1tBxS5uucSCVVuIZQIOxol/ydAM4
4LyNrKTkKsHJNQP6PcuFOnPYfYo5SZYU/DVyd4zZ2h/+gzW2wbSJYyxaI7IzShvfT+e4rr98N6gM
+LRJoipO73cxs9xKEulJ+dmrFdF0c3BT4Cmo+Vj9mtoCVvX3Ac+BlRjh3yMqE6xCa4C38YKSA7Yr
fqGwv03q/IGUeytFkJU18ylR651fi+sw8KA5HxN6WZEGYGkAB1NV3qIU8k1b3uXifePP5OMfme90
OlQRViiSMOiPfXApT7Yk7i9m5Hgs48hqVp0vry3gfllNP6Fv1H3vkaBnkd1TgghLY4RZUSvPdwiq
LzQY4wJg0wjNGr9H9jh7dmHupFTO/bK0Eyu1BQRHA03a6qkwow11Jm1SyC+g7kLaA/U6uYpdGYyV
7II1jgbahPm1Ql86AMXUQz1q2njmaD6310+jTc4tURVMQS6Jlvp402fHTvO3oqvYivI0s1bGv/Tl
c5yMa3J0OV5k0fMlkmkUOw8Aj9pSQ9T9xZAHlyLuCYjk2mEtPThDcK9EOI9i/Bwkb2KQbb7/KefO
6tMxT/allAZh7ynjmAfcmJLXHlyAP7c1zgaROUFB6ANtmCINs97vndaFUTqCNdxtjA6dgPUubtQv
io296la/mkM3ngWIgJb4e8zJ+zySa62sI2K2exRkV8ky3FMDXJYYOyt2dpts8u2fmMmTgOMJeLLF
GiXGpcQjYCJcBwH4tuTJ+bcB6OQOp4Oa7AcR+cwW+S32Axeqfmnml4E5BzU5k2l/ijHZBYNQ+4YY
E0OCYejScgoFtD2DHxBKln4u2r2a4xHw2KXayhCb9f9vEicbQ/bi3BSBxS416Xcj1nQ2/JUkzgFv
59bjZNErllBasUoUHMGWCBjwP2+nGjPPsLPHCQwr1N8Qqkfk6POCMLWkyAtUUrBCQZkBHE4LUzRR
/VVuzQ3oLD5PE0eZOVScRiXNz7EcJRESPyaptO6KtbofSxH5pbOjYrnm9WIH22rTbuce0eem8TTo
JLeMMpVbFhXEZRU1i4ESqw7hPujnjuVz5UhYTCOUjeU/Mj8+Dw7ORao21viwwBYHu2FQKiMNsbPl
clXu4rUQbP4MOk8jawYGiOc5FaXPISupK6UWQ4ll2Rfr2H93RWkZejffL/avCgaMh5tNxA8UjN4X
TVBkXYqow29iKf4c3a5RCV7FMC1V3LOXWBItavqVi36phUv9QNti9X34c+vzNPpkfYohQNYMiM/y
uRwug/QWU0/TPH4fg1yLmZpedTr4PInXFKa+UyqLpMUgm3AeWYb1i4Xsj5mE68HRAae5bx62mKEr
YQLT7xoNlI+Mc6WA95UAbDcPtoCh1kMESMH3RuADiQiYXlEubbH1btzK27SmZrumdlnr0t6J9zke
d3mAvkqNXUBe7KQkuQj9OFh4EDgxuPOgbC1QN6wWjqHbIpRy27NgIQY3SbhrwlvIPFZ3r6NqQ3tX
2/k5HFh5GH5qHRAh780w0RHLhSC6qKWLxLirPZjAORiXHDb4UabwkVfF3oWtOSC+0gCG8SIs69E1
NvtDYz1a6iNsazhECySrL+oarJ0DP7hAx6FrF3JjrsxC2MoDyCgFBIGb78Q8hpjg2Lnzq42wPc+h
FWuJXVT6PdS7tZzk60AyD/rwZqUv0oCyUmwNl33dbguaDTh/7SS/vU9Gj1R8nyIdD3QL+MuovSem
c4/zD8jqN596WrJHocgdHMDaFERb3pqj6bxnm3a+yh+7nbKFQryFbHCbb8zlK933W39j2MM+hxuI
kPpSP1ZX8dpdxtLMOj9Xq1LQmyDvQAMCztHknKoroUQaAtiec+nd5Ht379v6Qvs9Oru7s/ov/ySa
NnLEaJ9A9fl8dLDLVSseVJBw0sLZqCtnF6OJbXer0Z8+H6Wkl9/vMeVMwQqLE0xKOP5hOk2L7bDQ
IzMbH8JSAPAmfasGKOJVZRcOPazyJpc6O0HrrU/3tE8yWpES/aROeBCQBu9oXKXmg+69j2aOmtfb
skov1HxAEGwFeA/kY2ab6XNaHAoWbp53P+Vsa6qbxNgO0pWVIyJk2FrwHpSvEuA7V1CdmfGdfa+e
jO/j5XySWeWumSRJz0Hl7USEXsiMb8OHdKMvxwJx/UYvbjdbNzn3fuTzKRxoZEMYaH3+ipmIchT0
77G+2SyNtb+qnmRk3rpN9Mt1t4BECV3Z3koBOOY/isVMDfLjTvuyl07iT9as6eeGUrp805FIgNPR
xsCKaqFSKRrVsUFo9dlHa2MkD5tX0o1ZLka9H1b0GikHceYYP39TnfycSRnEGJwkgvUw9hzGrZ1v
AOg496l0kHdSSh64atH5AS9lY4qabeTyKkjXs2/6cc6/mZPpI1Z1C5A8NXMC/liJwCTUVOe69L4P
w9dMSGZeg2ffzCdL4KMPd7LsItOILWUMRyq8HktnJl3tyxHNh1/qEi3VX3+UhuVt/aQtxUW4LkE7
3gWoYRznqrfntriBIoCJ3y9Z0LQmLYVlbQoN8y8g29oJx07W9n6LR7Z06YkC14+2lFvz9/cHy9mN
h0kcVnBE5OicHGX+UBsYKqCNoDXeBcDFravug77cKVGwLkrgz+WdqKX7pA5XCtgNwUiWcQRqSwd5
B3ns+19zLl2hYyPrtPZ0xCkmbx+KympWlKCk4wy4teCCcAbzIOObFBvr70OdTadJyDhSNclEH3iy
+4suMswY7cZl9iw9+9tUWzrL9MFC+SK/GNuJ6gEvY+c4px02G3e667FYyOlXjUuuXfUvKs/W3DZv
QntsQYgjj+LFX8+trbOVq9PRTja3JRVh2wT62C8SbA29zyqIbRWMb5ofo/BW9lGQ871lq70r4ZUC
/NptDo55FYfXipKuVOtH0FdwZ+fy03OZI4IcSGBgR6jgG/X5CDY7ty3FxGTNh4GtCzGW7Ns/851R
/1ep94/ducma0gxf85zxZtHuRsWC6nrMu7HpW3SrcGfsoVJt5zsxZ98zbOS/Rx0HfnKwQETGw0kj
ar9X9+F2OOhopQFHsmHlbP6M7gTPjNN4k4l0hFK0WoN4xvWHmPsyvfQ3Y6dJvigu50hp4x+bHtI8
0UwDF8nRmm1Sd8FVtZFig8Xkh09RSRntXh/mShRnsBcM6B8xJi8XX3YSS3HZJsHO2XAQ03eU10Cw
l7MqC+eKISYDgactojU3tX5L2tRABvoj9dD32Tq8lDbafrzn8BybuW/OLXfyxdGNgk6D+KVcEPhm
M2gc8ZIcXGaht3HRQPp+vZ+5QFVpNAOlmEq2OB1NU8YyRBukCdURLsb7RNMeDECrutTapX77fbBz
jS5VIgFWaHiPpn6TzeUledGnY/0jiYYbQR1sr8MgFr4PRPJFXV31gLpCuDUN9SWn92fGeiaBo65J
uYwplWjiTo5wfzCdTPRBQnOMrNA4BfAcrNARtWPZWOqVZ1vunyAEfwo5Ob2NLDWxVm8K9Oo5rCLI
Vj6DFvx1p2O+PCqbYzX6McmjQ7f7nt78sbH+MCt8TbO+8F2vmvzj//xrVuDX2XtyVxXv79XlS/Zf
nyzA/+fzP/L3/xZ/+VK9fPqHVVL5VX9bvxf98Z1nRfV/Norjf/mv/sv/eP/4K8CN3v/7P1/TOqnG
v+b6aXJqZ6txC/1zO0kEqou6nP73fxjfKupfdZAdIh63FN6QpuF4+MNNUpH/OmqGiJZlsQf+cAin
mFh5//2fivZXGkUmDTiJagxFarbn//mAq3/VdMwkOQcMbiFc3P4dN8mpLL6s6ZAmFOp00ITHPGZy
+segSs0i0rDQJl/PjwDVXlQ7WTajqt1ivAeip5K7oFjI2zG5Lx6cVf8r/XUyW39bNqd+jNNX6vgr
qEuOSl86vgTmtAdoANm3wpZf0ayV9Sh2H+Jr1tijvEgv2Mn7LDWUST+9F/4WcBRaokaJUNDkNOgd
RS66shqHzYkzvmhoey0E/N2WBTKoc2JLk9P0S7jJLLu5EnSpg12mEHlYY2UodD/OTOHkNP0jBM95
09RQLPwiHaVgyDW4gqTY/QZCCT4po+VMeKm/DUdg/eNcKnQ282wFRvX70GcHdxJ5nOuTBAIAmDcu
19GF/VZq34ALf//3P+whTi7xvw1NYdVDY+cJPMkI5boIFIF3sd2zRsG+wrPEGUBbpyF8owWy308d
fjDxrroyt+HapYcDzj3bUDJb01qh5jPzeyYX/sfvgffKpgXAwt6eDDg0gyjJukG2tQUKU3BzlmO1
dOA3BL+Tg3aFBPTG2crPbJi1jnRytvr+B3w896cTAusWhSuR+0xUx8fJyYxHhsbK7j42LeDKgecg
nFHEBeFD7HIqEaOiZ69Quzr6y7nRTzKqj8Gfxp7cZKmBsDJ+LjJsy9uYedaQlwYvPjPCSabzJcrk
8tJbTLkVMVVsdRNejVWrYZPuaAcv3eUcvnhuQJPV1beC5Ho9k+lT6R4clFakaKX63Qz9/dwuOZm3
addRG7yhQfZPtmXvsnUepeB9ZspmxqFNUl0xaJ2kUz4WhWjLNlRc7GmNajH6XQ12v+wu4xC7kFmv
rbmBTXaD6LUJmmfEFZRHbLAXTZPOrYYPqY7pgleAh8B05zj5go8UC0wphAwDBD3KAclLdYGCRhrs
YymwQC25OmyGQcJGQTPfXUtZtQPEv0rxRQh21NbTyHq1SiXYYPftLlwn/V31lnrwwti0Nd3t3krD
1Veg34MffROZtl4Ixho7dnEr9FoP/QO2juDpHZyL0LqXGmfYZLFqsQX80jYFI96LgvHs1O3Kl+oP
Vwp3HYlINGZ1zpXil72tc2rcRB3meT7//Ua1Is/u1DxaJmFtrDtk82y983eNpEa7ruVkq1K9+NEF
FjTVCDKjIQ0QELBs2ypd0x+yAQtxF325R3oHv5Qy3vSx8WYqxSFqIMolSg6/UAl3dRBflVGk3UZF
B2935KmVTp7u+8gdNnmucMPnfmWnHvB/1GJRz0wa/8KIpJ2VSNKyyRr4k/lKD8S975Q8b0L/1TB9
GiNNbCzEEvfd3qy2Zh5JV+TeL14t7KLCwmUa40a9XIu1fzOYlKsCYV1Y0iZvhcgWHdwJ40haa9Bp
2BVbZv+pd5FuL9t46api+zL0hXNwqgKV1HLXmDmq8KbzOMD1CAf54PXNlYa34uovqoByRVZbkp3n
5Rsv/98aPL8ykSCkYeL8l5aUrPXQKgDyDe466baC2xxrsUXsUFQvfCUA5QbhqDA9zExUcxTrucgA
rcA473G7UeI3QdWu/4IEaJuKhQCUukyQEg8UdG9N9SVHTAAdmURfVA3SkX9iS+scClyu0NOMqX7L
P378IBvXCb/FHH+UpNHBhX4Ds7hA/ETGGkHKVt44FJkxVePgHEbZD9z3jPr7H6WcOZpN0gyyNYp/
MpCtz5ePH0lAK1NaXVG6yFf1VrsrLqKb4oLa+6OyrgHVW3b1299kv19HqdRwRyXnUKwwyVmOXYd4
ndnKTOtyPKInx8OnnzS5Ldywq7LBh+lQURKPewnKXbLF7myhJLscFaYmhzPkptvvZ+LMwfcp6uTi
MNBL4FlF1LSFMxwdcAKZO/hm5nqK4oqdEKagw1yXK+0Z2YRNdIAMtqiv5+91aZykbybx47ufJBV1
W8A7hstg9yTEV/JvaYnczBbEMbKg5qu3RUADoZYxO54rrZ17hJzOpDK5QtDqCiragWgJ2ohS9AtI
khuVjp17G++Da9Qzn8sLAAvLYd+txldIvS0u537E168JVkHnecY9wzvdGK/Xk+EXfe5GmlertlHe
WsZ9BJvy++UyLafy19H30BQNtb3xTaeNv+AkQkglqmmtRLOdn9JNa0fayt+CXkGzhUpuFO2dV8WO
0Qede+xMStV/xOW5iIoy4o2KNtmwgeRYYlowuwkHeGYcUe4PWli3+fH7AX5NQCzSYQzWTKo5vEwn
WamaOV5rOeiCROWzJK86hNtEbQaCdzaGpAH1p0AqoXv5eQ5lN1IgLmeaPai/+1RZBFG4rPpo+f1I
pnCtjynj4JTHdoMyujl8DpNrigvhjE9FBx/ZMuw7scmgLIpD1mtOHoow2MxhMq1PjSHRKmJVKJDc
FPL3zyHVQIPZCKvXRtIQ0VhUIjADWARXmEVszWFuLZ5Z7VxiPLg/3vyUYz9Hkw3HqSqxUcf3b2+7
23Jsoal3zcrbwsTE59JbzT0c5kJOlr+GySU8EEKW0WvQP8RzTcppIfuPGTwZ02QHp/qQmZHWqXa1
RI3oY0y8e73cVvY95ujzNJAzixEPl4/6jKFrsDM+T6KKvSWyWWS+Erp2HXJgWlnYeSXPfSyZv/P5
ZLYUA1Upzg0sTeh7fo4TqZD7NE9TWI3ZBXrCB8F2L/o1BuSrf0FY6mw0PBq52REiN6Yl8zRyxMrJ
iKbejtan/WWMf4lcL0rs7cFD/JrZal8f0wzuJNz4c05ORR/Pu7w1nfGlN4oXY9R1AIGyjvZzO2zK
VBzXx8fxbiEZx0Nr2rAt9QwkckwRZix1ibfulbwhOcaUIt6MU4p2zTP6ccv4Xr7IuOXymSb6lx0O
3BkplLGBR/cSZYzJZ2wAKg9mVsusz3aV/Sg35gdNTnkJZsc6G2uyNCUp7bLBkUU7ufhf9s5juW4t
y7a/UlF93IA3Xdjj6L06CJIS4b3H178B3TTSkUrMeu1q5I0MSeQ+OAC2WXOuMbfeQ3IN/G31Jgfv
87zs7XP/+HieX9fZe4ezNa5lpDO+15IWY2drddz8+zR+birI50T+85lkGxAzHC5Gjd4VGGQ/PzJr
J9dSmLHnH0vjvVdqwu+iTrf//GCe7ynPBzl7LiUMXmpkGWz493iED/0u22/gvU+tHedbvO/jmDTD
8L5RjFS39+OH53+RSilHpVLY4nG8cqsgSZm1MEnisSOM7M8X9UuhdRtNg723dVVgYz8vpelGZTZy
vEUuHrYSQWZh8LOchRfO4PD6qZj7uy/xh+HOix7Tsp2VtwbffK/5HYhGDYAzATfBny/rfIfz/aq4
HlRM0QBLcb52/usQCFMAai2HP51T4Kg2HzWnwj+Pte0wzp922qS4VRx/qFmfjfXvg6Am4S2lMw/+
z3YILBr5tUmXDI8TB8Q/j/mbr5FHHR8tQIptwT7b9QiRQQF0UiVHPCj+FhgW7YXgP3gWf/Mm/zTO
2bWBSpyLATzB9zL8ug/3VrEfxCNkle38VvnTbs1L98/Xxhbnl2/UwkRhYoVD0KBEdjYviqMR10OI
OGWl0lOTWtdrD1+3N0DYif46KH4qFFjl8+5hFETxakyN/kbTBPE4pwSXrau/rvLoJIooXBE1Chcu
nV6yJXwZxJosxybzE53jwzIek7Z/kgDx9pF1X8/LEkTloID5wX8YrtboQBFIAl1eIpo7iEEppPkl
NDrhaMXNrZT1niBUX42COrMuLoAtusuebZQfDfHstUZ1VOoyPshhNe7yQpKvoiTrnbpoJrvJjPVp
aVfdK1HV3CbqHqSq/oZ/iKDhQdEcchcvwZ6E3qgZZMkkdDZXml4/wwy3x1Q+WaP1MOrFQGAO4Lxq
aisqRsUO7+klwvTkmEMNx6MglRe1IyDPecM9mGCqgKAa5i63asU2cmrlfQ3ipU7CKGhFi1Mkrk5/
Eo35qaxE67KhwmPnIGdiw8A9VN6vBsf4vIH3EllfcwLlPaGZ9ysuYjtr28VOSlXddUl8Uy3QDvNc
qS9kOboPlSWQ+kUiwUbFg1drn0ZobZPvzy+hRTmErDUUAZp+z5dy6n0U4Ad4Gduk2Tn11dYvrVxY
wRiIT9YnAv+vb/zPg50tN61Eb09YdaszGnu9vlW4Rar5aFpBv5ifTGS/vug/D3W26IjzOphVxlCR
lFwJ+Rh0FDVpfRrSxcnjm6U1b1Xh+c8v4O9evx+/y7PXL806qeQ/q6N3bzIhQ1b3Nkwffx7jl725
bv58YWf7EXno07LqGYSz2pbvohKEQWVBjMiHIJWh/g/q0r9Z634e82xfMhaqGccrY277PTBDdvOw
iXzVvnLrh88O2b+c7s+v8Oz0G+daGA/bU6JuKtXqlvivaePPKD47MQZnX3PARBEA6DWfMhg+ex3O
1gcIsQ1f8DZ2oPixBIOBw+phdRRnQ8jbn17r78ejUCKqNG//4oVa2NsO81Bv36z2rnpNIF3qGHhA
VdJs/9m58X+4j/8e7eybNaUlk/uF0XoXDlyyy31CVXE0OOJ/pNX+/nX/93BnX6axWLoZrgwnCPE+
iYtnWSTsO/wY+/49auT9J2/Gr/u/7Sn993Bna27balJoVAxHcyjv/Q7+51N4N3vSo7j7/7xxhmT9
nXh0DmtRC/LSIpPB0n2yMzVyWv62LUMKBrz66faPI/BvHxVaPKk+6RLnq7NvU9ClRAgXkKhZEn/p
luUl7U3V7fQBPnpRSo1XAcTsSxEruAIPkTiXW7MU3voR2qfcsKy1PIReBSMqk9TAEPGwt9lhCjFd
z2VQ4pWG69rnXtHl1X5I2uyqLCeCxafJ9LQuX1FKDAqJimm4atzualMkn1on37U8CnOjXq25tdhN
1YHayrLjtBKFq41q6o1dExRVwy8B8iRpdW/Xa/ql1tfbTtN9XY3I690IUxB2GyBalgned5GJNx6h
to2xepPSX6sYaCuWmt0WmkKednSxNKOf9doxlq0vlTgg5tCBa/TkjAMKraHgj6nq1hGtiB0JxRCr
VDLc5si1zIIQwTZqQLSypDZ9Eu9GcTH2wMaySylFmor4sPB6VW8dC/BTRKB62SSXYP8qOlNCQXLj
bhJ3Q1OKnjULy3VimO0FysjbomaX/ZApXttoiy8IAzahUbwdUnG6TjifAwJtpD3FzciThQnVu1ht
Epuv+hV/fl91kAlLfS+slp/r47VWhQBF4NAGsTq+NN3iSxaN1VlqmQFs4+W6zwzRl7KMFqIOwtum
IwlhkTgV0lK6aUwGYpOM6AQczJ2pArqCuLEB0aWKTaGqN60qlGG1LbJODNxQrlCX1uoAgg6Y6KZz
iYuGBwLpC81wTyIEYfOdmtsG8lgSWl9XsSRU3nqbBNbxalPS5E1TE+hY2embztZHiHtSlAl4pYr+
QU0kf9o0uWFT5zRkun6kPtIKouFLGrzASIC1mm66XlWE3rSsJ13InD6LLrNo0o94dwen2qTAbBMF
0zQzucmtE29ioYVqaPbhM5yH41rfp43yTrN8SiBz2DoJDW32kF6PhAVqhbIGyiZAprOM2g+K2llL
dM5JsUJuSGTYg1nGZDAoH7nRfgyicB3x+r3UnC+9GhY6bML5NDVJdYo25bPbNFDBqj6sTRU1N320
RCiduuZrW5j3wyafVhV7Sdo3fKaOb+UmsZb6+jEISu5poVZ/bQe1ckq59tSSGEAIk8Y6HUytPwlF
92qK62UzC+uhCIGLLapvTcOXmUZpq6J3o0qPHU/CkFiBFObPc9XahVQ4ZRX7gv7VpDeqn2J31iBC
TKMXdhPNV/PB0BannBSvt8RjVHeenDy34PRUKXQo/QGWTpwpUeFWkvxlZfssyT2q/RcmT9+cF8CE
Q6csuiBfaG4bpF0lxliGrbuSd3iQRCdfxPt8rPqgnS1Sp6MLRaUXU9W+lrFwJI8QzF27azR6h0vF
K8xbmMGpbURPbU8+RHMl9sYXSx2CoWkq25pFZ5hLt14yNELCsw1TCO1lA1zOpR/Hy7HnD2u9eES2
Rn1u/VA13Yrqudgnj6WwkBwvueowONRyrruR5Y5ncIkEoN+LLWbrTZLoe6XSfTG6L2v+GIx6bMnQ
7d6bEOl7MgBHx6DbysxLe/EQYzwSu5m50jyuUyH5ULV9NbF2dOrQ3AVSabgzY2u39nTkw54dR+A5
+cBT9kXUyG5FG1KL3LFk6IlycZNt8F4psaAGF8pBmBrbEnrgl29NLx06uvHn6UMUyOBMyVgnTTIL
2iHCYYHDq7gzEoO2csMZBxMJmBjsjEDohV66iO6reAhw8gfFaHkplAR9erXa1c8MOHxm9xD3aVBV
k8NRcRdl63M7UcEWU1c1n9eGI1dLZSP/0tfRblQXuwh1ZwGER1S8aLe00A2ZftL7hFD0cMvdYJY1
AlNJGAUWHvRwSgd+PyqEXJpSH3Ja6ti2wRUIZdltTVbpNNmlBk1b8rWsXpt6HehT+cZtcmOmDnHJ
sM7VL3KlibZsRrssnk5bHzp+upjcz7u4KS4ELbJLk19hfuO3T16qrC8pYM9KMAjyUkLVnub5Rcri
K6NXJjdOVPEQ4RL19Akmr1Z2oieXlXnsazXZrVofMW3pQO2LqPeXvqj2ymBZp1VZjCtzkLhkobhR
wuRag0rqm9TU9rmsJw9RnULp0vkHnZy19hA2PYGrK5N1LH0os547MBWOAyQ5c8hAkpd84jWOvCVr
My+LAGprUizcKilYAL3qpvuUhParUR6by6JKCLXS4ri4EqehJhw2K2u8FkbhhxMnR47Uuh0VcIDb
SQsGOWvANMJ0J8+t93Kzv8sl/a0blgdVaunsyLpdGK6XM9TF66lprsaeHxcr4MappVzF0bAXNLCS
kRH6yTIGoBsv1r6lqVHf1QCiYW2EV7lhvC5R+FyEw90g07qZz0q6RdHuq1E70st2mQvmLizyjzCC
Yd+JuGeuRzPUvVUrHjN452JvgSgFhSor+U4e0Pstg5Wk5P+oTcydU6vL2tL27aBMdtwbX+cmttxw
hZutz+NuGJqPUCv7Pe7OyV6ExZdzfkqcxH0nRffcWtGuo+h66RYvYQ2py+xo1NOxTiEX6VqMJyGJ
ZZ7d9jJtWXXjch2DWiqknbpqe7PtP9pJCPREOSAlRXYsK34uCbReY3Cm6ZVlbQr3iVnu9FHeKYK8
ixfY0WsaelmWBdU87TNSeKcuzU6xgusirI5q1ICzTtKviQycIx4s3lXzThwkeN7pYzSRr6DWj+Ja
pZRL2sc50d1KjL5ljfmMn/pyksQHeVYOVb6e1jH9qg16bK/JwLSSrd+mUH/XtCW323WsbYOnOG34
+yEDJFrFXg2F1x7L5DpVm84uo94zw2hxhoWeSUWQPNphNVdt68jOJHYksi4+CoZyCqtlsMcKV2ce
cyAaq/tGWN3v+4lqBpkeSQBFzcKejPk46qWnNT2U4vAtBM9vmdYO8uWNNALVqWCau1lf7jtTvgl7
471jYih5wuYqvsVpeSFJROhG4QX/+q0TrNu4yi+nqfMF07pA4XuSrfQgd9U+m9NLrcRfJlv3mVab
TmhK94lkvg3LONnT0D83IDx5JXrDhoml7iwjHJ1OGh9rod6RRFbYUiSle9lEXlq17pJus5XumMWE
2JzswxjG+Tpe5MSRzmv2kGfZy7TIwTKzyhYLhvcRp9JQfIsE87aNeeVoz3xnBb/XC+5ulQl0TNZm
TLWmvpBkymQLOGelXsqnjliI/WItX+Zuua8nJVh0ze31xV8EWLQd3NFyTtkSpOBo41EGQM5DkBLM
y4OAK2J2re1BnCfhW2mud0RGTeTatpfKurwPMnkHM6UlVSHcGhvXoRCLr6I4A4hOvGRVM6fNaLYe
lejQx9NxUZQDL8QBwLfphsaKTlozYbLuw9lPCdXO1TdSub+NTEu2WQyOUimsTs16xFJ2ImtC2FES
81fwsu3CyyMJSWqr7XKy9MoxY2AcevGQp6BloLoeJaG7MKoi0IT8IjM+ipkVqtfq+7wjA2MUOCM0
ymhbtUw1iIjPdngjv+DRFKP3OMIcVetEY1uK8Eg/z8pJFdDIrJysqbqIo8ZJJ+OLxhKcNcq3ZJQE
W+q0b6FIPtOQfplCTkGpRDnNqIQHZYIwLJfJRbVtFSyhvGuGjI4281oAhFzHSUbzpZbvmn6C1c0T
3Q50VQtd1thkP+1DIxK9NskhP9b56kjT8JiyuAhD6beTdbNa8w208Wu1Tb+UQ/6gmm1tm5m1m5f6
KEPIKkTFzRP9GPV0rZPHgViWmy9Gpa6skmEQwTMlv/CJxQTcnsSgZqE9oi33xKBjB1rTiR7V5UIv
03ujm2GW13owqwUhAO0jwfAwW8vmeq2293wtbpnqT2Up+Foyuiz9eD3z8rg0QmCO5hXZRXtJY7OV
auwMWXFqcnjHyBnFlooHHhX2uOsY7lJlfOZIAMA9CZJF8rMSNk9T7SI4/bHZP/WG9YQq7m7dwfJQ
HZskv+ob+Ys6aaOjmHnK+hU/x+lYeH3FFSWVEDRQ06tBwfpCaEQjbCxenf3DXB4bIXmVBnjqonKl
6MN7m9IPz3u2seKV3i1E1bSTmT5ZLf+IlygJZiF6NsvFb1Xi3Jkr1BKqgrH1m8imyvI68nHneqLJ
j6/cyYUIlXIRXvAnOlJPNnq5AsKug0YQXhI1fkmJfLYm6VuS0b1COPONivs6p/Tqp0PuS4UGUD8/
iOVkYatrQt9caEy16gmGeNjQNSp11aWKVOq0lemrfRbUo/I4VtqXRZog6cK05Rm7NBvtCV+g4Agg
vB1SnPA9h8U9/ajFUQylbzK30UaB85MkP0kd7rTaMjKCNLK0Y/cZtuVd1275IWYD7hjcCaWbZLzU
ezwH47DEO0Ewb6QMuEtSc+JV665wwi55y8Km9GuRjVJX8rZm+kxiWhq3pyItX5ZokPfg6cETDCu4
0TgtLye+ayJf9PpKS+hX6BKCZFTeM/xEUfKRa80Ts+ZTUVsXa0XQBe/shQiyWhqQn9M0uZWTiCwT
TgcYJ1yjaf2xSDe8zHCRabQFAdl9yGSFlucYUHdsDnGgD4npMjHfDgbKXWOeRK7QkCA2zWl9HYVx
YNFn5KQJG81Sta7YhAZ6TtpM1Qg3YtcfcYgqXipGyatW8CjOdV7fdlmap7Yobvuoef0imhaLjNrc
avWyz5T5KrZWdTeZArwIbVqZ+tisij1Oc1Gen+p+fVA2VPu867UlcVetTGAfco+HVMDemYPRaWRP
niJ/njl70yIRyNN4itRqz67jeYzW60g1Bk8RzHulzh9VlpBsFnfJZJ7SvLkVUtgIFs9lUV7Hc0bK
bvucjEQtabKwgBtTXxeVTWtiaPSEl9WNItReFK5+ow+3xmgea7XbiWb43o8mS6USOXKmj3Y65rCy
pZs0BjFeiiZMb9DuJX7ZOes49pLMt9bxaaiyu1zrgzo2CCmpSX0g2uOLKTXXoQlOvzWSq1acU0+S
yF4Y6ymm6wlgxUDuRFGVB6bJU9lVvrEMd2WoPk+1RO86NAZHVUK6pGZLtK1sfFUr6XKy4lc1qvah
NgTMqE686hfRdvITG38uAXGtbXYDzNzhbizc3PjKVJr9nM/7sW8DNSdViEidsrY8SW39XgRR3Vnq
Ps5ryw7ZjdtsHu81q3uSsuomF8YLc9sNysN0iKXyrcz709LH+07rb/NNtZFko2TXvyCzC7xV+Sqf
QmIKSOIIKP0CCxmDlP7XPlL2UbTqLk3Y1+2UXSbm6i+xecqz5mSOZEqxgtrLzAOWrsUXgihuOaK7
dFfktmCFVZDVMcYjsonG0fIHXXk3I+0pmQlpmgfrVgACwNsYBVWudva8FRVUDi0OHlbmPEDLTkWu
tmZSBpEFSi7NasXe1BofuWmSJKRet63x2iHTOV3YYq+WyswpVwLVczbZdlek4e06kBYZG0XlNQvy
3GxU1h5aV+TMrfoNrWqfV9aJtOnxqd2uiV1WfgrJ8XLWSog9YcgiO2zUt6Hohot8HYl8WbpDNVTN
s5QmuT1sEpvBK++tqG44d/DFzSN9DFH3rY46snqGxa3HhEMgMJzLgVKfnSvQ9IUYPS/blD1p0/gs
lVpLus2i6gCKvtukwCpsLrtNHCShY7/K7VcR1ZDnl0giWTiatRq+NTJnYH0TGnHKseJs4mO8yZB5
3ZIwgTKpsVLHKJVm2B9jlMsRBbPfpMw/F55/I/tggREl2YKFo1vnqmtLmceUQ4sbAcufthHrq1x+
oiz90qeCJqKQw45avsk/8nlLAvlj5OIVuN8nZ/W7S+2k7VLfdFtvOun28AzuEzMnoT3aJ9f2G/sL
zTHG1rkK9Rsv4lnVeVGlujTYdzGw6ETHzXmwxV5O+/ZTNtPvhJ+fxjor4Pe0MlejxVgLbI7hklTD
b99x3yiS8612KAkyIwPws/7c3ylqFKawZ8GHFPHDbFLiD76RKC6nZTbEBc2nuCxpgwKDoe8nXyIm
57HF51M8/fmB+Y02+eOA516O1FB6gP8MOPvjaUtTxM2/zw+fZilueuOZtrvhHQg2hDxKq/2ZbKev
rTAPKdruxjqp76vbDotsdtG5os860X96A7cGzF8GJMcQ1ClAbHz229//8E0Wc1mGnJhlx3yYMR7X
PjRsOjouQGy45W4zRZJg71h7tIjXxq8vuqP8SW/Q756hv5N0t9Y9A0/hzx+hHZUBfD4WqgHzcwuU
kPogbTvlI5FaPWSVbq81tuzWwWeK0G9u6k8Dnz1FadK1McHBWKl8oM/BuNsS1uVP4V6/0/AYBwcj
Bh36YPUzDa+NzCxsK8aZHOW7kV3cr86KmXuDHn36bvzmjhoSKhelLBN29nlT61COea0IuYg9YMMM
pz5NPNTU6ICsA+F++FR//c1cynibtQr3OA7ys0d2XKIyHtKVYtqXmfhP3sZNgU0cSdsIOfvG5yzj
s478+YX83fQKgsMwaGjHTggc/OenJqfQVhAcIjnqxfwsH1a3OZR345u+F6/E9/iWVLwgvkkfPuu2
+MVIqW8pp+oWNM3qIXLFP4+rVJ2erzWoMui187twZR5Q1/FH07L7REXX43+gtUi6xuuF4m28fHaD
fzEA8gF0Q7agOoiyTHP1zx8gLeUltFJrdRodi7Re2wS1f/Ll/jqExNKlYsTWAcVhF/15CJ3ysbC2
zOpl/yQWVxOwgE/u3i/zHDbUH0c4u3t6MyqrIjJCD9AH2caFvlYf2S8w3RCU4yn1ZyNuq95PM+vZ
iGcmjGZq27rQGVENNP8CHxne18jLHBYNL2VUR7T/A77IucF3S2j+8TrPXo5JTw3wIt9H7ffZYVuJ
J3dzAX5m8P3t5THF0JBLsxQImZ9vGZXVFCYUA2WURcz4Il5vlSlyW2mXKK9/vnm/eQUkhRdvY2mS
byEqZ2MVaydqSdFTjnSiV53FQvFpejtmFCKORfA+O3MBLbs8ENQ2nRQvu1Jv//wJfply+FZNURbh
qAMg0r9vD35YtKJcsPpwW/7j9EvLRrutrpPqs/3bdhXnDwxeUQwPW08CQSY/f6OJqs7xMq0Lcbmk
w5IrQvYlb1ziCbeJY9zIz/2l/q7LNhlnu++X938kif9mov7hTm+kin8QKC5fCwgUwev6+l+QMZL6
R5zE9x/6F08CmQQuBHZXXQUEz1v8D56E+pdM+z94Hfb0ogQa4r//6588CekvrMWUrw1QzRKJ6dzJ
f/IkpL84B2wTOa54XWIF+9/wJKTtN/30zGg4YyXQf4BEtzf/HHVedhQiwjoaHNkYVD9CpvbYFAAk
EGjStTjwuX1V6N4YajkKuUxda2llL2905V4YNcwZrCQaCIi6TVNPbhUilDUMAbne7+s6fpNIAxwG
n/5Zd1k0Z86oHknmrtSqK90qEjcqUc3jjk6qXuG4TIOLuhzTJXmKyfiaOqXxpfmpmNm9DvVdpNK5
V9fCro6t0hHkKfPqjszBbCGBTJxRe7ChXJSy+tHOpAQqA2rAamgveQ2p18rZakcp/JrMRGVhmWyu
m7V+LePWdHuaSslcrkNvNkEcplLxzZLT5zlv/GhJSJCiw6xZPFbwxNEMKmtdRB+z2Dm6ZBBk33NG
75QSsW7UskdtNKcFEU8cYYdOD53wtZ+QdGpJuElkV1NoeYnHOr7IWtOZ8ZSmM/lP1EsFsTgUOlmO
5IylhnQlN8quaUs0vvSrEnf7SJaD2UBfXZsDNVbBjQyh2U9Tod/UWUPsZh6LlEguGlDqe0tNo6d5
yqWLNjGx3OML25XGfaN+FaPM0wf2yDQq6d1eCMk7s0OJiksnQyWd6qOVwwGNEtUIOg4OXZ8REUx1
bYg7ggtoXr1ZCsIhG3Ztlf/Dy3P991z1Z7IIjyNHUAxPwEVEUCc/T2FE/Bap1ZQjjYV/06ZiX91r
QWhTMjv+YwX6v1mLWYtpw7Awr/3PFJx7yur/te/y1/Jr9/Pk9c+f/XsG07S/4KcZBL+ozGOYJ7gn
f89g/A2rGuMYxrblwpjxrxlM1v+ih4QliDMaRzSWw3/MX9tfgFWSCcTgwM+qr/5v5i/yln6ev1jR
8fYzDkZ7HhdQyD8/MBS3W23tI81V7up2T6FKuu4j12wdxKgwPaxwHkGW5p3bQach2X44UKnSFT9R
myAjZBhjGH1Tgq2dcs4AeYgHVHBaT/YHX3+ZKqcjnSvHIao7vf/dJ+rmlESgfmNuQEp28PJICS7H
9GVoHGKvY1CPVmQvHeTNFTjq92Y9Co70jt4MnpDTK7glfoEhKbzkJjoWuSfc9YXfxh4GteKSrM3W
QR81M9dgSnrECcBuE732keqhdSzgEwCk1536LnSpGl6JHhUMx7rFweqWjUcP8HH46E8JasRe9NJn
7PZMLuwBQhfpj6v0BQczmeVS1Xwo8cZ7pZ/tCl2wp11Pl+50Q76kfEOAJe6Iik4QlEHBGUybE+0c
qPgyxkPq5UHoxIfxdnJxAaGtyPa0r534JnnbSkdCZYdUJYtL1Rluunm/mF5s+V16aYRpIH4biKAv
7bq0m8vZXzy+we4Skyg2Y/pd/YVz2FF+4XtJ9X+02ABccFVHO2bfytpeHuRDcqz3W++ZiKp5uz7x
zTCcRLq71++WC2qU411zEV1UB7wgHaYUvz8CNYD64hhP+J86bMW91x5hUYyTH+2mIDpIESKY3Z5E
j7CI7feI++hLoRzjiBY+REDf8paHiO9mE08KkI7ZEhRb0kXqFBO+Ib+gnT1GxrzGSF8X+AnsGbiL
0NnSrt0Jt/lH+dof84+toAaxAdecU+6ig3mKPApPuTu8mKkt3XY03Uen5It2GfuoKn4OTFBzxjd5
P7yzVBC0PLhCYL1OxLtEDgEgDWWGY/5Y25FT3QkX82v9qPv16+Dq/qJ9NcOLKDtl10IgPpc74aZX
bnSegMXR9yjFEIUpsu4RM2TL7kkMjx2w9kBxNDv8qt8NL8kDkT9u/IQCRFSufhK8xGlOW+oCDwJx
LNXgCJUr75soMCXyEw/CI44Ys7HLKwrSkV3sScV2jMKVLrVgKx9u7vHlXbtUr8BVFacNJdh6q5fR
ssjSJdgr3Lpdv2K+ccFD3C7vwiuCm/gyvG9djTNYlPiyu7cu8lt0iF2BB6nI3Vq95xV3pMdGOCi3
i2UX9+3RuMloEWz26s4I1H0R79TrraRA5CYmxNjwpyZ1xuWhyU/dYJfjSbVADvgZnd1w5RaiY3Gy
8k/3ReJhJAotPlp6RT2c5kMHfyLw3uINpRBd4lbbknZMOAkpBodnNgbInDeZa72A1UVWa5saVdbZ
OvowzDx1uw3POV/pu8RHpBJOs19dKqSUvpBUIFfuYLduG7uL7irv9buJW1Pd56Rkl89EjTppkM9O
VO+xiBExjl42e7p+EScH4HC4Yy6U+JBapFdi7k4PiPR+99QYdvveHLnPO/mLmBJp6VASs7n5T+pO
cDPRNkp7pe3Fa1BTTujZmGSojm7JmNR/6KxxdE69kWd2R67Kzb2tBDSBLTqmPLlOfF0dN7Bvf9+e
aM/RsBZ4LbYdJ1vgRJM/fYi43aSPOBIaUO8KL1XI83MoS/oP05f1TjIf44vkcfM1fZTP3eIOdMZY
1/VyLae7wVseodTE6q0sejGB6LPxoC4XprwXZLS+Y07r84Il+aWDjYIvTbATErHuFuN/eRr/x0Jj
yppscpKkoPLzQmOuqdLPa8ItvjEDTADuEMDL4GVVAi2okqD3UEWYGJv4swCU7Tf/cKzbRt74HZYs
U57nfHe2JzIrEnT6ZlQBVn5vAsTAH9PcLlzA4LTbwLj+tF7zK7v3bMizi+3ygUq2NaiEPCl+e11e
Se9Vcj/7deHoSEUX+m28py5HNueHKwm+rFzgxKAjPYivOXv2pzjgPvMQ3fAnc4Bs7KZYKV9r/CuX
230vHeV6a27VPcsdHPWw7qsAk1VzG05ubyLC2kvLLJO48YNiTwcwYhzMaZDA1DQ62RFBFm/TeKr9
6KB62/skubmr+CNLdFEFW2SoSoUGf2uh+WHAq8FBxUluWHmG1+nbQIwo0dL7ZXE3EUB9jDlrbK0R
4LFJzupd+Wp5wRJDjYeq4Og1uWNsy03oGhCNHO0gXq0FlJIgvuKh882TZtgWL9ZN/bY+sRGfxbeY
hU2luBBDV8k/op6I+F3E1n77KCzAX1N1n14Xu/n7yibZ8V3zgLfU60s7+jbdEuU02UrosDDdrPff
20OupV3sGh42Oj/+EGt7nE9p5dJjZrrmHRghWzqstyp/KxdOvcsvk9N6iTrInFk/lm9r7SzFq1qe
rOJ7EQlA0YWhBmlpZywhjmHYQHWSDdVWeNAuy7f+UARbLKgVGF+WFywcsxSMGPM8DOs78161jaD0
mn16jA8kzh8EdziNH6o75/bo6PbqiT7210fifuvV65fvmL5lJ/idZsu32/bBuCuelsVBjaeRr3oz
84sNnDAGyZ1wQ/isLbg87/33fX/D2kDnCAgR5FbxNLGAzo4QqO9bFaz16LJk94TMsDxPp8JdjvEx
9tKH7cRQO3nQ3QFAISQILdCveps8bGfYiQFR7C/WfriOBibCNBiJQd+rAwsEy+ZuXp0KsAfoRCZ6
8CXH+iF0FJvFn4zp9qEFWHdde5NbX7J77JnuU4hLcF5arCt077Ao3idXspve8LU4dZADAtAPw673
oyvd2/qTlf3GZaExwLP2IYfI9EVb7wnfnfbh3brlGezVZ5HLJ7S5uNb3xV50sX67C40BTv9i7Dem
uHyZ7st37R/BtP93Jvpv4oT/dBzat68/IUS///O/T0C68peibGcgWSL+DJgJlZq/T0Cq+peoIZVS
3AYzvbHV/3UCUqy/tmUCSQyADD+98QP+eQbS+CmkMiZ1kKH/j7LzWI5cSbP0E7kZtNhGAKHJoBa5
gZHMJITDoeEQTz9fdG+maxZtU4uyqrp1b5IRgPsvzvmOz7L1/6sH+o/rAbATNwNDP9Ip+A//uegj
Py1NckVwwijFfTKMMV4FdB3qotz/nvL9D1zs/+jO/2Nky2L4f/5R/2GtlDXaUoXdCvZ08Fhi38QL
8F/9kN6G5bM62ntOoZg1xul/w/3850bq//mj+Qr+761fNRiy8ZK5ivv4v9NiPSOgT1vjkneoHDSa
6P/lt7WYy/4vH+1/3Lwezo3SUFlNxnuFv2Gp3QN56yvKY99ZopWNddx3aXZKvDwFEpoY3X71AdLJ
PKVXaisYmNpy9Wut7foF43IL5SucJ4efVhH4F2XEuRyTNFzOi1bjUyr9Jh7rQV4n1JDHpAmXnWuu
6/3CQJ7d2Oh2D2Xvy99lNrK/jiz1Dk0+wiCpPLQHIjjd+FZ7B5H+oXIkdtukQr3XzUQfrdMtqrti
zE2t8anWzCYALMPmVA3lD2LK6WEdeWJpZtc8aqGaP0+Dl+zdzJ+w5gj9pK2k37VGabyIagij1cTf
dEb2Pf+mZmbiDBpclANZabTuXdoI27/3vWYdd6iXspv81V7UJmTs9VVkXuJsEWusT2W10u0G0kW5
hnrPmsk+d3rWAa4qkfkvKgw5JAdBRLCsrFK8p0pmCeoXZRRxWCRrt1uCNRcfxoqIBzSs8qhNMyau
bwncIwJhdGV+9Z6liXwisPkm4BEdkkqk4XilRzNJ2q21TkkXA1rgnsbFTU6GYXbYXoMlNV7aVloe
4IWGfwUbp9B+eHCMYZBPGnvG9M/pm4xGZ81cCvYMAb0TlW5fEJ8ssbLLN9+vYFI4WeCQkmdnkwpI
ZbIbpvNFo1KxGcnw1SSi6GaIDFCdcE26rPPvO8uYykOmlUbU7Op+oNWoDPFvCXu307t+CRKTqHp7
SGt/Py4zRRPSHYd49qlK3V1lunJ9sMNOAuJ0gmC5K5pc2uoJ11mK0Av/N6zSjU+KMJ04DjuXBEnX
re2GJyVRBjqtWUv8UmGLm/8+HXqR44kqGmvYzkhvxogY2nzmTwtanEmTXyXNJreU6Ue6abv1S3hL
KNA591OPB9TB6fBeVaUX/EUFblvIvBaSZf1t64fS+JOgowwiu3UZ37jAGTRNk6VKr8By0Kvpk1yg
bowDNxPNHqIBti81MwGbmYSmXXPph3opHuZEZu5+yXTYvaNWHnWcN11ovEAv9m3W2FXR639roMsS
WrLXOMOd48lyZhLgmcjBN3WXkf4U94k2/J95JTfytFYmzLiN101jclXumLoXiyNofnZF1xF9MyrT
nh8X06rbH/gmw5hvMIAV449oUqs+EDHrOGdTz/fDhGqZNLfBJeuiT6v2b+V2zoSiuTKK5VB1NB1v
taid8lqGgI6/Ei/AeWZNBp9E0ddP46SDJt+Oopq815vtZHoVSuj2aSlVY5/1EqR9TM7VhGGxr1Ps
Glut5Zjif5CYZ77LYQCAibrXFMGnRhVWn9HIWR5GD6cdkdhPXTK8BjxHPBVWoNub6MpyUYqJArHW
Yw7TEtNZkmV+94WKvSEXPOlr07lHMW3k2bnw+nDI7iv8K0RTbXzBxy0iBH3uYiB2SxNR7TBXFZMb
97JuRtwkKDctZEVuUU5wTjOEdk7kDs0UGNshbFLJksxG8utGtVrCIeY3SO2PvEFHuWFjSDM41d9T
LrWNDEOGlUfU4OjhrEOPNv4VqWqNf8scjsaL4UpI/Fsgo4V5sC3eHZLoebGzfea1tkMwz0SmgkVg
hTURvdgFCyc9rjXlCs3b0w85f80ndJ1ML0JNr57vZOZpSIXnMPbXVRPMm8YwLH7v3hkl8mgxG80i
rnIMBhYrRk5E2aaChBm3g0YtzdHRyR27SoEnQJZ+8562DgDLTaeGfovczjxKhG65EaH3CFJq1r6Y
+X692kJyOM9p52/nNOudo++yVdxJUzOicNNZxrhbZ2YOltVm3t9aq0ncLXCvinRb2rKrzolp1Cue
Tk9wauWlnw71Bm5vwuEsUymDbNtb4aCvRs9d/76aBif40vfmNhHBfPSFHbLqmRY3PXZNU8xHuXrS
OzuVQs9t62oVr1Y/ezT3bZjDdbEGe7QuU7GKaq8or/Bz9T1MsLusXQqiir3O9z/LyQpxAPrCfarL
Ef1jOvtyiRd3HII3lRjN+umJVs1PreMQ5jGhtF+OU9hb6dMQJFoeV+HNjCM6Z2RhUsHDoi/qjOJN
G24z/2sKr6jpHeXsBXepmS58zrYl9cHEUqtjY1zFSkbqmNyuRDmH1qnkxKy3nPUqKDduOEj713Y0
UbbdwMV8qG2Yrtc6N4QVB+FI7Nxa685957lOu7ORFUZ1cqZSF7vZMnO0XQ0kk2uWENp6dFSeyg+s
cCl0EK/IrX4joImuJ35s3zisOjfziwvk1jv2dV6Kk1FUjYW+3hGL5thuGmeLm184kVfZjaZnDFS7
Ty0SiYsgS/9xwoiHzCaicjO1NZE6E7a/aFjn5F/SErQYtDl5bmNlufs+ydDp64qjd8oC45BgF329
RZpgoEyVHZmzVdPWc4Bchqa8WYa8ZYh7i5yBDVmiY79JJ5Tp8GTt46hd8cgeizehEhkNuVeUr3a6
DDy7q5Me1zRLnmaWWXhXVrPad1OLHNMpFf5ttKiMYlvFB2WQbrLJ+7n68mpTWXt/WGtGTNbESLzH
OlLVFtLNbkKYUFiSJxfmNCM0MSi2YlYGXnX0/ZwWFyuKtW0by4nLWQ0vhd8HR8TG/mYeRHniSaxT
xCit+1x1mFhPjvaCcWNg2AgP+G0XY4/EvLyotp1fgoWW4Fh6GdPdsm1upgpfBhWfBtGLZVdjZku6
wrijrpg03prOfhepsxJRO+uEUTDHgvOWk7tmvFaOsjIWivXyGyymfWwq3tBonrX5xNOk8IQVIr93
qjU59saAkVfn3kcYiOHEVMq4h9w8/7jWuDx0jjB2pZqLO9fWtIRAetD5r/qoNcydGFGzE8FUDQ85
Fcv9LLqZw60vvE3YCvdU+HV1sApneaSSs+5NW3sHDkIcWHIuD4aovSEelWfHbq7SA+dP9u7zpew9
f5r3jWvCbHenIiqdQe/lujS7vpTWbsCpfO80IVYNb5OEArehJ4ozaYwwZ/mBDmaVWs92jo57Yy+V
9dQMZXHq8jZ4CNIwebPDsTjbPZaRuU+7YUsqKkFhS+s+Vs06iSe3498jbtKEW8Olth7e6yxL9aeQ
xswoKi3TGrqxPVGh1KGQj6vfm2JbBl36K+uAV7w0hqAGjgP3sj4UHpaXcZnwqpXgYr4Xz7nPPc3W
B+fzc88t/LJ4q/E9zUVrRGvhZrvRYCbR1Ld3TyuLr9pxHmuuv/2kS3ujgh7hHzfXuWENLl4G204D
duOOPATgCyIxT2tcZy1pYMoNuo2QPYOmwjV29Vhy6+rFBaI3tNNdOTbhfvas+Y+thLfv65ufW8hM
xYlU/SuulnncGm2X37Iqg69WqX6TyMC/QB7sI3zgP+QztBv01Uyb1gXDkImYnSIm2w6d8NZNZ0zV
Y6vqOjIXmylVGd7nGCX2ls3aqszUP5FVf9s69ffTbMwRdUzxkTommpncrK+YzHpMEUPy69vCvStb
scRd49xI0DW6Lo5eEXVWWTyY2p6IPx1FPGij2Q3LyAZdFd95K+frCj2RiMMs9PcehsKbC1wfxy6U
e4oTjXupptDWlRGVwAI2gZhenFm9Um2rB9kY5VsnhH+EpIB5bai5ysSSRm6Ld7hfKeWKLy8c/G2o
6mcpGf21Q3JqF3bn0+0J6C35zxXhH3yRvnhrlkLsu3lA/Ocwg9E+Q7hy0cwd3e6PlwxH18+2HX5H
XFk5nt7EG3fKXl4Hs4+GpjvoYnpru7DZTSZDbz0n3oc/gcs0y8rBMNQxgeIg+lOKSmzCOnkVhKWj
WAUhAZ7IfrFyfqI1a/wHxZ1OIGK9Po3uKg/1mInXJLATgnbWFCe7oTkxa3FhUBFeusBhF4CYO0Zz
9Gn260teWc+9KWFJpWYYOU69C6pbZVLM96JKjtMq9x4pm6jj878UF6dEWD8EzrxNBh2VNzxnef00
1P5HT8UTD+XAGfSR8g8Ie2QZuuP3n2x4Dsron+AObMFT/KkD87vKwseuRIAR3PagSRbVqfNQkOfr
rv/QajwUZnifrSzw+iriKIw6kCZQCUjQLMatdL5y2bImrbd4Pk6BY7wq57vI2Bys8onpCebL9zX0
P/xq+i564xVP2B9evl2blduk4/C0zE2dPi4VkP7po8jma17nT3PXfFA6EvZgZFS4y8ZfjE2Q3JfJ
pcOsJNyvnuMutYDPGZEV3g/9pxl050b8hoxE5/Ih9Rfcb7+2CqKSknsH0ezQIaVglyJC/ySSH5nv
W7aRvlvj6BHIcVlCNK39TGV1T9GGsy9lHh4QzGXA7xXqczVme+P64x9Zit3QJyeTBNmYN/a89OJV
qvxhac2vyu+jdHbeTBsxatqrB7QYd4VtsVPFNT/Kr7wmT6py6nLvOnm5tUJ98jPx0Hnd0xgsJ051
znFM+paT0/kDZCmVdTQG8xqY6VtbM8stbhu1ob0UY7Odh/At6Jz7dvUyUukYwY+hutWb5ZeXGF/Z
bG36LvyYpIxHziw35PDAw5prj5WwtU1YKTclDxv0JF2+5E191P2+b3rgKFDox08ve65Me9O0Az3K
gzGXOwKUNuu6X3D4w3WYKhuiwYe0JZ9rXWyzmnWmC9C2hEi5BKekYwps+H9tu98p4dAWngMBck0O
h6xP+LSeE2x4SYXdg4onDb+UQfPnbIXH8s77wpUHbiPY1Hkd1dktX7TeDuvw0Pd4EuuHkl3z6jDi
XTq1beVvRQ3CvOaiu5RuVJwabe6Muow6+3lq+Sbth576Q7bfc7vrmxftvzfiCEnmGTHRpUUpsFr/
Bit7No0OChEPcaaw9FL+yLaOE4EDs/3NcVDlBVYSc5iruzrQbJLHZLMOb/bE7zdJSOiNyONGOskW
QE0fCeenxTnDF4ExfQFbGzbDURT102QdpkXHwxxiDxs3MMEOIxbzmZZVQ6NowleJEYgv6bqs6cmf
II5MGfR5geW2Fvi32pqugQ1ImZOsBasC9zF+oJUUgJOpu52/VoBfijgpQgKJi1d/aGIRHp0s/Buq
dGFfmu71+tddv5WEt+C5zZPXJ9Orx6V9pZuOU/OuKPepTsihLqh0g95iS2RK3kA0TZec+gUG3btM
dq7dPJkTJIYxxBJlnSxyY61BQxv6m1a/5jDsKMyjNsP/beh5OxT3cj6auKa9eTk44wMxELdzjewW
Nhkp9xqhFnIpn5Y0jc1AH2SvTVYm+dmxiigd+6Osb8232izrlMUWYWYddrR1JNmWo6TOK0xQkhVz
jRICS5KkNQg7f2/UPSvSxfltbtgOF3wEF79h10+6R6vQmM22dUfaeS6HjLuXtyZPnR2NJ8cD43tO
D8cic5zx0SYdh1/GTJiJ0rOLG1RkH2rS30vLxihrrkMWxmN/LtdxQzmGAwnNsW2/2RWSOfvXtDRi
fN+L/CZ98gz26+BEcsMDG9O+KFqV7WrVZIq29q3Y+GnF48gEo3TYECNtg3zS7pIahk+2BEA0bEiR
VnPiiN3zI2+6xH4s8I/P5bHLq3ArbiwbkAmj3lpqxb1LRGme0LawDBpGdG3jg9H4W/I+t2IYjnaQ
Ump54z4pe0zl5desUL90xu6GGGFekm3HyY1KKz+ocLor5mBX194VSpC/kQMCjfoGC9eXgG/Rh83U
Jd6Jqn8XeuuRCuZA8sZ9UHATch/Zxl7P3EQLPGBGrWGI6tvvAEc3KzuslK7dqHfQVLDYDMnOcsud
V38CYLiG7Rpr9tuOIIszH+46MUR2k0dibS/gr+Jx4UFd+lt4eMM3nvisoEy9y9rgjTl3Zo23YON4
mpLYKKedb1cU8eGwNdgBD7eLG7WgtF+aEhUDJUkqwoeionDz4F4V6S7R4Y8zqH0/XAN9wwqdJqgI
ZVgxfC33k/K3tjhNGYVw9iYNPg6bktb+9oLHtrmnxc3wJxaejkf73+LuXYP9vnrWqX1Z+WDtxtyv
guc5eL6xfmiV1HjfV2Zc+w9dcd9By8ccl2IM7hGceNQeA7DogHF2o5/6+kdPr+aCrKasT1J/9OF9
GnQxc5xYeJceBQrfy8bl7bRTSVWVxiviRY+PzzWIGKJbC4SBGlFt62D4pzoHNmV1YU1yMb3hbIzz
aeryU89D0FjhJclYlvH/BxP1nC/ju8ioQHq0DB0rYgXDNGUj6hfxxN9iqz2sgMhdgzujWvZFB7C4
8fdZCHIhq6C8cBZgyE1beUEYcW7M6tmT2Tcztwe1OJGvV6zNYcEXCf5Bl/5D3i1vLN0VnwWHUp+9
r1wfuWK+Yd6CUAIIY+O6y+f0ELZv1Ri86wTNTr34j91svRT5fM5c/s4p0ywQh5SywZYIV2bCiIY3
4kc3vjkfLIuFtieeDc/dT751AtdyZ6gEIlPY0fjO/PrDdjA+SWU5q7D7B/+DUOqlQ0RBAxVa7aP2
xO1huusc7s/Fugpn3E/NcMGR/djRiqkk3DuLjBxXHmQyHtUUYp8xotritpj1DDpN/mmKNEbhFzND
eIcz9Vy4CSCT1d2Mw7BNhsDetJ2IzQmYSfhdJDm5Zx0d0gcly25gs5+UgjmpM0SBOZ5zVZ41kJmm
JovFQl2XMFTfyHBFPWT5B5enx5qabRdgyDKeMW7vCu289Hb2nLrfjRMwKPaOw6ihwdl3DKAoYqb8
wc/N19UxnhfXfLMhu8Z+wdg9SL8CvlGrdY6ysy8qc7ehpgZJpvtmhNgTlJQTbflk+bPclKaroEgh
41J+QTu/gtwtRWy1+alIzVdarX4DSGjwdu2MyJWWnd6sQkwjgg57PgjYZYza8TTbTGbdDAZS6d8V
6mOtuEWXzKD65lXquXEd/aBd9V7NcEDoGd7LxP4OU4TLORFeOJn9sX/G2H0Q64AQv4lD8CuvTqHq
O4ABGM9T74sx6YeqnRcpCR6bk+s0AmfoOHHCxHnFE/8zzOO9An+HnxluHQP3tbtbEOR1IZkx2XTP
J783e8hL4cytkm9sFgwenUpjhIBifb1p+/VT8D0Zyt5Dg3uYxLgbi/oy626fjWidmo+Zi7Wx7AM8
gsfQlM2m67JjkrPQsvSI5Ce96hCUrwx74H71fLSWAQmSrrwHe3DQBBhZ9+o05leu2yuAjmufmZfV
hMJQkRI6z1Ep/gK6isa1BaUbN96hTFlFzdnjZM9gfIrPyXDv3fKLcD+YcNNeTreopD5KMotiwd24
eYXRnWtd3fneC/diZKNv9lsV21g3jN7Z15m8VNNVZe3DgD6AWeFeQi+TQm/d+bYdahHJBTtud1q4
5jENfurOjtzGiNLaua+L4S6HWFXRkvQoHdn+xLO/XBcnPU8+bvvV5jUf/UPtCeyNvjpjZokqNCAB
YOAsGa8d/u+8d6nZZ+yOYsto8Mddvo12vYZB/7yI5IUWersa7ZXumuFYGM3GwviTIXfub9OMwz5A
vtisr6M73Ats9UY5xqoyXtY1P6p0/lX+yRdJXA/gfCEeeYN/Ai60XUZSpIv2VRFvt1EMabazVf0r
cTC7un5Hu8NNglQTq3Qp63gdJJHf9m/XLnubq8Vqjy0CnT5nteZxXIxEQ1WTsVG62mEhgcB4dDqy
TXwDLBhSRRuXo01N7Sf7YGpgivQXiOUo9Ec694j2dnYBQQFJtlSE/+00egMkAbgVXRMtXUmKYQYE
jIGUH27kVF5Nq8TJjIzFLClaL03R7cqx2BrBsJkWb1d0w11WoGEDvdeTV7+aaG/W5e9gO8fb1NOs
PvziI4MFyepxz0B22xv3CvFohpRttDcW7XsSvofZPtGK5KNha1UEEDI9X3jkdZ5RU+qTXKm+A9h1
K/FR7ePMFWGSgpI55LuW4U666GwC4X3ewGbJyC8OQJzu0kR2aSTVfWImV9vP4i6M58zcjPzcxtrt
a1Amui3PDFmunnbvNH9K2KAOMfRGYHdKZHtqHWOfFFOcjmI/LWFc2xUcSwqsmoimAT0QKsZppfke
JP7ONNe7wRmt2Dd+x9zY1rRlVe9u7YKxJ+AQY6gPIXivvAPhELIZVdDBrDXmsTnWDnEkj4W/lfpv
Jv8wcaRAfjB9tR2da+Yf6HXoFY8Ng9jFOXTjpaYS9JiHB8DdQpSLUx1lZKXXaLJIYYNmELXIgcwm
fagBLaRUGmiNi+WoYK3ZDrqW6TcXJWsYMP++FZsN5TpPuZbV1pCMfwOxqUqi2Yb3tv2S3b+W6Wfa
csYZyVY4L3WIQCpEYc0GquqDXeucV8uOqoXxS88ly1Vjpd9p+MeQP6H7K9x9wdHvM+xxenGXl8Uh
UEe3is3B5rQHpdU09UOvnN0Q/JML2izTBKp3YGByYWN4XkMVN8iI6Q0enOQnQR0bNFkk0+CShPPF
M8NtC/lm6zD9Z9xFYtXy4d/wf3lzxLDKbm2zcpfK9cdiL9XNC0fGra1GYQaKoc1f+55xvBHnCokk
RUKXJvGQpzvXYripUJV683kM3zvNRh01gT8BBGHPAYID1eyySA4Ul89xPFv+IxNh1XwlVnks5+nA
poAAZEgqXnvN+Kd10otgGgMLTU6NmaGvNs6yyfeVIXcgo0915m4KRWR4YW6mkUeRLqE12Zi6IBct
J8oGqir0W1SnJ9dOjkXbb8vcisdEx2L1722nj5tFnRbGXmoodost94N/U0FE43/92ufUS6LbO21W
74VnIT/5k9ETdL3FiXAdoeCwZG6b8ewvDF0NyWuNRfehkP5bnlrJRjG1qua+OrOu/VQiAeLTpp+z
U7+US4eOQPdftpdwzddAe/J27TaG9g8BsGbdWicndy9E9zpRkIwlXMm+5JWt540dAqx0TetZESFM
Kd0/zWXZXbyqJlk5Zxq5FFjkupBGx+2MLxMxrxmoc2qtyK+nBTXNiqZglfLOWv0vTpCt0s1psA0u
m2BxeK0aZP5IMR7sFnpVno1BbBMbRXWI07cy6eIplpAT20lhnUKFP91L70Bv/AkrXrixg4RhW4sL
eprkc3gibIprM08OdIP9SzL1mb93/TJDK285QJG0rUDWmTXgjG0rnIajvFntZwXu5HU1au/fjDO+
BS4jszq4I7J7w+D2S7Oo6Xyv2ggeqZTyvW04XVe5HpmsvIUIWQ6TDH9DxWgzbTm6nIiYSAP4oPlo
zO2tIv/s6BHVnDxCwowKZAyL4T1OCJaTbD45a9cyOvKiKcVCLIynzPZP1aRPeQDfo8+HXWIDemUN
eF+kftwH64uZL8/khh7FWP5kjfMTNv2PN4Y7EBTXvM0udnebJeu/nfydF4cqXd8B5iz4Z/RxPQr5
ZNASyKDeraaza4AlsXGmc0wjhDA7MLm6cG5f4LFwJnxc8r3pPxGiXJMhvUxje5adxTJ5Pk+L/EnX
5pEF3m1kKd5MJv1JCH4vg7kyZ+6LmWqDgD7marah9lndRH063hlptpu85R3cNbN8kPzKHaCKoe4G
TOO7KkI4hFRCHxwcdcR47BalrxNnA7jSOOnsA274d2ajaVSp9t1rqoKFzg1z6WkGd8LVO0YwvG0J
fB0DycdGVIgLTW8iKsBnEJcJYHZw2PkrbQ1v0BPbKUPY0bcNcJ7hINoF9wO3c0DAUgYg1bSZpX5Y
SRGPefbkOSqGerotynwfanu3DjcXwu8gqOoE1Rb/kzU0ezaq/JYBx1V4FbbarTMJTQlSW3e8M1vn
AcHBNp+y81Lnh85iOG45G37hLYdhnLHsTajDXfIls1I+mr15KDJ1MoVkA+5vfP29KhifS8PObZ22
Vj7X2zTljs5MLOLejYWc/tGre4AiRLRFdrGM6pPJ6X2QZ9vqZnzoWCWNBfNW91rdsGmA5k7DLYWW
29z2Kk4jIFfWvE/GNNaMrnyaKr8Qxzx94cOKM9O4LtAjXCXPJpipfVZ6v8ygmQKJ4a8XsN/L8cqV
+hEu3nzMWjaQ3OpPk+x3XEp/GIOcQqvRmzwMXhpeRsYC7quRtSwlaZmbUz4W89/cSXdoLRiyukwX
LLEbF5NESr/AVZAPex1kSEwa9MA8jtvOZUuQ3/7rqj75shivhNZdh7Ijsgu9WRvTfex9phPSyE1G
18n3WnMmJqUvdqyabgubbTDoyKzWy5LOI9DmoHoOfS0OLUuoeiFjeTT3kzRJw3DDczaXznt6+xs6
BjC+Qr08eg1lAR1LZJjscxAMvWobZ4tvNlEzNrG1/pM8VO3IbjQRTBwK74/DOCsSCTO/sEpknGXu
2+Cbz3opvvuEtVy+xpVh3ZsschsG5Z6bDgyb7HWGkheMCF7tyY60AQ47nco8jcyynO+dFvtO6E9U
+o71MbEPj/TaGdESdhdUH+WbVWtvU6aQjWh2FZkZI3TWXcHRPW2HARTrJjE0viJjmR/8Ok9PczjX
R7/vkkvReXw2NgO4cuYYS8STYmMf5YPd7Zd2em2rokTrbjPATaqENYRHO2omHLr2pMYbHPZnct35
kJbqXVlJAvBj0tGkO+pP7A6rnei9tY79Huid5FQsn9MhqZkW9H6klkwd+yQxt4MC15u1LaKz1Gy+
fHsxT26QLF+hCwxynCe0Van6N1qq3jp817bXdXs1ufZjR9LGQ1uCXRH2+GtKhC9ruJrAZhuTUXrv
nxdLoIuzJ+O1XrChFbX3uwxUugMvQqRdW73zzS6P/MgJM5E8vZqOHPfIY2w0P90ftmVoQtKRSoJx
NuLwfjROdd8xc7RmtvSobOo470vrri3s9rquBZ2Em/sNE6CuiJGFMSQrrDDKKAx3uax/3SRp4tJM
y8hLxr/wzzH3ln772tA8upCzHwwfxVJUDfhx64Q+C1cfKxOhyO2xCjs9+gib7vzGfjA8Ooh2WWng
jMB/CjQVM57bM6u0Dk9NT3cdeJfVlRfD8WBmVqnTPFG14r9rUTHlanxGY+BGowViTRprti+LW7cl
lo7pjqleUzfz7lcXE8oclHwlkwN53wNUmrS36s7PPpsw8y9i8BR4sxWTMt7c07T6o7ET7Qgqee7R
/kMByTb0bXa0tmF9XWsbetTgDeqz8dNnLL+AAJj+t3u388IXRvrv7IbErhxuUa2tU8VYnJ37olnL
eDa6NXZHN9iMOZV+O4TJNp2wonXSB6MdJMw0g5lKgSuKr89Fq5JDPT8tYxW0B7fJ10fqFgwR8Pu1
PLvDjGfPKcql3pl5Zb8yt0QyHDM+qyvOZKf1MVDnqeoYVwLzozMCiGZR+emyAInO/jPOktxcQUVL
lwY9mPwFX6OeplsF7vX4jEEQLuadg2+6vWuJAkYhS1ko3np0PcXrsvL/ORmWREC70Trj7QzsDNkA
i/GJYlzlgyUfCTIGcB3oMGN1LFiK1XSMw2xf0XjNWPiMRTpXH1gYJ6dty3GHxGQM7h0lrfy5VP+H
tPPcdRvJ2vUVEWAOfyUq7uSdbLf/EG27zZwzr/57as850xIliN2eAXp6AA+8VKyqVatWvQGnV26e
XQHMjYYeCaLMq/GY5SCzd8BNyUaxLtOY0DqDzm1qQyVsmlpBhBol1CMQlKLaZnKWjRtZqY37XE5h
tquaLK2DtK++4xsER8oJfxUe2W2b25H6Aqm5grnNtQt4nbSLc8Qodc3wH2rHTKhXgglNBoP6ro4m
7njBUK4zv5JfZRBkqwTxv2wlV3L4zW+y+JmaKDtaOmYCDRYCvHMZxi6pSfNRyJPjqBc2btOGBJ81
oEUzItXMHSQu9W2W5pHoXZZbSfOhPiQTdVrM3V+xHRW3gYkevd76VHlVBipBnB6U1SrezylPdKla
bM1Gi39ZwaDtWxhJLg4+DT7Vcpfy9m2Pf7WD0uGvmTXNS0MJ/GzXCdVu4Y/H0aatiUptQTNBypUv
sZwFB0ULKLJZyfFGbjIE3yfbjx6UuBtc0GY6LfHQzzaIEwcpPbsmAWEeh5a80hKukRH3wfc28ng0
BwlLmYJ9cxpzn7TCCVE7LwBbCSIQSFzxc8wRTEytWH/zCjP5NEXZD7UKjY2BVihqqNQIQJODrS5z
8phZb2erPqx4wKySlw7Pburx/og7nboFaDxhQZGUPGz23x2TBpJhInXckQMh4FE6BZ6mPKZ6HLi+
pOpPaVbBOCGJ7uXAxDfGnrotajWfwWmYf/iaM23stKEZTGpyeebS6FT66adBQ1/dJq/f8TQ3wZOt
gHNVmfk5LgZ4lpEcfsUOqnKNNntruaSsDI/7Rmjy47qu/NlOcv0mFTSj8SR4y4MqRmnWamgiVmxT
IOB9hFNcmKIdTVu1UNqVVFihm1Gyd3J01JUy4r0pn9p96ifPoHsRDB5lR/nlTY2yQ7D7a6EBIq0G
D9crxygOU+KBhI89MNmAFrwvTSqFryzGnTGKo6+JsDAMEiRxcziq+ojOOKeIkocjguhxsi1THMol
DxWi1FPRlqexUGo6PLCW2wEtBgZqMON+E9iw+sBTjYEeHeohnL56iRpD0AFA83k0Gn9dB4a2i0kJ
rhbTxZuaZ3uMP2OXh8umMr63du8/S3mIMDEUjGgTo+4skEwIFN+bQv27EyYluup99bIWLcRS+QMJ
4nddT1A4rDT6wWASmgjLBJ5a1r0R9Jt80J+HNO0PdRbo3yHRV/vaS+0fFjDkkG4pepfSYL01XdAh
pG/BDAJrisMoGXXtO2nxFNs8H6dqC1BiqobpU+TRqqp6z9hNnvnLiioFu3TZ5GW/bdalFuuf/aSB
VeEjSWFrHWQDuZWtZ9CE4U/wWX+mXOloONhB8ws57/5hDNH39Kyw3dZgE1dGor9KUsWND0xzEW2x
/oBaGw8pSs89L4doyXfKZzUwCjdXJpqQCjAUVzINXvQTR2bArdIYm7KO7WQvyWiMFhy8nwPf7/xD
7/csy8j0i6+0yLK9Yse9eDz9ZI/mzwHtV9o0nf7JG0c6RLn6Z6p4NrcTcKXr1jeRo+a9zQ4Q0gx5
fZ7gStxFzRShJaraiRvxkrFDbk4RhR1uIraJbuvKztJ2nWQajxTlp2Lq+H5+85KrsvFlmgaLG5tS
0wGbpPZ70yjoaeh5cd/offmsK02y1ZIMKmINBmFUk+JoIoW7UqpogKDLHvakAvXcxADIYEs/paFB
irBMIP55xZMyjcPGDvSHBsPCNcq8zga/aRn91Qj1uVYpgEI2tOZjJfvR0V5YgS98mlpPoVYe/KNm
lSgbejjEmLQtKM1B45OmHowWpLhnPpaFPbljBJt5CgJzr1XlWxDaR3tM6rcYEe1NlCO8jdfNyNVB
Qi8EosCXafTostXZ8MvLMh7Uc8N3k7FvInrBeJwbteg6j/L3tmH5FqnUciHtf+ncMfaVrf3JKWF8
4lavbs1AH+6VBvF1EEnZ3isBzSIwHmf+lq2ZHEFGcf8rbRtAjEy/A4F/V1MoYy0uHq7eiRIaYetN
3oXokrYUA2WqKtDaOmTJk4rXlhBhovcoE72b3gzrTeuP3bppaUVldINJeBpsgnzcDIC4v46Wzf8P
ag01neZJPKaEtBP3sVSZDxJVBLUG0JifPHB8GYYG9qIf0Zofa0DPY5Dz7JunIJnYW7n5YwytcYMp
JEBkctJrMpl3eaHJK8xAfMiPkYNUeK6FL+0o85Svtea6hx5yLLU65r2CE8WSioasoUbrSVF+tUls
QG8wIDnn0+Q2DU0rekZegLxy8X3oWn6NnvvoJNi5zKPZKKePyPu/pkpbPdghMts1SomfhtFmiWM1
ALSiKKXqdcBp4DON83atUNRiSOb069LzQPgMEneuQOm1h7pwftgtYLw8CvND2vngnTtV/cuwFB3d
XbgAaDR76YPJpnotsf1bwYBAUK9s/kQSmtubXD3V9nAfqMO7IsHrR3P1D8kqvR+BpQKTTRVEInCy
cDBHHor9qFdcXVDJQ2lwoLEL7SwXb0BGvY07RzoMfTi+SVpePSVWF28tDznpdeKpb63VNZvcUbbG
4P1RmMarNEW/6LwxokZ/ngr7R1lz0Pj9JzroWD1GqtpzbfCBcSnJBEAiD+TwJ3fqErZBXht05rks
fue1TftW54Hybvl5/IQiOOY8GrBPu7ARaxg91Gl6hG+LsvYOVSlxg++84HPRyLD7HaA32r2VRLFM
ktG7fV6jIod5VWOVMdceYNG95EAwrwX6X/XjAz+Ie/+IAqy+RCOf6S2BSNagcUMhN4UToi4Lit2J
ENgQSpnVwYByy02DQIizTZ/9o/SoH8Avmk8OrNr+rqP98WI/OgvGiOqcSD6PLX7bSWzTSrVhyGEK
FvC648fBVdz8OH0ZfL76vt8J/7vqrsYXBuWEEXkJtpPv31OV9HflkrvyXLdl/ltmSpal15l1JkEl
bLbT1tgm225vHkq33+pbaFvukhrqVf7gyXdXZhqERePJmoE91KbH0HyFpMeuCSHEoFIqRC2zB4kV
eEIfvaJltPC1P0RvT752DDZLLRUYi0NzrCDeJeqi1d4VPiY+bSjymLqCvKIzm1B8BBOfZ0Son2tz
J1QJsycah/G7v+tp8n/IBAbBsUU4yf9+e3DXvudZ6Nn8eZrTWbpiJZuwqdwp01dJD6qPtl6Jyl7Z
PMbIxzQ+MjxoWNfWQXUWlKJmgnrsIxRgDdPQkbpT8JoRf37ydakY8JKwDM9VuZeUKPuoqY1V14/b
w7wkgJ5HEX9+EsVxuKmVvua5FL+hOzm5usNi1trLaaitcqhTm9vxLoQX5sOapYdxdPJ8NPms9cY8
+n9OrrnG1nfEYlreZpvxjh6wD3H8f4w6W0d1yeWjGIj6IU20ztyp/yVtSldZo1gOhBi8FoIyNH0W
An8Yv55KW3wM14S6rKForfLv8+9bo3DuSxUZCYsCFMzRON/G6JD+8h1+ROQ6YEh5PUDQxRtfcXFB
dQXC/Hph9Jep6ENM+L8/YjbJstxIlokRCKmhR7RBWVXGId3hcIfzqJkfJHdJxVe5SA2KbKCmBZEc
bUBEtWYRK8Tvgy5h2Pm44oE+3vcPxXbac6a7OBSJhCQtquwuxZytLKwN5TBKJM/tpU2QKiCmDHfh
Q868MdGXdfiH6US0ECVfeUYPHxRjbLxy9Nzk4HwtkJyWWwR1vVWDV6X8b1V8L6Kp52snQWowDjKi
If3lvEJlhCmLyhUdZR6777E22Mh747AwxIuMK4aok9h0nfMCzevzoOOYGVCsRQf1R/RmbAukoQJX
e8QBOokQvuhdNHkwA1ml3+Ul0WkxnrO9Mgs9y7g5BaNhAhxz/+M8j0py+YoH3EbbjPuqo2DdLox1
IeBcWKCYJgT9dU8E1LYpzvNG9FyiT0WJwsWX6+JvBTQoyMnsaMZZsxFmWY1VQvMRsN9obrjRCgSn
eKJ2aTnS8l5Yr2KXzT+oKSPagJiPwqSKHXOS3Ke8yXNqNYTRFNzjPPQG8Tf2sHSlXv6NT3kaapbn
CrS28yZzOEeO+QtPQkiV66tsBfoWKPDyXr88nVkrCCCwSjWxDxGYOBvaWKfc5RX2Rr2Bb4R6mf1p
/ANfm7XCpvDkpeFd/5J/h5ttxTDtrbaIxDF5zOx9kG7xDmPF+Bv4Fhth2LYCAdjs/oGs/rWUczpQ
kdtP5zByzCgbGai+A1S7GfbKN+3or4t1+LooQXGZQc8/6my9YE4h5ZnGKPFuyu9SXtQ/JNjtV6AI
JbKpmH6s8Vff31471zLO6QhnS0dO1Th0MCBxaVgfMxiYFa6BakeRFaD+XMsLlwSxxy43xd9TKab6
5IOC+WtH6D3igw73woih36pbRNSWEunSxM2OozTLeRypiSOsjctvQG6QKlLWOOa8egtF1bV5cxT+
I8ucTAaKk2dDgupgNIpecNXoI38VGer42AyStjSi62F0UZGaso5U13mYSC8VqeIqys1OPip0mT4L
3UZpTRll3iFwi6LQYiEh/s75bEE//W/M2WypEajesqWQEAJsppCezHjnpUO0EiR8C/E9ZZ1v6SQA
Tb69LJciz+YvpL8vK9CKXW1Kn9OwR+UP2UvFWpi7a6ufT6kAtOK8Vea2GRGyFZC70fxwmuxtUIK1
rL72A4/QfnWgObIwqKt58yTc/MhrxgrQnWeKIy//LG+wVNvV/araSDuU9JpFZ/bLGznDOo03y9M0
P8zeqjnxUP9Yb/OX7G38E0zOvtxF6ibcCcHDEb2r+qMSz59oV6CltYp2vzGXf39kY56+YY6wiKgs
rFhxnSHYSTB7Wc/u7TDXTonTwc5ytZ+ZPkouIe2HxIJBBHQuwkID/Pxx1KaF/sLHbrvYGSdjmm16
PN2qKG9YOJMOh6107h3wJSse4bjTOHjA+pBGR1OSV42FkCU9+fiI3e8edfVd22NvHqrjX46GmBGN
ZFUKXLP6AxUKb10XWrsdcIyScUrKWtmNAHF3uGI2Q+zSIH3MUWFQVfUHZPZdUvgKAIXe3I+WPrwj
roRLFDys77c/7DzzcMpTjZqKZlKBa7Yxq5v8QM59BUc9l/Hib9R1KNgHUr9wEF3Z8QpFt4ZMOGLA
xDzPb4PeWv2QtHzRHtB9ILfx58IM22+4Qy+M58oZhHyLYYk7hINpxSyrJXIV+Erae24VZw+jh+pK
lZvrroZDAbgC1OM4fc4xov4xxoF+vP0tr47yJPYsrwVp1KtBRF4r8ifEj1ynD9dyGi9UTPMZQw6M
tz8LTwJKNASSZzMGJYk2o8NlLDb0/mjBVGtCr9/+y6EQBMch3TAdBADwBDifsNzk4dsIJo7YJvtq
Oliy1V3yXSvthem6vM5+BLJQenYQqTDmbah4lIeh4D2FrqLEQYfXAJdZZ/2hpYqWntCLXa5xL7LJ
LOjsE9qyFNbqyOgyLAG1wXgE9PJCNXgILHkhP162KVSx8tHU5iVWyHDO0vQAnq83WwaIX/Pa22lu
/2BMbvteDwB4d/nOWmMODGgFnNuG53b5i+MulRcX61L8BEA9lq3IALOs2U/wDQSmeo+fgJjSt6D4
HMpfvFxbkBq9OG0RuLMN02bzOcaHLt1ZpdTJvKKhDcIW55EdR91AQ0sh/cQzUASmbijvE1kpF7bC
R+f1LFMTlDuKbukqwiamNbtSRxlSYFlMJZgglmw5zYMXN7velI5hUT+0vb612/Fr5pObk3YhpYm/
+lbo2RrCxtYBHoOSfmPwLNjDUcWEk/Oi0+HFVY1quGXYTOuxaJvV7b15uXoZNOwJylFo1WSB871p
hymaV1iFuj1kuVWXTj/D0WmPPHOBHtXapb7iUjixuk6qeiNrWzkH+eWmwCO6aNC3Tg9AS5JhLYIC
bhc2zJXFikSOBTbdwNVJN2dJdEANTB1j+tJS0mndupxqDDoLmiqOawD1LNx/9zFJoTpeTnRjwKHa
iq2ej64C/6PWk8f5124QXXs27K+wpe6S/OVfx6Ffx4AsR7dV255NWhVYbZN6toVZJnYWuFeMXr0D
dbCeImVhJ35YiJ0uTcYkXJMQ0McPT+NJ83xMOihaz1Z9VEQLeFAW1z6cNJrxMHAA1qp2r6JVlsGH
BjC+N0Nu2yABNHlaR+WPPAfuYOgvBQz01MkWTpX50cXBz0XKEA4zjkHKn5UBuj2mjYTtNary1kPj
SEepfL/9ma9GUFS+MuJb6GbNplOZUounflXB+EIHLQX0Fp/K3hineGHdXFumHIy2RbeJ0Tizb6yp
mhpOqUfbAnE7vE1Wk/HdhCZxezgfh/npVGoq95aTMGJznm6+2KpTFi6d17Wy1bmkAWKy3QJgyv8v
7HmLPKAfvO2/e49LYs4f1kIX4TmcMUmgruFCeB4ePw0QWrEtTmel3aHT8tEPctH4qZDaBXu72Gpe
DDk7rBDASRTdJ2R9FGLOHxFNVHshp/1uMQDpiiWJ3YQDgEqe7cy0GfRRSkgvlRwE7cYsbESIWk0r
wJIkNoYQfAOI77cn9qJMVc+DzpaPCvgCORlGaXk2uOWfk/nYxc438OPrCH0gCdAzJuyb20Hnm4PF
dDbS2WKSEKXJx9rnxWT4S0L5GYj07QAfjw+z9UIEnTuKxunEK/X5eql9tQkLhQjNVshTcyNsX/EM
QGpZ3Q7evf8To7oHf/s769Tgms+xiBkoFpmzbY+yjRo1GtsEpdON5NFSe2536U50nBOE+htqyMX+
ifg752M1saTTUFeXqexmC1Vp6sIOPDFW7t+4eAPnQe1h3bpCxdbK75daUVdKZY2sblqGaDlzX5ud
jMoAPDmUYDM2LujX4+DCnIYVxJN7v4U+iJPuZmmQH/nyfJBcLBXQUuwQLEE/mhAn+cePbQRXk0Dk
H3D+bo0W5kHC6EiICNLbcHZiT2YPU7Eqhwjxf0N4AsBbmrrN4iRffnBN1RVZWKGRdnnxO19cHUI6
Fepl1AFowheftLtuj6MzL9XDO4I+S6XltWgmzjCmjEgz5rKztDDVpu6kI9HSXz3OLEwtSCD8Ksav
+afmXfljYeeIo2/+oU/DzXbOoDu9qZeE69fBG6n+Q6h/2sG22aqrcLs4vMtynTfTk+HNckEEgj5A
K01kdnbMk5auoRILpxcAi25FPXDsMbPr/DXP87+zks+Cz1ayl6LLi7aXmMn8l7wWL0ThRu5Xwm5k
+mv5ULlMfAxWlTWsoRwFWNPs4xqDEnNJsBxXTaER5u+5d1iYPrHZ59NnySr9E44RkAWztalNoxkW
xUfis9G1BpYPUJg3E/xUdkW3kMfnnsfAgHCvxVRJU2xFoY6arc0xHOPGBsPA5Dk/1A1GBrgKoSUf
uwCb3dtDE0ZMF0OzcQRkw5kOeJHZx4PHCcjc5/bYY7ZApSjz0t9vkmlrBW6FXBKmAOMaLB4L5zE8
wvHYSRkZ0HuFE7VPjhlqD8L9tdmMoJ3XQp7/tzLD6U+cLWbaErmHyIvnokAAqm9f75BueGt+6VvY
47/xkMvnPw03W74mwFSUTfgi4v0BmBcSGkmJ6QHdHq7yU3DUTPxQhQ1A8r40HZdtZhVBeAXTKmTb
Ke7nsIcWaSK6bIxVzMJ0QCcH92n1Vdolm/b7/xxt9mVVKUMCTyWacNeG0/yRIrRH4eCQfFt6rrpS
+52PbfZhbS+0hkb7mMfioLjCeVo/aA/CPjjd9vv0++2lfWVlczuiV0Hdh1PK/ATXlaCJDNw1XSQx
17bzZEv/YwBxxpycnkkHr0rCKtlt02ndAr/Noz9vD+FaUcA3wxpYATaBb9sshAHBJI1rUtuAGZUF
1Hql1GtpI3IPDZj3Dk3E5f129cOdBJ3d46YEddmpiwT0RjiVQZa3V8LuZPwKlgrrDAdc5lKGXYop
/vzkW+ro1JedSkyxEnE6Q+DMRR3yAyQyfYM0QfPDvf1xL4t07ezbzjJfkE09Wli9w9O0sa13zd7Y
wY1adCW/ls7P4sw2WRK3kd+Lz6nvsF1DwWGbfSldHNc34+QuPdhcOfjPgs322BgFJW82aAbUypsx
6hsTSd4gU49an63CYKGsEV/o9Fj86K7Qm8P3AqYPvarzSVM8I7M8le5KopufgEpXblhWj7rWfbk9
U0tx5sevrvhGrPKKoTSwnKVRio+SU6QwkZylRSEm42JIJw2jWdnfSpiNA02z3AhJT8i+bXAnBbBN
dH84ejUc6Nsju0D1ffRMTjoas70GzN1up8ZSXf1BwnDmU7Au8Zj7YTzHO0RAvwL4WlyQl1+ThxNR
yXDcY0Eyh5hN9IdMk7uI28ow4Lh5x/gXIBLmYU+GFUK/sM0ujjQxRI0uA5BMx6DRIPbhydbGggAi
38AQy40wKOTp+8m+H7faJtz62yXc4EXGJBoJ06HbRzOKdvhsAvWwzDQjrOGlPbQbY6vs07XyqO1I
l6m77/dLxck8b83DzRJ0H8CPAKcIT8HqDiOyDEawW1gi87vDPMRsiQQmkueQITXXRlvN3gknROG2
h5YB3Othk9OmWdoF10ZlYOBp2lifKPjRnE9Z3HmTPiHc7mq+jFIPZKRN2bHrFkY2z8BiZFx3LW7Y
dGi4/Z2H0dI2NWREKQEpCzPKdIMhRvXUviCkvvN3KB/ShUJtD36PvAqG1SJs53Kzn8efTV6ljnqH
YrDtWk/wH/AZgQOLfRsOnrsfxS+gpaD/sY1a+rpX1+jpuGefF9cINM5DBIwa11p5mEmgPQDs3NlA
95I4+twII72ldXRl2599bDHnJ9uwrCW7nDLNcgcF9ZRdVjYQ6wIU8JWdrEL5uD23V1eQLTKMJSZX
Fb/mJFpsNHWD/YPjFuj/NvHXon6/HeCimvxYPCcRZsdqEWthVWVEEL1TrifYk7mYnWJn5moktbW/
xWT5dsyrn/Ak5Oy8k6AnxwXkANdPvpjVuwEQRBkXYiyOa3bYOcPU9IFGEJSDu1WxHe5E14lO1wvs
Sm6ASxns2qBMFcsOQ+feA9zwfKZ4TU/DrJVs6PjqdmzReUWoS/IXb7XXVgRXZ4soqmbI82OnDGur
H30YtcI4MLkfqCsB5SJ8vWk2XKfQJnCX2iDip58f5jTSTkLO5kurJoQC4txxY9ikdlLeo1C9DoTu
jlm6rZdgLS7tby+Ra6fdWczZ54zQmgqQceXWsdO2sfUqUMD2vRiiUb9Xu6VL1bUUBtvC0GmPGpo+
p5KMqEI3ikUJNtkx7hCo0Ej1/RgP267+nVA8PNGcpCdqIR56vlDUpm7ZbhwKvFB+Q3b4x4hOBRoJ
JXyr7nD7M15ZlLqsOrxyIR5iKdrsZcJJJ7upI2LFsrf1otCVG+sp08KFMFfWpC6LNzTe720UEOZh
ZCXrWyfAYUhVhh9dVVkHDvRsCZ995QSnSlZJgyYXOXmOj+GJKYGvxy0uqmgmq/gqe663NZ/gIYJf
RpXWvf31FDEVs4Wvswod27GpyjnAz6cqD/RwaAIOmIQWhvI93lHAPjVgc4a9tEbjhQwp/EHz7021
iPgVf/et2PPDLUx59FBrm31uH8WbVoANsf2Kw+Ue9cUvt0d6pYI4G6iY4JNjZuS2g+jgIII1B+yq
waSi2P87JTMLkY6cZlH9X5SwkVzmNTdi201ls1qPltK+lSrceUGOXTjXrqx8Q7xZ07UAo8ND6vmI
Wr51bY28JA+V94rAwjowDYyns4Xz+WoYJCl5f+SBEUb6eZjRV3H4yghTTmhG1THSF9YqjaqFdHhl
g7Hu/w4zW4hZVDiIKLCPk1DWj/aUVT8QpCm+3V4FS4OZLbkG8rSRtwwmCe6nsXlUMTXy8+DfJ4uz
sczWmo48UaGInDRKv0L/xYKqfHsYSx9rNvVJEDR5l+U2wESQQubrQGf1dyLQWeRFC7jCnBo39BmC
bjVDMJz4yY7kQ5tYC/CE64P4O8SsLHOavAq7zrJcU/NU5OJMpMHQQvitT/V3lNlZlCVyZGoYm2AL
1h/sPvhZesmft7/VlZPV4O0fYLgDaZiK5XyHVDgp9MPE2WCEeKCHYzm8qFErH2ynNqtVaJl6vFD6
XSlXziLO9mRmpsxZZ1oI0Eb50ZaV4lvdR9oXOhLJQ8bDITKZcncHRnZ4+d/GOtumlTeZtWow1l4J
5Tult/TP3OVxlWscf1P3U/h2O97VRXLybWcbVu65MqQfCq6V7r+ZYxMcAwNLoNtRrpyCZ99T/IqT
w6GeytFHf81yAQRi9uEMw6psw26H9wUs+x6vAyfMFfd20KVJnG3iUVVH0wmZRJA55h7NRpTVtaB9
z6ws+eKjM+MOToo14BiqC5GvZkGu7DTiQHXSLT4fbtp6ZQG42XYdr11n3ed0+ATAZWHjXQuiyQAV
ZPgSimnMhjekuBBmMBfdabRcVECGFeJoqE1oGCXc/pDX1shppFkiwdzQs3Mxe0girgD2I6TxcDvC
tfVxGmGWRMrMAk2MIKYbauZ9OOmvNcth1XiRgRGB+VOrlffbAa8OiSduCnba+VD9z2cImeSqGsQJ
MvTeZxSblTU05fF3Zkih54brr4ATzGaodmpt6CVGFSVRui2iDOtJtZN2TYw91e3xXLS2uYNzvTKw
KMMqE+jXbMnZytC02B+zGvLQ/DNApvTBwD30Dj+46KHIJ+0uw7YR+HwMvGCUeEi0muJgOZK2sNWv
JWvRR+IBk4zNZej8y9qx6mU+fD4XTftd35aop/XVY5b3Xx3M7Ra+8LVpNEAOmDZQDWiAs+wVROVo
11iXuHYnoQpRvrW5szCea9vsNIT4CSepq8ol35GlznIrddBeVIhebmkX2moqPX9hUV6gesQkUm4a
vJGBBNHm3Fz43eh/ZQxHkDkR9ZtAooknVj3blq650rFQl210VJf7b1eqd4AnGGTLYODwWJ7NGq60
ITQlAx9PRIiw2ctGpbJLFLn01NknptZOLbY2fSCRZVSQMJ7RtdCXkDLz2sHU951NplXXWdha4esE
DyJ8kZBNlhHznTI3xk0yw7NhysveQ/S4scd1XXVVuFnYBeJ0nN14Tocxh9FlXifhhSu0au7bjUXL
Wf7UbgWhMvgHbbxr5wt8DlUX/W3xMHi+MloE3hECNWjNNpK5KVt/QH8z6TchpiQHNUmFeYiibpB9
kd5uj/PasgdTwqoHkqBdEK7gV5SWXLPZW3yX9qiu9rhbVsPCZfn6+P4bZV524Yc3ZP4wcTHJC2+X
VP64ThIpdx3beEbObFs0ivFuJrHv3h7dtR13Mrp5KstKXRvsmrjeYI67IStRQtGNfg+VrFkY4lKo
WbWFqlEKRZ0pREO42g9JIWFS0/RPkImqhTxyLS+ejmqWqpwuHCyrxHsZBFIOjiuAo20OaHljMNre
+XoiL/T0FxbJHFeVa6aM4y6J2NHNZzOTMH5A3PQ3pooeomGqsJrsOS0gT1I7GBBRcIGXV8d0AqRu
JCGPj3KZLnBeryZHwvw31ixFea2M/SV+1GBPbGzd3Iw3yFW+68yjYKX2QF6agbasbT8vMRCurhLV
BJWHTBk+OOLPT44ALewrx+mInMK9+Kvo+vgH9szG98mT9YVRXl0lJ6FmpVab4gPqjawSH7HNdVX1
P8oBh0p829EtkDD0vD1/1+ouHhgFu8ki688L1cTzpmCYCDfi/vyQKAkndTGFG9+s/GNC/eCOvvk7
N0bAnIDmRZ8UJOn557TUBKf0mEUjw4FLQXSrQ7mwLq+17g2AmyDTBWqcKOcxslTDxKYsyJBHcxfv
ke2QVt5PnPH0lb0S/PrK+p2Z+zviPFtiFyNJk/iURaaMx7CKrG3VY2qkD2P9p1NH8cvtqbvWWQQB
DMIfhVrwKHOsneT0ch7psg44yudVrgxRYwk3JoLbK3MVveA88VeAteBvP1UQHIkNlZddKNuzbJbX
ojfH8nezLnIxytj3nb8vzSXe0QUsVlREpm4BapAhq1BTns+jIxXZoEYBdzgAMOFe2/MuWT+b8Na+
pd8wPUDf1Njgzoqr352NqyBIHL+gu7n0mC3Wy0VhcfI7RLI9SQFVjk+rKtN2pIGC8o4Tx8cosO29
PuIyjb+w73ZN2e2QDZbvE8tZ2jLXJ/vjoVKg0Sifz+PrdWcAUgyZ3Xwl/QB7V731O38jbYyH3sUe
c6vrG2ium+C4JAJ2Nfkh86Hwfgi725hlJKtrmhG9OtOd/D+zAOMIYSalL7QNr73VQCuzeY+yBTdg
jkyI47ScsMrUP3Dl5jpHG2vbrYVuSvbACksXDuOr1yXqWRShbMGQcWajqhGtY7USr9t29zwCIDhe
A7MWiPJ27/G/f2OzMjoKNrT+DM6R8/lDB7JNMp7yQY/Vn7GYf2jDH81dqX9J42YV7oJHZWN/idFA
nIKfOGdY9ud//QN0gWPVTPhbBi8ss2K1mlJQNKWiupUbP+rrdjciRVACYAt3067lFcLBEcr1XWm7
EPiyDNEhCJsy/yC6wDY+H7lcxYoZaJhsw2zBDHwD1/rjzQXDB8CqxVpexFJerliA5LyhcgGFIAlK
+DyiMdRjk0In4sZmKd3GsYZqwA1RUbw7I2rCeiHxXzlriCdYO+jYWpw2s7OmH3QlC3COZ4Q+fpvv
AimqH5Sjuc2f6uHTP3hUEqvlPBsJqDzXXvAgFF3zgsRnKYVyFKjg5QQG1z6Eh2Bf7YA/Lqzby7R3
Hmj2KXs96y2jUdWNJn1Lk9Du7lLaDM+OUmiPI76E6j6RLD94wwtcDl+EQUu0RMK8xGXR1LCgmXOI
O5pFkjifTg8B1xJZ99FtouxQKt5RTcK1VmVfnRAYff1LjrKNNj3GwX3T5CsLWSvnaKfKCrnapZm+
KJfET+G2B+1PoZ85v/HpTcXlwBpGV35W9e1UbYyf2aE7iIc1jasuiiLyDilgoNBwNJZy1sVcwI34
oDTywiyw6LOjsPedCVN7k+AfIElnI2QYlx/YLlMxjHdB06SHQ5HG+Xv+vZEwVAY9ySaB8YZFPexj
SOLO7p/VEResbZ1oGrcDHkFMyJRzIhM27zWa+vXEAd9vBNo0AGNRrvJj86l4DbYWhb22tv4CMxk9
y19aeRF7erm+Zr9gtsb93g9qveEX2O99tfKeIRWs4RQc+q90N4xnrL0Q1lmazEvg0Szq/EBPJQTJ
xbhH2HfwfXaWti/uqjttJybVNI8WZMOFVHyRNmYxZztpMFJF1VpiysfpXtv/B7wsHZtFKMTVNSRS
vi0arCDXZknfnlIDtzUNxPL/k7aS/xB9GMhTe289LLxzXeR7hnUabLZg66Ll2pQQLMLLvQ4SZNKx
aA+WboEXHHiWKtoJYGbY/Zyl5mwDtr2Hb3ckE+eAi7F1N+w7tHu4U8NCO9yeqotDU4SybJvmsYbq
/bwcCopktNoEUHJj9VjyfbX0RVnSi+4Oyp8axQ9HM7wz0GHn27yRKDLDxpk+YN4T2mqu8kaB/QG5
a7fWrngMMdbbtq/LnCixo86OLxHagTbMfwGYme95p2xkNR8lPmRuBvtWEE4V5U9NGxTsrof325/y
6vHMhIFqVBXRj54NFGdRZfAxcnGTe/s4PgguW3z4D+4i2CQ7beHIvNKngE//33jqHMmS92bcjSrx
1OcHe0etB+yo2qe7/1Douvd/cDu5zCb6ecxZdSdXeqhHvkQe2YDmehEVyLCSX7H0Jnsi7HHIv//7
r6rC5BX4CB11hHmRBcXeTyxR9FjYtU+fvOdwnz1598azZkCSPvyTk+lin1PRCbQTbwssHkA15yuW
Z9G2jfqCQTZg61ep5lTyxqj65kseBUa7lC0vNsgs3OxcSDFlUuy+UYCPGZX7UH8W/IvpLvnSb8WV
q9pZR/9nBXZniThwdZxUrtyqORth0Z2PM6pTc8pKT2ZX4M4t4Xv6pSxM7KhUqfpjYRovtiIbn8kT
6ja8PHA7OY/l4MOJwZbH1fFe8IjlDfZTDxalRbEHfwv+NX7y3XJ/O+qVARKUOoISA30NZxZUlpqy
DFFDcrkyxOtIyrV9Bpt5rRSDvLQbl2LNzrxgwHsnQJOFNIdXwkt4Z/5VPwhwko5gXvta/ix2i5gv
dZ7fxEdFEQLMF6IhhjabwCSpfQc3DvmDsCwET/O/xCctD/peOlhvtz/mlass0eh1mY6lwxaYE5N0
OQo1JzZlEGbGNt5IL+pPsUK5Oe9QdF8Idu1zijzKvufhQZ0nU65WZm/XYr0civid1+ANdoyryPV3
5X3UfhfJJlxknV8LChILARqVftelAHFlW7x2K7IbhEACd5yLRshzlCwl5l5gCuXNwiivTeBpwNnW
F401UHuWWDSDW32S/wpca9Oi76a9N+9LYM7LYkkXHTyoO6iVoAF1gTMrjSnwYRpu/M+di7IpwEDz
Pj6Ib/kPFqeoUs4OXxGN3r+QVOWlTxYf+6STZZvB/zH3ZcuRG0m2v9Kmd2iwL9em5yEA5J7cWSzq
BUayWFgjAktg/fp7glKPmMg0QtJ9ubKWrMtYTM/YPDyOu58DvXNLhVAVGdHelUCJLgcTVLx21jjt
Y7Fafq+eRTN4iwNdNnEXAtoGKcupybyIwLKOpqTA6G0B8tbsRtTVYv/O2aJJgkW8wAFSoeXEnbsy
BSzupa0MEOM+xhtxDdDI7/zoWlnrm36/GEsvWZuPCT0ZlMkxybZu2ajQbfQbYw0xqVV8vSQKcH6/
z8Y2i2HU2OwoGlIBx/vs0IcKsfbaXvFJ50PxI/4LAej5pjy1OC/7rSZQlk0cFqXfZD+MjYybupDf
DEdohZOvD9yFDfJ56eYOk47T0Gty6UznJulbQntzyXFdXC/0WUlqBdAazNmObFMxBFTOAJWuQSMR
Nn68U2+gXLjmQXy91OBxeb087HXsRoRJHz//fMiwXF2H9DfgPnFgW3nM0MriQ/9LQprJrjsuvRjO
w1wsGOJ4ZIUllzA6lk8PWQviKH305ByuoWjiV2ttBH3x78Ru6b33YynfcQ5JI/JDW7zsz3ZkafPM
kVgdptPo4JXlyz3dWM29+sieIe8qyTkEqbbRnrIjtCmgTvf3VxNoMeq3MVhgmoCMTweLooK26Cuk
p7S3LrBWKVKAjp9c6SvJYr54n5/dP0C9QfKEaBd3D6Kk2UizyUhNiMWreDenm7IM0BayHzgIR0M8
asMitHt7RRVIz5cbiP0t9kadb91T87PbiHfxNHY2zMcvgEhCbWNcyXxnu8VdGywO9ux+mA12Fpy5
CD673oU1FAutu618vZgBP0iVARA2L7c4y6U6uY9m9maOtDQqpW9SLGV01EDVztfRhm+tv2br4kwC
fUfHJZYR1Xmn20ararugKsYGJ3CAIuPaDNBp/DGyZad26YCgMg95GVClgxZjXuJrZ9CIKAtdxaMs
WtfX0TcOwQRIqMhW6gxK1gm4C+QSQgx+6Xo6h9XkrKLlEuR1kN5APdHpSCnCXtdG2xdsGysvIvrL
it3ofTAEkn87BZFNh3r2iehBDzoJNCQvb6TzhUXDvwOAGu5BwpWzU+PhPWrXZg0MA6118V7SVMvk
a79dfjHJPXK6h6QppOZV1DtqSNKfjjbWbFq5DjT33Mi81dq+CTgyn5z2hl9Z9uukPyvZzddX1gWT
HqrsUHUmYzfkmU9NjgJIcDYBJRVWvKHITkbwu3W2ZSz39cq+T/p+CX0+vyXxzgYBIxKNOkqh3ZnT
g76a5/DchFtfyw4L9Zitcr//7oKPRN8kOzwtgq/HeP60AN792aI8T5+uMSvR9BrkVYDePZB9sFWy
EtCOCdg3CeR1PVkwd/YY/TCHhwzYFnXwn8zmFJ5g4KipGLFpZXYKSoTvcRt4qO6AIl9QxH73GIXq
eom1U576090jR/mn2dm8dh268xGdjwEVHvTqE0gPgcZOCxIGvW5wDe5SaixFPJeGilsT1IvIjiEa
me3YIdZUZKnqEfK2DgToogna6THQ5zLZKLq+tHPOgF+Zt0BrlYq3EFIpc9auser7BqJpY6AM5uQX
1Or9FMD/vmAQtGJVriONb6bdKoWoqUeKKYueXYept1+vrxzTyTzPYL/ZPVbZkcJG8FlAn9YFtBiX
O6c2ajK2S7HQZUPgkkLnDoiI5uGk4TLIHbMU0VfZv0FjcmtG9k0+LrVwnK0hxoPya+QaJSx85gIa
3RxNxqMpqCpVf0fuM35uEzMJ87hy10pqNH//iSMtYseAfg0MsOAlPj2PSalZnRMDgQZJGCeypR78
hAdrHZFsvxz3XJrGz9ZmN7OWI/fY9hDRY4NFWCu2KkWNl7U0KuPsVp6Nava4yWoVOLAOO/K1LZ9S
Ei+VoatkYBBPFKo71preOpssqF+7HTqzw3JX9hunf4DXe/igKcEFFoWLWjkL38ydOSQFKpCNYeGb
KRvlWkZeTuih3gL+9p+QK6EhF5lFVIobNviDIa1yurotpFNjFCxANBYddHzHEUbnhwgFPMjsbpcc
0Llvn1mbra7hIYDWExsX2MreWcCnyxBvE1+sC3/R1llMObM1W2GFeai1r2BLrhW9axEKVIGxrrYZ
1q3fL+Y2FuzZs3UbRW/08Lwy/WSv9Q/mLP4oNt6tvcoD5WaRZu3iPgHtNAgKgYijDOB05dImG/jI
KhUkkysYDGWFQx5tqu/O2oAOj7mk63D+2JMTiscl2PkA3p41AKs5ku7KVMrwztxBhCBULTy5QH0E
KpsczdvTkuiCXKG57/5scLZbbChQ4zKDQdlLzVbutg4bBHJ/HwubDWy2U/LRy2haYCbtW8h8IUIf
7mwSfTCuecsJUbkuX4zqI+P3Kb4ZEt7kYwlrGtD1ndTCKV8hW/FdDehq6VK6kD48WbOPA/nJGFgf
RNPFMJZs7R2Uc7cCdXrVVt8sJSrP4kTMIRA3MMmiags9IbN7ltZayXQzwcM8culrEzXIYWRFGS0d
swt7AkgKhJmRtUf0NA+BbVukaePCXwnbe8hLCBqDqPNgCQouFNY+lL11y22EwWPbL5RvXbiZIGZq
Yu+rEFZED+XpeROQMY6AAoKuWr3PuoSI6qZKrYVwdMnI7FB3qRM7I5QlgohBctM1vpeq2IjM/fu1
qojpZaESainxWAIwezqahCZOFzFDAildYOLW68sVAGdQTRh+XAXKdrz7OhA7h6cQsMhHBMpJQBil
O7MdojIk2SA1IANtKaZn7dNdt4coBbYjBNn23s3SuZ5vSXS0oHxHpgzQrAgu19nVxiItNwf5WmrY
65R4fjXS9ddjumTBUnXklCV5BhJHp5MIfvTISWIorueWatNgrCFj4is9d+rV14bO6kXkWJBtRdcH
Hn/mWUFba+qKaheprFjRd0IPUsxeIoiEZJwXutXC0i+PSznBM4//YdWwERwgVwc0auYYM8voYivD
a3rsq8mvvci+HQbP2rR6cVMX4lhAh5g45diQsdZw5Gz+2ifJvWOLFY/thUj+LHiwVJQ/ycDXkhlK
6IzMZjs2mMo7oKl2PvnAN0Gi6oWu0fty/Op+CU89X9xTc/KofnKdGhONOkmwnQ9VWMW3o6Zvvl7V
M8AEI0LGTjKU2BgXWKtOTfQDmtYVSN0ESWKSuIMWNJRgbX0VOUgj2NyHXPVjpndbUbu+OaB1dLyr
M52AbD4lo1LhdVoSZ4z8OldvnYIm+4iLJdRz/uD4+I4odZHJRWhTqjLs+TQNjsFNKii+Y4TCAge5
PuqDG3gDAs7QLyHgqL5CHWjh7Tj3gnObs5Xu2jRWSgVe0GFE5qStRFlZhXj4evqXRjZbYMOItaJL
5ci0WxvBi+tsebVTi4U20wuDwUYCbGNI1nrEa6cTmNppxzvE3oHTx3uz1PamrWwqMI4srJR0Z5/j
CkwabidJ+iurBQHFndoRUTl2hfDUwItBsVPrP8CJWwbt5DYEoPYtL5eqbC/MHwxiXDque1kmeWqw
7Q3hmaUC0FZ/KAXz+bBLxtQfxm7hUjzLC/0+tD8tzS6rLB9sZsvcvXkrCeTSkD6mawthbve4zH+5
NKyZ06sSlapZBmM8nfy0UktSlN1WNfmNTY3g6y14yacBrNVR9ygVmuDbTudQgMTAipVE1tBIIFrb
uNvkm9QUg9D16/+jrdnA0hKdRKyArWyLp96tfOoZIPFlt3+fVEoumKR0w5aHx4Ai6umwUC8gNF4C
zur1W73+raNPsbtaGM6ldfpsYxYqxQW6mm0j05AgEVvlyXoC4b131+36wFxlG3Mvjp5CqqcllPvC
tXAytJnP9qICzLImzBpMHBVHI9Gw+LRbsjFzGVrXtWKyYKODBLosjykg02lvJXm3t6tW4354XpjM
S87j82TKb/TJy4OFSR0ouOCQjCdAedSf8d7YDILERwvSO79Z2CfuZjrye+9mUb52aSFnfrjQRmb3
Cmy3uzZERWDQrpFHXzvQFXDW3k4H8328WioHOgtHP7aovHUdVFYipJhZZZabOX2FLVpsx29ds5GN
u2KTHvTvzCbTy7AudksB6Znex9ymnIlPs1xYkwGGF9iUyZmGlPf8Dm1ih3Y9wXQDkjeaEeObu892
f6F44OI0fxrwzF2Xk+FwQPk4/gf+rd56Kwpp4nvlKlppu/S5+GagQc10iHHzT7aWhaY7gJVg25p3
3sV6k1VqAV1pmdRv7oaEtLfVrfsuozeB5hfz0Ato/YHG8m9nbOV8o+ILvS+yj+isqlzJB1TkOoWc
7xGywWjwUYj7YH7kw8dNsqiLfH5uUU6ObL98CaPhZU70VTe1nTpjPCFWitZVTPKYeDrp1xGQiyEs
3b32uMyPfm4U+XC8rZDvwsMALGOnm6plQ2bRHDh7ZbMSvWK6V7iktZpuISiTV9FpfIF6PfADgMFB
5qXnxZe2w/U4G3TkZfoKSuxuc2gEXakudm0HuTOdWeCn9u6+3j3yTjo3ivoJBz2VuClnTn7S+1by
t41BAXL/iHRWMaD+SxSGscpEz8er1mt6urcRrU8QcO2z/oAS5qFZQmXPgzg0JyD5j2Sfhnz8PPef
uFPuGGhGR47vRz+t1coiXrkIWZ4f0VMrs7tFyaErGDNYQQOpRaCYpwLVU0IqgmZlrVXk/c0Dve+f
lkCVC87w1PDswmFJyxtLGpaFRQ0aIdKdeHWhyyNxZ/Ybe7QXeuAXLc4uHBALdR3nsFgH2irf5CFa
MEDjhtp2SCZfq4IU6yV+pQvP2dNRzly+7Sbx0AnYlO5Al3W1EhJug/bgIrWoZIvyqYujnDl8hVfR
5Mhtk2zRhzYd0p135YSQ3x1XH3j+c3Jcksi8vFMdHBn0sOJam5kce5FpLK5wTN361aqMn7RzOuJ5
2RLRzEV/gG4duDwprjR/judJGkXCMEZZmXLXmD0lhpOCS675zeR0gwB6W+uZQ772BxdOiOQj/l+j
syVssgwNwhGMak25HpEWMr1tAeKqHBnwry1dcqufLc3mEfi3ikoHuLtszK646b6xnsULo7mwVqia
wl0he5FwPc1Gk9RMZFWZjQEEZis/6oVAA1llr7UWXDlfD+c8wJOFCmiFhA4s1mt+S2RdZOSWhW3R
dOpthnCPGAlPdmpGH1Hd0KxyFUP92uSF0aG2WwVhqIZX6VnvGNg6TLQRIpEfZU9qsqmmHNf8Eih0
YZlMpCKgfSWtAHye3X64r8bMFYCoRgiYmCG0CuJQxMR+q4IutCCakgz+UnXUhcn8bHSeokuaMoWc
N4xy9CWXbN/ENmgariP3RXfE5utZvOi1UGHtuGC7AFA075lhY8Q8h2ZooBqPhY5iGmQo154/dk8T
CjHrXb5awv0uHDITPAmy4lpe+PpsTkXttVAKBKw5pMpmiNmatuq3zmFBm0//YI8gBgeyhK2C8zS7
eFBKpAC9xbZUq+pQZnm7Sic2kjrSl6rIL20UTCGCpI8y+Xm6zFYn7qQTXHFVN0QvH4ZiqWn00q4A
+xpONCTKpITP6VYsczCVKZzDIabpi9aO9z2ovlKlRXGQ9WOM3H8wdR95EBeVK/hn5jyA5xgFQj5Q
yFpS+ChnHVialMq6q3NIov6DTYh4FlRNIFaRnEynY4um2OmT/OPqRDWXn4dmT3BHE/4gFUGKdbf0
IJWhzizwQ57gT4Mz95vHNusK+mGwD7Pvsj5dwt3xjb2qH827r4d3acN/NjZ7GmmwZbYdjCnTDfNW
TfRTQT9TuYSlXtyCn8Ykb9RPz780mspSUZQhoHRciXQb1dPSOl3yuZ9HMju6bZ1Rs5YhjnjrUSEu
7gslAGMDmmmnMIvJMBEV2W9t4Y23MH/zyyXnbj/WMsyxq5T0mhqa4Gyo+EMVLZJtSYfwxb6wZw+C
rhhVasksUu+7a7kR4xB54Y2UIDQ38cr78fXOOFNbtUAn92lCbblPP61ZX48VOMNgz1zHm+5ewSbE
DFbECWXd/biVlOwatPF8Ac7Z1eLjeWm4M//I8OwoHHkMpmvIc7181HOjNK20kZ3+R5WxH+P986Hj
zjaQwsA9quTg6yuNN8Xb1gVf0UjdpN7k0/o3h38bNTBFNIPPSmv19Vxf2rseuCLwyMLlg9bs06lm
kYnsp+4hGsorYBNgx+LfKSqpXJKKqokWYq8L0KtrIvhCbybgcsCvM3NjZaV87NHaXtYTek/BVXzl
8Dbyc6axKwV0B2uht+DJUDuAJUoEOGhAqiVJ2BKSKY/9fEt//iIz71NCG5DGlYWuSSh4kjKqWKgU
1CFtYse3nk6jn6mmsx2NdX37D2YczWKozwM+A7h2NuOtkuTIXeBVazZmAAn3MKYVtla3dM2fI/h4
iHw0CEikTVavnVrScj5N3ogWLonxyRoyFDmGv7cbLbduXbKGDCGUkMFQBCJUd+ZozdR1c5QC4yn7
kWpGf1qMAzv4UkYtq8gSJHxWZYHsL0rx0KTtILMtk3mnoys6EwF8glShuXZ3dJev32RVzF9ocZcf
dLJVZoZm3ihq/9OSI4L0yt0pTxFA4cnXu7/QjaOfnUe8SADeA8gCdQwqGmfxzJQVrOYWmjvqoF61
4EmAjuNu2tbbAqqRxcME8d585+7KVYoLpgJbQ6Rl4Uc4sFzMdXZG0M8CfNoFWzny+ShGPp1h1UxG
DfyOFVa0gTqqpZPGz4J8nUS+LCHTQrYDy4zvbZvdUjR87ihmtmery9WRaYkF21KTz/1WQZHPPvBt
ezNulnquzsoSLWkLddZQnkXhzhnFVZs1aDOhSRUWBxXoD0OHl8h8WlCScuVnx9luuJUlGpANAIss
AU4S+XRvFP50P/aenx3tY2/tEm3lHqeivE4gHwip7/4tTbS/7T+RZsTjDtU4iN1lb/3pknhKPLYo
DS3DcccejGBCgX+D2jPLT8LFxm+5r0/2/amteT6JOinjTdqXoXMPoPi7bP6sN64GIFf2RIPN7Wu/
eO5APuyh4gEt7rLUbbbdpoq7NFNhT7ueVg7HZgM9HVgGA0kngWLbxY7hs9BwZnC2x6bO9FxBhzJk
rRWA8lVWfoJQNKDH7DUas00faOHyQ++8rGRmduZPmrTxBHRZyjByfOOHWLmoBveetJUegrwu0Hv2
oXmZhH9kuP7rbfg/8Tu/+X3pmv/5b/z5jZdjncaJmP3xf47pW80b/lP8t/y1//1rp7/0P9flO7sX
9fu7OL6U87958ov4/D/sBy/i5eQPIRN4kN+27/V49960hfgwgm8q/+Zf/eG/3j8+5WEs3//9yxtv
GSrl797jlLNf/vjR9se/f4GX+rTX5Of/8cOrF4rfO760dSrStjn7nfeXRvz7F9v4FT4XlwgEctAu
i7KlX/7Vv8ufWPavqHxB6xlAAEkrYSNeYbwWyb9/QSXEr+jaBz8IytLQ+QM47pd/Nbz9+Jmu/or0
BzAmVF4Buod/+eU/oz9Zpz/X7V+spTc8RX3Lv3/5kLr98yTiJvCgFg0cHL21GhiB5iVPvK8MawAD
va/11bdU9DdALu5MYElkaJpVPKVOOFZahfDQy0iXVluDVbd2VRVrXjc50ZXsp2ev7dYwSam/Oq4Y
fA8MZFqShCKaGsIm0NyzjuKJ7l7H0Ys2VpuYDkfU/e1G6KwBIPddl96VTVeTctBVv82TF4AVuW8n
VZBXSUGKLsqD1i58Le0gLgbex1WZ5OHQ2JsGPHChUeXQgNenMIqMinCwA39a0j8m7fMkzUR1f58k
KGpjIYE1SD7IU9cIvlpryBIgrsMKhVGoJVWKlHQInFnVX7MIItB29sBVIM9WGyRTvG81+0qb8pJM
PWDTNtsbY3ocLZ1fWW50VFm9bcxy09PqPp0GO0CiZ42pjkmfD/cR5NEJSDV3aYoXXuSwQ5na6zZC
gDDlbyDQeuBJsxCqzxwkOvGx8obMNlmoe8PmmgXPkZUOlWEWZRBH7lPqNVeoM/RVUAUWNlKIKiRz
63ZliOgVWfJ1mSBpMbx9Pcmza/njK1gAI4CLoeECOanZJDNYHpIYJS48GW4Sr9iAMH5jlfbLOyiO
/F53N4YOWTC0TOpus1DT8wGBfT4GH6ozgFNx/6Gnzz17q2iVzlPDLYMswoUwaURNj+r0m17YfuM0
vj0+0siE8ibCosEN47j2J6UitVqvmmKFC/6BisZ3LYVAmWtlUYSnZbmy+junGgk3ctJq/F51JoJn
EPdCDqT269n7CN7OBiDTITjMqCicd+fEo501aoNKT7V5q7WYkXzsr2LoBvlOZ00+2kk2lj4Sp57W
44i3SPPmlquo02sCIu09OOaJbiP4iIaA6YxMPN7Fb9xyv6mggVD6HQifbriDg51paPQbozWd9Pt0
sL5VKMr4eiiz6BsbATxewJEtLAYO25leNousMh2LVgQms4+6ozwy0R6U1HoSsfYyGvpGadWX1ol/
NuAMX7AtL8iTaUQnMLj8QSgCehi0G87OgT41XNM62TBW5CjNVI3nJFd9bpQZqVmx8ug2LlYHkIGs
BQPZ4VApi6oxH1WY8+9gylZE1BGiJHrObDKBH92ER4M3SYFEZB37CScd4q548/IVd/TnhhrPSovW
ua63bwC2ZqRV0xKSxeg880YDghG6IOgd53C6VCdalYStclCqYdVaNRghALj4pVGH9cTgrO23yYhS
yYfzGmsQDUXqOfUVEOYR0VC0HWwskah+4qW9z2rs6D5BZqjI91pTrfrhtywlTHWPVJefrNpvppdB
s88F54w+UUKL9i4u/WbkFbG1YfI7bzVAw43UrRVanfksnKMSD8eRGk9xnz9oXbovm2xPuf4sRnPT
GMZGbcxXeM5kuhKde1RK7bmxm4NpldfcE3dp570B83lyhf2WeekDClx3Y3TvNsbTEHV3cRy3ftNW
G6OIs2CIXqrO+dmU6C/H008Q5rIboaztDm8N2n+r8MFljToZMzeeI6c5GHp7V+nGi9PneyVuw5pT
P9G11RTp66Zy0QenI1vVMjsQreZ7o/UWl96WmSMnPVdeqhxhdF089BpWEkDeXWexreGIsOzxN6jl
3lflj6Rw0D/Hg9HKHyhN94nqPSZqQ+IiDvPaOnaq9TZw+0b+22T681BYmzg2nosIBIE4r0yLCY2N
J68xIYEXY+Li6rWb7jKIUxA7T0G6J2ez8QdD+d53dCJoBPc5+EmIpaY/3Sl1CdrQwt7Ir8CS8pi1
qL3K1a1utvvcAYRBVfxO0dEfTDzYkQAgjbNBK4FLO6ZkSKHvid7GXG05ia0y34Al87kF10lp7spq
GLdV6a5ju7spkgmzQOOfnYULZTAyElH1mZvas5VTl0ymCVEAw7xiip9R+JpOn5BkTYyXkavvDU9J
1ic1mfTuznEpsZtUaiDD6McYwcoZAK/fu6W+tux0TxOGyhTF3Zpu/lAO1lPfI9C1r7DhnyI72zal
urJzEGy2qgB9CWZEtNZb1vR+TgG/o61pX4xVQpQIZ13v8X+a5Cc8+0930J4nGy+12EpTYvQdw1J3
uCP05Kdrwd2nvRZQrpLCrO9TCeV3U+4SVrFrXtF9PopD3mdPcbyx2rINK9XdjnHWBTXjCYmmIlSM
bvStWDYfD/yAHh3iZp5JevNgNdrGpDiIvWaWvnBQryvUl2EEOptMkOW4LiBzbzTlNqpgtlUKhSh2
VBAjGh5c9a12Yosk/ZD6hQHGWC9JiVnqL26Lb9+Uxa6v2wjyrG3iJ8YazFxVMHQg7ddVGvTxwAlL
dt6IJ0XKk70AcQ6JYu+xjztIiUPLPB5u89J+G0xx4HjcEr1XId2hv9iuOPIEzW92BPabsYcssZOT
1PR2RpJPIVJhEPNpqeNT08+SIbA18VuiDq2vVOZLVKc6EZl61RnPaGZ8bPTh3RvstUExpabJO5QX
FJnx3FVxHdBoKPwm1694tLYL5w13RE26xnmsezdgJgtiqz5EWXYrXnSNKoRZzuPQmC+8zdcT0qhp
ZD5XBQ5a4visMffJgH0/KekeMmdisO+qCZM1JCtQYCEeMt/KJNaJabWbInUS4vQqNnQr7vA970FJ
3aErPz2CA+jKbtD5rNo3iaWSwY1j4uq09LMsgc/OIPrQRxXhrrmNEnhftb4ra/Au5eJgt7j3FDMc
KeS3auVYtS6KcqOfWozkSZbGQQQW9FWkZ78ZWhzEFcVRKJVtq5tHw00sUhRJ7fcpsjqRFTIN39NV
fDq8dMiE9MV0sJnrW8LaDXhlIHo337yaT4QVFVh8NfpauBh+FGWU9KBMImWJK0FePZSaz3FnREFT
VD8EvbPEc69rW3zitez1JGnfZ5g260l1vSPXHmzaHnSHXVe5+ziAcpZkQn+y7GE/asm6G7w7FAxi
C1BTkKZGm5vVj6HZaQZkWaccaYfouyfvHId7j6zBVzKs9t7MshUzEsXvazGsLI8HdcY40TIg3c7U
HaC6mpGyyL6ljndvlsUNj3rg0N5NpLNrLS+RZFtbTnu/ED6cQmwydEEjgw0uRJRPQ2NsDlR6Vd96
IJkCsJQUD0i7pr6TmLh89RUz9bXe2ccptm8yFSfdG64zc7oCw/02N7OHAu40cYyXr7/QrCPh4wsB
XAPFOt6Y4BHTZvHMmLcoE46EgDyq/kzbkSQ56M89hHZXRmOlZIq0yZfecWrMZ7d0CwJxNOgjNFh4
ZvjRhPXMR3YNZU15bWikKQoG3w/H+PU31T7Ic07CHrxA8QABzw0QM1A8ydDsU2YGTGi5mbSmF/Rm
H9ZV9a0A77JuZDth4nun7govL0aaPt3Qkd6jouLo5LFfUf2aNuWT1jLsQBcRWnZl1uDoF6kRWqVJ
eJxdZzwJHaOD3xXfLLcLzVg9Jrze6f0UguMC9BWJDyb8sHKpXwvxU4ood0N9N/bxS2wPj7rxYCYN
Kmnb5ICcwk7tBf7QWM9ThlvNWyud8W4NcEbJc8t6i1jGsEqM4ao1PKKVHuncnVBexxpiPNFtrLjX
dUQD3Bn7qKYkwVs7KvFsbt2Q2/G+1oefHRR6Yh2wLKTdn1F48VupU4paCBPBFhg/hvi+S9q3ogOB
gwfCfjfddgLanDJoG1cdzoDXx1slSyPSdAkUyrR9X2GP1dXGE+VLiReNltvXZsWJKbzHphhXyuD6
ffuGcuhb3VYOlZYcyv4RNZjXdlngPnEJFQ9CpCuvZD/SnN22Fbszc0hrmeax1VA2HYOaa3qET95E
yguEefzIGVYVR58EakWL3t7SLUJZlemrJMoOtqUcVWP86UFuB/o+Bsr8fDvCJezmHYlqC2zQuPyz
zk1x0Q9XWa/dGpWBuBHrD8gEVCNufDRw01YjXlcCgpc1lGUoikY8a+vmP/S4LAkdW4I0RUXQFf3q
GuWuEtO64+KGmW2gTiNRlPY4VNnBG8RV01vP+TTd6hThArwUiF4Kvx89SHr33daq+tT/2PJ/CzR7
4BT/m+NgJ/jZX8PV1u9cIlLN/KP+f4TUJMnNf/0HtDqD1LZN/fJenOBp8hd+x9MM61e8DUEZCL5Q
/Ae+4j94mmH+ihwjYFUgbeC7NKUKxB94mmH8ClZoA3QHaNuRNEj4pT/gNN37FfUjNiAHeB8QQcHr
/OeL/RU07YP8508nBlYMFG58CAOjrlRK2czyYmVs5FUFTg4/NmpuIhUZ5T91TvM7HYXECL7ZNG0V
4Q1IMrvIDQQ098o7M3KylzKOGm2t4Y5HK6ritWjI46Ov1q52lSpm9+olY7fVS6sDSZaIgzGnA0B6
aqcrBWpgDsErQNtwy252UHjwcPmXgu9jSBSUYWGY0fOU2DkHOBWZZVDAgQ+kM0Sjh4CbKg6fIcpN
NlbNc4vS5DT0PNEFzDAij6gsGgOv0vI1ctfWBiW5yQ2PXRp0eUuDtCrLZ2R/6YqB9GRbqaN4SVmE
rGMKDDCBb3KLve7G6q7rOT+YCLIhVNxDjcMv6WC91YOCyzDVFDSfT+g1pQgxVGjMt5ZTNkeIHega
KSfetmtl5Np1ro+6QlIbR/K9bNqI+61hlDQslXq6UVuIE22jxmPou8GGiH1uF0gmMGCw/KYzmIkk
U9maSPiXppGuoRMYF2ALZjkjgzEl4ZiJcdeA3d+PIzVFGq5sb+u8Q/AjuBsFE0LrKyfzRsTdmce+
65MbPfdF3UAgpaj7Ac9wm4feqDqYXJaPN2iaHjxfNAzhYeQ2+Q+vjCBdiRchiq1towH9Bia6JEZM
lcBIpoqRhFoIeijIZigpxjy2fK2Y7Dva8vQaAb29cbMkucpqcNPbSu88FbohVk7cqasGhV8PmcBg
iTWM712cQ8NReM54oNyAKoNS8N63MuBSWlRS3wJdBl6KlndwlLi+o1nMROiYY/bgNXW5YhPmMoCo
pvk84IlNvNh8j2Ku3vGI07WrjPaq0ZXpuvMacZuorg7590wZ1v3UZCXJRl0cFKGk96qXPgtFHTcm
07wQyE37XvLohyYMflSHyrqNjCR5qEytJSXwRWKNBb/rojpZRyxDRsgzBvQz014HnGxphEO0FwAG
QAfdgdaQm61xEAF22TEaLocOMV+HiMU0xTdP6/EcBcMw6euo8WsjbYO6dxDg1MlT1jk/2hz1n6Od
75sW4iB2k1yleFET14iMMKPt/WgpD12R5SQXYJrBWSjJ0FV817mFFaiZ5W1zlJ75GUvQgd86Find
VAlQ3e6SSAeeBrK3J7NR66CcJsUHlvaaxCWO7KhAiHUEIq5MzWueTW+sTXMcq8kA4BI7t6bpxKSy
vAfeaHsILj/gKBoEbuc5sxpUN7RA1UesbVhquXx14v0JMcCdxnJ8rtK3vvi/1J3Hdt3IlqafCL3g
zRTu+ENPHnGCRVISvHcBPH1/R1W1WmJqJesOe3Qzr5QMAojYsc1vBCW/NHSzNyhK5xoxjMEujt/V
XvrRjZa45gsSmyvWKD6pDFdhlW6Wpk9JPmB4R8TZ5KMqbYSVMJKd1ngzJdT5tT1Fx8HRYrceWnXj
ADXdVuVsuUsJmKSbNN1rnCqF8xoNnla37b0mR83BKOY85EQoflW31C1yX5IbDaWvpuaNitHz2QRs
9DLKznyDYmpPlp5ekjSbvYL83Z2sUsqDpZJftbzvwmGdR9dKaeN6gOvXwK4Mw0/iufnIunHs3TYz
UV6KhKJ9H1uJMKlVXZCP0+jGsfVt0erZtfNIPycRjpoAVOatusbrB6U6oYqq1V+GrAinuO6POYng
uliJr+h6dhKVPPnlGJchkmlmGFXmsFe0GhpKP34IWxazR6XebMylWc69mY/bcjCL00ghFrvXPbKP
Wiv6bjdSpMD1pTLQks54UUU90kuJ58WbkqwPxkIWu0ROnpyeQW9R5NZWJJ2FmmVWNbQgjNZrLHkM
dH6wK3fGz1Wpo0BCg+KIrV5zV1b2Q4lkmUHit3Slt0ggZc4IRmhek8/FsdXVJgkUNFteyknkB3V2
4gPiNL1XYv4ZFI5c+JKVJU9pnLaemhelt9IJcHtpQXlYwVycBkDj96TwrtOL9KBKJdlpZlfHcRDK
stGjLLlb1Ugk8HEi+KtuDwaiCdW4H5YPDa2MwtPyxbxbYxFhCqFOTvcj5XME5mTdKhP3mcGP2JuY
wnmSMjB50hbNU9QYV9pFpe9epsZlicbxPOU1+uhqavDoer48zo4W2YGaaAlNJmkwXKHotPysqXT2
Bf4jrlHZ9FDHGJZ1oxZJ5tHMXrUbbVZjhWVoL9M+W8V+MqhS79umWk7tIqmg0iHDLFIguMiTfa7K
VQboJFbTeqNIuZZ59Bdi4YscI18vM1LnHk/AqtzWamIkz9OU60QndRplZXYVNOZNTx4WW/XNpqX6
SvRVo01RTsAQTHtCx68ysq/Q75+ZC9fEhAwHaD8oBGY9n3XfmiHPIzXXcLv3Jl9+626mQ3ySfuTH
coeHIDLP0Vds+D9r4WsqdDUV4+Ne8bMoS39KhcoaTS0KI+HVTo+i/Ey3qXcWAIucgC+kPD6NDK5r
oVQCnQm0GQgX/unP2rEb1MGw5nXy9I11udqNFAcAHTf/OQXtuhIENDjZjIkM9N6YzP5epQ5lLDJN
MqhufilNim28G/2rtszV9+grAtEnFMGvxRj0OiqO5cyIP2uG1pK29nFXCE8utVPeG7uufP4ttf7L
aPMzYuAfS3xqEERCn/XFYomrJk/j06g9XBWq1v20n7BWMpE9/pKddH1HfybJhvX7Y30CyMmzU+F7
xpr2K2Y7eA24+V0CV6jtfPTz/P+FjOT1J/7bip8AZEg5FfKgmpMnb8bANMJhoq/sZ98TQEfdwX5g
wF2a96ifcxC+fNwrcObfFv8ErBmVwlAzZt4e5lVhioblFcnb4q5QvQ+BHtJc3aY7xRsQ6mZK8MX3
vU5NPy9uKvh/XCX6gQZ+enJaino+Rb++7xXoffV5msN+9zUZVv3bZv19pU+PqRK1u3qgkYGu3HUl
+C8emXPkq8EsvKtPWLlpr/LnXjq69I9AEPgFF5ZLq/yrg/OZZPFrW//2y3weJk8ZXKV84pe5UsMU
/O6a8CpOlt7C0EHkovG+5shfT8o/3/QV0EGjDa3ET8+PW2REC7ijkROphySlkKF9BV00yZovhr1/
21BUq/+z0q9o+FunLDasdchXHg6LSJTecRkKzbD5Wkfrn+cUfWSyGcaQjELh/vPEv62jtBqQMPxq
eIk4SSPd4Yn33AMLKTP3gOBHZvzVdv3nS/xzyesm+23JGffXIiYisSRmHEyn6ZZfkYElbAHpznhl
aqZ5OV2u7ZcE8n/eV38u/em+SoBOCW7O69LpvYpqGFC4/gIi7dhtUj9/0TfFSdn9+/H8as1P0dc2
SkfNoVR5qXVx8O4bg3QM/32Jv75RbkgoaUy2yQD+fKN6n80ithy82gHrnqUJmmR7zvMvABT/PPy8
PO5E4DY4DoFC+HOVYjSGWZVZpZRehPXQDl/c8H97USr0PLyMrr5Jv877b/ui12TMquOIFt8wu510
Z8azXyRfTP+/WuTT5qMMbo3q+qqSKHKl2vQiw2QK9R/aVBKbzKt6FRLSfBBAYZ++SJPVdp+VaB4t
m+HS7cbN9SZQb2Z/3mX7/5Da9msx4MwmkHh6X7b16ZlUGAfStKqr1xfWTwZ8N9lSPJCzPlZGeQMS
48e/77a/5JnUP7+t92kjDEu9gjkfZG4BzDev10DxMG2VO5tzq+iufqQT7//7mv8Mh38u+ekQLeWy
qIWayhzc8jxuJsgj4/FrO62/JJl/rvMpbYmUJnfagkfTf8lB9ljcIPyNUtVX3+wvSdmfK326tJMC
+yKT6bcHEMm0GEyjaWp64kDTQClwUnfli+aVKCx8hXz/2zE2FUDLzLEI/Z99NtUurgRSf+hrSret
9IE46r9/qr/+fBQnabhq4Fs+s1GquWuEZM8yIyfkMsY3ozW8f1/hLzc/+maIFzoI+uNN9lkAdaK1
kpudkMm2rojrK7PNc4Lelzbdpnoyvn2Vavz9kf7fep++VRlZzjCvPFJMyyJ37uf58sUT/S2C//5E
n+JFLtYFd+Nf+84By4KYPu0ov4ZeH/cBBXL0gedKGAV25n2puPHPxPmPt/k5jyqnRVAhdLLX+ZN/
daBoN4zLkl0WAp9GQ1dbuRvHlyT4EqV/Hff9mU5R7SoAXPGXA0D/+TsCgbIGqy5Rhjvi6OiOJym4
WrTDFA+yffLF9fXXXfP7ap++Ypa3aTyW1crZno6JZ73rEy7YvX81oKgrpMTc/9ZE+4+mP/+70c7/
b5BpqtXfdvg/5jv3dflWpQyy/wt/fQVZ//ov/mvAw0CG+IDQFKhkZikA8f5nwAPwmakwqDwHfyPK
cJtz8t8DHt3mj5jsIGaNPiRa+vzRfw94dO3/oE2JKdLVZIT/EKbSfzDgwaD11wjn940JOUJnW2JE
DAqbtT5lxUkvZjWaZBqQpdL7/Whn20GLbyY5MnZtWx7LXAkcsGxe5IASNiIK6NZkknFtfC0T5wfQ
iJHSQejhxfliTQ5YT0qgM8tvamaswC2Xmf5v24ddpJtumfcKcoXrS0uoeU6Ziu0q8dK3Y8sIabaD
Mt/qMKeCRH3WLCXxKnQ5gzX+WFSUnlZRdF6nFnunkFtvrR1adyt6xjLtuzbvwYEqySlulcJzrKkO
isV5pCO4w3kTgZtIxeJBN25KtbgvrVY/ScrVIn1CEj3LPAl7CH8q5ykYTCzU+TaH0om8dBq9JdeY
o3f9EFZ5Te+5TveRTLlQTerDkmgaAcQCFRH34A/6LVeBGVrAOIKpl+9jLdtkCWOP1kSicrRyy2+j
B0coLwWEETq7HYIAwnYCjbmMp3WRDJwI3OO4Sq65avPekUfha5mxsUr+wprXi+vYxXs8i+GukWrM
VZwM1Hl2r1TpbqxBAMwm6Bl6hYFG135KTADGxVid1jCtHIbYfX5UUhRyAMHIoRTtjWZC0qq3XxrZ
jEMGcEFROrYXmZFJ4rgcZRrY+3mfAJ87LnVxq6Q2wnaLXLhmdaaZ+66kbJ7CsLC06fWHsdNlb1is
PDCW6dug/jRqp94l2niX19MhSvVlmxoHFZNNtxsU3TNnTIdWrk/FWtawb99FDlV1YUrE0O5H3jEj
N+amDWrrm2i0yLPUQvOBzBz1riUZs8vSXRr50goHdawKPMEClKyboj4cVLs+yELbxSbWSbMcJ75a
wsUSkraTzatCrubEYV3uMl1Ptmm+njIh2xv6wW8xwGSX6WG+HerYy/v8bYnjfpubDRC/OsFSw8o9
efyujrnhZzrigu2I+2myYCGrHIF0Oiewze5aVlE4aEL3oxQUct9m+iHOgRdFUb9dJ/t+LotTjECb
qxaTBWRVvoxAr8IpnWJXwlXbZxICp3PwY6GCn5WtxbX12U9ATftrgfnD0sBy180WuYVyH08qUFbA
WWm0wMxqQM2OibIZraYO5qWqvGlA3SoRReQrCf5m7dh5Wh+VIdNTn1lh6sqLDXU4alDekpJ9NmNy
vYzTRR3HxYPcp3pz+65IKC5kMtCayCjepkr2c4lWOzpHTBhHGIZCMUMnXy/22CteZ01Ehk57kXuN
OGI95Wui7uZ6eGp4s4lUxoFoJiuIivRWzO1r1FwwLfs2yzYHqoaMsOSeAq91LkBRjmlruMjMKv5d
JZgBSo8FbGCvuLSqIR3mHtZE3kCztooUUsZd60BvqLRn2kXgLqs+kODaeovImkB35nNXDnJIhoig
nKQcO/utz8xhU6YmE0193PVToQHPKZ76xjlclSWmtVl3+aiEkqJFYV2oryB7+eCuMId6v6oCLH2F
50C2Q5/R9ibbmHwEWtF9rnF077THWWqwvDJBABqtfkGk62ad41uSIXPLqHEKG4M2PD69XiWoNLqW
1gsY9bCdoIdqk7ldVvaYxtykt8DlMl12oZ21nhHPd/MkCbeKkhCoeePFouJ7TQqorMGxQ6FN90q+
TttiKhj1FvJzqnJ2aAsnnpa2llvky0ke2rcGfP12VpbHMpeFPw+g55Jk0f1ZSXGJj7I7GC5MstfZ
z+1+8KVx9Js5YmK/SGU424PfxEnuN2nSexMAXNVhS+lWOh5b+aMiJdyX2lq4Zer4eoR9qFEY+bYs
H9d10m6rsbgA4zyJcVV8xU6+m11jeaaTjF4EzHN0CpNdqyiBWllFENmSK09l4w9qOt71jaKeE1vy
u34ZfHsunUBPW3FXLxrOc/OSMnHtCfNKWQcZ1uRJb4dgHVM3WRLLtzWwSEvJC8ycMt3UFnT2xZIf
ktR6yaJGPvZNLB8HybpDel7ZOqqQNlLbv8OGNs+5HUF3n8bLusYZY3Zz9iKtYHC3KhdtyOnfJ/VL
pMTdcRof42LItlfrBHuQYz8f9dabUn6nwQA7rMzJstensd+a5qJ4tuTgySlhdzxVTesbSjXe0jwS
Ohew3MVPSauVj20lWYHEmC6y6cyJjEF3noP2j0tVhxSuHOnvG54W5/ZxKddH+Jz1SaEIm7orEMLR
rbPWdi+5tsSn1RAz53J9sIxk2jo6pLupf2E0FO8LBSt3SyRn0061sCvulC6P3GJY1q2+CFChZvbN
MNYWLdxeulVjuCS2dkonU4d6on+b0/hVrpdmn6WJs4kBhZVa0K95/6TZ3VHORXoeDXrV8vmqEPem
a4/1UiDfsYBLTwyiPfB2qsV2LT1t7pJttoZq29ohkNTySV9LmKh1NkFKkb18LPRdVeTFXpgfUSIA
J5CibJch70IJHPyO1B/8U5Ml9wPnfCt1atAP47Ib1swIOwsMmKxCSq1VU7xaJmm6iIO4Xae32BJo
grdpflLHKwJZaeeN09udn3XJeKk7425GKvVQg10MyEvOUxVnLxUQDDsagypNqyMQ2uyUaAs9Y/Hi
FMr6Zuf7Ll7bSw+sKx3XaNskUu0PmpbctnJyakwg1qIZ6LwORrH99a+ASXhTkoViBoD309C19Ukl
3PgTgjj+fKVHmJHWBLZJ0HKm2DnM8xJvuPW/OUNEKcBg9/jrn/QaQUWAfakvd0oUwMdKXDtS9Q3W
uvkpsd6FIoyHfJAbT5IxUDD07jFVaQdXUiKHg4lcoZa1k2v13BRoOoVOofGvUizHoB1RGoqTfT2r
iwA6y9aI6lkPiyTVT2hHy6lqbNtYvmZd5TfyyuiuVfd9nzJFbvqbtR/0HYDpJZfi86TX9dYou8mV
x5JJxxpvzVq6QqwByTp1RfhGototxtZvJHCeMmnerl2dDTqD8wFhsJe2AwA+WJtMj3axvih7qVbY
qvXDICq/XMCySsVTSdRyAdAkfgvb3FOHytUV5qqZMwPNMC6wvG6iWC9cQ5++teaFxuGt2tZgDAfg
6KkX5VHk632HqKJhPo4xmO4eBR9kPM0gy24c41VI7dFuW4DL1ZE61K+AvODPngtcXTqSWcnyFKK5
RWrWqBCTtJrAh01uxExJwlKQ8S+mYVqNzYpW87qHUfMqu31JKpnDaCg/ZEgOYdauW6dUh5D2feKa
aR4q1uNcvSX26DLVBdp4ZYOo03Fq8/1iF3sSuWMUg14yV7ds8nMxzluMwzZt228NYvswWdvWxqtN
uiD4sO0d54ql2YhcCvvGoLFCy0MI4KPJcLKkYeKrmQzB0IPKTcCkeQEcsgCdtawrU/+6cjYjyfCa
fJgthSiyaAbMiK5WvGUofAWnpVnq3ZJhdtK+tyVzSBOtD+d2XgZvSSdXnyrPFLUv25OfzsBP9qWE
Paw0goC2g2vg1Cs1cGfAvtWg+7EDXimtfd0UAPZXVyn5vTTFJR6hdw1GZ6nJTizYmLlrjjaNonUc
vSzH8dXRE1cd4IJM/YchPjJmP4bI/YmsfSXTkB1YKuPk9im6y28FE/SefKzL2IEzwzBxZX/ywHBR
JlD7jjqdCnNya0UAPGdIXpWvQr0rHeqNyM7Iz+Rxo5jDzTCb+qavnyx5hbsA+USun5bq2COmz5TE
jTQ1mIwRxqbqxstt2StueoQiBNOydpOWNzkDTQIjJndOmDXWua0mF1iPT1vn2RTZa55pd1mRSoE8
mIwigDOY47opyrL2yzYnP28HrzecPR+RfifOXwATA/mjZYlOTs762ILH/z5oMgfhUqHJlgOJMNRx
NwuFGK2B4gIJ1KXeFa861mLTczCXtXPBdPmC3AaUatYqG3guGxPLrV6oSTCpBjhlW3VLcUC7OIIZ
WbvDNeOOuSgpGQUgQOMgOYPkKWPO/iioCrJ+2kZ1IrtSMnvAYkWQ2+RWbb4crcEARPLSjc6Dqq93
Vgccqx7o5oOiGFv7lD62WXJjWL3stoib+MTX3WQqT6sRR66+rLyzXn1IKBSdObcQ7lzui7V5dyLU
qaMcysgqIh4TEv5NqoZK05UgEenRcVuCUjKbO3leXueqgESsF3cSpAKpl0yvS9pncyHhGsmOJyDI
U5zCRIN7M/U6GKf4xoyBc1v5CPNFS93CPCwwTjKjO1livWS1F3OfeFqhwYBr1UsHvOsymuY1IsAj
WPocQsokKB2KVxxcLoBZ+hA4VQxyaBjgamZ6zJ62i0Cv0/G68k1plm7VqMw4Y/J3PYPfNaZL0NaQ
O6vyJ8Uem41jmIlB3RSR9hF1CADWFS7vPTzp6zazOlG4tsP1NfB6nAGYXtxFTzGaPAfHbN6Hsh92
Iil/Jq30ti6KAAnVKlRmcpApWrnTJcYSVlQQTMz6qA4lGdpSPYte0vZOI/xcabbJYEh3S+4kW1WS
mHJLprylRF9dWEqdK6Aib1PyPESoY4LbrQA6JYqm8nUAqwFqPUhUI+gTtJURCqvHajJHtMIWLsrt
lksKSffDzO9NSDfWINy+xjIxT/O70iLMtFYdVpVlA5JSKThgsSWNA7LKOutou3gVI5xffLfI1G+U
eYEkaJRSmGXIBkdloXvkIcAAxERVbCD617Z7UVc3CYdyyC42+L/qikdigD+7uEO6HWcrh/1W0nHR
45MdaX6TKK66U7OCJ4VqxGlQ3pLhPKYHe95wwaz8udM8CGry2ckBbqVeo9/k8UPd3Atr35lVKEHe
jtIffQu96jvUJke/6cbbRezz5TJVu/apFneRfVRQF0PbyDQfeujbIn7t1p+q1QKrH10ZzR8sRHwy
QdeRDjHVSmN2nhqnfs11mc7fMnMvdzfS8FYsNxO4tYSOTF0/ZuNCFbwdMYyYIWzcG+VrbXIRjltb
OoOkukzrS4IejQRL9SKlj7QnqPnpUjqDJ00Ld/X9QszOddoNVOWebFHI/0iMyAV14cacp6p+jPOX
MnoYFd3vpAgaW/8WO5fMPhn11k6f8+hnJH3EMYFSfUEpzrXM0RXcPhwVt4133bxp6f4uYeHA2hHv
EctWvO+6fTHEXprvmixo9GDVA2fYG/Z2Ti569VJY9ycRHySoCvqhMnZaNMKpdqAcAfKdn69pSpKF
xnE0XcvaJtbWSioXXog7R2ec94z4UDK+l+f7Ii/dOLtg9gCKOaKsAzs5h7ISFvqpl4ih3OnbLDqs
2WOaP2fl7I6z7oZys7oSVL5JeyvjwoPRB+0DssWxQ3ulc3ZwvJSWpm9DzwimqLYftZDrXbSbydj3
Ro7fILzWJg06+PpKaHSqKxuOK423VliM9F82qrofl9d4fOv6lssLFiijL+ect88LSKgCJOZsH+L0
pAtodwguf0/Vm6EENQbyo1RDp/PMAXyrW1WHCS1KXVBJNHa4zm+DAQXQeZ9mEKwKlp3mENDFyZ4E
TaXrYf6WKPe9DbZQyTwbYmK63Bn6tiIzoi/iLcWzkX8r4mNUvEfpbUmOhJaH27TvFvAv0F/a0V4P
q3pp2LSTeV6aXYW8NdDseA2b/l0uj6YV6Pm5ob0Q3UXIyl8prau+WyqQmEA6OEW+Jt2CON81yDGY
mifUvWQc5CrsUfzjA6ue3B7EdInyDfETE3cIqNopIt6Wm5HaYbUuZv6akfbqmzqGUBOBFfspLQje
mLejdmiqsIgPjv5d0b9nCLdRz7qWs8kGD32rAuNJaRvNe2v6XuZntRl38WjftXPhd91DPi4ByALs
cm8IFbN038w/TTvaR4iRyeNNHz9QmrcAaDuRuhSuUCLdSJd2eh95Zvs6aTt1uJHMvdZzWcz2uYSu
2BhvcroXakYUguwJf6ZxNna2A8nnrhldytQkMN6C7feMsQ3jWtno0xN/p4xvFHFroJwlBdzsDvTd
sX4e0x1XdjTTiuQmMzDS1HhGp23ca2I1yec5fnTKJ8m6Zw0Z2WFrV0ivVoOuNGmeQgvBrj7U9kHJ
Nml5V5OyC/vWqu977UkbdHck3baRL2/zbZVP27Z5cZw9hyyuKeBDq3xUo+de+plArxwOkupLCDPh
9Ivk4HIbJS+Sdl/p97/KwNE3i5+9c7uQZ6a3xnTXNUfhHGvrxpGeZdDm04/WulP022HcLctWaDCb
PNn2xuSu6ElTo6eiPVX9XqJvfbDMp3y5yYst681lAOnPiLadNrtFTDpv7pv1EufgSc9ReZ6zPR3U
uTqo1H9N2cP9IoQd5fmbGXPNbeWMH/E2qc1hUVt3MDZq5UP8FFjAKhsCIEqkLkvbBum2aF2QuW6l
H5Xo5HT8tzsD8fHqIOWhpd93qhQihG4OyMGmb2N7W5qHhtenK3eg3yF4YUaRHCvn5DSnsrnN2zPI
aR5QHu+LHiGjDU+EZkRVHqf5VgIBjyZM9pG1HSnMna7dLs3dC1R8NyYOK6GIvEqFAPJtnO4INEt5
U9jnKbvABV+X+1Z/6ZujVO/mIVRGb153wHPN+VhziU20psofVny/OA/EmLLcl+pJgZ0b3enNW21o
3mQQ7QmvMTh/tlNG2+mwrg+NFD9UvO2+/d7G4TUgO35SUxLKL/b4rpipGzc/zBUtZl+DZi0tD0Xl
kZFGxrmsqX02+N/Q28j1fVQfhnhDj8JbB+YUO9SV1fy9UpDHAet+73QPcdAaZz2/LctnZrMhb8pE
emK8KYUNebwI8Knwq+XHHL+M8Y1ePZTKTq1R/KX+gTRJ2xJNEAo/XmMJlnqi1VHBI594qCz9Zteh
TnTYyLEn15smvdfSo6LdO/ARNOk1nZ46kmYpo/MtXsYc0b2T2X604mntH4t0U+U3fUbVk1+bS+5s
GG6cXPW1tG2zfM9NX64+9PgxLV+GBAQ5Gwfqjh+1Z84Ibfg63ka9v4gQLmdJ8zATCN/kJy5lbQ7Z
Pz5t3jkeaDgeeOtGftS6XZM+KdT4lfMGU3jtfXQbwBRb6z33F28GFp9dPvBVVhDhKtiuZG9PJyU6
VE1Qph8zCOKYvp2zvIO0u3Ibr/fm0j7ZkK/nG5tsnEfiE6x1sEwP8OEgAlwvxTLe68s+whtjfocx
ObB/a2i1PzOIbqu5wdy7L7YLrivaDyXeONJelF6DX4ficalaw08YJa4ynIf8UWgDePbLeuj6h9F5
1q2gRji/mWGMLijG3XDo4nKr2dtI3tXL22RvC/VooGdrh+P6HpFnSh+FfWM5J908sKiEMansssON
5UOh8B8Oaw/3I0ikm7jhGjPdDPGs6qGINnTUyNjV4sx+1Wj7daGgG7IUXq3s5emJcFo472v+lBnH
7Hq4rU1lbgbjNJOYFCP/xxQKGDYzfGbkTrhe8+qBfEOT32exL9rNzIaQN7bKL5uAH0Cmv02f0EOL
fX0FTQ7mLH1Sm5itROlPGRnT9rfPscVRz+GBpC67gcRa12iinTpgedqDVJroGI1eV5iBsugeEnwB
GbjXNkcnu8lN2+Pv8b0stUao5RZVIB4X4tEun11uZtl+g/jNOOvBio6U5nm2WWsfYGVhvebCbWGd
4ODgjuXHJD3N6DEpUACSsFJCp6Z/0Ze+Ud7PIsDNTafLo2xm+dQKtBOkl2V+m/gsMdVas+X2g8k6
NsyGhBxa7X4wA+Sf5vmpBHnSf8jFdhh2oxyYsccQhHbastzhMCjLXDvpD8M6FfPV5nrDcJBdrEWP
Rb2tZ4/6tpA3aUcewoUoVaHof65JGIvNwIZSKQwT4lqNIViQGFApLlP2RCjOq2BhlthFp9HyObJ4
zuvKhs5IFfs1gOtIbEfyN5poIyo91LN+qm6idRetJ9s+M1u0+m3HFpfv+7JwrSnZM3UZN9eGc+na
G35W1Z6cgdGieUGdM1ZPCVKS5o1V3MXzro+3ObZoLYVc+yRVp1GcRP6tsyw30bfytAXXSdveTbPb
THvKwqL1u+Ug7+1N1u2WgkD/0BjvZfpidvd1fSuv2wkFPTnQ7H0tdvwiZr1ZrINl3K9kCiot7YeG
ohCv3rHw7elxlLa9cWb84A5XASmaVVn2bc5vs/6hVkOWvEoySdJhkvwi9bVxo3MOdJLje81668uD
Uh7zJMSmLFDLXTX41bjL8IBsMreYHVejop/XGyFeyuJBBYGjfSTN68BUMId7N1YoLjGXu+3MYw+l
RPXVn9r6kJnPcs20SqZ9k/1sQUDRwNMfzfZWpPdF8RQ1ZxvVhw5BEbd1E+1oktZkRxt1Fhhi+o8s
9XFPSdr9AqpCedCV71n2kI6nq9JvlG0Ulwlh7TkATMk8luQ0HCPzgAJLI+3X7BjJpyINonXTzbfr
/LOf4e/pRGqoWQ7CNJknykCQd9WHOn0LrtQrjdL7WWk8YUEDDxvxTOmmyoepQo+EHmNKZ1rix8YI
XsvJs+B/Zu1lNVKPogldmEsCONsgyrpcIv0OsRC0Z1LnXFOepco+ZhzrvAywhjs/tSB83NiIWjAc
8Uvl4jS72bmI8tgLMp5tAcJZVzjKYKl6N5Weh/qiSSt562urbdjncnXokEbILrF0hNzEQO6n5pwa
+VZA5MY2BLExYLfOVjNv4mt3PoYVNCM4ljZ01567+Jhq1FPbQoTFvFHHY0RfeH0drSvHkeGu86TJ
t7ZyStkyze6af/XaRrcOlCr09debUa/5mZM/Da0PuhJCp43GuRni+NiLE6m78bAwC1EmT0yq21FI
qbhytUGn03EdX0bpOVXgxSEQViegcqMfJZVAlz3ywsv5UY05hodG8lVvdfX23MxUxs0PiD9othDE
lFtVfVSTU60/zvUmtkJd38f6Id/DSjO440v5wpHsC7R/SEjMs1w+O2buten/Zem8duTEgjD8REjk
cAsNdI6Tb9BEcs48/X5Ye2HJ8to73XBC1Z8KP8/DDP9yCJ4iIadpfJ8Bj5PxmmrnPoMyaxllLGfO
lNV2n4AfMZgpQnKeXdJiD90eHoB2Z2Y693ggyRz90OLnmdZY9kPmipau0B1q85hZa8AMTQp3R5OC
yVMRF50tL2+c/yDY/hdxnFy0buuU6bpMuLKdHrpZ/Ql00UmyxBnl/VKfBI6j8BqVJ16WGm4X4p+j
J6GAaB24Zn57IWN2mwpYcIk2tNcDs5gFt+xR0ZcZNXHmcv7OzlcLILpOEGuT18rYKsFeXyvadptZ
z3lbshChPfkV1L96/kI9Upb3SjuJ8aET3sgA6SDdTytwvU/Eu5GT88DISeocGlVnXm75SAke/Ylc
AhMha9lYHK0B3Fa/luaRW3Qy35fuurTnQny2lJ3gWk4OpSqm19rgSS72TH3KdDOx/g7BmCA2HJUg
tHT4HHrCnzLAeCDObnotgpM2PbTqXevcqAc9ovtKrnn/Hg6zmws/bZzas5xscK5C5K1Lp4k3o3HI
GEeSyde1A8oniNbMjq23KtGccjSQonuphU15ryTvYnY1R1cev7TgKzZFQGDkcvT0rSr4gw73kdyN
4kOuz8PmS4bG0giHcKa3muHvgm/ox3k6SuWzDLDSvs/zznwWhaMo76PAp4SmEq3U3WI+LRI5bp8N
c3zKz2Q8C/rF4iG00q7PtnF4C6kxqqay+QFaYO1ZV0LN8912+l4eblX3l7R/ivEQgZQH5DIm7KrR
/Js+sUSvZfwijT8zr6LlBkZMG61RUJ+tvCOPp5l4FFtJejGX9wUAjCpiI2FSM/J3wdhZ9S3MXivW
QYlT2pI3uKK0fwU09CBQmFXsNeFtxcVW3XkZli5RvF6zLG44P7E7pMDv8EMvCrueLbIyUT8ZeLQV
7KXqqVs8Nk9EEWNcMyaaxtFjNl4JFi/tr6Dx8nlrGk9a/BJnp1TflypZh4dMeYnam5F/VA3d/kHD
w1zT82xN833WwXNXXy4dLG7AEZhOfpgCzbd4EzWvsLaL/DVnKfDW6KigNzL2kpZjeQouhm3ZnbHl
yCq4R+OcrEm04ZN4hdmVuQMkh76hkp8N9QNT8ZZHKk77qtprVBzDZsSIxnuSSAEiWLBz9ewVcG3W
nqTl2FT7Sjhose52kBdDvdZcTHEFkWS/St+rZ4nYv02LIqp3x3IfiuRu4SbMPB0Sn7KSk157UprT
iHM+rfi08oYDQhG8+k9M9k2/QyIm176RfQ3C70xajjrdQ4aL4ZJ1lETEK/icEK+kzh8al0p1VkK/
qbaUr0BBSe0T0Oo3BFUNEHVGtadzqOULgWSG9tsq72L+KJpTljxjTpWYxIa3efxu0q8uyNw4utA/
6myFxtGYPXIEIBSfk3pLWSpY23a+FcFtzLdt9JbNh5AoxOTTqga7inxp9C7mdAqysxU8xRpEky3L
b+u+tyAdOapONNrtn64zctCxdDcMDn2Oe7M4To07KE4S+plMEAiEDsy1nOR+0++lwQeXE8EgA3LM
tvQqi+GV/S4ob6b+XIqH0CfIXLjXUO3th5IYmyhTPVyitkBksM4atPalcaijkxaK29wgW0p5L7Jn
dL9AyOpBnXE3t7ZAaSOthzhxjqSjNyYJLicAJyiiQ8E5khavLOwWU1JFn9dZ2yF7jpaHlX7gvNVr
4hEvfy+i+Z5wtSgrJtpd1cmdGFNAo5zXQPNAX6ndqS/1rHhCFjgCDoJ4+ciML42wq1y66da1qwEZ
h8cYuAmd7I7V2VrHaXqJEviFXN4E000Nf3tEYGNIhIzCR+aHsFHHFDpCuRg8ztgmRYqieuYo7B4y
dUpj3qflsXjLRq2/R0d0jNTT3cEbCdIhbtJSBVBUdSOvQ6parnBoFVkysRIDECk/pQIAscsrX1GP
te6hSjSr54wqLKgDAsawiYe6O9lgvJAKscs4OnrkNkHCQrGWKj6ie9vgvbvTJqlvhvyTYDCdmCTt
9OABqIiGp2zd3FAL3QR9rR/7maLI66RrNT9CkTz3r1rcBuSbWRXIft8gg6P3lz3FIM1pOyq6vSai
N8W1p+8Xv4TxZchP2QoCEAirj09S6VYR69SBK96okcmFo3FL91RfhBxMHzExGWMF7ZC8WozNaOTL
+nVSOhAS3FB15CS1tqkDgrgRjUMrnVbHGBkQjhy8atalVlvXLBmxmO/bTyY6V/0bj0ofwPHV/ZpP
Z5n3rHqz1C2cGAFB7A4n7jpP6X+7HipuflOjA6ItgTaIHz8gfW9sfTyM6s8iPPrmYmqfWurG828Y
kcCz/KiebC/9Pbe+cuHTaBr+Pr2GwxsjSK/fdgd1pw/ZRuaJWuDXdNuuFuywFJJUB2w9gHypf9L0
SMfncI2ZMnfUWLN84zHUmWtJTk2bTojIiuVLnwJLgsAvp6seBE7kKQnltY9Jt9oxkI8OpNkukxcn
Dv7yPtnxyoz4HtbnVj6J4RskwJrGlJ67al9gYGwOIb3B0BzUwlsNWzXd6jYgR5AN6HAxitwmYbqb
ksApCY1TVORU82MKv0JiJ9Ua/lY4q0PG83uOyGa0iFPoMxTvQNJ1fiXiAvWGnebUFsJMBAIRI2sQ
GmW6PjzXrur3CMP9cquW+8ofkb34o3VT5ieVdBStIaBQuouAF1n8I+fAf6OfEvYYf1byGVksCMhC
8J0Sv6ufmN4J69pHimMutkloCqHsJQb/JTmoCT04AUdHU3uzerxi9UvypFbXaH5dT58hfZbLg4rD
U8x9PF0Zp/iUmrY5MLMABW7TPE0eaHh9q5gtUMW+seGOArFFvr/Mez0gsE/kDjHe9emiGP7QUpZr
pp1Qo6JW240GfTqpSA60dnOxZLeodmkKxn4vpydV+AuURxC8KPNR0Qk2RCr5N3cnqfzWYyLiGNw1
AqO8ZtlfoEMZnn8LG6UAkAMAnKWd6CmpMcIJjOo9Lr4KhcNu+EUGaq8jmqfAh87gk5eu7MfJzQJh
iXLZrfpoUzDuvC3IpfOp9QX1Mopo7uyJRnPP/Fc7jk+9K6CWuIrwc5LfiWcBWEirnR5cpxhd3Qkh
QSda5SL4DttfcXquxcus3KZccFuWSs3trtklzNZV079SfpdrBwAOZxyPDfxmS8OLumUDPAp051ib
sNrm76VwmudXNfMyzIuNCctS/TWVCnXr9cVbU9y16W1pLgE56cgQFOlHRuwk1Fsg4YKDPelIaX6q
SXeJypuITDCC9pEE+SAYjc/JuOkA/7BEzBVAwJF50qvxFe2iPV1MSuRd5Fdj7vSi6jBAyh4sSvri
FJfbPjhM5SlbBRot2onQpFV7mP1L6EV+WLsYoL3xx/qdmHYmdZyXQLAJVEL/VmSMNneX0RcL0my+
RaG2l07ZxMVVzony2PafJlfYAPTfyAE5rqVbtvKmBSBbhC+pf+uMOxVvQzMSueKykicgGndB2DBf
QDJfdLp6ZaCUYhI3L7CrjilBi44Iry3bq8l9kfRd3b4F1RPDVBifTaEiAjmVBRXGChinBCG0WyH4
jbVTGO8QxrMiJGSn/QHNr50bVwsVMyt1IAv5MHFlSdbFZNMGW6gZkPZrUtx7EnNMy8lUt2CUJD8+
e1Sw8C1knPoOBYT0ZgqPnGOlSiQgBhT+3a4SjimCjsGmX+lOhbLTBT/aWE4oe0In26ZQ0EUUAWcJ
ZcPEZMhJfKy+cxVlLpozP9rlxQ48xW/1U9/i3j10yrfafK1KMxHVUt9zG0mAoVPPi+xsk2MnfNUL
ahk+uAR6Mq7YL5wfgyXsaq2f835jEInb0euGXDUCusIEbYnSNPu6WFxZ7Gl8nnLpo00lD6QRHcZW
Mr4yYnbGe1odK9VXyw/CPjyVIDnVDeJjbZ3GEU3QfQVMxNzadcQGyUkCiPTc5G95sQI4XtN4A81S
/tqTcWN8V8OXKG8G+YTK0SmFPQEr3NgbniIozkZwDYdjOtkQYoubdxVv6CwBlm38rUYveX+7vw7J
TcWRkPrSJnYpddYR1nq6z0iCyUm0HCmlOzBY89EprQ1pS9OT37gVTOC9gtuukzhIlNiZICxy4TuF
5UWdxYFrde7AS9B63nYE68kfEo0L1qOa+HBMH2ErtBFyBM7f3onXN0RoSyA78aWuOnLpG1uC566k
RxGDre81uPZmq0qnMD/DdwBWDzQL/FCCedFqx3sZgEel5De6t/humAGZqsyCcEUH/bcdAjoubhrf
DIqLYBg3MgaGmGpPjH2r82SuQnQQ4zFXLeDcawjYufiRYaPQHUqmLiuQIEeZAFF4fLSPBjr67KtP
XB5vvM6/jn3JegcpgDh/CrJvcYqPU4gsorgL3RXky4nDXfeYob4pbrkmzds0E26KpaO3Z0eSfvTu
JfE5fbtzQ/Q4UnQ6BAvAyKsycFztqw7v/GWqreCrFg5Ld5Gsl4K8TFnm0BAPAdGabfWoyTHPRa55
fGSgD6JXNX6GMCQZKUhidxB7r+oaQsvfMuPXaEEDxWtHFx5rXj5uQIzzLwBnO/moBwfxhW2wNZpi
I43bIL60CLatRfNLhPXNEtEVsSL4UA2/dHD0eearqdhAa8dSnsvgTw0V1Pfb0Tr188qKcbDkPbN4
URmbfvQ3Gi4KgHTxVZ2wbWDM0QdaW3Ge6Pf/C0Z+QROU7HQ/Gx//LlTIxmJrCd8V66ycvpWKZChp
bxaHytqFLOL+L1I/Qhuq40KLXiQAwnzo+pTbFwuZVBN+SsYzUkg0a2HIcUMY+jYkmSsZGZnVF05D
Hy8LH8RMG0xtZDFV++FhWRzbGRdAfI+jU7pcFJtE3+Ytz37BsTcCcg14cmh9ARTiogw36SpSR4B+
oU8knM4LFZ8gXBSzgxOWf3SxE0TDeqGMYNo4W0lvtdgN2XDKE8uuwm9D1Llfd/k2Q+AaILpxhRqN
268ZbmFGfSoujbny9N2sppKFS9FFltImtz/mf1wdyhrCX4ZNou0WkDIh61xBZSfiBeq+DGjwyAld
y9yvEk3ydezJgHPzpk0I0lrBvb9IXXWJU8suLdmZys+xekXdwhTSs0CJYnANapvenenERNihbcQ1
o1egprhsEKcTMkT7Cxq5LFRxb718i+ePuvyRsa/004cuPjXYlED01+TbM1VbUNxjeNIBUcAKvunE
6xZ0dmLxGQrbrkV5HB/1yevyv0F6n1Ec52HgIDQDtP5rWQK5QzpW/cF0uQ1wliy+qXw9bTmgYEWe
qPCEEfAD2pG05YgawB2YTDa8MuixfpWHmFS63egQ7TRWL7qCTK014XB+sCg1lq9FMPunEfUJ77ru
PSiPUNqo+XtlnmNf3RjG07Q1d4H6EAiNY+ZSRwJQ3NpEoNilhkTqPnEu0woxlnaF4R3yu7L+Vk6X
FRGWSfFcVTZa+CITcCZE30P+aUBATGG1YbCYnZVPPClO5BVxm98NYx/PJ1l7WpjWUF2y+bH+ry3h
wwRhKJADTWbKIkQkG92tKtnMNHXSDkmVnel3ugSVuVqEdigH1JG69KZCr0ORpuHfFL9/wdTqO8lD
mkezkct7LoBdhwREAyHK+r3VbpkvhUS4UQKXsCGGiWzL7qMJAOigjsroEY/uIm/J6rRWvGOGDp5S
rwDBEtQYJ9azUbzQCxB35SYYMbapnzMUis5qniiJdwKDqbCkIGlGtuqLezJfoeOt/fpVIsPLITmK
6LNH1fjRwlAvRHtnJIGhEDOij4VOfB4WisjX5Q3ysE1fJd4vRiME2llEg3MQBDLjSg+DwNIxoikr
LyW56U17HqavmXZ69tf+SOGTEuHCRm82DH+sYaIKOEuohXl2gYhy+cC/GqbvAcnJ2ghlFQFw3Atk
/65XtzacP5DHqTDk6fiVNi9heW3FC823mv5EAiVH8hItd3p9KXqfmkeGZGmFL/r8Dicp4DbCBmR3
pNrNs+VlaO1J7GFOw7inh4PLFiIv5RJvORK4W+tBROX6rTXkl/FZAFjRr0nAlv1lrevrFbUVVk6o
D0/kLDoVEly1vYfyrYXSlDiZh2cYtmY5YvZDAStsv4ArNSoCduKo9qDvDa1kAYgKKiuiOXPJxVdM
BK++0J6lihP9ppoESE+I4bvPdSq4rNh8Rp+dKAE+R9ozXLxoHuaKQjM/N8JTPYsO6y2Y9kVLPOyp
my8BtWL7JopXUbgUNH+FujeyPZHiRL5eBqeHSr/J/TZYFKesdx0QD2yunTT+OuwJ/mPFmtxlE8OS
5riNcDdNqMflPzl/NKIXvNfCHWWUwXOe5nva5RyXT4rh6ciXoRyAO2LzUNdnXdyRKEr1WWyQ3DM1
1lFE6pDlMcyP9XxUyZmht4uITGTQmsY4g+RqqJts9kkOdrGCgr0dhHpX576cbvGsUAjV1T0l1KRA
bcG+kybgn1dDv8Taw0CymqayE8Qvivnexwrhd6N9DU0320AjEtAEPkINhe5sSj9SVCobQnfjXbZu
rDcpPocb062XDcMJGif2BsWzzGMofQnRTyc/YoP25pokHwJGubyLQRRMZEQBmC9qhhBor36PEPBw
RIS6bX4wUKIHwthollf6fQWf5bXFxdAOUnEA4145DOwS6ypDiwXm4WYVu2RXgpRUByE7NoNv5F4K
g5w2P3SBrPjEYrnH37jEosjrrYukIYJjbAGlSXk3NZ+0eYaBA3+IlNkbrLOWuu+K7WxF3qi+jhBM
5lOUPCXTsZvupb7N9SPIETzThNwMqYu1w4wT34vF0+Vbwp8va0o68XtkLqYqHXty7Nptv6yjfVw+
C3r71uVt8zzN3WTthK8KKHvad8MLVTyKG1uTnLUQTgcQdM4Oa87AgCngZ9nRzdxJaVfXAxc+VvBg
pbGV8AomLGlMM0btSANEBsvEFDgEvGFzaLWDxQGi4Zr6xFeGEXff56jpBGANk7TCBn2iN0nrJKU/
4k7h/smXa9heTafT4SCPqB5jfOYjJt6wTabf9iZJGkU6c5fCU1r+Jdaq50gnV5a92SBqhhOoqfcL
7ArdGBQTOqvHokOFjicDSF/KT1QMWA39uDBYDYhYIbhG2ksXLiY5SsJHUH/N+vtc6bQ6JEYGRPS3
gG2IaF5SKr4qarFlQAUbdJFM7agwYdqidJhZvrM2bdVatYfhxxCxNh05XLHesHGHrb4bNL+mPrF1
f3ar6WHNdADFWY93M+yr9J5Rn0FbK3QeC1ViD8AqXCJZ4Rr0ovyIaUyRn1OaoeWuDD8JJ4xW7deW
T88OE0DEiAZTiZG2M9Y2aYGYef+I7KL0o1FA3azTrIAg69kmxq81Da+h5DP+AgXTtLrNmOzw3Y6w
crXo0Vy6enIgKNaFolv7imqh/qEgydJNR+a2Kb5L7T4vr1bzthZc1Q9HXBe/JwZNtknvV7DlVxh+
nf8dQ2tMo2Y3BFW1MOVhgrCsxgjB1qO9Q00kth/t+lIM/ysmiHeGM6d80XZIeDp8btO+DSJHopht
gmsiQFrYBbpPP/lSg18EErgoGePUn9e8My7wFbJ2vgxYErEmDmtF0Npjo381GUJ++V1JIcd30F3j
cGcZ9Jk/fxT9o83PItLUsbwnaK8yNPwtByfEFFGW4D1OsImiNasBqPW+EkemiaMBsblyLQ3Eh7Qf
Rof66ktmukXmyPqqxMnNY93XPqmQfB+TI9xD/iIihLACBd0SSPd6zLXPtQytBsq5+p83bGZJ21rm
Tyzuo+IWdB8zbHuBkH/dJ5aJMogWqbbH7HuOiRKGplIfpEh5M+/RA62YbfQDiuKGlasRCUZsxrhs
Rvl5IrErh1lbj9MFBKhrV2EIHfvcfcQwHpMTL/uV8C6Dl4oFIZC3vjBMgQyODdsGFZ07gfrAIUT9
fqz+6pJXtRGjnWpcJ9Q9Gp9pfOrRj1gvbNi2+KT3qZV7XD2BUmEDMgQOsAwr6rWYntaZkFH3bKqf
nzNQdeSo6gt2bKKl/3pvBJUtMWCdQ/u7pkltI4josXVgkEpt096yaNUiixLoHyny3XPYf3RISfSJ
B4r43OLrZH3qVME3NP4yXJv81JEU3f4VxQ+ZXxS3yO0JTbd2MtUt9ZvUqk73WXAG7xR2xWuM5B5z
6K8ECVUFoWuYoCtsB5aX8MaZUzP1vd8myjkpvbr7Tcb9WJ5pKpUjtQJ364+iQ4HemvX2Owz1ZRIf
K/sfb8U6hGUANRxvEJiiVZMLjyhXz92xQWSo7VNOEpX/7rKo2EOrWAOQqdqF215/08JPhsgAZAAv
xAAKuH+hUBwh/agZeK/oIDaKKwx7zjxVP5t9AcZ9WbUNU8tSHYkNdmPTpRUfIPK4VZYBUxI/nx1B
ghwDdWUvppkAK41rT4hXQwUgowKes6U4BfSRmoPGZCg1+DClv6WgH/PRcNhLeEKFBuKSO9+d6k/b
bjvO+245pnitx+w8RGsBUsSoIt/aepcKfsqRxFghBPQvSf3o8LPlt5V1EQoAThPJFrzPK6qAujrX
eATr4RPATTN2bfwKoDYm9Juqh5iK3WwySwawfj3kGZHkrLJ7pZdtBaC82DFxXiiuxbIjRL/mHcq/
WRfwRzM0iW53xTUWDxlqLf0dJtoeugNVW3xryF6NmpSeCnoeCX+YkQtDeD54d3KsXW7TebuiNkH/
IjKKRJZWwsRDrBC1JF1jZ4JMCLELonDiFgqNo1VCqHE6v6ZIdMeHPsPtbWgD2oHmKUC3CGG3Ov3O
XMpETOGZemIW+kwrxsjYeTPM2wYpjXxTJF8n9V+k+qDqWms/1OUjE4OP0KHrqY/etWHakAIGNNyr
5WCkx1akuaM4nM9DdUK/sgFWFmF3gZuE7IuECVxbr8bg9kxlAMjQKiSAD7TDAP8yNqGsf9P/ZNKk
s11n+iJ847LRuQYqNg2H8jZBAm7gcRaJfVcYn+QuzlidzNZvE3diiXH1YW7SyOfCJSGcU5nPT7fR
woMXMfqcCMrOvGbyV2TeWJKTvCOzwTehxlQyPlTbBMV4NVwiO8ZjTGMoQo6mt/U85eIaECuMf1G1
kzmmaPSYt8pKEu2TBDncws1Uyo9gfZrNi2Vt6f1K/kmx7aSY0TCfAxJ74OOIjlcrf3uPoI/gXwwP
0Acq/QAYEVvAEJgc7yZWtW/8lz7sIu3J7HKv9cdVF9fnvoK8YYibU1t+K8giJNvsgS2VjxWy75Mn
nZ8aDKjH7xz95IognC3Bp0ewT4wKKwMh3qMm83J58FIZ1Wy4gi+L4YDAFWfRQrEJvsZsLU27rLMr
maFm9+aqrvuBY+QMNrSdzv+xADIUJ+KTOi5Z49lCzBX5CYV6dkji39C6ydJsf5JOoVx7a6svh6A9
Bd/0F/13KB7SkrLX5GcA5i2cddjpg7QHRo2ZUoNJa4Nus6HIo2IcU3GzRi1g2gPk/gf7gaXQa3X9
nhbOJpBgbVZblKRW9dSWv/NLI19LJqpBXrIWJFePN9Jy0tD6t28Nqk35xXDo8bI7KEbDkODyMz/N
5WexiTxNgdBPN1gzp/SmISAPvi2rJ2XFtOHEcHlwav+awo5SWeY1JRlCFcGkO4YQFWjrqc/SQ4K8
nYKZusD8V1Zp4hWx2qVhhQnCXkbey+hi6dlUmqvZneZr6qPqVHetX/rAKGtE0yidqBkCCWs80c3m
dqgH3tsLOQiESXzw3cThFCjoLTwNvLAkwoJmO/qM+q9O+viHTlvPHaI10kXsAM0cZhEWdx1fI89y
5NE6kmvB+XXT2dOFdJaEE8PPwE6qS43glZqJIkHLLlMALNmgdMyeuItSoKFcCpwIBJjwHLthtjKI
rIDNbZV0jahOJO2Uf8QWrTy+CwAMpDMEUWzQk3ae7lehi4GD/ntLM+CZ7SEl6DdecBOQ5v8ZW+9z
sqdXzuL7KG1r4bwCSvzOagaSbSW7O0IpM2CKdtVJAHKaE9UNZuXj3N274r0sDuVWROTgR79yDPXL
mfNpKlsS8BHrf8ckNhbPYBy15s2fc/ymUabW7+X0PNIBr0z1quuMR6bUeBw3CuI0wPz6VVIDJzz2
zFMxh9pRN6b186/3B5FPhb/YJTJFh8Ji8aFQp6gC+27dxSNR28ZGDlHxzBiHQbil4k2oTnO6pcDT
Eaidg+Fd0D5kwmxXRXjEUIQ5/Em0DyEvH9b4UzKNLfEEd2hWjnkU/tbKMI9/xO7S/lLsQqn19OBF
8jwARAnjo+eeXrQ7mmGVIBVC0uOzIl/E4RDn78SboKaZfDU6y7or4n5eAnq3+Ap7wD2QdQR8XEbl
fSVPWiZIRZTdpLqTqkFhlO8wKTtmeopF/w+VdPceehpafWQZ6inlcquhdkK2X4NoqLfYAoCkOS3e
KrBbzM9WfKKbMTSiOPwRxAlNYLUhJyPEMaQML3P0I0urJhx/zWutnq1itxY/U3FbRWDIjYZhP0c3
HXVyJ3xa8yGrRbvLn2ONCCPMac/D8iJQ3qsk+qtgNbVxbIfXVtjryd3KztmiAY2y88Y78CIOASjh
rSp46xFAyWjB2jS1P32VKRaufTsBSRzr6E8Yr1P7qqDuU5m2dQ0Xbr5tNXhJSVlyzGYXbii3kBMM
s1MgiOuhkFyGjwPeSe0xHpHbBF7YXRaRCvdomPdef8TRX5y8jFAJPfIu4EuWSKPBgtHiqvw9uOVz
rmKydNlCfPGw/hk6F8aeA+OzRaDY55zO9XURHPabkNx05SqIzyrUnoE4flXcZu1DpzqPovPKya3N
kJU+tygaU+XGUJPO3BqzV7tcJLDkhFfuVlCjq3Ad6NdMeXQzRUT6FQ8/aY+6/AoLgNaJtm3C/KY1
Euzwny5sGbckIXoG512D7XdW+b626WJ7D4zHz9uka5vABa7QPpoYuLn/Rcs2o7O4YWOc5GPO9Z4I
n+n0WRI8/xwrlNvOV6V/rxSSAYazQHsZBfKAJkadNturbbEn7CC2DsoqtXBJOinR4jSHIntrqtce
k2X5PPBqFOn5WkXvRmm6Ixi7TK3d//UaafhgHqRLRb5B37l2T35LLdMdgZgaL9nFiLXRtHI4hSGr
23St8JfgCaYXeA26aJTJGAoxt3R/EftapQBh1hO90xRRgn/hmmFYm1NJCC1Wo3z1YREmYGZkM2Ox
neWzEN+sGuaes2AFm0cE4fuuvVbpqS28otxHHtUpF8Dkg23ozGjAPldxtawYiTpu8TqsBDm6zRVZ
UXghUoqfH2VSN+4DwIJVpuHwvNqHKKebpfkUdbcnpxH57LUuUJY/Zwm1TYbLnenR8T6cnuaSIw+j
zkr99DUFHdigvFlLDKhCFMkNWjFqNkZQCdEW/EhrPsxmopT4kWhuja9Bh/k1vpUOktpWqh0YXgIV
FQqc8DjClujM7WWBMUcoaUDeYgVVzLbWv2bjSwEskNPKkYXLwJ7RqhdgVy5H5LQ1UYxj/bw21wPc
yFR8hKMCN8fABv6CrvMaYYUb9Qiz29rDdO1UCnUb+6Ohemq9kxLLGTBIxIzqM9o/OgSkKLZU5xuD
CToLH4TEVbsli7Z5NdWB9JbD8sX3X2EHiwuFXltkKOSqvYf/HFl7F9m6EmHS9z+l+Dw0b4Wwr7pt
RHIFMCbyPvhRnWQGz+p1W6H+noqTHj5BHzgSNE/P0dBUbCpIHLEBe0ecwUxhpCkvc3DVi9+wodxJ
j5qw72usK0hq8BZ6ok4z4qzwRfgIuScGbsp28Gcui2RDAMt0y5OftQc2OAVN0jYkiOGA75z1PxOw
USpthvFDgJiGcZaUHYLtUPGizDF9TOEg68Hln8JiucaUpQTNmODTiJEY0tuC7wRPUKkFGVEzDb7o
GmXkkPiIV6lzgw5ihoiwEXG6YQKckG+2mNo+W1B7N+hPZIlj+W3oeo+eckMmDqPampYIuH9lgNXs
ksDvIY5D/ZGIx1VSyDQNWExG4bWXQLlH8yXMPzTLSZZ9KggUyxxODmQ1MlInchuS8GzMEfKeuXHz
SnJsdHG0f78bHcVKSwqJuFCdgy320/paqvTWzXeQsRJENTJuvfKI7d+B6h8XNbIhcCOv3ka7Sb1m
1XMdHFLrjFKTR08eDsbfdBpWoGGVci+BYEfZmxE9xep3Jz8tyPZUB7Ag7rZ65snfGZ0dQZdzjt1l
oxMA0qw9JgGtlDF3Qzkqgx+lGTpxbVMT49UoR9T+aOSx73QGdBnXLaOUMpqmGOC1RVKL5QTCqAg7
X2a8RTigeeUY39fVC68isri1OV+ayclrZLEzcM70UqMA4kVDP7gQTRQwtIJA/iNAn9TfLW7RsSEg
GcFJtEkNyL7NCI2HN4teCnJgy4ia4XesnmPaD1NnstRTwqSfWLshTsb7y1RvLvv1fKKqbkRbLemV
Xdps0iYAsUDaEBlSuI/wssrHpL6lEEdDp7hj/WTOrzrBjmJMIstvHh0KKi133ijlz9zVCPNYrQWI
AiW2mAIP2K+ErTBM3OuiZruuL5NWNK7KnWkuO9bappfPcnmDEoHwp9Dame8oK9YDLah5so+Rtkle
LgxpwTVEvxBVuImrt3S4rOdrgPKPOEfnV0BPoWafgfSbJpxJjMfs2xNPD5QXFd9Rb7YajFAUXRBB
dc6kVFDBA2r7wc0Mg9H1d6XBzzndjXKnmDeMCQ1Wh1Ala/FeTPB+kCDGAwku6WIc/cmeyCQi2d7m
jqsLD/cms0h6XPF/y/335Aplyx53TSrs/0g6r+XGkSSKfhEi4M0rSdB70Uh6QYgy8N7j6+dUT8RO
xM7sTreaBKoyb957UhyDdnUkB8j0masPmYN5gdAFdW7d8qCupqU1nqWlTKLLTa0PNfljOm9GT3AC
PnZ9Wb/Y3TrM91KCg6qdOY6PWuh6XB9Fqrgje6eDkRoBO2Uh3z3vJxizZUeGEHOlLv3ozl+Y332Q
CNz8fK5atAT8Nhu1LRuKeZw4M/u3mA6VMPGkPETVqIWfyZySpT7/4C3LK1qQcB4P14pJtjB0JcMR
8aLFINL85NMKd474IpqSpJ6uAtGBDlM6bopw+C15BLJ5KBz8XN1hJHkdZyT2QTdluJYTQtPTLucM
DDhZmLVWLugXUYNlrIA6ccIQavKmxwcrbPB7zb4CnGtcoouC2xsCGGK/zW5HqlfbWXQSu1tY+bwZ
RLSblXMlWrz/oeDajQeogKyV1Oho1JvubXnLpS+etoDi3Bl+EnQX1nxxMtCJF/U3ez6BMYEX4q0P
4CyJ2AhQrYo+BMvohxRzxifroThOKAFdY838/omDW5pzGTF6FIEVRsb9WgwOmvDVWCJhaqeP2hd8
Igcpg2gMr3o9Cds8o0OMccQhV6aXrTrromfQDcmnWd78G9AbbhsxsDQvQ/w+iGEJZ62QbyvyMcl+
5FvMhy+edV5dxA5zx6TGZKpXcYUngbhctZLZxVf28i00veaPy4qHKHTraKS0V+caLpWY8CZsY3Yz
I5TX7+Z4nFb+plafkhuuJuMghIwyWXkrbl3me8IkpMD0aXFkxFyJjoSxhavLtt9C8UNw12eg4NBM
vaVXfaoSUxYNzyXEnYrg1rn18bnYf3EDoEH785Ec44cVnfnSFgD9PC4LjB/27F55R1bLcA986cYL
2X6moj0yXFtgWVb5FBxnoSiTG/b8OHx/8A/J963FoRFgLWWQRbHRaL/8NzJ3ZMGYe2rW1g53g4FU
2aOKqZ+jdk6ldp1bFo4HtpGoJda4XR1gzzkjGy7oi+eKzVEa4E5cxHNzSjZagXOeh6OzM3YME8wu
7/pXZ36LZLUZPjPCfnwyMjP9RJwUvJ6PwuFmzzEJ0ZqhcUBx5Sd1EHrri0BJ5/lOnASVBQnJZdHm
3B5fas8nEROLtz6zSuIGxrGkv6T47BjnSD9K6b6Q/6z8pgmcEeNO/z0uf4bKhynDsxvs6vRc09fT
fEIoKbfsU89S0r+rMd9TMiNQhzLtKJ9jihc95hVGyuF9v5fFoSwvrfFt8wsfWdE44SBIFCF6sRc+
bjAuUAHPnHmrUWRxO/JbiNSUwtGSEAneZRuPhdlvU3AF5BNhVG52XndJNCGuwpMNJvgETA9LAA/Y
evzNtLVaAkHcAHWg0barjI/iRc98rGQmEB0lI4MswvaLOnEtq+SgHFe2LK0F78vAkW9yXPBH8CR4
Cb1DX0FtD+VqYMbfUMzLFFf5/NsWKjl3WwhBTLw/TMFGvLYYuspk1jJC5MabK1hMQCRRhH1YbPyr
MexlieUKJ9fkZC622oodemOo0Is8oMIZ1bvHendtm1dnBvV6cSUxYzkfMVvChkpajhGNRxfMNHnu
MPtslj7dpZex3acd5zYDJq9/kiZEOEaR+6SThWaFwkjFeCI/XBJz5mf2CTeHjIFV9WaY0j+PtzEh
yR3ZEDTPGdLFajdz9lpbM0pqZ7RBZrkTnZAn1kdviwS35xx0qXEwsbYx46nVdRHtWWpvSEtIv/Jj
Mtbwek2b7hdrKM+kPn1aWEGTdbYhzaHuAQ+K5oiQMSvdRbK6CZZW12yc8MpOjZndMElfs6COpyn0
Sc0y63Z78bPIHPkUd3aHAoorvisSwr2Lzv6g3RPRg5xvWdTDKguxBontvus4havu32rpDfxU/7C9
IwnNPgSROc57B7+3E80cE6+/WrhaIjbXpi7rJSht2VBB+UXkYSH7G738aqW/Irohh2fsu8TL4SOU
G1gFFSaxSAZu3xw8C2P5sU++VJuKE/xnjWZDXFO4qiwK22r8pTbla6TfZbBrfhWsIa61g2Twh6i5
2rsQiaUk7Xf1+D6SzyDCKYMS2y1ba590f0X5puL2gI/FswXrcygWZy5vIE241wE7UmoxhTUXOZYP
aeWQhcTlw7dPNog6DXjJWvWKecq3D4JCt4vZmJMY/RrIC85effZH6B0l4afiVxq7uzW+ia+jMh99
eCiYw8Qrp1rpKjGzbTbuY0RfTfhPmTWasj2POU4rYL9Rx4WYPyvISRJ3FMFI7IBZuNSe8CbEcapI
W2bODhwX0NnoyI/MIAdybD0mnT6ZeLjWJWG5YgPTtFBeoUZZ4ewkNqt1362G+phVWJQg9tYWt2nB
1j4spDgi/eDbhifGNYk15S0R13GzU8urpx7K7M3DSOAB/BIjWZ+rtqevyFwggXjtDPMXodUvrggZ
Ojd94mrOEQosti3BejRm8vdof9FJzrlyUg/B79sc3yP1y5CbhVE9NSYHAHKQJcd954SQChCCMK8K
2dMv/sR3GkpP2JPzgZgH4CFC1BuOZ76IZtjKyJ8kKlKaeWOth8u0RL99t6X3wvkz9R2nQi49PbHw
vJBnY/bkk5GahhAOCkV3zqOjWfDNN3Q0MUySVexGywgQAyMZdj+LwETIOmdrYxmvvPnSqV2K4DpJ
CA7gcBYIXOjiEqbEFrrqdFXoNLQRcTPC+xjdWD7If2JkoAg/YkfFYGtPNdJ4b7OZtoAoZQXoMKyM
Xiv1Jqb/RZexpmPeaTQxrDGqfsIU5ziODuqHxD4kGM6SZseUAfJPhugYSR2GkWjeyPwj6jW1exM2
Jg74UOdAO2jNzTL+QiYOQXNhyOL5YMGwEtrnsN8H7Pyu70TRELxdjzbHLCR+Xzo7tsdSHOJIQVlk
MMFVEOdfXncIzIPWniuEoPQnhmk6ruuKsrKxF1odzlPl116ALPV+MGjOE9rNKCxw5gD5iYQkgN3Z
OOGXFB1vV6vEqAj3ZVgzWa/an1XQWaX0qdXarLLeB3aYT9XGMDUslZOb2fhDkhsIbwIBCyTztCS/
jpOPjgJPeGZc60AlcFDvkwqtGr59ASKH7ZN4dB2Ga79F+OcYN7W6yd7d+RuX44IZC0VkM2Oy1Av5
z/F21OoVCTKOjdm1Awn7QuAot5GPsugYzAcOAoMRkmlgsCbwYcZPx7JEbUtKIqKXnunmnkG15L0L
97rVPbTpqhpPkeebOLHU5ptolmjY6Yej9FMKXsH46EeiWjsJ0zYvBw+liju4tjMqApJkRO+dt7Am
mXQYhos1RvO07+d3pnXhX41HtH4k4SWrQrgZX3oK7GlWUGK/gQvHDEKobw3e2vvDzQidFLyiydBs
vGXNm1x9IixQhy0nDTFs1WOxz+X3kMt5vBu7xr6UXNEarj0yiDjXuZilU3NV5WdQ/9jxPshcPLr7
vl+FnVAOfddcSNVb4Fz4VWTQFqU+w2wyUzEAkGs0wgvs7YVNssTrGZtXXE0bRd32EMvx6ELFIq7B
fcZKYWv2BWM7OMr90YORYjEJZBCOQWJp9+81mU0uKnEvoxZg0VrKGTs24e5yngH49H9UNhyzbncu
BPnBvAAS9GdnHQOstNOekIIqj7DXS/aOcnEsCt4dhHXWyTTvk3NHPW2Ytdh0YMN0rNBYPJT/R5Je
eoTEviLWMd3HciON6069pYTZompmsLCgXkwQXq/UTIv6A58XwE1gXvnKcYXLY1KuI6FKZHa1ceaK
2i0chv2ZwViYlbQ7ws16/F2oL4tmosT6yO+awR4j5q+CsIlcEIRytE/rDU6mrthF0hE49qwiTMta
7QSvOqelwToGzIDie9dCZ67pSyPceNlH3Tqz0fHXFiqWMPw2Hl+V5PLBibIrBzkgsuaYGaSn0KxI
O8xsRg+6dxSfhK9+pNYunwBMMvUfD3lYLer+ozbhb1J6Wc7OM/d8vWNwJvuAV7nCqRbh9W6YS9gS
CLvY1bBbSMWRVbnt8LBwt8Bon8Xex53RdXZha/BciTdlccpUmq2T+ANE4VOTMaQtGPQqd0ZiwIOZ
bHBkYGyxhu9hHSIf0cxjjT0jJ89jSI2ldK7JbOCOV4COs1o8sJkvzDJtEU+XhGnOGQ1O87mzHR6Q
9EsyACfWrK/8SPVrCjPWgB7l699ZfdSKt0n/DLCwqXji2jsFFV4Q6R3cW9gvKITCZqnzgpeHZiHP
pQmBhEUJGmhNB3yzwYsuY9GdlN9Cuzbk+iNXrPTzCCLFyU1BwK2Lrd2emVzdQe3ODONVy4eMPHGz
HzPOK/99LB8qXkdx16o8jBl7Y1sD6zpSdcdsHW8CzjgO0xKrd1RsrPxk4AkPVyymoGhgyAwWkOlN
sIvSRZO8pTJa7fzLsSPgRJzkI0tdcWHV3qcTsbyGgifa4bVbgDsIyq2uvwnjihy+i8/W6QkfVbcm
/HJS8oFIdhXYmQVEV272z7F4Kda2BXyTvCp1PYwbljWP/TOt36XsN2pemcEtxLxhrDZsi3IjNgL7
J9xUpI92TfkUq4LYx/CvW1RUiN2HvoRbTH3M3Z6XZ8iHfvVjk2nNmtuElkTzPuoZA5yXr5zycmfo
I+rsZ6x/dHib5PYls1qeaR5HZ/hRmd6hwyoSbGX0+Ejfc3LjWf0tbXcKCZEuLeCI6joQ3f+5zk9S
f7cNN7cBDuSXJF3bM5qV4hTrf61szm2ihN8m9r675RouPD8x/PWCn364YPacxEdqbTvnVhJsYeMD
6soXz1lZYkm2Vl5I38jHUG+FOGTgk2BjB02WFizxU4ziacc1UD4jnOVjcqyzrVmIiXc3PsWLSPRj
RMckwKxAo6ID0RFvrVfEAyEpj5JJa6f/8M1M8rHFUePbuPZUMhJLpRQ32E7ND1q6iqaTrD0K6U0j
2xBTH2PHYLq0VIAjGm66N4z3PPtIpoOlHQgUVvF7yhFW2BdcN7BXV1QMuroyLQxG565ZD8O5sHAu
OMu4uLMCIcMJQVtew9z+P4rFgITDPk22Qv9vOJ50Yyk2vsRsH3Hb5tPOAU9an8IGiZO0NZeYpXoW
l4B0kk5kD0aizlRMzj5S3qoe8NBHXfHYCZ+omEVyfLmTQbtCG1FHzVrNfwbzVeBtjhHf3NxN2/OQ
syJlN5hrkeSLPjXSx6R9Qel6K2FOjoPD0K2kbuV0DBqhaOAsLvxzgwWK6ufbeo93vrYTiX6l4d4Q
vruNLa99dd3rs6xaafKL9RhOcw4hYePaAbC7lG02kNxz5ioYy2cV/hek8khd/1LrN4SUxCHNHM/q
fnP/De4+klsoM8HhbgjzN/bk8Sd8sWOnflj1JkJi85eZerWME0mN5JWDIJFRxBGgSv+fsunY//sO
0CHlE4xbfJqPUV0ZKkUKPcOyrT5T7LdguYcjg9pO3bKBgAnHBoMuVgbmTvOC0vTOxp+5Xq41jUJk
N7S/lHAYSVF2+WHD7JpEeDF7BIt7lHPRcFeZfrhEa4KRcQzTb66HIL1ZkH+kf8yVuN8zbcVTFaH3
KqsJjtbNlw8FD7HJcNgaSGl+jKgZFoxrpbpgnkrldSYLnKoU750lTUxjHSwQjVFn04qzAcv/q7qj
MAdAhMCuzef073o6CQ0syj4sdi+ITNMEnNcg9pZ+GD1KFJFrIp/TIW2uWXHzDABX300lAFbHApO6
iWpX67B3XnZx1rBWS1uL/UHBEVEzjTckbIIQutip0ffUSmnNIUQwiRRvsZK/ZBYEYd9wBPEB+A9r
IVAAb9AAkuGn8HY2lTgLGSpUJJlrp2HoM8D1YDpNZZfhUjlUIUQioYnw+uNVJEfL57mczNMAXgjn
aWFu8m7Prnd9ujtUBVAGCqo4R+UqYNivHXMebA8TyhaBv8C/16KN6Qhnop1JBn0V5tc2zklHJoup
foIS89KXeKBLNnokGsKWCy3RTs5tDSUuyJD4V4I26CCnCRZrNRISqfd+iQxx1sx3p37x0s8DwkrM
ujkgG8yhmvLJ/kbSuW375xOyplhyFlODYxmnA6lbMU3N/DeNTydwzoOyGZf60vGJy+d4hxrXtx6/
3zL/fzrDpP/RhVejst2q//GYgeGSXHQ453p51ztb6NMRm5xSTNXOT2/9iZ/BhGnhlf68ri81O3sZ
q1Ei3soFnsf8W/SdLdCw7hahVUrqFxxludiTT4dFpI6wchxeOW016pdBuk/AnC3tMSZb37/gUbTl
g6aJJDWSiL8LxZaLle5v0e0G5d60j8R51g7m07dcPvrepggPFuLhvAIht8HBNmvyn5jre6qvpe7q
2q+V/WUaeAZ29iyb5jMq707yUp2bPAtcv72wsWE+Llkkm3/ITBWEz9HE12ANGdVWTmj12bYHDXhN
uLMi2tIl6Tovu3doA0pl/nuMNB4NkAtz3zprBkGMTR8A1VxgWl4AfuGUJcoy+W6LJoXmHzRbnZpA
a1bGNyNXmDV4DKEBicC46fIiWN9IQKi5uHLYF2AeLPtWp9ek/w7Hc67+9KG6aeprU2mMlMEBsYRH
t76Sfj9lx5pJbcKtNzEiKJSb/Gbif0g3/65OJmP+myBfpebTwG84rAFJ80gfgZxp1Zud7zvah8op
lgBvgGQhI4s+RW2/dQIb41OwX5p+VXenJrnIgMDyvYwEiphlLwyiH5GPpsdZ6WUCvmxQfPFSpivu
66g7duN+qvHbJhCOeaXQzWQwWEeOAJMaDGNFeA2MPw4FmCmWvmaFjef/chpgqPudMGkMiLoUKh5x
SP23o2aeUA97Bo+x+gFtwGAMWddUdv0ujrfttCFcMA//khoT0bPzGGl9D/VGYVhHDr53C+x5+jPh
F9bPY/iS0p3KYdGDGBzeOhSUUqaaBbWgY7t1sh/JOxfGsp6wIzH82ousq0pop9x0Eve1xZl9/Gej
km6oR/OshL25bJOd6m9s6aEa7IlZEdXYxKS+DNwcLS9QcgHyp7U45gWU9jKFpxwJmCZBMDzImYok
QC8D69uzRyvbhyNQ0RX2SBfiRNY9e6LudbazlD2ouKo4WMWlncEkxIsAHqa4qfWVqX9B5NzCb76I
0iV3KD6ppj8O0WnkfpFbFuRQOzKohnb33lIx5uWtrt9H6vn6alVXh0tUU9ewA1NEuhiPjhCqSulq
qHf2A1ntMQyqeTp8dDoH1vTNmF9AuxvcMtjz7a4mCbeF3m5ukL/77oMNC3NSChlSH8IE6UBaQq28
OG/eSL5gHWEQHrqL5f3Z+mHCH130mPs4seRgmAXFSa2XhYY5gbprrUc7pz07wx625sjgHX47ambc
PWOf864+2jTyKjsmuvBkotYXWYN96KlpGynfpvpRJLCnaqW6qUvsWXgW/KOE1yESpgL6i3iZsvqd
coTcjDY8LWTWGATFHEtMjuoM67jfTebaMddmdlbKQ4RVSzqbdHAFZvOHYXwq4zWVNpmzM+B31Qik
Sr2UghIalA1gA88fkcDmSEk4z8xPhVPA8j7EvAxcL+5UK3sP+xOQjpmWHqZyGxMqSfDu0Hq7vXax
v/59gOMbkVqX/X+Rd5Cdt777gvTCFSN5B6zVmYK9DytzthItkx6/iTxzxIsjE+WsvafifIVYXWqw
yLwSnIz90jLI6O384EcQ5yrIAPk2IwPpaO9+La/wczvbusEZBfvcseaF26anoL4WtUgLmduWKMeo
PnXvu7Z/sc0sGgyBFnZvcarozYkxiB3R1i6okaFXgbHVBtR0EssKQES2MHk4jreDxqD82vDCmPvU
fhTPIYGeapEYor+QQezxbQewdAL2kbQYWDwey0GHlkHgJONvrb09bIPhp7dL1GkSNPSsRMwYqlQw
OUWEOt3V9nEasIcvqEpjnipvhfeHVBK/t0aFwHQjVN98ZafTcNvG2WS5lfDzYZSBjsvPmwdgDVjs
NO/MrWJuUwSHDHmsRTcrevaTgSM0l366yUm72SwQDRa14ypLxjPvzfiM2o1NezTcYEUmEkh7g7GS
xhhgGjkeD9QvKfobXv+kAll/YdAw53yRrX3BtocFzuPO+vBEow4BivGT60BDluHK7rSrGj4y8kEW
sTumjOEZat8YHot2WdsPPDTY7nkdibQ641UJb9ClHXRTNfCOhfollrVwArWUKrAEWsRS4E/pcJHa
oxw/8KsuAnRmMFPxDltpaJ7rebAkMm4QMDfmo7f2mwVKXbBs1rZ+DGi717rtRvGJmj0FudFiNpZx
wohbooOu6ZCh44rQW+CJJFwxRxt2gEUY7OMHQzMtBOlANWY/saFzR7XJWTeeSc6rZGEHjk9JcsNI
AdNXBQHqASWw9oEYXMSM4aFSUSQDE/7nFwp4peNj2yxRrOjy0oQwwdL3HoMGlPc4tmswUDGOpr5a
Wwc9P1iLO/2hPZvcHAAjsxLCMqzPWXUxWvAWqIZGsZ5vu+BmY3mXnEXvsVXpE5NhNEeQDC+il8dT
piLMqsfKQCp/NFgf/DVDu2LYiyqfJKrE28Ybz8M5dVtp3IGp5WHUYOrBTzOs9eOTVYFwHeUec/Y5
6Va5IGxBJXLuSboU6b/i2ufMijbcGq9fPonJuaEM8eqAzIZr+w/Yh10XqC2DSAv7TC6D1HaD4Qxv
gSirb9jzjIh/DthetnXX5GY0tIZVBjPq6Bmt5BJuHs0zz2TnsHZu3cUXRiZPDT44zTMmRngRvvHM
eUOC6TuOWKwncg5QPknDeYt8OIzBNqnonoUkC0mpO9UW5oeVNgBGgh3CqhrQ82TrSVcr7Yo/NkSa
Pn2O0cFOdljQPTAH9trG6GReSY7M64aJ297HIw8RPNW2IQBigyWVRwYZ6PGyeoxqlF5mIjlIj6yA
pMwfAIU4weXfU9yPiwY7jJAnsaj08WpK3zOAd069C8etCCArpSvCzKq9K+pLqG05ZAoHcycIGx7X
6l6Tz9V3KUW6zPrKknZh61j0abgHRjorRvscVWp3YRdHMV7zNppPPrNIAaZgGCEZnBeY5v+3RiuU
RHx7A4RRQOqFKz1IKXfVarpBivRxmWbDW6WDK/EPYfManFUnErPMH/1Xli6V4mSmW5bDEJEkb4pF
/TYVCyG8eOwDp8ZXD3Hy7BlqAipQlZXC3kyaPXpFAxSVMPOPyq013kUWK/rMcX3b00V0c1Z4FOvE
le7gY7PyWQry8MvNpKxt7z48MkRX6SR5b1W5s5y9bKyiiJgzcMxmxHBxTYSbO0CDiZ4PwAJM/gft
O3TOJoPm2PqIVsEK0uEU/pQSR1tuzgfpL4Hpl6/LFpwjxuC6IL3nXDN5p/fsDqSLA7d7lMeNIy9k
oBCj8Poph7Z5HfgYGurSujqDPczHS8kun0E/RclBxmKrnzG/JGUzQwkQ12+kbXh5y/KT/TR81TED
A58lVAIvFvC09q7IVeb1V8raQZWin1MTHFqOwQC1t6Qw9PNVQwMr/JPSqcboIb2JP2ALSSCVV6P9
9FllGhK9VFMsLFAR4zUG9LbC2ziujXgpqQ8dKYAlKEJ4KfcWVjIaIYucY7Bhn9ysoQnEedaF3GXd
Uw8gwnunKF9pcFwHhwgEsT0FuxuAQfTELuGGsk/mAlJe/pTieG5ziCJMCnCBUJK4z1PilOG4YjTG
VYqCs2rDNXuDtepCvHmgo7erFxw+4YS33yZRq3SMSY2r8DEPzrdosftNCb+j/tTb3s2Ia754S7xL
1+669KBodxEbRrH14505bFUd/POCvStT86uX76358nE75JhtlRoCM9KHUS5H3TXM95FhKui7QF2J
ti00riK9pJcLyT9UzpHx9qrGecxYB0yBqJMV+9Ir74j3Ft4AHxofQ2CO0PKRG8s++y37OwVR8kal
GzVwT4WvNwz/GuUaeo/0d4pOLzYR90t8m9n0m3e0NcLOuotY3pCxxDxdyayjQnbT2m2RzmuHFJjM
sHoLmAoiJEpEbp8nLm3GgKza7B50x2h2ZnqCNRID0MSzI2cndpQsEx7Sob7K3gG6n/B0wVijjuZf
CzGvLFFg2cXBo8ZXIUo5TeUVOwg6FDJ0QVjGwNHOSPmZSR+NcyPBbCA8qG9Z8FEDbTVv+AxacQOH
JMvxR291my0PdznetEIaMHHTNpek3GZYZ8AW61TV4yuvMaE6C+ZL/m/PvhULlCN+HmENBxFH0WPx
P7FmdIg4cphRQ9FiPg5Pyw+Pot6Q4xcDf9gfuFb7DSK/y46HEU2r3afaqkRhVik6v+tgqxdYZfF2
JWumP45xAC45a8qtyCsyvRaKNi2+ealAcCgR0GLtoVWbphXcZCNZdik/EDtG/qqFDX1W3ST+lynw
I/6BYp3/QGw3WvZHbgrAnD1T2XumCKwmgwDr1qhAdW+WrzJDYxjHfewjIkd5PlfpyE0Ywr0jAFy4
uJbxhlbBw7VIQx+eZe2oNrxuGZTPvQ0EAukiMA4iMB3Xn+Ixj13+9bJ3aX5gI6s5QwyQi+jH1QmM
uxA3tfDKggK62EY7O0Bwc6oADYMDJCsxWYi0X7W5pj2NDiNsTEvBZlHsw+xoWCeCi6yKvftM5ahn
5l1JyyWR+bVoVqBfV+FD0o6NhzexZ6z+qSerzGc4FRKEYuE1iAZJx4qEIqfsR5OZC6JXmf10cJDU
PZKcFt4D45rHa1PdltJbneOt2Bo4XSBH2ls7xeijuejKpBU5M+poV3S/I/VvGh2TDid4RjtqfVUx
h3S5GVgTxLYy0WFpyleVZmBkPhKuPoslWh0DU2hbejgSL/EelVl+qQqzTtZhb/CDMXbpSUZGu8oE
KVVUfIiLvPdvlWEfayn6a6vyk80l3FV+pi8MSTlPk0gdUSummfyn6c45SKdHKgOgqhQgDej5aoR/
LJB2DRdxVWxY93xUrPWo569++uzZJmnz5WoDe7l86WjCkp9y81mn4NGCbmWj5wSlv8th3Edpeqio
JEO5ZaSq3PGLz1tS/GBi+quNkxTsKtZC8m9ZzN4NQpYl9Atv2veBymVKDKTU1w7DlLbjgatiDs1x
SWu9xP8/V0PtcAiG9tjJ7dFylJVf2NdeTWUGLi3nr1vgDdQCCd8MgdAuvgbDtJIUHdyos5Jjyk1p
OKnMIrFk2LkDmchado25HOizBGuz56yp5ObH1iNGDdbFcsRsh14iYf85xjcH39iY5hsrJC8K5A+b
eYDqZBbXUoUUO8KiMwfgi4Mb5dBkrHGVT/hc2D3r2VivQEt6frUqJibAjKIa9cVhLHX9WknZOaiN
216WDkmQ7YsuZHHYtE6wCbYYHxSfe5Mpwpj27F5zeKmw/qjpsi20VUvPWQJ4DXV64zw+T6l97xyi
Hp1pnIupPwRRsTJ8wL74ka1EWQylWJtT0NBNeA0TjI/SwQy3esoTQYWVknujBXPS94T0yeAPR59Q
ELTNvQFDQI5Lt7FgisJ9FGOMPFIutQOGjR1lrCdexrxGYVDuex4NChMAeio7LctVlFsEz8ASgbaH
W7zsbEBajC8mhc31wgRUsYtG4aZUyHzb3V7RvyT5NQFUKcTZ86NYAGwsVhDU8LRqhp4oph4Vhc4F
GFMpMbQF6fjh/YiyJMG2YjDXH85RgFrOaCnCbRgYtEk4A2ObQbnB2A9qI3MLHd1Yj45O8l7QV40O
nTOLNoaj1OB/YDHkZEKnAa3VEHQ2EFRNxsTjhE+sgfmcxouopcMZwLsyVi9Sfa6ym8IGFzZyZ6uU
G86Xg3epZDuYgpWwx6Agfh+dDqtwPjyK/bZo3SBWZgaBK05gX6Y3ptMMp6U37cbko5zqJT+oy5pN
NzGw100Uut2P3qApIZNEJ9vae+EuI/WBmEqlvMCapNXM1jk/LPIKg+hGg1tgrC2FHWBMLllbT0X4
2U1Xiu40fhRkfFt2kIUWJju0CWxoodQv/CBd1Wx3sPlEErIeCTsAZh5CmSfbERk7CyPCuNEBuPmp
W+Pt1BFCpFS+oyi2HIvi450E14ZVCBIMfAt3taXzseGdFz9cSEOb5JwP2rNjh1Ev7Jf8goVJqRLR
hwpLS8K2QQZjbDQZfSzvxD1GaqoW3t5I/JrrussXfi+5aojf1huWGRa8iayAla2LgPFjjbxGU4kx
u8CiEI5UJaCBVPzsmQIwlRBlCgSqE5Uaj1KFXQu/AAQBPA8dn7merTWgXoUX7/VKcdNqpNuggUMY
dEvzrSqYg4W/OeBjEw1D5QkXdC+jSRcT49xcrIB06KNrPkAOd/CF1XgNGzpjOhHFQnbDZpqzOcPB
6lDgXbeg2FkQjAPqZfxXzZ+eftlEiQWdolbRgxlWioqV+b2SPKsO5Ky2g+F1g1xf0wkDBKJEzL6l
EKUYiVzpucRQtIua0tDCBzaMteuD22u+mnRnAUAb0LtqZnMyt3bOz6oBItFka9138syOGpwV0Zww
FqmmnDelqXDRfnbKK/BhiaZ8zJfeZosprWTtqgOxkInlAL26S6r3xiQVxhihb1699+yGoxPcE+dU
aI9cPdThu1J+AK2wq7uUHHj4NdpLZaBKMWhYkPmxJhQq9WANZoD+o6ElGPj7fFi2tc6VgYVi8LZO
5zGe+tF7MMD9b4tpTSioQhORo0fCPVNYPEDkKS8ZX0oan4eSib76ldloD4lyLyLwrjBHiFosIkgK
XkbYIGcpAbaNHIr4IH8LqgXDTMM8KBClRgvY8cgtes8KTH0h391r6s+W+Znihk4mzxXhD0cP8ZW8
DIgqf4F6a1sFsgWaW4AYCzGpIeUYhl9hjWrPSihWG2R/fYt50sTtoHzUBA0KwCHKrxL/2ahSxWeG
DTSimbvJ6YuUAlcA2yEvUnxSKpheHyGuahHCU69hBHad8J5S5YtYBcyWzjYTidDyq9Pv5nDjk+jJ
gjAyBi0XSyzkCueZsR3ki1/cUhbpAj+KdqyAVUz2CPEGMvVm41G+GZGH5GCVMpmNz0p86iBqzVr1
XVZo/6VlwEAw4TsCfmHRx2kk1Mp6ZeBnG7V5Gnpzm0lAQxUalPCjZZaISAUcMQKkMp8FicqGaYFh
v/OPMPoRfTK/Uk6ZIadqsVcaD/0/K3aC14+QucaN3drBUvPNXUa/a1jFIkCK8yDZxknNXAli5PDp
dQINmMwa5sAqogJNIYZhliIy0OYvf2QTgZevh7xcx9VC7A+hEbGYuGOrOCFVSTHLVI46a9hoM9I1
+96gRoNYnlkp/UN/YM/NiIWyX+Zbco5TuoTNLCp29c6/KeVuOZ7NaO+HVwm8Hp72dieTXiTVo+eb
3IHbd0+qnwncqwT2s0WmMJSbeMjT4rMiluLzI+fOwF8Sm3UhiDAPZ4VsiOqU0OVG6bSOcAfhq1Dp
nhIZlH6IQ12/a1G50Lqz7uVLTblK+l1iu6SmvhTvZqYvxf9gVD6Z2b+jpw5IgpuU7f9xdB7LrSNZ
EP0iRKBgC9tH7ylShtIGIQsUvHdf3we9eD09M9EtiiSqrsk8iRSqQPfUDJ+F/Z5V59YN4B/ZBG3Q
Hv6anCD5k8qIevszwrNFIun8WGbpr+6+GO5XPRwM/1IAn3EPGUIYYTJd/E2qYj0ar3F81KJdyftb
BytTybVjookQfx3Db/8N1hlQ2Mo/8F4qeWSawNqOZUxz0L0jUTz47mt5qLBbpvdyvmbVp0XfN5rP
onhPU0S2f/zO3njMrTtPyDg9cq7ZbPzuEfKl5Qeg3yS+ozCc4GLqZ0vWBHSTlmzs3OGlpg5IST+s
TeskWaQw828EJ+K7zvUT4WyvvKveMqM6+eXNab+zclsOEoMvfYvCxEdofDZx7bOZKosXI3R5Yl6y
/G0cwUH1d7u5zRWC0NHirnPsm+KaxenSCY+GuHX2vWGGksAtvnUO6WZ7uTaCc9TdDIr38RCV9HJn
EtL5Z0u560FbTNeQ+Yhv3E35XhViYXOnJvEFQxv7RE9nF3ipOL2q+xh+p+mnSLfsNFvrlqLvplm3
p4vR7HDgmcZBJy1ERAdfHzHVbsr2TemIHY9JfJX53vVvIYM3qHa9f6hYVXbnolxbNfCFfWvfzBaR
pf4yOc89+gWRnaGgV7SMUjC8qS85hh3eeF+8Ndm+Lk6JeFfTWR/uFgdBq174ygiOAfzPpfdrePZR
TIjZuDHnX8ekF62zr461rhs/MzQBw66CP617ZSwvxpOKWJz+K8AiUJIF5tFhWYd5kSVKgOGQ2WWf
PxfimXghBLAXJ8KChO9wumpgIeelxbMjdw3DIOuY4PWN1oXHusI+stse20fKRr7H8UNnO+tdqRvj
jW9f+Jsqvures8MoVtqMKDNOdKQJydWuXlznHFYwh57C8pCGqPh3w4QkcgtcT4bXEPkikRGeeYls
ufR1qvANlxxrcRfV7wAtv++fnOQLsEPCJ5q36PLIchkKai1Oz+5OEHaR/SbwNcufmOsvPYWBWrUo
FmToLoX/6lvbrkKDsi6xLHmfWvU1Bp9T9OZIvKna0UuvdAfLDRVICNu44izNzZ+Cu0biwRpQ09Q5
Wp4+Wim2W3nwaQ/kQ1PqkYaDtjNPzmNITj0daMz6IRSfcfiad2+O81KMLGBWVbbCDOSPh6Y7GsmH
xXY+uwThzebfQco2AwWjPVnds869En1zONb20gjwJCwUaykwes2lsE4MWGomxRgIkZkiSPhMUVBK
/+axQKv9WySon+BuGHfD/9H5APIXvhFlerNaPtC/glkZIkY+ehORLpjbdm8hLA/41l7lcAj8T6ve
F4L5WP4xBt+NvrF7xt/FqR/OEXEx3S6KLvCMaeBlvyWjDnM1B3z8Oz9N7bVuT4FxNKoHPbYO0TOK
3jT4m5RRlvndta+RvilRTbLW8A5JzoZ4p4xXvqtJ8V1XO2R5gyRzNP2XI0EiWAInCanGDE9eFWYb
AdZOPJU4J1PO4g42JDhbSO0LB85zCj2MUeiSsrCQwSKSklnV7/yAzcODomFWeIrsQyY2HG2t9VqQ
AYB+0U7/Ktb4ioxJOsAFShTQOryyQuwJQw60ne4w7UKRymki+33dveODaCZmXHtfHBkeeriqo+Bh
MOOmAv5X91iF+TMN1rKN0gUdNZmqO9kSOGr+WnOgAjVNj7Yvhl+ry1llz4nquk8yu9kMFop9GD3P
bRovtqu+6FIDeO6SMexcGHUoRt2KvAwf9dUxS35NHEkd41+FsdBWz/34oL3LKX+ia5Q+EdSW+euy
nE0PacBW+yjju5X8toL1vv4+WN+F/V3mfyWC/mwhelIF92H/48TDAoPr3B+22s+ceZjSh3XV3TLe
4ILVVCEaw/zwhmGVMfqHqSPcxEtKllSy8+U+bXZ+DcpsIwj0cYFXbYaJbPhbE9+lZNj9CL1z8lqR
uwBVUYdxh8SOSj77S7x7i9K3+OYW5Zfvg1sOBwdQzcyYhWR8LZiKKJaJR16u46yBGhBC6fDEUdj9
46EJyzeegcS8aBiz8teRuV6yNeztmBGO+qyCowsTmhql2lf8TUmW7urFwhpbn7iOqT8qcOOIcMlG
h0zGp1PiSGBDwz7qHxs86BsGKUFqw99E7nPEgIhzYnRRruxs8iVRpzUFsA9tZ464KDgYk6BgjVJz
IfDIjEjhlfvYWsW4ssYIPYj30aXTm+cYr4VeMWRiWWlMn9LvZtbhk+QSMFA4t2l2HvmTnJvXmKmb
cq1TZ2Ib7SXYoGhfmyaPbI6Y49uvbCqIcWfHMOK8Id2lsjw4A7VBkR99VPSpZEssgelpiL6RAgyg
KvOkujqufz0WbXpsbXd2Y61CPbPR7zjXyLVQzpFvxR9BvxdBCmiUYWyTeGum9WHozWOvxXjo/k3S
X09jsdYYUnpuBMIQFWUIISR8DD4tiosZEG0BjtaNbTebtCOEoiqIr7bFsuhuEMi2kxuehR881bJ9
agYIHN5Iy31s0nsAVLr7bLzp3FEcNSEggVhftZSmbTHsS/WhoxhIR+pa+E6tsclUckqJZC8ztCk2
wmFC3Zzu4nPWC5p1vbtjECjcyxgM25TRXhMCEUFqNbLUMWEARc2nnj/N8l2FCyYmNS6LjX8lS0TN
eI6rEQ7Y+BZHGc6d6dii4RADpsnm6E0vKgmWU0Y0Uk4iD3lesTUu9KJBlTzu6virwxXGyCYmUwKr
35aPcp0nGFX82RqXfwfAkGlHC+wr8Z/NMIRMUKhWBvK6YBPzg9KckFoa3RGIOkbipWUg7AJcr3Xj
2iO/zCHyy6Y1tCnGCoSOroFrGVlFTd5MVwLld1dkM3Me8UEzizWoG/0B9IRfTuxwCSBq+u6ua9j/
2oRzp3b6Gya3Lr1p1bTJFUllbXA0xbiXdXvHnzjlwxF55lFPRh4occmy5okGeGORUoezBtcopIiB
nHr4CXl008n2K6X2loz9XWt+B6m2vWu/gNe15XgzguTQFcHWIkerwdjbJOaxtKpnrYx+tYS4K2eW
99b90Xtxh+Kz7InpdfqvqM7uheC7Q12Kzb+X7bXXhnMvxDlzpnMYIzHmlGxCYvbYhHnObBM2x+8a
vlNLstGswddXCB8yUpCSMvmsq4JDhLXFQCQDBY28e5DBBlp0JHOddxPQxEqbJTmsZTdTj6ZkdXQC
dPbJhGAltPSDpFfM/ctexc9jqP8lpgn4K+7Otfc3iP7eSespt2xItN3SsaZtT/J3ZvdLTx8uOMxQ
RejQxkwLIR7lRceLTjubnQIq6BwJqK3ipc93unc08LPuO4oHnDzpp+kfgcuw3bJnCYwFGbP2iG4S
8Eq0N0OVd0JtYEKbxzQo762H+Sy1jEc+xt3BuEDd5zYt80fQTxU26u9BG3+GnmAUBIq7EuzckSvT
YyrvMT5M2vZfVc7lBiKdJCecrYylOvr+9OKqlOyGUT0RgIiwSbP+5aT6hg2OuJ4TNCsJ2DXZtwps
OUTSbODQ3K1qG1G9LKaCVY1lV/siepiEVHkI6wEPkNeittIIt9bk701Z7aoRci+0FSSfTREdDFra
NkH1hf4klazbZbqfQpt0ox5an7V1oFN4+qkjbco3cd/BIClYj6Cu4h3ayFrt8j5aTgVO+6Z60keM
41EI+CRY4CzZuWZ/dAJY+bq29EPnXQHlSvx0oXqeM7Jv9b7eVE5LZCYO4bqjC4uOioZtVPkerM5N
EODOl381uViSLYEM9bm02u3YYn1q9b2I3oaOL7eoxG1qh3c9rMn5oNWOwosuxHeJSDc7SN9HWQhE
uBxWZdLuZikAY/mWN425I9lrAOSH+NMJWK5b7Dui6hoU1b5T0/dEQgLP+NWznN3QclfOCDaHG9oq
llnXYVfCG48aRqTTqdb4vO3paIX6wQ6MQ+tC91DQ9SkQXLb7VvTRQ7tKYCylyFTCkRrbgfTTH9si
OpeR2vcgJweB5BY0AtZBvxhPA8PG0G625tiutQBak51vIggBaeOd6WrwZ+0CrTzP/7UDlNoVESnC
PSsOdbZb/9Kwk6+GaZVIjSHfsKujGo1Qs59YAUqmniUofCLj10CViCIVzqIBtZ8E4mpUgHUuYb5P
wrVvnolP5q+htYP/0LVXI6eNZs7SnMkCrcAeKfVdDOjzwJ2P3k9tvlVzG5l+5trG9R+F/uLaT3hr
RPg8KMEQGKCFf6yYf1fll2IcFcQdQ3YGW857UznLhOHBeA05x0JYk6XQFi6kDi8UcFZZYELKwgas
CxwU3hX/bOvtew72QH205nWG19s+MxR9b+Hy6rLXebIZeDePfsEErTHU166ZX5DFZLQkebWuwJ+5
nwGHbcPsnA07DXbYknMIy8RUTw3uMaqiZkTffiI9C08+ddAxJHgiAJxtlSCI43WtffBDyF4IX2X2
XHDxFPhtXWJ2m4XHJWnVHmLyYzo+ueWq1bcT7SyVb0PCtlW9xmLLx1Ene82/iOCzsv4ME3n5s2t9
ltbdMeldoffqKHfNu6F++L6nAcTrjxSsZeC+wXTDdzTVaMaOazWT5E45UMIyVEsQ/e3AtIzZvLNG
No4JRmdFHMfnAZWXHUIfZ1CQYWDQXNJY2oLcPx5wT/vntHAJ8aM0UDgaF9o61uyeVN0peUQOE6Q/
fhFGQJ7GOHZvvHSgIw2uMXnSkuec2bHsMIQofHE9yOZ69kc/asJGDQokLutynrUxFbanLxMQZsFE
jcgeixgfTX64MWI09kVpgMTJrxZfUThwLMfLMHdWCUE8Fes5R0vIqPZW/nUwWcjF3laNLWY8NOG8
uehKSVzgKWKfMzTZxvaTddTMztlq7TC/lh39wrhD+kEiGgtisjliHLym/wC1TOoDSNgMSHGwB5s8
MGH3IxMtUrMIHAI0sL17t17+himXos42DPKOxSjZDgaWTi+8/dFaIW5ric/KtyJ50owXP0rZUXym
0a9uPERLQ3H1hx3Zut464qiQzjmSH4UNHCj4tsarTC/4TlghUshPBVRi9TWj3Qwsbe1paK8ZO5iR
9dX//TadnEzfA/WvF68ZsL+JbqmDg5CUr1mA6/tBGZXKn0B/cwx4Ii8xR7W4tx1bmAZPv5PSIiE1
718d9+jyMYR+fXC0n6QhTvg1jJ8m2maCMibzhadDykOoPanpOYBNzQAlMT5jlg7B9Ahy7K9wqtnq
c9IsIsdecKEyM2fzrD0Ig0KMfg9T3E0alJDHwFJWIuzjcfQ+21xfT7HAw/VcoZOpkt+BdJZOcOiq
Pzu1Wfyx+h41jJwLzSKoihlpkTyjg29QvNjOR5Tw0qYAiCZ5Vgxl29/YhXCPtIN1JnYXxPRL1SRL
dnjr3PFuY5Ns5q9SG5armUHWiFVArTGP3mpZbO0ADeMA4Ut05MFCQo1RnyKMNVaTEa6YKmGWCbHx
YP8zspVXGDtPI3UQPe/gcKWKdjna/j5k2uT31mGIi5XDPrXQAJqRg+p4jCStfh1xBfcQca1oIAmE
/62ebfh7UeqnPuifBrZxic3Dgvk5JcFzCOMdPTPpRWQ5dZKV9T2IOC8n66ysYiuQb2g+qnlKDFeE
a6mna141mePZOq+olftyk0XOapIJwhfxXihYJ+VAcDjkO7kZe/scVHi18pANyCyAYCUTvARQLWSM
UI+xb4/6g/JgWQTRqinvdhiTykiqXYjmRq3DiS0fdmXfRmGHwDehgdZ1DdpgvDb4FaKBJ9z0D2V2
UTI7YoEGOVJqa2fyXvlHe+iehIriOXUWk44qwIALYkDEKmPY18RcQQqxLahwgBBSgEyTgR544ABG
HpmwMMp7Vm1YcIpkBbdoUcMFs+fRc1Muc0ocarOwOQ4kwERZf27UtEpReWQR5LuA7X8nln0zrvre
32tMgNDmCuBSFT9v6N2tAuFpJ+1Gji5QT1bspn5pmaVNfrryFhX5JZZvrTQ5rkaPfHW6bAdIJQ3O
yi767dhje0GR0Xhq3YGO1JG6KtdAvDThwjk5Dsp1dt85qLegkZuSSRAji1G+RCLap6Xc0pe0er50
W6LfNPdR195SZzBJnc4fgir4mkTbYar3oST/czFpR4eGzqGsilk+jsxAPMA/OrVkQHD6b88kyEJx
0s8W5T8tftMLpk7xsOzxxcYu+yGMip7CDtd9lTBpigtkWskOznQW+byijluExex3iWgL44dbElD8
oVjujzhF3fZitW8OW6Lc39XOLba/Le2jo+ePdaoZ8VTF9wjvLub8gy3itfkUBqcgj9kSTh2vqT4X
tvasomrHfCZfxSRRZ7U6za1hUUxLD7/OQEhKfjMBynTrJLp0IBUS9W4Mz5X4cpOT2f3a2XZQb7q2
jsxnSYJnton1a1V9p3I3j93HvN/pdHKmdoz6JQhzX7z6EIPLJ7uNVynJKqL8jtmZqQbBnfxsxXE2
HQXg0lGA6vIr61GE3zw2GjYqQ9+aJSfBomnzlecSuv4emvaiZ5QXs5vr7W999mZiYFpbabtXGr45
RUH56ukvtSYW/AfAe1gR9sby0CxhS7CfygwPYnpwBNkLqONoAx3ok5QkjsAhqNeEF5EUXhFhzBZs
/jFpinnCHVlPejQY88R7qxT6c7MjZ/1uetcxgrFPcdkA+8aByAYCKZbupD8tu3Fh1ruGI1SLbVbz
ap2wjezwGmnnWqDx65t9UJHCEsE2CAIGuHD3YUXmkDEqo1lW+PesgXWY85JxH9Zey/693ohs2gye
ueoHHW3qsC6K+q6ZHz7HtMvgFUy58vqF6UWov+qNV5rrzvGXpq/WorGWXSzXXVGiyf4wR9oSuDie
d67Vi2+E/ybvmuQuUn0XyuewrvAe6NLnUDXxPSTfTYvhLebls8obaupA0OpWT5gPsdTJJY+tK6Nh
fUx4w+dSA7sHGXu9R3AKKuISGSmbXHCTsOrJJqGxztC5pOG4SX2G9sF7htwpQlYRWG8GWmFUViXp
Z1OZb8fGA49ir4YYPhNqCzWR7zgOBLYjvsfsWpRkm5GoQU5vaiDayjCss7nKWcN7HI+dzmS6QYXy
N1CB9qQezedJBLd6YPeL/21es1fdyC382rAhyiRrFnta1aO/GIqa2D+MlLy4BrNFS8ZkwtZZoWgx
DkbCo0x5rS1Cg/+Bq45WdBOr1yJC/YaRg/Ku0Q5dB07op2BDlhsYb9I/o6H0Fu9T2xKeFCxRms0D
1WLdVe4/iw58Goiu09S2cKcVdxa5QMcGbrdD0mgRtMeqlwdZY7Ew2o0iOGNMQYdahWC5wR4mOXZx
SBJU23EJTBeQc+9IQVKmzvZo7HORnQy3viheOB1xFdHruXZ9TSzrc0zLUwEUbBIXS8CGcXk0/hkl
voj5orcTbT21XDM1o5JqOCd9uylacpUScQ688F524nV2HpkKkaMRqYNMeCj0AlsIEfXGeX4CRGRs
u1H/Ib/75OcBODO5rfSRB62B8eWAWVNnR0C9y8t9PznXyTr5Xvg1xfndZzCVavUb8zomzzkk/gak
hN/+gGwMm/qe5BYKCoBz/FRNjN/zYLBt2nPswVeKZl5AdQ6Ir05evBbIloduOXlJvWjlYouKo+G1
zWswJ1Qr/SMB2lJr1i4Z2ZGjiEJWhbkwHtd5UF+MsECkntQHHqBjJxx0JhZnGpJkW7wLhBizzUCr
3nWX3ZXdQ7qdDqKIdwxSUWAhWveqq3LoNW1usLGqThWNqIrIsnOSR2dViDMC86eW5doOgjcrsF99
0d98dnGe/kwAwC3hTRo1UFse87R/amM4nCuS5pGA1+8eTUNjMSVLnIM94gOL4o1e8arz6myL+XtA
2ZmJ59xDDCPGF08jzmUwaJsKlby5U7SRFpWxY/31Qb7Tk3IterWuev825O4rP/YeW8HZRBEVlIgF
e7SbWgKrLqXYd5z+4nnY9FpKeTZeT5WqOXVQ/QYYDqsC8iJS7tD8DmuSwypyg1ztWCRyLYsnGP5L
SR5EzMMWseesy/roQsWiU5+3ZsUtQD0+skUz2xIv8c2chusUYRXDzqdVqMhnvGlImDwCIobxUQLs
hBVlxw0nDHXKu+mBFI76fDzxzUeb+NCxOyeMN1lbrkZS5FubZm5y7zECCt2IwLnGJ3zUawlQ0cnu
aZBucJZrwfhoEClEobVG48qil1x5v3qeGOO3AdGXhnEcY+9kN0ziWqbE+cGfCAzvYZhCV3TAijoD
wh+TY7E0vyaaOYE5y+/1v0pPVqK3t1FnHsbYfEkCfW239q4o2HqS0QroH+XBOlXBs2iaMzqIvyC3
lmbY7Bq48W6/7vi6dUSow2hPmnBXohQJ0WZFpIvFRrKe7OYrbOS6d29I/JZdmZwrahuVH0cvY0HE
woOpLMzynYuVa7QDxqHpNe/IJij9l3HItCUFyaV3jsITRMYrwD+Cpo3ple60lMxkSaOLNof0LKP6
aci3xMjCkRx87ZxmQEJNBClfUg5bk+d3SnEaAt9QbI0l0bgxl302IXGZxLHsscW1OkJe+4AP+81u
3b/hzyXY1JDMo6wTm1EB/YIJ38KSl6p3buNs32zs33m6ZsT+wWC/UIbltZzco+7r51wfsWKOm2YA
xOWQjJ1311k8UNJV9doEEzq7ygy6XgaSypLa2nTqrSjqa9ADZcCcLbykWdOM/KsBBojAB1LoQmU0
1w1oAjF2B3DCrTstO0u+5RVWUJ/9TR7XC2YSKN+mlTxnGbJrSb0aYE7AtxJb6KKa4u6hVFMpagO0
hebD7qr1QOYBtxXrvshZxLLdd+ygYdiLMQZb4xF6josj9tiIt/6tLekiorZflul4HFgJkfj+WTbk
xNUHmaVb26uP5tDtEhM6MzPLzo6OVYg0syXMXZ7KAY/eUYTokzL2V71NQE6xazSovlw6mkL14zDH
b4wFeeopvr6cS5DMg4J1QdM2Z/81QbAYjd9tka6L0VuAkjOHZptO+TpGOzUqi6grCVvABDNhLLrK
Wet6ty7Ar+c2H3zKrsuvN7qF+CUflikE/nTY0EzualJ3G2b8DjHfNR05PsxjSTCVTldWYljI43cX
dGKNAQiMqfwoJRT3hxbldFJoIwSK5CBc8hGvVeIw/UuX/mycRPFX1g24hfeBbAZ/SfS8h1+vgVI7
ghmfq+6CwSbJUT2NqM1UwZ6JC7jqFHMSc5asIcIuP5sKVRbyLUVTa5LOmikcGwVsx4kxGJt5hcFW
0Byl5FdPIQ7qLlq/uSZcHZ0Lu/Fg3pRYB5GvIpKkZiAy5burjhmLbhl+jNFXPT26eUSUgjF0MPrA
8+PX/My0dplT5HJ14dLL2Tfma2li63QOOmsoVUnmMwzcdRt19rOhwq0mngyHpL5KNdC0KRBDU5Cy
0xrkPqdz2CARDXk74UPw6MCEBeur0Ipul9U4+jyFDMhugVg7sPaH/OFWMlxaJvV6+JZOzpcZNe8J
SJil0NXSnTD8NkbJz4+CD9OIKL0ycVEVGT+ujFGUSvgnvcarBXxkxIg5ast4ckogZ6lkWJMDmiv5
FfLYpgx0EWRnegyJJi3OomyuNSTIoFSIdtvMXTfNUfO5wgxrkAs3ReWpEajaTfNWJeFLFlrwUiYl
i3VG/IiZCGOrwJ14ZcGpJhB9yxgdZmRlEftiys7BFuHW4fIhDZViEsKvH8TELSKtGpzeZbQdL2vX
r4855kLDtUjuxMqsudZX2bugWgeCHP3kWbhkVmhx+w20b9klzjoWxkoamJUZMC0kDUKmkA04P043
w0GUOvIkzRRkB6Bt4W+NEB4X9S/WZjLppYcYVn00bnaJC+05tmxAOwE9f34M++YY2eU26QuqaAch
QT2NR4l/K0y6HW+sWEcpNY81XGXj3qPMh9Bh+B0ouujuheGTK9JVnOLVnxyTVr3RWZcgDsDzD2gS
IWCvIWcQkrC4YUaPEjygHPghgXJ3AZ5mQ+DYKBt5SmNwWA0oe53Ajd5gbG3YIarA+S9ZFrEydQEU
BAN3iI6o147kvmpZq4bF3RjsP9N5IpEDOKNmE/0TXCcd7njkvHXE2BoOdH9eeXRvjBQe0/A5pEQm
sEnON5kFGc0M+ZIE5bMZFdhQ7GFjJTxcZt0fNLczN152UE2UHtLW30iXMXLq0mMFid5vhzQ4lgXo
FaV8ZONLyb25GAI4n5EOFD9LCASbkmQtxhDQhzIBv/vdqqnwKUom1QtztNpNxVNUzolHdvUVtG68
CsJp1qCn29ie6TXQHwdjmpbjhEfTmVVO5HKJVvXrJtOGlSyGn75MvxuDSA5H1LToTPENxvR69FKR
+r1LJkkgV2L++mApS4dldeuzszXrdK+XiMRc5oelLE8iLlmqt9BwVQygK3YbaGE4KSQLgYX5Sgn9
EzQ5DpZ4Qt4gPrMeiXZfLKOM2VsV2N91UfSrCiSkbvM2tfC1ekglYiJzMSWeok4TA+5NjHbUY//u
RO+4k58ntzUwqqf0TwSh6RNr7lH47zZCgHwKvqsURWtsklQXId720vRRdJGzNZV/zHIWaQ7wrHIE
vFi5ztZnxbLsMho607LuOoQ5dn0bQbZo4QLWZ4w2bYtG/0W5MSXP5YRwaAzALw5qMqmHp7PsmenU
XY+7VlALESmUqk87gdHa+8+dATM3ZL0pckSWnQhWQ0ioh8ZzbzXOV2R0h6giiSCbbKIUMU4Y5V/v
+3+jYB4wUBeoAvFcGdOWohzIAgUr2T3XtFpLV0eO7+kfPtOeYUDSExnG0hpnNbWBcVmZ3r40wZ0L
zX334OZ1EGlq6x5LmgnT9n85a1IuLAYV9c3GayK68UeYpQbahHhBqFmGCyqCCyzx9YmNSEJN4r30
NU9GNnxEDjbjaCIXVljuKS+eY8ZTTtQJJN98HJbL+E/b5FTF/6TrLMw8AMSvEy2sVYSsCS3zjwE2
NROinJxZbFOesvJJ+kfnlSsbmJWfajRsaKfbwKCyyRu8t12BpqIuqRZuXpwfXAvQdU0MdxQrUDYd
6lk/d9Ei9eshs1hojhHgick8DhK6hVGEF9t6VyY4AN8HOerPum5JbASEhAgUtbB4N0oIGK473Bqz
OJqWoS/LiTBTtlu1C8XGYAUsafqTpHxjTXtJZQ4U2Nd2Bkhtr7UOOe84Jyczpzrx7x1fHpifUFk1
EweHXZfLyV0OPhW8o7E/y9TJ0KyJSJWn8v93orSilVGZ+7hlblRXhKW1DSIPW7uWyOoSyi7mp3gW
2hR710Bv40q7RQ96K5kxJIhnsLC1BL3YeA/7Eu/7XAnFjf3q1Yg7vW4nggLfKfL3KmDqJarmlgjM
PrVBsZJWE0wmcD2IroSVv1thwBZtCDDVxYo2qoL6RejQODU7U9XmMtM42Utcdfbok4jN6EXLkN70
8iOqESkOesaq3rZKNCCnbiIQxJAeY3kN4hwS5KDDhahD657fR0Lolw4qsNqpbjV6HzhLbJYsL39k
fsUWzGRAF14rV/9lOXCXVUXAorcm2hfxvten6EFx0TkOp7srUA76brBVbHLymhyyOCXaQVXtnucS
s2KIIa2eiTqDAQUDLuAYZaibO08uUQC8JHpzFI0NtohIEM7qvYX4l2btkfGYsh2LF6Ei66Oo9Wql
68QMN+rH7kgtGI2Sng8cL9u3clExLy41e8sTx6Zs4KvuD2DIO/b+SRSwdsDQZOTaKo9d/n9LoOFD
91aOxBl51TeyWiarNRzHGFJumMevncGUVnPwGNr0T27gI+llNtTx+DCjuVlJliw7zK8U4Pmi7zEW
eVEbsI0QdzCiuav0hV15CQHFzBUzsmlRLKKkjhjUl0ZBvKXwAEhM3QqP4ein+rJpf+zMpwi0uofN
KVXWcGxa9jx2Zd0zRP6dmQEqHztnNTY5LAT5FAzuHDA+QRvo2FYnSDbCWn9EJpWRJfoYITTKvBZF
LXX3tDKy5oFxLrYiqA9O8GQWtcVBhnwpDt2D07L99VmNtVNcLfiSYsruzpHOSNuwbXzbhg1mK9kT
w4DZkIVWp9WnwbB//In9Q2f/amOts28dmP4njMksx94WyS7tIcg39XehIVCZvJmxT6fS6g/ErxN7
QNtLNpoj3ygYoMYpvolWSliupl5EPHoM95AzjYV3VtVTopdzBghgqLDFN9R3w3MBe8CK2XTjIid2
yIimxW1q4gTPp4+N0EJGa6vwxZZmsHVMZpaq85xNVCcstTo8EF5p7Xyu1KMGNS5Jo3czs69jpRN3
Xf6ENVemFhv8O5ovlRc237QJ6oh6KTIxHqvsGuQ+n4bOnKYdYKu5EqIULWsX5JirjICITGwSumIh
MmWKeSAozCEPiPWFKyDGkuOA2Ew5MWCL60NvWC+1nwLisfD2qkzP5lqR7w0b+KitC/yLA570Mf9w
ozmEMWXPYOChgLjLOF0PbqZRvLF3GR3KOS2Cw9NVNgNF/ymRpo9rQDwbPvPOMh7OYSeJlfFNa9X1
8SmuGsZWUl2MeMCLRd0VKPYOSVUDz2hbgmCYTxf6B1kUapE7RsFzOeCq6qsfzIuoYyesRrpvrmI3
bPZ+4jwVTfOZ/0fdmTXHjZzp+q906PqgBwkgsUyMfVEF1MJ9lSjdIEiKwr4n1l9/HrQ9NkXxNO2Z
qxPhaDe7ikwggcz8lncZMiptoPf2HbCGobfJyib7ynGAEI9VBS2KNMTLXbEPeyI4nWpbzaZuVXj4
qjRaaxsa5qvKXY9RhO8mL/ks+/i7Y6p5p7dnSwZFqCdQ3tg0mMlwEJpSkhVJMaDoSSZbda4t9eWk
ObBbzcz1jRRDthB1kY4MMQ0LakQjpCazo8KQeWBw5xPbVDj2CI96i6tfZjoBvBmht1qSQLc56EjI
gWFS0tqL+gNuOH5maii5CPLe3sBWeUy3NTDtrZjMp8nsaZNCNPAW0kwtNYO6G06Qa380Yg+idUsL
Kis96sMcKFCHLJP0U61QuBbvASuqdcQD7bvQAt+dxO7G7VwogfVS+IYWlM78MMRPWlN8LbXmq0op
FoQeTJYq6R7cOILcpnj8UWfdC3mXlqh7o/aKXaDDfjSqQGTGj4XQlWXMiZBq7TbG7VRNaBhmyvSA
0hT7PKkORdehdAjLAOpnpcGB0z2xm/GShvK46WLUN8LzemzRbUWbc/18rAgTgRli2nE2rsZ4yqJS
ngHM85GWDj3UfLtaO6Yr0iJesclxCFtHrvH1QlW5Xgnufdd9w3L92QHDpC/uqRhyf+xlC16NYITy
it8PWFi6FRHyPIrbKaJBjos7tYNnS7oCcS2urvCe7GLClnDGlDJOgABRkEQXA2vbZA15qSPSZMJ3
wBGXnWt+A0n5VC/Nra33u5T60jYfrzVzWNGRHdKA1ZdyQsIgpq/VRQuwgXzNAycI0qbAr1uhmZKo
fY9wA+iSbkRuskhhktjjzovQ8pgTDdvwngasg9RSb5zh5DYiUdmkpH7xQAptxLSLu1ShtiaAmlhH
I60dmChlEZQa0+uk8Joz1zoIjVNkHI0J99no4PYugGvdhCflurulhhkH6OthKsqnuKLetLQ0SYBM
fnGrDsqZtdemFLNP16PlQc0xKcPDH99TSRRg83xTFfqdGRl3dDCeIaif9pLI2jBJC4vyjyzpEMcl
00wvclj93Q00KvX0R9Tbl11zm1IoQKCGl2xehodGW15KE1SMDkUxzO6nkdzHatV9ZcLoLgnLuoVe
UHZtNBbugPm3CmdHt6l8b0EToKRC0BcSTIkn9wpF2YK/vrHXkU0NdSid02SmG4I5xkKxaFVayTK/
Fhr5rTHuXQ2bAdOEgpd6YA50nd2K36Je9dTF1nMBmjVJ4oe48FCuvZUjPE7Lzm3fk8DuqgT2ZA3M
kIOL5i/NTraCtncjv4m7bzb0sjKGP9yYwDJje3gea+2+89J4X33pw3TCe+0MLsCjHS+kmB0iLQ1t
g7iiBBXFI5qKXvaCi4exomaMhNyHGvpnctZDBgASiFNmEf5t+x5qJwIap9YwRAECr8gCORYG8XqF
c+8ZdMKXQcXXiaWfqKyH3E0AU0nUCoy+s2AiAxrKJi8KCpujJQ6UjeulAxmhDr1D45G41KNbBFJy
cDvrK6XkHbzdSyMcO78YeGaeq+7NAQDZ4jzrmjTobqE4zl4l528qgksqoettI8WQnD45UlDFhZmR
XM69KE6bUT0U3n0RWSdZWW5zcGqznXLaTTllQEjhFT3QvKzmYGnIxPOp/tG3zoOIDm1oXnFFp1kE
QXGyAbahUEz9OtlV80To0VOiGTPxYuJGGir6e4tXnSTevFYhkUPTBudgOoCjshHV9IVgsDejyXdC
gmRzINiOo5B+1OQ36Jpajv3QjhZqqqZV+ZxIE+19gz4mRxd9Pfbcbpi3JpdEfTiKAqzo76ROEZNe
532Emg9WKDN9jhXJJ/MH5VIcaadqpD/dettiSHjj1az5DTn7UosQ+ML43dDY69qIZGha5oNdI/nY
OrxtfU3mb9m0OPv4VObEHlPiNptIz2vufo3AxK6Otc+6RxxYxjWpjDAPSo6rSgeojhB7Gloz6ZbK
MsxlUf1YWsAcRSFI5mV3Z2fAiQAMHKrJPPfY1GFMMjNNyMzZZg7VrwgW7FuQEB1R6KxdCuc5Mj4F
FdGmSdx9jQbmVMOcyuVuQs3BjPWr0gIoXocaekkTZpW9QielRku21um9KDkHU4tbLLGgSMrAiesQ
YOG3vLtfJGF/lpkw5gxED0woq7BBWWuSHmpZIKrfoaJRthWABdZ0bVUnYsLkWUVgj7TOOZJa+1HB
65hb1ELGFL2iOKJiNCq6RZTi4ESskm+RC4CxnMfPruE4JzXJvpNSn6ZEni4gXW2o9F1fpufdoN0o
9rF9NjWPZkO7TTj8XWn31elEO79LTZ6XXhGxivk2cqrq6E3OadNXK8D6sqx05yShgbmVlTidY/aq
Oo7aA/HhQWvxhI5Kirx6qJEq4AKVR6jTytlydkvH9mXm01dPB9tqO0288SrXpYAPDQ3gbyBTlkdi
oHZc9Wh3jLyZtLz0S/QOUn8qIZy1HhYW1fh9qQn1VNhc9Rqkpoy2ZuXi9VhhN1Nm4PGSXnUnVi+v
3XmobkvAaDTxe1pYF+Q6KOvryCGHMSwPtWfHnwO9xFRsqb9S2yLMMl1qNoTo8wLNU8/hM3LgY13Y
bkDc8ETrW8pQLvms+1WG4kLO/FYsBYly62wrQApb6DMHSpIwWndDjGnGpDc9sBKKRUs9geOSuFpm
JOhTHB8MaSPQJ/SvXWxqIAv6kyVsX8oVu5AenZRMs8yR+nWSVahzJEoyN2FlEM3MIaoE9RCErEoz
O2Y2P7sGWuJocrQBeH72L7xEm8z6IkBq9hrLTE/kTL+2/0E9ZwHDhewjW20JKNorzhTeuu4odkVd
HVRhfl+qBVvAgh3e04Ioc270AhcXa1qlGmP9eVQIJVWjeT4K4L6ifAmjetxOE/rIJqRDA6FHKRIa
PzNg2JiMuBFVjtdtva+lCzQ262h6lslpjgwIMsowamrHuZOyavaZNfnolESHjggZwIj3I2OlBUv0
1Uzb8hAN2XrJpMmkWtd1ZNIaHa10XykTf3AMHoB2aYbfxQU+taZWHEwbsFujpnxbI8DmUjbG2ZdQ
eXafIVaVg0A1x82feauQCFsG9v5y2c6Rhfi8hAQXke2JcQRx3xUs+o7Npe1A8LOysQIa4HtMJMya
nEDakqygYQ3GLSyQ7siopmzclhjGLGcMAeKsg/Zd78JMfdN7cqNkiD8v8dAeEmy5JLWTzqFIm4T1
eQGPLm6AyUYLsIJ5nsft2OCYk2l3+UT1xu0a88DZQz9QlEGEdXhbpMt5YglY89Fygt5LAJsCX9TS
e07dz1ODArWtg92oo+wqSoa7YnZRsaoM2i+geUuHfWkpV3hmXjzWoj0fEjoyouC1aYwUOZTyOs7B
tBveSqWPzXtlp/vJnD/3pf1cCPKlMAORaU307NFi6jGrGVNeTHogxYJsnaSZGwMZAP30Qw9RSi9M
HFgcIB2eN61Uuz7xUxp1+8j7ypaptoLUCyoNxam+zLae236VE+e3KdnqO2E/xEoXp40DHs/oQMwn
xiNn1W6yEPCUFhoCWVyDpQIyl2vx1yYi8sqGnel2lV95/iiBT9qksVVLoI05rstJ5o3Y38Sob0WI
K2ot/YLYRbx9PVtgxOws2vg4oZ4meT8fFrKwLd8+yhIQZsF+graH/AEMMR8QYhlLkOCTAr883zd2
2O9T1urG7ZtjJkNqgR7ZL2zJq9Kx70Vuq0AuGT3H2AriCN2YXsN81QG4rqIlDTz0OaY4RP7Rtuju
Rf1NloNChYIxVTOqmM73yaQE23nVrpWQNuYovJtiidNSzkFj9fFLbXSSeqV2MkYhNvQpBBlsDeM2
5LSeKX5kE9abBpE1avWkcm1P2dG7MQrS0lDlzH4M0mew52bfTGeh54yc6DoS+JaLEVvhBn2zdvHa
PNzPC4WzuYRT4WZFcwj1YKjm89mD01eV1tE2+vGI0MnloH9WS4kL+lACxK84QCBjUQJwqh1SQbJm
RbUYdXaYUyF58DwhYNvkzQ8ajGlgRtpBjgYawB61VfIh60DuADObYnGSyGunQ3mhhgQAvx485XwZ
W419AopyOC5z+5KC+kDLNNf8eSS3i8U9FdgWhKViRyAWHpTEy1D3wznB8cKOg3pU4NfxITY1J+Q7
+dVSqWGXgOx2EG5SHvMJeAxLi7EMzFh8KeK6DOg6ao7tYeTX3UxYrHUozOCKgTO2Awp1ydVLQtRz
IpzhWsOlw29z7yELw6eoa9MzU+EVETlxeEy0GgUUgHK5hSEafDpQfBU7fGxQ+7RFtFvyitLQQILe
5c9gF5AnNQzkG6ypOdiu9z0b7WPKcmRf6i5HvGp6PUfOUwNHT4vD8XvvtLAYw3DlaeyiaiLnxKTD
6CB6pOnIvy2tFsRFdufOBmL1M5LUVfzcDsD6ymxAdozVnuvSQ0R8OtrtaWyN0dW0wM5eiGYB4uWc
U/gERRn95ggmTFGVl9aoF/4UU7gM4QOctJOCP8gJZlDJgso3I5oAem1EI2HvDIh6q9o6OO5Q+BIE
V26h/2AYIaJDJUVqahO2g0qrXbeQSmmIwojKvtqCIMLqjdG3nW7amUX10D4ni7ePTDgsHSzdYaiD
Yr5ZvCQJXIDlvsFsuhmaClGCX1xUJv5SA1/iQH5k3T9iHJYRVU8vs2Xh36TBD1roL3tCq89ijSBV
QxEiowGUGctF2Tq+em5zae6k3d1ZaXm2wO9celrr0JnoD+IsZj0JaKKB22WocmvTzbycux35YtUs
iN/lgJkm8NYCAcYqEuatR1ZvxZg6yFSeZT0JZmKN50pDEddcIdmzBEZNWqnweCZW7IG0UcJ0jO2q
G6IZ34u1sg1RD5md/CmFDQ7YATk6Dv4VeQxSNAab6SmqMGUK/KqzTftAphF7sLu8rllO2OUPqUNL
lfooFTFZXneGed4sJuHnCBJjzWFyEJhQ5Ejlq8ZY/BgtVUtMV3CvvlrSqdgDY7jlskb5rgUzOKLt
7jExVTcci1DMrOmrvAfyvmgQaFRooZsaAlNXiJmuMDE9bUPEAqddk9kKAGl8AsYVOeewoqAuXFgD
Y4vcOwhuL8KsxwLy3ofMWyGyEqZ8i2ZoKpBeREkwk2wPIOYwo0mqbpe2bB/j0lGZcAu2i5D+Jzy7
ndmCn2oaKp4qJhBFmxbgJ2l0PY34B4ISc0Qb7eda3WcNCk3QPQe/aPm3sTPuW/omcdeVweCUFxqC
cX6bBg0QNR9YdQLYguMo8YruTI93+A9HZwPq0uxcLYjGHpW0ltKOluzriN3Hs4vxkMbq0hoctqnS
Bjlpu3dhVABiV5RG+gbZlrmdzjLDWQ62TnMXJrK2+fTbf/z1v/7jefrP6KW6qnIajWX31//i52fI
hG0SATv8+ce/3lUF//vjd/7xnTdfOU+e26qrfqg//db+pbp4LF66t19ar+Yff5nR/351/qN6/OmH
gJNEzdf9C/JVL12fqz+ugvtYv/mvfvjbyx9/5W6uX/7y6XnNLta/FiVV+envHx2//+WTMMQfE/W3
eVr//t8/XG/gL5+O7WPzy9dfHjv1l0+W+7ttmFJ4rkeDUvdM99Nv48v6ien+jpSfbem2a+t8Q9qf
fuOwUzEfOb9DArf5wNKFaYNR/fRbV/XrR4b3u06MzOYt2WkcxzE//fdt//T4/vk4fyt7AG5Jqbr1
Pj79Vv/tKa+35eiSaibAB9PQXaCd/Dk+f368Scpo/fb/yVCi9fJyQQQTTXoQgbvVnZia4w6f7AML
0AED9mpm/n4Jr4e0PhiR+Xg9ol4NSrk9IyInHRk0LHC2/PMRxHrRb2/KkK4nDPp/0mWKfhoib2iq
Rdmrm5qAevb76h6K69bc0yT2KVXvhYYQ9Ad3J+R7Y9vScS3DdAwe+M9jm9hVlg3VOiaUdCpANHxC
i9dAzhqzEubUQ+0MTT2m9qOhAea8HVvYlkH510YLRnc9U/95bEf1Mg/pgALuMYviphB14n0162kA
SN4gIUYo7nmhClGDmothFeLWXfBCtME7E2SXWeaNpaM5qH91wQBhFGR6aJfYeWoBrsLrL34akinJ
v495CnnfLd0S0Qkwi6FP5QQhGE00sKsdBSsItbqZNjXWioSHhzaZ7Rm/nWhV2DMjPVxpKm427sYq
H9m7sywDLaN1lQOt1BAFW2CaQiU90BU3ONiXLHEQfINW3XmrjmROf0gC66D+4ApkFuKhyIEqoQhk
6FolTwoXplw9WROY1jDuMO9tFB4RcVfMx2ycOYkWk1bXtnYJcoD46xWCdY0xPXiaV2QXCbkGThi2
M9TbViYwpmzPGijMd1abgbNpJlwnBz+ZEFW6XqRYipM+7BBH9twQzjswEhecjhhqgNtFTVM+zpsk
qK1GFndpN5WPsZZBBsvbUpuPurQzeQpM2BN3kb6EbqCkBzFApgP+iP28NN3WSyboB5M7z59Nbaa4
4XX1fJt6HpLdqaO05EpApW4BEK4O4AN4Igk9hcmTPm20dmUE5uixjPT0YZwOGpVxBUo7utNs1Qk/
nBKcvHW9Rk6iQnMVnog+EIxX7B04V8TA59EUjegeJQLYmwdf0ts3S4nablRqMDPqaurUGlkM5TGr
FwvLo9BtCwwxcms3FtNJW6epExRWIb7QiWnpPOhq9UHI+xy/3m6Yht2QaVTgwyyHGuc5HiK57VLN
2sZcQCJ9gbtQoXi/qJQoYR7AKVhQZkC4pIl9ES5WagUdnVTQeaK00QdvZ10EuiWM1USoyodLs5aU
pCLqGmI/zX1UQp4rjGanGfhlrUAeC1y0s+CIl5dmX+9z0J84RUVaNAV11Y/NIbI9oqauk25FgCJx
4KjLHhxLpCU2XJE+Q60PyciCg5m9mDa3WqxgtuiuQQ4Nb2cjqaOXttPi9PNUe3XrS0tSMkeyI5f+
XLtpdBKxyrTrXlbGDz2lLL/tXZeCehLyxtPKjcaI2ke2dhtsUISAOiN4htKgIYVJhAhFICypxYei
7QzeNyfHXHrILTp64NbgklJqgmFL11NVF4U9u7eC66BfHdL73A1mgXyBdPj7eD430MN6Y+jUuUUF
8bOcqmoKei2OOy4V+gk+PBmg0EHE8YMI9Xy8Gni6wF4mQ18sbJfH4luMAxvIAsejCORKJG13YbTo
7rWZek65A2eCIn27lOBSvDIhJgzJ7SYUQ6Dsn0cWCINDi9gYYP7SxGMgV5aN/1oyye8GBRVE4p2c
mHeRyORaM1wPKi4a3kvWmLuADkaEcb/nrevhJd8p1/7eJKJ00dsae2cP8gIpADGxefmtXmaw4bls
KFSIGCC7E5fpfWM1cX2oiZcAFKahWpuBJjpwWxyRy8dGlQOYvcoqQY8cu8lrlBPIwYSsB1EINZsF
wLS4QQSVBHAppdCothXNHH2GQ7SgxBLKttYS4sjUDh8mO3GcRzUkM5XeYa6kaWwxxBZYhNSA65bp
2hZViswX8a3KqVuVAoK12861oByieHqoQJi8jUOQNUlRnBDaUQja5AbUsZWYOxbZdRqbMDPNhFzj
ayJcpc3nWkd7AZ4RrIEKiudg07LfjZPFwXiK6kyt10BsrWbKzqpqxuwUsgJUqAimsJsMGo2qhCq/
vptyQ6dTUltiDhFI+fcjzn8tnLysX8pb1b68qPPH+v+HmNIk4CP4/n/ElKf9+Jion6LK9Rf+EVUS
q7E/SFtIw7T+GVVa9u9SGgSGgu3DErp4FVXqvwudde4ZlqtbtusQu/x3VOn+Lg3LJFayiFA923L/
naiSId7EXzYtZeHRImUo011jpFdBpRg8mmM9gLGkSSjF4qrSXa36yQOtildT8k4wKQjDfxmK08CT
QOm4W/dNuCU83QzdmcLK6jSL+kMM7GuSOB1L+Cb0XdKFYiMpsEmYk4jHD0ZfA8mfA02H5plBV0W3
mTjrzY1meds3lCNbXwdWd4bF3B6s9RYtW3aR8W7YZzs3+B8M6dHFkSQIntDfxpcu5XdosGzD1DN3
BTboW+AeKDitpi/4xZzVe+ejcPqXsBLJ5FdDijdh5cyhNKaCIS3K94ERJCc0rVDQ9hEx2eQBN3kj
7z64zY/GXJ/7q1eo7UAgCMmY+bES58YjEn0416igP3btebSFDO6HH4TuHw25pkqvhnQtfYyTNOl8
INzQXtWhztLPH9zWey8MC4zj2TH5h1g/fzUGuKcaoDGdAAnp7cbCHWx4Aru6d/Z48G7oTfl/PqCx
Ppu3b6jHGrSBzRvkQ2/eUBWZNjwN5rEqLyIoKthqtkd/NbXCm29ztO5wozZpulcXHjXrAF/43UfX
sC7BN5fAKmHjsSwuxDTeLNGkcZNWt5TyQ4zX1gC0Gs9nhBVCQrnIMwCCPaRQW//8xt9JbEGjkSUD
C0bWSf8jR3w103leQw4IS0xVz5YdHcgDnrp+ccSIZoOh8Uej/brj/Tzam6R2WSbHNPOq88PzyYdl
eeKcQpPe5JtNc9ZhKLYBjvXBmO+8ro5LAUFKE/OEPwoUr18lQyWmDkmIJ0siZ4EZbKPjB3P4zhBE
+yaHgpAOJYe3i7D2nHByaPzBt9IurS2LcIf1buzXwXLiXUNqOKT7D8ZcX8g3b8tPY75ZhbTIIdTX
PStkkzxOWGrBZl8df9DMf44P+gaiy+oR/sGo5gejrp+/eluIfDwaNdxpfJwelh3dxz0mmhsHaKZf
+HHgfjDgrxUK8tVXM7vO/KvxxOi1QE65S2GCbVrEsFcT1uBLiIPhkZ7j5f/y/t5sAyN9EvCY3B9N
sr/f3+qTsurebtX2X1gQ62P6s8e4LphXN1gPQoWzyYDgi/NjdDAP2vaP8db5BH30wXy+t9x/mtA3
dSwllp6GMRO6evdt22OJDwwayTAr/OpfGO+9t5TOseFRoye4td6sDKci7YXG2Ptt3V9YQGtU6KLD
O32wAs333hPKfFBR2cE8Ipyfp9FoKjdu7Bj5ojwniMnFuVpGjL46lWF04iLancZgYRZCwaNjIEaM
NyTmM1EvfECfT8qzoCr24jIHwrzM0VmPxCsglL2TIedY2MeqmdGyS4fxVuTzSecuuwqIz0YYKYZC
dotovRkVyJQAjik7GuNJjcxFCd/NN0KIFFpeTrtK0EtOCjNHpdn44MV9b55dyp06Wx0HsP7m/rMM
2cFq8BRED3RDrB51VKW+qLmsPgok35lpz3AtdjnbpENsvlkh1lBMWeboa5DTN1s9oKQzHusvxqW+
q3YzYj67/CS+WcuGzeGDxfnOWvlp6DdrReSj6TSt4PD4NvjRQRzs74A4AjQl/fHwUQD5zp5OKZr4
Q3jkCPzfz2/UpHQbBTuLczEt6A0h4A51489v6J3D8Kch1vt9tfZLp4C0usbkmQtHDsFnfGQjO4iw
/vzzgcR6rL7ZZTyP5cfS8FzbeLs8TFkl2AQhfAQ3JYhNAAjb1t636I+tm/ceDJEb1NfxN4+Ge802
FwYfXMB7j+71Bby51czKaXi6XACdczw1dx0JQAJQc0OvZwuN1P9gvPem9vV4b84pYDQrKoXx8rPV
aTi0OZGzLWK+m+RK94FA7dNr4GUf7K5rnvnrPJNPuialB6KpN4vDlUtIudRhN9/KZwPN+Zs0RbML
S5eNjiCcPwRrfG6htvHN29s760AUeYQAvhO7LqAkEsSUMzfa1+EFptj0Gbukbbv/MHR492FIVxee
XAPst72MOSubOdE9KlQntPSAvHLmdGSDu3/tzFlbQO/Myj/HexP0NUBc8ggolm/e2shEbMxd8wjZ
tQjEoT1o50swXFu74Uf3PATr66D58oPX4Z3Imsz3nxfwJrIWZV4bGMyse9Z0Vu6GQ7+rL4xD99EG
9e6NUhOg2k/aCfH+5wVdCCAuWQ+1e8057W2zX2V8tusOpR+maf/BO/7eDuXZGHM4luH8rUrxevsw
FzgriQtHrAvGwMboFiO+Nshx3wMStEOKHgkDte8/uMlfR3V1XVrGWjrhZH+7L2IylGYlODq/Xa4M
YPnR4n2win7drFzdIAMjJyFs0L03TyuJBfLC4Bzg5xpYM6CfK1E7hTojxKHEOkIvrI+2p18PtddD
Ui34+cHpuQXYqmNItcuP9om1rVkUyJMeWB77daUWu/gE7Obuzx/hu3fqibUHxXOks//zsCIv68W1
a+SfhHnSNXNO9ol8t5LyPjEQpyqbgPr/R+/NezcrDZeeFMe37so3J1sF0KQJazap2p92lKDxU0UB
+hSbQFpvYI53BLp+5H+0On5dhK4uJZUzWo0mxew3WzLGTNOwNJx2csTvqcUtxQRGAO0uELgiewrG
mxeHWHlYt//+LNv0lj1LsFAM/c3Z02e2MTkRQPbY7KyD5uafwzSE6GrfGCr+yjMwod5pH2w5hv3r
WeByDBhUEtc3mSr9zw/XjJ0REFGK+rSS/dGzoua+XywPg45kAIJRmX36RbSN+zT2szwBRxh+A7M6
+mJe8DEzegOXMVkeETdGQ4KQqz3JQ3nfT/ld5A43qFTetllNx1C/Ji7O0QfIT+Aj7jwL+qzr6N6t
oCl1ivBwFWFvKmOoaZmjXdI2ABNq23kwUvvz5yGOviIiBtO0re4nx2t9e7E7EBp2sSlcJNGcRtAU
jjwXfhSGRLmJCVbicHxPK/5Hzje5hc6D0SUnSqEMPStjCNIkqvxaQgEbLWiSKUoF+jA8gx670BKB
IVpX7rTOw5BuvNIirKCsAv3UpLqiBILBUKGLHXOb7yxnvDWE2iWafsZz3LiN6aftdIB/dmuHJuZq
iCSMxk0v9Ju0QzAUL8CTtqCW6VnjRVou3+IO6d2m/QqT+q6MzaBQzJ9Cmc9wGsTMgDAPPZD7cLU6
sPrw6Lb5974zripwO5woV1FTfDecNkF9SvPjDAQ7ZkFx9gcjHnhrt8DsGGA3Z0hnl1N3GOLiYram
87wqzk204JEMOrM6xMCAL4Zz89RoihSifyjd4llU1M/0Cgr4chKl2Yi0SH+tD/LGmLydymwNuZtc
D9LIfUGjHEr51PppBgkA8GWQK6Do9QIWV3umhVPsF+heI9oMjgLqZSA4aqcRwrNYQWzqFnnCKE6f
4lFHYVesaB6drllnWXfaapQ1m/29GiA7LZi7KRvOYmJHftzAF48r6Ey5fpvAodxUsTxiTH3WLVh2
yji8ypT1RYMXC88LdLo+FRB96gdpolWT1WhFIHG/yXWYecKMwFfR7eLNckyULZFUGqd2gIo3fskm
ae4FVPttTg+la/v1HUBeCh8Wb0qwK8Ssu4luZFvi5BCBvuW/4u3onTeVQITPAHbc4doQlg5esxqk
GujuQDfSHcZ19ymMvk1XVGCvdTDiDRoicKBQhVypFVb8pVPGo2UrF8c4TPoy7yJudJTIzOYuSpMv
yuzQNU0hkuqtarHd7GG1SvlgwGFHkddy0YmlMjGAxN4YBWwW+qHRFvI5mhB9f5Kq+kmICrXoaTW4
S+HTa0mT7qOSSZhyBIZU5B2Y8nZPI9aBPTbcD011GqfoqjTpMARa1NeAzublaKhV639lv3iqLHzS
1QSbYBT0J71o0ecdzgbcO/o4P49qcasSzMu4hPMslpA4wiQ8OiMvaTF7XQHDBXi4IyArd7KekVCx
qotonMMd2FKc16y+vvrzTdj2fgmOaMBw4hCV65w+4m15c84cJI5ajjWRDqhloCQ/4TYIsdnjaO97
17x3rK64zfLkdvbU12kpv8Uj+0weZk8VmjABCIEjcLqn1IRxT0Zxko3VlVnZ495RxllDV9G3J7S4
bfNoM5cXMJDDQPTONfF6chAuErI6Ec0mq0O6usV3muR3sxn258i+3k+euKJncDXM2TltwBxudnkQ
vR1MeTz6qVM+x26cfkkdlHfCjq6ioTrHh78dnylLwIatMdpcpQoSB70ZfTosIGmxbuzjy3m2Yac1
bbXv2qnYeYtCFqUWxi6d5D7rbWz5dHxuOyWxiS+a4UsLPRWXiLmofzStOnhV/p3cHgptiZXWlJ8u
Rh1YaJ3x5gWyEN+yBl5gXRyEk180NcrRpjM+do7zTcUET024C3v3GjsJByk9UIpuaT0h/nQL/lYF
ywBB1BrtA0oifp30V1aTpTliQR3KemHhIPtZPKQSS8BwuqxUcxqv3jUpcsDoP0ZWexqyUVj4pQg0
dLwl22PkgQdQdaGwKHckfthj9SBtNNLQvcKzrzuZqIIYCzy4QaX4KowAtCUq9c0BhMJzY7DhtSaw
lw4RpgSdMTxiR3CIRhwhfEYgmOCaW3c1DpkY08EWlvoXzjaCCrzn5+sUtzWhtf6UPBpgXHsdOR8s
E6Tsz+LoKUbxBfO/1Vl1oQtu3xTWdJuwoS/Sw/ZhQir+zG3Ti1BzJx8K31nSjfsOJ0ZMYxJ6uZDc
+oMqvTtjkaerGdZQdzdRjIdF9yMCcOPQrq+AzqTYmsNu3uQzUio5zGIXTug89tgMn9i4Yzn59CUk
uK3Adg/OMxyxPUTOzYSVCJrrmxgZnKgj9gsRAJWYBXSXKYIOXYEmFRIIGx2PTB0DiJVKAMIqKKY6
qD0QrJ3cwx8Dy3mbj4iT9HfSCoNywascdWqUtzZhJDaDAABcpr7e2GeDcaijO6ddCSy4up6WUUh7
fhr5RnXOF89tEEimI8DTw4yqHgrYMjb7WxdjZ1AnJ9ZinDqY+HqI+6KeKPGB1TRslmac3eofqYZR
9lJvEbXdaQ1SJTi1hSAXctTGRHcup5jTizVTtOchQo6iyE5CPdrK8Ile/gk6WhupXbbFC3GQn9Gz
THRsNsoIEmj/OamRdYVdkECw6Gs3WPeE1asVWkWghXhCVOj46it6uwb1cG+a2UufwLNF9CymD9CE
373WOTeQmfampx66bQtOpLHgr8xUB+rPVd0FUmP7RTBdoTbFNoFFhh/H6FyMLyrWLz0XA5X+zoQW
KLFEL7kpgBoHLyvuau4/zYoHOoKIWdwko0CX4duA3Dd+gbfVnEJmVYckRlqUkmgyNRdD01Kxa4/S
RHc3TAK76O7+L3fnsR05smXZL0ItaDF1wB0uqUWQEywyggGtNb6+NhjZXSTICn/vzbrHzAxzAAaD
2b3n7ENEpjaUG6Xp1pbc4lIS3+pRfgWnT+Ie3u9JKh6xcq2aQVoTFHMQQbHpMhJ/zNAbLQU01nZP
kVnYmsl7rhHP4hXlpZK+IiN6U2WQIjBW5omFuAHx0l5FDiLGeHZbtMkTqczxSaze6jx1RuGij0Ba
QAeIvJee8E2veOm0elOa12J11YVIhJM9FCxnUqDsE+NjvkIGZbPyLEcakcLRtsEgbOWXbfECQ+sQ
wjvNqyuvVhsMos1GifCfe6MMU6TkrRRnazjOH46aGjQE60E35wzwH7Jc3aiKcqhCzzGjam8l/Dbd
+AGlyneQn71jqovhMmO7mKUSuR0GIeujdi93ZPUVlSurN3kL4g6mtiCl+6jXf8QT0bcd7LsSA2Dg
i6+z5mbo8aIl0ux43gaVv23E5mIga4E6oRsi8VYRZkXab6MxrkZipjX5rdd5w3xYSuIc/ahHJBKN
1zF6wDyMMM2KdxLKJAFkkky+QqQ/QSm76XVlPVWw8Twdcs3wW2kyROExvOxyNRTiA3tW0HKVCd6Q
p5lhW2u0bK+UOFhEol/n9JcHlF+nvhpuQCAX0jPU3otaB5eqE/mTs6Os2MXDY8Osg/icGAZmddmk
8OlvU9xFg/nD7/xjTsrG7FjPlMz19eZCLnuca9zrHrMiJrrkmCZV7yQGLB4q5cA82hPm21PrtT9m
fZY/9DiioyxetZL6IMPtVqzweSjHmxLto23ik8WgV5LYbKEe78yw3WjyuE7a7tA3NUkrOOEA5JDh
vDX9bCeYxlqGXkTwtgQrdQZzZtg1lJMvQgPUi2lEHC4Ze3w9LxUMk5Uq59o60iiZCRgNVz2Ud9YG
H3OM1l1DV35ps3JHcukVZMnrVm66bYTgPmwmSApV9BPEkPKzKjEQayoxclmLn7ArPaW1WYz5WJSC
LMDYQ8OAeECeDMqJUc3OterSiDYpPs/14A0dM7Gp8VfAVq68yMRR2ol4Mwudl2KWPEo6hwcj2kll
dtVmfUN4WZMzTWcbUoyuChS3pjfXQgPPIBINJCAQUAvAIUm9a0sCcDEzsNezhJnY3sFLH9RyYwTo
m/M8cfjCzPemFUm40aim1YIjxyI6XnzA8AJkpB2mGbTPdW/EJ2i0+S8vjjjESUQbo46DcQkuKgum
y8Hqb4pWwMTkif1tZ4k4T8UBx7qfNcRr6SL14xGlnBQTS9HF+ZtO/pLVsG77hr8LTDD2Tce3f5Jw
Rrlm04DaUKvS1299bnEPDThO9HWfGvEmBIN3BUgjRfnfa+mp0woFN+IYtPSe29K7zL3efxytyrz2
vNA6cdSOD1kQ9s+FSahNKA3lnnTP6DIwdOCLVTTRv/daXCRi3Esnoy0JoutJzLQCub8gAQ//WRhA
ehV0gRfIkpLi2Mf5CKSkwCzTeUpwqabBdNStIN5Mg2/Zc8Nz24LQuih6X1EwQ0ksUnBH1BikEKfX
SlKtCyYrKcH4bGTIaT65bWY7GjC16ra65kg/GCu5E8eDkOnNldQ13oWSjnyNq7pKL/AevMkyCrs3
pYuBaGpF5gWuBY6JeK4An6UaUdjfo7iDPykjzdOw71SpAVwt04fXqNRO4HRf0MCEAsJFFXcJTSsP
/TaALWyJY9NPGA0xOw26X1+QHYO0uCBoCA6zVfjXGRxzFBVSiGMz83ztkZyzcjvEdWi5cGaqw9/P
Ad8IkUyLZjwFIF3UjS8qh7KEVi6ZWUtUGQewjvIfeYap4Axjnu2app3WQtIQHdj41+AXlIMZQXwv
c5gef/8h7yLvzz0Rfgj7feRdCJP4bHyuz1SVlnadUrYOGRPDUdf1B9KHeN9abVyVg1bZOtIaiJHt
ugdQyyO+DPuRBEGpxDc9ADIRYkdJ5WaDuk9aK8JkrTGJX+cwZcn2mh7SuPbtYMIXO4URcXJBD8g1
rrehTEOJHSy+xSB/NfxC3QeT/vT3q5O/lmnJTZnla8iuuN/6orTYtIQ/5LkM9N6adKi0mLGHWLCe
U4H5K2B8xOWfQert1JchjJCaJv3alITfTYDvz9I7/SUeovoKgUG7QVZ3VIvxCi9Wj80/13BwkyWD
yznYtQGhK8oUbTIDB9yZi/hyZBQJjjOwW5i6LpnmUleRFUKvFSDdAGNIIcUgiMe16dcYZ4Mcb6hc
WsNdq+Y/I2xs1CZE/MEQH0nQrg1sTEpxbVR1Miuyq30aCbeNT+I4xUlpKypJ/Kr44OnlKrifpOz+
77/8a5td0jQDuQlmEZrf+nJyAU6oxV6BLTPanSOuE0e4UJ1kJbjJ2t8IxzOjzVP101SeR9OQ8JkK
/hl5qZYSsQFiiUtrOgGk1O3y/bzvdMjvoaMT4ZHfn6vlfpldiwHnv3/oXBLrLiiyR5K3TC1BV38F
ePfPXNOXZ78YYlE+xQEB0zTjmlS3fJGcZAPaHOaCrW7kraacG+3cHZyLuR8uqJTaNjcaRus2tYas
RdmaV5b9LvvIHf8p3Zxrwn2phi8ub/l+amo1YNXk8rQaC13MMaRfBWLqKmXlZOEtaXcE2cdn3qhv
R9WxN4usCCq608+XqXcpkqGc56a6s3QndhVX3VTuuenxPuG+TMgP4yxuJwBVzEsR4/R7gFDPkQPY
1oXEuW7seENk0LnHJ3/3AnwYb3E3e6/1tHmjREeTSLjNsCWZi74NGWLoH8+JoOab9LeLm7s6H+aK
Ri9RkSYG00HNVi+d9KR7Z/W6X5o08/zQkcrO3XpFWb7S6tSFBuvS/EqPa+kuUBzl0L1iWHRQma2V
e9zHzbV8qB//ubp/y7n4/55CnIn+vyvEj2+vL9nCp6jwf/yRiCs6xkOe8T9mQ23WflPZRw9pargN
mbr/x2yo/pdusbjiZ5I+asIVBaehRmAR5BDkxhQ4/x1NOILExeoqayKtY22WS+kGn4+ldJltmtTJ
FobdMKSTAYAhB/+mECguZEL0u1B91aV4Ne85NPjrHd9dEKbD0e+Ni5xMjCwH6dyFCdC4FlxaEAiF
a+UtcIwoHH7C+2RCRWbjiDnANpEFfJQoGLR58WpQiLe1qR0deGQ/pZa4K13zQfEoHINgKgYn6msk
bxqgn8CoCU6sVjQPIkV/wQoCqzc7cGsf/LEhjlM8AMHYRVh5VTXcelMFkWzCeE1scN0r/nVZG/2+
z1VI9HQcwMQIzVNL3t1JrtiUpX2OuTqhA1rVCuqJJP6F58u6NJIiHoD4JRM1Ke2+Q1ceo9gqrbWu
D5wF/VBIYeHLBUEpfvwkKyXgTKmQulsBrqkzmQYpmPJ8FhUUwII6pyYJ6g5oH6JGq0iX0OErkFc0
/R6zNuZpz7uGGWId6Yz5266APmXnEvFTco1bRxjnfIGyw3etCE9KXu6KUD32Afs9fGSdQ1pItCGa
ST4SAgRPj5C5QK75HpeY1URPvhVUi4gDsfsdCP2wg7cLZ5K2OEzScvxZEkAd1cI1fyo3rUoAhtED
+C0qTidxxK8siLW4TrFYH2M/eR604WRO4UHPhQkGM8hyyO2vRgPnQTID703rypEgiQn2jMc9NCaD
AL0GA3cavSJmm2yxAb3YCF5x1QVC6gYtHKBwDtfJ6H1sayRmdHAM70KDOe9QubozIw3URkFaT9cT
6gJhJF1JWdGvrDGFvlt18Vrzwu42SrivptEjh4emsMMS1dn49aod7rBu1YxFus5LQBiBroHIHaz7
UiAHLq6zlP137kO2Ir4oGst2RtrHa7y4yqnVKg4sGU9SHsb6yKG9e/J1+dEKOcqNdajeeyUpMF0s
Gdd1SqwWh/AAZKOchG/wswp2uwYgEZ2020LX+EfMJ0GZyCYkTAsNXWfjnvS3870Ru/hVFQjbMtl6
OVQSBziXWkMHICSSEgh6puUNhSto52mtmfsxafDBK1BMC6VSdlpTU7qQIPtmY9Q7eTS9zgKH1RjA
iGvg6exm/9mDJHoEBJXpax5YTzBD6nUVT8+hJaZb8nLrw0RKrk0QBNXEULkMwHO5vmSNjlBkxjOt
G98Wp8Bia88NSjGnrUPYUqsole8jrXyR1fGFiJ6LXtbuKWSc9IK0+LCKEt4iiCbALqdVmVPHy6ZY
ewlq3t6xTq7iLjJtTaElVM/TfSAuwwb9a9clKsOKypRBBNpKEBJCrjyAB9lPrZ4XIXMdZPVJlFk7
kq58i1XjMo+EgxIF28CQ90LaOpESXpoZMKRA/oW3PwdXR8ZDSVWBtxsEQ9tHxIGYFD+9jsTbHC/i
RRzL8H25SZuwRJjXgqxIu1Ral8SRwWYLIRkbUP75PF8mSU2EtpVvOSbvKgpZW3nufvktBjNM3dIm
aZuKkrbPlo8cHxub529arzRMhfpHBSTSiUxyNZKA1zM3ruoZAixH3Y+0E4ptXFB5DsIMJPAIy8i0
ysRR4u5n3RZ7YlAT+tTWaxDJ93LtUZRs4UAIU2QQUqAA5SdbnEcLH6mt3/rcuh6U6ifrynsB4iSF
4GOhtUeddzXW1W0dFXe+R6wx0Br+laGAHzngJevyRKT/SL65p8Fug2pqgQBitRnNDmpuSZkgS0KS
asPpKfZA4s60HLnyiADVM/Cs2Vtg6ZdVkp0yI3hkZS6pziUPQSaAM5NfS8Oi1it3J2kiyaSXD5XI
DdANCj+DXl8UkbZPoMH1dXqvlI18aM2GBSMc7+u0h5ghggAnYHKbDspzo7JGDn553bXamv6Wt6qJ
GgXhdhi6jgwGHb5iW2mU+mL5jq8lHA+9v+yC8KbATUNWJdQeJaKxoBFvaPUyeBEgSpukIJCgncL7
BgJjXPYkCYxq4lToIoqAZixREvPSYpFmGij7ShbumpwXvvWF64lC1MogjYMy2DYdK4zE+U7S6LCn
05UJvmlMzF0qDz/zoXtisbshrhtqZShsk669MuPmLVHqCzExD0mUY1In0Auhx40n5M96mJKv2Geq
XafKCUplsJLqnFaFnBFxVJOMjLfbqS3jyhfm5hsKiYhUpSLunzVT/j2Yyq0qBy/F1NNEVvR949fe
fV7xkZ5qgzRmQzy0iTBeGXWv3agBwT6R4DsV2Q251a1lM9l1nbnRDJoxVS5NtjAxdWIru4u4Pogl
gkF/P7oZ9GKOqdqQO3BQvOQiNifwMt6vvrD0Oe9K5piPcMMvap+oLjJiS/Q5K52ogjLxZ5AiWYx9
IV6kStey+RBgUxZws3Mtv0vCqFyJZfnaquVhCsVXVSrQipmbPE5vS51IgYIsYoRrdiIrO1NBHZ0M
OZyX4Udv5rCNQ+5pMYk6o4cP7KztGHt8mY9uM9d2tW5XWum9JsbOmNQ3gcQBv5NCjoTmLU5/+j3G
MSZ+AQSPrRAv0MwYz2oAfClvfZBMcSJemj0xqFrNAlUll0FWUhqRyDjX5G3sUyqAfeYOVDth9lWb
TJLcxIrvtQwAZ5eXt16QuKKU3MPaJ9iROMSk4AtlaTmaCtN0lSL85SXWBSU4R+6qqwHO1ZAGJ6H0
JXZxzbRpIuMkCCNOeOLjqhhwFCfBfheoORRD7cmK/Lt2QvXG5H8qmgH4D6k2IsmKCYGX1KPdWuiP
TSDcFFiv+kT/NdEPXs1c8axWEELoHR1E9k3yrLqvCTPtspNYiCdLGV2rax4tgwhHH+ZmKWCQttrp
bcKSRFBzcd9agEwTquyAU+BJs5xtywz3rVwmfK8M74ncjMcZD81q2W6aaqRklt3qtHcy9qhlLjxG
reBmFGfgYFnllrrxNaajEfFPtafT68KXIwWUqossOJImbCH82Qkgu2gQN0GhFOsYVcXY79vRI0m9
5Lb+oFzDrkOzVVSzBSEAdUxoXZLYo/woVrFj6mscVc7cRVcJfRplb9eQMaEkKCUyp43oZfe5dpwG
2gqPEyE2ynANN+HOY5cLdfuZ8KbNWF/mxgCVlP8hyfeecEhx2JdBvikSdBk6SFMAjSREpUFD02zm
sP0OZN8eycfVjrWmzkQ5R6VjLgpube7b+EHJ3phxbq/e9pPgqE1x2/W0oYNfNTKW9LGsD6KkruVG
vTDT+yR6LNJr1fS3QipdDTQj/VS0aSxustzfC7NmwOuuVPAReQVNpxdh3QLTEp/87i1Aq5XA7KwE
mm+657aqdMDauhEy4rN83DnoCafuYa7qyXTNe/OprZ7G/tHs9vH4E+WCLSmXE7soQzjKwU6PbhJI
xliogeG6lXk30pPPTrw0WX9U8lur+e15l76GXGxsVx0uoOom9doVbQQEvXT4B/021Ldis1W7pyH/
3ZfPgcolHFv1TaqIerXY48MkgMYKXGxd0J3MfM3p/NdSNJkCOz+odkP+1gA3UGb5J1zkoaWDQJuq
Ba9VxFDZRpIzkuuKJat+RTwGsF1QaX8G3iHSqo3fXmnBj5BpwnNN4puMOA8zkfZButW79kEHlFnP
3XRZt5UO/ICFui2+Z0vg0OzPALh2IhsKhcQZ7diM/l6Z137dws8OFkEno1RGuTPoJFwNTtzp0A3V
jRHzgUZKKR2L4C2MXlSCmXKVR3bfiYQ4yRD5UoNvHpoehFk+HR4h/qFK4qqQghstkDaVPv2K2YuA
hLJV7S0PaltBHRHPYakpew2CRRtUJIAkOD5cl3xWRhVCYzo2TgE2UjXTbSooFz4ArvxoEEBJHxgM
GLEkulBc1clM4g7wMGoAXqWLLIl+Gd5xkkmJ9DZmCSW/IjaV/oamja5GeqcsYnvsw1UgWOuoCx5p
Fj3n3UyXRjHWKkTc7Qr/MiGuiswmpyAn1yIJMTLvkb3A1rqy0NRFcz5aFd51arpjU7/L2ycNzWW7
NSXJrgXzNgmOZcCdDXy2cIPxMkXWpi5DtysbNxi1H5PR7M0xAjeW7JLWIO+ksHsQ/0E4ORBWDzVZ
k3oMt7mAtilZd2hWVoOSgf831fmr0sm2kPv3fVhtEH5c+dI02oVWR2yzM7QQlvUgoZoYu2mrwdH0
ALPU0DlJCNpEfESTUgQuEb74xFOqkXbRmvpxCrInGkrgWhLvoS50CdCvyXG0JzEScvl9I+ibiAll
GsphaAxsQOUPdTJcSUvNfdNZu5b4+FRsTnIw3aSVsYdPXPBlpNfYDNHT5MHMjfzLFr44+jY+33I2
rBsTxUWZhiE8S3FfVdauaaNfYmYCYws8l6bZqVcDu4750PKkba86wFoeInzkQX9b1+LBF7w5pCX5
6ZH4GY9g94j2lsfqSH43QD7ZR34DUBzccp4ah3FkinJ69Ppja6U4QghboCm1Ekf/MM5umDEPDsLg
OzQwiTu4ZVdOjm0CL3n+ilR2XJUHYyQNajA2Q0kDvfdOIgjcvoSqWOPJwtQAAa9V1mYXui29fVvO
ngu2azk5WnzAtzQ/2chdKArx21H52IbVkf6Ksqp4W+pcfCqN3m7YSrBVum/yHqhhMV5GnvR7CuHC
yfJthNl8G8M81UnNlsWjVw6u2QkI2+gTzCFT5RuZU/PynHXJtddZrJHXIrJDXatc6Op7kaxQBSbx
lBRrwO+PnbIb6uJ+EquDmhMbEngPGbx71edUn7e46jm2KPptlur6WudItdIlQqk6sVyLKhteCIAB
n78KKZnQIrOuT76v7yFUswtiO50D20y77OB1QMF9BDwNAhI6cEyg3ASqnzb0kDg2EcpqyM+j2LoC
C8IUvcWUA3rzaMClazpiXVFuByIa1MohUIQ4uiJemxq7OnWvxd4JsupG0n5kEBghx4TkbgYgiIlo
ve1ifzNK6AZIBljpnUiKNDHkok4mG6dXN1d/jtmrUudrTbPwCpF5GodurJgQYhRXCNtdjz85gJcU
1RfV1B3Mck6MHO+Rep8apQdqbsR3IbANslX1DP5sxf4xR7qI7oechgRZVg7kFylMURAJ2P6oY05n
lTE+llVbXerQbNH1UZcaCNSthgrcn38c8+m3T6wX7bmtVhovklI8ewHInrgmbdEoh3VfNN6pzcPi
rhXZ65i5ke0l3ObQQjh5elI1kJkR3WfjSI1IilMgliMhbI3ukJqauDrLu12l1XYiS1VTyVJhex/Y
RFoTwZYqd72Uq5uQRghk/cJ89Myk2hmDfh9rknDAKHudAW1yavZ7xSD+VkU+GJYS7q2Mtb9S3L4y
IKMYsyiqJlaFIgCHK4/jcFyD7dHC2tiagJhQBzLLW7irQdOT0k7O0tprKwiKXcnkToHiVCC+naZS
flUx5wYrAWusar548aFoevWnwv0RSLZs3VKXpBppzGYFg37pF99QSuWx7H3A+XObKXNyt2X/eOod
2Rm3smj/B6PNlk5q36RVYKr6XGZHEOF7wZBLdrBjW+34+2xLhW4V41I91z9Y+DDeL4xLUlVtvjxF
WwzVRVQwjbIlrldO1/1AqsnqcVDvquK+9n3n79f1tbiLSfPDWIvWCMejPCBpTia2gY2keFLF6Ew3
RF40s75czqIbksgeeWkFQ7BS0b1ec/i/DjbGmlLfGm30JqAdI10Du3LCXfUQHcRtfSiyc89v0ZP5
8isWbRLRagwzwulqj262Mzbhvltp6/I4MymEsz2Zd0zBh6bM+2imIfPBlpDzYmr7PFu6HNmFOjKa
uAfab+dcMJ9kZzY3E5HkFC68qufzhvhFQ+3PsBYvxCwl0L7ABWpDzLyCaWXDkLfh01PiYVGLfzTp
hU5wnUgf1hzO3NlzY843/kP/SYRC1UUhxNJkNxspm63mQjQ538Rb9Lnerw2/qIhum50iiIjP4xhS
kVDoB9ouXbZr2U7ZUkEYYOc+2MNvfWMeQod8z7u/vx7fDopXj2cJP01dcjgm0wTF7EEsjgYJPvhN
QDWtE7Z/H2TZn5x58aasqYwAdMegGfr50khQZotoZLqNmIZLo2Rokr2JmpZ3gutCweeeGXH+Fz/N
T0ZE7DIbrrCof5koeSePhl4T9Zbsml247l4lJ+J4bvsuzsv1/FKEDhq4s0bYL8vNPK4CQ0U3cHxh
Tfx8pekgRLI4X2m/H20Oj1i98pNxwQl5T0rTJT7YM7Pz23v7YcSlzyuWCTkW/Ea3G7zGM7klv4cx
6/QbwcWlwCHh3ICLVikPU2OOztyNmWQJPvTzJfZNqlWzXo/PEryWy2JXr4gFf53v7OgQDMWSQ47V
2SVH/vLVmMfFcq/BH0V2sTRVSw0+Nr+SAUNgDkrAilTXBDbng7CXqTRPl8ItDmC2C+vmdWK1VeLH
kX2rWgCzMBzaKpsadpzaYhtK2Rbdzr81WJ+dAF+W4cWvXKwWACNjpYkoEJr3+AzhPUCvb1bp0XLz
TbCuz8m7vnsY8HNgrqpQPfH6fX4YnhnJqc+pwZ6FL+0LedbXxg0Y4Z25mh4APbFkgJ62td2Z9+u7
h/FhXGvh4PQN6CyFzrgg2B2B216SnHZQNpkDlBLfdUU90aag4yq0Qf+TGSiz/lsgrtAP6crnixZz
qwc0HKl2z0VT+mXjfZm/+Idwr130NFfs3FvRCNAeADH/OnPhXxZMnq/M7FMVk8loLW2GeBA9k2bO
PPb8ukHx8wBADbZkc2jccYxwLAdY6X8wqoHeiHWa/Zm6bFFbkzkNtG01Pu66K65bt2kvpoN6Bbjd
TTce2SWP1lkb99x7Xyyi7J0kla2zjmZPe196Pnz5LNo/0jjK2vuXD1fCEKwiJ3bJNwQ3bU8wWrpn
Ib85byD/uvXlLhuSoSsyX0IWmoVntq9ymokV3XFx7+1nBznpiA7SGVaWs+KZ754oOxlxxh1jlVKX
r1AgqZnvT5rdbYwfBEfiLdkmm9QN4arbUs+iljri4exC8fVLMW9M/++w2uIN0vtWjirE8kwkb7Q5
6q30fe96DtWEyimPUDbOiqC++VZ8HnNxWznglUaYMY36PSGG1jt9Kj0aa8NlNb/8FxBt8737/Bme
BzQs0AxEyn59W4xAkPN5QHIX7eaobYgzsImw25W2/9y9Ro8CiqEn6RRv+FIpxerMa7MQtb1/qlD1
SIYMHUKGtvV5oUjROnrorzQbcwS1Wnfm0WU9G4DGLtxzNIol0+zLaIulP6sUapZZOj9R0Z7nEGUm
lHSOUawNm3ptfp/ayaFlQsEKvtQwyq7PXO+88H253R+ud7Ew1nqJzSDEwzQvjPOqrDTss0Alr/ge
HYJ1+fj3AZey1z+XjAhdVSUer6Qs9gKkOFqtDieYdye9kJx0nxG5YQN6ZvG31SsimW3pgbq6Dc2T
msN6Xh+Tt+j67Nv07ZP+8EMWp5+kmV3uBj9k3pTMvPCJvE2HeMmNSKXR+ftlS98uGR9GWywZzaC3
ej2PNhJg4co3FI12xcaH/b4ip715P3T9C5SV7z72CLmRGb+rGZe4kykpY7kHw8rdVjaBPVHOWc1A
MD9yfw42wVaIM94leH2+P3PF361WJqor8J2MzgP//CYplU9d1uj54CFX/jk5NZnxKwwuv4OX3vFt
8mCi1bmH+t1d/jjm/PcPn59Wo64DhmzO07sxW7om+DvPXNd36xPTlj27BEKGs8nnIcaAxm9Vk3Yl
7tm7sOjzqu4b19iduX3fvZgW4HWUoOybwRx9HofbKhY5ZyD2riLrX23Xb8NhfjMtt3MrumznTlzf
vQ8fB1ysRdNQUwMfGHCu5lDydudqDhoI9JnnqjnfTY2PQy0WHVNIS7GuGUrFbV4krHPizZnbN//a
5br2cYjF7KskFCfobuZNFyEcjrSisLKW3BmBhVVp8/fRvpkTuKVVstplRaJAtZgTEhhx1vFEsYdN
tfsj2p3P+2ePqPMHfnFRjMPMk2VRQ/OymN449XQh6XOabW58g+wFSk5/VLfnH9A379HMPNFlUWIz
9aVWU2UIEiITQVQ/t5GlqlVWQQovXU8s+cy9+27jRgWRC9KhukB3W6zDutamRP40is3985h4c+0r
Vmx5hpz829DZ+fPDaJSCOVOrQO8WU0+atCgj8osr44vbv3AKceN7y6YBtJbK1fmy1zdT/dN4i3no
ISGKJnITbd2/S7NjV517l759VB8uaDEn+rixlPL9gtIBZWLrZg20qPqfuJQ/xOarP5PsU2n5uzk+
2yU0PtvMieVybuDjq4tCmjtD27JkKTfSYUvAJVLu0tEyAjMB6ZryEZ0htri1Sa4yPEZkl2eP9d8d
MogSUTSLwhCoo+WBKkF2Y2b5XGl3iTpdz3Vu846AN3onHKloMQLGcMmYsf/+lr/TgZev38dx58PP
h6+LiKQDsUWnEGnob8eLuVTbb4aH/PLs4v/NQ1XY/4qsKYpmfK1FiQnG29rQ3hf/6MnfpusOxXz1
AG9glzqZaxyVM/iH73b6n8ZcrP/wlXQ/4AjNmNWRIzLdxh/BpnREAlTE7Mf5V2NJHZvfxU8jLt7F
njYWviKuEjxWfgB1kTrSrlyrLt+fnbzGqe/GJ1KD1sJJFLFq1jtze55D/c0b+ulXLN5Qgqzlpu/n
g7KXnUwTUEx+7tZ+8zH6NMTiHR3ixDCr+SyuXg/OXFb0n0NXX5GbsU2uz33I3wuwi2mqsLixQaC6
89W/p6VMLCotJAocPZa5aWPdzvRZvO2Ro15NlN3iE5s/JBprJLy/8p3GGTk70Y088758e9n/80OW
IS5l6GszUvDP6YYa7iq7nVG05iV1zc25g8WSoPhnNn0YbbFhqtI4yIr5stlPQO1x0uKm2aXrmfNL
kK/Mh58UTsp668A6ZvY5bOu3s+jD6Iu3hxgGCc8A12qJpa2L9YaXyfn7/fymtvLxuS4da7ExSh6Z
aJotlNdk95LjKQIJ2oqWee6TPL94f5lByuKVGKH+mNj8NVvnlCLBvudsKm1Tyu+msZsoMxDQ9fdr
O/v0Fq9IYwwTrfv56UFbJIBl03JKUR38AjkVDsToGzYELgTO86fw774nn27sYl2vR3rlGAs0GwlW
dpw3v9Gm2tKe2hAafBrWc0sTtfG5z8m557nYNRq5JcdKTa2sXqt78AkytMXYBrRdEybqik68oRJr
nz3xn3srF/utJDLqXPKZRnBx/rnPHenJbrBVD4k7nVv7zl3lvK/48NFMallFUjMPV16jHI52BILY
XbTBEuOM04V0U/z2frD4brVzI39z9v34WFXx88gjsB2rSXmsqjuffbXH9iKwIye1pxson81aWdOn
3gZH5deZuXxu4MVK1EWUzPqcgbm/P1IYzjNQs2W7jrrCIo5y3e/+aSid399+c4r7dNGLdWgkg8fr
MUMxqbKd5ypb60Zd4cQBpnnuOPLtJoXuijRXQb/as0mrkoNEZ6g+9x97SXTNoL4kIvnH32/nNxtP
jiL/M8xiMRJzeZKwh2FpRigNeQBWEor9ulvVqgAW+yoUuVRPXv991O8KNp+GXSxIkQGCUZw/J7MR
U0B+RFkOc9+dfySv05YRRP4LVFz5u6lDrWQ+CslEWy0RXHVYAUGhjMHj81yUPvTJ7QmbUM7uT71F
Gn5JZDhVdHklH7I3yyEDaQeV4kq+qbfi4dwT/m7Hq3z4OcsveBCYlJtjfo5chVt/+hkgi0JGHUL5
INB+VU7HQputaD/P3Pz5mS4/QBIERInSlQ4Dc7EzLLpBK6BtsTGZmevEb9rZ5bS11vjHNVfYQ5M+
/Ef7349jLuZZCRGuEkvG/NOmqW2EdTOsv9yVdBEIqH06c5HfvaofB1zMsIB+WNv0DDg3xLy9tPUw
hAcXyPH2/4C5/y3L6P+n0UM6z+l/N5Zepi+f0y/n//yPq1Sz/ot+u0LTHeegwmmSv/xxmGosmv84
SmUyiKiziJSSSLWkRclM/CdoSMKVqlHGFuX5DUGZ9G/FV86z68OMF9mrqyQZIW2T6VJ+Ac0mhpAK
mRIQdp1fFijJrLNbrMVyzQis05R05oMzYTvLpaUMZD0RSF8DF4Tzj7OWHpto9RXnw/39plDw3TDS
vHKx70TX8EVcoE1powDIcuQ8t0UZiJyvr0hYO7dhXLw98+XAz6BuJCF3494t9hXd0GpBE/kq6Rr9
em5cTAffRcZMMOXZ1vW83Hx+OJ/Gel8mP+xhmqZXKyGMEiJ80FsaW38974XhDu3GY7Y/f5hYfnze
Lw4S45yJQjMVAcPnrYsiZVM0Dn2Ct3w+MOJd22hbc6e49S7ZY7+bAfD235/bsg73ZczFLrirJ4E8
Hy7SuNX3rTtthTVY2t10+g8yNeaH9/H6FlvfaPL8Iq1Qs4PWQvCQu5ZNAvFAmimcs61Ynbm2pd7u
z7XBFSYWwYSwv4xRTcntqw0dejNiTU4ziEUbmZBkm+DWdBvuKTjOePW1F0KqWvmd7XurePamrRU7
Zet/ru/37fOl5qmryp/ftNghRmpgjEPCuzg21aYaRprI1etkjFD9ZGkv+Yjc8cU8yFHWndrKxDjn
/QK6c5kFwha1erAqwvOEjcXeg5uEp52cXh3SNnu697rCh1kuZVaYj6WqgMbv1/N2xx95s9KVdpEe
26PsROv+0fhFmPu/oO9cdkLfB4dVjraTXzAvHJ9nfGmV5SQh1eEVC2hjX4XUZDWoXSDbELXNR0EI
1LIbZTg67CTZ/ouKocVp5c/PkFUWSdgwrMmLn2H2TSlmipm+4zewYmLQlbay67l6TxehpoLiOeKl
gGboadaDvS8Cd/Uv0J85/qvzJcevqynArg+/Z/5sfHgmgq4FYlPwe2bIxLDzHrySToaJViu5aW6a
eNWdzkf6LPEGX+7CYvn5b9LOa0luJOnSL7Qwgxa3mUhZWrBY5A2MqqG1xtPvF8X9h5XI3AL7n4s2
62GP0TMCHh4e7sfPcaaWT48MlAt/805/4fm/gccROckdbfl1sltW1rq87zTeHbonIq6frhO+TN8v
xeePq3xtT8zCTN6+MCjwVkvVjbMtReHuTWjQQNmP/trsE1sFk94ZDTd3mGAj6tOrPJchYzCX+mln
x0nYwYdof4JlOMthnTyWwPZZJooe06sJSLxeqeYq3iBS7DYbK1mp4UpGb8+l+LZYjjr/hDPrM8eB
GKFV6siGjAR4MRMte47zQ7MXZb/iaH9e/oIXLVqge8X5lWU+5ekntH3dg7wGi7/zZwgDKNxAmnst
yieI1m8WXyezSgZGZIFt4p0ApMs+4weDT3gywygw3fhFXjNes7PvYyry+rZAOWSxXLNkbbajhl96
qlpgzb4RJQysHQjXWIOUdRGwdh4PWZuJGhMpAC0XZ76bRhz22RC+fT+5+1YwPST337pu1dl7CnIb
IFVb+zUerwrtC/MqjLt8AyPyN2mBOA4nuY84kAroNXregDfngBh4e7wS9W3LlR/UY3ct1K/Mn8EL
Od02Ojr3S63UM14ucQfIOiQuCMYLFP7MjTIH+qNBjiw3OmTP0qq/EcmW0DlXvi1LZSgXDul7a3NI
1SB3CNDS0/9/TivaxCojE5vmqDAe5Yb3xjrdJjvp55RtF/KtJdOzkGcGhsxg4Jvpca3iv4TZh35Y
hdDH0yE4ygflKB0VaPXUhhHDpfz5gjufrFz893c3CzrXZa5p7HNyoGKtc1p113tS1tUtPf+bxbN6
wY1OzM2irpZnkZ/DOPiW0YI5FqJmOwsUpI5yBxpcjwu7e3l5MDSpoC5BdIvdf7c8w5iCXNfYXZim
aX7Em/iGmjz0bsKacliwdmF1nFMH+DZwDRk5vFNr8HfkaZrXjJzulK2+TjftjWB3E9xd/g9/MVcX
oWZ2Jk/MzUIRJEDSUEqm6Vqp9iDZ/jWCZl8XlnTRBnBZsJQG5JzzAJQj1A1rN9dXvUGddR8icgl3
H8BkCDwpQTW/YNjVFvZxwaY1q9hqJeLcdgWJMzCUQ93ABcP41sK6Llz/vH3/sy5rduwcmUnbLoM9
vPwHQKPJBDuYRq4QhKe0b6nqajTD/qLYf9FD3pmdHbdK74deDjFr+BtAfgAan7MnZ1O7rSaS61W1
W5JHm7c1xPV4stKZU5Y60Q0aKRKdV+O1OdTg3Ifv0DZzDIyjfF2hgbD6i5WepXIzszPnTLklZWbs
OHWQkWwsLWZ0AwqmXD1oldAv246Mb7XSVyOwrsPhReuj26rc1rYCM/5rJy241Lyt/bYLGlxdYlLF
oIwz24U8U2WoVNXRne7MB8buxGtaFNpaYH/r/C9EYtULoYey0h+Lsw0Az1Q2IeTS3Cneg5o8Ga+O
902RjpBMbs0v3UpfFUwmf6mvYUWQlJ1n7YWm1rIK8Lx6e7b0WRrfqNXYOipLF9hO4w2s1m6to7r/
t4pTwtPer1i4xLtga1m5p08ShgIt2iZ2uxmCpWz60vl5b2IWz5UqsnUz1UbXipFyh9ohrtrHqqfs
Yw6HHl4Kz2oeYRlBYRYdlWtZzx4hNVsvBI9LAer9r5j1zroKXZNm8ExUshmlZrRb5IHDVb214NR4
+P0mXQL4XMqITnZ3lhHRGHVIBEPUeKHpoBMregKetpK+9tfdp+RmqRA0R+jO3WbeN+v70pm8VhmR
oRm3STB9zdr41UuMTcjMvgEhUOZ9TqZxBW3BpH/W8y+Fb2+L8SWr+PZkoUwCd07BxDczrjHleqVg
ajjZt/K0KeSltHzptM1fjnqAnAUhZwQl3rn57XQ98kpHfIIR/3Cd/OQSKZk22kkbfZUeeHJJxVWn
X02Zm26XkBdLsUafBfmpDiBEMvgt5k126O4mKF47qlrKP3/pGZcOBfVny1bfSsfzkcqk1CCMG0iq
kJGjRJiBK9FuBUJUPCrDrfP8sfu/lYjneQdjxZQkkTAFCjY7hFqDBwwpl5gYHBv0tec/q9pWTq6k
+LHxb/NqnSkr6rA3ophWQstNu0h7tPqNBZJH2wS0mf9RXRWJG/imbpYjnjgJH/2+2fFUyr6f/Jbf
J2ZA4iPkO2/Ps0V41sV9f7cPsxMJb2EjSyX7TnK5bQ7KKtyEN8NRoM9EVWhxZOv8ShX4SNDy4HlQ
CJ2Xg/tcD/tC8ZmS2o4b6JjES9eiiL8RE2mUZ3fDjqGIbfj54+99Hu1AnkGYKdII8JLzp5+SV3YY
RlLvGlL/GXKKr3D7FQsh9TwdAx5JoQ32aKpuZ2M79VjBAe5AMJO2jD87/4wVd3LnrT5eyYWTCSso
UEEe0xCbq/PnQJw1QTbWMRxSRAlY/SpjY72VnRG7y3bthCTu4pNHnIZTb1R4vjLQycw6u0h/6ORW
hIPfkFsHvbh601zDmngY+HpoANHn868hZXhAiPcv8GwXIuKp3Vn+oZFGW5KJ3XIzbY1XeVPcBa7p
Qri2FZVUBkt3ITJbR3ObPYQuSlaf2oWPel7fJkYYTBwgYMfcJx/3dOmKBWuerk14Dq1NMb2r7BFu
CZDabEmwu6/J13G/hP2/cE+eGp1F37CqqgiGKXoI18lzvJ+uGlTr1ZypQvnfA3u5JU+tzb5uZmac
2ZIlViETjPWPaUqXdvE8kTw1MfuQU6FqVR3JPeEWrbJHGCkjBgf7LVw87eovOkBL9mb5InT0Oqz0
b/b03g335U60uSDLYQj2mjLzZuFQinA8PyDvvWSWNpqhPiXwYor1DW71DM+shQAOQzFizKF3KZFO
3xxz1eyKXXIT7BasL612dplZsQ9Ex2e1+i57Lr7wwHX1VQe9JgaXEfUXQvjJiZhdTXWCum5e4S7+
ZO51lF0Yr1/ZE2iWQV19vLILYfvE1Ox2ipu2H1EW6d1udFw/uXVaZenLCef+4MvNH+phgdxOAj77
7XyTCK8TtKMoIJEGb5LhkHxdSq0uXBPv1zR/tWdxZNd2Js42bHDTuA+b2s3S7x9v3FIEsYTLvHvH
pKVlpMWElQjoVLoZ9vLdhPNDnLPxmEdcsLa0plkEGSMfcaUaawUu6O3Cfbtrf+W0IoXzF7ghw+bB
zYLRhTNnzWJKoHmQ6qB48pbCFV8KSqzVnRKsBLqmO05rHotwHzwEG99d2t4LNe2TeDYfX9ETZ3TQ
PRInzniNH72j5iqSW95IzFh2m/iZ2YJ1/JRsNEgenpaB3ov2Z/EmaRE80YUT1Zv6Rd2hofla/GSQ
Bumgg0G0QwC8YxJkbF/NrQl3xuINtbT5s5CjBWPs5B4/AMJnUZVsnkLSVO/epiE0upBq7sbr3E3v
lsPPeWYstl6o3ApyoDNpxwIypCBDwICtRzrhSjCSiPr90jE9BxG83Yr/sTMHjKGvExSqR5ijen8P
sfFbETTYj09/wZtwOaT+sTVLMiwootNMnJ/GNY/Jl+EJcksk5DtGh/rn/s67qnbS8jcUf+t56Ptj
dRYjJEsfZUqjv1MbXHgf7/QV3CTHv5j3uhzJ/9iaRYimUbR6+m1LzECj+YuGE63Y/NDdwq66768W
n9OXXfSPyVl8mHJJZ+QdR9FW8hFew/Zbe2vt82NOsT64hYtyJU+raEuHZGMctTUsy92uoSFcf56+
ARFYzqKX9ltE0XcxGSLuoRltflB04Li+DdkTk1//5o6+HJD/rH0WH8y8M+Dfx3m9DBakJEIN1qGU
VWwXYvBFO/AUCIiUTsyZOe44hmU7JtgR6J7sC9SIbvpVJOYt3Az9XVWulklfLn7XdzZnblvUdYzk
FiiGzOjCY2jAQqGp3+id3KWyhxxcUD5qMup4C0u9bNaBncjBuKbNIp5VD+gxZiw1OcCxHN4iZS44
nxCfXIfQQcQ/i5fxWozWt/v/h3n8/0+sXd7mP7bFb3vnOXFfV4ljvMUHe5c/qqio+xv9IGgo2kO+
7W6WR5ouHljGCgUpk0msnTmrXbRtb8Ah41YFbw4bwqnuy8c7enFR7yzMfFRyxhpCS97k6KkhSZ6s
Y69fS2br/ndmZt8t7dQpyz3cJUA5uiirzWAcvULd/3dW5l8orrvGD9muyfxhdbcDPLD58OtjGxdw
CVx9OlArYEVIgMwhPbofy3pi2v3vp/+XydlZ2+kqXofXQbj2i5XxTV8ETl/2gz82Z1E0twOeNprH
RZ8ZP1NNv+n69vDxui7efu+WNXM1I68zZaz8wUVN200ViGqnG1XyoK1Nlt6hS6uZ+VwfRnbY2JgS
yI6qflA6uAUDrlpgLAA7mr3acYKXsqWlBc5c0IOdv0KImcZ/oh66IIWFP+uuGrPVqb1HL//dbs48
0WOuemglPlhJD8FD+dGJbwq9vinDZuG7LfqjSNXehSXHLIJGHvFHCfhRsu39bQrrn3zfbHKYXuOD
tm6fmk9L1aiFb2jPWqtJAeauCPmGahW7VYRYK8M4H+/h5dD0H6efM/AUtulZvnCT0LHXUbox5esC
SYWPjSytY3aPwTpKkaJzCEwQhrTjQ1PG7scWLuewf06WgHy//0CFZZSlN1JtFR0FUbwSxJbyVmNa
cvGOEj93nk2ajqBCoUAIgmDm5GZiNlMr4eRiRikEo4XCNQOLdCpcldfBInLg0jeCgwpEhO6AMp8X
5sZpKMpOUqEokmC07Xr9u21Ft2qD5O3Hu3jpO703NPtOk1Nk0ihTRlKd4YCO0fdQzZaS1UsR4r2N
2Ycyg9ivYpvFRIN9Ezc/K4arLOWGKfXtx4t5YxucfyaBiBWcaXAEzrHz3LqSUjckocm1mI2OXrtr
8cE0psCTu/HTdGUzosit/zgl8IdTbwxd/THeat+Wnz0XNxZMKOcVQP8ZQZHfVVXpaPyUNM73QVFf
1fq0QHFyqVr+RmbxPzZmHy/yMkVH1YNEWOof0HuRD/04kLPFiJQncvDDMfydNEpXbe/dTnXxUJXT
PpfKHAHbZmmKT3zEs61/t97ZR7Z6yw7UuAJ291XwoOi/Atd6FDw94Zfh1/JD+WJ4FkQe/7N2sf/v
wnNd60gl5tirN+mt99LzhkWN+Tsk27flNpfW3uOSG188k5B6mDL/CDzjqcU0kGtmzTIojUP6qNXN
NHVHA7Xtj334UnGLQQKoQjUZOVBlDuiJdbsKjTI13XB0fmhOvW+j6Uoa62PVKI+oO7umJz/agXKn
xtnOToan0EqXxnwvnFh+A3PQTKDYijFfatg6gdXC7uVGaH6Ngqe4gDIleM7GJSIvyP1mjkNDiXaS
AHKTjWtnPYi4H/Q+nOAC0ts2QxaKPe696yysvew6CuKufzC8LZdh0mwkyZWafCVnQJy1MMy/RFMZ
hde9ryCMU6WdaW2DEkFNeHGrEdFWsJhVC1uVabbxMZZJu5CzrhMJGVwjZSgf/YDYSwlL2oA6XJ43
w5OM5Fh63aUxqj1SFE/Bvo4jq/8caIXloOZV5NbehB9e+4TYax0htEtW620134+ZBwpzdL1hrAqu
J9/wPk9elfkvEQBnlD8yy9efFL3ro72n6zUdHU8NGJULJqfd6ohbUO0y6+mz7al1GLiVVVs2LN9d
MKIKMXqGBX+rhwpN9k+SVy16XqpWyOvBH5hMS5Je1w5RH9vVBpJDLVubptZlbtT5RuXmMDg0+0Zr
I3hbYKzY1VVY73g11OWGTMBUPlPwlpJVosj542Ab6jH06/BzpXiOsSrtsk5WcozQ0QquwkC94k9D
qJYVS6qGBzXMy08G6tXoiJSD1u8dNGKCGyRKwnTl+FENn3Xbf4+nJuYhOcStcweRWqpvdG/ItE0I
fLbfOmGbHRtvMGDl06TwSxFnCnXjYFBTJJgN41of7Oq28LTw65j701Ue5/pLqJXBITAa/5AgpiRv
/UmajmOolKj5qdnnybAcdLzTTB9Wje50T5nSRj2K6yHSeaHnOyh6h+il3ftVqA+7bnIy416bLLX9
Gmb8LWtTKq3kBsn1dNpBGzD06Mh0Y/eSZn6nNOvETMPqh5wUgf2zN9rk59R2WTQgbNEm/Y2lx1EZ
rtlVxbgzjDBqUZaKZSO9r9K8R7RBM6pkP/YpEj9OzBsE5b1sshBryuVujzyiaMN3Y1ShR56gsBJA
xT7a1h7PCOC/kdH9ytbKVCX5lTkogbPOR6ewXzXOqvLIPHX1K24j/VlHue9rFSTycJ0rEUogljrc
df2A6DUA/o4pidI3oh215iTbZ3w5IMp920XNP9GUldqDoqMXvVYqXrKfUtmMUyR3YfZunqtKORiB
GiC3qneZldqrqs2Q6GOaLI6ll77VIn8XFn485IzIjXhHpaCK5U6KERU3IzhIRH4Gy29WXoEE2B0T
ymG0Niy7azaZPJkdUtYlZD9M3yi7TnOmL+hZp/QxpFEI/1SZ56waSdKsTaPYUrSuMgQltn5TN4gd
QhFQjq7jV0a8Smrf8zZh3BoZ7Me1Ub/YDRIoG620quAp8YrM3BPurOhmoE14MAfNrl+tVG8ydJ9C
aO63WRCM42psRnP85MRt4j/FdOL9T4pUCBmtOpKKrdL1Xb/3O8fw/LUlD973zi5tRqUg+rHkO9/3
JetQxX7bvBqpWjAjljZ5yjBTOg55vKlbp5oYOEcgR6OdUUiOUq/G0RlIyy0LlSc2kTZOoQG/g7q+
v/bbzlT98lhqaqkiAddmSeKD6hFibvWQFgX4Vs8rkJL/P/pkOKEJCtU1gxD9iZJZYcgapCjKV1IZ
TTeKJFWfPr7D5owxjJrbFnxyAGwRFLJgEz69KkM00U20IIDVbGGo/THSxGem6216K107jyE0EWI2
OtgIUrvwbok74ZJ9CFVNi9vLAhA/B9zkKX9o+GbgMhL00Kkr+Z+R6h0knLBjfPJv0muNL4ro4a3y
kuyzYwU4awmepc8TQCGz/f43zJ6qqjNqdaHwG5TA71ZlVN5FjGTFpfZcRtq2i6EZqMat7TR3ekjw
zePimi7ywbQaJHVQNtgUdeYfnBF1iSHtrozB32bS9FTa1p3kafu6Dq+nNv/SDsZ33aue40y/4eW4
Mzz7ioK0D7quvQ80bavUPVJixlen9ZRN7yi/pjHUYUtujk6o3WdJfa8G+l4KUWIYs0MZa/fIf64/
doizpEY4BDN0FukMbHzWPDHvIj8YkYRhRO/Gvw0h0PTc7Aq6IOYIw+1SReIsL/5tjYkeMd2K6uss
UxsUOY104ror7c2dsVX2tltcDdQTBd5KOiyOCYo8+33uK+wxdcxIDdZsxolO3X1IFQ4um/9WeGF1
FF2M29KN73NmEpaYOs7zpVNj4r+/S3wnp1ZQXC1DN4uu66FbxRKUwbBTpkuAxiVDs11sG0mvNCsL
3Q5HNvdBEqGBqnJ7rChqRfl1UJN9bf61oziGzsipAoyKmcv5uHChws2ZaY6z7l5F503w5GuPPfCw
7mZ5eueshECn7b21+cDw4PiJXPECX4+oa8Mo78Y3zg3s6utguUEyfyDNbc26CUltD0gfYKtfZ1Al
pFxKq2I//CNGV2O3vbL+rZb9m0ENflyFOIz29ez76VVmSb6Pwca1H7wdzCpXSLrRvEBiSd//73ZT
AMTAUTmcgrPZUFVLpEyXk8DVMVdsvfv6NVuJtjyH7vljPxEXyOmJYyhQYeCS5YFQmj+SOq1BraUc
fS4YEPPIrwsX+V909sDysXEIKABI51/nF5mqtHI56BPi0ACkgi+Cr7phmEwhkiDADhf+ItjmzE3e
LFIIF/SR59jN0GnKNhkVZ43mHRMdGTyL6Hitp6PgVXKAgX28kWcQsN8r/GNvdk1ZTjFWaSo7kOW1
m+JZcZ2rBNIfa11taC6utXgl7xcD9PwpPQ+YM6NGqttxJBPDouviwORwuOGa/Fq66cHZ2fvoaLnV
1lwKLcLfT33mNHDOkhLLjsGCMiJHlEb370U/ihGDfF3BR1BtBN5NdYdfy63as0rF22IZZ+f6MzVb
nTc2KqP2jZY3hWve6Mfqvl6LkaPu2LrCi/T9X+AXRJH4bKXvLM5qIwXZqKeaInJvu2vRiyWP2Ikj
v5TkXLxpocGwgLuCIISu4vQyKhHBduqEPVV3+lGFvR5Q2Ka/N1eCx238Xi5566WVkdZpEHBAjwHl
7qm9UbUGQ9ITyna78rbl3Cs7WH3/5mo4O4dvKazC2xwtakLaLFz7fphXfpQKS/4+ehWIhWQ1bh04
hGW+2VJx6Yz6AC8hkJEjCcCi+B+nK0uyCK1pnYd/0kyFSwb/xcva74Y/7vzG3pLZu2U4PZcajXy7
/6GZzb5I/asonzYy+nRVbQPeNDtEGShwRvnW6Loj8zSbrq4PjV0h/VKoSxilCx9DxF7K0wCCZXUO
M1dh5o7HLibeU2OtV+HR3xk7FT60RWD1ebgXm/PH0ixeIHDZjMi2Bxxdm89hfQePcyWChtDDSGiS
wLzOc+IrVNXRryU81KXk9cT67NOMhRfykGedw7a5Fo2Gcg2j6L21y1EPWKRDu/BueG/NFLv+Lr8r
tMiMIgdrLTK5rhgjEcoMw1EQMsoIFiznyxcSPeR0DItqI63wM5wD+NWyqFOoYDQZzg3leydB3TCi
tlkv6Z5d8hgT/DjZnUJ9al5XpCQeIY0+iEMVPhr7lOObP/8NRORSZicoZ2T+EXD8+XFqHTvukwZL
vz2Gi/vqx7RO75tldafzSOGgrkb6zwgrbM/zGMjslpMoPO6JgWKEX4ytIe2ENZGRtFfq48KNff7a
wJ4FUTyMSKJiOsvrxnJSuyGdUFlyKT8+/06RjV1/IEVeFCE6A+P9BqMByofrCBiMLH7NO3esoppS
sJH4fLIRbcTndqd8rx8E+XO16ZBbMvfls7IBWnRX7f5XF4y4XVTEO/BM46w6rORKaitj5gMW17bb
EsPd6kfvytfBKnUXB0YubS1UtsjtOLw/zoYQy8avGBwrxWKH6/IYULMYSLzIYff9fvHyXLI2u6Zr
fYC3rsWasfoNG1PoT/0wdtpGXuZGumQMpicH0g7GK+gpnn5HuppSanAjvLEs1ivrs3dvMNYaPTa7
6NdiEDvPtRwaCBbzhjaUgJDqnlqLtSHrAgrja+NO2apr70Uw45c7/cBQZbJCGXMLdUuz8rdL9+iF
bItPR+IMZzGEYWcj3jpsIU00MPQsGHU71z7Gm+TJPiAVtW5/xu4ylPLCxhr0GglpyAad15p8PZGm
PgmpIH21jyJYe/didhShpMdlmN35RQiFhqYalNccBTqt2b52sSzJQx2Lr9gctCvKPRCiL5s5fxUI
9SXCDMUahGzO3ldjoFhaw3MIbuL8trrr7iECXevkP9WmBpNVxHB3L74Kzu8hXuMyhPboXdnQIs8W
N9Y5OgOVIV7jOM0Rzdl1exMRaRrYBJtv44G5td3iKZwDF9+eybLO7cdz0qBvfOqqSt442A08HkDh
vmIEJ15LN8G+ukl2SxWVOXsudVGxwj+2Zic+0/oyzoSt8h/bAFocXh06hA23YvrQfEWUqFhdU5B8
AG39eeHWOL96T03PNjcOa1TvO0wnMLsyCPAErQO+Ey+Top/dh7MX7Cxdika2c4h4wUaHDjImulBb
27WvB8hys2N7tURGcJ6endqbJ0xUVjPGHXnBipmx8pbCA1Gm2RQQZBTrpVRUbNPJ00oYc2AE47BD
KDgvLaqQPDFmS0GgD6pVoDC8rK7qRVWMS1vIuCjeCNhE8Oad+mSqZ3qno3W87h2EMLVH3X+e4u0Y
RpCelWstN6+UkDdkou+Lot+gLskQ7RJB4HkkZanvf8Qs6R7KYBj8tndgl85gly4foB8huv2cbls3
2JdPsX5YjN5nhxGbdL2pfXBpiOvqdOH5EEutGbQO8Y1yPd20DdFga261X/BJbxaOhFjA/FtaaN4I
MisbObLZkbD7WrHbIXUgcRVHMUTfZ9XeAHpFlZ3rAjbVK/+nuB7HdJW8Lhg/XyncOQBEqU5D1k/e
eLpSJcst3cwn63fYeQq2iAlugn33abkwN7+MNXh6aK4z+69ToOZmPDVFd10z/SqwXK9DMdser5zc
2jVmsYZA7c5TFoFZ8xfM3N7Me7NsKODqx17xw+QN062dzyLEaTX4eyaq4kiI1SBM4S5s6ZLdmcNC
UjSUhZFY5Pz9RulWFHS34vooGduoDwqyG+7i7XHBJs6DQpZFB4AUYLa3aRYpFgMbYrQbmyQ5yncr
x2btAqlaKYwcpCv98eOFnrW32OATo7MWgDlpygQHi+kGh/Cbsu2eDXnleOuJrt8OUAPcb6Gbyqu6
2GSfom/B/q9eWEsrn+22brWyFpqx5Tr78Nv4IvDiEmBx7076KnT1/oKNcp78vC2bvJKoC/Mc+sSn
fjzkkZo5NO7d8di5sHS4rNlHnJIGNVRQYp7eeRDsWsVaelZ8d2iWHGye6vEDHJkxWaGrcqHg0VSJ
ldUSTC0i+6KHBY2Zn69M3DqDznSRDvPCuT0xN9vhLtSLvKz8CYlTqisoz6vdyvOCbZnK6zZYrI8K
V30fDqk388oTlbWLY+RJLmldR2LNU2u4FqPrXbBFLkbKYYBnBBrCT0/eVBLEV9uP/fnspplbFvv+
7o0J5FArkcj8TUnneJ9QeXM72DqMY5Bv1GbTMei5dNWcPWyFUS44OBmoX6EmPDu59Eb0whO0Ozoq
Jvo/kL+Pm/xR30RuI69+oKYES0B6LSHo98X8HD4tRqv5BTC3PzvE8OSZVmn5FgA2b1cyuFONrqD9
867GvZn9a9cVqzW5WoEiOkJb6XSL7WHqPKOIp7eWKEWKrfFYbeyVYLRZLhqcOe7MmAgd775nbADm
rw2WZjgPJVRe402qoe6lbU21OPwvfIemK6odxAU6T7PLhpYzMJ4h/M0MJyr6zCla6NeJrUSq8Cn7
BBvKgs15eiY+3Xubs4M5AYXxJ2Gzcsc3YWYUL/fFVbMRJGnasizuGVWAMEg6qOkwfNEdnUc+u/XA
ghiQ+4WjsVFye6VBVNl68tqoJ9drIaLz6pUXXqvMQXXF1vF+tP3tqFCybuON0gRrX7qLHH/daMYq
0+GzHBnd7H59vC2X4gdwC5PqAmLgMAeffnWl1vowo1rkOurPYgJpl+3McampeXbrsBPvjMzViaNR
9SQngl9I0J1l/W78Kl4XgpE479b1fZCA/l4KFWfPNrH97D81S/TpKZHOfCx0Mq9NW7Zf9ALqnfMo
v7xVZQXxfHP0FOaAoSRWPoXbAlLCbv3xvp6hmufmZ+4mUdBoYxXzbywNNOmcbbnTrvwHA7Wp+Gt8
M35RnwRDHxW4Xb7PbtKtHG7L73+xE/Mn+vynzL5xLjsSysGc7OZHtbXRKx71lVKvxe0LBOwWWLW/
RsGiXP37ROv0G8xfebmtJ4QUvCuGgfGFz/AwmnTSApkOQLAnubP+AsStnKUcM6vzlCOpk06L2XrN
019yE0ijdaWWUPaYwXWmmWvfsff8sq1qZQ9Wl+5U5snaGNSWf6sOxSrvxicPoLmSGdu8W8J/Xz4L
/3FLc3ZtDnmX+tTTRyZU5PweSYTgpsjlMFsIdxf3QMwhUEkHuzMn4k2K2At1mW+ej3fJCEftcGvr
/lpXpDVqWeuQTLMJnf3HTn9xbe+Mzq6QoPdjE7oW0rkxWzvZAzfH5mMLl7/tOxOzBCCx6ihSBFXZ
sFW2IWyTMEMPN5a6kfuNd59cjRB4QM/0pGYPXvpQS3/ReTkPmZqg8aLoxVMX/YLZrdzWICS9SvCU
mdam05GVSBia1ZKFpZ5vJmboliIQqQGpOZsmaXXf7MoCLsUiWgXwbWmSvOAkl1YCYhqJBoqT5+3L
MstsNRbJY61HyIWidxJR3PWfP/5m566osRP/sTKP/sHYpZmZv43hMB6/J/odzK26/9eVAdD9J3Zm
x95PS1tNE8bMRl0pra3fF411PwRtGdzHRZAkrt6PhfRJM6uiuM7ivGi2ZRkrX/POUZqbFmiTc9Ua
8PtsODtAf+0plrIVQruxvLaaprJ32RinjBCUKsrrH+/RWU+eH09DliTBEGUFduv0Hm4BlRpxxQBB
t/X3TIGX8NBZG0nfwjTyGBzblaYu3FAXPv6JxVkqiwQMhAlebLpJ36+SMNuAXF5LDGb/lyub3cMl
Y8Ky1WsG97Dzo30sif/6s8BRtPcMgS+m6OeX3elGzu5dI2oI/inLKtTuxZn6NcD/z9kYbnTN3y4s
bV6eFR5HdwugEU8RAtvM48ZWqgOGpJi4OJS3UKJdCfWi/iAvqkGddUZ/W6JjicyILrqjp+4hJYna
6OLdA8NphahDt++/tNthE/+kW7kQxReNqTNjfRF1XUuAqzfBfb8bEE6L37Aoy4wP548OsYN/1jWL
peloV3FpYcoQM1BKOYWo4MXHtDAfLKYtzDpcot4V3//0wXxqcXZHeaXnJHTAxAsyuv8NJqIg8FAj
S5euxZYGV2QnW41f82XBXcRHOjMN6MaCIp/pwPmdnBdS5Mg1oO5hGz8KCb6U7swEKXS1qHB96fIQ
+J7/MTVbpeFHQNVVsgzQMG6SvzK4tHA9vaF/P1rNLGJZRZQFas+ni5NVm6ycbKUelWsFGq34Ztj3
XyG9WVs3Hi0ExsBRJO9gmvrWHlCaeJB20Qac79IzQzjL2S/iwazbb4OE2syZpNhzxkEsWi/W1DBF
sSmA0wtJ5/x62MD4A0Rt4ZOKo3Bu0mDik+4+HUxx9717NDdS0PHywKSAp8kvpUDFea6oIybV+i+O
5qXzYvM3omDmACaY1z/ywTKbvoKEsd6UqStDAroeGPH5/KOo8CRyV7f51TC3hAcv4fPP2osiBnFD
wfqNcrqtztuYeaEP6G7qopI3bQf6fFK1Y07YP/InZF2evqdIHCz3ai/58nu7s4uq8ZOs61SIq8VD
rp127afozjvAMQgfli+7E7yQvxY/7IXbEXo9HaQG2HedrPX0w5ZT3Pimx6SigEmVyUb+xWxJuhND
EKpbDKvhlzH8jSLAhRgBJg9ZNuis+b76LNBD9BunrYndylW29otgwBEoWYNn6uIL+YLzInbOqBsP
RKS2tNkJDsd0MGrbEAnTaxz8k9eghyxnFXvJipGcVaXdV+Mmru403VgFpbN0XC8t9b352XftEj+2
8yEwXRXhXn2tXIU38VvfqPn3DPn47slS55/T7/2yDqHcgJh63Na3Yrqg2mRXwW3ymHOHLjECnPGD
zw3O0hBl0gp69XxHlBsffNATBwL+NmpW4318be2kXXEUrKKLm3ohJTEQtHCo5JDdmXNcU5OAIs3U
HgqToOCRVPDOH+KmXhtqvpGc0E1saztW+mvQmi+VmXZLAfFCDAZ9aYI5oilI7WvmU3rG6C/oQlEV
Nqk0JO4Yma6QIxXY0jbVkGNZ8uMLN7pBowygLqM7EMfOwr5ilU1R2F3vtgyPTmGz6bPuq1Yq2Sae
QtXVFe9gmdXDx5H/Qnw4MTq7YIew8XgZwMdg1EeJwUop/qzXT/+djdleWiaTu2HCXg5T7PZ5d5t1
9p3e9OuPzVzy1ZO1zA6in+VxyqN2ILDbu/bR+R6BoHLrB+/A9CfTneRGTAOkhbvIaHYhtJ9Ynh/L
gJWN6Zu3dK7QmcvtTR9pKyHio2+B7CbKyoH5cMFLL3w8E5lWyp1EBVEiPA3u4WhrDYwkeIz3FKbR
Kmng64ch8+N91S4EOAg7wMUooLdMgHCnZnhblRKiab3rPDEPNrbXyng1oWulvcENQxhempW0gS2f
x5C6ijbq9/ypvKPiKx21ZJXxf6i3NJGMl/pO3i/t/YWtp4MNkRKABYFXmO1B1ni6o9a8k/zgOQ+/
dkBaPl7+5SctwADFQXeMSbLZ8iPPqiwvhCJKyGt1P8XAB6Sj6+IWqNyqWI7xF0Ifoj5/7M1Cblyp
Y2NrJc+Wkppq4q2Y+1+n0rjynOd2GlYJ8bCju9ovlVEWVzrLAvU6GvUEDQregdFP+Y2YL6HDmD5H
e3Uv/XvABZcL0FWBuQArBzRpZi9Pq0qyx7diAeyqjApYa3NV3CLC7i6hny4dFZrkzMehXydm/k99
OMlDrRkBJrpZf8tI+kaO6JV0Sw/pSyflvRWRqbxLo/USWkO75abo8x9MhZftlwGm+d7aTcaTo1eu
r0OeGT0V8Y8FH72QApnvDc/uDpVSsdRJGDZvpq1FhV4/hP+XtCtZjhtJsr/SVnf0YF/MpvuAJZHI
TO6kKOkCkygJOwL79vXzIlXdygzAGKqaQx1UlOiIzcPD3d97wQIN4AIwIZ7b2dwnl9aYS2OxhqiR
LVhLfkyIoH8SHLYpsEnlIyWo5J3xjZvxanTMBZJNwBGJAxZPr+8zaO/ZViJ/DnuoM5rlk2g9QDPk
2/sTSnce8x66sshcJaQeOtJ2CdJYyMqWZbTX8tEb5/pmrHsvLhPFWUoDpZc++fi+4Y1yNEqvOv4z
qZyszgLnkipUhVKQNTyutY+yh9bHxyTaq0AZSF7ja6kNuCVX1nHjdIA1HvBYPP/AasIexKKeAEbv
xs4VjK9dXtlmr+66nreMHCusjpY0jtJYlonmtkITSEXtTuI0Oo0QCrxIYGPDXI5HY047MjFVkkxd
4zbxF4oRkSzVUYrSmXNczUYOPZ3KzgyA6ozikKlvRHxqzMputFdDuOmH70K9gD5C5tzWW8cG4lUy
sIkQbIMaA+PuZCtR89gYB1wk9KGg7aFi+IkieywfeCWR35O04RVgEA0rGuU3WSVjx7RXSQhpbvpa
2Cku8Uskp8IdgVh15ViuFXOpHDctWkgkAiAApio2NQS1ddBngDUDlX4l8vQDdeq6K4V45EIV0ud5
oo3LnzIcIfZBHQO9+ozbU5ReDuUCgsiDdNuAeaWJTc6irYROcEfRax8QIDRE4jnCbCVlyaZwUaPO
HT4uxE5aJNKhG+IqoOACGspT4GQfJg+sHm7uaC4m9UBk9zelPDZm9+pb6M8vrhdwu1DqabkB2KM5
aZCkatCnQk40K2UFvJaczbm9GDgzt4j4DKtTIbogt29TJNuzotgcX8cbD/2Ei/EAZgISkhLLJ/sF
WmehBbk37cVLbcrFz4sAto7f1ewxt0hKhCQ3R8xe8mH0KDCfylzhlQXwJTh7+N15dIKYO+TKHnOH
iH0Knk8FE3gu3DvKqwUlDgSOGKAnoJfVme4580l/47VFJLVAdYDyEULiFX59bkEOJdK9Cn1cYlMY
dAQYiYoMQX/qdyhn4vmT83GY62W8Mst2kxpx3WhyLKr/dTMaAJIuzoYXHzqVL9u3jrLOcDGqmgqq
qhUXFvhM0qIDYScIolz5oHpU6VJv4GJk0B3zjsHGhQxrGnS24UM3MgFyCHcuFa2KZWwCBf3kxDgN
eOtk36jqc+zrfjUEnIVcPwGoIAYAECibwr+xGWCkgMQua2AzbNNAlYuggX4VSG8W7QWBrK33gOcl
imwLE6+atlE0uTbNnEmtydJEJiWd3BOUzHc5pXFuTp1Hww9uemntZJDggfvGnhUpkI05k7C1VFCE
pZNrZntdQmujBJL5zhPR4Qgtc8SvfAJe+mC7PiZYSgvwNYp1xXFhXHpV1tU4Z6LimsiFDpphQ0AZ
yKDPo/g1jTjx3Eb3lIEtih4/mssHNyDjBZLMrOtUgmgx7Z+JjpnlKuZBre1E/ggdpOTQHBV/8EJk
vMvDkPnK/GzhkM43fGr7FVYBCMurT2Efsoo5gJgcn4LLzM0/FWgsB7CmhWh2LqJxhlt/W8d71/Zo
lHbh3s0KUFI1nqhWuOgk+3kC2CRzoLciOfkeRFKls+c6+XXkh+edKp9bDdHZwAYgctrKEQGKCarU
FA9Z+7QDexyQAaJ4wWKnOeJef6QTgNZWzqldb+Zr28zRQZhSqmEKTrc4oO3Y5Q69nHpAmzlFt34q
HY0vhLttEogslDJoawKzlUGSNulWieEWwId7pWu8/eQtHpxEw3gz9zdqRTybTBTSV3UfGrVeYFkl
vDUhVq07xm2/g2yJ04Pk3g297PX9qT1XoJkji2X9NU4mGDEL0+gtBePsUE5Ah+7OVF4Vd9mf1RhA
EX5feoKrjLbiVX4DiJhr+ma/e/8jNvKLdH1/fQSzvkIFiasIuM3zUSa3yCjuFyhmxrvIpxhwAcLd
SAtLvMtgfd1dm2V8ZJ2ISdImGspkB8jtoO3A8jQ/tBEl7bl6N9vH59cQGW+11Jk8tapB1xYEIJrX
hbYEzdMTeTADwxMhDKl2wBZOtyAVzKApxpnhTfOQLoN8APbzKutuxcRIc3p66TLH0CLNyEnqv2OV
8SneBMauYje+klf5xkT7aczjo93oysJUX9hnho9KMLrawFCPE0z7C6tdeofQwknvqMaR4YN5ExJD
zS1OuMed+nUUhVchDWdA5oQnDZtllapRXApToN6yR6KxtaUjTaoWAW3E4D3FN675a2uMby7EyIJO
pYJ8PA6x7JRuGOgny8/BiPU36tkmmiMAU9EoRF1jfXIOgj8Ew7rqjiEYf/dDL2i1TSQ9jfZj1oyv
taKnXlkIx06O4UjwPT0YAxw9T3TdlsDtukfmouQEy6vLCSU7pAMVRaeI1hXItC0mqQDk3HRrjYC5
PleAwCwGsHY2U8hzHGfi7Cv3JQOcA5U3Bbg9EVw+jJtOOiNJi9TEs1g0yR7AAH3XDaa+l0Cp9w1Y
2/GxjJTpTV8kq971UUNSUDI2PSgTG81M7NwY42Myx4kPJlPt1lBpXSxMjKMYV9ZBUzrtthgN5SVX
yXwDYl4N5yTNjUDQovZZyjsBcL1CNiB/ahb3ZRGqn4ymjV7zsdYfq7CaElury8ETJj2G4W4yHwd0
XXr1uKR3ZF6KD0ZsKU6qVObDbM3GU0dmgiTcnDXfRxBpQkBNqbLbPCzqQJlqbZ/pkvTW9opyGM0I
GKQYJUTcDWAW3EsFlEOcWSfjfRLG1mORmyEBoapR+O0wt6BklM35PtXn4VlIOvj6Ll5OSmNqN+AN
z/w+IW0EfXsZ7IomeGhfQExoPYdRjX5XfdEQQiJa9warS09zsxgvRBmKT1BQzz201A/gaRWV3CfS
aB71pCW3pJ9FWFfF6V5A/c3resX8ZFZi/j1K0/4xzARrF+bq6Guw4KWgLvVapRECddC0W0iHR0+D
NC+3y6CiLbUy00fVKqbHRJ/ABiwZxYsJHrjnKUoF9Cmby3OCNEagYd+/meOA60MxY+z1ub0d+iKG
2l4t9qUddyHg21NT34WimB5TacxjAKyi9GM/RcazUIVIFuVKdpuhlyswW0M/KZY83XfVFOeuUoOI
eSZ6/igtpuGQqJ3vq4bE35TEABHdKLf7sbZqt0/l+sYicbs3QCh7K2ZS46XGDEq3sVPLwk67TD3p
SiLco69SeKobUyqdrJWTGzWv6gPiavSsymYcFK0Y+/WcZEEbteFelkh6E6VN92TNHXpptASEkHak
Zm0wF7nkAlum3Jp6FHqtWkiulCzDx7FQOsiARmEQg/cmCPO6OFS1NT1MBuZ7iu8xUA/6oX38hGVu
Gj8qpuIpijPNTklUDY4g6+Ls6d1g1BmoYeuyx93V6KgjCFX5NopxiepxXYsQqStHNT6IZIriOzON
xmU3h8gs2alFeG0BqzAJZx5ILc3QQEaJDcxE2zJubAMUPjoAVKDKMNCX1Xxtjv0OFAT0Jf47coPn
lzbrZy5tMl49EqxibmvYpI+N8CDt9YBi9GWudsX6LcGMjsllTuU0dxCJ+Wkp/0Y+m8HkmDb6+Jzq
hkeNQaeKGRYIrICRR40PQp9stxBwY2oFulcgUBJp12WSZ/SRbeYm+nwTx6hyXhiyvhvQJAu8KvBK
lEiUbT6IwJOZJeUAyEXlLA1g5JKtfaXkUm8puIzgB+w0ggAg71Le2DEgyEAeU1UsvErPCayL9xIO
Vi9pIYbZzrIjpR+LsLDfD7Bo/LKayAsLTAQLmjmhz1RYSLMXU/rS6WB6DVX0F/DkBdfxBXirRFx4
uGHRvwHA+vXbr4fsMJhoZwOpKADcQFtEnAovXX1H7v76tAHMjBYjJJxx+61ajdLFiJDqH0xXXKKP
UgVB33R+eH/eNoaD/iJk1GQ0GKFbjX1nKRIpFx3sp8hTtF+0/bRHOm2HvOEBipfO+7bWmx1RIGWd
AakZhGhYttJylme1BhuOK4Rx8tJL8ddGb5XbQZ+m07LoozfoIbdtexV8IhpC1A8UMXL3OGnM+woF
mUWUx8p0NWSxkRql8a5617ttAB4DnzfEzekE5B1lXwMVp9XuANK+JqGIJWvHz4VdWmjLLWZPQOWp
b8CS/a2TlVNhDh4P7Lk+YQj60CWAZgHk1sC4cb0rwQoFtbTUNF2EW46ePpJM4pywdXchjSshZWVi
n4A7gQ12m0yWoqHXTDf8XA42RiS+THt0Vn8gAc01t/fSjfjKezht7RmkmNBwR/nQAES8HpdRJ1Gh
k8l0e0n3a7X2+xgNyF3twLftTMJFr6xS23SQFrpBcCAATGO7++ohn1IKPgejrrJDaW0fBpmj+fkt
1bYuHe4LYu23qD1kkyjB5zqx3Sh53urCSI8fsIeib4C+RLCzg44tgi5VQL4VML9FTzzgF523a395
ZZfNbEskVIsmp/4SmdD/MH3+BuRj6/hdjI99H8yjObezjvHRd6e1m/YaOCEphJSC6Xl9Zht3N7St
gc0ALSu2Kgpc17tFGsRyGWL9J1WB6ow+0il43ZPA3JffuWd9a2wGHn14moBHa5XLttQZoj+agFvN
o9ocyJfcZaDvQs3ThVYOh6Nx64DjzCEdhjo2svbM0IhIGk0YDMBAxdtS+TK03ATjKjWPHU+JlpEJ
wkWNVunryYtKBYAbvFqwJcr73qd0L6Zd3POlwddByJUhViVTR/FNyYYMLrnsjvKoPMsime2MDM/v
3zebdug9jZwpaC1ZNlskwkN50CLTjaofUwnaCnGB8ANv021awZSJ8FLoVWNDqtQopUZqLMBIldju
xtu8Qj9TwSGF3HKDWJT/GGGPqxjNKFKWoeEapf4qFCl0yKy3eZZ3bQs8RLx/f+K29tqlNSbEUTNd
adMR1kgNSZBBxeNCct83sTEgEAkquCrBIoiyHpOPkpNW1Mu4Md2MiCWa4eHnfaPqF7tt5/BhjNrR
t/Qhct63ujEwdCcgxAAvG04t2/taQENCzHL4h0zqcYMh0ajdvW9hywWB+gDXMLAdaPxi5bPATd+J
g4ELpHyb3hAggvggc6oc2tBoTeAG1pvTeGGNDvgisC7iyqwSPMiRNAGkQcpuU731lkS8jQfitilv
G657BsAMjeQSYkWAqvQVt88CQYuoU4Hq1Oxlp/r5ve71HnqIjstucWNkryFU9Cnx253hF99yr77v
Hvgpvo0Th68AN5yM44aMKuOoQP1j6GPTWK4c97s4RouAkO0k7fX9lVxlbDFU4ChQkKReceVw+xF5
P+gDQUPcrO0ZksUqZCOidg/BUFs0X0WZcDbn5rAoSRNaBgG4Y7FqPVLEEPgQTDdO51MmhC+hjMdn
NHFydltnACRQEuINdOusmrGXWdUqEtaWmyvzg9xb36YlUTmx4pYNQGAQB1O1o3VrST8oejhJppuH
sl1D2M/UOSixrY1/aYHezRcbP27SWepAHOQWkbzYhTA9lo2+kxrdl2qkemaUNDhjOvenMSGTjM55
qnyBB9Nq7xe1pJBWQ2ivPel+dJSOlKQCJBHV1zeKrskP2Zt65GvWbdoFeyxFGeOlBlat66G2hW7O
/bIADoHaDw0zymf5BXJ5kHsQnLfOk6GyBqqKAxeuy8amqDbKIDWB7IqkogS3CgjylODNDuKnYYe0
005yMzizYU85zBdn8kDkBcZm6S9mrxmjbHAwNoOqpAKM9mi7RBYTnWypO4ucw82Gvz+t0NYnAHpR
qGfm1FSmJa1IRMPf0O/9YU8bScCw4L/vQ1ZpK9ihuFNUPlD6AM6f8c9S2BpiPYoGKly0/h+iTYb2
zcvHP1MF/3Ol99v++3/x5zcC7vgkijvmj/++Sd4aQIB+dP9L/9l//9r1P/r3XfW9fOqa79+7my8V
+zev/iF+/5/23S/dl6s/eGWXdPND/72ZH7+3fd6djUTfCf2bv/vDf3w//5bnufr+rz/eSF929LeB
Abz8488fBd/+9Qc4wC4mnf7+P394+6XAv3vA/2hWf//7l7b71x+a/E/IDCDZgLwTMFsInf/4x/j9
/BPxn0hA0IKYYmGDA2Hwxz9K0nTxv/6Q9X+ilmHRWAsgL9B0Yu+0pD//SP0nsrgGCDpp6GIAj//H
f8Z9/9NT/FwSzMOff/5H2Rf3JCm7lg4EB/fSoeAdDTwipcWFM8aLhQnpk1ZVxF6dW1cbZyAJLFtr
AEGC7hjpIr/JO7doQ6exGqfuPprZ/WB8HNIUwK8fI7HsARWG6CWFWB2uDc4VsQpigDdAKAu5CQUz
hPwkEwAuhTTpXRMS14jy3jYE4Uk1RTtcws5Ryq63IXJFHN3KQHfTIzFdy+DOGSUC2pZ6+HGxmhuz
RE/i9STRq54CpjDvNId47f2sEdFUkkWVW4SvY/cjzKEHVTihmTn4ifu+LXXl8ei4fxlj+3gFeUoL
MiedG8naTbwsqqNLs1f1YeEZrRC784we6XrZKWXxAyRirpqb6DxDlh3YHDusgc4XJ/BHItMUf+jS
yDHTxWvDV60rnKXoHeTjweLQogdIKvxxqP1RzQPTWFJ7WnSblMOtAD3NCXdmYQJukr/JYRGY4dId
uq6LbamJXCvvniOld4fsq0iGO0uIv4Ik4DAlDQguEt58rOeedtbgxsObkwItr+dez6DJVsZm68qJ
6XZJZJfR9/dnnI15sNEuLbC6vIk6diK0v2o0LKW2qZGdVD7pCq/6Tb0ss4eurDDbGR5GFkYN41hK
1dbT0jbDT++PY8sCjjOFjOvg1zzf4RfhSFkveppPVgMQBsQ5lc4VLW5qin4lO4pLG0wJJNe1tC3G
uHWb3qF8SaGreWkMjJK+Q4ao5USja+cEd3kxImbtcykxc1GGtTRQdr0veO0OikhcGPymGeCylfPJ
w1V5vcXCpNOqRh/RqoULkuahkD85/AYse2uj4UFGXS0EzFCFuLYzJIs+y4LRov9CdEr1FB0p1RRE
YBzDb4TbM3cmv1GWRqGrJbuwSrfNxbYw0bSaxgA8upk9euaPEvmv9IdJu8QOwidey/j5vlhbA2cb
9MDQGM+m8seqSrIs6RvkEoXuQFWeihfK2AblyXPb9h03A7bhnKleCPJFYIhDWYTO+sX4wCvdt7Vp
QR0PbfiUkbj8Opx1WChRtwLyRkgIusY9r3Fo67ShuQGVBADX8ERjznOXh4CMzgn0PNAPIBqzXXSc
bNsqj08dE5LdBnrP0MC5ChBJgjJ5lWLlhp2yq3bxDi2rOHkfCBpxE97R3hwPnrI0JashWcWctdBQ
FzDN4rqt8k8luV3QRPK+e9q60BGw/NeCQXN/FwslLqk5NTmGk5+AG7Uh6v2Q+PTVQu74iLTNyUPM
CxoEiixE8u3amkriQY1xtM+HTTope1Sudv0pctLDX06g04VCMYLmYVVQPWnM3CXVkOlgyanPSVgj
AWWfXTwuoY2+HzBL9K5V3cuu+Tofecdta9EuDLPMaXXTgVmqEWpX6lo3lCNbr7jLtuXy0YWAzCKY
8vAaY87XXDaiNErn8zW5EzrywmC+qwPzOO55Z2rDQYJgAK28AJWi6sgW9au8WqDIOTTIGkUBmtNA
duTir3JulY2YF6nyCzPMJWa1oVIB8w3uYPTBqeiDg/KEEqAPJH4L75sjaGcDdPQH5UNWYensoeQ0
L2zcN7CPCxpnGo95NgNIsjTqMyHGdtG1HRrgbUFr/Eb+aC3BojaOEXcOsR44p4/ud8YxIxUIpwy8
vwUwM3Me5krNS11WWjhmKjyD3uzyNf2i7tIDmkW86InnlzfXEpc3aFhpuzBbop4SHJRexiCHtHLE
6QbZK3cmwfujYvNjOHgY1C8j9O67cCkoaOWtoCw1lJUQ+E9WBUqsGtUWXfyWdQZeYdoJwr0zx5Nt
Dg1uBRkJC4y6bKBllZ2QVjn2D2g4oMoE7usp3acSjxxyy2FCGuWXHWaf1sLU6nh6Najy9x9olT92
lUfacdI+RX8rTriyxjixadBHrY/bxhU1u0EYFLrLI8R9Jwd+DMybBa9msX0Mfw3vzOJ7sXilJlYt
esBwDM0wqNDAbdMMDw0ZwNN7rF39Dk/TICH0Gv8tpAJvgtk7HHrMpW6GaePWyCBTOTXiQMP2C8QM
vOSp3r+/V7dCo8sJPsuEXYx3EvKp64qsgdshX6A7PATpHZUTEcF3isJudsfN/GxcDypNLakSTYKu
YNlVJJtTSe8l5W5BG6ritr5wO98v4IpwZpe48OCC//4oN6KxK5PMiSwmY4hzC/HfNE43oTYf2+6T
2pZ+tRSHJXp93xhvfIxPg3I3ygBj27mg7AO49rlTBM5R51mgP79Ys8aqumjWcAQ7LVC6xBainncb
sSVP6sMuF4m5X6EvRatP2IRQYfLQyrhvEKj8lvLL5tog2SgirwI9KxYOJKJpVejQZnnuSoY/QXk1
w+03vVb7n/zGIEFNneyJm8TdunvkX4bZyK/LwnQCTRJFVha38w09ZR2YD5YPKWQ8+FQvm+f60h4T
m5NZGnI9PZ+00Zs/AFYGEjXpM30ONMhSc7b8RsIGvS7/nVaD2fIaKdIiVCQgH2f5GeD1x75o7gUy
fEJZ/un9Db8V1cIWGr5RE8KhZsFVzdLGYjnhROdBqjqqN+1VsOa6o6sBMAC21vfNrUpt5715YY4Z
mpGHxFIjuOifCmEg9LKCCfI55l6L3eYZITx66Fu3ll0dio3Frjb3YeymDejGgI8BdREXZ7p1IOHL
KJ09UMMrQTu1gPoMWVS81ZNSdurI/Fjn5Pn9YW8t6KUNZtQipJcnlF4wLlNrnEVYMgfJeluv88dK
NTmvPIX+NjYwu7TGODGtKQYZDDa4d63WK3uEZ1V6AgHhfmxIEKv1jTYaO01s/JiI+8hEAp+QoOqF
YJjyU7MkUDUx9vJcPclopyYp+M4EPRBBWzpnlQ/K+EOWQnA8U524M/0Y7NElfocWi4ERLrfTWKKX
euZ0CqzatOi+geogcgBI2tGH0bXblKOm0hMBnsZ8oTpBLYhKrQIoE0gh2eDZgyiyxeU72YrKLm3S
Vb1w1XkFAJNoIItDquiAWv7JJHIwTSovkbeCrLKDo272wlBGlkyL+x4vcXdy8/vCI9CMFO8HR0xs
igEe9/rL+xuSO59MJIiumDwMe6l1TRDUJDbNvFX3lN9TTdz5LbkfHkW7vFE452DbLNAEdDXxAGS5
eVp16JciBtEDTVgRUK3clk/DsdorsyP4MoIHW/06cvnANxcSryPKPIDSn8rMb1QbsSgWU+MWsblD
sO20nWVHPGbKDSvY/Ei100cYqI2ZcDeS0EE+jRXysWPsymLrZMKABj+Vc71v+CtoOaJzlr44AYtl
TndaDUqrWRZxY+uzQH4MCadUufn70fCD5mK87lYNkeVIGmxHCkrPRnvRQjetG46H2rp00Pv7ywb9
hosNb/Zg1SB4lbpmhfbVEhLSC3Tbi3t4eJ+X0diKkq+M0XW7MCZWgl4nMozNfn/WbpKO3etPpajw
K79dbyMmujLHeI2xM0drwB53TRmo0jn0pwTIkGmXpEChh9z+to0Hq4nOd2TBqKyQwe465PjqUBmR
AqbJSh3BV1f7Enb5Y/61AEAMlybEWF4nhIGVPU6cvMP5YXp91UDmRkcuETsOWT72PFdqkqVd0xJ0
ztQ5GAyW7LHchcg/a6FXB+Gx8nNH/DxHR373/YYvobZBgYOBiyjrMeua1X0CtQqCjiBootALgfZZ
OegOAkYMxUfQRBSuGX/ita+vjznkX2CYKnEB6s8+8YRYMZR6Ciu3Xr4MKVBPDvgGOGHS+gxe22Di
BUGJ+0GIMa0qlJozyXQqbfx/mmDcyGDNZShUMFFan3PjY9dwWlnWTQLoVFUB10exGaU2OMTrYyf0
nVAXukxcS34sTV/RbsPy25jsq+jNAEeAPAUK0FN/+VoDBxM6nSEJie54BLXXRodliKoECDVX6yD+
jDa1XRq6Mri1DF/E8xQM/W6/55JfbizXlVXGncVFlxeLDqvCHlqwbkH8wqPQedUm7b4N9KNw/ze8
Gop/6FhDEwA6PVYlplKbYjKKIEcUZCgZwqinZgjeATXocBDt7A15W67Rjb1/ZZSJGtC7pkxjnFeI
3hXgffsXyrQJZvCj8RnKlJAOK4ljPXPWdJ0upiOlDZUKJAbx3/WalrkoJJOBkVKMc3KU9lQ5nKot
xN5ff3hdm2K2jxCaE848ndT0RcTOEVPR7a3KVbrW44yKfjXjOa9GxewZUTCkSkrLypWkDzgdbuJZ
3kieDZ9mbhJ+5oZ++rU9xAvosQbUEscDEdj1LOb5uEwhMXvEmKEfO8oRe2V3b/nhsfS/EU5m6tzP
9J415hKMprlItRzW+mHYRy0AHEnuzFLtGIbXqZ2Tg3Cd8v93un6Q29CVWsEjZfI2zqY/iAmENcYT
4GpQsHyCJ3yorPFkUgaKQbSHZQQACpJjBnHisXen+SXVZVtNgGMA7Qpnmda5lOtpY0JHNY4hVFFj
IDRgTfbLMUQTKOWt+ct4cvBVUe1cPNzwGF1zug3i1A8kgSXKvlE/UqXuck9zpXMQH7gsOetx6Wj0
gd4yyEiRK2IBRFlfmKVao0snvGmC8QVxP5iO6vvfaBajfv56K8CSBUSliG6LNXA7quK4ryaE/GYe
2SOUcx35QDXFGlqqjnyhfwmfh0N9mk9gSgcrBDcrvPYf9AMseGi0oOLaZpYw0eK2GIaJFuPNQ3Gg
CQbKB9qB/p4XG2xcemiWEGEHvdhoqGSfqdIE7LKhRGh+MvQDaedDOyiHKa538ayfEsRfwBC7IFkJ
jK7lxWJrj3JtmzlzQtzNZVu3LYq7lIyhfqA92stDHeTe7who0l/HriukSdB+AFWBNaYobhYzzCMZ
DdoHK9vFeLpWN0V0k4AxE8QmxI98sJ14tBpbcXmItvbUpW3mSpCMZoq7AQ9mWnqS/uQq5y/nOpTH
jOJwAK9qAMvKVg/Tok17AKnBA9rMnT1pzUthardonHpMBGvG48iI3Pf9zebAoBiJerlFL3Ymz2gV
hbk04Yz6QU/8Nl5mUEaBgSHL7KaEunaa+kNRJ04Ut5xwbXOoF4aZGW0J8B5jajYuEU5y/DFqO5tk
kZsKaPeKYs7lt36zYF4vjDHXbFsrXWpmOCWkyUV7Adlqt4hBgtSDXjcHKsvR6MDXvz+1m/v1wihz
4aoQphAEWvvSyk+h1uwiHXjkunPjUHHet7TxvMX4oCgPNIYKZAZbl2nC2kzbHk8EklpPpBHAHil+
nkRHGnZN6OWQaRYswwNGyLQrPX7kWN+c3QvrzEATrS5K0GrXuOmBvm5EKCQ80wNpOOKubO24OIiD
3cigRv1kyGCy5KdUuRPABBsFyKfJouATzrfmMTskPq0HlA+/YYvuzJUfuhgu4/ZA95jphQRblBlF
TBza1TVA4k9FSQCvT96Dm376e+aY26SQll4U0rGBjpr8jUgE8pEF8ZI6uX1/GTc9wcWwmFAbbZOy
KsDlwMV1AZVjUHyAe/da8L6Z7aWipAcmAMW4JpmlyupCziYLXS2qr+20PRoX7OIU77PduOfxR9KN
t5q6C1PMSllLb5qzouPGiMCyrOZSMKLFlnf41oEuDt+FFWaBjIaqw8ZYoDgAUYrsRQcI4e4hnwEu
McpOxzW4uQEvDDIrJQ3KIgHQUqOnML+nhINjSwJoZ+/0XXxQ9SrI/9YQwThM+SqgB8f2+VdEmMdx
MODKQBshfCzw7pvvoAVnd04B3jJeBLXpOQGpAWgIoemK9K/IIyIvJi4lq4SkzjDZgNEF8WjaQ6Ry
7r/t7Xhhi9kjGtjhWyj8oqIYzq/plPQOKgI3cVKeUkHYLWn8pTCJELRt8WPsjBjsriEn/7l5wC++
gNk/bRKrlUAEpKhF5U6qpROZ4C/jvPbeP3mbpwFwOhTDUHta4WyTugB8OkRrkmpUp8EcPcvgXXnb
Q/llgrkJAPkxYmPAUQjFGzmObQ2kyWbO6+fa9FQmmmrxsET3ERtftzX62ydTp00l0b44mMFyaANQ
X3PWZaMGi4N9YYc5Z2UikTY1sOvzILuVXKpUp95T5d70yFc+25w6MDlBcQh91Hg1wJddJI0hhytI
GV2dGioU6l0VqY5gqZwtwDPCrI/Sog10QODlhpb1rV66T3FtvsCXWByHwbNDf34xmG5MxlSSsA+i
snqt4wW93Nn30SgP7+/ojYwsVuhi0pjDGwH/LBRNQnPRtI413taoywPwZAA7Pu9Lr3LGI885rdQu
wKCAzj6a2QACdg3wBqf1ENctvFNX9YdhqD+AMugxjHQwrw9oMtILcMEXfhiN+xqnfr8YICnrw/ZU
GaCIW+QPUZP7Sb045gCSVmIZSSCgdUKA+vUQl8ekn2+ishX9pQaHTJElgA5bUuXmaXwaGvFVmYQb
0+xAL0MiTki+kUQBLYWM5DraQOlOZB4DpTXi4VWKqOPWMlTOIhCityrJPJRt35RC2g+K8TlW1Qdx
6oImrT+QsgMQKzGgmlIOIL5Jo0MjxAcSms/iLB7DQn3sO3kfZerXqQEQM84fskS7a8LuZoi6x1Gr
P0X9sLPUAYrQ0lNhWpwjvLEPL5eKRcEJtS50S4gBGVBMA0E1uC+HHmRZvcbrM9h6iF+ZYubOiImy
iD2cEn0hggAG4ssJpH/xRvzrtSzsPxNoQnB5AGHFtkGOvaAjD9vQTU+l2Zc9MMsqKKPSoxAILed+
3LiKr4wxHkOoldqcesygonyXi8SppszVUmi1zh3H0kbZ7HpcjNNow1BvxKbs3MR02rOYtLME5EYN
ou4g7kCgvuOmlzceoVejY/zHiMalKJTOUzm5/WNl2WQBKATPh9SncjV97BUEqRsKDZm4JM4bcdyV
debiz8B+RCSr6M5RVXQ8F8Nt6SD4yMe6Kie83wp0YA09DaiEo2bMvvSLuJjEJv1zrL+aoJeb3Oc1
Qa+IUM8u8sIWHfmF/+8nI1MAeKJV99FrvhnH6JC2R8ptnj/K+1zYVz4wvvzM29aMgi0IrdcoJIOE
iZnRRooTKVVwCKIvo0cZ1ZRHHewbbQAhaP7u2Qj8UQ/5ZY2JD0Kw06ugSezOt0+GxjMXHTZIqKP1
0tW/8l+e53ZS5j1DwZbAv0KKFTk/JkaQsjJrwlarMK2fQcicg6nv+yLcpfmJtlHhJerK1V27WCjH
TNVR33c3fNb6cy7hvY9gPALw4mZGUoxasmz5UX6U3iAdMdjVbnmN3bKxDUc7pq7pQlcc/DQK+mUs
UPbzIU9bZ/dyMhh3kUix1AhJiGdXOtip+gHin2IHro3oViecOGMj4JQpDxWasUGcL7NdhybuRRDY
A/jWpI99uziqEUz5aw1IV2bHc++0XCZhOonsJCNUB1ocFORAfjArveR9aTbxn4gFxA/i9wEqo3jI
uqKr70XcLVzRHp5JZl37pteyqsQg26w+6SXZDTOPz2BryS5HxSwZyF87pRNhQq0+KJK1y5bUKRJj
V7SCkzTE5kSHG3l4LNuvSWS8+zQbkijkdEQ/uzDs34d9bHRUoUvsTI4mgsF2lYeXU7DUh3JH8TP5
swzFAXSq+iiw7eZTsUtHpDcAb+aWDzfX7MIqM8KyHDGhOazqDfTMp8yrdf/vTOKFCcalhlCBHyGG
iieDKRE7UyB+2jY7o23kg5GELl4TflhLmT005dc6b/dhV/HWccurX84t42e7GkLmDWin4fZ0X3YE
m5aq5Hua6S/uuKT0W1790hp1Bhd3F3I5RWg2aM+MtN1A0KhWArY2OM0PFU6Wiut6vDBk0738mmIW
vUv63NJLBeNDthbqmcOeZt6KHbdWxJlHNgJQ6zCdiYJUx9zY4QMlvggROAozGulpnorHjbYZ0F3M
pEm/52ImU7A2lDFNjNFAVf6+2BQn2oLCB4KVO+H+r9fS6RFEbxJ9likrzrlqsso477UWfWqDOy+p
30tgTamWwFSD9w/Fph+7sMQMDFCzsJMzBMVDLKs2Hu03fVGPNtikZef/SPuy5sZxLOu/0lHv7OEC
LpiY6oiPi6jFsrzbmS8Mb0mCC0gCXED++u/QVTVtKxWpip56qkynBYEELi7uPYuy0iZI8r4Ifj3m
yZzq8/SOjgSi56LHZRHp8WKy6oAFCER4Ak/kD3aLuaogLV8G4qzd4MnV6UJTHRdb1OOOe1KEQcVY
95Cl5ptuU2wXm94e1ZZzb+/0/D6Nc7TL6yTVJ7Vkwx+oi0JF0AAD+ZDv0N8LU7ruFw8KgO3P51Wn
bokQu1uECgH0/UnuTroL/LAoOrh+2dRn2luTNcRPveszb/BkZAF0BqKnOJd+tveCAahu1+iXfojv
Tj7Ujf00mr4tvsfwrDuvFHryePj3gMc6DKNRdU2tEFjaemcjV+GV8s/M6URbH8XERVcCvFjg+o+O
Bw2q9IVno2xFZ0jFVgVOhjEgzZ3VrQZz9En3rKlvLDkHfT15m/lUqjhOyVwYtRUMWsbgYyzqYGrd
bWtIkRZwMzxX8Dn1FD8PdXTImqUJ+LlEGjHyH5WAOfakhb9+issnHGd7n0c4eoie0zHLSkyJ+6by
8wzWVlbjY8OvioGeqR6cm8zRLhPtYOFwQxRJjTjDK2uNt1/P5WQh5PNkjs5Pl9AknwkW3R+mLvAg
W9vxYrtxDsByatt+GuiYkpMrotp6RlOXWc2jlXgrpNHfSWaeqSEZyyP5xds5JsfkpOrTLNcBs37N
rwBrzYD8zG4TGGZBET8eYM4D5krY78T+nFjlyRP08xSPYr7s2jkVAg0sgB3Q3pl8UAtxaLdhAvn6
cLnU/h8Xu7usn09ndqMzkoJJjclW7splUCMv4jML5PRqB4wWck6LjvHRAhk6kalWwznN+2AQGwB1
ah3iGAuCkQVCrJjpz82bHi5VkP8k1YKI719jHxcE+x6K7ghYC44D6uc7gTadEeln1c/PTPGjhPzp
Kc6mhtqANcHAEoR2kRRx29M7oZkb2n/79dM8vQn+PaGjVKTspq5ZXBxAxO43g+NBtRsOubn29Oth
TmU8n5/b0UI08t6ZnB7LouvHzeiAMeFBf+NubrzV3I3nVsjJQ+XTWzpahHYmZEEdBKlFzQTJfswA
wISZ9PZsM/rUi0K2CNED6CsYUNr7utzroqy0dgmHC760YVAOHkKYuEHeegAQJgLBDxl/93523OW1
HMeUz+Mu3+vTAkkMj9mULc+TOnDHoO4P3B2fClrftHpyXbvQQKWau6KFFuXgrtlyfum7/ExJ8NRL
/fwllp9/+hJa14wjDjQZNlxsZWtH5YS+gp3QtenMF4yJM4Cxcw/76OyZStoOtsJabQTauZaxmaR5
KTwTECB1Ltc6dc59nttRkFFZ03VtiqD9oRXw3X2cd1WQxmyzWKnSq7n1tXMH36n07tOQx7Flbp1e
U0iDPsoNdIB1m3fHHxLfRGYHYerHczfVE48Trng2dNdAmgEQ+mhPWhUaa0m+dGsEgNhFE0wu+LBw
b0v5GTLciYe5MB+A2IAQM9oORw+zN9OGQN8evQ1qxVmfrCVJ1r8OMCfi2OchjlPVeRjMrPbwvnSt
9R104Ut5k0J/5NejnCrTABYK4SIXyhWw3Dla8p0Eed1eQC5joMJFRKK1ccdgQO/gvLn2XrTN2Vr4
iWXxZcijVQ9/mm4Aig+vCbHFgrxPO8Ue7t2Ll5IYozL4D8448NxQP0MHjwKCevS2Ghw8hehRBP9Y
+tCCsmKy+o+wipCKgRYHVHihtPoTLax0kmpg0BfxOpzUsJJh+dasVdCZh8Qso1+/uBOh6stgRydC
DXx5ptUL4cFWvteYvnSgJksMX3UvemaeGe3kMvk8t6NjQZhkGgHJwE3tYKyaK/2eQ+zsyrixr+dA
XDbfoaNXP/56hqf22Ochj06EHDqvM03Asmvl25gC/Nny8NcjnOqW/ynug5suMCBHCyObM31oWwyx
uBtmjZ8/5eFicWvH9YZuhzjf8vtzi/HEvoapF/QhEThA2TrGakymO3uZgMZU79kAYz937cZR6blt
feI49cBFQ+EFnZ+fbZ4THKW6aAAm/aNtKAEl9TUQ9K2tCQrmWbr8qbz8y3hHy3HUOsbhpy1QE1mu
BDyUUOpam29QdEWnI6Xne00ngj0YRnCkgOY7/ueYk6IZpOJgTC/t5akNjEUlH6rA0EE1sCTV8/wO
9NwbP8tlPLEqQYOBJRlgX1gzx2EZ1TPLrFw8WCQsgSdjp1NnVuWpiX0e4ahvrled1OSMEfryMslc
uHSNXWTlAM3X2Zk2zgnyoIPuGZbj4p9jQ/nsa8IDZeiCydQDmGKzyHe1AUPDLkl9OfqLN5EZNnHR
XxXQA4Dz6V59O7P/TqzSL8MfnQRlqlsAbWB4b6+g8t3AFgBrdIHttZl/vht6Yut9Ge5ou1PWL426
BsoHovDBU/YbfVNU52h9p/YC2GBQXv3gOqCF//WhAj5uQBINsxoDAazKqo1pWQTW3t6W0Nzpi73Z
xunZBtmJAwF4fJQLl9wHmsBHrzLv4YRWd5BNkpHYGHf6uwT2J43MjRUXdx9JezwgxwMU6Mx6Pb2I
Po189BbdIqXGVC2CTaiHNnoo75OrBq/xqnwAozw0oV3toRZx6aX+OSjwqUkbcGSBnh6ooMC/fX3U
bck0wx4MXP9ldQvZtBVL1f0wQ5pQUy8dZQ9nFuzy6o5uKRA4R9RxgSv/mfBqzzQfewdSnDLKrhqo
LibrpchWAcH9H9Qdvgx1dPzNQLCnpgZMq+EmG4TB3DeKfgzOTOjUlvg8oaNVI+ZqnmqCe7l7IDEM
Qj883q9KqKUpRO6/1QQ5EUGRnMPsB/85yNePduEMHQ5XYxhygULAMTtMx0gLQNQcICOx0EN1COWc
m+eJnBNWoYAIAZyAavOx8DCxOz7ycsDF0R9/AOi5WixVUGZ+Mv9WVeVUiezLeEvk+3yTnAxmKNJj
Ye5duBCGxkUWlLdqnd43UYUrF/AIl0YRqsvzBauT+xGM30VmGaJoP/UnBgBejDnDXNsf5UbfJjFf
pTD9Yfd8N2y7nQy1uEIVKzonCXTi4KKoUSxU8EVO4+N7fZozdJotWhlQL4YoLqhmr5NoAsfmkZGw
M+nNqSUErxowUsEoA/7gKMI2ZJ67mmCkCliD1kQ+k58b4mQU/zzG0Rv0wO5lzXJYWGaArRGlOUyb
oFasBxaIzE0DbZ5zD/DUZvw85LKIPz1AWHCOZuphWiUKm3B+9dsESCt6Vp3q5Gb49PiWx/tpHJlV
8I9c+Brpc3k33C0wXvhghWIOlg3Ig7N9z1PnPIwNgM6DZhmFt+bXAYu6arSEigbZIal3i8c4jdgG
bvVIRkP06c/t9lPjoWtFoYlIrJ810pyxLFTmjs3HbYUERTQ/0oj4RtDfmbvsTC3gFCqafh7taHZK
r5nJEow2vy5ZzNLCKh+7KFvz6/Pkl1M3MRCbwB+2kNzDQmEpFX56eU1RmizXMVo4gYxtgLWsRfTy
w/0qqlY01M/dJU5tNsA3FmkmUCMRV74OOLba3BWQnQ6ZfJ6Hyjdtdu59nVqQgKVQIIgRsnAufB2i
zo1eGyrAuEhcX7IbEtXxgu2B0awZ5vBXPpuynBwQ5VuwNxyoDH9s/k8PEW63niwt9w9Cu7rjcPNC
2/qAqgBK7NrmLEHl1M4G7/t/xzvacVBnkD2SmAaABoTjhQm2qt/hDv6EUIwTz4v4ux2eOdpPbYLP
Yx491BEtsxmJzDJmhcQe8kJaMASdh02+nOvnNt2pKaIU5qIjjn2HXf71HVbY+VlWIet1ahMyJ63u
V726dET5n+Rg0LTAxZaawP0dK616TGCxjl4b8oskbqCX1Pno524W2bn8zNb+eem7cN9azDh1/M9P
HpZJTZKy0YDsa5jzIooSsL7kHATs5+f2dYyj6GE0Ou9dEBJDM9EjBQM2AyCG4Wyi9/Ph/HWYo9fT
mSWBBfOiWXSh3TZ35LnMLvLVsiLMld5twK8BGGurhWcVMk/OD1L/Dky8wf0+FiGRsL/mXgExHmdf
XM5h8kDSDfvOYhXMEXr89j1pQTk/e+T8vMMx30Vm24BUE2AMR/NNs1mDoTGGVSsVmnUMivI71GRx
qTV4BMQ74/655uTJ1fJpyKNNPo6yafMZcitSvk0gP9jz05kt/XMb6Oukjra09NJ0SjNMSkY5NMqW
6weqR7vzl48TZxpGwksjYN+YILkdJelM8iozE8AtWU+e7FE8TFileygrJcHk1XnAeniCgfkAiyTb
jG3Yefvz2Dxwdz7TbD4B8V2+CTYgbpjQlTk+fpxeaG4PvxssXHD5Eb1A7vMNv46dTQfJMomrCuRW
jEjETWxvHDQVipczj325wH699X39CkcX3KKrrcJW7tLH0H8sbkXQvasKn950rv9HKVkhCsUp0Di4
6gZnRj+1rBapf4rkGl05cnTgt8WYjHOK0T8UX15t3Jiyla3DLMnzwae81dJ1Ep0Z81S0gHjP4p4A
wzAk9F+DuTEmXatVGHNRqce2vTAgtT7BlXzD7vRw4Xrx+yye4jPDLh97/KBRwfgwU/iw8v06bJW0
E2zFMay2Ayt8CJxgAL9wSxDeyx29ru4G2EN1UCgzznItTs8Y+FfYV6NgenxBnE2HuSb7c8ZZUF0r
I1jkg5buGN/DQfXvKAj9fETj0cK1+K9Bj2I/rbXRcZdXuyC85hCN3b1YLxG5hMWBc6a5eXJPfx7t
OCRaHvemDKN9cFb9LBAc28iFUQWkPnXf3Zx5m7jRn3yf/57fUUSsap5IyTwelo0iY+AaZbWVNpvn
AOpzRudXQ2k8exkDL7IvnGgk2naGyY0jgSDPp3VFnAtXUiTurUWD1JxWWl3ZYWslRqDVxrhhsmo2
hT1cWnLaWdzeUSkOTZetTFKC2ewdWIfgREY3SJz0mzFQEiB4Vb6c5bNVqlsKc3R37qOmBtY6zVVQ
Dt1OY4P0zby6NCUpfKXDGonMIL0I8+ARgBqZmHa2W7IwLZIRoDhca4Qx7N2Kr4SAN09GnEOGD9Uk
W7XtlAK+Ub45osaBAHqX5cHPzaoueFfe554Vm7PcM1i9cmVcMG+KlBrf8gTlT5roO5PkL3NZ10s+
dcNzOH1RHkteXumDHiYJZLSTjLwwDWBk4nT3tVc/5Hav4/JtP2Z5/2C37i1Nxrt2pBeTy1Z6P0K/
SdUCdKIhblzrStr96GtF8ZInFUCMqRf1tGpWfTqvjArNEEM+2Sbb2L08wHGXB8JxrlMU15BHOtvZ
qNdymsCuMPUq7jRzDRfMa5XRA/oBO6MetnkH8b2Mr6EdRS80Y7hIJPuBG0xMyvyuMvqtgvlRZlg7
rcCW78xtwr0HuB/c4XKfbyaV9ZE74fVZRr6jvfOYTM49bF73yTw9mXORBknp3GRlFnALmhwsccCu
Tb0rSJBtzH4icZNomq/66U2MfROBOHlgxniByBfTmXu+GlMtrtt02juKvE9yuNCYlcMCy7zqBNlq
dlFHdqPunDolvtlMUa07l65yD1PLsTLlqi61B7PzbkVi/Rgsy7tI1fCsRGUA8OrEE5aSb9XtvSeS
Z9dOYlKN104PSAFppttMoUzZTfGcJzNyBXWTU2sOpKuZYZdralV4zlp4fN93heWLNOndsM36Coys
WqtjbyrqdZO5m6we3iACeOFZxWGgPMoKbQvm9hAU5XRpZ9zxK8bf6JDfyLx40Yz2uqWcBlo7Ba0u
DkZqvpacGn7nkn3SdJea5I8aw3VZy56VPR2opNdaR3f6bK+ZBUU3k2FNNd/cHsrS85BXsaJZqCzU
uvISOqaqhY5pyde6Wx+UzaC9LjJjrQ2wHEN1YOt42u0g0gtIAuHURik1mHo5BLg43ItUPJZt4sP/
a4dKXpjCyGqYHAAwMn430vrBSvkbsfga3tYHE3p8gTIN2Mjqt7rZ1lddWZLLpGrzG5dy7YklRrpq
vHGtWdXgKzpkN6JJI0BprsqMD7vOGWMoh9wi4ITQ+ntEm/3bxO2gdfTWVxNd2eqhtkEEBpv2unPX
Zd1eNUMqYASS2343OZHs2V40+Y1q7Pt8AICCm2L2mbQe9HR475ux9vH4yxvpqE0j6hUYAqu+sOMZ
DekrAzqUvYti+VAD7lK4pd/P/M6hD8pNgjFJrqdO3uAfBp4YA41pvuaqg+vwW6ANVnbfaoHBeHsr
pGx9m8/8UJnm3uNZKJkbgTgY9vMUa/bDPD9xHZJmtBtWOtDYjZ65AQy+NGLFE9T/DBw0FnpnClhp
mwZWNfl1WweTDryGk5RPnirTiDc/rHnsNkRmgdnkdSjaJgGTyZzDxtPhJ5D1aSj7+jJtFqQ5a9Jg
zlq2kl4WqJk823ptBqUYD3Ov+xrX4la70rQ+oK7wh0ZtqNICbKEOTZky4DrtYzNLgHiowZin3EQo
Uo+C6Vj09rVsW3SKJuvV4j/wkU8Zne6oMz4WpL9zwK4XvH3tZydOhG35klI4njJsNDfRg4S2dsAm
slZO+9IT9iwS2wbWKEUhlvAADPotAM/PxJFybVTZj5ZA/MtqggyhgnCcliYtoRrtxDgGLiw92XvW
Dw1UkKDIvcith+uZprdpDkM1rQ4Gfq3Lb7Z9IfXrptJXuY1TpbL8yU4hLTTvrapaCTRGmYlcbpwY
XlrnN2q6zcl+qspgpE4gC+icNara5Pk84ICSlz2AxXUPOY0SeshauvGAIVkTLLtsbndEy7Eq+tTX
U4T8704D13ANVy7+ME7Zpp4gD5/METTvVnIotjx1fWQ9r61SxYbPhU9IY990DjIuYWirtEpfKQpN
qPfoY9Bb/CXh+UOfi/vC9tBfyUM+LW9NX4kB0s/avVW4UVslvjvSHTy+IlsTWz7cQA8yNKV9b07Z
QSxFVMe+GvkUuAlr/ZpcMvWgG/26r+wHvZp9MaD9hyO3R7yiF7R7KXo9yJHhtznIqKrSdylkVStA
pjoDWUu6NeR3kvSb2SjuSAFXqqxjgZIXnfphO5tkttYkHb/rcC3xdaI2LXN7X0edFbq3h9qbfWf+
1gzdwZHjXV6aVzQvQrAoN1xxXxsTv5ROkDtj1DcyMOYintI0UInuE9O5GkQVu5q8sOdF+w4a9PoU
8PSGpZhB6cUSwAyND5jJvOpMK9LzmzTrN7SaYbY9+G32atr33ihfUpyWfm+KXVWnG+FAmg90lLqw
or6YDiRxPL+G3nFACiw+rHf0SWAgFZRFvueNt5Fd5TdVuUajd6OkJ4Ku1p41E5FYutlrXvS3GTek
XxSu5Ts6ufYM+m67vImka3axXWt6aBvLbBPX7zjNsTgreuWO7X1L6cEe0gdQLP2UoY3Y98qfXX7V
Ufcy6+mNpch3WIw82UxfDemIQ2xEEHkVXrJvzREABzNKKvY4MLY3mzlybRB5WbLVBX0j/YjWaCKR
2kBzD4PTmLJqldl5BMnNlWdk+w4J2qA5EZ+cIKuI7zbVD29w7rmGWyfIrg9sFnxtV85DJr11SUe/
ddBWsXSA9YY1xB1XRk3DVqNr2ncPyurW0nIgIk4jB0rpcTmNez7L7/2ch+BtPUIvKmqGLNDG5hZK
okCpulBp6CpEDK3YaKO564Zir9diM89K+aruHk1DvrrtTMJpBOjMg8Z7MFGJZvqovNVokyub4rzw
8on5Vt5EVqK/uonW+zCmuyP6OPjzpLY0Ky5pkt4PFvI85Wqvk0e2FRsftYk8GKW6GEeIcdkqNq3y
RnfoKu3zS6b1W2NGsa2eYevlJRfT7OEdqcpHDR6WPGJTEPg9k8qIcMYOwayyagXNewTnvLTWAONy
XKPZReZlE3LvPmZutjfFGBszGcLcyW+cNo2Q4N70OQ8H114pB0wlI4/zMfdHYoVA6G9klaDhCkS0
yrJgLOZbo9APZBSXjpU+mbzZaarb1QXoYhXgQhMB9RXRc1WOeezUwy2tROnzlqzsksZQqIx7G9ZJ
gyuhR1ZAOlVlq0mfURRDb7dO2zuUsNRuEm2xIrnzDlvmi6kSh3yurxm0K1WZ38PFy/CRpL+ISn+n
87jOzXyv1SxksxSoFTTgpzZR2jbRKNMsJkTHLb5lt1ptRgO2BKn7bwJ7NsClII0bE+h5MkyHmlp1
CNNO5APmhYcqZySdCR4F3Uqzkxs5VM8jMR5mJfKt7UBWU+L1+MLCmehpTjiUdmCZxeUAE2k/r1Ro
2WoNkxxAt9rGXaGSCkXENH2yHJA/bacv/MmwhG9lGouFsvIgdUc3tM2+Ap+K6ms3K74rjpNBTSbw
4NKa8RXSORwVy+9mZPiQ2Rjtna6nhk+G9lBZZE+74tXlWooTh2wUmULB3ThD8uLbmmf5nuz2rQMm
hwPXWdA7VtiYVxafYkfvpV9S786c+J1Gstpnqne3XgZgQZutNFgok6rWpe+647Sr9BkqnZpNgtHW
wH/M6YuYx7r1RymfMqPBikTmKbruTqaFCsFVxnFg1AkemAG11wlLFmm/sVI4tFLl3JUZHivOIERs
B07UbaLd9UZ3KQ15AV+7717LoTg98OXCCGEOMdhakI7uQRlZNDnWFtjTnWbJddc0K6LEzmJ0g0vB
qrTTi0WZI3WNfG2rAkFDgJLdON6dNZUyqpvxOSda7aNRhkIPs68MfS79zOjgUl3As8EEax+V4ShR
UJNsqr0qqhcXChR7vZm2jQ0hPUpxXuvYXT5r6LMtEnPluJm4yLvqe2EVz6MG221D9D8KK3nw1IBg
aBp1hYdkwY91Ikl+xRv6ALb3jcjnO9shjyMkBpAxD6qLuCqBYfSmPEoztpt7MFDdugmzjry16sXg
OMKhzoS4rufkpmC6ue3LXoenREMCnugkUEPXhW1HqogaWhW2pR1VPd+qHgUXjZeha+W7GogOmG61
4N+MBPFON2VgAfsUZk59gZbuinMZ2052azDAWQr1Koc+mnsb4S3HOcBlXq3TtH4wXQgC+M1kjK9j
5u1T0SIadqCtqsFdTxYtFiHqyBysNBC5e6ty/aFruqDNteve4dHAAMPOKBuCRVQvFhLnVcJwceTF
rU74NQ5eiMlwq/ITJIFNP12q2t3nDjpInocdRlYTrAJ8qD0iy+pwpxuNu0VW0YRyYFAm+kHXyA87
MXa84JFnZVsXvsq3Q0JfS9jb+KBspLjjewRhvDhwrUp9DengDyt1nnEeXKSsHLG7s+EGVHnEPOyL
sfhudMqMPFZGZEzi0ZbcB6q8RXifkkgvKPgyAHj7xei8GY1FNqWwXk2coaLpccNFFi5MC4Ljs7vL
ZzBpBgqODbQM/bJx71HAeWrM7A6k6zLOh/o7fEAvRSsqWPYS1HHq7gqC8BVUuea93uk/RGtZYVVi
OY4KlZRU5DvmqAu37Mp1otiwrs30bTA7I5pN+IbgMNb9kdc3pkbuBUcxpoJ6lm9ayaFtme73U8/8
1urfJkZCPaEPNdWux15ZoTDbCTUSGKxnKkFVFv0n9LFLFQAltWY6agfS9pAdqnLyy5xcF3Vym0zQ
X7RmyD/CrwQq4XAaxe94DlIX+aznDu5Zso9nPVlRgCZ9r68YzH7Kl9JqINhlJmsjrW+zpPg2aNDd
UZbc0jEHYdGzJDT/6wXl0Lzg4l34uVs5vqYLFWMhxkRpG5gmPeSpeyHnaTOqfu1BL1+DFNCuMt1X
o9K1Ne0a4fPCwOJfxMF6Vr5AbqIMrcF9bERx3TadE1hk/E5qxME2wWHSSw06RGBHRaaDwopqWogT
tjkcS3vrztCGIuK5NH2rTyw/K6w2ygnW11gnQBlMK+aZO2JUEtcANxZkiCtklcCwr21W7rB2LgFY
hVdI3baILXJGacGAVrFGOP4utYLEqBrAtx3m9ypxolJL712qLjQTnyqd+9qUL/rUXdPai4rOfIKM
+2bIhhcIFG+RSO+Fpzc+HZFIwDn5tRPmjTvMT/mAp2dV1MFFbFzruTzMORF+n7rE7z2geKD8C8Hz
bHh2muRWMMgKanDCXhGu3QK+ofupmq+B4mg2tMxbn1Tkquu7F6+S18wSKyoccIIscjN0iLWizJVv
jdprwhxEZrZqHLlJBi10GjSem2q4oE7XoihsvE55v6TVPA9HKS5UiduZcDB/0jdXCedwt3Mg2SqN
UYvERIHi6Lu9nkL3MyOAo0DxCyl+vWdIr+O+rtYtlHxmvXlG7A/HuVjP9rA16QTJm4w9FbN3U1N7
Xc3JQe+168pBeqI6XPSsuntgZX2bOO6+zoW+omx+Ngb2hLdySDv+whh6XFzpU1R23ipxyByVjeEE
U+dZoeYZ7/jrLDSqZCPMAXpWboaaLNJWuFeLALv/blFWCJLR7P206vZCufdQcDKvE+IBzNs7nU9q
Df3WUrKoaT3uI7fd2lpXRoVTrhxUUDK7R8CsLhtoFClHsyCT1d1YPQp2eQa0Jxqt06bMjSuzz9YO
m8LZbZDYWTsPu2WVjeYj78ja6q3bMcWCtKDm4LRRWjppjKTux0RRcqsQ9L3ZezEHPTsw1T3aKPBQ
VtzWbku2sJHce4TkK71CLac2yg3t7C06098ALXgsWZP5KA6v0DyTTybE/npZ3iH6v7YDLpHS7HhU
zRXdQLO82hUman5QzOBIIJ1tR+DJRT3cDWf2XDsu/MCk+yjAgAxGIdzQyQ2Jcul4r3QKLfMexZ2c
418bIt+XmV5HhZ5PEeybUS3JPS8yGWdBju8/1KTcTSNSuUpow7Yc6fMw5PeWAUsZno3IbzrzpUQx
AUknbPDaLFtDGBh1nKG9Z5XHbr2eYoMnxoPT9Pye9jIPE2OcV5wh5TWtCcjQ2pn3nSiNA8nLSG/h
xOMheESt6C+8Spi+qLgI0k6mKwf3mMuhzB9aRqJGFte8SLd0SKrAAsq6Fzyo0C/GrvNbaht+QjsE
4lLD56XtStLucrRQbPWMp7nsbiqDXNpmu5YuCtMJg++9E5llu+l6sakBwE2s/ZKxkax6sMohdI1p
NfLxZirblWLk0pv6FaSPQ6cdrvO6WxPrBccgbvC4Lzky8sgc2CZsEHGXIU4VOJmBa/cEfTEYNleo
++TGtyzJ33V3RuGuuRpySOLacJ1Jh3uvxcVWt25bvdu6tbYzWnlhTUj18DiCoUojOFOFTtGvmdFf
DrT1KWluGsMGX2XGlQ1HFS9KhCrhG7UaACcs2ANrXLrGEptCFyJCl2PWFRPiCFsuN2IGApi7E2oz
RbskN71S2GqqbK87wrG5R8HFWZjuyW7ep5bPUQu3ru2JFQvXE53pEDRt7QCvKTRhhmjMb2xoafD4
HDLjBDX8a5tp6X19QrukytTbSQO3Tt+aAWTJY8w+XhQBi9uzyJqfEbJfxzrqHHYoFOTjX00mtuaH
BZK/ILrz67MCCefGOurL1oYtbG0Za/H8nS7h33BJPsQ0/oYh4AkW99eJHXXES9mjzbI0CPMNW1vr
JHwdMSto+p3rvZ5pCh4zDKrpr7e1NAW1xU8n8xdL0Roq8tPLny/sv17Vf6fv9dUf3VX5r//Bn1/r
ZhIszbqjP/5rz15FLesf3f8sv/a//+zrL/3r0Lzz2068v3f75+b4X375RXz+n+OHz93zlz9EvGPd
dN2/i+nmXfZl9zEIvunyL//uD//x/vEpd1Pz/vtvr3XPu+XTUlbz3/780ebt998ARPrUsFw+/88f
Xj5X+L3b5/6N/eP/iecX9vzTr70/y+7332z7n8hM0HmHPIW1GHrinY8wGP79N4v8E0KroHnhdm6i
Hrj8hNeiy/Aj85/wVgNsQoeABprZFKtW1v3yI8P5JwhoNtIfuDzqJiBSf83+y3v693v7B8d9GzJI
nfz9NxC6jlaKCbloYxEDtjyA/j0gbo/29eSmpTSI5qezKIKpQCHN1SU4siZKoHpXBz38ryHUb/oG
8LKBY8prQ6W3VttpvtVuoH73aJbGdVrWPDDaoV3R1rVjmpKd5tLH3u3R0jCSDWuTNuDV9K7yIbZm
pBHlwW65i1oA/CRQN9iNBVJS9AD2aVcCnFFV12ix3VeMxmap/G7YIhZ3gbINFoZOikhdPKcDi2Bo
XYVNhVJAI+3LpRZdD2Mb2S3Dh4iDPZme7+kZCxLXDNDfTDSu/j9ZX7bkqs40+0REMAtujY1nt91z
941iTVuMGkAg0NOfNL1i9z7ff+MwBgTGGFVlZWateDhuGjpVKxf9HJQ37MNo3DXER5ufTUjf4ulx
TlEqC2CEluEX/eXVugKs5a11SNEhh/Mz1eYfh0t0vCDhOy3psEPQeHTj+UO7lp26YtxSXSPrI+06
iNG4AW2hcyKrJFefY8nAvHCyWYg4A1LZrnQYAMSMxHEQv+wdERfjlBUKk6Bt48uALuBJ+y7dEP8I
+R5FIoVRaIjuL6jpAEzrLmmIVhw9ICl0H/nFKzi3Cb23cRbZ7o+Rzp9uGE/aF6eyd13gIGmUQQdB
M+SKWz0iXK4dsK0dL3NNX0OE7m4NYfc57s+9xwlKOKiW9AirUJWxh7byj8iD6rjas6AlWQ1oBWIS
dMCpiwqJitytKzIhjfF/TBp67/EyueFzCS1ZtoPlG89Cx7thNn3mQ5prm5wG7TZIA6NqVSh9Ic30
ucqnVtu1F5afa3RUhNjXQAA8stSBWsp5qX4XNbuQVLzP/Fck9dk09kkFqKG7M8Vd2F892bFsNZJ2
K2MzrGyAasOYeAGyuuvoknpV7pKSrO6SpiuJmpcCRfjobOWmIeY6uBLpuq3aLLc+f5csOE5euK16
+yk5AO44rm6N9qqs6XEXacDepfAOOcj6P2Vhtq4lBoV3c+6lfw6jtF6BZOWlSA1aDags8NaNCm42
So8UEr7tiIQYucu8jmQLnBq1buvMbdb6DWRvEvC/q5tqq4f2h26r9wQaXIAmbNuUDAiiT16KyUlP
4DEEeLyLca1YvJ8xCQETu4WxnQGdxtum3sHF/yMV9C0MebtNPDebWd2tZjRouAx25zQIy4Xepr3K
Qm8IjmQ04XrUtMgsqkRZwDaFHPtMiOK5dYtjhzg5bztAucPUPAeiAMCnUPzTKMV1Gq2y4JW5cgNf
blTUfSIyAhoqZ3MS7QDAj3+g99QC9KO8GWWSP9RV2W/BOoCppBv+FGn6sw/Dt9JCYBC28oe2cPEN
ftVDtZ/q8J+Asp8EHqKzt0vHowq2o2dWs+boFM5fqCo3KNs/10h7p2HVQkQEzC0LBD/OvhUbKvyP
uC5/Cz2htKdwJVgknhuQgYxK8lK4T2kMEVtS3RLhBe8+3EI2M/3N25Ss20r8mFpr924DHZIX9u56
tBOcvlB6yzz3rdc5mB6/hpj+7rwmj6LiZVDNsWN1fJJtt4Ow2FsTePc6HPcpMoUIxm7Opa5cnSeR
88cn9YsDrO4auu0m6ericebTlcj+D+WxeWpY+GksjNrKqHpn3OSjNr8df063UeXj1G23KSs0pk1H
PKhnZYCDTAp6KQKkz4hDK4dxr4pg7Un9p1IN2aOcNq1r6s+wyPkYFUCFGNK2LJ7BPIBYfKhEvJu9
Fxoh7WxgS1d16PvkzumbolksomjnTc3ej9MnU+kryOYXtKr98Gf48qVSfUAqS9ado0EOUvWO0hrt
KkBMPYdl3tau2I5R7e4Gt0lPnk7fZ/yPq/hapemn5iD+QmqukUchm4hQvTt4w0PME4ZCfxftjUGh
CKgHODUYNDR1ukragOHGH1YFtNt5E3TPokS5q+rmbX135EFvN3GsilegMxsh6JyjJ5/zaCfVXUzU
7FTMchB15oj6q2gO9cqQFlQXehRuRfKOeOhrBRTb66bnHmhSoTkgGt0xqFJ5cqhn5+iiDAYObAhi
BKwD/GYNXwZ6bPp+2+BJTVj/CEFm9RGWQ7RupeGrCVKidWGbPufAwbbxofhtULymU3poOqU2U+X4
uZyBxMxGvCakjzLXndCE0UFJIxX9Ke7L7oj/17ZygIG3UUgxS0zoF9/R3wr/qJOJVLda10n7pMRI
j0aUUGN50bwKYCcNnwp/q+V5nMbqEJYUU1YXrdxGOetJMxjypRUgcwZ/WTdReTS6aEfHhDkZK5K8
suxP5U7mZDHPCNoluBAW6rLBEnZNwEpyrTSHZQldk1CNG8W5bzHR2aSa9igIIGAo0/4Ql4hLdRt7
t0kEeCTNDmAqKQ7Cn8RheWf5VDSrZZm5FP7eop3THWzQV00Swx2beWl3GNre/H1LXSwvHyYJLvJg
alKf8US9VN6E4PdOtFLR4Ly6+Dk3IR+DLSx1nVdVo6pe1gSF2PuiTpy9bHz5yNLCf+47/IBj/5uw
ES1uNXqaja6cTrNvcIm+l4cQFdV6RqWtLBhWu13E18vqZZndP/QlgMyu6U+CfKhxHo/LSMv6/9ly
+Wx5Ae3/qe0CfJmAymzZ4XvbZQtUXOthtbwVFnboo1cfWt/kzG+THQl0f/QR2xzB0uyP34vLu+Wz
Ze2yuLyItLkEfCq3bW2zynfQw4ebFlFF4VLwSoRE11Xhh6eysuAm+bY5Jqzm+2Luw1PjOOFpedcW
0bF3ynq/bGvuO3y9S2Wy6ZirtuiwevTnrv1VgCS8SogsgOCN/p7c6/eIjfgbJeqkbdz+ilMHRdCe
149giKAC1jB0DDABwBAxt28pavXhfSA1A/jErIEsGPy+r4Fid5RvoO59DZTMeLonZmaP8cDarJBJ
AwTkM0lsSJ+NZ6CvVU2coeZPDoCZ+Tv+d0AhKvaqZsyVofaGO/zM34sy8DezcNluWQyUcws4C29x
N8U3xabb8jHr0CrTliihlq3l70CY0ZelXd8bnzzKuqfnqMet2VXl06CC4qkF6AavwxH92+6f8fsW
BFssK5eXqZ5RqpoDf7csurSg55i7X1ssOy1jhPctfHWN4u4UQOS+8qhApPuDzYX4A2vuadV5ZfME
iFxuXXekaGQWiAc2104GiHr8nCPYaXhM/qn5/OLlapTOq0PxVHISHpymSDan1gm9jUrd9hVlts/4
vvGICX9EIvJjpoWXpU7PrlbwCyUEsz6I2du+ddrHECoWADoKxTUHJeTYPyxHqsAkW5EWXaSisU9z
xAwwn4Ph9gWRDtqbTo37gaYiB1JN4g8mgdvdzOjNpS69Mye7c5e68xHhdpEXpdAvaVf+s2yaJiaL
lZA/bYoAppsb70onN9mhMwTf1XVnb+2dDNTItH8eeH92aIdqlWzRIrDj/KUaSpOVaTzuYVaG6II4
3hrf0AU1CGsdMDvzqixZntwX2zkIt2FA5/WylvDQ3at6wMP0vu/k9eFx6nAHoPVc+2KCoLrQcv5Y
VmpkiFfmtYdlTyvd8Qkz1mpZWl665GWeJ/q0bG2HYTeStLotI8GZ/LWNEWgv69RYdStLy/q07FeZ
BlmbdejXFygJmoWDF1vsvk5CDeGmmACiLxs3Zd9tmUDRa1kkXdLs4aOK3/J+xnFViqNLA8CD928b
1OV0llX3G//UEOSoADzLpsLfq9AMsprUb79eINlqT2jdB6YOaqT/3SaqC4L+n/fNv/Z0xK3qZH9c
dvkeYdkCBIz2lFT+/f+7jA0rkdzU9Y//HPTr7bLjf0ZVLbhkjjABGnTgVMIpxVH/z3D3VZAVb2zV
h3AUw8G+v8ey+J+dy4B1O87x+933+l77faLLiuXl+7vwBrVRVJLC7Hv4r5P53vp7jfHsZRAu2LG6
uJSVr/aMs+BMpAK6qmICgDRxkDrqqtw6khT0UAWZ9HR37tN+6rYakenWMWh30RNlYPb5794uLWWG
4i4HfeffNcvqwQ+2qeq8w9cQ6IEY731PnghorfMaQV2ALho4CbfH3wChup9Byp7Mq++xl20cyz7Q
ok3uqrk23XZsmuGEKsvqa9GhQ7CxKhoxl6kLOsVOpzbqu5vkYXfzuXowuEdP/aw0so9kuFILomyD
8OS2bFax4MaHGnWOoRgARKr4MRFNcvxa7Cloa07qH5cdliEr0M14OEzHryGp67+SQvXHZbTlhfHi
XU9u+3eMwIwfFmy3ry2+TquOP5kXJ4evo6RV95MNMjh8Ddm17DcVHaQly0mrafiDKFH/3TiJGein
tUIE/u/XTCW8yDRB6PX3pJqxWtnYp/vvszIgo65cz4/2X9tMBWAEYEnufjmlZcMuCUF8ikuz/zox
z5nVipG2+7sPAqce3Jyk/c+4MPsZVvcA8euz5ULFyppVjz53u++xm2ZEldUm4e5r7DEYEZajd+uu
8y1InIOXoMLg2RH87ftvFaFfHOIx0/1drgKQA8Hva7/G/PoFtUpXJhnLv2PGBi3N+1Ki5UZTTg9J
hyhM6v4q7bUIMSaIkKhi3m8Md1ReVvp1nIsRNCKSjuh0dr+owqCevlwM2EHBIgMyW5i5BLkzgxT1
dcWTAnI4cHX6fp42y0d1P4EMHrAPTRKepWE/blNJkl2r4MIXIamYvMEDWx2N7cG67bfLThRpwBY9
sikqnG2f6U6I7dfdQVs8ibi48MAbEDuU9dfn/RCHGzW6wxp8V0BqyEVBvEfR634fADMKL3Mwr1HN
crOhJ3Bsv3/+deOWLz0ADYSTTZD/vdyiJyunQ7E0pHYNzO3rGMvmsIqlGQgwnwaKcyTUuF7L533d
lmvpFCIvWPdbzo6535Nr0JrlwwD5atbyABBQuOGeOgaFLva1SYpLLdutj6LthbogU0Kjg8fQzQMh
9camBsXoWXfgPX1MYzQ8SLDqlvVjXYmHHomwWi2bJmGNUqueLy0Qrq1jOY4W3hzui2sba/EgeZvh
FrE33Zws8uKq8k8DbPv33PjytrwUcLyq0RMoD9A5euWnhbrFYT2f0mC49APLezOFl97Y+OZGBmxs
m5xH0EzSknS3mqb7VnTmJLWQG0o6f63IvIv4XFyqwEQ3Ns/JFQ8greNpHTsk3LRs1BcO1kXTT94D
ufc1xoELNDwW3i4E+x2scoA1ztTfer8PMjuTII+cYXwIQO51tLNnZujPUrfOWtQCj9e+6h40uwzF
+3jfS8bioR2pPkmwsU5VJNBXwQNbBqs8CaiMdQj1ALqcp4ptgzl4hycKNEstQr6wCu02lt5Vm4qf
Ypa+OVLuSqva7QA0roy6Cfjwm2x6FJRjGh/QFjgrPdLs6rn6XU1++mCdeiVHAuZx7Bx6T3/4mr0k
LosOmjxy2OQ6Fz+ty2sRjbgg5exv3LR5FESsAk7oQRm3qbK+eO+SyF6XS1hVSQsOrr5DBeqxD1Au
nAJ57TSLMkTGNp+V79w8mxeI0G++X6FtiWOjtT+33kMPX5vGyupWClreBupWtwiXsQtiEAwT/FxN
6A83a6YxKzVrtgWebKaaSDbMkQceKCYkFTf+1ztNO3+DOzUKS3TKmFKRdw1D+4NhgJ+sl84ZcH+4
xCH04eV448hjIOFUMGv3LMzIcO1pXKIMSvS4a7mZQJNu6A4OAIDIfBdsrd7dtG00gnDi/xPWr5Nq
mtOokCeYvvocOuHnc9MlW08V8W1wxY8UmrdG1B90YuUe7Bq7qdqEfFRde266qd6NAqQDYGziQE2y
Uj2kiYNXqNUIedGJY2qA2RUci6eI7NDOj1xKeFh2krBz3DHnbjsUo71D2W3Bnu8yJFPOKSi95gmy
yscCXIos6q1/boaCrue5rg4SuPhbAf1ToCX79EEaAsJa+9tl0Ym2UZ+hTaX33obgibs9bMK7xNAP
VKlPKSPi2SSkPlVlGGQCTPeHioB5FIE0h4jOdtcCtPUHMkGLFdXa+RgYoP5ST+wMzW79BAjrMSiG
KC+rye70VKCrQWmi18SDaML1QwulDUhZk66rvW2TjaqLnW3Xfge30GD8wykLTq2rghPm/Gg/qXDL
ySDRlzhS7Ic3a/+kA3oWaGK4W5b6qRdr13pgR0/OJhnnP8T0Ti7RT/JUN3bK5xHotAjNw6jMsKu+
cnXk8+ae1Ad9hAp0AQpoA47dACDdTqfvbarlw7pBM48B8cy/+5ZgFGHj+/L3HsuiUiEMuyf40fxn
m/l+qOV4X0cJOTRZoI5/fu/8v1t/j+07wKn7sTkso3x/rhYU4HvolnAPXX+9av11kOV4y+bf2yzv
nIH0+xqz3/fnf7/8//99ltWqI0/SOsn2Pyf4fdZf+xHbA7gN8cz+Orv7MF+bL0P85xzsnByNOfzn
kwVZub/870lD/dehvBDSzdeg//PDfB+DSzRBSebp9//5Ov/usowAHkW8tzvYwqE5y2aYtxxmOnZy
px8uHKBW0obTk0dlkLOGAJMbobeI5HDnEYHeWbnVSrBoOEru/NTDPP6DMUTch3+KsqpXLvCOl1IY
vonn3j3zslcHSatpOyWhviWtB/9bX5hP27Njr0rzT1yAFt3S8EeACThDi0b9GCYjmrm0AwKVUIYn
GzThZlCdfeYTciA2BPq3thCa3Q9eFMVrUozFexrMAu2e5+EBzXSTHYcD1c6O+H8uK5ZNkKC+/D3j
+/8g7H9HvAARKKLzs4WyZTOXLDwtBzZ1edcwmeFxOa3lBCHuQDkCx6zm6qh0PH7ika6zUGt9W74i
jO/UYfnasQUfcqzHAGU8aNlJQqI/HkWVphz/uV+3BA27IQp3g3U5GXNx6sruJ0ObnQg9ffU6H+qV
tBYfYmLXr6sUVmCN1OUvpwBhCSS78akLtMpLxdNjz+L0SGBJk4+Em6ehIwhPwer5BZc9OCzjjLux
vKKKhtIcMx4IxY06dGEiv16gkYGKiupgD+i82rtzt3Fjzi/cK9nepk2EdouDzHRtpldYqsJ7cex3
SeF5D21Xt0BddbrhtRVbh1KSh6TTmUMjMK6Qz2pPoMdDVCJ8f5qAWP5oRGU3fRc9F9bHvmHKzp5B
xSIYjbflYzjv9Gz6nIzEOcTTjBcXoEyng23pIEAbPac8VdzZKdVVmBBH/mGJ+igrgDC6C6CMBbEz
cpG9103QZuhx3J+jpDaPZSgPLng3K1sxEAdJOJ0jH7ShqUvBLOvd4FwZsHeUFeG5nNTGJHeNKujT
u3aovde2Dw+TF7wUI8ZRzVQ/1fPcrMHy3SrJ7SOmVIkePUFwPoiaPvuT5as+KBFIcUAHQ9O9ulEH
Xh9BA+t0jlGEQ/SdjFDbBLp+GVnFXjrIdHxt/ZM1qFsKkJ/T9DmAfLMc3gLbQH/SazSPg2CFjOmu
rvpT4pqHejQvXmQvY+AcUVhvILBTn2lDT8kE30GQjD0yvUSY/LJ0gmaCghBmewFaJ7NIo9GfIo5+
jg6KnwCemwxmZre4Dw5uAt5bO8VQ0kj0ZozZ89B+eJB6oaKcFtADw3oWQaRooDPS5s2T4IgG9tI6
w5ThL16BylrzFSXpGhAJX4UzOQqILnwrg1WL1hx5V0EaNPQQJym0vAZtiGe2i54glMIzQLhoBUaa
gyH0FX+akL+gPvQphgSCOYOqozDPjEHxSQC8V20NISJ5AoUbjSL8Coov7yAIu4wtMO0J1nm6fiaS
/Bk0aGQKiNzGtg5+4oiD3SV3kbEhapMT3HN8BkpsuHMmBA8wNYFwIak2PirdRiLCMcgws3ZK3wFh
7jwDsZFJUH+mAfx+jUF21QR7r47w60YBmFzulMM39xANFViuUAhCnDpE87CekXCsotK7oJo/X9yz
Btk/G+RUnRVm9L1Xwoy2SSwSO1LWb66PKMpQPq59eWph5nCKIsecRSync2ufEw52WEiYfKthLbYB
rqq2DnPso0RpVgoBUqaHmhXouOuRygg0O5G+dXV5k8ZxbwWn3iMMyY4RFXPWBRWKjMqeLeii6wQ2
SSuljTOv4pKHZxQ4d5o7sOR1Z/MrYG2ymiA7eAOb/ziKmvzsPQgmqELeAhMPZ6VQ3d/FSIpWLELI
iychulAoiiIgWI7XxoFWc7Qsg6tsDQI0XxHQkTWJ6U8FTpuqwVIuorrPklgH12Sawp2MZr1jhc9v
Y1nt/LD4rWZeX1AAiNdQr7Wb0g3rLeOg/S2XSErU8a3PRN7eL5Z2EKR1I22OzWiGXEjMMJB65Q3X
9hFa10zBTvwDGglnFSMofbKWthvFDeofwxgcZN3eWJvKD1h1gKtRl91+qkJ+CjpI2jsEsxX0u3PQ
nVgXbUD2T/Mqdt194VTRgdWgmAsJyJ12KBa6EYy7BAGpXsd50MrmDbEn9CdzeADMQh7JXLzVAGE+
adUl4CYyeYLHzn8+B2D/3mhB966Ezeqaj+OVzR0/cKirziGokGtXO0jLE1A7ez8kaxd09UNdRfxA
CQCQmnXXeIhPDgtQlnHZfIqQax+H+cXHI+ohVcD9JU/JQXFRPtQl24BQv3bgM+hFbfuhJpJurZA8
D+6LWtrbaGO2tnwWOy+A+LMexmZnE0ZvaOeCDpjumzPN3fPy0szPsUX4nMwtOcqyCl4ooCxd10B9
VYtrAsOZUcG12CUwBQnBqG0KKc4QjYFkOtkDbMmCE0q4CbgNIgHET1dlYOgbbh0GeWHwWhlQg0ve
tifHgY40lmQAd1JCtzKw8BoM0Op4EEaUgZiOfuebo5wcc+yL+oOJ+F2iYArogt6xj/rRd5MKuvIE
2jhybdFAdW+lLA4qvrNAPCd+tHeWNOZKdhxth1TSl08+tfbBjIAiZ+ejDl4Dzp8CiNtQ2Xb0o6ii
zMYVFDXoHpSjMZjd9inSxVq6Lh7h1AXb1P4M7soBuMMQyMc7B2ojRfYo8r9HvexvmNuGVfSm7tcO
rBpQP5DF7XTr+1+Lju/txwYShtB2J8hgupMXddeuSMQpmKriGkBlpmdEb3qj56J4Bg9Q3trAriPm
0UfMjk/aRvXalMR9dOizSyr9UDT+dImQf5lAPeBcw70z8OrodbqE/CxC0XiIxhz82SRzIK1FqeAC
lTj5AKJ1jWWnTpJyNFwdz1XPxueqi8bnqSqfx0EdROh2H3P0NldR+AluibeJolIfIir7R0j38RCS
SXvQXAcbYBJshfL8lFc1dTYK0MVxeZkqXh8H8FULP2tj0z1YVGduSMH9K+0fYoX2yX0igjWXUNQq
xp6jVpuPwNOgjc6QAS+LCLBCGCKu0W3YudrAywe4Xr6DqeTnAYvqvdriO9q9bWiyQakkWvFY0Eww
7p9hJO2dY1GA7x6hZAjdoDx6GgBX0kTFjwY0k0GNZEMSyjbVBDMMSNeiwwQrunWUgnoeMQqaBA+R
/XqAvTnt4O7uQYWupxnV4FQDG2zcvbZizns/bs99AOF8hHQvI2h6/5CUeFh7g8lYOctP+DrDiLBz
VgNKD8+4mGUmIMXaRyKqt1yjSknrMMhnDmf8oULbhKjvG6gQdbgPWAnXgpQ+k1hund7AVaJ3i0sC
xgF4FHd5OLwBbpWs6NqqGRNYbWPYQEw890gnLiK46DkKj7g3zIkNaGGT9vjuyf3xBmr+C0opF5YO
3pFKmE4Yv0aez+sWLAiTu0E9b6F5bT9jtAW0Kc+clrPcFqY6hsKQfaB1bn6qKYSqvQm7i4uq6Y8J
f2rENHDeNwVaTHAXzOwp3rv1DLl5H7kX2Rwd3esdJ/rakpZeeulGWUdUD0tKj2Y89FGIi4Q61IWo
d1WkwVYg7Fkob7zQxhPPJbB74JbwD2jjUGQtJL8HzKN3oUFd78oEflIz1FhHxwcANYs6OjlyGysZ
XmqqcldbgnQpTQ9V5aaHvorSrVGYKjENSjywEn0wiUPXg5jCVaP7+Fdi8ezMVfeZwurltR6kzYGo
+z/ClvxsyvoBslKo3KMfxp/4I6GIFGCI3m+8kAlERKDDxClo41Gik90IWX5snObQB3xrkhrOK8ar
NpC3mCPcJjANpuWPRIKi0FZ1um7DdOUFlq+NMzoH6QyINmOoQVYxC++SAyiJh0GXa6NJDxBLohHf
UECwNEBU50+mAnQSoH0Rm8BcT2iB6TZ1fycjKi4xj6/UJ+Uq9KE7hbU6PB61k17ndA9y2fRU86Da
eRayYXM3bWB9Bz/NAMhdMUKa0EPkNWoX6tx0NCvBCShtXRdshWC/xVxEJzpDAci6cDiD7tGhBehk
jx2FSAisxHBnikBfae1AC1YwcDz7GcHV/enUVE6QafjhxJkDn441xGFFbr24e6Jtc3EM5GgtbcSe
1K0FyQkpkEP9B3jT9k8Umj/jtslzPAV54DfolGu4XM2IVPYNLeqNV9n0Y075jftg4xAnnqHiAMwV
dhH8Vr2EXUEwfJCj5z+E1k2yCpNqQxz7ByXt20TIDKYFLEy93jYbnTPRTecJOpR1IKjdtvIKicCB
o2Pv6Prlu/bLO9Uv9vPOCesjfmgYH+DEZ3f6CUcofdWuMOdUtRf88sg4xqL8REHylsBI+EcRDjmh
8ly7rDonyglvgz+QzJYJSJ9d4x+d7iPAo/fDz0QaD5mAD0SmjJg3kvj1J1oI4uQ7BX9qSzd++kpN
Kn9GZTki7hjmHGasBmFc7QPTwjxdjwD8IN+BlWIzomA6QPoA/xUY6zsgfUWNMWc4an2OQ6peEY2E
WVGm7OroApkUaLibaGLtSvGkParDVA3BC0yIIAwVKLh57VoMbnLsXUogMZGb1FX9YYoBV02PhP/i
IMatWSx2Rrk+uFG+PpSJQQnRtyfYtelDAzW4q4skn3rb7oMUngSUlMGGB1Qfes2HQxjGYHVIFIzu
S41Beasqeolf2yC5IeZHFI8Aj8sBdAmMg5p7CygaKj5QhAgagEJrVkwzEPPOSTJMEPc/VAPLFjBm
EB2G95cZtj/tb/jzD/tWJqcGmEpW13fpD1fjAXXH0VfNwSlADY1i0CNBFPRNMR9QvKx3Xg+WHkRK
jKbtGnqvsbMIZSpGnxiIaoBL03XnphOsLuBkzqvYW8mm9lYVA6FN9SwDJXk9QyTdTjv0fFIrGYkS
upYc/BPYpICW6YJHOot8kukMcIWBYMB2gh4gLr0kblhsmKdkxmMK4Fvah56P74aD2tX9CFUJbdMM
VXELgb3/GpsoD+A83uv0Skv+AIjrZ4VvObWAl53gCBAGDRDm6aFID6En/bXTQBDTVOgBKIW6NGQC
HhKyra1Ff6xxjC41xYqiWowHlTlwzx5n0OB3ldsUOYiMI3QjG8sVVJDBz6DA9BAY+HiKfX8XSPd+
XoMpiGTkQgedkw4MPz26v+IZ/baiqH3W4JEMDX493UXbvvKgQPv0xx5sjjqpt83ogb85PAzlb1eA
46ni3zzRu6lW5QHKyrTyPwu0jShtUwCOITtIqFQGltlH3+MxOXKyh3nsiHwSlmnjSFduIpMMecCN
M0u2TcFQsPOTnYrL12lozDZFlJ01jq7X8jgRrCHgLY1WGNxnrFi7EjT2O3kYfldPVdL8Q8AiXnk+
lHudMGAutOWjSgKez4RuWdhMec/CP7SAfwjky3oDlwXwqHk0bwYAP1nq0XYNpJ0eSwCqRfoxsXhT
R8psqD6D+QVLB1JD09+/TWNQbQ0t0VhzcPwsUZDjcSheI8r63C+PEI6e+8iT27vphg3Gg0AuPEjh
bRBj2//H1XksOa5ky/aLwgxaTKk1mUxdE1hlVRa0joD6+rfAuq9P95nAyKRmgiH2dl++qO3+mtSp
jfzWuOr5LI5lf9OWwavtdd4poFa8d9xhO/l2e4rb/v8faEYtw66nxj9q5amxNQyAbgv3o5bDQnqa
YmLigGeQeIaEAnbtxu0eQsCGRXi8qKS/n0iyR2v3zlL7Gg3xMRfp8yBJ7azBymQB4JrW40RUGJKj
yf9Fs+fYNi3O3Eb/lfFDqSe9XmuhpqONha/Q5vsqJYMryC99P2pEHJfRyQjbN0Mzsm3lJux95sM4
5shX+/Diufgys7Tdlrn2VoN1klGarmw6i+hzchc7W/ZmNRRPfJhwyw7JOPXavqMs3IYoZ5xiqQnz
O0vHamOwJK4XkqL/MfUx2Hiq2gUYEf7vb/Hkm8fHrU7rxyAiyj+4Ast9zCTkBPibYaKVSy12/KWd
gF3C8/htJAU7qQT4Qut7H+htGAmSaWd39Sl0vHr3eDrfza2/T/y4+jg8XuzfL25JEsHCoka7y++W
hp+1JN52JUZNHabikIg4OeY1RcSycNDfwP09BoM5HsL2Ghc4AnBpwIbqC9tYK8vo93mmELZyypey
+BbzuyjMahOVdrUv5i85g/GTo+TUkiHcDOW7lVoH20uw2MVGv4S4npwURV784c24sqqqOQboHdGU
j5TymapWtFjNRVaIbDE1GbEeTjef0nl6TNkQ9dpwqGjRplmBnj9Bji0csmaVu0G9YS/binNQU09d
1+41pNvSzlZUxIxVVHvl0m5GlqBUtY9OSu9LWbMY2XUXDChXP07LbTuIG2eVSVCKti2z6pqx3DR6
y1wEI5IRNsKbdnI/ppFVph05HvZSdyHtUV+UUf2DhZ44NkBj9nob7tC2ZquhzOW667KWrmL3rvnF
txeHyUtr6G+Wl9fXIAC85DntVtXl3Dc2GbkjVDgmw7KLErOJC3/N/r45+BXGXdPEJeMNaOQNuUmL
olxHnCtHKivaDQEqRE/Itl8RALQ0lP6bstx02xoRRTbPT18Cv/rxuANbNByQYsqey1Fr97LG7DlI
/K105HaPe+iUxJYWi70rME/Btk+nKp276ZdbrpzAM76MuCIBEin2iW58cKmwGCwfjwwBjmTTFH1S
Bk5A4/TRIYj64l7MH+dxjzqXL4Bn01fs1cyhTmhubebeV2BQt8cdsF7IRRQ3w5P0g+FgjbnJkOK4
n/BCltJtzC9DDdNSRCyDmI/qcyTYHD0emqQvo/Kqn6FdpGtZd+qoEir8rcjsvy+up/4hZFR4p7RA
BYPOx27qlfeMmfbr8QymVn/n8SifmVqLvYXdajOx0X1303T/eO0cut1Cc11xnZHPx6Kv/VVKeeVn
QFlgfnPhCIAlE01wstPGvBBfSNLn/H/xVE+iZNZ8zslvlIX14uAyejyh+mOrNz9U+dGzqIr2FbZD
uItKWGjSltPr0ARQ3bgD/QoGobiyORnLlum9dNfpMI2fQRCt3KRUL2kRfjCQwA8zWFb47KnR0TWY
9FtWojmdgcqbAFZ6Ytf3L7EbmKveGuEKmtFOFWP/HgTqRzg5pDbH9hrZYcPyzKguKvR/jhK4qtP5
P12vz7FvNMYl65oIbWHdLUOmqp/CNQ5m7HRvhaeyXeuU1bYf0uQj0Sdc2NyhrvpoZXFOnWKHbzAq
UUNP3ej9TO3ijY1H8mIrCnm+B04n6if9hyOvj9t7D0xBqMnkiNYhuecBRe+/D4yx/Bep7z2ZET8F
rc/ZLM/PaFSvmaHUDzcmaYUZrd9nQ1O/DFn0+rjdx90AL0U61yKexEnqOW38+T2qLt/oYeC+lwSp
bpvciHZxIfS3wBf7xx08BxgihnwPLFrgXrS4Tqky8b3w77tmwaReSzTJOzcyTTaWbf6Zsyl7PNIP
pVqpoYtPdj14Jw+8YJV7l6Jq8uecEe+5ngoi3X2gLI+rvscyQBrV78e1vweHukVST93x76PSKD6E
fgXz1ejscpkUwVMRsP1gYM2fY9E2uzRmLaoa8/9ewhNoXkXFbmi+B406Z+Maplw9nv3xNwuQUtnE
98djLFaVsL1AATzu4HbCflLxr3/esl3ssgwsTaPXw5FBRb6XLI1jXAfPPQowrA+SJl0u3ys5xkfW
ORJZMVfzpIL3VDuoTearASMoZAi+1AZ10rsq7l4q8zfhRs61dQSkI565U5gvvIkCx+MxqBErlrRF
v388JpX6K3mg6tbaucL/zip1fpBXpNUZIB4J7/ML6Y6T09K38GHMVzPdzJZVqbGFnV+3tu1tmJTl
c83W4K5oQz0e5OC1O4a5pRgUeZArQdNNuqZzevCgEBwT1fsuOD9ubaxrghborUdkdCUV48fjToOi
jebMJeTH1aiifyrLaPz73llTvErP6m92I5tXfRxZJLMKSNquPjqet5cMGftJfOSZfY+tniSa9KOl
SXsKqD2mle8tURlJVimhdp5USwc5dtmS5Xy4uDfoMsw3PC79c2DFDiuvN106Ktzlccj0ATHe46Ia
S3K0kjTa/tcf/16sBVVsfAv7fx5o1vDBViq+pC41h3B+whRvI02B+ZUBR7LKU+M6zfVh+K/Xi/I2
39HP+vznnf99JjoI9rpJmVoDtTbyoDsHORA0O+fcflx9XJLNvGZqmfQfVwOgBMtSnwtNOuDCkIYj
AWXOr8IINoFetp80VxaoiubuU66dHH+MzhRBnVUKaOPSMLFxjhRL6kfaD6UBHQj0hiYVTNZ3q0yo
kQgYTg6i7GgqdjWMSbOsIC8B8V1pKkXCZofy+jgEfSOvvVVE20YV9r9vSFND34gW7tS/HlF6GFsT
3tzycUOIivv6eCqrLQVa1pLq+vwaj789LhFGoa2DwtL/fUM0ufW6Fmhx/vUIP0nwtCUJu4z/fap6
RLkceQEIjvndP259HIoGZWHbu+ia//eGKQoyls0qWv/rhqTDu0Evs/n3DegK9aWLRXj9z9M/LlEA
Z5TSI3qV//kSH5e0AZdiHbCi/NcNukTSydaOMsx/HvF4G5MnrEVP5OT2ccM/X2KQYXSVlSP/3vC4
9fGIUYPjFjVQcP/1VGiLqTy2SEv/ufPjUmuWkKEmk3z0//0S+6b/7TpxtP/X31P0W0A9wBY/3uwU
Wesu7M6OkZgrw3c+ijKJ1yEFRlQRXYqu3lgnY7d1G9qg1ZR4q7Cm3F+03lOff/ihYV4G/ITLjP+M
CKHotZQewrQP1y2FBrYW2oXdd4DIkMU9v7sAZTTrv32c4G0zPAyF0rCspdanB9x6aBt9+DpMpSsv
+tRUues662BamXEaGor0/s0i7PeNXJyXhticReVHw7FEw4/buLGhh0I0GxXGzCijb4WHcA1slUm8
3EGiaVYy1dnrlps69mO2XOhbxGdWvwaBmBa+K42lrWiselUaUbpiQV1jUu06iK/+celGfwzqJNuq
q6F09ti51FNrDoiP6QoCSU2bFZCkQzJStyASqCAYs/B6ho5aP9SMixCwnH2PZzwiEgN9VFpCAhIf
rGi/2bi/UwT4Mihg1ZQzMrunEZ4S+dCAd2Q/O23+uCnFOdLjTaSU5YtGfuIQFCGVfz96Lb5DpalX
gc12UYRUo7tNMuhiGWlMBzIZkjWlCyzA5muapIDM84wUJi3/0xWArIroVZZa99ua4SLuSVO30GUu
tGMRUcD2xKJKAYA6DYxQjHkRa0xV61cEN+EqSo9JWIbXAjGHgdOMoT9YpLCYYr5kuHvolA/sobr9
qC5JpmvRQtBFFThE6Nwu+CbCkXpGpJd8gtgLctbarfwszm2rG+lilSFt34ba4J85gwbSEu6+RYj1
aONMHj0KWcYmrASIpTwu34BvebmcvYNNs4gD7OdanvyRtbsWCpp4oDtUaKmuLRWT9UU34am56FYR
R3f9TsaRe4LtW66G1uaLYuilDZYtXD2dW6t++eRxnrl6Ub4ZNd6jYHJ/avT/kNU3KPU9ZsnxcXXU
okMmPPBd81Vd+cmOlgN4jfmhqQjaDTvEfPO4dfB8H5iR9LYdZMlDlJEkFQYSbrtC2svHdl75fthF
tnl0elyleV3DP9Omv1c135v99n529lXtvhZ19sfWJvv8uC81qJ+Za7eXx22JK+HDJdEVBF2BMgKs
N45Md5l51pcVt9e66uB+ouKWmVtsqsqYZtUveVpT1BrnGv/8uAgsy1iUyok3mU5X/r/vYBbNKi3N
7ojE0jiL3oSjPjqbHtwz1cJ4VzagsXy8qj1YWgYS2rD4sRpU4L7hUROiVULW8tIT3mXs0ise5XAW
QwQrl8l9FeXUz7OfZnKYYK9OQXDJXXWInZMtk0M42bQeJn/ZU8lvGgNo5xpJ9Ktfp6/UYQEytX98
sLv6ExBefzOMMWrtLWU1nx4QM4yqWvB6XTFx9ve5vdaUHyy8FiieoaZ1miS3lCrWwvcpXHjKKy4Z
dLNGvHYF9WJRPAftuHQs67zsWSD1BTnrOW7wBMO8y5urPH0xpimOLReZvaFxzhvJ3gusja7Fuziq
PhIRXRxoZn6YXKsS7zJi0KgS9slvaAZjfr7Klk3WoL1VVRwsJquV2zTEe5uH744tgluZx3+aQdB7
iYdj4hRgC2VOFINRL4Xlq10bKnuNOuAlVs3vJOogDVb+tpXd3SjcjSnRPA251UICpWNel7aztPJg
Odn5KYE+y7IIBBl0X9v7oeU+IvQyQ8TDOTQ1z2nAkgYk3iWuHI272uAYrEhjpeVsS7RHB61ubuRr
4tnprHixMLM+At0freD6n2Qd0cJKpbsrIwOVUmocJpykNkh/APSatsLF/Xvkk1pJeG4Bqx7qDkJl
2HzmpOTF08azvt2hbbB8N+HKTAy5ktRrFEJmYF2pt4BdPtEPbTD10nrV4vzbUEtWlTYLueIYxN3G
Tctp24xXGArWmpBTQKvPvhJylUwDPSs5YMSovv3WJXuKJRRLCP1XIGtW8yQGDM6qFd3dhbhfQ//H
4wt9tHbKlQr0r7Ka/G1thotYhPZ6clhrpJ73o43764BQC+S2IUkVZTMaRP5ZZiMdyxEOWeyl4LrL
+q4nw9OErZnNDMW2IBzWZagWWIPDWxFlO5uq/aL0MtzBwzNdPlx3wvjGJG5efBPnsVYvA68Rh4QG
Jb3VV92SzsJsKTSOA22iBYFiIapENDeRyrRjVK2dMu2XYzBUSy9P4QPLZegFwTpQcN01CIPrYtLX
Q8mGhwoaHsFFH9ub1q5XInkvVTpDNc3flRbOpmmEV7Nx13TV1yTrexA5b5ke/JI04+Al6tuJ5AUk
ighRI7WyLZ4k0eJhq8RU0l21hksapZyCU9OvpkhWzAcTct3SPz2uxcKozo9L4X8uPf5md85H03cU
iGyavmlSna2p/8SmQhrJfG2Ynysq7PI826c2rVMh555veNz3cemfw+NvElmYCQn3MJY0PJ0A1biL
+uvsyr49OyJads6T1Hvr8Hg7etFmK2F2Aow7r/R4T2EP8wMu86cmtloW5ue0r7J12bA9sGXpQiWh
JdDQ5erd6WlItK+WZgD/3WeAH4tafGNlXmihgVVhb/FzHd2yfCIjoHxCx++cBodIjCL9tm1BaoZt
oRYBKBK5WbtvyS3hX5i1q5RKxipqCLN8dNk0GQKyE3KXmczWmojCuzv/rRIxOdSaaSN60V4pvA9A
PeJglwk9PA+++dum7nBDsWPs1ITezXan4Nmw670gF2abI8ScocCdWARpD57GxOYI/G3QgxQEWvHL
z33voEFivBSxYe7Lfnpq2t+FluknBKnVtMAq4rBZpJlh6AWLnjBjaUiF40fHLokg+mQ9mWW/UzHD
rNC1a5R24xOktxU+/IEYAwlh1nbuYawbazgU7EMnsRo1OKdppvJ9HNdynae1vvHDeUnrajhahUq2
ZlCXa8fIEETHVca6SAzPfYd/3qqKs1B0qeU49nfdfIqz/HOgVnsVvl+9KQmPeCzi++NaHG3Fn2hs
rFurj/x0vTG76fV34tbi3GTRSz/aYp/hD74W0khXc/jvZ9gNh3xAck9aQ7M3RKavrDpsV26IkVDj
460pL2JB94bb4yCpnYKt1i/RYJefbmm/ocxbVOzrjaS1ry0bTOxNrncQmtavkZXQqwsq60N3po1v
+2/1MDgmreWYBbofpMYigfa5T+ueDBljPERIc474hoHQdUHnrSs8x4teVAH0QSs5DLGEmOuxtokc
2EDSBp9vBdWTlTFAICL+jJpSriy7Km8VcAnIz3RFEtx6y8pj/WZ3bvYLI+TZ1OPk1VUvPj3VC2Y3
CZQWCVyZp5e+sbZeyoRY+XZy10T1WppJdqKFWA/PkQsgEpCOZQEsHWzcn4Rg/6ljB97iLHkCFNhs
gO7WJ83bFGFSfeRGou2T7ooGJ4RcyOeCshUDZi/6ozdhqicKEwiKp0EDYUe9tYeceLy0bZ/yygx2
DfDYl5IPsFFqdEFkehe91e1L0MfaqW3NfgWDYHgPEdHocBB8Kwy/rTz71v1Jfy9N4dDqW4GBzU45
DbdVhPJs39UBOEX05WtFTXVNe1y75NQo6fbcm1nZldMSz60yfKqlXMdB2d3nv2SKn55mq0/cQOlZ
UBRnjarExk7tH32la6esqix8/DNl16LPV/nnLGTv7lY2zxIJj/FSL2kF9sHVRLGlxWP55YW9A7xG
xyzjtW++SMtLKwkKovFWLJIG035vUBQ2IXuvhy68666bH1zAcdipwuiEWMTbB4WEDeL4i3aWlDU9
WzK2CiTiAUQ9BqielwiP3QXLZLVrIgO2cVwPazOjVDpKVf2EvvE2QXI+OTnoxzor+osR+SxFyydD
TLu0z9xPNxaXNk5ovmhTsEs6/eAiHnrh/C9pOZvgHuMwI2RF9adCK7JdOF/CoZ4hqOqzvaBRJkJE
B0uRZP0JUP3V1lK5D0pQs0i/3d3QUADMWkhAWpz0t9JsGsylqliyaEmuSB5MUA1OcBtSXtGahIBG
3E8H5Mw+YRskFI1oPgK8oFuJcn411EZKzTgdyY3ACBDRxrNUWx1Njb1lbLXBaaBzv3K9zGOriL+u
7vJ2lwweHK/iJPOU38g8K8hZTVXIzz6q93Sr7LdK/ihSDBawjrtrP2+mM3rP7jjdwppYhzyv4pXf
TCacWr/dh1olNwBOPyEN9feuOlWlk3ziINB3hk1z3EZs+IO6+sYLfYeqkQvfdjCMu2OxbUdlKLd6
aL6DnKjudeR+5LQAUQ1orLLoVa7H1CUJpyjtl4Dmdqm32ruuAYXpLQmUO082ltmLN6fhJO1SBA6Y
NN7FWNlvbmx82i6uEfJKZrilubIRy247M7KfWeCxBPGTs+viwkefdFHCugx9bkCwFet47FqEVaNx
HrNz50TGD+yO6SZXBFkEfc+KpZb5jkoCvPWqiHYua2zUEJ15ajKbQ57cR6zl5ybVpue8pYXedi96
QxS5A9Vao4DWlZN1fRz8vD550vCPEPyTDbQhImWmuL6JXrKbA4Kwd10qUV75R5TJb9WR2FMExlei
jODJuSTIzywh7efHIZb5u+kaJyNP3XsyIa2WDWitWkdfoKl4PcSGu2+8Rq7NKA63yO3NVzP3ngou
7U1Ckw6e1iV3S8eDFkG1+4yRKIR65H01fXoZPDN4AmT8J4ysfON5trVyaJ7e2RL81hzMcu0sEc36
4jdUl3Gb980L3SANCXOEq91K92zmssMw9zGYmPV9HNCB8f321Woie2NX/DZYjeHO1GzjLXDMs5os
8SXcQS5kqGLkudhCFmGV6uhK9fjmwR0RiYn8up1Wtdcat0ZLncUDe9Iir2yT2v8Aq2uv9djZew0y
nkEYpEXj5P2Kh9+N0uXexV65J99zZ0Z++m4ZlbZNnXxa4xjZyFne2EHrWSPAdZeNMg4GgOkzKQJt
C0Ea6pahMZVqINOaIk1ODBso9HUP7w4ws8dPqQ+t13bs4TXMzlk6D4FJtXmoWsCiKoLsnCZqFY5B
/ZzayS6DRP8Ex4c0RTtPXkJ4VTGoi8OI+OGczaJbHDDpudOGJZ3pBT7ji6hD76M0zW5ZZjBcCPMg
CVhCY2WruVP9GEFEIYkp9Z6zyS4vvuGvyb+Y9lg78he96NGLp8EtYoegVBOvVZYdSNqDu4SD29Y3
sd5XH2lTu4fQ7NEElHRWgk7rjkizbXrWtnmvS4pVYT20B0+G/Q7eslwU9CkWRhznbzqos4Oukb3R
JyDSp6L/hVc1bHr/j9I7mhFZvW15m2uSzsJ9Ij0o9V7rQfC+mDSozxHRLAV7WpRLNWSn0J82vWs8
A40Pj7heky2BYuEyjXU6E4BqboNfpauxw7nkxYoeT1c5O1Q9+ppSL2xwMeeNSE6TAs056md3hZGq
uLW5d5CxojPWdtFOGAKWXptk+36uSkSa9uLhH1iTxOk/d+pgY1qzPDN8ko6q3sDLs+fCwM1gNArh
fOaWeyelp0ijHy6SfeoQZkI9oJq9QEZIDFy/SSqKiBPAl83Y9mw+4jw9+8XPJirq18Tsmm2pkaLy
OERWq/+2xS6drTfSs01WrKLYkGXEkE/Hc5VY6Eofv+XH1a5srLWIsiM2p+yzdZoVjWv7Oarcw+Sn
9VGKKl6UIs7oFuBDwVCTv3d0eLq+sb9bN15lGjYYAsEqFtDajUxC95dgtvqvCwho0e8OWzMZ24s+
H7J+1nvRCIRK4E3zrGzvH5fQUyxt4FOXxI2ezdlIollSrLAlIEut9Ren74+ZnfnX1IrvnGaoaEgi
fyqkh7dCAUtBIXdii2DtlSDwjhZPS15MWe/RGP3GQRXfXYvWvmUYNv8WGd9joXmXlhi2QOYrZEsu
W2OZbaQuNCAAnrFxc/7XpkRrXmmsxJF4B15b7yKRn352pFnPckbR8r3KJiXkLAL+UjXaARmS+jUe
m9Hq94GaKP90pn5MnWnYhk3wbM2umT5oKRJTZO4MVZ5GcuOK0rGf41EMV8se99VIuTlsURniqTXO
MTvnZToId08jVsZ+8DMJjXBtMuseq7rRbzbKloUbqv6rDZJrBm50W3EGL7Pcp1rD5j4t000VVu1G
adRwpx4q1hhrL1E3xwCwW/FWAzELe812giNWYrHqQ1f7pNO+zmCtvxEKl237VJwlYX3suwfnM8lK
vPXT+Cuse2MxhWP9ZATUY4PBTrZ+iXmT5Pb0LVBqOLgNy5ScidcwsuBDMsjmvWt/GH2frRXjOYxx
OI0DsOeQXAia18p/6+SYbrIKl3QexzNZ3VT71EFPrly+ByUop0adfFVt/5NFdX/VPfwlpTuS15Tg
lZIivXta6VMRijRKAUX+C7m8eXkckmBQJ1mVqL+ZDMI6qKAisTKUdSZ2kybRW4cWKB+knyhMAsRs
899ss/+hWEXfQHafsiJz30RniU2iZAps71AHLUaV+RAIlzJip815F4N6Vg4JnaOSF1of8yJLP7t9
8g7zHBnAqCNyq6wMyUygb43SAvsYG/bCNb366GdJuBeux25msHV+1J2NqsevZfyRlA2rtHqQy3YO
HEgMXx7MFl45YoDz49CL4qP1ihwYetMsXVmN7+EcuFRaFCH8Ib3aaWBuwA+4Z08ymbH4mU4WoIa1
AnaJiNEbVn0RQE+Uw0cJoJ8IKFL1+qau3tqyLlY+ky6KNeNzaoP4GlhTfAXnNez6sfkZzwYk0Nvt
qTIrfxH2MliFZTKffmhj81b0u7GYMMcP5WUMrWQnEkUobReY2zqCDl73/HrH9sm0n9WIL9Yg8O2J
mR7VkIopgGTWyjeD/mp1xY228YhTEDC756DVTh33BkFxlSkp7oWur0WbleeEIZxq/57VJfpzJp21
5dH/sQWYQYyry4f/R6syahpw7wk4ZM2YOMbwBI3rF0lv/p5uakC6RRAB46NUbJo5s707pSe47UDX
+UFNuCI26UyHpTi2sdmlsX0asZH1P02tcp+bnOyD3ISFCv2u/yzTZYQ4+ROh868wHZ2zbmETLZAW
nouOaD5CK8W51JEY2dXQrMkueuULHRZ5TexnSUxD3gYLIWL3Oru0D4lqX+vBnHijIT82F3Warxn6
xR/x0ePA8y/TULbM3/gFkCQHzPRQSNGWjDekTftS2PlSGTnWqtlqZMFKbSP8tpUV6l/sq5jByFTC
Vfo7pINxq1OCVtk5VMc8ae61pgWIkfPLUPT9pWlLc4t0jk0Gy4ZjDnEg1lv0SOFw1hqiqMDzQU8c
xO/+qKLxZjOEvdUdleYiSddmF9YvIuqDm1lOzzQyk3VHc+OSjNuhBE1MBah/yrXc/hTTSEwG/MB7
qhXNpugg7msoxlZDgrjGf4mKxL9qNvU/MMPZE7MPyRp6mDDhLkbFqNOD+V/h2HQPLasrxp5svJsd
ugxN5CjsAgO/gEt0Q12xKKGgzyAvRhOdoD2sYHaYW1pc5c0NjF9D1o8fCfmqXpp1GFOT8SMO64si
4GXRgwXbdA/Lw2Rht/LcYNENCCG6Ov6OAdl/pCIJNpAqtM0cbLEs7abdUzWEBUDBCPt0Yd+ZNMIb
huOtVbDhAIwDfb/D1919Ihxlh1SKL1iaQO2CoNzYRoJz2P6hgwTe655mL5Ruac8NxRoA0oO9pUIB
yc+six+ixDZdYY7aZkb0u7Ga+N3s6asoRQnVby/oLRl32ki9e/rgbYuyBMiPJHVZV7azk8LrVhVW
yK3iNe9FRJzFhFTFb7eaXqK6rq2XloVKyb/5B2UY8Jfuyg3K+ihs6kjQ71oiW+g0Bjl7oAhg1mS2
v4LBKQnvLZ1VpovwOEwGMX0iJOwQxdC1T6UDGreeh1Xvl1kVK5fuwXfruYsp+5XVQ/RMewyMX8fQ
7Dcj7siQAF717LpluKRvHCwfwywbawpKtfrsK03eQjP+MxkORuO3yKU+mLuRfMpsWqlq8te5lGID
TVZBSEqpWtITX1cBFWYiDbx7PuYkB3cODmNFRhr0sE3m0RWciqm72n6i75wxHdh6+6+OqmmGKXub
aoNxqKbpHXgHzKGKzxma9ZtgVliSO2FTSR/FNWmJkGs9mrcVdmK099R2RAfXpbXe0jhH8JWUwIL7
N8+vrC/iRM5d493Cqn6sR+PDYOk75Q7h8XEwXTDAhV+dCruxLqYRfw993awQfc7yvQFzcGUdy8ip
bo+DTrXWhHNxcQPEkG5IEp5RBOdGaPU2iHD+OZUlbgEawm2sQUkDWGPISH1K8Ik+LQ4p3lzQ3mQz
T+lLER/MdPopKckzd5v1GUTwLa+jco1Xs72lbv8BTCHeSKEUKZycO6y1jvUc/pFjJ56QHd7GyBxu
ffA12ErhDWUa0k0Ui+yEF/4EHcjp62rzqLfERdOse6tybyJh6MSOCho4BEzVIB0+o0dvFyNbJgKU
nGsON+1Anw1tSab2j9Uxs/A5laZEvSu1TYUJmU1USSm7jX85g+PsSrxHlFjugamqr5wK8qqRtc6o
JKBFgTBsJrwcGAxZwtnb2sFD3hq9fSpMypHOnC/tJk5/IiulIvI6ajQDEiIhYFmTBUtqte6dLEG0
VlFFa9KlfqWN017PquRQ1F7OlqjQjiIpdr2DYdk2z5VCnRzabgIju2Q/N3jU9vnE6eBsJpxuGzbX
6cmgEA7VqTziAgzWIZ/4SRV5uow3k9mQF2JJ+6VvnHcwRcO6yphJ8ql6oldXM0qrz9DhnWRsAvaO
nDYTK2qatn2w6+zmAqimeM7GsiE4BUMmPNAvFufYHf36jNWFE9Z2bcSU7TPqc1JkSTlaCsTkIP7i
byyNAf5TLXqy7FlnqAL/xQNtVqcsQ/DH5F+xbK6jM1V/Irw7RhOETxibklVOBKAB2/hnQTmZ2BSR
3FrkCkNdezejfp78Aedl61r32q2+AHtva1L+dpC+fno5xmuBWPcePquCUETMD+pUa8iTlZNaGzBB
iGlFyeJRASbRkNAC2nzrC8zPY6dmdS9pQLDEnEvbpL+zyPyKzdg8RfTWNm7LvO02Qb3znGhaeX6b
bnydZgerf/iPJiOdVbx2s+jQ/X+cnVlz3Eh6tf+Ko+8xRmJPh2cuCrUXi1XctN0gKIrCvu/49d8D
dn82WewgbXdMTEghidgSicz3Pec5Ti12LLm8Retp+6wfyyfyEX/BfU2+ZzaRU3Ar0LF4Hnzhqg5J
y46fdB+fYWcE9ioFeQfvtIVZ1VEMVi1J37+XcyIz/U48bTWsdjWoNPAk1bB2OqG5ldCRSEdwlevM
M89Bp1SbkKrOgh1AY5iY9BynwykFtLiLm7CioFIKiv4Kz4t9gNP69b6iarRoS0CUC+9Qg3je53Xj
H17+z2xtbeNgQD0WXUavvhnlYQwLeRDzr+p2Upd2BXCU6VxDePt1glO071D/8tHU/fskn+JrNbU8
FFbBcCtbbrNmVKxn4tbZOnk8HuLWM5aaQDsOAInklchIrhpnePJrLKmeJC8+tslAaxggyaQiFiFG
B8qwQHWT8bxCCEonBHUBLsh4hS/y0MoBQ1wqzvUgo501YgNDwAqAzVQSqjv2QSthVwGBzpfYNuw1
CRH5CsWA7ioVk6amtTp2DESOCm99VpMK69uGvqWz+UNr00NU6/6dGSF6pXusrEbcWKveI40nTExz
ERMksGUFS5yV5ddUdES4irLWnV0BS2aZ5jZmL7ULOu8hJ9qcL0VmY9BXf039jBXDpmSqXXUzqRX+
hBQuE/+OtqUcnvXKvir6hk+tL57rRoeMlGTDluAjOlCMm1ATsBWxMav299jPlANg013n41IcSl5r
Gkfdqkv9+V2ct6MBD4/gyk5Rto0oqRP1ObgBf1mUCi27gfa9RX/VHL4papwtYU2UbhQ2IA4RDxUO
e3w8/u6rmI+/gjReB2foc8TOnzkocywI5jtdN3VLSBuljIFA5SI2ZkraODZ6dAaaNH/QCjXhP0TW
gT0V0+VkWFu7lsGqN1k94jMMjizJ2WTUWnMN2mzaUff85fdcUNRo0aowtQPLrY2N4ufMniQ8V3m9
niZpPKoa3uIADjdZdA3CFzm5sidToswwb7VRrB75dKhHWNg/Y5OHFA9iYF9r5ORbBCenNPvzx1eu
XQTmvFw5WZGWNISq6mwZuTOvgoDyaiI8Dg853/5CYTHrTG43KcWZIJFijafVX8ssEbsMAG0KMH8u
jgB9FRApgnCo1pr/mNVqwnPNI/SaPhVZHDxwtwbHLX05nkPLZEs6VoePz3t+IBcPzLal0FRTGJaF
iO7tabN2KicoDjmr9vEI90zsszDdDSScL/UYVjSF/smdEidcfHzcOavo7XENWxCs4sA3pi+iqW+P
20RK7iVGCIRk1I11T21FxNTWBLhcWDvbJjI/yf6Zg5guD6ibbDYMnRAPYEtvDxgLwp3tIOBCgU7u
yL3TyptAtAhdDC/75KaK91dn0pQR7Mu0uYyuXrwG5uAQSR6xWgu9Idir6Zgfs3q88QSmFyPOrbOW
yY7pPFcfDINOEZpbvemsK8LovmEBUU8xsQi1opN4WMQAFGjafDJeL26Hrlk8dsexhKEZlPudi9vR
2OkY5hGhkcnMoMiYWbS5KKnY4ykIemP98dP+m6M58/iypGqYPIWL+5ESezZSX5ttqWN/bonlqrnp
wUC0ROLU3SezkKa/fdbzxTkGmyxdqrrKL+dZ6tW7aKl6GBpB4xEbTqYjVjg39TTCXQrCz1+oqZWV
i7WXYf7FoZVcD8RPJpZ6bdVedVVr+X002tnJjgTgKbt46nr9SqVplEs/OM7bG3I207WW1dZt3lj1
J2/GHHb1aqD+efKGaUpeCylM7eLkvZFlgE3iArinpFypCslDaTh1c/I1CRsBNm/Vn0Etun6Ln2v4
5DURf3fvLEeapsb4NS1zDkZ6de9mObugXE/GcNR6G3tUnxTHG39kFn7eSPYb9kXeWq20O5UG2c7A
1bTojfhn0Tb6GV6s88mzfDdymCWEsA1eW1XTdetiforTSFKbIKVVz9trbsbLsm9YwSWyUY4sPx6m
F5MhzAAGiwUlkoozECvjYpgS4l11Bkej9UbzxtMbt6OhmvprPb7rrQgl8Yid7eNjXn44Xg7KzQaN
xRvJ9n9+IK9ueFtEJLFTg1mMtWl8zymzLbnq6ErmY79KVZrAZFWmrtOmpNpjta4j33cDR34rm6q4
okhTH8LsnkCMM19QH4geiYBECBMcbh3TocR4NOFa/PikL24UHzubBZPJFE4MF3fr4kbpBLpajUem
bUMdZoelFI9imu/xJ0P40mm3sma+hpUSnT4+7pz99frl4MA4xcESWY4pdOwnFwfuCpSX7DOho+ms
Qoevss+ye1ZSdPqNEI5Wa5yF890vFONOArfyeN4k6pD32Rh5cluOWr9MTVLOX37bkt5xq9vinlDL
T87z/QfAsVVLZ4EvaQu/G7Y8Zhm0dZq69RSr1IfT/Irv6rOsbMgHEv+TwEl/0xJCh70nZA6+wRgx
rapaxAcqdHINB03cNs8FITw1naNP5mPt3X00QH4JjSw1weTPJ/HtoEN+PWimmFIXHcRBQ6VBmlgh
d7kdaKvayGYAYphvEBonKy7gOQ87/95T04dMGaO11Yv6GldPfZ0blBRHEpIBTxPrJTL2ommvNwu1
iJMNdnidwNRg1fXpusQl9GSXJYEkdLjXRqxiGpp3snU2fPIaX85hms0QkVKzGSQmtUJxcXW5pRYS
uAek1JqUV5Rail//ir1+Sbtl5cfqzo9F/dxqC60i8D000y/ZHIBOOfLq43GgX8ym85mYlmowUA1J
9/5y1aFRx0tDAQ44huJdAnqZGhXaS68SxOSTVAbSjoAc5cpSzOYqktkPo05OLxyUKVLWuK2LjUcp
mfwfezOSevetb3owwEl3bUzIJ6yp32mjHhD+Xk/7oo+6M4J/kkl9JV0ZZJqleomAEs+xjKPRhQ6E
8UbE/g6I8Cc3/eVSXn23Xi6Vxa+gwsM8qjkXMzU8T/QPc8mawgLUGwbYzpDlloiRiYxkT7lT6v65
kaWxJUtxnYez68UGbPCiy3KGxnNVPUDioKUnw9mNmvCujZIa9kDQuinkZ+drXSb88WhYCIBAEvN2
xbycSpje04klJ/V9UpRzSSlHxN2tqKNpEUNev+46oszL1I6249Dc05n2Dh07tI2GCpw0s2+ERlvf
8xZUnGZbgwto+LHSQzLbPRPUpkdoFn4B2kl6sUkmS4F8WBJxlNDrqQkfg1LElhoR3+nF698mjU3p
cCh2aRMHCMPgHiYdT3CwQds0sTMdoj4DwZv55roC+r8OygzQoQHw0EcaeWWNkv6BXgNQDYJoF4Xj
5Gbk2K5FGgBq1qwvXd4lBAB3Tynb/YUX4MptpIMaVwnvAqdXoXTKHRiUgo7VSPu6v/MzB1qSHn4y
UsS8gnkzUkyWZc68wmES5/NxsfasEdeaahjwTctSg5KWhwzjR8iWJ0e08bNL1MAVZp8e/E5kyIcI
nu5H/aSSj4Np5DlJFfM2V3R99/G7ejlr6JppCpVZW6Dk4cTkxayBTqNVKc8iCJhK6Q45B291dUIC
i5HdIU9wg+YUcMRobqdpPKoYNtN+eu5CMn3Dtvv58elcfGLns2E3xoaFIEVu1OXZFDJqAjrRoZsW
woHHZSNORzUfIV/Ebzv3wNrOKvYfH/QyiZXFp2bbfBVYkLB2Zv/y9rtgOhh/C4lm2QJ7eONN3bCi
CBL8uTnQle4x77VoG9A325WA7eT8Fz45hYuN9J+nMJ+AZrIcsy7XFha4eWK5itANH/HXYcss1Pve
xrQkGtldDUW2ElYABgQOl6112z/75R+fw8UA5RR0ej6GKgwTaA/ovrd3oTbtqo9GqKi60v/yUEq4
Mm9/JRqv+ccHuvgMzwcyoZIbgItNFlTGxZsQjKEotCrCoWVHhIzGX1oVM+gIeqeCHl+qkmVN/aQT
OfDxcf/mAi1LWKqpc3RpyItFfq9Sr2IuUxaDV9Clna8wUeKIDi6/+uRQf3ONjnTY5JsayzcWHW9v
ZuJZJgU3Gu6F7o9uXqbD2exNkn79r2rafTNQQh7LOjK2fvJid/Wc65ya9eJl29FqwBX0AOCnVqS7
nlLpDYp3R15ZRYjpqh7w53s+0Jy8b1dx3kkMWumGlCPpFiLUb+KkgSmBMBmS4Np38vHQswQcfSLp
85lZWjqznEnfk1rtXEOLXaHR2NqNqRq8bkRy4N1beoEe/6gGFd+1r+/iBgarEw/tTCE6E7Y0Ut6O
25tSZyrWNHyNea5MK88vk2+1ReyCE6Cl1ZwYdlusXpuJNV0rRTJ98kQvFpyMJIxVFptroVJWJszv
7V3Oms4pojoMXKgqGm6w4cau0C53zpfUQRUv6fIuPnmw/MRXs/jLEXXeDoT77ALejaGZVzRkAYsY
UXZItfuHLm0fVH798WHeDx/DmDdGSE6FJZzLC4vCCIk9xgQX5zNVEmHc+1Y54poEUdx4K8PvXKXO
rw2ka59c4LsZmFvqkClsY2ewubMXAzdsKS10MQK1QiGZTSqEKIaTd82+cXBDqan7vrUQKDufTYAX
a8b5xlqaqSO2JwOJ/eDFcafRImBBgzqLiBXEmU3sqpUUlJbpzxysZkD/ZktKGjEzcRaUNP0r2a2b
ocB2GiLEHIL6/PEzEH9zK/gm8hFy8Dpz2RefhS7DlRjpMMCqOksxqsbLEinqXlVGCQXQuR2jUN0l
apkcA1r8i9E2u+Xkl3Si85zetqeYawBwh7C3b6B1B/s4HacFFOFu+/GJavMi82JQ2rwIDpVnIl+p
8719DVJIg4g3dJ+NuwX1MwWC5Dv98EwiVDXqKlxlAlyLJmYHHav1IjehjjD9le4UeU+rgMQ9t5Ke
tsy8lo42jOTRnvOBJyJzQ8XSthNQNxb0LX/VQj6vtv4nq5D37zG3GU2XUPEVcCkXq+g0TYpW4gdZ
lNX4IKZuF9YaVjWreeCfkQxjfDJvvP8SkHFts08y2D3Id+UeEaFO6oJRgao5vLzFNH7+T2+xZTE/
vdQKHJWF99vngrBroIDdgjtwcAyPfvt1xMAG0LHCyOuvEJBlS191YsIY6X9+PCj+5hIpGhjcVa7v
/UK/bxrH1wVFeb4y+3miStUQ0+FnE9X7J8eYM2iBCOroNjugt5dI6yismxIBlj35+h4itoJgJ8i9
M93yjIzV5tf/9rJsdu5stxjlrKYvK7hmgBUraiSNbMBTC6VQIZybPeWFT69MvFuSsRCzVT56/Mfw
vFymDK1eOxaavEUbFEDyjP5mkGmz1XXAPRKL5tIaCntdROhFmzElt/kuFlX0yV763WPkJDD6khfP
a8GC4mIIkSDs8JXX+SjP0hT0gjeOOlu+pRN9MotcdrHmkhwH07lQTVf1d582j1V5HpX0gCfa7Lv2
Nyr23PCtzYQnYjGlJmRatkUQiPvnLqAvnrIF20d2Fxxk3RzrpmvZqGFO1CZQH0ZaNttADbJzIbSD
T1nuTCEZM3PaspzH9hp3cvwhlKJdE8RFpGNWnKzZ8hNgcN1XbDKNIFPRi8fZXTCx3WSlJfYTJoLP
PjzvJk+KkHQsEEJL2heQ8N6O4BG3LrTNfq5ENniPLVHTeehI25HGyfLFbihSsSbSlBxHQUmBJWqA
sli/xtEY32hjeC4aefx4kGsvX7s3MzonNX/4pc1SmTl9/lq+Ko/Wfo9fOqAc3uIc22WwDxEV/nBa
cp8qbPELtuPXFLD8dR9azoKiiriC7xZk7VlrzRtDlycT7sEWMDQ85DDIb6mufwuzOgYTiQgs8r52
VpUuhyHv73SVvGsz0rMTe2FI+5b8SZCDdsN+CPcxYmQzIgipnkAUqP22GFHOwucDL+bo/TatOodP
yyx1avFVKMRz99my9sg1hI/l9uiFtoVPoHxlEjSRMuNdl0MPxb6jRkkrBul/J4vTqNm/Mrzth0SB
ztmNcq9MnrEiHtFcOCkyvrBjAVsX2YOtHBO7SXeVrIJlT3+Lqlv9HY9Ccq3GIVmptncsguaYBrZy
xjVKFAJdJ1ru1IY0XiEN6h+bIOdKL7poDwrxZClF9WvZl/1hkta0x1wuD2kRbJDT4xoz1S9dr3xr
wSLedGUZ3tCz/22DfkMbtE9i2ZLKgt7Egud6yuveJ0zDGdZNgt7a1KNZyVx87dPWwM44Cx6Nzt87
XZS4Fe74JRYt3HmifQgSimMKPZ2tkiN2rMd4fAhqHAljq91A+n4uB6IgCuK091qB18XQbdh4muHv
A1Mx95GM7QUMMSz27DfO2gw+mbL8V+o3+S4v68pV2UICegZ4TtihZlcGeniTDAMzj68ouRcYz7Qj
tiflPs2+WdWUrqzI1o9OkZ6dWZgSd0RfE+zgXUnEC5PQlSObhnXsa45bi1LdNICbj5ETgzLPx20b
O8+g/6yd0UUsOtiGDHT4Fi8U7AhWpjbp5qmfiSK+3ZY//HEZo7M+dGp1xghQ07Lv9U2RIO2rA1Yz
atcFO00fumXO3pXqDvrcNNCflDIM7tUgZ6Ti1zwUJWFT41R0Jz0cdh4YEvTGcoJEr4NlaR1x0u3o
uy7HAbwvXEd0lksAE/7BaePyS1Y9BJDQ3Qjj5NGpxmAt/LbalgliZUcAYpZTEp/ipP5hpll+krH1
2zKD/KapAQhnzameC/JFpv6201AenXj6aiAQRLaNU03Ux0AMJHJECBTaHHT3pG471R7vAOHUmNU8
l4WWd/RGB7F5UP1QApkQ0l5qC7886uEBG2d3FtBozmkFcLFEJUl+tgy2uinisypxutS98tlOfd7y
X0xD1AmpDdH04Bt/+QmsaVNCFLaxJhDF5wu+uGWADCdUNbipyaefoPfFKOm8fNlt1k0qzfmLEoTX
T4VqabQw5/i4AdUN+9SOfpRuVVsZI3ZEFFC6Ga2e66HBbVvGjEcz/NKZGbHUSvb48Tx8uQFg5mP/
LjSmg3kvdtkvIDAwqWwPAlRRpKC2PWDgkUb0BesAY4NTGlntsJrC4eHjw17edQ5LQ44eOkV8NAqX
cpLIUUJs+hx2As7Qpw6z79wKdShC3SIy/vhg74pfHA39taRfw6ef7sHFLsdLQq2tCfNedFmbHyDb
elehIEpKbdNxmTkwDqDDiU3uoCXRdHb6CpbeTz7Cl9/g+RxYd7CGNOY9wGUBDtBAG+Z5C5+/p0Ce
p/Qb/Vwai5dL/fen4T/85/z858Ct//Wf/P6JanrFZ6+5+O2/7vOU//3n/G/+6++8/Rf/OoZPKGry
382Hf2vznF8/ps/15V9685M5+l9nt3xsHt/8ZgVquRlv2udqvH2uqXS/nAXXMf/N/+kf/tvzy0+5
H4vnf/7xlLdZM/80n/zCP/76o1mgpGmsyv/99c//6w/nC/jnH3fcKV6MP3/Uf/3958e6+ecfhvYP
nSqAw2qE8UidhZ/Uo9L65x+6+Y95zW+yaDKpdNHs+ePfspxtLH9k/0MXjjBtpo55CzIfvkaKOv8R
P4/FO0jOWYNhzoKh/39eb57ffz/P18Krl/ng1fxEl8lwLPQOtLvoOwrrYu3WRkiJIHVYLkTCq/q6
3UwEZC7M6/CqW+lutsLJRpDjIf+kEfyuIXtxXPtiVe7UyD1az4LhdbQ2Yq1+QUV08PoF++VNsWrA
nS/QFz5rWwLibqfzq6fz1114fdUXL8vlRdvzvuXV2nCYfIqc3pzfOIELA4LE8u3jI1xUn+YjMNvp
Bo9qXhu/9PdeHQElXyfyqICBdIUY4uDtCBa4Z2m1+fgwl1PPn8cx6T1QvpPIVy5WucgDksGxCOmM
dpqL0PbBXo1rPNqnT6tLFzP5uyPN9/TVFTHN+zmkAsvNGCbmN/Kqj96yXovKnTbt0lhry3Qdr71r
NLH9n7POm0nn9eO6/Kj9eWxaoaplM+jtS2kLTBocZAo8GfPOv8VhlS0J3d3445oxuio2+vf0k+H5
NwOELeN/H/DiK2oTHQ0Xq7Qhst96yq/I//rJc7vYlL5cEZ5m06HLr1LeuBiBDoD3KbB5brCi19Yj
GKq1XHUuaK91tdAW8TJ7rrcfH/OizvDukEwprx9gDHokIrwIeTFem0T8MPIHskDXeuGtiSz7ZPz/
3fVR+uQ/k6KU7swn82q0dA1rAgfirwvouxk0PLzHcrQ+GRcXX3muiGqnodKEnZUSUl4Mfgq8Wu3Q
TXVthLK9ad9ZTnukxILvrv2kvPY38+TbY10MfxCaQ16YDMHWbZbyCqAZKcoL3jg3WDcLAT941bjB
6rPXzjHnifDtBM23Q9DVsmivqc6LZPDVnfREVpAvD/jesL2QBZvv1XRchQEYbFB7VMLsnTYhm7s1
smx16YwvvdexHGYMDDtvdqM124F01IjmMLX+GMamsaXY330nTlbd66qiAbTXizoBq1uSRx1XPqQN
NgbjA+s37x5Uk3VrR0qCea+oa6j9SqAfCrwHd6k2to8FqNGEWkYCXQeun/nVhrd/F/uQghYepKAB
3Xbo3YZ2wGauTa0Sdm8MryRf6n0QfY372lRXoY+tPwWmnEJcPpJG3SdPfZkUtvObj3MXCzYViVHe
OZEDfA0/nDRg6tgpjXboeHqh/c41T9uUWTk9QPiTd5nj5dGuIuQWa6CEg5OguSyPecoK7NoZy6Q+
9GTGqKiuCyqlHZ3S7NTh0FoqPSnq+0axY/OuH9NOo3vQdtTzLdi26amkCN1e+3pt3Pj1oCOtQ5Ds
qliwSWUKjTQn5T2esvhLLBLF+IWUSpELeMCkvafBVBa7EaQIpQADVBFpk03QyG1b9c5TR/gNWpge
FfiCoNTiebTL6WpAIPelGKdyVZOOhKZLqs+BLhtgGDZWQr1VUWFmGArD2PuGkDL8SrRkUcMlIpsm
aKz4QUayvkGOWxdHNZkUsnmK6j6XQ1eDo/eGBwZAWSwbsrVwOnddc4PtWdG3yC5w10lNSYu7SFVy
rOi2qYPdlqWz62pZuyaklb039MHaC73piZiSxBVBH5Jb3UFD9Bdezl56SfssOxtk0m0E4JcropqT
bSoIMFB9sOmQJKzbHjEPSC9k7fHOStTxLsG+IlfQB6JmX+bsGU3sAxYZzj+dNPS+aOCM/YXd2Z24
kYAglRXqLrU6hlVYR67uJdnD0COQWAVjY8ZbtYHZQMoBYVq7KbITME2lascLUp+kBgOA4Ku9Udpi
fJhMLzR+09oZxiuf8kZ5EohLeK18uCsndazFOqpK51gbXryT0RR9yxDTB79M3DDQIjylV9aTFo6g
EzUfzCTvknH0OcXbnoo5yQ+J3m9aWfnHMGuKL3EMhVuSJbVhjJOgQgLZbQL8+KtZ4OZd1Aj8fptk
38qDxGNw7RcFuGAlGLz7Um/0mwT4hgb5WHHqWyy1OoZDVTX2eWiVP7OUbO5bNkG9m0iToLQ6J9Zh
SbyK9zvFsHwTl5p/NXSRelMEk3VqjST4rUxA7rxeNwref0P9Zma+cYehLrwa4RneQNak9mOpZbt0
2DCu+54BnPqgoJAcBMOiJnQQcEPzu1BqZ91Nqk8BtPWx3NZ55ImFaoYJHsRRiyFN4lq7m2jPKyk0
JEjSXz2s9Ie81MKVpZfjtx7u06FLcVuY2jSui/xlVPtG3ywm4avCNYpU3XdT5wDJooa6KOrCv6L3
MnypYZ+uY1ujqED09NPYxyneCSVfGdh2kRnmS2nX5iMVgGTXkNuyb0aiYOsYpJJoeut7EWnFqR98
cROTTca/kM1Rmfy5aDADZEvP2Ixl328rA36eOSTKxpK4gQghFcUNEBisKrlSjLBW8RsssY74AJ6S
9qBLUWLqrUbAqLqVrsSgPuZSDVa4upxfTTV0X2prHFd2HX3P4Q0egzQiWrzGu58rol8FxGotpUj6
lVoaXwPPSs/0yfSR9IgqXObwDgiTaO6NxAHHFFbeYuBWw80m1sZLrC9GDzASKv8DAr+7WEX4g1rj
ODXiHHfVs9akP404ekwLWDWlLn7ZZnbHzgS0kBqTZVU8BGZZrIxgANiY2ceqwFnrN7YGUMl4ksBe
KPXheioFxvbCMNfaVH+L87Fx7Vj5QuXXXIxm96PrWB966vBktCEruawYXMEiQVq+5YK8PAdxdEM8
2++ybglPQWSBqyW9LuGX3XoNVjhp9JXbm/DLsJcHS8/ISV4L9a9Ig6hmGgFoP27OAr+E4oq0ey6M
4OeQafTxarsiOEcFFUjltFtooMI2iUcprcyG4TqVNWjNHC4cvf+BQC7O1QOFsPR72k8jaT/e6DmL
Rha/mjHwl7Ge3jSm2E3a1O1rxFB7LCTamRCd9ibvdJymwk/IxlSAryrm765UyoNaanIBqT9zbTvO
dgC0sp0fqMqhJWxr040+ETkO/mpyIIt0jnWrVhV5Hxu/mLqtrD1x0MaOY3TTrU9d11pQ75V3ViLi
62AsBUiRwIb3Kvol4+F+IhQPzWV9ShR+7tApoJR0QPuGTysrxCfl9mkMPCktnuzRNh4ymxAp8rr8
K8/PBl6yDhG8DpxAyQ2QnJFRbvzByK6VOnOWCGhBqtpmvAr74s4bldvBhKREMb1/LHNuW6NW+Rk2
fImEsBgWfFgErNXpsStgZHYtCUZjrvmnPCaDRLcrsutRSayGeArXcY+JDHyLsq999cFKKsMdFQnT
JHR0Ko7D71GVwcIcAOnGZBztU5V1mWfNaRCKae8Ug89oHeP9p+xdH3kWP7Le2OpxmG/rwr43SLde
8Dkjg2dAVlp4/kn3yYglKm4RKc4p9jsLzYZ9N5ZhBkrNeiT/6HvZ63dywNbv06dx0WDle1Ih7G2U
dtTTIt1Y4Lnrrlje5FjNMntLHTKF4IJ7Mlphw/Kx5EvlKa36p2Go1ZPXJZGbwVmN6CYtoj7RFnY8
7Kc8Jf6LxOy1nOqfJorpe9I7qp0Pm2LB/cNrnZghIRv2WorGOKXmoCzDFja2XgBQbIqHrAgKxIEq
6HaIL25DWXcx6cYhirX+mkqVgv+JpWsTVyczHQ28pTgE04lvmudTyrdt9uFa/Rvhfvis5rorapnu
U7uHzaXqyvUoYsPVuiJYA8Y1wKKI7kxo1ckewmIBIGBpBSAam8licqCnT5YX8W6kSAFrkzbcC49T
sq0rhERfU/Q0K6OynGWeT2KRxuNNoWPFtgrUM6PqbIsU2D5NDYyY1akeFdcKauCNSX8aFHFP26ci
1qws260/Gqxkk+bc9iAmeClOxZQRPpKWannsC2fPNsJbUER+AgRzF/fOb27ntxi49sKP4g1ikFXQ
mLdWU9LCb4uzj0mDQEvWfKaEU2D64XWW1YZrhimM57764WTJbeNF/sIPg8cyxm+WlQEdOVIZxGC4
Rljd9v74nYTTp1LInY0ez+woRbdmvhvNJtkWbWCuMhGwSjR29SjzhTWZHcFSHK6U/R0armTJOAA8
guGTTJqHQDbdGic0SDoG2dozG14SPcJX7Fl3eU982BTFt5nVnwrNiIgT1u4RUot1b5Hj14hx5paR
69glOXmqdf1FsSQYdSvnfTOmcRE3xp2RpuWG5PX0gLHnu2CIuNEEelMz6UilRXujt8OxQLI9l9p/
smhFTxP0JU2p4GvXJOBHgbpoFuCRVLbLyJOYs8PpO3I1bd9LX1uUOOPZqQXFtTQVddF3aKXgSVXX
mPFr0ruCitZ+iLc1Ku7DvLjDA1+RJ9mNS7WypmUKyAASkG5tdGy+S3LZHmrN+kkDJFlUbQGpq3si
oDhZGqMW8aWIqkVUmLMiVim2Iuq+1UEDXCc3z4zKapMV5mNc8TGXaqbQFcR6G0PsWhaQmtwg8wkv
aODSsyIncSzN6q2TZrsyL7dlRYCuIG34agxqyMssC1diNIcvvGNMBgP7A8AypPQ5hME2fWQeYlNX
N73SoF1N8QEXRj4ssol+lwJDxBGgkLoSwi4p6KoyTa7tZ0+x51zJAe1v5nuHquTzWo0q61Q9d5aC
RFCXVO8bVSRA6ZUWsNcKGhc3vB/bdoV00PqhqHJcljh/YMGnKmM50SbQM3TXki+D1XqMyj59sFWF
zspYILQLYCKxyo76nvhTA+YLN7VVf1gEP+zGCITvEiYDQIMYYKRKlN0wBIsaWMCXjC1syPo64vnF
fku2q47lm7RII/reUbkGbht2d53lN/sRLvCS21dver/riwX9W++F8PwYlmP0vZBTca4Kp/qm+Ul6
soN8ekxMRaGNR9f2Fg5+fCNI17mJc2f6SUCMfacVejUsoqgetnRJh928BL6NiQ1+EAOPJIervcf/
kV7xPfVOBtIbVggV4Wu021nBGB3vu5OH3JmAeMHZ+tU8tkldnE3KsN5GN9IsJE5NwLmyi8ky3LK0
y4BsOOJXlnZSSSoqXchuAl+NdeslhXkfjMxHrlI6GHFGWpUwyHMn3FRhrP6OmE459oA/Zk2EaV8t
pUonjU+iaj77mTcewQ1IMNLNFNxVrdpto34ar+Ka7zvm0HAxKOr4RTfGZCUqQSTf2ADxTZ1iTctZ
/ZkPBYxPOzp7ZWXclaNNWJtOSlFmq9KVwAi+Bk5mdnyxLKIPx6pq8qWq+Nm3njbRHanNlrWATxp9
lch34Sxa7UQIoUNKr4B//6Dj1B03MUFbzVY1x5Cs4b7tsqWoSFddRKQ5e2ShMieveGmnyLU7HJoJ
2/jnlJCRJ6+okAJ8XNe6VJnMZaA3FZKL9gvItjLB9kv2JVzYtb0Gr2EsrPuWBN1Fsv+05DrXyS4L
MrNTAWOGwYb3xSLzuiDTwfyUI4cTd6o7LQMXQtkzexI3u03X9md1p/dlVxOaETIrB2EXTpCL+nyY
ZY0XDAnJjcSkPaEZXRpue/RD13DjlbcM3dFYzUbYpbUuNsQzf3Jv5xLa24vF26sj30HbLuijXRxe
sCxhJ1qT4vcgvlU7UgGXxWqyF/omu87J7F3YnxQOxfvS69zBwt9LSwLHrXpRGS0AQ3aB3ztURkl8
nGva8oqmgGtv1CUfEGsT/fg/PNL5mEjGabYgp75sgrAYr0qPEgzHJH+Y3OeN4sLFqVfEQa39pfWJ
du5v6tkcjzo2GQpzc5gWzpvqqEFAgKoVHiN22a9wviRLGJLXDNjl/6Puy5bj1pFtf+X8ADs4D4+X
Q7GqNJVmyy8M2ZZIcJ6nr78LpX2PWBC70G093Ygdjh0hW8kEEolEDmsNu/mx9DVOvWMle0nFYaIY
VSUVVWEmU1paYqyEWWc5ROntdCd7iC1uLE9DG6wrvOrWvnNRcGl9vMwcjgVRXRgLOhHNJE6rXNXF
DqwVTnxJbbdxCr++0Hxg4u47ToZ7dV1REJPRV4zme5GtutTZjH5SUJw74j5/AP6tN25bu9tEuh3Y
YKfbZJw0PjuDCdeDdV0IZJTTBRnISzXWFej2YOnw+h0AE35Vb1F8A9w4smt24jZ1hI3U3pDWmVz6
Ef+cmP+qJvufFVxvyrf8vq3f3tqr1/L/i6or1vPfV10fc9K+/fmf/1O//vofLyP1a/vWnBZh8c8/
irCa/i9A18oSxj9hGXCnKCV8FGE16V8qevYMFPDxFzC6Anf/TxFW1v+FOUwNrghdfTin1FX9U4SV
5X/RYikOE5ptUcXRrP+qCMtUSyD1w7vjOoGbRd/6qT+wusyY5wbDKY03efMudUHzews82K1olw4o
xP3cif/Lc3mUiVFceFlA66I/nvXsmgxwlaYDlo/Tu9W1dIFOI9vw1U285/q7Nf0WsthiL6lrfUC7
hgpZKPXieDiSDewtlA8r5D9+gbfRCd2Od3cxBS9WQ7bK28omCG7NUHcxM7Kd0BSxT93Qay8AGGgP
LhAMvITeYK1qcy8U5tb+IprGEIsYQZm0tEPLooqtKy8RD+5Mn2zRk+WaLpHc6WbYzJ68rX7pnrs4
AYcPv3pSKl1Vmo5zwKpxkbFLHUyJqKOPAIBrYBf2ZlCZ3SUekIEd4I/+iTAHgKY33DN4wbncq5sp
VX1ovZDNXGt6BRCb2MCCy367Azw/zHjY6BsgHvkcLVfXdyGJWV88AbuwygBGDWYZN8DrABS3N5WP
SMxvbXA27YML4CbP0g5QBK3fcO4ZnPvllfaPnkhuociEI8teM40OsDEAGOkueJqJ+jRUzxz16Ocv
7syjAJDKIteC/Ca4Ihj1kgR0q0Uta27rSj+MzbwVD7UHrFsHI6E+DylhTZulMOXUVtNOHxMkDzW3
NpGwxstV4k61019xTh/6CYvjoM0KyO6t6cPXyI7iliA9d+lOgfN8l/7kRs1rlojmS1QBAThAI7pT
gTHa59MxhyUOzuDVB2nbbud9t8vuuSHHmiUuJdHzuFBtxECgLjSCBifTwnEDHvpAvMJBusfv96OD
Lj+AYzmBBzDagefCV5d1oSX9toVsre30om1zuqwiHgaSW92GXoImgsFFFzO/2WTVLBfymCsD2TFB
zvOjvHwnIoYsECWr9/Km2KR+zXnW0V/2xWY+hbGNkxUGrII8xRaqPg3IE3/YqP+BK1m1/oUYxmdV
KJI1agGdiFr4YAEB1d9sc44zZ59U5jjLGIHQQiDuHq933SEe5nGekYhxJE/cVhfSjiNvTSeD9nWJ
Gg32TXodL+wiEdowb5AlBbGN9BNV5sOQ4b3Wx76mKTuCGSZNSy/B73Spd5co5LokHdC6qDqZIHEe
Hl++BJEFgiog+1OQKLTUnH5JJwnTiGqs5oqj4Zhyh3GIiqftl9VlZDBWGYeaOpuzpLrqVecd325e
MtigLrZpb1DgTHfnl5ejk0J9z2J1i7gf6hyXD3CsAVAH9jZQLXCmF9hJd6zYybopjFWGiWL0Gl23
ad+7PQYTwLh1SC9SO3mw9rQ9KHX6l++pxRhpjaSlmiUDtqomW6EzfhJhfjgvgn2GflGLbuVi6QQ1
N7OZgEMrvxwQ51Z+vw0uix8dkheJm7nEDTw0mPMMhBrAiSehi4nORhpdS7TX8VSqkcpBDsq2DzdJ
b5/pXduMu+ZJcedt6FtXQr0BZOQmu0fBhSf8y01EhdPeb4w/KiYSKafCxRIJZZQfsaz7YN/47Zbs
aFhPNtyYaPUcAMweAT3FuRGZmyjXkkhoVJHGRMl1SK5Ur/B1t/fAOlHbNeI97hPiy9131O1TInO6
U5C1hSNG6I63rLmn/DsNkKRvh6vCtxwDKZvkz2heAIXPVi9rnxtvUpNkNxZwadhZEw8owOedri3o
ojCGGBzliw6ABRI7QFAxIeTE4CZfXSaTcbRewN9IioI3pImE3Kk4IqZABp4xBzrtlU25yXDBWz7m
QmyL/3bhyWIcgImhS/Q8HcOK8RJgn/EGryV39ijPMT+cpuHQl4VcaMac/V6ZM0tFp4UL/M2N7gM0
6xKYj25vR8+qjZqwqyApxYs7aQ/zWamMN8gGNGxVEpW6yy7KH5HfIZjPvHgD/vQfeenS7CbAGkfX
eALa+Cb3kr87NMs9ZY5nj4Tg2CeIMqSbeUO20pZakOIbvuLEHkqWznkPuK4z+oJVoJOhN5Id9tTH
MCjHEQ/DAkRL6D9ydGC7h/7Q2NJW8BpXvOnfgx/lfnwEFYDwSJ9qmcu35TWXCJxN2DJN6x6THktH
jMz90BQZfSXu6I35H7/TVrd4IYfZ4gCIigpYD3V4PwLSOTy/yUd4etOYdohb7Pzyrt6boGhDbp4i
cQA74vSIZihwGGCi+Hjya9vkFvAY5ErctZ66MS/in8ZBOZBf54Wur+WnTMYLKmOg15ZJaKCKN75v
eTRQFf8i+oa3VTETgGevaoiYJTrVTZhLMH5N2LPGC/wKXM7OuCW+5svuILr/m1b8t03Xq2ohv4Vx
IuSpRYvxCVHVA5nXgFrxTtso2w+1/gPfQ02A9T2AusJRwJSEIlnMCZSkUMkrTH674w+gjnvpRnAa
xU52ilM7+SOwiQ7nt2vN1y3lscGxaWVRi9yeqykt+mFQGgdFUSdmbkhS77wotpZxvDGWsphnqKKD
FzxWsIbpDixMdubtog1xOrd6iGmLNzept7Znmk6n/3VUqNAyfGoiSoLGDqAx49bftDsFj15qijG3
BHYEWlruGU4YMoYYHUd6AltzPIaLOE6JQCaiAYQax7rtbUF5UvQGLa5AtciwhfEGTM/eiP/tJXu2
kJzpfqG6CsImqMzzqGz1j2KkIdePdz5QJ2UFxOmnOgNRWkdLZy3j+Jn7Bg/g3lbxtKoO6Z6XVqCm
eKo2RAGhDB3n6MbGTNupqMqoAQ5cgDvCANOU3CONUXAs5niIz4lg7n0tBRwMZrUh4oY+6KMdeJtK
FIlAGuaQ0QbPn99cZs5H6mTeyztpX1/TGhXGzfgvfvasHNcWILsYYxExTMhW/wC8itoxHpAuiYAS
p/tN9FTFpQMmJJtzUtiLgpH0JUbvhN4SS+wiTdh01+g+RpLWtKdLdUu4kdzqPqJ6K6MiZgHGljUZ
w8BQs2CiLQEhYzg8BMHjeXXYutCHUS4kMHdCE2odaBuxcFIzANV9VsBOojege5izYPIwEoxT0jbW
IVTT8bdJzAxQb6n43KItEgi0qAI0YMTuZ7TG6ZhTB/kMYm1bHZII3OZRhWJItp81AM+V0ZBytuLr
ngPAS0axUEV8gvEKxj8KmMBB+2sHC8RYgI5eHNAvu4EY22Ntcaz96z6cimLcldn3Q1sNEGXSzicN
bTtoFDy/E19csEqxfBfqMHvdFKCDISbIb2mOrBpfqz0oIrzoWpsdkl4C8QhhCO9hxL6LWJnM7mt5
KwyxnGFEKtRzUMcj8DFUcALAN+UEQHAxerE6I+TgXPA2jl4OC6ecgkC5QboFVJ3Kw0xmzDZfJ8j2
z0LNW9PVw7qwbkaSkMi5PmMW3EVLVIHOw0ASXSD973rtJRM6B91dKihr5XB0RvKeRh0nyqMW+MVH
fopnfUWKnuOmRSszyCGjxMZkmD8PaFWV0uKbghhnDFgwsHVWcMbELNDcZ07XwF7fhkXknjfSrzuH
e2WhEF3vxc4ZWZqaswlvIUSvpAE72Zi7qWW4QhByEks8x8SOTE1aIY9zibWLd+a+didn8howhHtk
W/noV3Pip/oCLfqdK3kKYHZ28gUvT/H1cJwqS53CQln03GE6BjzTrpXeZuELiLmdZiy9wNrk2UuW
SN80VovxZxaaviAPfZ1AS/BkD7CMz+I9TZEr3rTtFY64ry7tVDvGpU2h2JVTDu2KFr341YHyX543
FlqQPmv+jEeTImuI9AhWWf6YnHDb+YE7vJj36qb1QVu05Uijv+3cYWN8GTrcxawWIa120b7x2vnm
Qf8j3gM9TNtLXuwJyNlFfvlj5q0kix12vENlkFkBAxfzCIg2Tw2lM6u5jMB4hvfO6FZ3aHP6Fbn1
FqBWNogGPNlFc+peOIAz5YGj89omLiUz/m1SG9BVx7HsBhiYsstNiEYrPLtcw5ecwu2v+O/xtUOx
kKgzkeWAzisZvJayq0sPEZhgJWQGSIByXHiwcqAAZa3P0ZF9KtCACyEsgPgM5LMMhbGiuJWCfhgh
scNAL2DwnM6PN2BB9ivXQzPQRnNSFCfCjcubaFxdXGQc8ICg0P7HwfDF+W9jqzNquq2dhj5VEaVA
Hkj1msniJYBHK0oOGBdmzqBUJhHgkegBEdKtoMjXRtmj36mIIscAouOcxBz001WVALuKxKsFnDuN
WcseoZxkxQLiSQnPPD0BwpHpcvaLfSYf92shgzkNcqMB9GWKZJwGcZztetf4mV97of4bHaQfjUW8
BN2qWsAKAz6AiiQA+7IiCoYDMz2U3WRsrqvoARyfDxyt1m4+dN3h1Y8HFUDJmJVL0rxWAiDZurLW
RTYqz748gPW5CslLp0i/ymzYq9OwjSIVDHj1QUcbO16TpRsbInjiya4zW/Bb8VBOv6SRjgEcGCAA
4oXEB+abTl2PZXRyXIkI4NIf8m25U1wwVDng2kBPF20doTcH3lvjy/nV+BrXIFRdSGXCDavBZKyQ
IhwWZtQogJZTEtWpgdp0XszXNT8VQ++XxQEUxCDuGxNiKjQAS1bmS1ljtxgsM5Pb85K+KgQfA+w8
bCDQLb4MuQthOINFbkbsrTd7zIZdYJzBHUvx/ryY1RsR6Q5LQXYMlQCdOfAp7EuDs5FciVQgyhEu
hbz1AgFs4zF5zVU8X2bTVsz6OcmBU5CSrW4NP85/w6rPWXwCY8hVpZIZ+E8IFfXmKW7Mh3BW9kkX
+0qmX2NQ8fm/FwfjRNKRZue+ZCII2ObjBn1uriIPzwm6sCkOd5rVvhmGnpCPT+fFsY2Vx7t4KY8x
TYwOw9kqIw0bRRG06jbZzlv0Mu0C8aA4f5Ohpv5uKZGx0kGutQCoUDKGjrLRJ6NB2Uyk2J/w5sg7
vdtUmZq56PACB9bEbR37ekZOpVNvvDgjYqFP6D2ARcl+ulNvqbcFp7qjvxho6hw9UMJso33ECc7X
jgvAIEzsG3ItyOOdCi160qC9HkJHkG/re5HcAbWYs5Hrin3KYK6RMcJAKMEwNBQrd+Qi2euHfCsL
iKl0m7ZXgAM9/gkoYu+83FWx4IpCPwJgcHBNnqqWSHOI/xAWk7xAwJYDeK4AwAaKOxjAU8OGcxpX
k4I4GP9P3hFUYbF/SteH45gHH6/+2UUa8tnwit3o51cax50e6/1shLyUxZyNDnOKaiLg6Et5Hvlm
oWAUpEVbxm2KAZfHUcml0u3j2cCsaamC4CRJ78JBzDZDr7YYXxsnZ5bG6aIx0EowGX3j6YVagHG0
A81gJsqPWo1B3qlPQWCqGSnGNUfLEYpQcvtCjrYjADNBBI+RZtnoErdJUvVNiMPBFoxI4sbkVJdT
XendoUpo5jBhqmznWyYNgyXHRHKTqmnt2Jq3TdXYVq94VTgB/xrwwkqq9E7atu5ck0sT/JycR/n6
5YwUN3gYRKCfs2iTghgnqtlCf8wHB77uWJXhm3nhxa7g5O+Gn3tzrrpi1G3Jhptt/hqGYQE+hR/x
eBaG1QxtX8XVh/DJ00GDoj8h3+10vy0UYgRZf+L3VX49PFTmsW8ZtDNAUT49PAUBFe1ktthwDfiQ
uS2aEfgEMccmppwUEkuABT8PUehWQL8EsHbNYwPHQr2s1iwkBRGVa/Y/wxfg5dlrGwDubHR3dlJx
C34pdC/ADm1xX3jVRfST90JYKS+cfgXjCMFMVIFgE1/xMQKiO9KvpNzE+s+8Bv6HTZPe9CtKH52X
wgiY9l1o7HndBXRVv5j6YimYVbcozEPfRMiD1pkKjNqhvZCFKHzMeh3cn0JqYN5UaLdI2Zbb887y
GPWeisbts/BezN1npHGZ9CMC725v4u6p7spL+DAXhXG/fM+fBmKbGwAS/NXTDL1agA9Hrwzg4Jl1
t0Dd85HXK4X+uQQlU1dbnKfSSj6W6oazC/BXE6Bo9BJcWFhUY9QIlxCiz/dyR+Fz2mfLkXxwBXqF
m7iWy2vWXU15LSXS47WQWIHUO54QN+LlVO/S9qrOHoFV7RttfkuUK2OLgMmpPQFDwIeuLcF5r9kR
6NhbDVN/OSB9eAmw1cQG4nz67AGzAbgiTj8oLictFlU8F6l5p4fuCYOtqHuGnuVhbN6L71on3df7
/8B7raWOlpKZpVDzOm1Fei3iyeipDqCzPcGjF6O+JTe8i3HFUWOrF3oy5qTKsyF2VBqdclLRmpd4
ZnwwXdgVxq5RDUyLu9ThIU/9G7FIaQB1iiaPmIM7phgxB04zQpxb9R03lRehVSfEW7n3AltzzGe+
h16PN2ga5R+ZTHyTAYBKj0KVxsfCjxzyNG92FAfI9RtecWH1tQNIUrSUAV8W4MZMbNpgWM2wYrzf
ZD+5NjbjtseIU3P5UV7lSaN79MUVLYTRHMHi8GgyiGuNDMc1JSC7sJSN3t1FBgatkwdASET2ec/3
NSmFMRxEiAgscOPJKmOfba2KuQmOd9RyA79Dd6DiC/5/MFRJ3++nWlE5lJ8BZGUYwmPe9xIACLIa
3Eioy4+X+cbE5MvsDLtsw3M+Kw8nSAI2HyrGoBbDtp2un9gWQtOO0CjaSRttk24i1/AAu+OA/3dj
HITNXyzgQhxzcxQYUlaT1IJDiW6jTgKqVQW8mF9ScQDZAsmDi6gVOfHY6p6BbQI1YoPGDIyFNEAZ
U9GrOrtGZ2ylCMhBdYJ57DYsNSepRgCDWUDmj0ogMTdFzrtO1m5psKOB6AO5RIDMM4cdeGYq0Wrs
JJ1igot3dKRqHiUEyxievwXntYPIeitsTPNBMS55p+NLOxeNl5bimXMfJ30/g/9UdIWL/DK7zkDw
dElAuX4f3pbb6FrY6yArtfHHBVo+wL1uNzcyYDw4D8cV93PyGWz6uM3nNGsVbT6GbbMLfopHzRM3
NE9VcZARV9wPlQXXg4MDAhd2lNQAWqgKOOrZLd4BVITOIPJWuVpNX4/oMc1+nTdorjjGvGarG+B1
AStCGwPo+Cgw9QVk4Sy/2ADFnxf1fX2Dn2rH3s1tkTWNKc2u1Ve2Yj2AHQfYKDHHz61EeKdiGEdn
9JU01Z0yu+D2vZInW3XaQ+UUVzKi20P6lL4GP7qb6QLIVpwIf90hLbaPuZTHEejEGGmacVNlIyqM
ArxSg6a1bjNr+bZG7AGAeM4T+Uvf98cx+bQZ5pQmmJbqxQL2CdysJw29s+izPICoeDNstL2w7/1o
n/oKr1LG20vmcJaiUamlCFXHGt0XJq5jJLAAV8PTjjrVL7eJoqL7SEQGGw0lpz4ePGxgt1Q6nL4b
dS97ZG9e6uhd0Td0yI73AqWWwQpb9jMwwnBzjr2Kxio3AzlpQ36P4PoL2vsW6NrnT96aZwW6EKZD
TeT2wKF0qhUmaeuyMma0FqZadY0mOcVGt+y4CeNA8xQCNmOha+aD2Yq8+v6qOwOLDXCPwcRpfWk7
GsvY6nWr+Xj/wTxtgkanbKd44kW1Pa8lXS52OVUkMihfEnhh2b0z0krto7FHxCFFQKhsgdoVeedF
rASkYK+W0NqoIO+GrAmzZb2WGhl40UU8QKqnKurfQM7kxDe9TUENkqh4BzKLl3O7utcsZSmWcWUw
1ajX4050U1N7CaofyTT6dSc7s6pwQoBVp3JMCiHZj2CRHVepSjUH04ZC0wbgb8ItTFFRTZfOE+de
ecXbtNU0xVIePZGLqLSvoppMKeTRW59eCuHPxMFwjIc+qmfpVkGdNsfdp9j6lfIwOOiPu+Fd/aur
C/huDE8rgKFlJwyjNABHH4W2medDmZQAv/kNXCMQqPGm/FYFmej5tWBCmFNnfKeQg79ytlBEAbm3
qyZPlfQuDhiuRYfNeTtdc5fqQhDjLnMRvEMlEOaRmQVDZfpSWVhZ83tSgI19unVlOOPNJkAdUy3s
SAPjr4gWKZB+/I0yJmXypa3FrEXGk2XUGk3g58pBSN4ywy8EHs/b+s58ymCssBgqtY4HLFg/H6r6
dRZKtzNwslVeIfbrIwwOxPwUxLz4pGAEifqANauKC/O9CiYna37kKSqQ3cv5ZeOpxLiqup4buRsh
yTJv6uIqRwa5KW5H8+m8mHVT+1SIcU2WoE+CTI0gbmNXiygXXGGrlcCx6FXnvlg3qu3CTYyCAgQz
WiWTpqcAIWplBe55RXg7w0RTfT5MyAhDEUn7o9bqfgSurzXeNU0NJEMeBjVvcxhPENdC26H2j+xN
U7mjAhBkMMyr4OZVOGzpPK0YT1DFSlGq6QSggrB1VFDHq8LPJLkj6Y3YvZ9fQI4lsC3VwL2UgGyK
LcoBwIiLqZYA1NzzgiaeFOYVnnVtjl8MKZr5OESACQcqTFFxrI0nhHEHcqmppG0hRNC161YElXWZ
32pTzxHDsQKVcQZimPVDL8IKuhFd3+1D2AGTVbzPzIfv7QzjCtCnJ09tCXWaKgE2Z+4CosRuLF6z
DueMsslQMxfAmdHB1sIOm6IDDnAuv7lijBvIMREEVDmI0OZ3JR5sVXpq28e5mDjOgLczjDNASV4Q
jAx3Tqk/tcO7LhSuMW6jwNyd35m1yHxxHaiMH2jauI4CDU+ASot/aSGWbRz3VtltM8G6M1LTq8rx
z3mRPNtmPALgz4UxlWB0QjzdI3d3jZr7Oxhzee3aHDls3VaXga4ojNgqK7pTkwPYiWxAQ3Nig1WT
Q+odeTmACGgUC2h5LUQVUH6FGm9BZUTxaBau9EzkZGRWTWEhgjGFauoFXA1Yr1h706Nmb04oQZM/
Mtgyzm8MTxBjC50AAPGcxiBTT5wZAOBl9TuvLtQx4CwaTxBjAY0+jyUQGhGGdsQB852jmq+K+qDF
vNff6uXzuXRsLos0UaWGgIN1S7l1RkDGdhYgw+vJVtLDJD2eX75Ve1sIYy4GILQZWhNAWIUektQA
aocOFizCy/dwFk9nroZZAwt8NeDERvrgdAKoYLVfrbgDsChnl3j6MJcDyBFmOdWpIIxegTnCV0vT
7uv8m2LoCVsEVg3KHUU9Qwwp3ix1m6l/mr+ZZlDRtkUTEOA3Z9MPgipNYBXDzvREdKSwsOXo0Soa
Ww54zT7ra/YpiTmrRT8DN2CmPmeSnEh/bSLQQTYv5w1t3QI+hTDnVOmSIZutAbc2RdKMX0MwEA6d
6ZgDr4ay7t0+JTEHFajjIaC9oU5mla/djJxbVHNywJwVO9bvF9tfkSRXzAzb30YY0tIru29B1Sjz
Ip11T/C/mhwLuwsxbZ5oY6hBk2r8CYZJO+xMXHXPmXmn9H/1lvs0t2OifykrTFU9L6CSFZsYmels
DezCOVr3MLh43hJ4i8cc0Rk0C2GbQyu1jOw+w5CF/o521+8JYQ5oVwJOOShwxRETpAVz6rdjZstg
gPyeGKrrYtUimVhpHUOMJAtOl8lOU2OofYj+6pL7NAR6uJZi9CJU9QpihOHeSB+tUnIa4SpUE/e8
OjyDYzwBARw+UQZsTak2dphdB+HbDGDuYars0sq/qRTjEQjgvTJVgLBCHB30xFbt5KYBGgLMmKPW
Ss8F8gcL42ZcQod+u6yxMANHJylQ9gdCbuQmDtAGjiWibvtNl3psmVtsmDSAb26ocJqy4s9Ix6tl
2RuMkmN9HE/H5njGOJLilL6HJb2/M+b4wmyVH+ct4tjP9SU//Ll0R5bhhSaZBR4Jo4TpobX/Qi3a
i0CsN+CzuIpLAv8QvCRBAxxx4zEZATB/XjjHU7DNdjl42weLvlsErbG1ErVjswJBwdv3pDCuQtXB
iGTmiCBLkC40+jWRRruKOf6Ic7KOxNmLZdRDI7ZA4oJmquguHa5rzLQO5l0Ezp+QB8+0WjFcWDub
ma3iSJGzGc37/Qa4/xcUES25RBsBMBJyn2fpnHudHaMZhy4JNOoywuoprvdG8x6rt/KccEyBZ+qM
s5j6UtYCOsUqNSX4npX+NhWAIP89S2DcBIK6BH3W0CUHhxJl2FAAhQbB3xPDpnxMvTZmkkAMiUfw
x/zE1WvX48N5XTgGpzKBfV/1PVhA6AVIrpQS8GZd67XVryF5bNLKPS+LszmqzFxPWqQLYERGfiHT
LgV53tdqsj0vgqcOEzQokSanQYOen1H/rY5XHWiZx+JJUpCaM3lMshy3wyJWAXzflIHXis6pabZl
Qd7UFgAMy9o7rxJPDP35wiWA5AsEbQHuiLA3HHEGlP5Uuticb1obEztUjZJmc4VLIqyJ3bXgYJOu
U2J8UwoTOXRx1cyGjDWrEGfVQQ7o0dxum5/nl4wewDOXEZv46fQhI6oGV20Msgdkg30K6qi+UPza
1EMQeGSWPVi9148px8JXS5gaQNmBKCuDc5Y1cbO1skptoV+6a2YMoL1G+c/cLXyK8WVFgjNp3sco
PS9zu+Zfl4JZw4/VBNVpOqw0ES/QInear8EhAKoGXlaIJ4me8oU96nFUonIDewyCQ1AferHF0+aN
TL/P7+Ga2YOVG4gEpqUDeYqxlBIEixogBOGYUP8CjwsAUmLH7N/PS1lX5lMKe18ERYPQHMsGVhK3
MSqbIJlSxJlNkofvSWIujQEUb0qpQB8w/dmiJ4aAO2/QCRTxjtgxRmCtf7Fy7L1BcrkeiJQgHOrb
3B3gOzZTFKUekCxqDxn+fKsopNqKvQjyxjoaLsZUzYHtZ5VXk6qVF1JAxItoENDNnjTET8MSzcdC
BAAgE6nntAO1UxR1YFlotNoxQN/m5PKk+6FBf2kJtMxWa/pLUJfkl7PZNpdETYad0HcqKAXzdhN0
xrxpwBDlgHgNlKSYNz2cX2qO6bB3WtVME4g5MQeQWq035b8GK92Ipc55l/CkMLeZOBDSYZQEDhOj
G5M22MQEpUdUcMRwLJQtY4Qp3Mao0nMg3ZLsWQFBYYTaTx5YHNdMTf2c2TDnOknSPjI06BNbAV72
t5r2Fsj3MQGrZ4vqc/P8vU1irjWlqMdAFqBXHrzmvemJeQ8qPp3jkHmrR3++cFZSMRVGR+MBS7ub
0utKjsGyeYdOU46ctbhjeeYYb4UR/NEAgw3kENWOcslWQdOktW+xKTpxPX7TJhivlU2mGFoiNfCu
suU8taUaoUH2kCk8Z8JbP8ZriWiXNPUJ62eUYBbSr3Xx3VQv5fr+vDFwxLDlDFWJlbYpcW3iTxTS
k800Ga5SdXbV/02KebFTbKNx34HzqxihEfigbCt6kcfrSHsYCul7e6Qx7iEZwkhP6cqVeCdO1mWr
S35cPFc1bwqIY3psm3uCwK0LSuogkB8RcHUlyu9KRy+YeJ/wLmXePjE+YtRnsNxSwzOyF2X+bU2z
p6agQJ1CzupxnKvGeIdYb4gu5TCIMQGtIrLaNMNdarwnFv3eMz6PrXDNpdgoChWT10i8EOmu62pO
jwBPE8YzVEiaazpazJEYgb2piCziO5A3c5w3TxHGI4R1T8yeQEqIqpM0t3YzP50/ojw9GE+g6OUo
5wokJICKnLXardGKUsYcKRwDY4taYVgrWZBDSlaqjjHGoHxDu+9wiAhHEOfUfOGVr7r5yIrsTkmL
Gw8l4fdZ+0HCwzBzigA8lRhHEI6ZYHa0ETUsr0fpTrGIp1Y3SmF45zeIJ0c5verqCvWYSIKcQLwy
RdAHWe9jQ3BwrO+dTbZNc+6B95TRotagvsyyYmv1q2o8nFeGY206/fni3gZ/H4ATabQcdeJL2gS7
TGivIvVvKieLy4AFRACtZQHGZ5gbCVFmyrYVuMeHurK76JfW8AZAeDoxnkAuweyS0uKmkOSgjjPA
6XufFAlnd3hmwHiCWQWvpmFBSiXtp+iHMU5IiRI7RR3t/BatPbKXa8c4hLECJ26aQ5Cit14TJzbS
ogSpg8EvUxssfjZ6STgiOSvIcrZEnVnHfQeRcg4YdO05l0fH5A4dcFwDS4dDZGswRQFGkVdXc1TY
lNl6yBsnql4n/fb8Iq5qRDGbMENsYOyJ2S1pAFBnQJuHgi7zDP0piItNlbx8TwizU2HYlKYc0vw/
evrrrHIq8S1p9c15KauG96kK67q7KRtbK4UqvfWo6a9mA+SrHBD8Fc/wOGvGuu5KbKc8CHFpiw3O
kAWeW1W2m/Dxe+owbrseukYIaT4szQvwcVsodP6qpa0oqByjXjW3xboxflvLraRPCbqh5JwAG1Zy
qgFoIToyVJjdDnk5WN4uMRGcEljJ3LXIwSotkmD1a9nIjtreaurfvMEXWtFNXDjwLm96AphdLB/a
luX+xUQcNyHvdn6TVhvqtYUYqu5CDIZlCFIYUEckIK4CDuCLFmW/uwmQ2aa5MUbEp13vTJ3pzmn/
Gs1VZltV/1alEoeqcDUAW3wI49ybIS314ThuAtnanJp2FqN78ry6vM1jvAVYgzXMFMAmtfnQzLcy
+VVFF2b/dl4K73wx7kIrZyOLFaypGst20f2Ux8hNw/vzQjiqsK6coPdCEGmhK9ciZ0gI0D9fELWA
9J2HxcFRh3XncUgqOdRhiRm6YoKptMfhtbD+pr61MEQWr76YJCII4JlFH73ugB7YNyggcfgnrniP
f54+jL+Im6Ax2hj6jMC+A4i1A3JwO7F47WV0l788jT4N2mAcRZWX4jxbKAxp5S2QANK49Qy1coiM
xu1qAgX7hdz9Vai8kElVX5zmVihAURtCNUqmO/TA2Syvguxn3nG6DldLn8vdYtwGyu5xmdJuQEVp
3yWM3cvkt5Flh3HO9pEZPg2duE/k3p3U9qCJwWsQ//dQppa4/ALGX6SKNEwxLe6Z7Wyr8g8Z3ZuS
9KIqE8dn8MyF8Rm5qI1AVoagFvGZFgCcRLwJat4EAU8K4zOq2tKqdIZn6qpDb9bONAi4z3g5FY6T
ZcfRx2SoEwxqwSaJ9iAMwbaaeEh7dDnOmD3LOEvmRM4K2nXU9J1D2uKinjNc/4Y9KQ2mLzaZJXMC
ds7SmfKp0atZW0pCA6Wy4i1WUnCh49HGe09x3K3JOA11Dqa40WlnkPW7601bLX7GSYICFa8Az9OG
cRsYKBeCPKNHuPgFpk57aPyY2xLEE0J/vvATaNZLEp22BFXBfQeObhWVcSsinJPDWzPGSSitEPeE
ttU1wjMo7J2yOcRVZMfcsUCeIMYXtFpZ52BMRwTY/CZzb0/E14vYGXMeSzVv3RhfQOKOlFKHULM3
CPjbLScNJFvhpVZ4UhhfYE2jQPPhuKCUzNVTwzPkwk4V3jAlZ9VYdOsQfCmTMcHSGvM6BKBA2TqZ
dCjEbzpQi+mQKGVZmbIWu6OXf0bxV1k9CeHb+WCI49dYChG5lYNUpiVVoj80wU9l5GGBcbaERbOO
Kx1joLRjRZqexxIoEyawUL77MGMZSiaDiIPawryy4Q7obXZp3BvG0/ml4u061XRx9MtQnYXZhHGh
KwLt9SCQVGR7jipb6nfnJXHeZRb9koWkVtcsIiZUGwkIQ5riFHJl50isWYVuV7zy8OoOAUBV0g1Q
ZwDV8FTa3GhpI8jYoSTdByR1khIMizw74wlhVEqETOtxTeNRloqOUPdeUYEig/CeKTwxjD+TCrGf
mhi6pDmaarsU9BG9EyLveX6DeGIYb9boSSKk9ClbK7otCpUDGEE7iV6+J4XxZhpeDB9jxfMAqq8I
1XHAjaHAd17KqrEBMBDYyDqIcEzm2kyUyZBV2sJYpO99eWN2hR2PP4NmF/GAQtZX7VMS/fnSrCWl
nGaM2biaWOwzglOqK5dzwAvV1l/mC40YW4uICAidEHJEwOLVu+GaAD6scjPZFsAFF3mguzm/hKuR
20IgY3VlohMLiGl4toZXyhTZ43gzmopdVvdkMB2h4rWa8RaSMb9pFpsgoAqmxcs4/5mCyZ4TTlZh
1dstdGKMj6joygj/L2lXths5riy/SIBEbdSrtlpd5fLufhG6bTcpSqIkaiW//kbNBe6Z4zPoAs59
m0F3m6ZEJTMjMyKuTfLRx0Dy8FK5S6LDD9u/0aS6sc73u3Tsi6K1R6wD5DMh1pesi7gMz93838Cd
/9rP97vUdJiUdItrW2/lWbHMubPewSgn+/NJuPExfb9OKxsIxhxiN5GVKzVtmhXaNEEWueWuJvmf
17pxCr7frD6mXP63GWKsvcfLvCs6XEfNjR3dWuVbeGiUCRd67fE2DkmlN8ZyLNKwuiUJd2uZ65//
LTZQqFq21rVKWFQLStllDLok7G71Km8dtuuf/20VPbaMr1f/Fa5ostq5Pd6NzWPd3kCYbm3mWzxY
p4aNjYVlWAn9wODVkZAuW3///17/tyDgoVUp+hZJKOXmQCKeddG8BYPp4c/L3Hpk3+KA0aNYZmBM
gOQeaf8lqyCDw3Ts+/RGMfrnT+c/nEJX6dDFvcKYSBRikCYT37xwT6fl+IosPv/zrv5B4BEgyP+F
A7DX//0krG3Jm9D9y3PI/eCf3VFnDWSBrBPoA/nyxh+iPd3WF/Z4Sxjlz88T1mz/vnDBQtcUV/qf
jWZ2r44Y3k4g3sPBOLyxxWth/R94wt+2+K3whkIpdINqCaTpbNBKKv8yJPjLfRW2s7sgt2/6xvz5
3EPj7t/3JgvtNlaPGDu6ayzKEF0ficacl/15Z7ce4bdYIdbeRXqMZRoLON0wxRwmksVprW45cNxa
6Prnfw8Xod2SIcR3TJAykOXOHWsIOe2G9oZE3q3n9i1eiNGPKo9gnWL5aY1W4iKSj9UtWPXWKt8C
RtBM0Ju+njytG9BHwNoFetvN/w2V/+9f1reAQfk6Mn0lB7d+G9ve4zDb27k/zoG1+/MxuLGf7zrP
auyd2ihEpgLNgtWUUD5YU4hx/3mVG2fgLyGsv52BYWXOMgdYBSqxWbM+2cGvIGrShekb8e8fK/F/
fa5/Acd/Wwga4UXkXhmbDJ4P7vQp2NOfd3LreX2LB/4gVWCut1LT/ramJnUdCzTXW+JBN8L4X0S3
v22jFrxpoOwOQMF69WFxNoB22E2nIXwYvVtR/Na7ue74b2vNHgyY+ytMZjUDps/vGpTJZgoTXoU3
Xs6tlb5FArdvJrCIrtnjAvmL9b5rxoQUVVwGKv3zW7r1/L7FAmlPtV4kqFG+/8ubz0q+M7KduIxZ
+19BM387cd8Cgi27is1XNZRJlblHBPzTquGstf3/SiGc73ZCazf1Y3kVc9AzpM1WkLCKdPYOwroF
m9444d9Jz3Yn3crleEu1++KvL9O4xFx8/Pn93DgJ3xnPPRcWaa5RZ6kKDLJviRGZa2EQXdwowP55
MwHEkUNYPLrf6c5VO4Scl4ijC0Rd/KBMrmPKBXi1f97PrWW+RYXQ74LZu6aRJbqGrcMSMVbxIJYb
2cg/P7Z/7eZbalANpiXqesWN3XmGpFggZFwE5/bWVfrPn8+/1vkeEuoJjuVXVY/JeyuViDEDl+ii
Sj35w+G3+rvE96+32X8kWbDMCCigk8D5br9qh9MCT0c2pUpiBOAUMghTVDVV1cYxTegl8EJZfytT
u31iKK9M4vST/LHC4uO1KKh3zyDhCDoSzJ3Hg8C8M6FxGFJ5V/ZT+TTWeGxg8GsFb0+YjAZOrKUD
50FKK4wTaK+nU6y8tdlIKMX7aVv10Q9BxUhiLYi3ETOVD+HATjAYZ1sMTAG3VNofN9AkFHfFWjUY
221oYMWBsoMxdSz3ISzFSzDTA4CzZRfBvfHEQXBdY2uKvsDbCDNRBuPWbSMoJfoM1A4m5lev0O1T
08CqCdiRHo+hxr6SSPf0bp3MbmU4yxjsn1F0wSP7t1UK+uEQNuygS1xv26o49R5V+WpkE9M5dNN+
WWErregQZd1E/F0lnelBhhZ/aExw6GHCtXFVBflXptYLrFx12tXOmkVixD8raLFdXBPGIYQPfvPW
uH280j7CSOfsweETGslQfKminz03HElqASpigh66j9k4XllFVjDlV7Gx/W7FrHbRbGUh232la7Fp
wGzarI2u4QjiT6/+XLibwg9BJmnqB2izTWQrfbeU+eBQS0BTWfhhNqgrZ0JFroXX6PNix+rQHBrH
0xuoJ8wiqRlj+1nb3gZEcJ0TDSWfzbyIcAOnB/qm9GhItnIaxFKPTgYdQHXiZV8lQdEfQwKLzWnE
oOISenHQs+DAJBhLFXUB5DbC+TH5C7yxhDCw0aU4G1NNt7zsoudxaTBb77uvdu3Xh3KIFAx0yFVF
Slez6eMR+mzxWurwKBkTr23PpUjcZbKGpJN9VydUmW4vMHBldiJwpq3HaJQ2tJzTFtQeUJm4OHlD
t0J/glkM1OIaVoRrRBNFkYAaHfBtWPQs71ig4qbxu73N5yrxyh7FUc/dbeWs8LqE3YWDcAEZ08lj
KrHHugF5Ayx8UB9qfN8GMFupYediw5ncgqNqY1gKb5K8bL0iRoH8RJTeerI+ON2S+HxNUDnnoh4P
2pSgdrUZxBeSRtQPXK3Hwep/G8HCpO3gJkZJf1JlPSTjwOH0xxj40CRrqzDTEVwAhiL1mdyt1pwG
oUidznuUxibZZMr3woMIjwrcu7mO7ma3fl/WKbeCTu4JczE50eu32Vlgh4WpRQiqjW3oZ85Ku7Qy
SM1knTidvzM29Lm77tds1keKaRUD9ZDYhN3Bdts28Qy4+0XICR6wn4+EbJrSPTaRBR0bOJTCVG8Y
wnxx4J2uVha3drHiYMHWB2f+ayiaTBL3Df5tGeF26srpk6wV3KPX+k7CNlyI5k606Auu9oyzH7r6
KCf7bulrSGeZBFOl8LkQ5EC0+8n86l160Elol59oWx1lPyZhIH8uHU1mo1QGq9Z9qKKYeFPcOXCM
ExjTWyF8Yyp6tuyo3HGz3nEnwNe+bAwJY/g//3QF5jsJgQCl6g9wtcV5lTwv0D2sgOGoaHphjOzq
1dmuzfo7sOWv0IJsDxuLTQFnvHhs9QUeiz9lrca4tOocQAOJBZF7v1zOwxqe/ZrtF8jKBgvfcjqY
uIZ2gKUGFi8W25WBnQQ6eKFjvfPn8KkVHVhm0BSVc1ZDBCn23OhQFyVEQhYKHNa1+7gG3bLxC5JX
UXts5rqBIeZYTJidEkEyiiBKdcDK3RDJKoMoAZyOFwcmx6tqtqIwto1HVINoVZLSuVtwbZ0nAfMg
V84V5jX0M4aKouMUthI0Pkk2knk25P+mu4BhQnDBenkPldCN6e2Mz66XzNTkFiDjmNvLOaQTeKlq
39rkAYpKIDgOuts70fjmU7OFMdR5hYRUVtZWnTY2nKAKG0obJYIkdKvmOqnb4p4MVRBHUfWuSbSb
quq3Kuo57cKwzuYAYquYMCGxsqJnUQ79CSdLJpH0i81QrgfM5j24NrhqvSFf7bCuqVpLkUAI6Stw
LCA/FeswgDPBGRL+AryZs8WGkLmPT79wD5M3/kRR/jYrUaU+hPv3iw7z2dS5xRywx+EewsohdYcO
jseQDO6gwhmKEk7HwiQtx2TINZzUa5NbFto2dr8u8eraz2vBNwj3UFfoYPbEG1bHfOTdFrtx4J0U
9XFvNdtqXOerpc82pOvP1QG225b2nBEUU5Yf0nhl3rFw5Bi31hIegwASZngfjj6YIXgM50qmY32d
5xhIuyvwu5ZtkXZzw1LoZ+0q+6diy3tB6hqpXhCAnxw89E1xKcaQZkr1uaWsfSnlDgylT0gavDcO
heNhn7nt8NIsdCdFn8NXqUqt2rksVZ93sFIp5JBTVh4tat874RiiIIsyMUEzxZdqvS9auZOGbzvw
K0erOIrC5nE3eG9oOe6mztmHwOTXUUL1cVx3mP7qX5uIR/A5EvDsLNy4l6sTDxLqQnpW+waKBy2q
vmUg2YitUgCTIPHBCGlg6eIGiJtjTDrr3jZdxpmbUMkSNXTPQJUfAkj1416ph7h3TBbCpSt1WA2F
4EBsoM20pB5O9OjYuQLJMiltUN9n996fvL2o6JOYizkV9Wfg1XnI5Auk8Z8KUuyn2gU3vlm/4DL8
YRt1GJviyerBO6U1vpeRzCxeOXtcRXTfuW7csP5nGYafK94Lov0LEAAVm3nctC3ec7+G7lMbQZkF
XpPQ9MeXXUuSVAJfQn+lkOFvQsh8kFlfDPk48kyHEGgluAyLtj3CBTG2e2eIh8pTB7tvvbjh/n4u
lzGt1GDHY2+jLdb6h36mR1WTbU/ps5mn12YWb6gUfhjYm6RcKCRq+mV2+YYpCuKkG+Iag84gL9ef
SoVZIMHwRYN6iBdnOhXtmPSY7w1Yd3TYtGW9V8chYVvHG7y0h6ha4zZfvPvsoSXgOmzHeI/hBhbD
G4zvXe6l1/vNMeFelbix4eYVOc7JYkhLx0bmkUsTFw5olCoelxEyyWmhm24qDpLVBxl+RA1uCx/J
KAb33pjXHKYGxQwb1a++kVnTl8EbgsR2VJObwIzn5DF3uYZhli8lxBKR/64nQ+Ev6OH5wAsbjveO
2JadyEkYPs6ctrjZljnBr7/laka00elKVdZDfbWZG4gFeSmc335Mg9rxCU469oq5bV6SBOYt+dqa
dCRlXhnSJiAfnyrCX8Cde+Gt+hHqfgOwh+5digIZnKpD27J1W0n/udPWnssqYT45unCqD037aUz5
Vi7OxZmsH5YUYGK6AtTuuQhTcKRyH/K2a8QTYrpt2+jtKu1M2GoLL7fcd6oH6GwebRZuFtk+hUKf
A79RcV2bDfiVT71bUMxl+2vWqymt7H5XhtDCW92pS2vtdSmp1J0e+APMlA6WgrNN0KNiKMZ8Ff1G
Dk3qQfagsatkFhKX7XhQxZsh6tUpTN7a1sGa6nyEXWs/ty+yVUgmB70cZwmFv74Sy7Z0/Z2OkHvB
3C3TYF/3Duhk2sLBKmEr5/XDi8ecIPG8GVYTU4kAa5yD3bV9HLlRXpF2M1GGkqHYoHvJwU1c7su5
xvGcf3Y4IvngeeUWz8jbh63hGuOekldJWOkHZIrZUnkvquP4eFzntWvDn1oUX1ZkdvaA/IcqF3NS
5r0s+pfF2JsBjiNaW3USrBVPokh+FZ40cDckEfpXUTa4w7Oj+6/A1bkQYEpyG+LgY2SOobvayeSO
d21bPylQDiV1oW9o4VVM1rIrG/XZo4iqtL1dhIvZ7xY97KAoTr7l3JVOkxnB9xD5vJtMW8ez9FkM
OZg0jJr3YRhAVeFNG1cO+YA/ZhXXI+YvFUfAiOgQO7WzHQZygXnZ0V4C+zjb7qMQNgZboN1lGXUx
pfsLkw3Ij1ecqWtbtpDuYwCaSFwP4l133j5yhi30+GTcVt0FTIKN1SDSh/UlcMLfgBlz5PFrUkRz
t5WRLnKnFyhPZHDXRKjTbLqEsYIcXox9n2Tdj3HXQdqBCG8bjCSrC3WJ+mjjgH+JC2po7wZEV66q
LWdgXsjASdDbOCOdCCC2Pf0u7P6rrvmjG60bu623eLIPvCXOqfLEEaZtmRZB1nRWZq3TFCPdHGK0
Ts/aNBpWEP0jp9HZc0qTQyRmI4vW3wao5lK+LCdX9SotuX12hd+AaDRsXULfedQj74OSX6wXpA62
zVPL0puxEywdw/7YugM5UuE8e72PPEZbZ79ZvvzRVpm7ym0VslzS8mB1XfHKYRR7dMA93bRdkEnN
dqNiLxGC/s6akHqj2KgSUeNhTWN/DWUTJqMnezt13E7G2X1ZZHUAedWK7VpHaHAD9Jotz4rnqGWw
h2wvnTVcvKqR+CifkI88zJP95ZXky1WNSkzj3gky7HnDn11bRalrQ8yA+a56wMDyDgM9uT9OLNEK
2W3TsjBz9LRrh3YbaL2do+6B0H5j8f5YB/V2gdlvsq6oRQ04gK418XxZUCGszZuLX2xLmsr9QpA5
L9oDjDEXO+3VQTxXk0w8F6I86xhsrFnuAtAp5lnljprein7YMJcOO9k1m2HQPCsFwgzvaaLrLllQ
nECaLTgJZj0tlfVa8eJxmYrXvpiAZ00oRUIGD17Un8aOMl7RC1zP+QnBk2fG4w8Cw+0J0AyknpbZ
qDK6LLoxCQQDepgGA9Lou+GrsOmPRQ2/rhbcMUfJftdwHqQYblNJ54uvyRRLLNv2PRr5Rqlgg2Gk
V+LN2UqGVCh/rxXSPgfKn9rfapQ5uKTDC1F2Eo7tHrJO2aJglxC0eaif+l7eBeGzd7XbsHUm6U+j
a+hRIhYCq7kvxbgNJdRX7R7iDDJBQo9Sk+zNoB98KDjFsz8kgHiTkgcm7fSFee65bn7ZykfbZ0CL
yX70p4sx+7b1NxI/KTB5ODXJqgNAqPIKN6YWXCKq+ino3idsyt2RZd1LTyUY8EpC0yUNkRmhAva7
7RMr1xdWb3v4SrXqfu2XMS6GNdH8c3Y6J+6D57lt4mJFZ2t9FPOadtGbr1y4dyOB6rOoWJ6NFrtW
AK8ROq+KaWNVOFTLvUE0W/WlRB7VdO8h0l0ZvQWo62DFGE/evW5EooMd/qsyfsqqXxpkZ3dCyPR8
QGNXUJtknBa5umq6igJYQ31xxvKN0PUA94Ep1grWvqEVVyZ6xlQ3lnGQqFKdw7gumz227+hJy8BN
7DJEoaMTiiUSL0KN2cIoEIPnY3WxI+cInfnhFBTBoUPtiiOJhxQzdD9GasfzMCWhBq9vXqAMcvaX
p4VjnBNDV+s7g4dRw586LWPdN7u61IDMTgPgy7lDxTyFwGaXjA7Bs+o/2hE2oxQ7CtnrME4b1aMO
h10sWY5LL4Ex3RHrHf8ziSinZGd0l4zFyR1/SGu3RGXiFeeS/kBtWrI57jS/X0PILPSK74qxie11
Wi6jCGVcF0X4ogFHxkNjhlfbaZ5syQEGOgi8V6zCWcsHVNCw1hoj68yK5VyMFdIAeM6KhudeKc4F
Dr907m03LO57HYA+Sce7zvF2UTDFDBNnoGf5HCcVpgxmcjdBaB5sqLPoL41fbhmGzbySFOYbcdjr
jVwm3MA/Kf8YC3wGlGaEwEW4JshISRx6djq14t4R431Dz7DHvUPF/Apv+ZyzJhGV81RU4XEA9LHQ
fTEiCnnArpCB9BjjLGcchDBUzxHlryW435hlTPrgRx+YRJPmZAr+wKg6iqjKosh+Eba+LCb4PZPi
PAsrK8FMTQ3hS9q7zgmGhzk4EAlGBSegsfxVDtqB/CFOY+H0n21LTq53ZFKD2IeriC9lA8kTLpAv
An/tFzTOsLxq9KbldWqmrYimw+DL/aDrXwYT5/FQ81/QaUtGA8Co/2D2GwnIhkXzkw+4zef7Xvob
kC8g19GKGI8GEDAE8Iof69j/Hl2FgNzGBQ+PiMCJ65TTMZJBNqC86VAxrdAnjoZijx77AbSsGegE
bpMKJi6mQiRg+dx3H5WpNmv7VgjvsQiXU2UDo2ma3wT3kAoboKH4NT1AeDGAlEfmdLFgCq/LKu9D
yA9pZ3lsShVrpq+A8zNoqI9wNnilNcS+VxCY2gLjBA3Vr4Muz5rJBWoZE+IRXJXF8MOH2XIcEPbL
mtrPEVFxGhZ054EqBrV4x1v78iF97OOSUO5wzyr2IRcD/bcVihsUZOHQWSrk87hqJ4p7FdM0QIJ+
EfHpESuftfVcSWiywgXMoEiHjdO1c+Xgx8S1VC9yeXOm3y6MyFHm83vXL94imLoBS3xGGRy7wrmX
AUX/tkUydwcg+TfA1PPsnJf1c/asI6+GZ4xE5qHzoyXLSw8m7tKFn1x9anSU1hVjFLq8rMp5qSoE
TcJ/8wr4azSj90hIlTT10xo9BFK/w3sGil+Tf56c8N1pPlzdPQUzPrRlBMyNRqyIFfjKpH2lKkI4
noKH0VTnPoo+I3pfUfLFCvRjVj9iUFlZL2H90gH+YuMEGJjAkYyO6lHa/cktYVoXTBt/xI+MLO9T
jN09PqADIDMQFH47lajjQHbPYkIpO7U11NWQfA/iyQzyMbKKB2vSDyHAKBt5tEc7YAMh0L8wYo8E
B6Waxb1ekZyOhbVfIpW0lQOIpkx03+0HIQ6kmr8IRclV0riD9YkCbAroNDx1gOlgjZxOHRIIHcWl
ad9MS+GPDJg3Xhsnsyd67muV+npNwtBjkBAvLiAO/bI5svHZFGeJ+MWgLz2bDXccXCd2Vg7mtDLr
XBr+FEXrV8NxazJSp3pUsHaInryGP3RcfdQFxOqKBblrX+AjwsMzL5LQrVWid9A587b3mougK/71
WP7uJn8PYfEWMRIFPsBDfCMe+YSZ1oPxqifHvx+a375e0rGB2tRVqIqh7Oi4Hzta5AzKo9qjL56k
IfIV+Yx7PwnbQ91oFWOqA+e6Xw4VvY+AmxsHrcmGz8nKqyZRbOSxL14KaMtyFBSeo951uaarjr7o
pPLBJWdI0W6ayc6Ql2w0Qpksx7TjTl51zisnzgb6gzjwyE8CQJJI0WpAPUrIpBbRRoDhTSr+1Voe
Qc6lgXcD2XVy43QAKglqihmG4IwPP81c/AoG8gPo4KYecZzrZs2hhbYf64WhcsUFudTsrh6cvOal
zkNfIXnl96O4MhylJpvSj3JZzpsw4vlgkygGgL8LW5bTJchhnbQfdXNujR+Ppr+jQuSq5UlndEoj
c792/gWErsw03M4dAczfCrbE855t1ICxCKptrSJ+R635fgrkzuUCpYx64qN4t3Rn4t4H+ctiHJTb
Hhdo4BzqVuyNu1xmve67xr7C4eu75QkU7Xgt9hg8MmmOju8esO6p7TFGslLruWZVyrVGBovO3or0
qa2qR6ck1V5FzckZGES1rXFDpMjdhp4s0e9xwWzpSPf1AC+OYLq013/bj0gApRt+VK3zwBkbL9XM
JwYBZvcY+NVmHEneTW5uQ/Jssb0cKU5uu1ZSGgYbV3HmbfVh7NFP6g5KnBRzDgcvhHBMXJVk2JQz
ac+0B8pgEThOSy7eg6YFoOHZl3nonIOFCam8HhuOWcoCaXjQrAch1zVpnShKdDf/qrk7HFd3/kGR
K+e1Zu8d64FrolEEg6mhyddJAlV0mnbrt+MKoBjNya4qWbYuyAbMUt5btG8y4WmeM1ItGw+Tybti
jsp41IF1sH3z0RvPSyIWQI1o7EG01bTcFIZIlNCQCVkUIBY2aPeMnllxtgDabXETDpeFBheKTtau
wFzgjgBX3Cm/HLeY9XGSaFQB6kSkpKSddrBKNzsHoQtypRLmTi2tP5sxGtLAL87MRRlrabMZe1IB
FEG9TTzSn3ujP5cOjUx/WV+gdXmF6HySELdesiqo21yX83ya5uE5vBZONTW4/Xq+3DE4quaOZ1VI
eSzAfWLdM/RrES2aIW6uOmmy9r0NTLSm50UA5q5CZElhyXZqrroi9jUFx4o1zSloiZdJ4VwbMszI
E6399rBwuzuQjvLEALrPABwL6L2uuO2U16YeAukFncTgrlUW/9S1Ku8XFwOnsRyQjXJaL7FD+C8F
jdCM2ZonThvAUYU3F1P0yE4irrKxQwyQNvcyKt1rfxY9Nuk2R1Z5z7OWD72Y7hy/gpa3gx/nimnY
1PA7/1pmrj8sDJJtsCd5xmxos23bcYK0GRxPgE+URV6X5k6WpjvhgpY5c5oVCQCt8pCggg4mYC/o
GZXiPlgXNyYNCK7IPvzoRAuLvg6ljRuyIN28ZKob3KfJkziExoa2EG9bRB18OaOI7AxkrwK0+7J/
JJyRixZ98JM4Ru2Kug6BDjs+SG3Vu3Cjfu8zPZxpNEabviTNnshoRNBeZJmD1U7uO1qd1sL9xZso
yksf1BFUXTKWoYteIIp8tx4nJGLopAFHWu4nvC8ZTwES46YzTi55QDOKezQjHgAfUnBchR2k+Vo1
PLSLKPYhjAeP3Twt14ZteyjJIiEuSendOKHooaFwUe/OMmmmzp4BbzHvDiZs5Fft9SqbwuVjVpDT
F1EwoLZY6rgv2ZsRvYhbPgGCBcST1nxEVDfNZzjawRvs4+lBu3b94JWAGzVazQcIBa55B5DytfMj
tQUB87UMMVQAZfigAHzfSmgxD9OrcmobyO/a1GmFXq2f+TgD6JcU670qi2gTRAYjiq5x7ucK2o4Y
dhgeVUHIDnoo9ZabAdqfIfVQsI+yXt+kJat3m/K7tpqRVLMSoharzyZUHyNBl9Attv4Ix4XOQVys
6umHZpiIcACbZbP2kGGu3T2fuH1n1+oiffvQerjU7Qo6LMuMgtOa66faKS7BCGXfsXgU6/KGw44h
8kVsC05qiOHJpOJ8S2ZU7KK/UgJHdPY7fOgx49FzbcPT1WNAO8Ig61C+aFqljpzuJ8NO3Kh+3zdX
FWykuRNyOzGtJ/yUfeuQV2d19nQkaGJVuHVm0bjbyRmKw2wX74EXvUAaqU0YbZ+D1kbTV7BDGZYH
RRcBqmW5rWbyagqTSa/f9qLdK0AujmVlEqTZlLSDH4uKIdbRWb0uo7WnosbH4zjHeXIAz5Een61a
diBWAv0Z7T3aiOelxxQAczHSQD0sLnp7Sps1VFntYwOIcu+j5eIplpDLgVLAerQc/gpQOEPmGE9h
pNGCG4tjE1TWhfszTKWgARlLzE1I2UHiq+rJeGLo/G4aP1BWzGzcJxOr+sQNEQisjsqEmfCtrwe5
sctg2lcrDJWjGtd/IVDgVfqnM61HjAnuWcN+WIAya7EmA7roThWky3ScZ/uOsweX64PtPJWIXqAg
/LDm6NXA0DzpRv9ZteYSRfPd2I+HDtmg1V3KUqMP6r+F9voRMbT7fZl7/M2xaK4rlS94zXuJ8g2i
7cclCPMOg06zrzMbOl/1cnRRsQ1oT1O9bAs0aTEwYb1MhG/Q4UqFqY81GxIJ0z3TkDN0CFTsTkSn
FTD30f7ovErEU/nYzp5M12v0oLa7tYhKaRdmlfgd4cWjw+ZlHmI/+qKQlzKbqVtSi8B1tAWwz4sN
7V56xcD67VKJnFojn3a8Mh0U3ZbDjGrHQby2dgIo2xamrCRmlA6Z7cLMu52jr/8h7buWLLeRbX/o
MoKe4Cv9NuVdV78wqh299/z6u1AzR8VCcTbm9HmQFIpWKHeCiUSalStnkj5IRQYGEik9GS0A7TJI
JyQpdws8MGWTN2gSjd6KuRfbFJP0Gq7uRTO+DVIrWyBHOCxF/k2J4zfgByK7CvHmZb+G9JuBcnZ5
jfHH1ErJ8oyEVEFvz0yQIjSTLc890AqG6qSjgKka0NXMgyWa3xL1Gdny9aoUx3xET48IdmiMz2WX
TG7TdUiXyDN21PoqHQcvlvrQdFgl1QGcrOQvyzj+0kPpECnyZJHstKCjhr1qx9zAEyZ2oidLqGua
OmpkynWVRzaWnt63I5qrZhGYufG70n4K8DRpDSgYQmFcSrsMfRG999WY0SGfl7dcMO6bsF/teXoa
8hBdACBPpOiGVLWt5GjKlOk9Vt2vp0Fp87OUIWdIGmG9ElDOvFrExtfA3YDW3e9Zk1pnTVAtnOpC
tTJNOKOG/ksEubnd49SDFY1YI5pMuxWn5hRGIvHyKB280UCJo2vF79La3VRJiHhFWtGorgXU8lfA
h5Cj2yLYSoCRCMeD0Cq4JyjFaV3yPZWlM0BNbpcZHvJpvAwhuj/zNN81BaCwZvGo9zOcdXcvYwkI
sAfNWR2a1o4kBd2i+ieohtGuB9M/EO43SP8FS8jMc9iKrYWn6YWU1LWPr3WpB4uMfn6UYRVSNffJ
LYr4+qPcR9MbMGnjgx5Pz1WMpCbRwJU8AhVzmMR+QI25NdCA70+dUYO1Y1hBDUgKGHiJS972KNuN
96FUXQM1NR3bYrhNevQyaFiONdcP6L2ghiRN6GILiDetMhqxwqi6Gyrj0Gl5D0qfGIie/htmkjwt
RW26Un2tVacXVe+rnwXgsrD4+C4rTdUx114gSARncmw1vPpiMl7HBvLQbNWPygwHH1a3MtI/eC8Z
tgjrF9saZTBTQzcMbnOsshz5VWymr3kxtUFsFt1ZkSsZU0TxuY/q5zReklNiao9yWaQoqxgIO4fO
EtO8CNRKl1HUkU1fNgjdY9yimI35Lb9MBG8NFXQzJ58U4fNQxcYDMu0Z/MdN5iWp9l0X0RqIEi1x
jUhGd7MyY6eUC9UOGzK6MXqnmSUai2KPedldY0QUPR0F4YI1qTr8lQGaBZM0QCOUArhN5VG7Qo4H
Oo5ER1wDSBli6OV2EEt30OZTLvQPgMdcZ/3UWaQb38SwS66Gfr5dQ7Rmy8R4kMG6fBPLwImsJfrh
iWIAOQHgFlo1g7vI0cukm25Y9B484i/kl6uXh+NzZAooG6Y/Kylv3TJHMXUCpgvbqpfv+USIbSAk
c1UhLlHgR/OtGMgdEDgmqhlhY6nzfGpK9ZyukycnSeGpujFagpS2AEkVwO0IugvMo9Oaya88jzAE
IKamLSQocrTqMFtiXWv2BAYCL03aR1nM70ZzfIvUxK1V8KPLmWKDul90pzUanbGAoyXa8DiOMdQb
o9ZRC6F1KrW9laTwoJlL61WFFnkRLs6ZxMlbgglPSxMiw5MS5A+9EgLP1Q26DZb3J7FcfnSTcV2Y
y48KI1pIK8EZlg2402Mhi1a8lKY1oyhhFVpv+G1nRCgJpcjwejwUgE68iAUe5kpsv8dz/DSkEG+i
feaWk3nEtu/R6tUpuxu0urNMgAktgDdHwGmUN1Iit+xQAe9W/Zp0/Z1cCs1VlBqm3beoA4gImPEf
vwGU9x3UJk/drKpBqpHTWLcPOUoqGDsHs4FGlhPgeQeAV0/KVB2KoTgrZXJW827EzCFp3FWqMncd
UQ1tO+1KMoGLR4b3rYojVP8zYAXFFhx2wwyIlaS9zn39iAT1Twy4AoJgE8Wh/tc81VV9KsaulFLs
dzIidHlyZSHoEiThgHJgGWur1tz3lSAgMhAF1HcB/0B0ZYi/c9A5d7H9/0ApkYtDqqtotSrlraYu
9+MyfgcsHH5d0R9nxahvMqG50yTyjIBNdAsZbaeibVCKXHJyjX5/BgRmE5+rQjgpnTJY8orqW6GY
VzMg35FQ06JoaYeIrwGY7m+7CD2PGr0HOM/hh5hTktWogwet0x+zGZ5wvuiIJtIxrubERvPuVxej
Ayh2veJGKD7bkdFOr0ZYguO4zuuosmGxcG6XMd7voPQLKGV2yLYDZkDulw4zOSS5EfvCnsTab/qi
QUCDeFfUpXtVLoM1Xe+zZvihk9mDFb/VU187pgSPGDV4JMEslaTnqct8daof6qLEdD15uvxTv+Cp
VVE3CF31LiomkRVm/MFsJhVFcgkjx357APzTRxvKk4PUvyzmCxydEcOMPkQrRW1X6+xMWh3b2dp8
GzsB8X+DTgtqDf9LYQpmDT8w4uzoMTG7uOhqsDrO3TdBOwAM6U/ZmwgG48tydqH8Gzny53EYMTfM
uSHAK2gq+lviD6m6FVHivyyEnswlU2LmBaquRsEwhBBsY8M6RmCn8jtDQf1GAaAgqAGIuiyPpxQz
ONCDC1EqqVIAJFoVGmZhWtghSuCXxXwxCOYb0Z+xGSXS5qxKJ8q8KaJFkhXPwKpZc31K/mbr29YW
6O/YyGnjFu2CKAJ/UN7Mt3jNdG9Osvmmm1oesQPv5JirNAM7Q2I6wa9oaF6BH9UcVWQdxd8MkGys
jrlKahOqSPUgRl+IE0aplWBQaY14OxN52lDHsTm4EEG3ug4x5pAVIJ1MES913AEu2JXB/8USZFH8
LKiuBblT6HIFA7hXFWBcoY1cvfNl1LcuS6Kmy14l3UQvWgERtymz2zLQrYbBhb3oZAWAvdqPNuRR
ve1LIAp26IqmoYvMoUF4Ui3YHObIoKE0cslVQw7F9J4EQ5IlGQtANUlkyWPCfO5UVB9EZ46eco0A
dsPjXN27mVsJzI2pdL1HVaJDkpxOdiqurl5rWHihIJku3csfRNozsq0s5soYZIxnrRNW7CWLgvGm
ulpQMMot0SvdJcBExZ/UL69Sjhm8T3aydrCVytygBR2+tcgrEVJXT3YTF8rJh95VPTHoXooXjpL0
GfgqDhEKrA75xvvP2dykjggSiDbD1ZlsyVNtQKcLCwBPW/UKr+utv1IPJMOKgpdd1hTCvBgGSoi9
qWvAWDojVht2mL2wMabhNAf9NIjW36wj2opjHoxKUcFsvUSis6IkZ2HaysvX2CdoHyDT5oQRXz8d
jSNUQIkl3OGvZzmrYB+sQHvtzN7iauc10EQ7Oi/vOxs1DPY/Xv52X+4CI445SqQlVSMTEeVG86mO
gQhHZpCKGlp3inNZErX0T0ZCJRkS0TVJwqdjjQQpMIBtLRSTgS7IAGkvMRcj/0TRwRUzg3OMX5zI
uzCglw0R1FaEdSKxOKdtkwGzW5rJEyEYSwc1Ic8Od8/O+BDC+JG1CeNOEXB2uQmigKSr3rRSeSVR
ho02RcXR6EuUxGhEj3dzx/QuE8RsTMBeId9I5muC2A8wWxNtJWRpVe/9zcf6UI1xIMK6zB22Vi2O
iromYGwakEvI0owseUC/FDDQMeSw6ewb/uY0mZdliY0iwfJaBNA2cI6PpYfEyQOMzgF83dY4jM6c
T8emL5MJ+uYpBRy0JuhMY9DwtCKUKVPelDdPKzZSNwdZF4BKmLGFtXlT3Tn4iZ7gT+A07Mjh2eNX
mqrPNmJSP72xEbFf68jUodViT65qSxgQ9AQXkAA3stHHRMVWeb1sJ7v3bJNcMVdAHjOpVcGP6DSV
/t1Ejt2lvO0p0q7j2MhgDAMDgEuNuueMx6w/A+Aw3FeGnTuC21uTgzarA8hI54Sn1ufldO9z5F98
1odoNp6aa7TQZnVB/cfPD/25uZ58GWAKtwMy2gsdDGr+BHgMpaHppr3KrySOle7e+Y14hlKmk/Jk
bBaIRy0mBeybAJs4oqApBqAdAmnO6GPClEcnvPtJETsS0dQlRZFpRLMxImTpio7Fk3A0b+0Z4AX0
lI6FrVrLz/R6dfv72g85QdKeRCoN884KQj6deYOMBRxK5lwtYPLMDhhsJFasyrzcZfdyEIAQdGJo
siizmz6SBsPJ4L+FS/M1718bYjsHeHBHclsbtO6cYftdpWgMqyJEIbrMWG0emgvW8dULoHg4sR59
pLblEJ29M4Ww5okjA82ejqkSRWe8dFXgOLswg4s8JkHxPXZ6C+Pg9npV+zHn+fkSx8K1oMMqyqJG
R+FV5hsVGmCfetosTtOk56osf4Lv6g/QKxHHFvZ12gii57o1v06cC0z1z/Bho7M6khUd5YPhl27p
a4f/vfPa6sRYurnqiZgTWEQkVW43zJ42cNzjvjaaSEwZdg0GK+bYDKBowKsHbTK9HQM17fOgS7oZ
tMXreMbqcel1QlR0RF+p8EE0gDWKiQDkdDKY6ctlZXc/4OaXMOcK8u90NmoFjcdZ9uW8c8NMtAFA
vCxl710lGynMkepqK8zdipBIbNSHGvO6oTL4wB3YQs8x/t37tZHEvDyYiQwNQ8DLM2BvdSGuNzV6
hpeV+boHnBo9xWsQ1UTxkF3OocyYgC4wFecUGLc49g1GzzqCeTt0sSTMrBWRO6YgYFgqpbcHrSzx
tAP5y6u17nuuzc9gnvV5BjICHAaIM8+SF+tu5sYeoOluE/uYqXAmfoK19/BsFWfMFsQaC8pXeHg6
F+Nt/uwV95KVOoI93YoPvSs6+klwBpu/WXs3XtpKZsw0E9Up1hfoGrcHJCWPtRe5mKfPPG2xQqv3
h+DyN943o49PzBgsKOLUHI8rAsEq8rWlvit7kUfm+R+8wIcQxlY7ABwEVRVmhyhxgHV2x8JXSmDj
hh9VGNthpAA55E6xTPuVHP24xsPkDZNSrLlI8CnRVUFGqTiJW/im3XnUp7ZXMSd82HUAOoa6RVUh
osFSaK0tOoVRM81AxwO+Mf2u8+sCSzH6kSNnLygEO8o/cpjQCDHZhMTPBOZGmh5bjD1YcVcQjDkr
kFpHnpHzHM6uA91IZG4h0nL8mAqurcvbBzm9bUtAoQgnC+IdH3PxwlBNMWYFSxnD+K3SxhHN1OY4
CUCnS6r6Ny50oxFz1ypNacqMmmVEUAAHXQbwdDwXSk/lS4iykcHcr3gsQyUxQPg6eopXOtIpdEwb
AO2DGpjOzImXv1bbqMPeSGMummiSVExjMADQHHIMnwyv8nUUovQuqAtHsjVw9WIsnUc0yTMN5o6h
Yyf3K1BLDgGHQCNgOgVAuIGnHO8omWgPJNRGKigYplL96bmGZuA8sqQ/MtLjyOGpxDNEJnw1sFec
6CpUksxquYrRUZbWuxELzoNxrR8v++B9p//x2ViWrUkxI0VSoVnrUCv01kB3hO+TE1qFswSGc1nc
/teCc5IVgq3m779mG2FmKmBwLVx+2x9r7SkTb7X26bKI3VfFQB1eVcCGBqz35yB2TPt2FnOcnlG9
EgNIOuALL0vY/T4bCczdjddUAmaGICYQvkfdbQIs9tK8hjnHze4/Hxs5zP0VM3GpTQOfpndW7T5+
RSPGyvzOweaA1QVJxd8Z3kYgc4XLxRDQvofDEFLjNM26DdbCtm3toui8y0e4awdEItjLTtBnYDnx
Q0mPVEmHauHw1iJBww4WjBBwg8jda7sRwzgHs8fIDXbHzSBNNW+SQApoMt1g5MwBnYLDM+7dagnZ
iGO8RDlVWO8xIC6Oc48mUJ2tBPEDmPGt8c/k6F5zpt8tdnkOYz/IIZqsybKmmjIbLKeKDGraf7mn
/LZwx+BndpA9NYg8bp1r/0g/RNE/39xgrWrlQqwH6gmjADCs1CMOxies+ISxPuw3sC8bym6ssdGM
uc3NGilGHuqINRpwj2CDPAj0aocyX2B63hsHneM93hktvzyaG4HM5e4xWlG2GS43ZmNcYMJlhPxJ
ZNP83vAldxAcvpIy1eKrUILsXpaJob//+eZQw6RYlZxAS9UPffClXQGcqN/WLxjB9mkULtitax7L
yBr9zBtODcjQHCO1eIUGadezkY/fwSgfKoVMQL1Dcw/AV69GJwpyr6hsCksHdR3evOXcYjLthmtW
4t4JmOg8gsdLRteAffNWpRWKscHVOYR+dazswh68+rrn1xV3z9rUsBxBMnQAhRgdiVimgMwiSu5c
nDeKmUBVh+A3tWaUb2ipo+B1VXed3UYi48eBASqzNET6rxYvyfho4u/L/eVrsv/lNjIY143Z83LM
ZcTkcXhVH2rvUNmmLQ6WlR1KjI1bYIJ0S5v72fYPE91HYL1QC5OZw5yBgy57Gj3Q7mOCYX17DgC/
T5AhG3/oYS48kXuHaYrg+KK2IiGq/Ox/Okw2ye0AEzVHGGaXSjcpiNPiBcS0nCPd020riTFJgTLj
NehmwSTBkXBUvNqTTrFHdcMSJ346fFmzL5TpYKNsmmzO8dzrimRLoC/oOlDNZ9XkXNaMfhTW2wDn
hU6nqGq6LFLFN95mWjOMceWwxw6slg7RRpDjtYCr9Rw5uwHMVhBjHUYuVlMjRLTsGwUJ+vwuceo/
kg08LjC4NsoY1mXN6Me/pBlz0yYMV61TD+etFeAdDIkQnwVRqJ7zvGnBgihHGPidZil0wTQ8crAT
/0Fb3AQUuhXZVBjhZldobVnhLnSu4s2PmVupKNu4QLmiFW+AATP3lcfL+u4+/Kb0IZO59hUIS6VR
x2vsYK7O14Lw8KJaJdymcbgsae8dNhFQo46K9wFh9WebWcYhVmoZ+WqByUUhrrwsUyNQm6evciHZ
lGrhsrzdy7CRxyg2guURQ5EwnUX1zP5Byx+UhcPTvnsNNiKY4JAscYixLERrplTcSWp124PN7LIW
u9HE9tgYb6UreqpptCTTOqCV+DP4Q3TM7NmWPfiPzk4wNO9zw1Aagn25BYoOuhj0PlTDYBQL22EQ
ZMw1oTWR/6qOsUOj3tVOXsFEwW187n+oD2GMhpNegoqjQY2LiPIC0HUtuXKo+k0Eoi7OYe46ZLRB
AHNR4AJVpu5EBEBNDVp3wsuNReSgQjwkR9MeMBkYgHcO/oT32HxdLIGiBhBduq4gTZGAJP5s9o1W
Y1yT1tQ7V/fLR7ASFG7jZ/70+tPAVk8vRDM5vpuU4I4Xi9HX5ctH3EhmXh8lHhQjyzsaEvaH0uuD
FggicIcHlw+VKnBBDJv+Yya4MAbMgjqwo9ds8vIm/b4QWCaAy46ImXkt4/jJfcUM0TTxGRHoMV+x
j0tBk6J/K9b5fTB5cSByMcHvv/yrZh9y6C3ZvHIF2JcbJcOnw1ZWV1WO4RX+4dKOlvAEYisjtsFX
6BWPmp14FTh0IsTUl892tyRmqh8/gXloa5PkXUxzpWKxKAK69DD1n7o/wQmM+286wrnm3/69SHor
lLq9jd6kL/uJCIikpcokr+2A9dWYQgJroWSAqEKKCnBiZWZ9wN6S1J0XYb2Wq7n5w1F9973YqM68
F+GYgq2W4nN6h/irg7YJIlMHRFNFFIDR1/zeHDC758fgOQoDhVv63HcVHyfPPB9YjgDSGhMnPyUv
CqBpPu2k98GYghXrdfGQ//vEvazy7nOiKaYBtLukw/F+Pvepj8DFEqPWENapLzXazWLCpi7L2I8x
NkKYY+3lVKpb8T3GoMlL4sYP5n2CB4XC/XSMInKe4d02HKCF/2jFHOTYJBPeE0RUBqau/NAgeYAk
VgNlChYZaqAfOptzAgKmYpxX0LF2oOAs2pDzUu++MZsfwTxoIO6Naj1GzA9edXKtokdlFXPVBuZQ
K/7lE97xhyDoVwwDHh9sk+951ub2mIUulG3RT05rZIKzmr2bFIEihD+xayW2yDD9bJvx+2WZO3fF
0BHDIfUlInIaeqM3MkmiVKaBeWTw/2UzIIAEszXKCM4rIrTzizrW4alR0oSj6d6nNVCHBTyCGBLW
+zAG266Z2hlqAvKR5mpQ1+nK1E5zJWPssQP9E3hVxvYgZ6kXqrytIntFZwMzIZqICiAxDBYsJTcr
GOExOYrHLb7FMtGgfukcEe9AfJy4NWeuNMYNR8KshvW/pBXXpTcH43G16ctd/zchw47r+aQbc6y5
BvYPpX/XbXqm0lSnA9IFqG00C8wDr/a3czc+iWM8Qlo1SmkOEFdgMjxfzmBmC7vRvWyhO77tkxDG
C6gj6Fxwz3Er5Ns5TwZbyAze6oo9GUQEql1Bcg+rYAIe7MOu1ziJJiddOkuev0VYR3BZC/ormYgA
A5n/SCDMPesTXc8qKgG7ue9aELmS/FEo9ABT3hy3ufdRAMUGDloy6SIJJvbAiGZoJj1IdkG8ghHf
7ikbTHB09xy/uGvZxFAhCpwTwLkw4alZytKcgTTUwX49Ed1sFAtpgQIjrbNb/ReFyr18BjDRD4HM
R1pjpcj7WJ3em3wg1BAk2jNq0OhDTNOmjvLfheG7tvEhVme+3JSlCZgo5AlbTTFOfJ8PR+y3dRGG
eyV2eWXYdO1gupNf0N+1mI1cJlYN43zKRBFyO1fypu/VvQCX6NIW2Qq6ocHPVxzzEpQ/eehHnsKM
AYl9V4yrAcHZlN2KYD8q45pjPDtx+PZTssi/NAWdohlCBAWwrUEbLJ7u8cFreynUJzlU1c3rZuIN
Q/8HclTNWmuLolqqo+xK1hhQlhvRGjwMc1vr7+w183jnuJcFQDoBpFLHq66z73muVHGplCIeOQU4
KFDQxzbI1R30wxGLN06bY5/EfYFaOuarrakCEyI4WezF6dGt5uYD+0f+8WOYOKYS44isIX4MDmG9
TvBbhvBhxLKCBGV22tlLmg4ssidTP6nVzYw5+3e75jZx3nGkXzzh5lQYvzG34MSLMagPerVAwWBU
44LJA/2O5r56E6wORdzoLL+Otugtj+m9sdiVedOlZ9AswqnwXrC9oPbTN2KdSiXWUUFwLNhJC14w
zEAfOh+sWXaO+jG92NwD2OvUbUWyae9Uh3qhGcvkKD3q/bckDWYZfDUaUDq6veLJTporVb2PNPwk
T3b4hrnrWdD+JCrwoxqmuT7fCgK2dKFOJbDPKV12ErBn5w5blQxQmoDIZRRjiZN1775IRANoB8U7
jKgxDmU0cAniDI5bCzNwJdbZNYbIDupQ8QYI97/mRhITbRG1N8bJ1KiRo4ekW5F8M8bX1L5pBWOq
a5s/ALzvZDZCGSdTFuogglAXD0Ss2oa2BvUZ4Dm78U3XqIFVl2SrMcHR95sUN/rN7NJYrAsuhxd7
YTymXf45YvoJNo4O5V99aCQc8dpU6y/MgprX3SyqbtabKkgVwuJtrauVE2nIewnLVipjSGUbYSVN
C81Vf3HJs4RtTgFoNt3qWrdnDxjyAoMP2AhwyG41u3eNY29nAM9nt+Dw77HPhttg2326UJOm4Ygp
iaxlY5JEUKIBxxC21VNHupta1TOO1rtKm5oqE/QvgPRgPncuJXWo5ZAxDKMfV0NgLiDtGUD9ntTX
NVZqgf/r9+Wvu1fMMdAOUkQ6GQkyXsZ5A7YSNdI70OiqOy42MmKvsUdgyx355+z2dnXDnyrZu7Vb
mYyfTpa2XOY5QwsqBxd9i8aCYgZlqriXddtzRthJJqF/B5ohk30kuyWU1jSMgFNUyHKQjVJ24m7J
finVKN2uoDHh5RO7uSfkIOlEgRVtKMblD2shjKGG2rtmTS4t4xpu7w4H9JYPl1Xbe3JhjJiowNgs
/sZEjkKrV2GBnsV7GVUJaLWRiuHdfW33CDdymEiRjEMuKjm+lIp9We5kqKGfRrns13pPvqHGDAaW
GinO71gHx55QzV1hS2mughS20ECDMmpeMc/pjVrDdzV9pt9NWONoSQpW+mgEFI7omxteDpIDMHaB
klIN5dIpuhxhSt0bkgdOlNZSzUX3h1JInBwrEJwE1I9OqGpgdtVA96mviuivqxZfy4XxEIM4EnTx
WQGGsrwCZLxs7CnuwAqrGQBbZB1GZWXw2WR1V4O3paUrc9c+/p0284+6i/tj2SkKyO8VrMDQBAMQ
qCgzwC2I3ZCgaFsnSJVj8NEkK1Yh9yLY8S9/1z0vg8aKTPXWJGBePjtbLDSQQAYNtydF4eIPrXKa
6oSbX+35GQxbY5AECE9FZa0nFrCTCFxzwA89rN+65/R2PPQ3UhA74S9lcarDcgZjcW/3oH3qLYVj
urvZ3VY6Y1PYSxnrMnqW6O2BLQrbYJDagSDZIkED/i9urU+mZ8ZGhVt5zJnimmDvFIG8DAtgrPSq
xToji474VraeggDKwb9hejo8ofJ3J/i5W18B7Mv5sLsub3PkTPigArKFpVb4Ecb8snYPkQmWzvT5
svHsxr9bTZn3A4FXqWHPI23rZNfrGfuvNHBF2NhWgkwodNZ70Iyjr4Q5+MXtzs1jAyxVfNedIo/X
sd6NXLY/hZ7HJmpIxHStdHro4nHBHgS7e6pvmicsbNAd8gA+VdCFH8Ez+xDdrK+dYV0+iN1btDls
JngI9abpWo0ett6DpFG2c2wVuCyC9z2ZZ3PVowZb0iGixc6L/LGvfyYZB0vNE8G8kuiAr5FOb2mP
1wqbHTGqMXLuIs8R0Gdm85XAcLzqRQ0R0yC5aTYk/lqGXiOA4jqbNHBxNE4RYYPY5bPbjaU3xsHO
QDajrhSRgsNDD4vYq1M60THHbjmf9k/IKR24JQ+ORbA91jgKZWWln0tZr3PjLl/uLqvE+/8zPmbF
SoO5oOauth6Kz9gAyVvjupvbbQ+N8SBdaAI+PUEEuVKP0z0dFl19/ZeGCEP31icUYZ3W0w66e1kz
jhV+iUnNJRumBWI78UZOfwJBm4DV8/8mg/6GjRnG2PiexdQeVGxoiylmdgY769/kitsDZLwClvKg
7CVAyoKFD7J2TdbbGtT2l1XhGQLjFxAXmGpJH7eyABFhs4Bqn4fT5olg/ELYNMbSShCxLkYwpwcF
654uK8G9oIxfwLpHdSoa+kFAm5rguJb2SZEjJ1wiG/PBtoQ9k3k9+HMeWlNNDqKORS/C6+VfwXFO
GhPjDqFalQp9MpP5sZI0P6+roK2exUw9x/JpCnX/srz/EJgoRBVBJyGhy/rZDIVxjqrcnCbcMKwp
bQ8FhuISMKweaB5U+9wmJHUKXwOTf+S9ZxMbs++aVsa8bf3vVj4gm8lvGgnRJnrkVC+XtaOGd0kY
E3UpEvbQSPI8OWYy/1bLorDXZv1WTM2C2zbrZy1qOJ6Dd57vf77RT54XcQa/HVLmK8mj+TpYox3a
ogLu2OWVRHf8FBElwPLQ+UMiy0LvJRHbRRYTuXNBNGCS5KFysJliOZglEo7LR7lzAYH6oXu2NRAj
iQbjiSHcHMCxi+Lrol1jfeZBjjiR3I7pf5JAf8Hm5AYR66JaxZycpRkQnYcYt7NBlJOmFqDM8qFt
zfVpHQQSYdtkxoPo7MVukI5RN6CJ0RXRGUfZxW2DYWFcvPQgfJsfJ3+4qq7GExbH+MO3+L57nK/1
l9zXn9S/iKo+SWa8Z4qVXUsUCqh3rTdLfa7E274+X/54XO0Y95nOmj5ixwjN0bWfoCmPTv1N/tC+
LK/KVf08Ptf3oK9/ERzpV/Hjsmh6bswV/KQd41/kEumYEYaTY4SovyovafQwCAuIT7zLcr4yKaro
uH98QIPxnKWm9yOWdVMVwUB2Hg/D3XDVXQnX5UvogfzyOLsAvN8PDy2GXyXMw4ucG7J7GTc/gHU2
Uyvoo47vOMh3E2YayHXVcfzZHpHGJyWpd93ekXapmq6EkqBBeTa+qc/GS3Q07sfCmmCkxW18AgfD
9ykQ76qAN5LKMyLWBYCtWmhq+kB2bn9Wsf3yV3Msb+IYg0wglheuotvlPDxiv/BsoWzBQ5Huvc8o
+uign4T/AV0Vc0OTVCJ0OSEtRhOMVhRu5GJ/o+aayF7lH1gd6Vy2qF2PB7SMYqqY0DNl5l6aBooV
FdadOjn2HpDkdz5VnHxq53mCRh8SmFupR9NgGjkkYLvBYazzg1olJ+zwLSxsYDgkSne4rNHuXdzI
Y+4iOswZAk6070AKfbVk2MLWtlftDH7q8PGypD0w81Y1ttpSjtOaYzkjDSskMKetAUZixQfDl53a
/zsP+qGXwty8oZyxsxP9HUfPFh0bWmRsMJZ0E3T588ihI9l73z8pxtxAOQwzMP1CsX9ztDmxEz1J
oELFOperitPp4Zigwjy6spiWoOyBgYiZ5JpEx6oyXtFi12vhuZOAwaVDNIxNKE2RZ0VEPxQWDfTZ
d7Ma/BK7YTn2sGvqH2LYuBZ7ZEWhx24lpx1scbGS++Faj+zGjlz10Djgu//T/arvQcnLh8Xu1cKA
xfpHRY0xD0EgA4DbUBHDxYGBLQAyudLj+k8W9zYJhxu5/KVPN2XzAEpOUHJj4UZyFLDregZlNPZz
uEsiYiK5DEgHf7O066sEtKU0TBx/w/kSbFsvKSZhxkZN+lK+1cIJmZqmPlz+DLsOQNNRRAdWHkMj
jD1VS1rM8buIWXMQI4KNGrsRwNeMHQGXJe21WAg4bv4RRU1781LVraToBYV50F50XKM1b1M3QOHr
KciN32Rn/c0Hee/GkDraAxLI9hCnMgqqcjSWIujPQC5Q34L/dAB/+OI2aXibJdjrHCde0oYV5+Hf
f5k2UhldBYwBjrUGqeNggf3Gkx5T8IWBxH7yVA9bp7mFVa5Eakub0wWbd42VU8iiQO6vg4dpLTGQ
k/iVaS2ehIkYi494oEp8CeQ2SjLPby5NnRbnEDmGoEeaQaLtXjaZXfsHESVGzzTVIOyw97JEWh9V
wPmC8l3xGrE8x2V9O5J54Njm7i0AoaGOlgOdqmAOD0l+Pi06docYILLWr9b8GEnDOWpr3tA3DTm/
HNlGEHNkWP1Qt3oIuzB6o/9TV9jqW0+gNZhLXT2pa9sGbaePDsGbct+sCJvaoeWNvu2e6uY3MFFM
obbdqNJFKUNNjprZBcKcHjXEGn/x8TZimFCmMsOwxhao2dGVR61+GbJzJP64LGLXACmlp4mxUjQ3
mQB/nleliRqIiPPmpGWCjUTO/hsRBrJKPIWA/DHuIx/mEbxZ6PxhY+gpxPLhptbKv/IWCB7/Rwjj
LaKVEAP9t39VQKp7NLiD8LG3qoN47kEFZPz6v+nEWPuoAi2bRoCZ5/WrCuNT0ea6LGHX6W4UYsy8
xcbZeW2BlhdiA6vA4QNzDRELtgfG5WRjHcBg9UrlXha6H2FupDKGreVGh4V+M03YF5A04sm2M1s6
ggX1xOsI8xRkjHsasZtLn/DFRp20WBMR3+aI3QNSj3d6W2Efby8EQoTNEJdV3L26eMaA6Aa6GgQY
n518ashRUdOtz4CFHHS1xAL4Zb2fqvXpspy9Dj54eT8EMSZS5npcYT8DTOTQAVSNLQIYMZsOPbe1
ToPJLw5xI4ixFBHLwpMKK6YQ4uCvUbcysrjYkm5NxWKXYJRJ6PryMHU4CtII75JcxlYAAWnDeoVc
WhuQzh2mvgA+teOTHPBGR/af5o2OjLEUygjq3gxuChs3rykHS+aPNjYZgTsUUzI2L0vdT0g28pgA
vpDkBvvboJvq60fBSn9GbmaPNgp1aNZzZ0c5Nsl2sfp5TIgZwyaN7kjqt0UFd/P4+/Ln2n2fKaEg
qLfBFseOhWNXcF2A4hgnmE5YNCpja0kS9yp2kmOVi4VxHf3tssD/8M0+JDJniIUTcmcWuODicXim
Mwzji2lrfnqv2eBoeOERYey1tXDh/keewU6J5P+ftOtorltnlr+IVSTBuGU8QcmyJMvesByZc+av
fw353SsKwj1w+VtYC6tKQ6TBYGa6G9px9TzAnu48YypVpwJzQXm9OLavfNgomA29Xt58EFPx0Rvs
/Ul4tcy8hVQUP6u4e7GMwOMXbZCMfqSuGbYPKrqfxahZvkGoChL4FwyauVKrsVq10gBEkL4DQEf8
cttBNec43CBVFW6fLy8l9Ynvx/dqjvGZpjTJvVpgf47I8SMdiNeNiPb+P07cqw3GXdqN1kIQCTbo
kMYb6k3moD12ThnEQtIUvst8Nca4THPUzWJVsWBx12uBYibQikpJ/hmyJQaoQxI52XwL4NLcAYeq
8c1sibANlHv9ofH6nyVkvKcylvoIVWjctN1DDxUBSQMhxXoYh4Mdg3unF8UT/3EcXw0yLlTRCmgi
ZxjzgEaO7AfdpDGqRGYYPQ/ueihF0G7RAJnjb2ooLa4vaH8Chcc+d0lqOFDpc3r1c9Msrl2LgkCB
RZY3GyyZWtP0mFIyfxz0wmnGU6Zpxzr+KknyoYDk2+VjwXfb/84oC9TtphmCdDNOId7rnp1Pt3O9
nEHr9XjZDK9FH2f81Y6K47l7l0ZqLVtRhXHJJ1318Dy9sp0vFGYdn6SbFD3oUDm/VVwZt0YDhiHR
ZcgdJmWpQIFKMTSTOZmlGZG4XUq8QiwLgsA/xvHQ5w+Xx8gPPHdGmBOZKKkEACGM0OOvoqUqPlXn
+kjBI+1BYIu7T4AARgCo0Ucx/f1uPqE5m0AgFsEEbcDGJRH22+QOTuEobucMfuTQJv5JgpDqrdmd
ViFGla4X604pWB6IC5soOptP0fWFkGgEjwk0kwOAJlt3OLTPmwvuK6Q7IZUuGC/vttjbY9y3BIXa
HHUGGommBwS8ZThhsNFtinJ07UFfU3QwuL5mb5HZMnlrmq3awyLN56LR0o8NtzkMoGgqkaoeD9Em
GCPvhtobZLbPZJkT5JZh0DAC9Jk6BlrFBLNIHfKlVWMcthYlM0DLMEF1PWKIrz+tfuUVAbTsM++n
iWNoAvp7kDxhYCNaP2a/GqmWmu32MpuUOR/ic+cEXFPllRSWILuSBHVN0VwyjltR2sqs6EDj6b4D
3kTTC8Fccj3a63Khv5k5gQsetGUDExt5zPXej6vlNjEGV5oSn9Tj8zw8UZFTObpV0CKU9em5rbun
MYI67YZs8vQhjoowgdSeVJ667Vmw0jyHt/86JpzLZSMpzAa+KDvGhxKMtEsyO51PQREIXMHQeb/N
odI43V9V4/aWGU/f1WCnteg2zq7Kp/hQIeGZzu5woo1ZTUg+598uD1U0Urrzdp4wmiYIyZdIzcRK
cxVN5ud1NW/nShXsKIE/QFc7YycD6LeGeBL8AWj/phfIRf+dNnAMrvZNTHPEi+/288j4nyXVtaWo
sYKIKM2bGLpjpxFUPK4Zm+uVZRifCBBEkF9B0KNpli2YVW4suzfPeCOoqbfQJ8ZwKVebhg1UnCtc
Lmj9AZe/7l1eQx7k9IV75fd1YsiMYzJKddrWDtYoBhOUlIEJJV09pCTcFG0af2wmoYjTZR8BbYS3
CyptcTPEKmzaw+LkUuECJxn+j+Ni/FAztQZkcbCIMqjF1ic6j8fv2RNUZZ3lUVzlEG1StolqkUp5
2oaXeQQ24XsRpKF5rfuGI4XqQY1cUZFQ5AVfYqLd6QOH1ARtWBikMQ8lwxwUt20diHD19tNyLk9J
AI4u3NdH+opMjdQbhcEQXaj/vtXeAbF1Jd8gt4FvKAi6Pg0VLCiJayaK08wAgJWtN6WiYi8vb7Q7
HS/rsBv2nIE5us6xrtADbdAaByH6CrkVOai94osoyyg6iy+nZ2ct67asimJYm930Jj7QXn1yP9N6
zvUfIAREY2McT2ONVmOguuyB8aN+Ulenf9pAuhQ/2c9ziLjLBRx88zXgRw7kA20GFIfr/DgFZINI
tSPNYzPugCRzim4HmtFv6udKItft2Jz7aDzL9rw6pNGL4K8OqoXqgY12IdVibq1FzZo4U5Famt32
icqYxh8sUJ42T1qAl2ywnkUVhf84qq8WmXtrMea8GaMXi7NPs/3xidz/zvZT0hxR/oNbdwUL778j
ZO6vpNIhY0lHqIVj62qU4crNZ7B9zl4MtGDxSNlyRX2I/+HYX60ym6nsoNC+KLAKyPVDfBjD+lHC
QUkf6Lw2oXQURpp8t/5qkbm4VFLUaUot0pSu9usFyZ85EFD24x/Eb0Ioa4p6V+mffO+AXk0y29WW
UlTUC2oSzZhOkhaHWgJqKI8/QB9amGXih9Kv1ph7y06nDgrU/584q+/pM1MHPZAddjd/snG484kW
YBTNFfRKEOYK2+QsSxVawIvBVOMnc1ZcG+1qCcIr7ol/tcKmjyVdHSCijCLyoje+DbZBwNedVPkO
ak6nbRXv8nEXjIkFQLRmmktRBYc6SH3Qkn50ZK2wnMtG+Ccc3OREBp2iLrNBzWYUQysl2BYdEh7T
kS5Uc6YZTkIFkUKRIJLQHrMx1qKZQHAAUjB6Fzd3NKMq332vjy+9f6H5IBgedYnvdv1ueOzGqAar
kSMsmXSujvNNChEr+Vgeiduc/gDMz931r9bYyCaPQZE6EAyOMvpGJ9AXnOlk2mF2+JPJ5O5HVUVB
GTSEIPti5rJFPQPkYjhk6B71TRsi4faiflmn5jktsthp1rYV7ElusU3ZmWTmUy8a2YhoDKyF1onm
jjtfQcZfjGPlb5RXS+xhk5dFkaMZVFuT7QDOUN4ARO8mgXzsVjeeECuCr7JyL28X7pFTdTBuIdCX
wen7NtomFsqkSoqqbDmhNARx7dTJ4lXQTcZ9C74aYTdJJGWQHlCRZSyzT6r+sY6ui/J/NME8rK1F
MZa8gYkiqbxOiRyChlZoYviXp4sf86lIVyK5h3wruwFrwN0q+EMc5tMWpAfKgbmF5EQpnsViFHTy
3x3lnTFmcVaSNM1mvpTM6R09HUjYH/+AwYG/Pv8Oit142zB3OVgL/9FelUG7HnlxWP2i7LmSp3vd
oygC4cFAKUvTPxPJ+vrYbmQ9oxOp3+b3zV1DnO5ImQpzd84860f7nT6OyiBBjuYUuWson6fH5Vo9
Qw5NcMK5o4feH/gSdBO6V0yMqRTTKJkyjh2ZQFexZYUfqwnihdwUnDX+q2xniTrT3YOh3lJJ3zoZ
m/QKfKaH/kvxHQ3v94Y3AicHgUdPd5cWAgmyIzdInopAzaKBUl+wM2+piQFCHpgv8y4sS3Jtd9s3
wxYw6nGjrt0g6VfsrEB4JK9KVQeSWepPcYz3UDR8AmbiJM3GX733draYoDLNx7JXUoxIC6erEa+g
LWyPNJUW/w29taXsTDHB5KR2ZqtTHsRCm/xxNp1s/CkBea6ok5PiumsfL3sa/mIBuwOJQwUBKrNY
/Ti2lrGiTaCev3YyUrJRuM4//jcbzFIVc1Mq5ariSWkQ9HJsatCQ/NGcF2HMxb23KXmZAZYMnHnG
kh5HiO1o4he49qvVl/0qALnhXe4WDjgRwPJDk/eRL0IJ0Ul650B3Zpn9MQyqopQVmummae1P/WAD
vt8kf3WH7qwwW2PtJCSsCAZHEj29rQtiebXVp8HlxeJ7D1CFqCpEpCm7y9uDNZJFsSoT0fFSuMrH
AcErGhHGMPFsX9+c8tl66PzNj86/C/XkDyQqeP2RINX79wuY6KsEgtie4LThv6JwDpfDcLLD5gTI
pcBT8kOhnSXm5tNI1VithIWjuJkOlFTbJ/ruV59pwqx6FNUhRfbYCGWNyjnOUSp4eZ2az4arHIZP
IO8IpieKqsRkXl5MoUEmXkmVXu6hTfGPQRSyTr8N1iBF/hOD3PTR64y+BDY7t5ybbdSWC9aO3Fqh
fB2f5FszjF3t8AePAl7cAj5V6N4oloq2bua0k1QmUzUBezgFy4SsoxKOpwF6JrTosN6N38H8JqkP
DZL0IyqTQ1iIE6D0KmVP/v4TmJMPAu9C3mZ8QqsF+VfVTc/QO4XgqNt7xQ3NXk8noDS86doOa6is
4MEyAc8qysPy/M/+K5gja0/J1lk9vkICbgLUnWojYmPiXRMqpllDct7U3ol6oU+giqQKILZUa2vZ
SUkSHSwplz8bWzo+CjYtdzg7Y0z8kmskWWeKfJRPeep2m/GJKntrHpyAWn+GniyqEOJJ5HZf7cdI
P2u3dbOm7TWjSOgDGtgkpfFK5WhrTwQPaRtNJpv8pQPkNPKpKKg48fof5nUkH8E+BV5iJj40tXrU
hjalxQKFXGXWIZqIrwd9aCFma+rzOiKlRR4G5fr3+EUlTW6KEJ3vpkKhhMD9MM7Q2HLTkNLlhcVx
UCDhcd+DJ5BSKC7bQTa/pWNIJf7+gM+cOvR3p+jVMosCQqFJG6Sl/V2Ypmw003S3ag6kScPllN0P
rnygHZJShpz+tUj2gusjd+NmcUCrpKF7UYfLUr6rv2hnZnegnZkK4LAvVKfCW4d3v+0NMitN5GaR
SIXhaiFy3GhRhjRqSJOToriEv6RU/0W30KyBDpy3W9puzHKeFdzl1VWDvH1fn//ZULkdmi0Yf35V
NzViIqFlrmO0kfg0KQM02lTeWoaCWJaAtQ2bqZ86sPMltfUxH43eQvSyrEA0ysUhLhMZ9AXEDknd
Rk7S5Iaf6N0W6vJafk3yUZ8EFz7Ps4DdzTIJmoAgZclEFjpECxOb4Ksy+OLMuJZrEeiHdycRiLPi
OtIgWcqiUWNFB8pf6oGl7OvGUZb2PiHNQ2Gnz2tigYgr+2V18o9um0WE2/SmYc8Qoc4ZlHmEvCtQ
t6QwraYZABrtMtPRKw2UNX137PT+oYeSsyiw4M4kPAXym6gvoxHp7fpKSZQrEio1XmREozdoS3M/
mzGARsOo9MPZ0DLtbh6HzlvRo5z4iDOVyFVNQjKvqNrxugL9beaoRo5uBF2NUgHGhudRQDINgkIV
/96xBzZ6suhYAICC6zstfkD6MJTKo2bfrmviKqWQ3oF3P0LHGslCFUlyZBzeTseYDn2PrDzgkoiS
nS1BMRQgxhOxz99l2+mP8y0lIk97wX7m7jYNW0pRINsDBfS3ZvU1MVeygKWj07KbedYtBzmGzLfo
BDdaDsbb9h5EfKehRAx/+Zbmjnhnmol8inhVZ6XBUWrSqz75KBVhUQre3S841nd7Gt0LIOnHeZJf
niq7GxlZKXm1Rzo8NCxND4lbf7DPhUcit2m87FN6XbuLUx7QRIh4i95NXSh5tN+2rZziepjd7FE+
myPqaaJ2fuo4332ZDnUyZPcJPBSz3nEK8OhEAMqc5WOb/FIAOEG94kZdv9s5aNwuTzX3rEGVCfh2
3cQRZ+IhKyHdBq0cbC5Tdiy1+yzFkSCbwu1epMpP/9hg/LVREWTXV0CKQUR3hSs4NG8oFKK9Uw9/
dTfsbTG7dsyUVZJU2Gr9ydMRrvrorHekr3rY9JQP5STql+Tu1d3gmL3aLbY+1SkMQt/KL6zogzI3
P2tL8S+vE9eMAZwiUty4X1jRtUIrFX0ugW2NFc1Txv65UtXHzSq/XzbDPfQ7M8xSLRIau8DZA9xy
hHYL0AJo3tIaDxWgtKCb/NyQRkaOcb6ZUtDNXDbNjZUglaQAwQsoJlTC3jocddHGVJtwyzRbD1b2
ts8Wp5La9JBMqXFnW1UdjEo5nevCVEAk2FrxSYmQdJXWrvX1EQpthTnGmWDiud4e5A+42MEYCxTD
26+aSb8utQ4/sTSF5AFEZ3j9ZnVOVYLvTk4jHZDO8thHcyCYDnrMWTeggapBVw2km2y2/0VS6rSc
JNyCINm2nc0rP0Bm0l2t8A9ZkniX/N4e43Zku4q6pIU9JZ7cvvthaXcQ58IlZx8y7arKTWDsAhuv
wHyM3XXewk0DD7n2QQaWakpTwW6gi/1u9IBcIplNcOe9sJLs3LNslfHY5zEu2Vxztcl46lbl/vIM
cwf8aoK9AQh0cOpchQlTX4HZ+JyYVmjX3xZJCC7gDoYglDFwqQEBzOyhGF0DQz3RwfjrL9oXO9f3
kUc5CDrIiJTlh8IVvbh4/gLBE5Vn1AE7ZgFNam0X1mYjSOnUH1rxFClXif5wef5EJpg3HVRt5EqF
Oh0A4f2negmKRvlgiuS+eMfvdRzvYEsoVaERNu1wPykkrNrbUfoxgQxty7cAtLHu1NTHy6Mi3HOn
41kDrLaGqJ25EZVqtGuyYliAaQf0wZhUjlmAPVFCK3rsoz3qS5w7CnqbS6A/KaFqtuFmAcf7Y/oR
MHiQgEAcBu/42OuEzeq8FJi2+zi603bHQo2MaRgmfJx8AoMf2D6pOjQq4756FnLvcM/HzhZd/52t
QlOTEdJelE5Bdqm1ovGKb9Mhd5Mn3f+NPhhQ0PtxeQFe6KLfHf2dXfpdO7tWtnUrSH9wB3lKIPXg
YQcj8hKunY8mkQMSRBBXukqQpglEkZdoxMyT1uiHdtEIDs0Cuii5aryh7tytiH2zF5YTuD4B0TUy
0bZFQEX+dpRDUU8ZhgnqsTELc20Nqzr12k3zzai/VqM+HLX8YIFkxikNCE3UEXE1XIsrKc+dMXbO
5Unnf41lI0OEEMNiW85JPqSxOtJNX051qMab7WmrmT5etsItPWvQpzY0Fdk+yBe8HbSUtPJQ6XjK
kFXL3VFaUn+stSf0VaNhKyM/LS3z5XxC298YPSPtmHvlWNJLT/Si5cXYCKIosxyBpgEbTrW0DmHM
4H+2USNWvxrSjdZuV6SbTlMVe5dHLbJF5363n2ey1QNSKHg9J9t1NnQ/IT/+MKqGP6dV5IxZIrDH
c5n7sTHn1izzbLIa2EvVU1FpvlXUTlx8q5bNIenqKF0ZXB4g7yLYG2QObG9IJsIkGIwKcHjX8vKp
btTAzEHifdkQlw4MLlkmKOGgn/KFRn03laO6TOtcWnhJXBkfkrv00N2WX4y75iDfSh/0U7XB7Uqe
fdDvRPSsL/p7rFfam2Z8QwbGdDUhJvWGa/WTVhzir8ZpDLOVeL+Fk9C3mnRoZo+P9VE65Qlks/9M
z4g/36+zwJyi1Z6WQe7wKVp6tCFECQiTt4m4Sbm7CLJuBoROQBf2jk0LMs80MzB7yYYHMRBEpg+q
4tqv0gy0Il151aVZ5qat3oeXF5k7up1hpqwUT302pzMMG1pzUizrSd7ac5R3X//GDCq5tAUGYSYz
ibUOhdIeRL9emqIVVxmB3h1P5tYJwgmuy9OVVztMlBTZWZMN1NNQOJ0WB3LvFIHl0TqnvJ0pMeDl
cXG9DUE7LqG0Nu8o6+pyJmpGX3AbMVxL+rlt9rGaU6chn4le/0Vvpb4zxhyKYk2LOKtgLAaqQu1W
ZwOp8BptbhM9Z0osOv7crbEzx6wZXkOltS4wl1xtwXyjOAk45aUnw0FBAd1LEQTjRQ243NKJgQwY
FSPVkIRjYvee5BVQ0Au2I9F+2HISQDTbLYep8mwZmjBzXDfuuknP1biBnQOqcJGuoLxShYupewZY
SSCNfh6N8c5czI+Xl5o3Heh5w5NCRpYOt9jbi0Uy8iFGo/vqKea0hVEK+Hlp1FrQxprAw3N3MVwu
Ur/IA9m4vt+aMotokyA4sb3UryhkUa1B2Tt66LUOZ8XNP10eGbe5e2+PCcJnW1Orzc6Q6fRHHyo0
y3E7G8et9iG45YBv5UBMX8R8x5vOvU3mnq7VIbbAArF5WnMT2xZovBD4L5Mg0uKmOWwVygvAC0PA
mM2rlsasbRn6Yry8UCB7MYxdYKeG7KwmdG6KxAJ+ZyWTS+IKL+6tnyvHahRwTzZRA9SAGTenuvwr
JmpEf69fxdzhaz/GTbJiL+GJCg2r1K82D61kdI3Ho3ywyFF4sng3zN4k4zziGEer7sbV2wo3w4FW
/dbNbsvH6UDpU6Xr+Vjfdo81GqFEprkrTWzsY6rmiGDi7W6ueqPPptVGtbcfCvAKTABqgajZLFVB
KCYwxD78Syy23NNZlZDUDWL1o7FUYzAWHwTHhZ50NjixDdRnVE2GoKDBDGhD3ixdIACGZ2F6aG4j
tCBCmcUvPggLmrzrZWeJpby1t7WXt2yijmDCi3hS8RKef9rQMTjZ/gLKGRNdc0F0vx5Ei0aP34Ux
mkxcILUllISjcfNGQz6qifVR3VJBTMA/m6/zyNbJc7suulnHPNI+d6pkB3lz6KZEgRxUGJnliIF1
dGkuDYvxdAVK9iWo/zcvjaJ7W92elq3+3KbRTdQRNx+loJu328EUVSv5Q0UNFWqp0GaHKhVzBiZj
TMe53fDKzm+GY+FFXgaZeIqlHb6Ih8m/QXb2GAejEKmXu7im9rorKkWxHMj9C64tqH6KmqG4545m
DcGopkO3kbkZUe6J59bGdTUs1tWwztAjludv2ZaLKMq5yQp7Z4nZlZMhR3mxlHRYY+HkwIOfmmBQ
wWj/fXGzPlDc/keH8hyUPgRnnm6MdxtnZ5m5ki1dMsbehOXfHls5ID1/GFGqQsbgtnDTb5ftcQ/+
zhyzT43W7pWamqvy0l37H32jemDxciJyBBGuf9mYaP2Yq1jtKug7zHT9+u24rqDy1CQEXiIQLd1z
l6aQOQNyvyydNWFMUJN2ki4/Nqvp2mBCmbNMFEGJhsTsf6uSkO6h8yefijuoiJ4yb/qm+/EDcWUn
v43uafPo5VnkFt5s9FUh5WzYqBwxa9bWkL5SGtzksXLdrWXYpHYgT6k/JShxLvlpnc8ghDnIiR0U
ki0aMd2A72f31TqziCUeIEsK8QM4U/UEbCmIINJrSvMmX4llA7lx+n6szFqSqKqGdII1qNzVTvm7
G0VCdtTqDtU3NMUDTp85KfKYvsjbCG0za1vYJYRhM9g2cP/dVg920LvbJ/NeubGv1ee4cSg5AnR3
hM15XAb6/aiZGEoflRE4NljWwuFYoZ8LUGkkpZfPmSe5UdBfZYcm3My7uA+XL0Pu5eofaJbztzak
sSFNi/4Uk1noLNFHtYk6fMSIlOl62oqrovqrephtvVphFljeIvCzGrDSeT0a50DvfaTJdwNoz8T/
Kwzt3hqzpDhMVZl2uK7k0xBEoeH21+gVBqaVFI6GjjFRmyU3DNiNjlnIEVpxBrQ4N28tc8e0vxIZ
AEV0Tw2pn5itU5urY87CbjHuytmU6UdFMhbscG+DAFNNrbnNMEpI9D6Bi+Yh9UsI50K67Gp6+l3D
EIVxdOLeeYWdSWYZrRYpo5rGAa3kxz2YmSsozuuVL4P5+rL7ox9/yRKzhNkyTh165+H9hu8FuLXT
6ddlA3z/iuw9FYZGZY8Nu2erI+q2IXbTwvgAzSbP8l7ol7//wYbkjMaWDWLowK0j0LeYeUuUoVPj
Bs/G4mqUj8tVfjKO9RVBwBGgfElA9CjuYRfZZGawIg2ZBx2vcFJBUkZvvTgTIZd4vvPNuJiNv4JH
ru6jCc/hDlzzS3SzRaoMPub1Jh7KUy8PmVNtpbs09j3Jy/Mk5edmJb6mdGFO8qcO6s8O2rf9VGkF
yS1eEuLNpzHppipZ2rHSUhrbyW5dhw00vykRVtEHVOG7+NB/E50OoU3mJaeWm4WaJ6ZcDosj2kbR
6pV9zB9pk7Dib8g7Cy8vzttxP0qWFw4NlmjxTjBKrY7iMJO69qCOW3W3mFZ1B93h7LEpGvusFb10
XpKxqFxjs2xBOxYPovrmK5g4OmnWwjBHfIXUKKnTbUnh1HHkR9FyE5El0KY66CT1brRTdAQYIm48
3mvojXkmmMbbsiyylk5CaEA2/SS78UE5pKH2cfRS0J8JaWk5nhcGkUvTDXS82ywIc5skabC0ePO2
fArg+R3dvqslM7zsoTjO9o0VZjcNWoSIvkAACPfhNsaPWQLn54JGyunhfzLEdsmknbWVeoX564uD
NhehtT0PQGhEjWCfcD0S5FEgem5Z+Mk87IwlstEVjOPRKPEApGGPHj2t1wU5dP4pRMsNYhna3cwS
+CjmaK7Gpq+INcAgeieDDda3vMW1nOZ+/Zj54mPIWykFnh0gZgswY5lxtdCQXadEb1cPQHDoI4xx
5asVMTxVX8Hyp2SL4HLk7nhorykAtKHTwWZ5C1cLkIRMqlcEOLZjAKW9oTV+BUAJLSNoSml+2pJg
M/JSABCJfjXJjNGI2slGIwx8J/yp5OARlPvFGGhI3xN/PazD3eVNybufYRCNs6iGQHqbLRc2U2+t
+QqDawMunSZIAv3GUKBBS4kTRTcZb2vujTEXGcCOgxV3MKajIlCVEAqKHMF4OC+qN+NhLqQ+sqIu
XwaapDXAT3roQ8nfbppf4LZs7sXEy/+xYK/zx7gPWSs7zYSUN4TlrLC/oTmiyZlOINL98HdEfvvR
sUmbxUqXJoVqsacrEKCneCdyKK/B4Fm4yQ1kU30x9yO9VZgQ8Y1J5tYpIcqeyHRHzsthtD5vpuUb
BcStb8fEcNAdBhL5z/Pcnq1B1OLM3y0m6qvQiQE0gP5+V8m2knLI13VbPdt61EGVN2TCYjnvilGQ
2vvHBBsxykmc1TZWj6ZqlStQy3kjhc0hxI+PUphX6FkSRROiYTFH3IxnUwZN8OpZxses+27FnwVH
gFM0wIq9Doo5ZejwhCZfBQNSAul3zZchaI7mJMPVz3VYfZp0iIIRd77dckCoRaMTzShz/mSrs1fF
xKKVaOb72BdS5ecAb39W21kUCNJxvNuZ2BroxzEptSwzztna1nqUcdRxBkGboCymtyET7GQ6ut8I
VOK9pIOskGB2uefBIrZimZCj0DTGqhXnyjRYKUoyQxs1jjRoxUM126anIXvlKV0s+Z3UVG6ZSo0v
pWXxuEZkdHpjBX5K8C3cG3H3LcxkZxp0SY0WZ1MLactkFgznn/30QQELtIcVCOZDvbp5/ixqAuMB
m+gE0JIvtCff4S3KclnLwsB4KR8Map0KWC6j40QJA9XQcOCfQNul3V8eLvfg0D5fqmqpKTZzWPsk
TdXSBsBzGRNPU9FyJ2pspM763Y7aWWCP5tQbizHAgkyTcSCBIVAQEzNxiAbCbKFYBvQ+UhXM3FI/
l/p8NkxbFLuIbDBbgwxTVpZRTt+MLzcFWiq8skaur3DaCb2YwFcL5e25Z383fcxdmDeIwRpQDXhJ
Oj1Wktr50Vhabj0BZPS/bAWV7cUDKbixLDpdKOvO1p8j9Ff/jQENSWHEm9jizK03KspqVzZOeR4Z
h9wsgno4XrbA32uvFtS3t5tuSxVuVVw9tSSFOvBYjtkmB7OZQPGXqechLr7UtZZAtrEfRJuDcPe5
STUZaM8GW9wd0xhpyhibA2x0oMWkariLWx8ptJf25IoSd9wEhmL/a4+t8WrKQJQ2KnByAyWYwNjq
GicaTydeA52DwTHDyl/jqz8oqfFGqlLCI9rmbQMt9HaW1Z6MNWmwUaZAWgMzaEPb305FiRoQQTvM
+knkGnkueW+QOQPQ9UY7sAbPuJC6cMxhvamK+HOpkp9FK26U4F1GO2ssoUHWxnpkxBgejV/Wr+Rg
HenrZH4YQhGVD/fBt7fFHIkG7Lvj1oBGJPpihcNdf4O0K9AWo2eWHtRF/wASzvMne4vMESlXQ5rM
isby5fqkZuQYbyWQZaYlOIoiO3QT7QLNKVfbUqaHXZ+f+5RmVc5tImo55d6Z+9FQj72zkmkLGOpt
eP3ZtaD3WzvghLZXG1TG9QvVbqroL9B68ECKzrtgU7Jo0a4sLLJlL9tk9tsb4hnxkUC4xTe8AU12
DR5jsWvWf1D34PWEQhjs3wP4UhzejToZU2sz2gSuBoCAW3N0Zi2IrtMbNKhGHyz9XBy7o+bTUkx6
VY6tg/JzU/pmdlh8qvIiOp78pdZ0ooFzBw6JuXpL/O+atHjEN2N9tS5FiqqecSB6M4SX3Tv9Q2wo
oUId4B9DjOPJJGUcbUVaPKvOzafWAGAITRNfzVaRjlpL4lMrabJgH4tsMr6ns4pIL1QkSAZ18Lsa
cqtW0rptIz2kVasEa5z4lwdJB3FhkGyqaURna5frFR6/ZX+dQ7VdQ09Yhnh0sRAEStWNkcifL5vk
JmV2E8v2uKxVZWbZSB/cX5Cv+Aw1gtwd0FuTvLj0KUxOhQjfxt80aPFFd59lyCozr2upAWhQ0cST
FT/XY3XsB/Mum+x7wdB4MRta3v6xw/YTZ0smLVWG1735Ed7ct8+z5hTfFhetqZ2zXOde9rMVEOpx
k8pg3QAcEFVosIyyY7OXqYsI3ms5pRdZ7Cj1zKEooPZOjs04QVGi66IDODbvyYhsgy3iEeOO+V/7
4Ol86xXtArpSZY0xR1KX30pWBTbLTSoFG5Wb5gLnA4VMKgpa+JjjOEX20ik53sRTMBzrUw1YEgmT
AzQmhdEOnbF3hwKYFbSV6pCoZikI9KzurLLEIbDm4rqNU3REbdtpW8ybppedUSMeMZVvdb6JCKr4
NzSwkMTCADW8jN/Opanm9lhV8LU0eWgGqJIWRhhB6EGzUQIrA/DXS3UgDAzoNfxuwDRKptJgoI1m
llCBhu9KKMeffNJ+UXUJpXKiz4ZXd176uYndWAS757qdnUEmEjFjHFKlgkEjNoE+s+bpZICdK/E1
MqPRWe5U4oEvRwqyJh0EB4a7X3e2mZik3/Q6r5INvKvraF5FbV75Uj13Ais8FAekzQFKBJT5Bd35
dinzTO/KaMVSbt9/95oO57J1mtvNkXwdgCCsJ2hCj0bkph9FKRxewxZQTjK4FGQFmSSd2UcpMaUV
VPaUIGU4pv6G5pvuSl9/0eB5DWRILR4t5FMTPxs90QXN9+8749QZ7wKGsapbVUcU/YIt7B5Q20NC
dXAIyH/+jA6GGxztDDKPfm1CjcmmMlPZcTjqg+KNKgC+B9qqCXg3wG0a6rqaOw4V7KPIIDo/3NvF
QuZdgZgPJp3ZzVWugTo4wlKn/epIUu0Az+2QSdRUzR/mqxl24xabXqwl5nVIAMrMwxbcznF+To3b
y7fYS1mOdQcgeQEDJN5cyNIw8zkucTtGCk5npespiIsA/Z6NUb7RQIx5Go3C8NZBeZDR7++CKzI9
zZOOxoO1zg9D232Vonm4mVv1Md/i+2wDfICstXGDS0J15wbNEFHZ5J4uZbLTjobm6pWphNYYPSFp
hHzmlhlujb4/1xik1rGV9Hu6SslRy4mCwKT9OWRa6Sd9jY9YVPmUNIrqZPmoHHSIqZ0uzwTPVYAS
BsgIcKxAW4OZcbsvyqbbsLHiHEMtfuaxqGOOt3UICDDQ+AF4pGkxl3draK2lrTO8hIaOxvzOMnNH
NkXcFO+toC2OaJB8tIFseMfGHG+SNVWLrXmZEX/E0pSOpEQAySWgaOq09a7G7nVUSJaAGST/sc22
q2bFAtSeZLp1Yw3oPcjASz32j5fnV33/uAcGCtlf9OVQjiWW0jUdi8ieTQ28jzUcEcoR0mp7uT76
eiX70VA7ywCRszp7mDWQ3Zaf7Lx2LIC0MvDxLND/iTRIWCVBX+iOYYOKX+vcebqaoh85EeXj3u+F
t5/KPDHjranMhH7qaLb+sIzuqn+9PBucVVIBY9eBc9EhJM82MppTpOmR1U1emSbdXdxmxjFLbNvP
46UVvCffuxLljSnmfkCGH9QWZTt5M9rMUTp/zLPKT8YmSEFk+jejouleTQVtL4uGlUs0XSp5g+IM
gCAAwzrT9qVYBW81zuKAcY0QULsA8IBa09srpwOqKY46jEeSM2dOr/6PtO9aklsHlvwiRtCbV7p2
4/3ohSHpaEjQe/f1m5hz94iNwTZ0tc8TMdUgCoVCVVYm3hiCL8bdnI0FJsZH3dK264plNKXplv3k
zWXmxpKIFupr6omNwWmglsAL9Xm3bu5Oq5EHaSWY1UgPRgjaIUDVk/3fzM+dm2H231riNFFwQ/mY
TcHcd+VjJtzN81dHepE00auIvzm/10Q/7WZNck3sDDrE8OtcC6W5c+1C/1+zVZ2vh7mxyq5aJEuZ
Rl+2+sHVLAyJNXp+NxjA9TT9e9GSILLn2r3s2tyFUc10B9MFCN5MSOhLuVOkRobV4lgmABjUIpF5
kQVmn1B4gC7PsI6+1kv36zQdtUTZ//8tgtmdyVxjKSZYBFHBN4qn8dyWPy6b4J4dzMNjBhU8vgpb
ijejyYlmHd5WY/p0NhMXl89RqT8uW/laO4EPbKwwl/WSdwk0m+EDVl/Zt2Zd2RMKNgu5SmJ5caN+
RsKRrrloLpyTa5/bZbwg12KMqyWwq+6o9lZ96+TX8xK58TO5MkD4aIf5/RiDqd0Tcelzo7gONDIe
xAgVJrN1BkpRipP0o99BZ/yU5G11GHSnKlyMYy2HkiTZy+VPzKmAYq14E8uODEAN0KDnRznRO3Ot
MRdK8eehXPqkcDXocOtuprr2W3KKczCL5jvAGQWGaXg9T0nPDTMHPKpqc0ijDpvroLrb/XDWN1Bo
eNPyFHc5KEiQJdi7gpzaVLRk6jZfLeMpjnsZs7EqY5l0hRWvBNvbBVOgoUObje9UV032QRNnHgsR
Bxan0EGX+tsg9fNNuKzsksiVRE9L/FAM1rGV95X2ajboQMcP1XSjZxhGkyaXwpoEX5l7+2xMMzWW
fkrKqksRqes32XPeiiKYQyMcWrAs2/jyUO6O3Knz+481mB7/QHKde4RNRQcjsUYnFplwZ0dpEhsp
YhGa3hQcQwHwbebF942PvT5MV3rloi+NBlctWjr911+2eWOa8ex8KLJx1hFpaeUlf9dCylI/o8q/
k/3yCCDV3f+e5R/7vLHIOBY6IaPd5croZwVxq2IPKqpoakQHh0afr+uC9hCm31DbMZmoGCurg8cp
vEl5HAIwOwNq2+87KM0C9ocOvxBsL7LHREOiVySrOtgD0h3MWYf0LfepWISZhdKuPor7AZxyA/2O
v1fIOM28Fk25JjNyWcubw3if5CDfcwIb5frdGiyUFlxYX+E6KsVmAseoy1+Yfu0FtNVSVCF/mqGZ
l86TdpPopfLaxUq+V1qiBEND3nBz/6hJHXkSyJ9OiSIPgWWlT2u1oPRSxUs4d3N1bYIFaB/XjX64
fJp5ty5YaECqiV0Huxjj0WqaycM4JKNvEiTdQHfm7U9j0AUO9rWShyLTxgrrxXGnaVVFUO3Ofxkp
Bp80CKar33PQ4y6Qk5hEcHWef6HpTUnGNBQnWKG5Pk0rGxc80pUX483CKU1uyz20KzyocTzVO+GI
DPcrAleJ2VGQEuLuO4/GxgR5PVnDy8J6bF7koPOy+/RW8upgIGDAMsPCJ7eGANKp8u4cc2OU2brU
NMxmpEZBDvUWPS+g09Z8/X4KQMjlJ2F5AgnFmGL0afXUcHxAXmN6wrk67pfe/AhmZ4tUr53exJXb
Ax6se7lP7u3Jtf3Op3ovKCYITxUvBkN3AvMf4KCwHbbTiFd8PClmiVfcqXgBexCAn5nkVmlAO+Kq
L++VNBiFqQXfKsoiIEIDaTg7GtB2U2LNFT72GGqhEWHGO/uFVWrAQcdef53r7nJS3i+fTW7QMrXf
RpnnpKNE61RRo+mhPigYFE79+URF9pJ99CpGUfAu9q055haQrTwBIRVer6qJGZf40QHl16jfqlbk
6mruyu2PDkqcl9fI/a46ik2yZjkIQEwyYYOe2MgtLFHOd6MzuYUkgndzzyZw64qpgR0EfNTnZxOl
RwJ1PXho3aSBVi4Giq5VMEHvUxDk+IZQv1A1zJgqLI41XvIM/Fo5loJcqImre1XNg9FKBD0D7hcz
Ffx/lULy2cH8ocyHpstT3Crqj3FKXSNy/Mt7wve7jQnmelbXMnUKA+EaBQwIPSTeujcP/8J35JPY
74T26JI3yWwMfKeRpFgSpfLrvAnQ4wmduxlxq98NileAdSkQrJEbPTdrZKKnmhUmHguwSaGNNHAV
z/Gu85sDlCNCEYkL92RtjDE+WJfTTPIextL0IS2uHapm3l8bECIxlg7CZq9lkgkWyPNG6PNg5NkC
S7rBugmp5TlZ6gGk4XM3uqgPyN4oj7UHOcHuLxwfgRi1YygbmahKnm8fuATUVtJajEpqkV/qI0SI
KycOli47/MWmbSx9aUFKWTfFMyzRZxbdtGyAXk7nUx01dD2FvI+8DA6seAYQdCjwOxrjJJqN0Xs5
1wfoc0/grOqJ74RlSLLPZHUJV4zaucOjGbnyXqRHLDLNuMw01XmiVRqWGt30leQhga3cxnlesqeq
BtfI5S/LCyoOcAE0A0TKxNZfB4w25uYI6i9iG98czK24AOUL+iS8JBBkRZBWwpQXyFgZN5kbxWlI
aQx+pMMhnZ9aKoWybfqKBMaqZW91gg4VN6xsDLL1XqcFo/dIDf5LC5H6hZf+oHTbZgiGAY+8Xv6G
HPgjFgZ4BUj2ZQx/s335dDIrdTZhj6L00LB25ytlT6W5qRypCXp6oFYCqD2JTgX9cOzrDfVsiASg
c6OBWvf8/NXdqkuYYBoxoqWEWRUo/eMMguQd0AjeELmqS9XkU2/xtOzUN0CLd4Kd5XgPykuABCDO
gEWeRVslUjc0zbwOvpkYR5A6Je5spPeXv67IBpMoZKUxj7TwDcHs9Kksi6e1/YtMAZks+BSh0Iar
lcWo1GsylejFYxlld6waKJA2nZ1CY73fX14LZ5oIjPYqGv5UtoMqspzv2FJKRqPG9HCjQkbLRRqA
c0hfqTpJ8UOcvVIPYDzkzB69DDcXbKFkhmrY6uDnBwxzwmK1m0Fku7wRCcQzC4bAsrCPj9EgHnXj
3ENoUtEyIDDQ8A7GtL5oaq9F2Lexq6a7aiqMKymd5au0aEVjZxyQ06dQgEXZ9XEPsRkYxjGaOW2l
AWD49lFZ55CoeIw5RdCX5b1CqgN4fH+ManRVmp2I/obDP6Hg5AMHBCUFMO2wAyOrPEA/oMI3th77
Lig+FAiKFkdgL++q1O/e46v+U2mWsnKOD3joH/WHy17FEeE8/wXMESHmKJkkxy+gykpl51uVm5Vo
lLrNt+6heqCSo9a1HGZ3SezGsR8PLoJBCBix7lnfxVwgvBO7/SBMvEeyYMqLhZ+T5jHmUwFuawrB
tcXz640JVtHILlJ1LcDWS2UVk6YGjS5GodabaVl3l78tz4u3hpgD2yWZnA4lDqwxNfpDhinU4zIv
kPrEFxd0qQSfje12G4O2TvqANRm1scu68caUq8fLq+GbsMBtjNkevC+ZC4MoZaGtGr2JC7zwxt5V
UWu6bIKTvuA0/DZB/76JOHZkSStlQ/Gd7BvYC0PVGHdr+zqO8904WMFlY/zd+W2McXy5tB1MrJtI
QOtROZhAwfqGDmR3bcyF4LLlfjo8vtCnQjdPtpkecrG2pAciDB6nXg81BKtBkXR5MdzLAQ2w/0ww
vmZopTrnHVZDycYxRu6ur5TavDogr34VllNUztWwtUb/vtmoVNLmeV6xoC7oXupw3q+7GWXfFPIu
khAzyWtbaFtrzMuS9oUgNE+tSTZ6yYV5XAo1dvFA39dZ/YzAVC83ilE+2dP8LS5UEdc4J1U6s0+3
d7NaDJQvq93g21KaEu2U7aYw2avC5J1vBk8vkIjTsMGEvjYepj418W5QtVOtfDjp01Le1WoCSN3i
IoGD2LmwBkndgr3jMab/f22y2a6EJxgQirBJCfuGG+1EdjlSigVPIxGxLt9FgT1VTIByQOjLHDjS
mETC8+TfAgF9sqd+dk2VAysUOkWyMnyn0SDZZ5umLiOTON+0xZCkemojag0V3X0HSEXgeG2OwirY
T/9CWADXKNJo8LKjJoWE8NycJs2T5KgwRxkkp+vI/yldJ+COmvaiPgjXTTaWmLMnTbUxyrGExwK8
sdv1KFFTvKfoKcl7CJ2tiDl1CSVdH22sqIfAkwMIGYY48fUwloLHQXErPueihTHHrFutvMjIZmHa
DuRUYvk7rs8bhkP7rhaazYxnRPFQRUu5jiAcTFyocfty298S5FuKobkKlifphYsJTHdJMAypk7fL
oZp772zMM/doWnRNNgL657fgea6SznXGbzrY/C9b4fu/Dall6CNYuOWY7RvRvy8cFV+znUsvxnW9
VPExhiJAXbxNxvigWeM1oOejbaTusmSi+4j7kTfmmc0sTJVSjcB8ekAVWPPjI0EJ2vqg70phZOEZ
Q6sIY7+A4oG+lblf1axfnCwZUK1NG9MFFsh1yEOfXs2g0O6tB/CguGhYuZizATNvKSKJ4X5qDH9g
UkIDrwreZudnfzRmC3N9aC5kRha2KLPEzZ2cNt5Q7MdS8S3r0UmUuyy6H+3GF2wz/Y5sAAefFUg6
wJ+l62xxS+/6ooGsHA1zylsauWTf7GwMW8N8+13GCy32dQGHDC9LgyCOZYO4S1MBijtf7hBJa1co
9uDPVp1fkWSME2+x2inzxq7oPafvc3cooeZ1ean0emBWCpJuCntXDVh3mAibdNpULVaM4XUND1JH
BuPPfV/NbjSgRoMTay6iNifn255ZZPZV6ftJ7ajFQjMPmLSHCsQk2L9PgBK7KlWFHqWKlBrABOZS
zLMMgPa0Q1ZtqpjhURf9DvRcyZ1Wrub1YiXTcxPNBQb1wSRyWzvVfIyjtTU8ZTSHvZQDPCLZVv48
pprsqqlcgF/ESIrRa6sx35O1ja9jMFcawFaQFW1r0PPu9NyWd+lggDE6zlegMTRlVQGHzvOdJRcF
gHty59nOWh0zx6r+0fICMVGJlOkao2PVa5yVP/s6H98XM8VAnrRks+SuUYd/DyYy6QD6luUGvdTq
plvBX5SYlGTI1BBr9DXOD2NstuSo4OFP3GbuIsWV1WjAbTIa5UM/Wt3//mVE9d4QGnA4QcXCuI1p
JZmmL3bvJ5hTCvPeGdxZSivBmeDcXboFLihMM2IPvwxNm0lU9eDx733D/KfNH+rxRdbva+dXrgVS
+TNWRMN1vMLB1iB77mWSN3kzwaC+y+/IjRWWj+UhagBTWIJhFwFHBBHZNdD31g6SAv0fCFtz7jEd
GSfQ/DJKl19aZNlgd6M9D6AjlqJ7EBaCZ73roSY+q+Hlg8+DcmNgCdxABkRrHWB4zgOOJNmRVOUj
msV428QmKlHmbike45OyN+mMauNFjtt+b93lEeWS3K2JBzXiP5g55qWwZ7+ESdGnKlWKdsIvyVHa
1zGkTgKaf5lheRQzJoissYWKAsVi1YFgFdglZa99Aifqqd8D9xdEr3+AkOLt5+Yrs1BK6F6sdR7B
Gm3KAwe2K+6LHbSDQnppU/LVSvwk4Fzc2+/Jli3aGSMXivr5PfM7xaVXF0XWdLdiLkbeLX1mi0mI
1rlsCqWHrfTQgqs+jI+9Gx/I0/pNXMUSGqNXy+bJqBG7nkpwweB4Sj/pAxlDSjvraJ/+YIBbtHH0
7xtbKF4qplzCVheAQOGf9hYSg8i14n/K3E32tHSo3mhPl8+k0DeZJCCajEnq28+dyx7oSUhvMyhl
6+EI8nPhM5XuDXtL2jSuQgRVh34GUxgaLbU2cP/TCNAS8BapXumveIhbHnnq/vmD/RMZZEKOZUia
Ch0danD6WCvIR3Ze/gjG3FvFWwpo2YoGvfhBDmMMNuiKKEETs8TYJupaOSa1iKT5XQnp6L/zUJ6c
oD8G1r3yUKCWk99Pr2agHue7pndFSTvXkTY/gVm0ZEHAQo8tXGIp0gh7cJP+wSwE9zHfCF4lYH0F
Tx87Fq72nWNFFYxU9hgqDSD72rMyCNyTk6LqoOOlQ3M6JpMMJk6PvVEhz0eKail9cYUetLmb+5Fc
16PU+k2x1j40T2fRm4d+H9ZL6ZMZs5kYzQQF1PlBhH5ErubpMPhS6QIP42Uv6V0dNh7Qng89bifU
x6RrPYQCXyga1abx5JJp5jiaSMotvYBp4OUQRys5nJFIe39x6LcLZHy0aPQ+ySk8oAuq75QaRruh
2kFakAeSELNFf/KXJVEVZyBZFdz8TPadjOmqFGY/+K1z0JL3HlBDM4U2uS9YFO+oA36AITxkb7QZ
eb5rVZKRGbxd9OCBwRkg1vlkFOAN+Fecx5hc43DZIm+vtgaZY1bHQ+lkptz7Ta6ipPlNaZvdZQuc
YW+FDnr9tybG/yGHU1DMFjB+j4Yb7dAsxJwhvRVcWm2bK+RGQh4RwbLYR/hk2nM2SbBJryGIXYY6
pGfQFvWXMHIL34x8+6HWRbvHyyAwW06HkYHvAwr5fPc0Db16vYfVlTxD5Acxk3hG9qiG8R+Ac3lL
tFAshd4hYB2QFj83BlJDO0XtDV2WvPbk8b03hHV8XgzZRC72K2LMF0TBtNYNCVVvjUyQJZ9MHQzS
pHG72nwudMx427nXLG9R274n8dtY236FapWzSvu2xusmvcqnJBEEN7q089MIMAuqSIAoGBh5Y1Vd
V8ce7dRajE3VUQnUvRBh9XU/z+3QLdgkM2ubF6ALmAxAJulsO1jr6oBgJgKCgLep0Hu+Xkbn1piI
Had1r2aLCm6dl/hGAU6HMoLmrRtfdwDA0upj+ksW9R85Hedzq4zPyollqN260m+ZPWj7cT+E1tE8
/cEL4mtso5Zw01LBUOuLJHhRxI1s9p3hzz8XDyI1YQLCB9DKXZlhGji+aGqIw0xwbo/5nnMymqPm
oEdPyQFyP30sgq6j7Lg7gqYJuSve12vZlV/LZ1GKyN1JByQTkOOBaI3JPPNrksajBMlM35THo10v
+yI3ntpeE0VW7hcF2y/AOnjro7R67p+q7UjWWMGOet995Hd60Oxon20YvAYqwn9DmYkvurHHXBZO
ETXA18JeAlXQ6oEAJqPPAuQ779tRCBCqh7IJ2kpm1xa0drs6zkwfoN0HkFpi7t98rItxL7iVeGd7
a4fx+2WZ7VwrnX9jyHT9ObsBBYoEKo6JYJ9ES2K2KbabFYUn28Bo0eQV6mkyoXUxCsD0X68D9HKh
/ICMHV1xPEvOfSEakrqVWmKibKdpLsh53kazexF8NJ7DbY0wKyniRU+sNEahA20YxVdcWgQYXZ3e
5OF0MgRr4sV5GzJoNvojQDR9wtU28berktRKdd34j+VywnCNmOXy8/+w98nWDuPXE6kSCMXDThc0
35ePyUM1knz2BB0g31SIgz/p4XArHrDhesZmgcwdbutRh4qxiZBvLqFet0dF+zmJxFbozl9YHVud
U4ZsnstFw6mVqgHyNZOC8atYi8CiVprRblXVWcjbSB3hq00DOkV4eYB8lTrSZucMZ0jbCEhC+mTF
CImHCTtcLCQNiiU0jv0u3w3Q4vai1TULV8TiyDUOwCsCIiaXoAt4blypsrQdQEDgxxM4YcwXUt7a
fYcqs4KZgB+XjwR3B9FiBThfoSKtzMNgrFGVjitQhTS546VtHvbLNw0Co5etcPqfKuWvB7U74MkO
irvnS0psK4kWtYUqMV47VHs2yBqXXGu7bvAoA3rxKHoYcIoqOHCA56M57qA/bjLJT1dZcTnFRPdl
DOQAC7qrnu1PiF/7IG7wcnz0zBgT9ZN2zO2liTR/gcG8+FXVe2t8nNTWu/whNU6YPDPE+AYGfaQF
lWHdbzuyU6ds8Uq9v69TI3Ftu5o9a+73zZC9Kp10FSXWtVbqiVcO5CfwRj/RKW090+rewRqzgjIz
uhqqZHWpxqCaRkezSnNvGXLbXSXk5HHVh3aJaXyzzVtPj/Pcm83pvZHlDy2pJ7c26sPYQAjGVRZM
vRqTVu8ur5a7WAqKVtEbszHZde41USwTEEvl+KKQd74DjlFVvXTU0iG8bIfrK4A2gDxGQZsVd/e5
Ifz0WdMHSfufci0JagLQMGVsRLQ2Penpsj3OoQNlz29zTHRZpWiwrNbU/DyVDjmA+vGk7hzAXi+b
4Z66rR36fTdRLNLT1lwyOAve4zgCWVA9QzRm3wZ0MgxofSGUiXcMtgaZYzDFWl6VIxYW214bXUct
dBWoMLJ5hwJY23jS4km1h6+Kqo3IOM9ZwP0D3KeCWQuogZ8vNpvz1UlA2eaP5VvVKq5uiYQAud9z
G1KY9AHKyprWDzjhNH0AwZN2RRHtje/c6wS8PODpEi2KU/s+j2LM1S45iTMpPUzSdk13U95i1g5y
qqpvvgpBKrzdQ08IQt0YsqNFxfMv2CClVKvYQYHjqsld6VAFGLa7mnbJo+2vhtt+QDnOX06iNfI2
bmuW8dIl1UZznrBxnQxpzPk9LmVB1ORcqIqFQU0UvYEsAEzlfGGF6kB8pil1v6iTXRJfl+vq0Ubq
0ikuiWpBNKH/jckdzqwxSVEem3NugjvFL6UWfEcW8oYRihHg59fn8Vj3OqQHS8m/fNZ5IWWzxM9n
8uaogxyMEqFiiWlTY2Rwp9SgfkYj/7IVDokG3PH3l2QbwM5gyc2UwQzNi+j4D9DVtasO+9RynecV
VM9FOOx756GyRKZFK2Ri9CDXA8ZxYNq4zYiHznN76MC5WENqVAeSCo1L5TvImAUVdsFmslFlUBdA
JC1s5liOXpP+IjMa/yDASqA5MBmHshHNuXJPA0oMho5rT4HI2rmvkkGrdElFbQ+3uFuXH2YqGsrh
f8jfFpjz1hEFcwAyLKw//93DYv7Urp/C8aV+qMHbEAWibIy/KjqDjbYTFsacwLjPckkz6aow06gN
hVuKENW8cgkej5ijx7A/zTCZZcVd1yBDhn9QZojupn9cflWe/Y6s9mMF5CJoMXC0POAFGz2IUIQc
vhUci41t5t6L0NlPs7rSfbIE8ffmZQm6m/oRzomZnzcgeMCH0d2JH37cr7oxSwP65tBrk6Hmjgbn
lIpvlnVvFP979v/zdTEXXgusTe00WFdd4QJIwRVhJ8ISHjc6b1bB+MZUt6m+EBjp4tnVpVNtPbTW
6kZZ5zXasyCAcZ1/Y4wJziCXIibeyzSAGY5ruQatUqLm1FWAd9fuzZ8oF3IXaGNeHoQpqHKx148z
Fglx+gyxWZKvG4gQ2Ktx05rFbpGW+1QeBOPJ3GwWhcr/7DFrVKXSqPIYabN2W4KejJLCaN8o1IEC
2CqBNa4PUrZC1EYx8MO2ICcNApqNhNtbU27W4btTfhfsGA14X65TjBNBoM7A/c0yO1hmAqId0Kr7
DQZ69KDb0VLX7EkoLIPE6G9YheHzG3vMWS4auUInFAuq08KbnMRvK+Iq7bdqvjbGkw5aLL3cC9ZI
MZWX1sgc5LizLKKWCfVKQIQPZTjutd10JY4YnGbW+eqYEz2m2RKT2dJ8aW/v1MAiLnkoMYwG5he3
VY+qX+96IZ6bXs2XlseccB2UN7JdYgtp3jw/Ub2XNjDfqLQb8TVB0e1z2PmSNcb9y2omlTF/pswY
0b/DKMqauHn4PzSzp/n7vHpUfkPym9MgHufgZtG//YdtOlXmXMyZhLckpYyQA+2kQYC5e4Z8I97J
wJCkQQq5K1fIA8I9iL8fy2zVqFL6WIYEuw5NGBfZkQnp9zjQD2jApLnr3NOJW+sw3Qs8V2SV8Sdo
psh5At528LzY99Gx21k3Dcq3i5tB5CQPJjS1UuNv0vnNShl3Go2+MLoa8a1XYnfJiac6SUCSyJtz
sLJGRJDP/z/OzH9lCJ1xqMxpkrTsscYcvMXaD1V3KQQJ48Qj5VNTQ7pMSxZY5V5UvxfJ4tV628ir
ooRRZ04xpA1xseT7UreirJqWUL4elv/WxoLG5Mmx5kWBmfJqvnJOqKmiYrx6yssfKPjxT8ZvW0xq
m0uxoQ3UV5xHs7+ibCrxN9sHvDbbVweILr+qkDcRa/lRd7i0ROrCmyxpKco86huYNdQXNdmX5XdM
MvuxhXtkBqe48Ejwo93vZTIXSEs6Y+4d2KO9e9R4wmxnPtGhd6BV9uhtCE6gyBz96pvlqRi57Z2U
ngZfx7hMFXu0h2bsNBDz/sHX5BdBNo7JnHhHjuXKlrE8CvHQAdpMQgKcADiBUVSKQ1UABhbaY057
P0m6RHTYW46fxEphBMKJ8ZgdaErv+LLIniCisXCnVSWQwqFJ9ehgtnDfHox9dABdbfEGgHZ1cI5r
54oha/yX9e/Pyl4bkZzHIEOB2eSAuacAPZvr7tl8xw8I9LDfJd+i2HWEuCDu16VTqBhbA5UhKvTn
3kPUSS1kgprPct/70W7YVZ550K5nb6Y4pMPf1Hq25pizWKWaVLQR7uZhIRjdbSFVY0iL4EjwdhCZ
tgJNMSBZoM9wvibdbPAaQw7nj4b6S1mgvyOtorSXF563Npg7IUq0tYkX3PLoKGuubTZX41L6GAD6
EBxvXvqLEUawhwIjA2pwZoOWdOghf4EaLq24jIcS/FMEUE0dx808AcwlyJ6469qYYzZoSvVqBn0E
gpddH602Dsq4cQ3t8fKquDu0scKESHBnLsWIcUlfk8ibqinXXREX3mUb3Ef59ssxgTEpE7TwNFr9
DldQhpmecooOxs0UyqHmgYz+Pt9Ve4FNXiK/tckER7kZMdZCkz/5aIW5X3ktZgaAaL8WHSTh6hgn
n8xB6Y0FzxSQC2DKNHeLBzoEGu+k6+5ncoNEHlDsv0ACgMqP6hfrFshsbcY7RqWpOkJg1LJ3SgRO
KOk9q18vf0N6ctjr2tYwoAB0MhhAWHCUVckaUVOcXmJor5Eude4YFdemFJ2cyQGZX4m52nm5jlLj
/bJhrutvDDOLI05M0qWEoknX9d2xznTMCkwxjpk+iTSrRKYY/zcUfcr0BGtss2aXmXetUQUWNK8v
L4gf3DcrYk5AnRl1o2nwRuMxvomO2THy1cMQym8rrs5pbwYCe7xkcrt1jPfrktWbNu1rGR0aI+lr
Q15KgipOioYQ+XBMdO8MI6wjwyulfy7b5kaUzVKZ41Bm42rFC56YSJofW8n53mTCbqRo15iYL6+Y
LI0nvJ3bel3dakqus7G6L7XG8qVqNd2orqDCE2XuMpk3g1MdVqO/t6zVL3vjps+s925Qnxo0B1w0
NgOkNCelM9E9tXQXaOMwSTXbT+v5J1pQFdAF7ftqZOCnXvqboRxu89l+IbOd+knfgNZ4yj5SKwGZ
WONClfd5sYubxVrv8or+slxxNcnEVR7rqbsWdgstkroKx0pH0TyxhXAJbtjb9N6YozOqctQutPdm
rW2QmInXydYdsJf+lCZBXFruLEMtZLDRACSHyxvP3RQQvqBxqwCjzlIGWYs+pFqOU9saV0qd+rI+
eYksC1IKbnUZmcR/Zqjrb7Js05IHyx67fzvE+kuLGs28193Bh8YrfcOUN3kQh7aXHypBPOS2ALem
6QNgY7pr2lzrRg2mSeyRqfa05r3s8E4jpkuab+1S+XJWuJYDJYJOE+Qf3HOFzAMjhLaNaWAmhKxT
0WZZh3WnrXM07G4PMwIT/DC1scGEDbNYhtUqDQ0pjvaG0+JXyG5eZhB7at78TG6zH5ddhv9FNwaZ
YNEPS5KMBPpgFrHeYtCUoGYbdFr+JvWTEhC13hFDQWo626c0Hn5ZQyboKnGdFvS4wPiAGRComPMt
bfVqWcsG52WOl0CzoIJk3wvlZERGmFXa0O+p9A75T0dxHCBKca4SUSInssGExARUsBANwQ2jF51b
DskR1Dm+rH6/vGGcAU0Asf77XqgXnn8veZI6FJkBrxnfeuICj6X9dFw1IFCPN3H4bM1Lvveop/8E
1BsdyHyXVm4qEiekm/IlMdn8CCYExMVs6JEGr+lBApBWnVdjVrcZID1+W+D8XV7y5Q+ry8yht0nR
lmuK+6yc+jZw2sEIIZeRnGxEb4Epbr9g+3WZJ0YvOWuXETiKbmAgbI3B3qsaB3DrBJgYWTzQgizo
Jfd3Zr9mhzlapLcpdsDolxeJKGMRfWPmIikIGeyKwJ8ovSRkWw3VNa7igBI5T6DNsjCEd+pu5Vfg
7wRfgZ6GS7tLN2QTZTXMNqlOCRfT1zZ0cudBNqMnXY19pXceMR81udlgCvxatFomuI4Y+7OTAqtt
5cTrtQKKuwSqQvM+k38amEC47FLcUL7xXyboGK0STYsKa7ZeXTfj9I4xwIfLJnhofBzU3yAc5itK
eilVADchsEUOJi6yq7IwblB3uBur5Fu+EneuIE1QDu4K+neBbf76fttmvmbjFLk+djgylGzSCqdr
JNRG70YIECtox+fZlUehJqPIKPNRy8RUK7vF3WU7YFixFpcUIup2bigAIMei4/C0RnPumesol0lK
980iV2V5XTc/9U7QxOMH2I0NZt9yI5dKC2NOKCLau+QfNdD8DIU9Byw/1Vu53NJqPkW96uDuV1zl
YN2JHrR0d76cv80vYHdPXRQZqTEKUXnnqpHmVutzBO7HGXUvgaNwTVFENp22R3WBWWxLyirVR+xZ
epjyo32fQOTxiCErf65BrLKESuDIh4pQxEBw2TTXWzaWmUWuUWGv+YpUruyhmVcmx74T9Q34JizK
oglGgS8jodrUxG2/tCitjKWnYNBp6AQZN8+Cg8FMsNSCEUe3mUWQFgpoTiah5ZNMSaCQejhUlaXv
Ln8qXjzeWmEOltZGZq06sCIBduDGDVTJ1GzCcAiAN1pZeCi/hcNUi8Z2uYn+1i6TNTVmnQ7EIBT5
vYbRhwJSjty7VjGaYgX1R/0S3eY3zT+yC/JowXflnfOtZSaXqka7inIFllM7O6jq6o/TszEJLgGe
72+MsCz6Momwo1Zi+I62gnhwfFEj2c1R6nGBjxOMwnAbZ1tjTMZU11GhrE1q+PlVC0zhR30oIECe
ec1PbbkdA8p5KgojvFkIiPL9552sFuRglImq9viKNIPIYnfaNd+Uk/2OAiqQ+3rYYFhL/SFNQvCr
YPscJovSjHrI5QVfVq9SlORurOxx1AU0v9ynEiT6TAAhZBBRsYhozeitqXewOh0p2Y6q3yQ+8Ur4
JeLzH+jEcM/6xp56fvekHSTcnQQ7WM0mIkrtk0awJK5Dbiwwn02N6FJRqfKttPhBMuOEGWI0yp2D
bKdvl0MK9923/Xp0tZscrzGyyq5aesIO+V3/mPiS10HMfHkS93M4FAQ0Av/eKeaSidd+yuYBX87G
9PpuDasbcgPWI3mHSh9iC52ONoir45LV/UwCo8W9HFINnL/Cpm1/CBOu6y43kynFD4mu56vqmNy2
/Q2aabjl6l3zmv6CcIbz9Fddu61VJnyDU7JfuhlWKRqv/Gd+TD8/9uplmOC5FjOSiNyICdtJo85p
qWFrq/wXSSdQdsXBGt/XsSB+fk4bsXmKY4AIEderiZyM8Vdgx+JiwrQJ9hAik/LeCI0DiJgO66nw
xk+9sXg3fjSFF71RejYhSJsbZjb2GR+WMtkiUWdT+8ZPKyTHVPF6+57O0iR7+aQPd5GXScLo9qmf
dmndjD/rjZmjJBlh8MRfghL57gfNnyIAIJpgCMAJ6WEcFjNS9YuxrJ8K0jTtRm8vTl3UUv6G0gAH
zDTAZY9xXKqrd36Y7VZP+wTanH4xdXdVnt6USx/GaxaOWS5Ij3nNFtDlK1RCEuh4sOic22r1Fnhd
gHbx0SlktvOkFOoYtAeXghOm3PUoOYgepJzQC5v6p4gfRrNMJh2o7SRX+/b/kHZdS1Ir2faLFCFv
XmXLtTc0vCiw8t7r6+/K4sxBlZ1T2ZfhAQgg2Eq3/V5LUV25OSrZzdBxez/IDlFHCgkgM9Yx5IZq
HHWkrREXKxrHEfcHoJPHhNt6RqCQMcdQoTuKq4kYb/RCHq2JolnUUkBSQSf8bjzOZjvJbjPlSd1n
e9KgpGhOsT6CSp6HCMPKcVzIpvSRPOZVDn5jVPVRCizBGdHYpE1i8RWvErBYHoID673IIm4lBpcI
GDrd9ClGAHnTamwuUYDkyqhR5Yy72p+AJCRXTrhvvcktvegzwRNT9lb2OlZAcwRhDf6dhum4Ox4e
ACvKu/gm6kr1IQYQYnKN8731ZpkA/fNTwUGzgStEduuJvmTYtdcAr3aMDvHkiaadYM6Lz8tG3su7
mweSRkSzwB96x+WU9WU41ICSg00Km1fSoqq7nSv3b8jeuSSNft3wM3QmRP0RR/mh/ajmFWYfVRcc
LMdGVZxRGA8lslrXxbAv2UYOpSaSDvnebtXQ6LuXHYzdwcPo7WIPZOWgDHg3jOXNXKyKUoBFbK2l
OuM0xQModM/Q8ia4zlpH3Bmc0ITBdIZM9WZllNVpigYpyBCyzJvkcensAawJpG203gmz1+S+9Etx
RJi7/MxykQDuIbKFe+OZs8HkoK7dG0pjlWWm5QM457Bk2F1YXDKkJ/spGnJ4KRHyFq6JopTVjNTB
FLcQ9RsZmOBUE2Tgv1NMm52lFFPXqhN8aygmwvQ03HZfCOAYadaeM+hh3ktgBRAXB0n5SUY2IWgm
BwkUS28MbUKfWXvrrwWtd+oHGM3I51/bRkrltFXXoL6DJzGoT8JqfGuH4puiZ18XJfllTj8494Np
0f7dTKAp4ms2Dn4YV2LVmZBGpuXqe9JHnb6SMlIL/pXhyH2C1/UYBswu5cnWKOSzBXnnYPMo2ak7
2uJTswfxXmrzxDHt52Z1lHpZ0jBeQAcO9S1PPwDaHhil6Q2K+FrrIScq49yTdyT3gj7rgjbgnrTu
7AoJ6IMFb/CzZ6KgBcTt3HfAWxylYWo1XWfMEYCu8C4MxmdDdBXLXz/pCNt1X5cccGVUgy0lzgdk
846RUithVtdmAxRV6G3N7++QMbZnRznAn7ZLh9dhxbESCs39oHaGlFXwJ6HEkp3x6TdyR3gHgBxc
Ui6DIW9tlH4RilGaI/i0uKKzmxxJT5Lg6E8WmjXRe//5+gO8rjQV2ulpasmaixDCSKc0jDoAKCWP
b45YZQYZJJ8AMDZUAipAXRZdy5vZEGYsKup3uRofIkE/yW0bOY3Q+72ZoMBgRp9UsJPY8ZB/ub5K
Vl4L4s/jLmiHAkbO5bM3wjjM2liENcyLL3kdf+tz2bNSC1c2v+kq8Slq5kMWpo+x2DwmZnanjNZj
nk1PSqy717+F6dpsPoU63qzLs9oCWrNb6XXo6nI5uHUoiG5UlYV3XRTZ1HeqfCOKMh2qhrRyEkNU
PldfUKUr7KrlTvExOklA0YjMCQJsgPXQuXkdVEVNNXW/Nap2Wncy7pCC3nBeKp59hzaSqEMEqIGJ
vpUBDbdyZq+L+TzNQSYLT3Ey7/t1BfjGaxtF6H3k8WhxJVNnJrfLqlYVJBNgJ4lQKXi/p7N4bhvr
ciAJo4ETDDOXgJ6+vKfSCFwBwQK4R7ksp2k00JAVfwNH0Y/rF4PpiVqA3Ub7sm6CAIqSU4ECIMa2
AfMoOOPj3bW119ujR0K6zvSvS2MZiq0wygoqqaGAiQ+LWsfIsYx1p1n6T03rUDTltTuykj3gk/uz
MMrF1iytbKVFJHhBgOF7mysbbq+ffMnOaWwlgEWMARJBxpi6b3HG58hkPYftB1CKblCSCV6+jBM8
RWDC6NFyVNr97Qf8UPZd+bNU8vcb1ykyFVDd1pBEUhyybqfRiwgEGhQAyd1MeieLXoYfH4gFWWpl
u0TqHcaKNs3RAMEkUM5/1E+xD8BUx0A6K/eKJz41BssAg8UE8LeKjvhTtShFVnVKt5pqQYqd6mEc
HWWX3IyAqGzudYLhwAu7Wb4U8lOaQlJHwPinrVVs9OAyCUMZW1ufFi92SCMmwXBDQPHATz2w9MuF
POooV3MODeAjyfDxMW6HKfksqE4AGDxyk5GMs7uQRJ3dXGWNUprYyRizbtkRvYnu4IOn+NxgjeTn
kZN9ZfgXAN9D3g+nJiL5Svn3uL1xHdamfA7KSMirACT5r9h1ZPA/kLwYAUYCSuXlY0iVOJ3VWCIn
RmZcctcElIngtYg14dnj99ydZGg1TORbgNdFmgotFJQK1bOhH4ZpBoYpmheUxDMKJIyAm4rwjKDP
N/lLo72aoW3MH4Di5AmnVOpUF/qaGi22VT+moRFk48MYLftceLyuutkvb7NKSp8uVh0aeTvIbhNO
LXqoFPllzLrlHjM+gyPF6Xiql9H0415MTh3o421glarONBnLC3A61Yfrn8NQeQDXQseWhOF9UMdT
78QEmcGIOo3sRov1AOKy2zYaPbOROWLY7xGVAhwsMtXv+KKb2sIAGrlNo08SNeZeCawgcuQdl6eJ
4exDpf2RRO0vIBa6XkogiYye6U53Q5z98WAFpVfe8AIZ5q0xQFuCpwj0OXp0sEjNWR3HSXYFebYb
ITkMzd7MX/Qx5aTfmee0EUStKjZDtRUwqOR2MVrPZvkktM2zOpccYAz2egzpDH+joMRy+egXcdJB
SjPKGAsc7EjDGGSoHdqpcpBBt6/fPNa0F1gqVeQ/ce+Afkm5gGbZr7mS6oDTOYQPvV8dYRr2qjd+
qo/dm/y92X8IwZS5wo1UaoVFnGma0KlErbWn9bsCnM1bQmlv3Eb7IbF7cD/Y8okPzcRyELFcA7kL
+IhgPKTcGDMESaSUQnC6X14Lrwiik3aQbfnIH99nWlt0KwP5TUNVA/Tsl8eIUpEyzmOFRiLw7a7A
eATXHOFeMBBGKIPLLz2y0uqAJfgjkdrWdlpVeS7RcqMGIuCZFKCwKbqjl6CgqbtnDTU6C3Xm3DgO
S/ttyl50Q3DC9kEaHlvwfybcdDerXHXxQVTSDQ3jY5MV+CCwNp2Z1SPQmJC8ImByHFKzSg88ZcDe
diADISBHTPyOUUiaZlFOM7gCxH8k2/6bkE5Ew0Xi65whTZZG0DbCKIPVZ13UqkqCPiqpnNDhJAdA
Hr5HKpWTz2C+U0PT0N+JvkIJdAmXl6kbF2UZxUR2j2owngj2brj3CJwxgNqRVASZNIAgObqBpcS3
MilXoJuEoor0Du7bEyHbyzHwKu6Fm9VLAQzPc07J3aSCekBwg+lSJCj7yHFdLrBI+iQeCpj+dim9
2FRv0yTbj7kUJOHsSrO2i0aFV9lkITRcCKUML/iYe6sbagh1V39G3Vy2S+BsnJJd6f/uExDWvf5m
/AIbJaDiXF5czD7WzaqJotwEO21UKmPeRkQRTp4ZqM74VJ3HptEoSugo3RY1OV79k+W8breaUkyS
3kxhVTbgndiHh+TQgn0GOb+Ax17Ayk5d7C6ljoaqncM2xZEuBzMA2DkI0C2UOgn5MZwOBDjx/3+a
QTeg2kk2TjEV+pGUvTE0sYVHUi9Py/qm1Pez+ukvHgUK1Wg5xBiKCkTdyxODfhVTa52B2ftd8sUb
wjczO6AnIkAefCNCjoJ6FUC9BqeGBrQqtJNRCnTu28RYGx1FEfQ+/eqbWDyZaYekpqmFgShj1KDp
FQD+/f8XuRVLb6Q6JumQRcbiNt7qr+jABTLkzXiQ/T4QuMxzDI1tApALGNIEm1jE8NTllkZ6lsha
UvYIgyevetRfpxvhNnNIWCp8JMpgeP+XAimtXWOwvsPcC8TB2TEPiN+OUoBxEVc/fiAKfh+bXkqj
vMY8aSK1zyGt89p9KJjgtMttAkk/YrY9Se0RoVSj3P9VOQH84xjXxq6C0M/UqQeIIYZpzKScrPNM
H+zkAnHDEcblnopOL46Req/CIQ4upELg1ZR3wGcAz1o6UZ+QzAhr9aGTJ9ED8RdwV0oDiZt1Mp+H
DOyJeZQou+sXlrXFFibTz+RpZDbu8gZVUy0VRQy+iFiqdV9bi8wOu0rnPIv3XuuZzl1BGhPkMvCX
L6XEbV9VClp/XV1Fq4aJzCnQ4/pT1IbPmdxN7vU1MW8pIMhNFaQUoEei548JXUUr9Ck5PclfQ3u5
+Q3yOXupiJiNW/giz+xS12B5G3mUBZ6qQYqNFvJITVt+SYmyBuRD9PaBDpz3JuhSFqVF1aichSZM
+nNmKC/8bDgBOmdanThoT7Inz050IBwjuvoqZi/gwvhAopG3Xsr24gq3bVNluK6g3E3fgNGHEl+8
m5Dp41nccxj1fm8BH4x8kQGWEerqSFUYlh1GyLG34muxG15UwZ4mdA0MLnCPq89AwfUar3ATN3cU
NDVkj4SzxvhcuRhb5XNvv/fsyPYbqGpgfB4pB8qsyEKmNooV9a7yZD5ERwXg81Kgfyetux+AjiUK
7v3i/5V2TktsnJxxmAgxBqSdm9Yah3R4hUDaqdz1FdBp3OEGRpPIxfLOUeBGICiOGyBG4HbNvuT3
TwQAAVgtjhXZ+n1v5/aMtrLFnr6haRLrFcCYwXXsODt8ftybT2gKa5oNK8aa4fsAnAO4ZrVX7CP4
6nyHjpHYgdMsAjEagznIJJ97wDbSorDT9LDFDo9+8kiI6cZDhcj9Aynr92d5KYnyHeNsacrkLOmN
RHSN06nA7PwOF8gZfqQPf5FIupRHafZFIpoixso6D1PGmLQ8ZE5y0oL6EWSQ/H6w9yr+Uhz1MNZ5
jSKtgTgcHKAzO7QbgHQHKVAMWCPn+RVEf8FfpSUuxCqUeqisbF1GC+pBB5DgDkyfrnlqEnCLfeg9
vreWl9Iofys0RmMQyZ7KX3pX+E5OMXZlgNeChTexW/CKcm0LWcClCrgUSXlcWF4+lD1EpqjH13cz
mLg0Ulc5cB8e8wSRR0U3H3qjkei8NNLgxLaWSrM6aHXFHwEC4JjdCygo3fSVhB3tdDc8qRPqgdw6
7vtcANa4kUz5eXNeVkPSQDLpaFrd3DXGez07wkV3R4JXre1FdSek3MiZkdS6FEwZblFea/T4QzDZ
XPiXqU8smepb0Qe0OW+VlOW25DmRhgHCDMEv2q9KdZ/m3zmeD1PJbHaSssxLMq2SWEAGaUUTAN3e
1q7gETg40S0fZJFb9WC+iI1ASqtpjTYrbQmBfdr47ZIeDSn5+T8uitJkRhqbk5BAhnyDQQxHsHMX
WVavJybwA+ihjPmjy1tBqbJk0sS8qSDvWNi/vf8q/kUu4+RqjjY7/U39U4h2oedeXygjC3khmHaT
R6GTGjQBkHfwJvnlD4ykC+PqJuoRVjAglkL159s6PC3Rlzr/YX6L/Icf17+BMTx3+Q2Uiqvadpb6
Gd9AfDuwspg/qwdTtU1kQjFLuviiK8X7uHYMzf2AOufc37N/sjHH+dSU+aJAOnF4yP1dMycC4Vnv
ia6Iyu4DV/e896cv10vpHmCA/SORrBdVkCnZreWDjrb2QxTktuSEiV03aJgNykP7MDZoJ+M1BTLi
lctvoNSQWtbAUIr/WTUG3nLwAyDdYwQoZPSO4Gqci8bILhOBpE4p66SeRS26TcNswQQoOeQWeu8w
ip1tYTIMWe7JH/bGz7oG2mH38oFZpvd5mUvR1FqbspeAhALRROUqZuVIk5/q+/yO4EAQwJDuPrJy
R5xu+9kWUj7I6nv/8vIDKDVcoJ8mC/9zxZRTeQcnjDQori8fIIFk3+c/G03p47aQFyPrsNrflg2k
ueNt7INuArST2XjLdzPJ9r1zFzYnS+lj2ejaURwhMIzN17IxHrsRUwIcHcFbFaWQU7BM9DmxZIRd
XbDrO8DPF06CxKvitQhAuVEg23T+2UZKI1to7Wx1JJzdohMfrO5WVfvbOOUODr+Pay+uBj1ZK7dA
9e5biBEPIDi2sy//eYXty7Dj7CHnGlqUnk1zDHmnOmSNfrQrFY+0Wur25M63AGUTXF53Aude0DO1
4lJOWkJs2iId4IeA2k52rq+IrUj/PSN6eHZZFVUoyBmpQbLLDgnYr9E4euRVOxiJ/8tDohRILLX/
3IXhMHhk7mSuP+Emeq2dgZQDHdvLoalc6X4Jrq+Po7gsSm+keaVmvWB2MMd+p1f2YKleonyN8lM1
JpwXxjstSm1UQxkJUhxiWQYActpPNSD0rq+GHfiiS0WxUDkCGiD1pOosL9RFOccVyQ4vGBmVxV9O
4o43hfFfjM2/kugQbVHaOlpjBPQt6cD7rKEcRuYMxf3kS068G4P4IHOpRtgq6o9Q6nmhqRawoiKW
p9mLQyZ5hp/kMYP1EOXx+MCrZv6XSOKPPPLcN47LonWzVsz/2c7z1BBhf2/R686r1fwXd+GPLLL2
jaxBQHtISrJCv2eUeiCRY0iJME/3j8kd9/zYWvGPOOrBdVIFlShDHMmF4678MxIVH2suVQvz3sso
2UjAggMDCGW9hCgGtyTZxVVLb8e4OErcg2JejI0IynbJUYi+OpLAU4PpVdvVop95pC1s9kzMvt59
oIrBVBwbidRLU/vIaOcUEnvXAB5x5BLkudjPP02pl92Qij4Jr63ar2942QPOftIGTTCmsFhLZEfK
SvQqEXPy/SeOHmHejj+ro+1YKAIrOyRH1pKJ0K9kXgfg6p7yteAPmDBt5kYW9cjyaozMnMhaYgdd
yrvCsbwUnXzu6vVBeSPdc9bGuSu0STNnI5dbCfK6X9Zucci5VQ4aQZBXdoWgDTIeRiHvvKinttRG
nlgJBGLW1a7KgzHzrDRPAmXFrAWg+1YBZdy3N7UY7qx23l/fNZ4EynaJQwrFq5ILAahXOAW2lnDh
zngHQ+mJVJkkY6kgQwyyV7hP6K+od8kJvTEe4qU9rwjB1ribi0cpDcEUM1XBoAqsyeiGB8LVO9ok
UdTdIa/pXN9AprO7EUbpi1bXB1XKcERlgzRYIQJOSXrWo9q7LoZtsv6VA0jvSzMCPB5Al5HM4nSI
Qdy87ubHYq+gGF/ecDeQrSVMAC6A2Q+g29SBiQ3oHiQVa9Js+bCeikN/JEmp9rEPeJ4u07MBLiNc
GpT/tHdj27KW1nqVDWjXEmsgDYW1MQdVuAqqjbHTSnIK8Aw+dEJT7VJhqF0MFicvwqA1BuccGT0y
FtjhgYGMhgdgHNAtc4UAENjVXEg4of+SgwykXHJQP3c2+BR98F7MD8hUR/fSzYJcEm9M9JwsoiPB
rXTqpRtWowAaANJjBNrLzQIW4ZfwF/DbSDN07MbfwqelQqJ8ep5fRMvPG5v3Ccxns/0EShXkmVEv
4oBPILkV3eljDMoUjnxHot++4gNrsG6ZqoPv10L3NYAeqJeThH0o6MgvnGsQ0y0qHjcki6J4RWxz
AzhWYv6PMACRXT6fqtXXahwgjAzKlf840JLX33AT8yyzt5VElr319+AMWe0KSWRENf/cOJVTHjUk
h+ovk83F4ONJo4ws6HaVpO0gDR2moMQEapb5g7xV8FWiLMbVDCxtt10cUfWbxRVJLZXN9M+Z1T+K
R3RX3xN52Y/JXdzCrV94G8oTSVlZJJOXLi0hUpVDpwSdRzllttEOHAUrsyyhqqPpEGMqUEM0DQW4
DqOlHSdEjK/og08e9Qdp33lmiwmkzJO+EVRDECefSBsUqkfWA4D5nKFw2uAv7+q/X0IzU4jtUIG0
AV/SA6x2Tcb5EMXLXlFBQwCAR0SaX9dKPE0gQwi6kMe/yOhSgh78sw/0YMTcqOVU9JDeecobKWGD
/OugBQCvQHSUO4J/3bARrfJO8RE8FAktGe85UJdlrGRBh9axQEggyc5YrEEhPIN53L4uiKgTWhC6
ZWVdQs8OKBEp9TbOaGsBlB5Rb2RUtkc3ICFo411XpkEDcg2BKoJWA47z5ROR60WLjByZh3wPkJ6b
drf46CS14wO3Zszauq0kymbMS5MLi4kVkUnjqnut/SLofBFmIrSz+9wrg/XreJv53KQOcaDebeVm
idRWKsMwqkmGJbYuaB4mVBlRik+APjSNtmC+yYmdi46W28OPpHMVJIb5NCosfb5dO+WiRJJiNsA3
J3rPsEO0thGGs+mUH3hBGdMsbiVR3mQT571amJBEMmWY0AuXw+8Rocqt0s8fiEBZ7vJWIGUXB0C3
o/MSAslkkg6+n0FFwgA99T/IvHro1CXP9WEZkY1EWuH0ea2os4GL9DtFYYm2cG7ZkZzkDRhB99cf
IqNfFj1Hf64PrWFWo9LVUT0v8Myw4reomtVf0fyE0c7cW4c7NefydzD1+1YqZSklsdYwb4JF/tMk
aGtj7s+mnd2qXhWYpQOwvSI4K3m31T/JejBnXih72hIMABOC/xn8j/tAGdMyTGYYnPPNgqMnrbdR
vjtbcFS1u3K0LUxsJGiY4oglT+PK69UpBYULPYlp+M/9itAGcbKQ4DC8BGOo2S1p14TH50cTWBO4
0RJHc+iUyjJ7qEfMh3auILyMLWxp2TuRGAXdsnhpDLb0UNpxlsu83CD2FVWLoKfq1LkvS5pUQoas
CvHHJLCDySVSixgoANxs92nlXG6ygHebu5FGnWmSzXKdkrx6Dl6wUKt3UanaycxNCDOt2UYOdYjj
MAAToUfOmbR/aKZdAuXvSetQifyuIkxYM3t67l9RkfTNyK5nm3d5eeukDzKWinVZID9vLVvSCyeO
fsztC+fsWD6ZslklZWgEuVDCfsFukjYlqXBM6YZ4JAZg/3LTnfPddPeBPj7ejaFsi2yo4tI1WJsY
FMDK6oLCGVJ7QAIh9coXrk/NioO2i6QMTNnUg1qTo5y/ix7opnZSYZ9rjn79IvAQYnnCKOOyDG1d
aKRtKN/Xz9puBK/i6qyv8u4DhXLO6dFMtWY1N4OKnj239zMQeBDycK3YAxHOU7xlN6RO+pMbxDKN
558bY1DRV2coSJTUkBnejCcDRHIk1d7sV49gQ0YutwjJuSsGpV0iSdaU2sJ+pifjLtp1GDZtDVsJ
ZAyaCMrfxXuby0I3SydhYmVlhvWRliH9lYyaD2+EXhXUfJ+52L683aS0jNGKYtqEkCYHIAo5kVhW
QNhjIChC5omfTGMGH9vlUWoly1t9SMnyiEtLUh9S6ISf1efyl0FGaoNJ5YzSsN27zYWhVEwaKm0U
TpAoBvVeRl5NOWMy/uar5b513pOgVEujDf/0jhCUJxgjN8mOwFwnbI6SAxTjpzi75Z4iTyilYORW
QVFBwh1tvAr51y4ASHl4kh50m8zyW274qD5yFDczNNnsKqVmJKUFwho5R2GHdJpH5k8KMlzzMvUA
LCDzNTCLfAhP3mmaVJrHMMuoT/Xz/ZH8aHE7QBbMzgQyHSf89oH7ynn+JqVuhnHMGm3F1hKUywLY
woP52qC8Te6qqNwl3/63fTUpdQOmO7UZSR9C54VBiXhPblS7L0hOAuS/ZZAXj2roDIfwJuexsTAz
0Ju3SbchRWJdKjHpeyKz7sND8qDfEzMFzJDM4TqpvI2lNI82WiMUz1nY8KqdyEQICTCtX4ikwed8
fVuZDwTT4cCaRX/Vu3m6fh4jqx41QFOn87GyRHiKSyq414Ww7yam3EURIAgAf6Vcw2GC8u5FSCFA
xu09SetGQfhE3r24+wsYMgRZG2nUBrZlLqjrAGkpJr9q1Pm+r4dmT4BzUA9zri+N6YxuZFFam1C0
RSWK6nBGSVd3FiiBEMg7bq2AeSk2cihdrZo10ObJmtRg8QpEbcBxWlFQJLCuZRCnvBMj30078yrQ
sVQTGAX4lVKcQjdlTaOuUJxWKbWOjilzdxTk3geYYoSp+mLNvQpJrbvKasDGBEobx+wz0UmztXAR
dGinJuvnR92av4p9JFX29W1nNtcQfIv/5M6oMy76rgJo8YI8zJseiF73kHh6CqCb8C58muHxlF8S
36ptXsqOeZNVAwxRQMQHxg5dRc7lKq5n8l60u/mE8hr6sIUvJjrqUy+547E0MH2CrTRK5zVDVQxL
DWmTUxEeODd5GI/jAZR8YHNEgyfXSLNyS5guETXMoomqolDXLIp1BW2tCnk6LcGI2NVect9jQJmX
kiTn8+5+bQRR3sDSSjO4AuXOHeJfZfGzWVfOw2SZ4e1KqAss13KvK5hKcs3ScJq+dcy1tge9s1Mt
33MuI/nYd4vBAJ8JfHBkkOkRXq2Tm3wi+fMQWdxGXPYAmnL7Xr1rJYAC5nJyJ4fGAchpN5ak+PHY
PimC/KtQsx+LvD7MoXC/osJp12LOecZkkVc+jB7yDaMmnENt7JAijSJvqcoRk5OZcQRnOArEuQiw
Tase8GLUpHjmbArLgcY0HJQHyJFNQBvh2zb1ktYoRD1bZhICqQeSZ8owljq45K0Q/5kb/rA05FYe
daOkbomMTIe8FqDxdY3x2/44o27R3Zuf/i6bs5VGXa8o0WKtSqF/pHVO3aULB0eVhr0spccZTR9q
Hh0FZak5l/pcfn5/oH82lXIugeZnRGKGRSp35R7YpXAt0cGIiqjbeys6oTH1ppKZMC7cD9se/CuY
7viv2k6VlgTrNZvh25AOpT1OFqa1YPL/SrUDKYlgMgJ4U6XWKA/o+tAyKL0zYoOLLASpA0PRjo5w
Q+x4cWe5XD5Z5nX9I5Ue3wSq5lL1mkpcvMWToluChkXcWTm6xRjaR6Y3mCpwI5FyoPtuGoUswjor
cCpjmgisUHdDgME+pHhUVJ//jtGB6Kd/95bGURqlChzs6dmg9KezI+2ucFtIKxRCImRiXz6Q1We+
TGD/4zIQBFUaqXWO00pKVvgSGZpS+mfSefU9f0VfEqZieM4fYzAUKwRrAkHdM2VM416qHSk01VJv
ofcJjOL0GD836N44GX4VgJNNxC3CZmM6pnwAUa0C1nn5RqhtXn1KZj6XP19BB2Nilkd9F+Erml+z
K3sDztaZzhhB4gHR76ndEzYdw2mHr8lz+Qg480DbJ68xt4bD/hAAZQKZUiNsYJfbsWpKpcxIwrqY
HnOS3Lrprcbuy5mjmJh3Gb7if8TQyl4CDsFA9JKhYS4/WWxDKzm2jO16bbpUqPdSdpG+dqiII+DM
n1XvDMtxQF0aid4PZPCYl3Yjjfz9xnyJdStEioYVkdy57uT+2DnK4xlHMdBDh9cry3RXNuKIetqI
M5LG0Poe4sp4OKKweQ9oHsw1gp22GA0OpjC742bjfFFvpGsA5D2puJ3qzeCRrEjoTvfkXTRBezRg
M6c9Oo+9/DSBt4cbyjA17R/ptFMyWEqrrSN8TABIvKpfSTBIhuRlDKiCUIBvqllbq4kAqYL1kqAY
KFNtZpmVihPujZG/zB0mtfTaV5fZ64vO4/g8LEdQg44D9KaCH+fy3+YUESt1VW9aaHhupGfFrCVC
YpV9lQatxRM3ntRiBDE2QELGm3VoHtKlqAQ7sdRjhcKyI6Yqprly5SdwYg8gZbMSzvcxd8IEtgUw
OSzFUCkXKZdmcNxoKWCbR+XBLKXVjhXTN9P0rRtyLuULS5oOhF5UFlGC0mkYHXRTVmsnh2RiPQTs
UXs3I1PU28B68KwAMUVpm6sL94F/4ixttJVMvmxzDKUggLuMSA7l/HGYw0NpLJzkKW9x1FYKbYLW
DQCAu6qYOJay3OrT/FzLmpfpPUfxMVejGBLyJjKAqukqHgAz09ZokD1ccXJt2n3Jk/T1Ly6uvpFB
qR+pb7JBmCCjafvocwWA72MjiYbXqdqwU4W8elbVUAyEpkkq/KGxYIQ2z50h6kZMvlVC7VeJibFH
Yxz9dU1RzM0A/bzWHRJ01z+V9cQsdNxbALUAzsa5B2Vztu0S9q02Vb1bD5Ot5okbz7mjaq4Cgk31
r2ocW2mUzVl1OZYVGdJI4motHONTuCeYPupJ+vqBGXqWatyKo4xOmpZFX+kQhwYkYGoCu/c+OxGi
lR5M05HPZU5jGbmtPPrYCXxiL0IewUMGAeWpvhvhf6KfbXT4Da+Miwz9q4kIB9FYC2V8+Sy1VB+1
hXTFW03f2eMiH8tYTTivheUmXEih9lBa4W2KA6SQgZpkVzyAct1pTrqf+db+L1qgL4TRGxjp6bCS
1mRAufbfrLg197OYax4ajJvH6xefqXE2T5Ts7ubi96Aw6ioBT3SVW7uVvyrNa5Y9aAoHAJW1f+JW
FVAeo1ImcWoZkDNKbr0n7U3ro3ln3cye9gE4YPK/0QEtYGQBtAygNbSMUapaHJS4GBJIm8MbbXqL
+8dp/Xl945hNNzrpazQhBthV1CHFaV2GkS71LmivUHkyjq0Fo2erruiXXvJU6X+Z39rKpE4rUsRS
tELAVRV656mYldRjh7Ms5tZtlkUd1JzNurikWJbyNPtigTAj8fqd8rAAzxgNqeeaSOr2n6+LZTxi
+FJ/NpM6MElegW+2YmFCCcVk7Dv5+3UBzKSnrptoVZRB0AZOuMuL3ulWEenTSJQg4KlB/GSar6Tt
gVTOq94Wa08VeXvJXBUo2XARdQ39+JTSIASoSZd0vRu9qocUzcpAE6q99NZ8kn1k8A7TJ25pkqV7
AWIICyYrSPvRbdkDAFpKY+wxIwSkdjjhKDAbt2SufAInGq/Mw6CIAz+zoWqaomJnkd293NTcKido
qnxwUbEzvCzu7magK0bu2I1hoHVtdYiA4PKW5vA6bdValKA2BT1oyuWmW9TBFzKwV0N722Y8eHXb
fZMTdXInXX8x1jAJrN4AXJpciJrTT6ZyKFYkPA0trnUnNKraKYWJow5ZqbAL1Utdk3UeLE0yoHpn
HyDpsqOdBvT6PAnOozejjaurbelmRDqDlyNnZRguBFPvLgRJ9CIRAyMHkk9wn0TBTkubUKJg3Koh
AFA3BNTLciuP2NUOqZ2fvPw5S03jK0xMLYCaF4UhKqqZ6zXuZxGDKqQbQgbnXx6jdTG3q/0cCNx2
CJncD0pPX4ijQsawL6JFDbFoDUgjeuGOz5lHRswAwJ8H4lfwDDwUyPBqD6snpn6kIJntDBkgIXgW
l6XNt19CjwqCFwZt8SUWTtRDUdjakcSPJHqtfhASB34ugGF5LyRSfgvSyuKydkSikrvyeNsUh9GU
vLKTOUEF2cQrm0zPviP7aMi5BEG/+7Sz82T6B2DxGD60BGhqkJNh/ARuPBW8qGk2ZEWCsgCZEhu+
qgfFN47rPvEEVJqTypYOQCM1kS6zuf3TDKMl6Tqif/wEPka6ih+rUBGt3HbuG+FvmW4JjQOZK0h+
/MbI4RaaWObkQiKl+YY5X6ykgUTS/FpJwu9JEeTL1eXTMjjzR4AHmRu8WSWlm+Y1q8ZGrZHNKaM7
9NhMrrJqo50t2T4qC90tlqX2r5tNhkiRjBMBC9QyZJzspYKf+hkKQawHdwAjsRn/iov9CuAmZCA6
7W+UDzwA4LiScpeJyYJLYaCoXftiGAeE9nprG34TCMBPq2RbdD9S22G8iwtx1BHK+QgijhHiBqM4
rOj+9IS+95YCKsaqMJ4mLYE5Y2TfTCLn+q6SXaNepEhG4ghzKG4R3bgw51mnpjF2VUJyPItmb9JT
rx++9eZrlARDy1EATFCjrTzq4tTpslRLAXkkZ1K6zU2q3UzWa/gD5R0HUyhujd4hfM1kj59FzHAZ
3vX1Mkc4LBnopzrYY7Bk6hp1UpynkjoM8MeRmJbaU4ZkijunirPG415Zq9uyFWy1aGtnmda/uMMW
4MFVFVEixlUoI5OnWSwXQzdg/LxBs8Y4rbY5LOouNocsKNpi8AGC+Ff9xEBcRwQigexFossTVavU
gjo1mJTelW8govVq9IRrj70tWE6Bmd1vpAyEpjhfqfwydVuNc8dYGgrYrwZpJ1CApm1Shz6kcR+O
bUPUfr1fXQD9gJUISFb2cqru+OaMZUEBFvxvCoVecJTWpgJWMEDp7tUDDvNrdxO6UrCCkUHfKa98
zEWGAb0QSJ1rbEpT24UFXLXWRN9UUylOWBjKF60vzaMqGDmHXYNnZCgPbS0za1qbBr2bQul2YWQr
6CsehsK9/lhYVZ4L00LWvQnJB03Jx3yBHGJacmuvmsCXB/uBdBMpByH/kjafV9kGzCvp1gnS2dXE
fa98FqfG1budVh315ibR0YzPc/cZauviwygD3xlrLabkw8LkbRDqN7Us92l4VxaDk5b/R9qXLclt
JNn+ikzv6AsgsI5NzwO2XCqz9oWlFxhVKmLfd3z9PZFkNxORsAw123pszGSU6BkBDw8P9+Pn/NFM
A8+FaQrExMmFQSZsyEpHimqGwdDPLAi4eL0i29lgWmWk26HwgNNnlRpmqqdjXv1KZ2hhnfEvM4Wq
UD/AOs1n2uf+DnoQABsMDvTgfw2LdW6OzUDzMunNsIM52kCdc4tAV/PfJGi5zX0prlztC3tM/jkE
mmYGJezFu4COYRHPeABc3ks27T581TfAerZ2AU5jAJ6ue/ga8HFhmrnowZEtoeIM0+Iebwwr98Bx
twFns1cfebOfK0EC8lcYPscLHAORbHMiI5OZBwrytC6X7TqY34MA5PC6CEH6j19Z1ZkpxluVNJO1
OG3gLzWGapUS75RM7zel3DwmTXsPYgD9Dtz4FW6A3gpzxbTqQueMI6zkNIvlMj6banKdhnS5FDhI
sezgMd3yIwFnV1lYQ1OlQTyoMJP00sZXvsn+aAWo3BCp58UA6gsXMQBdftRsoJmmX5byoqnINCS9
ybcJrCeU4rbeNl/Q6/kbdcO1SxPZiYRSFJIVkCKTZew1qnDOFApI+Y5iqI7VgBQUeA20g/Xn8IWH
L1r9Xmf2mEs6aH1/IjPsxZhtlW6+v81ibr9+Ddi4WBdzd43+XGXGdzuU2i3aI8CEXoTRAx/Zdb+R
3+oNPydYY/RcmGWuMiNV83GSTtsZP8supHtvadM7+5wAF/hTd3tkQMNf7bHeJ3fdG3/dazeWbgDr
iLwEMDq26OdnfqJFbQDQj0gcXTr07UeXYnxLw9C7ujcrnrLn2ufEc0lBomsQ0GmwMdUswJ0qFMBv
aQQQwf4mUCpb7kHO3od3lTHdR3P9mmYR55CsHUdDAgQG2nvQMWFndMRan+VczoD5KV6nQrEb+TYi
8XZseABZ6o7sYTw3xATuyQgATBNgSFHjzQwwhjwFnMth7ZOdm2BOYCTGQ5MoMFE2AL/W99KgHMwZ
E0BSbonJcyzyWn+rt9G5ReYMTrkayoGcw6Lf3sxqR5zYHx/8on0z5WKXdnBT1XTkIA6sPMu2iZG8
X785VndVBpSGVooR5pi8qkjwlg6UhNLdHcdWtsxYca5bWMNmyKKBHhlRoW8DlaRlXJNbH6KzoVBj
Si29B9IapX0opxEQjWJAjqrr+NEfJ5ZrO7pLt39jRnYljC9+ABMJ8rIf/KTCD1DvxG+UttBwAulE
eCq5QIVMnAWvvTgBy4AwDJ6dELpmJ7BVwc86udNqp5TiWzKYGxFAPEdshtCKMsAbBy2xZT04ZLq2
14PC3HA2fOWxIEv00lJpDwoo3uWGh4Zcpl0VfU8eKQovcNEcGlFYhOi07ubb77RnVKShuEEHcU+H
CPS7adOj8jpwztSKgy1+DBOW8j4T+ijDj5GjD9CVWSHKDdfXu3JqFxaYwCBreLG0aHU4fQEYmt8O
FhKvjxkERFYWNl8MSHFB55uzyWt1jYVVJlYEUhjJyRiiL7U3MhcD3tmIBv6ePo0wtjvWVplvutDt
X/vIru75/Q/evtI/P3upEWH007DHqkW58EzzVukl7/q+rgUnLNGAOI6kUzEexo8gJNv0RYlz86+C
/LzNtzoIhKYtTyt6rfi/sMW4iT9OShgIuC3JU4o3AR3Tzd/aCUNtmIV0mj1nafTrMJfJwhzjM2PT
d1M8wRwdfwKUET3hxEYEtE9NdUd8vG5v/WP93EnGWfp80jDbAWfp5Blj3ZH5pak03mWyeuwV9OEh
IQ4aR52Js9MAkVS182sn8ov7sPf38JBjSoKH62tZd4szO0w4lUW5h9/DDpXcoUhmSmBK+Vf+hjDC
6sahGYQpBICu0DxdenkoYp5zSswacI4o3QtQJfE6iFApFsnctrhpDipmZXkl/dWNPDPKbKScgzJy
rGBUasAdrYnunBxrSeQcr5V8TYa4/L+XxmxjWoelLE+wQp9L0jb5rmj9S+BEnFRRAjgOQg8XN3xT
poFCaoIZVRDbK25MGWAhJxP8RacW+GMwa7W4hT3mKTpGKIZNOezRZ0V+R4U6qA46NNFvw225yblj
4qsJxvkK6U6fhcJCrUMIacNi41b5RrUSq4HgJPWU+QBvsSEBXdzrAGTOLjBHTzx3Wf2Q/95gjW17
J0JZmhLdYBmM7hR53nn6no81Wj93ICJSNMyw0ViyXGZZhVWkDTN1GH9PQUAteBA1L33gP57W3qL4
iD9tMR8xJ9rUxjNsnUI/RGcpnr44CBvRgrijx+tArx1zKPlC4VaT8YpgIXAzhkPRjJVrx4gmfTv0
Qb4NsyHZcSLXWtSXgWEFGgg60qLI7KASxsMwTEjMTgwUYA9pCrtHS9BBduK1mzDY8cqWqxt5bpLZ
SKWOZlEKYJKqKlB5rGDag3y2tSj6A3Vp3R377fVlroUvGaAIBezSlB6LubbzepIg4oRhgAZ8j81b
Yj4aRWX/dzaY69qQorEUiY47oE1tfFEvbw8QkuWsZDWTRhMDMBaCppXETlxJgeBLfavWTuYDblx3
wp0WEq/q4tt8yj2jCB1BTW/qGphY4HeuL3H9050ZZ7xFHYKgSHx8ut5rd8OxOBa9W3+j8PxpO6u2
9ijx/JP+jWxWggsBM6C6BAgEm7gLiTllCjRAYBEVUVAziFaeW8E+9krBnvqjiZoJddR6OKrQYOSx
na05DnSfIegOUC4QPMxlmwiSVospzJvSKxqDrYFGcibztpWmVpeL/GmFuV2VysjJSBcJ0Pgu7KB0
LNxS4BpxNQmUWFx0Bc8ec88KiaSFGrVXg/05tKUbY7DbPTqOmEeS33runPFaLAN6BdetpiGa6cwu
anqsDOivAgXVYFo7LjNrkG/FUd5EwU0OMoMRaHk9CF2NVmNJvsNApT2IITiGJA7wce2XoBqkmIqK
wR1JZA5p2hppXWOY2SnJ+FkQ/UmNeIMXdPPYj6ljalnEqD3m7UVmsShx96KUoxgLTROvGJv7vqqf
UigfdWnDyZfWVgNWQSwHLU0d99/y+mvqrCxnoUMxdsYMQpzZ48gJNzQWs4s5t8Bk6XNhtpDJbVFB
m1QrUp4EIltG+hoN8SMZiNONvcsJMWvbh4IIgMNQyVVw6pdrSlo5FvUGFukzBL3hyrRpAlG7fQpY
mjt4wiaDIgXZzbxn+anqcrHYM9PMdk5mSfRggOlpnx+AmbmlZZHRtnyvfiV2BiZiXtdnLbxA5VSj
WShAkKyvtI0xxG2G6lrqT1A6Ne2ijNE1/BUCPDT6IbCj08crACTLTY0zFELLHlV7+WFwdejHB9EH
ZYKjYN9RPwSFw/mKa2H73CBzUQRVVIt1TbExQlraoZ7kVhYARhaRuzITvw1pD/o3xd9GeX0nSIaj
gdUR7JWOj1ZNX8+HSADwogEzJ4G2xfXftuZg5z+NuvxZaoy5glQXffy0Si0PELt09HB+0Y3Ew3AR
R1V+zaOIZuLuOBWCFZEJ7E1c1POUA9MSSM/lDFF55V1Jx7tGNmzS6NZoinaZ6lsziBx/9m0QBnsT
VYhVJFtNyOb6wte6DoCDEepvqDnqIuPfaMkXJB8lwBelwO6nb6FRbsxSsKoI8pkN2Grqx4REN2b7
pgwqINqhrU/CvlNyN41ji34yzg9aST5BWodCJB3iBDkJEyr7TotlY1YovNHAi0/dQl7E7q2eilDe
89tka+nLwh7zOWpTGUg7ExQe91Jk4Z2OQYjvkAjlgIbLhpfDcw0y505ISTh3HRZI+1fVg/E5VFDZ
pNLpoqPg2bn/FeqKxRKZgyeXYhkDzkW31N+ENtkGwY4GMdkrPLHc/8JDb2GOOUyGWoyFHsGcsukP
qFBtop2w+RskpTxPYd6zmRoXZlDBjn+E6DaVD1Wc+CsV+6asvc0NrxFIVjgyzhfGvhgafewGUNxA
JCN6FAwMpYNztlQVV8sDKzbd3njBALKta6MzT98yRC2/jK0GoPIZ5Mlp3FnQJLZms7NEU7bl7oZg
iqwrvw558DgGEAzWyE2U9F6mfhaNuCVEcPU44EThlUi3WANzlTamEQRmi01LQO+n5btJuNc6AD/H
gvP0WSs3LCwxkcUnQpbP1M8hVXUQv0UzxcNAjFT5K9nO2/StOABUF7nyn5gms/IX3jW6Um6AeQi1
ULSprp1+3llIV305bvREpY8EY09J/wBsv5W5FdmV21oxVVPV0BrCO9JkwpVQQTulaWZMpSn5TpT8
l9Bo9mrXvFwPiys5lyohTQY1gobEjhV1Bt9EU00GLo1MNKXNWDeDTUI5RRAeAzyNcyGxKmhAHI1a
LSROSF5xGRUNdxA7AyZHFBY03EVqm2hGANumgPdVWkM5t1bU44xBaUf1/fnt+lpXthQYRAIwCIoc
GAVh8ssoFedBCXAlocohZ1aWCYU3F03iNIGp89x07TrGMw6VYBEzGRjgZaIVNOKAmcpG1P3ocDlk
mAKcOjvYjKj9gaUqfNDc+IX32lo7HAurTOwSBFHLghhWvxfWqw2qTJCKoeKVmacVTvBXhkECLQZ7
QO8huhXin7zfsNaaOf8NLEIkm7J07PS+dhCRRrS/4nvJwgHNMU1ANkpng16ttifLBoyOdzjXhCcW
tpkwFM5+bYQh1v+DmNgmhQXUw8bfpZ7gko2RejS7pvLd/i135fTCY5L6hXUmNIkkVXyF7n680wx7
dsjWuKcYeLLpZIuSZ4LJEqRhVcN/Zq/cIQvTjHNPfdRn4zT8WPgh2dfQSZDc7I6HqlrL7BaWmMjU
a5D7qukiR697pXMiJ8fWAScungM73eebwk2PvL1dCbsLq0w6hWdpPpgE6zNKUPXNX+ZMBLh0dpPy
bphbwwqVwQpKHt0R15+YpErKzMoXqC8PtnlHe7k58LRk2/9J4en6hg4aYKzh0G4Gke/MK4kI1oye
PS3LYqqCWXMkZH4cNt334mWYHkqvAq42wuTaJN5Sle+MEyHXcsiFRWa5Xer7XRXCIiqLdqwcQnQP
sk/KspRXt4ENBrTn6zGZa5HJIcFKqIsNCKwwtNY7pzWmd3Ro5McaIyf787+0yARmIasSvBCwRort
FJJDg+A0vtF5QDM8UvVr7q7SY38ZFn5+RyYoh5EGRq66pd8R0tQJviOCIRX4TqvbDMxV+l+cJXIM
sgllXelU9xAGkaU47XQDysI/Keu9Uh9lUD4WvC2lR/5igWhJAv5Eb9eLt1XeTq0sN98XmAewl20A
9TrpoqrSkboql71z7TY3z2wyhyME4caAoS26xpOrDpvggVrs3V68a+GqqY04zEk+17pr2rlV5oDE
aVboQn1a6Q93DVww258OJezS3Z3fr3/NNSQdskCNFt3AAyKdJunOMs6gigFvkxH66EorsseEIBw2
gmilFGPB+gZ9dCjibEKIFndb+kbhntJVhzr7CUzMhzJhFnXh6XYZXHzgYdO/tdbk6eGR5hPy4/Ul
r0eFM3vMxwUT7FQR+RR2RXvSb2gcokvunB/u9F9bZD5smvRxFzUni6czSi0mL9SdEuVAHZi7p6vR
/WyNTOQjSthoSfPjs4r6De3UCo86iFlxTOHATsGJ7qun9MwgE/g0KW6rVofBCUi2rpjtXCa/ovyl
Q5CC6hoRTDiJzD42TaPHGBCgzuo/5Af014UDDXuUn1kRrPkGdTY7MraBLecWgLUOx3NWFrmwz+yq
EOkZBqwqGt3NO8mbn+nTkGJLip1qd4C0cy2uZF4Li8y2diXxQXZzstg7FMlLVWo0D83FHWdtKx6j
45mGYSpw2IEZkrGEI9FEBmTqARebPZqM0FlHZZciEckxys4lC10JsegF4/Wpy5SdlFVxm4ZRQ5Uw
QaVUuckmW4NmCy2ajZ2XSE5u0MzHEaGqwY2yaws9N8wc/0mG5hAOB1p/gYsuKvEow1s3bDD+0fQW
xvatsrB/pVe8WC7jukFcp5UM1nRH/EN9KkFWOsKm1ar04vTE7WCpf13/oNQXmWsTTVXQEoLS0sR7
lPHVrorbCP8DYmiqZK8z68SN+jLa1qTvd3MkhbtaiyfeFUafQKxVwNsBkUS1GJSzzDIrXw+rFGke
ymjtLkid2DNd8Uu4lVQ8i7ifcuXm0Ak6RpgKJqALYNnzwPtByjyKKWqCahFnBLx5p6vLhdQRJvzd
61u6dnOc22NTn6kQSCglsEf5dWRxS3lCQTTs5iluxhiQS97o6tohAXYXFW604CDxSDfg/HZWfamF
zFAFCHFiqeJH4fvWHHy7vqy1qKbqOIOY8KCqW4wRzOU3SdAD8yU0mEQSa8swOBRua+wHOv5iCXFF
UjWZFfluYRra9oDRGC/DZBf5TY4TgBvJ1gDqdCXNET6p9GuMKgaXBHltD89tMy6pZ4Mmkxm28/hF
7KKPIiOoO1Wb65tI/xbW8TEkTv2e6omx/PIpKNe7ZkCyVIoJtBcS893I5vtqlveRPv2C2qyObwX4
Lw6Zimx76RZpVmuBWAHBU0TIlwI5i9yhiLWv15e0unFnVmggPXO+YujA5SzAioSuuhGo3ixt+2Hi
HCqeFeqdZ1YkHxCrNBdrRzNuhRlTYf4bRPWc60tZS60XO0Z/xZkVrcyNIK0khF8zvZHEV0n9Nsf3
VeQ7YxOBBe2o1qo1x7dpiTphfDebT5WpcYCpa+fs/KsxjljreVjVMlZqxvMf8iQ8KOKvTAcv1slE
/X7u0jYZYYPyQIYRhoPzXetbkHTY0xJR2Fj+DfjRMXnkyw6fEmztObGwz2QRQTHUwYAY4uiYnIW2
M266GZN4lKAmskPVk0sr2skeLZJVN1SGkq8KtFamxFgy0ASYW6EVWcZvDRlUmJKKbLup8QgX841i
2GI5WUYyu80rHUWsjsmmOIBD7kGa8HvQiKfiS7zrSaaLZWMCYgHAIjodj2AHxCPTKMPUPBU8KGNu
4g7BXnnHcK+ge778FNeh3QEQ0IeWKr0EsqcAKYMGpgtWZrG9VUroK4qWQu4qshtRqwe/D+fsrdWR
9bNfyAr/ZCnwvqr4o1xBy211vanJV9OllExgEgKBTr4rE67hE9rpytaw4IiwLUJc3chOMFqCfamF
+lBMHYRrMiH0KkFT7GQ2M2du0najy/IhTtGuCvzuPlLGN3+cFajeduFdF4MvOyaGI6d55ypde9v7
BtkJYKxw21lKLCEMeqspq9iuqhk800TzPQXlzMkaUzWwwrYFd53Z5zby0ZtCANHbXAFOVABnaI1x
7+9Al9Y5ha5En0JQa25TieZfnSQ6xmgKvCb7RTqjohWDYiNUTSX4jMGUctSwmNswBAdG3ES7siyI
1UzJfVdIEE8ob5NkfC9TlK9Uw9XVakvMdrKrLv9Po9TpR+B9haEANBhYl8DyNW2ISOnk4CdM66c+
qDnB+CIOMhaYMvqsNZEWpLAgVfO3skjsxgw+rsd7ngnmgpRSn3STDhNhVVpouFqT9HjdwuWNwqyC
iTJ1p6rAQ8glBo/KnXTojjEG8w7gxaftkNgF4848QHbW4phd95Gfn4eu/Owik/KkSaMRKxtsyROP
1WhltuqKnuyAvyjgvpYubmdmlcy92atpIfYNVlmU/TckcfejgregAMJFzrpWv5hhANGDp6BKVMYp
ABsks/59XVAkjSxKaA6N+82J3Afc4uY9Lzxflt/p2s5MMk4yV2PezyrW1nv1Loht4DCpAn1kt665
jz6qp/lIgyDowKClW3Hwe5fwV1jH/4HBA/PH4BdisgFxKOqgGH36IUUbXCVbE5Cwbvc3VIqpJy5i
LWOJyQnMPBtBXWGWQIPF94V87J/pdawDNdU1D+Iz/wa+RLMzFpksoJcqDBd1WBvFYhPI0muoI0Db
aZs/8OoWa36jgr4YtWFM44qnO/jsPIDqKjdrHabk/CNQP8nwfN0xV/9+ZNjIs2XMbrM6mLlcVKWg
aaUjzsCfNMoDOucc/o/L+Si6XcBUgQUeIjYQn1ieabE0jDybdIQS5CuUuKAAKznANWQ/brI7g3PN
rB3pc2uM2/e+1pJCxYqCtnDB6e9GemIZysv1fbt4DzFrYsJj6U+aFslYk4IaxYtfFMNWHZqd5hfy
W9P0FYef4OIzKaCk+ZlqsQ9lQLxEwaeJTBB4aYrg0RTb6wtae/yjMoR2GYjpKVkW49QVxq+aXsbt
bD7RsTIQBuw+Rrv9+j1C8KITvesXhxbiqkBTYk3QoQL8lgkPsyGVdV9M34MTeoJAgjRgWuTO5l0E
h5MdVYLgAajAkXwsfS8e5jIUO6Buqc4dSFDc1CuOgg3iSo+4acKVI13dRtB+/csg28CvNTlqoCPz
PTZISIqTfXbM0PCElq2jtBaXwJ2eHnYnTYKJCZ0gdQFT1HKFkO6RE8PETrYgxthhsmCXb+PXySnQ
HPsVNTTj3Bj107Nw1NRtOsjKaXWijYF5OztqDl1buxFQrOa45EUygI93bo25nQcDdN7EP328CWjY
3BvfDNxflCg25ivJXqY8gGcroDzQUYk68bYtF6fLeLEYNcCteZsKVhFEmm+ZGGt4BI9nZxVZGQD2
G46xNfhD92etjdrDNPTJO5qw4iEZ5vSp98fkaxv46jtnJy7cmAk3zL4XU5D7AD3T49LhqaVvoUP3
4nt0oDXyijverbMasiFDByoGzK4Ah8wEA3XqKwRsGWoOYGDVvXlLySyHAugbisHggfguDw0uH+hb
GUCFEShjsNlRO8nSPGh6gWc97XZESC9v8I6EhI5Nq8djsNeJdX1LL6+JpUnmmujkQpSBigCqRxkr
F0mbNlg+JJL2aQVMBMfY2kPUBOEx5FbA9kpBxkvX8uOo0ga/RPx+neyTQKMzYPQZlQo6E6OCstSC
KCSnZrdWKQAMDiILGKlCWZINDf5UStHU5rSeO3syiiU1JNvz+9AORZAXKO+lS2mklcrNEytp3kL9
ftpyv+3KIV78CMZ1k3bMxgFzFqeicvFItSJ7O9lViPYClwH88lrGJB4AccAqKyKEGZhwnwdgj+tH
KOqIiZ5u6yyXNiQwfNuMoXDRtKV4f92LLu5lPGVB9IivKqIyiri//K5lrQQBqbXGmcchsWfID97G
ZulzUpqV84G/HoSHkILDNJnKXipdKhZgoYAZYUszqHknbU8J1AaCwkd+W25tVefmmIStU5JJ8kcd
RRIZKNDmFrKKvAOx8qEWK2KOX5A2ddDrMKFaeooWZ2i3T8CdAilE8TK3gY/peTri63MZLi4P/nIv
mftSRj+l1lNYlh860AsW+9qg4LrbeQ8xNAjSYbJ4sAadt2DenjLHYMAEfUM6mKWyS/2uDE/48vLV
t2R0AQ33VzqBcM7zz8g4J1Cc8uRjRgftoxHTQK8Z6Pc2LUTLR1dTXVxufG5B3iqZOBe1iEV5ApNE
R/hOG6tteVj9S88BPQnOG9hJ0MpFC3B55LRJGXVB6sCk2rdWNZFtUnyJ1M9I4iU7PEPMF4O+0TQP
Ro86Tid9BFRYJIScUqWVrhrwJgsvnXK5KOZTVWnU56U6lE5ZA8slzVu11Y7DGHKKX/TaXuSKlMvt
bO+Yz6OXmYkZMZhpAt0An0oWHsWulB2tDT8iSausppj7t5iElXs9TtI3+IVhMPXImIelqSqTT5hG
FgdNiI8Wx5mHwoQ31flozaWyC8XpPZTgLdcNXrwv6EpBRaapgIDrqE8vvSTK1bKPJ7xmRq+4pSPg
nZcDac5NlC4ADIwdZkeFSm9BkQo7+QFaxCjqfJd5bwEmur6gS87vkyUU/iU4Ph2OXq5IHoo0DeSx
dPw/zDvVS73gsbkFGNZRb3tQBfjQ8KVaKC34zuPZih/9t2nLw2tcHm+6qz9/A3MkRj8Xg8jAWyOK
AGbov9QRT8F31VEwkknAWAdCY/ZdWOrTbJyUmvxJF1+aQK12atb4h5Io/ibQDOMrqWXeV1zf2zOr
TAkp94tgFDOxdLTU6Vza2Jkd86Z8QmUV6r5H7Z5yxwiYa7xJ9xUauZDGwgfmvYkv0cH0ExtgnUU7
RQV2lXEmNc/nOQxUWigpXrW9DI4pilKhQNn6K7WaOPwh49VvigF10VQxpnAxBpuO+SRXGLEDkAKG
cVVAou+66659U8oWIqP8iRltthlS+iBvDOMYu5vfiGrslMnXTLmVssEOEx5j11ogRZDBcIkK3hUw
ayxPSaXXuSjVBQKpkr1QwSC716DIaXZZyokwl1B9fC0i4dVtUl9FNWNpamiG2cjysUAVsD6YMlIY
XOpUkGi2A9vYYlaB2KkbeBokQLmucvHqp8ZRW6JvVWgDq0xAncNOyBNBLBwSONo+c/2d8FpCY8eT
QGArcdO1tTB3bo7Jq0Vfm+s8lgq8P7Pb0vN3+tGEP5Y2r3q3Vls9Xxi7qxUJ1CnAlCkGyGhWKCFN
UnYUjc9nOVx75dKqkGie3goXmLBkimp9SgT67AweB4h9ineUdpmua+Cf7rWDRmXvIC4iEhmTQ0t/
MSJJBoUSrPmtbOsH40G2ARIBWZS4m6cAvVEROFReErNy9qhsCwG1EpWJYV/WGYrzbdKVOHt6b7WG
uan1xInBsaoI2SasCt5LZcUvF/aYvH7OonosNdij/ZsssKRtdKxdwzIxU7z9z7HTKItIYIrDHY/Q
Av2N5ZbWmC9IGh/WgLyBqF3iCiCpBDRyQ1+2hlflVocckXMTX9aJYBUval3G2JUIyQbmQwKNppmR
mCCLcvtDvAORNAokpqs8mQ+aB5iUx7ufVoIacG6AEWr4f4rGDl8BPmWqbeej1jOnt0ivbmshPBaN
8XI9Tq84qEmQWEgYmYMuGAuUIrHaGYWK3Sz1YdOM9/HUOdctrJ04PM5FOksMchewvCw/mBlFKLEl
4FhQNtpkUbkWvPc+QJp8iF3B4Y5107+OSTsXHWc2Ss5FhmYNWmDCdvZUCCNktjmDzH22JVdEMsjj
SqNffmkP9yf0bvEyoX7BCvqCU7s2BNGA3sz0FIIkre/0bSG/JrX++B9vJCwhdqGxgpI9zC03ss0D
DfALuARqkN/nbCk2GM9m36JAvZRzhV+6BjWnwz1QSMKUArOR8ZBkYx8jdmVSgKEI/6FSo/vrS1rd
uzMTzBUzAjqEBxddUazYmVJ7k2FaXW1sTYn3hFw5wVgOxhgJcKOntG+5e+E0knyScJ3RKOXvkxsK
dNae9Q0BsYqwK554pbiVa21pkdnAroOMVtmioDp/iIByYgL7EyQSh3Dbf/KixUrrdWmL2clG8sXK
HGELT0knusm9discu5245V7WNJpf+PvPfWRJf/Q46nrDP5WJ6WXd2NVnux2Qg5BPfs6z6oM6QJy0
fY5WFePyVY9rK1OUwpHLvwKd2GHES1Qv4yw2DpS2lKCMACHCRKdS6EjUJCosNIco/SjjnZ9/ue7l
K1nj0gZd5VkHJQgMaS5K2BjBkwRO0RIZjmFpI+SaSndwxEN/HAMgHYTnKLTyxOF5xyVqizZ6waNM
qRaRvRrMIrWhqYmZBoA8uNoxP7QHJCPb6mHGrandkSO5jV7a1grgnp1zkrpEoQASxOJNfCy20Tfy
fn1D1vb8/Ocw+xFHdSlXAiLLlLyNbeq1dWTFKuHEr5WnFVYto4SKu4fIisG88Kax1seIrppymcmu
tI13Laqo5mNim39E9+hrbHLgMXbXF3cJDKabfWaWOfZJBTS6TM1SXonxKfXCEICWCE8E/zB4NNWM
/9Dv8yNvUI/+vezBRKnYAPUYsNVY8NLL5mnQqIMXjhSJlZVLAcRZW8uEbkAiWp2Mvifk4DgPoksB
DrpY9IooRR3mLtn8QUg7NcoV3H6DHT9nNxPKunQuJ0osElmT4M7PNJvvLfXYuvn4Ih3RoLQrjwJQ
uO+jtWChAVyHFIOiGlgvF4yuGqeaulVtyXvRBZQIIR6s9K2b3I+bAmfryG11rPnyuVFm16umNcXZ
R0+Jfm3RpIib6BjZuSXZOO/oP1sy3oJGzXHuS1QqNh4QcPQFKM+oxjp3H2lT3XXwstbJP3qHPpx2
qBHdVzeqpW10j4hWL9nRJhhvDNmarJDf9l67Cc5/AuPoedH2mtrgJ+RQT6S6tWRzO7vKDRTEeUMD
a4mCBjJQQ5PpW4pNssI8IoUxw1QgvkvNQxialhzckpzTfV47QpQ7AiKlYDwACcHyCBmGVsPQ6bkW
bdPRj52CkJ0vjh95nXyd5PSrOXaBywkY9G5mD+65VepiZ9fDpGRhOQFF4pgilMn8UHtt8iKwAQWu
rC41bnstvlXV7q8qyDCklSWaE6Kga/VC/T4pMh47ka5YkHFNrEBvY3D3D5kzxIJkl/PIrQrQq+La
j2VuZF/RyzanPxZ0CG7+3m2KF/WxcnCLQaHLSj95edtqhDnfHSaKi2DBHAX6YFc22S3UV4CzLlCh
S5/Mx8ardrU7OeSE7aUT5gb+l7oUcgEtRkd1rn+p1bN+5h6Mw2dm2Zt+iZ8iqa9F/w62fbBHcCLq
6vVxvt6LTA4Y7pBusLjvd9o+muzupUUx5MYH6ALcH/ftg2S4IqBvbzwA3/op+7f7s6ldkmriYERY
n0hyJwgna0pQQIjQIBO213dyPXxBhhoVQpFCj2hsOfP5gjRNJOY40KSz6DO+sZOb+h7czJvhvY3t
4X60m0NgK2Cet2rbd0GRwGM+XP2aZz+BSYrAjZQGeoSfYKqP3bDtopdgfOUsc/W0nNlgAkqiJEZW
VrDRuOXOhBKVhcmMjfACe1TeNrrPb1qX2PUe9KonmIWPKlGscp5Z1MrFmVVQgcI1jRBKmN7uRDqf
gGEEAUZrkRgU1jjzRl4uNVnpfXRmg/mgdTXWolYgEaBJVjNa+VP7NoGuVgLNlXlL5XWSh2QDYjeo
s2Z4KIzPFYTWfoHVi/kdzFcVK3QgAxX3MR3+pvD/VHoMPcpWoNqR78lAifISvvXtRXFIAaCFzkot
fVkpdWOOJpxYqocqutMfZmFReFvzxbeEvW9Y2R3vbbl6ZeB++pdJJhKJ0wQSfB8ntRITYsmCfigk
86s/S9ZYlO+FQW6CRHdTP5t54Wk1RqAeJYlA8qnotS0XOyedEqod3jLdPrsFBaR0Y9rCaPVvYAbe
VwfQ5oButhOtonSvn6XLqiZ1sJ+GmYtHr3QCsWP6UOsMkGZ99JAILJHjasg8Q054Wg0NqggEDcDM
BO/C5SKzQA9HM4cThc0ztKostX3UDR7xI88IExvMaI4GY4YRqbzLg3et3+Tk6fqerX0sWnejOCQK
yWY8M/AT6HZOeD6XPfkUtTy0BsXc9q2+bQexca4bW0GswBLV74Ccj66KLDeWltcDkbVCxJCSbpUD
OmhR+DmY0buQGpE1h9Vx1M03ApoUo4DQSOF/jTq8UiRf4oTdlZLj4peweIGuniFLE8BXqDZD4gaJ
pVcb3fbvKLKs852Jl6WsfcuzpZ+KT2fXWSVHoVYM2GgF7C/Cs6xAN4o3nrHyMcGhhk4+FBPA2s6O
Xg1DM0KlpamcVB2PRAS5nTY+NrngwVO/h7T/9zH+T/BZ3H+/G5r/+1/880dRQrA5QMa4/Mf/uys/
EaPrz8/2+LX8X/qf/vtfZf7NY/RRF03xrWX/rcV/hL//h33na/t18Q9ujqnt6aH7rKfHT8z+tycD
+KX03/y7f/jb5+lveZ7Kz3/+/lF0mLTC3xZERf77jz/a/fXP3/FgOvNq+vf/+MPbrxn+u7fPpv3N
+ponF//N59em/efvRP0Hem/oaWLaDrBR9J5//23Af4M/Uf6BVzAAKrKBdqcChtzff8uLug3xR/I/
KGXuSVAVBJ9ExR81RXf6I+kfkNtDH5b210GjDZz8v9a++Eo/v9pveZfdYwa2bf75OxDHy5se+j2n
mIU2ugYyfBCKLgOXlvSkDCNQIraFL/xZ5Br5Io4hImWRzjdzF/rFzkzIfC+Kfb4X6zF6k4cMUjpj
jMxdMOSNbjZ+DNzrSDBL2GX7okHV9CCXenf0q0F79qdCupNbKX9LG4h8gooOzDmW2rcJtHryqSe2
2dfhWy9X+k2NErZF/j9739EkOa5u91duaKONcEVvtqBLW5VZWX7DKAuQBEHv8OvfyZ6Z96pzWl2a
0EaKUNyJ7r5dVY0kCPOZY2Q1UV9Np8bEt/DBvbGAlw/NkQxBZraPTjmWVIL3BVyP++Rwd4escj01
U5KP/Qb6xsd5yq6GQX+G7ukHvLRe2lZuKmOIMuFt+ZLvWQ/qYTXc2Kk4qnq6bSf2CUAgzZWdQHqd
anW2GwxjJeClq0Zx5xryttKAgxrTa0O6aKwUUVebEGHM4Jzh751Kf5R2thl9c19w7wpU/Yk6FXkG
REPSLFsedVvd+UsL32U7f+7n5sbuywfHUzteuFsoSz8VlXqYOrEG1T2p82k7kTRG62Cj1frBS7sk
F4tDJWMu9NJlDV4gu2Vk+BjnMWF+4dKySu9yy32Hae0BRMJNoyxU+eVypy/eXdp7MdPJVrUkowbq
ALTXRBO6royJPoe+ATnYvlpiS3UbI+cB4W5Ss/w4MDsiWfcxsulFugA7dF1M5BjlvIjmmWzGuqKI
ngJhsLDsdFCHp5dO2BbNPBKOCzl5zvgkvG5t1XVD84wl2tStjNyI4T5ysidoQBNB4paoWEjymoGm
iOYVOYjUSLQyX7tVvZK8OnSGv4Lg+FFm89aV/b6y7Mc0E89w9lobVbVfRrVJl/4ps/i2s7NYWfzU
GVxRTRYvZNBfWpbtZNk9ZoLo65H48OP04BOnCxj1wYV6g3j7ftRBOKk9YOAylr9kmvUIBecEaMuV
V+qnTg7vTmof2OCvFcxuqCGzD1bpR7hfbawClrHVYp2Qonz0XbWRToG3LG9xlSaoFV+7bQ0JEWYj
sHMUpy7pJAV7/d72ZNy59a6w6zfTJXkgqzqB+NOp8fh6yW0r8Bv23vf8Ou/sG9lNa2vqY19IPG65
bmf52GnzUfVTHYhG3BELrM9iesm8zKJ8lI8wCFxpvXfrmNDdZtAEnmbtPm3GK9wZD+i8vQl9GelU
KMi3VMYL2JBXEqVnmkmjiyFy6FFYmLK1z1sr0MRUBem4PLkZ3+UT3zlLjZpK69z1OaJ3N5d2MPlk
q7fpcairmtYs3XLlCWpzMACxv05pbl6VlbcqizSWOogIaowrA8Q9u1qPGruvu+qUQTk/GusFgWrT
89tq0oDLqLBap7TliZGWkAsy/CLS9eFjctRaCbbLHe8g+xSZX87tlT439nFI/YzibuSJT9gHG7Xh
Iy350e5zPWwddzU2RR4XI3ua3fqtX5p5Owin22M1G6FlcEi8OxZJMs0zOjr5XX/sDaKu4atahDra
q8znZSKnBlTAEVVCIVqfFnWpNuxsoVeM8rYvuzrJl+ou7xjEXMpk1pthm+Z+Ew8DrANJY0YtNzgc
yv0psP3BCT29Y4mVNk/mbOxVV7VBVVTPaWcMgTmVAJ7XJlw1/GXftvqzctwHn6O0JAeVnmrD36WL
1WJ3p1bgDd465+lbNzdXo1G9T+P4pgbzlrfjVuZTA13IYuVJ7TofvM9JX57Ri09fqqqXwTQCcZ52
9km23nslDBWguw2JBVxSUdtCT3L2RB8sYDIBBouq4WCfmrSHZF8p013TITjLfOOom4URNW3dBAsu
sbgwzD5eeoXIzRZXvMiSNpdPjrCDZanTYDQynVpG2tCigY2bbaJB6cztgAdm19yYLQhVuFrg1/xq
qdW9NIurwR5WoxR7prGVafXvZSqtEDlG4E5g1MvUx5TZo7aZOPFoVk9jXGTlTHntlDuCQhdl+bAy
mqxYAQq+BMQXJ1OwmZpTA0Eq0V0teW0ERTc8tQgNoym1itAWabuaakwbWHjtzmJyn5ljGwnpeJvR
ww9Cw4Tt2iG77jrpYpuDqhX4nSc/LYIbZ8H5FthDtwRiElaQT9q0H0f1aCHS1O3RgpUlqyEc2ulX
MrWLna5bxnYYQWtQhC1xri+cAhCG5EUNTVT1VkV5w+6asiB4F0YWj1zFmchlqOHOsn2iQqLKTVl3
9x7UylcabwyaKlnTzrI+nVFBItVLRwq+6UgFzoxgUfkntGoLOpEKSIyCHAuZsojY3sbIREY9nrZB
0ehTNOTeuxTDbVdpqJj7XXZ9ZiUGZj7cOcAHbGHc1jd4sZp7U3vdvK/g/PoxV+Py0LeNE0xdAxwk
QEsJ67UbH96+Ec7ics3q8n3pJCgIps8h9+IsiYIA/p0yLbwzXmjmTLV5ggA76cbnuRXkwBvzYXbM
KRIEZ+z/KCt0p8loQgELdhBk7NeLhhfvEYgMNWRYg1UfFswSdK6X/VxDxWZA8GFhFRqZTH4Egv8o
Jv5fRro/Rce/jZz/L4yJLaSF//OvsPNvIXHwspQv8l/rTrzI9+5rXHz+uT/CYuL6/4ZkgQ+UB85Q
oEnOVdw/4mLi6f8GAxQNUB21e7CLzrCFPwNjHT8FwWYErTCehcnPOaX5MzDGlwAb/8FkRtoPCoT7
jwLjc6L7XxUwqCxivboeELTAIWse+r0XcfGSo8TOWy2etGXr224I+y24W3YDp9iI1+4kb7NqKqmW
i0Or98/ekm9KPsmgqqQWNQ1ZYj8ti9CpPXbSlbpmypqCrpt2hGRnJxgOqwQ2oGhfi33fGmsAGRht
PaS5Y8Gp4c8bZZiSWn0XLETbd0ZDz0lBIAdjhv/1UOGv/Xu1cBZVBKWG3rF5YEw4ckw/GwNZai7t
O+HEjjFMG7vr7+zJ6tdjgfJPnvIW4PFDMfdr1R3wnm4Nt4R3nxMQd0lwoAUib/9IEX/KEH/KNf4+
ozBqABwKjBsPMkjnGf+S8RI/q1sdStcowgDdKcxwbtsA7krxl7X2Z4rzdRjnF28O4CoULi3I48Ef
4aIUw9yxbFJGtHgE+pFKT8GfxlEveYn6E0djd0r3XgYmSe+WuC7yR8ssKYAq+0kfIja462qR4UQ0
hCa6/dF7raLtJNe8WXaaMv2rup66MPOsI3FIOFtTHiySPIMTdm9x6LhV9RHpQmxOBcxvkH9CdwOQ
a95tTTU+pmZ7kwqZ4HIGTDizcup14t2wKhGoDtE8k2Ws9ekQ9BlPdA/WxsWI43gxyLU28JhrMG5g
qamCDJooQ9PEDMJIgaGcDZK7294oy6DXx5qOVRGWxttc2BHgP2sHqH06ITcDxZaqeY1w6ru2LqBt
f3u9cDyBMzPESV0NKELszK+v17CJMxHLM2Pd5DAoNbtkRhRqShc1G/tx4hOmnpXZMc2ylM6FOgpl
bogCmHGELdqsjTepZ79AtibSjfLJTC0D/aoMjJSmuDNH/MHizouhTSuiuadlOviQX/AaZA6VSDro
ovDiSuuzsB3KGHYZJzIbD8ruICFcwzlhdJ4YbkezqSAiLOw+NpXh09o0XkrbjtN5uBaFfitFi0Gd
/DCkBYS7pXdisopm5T/hc+7dtkiGTDxmzKP9jMCtllsxjOvSma9QdZURCGCJqkTsiHY7ZyOeqdqb
UzdGlY6PXzZAKNXKToP8bLbszbHeoRDbGMb5yMgSYU0h3K2TYSiuO4Um1SSiNu1WTgFV7SaLutlC
oLlAyoPVkPieOFzTDcQRkK9ZeyaEy+wsreG31IOl12dJYSVcLwNHk9Q2TnzU91qRRmoeN26b7ov6
CK+hlRhf9D6uBNmBWHI/5O4R07dVBVZLXWxGJgKQAxMN9f9mQpueFTkdXQepzqpxyLNi3U74d5qN
+BBJtr4r6j6CxYgjzERLffg5rzku5qk+S9T4tEdTcighpXpShF+V43uhslVp7Q01re2h2fn9TrQW
HeUrI7vU9YPC2tczgeaAG02DE7szwK9NtfGqo54fWV/SVEsc8uFD9N3L0SVpbKRXn0JDmmn7W4Cy
A7MYXnvirHynOMGyYVuNdbKkzU2nIz7sJQxcJF1aE1ZId45Q4eBnIWf7QVsCO4fjBoMDWeWFU4ml
YpfxgN0pSkJnxwqJACBGmdFosw0UwtYWAxqYf2iyTLxmiATSlNYpAwB5sSzSaBJVUEsZ4Npbt6SM
c6eJMlQYpLUkdvWQcmT7EkRP5QWZNmwza4l4/9KRJnBb+DpC+44QAtcmL8wn8aA72tqv8kSOPfU0
CK31RjwXHbIzINXm0wAb5hGIBtspN63TngZoIRvQsRnEVZaP8QR1xxliB6AplVNSaYLWxacvAEE0
qYlZFegWc/zDKL5kRZzhdBztms5NjJSEplmFAD1WKHEXGtTl9XWOWoeLc25AqNWjiImEz/NXBN8L
uVe4mG40/O2QZjRLsVUGGM+cz7B1ipi/avwovWf1gyt2YnldrqrllSzbER9JrVENo6zZVm6LkK9A
rrgF7A9G5agL9zjBFAVSB2X2VeHPVMcfx35ltw4dUHHx9BXB9zr4VK2/KvEBuY+720zM86D4xyYz
yXCf1vhbfEOBISa0f5VxmCShy/Rge+NWn9O9qcP7L0WyvzyaC+geLl66127A0f1Q+kOtnFBmuL0z
k+IqD5nxIngf8enO6rrAdjdGKnAeUw0UlaWkNaj3WravljFmZhMAgBcqBKK8wkYgyG4OI4HNsrXO
+6PKBbwNUYMe8A9UJXUsvLVsZTYttZgWeKl+5evATftTdVe11f1kv5v2lUFgTsK1Rx8bgcv7Zhjp
grx2OXK5IjM63EMf6NMtOnmNek/Trdnct37M5xmRRI/Sx7F3nKg18oNmHnR9pXi3TlH+6Jx83fh1
kNV2UA2PLvO3MPqOsjwa4KFnenLrMxTsOh/pyLWv3pAOBLb3UEPswmtgiorFYxUg4BGoi9UL3HIG
uapR+hkVwAjXLWug33Q7u/YKtzadSifpGyeZxi524Lvi4gTny1PB1DMvHtL0XUMe0hVrvrzZ5K1O
7yrx6kxvnEOkBjQjBQsmd4b+pXApwzGbZ4TW3abWdnqDRVkiZerQD2q9cJTP4Hhu9LREUeFZjP4K
aojKx91pNId+vtfR0M7nm9T8rGY3o00LmITE0MMplwknWZDNTuQWc4IEOySZBc8vP1DpEch5SIwa
oSdOXbtsdRtBxVSuuPywxFWxvBrs0ShfgbiASTJKfQ52XwmYUTskeUroWOSrEYu6QUmVzRyu5rhF
ZJQOz1nGQu5tJ25DmbUKul4FBs9pjRpM6/TRyFjgGPdpnpTkgdhWSRna334vQnfpAs9eV+ylR37s
IWiBmdQWxVa/AfbB9eLCk/dsWTf1h4G5FaNOHeek8KIGfzdpWy7WJlJz3j/YsqWN28R6eyANNCzd
Ef1RzDeCClnjjPG9Kmi9djWqKg1mK0gXPoQarwJpQelZPY7VIRfgR3EREAhgelrktwh5te3ICNXS
kuY6mpLnaK2nermrUInlesiwbPThOJYWhZgrNbrPuUE/OseLHUOWC1xNeOYyaoppM6n2pDWfyF6D
wt713gPTNnxeqF88ZMVtZivKYbTCjECYULcFt9CEeaFRq1CzIzHWexSR6TybYRufm5VdD5czTLEz
RKWsUBWOZXpdmE/lkoeNPAqxXeajbIZ4mW5m7FJwiGjePqK5u4IxEEox5KVsl7An/ROq6e+DepbN
Tandlrhb7NylQl4rGCD1BDfl+zxs+xLyS95HDat1t7AiohNIDvRuVMsc516eLE4dL2ybdSQogQYt
ixeOx2fYmmZ+0OEXfQ46jOK2KqxVbzprTRz1Jkt6FLLm6oZP+CebKRbsxBFSOGYb2aYR9TjNGYqd
3lxGfo58hgw7I73VOImkBGYcXDdVii1z2YqMRlLNt+5oR4VCeuPfZljz81CGuVvRRZl4HcAkdATt
PGjPQAW/Ri+/cld6/9r3CnYwHYJeIFgREmUSWYjQomHcgz2Lg3Dlj3VUtIeumXF9n4ijVrqLhMk+
lK5xgAI0VbqxQmMk1r3bec43hWZtuqLf+QpnTFvGU/MpsfeMNqXcvdWnF93aWbkb6KhJjeV9hZjM
5FRjD06Dww4FgmK+J/kEZFTI5xvU3CHWDUr3sKnKtVF3KF/mtGXw3BqnMMNuc/qrbploiY/pLIxq
zhROcOCyJOoUJrWtej/yOxcR0lTKoHARo9uwUG2vas9SSALstYmib2OCVrAAW4B9p8hjhRVjAHI5
TCeO1sFytNOdzB5t95nM1+AVBzaqhCa5JV6xtuwTpFURvrOTC43OrEDO0AyBMcOUqngntY3oJztU
A7ntpyayvMiBIaedhpMNQQ6gR7F5EUANbhZlTlyx66m+E7YXLs2hw3cBQmb2Q5zWUAuEiKDhX1X8
pFCcd8rT4jYv+PHQqZ585zQLeLaaPp3dlFZD7LcAiGSow2bWY+c+S58/Ea+E2VErginTScA8HA2q
QGSHPshg2UM4QKcm7LvmOqv6R2eaE72rbNqT8rprSOy16cp0xjdda59KF2W0xh4Ca0JB2LHKrT7m
9zmfoWVX4WaQXf8KLrIPW0n3WtTTngl+8ngfww5p38DVCTJ0DQ+UmiCE+Fi3V1qJMhJ7VI5NWbEA
tXRdkH3e3clSBZOrIx0NlAkvnSbUCYz1Om+VW82nUYzQQ+NQocIRreHorrrHgjy5ClplS7PxOn3N
rQYlcAU3zRKDQA+lIR/KEZh607KoViLYcnNv7WU495ebJcO6LW8WwKpH887v6o09d3eo7aPfoHbs
7FO2wAvEqw5afRDadGcOHKKtZdQu/Ra7F/bmzbDWS1CKFo0idY+sjayMtV4xdIqqqHSnE97PN2pt
P7eTzyWRs6clPCfPCuka9DN+zvAaj6DPPHIrdloWo2QeeAB76ZUVMCRt3yTxv0omvwx1gXSQS5VX
uY6hFJfHXGXoQyBKJy9Gl39TLjinpT/XefBQtmbbZw0ED4Scnx/KlFrW1G1uxekwBES9L+Sdm6ij
wx7RRb/Ghrua/Bb7dIHv/3Mqv4x6gX2aa+GQTGJUbQPoj7afIiewt0XSAO2kR6jA0z6oDn3yPS72
QmTmr6EhGA6lF9TPjIs83SzLlBh6cY4oR+pN6S6F1TOChesMoG/S8YNpQ70H/DhljOcAbqvr+Tp3
eWiXCIGm73AQv1pUcAvDqgIVygL59+f59/Ri6RkvrXg+A1hh4wSFFDZu0vz29yvqvGIu3/OXcS4p
v37q5kVhCSvWRRnw4UUuT78f4Nwo/90AlwsJ1pspEXgQYt5MzY7rt7P4hjf5zVz5F6sGVSQy5D2e
wTXv5yxLFE5rBIOJoW5+/yy/2hRfJ+tipyMOmH3VY40sRMKNWEW6XyB28kakyyUAW4ONDQK4vHb3
+3Ev0Ah/LM6vA1/se6Y05QC0bMUQAvrMVk3ihXrSRziYYWjGo+8IAN+9s/PXv5Qk9Rk7BGUJK0bj
NphS+DraLMymPvj9Y/36vQFi4aHaDem8i8pnXS4VRBMzC7gb4AeQ9nU3CNHDTq5/P84va3A6mJNA
yJqg4V2e0Pnie5NeY/osx1lV8i3rbzpQ2vO8pTrakQOMuXOxWdCu9fUNc1780g6zednpM1JFNGkt
fwehTNy4NynbNWSXG0dt/GYR/708i0MWMl4gIdg+qIkXk1FOQphZg8844M7lYxGYZEf0Zxva1Fx9
o2Tyy/f7ZawL0KPCubN0JsYSzW1dHusK4ZbxzZr95V75Msb561/WkEz7oXKQncSDU6PsCchsuU+r
vYDTsWk+NvK2+253/vL2OON1cIBjHr1LRKVWguBmLpUVw9f6rfsk10Z0dr9Nn+rt8IbEyTj7H0bu
QTx/RxS/YA3+uUFtV4NACzosP/ovX58WGA5slXbACkvE4ayY8ubQ4mCtvhUs/FlL4M+BzjezC3zU
mYb087RqaE+WJutxTYF8OV7D4zpxEyjD3n030gUO+a+R4E4OsDO6E5cgRM5Q8Hc8jMReRpC0iw06
/hFUiyNDRrCTXjV36frsp9GryL2vUXe60lbfzesvTwi8zj8/w49p/7KIRqKkmc/4DBXybtdRD2wG
nIbwc6Pn/veHxC/3xJehLu4ptA+qOs1HHEbqzZmAo5F0Ynr4+0F+edt+GeTiphqsvFoAZcLzoBxN
7GNpv/x+gF8fdV9GuLiiKt1omHAwwtlH7+zU0+yhMrnW1sXOCgETisrdfC8ibSuCbuMc/VWm0Tb+
/Ye4YF78belcgjiRt/QESdh5kabHbnW2ezFXZ/LaDPR4vzUTkozJ/4a08Hfv8Pz1L8ulg94Bq108
PHyaISkCWUAYpLmRDXXU+dN7hCBjKD6+I659t0bPX/86qFCABjE8rKH2UNyJbD1N+h4ZaCH+mRbw
3+f1YvNXMBgFIO3HvKLGs/2hBGxRh+oBjBv23Td5zQXR++/DXVwTM7F4zeYOWnIm8FzAucF4QDqP
y3iVjuBFDkjqAUCggwZC5sju9RQFC5bFzfD++/X0qxkG5dZBYxzeKYiIf57hqp+sRfqIE3p3jZrh
VCmA4vMgzY+/H+eXYZZ7lr5BhQc5z+XhyrlpzuhwIL7bZDfsB6/9zaLGWbnzLKf3HRfvAl39xwR/
He9ign0lCun5Mx4sdICBhMSCE3bhhPYAxvueA/6r7fF1uIsrGRqrC5+Ax4N5XrYxi9uyKlf9cvv7
SfzVEfdlkEvqE5/y2q0JnklZBKYeNWAw0e9HOM/KZUbxdYSL5VAo0+GOjhEK83ZMP/uWx8J0qTM9
VVkNM6mG/n68b6bNuji0C5UvLZsxnkP0DRfHSXaJM33DLPpl8PL1qS4O7rafbb0guH/s6zPztzvq
r/1KPzJ4zVdrLRRRdkoDLeFJ8/B/9njnF/rl/Jpma25Vj1XhjNA8Mxa0Se1VoaffzOIv44mvD3hx
OE+gmjpmimn09iP6tNGZqjZuURraENoFHPcurgc9MEL22O2aA9S6ku8Y5b9+k/DQ0JELgGJ1sXKg
Zi1afn5UF0BA867r1rV1+jGb/x/c9N/Aj/6ysP6Gbrqq/gV003/v/nVGN30FN/34uf8E/cPRAMUM
cGjOXD4dJ/1/gv59GyQogJsusU2m/m/Y3UNYwtBhk4MAG+fBf4H+PQj6wRUC6j7QZ/pn2Cb3Im4B
Kgb1LjSJPagoa2d008UBKcZpIIZdoPGnD+s82zWtecXq6rWqDaT5hkCjIztkpnM3pN6mNsXGVcO+
BkrcKra6WTtUadqTW6PDDrlZys35gykzXkq2swKIIamw8tDQzkCQMJ5Jqi+BlVWMDouog66RLTrJ
3U7aNnpcnhsYVvNiwLvOWOUnP7/uigTKP5NFFyiIoYpdBdXGh3ZTlwCG2HiH6x7tIdfdGzAS5jvg
MIaksaLSBLokSvvA0FHDpwR405zSzo2WHADNtYaufR1pVlgPB784ZkOYVTdpvs1g+FwFqH8XaIgD
Rt8kRnGFpqgPz8eTOOVQ1kNexT6bO1O7afa2ho5QgF/NwqZC7QQEFu0HAnpQQ8tnb0nqUyvRmKG3
4FKjMd+wAIhwrt/IE/RjbxtxVZF7o+ip7SmKjh0DXqMKFBVGvW/yRGu9ROVBR+YkZVlQZ2hclypc
i3nX+s3KGY4VSfiAwMPdTjr6R4ht84rqIElKqIXN0ON/XN7IM3le3rQfv2s/fj//yl/6zz9+5S/G
W/9pvP31v/Ezf7ETO7Hexk/rzU4cH/hPtEKc5QpN2BSNnqQpdgZM6Sy/oHBapOYApMBG1OWzuMq7
WINppFE9AV2q3LAcqfEoXiwzGAdBi1s0WG5mROXoixsJArhqzVU0g27OEh9tdzTUykC34wlRswBn
4rqFDa26dszANI74t1w9wa8AEpTVNVqL7tlsfkEkWBr4Rdox2lTzFD6hFo0uQAsxPXTpNw1+Gr8X
pzmYW7Qxqf88BtY1bSN8n/dSWZFcqPuclO0qr98M79pGIY0vkaklbADgOXAguyLC5YDn5BCfQD+n
Dy1g0al1uxz4a6rFfncoM5ARNjNAHNvUDOsVH4C87kbqiBtG3lh3XTo7Yy2GmCX48Yrfz/PNbD7b
cnNwtDgnj1iqzAINw0KTivWhMY2BluMTLlU8EwY6NWgdLgkBMSqKEMzYzNq2dkvN+cCHlTkmCEc9
N2zQqMMDV3YMvB8Ic1wL0C6iAWBnNhAM6b7eCSQksbWpesjJPduqRfUntDjs1tt+w3nEKmzqYDFu
O3LocGWVitAezs7aIQc54JPfZlf7MEZHe+N9xs0cVuRqetkTCoMaoN59tHfRYYkzfqy7EDDm7kqL
OHS0VeSbuxbQ4ltyPfII/6KxQBQ36pZoBu69TzfC2BXlZ5o9eByqlUtknY1srf5lJmmEsk0A3mBi
nOEDxAaIqQxrHd2gTAZtpoWuIiufbwWo33r2yrwBHnabNt+hIyjZAEgLjHFrmhIkhyr2+6g+aC8M
6HT0Ze9BDUAjtvksPIuyBQiqOXJB4LhRDmyIa/SsFdAQOGCuDWuTd9pKvmfVFiKR8NsCsBKQgqr3
Ax1LKui99+uYCXw0vNGczmuY8Jq01ALdfS7SJeDuhz+Rhz6Phb0S9Xoxt6UfuaKmHrvl+oPl2XjS
RGpxIe+ldq+JqB63y5X3YuQAG8CpziXA920msTWBB9G8aIACvYwHcdCW2xzagHU8MvguuQ8TzkOd
Vsfy6GvQcKGLRcmPP8jrYd/tf/w1/u6Pr2g4Xi2KswpdWRYAS/rHf3YXdB/VPgOVflrjYATm5mEB
uYRR2OlRVeqh14dAUx8a6wpANn15xbI3s5DMrx0QQRABtxdgxowHokXMCrMBe6pxzmwjHHRoeGuv
ulQAb9+4LRqDDHhvQi18CleuuxzKM7ZLp6nEDtikRszrdWvfQbQS1RjwdxcX/Kwhw2HtgPWCc5VT
p77BrEodmFgsDLjHAociXz3YxuCA90uqgIfxhmoEyCep4L830Jmmfv0oJicWoQT/wwXeg1P/xdnl
r8MUNABRWc2eV1cg51S4E4FI8eUKKAwXwEkeqytUKUsrsFUwG4+yRRtTlWhXkCCd5yjzsHc0XCSG
ipbCOPSuh/8PL88G4Dg/khsbmzbrHyx7jmrLj/weVoCuivIqjcVUfzJbBHWOIxbojXyoqN9PgPjd
pXrxitv8KRcWuq5gTluA6md2EbaDdij7FugQJ9CshSp1hAJ86LExYL5JvUEPBktfd9KJiKi30GoI
bSDITALRhKqFO+znxHZe91CQKYGpdUEzjce5fyDmUEZct4C0QmHIWrJjZkuABzwfCAPlB61PLNST
x63hX5fzSQdvAlp3oOVYkSabECEH8GY1A5BjVDEBaJLMz7Y+XhXAd8y2uHbFfF8K592Q1o5Z11y+
/PPQ9P85RP1ZFOl3YWdSId7812l4fc86qFu99V9DT8Dlzz/9n8GnB4Q81Bm/ourBQ3XQGkDXFkVb
F00IhKR/sU3Nf5umDew8ZK/AOrXOApl/BZ7GvyHcBiU/uP0Y9j8B1MMb8Kd09hx04jQDsQxdVhMe
T5eI+qxuiG1aAGhx22EUHDp4bzoCp6oD6QMPsFmtzYOhYEfRjGm0VO5eQU4gKBGdLVV9R3h+30qv
o/bA0a0wpt0yVPdGX7/5BgO2gY2rsucri4M5p9cfQmu20+gfbKN7He3mKAq3D0vF/4O782qOG0nX
9C/CBry5LV9FVtGTom4QIiXBm0QCCfPrzwN176xY4lHF2b3biJmemFH3oJBI973fa05+43slksVk
2E0TlH6rStR7rZRMF+ZkGk9DGXRbxxHlydEq56CsTj4NcREu9NztnjMZFCQRWAV0T6fT+2XUpNai
tp3eh4mDzqh0vPhmapIBxoF09GUhIFrYad7cO2rOmPLiitauq+k/27Rz4N5aZbdqoFXFSzzfCFTP
s++WmqAY56VYdzVHhZnm3cos7AFKQy9eG70zXqvCyBeN9PpD3I/6gy/ZK0ic3lRdDE2QaBQBR66v
d73hH51cvtLmvspHf+shoN/lfeSvvCy0T24h+4Wmua8qTx/sRtwlBtcl2xxvQ+lGK6t2ypsG4jX7
kiu5XSkPMqcRRvW7tCZnlTpc5gy7lnsDQ//n2sMgWk7cv5spbzZDqX8dbMt4ImLkQUYjAd+q0K4h
ZS8Nq3uooCzanbWScbqxk4l7efJFM6ds0UbOg+GMsJUZcq7IEfRxt5OrbhgEh7V9U5Vcv4NQbaUu
4dJK8iCJzTOwE6qzjamH9VUKRfPeM6kHgiSMj5Y92hBrSWH1hPQWfhvd2BPazxDh56Jshbn9/38H
mt3f/ntNz+JHnkw/ft9z5r//Xy2P7/0v1u2c7com8s9O8R8tD6ocE2+1AB0N6hQPpOJ/S3l8/iH+
sYD2DpFKmLn/Z9cxHJTxHvCkP8emGORT/E92no9gCMVyEKAGoQ5HhU8Iy3mqQGcmEUaHOqEWWrwP
e6gWdXeIUA78Nh63/+Byv+tO5pr5/6B1/z6GovqXc4bjn8tOxklAuZhGyXGnISad0+RiVK7FQXg7
G90clfVY2Pu/P/QXW+OPp7KzOjin0z4KztC0jFczQnOSWw/B38yt5urdfQnkcOVAWEZzc3DdltDY
WBwwQYlqa4tF8ilS8S1fgGpWjKTedE+moolYmN8Sla+MIPnaddpNOOr3qn43jOwlaKPHyhJ7LUwp
j+Shldrz31/EYvb8OXyzzgpI2oSbP//5b+ic0VuhOQSD3PZ++sP0uhXuJJQh5rBp460qiG+28ixa
uD5/qUaHzc66MzIwiThIru2uhFXYbqbOfYy85l6MD8K0N7W3qVL7aqosjKyxP0uuunpcN4NzZ6b3
FtkIDIPZyGTRTimqYGLsM9S7LfLwCy83f4Xzr4TNvIHHiasD4Jz1M2LbqRBVCODU3Du1VX8TUnJ1
zcZy00eUUHe4m3zPfO9kMcYEOKxhiB7xXNkqoA5l1/vCdzeNF6wTrd6ZVJQ+jm5MrWu77I5TXe97
/0DGC7ZvebTIHfGaDPbWz4arfnROydDfxEH6qvflhU7+jGL9+VpzVBW0Bnwiz7lTGsYXZOTwzcwS
w8CUy7IjoRlm7ryJG91Jc+o1eEEJYIBUILeOZmHdttYB+dnJsnVj2VpZtuxNtf77eH82l4hZsrEJ
m5sp574neufXbhbWcps3CWK2cO/H2uvfH/ERm2e1AarqWIMAylncq84RNH1MgyqzUrlNynWh+7Ds
5c6sH6VAOZePm0w3LsDKv7JIfp9Dv56IRyfJTvhmAtp9XCBua8A7LmNgsJ5Hmo/TBATnZA9Nkd73
aJuMUX+NjLsOICh2m+WU3lk5KpgJS4Aqf3ITYPWm3VWSzL+ouPdVddMm+a2TG0j/i1UYpvewQZCV
XGejvXVEd+j9aBNA9je08RmoHPiHmkM5HS1j8f730SQH4WwqzW9HkaBzJMyeTfb8578tf6covTzP
tGarfNzZZeFzLpvT19GyX0pjpB3WhddJ2OAz4bf5Gk+ife73/iZ2cZpom+q6L1B8XVUJ0oXYVjDG
02BthjEhZpNAAjwBL2X213BKElK0KTWrtAHgGSPSWF1ClvTSWpZGB+2uqWGzG813SGkoPVmPpQ8R
2C27e3/wsVziFlQ24JJ4ipwmz7gGaWc+B49x4PQrwyISqo2j0+AhNnLBo9IKmpbhf1Wj/yMPq104
mMWiccQmtvyn2gkwP0nuq3LyMOuoiaiX39LJInZJh0Dspvjp6d0sFnOfnViAf2QrGwU75SvKwp9d
s2xicrG6ME2XqnC/ZnP4lyohYOvjAJKovmVF3KJ0uu+9Qq5yD48TYQEORYPmbMqm+Kpr26zIjiV3
cQer+IXWDbc+WhjKa+/dUf5KD6cJcC/klujb6YrbHjNnQcm3Eil/QlyVXPle8j3t0i9tcq2DLKMl
51KPZ8NCGM/w9L9WaXCULq4Y0IEWzbyn5UP9hITEdPvvw0AZHz64jbWRebAUVv6EuN9Zp15xk926
Ma5gSc2TUq/B8a+uddjOQEIWCoi02Bragy3Am219YDJkPVHQKZ55KkIVmXRXRYfs24bKiesLPVwZ
36G+fHY1H51m4QPzyUXU3mBoQydKS8vl0AukR3q7JYfkqg2DAFJwtR9qgX4B6eNG1U+l9hKkjbkx
mWBu0x01E1lXCkgwqgEwRc/eIlrJKzIHmGgL0Tm7cfQ2RVV9G1TwnhXBsdLbfRB2yByzzWAaN7E7
kQTira3kxcKfCfEEbK2kgrbM9BobOHe9Ke4NzTj+fdEFcxfofEdxbC4sEG3xkjnfw6qi83NVwNXP
RQhZvy9/ZL17sBJwvQpSepXbt1F9X4Pe6gLM2xuT+zKPkXeFKX4hXr0WcQTLzORmntnLZqy+GJ4G
Fhhzs9aQ/6U4Fuds8GgnrKF0Vp2vP0xDdxtqEXIx23+VEkSj7dLraLYEQm+5cK38dUi7jVOAPEy6
InhR8V30JLwC4X7qO4jn0gbBjnu5kJJjRcevjBh7aPdWtfOS9LUE+3c18W5qSMWwEjp6UfajS6HO
d7W/bDXztelnHmM+PRjJtEuy5GcwOTdjP+yyetHY9x3cORIQkyy8MYYdv3WnBcEpc9Wx6cNXp0A0
NsYbt/Mi0OVqXNRImEiuyN+nJL3PEhZeEt13jkl3pe6ekBBqaFrs3Nz2HNOTROJX05ZZFE339PcP
etbW+edQcqiJiURiPzWtuQL/bRMdI31wJpk3NETql6If77NUWwr/ypBISlKCYBZOT0hn5x8kY20G
xz7DGNVHPOf1DtYl+HYKHx1Wl//4+y/79eQ/php8P9qR/Bth9sdfRhUaNPhbkYfkt48NRXzV6O4S
2WdmreAJImuT4cbhLoD2D/zfQGcX7EmBYGqW7PlNSR7mlB5KOz8OZbtTVnETZC56amSGJWJno/Tr
5RRRCOoKkUEAfpy5LhtnhiEUAs9cAh3//Z2M87piPrLmzMxfaUxYfJ2Ntm5VjVG3dQP9NnVWcU1y
SeoPSwjMDcV7vtXQyLTRtAq5JC1yryqXbpV91YIvIgzBXH3mYKwuMGfmcTwbZ7AgwtvgXID2nP+m
EMihzSmAt1Pp3SKqjRd1bj9EFD/2ZN8iEP5+YRA+gjq/ppyLfQNxTaY+ty7nQfptyhmB0Io2mJpt
pFfvlY2Ft7S8gy61O8wEDrmVPYW1cbQzYxlY//pr/LeGAp+8LM/29JmMiHD2vPbRKpnmQ9IzqbRx
17rqSeMbBG56bfc40Zr2UP5ffHLXNOfkDszxadOe3cGcHgxUZIJP7tU/ZIwZCXz5Ju3RQ7XuOkCo
kg7eiQsDqr5hOk0o061pxYH+owWSkkV24d706QggIKHwQ2VHHNrH0XeFr7wmYAoqedDLk1ZwMyy9
pS2DUxqPmwvfmjb4+eRyTYA7fW5sM/HP3j7AIakNw7LZ1o7+mgXdOu2ra4udZPK175NT3HtG/tL3
xYtfxG/tkOxwgLpEQvtlpHk2w3EpIOZ+lmvgDXI+4QzRTEOjiW2GKwMXGTNZqA4tOcjfL7mZCyMt
y829cO2HlHTXTqbPeFN9KzWVrXxTeAuVpjiDDVSyo76vjTpYCWU8ZH7+YhuS/maQHmwFsBfhFdCM
R3eihzXl7a2VjN52iAgfSCw2yhwk3tI4Vnw++4WR/mRrccndBEpxoEn/UdW7nVb7ZRSzquBteDEH
2VAaD8KCNaWu+242J+iTEXJo/G7r3S13g0d3ZMpj1tPG06kyaFn+/SedoxtsdvwiyGnAuAa+KPPc
+G2deyG5P00fCKqP9L4N+q1DB1SE5j7Nqte+FTQm+JFucok6P8+p88+N14tP0cMW+0eo0ehqkU5q
nNjmU3AwRfUiUnXh1T4p5eCRmtx/gKlMAno/vlqEzDgPp15sMTw6+RXRNXaryqWIAYylW+67hOWc
F9YF6OYMD/9n6/ztud7Z+YGFWDlwsIlthEtdBAoOG6J68RWgJSKwVo3ZSuo6unXXuEnS7r1xnZNM
DKJwHdRolmltMBDt1n2c3ChLkhNjK85VkaPr9LNNMZuFFZ1214BJYfgiVigBMJiz871WRF+ll74n
UcQcwmBm5YY3nVMApnP1I62tGu8yw4/wEpBHUXCuhbM5YJxfqKE/m+WE03H1dNF8YMrxceBHaZR6
qTqWssYazYdjb4mTk8Z3//Op+/tjzqZu1nWx63YKzqHu3hdlKhZV8jBMz52CazaUa3dEhdl3tKT/
/tzP5tXvz7U+vl6FJ1zCdZclo9RtCfA0hGs1Esf+KzFm2MR+c2FAP7uSoKGaxR/O7EN8TiPvyQCL
7VyKbQVl1nQkLf/4sR+pcH3s4OmLU+2WN7JRx8itvgzYIGRZTfMFSyDPie7//v5nju3/THAyEahV
HbLl+NfHAeiRKPV6zQQvvHrZKSgO7FGe1h8bcL5FB12mK8IrzZ3NC5dCLBpvklzZuE2P1jDQ/e9u
SaUrQefKHzh1YSNXXM3Lv5by6e8/9bNd5vdfenayVW0CIyHSxXbECBW4eD1G+YWgiD+Q2nkHhWnF
QHB8Ohi4fhyN0sW3aYIyulW2sytrtZCtDmKQiVPelneu5t63KF+9FF+G3voRO5Q1Y98sZUaF4cMO
itb1zL2YA8NClwTswV5ZtnhwmulhpLmyaGL7NAn7pRAKpS3VOwtJ6OlVY9/+fbD+gP1+vQnmdZwE
JBSyfj++STqMoBhDwXetja9sOC+OVm9qTI/iyLguJrEjjuC9lOEaqgk6/PHrGDQCISzADj5+1xYU
4FiaF8b3H4T47KgAg5ytjsn90F33bD+t8GRy8eSpt3bNYGEkcRNH4NVDL6GpSe+mKcZrH5vLVRRM
9Lhr9gCEUFDaMbbz+58prJJ1MwUbR/VcHhsCZ4RSWKFgt1QIuAI6JbCSqMtt4ACjAinGO/I5km4K
bYcQQdUoyAnVV62TD2XaEHDT8L9Gtr5PTB1PPnCToYVGEVjREm3dN69OvvmG/Z6iM7HMcNebwBrt
QWDu6KC1pK7hb6496E/lbCxgE/ca5eu8q/ZehqhLaTUGuNqmwv5hWdGJJBN2j6sfIFJan9wUyCtr
NkU+HfNoNDeF5l+lrb5WHAMrqVUZsVLFyjPKqzIpTNw1g2obtGqjdcVr2OFM0ZWPMYa4i8zpEWe7
jKSo0n5XCP12GuojLL+vo8r3g+p3phIPEBpY3g2XIzte5QM+MjXcOKfF9sW8tjR/23gMaSUKsAEL
A4Zawndw1k6FJUcjvktci8r0ZHbZKS3dN8+oN3qs+FbdLtfi+7KPqSDYpBdJ96WYXHTHMS+YuPzf
daOVLrHp7Rmsbs8+tIx6XjhPgXxU7yOP73HTmEJj0YgALyz+zOoUAPo9rjw/w8m64VBYicZ88xxo
V6NQmzCvnSe/g00in2nKYt7kidcoKfmcbvGswuyECdVV28saz0d43/0A983yriwZ2Qtb+KeC7oIM
tbdIuW9Dj2I+tJGsR0yKyu9eM14+a8qfkYxOZkHKgMxm1zdK8XaZwp4T2ClwFdPXRaZehaOCZeKS
FTBbSsbfDTsVSz9OT3ipqQtH1pkS4teWTfQ3y4euHKl3MxP292veEIQilMKqt4mN92tlQp/UuO4V
i2CY7g2JNUyhjlb3DC784Dvp7TdcnOnUsIQu7DHzg84WM/6zqCA8LB24/p3tyGGKxUChj/UW76xk
iQ/AFWXgVdXc1Y1zFXbxwVCvVYU1Xlcd6gHfq+HLhV/wSWXL6rPhyHLnnevpj0Ph+d6gpbHAj7d3
7mI//Vr50alu7UdDiXVchjiK+vdWUn/v2/JCpWV/UtehejNhZSDjJEvx7Nl2E+djBmS6rSZhroaM
8hmQCSqj0m/1bniNrPpnhQF1gxtKkphLzG2g9wCCyW+jnhWLUSztV1O2hLWpLFjnsaPoI/XNorKj
+1G5P1M9z1aD09xXDkxKoAw8X42n3BTXxmgGWJ12P32tftCn3LoKXes+1FVzsKXbrMrUXZkuNqcC
aNXQnD0TCZ9czKbNcN1i3LsVqX20tLHYOHCZ/BkVvfBlPhsdIgq4ORJFzWZ/NklHv8jGIIjqrayL
67FOvze6tlQW7i6prL66ovlSOOLBdOgFjtOXKXIPWlTjYIPBSX2VDBbsqTx+yxm0C5XEZz8MFjh1
OPgA/YyzctzuheW1pKZsC7NYOjlVUd2dsErGeOOmj6zxwkB8cn8mT3o+gGc7BlrPH2eoJeu66yvc
jrTI308GdnECl7TAutTmm+9p52uRI5XaH89NF5PNj89p4wBT9EZVWx1OZtQlV5WRPWVp+pBlGi45
0dM0qWNnOUTqTvaxaPZeY17Z2cUT/rMV6c73Jx0GPaF15zeoLM0DC1O9LT6SOU5k/qYZmtvEPjiy
uB3j8nasxrVqWrbtVF0Ay8+Er//sjBQqqKUoyV3XO/u2GbQhGgNGtYUQioURIWmmW52EgwbWMG4q
Wy7IS/xZasWDHfYXHj6/2PkHgLtg0c2EYfEHegpvPqwGP6i3uePeamlHLnNXzB2Jq9qrrjTbe4Bl
+ZDG+tcLK+2zEYcxAQXMNTxu8WczzOnpv2i2gfN9BM3W1p+TPFynkC1dzNTsCmZlLYy1Q8zZosmy
l78//VfL/+y16QY6ZCf4iFggjn2cdxlXFemUcb0NeucZEMzFyXm8ofy5VQ39Als6b9A6nlz5EERf
IrPbyVptnMlajA6dvEFTCf2su7EevGXrvUtXz5Yil+ZKWflzH4p8TYj9beD2DoFDdRyYG2kF4OSG
gxeWaW58JV89mwuZHSMCdLy3GMR9YblcbZw0XBIbj02G8VIMJTeT73UzPQ9hsKvbaGNl+CrK5sHL
nLcga19r8uyhCo8/H0xPY3O6wZfQWSS9xMurSKvVasICZlmNbOAmRoxLLcNQunuKPHuvE/c9bNsJ
bblQFU5PrA26e/ygcgiIwupeVBt+d3RrnYzusFKJePj7V7A+mXwz2gdvBvQF7/mz1e/ktlsHQ8im
5kUG0Fr7LIWtbWIZNwuFN5cNRW2lpcVmysJt1Tfmqs6dfVoXamlo8rUFsIPY61/pddss/UbbO21N
Z1V33pqp3E5aWx1NOrlRy3midx21QR/cJE6zc73shnrp21DPV9nabDc+LZ7EfotGzLY0bASxOx0h
tS1VyZQwWowSPdwS//7+n1U7c4ig71sgnjgTnc1CyGhJnDV1hXlg8dYl5iGzocWL5onOE/a+Lc1e
kZzg336tfRxUBte9r/XwOm7o7Von/PHHpSwK7cLP+qSjYsAlgTATYFwTUI19XBx5PjhmMznsR4XH
jVdaJ+hxBNZwPR8lvluRYb+JPiqXhoO/nMlsLPsKx1QaROtiDH9OmXV0iupZkTqxGOGi22/TIB9S
29i4vlusqo6h1DN/a8r+ddLt/KBU+2q4QAXDsxi7emnnXbC6MNh/Hmnzbc+yXBBei4j4sw0HDk8k
vM4uQXfbbeF0RGNW+OAXk7fMmgTH/j59wVVJLBRjbuRU0bFiNkE2eWlz6zmx8ZQAVLgw2J9s/ga0
WEhkjDY8nvOTp+rwDMNao9x24Gy5GW4N2KwL/MtxhTKY/Po+qiAKjEsu65dgpDPxLCePpeu+joPs
zO/i9J1xpt+gV7hcsQN3tNr6h7yrabCM49rA2h77TQPdxNS6eymc68KxntoZGPD7C02lP4Cssx9w
du4KQMe40PNq22TdAUuvRR13C4llSA0r1o2dfUbWyN8nwh/z4OMjzzuZPnG4sScyLsCBOqawmbKS
A7eSFy7ac8TOx5N1fg4++lg58WWhJX8c24j4zM5KGds2FHvfZssaUoZV7w6ONqwLm1CGcHjxe+cx
bcfnIkm/tcreERy8Sgml1/r1lJNmmZPeqt0ru3j9+yicaWX//fQmQT9wrNARmmd1gDn5HYbLKTev
XDv4mnstSUWAorKVcbHMQ22tJ9paBcHt1JAele7YClYNpuFjHmETVm1seV2UErHS24Uf9un34Q6G
17MxO82cbYp1rlrYFlG1FbV2KDvrribgYEpwjh3E3rYI/2gOI4EghkweRSv2gUxfK3k3uNlTAyJ6
4dfMX+nDRWH+ir/9mrNhSnFUj2P6NdsogToQcBF2hyMA+joOD9XorizXegIpuIW2eCDbahMn1U4k
9fZSGuanswlbeihhtKbodZ/NptIbpj4LSkhMb/FoLjpp7VrsvKJTbqD40ehqQ3j4+8vP7/bHu//2
TOvjM8lVwuxNeeVWBGqpfGRxqsPzz1zgFfX/+KizxRLqoQC78kto1yUNKGqBEKNOdW9ebICduXv8
O/Ftxwg43XC6cc/2PMvuauFCgtlOA6fXgOoobYZD00JvFd9w8b2xq+kYcgahtUzja60Q74kYrzIc
U7rQBfUqXnUVfcdVFqfvV0IDll4aPWpqvJKtuFSQmvPd/49vMJcIbCNmMEdyfdihCzxfHUiH5RYi
yW4w6+0weQTxyE0t9at5E+mFs1QuXqra1lPevo7RN+SUz4W5JBv317LN4/A2LdULAkQiSQ6jA5MM
/8VD3mPv4WjpRgvDtdUBtHXdhVP30/39t59/Nm29PlOdWTCFMB/EghnD3KWbGVdKlbtSJwuvnS4Y
bnzywJlACd0LcAe7qrPxilOCXGXF11WyO0DnWktzk6GNSKiYx0FuHOMSe/LPzsh8MZ7zzXRjLmK9
szPMrtw+bT0e2Ud4Vg6E6YQ+jWNyeCKxjSUCh8ndKLO4nd0qe9XfJ5V/jb3vulFvk3Up+/TTjYIj
x7bwHYQqfraS8OkyjTwNy22FXfpMyK59+4TZO1pr6xqK9KqgQVKRUPT3vcKYB/aPiUrfnI6pDrR1
vqwkZDVIbXzpZKRgdV1kXtMKT5frCR/fCu+qfK43nC8g/Muki/cXHj9PpLPH//4RztkpVdGEZdJy
nHFrv6oFVZcAhc/KUxvW+870jEUwowy6t1LIFH0Kv/qS29PnU+8/8+B8qSKt1pqij5kHvbixwps4
ffWRXBtDsxEm+PPQXrAg+2R/5p3ZE0BQ/Lkz93FvGCZk9nXJ2aSV4zpvw3XIOo4ackL87sI97dNH
YRuDhstilp/Xy5FZGe6U8m5CuhA3HVAC3Ihkts5Ie73wKT+5ACB5oHE7c2GIzjw7dmwgN4Iq2PJG
JJkxyQRc2HM0284KJtaenIVtK4p1p03LEq21ZhfXIhYJptREgLfeQ66aCyjVpR90tqQ6u7Z7nQjW
rUhc8D2XS5rcwBG+v/Din85hByiMfjW8BPOsQslhm7rJwBJSGYqxIMExuXLSVaJnp8Rz9vTUK5SX
xatvVl+m4mSKci1phV34FZ8s5Fltg4snDt18iLMdFJ6lW6Cq4sajwusmgXTuj4vKf23GeDmI9pCh
NRhh30d2vyuD9NLjwf7+XMr0Mn1KUKpiA3Dw47RWgCqlloIKDBJTdd+E6lxWN4NGj691OooUCFTQ
uI0t7ns4N/MX5Zk7yWWsFs4O2fujZj2Eqkk2/ahejBonYvLEYB8Y1hVyFnuWqpBfZeCPboh975o3
rfBvzClcEWMBS2dCtyZyGtvFCF+js/bKi5+0PFqpwTnagah2mY66LsCLfiZEtuNDSbyxbuXlprLM
g+E0WNU3T3GM23TuI9pOT3VHmGVrXyVWeFcVj+DsHLy1cZCiSAiGyY9+mPmLMrMPwI+0qxruGU3y
aBdwkmOyyQpb/1aY5vMQVwTVzfJZLbL27qC/1enVQEdrO1YN9DjC2fRanqoOu3ZMs/fd6D+MkIHX
tV5e9/04LHvPsrbRcCTLazxmMj5OfVtfxVG+6Lo8PjDi35s+hZwfPxQWJlHaSDhA3rn6MZ+GH+7W
MNOvlubEdwrdo5M1y1H88Nw22LCnExuUNBjY5+++k8w1LB5zNpT6piTWJrTQCinsEcLim5dhmqwB
pOGnn26axrqtYxv1cN68icEwVyImxKAT/sFp2r0jDe2m0KqXJBxY8kjVMUWOVu6AB39NuksVOpsx
exG9/YZw48EyonwnrPR1GPolxCxjKamuF8EofxKP2MpyqRmr1AjGhcrtYRnyh0vI7QF6/nWLI/N6
6IIfbef8FN29pyGKz2aIbmgxX+iGajUN9lpVLmT3KnFWbTjsumnYKdt9aw3iD/ndbZZvw4FavfOD
UxLCCUkmNS7rXiwk9pRkRYRvZb+EE/Uz1IbhKC39LSjcp5T6qxztQ6dVP+osPLUq/ZaH4k3bEaR4
27QaviLuVy9JXuP+MaYduHBKHhclnGeeNzIG3sELjX3nZcwVHmtL/pIO8jF1ncek4r/opD8RHPSQ
aOHJSQosS2r1atT047oEN/mxg1E9Zs6BDRhaOXQIq6b9VfONghDao4Wve9naqK5ZGYsxg2NQTKQN
wToAK+jpQEZ2fD8K+yELr1tXh3oeGf2qDYz90OsSn43WJueVpqzuLpyqvc2a7J0KOd0UBvNFEBni
6Mpgi01eQ8e41iXRNaKRqyDL4V5LmuItqyUm5zuGdaz7MSkN8PcVaX+asG/cAg4K3tZl36z47zin
03VeACs9dGGcLcnTswKoZJBn4B9p5YurpQ1uDv1zW3a3o0Fc+pg9lolO+MJULseB6T/nMy6cIsey
IAmvq9Z/6K3hvrSMh9F2X4PTnKG3aJhQThAv0wqFUu85+J+X76UHgqR54RuOb4vWz97Lsjq4IiZy
CXhlNZXyqXKtbeu8d3mxtuhyGaKg79/hND4zD62QJnxUggV1yErDMnuPm7IDBYLxa7T9F+i/EIJF
YSzd5k5FX8jEoIUshp0T+Qdw96dE3ttthogEq4C4HFFm5EyBocgetEBt3ZZnALicqGngDeR5t2yy
+IYwxoPneYRo6OXRSsorg/vEyhz1YVmG3W3XnIieiZYwMtBTe/qKXXyHBy3TEkqZX1hYz+e4LKvU
X/CW41FogHqk1IBnQzjRfW8jDezu+ubWTO12qR4trGewGCk6eRX5ktSL667Iv+VDH60GvyC2cdpO
TaSj0SiMjZcXd5GzGOB8I8j1jQW+5LGfXVc9i9gI1K2emuQLzSYiDlNI/BiUcWT1lUTMcACgo8SW
et48zCj7VrGBhhFG7VP9wn++aGyfC81sFMxP640W4Y7ol2xhNa9qVbrGG733G3ck3cCug71JTLjV
Dtmxx3JD6I+Y8OabGoACX9P3JvDvC4Atqh2yAMKRD4Nuy0vQyWRuQPlurz1YYytT4mZfQwhdSKlu
60QGm2xMdgNOSesW15A6ITVTI8y0i7PXzEOaXjuN2ig54TXkUsj5wbXKEogL8y6Du5rA5YbkCeYi
BBma7DEJDZ7/JMXYr3yDuFFTeSvA8GiJjEkTxPFGFX+fqKuryevGXd0Pp4RkJ9MijcCysvcoilBi
y2YNlaXf9gVpTRjvdiutI0Krt4pmbVYiZYZSL1etYQDKBPqByJJ+gdRxjujh+ibHNjuOREmus9wL
2Dci/6YLRLjoJxZ4CEtiEWY4+KCmExuXhg8BcWjchdWbNFfSo8GpcvBDa5mK8edkNP1WFvBGitGZ
dr4Jb6O1vO+NRgzS6LGywNpp4KjnNLS/Vlr+UmWQtS1nxDypp71synXL9IsYvzgq34uoe6pd/o6c
vcgsWHxW/cMLVv4wS6D04abqXVLvhmNdGu5CRs1THerwewnnWfljEmykPS83BOTuMUvlrTTGI/7y
1yam1rpR3gXOiM1IwHbVkGWiV+PRM1yspzQCWJCWEoLhrSK0IKgkMCLqJJIr+a0K7Hhd0nyj9XWv
ZfZzTWNgl1rxOlP1Dz3gRFIGGzKpcrXREelmYgbE4aRCE/8pJnnEWcnVOfnpadBsYqJI1iTcc9AV
9Onb7BvinHhBO8vYGFZ6dJVNeeRn+Q5ZxKKvtXTXB8bXwRr8q6SVzOl3WPoxaqNA48aZQ7AL5Ejy
mfmmvEEt+7xRq3oKrX2fTFcob0YCfH0ORx10n1A+utowqZvmLiU+wUoRLOeEqmLx7133/EOU50/j
2ILoNf6PuEj2lhVz7ekXqF7nE3YdaeOqdJ4rX7t1exJnfDEu2pEHZyaJmy4tk8bSX0mJndDCaMPK
c7MbV7Akury+02WKw5GFodHUy5embZ5bu9glEf7GYfGsJewisiL8oZePkeRylQ1iPY7hKu+dXVEk
rKZJ/Rd159UcN7Zm2b9yo99RAW8iujuiYdJn0ooU9YKgKBLee0zMf58FVt2SmGKJXbfnYeZFIYnm
ZCKBY75v77WjVe0Ty0Ma2K3RFS8DD4sjalN96OmYrjORrOpojrx8ZmJFyHQA1n4wtEzczd1eysNp
V5vqlrRpwdFy63kBU5h8EJiZCpf87BZ/U38bBpmFnHONj5WFWs30lZgCP2ErvIhmVUfNS0ThijA6
YB5eLOAo6ex3PAWETQM1OqlltuGorTghRzUn6cZVMxOwFmGD9WpyoGdpWUaIF/H8uX7OOKA7g9Ka
7vhilG17wsSH/MxPko0a8dwZVbrDr0VOE/vCaCtMLGKGNJPh2HREiaUPdfmUNglwmqggaU4e91La
Iw+jmVL06aVKTLDLnPtZHtKWXQb4MxLd9ppZNZ4VsrUO5Z5dhn6lR5kCBT79ZlVkC7JMv2ha3q86
cd+ytrllMF1qMeEmqUF4coL7HelFBNZj7Ha+Fr8AVgWPK75opR6e0jw7tqLhZIjWiPgetiB9aG1S
+InTEnRbq3eo8Sy3j1+7nkDSSehRKDez7epONBc7nfzhGamoPeep5I7WJ4NnDulUvyvisTxFGYqv
uakZMi0vu8JvNyYb3pacdiavnPQctHNWkh/10KctZrwoFvHJfYgOOP4mDg20IuIInGCJDcr1nVUn
uyHrd7IG5CwIBELWjzG2M+SclI+eg+iy3ojqZdm/CMYVQDkSP+fZ1QIbi4AMb6i4rMrb3L+fmFOV
bwqPpW+1MEfuJtg5w02gf50TIE/ZZC8kMmhlcFQwdCZ0fQNXwnYZxPSchy8+kD7pTldGN5/xjROJ
JwXZ0ezy7ZS328gIt4FurIkCjJvmiDnUVWjP5o25Z5U/jZBWMUfsCsvYN7J8EMb8YpQ/JXN5kcrt
TveFbRgla/gmW8zxF0HKVNeilkHFMl6NyUBzFjCQGtMUkY/EOx6lVNpAnoPbLqwVbjbEIPQKyR8R
LjtQX9QE1ganLiqLHIwNOF/TNl/i4cVdKZEeVky7QiUhPnlhOeXYKqzU2nBhfxB3NLArHD2V5Lky
J1hLm726wN/pB/tMiTds6NAw6TdRj7k7B+jCPoeS0sY3Rw4vMNhhxVnNSpYge07hwQ+a29a6MToy
oXofY5hyEWjBTdvPR6mwOPn5jmL0e3NOd2oV3iRGfDLEbDn2eJM/OBMN5iTTjtY0XdN+OLQys5eQ
DcT6yZ8Upd93tfzNatuH3Opv2NoccQmXfXNUQn+bhSkiugT+SHet6tUeHcMqVOVTRAhXGWxbHjIN
1k2vNRtT4USsm9eJUh1jWfuct9nWMMtdoPoPc519TnlYSXv7JJjKvYjlWf6UNceEkJII51ExjTs/
FDYpa6Yvi3d4sHaiONwiQwIfxy7GirfpbLxYvghOSwHlN1/5hbBpm45ZU4PyVzAbmU4CvEqhL+JH
8lMpmm4ZK14nm6fJmt0pCo5TF+5nGG/UrVnKfCR5FyR2uP0gOrogrBRCluPZXCeh4vhq6fUZNiFl
tivmwlFHVJ2SOZbRrGpJFjQMpERg3LBIykbviVbq1BpzZpXCsXrW5F2hEXyo61vkDPR+4006C2uJ
QCGcg54K9tpShU8iqUBm6eELQX62+OmYrAkpHyRCruVqn5SsvVaa34SmetmXxmkmIgx5UhcK22Eo
ETYaqzSdd4BL3HGablWLhhXcRav0sm7J1EFth9nUNybb1L8GVb4Wx3FX8dKzDty+AF4HD2+Lei4p
VMRIGBRh9eUUhmhtu5rAi4TIpvY602jn5CwaaRHsasMAatlsWxaEmkaEGoKVDl0ryklVM05Erex0
WBYE/27jQt7XCTGI9c4KpVUj1Bs6fmvfyK8VxbidOVnXmrUdGmFjToy4EIeCgNUOrb0aewN2aSVP
N3k0XeglW0kWW3QmYCslkXo7ZhNmMZ81sip1SgLtVk+6jQ6BqZTyjdZA88RWXU5UPqQQBOGuszYd
+YEmdi+f9q8pPIrzc5dRAuBQga3BqQeCVLvWi2fIZUTrWqPsoiV1B0pSZi1v9LhaiUnsiQeTsL6p
E1xlUF26iOsMZZMDSWhX1xxs1HJHUwjjs+DinLX7/ilkcwA/ernQXgScQ0R+0gqca8uHZqBWbAbe
3AaeFs0ejblLfstKVrr16MuuHseuMGSHWH1oeNh9PvRIlNliBxvDUByTQkXiz17BK8rA2IXHMCUH
jMVdDh4mU3IzY2MQc1+Xw6pk++wTQ2a2xK+RC1nI12mXUpJpBGKdAI3K2Z3f++uO0Me+RU3RT7ss
ndC0tHwgzBs0FtREc2RTANA42mmMb5oN6lwpK3Lv7TjQEYrABI0iF/pBGN9qRbCayXabdz1GTkEn
VrrzfLxCLQnCieVKM1c+gh9cyhxiK9snRl3wqRxN8iNSNi83O6/OCBq1jDXyvYcsqy/BFE60dMQT
Ew01n9atAYwq+O27XN7yi8GSJC6mTrY7EFeA5g2ILbqQCnmQrTGuKGD3BBOFnY+KXJRcHIhuZ+V7
EzONxVgli55Q6bRxEqcuWraGDUduaROVxcoU0lXHTTFXLk4uGFHgC9GekjvtP01kXnE/sNxR18Nj
7k/XUv5ojiAyQTcEGISJ3pLifa9YvFSLWMEFhHGNozzlqNoPJCV/y4hIjiZtU+dsiAqqLkriilFG
wmXpJgBi4dKhlBUctLV2Hg7I3dUl4stOE5Ln/HktLqFHaesZSNpntXUDJVrJFXGbo7orG8ErxM72
x/o6bQiC7BfSZSK6IWlvI/LbpIoOpFReRcCkZCg6ndqvtSS6lbJ5o8jSFtSZ05Xjw2zqFwOy2agt
7HIAqQtAVUC036hsbSO0vuK6IuROJG0QOzXMQhY82p5+G61rCTwiDK/CyomCZY/E+9MLKLRzutGX
1DJAFQbMMJCEEiJ/YL1srIA1WL6zTKDsMg8SqEJVYra0EoAPPu4ExPrIyP3kMFcBWNRpNRoKyJ1V
Pw070X8eze6au5Odhbki0cFVweiyVXQz+LN9F7m9oXkB87pXmpEn9PqVJjxgRttJWbwpZWPb1POh
SaJ9Rust6Jjv1YUPMTldjxdNiIAw6jGVjLlayWGF+J3U4bq4GUZOXUkiYnkh5W4yX1KDgnE8nigi
78lwhlHESVEYN4oaIdj/UobmKelAzVJpD3x/G4s5XEhz5Ufok8k9TOWrcIGlyhtAPJ41pMdKDPfl
LO8541zG5LeZZrbp25cM6VHZZxdCol2x0d1GlKP7PvJKCKwWuaV+47YpXGL2GIlR7dNk2paxeNKf
4mogfjpcBayFQ4kuhIaSDwmOQ7ZojWyWplV4AZDF9nsvDo7U9r82FVms7ei0mPjyZlh3auopzRLd
N6/rVEVH3Ts+K5UUByjfroWpswdO9F3XrHsl8uS2WLVtuYqxiSrFcIonzu3x0F03dVmvmqEud9//
qBORrEIxuemlolphOmx2kRXSb1z+9v2fYZiNFPL/6suvXzj7kddfM+XzH79wksUBPdmf/3798vef
++DLr99oAFYo1IksD0Pv91aQDPvXv33/4+z/Sj/CM/b65bql6CDFNRkOf/6cOg9U6b7/+y9/z9m3
qPK8NTHRbc7+/4fhzn7V7yO9/ufrz0RpJW4nBIrf/+v1b79/H3XwtghaJDQpq50eHipVu5MGDfpg
KpAM2NVXDYm/fD0Z7dJvnyehv5UHKvS/bia91zlbsDukTiDuRt/8tpWjimEFXIiu7KDpWxOsbZBA
lRK0D1QG7+nYTNBXCyAOLR39s7fjiBAz5JJYj7VfZx4KfFsXe7BV6X2sDSsjn++ijp7lXKPnCw3M
DY3JQ64bH5n43+m9MzrGClNVAMqaS2frBzldzj4oz+GxrEU5gnTdcuKrKuuRvMpD3OU3nQbm0Jw/
pwTXfnChfzZEKqKJYwFhkIy3RbTORAhT2fTRWNMbTcfU67R2TWLzwmaTEsfUpYAJw00KbGYKsOAG
LnaiDKItkc+LzJoTcj+VN/PcsqviOJ+p8WWXq7isclS0GRElfht+oNNYeqZn/fofXq8knvU6SyFH
v2FwqYzG3C6Sc99UP9BuvdOzXmQQ3BWWBVng/KYIZr1K4aYUa41ky1znLHRSBNUls+SDgd7R6CxU
VOREqJlV41Vs/sPHnulWHfoDq5CZENFbwJBKVHDqplc1wZ493gdah3eHAwaoox2GxnGuM5jZ4dXE
DXLpCg7R6XEqcteaPrGLDlAz/voBfucaWjJOctIBVBWx/tkDXEfpPMkhff8CCH87+5zxSEbvnmtN
vfr1SO/cEJaMWhI9IggvFDVvn50xzWex5MFYjxFghIzSv9yat/+zMc46y4E8QuSyEEzEOONSKsJY
zLxfD7G8zLP7mreBIEPDOYMI6WwKwPDFEt0L+bq1xDuziL71pboJxUn84IF/94OhTb64lIBWWGeX
q6c5Moo64+TGfNdn8VdERaeF7wdI5F96S9+HOrtqhhr0lVYifyhTUyBut3cH07ytsuDvTwlcsu/j
LPf9D48Rud3KaFS8JVHVrkRDuRKy8CNJ47t3mQYDToFhA5H47LJ1k17rlr9IZgzf63x5gzfzX/lk
cPVZaBgMJp8z+UppTiZtet5GNZCxpE6uT5aAND2xq9/8+l57Z7lBtI1fCLClxls6m0PF3spTJgik
XnP6Ek4kR2HgVsM9lM7M0G+qJjvM1kemjXdvPAM5s4JORfpJ1izVfqpzP+QwiMqbaqbht5izlNSL
+/4Db9J7Q2HJUqCDcD2NhQr74w0xpdCJx0TnxputkyVwWgwkFI7QneJC/0Dj8454y1oUfEAXDcA/
xvlzO7SpZhVivh7Su6yT9kD0r405uEyCD+RN700QxOawSmiLF/YnoZpUF3qg9Ys+Lzvko/BUcEDK
jOgDf9V7w+BuAn6Ly5XP6uzeoF6emQHF+bViQFcsRqeqA0dX6o/sC+/dg8xBEq5ENl+Yat9+RlU+
MtnljNM0iwWHGhNj6f5NkQ4nnCEgwgh4F6OVTx1NbypqIvozZ7deJX6hywgBxrAuETmi9S4clA8e
xVf/wvlsbC25i4saEujv2ZQyN+1s+ik3a0d5cYa1GJSeAFnTKLWVQP0GwSKIRw2NiU7RG4xa85DQ
KBZijQ4tUpKUdA7TVit4/7K1TorSRWi462LVHpWAWOzZE4xkU9M4XspeJokJv37Cf3aHYEX88Q2c
bWxJadDMZsFbBT1WFTa2dK/ktSp/GxWMQgrlJrX2VLn+YNlfrstP140kH0UkxI1txtk0KchZpxcV
T54SmrY5U3cBryHQdhyLFwN19q/f5Xv3KvunP0c7W2CyCbgTEPB8rXYyjzZ22s4gqfLm16O8/55A
1C+bZAzQZ3dqHiZtY45cylGb7IUeNYrhOlAPcB2Aphsf3HrvzV0AOf4c7Ww+6dGFxGXBaJr2MtHw
M5RprQl3ofzBu3r/2uHgkRfrKJiZt8+f31PZzkpKC6YweUJ+JVokNILE+PW1e//dfB/l7DlK+1ls
DF3O0Z494IC01YnslVGDz/4/fDtn93uJ3b+fFAbqUQyb2VMqP2iV/MH99u6dgMFN4Ygt4u08Oyux
aJs9c/yyoWnWwvCi6FBtBLpE0oiOyPpgwn/32n0f7ZzFhHkk6pqB0QK18cbAQvoDe9WUucvNDz6m
998Y+wFcPUhIz28GvRJLRdQnpjvloQthbNyHd8uzlBGF9esb4t3bbtl5/DHS2Q0BHdMUe3p968mQ
SbXemUXnItr74P28e+kAiLKfZlEGwPL25m5yJfLzjruhLa6W9QUWCqEvd2GT/UsDqVgsJP74yQUd
qJOR6warfxoMblmYlHRo0YXsprIPjiA/f0SwnQk4ZlODwvenikgTc6CD7pCvfcFYLUzuBrZ4i1XS
d2sj/9sbRAaDPiYy3b0CMt9ev14uQ6mTmViXwVBN3PVpuQ6l8CQk4TpTDnKzzwEW/91bg0Ep+uii
qMmgLM5mpGS2UgxR+G+LZPZE4x5a74koiA9uwHdKPgyz5ODpxJ7jXD/bHFoSOkAj4yMz7FFrPXI4
PR8AdfRFPND1960t8RDrhE6DkTYf6O5/vvmXoXUFUIQocm/Kby9rBVNMCyoes1ZY8KB453HrZcPo
/QsXUmcQzJkmRo6zuXBQCyEgfIqJw0djQ/Njph8gQFf+9TDvXkkNFImlUDiCoHp2JZNE9gm8SFns
5RY9Bw0fAYv7fF3Ux1xZi33oEvpoGy/ifVH9/bco4ZxhqsKygzv3bOhYLtIkjKeMzTBo8UI48EkD
Ns4/mIJflfNv9zPoyGmOqhprMn7H5RP94WgpzqrQRImZrasgE5HLqE7al7TvxuJCEOlGY346ktpR
bnBw9GCJqIipUROibEAiLMcyqk985G00P0UKHv3EvFCs9j5tuC6N+pGF6edZjxfLztNCaAml8dzC
FOR9GrWWmq27WL5Wr1SCTyjdXsp+9MGZZ7m651cFkb1MT1ddLDtn0ys9vlRJDSUDSY2Q29R4w5Gg
fbCi/3xAkDQJmQGuEVALbCffXvrWjBH0t3O2lq2Jp/R+qjQ6+F8yEe3iVHkyDf1czb/++p5efunZ
O3sz6Nk7o9yCsAy5BWdwgPmwDxRtQCtI+55jiFVFbl00D78e8p2JHU8hzyr3M/z+c2IK6i5R7vWe
IcvaIS5k7WvzOsxps0U0YOfmo/lv2a6ev0VZZR3R4bNQNTnbzk5WEw61mGXrYc7sRjJWKA1sEdy3
NlceplXHIJ9hmjbdZACa/ujc9967/XH0symw08tkpu4IJV0ZnDJCkd0TUkbzPkBYn2T67/PE30qE
XT8Xp8fsufn35aeeCsy0URC2//nvb/51jJ746IqX9pffdYvHosjOv+XN723+8/XLwXOxpLS++Qca
96idrihyTtfPTZf+/hr++M7/7hf/8fz6W26n8vk//u2p6PJ2+W1BVOQ/BuFwH4H6sbi6fx2f819f
u38cEYW+/3O/x+ho2m8ibkCYDqhLkSAv+a+/h8YuX1mCQyyeUaImKCv/maIjE5WzTEOsC9Qy2Szz
Qw0k7fA//m350mINsqiX4NCG8v53UnTO0GAkMxDgo1ANURcQiI5b4O0cMca0UkQ/VlxkDSdjgx/A
6VbyaliB2rcjN3X+uJ/+Eu985tn854hMSVA3WFlf2yk/LAg9OXit2QUkRHmiA+3UmWkXZ2vrS3Oo
7WVM4/JD0oPy5on9ecyzdyl2dSK1EmNqtrzz18Ym2LW2btePyBXtwI0/mCGM11ig71PEzwMuL+iH
N8nuSB4lkQF5RLfqOjwiXDzqu16w5TWIhQ5616Wxia4Rfdar9HZOnfgWtSAKGNdfY1tNnPamOFkr
/wp9ChY80Ykvg0eQ7ubaWtW3kbQOowO83uixwvGp2ZRBzEXXJ9lh2HiSvwhDtyleD0Nx1eNECNla
kmxNjdbiMNmDfCE0nPXbndR4sunMUL2GyzC/guxth+aXNKq2Wn8pKOBnr/B/uGQBGo2TA7pH3GG6
U7kfXcXFm+IkwTWKJD7FstwknZu6Gtqnsq8c1AkeHL1thNKK14zcGSGKLZF927n5p7lzjSuC6vVt
ue6+ypw3naDdTtvxsUAEYtefjMvwYF2Yu+6K5BNR2ZWRGysgHA7Ir9CujUt63EqyXDQsUMOcWSWr
zPPVG33YiIPXVbZ4lA7qjsziq9FNt/UWNWm1xhJ2EQ4nc3gw9vIu2uDfQWZpeUqMjOVuGm+1eq0/
CjftVpqe8/GyuUP1Kbr6XbAX71BAxcF68ohl3I3E3DvAK8rb/iLYNI6/Ra5M/GaVeMZX2RNrW7B1
B6bVJjsahC44mWM4SIEsi5xMtMXS7Az6JVnCir7urkPVEY9masOfXkeEfjbDBueX67txAMvRIXgh
2gcn8c7qHO0p/lR4gzfdFaKHsgaGjtNf8j4Q7Tj9pvicfMovCMNyljdbe5EXusudTlZBjnnuSvYY
q7+o1ti9ltdUO+Mm3ff7Zh14CNnmrznZyDMOo5h94S5x0AsXwUYeduMOOVx+GO8lH1/Edey2G2AQ
TYCWwZs3uhvf8Hl0T7MTONmqPdVH/oUfxlHRDtdH5dQco0/zdcvauJ69ciffV4dha1wJu3lHpDN6
0WAtHBG0KkiSHOWxO7Tr/GQuwsjgaDmjUwtACp3yUZm36IjC1ha+5F+Fu5JQDdx3n/Pcq5uvBGt+
I1RWOAaH0Zm91JO8+YRVB5+CBx6S7I1ka11hDPSfSqw8mctvg9+GtzML3cLfzJscKoid7pcoCi88
YWFHco3E9ZosaqKfD63x2XoJWk8oQlxXLvaf6EF/YsehR9dTQLfTzY7qJa5Ib7hs3MnVHFJW3Xa9
mMUAOwnJfScjP4NvI25CrbCR3ki+J0swLm0f5AhfcHDlbRKv38R35Uk4TkveiNHYJQLGhDsi/Gqi
nSkdsbQNYjKQgn3t+DSIyrvq0pXkhHtMCcK6cMMv1UP6pdnme52LSppHQKDGp5znUt8MK9MeT/N6
cPNTseodtFiE1/eevoX/tcpc2loOjotFL82bGNc4QtzRg5eJVmUjbITL8VhEXvRZ8pItGidwMRsE
x4qj76XH3vjcvhhe6yHx3WHKOUqGiz7Vt8Eyu1L9pdZQhNnW4GCIGy4Q41XRdTy6beTE0VWV3y66
vGBbFJKLGtV3Okd6Ep3uUTzGvPsKbfAzhg7yeFfB8JA5hM48kmibCi5/8hQY5s48kTPO9Bo6CHxa
jAjb4YgkvpWBHKp2u2L+Ca9xtHg55Bu7PMUewTqMtVquTaBcdO2EBtdf92sWBlSZ+mXPnZdxvUfm
ZTtGifJY3OLJiXHFUU46jC/aFbFDyzuOPsMHUb6E17LiwfM0PmFuJEQl3ch2+iW4KDx1Jx/VwI6v
0EkfeTRc0tAwpxTahdBvxM10Q/0w9Kr7+UKdnPSAs3SYvHbbXGXSZ9WrtyEcKHACzjA54wXzfvtQ
c2cy/RIWOxzb2zb0RN+rJqyICEmNgzLEjkYd3Se7y2gvstLNWiorRL6DSnAFVr7WFfb6GlekgmsS
d8hK/5TlWx3BXqkKXpB/VsVrTV5Fkm08a51baJvoRlM52tuFS63wo+LCq3P+fOVcGoSA6dj9EPT1
duVsE83IrF4gRfRzf7Bu68/6qf08fg7uiLLz+kNjXxRH/zY4FId6r32xrnhJjk1AyEWu2cgqndqJ
XJnZg73LWv6gK/busk5BDP63Rq+KzvzbFzdJaqaFU6i44yo5yY62afdPup1eA9tkG/EvbVt+HO7s
ABeiAI56i2sRHtpDCM+OcNOTtoaC63HnuMJH5Yi3x9/fdy0/jnd2djNy0RcHgfFqV98Vd8pK2Qhe
tBO82jPW1q4/4Tm2tcsftsyXv3+0PyYsvhY5fv7E/7yoP/XLsI/Te2bU6qU+GJ+nHW47YIzRKXzw
UYg66Wp5AaELmXpd7eZNwnLQHZJ17VnrbpvdGh7p6rbmIDfa4fvel4+Bk+6SS6qjrrWd1h/BJt7d
M9P4X7p7xClar2y9HzZ3YlPTwiYugsuEmfpb5PX7zOmdiX1zuol3w+bDUIG35YI/PpjvI55fIpkc
AwAI3HfajblG2bvP3fyieE6Ouhvs1C1IN/btGQtxe2E+WOhvlydBjW3z1mBaxxzkzg4r5XFwAyfh
sQ932b3ekAxNDrYjX1dftdvXD/VvnRr/ewfC/98inV8Tjzn7k55MBKFJ9Yan5K+PiP/r2rvxru88
93//4/65aZ9r0p45Pr85Mr77K/9MfeZ4Bl+EJFW4XECc/3l6JPnZ0GjQm5ZMCW+Jhf7z9Kgov0FT
XTrQS/4qJXVqbn+cHhX5NwpOCgQminIG96/6d06P6NuY8H54dpcmzvm1+PGcU7edUqdZDZgw8zWc
C1heJB2vZKSJVwPGltLyMe/JGTQ14SrGGkqqudsFxJdrGI9EBU92TZk1rTX83CxRaJ9x+pwAXaRf
THP0nV7gNs4mHVeXTJe4H/X7QGYxoiFcakT6+eMqjuaXCf6vXUV9fTM3IubvFI9VPk6OmGbXQ2mU
dpaE/hVLOxFnfaFuE6k+jWN7UvR0M6X4tobcHSzMu4TKg1Ow+6Kurms5xOcxSpD3OwLApiFjb2jQ
qZLyeFWMBkr77kioIaaQPr9P4rC8VCNlcjSzpZHd9V5TjwqW++hUEcgqlfpaDI3e1kSqVJUZ4q8K
T4WCh6WI7loruooF6QAT7RhG8rrWppkdX9MdyOurnV5T8BHH5exockyytEGRy9czpNEFprQye+EM
j1kjiCVHHeVD1s2HaRY5pKmMnPUmGzdRfG7C9LExhdoNTAGjhiqgUBxrbZVlfoQmk80+hHQi7Iwp
OOQlefYS9ARQM/tBgqoc1cONUOpfOzmY11lbjM91U71MnWSbNcZSqkaSUwX5fiSizCyNpyRTQd+r
cNR94wLT7ks31WQL+jpeV9DtOnJNO5QGfz9W0UafixU0Do5QcZyyYwxFet1NgAU2S5ipYl3EDhqJ
3TqvkVAWY4hOckRSXVB/uxmkr7oe+LcQEVSOmzmbNcVIWg8bJ8qDJgq4gp3ueyVaHk589cDuvNDw
kVigTAIpL45kHmBgSp9aOTBWQZLNCMGN8KGuxpywzWHeSWpuG7OGgl7TOELR0F61ylWBja+U0w3O
mAtTq68bwjVzg9PZGK5moEsa1JoRz1QuhHgiQus6i5O9iDlBll+EQbFjJXfNOsDHOJ9SWd/G2MxK
K1rpSnysw2bfjbKnckIZ5AqYVHYxmuk679K9nhOvQg8zBSA7iTG3vqJh2E+mGwxiYBbkCdVHg/jk
D6HY/515/f/BKh47nL+em/8r/fqYv52K+f7fJ15Z+m0J9iDVXjOY6hHY/HPilci+RvxJ2Yy2JPmK
3+ddVf6N+CqUOHTGmFnfzLvWb/wXVm3wp/y5iBNfy6eULv/YIlH1/Msa2mvT5MdpF5kmut1XOYVk
QIU626hNaTcOukbenJKGe1mNnsW8PcDMPc5TtpExdytKdimQHkHkhJ20vmp3SfTsV82hj8ClqJy3
a06WenCligmg4xFNhlHoByu6GxT9c56mMool7HrtOH+gjkJUulTb3rz6pd9E5ZHQNd6Gqizb0B/2
T3MyjhZattDJw+xBDZRDaVFyoEyixtNmyJVjMEi+OwQ9VJYeUGAdTeBYoQAJ/rMwpcmu6jk86lru
jrNwUXXBlZFznBOHZ7+0Nv5kODEmWFsMct9pCw2XgK7COG6SO7Py1V1r+LZmBHi/WwIiMEXmRf7J
ipflx8yZenrxKRTQJTRLYMMkGadJ1IEPWV9VyaBgoyY+5BK1gicH+qpN2y+Et0SEck/kTMKstOeb
OoWzUSlkXQpYzK00uSaTtPCsBOJDufDhgp7MykoHFDBddibLUxWOptvE8bdKkke7G3juS6325syk
TLMEwYpSgf+FyX4qh+igW+UXsThkUx0SRpizpBoUBMoElRLexNMUcG2qhDqZHxfHfs5YkUvKFr5B
MU34Kic5K0qXN1xUwU163mbYd6YnBP4N4uZTOtUl6bXFcVbr63FSXMTBMW0GKBbGFLuBDBDZKGHY
EKQAq1mr8JGn9c2gRuFG0KRDkCnRrpd9TikmUd5iJ62L3D+S1tjYIY6/qKg5PNPos3TkBOBn+WOb
03zjPzrcLiMsCvmh9IvUEQZyQsk1KeyZU7mQrCyNKlIVWPZcLQGkk7H3maPtiOANeNTzdSnXG5Uc
uVrHut4LnBbqZu8HytHPxedEa67iTgOdouKUbb4SqgDFoFdR0Om0GGXRKXW8gF1u3olq961tRhk5
AnjwgGUi6SpKjcItqd5LAsk9Vrk5EsCRcBcVfqpsZIt6RYS71vP1JtrrlO1a42sOfMkJei0Bu1NQ
UDOzz0JCSUWRr8qKY04wTztdJd1heCR95JtUc7iP/KdcGR4jy7oeCOHIDes+A+u83Fu18FUNrIu0
ae6DbvoU97s2GUxbmqP7SSF51g/vDKE37HZk4yW04r5gn1VRrgJMyNmt6A96AzPBGOrOruJsX2A+
BRVETLx0rYwStMYlZEqQWF21fTxUd3KJq3FedHYkX56AMR3aqPxCRCeIIl19wTd0jOQpcqZauQ3n
e93qUOSVhJMphBjbItsBIXvU6vAwqezLNH3fS+BCYFNt5BJcg24dEilFRH9HCM9LOICEKMuQlZlf
k9dXE5I3Si4eZIwvVTd8EXDMLJszUD4C27LAJPVBb+6QZO/pKl+V0ilvBcOBmnOjpXjl9fpyCC6E
IWfCy6Ap18WTQJCvNxko0frqaFKdIXxAhuM5lJTP285LhcTuFSwaOOn2WpnsrSG/LvzgPiUwzesy
3YGgcKVkaY6zuv08FWCKSp3sGkxWmS3pB9EQE1u1ghRo65LQATfDkLujMA+fzIT7QAf9oOjTix42
BOYqFhwd+bGtSyouCXfIUN6xU1hXpB3gZ/RCtmHmJO2HqrkSB8hBc5HjzYtWcZ8fTZl8nLkl2SgH
RUCeA6j5pFGccrRY/P2jmsu7foLnHDRKZhdWMpGrc9Eb/r2AMaMzCODDrm6nNImpy6sv+bQaiuDT
pBJrGg/xVUgclFUyq7TTdFl39a6Hlt4I2c7vw1strQi58Wse6OiY18J9lcsPAMh5eWz8xiSeXdBB
+CFDdZe1EVTKgX1Y5ht7ktsqdwqZhHDybjSpvy8Vg0BvYUuOLgiVCRaYJofs9fRHMwk+J2yr7SiU
P1Vo4SHD4s+U+WCFrGNbl8d2jciqm6dHJFgnP9NWWlFuBjwGehKs9NZ64upwxyv7upcnG202qIas
jdl8NmvCxGlqiOlGHNVkz7m+8QRFwemu6N8gTLizVmvrlJwcUFcBpQlwBm4aJ9u0qcrrSLiOlVjd
CkrnyCIpiaQTdLbRGV+EvL8lhFnxRu3/sHcey7Uj6XZ+F81RAZcwA002tjf0foIgD8kEEt4lzNPr
23U7brQ6pKtojTTQtHiKBhtI/Gatb1n3MAVWc18+9MoC2NNMHmJYS64q4zi17p/euItR0aTEn6xF
HWUpTHa3uq+WaVUOMcPKWWKubASLER1XoFtQyUIscNcjaQamzaLEa3/xP32WKtervvTY5QFPUov5
msvwKRzIeLGIEB0zYzk1/fztEwEfOVUBEM50z4bKxZHn8hOygHuoUzLHSsCpLU3INnATHZUEeHPT
KRqA2iIL22AKcZPS3CzBtzNynCgTiq3/XKui2YuJ3MFiSqu1PagoaK7cN/qzdRf4p3YYYUk69HNW
Yz+6Qj8qr9vOAY6sso/VsW+v+4bE3+PKTEzD2CyMiTN/W1eSaqTUH1LfKncrIOSvXAcrmZciWK10
VZF/2K863wCWaAdfoSyXzagSiyzkbp0sWDNV/u7OPAFJY3cMceuVu5TfcVOfi6Z5muPUXQHEZG1l
32dleuvYm8nKu30/jz9GSFZkk0FRGPnfSrPBSM6EMoJP0HsS2t2nckbSq+P62YgPTjn8JhNrunkg
H6Ly/wz2eCPM6sPv5Hcd6CXClOpqBXzWbbcSXyNXtn0fuSUjjPZNJY4e+bPa9G9dc76MfnszOHqb
Vhn7DYnFhJ9NJ8x43SU2qrKEIrqq6taII36deaIxug+z0TmOi/pEE1hGecXvak32m6sCoGMTDEfZ
iUsWVyxaWtKshlbALK3wEQDXbHoFMLZJYS64/kNLTbcxS6ST7hi8W31755qsIlsnBGq4WATEF2ID
BKdcV6F5PzTOpupJ6V4a0HEiZAfBEskPUEYEXhWJzIAL6249aT8nVvXoONOwLd1hq+NQ38+quydq
5jIs4bnoxQM0nG/ttN9jI+9jvOll0gyEeBfYZZ231PWfrUGty358CAe89cpkkNXIV22XuOwK6Uf1
9d8TPD2ZZgO2zg9puBYG2npcVxPOfb0sALvG4ckH1IQAbNs4QK68kJ0OIWwMncli41lKgCFlAq+2
ErBfCF269KN5mc0OOSQnbFHVOO11csr1tZfz6mbtfXKXB+Skm8+eYf0WJVibGVRiLYwtJk8Pekz1
XUinWRHKyTavYf3pX9EQ3fxdN81Na9HMlfNjU1O7zhj0eK+yBixSEgBGohv6MX3uGnglgg3AUAGe
8QQhI/az3+XNSsQU9tBRd3BunvOq/aTA2WRuNmzMhNFBObLUCe16DeJtX3rTbwvlYFUG+jDKxcK4
jbTYbVnCxUYTTYpVxDK1xVYRaBYtceuunCbb9RlwVFGyPys7+0/oqM1SDfOKazezVagfM6t4myiH
onZic+YqdPyAVAc8lKcUDH+02EawTphB2A3wuVS4pxZ0cSQmeDGCCK7eIT6uYadUZYMfTSGfYxn2
tyaQRCN1TPAHwTbxjQzztb9qrMLYkleEsKwXj+ScXUKvKS5e/65M0W1qnb1yCr8ZhfkqZvauPUyA
YMmInFEGwd13Is+B3yUTO8W3olO/qet8T8OVzQarJ18Wg0M62MPKh/lTG1g3B3FDYtBNVtpuVAec
JWI6gIG81NYm6dQ+VeGjU6UfihgToty/SnswIxk0364vzciaq2DduOY+L0Yc3wFXA6JlGkM5iMff
mBScOfafWt7IUWaWIHOqau1Rd4IsQyzdCWdthFkX9fFW15KfYzx6tWr2YxDemxM1FVXs2l6SZuPF
4U/mVk+cdJumpOmwBDsfh6SlFZgSk0t7sjL6HRX25krbNVkM02ZInFevFNd4WZel1XByFO2GLpqv
fGCW8HcXmWX6mPp4ZiDx10X6IcfJOludfpW4iKLcKnZFCl07qfIfo2zuZmH8jpP/Gne3xHtAlyys
Yx721+OdGVuYh9FQiye5NJRUDftV6WfrViyf9rgs29rKPieTHV7ofrl2f3Cz1IzmHuriu3oVeZxF
9dAfRV/2VED60dbWH2tiUQiWKhv6R9qJG9V3j71bNhgO//SZhyGQqnIKUlZ1nnvn2RmQs4Cd4miy
TOlqUo+H51CoXQOFR3pX3q1t/Obxu5v1w2ou7NdYIFFpku3UTPekY/Rmd6p7AcMotzhTvHNpPQXx
wohx+MnKWhLyyzexBnJwfP+7Jkmt1ienBd3MSg6r3GvsOP1mqIMv5dYO5mDI5YR/3C3eR0XqAHte
CCGiDCjtEvYK+fLYdeXeMpiidb7LAwjOog11HgnvUlbFZ2inAttz/mYk+HpUemnGcTuWcI/4+UDY
rfJ9RMUAO+GPcpY5snV6axUoIFJxMhP3oEsmgtePPuMmdWHprWJlNVd4y2Vplmc3d24SMtbIX7sk
bb2//jL51LyiLLoBpRCl05PZUaGSVfE25jWhiylZUrOBSC5onsssoLj1oK/5g/iWPsOJge6Q8fdt
oNrvMEEpBwvjJeXRM9L8MlT+55gYzNkIo2LWEpmTLPc4dghMqX4rRpj7trOrw6Bhi7gv7lzn+K3L
o+Msb1YCea3gahbJtB27HgYiJW8+Fpup+iljJnMqvlGclgeSEXEPFQsvIh/FbTcyBfCD09QP3zrm
ZFVZzZS1uSMoZoms/HWq1Z9pJGdS0WIL7oNtG4qYekIBr+GmJj/pApQeUIH4HIbgIbEcwDAwIXOg
MbMD/t92Mlwc8cwfJqidfUT1zj1zDuBMBVlWIy+VFU9+VDbIh5wxHtd++6X5V0IDY7K9h6kPYVUY
4n2wILD2OL+Yvk/coFacbIrCA3Y72FRymBLdRN2SoMSwNchhrjTmc5Yu98KFYKvRJQNcjukN5sd5
iHf8R+gbDjkT+HS9yC2Kd6/ivRqkz2mafYQGrkaFWCHPH0Vt1nsK7+4iykZs+0FNt6YvNIi6Mn7h
BfHa0n2diLeklax1ep6aeQ3Pko++UPo9i9G1jIxPTrPiJVh51MoLxPZwN7f5Y5DUb5XbnOyu+2yz
4N1I6fR8HRxtE960k48Kllv60MZvTV+8w1jibxmbJIKOeExm5u0yRcTkVZ851jiwRTHlVHjG94fG
ionxajHVj1doGF3ZnZyWdbPQMMpCvZWJz5qey1fnzqGK2Vm0+sQoZlglZJTilQNmalTmI3ptjwIp
vyEtpeZaM28ySvVMI9SvwkRvElO+pi0Xs4tdFCTJswzDeGVA4bIMDxZN3ewgmTw3cCLTBglQOaaC
sb55WzspiBuvvqQTxs5FbusWGg2yrMId9nMdvpiGvx9ScVGBuwqL16AeIPGkp9YpzrpR38tCeNCS
Tz9B0o4HZVT7YfQ+HBkDNi7boz2Gajsnt3nllufCcvdp0KhzOpbpXUYXg5YflDEm6p0KSP+pmdDw
qxn6kjDrslzCuaZiRnhiWx+9O74ksQxXZMz+OJyCTIIOedu669BH6RG23232yr9+SbP5rQbSTD7V
h88Zj5cvI1DG3S+KEmiqwXmmrntoBw3prFm2naaFqeIJjUWJX9CcaLSgikd+D/F7ARdozidXDLCQ
K0rnazayFRs/bs4iwDHbQ2Hzq8ZG2zL+ADVTC1RjmdFRBxrPjdB89sVMAkElXq2wgRJkdrdhVbyx
5SlVCaUnKQDwIbcJwj9B7zGHs1IJxqcbSS1wqGPk49TbzfUS3CiF6GNYVrwkh2hR0KPIjlrHsnbX
betfQssHXzvyAfS0woI/FvYLyKV4PMwDYmy/lAxc2Q4YVyCFXBQCul1Zo+1pzf42HrtbkWb3nY7x
4ut0leTOl4z9iIGTPJjevZV4HTVChZq6vnLKzOS1Zx4XjtynnqVA2dGtRIvvPWQz890GYh2y7OrU
WUYcmVe8cSLfijmg4rbsKhpy41D0ZbHiGX5bKj4nipF2DSqqVRUeTNhVTZ3eE1h83zFObbgqrjZu
26y/UznqKj/jQPELIoqWyXnJJd19qylxZFydB/D5chk2mTe+6KTbWg1Ud9Xfgsl86xb52dscJXn4
BBJk69jjS5NOb0B/9ik/EV+q+sHxsq1d+3m0ST8K0p9Qq45UC4iJc0ulKOVqmLLHqUFlRguD32s/
dVzTdLEPxtiDsxMPLeCBle++DuqWePpkbaOb6gPTQk84/vG6fhf66X3orE1bMf1jxrUBc3YOXbDf
brCvu2LYpWnLJMMa1o0H9unvn234U0syW0tmk8/gBSRvtqmsO6PmNWN4TrNG4LLTlf+ckSI3LFuR
jHt3MJ8YxVarJjRgRg/ljV/yThLNutZXkVjbHpGG9Y4iXY8/hTrMv87/lscMoFbdzk/swG7CfHpx
rYHese6f1Phutq+zsTzNS/ITknPIALUCxS3JbJjSMyiQbRayFigdg9uY+Qa2bndtM5hx7PRUs84s
k+WJNXdAwmJvrVRp8zxAOdoYQDpHP3PXuT+cZjYH0QSSB1EUsiSzm97yrCdhy23W2cS1Er+qFEc3
bpA/hgYDXeOuMQSPTWs+U6PgjCsE+iWAbETVUhLk+Tp1eZSTBvFUnQ1/Wgi4eKoQqAn1lJagxryY
r6saiVnIhH30rk8jJEsDyPeKJLuzMXyNgfdIkiB3qWspeugWy3XmECAIcpwpHjPmXppkg4PBnhsG
zN2Yb02Xxwtw9SZcGOhn6fRqelO2HidGbTNxIXlTSzLFl207uNCzYuBzhsfOTnk3k8nTf7w+Zrb5
YsfuoXPb81JA7wFMk0SJQf9lyEvDyMR0+x0EuYsOu7OdT28B6ZpneZvS+nbQVxULRYmCtwuGbm27
ib1d5AH8i3kTJO7zIJOREX31w0D8GJt8eteJC6I0a15fT4iiGu7YaQiTKWTbOYfriWGGTb3SmYGn
hB8Ns/qC/YSCMlX3RRtcWdMOWqXFf7T7m9jj6QpkeG8wROD5lUk0lssDCOUDL+eTQ6B3NLnXw6ws
14UjXUSf00jGN+y9K7Uu/5rKkknSfJX0chT7qj7VoDLj/FkPHO8eyRHm3N2OEOObIri0Q3LP6mY1
tCwuGu7prLuSHvlxStwsZXLvLcR9YyvjvHP4dPr5tmY6ahvaXcdietNhWq0q37hUOYJFW7/Nvof0
tLrtmW+MSbcwNg6Jc3conoNUo2gG7pwyNUp/BuLSErPbsi5Oeah6Qk1HbpVpgnzJU1OFDtLh+a0t
5SmtfUZJ8pTLa9nu7fC2wzYN832yLO95G/ebbMyY8ZfiQ5FQzjfG3F6tQB4Nb2Y5McIe92DX6dzV
TZmNPWkPxVYmxpOykvuyrbeWlZ7GcHzx6lKvK1ObvGJo8dKYxQP4bE/twtK71D39fcNhwQ+UZfNY
6Kdycb/GCWVRXoJv1NyE4ismbNPKzQ+d1sGq7W5lCXtWvfn63TPE3aS7PXSoD3ZaQOMVr6rwOgLy
/OQ+ydcta3mLIOcwoAKKh27re/zQ650kOd4gMvzELQc48HXmA+XLwBPBO4UDCfY1H3kuNzILt6M9
vsW+/DH9cd9R8Edlltx3dbezJnmPM+/FsbszS5SDZbVbY1wVscEU0eD4i9Xy0XfmP367uTqYSbKZ
go2kGNvWfjdHcI9Z3CXCWWVbnQk3qjq+ZJTpO1PUX8Pz4KHDlFh5ReBtdDDRe4t0JeTekl6ySxWf
cwrptwL8JEtevep6ktJlmqvCcp7dmHGkUrukNj+8kT5/EsUfYhwuGjcRr8HlY8pYl+XPVbxp7eZ+
hiezbhVVgDfn9O8igTZt/onDdG+SXLGypDpqVRnoIpc3L/U24+DkUcmrgEOu7NnD3pUW+wjCR6ww
+SmwHUYJskqDXLcouN6U2jfB68/yEa/UJSc2l0fZSddGfwkrEQH9/gnj5aMYuHh6gZfrWfOxTB3e
cfycRjwsgD37fmKJ2hneSic/vZy3UKtY5DgHJ25eem5HhOpL9sV76+J47c31k9Gjzzdvbks1PfB6
FM47ksNDs7Rnq0rORdVGWQjqfOAZMsY9O9mN5v6tPLYw5fwnm6GJWumPVS9PYdnBCY8v9eB9EcN1
HTR6D/00tpux9L7a3n3TDDy4aR9Vmly6uL01lve+rzZImB5a1b96rQR+3p0NMe79mE+rT4n4GOaX
0Ur/ENB4EQPzfN+Tl9RzsgMwCe86Irkr4+RkxsN4LjM58WSUMKybo1dzUf0JPChJPkjj623jO2Bd
neAJ693ZtK7X3NZA2dGOX1+frq36PRO3+0R0X5k3W8xXkx9lTS+tKR6ki9GVO9qNzUvGOtrUIwzC
RR+ul8aT3TlouHGaRb+YfEYrkOB3SsuHPGG35IjqqdV1ZBkmGRfxdRxhPvnVAPLS+vD8dIvcdTfI
Aeovv9Tkc+2up5DK0nem8Hq1xElkJfgDktm75IIHNZ2Xp8kKLrQOPykxOWErHlgmRkmh7j3OSvbb
/KohWTuqfcYR97D4FguUnEyffHwJ2XJJWkRto1YxmAeYrBSuhwDYl0MonirCiMPYYzxgHzpVz1Fv
QoQ1EMwERX9LpMzb9aBQgqJPOfMTwR9PcbO3uuS+4UVY98NvynfuYti88Doern9ZvpgfyyS+uhxp
U59tvaK75S+hXeGZC4XeTw4n1PXbC5bp61kuCMXt8yRYsReLjdJLNFsMIIuxpzB4ECwOEvFpMPYX
U3ovOnVPM/zki2syA/MfOb4w7IIh+dX1E5lr2n1wpPjq26JaOxYNnUnOoNYv9sz4OG1EuB5x0V9L
06bhpq37HeP3D2eaXq5XmHhYRkG+wYvqyr1/yCaeeOpttvKJPMVxFa8zUMtLVR0wuV60DJa1ScjK
tk1FuFHQzkmkWOsifEsa2dzk03Hs4bGWaSDXJhT7fraHLYAW1iyd110sxVtDSJ/iq+yAaMfNLWLu
v4Uu/5aO539txfu/8PT97+yB/w/qgVBQ/xd6oPK7atv/SZrJv/8PPZD1l3/l2KGoBGWD8876TyGm
hdgSteWVFXMVBeH3/08h5lUQBIkKjYtPzrv3twP3H0JMvgQY5woOtCz+O/Fu/44gyPpbAfzPmhoT
QbKFydfHxXeFAFyFmv+kqbHD0ujdFl5gY5w59KoLkQxszXDg7arEZwLc6RkhTVlFi4neomvzCvTO
Ea1Aeh+DkdV+3u9VB2pYeEdkUdXNdT2m2sBatTUzkTA3NrMLyVfKU2A09ckcSVyUoGlZDq2Qz10b
IFbonBLphrUmvEmxXFJFEhTz3QC2N0pjNek/hdl+OLr9Cpcb1YgXbcxY3HK9wwydb/KQFUWQ7tuR
9ajpZnuq8XgkZj0vM+o/MZn3hll/t1b6YQDjKT0sZE1ItFb7p6nG86h2pq/uTZTS2ypx7/XQo8pv
2pMVENXduBUPHihszxpullH9xGG+aipW35WkfamplXVukCWC2aewfWDJBhj00O7Zr9hVv+OyY/np
2QIYg7+BTb+b0/IrMwJj5xq62E/B/JCX32alFfor+hVi06HScv5YnnGaOzDk+XNem+aNpEYleAnj
UyyGJTK/p1iWeNjkup3kECWqQHY5cKqM/am13JNlOvvWn2jQ6Bg3DBI2AJiPXBNsgmMrN6nvvKTB
U9uJeF1zuVhaFTukOlGTmtVDuFR31rOVtr9xZryW4+BuGjWwm5unIepS8TvE7W5SFGEt2ceRGqY0
amwhVhllXVghb1QLIk+fYqsu6uW46KD8D/7c/z+O/k8mYx7T/+I8Grr+X6TiFv/DPw4k/y+LZ94G
Q0fWqvA8vjKiMP/v/y38CyYdaeYeDBDOpX/2FbvhXybEBwYPKO+APf6TMtz1/oLXaZJHzjoLDJvp
/DsHkuOIf1H5oTw3mXJZoDpAyHEw/YsFVsm0T4LlWvKhp2UbVhbbmgn2YhS8kONiOk2T2gTi1aan
7uN5PsiZnF8xnWINrRbg0p5er9n5jSC8g+HMLLsPp0jcnVun6B6D8hgMHD8+Fr3at6iQUlLUnUUc
XBnfSpPX+JAGa2S+L8Bfn0z6hR7VSJQkENfHfrq+XYetlBlquxSNupPeE/V9Py0kD0pSu5kLDOdZ
jp9x0PeRTQ27mnT2ERg1vebYqOjEAEncFYWFyTZoBZ7eigkpzl2kaGI3ZegBeiBs0tra1fCaF0u7
anX4iyGa2GMPt2tf3aJbIDOltG5QlCaMy8KDSOOQnQhC6bDGgzW7IaoDv0/2E9O+VRgewco4q1Y+
s920gvRhRFVVhrcIddptDRKLlglWGCdE4vfNpauXhxwhgUdGCx3OS1E2pNzLjAUJU0Wnf3O9EWQB
Km/hKc4bMs9JEkByx6R6m7YeG2rzceIkX/tzW+4ypj9FHH9Z1JjolsezqP0gMpygWfcmAcYG+/JK
srXs277d5ARmRGL0wjUdVrwqS69bQ18+1zqpDnafojsCtG8NablPiRRRob8A/8/NSAejPPcFK4kZ
eZPpqCxa+opyPZjvtVlY69RZzmlCmGDRf5c5Q2nRG7/OgnSFDSAvtywjMH0Ox5XnVPbZZwq9KXsV
YGwt/6Qps9Y5K7ATJhYjOujlLdk7EdMnXjNGR9oAgRCk+MKCBxUdpuazU5TDGnIQnHiY91bHoBRT
kB0FPaIr7aGG1x15Dbzs963NdyILxF4MvXVnVazs5ED2nrsKNDoxXwWkSZRoC5jrTDcWcQBTjCq8
9x/8pPeRawDpC/h7dKZJN9xLm0E/MPaoNjwc0wgCVlr694FdhqTFEIPuOHLfgUxY+Uz4V2aPv3jO
WwQDZcKMNCDpyst+YvgfB0s2DcuI1N0YVtXtyhRfeU8aX5+V7paROTLbXpOr7ZIm4EysDW2KCTfL
dTQF4UdBsc48qreewwW01bVBH+LU2oRnlDT+Jgy6ll5gwiY6IUmNLTc/zICHJl/qaAh759jQyFA8
szgjtZDyGT0Gel6AaWMe0uUYXUSrsHazyniAv8KqjKSjSLSk3fPg0EgTc6GdmvW5wrIcaLktTBQY
E7phA3Uc7UwwrhsBpLyZwKNRtSQKpkrpd08zO5fB7u/ZxgU7K8O5jLZn3abOH9vGMzh7es/gJdsv
jblRRc38nMWY4U3FXYXCLGIBN62qvGUzQxJFZcZ61fWYFsK6d8msy6EYMBusQXKuO0bsOztzpm2D
nTVAuTzH9cO0tMmrZ2bPoNy7Nd0NzjUzvfdazQQW8e4qvK5tyLRke5ndyMzdTxLlZD3gRYc3jEyt
DKpNrEEqLVdIX5YhtOEY9IS017PPCrUJ0Cc0KcKJMs7eutz6TEKKKeUU3znTB4QyCUoKhYZkuJoJ
nfCoQgPjfxxbkfKYOAee3E7avJ0xvegmIFMhGcn+9eNLo15bp95lrVKH2k6+HS856YYOlNEzcU8N
/Zegs/WlerKNAQkyR8OKLM4+SgPvhoBYczsQ/hMwB1iXYYbPI1UvbuUQ2iF5jAJKSVLp1GfMvOZo
s5G2su3QjAQ+2YJw99g4VZr8Po7Cg91Zt2raho7mLoMphPE79Bnv6nrHa+E1z8BAMjKJICq169KZ
PoeYgPgYVx0bH/nakERiaTuNOjN5mAZY25kl0zOtdSzqY8b8soR2FenUWC8DAbadLpt11bC5S2rM
QYTV2ccpbk9mYLCG4pAOAra3fa3uGNVRbZVoG/PUIfqhTxBxJWKPKB0IgGNd4r+5567/ajHB3IXU
4zxroPW8ujgsgs0RstLWivd5gxaz7a1LwaBpHeQ6vVjFbes1wdoISvJBGUm2gXMMDNfdmTHioJQF
mi3y7iX1XgVrLxfh/soxm/Kg+2yXorXY9nh5mpnoKJupMKMYiRZHPFS6+TWbpF2n/dVMlZtn7Zb5
qggxu0/GVyVCFrbIWTtF3VtTC7ai40YKhzs1/H1n5Zi3BCvZao7Kdr4lBptoR6EIf2tXZB7uY2O5
kX4sHsf+HGRqOPZq5na1bcRDPpk2vcKuW6MACUt2DhwMrJwIKSBfakaMBaFUAPjqqOa34aq3eraY
07xZZl8ewk4ifXOKWx6HgDgY57d3c9JxDOs9ydJx7bhVJLv6Pm2XjdWATEajhLF7HncUPruskcSX
SCdYFwtvbtGhh9D6LU2vawzdkr2YiiIyjSRhRonoVCXFoV5MMAtqTSnSR01MwGZJSlpSv4/DdABe
u7cqI9wV+M66gZAzf3CG9bAghOhVvRrz6tm02nKblkgWkzR9SKpSHZEvN1thJQPYr11fyA4xeT1G
3KxWGyAGtbp7G5u8MS0bXDx3slEMEau1VQzPbh2TzJRkO2a5X47oTFoc+rpMDnjHdVNsmdvTKWTT
cXbFmc70mSoLcNrrHIfTauQTSKgjatMyNglrSlhyn44g8C6Ih0+/Q5JeBucp8Lv95Br7sfEPJFEf
coQqcdp86sQ+dwyN7vwOU3Jlvc6tCjdCo3lE4HGode9vsskgZKa8cRgFbdLeOpHlNa5Hcgfb68gn
mwnCaV3WmRNug0hflaLzRHQZ5IKiJ4NYq3XGOQjhI5f7/jrwh5WRNVfPRBoQCzr7uybBDsAnYW8n
l+HQhCUOyeZmkHkQjYNNbJ4Gu4dRl1LJU/vYR9GPTiVP93ocg33oFcsqa8jjS82zkAlJ36N8aWNr
2Koij3Gsze/UMHjHJGrwWqWvCzVQJ9lgJHGp9sZVw552JcVj+Wtr/SglShvbmZ9NYIkb8lcRDuo7
ptBLNNhoswjsfVvGItg4GSASFjVIUkaoUXkhxcZlqH5euMFmu1+OMvWNzYgEjt0yz+XIyvBcTMrb
O6SFXUpbndr8GrOwxICFiR/LZDFSb+Q+1MTySqkjoib30ht2D/bedatkXVwnpZrjgSbCuDTdPETj
wqLYJpghoXOPbOmEDzGKKndgouaWklhe87k3X8xCyuPkH8Iex6MasbXkbrfC0lAfJgJMVhgGaM09
cbQ62a3mqn6qOir4ukWylLNr3jL/QOnGGbymxS9r39yR9/wC4vHbmOTZZSBA8pmFrTMsDomX8wJZ
SuekjJaUZw+hne3W1sroO1hxxa4sOkBBMR/ObYekTLJQIqSnyHbdOpVdfkDM+iPr4NxW9cBOhqAc
5X0WvRkz1o0f7WREmkCsVUVw7mxiV1WteDURFfKuLe8E05VI1BYDwmWh2MC8Eef7RZBiWsaAEjCy
rszWrdauqXehnLZ+WOlbl9kGN212WdTVDQCfZ7mm9HXNdWHGtjubwJMMIRbSuCjQQbjpvDWxb/Ny
X0kDJfzIyREbvPwt2dlH/I8kGaRRT02GLbhcZ+7E6ajaBBQex+MYssTtE3Yagd/+QRZv4spYRqb3
I1ozX0eKLxWjbPY5+5idSk6ziey5y1jcxZ7DWeJVR/c6UFH1cWDKchjDYW/YcNNa3+XcI2Iax2uw
6SiQNzwprFR18laZB9Ys5bbvKk0aZvurBBlSKSG8JNqV4QbL6a9AY45Mp5pX6LiZiHP0ZYPJuYzl
gH1aVJRX2X3mlhvtz2+mxksbB3FEqCcsooQFu1qeJNGGaL5DYHgzevDrVQiT9GileAbQM+5kWW7x
VSGZF0+FHcB3L/h9fSN8dVX/lTW8DUdr7zTXRVkR/17r7Lbpf3Psl5w1RLcLphnrKrHF2if4zImn
FWOkcisC9bD0dQzoBj+ngWqJTPQXu2F9XMbeETssxOda07FZjzOCmU3hdlczkHOXGb/wxT6mRh4U
/YHnc5ojTSfT89TM07wLinNe6Ww/Jf2Zy1mdAnI9ihYbQu+4nwYd8gaT+cFX0t12o4sNRz44PvWs
JhfP6sbPIFx+g3jasaVeohyA+apKCV0cKirwsqpHWq08ahzqwZQV2mrqIHmz/qMonME3JMtHrkkx
d42c+EbriJg8ykbVHHQWxDtV85S18bPRudmmH9EcGBedXZXVranJ/3U2obbCiOC0h47SZy37+jZJ
nGA/2sm+8vC8Zpi3V+a7U3j8Nk69EFzGp5z44gcTMD+3uK4irNFH++zPyFNQGXs1y4ZiTvqDLuoB
cbT5MFjheBK0tbIbNP5ZEtmgmB7AOH+3Jrptf7T1ZvKx0Fqz8RYIJEwKu5rTuryKMr6bJkVF9vet
0w9kRsKVhlEvQ3/4H+ydyZLjzJllnwgyOOCOYUsCnIMxZkZEbmAxZGCeJweevg6ry8rUauuyqn0t
tJH0SwwScP+Ge8+9L2xULMI0tg0HxtZ74TT0A3ReXDgrzkgv70hGjkUTMvIN5mn+FemsCtA1OtvK
6Wjeug6p10JXnE1mfu6wg4bWqL/xrtR7Z7KuYlD5uWyGnTXF00NPhX/fTi8iVptUZMYLC1KT1EtI
MdLWX6PrXQ0pHnqk1Gy9x0GfbAO5aBHX4mK5iL+Ip3yyDfOXN9RfdpcCy2o5U0aOs2g6GCZBt53q
sBfy8nil91W7HVVB8ctYB86bfvxNGUM6mEXloBIPF9VtZghqBTOQdm8XvHfET7cGxqrvx9oI6tSM
9hhZPwzaDMQ3B5U0h0wKA0VRuesKftRyxcruLvejgtIsFsR3vSpOtlk3eI5GtrIx8ahWvF9XSWdV
okxfJL2rwWxZW9Ut7RJIqx7xa5KnS3VrW+Oeuu0ZiTLE075lYGCD9xD5O4EHzXFskjLM0hdjlvYh
HuxnC91ZLMoocG1NhCfmT2SK/cHQPUKZRtwl+uLq0rjGd5nb8HGqqQrNxr+kOmkYC7til57WaLB5
0YfHNl3F3bA4u8ajcUS33XPQ5XcYHtAQ85szPWqP5necROkuzs7Er1hhis7USYyMvZFbhFLNOE1v
P4qTemDXCgxoQ0UN7+VEZVLOoIJFeZXMzZ3ZdGd7cO6hqiNtzt3XfGkLwtTZQC8kE+5iHwGSdDMR
zprIaSquHVnxFMX2RTrexc6s3/5CJbUwsukIqt9MLcS6IcMhEY/Hnl9g5xjxweNfqyIdPEI8QSvB
UJmF6h/0BKHAM3saR3+btNjeFdsoxI+YCCFNbCeEh3kBRq1oQbKac/e2ohraNDrNDt60Lcw4Ompv
Zyh5MJDVx07/07OLliY60glCcxQzEZduiVl0ulPw4opJX5EfcOpLoPXFQP7klEVvMRJHaErRsp3m
5QgYlAjMxTgXjv8xFgRS9Uu/bYngHAs+skHbzrhzY4nutUSCabicZd7fvGbynKIHlDR629pk6FJK
f0+ycBz4WHMa5UMwE3i0kCyfPJGjwK7SeNv21oH2/te4XukXDz1LgECuKff45D46qT71HFe4uYxy
t3bt/UwBvF1u0c8wHqxQxTroMCrsWj/TjNX40yIucyMhpl5V4mnwWFETRfoJxVcHJO0WGPDFc/WY
2TxOtZv98WdoU4b5WFeeQrg8MY+IvPcpxmU3csdFSzeHNIl9UGkIdl1XnOckJ4XO5XfynQ+ljrM9
/vHG5FBV4y+HNoRKLT1ltTi6JcKCFR+TT7L62PPGzlzxuXDYMts13aH9XdJI0Zuk6/DGvAhVtomb
J9MnPt4OJzGGNunRFetPb5lvYatOqBAko0oQNY0WMkpin6uJkxd789Yx3Dv4x/NGqvye59UPShIL
HahTiTFa+97I3pY++VlYj2xGo/gGKPHKFn48KU/9kKZ+Mhi/6Uy85X5OEYmbZNMbfbbRSGMD3WC+
Kv1I7eQ4nEt8F5syPXvNoDfx1F6npEUALyuoZQ4x4WXeuWA4yrM5xthO8/zJJXxpM6zxyc6ZF/pN
M92bVMerrgjuK7otGS4tEYfUJ2Ak0JIKdtJufF95dHINutDNJLBVYCuE/uFF1OOSbMqCRZFnfmSs
ZgIeGQYT0bbHhEIcwItrtBkRmhwAnWTpPlTUW551HnAyo1vxHPYvyVGt6VlN4OZqLU7Sn7/yB4tU
rzebospJnmzGUSj6TKBmSfk8DkAIRUkw7BL9ljMng0VuuVHlC/aRtd/4ZsvkIm5WMgXzhOvsNRas
+v3x3xOBakxxznFOmDdz0WGF9ZFiC0zTGbo70rp95If8d9bxy2z739YURSdjC0di2rbi9no6ybfr
Vs/YpT/liNDQyflOyuQ0Jr9b/Kx2ZO6XFjK1rVCZU+Hfmf6PLlC5xIb11rBYrBH78MizOIsHnj1W
8LZFJuWojVDyUF1cRq0EPSah6xbVxsOez1SlAlc0im1kzP2m7I68xYgeDe+dj0PK8KADSxB+FVGo
27EfulIcbTwcfskriIfFNLBQGmMKTRJCLzXCfB5iPh+0hIuQWRmYLU8zmJivteZASi1S7tMbwUUs
3yR6NrCI7Se0QhKtxviDRm0JMFRi2XDVfq6Wk6nXdi8m09jkK4FssUdCLRlzGDoNfM4wCtz8PDSF
oMTzv5fYRoM0FUCPJ0rFCDVSziHgQjF5RBdtnXjLS/xi8s1jvHD1FxcXtdRI9p0xBF+ZC0aDvZra
Uzm2QU+qKN8zuu98fidZ7o/DjN743Y5b9nMoBvEuHXrc72v6MBlDykl1MzNkv0js7LdFlAQ2H4IZ
+FsMbIfl76fbLu+xxv1T5tGv3Pk9DeoGf0JSWKgUwx2y3tFuw8kymUb61V2FVQo2t94OxKBtKPJ4
W2frs2v+RonNdGVgV1CaKEcmYmJV8isbUdlbM17qqCP9gGRkLLVBXPYMp+ElYH+fiT0vxWMzmN8t
8/pSwjwUCM/rDJI7rJrJfEq6CPt6/dpLVQTTmJvbFU2cFuIQ1xABb+vZtsJnx9AWEmHHxmeo5rPk
23iRYO+DUhU3u+2JGTMKH5iA4+Lu+qy1Nzrp/5Ra0T+4fo4Lms4GI9Js++t5maMT1yknw21Pm2N0
2GEKMpfudTIrceqwG5vCSh+NynlUObTD6vb7KhJpakdfGVCQP7qSymo5sPCRNeW28WSV8GcijhPS
j8ujzusQ5sCj96xrlCdM1z48Q9CnLH9UtpxLDh1FJICSnFwVuYG+/zyj42xX+6EQM2mrdP9UovYo
9zmjm/rGkKid9tonQerHaN9RTbY/uKvCbi4ViwkaUuYuRyW6s8WdBWrvvs6tTweJ02x2ZTCJYYfR
fad6FYd9CvV9us41x0Ne7nEA1s9D1eONz+IJy8a1SA4zeUbbIWbgYZY/hQdCiXnCJSUufEOnWVxS
jz91Hg4e/pV7d/Xeo8lHyTejfMKL3h8y7g+LacpzZVkQMZJkb5OX4vDNG/aSBNGQQ2nz7x15i3rN
nHEna4DNY818Kqa4wbJLybFBYlad+47V80StrkklZ5C5kPLKMMMf2mNulr/WyHSfvAo5mYpj4mGH
h5Yh+alIcUyNZV/tE3e9+mXiMlh33y1Tj3ddLWAtJXdVhXq99FiITH32Pg+h06o9BwsKnaK2z6XH
z2QuL5072bjAGIQg3IuCni+jH82DMyfPUQsmEiHWvduQXF1b8jLK8UH3oxP6pLgPCHzCqPSzffzO
xB+nEHiBhJUdaBb9icfipxYWetBeH8pofvW6nrxo+69XTTtyxvj8LWDUdUyuMZL7oFmzI7smcVn1
8O72zV0+l3ZYxPoPqUuX1Z0pVIzm3srKAzMNbG4xW7tOdrhYrOXgJXkNGUXf9z2DmlLN+0ZUU1hm
KrqNTF905ScPjeaI0dzoB4bahAgsG8lA9+kW/T5mNVhccBlrfo5p2ljAOgQ456UK8D+pMEmjgN2o
9BiAF0WMM9AHXrkA+9TNbb1qH2ZToeXufsnC+FhYeYix/IuJ/Ii/F0vZFt9MnexNc0YzalNTNVja
jnZLljGmUBWsHkDPcioYNfO8Tmy7Pp8tR7pnI6eWq+35VBVoJCrc502T3mojicLLA9prUFLOXG8B
l9HDlKVITuLafs/GizuSNZ6M5WNTztXG1vyzMYtfPAUY1bzkzl2cp2I0urAeYi7uobGhDOOCzQfm
ksL4qcb6wzcXEtFxeaO08xnf5e1FlhMoVyl/RebgMJrJvIMsU3vbJthRbMf6sltjIjd1sfboYpOt
6er+XpgElJCfif9BeKEvRiq2vp9DRsjh1GE6Nje64FM2DhvadW6no63yD5/6XQCbEsLXSHDo2ab0
Y1JOygyGfOy0zl4tRuub2U4GesF0y7mCHS02v5ba3TcZ5oa+s2uyttSlVWnFk68QokGQKfkWjzAY
DoPycbL4/CXcVQY8nts4oeQMzOHZ1liK0BwG4+ju2pbIhMjzjqkXvUAyfyW14yI68p46K7tnf0bg
cVw+Dcq8lh2nSafnE2d+F3iTUAHj2o/KmdXFkdVdLRPk7jZ/vegyVskxvi9JcR/he/GNo1TxFScL
w3QDgDiWhmMaMwIZTfVO8g955PhT2igfQDMXH7w7LmQCrpRZ2I/oC75l3Vo8q9U9Trmh5vlPLas7
VSOSYOLqCVOeAqIeecDxut5sIDYrgijNvqq0s0IP4hz6d9xylUif0Wn0W+UnPGZj0/N+4zVlU3pU
hTxWyiwD6et9Vjyxrnj1BzgSiWbkRtKdxRKNsXcrnHgDYIJmp2JYm5Crso3YJtEhUyZxSxNh2+UW
cD0PLPKK4lLccmR0/1gmOD8eu+Tej5GKp/QXZp794V2YtpObPhtpGt2khf5eq0dDYafDC7W1ReHh
t1i4uCbzdfK8NOg1w9CY7YFMUp/uoS7YsGNWoAwRcyV2nsrflgRPJ827DhZ73VFUu/cg7N/YJfrh
AJ/bLtKnUWWIW0eT8ZK1ZiRRm0dGjMtlsuOCprXBQpVE9oPvtwdPG++dzznRsbXaYuBH5ISQ1GSC
/ZDOFHv4yZdtyqu0TZOfdEY2HqEkgS34x7HK8eK4BsVdXH1M46pC/OpsjeDpYQmW/XHmktR8vSjQ
vlYfXVnhT5fUaDDJ2gN62MZ+83kyeln8Tjoa0dSf2wATQB/GqSw4fwNDeqzk3dEMZhCEnWGyj65A
fWdJ/G7jPfUYVfQk73n3CKkYGTdJHCTErZdG+w1NNQkQh7dA8LImBFTBSC/RoNmcCt6C0XLRJdHF
4u5aJ7jhKZMBk9V0UTfJ2aOK8SXB53lH7xwtgrD3VVN1LXHo6iGQGY2n2zo7r3jPc9c8Fq2d7ce8
ee4ig/V2NSN8BqaUN/SeCTMzuCdRhM96ebEzIQjb+i5vXke//uri8aVKqGSpdOqA3wKGYGWS2eyb
zz0Bxpt+MrCp43MrMbGxDYFQlZfM80iSLU/AHcAbaHbgxWD8WjvGju3shHopYCdmSR2iT2HIsbGj
4bvHdDSPU818hMKqaXUa5iB5wDozdncik7mR1w1sKotjlDfO3tJs1RX6WJywYzaYSErS56Ud171D
kiDNoHXgKlRTCXDdyQOJaHoh4X0o50PX5Vw5VX+DIK1ySyG37tcEN4rlj+auiON1J3w0dJ0h9loY
PfN5Imjm6ktrNHCOsfjbWEIXJ24LixI2JnOpjFNu+vmu9pDZ2MVNGSGZPCZYBxG3NF94lFSQwN9i
NoSgaFp65skSwxuDVYw1NyMzu8c8CWQkqYDdkufTo9xw6OdilAiRFK/YS6AJoUfYpToutq5aKqjh
fwdHzCexgnuf2s9o5ZnU9fpYs+LZzIMSdzpfHvHVU5CfE12cKYEREKTOU+rbf6co99hjiZM1nKo1
w9JMDnmw3nQIQ9nSrhcx8MLK/UbQo3dV9JoCMdsao3HyMHUDoxjkrh2PQ9d7J8x6emNP68SCzm9Q
0MCy6UV8v1hRcmzLMVw6qiKdUN6MvJKZwfy/zNk9u8wbbrrC5rYgjxt3A+dn25O9GfTt8unDBkhE
sdwZt6KkmPVlrYyvtaqt0LWpvBJ0YzBtUNJbxpWfoD2bxwagC9sBvvt1giGfY8eeBGdyJWQIIeMj
XckzHOa7mUVZ4E8sZ/NywUSpXycXgx+wrkPSNGjuM0IZ9M0RaGlNMlxhj3t/EODjegqbvn7sZIKr
IK9PqyI+gbBkNCMTQp0mc8FG1RxTyLV5jnbT4oBKMSdwX3b/mnAbBF6UseW0bRxYd/V2MeBjqJUB
MEYF5hzMlzVPQQ7OZWCLaadobIfZeYtLtpxF06EBWLNDpmhq8AuB+rWwJYE48NncBF0BzImNV3n0
Y+qqvnCCxQdB1GCOC1uLmfaTH/X9c93+Al1xSdbkIscM9j56sri5X7xS7Udj/GFm1YZr1DANtim0
88zaZUv0XXbS4qaff+V4nCeJ4qNlLTI1K6ULyR5Bli/8OFhiwyR5sxzVnd2CGx+AmDIZ0gzK4gms
1uHcGmW4TL9FEQ1b2uEhhOo6bDKRqiP6iJO7J3yacgxJLKBOfEz24D31TvdkY5XKclduR+7WUKKu
YRLock7t2gTnf9b5GGMYUDpoq5K4eZyHhgWVYNJDp8CEpc4e/MjAAsO6b5u6bAVttpBGjaOvNeC4
s1ctAhNWUNgsIWgdK2Ba3N0iExBVPBHLRIUrxZ3lGDuXfTl4hywO/ZSfGaHfPnWtxymdOyYYIwOU
ZDkLDiBRt+d8XO/izoaLNxbuSSUK9uxSPCGodQJ4SB8pMCrCieC05+Ul0bO6ojGUFQD2uTCf59Gf
L+xRj+gqYddjttsONtOYLlvvIKfI21U3bbFSHxaDujoa5rAfzFMuh3NMuC3WdTYuZpdNoXcLAenp
r9zS4Km4vUJSMFEzVI4kM0k//dL9jW2w2RgwQbbKqM9mXDw3TQzS1c23dTlZYSZwxEUjKhJ+WC+y
5j+otL4Mo/uQLV+yWdlclTncV4R2kDcKkt8SO7TiBmWg+tvb+RDoGuSSERWPfVSl+46HKOe+Z5Iv
71z9U99cWZS8grGcwSa1bpddl+WY0Z2WAUfiJ8xpTpMiLSzCz79xPH78rD4US/m0TNM+94sdRIBP
LXvBHZW+ND26UOrVLefGhKNuOrUqwYfeR+c8u5qTpOx1MhJvRbSzMkdeLdYqmxtS+DybE1VbPxGS
lVh/VKkDNrhA5uqbwNxmsBw5yOWcfIsCn2lXkwIYkx03r9P8slr696pUz2M3HtwY4gLiTNax9uyH
8O0AnQBPi4Hr+011naDeMaYcCAQ03LC3iFkROb+BB/vjnLdAhsEQnjLzsUv5NVlBMyNqYneP6fvc
WlhMNR8yiLx5xeHCXq6BCoMigq0uU/sYHjJEcEmxmjlLfh65/SaJmC4aRsBwiZXR++Cq0Sb/3ooW
1qSEDJQ0ZVAPH9Msrr5ixk981sFypjicHEZ7cq7qoJTxr6omW8Q5qahuYP/DR0tHs0RDR7avt4pL
RujW6Ogp7Dz+KbAitH62dR3JF2o8DExisN+dtjgpNMBIv74W0zRCs4TaXsno1FC8uc5OxvvWAeBi
FNWrJZgjo7IErNsf+3x8Ruy4s7yoRNzkvPIE9NskX7/9VD+48fjdurA1CtNMjto9N5y7dzRnBgZm
c3YPqGRM6oP5LrsBoY2ELtFiUSck2QhlWb7OqXPir2BTDhcW9SVb6CG/eB0GfrhuAVuTe8NivyZk
eoFn1uLbYzheVIcozj6zFQB83ct9VS9U52BToM/Z1DINEX6uf0xnBp8aSA4GQx/lKH0GhCRSLnrZ
6rC4NQv4ESlV2SU5HYTCGrj0zvXwVei6eLSQmK3JQp7G0hwW3oeD8BaOD1OfBvs6NbTe6DZuSy33
I+9qarAVvQJLXnrp0vx0KJSMKglMY623AIY/GJDO56R7Kpg7qz6BfrkmHmxAkpGEtENj5BqXUYzO
z8n8vemfvSXBJ1x6D25j3S2t5tkWsr2sRhYuCtvv+tAWTbJfHQH5qaOvRs6AbzBOTn1ik0iyLr8A
U+HJpkbjwoVSuJtuUonU/WjygV8hmbBVm2KPVVHRVGK16Bv2tINTX6xFkoPR9nkITUnH+n1K1+ei
Nqa9Esi9DWCTwpin3cCdntGN7V0hyxBxLabgMrq7rVndur85N7cgnVokQ1xnxMSPL81tG0kg4AZH
cBdQ/j0q7u/AZATN6iE9R35iXCtUewd7QtCnis8BsmygHA3rz49wLFPGbS3priyhhjWQgheL9XHQ
Uef4lXkwuumx9N2f239QZJk+5KCBtKVzQmc865RYuPFW1CErdv2hyu39WnBhAHINUS+im8y5NMhG
ErX9Fyntuq+0RjDjfmSCEoF5dXVk+4iIThZD4NxUQV7iX5mPbwucykR82GjrWT063dbqYGQ46fQm
sqa/nTdBzZMKDEJc+hqzI362ZZO3A09B2RdMtuw7KH6d7bHIqIoAmDCkr6VvdjFqaUAW5u9Uawhc
Lf1XrCtydEhkRG0vsWfztqRNfFd4fbGbhXyJ0huYJI7tbS+tM9N1AoYHy2a2oGATwLJsx/7axCWb
lsgl86U65To7E5v4HHcQv1bnugwsB6KsHdlpj8cEcekB7Qd/XGk1u1qaxMgY3p7C2UVFWXyTj1VY
XX4ctNxJJZHXrlrvverGyho3OFqhc9imsTNdcdDVZO7tbHhxooaDos0ODVpF+AkAFqaK3QR1OQdE
G/i4yM+LGK2D26pTpm7MBwpQAO8+CR3sorRvFbtuGp6VhgW8oP/f2Qo0moczoG67bN9P0ysarENM
A7f2FUcEzHSW32TzsKz9yqE4Hlsr/l2koE8j/jo1wehlirwFucsqz/M/rMi0gsaYuARE2Z/6yA4X
vLusa8CGD9a1zt34wuP7WKncoo93nEAt/q6eK+vQjGyQ2S1gW2YWSS/ubzvHae8oZ5FCQPoYZjvH
wZWxnfFpNgYHnPmNNDkgtW7ZyHxl7pMkQXIYsHGquGKTbzyO/IIBsk8SrfJoCXjXLcc7pAWdLVC6
re9NdRj7peTajFCOlMfURkPWuccymprrWE4NdhCDPHAsUwmffuc79UA7VjxxiZEh5kzhEjdHZ21O
CfDDQWdvnSVmRDseV1kLkNhmtIuz2oR+Vgy/cQ0jknFZ1UEp29VsTeoREVmjrEcoNlgQsH2y9AYG
ArbAH+/shRXqrZBm9O68jjd5wNodAc9d5NS7CDcs68C+AkZxT7JYZLJ7mW1uOKd9p8/4NoumObYu
SlnT+hVVLKHTUudIUNYAhi2b6ASVAZcIFYFsBlThq7Pt/RrQdYx8UJvIimkgL3PDJordnXGyq9xl
AOo/VwZokaY90tcJPtL8jeAZQRh8/sVjaMpIqOrrnbVYuFvy+Tzb6qExsIe5DHcX68VGP4PtT4ur
C6ly42LYoarqKkSPA+Klm8Rn9vKHDuXx1ip4lxwmHiV82nhAdhln858h7zhLbRRc6HwBGI1BZBvy
IWta66gtxRQgsjmoqv7ZrEaQT1854XMBQ2hjVxcfOZRR5hbtvsn7Cyjj7pSamjFWvNyBB/gUZn6J
ajhddAqfpQeecDbGo9PrfM+GCAKNX4CzzJnVrDnXZt2ZeDAsVOG54CgoHet9nFDLRkjindqG+Zr9
qZOVVRpOA9R7CG6HdUlQad+S4oI6g0lDvobeNYN17tZfo42hxIiSjlH0dR68cofT40rmNoL1yvub
zWOy9yza6HVFBpNYPgFPRncG7QWOscbCY9ffxoJ1XJqQNBQDQ6a5qxWookvpVSVxyDq6X2wbuo2L
9qL/TbVkHTgDAW55iOu5nu0OiHIkGoNbrqBXJ6wtRpJ5czJb481vZGtWZbPVbOt0+mKIpcIiwTUD
foFurPtg/22i5v8o1sJ5nKvyCGAUKAxAQcrN/HM1ID6zb3lX+hG6GzgcJDzdwmXLlQJGyW/uGZ7+
dgC+W5Z1Dw3qPS3b/Dl3/GGz8I7te5C0s3iNZyxYUUqbFHk7gq3lNk39bgditQPczNYj6md4gPFP
Qtuaps6dG5ne1i+BB0OCnQLFxR2p8tgyZQjqODvkiMT13PNU5+BvFHPKYFj95EB/VuEUvU3HEKAi
FRuuRklBJswFLZrXxhAk7BQ8nx7pb1ySAGPWcWLqLV54owDexbdbzUyQV6TvuEb0vr+NOPx1gMOx
2CqgP+GpKiyEfRLfajWiA9Zu7wa0wjWjpE+nkE4IZYLBSsKSrPXxXwllDsfKqO7SnMl5Lsm0m1tF
Mwo0BtkCg7B2/Y46W9BU9uxofXMPXeBeFjmMq9Ts7tb5FCfLyk2K12eJwjLp9zK6vR9eJzbOXDWH
lZV4aYA4sjW+pUqM9W5eaqRJn1Yy2vt+TJkGqJ40rwzqsWwYJ9uiukJYYj2Ro5Ma3Uut7RpqI0vc
KcIKG7f7qaS5T3xAH5bf+ceZSF72mrxNeipC1WQ/noEecRpVfiG7NjpLHtU5de+Hzn1tLRd6pNOm
uzG+dXY9D06WZb+jGG+Uo9Nn7hT+HdT7wwhQqtA2dD1ArcfcgVPaKJimY3u27wUDJlACTjCXTXno
bjMlWT97rQcRaS2/FQ+p8oABVcKn7btfFlE8xAa+gIgMsFJkgZWmD645K/oZQkKN4kpOC+g6S7Et
GX8LEN+6MPtTDBQ0iM3mS6aYSrLIfQZjCokmz0JzNm1SI/0i1NDB0Ntxq0sPee5iqm+T23uemRQs
LdeLBHUQJgbwoUrg5Xe/yYDedcDAtgUrmD3leL3K6I5rbK398RRJRIbFQmxj4SPkNc2L37KKpYm7
MS3rHWPJDoJMciJ/dA6RiSI29nPG6iNc81bpd9sr8BK1zFUTyLTBsGhxKJQR6KryT5XxbRrIVuOJ
XbSbT9XTDJ7MG1vK+RzayeBPD6MNn6ZaoL+iOCpZur6Y67Er3MfSTowgyp1tZgCDi/iJLb8OU41K
Di8M236kjochmw2uLligka6XSzyxD6x8bWJVNFnmgyprzRHnd9y2Z2EQTXjbp0KGq6kSq+TgR9Uu
ycsDIxHyJ9jOHqwl+oozgi6Z/ZJhrr/jFupQhd2aHhq1uKNv6vYOVb3pxtUur/tr7a6Kpdg03UEN
jIOiYGsjJqxcXmveWUKDtnR/xV360DSobk2mVGQnQEdQIKrycqwf2pTUxcFDFQCTEBWDu7fq5zIz
l2DBeE36+h4TFzWURtagOz+50KNRocYt+XmNBB1u1gcuqXb7v4yF/05ysgUa4f9vat78LeJ0LP85
Mvn2D/wfU7PzD/zHtyDif09cgYnwH5Zm6x9KSuHc8qxurlqMOv/JWFDiH8pUEhWr8ghHoiP+z7Ar
3M7sG13QC6ZlScf0/0dhV7dMlX8iLJimzxJbEfdtecrBIv0vhAUTs0LRlmQuEjJUbRERXPOeYIKu
eIns+uRn8lkVKI56rY7/9P38R/rLPwfk2fwF/+//syPIcL/5s+lX/m+2Q4qllr0xE+J0Bm7LuOIl
M7IXxSUi1p/GZgJVDheAmxQmkpGe/WpOy8co13sdU2X4p/JEnHeEqnE6+fb84Nrz/bl/IIP5zuuv
o8XWtp2P8UgFTuVgA5zEU1k9sNp7/6//EA7sf/0SheVLlGu2cEiuxiH2LwGK4xJHjhlFFvxMn0gs
ke0qRuDb0Vlfs6kTCAD9zwmu7bZ3J9Ap5XrsncrY9+zoaZo+Z8vbSF7hLXFR1nbrgho82Hges+lG
4mSeOA1jt1VRI/jfRQbqGym5C3j8sI4ekptnt4ncjzhK2BKWAj1pcU5t52/skzvW6xv8DyOy6sDG
g7pOd54uqJkHXyELnf9MfoKBKwvpij64+pAAd7m7MUrrYrgTpf+P/aaqx9msviTAjTTpfG5G0oNj
VORUDXzgYRijrezgk7J4nwz/h+KJ4i8xzoAhH2oOq3WU2W+WzPm9zMb7sf/UAzKapRAYKiHmbSmH
yPtynz2KVOTNNR4r/4fX7dgWa7yvYgPgZeu/+lP33rKFZZ6VPsxP6Ga3ZQ+oPWrYw6xee4K+Nm+h
bd5hVtsOFEUbmK5nE9oAsi3qp7yci/ush63sTTahAigLTbyqPPak5OJd3KxZ7p9SkrSutq6Yr5B2
cZsddA1bDR+56a4AhhvLXO7H1aNmjSZk5/is+DKOKgd5R2FxGbFXHSC7jdfYItXLSKNlL0tJyJnN
nKHhGmrZM4Q5U5oKVO2uWNadkTC8bx0yQ+qseFvGOQkaMurwChO92rbrS5N+qnZASmjHz34bkcfA
MB+LvvWQJ/PW7NnIdzFZafB7NmpoIZokV6uz96BdGQEyG6l9LOudYz6nI/BOt5u849ow+9jt8EVn
F5DjaEs9HPpx4kNzduEWTaCNM9YsmKIbqGsladxO5IaLr3ZgAGlHWQJuMcN0atvP60ulsZax5Hn0
i/rCLhIJsfe+xMafSDGRmWQTqqzHz6WWQ6N+GpSmgbq1X5MjjnVXP8quPym32Rt6PJhGbl8ZZqAc
q1Y+wFA8jFofkeVlO2kn176JT+TxHBV5r+Oq8cw47XNT3hzSOEex/Sw/UJvYKQtBlBjLFPcefMyb
ZpK36TW+nwDl3bLx44hCc3Ip3EcabaHPi8F6tGoGooP1msOOQX8Qtw6oZUpmd6lj5ABjCtWExPVl
vUwGWLK0SsWuM8ljtpfpEEfmbqj09KBxzpSkVSpx8rrxPfcy1gq9ZumXJa+pSNfNrIsP1UuJQw05
T1lepPALAPnmWzx0Ab43JPZzf5T1RHd3k/RblRXOdv1WC/deu9BStfJa+DI8U2WRINvR6qvKIe87
LTZq063eC9MOpHNeB/dGVEAoh9nHZzsNc9ycg39j7zx2JEfaLPsqjd7zB7VY9Ma1CK0zN0RERgY1
zWhURnv6PqwZoLtnMcDsZ5OoqszKiHB3mn3i3nPLuLsB2Io+WlvOiRsKaenK7u0V0XoNVu6urg9p
bGaEgeoZgd5+qkSH8o+iNhC4ucQYw1tHiNbijdisT0el4WimjgfxVpBditM5hBsTmo2zFuy2YgEy
wrvtRUQIBEKfcGmf8ya9RG36YzLKaO073zWu2W1To5CeAERvR8DDu25SRy/z6oMOBwvF9sTLR4ds
UqAHdFdInRkxNi6nYsLIiz47RaFfPGcCE4mHuTYFVbjtrPmBkFPmBssziS/eWU3L3mv7PZ8MsxUp
MUcO6jc79oezRAYxCw1dUHoQUdJh1wuJ3CX+qiD/bcLSCd9Xk43+FvAKpUXnppoBA1IzMJ/ux3uU
zV+el5L3iizHXm2WGVkGOx2SK+hf/Nq8e0PLYLm0o11uPQbF9MWk3n0Kw/iTQhNoTfpa+LzBTRSz
4rIGF3ZyCP5OvoLuZPM+tViUw1tcngPNNv2wj6Oj+XAj3+ziJJ/ZAImDt2rBpUQ7l4poAAaRY7Qy
1cdsRkyXGGOhqD1Wi3gPIsGkHjbSMWnPi7iqYUKLnPvX7tWRfLhQXs9O8tZ4hNmIRXzqYrX+SoVN
icVxw9dBGyiR4DUx/qSIeAwnfpVjo0GfZvUuzEMGvM7bWGPJTktEMI7unEMalEdpyHOsPHlRcUB3
ausnTJWUzFhMdEX1oYblRE7RaarlLxUSKSaFRVByC+f74EBaBXpiv0Zl99N79X230MVkuEIi9oEb
sAtPnWjOiPN/IeH3TuDZA3xn6Cxb1ONVDMu/SD5KTo3NzAC+nUx6bqTwjuyZDZIJCujeZZjXr7og
nsPYpOLSpRILN2DdTTf+ghfza8RAv41z6ner8c/joNCWVghR/I7tmgc+I4E73Yjpt2iEPic6f3TR
sBwhJt0smPn3toHnEM8X1dxCube3Cvj4tuiKd20zjsjx5uzknBJagZm6AjwzMUi0QWfyQDVsjjCW
5pb3VUAeId7gqiLA3jF3cfzCVblF+7Qt6ukMx3Ln9zi4naaMt7H0mcMsmEDaOTpmyqdlij3mYGQu
dHH46Pe4HsLRBwfQAz9hMZ8fkKBb26Un/qLplwvEAyL4Vm+1iJZ674mHQE8aj5gD9Djspk3ZpU9x
ZH0NeVLswkWz2o2jj15Hzy0BObumQfZKzFkyvVGv8bNIsoLgzYYMQXfuXCekrpC7E0/QsrLs3An9
KIaGBVAjXvN1kzrAanQjc64V9z13293YTQuccQg6aq6wcuRnwOIfThV9OuWNmOzhtoO3k9nOg9Kc
K1WUE1Pap+CwjF4lQH+yQlYXXvPt3GFS6r0xvXOb8sbqITUwJjzkvlMfvHb4YQyOTn+Df9qyqgxT
KZdFPBMDMDGX3fZlPkDMO7oQEJf5rotH9VxoJqk2Wh1InRQubtWdZqzrePZ8fWxrBGeBpMbNl1sQ
FyANK6zSjHAYqLywS322lIyZ3sg3AnhwpbO/s/PhLRpjJE1p8DVH6ERlf0BHft9M0XbWwx8n0uk+
c5leZzlSFGbnW69qfwcawsRYJFBA5qRmjIRMyZ7kU4dfNmR1vlcV6NYSRfeISA2xQrUxZzvDCYSk
DNzZqjuO5+opCOa91AuTFre4W78ZNpjHvEelGdhvU+DeA4N5V0O8nDpMFA+wSShlTBzvSy4sShfP
Pcwz0slFZldYQ+OxD7nHbO+5ELG5wtyfjkvev/Ye60D0gKekmsjgWfLqZGP58wgN1HI8pDMskCP2
n2SXx5wsUiUZaobqQ89V+KyYYeDN3gWBNR+kVsGz72AoLnTp3nKSPJdsYFHj44YZ5XwGuBMeKLbf
+9oeD8oM3AtO98KUUZ5GqcvbsBHkP6SGeMrkW8TIQpm1Q3+a2fMVSL3xV4zeXvHdbNaMJkWFQSNC
/gISSGhx+PO2keOxevWAVXuD++1i3nhd0p9+CqHXCPa69Tgy+QBEapmMlWQwXgx7U2sI251PEu4W
j+BKspW7Fype54Xr+uxOBR811jM3pkZk0AbmZfQ96z0KQyBqfv/h++QwQDRgNBSO6sRLlm7KKlQ7
xvjXvExppYKtVSWkv+gGyZuFcjBpf7US+Yqt34e8TO5wXHl7h6+WJtlXMuKlWtLuD/ui5NR6RqGM
TxEPNvIvSIPhoa6SDt1yeGtV7iP3nfnoiJ0QhrFqINdxRpJ42zgLw23IeqcRtj5quAlXJwHECz0e
nrfoT22qZ/z/DqYoJ6buE6tRqfu0Z2+hwxvhN6DuQYk0Pzs6upWuwH8YoNvIRmItwDtj9xIh/Ri7
Csvbkj4xROQAwHMv2IKVKfvjrPCezdgbKKzzpXTc3+wvD4VBkdSR27LBFtxhKUn8U8dYfJUnYwsH
9WMZYA+wU/4s62xUljjBRRV/eIigEQAOI/V8ibw3v9LkreRsctk+gjQIri2sBndVJOX2Kp21KOr+
+SVcfOBEAUKDdMZ+NtvhwwQJn1yigB0xFrKesWmof/lDv+yjbKFrLk6JLV7rZVgnREN8RRJd0YSA
bVqcD5vG4VClbOfZDb8odhsH5a9rySU5QjWBDVCuklTQYJh1skuW6W7r8HXIIOSaK7kLZpsyKS5t
nEKkRt8FdvqKlTJ8WoR6xUl8EZOFqjB3z5F1k7W1uc4m/GPVXDuZhY3enmo0C4CxOOUVWRZQBYpm
+bZWV5PqcHKNpkgu06ySS2aiDw/J0kEC1EIKrYgjKe5x4lCHUWNqiDpYTZorJjt2kxR5rWFgX6Ki
L7GB7q1KHGUHf3ZWTMFnF5dimjwIlbsbp0BRP7ry6o8gdEBv28feNr/GNP8RC1WyAINKHwfux1Aq
CNUnewyfN9JGQ+xGCXzdfg62HZq2LYkwFimp8g6ttdwtQzqBANJEQ1uGYJk4mo6W7cozU20QCBG0
hyCT16porQ9b5/DerMk5TJ6nzsRvme1UVGwMERQgj6Bh80McguVY5iSQqRBMIZh36FwU1P8sEx15
zDiNQ97SMURi0NkJS+3Ji/YTnQlxa5RSC8wT3Kt3AcvYHgu/yzPJvBE7QFaUB2wUwDrC6dDgTWEV
pu6sJH7xOksAOfpyMrbSiHtqhviTn7w7S/HHN3Z1Qvt+gE7zhkqVbeCfTnZc2CCsz1yDPMJrYEg6
PFiwf05x0yDKiVusq2AF4KuAp+o2zeCEe4T8iFc4N1H7HfHDB6lbHIgQ+1PxxrtjTsU3vbA9je4p
8XDujNdxYZ49EOGQ1LghqsV7COP2c0iifDsFrD59yKPPFQFfNgIIq0DoEDFuD8zdYOcfwcAisHed
dWZ9mofcPjZjfeN30beH9Q6eJ5VH0LHEUE6wIMGzL0gQznpCHWblk31XTWQNisKuD6JYPPS4CVL/
KrsGhUTRhB5v2zIJHkSCA1yO2Y51LqrH0kapQsVQFBI7VTv+ahA2cRFBlXwmt+cUdvlDpefnKZ/3
/sidnavogsHEvhUZ7gOMr55HRJcbZexbnA9cd0xEOtbVNHj+aQqQjfFh2CAnKI/kwH+0UWuxgRlR
fJTFnSwHMk5z8A+O019MZIVX8rcGDlJkZfXfjFDK3IfK4KjOQyRNqxq3ZYEE2ecVkuo0RpSSFNDq
FA8tXWF7X3Wa64FQYEqH25Tgslq4z50DQVC45U+QWi+ORrX/zzOHxdHiUe1RoZ+RSdrk1KDrKnQi
L11X3qkOjHszBCfbVBAZHFaeozNlr4hS50vTuQk0ORGj8mIvi4rSfZqkc8pJDbx2yBTBZvlPJZK3
M1GxDm1GSelfjy8sD7MXqYcjf0Z18/gQKys482JViHPR/5nB9Nd//pCgp8eXC48nhZK8zSfZ3PVt
T+oAulthMPI5c7/LpmY8SAseXRQnD+BnemKGq3gvh+glUklyHYdoZ/ctj1bjJCQkVEc/U28jOtmH
//VL6r8NErMLTgPbxU8Ue8RsFBVcFBgZ98YljlC79XSoJ5KDE6S7SAbyczp1f/EYIouPMLokQX9M
4+6pLEhCtCFnbfNYv7A7Y5y07N3AifZdUtxSvnj72BIf0uPhR9QHGkn0iliQ4WbB9mMSTeNNxIzp
3V/hPNwGOc7DJGRfZRyu8apQm7XeEVcGIu6mlJDoWaMC21Z3wC2BRaC5qrqHQYU/YsxfA93PbH3G
AupaTznoPYxEZx1VZj/17bWUo9imkf9dySYAn4ZXtrjNbGZ6YkUr2JZudmm/nNrMkITmU8RgyLLF
J1gRHycV85bIPgULGsSlX5NyBph1C0AGGlZzQLllwzySBe4FXqFmdg6O5XhHvMfDNgsRXTdshAxz
wpr109avi/RaCO6uSUAHBzvTb+eJ7Uw7ABjxW805YZ+SUZbbZqouTU37iiJ+jTVayLaEPJE3Co+r
i87KXr74HYnBtq/3UZfvXfZYhCXxiBTN+GUtlAljC07FNC9ugSZGrybOaM3VnHvP2YMi6gkdDoJ9
gm9v0Z/M+XnwqE2kwhKfuOopmLo/vhOsM1WfLVYbntXS/ekpfZVLqprSxOpZlrsJBUTLotsG6E1P
IEKA01l5cy0ac6jQ1OKydb9b+dnyZe+iEJ9O08YsXCPUIJWh+WLm8VBD82fAaR9S9Occzigikm03
E+F9dfQgdgWTJKDpez3yGPt8eBSMEXSXzB48x/5UIBfqugo5/NMnU7dMuewCuGTAflOO94mXmg2k
H77WWDzkZrkNSoIc5bwER7eMUAQOmzBovLdYgwtNpi+Chq3wV+l1lGVj+nvWDiYu6bikh3MaIq8t
mylAsakhPK8vsmrwrCF92xZyGh8FA7hhEP5FNniJujKOb1lGnqQmjTORTCTbiJyBmvE7mlZ6hbqU
p8FrMScQHglTNdmEISqNsATfY5doeQokXPjfRepgqOQuMjQUMmk8jFIlAq+uu8EgQU2Pg0CL1yXP
m0tkeKGZw+86THhZyPbVCayneCB9zGujbahji4nysCqkiJQx/niTI7EpSwGOp+vOZTFptvbpTcGK
ZBvNm9kUOCrLt0bQ++ke9mlYzMcG30AQM5DJTl6RFY9IU58INyd2usouSRhP11AeB62/ZgQ827Bc
bifR0ztiDDh5vnOyZ/93yGyszgMOsKx6QolAHYXLiwMIq3M9gw+r+X5l7xiakuwF4zB2oq9ccypA
ibiPsjnbxqAnqhr6tl8YjL28kQaTZwje3a/yVxROAu13dNeBaNpSSJbkUot2YE3fH0s3b4/44d5l
k5De1lNSeuA/6vrGOxSFsA94zGwwQNXtXIEZwyd3FqL4qGsnOofa4sHGvY9/6hqOiF4cDp0SePxQ
P3dF7196Uz2CFqkfRaPvLEUy5RD8cbqRMKv2oR+qiwXKs8+TQ5E1lLCEjqWVuZX5Yt2K9hsDPTyj
ADPE6ulSNtqY2oIqUzkr7k1CSomg2QVGcIKgJ9r0jKC3S5ZUWyrGaEAR1/BSzX2fHYp0/DMSFhlb
LqdAkhwSmh9udFbdeTg9zIYY08hDBlVZ7NGZ1+0SzWdLlIyHUAauY1dUnmHHJmCCBMF7xULaasAH
L6q4kmizZSWyc4f4rvW8P8UQ5yjQ555RDASaIJREOoH9iyJqbhGGaM8xojCPxylZuhSDUAedDZHp
ImwB6SQwNbyU2G9GvaTVjmSk+rdhRwsI5YxyF5EwJKacfUOKc28S5oQ61L9JKATLuriVLZIdIZqv
Yi66AxfdeyLICUlnRYoZwJftNKEDy0AGd/BMNk7F25PYXwFiKzWHWNfumi4+VcZub+yCl9XKxyfl
Ib5PuJmU/24XNLIsxTkFWv9HheZoFVVx5LPPsCnjaohLNk+wPs6OoUFtZnJTnBLTn4/ds2OaHvlj
SxTQ8hxFCzqdjuOuL54Wg3WKBd+qajfe3vbFKWIc0CZC87pUSE4jFvZwC99b8JkUkbx9q78tcByC
lk7KQhJbzSjQIFMwInGc5mC3IDXUeL9IdSelJmXVN78w8f14ffIGgHYnUVftnYjmwAW7aTJCJ7Jg
ek9m523M5Z6dD2iGQt33tGbtMLwvFYvExSjybQzbmky/MEI6hWN0dlhybIlnIm7cT3kYJxdBgvsc
BuKVCFcLVO13nDv9blny+VgF9gORSZxo/TgfPPvNISbuoi2zJ5hi15Z8qAN0r0NOm5whu2PAaV0y
S/12Ipg/BcakLai9PRUPNaY/jYchWpzbeJsd6JxAOEdFDjpf3Jlm+DCSyKPRts+pIeWkbe1faeHJ
m5H/4Ea8DQs9N3jHbtNhXgccggZ9dqq975ZfasCS60RessOaGC7ubRVEy8WDjGpK2Ppx1Ad8lphv
hsVSbEVn/V6gneT8RZci3S820c3DmN+D6MHOWkXhkYyQrzCap6uGRDH43sg8JBspL/JXq3Lyfdru
MeH8KOkk937rn/AyUMLr7M6qJtYtwmVOu1q3IyLNSk5Fn0F4gzuBu5C0pVjfZwN7kZQML9TjGHgK
wQPmzbzQBXO7zSirHXcq86EV+20VeMIcLAIdsmhycuPrwJyH66VmGLvPZfk2aXNH0hfwpir7IIEg
uUeAhbchYL2YleXtuELOGFlT+djunhjtl3KRT6VyzbaIxFNb5E/FRK3v2hYmRyR2Gu1VUYFNptj7
SknTspiL8E2IV1EiIfV40VcfJdnq0cOS0sJlqK83A539nNGA5Gk44D+JET2FxXGuwLKgA3uUSNXS
hHZDE5JzNuSRjb24ga5mbWf2b5ugltVhARmRACjbFyFyIz8GR7FQXZQZD0y+snKV8r7crnudnXW2
0JKSaULNB6oJL6YhwDlJL2YpvROLhYd8DSbOWnq7UjMEzupVzjq5pyARYGCLq531J1sgDgfmWOxk
d4PDXe29iHHc7O0Ls8RHpeTVGQYQJ5o5phowSxT1MwOtKjJ7QsZ2TZXbO2Hh/GzhfUVDCpyODKQw
0g/J3L4mVUsoWOppCAcL6JD4MNRVToF9avTyxCpvBNo8Pk6CRdxQvAZx+GULao1QOwjmwpJBKAor
Sajvjhww7PW3aeNZpw7GNdsclA3TiEuHdNEnPsdf5Kb8jONdIvgJytwg/sNhIKCu7BYauk3biatE
UXWLMlYcEbrCCgjUd1Qj8R0QNYyDxxsbiydD4RoPD+445XvTzu+20XKnJsDDXjVv9K0i0AKNFbmF
HcEKqCcfwXBJRoHqW7juS02wbVyviblL+AHtL2eZWu9NsDTHRQIDTGpqhqZiww91+q02U35uE3Kd
tBI4fjP3kLJqx+fZXRjNMynhbodbNdTHrETlhWCQuzHwzpFGvQ9tBp5p6dxB1bxPPg7Vmpdcp2O6
1wWb06jiuaejWrZdgnh/6Pu3uBn/2iXfEFAiIK+D/q2s5blhAAW4cEzfsQQxuiGXBuH8E0bkgmw7
/4Kuj5x0zd6b6WB1UB5OpUK2H48ms6m4Jodd2qLfbDF7hFGqY6AxPKcS972yXqceLbePHxc7bqTw
JconAqnuMfB9duut/Y+a5P9nRrAh/fsf//5HAI5Uy9PfrBDt/1BLoYr6v8irRN8Wn//22X7/2+mv
Mn8zMRXt5//5///vCInkX6GLpimO/QhZUZyQdjP/XSMknOBfiKY8xE6+DZDOX3U8pDoO+X/8ux/8
y40CNnV2gPIdZ2f4X3orZFohRCCiDqPEtr3E+X+JkHAdn5/svwufXCcKnBj5FqohGx9nsEZM/LdQ
m8hdag0PDrQq4I5H6DNpMcpHhHuvQBfwXbXdR8bo59CFY3qWdX1Z5nl+gnTr3cJ3XctYrqi+ZyJB
PCjMTLc5ZZWkNWno7kf7z5ALLASLp26SheQEbDynjvzvJwVFZ1MntOVJk9n3/ww/AaLnyEWfZs2W
p/AICSBN4p4lDsCEWLxFYfVHJdjakDfhCr53hiV4Bv30BTcUM8lSeeeqfij6anruBZkQaS7dXdgS
i5fl05u/JgkHQjfsxVuPjZ580CTTXE2JFrrEMXsDngMdEP02PofpOcyjGsV7wcG5itvjeDx3Sxhd
1KLW1QT0H/gNLdGvV2Qdyz3ekL+6KijfiRq9UU4GewU2O18x6O+HcdbboGvTs9+QJq7zzwDujKiy
dyPn6T1vMCQRBuYX1Y+aAM2YutnFPoVhbDglmwwxEVzoJm4QBS3ZQJWOJmUksL4GRYi9v2G8/1AA
Pat0Zr829jmwCL+ogWCfLI87Mxb+Q8WQE/vMeIzxcG4LN8+2jamWg1sr1pVkdNFRhPuyL159vvTG
ipOXJulB+WJw24XOYyjQNTV2Alsw7k6RY4iLpxvGJlPtXFF9iyKd93ZUkfvmURHPC+C9ekrBSJz6
HMNllRV6Z62TjDaqU6Shy2MVlTlaLTz1aQvPAME7ZR75N9w4MSO4FU3RxH1/cbP56qIhQ5CWbpr+
D/o7lOcgL1g2jtOW5rFEhA8RPGyW6sDbSK9qen9fY5OkDynRJ8muei2dJ6eb5htHKmYOS7FrJqY8
3Wy/WBrmfpbJZB+ZVu5a7Oj7aRIXbPzNPhPVqdfSvYcvino44J71sFDGPXoRuUqt3YhJLu1levC8
ujwR0bBGchcL+5ygP+eQYrwSlrWgHmcEG6FoKJn8TAki8i7vzH3ud/W2H35aLan+LeQSQhBk4Y3a
2fexbG9KZGE3AgPDoZ1o152xih+cVO95sMdLGNLXpzbXbYTHKBLtJ7smkE8Iva45KycKFfmASmm+
Owxp4p/DnD1q0vfMV0bGByMLhS0uGIyQsuuvcdPfRjBUZOex2ESeJ7LxM18wp8UVw7toQnhNH2YA
ZrQJA2nyaxHDsHnnX6r7BtOnsTGFyTVdRXfzSz3M1mGY3fcc0t9ZGRyQbFhDpgswWDwdvMZNZ+/q
XsfHObdjoIxJdY4d855ky6c/wXO0IHds0O38hlzNadPfLVl0XrrqL0XMsGvyOsT0q3dT130Fqcqu
en5oB9s8MAVkre7tZYCDJ5LY0UrlN8wSykcg4+UntJWLIYPi4DWdPAd2zPTUO8teyjd/jEL6lxVs
UQckfPfZw5Jpe58Cho5ngr1dsermI+sxrttfykPMEKXmO2jMk5+0zZfT1n9DlN/eVHRPxKX0aPzb
tyBvxcXKWhZ5KTKquoWZYLtk47XN79hjyVETcWeeZQ6FYBnlbUAF2IZTipkbW2ZFNwSGoe0PMeul
jRlXchQ9CWd3S4MW3SBoAt6RetFusQZvWwPFp/CBR7GK4jWlf5gC7Oq8/hGoR7UvlIN53Htjl7Uc
igD2ApYw+AuzONcfnrJId0wdCh4HTYZBiL4Zf/TIlkvBpEO+t54JJYwMYBcwKgbzPXdrHOuOv42+
ANUao+y3KopgOPAu44Kyp0M13FAj34omGU5LPOERLvHxWBlzAYWGoiseVUZmKp5PWBnjCZvYz5LS
MwfFzk5Ne6LHPBEAfapU/O1rArOzdPhwZ5DfTvhcJs6TXDPHHHuTqnaXh0ACFmTneAf5dKjiKQSs
JWf/5EpYg13Lxk0JzNNBrl5sTxNsQaQJSkHgrYwSARbN8yl3GKUhPGEUJi7cbVsXzdWoEpJoEZ0y
bUpBDezSBe3F0mF28kbK1Sj/lS4JoGGXNoVJBTsrkLQ577bjfMb5Gvi8OtkR5iHdSI+tTX0eN+Fd
2dPlNqN3SobiCQusptfxFo7B6nDmAZWH2hQXy7ZZOyjyUfHrYiAqd1bGx7c7ZprD2Hn3R6jBrYKJ
b1ES9rjYEN9eCWclCaYbrN3sNX96hS6UNXGwsZs8O4wJDZQt82orUZ8gXaUUHhGtzJUDq4GGBzBr
9zBJRlA1WNBGz1/5rFMkiRA88Mo9SAqLK5rSh5lIugkQzg4UrDlnpfmbAwvVdvUNdxO+e82wzWBB
nBp0Nk2g36XlEcponsvAAtEcN8gkUTJoDDm1OyIaA0nYtv2uGtLPyHS3QZwyGIaKuQ+t9M6HA7MJ
LfRHjFjfLT86azsYLvWvuPC/Q0QJtwY1Ggsi7L3A+d2q/1UKErj9KCC8Xf+TSikfJ5uUEAe8Gexf
2zBEUGet0FQGITrfBn/JRoYRrA1UaLBHV1RBf7HCgQppuqQQgsFsmOPcFPs6PtVO01wAXNJnLH/c
QH2MiSFyJhqXc5daf20/f0i1d1N2OMD62KUIcS/Cqpuzw9O6c+yhv5n3pcKinugQ21oK7IfU7i3h
X2/0kAfVK/q2Ziz3oi5ZVLXDqSIfD5c3DAVjzytpzOBAF+lNWXo2tQLfk+ha5NbdG68EGhiin6rZ
/9OOMwtpryZ7M5YnMhnzjdsESBcXUe3qwPtLWAB3qk0PPrbLSdvzp2PHpymBM6gGcO8d2VasLJ8V
MbBROOOt9TAZkYjG8rf9IIfiwbMl+YZoTXDKvsWxYLZIJOhzR9i1r8aPph+AzjhoNMdUQAzlM71J
B3KUDVLZnZ4kmtehegV/U+0siQ4/ZquK/eUHKpy76dtyImQrAx5D3G7PiCrsq+OkXPrKQuL9X5aj
Faysp2Gd5WAqLWMOpaEJYLhq91iQDKIC730ox+Eyj951UmCN0RK2m8D1zpRVSCXmCfMby0q7F79t
tK5LbpeHzlF/VznkIbT/zihA2cugmFakYl8aGk+5+sNmw7qdG1AdUsD19fqnE8CwyULUKDI+3zS/
Ugoy4N3bLrU7YATQy11N+J9DukTTIm6KmKns0hZylpbsoxgHfQV+9RXluXvXNd1vz8QnL9G3uNC+
qwlNQ1tBucRphnBQvygeu0BaX10QPPVqKgmcD1/iXNeH0XFA5wUFEwR7+E4n8Y1AlLGcwwGo+u7V
7xp1WYxDqefhs94Ew0flBwVJzOU5jvV74JXP6U1vt9MJlTfxwu5PFdvx0YrgbqHYZEL7GIc2QIba
Rh6T3oWK5EOE6UJH7HfS7Da34l2iYoBeU322NbAQ3w1I2Z3821H7kCfLBxRLONKZt4X5LcJQFh1L
85VkUbyfjN4z4/wZh13Wg94idECYkFkoBVLNaGsrWCrTUQQPiuGVR8Gdz/GClikDHBiDvbTMY1uF
qASsQ1iZveYUZVK+MDRFq9uVzm+4nH7BgicaOjxc2WOGo43pDM7i4THome14yZ966vd1Z77mobrv
bOsMy+CuaJHszgCydwH8v7Rn+umt8GqTfJmcPd4UXDJFcADIa6wVVf5W9ebR6swti5CcfYZVHPDt
22wAwOPiM4fef08ONXNsZoY0VhMzvbAhFsFe5sNSmlfUxbcgKfj5UzY47dETUmzYjeD/EjxQEWlL
cfqZ8e3lWPFKanvfTM4mKvjNovCOU/HSJkN0mJP0TC7c+kFLGYub31NK29S1n9gfvqCYvEQ+Mwim
OxtqIcKy+5w3s7F/c0o+LqKLmSsy/CChkzCPMDjbQ/x7jPriYqe/29LT13rA1z1NLCTxVn8FC4Mh
Dm7q93QXoKygSkwIqPEZR81w6ImxgWvAVTr5+Qj+rvwZjL4BxDgfl+o4IynG/7DqK8riyeae35cp
tr0IEBrd8tkCabcLGOTOMZt3xX6JH1xstbN81s4aj9WYZ3+qrk4FPqGR/Q7SAJgfVeY7h+GdRKlP
mBCpW+XCBZp5hIeIkIX++Do3SF1iqPgNSgM461G4T18w+t7JoneufkggUlneZ5pbtIziJz31x8Zj
lFfIuzbijCJBSMzNs8e9GS9NyvSGjwHnxN28MCJTogXbQf4UJ2hwl0LfQ08JhHb0ONq8qayZ0pq3
quofiIb/8jQLIjNFL8Lk3TVzk1fAesSUEk6061J2Q9LiBx9oie2kOfZpEWLoGfUBkagoO+IRFgbI
c8yWmePwbolYHMfzu6lC8yzYeBvgQbcL5F2fUabSC2ZORNpzjwG/szAD9V5wxKBJjFPPCNbx4wIP
LEbFWRE5FuHl2E0JKiZsvX+Bv/hvyLTbS2NKbp5bZSy9TkJnBmsrkf+f4lURqsF2jbgd9UiK87YA
d3cy2UxyvBMc7YjnfIid69Cm9Q57iNq4S/DDficfhzvyURAUeUBCuWZ2cqmHA1ZiUMrjriRbLW4d
Ug/FcNtoWJZtMJ4Xu2hO0sZdvtBtQenHRPTqD5iRTRUDYkZnB/HFumFXkG1cFsLbNXpgKHFlmI4V
+Ug9usp1KhKPvOxXCqwWZVd00gaSKfa6b/ZN2HXtZFdaXK0taDP2WwXycoaUtqO/nSJ/n2O6Ewiv
BFRH0J95pgGA5ebLU1xAI/Xxdvb93+6SNIecsQ09dPuAcXNleBOXECfyw0INP3a0W/V4LqUL6icO
UXJS+h8UxssW1g77WfZQyj2sR35SqVNtV7thYFPoO+1PmuEq5s07BBOxoGWzhyHX0dth9m6s5Ueg
MutCoMO1mI9ZlQrsXZnaxm75Oyq99Z6Tn8Cl4UqBWUgWeQY2O3HwwvJkI3Z2Onbasht9cjAclCJu
fps3w5799lLywcxF9Lv1I7UVfi9e5pDV4uTSlIgGpJmuRbGPULZzRfUERUCdMwRZ2TOtEN81MXwV
DqJKrP/kQxCK2+U60q9wxY6bQl8TswrPV5B+HSXPEweXW0HnQhTPRkjdRtw9m47oGlt5j05D99xp
pCtjBHIE4TZSKvAadWaz9nwh/ZdWQaOGN+l/sndey41jWZd+lXkBdBx44JZelERRoFLuBiGTgvce
Tz8fsmP+YlIKcqb7dm4qKioj64Awx+y91reKZ6OnUlFPggzatPTaNXfXj/lnYwDpaDtYHilyOyOo
brgLyKWkGzR0rE99wDprPhiEAgPfxvDdig+XKIVZxt9JMQhApYs+Cswiaw7F7JBLOmMh1MdWeqLZ
jCstGm5NmUm2suNtrvePLcQdOw4RxCvAsXtJfWrK+3YKeGOm8xdV2vOGW7xhA5o+pu9nrpkc5IDM
kpAQuVlduzeWa2ZX42As8qgNscZbq0waQELQ+VmN/XtP2CMaVvanaYHyA4YD/ui5EcCsDPoISY6J
Yh46FmsksqSiVry7tv0wDOoQacv75o3tiixNBfPRtLHzX023r6lmdMQ45MZKEeR01P2XhswcdzM7
OlX4a/SdDx6Kxg2+v4hg0FGq136HP7BWET+bur6t6UIuKxl4VlLc56UQ165uUtaysB57aTB3O6w3
jRtpWwze21GVkdBSemu5ySxrPEYZxY5NY3iV56N35RkWtKOMpgw79nxxg/8ROLWXoSuf8l9kBAbA
jkiBG319aZHPhsizZHEwx1XWp1/W+CFapV9GcRU5nt0uNf2jkIpuXYccAgyMh7MacdPChAkYte6D
pZbQD93gRfV9J7ERtxok9VyFCZ3dnh55MCKDqIvcnavmyi1d9sbcB9C65KFUGBxdEktim1LL5Nai
UDrjirD8s3n0FJDkPXSLUonfULrjNc/LKyFxDMXUiuzUD+i1x/bbIPMuKfGjPOgwKkZUEx1XGcr2
E0cwNt8JYXtT06JRWQApVSm+KBciqvJFJMU3ETYF0y2UmWilR1kBYiPJ4LgqlL3qcNPZ/mchG+0u
bX43HeFJuREe1NpN6OYrmBXovgUdXsI443HUTJcoxQ+hcRdHuPWhowxzdiO6Dp6i85OF73dvHhiS
ouYMoQbWL7wdhEGMGH98LX4WHb84TfK3CiClrLcHq63o79tbxCAtyCUa6Ymg2Khj8E/b0l02sQOf
VluOOcZ48lZ2CTLblWT+EVvsraKsV62RvgSe+Rkgqg5GAOR9jegnQIya4qiYmW1icKKo7qj8cnrq
KjFL2WUNk6LPrQ2Vag2A+6aBsccDGpIUmq3ovgzWEJtDlOElYL6N9WBSVNRahAimNZUMGczz63xj
JulK4g1ZWCo9xpo8HjVl4WUBhmhWeg/x4D1bvD3YaofXulCfeG+5IckExhppT2o9xbdB3qYuqs3G
rp4bNnUm1aU5aCAsq+lbD1F5QaDVDI7Oi/D8jrmtn5Bj4lV1HyPkReXoPaEQYTPscAIl7KXhnFlh
LEjBKKvsq7HtxXcYRSiZEwG/GGxaWTXKjIANkDVURBAaugyqlaBfzlZvFfhA6A7UQhpOe2PRIvrU
nzMvfUJNzwrBhtIKfVBFnvqiSGw+2E7Tb26Hl7KQduBI7jKlWGD2JEHB2nHEofk1vad2jcSV1I5Z
K9iG5UCaMvuLVCecKrXcLM2kueq0AK0Amr1QgqM7+Kq3IF3vpsk9sgcV/QO0CtJ5Alv0Aa4UwtZo
rgj9I4gehCImXQYbhh4pVK5wRHFTSUE9RGfa67Z//hEaGZ4mPn9wQdShg+B3PFVgCiUCU1K5KAuf
pJz/cTiRU3qqP55J2VPrILs06JlmCvNjD9C9RVuWIJxc4NhzMd1mFKSI7e1t9CN1BncLMmVSdNd2
YMJkYK5fJKnybA7qoa5TVP/oGAxwDrOssW1sHU+DLsXrzsC70amAI2zzWs/Uj6hWehQ2ucXkmF8X
rOczqMwPgdkd3IGCT6LhW2y9rdBaznACzEhBdxV0ypcIiz3VSH5Dy94WNSTrFnuJ1Oo/+tKkBE0a
pxdiR0Cn+17AwIFlqUcLV7+zIx0eEJxMLFv23m/DQ4D4acFpn9ThaK9G3j2+5DV9pRxEsgc8zuZl
nJMqR/xhkjULu14UIN+4+TQ2J3AkSCwMtNYKRQEyGEjRc0+hZly37tZKJWR1RYD9z5LEgtJ8EWBy
BrJizVA7ImAyWoH5LTc3tWHfK6RKoEkY+X5k6dG2+cpHZrPR5GHlYGjmssAL55U3JCIQjjayhU9G
ojzM6nEMe8eT8s8gtMs5WE0CGOhb5ehrMZMEByP1DyhQiNCKDsRlKbMOGDgwmbXZar+bDPBtxJcd
ZQCkkgTElTLsJNRUM61sPzHPL2tsb6ClyjdffZJ6UUwHzzfDSK6R7D7JFbJdij1vaHSVmaQgPrDY
uXabqEf7TTnwd47QUskliCScdVCYotADzpJ4dkDoIRC0CDcozsIVtnHs2136EsKzAqAlvqbSgUbB
dBbee/okpKONMJcszqOuvsbH9CaSEK9AHTlu0S8KPXqp2DulIV0MXU0IJmeHTBvFxPHPlJPW1mef
ZPme9A/MKW744Y741zmyMaP3v7Osp3KZ129uTIMPGyA7O+zVidasjIqbBqLKW3qqtpOL+kF3HcEu
ZjbUvKk1lREwqc2sDdqvZPIwoTqiiWhAsvfp9OSkpVP295eVwZ95A65ZGTRMFrwWkzwV8cqMZZiS
eUHiRuK+DLYdzs3CiuF8eukiu4tttFo+KRbQbLCD4xNDNGG9W/G40Qj4mOesG0iqSTNCT5MRxUY0
GFw3t9Kj1ejRCRIRidrDeE2cJhwrVXeM2N2zGScQzI5vxvIVKrw278m2MTo8m0GAeqaG+rww+/Ja
zsFsjeqnoKNMFdCV8Ly7286awkQkVHIdIbpUMO+FxiqnVHBaylFfGwh32FgkAzTj7CCJ8M3zvTsL
xjW0G9ZJOUQnXZrebSDPZS39lQGUI2Qu+UpU/sXP+VMl5Bgu4lvd42E0OQ9taDsIuO3v2p4+io4F
VYTSrVmHb7Wx59Gi96rJg5XKCOeFSlqhFD/RCt//+/shRmzB2aNArjkri/Qzxl9J26kjYslUf/U9
a1Tr9kh05BUEc8ToFduiKroP7a/SC35Hgw4k1Ff2KnimARuk1JgHomdfsoRYQvZboLvS5oq9RTMV
JCwQ/6jqM9APOaRVm31P7XOX7ZRShjcdkqW3LPTukM2XkLViJqgJchTiDmflatheKbvAMO4qtMFR
yK0dYjBUvIVMYNPDohOKLi1/Ebn0PMiaCv2sBS09mdYQMrPRRjbcAeQapXJLbu21X3iEU+TTe21h
DRW+dNvhbhej/RKQZ4ZZ0EIYVQYEv6q7Ds1dG8eChViNluQSLvxWYvGxyXJKWfztfLguQkHtST+M
uGSWUk5zLea5y7147bIqZEus9rhpeRvkor+iWUAAiPYCJJ6ml9ViB+MA1+X+Ihv5bSTtTSngiZPo
Q0sNls2m+eD69XVd8SVldW0tI0m8iR6IhsC3vHJj7jMOfKTK2cGvyHEPmbHygsUold1tI7y3Oua/
8A7Ho/rOoZnD/MSmM/D39LVB5Yp/CQz9Q3EBF4QVMzywdgWhk/077h5aBD5/Ple61kTlmCm+hyo5
2LRQDaAqmaHf1z7a6ciM/BUyzA0Nemk1CiwuLZVzKlB4pmysXBUtMDhTWOCnAB4tW0kdZhB34KNH
s7MeUZZzGDehDuP8WlUAnVw/i67sFx16yzxQ/adiJICe09m87FqUVnZ8n5OAPTT7LGWWB/37K3H7
e5iPnyJyD0Fd7C0lE5yCaG9kXHxQoWlEjrrENurNNZMjciR5b4YK/ikL5A85C6T5iIEqRO5owsae
IceGOIuutdcA9HmW9mjg25zphhctbQELvq6ICy3c9qPpjbmg77BKreGpbzlbI40v6KGxSnKaCtV1
2AX3bm3DGOtWSmlCltcEOtHwwUQ1FIAHUGC+U6nYjG14h/jcqcnQQg6GXo20qcHdVzZ7bAVrVs/u
dqEHd0pLST7R/OuxtW+D0r4xW/duzK3rtGQ5jHoykqDdB8pLbqWUUnDDRKlyzRq2LBPtd2zr5iwX
dTeXX2JLoo7rYzYa5JcmGDEB2Y9Wwa5upPYjKvR3ysBX7HNoNFPHAve+1iNjI6O3hUMFZUHnzJwq
OQfGOBgxI2IHHWY1zoOVnbRYlyt1R+nqvaQvtdD08DAiJEdJSkmiGc1XucW3mt/JQFo5L9APlWom
I9LBi60iq8XaiDF1hvVLKx47zvf4qXNk93yM2mi8qXm7SW1p4IbG+75TjK2PZQY1S8/XyU4tVPD2
ybCvZFnZywiRUQTPdV5TvgN2++a4leDFzBsfQIfJJ9PhnNyUyMgoWNZzo2A/TZLPgb71c+mRkhEj
KdkYaITREdxIUnZTJejYwmrwaAIlc79h1Z/mXFx0TL6B8ZCjXch8MjhrXO8Lz+6eyxKweRBxdqyK
dzIASwLDYIWbNmw8Ik+WdUIvHgoqJwwVwulIvGym/BIWaGI7ExzIrdZf1PKqqIZuHuibWGXGK3yg
u1oJm7sdxR1SVkLAp/am3zuhl2/zkaJZMWjz1BOvaeOzG0vhYqbF5H5lz6ll0ls1NsyscEOQTPDn
YPrJcOuvKlt7CkMq+KqE7aXHA0pU2Avvyq8grqDLk+u3EpwfNBvBrlaQwzNoKPq6hr06Zni8xAau
+J44K7yNUUJOrqniO4B7Q4Ywn2Nq8QVIBeybKOaIH+NpbL+CbtrukpxJJQmXs4uMKQ3BWuKxpBSY
j5vBZDJUgQ0bHblvoamZ0JSnyLsSBU//iApYXvgiYMauk/+vvfv9f4M2g7p/Tnx3zar4/lYHx3K7
P3/l33o7DEziX8zepilQPhgm54//EdwZ9r90RTYsBQG3opsTxez/CO7+ZWDxlm1L5ZNF8Imq7n9V
WTNp8SRZ/pdG/R74maaSRmDbyv+T4o4fc6S3M3RMLqalCUtG2ifbwpz+/Ehvhy3fK/sqKQ41ZBfE
/6vMLthu5OQyVFhW5ihKsBnWtaC4wZpOLPkT4TE0dcL6t2jUt6iP7yy+XBO2lxJ7BZJ/cq2CqouX
tFbJt6+JNK/HKF3Kla9dHd3q/b9JbMeYNEV8u3pqtSoWMB3BomVoE0bt6OqH0lVZSOWQvm80t9L8
lob6XM9s87WCGZ6xYs/CUewMgnysqkSDo001/nnbS18oe9RV22PnKX2O/kkw7O1Gu/MSA4vUr/PX
qU2qxX9ActNdJsFbUXUhNFsDaDcx0o6uM7IVpUJeif8JQpnXF5uI4mAOQgF3YfHpK9oL8Wv45Rrj
0R9p8VAqR8KU6k+diKOVbsTDThXZgXViR/cCwV3AfCYJhApdTWNEY3eMiaUDYe7a8tI1SCTEArNq
oT5O89UXSPV8XSaiIDxj+A12xlpRAgFOZQbvEscTzkBsaX0Z+LC/LTNOxnjN/eQJHsvs/K2QlR/u
BToiVZ9uBN+FffLGIcTzRnCzluOlilONAGTHQVtX4M1mLTEwRMVI11KwaXAK4iuMJJSXyCCV8rrz
sFzRnQs+Q5bANHsUGmfKhviZuV43lAatZml47qrJ0rUrpWSNwJofxyu1C0C9FcE2cROH8z/2A2OT
BzWi3I/eiLdqx1IDygCIfy+/orxL4vg6JtOlQ/kQ9Ld+eQjJtmzLpwZCcGbg8E76lWmPCyE91eaN
IaeU9tNVke+z9ksh6F0qkQyFt0NNp4ZTH0qd26mCr9u/SImeE1aYDt2CUFrkhA8+8RdkfiAP4E6E
Yb3Qe/naw9BiGPnWTRKHmL6NpLiPXpneuCQZopMjIrazwJ5Hrkyhkv1gGa3VQr4rzQkUzsl0fAiS
tSjTOWLfpRDlvmphFXjub7BRr1H2i/iCdWWXu8q07rOg2GrVK9uKbdx1W8Oedn3lJhyyPSETaA6z
vfD7tZWRzoqaK1XUuWH6N3HE/+gwKFc5bw2BS0hBU+pd8QBMxgiT/YXXRp0+5b8/Ic1SACIaKIpU
oRsnn3qgpoaLncp2FBV/Z+kCuqZEBt6CyWqcSl/2yosHDo84FJuWkkYT70nYYOcPdwEDoZ2tEOEA
6Cm1N0nvX7FSEFY5wRxaizApNgiGWd6rCiJIY6BKrfqraOTgEGBz8YIaizcuTH0Rwv4dKR52EpYO
aoO1G5L8xT6godAf9C+klMFFyl9dIEolGBj6YraPY8uieiovIlO/jZNXI6KXx6E/CVU2z1ctujga
OSYN5sHcGenwUdbyoVAk2k5PbcehqMaeEcbtgz00j4Ueg9xJX7sENloMG5xG5zCjtSBMzsVjOsOQ
D3CEKoJZOBTAyHPDhGXsKsnjysnyCMDj1LL7oAbV3kyyXVMGwyJSJ+MbRnmpsBa1NUmaKieyx/uW
SmsJfU3U451dd9ksQAU2q3Oau6qgAM2kTN9Muh5EtPKKYJ9SLQjl6jrUuhddcLJLUKCxsXulT3nn
QYFpXbFsqVHRCpvK+IStr2K5+gjZR4bWuyZIvdHgmE3nfhV8hFGnN4ad3AcqCinS3O+VIl6MIbMd
QmZYJ1cxPvFq8kKo+tell+6Hd061VNkyTN1E+T6J1Y+mbYt8E8VDx+G0K6ygn+0+WErzj37uPgMg
CFbm4sJ436dGDeCdyopPm5Wy7skyoWPpgPhomU619B+sLVzCefpOpNSsdsp1tTk/2t9K+2lN+msw
eVpbj34ce0d4a5VtOln2hSgCodGtWr6eH0P5vr3QdUvRdWEIy0TVfzLZk0Fdau1Qqo5eUeb3PpuW
nJK2AN5GitTgbtDTXcF9egVo6BnVAhTaR6gZhIxKk3aefM81cjcKGnq01UIP/XWubhtJ3xI5iDAz
Xp6/XPn7Pfn7ck+wq42iJmGIzJEHnj40DgHJBEDN6yXmYCSsm/iVTtzv7v7CqNgnTqY2RlV1C7O+
sBX2dH8/iTjBK9qZ3CRYlTA/SWLo5tgD9ZW8sRbdSoArQC0uNhATlE1z6TW4MPqfPdbRe5Dw4YIj
zVWHc/c8YXmkYk+iR2uu1aZ6GouD7yXPotJXipls66J+0xGblHSV6HAapA0Ak9JQ/rQzYcVbYIsf
IkkOEHGmgswylylUGa3Tqu4HVMEcLZId0vJkptZZNgWtcQnFYNRBrrSafqMXD8iBwQcGDxrCt8B6
SeoYbhc8n6paltPs1pMHl9qvtlaudLmjwlOss+imGOU3TvZPtCDJTuzwVfv5vS1ptDS76wvP68e3
5J/npZwsRVHuu50SV6oTIkggmx5Bcj0vI/OuoYPudcpSFfgM6F638nUAD7SJMTkP2U6U4jrEg/1f
Xs40qxw9QL2sq1Rup9cH8356nV5pS+IWqRTODcoVyMiuCDxb2wtpdX7gn14cW8hAkokq5d09eW1h
p+hKYaiKI/LPQn225RfZf7azm/Oj/HSzj0Y5naY6HWyUKeuKI4XJXMOCU90GICHPD6J9P0jo+vEo
p480aJXEYNvqdKh1LEAuERWwCpIEgFpvLnX+FsEbXQQV1XO7gCNP2yMkQ653/JrAFOgnnSYvmh5N
Jxt6tVI32F+JAZPWCLt3Xis7Knpl6mBEIFLZcJMXIBDLuDuIclvxz5ocbOoZUB0B/om5HFcfbT2p
eX1rnxbiVQqyS3Pd9Hj+3lD9/ZNPXpvBSMXQV5ri6PIn7a25b7y3FEcqJXZSpSYxsKZdS4wNYMwb
uE4rmTaCX1EfQwlaKsqvxMe2U+frNAjuXM4K55/Ij1Px8RM5WTnCMvIKjXAhJ8SbgBppGe+TJU3B
mV9eczZaE5ag33mLaHZh3J9WLM7BAH813WZKnt7Ho6/JRgQYNKJRHLKrYAMQflpZS7BLHubvMbw2
bMy7yJMq5TGg6IXxlGpyoPwnS4LNbpc105JVZTLjHV9FqWpNIsgxdtxfA9iWWedUa29pPRh3MDI2
7qFbUONZgm85/+t//KT/GVY/2RO49CdT+uSKkyX7vHE0enHoFDIjvzo/jkLV4/vLdzTQyfemh0jD
UpuBkqjfp+hnYEPdZnpKjhfLLGC7pG3wNSM/mSxWdbsmymMuta+WTn8IZUYYITDsxvdcJ7yl9wln
Y8efRIso3QcGPtzgEywDEkeyB0O6D2U3XPp8fvwFNuR6yxK6qZ6+J0Q+EBGuZgBprd6hDrEIQAbH
SYi6k1XKzR0KF9ifkO8qyZT6pL/krGKTF03TjRstR4SBWKpFgEmt/7+9uOk5H73EMFnxbNqJ4uSF
PCu8/HaIP6vIRfUkXfcqIbNTjxuoXFcfMqGxhx9nosPiVdPfja8LsrozvVz7irU+/9zl7ztcnQMc
7VHBJncqO/19YSgeA8qkvuJ4lv7mWrsOaEMloTYorNeELI6orhZVl3wquB30iGov9rYLlzB9wCfz
3l+XcDLvjZYOSkSLFKfs1gAmaT2bkD/NvRyn5Mf7e/KSdgN5oHolIYf87RK07FJgievgrjakCx/C
n73duas5mebiFEAFodGKow4caVQOYE13I7n7RsYX846ac2+lGr7CcikjAjWyu0ELX9OCMjgxhfI6
T1hy+rLE7n53/j5NW91vF6Zo5lSapHapn2D7aRC3RQ0lyslIzmvFa9N/nR/gz97/3AjTF3b0ktZj
EUs0OWVHbJu3zinm0hKf5y2R5TvEBAtrd368Sz/oZEqNiHSjBscPKsznVIMG5V9aOqaX98wPMk5m
T88g3MZrdNkpPSx2k8LFQljWKwcTT48nJQS8B5u+NVexq9+SY3/+98k/TN6G+OeJnVZIsEZbOe5Y
mcML8OTFsOsfgqW7QEnPm7WQl8kiOSB8vLB1uvQYjZPvCUW6DWaG+yptxBcKjMW4MZf6Pfz0Db3t
xcXxLt3lky+G9mWd26QBsPMyP+ibAPLEHHKLLYXEMGmjoRdTrGYeRQeJysmFe/zj5HF0j6eX7Oid
bWJS0FPB4Fg93/ybceV/Nk68kubB3NCWBgLnObS2//bJTld1NCo0OQnJK47CYWutK76UbC7hm5rR
Q1LX3UJdpmu8bzKnxgu/94dF7q9X6mQdaSx/7IrGkp1Ezm9UmLIg/BPMsNGzrCBHLOLb8/f30ngn
k05EbKqSRIyX645tvBHMAmT/0dWQTwzUXlB8/wfjkUxiaMABbfW0Fq31wEPUUTAFCU6YfXyoepKN
SMVU8OAMirwgjndzfsgfp6GjIU/eoGwE2l+VsuwYfntFpRnMq/hPntrRECevi267RWDSenKM0XBI
MAZVGa44Pq0hqecHmQzl8z9peip/z3uGrtFAEmj/DUUTJ4t6UFSWXgPWdYa6uasbY5nlD9CfsCBK
a3Beq/OjKd/nOVYj7H30UWRDoaPy99dA4J2qG3YpO8jgEJnJywGKlRbEc97HVZcrhyodr6YKtzoA
TkYq0qfZTae81v6dOeDIyxVnSO58+NM+lLsw6n/1ILfR9y6S8QPYMlbQ/HFIMG6dv/Dpuk5v09F1
n26ugzGSsd02TFyt+txC5I7HLVHi7GNpZNdUEVCKqhhvz4/6/X37627pJw8nhBTVGx6jBsANIosQ
0ThYnB/ip+d//MOUvx+Irjc9G91OdkCbm0p2Vxf+AjTYc0a0aJBvzw8mf58j+EGKLMs0K1mu9ZP5
v45kpa+I8nFa+uSdD1utBaHsF6tcPJZoWkmYJfOvnhFTMq/0p74nDdCdMtQAv2tqfmvn7a3WEyoR
JRfuw4+3+ujKpj8/mqbTIIzIsQh5wKO+69xxbSPIO//rf3yHjoY4+bR9yaN9Jgeyo4X5o0QqXwDu
AiM9vrJ+34MZNI1dTFHt/Kjy9zWXe06nmH2gxW0/3VrEktYMKfRd9sz0kzLQvcD7ZewlufrLc29R
NS0rQRINDZGxlB7Pj/5Dl5fRdUVwyBJTqtfJj1Zb9uuNcIUjD5hTo+pqwBKnISXOdSIl7PZW0pCW
oOkooKCp5r1v/AIrNYuqnsm1XpnFO/CJeZHfZSJGTNNf+MJ+fCZHl3eySIJgIA8J16kTjvVzHYdA
uXeJRxFTpqg+FF8R8fKInu4v3JXpPf82nRwNe7JWDmns5wGVd6fT8u0Qs9dKJMzh/trX3r2wWHbE
MRM0vw3rFg1huseys07EfkwparvqRtJ2E1FG1nlNe5MHGsKu+xokCeTHhSVvej7fr9T6A/RBr3C6
PiDZKoktFMIBEKcamlMU+ppAngvrgvzj5wfSSBjAixjmZBoyNaSyiiQLBx4sZNxf6kjdU5OfssmE
3Ny2tPqgsoDaaugZ4YeBa5xil8KHff7JXLqOkwkqLynoDMooHPwFexRvi0y5dMD/cQk0FFVTqIKb
rHZ/zzQG5goMSgzRNurvuturVYjFfrgLQ29x/sf8eFexBtuqakEON04/PkwEaUaECCzjJcdMkBPL
Yu0u2jnmAt8ZFrx2K/fCruyn9+V4yJMPSiYxSKhKKxxT/hIJ8r0eLCGg4Au/7NIwJx+QSkO9Gadh
QNcE2ODXNGMXMAfmLfA73Hqz/E1dIgW+1Hj7ab44/nnTAne0TBgl9tQWB65TwlzL1DtTQp3SybhW
77OMhQrDlhq/nf+xPy2ax2OevDBxCFEnjfitxLliSre2oRk8leR8e2HlaG2zwYx96c356SU9GtM8
OQ6D9y97A+EBPqeZ8lXupffsFgnfLLqhfO7N5d/KSplFl7uol8Y92fEQh6arVse45GTsdHsdXIcL
1Hvzfi47GOfnOaPbDByuz9/jP62I03nu+AefTECiwVumiV44St1ea+NDLUloCDraVSt/UAnjelYq
aTlmg3Nh4B9/Me1cCpGg3b5twPGKVVJFXLbTVumTllfXgVbSbNjl5JV0jX5F/ti6b71bLY6fZDwf
skl3g3LBatJQgq2eqagJL1zTT7MgYK7/uabTmyGbmWXGOW9cvab4GfXWIuY9c4fwik0GLbPnxqNf
hZa4RHrskoecifC2jffnr+PHy5hUIwjxiNI8PSwEfhV4lpLwEsr+TYiKNR0vLMQXRjjd1itmpBh5
GAtH6+7CHqd8/nT+J/w4T/3zE0538MpIoJ1JO8DpfGgcOPijergJikuz7o9TxNEwJw8srUHrNlko
HGIGqAZT0PBofcf5asBwmEE8bupLG+Yf9/LW0ZgnS6WtoERrx4ifhnVqi/sBAhJR6jN/jjZqrS36
mjSn6NARUbkHSzAniWh2/uZOk/y3b/boCqanezQZD40Vi9TgVyukXot+k9EHRw5oVsa60y+0Mi+9
KdODPhpLllrE4RYPsiFpIc/3Xi5f+DU/FOP4eI5+zsnSqepBB1+VG1otwwdz1W8IhaL4Ny7hky8Q
L1z4yv8k4J67fSdraFFaah3KgXDqnFjPrt1XGBfaHhdUjtdH+ZS1G+IKZ4pPqo6rbtMIV2BcVHN5
wNyEv/3PCz2XwgJLrXarExo5JO1HrOhO4jYvTdqIRdk04+r8Q/+hDTHdJkOoJnsay5JPLhsNRm8j
Z+eyEfbUD8xD9wbZFnNipBdiU9eLC+P9OEHbBgcYTaiofU+WJEMdIuTx+ujId5gzF1CjJyVRPRv9
+Th3Z8gMF+oeccD6/Lg/zhxHw5580gMhAX5TaqOTGBZ2j62ZIMtKL71zPzTPDeighs2BBmUy5M6/
3+vENmq5h+ztFNEVLleSYjBiN/5itGnBlRxO3bhfSnQxwXjOOZJsarJ0ikhPloomLb0k3iaoydKa
+gTRmZYIt76OP0ja9Zlmb/J4eIwwXlt6RSO9XuX+u1n/Mkpkh1n96Ce024v0RnPHX10LgXbKCO2H
W+SjKy+5MtBBRsU1Jr6EeJhwZUjqTBPGDpYIfjZVPwSjBTW+UGeqgemhiQj9sGE4loBZtEMrI8Dy
MSlEw72Cn74id1Cv5BpGT78ZsC41QcfuhpQtwBVEN36K4FCBzPdjMHryb61L9+CDZ2VZzpSxAHix
98WzVgLmIWfQHugiBx+m+XvIUJcWYgNWfzYM2naAMd5gZgqzngslMYdAsqD4jFHopcYwYntqtzFQ
8cTsNyTB/Gq096w17/tCIfMiXpaWNhuzdtMBKw6adK2R0lrCGLZlHKoRue0AS3GqZHRfkKRCwYsp
LSPOGncY+J5d2G4z4PeQlYt+17YGn7V0HbR0D/xqEeogAeQRJrCUVKh/5P6hpfRMu8zDiTt26Ly7
NoKhJIWHvFWevLZ5sfCNzq3eg9SiunBE26e6g+eGnfG9JYvi/Cv/vQsy1YQszVAQyMu2aZ582l1a
BFmQ6qVjYomMTU7jAB8ayriCfl5GvFFqvNYdBix9o5V0aRyW7/mE50ECivZMXPgEf5jzDYHCnoO6
bJigo/7+NjTElQGI79ExGhWhgAU+50LN/AelhGGqqoLOTsNgYJ52oisdHwn+pcHRiXWZBY63KV/0
a4I/AGUse/CH62SvbC6dYn46GP417MlSEyLDs32qqE656JbBJketNgHH6YQ0iOWIbQoO6tX5h6v9
cDeJilcVKr+CmvOpWyGLAXr0rtE4gZ+BC4QBXpvk9479ikguGHb4mxQXeMZNDbLJ68Rai7jrpbED
p3bQO/577K6CopkJrftlaO1qqIydrbmL3MVcGg7BzAVf2UUS1/8UZcQReYRA4WjrxXXXRWvS2AD2
75MAMTVEuCbINyQp7sjN3MRWvcR+M7Nt90G2pQNTwl0iGZdWEnOas09WXG6BQcuC/Sxn8pOlBOl7
pI+R3jiZtPOael2qwsnx/MxE0JJOM7KDATWbtmJppPLdBBhMFRu4Dw5OrUaswlkABz9ejg2oFyJk
/NSpzPSgJeWX7AZiSTPvXi2pqEuDB+3Rtu5qLXBMr3VAFkCjV15U41N390rJPZjKbLqeX0kNdrik
knc2kJUF+w+ijKrBXdm1v5XVW8sD98F2P50Pg+0M5ZWmdB6y/8cB5AY0Nn2uJZhOjPQqVD9c+a4D
VUdeHdCzejUa+Y1hUpUivyiyr1oXIEUYLXP2G1r/MehvpUSqc7Ho3Gor7M8qQzccmMMB2fcs7rxH
MRLPGgb7IfJ2OoHNSgZ7I3mHg3Kvko9icyh6b6HX9VBWRJP1RIEOM2AQCPyXQSsvFBd7wUTk0+WH
aNSuAuaObACkHNOkrrJrbGurTn6H7buuYcYpARJNImQ0IilzX5uVYX8FY5JVLf/Q5fqtrXGZSbn1
PhrZQ5qSJ6ONyxrLb5YnX5lO2bof8FmGyLE6gj/lByjzrzIQGnTXmEnRI5GatobD7E7clUVew53w
yicLwoDKotLI5kYN7BqZmg+GJiN4U/A+JzsoRldJPW6aSH6o+Sg0u1xW0LXj5ia03obUuJbxUfR4
hgu4zZjRyUOzw3quFHUwjwwf3n9JxJE32EsduuCKhO43LWYz0Rbo6Jlvd6SZ2fNewbiCt/xa6lXs
blZxSNBrpam6G9v8GufCMvQvddS+7XKmGd/mfIeXygbncXKIGOH/pEIaSgezMYZUvLu4OttcubDP
+Va2ORlmmpuOdu96mBjBKMbSsbzu4KnVMikAYIE8Acp737YvfZZf2zihz09537eqJ8OeLCCDmau5
r3YlO3p33U2OU3r67bxbiAV2cLyZ1vL8iJdu58m8jvLmf5N2nrt1Y0m7viICzOEvyR0VvRVs+Q8h
WxZzzrz681DdcyxxC+IMPgwa0+hueG2uUKtW1RtUL2uZzslvbURv4ZhiZIwo+dfDvOXYHwLZ4sMW
F3WLx0ZdVEp1CjR0l7prxNI2U/WE4g7KChrXtDzh3PPd97orufJc6OJ2hvgvOfZGgYZQKOF+LLOV
9EFb+/pFca5ByjBAL6M6jaXsIjR3n2uCLdNk1HwLz0PY0tjnOnLQ7BB44+/DTU6tBZk4Fz1zt5Ho
wOS/TV+AjDu6c/wwJJzPx2vUiZ16ULEQwSv5FUHLnVjltqRfBaAIo+pnaeBkjgV1VdUu/qNO2Z2E
HFIw8goa0soSWnABSsdjE1OuNw9lkWxHDe/I0dhGUuGI2kUedLvcwJOMG0zP7uGn+vGvGrNg9ANW
3k+La9gCFWnIlkodW0L9n+LKx6NgSEWGdbc83vjF40xqlmlEfb071kZY3HK61uWq1I7jTYUCTVx8
8/w1rP9b5vVu/519hPzxI7ATlvMoVcebsfndowIZktejESuiTxtXPWKIN2l/CIxLFLpd1HhsUcCp
CM9JVEc9tM4wboGB5MHbeamC19T7E0rXfvKtKn6LGKF+PRuflGY+3PmLn9qIYjmKtFmBLuFC25eo
kvn8lj0OjrO7zq06lSsrfJ5G4wpmiIqmgP+Ya3iL05l25pToo9Se0O4uLrHOAmVTO5Ptuaot/wCu
3F42jnCsdmtv1sXKgwpkYLgp6B4APUOu5+OyFGpUhWqgtqDZdS7w177VV874edWJyEOqbIJWgDtK
T/PjEAmCMGWMbsMpTAY0aS7j6M8UPQztUy48zsUf1b9L9JfER6oP3UmzpLJRofUHrFPJq4MvGldD
v1Z9+zQcqlzonC2QFJisfPxRcRbLFCWK+kSafzeG47YeH1LV50JrDQj2iLAZWr3J+t8zczwXDFrf
nQs4/aE1hleP7K6U2gdxNNYi4tl6zGEaQpLIghgwjxcbYTZgJp2jS2Ba3xWL3upaS/vzG+7dCIuQ
a6FRlfZNSB9iN4U25AUKf/ml5GAqYSM54n59lt6qEe/OPQPxQfq8pdlf0lk30kLNTEHtrD5Z03gr
hrjZ89yOZW9b8GoHVhAo9AnV6zxGH2aMriDH2OCgruS+guNRbYIWK0zx2S+bnaKpWz9H+od8y4uu
LU/HsFTdpqWC0e/wLQ0QafdfauX56y+YZ/yrD1hEAxJroRjxFjhpA+UzXcA00biDTuYmlf+IHflK
KD5v/i8mbJFfIWs6gvwRSHwy+chOO8qURsTQI//4YZUvNBjcIEOCyU8fEZzbff2x502VeXSOhQUn
bmZILc6FUONUjNQQ+Q/GspUSXGRQWmRkW9oeU5ZRehy8ziE8PkS8Mb4ee850lhNN3IUbDwRW5bL7
eCT7oqsDSzaq0zCOGFyi4Nfkx34W6NNW3vCfLakJBQxSNFCHM040ltWCUA/kloKJxIm086jyT1p3
h4XytpV/ff1Zb7/7w3dZbPuZfC0TaVRzFjh4n8lidVUVSZP3iEkH1Nmq5psMdR5aKHpr0kOZoGM3
TOg9RZTE4yQ/KmUU2IYno+sLURSLK6f1y2tBKXaKGbtFF33vGv8UqsjK+/oa3GcRf5DB1iQqi6pK
YDT53yL+4FmqqCVArVuesFQWh2LTqMljUY+3molRmljgu+srlygEPfSC9L2kcoj4uvctoQKmdKuw
/zm1eTd3b1mDNKvIGSh7SPz1ce7GGEo9wC3hJq8SJ7SQOMVTVeOF3XSFK2c56Ve+6QrftbRhv7Ju
n43NZazMBX6Ju2JxbyGyr2s6Duk3mf88WrBfNO25yNBDHvOd1P/u0UfOkcmxRiSuMulOIhkFcI/w
yM+2R+Go+2U1Db4tzabw6pOWA5j5+gcul+otLXz3+xYvhxEYTB9l3nijendIMtkxBnVfj7CEy/+T
tJkKdyAKAlzei62r9vhgSp7GEIp+1RmvVpi4rbI16p4K42OI3aw+fs+rO7H41uP+6UHCUxHB7JRD
jkL28DIhsIoJ18rxXTwNz37VPDHvnoYKdIs0KkkliyrYqtl3PbGuvLy0m5CaaPNsUHxuLGvlIlsb
dLEbiiQYIyu2SMLjYYNzG0ZOaGBT9fDp+ozDNq9wcW77lU24vK3PvnWxyEjEE5I1hq034waRqo2B
F+MVL0QQ5tWOGsLKis8rujxw8rsVX5x/TxTNxkRd5KZxpW3g4IMp2LqLvJIr280fbyOv5Nqfb+K/
O2yRjXTqIEhZa4w3uhoekug1wmTp60+a/4Svvmhxo3VjblQE5/EGJ5q9mOhuar349BwA9zk4TEdY
6n494LIruFyz5XsNikmihC2nBqdyjDNDJ7FudMRdULqDzBbaOaKJWMJ8w+LMMQDNkz65Yr+6dVaW
cokibCbTBxJMfKhcJM/ccKOgKWpDp7extb1KqMCvhYvPI+b/X8wlN6EpQdxmLZvHw6osH3FJQjhP
K9XLyQOHgZOJiCsWUUrELmBlzuWvV1mfJ+NdTKi8jCeUxNAzrkjZB1u93+E+y65FWO8Wf6uvx1vZ
VPoiBM2GHxRVMX7zw+8FwFhJQxEBceYSvzWlgy/gv3494HzOv9jFy0eUJLZGb9QKu1iNUEAVLjyF
N3KE8GYdrvTN12KOvog5ZitFBU+u8UaDyuJFEAYpZodc/jIl1JmdH7ithxYJDqlD8DPxq5XJXfY6
zg7QIgipPg8rxBKpFahb4AmqM0szoORX76gXn3BUdYGZr71U1EVW+M+of8ss2iJQlKUap0M8juQa
7UuYohqvGvF14VWuqek/xQrJ2BI9Qhj8TgSDL0T/RpLD+zZEANlQ5J88QK6TYra0i3CWjmhdolnT
Buq2wQfZ6IyNLLZ0ODKnEV675rdYNZuWenysQ/0ThI2Flm+KfrlR/enbW13DEr17QUgXd4sbJHad
wARgQLmV6sRxKl7D6bcVdxvsTHAs6Fdi5vIZsJyL5XFqS/QllUFku6G7QioeyOOlBcBz8o1dnPsO
LM+rAU3QvM5XbrxPL4S/q7A8WZ6oRJ5h6uMN5n52O9z5SJR+fZQ+PbvvRljc5E3ReZLSUU4Lk9cg
GXAMx4EFk1UMG2ys/0AuN5uvR/z08L4bcXGg0hR4flwQLaLmh5L/qChMGr1iF+PaXfdpkvJuoMXB
kRRg413OsuFTgiNJv+mIEiZCtkPSnsSqhxGH3ZrurW2XT6Pvu3HnKX8XffUkDAyx5ujUG4WsIbtB
NBC4hSPsqp2au+bKDTuv0FkwfDfc4qRaKr5YWssKisO9hyNS91qWu6+X7POZBOsLH3ym2Sw2SYmu
RSwqfJE3/OyjR6FDsNiAVqhyoRiWkyXXctmvfNbnW//vmIttokxCRLbdEXeRQq/rZtvHa0FuiSD6
92D/HWOxQ8xaroEsMQYJ876Pv1eslOltpOhJtO4a72nQ92E3oQCDbG1LO3A8hfFVhpFEK7dITk1u
bd7E4rCLPYGCLTKwCC7TuUUNbiXJ/3yN//7QxZYq/EILkmBgMqRfOpJKtXFlITn/9Sp/FgqUuepK
Z1dGdmiRNdQqhgmBXo83fSttYIxu+tsw/jmy2ER3J9JXblblbFdpSAygAMgbmyrL2ZPS8GW5C2is
3eDfcYtKLSKiZrTXjKxzGtG7HUWv3uMQdWOKyW2CGmZqBhdajHy8jsmRU4vFvjJg5WMrFmFSZ1SY
y4Q6qlMUzaYq3+NXcAe9aRdn+netxQUsysJyr0tFtR0G1a0rEdU1j+dZe8HD+jiGPTdVq/2qveLR
6AOcIHsYW2FLdtxUU7KyvWftxY/HlsNEyQXxQFlWwC0t9l5Z+xShwzC/MyJ004PSMev82rKE5wYQ
mtEnWLbWCmZuEUiCtsUmKRBri42H7TeMUzHUrn2pRSqjMmEXVc6oHazqKE6ygyklUKPEnW1FqkQ8
mKVuV524LVO88lJ6uC2C972277xHwUz3IaSRWaoe49atmOOshHDcrLQBfVhCtL4dgFDhhuUZ7SOW
LGidxtet0J7MIv2OIhzTF15IEdIryIEDXnJNpHorb3DI9EmxkfKyxj9ZIR3yWMYPsTl6tM6G4buV
Sbuq7X6EGlYfmH4nuk/pO8DMLtwhTRg4gjUh0gTygX844bRXILguqemxlwNqf+kGQMU1Bi2HGCXr
Mgt5B2rg5jE33FZ62WBmgEI/+hbVxkRh7etzMq/Mh4BL20lGBBMegIEcyxLW67eGH0yepZyo2l1i
dbI1J3kHdxSUwV0QjyuKP8rZfflxuCXG168tvBySRD1Z3nSKMnT6o4KAVNUh4rdmd6BchMR5itqf
PQYpfkutjqGZfBFIiF+Kyd7IpouunvZJO11YkmnjzPwzRYmxKbEqFNTuvtPNq1ESA1pKI6DbJyqS
GHDUdD41HfOMhjwHEwAVlwURCWBdwKyqF8Dm5hJ1lpWpnWPM37mF3wXLSlMRHqWGoknnCJNGimUM
dJJTSvmiB3vrAXVIknujmA4V5W4VRFzSm5seIEkmPIbFnaUITiWmIH/iBGPmqL6wRq+/aHG1tAdf
aMmZ5Xorj1hYSBNo4hCdeYOpa9SXdvZVqmI0PhDi01CyHzrbyJ6MzuSzcfjKddChdH5L3ZWK11mE
MEZA3iguQ7G4bPziHrzojvDGI4e2eKTOblROgvBwaaLsP0XXihcdw0ImFCEwKTf6t7Buv3VT8SjX
wU3XU00YyhF/L617W7utB84vMpCGKDVkJTm+jfKYiQhga4Vt0sgNsuoH2oEudxad8XElJH3c129z
b83NL3g2VPmoerM27/IWr86wm4yFAk5KeJGNSOU3txr80DT/KcTV7uuVPgv+867W1JlOaBHolsU0
YCKanwUCOlbG5Pr9uAurP4rqbUarudKMC7V5knth5cY5u0UXY84px7sPbJVyGtMgUE9YxNkFR8dv
nvymWxGveOOW/N3DKA4shllkS6Y/NmbSK8qpqSNXCl+y4ufgBQ8FpMzOrE4ShFhbCxr0uHE5ydCb
0UvjSC56P4qEZU967Xtx31WGMwzdj2xQ6PVW43epka7QfiLKD1uUI/eqoDitaSDP8WwWyE6r2CM0
o9ug5Jnr/GeTfD2201Mc3ZUhLrQeYtvNhab+UcA3RFGMkD2i/SL8EGofiDaHk2xXeocZdQB/DbXI
jjdb8wuPlotIxoEGbDIiAyGyaihQuprsH/D+8MJTOkuHhPUGFMWlmpw6ivqlcheU15oQ4NasuJhW
reQp54XYxQQvUkMp8zDf8kIVsQl/LwBbmi6BGfQFRnVb9EqfAUgdQeFobljfITqjz1pNa+jztb20
uL7DKPTKZP4NhvIS5/W32Sc3wYv861Pyaex/d0oWeZ9YQMKLJl89haLoZv61IXoHum8ohJf/x7Ox
OPyC2RVTAUL5JMuwk6zxgBn1BaarK8MsAaPLw7EsB2atggGHYcJ08CcUtcQeVfj2XjD7iw5lGdPY
DNV1hUvj2JQXkdUecBhx/Bjj38mQdmm3qu0690y+OKzLuqA4CbhNIAx0EkoF+7inHgvKsGmxSROv
Rk/HT7jA+ZZ/pRUON+fd1+u7souWNcIuDnprzIhIqjZeDdExklO854z/KbD/JyAZKFZK8KfPeokd
hqqm2JGwUM12K1PH4ATzGGU4+G291c37r79pKbL87xL/HW5+H78Ls0ZqCihzG8qpwFW0b9qN0O50
Sz5SxtqYmHvONpBtE/OgwzuE8olGhq2Guqsr3ASlCN7rOZPHbSZZewQAN3jeChJWt0W68qj6/HD9
/Z1zLvLudwpdgMekJyunjDgWEzfjhHOGdZEXHr6ekvMi4lvE+jvU4uYpsa+u+5RdP9YoXc2ma4G2
jxUduU2E7YTOjmPks6No5+nI+Qr9ziitzcpv+Hyn//0Ni2upSQaxVntVORnZTQsLMi6Piv9aZda1
pAFLFV5UKNmD3x3asli57NdmehGw/TJXUjzElNPMQpisC4PcJvIThNzXGlNLfM0/m88ihZRNOrZn
UJZ8mipVB7eK5AQZbVV4O8tSHwasJpO6aO/x0v6VQ29oY5SRZO0Gm41p2wTFdak3h9i37hMPFwit
iG8Vo7/RumjtLC4JK/xAC3F9E8w8pRE4gYuLo0S8Jjd0ubqZkvESpZDSbWod8GwW7ExRAtKNA32q
Gw9qKezyzLwwMHYMgs66boQsdkOtupJq6ZB26gPoKZqtKTQDzxIuu6K+FjGD9UrjZmCCNiSi+OoI
9auCVfOgC6jZRgdUIcmUqYOBJnTFxDpijIdnZY9bXYaROUpRvLN6/G9ypXjpLIxqkV5cedEs4Eb/
STTNGQYwa6iYi4NXF0oAA8ovTx2yzMPwmuv4phbBw9gH+wZpU3WghIKufyqZMS5y/mWhQnXpbnT8
k2Kv2fv972hak4c7T0gtih4sCBxW7h9lsS5dhq2GonTFSUyNh6E0tmOZX8D1wNILOZl0TF0hJqXp
1X7lcHwysCIaIu1zOo2AHBYDp6qOf6akNKcp1XaBBFxzUF7asXZBxMPkecEDfeJVsZKlfhKSrA/D
LlIL9mgMuHfwTiSWMKYwlYehE+SjY+kJEskGL3D1iPOpg+j9tsv62w4PppWQNH/ax8sXgpjEI0CX
FMsyl/iauoxl/mman6TWqNzMKnY8h9zJ7FtbluXITQibCMIneOJo7UVU9/tqiJ8R836o0MmCS66D
Z7cqjLeS8CZGhnHt9332AzWgWgp7VTT05drIqh9HAhKUqFGWO/zpHVMIL4ZJ+56KerhBnh7Dmm76
IxkAh0vfs7aoMt71zfiCTNjREIZbHP5mZ/YC/QJuOVnDx3RCRB4gfZOSusKqYlayC4PyrdZbe+oO
5aYYtBtM7Wyhlza1CUEEgzmI49ldIFo/YtzUtFF1pRIM2Q9I1k7fDIB4VbeY7mkrYpQ+3Olm8iBE
IacdX1z/+1QB2J2gjBjWjVAfTHQFZEOz+5E/3+jsmSRJEaxu6IeW0w5pbmoK0bGVNEefQPKCdhjC
X31Ol2dSnIgbktxh0/XCPgLekBfidTKqGwvSHfq0l3E+DHYp1scOEzx8GDCh0jZeOD3imbiJfPGb
iuKmnGUbawz2JpoZjigD9K6q58RDSkZllnT5KKX5RjYwBwu730os4Cowzm6Ge03PCRWAsz1cJraK
2R6bZroMldto8K+jNHrEJHYnDamDGzEMtDEHx4m+Qthc5350lZmYBPRPRkW8l5ChjOFuYEwU2a3X
HwuxRYES2kHRFttE9Jw4TLcjCs65dxjEpxwr2IFf5um3gfKnTsJtMY749VabTMooUvPGCtKrVqK1
nddAEpr4tuym2q2S8mHElpPSFk+VIPkzof3A/xc86yv5UTXq3VzfEjJvX5bDFbO197AKrbJwcqXs
iMLy1ZDIO7MOdjQ9KSU8B2V/pSj+bWLMzia6f62Pfu2KkaRvTQ9j7IT3yKYV0ZTqKrMHpl/BNUvK
R0ENIhcPptDWzTVu0JzA/D3JhHQuMiSKkYw1JIQ6lrXjokKGp66s7DSh1myr3rGrm36lOLSAEvxn
EK4MSzcRl1nSjyA5DsJQMoiIPxWXyzzbt7n1bNXSXsBku4qqHxa6rYV5qoxDFSAwEP4XQeGzT6UP
giCJosB+X8Trbowqr4zN7KReTT/wcewfceFyB8/BcDP5XrvDxsQ11uGQsZ/XWhaL99O/c/Bu9EXY
HsShxheA0XE73uQniK2Ug/axU81sXuNY3kYbhhVXgCnmRzDD27CQlWESIm+mn9c8Yd5qQ4iL3Klp
FdSFgrsmRb/HeJGUP3r3GAT3AX7gA0TNGO5LoGGt28Co0BTbT1OMHzHvCQcH6fRxO1LwcXDngilV
NPcYhqVYtPoUmutcdiPp2BtNv4v7WNxbUSIdBCOiSiaWQIChRknmIawRYuoS6WcJq9mWfXnaKAp+
VP6LwIkfJH+jSU2xSQXouLhQwoBoICjgnmYLI1Wf5pfaXiXJXK8TeE82V/iq2GUfgs6gpeM/AMTF
OS2g0mj2FcCUFrmgEh1gcxRSR5OCZ8qqV9GMX5tKfrBSst+QvHONajpgUYH2GC4pQQgwMJJwNrNB
DjR7rxExP9cxpvRFHESEMN5owF8guf74+sZavL3+WacZm4Ysj0w2cXZhaco0o9fYHihqez72IMyz
iCJZQmNdbIw7T884NmJhE+6QNTePTShch7K299vMSaZ0W2vTUdKjbyO2h12Nz7wPvItTt0mC6PXr
X/tJsg5n6t31utzMZauLVsj1Kh4xKZl+yA7RC+c514P3DJWTmscRLMn0oP7KroLdyugfY9b8LIbK
KOoyFlgkIOIS7Y+PXu2h2FmeCqickAx23HUb3VV4idrDhqTCVffGykvwnPnxcVBrPmjvH51T1dZm
FpSn5DK4hcp2GZ8kt7gbrygIA0iKD/gdPGEr7XpbsL5bfkXveN2WTry1Uoo5e5TBdMDvQ52TL+is
ywpsgm3nhElTeZLIQgorsotgdLSp3fjlmirVWYq7GGrx/EUDIRRpJJWg7P29gi5Es1G36/SNhVjb
P8GRna/Sv8TrCs7Ax8k1GtlqUTvLT4bxQkvA7gvrUBfTplLaS9CpTuWNv1J12rVy/NOErZ60ypNH
OqIN3r2XvFK8tAXzocgvO57kerZmGabN+3l5S77/fYv9jrJzn6km+a6cGNdpE9xqDQi4sBskG3Yf
/AbQoo2JTORYbaMO1dNKoacgOL1HexL2F8Zmkjo9eJp+UKMYoz2OrHellOAfJYwGTTaJbiD8LTg6
ZVnaaNQTSJ60ysBfR4R+2rgyalq5/lD0mpMUjzgly/jw9t9K41vW/BKM2LCHquWFaOK+pp68Xrqm
cmT3/m1Js0cqTnLrX4GIP5bNYxFGDqZZcZUDg/WuBNE6RvHaW/HjLv13SSF8yajvKQoEu49Lqll9
EkLFZcroPaZ4VNoIV6XmLfVsH3PHWcliM228DBjSMWhXy7yf5hwz4ew/4y9KF6khA1qyGB9W1qa9
5rGN+csGujX6bXgloxW9hjpd++LFJsampBuqsM1PWpju9Up0ffVxmKsy+kpxeZ66s92I2Q9+VhaV
wbdU410oqoFzp1bacVqyH0N29JJ7fMO+jrGfbvh3Qyxmr5Mb38w9vqXA1yqlI1ekD1qGj0aE5kqz
yes1VZ+3qHX2UVRXYOkjAHWmuSRKEqyyeb/0HQZYT+Dy/rSVIwvWTdIBisa/SSpxVyOTRj0GQDr4
ufEqRaVv8DGheQ5I4rqRbnK6Cz3RRtLCwejW1vHA7Adjk0GuNLPxWIp+v5E6cO7+Y4rqCJ6yMbkH
qP9Yc5SqP9Rd09qGnELrvhGEewODw0GXnElF9966KqxkP1X6DlwBe+hXPICMtQL9whek9hJf8B2m
jjihtfioS5P18j+uCS1W1GAoner0rs9ILXqhpFg/plgrTILtjfe8RI9aJ9uIS++CNNtTDX38esQF
i4dD/HHIN4Ddu53Wj7HEPmDI+RDJj+2u288sYuVR3q9R+M4zoHksvmpOz2eqwiJgVEHTiZ1AB7nM
1V/0WeuNgc6bOe2tsTsIel/YQnwfp9ZeIctxA+ANGY2ttCmSjVhSdGry0JXG8KIqpJ0olVfgCdEX
jcntTSu20XTIV1gmi5Tgn9mh/gMXkIt4tuD6GOKo2Q+hFg7JiU1ja3HkyGq+E/UnKWo3VDmSJrLr
6JgID6Vc2L18HDK4ePk2bLxr30BbBAi+Zv6UrcYetfwmLJGzqQE2i5pLqZFCa9uuJDFngYMpfv+D
F9eYNnqeJGI2fbIAdobCH0VH4cl7Wtk0H2F0/5kWy+DIiqjhiIuFRGxO8bVhYlo2NfI9+2lv3tfu
5OApvRFX983HZPDf0XjiaDpEKHLnRU1SMFKrHeHVnLTIdHJ4Ban6vPJBa0MssqAej1/fohZDFqRs
Tf8Gn+zAjZ30khejZ7fYvFCvXRW0fEv5P0TEebXefdliHsVYFqBGlXyZTTUXm76ClhsKpPv0j7HB
9s+lxGnIFwM1YXLA3RqlX/lkHQnHFAUwapJQoFpsbzUK1L4wi/gUyuPF0P7oB6ojRoLP5GydCOnd
Htra32HL4tAnwIcCipdE1hunT6oHwbv1sydR/464qounYmubZb2rFXWunN1WgeXAnwMEUuFiKInh
MZRjdxJDxZbwX029eGeaL12rgu2QV1ITed4Si4lVeEupooYgDFY5CzpWZs2kwbGNT+Z0NSoRLKzu
ppvgzEvSc6d2L/pkFDgupccuesqqAdmfvshcS+1gdreOmLaYOGE71heS2whG4mqp2mxEE1aRmBU7
tcSzfIyDlVj8WXx8Y7SgOE/RFUHlj9FG7bWoRHPp7Vg9qrv2GOwatzikuM1h5Hkqe3tCtm3Y5G7z
EG3+K+G2ecUXE/fhJywOghoJYepFoAV6/Uc624vn47fcCxwcX7+pIc0wswAR930sMWobYdyosW3g
gT1kwMuk5m4K+11L+awT8OFskZEB2wce66BhTJ4r7XNeqocq1V0sVlWQDV+f4rPsDClHBacfCtOY
CsIM/Dh9RiiXYpvqySku8Z1snyJDduMR9a602Hw90vlrhqEgHXJ0YEBzhBcH1+qRKZs8PT2RB9zS
gLB1Tk4j9ldSb20C60LPFVrjIb7fT9J006YHAWmYtA/gA8iuEI2bzqxvJ/N27Hw7j82Hr3/eeSVq
8fMWuV088ecKiZmewOl02sEcfpfJoTXQNyovfBlxAHjh6F/izEyakd9E4bUi3NHaXPkZn4SXeTlE
WmrYKDBbHxekkwIrNX01PRUWQkSjYQE1rPBq9OEjRtcFimOpXm0Kg9eL9m3kpeUPa+rPn+0Jmm2K
hSoyJNolPFrQDG2ScxZqEm/5W6f3I7vvMG3s/ue3AXP+fqTFnFtofatNaKUkNxd0lOxOMzYNCAml
X0ncPzmiYMH+tugWR7QGIDapA8UBRT0N9Wx+Gtkyj68Oh3so+WuV3bXhFlu9yePBkOdSjLorn7nt
jR8xzvKEJDwob61vA1XW++GhfPkvhHM/ieLWG9YQSKckA+n8uH+U1hvixFKLt9wURLdNnnFQ7XFL
2cApdqvNz7MnkUY2Q4GdaqqINemSxBsMBmItMig73eiOXqE8ZbOmYLKNFS6IIYKUoAKUlW9bL7QV
kI6plR91ucE+QbalgBKnmqbfqUpvyUm3K2fpY53mLQmiJa1SYDeRWDHMxVxkoteLU5MXpFzWb1Ck
P/C2cBqTPokL+gLbF0QqeTDhl1ntKGauCyTM22pxM3z4AYvMEkVUBQUOfoA8tE4v+k4nrR2htSHm
OXj3FmkKDQV/JSlOSS6C6qe/WE8rd8TKEMsan9ia4dQZGV8BiNWEFxz048oQn0VfQs1MxtZV+hBL
CpxReEaeteZclwjuB7Zt7SgNCnhvUtMOEmQX/nYNs/7JS0UyMUOgAQdgE2zFYn9oaeSPAvz7U6gV
x9C475GmFG5VeU87084QANT1cjNl1R6BJDeJGxEA8sNU53dRWl+0qn+F5JKjTkfQvxtFCFwhz7+r
nkzVHMy7JeuPYbbyVFm0uectPf9kUh11NnRUl3l9HOea3+QEsiHwnElCLkIcfgbdS9tC4+izn0kr
2iqctVZUbK+P0bYM9iun6jy48RO4FQxsiFUc+xY3VBzCicwDZi33OrLv1C1VnH3jerB92qMKuniW
+SSXyNmRxjqZDm4lyKcrmQecphR7mqq7ulceVCP83zcRagJkrros8+YxrcVZ4LWfIwvML6MZvKG6
pri48P6xnjvTURzzAjCzE2PEuVJ4Xuj7/LMmf4e1xEUN3KhztfQiQmCUPvV59BKDnVdlXCP8+/m0
CDLF+LpA4UDsCIHNTpiOYfYnQnirqg8BfuhfL9B8uXwMOu9ngW3yMSKM8hDrccUsxBO0ZOE+Up5S
oV4ZZEEiPP/oOY95F3eyXDGNXvAKlExCO+l4vxsQwrL7gc5dmAYXckX9v+y3kZCsFBjOw9HH71tk
/NrQB1U9w23q+pcn/dTl/z0n/jjA/APefVpcgjdIPD5NL5q9ijZVaoW2IMtuPq5snbVPWeQJ0dBZ
gpyxc4SxvMqS5LpTFefr3bC6UIscSxCEZip6xhiHfOdJGHrqBQ+xwhW132Ny0VgAAtpd4+drPdaV
bbgIrtQg9WYSLG4Nr7RNipZVJmBFmoDYBHkwPE1+sXb+5z13tvOhIM1eHvSllsGxyfAMwoClOGnW
VaUiAJzUiI/eeaAm+CE0z0un1KXHXPiG0Py92kwrT+hPbjF2DmVa3jdk8OLy6CmCNPVAQOmGWbZu
uGwbFVT8G7/ZDHDBgFoxbeqXdLvmPL5gVf97HN+NvDiOehuPepQxcisdq9Qpj6Xj0VCxs+gQvM5V
kZIGVb32plv94MVZlFHHydKOzRVo2X3WXiOoRsXxGAfCfSeorpL4WyWYjqPs23LZ2XLXOkOK6mLq
7yN0Lle2+qeR790kLA5u0Jep4fdzZNiYUK6S7ZxGgHMJ3FlIt4E7RqiiD8peWBn5POtm4ZH2mrFf
LP+yKFRJuYofBSGjoEv3ONG8coNtOLvdi3uICIjt/2+A/X8X/N2Ii9TSjFpfalRmXq1+6/2VldW2
uWYh+Emt7eNnLS7UmBdGHFUcKByFB9PcVsOF5pHJ+sc2fsjzwO3D0OnH3i0naWfp8Y5Xz3VAuSMM
xadenS5ace22fcOQnx3yvx/+Bkh9F53btkHWUiGupAKdM5AP0ngb5+J3q1UcYyDEICsgZPCvcSwy
m/2EabwQTw9aFB5nMp8fgqKJ+xth8tGfUjaJL0IlMw8WzPtYukGeyvaz7zUgVf0ZdSSa1WGF3g/M
sZgt1KMfV4WMEbm+/GOg9WINuyIXDhlqTXp5gNvmlL6xhWJm58GTZvDY0PcRSZk+xjtBeQpDBWiT
h1gHct1myQBj++hJ11r9HIhYMs+WU62t9/JcHTlQIHhY2amfnpF307fIDtIqganUsm8iDDYlV3R0
ExV9dC7LB2tjXIkTdAWnsuULc+10fhqd3428CFFoxVWV0rBw0UGoXMX1j6EzbqH9/uNGsXZAFrSa
sxOiLmJTPIWx6HmMR10BS3bhGFVXHQw8DD4xRnZmd6IKftaOvWR35aPipG54twpwOi+mfDhCbzLc
77Yr5KhYGecIKf/sHaRaZDuCuovusu1fdhiuIn6NZ8FcILTXStXz6fzqpCyyCzDqcYDEN6cXd2Nf
si7r8jUZJ6cO8y3G0baJUosvaL/+jztskXDQxe9MNXz7YmAo46Y+KXsLb5yL+RrqXotr5hlRjZXL
f6HEdr7ci3xDbCxPCwyWO6BrH/fRIcUGRRvybdP+tIw7GVikXNN28bOD4idXEjXpwXgdhsIteu9S
b8C8Cc9hr12PxeCK/GDNO63MzMotoS5jNlKaYoFfODLvrbYVEYPe5M4swNRi1PyIYtF+bVbO+/28
F99dTEtyb5P0aOzmzIqv1hv6CFeC0YHfvI3jh1FInAk0iReIuy4J7UF4TcJkzzt/5bM/ezC++w1L
xu//I+28duNGs3Z9RQSYwynJYlUpq5RsnRCyrWbOmVe/H3pj/yNRBXH23weDHrTRXkXyCyu8YbKG
OklaHnua0HNTBQRmbkRpURq87mSU3eGAw093ReNhCt8zbtA+C9wxu5jb20AIUVbaQi39vY7XO8MC
IoDGtQVSaM2SCkY/qgOFXySNlxHkoT4YHWEIYEVVl23nGWHnCeJLOFmXMRTFIjLAbxd7ebyNavE+
jfLHeQaqLYX+XSr0Tt+rzgj8Z8SHNJrQXwd2g6MGBPgLrUDA7DhWACwKRCb0mzb3XwMFcKE4qY9a
PBu2VTV3rVZsvPRzx/zHJ5Q/1zCjLiZpshw7XavvIyYNViI+JPr++097ZvrCO/zwIldnLB0Khi9L
3pMe/doW/4F4HzqhZBcnIIeQ8Xch+tqTR++Pc56OH3zu7M48/Bd9z5Wfwf/d/yhIApMC/yF+EVdt
rWKOtZnOSFKaXlYylZqS37qJDEvV++9zqdxGZgQtN/GiUrfNjNyw0bw+Vv6pRd8zq9e6EbxWhjId
qF6P2B24FUAxz1ijuqLwj27yb7QLAZn2pGmdENzjrB4KmLdQcO05Qucx5BKd7wWV1YKhZqolv+sR
rjpwl2r0ZHP+ZRYGiP+Qv7mzp0JA3sS8740ITkp3iDLLaRA/bwoX3V6nn7O7kMq2VICSp780dXCD
BJlQ9aqUZVtp/Tvf8j0xVv8UlnqbLAl21Wdeqiae2mSeSIYhpcOdGIvXTV/t5/FVgAchT08y0rtT
cZCS0qnVl1T6GRa/xLhFABD0Txbk+1rtuZC7dwYEV3IZI0Ix0cAdjmVs2Upu7ZIE/f8n0ZI82rhu
GMSXjZIgRCMzJZhT7c8IKNaK/ctsavBkzq41CayqEgSYxU1YlQyidiyA+CsIljtNNd1bXfxWka4H
icQKucqi2yFvBL4CoPe6vBV4lSb/UBs7D9KjCLyz4KzMQlsQRruIoTKUu65s3jqhvQtH6anXcpqU
pleAQulkA0DsRaKAvwzuY9TaJtE4Yk49OL3YvtfBn439cHbbKcgha8scFWzc520XtFoyNlGyVCD6
fJA85XYwnelNwugFJKi8ixhKaq8S5lzIKz36FhIHu5unCx5mE3fFOPrr/Y8kDHBQKGEqrm2rG7FV
Sr2t2wIl1Er6NWrWhZDFjwz2QttqhPzQarHdtpnkpBKiFNx69/Lgh2B1ShDfPQ60IzA7P/JhOEbK
hTJMEEaz+1Io7K6iyVfVyWGs/XLfF2l3oXGgPgn4wWLqZzCe0lVAdsVzE5cY2xrCfRilP5ss8aQu
qrFEsN6YtCX7YUB7v8jdbLrh5j1VYu/5Jr1WmOK7Ymie57p66q06PwgdCgR57gpK2uyDRlB2dHWX
Y1a8yWNURbT6tgxaJ83Vf2KftWdG6EtlHD4ddFeyjTLvD1GpMEY0SLaS4c7ECKvvB1cYr8vRwNU4
lg9pXuEoFD5kks/i6gX26fAkRda1PkUnKOKSvbhANON0rMXmjxSN2k7u4xkihybauaI/p3UYO6aC
rRB8rt/DeNe2+R9VKg6BWr3nlYTKd54fwlL1HdNKk0fIsoWbM9n36mp+k6f+rtIMXNra7hcYPqzo
O6XfBckw74OKa1Fg1mEPaZ6hkjJcSCpgfbXr96Jv/tEh/dqtirJQ2TwWDFJ1C33HGWIJmlCIBWq2
wZBVKKNo9/2KX2Ge/x67jN5V2BKiznz3bwLyIb/FHRrX7xgbGWzndM5BW36rnBkEP6vo1tprTuaV
zwg53247pv2VC1td459ir+r9qabFxErrTrpJNgHvOuv01yFob0LUChL8iWot21tVJ3jol/9Ohmk3
i7d929z5cvJLzJNjVYBz6yS8NqATyXPIG3obWmk3yOizZ6dYqY99Dj8gv87m0Tam6iDQ0iyhHTez
cC2FyV4GCV+3sMqM5NBBKRrn8Yh/2x/dn+962f8VJ9JbIWNpUwzoX1iVJwvqbvK7a300XvxsuKq0
Tl88tW9jpu5F3ziAuPmfz6yoMe/AdP8cs/GnGESPotr9GZDwj8XpzjRbAxMDFDWjLcTZuRHDp7e6
KhuqIipGeeSL5lfFTe75x9+jk57A0jjbn/BcforW13JYoj9j4kX++cAUkLrpMgltfPyDdroTXSAi
Ejzll5MngYoyT2i6fL9gzxRFnwKuEqNw1BMJakZ3yppTUv/JY4SP01a9nHycpdNdpP8qg42JyRlk
jfQp5ipL4nqt5E7Xlj1S2K9wP/a+o9izx2T0DqsvctA9zcHph/pj3vX3PrRxd8ub8exX/fiiV3ul
C4bU8Gt+g7rPHwEI7pfu1HC1SGj+F9HO3IOfnni1hiBvZVXeE62lwwANwrEkR9ipNpmAU/BpIdXc
Zy//7suu6s4hTcZgDBWcHSTBrsULfzoaiQZzB/e3+VVvYmxGEuf7mOdfK+RNAzwLy3gtqW3FdZ5g
1sRmGV4axDLV6LXG60nHXSWQwwdlEm3YN45YDQdlvgmrLdaDuazX9RmIFZohocyKF+8arFGNDWy5
3OpOXRneiXgrFGlJMuEXIP7b4r7vtewtKDE/8Nv4jXvdlsf0dtAYsRZcNaaMNkSGHT3UoILrTFev
DDG6wsbzYpiyt0GwBpT6k3cGSgep5RZBlNjXYmeWkUlRMq/n2snFH11leZH+YKHoFSeDGyKpEil7
v40ORfE8QIfmmL7ITfEpG7JjqORemh1zVfcqi0mdDjNaIxMyxb2cAU5Ge/lgTrigiYqb6fxtNN7K
QjlosoyOE00Ec/BGNJBMwHSNJr9SFEhOUTD6TpvZlop3eVIOcr4vkueOOW6Hir9hgAkb/5jT+CMQ
givNIuXQcPyBH2qXFZIYI/8GutcO6+4NVPpS03/+PsCrMEpYyEu0ps3VAadYUZf6KknYBBBXaNIn
7u7LpOxRGXwWp/La15SNE+7r3lNMHZqthDL98s9V2mclAw2+tKsXC0m9SLwi+GX4wka7ZSvIqpWB
sLOo9Xlbn4aqtXvAgHk5kN3IW/vr63H9+WFWCbVcF1k/G8QJnvMr5GIx5LujWVneLqafMzocdrnr
d7IHhxbDuOmwdagsx+Lnz8fRrcPBAckMs3uNj+tSrfUFWLv4wlHIaoRIN2f65/L0jzFWV1Kc5AAH
YmKoe/OiukBGBubU7BR37X6r83H+vv3wPKurqBu6fEqxt6MJiyeMOdn0qg/GbqlIZFdz4p3lbslU
bcZcXT3W4MO3DYhZTHa3I8ta9Kr1Y4Lgk1tBKXDjC+Hx+3P56/L8/NmWP/+QleI2ESRdFfYsz4Zy
hYo0XQg23Ub/42z2S4UF4wuTHbbaaq9VuTaXRomhn1Fg6GmRRQaNf4SFMM2BI9ByjEj5TPnZiO4a
6S7UR6YW6c7A+DOL5aNs/tQgUffK1tD366rlzKMTYiqARMDYrXZNolmaGAWAYkUq867tGSoEG+38
jRBrUJBRtbUsTWIKKOjAaQNlf9t+dAFOfN58nx5jjS3zizoboNqnIEYhu4Ri8dqhKeZGRQN7Pg0R
puum/KK0ouw2TZL6XpIRlkNrJ7bFoIY/nfsQINFM2c0juCuknGmS1OFjVFY5WJX8wWizt5YmRqAw
AYj8dif5U476nYlU422R49CUyY+1Jl/O43CIittME2+rQHieMPLxivB3EhRPtfgkionoUR/dFFZ+
XxgirT8ju5lkA3CO+ktNDZf2kBtXgdv2yWnWDC/qf/lA3wKrvp6jk1ownh2v5fFBaborMx5tANpO
ZUHHHWG4My/ILNGOx8cyWUDFYJhTYzdjUVm2+4YzcWpf1Axtv9B0NbFzJJDnSAc4atfYbd7sfSV9
yjgc0zhxBmb/ejO+irnimmbuNbF0M5TmdYjqpKzfhjSmxOlazgpu3u4UD1N0wbgINnON+WU3tZIz
qtDQY9G/rkLtuhjMa5ISzuN8/lVq9WQj6BK+VqXcXDAhn28yv5adJKVZaoia7NQ9HvWjVO0X0c68
UT05LhdRTzD7vyLrLl8arf1o94P/5peDKzUQrvP6vuLfxaDntOBanp7DaED14Db3U4xBpoMBvAZ7
Dgd5ZFecLyec1c3pRZ90JnUPAipugA2X/wSEIJ82RasBUH4ScP/KiBCqcFGgR5XSfWSoT2KXHMKm
PsTCj8GIjpXe7nr/Si5MYF6Ncfr+jDozXV3uNjJHCM6Qu9ZwhREL6EyTmvok3ne78QptOf06fTBd
uNiOhlSKXdORe0ivy/3WWGA5lj5vrM+RVyfykPSFgCTLXzceR5RYYGkDJRNja1R/E+YgG0/6NUkl
HlgAlHHxn/jiExXktInrknjNbtgpbu7SC9+VB+Vi3OdPW0TorycThSS+MkDkyIq/EMIMKjzDhBRw
AiTtBCkXzCaX5+tQ71OINQFMC5NIKf2SFGuXH4e39kEunAXc23n+w/gcX+qX8QVN3M2R5lbcVTIZ
zUU6Ri2PZjzEoCTHY3m72HggqeJypRSP4WV7PV1uKXKfucA/P+4qQUnivGkNs14+H1bWN9O7D53d
v1Wo0FVwmVsdiK+X9+dwqxylqSQVJChvt+tOIzuXpk0abWG0t4KstgDWv/nssypPY/3YhPRna4Q2
tvykN5biX/jMhzSkE5pSCGW+l18INKPv8Nfd2Flfc8fP72pV9NIgRR9a/Lsi9AvlEN9Cq3ZMW4KK
uOVSfYbAscTCypCtDKxwTUU0Ay32G5lSRvHf4hRIRFvhbFual2GqPmIogHqLOC+9M/SqJwlDhfpy
uY/GpEfjVn4Z0OXJh+AmZ94nB+IvffBnB6f66rjxTs7VDHgyAASDNMtwb5WURbj85eR6vPXr0Q0R
0nXF0UYEB35W0cFQQ7d0J7u0c3Vu5Qy6jqM3VOzu9z/j3AJDYYR+N8nWMpT6nIJqelXkUpY0Jy1E
IkMMvXx6HaV442HPPevHKKutOQFrrgofS0FrcSsaCicsK6cR0gc1PI1+4aFWgRaevHF1nV0KsG0X
rQmZmvavMeCHhW34mZ81Iz6DSWonNyBAkUjR4WaW9ni0LueD4GBtqTjyb/wtweGcVBMq3tYtdq60
huDIQqRxqJr6KskHcdsn6RgsdorBHrymI4nDAQAu6da7LCWYU91//0nPbeePAVebDapx0k992JxG
iAypJDtzsuVR/DXE55R39T1p0GM/E5LyGljzhYh3wiXcqKm/vrbPIVbHazh1gS7mcnqqS8YWNAkQ
cMiYH+bDLbph+zjdwtlvPdPy5x8Wi1QEY5aFlAot9eYgPRjlBu7y61b7/ESrhWCkaScHOQFgADlZ
/T6VsqclG7Xe15zpc5DVxzfDGE29hb8bROZOno96cBji8HISfgakat8vtLMPpKFsaiLfh0jE6gTT
Uf3SK436LcaGO6JJ1rTRXp/8fxlm1cSRazTaaE2np3C+K8HF1fnsyMYGXPtrzsJ7+/Asywn28euH
81jlKkEQZPQMKbtMqcUa6c1PNhspG6H0FRAfaYs6SFUlPYF3vi2ZrdUZTt/pVSM+Jt2vQO4Y26i2
L/BOlcGZm2cxei3Lxo7D8a6h6vtXH3F9AcQpVHBjYFUOwl2O60QwVG7EIfnvoqwOjKqVzKoVF/5r
oR78JEP1FZshBIa/DwMb40vNIJvQgxEqM1TZIp///B2jFCduIRJRLgkh6AWGo9d/+uKR5icaCPr8
osoQninE4CeC/x33UvomNGBtzYtOu+gmijV0cmvxnyg23B5lGLTOkJNP5RFT7icBxVouYYWJKDNp
utOm0dAYSaTUTsNl9GlCwJl/5ZNuR8U7XspvihTeYubs1EV8raujjtRidmu2THd15I76+LVCfzgY
cFmwYtuvDbuRfhUAV6VkfMwC9FMtfH+1vr4Shh9yVNptXD/rRRbgJ6C+54yNDWQa8yWZCXwyG4UF
U/Qx3m6xfGVM3ZUxSDZ6CvtyqSG1YbILqzmlYBrmouAvQdDb5m66CpuXMQBLpj8L8tvgI5euuylb
LdEAAsq4ZOgPYf3br04TGD29/iEkPxMxByrxw9SM/YI2KVnPbfAwLXAJIz/ow02p/c6C4tEYRUfT
R6ePCgc1YUAoiQ7MDjxnK1ReriT7IHjp9UPDnDiaE7sp7sXgRyWOP+ROfNQbRqZow8ptfp1KtBOM
CxW4nqYnHs7Muw6p0ix6lxDcM6erMLoN1HcTKgR45jBvnU4tPDkoLptkvI399KYCUdvEv0kVrpJU
9uYu+AeLk1de2FUWTPvGot0QCTsgeYDvkmMJzMYUo/u4riInYl5Bu+pSysOTL/zORC8RuCQqHaZC
b8+U9SFTWj/rbzpZe9JRx7ONJr1RYt2NShnR99H1rdweC9/Wo2cDrGeZNMeECb+rF8VVq7enMBAf
AtwgeiR2hOShy94M4zLKA0fPOzudngaZtFmNS3dK41OuDsMuY27eUX8Hxu9G959zabhGlRa1lBBO
Y22hLlCZj/gaPCjyD73LoeVvtfHPYOtxJzV0MkfOT3bd6p7uTC7lEuuF06y2nFq9fh1oPUqS6N3j
US6mspMPCK3kv5Ch2w119GbWop1E1GRd/XvItcPGCXDmdF28QvF30S1RR3jm8wEA1LsA1j0XVIHC
rQzOC6cDKB2k1JZ2Hel3IEY83W1chv0AgPbWz9heVLEs4UT/qcF6YtPfXD6TyvCTFi9bHanbL8MV
meaeqs38JEmogJqaqCjog5Hv0vRQGa3hoASUYgAAd9Gewf73kb6bMvOtsd5r/VkJb4omsqt2vPA7
7KonCcVN/U+HbHASyVdpongZrhi72A8KO5GqF2FKC68sSHm/f7NnoGscrWTTTBqY4H1xYFEruZeq
PgKsh+3cMFa7CivtOsGyu/cvgCoeMh8MS54U/wQTqJGQLpao11RTaA7JrIMAXHkNYpzsZ7ZQ6mtk
p4iqXZKZjwLcHjG5wY0Cdx53TttdVt2bxY+oMXcJg0AleCgL9IAHwZWwC8HBaCfKphP2AKjmANB7
jaoRsCn+2RaTh2G7a86n75//DIGO5+cL0kTnctGt1coK2tqozHYqTqM3uu1jJt2WGB8Y1BDmb8WR
TDes7RG3sa1GwxnWDIENZLj0Zb6jKquEodD0umpq9JwWCRN8lmLqwR/h/JcuonvJbam+qA3SFhsf
/K+Uxqr/ZkCfRIcXoT7rq1tIJqVZbAATsx6Cw+J/GF3jhn7o92Bjt2LJX+5tho+LLLEFW3TR5Pm8
bdGJ7ZUyKatT7c3e7CaXsZs53U/lovLC+3CDZ38GdE80yjGRXvuZyYOaTjJoI6JZFfSjnZI5WQYJ
J37Q3eRo/kYL3GsrVqeNTi7LzS4emo1i4PxPANbLBHT5HevVpOqRlELaqBYVxkNu2uK1chns1Ltg
D6p33+6HF2xz6Akf4l2631IWPdcrM7Ao+p/oq2JnLLQ+IMOsQD70rgrCe5GcdiCg7adj4naX48/v
N8/X4grVE1kSjYU6reOO/fnzTkVmaHD8IH5BVoz1/CBuyfydwTgsIRZ1d01XEaFalVfwe9p6aOj7
NLuKNIYGsR2/kEtfIZeceCbgOef7Z/qaahJQAdEgMjxALmS1ZPucpCoPg/oky1BoZrsQnob64fsY
X2+zzzFW36mRhyZKE2K0EjDSUHLQjN9JCKdag+h9H+prj8YUl1vK1A2mcV8c6ZkdVkGcdTMYp/q4
nGydVx23Z7tfn+hzmNUTDa2vZRYSbKegmB2zkI5K017IOXPJcSMV+LrmPkdaLQirDv1xUnsiieFB
GV87An3/yoyvfc3PIZaH/VA1ZnHYBzla5KdymkvAi4XvYeH6pAxDssM4D8pEOyNRVAzxVZcp0gF3
cskVSkZ/6QTuD/nrOYToVZQnq8+uLZjqMww5A4yyUZaP89g9WulNZ4ADvpP9mxB4qTmnYKv7g4qs
X1NcIR6xJ93ugu7SatRDJI1vjVBHO1HRHwQR7+dMSRyh567sJ2E+FplUO3oWUdpG1ms1WRCrxNHf
99nI783ssBN3cSK8oBR8D/+GFtW0a1F/0s1jo3MqJqIrDadMlW3fPGnBeIqnAN0koJRy5Oh+icCW
dJKL/rFT30e1osr5YUGh2HjrX66Kzy991XZQo4G3mrfzqRUme5QFD7VNpxOTYx53Xldtgae+bvPP
4VbtB3UxTqVwmE8q/hlF1WH09FsBivz9Q20t1tUBOVa6YDQCu09CesV/SfO37//+M2M8zimkZzE7
0Pk/a4jIGFemhArHRPaCTxrl11/2p4v9IhXsLm88DMDtyNXurGGT9YR43plvppEB66ICqwDRg88b
BWH+Di/NdDrpuvA4xem9IVpUAYmHAuMdHhuPIYP5LLtRp4WpkNPmCzKo0LF8SiuQ8lVjXkaS9I96
IdJFAOGCWsMo+C86ItB7sVE8X3wth8oRskcrvFlsDWt4BHOU49Rx28GSssIncXrPGs0gY5V3YTtP
5KMaAJYRUWbjJHe4T3R2ML2lobAbUKUO0uQpVVFvS46qAnW0lrH5mqgrUzwO9VG/rfwKL3eYcUbg
quIzwMw+v2qCUxppB4thdKHHbwLudbXwFCmFl+WtXSi1bYCZjbLuvhk40A2VXhOJdIAvD67zg0x2
p4iprWuUCOa1hUs7uKJdC/1LLZLrqkkOizqtH8iIvyKbg4XZHNwHdXfQS7qwSOAcAkzLRn6VhWxi
++oL+U5TkHBoEXtIxkNZU070ymWpXuh6ehEV3c1o9kym5esKeTi7tfrruH/mwnvQ0WY0E2EnWFBK
8Kp05f6yMkKnHZUrnSaJmTQwTC1HKiNkvd+1vr/ULHNfjkyoglu/vLcq5aar22PN2ZAXtdtLtdcB
Isg4z2QqWqE3XXQMae7ZQ6UfOgNyxFuFIE8sN7ssV9FnCyDHNuiB1o6Gn0CRAyjobuKRgfMsooxE
oa++Ufh4ZYfZr/5oGacmLN2ZfE7LnvFYuZ9l9Rb813GOHkx0T3Fj06/qdHxSrNjV/ATJ+ETZYYmk
OhZCF99vub8iRp/z5wV4bmBXwuwB+ZbV7eDjmmKmkyieMtyd94rLg0JLsU40pWxr37kwsIJ9dWV6
Jcxr46r4J9xPB5V66rq5TVzL1dzvf9AZHNDnH7Q6OReKVBzxi2B55oU9/BPBVrkLHeRH9o0Hk0XG
HOih+d3vlB1SePXGuX1G4+Fz+NVJWuh6lij1LJ7q9DXq3wU6jdxAu2xuHYxvdqZ2JCWmdxNtBT6X
c3z8EKvTJ69GJVaW526DHd8imWxMVm6G1+AiPyhQ98C8zweUmt3I25r+nElLPz30ungLu1jNBJlF
EBbqc4+hSdjlOwONwkBNvaC5yZJT6FvOVN32WezKg7r//qNvPLuyGvAlWQwyP+DZ8VS2yzrfT5F4
Z6b+JffElrvNVqylyPuQDilaGNJn5VmVB5wBd5KbXcCD2UFcgEYU3AUOlPtNiYGv3RVesA5iA7E+
hOvXhVSo5ooy5wSNKdpA78CZ201zdt+o/o3vmy5eMBvr6S/c/8vGRtzTMtFkAr+6eqdD1lZjJQys
J7fbVVjSaztM13pMVALPOAQX5Y7uoOjRwRcaTw13feQsz75dNp/L2ReV0f/3Q1YvnMNL1yazE085
TO1kAFyhPPY5RjMCR6M5XeSw5dLs/3/6xxv/EHW57D98Zl/3E5iwvXga9d8TzSwx7DeOznPZ0McI
y59/iABFRa9ySpyTEP7ShB8z3aPvd8WZtuXnZ1gVB9Gk0B2tR5Hye3HzCAJ3xouz2i+4JtM2Loq7
BX1VyrRp9/7uXwZfXQxhpUS50vF46l7zuAnF0ZGEnyF9yYlDqEaqy7pq39P9Fubo7P788OFW578q
1WiDBDw0Ap9OEOxzqHN69msyNo/6ZeF93SHIlZFsIlu2ZhjqmF/UUtuKJ4McvfVPKYoriororN7a
JuVNGv9jNrexfG341k6Ztkrz8w/6P+H/msV+WD+Npc9F6dfiCSnXPc0eOyiKi0C4z/v77z/lVqDV
SdBFmgUgrRHJO2o7HJjpTB0Dyotk+v19oDPNuGXB/ueRVlu9UWIZp4JKPAVyilNL5DXBvdLdpeK9
An64fAp6zS7h63c4K3wf+twz0gDkaLUUUvf1aTdBc7TacZhOhXTdmNxR4asgX0+5vrUtzu163UII
GlU04HfrQJkiDLKm9gQqL/0aaqKY7rs4vKg1aSGGg+zcx+ZbhchopMoIJwfzMTCtfTOC7Pj+kc/V
fB9/yeplg6AGdtjxyBk6EHQA41R1xGKrsly223qTfIyyOkdbJfHpuRDFCm7k4b4I3pKp22WiuiuC
dqPfeP7d0lzVYOFQ/a9SoFaR+iIe5unUcCVM2WtYPn3/ys40NFmgqqgvsH087tbCuTqm5lbac6gB
ur0xVQhFlA22B8eGdBdXrMa2LrIjQpYQb1x9pxy/j39ulX4Mv/z5hy0P/GaYx4Dwep+7cvnTYCrX
yG9ltMGUOfciFwVijrXFVFJbfbQxnJoq7tjxM0hshKRcsd/ArJ9bfMZiDWOaKEVrX8iGDSAiA03Q
U0hXLOWwjBhLG8OWKsL5F/afMKs1nitqiRM4R7SG+dkg916mj4R6qbaW3tbzrN6YpuF9wEVKuoCU
baE95rilYXT//ec/g/Valt9/HmeVMoS1qWjTSFKCNnWz1FuGF3uWk4AY/pM4zXWy1x9kj7awG9xC
dB0crOe//wlnk7EPv2B5Dx9WYFrPSRAtvyDJXZQ6xXoRRdiJ/UuQiUj47vv89H3A80nMh4irNT+X
uFQLNSulQpvkn1C2R1ewh6dF00tVd6g2wTijptm6Xf+y9dYH18d3vcojgkyY5FbhSYf8D35dieFK
v/297hR7ixbMpXxc6lvxd+PeJdcA+7zwDX1sxanJgP8XYOPP331VVFq1lOHiSk6DfxLtmrGw+yvL
Sz3rJtj/1vaNcBEQOPC2JlZnREU+B16dqErQKFrVLC/B6d3sMjyq+9Fl0bn9YcEWGrvi+BLtQe7L
tubUezqG/7va8j/ff11bZvoslLgbUc/v2yvDWwqP7Gja/12dtdk9WK1vv9aTrATOcSoLG5NbKOWN
+TD/oA0Fkz7Yp6ndixddfIXb5lTYsjsd+k0FuyWfWq882rFMQVVY2F9Q82UszkmdxNJJSaKLGriZ
MmhHv0Qbu7UeRdQLQ6N9KudMdAz9JU23Kp+zLQz6qGBlGTORBqxWvhQ2bTCVhXTqxxdzwrLmL/hH
UzSEHFK6VTOqJMy5EjvQ0c7I+sH5fsufO0shS4JrUvGK/QJuRgfKxAWkl0658ceELmv9FU/YSt//
qtOtXzNuN5JCtxbRhHW2oA3QkVN/kk6dMB2apj1kaVu7/pK941iv2Wo1X+n1jU7nvwETg7jpUxnU
7jAxqlewwFLuxTZ+kIFfGal2KKZgN+aj09KTrOL+tdKvSqXdd3nsikN9o1bZM0XLe9Kkox2qIRaG
MdbYven8rU8MpPjhCAnAXVAjumrl9Efdlc/407rfv9tz5/eHh14XDdkwYWDTD9KpiNR9HIt7H+5b
9S7N/q3fQQYsDXT9N+01v7LH+J7/edV/R0wfbg21K9MpMXnVvQe55sBkx85t4QJLwMP3j3dm6UhY
TjFbX6SrMdf6fD3NbRD26siEYdKLn8nUUnJWbjALx+/DnMmPPoZZn0mx1iu07ZnO6IF0mKs73cr2
GxHOfKhPIVZFV67PotyIzQzAWbuy0hIhFsVRch2MVyWhc6IEB7Uq5Ou+j+7mRvxdtX1NP3+S4FrN
zyk9E69UrdhBvIfDsn7VxtRwrPoZwJQNzpWlh2XsrB1kbdpl/rWPceSAZ1s933QCVsAY90mReC9m
oMmtme5KPCBdVKQ/Qr/7UTdoauUVbeY0NuOdoAnTLqwnb0glLwxa10/RNOj7nWW8Tbp1DCwZq2d9
YyWf+wbYatMVWlhbDFw+f+pB0LqhnbXpFDXZsVEbjyNzI9k5g4ahqf0hxure1cI2i3pTnli3waHD
fDhx44elj4xWjqu9tffpxXRIAX9tnIBnoAsmTqwGfQU66tIXh6JCHaW8wZf0xNyFakkm78gfIi56
D55u4+aJ/V8IgJxbch+DrjItMcyGWav86dQxw5DuWW90qoN5N8po56K4cyh3PsRIaBzNbvbvRA/k
xm4LCHTus378EavPioSQVeUVT55qjWcMomswJvp+b5274D693fVnnRO1i9EjOxn+sUl2Y4dAcRjJ
dxggGsbPAUZBrxuXvm9s4f3PPtxiVYSvCK7kaxxhUQioL2jBgguIbGt+CraQgefOP+VDgOUHfDho
x76TkFISJkSAhet5nPYSIqoFIkrfv8GtMMuffwgTa1VmxmI4n/IYT5ynqWGMKT/9uxir1aiKqlal
dNZOMfp1evUamz9i9eH7GMtiWqUA0sfXtVpsSioaWRrxHJkwX6Vo0QniZM/Fc4kx2iIr+H2087sa
nX5l8QORrHXRG0hVpmphPOOxwgBvRmijAnaVyhdpgE1X0AZQB/tXRMT2FVs+t8wRy9gEQOemPP9q
IQKxU2DqIEipmTIOlGsdyKrztX4KhfhOQFJprz8312i//gqf5d+mHR/EQ3fotpB2xmrRfIm5utGE
kYYsENHkbpCjy35s91pRuGaOZJj8UjYgSJTqWKJ+oIvVIWnVuzl9ZOJ4YYblRWxId1nXgT7U0Agq
oHXPpfUel9KNNBTejEdQFie2qC0Nbp9xuP+MVtR7xNnu9MJ4oxcwslrD+idHuq5O8uvBKO6tQb31
4ZVXv3SgnhU2jEEtXUy9ej8b95L40vtI/kXPelk5CyFDG34usEg9Cd22uZGtXxUCioIquUPR3Gdj
/j60tyI+FGVSZG6W9+0dOK4WULn57if91dCbPyIxvpFj/p6iP0LOvp2b8SQZLdwI4/+Q9l3dcSNp
ln9lTr2jF4iAiznT/QCbhpnJpBdfcGjhEUAgYAK/fi/Utd1SqkacOfsgVVFkMmDCfOaapfI7WiH4
49UHN13HN75SPL2sHfzy+MnPa9bINVo7RlJcWwq2AFBStjIWjFkXAQhrATK/URMoTgRBqVhp2+8W
+7AgCZjsWHYW+l42sQm75hG09Fqef78w/tkl/mEhmtbqoUEMB9MRrSZ2SdBIOOxZwOMVJ7j/vdKR
AcxP0EJURXKlG1qc9e5B1M3ZgJgs5smUx207qg28JvE+mftQaTXcZXOCapxt7SDC86G5mFGaEChr
cojAEVLgw2AuUF6+5R1wGKaGpo5ItbfZ7uCV15t7sK0+CGAlvsYhQ5b0EyKbpO42kpBnG1Ix8PF0
gsZtI1X3m4UiJBLlDp5nj4NIs405DqFcxlOel58T9Pb8rDdbj/EOMA8K4CV32HnMYDCf0mPGu/2S
wrpUUwCELJYRMswFr5ANbG/ZiNbWwENNOO+FDkgDGazT6ibaluqWGtpZt7SdqdkHSP8dLA3wellA
utqYXa8q1bngD2Qhx3GErNotXH/AhW6gmzZbs/CWAR20PiMG8tqGgZ+Ic89pnTSEOB6WlTnOYVsM
WjDD7sW2IYwp8hL3UX3kurPDQsDPJDC8m2Rrwt6yqtH04DAWtPA89Jk99In9mowsSJPiGYZatTfa
6Y3rQFbLFItx289yDKYGaJIhP2WNHoL6MJczlMLHuKqdMwzXfZtK32mZZ9CtJKBQ0OmjExU+RUIJ
y3eDTLBHAIpco3uss1CMyxI6RG1nWzv3ZXUWYxfNND/rSX4StvkwGcColcmhL9O9rusBoGEBDJSi
wRrhJkOCvm093ZbBDJuUesRTysOF1wc1tGHXQier7XdMF74CgM0ouQ99p88Z+LAWeds8DJtl7iNY
zN0W5eipJAdo8aRP+Q2dEijwsRBKY542PE8FJMhd/bWqRqgbwZYvl1dMuR66KmFXNUHJ7XBgDtYV
1B1s6bdm+20xVzN3DgjkoXYhfVDSLQdOXDfeU3kHCklQDHhKyFn7aUDHGw5uBNVoGL0AuhOaLVYp
wACeAj8yZZHtImAbq9jWH9UisGsJwPAgPNbKg5TvvenEBs+/aR02hQk9rH7EOuJU94c23y49GOYj
pnO1X6cQrV9lZwZWNoYuXsziJmEC8U8LrtMQugCha/Qg4OMZqtiJ4oC6L+BxMENKr0TbRawxffAD
fWKWgZgN31LTK+NiKzFLSTXvkVTFTGFaaeiFuFaMoi20Swuo/FmRa34iB4ChDua9tvgDFO+5/trW
cNxFkTNlzO+sU8YnH/SbOEkfZ7LtjWuXwHAQaEPMp2aE2qX2wSu8IuVXdemNMKMoF7zFVtsn+u1C
7voC0uMrtQSr2x12WrPDGtMSw6+HPekzJDjZgefwDHTzW5WAu2bAMDSPFjv3EpiPC32T4BkZbbqv
TBJMRhX0gCdmbv44JQCj9a7n5tOukbBlNBa/ciIDCpILkH2auCnrfTdmwbA8duxGDKdGVD43edDT
24bDvduiMcQ4fMbkAeqrCOyOnam2bdPuwRaA+517mqrWKzt3O4P6DXbdVc6KTZ7cYBf0DRh3o4Z4
nq2rVAfhSgDRSKsdHbBlyvFhpI6/jOORm80WBZ9A5qhsUTT4YCacbXkGVRLz21CdzflVDTdW8tEn
kw98MuDAJu4+ibTBfBW2jJfyTPs7yaYdhPgny9w2VX7qofWm+tVWlnl6fa+GGRZfSchA+06hyr9Q
eNMKQOGn8wi/XLNksaTHJN8Zw1afYSKao9pawTSyO1jmEtrVAhGZa7ly62Bg3qhNoaCrrAkvB3ew
6G71qvCV2iU2RN6nbwAyGhrz6lrb2Jm2hzU1+rJgQiGf7q4kGBgFSzw1PM+OFRWtGQvKY9DcfBOq
vIvzaEgUuM0iVu3zMkD9Zrwtpf3Aahqo7LrU3G09IBVeSJBh5rf5O6RvYMXpz2kCuB5QrhKAe6w2
61AbO4qCoqVeEgvL1n0ZWO91apvm5zl7UMa0ReQOc+hH9ECSSguzzIzzWg8FPAj66tmqh8cG7NMO
+EwxftOdKjJ5F6AQ4iV6ektKWJmMzR1b2n2eT4DFiecGVC3hLreDCAv2khSRlTobjg2Qt+3Gks9q
uM44iRKSBxyBULGIQEsFoidtl7vjQ0nnWyA2PZLXYV7Zm2UAk1yH3gvsNAWEcLhGb4qqDUVXIErA
UDAVbcuXafyWrUIfGdDps3FIK2i2duPJAibOLZLTbFTbor7hhYQI0BR3UDU25VlfVZjkcnT5Kv2Q
JIU3QusLXEGYOzjDgawqggIzxbK9gj0M7boduRADb88KLmAoxHIHRJXVlNEdYkeWeyL5AHkZubFH
OxhcqNyIETjaadlaeQ9q2XueQe47HSIh0ijBzAI5J0ylwiIxsaqNY26I9DCWMGtqmADxZQGdyrbu
FORxh9Q8dZX2aNRwHrdcg+NNGI5vWTUQyd1ukmYCNV4K8Fuj420mQDCO+zbD2T4rGMPlnbuAgVXg
Kk4sexvFocWcdQFVG3D4DDyY0tFPxyKGVYaXV+TMYMYW9DNFv0EUuIm2Gg7OwBDZNOodGOFHOy01
mAojdVEuTTZSdSCTQxYFzgKr10++2J6llWojxvqNwaIPC8A+GoUBFwYUdtIZ87XM6jYySsgjoOqD
S6m0PByLDKbQBcT5SqgOX3PbyUBRrD+BtqIBIUO1afuBXhtTtbIC7xAE6bGV5G7w++BwTcYvQ0MI
86AViVr4r6lKwyhQn7IZTtDCOAy2isr8ekxklCpnV+pynwz98+9HvKiDfA9GfxzxIlERPQCk3Erk
yYzTTb1zt1PEdvr+q0rHZWfrn+MAj+isKSj5RXA1s4WEHCnGGSPnxE5L0EZV4yVBusUhTSK4hsM0
6GvlmjXQ/+WB/jDsRSKAIo+ZZo4mT8VWbDWvj+Ue5q/gPJVoo315k79kmojsnR9Gu2iMukS0DYW0
2mkl4QApTMJ0J70eEhV+c8S2GRYfX7XLfkk0vw9pIY/QXfSwL3HYBlduWismT9R8l8L2S9r48qvS
wWUy/+fb+9col6prC5Pgiyq8PSknqEA3vkPFZlXidqFkaa4+XmKG2Cik+KE0Tjr0jU6ulnyxOC6R
l79cxcVcRVi/GKh6DyfkVQHr58jEpOm6Y5p0gYAUTH7mM05dA2Q+bK0DxJF+v1b+6lljz2CwNl9V
974/pR8qQZaTs3Km3XByc6QWYpPA7qr9okrz1RjrFPthjKRLMjBDs+E05lcGrFpapNVw//39jVzW
er8/yR/vZL2KH0Zxzay35wSBVwHYsNUVvqWhz4qxg6XutyPiC2kqeBBJv65Mz7HmrbugFVeBYU4O
lXWbpukXcJa/nGLAldkoFYLMgDT84pJ0WhOjlcOpRAg3qy4axc6FVYiAlr8oQSHkziHTT7pcoCy6
KpQNexOOD79/MH+1GzJI1qNgtMJPrfX7PzyXqWg0Nio1nODOEWfaayunXVo/peWz1T3myRuIul80
cf5qy/hhxEvtiLZ3xYxC0XCCnu6uFxlEAeevbuqXu1oLYNCrQYcR9+Q4F3el4MxbCJ6W147WPw2g
0wdm3qdhNVWpD3+e19IczaN0HMsnxDoJk2bImYc3QkkLsxFUxJdkfOTJu+kmO4nUC15WiG8BgFdY
/IjDRfpRGw103+9EA5cBpoM4q6O8BQm+rvEzkLUdsOmMWsTVtLdzUCS0x6ZPg5QNUJ3P6QOXzd5s
dAgh6ht04AMHTsUoavvcfmj0b3ZjxUuHwFWTPquNUCboUEAGYTGMeE7TUNdeB0I9F83IbK79nuGX
Lm+EN14+0jhP1bHIT+Nwk6r6TdnVe6HaPeDHG7IYd6MBL4m2HZDxgnWcYpLLtD7OApK8HMkZFVgK
vJWPZZWeHRvM5IohB7UmeSB82oyOOllNGVf6+F4s0PxlJBQJPc6666mZLZtutZTQqoJGJMtLuF/0
12WR3ZeI3qE90HwBmfll7/i50HlpulNMooISMKpesjsvy0cDZYx0+N9hmX6prF0ccZYB7YQERY/r
mh0tdMNpAWvj5Ctig3OBZfplmIttsCa9uRhwpr+2LbrVCA16Avi1NOOqf5wwO2rdiTS0LJglhEfM
N6uGphbkNFTa+LnlpvFClfC5GNOtW9mOVw3If+livHS9YV65bvFoNncEWWChl4ee1jHcx8Osg/Zj
3e614okCVCeTzwb5l4IlfZ2+jny3dKjIVAgMYRMhsiWeuuq1RN1zZfXUpPUL9M6cQw3rjda1DtJc
oerOQVOG5UkywBwqvy7MBH6F/HF0srBNzWujVy/cKr8B5RcqNW0qku1FAWLQDMVmRTYFdbdwXAlG
V+5Td4DwgRU0pjpW4PD07uJNM6CpFcoDM4t/vxVewmF+eQUXGzIpc3ssLIbZFNmxHvLdNPug4KIg
5YNPAg0qTzskoFLnkI2fdt3e3Df+V5icv5jR8GUGVd75bjx8ic5QiSOBAMTOlRhnNGPhZV36KY7E
L251nbQ/RYnwYvpxmIse2TQTS8AQB9V634B0mVfDMp0dR3/xbR+Ys2MXGH7iNbsV7aTHU2gnkBX7
Uq/4okGzPvCfruJim2bJ0k7DAkLR5HeQTtlUUfKtm2NsKwHq/J68L0wP8qpxcf4KSXCJRb4c2r0Q
JEjK3ugTUpTXDOqf2z7OTkh2aQx43UYrwq9i1l/OvJ9v1L2I4xbWL+PAMJqR7FzVByXMYH7/Rn8N
Fb8PAQkTAF4IAoqLyQucZzVDWbu8lkF5XI0Aeu7XB6BXYnBgh+BLfesL0Mc/HyA8P9BCR/BiX269
7cRSNDbs8pqMxM8LVHsSlW6sBQUaHsxOHUzOc9udjW7+4k7/8ln+e+DL5pbJJlRAhFte8+HNgZta
aX2FHbokml7em3XxulSyLODk4N4AdhCRETXBKfXM6czwd7DA4pq46GN5EjvTl1p7v+aN64v84f4u
EjhdFPYyGg4ebFzdAQmaxG00P8I4APg0L712Or/afZ03/uW+88Oo64bxQxyYGrNKtHwdNZvDai4D
o/ssKvpFYPbVKBeHnFaZKWr46ygdyD7D2U73GY9+vxL+4iD96fldLIRqnmdRZJgfFX0XPZ7gddN8
1tb970f5NXq/eE0XDeyyNBtVO7gVM84STw+B30PpuARaku7MEYLZcJr63ypu/DIxLzrailCnBnih
vO7D8gUBVe2re+5jWqJFkN93mJtg585eclJBf+ugYP8Vb+zL2XlxcCRpM/TwAsLT3cqticg4zEGN
m/E3BMBWilis/f9PzotzwoKDhQ2gUHmddw/ZeIRyll7fffE+v9hWLtOSvtIpXEswbVZvgIaGvT9u
5jOEtqsjpmqAjlKJNk/4+1H/Ik/BXGUooECBECS8i/c5VmbmzMixr5OD3Bqb9DBFdgRH2C+GuYTE
/Dlv/j3OxVvLHOispQ7GcaAnhX7Jhlyvvj/l6auC0Fc3dPGmMmQWvGMYaC2uGRu5sWIM8yUQ8BLI
e3lD39vhP2xXFZpVNYHtKhaCEaGF12xX2DLkdvh97rcPFUAOrg8RZc1rD/YXCcGlmNEvg18cD6XM
jSHVMbi+A5IEeqw7Z59FYxtKT4QsLvYo0nxJuPvr+fmvV/g9eP3hjuFzWc7QZsXCq/x2S4POB1Rh
fIcpJqjOatMl++nxK5T8f7Pa/z3oxamg0FjSneb7fsNfrKsKwPDSLx6SCE5awGg3z2mUPv5+SXw1
V8nFGZFiAvW6iadbP6yiwvmueUQHM6xPX4UwdH1PPwfBpgO1t1UyxoIq/iUswXDqbB65HK8NF82c
yWmvsrG9LdzuwIruze4T8PzgAqbV2xaKEjTP73I1XsHYfvR0fdLhYYOGnWVdIxe/phqsEiDo3nhG
VwECwPxxniKSQyO3B9C4gXFL5qZHU38VObKYinLs2ND2DZVZTv9c7v/nbf7P9INf//MW+n/8F75+
4y3a9GkmL778xyF/E7znn/K/1o/968d+/tA/Tu1HcyvFx4c8vLSXP/nTB/H7/xw/eJEvP30RNjKX
6jx8CHXz0Q+V/D4IrnT9yf/pN//j4/tvuVPtx9//eOMDFA3w29KcN3/8+a3t+9//oNYPk2n99X9+
7/hS42MrPv0F8nuXn/h46eXf/yDu3+Cbp8OlF8goeCJgr50+vn+D/I1Cxh7SHmsljlpr7RBiDjL7
+x+m+TfAVrBFWxZk42DEicnY8+H7t4y/QaEPXYk1/IUTvW3/8f/u+6c39O839h/NUF/zvJH93//A
ffwwFSGqTJiu0+/eJpRAnu1iS6mndmjIOFh+Y9NnoK1v0OABzdSRVz88kD/H/XEciju6HIrijuCB
AIQdgU7ZJTC+U5ZqB/hBomnreFQDeXd6T3NtCGD00qL085bX8+egErg86cA9ATpSl8XoF4VVBZJ1
1xo6/1kOolWRoS9m1MYjENhxhg152+VbCYUIJWZ4skC2PzROyl6WgEO5EoagErVN+wYMUAbKLjtN
KQpIllP6+mQ8wcsTbot2Lr0iaXZJ0fndKKBz4EAkKBH0cebnJYE+nODu2wLJvWWWC2oidyXVz0pa
+1YzjlWv5BZ4J7jVl8N7PqBUDoPsqF2NHAs3v+tt+gavWcNnFGTIhs++1WqQGzHMTU8Q69Ztavsk
se8rcEg99OV0v7KNu4mkatvR6anpxjiHQ403Jda+7BB9yWo1IbQ3fCi/tbr1WSbWqWcw6C1KGXVW
8tS4qBZafGqht5Iu/mzAwL4woYPO9asB1RPety80rXcTetduXUF8E8Fcaecn3Sjvc2ffEud9ao/j
Mr0ScFt9KKtwjxlBZwIhoaoaB836iVmoQzUZD/V6UYKaTZAb+TNCaw74EeRFTegiIUQkOmBpSkBR
mb5MzmJClXNba0iygRZ4biumefYBeqlDnFcQYDV4/cHMvgPsQ7+WY82AwRqB+pmfppqncZov30Rm
GwGv+Buajw+9qwJGSROMIkfD1O6gzMRofLDrDJiK0pzDbkoDbSq1QCsBGuizCVwKt/fn1iiC1rhi
9qC8jAHMICGMI4oReBQLNnaDRFW+5jA1wTU0FnzPlLrXmHxCg3P2IEFnAwDAsNv6Zt4Wu1bA4LFL
UNk0l+nTkBpQLrUdlmBTDkW7BMDRBBR7qjdo8lXAvobXHNRuDokcB7U1WouQGBP+mTYmRK6UFjYg
JPMpAQSncmLk8vddAQF2qaEug7a2ndsQIEnSnZ51nQdNfCit9lQEHQO00VhGmE6yNIDBC4FfBvAC
5Xuv47y5Nmvoomb4kvQQbrGs+xYYrIAZEoaBTnOFt4jyU+UAAGSdFCibkFlv4AqhzTASnPOtU63g
E6jC9/atJpqnkaX36HE8EVltNZ3sq0L59VzFVmYory8BRITKwqcj3KPR9Z+W09/OkFWF7Cu6kkWb
wmV7BCmmFRAamtswzbKdiX9EyIELMPmtact3PmNhl42703v8D6mtBFMCWD7A9pJGlgANwN5nsh5k
14PBqJXnbuhQ5tdbP9HlOwGyshm7/dxV+aEGhmksOJTsLaqhsJ3XUEOygj4Fqk62VaylPWZy43eZ
6waF2+ym6caSY0RRa2ygCgiFWTAilJheBPDJaH+1agu8XR7iGL+nhf5puKjPs7Le6Cs8FDXoBupe
yQcpZ2RoU4t0WgMZJ78dZH5ITRTaZjjpanPneEnSrFV3AHz6V3c07uEY5iuUmmO4HZyx5535iADM
1PeUvdWk4ID4jMDOZcmmtSkc/+zYWG4TfXqG4XLu0X45T1N1DUssePuc4fB6UO0KjUA9M9WgNKTy
ZPaI3cO/kMPvr7WgJmyCEZ6HgCdCIc0GiHdq2JudAamAom4Dd57u1pgcCVOfKrI7hVkKOi80eSFn
XE+o2BtiDhtNwpCrGcxgmtu9RJcndtiwSZrJDewhA8KlSw66cai5rXndLHoPLfpmsySHIYFqUsr8
Inm26LDLK+u6GGM7m8/D3D2aA71qzfG+gZE8gS/SZKiwZehJjANgVmMEU9fecbdimUMbkOeJ2lAp
Gq5LnrzkTrurmBkpYgYtvGKsTg9nCwhK3Y50fX7tJOzTi9raGDNi6IJtmMseuywPpLlxJ0wVF+EV
TQH9qF0NiEEdbggp9N8cZw6MpcNuA4wSc3AxZtedGuz92Hqz/ZDV+8nFgVeMTkRtgaYJlO4yp9pp
BX1tIIISZCrOmLahoGF6WcEOSjSnnhsEFfFdX4cyBTrLSA9WBXH4JL9KsChLutwhiIg5TwKic5yc
ElX6rtLfZlcLZGlowFZ2xKfvPeRsIQ+lvaOjWIK4bp8klklXHGFbBlju4kH9y/KxUR+5nnee1op3
Mrq7rGTPtXzRVbUHcIO48LWEBvTQABRLmqWCmPeLlP2GagCUqLk92knzPkxoZGnsuuftN1uQh06b
b7pJPJFxeUzbdotzyKTOt1EyCqNcHCRtDKKxaMkjOULpCUohTgPruPyR5FCosvrpfQL4aVx4YDvk
XtDVhcQbnWUrp+KQl9rNIvmpaY1XwxjOVXY/C7rL2XASzLpquHvOmNjJDH9IDmxYdZ2Z3aEnQEFU
cAgriL5rzOo9s+tg6ZpDaSc3ICgRxM+9yW4qqDM4ynoA4em6GwBrmv2+taLcAVnvM5/anWUXkN3K
2TdjkLcjORZOF5WAuXoOl09ksYBCF5ButsJmLTPlfbzosycsyEIN+RVwsS+dY70API/XrocOneNe
dhuVFVFvu5Ho2V1DugMI0cBSm9PD4EI0diEv/ZBeFa58hjSiCRNi46FZnnhDnjWAxOlsXOlAi+P0
8cE2vLEE+iRFrp5qASXBooWGZwYIXFHeoxt9J6cNqL83dOiB09fuJrM9u86R0/QundirWwzgt5Ww
vQfw1WkAbu3MbdIse1MDIlJvjDOOSzSHzCg1nSuStG9Wk8L3lbNXA+an70BPnzOq2Z6pw62miHJt
eZZEP9hkgtiPanFuFqEl1HMCNHiWZFcAHsN9lK6IxSJIXPOMMrM3qtQN0hKNwVqZMQexUbnOfd6g
+pn3cGFOi23W1jD0HjdplUW8v+PwurBK3YQVDIHxWmsfGiN9Yqn5YmrteRFjrCZgoBdNCyqtuU/r
9FuiYxuEMSgMC1DqLAHL7Ox9nvYHx81OfWYFg24/CvjYps9j43gCr29UyS1z0j3UldGFsjeW3j61
yomzdP42lcNVLpIGkC76ZEpAxtZwhJIjz92NPVcFWE99bGOPKdka9YlhD+fVs0vv026678EPsg2g
aynKu2WXP2Oap1hxOhBhHATo1cDD6NE2kwHOML+Cpxv0Fb8ZC6xQybQpDGNv6uN2MpcHjha0RyB2
l05mwB03aFafpUEdODDhY57vLDil6WO6M5Ub1HSKiza/YjDWK2NZaHcpcQ9pIiBCnuJUAbodZ/cN
AZ5bq1/MIdkScz5ZFGw1l0ZL2u/W5dkAYNyAXZLNym+18eQQQPrQY2Ydh+myfV8DDSbS5Dg28zdH
T+Op1d6SzAC+j5vX5tTGg1V5658SEYULIWtmqIPqeGDYVqynRdBr1jnr1aFd0LLDTivmJ9XGBA+T
WMuuKdmTMTf+iIx4om2kp0YEY6mgVOX1YE6hOY+AdZI7w4Hnuzb4NrRYilUDtNC2ULwOuTGdtf1C
lmAx3hY1RMwIZwf9BaKOPOVhEncwk0sq+q2qcZaB5+GC6GhmecQWCN8/m3ofVkwdBSUhB9NnaHH7
ybgDpTeoyj7MezT2KDr+Mz4NoGgFyzonFZAuqbc5qcOWXFlS33EbWD3YBgrruExOSPUyLFJIzEE+
hVkZ0NxqJ7ABJoRtBx3o8ynOdSuEJ/CVCcQrneVu/S+xwSWem6BdIFFkkagcACLAhjhyHS7nA1Cs
dFu4/MoVzmG9OIH5O1gyboAsGIC21vp6t/67av3V0nauqx3cBa9dbu0FHR/Wt+AiYtCgD8RqnKjo
5VZ6j7SDbRzzndTZXd/SyIUUf8ITnxMIexdA9kNafaJqk5jOMclsAAgAUdWqSCcJtL8QRbQ3Ip1C
zS7j7gGgid1oSmA8HbAwtGtMyahDZJLaGk6CNp4ssWMEoHsLWJrRDNw5f8f2tGFBNbDQqAAEy4qr
9bf0Vf+spvQTU4q0aGp3w6YfIahInU2WL1CKrKMq4X6VdiuuoX11mPI7yMtRAas+hHuie4HSJpki
tWz1JblxOfCobRYizAtJOp6mbNpPKARqNgsEHjrB7OobEPvNLjJlfiTlzgAAdH3JdATdEvHmOubi
NBCsxTtmUxqOvY0tEulUn+peP2O65OzcV0ucURE2BG9wWuK+BdIB04bOddSMqMMhCjX7EFjucwdh
aA1wzFkyv2ryKyEMHEjJVibvzsy3Fs32TQeXNSQTeIZgxPgugAsC4HIeQTYnyKDDplA1GiCon+CE
H9YsmLvHRFUPqBPv2QDtzkxdoU4Q8LyKpr7dDhmQ5vp8JRFvITc8OKkRlFn+oKcwD9BaQKzN00Ds
A2EqAF4mAmJ7a9giNCfYTNJ5r1Hizwt8w9zUy6QVC52ElpbFOBmu9IT6fRe1HYkyyRBt9gfOcLJp
xK9UF2hY+BngwwZmzgqrX6gG/O2DuaATMD9JRiJDfoPepQ7s9tQGJHHCes73g9VsTLAtdEe7tkyE
2gamfcX2Mpuu1vnsDEDa4goZeKg9TzeU53GRs3ARaLdVvgtIr0oTjxbMA3jHI6M6sBlIbSKisc9w
qETpyDdlMh3K1IxcKKO6yj7Y2DClXvhEOLFuTVE2OKch9QB7Ayuv3PYaOzcN3AuqHIQI+KAMloA5
QH1282o7GnzbcLVTVRk3veUbFd2iYBQlqRMnA93aQgRIJYIe5AfW2phHkBcA22bRs5Bgbq37mYEU
d8q51ydGBERJlIjXAuwUZfS70nHC9UGgWhORSm6IDooZc6OGNZ0HAalHiDUcFIzVx3rXZNkGvS1/
/VWZozYzzmCV9dgnnZiWetxOoPTAMMmm7U1FHyqAdte9sDPzvTDkTqFeTSw4tJrQwUd8BvDtExor
SIX7fVLK+0TCnnuqnfvZqcI+dY+k126kRmKTxpRXLiwKiivpIlAkJh23WcWQXeRYEKrdgES1r4T5
3DbsJmmBY0Ihx9MV/xAM4mhWblxZg/1uTgLEk+6Om6aErh8ZgwWEK48kcEjpC7ZVzfj8/XuOoYgP
SmHu80kHDOMOqwtuCwsd/BEnQjeVeWTXWh8kqftoGZx77kQfUu2zJSVIAK6J8pChI4GlTebPNRjv
udBumgnseR1UcjIj5+sZVAerz8WONaO5ynlReNwFXc6AETaqs1Pqq9zovAVXKmKLLQ8NrBp8bsjY
6PI+hDz9Y2EBL5WCekBLW/NrhqpdJwcSlgq/Zx7Hk9DccDJZDl9WsZrKjDG0MZ6XUgcLuzcWGPXc
GqjjmsCMe3xJkEiqAda4FfkwJNJzlYOsMphk8TQsTb/rsbXp6U2aYWfqjc9W1R8L6nR+y7Q6mPmM
Y8Wh206TL0ILFEpCoEkCaA4PVhykCah/6QgxmQk9e7OBX7s9GkeApWNukxF7SYvm9nJVV12YAhPv
JRwodquW+/WdOiTDWUarj4zg/VuTA4cd0BkLDWtwQc2osutPOmqRyHAni8CDqni2FeP82QFAOpZ4
IVyzpddm+Dj2ixyDs/th1E6IAcETwOMFyJKFssufnG5JQOfBpU6SPphZgotH/jbRZ6bGExDJN45Z
fgxsPnUUtIlhAAnIgX9NmhUx1+WLZHiQGuorKAwld6lJIFyMPT4dRl+nErPRyKFaetSp3u7nEpKX
Gn9pkv6mtSTklYr0TdqLiIRegwJ9shEw/V/mzmNHdiQ7w09EiTZIbpNMW1ne14YoG/QMuqB5en05
IwHSAAK0FDCNcd23Kg0jzvntRo7miqGj+u2N4UAP8TcJcEMk8gwHmVMfZuHzzk/8Lt0SZPt5HPbw
lQnkAVdOHsQzG4LCoLDxeXGghJtJm9Rtji8ZgBlvlCt31spG5mHK2hoTOYoLJWTe9NZpPnVLIFq1
1SKj+2QByOhUSUNALv8m6TqxyXke+W19r43npTDCYz8UL53hod5pr7HwZPvGWUAWNH28RTLTYmKJ
N0OiuGmqEKsilsA8/VwcxGRZwitQlRdsErrjjLHdz0P3FWTrt9Pz6Yddu5+kdIgFsLqURIiiuh4E
v7aUJFMwYTw14s6Vor0yEwNbiWNddQJBUTHU8ZKEaucs2R8x87Ez+PdGxYzTh+4RgpRnwcOsK0ei
sIOpjugW/GnJDNto6T1XieYlz8BvpPtvgYa/Fs/4CPpdYPG3rheVVHB5S83aeMDtbYPSMdoPvGUD
c1Kc+bs0G7KtD+MAdOKbcZJkbawv+29n0UyE8jM2dgRRPwwe/700BxunxiVdWGJMlNNyuFQk4Bi3
lgjJbggs374JW/kn67am75oRalpofKl54JRBQi05h9EceDrWNYNUC65WGfL4j48WZ1WFDtI/CnJm
47ZVv4aqf5Wtb1WTDHjLeBvwy71nzkitQGfgsjSL5Kpvu51YF3MjZqBKmU8nu8u/yfX2K+acWXKW
Xk4lJHn9jofp13E7Dv3AfSs8y79BWxhdTubZ1vhO0yEy+/K6HHosTcFJE/p1m1CScrLH+aHx8s+q
pm1rXbhLZTBU0azxlMz4eyPDXpma7vEufXgeoCsinCuH51i6GatSSTHQ5aeMAydCs4iPvFOHolU3
xsTviGxHRs64XBLNr0WoziqFPavajt64vyRX88Z0LR33Tf7ohaztaghHCvn0bVlRtdF+46ijZ7K1
rirCUuyMPyz3OPouydv15SoJO1/HizsSJlB3H2ri0zUtDiKb6u+da12+Hk06b4wByHGtOVgGny51
Lep9FYBllsN40Lr8ltjcUMbqvdbzlQ7Mk7GqMrLHLh7S6nc01W/iTrwT49hExbota57ixe0QuwYN
JQmYKjO3PjQD5oDyggqK5BGYg4tsYCuax2I/hcGtWVTeDc1azt6jpKBZ6dcKguGhudAmuLe7aaGN
oAjd2G94l/3w8k3tmxOe0JtEMzs49fybBr4bGyZe/lBzZBHltVsQQ3lDrrn8xUGHzgxgzo8WQXZe
Wu/XanmbWkuMUTvke1frR10GnHg8Pu5q3sxlcY308NZvqEUoBHeGyWMniCKMKme+5/ModnSXCaZd
+cJuz9xR89knS26h/JXqxsZcGC7pfhxstIOtfs3A9o8d4Uobkur81EG04Q3RVPi/YWIzqy3Fjm4l
nwVm/rrQXmTB8YblZnjoPOyv4ZzVKD/FNiHLcGM47CqSe34TLN3OhJXqs9x9D/X01C/p2+QECXGi
C8OrC2fcpE8hTkgM8Do7VT5R+yNeatCM/rNI1Bzn3ZPl8sf7k2AAEfM1ro7vwebyTkT9i0OItqrF
2VO9wfmAVvvULv7rWsH/zEh0d8pnZGmAv3yXAHR8gq+NFLvc8o7jxCF9+Zq4M0JpW7isbXyRbYeP
nyxZ1OcqJYKneBKL36Aho6w4pJhvgOTd6pmk6cK+RUttHipsdKvx5TWEu1vuTJK6684n2styIK+q
2Zaj20Kcadyc1hK7a5kfpvHJsGR3DtLm1R0KzI6r9WY4RBWmF7ekucocUm18K4NkplOwETey678S
ezb2WPetw2j494OS5pm3yDxnmf/qSudxmkBXi7DK9muFFTjE7b7NltSPMwmol+Pd3xX6uACObHGK
A6VSZR+rxSl2XtbO5DBU4baHmIuzCyyKRJ5yuWy8t3SlYiMABqgZNe3UAhEJS4FHERdkV42RXCFL
jKX4KVOSq+gAuW7G8s1ctXNXV0/+OhcgTkYX11kY1w7bEg4299SZ35hWxrMTkiQxucul4KuPWpkW
mMCHS1ZUtWunJGNHGNl5+iGGdZ1icEscinV+72Y0e8+9G0sff57tjXPsjtNTaIjpwDz2WRXLtZtB
EpBRCunTUrfGZvYyY1Zkfer0wTIpwVtYkw1NVGQ616yxGRt8k6Q7vjvzRsjpHg8K8o01CImt8L4D
59KatmbsDAIXH2hTguGRC4nI8VnTbFRJfpTX8kWbNX5cVxzMSd7ZnnsrWvdtLgwL3yRdkVbnPE11
o6KJYYmQeg1+lfhR5h8U9vUr7UKciaE5cQz0+XpWpf0hbSfZlaO1m1a1HnWx8hGxik3l86DBxhY1
HKsSdwRhRcPeGT5zLAhnh/QQ2zXWXZLpm3XOYYuSMIjMmpWzxFWzdrXz0oW7FAQSheZBF8o9zD0X
hu0ZV8YLZkmym58brPzxg1xrKx6ZOTYzN2hksys0yVJEWjaXJ2Er7fmdOWiZ2g+jzO4WpRnkVCq3
FuIe1BvPXjhZx1Q/B82M1MgwX52+0xHbI6dQsb6FsyV2zujuiXzI2F3nYTuBphpe+WnZMEMpZT57
18e3u9rRGCowgnR4c7qJig2gOZ1gJV+XoN2IEhtr1/KF6JNqZ7ZjF+kQ4Kno2BinEZKmy1niZNFs
K3fds/VcuGyG0hUcdeq4OjOjODFgttFC2aUGAo+G3rRILGBSMH2oz5ni1GyIVaITGvXwAHSYRjaJ
Tae1acxvyKX9eDKGZEPA0bUBl940Tg9/3b6bqXCuKn4atADfXkPhUA5YzIgaDK/z/qyHZj0DnG4K
d2C7GAsvtsafQlCtU6k8JahFkcLjdgcc1J8e76xwi+LQ0KO3CbzqU+eYX9puvubqSQ+qOo5OyMQq
iBLg+HCOTqW3sylTulh6l2Ie+6joL7wyAuBJv4H/W3CiL4JEA+HPb8rLQYYlzw7WT3gCCRmlmAYU
MKqZt9uyo+4jCX9XCzNCWSjep/ZL6nLdBc2F55LG0bEnNxoF05LQV7ZiRusxi5Z2fw/z0hzn6s/K
h3fYaQIiuN0iu7Yf1WjJHRwiS/rQfC3hdXfxVcy43rZtm99ZuR7P8lj0QXrKkuXcZ4yus8xCNBnZ
dlAmVmLDex0CZcW5fZq60dw5btlGcswLogQJoyFzgfgZ+gS7rZ/PxCQ424a5J04LZgW7zo40sz50
LbZnVrZDk1bD/azyr3qlzsGgVwkk29ljWyKEc3WmU3KJDZoFpm0HvN2f+BtkYxM8YVG2pi5VS165
vmbLY4KMIW6bipb31nejSWd7+NAHo63nbWiXYmcUB6pXOWF8kpmXZXbivDXhKLFi1648+V7Rb3gt
w44XXrGxDJGdJpEolX81Cr31ufm2HPVMQVQUGqo149yr48SR7nWy5g/Sd25Df8mIDhu6Ld2yR6/1
n9IU0Hkq5jKi0POcqcbfZC7PQjB3W0QHiiA5k/BFuzyZc0mdq+31REl858VKg5OYU1LlXrhGxdYO
9rPZBgASbRv5+esyWOExMyb/pTWnV1vikHJyS2zauqADZNJURg3LuhN29a5HkgGWlUM9KNo45Ewk
TpfjUjct0I0sI/Cx6xAH9ygZPuagK3jl5laYxZkH0DuyM98EATxdb+g+VmVnsMezVpa2T2Botp4T
MfPjAp+kzEC28SCCp7YWKXpRvDpFOtwmopoOrWxSdt4MKqKbr/p8jCyrxbztwyFCKJytdJeHVX92
5x6oXYH1dyojXiLfSqcykdLXNyEYxrYGY3Vz89nuyaTIBlYMs+M/tWn3bDiF3PuABe08zTEUC+9f
kBqxGvnTipYry+2K63Qm0gE//7YLaA+e154Kow5GAzyp35X5jDLN44IfTO8Sck8+gdFRwwCTs7ct
4Nml9/Axh9zoc7AQEdJCK7m45Zo83XakJTLjyJNIuCt4zi84VxKnvk0T0WhulK7dq7azaeqqEcMB
0JHGeQettmylPx1rPzskxnCkGkfGia7oCRtCoIqBkW8u1LtnzXelJ59AIxEU9aW3qRI73fqiJrQe
pVC3OjWmI+d68mqE+l1Npq+Zn21bHZK+XaElnWIzky90mY6b3FSbZEgJ1UnDcTc1AXzqIAxgWPVR
GMlC9Hf+lYAl1/XabwLD/mmwAS9ID9i/mNhZusKepWdu4sJuPGCKxYtn4NXMna69sHkOe+c8WVLf
eG0TTW7jPHqEIeC528nL3tvgNN2Yq+lHi7rO7HV+0KHxZBOaDXIEneruZvJYQ9kEsVkWB496XyH6
J4ZmZ+d9+J3gCCJQIaUDqjaLS0xsNJe2OrtEvbCpIj6qyTRQavzNpJFHNKh8aqRG2rXanfTY7CpK
mcMCCZDDoRjCf8VmmGXbennoNEpWp/e+U8e6y9dwz2TulW++j/3YG21EMha9xOwy73OLjdBXpDD5
pDJEnYEjupYPDhIqAgvaYSMEzxyqrbidUyh8EjBmhvV9OQcZ8O/yaIcMO5ZGaqZp/0ysqj6VlBSD
e/DP1E19q6QRIm8v0FAxtVeNX0Y9i3a0rMALLkOQ310Vcj5WphfeSrqkm0KHu17TQBQGtCSPvR+H
i32bVcXTuHbGdjFM8opKumsEyNqGJAyQ5MC7ql21bnR4ZdaOHztGEUQjsoGItLcbasdudU4Riim9
I5l1P03etgca3FHf6KLDd5d9tzYJyoqpxufd5PgEYWpsZEROtvBOhN1ehYAmBj8j9dPk6A4+gqy+
g4BKkq++DN/kimbL9vV9ngXtySyHXxlQXhWmbh8Pw3IEPbkZ1/5BEmcZt/rY++Rnrdbyao7ltrMc
DAe9Rya9wG7qLRvHrJgUg/LONfyEVCzmxwnotxLpNhgUwTQmUi2EHUeBIbarCA2xXX7d1Hpep3QP
7pDERkmUqBbNbx+m+jgEqTiRNghmjuxVt1vdkRC8SOe+rOTG94CjGQGdQ9K4HAI9wxMBeAfkfPlW
dPXfZIenJmi/+zl/0wOUwUXZwulVJ2azw66IGGCR3QEN4CE15LTr6heVdbCX40QGjntcQ7ixqVmu
DZOOJWh6F6kUM/NUwQeUlP+1hhUJowqQ0wbHZTVhJ0KaQbr5PImFox5qg92/LABwiF9zFuNBtcO2
uFQMk2G/K+el3qG0wNvXJUCJqfMxVzm1okq+lDq9KgfbO09V8evTZR2XC/bPrJHPzpDh+A1ytSPH
9PEStMtxdOLwPPRTe1D59NCrlFMzTeotqGiUum6+rXwkQyyFccn5jOm3drclRJcq5LjtivDZc8Wd
Y2FCNzsu5CLsjnU1EEAlK73vBvN5CL7m2jdPkr6LrQcbKvw/KiZYnWsPPppEH3PwMhqhxuXgWOuV
BzvmCFilTqDDCpj4/IakpqrFZM/ffZ+WgjRYjLTR1KY5ECpZa97agCjHbsB1BNNGnaZ8r4z03WQM
pCbepT3NouHZDcRuaYddbn+CDy7bjtqGzVB21tWSh29qwiEasq7zU7t3XfPmJwjkbDF1W+GZxIuG
7wX76V5kY0azOFXfQTZG5KmZG5LsUNE53h+EKY5YyCq0fsamiObcKY6AINt2UJE3Z9dGYQEBWfyo
NcsuheXUvA3E6KwgFxcMY2b24x7PguKwNqhOUIJvMtDyqDCJ4BgDL3LH+s6BnGqF/RNKvlL96MH3
qHvwX+pzbdPZOS2Lh/GelMQSuRlhhHU4Pwk0gKyrtxZQnCODl1xmt16f/AouRLt5nw2UQaZUj4ag
U7pdIUOtMbhqHIOgXoZQJg8QANnsTH994ETSx9Ju9l6mqRNNfpOSxnFv3Xbmwm3A7rX6N37oMSEy
cdJlx3lNmAzpKOQtt8WFsjOubCKHt7XL828s4cWoPmY7LMWwtBTYENm1mO2NGSbzDv2U3kwB3Hoa
/uOnLdr/rjoxx8SNsyUwR8rh2wty1JAkJK2MBUNiX7sDSWdmWCUbw+IaxA++cUI1smsh5pOQl5Xn
wj7VPjtxG0Z+wo/km4pdvS2Is7HeavJdjBbPcH2p3TYI+nEI/857PpaMCBxUgsg7oBj2dU6sBUu1
ESWMhpjSh1d2IrUZAfPzS8+xLEiXUmz9SgLPzuFWhtYn9QnAbrm+Is+AG1y2fWQX3UM5EDPbtbza
InfQ7qIfy5Ic7WsTHFyScEjjDePVUDoiweML1p06PfbcneqpwAoYLazsuzI8N05s/wGM4szeAdRp
oQGb6leOqwNasD8GTYqqbHHTpwGU1bCdNR+7mcIB19u2N+o4SAgWD9azIxFRkU/JjqcSi+dlj2WN
aLDAQjmTyQIcHCXf5BCEZaE65Kt1NbRsTE7Wim2ZcJL5S7nXJZYrZwJ1zGUfEbynIpNDAe3SZglB
mwA5DqYunxk0H4vQ/0h7BFR+3r4NAmGo0CR5TEW8DqkXZTVXeMJ8pVvGZmc8FgFMRakbKxqJItzI
XhcbK09isSZHq5qfzcH4ziFd8F72vMdkBckiQb7t8SpbVsFhqe9Bh4bYVAQI+Gie5U8nwF/U4JJ9
JbP33gP1WVYeXZbF/aymlIU/uOtLy9/6Tbtswtx48dBbVh7he33S0wrkLbeNcF7UuDCK3S8VsGiV
EIvUTY2I2Ka34+D8DWv4NuZhvJgTR2MATjjUJaiVRTDehLrPXB0iSYV/0FPAkanGs606bsakQFqc
1z/ugiARrc6T28srO4mn3ikRQJGfNDkhKvQC8ESA9YI+GJsUYbmTuvfaXazYL5ZPoYtnBEaRrYut
6trrOvDH2BvWN7tAaTdL9O4i+EwNZqNktY4JCYIOAF8l/OuinH8869ooX0UVfhgpcjuywdDV/Swl
nCcg0Ss6phRFOvo57LYqGqpXXwM3sjfRejKsVdSGX9PakmDpBHGoQ7GpBzLl8j+FxHRrquR9mSAd
UnTZY/5gdw18kGW52ylor1pkqnItwwgW+SZAAFJZfb5xiEtLDOtMGE/K9BCcWQmHjd1ar8XUvClt
vk1mgFd8+PKUdx94xHsJZozl8j8qNtu1G16kh4gHfv0qaVGd2YqnI1BtFKwAwzzG3LZm4aBA734C
YR3DtrhPkKUS0ka56OV3MPP0aqnLk54TZF05bXQZpLYJXC8ZAQKQu6FFt9FR0juPUOqIP2RkmSOX
Hjth1dSvsE1PqblceaRdbYArDqypTJRp+mAajOEYEhCwiLtArzgmoQV9uqFGsvISV347ATod+SNG
nAljWjxVfW7CuC+7KnO+/KVFDmnKl8mksa4npSCb51fy+/Ko98B4ltA+ujaxf73lLJvpTlwENoXm
RZEAzG7f2o/CJANQW5tUCEqGnOy1M9o3f63F5siF+FXZoxstl5SOpPViWet3m966KHQgOoyVWLE6
pPi9y15qwhTbSROdmPk4JfrzsjA0pOXJqrH3eytB5p55THiZaeazEDgsJSzClhreO7F8q0Z9Btye
IQr/zFyPPfFxde9QHjB9kt5AT0a/xkmdsXBeJQOaUfhXlCw6+RgkbGHbX5F9hgqdDzjIkKAb38Sx
MtvnqKiEUF/Wu8dQrDr5QCDym5RMfIXJNj+13pFMkafBFNeBV9pxN+ADsUvLReV1TkN5zMrmoVqL
q4mtJDSfXFSGcF9k/BLHJGlssdS34fYPLmKOGYA8ne5BZl8bDdkn5nnP4mNRTOl6wbkL7GdRT7fp
kH8BELWWjyTHf2yt4aa29L4FWpdF/7DmOeb5XodEtoGOWSkTqP4TiT5Kf0ZZkNB2x878uCDHxpV3
i6KEIbIWb9CmN2gw7/1sOvehcZNNyWaibYxF2kPAhFRUtOJTjyPKWgnPGnIrWRXMRHJte9c8M87m
H/9njjcBdovV4cB49IKIVW6MmpM+nzAB9LLcZoM8rGX2uxruR5eJs87+xtq60ZZD02zOV3rx1nej
yPcjxYBNxYUJPX3TegOy8fyYdUyN/QSP2c+fyikqyip4yRM9yivb/thnx2qwyo1fGs9VZh8a/We4
y7UpBxqAzf1gXi8Jw9w6Zsj/G6wLmSofq3Vnr/5nxlrCJ03eDkRYdGEIykZZzBp8Ga2gyyPn1M4U
n9l59ZV2ame3ZK8SCctjO4QHR6Uu8yFAlWSbYWTgj3U+ENQiW+bcCGy+sZeVbBm4BNElgIck6Gpd
+w8qCxzAzE8Nt9FG1XyJkIp8JICHG+Cfz8CT4KvB8GMO6VWSWTfB/OKXZOElRPdFxEIf69F7CH1u
iKYiawnLEaTb3DyQq2o5uyoNPjxiTP1uBDFL11+HtChkGeupz6rXJRU/vWvBNaxw1D6g8ppKvo6U
9JqKeMYK4jZwQL+apdsoY/6CGQk2ParKCaiAbYS9w5XhU5mJ4zRfaCp1iyfzabHVV0bvQQQFujEH
+Ze4+W0VuO8DPBDRs3Ffj1hEMO5wCHnX6SjvHPnYj2mUdFkXDZdU43o0Enw39a2TFG9L3ioATr0t
LUNv1VjADtrtQ2WTlSktvpEMWSjVCQAs3SAyfBYGhl21CUT5l9BhbVfgRa13bWcZ/o51wQeputtx
Jtun7z2CCcb8j25zRA4vU1v8KES5lZs/juH6DS23m0wFaiNmttjhR3Gb1KoiNdZkY16RnqPe2jYO
BiYiOKw3Hxg3sNa9qrpjMIijG+qTtaZINskHFwUgdtHae6NrXsOqu5ZzCFwphg1qMXZCv0VSZDO5
5uTgBSNSYDx1OON5kmgnQIxY7LXoBG43+Po6gHnPXpPUf2ZXunf4Y0vXR4jjp081wvyEbDs4Ik+4
Jz9dn3TqvAxyPVjr84QmGvn9dRBUD1XHTBlU9u+g5xf8LPinDExUzezfT8ZtGqzXXivP+EVEdPlT
pBepar0KvPlj9E0MYT2AMSrRW7Mbtm1D2qZrpnR7s8WhmCXZSfUo9UoPoIE8SvSL5RUaWgv8xAiD
nxDG9jiHiu8OFHnWkzIs6KsaFsiLsXSvfScgblb2dHS77k1ocezQUrizGtKGXUfxuK3PhDN+poG3
FSGfOHwe328xqQ0b7Y2rfR87WMJo6Ufj2iAecvidvYaaDEAgSm76n7EvIF7T8ZD280vQXc4c5Jqb
IS2fp7Q5usVweVJxuQijOBuETDiyPVdDunNC4ECrU1xxuc93sM6pBaqfspZad9jhDjt5xNLBW9mn
zI3rS9+/h3l+VTfjEyjUq3LIc22a5sOtcka+hVzvwrvDU/ZWy1vHzH6Bbajj/u79+bOu/TND1Lmn
IsUOUGdXbXF2dHJTtAUhpCJ59mbXj7uR3OaA+50umihh4NwUwXoLMH3yAR42jS4fGYd7skxR3LOd
b3RNML05vJVjorn6AVWUcTc16bvvJVbstMbTOPKOzAk14LOXNNsx3DkiRRhClm4FPjR0037mckJj
cd9K7q6BNNGINRybZT8/u4N7LhGg7Hy7f0kFIgEPPol3uQHYYR21lp481iA7ilX/XH69WclLEu+v
pRwOQDXeZJfBbRwZPdAVdQ6lC3PRq13XfqBCaq5cm0voUkYlTEJgORlb1O0U6wTVsfEhjxEPYPq2
yki22BvkxaVklJpiSbRjbqmTkwk4d8yhPLVw6itZ+i1tIgF4ipifZYD2nbpMTAQJzKg55tbeK55r
mjk281ih6xBYQ9LiRjuuiAwnSs2A57sb0YPMt7Yxu1GT0YYVPEgcfTFY+kOvmy/tA5+KHrRAs1dB
fMbtZUu7BFRnPKwb473AtxwDwiaRm3afRlfcdcD9uRjvUdN6ST7vEEiEW/OE3ig9zr1mu08nPzIL
3mGnXclID0mTtoze20o3mKMUJdaW8aF152o7TcnXrDGsgR4ZcWorItwGwpl9OMSghSkAgCbFu+F3
V0yPppquct7cUAcWKEtyDgsMpmshyLcNzLNKKKRPaqPe4Xe84GFcFSp/QMF0W9io2XqMUJvRnES8
Tp6OLNe/d3JWYkfMZzs8IwI0I6tOrrTNfGgu87KDBgUkACbBPIAQxi//vHoEx3UE8cfem2h4QSzh
QdT6zi61XHtf1dVZ8H/NqHUYdIa/1PFvL3+tFqf/GkI1yMas9wGpGJo1or5oRjr7XBItgW4veOBe
uWYnYUMNoOZ61Ij2LD5Ki+HQDdQY6yrdWYO7EwNpdrW8DDY2dgunPznhus9tiH57IWkvQ01sc8a3
ShxJxb2B/TlNvflGevQm9fQZxaw5Fj+Lgm0eVVrFQyVRELF5syvFBVz6XFnzZrL5FLzZSbeCy6CY
1HeVYFix5VeQuD+ysk+sVN8CyLxU+VOl84CUaQQy0ntT81VjwKk31noeC/+cp3pnJ+X95cei0/5q
Bla3inDXAKx57qftVPH5TDAfXkvyhLWf1pEei7wu4mZxv2UNUqXKryY7ocMrI7djVLNL822QpIgx
NXf2n7Gmz37WfocSRi2H90UvevkdO8P+zRQx4r19rwCwD0P+7LvwrCBMh8zT0He6xNuL/sp2CClx
suHWAF3HlzASVZqskUtAjDSfSTb4lmp5SvP+227HfU5EftmQRpBbuAbbFONpOwwwhvZ5nZ27FsVd
bzVfPMIEMpdHyqyvoU9vpS9PRq8e7eoyZXXo5cd5vZ5BlBo3ypW+TyrWsJSvw4QfhOtVx47dYb0K
2hslm7+pmc6jVRNGL7c1pMPGIu56tWqNgGr5wGDxBRO5HUbrheloZ6zuYwgg0A3AB4qrtbJwT41v
l3/v7O6Gp/vQN+CGa4JSm44r0q75/q0Lzkqnf5sU+agoXjarZTwShpwj+SYSq3d7+u1g+0w342sU
VDGsFY101Ywav4srIGFL3lxeQ9ddeyb7btO99T66oKUcbwdfv7gBR5GXQRyp7JvJE7PtJRVedyWj
SjVtGDtGQFjvgQ3lq63Eg91w+THaEfIYkARJoPgg01uzCk4580fDdb/xLe/gBznyOZOTtAuduFlR
m17e53CcBZl+uLGnvqKf0H5wFuucBfYTip1nB8uqYXU3Y9vdEoDEIpHk95dXpAWlqFN6pdP1e7TX
feI957U6Q/989bl4RPV/bCqDmrF7d1yOOjDe++W7NbvbwXDf+gC23WvdOyLiD4GNWhOgf9OTvxvJ
EA32mLy7IT0RnovHPBEFv1/xIDgywT70R96H+2WU16VAj4c6f7OA1SwWopfeGeJWsBPJkcskaMR1
Zqrd6Ii9k3z6Pq6CZjl7cILB5TudGvXr3FWHcEi3qy/uLAs3eN4fvTU86XC8nlgnEsYoYfa38C1H
NZQo9+B9/PkGXt3CB1f0IJmp1T1NcEqX7MYhbe6kyLg9M27Yy6qeOWm/dQXD9oqvMmVuqlrjbM3o
UhoNZo5I4bbir761fWZ881wHMKwFe2acZPadGqxTueavum/3wvDwSWbmXTYhQoLZYm+vrr2AASBE
D8+1nZMXXKs3TrTjXDys/QTPnb9PqHdcPmrduiA8Hv6y+wB5JGKhJ3pbmtm7VRrJth/MLbriCcXD
PCETES9523wqBvYy4zsy2SXnvxMebBjljYLu3AUoHHGA/+G6+jJreOe2owRm+coQlUQy098mKqMS
A3pYAmElzd5OBpPOmNSMM7t9rYAtR88B3fTRsufgsxQCYI2HZwfv8rhjXmbLIv9NAkhbPSgjLdgR
suqnuvLaK7Wc3LrGW4VtobaZq7MypYPBxL3uOL85C3rCOb0F/F6jEM3XWEg8JkXsGq4XjXNgbibV
MxZkaHUc7AUTrojaqe9XXVyOE0oR3BWIxOJmaDojyuWpcpAkOWMJ9yS6fUEwcyVPWcNJQ6gGQkeY
T9/5SooUoN4xDuZQOFF+WQJSB/Y3K9xL2dxzE1r/TL79z1yU/5H68d38L7ks8Pn861+jVv5HRMv/
Lbpl/9tcUk/6f/2j/h+mtgjipv79v8JR4n9NbTl2v+Vn/fPfQ1su/8A/Q1sM799CBrYgDExPIMe3
fSKI/hnbYljmvwnqpT0WEx/JtPMfpJ3ZkttI0qWfCL9hX24JEFxykTK11w1MSwkASYDYt6efL1Tz
j8gghuhS37S1mazSGQEPDw/34+fokLPk//C2WNb/oHLowQMgWF0MIVZVkzbB6GJp/0NDz3VU3RD/
HeyFf07bgriWZsIva/OU5G/CAiPRtrg02cGjwf9WGD/cI3OqP8/Zy8VmzDC2SIxamLA0slUKkKZp
8/8kRi2zm+LCPWTKSvC50+zZMhS5hyZ1c9+MILm5YKARS7my40iEmAejj9EJgpGi988ftZCAELTP
pyAKivWRim6AokNgfbHXC2YFm+EFB9ONWWkHtUpXYVo/8fgKmmCC76n0z777OIYoIm0WWT8FX5Vs
DdlQxzXgZDZ0Q+KzMplgzUwFa/lnqB032RqpY8LLSjDYkWoE5b/k+P61vEuDEpmVkjVM39ZkoUMI
y6hvfPKek4/KJgvjwF17bxcJu2a2U7ctU7VVDcYi/Zfs9QVLGNo0kMfUpfiK9gaOm2DYMpSKlDWr
2y3p1ctUXWJ1V9YkDkSz6qm90EgGLFH5CXXgSk3og2iAcpVthXhUqeVwZ3BhIZXVfl5wnRmPxbpj
elBX20h3Sa5z6srK7gjtrLVfJ49NQKc8tN+qbwdfe6aO+FnwouXKv6Ow/GfNiJKqpmo6ji0Lk5ID
UBuMwCSqYObiMeiKI02d8P7aZg69bl8YIR5esnFqR9uqE2HktGMAEhq9PjRhpl1iQCPY3ZyHKztS
cGGFhyPlMQCWAU9RVLAPwfHJDMpdGeaLdL/C16XDB4DJtB14tgThvXT4YtvWEkZzYt9q3sfpq54t
OMSsP1z8femsuQPBvjQMAC1J/dUwoC+mmpl2VICPzRKj4qwtV7OYTULtEe7G6w/UnOIaKjHUq9tM
g9CA0kqVP0TOax5v73vC7Cdy8G9CP7UIz5J2TVUmhcdSDVPQDv75YNrCLOefd0IgPfeX4scvBWX5
GzmGocKRZqm2I5+puEsYMM4qEvweZVqwfj6MTQ/5joHGveA2zXbTuvwAQdNq8hm4CFI/XgMoeRGK
7ed3J3/4srD8uY2+/EHSRtf2qdYil5Ogbw7KSt/wAlPgsLQFvXHzyfHz4tnwGfuGp/q+5WuatF/3
oe7gpLgq5JyOJ+372LWww5QpRGb6N9S+UWnryYP/tQ1SGhcVIUNVhaL1tRedCQEDorEx5QCg6caK
Cq0fH9/cNzLnQYbu2SiC6pw8xqiurWSxG+eWipzAEEYb72HadtlKbVfn3Rn6YpJ4OmcLFsXeSF5E
c9Wjl+2q5G2mFL48247JJHh0q5sBaeXjOj0+oEAAKy3DeYAODsESbbpMxyvCssHzmIiM28KEJm1l
xgBJMhlqtKrXxU5Z9RtKXvGmDryNHoCifae9/YM1XhqU1ujwYmNmH4NVUOxMvwgVHsLrztdhcD0G
+Qd9iXV0blMvDUqxmuZ1YoNN/r1Cav/xBtQeRK7/yQrFAuSP6ECH6Ghcdto/PIIXqYRVA49VItrU
XdVu6fhREZ/InKI2/9Qbp3VUHGGFL3b3t3Xm1BnoCRncE54OM4106qLyMI5lTuxWCiqLmxre/2R/
38RcpntlQ7onECX7vzZE3gCIw2fGZQ0ocxXrKxde0yxIg8Mm+7RgVnyfm/30TFeliI1c401oNQbb
tkr2k8Gsnfa92h3XAv36DOWT9Vxz58JdtT+tQfZ8Ub8tpvciTt6zLsXRCBb3pqixLs4H7YMH3FWc
j3JXv+m/LZ6O+e/4e7HSd6yrImqZ7qeb6Buf1XW2Pz813/KHOrRX9U77UPjo9y5s8Pz+urzrTFNF
XF06H4aSlyVYvYiHUrSxttmmWOfPzWYpZ5rJYvCe/2dGfiedlQwAgIUZvaGtk3q68mgAA/AXvGXJ
jBS0+4G6bCtWYzClyoD1q3iQRQFo6CfgumNwRlvLCRaMzly2V2uTnIRhIpgde4yC3Q+dLUIQ6+Mu
82FP2gjZaCsY916wlHNoc77C854SkeEiuaOKf78INFV6MA6nDl+pAuOzFlhb4Svuo/CVZNu/+1Nf
cXVPsw1dNW3VlXbXbAaa7uUvX4m37UZowDH/vF16b87tJzLwLvkUr3fXllY2AIfNrUnBV06fIuUH
zJp+2ryjW7Lw4fS5u8GzRCZBpki6JB03aAgUBSSDAioxyH4ycaP6zIBsDgGCLBsaBxzzaWM9A0pc
o174yoDU8zFccp+ZA2jyHOPkWbqj3VzBzDiMTaXw4FL3KdzfFdzfeoCZ3YKXLtmRbl5rKsqRoqhC
IOXJsqJg8He1Q6zFCpTno09r8UUNeZc9pQ4ceqtkQXJo7vq4WqYUZ47t8QinBstkcn1z+M4oVhLQ
x/TB6r4w5bWiPbZeloWYOSSXVk2pPAP03oVlg9mISYGyLS23jlGAeDnH7+/v7pId6WRYVqeU0YHN
Nc5OcLIqKv2vxiF9999ZkQKN3SqnhHIxdZjc8I+wUjG6SAthYS2yoI9ICq82TToWqtk2J5cxdW4h
sPx+QmMviOlCrg4hOIr8E5RmARK/W2b/v9ivoL3SwH2uev/+YkXqKV29FuAt3TPoaVA2kLa04FF6
BsasrBq65nZ9BHmpBqfkk1X3m87tX+9bm/mAV9akrYUQxoVQAGttNO5TOJXaoX02TCe8b0YzZ1al
iYep63HmPfm67ajin7oBhzz+DBjp3LUbhMbhv29g21mf0ZpclPCbtSgqwa5rwmutSgevBEXAiEap
QFC70l/oba8Rud4UW+bLeJwFOjYXWffFbsnfjpbU/9r8VQG7uJv0Xu+7M9ydq37vburX497zrb/c
d8IaCgPTamFThUPK5mCOBdwFrzhvJ8lVyr4s6IrXZNl2IAAAuyI8b9zHafSP4DvY1nyzVIGdiaYW
ubYG9zgzG3B885MuVugpFcRtKSZFWioe+cYm2ZJ5b+8vbc4MtOsOZVfXtG8OgdZMup7EtMTBqG8R
Jd0aG1HRWjIz99i1Lu1I7l/D9A+DdCui8/jTCctNvMke+8AOKw730o13e9YcMkoYxanO84j/9Si9
2LtKZTpTA6Tqu531mYnyVamf90OTbe7v3a3jX5uRPtGgMzDq1WB9DPM1il67bOHb3L70HDoYoL7Q
qdWpZYllXiwjMmB+zaspZxlxYCCYncOZUNffCzV94zGkUZ3+YEGXBkXedGFwTM/ntnWYAelNO7Ah
1GA45t+/z68XJaLyhQ1Ds20jZrTdb/dTaIUadXBrA3SJYlEaLNYfbjM9RzdsT5Rs8fGb2GSe4h5u
fEhh6sOn0yGEYQhuWGa+vt/3hNtTRDapiX4Tip0kelLqY46xaUBWDhyWw1pvjjz/oVjZLL0WZxzO
4IWjetTW+R/Rc7vcuykaK1VtIVJxjvlbO8o+mdAe3F/JTMGGn39hQ3JqmHvswlXrwnfe2TDs8oEy
Cpv95+RV1PMQDl64hWciw7VBycuNzPCyLsXg6bF6/CcyKE8aYl5UaxYLqbPWuPBNVH3oQtqa5H6F
03qnZhJi6rA8+WJ5zQOsFNXKDBm4Wcy9574YlWiD1o9p6cZNlZjh/cpwM3iiIbmGENNVg6qH03Dh
o4ks8/p+cgzPUWl0Mkvl0Ui7dgyldzNQdDCf6F7+pewdwCB9AEcXA/FT/RgD5ofy/MdRi0ASRSDn
Fszf3sbCPHS6HDOgl47k/rU2Ho3xyKaaT+i5c41MgKofwTeF1QYyqW/3zc2c6StrUr6h5fpE45XF
dmdcEnZzrVlnaXBKFw61rEVIzGVZVIZEgqg7riuFw4MRe1k5eImvNBzrPEzClFG0EB22tUKb8P6q
ZjyF8ohr0xRHu88wpWPQunaSJQ2ewliPa36Cj//+35/z/CsD0mo0Ndcb86QmfmH43WO7SUJIZz96
L79ayIuOP5OHOmQTJNYEK4s8TUqZBIoVHgQ2T924GyeM9/DWeYH31V6Bkl7nT8qPuFjYwvklXtiU
kgznrOsRwzvYfIkZj9vmYfVJ33l/8ep8rp6WHrwzQZ9KKNV0zaDRScfz+tDFCK92h7oCI/5k79uN
8lys07cmj5b7H27WMVy4E+kygY+QvdBqYCHMLMYIx/Nb26AomS+cpzkDGvVkmzKFqtK1vV6HAU8C
8hKcXgNQHNPzKdS395cgdkIKTyY4VdJLzpEDl8m1hSlWT7VdTsw/aJvK/VLHT7X2cOIx3rkLluau
L0zZ1BlB/9FzkI4Rk+feaOQKwSHs1/oagpjztmBCMmgDigBbXf+wlGzOeh0NdwKFScJOonG9utQo
IZrJOVh0Avfdm0NAYeczdNNiXuLtojVxx9/spUVua5o6HU75faeqh9OpyflaomAsio+H0AY8ua4D
PTyt+9pfCkwzhRV0j35blCuretxDdddicXzpPo/jqnssQmYYHlT0q1cMcTKm4Juf4mA4LH3MWc+8
sCx5pjl26HyMWJ6YhoRFxu8TYMJJxMxp8yOKzoEyAEbRku3JHV7TbnguvWMQHem96OmH+y48Uw29
3gXpK59GeFQSC0UZF25q0BSRYjNvVjunj5T9YG83qqzfqDmshErrimEIb1yrDG4GbSrGwz24nCPl
BCBioIVygNXmT4Lf5WcSjnORWGsIkihOPwKNHlfOG3ufh9mGKV8woL8wNIxQLlmcc0VyGlP02WkN
GdJFXNhmkTsF4VbZTuFxm+67Vfw4+MUKtrk17Eqb+59AHF3Z83/VNQSwRCBprhc4jjZ4/qhAV6Dd
ewdKGRETPOcln5vJLkxLM+jJgkWDeVu+Jqn8dFMeMe3EnW+9OW/zx2Z3flHWUeg8gWjXwyxsPy0e
a+E+8uIIjiZFWjIpOm3XizOjesi9lhEq553JZZLuo6AMDl9FZzZZm6/3d3L2crZ4R6g8u3mwuNLV
ZamRVZ9MJqWbQHmX/ChCJFKjYHg1XkWjtNvgp/aCzbmz7FqgASm6Uw6Xu92Td3KGpgQVxJjWhAbP
sNA+XPr7YoMv3B+JeeZaCv5+BRYa0Cqg7aUMaibLBu/3ewnSNyocu8IJMaHuo322737VSlDEWMQ4
zPkgnQk69XRaTc+RPo8KRHuKjRrB1smGCOitY6EIB+XoAYai+54wl8NcWpIy91GNu+pwFujCvUAx
Hp9aGi7NZkkgd25BHkk7pixKTfLDtUmK8eRmsAIfmXGmgnGGPsiFi3AJlTPnBDz2OUc6bR1Vft2N
lan3UQLtNjp5zDA3f0FB8ff9HZuLQpxQcgzNo6cjv+gyRUsLd0AKwqbc2L9vCmNlw3l334isoyqe
Hnz331bEQi+82WzdqqkHECg9LSNQU0FMPC8/wOJMTRX2up0bMl7G4NWi781lUDyLbcegC+aRTEte
nipWNUzVOfdhQtePW3Vdb6Ce86vuw7TOgvjNclljZkuvLEqLdaH1gQFWkOwe3in1Nj9/UpeqqXNJ
GrNEFrhgxFuMm0KQEcdQHzuwMth/5e/h7mSWEyHhOhjWLUMSi0K4c0u6MCfXpzu9zw/nX+bSbZnS
VkDWroGy49+7CasinppgevAZKVAcTpHhIUuOWEOy+sykN60UwJ2M2PlQevkOsx1BRkE8Dn7+SdnG
prqqqrrq0laUgT2n0pvAeTo5eSgsJSh3vEFviwHV78mW4WGaAe/vr3UmhFzZkyKVXRdpeqosNGwi
Ewaifc+AACTTif3lvp2ZiEjNWFSGBA799h0+xigBot34C+IpCuJCKXnZ52ci1ZUZKc3wphq+AQZK
EK2AHg8KJaNb2LBbF/QQVeUkk5jBQKRL6ZJtTtTINej+De9r0fwi61mp1hJUbuZgCTPULVz2ymbL
riMVyhSO4uQgqQVUVaB2Sh/MTsAsV5AuyliLj3ydJV0bk5xgMGCPqUtAl8NhaDf6wKRkVLlNOB0N
c9OpTMEzgayFiqKc/nX64qFHzNMVpB4JjJyfxd3YqejmxIw+vlWml7pdgJHd+sP13xf/fhHwu4Ot
FnDtA2t0BthyjcDpv9537Dl/EBAnOHVMGKdc8e8XFhI4sXWrBzhJQ3RnKOrXVD1vT4O+oGS7ZEZy
7OakMOnEdLMPfRTck5aGnM05GJAFWQh+tweVnhU4OGIQrU6qI9frmSbdTmwhFFA8WuFxH2/EQS0W
cUULZgypwT+klqJmSLf4ByDfeSiSPmXzH8x5iGtVdm3KFiKWCsSkGLW5/Dzm2VM6PVNjf3pj7gUQ
bNoqH0WxDJzkyzKMdqYHL9TteeoAfwGaKV/zp1aH4BH6IN9adUH7Uf3ImOwUqmtjOwo+txYsU/2u
/+I8oVQXHtb1t+ZpqZ0x86bmN4A6JdFBp4Cy5/Waj+UY63l0TLlDlDd0OtdQOq3dIAqzHYwzT2Ia
YxGQqsv7rFOsM4jwFqcARJpks4Eiw+vdM1wVLxXNcfet9gIh9QoeVL/fLtZOlqyJf784dLDNCnIU
rKEBMAG5pd0VIAWG/KjfAI5efEaKX3/lRdLqpORt0mtq9EYjojFyggwORDvjSUyZxOHSlMlNxNJ1
D6Q9PmSrjA3IG2lBa6j1VJX9JP6qJJ8Q77ofr24fqcIA8yOGzjQLTyHpZskNRtljzaJ3t86Qg3gV
U0HVFh3MyWe8+AeBbHHaanZNVDLo1lDNs+W0zYpb89xoJPdGd/6s6/rbJv18f1U3aYxY1IUFyf0c
CPhLG6ZWVHTUsABcVzD6vqoRXvab4rz0Yr0JxpI1yf1sJIlgPlQoUffnjQf9TzRFP7TkuFM0bhh4
4radhVZgCl3s4fgx0cot5yNk+uQRgPEC3n125dw/JstnAvBXMLg4CoxvKif1xMo1IQJi9F6gOdF3
lIIZ6fX0BeeZ/ZAXxqRbSLGUJolg/4IlxIbkkRHjKXOD+5/yNnyJ3eW1aRNJKM6LOcfLw12WapPD
al4wt7vqf47rcc28MtCXaMuku+ZT9dseF6EvtyszeJcxN0C+T/ItgwKUabCqyUkKH/3lUtlph4/3
V3Vz31Ggufz70s4ZzYE5PIOuxj9owXTTA5xX/+CkXZuRDrfewneJMAMczH0GHdl7xV04aLeJqbQQ
6UJ18TAEXQTLMxCh4/af+cXje9i/gzhceg7dHjSxHBocogMrnpjXrqCe0ImoPJo0kYPGUs74y0PW
LgHWbk+QAUwNfIHoOFmGIcUOYkSk1sxQQwyJhIApBKxhdUcvmwHz1/teMOdll6akwGFZMJ4YMBL4
eZ+/Lab2a94d/0sT0lVlnKEfQpMEttgJYAYEtv35tP6TVRBOOSoWUUdyMjubvD6CZgT9N9Rb44px
+c19CzOXlPgmv01IXnZGRzM7JoBx7FOgQeTvEwB88y0tmaMPjxUU3F/Vbfnpv7Qq5b5nuNh1tRWn
Z19+7Hba6uwrfhkcQVSpQbNRlsHg4mtcJxaX63RUKQ2eBuQaxlJYZDhDXVPtXw9bG4Dt4fmwLTb2
4qyS8LB7BiVnnyr4FLISNivGj0ORycR7fffd2yDFuV3sjc+7+/9+RQr/18e3QyW4rEQ0aoC6i2nn
4WH8AgfqY76GAdlP9ouJ2k0tmej0228otV1b9Lg2qiPSbv40hkn/d6m/KMc3sXUOnWxfI+UCQVKi
LFkVzijvKfAQFGiAMVo3M+vULmHfRuDHbxX0TZwIgfsRKm+/bzMDCVTEoc+wuQZna8iX0NkznxMi
AM2g5aBT/1Wla+WUogjWT6J8E3qG74TMS67NFeybyh4yqnBpeOHX3Sst9cqedPSbQq8qF80v2jj9
2gpPobubvrUiAU/e2EEf8oZbMYW8Trnb6m/KNqLGc/o7/nb/oM5E7KtfIUcHK42OQI9zH5HGVaWV
q6rYoS+GdNDCq3vGga8MSQEhs+Mxy8wY8bPhqXVRK9rdX8jtSDn+ypSiADqYcDTIwyBxAp+S1uM6
ds+0SykqB05gO8q2yJXPx0b5ZkITYpKsp26/UBqZy0gE3E3UlyiLy/jiI2QhCdimwq/xHKOE0i5R
33FUIAaDkKvODm+Z3NgasfrXwprnYh6nRQO8AoAFz70+o/FgweN3jgQE1wi7N9M2o9D6NKxpAK3y
D9Mb5JbuW5zJIjQqTEAwSShvi0wJzGqRekRmtEYA7bEZUeQ9RnHjjyrSqfdNzaVHFBk0ODzAbDNW
Ky3OPmslZLy0AK1VvlNF4XiLdgMTRXaoPyzCf2f888qafPwjODkT0VVVX7IqVBiEWdv+eWMHULxk
Y9itRelmqUE9Y1SUOD0wJ+AyyZquvx/M1sYQiZZjpu2t/Mkq/l7YQ/EHpCCj00IV5VVKg4YM+0wU
FUn27hwT1LJnL4x23Z651lW1oQG19L1mnBEMMBAg8Rq2IVi5XkzZtqlyFtxrTdhBqY2WRChYJIot
DEfDGtbKxe2bc5FLk55057cD6hiDijsKLI0WpGuNmq4/+fV7fes+az/u7+ZMrNTB6BqMtQJEvykk
96WqJ04reoTdB7V8PDUM70KV7i4RRcxcgld2pJhMFbQ55CfsaMkHo/6kZqfNNMC0+dzX6DgsPQzE
PSO7yOWqpM/W1YgOH1KsTae/jsOb3ITtrQntGpHH1/v7N/u5dLi4RTVUzCpIKQWkoEbZHSlRM5oo
pucSphJt8Bhj4Ibgdhcy39sCok4vX0wEO7Sf+G7SDZtPlVmfelqUwN82Q6AFaNA+6x/rV3T9nsYv
UCH61lfvxXys/HwTfRu3S9nM3PG2mX9Wwd5Rx7SkDwlZ+CmrJ2LyUCU7zwo7Xd3e39KZmwcwtw0X
gEGRUpdLXIPZJRVlf4iIiVwedL4JcjHw/Q6Wt8rqT13xt9a/v29y7kHBA49xT8CTAnEkHTq3zpwC
3nqqW6dfJbzDZ+aRUaVpaOhFb6yvSG4sAw7mtpLAglmbFv3NjG5fofVSR/QRo/GNPn4+nN4urGom
Uor8QeeyIfu7YW0o1fqg6YZDU5kZxJrpv1CsZwzSz8XG2t03NnOLQhbsESsZWgXyKoX9Y9qdEAql
gxfFTyak4FGzRWXuvo3bLjkkRZdG9OtwnCB+rGslsfGwQ3nQH9sg++D5qFVVKzvM92mQd+sFkzMB
8sqkdL6L46HUPIi8eaT0jFg5U3gKUM5B3X3VI3CGSAtSM6vK9wK6cQu2xXKkMAbYUIyQmoLSx5TC
GMyRo9sdqKc135P3RijQw7xv25W1B9DOYOV9czMhGkgtczuaCVTflGEcdmof26gH/wLcpoeq+fQc
p27QRqjUnqsfvdW/N8ZxwebMETB0niaCqAaIqny/9prRFuOZVP3YT09Gaz/V5Eb3l7VgQr5Pj8fS
OrcjJjqmKpPmdWwWPH8ueFwuwpNcPx8GVHxqLKQfBygOM4imDkEJNTUeoiHEF565CZbAPbNn4WLr
POksHKbMqc8VVoEC7LwH5Di2AkjWB4gZoLX61xIUYO6mu1qmdBLUaozPnthI0bsinmzSzWPNLJm6
Pfk/7n+z+cVdPFylxblT53lou5DRUUY0oYMJ6r/FMF77SDlJZ2Rk6ek6kzFcPeWkxXWnuMySAwY7
e3eYGNyEYjqe1jU+k+ev91c3FyovX+XCYy9q8rqTuLB8Y8srXmLjoTV+qtrCuVoyIf79wgRSLE5H
50G8TF+ox64GfZ9qVXB/HfOO//sryY2bWs0i5iVZSL3WwmF3+PxPudfaCLq69Pt/0GmbPcwXFqWj
VttDifIiFtV9s0MYHVXgaFf2qzqAbm2Vfu+n4HAMFh9Swt3kQKzTnKLpAP8imc/1drr9iUkbHdfv
rZW9aYFkrQFN+cgNxJvYWC2/Aua/32+D0sutopmaTSYGMw9seT5BhpSh7PL1/gec383fVqRk0kWf
Ti1VsZvnY6Cj8FdZ/eq+ibkSBgfrtw0pXzST1GU12DA3zc54SJg3j94hD773Fooxs1tGh5knIUnI
DTRqgHABPTcvhyO/WGkaKdvGKP5kwy5sSItplUY/JjnH6pD91aCOoXULue/t9BMZjmARZMyAmSQY
o649rVKUoYYVTrRfx7XxeAoNWKUhhaZQBi//t4WPM5fc0Nlgat3ldQv28dpaWlqn+liCAYyeIujU
8i/pGhDbvj6vyp0YOzwxHertlhKN2ZuEQ8ybiYoLBVHZrOv1OvIfIq/JH6NNzht+eHFehjUqeMs8
LiImyIeXYUBIVagaWDcFJV4aY2fopcjgxp9IMW6152x32IoC6NLjaO4WQXKFgTxbND7kxyBCd4dU
a9Aby9DPNaqdPeqhwcOz/+Fa0UL0nfP3S1vicF+E+FHNU/Ns8UyKaYIcrL8OlQNx+8Khmg3xPMY0
1AMsbn85QUMwRUUXGgGCeg2ruwfODLnmTy3h9owss+jqBcb7+145tzBwuB5gXwH8lgtI48F2phi1
M7+Fxb6ydgUyUEuUG7+SWdkpLo2IiH+xe/rhNBT1YAqorxbGz7oPdcpEZN/oyTtQvw8OsKYUTS7l
9Fxslsgb5uLupXEp2WCQ0tPHgU3tnAMc+69lueAbSwbEv1+sjuQJnTyT1ZmMUu5gfTwH5ybKF2L7
0ocS/35hpdQPagoaNGe28dGxnpr4xc2X4uFMMcC43CrpIlSjyakZ4KWSM4SqtYJCXHSlShpvCOfs
1PDwURBtFHQ0XiygKX8UqgQmRddgoYCWULKve5Nj1Bq3irViss2vfe2Th0FBF1h9WOqI/UKHyl55
aU0KjMoRQo/SJfor2+axeBTFxvjluP/1bt+7j1Aq7OytgKVRiFwn68UUfy5+uUyOQgXNlQBi+/qL
uhTpjNz5dfswp+2F5ZPnjyU69pQNJv/wQFHJP3xw/er70njxnMdeWpaeum2a2moCgblP4W6vutmX
JtPf//u4cmFCJg1Kjk5Slxo5lZBIH9RPRybtJ9UO7luZ3ULmEj0DdK4NV+D1FnpFzsGOFA6F8pQ+
5Ggmem+Un0drobU322pzL+xIAQz9FbjfbfR0K+oSiHR8FZS19kv5bK6F20wrewf4EwL5wPlph8a+
3emA7ZbGZGev8sufIYUy85iYqgLbnF+ukXJ4LYBqxjtnwxjmSn1Yqn7+f6xRpwbN5Vi3Y5iMgjqD
dUIL6N3oC86H6ItXr4yNsz/te8QMFwLcDNZIMMBRmxM5pUHN8/pjWiMztEWMPZJk8iHVeVOcI18T
Qg2t8Rapr72tlTtnsvdmhZIVurMrConbkwPKrDg9ZbH++b53zRyTqx8kBYi4qEEFGvwgE22VY9K8
Yeh2Ab42V2K+siEFAfXcu15pI2thbvSfVmCTtzOFH6A2DJcRkknTQ+a3oeZX6GWuThvzabnvMpOX
kkIxbgiUnuqofIjKHv6GfADfcTLqVYSQuvlWc9+djIWlzlxgtBihYWZuWZCVSEEHhZ1D2bfnM68s
VGHXZ3MIKp5z//qTiT4mtEJU8KAVkm7JI6rqptVA0FtDke0dX6Z8CbUx4xT8ds6EiNvw+Eln8AC2
FhkKlqEXyUatUF9CxfD+ImY/CEgrOMSYadBlzPChaJOpsfkgboJbO0k4meWD6tU/U8tdCNNzq9HA
W3lCsoD4Kbn44E1JancNmBf0nKb8uY9e7q9l7qtfGpD8uxxNFJdRofaRhEHXu/On6T2Vz4Udm8sw
0Sj+vQ7JuXhuHZo4E+vYayHiatoWoSB6veIUeT8Pq4ZzE5F+Lhqeee+I7rIDwzHhkHfdddByDoVa
pA7sO/pGUGbFe+3lTPBP1iiULC1SuJaUsABBYBrA0xicu4Ej13B1uIPVE4+e4q/tR5PMrNta67ql
y/CfPObmnOPSnnTrHUewz/2Bb9do+TrOj099rC90TeZMCHZx4oE+Q8wQV2aspBP8UlWpvCuSEZH0
7LhgY+4iY9rptxFpHaZ7yOvTgJF/uPhqPwEWTMHY29jb9tvSe2PO4wlwGgdKxDr5va0eJvJ0gwAx
jUbQD1+KIg47d+GpOJP48FoDpkKmPENon1TV2eoPXE3N6X2q/nUw35iHx7F/Hq1sIaLOBaNLS+IL
Xrw76lNsnJEPO/sRGl3e8H1s6UYmBtKmC0uaNQQLKzNjGm0nGYoyKe5ZE0wgKLi/2q4QTdpPUM+p
y5VU8b3lc0TKCOoF5iwe2lKwGDS3V9yuE1A4kcdpq0OQIT2gopZ+fFNu7wfAGQ9HkIoWLsCiGb7X
0VCUMdfE/GKnrw76zmi/3DcwVzX4NU9PALIdQYp4/YVg1UnQ2QU81CGDqKNkwjtm7dHkeZjGlQ77
3GHPQ8JfsDqziTQfKSgBW6J4IA/FnfREb6IDVp0ekgpQfkXar+vhfeu+MaNPiF+uhtL8Bo09fNrl
2vF+3Lc/t60uVyOMUzjMzWyPQ5spazPQu0n+Erk7N12A8s/9fYavoOHHFXVeMtebavVZ2erxsfDP
J0rdo/6stfb7+0u4dXg6t2CT6DaCrb8BffWpS10kJ1CMDbO65d+t+6h2EB0flo7wbUTCkJj2ZIpW
dP6ktTS5mxkWql++MkIP9+Ncrat26YV0ezcJG3wNKvbYkhOvyXDqE9rqIsb2FFNtZkvbisowyig8
VHaIxwcQqqyGaqV/1nhkvwLnYebrtOCW80v9/TOk67gUE+1Zf0opsj/3RTiKV6fjLYTE2+B7vVYp
abLdc173Hb6hI3XsZA+p8r1T0Q820PVbAkWJ/Og6Vl3bkvKnHKVS9BoBJcYZz51pfyr2BfP4efRc
ds+OWv7R0vASwOTkz3J2e7SMzC5dCEis9NEzvmqHd1P7s0OtL3YWLM0U38XKfpsSJ/DiYtHdU4WE
zy+4NdN5zyn8n83Kgbc5e7f0lJ33it+mxL9fmFKKIje0EudUq2/J9EAdHlKf4P5pnskyrtcjuR4l
zkqfxHqiJy0Uain5QxsI4iBUgZfB6rfx6dqa5IMwQxXD6IoJ/+9TOH4U8jmCwqD97jC7me/j0FpY
36zTI80iaCd4lMgBMVGUKR8mgoiaTvuz2z6pqUtOUG4GdwwOVfnu/nbOfjLBoUJzhtq+PMqrOVUz
ncmu/a57qAfm4H+m6vf7JmYuTnJo7g8qjkCrbvJpr450p0tiXglh8yjygHjwM1/oyxxeBSreQY54
YRfnjrP2S9mFu4Uah+SJDCcLqTWW5Wrv7fItcRkSl012erGKj6X+4f4C5/bw0pjkkVU0dVWtE6ci
sGtgDTvzGYzqwjleMiI5opM4XazYGBlRhS8RN7ZbJA1Pw0Jgn3O/y7VIcdBM3VQ3Ssy0p+Q1U6yn
wkhRLU/LD0aqhXU//etqBf5w8aGkO3OgBWxXAgw+To3lIwTEQ9+kpqAO5yVuyfkdhIcRHBdD6zJz
jGMWutt0zNi55gMobyd71sqF3HrWBDU83gy0OmkEXgfAejzr3TBojPAYZ/TQdt2ItMNxYcvmQpJ2
YUS/NmKNutlowt1y74RKfLIrlHEhKsylTLpKDUnQnMATKNZ5Ecg7xxn7o8sMWuGhSB19dPM3Bl0k
80/SiEs70slJ0a/24IiH9vhUb43+sKfysrPyzlw4PPPrYQgXZj3m+2XxhEnzDuWg8unNYxVOVP49
Yk5bvaYQwf37WAAfLBUx4sttkS9tKcNoMZbU9MlFhraos5UCE+J9K/Pr+W1FcoEOdQDPmphock9v
tfbtVD0qiHUlyUIUXTJjXLuBo6VNbVUsJh5RkI6Mdd+VYOg+dtXSB7plBkQu53LfhNNfeJzeV9UR
+m3ketfem+4xW8cv3YP5gzoW9L00+t6MTBIo4f1tnDtJ3LHMnpsGTXSZALHpJttC2KXwjczd2Xn3
3FtL8W0unl6YkBkPI+141OuBLYyUbhMVzSdncsNCi8LuEAWT1S2UAWe/2O8VOVIAAo2oDuZZmBue
1OQHOuyutVXAGN/fuLk4d7kqyf8Sqyoq9L8Kv2r0tXcwApMHlWcsgaaXzEj+F9uD6aktqzklKs/b
LIjQOz4qS92tGWCeqPDAkiZGgkBVSHdrVHjt8Zwf0l+PKsHoRMliCz5vpWwEP6+5MIU0vyxyLfAb
AFVukhMlOidjwe4Nzj4nUWjRw0GI/f4nms2TYRGnTiEEvm6I0lJGkZpEvGiaQAu79/Um/ps+h1CZ
rDY6emILgW/2LF2Ykw5wkytV5tlcGSflje3t43jhap3/SBcGpDvJjbyqQ+ecSkElaEa+CnqghCES
iBR/8Q4HizVn4V7ym/ByB8Vhu4hJQNw1vWpZ0jExrE1SCU6g+Gg81ofS9bXIa4MUHfXw1JbW48ZK
eewMmbtWplRb9bYe/1tWQhEhL9YvOanTGsNoxRSAhvgZGFhWLvz9uZRZ58rXcUtOgcyqGDWxmp2F
V0ZQAyaN64/ejz7ZlB7HQH06HBYOway/MEvFADoapDdtKqds1Ohc0Hxpm3xlHz4ozRL/5uwxgy+d
siBsgTeMZnYvukpi2K/33h7Lhy7WmfD7fP+UifT0xkUubEjpcpNm52hEwv4XEFB7SDcjUn3L0hpz
YR0mEU2UNn8JXl97otNXXZlW5EmqdWY2ZqqaV7hfh2A4wVxruIO3cJhnDxsPQhP9WxJlGAKuDWad
1qJ5jTMcV5CyFjvbP+6bbxy2r2a60lfHYHEO/bbBA+MB0YoeuHgmyqmzjepB5SgiKIaHt/0m2h0f
Sxo8gnFuqdYz5xhMAzDOBykbE4vSm8Np+oKIzyCV22QozWymg9BgC+57xoIRGaHvnOO8S5jV9Q2H
A2R0++OhXnWx80df6vdiZJz+kLZjldrckdYbd9O8FZwBdWgIuj7kvMOTP27ur2veNeCBoy+LTM/N
cB2qEdkhESmGDb/jukcyNajPXhm4ztn9+5BkvOup83JlT3855uSsExPm4sapj5s0A9mhaaazUEOe
QTQI3/n9k6RTWMbVFHci6RYgfnRhVkYRHGFPQbM3iFZfkQdW/wMya5HkyGefToPQJOXFR2n++oyY
au9VdYlSR9ci42OuhwfFr9bOB6FHmoZLlMWz9/mlOek2ilBiPekZih29nz43743tGTJNbQNS4+uf
KDFx2xBrdEalUSS+mVdLm/ZwLnOsNd+18P+Q9l1NcuNIt7+IEfTmla5MV3ujll4YI2lE70nQ/Pp7
oLk7zULhK6x6Yx8mNhRR2QATiURmnnMoYDMJtdgd3PgFUncYMs1eRQkE7/7ZWmRySmXBvQTtE3CD
9ypGJKtmn6nkQOJVds0h2q2l/tA20f66N6scq0BH01AH3DJwZcytWuoVSlNJh7DT9/cOSBPUeXjT
yvnvpVr8Rtb8sewfhgqCr/IEyiPNk3r1MBaQpFDJsW3eTTMJjWH1TEUKVPSBkmYd3MXp/KrM901r
3BDDOA3TAmpv5aWW2wB4E0Gmx4k0Z0tgvH8p0z42c0ROzXydh71avYyOYJvAoXbp7DbUJEwD1DQA
arIpciZnkaRgCN2TBw2iptEDwPJfUZJsw6WMCrcYJt+uQOa+9vspKfaDk4Rz0e+U0ThJ6RCkUEwa
MIkiSXnQGKsv2SCKSlrtNAzpk5RUb2uk7Ce53WmK/FXK1b3ZqE+YfN4pUxSugGe6UN6BnKk9HY0y
3SMTvMNYf+bKdu1mFgEBmiI/pUV+N+XFt8UsnnWiuZaa+upc3Thl/Vc+kZOaqY9RVN4WjuVbRIMk
Ubon7a8CelIgezTDaI4fJmN5tC3lVkuiYAWcXFeSxyFp93oJhXulUgI9nm7Ak3m/6taNZa7P6rAe
tG64k2T7pteU0GggMyeRFyID6pxIQWLN+zQy3XGhzXdlV/Xt0ZqmU1wpsWu1kVdMeGFIIFUz5dAw
YgTIwYvxNSVl3uejubNxf4Ab6lZqIT8oJa8D6sCGRgo30psDBBfG0M66J4C6364fDU7jAERp+OgW
plbwQJYZv4pk0NKP44T7JChX6NukR8kDi8ABwI3PcFGdG2Pu5HKQnTyWHTy6slNbP61E8Hy4PCRn
v/8b0bHJ5YcJPZhhwO9r6WlcdmNzu4gIfC5zQWoC5A6U34HWzs7vgzLtliQuYILSvVPKfGXn7MTq
tJyL4NwO89ICpcoSF6aN3tsuujVCSiyLNUGTgmqkiyBkl2n6uTHmkgNPxjivqAJ6TZMWeP5gSNBR
yCdyCmTowDJgmoPCpBkrEiCBeZYjCq/30nN5N+7g+mDmBe2RtAMF8EH988cHnsUa+ONAtQDdFeZT
NVak1nmOhKGxVh9kRO9gWf56/fionJwdjW3M4Kno5OASZWyM4yxDkK+nXQ8tNCDkod4gBYLI7+qS
L7pP6ZXI67gH7OoruLBD50XG0yEJli9F6wqVqTnXHGThNfwPjVloETEIHDMjTQrdSBRAH2XQswPL
GaLGHoCq46bc6a4J9G13VwAbHoikbXjdHwdDGWAixRifbbNTdnFjKb1tY6/VR/W4+hAIeKTPdtN1
MDWB6V0xg9qlz0L1AEzCIIjHqb7oaY3DNGTDhAI5Mb879ZeGCFJ73u8DdAMVarTMKL/z+UFPMaOc
aQnG5wvtV5p9GyVBTs+LVRryESpwQDkOGc8hZlf3yZyWnmQ8dWXuWdY7KJgFWQMnaYYkwMYKXeUm
IqaaXA9jPGHYCD0KyE8D+xr50O/2yxdkeuRIiVTkvWIIFnd5LKhZwA0xVYJBQnYKtiI2pNnHEv0/
y3TnJJTLsBzfZxHm7NLhqRm4Aeg/qOQMc59IcjaOtQYzsvRwa2DUQ17uSrt352+miL2U97lAogKA
GyU0uiAJKPJpGRsFai3o5QNok42IkyLBCJqGnr81EIZ/I4eoNCqU0c4/VhFHip41beG1qvG3k1cY
22rHt0WZQalbZ16l1y/Xwxdn0pMGfqp96eAYXXByKCAUGwwHt0yhP1V43WRhc0O+UHjo6tV6ADSd
tOs8VIvuRA+B/+OC+zDNJB5S2ueY6dNAfrcb3xpcpLk3BDQ6/jcCnzx/3K6TcRSy5uOiRTBmd4Vr
tq8TFCxy8N91gq4dzyE3dligRm+PRq+nyKbyTNG81Rj8mayBVWmPmQ4BOnTibsu5E4xkiowykUqu
Sswv0lShcu4z8uIYT72seX101NK3XgQo5p2Dbb7IXOKk1zop07HCMbHDzgzSGQRtvSAr5SdZH0kp
/ZybqKWWhZFaOlZEuvd5/ZLYjzn5a5bDvFGDhSSuNPy4fhD4/vFhkDl5eCVXRTM4GLiCJEE2oOam
4FWhry+ySOL9/0i4PxJIZm1zkjVZViPXAtN5tKOsO7nXF1DRGXZx2IXX18X/Wh/GmHVZ/dDIToWN
XKZsl2fLDsnDocxrwV3JvWZoyxVoaYuGY8YFVStCII4RucBj+wNkI95ymwaR4RkUxUNrpUT383sR
xI0bLzdWmWJC0UVTOSo41Vmd+YOduIWpuqM97rLW8RoRn8plQoBswMSMMPj8VfmCfBxa8UA453Hm
rWPrqstDU++ufyxeSDyzwKynm5OoHAtYcPb6sQmze2zaAYTu4Gj5L3RbLh/75+thEpBhksesHKbi
94gV1aeu9vWByuqK3xccYM65LSYN6fopVTIlyUDyH5hQd2xz9z7fZ6EVLPCZgASaB8NLKPsoO/nR
HRiLBJvLCZLYW+TpIB8HOJ2duIrkCYhdHW2euIzcOHore8VVpSPICdf4yfjz6Q3Mdmkoq4OPiUoY
MedOMZdRS1Skw12uuzRrWJOfn3AW9G+o8A/G/cHtcB4jy7V0skQaMMNzHIGba0DuA476n5QJX/8u
2r3fL2cmNcFkPEUDQbUVXNLMbd0lZj3KaYkPeIh2FCqn7FSQw0ifKNtj50zoVkLcTL4s29u6NI7l
RA3Jxr7Lm8CSlCMw1YJKAS8Mb+2wlXsndyInhT4WRBijXQluWpp+YL4bXQ/Rlckppp+tia3ed3lM
gKsrgcSFqA9meJfb2S29mkJT1XDeicH8vFAFijXMXIHM8PJV2gDgqeopFYerviYj4mLzdN37OPcK
6oQgxwC02NQAsj93vthaZBoPa0gG3WbGfWz+tHRBVsP/QhiypmVPYKlYYEG7mERtnaX0mvWnHYMf
OX2v17ts/e4Mq6sNupvIk9uBEEwa/vz1gtX9a5l9R3fmaqdmjzi8rLexepMWxzUDmriZRa8z7nfa
GGK2sS2sJHO6tUS1Pxt/15PIHm5hLf4I1eD+ARZjlF4FZjnZ1dnymGtGx3xPp0xS6umS4bZyMHe4
NY13B1iHpcX/e6hKUTOOk1+dmWTuGlCPyKWmYqGJvVPtwFbvnMlP/pydCA92zM0D+2TD89nyNYEm
SpyU+G5zMb0kg/RoWc1Dpra/rjs/9zxv7TDBMALY3NGof3T+0PmULHjY1wV9vpzKEJOuD7ngi/H8
BERjsInwC24JZvuaVoXsQttDCi8hPkAwnlYLXJ57Q29N0D9hk3LHKFCrUwIT2WEp3PKJEoGRPRqb
6EDpL/OR9thoS9g6KD/19+oJxXtBuY6b/lBABQouCjgUWUxrDyRjF5f4E+b3KYihZ9PsqbC7HtLK
2Z8Dy9Da/DDGlorLRQarp9nhjNeF7Kbz+I5+x3czqQ7XnYXn+aB7VUAhSlsrBnPEjTwyS5nShNoJ
aUJVraTdupDqSCSl95tibASuwovMdMKbwniAylIZe2kT9+i/w95k9d5S3jVAf9uTUEiO65EbM0wM
WRY08TXqkZ2vHm+7A0b5Ahe9jhWtSoifv4qmqXjbCBocNCgsHIKLWq6j930WqyOWNT6p+XfpbZJe
jDG4/q14e7c1wpwBrSpMMzVgpBinH+BW9vtoDpK2FMzg8PZua4b+GZujVs8runkNPlGBQWVPmTPb
W/v8zxVN4AObHaM7urFioh2VS3Qx9nJPrOe8EayCd4tsf59JcZ0ul4bOwu/LRyNU9nQoRg+bnSjz
FH0TJtbKizZjGgZmnBjMBeXetnI3U/bXPzw3ogPRgjMKBAP6w8xiFitJhkQDHwwyNEpKSJWlfl/F
VCV73kElzL9ukesDv+laof+B2RsmoltW16Z6KWeI5I2r5b9AZPW/GWB8OXEWM5LUOfPaQv8R6fmz
LETC8dcAqi8TzLMoMDGhpgWZr9nqMAHKW8hZW65dfmoRHxaYKKONjtNNHck8a9SDxT4B8RFe3yau
ewEii0CJ9ucFT2ktL2D0ipbMk+BekvzcTKvb2wI8H3ejPoywFL2JketKTbA7iTKHpZ4fwJ8bXF8H
9/JE2+U/C2HvmXa1jNjRkWH1C/yX6s6tnac9dcEa4JkG1nZBes4NyBt7zKepa0DO8gUbp0CTalRP
dn1U7e8G8vTrCxN8ILaJZ5tpkfXLmqFctvplPr8teBfamLv/38wwx6Wxa0OKY3haVKVuV7ZuXSCy
NZ1gNdygudk1utpNUF4zNCoLGpSzAygF98N+PdJJ3U8wrNIix4c3MMG/WxenTGzYmaja4X281yCf
0f4YwbD62fcm5Y4D7havTiQ658tqJCleshrvTZDnQ6nr22gL9o1/gj4MMOtR42HOxx6fJ1tarx0c
NxVdl3w/+7DA3ACEDHqbVvBn05x8Se682bkjo2iGjZ4Ktoyy3SjmNovmNdHrDlaGsfiJNC7oc9T4
6iScLGMnJfXqDg06x3H3WiXR7SAnNxJUiK67usJ3wo+l0n/fOGG1WM5QJPgjVNCwy7jpklA/GDjJ
VDPHCaxvzmOHkmOauEbjJnbQic4092s6oA0HjQQmXdkcNdOzeYoqnOnavnOGoAEdpWCJ9Pq82OeN
BfodNkscx8IcSgNX04QO5J4SREJl1tcxLVQG0m74JuZqpP5xzSJzofdJKllggkZSl0YyCPka0OPp
qepOGOyZjfnVnP8WrJG3iyjxUOp38JdcjGiqKSTERtB9oHQAlPjqj080C4vyULPQvVO8Opz2pBLc
l3yjaBqiLw76IVYFJNGrJVXXJPcAbojdPFaB1uierq+MdxQxXwOSB4ipXOoSdNpSDoUDGzaoLovM
NcwhnMxJsBKRFbrSjYssEEs34xkhhYDApGxPCsiZq+b1+lI4cxGUt/NjLfSv2Fj5HYcLJW7R5TQX
1wbfOxjOkhDdn8eldkvVr/1lP4iImzhAK5hVFFSFQd/kXNTnKgtKx0mO4YI+6N/M2xH8fyANAO+v
ekgKlwQgYff076IpEO6Wbqwyp27pWnNqxxTOoUFVTIcAD7goRaJ2XA+EgDSV/UCuzjbJ87iXF2Wo
Kq9ufpb90SwFfsHNpKB2hWY/WlkQIGA+WamPatSZeNqqj+s7OWmQuWl9w3Cpmj2KO/51D+Hu2cYa
c7OhYKWZfYHuPtC+hZvVveVWhh1oiL7XDf2OqmyE2q6LueEMKxqSQcG66PV5R+evIvChgh8tXO/s
0UWV/WcVVDvDT+86cKN+RmcBTrlZKnP5YWp0Jl2GP8CBuFVReRJm5aPi8foyea3IMyvM7bYY0tgv
KZyv85dA/4uoAV2m8w2SB5idhdiBfpfeSy/XrYo2l238T3jGrTFdG2TFgX4vfEApQR1TPtq+EZgg
jjFPtLuV+4mro+a0twR/gMhr2Q6sCereaezwB6z30WOLq0AKuqBWoRtM2ZBF1TN+XPv4ljpz1Gd9
0JeVmlvAZngiB+lLFqa72cBUNBD/dKbIylxF8ObgtgQ2HsTWQQdSrWnWN6gQhsVLGdRQTq0Pxn/V
suTd51tTNAxtArfmJGM7q1ggyTNvxAyM+VhUf2v1LpsFhRRBBGAbeX0uJ0mRwtJs/N02r1L/JJHP
5M/b1TBRBtX3qJfW+p9htuWhjARBk+7GRWzRUbSFJAxqdKz3GbVkaXbcYg3Zk2q/qpqoQENrCdcM
MP6mZQskTEdsUiYP/V2mKYlvTlqKDCTpXZVo+g7YEAnw0RUsLhLJ8NZOujlcIzxKrh91ulXMX4K0
1QYXGQhXtAuCAWNRgAUjNLWsESblexRYXQtNG03ECs/ZU6pljVEDcAlivJQpr9SWVOeWgzS91SHe
avjQoRIshePjZxaYTV0Kze4V+qqSbQSudK/YhT8OXl8v7lSJAAyi5TAJcr6WWWEMqHom4GpXDlBc
F1xwIgP03zcnts0g4DxNJoYB66fawgumlP3rn55zUs/2i8kMikJWstFEjq/YkZvJDtRKAAqaiGAh
fDMGxgyB/ZeR4pwvJKtWopSxBQWpNjC0W23ZNZMg5vBuSSzlXxts+wNwf6nu8GjHwE5zcp7V4z+T
ocVNB44nj06ZZ9+ENSr6iS+ODhV0gpoonp9slRX3xdyaBP5WQfxrCSCPgoFDx0MWV49o83Q7x5ef
rn8yXmUX5KUqGjB4KwEJyGQ9ZjoUnZnAZm0/pxKeSVRGEFJEy0M67ha/9Ckn9XWb3O8H4CGCBKCV
GHw5/34ROFzMboAmhblUc9j3ZbrTwI7jD33aHa6b4r3lwY4IVgMMm4BfzWKcXl4heZtqeF8UB/nN
+afQc6cg/yD7oXNL4lZ3Af6LfK6r/zzmo2JOE2RLBbbqwk1TYKDVEYEwliu3LYjX1a+C1dEAxDrM
xgTrpc5Qa9VaJi2eMbNvv7UgFFrvwIHhDo/SoRbcMbz4sTXGxNu006Gvq9GnrTTfE7m4mTCkJ1gQ
zzW2NuiCNzEqLggxZpnORYMs0en3umfcADn0e0iuKfbGb+EK0bnjhHloIADvDYYklfZ4z43azjKP
Sq1kXt4jO7Nj/WGdndnNtcGv8tw3s3x3fZmcnYRBE+0N1HeA82UOQG130CEaEFySaHAV+4uuCgIx
7317ZoFx+7potEHpsKTkJBs3ueXTWLK6kV++tyO4A/bGI617U5raTyyNUvuCYwOcyGzPI86IVZMO
SUVPrLckNW4kSXSP8VJ5gG7xaAfwQL9kS9TXbEbDhl78/5TyqfBM8it7+3QnCtYsDDSiokPHyc69
AyLqEAJeVWylXRe3kTqPtymxRVw2XJfYWGHefs6StNXU0Un9aU32XWNafjp1ombh/7F1H4thrk5C
+jpOK8QkNcmdO2NO2yApkv4exFrTW6+qqL9Eev+kWvXyvk6yeQRXt+l2HdivpFERVVo5px0zbNhZ
4J0UB+I751sL0uGll4209czhZGp3y/zFUL9c90dONnpmgv77JqDILRBbTYx9jaHk6UrTr5iseHhF
wz0ZE1Fiwv2Im/UwrqJUg7kamlKicV18LbS5dKtRxPwnssE4yqh2S1nncMel04J+UvzqE3n12ZYx
PrKaa63MKSz0JHovh+F5nUTwF74ffuwUO13YKzqaii2OcLkEKEArGM+MDh3wKdHRBs8aFH9Fri9w
BHbGcEjBfpUSNJQRUH7GXX0ngUnFW4n6Ja0dQfYo+Easfp8xWqQdLETfrkaGMeFKh9Lc83XHpl+B
ufrxlcCuhpFTAwM0zB0y6VVSpwUCbXGgIuzDHihhVBU+s23g24CiDJoRVL7q/PwUzkyWfgB9iFO/
NAgPtX4sNSkcSmGmxsllQGMN5Cg0GSzA1pj0wlokLW/TLPeS1KWUruuNAl00l/wCwZ+73KTfr+8f
7xuBBJyWSKG2e1EBjpRIA3k21C3iPkZ/tnNn0QgtL7ptLTC5jGzGxgBgPLYuD5v1VEa3GvnzrixU
dD8WwTiBs8gqZfTClESiKW9abU9PUo+7GRw84Ii6vmG8JxGMATVJEWuX6Cu5jPW2SQAopKS7NIWu
zNsKfSPjrvWpvtfahNa8+8Rj4cwqE+/61apqIMbRd2x/ECc0+qdCxFfIjUbblTERryt0NRoq4EL/
P2W727/ah9SzdqDoTlxRusmLRFQwW0VxhA5sMUcqz6Zabwqw3sq9Cuq6PkilbyXihLP2/vVPxvXx
jSXm8uuIHte23YONqqplt5xV2bX7RJDxcd18Y4S59JLenubGAidCPam+JsdvjrUclTYTXOT0Z9h4
t901xg9W6ImoSBZyoEuQzeaPg+yP5DbJj22nCVbE2zaopqtU+QCcJiyEfSmMOI+XJgeUUfYGNByk
SXBuebhCC7BPoAqhdCNf1K6o5IKZZHhL6Wgxg+zDo3rfhQ8Ricz/Yf6mrQECD4wxX697hCpztnFr
mAlKAxmNKS61fzSP1Tsq/WZBfVgKxq/WXYte4k57w7gnZvyj12kveh1wT9rWPBOwkh6skKQEaFjf
YfQSoMYB+p6U4YhKWIh4NXnlcDz6ASHGjQLOeHYKPyMYLRu1HESkt1RTWrnJb4lbHpRAvRGpJfHc
UwMPkK5CQf2SK9TOwbHVRdATaOuHLPHb+F7SwZABEh5yEHxCukfsSdiaYk71XFqdVlQROP7ted4n
kf0X1O6MA7QepePQZL3fq82waxYtCfRZkn3ZrKtbZ4y/5e0y3yAPBmn0alaTa8xSCYp2sw+toRkP
xFiyHTES08WmQZVtUIe7dGjAdNXPa3B9EfS0smuAAjyVKqCSmGxtZBwVg+h91HjtVB5jJ7lpC2c3
F1KYjv19TEA4M/bP100qXJuWAoZDDMCjHMQEKisxYhIpeG0Uh+mY3hlhDrIi+9jvyh2UOC0g87zY
I7fqFykTxnxekKQyRFR9G0Ohv9tFm2eIvVZSgYYv0FWj7U+aegeaj9BaJcG28mBIUJy3gTOkiGVw
HGDfN3Zmpy5llaLlFxQs6ZAb5Zem0ElRK5sXI7eGmHCsKrVNimjCgjrwS6m3oyzETNJQdOEjDtrY
gLCDnoJ9HUr1SCZIn+Re9G0KhoOytwL1nk5oUc1tUcOOdymbG2PMocoreeomeovZa534xjQdQXLy
sGoYRDBtAQiam0ltjTFfqVilNW46C2jao/Ze9i7mioLuxj4t7ybqT9D/WwAeiP667v9cF9yskPli
3VxmSpVBAKKb6lAp6n0yaaGar2/XzfAcYxudmLVJhdTFUQ5GYceM3ALUWWMu7a+b4K1Es8FoiIlk
4LdYZoghqciUU6W0ter9zLq17HxfzrogC+BacaBwAgUk6oDMQpIJaAW7hBVIyLlqu74rhe1nWip4
K9KfYb0cbFL/mmE+ywp1CaknIH3R7T4HZEtxV9RWXdNYH6XCTgM5qwQL47rf1iST7i55i6nxNaPq
GXONt1aCt5be4K3VvUHdG1kH1IGFeTzXLz7WyQ4AVFmG/JN+tJg0L3OpvwzWIjpXvEOsOWC6ROMd
s+psZm31fdWlHSKGcg/GqF9KaHppkO7SE8XPFkF+WINhJ0Iv8j4gsnjw+oO8DJVP5gPWeqboSQEo
aw7ck7vWsu5Bak0+ynNc76YeLBEoL3f+9SPA282tUeYTphkBcU+BbFiWnlP7+6yE/9Pv/04jN/cI
NAJtKS8pFdEI8mRiHpchEb0n6d/Ier6hoVWM+gX2jyWgxOsni80ZUbD7sQBW+rSi7AOqy6CAIuHg
To6LQJw9paDaoxMMsZDUiXfAwaaHPB9AV5BVMQfcqJNsMGtkQ0DF7+Wu3SlWFDqtiIKYawbvPKhi
Q7xcNRn/SKOszAcaR/p8r0uQtzXDUaibJTLC+EPT9AuJGwT32nixm2/mfDNohuCDCWywJN5yF2W5
laVQEOrB5bmcivm+KkUYN5ERpgoUNdYI6EeeIzYVqls9FD4ixi1UkZbQ8Eo/u82CyhPNmPHiBpIl
QBzgDpACZoxadr10FhVRG1ETX04xuDzNkzwJbkZeqxWKWdBiN0Fec4k61irdbvAkgYhV9M3cGWG7
k1DFvVdAZun/04MUvrd4bwXKVghiTg2Dh+wlBrKrRWomFdt5zP8ixFVAeSV5rW8lXv0C3gQhbod7
uWwtMu6u5Gs2aDMsRjOIhgP9qAEoWXrqi/JY4inxTAmVILsdXI9X3IcliIdUDPFQYDxbPUylRjXz
HmqFtDhFdaTrnXkgXn2gI3uSABzPc9KtMeYRbdUYFaz1tPD0uh/vlRpqJ6PcZ7ers4roUHimaJID
9BCoj6EEep7Qk8pW5npCVdQiz4ZzkBJAkf9cbh6ALsiCgbYJU6MXqpIa6Za8zOmZQ4tEm0JSAWKt
CW4U3hlDmZU+f1A+xITD+UJG4BPVJYEsItRU49tU1R/bNJLCvhojL7b6T8C7KLsEOJSBvwc1LT0Y
mwssWbvUAGtq7mnaT0e/tRsBUoF3AW9/n/775vcx4U1Vi7Ccpmstz6qT3l/NXPT16WFhr0iM8YJZ
F3SjuDyYwNSpyYTOIFZBRsWtnYd+PBWJ5qe94WrdTyAlBCFeZI9xbNmCVOEo013DJLaq3MvE8sxa
cltpPGlx7natICbytxFADhRnwBrD5gCr1cypUUFRBVPR/pjc9sYq8DveAaIFGUq3pqHRyNzyQDG3
ce1AJCRfv0nW6FbSiRBZkFJzjZgY9ADXIRJ2mzr/xhvipViyQTJab14epviXPAFNkYvydl6+hGKk
bdOXPUhNmBOUzYQsjY2y5IhpOnv4PihZYHegSEp2SZK7TTJhPl8Q6Xjfx7ZlIAzRrKPkwOcLK9O1
0Y0ma70KTFbKSS7er8dt7prQ66GKNKiesfSQi5L1VkvDNgnpgFW5m0IQqgmbf9yrF6Q2/9phjivm
gvo17rB3+rfBz03X9BSX7IubsgNjaBHEQqJq3sY5CmDmEMAxTbB5nm9ckxRVNQ0wmFmv8Xp0ql/X
N47ncdvfZxYEcrE6UWmNupRaN1oeI2DL40FQpqZuy4Yf2plHcozPf0GroJadLMdtm3uSiknS7CEv
jsl6G/WPn1gLOO+BltGoKDhzRO22l9fC6jEzUmknc36FhuJtJQIwcjME9EsVJAdoiYFQ8vyLjBD2
HHN6fNbYH07TLg6Im3WueT8HhifvRRkJ9wNtzDEfCGhWPFMn7F1jQZrKr3sUlIJP7NvGBHM4iZoY
Sm53YMhMn5ruacY4/Sw4/6JVMIFNndR0qvFI8mwwUhmSJ1UPMRFUQLhetlkG8/mb3Mkiu8K7Ql/u
FSOBWBTwAWV5II7oeqO/dOHPqNDjsU5pbw0mN20dvJASEy4Qt8ns6sVPJ1tDp4kQP4kByKSoSMpD
AVC6jn8NMiF7qFebgA0NnSQ3b73mQdnbvnwwdpi9OmV7StshEnPifDAkWJSAGagm3HdMxoD0Lo3X
BAoD1SybfppJeEkDigYB5UYENOKl+me22GyhTsANnqCoXZl79agGVHVBc3z1Rb/vT0AReqnv+LXA
6XmjbWdW2XOcLcakVmirk3A4EMnLwRX1KnnEaw/Tc7IfT1Uw3bQ36ifueFR3FI22BTFuzrYs7Cgj
bZHiW87tfsRojzWCiT3aXT/SvCiFrBWTTxjIhVg0S8MWL5OupAkEYYqDFkoQD/dNvzzZbuSSW0sS
KkRyTgQYHTDbQedT6UDdeVCEVPli5wqmIMCRu4tTQI9msBE32teuSXdNlAqWx7kVt+ZY4qi0VKW+
cFTwbmmv83haTUG44v4+HoBwEPSVLmq2k9KOyzigLBYZBHVUfCDRiDv3A9E35n9MMDGkd5bKgKpJ
46XLb70LEJxDWOMnOVJiuWZnityOEx2RGH3YY76Q0ulkKGh92OoxAZ7GN/JquLV9QDsrvO57Kj05
THjcmmJLtEOeyiDckQCA86dfclCFA8pxhYsh9HsqYL+k7vSjTyFkD25Yv/KgVYgx+DgUFS0EK74I
YbG+AABHd1hpTrHd7Odx+VEk2bFPRIO4nPfO2YqZCKbnzhSrFqIlphTTsOpU4q/K1PvKoIIRvSTr
AUOZ8W5qur+v7zUvTG++KgvUMjLUHTUThiXoHtRaerDlgtaJBZ+U1wGnKGQoCWEcF9xATLBsyl7V
W4KK+ORJ98Oh3UUPSBlPZlh9E152nFz+zBaT8QxJBjIKFBJgy34ETb4OBjMCCleKoLSC4Zf1mv3V
/ALu+kE6ilN87o5uVkr/ffMEsyyigDcK1dxM+RtDalEzueUkwNeJbFDP3dhY5GiE9FiFryaf+qhD
dzVBFyVSy08M7pxtJQ3bG0OROuVpLtPWJwZvZdx1mfP2CQfcbBcTxla9kqylNJGeVveG9WRhyqUs
Bc8H0XYxoUt2lgYqSQNEPJrWr43pSUM5AQJXorYPZ6Zlu1s2/ffNblX5kEeoycHxbNT9ZuJaUZAT
DDyhsipDcKSwg6x4VqFLc30PuQnQ5nTZTLKV1OpUGzU2sQ+WX8tfiu3aoGEEqf/qNU/VXewNOYAl
Iq5A/hX08e1sJmphxliyCT3U9i20T4IVjfEaKQJFsorBOtwrdWOMiSCIT07eLIhUanQnLw+JLbiy
BU5iM1HDsEAavEIf1OvKr3ryrOaoFhtCXAn3atusgo0OU2/X2gLkffmrfaOY9XwXH5zb+GXxiyAV
ypeLNo0JFG26KpZCR/xKpQ0kKzvVumgMiJu5bVbEhIh60fMyyeEEpbqrNcOT8sqNzSKc1a9VLoh7
QkdnooWVg2tct7B9aRmMi6uBowHsh671mtduDo06aPZ4Yg4wuksX+chmiUz8sPs07/IUbRnQ8IM7
73UhN1mzuOP0t+AcC7zjYhod8zqIVTjHkEUOUczPg0yC9unsacf2J3Qsq1dRx4l7hkG3rAIFp0Ca
gYUAyYtTWcuMR6+8TsnJkia0iZXe8Rt9RJ+roA3RUrbCapxv0qTSfUuDrFOhQarPNvU8uL4BvDO4
/WOYMzgOjiORZG2A21zcKgojRfGs7BNG0MGwwVkMShugG8+jtAGZxTmqOryFTYCBh7veec3iw/WF
8M7d1gbjpzkgwRayZSxEcY71gsm4KN1fN8FDFFLtiX/XwXgl5GTjplpUUOG5E2go0FLDXOGuwIEw
MTO8euULxCEHaELEvnn3ial1jOKjUo7XjQOWdca4kyhLPUkRDiJRvab45TSCBizvzG0MsIjC2iBD
l8QD8DLGezPeVfa+b16qRfCdeIURCvoBXbyK4fsL7mJZmcqURCaGxz/4BFGi/w/nc3MUExDxVgbK
HExoYgTQuNBCmaSid0B52nrT1Aa2A8hYsu7bQkHXS/SC4Z7ujS22VU5AzgOMjoO+zY/Fo4N4w15+
nj0Kp212IoVentNT+C4G5dB+uOzxym2RV3FMOdTJo5wbpywTJHJcn9+aYM6VpjdrVlTy76bu4JtH
aw9SLH+Z3BYqTV6rYYi3P5h76vPz5DatK4Kh8Ar44IaFODUA3zoUgWgI2+R4pdSB3LSGXy6PlCGc
ykLIXzFGodz9ozWrWIJwxd1VKPNSbA0GVNiitOSg81ZDIMuD0F5ZvXalUHqInlX2esP8y78WmE1V
OmfplAVMxdPRPDbvgz8cph1Vcx7c6Lmf3PpU3QGiiV75tBfmkLwrD2JUIMYH3BzobyatWyBejgq1
UXhTdqx+J5HVFwlQc9WlU7D/VdrKNQmBUoxIocd7UdrqqEqR3FJxe5k8a+36ADbqnTOCXK0ZQinF
1PvYgCJTul+RbbZECqQuuk2Equ18VwJDF1ppgMeg9XjuSmqURpQWHvXm3F2g6uvcUAApemo6Shst
KFpFlz038mD8nCpxySrA4OcGjSQDEmMaMSG2Vv7aHM0m3mnFDqPOggeJyBDzMNCqtI2jFXiPMS7u
ok69KbP1kNbaexM3vuAa5H7NzaIYB0oi4CdVBznT8jjS6Vxs4g/z+Tf2HIq7nxjPRS/tYwvpad0e
/8zSI6dAbcHJ5j0AaEE+Ynrb0YDPcPq//8elMbFGWxo9NyL6+n5N736PUd84Hsio3zA++F+If4i+
Gv33zdrqNLbiOLbRlahjDOQ+ylrlO3r9aIiauSJDjOOvJCErMTCJBuU/DHjsOvlpXb/NyR/3c9Dy
dKBR4dgmJj3YUO3Ek9nNAwYiK/1vaIZKa4XRSClcbIEdzrD7uSFm4+wy7qRiQmm0OjUIndGhCcoX
KqYnKm3RD34eqc8NMRs39U1j2THKymqXnUA+cpglss8MS1TIuLxzzu0wN0I8xnO3Kti57KAXEHBu
d2QfhRhbBaNDDW6s8bsIXcdJxAASwB0E+JTC0bvXjC5VjBVLm7yRzk25Dcj+dlSYcA7MsMhd1C88
wfniLXNrkwlTcmdbsV5g1j4h9TeUUDxTTX6SuNgNJvkVr+1Rk7swK+ugTqWdoTS+6WSnco2D0v5z
jCbel2jE/j/SvmtJcptp9okYQW9u6dpMj5+dndUNYy29J+ie/k+Mzqdho3Ea2lVIulrFVoMoFApV
lZnAYAGHYrMzoDWGeKAbnENeqoRqVn4/tN+dWZDsXh67cxvMrtokSjDpCgmrKrqvqr0WHczhbXFe
rn9Vjo9iJaAaMSkg9GJSI+2XroCcA6w4AGRkxb7snLDLfh/tRxfzYYY5c4kDmSKQTaHRV8SoSqY+
lG/cVhUJOgj9krle9FmLFokOOFMiEErOOLfgqYOEG7Bx824l/6auRo8xe8y3fslcMiM+X7aqsKlD
obRI0d4xIXbzKb/tgBAG7kT72b7U/vwzfRZlCJzNo14IZO67tDTb9SOdkqQkwxVgd3FA5vTU51Iw
9ub+uo9w0H847R92WKLtBbArjPngXUIl4seDI7vgvAQbK7JcFCsVL92NIEaN3OhzNh/UyI8xv7Kb
v1z/FZxqEv0VmChxTErPygJ7oEtarySSaNk02uWm31W3A6Tqf+p+dL8G8XiTTmFBfPvpj6IdhsEo
wZKDOgT7nTGPgzAz46lE+XIyCDVZu/5TuesgbGS0wMb6FW5gIYaet7to6r4/oPDWZUFZA3jy1iIa
ISIJZZIMyujd9KkW6S5z3pw0hn9YYcIMmZoZ8Dasje6t6vWAPsSBFVg7LUjvRQ7L3UMbZTHKigIK
J3YYLSnIMkDVjt4bI6CVidc8L5/IT3p1ULCF2fgg6BSBLPlr1JHW2SbwPxdsBHpetNADwiuw0IPm
AE02EB4NMqbuPAdY7WWfW4KMmm8RE8XgPwDgCC3l8+TMSawhS21YVB+nIN1Dmv3JuV092c8wNCYa
3uA8TRC9HRMQUjxNMKvBvBSAjrWtIW0oLW1U+FT9sASF4/Rm3gPDB+4j4TZyrmJVwcD7O0JWvuj/
O5U593FV4hno6cf+rvLhMnfyvXWsKZXr4U+Ut3B/AGsPqR4IBV506FG/MNSlxQp18MhL2a2UC25b
7jfcWmDOQZ+BqLx3ioLymy7uelJctOigF4V7SgOCIPVFbxPO8T5bEn3nb/J33MaRPiUDdAKbh8V+
XeKbZBBMG3NuJpgAeADAJpNyVZ2bSNOoTbQV8pGQe3B161HJ/xoMCDGAmTkWMViLbDG3oDpkkz0Q
tGCc1Abpz0M1ZLul/1UZsmuqolyQ++2AjMEACjzfYKm3MDk5FemESfo06VwIYEFy62tui6gruBnY
xgqTtOjVmtg6waAc2HkSt0ys+g6cbBPSo2bZj2r+1/ULTrQo9rmwNvmgTThUvTX5oHx2Uenc97Hg
GuUeXTpOr+rggnTYCs6YtXplzxXk36a7WXsxZMFrhP/3Y1znXWlZZZubcgNenMzBVOai7Yo8ds3M
EQRXrqeBJf1/Fph3QJYlTamqNaL5OrtzVIR6p7gJOOEXuUWB+8cf7ApS/HecHmzSXdscUxOaQlpf
IPIoluRFS3WQ8qBcRZwD3DVtrDCu1g4paMUXgpnMsn6zYzxujLVQ7zBZo+5WixQvvb20n66vjHdJ
oYv0sTTG4SQVFO04m7gLNVSbe9RG7ZcJqY2/vNOnz5Egj+Sep409JsTKECiIrB72ZqN31xgPgAJ8
5tHr0Immn3h5hqrgqoCXgJ7PYnEc0Sgby7LiLEWf+l9KR1kyQilwvo5RAEp6SL+Wz4Un/1HA2Fhl
YiBQBPGgDVnhSZJzLNL5IM+gCChT507Ki9+v2uFKBKASnQmaaLCplOzkMVGlDsvQlP6N6FblK3Y/
78FYGD8qIyY4r7sLd/c2TzjGW9Qsm3UUGgrPJJ/w6F7kX8YQpvruuhVu+NhYYXxEk9cht9MWPMNQ
JIkxIzcIb3oaH5j32tlblLl49cykrSW6kNs1/FtjKz9NeKj9mzkI/leD8B5MYqNYpIIdm1Ws17jl
dSh6o1SQPvZavuur8TSls6Dfwr1AQK7/P1uM+/WyabYrwVt+cGbpq6LEui/1Vu22ztgKtoluw+U3
/DDFRMVciiJMZWJZrXyIh/sEzPN18tbGhd/ZN0b128MeSGHw6wF+xH/oP5zH4CYmEa4t7JidJslO
SyFfm2VRvxtG5/dHqGAKxXZUdaC5A+bXc1NWkXaSpGnoThHL1cqbSn+57uDUu9gvh6CEggFwYHh4
MTlZZsz2qBJIh3e94xb9rVQ+EHnftcCAZy/xlPjTJEJl8/wCXEFQfrSQOl88JNNGlvKhw+cjdXHX
RN2ptZzYq+NBcPWL7DBndx2gWrZKSDdH+77Qv0bz52LaX/96vOMEeVxdB5QJ/LzsbYxv0/VtMuHK
UqD9Uf2o1NSX0sTrZ5GYDt3oi33aWKK/ZHPvKwQuHikmOGT1tyJ5GBLdyzBrmbwoIvYVXsjbrolx
ORJpfd9Q746q6AT5aXdczD+IDFsTzM44FeiqkgnP0QxqKaCSWfU0GFLRDcFfCEAEaJRDX4a9dIe6
b22C2T1P1SY0dCGn2paH6/vPdTEDpQMNHTjzAvxPFg1EDR1cDMB15aHHgJlrFlN2qlZVkCdzLQFx
jRgA+S3kEuf734DWX8kx2Aywbqd4Y7m2AantOrStqBN1JDheDYwZSL2ouDQ68owHJIvWQDVnhq91
7gjV21PioaEbGsFyT74Pi4vp6WSPBuND/vn65+SgIugIv+ogR0KTHFjH81U6pWamZgnLY+y3676u
dlArBtjb9Kfva/TgLJhMifH8FYPneaVa1AzBqYQMBnzGLEZQ1ubIkHM8FJzENXO3OlhhDEFoz1WJ
K7+BzBZTAapgTIXjobqhAuJigyidyiqcL1ev68qWwargzdODEj13RHDOeHnnmQEmauAd3hLACQrP
SlwrDhbQwEP0Mg5sv7fv0SWnYr903GGKBdkZx13PDDMuJM/NklYJyhejczT7xXWi0+SIUk7enhnY
L1zDMs4EmvHn38+oq2kccqhATN6qef3XBNVCyYPf1u78Sw9VV1z54SzszCSzZZKuWqTt8V6Fupor
afiIvxTRmAjHLc5sMLtGEbogvc7x+opvuvxNEkoP8J5aZxaY7ZkkKQP0BMJR3RuEXQ49NIKUu+iZ
jpHGwjFSvjUH3EAUIY0wybyQMQa24mEA9uK/WQ3yIHowAt2VdiWou0UaPdyPtzHGJDSrOq1dM+Pj
kU5/NGeoSaZmcD1McX1gY4Jxu860c2foYWJtX1INVEf5vtKV3z9BuLUQFMBxhN4mq0+lDwORiIqA
n4K7rm9CIL6XQRBv+Qv5sME4mqblHRlrxJ8K7SLDuJ/UZ6MWicbwT+lmJYyzWZI5WeOM255uf/RL
/bTu8fR41WMfNXaUu+sbW4QYES2MSTBsoOvKRkVDNF8H+8lAhu7GUpLfkUWdvevO8P/x7o+PyLzf
4nquQISP+o80eNGj7hWoPqPhNPmTr/riAMT373/MXcCbALdRsgwBKAXlWmEci1Y0Js15kGKSCu8b
DFYBhPmOxtmkmtqUj308wgLlZCa3dKzIfrZdNEqD1F8F1uhOMHntmTE2NoCdfTAUGOs64GvyeZ+Z
6yk1Zsi7NM+DrIZZJXB6DoOieWaSiRApaZZuAsQHrLXB+zX/KEFICzm8axxrCgyz36maJvcP0NTU
MsZuHbzpqYLq+X1V5E0iNwbVheheRu3QaC+2Jqix8zx/a4LxxoXEg6TZMGEP5s4qQ6cHR49oFoDn
gxsjLFQl6dMqI3i9eVU+3bcKtD1VS3CsuH6hU/E/zLiCkJQJGpFpmV08F0jHlFdiWF5t3URIzgaU
cLO1ctf17fox5i2JThGC2Aj0Z6i4nG9NZKiZ0zQorlvzs158bTuB13FyamR6H38/s/W9ozZmm2Ff
xvHZ6T+DMcLN7W/RKETzUO9lD9TWEOMA8WrUudPAkAqA5Sud+wI9Lap+J21xzZAme8bL9U/HDfAU
+Y6XAoaSTdYd1ow0oD6AO2SpW5zMR8qJm4QAFxeFq3jOLzFMjucdW4vMa2hN2zrvDJTlLKMNgT94
zub8c0kyXJRTUE32TpXTwb++TJ6HbG0ykWoYKjA0qviwnZO5UvWjy7//NwNsXIqk0klrhMJmjl0p
vpWEKtuiJdA/30R2dcKgbmLCgmX8KMBj5RTf/tsSaHTaGBi6QerbFAlFExvdfmiXamfJfRJctyJ0
OCZvoeBFe8ixjulovK0+lf2lt5QOZh88D5Mg/pPuKPjHPlycCQ9JJZlkXZDDWGjytFrrFlqN8mnh
Xl+ZaIOYKCEZgyH3Hbo7g0ZSt4zJ6k+j9fusUnQ+B6gdPDwNOipzvksL0HDA4aAvADrDG0XK95BT
211fCP0ebBTammAcocxJ1HQgDMSAFYaSl8OsHdbsOY5fF0PwxuVdeFtLjC/ki1TbaQ+XG+svhgHl
FyX26ykVbAzX5XRU+FAioGzPBhNxkrGrmibDzpTgbUeTFyUQLwPT+exNxDMmH2JVGBgWQTB4i9ta
ZWJOYbWt0+Vz6eWox+Xdj2HOdub6dH2veE63NcLEHbRIe7SssFfxULiEvOiJwBlEBhh/I6uyOCAA
wDxIg1l1+5cxC3ZHZIDxNkuGF2i02pCkJ2K/rUSEvBQZYJzMnDMHurZwMpmYt1HSe2QSAcu47wiU
3eBdGK8HpIjxsNIolcqJ8I5wnimZLSqi3yxoyhZ3drjsV0E5kW8NhTaQAqOLbLGlk1if7EiZcZtN
EHalTIPJc7prfWcHpepvogEd7ufbGGP2Z7JXI2oKXNej0t6NIzCekhO9XvdiXsQBHw6KhxryEAwB
nwe12RrUScIQkLeiS1cRwy2G2DWy3B/WoFe+XjfG/3wba8yK5FVrldGCNX1HYaTz3kQl45McqtD5
7veViKSG+wFBO4i4jTYDmJ/OF9cmo6l1FM+WxvJp0ta9ES3e9SXxv98/JkwGfo4UHO+iESbUEcPT
WfTXqrQv8qTdR1Ub2uuwv26OG9nAckyHtsCXpTGRDQIeRWV08Pa2/zY4YZYeKv33+z8grP0wwcS1
BTMMcdljRXI/IzG1VIzbNvV9rEiicQn+7bAxxThfYVZL1oK1HtNaxvfZl9x+Z6PaYXgaaNEhKwNC
6l1rPf63T8j4YOxA1sgq6CesfpjTwXAmN5p+/IENHCvNomAiDDCcO15mjsnU0MAn6cZdRZI7KBj7
czX+fiHcwGwiwEw4vlAXZmLfYK9jNSZ4QawS5SD1p0Uk1cA/sYisYB+ljRrW4Ug0D1Ja4IE3h0pY
BpBDRzP/qAMggIi370Q0h3x7JgiQoAKF2SONObLgIu1a3cTVDVaFYP6huPUu3VF1q5S40h+wQEN/
4sMaWxXKDG2UKgXVwo7k0TOObQmyd0w/O+PU/8ltvjHF7JU1O3jMGnAJM5v2zoikJzf8617HDXeQ
K0SahVqJwn67vui0LKoq5HTpBDkZfZh3XZVXAiv8U/thhv1o8lTmxeigQdgGa6j4/W6ZHlNwN1KN
WkzvgSig7oXSktzAtzHKfD7SykODSI50zrTddvlqT0VQrIIWHjeYY8CD0pFqmFJlnE8f25TMdKak
qJKwIc/FBIAy2euZ7ZJClErQOMrm+qCe/J8xFmw9FXI1IxTRuxAabu7UuuMA/pAZVGZ16HzpxDha
/jf8sMh8wzyLZUkiWN6y7GeAN7qnIv+Dy8PAUATUETA1jc7geeCrUhSsNQedM6PWQG9kuHEMsftE
cAtyowT0WiEUh38wnUg3cvNgNtXVkmcb4xconYw+nXrLd/IzwchbG/5Z7diAkBC06bAyaAmdW8NL
UtebDnq3eTy7tvw6leH1g8sbWwbLF4ZVIAqFGjLbRR2czrITCeuZ0gNYqHzpcxyY/rzeEt8MZSgx
qYLnH/8LQtIPMzJgpr8YNm9ke+7A95t68uMSYZxeR2h3oOdyoISYUFgJrq+QZvqss9PHM0Y+0Mm6
IOI1416PpRY3lRZhfn7KXWmVfVX6uoqojXgxEM9NDEyr2Ckkz8xe5YqsZSnwVmXfPNgojFt9Ltgt
3jHamqBr3ThfnkkAWhhwhyY6xvpd3t7qIlYj0SpYj9PHbqxUzC81zlfUD926IaIozgs/21UwKUpv
lkWMzcIq/l8vk5aC2re/5cfEGN73d9iFB4A88Z2HV0WIOP9q6uJIcZ3QQ/QreqRntF5wdLPR613K
EZZ6PeY79+lOArPG2xzMuzwUOSFvTsKgM2iYCTNApsxWx7vWsQihPaf8lUqCYZj0DgSSETD38+JC
GGxvPyUBudEFaRqHiA2oDqQ0qmNr6EKz8xkQg0R3N4mhMb3gqJXvkwRNGdBO179YJX0DMF/6zBrj
n7ED/MM8TBTWUanu36ORMxgKrSOmFoT4dl46YELahYpq4Ql+AatylCJOyhSLS07Lehih5ublx3Fv
3TavnbLrT4aXhyLWC3qNMEvEQI9NQWSglVfZiCwvuUTA0pd51aqcGkX38D+FJfLsRm6+VMsQFCAc
duNJRBbEOfp03A8oMmTd0CtlrjcMLtnRositt0b34wTBPO1IrJfroZL3QWECICcIGeB2Yy8D0E5M
YJMHVcLkpXcadDDAtqF+ifbEb38MIBD5F3vIcRnwySA0Q5AFQgAmEzUtc7IbUNtQ2Ez/Sssa8bH6
ZgFXVfvqINRD41wGNkW0aLhTMfvMKm4YJGnzVaNcEM3wxTIxOmFi/lQtwjWZHq9/TN6GwUVAgQie
i8s5TatfJwQCCIgaiX2w13tHMcKe/L5+t4ntwvMIxxggPHaesYhko4pNWCllpG/QblRE3EbcdVDI
FIaPMT9rMBtk9GD+QY0j8+r086C4Rv/LEqVuvF0xQSCD4jbVdmMLac5sV+Paq6VnLHfd2LqmnO+m
/NFsPv/+liBSAOyOSVYACJmllEqWpjHlxrbUNRzVAQOZgwdFufC6GV5OBa6pDztMGFwkKDSkGqia
skO0m+5ijDjFh+LrCtrSNCRuL3g7cK7sM3PM/RatBghFKR93bt6oy5tEBB1qXsZmW1Q9BtIWIPph
H/t60azGQkAa1gcKnl1pYMTuuiN+spdvHGF3kv5cJsKeWWMKTWsPbvEpBxtB25enopZCs2tCXU8P
0QyOWEIiEeqCN3R3ZpGpO6XJZJuLA0pN/a+yvlE904tvtH38M9XwJlpXr1vdYScmVOS5PfJulT74
QPTDkiCrpVamPSWsMNGW6rrhONhlWJr2cXFawbOFd4jhI/gXcrX4l0m5zNVUe2UFtUgbOUEFKY+k
HdwqF80A8KgxbBuzkXiuIOO4KAvZACooMQTIPDQP3Ll/GcC5NmnHZP6RNy9EDrP5nhKBXD9vPIfZ
GmUcZiamTWynaDw1hl5TkrmqfCfVxyZ/RjXdvW6L+yFtIJ41ZPOYc2Cu4QLlk1SuKLfo2gWoeHzr
rRWSg6KSzXtOyh4COs8LVRzciSjPnOeskAIe837E/IT+CDJbOcgx+KKFPe1ggXIcoqHrr+lU48Vp
HK4vkBu86AAbckU8b8EbdG55sBdgDwiURPoAZAAp0J7obGD81J+k498QF1HPjBO/MGYBeiZIouOa
YRF/ZZJpGWrYcBoy7KBd69eNLVgVZ9vOTDAuUqppP042PM+si5c1B9qkqnLNnYtW1HfkWYKeF6Tl
qIAFEDvnny+e1nkd1gW6ion0M9PkuzQCtIAM6Ztgn3hfDaVKdIRRGsXgNxO00K6XBig5gyC161Qf
/BHkS6zIz1mxJDf1As2mtjcHnzj6fGd3lnmMDIs85GQe7orc+JGgGL0nazQ+Xf9Z3OVvfhX91ZsX
qqLVjTRMNNBIQT1+6YejFf38fRMYOYfkFpJ/iNsyX7iVlW5NMb3iTfEMvl3lOI/OgSTd1983g14b
NJwUFYMErHDUCP2Z3m5kZFboga4aICLKr9ksBbGL971Qm6D9LzzULjRIokad5FFfMi9ypoe+yl3A
5B7mXMS0yblqkLoh0QZBEhjI2MxnmXJIF4wkA1Wx/tCXqm/0Nvi/O7+dZkE2crEipLyYx8cQrCOb
6gU+OGnrESXaHDTq5hSUGsh10JwqflsllbHC+JlaqXbmFGCoXqWX3FADS3/RnHl33QUuLhY0N1T0
7jTwxgEywnoamfRaSWYKFmnDFjNs3fIKLQbAPj9JImDB5dOLscXkjGREy3ptwKEGTOSd4hs38aP6
Jd7Nnu3KfvGYPtffri/ucp/OF8fE+YRoo22kqIsBruY2JNA7kNLl/nUjl7cJXRYuEhk1WQDG2dS+
jdWGIPfCsDJxSVA9TLs00A/9W/WqBPUzuB5EBmkkP7s4GYNMpO8cVHqKGpQ25IhBFlqflbzBTVpP
8/4NiRr1s2vmmChcz9ok9xMmJeLqWEa3hoiB4TL3ZtbDOHptEGNRCqi46DvzF2j89qDmel5Ciqlp
bhNRbZa3HConC5UaEF5aLEehIsl1bjgNyEoxS1w/TXdo5njf81M7uhR34nwRUeNwDaJmChQGHrC2
w2xXNJiF2VoWqO2tDm8ktarDrjbKQOCGPK/A3MQ/Zphtata4zvsGVIjmrblLb/rbQnbl5wFUY+o+
ultFr3Le2dqaYzYtz1otX3RwvqpDC6xOjaayrhB0lUdhyi0yRf98c+E6ypL3TovulC49dONPE6bs
ZRXcUlwvBFkGdMyo1hzK2+dW5riP6kROMDB6WsN0v+6dQNnJIc0HxcQmF5cVXB7ta8yzQ0zFQnnv
3Fgdr4vsJDjCRvnF0V+zavC64Uchiu7cL7cxw2xSscSO3sErPBsUI3n+kOlDSAoiuEO4Dr6xwnw5
QkjRyaSCMF/zo+5ltzFEuBORBebmqKVxSIkFC1qtftXq/LhMlaC3Rp+HbJTb7ghzV0RIxZbOQHtX
X0AAc1CdB1X6bMSnOm28CJqu10+raGOYxyrEo5LM0cHTJ2leXpFAWnZtbgqMcG+m7ZqYl1xeOKSO
CW1Zh9WLgvgGuEQIyOmuMV0Db36UakoRwPWS0Pjctd/fz5vTOvWgX6ot8M5ozq36l5l4S9B76173
MXhNvo+dGyWusXNuJz/+V2wCAl9hkSLTPOdZlGOuq7IziBR1bpqGf7J5wO+qQGZe0l0DMCGljQZy
zFjZAxrrt/ajFIk85BIRQr/jOwwTj3AL+IzzELF0ci+nmA7xxjd754QY7kSpOrRP6htx3ps4EOPa
O/sE0t5CzV9eVrixze5h1NY2yD+ROJVp9RynxeJCwAp87KsaREqOnrATf7r+TUXLZbct6hY8AKm+
VGZAKMlt0hicwUM3/sDzYfZzvbXczizHF72Ii+d4JPmnyOlzP5qiaB/NhYzKqjKWQZfN88lO5MWt
zfIVPP/OE9GH3+ZWet8bAAuQReAdzIKRU4x6TyDcb7xJCxfr1ZR8U/tL8EHoFXARkJwPG0yIyM2U
2GjD44McutpN98A877sgPYES5kCng4T9O25M2hhkHK52nHaOO1wW2cEI8yB5bjPwLUAcy5295nWG
lqdzUJ+mSUBcwbsK0RWBnKeG/r/CvtvsqC4iAI4bD5TUJTAaQxTE6de5kgWnVmSH/vkmLtVWJxfE
hJ21uW3jZwhSuY12k2TfBPvGy8O262EuEnVW4lZRKEna29/DE8Pe+kSghVr6kv/7pSx4Ih3kQunH
gazd+xWwWZUiJZOEnkkNMs96T9mi+511t+6ok9DZb9Hbgxdct+bon2/MyTOuydFEkqmNPxvZk4ig
o3RZp2bWw+QS2WwM6xjDCaW9fqQQ//I2/tRngAr9TUOoHMxPwicB76htV8W4Rr7UXTv2eMGZtySY
IWEjBepLH5quHpZh7JcCF+FF1605xkOQZ5pLteBaHiot8Y3cLAG7Sj4RNPHdLE4e40Q0R8s72uBN
QI8Ok7ootzJHu9eKtiIjMmj0V+9T6fPStLcqulDXXZ/rHB9W2FtDi9RUJWtSeeBkD5qegBZEECsu
a8bUPag+CKC7GBdi3T1yzNmWKwrhh6ixfDQDyNi9o8nWO+kvcMkOQXen7gH1kf5gbQbK4Sh7okuI
V9y548dpUgPSEYNY2fxuRKem2F3/dlzH3xhghXKiqGkjk5IgIVfr99L3Cj0oJ9Dv83hHCRHocQYq
eX/dKs8vtkaZmbVxlWNSNlCnySiLlBnMFshFwa5y3QrP3zE0iZEyUOphYpcev03QWORYNbNWBnf+
Mntm+3MYP2XN7HbkXjZ//jdTTHyqJjiNqcNULs1PRg1m73o6xLZ0qIrRB/jn5bo5bkkLz0WMQ0E4
HDAJ5gPOranMsYyDZd/qkGktQjSDasjV+HS0rNuZiz/sRJTp3LR+a1Q9/56NVinprMDoMOwqzJbR
hkljuPpDXbtqCNEtX/tyfZ1cP9ksk9lBI89qqcoVzA2v91LWutZ6jGtBUZUXPbarYraOpJVW9EBo
ebOz66aTJSoz8e5/kDni+ILvQQe85PyrlTN49bUBT64pvZXz59gORvsuJZ+vfyluGWFrhknb6jFf
pUyBGcoVTIc9ZoxdFW6NsdM4/O2eJ8Lh1hgTlZKckLZLkIcq5NhYj8bwFAFgcn1F3L0Hp5iMaRlT
gabW+XeThiox2hp50+Ac1SrQ1K+6KsDb87beVEC1qWO0CsoWjHuRZRllouPSL5NpR+LsaxclogY/
/ZlsOk05KyhHGir2GrOMdOjyZtWwjBHgTBNNxuFbs8/uqkDKfl/6F9uytcUc0FqGVGcNSL8H7rI6
AfXLejKS+wJK1ajz/P7ugHeByneYlLGU+XQy+CnBKDVhd9InLboptMdSE1wS3N3ZmGAOpt7BN6Aq
hatvIPu1Td8G4ICvr4J3Q5ioJuIZANgN7vVzH5tt4JaWRm69UYr2nQRRv1lzJyP+2ailv/SOoNbD
NYfLiDKkwxVYbHhZSlU1G2hg5u2rU9B5szcbgTtdTvYoQmjzjg9gEP/YYpZmFzoqfR2u2LpIXOBb
3X4Jx99mr6MOtzHCOJy5Eozojbj2ahVSE6l0qswRswmTf32b+GsBAkLV0DK8aLGtdpwVmQwzsunX
xQ5Ojn7R23UbND5enFOML9EhKQCx2EnWNNOMQsWgodeZh7KDXlMMwvU2ApGdFGb5cx8bgvhGY+Q1
g0zAzqpR7nUJG2SMkDkv1zCSk4ckngbP0CHXZBq7ThoBEnRawdG9HFylu7ZZKhO947qUe6JgqX0w
BRpU7obBlQ9DoGMoPVUE1rinGEwf6FDRMUSbCRS22QzRYKt4/la6a6/6X5EGRrE/2bsPG0ykANmS
3I+KhnNFTN+yV1eOx7BEST23l5OsF/tBHQVXB9clN8uif77JLRNJ6XtSYVl1/lxY4GgrP0siJRPu
pwMNNOb4FdBDsvOwGONOFDvBlb5In6uOeDL4wa9/OJUe0Asn3JhgnNBq+mrVCb6cvGsO0S/nLfsO
BYk4UECw+RfVqFlvF3f6VuyToP1GMPVbPYrSSu7Bo6RlNrpimsWysKqVsw5yi0s4M+u/ykJ9aioQ
b7X9a7qMD8D0QaJ8cAR5JTdbgmAEbcXpSC3Ym79wijjtBqybHoE6dhUwyusHikgbczf1Ra047pHD
HAIIYDFUDXQGkwSOE9RiNYAXPESTNbRCxOQEorietStW9w/kKXDC8UgFWSoKuQY40s69E0K1/WK3
SDqyBPXJ0vElaK3Am8Pr7sN9EWztMAWMUZKNFukVkptwfudxjvxscAeIJdcP6P4FvSgp5D58LPCq
QCsT4nK4t89XFhtw78lUgXZ6HN+GA2W7iHzobKWu8QhBBYwStoJLm3fStxaZNdrDLLWLjW+JaaFD
pTU3eTkFGCzZXf+WvMOOhhwgfkBIqiA5Pl9YWxrqUK2AcY3ZfFOVWtjZmiAU89KPrQkmFGMUsyAW
zagrcx+rt5MMrRjjRsq/p8uflGQs3NbYfErWy7JqYBJ+7AlBptNgLHtSY9dWg+vfi3uEtyYYT5ih
fFMNKXyv6lCy00A0BrgsxsEISKvKL2KaHf4GfSyJ8YPMQKO2rJGONgbo7KfPnSbwgPcXDRuM0c7E
FJGNYH8xdqZJS99UPYAsAMuAJTJx9d3oKyEA1F65q60gB8/GHTmN3uQfAec69jfxt+sflbtG+B7Q
RwZtsjNhqkM7de5qbNugnZz5qYqfr//9/OO7McDcN2UTkUKZNTR4ysDCIcbsxTudqqq5eeKDmjZy
xydJOLoiWheT8WD2wpZKAvyYHvV7J0FDK20+XV+awMS7TtMmISAyeulKDndce+U70evQGKO36ya4
kQjeAXnRd+ADEyJU5BnZOmB3IAgZDHLhYpLbVYUHi5eYou/3jxkmTAy2VZCo11HMBCt1YL2pX3to
1hh30cE+DQH6CWFCMwPIWYN6NpXd64vk3ykb8/RDbz5kq0RmM8oWhtyGpxlysICTuGZyNNXU1eNw
kPd933t19Fj0rUuigzT/yVemkEbc1Cqg3Sz3wzDPk9FgI6cYDWOwhZn1IbGEkHj6FS8OuwGohAFD
OrhOzpcpgfjbIBmGj5YdASieEvvqD6ZPBUuLYPosykC47vlhjnXPFi29emrxVdXsRz4UhyaaRJUO
rgmgaU0LXw+AGcZvxlhXUsNSkFNRCVbKrNvd6Lq/VJ7upi/JvgTh2jgerrsL90zYGJ5BCw8UJGw+
4CR4W/SFjp64lT+qkhosfXs7yP3+upn373OxXRs7TPSvc6J3SoHAJT/Gd8hJncGLn8YHeumsR91P
vmJe1stPtuJidOdfgLno33/NPhOZoTamq2tJM61cDZMm8eT2OEl/tap3faGi78kE6EbtIOLd4PDb
8pckByap/V6k3/+bDcb1O8gTjFKOt5Npzk+OjquuLF6aWDRZRX/qlU/GtoWc1pB0HQmjB7Gv9ViO
BdqTUqreR+34mLdddlSLpfVJPYhKL9yD8OEr7EjBUiRyH9GDMFnk56ypt20tJEjilRUxn42qFSrK
mFRnomShZLVVrXjDt/YdFXvuf6IWv+yNf/eeeB+tv/yWH+ao22yCcjKYiVz10JZOTtobBa7bOwv4
T/UWqUogvUG2DSpxNgZewesxvXU35n10L/tlKDqH/GMAFnu8a/CcYh82mIPFnDjJOm+qKdvr7Key
eYxHx5tLkRwy/yR8mGJOvJSiaKbSXKhVdzq5Ve3DED1dPwj8uw6onv8thznVrVpNMmnqzrOzI81h
aUeliLziV3uSfXKfCqlRuK5JW0bgI7DBb8QsyiggNNDVKCmtzq2dHzq9FlzfvENHNbghE0z/Y+vC
etKtGUJw5xkn9GGL42iHGsYRihPRBbVb3v7YCpoqqNUBO8dG/mjIdGtKEfmrNdsbVb4bHeUGJIvh
9T3iLkjHQ0MGUAGcP4znyxPSxVh3cMEk9nEdnbDIIlc2QLCYObd6Vb9VjkhsjLdJKFlh+IqKP2Is
9PywtRMmjwYdsb7Rol8TkDugnNKSP7g4QUJOIc/AQMEBz41YzapopY116XnyYGNA09XT2COKvr/+
/bjvNCghgUzWpDBkVm6xjq1ojDokOsPYOZpngPscjbwkXSEUbyj7sUjmT4AIV96cOnpoluv8Os+y
9OZYK8YvulmkyMjd0M3vYSJnb8RG0k808TIhLFSPrlHtrbx18/gmn28cNAAEH4B+STZ2AoEMOQUN
oDaNZUu0nY4kwwpZMiD3D0o43q8gJ1Cf7Xs0aakAZCMwyHOfrT31fGftclXbgY6yOAbZqUZ9lPMq
uL4m3tnbmmCcR2uadZYWeKjqfNZi7YlqC2Z6Ijh63PC4NcNsVW2vq5SoCI/lsOwlazzIsVW6lrTc
d2ruFUn1VgBd0WjNSbLLfZzWR2dYfF1ZO9Ev4X5TVQVuH4zVwNIxUaDEZElVVSg7WcN8m/b9TakZ
wWxOu6m2n9R6Rp0+uSVt7Ray6U6T4+uAXI9dfyOP9sv1b889UOj8//NbmBheF6o8zKZMFW8jOjKn
7G0/rt1Rgkhrt6s8TVDq5htErQ3AMFrCZDuxSTRbaZQhX6Oc9RKYIGoQ8+jvie6yF/Fjcl1rY4zx
3jqXI7RdsLqpA/V57WbSaQV78vVvSD/RxZHcGGH8lyiDHfcWim3x/5F2XcuR40Dyh44R9OaVro28
Gc1oXhgaI3rvQH79JbS3IwqNbdxqY+dNG10soFAolMnsfzTKj2T6pajfHBHjiEgKY77LrIEtLUKM
FiWzt8wHpdVc8DAM2tdPaAPvogA/kOIMMfF0Wyl5rESIVNQCzdXjBbjhXTuTXX0VzRxxj8G7JI15
G9sN0bJ4gSRZGV8spb/rEb2fV4Z/6NHa+mZpAIdntJmNrlrNokGIZ5j7CcNuoN68SBMjcOLWXfrp
uuvzIJbKYGzHfZp1e7wLD23V/j7/Haeq4jUJMBLDAnIGLi7mMzKTaKM5DjVAjls/b/qdGpn+eRGc
bJiGSiNuYfr7iGCYi34izYoLF54aIDkhAFagooswE8zkf9EgVjshPDn97I+W/1EkvR03gbxcARmx
sNC3KSPtMD8Ze/JDP1DE6PhK25Fguu4vYw954Z39BVnb8/qengfINkDiAdAOZAlYWHk7GSVlKWE9
8/w9TQ4Z+rxHvDBFvZy8ncN1i1kapJ8BB8Qc7lK2cbhrFD4wmvQQmWSfGObhvCanTopq8i6CfsJ2
FfHpWdk2rWfF95H0O8FGkbvzIrjGgakq0EYDRx54OEwBH76vGSwDMiix+XDIA/JVvqU4cm2Y+4B1
3osKcbx12wpkPe9idaQlKEh36F+TU2im50LmNt7KbYUwmzN0mgYSyaxFcFL1u6nJfy1Zbn+ZShzo
Vi1ImJJcfRpKJwkcq8tuMGgt7aRpeWjKKHIXC6DWWgyslLK3in1U1J07N+Z4QPKJfJmcznQlIPxc
9Es07AAV3d3NWqSgeyxp3LWrUNeUVMdTVhsR6Jwtx7hcyjDPzPjSmibiScRcvHnNejdrTKlEnrUz
H8ysV8J2Gfp7u5eVq15u1kNuVJnuahMqKOPU9C/9OElunqqlC2gU9QZT4PJFrAH7ptcyY3DnRDL3
EnKa982qVlfjMr9ogyQr7qIAWpEMDSibJrAfVE68/JTnNfoJoI72EM3x4C9y0nm9lhDQtwBXqyra
aG+kVfSk94Xkp2uTHJS6rHbETKtdlqooZrYFwbCNNjuPRNOboF4HI3Tiru0E5/kUeQsZNzyNkFbE
MwWoTcwxAITTXNgZGllGL33J0ApO6c1jE/cdGmKlHboEgRiZ3ImawTnJODhLHScbSQCwjrNNsWle
t4qpUxwFMLm6+fVUuxomB8qdhNAa7dP2T+ThRp/m4VBjuBfDi/CsGEl4VQUcp8GhkDfGOHKUjk7i
fFvNO9jP5LyeP/88R42nGS4hilsJB/DRxXRln0lxiUScvqOcVEDtARRnGYrotXiabMUwW0iayDBm
NNp52ST5sRYCDMufS4Ev43mWrRD6ERt32aZ1lOm06qPnSpiCacvIEpEt8hSxcFOjzwSrdvJOnyVS
2mUE5snBl7352sBkPKAPaZTa3ib3f418CUmFOcEKpQt9l0qvvI1m8Rwb9WhBqn1lH6tQulcld3nu
n8uD6idHVA0K3T9vF7y13EpkYoai0p3ElCAx669G6XtffDv/+5xo/6NKbIRAoi5DxqpFUOLcqB7A
14/WPeiAdlowfBn356VxtaHtLYBQoDPRjJUnCmlHwM+1nqkBGXNuL81cVM95y/OyIQ/6pAGbADR5
NA0wF6mqAqKy1fHgnz3Za6/zY7dfj+Aw3NkiRED6teckMTeohenQqlsgqfObA106cMkdKPir7aqX
3ZXo7L7hxZyTx6yebgHcrW2W2svQgP2q3+cuCG0Oo9c/WaG2ny5a3ziWQKFFK7A3+rKfXUcVPDMu
xNskEH0NL7rbLjPd6s1RsLpIBxQGwcckxs6avlqF44JEyI0nW2A0XBPdivrgT9T/GZAd00HlXXsk
Unx0deZuHefPdYcJgtq47SJcQXUuvfyPNVR6ocf4H9X0boiu1UxU8+J5ne2XMOe/jNACVq3Ip87e
BKRz0GCE5nMx3HYBCQZP3reyu1YeGnDOHxuu30E7JJwqAKcwiMW8Tia9V+zMxjyKjsmh4VCEJeAY
fk7BfED3lp98yf81kBDF9wfoFJ4rwC06mTyU1CXVi5LeePmwx8Ak4BIwmuCdV4u7mhshjOtpxrao
0sgAGJpe38Vd5ctkeiKxJoje/2H13pVhVo+QyKqN1cQ5RZEbyJ1ZuFpu8lV3p0D224dip96fV4x3
mSP/iSovyCVUeM+PZ0OWHKUm04Sc45GGSPYBEJqHYSeqjnDXD+hIyFRbaDRj2zfKde612dCA+KAO
D/CsIeAGAtKNwXltuOsHvBHEPojDAFTP+LlsASKqo8L6hug4B9OhCSPf8fo+qApAyGtBLpz/42mG
3nlQP6KnDYTIjKdb6yF3Wk2uvYoArCudX1qiB1ZUCWoKvOsILcYAGAQREP6xhoGHgoFmKMyQE+N6
ltpbtc4FNs4TgSw42qKwcJbJwmSqZikZJUHjS5JWrqXt+kbkk+hasLfCVgKzO41hxkWvkr/uu3yP
kHj2UKW+Nt4GupqrXhHYA29zts8AxrqjrJrNQsa11+g/iWN5yvAjReOGwOjor5yotXlsMGpVi13K
C73Gp3AJKNouOsviA1L4lDXTEkgTqcTYm+VUGAakLxtzhlfXfiQrQb75QaASb6cw3IKmaNptYrPQ
H+Vc1I02IsavvoF55lCFOLletc8vKQ+DGMCHd0NTIDgMPNPEFjvx3OlJ004xxkOcIb+RyXBjq8SP
MuUx10UcQdygayuLuRjBDRcpE9KfXodbrHF7HQQCeT0WoT5PGBXI9f7QRxrqg2MKimlzbS+KQVhA
4O3i9iOYWDltZ9mhBVavjq+q5ZXOWvTKj/ObyDvPGOwCKhfal8EeRL9hE/Y0pFdmKSFYVCVx1+nY
A/v0vASuFjYG1JHRUkA+xdhiqiyN0lt4PREC4N4k8YbxS5lY4X+TQvXc6GEXdtupKZJzZP6ar7t0
+mqTp/Mi6HKzJxh33x9FmKUylbFe1Rp1hMreT91D0zxY8VWTXyTpv6aOQ7SCNlo0V8mKjvl0xiP1
M0mTVgEylaO8LsovWYTEQQORU03ef5/xRbpkUC4RZLEk5VVrgjEJcBuiWLkn7e04/vrMsr0LY/a/
XOxasmqU1IHeorh6/jMvrZeBXrXK+pIqiqDcwze3d3GMISCVpdQN7Xso9NSVptSVRzD8tQKYCd6x
obCRlFMC4Sub3Zycdc6UCI0cLTGv+kQNJbX/xLlBwRXY8CaaaYGY99Gix64lWTJjk9outIyb2Lgf
x0+s1dvoggluJURETLygt6lEZAUpU0v/UY/3bbtgEio4v/30M1lbw2ginfVFeQdhw0c1sqpoDA2J
Tq8Bd6Qyh2vWhBo5oIYluPM4QwpockCmybA1G8MRBrPzYyMnadbjhh2GQwTgJhu4PaV9X5OvTvNV
kp/BdeEOdVBUX85ryLM4zLdYjo58HsavGA0rJHW1JY1QjbPSGww+uepqe+2ihufFnJicasnAm0Q5
CHDLp2+maMDTPNVI5vUpEBbAWE9mwVad5uw/imBbziakBe3YGCoAk7uDbx4bwMpSBgYgBPS+GpKd
GOX9xKlSkegWf+Oug9djTHBASKQBFzLz2qTb5drV4jxVk+0PQF81MoG581ZQRd0DCP2094wNIEgn
S3pMohr4k11YzOvRjhyBiNOcMvTZymCMoSxWPUkMB3Cyhd8+1b1r7PF2v4hC2XHtmxnj7eUN+ZKG
ogbZ00cNFYzXhYV5ehAfsINqlilhth20WB7KBLS7LfPtZyOoR2/1Fr/zxDRVXGtBizFA8x0U109e
G5j4KrpcjjFF/YBWCqV2V7/waw901SmoNKU7/bL4LsrSnB7yNzX/CGXbm+WZSGY/QU0STpdVOO3j
g4JubhlTT/2/nZyhouhNjDErC682eu43IcWA6srUqBC1gF53KS66+pek7s4f6hPfwchgzKWZtFZD
nwiYzJADG7Ww1VEl0l7OC6E/8sEFM0KYOBIUmsB+o0KM9FIFMruCOdcwswTe4ySoYKQw2Q/QvDmJ
BVAHz+qOWbTrlcqPM9m3895vip9aOQr8Pfc0b7aH8RxdW6wlQAOwPZrhobDutrHAAE4TdVQltJip
aKcHWQPrD1dNSuQpg4jsMB1G4iYhvK6neOtV9V1cleEeKAw4OQ6cPDga2UzvWjdNbmtlhRpAowKg
tAgTH4+PpHAppI69z33Hj3rBMgqlMsGgZUSSaRQ97pXEI4BeqMI4kCUQMLuzn2ZASYu8u/P2yNs5
jIDgwSjj4YH2x48Hq1bnWDGQpvecCLN2CAoNEeHSKSwadm4rgjFGp526tcipUuAl0IAJU74ur+kF
Oi9AYQUwPWdx+9RFkQPgXKKGI556aOh0AGtLYTPYNFYylIDDoYjKrfRVI5UbLff/fv22AhjlxjKr
F9OBAEm37/Mm3Wly6p8XwXMZIB/A+D0SfhQf+uMWORZxlLydoUMzTxdSnHQ/pqG5I6uV7fS2EJEE
nsL4YL+28pjDPA4WmKytIUMhZapnV13Ic4xcmVt0jnI5jdZ8AEbN6CadXvldHgGd0CS5V7WW7kpL
boZ6Q6xwGdT+KkXZXeDZeNakALMQnABoNEXwwHxdZWiVFfegEWiDxQM4iRvfq0EL+GAERnLjKrsV
GMKln9uudrv+Or8TpzPOGJaigLuY9rVA88a2JAOEKpt7E5Qh+k4JVW8m7rq3vOG1vqKUwiMchYcW
LfQV+n1AoVMA7vTvM7PMN1CT31yFKynmDgN3lddYmVuAl4qsj5IIaY4TCn5QlLlvLWeI5nLUKm80
DK9LLLQtxbiyLJc0T0UlOEOn04pUJYwe4H5HthTO4qNKitmUwxzZiHVvFAwmqhgEAG3k98wvd6Zv
7IzXOcR2AmpTvimuqaNIRQ8Wjr6oRwCqHuh98PlsC3PXrmCfSyoMoa04XuWIVF0LPNj7dR2ni7Lt
0YOhm8mX8+bEOdgfhDI7KVlDo5EE3Z1ZUpTH1mkx91ADhRPp//UoS60IjZ06Cib2gDyg1NC3C4JT
JpUBPMqi1ACC5K1F72vK9QJkxsUGzGQXjPa1cAiVr967OGZXdRAfV0jlgmSgK9xB95z+2rAfatGY
ES8yUACsSXFXgLghswn9ueuiKlkBzq/dzIEVtjvUD8LyAKDYgDaNnN8z6l7YNURED1gPXUEnlcPc
l7DftDPrDJNAZXZYJttFJzpG4ie3sOt9YY/3cBHPDSaHz4vlreVWLHsHmPG6VjNIaAyn/Jp1GcA1
ANifKvEvq+if/r0sTAKhKQUVGawo42HBXq7IWV7knhNP7XOt9t+0JAHMs9SC7VTKtVyE+813q0is
gEAYVxxokT+e/4ZkS0KIA7d6h4mIGOTst4mnXcTH6FG7A5bCHSgh/QxYscahONo/NU8XdqxRh8bs
qwpSXLgAmuSBPX38hFlqTDsj6J9c9PlOmuerrnNuCr3anV9b+jMnYgByiX4mDFqdQJjESItIHaYl
wHByQazI19NGcEFyFUFfLaq5OqI6FiSK6EW9SBYoaeS+cKP2KSuRS7a+nVeDKwQvMcVybPrGlj+u
1ppb0tSO4A/Jh/yL3utoF05A06hKAmVU3nrhJQ1QUGSR6AztR0G2PGICTjUqVDv7F+PneFQeBj+J
XAXP2wSFQl1xW79O3eFpwuO6f4T14JqIxagb/A+h3GrIatEu3o8f0g1yVNVmUnva4OUvFA+63s26
L710r4s/HoCxGYrnlzmnnir/RyhzEutIz7pmjSpPPtJoQr5qbtZ9AowKdGDU4KOkb3rpIExf0HuA
NdKN2JPWbDk1zdLCottXc0CDK/nW2NERPEm4rjxDUgFnB9wURABAePq4rBVKNlGpm5jYUS8X/VYf
d6MIDUMkgnEutoTWU1AJIUJVrB2gWgAb3gdmLGo44F1DGOlAk7kGr4k8NHMzxJhjUdJeqv5vtOGN
BOpa9ynmq4Q2in9/ALfCGHPMdNC/1qYJTk2E3nG1UlxKNJGKBhd5KZ4PSjEWOA5jq+gDlFqO7XV5
HC4Kt72UdjTFYwpanugnn1jdn/VTZOaoz0liDbEBq7PMn9V8XJA1JgMQ2EE0qCPKNwWJGK5ZoHyJ
d6GOfDg7vtjV6dD3OdjygE/tJuVVh8kQuxW4e7rnJzpthDA2odRy4oDUGIMHMRjC6zwYc/2boQ2/
FkDM7/CoEqVVeTlPmnhEzQVsLibCoo8HSmsWQBXFsHZgfiwoBNfHJATADJ2Jg4OEcwQuUXKcNBd4
ZOdNkushURA2wayMTiKb/n3zLsk7ALBKFjxkPN7L0W+S/Tr/+/wDthFAd3QjYFmtYWpM5DinUAvL
YxY2F+s11YqW7VuhF+Ta40Ycdc4bcZm8pKo9gG4QjdOvyTOKppSmZtgD/y7aO4tHAjjgoNo1oOgV
pVa5xrmRzeyiBKL5hdbOvCr/7ozIeIIsfVJFkMq8dBMIumD7Dl499Cr/qGK/VJJhoqEdLsu5QdOA
317lO2U3YfqrCIojmDEFNsLfw41Exm+hqSjvpAaLGhcwz/pa20f+ej+9gpwX0OKiATDe/UmnK1Dr
xgQsSuof9RsWJU3WacADq0RGNymuC73wU7ANRpUcnLdOulTsSafpaTyudAOEgMzbarW0Je4lvOX6
DGgm2k1phb3zK2rJzs6H/yiLuTTj1EinLG3xBskOZvw7M7UgGisvGSOUQEVryCtmoNKloM4F7j90
YzFGgop42wPQENO9O5oGLXegNa6QzPNnvw4xrfIrFXkSnvVvJTJG4kwS6l4tLp1IOcbFxaA8LuW3
89vFNf2tDOZiy7MYdcuqpGh19k4N1j26HqEY6O7DKph+p77ynInAHLh5jo1QnbnislXJB+BVVMiE
grRR90ziLkctbMIsNK7Ty8WXXu2b6lr2u11yn+2ToyQAH+f56O0HMFY6GVNcT2hg9srlkALcRLo/
v6zcA/duKzpjmXU9wlBAWgJQneQq1vuLStUDZy0wEV4Y+/OyRIapM6cbnIlmkVIzoXnlsg5GOOf0
cvTz2/a2y93mi2hYhHvGN9oxN1xtSlqHOb/Ma+Tcs5erKXoedHC0d8+1Imo7EZwBtj66zsWU9gpC
/2rGdq2qPbu6hR6HqgE0xvmFFIliLrq6HfvIGBu0Njly5gLJ8HpCd5erSIvA+kSCGE+iE5BTNRr8
1gIgk0RvH/vRuLbNQSCGl8CGxwKdHVJ5wDN32H0alT4FuN9f+NVQBGWU8sqQMcEx+wpiBcxu3Omi
iUS+cu9C6d834UKbI7xD4RcZ0ww8aYU+H9t0vQOZ79P53eIf4Xc5zG4BGYygTxxZtawFtKt8QfTn
8wL4Z9hG9gfIrkhyM2cYCf1eSaiAaAKhshwFRjVdVEbm4+kTnhfF1+VdFHOCwfGe2pi1QfEE8Q1I
e72pFjgk6sZPrmU0+f6tDGMKqml3bdkhwskO6V7Zd/slVAJZTDxDv/ScHGb30VWV42Ai+JVkXz/m
e5B+0AbMn0sBDkBa8RdGUrxHOigA/2jG2EEyzgkZLURSdBQlvlD25gFwAX6xb3aiEEC0Tcy5TZRO
reIZokj7GC+7Kbk7bwbcqHCrC3PhN2rbRmkLklzTAq6FXh5RrkZtEEZh7QzlIAZg/AcX8b56zPU/
wIPbC4CPsHpt6fdrYII+Od2huaB5qZ4qhAE+nYwV8YfyncQfsSeo3dNqA7QbYrN4dLGUy3pbJwL3
x5WhAgoOvfug8nSYxQSwH/rXBtwcdblL0D4vXWqN4Nzyl28jg1k+qUFZqLcp1fwrcJP2Hcq3AaXw
LMAh6zaF6xyBef41CgR2wj1lf8RinvGjj00sp4/rHnbSB8Wj7lU+ubAfaeIPZ+xuvhAOd9ClOjnV
G3lMuJTWdeQUKtSkIzmoSHkrin7yFYVWSi/LS8qH1B7oG1BEr8N1WxvBjA8uo1aaowYxPdqck9/j
UliuYwKIWgVtl19aUnGIi6m/y0cJkC9yq2ufW2l0VaKkgsKzxax0DYa0Oi1AZRb97oMOCHyFbx/M
BB0XJDD3nxjKQAUQtvpHHrPShdbketVhJijrs/uyT0sXuUJfai0BQwf/cLzLYRZ2dFZUUhbEOqv9
EstyEFm525vxp5ZPQ1YJKXgA8bJxcAKsodhGC4lHftIMqnIhIfhATS9EaP//uQy4B2Mjj7lI0bOX
GnmENxo1VN2jXPBoVwEbPEWATMNPPSM24phbNTL6SEZ1FJyczvyktlrkJnhVCxaRu1UbIfTvm4BK
0WOMThh0TAw8QvGvPnK8YakFnowb0m+EMLdoDXiQTluxUb2eYboyt38nZfV9btE5KmslelPs+lXg
xKiJnTiVjUjmNjW1bq6XHk6lGcHeizHpnRSQ2NV2ipfEbg4ovPMCubf3Rh57H/QYCc8TyJv0L2V0
o9rP53+fv08ObYWlLb8s8YVGABdQ2jCGWv2+jMvLsABvZYmfzkuhG3GyaqAfpo1EwL1i+7FyPZ/X
KYUW7XCZti9JM7l4tuzqQvHPC+I/KzeSGBfREiJlYy5lntFcQQqFTI4ByEmyIyBx9DADN5EiwrI4
nXGh/m8jlDnA+mLVTZSaqMdjqq8MyH7dtQd9j9eE+yn1aFcqKrwaCK0+Hqs1kiUg9uJxVFzm1zTx
Ee/aS9ozkyMBJ5LGtQ2K5gCABTycbWYtVXMFra6FrFiK/gZyJOpdq3w5r5BIBLNy6E5tMbAPN9Hl
9l4qkkMeRxdr3h3Oi/kHs3hXhfF5k5yZy5ii5Am85PoGdJx0+hLzqw/EeZDuKD6EcXtepEgz+veN
A2ySvM1Wihbfz+bB0vPOtc1XdRIOHnMvj80mMT5QnlKjb9s89zTlUk9QM6D2p/9yTLhdzPmV/4/x
MW6ZAt1bfwyDcYJja1ejQWDvnQ9m1PsySIPuh1Qi/2aO7lS4tjsDsjL2V1FjE38fMWwKKHkAfqhs
gSRee9WSakjuAZXcxm5VubY/oaKqoEiDslYUC7mUuL5rI5LxwNpQO5EUQyTy8JXbrYkP2BHLXW3Z
Ay2VyFC5ZrORRmPLjdlQztthbWCokoXUJm0+jw7VQ4kAJDHC1VN9HQwctnfeVgUqsq3gzQjwD0vC
eFzVDw+1AguyhkcFDLe1ZYg6gblR+buCLAiiuva6ndHmAxBuyFeUOzHyix/ZEzhnsH9B3fkLeJlB
v+l/TkuQW5joAbTR2fRxaUGOMa2zgauuKpzrQYGpFEV50BIgCTl1tQTn15T/yjLexTEupygz/BuR
L7MSt7q0j91N4hPYzS5+HEOKb4989U0kInLhp8Y3Yhm/YxtgystWvLLodOx6KHzyVbPAxIE5gp26
lwbUu0SZVW6MshHJuCBFT7Wuk3C7j+CsH19N0bggtfmT6AEgWxgQxT+HHZofJ33AkBgKQRW6tMa8
v5gN2130Z70v9xGgkAx0OWLMWrCB/EPxLpW5/eSOOHa5vPWMHAxMwFXK4CqW7Rrav+bIoOHDRj/G
MC1dGuMyg6Q6nb0EjDC1JRoFFy0hY4yVheR3W6bgczBBAqgsYT+215VqBvbaXBjEcJFH9gytcXXg
1thNGWBaJZjGxAeLaoBE1dExMgDgO+nX1V5f5LUXNs/TN+m5TWbsVlNSe5UIvlCt5zCXdDcf7+vs
IiWdW8Zw9M63xMIzdv0pOKZ0G0/koo0cHgHmhVvto1fIJFluCpoMKS6BALGPj01Ap4soICuwzwWO
lipxKoz2yZmyDP5YZqfn0okHWYYw0/lKm39LclGKInpu1wc6AN9wCzSMCzJC9NGy46JCl9oMNnLM
kie+ilZjVDqAGjXKriiXyT39DgJSoFoACcthzkke408VMOo8Jyu9ZP7erIIEI3fRMBKItldQ/YA8
+OMOVZUuAVUAabfatB+M2gwmXf5mTSICXJEYJomh2ZLWkh7XQ7TgGeekx7EHlbU8u+cNjicGpAiA
IUI/HBBjGHvT4tqQk7krPYWgJ1K+qGSgP6Tpp6TY6FJEYxZMgD3vfTuhqbYGTEaDrnrnsdZ/abno
KqcrwlozyLpU4G6jwc9mUSuHtZSKWoOhdcPujXjnaD+Oeejsar/4LbpkuOuGdkXohDkig23QAvcr
qdAm1SKpdpmP6MfRLpuxFJxPni1jOOCPECbWizpninO7wrJpzhPW745YvX9+/0UimP2vVCRFWn3G
g7u0ro2V3MpxKxDBu7kMMHLSu8vCu55+wiaGLJOqW40YWizKQQOnyHwYMR6USL/Pa8Lbka0Y+veN
mDQBeokkL+hnbAc3ix5rjIeXWfjfhDCxRQPW676McfhtFPQzBc3hcX05N9HhvBjuw2KrDPOksY1R
WxcVWSR5lz1qlxQIVfftG9vN9ohLhUOmorVjDM3oE7uLNZTpFOXVmDy9m91u/I9mwFiaJSda1hsw
A6m5kRYQYmmmOxlfV+fX+bWj5sS6gc3Sse3EVjzA/xeYfW+aqUdzTmv5ujSI/Ca3zLQVw/jnGqWR
Rh1wd+bZEf1bfn6RBlJgdsfyUFAMt+C8VoJD9PY5G+ueCqWf4xyr1yxS7ZaJCVKqaGdrREWnpoga
WmR+bGAQtVnR9x3MXBld+oSP7yTPskKknZHbqUHHmYlyp1z9MFAClCP0WCksurJayqU9A+AV3LNH
abotW7xt5xeQoHzCpRrvcthahEliYCNEK/Bflu6nYkyZqxSxwNJ5eeCtDMY0lBp419MKXXJ0zQMR
y83aDHPG96jOTY0Ar4K/buBiQHcmhRVmTlW7OmRV+hbRSHWhLy85oBFW6TZqaoFO3FMFjDXKmYdh
OdYixmxCF7cCxLohixxXBjvnZR7Vscjv8ZfuXQz9jI2Zl2tLKrRr1X8BFcie5BqXxU8FzJ/aimHZ
2e9c8l25EsMV8NfxXTBzewCibC2SQkIeoI++JZr+pJex4ybK8lhpZH/+LHO97WYt6bdslKz1ZlqL
FWtpL0YCTZcrwM+MQWaAi+G8JN6AI+Yd3tVi7xFHHpRxhilOITpPnxKUc9wiXH8M+9afAmSFbxC+
fMPAga8J09A0sD9xxCAwp9NUQDphO/9NYDJM2ggMwv5IQtruCnaJAwV8XIO3utXuvK5cC92IY06d
PClGXOfINCgDGgsw5pAIfb5IBPO2kBNzkYsYOHb6TtID9Y0jMMX0uB9Lb+Pj0+RXu/X5vF78mwb9
kpgTcRyA+jJ7qKtxje4kDZ1Ou/6VJorp0MaUAP1h8NLwM29CIGn8kcaEAlZvr7JK0HCiVeO1YdU3
pADF9GLF4afUQqLBBmwefX9+PAXyrKZmXeLEDSFASYP4qKLn5O+RG1EXKHfngOWiUcgHtJUzbtLK
k0gdFZwDRdK+g+v8JjOEGTauvb/LYK8WC51OuoQaumc99K2Xo701DkAAhYvTpwURMXvvKd40MjV4
evytFVstU5qOgINCoS0F1YFcli9yAGiBsLpQn0dgmyELnbntA8U9zHbJpbjQRO2dPeFAc8S4v0lR
7dl5/6ghTqeUEepZofwKYr3j4LbfygOGmvzoXvTi4m0hOIoxso6JOqDSMed7AjpIL2k9nhGNHS6N
cSWBK1Zgk9S4TxTayGAOeKzl42oQyuGC3p0D0Fq/R7vEK/zIBxrFN/SiLH7tN7vpi+MrgquPdyls
1WOOg5MoepSuUE/L62OvTaHTj2DvFnI78BJbWzl0mTeXTz6qc1NHMQhOd8BnfUh3FECZlutEEStX
IZw3QHFSJsk3490ISm3kRvLeRtdHD5RmAN2bMibsiagizY1VTQ1whUiXQRzrR8xVNwpZQ6w6e/aO
tiusF8gTXhCPtisUrfsZB7mVxyzgojZICMwA1lub+ZeZOmhNxsygrDSCfAbX3jd6MRFJBPQOqdMg
p9LtIMvj/SrCOqNO78TaNxKYOGSRpKrPuzL3VDTjU8idDhGBmPRbpAhzf9WylctrHCMf37Y3k649
LYOoh4SbZNxuCnNrSTJymbYKIygu0ZoLfOtpP7n5IcNLTDROwy2vb2Uxd8mqL8CJihFokDzzVtQa
xwnVMNUtBnArPAygrqsMBKu6iJqVf6D+GDr7sE0sUhbDjFSNPFmPZHFQazQHzNw3glIxt2ZDs6eY
hcUYpWIwlieBhFmWOkDBWg9zAFjHBv5vcPGU0QCRU7yh1XT/no0Md5mJaRcNqExgl1MZoZMjjXmq
oBBnVDfRrkGa2PGmKLASyERvMsq3on4Crl1uJDLmryfqXE+Epr6UPMQb6r7Um8849Y0IxvTVvp1X
VZ9QPozJfph+m8blUolSeHyD1JHwBJqR7mBY76NLj+x+jhKNFmmV3wA/Bk0wcqy3mrr4WRs6Ru5W
9W0tarfmH7mNVObCWjJnLGQKn1pd0i6T6ADOUhRLh52484PuxImjMlQZIPnoIYSZfFRwiYDEWc3U
gxgX5XrsGs2NSYjcqHv+/ueesI0cxgat3JRTuYTLBUpf7Bqk/abrpqf1svff5DCWN9rtuKopli5T
X0fDj5fOrSXB9cHXBWBTpv5GcciYXta2QMxooUvqWM9Ft45enOY3yTyFn9EFjZ1AATFRP2DWTFny
yk7o6KuNmGlc3bhZPCP/cV4I/dgTAzAxh4F2LTA1moytKU6/LP0MIRghBlbQTR99j+ejXQdSIxgc
5i7bRhJjakStB9NZkWezcxWwueD2tr/MhfIZQ9tIYRatnlDMaSVcV6sUKvJPQCr0ovkYrnfbiGBs
rHbUYRg6NOIY+eRGkIQi9flN4T5MQZ75Z1cYE4vK0UHLCbQwOkAK0BRoEdo+kY/1YTmI51j5GgEE
HY3ouJ1YMIqiXMtFHwyAUcRL7NaDjCK4Lhq9/AelkOICXx3yJmxBrByVBARuXe413wa/vh534Et0
KwAjoT8bpJj++TXkG/bf0k7m1KW5a21zQtHCKjVPHlPg2rz2kuN18pWpC6rufNN+l8U8oEbSjPmc
wLTzFIBWeUZWH+Q639FuZwbnteLv1Lsk9aO/RrvLlAExBJMJ5XcDDQRKJ8h68i8fdDj9tUsKG/S3
BrCNlgpZisjQb7u0PpBsvLSaJpw6BZyXix8l4KRCYTZZ5y9xK+Jq5SqIeAX/AT8SCa6PCk7oiUpm
Ws8c7YvcuCeWYOyC260D2O4/Api9GvRithMaz1oVRptpSJuAVxNVoLc0qI08yYJXtrB1hmsiG7HM
xs1lag3LiI2LVq3cp2gNuG4rDP9PiSWCD+aKspHNQqoJpBDs+Gq9TNkwzAiNslqZ3UUdLwm6cZVc
E6V+eIIQGQHyDu0AYLqgf9+8Q/s2MzLSwVTaJL1GXS0GVnAXonH1EzcHoBIAC2g6QOQxGW+oE71T
Egupa2WqvqJj8EYxCW3lwo3170/XVhDz1nEm0yI1aiUeeN0u8wZTe9FnSrZbEcwTx5hADLykNqrb
9eJG8YNCL/b13hKRPXOfGmjDRhsVIn9UfxhBXVEj/a2j8JgczPVA20MiwBIPBnL9VRXQxjtx3M+L
Ji30K4NpAGPZeOJ8NIglW2sUi1WcLX0NMRi7Q/MoGJ0jdb+W4O07v1nc+wSkoWgyR5MNmKSoK9mY
X9plDpqcdGTgY78EvzmF4TyuMsYP3PqgXMl70ZXCl2iD/Q6JTgpxyhh8TtCnGkvTW1YQqWkk3vOd
RPAapnDBw2/Re5i7nBtxTKCRjfAXpEISsomW26SIwXsuH+R5ubRzUxA3C1Vjtg58srlU9zCXwtr/
9UgETfZ3NGlSViPx7fwP8gD46SBNgniA0W1KtZmQvM89HAPNQSmUZknqn7KGySWafBetpVAgo2CB
ZEmlaKCn6F+db024fi0clP2z+wp4Zc4e/JfnrZPrGwFA+bd+jCtRjETLNRqHJpXs1mbsqWO0SxMR
Ngj9ajZ8pziXf4thTnmCIsCq5ThxChgyo+lydH6RfN+113H++J8UcpiLuQXZZEpW+MbOvCfKF1W+
Xcfn8yLox7LKYIrNQb+cBQTVN5SxzYG2m7kb0eUCptrjdGh33d4ACo68F3EmcV/1WznMMU4Brd5A
FtBN2ttI/mJinLRvwEnS6i7YHLTokiBcJCLtuBb4v6R9V4/cONP1LxKgHG6VOk32eGbsG8HjoByo
LP3673D2+dZqNtFc+13sxQILTDWpYrFYdeqcrVnG5Ykz1kpLFY1MKHile7Kz/ZXWiEGAKH7Y8/xv
a4xx937uLDXqkEcluFqGtLnL4vJQ57HgaubWiG0UmHQD7L14QTJ5zegkdTXkMfSTPpm7fJ8ebd+8
sb6OgeoDy+BpAi/kpm9be8x7tWkrp4wTFNnHUEbIt/b1UTnFQe9KXwm4JME5Cs6H4LpfcscgtkaZ
m2ZY4jaLQfTzT844U9m3Ar0L3DxuA7DsR/MceEJx75zvM5vtZVy1V5oJ2rEGtvd/pJmSN4Q1BJuh
DeKL7jeuz2yMMQ46J0o/DSmWScqfEsTu01e7Owi2kqbXF2dcAy7SQsUJCR3z/XpntdupQx9otXf2
UdtL+HRWuaMzuov4wqa/+Jo15sNFrV6WYwVBkMlTQv2j3dTuadOp//hqSqDuh9MsCGP0j14ahaIY
OI2g9sUeCTIalgO4JKRiTDRdyZtVCKZj+av6bYDZQ1UHF5oSNwj6JXS78+fZwUHLfVkVfCzuQkCR
Z4NPCKhPdo7bcZLYiJIBjTNnSJ7sAfx1rRJn++suQW/Ci+3aWGEeZDq2y1ww6ua1cxam0Z0zv1jL
uyp9dYrvaKOIskauA+ogGsdYExCmrAKXNseFps8TBCLRpbNOlP6hAPhKvilDkbw29zxtTDHnyRqc
pG8mmnJMnyNndrv+kIwCZ+NHiI0RJtAblZlqvYn1kEV7LaXsgQLXbCO5zVrVK5vml9yUe9MpvslW
4vfl/OhMkgiQwlkopA6BP0VZRwHWmXHIVHXqZZKAR9H074b2mRbFJ8FFIzLBnGQjzdoalKl4mo3o
ttv9fCyWZJdHzu66N/IuGMqnAnY+Spkqs83wZMmLcXBSKB36koIcX9s7AeQBgQoB3xpYaexgeYz/
BiZ6ZpW5RkuJSEMmVQWISV4kRwprKzTzRbCHnGTxzAjzmXK9lNZ4hJFGzp5IOoYgR/ZiPcSclmv2
ol4X94tR3hPM8aAuxXL6m+WydjOUzr3xzTzqnrY3J3f6kteu80j7TphsvbV+VCIkESdmYeoLsRdB
FjqwrAKJWkfjGK914cmOetuvGL4ySkG1j/e0/qBAli0LFOQOqzU2Qb24jWwH6cAn2aOzV3kAIPm7
sWvuWlc/Lae/uJjPDDLeQdCbzFYq46fGravR2pyEhF8E0eB+MIxPQU4blxZoSRCoN+n3ULZZG+Nq
8SS8APNf8ZPuEcxU9273Xb9PnkDsLuz4cm4yLOy3SWZhXbSkXVJBi3xY7u36Pa+fl/yrJcee4FBT
z2bumDM7jOfXFmjyM7VBoS9oYqSpWVj4YEpC5LeWYPiBQcvgukXOpXZmkAlXaZc5caUglaoiqMQ5
spe3N+qqeG1zIkBng9/+L+41EESiaGpgcIYyZ5x/PZI7ldrLNu3TUyIQjAb7+bPxn8o83DO2MeWc
m8rGTi3mFf5vNr9AbChJjmgx9Lsz3wtFJMxowQvR/GIv6UHNR5T4MiTZN8jbgnqH2YMQtMDoVv8H
jiaO459ZY+7poZ2L0YxhrX+r92MXdIDwoCQ879UfShT0NvCABkrC0vN1H7kwCyEFQMz+FUFjbu6S
ECfPTCiOSnO2b/oxwHhgqMWpwBX5ZrCJ5oduA0t5qSZklZ0EqP1YRZkDRe/ltMqG4ItduMTHWn4b
oR90EzvkHsy5SwojxEDdCEIC6RRe3y2uBVuHegAVpbbY7lE7RKstqRDFM5Uvq3qfirh0uNv0799H
InO+AkDE+lqK7MZLVlDa5I0DFZ/UKtx8sUXtvYt7mG7WxhQTaBMIxUhrhM2KZAhem6Gj7uU6CYv5
QDrBlX/5PmdsMR8GqWFnQjn9H2lg1evc7jN9ctE+YrOLAhHYhL80CzSuUEfF84cJtG3fSL3U1MSz
AdYx4x8jilHSPrY+L3YlcDnuB4PCC0hcIZIBAO/5B3PaSqtyC6OIhXNol8VdyztpeLzudJdXPSSo
ZdkANy3yGFAEMWe0kXJbSsaEgOF33kN05EHWC9MFV50H4t/v8ZA/Z6V0lzZlmMedT0B+o0apP4Lh
O81EFzTnBJz9FibCO7HcL1U/FYBpvhhjaP2xWgCzVmZDM6cpun5APCoK21t7kHUmkJafrL1gT6nL
nQV3akdRgZ2AGDnK9vTDbmJFluhFQuIc3V8QRAMJurNasB78I+usPxmCKHtxEzPWmODupK1TQ9e0
BCDAeIUOg++UUqj1c4ji7AylUzXsmlqwRI5rnq2Q8Zooz4ihKpg5QLMqTOs4nBblbsi+Xd9IkRXG
H8zFqpJ6TlvPqWLgalTwsJeBIQkiCNfrMPOrgJlZoWj4869FHItMeJyUXk5+pOqLtuyur+JykIJ+
oI0B+gM27mDP42yueUM8YOG99jlXQYax7k3f+Sq/RW/pzRhQkj8zdnVhJVi0NsYTUYnuQfaDtUlz
EsalfSsrk2h5NJhfePtmeYz/yVpT1bGuFJ6KuUbdCHt9PxVgUCE3GN72h+W704a5vJNJcH1f6d+9
ZpfxwS4Gan6csLY0y8vDWNg3mbQMN2smy26pliJxGK4zog+BXgTopw322RxPSpxkBr5itd7J6ie7
P5q66IFykcVTT9nYYO6yEu0TOgWAegqYhIevaTCedMzaQPLiQELpgImz61vIdY+NPcb15yZZUjxi
W6Alb0fprTAFT2TeJ4LIDBX5hR78Be1SDIlvBwLZDZVnAeqmdotycav2ziKFf30lKv3arDfQR539
0Qy+0EVBR7po7EHGY7wd9oPx2I8vs3wy0sABb4laHFSQpPTafaS/d0Z0MsoTwQsTw5ez7lmr11dH
bQrabxhWcCXpyW6PfSbtbGf2VGd1p2IV/FyeM21/LXMT1RmyC9uSMJezYAxHd3x1XiBRLJKLvsS6
wKE2dtg5KpJHeTP3ZuHpIzTckzrZN3b7S5/MJ6eHpoUyHFa1u1vkKux7B7+mED50eNFh+wvo/98E
P80CkmxdcOc2/ujTsaf0aNwZO9VXT6InqWBTL8rSk5SqatK0HgC5bjQ9KbHuZaMuODMiK8yZKasx
stZcATiyWt2hulGLRzkT4TQ+akcX7mxQEV1kmjg8TFCdJt0kDUGaSQJncG+bQ6aihYz5rTD1khfU
mCbNU0MVxGxq/DcL3Jhm4qqWOFkB5gDiqcDLjVYKvwReffqLDAJQ7X8XyNzti5lBJYZaWVMn6Crl
ZBkksLJGgIbifq2NGeag6SnpoEEF9yuXr1H5nlhQvNJFiDIalq98LBaPNExzvTgt8tbipnuJjulR
e2oDxcsfarR8RCTIdGMujTlAvqAuZ0PA6/xAlSZJtEimByquw4QYLyQzb8xK/bZK+ld51o5Gbgk8
ghdbQesDCg4KCsEz+9xkMaxEoe7oSe3e7A1vmE+J/bhGN2MeCwIj/R7s6ram6I21CReJaZR9q8BU
cegPFH2i7ZK9KsyLLpsKCIxbO9RvNnbApbtY8HPI6maAoDeADqEAAzVuBXAQgIdC0Vfj+SH4RfBk
BDZUg+jhub14zSNTq3E91dXDnJwWJXFt+UlwB9LNYTdva4Q5UxBISlonWqCQUWYuVNncZXzvMwz2
Vc+2/KXDKJD+fZXvms6gSIpKmtykCTrt2E43awdJzSjyoCFgFqMXt8/2aLh9l0KmRHRcOFcCHprg
vMNPAJSKlXcfpdGxlgpZARhy9lOTuiVGQmp8aOSPZPwioURRQshWwWjUNE7e9U3i7NHWOIvyqIZY
sfo0wljFqt3Pk3VjyJPAh3nOBRuof+BfzDCzbDLTJEeFk2OBitG5uXWcZN3v7NhVxjsnuR/lQ6em
mIh5adYdZmmC6wvkxAdVRtUeoCMVEqbsuGqsy3mZD4CL4anrLfPgk+rLkoUWkkc5uq1IGV63x8nx
QMwjY1QPbVTzop00yrHa1RbKVk4e2vnJGX6oaDVmj9etcD+bpeEuBEASzUAmjk950uhj3rZehnKz
qvyIJcFH4wQeLAO4HMsBo/NFMwfqpwbt8RAvsz878o3efVvL265OgjgPCaB9VfJ2fUWXmAtNO7PI
ntYZyhM6LVuiE3GnhR16ESCeXE9S0AZqSG6cI1b7qH25bpYTiNDzgyIXZaACFSoT+NI2MfWI5mMG
eVSUJwsCynXUCjaT6xMbI0z20uZVsxQKjKzO50GDYoh6V+dfilj0fuFcTGeLYaJqB3LANcpw8Q4R
9Ej8aCiaw2h3jocRYDnzJmxD7sqd+eP6HvJ8Bbpipoa2HyipWAKnslgnrUmr0mucHnpt3SHGeG+m
z34MeCHRET6h8FdVIoQfb1e3ZhmH6Ss1050azbFUV5/6ftGBK4yeST964IT9dn2JlxAyeOfWGHPg
Il2de40Axpsd2mdKxDp6kEN9qo4isBrPIX8buuDSH6tebnHPFF5ETL/t9o02eKr28/pyREaYV4hd
2UuHvndB+X9tqDzKajAootLw9e+jyUxmpielFS8DSql4cLk5gVoa+NbXe2hICY4X71kHQgfIj2tg
TjYx1XSeTaRkioC0i8BEgxqpI8l3Umv7sbkEsa4HZVT7kmUFU98fP4AzdhJc303eQrcxhHFENU7Q
TEjx0BrN/VAErW36ivwlWtrddTv8i3QTRxgnVIZOAUEjDDlShvH5rLyHJw2HogRYIe16JDlTpjzO
Q/YrUUnnrrNVQIhShn7LCgn26z9Gv0yuKJwLIH3cEYB/M7+l0MwI0IkSFHHOtyHfrXUiMMDz0Y0B
NjOZwTFvlt0M5bY5gFacu5BASUVyTtwtVfCmxPAElVVmY9c4NAZgLgO2tH6mTHcEyuZDv7NjXw7R
FQpFj3Lutm3sMb6yjhpq+ibspUvsL9pDbYouAZEF5sPYQzTJxMaHmZRbS/4ypQI0BM/bf++YxfbN
qnFJ7LKLSvDKI0Wd3Ey6aacvivT9un/x7jJV1tHCBEHFpfZ0teZFBJZ/xKYiDst4cZP6B2kDjeyl
VsjtQwME81JQt8bonm6eP3Zn5r0m4at0gb3T/Cx0AiphaUPLl4JaF8HL5BJzhNvEkgElQYUdir4q
840UU8+lSKc025iMo2MF+pduApUvKm/fMjcJHL96Ez25eN8N7DCICFDTdkD8fr7GIYpnZe0Q83Vl
N0W/7PrZGnwD/eHr341XqlG3dpi9xFQQJrqgC4DmenOYHkGQ3LqJB6mvXT254KKdfD2s0V9Hu1UQ
h7n3AEjykUci9bYg+ni+RH2Ql8GeV0oqVDzQOWrdHXxpV/0HxcwPeAXrMoh7solxKBUFXWY7pZXY
hdoBojMdDb/38X4EXYLi50FJI0ioPCmlW+7Am45GlxJQfRZACvwBowfd+7Kz/Ou7zvu4NuIXDgw9
L+wNaGkR+Kgn/BoyI2uIdDe1dsS5byRRVOZFF+T9mP2yFbRIWc9Fj6FqkhbAGq3RIA9WeEouuOV4
cX9jga3RIuYDr9hWrVcYfQB6oVieIbH344/3C5VgrMBEzqsYbNoPwmRtMFYJZJCxrGBiPDsOCqYb
B+tekUxBG4OzINT7wdmJorsBDWrGK4fCcYgZY0FEuknN1zj+lkUv15fD+SoaBjh1sLZAlVxmn4Pt
oGfVSmipF+QwKcgt40TgYLyLcmuCZZI3c1kq14y0H8Kcmh8fq/0/HFNgVRHq0dJbkDlcMKZh07Ak
OqF8fpBte7Yjk4pH9M5nwzpGWJEe2PFOIodBNN3N+zy00Y+uDIRSFIM5yEUlW8TMsTBbrfax3Hl9
vnpp24iCE98O+qr0JWEAYn2+plZz+rmBiqOXv4yI+cOuStz+Fcoi9yqkTavPxTF5FD0mOGFBw1A5
8FQK+Cz0i+KHXcgR8CyNN5RA6EjfK/Nk5wSVLRErMe/1DksGfUMrEHdkA1CzroUB7gyAjhQ8ocma
ngoLdQ973alK7BerTVxCfhZ49raO4jrreKsXw2601ydM+gXQAb7PIPNw/VRwdxxtNoypYGIQFZnz
HY/qMlr0CvW/rjxNctC3N10UXjfBu3IALdcAS0F1DvM3zOE2pa4EoRs6V0ODFCV6WgYIV8WDr5WP
BT5wXT6mznva9m4uNM1JWs5Mq+fLg5LmIk8WkD7LsX3WfHCmegryygP4wEGsRV5j+c/388wgc1Lk
PjWJZeKkOE76UJTWo4QRI4vk367vKcdpz8zQYLdJxmon14akhBl11EK7wzRdckyl5AjW5qf/myXG
QRqCoNRpqNWNhtEGUu+kYd7W031szYBTKk4quNou0UUQSkKMQSUBY81I/hiDFrHtEkQShZev++bQ
hLVXeqiJ6i4kjChf33+JpZeIMBjFuQRzGPgjwQjEBFOoGySQyMVVjQH4Pg4qMARSft0S2Ri0059X
zMSISjOX4YCxyTxzHHVOdTy8AYjZTYXbO67zwURkH7TO1f7hITKO/wVgzF8tYpCMcAeMGIvVjuqh
0ruxxBa/VAf5Gx30d3AoSqAUkX+JR44uggxd6cYecwr7AZIcvYG0Wjbe9PUYQRyzEU0SXlzvHzYA
j8WiVBuljvMTkSlllWY1dnNI0DRWfsbky/WDIDDAvrUjxSoUjcDAurZuWgTNKOqZXQbKjzXYQO7p
uI9Mtglgd2XdNzrAB46GN5YVpgFKNGB13NkhxSVeXw916bP8gRoDbBSUeWjSofp/vmHJqkfNZGM9
y/h56D7LSQQZKj9RXxRblBddRCvGFBOtFKOY667DSep+aaH+zXhtXqtf89MK77bD4hEDHqHxRaRD
yXW6zfqYODK3AO7JNAuHQosLRFtRPRiWAKzC9YmNDbrwTRgui2Uo8wI2oJHkFfVR6kQcUfyvBIEJ
fCKEJfbuTKBMkqkRti6vT03/KZJf8vV1It+XVODel+/tj4/02xJzSMsCM1NlirpBantT0K3QjqNz
YDrIFL3qydpR+UdksYJwT4/lpRf+tsp4IcQzdFxlsJodKNdsuZuPatjvRFNn3FsFmBIDfS6gLPG4
P/9SoHuzrCTGmM/yqB+LxrVO8z4K16P+HX011U/D5NbZXz9gXK//bZJ9pM2KkyGBx6cb7A5N0rsy
GXyT3K/Vn+IV6IfDTDv6+nRqhC3PWWVVxXKOLRzjEuwZe62CYIwIFHHx2mCMMJeV5bRSNyYdcjjA
U7s+7CkJ5fogpXd59tqNsyA48a+ozaKY7zWuUVqrJRaVv9i7/LTuIRawW73mTnWBv/VFrC3cg2zr
aEiC5AcxkTFH8k5xlgEzN0kJXhBoYtlL+xefCfUzzGFZSGwu9EIaQhajrFR0eJ3mcTSVfY1SndmS
1+tex71EtnaYL9XNRtwA74E06UYLS5Ra+iMl8FHd3Cd/TvqGWbbfS2J2LV0WJaoyTLPV3Xs676f0
a9F+vr4cnt+pFLRi0NbZRe150Yq1ziy8T6pMOqhUrExKn2tpvYmxk/I49r65jCLn43kDJXilsr6o
M7LVCBQ+0D9pka9M2R6a3gEeKZQEW/+kKr5xlEHMFd2J6CEvIb84YVujTPzVsJvFks4gYMBUpa/V
LuZRZE/1xk80Awbl9+o5rasYrhqCBepvuJjOzDOBONZAi4NaA/GUAtFKVd3FOZiNINrzQuJ2jUwi
UDQdSZVOA6FK/RwP78s8u1p/02Z/45eb78dc/Wqqm7ESYS1mb3n5/Gj3t6UtHJqmO8JeXWAScqBW
jlcDAi9zpRgdmL8rFGAm3Jd0Ngoz4UDDPA81PlEBBhVDJABJ/+IVi2x9qZBXRzU6WNSyGwKV9Lko
QjNu3F59tKrGHZddLexQKiKjzOt9NYcV7X9EfmKApJoO0WXvvewuk6seBh/oUGQFw6HdGYf0l/Mg
Csx8j/l3kw3mVCTOtCyxgnvbItXraEqnqpP2YMbHTZdNf+M2FlJhHHxHQ9A5/6DIUru2lgBBsIbk
pnXsF1LFt0puHq6HNF5Kh+r/v2YYv2mL1spWkqPnO6rp/WpF7QNRag16zXbmmWXUnHSzFIHk+OHF
kcFniMECSOfSX7VJVeOmqWyM4dALVVNcPduP/uovt/XO8aTP8cNqeZbh5g+URCP2RSpplw0PGtw2
1pmtLRZpmHJqvccwX1A8NAfKc/4z8ZVHCdQTrgzIeuzJGCS/vtfcvA+dHJTcZFCG6izPL+i4AI9P
gBkdQZd1jyla8tqsSh3UEaZdhhy4xyRqPsdFSlx9TVJ37orXuevesy56tc36Z9GkmS/4TTwHAGjB
Blf5xzwYc6IceyT1VMABDJd+hDyYIVbZhJil8iBNeFPd0aaq49eCveDdaluzzFEqYtsslhUUeJGj
fS817WGYeoFrc71sa4O5RUyt74xcxs1JuhsgP7vCp9AMrwyy0PStEehndLVKQJGhUfBf1ORpZGcj
pAZMFoiJP+bfGC8fJyBCes0EU2KC0R/Z71oCMQlBs+Kyzg9v3lphvLks0Ak1QJf0QZdh7BNwyI1H
BdUpuqREYI3/2X4viQkXkaItg96BWyeR5OexlY7NKsKnc3PG3wsCwPo8OCjx1HbDCBtrHKi/jDAP
xj1IxWflg2tqKN3rJ+D6kqD+cW6uGJwpaUcAhdL6ZEeJ2/7N219DPRvXswoMMltpj1OjKQYqs9uo
iefYWtjq88GWJAHnDN8RNnboQjdBFW2ZYSIWQDXqLoUgOdlJXhdSgq7/wkTEDRsbY0xWM3Zm1rf0
bC2z0Xpa3dgeiZR5p+q3pnGyq+71+lcSro6pbkSZoixOTSC/DFaY5hOYUiA74+zMMPcrrxZcvtwX
HzbMoZopmIBkdWfioZsgBIvkpvWnwMTtgOmzHfGpbn27c/xO8O24kWJjjjnD0rRixo0mFkOC+oYT
2tBsi0SC1iIjzNm1ojUd0gVGiN24mlbjsWLsZUuwFPpXLoLe76WwswS6MyjlSNlZoLoEysB8N4RU
7VjUKBMshkUOxOOwOl2OQ2Ukft2PLtiV6v7ndZ/7KD1fWwtzSYERVpY0dBY/kuqPu/FdfpCe4hup
c+ejfF+5GGJxEze7XX9UO+lZ0/zrv4Dv9ZvdZK6wok0bY9Hg9SSYAgDh4Yf6YT6uQQGMv8jruWd6
Y4wJICbCvl1ZtCyVJjszQwHexAyaEeTGvmsFJ4wbdTVDxfQm0A8XyI+6T+UiT8EppVaQVx/7rA1j
cxYg9Xn5urYxwny/ylYi8NvgtbCM/vCLzHtpvQUq7fo3EhlhPtFayHNajzDSaymUPX15xqDavJ+F
k+68J952NcznKR1JktIO6YTUDmk4zyM5tXOV7JACRW7e6vauBYAJw2MqnkREDmIkWPuyMiC/ZBjT
rgIiUuSeop9ET+nmyrHMYVIMXG9e+StOvQ+2OC8FpsFzHnW8OsUKXfzAvPmkzDUwzNYAbVA0CpT7
4VeLCRvw4rsYZpsRmSHiu/8Ltmu8jn77KZPDtcYw2lqOM6HE1WNKAGoYWoED0U26iDIbE0zwV208
weTVAL1aAwW1pvdATPO1iyVRy1/kqEz8T2KQIGA4Lkc3uNJcNSqOY4Jx0amGCoOTHa6fCsH5ZqsD
/dCpsRxh35rom2x/E0ov8PS/th/GYNI2NZPKtltoGycoRtd601+oUiL4k93kLnvJD8P3GmyTeD9C
KiYwd6Zg6J6/mRS0BiINQBGZzVTTvq1GBfitprm1hqOM4lEzi4ssXDM6ILsY7TfxTmbcb1G6vNMh
zOD18fjYyuTYNxaINAz9VKerEFvL9UTdgAwpOrGYE2eOczWNVa3Q4zx5ACKnKaZdKz99dEDtE2Pg
1Xd2vdfeirouIqvMke6yBXwkA2W1KpNwah5yuQdq9OW6P4qMsBs5TJImz6Ci7snzlOVuDi70FGDY
61b44Wmzg8xZXqYuGzIA9T0VN43t/XNjIzJahzQBQLmmSni76za5J21jkvFEQnLo3xSIiDXlxJ0H
dxDpxvKd8F+3YM9yPU0z3mMIUJXtTO4AShVtct6laPHLJhbkBfQ7XARDKAsA/AMlRovF+aVL0udL
hxmE1bR7D2+q8j5KptidplTzUUnFy7NVRbO83AVujDIeqLY5HbMlxHNQVoyz3o2H50K7NUTNMb57
mCbFd9FqPgtdq5PeTtWV1vJbdwogk/gJQk9ecZfdgQYPGZ2o1MX1jY09+v8393M8zW3uWOiJkHy/
Kp+HUdBy5mfIGwNMxEhyqdcnHZCmLlhA9pt4616q/WnX7WL0agPKu65Cs9u+00/qTXkv/Vj/eKyB
lj+gOkAFu9DO+viFmyVKWt5WC7Q6Mfu/9K5MMn8cAGC+fsa40WNjhEkkrYWoTjlJEPXoCfgfAgOi
KABM/4UROD5VAZMNm8V0jBmyZDUDPxz67BidKNFAzWxt8fTamAXr4frFxhRzeQ7WKlmFPeFZoRwS
8Cc4X64vhXugQHFHWTM+Jr3P/c6KMNOTOh3ywjz3237fVg+9abvqXwhpUIJHdDyAZQSpHhPVUcad
euKA66mz+nCSy7Cv9O92KpJq4AaljRkmqs9Da/f2gEnHGTOpvkGM73m2ju4cr58Sa93NZip4RPMD
BajnqMYLBDxYer1lXKWJLLiJoZyA+d4lqMCGKHnrY7Hu5wDXiHDOhVt201GYBvUzmANB8X7+zapu
tMtM73HvV6fYqHyjvSlAjPSp99Y5dMij7exGQRLFO1bACluAdAMpZbITDmRJMMoqzZj3XoK2OnTL
QzyIMKU8V9RhBGyjhkVLOufLkubSRM0dhWYliU5yUQeODiCd2bb3A1kFl5fAFntRQjmwjE1MU3iZ
Jd8q2bdK027TQtqXk2gKnP5q9prcrIrNfo1IMSa7QDpjLKBqTR6V9V0DkUY3PQ5TEejFLRne/vxI
gzzIBO0/4Oogmz7fxyUBVbIWD+CIsGe/WYhbAAJprneQWPuL4LS1xNzGeqsrRCNwRARcIK61+XNU
i9DxXM/brIZx9nEAOXdjw0Zuvln63okeVpHSObd2Q0u+QHIAxgkam/MdQ89lxNQmXijZzRpaIdlZ
AQZ50F8qIegoak3yIvrWGHPTQ0OoinoTxqy6+QSNsE8yuFeuewBvz7YmGA8oMyhJaytMyGhnrBbK
XqMKogXBtBov1m6tMF/fSCCZnc2wIiVyEjRWL7ld2ZqhMZY3ZJhuHAOZ+/WF0fDNHibEIEx4gYMN
NS5mYUZSalFSwbU7I3TiwZ1/0J6cnbuKsu+l/XVjvBgBhJSCI0TnP9h8BRLE49xXc+Ghke+CONW+
N2Nf6sL/mxUmYYnJYqt1hcHywjFDs8h9J3vTwaQxmaZg83hesV0P4+UzUeZ5WWCpK39q3Q485q5q
7v5vq2GcGzVYc6oK7NlU/oiLzm3kwm3iGVC563Z4h2i7FsYR7CG2yEzH8ef1FXO5igi+Ltorxrel
FuQW04y/j4ooqEFuisLxFlFRjrsIis/EdYfpIhZcmGSNLqcKNkuXUfoYXxNRNsTtn+Nv/38LLJbQ
Kto5HVNYGMMpkNymRuc4BjuIm/mlByV7FH1epF3py++ity4XF4qBQbRkMLuhAOpyHlOrNoqb3MSs
bBckDylk5se9Avp3Ovkp/aKossm1nq87BfejbUwyH22KbEhk9WgCYChFMQO5vBk6gX/zTSC7p5ks
RA+YM7Sslpra44jOTIGhghp6w6kCoQVBUi6yQh1n81Ky1Z5oyYowN1rvkn7I08/F30CQka7+uxDm
8yTlqKqVQiMpaNCl4lEiiyDccMPnxgLzNXKMdnZkhIVEX32iQb/sXTU7dxClptxTBMUc4C9Bg4ph
8/PNGheblJaCo7qQzlWV3uvTXrAUngn7g7AT1wGgW8xXN0BWl0wdsl9jPVVL5QLtKbDA26ytBeaL
a2YymbFGWU5riLwVL4W2+HrVupERXD8j3HNpY8gclA706cAGHUlZpBJ8VCB0QL909Qs/DoDJMg/r
XfSJvlemfWsIp7L5y/vXKBuHBm1szdVWCkzkvMVjOKf+UgxubP1FF2mzNlZ7NZlL1cikuIVWRxos
C6Ld2PxQbcu1qk4Ay+W6BOb/AItCgejiPbsgZyg6C+0McKfZQSvl7efJKhXB61JkhXnOapLUq0mL
Ebh4zgO9LQ5WYwqyHJEJ5tVV5nFa5BUKT30hvS5L9KXM/iaFB4rqf3sF3uXzEwq0hTQOEz5L3RCQ
XkLt0J2s1a9jkaIrLyPdGmKKJdU4133nqBi90mVfWotvilq5ZlTcOg6uP8vwr58lXpjemlPP19Xp
RBrn3EDT0jxJ9uBOxg97EU1yqDS4sDkvHiaUe1ylAEO66M1lMFl6HMk5MObZQT3Ob0MBeC+t33U/
810UKrseFE7rsXxu3bvWm06U40B0mfPSbkySgJIeE/BglmMuC3NcNKUEW6w3TicVbyMjcbW1ORLU
NpzRy5rw+r5y0Xdbe8zVka1raValRmF/83fnLQFfFUWRdN9BkhomJ7E2GPdLbhbI7LEK1LZdFXRs
YOzu1LjfGVBrnKz8bxxmY4Y5zrOdZqM56Zj7MWVUQe9UUNpYxbtg97jBdmOFOdFm2lbGNGD3qjdD
D4b6pLzJASVPGD1gf4bspmvBE1GGsV+/Xjct2MYPpqeNq2ZKIaWyBNT92li+teqBKeXHuBTxYHBD
1u8FftTHNmYAL1LHaUZULIsM5KhxPBz6OBGhBURWmNOdT9EwoWaDJwb+wye53nnWLKIv405zblyd
LT3oajoahZlQehQlrHxlP2R+pLmmT2ktKBvz4lNMeJH+RQFsa5eufrOHRVJIOOn4VK2l/qzMpzFP
DuWsB5beCk6zyCmY4BE1tVTbtNRWrvWtE2FmL5qfykl0yXCLONsVMUFDagobpUWUD5ch9evJl817
w3onRufn2ZOzPubDcVy+Wc49qR6vuz2vxLe1zESPaBnkSm7xDduRfJH60S9zCUrEYIzzGkBLvSyr
g7RN93NSe9ct87M5HdM0yGJkdFWYzNSBCFUVE2wuWbXXJDygn/nQD4tXt4NrTMqbqmR7JakDuQkq
6aumetIkSo653xcdHQ1sABoKJcylOyXKVC8lfkKFNfpaUrjSuioQeZAEixUZYg7kQqw2yVW4bGQ0
LhQhxnlGDe1JsKOcY29jotswDRBJgG2ScVf0haW+UdEQmbz02wRt0SKUgi6sPoTtALCOfe1w3SRn
XeAIBK8DCITQb2Q3sDB7SPQsDjIwowgb/SWLYj/R5z/fvTMrzO7NNbqcq4U3TOTEj5E+Ps69feym
5s9hxzZ9VeDhb6IpwsIg+qXutXygPGrpZ6mPAnTP/OvbxUlGbKRBVFWORyspNU2TxTFlJV6SMGpV
L4qdPcF7aV0dL4+GR8TTz9dNcm7UM5NMaNHbdpQk1QJWwIyHYwW+wtDOFAvPc/1TBgYawQp5ZRtk
fKBWRTsJLKFs5VGe67y2i74EX0pY2h5V9oAa950MsAdV5F78Kmhf/hm5EFWnef0sW7fAsAqCVaBl
Pn7b5mIoneF/EhL92+gDVQIdcPsBiZeMxEs9iVDqNDQyyS1tnKGzRFl8LqpEVom24ARUibeOjlsA
hKTniddoqa93Kri6RRB8zuGmPRH68OURdUlWGmvz0paY1zRfzWW9J3kW/LGvAA0hg8AJMAzwRTHh
sCx7AO0pIWlKNLc0Fy/pI9esD5khIrznxA1KrKrhH0xTXlQl8ChoxlkHAKPFQIZltn6eQwUmEWle
8fZMUTDP+P9Iu7LluHFk+0WM4L68kiyyqrRL1mK9MGS7zR3c16+/B5o7YxYKURhrHqY7YjqiUgAT
iUTmyXMUQEApSfxppgDqngidCrD8lvV9l/+wjL9PGp3t7zNJsakATm0V+H276d0hfYtiyBAt3y9/
FV52QDWHHMukildAdZyuosegz+x0NY6Ub/2kHEu631xT7cT/ZpyEd4hOrDEBIx+KWcqsT9I7BYc3
CyBPfatjFFPb1SHGJZ6+sjogz+AHBigz2DdiZDkE5RVq7wgS1U/9d/nJdKn8ex3agpuEd2ZViHoh
PpnQpWIrSBreZlIzIDot4aQeZeVq0lxpuRti0TejdQE2OFCVEuBGoIkNfo7Tb0aaWnYmHZ6Rjx9T
/qvO9u30W7UmOgEHWvE3gqlC3Qi/sJcaPbuQR4NNdvRLaZxUj8eaFsjWyoV+zlUOzOpYgEMm24n5
uHineGuOcZVUaTUVwGeoQxpvwwRq09txFVSRuM6/tcEc4TqOgIpRYaPbUSK9zhuvTL+jIMEwDkTp
DN8amOcRnByTYrVOP5ueTLrRJiPod9BtkNF2SI+oYR+0HZInIW6KVysAVvqPNRq+NvdVrCtoQpef
a+tswCDzK+WqvkpeILBs4IMlNyQUzlzzTgDuZ1SbwRoD0DZ9EGxstl1ZR2PeQ2qrSNwRl5Vi7rvq
t5Xd2O27CWrtoQJDoYwBER3zDhmUMUmYRC91fqP2u0YSPOV403Ofs6fgDYRgsMrOaHZzpFWqsZYe
SJuVwbWdVd2Nembf55FlBZWU1LWbZO1yX8eT6bVxTL5ZmQUcmFFNQWLY7b0zdhKQZ1nyQCaJELfM
ip9FkReHbFqir3gjhHoQpVAQPocCWdKSat3UEi+6icLyU5ByCqqD6uItLxwhpZ+CjSEmyOlRXEcB
/4yjfu1ySYYaK8EwEiUDpSoPegDi0a9EDfBVAi1I0b8YlD11CbNOi3qM8A26uotdqe9cqXMCAqyC
nVgPjtPtzFH2pBSqND2omipjby4ipkpOZuxs/wYmlKiFXc2j1hGv1BpMFUijZO5IpqfBEJk/oh76
afVYKKvrqFIuSPu5h960FCQ+yPn1M25+qZTKOqsI8dJPCj5ln4bq3epRLfrYFy2Ul5IAQUhZMg1k
JSxSyIpsPVtN8Bcnk3aMwLPVJAK4JO+EAzEOzg3AQrAaJikplCpW4GZokkJCvbfjO9P+PWXyc9wn
OzEfMzeIbc0xASVenVnXZSyofiOqe7PsgMrcpR54I2r3lmLIRHBTXt3J2Vj8BO1vQlhmGqOiDg3x
4o8ZdErlro1AJZvuItRZbSmQW39RcePRkT3RE4O7t5QwhQ4UIWIxR0Uf656gI4RUTJ+8XL9a85vE
eDPbh6EUeKV67ih4y6C9DopGE/Oa7Km0OmL3JuliL7muD9Ar9oFPVkPaCked/pOm6O4fTGr5UCd4
p4zE884GP82V+dfoOVRnUFJQgFlBt4Mt8uXdAmZ1FXhRg4CPuE3/0Wbp6FT5t8upC2e1WCweUlCu
wLORxSyT1OrNT8yyVTzXzq0mqo2cpyo2AjbWgavdoBRwpzHOaVI5rXpwAFdOjILTsQNyeBA9N869
w0Yaa+LPN1GGQXft1EgLZGCjaJhKlBow52cDoOyxZ4zLbkR5PhJ5iMgaEzJNCCy00wpr2niVLS9D
8bF2rpNcj0KMGc16Ti+i03XRv2Rz4FZ9UgaJAOo1efRJkO56cFJDiBGPAjBhX5mxu4jmpTmJAWyq
FNEGHRPcTEwmBmqiUV3J8B/BWvRRyhtj9Q3rkxCbIr5BUj29gjbgfhVOWNC9O1sx9IfANgsZbQA7
T1csKxFuywlTTOtddj3s6Hg4pUd0ds5z9qL/pPzfkbDTzPNRiP3IqoXb3jgDmaMBEUdjixmLqTJD
TNz7pb7cT2tw+aTxlqbhtsepBuEkFni6tG4ksbZUoGSN8n9sCfS5tT+bb/iXe9kObzVbO/TEb5ym
HwbAWTS19GbIw0Qo3Q6G5beVKjBzniRhcHqzHObMLePcob+nlMhXY7dxfinDb9v+KOtj1V+Pre7q
+v7yuj5jPOsbW4vMucutpazWGAujbwRaY+3AguOD0fWZtvpAkUhVzVq3eHD8Zp+8d1dohQTRY/Iu
mqTlgKmRFYItHsS6yF3OuNuLZkF1w8BfIj3N6Kp+3ga3VgjhrH0jWDXPa7ammK9pR3kyZzJMTfWL
WVxJWecSLdQaAQqCU304XRLzOethnqLOhB35wfqJY3eUPKCbQyiJJ/sW5QcR7oq7Lh2JLzCZ9jk3
PDY3w+0He22+ZOAgvWrL/NoYnbDpppfLjiMyxZQEpgTQUJVopTeg2FESyR0wtGj+XhWRLCLv5Jk6
4hbyE9U8mxocjTjSkKVg7qL/UUNrJykj1xhFqRDXioFKiqmqJko3TIjU5mjKlRjih5Aw2ydk2lWK
ZLnGoH4hATE3dph0tp5zXcoN2KmM6gVIHHft+xBEg4KnHS8BQUwEAxrUS0HezzjeqpEMMx4msuYk
vgZm4bBmoto4zwRKuKpjo8dAWcVPI6K8pLkjU/rydA1zKSxE3XNOQvA50qPQMhq+C/P7St7h2WrT
adG8OCIu7AzIpWpU0rUqyWulTk+XHZrTwcMFAvQn2JWgOXY2P5LJbeNEJUh1jcGVya0DHBtoLJTX
PMyhl9EGsoN6f+lLX8Ch26ASov9TMJkDkqXTnZScMq9GE8cocw5OfNdLj5dXxtlJULTgDgb8VDNQ
mDz9fdSA5H6ZaMKzOsBIpnjyJqBU8qehsD4adTEfi2QcBTcZxz1o9gs9OuQ7sM4cqCKhzXRSExxb
0y/TF3Uh3uVlcV66Nmq7QOOgrAA3Z5MqNc7VKu1ggjZIYoBazcPyvW/dEWqOy76QvrCirTnm0rDm
Ja77Gq+lRcrjvW6m38tq0AVoNs5zEIyFSLdpjEChn+VLm4ikyksGRppVcdOP6nZ8KnzJs39Z7/UL
JV3S9xUlPhdciJybCmah2kxHfvCsMBgfMZYyTU2nBVXM+7ArH4ew3wP38Dj4lAlvufr7usGpOXq7
bNOpyJQgRUMpCRayK0fLR9VL4B3nFxQ1AQkCDQIeKMgzF1RDGmjPRDjOOkBuwFfmV+kRQrBggnwZ
d9puCKjo57SH+wgM0x9mMirgw/DSBa6W8lgxfSens/MkjVCAUe7sUN81N7ov3dAGB33Ci8oHnISR
jsvIyO1tKovHGFtldVFzBdWDWXvRPTm977X7GIIokqG7kw2AbCyiROBFE2QXgJPbKl6FbNzve+gN
rCbqeE0Bg9KeDIo7NEFijTdKKkgyeEFkY4uFMVVTZnSVjdUV6cc8fDix4JoUrIXFL+FRNBCjQ3Gp
IRArT+TMbdLiOEzq7dIah6Z0BAVi7tf6s3efEW3j9nlsY+ByxN4V1Z1OHuX+lwLsP1g60xWKCsZb
JCKT5WAWESNBvgoifgvdGzb2gzAwGhcT1dD0BTKJgXOnBHBJD5Q4PiVrHsHnRhFO/Yvs07NeBemd
IhLr4mX2+CNAVG9YSORwnTOn3TAGRyWQuVqO6aO6i49AcXxQHmDJF3YEzltVdMF/bDFRGkLWpF9U
lF4pHzXVMKR81BXAIkJL3HO+scSEzKwEwrnLsSpyvV5T6ScZZdYY5EapP1yJrNEfY4MK1AWRH6D9
C10ixhip+0VedCwrXQwMQP0uktlN/340GNFyY4SJyp2hp4VBv9NYgomqnIIuuc6V58vxkXcG6AvF
hrg0pSxgEoOhdIzFmXCmk7R9yPPaBUln0KWJa0kDxOK6x7Q1ritTE1QgP2PF2Q4CF4Vhpc+eKRMp
K5LLJrFR2e2j52Kcg2y6N6zCh0xuBGn1ogq1/rssqqHxApi2McpcQlnTEXAOYWg8k96LObARKy/v
JjcJQlIHxBdKmoCdMduZ1eBBIxNuMfkYheuBTjw3vu2W99QPRQxi58tBlgV0lIYMBYNSOnO4ysoe
uq5NAAc2rrP8tTYExf5zL8fvo4OmY74ZMudnCAcHeLU5ArHmpH+z1hUFfij65H8P16A0EipwUWiK
npfDuqlI65pO2i9xIbvGmuzSDI/K3hbRMvKWY2A9qAQD73BGXUF6KScorYKdAJV9Yk670WlcA+Pw
Ah/gpTpbO8xnkea4bBwCO3mBIo5ToX8Q76zbsXTh460rpy7NdOwd+SkLnrPnFyjdyj8rZMLSqnet
k8ywPI2RPyTgrZcxZdY8EpB1RNbPy+ukb+PTE3xqjAlPRHZSy+hhTK1fCHq7sQNOvrTyi2jyiz5w
pvCyPZ63G3jggtQHwQqcwqfXFiYblcVQ4I1xfW/GiTuPgvoQ97vpEO9AUcbCA5B54lZqSuoOPCqe
lpYA3UBbSU/x3H1NtUgQJriWcGQp4wcQop9Cf5vEwwZbsTOoQHVBa2wuH+v6bq1+Gq3gA/GtIAih
10MvRmY9ZTXORhmBqkXrHuzyVyQfVtXGNPrb5e/CySfgCDTYUTsgO6U5wGY1yTiVg1Tiw/SYnFIC
dMuO0XV5UHbZg6idzD3CG1PMraHFY4bG41h5llT8qKPhEaVlj8S2IBEVLom9KMbSiJsaS9JD8HIh
bck9LawO64243CBaEuPWej47eh2Bp76IjloUVOt9UghODvekIlehXCY2ALXMSW2mQm7mBfx+2fJP
3tpuo39E5KgMYaztTPVw2R24x3RjjLkB67my7coBx5/d/MSkaStajOj36WI33lYQB5JgCd6qMolc
gppaXgu+/nlKBH/GG44CMMHvzeJ0HElRa5wmKulpHwnmc9uddVT3w/7yRnFyhVM7zD2RFQnBsxXA
fEp4r2DiMPFT6LVIYQv00fIVH0D5m5aAkAKx70RpLTNTGVC/aysZgQ0V9pYch/7BAXt5p8xuJFWC
IEc/9Nn98Mci+1os+0G3K9NBj0Z1XrJ4eJXza8U55vZxJMHlreT5BIXlWvBulIs/a4kbn5hl0EeT
pUKhvUpDIwlMpJGXLfBO6bZ8wZxSMqaoVaIrCmVo+6o1m2/JYAfovAq+Ei9kg8UBzFoo4uIjMaFU
W7R1mWUMHS7JKxBLhbnrRwzYj78vr4aDq0A1ZmOHiaNdHjmTOUDRgVKlY4wstO/le+d29AYIx8p7
NfPy18smuZ9IA27EgB4XYAfMsS0bs40xgQg6hzHxDWilJ6LqAadiTBf1xwRz3yXgDJCSFTxaDnEX
TwbmLc4++1YaqLcxXh97C4V9iopnXNf4Y9ZkvtnayHYL7D1m5OTvsSW7ICDa9bF3efu4RnRw6tMq
O6C6jP+ZWdalRgoWxbr6Pvav1jS4mO/6H40wAambYzPKKNFQbyi7CO8jbGQNbYrLS+F6wmYpdKmb
wwoxcsnKjRj4ma5wO+0KEBWBBX75dGOCHrONibqH7rQqIYKPQXlluHYI2cMbtP1AjPLJPCV6iHGP
7cYeDYUbexGWMDRpVHnyvFOJn6+AT8/7rzQw4eGWBsAMxkPwzGTsFNEapy0l36NDcYmnXZEVSoOz
94nXDp1sJ+rDcRcGrJeDxywEhdm2gWI2UbuaMNhost8AqNe2GMMn3/VFF/ge9zY0N6aYAJFIxigl
A0zZN/pvpFxXjjcF8a//cpqDe55ssNfQsgfAoUwAVJRSleQFgXZEs8LAgCEl/iA/yG8qMEyFwmM/
/vuBMHw9AApkqm6D1zTz9RSjSYpZRWakJM+SE0bx4DnF/2qE2UZSdXadmjBigFo4gwpKb0EJRUSk
9FmuZy/37VqYWFuOZAE3LmKt4Sbf0t/QH6mgZlMH0aF47QJauxyPIwTtlYcSAGe0f7zo43IY4R5y
3CSYWUGpBV0FJiQutrZa4wKHIW/qUfGdHysEP4afVqjt1FdxKZMXtrbmmOCoGnNMcgICRd2IAnzk
w4R5+stL4jklfXii6YmWBQCjp2EkU7KltyRQokEsLW6v2/zJFvEQ8XeNDkNYGFPApjG7VmMILZpl
jAdH/3S7FvpDhW8f2hgXpBrMYS4k5eNEEHTpLNS6McMnG2yxOW36aBh62MujzsNFiXbde2WFMeaH
/3rzUD1CAoiqLKIVi6oaUrO0krYAw2F7kMbbfAFtkOBhwHsWnthgDhdSNnAByLBRlbGbVxOILWu3
yEO5vpEln0jXpHms8qM1/v2b6sQuc9raWFnWHtUJT6snt5NelKb6yu4hcUaMR0PgjBtv7IBVUcYS
j2krd2frXTH9ovt1+QvR3WFihgpWUMzCmpQY9+zADlZqQlcWEIUMCqLOh9Ze29NeU77RkxQnolos
58CemGMObKMRouVdBc+zdB8Xqm8P6d8XSE9MMKlML2GiV6Ym5M8DO01Pdbq/vGn0zF/aNCaVKaKo
1pYSn15Zbhf1ZohzFPVuV7Vy82b1L9viFOXRwd98ISYA1bg8mhmAdc8e31WMSUWmLyF5jpaw0x8N
aXazDKPFk8C7OWHvxCpzqmZkBXk/Y4lN8jQq3zLDNQeB64l2kTlA8aTkmF2CCTl5LQZIrXWNO0YB
ca5KU3QvCZbDcvpEJdGUUcUmOlF+UDPT09arNrpXpsXLIGJg6CCfRFPHBt60y2PflFo3JearQbQn
qV6Cy59U9McweU6tW+281lh47FwNIJLXZrcV0vKLjDDVMmc1E53OOXhae5zRUjRzVxIV77n3yB/X
ZO+tJMIDKKdOMpIbNdFcRX8r6zvHEOmlc6MGwDmfCFZIETP3Y+5AcCszoBk9jlc9RrMSgXtw92rz
+0xUMrRCGTMLvx+poxvlEBRV6t1YixqU/GWgGAt0G0B6Gv0zNi8SayoTR84RmXqrd0ujum5k7fmy
a3HPFIpk/zbBRCZglOrFwtQ5sA6P9fraoNtRUcW9YjhmZf4VP7aBXkIzCgKRbGrUabNu9jaMZc57
Nz6kY5hrojuQ62KQ/AVSE7mXaTGfZka31XKctvXA3rmXUPRXWutxkpIXeTZ+XN47kSnm89TyJNXa
QInTjMzVG+JWFvGcjriNkCeJ+5k2q2I+05Komm3FMEX6o2ldp5T5NFZ8sz6o46/Lq+L69sYUc32Q
scJEmbqAf3lsg7W90br7Mh2/5Al/vhJ7W6AfuawdPCGy49BuZ68120OurV9JiDZrYW6MlLI1lBKN
A82hNQ+JHvSiSrlgu2ymcJTLax21NVLiIQ7W6kW5sb/QZceF/mcV7NB9Y6dknSKwTpRg59P0xE3N
NBymqzYJFDzRyFUWPVaK6CBxOPVPzTIXQh8rLamohLb8AF7s5Ft/MK4wYuH9dNXBNYG2ltENT1W3
OWQgvBSDQUQ7ywRxGTrKS7XQxwZ0wrqluB7r285QBc8BbozdbC4TLyYz7WkRASMVUXQ7192taf89
/SFILgyQDABkQoV+GS+MejVb9EGpPZO89GtA+uGlsiAl30SCNJO3YxtDZ0XMTuviJpdrr5h/m52M
f93oduRfjg88NOV2OSaTjbSRKuc2MZEoPPXfe38Gj0bzHj/YPipLJVgHInd8rp/Vx8tmed+JNnQw
Cw0UJ9rjp3dh4Wh5PmVgdhzxepe7zhtESB1eON9aYGOspTRdqsKCZJpuC0yoIQWl/jIn3e7yUriG
QDWPoT1ML1nsBg5lhfhK386D0u3G4Wg7H3Z7lykiJjFemUBFsQqYV8AmoW/LfKkJCu7RUqNdNHkz
NFWxd0aY9yEtNdKxy0nZWX9PUghf35hkgkaF4kpkGAga6qj7ZKzdsj+q0Us1On4+i0rEXH/fGGMi
xKD1GBhvQL2YlNA/Tmu/NOxdqi6Cpw3v8t2uiQ0RJaAoSKEQIubnYoh2URYYSwAIgjtqgrcor/1x
sn+Mm/c5UYt6xVMa6Tce2BTsSpXOTRL0bvoNJA1QMYEQ7xfuSQXoArRdACKz2JL01Iykd2h6MQKV
T25s+06KXi47Pd8ZNzaYK3+ZZiKRCDxi0AbY9Qdtn9/UewrjxRR1UISSAPTNjRcbc0zQzcZEk3MF
QbdXuyCO6+u0IoJzzDWB6hsmAJF9QWD3NCR1UtkvzQrKLtmsbqMYIFcRcl1kgdkzbY47pe40ZOeq
ml5ZmPffpUo1fuXrb9bBbBWmzQHfatPWU7to2GWmOvmgWTRDtKAl/7IXcE/sH1NstiRbMUots40q
gSU/jFIRqDq5XedI8PH5zraxw0Q+uzTjMurBRamHxtuaguB+BfrDeAdyyzga6B/mopK94FPZTODT
iJV2TQKL2hCusuXOughix794gVNVHcxagzGGuaCyWRsVswYlEhBb8nPUNllAps7eV6hAPJYL8HDR
kMXXrTV1oQHwmm9L0MhI+t4Khljrg6hW7PtEqe2HYVxXV5tWkUoh92bb/IXMiXDaDvjABi38afgB
iDnqgzdGcZRXUV7P3+w/O8Gci2jsoKldgFSuyN+T8pAOgpPNjfibdTAnguR1A57BrIUG7tGUH0A1
2KX3xhT5ziAKvfSn2NIgBR///0dltVr0VZI1At1sr10rH/czShcuFZJtsipY4u9Deb1Kh8uHULB7
rGhL1ebFPEHVx8urf7RITCMv+n3mKHRmrbdKAYrWQRlvhqK+yrtadNz4nkY51QAExQwWcxYarYPA
r4U1NBOuYmkn9bdLTGeu/Mt7xetoqhDJ+I8hxqX13hnVpTNAlBrgkIHPRfeNkM6WU6S9yBn4fvfH
GOPXqmY0q1zA7wAY9hT1ISveiu6xKI8VQIyXF8aPxH9MMS4+DdKA0WuwHi/SuB8kze+t4koWPkkE
34ll4ihGZKaEMrEuXXlXRB9D8pIM3W3UC06sYDksqaCSdIrczrCzAqA0truulO5GS3StUM89P6z/
2TR2/smC9JAixdi05CBDVLHzooP22H3Oc0m+9O3yFxJtHZPdViV0dCTKCDql/XWttl4zZoGsvdiW
6KEg2jx6oDd1Rr1bJQDeYSkdnof8kDmvSRVeXsxnL57ZOvTVUMTECxhz6DJjo0tyW16LpsV403Ws
1m5V/7IUULGkuW8NjT8pmBfAIFmUPS3lz2x+K/pdOeD/i7rUVYa7WlvvO7tLoLGL4etftV74tXaT
mVOQ13ckv7dT5zv0Ud3MTL6tCrBPb7r2HMvPZrIbRmCwIKZoWHdS47YQOtGdj5V8NFMiWCTn+J6s
ke7zZh/BOGUpa6EC3JyiYS5dlXbsjssv1Ih8I7cEB5ijPAtisM2OMiHQbhIkuRaoae3ZpV3gck9l
uafJzYgb+WTffe93Umjuk51GvD1pXBFmipdlnfwFdD826+1XO+nlWKIMHOmt4iM51d34mkoglwG4
FupQFB9p/LvkREx8HBwps2sV4G44U0Da+MostF/WAJKRMdvHauWDC0tQHxJuMxMoq0RxRsipYpFH
qT3YuAeicAg/Gdv91SNXlYNiWHdoQ+toB1iywKc4+cF2j1kAZmP1VWnXODejjHfMsuzBIKo8aykV
AvHlfESlQtSl4T1CT2wy2bOR25FqFPiuCzCttG4QOKULnUHA7zTvqTgWoZCoghPsTkwyOYPTzhCC
SD9diZYq2gNYLHf2Qb4fP41Wd1RoXhG8tkVGmQiL2T6iTxNO0CDFYWy/RTPqFXoekvb5cvTjpe5Y
no4xHyQrBv55elJsqR6HSobjFtcqII2LvVPpVJERRm+9CzZvH+4zg7xCfr9smBPZT+wyJ9SU1sFa
WlQEm/KfpLjLhwQN9MT9ihHAdnW8S6DlwIQ9NWr11tbAZFnKN1VxtULvqdH2l23wUBtYyR8jzA6q
sy5n8yrhsW2PN+Y8+ks/QL52RU1Lul21+tuQNTvSNztdG3ZTpO0E9vmh5499Zif1asTw1gTm28kb
fcXX8KbEiIT5Pfd0V/GSq+6aYm6TcNqLgh7vG4LBRcWEnQ3JXrZrZuQK5gedCbPPoC/05b5vPEVS
kzunyEUFNXoJs/GVCm6jnAVmA4DqTt20iKFkMyUDeNNSrQxXVfpRoMslGNj9FKo5swIaA/ThwDRw
RqHZk9JJMMpAvBYIb03ar7kMRPaLjZLyZL7H5KmyMsxkhkV20IcfJhlcKTt2+a2tPxbxu6qWPqXE
AyuiV06ocDfHEXCxKkbu0Lj12ASV+aFHb6qxN8Yn3RA8nngPAl1WARECzFGzMI5+ukcqWc21lWfi
db+jsHPBJHAL8Q6/+kaOYrwaJ/qfGGMuPAl1J9CawxgleCTBvwgeW+ElwwmEEIfUNTo/ipapypzg
CnDUwS4wCev0Zutibltx1XQdQigeQrneqUSIVOVsXZ/4SZB3Abzp0Ebt6SamM0nkyFSIly9Ut032
qkfgiGUQaK17yPTuOz9TQ/2OkjPkVKtckDudHalP87SMgg3EP5jAX1b5UpQoCqKu+lsdBj+OHqJR
OKJ9tqvUCoZ/MZaLWUUQvp0ucuwnEFzLQ4WUAe6KtUEh4rZ8zr30IIVziKCMDlrw9w7KmGWu0iWN
dC3JYZayT6kvQzjutTC71bziiIHFL+zkJ+e0BWJ8KFMza1zXGGQN4Or2oKJzBRrvq3RuXF1uBWY4
gQm0mzhsDujPznmsJN2aNKfEOchI0IHf1xDck2e/j69kYvgDzSU0pTHQfPqpqrGqU4xqV17Xa9dp
2h7BoPO3tyQ1YdE2DAxh4pweiU2yLI9FMc2lg9jq4CZGoWw9TKXd+kAPG4KclePelMAQwRWuB84M
xpSa5nEdqUCyL8VhtJ4saVc7vwX3If2wJ0EcPw4yJFXBfY8DxB4hZ0mJLBcqRs7BCVBjUj/aOyFl
uRXzcXDOEXguTcAacVdgKJs5rbGuDvLaASmyjMuNkhf3SYU2BR6NTicHgmXR3zpb1sYW80wdhimL
asmko9/x6ub7+Gj6xsP6W/F6yt/7LFLZOs8M6T5iAzGnRruqLCXTMo3Kmhro3k9eFE7HCUyCVMDS
9hu/3q+/ZT/3pYPooSqyysoKKoWS11IOZ8wORmCHlLERc2tIZaTnAfJJbdi8mrtfl/eWd8Y2K7WY
UFGmmUwqyyaeqZnrbsqkNJRUkawtz/UtjKGrtNl+nsFM6Me0RELLM07rW7mzQ1tpDmulhZfXwjWD
3AX+TwlJWXqpPs66IdXhJqWMgXAHvBHD3slENTqe41O+LiwEPSaw0Z+GjLiX1FwigF2PKmQWeg01
INrTmKE1eCfZrWgAhrco0D2C1kRH4+yMLLABgZdaJICbrdAv0so3q4tAMKkJ4iANpewJw3wfCqqI
TKC7YUItHpbpZDtYlAReDLePsiuVkG+omPhWmryZRBV8qnM8LE4YTpeM2UIT0Yr9VmufjeAvgTrR
Ko0+pKKTcQlSLbSjD7M71NbBVJ9N+eOyf5xniYxR+mk30Z5STiltBvAK2lx+f2jAzZ2iMiKjcJwG
wnSKE7XQ3YeeCaSSQBvHIoSWMkqrQsMU/xjgyveszxBi3K5H281c8i5ylPPJQ+wiFTbBMDJgfGcS
Ll0xzM5aVKnXLcjddK/zsqe0cdfbonCJq+AfO+fQLb5gUzkOCvI9cP2ooJrA0D3jOm1VSVZWYSKs
fYs/3mew7bgJqHYgyrQEix//F2OBnBN4YpHJv/NVi6wOzy9PV76naw93vdEABoYYlOBUcILjiSHm
ypaNQUdluUYComi3Vl/e6UJkJC/nVjFqA44RcFph4ubUJVMcO21OgZ7JDv2B3KVhfjCDPMhEpDDc
pWDMFl0ZRUMcoV9x4/rKqE1FDtECz36Wj+3BBC9vBEoYt3wzQinsb4ow/3HZMXgWod5CfREHHPnb
qUWyqJHepAhctiS72jjdNE3yetkEzxF08FUAwAWABB7HpybkuqhiK8HQSB69LlWYjcqhlFp/jH5d
tnNeU6XZ+8YQXetm96o+jdt2RkKt5cHixfvpkY6U5x6Fj7nz6vWhaISdd6q2FpnvNfdNqbcNBWWX
3/ROd/vpsQdX3uV1cT8RZdfGqcW1yULTrLzS87XGxEu+jFdR04WDKijmnRdq6c5BSwWhAd4N+sLT
nRvHZa4s9AyAS7P0XX1oPjSM40d+eC+/pSi1TUhsbBDUgG/yvwjBNPYw19qJdeau1vKpMoAFqfFS
Xwq3BX0VgqJPZLdYqDKOV/oGnrJF2P4jevDxthaCbhjQwoEDHwnjmk6nDr0UYeA3l98nIJHrTLCz
PN83QFsOFgWgtoEUP93YRp2oSDCwzVb2Dkpxt1V717EaN3H++XsnMajUtYZ3M2B+TBCE/l3dmU6C
c6weGwuy4KL+Hd0K9iPhDQZiPxCcIBIyF4hSovjVRfK/7klK2S3d6veO1/ndobqLA1Fc4m3c1hxz
e0AVGMIZEx1YMQy3nF9t+yXK0TdO28PljeMdYSoZgW1DkfmMVn60DSjFEATAnLxM6XVSh3Hy/X8z
Qde6iUsQAJmzwsFaWrls3UbVcteqmrtetZ4uG+IdJKrd4MgOpg3PstAxbbPUmrGWQTU8DcOpxIC0
SLuGqTN5dt4LriuuOaQwlJQfEF02dYrUXoNwGtZV6WiiWUog55rkyk1+mGvraSV/rUiNKEXF4P5t
Tz3dR9MqBrkCUbEHESEXhKW3Y5oKPhX3DtnaYCLCUMqkzpoGsWjQfTVV3GRSXDvbrQWEfAIzvTHy
h9V6Ta29KmVB3QiSX543ojSARO1zDpatkM6N7LRVMlVoOuS+0b12RrsbRPwu5w0BbCQOMmT8TApw
ZYscTWk4saojnZkM918ViPXRepj8yk92ok4nd0Ug9KCkY2DfZxPPqimbySqcBHJ3zgLZ+vSYG+q9
hNnRy75PAxwbn8DyBIIsKLah1EX/++aQDUmVaGhyA18wNW7Xx+HYlIGdJF60KKM7qUOgFD2qlZkg
6+AdApT8oSZFX5tng6M422OcdykqLPqr1H5PQXA6rNnOURO3HkrBInmbiU1UsZeoH6GCfrrIvKjj
yjJSBCtr2ZdlExqz5amlLaBR4737gBf/Y4c5aRMEUFHnWGi+2x5oFRR6Hv6660PrcPmrcV0R73Qs
xcFvIg89XRFArRrp5glx/mgEbQ9FPMer0A9SZk9MNXWuewHH31hj6WXIsCy5GuM6LgtM6xO/eVbc
/kB58I0d+ZAP6s/FHyn9kOI5gguUd6HRCXDKbEPHGZjAEjum1DdthLKRNftFbOxmMHobgwaqFs0S
lGS5bqJQkVDk2+DeYNykzGZncsAq6Dlzgve6usMMjG+Yxd/XSkHDQR+TWBRIWZiUYFLLQZ30GNfM
mgVIK4+IKFJB/C+4CPYMLxQ6+wbI8KmLTG2Xt0qG20wN00daLs29wu1f+lDc3ODVHnB7/rFFE8ZN
FLFGvJLUFewRI3iBqD6j5A3fjdAED+3gTg+XV8b7TFtj9L9vjMkNnpwxNaY5YZVC3m83p4KTzDUB
qULKqIDLky2D1U4ZQXy9x9jHMI43VmKmR8kuFpCOIt2+vBpuZQMfCWMZSKdRlmXcoU5pt7VBiaHb
DaXfuZ2XPOUgVKq+xfdQ6UAvStRB4ZtEywHhnpbePpFTmx3Eu8VwOlrV6HbWzxQjVhRbAuDsrjqA
6cib9oYgn+fdMmDw/o9BJjCWpARXnQzBpuwQ72tQoylhcyiOorDI/WwbM4zLp1USW5OOzCp2Jj/N
NHQTMw96g7vLn4wXk7arYbxdG2tjHJHw4G7OdlVfHLoWni+l11odP142xT9ZmyUxzl4DEd8pIz6V
fbMGVtCEzg5aICGVYnSEjkH/cCYZgLCQCUQFCqWmzSYD89yCE3GEi9drkM13BRGsRvD7LPK4X7Rk
rWL8fhk9Jd2jXO0Fu0Uj9IUFsDhju1pUoudIQyltNGWVGQL6EsYL1RP5Gi/lRWlBU1ABdfB8ZLmc
rYVYbVGg6FRcO3fzNUQ573WIgK6eGZRPYpU3niec2GOeQ7a52INkoh6kP+hHdafsbV8J/4+061qO
HEe2X8QIEvSvoCsnlUzLdL8w1I7ee379Pei9sypBvIXdvk8TMROjLICZibTnhOcIeX4iZAQUSuO8
kjYW8xLrrN7qaQtjbcXiTDU4wKkCbwHwsAQOYiug+XA6LnHNq0kDtCluk7WQgXBAmxvA5QTEXY6W
wHy33N8HWVzwhHWxepVYvofCiccGrMET6CVgsjR8+ZiDp1a0GbThl1gHVma8YeAU4FXF6FZQiKIV
5VRlSttuP+VvqXy+rvtbxShs+OngH0EJFGufXPTSZmAnza0kwRu8+iiQB4jhA+nMMFO8ZIeY90E7
15YTP/S3FsiYDIFtb57xQjzn4tdQspY5RTm5kYa9ZZ8qkGdr1s/rh/w8J6iil43hBmTOMpqXfO+S
zOpQqawmsEZuC2pBDESvL5ab/+4qWoLrAtVeQHCtX/9/Yvnm5arGTWst0BiQQdzrfuEh3vb0QPmm
nUdYBEYkg/6vZCL6ADuDtsG1OEih3ZctulbJs9Ui3AYF6BNGv/0qoYavH0qP1faEg9l/UmXehbL2
4j9iOTeTJgsZGwM+GtjxJ0bsPbvo1R7U28VXPLLDSKTXoi8tyne35nMQ3r/L5RyOXK+y1nWQ2/vJ
LWO4Mw6FF/sqo/Rj08WZY5zHZ3gfZxLymAiFc96niSY5R5GOHbreKz/APvdn5DbBs3sCl+6Xwa93
gxvvyM7+qot0mkUl126cc0fVlOuFUuHkcLUH64D1ywDgOSYgXSeX6VarC0JO9gevCOQHfPvK7ECP
+ucT/wuoVg3sID+IenZbr72C8JIgzTFBWMQ5pAQseEYxFYmzWk9mv2JI/E1gluyzfD7IuwTO52Sg
/y0WsDHjs2EbF5o67xOvCP7hnesxP5wbNMHzH4gekU13d3E4LtRUJhlbzilE52MQrw9StrPG5+vH
E4lg93sZpReJDVI/1gCSd3P+2qXfLBTWrsvYfHeJzLAeGKUCCIA/CiGJNqfpgohJPiS7+rFyEmSJ
3cnw44No03hLHwBHhlQHHTpQSXEWnuXD0q0MwmaKH7X4YRapw/bfN7HpweYj8BR+PEptqHHShTDi
dbntl5MsWo39P+7qXQDnGq2h0QfM/bK7Cv8APDeuAthlxsgsKntsxijocPz7MNxlWXWkywiW2YvT
V7Tdlz46wnfqbedmX4hbIcAUTSiKro/zgRF0w2zZlISxeFp/liZB2ZtsuZ3LI3GqNqBFl2QaBGgB
RiIcbPveS2fFre5NX4YFg07cWY+sSCEDBAZLsx24nVieM3qyG36Xj6Iu1pZ9XfwePhuxxlZX2hmf
00SFtSmftPkxEfErbr4sKK0qBqbjwODzJ4u4MGI9beUoS6H0rav4xa7cj6fsOO+0L+tR+1p7k7sA
r5HWN2ZKxfxcmye8EM55kCgetRahCzzI/CYNCaB/jwbYpAQuhHlZ3gtfHpGzO7lsiVIVkJLu6/1w
r+xCjPLQ7JR8YfSYVuwL5G29l5fyODOMW5tgLhOm0Xlh0N8xefpt/qweEL7vjFtRS010iZwljsBl
ztscx4umkxIeJSVYRxHm+WbUdXkm3vjIGuYLS1xbF41clzVyw33qz7CHHyyDtY7xt2knCro2Tf5C
PziLNEepJipTTluKPFK/KkLaT/YteN3A6BUGyTCy83mQcoqqrOkkMOcA6TCObgujor0cLOHsXlcK
kRxO08cqL7qcVbTKzI+ShDYrAHysB6KItoA3rgyLEZgLZrNk2IjngpqxCjs7ZX65xqJQeq+IvOSG
k/zw97mQRjMziVg9/r4WjJjhanesisryi+v3JRLDhS8SGZXU6PHlWf+gOGTB5Gs+4CR218VslRE+
HIf/LrNNlor1BSfM5cROhpnPmY6YK2lve+FOwdaj+UEa54nqcpAkieDyJid7i3YGUNw14KRR+RXk
CE7iR4+iR/PPngKn4B9Ecs6o1pMxbVhJS6fywd7Vr/a+dvP97CqYxqgC09OQK2o/ezxqeLYrOj5H
TuVjsEFgAFvlqA8/hHNTvUWaqkxw01rANujMIwNxGfzwvCJfw799uP5lRQrEOaximAvFYhkTq+gq
u38pkHhNZMP5fjgV56GiJWJLJDiVUp6l1bWavSSahxaI4MOAuZiLPAdnNSCeTsQ6xdLdJOocf4a9
VoFb++41+LqkpsXJKrE3JN0nD9mD8UwO5RdGjt1+n+8ZdLgc0zfUE1CprHwLw9Cinc7NQzKCMWzv
YoKYj73bdkpLKcJw6NAmfj8OT2lOqLnIAnvfFMNAMAnj68Te4ccQvBlVs+96M3Ma5Wyrb2X3o9Qa
QbwhksFZ3BLag93ZuMvc/Bn3LcXCMiWgxb2u31vBvkkujsLZU1sByK8JIWZyVh+Y6IF0y5Zoxhsx
7JxQFmdMtlVifrLA11nA/sYKkuWu2oMg9j/YbBDdHmdQ4M9r1z6GKBAz03i+I+1EjeLL9cvbfCTf
747vF8udjWWgDEJkFWW5+YcS/UWxk8F1Q5cxfowJSU7RkmZRsoHNOfVu+mV1C8+kxAE3rBe6tTec
iBsfInwtQhkiv8jpbwQbH4RzGjgomT2ngPDGeHdOCWaT0GWlQEdM1/vr97gVFn6QxCkhGVc7XBl6
LVvG65z8zF6TbLfubO+HHuQPrPjfWdSsBTa29QEvr5dTyLgxtORPI603vvchceZVGPGKRHCKmGaz
OY8y7Kt1w0D9wSrU+Yt0M/hsNxngjmdRuicQyNdwa5TZjKZQM6fvPXP6CXA/waVtBjsXt8avm8TK
pBQ5exNrmyp+7aeuDiq9owa8yvZePCK0lVteaodJPnpbjAwvRWpDXvYs/1ZPLWjU0CG8qVMHrMEY
/ky9/JaxqRX/CW8qC3T5wOfysFwEGVlNK1kMWbc8qb5+Sjz0rH0ga4HqTGRvm3HdpSz2aS+S6Exh
LovFNmyOfAT+Y38O9yMGXsrbdMeAQEXNva3o5lIg515s1cIYSAcHRmB3A9uk2Gs+AfeiwL6ZHV27
RM6TlJhFLAcWe8x+8fYvRiUbaiPhA8o/mn3h1jf/GezP1kjPB93hPEs/K6hmsY5G5y3e6rOUM/Ik
x/jawQALDB60zkJzJz6JqsJbD9Dl1XKuJZOs0gbKK2q27X1CjoVyZ6m769cqEsG5lqXRSmA+w9Ij
omMMENXtavC7XOScN+oQl1fII8tpQ9JoM6t7YCpq9cNnNkYx0pxOFQK66Zz4Ijv4w3TwWV3Y6AEq
6qrBz13nYYa11ARq2bry5Ib4x+RFu9EHv2oYO4wKrghqb3nVMVuKNU90hxd3vYk94QAJ045rP4Qz
yEHT1jFv8UO0wAYqwew3b5iW2iUB2FsWzw5KrwRfFngdI5GP3b709yvgLBOpt5UtzDJ7dGqyXYpN
hcbN9ox8BxUasesRyeMsNEzkesmxq4uTgh/kB+N0jL8zOFMColQsVom+8dYMIbTq/YCcYSJiUo1a
hUCS25hK36nyKUrvKuKO/a8yPVbpU7U+X7eX7ZfxXSRnkjXjkUw6LQMie7tLkuyuWLT9dRFbjdsP
x+JsMmTLW/qC76bTyZvR32//1dRL30LKdnhtzNCKWtKbcfXFXWrcfsaylAYGuHCXYFw5sDTVuGOI
MukRO0jB9QNutd8vD8gXhpJ0zguAgbBeFBtg2HcU2CvsQU6+mZ6KqQYvctYb4r8dUBMVvCPbDu/f
H1DjAgEMiWrFlOMDdrXlV8tNr/lp81/z6CKHvbxM/sEf0gnLqbjM3PhR1PeDiCrx/3jl30/BOZU1
mqq+ZBlX11L7DIYyv/SByANe+4IAlYG1WUTWJro4zpvISVza3YQzlWrsVHlgmSG1IsEI6//x1r4f
jPMhvR4vVsRqhozotr3LvHEno6ET+xrOZr0y9dcnanmh0FGzv3zFT2ucM0GWnEVaD6sr2h+qktLI
8OrhaTV0gVvelGNhAQ9PE+ah+HnJQUZOLjH2C3tWqGIcBuut1u5JKmpXfvZUwK+w0UoxdA2r1vxM
q91qXSmDNNFJ5eLJyu2eWokILObzWT7K4NQQROW6PPcYz+0z4gFIZNenWCbIsmOZi/A6RMfh1A+E
BIoZVRh60tT7TutoOn657pU2UpKPh+FUr+4tFglJbOveONT+vGMka3i8aIYapMiaPkezGMoBaReb
HFSI8qcBeBGmxzNqglKHWe2pAgx3qCa/AAJ7X0j2s9bINCKZP2oi7smtr3Uhk2fNUawFbd8CMhu0
0XTJwry2RKsEuEyV4An7HPPgdNj1Y10MjQC442MS0pdyLg029KImJDBklarrGqxttVJdA6pwobrX
v93myS7kcXqotrU2t1kPwoo687QI2xnRsB+6OdDtQhAwb7hetqaO72Zii0bFJPLHsymJAmxTFEGd
akUPD+NNSEGMxNXwasmn1YmwAyrKAzZV81Im10nJ6ylpptXCo4V4QHETZB/qrRrg6TrYriRAgNoI
BT6ekHsiE0uN0aOFJ1TL6pAsde6WVXtouug1CctHK7ORtXeG6Q46msH9ULZetRaCGGHzyKaMbRsA
UuqA1+LccTzUTZ0sKZu7rhAwRwdg6XnZF7am+R9UFT+Hrop8KY0L6wYL2wyVDu8yn3vUWBiCoPqQ
/IECYtB2IiTmLWd2KY6L8Ihup41UYZNI0sBdpct0jkXR/+fn+sOJeGMfwLFkTIQ5GPCYddM5xK7G
/N/3Az4K4fTSKuOlVyKcY0l3axhk8MuRLpiF2DwIgZNgkBTap/1WS5HCfC0xXjaaO5kcl+pciCJu
kQjO8xNg30dLBlgzxWZuqneGftiljXDNZFMOIAZV6LNhYP/+o+tIc6MbpxgvTIzKDAOCSJAi5Qhu
eqoGq9P8jA9EpAfbhmQr2AEGrADbyvsodInAnNEAUMZRz4wCPTkkNzbmA9nDJu9s0SO6ecQLaZwh
gVtpzrPuzyM6eZPlqjvpoXBGZ16AwjmcG58BMyO6uu7/hYfkDMrqDKDvGUARYWEjS+6xyu6QM/Fz
D3CYgidAcEaDewHImo0oySKyCicE20Z/mgDr3srO9TNt+oj3m+Q3rMKosxS1xk1iMfaE5aQgWq2/
Ogg2nrDWjXlrHlhunkmroEIAyPrwPJtf8tKrRIvJ7Ht/jKrhIYBW848IzrRKOwd+DqudZXZD09xU
XbvpHpVx0kDRm55SSdq3a/rfl5s+SuV0Psm12jYlVLXY2Mt4rs/gYipo7XX74gdKH364ihRw8wG5
OCen92tSN7ba42tVJuBRwQdyNL+pJipcyqHba8ehp0Swd7UZiFxeLafzxtwaes+YMZvfkyd7OtCw
5ImGPoaXVIe18LVUGLZuqz5giJBZYJudTyrIFOpKV+lABuwfyBqYxTGrBP5+05axqMkQKEHUi0XG
jw5r0idZCVuca/RVsEZXGOwgX1oPqO7A2iLCL8f+HK+hl+K4aKdsgKE5dlnlhDesEVEFnd976p/B
AxES0NbtXYri/H+CRyHpzTpz7FGnUndcYhlY8v99gokl14v744LhcR1Vqde7wunBNNGvp6H4ZhlP
qd251x3U9mkAmKcigwHCBad/UZK2yzQhTCzj/JBEBLga1WOajiI9F8jhI5nFnDOSVTCt8GY8xSFt
77D2Bwi2wdcD2a3fIjazLJoR2fK+WOP953B/UFIv8rNKHddUYukmkJ18XXrtrVkQZoskcHpXWxqM
l6WbExjc7NMQFQKftH1vyC9tC2NlmFn+aEetBbqsNgZdZGjlLpgQaaSiYRE3AjVgn/mz/byL4Tzf
ZGiDXTIPP4bfyOqQ8i0mWJs1O2ey/a4CIFokAikTnYzTvMLIu6S12bR359f6DZmPSSj4OhsYfMyK
/jkWEEk+3p6WDH2N4UlWPNcCED05pV/cJCixoYHhrM9YI/fQSxPc5UbpF1IVrG4zLAOA8bOTX6hd
GGJRHXsAuMxXK1BO+Tl6AjdXD5GsyxQ9xocZKbvgrJuaeCGUe6OjZlSi0sLKVWeMVCl/LkJG9E0f
eyGBU8U+W6cqkXIMLJ8Un/UFolO1j5DK2X9Rpvx4g5w69kpeJ6UGFObKDp0iuU3Ht8ISbKVvXxgA
mLFepSmfekuZEZqSnSO3ksJ0Z2UAjw0j/7pz3dY/AAb9I4P9hgtNaO0RWQ9j8l7PA+gDugBVjfCL
7kUa1dwRDxTobxoq/ZxElanN9N+6kMzpYFXH3WjmHWvoskwYSNMBiC3/LIZ2As3bmMRjX+v9lJzq
KVWS9CkmXxGoyWjKobF6sO7QXMFyWu4BMFr0Aou+HKeIBvbK9XzFrU6zWxCFjqPo+kQSOP0DOlhd
xASZiNaeluRXZfwSKMam87u4Ms75mQVJpLWNM6egRwlMfthuLdADXw/GmREAtI60F7klgUi+N4S2
eyHr84q81cp92V4eS7N0VdPaXz+a4Or4tpAlJ5LZNDq8xGIghs3thObVuPsbIUAXAVi8BZwpLrrE
hHVYlRG0O1X0htqtIVMw+gnaGNsneRfCve3aIKUZ/HvhANbP6VFYiCaBf9h8dYGr888xuFDS7JYC
U0fwqIVte6F6GNcbbfWUZZ/nL6v9kjcCedsq8C6PnfjCHa1LnOj2YCCplk66HtOofW2jL9c/zaYM
lEY0qA5bXOU0W6pIba8FzhQp48FoIpco+XdpaQUBJbPxTwHLuxi+gLtIMxaT2PZkkmUmNcoI9LzG
Q5NGD8uE1dh6+SuncyGQUzlTSZBkq1A5O+vcEa3wSiOCWG/7TDp2fZFpG+g9fvw8ZZIqq9HCryl1
+k2aJqdVUIweoz2Ibb1ZnQVGtP2l3sVxTm4t+mQtJlxhsebHMVbe7E590edmEhxLJIfTCBTLQN2e
sE+lRk6s7lupBfS9QO22Hzzw0P/v5fHubZjUZqwQN/wZX128jq7H/Lj4qlcHosG67Wf9QhanC6OS
GZHJwkrtfsK8+7ore5p/j3+DI4HNgfxc7i1HFi6vbOfUF2I5hzROo1msBkxrWLy09+Z97kseG7cr
AAvOCoGiHj/TgM9G9n6nnH8qx0zWVpY/JXVItTi768vFMep1oHFdAaEuNGhV1V+vOxAWLVwTyjmp
sO7nMBwhlPTK71x+bnPzm1Lmd0YZCyLA7cDl4kKZ5l74w3oFy8Ra4q1aDg2YLt4wlwlqhCVyewBK
erknTUJCp21jQKGOgSFh5ZwTaeEmTatDZIswfbdIiwPuiSd5nQRHE4nhQrIoW1QklFCVzn5JrFcw
V1K9EbyP2x/q/SicuzJJGrbWGqZOMYd+qLtFQvxyPYeTQA774J8V4l0O56fUbiHSRHLA+VnfZ/Bs
jv/Pu+L8E4DnsjxjgyxF0d3ki/pEzOYHeD0Fei04Br+EHjWtQrIcpYKlX85yXz+2kWjtYvMBAYQe
lo3B34167Ud9BscsOGxMFHPGdN3rxNyhe3GcpGEBXUTjAkbq7rqpbh7pQh6nZbNlNWGlFaDBSCeP
xKMvL4N/XcSmkl2I4JQs01Z7MVlhoq7v8/lZMg3XLL8DW+pvHqkLOZySleh4FMkKV1AsxrdYjSLa
tWVQzPbL35wH+H8gt0FWyIfHZVcWspSgya0okpPbrHUv03AM5lBEGbWtDO+SuNcikSQ1GRsUBMYS
nH4hab3GngOSp/cT+DzDWSRv0+UARf+fk3GPBeD50Kxk8+1D/nvVByDZhhSAQe71+9surlyIYTp5
4bMrhh6WW2gpY4H6Yf5pfmet++g0epofv2FmGWXEfvSuC90+mo0hCLQvMfHBeQgdxJpDzgDsdPl3
h1y9WW+n9vG6jM1OgAWmnv8VwvuHWm1ytOmRc44K1QLZaw71XReEqBtlrWv+Bo6OcEmK/e5PnvVC
JBfHKHpVztnyh6KCUR8xEhvsDQrRr0ViOE3MO/BpAe8Su6qVdSNry80Urbdgqzy2uUKTKrpZakul
nbk616902z293yinkbOhG2usI/DMdV1OqZzWqtMrYfntuhiBdvz5sBcaKc/rVPQldlZCbXkx6u7n
bEhHQxLVq7ajlYuvxX7HhZy6WEJQLLBxQU9BSyX1oydNwto5Y9sGw+fXXgSbsi0R8GhgKgNu4yeY
eWyQYM14REzNsDI63Y0TP8Eq6+L2jqU4U+iUN6I0a/MyL0RyTwrIy6O4Y4c0zejY1csbmPW+9Jn0
+y++mQFeEUwjAKuax5rHirtmAM4E+Hz66gMLx9VAZNok5P66mD9tjU8WdiGH81a21edpQ8DDVnby
hO2w0TiW2Tif6tXAsi4hYILJV5MC3FSnuQLgizwGuVNjzdoO2ILtcZSUiM6jlvkmxhqPSwF0dfB3
qIe+q1GRH6yO3ILNeL6tSju6mbVOegBNRUMVu7B0t5VQVweofkfhWLBbMRjJ3rYX8MCuqqTvrp91
09oujsqpJzrdbToXsDZ7UvZZGQZNMfxNCHUhglMORQWVT86apUS5z/LvqvE3RQXk3X8QxRivwkcL
M2ozWgwdOT4YpmgzjUHTNbuKjCf45puknwWOY9u+LuRxVzYtfdklBiJb/dw9a88xA0EA4xJ8ImB0
4135bai96x9pM5y6kMjdYJYa1vJnL7e2y1NZoQcHase+su/xbgTXRW3oA5AWAOgCLFZsRvMQ1dJs
ohvGglFZUgGsbMs3cpkLUoMNb/FBBhe1hcDiL5u2yBx1bpyVFFTTHlJNoBUbdwbMQ1BvAh1VVTHn
+VEr7EyOQ8A+ZQ7oOGgi3dbVj3Z8sxfBfYnEcK/kuDTTMHYJaCjmF32662M/MhNapYJNUpEY7lE0
p4UQdYDnK9XVjQ2V9pgINMExg7f4ugJsfhzGjYahFBP/4KKmbkqywa5nNPjqyIvXKVh6b+r/+xQE
Scy/hfCbt4k8KzUZEOVm1fLDigHdXReRLbCaTVW+EMJrQKdXMlCMoWZZ5beg0476/d/cFeOGBIUt
8NbZXV687XlnTUVh4K5AhXOb1Hgc+jjaV0P09v+Tw9k/wLWxK2YzjxPaTjPkEc2qwZ3m8G+0zLBB
7wsYyM8cYSnGyTEUgmS3t5/a9aRhcN2On0dRCXPLgwJq6F0O5wBGq5dkecWXGf1yj80srJIDwdPN
b9kWoXjEdFOlL8RxKm1LFfCFNPCApIpxbK36Thr7oIkHgSvY1Ld3MXwts4lmFK0yKHXbDYehql1w
hz5cV4SN7PDy4vg8VAWk9Jz3aG5k45MSnYbyREosV6f+Wgx/4wdMQHXaDI3hExftmi3D0g6YzcmA
YZlN8Y8ksn2jFCVpm5d2IYb99wsTihoQoU0VEOJnhdC+AZQWqKavX9qm77wQwVmp0WW53IZMq5fx
uR5St1ssMEwo2DUgRNBV3VS1C1mcpY7lChghnUWoVk8TtXaLWXutWvP1+pFEYpieXNxaaxvRVC5w
PGsheXkt/VTlMShVUVdQdHOcnU4WGYd2WdDQH3Kqk4cFJDqt/nUUNQa3HcLFtXEWCvClKpcIrm1x
Bq95YEnt6ExY8Y3QVAUqoiA22KrJI8j5t3LzO7Hl1EhrjOUctB0UX6L6LtwDAocCqN2dvovWUNkt
cdnEB2HcO2ROyhCqHZvxKH83/Z2+3M7xqSlPRpi54ZIItH37Lm2QMDOGXfCccuK6JSxXBbR3jpHR
/g9ffO6OuyoFyiTxQa4rnNfaWBxDOHchkXzURsnouzbvVzbyGd/VLpvY0YGTkATrrXpbezp2frGH
uuyql1wSnRbAwVv3C9AaLCsQBrXBH3gh4AWRwazm5GXnNpZFyUgo6BjoMp7a9XVQv+RJT43EdsIC
M8rqfsqmYFULV1MfSaui/Gk6dv6q2UnqdORuSPVjtSo0jCaal9gqsX2MswZaGOiD7Sajhs2BhJbD
MawwK5HCOOoHS3msrQ7d7OGeoKxuF6sz2GOQY957rL149hY0oltyXK1zZmKtLrkZG7N3QiAv1c3X
kphBiIFtQ18p+qHAZz8ac+M1gKdrs3NlhU4uv9TKuOunX7Zkvy2dHKD4mE4/cz281eriGWwex2aK
TQfUURIdZawwLf1uTYqbrk3pGMtPcbbSNc8P7fyqYntwqIKwbagqOUu2emYKPmlSB11s3lSYRm4L
4qmk3Pc1FrcTbadVO7WJfhAjiK1op7UZeIaxcjOoNEr0AJQlZyMFUCaKKUuifq3K12aovC4zd639
UrR3uR7dz9lbh3CiiQ9F9dsAZzvBFMg63sTDC3BXgeKYRJNTRCDNkO+SSLpdLAxES/cVOcrDAAT7
Y4U/t4QqVfQZmPl3qnVeml+p8tQbMR3qziP9W52e+/Wui17StT7GYeZV+T6f9w2RXQ1LQ0pnnezI
19rIk2sNTHU2VUuLTuWNHX/T+zmoZF9RhwCj3548Pdvdq6k8DvppGldozy8kmTdx9EvNF3fJfi5t
4sbFK4ZBjmmJZL+ewHR6DLN6n3bPMTSjR6g26qWX9Bkdo5K21mkBB4Q1115vLkEc/cysDGQyp7j4
yv5CQkZqa69qllMTbHBL1TpWehqLyEUbfidNMVW62EOldm9hOKcPM1pWL0X4MoPk0SxqOraeuey7
EvCJySEqf5Zy5vZST2PpWBSrVxeKW2QVVfp9npx1a/Ji8tRmmm/mo98qrauBr1WxgHlWShQ5mau0
95k23afdeoOWh5NZN+WqHtox8TC66UvSeoraQ2+hhBXjkqNfXWR5VmPTTkkPqgnw8ApgYoZxsrMF
PYzVmaXctdJ5V6Rfw7V3Z2g1og5azwUU6W6VCdXzjoI+0xmmOyuFMzZiv22giMv9AgrNpvFBWOo0
INMG9frU4H9daorigltFJ8l6XOIKCwG6H6fYtjRXtw13evHbmvy2O8SwwLJsvLhX0YeI3GmZnbTI
PEUuaSYHxnCY5eey8WMJjEn9nqS2Uxu32N1wV9OiK0ynq/WMopjs1PpC0wUg06jj2MajnGg0LOdD
34O0ZDh3EqgITXIjjUsw4PIns3YbDeNV9XkdjBIfSf5qlzkbB/VyrQvGvH9dhy8aeZ5TfJuF2e6v
UQKfkp0g3B/z1NHtL2NioqQkHcCohuGPicqy6kwaMNLt5TA2k1OW/VOqmR4Wj1wluk+NAaMis5dI
P4ewu4tUq6Cozp2tIaNdcYzrIyCxKFHe8rS8k1QDyPlvRflzyo/xgPdXgpPD5GqvDn7UT36SJ86A
AThLAiFGb9NIecHUrEqCMtyt6QQQmV/1mOD3dqC+65w5Aa2f1obeQHpXr8zz2nVuu1bunH+t1WOc
zFQLG6qPMpXDV1V/tCa8TO20jyf1POfaIVuXYBm/GuFLIT+ZkT8nIx3t73GT3ubz8hvcuMEiNUGl
G3tMxAfybNJY/q4Vj6ZRnqt18CZyTxbZyTtg6xrQkEzHGCzIXsvyKI8Y5zRaOrT3aXI0yE1U/FoX
mSrh3ZrchtJKCykKdHN26xoap97a/cEszul0nozaz2ZrXyjNsbK+ZRNc6KT5avq9aL/06kuv1wcA
tTrD/NxOT23yFJK3btHdqCqD1fpVNB0iwR+VdG5h7bKzRPW+qoBcYvwiRXgazOheyvfJUnmLBO0s
d0v9YtXAxkhvtb4PcKp5ekqUpzht6QiXu0Sn1Ny3+UuCTAZjfPtMsvGqKFTv8h9WNJz11hhouuK+
9KGjU9/uq848WLMFFLc5eRrM/M1cMxQz5xm/Uz5lqKDQMDG+DWX/MKXqVzueHXXsGtfspd0Yt08q
iXZ5Vsmw2vR1nchjHzdeb0lOIgNuXBndXNNe0i47VmV1W5vzrpctWit1UCnlIa3noIuam9mw3YnE
XkmswmmW+msXTV435y3Nh+JJzpaXbk5PJA4ndzaVb2tW/ei02VOLap+YyHcS23Ai3X5sO2kI1jy+
N+UBAA0dYEUGfXhSNaMOwC6MQlwaNwGKQ4EpGSmFTk+0s8tHm9QpDeXkFoALXpIuezLb31FEx3Js
1t6kWukWDcqgRP4CzBsfKeIN6degbbGGuAJkvSbf7bJ7kuRuZ5BiD1v0i275MvTKWU/WlVqkBIjR
hH1UtfKVVEfJvTQjDHoMj0UZ+UTp3LiPoH/EHKg6S2erMW6M2XIWYPwiwGbE9FJnOaMFowSU4JCr
pwnwd64yDLvZUNt7uZoAYWSVw6G25mY3hHBVVqh5Qx/BUwBgK1aHgWLZOiiN/kdRTY0fpvE5btF5
CLujMSQeRr2CLByepLI65bYcZCNIb+V88Y1mPMureQJL0lGJM/zMnpykBMumi4Jfpxn7JjG8fNHP
jEacpPHXKU8QMxhOMfTfpn50iA4+WyPXgNi23JQWKth2ot50Vn1T59mXfLFdVS6flVR+CAtgS5oF
nrykOOH+EAnr5bnA4r8OVckacpjmzkN+hqilVySEcvDqU/9Q1sqwi7XuJYujF1KZT9NIjnGvTJTo
6UFaDd8aAeM+p6UzWK2bRPJZLsJ93Be7aM79SJeOyUropGVP41zfgMlQQd1+Gmljm7vcAqg/Qow8
Ja6RS3t7zYJcll8xTYP5sSKhiE3vgQrkgl/CkTLlGxadDqtCwGVhhgGpzdWz699VnT3FS/GjkCYA
RCiY3h2Ve2lSTqE9+coQK44RDijt2zGNV8kb9N6zJvyCqNJm2ulL7Cqa9NiNoDmqCLb7DbfS1re4
/aqU5h6VdGeJ5wdNUo4yegfr3PjDIAdzlisuWmduOEVB0uQoROLvS0363A16xBTKCdNxN2vVt5WU
AZgWPV2F5zUM4qZZPzhQAJtOIxoYSXa0ivWx7sOJDsAS6GZU0FLVMdlGcqiBbmd4stqC2vp6AoY6
kCh6JahqzbNn6U7NAKaQylg5HELllJbaqQjDG4kQ8G2EudcT6zHtQ19GwoB4CahwFXIuQ7trev27
ktQ0/R+Ormw7UlwJfhHnCJAQvLLWapf35UXH7m4jFgFiEYivn/C83bkz7S4XKJWxZOSAm0BEt2pC
v7atT01fvqi9o4j+nWI82kQQDUun3tJINumwBmGsVPWDONW7eQieF8ucuNzNU1M3CW+3Z67rdKHG
wdEsl3gIBWZMBVYhV+iapl7EfYsvNMLo6cLYqdL1RYVRvv5u4x1NIfzocWhxlajyvBJ9cJwyxSzO
qRV+PpHhMbDy0NqlcOoQ3d8cNAVhD1sYndbWFk0/H9YluGDANZe9P8T7MBy8Bl3etAgTN36Ub6x5
32f/0IyUIINtf+qi/UUq81Du3YFhXCQbQ1NQCOcQk4drT/jjii2phge57hDK2dIfFZHLEODEjH1s
uS54UDZ5GzVb7Er5unpzHc9jdw03fgn32k91OX26E3at0PJ5XmC5jMh6xWK2U8+jf9ZWbRpU9FWw
IMHY6n3TeY+BssWsyQlrbg82bLKosu9U6heIYifPV/fbNmwZ+v27nQNXMFwI0ot+BL4ql6sZl718
mCOaBQN9Gsrhx1OYv9q75YgtNBzPYRli2zPM6nXhlXZ2vZ8H88PH+sK2Ph+c4FJtXR6VSMWx9cvi
O6ibs3gBNErMJL8dZS9+qGNvQvgfDU7j6Bwp3jO276gS69/G2bYs4EOul/FPD+jm9SbuJH8IzHyH
C+FQe/iqxLD+zMFe4IPEc6juZNQ/bZsc8Uydk2CYrtpCeuVOW5Def3IXiHvO5OSIIzjVVJ+okU68
zSRzR3bl/p5v+28j6+YTRec1Bhhi8v0rLQ08yQJoZWitwi28LXEwoTNjqDKOJ3nsdF0Pzqh9wRiz
zFqnTsMZAiNgSzEJp1gb9HX4fT5rH5MP0fSIRvPDDexLg0OD9yn8q5rWjysOK+golruItG+2Wd5A
Sf2mTmRdP1uMoW8kRrjC91pKD4mafi5Nd577+qlGTYg3Vv+rm+7gyKqJe8fPREC/RIQXpglJ3CB+
Ie5F+Vyr2iaVaSbAiShb3TojIsow7lxEdjowrbAKedd36/AX+W242pfUk+dSbZcNe1Lq+V5WT1oA
ZkTvDS7Cnr2M2sZjddfTEPjuWZopQdfo+zcBqnvsHyYDVO5mVGfrnvk8s8CkfXe0wiRWTAnV9RGS
dyGq9UrZm6uCZKqKvsROJo6VhQM6zSYTTZks1EdTVCYV+kLlzBfN20NJL3M5xA3FWFEE1LG+19Gl
tp8qqvGqYZKPgL6wwR1f73uDTbF9k25Yj4Sw8HvUXgyrwxXBl6xjZ/Q8NSCxj65KnIT/s4qPYBKZ
ELdhKnjz3XsPFIXRG2E7rf/O6FnCPZ/Yt1YPerjqaUO6/7OVzwAqKJjx4DRxFH2EzdscPM/OeWwM
ei1A7Fm+99t68IIyDrY/C+qaXQA76ild1GkZ5HHGdR1t81ONuEXZYtHs1XF+wu1Rz4cBlsIO5j8b
eKCpozgCIzCQHE7DRDlVto6XBWPwAlPi0LYTof8u6oG6GGyo0ERjTejm507UpKR5LuWelf5HCXs9
NKmMBs/rFJtJJcDN+0oKF5thiMwm+Tv89qWn7w4nZEXSnctU7AwzINWfOsh2t0qG9Wmssc31LIAK
ZPU4mnwBaJrLs94INr5iqcRyaXX12O7i3IUIHwb4FlPuBJkhW7xFYRa416B7Ccpk7RAiEUygX/KO
ihjd40vUNZhWAyqpzpafm7KJdX01uGhU9TfQh1/ipvLQeeH97zsZG42H3H9i0048RwfmFHxHe1p7
+WTRiKtihqPVuHyN92UGOdT/E4aDuXb+BusIx5aan0H4pc46pdXcJsaiY2/NXUiDQ/nL8ZhLp/76
3XVounivQuRDnLg/xd5+4vWrRjhd+S9qPzRPpMrG6OjgLO0ji2sfP2e5teWXv92G9Wyj6dQyk0q8
pn0HwBzEK4Is6F6nQbQcbFP+GZfq2gvQVTZMkdtfhPuUEvy4dbJfVp3m3YfXQJlMuP4NM9RpUwJ+
zNNrs0LMrsl+aucIJSFE+dEPHTbUdIjJdfF/zRbURnNaSMorRPSQN6MKVx7JGB7CQMW6x4sqDr46
9fZAfwt81eHHOHjh7ka2Ye97Dg6sZo9Nl0YG3Aks+bs4Vt7T6F5/i4onvip7U0uZbZAgm9T1MsGW
476BJZm+5WBib1EZQF4u3CEVuDyD/YihsCJiWMimeBKW2NwxbvhoddKs4CFqN6/ks8QPGIcxLlse
V2Y6RM3+ikW8Oa/fI05y/h2O5ZHhynHNMWiaZNcsMTqdsKhnBYMHzuLidy9bmZuyENMdm7J9/Efx
drmGQQJ0QAy8OGotyuWt9sqk7PaUYDpt6HEwNgTx2TkJkBjmzwWGbBLfOYqpPNL6IdTfDhkf2/Uk
jX9G55E2LQYdcQA1mQm4OufkU8R7unu2muoK/zPaERfMTX+uqyYPpnNreyRHzunsb1cZ/LBuPGEZ
bjECXZkIdR4wY1bbq5zXdA73Bx9XRNkOHzOQ0jyaNlY6wp2GWrGbXONI2QpOSjukvUYx4BeFk4RN
Z2lYnYl8n4Myj6ot72GB2VCnmwmjUE0x8/Kw+1jFFclLtyzPztgcOAqBV2F8WC2F3z2vM5YOKvAB
rpvt00Xy9wjQtiLyTQf84gKjAOuYOW/0E7c1+FwVh/aH7wZfBCzsqstm4qFcY4Gh85tlDJqvbuzV
Q+wvleup1iBjMF22LW0q/XPYIIxYg/kFu8a65wVFeBGnleMWxYFyepvQwcalmY6OVLBcoyN+amvn
odJj4pZrSsUlxNI9rg8tpneDUqG1CNHmp2Yd8AORuSLfsZYobqa6iAS92MXPPdB2OwoqQdcSgieo
oljVbdaPj8P4LNFGjcP+bv39tEWgyoaPrRFxwwE/2ycSfVAfLB/e2VAOMceT18GYCAHfj3EPLRAi
cOeO72SzzyE+n4sBEFjlYtPNedcizaTDfez+9euj7+baX5LZwwKDII9ANHXUwASBAAh99GsJPJD1
ZokdVcZteNkmkXCW+9u7Qubwct07GOrVj2h64NcyXqZbyH+svTF5ctyPyXkIyGlfwzMRD051i4yK
fRC3gUVhbS8GQ/XwC/R7F6Ntlk4DlluflHdb4S4dVZnUVmU2OA7LVXLxxPzDgG5z9mCjmWq8cI9l
78QUciYbSuRU2KTzbkSTpJ7P24D2BjEBW5CsXKaERRfrsbhDDZ/cuBH/wtocd7+KeXO1oKyIfO71
q0NQNuwXPM9nIA+67rHrvRG/WKbLHKmY4Xoxqyy2sAj6l7rKpOizcoDXKyqG/t7vjht4wGbzQcvi
7hyqnOGmVs5Ruy2O95py9xsNSBbVa0w7mLvwIu2sTnoHvLT6043Ts4tCR6cBHiELpH9Xg7+NkNfW
1mnUOodyQiGUYM4Rr0+iA29BNiEaWd/t7g9yn6KSZJ7+469ubsc/DH9obQ+LjI67/SbsY8YVMkrz
IML3lUXgNsbErHhTqls1XwZZJlRFCS+7wp/rx4Vkddcl4TzHfHt1vVdPg9xrmrQP6Wns1YSLGaAQ
Y6NdzFfc5bgWHhpeenHvj3npkxyh+SirGLTAPElM7Pqyr1qCuQgehmF245G7xTStz8E4/fP47B1k
+/uvefhqXaLjocGEhucW2xKC0f59++sPfEYvRVzeyTJ4WUzn/d2i4VvvIw6FN1AUYe/FMBAOJlI5
GcuXgIlT6I9AX1uDB+v81GTMxQJ6Rs1f++whB8nQPYYF796fvNzrOHop1/1qAvgee//oBMGTaHHU
BcWa8JF+MDEW0z5+lBBTouZ3b6F0/lH8wtj1vRbSqKuRoFgs/h6QXN6zXeavVYg/kaSPTqD+aGea
jwiEBJWCl67SOl4MMiA7euugVqEn6u/CStyQrtii82jvbAkyv0HiHV5ZVAzNcyuGl3XDosgZAtE0
b2D0N9iiFMEqTO68IhLxQnrRxcTwOh0Ne0bRKuaFPc5UXf1N/h3EfDaVLfyqepGM3wJhv/lEXiIV
PLGyfep+d167Q5eMtSkMqxacDTRfXccfYGk88mY82mG5NWL8kcuEhtIim24aIQ/pqb0rHT8plxXX
hFn+8T14rBbA97ZxX7zdcdEDsTvYr+/Eho8IbvYwVHPqtPDu7nOQBpa8rL+YWGAZeuvXqGiuANnv
ATfvFKHEaxf3HBhuisKHEOseZsaOIXU+qdqKenc6aB3tHy6rT9o3NzuVVQI2DyvdDX/k4YgiWWKY
uGuqMZknwFNHPjT+/skWEPVeEz4MC3+KjLeCb9u+F+1cvBoOqoWYWAmEILvoWrddXmpR2thO1f3U
BeA/5D1SIUdsc4/c2BvkP7DJ7m+DlOqoeZtWVUjbPG+kuZDNT5a92vHj679dT0VSRfO9V7k50lXy
zf2V3TrvXQfmSWvzM+M9c9jwjB9O4trp/kU0vO0DxTVLuhxznvgQAbthtw7ACvnS1tOJXRYPGJ2s
j3yI6qKUwapiLByQT/M+iOPu1A6UFRcMj627e6aBOZyJine6Qt7gnbK4numy/iG+xbJMotmFEUgu
K0E/QnGBPAZEVFU8tfX82tsGdlY2NHsacFM90tJvDhMcBhf4dcxFAT4edwFhynEHgCat2yywgEbR
StnJQ259vg/TWvi9o650CSKebQgPz7x+kx+ls4cPG+LYq5hui7kKLhGivy78q1qC+sXfxv6lW1YF
3wwAYCXdHg6kUJwCoNI3XqKerstWPTswiOct5WNOcO2kkV8yuD3dJdFaIM6R2CCXFN41NgJNitDI
tHT1lJWNP39g9fdv6FvQXqpWTxgGlXvK5p6dMTa+nuDyKt+2cKnOMoJdhAX9XuHloO6ZbhxrTHvz
T/3SEQDS5mkMNvXRj2BzNUiXrBXQ+UiL4l9t4JiRUoVyZwMer6s/nxze0Ktfdvh6kFuwAZJZ9Ax+
Y49Ik42+XNQnkq7hHh1ApEG3k3pO+km7n1zs4B1lRLGffpk+202BsDTYxP7FabdFYErtC5xzwWuE
yzTvaacKRMKAORi6OnfnAWvMDZ6/qPgWO/vW5HKpfvVwnLeQu1tCQu8va8vP3sMfnzXfvuqZ7F89
TOtjvFoKZWBq9oJ6bnnCu9IcXW/CnlHT94d2BdPMh1lnBADwTjCF+C+3hOV82p2Ycyqzfhmij9FV
4OTCeT9KvtlHBlr0I0A5yYZt/zGOJ8BKsvWndnzPT3RNQeX4k0uvJZ3W3CK8/9jICv9ClUXZ1vQy
+eV0cNsNp144i/cceL9jAqxE/+0w6PXLssxZD08ABgiw1dNfF+xklU2dd8aI1NT4R8JqHnOP7UVZ
gexeJh/wLxyWLIic8VDiRiqiTeBPDP2etKtWSev7czKxbbqavvmp1MzRZK0wDXTGuy9DGd4Hlrln
UI8cg3VGZqKXEGewXiR2aSvO5Beek2Foqhi5X+XPFkK8RAJKe1AtmrxhlmgRqIXaOK7BlEJN+6it
gwbcE1sm3Xq+CG8fM6P3dxggvH8+rbrvZmLipiXZ0tZ4Bwf/K1VIo02QzL2djbt+l9bBq0ixXMrH
UkPgLx+8Uu3rdxn6axZ0c3RSutKFbIc2o3Ipc39XksVWiJ9mc+HaaPb+1HSqv2MmvJbbCkF8nF9L
fGRHchx9Bb+WSUCn3vdTlUFlx960PZkgbc0tOcKzcUD9RX+FMh6FWzzP5APbLd4nQR6cOYg5YwcI
cvmGtnlztxylLUP6Vc4btKvGFMPE4jKKgJofHbWcVg9Eg67yvq6jeMcS6bje5mPkTc8WY0v+Zi8t
3rZsD42fGDOldIVLEvL9AU7gKQ78JQ3WPvObj2DrXvHUTy7AgLfZe+PuKmGzwFcxiIeuci/EGz9B
hbZx79E/Zft7mcCY1s/LI2XEJKiywLTlmJstTMMSjIUg5cFWToWxMHDLZg0eRb1Xh5D8Wuq9d9R5
E8vafrsrzwYBLXjp1hSi6nH1uZNiM9w7nZHI3a4J7CnnbubJNrXpuj+NQ3PzOPm2rf4O9vrRd0sw
WCM2x0VznwnHZHYAniFmPfpNUDC43eJVw1vQS6xEESVWbC1j7K1e4UxtgeNbrJCXfPdvOSNFpVwe
t6jNyD7D/uCdN/wmNFjzYK/u1QAZkJDfZkTnNcgOO9BTVetnmEefl8Wm7eS+8QmZAdKHhGsSadBt
MHZRm5+5k/c1Enbpw6hN6hrguSPxvHaPQ1+9SWuSEiYPfKWXzl9Mqhf6pIB7t3LJXMm/uQP7HFjx
rIERYEZzX9XYyAYlG9Cif9YQ70iP/9JMedc1Zey23i9n1r4RDwNyeJhP+lcB8iOxJI3Ls6oP8wlQ
zCndTFdIEwrHOwjVRbUw9Acg4uw8SEgE/bl3wmNlPKzkNeARZg0wUY7kpR9EIUAqYAq4IGpNrBv9
6Tvsv2hxMJFWGbd6O/kCfy4MWGZcTPowOImaqFjG/TyH5XlHIhOD/ZTQ4Ws3khbt0mP5+CtBKC/t
Ptc9hHY7H33fF3E3qcPQ0JO07ACfxMGp2GtJgkfU1YJoFcSNxJObq0fZdl+EjOcNCrUp+xy0Yb5o
sJ+que3WeTFqvwQdfXG48xHq3Y0DR3h535RVthgBtMAECFcBUTUozQeZPICih0YC/0QmRd18hhj/
WlX10UE6SLbBJxW08xkz+zc21Zkf3PO2vSPwKDXAaRj3/Vx18zG0LOtaiq+w5YkX1E/Vxo9UhS9m
olmIJwEFwSQ0bA5dLVGmym+016dp4HcQML83xPvEYwmSQLCtyxTdberAjBE6IOfbkDvJYOi/nrsn
AsoMkWe/hCtOUzA03y77ix1s8JNj1ZZf4UntM4xagQQpvP0MpoSm2pz2SE0n5DHebXvzi8osWob1
ZUXPmk++kUlVhhAoogggVas2s1Kin9fwQE4bfERWkOEOyn/7NYUSfgqCZ33sECZdRJSe68C/g98H
7FX71XbOhSL9C2tVs6Yts4YIk4ZwfLVue230drPuAJoQedq33WsDAE1mrl3nTYfO3Q1UNVov+B3J
eNhgjz25ovlct/7bWnnrlfMOrQInvBfXwQXrOHH51M3O0yoHFe8oquAEgMaoQAu7Rd1dhFG32Gp7
HhmmwWpHACcvqB4jZ7d2rl/grvjYrD3iW0QnCwC+QrnPh2nr4sHz6kxE0n8EcYWtb4GQxeTN2aLJ
QVjIzoSXfr4FSx1HOtDpwMXHwNsTStt7NETjNawJosKc7Yq2P8VW1Fc1NSHGptZ/nTPfYGzCV4PN
0YzhtsHfjHznxMV10HWkTMIRYvVM+IPcOvCnM13QSvaPJmInI8FLuc2lgQj7hBX05FetMQWryQen
nk0bz33ZZPNpK8IhUQJT4ZL8y5UyKedo+8a2S0O8CpyFFe7PUMAeZ5dYuwioZD7Kp7+WdeZ2qJ0+
o3d7tT1XXoRXbt3gxFHL09JK/Cr7A9/79iAVzHrIMTZJaMXPEEg0NUD7ogxvyrMOiHW3iYMV6Jxy
Bz7+Sn1qr8blE+iPOVjSCnyVcvFCdWp++/WYx+7OfgTdTzaIPqIVzc5Cp1/34vqkSFulM5j71UBx
Zgg7guPzHNXTnMtNPGxa3qso+Jl49E0iZBZg0ALmpDJ0st4ukOV68tVa/ibQfQ/LLJKpBabvtD9d
u81F1scmobqzGtmk4b4y3FEN1M1quC0L/Bb+XuIa+z39JOwK0UVAb4x0d3QfnOvgjP4x3MwAgsav
Yfa0S+cUsuvgg5y88GIm0yNcvcW6HovZ89BvcIE6+tGrGgjEJSxNQ13dtK3nRHdQioED4tAtj5gq
vIwqlNAoELa56wuP5FtQijtbN2+YVnmfp9WPFcUd5erdgMXQ9j2w9leGg9/bjboRa1Acm4bj8o17
P8yYaOk9iu2pr2UVm6ErM86hjSgSgtQBTNL8CFNyn2gOEOwvzQX/9h9VeC5s+a4CeLsqipYwtJjf
RLjkny4oA+BdeSaAeelSIvM0NJtNjYaSxtfgXnNx1bVEkly7glZmzlMNqW+J1KXq+/q0wwCa7Rzt
CaVanjUK6HlvJ9j8iHUfw+ZXUbfmn+9q+QJyOUxlz0/IcsU1WYV5W7YgncShreDi4zIC+Yoav60O
tC8iC9KGufGqwqX6USyDG++7fe8WuCgoP7twK/FyfvJre+fy8VRhmHn3BlDlhrwiOgQ8I3utGHr9
QNdFNeAAbUp98SV4D5FSjlLB7gyNnjwrWMIahUgJxuUbplChda9r1Dwg7QvOqFnthcOHjzCcWRxG
znDAzfqgmzCrdHPXOyZX/hPDcyy7BaVkuwt7hfe9TZS+X/ryV0X59uTj1O5QwPmv0818MEnyxoVF
sjLF6kUHBNA9V6ObjxtQPUC1AyKolSEScL1UlSr1BjOCy0JCyA6ButxUYnckzbjqmTYKSsn+zzdv
3J9jh9h8D+hhrD/dUp9pOXZXr4Jxsoqehb862KcHJajERiNCsQcxAmD1HIl1WBEclLs9IKf+DsFN
yWTChz7aYT/TE3TErvsUOEDEMQ/wpb1tTolWAnu1t8v/9oSN3PmVultnaQDPbIXQL5qTOrg40KYU
+NXQ6tMigqxBRgHcHSrlfXVSwXhQ033tfAXQz7pNZkv9wqWfNjOcRb7M/bE7bQ0vhponddnlPrDp
brGnz0dNJc9i0XCIYxQPzMh9iNZohN05JPIhqFDTfXbSZfA2rr+5Y+bHxe8eIJUAftDAW+/lBE+C
b5KuJNd5r+rD0EFGJJ5BwiDwbGq6+kBd8Y9xviaTALMDFkjQ/koHJ1m0UlnomAMwvE4aB3GmZM6m
sEu7EH51R3Vx5bovoA4fIlP9scwU/gyxuZywozzkfxSNGEifCh8czJqlf3t3eHTcADHDGJiKxwVj
rQwaWYRNiGjdfHMvhikWAr1eN95JgbhgeFtIuaSGjqnUN1OO4JVMashczLU6evRfVKrMgXzc4g10
QNmNFDiqNNm6HWtxswgRjcMJvsBufVZAOOeKQ5jfhX8DQToWg8TlO0TBreNBrIflLghHmqwjTNoE
poqEcfdgCVj/6H83BHzrq1y+N8eAchhJXZildaEGRDytInvvzJgWAAN86kN2A/UFmiU4hN74QwW5
48iEc7CBpopo6jC0T01zGoBU9lDccPay0esSwOp4RvfmtfRSwUW7VHPmMRSopTsrB0ItCu8YiLTp
oc80P+MMcm8ddKw6UM7lAHj7Edlb5DlwYJt0cFvwiUB3HgUCfIA9EjIEBAR2rLt/I2SxAXJa3Tcw
SUwf1lP4D9ejjdSfoMdt1o73eghBxoSQz9qE7ywPZnNXiZfJi5IdeG7HNcLK75E193CjfbYjiIEF
BnEJUXyTf4x1gMPwCutFQgVnjxsDd+2J+5V5n6ZHcuiucK/5EEEbcx3G/VWLLYwB8A44ENcxAA7w
o4MzwxjtzafGY0m/hmj8MapP/2pMju77F2WgE12oYV7Qvg6/diqIFJ4zXUM2pqH/HZCXDabYqlEF
WRgMlrhyHHKwxiARuoLWuCABNjG7el2pSQSoIdgsPQbAsGzzAdaZ6o+MGILwugruGVqv2LbjA2yu
g/GLoVFQATRnOKkAHd6+BinVM+raLrR9JpR4+dAFrKD7hN1/zB0PUcUlxG/mOclq9zfIWCJ2vPF7
RSHP+5FATRTr/EDZpPO1VVguOUzEnFt3DIoNQzHx4ltwdm61wMrqoPEvh+q4/drk23nQuXG38G/T
tCjOoICStnf1NfQ3/9ix0r8xqJhrUreoQPXUsXQSHE43hcOFx92IRGMXXcqoWG4zxqclNGZZ3m9m
ReOBaoWdDE9oddsTYprLY4hdACI2bFqO806aYkCK6akZN3oUTtM/R9OE+Qm7ao2OfZbIGDcOPXok
UNiswvnX+tvGAS+ZYgIp9rXWUXeapgocIvNpi6dn/9BoNe/lsP7p5DS+BzUWf8FYYDse2wYmPHjq
+w5dQzneRwOfcPJ568nYV4NzAL0YnnbeOvDr1DBRuUPPvrF+zUPibkf2HaHuJEr13pNTx6IVTnk6
nRZedfiEW3VDZ7jjzCEJ7zwEwwKn+BhcFuyI+ZbuQG6qwY/0fTiK236DL3CbQKC68O+XSHl7K8vm
EUuS51vgEvXZuuX8hcUDTdbgo8dbH/G44/wn6jHuIkdiU7+U0sGjGMcUMBB7KWkJ7gTb29HnUwmO
fodZHowulFAd7glie1zUCbQgCAQYz2L1odjDXgXmQC4eAsyanxpZhCBe9vmdKOjO2Hgp4hpa7DMS
QwQkuwVtofiAnXH8LttpAhTzyoKspVvMXg3feO8hfo1HZVHXYskGWz03oyKpBjlYl7ubwywMQnuM
QnwihYjIrV5AqhgPac3Dy+ByAwWW9vxVKddCUxuxs70GRvEd38Knor6UQH5hgB1ZqQpDk9LG+Lna
PWhvLrSw2Wj8pWzzjp1pZbxhA0WO+/i1mwU/yrquPzQzEO2xPghW4b2eP4gOl6JVshOJAEb4DrqA
piFUsTPm5L2DS1VwdepSJo5bgaxVHFMOvBQUtNokvoe+Jrc6Km1u9eJnTYUKt4B9vqh2hFTiYI8d
s5yneHedw8bpE/Nwi/OqdxNnLavYc7S5NNIFDPHQDVL4668mGhucwBZ2z92DubHqQN+wroXaD6SW
Kd+RRbXiVkcGzj2loXPEAcdm8q0D56Exw9n6Flq6LxDQRBR7crUDoYuAqvBGhg61Qn6vXUcExiET
NJVML+cIJeFASNjnzezKhCn/U4yrf8U3Qv6NI6i4SPDqZdo14kNLXxVU/sfReSxJqiRR9IswQwRq
SwKps7TcYF3dr9AigEB9/Zyc7djrqapMiHD3e+51QjFBw8RprGlnUjORr1mazJ+Wphv/5UowARN1
Dh2sahlklZ5HvdJKlOqVeeiM7sx5V/IUupB2EjeXUI31r6eCvEhb6/erV6QMcVuIb2dSxRNLRPzA
vS/qMRN3DWsjG64qTdKTNC0RdbrlbRQeRYJDTE0z9KBnFgFRmBNWgnYKC10012JYs2PvOV5Er++H
2ATLaHAEa5u7kTI2wTpRybT0g6rT3chLiwLfumUGDKTKR3cW46fZzZ2+a5Ih6w/ZIJMHSx/b90zB
dK2W/smJC7m42hL/qTaXJ+q5LvInqz8bm+tTU0/GxbKylKeegfe+06wk9uY0vTZcWR+oiY4MKDYR
+lcod8ocz/7xDaHH5qoS3nwGxUEz59Z/UAvgZU4uD5Na/iUMznE5pLBrNPLsovaGMh4LUkuCyi5l
uMy8bFOyNnssaO6p3jzSaQqj3PtuMdzMttKvVZp0l7Wo0t+udq0XYNccQKtsrmgBb1PZCQ5BaR5s
sdlgC27/t+ONn8My2bTj3CT9Y09HCWJgrIdS5vWHa7Tzo2Ov7Ws2mCquWhJfgMjc7KHqCbtyOLDh
nhCBzRLpImWEeW7rxQlBWoaj1+eYJoZRe/TqlhVJm98eNCPznbDEgfsn6df3yZ4/tmo8tvrVQTAv
7oEszj+25BzGyTxCbFIJSKADscpD0tmPTMfO45QeitIjXcaIZwUKgEXncyg19kovzHekG4qcw1Ep
tBQ/f3Yahgq4HK7ekB9qTeGj6wasSSj1pRxPLJUCOEBgnd246/AFqOS5E53cKRAQa6LcatwkmpuH
7o5zzcBMXm1iqKPhgZwy1C9axIawaQd3hq50lh1NbpQbeuSOn9B9fL57InWDkgq1Eu/oyeGYs0u5
LI+shfJQ9Qc4OCwJQcowuYaUMtJviX9M85MXmdbfjlqDuitDs88vRVo9JiVaqLKzw7AVCCqVs+vq
7ThtXeSp+VYPZujyJkFznuZ5fJ83fcfTYuwwBWS7qmTbWKqPHHwc3sa0YqEr06jI2jS0lqSGc8wP
04ab0arBLk15TBi57PvJe9a2ScFYmWbYugvDz7p78MbkWc5yvLC37MF2GC62kn5Y2vxenOSQB1l5
cuyCskCl3Mld+12kUBl6aqEj52bzUjnyjJplXwu77WKDGRcbkpb2qXOG7pJNtfyWFWj+aKpva6GL
q9P0PExv/BbQ4VgBC5kBaeOF/Cj9MfulrCJeEuMZ7aRKcbat24j1iXpqN+ZVehWG/Usy67nJy31h
N8dsdS+r7d8kNhUE8EO94M0sOti51r1PHJn4BWZBernaNkiTfgml1oBg0iSRicIkY9vbaRbXdgbM
PbxQdEBI9VCOtBw+256sROKagjmdE//F6sYQPgymAKo5YDdlFdXS/k6Guw+s8Q9Tqu+WPrvZRRfV
kxd26fTArf6f74uTxswkELp/SlGs88q5ae6AjOlCqAxTFWpQ6iprvqrE5OppkjcrFzFq8MGvcjPc
MvnkQOkHbPVE+JlH962q+oND/pNAUwdCAac0s1LRzA6vOm6tXG7H1OrxpOnIF6rf4zVBrlIuMA+S
gNXs73etYh6YVOYff5PYQCQ+r/a0YPb05htWkTcmDwB5hD8V9Hf9ROmDFuAIEaRMWFH29mVVf+f6
PUMvYahrbh7oWLHrVk4/QcNTl1cHJA84owg8LtLUrgkBcx9TB3DYr4wIJfMmOaKEHUsaRjTXWzNa
0QAdBX8mKeMBaQftVK8bVEqP6CzXm+U3PDDrFrZ59pK5+QqzXz93uvG+MJNptWLYTWP1t/j/SyYQ
9LcVsqiwQ7/XvzvZvak6fUi15dbZ7XNZVKeaDpzYgi+hj3gZZPnathaTzFX/O6fIkE4KNFttP/n9
5nQa0uaykrODRbJn4cK46hZXaFZB3CS5utZtcdUrP0oluWAsv3jszN4JGbra2NqYEuUm9EphvWYE
afa218Xb3OGo8E5Vz8yLT/209vZ1tmsGq62OFIoybozAWhvJAG7XHwy5XJQO+UMZFmTcJPq2Esup
i5jcKzdGZOhIMvQel1wzA99M4A08M9Zrawu6giuJrHrzlKTaDEemB725vKmBz96uHVpxtKaGB7dn
fjBzzFGEnTN7sPa9y0B8rP1AGTxpQ77efNPgPLB8IC9/fVclRws6d5DOTuRtze9WZKgeBUeXm3o3
kKh2p4uCfzG7PQdZe13vwoXe3aMX0zRhueAclQug9ZqJ36UjESxtxiNyE2yXle/NUZxT9deomViN
jCsOK1kjIIg8UN4wtJHr1Z92l/e8cpzcwjrZ/vhvFizmYPyBErVeaoVBbpAnRzMuQ2kSQKyRSgwI
sAauV82BZB9xsNXmLx60SE8ROvoNXKrkyW39OGGPSeAp+4CcG/Mgfnjgpu0MWoAFKPCbLiy77mWe
y91YTQ9gvbGgFNPxVReWdXRc+0crQNclm8J668wAt7Li2USSvhgr9H5oyTouwL5B2o1+DMhoWstv
l8mRNwmcsn1Y5seaS8NkSN7qJb01egEmVM3Two6A70LzufY+k3E+TPrBU2bQpCOKagmP/Ju0SNyf
atwnY4ed/lrMPGgG80zi1UysiW3T4XI/uUyFBTOz3p3fElGf7Ww54tKMh+4hn//ZfjQwIumoe0rn
X7H20caKXI4asFU+SJkVuPzLXcZ7pGhDHZCxjEe9ytgADgOhc3V1vTrKzXyg7kaYRUtAC5fV57Do
b0NhH2iwYP+zMMkaqp5Yul5ERxZqdRLUGbtwtu28dcXLtGjfuvM2QtbgwaoidY8D8KilwPtSohGS
ZdhrXvnUJv67W8G4lI8DLiZrVKHSQikpvRhQMA+klr6MRB6KXlEounzquRMa/NEGC9utFDBSdj3G
yz5YDYFXdY2YWuzcKbkB5sfQG2Fq0S9w6DKthjEwcMdU24uAjbHYm21v/a6HBE6c0CtHXpMUHzHm
awNjzFz+XeoNN/j4ZFj12ZIvgqkNNWkIVMncZbvaU79nAAUPv203B4eZqbCO3pQSkV4baEXaedCq
QOklQ66vfNXfdUQ/bsd7Jw9uhnSpgfLP2D0sp7/y96LwynDqp5vJ7qypavazVLHmZrGmVycf4a+z
it+0orNLn8qxfu1qFaHTh2OlPSWabkUUcddUOrgD3QPevICDgX3zbh8URX/wOuqjug823QlrdHHM
PE/pbIVa77JlGFGlYHo493Nol1Cx0lmfqIQjVa28/3ihDcx6pP2DoqSQpqExNgQWMR/U0p9hedpW
cRMsOS1aTJwDsz1AQ10R1toA4ecwZZW//qWuxc+T76sEFx6qj7HlMQtGDtjt31Jt/S3E+KMvHS+H
EXglWgVspkKrT4Y7ruzumrk+Ur18ebr+PiTyXJjVK76zi5FuUTZfpu5Oo7MFVRpZbC9l2Gf10bPp
b7Itzpr/MnBldIoz9cw+L7r9okG8Jv8ycWaj9K5HAWwBj+5ip/s9yt/FrXd1Ml6T9R9fj7cU2OVp
TW7SyEPHgaFjVCmwZvTZGuloD7UJK6eoOa1wc46StrFld0jdh/eRc5ltexo5Wi2B6qBn9/fl0cW/
TTOzX9aXdM2PomVNXM76KuO1ZyayajfiaHcuFV/dsgjsbqkzhj8+slRdfVerpASy937mYLhI/b0l
ur22wqZrdZh3eSCxBfCTdxqXtMTuoc8iHJkT9d2pydfIkxbthPHdgcZ4mP9Sbj+UsLCwL4NoX8md
DOYhjYYRLJFKVDAtXYkn0Obm1XfouUo/hQ2xSPKQph9MJCdn3hLnxpfbW7uMDmNQP1neYC72zmL1
/6LmRl7uBIOOr1QyeihxOxjcj7rnAobxFOCWxGUIoEAn7unpKak+yjKhEEMnzPgbOvPUCZBAwz0B
md53cmjXu1tpdPPYNdUzT9K+XVvEIN5LRE+mhgwRk/PICzY0ijfPuDXKe+maOXbt6nvkt+nv+QNU
eUP6t4D18Wi3c88NJ7d7MozxZ+jX0EbtgazBO+/vZh5EMfYX3X9roD6ZsBEss3d6Gkama8IiZLQd
Qne9ZuJkyb3d5mF/7+wyoN5hZ+ELq6zlLZ8PgwNewShrqoyray973kGgEHrpDZdQNR1sXrqi90O7
Xg4GjwR/WmNq8aL6f67Bdej3z8KYDkOe0Q72yC34OfvPJvvwx/KBPJJAK5zb4s9cLhngyIIQXjf7
zB2jLJ+P8M4NXrOkGPc9pQjTlnAlMnLGmsL89c4900iVx7kjhaTbsOhqe6jRPx4ts9XmdOLaT9Nq
h/uMFWplChajCJGhPywM/r730+kkeAILwprfy3N/icr1Leu0h3rS9tbmnGZ4fG9610ist3X1tNh/
wa8ePaKWQTS1yF3ZG9FtIQsu610nbLDZKlxXnLIED4xy2U94X5eEG63u99RkB2NZcCNyxNCALWO8
Ln8sB/h85Ak3/yXVzRD/nOx7aeqdwXilWz9q8TfDyaLrSXi/2epbrbXXfvBOTDoYr+3q7Gha//yq
CcyRip4zce6e7zEj8/xhUDXkzgtCb0AiKRRvdUjcikE2jXD+VLtlPGSndcjizn8coci3ysUEde7v
s4DkvXLfOsHQ5oe43SjBZ25NWG7s3UaHaboAXokVroj0xvBY4uav79+9+8tMVnMQULbDKOEF6xeT
BinF6N1iX8thTIry2RTAT9Whl39pCGkDD+wgYEJ+W4ZHMWPdG8RecFebMInq2OE05tM2pr1TPQtz
X1cyqvI2bLi4pF+dJZ6onPOv3U5G+2QIJ+4YjRhU2IwJPBoGaG2+kjdrvgy4nkX6qSYggFuh3rGn
re2dbubY30Iolsb6GXGRZPLFXmy8oQwmaPum+W9m/SbbnkW0kfQ+FvlTyrOXv9PkoKDJ0DS9SFr6
12azwS2HndMfeQ45LvGfQYXi5XAxz2X+W2qdB//UqZ9NR6mRUZNmIYlWT6mRHzPOZpfdZePShflQ
DBQ88sg0k93j1B15P53HmeMqN/8pCv9uFHtnXvKDqqeTNmY3QNjDLKyHdCt+x0Je03n9Wrkyi2lG
/GpNnq9iCvRliucB5a7PSVGh/+ymHXVDgWZCNeroEbApuRlo6w18QqttLwvYdTPme32qHpRj3Io8
Qydq9t3WxGM9HZXvQ+BV73YlnjcljkoX+N+8GCZ9Ae1o3ru+OhNGckk8I5xLXKJZTwPTxRnbTafN
wvgBgVux1ZJN5Hi3m/bRTfKL7tXPUy7/oCxE4/ZWbeIl3Xxz167rFguZ3l1GUxlsd1e5UDtHjbEz
kanWr2/ddGbX3dHoFjwu28nPM+xyC0dAcihNugAH1rdtgNf4phs2Fzu6/66vG0UrE0KBVIdZYGfa
1lXV/WnIrP2sWVe/ts/gKYGXeleM+3Cn5R8N51aTO39Uo3+0fH07M2U9iZC/TDHSMNPGZ2NconlG
UjF63wmAtVhmg1l7547tQ16zxngam5PQnP/clYRDAZvYZtsXxvyDRqGXetbO7CdMS6OdR3YLdKFP
+MUXEkYc0WMWnQ0nYrKWnWQPAAFxGY2NuS+G6UfV2haOo4kBgCquFsZrkXVXrdJQwerDtLp7uy63
HcFHrwQqRF227puUB1ADVlWSBLLGem6s4TYXdjxrA4xEn73Z/vaQE6ZTCxF7Yt0ViO+BcJZH8N9j
CloeZJ4Pa6X2RJBTuK8fyO1xv/ax4Q63DUPFVvF/mxoPUp/4POZlz2iZjArLfIdK3ns+qIf1uRXd
c1+WTBqcLSQ7MVaj+VE6COw4HwlK+OvL8qAs8QXC3u9Ka3k2NWZ0dOp9yaew4klmjmmL0zCf73CK
tR49f6NcICbEO/JvAgWaOBTfun4rmF8I3vXGepFbsXfyp4I+ph2+GuzdWTZieLgHDx6nEQSXUXrD
qKfIWAKzXAa+GXYKhMhs3JfMltLP1LzXYcyyiEPyBmx2lqBsa4Pe+bSTcyYvC3/hkriPjPt3i9Qf
oSiDZs1j1iJHg5KPdxWTAeHFbcWTATFRTNrXqGXRlo2nmkiuzLBgPGFmFX2vSSvcYeGs/2tUcfSh
YE23Yem8t8MScLByauVV786+0CIzf+jncwmDXp2s4T8blxdjEmw46qQhnkWoeXyjqOjyP7+0n3x6
sJxrl/lh68lXZ3hJLGbOyIC5R44SuS8wyE9zScQPyi45aJExElsBnQe3cKstfZ/T8EwKlxI3GfhU
pDWnrcmwwT00xWeKMlSMGIiTmLhKfF2PK2a0bhW7niSSZP1ozR81fjbJ2WXiMTGB5Pcf7xoykLly
/96bk25+TL3jYjym7XxLaKFqfjvZJBfD6X+K5bLOz/3ynZkRFC8/iAGl/TH4f/15r/ljHbDcu1H/
9AlTIVt2Gq2KScey1+KxM5ZoqnNG6Ey49DZUvnOc3GzXctQR3mx/W4W+7zzA/hYVrM7SCLXnZGsv
zbxhfgCdtGSENyswRhftbYsmj+nwUD6nHs8c0mQG2z2YVDq5fIHWJdaUYOrDXEB3W+llUkmUuhri
+BqpvL0leXHq7pGhOTo77aXnj4e+tSPFcKme0cagS7a7Ja4XgenPUVNDLCQ0scOk7UzzfSXqpXeM
/do5b2s/58G8xJCAGslcNs/guDw7wtoZqziWfvUg+46oG/yRbX0flub44cjb4od3T2i4vFedcx2a
JARne6+E+uO6xlVnzDKk2Bu1bXu1qp6RgnSf/Ho9seWUXLy+CDkVPjUgyM7tQ2Ptfgpl0t8ZaSw3
tRvK9JN/pVjarf1jjnWUcxevVfdYIMUV9crNRswMUNaucOhqfevWZBSCJleeOwHsoqvNjfc0GP11
lB75ZeI4rFB9+Kky1O+GToN2aN2e2HgeZpO9H215qz11zlklLCdv72rajrCab+DuU4ZH1VH6m2lT
0N4R8Iz1kYtpBfNW7fsMp65e3raGN6tr6LwL07oywto3U02AmRd79ziqojtYBWN821lPsGLh/TcS
ii3eBts1RzxcU9cq8C/1NUHVFtZ6Kiu2Nad2Ss2G03ytKD24xOYKAQWUePDVzcAFqWnFpWwFWYf2
V+ZoQZUusekW0ao3uy7TfvJSRGpoPpa1PZZe8pJ2HC73vVk10z8yEG5GZ37pdUUAU3czu+mBP4O8
OkZcSltCT0D4UJxHPlNZ0MI3u02/IR6ozZbzWLUn0pP2eeWmdPTym2b8LEr/vV7SkF4rXDLvqDND
LgUoy+hQ59sMOINsxPBGFYpzKCmLO9jtPxDtcrGnBM6ovWRy2quNJkXLDy3JQTjrgf/6UiGgNGhb
rVMt+Hmcy8hhSaJt/1yn44PKEcngdH+E3yTBko/HUcGa2eJiZN2+b2l4yzJnKEu6AokiO3MgNc8w
Q7MZGKooxAhV8qYJ42fYOhBq66smr6A1/WFvryT8697Fbcw/7GJ4ReXEhy8gUkXMHflyl5oMB8OF
UESgkzVkYKp2hQb26jzrQ09l7j6NbTXSm5lxaRaxlqUxVO4JCfALG9jf2UH5WPzto0LpjYifirea
2AbmAOfNMQ9iy5pYGloSAkVxRwxwYrJ6LdyRkADojN3og637TAuGHPvM3HfHrMEoMtkFqRnYWUV5
kUnB2UHL73p44lwZt4hDqViuuAs+JWmEqHYMS11EUefajpQVjnUcUVlElf6rdRk3IyK/gDou7U9u
mV2ujZhsfWSw+ZL1NVaPucKvBKI5O/kf01iCXjcfoE9e+kq7gMxO0YLZFxfwocuaj9GwHl18fSHi
w4oV12BuQEEzGs1v2iMBzNXjNs8qSHn6LGs4JWbz5k8jZkPgcl1mzDTaRxI/T3k+HkrP+jOo5Ulk
+ruvKHRcZHGtfrBKYohSLX2pOGeTSV74eG+OBiK7VAVfl32jO/4Zff/alDOUs2DwiHHVmrND5pq4
M31iu5IdIhG5QuVh4n+bAZAgUfPbQvwWQh4vLXeQRyyNa6WvWoepRU9juyVpsSCcSl/z02aCd+On
A22EF9+5evelGdQJhqN9Lsqn7xrJtWuH+r00ipu2JSpkULDvlbi1hSyfVWl8bM50agkE0Buua6bu
BumMRmnGNIp//CIPbc05zB6BnCSslbPijKEAWeWry7Ok+uI9MQCYM9g0jqvUZQJXM9b2OL5yfAKw
FpIaz8J8zYQGj0YKYZbsunx7sSQs+OjYD/Wcv4LmcX6Ty2EsB305Ogv9X1U/O/eZG/yWJGBgWpvQ
Kf2r5Va7zsTa4bWfYBJ4ean3aufkZtq30shiBAQzIM/96R9SyJeVJITJeDNt9XBURDaJlGGXOVoP
JqdC3pKwJ0uQoToSxO+YXkdmW35/d4EGaAAEPnsGM8+ey8muzLiAOHSWL44w/HYM0BCSdl07xySX
3Zwi+ZN52oe1ZSdFEOEmHghPOXXkt6Sj96DjZoRwIt5pYcuFpWln3uCf1tRFgFNsIWPJhjqWIhpa
hzewOSgwxyZrokkyLB29Ne4IjSXD6rfBZlj62mFA0UxSNlgI/cn0OJw2z2Xf3HrVxuko0+R37dtX
uHsnqNzh0dFIMvbplvGf73xlROnd3jq5T4nk5eUG5kJL3hpCUteektywlqPdl+8DkzLfsy8LMNOS
psek2p6c3t2P89siqCYY4pfbcvDuQFnvkGPDw4jNssGOttMH4xVs9jRnfJItI71Kf+rGPEobXPBd
FRPUdKxEscuamTk3cVc9q4p8h5vfz/ewplSFyW4umk+nnJ4deE5dTjuDysdtUOkYBdM37xSKCo0V
E6sX3eiuEwgPRkpoHRIN03Zfau1l47ITpCVktb3zlyKum/dNbadeLr9SXx8R8E/YmA7QxsHIy5QP
qIyaDDAGRH33q5Gt6NvLx8ZtxP25w+37ZeXzSzasPwuCDuvbm0gk/KmMBMtyOTjEXaAZhOtUYfj/
wrMd9ES1pPdcTHQP4bQMawSZeBP23eE4WgC9Ndz3ZL3pbAzTB7LyhvmgI7piVg1dhsIbhPWqNphq
iiviSjfE/p5Qz36G5uEgNvgg5mZaQtrLsC6+N2mEVlMjveyBxPHNpDtLmmRJ5Lt8sUNVuruNWAc/
y6JRkaTAXMLvKBq0MU75AFNl7daCqEJ4goVBbS7Mw4ofndSDgyS3isqSwJGaR9x7Ec18xOv1r3Hr
s3tPjFnNp4x8Fs1yn0fEd50/W3f+DC1FkvOp6oqQTx/N0WdLhfWKj3mfZzlbcctgYTJtd88zxXwm
/+WAcM1mxmJAxCCgJuV8yLTtaKXM1fznqutOZQsbj7LUjqSyCiMYWeaL+3JnYRKj+qSe/11JuRgX
80HiSl0K/aaNmIbT762gGx3SB91GDVnTW0u3oy3eU+qXP4u5Iscn757Ah4lB5SXP0s85xdo71P91
tfPU2ALigm6PPBPb8J9laVyLgps5kQeqnxiXy24jfKgd7jc1sS5kC6IzIMk0SBItN6pha9bF12FG
+LALaHDXwHi2zMINwZhkfN9R16zOactVzEEpkSdeptxEXSn2Q0XiC6yGbTRPqutP+FFCjMEBm46I
oXLhahim9u/rQJBGTxrHGMIafi2sgpDMUSFhdgrbAZx42EnSyJRzMAz72DJYYfI/zXxNiYkZwJ/I
ILOGZ8HRuG4WEYp97DGeMvL/MEcRPdrurNq5lV75A/9z1CBI/GR5M7v+sU31X1HVRJvcN95UyKIu
xdgUuETLmcyws57juZsod3hfPOtBFCsJQooXtu3sm4nhvGfyvaH0Gcn0R7emqAZR1kvzaGPb2Dwm
iPw0NkdGRlOc4UVilynHsspnnalW4RUUKU1Ut19NL9mCM2dItNtDyUTOjcU9s3W95+MKv+I4tz1G
GvkQjnO7HPus0A6Fq5WoE6ZxG7fmqc9I5Eg2VnYci87jVvMOQ4PhSVcJQXc4He+qNLFAYN1xtTj0
6MMTj3qoOv4jtTF3SDrnhLP40rZeNFmMAjoKsCrtDpk2xBUGf9xuT0nuk9zUbmfEvAgl7kJ8H5x7
EfsV1zMpSyQLL6iVdVjJ9rHsgTfwl/Pe/kvbLaDcCbN71tzq/DUL+2mrGUOk2iNOHS6K4iJ5dTot
e3B8jArJ8rckhGcmh1vAPdn9ZynKn3munkTONtg7kc10GYNviKdnJKcGgMj7EP7dnJZznoEsLNZV
a/LQw+DrpoJMb3KBCG495wSGMYCkFEwIyXBeBA91mbvXYTUuLdGTBUqBlid0vt9sn91NDphRW78u
fNt67v7bJv3UNuLUYu7KG6KV1YcpYFsonBRWq2yJiWdHVLUIgFUbRB6khcNYATG6pdGp3W3vZuIy
pzrpxpyLa73H9f2ceOppvjeu90ETwXaoy6850yjdsP6zuo6IxBkLQzdlB7f3b9bgvIDzz6iZ+Pws
UcfVfQ2qL1Go/sh2wZ7szA+bdF77RNgR1RRXECKgwgKbKftr9dsbbEtYbIyx2+5DdzZivr2/PsRf
JY3pJgf3N1vxlrSOOrkImIG0JZdoUsamcvZstTsOjrYnR6DlR0uFqyp9WyWZqWaxW1ozsvIvw0Uv
dOnP0ciyevyakp6ba+Z5dgN/8w9zPj2aqiX2wuaWrAyO+pVKG0KN2JvcunqKfOOs7oGJxhFNpO9a
zCz+QRjs2HDpgNIcYcnjA+6ZtdtZRnKJZEuWJ5hBfepcCdAbWJ54wNRtKOo3wPTxYTaGFz0hMbuT
0zERfEJezzfb6M1RUlfs+vE4GPfJGGLgYJjzoVx8GOFNMGCu/QxA3ZoOWlm5oe9VsFr9EFGmLgjd
gnxgJz9vuLPiJUWEZG1TAHbRRaTOpjAZlf8hp7R+m6bWuZEb3B71RTOiYW6TiPTR/rR22I+TSirm
Q/SOFRlMdD2NDweQSqntvVp/bV0u/dKXKZ8jSXAkZpaUEtQNzSd5ANPNMdOJWUFzl6Wzas80NCXE
YeYjy5Q1nFuc+T9bC2sMkDFZx4QUi7Mrm/mPX5r8jZOyvGO35cRQ0WjBgA/GUQkiinwKi3kq5/d1
Md13MJrxgHynkzDTV7vBGTXi2aFyanQPe+eJjikgM4c8chfLPhTF+nfbRHGqaaGDtansPvB0c2F2
PxhUwT4B2zXT03JzuLdnmN9Z/T/J1J3DqkjnFzsR1mHuYfKFDe+YQ+6GUK/IbmBjka+6f/rgkfk2
Gx7MFxU0tNCyc1uKUMfacgaSWkryMaLwiZR4zuSSyDWZz2See3fxLx3b9dzoXXPVCdYh7Wj8anG2
RgDc7pG15P0RUNAnulYu8TD3zHsVhr+5NbbdvKXG0WvFEA6kI9eAwkyPiuLO/yrIZ4MszIjMCuIz
Jyfnoiwr0qoE/5D/BE1SI7lAocxjwSdwLkuQ8gJLX55JqYvVqXFKHfWxJhuOw+YqKp2cvM7OAvaE
mnh+VRZW+lCjuuZsfqAfpZquyBTtJdYywgaW9249dmuhIUBDCGWLM7+Jucyf5CbC5YHIH03BeEHb
rmi6ukvxL0mpwh6EZgq2U58YyOQPvkESUl6U/RPuKEIMjOQeOybX4UVLVvdhKmb7MC64T11Rulfy
csq4n1V+s8UAsIfXlMBp7litLeuvtLBKxl/eT2P32UPhV/LWbQLmaaoJdSXnmdd5GJ5x6G4fzeK8
gwMvUb1UWqRxj+0cN/nJJmDNjec/mEzfPZqqzgIqOhgrHs6IsBHSNSGwdzbm6siVmHomoiOCCseb
I2eDuk4ieE9GcZWC5PjdMufuTevs6UPTJu6USXbOH5rZkdOekkCiPOxKkQFk25PJDHQ2i/3oMeCn
12f9g62M55J4mVccERn1YJ/vWp+QLQja3P6p1dtEsCUfySJ7pi8XDCSv6dCfUwpbsJ4NRByXRENX
MBfhJt70AqGsZrRm83G6IC4piMBL2xKFWDMoUX1DLIS+s6zv/m4ts/XwfxSdx5KkSBBEvwgzSPS1
tFat+4L1tIBEy0R8/TwOa7aH3RFdBRnp4f485j+Lqs+GlBFpbAYIw7hnyX3k38VVEUh1xphL+YFN
DfH+2VeVrmT+Ued7PelWoRzxV7+M41HndloAmXHh+H24LOPMAK1J/WVonSjv7nyHd/0VL8uDKZvP
KL0OWBPh1wSMT8aKd8mmY7Xfo0WVKdxf/90BMlbBOys8vDpecworajqIRMCFtC3rR6ro1Pk47vVW
+itoJUu37HYyee/pd+ixPsTYHhkYzq1bvCSqOjbOI0OEn8ovozkOXGVApiwqNvhEGjhb1XflVz9j
b3/IDqWofnUz/x7mzdaERy/hS0psLGRjteElrzAZG2ylmWQnv7/nHF7SS059zNK2BSMc2oQWc7IN
vHz++oYzgI14Klho/HaAbYeLMy87MBnF1nArIgYgFj/to6Cl14QPN2hvU3TVCUDYTfIRDT+C+ZF5
B9nWegINlvFDmjR4RjnUBKT+wfU3LXdo32jXBLkWLWtgV/9L3QfpORwSHpbaDhWdPPKAlVyNC60b
vgLNYFAkKVRqq46NphO/QR9fJCwzLHXW7IfG31Y4JbD2uxFqmCancxLtcDUf4UovYvRghyS6sjnO
qvimAzVNgrcy/oe7AAZkAabVWbdAorz8kcn+EUWzRdZaxMZhllKtGJwnTt3KMFajhd2142FCPbXY
FFiWXaGOB6fUo+RhLFn52W128AMHzZRPg6FqERWkbNI7xG5cSr5amyE+MvYuJoKVnx9nr9NYPpv1
FQviMgqLA/vHdV2fzPAe1iBrgZQVg7Fnl4nCjsFbZnu/pymIi+NU3onuR+3V6tlq9e0+Uu4zPTeA
WDDIFcAeyvxomXhAusJ6zKizFF9W2ZWXsZlQEgGsKPyxefOdD9BSpcOEMWFhvnfZVxs8D+2Nu82O
P+GJkkGwvKvIOvcacT9qeFq5I6WyQtbduxwumVSgNfR1C7pYQhkzQl62tbFs8+patuj/xYPAN7fy
fqGlI8ctsHntnUN9XimBKRoBou00+D06NSLueIstajphHo7Eh2psBJ5fXjIyEyHTsm/393EKr1H6
14MUljUgoz8dL2KmvqbkN8tYXY8bbryj0O9Bby2lNFasxQg9xB6PbknMbWq/UaJXAVgss+RDHn3W
frxcA4dUcvacNidXZAcx229nb2YrT3Y720oWmW2su6A9tbn/sPyZYPbHt4sibtAoL5X9XJN7RBqH
SfEK0+AgXFA2utet7Sr7rQ1MJ4SvWdAlwyd4Nm6vYm/AyK8J+Jmk/paBCXOZ8th14D2xdPya3IGv
0gS6hCbztv2Mq3RLTP86luSliuYpJ0dXVHKVZNHBNZ0PFYNrxW+au8O75cQnl9qgIJx7Y/ZTOSyU
Qzjz3BesL4BB7mqnWIS6ix7UrjKsIoQTSFOi3SUtSM6N1+WbAVUnNnX8sGda25l9ocBqNfwg/ClP
MUy2PGAJGmCH8HA11B3xD4WVCRrOaTZrOekfcbd5WU8AQ65QFHDYLp34M2Q+BMlHxzHVAiF39BpK
Sjsfdw3/NxhZp4xvcPs4UNcmTSskVyPk9O4gvbtS/ASZRVT6EzAhbfxK+7JVBosS7dQ2zNduPIBD
Q1pGWhyHl3iOceB2Qmn/LIqvhKtT1bfbITxFlk5EIV9GFhnGgCPW1FDLuKdSD7graauJY/2k2W8G
WtgsEY3+P5FUF1rWDm6y8wCt9uIf8/tWkT/GY94L5DxqUAiKLTSWn3Hl46DyHsripTKEYpNnX1r7
b+jPUcVdpSVvQYvvbkzdV427o6ppalAk3DLvoob0NAJeZj/N6ih8xI2nr2SBe6FyogPVGmuK69YB
lmIjV8u4CNcS+2SLEBMcZch1l4BVaN18D4M3ECAWhWb5U5u0ZFkwWxSrq4nqNk7XriG8BXgdvzzw
J2Z2fJezAuCvXRsArS2WLj8Y7Cq+hjGSeESfBnz/5Lp0niqc+j2+udHLCdk8CYeaDS6UoipQZ3E0
2mS8AILB9e5NE3/2KYvNBdJqWEQF5AParkzHQB7CYdlVR0aUt4EUDDxD3MgYvaXW3buuWeblxGI7
uAMYOZnVbHZCwiW9y/qq+knZEhNQPXB9WIU2nLKDy8pP6y6+9jS1L2m+6fKXHulgwI+dV6eGeY3M
4kLWn7HzVZjPVXeVVD7JSfswOAM1reKSjtNsMp33caiPefrQRbNu7Zcc12rZQxny3P44acNSMk3G
4clLkcQitO0gRVCWgC9RCfVjQ5tIYPVzqBWLhLevyRo3RvlUVmCYogwEEVdSu6w/jaE9RfgZ3RTb
SSA3o3GPomNpu/gQbs6gjnWtr7norRIKb1hQkRsZtLWF9wRTyKYcx7OTwq4pXt3gT+PjKD2EaQJc
muR6gwjWWFg4y3/cgYBbpMuwxMzyG9UPQf8UpItVDkW86r+1Sd+SRMOa7yxjkoFT5WEv8494BVVK
4Gd01gRf2Ez8ZkTYxXAJ2ZvCi+U6gwTM67PnufUB59uVxU4k35LkIekfbCrc5h4nrGm57zh1N4G0
2YQm54GFkoPKaiPSoQjgzeE3QiH1hq3XvrMYRvlho55v6vynao+hF/yDRoSS84qfZt9Qxh2+1LTG
RC+QG7basE3FSSVQEgJAhnwkLGwzaV/d8OJQixln4c4v7B2Kp5Y9auuPcJZRxIR5CB+V20SQ5eXd
zDNy9WnubiNauXaZfcXtLvSPAfBU21fLVMND1LiYLRZBdBLZrx1f/e5csRa3vrpGrQiVxOPOKb7J
PbA5o9UmHvYTB0i+oZkkqPZzFlyuFDOYw3IrZboAAP7cxE/kGAwHFYbEVLapypUTtHgUWE1DPm0O
6U/nroPsiiI6Oien2U+zPy7kE73E2qnvzv2zaC/Je0S4gtubLy/ZeLOJvWZHL8B3qJE+3/asy7hw
EvX3cjDVb/AIln35yu4LjX8GCa3bCMcstWZkVKv4EVRrg5RsW/0rw7tOPoA2oHEn5ko97EPyzc1g
xntonXtHfnAhjxpsvGfhv9ro5dVTmMtlSlU6S0JWwxbsgK/40wGPYcOASMZvEzKKOIisPpOXktFO
ElgFP6X3C+z2B9tNz7o2vPv+UKz8uS9HZNS3aFLbuKW7nyyksDF8KrAiWw6lB3byUXj4Fl8HzArF
MH7qk3lT3Tqp+PV1OGkD5GhPuzQ6pA0jeKts2iPQCNPwtQ9+if7v3fZe+U9R8CkVdaPOQno9glR7
sL13KRhUn9nCsKqBkZaeFW7LYOJafKo78DFY/kMLefKDchkuX8uCaIvdv5pKnTsdpzgPDp9E7h4G
hgqf3W1FtZmpG6s0fandJ2qW/NGEydPzJN05k4hakwzhniUdfW/LD+XFG+J+54agfWVzThAhU8Nx
Mo3tZBZHkSKgxwaZKW+lTIr39G7j9AfN5G7NTTLyky1H7q6mxmPA0xiG2FPK42T/G0jDaD37PShw
eDoG9FStelYYzTlOT7551+jGGKYXeqJaWrWaB5EAl25ACR0pInQ2xGJf680Ps1arPozpWPe/WB12
NFsuJ1d9oT8Ey9wn/p+zi3fsF5OgzBizK24TcmwYadQRTuTEhzg3NcQ2uZHvovyJnG3MTMdYmJjf
gQ3LSvxYY7mzWJJBJoVfvdQ49EIQc3w9aRIyq1Wfbsr5xwKmG65aNTpLrveEbytWMVsGY8zdAvyZ
82ekf2RbyTpjUWj2yvhSDiEjtMkK3FNA2WTtHjPkAB/iQctSyEFk6leZ8jc1Zus2wC7YRIx9k2tu
rAw4JMmEdx8kr+fwln8OXErDRvJ8czgqyBh7ZlsCF7lDKsF+8BRRAyDrs9QN7PDSO8TqVHrijGl6
IlEQUjWqABD6vFaJHl1ZSmxSmhJsV21CA9oSTmIW5w1v7Tr4hVpdxvsgEpeoo7OpKixzYesWhD72
VKVKv+qoJhATW4c+dImXhv5ZDPKfWVM52ZXgq7iE4BPmSjxs4pxwSsuHJ733sLCOQdB9+kkCLkd3
xr20qn5BGXxJhJrol1mbL7lFyfkkME3PVU050LvcWcoOHCkgupcQJ9U0DqdoJIrtJX9TFJyKGPQ/
S5EB2oz6QSD4G0X23Y4JeMf0Txu7X8wgHIVTj01MtJwNMTdIo/3zx/h3EgRt3fo48GRvPDcDSpD8
Om3bsrHlHWyFHy69fqk97AcZINFrv45nP2NAL0m58O32uIS8pC5zSTkwD6JXwljj1VHzogiq9Bra
PS4y79iW8l31rPLbIksWmCpxkND2YJUd03zs7AYOO6OCgZer89AVb2Btdr6d/4ZFfElUcTKbes94
zg01EFSNQ1F23/XkNU2p+GSJICsLKEK7w92wHTiBQkg2JhojK9WdMKd/XlgjZ9v/CNx6/BJEnLSy
PjHNrqAWbbSm/6kN86Hb5pdVBMeRfFuDIs6aiSKPkDgbIUUGy4amhVbiYejjZ9cKMpSk8TFik/GR
Fhct/VYWc9PCQXAX1CQMY/Am3GoVpzYPtLnLg+zcqvjZ9zxGbROfu7tUVnUUjnucRvuK1a6T1ncV
60869EWIHs9m1p2TIFyXLga5PG7uErzKCg/Jnvf9oWzBdrpBQT4YWgcORMjDVEEYDT1NdnhQ7vAa
Ctbsdo3Z0B5eQsPG7xkc/NbbjVr2r/MLjXK5dB1OlLaUxtaryy35XpdOR+dNp3vKj2cIkRw3VdJf
8smBLwM9aIxhTiktxeopv6c0uLcIXI3iS9AYRYe/DJxYIp1zWAaXfipZCvfaLsCOUbEF3lrp8K1l
LSeGlu9JHp6wxW6jqoFVmqccGvW/FNALRVQrFDW+Vxo7H9HgYxvrswFtAJveX28xNIQk/EgiR/Lg
ZSwalf0tlM1AUqxCC/SS35dIG7zcvBqSSzfkd4j+h9rvHr7FLrlHhIdjVpGmABpolS63NZuXales
eNBvZajvi2x8ins9249We/F7xrpewE8gI6fmvojBvVBIiKROV4ZTtO8Fj52XskCOVHdALacyvLlV
DLYmUFUSjhuJouDEmAGFr59xeu4HALKU8Dzh9iTkxx5zsFetig4BjUoQRbDWCIJ9IUJimhwzCXar
BJHscjpWMJAXnWvg5upCpKEUB1/l3FOXPsS0Poop3YuZ9VUMh4hZ39I5CSJQEsSBdnnLEntKJFVC
4NODel+1EVszZzdlFoZTnqCy3LvldIQldTKan3zSidNk9ok0L7hx871KaWDDuy4yXttjV225scg1
oShtURGVzUuWMegMf72X86yjepVlt49SVL42Gl/HKnxuiv7bwyySaPkN4MHDDV1ymOoIUHCdS25I
UxF9yH789OjhK+r4kg3/oEDfQCGTQze3DvixXuXrMPC+YleRmqUPUxP9FjfYIegom2uwbZseDMfg
VIXawQpbwmA4eOwGsCjLVRMgsOOPDpIXb57RZ95uu43RjxfSeGs7KY8V3+pFT4Xt0ETvOSDPfHyx
3GbVM1bxW+5ERt2GixHCISHZcuwWE96i9lpRxStNRkyWZCAa2UchP+/z0T+OgfMwFZ15oNHFPLDZ
br+TtX4wvGhbx38j10XA2QRd0yfN0L5ACLBxccS6Zz8ZNeHG46blkf/vPPfmBT6dfuEjCnGwFuPZ
sORNlM01m9gU+wzIcX4qwGtEOUVKCWEBO9UucZaxIXct9GP0Dico15r9FZU8BV0ygY/1Z2jepxD6
jncE8IjhaAfJK5YRilKju8LY1STWsWzMRyWaTeyd4USczclct7H+ZhsJPrVsi8PrvQumVQdfruQS
4ubOHgTo2U2iQz9nBxOayYxhvpjtNF/fm6X5gJGxLRiSs675qmUEXYud0IFYjL3U44LMs0DwVcy5
RBG+GxmsWZcKz77aPVuAtBy6S5UX/7IANHwUCcD2NvZ12hFI7w2MrgC+0jD/R5L6gI+cUjqy1QxI
x3KCuJ8306sU+FPEPIgSdB02VmI/jK77ivT0ZtjqKRU9wq6qrpVXb1tVuueJSzuQMIzPUezyRR4A
OvHtfM0TCgvyCro5lT5ucnfH8aum0A72c75gSQ4MwE6OYwIdvLaGZdEOyySwX3QzRiwkbkUDmmMs
swlcGD6BTVqZIa8q7yZHLBRRZpx6E4sYMmzkKnGhXvsZhirHJrGKTk4PvGZqtm6Cgwylvsod8rgp
RVT/SiiUW3gU+d6KJIvzOG3W8ZhYW0XIYmlA0s+RTR1kWjUF4tpMIewlqDA6aGODy0wl7Grr9SQY
VI4boq6h72jmjK5QtAqDqzQJxwmlvQXYaWDDcaXE36TNrAdqSGh5pVvae2mtyV1Xg/RvdSPNldmn
3jrHj3qMtalhJYmdkcVweYT3hdk+c7Qb8roE06/RpdLb9Dwx5iSG8DcyphZTOXwNQgBss35AvFVh
FhoTr6ftp23XgB6ySzI6wT4kZcMhPUX/0pAVoa6paWNXqb/rDamdzLpo2Jwm+Q04kPtBs5f+MBur
vNYC0E4eJFAUmLevtQtJovVpS8HNCNKMspGSo0ayuDDBf00Zb3Eslrxxe4uHAT8Kcy4KTUU6Z2zy
78Cxyw/+TBTfAX05u6leUlEty/NU0UySp350pfE1Og2Q0I+6wjWCmknhKwUxqzGcvbyRFr1ZYDnx
JZMnNftaY/Aby01cxUgoCTIWZHMWfdx4icLWskc0ypO9BHK+Y0lTLfuMsHSfpsQnNaybNutolGXI
oJZAuWw0H9FfBiDEQz98dMrJ95OHu2r00x53nZFu6mhq3xrdNVZlXZggVbrxHucFwhx48Y3N5Yyo
aVBdOjs+lx3bw7jK3MNoeRxewTS/ikIVmWuWhlxMCRFekywYDh3hWp7ooHmrcrDgsU91sN52+gF3
QrMqTKrKYyBI+EbRXlhdyBXcGlizMT+Z2CMM0JYICFXE/tHXeu9QE0zlV0nXZirWWWjjK2FuKPdN
9yWxPiEzE1YJtx4KqcXOIheYfZ1Pv7oXQ7ce/Sff/+uoIoFBiRM0AAiPfRKN1d0RDt56SHPTlJ5L
gBe+x3msWa9O0u/TnLVc5wiWw+xUuA4WNksJPH0VxhzdotCD52xwl66e3QskCaVMNvFcR0cSYrXF
aWyzAD2X5t8Q/JjOG/D5l86BH1wuJ7tCqWx4kj8wxXL9bjZY+pDNKRpU3innyu+Ery6O2pqKAv4f
fiuXoDaxwE2LVjti7nNyXCKmZRzAjMgdJgbUUZ9gf4MCpiJuFtk2hbuS8RGZ4a+VNleXekbXK444
mr6kwwRdJRbLZxN5FwpbNycr5aLU7YlmvQLMCsK4whYUe/aPLBjXB0prSs6BvGm0a+Llzefk0HMl
RjfZxwlcL8griicKo/6qz/ySi27D+pnsymGKnGq+N4T7ugn8jaFTBuppxHWxQZuF8cgKjAVs8coZ
axdufecdpBgdgLPXGWoEwUyqWrLpSKCFwYqwo0F9G607yqTOVxVwwmgTIrqBMXmMzzKjOyF7DWWJ
V/mvYm4UeI+CiIGsp3mpecTVx0ypTGhzyphG2eo/rDjvngo/DleZlt7sjj94me7SptmAPVtndnMH
kX9tdARt+6EavhGmg6OLHB8dJqUePJMum9MD5K30ix1EnGbNkT36pgjrd+LqfJP0tRnNm/AvrA4w
DaNdArInYONhQrTo/dO8XEh5YkvMgbRssUL9UryvU8t8CaCV5kPzwA8OSByfR1E9mcFnMfyk/tWD
LdXoH4ITS4zlwc2nW5vGO2YD1ih72VoUc1argr/6/OwnLGp7eIjlYPE7feVYGUVLiV+4sjCVNLh1
ezJ2QfPTg5OLe4zcvJoAc+F2p0Yvxmu2ySzALBPWQuARwj8q8UGzrHQ+WEbCJmLI4qzOFJAE2N76
j4Q9a9OPLPQ9aR4WXrxVRUrlFexS5nyO7GXAK9jiSdMJsLFV9Ie72/2awz2j4rQv4ju92W5JpIGy
HLOEY8/WYhjCQ9axgsAkgV2k6uGK0xwA80I4z3nbPSdzaEnRFUq0ycNEVRIhcxPuLRZ1SRi/sD/S
MYLZQFsnol8O6a6cxCmiUWlURxNmpzPyYx8YgyHDymUYIMspzCnxunFLXEbJ1nLFriqgMiD76WSR
vaZk9ZSB4HTQY2/RBM0V13WOhl2KkO2MWsx5OHNIcbvSPVXj7lTGy5RVXDcAKkdYzo2j7aIddiV1
Z036K4YU4n+zw9G90GfRD4kI0icRJGsVBvoOA3aBluPP3ol6HqdYb63NKd4pMlChiTRRHArRrOLq
JyyJ7jTjBUzawkqpK3Z1IndklqAGBKwI0wjdhryTZpgU4fyEpBH6GGwmI2sgIPsZ6StLDATleltw
RWkZV/0oPsmWaEkUvNHzvbHwrM3HpBaATq3wK2bxkXcaRT7GomCROlKyVQzXTMLlIiwd6SwE5jFN
v6qh24TNc8bnlXN/LQGvzKl01subnpx0gLMyoAUP2/7WpkPYF4jZ5O/DkAytMWmvecgiui/gYrss
cSwLCyJQDu69g15uwoBLvLJwafeARjdaKFH/7G5Oa3ffGn+B59CN/W3D3fVOB4O1inSFB8ZmdePR
RkS7NjEYo+JVqNkj7Hhl3UHrl9uIf9vGpiaWlIizdrDkdMUeiVliBBLQgSxsAOnadxl2ULSAWhCy
8Hlz2+JjUFR2MllovfWXwJssJ0xsjaLmyx/OnKCvU0jWIpGvomYCxvaDESemRa23z6a4lv1XShXE
FL/B5dvoyNJ69gfxZKNz72M3R7syup7aA2C/cne7hxZJINgoIEzt7ruHPkLWwUdvbJ58j8SCYROz
tuUWwe6IBYu/sXB+I6zKk4ZgjyQBPXtWLDuhblXdoTV0Tx6LQFpxpp1M8dL56Zvbo6/hTsYC9hnx
bLuEAuZ3oAU/LXEegjODayUxwfGk62SN+rxBI2WXbvDDLkmIO0P/hqSLt8C0eX9YxyrS6K5kgu2r
ft+VNno2G6bO5LWaHOZuptD1bqN1Mp1g0aqTIkvdyhYJ3DuRHuCYNumqql8k30piEMDkN0CGrq6J
HSNiTJT2cNV8vA8jlRbFHzXKrBb7NzGZ28DCi+wYP1F1DOnCq/Urjca45bsNrqptXukb0nkbofOH
nv/AbOXyAjeO8rKvri6WQNgXNhNAPL3rDboN/30x+fvERgVnIRxICu38XSnwttRgPVoXlk4Q7EKn
fWQkaZIJJqQHT771CC+k60Z7T+lq6HtWL3W6Hwt1pBmDbcAli4LjhFKcUK0TIsHR6PWUwvguR/tb
8z6Hked1+BlLPMdhtXanJ4EdIiVy6xisRiZKUimQJqKPxGGmjJDRgoooANzxurVgweJFM1FbU0yI
2IrWMtZ4g+Oc8tR3yhdWmjaVy815IsoYatj+FHeBvtpSCLfkOnWiR2nRNN5xCJu16FHfuAHirDT1
cmd741JXFuFtsAoIxmnRYrgyoR+oewfKLf9qFZcU3S1fRxkdsxrdWjd+BuhpCYvioPipLUhDGV/M
gotsaDG6Ud0s+XK4yXTqI64HDbs7IRG/+mYEDT2924VYQfjDZjWBKkHzr9NtFES/QQxgUMQDnxl5
mDH5bdMGpNsPhv1lqs+SdM2ysj8QaGZl41F+1L3Tmf4RdvOK0X/pJvOIT+k5C5yX2vHeLZW8aclJ
CZhiDleUsn9OxbAKa7Q3KAbHsaVcpeBvxMGAF4rGTexodAJQrWbyHtfiTwF8ceiAqNbqqSgfkSlu
5ojfUH/NkLQltep5MJ1y5ZPgxdzShk/zATD1v/oEOZRdUIW5wwQTO4qdgKDqaWKrvPCuYoJjAFJj
XDR+6p9Gw8apzGzCk4W+ymyBU0LUISWjrXVpvaduLtqT1Y160L07CpxA7O5E+Y+2+uVIR2fNT62j
vMjOeSvAjqN8xHgH7L9PRgbgHq2pjrdDLd9NIj09yccqwKOcELgmCkz8wbxLXeyiRLCpcT5s7UaG
/BQLUKGTsc7qkVDa8EmfCqe69hynOQ5adkx6csfVvo0c8VeQ2YhMRCXlpEsJxVvpvPtFpv95U3ci
CL/x/WpHizwnO1eGsP+jL/RWG9S8KsxpmUvPwHBpMqr7CtxiHiKLm/O7jmeuZJxQNEza3i4I/olQ
f5HSYxQkpAoH/S7y5Nb69rHTGYiaYOvo3yN5pUDrMf+P19pUvOEJz7XvuG33DowTj1ERMDgVHcma
WB5Za25wdfTr6dWj841HSJJuyMOzN6ULL43eqznAEpuw9XTziJ8BN/rMwAv8L5NMBJ5RmoqSk52Q
sbPL7ku17sFx43LRtzQYg2RImx/LhLONlJdb71BqdbbOVCme6C9KsIF4rNHlwXLbPTrBR1ZkJ97h
/ENFndWfa7zPOb3d1Fw7VBqVRfeOE3BBydggvI3bn21ycn7q0SOHmSKMXqy03NJpiPQ/LLiJ7Yrp
iVaUHeSmF5s30MjGWJvIhnnqPliwcyhvEJ53IKaO3rMycbYjRGwSg7QCYHxn+OkZu4i3cEHUjqz+
lklJfLR5kKY3XbEHlbqceNYdS6w8Incjr8c0hkyS5p+5AnYqzYcl7W1VGSurqM51wbxLgFNKmhqH
4CkrEl5to3ljg7HjQrgZ448o2Ov0ZQdKew8ncRRzrJ5ZVtOvs+w3WdNGYCcxuZpZ1LGxK9JKsOpx
xw7Uq6C5468o3lWFg1PBOKTDxcdjwjX2UpntPYUqVjAm5qyDa1cjoz9PytbSkg+VceG2tC1oWo9q
ExICUm7q8jlQMQIFjlPcFy1JEgSenQBXGFcuOGHwJ9yHDjqIoEx/k+6L6DEBuLskBz1LkmewwxUp
4sXYc4kb7bWJM0uv/JUUV2OuKgcnMtEg66NbNndbf8n97GA0oOZwzeKV3dBVB9OBRAzMURZD9j6E
MGQGH4wBtI/5X2rsV1BL9q7h/WiVTclXeQ60lP2z1f3pJS9dvyBrX8F7j6jDdb9o/ZgWYSJ/jVIe
jYEwgiesT0ezlpEz3FGiqxV7oUXb65yFJm5rHB8Bb1pk//Szd1E155WSWbVrRxbvTF/UoBjOzYnK
59HonkK7eO05oBETmruBTNS5ZAoi4QHGCcLnJAtvhDbydar7N38gacCIAqPGiHd+Bui0wPbEst3+
zcU/2t66m9GKTyMvNrkTXDOPH0xhiOgmqHvgNacfUtP6CsZ4XVkmWQZt4pOeggIzt8kupK4qwuVh
CiSfTN9uIn/ccP1wq/ekSIonmxP6s6h9/GwliPicL9wgu29XM3DG5R1WRr/UAlK/Lu0kIiq+Rg+y
YmN4A68o+e4Jhg4brojVtgcv0rhVE2nvcZJWNVbKegKPpjpRbEcbv/LUwDbgyjYTFiLDf51KcdYQ
3fVGu1lcf6Xpc2cQhz7BM0mUHduF4bHxct7oQ9mxcMRnlPjmJteoMKeO8bXpDWBpRt5eqlThA0Tl
bPPC4bjugct7xyxgImh1/i2oNG3Hit35SUs8aZyMBpeb0H2yaqt/57ISMshFatF6OqoIfN4V+WuY
nCWFkWOnd7vC86y/0IfTZxRte4rTMb9Q4GO8grHRdq3rBl80eSDKtBMu2KqFW+NKtsPkpbWNYsVO
Aq+KVpSPvuXhhAyX2u3L4AfGNjVzZ9tVrb02whxRuzXKk9ZZxV2KlLOqUdD0bN/BX12Lo7S8ehc5
bbrJ0kzbTEnOvN5BFFcBf/mMmvil3pUmPMDYeIY3m32qMvdXsdZllxIb3ga7nz0TTqq3VnD9cMyM
vY2btZemFCwp81FdlHJFu8vK2LkQrwsuKVAYMHCwRtxG/tXByJanUQOGFtYDyUdviPvYEq0KJFm6
IdKrQzDSoCA63la0bWnkD2RBs2SRP2I/QvRwNLk3Z8AsjnK0moGAG/MG3uE2JR4aYWcag/mKn7Au
9RvN2hgNKOFEperiwJZbC/AE62rMISHVUbPtLYf3SQL9slL8MTSdSZ28O5A5uE9vWRIFl8zprB12
G2tlOrl/0WN8pibE9/miuaukj3gedhHvsoohj90WpMzJfvP1uifp6aCUA8YnuAJg0pyjKsLaG5rE
86XoFotSvpduyJs9w3a/FUHjPQ2wdCmc7cZdyK3ikmYd3itVtg/bJ/E7BirdajBQcpNwgDB0RJEc
MydmnfwQWqP+RGkRcbyE4Neo8npfeK7EfQFiIQO6zyqN0yeCqrsOdXr5HDerNl6VdK+ufw69j5Tl
n9nyztfo/GFkifNnxalRVv2NErGZ+DZbkT6EfAE025KmIv2akgkNLCqD4mBpUcRpfoVpuDCBLoUP
lniufmbHNd/6Mbfh+Gx1mrmcYxDt6vxDaPTAWwxROV5wX9Papeaw7xCBb7LTQlayc/IoSazqve5F
cmtViA8aacmDiGpyI45FcYJjo8SM2V+LPZTUOwYQjyucPtHM7jM7Fre+n7lJXNCczWwU99SLKp4H
EwWdXMG+xj0SskofEzY4drJyY7BhPbdF40f1vDBZwgoHVpnMV6X1qxfnShhXFhvLwVtrCGg0fW0r
HPw2nJSJ7RW1YVN06+jy66pv2384HqHlJH1NBwp1CmgzTU8smK8nmhT8x/UE71vZNKwl33b+VBbA
4JrvwSSuQVUlrP+x2oiEhZIHhqXGSkX7Gi8yit8DGvlalOAB8ZBfeK1qnPZtuDfHu5FbSwIiOBv4
vOprLXcyTLZdsAHhoyfmMnfVyVB4XMndjOlbUIklkbB0ILk4tE+Y6l284L7zn6OzWJIdyYLoF8lM
FIJtMkNVUr2NrDDEzF/fR72axcxUd2ZKERfcj/9GPIbshmhKAmKK+PMYFXjbzGjrkg8FwIc1dRyc
yuyjqd+VBPDoD8PVIP4l2VyGVwcXVNxdvXxrjsFW77RD4+FHgfDyUw4Q34S5CjkWQEI6mAYgWtXZ
15Tj5aGJ6Qk5Rm3mVXM3IZ/7YWSPkOWnl/xhU5vhIIHWmM9DHjyzPTDrntmgqmEZuhAlAboAS0bl
9t2OR0/8IIFc5D1p4gcfpZ0yHsNxp/QKYilaMYEi42oApKHJMJwJxYFmbF3jN6YKtd416DSdxexG
bpIWjiVoSMXYGOidBkb0Ul0XWrKAC7yVyQoLlKbhNPLYQLFzmAy39TIAgK5DL8hdEBjDkWQxRIo/
gXOYwiaK6M5hBQ4WWbF6Kc33iIu3QBqTAoftqLYmwEqpvRjVDKlYIoedT8+qM641sg27k9I8Ruar
kXXKGU8y/l96KFc56latfrc88YTkwWQFPF+h0I6hJ9AoTsyVYW66/NY1leUyd61c3DlECMlY4b9F
6s6zpLF/BYfOcNFlgpY6Fh8ICmM3ZjmK3CzeJjqzBDfWIWAkgEdSglYps6yHUiLYh8MYbeGJFCum
RfANgikmMP8lo9jRrmGPNpNxFknrLMxcvj+3+WhwyvCeA3eliB6psewzBdk8YBtUVBcrZPry1/bQ
MEJn1nZHDy2XBmqoQ77qYUO1jyUqCU98i/BiyTtOafq/bCNtDpeGu9DEz11DCgDni6mMeuJsKjuH
yaW71IJ/UIgy6wsdxjLtrg1eKHTGTJw/YSVBMMMzCOjkBxqRr+5romQTVo56yOSvO2SSNQ1fAbjR
wq8Zll6VnF8vnqKW1CWm2ASZVKgdYtmSdohxx75Yyo4Nd5o/ECfMM/vTgahcfwpwd7GyF4SNBug1
tXyfy2wZBhsrj2aY4RYjzXTTvylVBBUAn2n0RUoOsiVMSQleOA7MaQtmbY0JIsORMHlQbPOqZHcb
gaOWXyc0ftKfmdfOxnY5xreYCn4CSOr9I7FvpMBStjGrLw7sEsro2+MY10cYicjKbbiz05KJqI1F
wi47SCGQNqso/7Xjq+XtnPbIIneWmxWfEGk8LUL8a2b1ku8XaaXb3zILb1vJn8ywqXp0y5V4hqx5
R+MthlhB4YtXu/sXEfEig32MGUEGNxCvLzAJwOJJGo9/iAywEHW74tdj6WbzauhqTFsXzaswQIm+
GcWnIdgNCt53cnBGkMuTCasCWvevSe1NqjXrCMdgU+dvSdLganbAMyBIJOzG593P0+Egx+wOonlO
9K6mHKiu5h5PwYgQoAMFK7t91rz5VY21NUNgxJbGcKHVJBu8J9ALSVyu1G0SoQbr1t2IG6bm90Jx
bjPKcZoP3UKxW64ESKHoO6EvcuS7gttIZVatBy8EiLEPj7tmotLDcOFVYlNKc2OyfwAgAl/FtXJ0
Jv1WNiSJ2HclXxWItwbMGaHK2ZjCiPBwq/5Uo08h/5OEbL4g2XHbKIIxO/YlB4FBnZwRzcs2YKe0
Fu5POI3TdUrK8dfjIGLbztE+ulPXdVEH9Pw9jHPTg0rFoEcb0Ro23zU2Rv4Itm2u+6f5v7mwvI3Q
htLQuua+PlMsYnSRyvOzqy40kt1kgE7KbIGef1Yrvyxx1jJklA5MDXS4URUf7bTngdPOAKEIOI14
k7gBi/Tk+Xx2lVS8DXv2tc5dD+kaE/jCthgok+EV0f9Qw1TpSMhFucnETcdMWra7qvnTGWlyR/IM
s9KDzhsREWvgzVzZGjueCmAssZ4RtSCfCv2jDo9Bw1jLGJ9foIl+DJ7/XOnf3UrfePqey8gffwN5
1QlNCCEOO9G3pcDOMQAcANV/oStQqarBrU2FgG7ocDhegXtWCYloOGyMt15QsHDrM2PHYtUwbZGr
Un6byW40L2N8CMbvrr4b/DioVTESS9VZFYRE1zGuVTY7rUQbDmbL3hIBs3R4bcBap/ZLCb/NbkTJ
Mc5HmPt6hz7RRmNEgvx4idwUoeRL8O/ZlcG6E5gd05MmLoRdH2v/XVXIOQvPBmdbzXg3wBetq3+S
Eshn3ELPQRt7jPI/n8B5gTujG4+x+1kgt4+gcIcnAClWrnHxPvAqHBupbyQ9ZWN1uOMeqFx3Bd5a
jisIAmt2sqwZAvRgt5rV0OjEawNISx2QuEfHZ4MfGwt3DhIDSf1PDoyCtG1HoUkER16xd5kOrB7T
nukfmIdzrL856j3vvrRRXSv1DQj9zHfdlYPMLBEbL7yaPdoVrKqggMOawjtblxRUViIePkARZJrE
k3DWT2wNTPLjUYOKnJy0dB26t8rAHAfwkLxdPXrW7W3o/1ndHy/ZViUcO9xPPhcJSslvaC1eYMQy
bXId+ke/y/8JU0GThzkyf3fcc288+2qn6+nK5JcUtsqUgWD797JU4CWgkoj3HQKWdNialb9IAqC6
Pfyhm+l+EU7EkA/s11Q404RY0ba0V4FQl/xpQm+96mwU8NRvoVfMDB2hXU8FtsoNtORFCwgApDrV
uMPAsM5g0HnRO5j6gEPJXw/Kz0CMmEWER0zKQBuffMkODZ4Y04JGuxRwx/VXjDDWncNgY8+xivwv
SOtquOmGn7E8671Yoic07WuFXGpU3gP1iyaZXf+91EbOEDx5aKYCIgn1uke6+9M2H51/ZETcGsyo
HXIsUbC2JHD46xraQ3EkzZGd216HxmRFFFLM5XvDgLOO28sFnR9tJ/FKTABfzdY3fPZtsbD8rYEW
05JbgqHWNJhL214bbNy5P2ItXPGLz6fs8dI71ewyuu6qwIDWzEeCk8B4S5hQuvrTt99s5U1FEWFO
Av3y0nqMHW6dsQ06CNEWR9TGGrj92df32GuTudFtA/bPg7aPgNZ0CPkM40cJL6XcB0z2Um4jZqPz
YLyPiD6R6rnZtchpT/sYLai5L+unwuuqFnvDvwlm6V217BHMAIEu5C83/QzAkcrliPKjAW4Pjdg9
hGJdkn8dvDoXCcLZhlg4fvnpXna7huslMn9MHw8CX1Db/Bj2uLKwRDmPIN6pKpGU5N8EjjrLYVnF
Rz0PFmPA0AjdlItEzXnvLFJRWKvnYK3PfvrK3XXvY3os2aZ89haSG5YquboKWHL0YhV22E8J/SM7
1MM167rQfV8t9659JHYpYg8IgGzem5/wBFXWRHZ0TKaYZ+vqE7hRnuv6SXBgFaFCMV8mMyc0Uszb
EommCCACSemqxbCDAebYvRBlohY6pYxUlW7PHjNuIcIN4CuUS2w8icgV5Lmz+xVkXOIHisqD76xN
sQ5N7cAgYROQYWHhZQ97fooeq3N4ifCPa/mny21Yuqw2Eff1cCg5WdAtNW+O/m7i2Jj2ihXg+JBP
nkPuTDoCVJjix7ziYQl6RFh7If/0/Blrw1JhSKqjVLCdK2nUM4pilhV4JC2Jk5Ypp74zGMGq+Ax1
MN/ERFYYEQf/L3CPmrrQEQwU+mOAeAiVrFHcBbXzSuZbJ7hp3i5BdhAU05oEpi+7L4tMQRYcWpcQ
CAQf0fvTXWrNnra9WAz+OUL+zOizDmOAMTYgGaJNkq8WW2dHgRI38WFKvABba9GBYuhV09+EQ1ow
srGSd7PnhQApBgEs8Ej3yXZ+Q9ZOfh1YC2T6p8LsncTCNB8OMbYZwPmUwtWB7c6yQS+RsCnPdfTF
+ZOswvng4r/CzeKC6wi2XVmsC/erTH4Rm81Ui+RO6pO9aRbYEdZSR0vDP9bPaO0dpob9zce5SLBP
k901pveqw1fL7ZBTcxUCYWbPSPLQI5rt6BVzbILOo4//SYhomTJpBWktrgMfEluWOW6G5oeQYE5h
VtXkwY3hpQLgJ4mekeKV4/+dItcLeEIONm7uHPlN6BZBC7OCcjqdyjbIBEg9apOdfHbTm48ivFf+
Je7w0SGY1jY1mqQ2PqT956i8SgMwSXvEgRKl2xLtikG8Jpb4dmPz4UgDZmYzCQ7+Ot/kaiwnpHFW
PRtOUI9+AdV/xQlXj+pMSQlngqvSHbPwQE1puTtDnmtlzZx+47BDo5H2JbcezDPCRMt+HaW/uffw
urvtrWLtZeXvY4NsueCRdB4VDZOmvYXOh8rjU47vNdu6yj551KceC2PN/xXxbiBHmpwkG3e5dNX3
oH2P6G2kOAcOllFAWMmhh1ZSTkpPzhoVTB/atB2U+aFeDxiApUnWNJk/OgHZ2Z/WvMCJzzw8/mG5
gwDOEG7nIp/zUXVq5xH3EmlZs0kxxeFa4FyNwmwfwFwm7NoaWGvYcAp2vbmqdYTfh6rDDoqZihS2
7CLzVdbmy7DINpEdrWFubSLqnrGzwbs0B+agc/SY+CCtRaoeZPKp8QL0FPcl0q3OOkw8n043SKaH
JatR/W0jew+bRgy8dfp9Kjaqh000YMhns0Qxx9g91hXEP0xK9oS+Ah9g7HKefUN9lc6vwqo9Nvhb
rN61R+z82TZUZBYqxgRVo90P6YS7c+YmK0MIzk573dfAM7LkXDFjYFyW62g4ZLkchnOeUo/8gegg
S4/8MejL+B2WUtAvCvLkc9xlnGj+2piGOAyaMExqGBo2KRxiiOFMxhdperfSfWjb35054Kldhhrq
/unOWDn1Ja0PebfR0rMl1jJSOfPWTvvOCfBCS01DaN99pAXDhntI7XAnkZXCSzMgRIRpWbdvJB6N
6d6JWWh/pIiN2HTVl5Lzz5Y77MOtsc/UL6lziIpkkfNMN9cIOyZCMIsUKR8RhBQ+g3T0ZOqxFehh
z1m4z6OnUDZjIWjM1l3/XRq3CiMZQwdTvSc2Uud3gKcoKhznZGdUywZf65r4i5luXz16h1Beavur
YSJS806xRbfSs0T+F/e7Nr94DWLzg6EAiOjuJfsacekqezaYf0DdtfIb+pPVP/Nm4XZ7mDamcsBK
R7CWMFa8hfRznFPkQSk/drwWxHENBmxc0IcXn021icrBV8eZFSOKjBdG9DXKo0p/GVOKu/O2fAKl
JxlyxRYOE+E5xrRP2ttsZHQjtX3vbtLiaZc3VQ786L9OQH+gXqL8q0AVAtZQchI6tbHR9ZUXPht3
GTFaiTnEh96l8uMh40OMLPMYfurRskOPiT7XUn5a78mQ02k2tIQ2rYkNZGqZscwt1n1BbN/WxIuR
f6cOB8ohw1HeOmSgvCLnEfVvrJiDjo3zNgI3ru0dUoiyh1awbc3OuXmmIwadvp4GibWDX/bWBGuH
eg6ucXTRlHOr3rTmAnoJpeSLy2k0t0C9uChvKnjssv8lH9uG4NJSI4ZfEB2mdAeXlCT+HeC7jmJb
tz+EXlIzMZ9kfNAZkB40hezyX+jhVG2OchbxOs9+aw+upc6LAPQhRFQ5gjli7lHgNG4/cpTMRXC3
dTxbdy9mvfylGCvc4imynFQ5acqf0nx2fMbwoBF+hwm8aliCRm9+xmN9syqVy+EN4M8CGsoqbu+I
HvRcYDMkR927WeOxjy6B9zSiU0WhyXls0ahAbwCjKohnxLSrn91kwSJRwUGo6Nc6uID3hhMLre9Y
V4eo+CB5ceClkvta46LGLqC/Z/h7BHlW60Q9eMB50XgUV0OwzS/+5eoWWIsL6ClgUf2H38EVcpVo
28L9nRjpDSGbAqROhFGVXYWG86SERFi0H/jhIBABCji5PcoIYD8+yosPr/pyoZWbhK2NFpNQiiSz
DletOqUBVZjVkStVR2zQWPZd5x6W4Jorf25bDvQNeDWczD3Ekdh0LqX1D3XJprWUfeJ+VMqtZqNY
dE/BuCc9SRxtoQ2lgIgZt2ePy0Z7/FDl3uhJyAuoJ3HZh2hlLYtBwna0gal9crYpnPhd92MhLZ6A
APkcHT66i5uLBTDHlnC3AR6K7BjIVyExNUWfif8Y+CZ1LVuo3bZHx8bMmgL+d4JcsCJoHLhPKInK
yiQ9ZEVCt5Lth/CV2trMKln/hTFKJPKIWYDVPbaw7h9JCUAz7oUezfsK6J00Vj23ut89Ff3dEq8O
O2xM2tiQapvIYjWazUA0E4KD1hjwn3L2cVuE+Q1Bi63uS4ocf/gcuEdc9wQ4Qyl54KaIk7vDC95W
d7JVbOYIZIhOQn0R323tzx6+bXAdvmSIptB7a+aybTcJJUwVyjne2qq8Z+zGIzb9KfdvzXRMCTXI
5Oui+c0RX1e7uji0KTiZxTR+VtyGW+M65NfYOlSwOHr9hRTBNhw+JGBftDL6LcPA7xCxpsfb3Keo
+kVkwOqZHij4Z2SAceNFE1dMPXZT/FHefRf+qWyx5BjhUfKNaXendFfkDBH+eEoNIOJ7JsAoVuCN
YXVmiY6EU0eWb9NSYDilLyREC7usYQCHiB5YDPCExPvIQpUs4B8iA5YRsfHPVmVLwY7WHA4KJ4SS
XzTaIEPhSZrSiAGRAHsx2kMMKzSqbnZySCymXyyCClDFJYqrii0jPPRZmZzt4TkwGtCvhkv0vAMP
PthhEPMJXcGSMYs4w1gm5YCelfgeGyfZ3z2NsDSEFnbdLbE0je7HwL9rrtKFlGLZp8pDArj3ELh6
Fp54ghQYxOfZR6DiNxvn7hgv4Y3NE+kt1eFDY3Ditdai6eQSLzyzyEM8Igk6ppOvzvltu5OGD7JR
fpsWJsZO87g8WfGBDdOCivTGr4qWoPtykIU11Y+RXSVkvv7cE6bVqNe8U6CDJqj+smXvKZjJSccg
3Skl/QagH45wnr6aMurkTxuW8BxbXykCC4+4DPywuUbV5M1VqhRqRT5AuFPlLWn4Ph0mCmq5cqt9
GR48CLIjTWL6InxkBJzG3oGvGJycZJvGmcRUopagCtjdNj2GOtQnUaOdLUKW5G5gX2mgjoXZNFPp
kmrG0yVcMDyxU2g7Zt7IPaShy7fIwNlaRdNh1YBgpNmqu61Zs5xsfqd/ZG3T67NfnvL2Vl7/IaYw
JfzBiU5Bhu9pCrpR5owi844Ej6WcpocHH7xA++xR9lo8i/j6FvwJr/6KzUVUtnMl+vLFG7o+P//w
urPX4HSdRFmrNDpG45oxbOgjTVPpu681raNwjyAu9IC80bM7nNka45KmHq0yqGbGbABKaqT3hIK1
wU+iBDwS1jpq3xMxrmxr7eYRKyN+Hnnu1N+quk3Zf2q50xRjUffBPCqeffntd9m6ENuIHDtkWxaW
FqwioTlvwPL3Eb33A7LQaH6I6MRTgg4b1dPTpKFtSXXh0KIBo3taqsaf5VpA9OMb8awj83NgYZUb
LFRsx1XfcU46V5/1Z28Onw57WV95i2GM+uClFL7QPGATU2c3lNudz2Ch2zjBdnRfiXvEF9jDNRlK
9AEwsTicOtaZMZNdeaDGSMD5p5ewejQoo2zbIHwFeQ9iX2SgAGbWhgYGlosmz77D8tAL+g42nQzt
oWrC7qVdYtk3lKRltmed8cjonXxzrVHwq2zpoSOM9SGyKbv0tdMcM/urimk5SaYcGalgiUf8xKwT
vZ12DCI+NtsmJ84BzDL/Glq2mfxJNmtN+aYBf269n4T/j+aIBXOspcOMq47JJGLv4J1y+6Ayb9Gs
94HiL3dOvLr8EbAT2UTPgeDQfMTxpWOAQ977XNGov/kDZrMruscAJCzOr162ZjJuUpSyKPaZXWA8
nMsU4A6Tu57ET+YVgO1mzD6UyfyfH5pyz3Jkp2EHwFY1N7N1jRl6ZpOGksIR6d2Dp957qo6YAryu
7MVApZGbztGD07ysp40PBXKZilMPx3VloLjBHULFFFrhIo08YEtorQptbTqMwsqQbKiRH7IdBtxN
Ez7WHU9EHvjrZMDck9b1e0BJtnD1GnD4pJKSvk99CGFD6ZaGDqeJcZiu2h+mqVPnGOva9G55AKw7
GOQhNzWA3867DInw1rwhX/QZQZq6o9/sjBbLVzd1rkJxzm1GoKx+Qm/KQSdJ3pf3AL2kH7Kh8SLi
ZFIR6/vCotNPGg77whufg1M1DLhHa9bl2U9rxF+FtPYj8KCAVbLVuGdRxXh+/KXN21rB3msj4MUI
+R2/vSYyuzc145W63bSM8OwCOgJbD3zNdUHSseMuGcfPRYIBtbFJWgGLHpCnYQxUylH9xLBGk+NV
YMHH96TVVqZPidbQQ1eZ+LIRsOqOteZ/yWv+A5rgSzT1X05Eg9mQjcRWXqmPiWi4qxymY3zjqtKd
enrmVNO5b9xJEjLPbWUmBMg0tUPj7bbTEJPtGpY9XqOLBUUSRS4KNHh0FGJFWa9qI9wUrg7IUGI5
9XZoO4h5kfY3UUaLOHpLvcl7ah496J11av8N6S1glBzLq2T+JWhFy/wtT+De5e1aV9OlbupLJy0v
Fm5WlyQuhKIki9rPvMrOxuBzfshP2EqQuJHDxNJGsseOFUSpbpLAC9O3HLOtyehYxulCuAItfvtl
euRBM4y9+CWHcN6vcgngDief7tkcB3elj7Bj88iBvAmL8h62JzP237xu3PmhWNqkRCx0zBw6D15O
Za8FgImiT49pV4L6JUjdncPSXoU23fX+3O3sNRKvrbT/8Nyeag5YDSnKiGiRBLJ50CZ4BhRtg9WS
2OqOipabSbP3ZYP2HWGPxtC+FBk/h8RjhPUJbpoDmzmayMQ+keS1l20tRK0oeTcJg378lKei//D1
6J00oZkqGsQKXsHurcPRzSRHDZCLmwsVfUJPNoDZG1vLq/a21Hag6VbaqF/kmB99MW5TyZ1YWO9C
grocxA2ZPxKAmpoUmQIbSrv89cNb3yCoTCqcwONi0PQ9M2G/qN793j+Sm2q9YvkHfOQaRu2qrclm
lw4Xq1NHXzo3W+GiRaJWQp45JbWUFnG6Yj/49hpW6K9UjaPTmJR9HHeV84Nr9nvAcxKzDq99pmNB
387TjAs5i5xZWNTrcir9cq+6tnjcmS/lUr4ZNplcYjwMoGv0CZ7i/hWSY7oK1yHdM1tUjSA/Hy1x
vlW7YWVysivCceeG22H1Mpdummz8Rp5y8pGrCBVJgZ2lJ2EWdYDS5XzJsPTYQKoIs0Gr8bPGqC9I
8/RoKQaQ0QqboELExD6GrCfciL14gnY264td2Bd7oX6lAXcibmKf1Ar8Xnt8Aj3CbuMH0RIgmmYn
+/CtRKlsgMN0XPWqSzQvgCgzZMLJMk9gNtiTwYRN0ljoB2C2dMosqavgWTJKkRzcXfzhqeE/UfJ1
y87+1Jh3lcRE8MqvOjCVQkTxPO71B/+56YPxAI9vn43i0ujyAaD+aDbk0oArXudh8T6WqJXZZiZV
eAzT8dlq43ue27fWznbANrdGz/rZQIeltN+OQbCm4lT8aOlBC5J1yoIx1PuzE6r3Uk9Ak8KaAVJn
kA+b5qgBuKVsFlvTZZ4k1dmH15kWKAlYcmVoV3CasZWiptaCHyvDP+p31K8JE6ixxWAwojcQDS5R
UG3Vh0M5aDOPdUgbUqpioyhyUQ901QGRPGGF0o6AIe0zQd6TwbKymJgVxKuhE5yThbiCwL4gZ3wN
RXpVWj5JUnvAx2y8cW1BeRSB8i/tIvLssWCk3bwS1TZ01EvC+r33AE9NF4fHqeAm21CG914BY8kr
QdtCCP0icZSjaosrFezS9nQOZ2VjA1gNvnwGwpin+ZHzvd+m8LYFJKgpIr3HOPBEZkpiG4dUWz3y
vpzHTrvITHumIaCWgF4cmOKF2S2yyF5V2AgSe+/SFReVnJeecXWNg+4yFhwpvMzk2NYV7dawTJqQ
UeVfj+onI7dXn7w2RN5UeXUvp0khAaRNNVKT5quWBi5kMgFIZxMVyUG1CJHBBNaAlaaZtKcy2Uy4
PreJay8iYLRNyiKAyJ00/JSEgLfMi8uC7cRYkQ3xYXpAOitjlvb9XI9Ois0ke/ySvNgWsq3JRqqg
/ch0mL3OWWdLN9YCaRbLo5DNnSwfJc6fsGrXNXy1Mphu6pxSB2V04a4SldKN3Nok0NZNnC1KZB3I
ArhY/+EInWPMfo+m4FXsEdaQfoXpPSjEDuc5pBOs8qh2+i77IvUFu52iXGsG0iab8WIsjk0PXz0I
DmWIGsZHMDorQvYuBdMfyyI3wxig3imCcU0l4o2PRWYajOiTrKdzxDgbCgpsAUZ+Zrcl+SmInrEj
Lowmf/Wmd4nxliupffYE5Zo2PjArvxUCVWhtU900t4ACIJWQg1PNe9Sl8a8THqkhZYlhQ9n0vTFD
TIOhfaQfzCanO9B5leqN6lfJlTlpbbPMwbyKiNXlDo6Sl1V1h64KtxxDg2V+5pA7AS8QKjcu8EOy
hGECRwtZWsWrgv4eEBKScVUJ+liYj6uKUDi1YtdsFJuAlV9JcULS16rw74r2T9WChaUo8HEIG2mt
tc4GQKjmk1/9UPAiGxryWV6vKPfuNuOWxMcbKn6xQ9r8gHgDaB5GNXuUKRRyjXwJA89lyUOd2xT8
OnlaTfEZ5QxGOU4XRhJhGcHenPTZaqiYgLYDg8LagExhFTejg9obU/moLSMfEQIel6C06VaQOUAI
+AReh/A/9k6WVsD5cDeGDhWaFX0U7Kqx2ql8vrrjx6nx6AzJtRm7XUTaTRBVq9pSGY9gtQX0ovXa
U8KwsfjxSjffFOF474Z01wAeycdoKZ362QuHjIOaoZVNPX/RUDlYNQlFEilKqa5aiM5dm6w93UNl
4W0UN90UdfTWqsMBUdoWQ8DMyKIdjJITFe1cDEgtSYl7DXr5TFAB6BpXg659O+W9Cptd08TfA8GI
A8KLQA9ZXAPdsvO7i6jXxO+MJr5AyoT7q2bZFDYubs+esCKwHzExrPC+UFgvGZzQY8N9h+3zxHB0
CAMCLYA5xjH5NQZ5NL3R3H2NIgSZ/DZACYk9RT97CZ304DA9sxwqNK2a8o3tENCNgODVjAoWFx9f
9aCMd5Wgty3G2R9ZxM5KrT2FQ03f4mjHcYiNdWnBJN96YbJKAXsZKQwcjukkTz57A/J+0XkfgfA+
9NLf5CWtnR0jucl1D9HrJIXuexYTTKB75DZ6aowX1gbvapTeIw+lT+KHG1B8E1JI/x3DPgIHrIP4
pzkhk54O2fetc20oYtnqiBwxOw4OkqyMhAg/c+U6ovF1embUqgu31YkwA2WFBN9DipBuFgeNVtmn
uO0mwYiKklFOeJXM5lbAoxRY5OpWTbYSXq4tyAHceaP6QZ4t+QIZoUIKnqZZQb08uil86pqOpPER
v1m4YUu19VhkG/96rTj2enntiW1Y5XbmTIOCN1F781a4W/RHexDW64qgkrLIBN2fBsZUB1eEIiLB
iWgutKmAsSZG8YjcZtWajOGN3gYgkGw7M3ofde4GRLig1bKtFMq21iZiivoskDQ4no2MQLA5g01J
LOuAeMYOV4HdrHoPHVmpc7ELG0PYdG4F8bUeXFBiVUzuFYQpAT0sFfWXLwmrd/VqU6nyGKk/o0Vc
aSAeBS2wlhL06RT/lMhcoF1dpGK4oX9/1L61dS13Y5HMi5D9jBKJxpYaw8RPYwORZG4KbiSoGKxM
hxzLIJ4qvkPkG5rMucOrDZ4Dgpnf+6g81jUt7TC9JwmR7OhxZBpeSw3bHbGq1qKu8d11w6/pmryK
vvEY9Yh8uT7ZY7HbGkFyGWW4Fq1/soS5tXXv0WOmT0ftzxusH4cgweNg8Fs7RnNkK7TUBiqMUFUW
ozGQ7lVj+ylsmvUy4OcnlWFvhrrL7FM5iNxD8MYIphRTpqRKUK502bt5Q73sh9Sbw+2BwlwET9EY
d5F20ySM3C9v/GcncmlG/j6lm5qlRjDO+l65Bl575T586IXPODmIl56JeX3o20fFjDnvmEtnGCOG
uFLvk495aJwpYbpb5kq3MECmijZct/gM6fXRc5L5TADqgkCOVxKieXF7xirViEjQVplEt8OuytNb
2aO+iFxzjca8gzmnlPOQlxn2ZoAOmB7HL3k1RgNspMWNEQz4OFITfZ0dnIck2CSsZXRNx8PD11Xa
ks/WbEvDf7hRsO96dQ/r+ooe86Qk7AyA5M6cagLRsn/MY8Ax0gUvbf61enyVMKRUv3+REInGHkFg
GFR7zzLOdMNvhkM1NqLUGyztVysRqHvJVljpxtIY8Uoiw8Y+uoOVpOlEA4S4LWrMXd6jN4SWESBD
x22xs9WIKWz3E+jS2CUlY4p2QLJnVxSmKGhcdPYmiJZCkwS3GximynDSuL6ZJT4ja/hzNfO9CPKV
aKRAoQ0ar0QH7DsZYqyMGNX4UgdQCk3608igU0IZDFCSckYuBXElrojR+4NxRYCd1smhUPMt5Szm
T3fjRcpK9k6yTbv6K+8L0M/QQIx/iaH9DA0whbg+eOC9LUTZIF6/RxK/mUX5ETYTDUBf4LmkcaEc
2w2DIzdWiOPcrx22BFXAic+xp5wdaFFxzBwx1WHvm9Vq7HsYuN1nUAOazIr2x7TzS4rZDCi31SAn
SgRXklAPdUXWE5lvJ4ko1M8JctJNNK8qEyKdblk4xbbzu1NR9P9qjDqliZddaKCd1CHctiqNdN85
J7cRSLO6S9xoi57V5Mh3bSsD4kOXKDTD77yl1rg5MEDAFWafvHlW+Ro1m7fOBx/aq/JjMGQO5DdG
9GzIreUre6WImY1KB+xmfR9IiNp642TSSEgI7lpmKFqo0pWab47ZP4U+7p2OsZzWCXIuhi1p52C6
XDY+uNJqyG9Nrx1aKGkbkGa4b9iYEyR4bQ0ToTO2BomBQkEn1bB+MHMdFxFA3NIR7IkoQv0wf/fK
bDMgAK9SMBERtDomQs6ymtS7IBeBhav1D5kybGRl3C16K1nSMl2ssmSLCP+JJMRZFvub1AKdknJs
1symFvyj2AvjfB4juQtF/FXp3dFCZ2MOCg0nrcNcWtXStLuXryO6NdDXslftUhoSRwNV7FDoe7SO
CHIIr6Ss3RRlcFEi/kTZ0MUkZn4v8gR3iAt9jShBXHHI0bjpPJawrjteerNwH5yHNQJUUpZcNcbY
YrCljppygSuRsYUSuovI6P7j6LyWY0W2IPpFRBS+eFV7K6nl9ULIHbynKODrZzFvN27McWq6qJ07
cyUKJ79/MWrcsxJSyZAFK7rC+CQK5MBEFmKjzPxWCGveDb5xreLiFI3FbggaptzFsi9vdvqXdoQX
I8fIaDTA22+F4c7KMGvpftta1bFrU2gejNsk1beZGv+JlJ4oPHFovrib62gjKTdnkdxiSsGJ3ru9
cW6s9i/z6GjJI0ZBhMptpYa3YMqIA2TVDuLBtEIacY6VXfAJs2nJ7+wkOIbAP9qUmLL00pcSd01Q
ESkeQeoubAjf78F4ofN51EMpe68rYz5GKqAIKzsHGr+uhkXFWqpWp6Bxbqo0vmLcMWZtPwm2HsJG
COWdXsNadN74md2ihL1DNX7VbdpSdlNDHZ30zu68Y2+E9MQY67DF4Yr7d+WJ7oOsKpN4eRgtjztp
8cD1c2uqirWRxGhuSiNkF+mt5pHgdDsgVLSbLLJeYMPQ9KYKc9N67WtdFfCOvD/bSa6YPda5wy+t
4DqlI/3o1M8BbRosGsTLwd12hocQ24/bYMCr7w6vldsAxrUf65JUmFmdXZ+biz1prt/6uY/FbnRp
D5xwsiw2KCKNYiVGUCkBPd21emQTvrdKBsws4ntktbAsGM4IB7yZJR4l6qFYGN3X3LqqTHzFTt3v
+SmKtRnP+pCWydeQ9uSRW+zayub1hbFDTdZZTCNlHNPR1gD9AxbYAeFL8vd9YJ67Aj/84Opf0QaH
1uS7EVFmY+c8YjGRVh8T3USQatT3ENA+jdI5jWI6JmkR3mHtxozXlrfcJ5KWIrhTBcYNnPS2N3y0
qbeFWD2hns/wymsy1WCZGyI6RA43E+3V1jDc5+CnnWYCPdpUx7QN3qhnsJH+8G5mWX8KOPbuagVo
35o56D0yPIOhX1s3384DP4UhgOgm9z50hBYsj2EiTbk0f0dW+sn38CNvKxKSNc5OoMiZIsA1z0S7
tM0iJms7PkBu8mNtX6H0/aU6vvqZde+38jHPKJTE9Kdhrt4BJcYrMI4PYadwnqfxExfSCSsyx7WS
f7VD6FqF3HAb+4trMUOThzEn2cpkvEWqeM+U9UrXxmdXKYLPXomZAqNXNI0gOUn9uMzsg+wvkbY+
0yK4xnOFsB4D1uc+rQdrLUIiAN3UkTtx9QCcKUF5nja2EWP/yjYUigM0MUGVMnuKiE4o/BFwFQaC
HoX1mwwNnarS+UnsZNz1+XKnoHrlGs3WvZ5LisRydiSi6uMTpkFnBe3tInBIcGLHL0XJZa63ZgJw
huWfC9SNs2B9gR5mE+9axpS26FaOba5cg3WC0fhyncxc5utl0S06/CAS41nU4mwRAVml2Z0cdsMV
7uEgT5cQWMRSi0I/e/5zDe42nYXO21WE4YXfaIDrmN0DrlDsHzIVvER8MzdgHNO7IIomMnPDQyfb
B3amX9zuj51WMJIqlkVh16E5mc1DSURzIoXtEJ9cMe1/RnC6/Y44bEvF992MdExwtT+1RfYhqazL
ZvWCSYuMStz8iwMsd2LEzG0zrZm0VBEQhurYDrcu7d59iwCP0dK8UB76qr932QrUXXATrCi6Dt8i
d04d6Zh0Tv4zhOYDZvFNjQTWiv6UEciGL/sRiH6r4viSpcaD1yxh7uQpyKNtCGVzMkn1VTj0dHmU
ho911dgyUv1WmMYGr7rkvfNXU45HruFm+MO+JuRsjd1z3psYOtiuGVTrtmO8Nr2QJwyBLU62rJ4Z
HEAOamAbkiLbJDQuIIyKg4o5sDKHN007mgx4GHvZXx5orFuG7fGLq/FmAgWGfwrw4BhdjRyG7dyQ
1Knr8hBnBHBTpOEmxBrNHQqDGRJpSqkihC077T9yWB6iGj5nePrR4mo0gupQ2z6pOefBkumm1vOn
afSbhofotYzT72wwqEgJWG16DkON6j4HoIN3nVUaB0OEYAGojb9z7YwBsGVIibPpQ/uazbDV3dyh
28lRfqoUsTvxaOTx5yuk9JvOaw6hgB/BIH/Hbt4LaXwHhbbP5KhWpqqPpUFkRWb+b4MQdhpnvSNV
jx9dbC023m5uGrskQmodlA1bd3B/gqmYr7NHqjexCZsVFS8U0IohpLWiSH/Gni2krh5K7bxQvA6X
YIA7PbUCBiuqUEXh210aKLGimZjbLTUsB9LlLse5AXCXhPTeDNR3Zfn11ePz2kqJaX2GULdyGgDy
ganxRbTHeSzum5w6p5azvKodVJfhH51H7rrOCTZnKXsu4gB4UhoMsSn8pRmGYS2yb4+yYAziozhm
fSjJzmENsfIYCbPvSAbkTSJ3qfbtY5M17Ixi90FAs2ICQxpPooobgJyALFGtodvpSivWKwklPF72
t2p4dRYFACcXPgZxT2wNbllxnbfuRQ1rVrk0LeGIIQJOb2Rhr+uGbF0lmkvch0dHRv+knVKzam77
BHzHTHWnPZ5ySu9XScFqyPK7LxWEnBLY3Vna1mJjdcwcfoQNn47L38gFiZr1X8DfsO92V8frKQ+R
j7AUdmHdfhskw/IRzljFCyqZaSVrk+kQ2BHewGLrI/ACx+cuRN4FxwUOawyxhdccuoxbLz61s1cl
Z7uc7pXSv5Wcrgo7Lxz1ozXwhll2i/UC07GbZyobIf1bOw/9OHN7Vt/zvu9+XZ0/jsnELsKjokOg
Wt9ZloL4UMw4KT0vmZ8jKNds0RUdsx2NVTIiSonSSvZb/fNnitrWHo8OuHg8KHG1SLYJiRdCkwWg
n/WUhOxEyQXU6O50WEQxmJppo614ZdoV/Stq+gFkfIrDMkVN+RvbMtp5WT9gEBmPolVvtRlwKWmK
ZxDiuKfC5p2m0ac2AaSTpSeUsAeatla22QNUSY+uqL6sCt5KXG9Kh2/uIGqbTaYmZmm12Unic+sm
Z90OePWM8trob3jO5GCoCA2Ns7FUiVM/fBcU9VsaITVn2Twc8g74iplRKIGKJg9OEtl3aYfvLpj7
6bGNK4KwTaxWnWCB5+JO6SJImLI/63HaOaSgmjL9Vg6JILbW12IoqJIbwfuZxsPYs94JDEsQRMh5
fLPfYYmIdiP/jYObUvQBtwBC7IFnwt53JKn8ASDLwiwZAeH0YbDLiv4UutyUE/sugd7YOuNrUJP5
nUZWDA71PHoWDlYKLmaG8UaZ5Q6MMddKkz+H3EbIt5TwaRct8ddo46d6y93sLiNloSOMTHFyDtxR
r9q+hIVXIXcoUlmKQ2Ms6q96KDSaEnUQWj0JCUmyDLhBMunkmsrY5L1rYSZQ9MvVk/mEuss7eqhY
rOaUo4aU2Sh6Wj3+j6YBtOB4FmAg8RiwZZ8m2rjGmJ96wqZAOhxQZTnCCkrMRzujvJLJ7ol8PGEw
j6i5PRbduXDbK+U+at9J6zzZuKyDGdqR50EFrod+34Xktgdn7UTAIen08rFPxAROoqxi9wmw0fGo
/Gs5NQGisawIMLIEnOf8axq8kYk1wYgyt4o6EMVhHhXwS8riqQ4JefWy+2gXWb5MqEjX7W/IOQlz
3d6HCSVGMsVPYxrDe4XMl9rOJRmDp6YfvvXk/iG67FTDuRi18atKOZr9HHJ7IXNF+nTI3+KuFJt8
8Py1kXXRT6MdnkGlnvNMvFBEOqBA4+S1MDNmXoejAtujO8fmlr5uqjRS/832/OEuHlPz0SNE5ZLK
PbGqocPYXzRaEJUB+L6wzh5inC44t+t9u4gELebDPDAfhql61LzKHBub8EzMnuM12QZAN1Qa4kkn
TVX3nwEnEXMEts9h+g0iTJhlP+ZYMyk21CnqEc0cbsw2KF7aBdee4sIjIgWGRa46PMYuBzoXimOX
QaULHLrNcmxKtpNuWM0xxdY0GdiL+okVwVIW0E+OcIvXFXYhaMwnSlPZPAe06Zbj4gssoHyVB0a5
XYyz3inn7cxaNtbzKzYXTkZKmbR348YX0gZkYorwHgqffYWZkNUlJNujvwbGNoBWUWFdCTkT7uqp
+SvN+Fp72YeZztip7BB3Fj1NpaQKr8gQ/dqzRV6YpiwbtOK8oaXsQTfhbmiiYxhyoKUubJSOY8S3
GhQQu9zw0D+UBL3LHi0nBiwZjMc8wEMyZ+3JCdVtHglF+QE766r0f4sC+Inj7cayeHDdZwfrF7Ph
bqTPITPhGOD0mKmlMeOeVT7zg4ibaDNG/Fh7bDkOqJeMSOVENsGe3b2w07Xj5M7eEKgjIdCiKCbu
grRAZg+qaMEdrYT5oP3XpsAZ2ZOC0wm5N7gavZO9dbP30/nJzhDcWycHEX+y2/RQeb9m6m6TUO3s
kMSJ9CT8jewaJNMNb8V9nKp7Kg75TFpMBJAUqB7h9dK55jmtkcWA87y4xbSubfO+IczjRtlOsEhJ
JSU4rfgg8k0JWfAyKTajim+Laa41j1Vap+tEY2erg0eRGTzDbBxdRZXWJwGsg7soHXIEWlGBQUrg
cUwUbeiVHyjEO65IhAEKMNGidg/aZGga/tfAMzqM2m3TJNsKXvfspmx0s1WJZTEc5IUf56Gh+kgP
CKI+ACDgl+0xbnk+fHStifNTRx1CXmrz5UJkC430XHMDIuskv8dJUQqpI4Zwx3ptR3zdoulfvJqa
d+2fvM75TlPScBBmZjkfnBb8HbDJEjMs/GG2gzQ2pDSSZB64wsrdWpOCYt/8S2W9rz2PXh1uOL14
d8xbjUjRLi5BDN69DF6xjNx5Fp9hRCuhLk70MG9RrlfDbF3yVD2kJf2GlkchOZ8j4zfWSqwtVshp
4y2LeC9a7uLUjWdd+dks0s1yWfSNhbEdkhqR1t72bTLsRXSxaM6zu+piEeGJOAUNKS49z18cJRtX
znvKiE1Q94Q2o+8aXv+UeycBedjIvPUI+qLx8rdR2JAMhs2EsgkIikEZiHBkfNR1cPXKeJ2BpKZv
z9pXQUM+TN6KIMlXbsqSwG0ppTLnboSIEQMWEm9jvITNwug7UfWXq1J4v3BtuR1cJYCEaMJSZJTu
luLuiZ01wTa4URCvQc3V2wTwhtOgetPjNkakMdEIpINtssJeKSP1NDCQQm66mujIffQ8QOQUpj7M
VfYAW/p1wCRW5/LQsETVXBdXoXhzFLWtbrFOoSjFrdy39JHMbV1zUvb3rEVBvbj/orAj8QqhBR+T
FxMuGGkid0uG4XFaZWThyUhC2QmjX0+T0cydHLMSAYQsLm+9Ryuw615BnlJwkXypmjG579+HMsKp
yX9NbRYiInxctNluU5KThmEwNatxTuHEYWgv88uYs/7zfYXd31v+niTz3Jp234LtJqXPUqIWZJvR
ohlokHAysIx0CZqS8nB4BSHGYVc82SlubhQStsSUPgDaC5qtzvtX6N34ginw8uqe/vHBule2IQ7O
gk3MG/ryFF8VPHNvZZoAhGj06BwtV+D+szGgmV14z3QL0lM8dFgKJpetKuqNz7KYSh6qyfcY0jYZ
iuWK3uIRw7S4lVb1DycaXE6M5ZriyLVjE0WLR+snRV9jyohOaUQXFFVtK5n972inptC2cfSO/dSf
KA66OHP/G4ZLZr75SIvvWFssUj+q5TtTs/5SGBBZDqlKbBagUmVqfND52Yef1xMyd7JNNrt/nmWt
wt6lnpH9hYfDcGGZjI59b4Ag0cF88nS6mr3f1sVjnrB/gCjhB5QsUMUWCXFpWLondXY0M6ppRHJh
We9yfNFpIRzzhJozr4zR3gchHljXZWqNaFsoLjPGXGBhVPNYAjwIXBgAM9yi3qzmNEAvSbpu+Tjx
HRbGo2YfBJ8NB5cdea82u5kCzGJl5UfcFxw/Qf3gLaJHMSNTt+5Sf9ffuh7TWb+o4b/uNLxH+Axp
R9rKmVcNPkvhgjGwM3LqZvhoj2rvUp8lqn9V5+2DlFW45b8XU/8ORHVVSLAHhkFMc5iMmy3iW4Vu
6YevCQVgpPTlbD+M6Ncc44gbjFAZpcdd8VAGZDdoLE37Zh3jm/Ha+bWCXS5M/3es2zs7CK+0HBqI
DrMFMIvsBWaiVYgJh0HUM9Gqn33pHEfjpZ5JHfFjQxMz20+WeTiprK1X5qvBIoLhdVs3f428FJgU
52XvZzufUkQPiSKJ6rWVs3nz2r0px3KT5uTEAuoAymGYVkMO/ltY4pwW2TEP0x+Ww9QSN0+EpHHV
4BLDNtipCV7hsO1k816yiJU+q9KadUIt523QDock/sduB5qee5/Pwza3J7k8zCsvLLd9+hGa1xL7
S+qByUvgrcP3KfppI4abwStC1wX3lZGyb6ADkftZYF9u8pCam/m7mxfmuzk8ekRPe4GzHlXpCse8
wnTM9UTaBaBw2zxjJLmaC2R1Ykxds6L/Er54NvqF+gOpwnT4fLqp+KryeZeU0IoIHgQV4SqGMOa6
HSzgDZgwfim27ibFuwCEl9w3pXp4Ru7y4J+FwR0l4LudCAQncu2kAyNec293QFDakPYdjN9OvSVn
yOK/Md7E0OqV4y+Yxz5Ekujk2UI0gg/yK0KKgdyG8ioPjj6i+WhgrWQZuypzMqSSsd11ow/Tty9G
pK5zmT1JGrCX3i0AwG5zr6PqX9TErGaKAadYyGjUera5mT0mMIR8xn96dTaMGv46Cc3gbqAHopf9
lqEPMZyKUOHee2DL/G5m7ZO2B8UryBPwzSQSF2afprmfdfMa5bgN8lH+yyzH3Llun7xgOqGVWYXj
AZZUtI+akCYbQye7SLbhxYHpgv1e3WifZZEDrnvVmNzP+gZ2mAlK/lD43OMZndKTTPVmqgzvNDX9
JR7DAYwYvVgoML9y+YIok9REx3J2hUJmb8iy0fMCouqcID9deNN1q06G91Y5xeCRsRTpguAhC07N
ur3N9iG3g5VIHNByAgctNhll4BfwcGhNw4sflNO6FfjeXNcbzlaHK18K/Hlpjw1dLUNJ6wCEYqdm
752iwhnYmuOOHBAOUSeILnZH8L3lhr7ulU8gkQo+qNfFX+qntD2N2aOJjLMGQR6t0sl/NUDgKbx0
L2IsHbZTwcJGG97D2DTPcolU03Cldg4f76qKZ2/T2bgL8Cn0OItkd/By9Tk2muCY5ZIVMVPindKv
h8M8V2or6667THr4UgMsAgtDzJtRzDWEToynAb2seYKV3FeGzTkc611jaOPejpxyS7yf5UtIY1c9
lbBRmhFpG3njTvnMSq5a0GpGHMBitMZT1zWvqWFgRiiwhXUMPu9M4JTL5/KXYafeK6cATBYJHzBu
B1fLEWgoLo5PY/L2A8Ai2DiVE21lixjeZX51HWuyGLmmliTunXhv1+ZzapIGcgmEr+N0IsiGnYKW
a3OLor3FgvmamsSRisEHMC67J8fNNMqe8rBsKs2bFDdE23lYpswoeOJ1Ya/dJJvWUSJ7KCU1VIcM
0bx1pD7GhYtzRRG5yWK+dPZCocjpp1ve8jaSK6sf7WgH4ju3iSDi6IydDOGUzMo+5doX2DrchR1Z
K6jsJnQYtlhUv/DA+LmLwzUcUfbjzYxp3jeNU6i6Uxyb6YvtYy83nRonL35BJTFVeJ7lHyV7hSmm
xj43uMs0Vievkdkh85u44mPvz0xy7ujGNlEi2SZTQSIYxDdG1ZYghROxkuxizHD6oxXtzZ1/sWZu
KklHNWEkVkjk7jEKN7M4DhTBZwPR8DqgT7hMn6MuOaYTAjqXRNGPx7SWGIXGiymZQL0iKyCciZXj
2PwIG5yFvC0VhavUjRte8DoE4S6A81ITqyoANuYwXcM8vzpJg89F4ZaJb7YjV27AjkknRPlc5h6X
VxodcDvtdR+BZ3/W0v7Tajgl9fSclZxu+NSAZKQHiv/qdRl5WwtjNPjn8pCwB5MsePOBO5s9j0TL
B2s1Jk6+ccnG3k0g4ULD+xnoYsehRqEeR3YLslEpVpJDZXyxZpdrCzaKZUcXNqYvbogu2dlfZsnT
4Dvtxm9H8A7yr5/hPPdz/oY9YlVH6YIL/Jg7Gh8Rujnc02seVA9Br5fIGRf4IadosPPe0hjDyOBj
XyJueicEWp9fO4/IBx+xtndB+l0k0bbnouVN3lNkVE/g6dao2t8ub8vaBXhmDekxd2PrwPDLHS6Z
QYyO1Z1u8y+DkGRbUb5JNdx9ocB/oKCWPfRmozCuKna+dcTWvBueQLjiQIS4GBPo89qfSTsfEtMS
u/fVqHBjzGl4zuk84gV4iDG1VLbPJFRuphL+Xk1yZky2qg63kTc/Zc2wn3FREm1jGvRv2bQ0go9o
Y2XTosGy0ggHaFX0J9JUIRemPoPBBGVphqvGvYH2utc5Tfe0heIpw6hfyzeJCk+FIPkOG8ZqG2f2
NUvfKdieWVoJhwdOB0QnVJWfOhZwW5P7N18KB6wiudr+6igiUl7sBexjk+gZixmXmhZXbtGVBpCS
hkECcA0vmESj2Q1hcB/4enwe7JL6R914Tz5VUheXhcqllZAnnKXmnqpC49S3U78n2DJ+yIjyw97J
ewq9sDJCs4VGV4AkjaOaQu9g+uxsu78EKdS0WeK86J2erVBtUycvVMG4MnMJHl18hFbQ7/N+ine1
LhAwVAydm2mZHGkV6xPdBZwzTf0XtABADQyHO4v6EUTsuYIl5ha0OnOLn0lGeJZz9cPoD779LQqu
VccUoQbz3erhmeCVI1HmGiYnVCxORoLk10QMJQJ5ifRt5WX8C3zvFx03gGFXDQ9G5VT7ebQ9eNmU
smGs+TC6qtyarX6Mp8A+paFVHBvD58ipCwRi2PUttRe+zJ6iyXQ3czkf+jRZK/RSMqJ8hye4tVFT
7Ey22WHovxSVyVOIpJdCa6HnQTbimwqR8xDIT8+amK57SrPidN6o0n+tTIw+c3Fqx3Rn5x2xsQpF
xye7k5yIeRxcxr0aEiRo15PfpRu6pHhzuGtFJ06JtMQ5sfEyXgMGHyh/9EYPza50TAip6tk04s+C
ajRuhtzzKkfdciu/5bP5bJJy6Sp57TRNj+y6vRITih8+SJO+e3YJPbfuZKBrJisREXwuXRnBYQ70
XSb8va/df4GXPdFwsxYsIRvuaFC+N3lD/TndInhB3ptQ7iox00BmPDJro/JJ3tSVx3cg0nBuavaV
TuANYEPKtckSMDL1rsj4yyYuF9KI6AELftvd8gb5nGqa04Yg39MOfwsIz67w4Lvsmpyr4c77qB1+
s56/B5mborFe2gzEFd2Y38YC1KpY0vWDvjfGEvweWB8v2PRLZzX3xG3n0vdDmwIrT+5KDtdvf59I
3moD2wiR8BgZBBiryfx2Bl3iCvzradjxGnxsGlTgZ4RTLMKOzmh5HF1/r0X9zoZn7/jxhzNjiYxR
O/s+pKCyeK0cxjnaFraccZx2bspCsz9zX3nqxvKhDpdsovkTpESNAjCmKio3nTN9C7b13lKEUbhy
a3Fw0+f3RBxqMxtUKkWKM42+CY5Uw8XjmMlTnvdr+CcvZWxSe2P4N48HccXe9dcu6n2ghxcozVQq
g4cnEMbVumm3dqU1vqvptvQmj1jC9mxlqOkSXETEh5NS59DEORdwdwkKbdh/qDtA5TuqeQ5ZX7xE
M1TSKc/A7hR/mPQvlGPte+zDtGfAc0P0tA3DxHhtvo2wqFeFn9631ULEZfnq8heuHUDsqqOBpbUB
PnkmCaSRPIwmcWF00zp0aCeQyVsfFt9jww/SR7/u2WrokdDFJK0NCaJsVbnuLgAceDcWii9+fkxM
45LDca+cjFh4vEVM39XgFgzMhxIb2mYoGF5CiLmwLKe639KzICFTmHz9s+ndwmY0zJuh3OXJK4u0
ZUgZr6r5VC7TD4BKKMA92znTs3f09m0jgREcA58V8p0W7x6w6RhVRPbTZ0XPVmlUh5aZ2cyPgYKL
INepb/6mnH6ezu7twb4vzVOtbuMwgVUT+daL/evSkGEpbIl+QzR6GSJ3QoujEvKznn7LCJMijUEp
OOFg2Bjx/CvcXdKTXmjzTdI+zl7VAq2gORsXoNth6JDcWFcTk1Fa38+s1FqSB8i6zkhNkml9hP3z
mDJPuk9TbhyYPNi3kTMk1vtkhT8pbnoxsJlvwwSIonnfMR0OChe1e8TxuNSAoFJZH7AOjWoptbij
D3BHNxsUfJImJjYroIQJMItqlyAEt8CvxxmX+VMl3A/isXeODPcWqeQwrpDV9c7C4cvDRgAZmdem
kCN/yu1olckDx0FeY22hOiWz4y8S4H4HKGppU6nKU42jOaJbJ4/drw6rkinEOhgxhvFXakglXnwX
K9ZtoCcnQ4JsYPNMFVZ37LmFGa8DCDl9vITN+LNmfxerGsbKeGym5oA9eB9n8c5zWHhxN4Tw2SGD
oOLemS4ArH3Fsiv3xIEuvNRn0TLOG0FTwJ0o3eeUgyaiFiN2730VriPzX6Gbu5jnL2OVHAIE4Cvk
3qSWNzP6EVQ/B+FNLhGDkJI0UkCcz9jF9GGAcKmYpIBJFy3X22mf6R+BN75G3IphlpR0kkzHhpKs
Xvggm4PyJwMQLpjbcL3tDMu4WLzwK6kf22HxWMk9v71NM3b6AcP02ZrOBZ9sWJ4bNnvxaBK+YPlG
GUnT0zeLwYFYq/lK1zL/q90MznPGD7NMb134iG9DdYRX+YZO1gVP6acBlIWXOn2C7baN4TXBs/L6
V9KYdzEESouEqPHhu3jEP+xSHWP7Dekr1J94k0665vH/sAXZSqt4slCIMlKkwFKPc9vi8rh6LTcN
aoI5D8qNG/yx0Ll3aC5JjMOyQ6tpNXTBSjEKQfTqyZ0O2GlGfC1VT6zT+fEGylA+fM4fHS2jOQ43
BjQDrqlg9wAopBiXsRfPqHDep/x1wOBnEk0wzAva3YsabNYX32p8wJ4rUm7nEONmN37VyiIfDBbG
Yp//NYlopUB7oX8U65iSNHaVLIjfwYWsE9xGlHseDF5tZmGwFtiFeG98aK2Cw4aeeQFPrvXO4LEW
NoAD+WXGtpyYD6EJ1zoaN0Zy3wHDGIhQkmgfXOfikhWroqtj8ci2b5KBiue+aYszuV8yuNxmtwPD
1l0puD/gHIkb9zGpQ3pE2nM6wcszudi5+2p8T41LU8bvQXU2JsrnykPuzTT78U9AF9AkWUpqUxrn
aeALKSZ9lvPiXL4iGxDHfK4MxQz6FJVnVbzVxP3YY26JNdHck637/HN0r8ngbhIqJEoh0Ww1oKJ5
q8ti7Y97UyEFeacG5gGYlYApDf37kEjjOUAOQxOjSTpZddlDVRifDupc78f/BqMnw1bcczq8zTk2
GS46foaGyAJGFTgSR/bNPbdX9NIB703YwlzAfTwyUUu2X+4cvDojfe8EY+mq+Y4INbXwXE1lH5Mg
5GXt3hnDfQh0UPJGm0nWWuphNB6M5AePyLpaKpZGWslOpoYp4UV/ZWEcQtZCfqTJ5H12Kr8ZVXb1
tH2dCzbb+Vtj229NV18yUj1J/+7F+Dv99ODTYDkSGK0tdDQonbl8gP0JxqB+r4ZhI6ydwHIzM64t
mCEfSJtn5b8mNV814BKJLd2jV8DvcPyD5QNIZgCIgrlD/xymabonu/hoS/89skFcexuz+5oYQGcU
IyuUm342dpodVc7vPTOj/Q9kEiS5SqRRhYw0oItzeWkrYJCnpvkQ3dXCKaxYzKILy/E7Evyol4hc
rbYlZgqBvZJPu+KnOXWQdDGWCAOMve0848dbhyL/iDRGjgJefYHvvVf36GigH55b40l3PfP9k1jM
fV7QseAp8Swnzl1vVq90kmxSAb/hM/N+bZ7MXhVnWbzU4KFxRpE5l+yyoflFBtaafB0ishXJm7Jg
EgCuBL1pY1fk24nccKpLbEQx1qxwW+ujz7kAKnFFA3pWS9LdGadujOjJ75BTNjpOn3CVFhRPZgbP
gYgOucOvr+Mjquxqjk7W8EZ1zWagul6x/+sS8Dx8bFOh72PqS4NmUzjWgx4PXXCci7Nl8YdQnwrF
oujp2iPpgpwsfIxWnLwTAeBJ0ZLD8JrpR1KWPLygvbJ5Y5Wfgr9gPWFJjvaDYFlBf0JHvFT3/qkp
+/cRr11Yf/oEOsfkogSkQVzW2Dy9Qv9Q3cQlnHS4/Ocax0F7PH6fk/lJxyQg0WO7ZJz9emfAbnRS
GlHLkdyuoGpv1zr1ajSvVYMUvBim6I3lG7AXwbPp1edqJsU+P0gYZGH8wk52oyCRTnzzSre5Caab
sAS9jxUuaujcKTk/suk8xMSCQZGa6Z9O+/eJNOVdhFk1CGmKTdm0Yy4wWeeFVKK/GwbEfgFbCjqT
+1UojFJYnmbzJQybB3oxIaIsFz3iCbRUuWcTVU5l7y6vUa7KW5tmXLIJ8QwN899is7PlsQTjYXZP
8KMhLj3LOtkhq4TyPgdKHQdHEVLJQDrPWUQV7VwCKk4aLKati0tDJadW5icUhZyz2Y9puMlA8I5P
qflNV2cdvbiMbxU6m06ma2e95dDvm8naGfZVMW1ofPksnheX7t5Iv5PxgQjqtox/EHzAaulzQSCA
JRikGHRfa17LJEfg97b2xEUNxsd8X1gf9KXThMAQQosIbRY193WQeU5r4W3C8lJcQRXvyxi4Bmbn
wZRrA4JrltwoHiISTehIJjyaiwvlXLfvQbcVvOKRbEJXLMZFYg8lSZ5motgchmuZU7hTru2AsaTE
C8ULuZHhEy+fbe6HeIC3YM+2o5PtOiA9jPKRSi+snXcZWR4v/jLMN0/KzdR+j/qrBlWq2mePGHUe
BhurhnDCV6lBPyd77bnof2903W3/Y+68muPGznX9V1xzbcxGDqe290UD6MTUJEVS0g1KDELOGb/+
PNDMWCTUu/vYvjlVU66SSfbXK6/1heedwitf7rb4e7dJdofkEL1R3gYaVR3S54yFMlCqP1Jcxet0
H5a7kFCdqu4ypsmA+mrQtQgV9ZeNjnxt+eQpjxTivPa18djnxgPpBwSzSbdMCBKjohfgfRKr+0QH
iZ1GLqVrJSuPslZew/0Abkgkw8a7s4qbMCkOHeDeCtZFK/KqnYL4AAwdFwCa050B2ZZcAblys/mm
Aa7NohxU2QA+IXWiedXFu4IEltIgiYp8NhnKiZgj14uQWUSfq5JEFR8lbBNSqyp3bv1eo0he126i
WSCtNG7kYrjGDcgbMYQhwCYIPuE+qvonvL8UdpB12T+SxOaq1V3VPPzd1KxUzWeIA+8cohTT89BR
/6/2T70vun+nVNY3G7SH7KTd8Y6clLuJLPW/N6oV9RL3fDT1bnl1USog2n83Rurc0anK7bH7Iiuf
Q/3ut7/91//898vwf/w3UsOS0c+zvyHqdcjRca3/8Zv229+KP/7f3es/fjNlWZEk2ZR1XZUNzdJN
mZ+/fLsjuMUvS38v0y5uirIEhFdFdx1inLJSzZP7tBXpqBnLMlVVUjVJk6WPZlIR9kRHwYCtyTby
4nvSgBzS6O1gja+h2g1uY8NQ2Jyxah5r3Duri8alZdZbUW0QUbrxbqHvQeJaZ/fdIcIqkDUQXXuJ
mgybhOGdZ58xPn/4smcVWTEtulUWRcv42OROqEJ/Dl7b2qp1geOtKIDaoCBxGWyDvX592tqx/lUU
0dCJqjOKivLRWF4FIxADwrUQA3DTvKXRHYWjq9NGJP1Ik1RDYq6YCoLCy1E0VV2YCFAUdu2Sa+gO
DGF6Gzlk3d6VzmSTmE+623b4ctrsOauLURQrveQ+yaO9ItUtbRCS8VZKgyfp7bSdY334vnXLPuz8
sNUyUr6IPjbVbUV9IW+G0zbmQV9Oivc21I/jlFETFhP9yEmuGLaGhyC2ynXkez+Bx/K3p21Jx2bg
e2Nzg9+t7VFSWwDYGEsuB0dY1Rv9oK46V12Lq9DRzi3x49bA1KpkG+i6tpjvkyF3DfXi6I1fEeYs
dmhju8hhUG/sEg/ZGM7p1h0dLVOyNLAspibKi8ZpiiRb1CHkc8rHzos7dmLpSp+sc3vIPCK/jNg7
O/PsfNeJwdhbXUNegT3ugbF+pobQQeKSuR472QbeuxOdmSLHh+2dxUVHGvUokPTI+VG75aOxnrYg
kDb1Jd4TJzxr7ejiemds3kLfNU+kDEQIQPDYo3ft+3uYXnIFduTMYEnWmV6cf/7OTKIPpGAVQWKD
0IavaePw+wTJ3cZht9NcUouprLT1bbSlRGoTnBnDM8YV8aPx3sJpM02kp8M/ibdFrjhoPJhbKG/Z
bZIXMkRvE+xqRWpnlSjPp+epdGYCKYujD0ZGVwcDE5VMbJ4LG8oM7fBr4CBfAwvTydfnB1WaW3Ri
0iqLLbOPw7jlZgVnZuftszW8wdVkU4W/OXfE/lhmpywtNk1DkCozN5g/gGo+eSSsr8gadLW1sQ3W
hlu+4C+4Tm1u3TalCvY8hzO72SSben+6m49tB5qiqJao6LqoqYvtIB4N6pUyWFE1XhWtrteChPIN
BS3/hhlN1A1RVjQO94UZy+wU1IMbGPSQi4yUhxMFrt1Qn9m65yW+7FVN481BzoZsQYL9OGO9oQur
UeL00cWZt07C8E7qNYAvoqKSEmBVgnJhBcWZVXq0D3WD3VQSwTUut1RozWVCcjylON5Brr5WCeQa
fIv/Rg++M7LYT+sgIP5Jibrd4IMRPsWkzyLw/R8aWWyhrSGn3OnHlLwbsg+QljIJYZHr9HC6LceW
tvauLYvN0+ABKWc5bRlFYvmK+gCq8OK0iaOnwXsbi50z5G2jqwUasOaVuUm3pJ45yLZtCFnZwtnT
4Og9/Z215VaZS4GAh6hPbXQLgk/Dp3BPJe/FeKPcKns0prakPT3k55p4Zt4td8hUjduJqhKQTrej
DfxsG9/mAKsuyHZZkXfYXCMc9wwE+nTPHl1jPwdvuUdGuuj1xP3ZI9vPqvnYELgbCVhF+ZPqG2e2
DWneBpcLmm1JVzVTmlN0FhOSfLE4rvxxPtMp27sZduG+2Gob1MeumqvzB8CxiWlI7IWkhymk3C3M
aX1c1WRfAhXEn6dlL92594Z81IJCQ3QTUqxpLqalrNdBU9TsSFNiZ3bE4Uat5h08FfAUB2kbbogO
EQQg0tSuJ1ty532fJADm7LmH1pFvIsukUhmGLNFkdbFX5l0rGTDD4OgYqnA3kulzm1fJ2+nJcmSK
fjCyOFAh3Pe9hZA3HvVnj9L/ya2N23/DhCzq3KA5x3gmf9zzke/BvVLDA0ITGSzajiRKe8x3/7oR
hTkoqyJVLaa+MJLJoxKgaB3Z0njd6eR3XvnFmbPr2FxXOBlVU5R1zCwfvrB1qUmsGRD1KkBA77FY
k0RmmxSvoOTk5o58ce4WcmR0KBMTdU5+SyY9fjkFPI/6zAhQJYkX14Oe3I5198Vr28fTnXdkx/hg
ZjEJRi8ipkSyMoWR6zK/VMcbjXsriaZd9+m0pXMNWtyqxEno/Kmm1Dv10RnsrgWfFH2Kb05bObJy
FEuRTHLKWDbqj1vku0t547VWTtX3XDwxAqpZk596xsLRuYADRCYj0VJNVC0+Tuq6TkQ5kPEYeFfi
Rt0o63bTbc1LissaV1+LW3iop9t0rOcsQxEVCU8Il6fFBDfrTirbBJyPVWegojoi/vq9SHbaaTNH
nk2KZVjssIbChUlfzLiBb1AKLX5/VLsN1ZZgR47dxgjPHI1HR+idmcWMIwznleLcGjCV9wpELDEa
ndMt+XGXXBxNH5qyGKKMnOXC9Mk3q12A9zt1A2RDckI3tXdonCIuyv59bezJ89/c/ht7tyqKosYz
3hRNQ1+cIqOKwHUeRVynybmE97xRm+rMw+BIF6qixUHI56uqIS4mhGb5OhgQvEeDpq5DId+WY7s+
3YXHbk2sHgUOqcFkN8VFM0TB9KJ4JtCjcUjAYHRVe65XdGBHOfiq1HVynTvFRjuctisfeea9t7tc
wIUU9Ko2Mj0Gihg3EmCly/Zb5gAKsgfbXLEA7vGs3hGQEh2S633n3D37yI744QssloHXUpcojHRu
1FNDgrCbtS1gZsAKIeWtPTNTjyztD8YWiyHy2qpUZNxZlvTWTS86ccskPrPgjg+lpFg88SRDtX5s
aO/2RNLa4Xd1gHpr18Rh7CQOJ9xKcCsXoPXK+BY724481XMPvqNte2d2nsXvzPbe6JNNzz7ZKa+W
B16EQNmUPp+eL9I8HIulTjjDUFRZp2WyuRiuPs7jIPHj0iYAtLOeKEpkniCccig29ZmOPDIz8Mxx
GHOVYVEsH8pNXoldKwCIahMJueWOoKZGfCXYaoNlG2QTn2nakaWgSYQwJNOyLIV6mY8d2EWTB6sn
JXDaDG8Uv75meXooa9UdxWlf1VQnlO0mV72r2H84Y/rIWcCVTYRywMEjmcvbB3rW6jhAK7e7zz0r
v+YePL5RV6aDVVgFdyTPbwrEUMgrONPoY3383vBiQcR9M1a6pcBNFr/DPqeEr5O3BmI50BxPt/HI
JvqhiYveJQ1/qIoMqebGu9LI6TCIbf5nFhYLQAIx3isJ4ycEwQNyDhQ1x2cupucasTgJasp3KiHD
hAxiKB/0gwIe4Ewzjs8Flf3D4qyRlyfBIJL2ZgpzeFF60/xoa5G7kUSvOeTT0/11zKPKkPzT0nLv
r+OJdI+4pTzXsNV9dhnecejYLOkNzuIv/VrZ6+vWmZ9cVDOc6ckjuxVufknWZW518A4WPalL3ThN
GjO+p5i++yLo5NMZ57xRxzwfH6zMff1uT1RRCVLiEEwJAsHXqjtsp422oUCHBnGS2af78+jkeNek
ea29M6ZrgdK1CRJYgw/7o8abWVuXp02c67WFtygjrhaWGaznZAK5c2jq52n6fNrEMcfvhz5b3EQC
kmINUaUZ3brZpXvSDuxpr66rjfmvBxzfG9Lm/fhdfyVRAlvZZ6Jn3T4kG1EhHJ2eeazOHbI4rj7Y
WBxXkEwTLjfEvkNR2ZRl7rbieIELmJooEVLH1AYkSWrC/Zk+PLqGf04FbbGt8pL0zArILT6Naidv
1L22LjeCjcbdvnaia9GJXMvRnNNWz0yO5UNJCwStkX+AwEnoagqEDDILfGz+H5qZl8G7YUMFY6im
AqUFtXoO0+sU/0xRnpnnx/uPfQH/gkkcbnFYpDLQI2oXUV1RX+KS0urLiORF8FRn9tp5Lv86PX7a
WbZl0rxKN9nPqb4icgP+0BcAEUmKd+3JQD/C5sYwIKIl093psTpneLH9UZJfiEHH9lci2bJSa3Wr
Z9Y3M1E/Q1fcAVhHErVvVFROkHM7bfr4NPnZ5uWeqMKFMdX5mhOiqUtS8JAaq87L3NNmzg3hYjcc
jMGTepPbm0FgTJS/aEPjNODay+DLaUPzGJ0aw8WeWHs5bvMIQ8UQ7luz/9ZKULtO2zjXmHk43815
fCeyWcnI1SvljUeFI5qyc4K55j2etnN8WpgcyqYKmWx5u1aGyEAFcWaiivJgRyEU5Nwf7LoGk0hu
AelpkgKEjqx9S96dNn18p/xperFlsXlkndWwG6fJxii3pvAYIpzYwtVQNlNQrU9bOz5oP60tFrg/
jKPB/sjh4t9W8T36zac///gk//n5i4VtebmhFRodWWev8ozhgXs8qWcO/P/levHTymIVM1CTBFt5
TmbpXRhWBFbkL+1a2KQE9fPn000612XzHH03Bycjocg3ZstQUV1JANiLSfj1tImjrwH1Z3sWaxYA
MpXZHb0WEywaiRIO0i6zvkz5tZpnZzrvnK3Fsk1Mr6+a+bSSa6QmqCy5j0lHDcmiH9PPp5t1rucW
q7cASpTGITeaqUfwh4Ki7Nt/ZMBa3GRQ5LOETKHfKpLDKYxCm/K0geMzjaw3QyT4I4vqogkU9hRG
knBVH/fmLQkdF4KL4No3uIbO+XCIdHQv0Mi0kw2dZPPly1urBMRlPMTKoP9tFBx58hdqN5HHOryE
n2Y/XmGj5dqsAPZKr2daenTlvrO9mOYoEkNgRjXKtu6pArfjvXGHegkZ0xQ3/7i499v82QidM2bn
7e2XU+Sd2cXUD/PAVAMyOexh7W2yucl4M9fjmqITyrxW4pm774/w2S/2dK42ZFdJ2i/ZjIkVyJM4
h+dFEoh32Zo485ZCS3mnXPdrqtwe5VXgJqAkYRidmUxHl4NuGuQgcLcyrcWdWGutBiigT7W6CH3E
gHu/RiXLOtOjR9c3iaqKqJFKYciLGasNhWRJOeubQh4EoSncmZ57ing9/aY492Y5Omd+2lqGnGES
RCpVoQD4U8vpgaR2k7EyjPDM6TxPvV/G7J2ZRcdJsdLpo9oRI6rvCoriDeNClGUK+dIze+OxmAdu
qH923jKwjNB4CT2OOjt142+zdfyVbIpD45JmfOCmCHPyzNly1CABPXyWEj5ofRntDWoefaEX8uj7
nIOgpz74CoqxjcDiK7gmdevf/xvJd9p7i4v9P6rMWAFtENjjeOOZl5VRwOI5s/EfmxeyPucKWwSP
fonkDArQRGR/CsQ2LxMhW8kmtQnUfZ3ZO5Qj80I2TINgEYcneYsfT2ZVKsxqiJU5/DH77YubaK1R
Vfy5zFd47dc9EnybMyaPbVcE5k1TwsesaMuQBGdEUgzz21mZVKpu8leiB65l5m6eJk6NmAFchK2I
cgLeH5qsw8pI7358h//6kPdd/8gDf+HcJ9U4aBb//J+b4i27b6q3t+bqW/Hf85/+81c//uH/XIUv
VV7n35vlb334Iz7/T/vOt+bbh3+4KPSBnG3fqvHujXqs5q8M9fk3/19/+Le3H5/yaSze/vHbS95m
QBXu3vwwz37780dzSvscJPlnAvz88X/+7Ppbyp+t3ioKlrkh/PFZf/3B27e6+cdvyDT9TqUpqc2K
qRq6ps/Rw/7trx+ZBJCYIbi85uRSfpTBvAn+8Zsi/65YEgEDTVRNE6864w29/s8fyaoxJ8QS1RcN
cqp++6vlhz82pz8G5Xiuvv5xW9Y0Eryhfum6RPq1pGt82odbZNmmAmzDploPUrwLNESwTIjqnset
MgAY5QzaHZcCp4shTpsxRLl6EwxzjUtnW4F0FQH8ygWwWePjDDOUyNXN8MYHsxgHRFGvNh1TEPaF
nziW8qo2Xy1A8UPZbs3Afyri6gEl7zV16Gs/iLYSgEnqyg1ICxR/OKTI2sKsRB41m6AJnnwqtgcd
5Q0yeQIKNakhB9inbChlv4x3kWJtK9KMEM/obbCblFOmYH5lCDMcSZ/B/N1N6AyD73Vjq7nQtY0S
K6smhZPE50h9dea8+3g4/Nqx8ybx7npuijpMVq+u0GPOARxR/UqqNIynrtTW76bbn2P6vt7i4/n9
q6X55+8sgQ+NA1hGKKzLB0H+0kln4i7qr00hGYeTgDiPiv6SuTBQGsgzylFfrU3/KhTJIDDvqc6N
QRhAyY3FTz7YBwu6oonGcRFcKHm6jmXdiaIbOMEQhhGhR1GySoJ9LWiO3j21Su2I0uPAxAmQjasb
Csf4+4gkyPmzmpJKUrT2dERJDeVWGOHxQLqOmowaNChuBez/iFo71XdnvOckxFukHFYKiIosvFDq
cyHlRb7t3MN0AMnfc4mCYsjy3EHveliUdMMr+o7aaM7aIA83w0sEBMFqn9q8o9iN/FNUug1Q6JTA
ZXRKIntrj693eqCPjsO7r7G4k6YipaKjzzhElHBSTAF61gK431GyLJ+ZU/MR9fNq82uLF6dxXqid
FfgD24IC1EsCu6jhcRDPtWgRbv7Ljq5Kls5mp4uLl5IVVEXSxPRsLX8KgNBGKDomPa69lDLG4Kmy
LnXAJ426r0S4wKj45J1bT08yzJNJpa9Br+We63nPXlevTvf2fCH9tQt+frXF7U6t26FDTrFaUy1A
gT1Cp9x84hbUEXxhvy43nS64JNX8cYx+OEXfr+bjg/zT7GJDhmg0ekXHIEOAdTTQfrkMjqigxhd1
ldMt/HXjmKf1T1OLLSrTwrDwW0yNA8+pGVidnnEgnLOw2DmCthJjq8JCP36tjE91e2ZrOt5Zlgkn
TyXUrc0/f7cwdVExi8hgk22lm2Z8aanhrRFNs7yX0z11dDnAtLHIfdQ5cxfLITQaxP5q7JQJ6LVu
U7SP4nR/2ob649H+y4yDvkLIWcLpsrx01xpcUzFlxqUVcvWw6eFvrwIUBnkaOk0sOhn3VRM6Spv2
61CHSCUCrYkAriiPg5+yhxrfZS28CXuUVmdx1lYYHrqmha8aVhSLhfyqGfbkYndbIdEu0+EBWZet
msDiQ2CdStMbIamdtI3dBOiuWLz6DWzolnpZa7pujBexfBV4lBKY2yPLtocMDudiZZJPrjUwV4AN
TK6gvNbqAyG2qdo1GmolauyUk7XrALRl1JkmJatGsGyKC9f+hPJpCmR2KnYe4sAB8rVe2FBG91gK
0l7pom2ChkvTb8BHAwlLruXsTQQckz+HlfFdU7tHXZvuTW+4a4xNI1/34XDbJsb3qLVgOCA1KJFk
EYn3AYKZZhQA6+/XdWBcTDlkcAprQ+qQVZTCzALyc3+Y9QgEqBYx+ABV2Wi9tsmpQi3SGdN8LYO0
Y4oc0ia+jmv5Mi5fW64Q09a4bcqXeNqgwf2jCT0cZU+iEFy4a/Nvmf7iT19b9amKrX2ZozybHjxq
kPWxdVTwZXE/OVNROXkfuWj0ueOgrym5u5oG86Id5E1P8Jrq0TLO97q1kVNzJbbUm06Ic48ojTY5
qkExfInXEiWN2Iw3pizcMjwwvyMb0Y5VOmoO8K7LMZBfTUQTgLjc9wPye+Fcse5L8aUiy1e5quor
we+vla6/L8p+2xr1ZijvvQC9o/EihTpQwChoZZwSon6Rmv4K1TRuW1sx1Vb9fDzAkyaovzKAQSsy
JYpe5QwitIbmWUhhQQCvUgVQbK8DvxSmGXiD0TGfG0twdb93Q0valQ38YP8CaTp0Q4NdFH1TlIjL
mbimz8HwOV1zpYp/3AjAQEZCuzVgzVWz2xD9qrRQ0GVKnaazPqXdTa31DvcQa6ydmmtf0z7LgYvW
2cqSryFX9uJBVKHOl4Id1aB1025NFq0zFKkjKN3nyEeeXlFX+cAqi1OgKqhn+BkkwA5Ne4v9WKao
vAObJ6+1PLmuDPUbsOWvoTrdZHp+nU/9Xd2blylXWVF9kTx/D4gYBESwadqXlrrgNKseFQHSgfHQ
Ue+ewzPw8+dmfOuJdIlFB6Ir2lYGAuENNdxVfa+I6HpDXE2sygkOLTTDOnqVPCiLJPZOkuQiAjQY
jc3FaaP26JZ2xUZCn65Bn3UQoEfGQGCplZ1GJ5IENwmmy4KciEpuLtIytwO5uBr87GvBp7Wy7Jr5
TS4LfIMVudAr029u8hhVorZ3TWqudL0j+S1wxugx0Xg7lOm2FVImpAaE4SuwgIPXKm6gq0DkwZ36
vLqbCPjUfS/PXDrNFkRj0w2gnTTZRXx0NV8m5RrKekKhJDz6vkWxQtnFVOiHVbZO0L3TRO9RUSvY
9bCAmf0T+gdZ4KYjklXlcGmNBopnvOmRDtQKuB0FYIMurXcWKSzCmG4nhFgq6tTnFsZmc6/XA7mJ
X7ved6PsHsI64KCm6K8hzx3CNKRQPv1qVqimkkM41N6lPEp25PebAQEVXUZsAt2w6Wskx0ijkhXP
dk3+jIukCHoI9w3UZ0CstlRAhEn7neol64rInuK1uyG0WMLdWm0tt6PCKc4td1Y/QvRCKSER6EgY
wqABeLv1kYn1+0vFLF08tBsvNi6Cyn8CtQLooblM5e9I3K1q8RBYqEJ0AdLB+Mx9wMT+LQWU8PS+
arJ/V7XDruuuCki2CjK8QpysRjlbV3BH0eTKkOXJwdoobHd9NFwLUfRYkZYM8PSi0rsbyYABHcfb
lmJr+DmuLCS7sL6v/G57+hRc+Jq5EfKoNfiP0gZTwoOyONJr9v80anOuDFOxj3C16oS5NLkAhYRQ
mZys04wnoRw5w4jOGVrjJHC7qhlcxJ0IIYrNwIQmGDyij3fmq/1yIVx8s8X124hNGMkoPcLDNiF4
eTeIY61kaFJa/TjDp606JX6aOKc75Jerx8Lq4uqhAKKrxrqo1sKACo/62LTRRpXPJRlZ813vw91j
NiOpOhuzbJLKt3DPBkZNUrcc0zgcb3qrbzWB23bbHCAqAMIwECOzXKkH1scFAL6oO8oqgjPtRVea
n32GIgFgAYq2mxEJ7YUMmkxDXGJ+o4ss7GiGh7XqA1JaM+4ObZVZGdNwSvFVC3AnjDp6k4/NXRN+
avBxD/Bt4loCyukCj+BJ2Jm97SFrAE1TzGNXUj8Xnquo3E782m2BaskyA6CQp6SP15XSHFQD5TXl
LYz9QyDUh3nNkWP0qPnpZ6FGyWDyDwniMehMXXldtrb8/jHQJde0+tu6kL/O0FBTutN9UCdDNazT
cbqvUYIESLHNRu9x7PXPSePfTTxNRLmC1wXqgddYYUTfB1LA2tZ0fLAQTQ7PK50Vy9ikAfGPgWKf
nh8LV+2fC+bnyP14Yr27A7MFetUootehp9fQndZBda8K69mNY07mZUcfT4/tvq3zDXuvZ525Gf/i
PyJl6w9nFHJGqrb0ddalOWiVivUcYHbYrotdcB3OuNK/CvD+Jf/ipzzlv6XL8IOb8X91LH74rc1b
Pnvv6uVH/X/ofTROeh/duskRHn3vfZz/4A/vo2z+Tr6gaZrUiMlzRjyr/g/noyz9brLBzrnlJNxp
msi28qfvUbN+12d3pYEvWfnoe9SM3zUJV6E1P1H4NNyS/4Lv8cer6eeeY4gk8yqzJ1PCkWkRW1xs
qFMwRcid+BCHyXY9pF1lbYqu/RyJJJtORjwBo7E2Yz2YPBrMt1ofHtTKfAqmFIL+DFNDBuhmFGYJ
bMPK3STl/A70FueB3hMbgQeZwp0HfDYcVD2GhxV2O2RkLj21Rv8IVUmyXCBGnV6OJCx+3EoNKuSI
maiKQd0Q5QG6unj0+ok/tr6FvBhwV/0KxD0E7LzfFROif5Y0fpf7rtsaunQlWqC11WjThMYtujeF
E8d7JBZTbucPupE/mDwHLvJ2aO4q5JbFLm93LQ7jix//4/cdOuW9I3lDvc4jeLK55N1IpSMV1XhZ
QmQQi8shybS9uG/81rg2dCIepW69CEmHHKan31EU1tSA5SHGEqe4Gom+rMeZw5aNgOulVN+Gfp2v
vVQB49LrfGevWeHeRWcDFImtCv6EQJ+1mqSudX0lTtZRX9uxalafcu0Kt6rGAwf19MEznGSUpE9i
fGVJs/qoUCHKB6nbUsUEgnqDm8fjUhh4sE9bvoAlRCQJlcKrpHW3qo5SnleCbBLR2syNiEdi51Ty
yCvNLKPdKMRXIXpTEMTzgW+loa4M/9cp23XbxQ7vTyGmrtVCNm5A80MU9pWQcOkly6l/TM1xg4D5
KrTuQhUEEYzV0fDWkjDdxHV8xc15JfEmRVKGUrPQz14Vf1ibavt9ahpXRbsmtcTEDgLcl7LPySh+
x9/9KfLNm6B1jV6SN0qnrg3p0o9UuJ/4CNuch00jbiBsJSaRtTppbjPBEOxCgiM2gNUmsTtAHSIb
lZs6TLZhSW2uM1XAiX3kVCFYj8m4T4WXJt2VaQb6q06+mqUuws0LnNDUPqP4sA6M7Mnc9RYX9Acl
5kynZmYlhul9ncpc6+BFik9Dg4c1NANX8mW34Mkf5MZVdSF/bzXlWhx0rpXFIRgGtzSlcFVt+aor
UbqCyFvWoZ3pr2XUXSki94XJXiMNjSqTuroaoyur+Ny3SGfDsbr2ODYVv3UQ2pj7MfEfuyZ1ej2H
8tSg8ZSSxNR9N3q4RdKlQeWTPBkwPlLIjqhkxcAcA3Ack+rDSZboze4Zi1VuMX2zh7japBcCl2cU
pdB1cczqurGMS3NUrseGbmy7tSkC0AfwShcHrkEgwsMpnfGREleFqRELkK+paw1ICpaGdQUx+lIK
24t68OzBw8mi9DzRSd8p1WcNFXihNb4lbeB6+WtXo6alxrsx71bIjx8mkXQBX5bcUuvvB7WCXlug
6C51u0IOnBqBWKPiihgMN7oMhtvSHj1ciWKYXPC1voxxe6fR2sRD9yxG5GpEzll7HDXgaTWQlcjc
osaFwK8sb/y8u8iGCux54fPAr8nQ8VQ3kggN88AYdF61cnNditFmMOGA4vWQdBF5gBYcYT46vZbx
avc+J16pITTZ70ukOSmqI2aCxtaq7IJt7qFEgdQouK67kXiMGVxqybCuwdn6srhLzYMgjDc9anJF
/Rm1bVvV8rsYId1Bjr8ATr+MCv8iA+/p9TDpeOsOwbXMRayYCjLmsi/42RAtRkVmAHGpptl+0PON
l2U3clJu47y+alBl9f3b0PN4+OdAqoF3I38YipeBqQDwim9RvX8adO9gZa0bApDVUZvNoL2pJiKb
HkpeojsK3jpGg1jQg11gddB3KhWyJNLlWyG+tarwa1xIz1ZIeFYVm7u+sC4G65JaI8CNOppP9zmy
ggoSh/ABgzcpeLjIshyvUe3K0gD3U3XE+9DUb9H/vJG7b3z1wfOpV8rXwQO3XY8iSLxRgLocEvTW
ib+duBcXbe6YiLPIDVfmSz0dHBiYK/OqCWHnyfciORj5tTfeydWLWBzECnioDMqaJd+Mu6ob1sDX
APPJBEOS2xh4bJTP+6dvI4NcUhwwi+B5be5a6FjJTXXfRjpql/FNOaAgKFp2h9JuQyGXdSFX+1oC
IJKEqyGEclmEDrU8sBZ9W2qKm6HeVyxogOArQ0KwEhWruHtufO3OmFCCQkzDCXh6tt6FyQiZhuJC
MdwGRbn21dtJeRlwzwwdchD6sK0NLr98uV4tLgQ12fuaueplcyVI3SXVDZvM/15aozuElxOpJxIA
Vfj6jhUSdDK+qFVB7AlFTbl1LU1GqT12WxjpSuh0uBglNCEn2dgkmY5WWupWdWaL3iHwrpJ6hhDi
W5FjmKkbkViCZxYHtEJ2vENhjFdoUjx3hXw5ZNUPfQmFx0oV0gdVjMjTptQUFxFLyhKMxHSs/j6d
evxHkrqJvAEgvGzuqjzZlKO0FaDZRSZhqaC51PXaAF6X4RMQdkYm3snaUxSCklPZ7TrQt77jed/z
8sKadxKPI1RpSIx9HeTGlvcSPrZSJdgVo6YDT7tp0m2l6S+tou9qxIQpTURk4HHWIplofhLfSH2z
R4Ilg/sajE9N6HZC7CrwikNEAI3hu1aqGxKMXG1qbE8yn0Jo0JrmuYToP7V8RclHd7VJRTsVccjk
9Z0agHcquIEpSFp6kztK2YOPBmklegi0Erej6/ZaN+17YXAvu4Y1No3whVSx2gq4RWxTKZDKFfEY
tWslLjfotdsiPj/VrDcoibZSB5wbjLNslFT7F/0FZNEbrlYveqxfigqSnKPK4ZyAOuV4gSmdWhfI
jjuZYkT7Vj0UQfwy1DFCC3mT2hLA/thAQtIaiFUNKDzmryoJ1Ss/yxwV3rHaGk+9lT8YcbuXBt0W
5Ph+Cqtd36SAtaXoID+mUeroAi+6AVi0co3HWHWKkMeU5B8qsSeAa6mvuYQqVcC7P9OYzFMdX3Zg
91Fbv2v7q1ZSoAQ+dPpr0WUXslDaSSrZskERp9Dh/ORegwqNVOzr7KlF463vEOtETUtK17XU2WOc
f1MQ4vVG/UtFgirCWKRHmcJWjuNbv7vpJoSLAsNGd3MrG+khUNVDLSTrvJ6cVLEOEn9qfjFgwKOr
t7LE1g4uMqG9CpV4o9P18UzaJPEKIfIN6t8POMAuSd5HlKTXnsvGfC69dq9PeYgIY7enJHEiOdu8
AEPdoCInTAc518A/+tKdBRVW8hLxy8TTg+gD17Yua9vbSN1KnEG9FRO9lVBbrmSSUvEePjeIP8Mp
R49IzSruAYFy7WtOWuniN78Z1x6U0P1gJd7eh7sNL7szUBTJwEY1Zsfe0YMM161gHwQpkvSZhDAl
iphbmfSA+8qEBypM7bAvysr/pOspGpyJifjY/FM9EfobGO/7Lh19VNEa+bZqkoyziB8iJew5UzZM
6x//JEdGvChQmcJnOP8yEkB6mCMrnSjNukyn+JNuxBzA5gAjvvRl26dSweVmnF/WHqzJGKDk6GeP
qBnB2ozrzlZQ2XgU+7bZEo8ZnN5LCHRoDXQ76JPrqmg098evVFKNQEBTZ5sfHzAkcsYGMaFaMEzp
oxGxoeF9kPY/fqqMIcy/XpYQXean4AjtEc0GZI1kPV5Xivdk5ejF9iXqhqoHqk2vbfX/EnZey5Eb
W5d+IkTAm9uqQlmym76bfYNQGwJIeCT808+XyTNzRvojfl1I0S2RRQJIbLP22mvt1vksHCqK5H1N
1p/S5LdHBVQs5lvb5BdHIptZPYkcyUoLV9V6RfZ2DNYzKPScoum9ThT8Uw4EVP4Sdzj/PULB4Bb5
CBqj8UjKmphaeFdsM45YYB3cyXlGIcfZ0cTh1In1zHfhCG8npvzbLH/jcHDFjeo5C6G0A/cdnQUN
UBl9rDigHzJqkl1mbCfX2P6EZFr1j9Uj39sq0fJwOnYsaOzKNlCb0bm1nvsajeC5x9MwLc/ZbONj
1NuxV1cpgtFwQlbE8P31UM7LMW/M6TBn6WvkyOOIzGuN+2QeJE+dtJvdKrbr1HxNxgXrXTZma0Ok
O5FiP72N19WufmTmMRk3/5hF1l0m5Z4BFQRAduY2k1LPVk47G0I3WxajHvcYgVthr3YfYNMhsuuE
bsEOven3AMDtkPZYS7kyP9TzgL1juH1ZC/FOzLlGc/3oVD4qkw7+lkMfHVpBjKqtc7gpRokN0q/s
cRvW67GbMmf8ZYCR46b10VtFJkXWxX6cQ2tfGqO4mtk3vw/J/JJllqVYfo3mgJxyEd0t4Vcb24zA
6B6aaOBYNNtpMLGhkf1B9sx8ljboT+WGSV4qvAMl/GADcjc4s/Rr+KemPIg6Qc95kVn5JKrw3nSr
vVF4b4Xnxd0cxGkzH2fbv+vx3ltnbEJBBQNzeHa7hyz43fKhaev+KZBbXRJsu/LgTMP7WtdMEoSX
HKvCwHK0bxF57eLAyM/IjzJICMHvV5z1hmZ7A0A89Gb3x+4ZQvYBUo41td3cI3mykm8dlxc6hcMM
bFlfShIapj1MCusm9pKqihsHqW4SYZz7zoOxHsYIueOwjGd/nHaVT2WTTBEq+mjRb/JpA1l3DNxr
ly57DaBEr628umJM97UQ1ql9c0rDveJcVSPj9CUf8dHIGVAUdnRv+MSIrt/cez/wH8bu0fE3cfFW
b8UtAycRmgxz6ZIrFrQbOEB56Frbv7HBzWynMsLTwDABxyz/aLRVdgls/DKxKEWbt3m16SQPjtie
msFo1ks0BAOhaGYUmHXXolnvvUguX7Z2lKjZbt+SvKpuZYhBUZI6btzX4Xyfzsl1VbLc5dQnh6Cw
zS9rXfv7bJPJezfTZ1eY7t3M0tl7VFT5CXI0bgyO193PY4WvVljyb/AkNpWM1rg6VY6PAr3rTq7J
8zav9Sm12u7cVf1tXTvUyKfgZtlyoGfLjBcjDJ3T0JnOzR5D8vbYiaNt19M5s1ZswLalOU/AXHjd
Bd8qrxEP0eTyspvDQ+hEf4rMurH1s5yKkfp8ynPnzqhIi3nhPs4WddA4OdN59XoU+MvJOaHtctP3
dLSPAreStkKidoT/fuoQc4+LEr65yUxm12LBFRPHHpswXtoIe5vMQZjDgTJ9COWIAwmOKLQNLBQ6
xl+1DB9Bh38zaWf2FCXrcUvNP1taP1ObeAd9K9slQfEYpKUJ3zRQ5bBBR0ybX+XKyHzNVyJuxZ+C
6IBFAsLNA8WlqyynFawVFv6XskyMOPFpEB2whM/vaHgZOn9xYvSiKPPdEmfdInqfJ5cyZZOXycbT
bxo9Gf+qnIZZbuFYMOmqCU4WPZOZgyOkGC2dkJJPrnnJMG8pptsUOefS8fuL2fBNpjJ1w3lqF/pM
cEXLXLWfcNNzMMuJNiwhFzCRDB5e3r1VAc5BkYHgpNHPR6MKX5kkoNDi9/hFZ2xErHYoDoRtwDwQ
ph3VDvYwiP9jOnYmVk/MsbjeYEj+2HVR3xbLvToZD9Dz+bm+sfwJUIjYIRiFJDYfp394DQp6ByI2
xEM3CNbjvWmvr7ypAuSCepMxBTtn+pMhVRg4rGPvrn4vYdfGi5ku2DLgKY2NIeAMzsCEk72+wfiI
o2DWZTEGYCGmZv0j+SliL17SKz7oL8ks/CI35PxQ/eZ4GAAgGCH1nbIo32NpCCtROdz61sGNsMEp
RVsfWmyeh8SMdl0lH6cRT/hmDdZj45jnOWPLKp8vHlrsp2X5NXS9PFhb+FK2/BwuZVUhrLC8C6sz
lBp1+NJaDuul0KcKt3DjOpePTGuon9U9T+303Ya9OUd5dArM9mwWC07Wbr7vo5qXcGGzoukQVypl
uxOB+ZBU4V+Dkx+Nfi0Pw8i8bTcYorgUqqgNKFBm+T1SFypH622T201EXXXU/6Xg1TnlSYGEti+/
YTPKo9iefF/gGVwEF32Jo3pAdt9GfI150vGpjWwOIZwDkAifSiF5mavo9ySI/vqOpU7UQ+DsYICV
2zEaOQdrzi1LNyZF0wqLE8OSC26X0amuIKiujMnXXtLERGY8qKfMliXnaqKIqzvgwQBvvT0uuMpd
CmvN2XuDmZLyedxPfbtns4pOCUJ/abVdfAOGRAWxM67C6KhfG2MkBi6FWR7Y9uYrS2zE5GTQ++Ft
sIwYA1j1OGAez6Ebwox+auZfibF9+HgaA3gZL1Mkw5O0t4e6F3AljAHPUcq7tfwqWtfG5iTive3c
i0pRhxZW6T5NkfhMhm03EUZoxHBmzkr2GxaexdxwP6i/GNOHeClUDmOzdLbuNF6eqDuGtPplMsmf
bVhRQahPHTzn1ct7IqB6JiDR6IiGwcVcEX7Gc3HvOM36Felm/H37CC41WWShWeo8WtisHeJeDeAs
4Om9fvpZGwccQDy0JwsIB4cKBbNDUW/3GZZS0zeZy/bQWc0AO71Fet/EX6KuTrOxE1t16sO0OOfY
SnJgOLfYyocn/RyWER/HPn/RwcGPVFk3glP3kA4isz6vWf9bDvTEbg6mZ8uvxcgsoJ+mCTGL8NIu
1Q3D0uFYduktm1fkIJwN30Vow/rxlGB0RCI5/ScJO7ZkP2COPl9/r6VmXwJ5dFLg0wi+HBszxi6z
0nnnyfaxb4lFtkztp41h3K4kTGO10jFrVyGrWPCAyM6lW0enaJG/x63ykEOMXpooejFH7wUbwmMq
K0rhgOasCKZ1ZxSwZNI1OW0bJyiZccPgNTJXbmVPQ7IrSiR16zVEIL/CAcQloPy/0IaO1RAbZOIQ
0RTlu0xtbMHOydjaEwPBVgd5t++7XSmh+egD33fk/S37qj89yU334E3FtDOEn6PQD4IM8eV32rjv
cwoToyyiez1sEWJ96l14155sflrO9gXexTu+u3gw9N+bTJJM4AL1niVuSeE8O1OVnU23w+QNf2jD
bNtL11XQh3kxG+WaCzp71O/3f/LSaF9YeoaSzoWbKS29KmcwuhyPPbXfmNr3Qe0wbbDdHyOmxkDO
FcOBdm4Pn6l6mLZlX8Nh0VGyR0wDu1TChD7m8AsOTPHZZAutLz5MEXxfw+owBq25H8pgI92iRJR3
90mV1OfBySjiVFLyl68u1k5la6zHqWT1R9Y0OU6ADVzY4WKsQ15RV+4Bl8NjTXFDlyS3c9dneydz
syMDg+KwTt0dftjODqUp62QP7nurCvki7C9lLnnJJutjDl67qQdi6L1frjEEnITxRx/mxxpNSOgj
Lds4/oKZZzbxy4dY81qrjwVBZDcHL8MwxnfSY7HRSkAHAHIrFu8UWiWjE3Uh+vXXL6FpDPFS2F83
dWiN9dQX6zlKmybWkbSaXGhwKXzDsYFOpAoVkXPEe5djubDTECcOph74jAxFftDvrWNhZZXCSPO3
ITanCNid1437+TOvCa9NJEn8Kn3okKefi13PmNH13VU//6pIfxssTXwWv3nFkXZYQ63tdxTIjYuu
GodhXL7YKJ3zf4Mv+kIaFflVMmTZ4dKaprPDpuuP73t36Adgv74lr9j3gYAAfS9j2tzjLLxjGR0d
BgyR93kNhIeTjg7/OiGZhX9uU5QAVFbIbK879OfK4253UOysZBfVzGwalbpGlb8Lv+ti45GJylPe
YF/D8uLRhR2nS4Si8MhemYGSACa/Kvh9BilMOfDiYtd1MnjZg6blwFcUNalVGp93SR/OgDr4UNbw
hSDCDNexP+uSsskJdHOdfs+98UOnGR11xBA9msiHfWafeM0GJljF1oH32kf9nEPrl4DmxvwVrwrc
ScRGnztSeuVO/r0miuqspp9guTgUb2X2s06BHHXuNRePIO/DyZye/puMhyTEOSifTqIHbQ36+Yxl
AthqBsLlFz+GkDa57ozjNkZA8aCJOiXion630jLR5UOplPUmjrg136sYGch0O3ZojRmu4HtVTsC+
Al+sVFwL4Acczd+nlf6o4j3urLU+63slWoz6iiX5fNEnMDTipr/te7y1dmXmBvg8FcPOXpjN4ZdF
FsMnbbek2L4lKhgNqIDiATbiMsLfaimHuGxA3/ze+2rhCHctVg7aDIP0hIIePMo1P1rtHJyjJDqE
jnGbhf202i0+WHy/19WUhXRoR93ild4A0Pu1sNPoBGm5v4QtD9qZh9+43mexCdvKz9f+klW4eyNx
vnDXjzo7b/0IUoxxUN4U+yEg1riVHR11HTRvlNu+a1z0G5aJoY3tX2MrolOa5DANxcWaBOhaiflt
7bj1Xp8MV/1qgUUYypyIOKVusF9yV8xgfoAYifMXGSMIgpdtotrJpXiSRfbqNsqjDYhGJTiECvaU
BMkJAinmJWvyFZMSivD/Wy6E0r9sXvjXAuUmn8pXrjS5ei6KpN7yIjcxUA7wa6J98W2l67ZHrl3V
f5VtxHwihKfOPk39YvDofzmDMzwGcwJjWUXJNPQxVg3TL05SxpEVlMqdZ+AQ/K7VW4rEG2vkKuQE
U3IHWAPOVHzf5nE+2xMcg1a1GkOX3OWIRjD24Jimgm/RB63sK56YCokRtklYY+L1mS5l8p5CX1r7
7QRDgdlWP/7RfIUxC/CzS4xm55h1duoc88EPQE+FlzEqwB9uLYL7LuGsNqZ9km1zV6xmHgvYjFJV
h+qSnaFFsH4agO3UHcRV55h2wYvnhf4pSIa9vt8I1rxN0j/rnKZeEuxzh1hXSXX64m4NMczqDWyu
fuiToUsDfRN0oT2ork2/aWvjPYWJ70P/50NUSgDVA5mOdjo62V724bfNd/1/khUUHiNRBhuddSZD
JbEOar1COrdQZQKTtqVfDviJXLtgeDat7CTYa40nysm+NmsKyPEDLSsKdy98SdNkPM0zxoFVIiTc
ej6ekFipMukzgqkKLhxhkI4lK+6mfdeNK16xqqabesbi0MxsbFCHz/rBmKGKpCOu7rlYH3QfEBVo
xM1dzY6MOuY6hougyuNu+Cz74CzdGzKRp6Tn5YQQckeDd4cG4ZckpQ7WHaRri7fEYyTl+yxfj5jy
7X2Ll3q2/Mcwqr830DDBAU46pzFuxGLXOyU4GZUh9kE6Ogxj/1M/Obuan8rFOmM3HfCe8mblirJi
WqjnbY27bwbnj66rdNjRdYQY/Ojg1wMmywweVgbkCn1wVUDdVvkWzjP8spTfXqi75xWYktW0lvoA
082x5IZPWyTN7qb7Wn3gdQKrm/QhTNsYv6i3PJrb/famv2neQASWdMHWvHQ/A8KMZ1wy1PFrtxjI
dqrzU6g2FAT2VDjVKZkcPJZEaN3l0vw2J+GHzhq+TU9TsSi9D40q1p17lvBLJiYc+Kj+gWIGL+cw
RA+MQVLnNVQIQm7iF5m0233uD08c+XZXGh84KfAm0jzq57gW/hCnVRxO641Kxfhs8pMpoKLmgvW9
y7GSa8bHoCDUjDCTD9BcK8YT7OzQIKrQ1Fp9crULSAXZ+p31amKJa3Xn0ckeEaaTB7uU5k4gCKkv
dTbCF6cUb34mFTub6Zn+WY0oMXxltWmP4TvMRcnH6Cc9DeZHb0S0zmDWOvTr/9xFKZWrCHZ+c/ZU
GDQMA7+byf1uiJsxm91VN1i4lN1ZgD5iM221SgalsIEuMUMOiV0CpwoV+mGpPwjVCyyqsW/Z0p6Z
efVu+lwtGy7PKjybtvsbJliC5R7BTgeWcS0bcIjiA0ASE/q+vrAAeP3MfKqUXMcNR2yzZfhhIxTM
tEpfbWrA+a+3gfGsir3JwpYz1JM7s3KtuwL2LcRu7n9KysYPvgmJl0mzrEdjep5on0Bxa7YcvMk4
sjf/kk5td0vgWYabiSuA/u3oKOlbRonnvB7EUGrqOK4Pvf79hIcbptPToISFMvDN5PekjatoBQyv
3ZEOx/2TbsV7VybWUz5jIh9Nn12U52N7u2Fsj8oUUZvYPqvlTztMh33Ru5LECh3ao3DwIU4xlkcP
oRvtPA62ihVqPBaz4X0bsOxO/A0zGvzHzQwi+8LOkQjbp2XjONMqzDevBFzVD8s3oMtYsqVT58h5
rmquhYpfUfi1cIN7nW+HkvKxTrqD0WAtNbvlvt+cl87NXzNpf2SmhzU7h0v3zMGa2/GYQy3Q4aMJ
7CrGK+xWCqJ3EXIVroQMsBbGQ++B8xhF++i5PJCyNpkHtORJ36XOJSMuHTN2Mq+7T5Zg2jWCHOPE
Qz0g+dO+ZTW26pWVn7KJT05HIJ+Kuaaux4JwuoYR0L4Hh2OhLj8bThUBrcgnMQTPwFTcGvrVMhmT
r4OifHUFBtfsluwMBlTYaMmLABrbyMWyTqqDU0JPsou8jWtnQ+aSBeLEmWH8Wtl4sqAGHoMpDQ9+
6V09eAW7sRxh01cE4ZmRqROiwiBrQD6WlavYDuRD2WKgyuD4L2NxA9YLQfrr4FyHZIFqFj+TJMHp
0+veA68/e7VdXSc4MGNXpHFhFPVx7G+lYd5ouQh3oUgOTEq/po39OhtZccoKwXi22pu9YEMrZd2C
9eOEnsobD1gkjQdM9zBrnCEEBFhTCrxwurG7Iby89+viavdgwOU4MbPGxHDErxFwl80rJ0xv4SoK
Ov2tewpTP7iIrf8zz2sCASC9yVnmtywNd8Uq46QYjdgLwnjLF4ZYTmNcbE4i/q/bPmVWAMVRhLgU
0s0U7d3UZAPdV/sgqwgFVbvFjDONx9kc7hOHJUMPkeGw9R6dyK5o/EGXlnqw9wMNxsFaCZPZ8iXM
luzMkk7fVYd1M65+w6meMueZ9yGVH0Ne/8p63pIJz7mbM7sPw9J93xITEdGZzSr9rxYEppEtUdg2
GhwT5wcQJgDr0fnYIFWfC7ZlHGPpLklgHitpfWywI/f+GIwMo3m0kKlZ5Ur9+lDUs9ytqc0yRY0H
etYK8q334Lvhs/Ta4JK07IBvzMeHCV89zKdrD3DIDrDflrbxvQ2QqW+8dol7Nh+zIBx/hFH3V5TK
9sjODfSmklpvixiyjEW268RYnmVk48vOWIqpG5CDA+9kbrLXaPX5nWCGADHbD0XNSoDjZF9bN1mp
LNeEuZW/D5WfoVD9HOOnv9IgfWQkDhtwHSK6i+pZ1NlvJ7EOZTRt577oMajM8jgy2WIbmpktO1m+
dcs40S8IhKCHW1ZN4IVjxLjZS/flcBL3aOSRMeizY4e1u3PWq+/rckfNSE5CTMNROxxLy5CHPPLQ
zp/Ld5oN77SN/ZsBzrrhlNn3zXeXkc4Rnt4R2h1AV/TspL8DyBR3rXCgD4bLLZhl9Dbaf0Wd8xsB
XueYpfnPHLFSXLy3k70l2Ze3vN62W5IxAhqxnS8ioC0naA4YsXqU0RkkAxqXgnE7bKNLttC/YfkF
eBtkzyNTgC0KusMcTNx9y0baqHGiw1Stb6PVB/EA37EunObitmJ7kBakzx656rWzpntr3svZLeJC
WGrtL+OmuvVd0LrfFzCcWz0xwhkkIxKYzuteJuJXVBr5xa2G8Bo489dxm4MjG2otcwZajrn5q2rt
dG93wHhmwWA5az6KAJ2cuhovYGPitnQTl4EXFOzNDVkCFdvoNsPYDWuf5YRdorqCpqphM6YhS0mF
edc4IduDAm3GYWQDyhvfkqXzTpIF1BNSy7Fw0uQuBCNys0BZzLevQHEnx4V663vJsq8S29+BWqYn
VO7kvQCjN6SzXv2gGuCEtdPeBO249mEdTxOnkOAGx6K4ydxk94ezfMSVHhaPx41oo7SFlluVEAvo
jILO/Zdt6kBr1Pyd7Y3OAkYKAezoEBL5P/ap52Do5mUENFGcA5vunDq2X3e6jtV53TPkdEf3fHVZ
nsidLfxqWu+bF4gTkd84dPWH31gn/aWdYfq7xsqfdYM2FUEFq42B82e9rGrhsLLv1wDGWhux1bFk
zb5qQR3SBqNQ0W/Nzp2s9BjYFBrIAxMaSSyFS5NfpwElkqoNdKXZDQPog0IN/Zlk2kz4FiuUPGgW
oKu6DeKSlfXFg+nI1kwP4yfZT2pqYDsTK4fdbJ5NQICEAe+xThe1KFb+zHNoqL6ENVmYkTx5Al6s
3eFc6mSSeA3himQWYFQauZdu8f7kVpnHmc37oX+2SekDDRuXI1VNlAqHgG5+6l1ffQF1sq4pFnZl
i6l4R9QjOmHUvl/hAsRlzRm21HxLiLsQ4mbctdU3OxnOBhZXB9GOMMMYxuv+SxdevWzbw9qiXLNF
8iqL6mMScbAaL1v/BuVsJvY1Mrw1vQ3vzxroR9CiA3FkpqVu2yrVWp5x0G1O6uXQFfrK/wSlsmYA
jTVKF/BgnWESODOt4PSMWcWPbK2cuKuDP/oxCNUJtpLGMFOQUdhON+LJY8+8eRdlwXQyhxz0R/1A
wdyJ5IhGhIIpSwxc6npCHyCkL8o7hezx+ETap5cNvNeIHCbuyBDcyr6gILcOq1kyHoqmX7pODmr+
q7S/Nakz7kxZmTcPF2HobeKSbtsvRxqfbcDSJEgXzdtAozmymTpH7VXX3nruVC/Va97ZPS0F0LNg
Y/bAPvsv/fxCW/ykT/q5ejR00XgNrYIpo/o6qwLztnsXVVC08EsFFqWd3V42Z3qtAmYAupORAEHs
T0TXYiyu1tb9yv30JQ+jOJoTC2qerXYh+CA9FDDHIzaAzbFUyLUpszcbZu9unGmnoCtyrJ1B3voG
lppoXnwxXPVZ7srjLOov0bRGu3Sme8J8TjI/YaqlX189Cv7sHXzImfZ40sCExrZFT7XmdCFHFid7
Fq080MXkLhDhb30khgaWusVI6bO2t7fw9FNjD24F7GIqPKa1FIyDg7JGGXUD2Yx/STcK4l6hN/qs
SpnHWzg+/Pdr9OkVatjNFFaSxnjh9cMPc5YNDNssdv6FDMJYjVx/bB3xWJWOsx+H0T3kSfmg62tI
Sd5hHllnYtmRo6Ia/zyjOdrq5PbfblP/SU9mh74dWVqM7nUwShS+r2ES/aP1lX0OcGFEQKdN9rOT
s2Om5oKmbeWP6DnvgtVMrk3nPW1jgYW5sFly7A2VEIAfqKDizzGi+ugAXtGuLKNxrzrajYX1Itgt
LAzvFoF2TplWv420fxkdiqwlL541rBioi3BaH3qpzyRQ/9UkNO9gls40dTO+I+7pc6htmDD13I1B
Xhq3HUcwKkecKmX4M7HEt1Vh/3PzCokv+Rxz+iwWI1JSnz7HL0bTwAEqf9alwRxkhKBbY7KQ9xAI
2Kc/sgMETYiqZfXN8dJUzWV2U4JGDl2nwo5hH02sYbOws0P7BKp823wiQ4059DSTRkhbeiq92keE
/6YnRksQHqbFH6GCEDIClgEog5HtV5hSNP1VDMVTiXpglHzzE54sa8OE0LF4ZRj4opuiChMqGhSz
v6SM3zg766nJvZpdYzDRqr0r20OSre3XoiGiCHmr1ZuIORw5x5LWnT6MVi8vQ5p+QCk6ZOwL3Y0D
S4BuNr/5OY5u7C7Wi4hiEQ0UQJzgboWvNTsA0GnK+GBhRTkr/P1EOJksCdPcYMQNdH6cRhmylqBm
NAqsS1ShTq/wTY+YgmYQGCH48Fd4Pb2KHmA1cnunL97AMsBQ8KSaRbdorDB9hrLxeTzpLaE9RXsr
a4hDIAYKVVhUy+l3TbX3m6tqXlNJYtWYq8aMpQtHsO6WB6SL00PuUjmq+LsEwedAu5KsYoej/6Xu
OWntCJzp16v9VM/5vetSs6lU1TtAGzZb5vrN0IlrZmK3G7HwTEhs6ufqtlqDm2GXmTvAiSixj4Hi
gdi8tbBHrXs9JUVGYDykJXzgINxNXbd8abscvQTgebhMMHYUAP+XZzqQ2xTIkRTVT4zS871GRa1o
M3YJCQ62UOFfGBSc/LF6roIwP4s+n0HUugxRBx77UBbpvvELpK5NaT9k3j3vb8erATA3Vf50YZXq
MrYBGzGoC+hH3PqVuOAVEOyargGEj5inlK7/osG+Zp3Ms23xdqjTEMiIlfuuelLOENcZQM/sgm9m
222fDJiyW782AoXZ7tvqJPN5HY2cce/CWIrdk2U9Q7RkNjfRkfbWh46rBr4ku3pO3d38ifVPglMb
mT26TFJN3dppYuuWrfzKZPrFYvljP7XQa2yekcaGX+aihuriXKS7hazzN9u+VOl0cgKFLv7ILDKK
JbyZ3faALbCBqiMzxbKf2OnUFBvporbQhVLcJDG/UQRKK1huVkVvuLCHsc/D6sl0sZle/G/6RjS+
N8P0tV517jMCNoWrBo2L6UHzhtaSG5y4Y/askRZ9J+vEjmu/z45VQnzHWGfAF9n00BdbvrfsCFsj
6yWmt8Bcgsrg9fJktQvTNmh5PD6LnQ6eS14xzWWNbfycfgZML3qbqkF9D6jnEGu0X/1NjwrGdGUz
OcXbnirMZ1Ci0diig4CWZeA5upConLE/9JYHEYTvm9ofxZLSHih4Tr+E+k9ZxtCNxcIs1hczQ7tD
hK08N9FGqIWGpSGyUDgl+0i0rcbsjMfaDif4oeZD0PTTbUUHK3zRWTAICI554Lym8jn37zX9QGOG
TYPtXJ13X7KiY5DWU/Em4fpaObAfkgIehP4xOn/OKtZ8Tuebq1lu75MXOHiI4eI0NN2JLSnY23rC
VUB8qpUM02A/y3n90oX9zw56Aie0jz1jjtNuRkfFfTIdOtxc+gOAtXVe2DTQE0KgVzuu8vwjl3jI
LCU9HDfKZh6/d0R+r6F7fSpGBWLOo/8xF9EKA4i/6VCC5+e3zumf9PR4EbnBztTy0Lm/12xxPq+h
yxzNaZIKqtXRKim6/9BQNCugocDLVFBvf8Ghg2em0oOjKxEy8eiyrKSThA76vVpenCC+iZHSWccu
ECX4PY2x7cKhuhWqQpqD7T3MM4AvNaNpGxqgjrWvYHSvK2wuqaqKWk1w/2URVQlF/f/9Ft2WHajl
bMdCYTD4H/Y1HWCk3/fhZw2lx/hYET2nYQKXy3C/ZSva0attwjCpEqB0SxxMX83d8uwSNSl4uZu9
G2CJV2F6H1tnf8OlFnUgCad2SOtzavZf+yDs/+X3dv6uGcX6rImZpbK9sV3ECJzwH5JgWc12QTFb
rM+O7q2tanA7C10OEB/14I9GtF0LGFeQ72+6nm+z8bHoePvkwGS3zeR2CosyOs0WhYbHCpw0jHv2
JQj33swiTSV3koXPTKgNJIP5+KiokQ6YZ2EjCY49yDOv7nSIoJ6Rb05rNr7rsnhD9eBfntHf9av0
tTomCpB4G9psEv/T9SSiV/F62O4HPWPMFMcBbXmgYEUNMNo5Oi3QDKFq8fvSI9C2kMA8v0cvzzVY
/iCnFebANk4rGBpKJX8DZ91Pe2hw1JEsizVn/eTVfInqcT8NrNSktX9j7Wz4l6tx/i5V8Z+rUaLU
SFv5rs92+N/VuODARNuWJ0BzhyH3PkZIk3vLTs5bKtM9c9wHqwcyM2WAGmoz4bGuAociZ43sSzFQ
Lb/m5vxaGSzq6bdMv9ulEc1nP+qOgOTva5kdQrNaKffS7ugwjxdy8Hbe3KBNGS3kVirUYXWaQ6DI
UsQuDD6Qp8SCLvsX5YN/CC9wuRZashab3vgpo8P9T1XseTDZvrIL/3PcE67dgDwEiWMlWzEALllA
n2i1sgltzesaFc+zgc3XhP9IDAz49r8fJSdQ+Mnf3nd+HZuleg8B6YhH8I+18xk1p4jFOPeAnO/v
McLlMd/QDNkh4Y7H6CxLPLMAAKxlHXcFWOrebdf12KGqBA/ef4CCVF4BIL9saUK/P5jpWYbrQD5Y
LonrwkVw+cZJ3uuWLCnyH1JQGtZmdEf7RlWheAN0ZEjfLp9lw9SZIet1xNCTnky2bQjCPiIEooKq
roKMBIQjSMZHN+qJm6oYFbM8mV5qH2xs2cytVGwrPlm/FiGoQ1jdzD5JDyhzMM8VHs5jHURWxS4o
XPqjPJqOEKJYhVStoZ6OicJgdfpD1ssTJ+r22QOyfEmh8lPnN02gsWxGA30SnuXCTnuKAk84scGb
pt/0OeoVoaFbFGvJClcE7digkNvM3DhPrlqTwGQ18OSGd/oG6ebbnvKnpCFPL3UFYS91YtEBAw7T
2kFSgHXqRC9MGeLFIR+DhagmGGYwvmO8/QvBQJUK6Szme6PvoOyw5OdS8HdSvukGReMd9eR+2QQV
tmaNLwmkzWbO/6Ts0Q2u9+54WY6VUh+dpEgvJUvVx7ZCiUh403AqGhgxLIwc0yF7Tf3T7PIkdWm4
NBYTCvenZlRX5mrd9VX+0Kdov9bh0fbX4okl+2jH9JXFghUIrNlc0GwgF9sXH641HsyCPZveu2Z4
tB3skDzL/j2DpHa9CmcGclO8/4oSeLI2NESpjNTTohBFUpMnffikPJXD8iAVYWs1Lka+ZndNOu7L
yZiPk4QP4lInM3TULGxvJaZZfqTWFtGqF0p6Caa0io0lTF8lsCXZnoM6bTr+m46x/pKnnFGBmj2h
qAhWsBaj+ywqNI/8T9UDT8FwZ682J6HIQFAjmd1jaiB9n0/YFFVFt1u2fIMjsz6l6xpcLaD1rmbt
1kkQopo99gzVcHYwGA9OTHykZYOJq+g9N3QyG1iUvthBIteSL+IYrNFy9f4Pc+exJDeaZtknQhu0
2LpDuw7FIDewJJmE1hpPPwfOtrbKLOtKG5vNLLIqFZMR4cD/f+Lec83JPLO43b+yVNh3ay0VJk3P
swxdO8gyxmQrzN7YHbyoT87FLnIoxK0NOGjUDqDbAjBVEzL+LlN5CRbtYUSL8TxY9WS4NZSrx6f6
7bmc51RBH91D5ENUwO9Wm7JXDQZ7AsYT+ZIGCGWmYKzbVyvJVTdS6NXjLhsdNsK7w1G4ZliMfiv3
BVMQg6YdyG+oonBOujDTDD41Kf+zbDfBfeqSo012ZzNfTw07smcTLZRcWeRAXfSuPD6V4s+u6qlW
EXd7zP7di1Q+tiFhn9zVBHG9Ni7EvzFBDdikJ0Y7EDrnFi9Wj7a7bAZW4Ptd8HvD2lIi72X37+lm
zMwXqdQXqWVNj4eVwn9VNOISm56V6a7BySgkKP0at5Gsd3q6oNjba2JuH02tbbZRRbnbN9bXZwX/
FFyUKaPJwTJdrQGe2A9ZGQAz9oSy6329Qzw8WwL/OQ1H5QDMiBrqOclTuxlxoQFogmlF+JScCWhh
joKQ/Nbr5ebIjCbBwtQQWRj+VksszJGWmBX8ZtysDPKRVv16jt/E3QcxcvXFZidS2y2Jo0wI8fjW
5/2USFs0rWameZIY10HNRuH5dM1KJ5368d5/n6K7me2hTry15px+WfLBfz61z4rp+cbEKwePQONw
0OVFdWcBh5qmS+dng6Q26aeiZmyDWu37uE2F95/vvCec+q9XniJZoNxlDeK5zg3114LDTKx4m8pa
tuN9xqLp2eeWf5OE7kumML9/mnSec7nnzOM59H4qOp9P//PnEG/Jn/KineuhNz9M5fjXp2SykJdb
ZvblP3/Zyr8BYkSdAARWODo8N11T/4b0wuuTZ5MGTBHOX7QDfG2hvCn4Y3tI46d6lxp2LMLrLLqW
a7YwV2MwIUtTQjHDuO05+dnfgmcNV5qzizivOGq4Qp+S/afird1NovtEYWsjfKA+tSEqwwKcCSAU
ZKd7ZwKZBxjg1L/KWNNnU/71n79PaYcI/b0koba1KG3J7bKY0P3181Eq1cLJmhj2aogS+ltPKk28
C7tCd6hxMjwfIXWvCOQiOrOmi2eZKdn+bkIQ92pYNAcVlMs5crhparYDtSr+Vj6ZLLC8mjt0Y7Wo
p/3HJA+Qx/pry7zgvF+sncAGcE2a8/PTN3cZEM5d4LASBSn4EgHf3PNJqIiaydnC7n0zIz/MF8wQ
xn1LMO7STAnZTZSZnfN8aQyhRzqyAA1pJc6i/Qw39lJaMAtPWjDPP7vTin0r1ZhT523j7JYXea4I
SJO/YLqRzs/p2bJoVDboeSWpviwSZIGyf7dS8/3ZRyq7beSpc3s+p8/WcWFKZWtzdpxNUzwAKGUt
nqQXQ058oymDkbRBBlOCh6duRAAEzoGp+l5B7D8NdRY+49Scf+9+/ucfnSRGxbBkaT+tAmVwapAp
sUuoijFmuJwKwfPjSFt1Z6tUPD2euNfwdOWzXWvK8PIPz8y/9RASwd778a3vsROW+TcOnWStStEX
kOEUkQXbcygoF+mrMfy2NzyfncKcvk3i+kPYIZrRmJ1mvh8aOq7GFJ8dbU8R/MOX9e/FtYJUnPE3
qeamQVDlX5/kio33jERGt1u2YJDvBVaq6puqLQxOn0/KPpOgWzgWsz66+MQg58vyP6ZC63/Fre09
hyLubgBV1+g4WPT99euwEvy/xcbcutv1smV+kTP0DOKcENMBDWZXTj6Lwrikjox6zEzViAcOebk2
0xNPcZ4cZ01CE78HsFBBP//tjVwnUBYfggmtSU1+CkKbu6uWfyvFjURkng/pHe6k08OlkOev0T5X
EtaZ2iqOWPU1L/qIMEbiZxFfYp1ZyGDUmEaEBaOkeH0q0qUsPk2l1FzjyU+zgTQBJsApXM/TwEY2
XUV/Ai3LYGLWgFqkWihF6/soiVyIlWXYmSHwKxjIPN/Ypxgqa+ndZzqJpyoq3U98a/6+GoPuStr6
sZTICeOvhDnGvxdE0+5XravsZRGqGJmqyUCdqoaJLExFhY6tVr4uDIx+t9dG5RU9dcNv75KAhWRR
Wa7sr8YiDSIDCRiMRbq+tDPDxF0dne2mt+eJNq5LstdGGFRNFEm7WnNVcs1WWtGVRPFPCsJzmmdu
xapmpnT1+BuU4FIWuc+NYBZRzlJK/z4fdVPRPOP8FKo/z4Ymjd+0pP9aVOrj2dz/fkWb6ftaS3/s
MyUm7H8Ksf88Op4F+nNbDT/BQnVhP6X8QmQgXDN+T/ufb1Wc+HFzrkXeqedrt/fl/e45fPZfzwtD
3M+8uT41SIGfmt6n4+H5u2X6OVM77EWdj+C5Hub0+nwhn4vb55fd67OTdRoyUdT7TOzU6/PrG434
u7aqDGU4qfbtco+k9h9mSv9GmuO1MeDcycAtJVWB/PPX1yaqjBQhzYTnojb+2xsq9xrXrN6cLKBi
iwEz5/d2Sxtf1mEfUOy3FA5kdjuD+iKPzeYkRvT2fPSabTpZREW6v0eqjIcNxCIHguF/F5WDNaP+
qd6jcnCei1r2s/80bflbrPh+FKj7EQl/jm2Gqv49UxRscjXqWomPYV9h5wWtSCLpdwHRjavNiKZy
tRPs51i+rzRvXihqB0m95xE6n+e+SFjl9x4jiP2fD0tl/2n+tSwjJgI/IOeUqTLF+xvXzyjqakpy
+MNxVL+r7NW23bVmmc8NeeMyI1quA5t/ZJBQxfa+OstYxOS7XoJbd9tdu2RtS0cY6UHJPtkrfu19
4vOkfQ6GnlvMxugfc5IpMH/Q8T9L3ufUXNKAq5mgjkGaSr+DSP+vIJT/GzvyL4DJt/8HUuX/jxBK
PsP/PQLHTavij+rnXyCU/ILfEEpF+i/0PoZIoc6FrvMa/g+EUvwvil+dApF5lakp+yP83xBKQ/wv
niCZiJvfkTn/HX4Dm5LL19R1XTFJrNEs9f8KQKnv1cS/PKkqSH/FQPhAzDvVqWr+bWJZMouOVbaP
1DYIK7P1nJ1PMzR1VRkdLRUZJphOKeeuMrSuKoHmQF4dSy4SmoJxauILXembQ+tb8+izUloIyIx0
W8o1F0NqUcUvmvwFeXsobuK1Hw2QfsKlSbJ762y3bgHfnX7RIXUxsbowG7gCUrhFl8am5HVyLIui
lD/UhxLV/oyi11zWN8q59yL4HJbubNw+m2FxV5UsYTxmG9k9oKNoBrmkgO+PoQUSZ87lsCzk0OSP
1fgsu9gVoz7MzTJkXBgo8wZnoAo6TfPNfvDF9tcEP3wK5K7zUh/RgGtprdvI/BiS2Y202Os1JIjj
t0JZD3g3y3HyOya8JhavhLcVplNg5k1Y1hMChjVcjNkrjDAO9UV6b8f+fVPxGBaXvMvf8kt+Ubv8
ImbbWautkzCVp8R0VdP0V1Sn6vIpDyL2A8tt+vuMAajEk9YdjeStNj74gR8OaiW6zYaefvWjmqlN
zb/qIHlsskuTzlekWgd16Zwilxw5FljrcREP3hLKN8FYXoS2eENH9x5DK0FwVSgP83AYl1fEL2Ep
Hw4RNXQktEDO/SlD84vGEdiUO2PmaZHnmYjOZ9UC72set8mOYe52INf7ElgWq91WcXrba0zxMf9A
FCS+jelZ72VPI0XpvFvKdSUPNlkM9Azh7g8dyWuX8iG5wlbemmq8FRR0awaJr5xv8tDfzDy5DQVq
DFxyZjI7f0x/pFQWJCqkzcUU13OSbqfWFMPkVPijxf8jYVJNOxTf5KawzYpqSVzsrDLttkSEP8Jw
xuFqjIZjJb6KSiceyXrxZR/Sr2uuultIsSethScktZd2o4eG2cMU5lUXTI7nvnjEI4WUH7vzybpr
kvxFEfLPvEmYpVAvHqc4ukrJD4TRQAeXcyNUJ/Fqkh6k277gci4QzTA4KzTxkmTj6p8CRdk7/PXt
3pcqmsbVz+nCJSmqf3u7yakC+2DkPa/zdp7mFhS6vcFnj3geBt7sRi/c6JvUaWyNoK0JhVegG4EZ
lSaI6Qwv7VO/UjK/VyuEfy2WMvAlM4w/LMJZ+kfCNolJqw/uyeMY8SLPRXNy24vbYpIuUS+eVWM6
lUUbitoDw76zWW1YOhAYid9oA4QwIYPVUJ/qk6wfBzEK8rrBQLOdU+xT3TWz08cqflZqeWqK9cHO
kBQsjXCMiE0DujagRW+7W/GA44GH57bNkTOwnVuz+jQmaxjhgBWqyPeYyqup9wMadIc3ujyQu5AK
s1+CAMTGdSlb7WpcjMvaiWGvDKfsA7fkaeiVs/H4supokkiWqj7Q9L/M1EJLkr1GP9p8evSL+qJY
zUt+l5J5h8E7koKyqm4eWMRvuTFescmcu7k5Me7t0yWEITV0/qpGvm6sgahUYQPWA2bfaYze+g4C
SCmcGhop4JWxdM3m2ZEnmo5IZK63XU2juTaFBVN3uCTv9XcmnG60wYQQEy/xZDxknbWHkGkX62yd
GzCDC4qiDzsdmksFYDRqT6Rk+Qwxj/9y3d1/3xj/Gtoji//+rCmaYYgkxADBNvS/3ySVkBjCpi2i
o7TKaX2AGegZ1yy3pui9PDI9Qez82ND9PuoCrp2gFePQfKR/DP0ns5uFznG1CnvsIKml1aU36kt9
mB1F18MI9lWCfDNttbCQxFBZl7Dn/I5NK8hTiJBvm72c18F0+0pyazGyBZkpYuauiUkUIPRIrUK3
YdrYbTfTLZbGW0YDz/8jrdHTG0UgyAwowBhNre6o2U86t0uSjxD4ksDkdEiihyDlIZCgMDKpNMUO
CfF6Sp1J6V/XfHsVJ47y6MMcW/404ottPG0pXxajeTRxe+e8QTmrSjjFmtaLIkLZaL48+W50mPoQ
5pGlYh2No8BJgL3kRZ0e+l00Zb6mOohbxWc/tFiqHbHEr9Qg0yWfpC6/mZWAERLuwFTOvSmCNCU7
URN5MGYPrSj79VYFaH0CAcdPZUxhKirhCn8eteIxMYvTxnopu6jDGKKt06zk0iXGWUSVEvX1OdPM
02ziTgIq0iIdLz1jehkGORRSNXhP/M0oz40EF6S7MonGItTpKqEa6ZGsklwCxsQxC17HicXJqUi1
EI3LdGG/NrkN/ljpVWuaswklCEWR7GtN/6iH7SURxtdZK99SYBBsF8waOKPX5uM9g1hlVC8oK1+T
XntRq4g3TLqbXGuHGoM//I9da+zIGKQBRzV2DWRTDmZ+VOlU+WNSBoIvsUcp7+bxpA6cAkhyMxD9
69U6P7JxZboFTIbuTIGc/A8vh7xPJf6lzOIgVgzR0GXd0iTVYNXNP/8XRL2UL222blw2iYRzxMQe
M2A6B6ZTzPh9cEuBpdQG1ZGaxAVUOVdO0j6KKAnWrAmkhhrl0JzBqXntpHvdGdqhHgg34PxQ9uTQ
2MSwCS7tmn0tr9tnJ6sXsS2uJMpc8Tzcq2x6QG2BNgwkKK0eXPd3uW/uWTffYty3q2gccfPWykXK
5DPj6hPa21BkXJqNkl2DzShK5ST2+jl3mmEk/kd8iOQd2LI1crjrQSLYRjOesfCdMzuSjHCAzDQV
2hcj075Iy/RFeElg/YlsTrsL7W+xnYtxOW8LE9HBt4r5hKcibOokLL6I99Sz0EjyJn1NPRUv96TH
zjp8rZXF11fNW14S3XIWwqGKCLP+shICcrBmjgIk7X1yPt+3SQnYHocH+dab+m5j8IqDcumildLI
yCiF5J+qvh6yqkGAs/LsmG6rEv0Rd14Ophjr/fophVlnXKW+vTGNO2rt7A6mdJvt/swbdhJdR4bg
VQ3ayRKnUy5WJ8C/Hxt7bes+9cNd1+tbJRdXVpF1cTY+uheAK6GhPsR5vMiHNdiQCR1LqQ51kzug
XU/NoJ93paOI+Jkq9Zaq0c0o1Lt4Ek+A7K6I1G56ut3qST7E1CHCvXmPqEKSuT9Xx/h1V3ul9vy9
8pRl8lJ9xmrC98NRxAbKuoP2uolzdSMO+KDPKrrA/Fqa6C6K9tjNoleiMTtqdoPaWxpFL2tjbykG
V3/vQ37CZ/AmUAm9xTKhrZVoC75PouZZVeFZvkFlI3v/8Mowy/ubNgTzBzeJKcsS/H4FjcjftgRl
ui3dqNYEaLalg4bNGdy0rb2NUKym03wp34IkI3Cq+qogWlIyVFeR8Da3PyylvdYf69HY2tPUiaet
rbwhex8t4VRHwgkL58ng0zNU5VS9VW8tK1pRpCxhyw6cPdR6MxCdZLGuuFMvbW2cy14+lT0r3tXk
cB+CaP0qUoSv/pBBGF6c+FdmkfABoHWdLkbyvgqf2gw+crVzpAS9gVvfno3IbhI+CqMLGY8E/JR9
KZK9UZx8rR4ChIr0Ao6CRWsxf83VdtISSloJdFtYqium2On0gRK+hPfVghsbhvaCV2IuHajHaBs1
Uo/2gRs3rrLeF5XDer2OZTD3V2YUJCYluPOc7NiWvHnF14W/HgTsM9URwjAswRkLlINE3K4GBW1t
YI3VcafoKNJhJCK+UWC2sLMNyb+p2gBdLDbYNkBGbzN4caS9YSO7S+qwE+04SO7GwzLFVz3KL6iL
b60UP6w2KPdExflL3nbgWOKjcE6X+bLO7Vl721TtzBRsVC+LAXCaBYOZHxuStEYUAOthD1ld54Sn
+puKLSjOYhd+52Ostvetz94xT2zGKwuSdi1PSilRIaROBN29EuaA30Ya/H0TSDHYaBbf3+KyCDkX
RuEQ6YEVJQ5XrT6Jjyq2rp8rUWgLEojeuqlG+gpw2hAucz1fL9Azm5E94LdcEO9LZn72c/bV9JoU
9aq8+gkOX840THHYScrGZ2PsSxOwyir3uu6brsi3x69i1S7MHjGF7NJOYIaD2z2Tc6Am7HwJ+OlZ
1juddjTAJI+HE/xSb4O4Rf4iePPIOcVfSnQtPM18sHNsujXQixnXYHnoczOUPWxdsZdyNNI9Cquj
yoaTfsjq6JRr5yJqZcU+eHTX+/8qBguN1Nc9Gnc/gUxcJWnQpC9Sd9tepaAW/0hp96yYSLDNWx+Z
ZDMotE2Vil3Auk8MFXfO64gOhrLjMx1IXOaIXfl4EG67aqO4BfNhWTtlde+ppeSRV0DdEblsp7xl
aG1UGad6a67lSa6Ww7EPyxakgTJiSGZ2HBdON5peRlztI2Y67keOzyrrErEiBsYobWHv96fM1II+
/ppBrtQhkMhR65Ob9WVFJUcZvMRXyFznKN18mCpe2qZHs7xrUeRgCHKHnr08KtigdmY9Bz2i2iMl
w8xpuI5NKH4zN/2c1IfEjPl8Nx9ycpBTVeF9aYVbNnryGgVGCtNqcZZBCjE1jXUDzzu1OyF5RQ7x
Iuj9S+E9RquBhwrozDinQn8yB/WqXwFj3oUe4ZdJHwION5eng0gxb1TW+bQbwDfx+TjUUKgWgxPa
Fq9jrJ4LZWIxf47RxDZJHZoTa3/zltbqq0GqcNtnASeEXYzSF4BeIVyTdT2AYpi5HmQvp4yY2Z8o
KY3vkPoqB4kSueTo+pJrsLtJehlx2vYlntaPsmvee0G51vKFZcJD1pM7ZnWvG6WDHNqznt7KcrzN
hnRriWfLyXMD1d2tA7CB2tNkygcjiLUV4vlnDT5v9IWfdYz/9WcBfGz2Oub/yvqZyDMqPq5V3cXW
2XIs6OCZ9b6EmhWhuDBPRsfmNz5lanwzeUGLs3JrLesC/3X5QaHOvEOres9keQrM3hsYDemdQiAV
Jos29eZkPm6jEWYopeILaQlnOYLBaOSOJgnB6tmIpnmlNDz1UVDKum9jaY+iQBzTkw0yifpEu3Kz
PGRPGqEkHrLAaue3inmUweRpjiMY0YDFr9I0Xo1D+9EO3y97qN8SLP0WRMy6qsGfE7IQggqcrtiZ
yLQUl66JsOc9pQEmeGNna+KacOpL04XZj3aO6Db4C20bSj8Hc+bgNYijTR6zodsJp2MymYf+uyZi
OV+tl/4UXUcFGPE9xtMDxvVa8U9GvgGKTNLtfF31WOSFYsMja3cmZV4rBcDw3GkOOz3yKFIdtg99
yNQfcLUBPXmPpq2v8ajdBq19qLn8UuRpaCUEA2bKG5Ki91aS30HUxcVjHDpgekduGYWbk6PK6KCR
1olj+bWzCA/22urmU1+kEwGYDuhb5dvaNbYqrnbSMcnvCkf0+FI+9xXdsp6UmxDjkW0VEl5QIaXS
AbxEgCpBFiXHYgCVjW8VWR5kOgyz7K8GgCewF4wUdba5S9rfh8m8Rccxln0zJjcvv8xcDHUFJ957
iJ0U0ARkNA66WTrT12ThN2OetjYkgJJqUn7dr0FcJV7r0DEdBFeJjIuWC7cqFx4Wc0k5VY+DLSmN
h53YsxCTjLLgbZ8XjD1IpCAaSx5KjG79LOSMTBIDOe2MKORXgtclW/RXlR8i7Mn39kNZRj8mmZSs
xSPFKql0nlIDhjYZGBhAnZi0wFb18KSTMV1fAc7H9dt2xpIFtgzzT6Nc4iq9DJp4ckcBBaoIz11H
hlanGLbgSQ7aVcclDMwROJzuPGrZdC0hOdYn3eGp0rXQeBPOSY7lolaDEyMqWfL0RHATaLdW/cil
1T6tnqEHtmbzwGhcTqwrJjNzIEE8bPVqMk3LjqZjW2+JJ92jpgqleAy6pfEBaVC9x2MZJuJAgg/y
rzN27FCnLEexexlA91sVGAWEsOb43sPbvfSOVG1BPsnHibSMblXslocT1eLRzN7mWnB1ytIxf9HJ
KTusw3Imu6auzlnsk1TnWh31yD1bjZOFwly+sn+k7Tbl2wodGzPiYV6+R+rsNDbFt+pWFsoIjHtl
6otwphumk/lHXWhAB+xYbsK6OFyM2wl7sfUlCzBSyA2HClfZ6mktTTch3EsXAGt0zIfVvF2KYFsX
2ALcFO1FVZIrAPiryX8fIIc88JgMnmY1XjZWdNap1/SZrTS3SlPdEoBfeZCi8T5wcMnjeBQq45Gg
lJTvqaoHeOsDvVSY1UMBd/HXjKpfzQyoDwNgfyzMe7B7Xn1O+X2mE0thVEgvzaK9VI30Yok4uw06
hTZ6qGaD3c640ITq6kVRMxtpYqxwExcWKdSSz0j2j41khB5vjGn5VqP6pEAUq+K2BliIBl51nfi5
xo2y9t4KxgH8Hlco9IJE8WU4loLBSbS9R53hip3qKjrOujj1C6eccaj1hqcIDddqezDVDSlOEhAZ
HwglASvYxQTVh/fDAEKExakGq19dSCq/RZJ+E2wNfiim8oMVzw/dsO6RQpGuURhkdD3tsfejo5aN
AV1NMKYIZ778HEvBtVhBTxEzbTl20++9wcW11secyQseLlenrRxpKzl6PJJK2+ATgCqhekZd+pJQ
+4NdZVRIUoVgewkUQjpr2QqqQG8k8kZt4Tah8xydyV4A9tdqevqmhmYNnYemDyC/YS2uXBSuFGhQ
MuqzeWS2eCL3aax8m7OR09byNbyrxUX6aVukdVqOoX6veUTzbeGSSii1F0rtCHdrTfuqE2wzgjnt
HZNU1U1tPFt4TaOFOqC4N+l0lwX1PsXGfemsa0m1jzWsB8y1zdm9eSu6/q2GQa+Ic4B1L5C2NOj9
eDF8DGd+3akemkJ12hwdd8Boy2VpT/Wj4Ss1Veui47n5POUH4B/hVlb87E9x8yOr5kDWQPm66zGv
EsR4+WNYqxdg6S/5H4RxgNngpHE3d3TqtrjE+6Cv7y+W2F4kd9UFj2A2LxIUbx0kr7hPpPaWJ6lA
KwxwTXGzXvM0cfGytPBcUeJBtDp3GwRHrhewuN0xH7/nLDKK0pssgnBJrGn17UwO+KXS49tSZve0
tLmVCjJKmc9V1uaJYbQlV2IGbkIjO3BbGFPhXov7ILLGoFSVoPwjepTkNQMtEvsrn3Q9fBd/iYzD
MyKvig5BwDc1R+H8p83hBXZlXr2Mw4xCzR8+h/m0EPisIYQnhsEV1fRVFuS3uco/8rX5wgBHz/lI
qHRn6z01hPexHuyGY5+P+L0qpLfmrbOES5RvXxYyeovMcLe8/7JyAZJ9RC7NaAUJFfgCwyjTTrO1
nVk8uR14f7pk1VbHqxAs+eqW869NLc7Ve3HBdHvJNeOc/Rklw0kcgJNqcpgJXagMBILsTgKxJ9NW
8Tuz5Jnc7pGuuD858kcqs9Q6WcatLeudqOJOjCCrgtvqhp/vlOxKt/NpZLKi3bTb1g8BycebNpzk
2TyJc3n+/Ozr/iSH9DLntisuxZw4KlOWRsouvWye2j8WhpDzOJzNND6316k8cunRdRfXNsrCSS1c
jUyxCUmcAYq8QSl8MA5rJCJKl23zAr/3kBCHs+rqHeImZCoxFF43qhZdaUJGTyHa8nBgtBw3GosG
hDBrYg+qEkbI17VjI+fkELM3jJqw6ZlALcS8SVmgGuSss9VvSOCRBeBzTQxh66QMps8iTSOru0Vp
dDC9/c+RvvutIXgJdr7++DCvHS5m7CgocA7Ax75EY/+5YlZrktBPMdQy/Iux67T1KeEP0SQlaPLF
ofZzUrMjna9makMjEJI9wCxioABT4DohuIBl57HoOYN0Cqe89MkTDyYh4m1mplggUbJrUEk8UHZV
zAGR4C0/DYtyUB/PBumfWUCyhiuxAMpN+aIxAawU98RKaFTCGeeZedl4cWSSFkbrWuvCCUj4o10a
O5UgpBjdC/nlbrn8HL/4GQrXQUjZl0WuRYaQqBoHf/SL3GnlwYbC5qk+Sp9H9F0fpGMVDt7c5uc0
wTIQzZep6kOZAr3artlGY2RlaEgKTvo6ij/W7cWohptkRm91nr6VyMqlxjcInOmiP5mWUH5VXit1
R1H4jOiT4wHJJJdiqotcPDWdMEkOYAWU3cxbuG3THfbRVx8bXgvIkeCXtFEDnfimhjLYLDq72DYb
kKk/t+bvupSVeF6wOLNPEPls2g6mMZwhr2wtXxNpel8+c+sqPhrhW8OPXTC8Ku9CtRNC2ZTIOeLQ
LE6lvJ7MB6lp2sviSnN72VcgEZqqzAyUH/2vlbjk5iz9gBnjfRq3cf1Wf1AK6HhQTSx/UJg+WoVE
H1oVQg6XSiMCRTk3cLbxDzjWj7UaiMU5qmrxkvy02LoOARZexlnzVAZsbny0tX6S0LkXu0ll8YQi
JgvnHfGbIwrTda4YNDJyaJ1O2G1L9qboPAvmt00BoIDqD6Fudv4creHWK/Wjs5XbRpu/kYkr1h9V
nXoVbb52YwrEWn5BsWvF5Xls2sfKeL9otteqWm5TcyZYJZZugqbeAMxEUnrtudTnA8g0cddFbdfR
1xClR0LzIanJ68bUMuKuZpR/UK9d01GyakzGW3D9BmGOvYskzxnMP+cEGNwx0f0dxjGtXmT1vqL8
mKc4HDY9JFrZJkyHtqk74/CbmubQKZ1fJsMdDf9nN2PUCKFn3mMuToB39yUWyBnX7quehYvwh1x8
UQFbtGJ7cxOTHeBFLrMTBZq7mq3f6aRpN5q/N+WkwAD56WXFm9h8jbrOIKgNUom5hFSGVTuGvTXb
lshBexh/FTWQsCW02NB0AGDWRQjFXwlEKyItI4Jztq+47Z2CWQA+V1v52WmC/eDCYST3UxkTP4kX
X/A1tppEDR8bW1PuLU/oPA12X8fOQu+irxdDcZSOLRhVo8IwuT8RWRMiqHVXxnL5hzRqvmUEyWre
eBGCaGI1pZFJgWiBz2h0QTUcWiAtRz/qCeHoRZdjTS9wiUMtN52f6TS6zJjBJnE4pYzZDejv3ckk
ho4fTk+gzDrZLPVzbXZIGoRSBq3saAu+eoEWC59h5MBZBFpcNAvqlFwpK7waiBoPpCURYAhlrRG8
iVHkQk/ZxXY7EW930A4EDzixZOxdnJtaotvZc6hkGC4g2O4lkoJEZHXqrXUaaqT1eBqs8U4S14Nr
o7Ye80QHQfkqvo65fNA51su1OmT1HJRbGSqLEqqUg/QBWaC8phqxoCuIAuGxpJonA2pjqvwGhSju
X3A420r5tTyQk5fyaxJhxtkBU7OOzgwxc1ac0QxDivKXMDKuAqG7LVriSPXEq7h4GISYEr/3kEj4
DrCqsCriyOpFr2BblFCoW9biSKyKNlZFRkbAejq5hgbIT9PcUorcpPcNyjaBkoJAL2/qKk8Nm7J4
JevgOlaqH9eqv8nwAuPHkCNSWPCqb3CMK81tADObmOUYzXj1mtvsZbfxtejzl1yVeKCEqwlDndVA
j9ckj/2P7WeZsb5FuCOwAs+pqs17lhLlp7J0+GwTfENMA84J104Wlbit+5tuzvfS6jkDP0fa0Ph6
kar/Q9N5LbeNbe32iVC1kIFbBBLMSRRl36DUso2cM57+DO76z4Wrd3fvlmURWGvOL/6KG4t0nsw1
MMEQYe8AHjP0QVgTdwrDcMgH5RhBluIDhatEQwK2JobtSksHV12QCLGzThQe6pt8YIyAUHQUBuKa
To+s+SmP85dE5DOq6k3yTSkXoqUIjCa0q/Mgq+eG6Ow1ji/Y/tt2L8eAnmswvpO1uMFXf5TpLSsS
uDL78MZiCuX67rNYtUNmRsd36FTMylGD8E7QIVyBGmivzjXY1UhiCrwx/0UbBYu86MKdtuBNn4fH
mFg3yxVJtxHcVNOE7vSdapX5UbJrN1ysOYm5DhAJf31DGhpbSakO27dSalmkba6RBGfRVrYcBqoW
ojONTq5Vk6qIsEavwSQKp6XfNurKPRGVVSpOyl2XxKGoX830g1iA5R/4bcPputFWwBQkhxb9lzXK
88lwYTV0x+Mh87Wp8ScEIwPwvvcltUOgCTuI842GXoQf324my2nkHKNbhd34YYu/JKSc2y/j1Crv
YrEIQKeLhstSwIe1XvNPfnTwsVOySyOs6USgDPit1UCjHtIsAAPDcr82gUibS/hsPa+oyktSP8YR
Ccmyq+owGNFbAQwO5mbkxI0pBh0YgemmbRvKePbErqU7YzLABHdtrG8Xu+KkA2w7i/R9h+RXLZqv
o5d991KEZehIhPGEyY0nl1bgzQofC2RdHgkHO9pUDVbiP3Jqt93ImydvZvDKhlxfUj83b9WFERdn
lUj+MC2Pg6LvDdgqK4FlVBkPxG3A5l/xYCphvhUxnVqcGfhA6mRLOuJSgvU33RYd23b0TvUKXldD
PQ0Bf1cqzWFougOmqcOoQWV1aFLwWg7o1rK7xnCqEqRKleuS+9nZxiEa7q3wYS7zZuYiqJjbrKOJ
1HrNTb4ALRb9ThLDXl+UXa9Ygex1quqPb4RufVShvVtKnH25M6UGrAJBVOC2lT8caiVhr/gw7djH
BRDMEi8dHUczB/1KDQ+Xypt5z2yapAxK3xvedfZkpEYIt9EHqbvyPUka8mFCmUfV1gMGwn6bgglR
9Ra3SOrdV/LJyXuPvj9xTG/KtNxiqNmOyRxkhOgrN0n5M2Z811m1D4dvVXskQt4t744inddpMj60
bvxANLhbS8kBgLsHN4quL9xUJfNyJsk3N9fmQ8NKK4qdASo7QQkYfic0BoqDqadIwTSYDUoOu3co
UBXEAqiawmTfGNN9OmunlUIQZPm61h/0LDxkZc9b11vSaaWjSC9UAD4vbZSdyi9hqLuq5bNtP6Sf
k111H4OsPYxZuc+jeiuG/torJs2OdzW+0tP1v9VaXWpCMKMgFPtWNpyDFBSQ2CREe5oduXpU4sZ5
i++UE4EKZ7OvLs1oX0JmFUJkCLForFNa/iI4PkBiwfbDkRxkac/0owSnL7FiKN6zk8vRG+HZqwNq
uBh/Am1zBrnUBMJRNtjoqJ4C8gtdo06CEVmKNn7WR7EnCSsA6QoQVeCAM4ISkSNyruaD3Led+Jed
Le6akvq+CTnBLiyWu62Izw3bey2dW3k4q7N1KkixqO5VtCH0wLel3tP1/2TGyYKyGwC8atS29LVs
tbQGvY+YKBJcPkuym2cRFFgW6HWgqCByD4w8DPfEJVGPTqYcx5QW2NoSaGEb1Atklu5/dwp3pF+k
Oe3EIqjlJCjUmWMZlkOiVkgmuxANXLTNfWzJx6GVTjwsS8++Srdt2LItTLdYf8jSeETXdC+G6jEb
w4O8hIe9WytKSK83SnGeKYFZcWkE//6YFD6J1BVNFeByPL95vTcMCXXh/38SR9Mjv+nOAvCx5OL4
lHfW+oxppwEeH3tsr4KL3CUSm9YHT35E/+D74dOYBNbLyL/TfhNSqe5LQK3W77pqSyXFdnK/LKU+
aqJilxvJQyVMw7Ot8f7eejOS9SqxbFo6/dLRsW6UnBwbozqVu/Bmr6o3+Zoe3mvVupuNuHfRBA0h
UeD0smQqlkv12sfaxarFeSUVdbqYm+4u0hEpqdOllh+71EUfOoUoE1cKf1bu5jIpt1+Wq0JWyPJM
h8azps5VX6HEVlRX1JCRJDSm3aViEkgsUlsuoYGwTvnAyyvvSgDzd+aupUPRApyVgWTnO135oj7D
FysmGio5LW0+wqadaIg80R44otbg4k+bmcDu/GCAYEpe/czn9CmKkRMeOiRf8114t68mbOIKmzjY
8nbQJlxqcH9kA9DHuzHRsfChucYZcnDbBFXFjeRpan8DO96poHe0rm6Q9xC2XPmYwkn8JgUo8gtE
r7wq/uRy1dXGSdYRcMT07K6BPM0sebbGhqL8y6z6qGr0LbC48cadUAwe376leGpcUwbiMV2bcTyz
+s1XCoGlIU0xbvGOURpRbbbJMNPyU2NbviHBbs31YgN540ql+9ayH20h7XBq7/nSnaI8JXt8Jndt
D0+0K3Rw41bZtRB7cbHBue73lBr2jfBb0Wx+h3CBEHXNIVos3PzDfh6IKGo6CgpUbxYvQqCDom+3
sAVdieZabNKoRHGIHKlrA5QuGhVTacS6iSCocUUPMbFmp4XWuMwgWBJgtrZPM8veOv+p42+MWNjF
NV+PDwksteBKaG0HSzX1tJSsVxIfZz1/5qJ6ZYX+Wg44859T0TwXBXtPRDd10W3S0xCIxNym0QK7
GkgpDYlXPvMpQf/mqHh1ygp5KSNQ1qGbc6NN11q+AWKO1x7LpZueUM0ZWhCOE+/sgEFLJb8IPLVZ
rjqe4bnTNwGdL2qzV2J1Tz7ew9TEFlva1nwbDZHAZLqfXLKIXnEJpqdSt4qNNElD4kcZzDRu5bDb
VnKxhYneheF8hYk5jPJh1ePLXGVnEsTw9pNuHR2Sl0okCHLgwA4G5ggFmjoEM6onL6d3/f8PvOmx
QieSiY5UORkU+JBXtOTycEyQ+z2bwLpoG05sJPEijbdNUmwpTSJTtuajouoocWFQ0aasHEG0ofms
n40LR5zVh3Qp31b6Q4gixl7nfd5T4xqqu0TFfjvSFIa+YNmloxSIGDC8gao7X+qo3elGuJvFH1J2
/V4tj7Jz6U15V9P+15xis6eour40bbYpO9nttkOlfMRt81RW+RmHyn6uyTsiaF6LjnrKT2deASTb
Q/bs8y+bjT9Ddz5O15K+oO5aCfCTInnIVnJKQAqz8W7+GabymFmyTxAqQgTrUpKY3WyjskYWWW5j
ZnEBW1QY1kZDcREqJLQTt94FlACCfrRbAcURWIuXbtOtXoxntWxZ7Hch8RZdKm0QBpGS5uL1mwQF
cVruHeZLqCz71vtcU3qv4KGs2NhPtHthB3JCbaUHdtovfba/1RY1FC4UJAR87g6HhaBZ6zyzPSvs
y+Dvm5kxikBvR48VTyNCVVvSA/n7h4pzjG7G0sWQvqfbfciz3RTkpzglge9eDvUFddT5z6Q8zWsX
/wI92WjoveYh3+phsm1B4bKipG3mm2QMzo5uI6MzSV0t0p3QPehytSnQThKg5NdMcEGXQfnpJjXq
COeSTTewouq0uWfM1zMguDruSUu3yQVse0cKswd4lRvq6FCYhbQBHCqNTvCYABgJQcItZKfdg+eN
mziFmLVzsLHxmq/aJd3+IY7B+ROfzN1ANHqF08La9t24JcCkCpONdoYO3k+oXUuUPYl/YJ6qKXgM
bpQHHWMUaQdau4mkhMKeY8iCxXvPcm8Ke1wQM9ahl/6fLMkwSctoDjk7a0L7a+EA6rEmLCn+iKMM
YqXdOFalHhZgSQ7Fp1HkVxOq0UJalYXZra7nIKdsProrSeh3n5Pf0luSNtWxlOOj2YaH1dP0/jNN
JxJEol0kB13xIiPbAT60QTLsQvFN3BcLhE3y+TUYw675B2aREkTCb29JpIitTFeNXx4XN7XHe1OU
j3k1Hsqcf3CW243xQqK+jxbFDdHtAIITFaERWzHvzRF5GGJojaXAipedqv8z89kdnJveXXim9Rr6
HqkUnzFs+FuVlTFF2e+BV/hV9+8TB+zSQ9WB2dzIw1ZGP0uijXxRYtD2ns4KkldDCB2Ux3eI7o42
zaLdZVHGeaqxi8mzhMg6CKGKpYqhTeVyb5gpm8yXuBEBYtI3g88G1PlG8VfJ9MOIGUSfzEs92Mc1
+cknX/IWp0EPGtmYU7vji/hRQnTs7xyqReOriSb1Od78IXcTWuabtysJ78IEwzF9SSQeAc8HdtcE
KzPq3MmBWPRg1jc9ocMd8DzvGrbHUoA+y1tTX7Zjhd5N7ck3RBxaI2ZBPU7VQZnsMIGSYTwCvHVQ
bTdjIdwPEZMpAzFEnqzXR8kgWMYnMj2KnqIRT8thfF3n06RpJ7rHTpb8TvguyIjTnGhX/htQpsoD
JcqiuWN5uFl/Ft62UkKjAIqnSLJnuz3l885iM47xyVRkavPeUTsaXGl0kPbXl5TI2wgcUT8ZD/FG
nlwSrOsTi77cglzVRcCrV/dE0jvHrPVEZ2/SOdplFg4bdRd9ZIg8tjmwC/2JeH1oMozKaj9hkmro
/ZleuJNebbm++vpvVI0OGOd29s+VGM5KSrHQDEGnqkekOULduMOulNDLqTnP0EsN+YkbBrKSepsn
STBJZmBYC9jJgpJ1eWeZWto5zeSLWk3XJU1umHCOYXpJG+02laQKRMgHNnQ1TM1W4cTOJbY/pWBU
J+Q93isgkXMkdjGrp3WH0w3bfdaEuzVvwX/VgLnzaMvKJk7oWaymwyplhxsI8DOTe8fsadYz5oBE
vEBN1G3qvs+4mEHufcCZk/BH8WmoX9qpCoCNqVsgNm+rCHUbPvWIpMV3EC4L7aBFvjRnQMa+hUww
+jRnIBJwDbQS+ahyLE5EZvc7ZdQ8k0EqodZYFM8U3F6oGbShRsaceYuS5a6b0UP0R9WO6M7tH9mn
zoCYm/+hFfssTfszi5cL0iEE6pV+lHrSvn571ZBubcCfPBPOTOa5DhU9vt/ElAAYKTr/izHroVFp
fAimnTlVSI6I3DnIkbFbJg1rDH6LgeE00Z3hNSAnEWcbxM+6Cd2+/uledaftKR8S6jMb/nHwHUzq
e0V3N6nl1D29bIhuERsyDANsexu1hk4nBok0wwXJqS7Zhy7NKVEpziPSlvs0T0eRlY96ND3IZ9Qv
+kfzuX5pIjkImD/k8Ie5FwdrG1qYDoropLjsNtp0jMV5lL57DB5jNV5Hw7wUWYqsLD+rVnoSUeOu
RuXJtIQMhzDN9pfLqCDqe+q6fVDn4qTS0ojneKvk1J0T+K/ukV8fZnU9lJVxmKZfLBDbJsflbXGw
wab15TF+tFMJKxjvC5dS4t58yStZKLsxeLcZFvanRHGmKtY9spv9dqPUWWBxWdl4CPS+wsZFW2O9
iSd9q3qiHsjqbTcUFXGTIsNG6mAQ9m1rT/pOd10773KqYNj5cm0DF4FFJfTmpuaORkv5Nk6McBFu
XM3boUSWNy6BbMW7Q7pL1mWTMtgBHf1MJStS/ggtooqRbhYDyPkQu0ycG3NGqTFn50yqzxLaF3pf
UINTA8Ti1W71ydFCt4qyh9wZH7lrIQ2ONtyUo6P+AtI19pRVkJrAXUUmcGbwyZUEVpMa3bFBuv2t
KrNL4dmqtg8FA+AKTufk+75qNw/QUGPZDSLea0qzf69kDYP/wigjOrfSxreCgxviKF0TiS0spGoc
ddYqtEv3kkwU18u4K4k2Z62j5GQNAAarLN5JVResuCDfd8vMzT7XtofeKytbL8RPXzgePk/skr+W
bWGSs0bbZKQg/IcR4ZTm9zPOTPcJ2ZODP/So6Ax9F5nv0Q4ZvO12fF74PuDB3WSIjlkKPRq6Snoy
/u8eG1Gkve+xw2d67CTtttjrI+qNkzZ8F2P/uSk+9YKDlDaYIVX2UaXvMXkbS/5RDulHb/QPm9HR
4bC6nTYIkAO9nwNzwTRbk0yKc7TZiO+VrwxRDBvXkbGuUyBCccYmV+JNmim+LHKilwnP94h5u2kq
lkQDNveiB71ZXsI5u2qZdSU457ZZg495XLeYMBIkBlntFTOL7Y0aan0Ljoah/izg2emkYS3hkSCf
LDfYisqnMHuIZniql/0rZH1qqRrLtwTr5p/Tkj+ruLmO83YJlzuX8ZIHcs9zFvHcTfiCMKF6BFHc
1+u4xDA18/8+JSlY1XwDeXmJu9xPjwaZn/FOJ/MaUQ2LHiDGaGssMw49EUHC95eMgAoolUm4Z8Ho
GaMiUl4QsbXgGkO/MzHCaApFeqy5kz+U9bUs22veltfZUoIJsWw3UXOaocTsiTRID9SzMKuWx+b1
3hLrRWy7gGNE5EEmI3695imV60xLKAR0GU0dzTSfJIvUv81jpNYbhC4kDKGrngIqj3atZwEFwmID
ZEaIDQ69p2rhNWrj++Abt7SyToqRHwh/broWA7Li57V9xoKVlic5K0828oZYaL5aLHtZzo8dm2C3
vs0riz+iTOU73UtH6WiinmvNDiad8A1rn6vSbq1p2QRtH3/kVHLAd/bxEY8TeVMNcZappOqIaOhz
7ocWBm01UIWV1R+tQW5bSASv4nuj3KOmSGLwGyYwO5u/S2L2b1NqefWs/hNzK5PZb93payctpDz3
S/YoZ1XfayhRG70zrrLmFw2pcr2BSyb+/Z77RYugjmQj1yL/l/UEtb2Kv6mvtlpbf3fraZiLvW5p
nzX/OIZ+JWlXdpjn1PEzJadGYY+36A1uGkekf+p2K/UsPkjiaDM4yhp6XQki4iOeD2uFppTeHtH9
iPaPRCUa2c5p9hGTnsg9X6CCzaTIaXh4AGruY/3Km6CP7pO70FN5IQGwyRzaaGjEkROngNQ89ZEX
f9GvQnCHOLTAEXW/H2av7oKGGok6JkrnuhITGN+ZXW3JxUOLqbIYHWOEeew6EvWjs4gWlPKh6sg/
2nLJzRSEkGzDjp5Wo9Jwoij8WEKIySGlSnqopBv9Vsd5zP0womwza/8MURMftHWXd7K2qQfxSSrt
3xEPEnraIGZ2yVNM9xKwGEb85SBQ6PA7xXZlcNtw7yh96zfYc4yJP3OVXteJQq+0oM1Kndqjgp5A
rMnBXvIfWjW2vYoppcB6Kado4qK4IJEqo4Ep14Qb93w+PD81ItZxAIW2wteoEU6iIHRomC01E3Fw
ny1cZ+VHJoKunc4qkdaGmf5N4b6dguYF/uyCWF0VDcD07HXtlBsj3qiy+pKLC9qUd+6y/Brm8ZRK
lasXEtuwjvzGyvTvqCq+Wj1xiLOfUfhWs5OtKFzWqv2cmu6E857MHm2TocyqU8pcRyONHJKFXQ2w
o0GRt35ZXIqx2VqBIVPHjQjhb6PWGE2wc0wSP6ZwMs8kwmB9VhxTIn1SnMsQUzjxHB3S/peMQla3
PxuQh+HVy/9U+WHjxIipLbLUgmoSxZnju5ETSveoBKOebEobuImG5SYHyGpz5XPow6+2/O7H9lxG
8UWJ/i40EllGkwftnIrPmdaggs7Fs9ZquterJISaZJRlEwotQ+dpblanYGOm0sMjglunHbwZqLKy
8BdHWOxXUd4LQQ231Y3vDt/+ywDVZ1i+98T4jPA5ubiH0XLVQCkrVQd30NuryilN5xrsMB+ZqRBU
1ISKM87Sr7ZCltoWfsp5zTgpHNyU5oEYhMxiBXuLMyfbtJ0RZVSMKiFjbF6maF+bK3Wnw6nNasws
xA9o4m0LywZGR4QmqwGabF+Ltj/mcXnrpWxrmcpTM+n2Tcp/cn9QO51WcggpGYgjK37hyxgnOlWK
+NI0CDJyHRBOPpWTeSsVGWtQqVzqEMFxP93NJTvUOk+JlAJ12T/2KJWv0aRKk+YV40TFdHOgOjF2
a4hKnbEZTSj1aqVOhwJgRZIH718LIdu93n/p7XSB3pKG7EACGyUyugxLqh8aIkLHhB7itZ9P489M
iwmqs/5L+91rSFro9TO0Knbk6J4n/T/FJDl6rW8jrS1o7QYBNUdxQ5YoizfLEaWyEzDQGNHqkTX/
NJ1yx7l/JOpyz6ryIY8jLqeyCSkXloegkiPvLZBbi4UiyAiROHtBR38r0CcK6TRopQ0CvgbSTTos
2d5Ss9ccjyTJ9/QAETiMEgnyK4gp6FYAvMal7t1ltbFkmM14q+z5PstzRBZb+7BN2JB8Y6WT6dYh
TidQuncdoXpXo3vU/sjtx2jtU9pteXx4Z2LUob16bCSFnqUypZ9gek0CO1zG2IjARM9X5GdAHPJf
mcsRR0i5POaQH/G4QcAcVIQNzQwCEvyDLtBQz+Dz73Aige5wUOunmXE6FkaFXrzaSaCn7Vj8RbxK
FleE9CSPFz/R0CNDcI+SvY/7BBivf0aAIo2qnmdIqdbAirUWfwWdqMhRyO6qImlHEcqXbP3XqCKG
b4K5nPsv1JekV2SodFlWq0lxY/Wzf5+5puTaJTBP12zKNvVnClDj5UXuLrlwcvZqsgkGoSyfUxmW
uF+LmbI59O1R28h4FtFg03vHSmSFuB4G8woNfesqrKzrlIFfLChh1bYe9/lkdv5UA+plQ97s52Ro
IBylk2wZZPEST8BgXXpd+SesKkpOGD3vEnxBU10xDH0XGdER9S9L/SXQqSN17YkATSPPwnFCr13b
7YD0/ExB7eshf0Q81CrSh50aL5LNeCGPtNlv2S21LFkfrTFIWz5av1cG2xUQE2rxrOfpJXR+HpGO
IbRXni0BNXsNt+xYJBUGGz4RsSSxE5pfypz4Gs1nuoRdA+JmdUcp+luPjLl8nwvRMWHP/wNR/9qd
Zbtn9ZdpnDSmBbf3zAmCNssqtGAWVIHPj2L5PWNikpxl8aWSYP9NZMHkMvqDQ3oYVAjc0v4bkdox
K6Hlufdf1d1iQT9EuM93zV/xV0FvZMJKuxw9oATX8pH+IuW85NtT0BT/ocOVhAJl/SCowNUzZD9U
hOT0E+y08mHFD1mUJA9c0yz3ckolJlPgufQsgp0jKtwmNMgIojfCeqjWjpp6CbRY/bvYRrAWHFnS
KmBEwaTfYH6WaX6CYXURhbOq96F6FffViN3evCfvSjuM/MvlfXYODMIkjAdVjJy+I8OqBqeJ3g8p
CTDMU54uUxVgRMVWaUv1mUii2PSGqXpIm1X13iP8W66l/qOrx/nd68MTS11hSG6rwRcyacMteb5j
bHahiB/J8jtWiGmdW45uI992wzMPmZKDmPI4cr28GAtVq0BSFYZvW221x4hUu4qIEUojF0KhtK/t
/8yO5eq5vpXDA/wLEA4nX6FSQMoeYujTUxhmcuvy3pvzirm+c0zM466p80dZC+TpxIh4M/8JGe2k
A0tjLIAao0fRVk8JfoO3CcFm2bPDygb6oAquWjLRaVb8nCkQBJz7yqcJSwvyp7AqcK8vuCxzsJOQ
+JNVa785/4uNDHNKAQ1jr+6VxXibVCX3Jz35awunyba0glCruIZeqVS0gm6Hm7Uv7m3ERzY6kNYO
Ips4oQCAy9TBi2ugT+C0Q00Qu7O1pUw3LNjO9zihusn7gus8gAC9W+hLt8FrlHos+GMbpBpdJzva
mxeDmKOtkG/ae/3RD6ho6GZPY6/EV4oAE10inkjTk7CVmiQ9/5IID/Ns84nxuysI+nLfzSUUzZQ0
uB/kBSp+vxR+PTo5DmF9M8a+qbiGpMJJKQTuKTFztFqEBAnhUfSJcEZzLzTU2mUL62MvpFlDQRZa
uC1qXme0xgWzllDDHxKf3vqtp23KkdsvdeS0bddvNCvFq2BAGw/dWu1TyrMLrfPTPEY3X3P8SjTN
g8PxjK25ftQB7D9ksyeGQfU1uUqfkRXd4ozBsqmrn7xIUHuv/XgpBoiKpMUE0HxYJq2G4n9ZBh3v
N5YN5UCdC3+kw6R7Re4hbrH0X5N6SJqjLf5LyF6sIJUa7DBI3HirN9NE/vZtRFG+wupQZLhuJ9yh
5l6D9SxeefgU9R/5a0kVR0qekyYcTnNHjwpOHJSQStddhOn1DZiHBRIHuMOEKUXJMbe43GfSOw40
+/lVndSfVR1Bp7Y3jRhqgaSQSCp6BqnNzAxYRSprPSkX/jtfh1DTDxHJ0Wkc0nOZitVB2+kOEOjt
+zjBwuoU8cBRZcmhQ2UKfkDV9MuhQdVe2jfU3wqy0Txyp6WxfIKgEfpo7dUceTDEQCgAy9LXrLPu
h+whU0o1YmSydearJ77ZPMUzqo6y/C2PP5nkxNR0QL/yrejoZGhTmPjfW+oMxtBrFHJ0Gafx1Zm/
UvFNJ6z2jWAahXPxTtW7p+jXtd8xo4m1KSno8aLYoxyv+EBvqvAejScK/Mzca67IU1qg7PKov/c3
L7H4hBaBQ2Ftm/aVFEnoKDTFHDXJal41KGo72/Ojnwd8tJa9t4s5kHP2lrBRyWQB96efAH+MnFqO
ZjTaC6TjlI90j9OLs6CDC3915pkOq5nkH0XCQcYHqypSGRQzrXnkuFfu0JZg6PNeSEns9yY6nCRH
bDDPBOulEk0bM5tu125zrGtJeyeu2zNW1drwOiBBUc9KTNL/KTNFckwTvGQkfP9Wa138I+IJhe5G
A1rXxlG5G830D++Scqb7x5nFQe5+hdLRyjhDN8QYLXwa1gceHmeg10LJwTUu43LN0r2Zf1esRIge
HSm/6/2pgs4aUau0mzC8zmw5ZnHpurNENpdenRoW/xR9M09DwLMDLLZ4qE0SHm9tXh0JDmCy7V2t
Nwcxg8WQzJS3vNCnGmkYGs0TWqSVG0uJvnC9LjKTbbAsHzJaIST56UlJ9jx/Qj2oJls25rcBLFA7
jeFh/N/z0/lkKgzsHjJiF/UuEvuqz8QlyO/IYhPBEsFbjLrAVfokf/Codm4nx192V+3XWgh35MbN
LCP8ahTjVDcFdEDSoPWJWeCnVpBqpiq7VFT/Si1/cDjFDTf3lJSksE/7Piwh+K1pO5OJG5XkQFaj
nb8Yi185+VK0pDbLIxrpsZfWnvJT2nBMEaXs9qEHAQxGKIWDH81jcgZ55IAsKl56zc3j5j8eICJi
dKSzJu+/tRnY4f5khjNIV53CqIemL38H0mZMri+a2B3uy8ciNubqyMKtfpYv81SjJiZ//Pf4lX8Z
tyjoXwNuf/JANg2W7qd6nO4zg8KGTH123nANiFiTaWcbWnTuxalVG6JYrdXcq0Aoh6zrYiSxb7R1
kY90yJGjlPwJZ2wPBU4+XKEEdHFgxLtetHTa21N7j5PmWacy3FVStG6jFad+aal1hNR35Hj8L/1P
SvqEka4g5AI9lkGPWzV7fe9ig45oik7tt9eWfJMB9Zv5M/cHWd9b+sM0AzvNfXpAXBPOOvVslrAw
/GukaD2IJibNJe8nN5lDt+l0sEiJUM7cCdmXh/XTKOV9KbMe5MOQ3dKupw10SkVQRfkby1/2pvgj
YHgEZIbgCDYQhdbWf1JtQG2qDtHJX9lEI7ca1jtJHzvcvG90fWBRmMd3xBjodTZvCSqe9svA6mbl
wy4h2XfRFL+Kwg25zg7A2L8QPDnbDyQLZb8b46qAf6k7mbbfuffaeaVl0KIgR552GZdAaKVeO57t
QdvlDEoDH6/gmWnjfbn8TMkVaQi5G9wly1GtMPIiDCDlg8stOrGFYjvtiWwmADbNaFKafXRWAQGm
rPEXszvnWtDFQY+wX7zTMFLZjaZb3pBockmSHxUji6FeW+UyjDdnIZdbGkKm1O9FedTZVzdc+vYl
Z185//0wfBjWPwouHRWNdT5+yjSMUIKAd4T5zq+n82xv1FdTPQflpYFmliDobo7kevpTjCerdGtU
AY1bZJ5JaqF6VYrvWDq8S2ZVfo1vrQFLpp7YjlHexXjLzY/23YH+rgbsFo+xuiONvNka6xdTs5SS
zROMWE3DgQ0RGXvll8xXqqPz/sVBU206RAIsmc6knOIYKAJxDUJyVID8s37Fj0e88Ni5NYUARf0d
6Q+Db1N5lMlHTSJi/DsSX7N2qRKik18LXCD6vjG7rcpz7c9wLDQuiiaQ15O5+K2yTdnxQarzfVyd
eyZhiOAB3W5Ql4SThfcp+qtQdPxS0s9k3eKbGQeSudAM2//eYdIUNirVdyn9kni8ww4Pd3fPlp5y
+EtfB3wnKWOYhtZf4qOo+RAiJLKVrNOq1TB3z454p05eQvxmOn/q7JbkVx3V+Ht2SnEJFvch/EQG
7mArnUkyaQIxnSJCyqX1Z+UtkjMKow/52r4dcrKxMd715awt463X5C/Ni4eYfL+C2bVKSTOYe9WJ
X8hZZIYmX4nPkvIceSw6BFKAoQNBBounEHGtF06OePmXXtNf8v+YOq/lxpVs234RIpBAwr3SO1Ci
fOkFIcrAu4TH15+BfW/EOQ/NqO7W1maRAHKZOcf0xjs5r/p+rgj+NcaUpD0e8Y4z3mqY0KX+FzYB
khBMx9RVPVu2xnmzuQOnR5rX41BBswZ1yCMBl8VrCYklCCL0R9U6oOTvY7UV871bNuJsfzPshXrc
HyJiY5vIWTXmT5j7ZG/se+Po9jWCw5JLB3P2zoHfr3c3HZc9XAeLEc20Kenjkmal8j/Xa1dR9+bM
94jHfPKipntvnUrjvZs+4ulETCbZItSD8UV3DqU+rEzWxcOwH9IZsABaln8FUBrb14ihpSw7ezbC
w3UFLCJ5jnDAYNvoNq79EZm/hneR88cSYZp3L4zxGvAVaNZpHsZLot+C+B7iE2jJad6lw00rOZFR
pwDaWSGd1sd16DpIh9qB8sMmNiDSneyBidRVywvXL5NsVYgM/7invYdNuJziy/9OIMZTyVPziDZZ
+kN8DuOsv/73UnX9//8TAUjq4AXdT9/M6BcTu+E5grywS96COMWBKOd+q/qu2VYzAR2TK6Jr6Alq
a2dxWESmDZW1u9nWNPyI0r7Ny6ipKbQzey8KxyyVVDNNhNvPgi/Wuu4mGTb1Q4jhseaLWIuz3AJv
rNbjEyUgWg5d22lvZbPq79SVUPAY7KX6Wp7S1ybd0UUO/xCl7uZqq1EkV+9zsCb12YNRMAqsB0cN
44F7U9lH2pGFxabqOAS/LjIwC1nKKngcPkkZj2W/Kwmca0S/V0auDm1nKc5TGa/JY72MqHrfHPjw
q0QzCiQMxnsbs4IzyyC5JJEbPQRW8QrtUn8tLH/sd3TqsFqlai6JNjwT8UVEUnbsq1M8vVQtuj7j
QSTs5P5ViBxNsdUa+yH0nQpi1vwUDC4p6H+KjPSi/eu6fkXUsG69dxyDouLDn+4xsmctX0z8H737
kjoZi6JXp/tTGCmzMjqa4tV0sLy3P1zqGmUe0V96B4l0m+W+YWGRqqnqtD/mMjx3vuqlCWFzncdI
jvIn1qklqwyG1pH1lDDcI7sGsyFEGUK9YRq5xW8LXsH9V6U2qtDuFREV0JCr2cSsTUgGuNZe/m2W
iXXSzCGHtGdqhyTFdB3VBpGYLWugaZ7Feh4JukKxXT3891J5dfWgTBstY8P+R3nhGUhq/8Dmjslx
SZZMjLK9lrgfzAQbQpUMPtNNr8QCFplJfP3vTwQVPth5HG5nrWhvPV5TWpu5/ooCdjKR16pHI+6e
Kg/LigDB5HwsRskSRQCrYOQwgyeI0yYOiKnptEHgdU5EZt+EzMdXGbzXQrpvHhxDukrINaMgI0yE
+okVPw4Vy9m3ZBpdKCY43RnROl2VMAAYjceeHd/IxpI5MqeEJnBs2wyMpyTAHxDxlMqNNGbO2AVb
bWpMiox8q/WFiZPG/iobiaBWitwvg9KjrKSYihjFI5Q1daxvRykDxj6SKU2tdQQg2zMD/sCzj31t
qq0duPYZV/L3fwlC/+clBRYW+yOKv8HLKV1Kwp9yzaF7LSYSXClrOE4sOdqPYeTBmhQY+wplXkxE
tWMWiLM1OvRNfRoDOMHczvOsiS3vIQ264EFDTxaUuP6xSOWXdnnJTbKeim7ntA4ETaluFWMdGsaS
J1pld7fC5ZFgZuIdXyDcqY6HD/2nmVjqKe0EFLqhYUoxExIWdiOFSppv49JILqbSvifBlJhBUosl
DXVDNxE4lxBduQd0mgRItksruXXUz4gnSJ1Kt008uNdgwYAmX9NYVrh59mNKAJ/sEpYyj7Bur7LR
zeecFWYvjfChWIgLXqY96DmXnpQNYJoej0vYC23fxa6zaokMg4NvsoTR2ORNS2b6FJsriREAntzG
ShUDy4APLU5gwQSIkYJU1x8jD9S/q0f5T2zsiPZAmG0Z9TUVurkhKza+ZuEybhBmdNFLEvuiRLwn
OtqDEj6fpdJTWqngeSny2IIgvNTzLw/oESxSniJ6MSTbyuWRUTkBywYzIK48Y2kexqG1LTVsVKZJ
F17g7faGvp7RkBvbRDdo7IKpI196zHeOrSNCdmDwzEEKWGJxFpdoYfvhGlhwc262MdmM7bhQo5mg
WIuWlBuNlqF4CxDiPqg06XahgFtn6/xQ1QUgVZCAmK2MP7IkeK6o54FW59Ym9YoNz9xPx6GShWo2
rmyN8DKPVSq5POKMy4p0WNLf6NspkUT5TtZ7YmdM/Zg6euTUsJQ51d0cr6XdohTjRlNw9AvBz5ii
X2AoEFEXM7McluUMRhan9uhBS57ftUVKnle4D6H4J3L9TN6Cd+5gVAAc6/axyXv+b/b+34ujFfYm
ZTsGdkarHsuKIXJQzuN60sOZKV6xDxUqwTiuMfMWWsWqkaRdcOWDTG9A37e2ug/V1WguEuSO9eGq
e9PYmxKGWvJYw0qTyN1BM7AfytN+57kUm/z/QWtxQV9V91X2MfCqye1vYZjr68ZN0JQVffbhTt3K
K7vys4iEs7O+afwHaH1E4/FB3vT40WV7LWpcHk0X+PLYpWl9KaK2vXRyJG+j0BEvTjiGQpGjQNU+
Bh1Iczd5v21Cu58F+mKBA7MtzOakvCikxgoJYdfIGkpE/mIkS+0d108DBysNdXNuy75Dchs9hV08
gSmV92lMrStKtgibZIvaqky091R7jKJmEX4GuLIcQq/NQfehqq9RJni03yPxi06+Snhcr0qjfUfl
n27AsufxLms1lpAhtSvxmm9emD6hWeKL9uqtVBEPKpSTdVEwSQ0Aq44Z3XaAjiiL6IRtVs5tb/5G
8daqUx6fesx8m7Ea32NaBj8tISzgUxiTGn0jGSXKQ6xtFfLINozf7AUK2nTJoa2qZ6tx7EvpMKxS
caLeMjiTaoyvbk3c5iyUfkCvMormxSEQL63GlLnMrIhA7vpn9G7yKmFj8aQ42IYW/E3JBIq+D9dK
9mTEGS1b3jqAg+V19VWzHWuvRrqLwOZpFBg9wvbWRZfBVb7VjQ6uBWr9a+eE0FeE5rtyBLJTkA9t
o/AhSf1azpiIzCU3/b/jE0/rFycH4mQ9Na8pd0dgOOqhDruLXk2AZLsfN4vRTJlRfWxccSPrO8QH
w87Fky4x7ETiLjBMHvP41Johgnsh1rZT9lvb7BUgIOqIjmw/RUBe2iPIrjzn4Ja9n0YmaowSNaZX
j9CiPvPO2kUdv9McGUIUMEWi4CkyvHM5LQV7RgwkQR4/Vai5Z0lBqpls2x37gSy7jTV0iC+6kF1b
M/0I7o1zHUUrM9aYigHj2URBt269cVqX45TvVGeI45glO1mE5IWbTNbbnnx4a9V68aNduPMmdOrY
t237DVZZedKi6DIKV+NzTL5c8o0Xtokx0dDeo8FB3ZDKx8YzrpPHpYr4m9iloXiq3RhHL0s51YMt
Amw84SFQOvd0YrJAjKv02PQcEzMn4kfmMptmKznzHjTbJxvTvgUhskImkgHUgFLHwmxmwPb2CI66
W5fjj9XbDT1KeMUeQj8WobtP2ZeZFf7NLj0NNR177jEKSFzUp6n0HlNRGLtWTckhJ8ThudSeSvs+
gXq3GMIkx5CIeS+bVjhMaETpMlNWMRwzvXygyR0YsEPkzkO1zmne8k2ZPef9a1h9ewrtBBK3pB7I
B2B2gS/Ra+tVO75LxDPBrmc85eJVpFEVDAWE7ae/iqsa3gdaIYeM9Q2Jk824RypJk15hx64wjC5I
dt4GIWFztAsRoTD2+iu0dWuuuU8BOD1igH91jRpyVLXjBtB/8iIzmInwSK6g+8xxY16deYO5Wl+p
qMNJnU3TZWINmjZu+svYkLtz1qJ3IIbU4zL9F6c52uLKxnrMU+mQ6Djd2oYRA+gSo4d2JAqJSbnh
F5p5FH0ksYtMXW+/wpSVkdlRP5Pz4m5NU0CPnBL9pUK3rBDaBpT0Qx5QwTk7zTsM7HGWsUxCm562
3yjq6MGd1wq+A8XGYfBIsjQHrF+c6fR4HsOq6lBUJ0azVvEdcLkVnfsywsPs0TiOUU3phyQsMTiP
eaN8VegmEwKvMp0RBt3nFh2ku8N1RbDUbJMPmYM4K6qNJ9AZ7+LQJtVvWBfk4M11v21MBFxqVbfA
jdm9hAjSHrWg6fZNCK8j1qKNULWFCTwqjnNav9qKQ0+fmc0g9P6l/gqwA3I1dhAH46TMX1v+ngZX
bVZ6/YNTlc9GtvgF5vY0oYza1IEdfnksu3R8lrGW/Vbuxorec/fLTu6d+nT6b8c5OcaX9J6WMtG5
UTRGxqVMn2drW4Gd7FHTXFITHJI/mdeZmaG+H4MNCZ+Oe7OytWCattjF9rb85+XJbw5waOPYNfjA
tmRm2fSgBEwuRkbjTv0xWY82RHLQYdpGtg+W868bV1Har9hNSJJ9h4sKqutSEcpwLdx/WkIXU6DA
7OwLtyCslsLOmT3va+w55YbVQIMIdO42lMF3k6J51brkgdEkEdu7LC8wEAPnEL2969rmUXpIbLB8
2k+S07ay5D/dpj4klfy5pWoaWYVRvE1HD42xOxgh5W+zFh0hRjRwB7hpi6AjJcuyjIl5dnrOtVjo
m3jmySn/yi74sq1FmwSK0pNsVeldLpmGLobPgSXgzHBYxzo2DvdYD21ALmxH57mIP02Xhe0YDaxB
ltm4myq/CDJu/iplJqJnJUWX0+PrDP4pZACvOZm5EFb1GwEwb7qlPICIWrMQDOGbygb4McubKQzq
l5l1ITo0gSsOWmVP1CqkDP7eAbvp1Li5Xi5QRwE/kTTnZlx8RZ3IP5lvIBQbKZukkEfPDrN1HeNO
ojD1w/buxVidxpmBoHAOpptuS+/HgLHhsQWzArjF0b9k+mYyOyT7qdlV7mpGrltJvmofSr0n1kOx
DwrItisE27N8g/KVw5+hJkPQDxhYGqdMe03dhuHzdpj3XQ45KFtSp9Zx+JJMF1pA9Llh/d3jhBm2
ghMqew37+4TDOld/mC8govhD8SdP8QCbJPzQCWM1WlpZ/U8Tj1m8FZYf6t1K4NFjWe2GRyu7eS1v
7rcYP2hsciBIsKunqwo+XdZYDYxjbAVB/+llX2e9/16AKUL71ou3BntdfGEvbzCwY9Qp2DvvzPho
RS8j9HZ9E470dm+O8W4M30P6F0lkTBR5QLW1+sM22PHPfgnb1IZsdoiLbYgABXHpahKnNnqrneei
AaF7wFlFXZDY98HdMrtD/46L221+g+k+YOxkeWwgVozeF89n0ftVcnbFGieogUq2o/n580zWWdUW
FQ90vSU8J34AZyvHrflt6kwfXzWI9nxNyInj45CfR1zUCRDew5TACvyXLd54HFHnwn2NCoYB6aVO
3h0yWeF1q39c0kyyYV5yIeDQuiTFYQRn4ddrZAjfqc9BngGe1Y5RtGuaEweUib0TUR5y2fJoJmhu
zrUBxBmbWLzgLTvkAmubRZPBIJ3FuE8/TtYloMmqwNC3cpuHQgA1OpHNF7XnqF1zHiO/aEElmsBK
/gn3FUaf6foAEmfzV5Y/mfcknReZ7U2DJWp5w5ZiyrWfxRvdu9pgFLtTqT/o2tYVu2y64HknE6WY
n03nwJch7HtiXsJik7NCh2rEo8l7QAiJSbwdTjEachjuOSzh4BfaRxicB7H2eiScN35CFvumgI1z
MMl0A6EmttbIhHVYGRjuWvkIK9KJro5xrSFZ2gePvjE5REypsRdpCD19h+C1aXyIuj16xWE61skt
ig4e5NL4TSsuDKBBeSAuRl16zJLPadyy7xNwcqIrcgcUHHFytmANzoBNb6ohboPMIz64Le5p9qfK
/Jb+1L0CtsnFHi6JDobFPgbFI9e0Zl3I4exSsi6OlQfG/UYaKDTzLa1FiPm6+df353r2h/wvqvw2
vrYdshY8OnivsBfdiwD11jnTQKH4tNWUUih7HPXMdls+Qd1Bq5EYzyEXQHLK7LsO3o4cUCDKRDK4
1wIipdgy5h1mf1QfubZFGqTMjYaYu/ziyYUdsKtAPlIdXx3nWBdX1j0TNAdgXCZs0Ge2Eyr1c6Ne
yWNZvursSc2nCQ6LV++ncV0BoJO+S1dcxp+zuk/FTgRrmWyTieXiJsIl7FJSkxTX4yCpJ3ZaBxbY
q4IPvBrYKhBeUm25qJXDsGzFqodj3OGjJt76ACytQbAzb0A0p+Mnuc6/U3/wSEZwh0Nf8A8jyl3x
2bApQIKlcP2BGEqOmbG2+g0nLr80t8/w7lsHgivn6nJMjxd+kcMQtLrScSEB43a4o9GTTbnVMZwE
7ITpx26VeOPkRcBGVWAk7+1C1wVa5nBnH9jsLKMRgMw6hQuOGbgB9bfQdiykxo+pOHBBthq7OnYh
m87dUuMFiCSxI1f7JVgCHh3n79/w22IWMg50ZxV3VbDiIrHMNWjxGKBfvMCnRsFKEzfDIWPSQLYZ
7QHqmnBreuiKuVox1C40WoFIMR99pV+Bf0/TbRaQwI79/DuYJxcRUMLuOzT3lvmDqJRTgd/QZL99
7Rf1i70WwEVJIkfjGF86Z4NWaKiexuKAHhjho2YArX3HBGlZ6wbYhXMcJt+GMqmjol8VOB5eRrnl
6y163hA2SB+HXYJWO38QPcK8j8V2Uz0b8hyX5wYWm1iAFeQB+P14tcZnqzwwq67ng+GcXYOBSfJp
txfPPVbNe7UwUe7gAebpfRhebdgs0xn42mw1K8u8QL1aeDBNtzabeqVFT2b2mVg/PIFT+en2O4Xz
Pz0axQ+sBnf2DaYl48iwjim/ARaXQFFkOuNR6Y9S9ztvIIM7WKvsIm8dV0vPYCZ14XGPDElzgzO3
WelqZqTuW+2tKPxlreeySHyNHnW7A8Vtu9VOkqq1q0I32ROl7CH8kgmoQu2h8xASyQ40a6xhbA6j
ef5E5CyZLwQuV3OPIHPfDvmbB6sI00iwj0TbvVDOdDyMoAgh58owOryFbvVejNTBCj3Jjuw4wJTE
oINk1NO1ZCw2SBLMAmQVR9ym7NV+jKz16HL5zGZ9iemRKJwHnXbYSu4lOrpZtoe2n/nbhS0u2cbS
bsA1Lt6U14eqiz+UV1VPRZqGW73W5Kbo/pAbE6DqOMPGZeRwNsFx5KmKn8p0NFcNUga4OOIMf3sG
djlHT4WGUXd0AxpHNphzXEZPvTIdmPvETmEtmc0hfPrvpZf0Bam9rBMqeVkcHn6L3s0Y6NUALRBm
0KV+zURnxQwxeTFxjdmKaJI8i5AgKGb9GQSGx5GlHptZxPJ2HZuHtGDWaXWPmDnAC1Q0TN5sYcMH
lySM2dv2uXTOJDO92kMn36zSRr+LZfcyhaG2KlVakPBCZ9ekTv8cVSAM2v6ldjLnJ0lt+FaE/NDC
YVgadNv/35fGGh6U17D5KVi91j0L69D29eUlYoVqOVF5IRbE8i0yPrddteTGqYGF9QzVXA/gUy0v
//0+BltsV0rnqWQ9PUyWPMkxkf5/L0MCxqqvY8Zu8WiQZlFkR6lrj3UsP+aYjVfoIklJlfE+647D
yjUhGtDyXOEP0czs0qbGyYwRgAP/trmekJ800gkhz1FOZWWsP9cJO1saeZ4xc4UmCjMy4pq+rNeh
4d5R83Pou1UBUra7BeWA/qTpJog3pnywSuAEcjo1zpjh3ALz5PTkEE9OqW1UnXqvNnLZLp2IpCv1
W0YXfHAknXAJh3EVMHdfueF0Dq2JSmcOVrDYmxinX2gdBj19iaPwKM5OmyI+YF/zbL5PQDnqyd0r
vJ9Jg4lxik6VZn2H6rU15n+GjICRuQzi8zzY5RqRQ7qHDbRRbPhqG7ktw850LrcGldsE46AFYrEB
p5huZ4IHh/x3sqZii9vAMS17lybYPbt8vhdsYIwWt0NXOekJ4c42Vi4rmhyVvLJw3MBl9Sex7wkx
rAsAUwSvlGsU3hcvw63aOBDR4Ig9Dm0T8pBZFspd4Uc2VUBO17RNlxs5AFHm2eturt5lXX6HWvo3
K9Y/8aCdeHetAsGpGqjfrU7b1evZRsJzaXOqvkLgL6q77LHVxHWsWAeluf4FPRxjPyMQrzOeB6rW
uebRqNc03A6fjKTOz0YVPBSjjl0ZgRMwHe4l0vdgCVGD5/dkqvCxZmynJVJMT9PpYmLky62jf40W
dng7YjuSQ6VhlrV3Or7CfiDZvibSIIaKQ+5bVOs/KQD01mgx8Z9g7xEakkfWOtDao/LAJstip4Ls
sQyhYLO/w8Hav2UQ8OnPc2Rd03cYFO2WrVyOYNglggKUj2yLnYw0iMn3PLHCjT6zdTUzneKdgJyh
ndq9NpUQ/9g2FsPsgD786TUKG0qT13moWM1N3SYtNKwfhDit8RypPCVlen5S+qoXoEAGtzmmoO4M
B08MWoFslaZxtavrQWAgSb9cKy8OcYXQqM73Yw2fPdSbk0ZEhxulOUOCGf2kopo3qsnPqaaUUngO
qo4ZIwABR8OT30oPG5RlLSJBFFkwKhXewBsAhuQ0JN27BbaVyefe47dWk/lZNd0hDRzIxJ9dz/hr
tKFpGyrYCAcpehnOC5A6fBmd7N4MmrVtuCn4MkJnLydIhhXWDG77EXTPhNOVBKEysF87hLwMY+kt
ZyYAs3dwQY6nOd4Ps+LKdiux6YHNN+MnDlKaGlbUeyTUpHV4RN3Af2iresc7VWqEu+vyrKsiMiZd
OMawZ3nS9G5Xg7ykMUws7YkILMXMyXPXrZ0AWg9nULnDjzTwrgcc3+zuL9moV8+tY007k7h1Nk36
NQOoZQ9C4Z/W1okAtKCblDn4HpjsZUgUosUPXisyKtywfrCA57mNMveitLJNmCfmUXOQgnleMFC8
TTelVeoljRZRasNYJxPtWssWg5xIwYrpGV+y7YLLcbHFLT/KSAD5f619DjXL2SwZ+ampcsARM0oq
SZVR4fDsxj0pQOCxorz3TRd7mMVxfTW8SFtVYTZ/mMCYexeereFmx7jSQZRyAKyKcHkAxP2ylAzy
L8dFnBAjHLO6tyI1yo8+niioi88hiMQdz89TCdsB0EwZhwmiI249BJLRyJGa99inCRdnFMzDofYw
sYyL7AuKfhcUDM/44RHeiWCwPVp9fs2DNw+1d1l0xlZHO3jOOxpNB1GPWWQPZRav59IZrvGMq5vJ
HQVtNa/SpHntrak5OJzeft3njV9phLnXyyx2mCblD5rJFkOlzMaTgiV0UNNm8AK/qCTO68tsSdGZ
GbouByTG6/bEqv8IlMTy/9+ZyWHYo78HvMAk0iyCo62p5ScHkH0iJgXAjXCdimpC9qFVu7yNZz+p
tJkbr8525fJf5yp/oX+pyjk+IJlGvTkM1QdO+OIQZl6L0QY3d9hJJC7IKJrGDBDDYBeAHzewa0hR
L0S4q6ei/BJGma5avJ67Mrd7TFOcUE2LwgJ81omI7WAlB9Na2TaRteAzBiGuXqTEdbbHmxOF/WE0
AKfMZGqySbMJSoCpOWTTiFqv7bGS5ADaSRfzVganybFPq/Alj2M+Nyd90Orio5sd7THTYz93pwHm
A7P+QKjqKmL7p67a3z5XNcyfjFS79tQKFP1WqdHAwfnB+xVEW9NuV7Mr7Uuv8i/hSUJIG3bSLawY
GWCNdrx2XMcKcUcFNgcvahEFWI+Qyc3/CKw/1gL0wmL+m5FJjPrRmNTB9Oe59/uWla9oY4z23OX8
U+W4qyuLLROLtCYtztIdvkzcRgwvOHsVsWPuTcCOMglYaUWF1xlyKPt3WZ5RAu1TwBd65PpFiigH
024CfrANzINRGsxci6uh4e8njkDmKCN6yFwhdmdu7WsPqbbHmN+N6IiN+NtA6FEa9rZrgLcjI8wI
AcqrFyf/7cdu1TvlzaOXg+R/rTGDTbUG16E/UylTPTKcqsoPFxCj2ztnoc3vuQ1d0CQ3Xe6lR3Yj
HiAH/gxJszuWtRsNSrLRH207OosoxTT2NQ6Vb1ZcxdPwDDrpyWwcprPomGsehGRT/9XOcE7Fr6Wa
q4J9bbjsYXRKuYATyKG8bzP7KWAuRY6mn86hr8lzYo9vqWH89oP125iaX9L5ym6lm/ajDQYDwcA1
EoY/GcajpGUq8l+PG8RkUYFTcqfX6MAngPatd+9y7zXN4EcI9h4mCvzshZjwO6qtTWsCqLGn/SCQ
Ri49qBcysw8ZmOTnqSL/oIAKx4GZj0xDWZB0gNwcdCTmWxrCFBU2Bhe8egAkSrZXidBeQiUfiuES
jIv1cDj2U/vkMvtekhRDfXpuKxBlCKlzhF6hOpVOeBbCJlK1YMo5b3IycPQAkW6WaKxtGWfp0Z8b
NKTU0cJJGrAEzwKeIvE5Y4TqGzYRpDJYHWCxTh1liTdHqxMcfaX3OlTIdcoJ3mOVaL86xvA8Cb9n
LsOslj92nvg1jKLRga9K4DUx2H1AhmfZXMKKMAwN1U2YbuabwmhTzsnH0Htk0QQzhGX3UC5nTrvs
+6W2T3iaTIr5HGM6B/aLh1089qanLiOB/Af/9orEj3Wh+Pak2jeIV9F+PQ8ZsXdoG9Fl8kjG6dDv
EqxtqakYXrNyYZLWDZxNFgPKOnRXup1fpykgjkyJe+4slF/4P0xJN8EEYg0RO/uDuX2S8tvBaRl4
S1tuHoeSkXnAKBe9Qh6wUAfg2IT6q2KJ1SLtzJsCSTwDi+xfLrG5mjPeobppEOYZBiAV7mzwOxYr
ZhVmj6aVgUR09qUXvIeiIJQpgiyQfWsNt3BeUCFUlHoV0x8BUrGyqWm0bQtW3hyZ2ajvxHUZojb+
wKTbhnOlkGlq8U/T1T7mqPMEGqb4JxYbTc7lUKHLVEQCajFrPzzRsJ1WcSNXitFLFmyoL1dodA7S
KdYNE6fKCneYH9bOVXes16yw17M2IWy28TgTWUnogUiwhYDjmTe9+RXzMA1KKO/u+J5gwZL8CnNy
DgMuJxU65JRSkrXGJSaYUM+KTRrZbxP4fkifCFAsphRkgZkb9NxH2R2wo62lU2NbBPFGC3uyuuoF
savTvpWwKg2sa2yzVgXoAqMhFot8tnY3koegYV1kqbofUGdmf4HMv0ryFKTWc7/P9uPSGoBSqced
55T8+9SjzWMqS4YzSPv3HCETXcUNVQyDB1ATo8IcxmKxn+fzpPeMVe4e8ROCRgDXOr6mpPHjigwh
bujBD/oLxeWmqX5zeYKYFo0/Fo6dmg9RZe1WC5GNRmerdN1VwmkQQMLG4HOVy3rzbCfyr4sanaDI
BVwo3/rKvNqadsty4OQVFdsuneztQIhGh4Vr5Y3p+0BBWUoQcSX4F89Fn5xg2dFg+7h5fggALJqL
ZC4Hh0vEiNI5l7P2NWao5UK0ZqSsz+M7gqBbz4RVcRXM9xxHZtGEBw9Bomb5sVb8xg6L+pnKfurk
ivvKmoLD1Gebgb+XZsSshYn4xHVltNaBuQCxxdyGKbNhwDhsuw914MG4wWRiQHHzMASa2GITqgzG
mcKBWM7xFgEMQwAt3PLYaMk5L2s/FsZj4bFKoYGwZ+bwtIP1cYqYbeKy3eu4cTfEB6UsgrH9WZ8W
8YVlX/+r2GraYOaNCGNKzspao6wc01ubn2MvehWi/xO5dlL6fK2ax87Sn+owSpka6eh7/jiYTyUo
+yBAPz6VpM8SC8hwKhqguyTADpNFyT4wlUTItZy+HTvcmb99TGVvGS/dJpc2t9lfwAQu4L2WxXhO
NTp0+NmZuaWTR3UpNxUWjHR5zpLsEzBZ7VEQeuk78rl/gY1Tyg+xPsgQThh2IChl7FE1uOhib+LH
HfBokay9MkpoIwB/9ZYFzPivNqiSKKC0JFi1WszqhJSHAqGMRHXQr+bm7nFjoOydjU9mfkxzMSrh
GTc1KKbHwhrvNC7ogK8G33Wwr0qSUwlaaS2k81yyCk6HlTzp1ky2Eg0hgmZh9M/QJI5OgYv4wZgA
Un078B37Fs49bHoD2hqrIklk6ISjLGqdlWkWh8ojpKHQt3m+M9AOeyLZa5YLNWU+tGbvt2yewuUJ
at8lqWL5BGbS/hh5O6jHKRNRHYOkae813aAIRx7uL6LC/gkRu8Fk1SrQuUgBTGTmNZRHpZCdTf3r
iDubwX/E9dFYPA1YG/IZO1UCjdAFuG6wA50pHmYgvS6W5mYXdOZm+Y9IchRj7lE07avbFVtDtFtb
MLOGEGeZ4BVk/GzUzgPgeA7dakuO3QZHpMr+RrT8GSS3mM6vz7cI7l/pXyE4E6lGeD1en+0ETiOu
gXuRodFJnybp4jjpgYU8A3w2XXm0z9RPir9H5qCR259G+2fzrXlaug5qiWyeyLbC2AzuqcLZ2cQT
6FEEWOmwbiO85Iy5Y86HhDvMGLRHVJdbwHgYFxRGR57RCjuei9GSWt8WxdaUxJnyYWEcH3hyzrjP
AusbPt5mqt9Ly14vnWLJe9aQNSS1/uEZ9Wc/Rz5gGD5gWhzq8HDA/KzEAYA5IeRm9TPF7iojUs3R
tuNwwNiAboQ/um/JAAqblSJ/vdj5Qxm41ohumJepQdh7rEI5ZsbwpqrpZY6as2Gm+zLrd2y3t+aA
z4BbaMhAh5jW1kgvNnYY3H3n2UbLQ0tsIqcjoE0BZyqYA+3iaLqaXcXERo27Udc33f9wdF67jaNJ
FH4iAszhlkE5Z/lGsOU2cxAz+fTzcYDdwe50t1si/1B16gRElAYWGlKWnKDYbsM030/6jpZE0Sqq
5pZ4SQfJyWUBc6+/zHihFdYXJal8IY8gEBV0CrUTDpU7BOQDKxj3d/e6DN08xZKqMV3cemYUtKgW
snlIDGiA8XAoMSynOxewcujwjjBe8+Tjk1kho7bPoFQoJ5kbEfoLlJLfmlaLYZFV82gNvMsKcJNQ
BNGh+lAAcEjYM1oCB/DrDxN+AHKODutf9kXdnqzu28CbNw6vpdARZPq6G3AoGiU8iibMc7iY+L+z
F/p/iiouG40G8IPBuBJvOnIqysxHd/EbtAq9R8o5iMG8erL0HiomLN5MO/hI6xNdRJtGteYTmPHJ
X/OwWnXKu8GQKyz6baGC4Wko6MroYKo1FBdX1MeSjQfJEMykgD2Tm4SR6GQxBr0X0DDmvc7UGBP7
TOKJyWg2eoQzFVMLFFzFuepwjtQDXg1MTTWhWwKaqdrYpYOYRLCIPaofyKXPrpxMCHMMQiDMvgJ3
wKXVwC9TOIr1Jfc3nXLNkcf0ZfSdIT3py96p4Km0pCPmzUMZ8do1sIkVLqWI3Q0g3dASv9ODaEUv
JzDQCrU4dCAIHn4hWOCswsiWfHopJIdHUvfB0F8gCFJIriJl+ykheN58AyBSy5ZM0sNxJVsi4ZWN
o3H8TSSvtiidV2IuLLlFv8JwqriEyGgz5Iimhc0KyX348a6ZHDDcEzjY6R9KUl6aZCM0e2a3hnCy
ojXgAvT0qyDh8TigmRCoc7W3TMzqRBAlYavtZz7ebYq56VXTbpruHuASm7zoLa2FCJpj8pg0cpSx
K4YqhksjWO6wF6cS2tJJs04rtzNAolEGWREO3DIhImI8j7uzHn4VRnWEqQ/obHyH6fDdoHEP83Sm
t5KbYJXnF+Wm716cr+AnqgyH5pACTwfcZrhgCygvqlsVzqoWJJrCtEs2QdGFTvziEhZCjjo/JaXa
Mr/rzvJiIfYIWQ6VW2KchQa7ODyNocnGXe8SKxawEV7FNqklXNtE1+hxK6wqw5Yb3ANM2YYmZnc1
/BEunw/LTuqT5TRnUVOqxh5RzR4vPI/x/i4Z93VWYXTVzV4kjBbqB84rSkT0Kji2QIuFq981s0T/
oI7K8TTWF4IRuCnKQp+wHRDTGjuMoYTtB/+rFG6WyKGaFE4c7zlBkLtHTo5rhUWJEdwUyF7RJ2Tq
kbgBVrMRbgTd5J+C6U5RpdgHVXjeKMc60GchDPja2o0cgiCgKC+ZtUbYQuaujF5CbwIPkiOQM98U
jXDczHpVRT1NPErERYElWqkw7bMqrskzVu4t1DzBkTQO6fGBsRDcd54X8j3D2tQU0k36pTQn3bqK
amjrsG4UKjkNQNaoEClERJf5WFTkssenwBuFCSRW6a3OOhP2MnLaoXshBzilNRpdknSM3stG1FX5
Z9YkpHCSgCkbXEbCI3J6PJwGUPRBvEIgRkbWibwT4Y/AtqHAghs/cD0rGNDJs8jATAOgBWcwpMom
BY8qzFT2XCUcDR/ezmAH2UlJ0bdi0RwX2DWdaQIlfRnQCXfqo+cHFYhE/6cdY9pLljRRII1ozgZK
TbBdBBjwOBlGHkvrliKq56spSHU+quSZowV7EKJZwWHQLcSWSXvxHSq4TEjQN++5eawgKAcHbkp8
HOSBSLaNVl8jCM1RA4yaHVph070QHb2rjPjaEQxnVwTbBAoSlKOACCOGwEp+q4x/OXzMUemdDtGr
bC7CypVZY8Zb6sIZ477pu/cEIfkFbE2u/Tr5C8OTjhewfBEltxkPOr9iclO0cNIz8atUV0hXY9OW
+02Ok0BKJyHIbzF+oJZJoz3XSyCvYosxDfUsQ3rBbrNzWF7y8c5fnqWcvlQ+4FEgOg7zcp97o903
AZjoYvy802YOhduOMvwcQ3MmIYcup3S2AgcbZmk62cKRlNOkAoYQcghzh4tVT3gK+HMjyq2AG6ei
FhMeJ8EP48PlWsK2lF8ou7XKa/wfnJtoIHG0oAFdJf0SjxK77pdtgrOLF1Fcmw1DZx3vY/Ir8mn2
/HlRNRSbaayCm7CDbTvm+7o9pC3pnie9p++MfC/CDqgFKtclaC74sCH7s84BbacRLrMY9+fZ4INq
Y5UEVuEV/U9B7OtHvuX6rxzMm2Fd1SurYM/whvA6/hg/mXyJI23DlHCvJSlhpJS1TDjL9Kzqf58U
X5fA6zHaSEnMosuK4l3SHU31K9dlvFuuAk7bMiZPrXBqtZ2CyUb4CHX+P7So0mdIdawHC2IB6ClZ
QvQ/5nAo8l/z9T2wuZuTD0UX0GXZwOFrQQAyGQtfjiw1ebwEBN8kIe07ABbdeuZgLX39Zb1uQkD4
w1xVNkJ8NthdE+7Xv1pHZBxipH9y8tXUx9jYtrAureIqBoUtM9+J+8DuAm4mHMUaVhWchA8BhfGf
0qA8ZKKHFySFYEbJXnOlmna+HKyrQddQdCcx4f5sYaps1fgCS5L6viZpaamNc4a3E3AKcXXVUlal
LHo3yh1Z3R8/+lct7hUiSBE2w0c26wl6YI8YjHs54afWrmrcBIe1MnpQ4rkhHBGgcjtUeMEio61n
Y15T5TaC20rbl7gzk32prlPtliGGIP0UO64BPghslKGZCdy3Ajg0iinrGZKzUMKtnMeyO2H8SBx8
xAQKIMgs+yeKUGw88pDjFeRZu7J+VM5q/JniRTEJ+T63aUBNw6tgl4MjAZg+bokHXcb4ZAbVOP94
SvArYFclmIE7mvkqlZgUqDZyillZ59AJceWc+4qn5PPg8xtTmzXTMIQOYIDSIUsUi78BPjgsL61Y
d+1BYoTCcWtV1/6z0aidaoavrHSpXVYAAKTHo+ikc2FeAn0LU34GrEQEskUE9nNR3LQqdGsNNIsj
SvmEbsviKLOdH7wbkftgvGrisYQmWX5uarNq5GvV/RbZ6WUdafVxyfiS8ND8SF4lMaeCD4ChpBg+
Gg6Miv/6Qn0coWSr4g/x3Ym6DhKPpW/i3U12y7eVfQ/Kd0EXi4Oyz7CxEpnOxU4YPYUXdD7tS0J5
Kq+BRmvUPsE/hhuHT4vrtxHCU+tJgPUMMLHkLJo/inkYfUKmWhoYLLbYU18FOJcAdEeYNQ5CoJEy
7KLo8pGveLM4/6veStxqytSNP15srHr9biHIyKh9MH837qVIF7zOky9KdhqfV3soCSScHMWBecr2
EoTvICc1iWLdYPP2NpHJpkfVF3aziYScUY0CQInJlpi83JrxH9E6xs2iFJdlfB+Nh1pgkss20koW
Ov7sGMfOSho/FGNcfMqf/rCOPj2zCBChFsSbZPC7n5m1q6rI0/NLB+Q3nGmQ7bw+E1MSweS1hWI9
FiOL5JmTDMOn4ibRYW1WttTxJmnR0uRLyf8xXdcUEStjKDlwhBIaaVX9TRMsQ75N9d8gHTS00RUq
kZ8GXVgLr8LfoehsMWkn7BsnWmyg+OnLAH99zLg6e+wWOi73wgvLJAwtGaqYEtSTW7mC8VqlF/8Z
ydvK35njW0PpzSbCxMEYSdw6ZsWuIQuF10wPjPDLF/YarN3GeA84wbfhUa7PIuRgQv8qJqWY6pNm
9+xjL0tcXeWm/y7Njc7Tyh6EE8vJZlA8zdyM/orkB6r5YSUPbypvXXBijGGkFXENV1MigheRevQ6
AMvhVAx8FUoITgoni0lDxbWp7fAVcMsSISYFhG9dqtdl+Ck/V5PsvgI7plRYx0zBmCg6Snd8GQAX
qRUc0673+uJKUC2wLIlidtQd/ZpEdM8KoQmgfPrsU3PR41mF9W53FrtzPKGnlHG3LiHbal5pq7T5
F8jrRmbKc5Kie689hK+ca1/QHkpxKBiLlNckudUfshyaNd+7YqZAvRwHKr0mLC/lVxqZu+w0LIIw
mRW7hx7vE5/hgSU7AgwTVfRkExp9j0nlMKkk8JGQPvWsEWtb5ID3hQ3xMYX0l0cPPcK6iFRqtBwQ
mnGTUXeNZEcKBKNTVa8rLo14RN6mYGyh7ZGp0FL20U0EMfQ/C95uhly6W6blveyPRXor1ONorLVx
L0bXsNgHJys7Z5+/qAbQ8L/9wOvQBeUDIe6y5ITBmt9TYRQ9SQrkFMl1dUJGorw2ccA2jx6Wvw/y
W6C2CxMdmZg9u9rYd4wXO6x1NRa3IB1fUKzbalN/HB7u+yOsE5JK6e84vV9gwbAlzM/vCL9y7L9a
Zua0prY5gKeT5aUJlicxJO3llUwrFJ/E9MsEJMyyv9Rnx631B6PCDBWYoQ6om/BaaSV7wG4q+rwF
YoMC9VLnp/711+p33wiAvXDB+Ni6tsi1JbWaAcDVusWpSFc1JWaFU2prun2wEsivb/8UjNJZIZqX
8bMURo8tXo1xdG3TVcw8QY2+DaaTn2MR0wfeEy6fIv+XlW+LcYiey9z7R1gNUrHLc4hZTpPvu/GA
4qQtYOpheY+VkV6tJPGr8teydBD7tfD51dTDZ7KqBlY8DfEVF7hZYrWLwhTWAeBCiq1YZk1FWS/b
smiYkFumEhNXjY/yB1Qi4KhGjaqpM5+eXUDXHyAwBVOnayy4glq6nnGv+ZKjfXad/i+qfjUm9i1O
NLpw1bD8sSASyjjGt6cs+1H8VcSgWaaWwN55xRQHvuXVyEuns77TcTdxuQzAMVUC7+kgRAK2Szjx
paFNnFvGciBc+igisdKhK+sFEWJ4u8UKnptkNbcskgo0odi8OrIHhl/5J6dXrBYVUZr1KYQiXuc4
GgtkKLwVYJEQ7Lh6Ryl5gHxXv+xQkluLXu2XmJlipxx6pUXQbfn+0G5HtNkFhWfzNoQBzSMwk/w/
uG2MT1XBJlNwP2nDl7tH8IpFICPWPS2kOg+x3jBIrKQZQmGi74zgMjb/qhz/Nihb0NwqzmFk4m5Y
uy1VYwNciPEuicpAioCooo6zVhftM06+4amiAa4sfrPCZ7Iur/qZh4aX6yXWX4iWp44Xe+4WMkdN
CZEEuCxpwGQWijsg5xCvJxyokLiuKPh+pHR0w+QHu/pS171g/PcJEUzyLzHQ8HooTmkBPcuY6Z3g
GTFCGwraHLIV2j+ikQsQW5QCMROwQF6WmL5qLKaGe/BTUHoKhPh2vicjPmHsMLNeJhbsaEBoj/Qa
gvZjEG8lUJJIRoJJqgvzYS0/eIn6VECg+cUwq5n9UtF8zsrnXIb7SNmrjOBelbIKKtNNQTV1y3Iy
FRO+m++rgOL3ytiiTEMzADRjoPMGnaBLBvRuPVTpujFjUoosE8Xqaw1Oi9C6wg4eKUQA5NqzL2W0
xUVduA03SzLpZxOyj1k3GoGeeeYDl6t0KQruoe9IemrZb8OV3lwtAs6VtVxsp0Xyqcmh8gJj3RsP
AVec1FPgLOEWkIALeQJy2hehKwANWlfOxLByRP4cohHg8jDa8BVJBkqZcEPQVk8+YgXlgG+QBjSH
W35ebvGbQoc8ukD2DvgVDMtlnd/U4dAMaFuXGayrFJQbv5IvmD9NThUC3wEVx49WhggRfSfCugc4
h6OmHvZNth9IhePKxepGnQWvgxUBVCwyAsEbJCmrTGAITqjDFjtlkhL5nZjcFeK8EWavz7KuNgXH
T/kzNWZagjCDXcOTM5I/kmZYahTCjBQkF5OekpYSMRPOdu16IBZpeLTEwbX3eMDJZ9LImN9yuJFJ
ckzJqo8QLUqgvQ18ASX5G3jFRvmTNsyfyYQCsEswHhJOTI4xfVOwAat38AERROYVTPLZy9rK3doq
3mP9rZt76/M2gHUAlfXkOyrOSY5OuUGmQYYpH3c6ZhRwJ6WT3RhhX6E9unhTFvQF54//HSRnS1vL
1pa3WWTrujr51nyMF5X8T8QdF5PdD5a1A6TbBMafxlsJyh9ZmCnQ5dM1Y4/O2mbVxhgWCUU3ACw+
tpgsAh/Tvss2qa3YaKHHi1bqeSLU4OQhHWvpUoZcJO3Vilc1/IwjLBxiWpmzGONSxBQsWvTsz9LD
W4zwnA8uIsodBCmoZ2MMZjH3ZW8aAwnTZ27Nc4cz3YtJ/tYScX7BGhbXfReTMIWlxQoOHTBYfghU
bGtF0wJvD7VpFOIEzgBiK0mrgGAwnhnse6g4KFyjDZ+U3iZD3l86DWi8iJW9o4RO/8Uz4U4JUFux
IOi8ZFj/HjHy1ssrqs3HPwUxhcWqHxcQsYcLgNnrh5oYFlnbuYDtECzGYk5oXswW9Kz0/89iOgIe
HzDsIFZD9EYoNTrpMAukbVRvKvM6Rme2DkuUzpsBJV8YUiUrLOKK8M1rRDuGdjLLicn2GPXhaqFF
C9Wkj3WAWIYLoE6KqOoYvxnkjt89+CWjKe0k16tRX1vRnb+mkGmmNuEwgzEOWmcsWWwgoOZrxfVd
scMNt4jwcl5+uOsA497Q0SabanWC33nZDIYa1cF9YWjX6YccOBdBL2FNgwQ4OYsrb/L6UfC53tfW
IXkdmJTWJdY6rAS+XXAtcE4KaAzKqTlYBjigavW3lDAnVh+1dORrpuSWgjsWO53k23ILjOj8n9e5
CMibRReBtG1KHiXRZc6EghsK8lk1Hkz/JFUbwQBdd+kpEyYkrvLVEa3ZemSjJfmqrL9xjrR9gnKQ
zsSzptjyfO+WOpMMLLlczomiAmpmhItO0C1BbKDI09ak85fvylPmntsJM757hUEXFYfCQQTRkcmO
o77pVQnU5mny53iv1FDC3wt2ljNUK1wWWmTZjCqGGVw+s3Dl2qs4nwx4jA4NC2O/4ZI/QXQQs1uD
h0zTt+BnY89BbLKt4g2LvNxOl+Pcv1bQwVMEJovRcFTMkpkFY/0KMeI3x36Tcl6+ZWz9CclYQL2p
r7xCZqhq6QJ+i7j4CB6XQnWA316fEBXJOEpi3oqIBaMampp3QtMARQKdP3RTYU4Qq4RW+dYoHpgW
soEa3dlrXlsOtvz8eYGTld6jsf2zevdxS96kA6Qo4gR2rw5/Mg+M1ggWVbGcnLzCOeecgcDQX5fd
1aQUYK5FBO0Tawo24rgMNTzBHDGlgHJjIr8eTbQhy2oo0aTPcI3xgRm16ZO8IEvh92rapooZB/aR
yzJZINX8mHPE3VOaF3aU+Djj9bRQg/1HhRN8ytHwvub+FDW/SMIVxSZZs9QWYb3oWxePlAEnT6Ig
gv+fK1wm/wQOWcZL/FTZJDGVa7anjBdaF3osL1qiiQ9cJZ10V7gCsoEzwcPOVPqmA2ab199BvySl
/kWoNlxuE5aHXYwe3IyA5QIegv6WGW+GZG8BoE3zVB1ea9DpNS8+PzQMmD9eGM40FakNHsVzphYi
nmOzlkwH3XESuq5HhBKfE61YNBPRfNdpnikw12X2fGqlefDH6J5R/Uefy8iWCSLPk60WYsp6kZqn
pB34OeinTSjYzQb7pA5T9YMOc9r0yCePGWt945MGXquhi6UU/QerO+GNA34jwZa9j4j5OK3lshz2
Uoxj43zUaDLmpU5I6LLsr+VrB9YmhE41bDio+8yzPo5y7ef9F3WE02E8AIz2hBnkNUgQMBS3dcnh
nEEsFDLAmn2eXAn44lgmM+UlMweeQ1AcuCq0/NTo2646k1wWkVylz2pmp+NqCGd1NDd/OMb4yAZD
fub7QBwzLd0gOwvjbVOuUyjKv9lK+EU9Jr0Bp02ohiYmHvQti9d4Cl/TMyhI06uW8mtFmg9J2U01
bYAsn9PWtVkE7gQWYny/aiwIkaWq77H5TowHhIYyWZWjB10B1yuxXqnFU6cLoZendfKQ5Xafxatc
mR+s59ZUK2xTRrLgnQVcL3XXrUnd7UmQGL2mnqOEgJ9Si8sI/K3C8WSVYERk7YHXA0TJt/PnXN2N
DkXTDFoxUxi46iCYJizfZsMYm5sGkw2fGI05KSGkmMGtBl3m6Oq/YhncjZvhoeF01Ekn379Gw1ZL
VmHjpcmmbTb+b3rJcP3SZ3QQrwFBjfOUe0oKYmb/ZPhHGyJgjOYkCmjV1hwOyg25EOsVJyzwxGrR
xgtZ3nA3chxkFRD9rJbnvGZOjQg1LjAZ92Q9YbGsc3nE+sLzZXBYx/rziu8WX+xFEK1bLEUp61Hk
gh4Uc22JdG7BSizn3XkAiJ554ZvKWGSQhJEfoDSqFM4GOt5jsfO0L/03+GMWQllNuce/JlaRcpR/
8vfyMPJn9Vsdqn13oS8fzlTLskhsng2vjdiI/Cf7N8BuA1R4syvzs/jjv4cNImnYggw4Z8kqmyPc
ZJL3WRf/IHxAgZ7qC5GKe9X9MObiR/+k0DHi7Yih97PYymuUqm6TT58nPFDQb8JnjF+z7iG2Mp2o
mqHP3Z/5+//B5jFxalWpqNz2X4AI9MRxz49HLsZOFElrRoDLRfxywZyqnzL4VZlnswpIKk48aa4S
VGOHD66R8js6hqieMOa6v8R7WXFHOsMFU0g84l9nXht8MU1aZOIq8GdR4WiNSwNMQJeaLg3ML334
hS4vqgGCi7FJcKdREyleL5sOBNJNSr+GGL530jfnCuYb1XDXuXjwQwaoxFaKKm2qfF7II3F0fMB3
1LhzeN6GjTLP6P+v/T5zGDE+flM18l3OQ/w+6QuWPTHO3JOwjhkGUpSRkUjYgOIy7kEk21F/zjTu
ABCk6WyUrRn/LP6FzCQpuwqHo/CFtQkES1v7wi9sbWYu06IIt257cEubG1s+v1XXvIw7bQsjPVrI
b4pe64hq6kcy5saGouwBSIN5Coh19N3PhQO/IYccWiRu5btW+wUDEVqOYTkffEEgfU2zy1VVEy1t
47tCk59ziYeXGG97cH6fADQwH1fnqJ3G8gtGChWDdmJ0gMHIafG3EUfrxHvYyuUDAgSz4IYzDQWu
csKfgf4cO5WIp4dgqptna1zzrNcmQJaGjCE568zIWKW/FbXEuv9jPE/oOX8n9KXixAgBO0iyveW1
uRjuH6z0QPAoHMDxc3sSs914tiNtxbcCq/EvvRjf6rpcvfYc87VHZoSXzYXfwbCB9P8+lWeeQ57v
Ck9wx7pIv5QEVKYooZnJ8L2IZqHRaYjsIvjVRnpjLIBhx4wIQqf9w3aZcRX/EySccJF6pz6ofqn4
YnZRc+UrWtxUBb43/EtYgDYTO8VB0IRQEWlhxDtBxJ1TIbnmnp+h76F9FSsrYq7sjhG4oI0XhC1d
scRnXUEgqnepSY6U3d/kjXFkXBRfPiDMuk0/RBYtjBmCDZqpsJkgpG15HJj33adyzukH3pqHN9oL
Uy9SxhEVXeUNqzCQvenA/h4uLAyp9+iekxvfA85x/I/6TVBXI/lL7E+Eef8Ia1E+WJouqydrCqTQ
51D6ja3pmVNBGF/jXPMgvwNqzQhdm7cO5QhP/bWrFqaXWDZYovM3etr84zIB+wM5f9Ogc0n/dIfW
UeblLbIJI/jhVS7iv8YxGbVGNsSqBM2kg3nCm+eqbbuZNY/sP3jny/aJgw1KpglZmusz8YGpNui1
V5/qbw5OyN8TqZzAD4AFBycQW/gH4DnwAjLbhMa4lABGcAJHpudU0ZwOOrgXBv2fk8kLFVtcMqwe
4j65C5GjpbZ46E/UtLxXYx3uUg/v77Zw0HorvNV/44/BBkWzA7nikANvbmFQPXwbScra2PrMVxx1
aT6xEccH3hsi9i6LRF3WC2iBG0DE3jFJRJlLO3OJDYaTbYxz+SZN50c7BPPci5bGI3PBnOdksobz
y14/Ig63jR3dSdmfInVekeiML6m6RfMEBXbhe3uyDZhxzbTCDb/UJ3u8viORZHYV1DtjB/VahKc5
113lxPcuu43GyKiFbI1HvqdzbO3bLw4kUKbxJJ2qzm4e8aE5cBRQ0ov4ySBJNzDUhiqGyNiDL8gM
qbixPmImoC+HWY3hmK3DzoShYSGit0Eagl25S3bBjUOOo6Vn1+Hs8S8Em1laW/Y9FtOBo56rX92i
A7Ox4uXIKf8+ZGXhofP/AToOjnqvr8xlWLp0GP3/R+bnwg7hOOHpY92E8i874GPC+CeFMbENd/ho
neRnh0BTsDGK4tPgjsyLZRguTWciiJLrgw9NvlP058WxZgX9YPfHU0QmjQ9i7kIDc5mn5298CtjY
RbZs7ykO1Swoyi3786ev2jVVtvxLs0b/xoRL+Nc82FvDnq8R3YqAAorSweVHpg8ZxQkw4i25acf0
QfjiGSyDQFiuaVua6+ehnwAOHnWQkMcB78FhepQltvrmB8N2L4Al8Jz/A0We4FBG0MzmVv5Bu0Vf
zRIdx7tbBl/w+5ofF1unjRhxbMF7tXtv9JKdcf08sAaqp1eXv81z4skupBNIjdvsDiMWRcPNP1hL
Y2Ne9St2aAsOERNGwEpbwbBs3r03IOd2wr0xV76UeepGu9qxNuUb/Hd8Rv+KOSYQq44UY2aiR+mr
vRs7c4+0ZmOe8qVFZStcKHqTZbTRXMWTnsk2D5mLsYc0zJLe0c66YEmmX2N+RPgTQ6Ggw1wbEMzg
yM8sdzyrX+IXPpUOtj87mL6PFoOAYa6e/lDo4RRpm6dmWay4J3rNRsOEOxmTyF3v5A+OnPKPeqi5
S8/xqS2HBXMg118aDksd0sF4PIDMMPLelh4bfQfrzgGYt5lu48zhiW/r2M3kvXhWdqriyr8sq/6E
fmaDG4Mb2OqpW0uOcRRnylHiO5zFQ+wELhE/TuXIqws5To7htc5Omwc3A5L0ChvXWXQ/caa+xRWw
qms5wq11+pXY2P0qXPqXyvW4qC/fjA/4qNOHiZd0LIxvbv48uxOCMevX5YJDAmcffiVbc/g5PbGT
DgtXuKmQEM7W5ts/XF87aJZuDjTmVs90TtPiykdrWua0hnNxWdtesNqpexxqWA08M/0EDceVt0cq
KDh9q3QDjvEzHpGoOXSMtnqs3WXq/Evu+Zu0K0dxSPx1KEYXp4Cc0Hg+n/4EWMz+X/VUD6pbetHu
MA9m4GoPc898dffHpOOYL+Gp7I1TtkZwmiLZsPMNd3xwo98NnWQNf9WDqu6gvJu9HCZptuV27gLy
6uGzXhT2Zmzd7lmvY684gIW7xNmTjANKyqnIrUJxvsIpyINo8kTg5t2/6WmP3IeqzSDNjZcmeC6f
itGmh3HOvPm7GB53IvQYYcNlhDbPln6xn380zi+LxGtJRfnruCg4WYByPqRJHDTvtSnXDXUVLso7
f9Mfs5fXH1X338iA8rTvZ9nSXGWzfplzLpobntgXGJVJF8jJsMUZ7zde6s/XLNyARVBALCwcaKZf
L4gl4hKQdpgiQrfYBf+Kr6cyt+ZYmZFkM8fYamd5L8VGRDWPYW9TjGwZeDqwcNCnn2D+mwc8GPX5
Z0tW0SO2j3/ymvzdl8fN5bC9wQLZ+vov585Sd4PzHpK52++tzcf72KcRexVg4hNFAfjbDVF7umuu
ypZSwj8YX+Yl3foLwZN22hfpsTjmgvp+WVvxoX3VC2GHHOmaLMVdfPt8d3/Go9p125pYI3UJE8/Y
vWbjnGuRTmcvPluymIUA7YGNmyU2nU6Dh9QP+ZeYx2xhlgDsuiNLOuQRpvOWZByHLttJljh3n6bd
dTdtbV54rxkftv6RTpDhZnRWW+kcIBP4fRg2AYUuD0ba1QmbDQPjRW//QDYx0YewDxSYxzvwKnf4
pXIQD1P5sKc9gySz18+cuMKWKa/z2lGI7aNbv3otVLdywXYnDIIAH1ed9VSGrFe8VS/M2L3qLe3g
IruFfbZcJ9p93HGHAgAzXzxH7MZrH+bcPPxQi3ukhHuhQ1vjDLP7uEsjF2aX/AsRcyPuNRZpucbZ
0NH3BC9blMe2RBiFfch+hBufg2agmbFg+pKTBYoGARdYu1YuWOHh2Tz8jbjkurBlsnMDouinJVKi
KvwXXv0vNHrH/AbUAJeOtScvP2+RyS0VDPNFDgHx1Nk77Uibe1cXtce9HDrD8/1ObncTJg8/Kn8T
kiFxRoROeD2hoVpgpSewx5S/6fi0vgEPAxcbrS2FN++xmY073UUzQIbUVJ/9PIRFx4FCu83JgZ2n
SAGBS7u6fP0ypuh/aqY6nnkkQMhFGSo/X8uQQmY8Ys6C5lya3/0DkIf9waWd+N58l9rMlxb6Dg4n
G4eFc8SWFCHEAS2+dDJ2XGKLdE4hk9euvhRO2DkCATrFX0AGu302lmfKAIZfrv6bPsaTuUHkCYrY
/oFCgg84gJPLeoMub8OQ1YUl7XG0jgnlkGctKeyXQDouhT0FyVTSUmdzt2tcDoIb/5B2YJ8xY3vw
zZyF9WstGb396ht1SUQ6S2UF52H6o63TPLVTAzjnJHN6IWrrxAE4YdcfUGwUa9JaNpE3/Zr/py13
zFe8Id3H1SqUmCUgVbP1JfOzwWb/KLsiRZXDOJgXouxaqpm7v2KPUJB3aCOJdNwT/FLR1l4gLZ9K
EnWXTPl3EkHRm1B1/bkKHxUAdyycgm5s+blEq2lYnc2UwzTC58pGh72Hzxvfh4n+aw8L4Kl/V0IX
4I44tIjegQwXhrfcZEzMaR4JcXfRHzjqYUnB7oi/xtXccFGCjLF8Wd8rNHnz7JbOolPhQfAlwdYJ
Z/o+8upnG9m+Mx7pLI7lnDDt10mYqHIyzmzv8dR6wtVnc3G1Dwf5gA/2bbqptSMC09zu3uqZrbyA
7E6tQGk1V37Hs7Bh9yFyOFKnRtQyd7mYGuXqqV+iH/0Z7Kexo8+FaZx6V11Kp5wivnYHwI6Dvinu
w8H6FvcMEfiUOEvMhHm9Es88eHHPYIn1zN8jHanowk31zha6vQq2fIvrHRfPterWq35V2wcIgLN/
5IK76p7jpPXabe4axKg5iWF/NzNWsnwWlhhw7bLt9LeYD4OHEP0oW9FlBKG+Ky7CRbQAB/gfPODs
2pdedhP3DMV+5EvqsENdDJC8C9fNrplZX5hHKyumnOvuIc9iPsg4DRKAiZqNtaXa21JRCVtthUbt
PT1+40sGLUJ3vWd8UG3wgNmOKyACOIdLYw4PgPvvNAAvqdNRtR5+WZl2t+hmPGyHGsdu5icMh7Hf
n02tF4yEXXSETG4fgh9a5XTZHDA0P2B13C12tWdcKRQiT/inzAmNceA8L0xG1bQd1B0qe9Vl2MOp
isGiuVEP/hK/8t1rIdwowpM58NsjWU/mZtMcDpagS9l9pTKw5jrvIezW4SbfUGLnj+SHbnYlOdIK
2srGmjqhnXhmsqJ50JGYvc2G39ApctCfRu+jTRdZp4/uKTEbIBU+eOQsYsz5wKsZgKg+xKv/SDqP
5chxJYp+ESPozVblvZFUMhuGXBMEvSf49e9w3mIUMz0tqYpFAonMe88VZeYxxIxHzB7omfuRhq9v
E00s4w+lgGnVtWyXxuDtWh8uROy2pCO5zY70QOZ9AlyQN/fOAQaqKe5OnjMiztGdfUVu4kXgS44K
nXK6nvQLevupGo++pPdA6tpnaQXT5f9fuj8zF8ZhEoPEtaAuuHv+RJCB6fL5EpQNaaFGyEnHYd3L
BFzcvvLwl3COXrpxXRz9cBbaSHlIS0Yh2dAz/7HKR6oX/caW0L1T2y52+Am2jRs7B7zP40QGp9b0
y9F17INlc1aJKyQLwgRhXNlI0o3O1TEgIgsxWl9tUh+E15iRI1rTmEsRXcCcx6cdBnwSgRmunQaf
m/D0HoM1/tT//q22+n+elw4HuzLCY1x/hnb+14tEgP2jHO8qZ1dYJgutZ8XrStH7aoLcPfjWtWtU
dOiakOffExbvH3X6gqwvbF/NWN+L2ksgFE8OKOaTlWKuGAL3rZ98DwsS8xkvaIDuMmUqeS1X/NSk
HD9iY6x/w7J+9eyhfmQ546Ei8b6ryTZpzGm0tvtxYBGop2FpJGl5aHrak7rHXGnKesYr+kHUxUaB
l1/MzDymN6LiDMlkM6odfT+WFoLGGa/Q59rOHVL2cbNlVzH4gYVQ1VKLNALH2mHGMCvEiThX/MgJ
eOvuIkQSMHivSbjvS2Q69TdPh6HbzlmGVYLOmNiQuqBd5XneR9i0EUWktcBPcsenSTOyjeTF0THV
tx1erULz7ZthDQDnXGft2rlaJXoybT2d+z2CPep2aBQ95T9GCQB6MqqjTYhZFEzXvA6hJJXIGQhz
vKs5a/a/L1VCRl6O9NxG8IDLCBh+6aX1ziVeNSrqPe4nOBvz/zNmIFCdVBthxvm553ReJcrYwmM5
ho3NCX3CuxNA6/Ilos5g7lumNUUvBTsAlFVeiXBXRhnUdARmrPG2IQ7+/I2Rrl9KKM4rDb1AYyD7
nR+s/76UZDbM1BHkSVafIPRnsuzYg0FrrSS6pifydd5b3dY44YbiIGSEap12QUOrJgHjGRp0tyIm
bG3x3jZ2d42hJK5ti4ZKXOekuCXmX8NNh8HMZMhrCMrUgK6FMmLvYnkgLAFih3XzGiHPyMYyPoAj
cVGXP7iFmfEGMVCXJNLeR+ltRq0wXnR5JgKNyT81GsB1OjGC12pufemBZQRaRitWzE36Fko0kSBl
OxjvjerFjtgmuep1v9oLl766X+IOwe3nn20XaJM2f0MtCM+0Boo+q5bw4pJ0VY3eHvt7iR/dI+a2
KjLGBuNbo6PAGMOuO5DuEFNfZYAJBlxG5N/5J9evIm5iqZ3SMoaGXjTXqnaco9sIRsg4bGKjRTjr
MlyxQHBgS5L/MlMbFnrTyoOdYMkfp9RHK8JiaycwyEtLIskhF8coHf1gxUF2VHXxpVnVPatp8dYZ
KXFmNF4E8asof9JL3zPa9iyXToWcYZBWfLQ08x4WTDhCE5FIjcjyQICWR8OoIGHgOAUHtMpTHqSg
CpP4mM1/aFlskG3uIrpkxdTjsDiOefyehwi4C2MAsjv/UY24GDFUJ+2lOwpzEYr6NRv9fg+y6LPT
ea4FxPx9HXcvmmjEtR+QrokmvcOwF9c6iuNrPqrg2OnIipwEwwIwUlFb7TP863Hrh+o2muYDQgBm
6Ci6eUaAyVPt0o5mMJsRZ9YEcZW27Dw+nGqYPiDFv8WhLm6JgaulDNFlQZ+XrOsd5Ydnw4pMxYPt
TtuBnlc3TFjddhwgjqDe5NLuVebVeB4ZfcelQzStmuc3RYsstIs3ps2HWGIxRMlz+e/LRPTGrg/V
K8FF2cU3wG5BPjzUlcNCnSiEtKQRUCL0eHGyZvzBiix3U0em7JAmL6FgQyQ5s/tRaU8Vbho49M16
xb0RO/HejyZ0GI/WSesLvhgikDX6OSNsR+iLzM1icU8RJZqlVmBkwYLrGC9sRlBpJIgQ4j9DMF/r
ysgIMYqdjV+ALhxs9c9gabxLf4q2rdoRMLLuy/uI5yRBfRB3j9R/YHUd/RXsJdpyYlFl72X+VWrI
v0GL63If1xAgaCifbEibxWuS76yYBocJpi1u3ttWn3t1SXsFNNpjYYQKXsNtZ3sBWH43xjMQODmn
lz5D2UxwXNI/Z6KXJCciGEqT3XBrZccg3AH06q2rdBYmG8eI2loz1oSkCRpH34PF4/fdIUlAV86c
58n77TyY7xseC9vajEzRfSZ3bvuA4s1H8IwQD4GcwdCHqQvKRbimlwr9Gg33TH0jZhQbS/uJ4Ypa
IEPveb/N3ryIMcrB8OVKl/UqlN0HhLelwRHOQEFf1Go3NP+E6y3NkB3bgTgJoXAU0XIMmkuT4tPO
UdAwg+bJQ3Thrn0/uVppuHHSdm20+sb4TVJIxkV9bM3sFDiYf/XqfQTdkI6EHJL4FurNzivtFi20
9Vy3OlpVbkanvZYhoyWgQr9VG8wNaQePAjE5YNCetCHe+X7I3Cs7VbHxbNb5vlHTaiBJfmUGWLak
PI86gGXl7WfcgO5UNGgGjlddV9LZ7e0/rd+1eXtJswoo1Guj7nofrmaXhDO9009XtNXUd999tNZb
nuJ9wSvRxC81U9Lgz/XOLacfwch8g+XSzreJxjUwxE1R5bVl9QwFeM5r1eDTtJS/qmMMD3ItpX0R
pbdG0MUvkayVr/rQvVY503qCkT0tI2mHJZYY+WWKHsgh48MaTk3RbfIBIVhBcljtLiSD5dw2wa91
aH3ESs/qXzn0EALpEvrhWx88p6zZGUutn0BQZVgZoIUzqN6QOgmqaU2zPkLTAI1fOFAk+3XpOoei
u0XIFBi9++bRRs4UiU1u6PDZnvOcJi6nqdn8KDN8KzvqEWadhHXj6q8hzAMMbr7qhhLhVU6rGMtU
ey3CQ0jihDi50QeKZFOtG5c7CDPsBul/QkSwOOefaXKV481RDDC7cfmPkDA8PygdYdbgrPU+TPML
LsfecqKDX/UohNHUBf526LT3LIYWhQaMm1v36AsAePWwIMdAdIL2s/bVIkYA4nBlXOMb+OMy0b9t
HnrbePXRx8BSQgTY0JAycPwSA4Iu6CsaY/Rb5ton1xqkLuj+yo8eTt9vBoG9TF/WMH0gHWBgZJqO
T5nRYrOGZEK1bPJOTQwZt54cAkR8DpHzLlBy+o+zB3BgMuqY3FF70kN1husuStCQMw3IoxcCrYni
oBvRVV+BUd00l3gaNPBdMKysqF9TdNJ+wSZUXmvvtcBf6el/rtVcCTzfuIF9Cygk2+gnjDioo8TO
lY6KCe9ouCq6fN0UXO7cWme5dYQmi8mQJkn/y83oO7ggP/25IykQLxMU5/8rxIWv7opteTFxRCX3
rjOBZsnPof7uQALkGeL+7GrLm5lk14Q2Mu5xY1yHvK4YqlBI124ixNsmoAOSrcUqFjBp9J4Nk2Zq
ZexkPaxII1wCzflMqucYsUKugBuNPzM8Mh7tRWaBM2B1zvFJGATCml9dgiqZUTzVPSK9sxc/gKCX
7QdFTRr+WXQkJZndaNXCr5HHDePQtLNjEh9hcIcw2+5RfoYHxeWEO76wACy0/ow/mTWl6PPwjSjE
ii6BCJYEEa5bWLDW0/humG9WxF48fU+kBdGqw43eRUeXe58nbuw+tOAvNLcaGy90fb1GyWnSJxl+
nOYS+A+FxbFc5TZJy+gb6rfO2qHixiZcrCbW3x6PQwhl/CB59FMUDcWIQ5cBerRHFmOgb/d2aXus
H/mtCxdscb3qn0o62IKOLIkD1j80vD6pn0PeLriUiSufOb/uKYrKZ3ZhXBL7dlzPJOzkBORG9Bx5
T6OiG9pt+/7ZjSvKjHdPw6PH/LjHaMbkz/8ajE1ZnrLyrej+Iq584ewbL0JE1K85tyhU5ByISyS2
PF4xwzqRfEvrTYex5sz7h/lWqPvYoe02niK6LpFEXADDb8rWhsHh5R50H3mB0Xu+KEQNZkgmgocr
sEFiH0SqtlfYFNCfwS3JMZzN5kuWgdC7xeW+5+61OOaWdUUBIlGBfiTVW1l9Vgh0I4ICFK801N51
kkMZwY8a8JQhZLH8a1k+JmJDQI/z+1FMe/mrP9517JVmuRqx3FkWKSmw+ALjWU9OibPBXjkEDCb5
j/KZNdPH719fdBfk7rJoDzVTcaB95L3ALKYhklRLg0pXNWerOOUBofcoxIa/ov/tg9/OvenuS8vs
Xs6mCX0R00ljIhVfnPmBnO6V8aqnKURjlsN8F5CDN75k8sXW64XDNh3EmykEc4xbhceDmntnuy82
7fniJ2hfxhxTBU62PvhnIDvKwlmgZCV7pq+qXP4KeZb6oe1ODduxwU12yuyN2aDENt/s/ifuf/P8
q7bOPh+cffYQ1QgGfjkeUwRtOYlA0QdECzhXPFnEoEGa924FVgycUsh5HONg2hukSQMxVGW/1dlC
PR2QXLdsXfTeB69y9kZyMFW/lFmybr4T5tGm9SVnlSK7YRNa68K+pMVdrzdjvgnU1rRw1K3t4cCm
lOHSDHCZclJ/Mul30971YjBwPpJD1A7e8GHS7piN8QpGksWThfQUy+oKvBmhWs7Kga3tOv665xnD
L+85yOixMhMvobV0RRmvgQqvsFUGwy1xLv14KgbKAWL79OZ5Yt5+yCBDgEymPQA3rNsZ4OihM9ri
hdwzxHCQ5TSsIIrcxwxlfQayDrCmvk+Rq4+Ya8E2xXgw8uHZ9mY8G4Y/ljes8QqpAHECmn4U4kFW
Qhvco/Sv5v63kXYFGHjG6pTlf53+4UfNqTb+6eAzjPhYo9Iuf3p11enjQO0xSpyEv2bzB08b+8h7
qf+zRzDgGKi0TYABbqCGK9o/K4WjEC2pp5T2DiYNBmi6RRnX0z/0MYfUnI4lDAZ2JP/Fsp+JxgrA
lKpL333RGZm+0APhCdQZp4eHinZcrxFE10NymJ89qm7J3Tz1tyy5aVHMR0ZbdXiUHHnQxLQlawti
ThxCrAtZ/dyhJmu565ZmyduJJM8/85FVlRwbxmIucQMlmjxKu2GGrke3wv+1MeXllJvFpctelbwD
76hhfRLGNWzH4qvhHCPSZqXML6NMzjYjr/4UDFsSvHvrkIS7oDiU0Ui2coU6+2tK93iXteKu8WDB
EvfjS2uzqMruatFOF7aFJKzcuSZOZfHn4O9HWdEdhXmLw72Gla/ZV5CD4jDaStxtzpQ/gS6k2TiM
7KjckZMkpZp5CeZ0HuapABoXPxztL0xvFTothZ/E4AXoW41vDflRFeKdKWxw092RrE7+MQteSF5f
5eE/Yfr05D49FJZd9YzU0WB+FGqHRr6MwV9QU5Ww6ARTufVSdFI2AysW9AIMUR0fE5Kg2+UU/pnO
Z9AjhfQ+3O6hkU4iY3ZF/UtDUYyRswg+HArlSP+GFb8dAOt1/b+ARSH+8ckEFldeMIAzb7b/E/8L
qvfJMJ5TJCENTXhnfPenV5m/KoQZBcl6hFCuhE89zF5rEj3pwu4k1yLUsGMCrrGJQXO03zG7z57y
iNeo7SoqMt3oVhPtP48AoGgxNOeArrg7B7ReQNsicAqWSoPhh4Y2EheLgXjCJG84edXnkJxmRn0A
R9wKw5XRH8bwJ8dNbWk3J7toEjBZfIxiBvlhvjbzPXg+YPoovf321cEFk5q/rn5S6hKBa47QGuBU
6ghWW1dv6HydcUkhoniSMM5S5wpW3pYrGFLxCfltsL+HFtNhahLPvXp0GhFbvNVFdCdl7K+GFUTP
7KePnbtmq3nt+FfmrybfbNr6TQR3fcRsWHkaIHvQIuVbRdWqKHH9OextnfLbQJNw7ii4INYtoqo3
95OxM7UO2gmArJHZNSx+GwVUZXzJ4sWL4GVcaGpgSAFlyQrZMvUTHDVLsguUUy9JMCN7A+X2inWo
ccRL4CL6Ho7EGlvDRyBXZgwJhuLpZGXP0Cuk2HbOZ8b2IaJg6zX8xoisQib244flr6xpU/HO2n4b
slLjLEGB23GAoumTRnfTaLczYEfXeaQMi+MVcR/1uDQBFtJjH3j7A4cGEMAw7ldh8db3b7155hZo
rbMeXwTC/AmrmcNZvEBzKCO1ZRFeCpTrTn8jR6bToNNehp7j6VYGK50JX49aw1VoiqCJDxvJgcHF
PH/UrdMc04NhGVfcFYumhMGN3tH8Ut/4sRwMtXJfhLBYqm0dDk8zwkNDydzUSJ5wOevcLRmBGNE5
oDfYZluU02Z81MSLboEcAEWB1Wnj2yePdFr/I0xuAy2Y/F2nkRus6mwvptXIiKRct0Q5t5eShpGz
zdDmVBxl1oLnScD+YF9D0UaWqd+/J9ZqLHiV8uJzYlXUw7TyV/b4bfDaw68OPjxmxoJblGykJj0J
4130VMBP5MxXJQnBOwn9WMYP4ZEs81PHny4eO02cdXwbhn+i9rGxWmKSHI9m94ja61wde8hEsuPE
OcOfLG53XFz806E39rmvqCB8tBXB3RyOJq6UgVfU54x0BGhu6rCM9drumANBPAGgsxiN50jdW5gE
fh8xtIhw9sjl3FUVwdPk4+bgGdXjakHTbE/QQxruIyxhjrqSyUoKh5h3eB8vBVtdafy5Gt35El8H
senGi4EmY+i/CvaplNk87OsnOqZLOO2shs5iTJpNj4PSb75ERHofqqBZRU7N2v6r9UcArjmhBRWA
kPTQ2dU68CyRETXNEB13RpM/zJMZvtN5nMteNcMhUCsKTKiDg/Cc0i5FgxDy4muGLj5AggFxsnEd
SAeY7mNCntjSab5h+ykfFUK6V+gKk7MWs4zKpVF9CuvsiM8m/VfMGz1soJ6LoREjmwyfqmlY7uh3
56/SfHOiB+lPhjkAXT078XKqL/4sTu9+sVsuqz4+982wUvWz2xz4wQFLtMk9Y3nH3glYG1E/gxnC
FJog4YTW3tymcTnRR00f1fibAdvu10YzUOCiGAbqW3PS4lolxI73pr7qvejkcHBzPTK7KCJistIL
Ri0T4Cd+TULr1ZIY1OfSLEG2Alir0aeVQokH2JsgAaLcmLrTxF6Gpb9qeF8RlW0cLhzOZAMrYJ3d
q0OV5PTcit18W1dzagX7hBryter+5UAOQn58q/ZuRfANipL6B+eD7u3j8VdntOSPP0KZRxNWb1oi
zXD2iqFkfmrNgwpySOB/Kn9PHbyYDIc9YxOB5XXw3YwMCXoIwsG/Mt7U2YWQ9a+G/caq3kNkLd4W
zHCfA07pFv+t15m29kg5JGJyrJAoFEcHQ4LimCuJ8FoYCqIITRuc9hksgGIqlv2YUcK91mMIYi2i
euK8WWPxoil/UONv3nyCsFo4gbb3Eo+0IZowRbYKSbWvJ7o01tYMaqhvmGnYQEvE2kI+Iujr7SWe
R3LDR9cg/NPuEYSotvpMMA0MxAoi+uUR9m5ufBmL44Rtg0A8xTLlx0z/458ai3b/G3ofBKKUHjAK
HFy3QP4MiJgzyhwXNMspzb4kzXIWlwGLYxDgbvjzvEsvGkrfT1OnEwurQa9v1JSyoe1zsjwb1Xv/
EablOsVcPJHh1GCoiLEjtPLTrr6r4i0P/tIalVdIN2FOVvKYi4uSMTol1+T/jfoj47zX2fQHg3sb
cDK9gTmMndfKucB5oZUX1wejuPmAxR2XXtwtNppVFjybCGiSrfKf7d4k592HQzAjbPaadVVsUA4H
fI61ZgHyMPgb3OlJJoR+7XpoD/1n3V9i75N51FOl3wP4kI2xiPRjW67R6UCWCu9Wds/6R5a8J8NP
0/2OOgdT7PGWI5YtDZSBR5KBLXs6FWD6N6ZfkffRNxdPfhNPDNLmszXPaXnSqfdFgm9k0jZaxKSf
llEn31J/4/b0pWki1YW5GjEstvfKoaKjXcpjwtuZZishLp3QORCt7MyXTfJzMvU0l0gW1ztGMhSw
M0p818TECxv19YOVPmP5sngRaYr9CxZWCI0gGS+uBUDjwCBRDz4mFN3WgKmvB4EASsC31mVIC5mW
FHU1sqwAv42wzyGO5DT6HSrwjMjZxJuB5N1ONqEK18ya92YbE87cbcmWM7BANOnK1YpdLea8mGTl
sRbqiGFyPpmIg1JM3yzl4tn4bWsefo9t2lQwGOfusNnf7NA7R0C9LOd7oEGZ1AiFpf5a+ebJEtjX
aEqWtLN7MhprmgVtmpyIFG7Rmwafue3sgLwRl7TUBn1VFUhFYu8Mi3wPH32XEe1cx5uWwjhlVS/Q
xPgc1Lw0WXLcnbEeCSbAaGePsNckkRZftvdtwcYNgLF71BmWy9AlAN7r8IGzCCqiLrG6pAMmpu5z
iK6xny1TmW0YSrYCfF81AYOARkEAfKIQNdMrqRjFgLX1q5sp2LdxFNRgAdutO6zJXsEnGi16FxEc
Fb7ASpxiJKWeNccIlmGCfxVzXDqYG14GMNVafkcJosAiLf8m/KzzTFc5ROKV7W4M86PKwSgBWaOR
W3zi72E+EJmvQ/DRpO/SPoPOLVgdvHzdc0LQiPRtcWSYSl9KesA59M6RW6cJceHAEE4WZcT7GB7S
hY+zI8/oySCevLwb4SOX3iIV5VFE7nFy1d/U6SDpaRKG+rD33eklgk2UHowQaD+H8sz4YujAB8kG
ggFkahHgFjWuSbyPO4EMH++b7dv7hAsj+xhSs828zdxr5lk4igBsE9WIib7dcl4jyixD0eXs3PBU
kARAJAbUUaZRbOqCocQcKze19mtZMqNn70mF99RzmfOerCyhkyXSvOs5ghT7XDOcSd8rl3CHZuES
heN28HoIS1daA06YFI5mw8pPQUDK2jHUX1LM3In0AHwF+4aeLQ2MC9lYdPu7pT6yag9EwXohTNof
7kb8lOtCH5a0SgdxCmnnj953xxG/Z9CfgzOLdWsjiW4QIbI4GzU/XaOMfrI+q/dg/vT6e9zj5vWB
xQFdKutr9ytRVGkfYP3xoRVQYVAmz0SNql+1NFl9RkNqrDeK8ecY1xBMWShLmo+yOOTiJ6TsMGrr
0lJiuvlyosHUyeCpicyt1Yavg+G+a125qMIXBxKusTUQ+UKi7YHXprzuIP8Hzy9e985bIT4S6n6T
ikTvphfnxSymg6cAWFXBHWII3i/vIBlADeiuOE5aTcZy4+wkoV2LLKMNZBAm5wCa6Lql6cBsdD+K
wvnO5UCnLb7kYUfu2zIu4bQ1zjaI0/0ADFnX0b2SwOeQiEmEaBIUVzOR34oci3QoMfliDba9pybk
szS/GvOVhKOl5NMd5m5+kwKh59aphuG50F8H29joY78bY5qmcTphJQU1xwZhknzCgtCxxYflS4FO
yItJ8wvYayfck9w/6lnZOMIGkiwdEvtoZ9kMLNIh5JxhzAkbW9FYRP11KFB6TujG1uOOtrfZiOWI
UdRk0Amb9Q4EZJqasWXa+uztQhLJPAQTAMbYk2pkd/xVwBrYtgUGyIxeRPMcudh3BIwXaoVClqtS
q5bu7GQS5OPhqvNppOkRM57029OqNQ1ifzgyMXtManh0nKxTYGWJCSTTOppJ+SNyltPGCk6uoZ0V
FM0M221AM0yrPmsOzVM2W07vXnpWMe2w+hpXHPtuLb++rPD4MQTYVuRdOuI3l1ejmvH3c+Ki9zx0
PHYybN4cxBOp+1U11T6mjPFrs2SsAFCj0lFO1f9CWgy+wWqonNc2HQknfUxZhSozXxoWbmwKR9cj
CZsBbk8nM7SRfcE8y6gLNcy4JXtY3XxaAHy0Z0u9ajEqzIg/Y0ZijK8SVYflEJPq7/yIfkjzoumf
LW7yOmg3wpcbab4nLUUWNoGahgk9zFXNnUDrseNemolvMg7hqFScQP9Md6Obq7y/1B1K7dlTXfcr
ZbE6Idh5aABOLK/ZZBEACx+5nxHvrKheV4EHIJHFSDV4KX00X2IpqcidTq0e3SgvRtSC8E28lSC3
tvJBxTpLEjgrjgB04i26eKp8K6n5INv6JebxN+lw+0j7q8rdvZYDJQmH9Uj+pmqeQx9XCkAhFycj
oc+Sbkwrh0VuFKu2cxXWNjR/OVAk62RrOGSRhWQdLdNw2RI1nRQ6mWDU/NSJYT+uMG8l5abNu5UD
68xX8lJx4UPMHhT8ejMzJr4jhkN85GC/zHkoAlY+/BCUfknAkE2SqMq8vFcN2VXlTvKRJEy0cMrW
yV9h8noidu4Z/8E2Aun+qfbypR/AdCbgW4I4VqN3cwzALVu3A0xdxSi1IwiI+lzNSbg4SotXifup
VHYIGYKz049E8ya1vZFBt65Hlw903JCghBpxRu0Cvaf8mu29pO3Ms25dd480uJZe7T7XnbfsG8TK
zGZvXmuvOrPfNqKiv8t+XjOEk15zqfxmK9lqiB9gIEKm6Fi8lw5ONPdfUXwT/ODK8cnFfhO572E1
q0D+CXWdCtqKnDVapkmEAWviGIvmFNCG0xS7YfqVe2JV2xp3XnmIRtib5t7Oy43PGYdEFlo+bv/j
5v7DL4jP9Wl2sWvp9idZ8ZmLIZ5V4h3iE+DG1354IZzoSTQ4GyRlz7gJqPW9uWTOs2/dLw8+m4jT
4T7JPwvAVoGisjBbcLXDxiY8tOmmjey9VZx2S8OljiVDLx7PIUMgAVjbkVe6Pbz/cB8O8T0e/1pH
w60brDuPKXzPQFXEDBJwukbuwXT1o24MpwyhkN8OOMPm/Mx8J5tuFXAo6WYthzutPKujrcgzLTCK
FMgwNDoe5GdDqm/xqJbJSIqcvyi6aRnE+GJ7HZgcwRLzGbhbOygqLOoafsIyZjqc+DeB3m4EcQDJ
24X2GP5EA03vbVcx/iHkCRrY3iZEPtIhwvsRrjf8cU5tz9baW2lxWEQARBoXx02Gr6W9GWhydIL9
CXN3k3yMgfnduXw6Pqc1t3mLEQ5pDPRw2l9SxJ3GNID22xpkvbkjiAQGozqTss7rv0xOEHrsn0ty
ygy0zkS0Oi14LtAVVua9kdpzMFA5d8U9q0NmcwyKppkYUSCjxiEb0IsNATVgJ2/IHhP1DONC6TTS
BsRwhRpd6gg7Mxu8bAvsp9+HU3zWTcJGJCkRJqJKJPG8pq6Ylg3DP61DNzqlF8sq301YZfA6mWB2
pwiwhJwgaDCoJuITUZtHUtRP+s7quLC75LvwZ1Ng6twtjthSdxbdLEDQTeKAx/18ws9piFgp0kAD
EbLF7sGUYsJAE+G+x7w1RSMRMsYqsslP0NJ94HD5+yY+ggvfNgMzdPPqgqIc3pX8bFtsM5MiCcki
RqTZgL1mVyqsD93NcICTY4KiJsN1WOg9ASYflZGuahfZoQY1jMAM8pcqt9sEhNx0tEUU6P+Ailsm
wSLBmZZ4TCJ95KLOe8W5bfiJG1COU3KLWDdbTnYyVPsqFHhSME/lDjlLonnyDIsUuM3wXwqMN21q
QjU5BKU8nBF75OAiJso9MFbEaFHqN073qVPz2fofDyvYVXcB4jxuzHVrOKtJ0MIZhje38gyuNRl9
diKviMV2te5c7FR/KgUKekAtgcJGYNsIJ+ZhAZf6XEAOE11NZ1p/zyweaIG/1C61bZqSmcUCrOUc
UJG/a4jHAs5TJl1o5tMlU5XWfJEaZxpOm3ga40qA9NHm0QBsFVqp8kszLqP2sASiHZvhpQt3zi8I
xOFgoKebbsRY6u+tmHAR5FB2W+95wDZFF6yjwlzbBN9kk/GUFO95Dje5j7ZlXCyaHuQfWjJh0nMw
uAhJsJR5eujVft6L7cE+y7ImPMk/u6BlXZYsTX2kQbSLMn2BpDjmlISSddE7vDpCBWs72/valyo+
jQxIkj3PsQjbGU4qJkIhTnBvocPStxYD1YxdiwJ7hjVHhTOLllEs4BDHXeNGw2oUPZz7BwqnncM4
yREgq2EhzLEktYlfq7mNxiWwDjZe/EoRUYXBKf9v51r7Drczk6KuzCH0IDdOwepeEeCtjMKnB0qN
zV5Rmah/+/bJ9dk3kr8su0Qdav2KXlqjlkmtLWwB+DmqDoaCN0FEejr9Jw8Fp2U+FeLbSn/qitxy
mu809zXKqYipNyNvqd4NagYRQalGCT6DTCU4hJZvn6MJfP0YD9cxNFeeqGl4BScjjPc6Q+C2+vId
Hh5OPyFsqUF7FTZcWh2OBCOWydlOU7yWDu0xhNWNQ9YtC3g/2AfVBB91RiWm4HvyYRA910P1qrf/
HIRCPk+01w5AulgyGCZRwK5iTgE9sNo0MeF5I5lrs4Xi80608SqgD5kdRTatC761YYirtioEQXLN
HOypaNrp7yxMvOdl62+Kxnxy6W4Hs0wP9/FEv7g2UQa6Gk4gOHMbn97tRLPAxWxoWq8i3tvvTbOd
My80Pduz5uqonRP4tiLgdrPHU5S8Th4GFuATY81o1qgWbfrLiH9hNe7WbACayXYzcr4rygHswDFi
4ylQhL/ZGbYV1HCEP3T5J0rynZ1EKG9x8ehIFHiovAL9ugFcC+xgg0N8BgO07+RIMLRgGZ/k2u/s
VUN8w1C3/xqb/PaSRL54WkWNYux6lrTGRiZrlUcHiCYrE0gWJEzRHBIMNoWBRg/LNiIoos3oSBhv
nU24+WRfY5rQTZjsXXc4FJO3UdkHGbIoXpxzkvfz+ohu9ktln8q/+z56Q2bzdVVc+fsnJycF4aNj
xi/9BFE/+zFxFSmkj1JCIGj81SCRe6MSGqJPH593KWmXNHi/WkGbmAmT1I8F67Regwyjy1gOLvjR
tRyzfUeoSOO6BzciZ8VB2KjWLbKpwokuAD6GuDjaYjx4Pt8EprfufgqqW9EwM+DoLzh+jJyfWcBD
nqsgaLgvrRW2kGNRdudUvk0ktkwkLdMgY2Lon8Z8WFfRt3kY7FdDxquQJZQocSgq+UvcDjBN2Rss
EBaKxo/tXTrSQP/H0XktN25sUfSLUNUIjfAqkgjMpPK8oDTSCDlnfL0X/TD2eHyvJZFg9wl7r13Z
4tx02V4gQOiAScTLXsUjVMzFWUj5XOQQ2VTl00CZ2rEoaXlf1AL898L5IFfs/YgLK8TzoZWxIOMB
UbHgaZyXy0ykUyMQTrYJY/sO5t48YOOirCgkxvsOJmmRhZfUQXpibapRXsYJPH5Jfaet3TnViLB1
bOh6ZnObyJVruKpjK/nqHYGDXDC1mWdKAbq0pMVYUx5rerCn1B5IRBiMyU2K+ltnayNJUK/Xydkg
Fz5mlu4ahfhplOJPbw7oPCqmyML+ahqbb3esgaCGO8O5RhnBfLG8dXYbKKR2FQQpNkN14qbTBeWe
iNBPSQ41k+D72S7PBGuPG4kmnXHQvcNNUtKoVjFWtkaEQcmP2HQR9sHktdc+9b1KgIFkaexK62Bi
s+8DQ4cMZZHSLm+pw1d47G2uxaXgWSiTmzkyrETGBkKdnM+Z9IvekDhs2HXDyHQmHFDRlzKY3pLK
N3CNG73sWbQjseqOaaju12H4Usqz2jPuesSU36R8mYxjwWn9fzcCygvwfoSF6UelR7NG4ZkrE/wQ
Bwjj9g79kh1iL1s/+oxwuG2LhVwgtdB0Jvw9zXY7XhmTbBrlbzRwe3gK/nNRvCS1Q71IUkP8L0Zw
0DLXyUlqiup1aw/QTKCtA4Yasld1AISDRmApnlb2KuknIhXQGxQbmUoNhOsV3aoJ/IfAl50yo21+
BWt76cRLacJ5H3cdZzQ5tpvnAuWkwY5HhUg48UhgM2BA+dEmP/kDU5dVW8G2pkXPUVm3kUs3/psP
nGzxtjN+Y8SomvGv0WFWheNFYUA8JtarmncHh7mtLP6V4sQuhmCVOtlH1qklWin5TGgBzW2OnxTX
uLaNYO0xM4bvhosSbqjYm3zc9KsWYE+Hv2BwngvrEYNVaVAg4EhsnPiBtXkBcruMXl7s2StMPyxq
YLyzOlq/LGtriisfDnxcjOvJLYCQMSR3EGI2KzhWMAhTFXkGG9d37uTM2xk/LQSDnDKV1R1Ybmsb
Rrui38UFUrjvRL2WAl3IzYBkDxmhOaJ60Ht3IqyMWkzpracKqLFD8Jk3VpDBB76G/tJTJTjVcLE0
wmTukfKViYahCbEV9YlrAa3vqeBJlIdkRRvK4PSiqh+mHYzWNl8uQvwbCaYjEfGJMAeYsstD5FO9
hup7R2arg4i6BflTUZ2jFzNIQNQYgfFJpXE1tlDcKc1mVIUz8hhGFWwR8iTIda7yCNGwvvrRQh5h
pt1VBu81SWcRs/w5IaaLLioUWSBQVibavFWJR0km/SIlek+HNYYC3fDSDPGRVLSXDKsIKTPoEbjb
zP5kh+vr+OAT3Q0Hyb5fIwhamMGmLWJ5bHp2e8lA5lVoxxN65wwQrppMJJ9uIZ3WxY/JbRqyZtJR
h9gU3UWzkNSB4FtB/rVikZYPWFT588Ch5jk5c4DkbVKqGpJtcwjE1RTU/J26nejAEwaevnkV2W14
bAlNzPgQLwiddyMO8DF6pt0ke8DO/lQYOMxapwj9jDMW1SghNDfpi9c2wa0B095+7mzPotiElAWX
FIReOXhZ9sKq/9mZSTdGhxjtRW2fiXx25gGU4O+Snx7KQ9OLwkCt0VvFpwk5bWMiVEN1YMWs2Kd0
p/L8rFrpI3w+SzBZY24gPcVLSWlA5T/9kF6ydZiEpbwuCtA0xRfxe8o+pLTR6zbFfSgAUlrNlrAP
rYNOY0+uYkTnfGRHNn7SUgb1FKxQAHLlp6fOGuX0xm73q4+MbY46bp1fyjl4aEBIVAi5ReIh/LJL
O9Cc16XH9UHrBdK2Ug+g3/W3wfqZhn0ZPi+cLKQI1oTT1WScauSZZgnBBCv2ggd5IHvXBswrRMQ2
ZLOwZ644OjNCbmeiWq18b2B9xQO9ZJWrkh5HQkwn0WVxTQE+ALMxOAeu13tksFKxF/XfsvRs2BeP
EglfwdsaA0dGfFSQQdNkWeA8asF4vLdddlUjelSmVCt+RWrw5vFRgOU5DtNWifMDHqtnOaNpYJ12
MykJFccAfCGSIGY0zcHkvLNNL8f2wHfk5YLKVmqUmaUJJUyf/KRHBz8jZO4eK4HOr3PguF3xrLDg
e5ozlq2D/XdZlkAyJSskUwxtDhnV8AHXtIOC0s1sJPr1jstYCd8myowe2KmczRcRMoMbL1o2/i3i
8YKr8jnLCU7nZ65MMK+NfR4W9ilOv5z6EfpByKROUSY6d47KZjrMZuzXMe1cFv4xzeE+RBwEfWdi
coZtq+nOMzJbp9H9wazRG+CFysxjxi5I1rQtDm79UDnny3AIF+c5o3E1iCkaYuRD8uGdPeVRuw3t
4Qkjyk7G3XUQY8AY3m1VUBfxtBPjjMav2HUEnK5Kd7HZ56zl/G0V6W9tT+wH2IxmTEWT2X2eRyKQ
OpvkLGTOHaOISpwiV2e7lC42s9mJ76gnBCC/dIOy60R4EfP8Gyn1a21bV6UcghnxoSZy/yeX4Vs4
fxfgS/t1XnmywYixw77offqVEv9O/pR+VwuOyFh11WXkpU9QhmZ7h2cKZf4+tZFtagaE95qcFhBo
w0Hp0Wiq7SEpP6y58dgAf1M/l6CtavuJK9An3vlv0T0btDMGzCWhxWhnVefeWfwmbouWZje5G2Xw
eAWdFNv3+JGqDP3eZ7puyShUgn2N9WJfQ3Sr+29n/qx08CXdW6oT91lGRyOEJGBDm+cJMHjH5wQv
dXnKyVZQmvpXmdFHNjpmn0dkRnsl6PlujcqTCM1bNQx/tLX+U1iseBcWHXOafUuH09CsefozY/iz
fNJhcG/q82fRiL2eF4HKoUouMmO5iNjLFEpq6IcSA8zYvK7d/Bq+6+YMxRoLujPylqUnZiwEW5On
l9sgQBO/UwxP4XpfJwuPTEg5Yu5thrB2cnyQ100kXSKHgKYKlr7IJpxiW5CWNlEW20PoWyP2AtbK
7R8lXly7K64F1ZFdQn/VAfv31m4dnA+msrc0mZFAfAmpUKECx3auBb70GLtl/UD5O3gJKIrs9Ty1
1DhJdOb9dWOy3EYOZD3j3VHvCmXWwHA15hjMg1Ur9qbxz1gPDWoI9RG9HV5049OOv5r1mlfcfuq5
xrJlquTFAeU0KtgKNoQq/M1vxUC9YQMgVI1T/NDBIQWVjg3hoJK3HuBdCf90GTaPKHhn1HeRsm61
SgmytLwPTXIjPexYUZYodFgoZJ0o9Ctb84uVXMyp2zVG96wmTPfyaP2XTz4Qec/Om7floKf64xs1
ujQB5jXe6tpgfc/gwYwwpn1Upuq2RvqdJFyMiFR6ZhJ6lwE0JnuvkIFmIJyDQ6nhB8hEyIwlPjXj
hzaqp2SBo7DaaHvXwGR5W5QT4YT5X8Ug5UseoJuX80R+ZcL0DWkMtveN8ZDG9PeKmLeMpXcYYxkd
mmBA7inwYHO2IWGiT3S+NPk9wK/ulmaDkhC1Z0P7Xmxs0iDlEAWys544PxBRcu0hBZPFr87HYIpf
1/JNkkozWF8CGVhHY9xW4M3CsyJQObIA5P64zLEfE70SHiAP10T+zSiNluFqiJ49/i51uPovNQTE
jMCtb6xFKtg6gz4EEUTtvDFUadlfW9m10cvNbCBwhObA5KgF1j+/FzYxEuqeimdjiX0kwvd21ANb
PlIpkVxkAM9SepSPSf8JZ8RSvBBp+Q86s5Gwnhf7dSZkl2pwuYIid9R9y6mEOpGdB2BDShsHtyDD
dK5w/lnyEny1w2uJb8my38fqO+JFVYDfzeSJidua4lz6Vp2Dnf7N1o9ZnlL1r46mWOd5tP7Qrq3p
iyi/iuQtc/7N9juZYuVv3d+tbJ+R/semJq7QadPlOMW7jmYmg33syTRAx5+t7sPQgVV5vJCoYkZH
+om4caGDot+e82dLE4FjZHCFZTDR4TsjCDcNAV/olraA/hwyK6i8Ji8DuQwQ36Fcr+xBVxEsqeAN
wqhDw2ILVh82WODVBrxrvoqaaS5NIOdhsFrVaYadz5fw2owX2dTgTmARZnpix865nkHFMDJYI1KM
xteqeZH1dUXnqjxCvRTDNTFTNrfQuZj9Ps/fVUHT53Nsjkgec0IXwV3HgE3cCIZJpkO++TOAgTWU
rSaORcZ5QtZzPrXoVw7VQl2C3O67xyjVvJT11WneGvW6GjdyRDdV/7I4vgxtFPZHyzw35UuhX2tG
4+IR7PHLDa817ypOJLbtec/preiIDqBDIdno4ANWwAbVavQfBgfZYGTBNV/AXFEICbPIqZ8zMKJI
Uxz+PU7CASVqf1D4Q8m1KqglWnNhDF8wGrWZaOEdYLhg5Ku3au9OZzOPO4n+LHXkEnBIp/dS1E8h
lihVUsiXZN0P3ybbXqf+DeW/uP0p2RhG0bVY34ejMJkbq4/NIdPCs22jNl0X30FWMzDvZXByzVek
xTI+TwyzCBY5xRNgY57rjAdjBSIuTTi2dFziZEJqYBfyxtZgl2HkqxhcqTRndocPCq2cEwFOOBvr
78CCdezwo6s/UAeInMr5Tsf6i9dzVcXTvlW1TduxvJpmtoowWxdKIggsHLIVwNuKgOCc5L7572iw
hbUkyTi/S9VtZlHs5uFvNdi+jCzfmOJtszJUnL6q9oHpTlx1nFwhmIacZnmeYAUkuAtnqpsYqPzI
+1cC4jLIc8vpStWIQaVEUuAAwsjN3YgT0omelext0ozNwC7DgA4w8iHit7P5UPtQNrFlNx62AifZ
OvG+Ybc2b3u9fFqZ5IsY/vbVFGcx0ud+5A2lQvtPG/aPD+sItystf6PlGfY5D+8jLIfKN71igGjT
gyIO5KQiRcT0uRtw+Uw/OrC6h6CTzBKZfMfjpxh/EjUHWwmCC8kXHsztxIzK5jZ0WDRh73koCic2
vvLhn6azqx2EQtVRl9cG8H4NRXudRw/6hEJz/ZhvmP2HbXZPWCTA9joB7h5Qv86TycBOGLCBAQr2
zxUXvcanLB9xjtRk6wCQa7gJTYshxCMJD2sB/3mTtDlSJDBpnSObSCIBoQ+yPKJ8TI2MKhUGCLPl
a2hIjXfkyjjH1s1KX7wIomf/qII+bHmEkcMTRflBNO2sBuZ63nUD+UektLaq2MbMC3O+cX29kJdn
wRrq/R6s64rymLdq/Xaom9IKFrZKksNX/oD+24nfIDTMrBcDRv1ivjiSfdPcbWvrTdiJKx5uav1P
GOk4UpBs25zBFqv8AsugbivvWDCMDpji2npJrxIIKd2J35vjj4WbTrffMj16w601YgbRKdWjadpn
6FUn9E9Z9LkuHw+FENFbJSCM8bclAEy/mNmpwryPvfkh8Qvx/eHcy+G8px/NfO/Qhy/2sDVTbLkA
SvoPDZYrwhNYyWmJhKx8bVbuPe097redwxAH8gdmnq1lvjYpIZ9Eq2/CJNCSoDJccoDnwU9Ubl3X
QUdEogsIsJEGzmv0LzjU7byfUQSXfvRMQa4YzHs2Buh0Ejg4chBdEbvIw6iwe9vyV+pDlRBipu2z
ZxCQPrxlCej4cwiD2vZkdYpSH/nhkn6MI0/ceUxgPgS2s9NNpMj4ZvYTxALyUZ1rp77U0V1J0o2J
WLwnDAdMC/6Fb2smAO5zFP/a0HdKNxt/5HCqMVHMEnphiH2AxaPyzYLwSYGKI2ktFe09mb6LdL94
c37PeeYkM1xWrSgPeCqMmDFO/D8CnOeE6eeM4Sa8KBTfiHHj6itnaCa29Lam7eWSCe9vRp6ksYmL
KyGcSXtRum9bgN37WaiVVsKQmU7sJMp1/aEUhSGd8/rUDpDtrwRKJCFRy2vL+P5tTHzHPloq+QUE
ZNQ55fdXK0rMZ4T55aTi6uwFGvSXHQ2j4HKpOrBW5p9VnmVzjYh9NgQ1GlpKJqIAaaF5bB37sRfE
hrGrxnOXXgpKJU6CFf2kmbwMnAaSGIycIkpG//T5JVnfmgzJ6czNg9W/F6fOji4h2a8cqt2ishnF
7ly8JlwmZFiIcN5GHMdmyndVc8XWH8z6N/SBkLprFpQsHl7y5mtowI+gMbRx8kmERoZh+CE5KyX2
SdX5baBOxkRKYAnNUfVpeLqGBDH14+PfARQSuNnCxiah0fiHcs2wN4PDiLqftw0hR31anUP23SEp
22h46Bnjvdoyqcu/Cw6PEe13RrvTAV5AhY8Pp+CEjsG7/fZj7i04yUe9fMvC5otX+qHXOunMFGJ1
4PHhJaBdSUre+95Eqx6a3FtGHQdx9GtUJtUt+0CO33IgD3HhKSlWyvuGXVIL00GE59LQv/H31tMe
EY89QblzNLdE6VcICOxoXTuO7s8wuicOdtPIzUpmUcp6T1EXEvRCRh7HlBr7haAIRaTvtH/qahfB
trXXZwAzk7yIVJJyh/eD2UnfPC/9uJtifTPitqdAFn1PkMbZWj6i6FPVl2e/RDLTpleLo79i30aq
rGgICqNIji8ZCPZm+dug8OOo2RqUznr4q4wkYOfRpQnx+1rRsUo+LePdKBGnCSTYCNT62NgqBWks
/b4rM0TRyU6LXxoH4MpdIUkKslHFvD766mr098yU7UszX5CFV+g0JJ1szCxLTi8jHqKcPXGMH/Th
XxyB9fTTwyxky53Fs+2wLLJVZ6uuX2vzq4L+XV5nGhtYOcyFC7Y8Lc33aj6w9DYDjRbsOhamyjeK
U5/gUV+OxJtvEva4rXxu87fUBkko3Bq7vfkWtTtz+REtbAf1oytuZvYyKYchZAJcJcd8gMnH3dr3
iOEZsk2PAxsRmOSwUZMfs+R1mE929WFXNEuPxw4+LJ7ijTYwrALJZL4X3bsW6vhGn6zmNQ3JvMzi
Vys9k+y+X94jEpgqrGL8lxDUNhsyHAup3Sw7wpZ5ndBKj1F0yJkOWyMj9pDauTml2okKZ2er8Lq4
+9jLYCtlp7XrsqMhrtYMmrt8xQLFgQysQvSVn+o6zReJiXbHTvehJ2LhSbYZgjl2aiArVZqkDtZY
tsv/pM0X2chMNsgcA56AMCS6pWXoGvPqLah8UNGbf6MePn6r8LEpMTHliNNInXXUmnkae9JNh+N2
LJiK6pPqc4ZTjpA9FHV/0wwf7OTgwWgHWmlT1zKM/gLzy2OSQ4WBYnipwdJXn1Fj4dXR/aYuddyJ
XvGIN0fHPN6t4j1tcn+0FolBmWF3NmsYdrUG6HKqKN40oNnUcqPySsmfNZVFrYQwriTXfGezktBg
FCCdtDeONVB5zW9Osp6NhTi+9M1i4kzb/7I6FgZ4RqGRcbM3C2r7Eb+L4oLcR6ZlV6YbExG3Ek73
RiezW5bJK4AAZc41TIA+VLuM2f/AJzxGpTJtDrlioX79TKfULfG/GtN0hIRYODdbhHdZas+FsRwM
m43MHgz/+sfO66Bdqos9EhZtZRfVrXXxtmbyNRv0l0mwBDNeRgaYIbxpoGQGzjFTbfwkerGI/Ciw
+pndCpbwoxgdtgrxHml9DWXDBOcdkS2kNc3Fma1LmNfXEA/56DcILau0w2B5IIYSDa5bk2I3f6Ls
ouiJTT6FCmEYI8AM3UWRvumiDDXvxkDLFmGqiKrvcUalTrZD7jEv9B6OBASzq5x9hUZ+bUZ0jKB0
IDDDphnTdNs324JderdmWKAWd5pDd54rvvYVMxfQecVbISKurXv6WMxhFy3Vrjaj5+rpA8fKdVCM
q/5R68Wbnidvp5lsHxuFBIfsrrAVr6D6qdL0MtmsWLvhBAbrqJbDQdsN51ll2T7026woiC2ptoM2
bctaEgaFY66BKvE+0KR+ZtB+Q8+E0ZU2LvnBvsJZvwjGxSW7USOYF15XdsgagOBxVxbhWc57pNP7
qCjOSqieOkIRnnjp7gSPTJ1413rY9RYHh56+NzikpZofEWi6taadszk5G9GnRH1cKqE3lcAlZOm1
aExHCjSmfdqCbHyDSHtm/PwXI2inHpo1DEICzZXxOMXqUbzDkzrMxoCypj9I5t+T/6tN89FI9W14
H+b1AN1tA2lVyhNpuiSscXgUh9QcDtxtvX1mxnXuy/CskdJqKCHD3GLhGxPTaeycY7hJmK2EiBOs
7Y9OzRWBvNAmALQ6YRsWMTv4qRNSZLAuWndukHvUhDfdKm8JCpqpsYK1ekW9uBUJuujZ4o6mFnlo
CMQunlgX9iQlnEBhthaqnbcmns+A55OLvVGO0+p4dM/k7/KJ5gCqdr7DE7lSkjLZOWNT7mHajOf+
QX7qxCmbLPaX8qQnGj3scnK26PDGYvQV9grDeh8EshGbT5LNbomegbR2LGtMIWEGU8u3XeRp6epq
58NQ5q6Kurdjx+pYbxrEISWBwBQ/EdRhn202lHjw0dqSXdlSg1I4l6ERWMpNfZ5hDvRl7DbkLWqQ
BDWYPjR/nlaoXhc7Xkv7I5wgXCBmKIfIqWF0O+5U/4S4OFWdVLux37dTexbU3fEfnXi1GUlODN8u
Q3S7BZRm265FyuIceY0Re20SurmwAFhcxCCf9UbebaKOZABG8hLNR4GudpoKLxpUN0xzN6JOd6zA
EgpYmGQz7bkxHrQUwqxmhclVSKojq8aGUSHatCMuR/3hOErP5qqfu7W4DDsxmXihwvuUpM9O7hrE
AZbliKeboUKXBuM21BR8jYnfHlVs9Y2+gJOQh3GrljooKoRiy2lost0MKZGRU9/DyXpqR/uSaOkF
2lYVF6fZro5W/UdqNVaCjBJ9vjTHqcz3TV3tQ36xaF3VKCiafJ/e874Iok4GMSw3MOSJdimunUkA
51Qdh/GDJgBFARBWbQ10Q/U7beVRUAPuGfLwYDqtb8KE55cnh6k1D5nSQM9yjnVandIiZxq5i3f1
q28kbljCcI2WQ81yrVlXIqOng6SpRgl8aPA52ufugBrIWygnmxnhxQpPXkeBwkyuw+3T48tXqmlH
w/Cj0p6Yu8aXUBSX6WiSUjxfLRJkLddY2O+ROqL4GG5iOMpmlxwcOEbgedhTYAs9zB1/3urHWWGL
K+JzV01nZWJN7nXNdI7uqHluIu1vIp+vdZBl8loP5ZUFw6VNtXPLoFi6EaOVsJh3wj40M4pYLdwO
eJCriNFMQwtYMM4Yux3zeEyMELhBbnZzEBuw+ZlPz7kkRUffojlcYDIASfBXOqrMsreNv8UH5D44
SPOVheyJcPLd4+wX3gIwQz+2H9u49TtVumqU7FfFRc4+LECnUJSWqNsYYkxqYIwqm6Y6kNdfBcwU
K677g0XTIKWC49jY5ELkcCx30dZOICFXx0Lpr4rNbu1KPsZnyj6LqWdfo+y5x7m1G7p5l3C7aRJ5
cKhtJ9FuI/bkaapcYNrVc7tDQJGHI1XZeK2g5KHK8EfqpR/nSkSDUblVpJzaPDz7WT6faz06t017
UkH0HBpE05YTHgxLkkFv0VIQealM6H2iU03sdp123pAn/oxEYm4CDX+ro5nXYqmZOWjPtrrXkbp2
M1iKzwFWVcxHPxvj/YCfS8eMU7Ce7Kaf3AlfjKl4qcz9QzSdrGNATz/R7A3hpxMXe2Mu90y89sOY
7fEXjflbJIbXqR5f+hCbWG76Ufoy0lNMbbmvOjUgBgLyWgMgoKTIl9aGa3uZumBkz88qATjKjxMf
zEHxMsNlnN2nFNSri564Q6agclvJuQwWGmC8sgmAD5tl/zJ8xe3WjOtrYWW3viSqx+7vc8X8m7Wj
eutREpREeorNCsVhxg1ZTcg1HMMrctVPlqc+28Vpd7Pi7qbo1nM0whBRD0VMhiQq9Ty1ADLwo3dV
IBVUTCTRihpoDlU82eq7gdVpGLuYkOJh9KoGJrroghiWBY8B0iqqdrZxgd53b2a4UScSAwihRALP
a3rNp89CXiS8w7jorlVdXGtE75rGz+4Yl6ZtrmtqXNWYn6sDx9T9XUgiFiF2mdmTy6WOoaejJIjs
wUtxJyo12Xoi9fR9IzSvh8juAK0h2MBisJYLvyJUslydGyuna0omn9Tyc99YR6Lwpoj6nr0mAIzs
O9b+RCbBg7q9XfmUlhNoNLxO+9cxSQ8zEC0bWayTKvt8qI+W3GrNRWPXJeApQHpJvmryfgZs5f11
Hb9qs9tHSnFjHrddUb7A3byVCaS81LombXtFDWeY92XUbzrOv4mtgtnGlxAWTUcxNZ/nTHWnxXGZ
KH0hvZZ7/deSC3qayVt1ErcGezOzecSpdRTcEY1o6KpHVrVdkGlNIGAtDYyMlm1O7dboJH81E0Hj
1EomM/HVPtmTPGaRcYi7FQGtvVtNRmswDAjjZBNpZzl7VmIFmK2qmRoknfBVg4zcdh8ntTt61kxq
fUhElCNPiW2cZ5JEG+Mt45v+WdriVHvtyVlIIWbPkT2C55afxp48PVu8ml92hy4cmeR00BhBLoiZ
+74K8LUkQbFaCLRB1dIUh6BaIhA+AQAK2K7jouxiUHPozBbAVFFdHfGhs/fy+yz3CQGcwm8zj13W
s0B/1OKQFYkXRyAma+pOtfWTUfpzm8Kk64Po5SgL22WEHX7hx02wwIZ18loSMBxvBwsC3F9Fizg4
jZ1nBusYPsnkxWQYJCghVXaQUOUpYGzJgsLRt/hHtviWoCBwsN+Mqg/gi/NIeD0IbQKUO2ke5A0k
ls44j1Q33esW/ZBM8bGu+mMk1WPyQvLYSm4D0QmWU6BEnlyJ1q/CrD9OlWdzfLWVytpIeuMuPoPL
PoWXT9qaHEWXZN1nAm4pv9bpdTfuDMU8oJE6FIZ+KO3loMYnvVnfe6t/i7mhK/3aGPVztFn02R1y
JEAbZOqT4o997iPGFgShUt8JTAt5TS9VqsdqESdgaWf61nPN5HLYlUTSN7wi40SqKVVcCac27p/+
YWtrjPVq5OYZMRpWnSvUmn9sbVLjz7ez64vwov2IK3CxAL1L/Le0Pgkm4YxqsKmqqumLZ7mLq+9k
Y70q7OqgIL9iHSAdBiAie3M3bwkoWAvzhKicKJTiEsZ/8GIQdKQOC11O5ydHZDw7VEREOegn5F94
YzCn7jq3eoSYHZQvr9MJ4pG2D2XjqT44AMmmzzuqlqPWD4crAHnU80+MQnCboH3DOiLoU+S91VUq
Y57R5W/6HurbHsf1XMJ1wZndGjkhXOlE1F++eRogs7ET7PfFR4fcAnsWqWyGEZMb/i8Tv1VX7uZw
2aH8rE58AqNdSz8T69GR9RSiNTu0roayXvGbZtiUQnmNINOtlNn/0KVZk3V3ztRFN5bL8eiK2UNw
Imm+YqJNOtOlZgdi2Ln1TJEwwInDWmaBKS6GHQ6VliwmHcM/aT2vgo9ZkuqedkV+VWgSCSanq4fb
PiFMIwJbgD+dl5+3touBW76XgH+sIJqS4MkMMkA5KSp2czAu/7RrF5I4U+TukP5vltot/Lxggnaa
+SpZzmktocqvaQuVTj0gQTqSB4U1xPTRGpKtlSCKkHbmEx9nIJ3S7BiZHNkNWkLOqdbt+QcEXWG8
r0V+iMjTJXCkR2+xPAFSLXeT87T8oBNEMaEH6ATDKfVBg/rWydqgPdna4l/G6CBuyUpjtYJ7LNlV
tBbN9g7hcG8RK6cS6jhQsGs9kZ+NL8YSVQNZQGu1s9rkALmBcVpCcGrJSJUmRQVA5myGT5JbYFGo
Jk2uCeFoWbdxHW5DMhuHWOwcRvPX48xfSa8p6tlbG52MYUAhaQs0ZAcbPqpyD7Y9Yp/3htwvcNVU
XAqiamVzp97P381ZAfu0orYr+d9zraCmHp8Fu9xWqnsEcMcmli+GrvB2w/xGdGh6tSj/D9KK2NEM
N/PpvXtcpekfrO1sJhIVnl911oV+nhiOtKjYntTuPu6Hx9tQImUzRl9F6dptyURr8oGgS8LHWS0X
OpFAiTyKJsZU+8VALZ62C/N4BrlmdNEa5aJaxjWPiexbfc4ht+uUm2XU9y6Z7knY3oV+jGcoMk/H
Mpr2NdAlnOq3DH0IXyrZNPkUkIJUcYBjoD7Irjjqtwzs49oyLhGhO8nM6/v7UKVbs+k8JBRhxmxo
mD0kbVQFo0FlwK9h4oOh9Z4YOq8bSo8CxBvMnwxevcVjKNYpyNFUF5Xwi0fcSCW8TE08kzwAonWA
NZTFoXP6Lf0dlD9Ym0yQu5U8VtCv0laodUtXeUwQHtgz52a13FwF354Vw9RCbxJXXgLSubzgzboY
ZnopibpV2z98nHYVnlMHudpspe/K9rnqMTLvagdTq0T7wJhwwnPAy59MblVFl7ScL9Qbf2Vr+rhA
gzaK9ghDAx5SixdLBjIWgUbVZl0ZSPYkEGfIACP4NE+8CkdoIoUz3Bm621m7a3MiQmp5V63x5rz8
hoV5EICwY9M6JAgN2fNLnI+oOmHuYLhuVGK/SQSjmkMRbKPETZSDICdLx/Wri+HQlNFhAY4GfB7e
5I2Os2R83aCV65F/6nF1lQqyhGlDPMsY/dCG6tcEhbZ55v/SJVmAR8Ff287XMDg/CFvWViUHD2JN
CCSmAamv3kIuDmuMcNJ9WLj7JD7N3oxQmxKzMprY6VkSI+p0mSQIldfMj2V2YOD/V2vmnUWxt/an
kNRIY/2sFNN90r3YWVCCvIe9Fz63Itqrer0P+5k/0/af7GYyOuIweU2U1YtH0/uPo/Najhy5gugX
IQK2ALy2gW9LN5wXxLiF9x5fr9OKELVSaLXkNIGqazJPzjkTBvIlOFYVcpDrifiiIvWw05mVRzjA
WX1fsLLlEFni+CdhKVw8sf67QpLD6sk2mhB3US3pj6G+/YnnkA0Jf0/BtSV/Q5dpBFtTPWwGAB08
saYr9eqRb3RekGnLSlTvl+7EhDzWI62+UwYvkh3mPe8D6d46z9zuIiNCgWQB+c0JgISqgGImxiqc
sIqNj4zTs6S/i9vOO8x4VnfWnGZqQd/I9VR5Qla9pn03RsI1SbOJIX8Wb5t94dnne2ec1Zn+xA90
eqGS97sGiGVT/77+AoMlHBl1I8ScT0VyBtv7R+bt6fnkhw7k+zpfYi254TLGZCjHUmQMkZpbpLr7
KW4DvbKvXTvcini/CUO7IS3umkC0qGJz2eN4WIXtbzNBYOROvAQzuZz7PVQGU38ffJMYa20dQghu
rXxL4vyKUiYnMWQx7XBQZdhW9W3o1LuGZl407RljftqKSB3Gy8joTmLKB66M8O5p4GpC+TXmf3X2
boJtRo6ZlPzTDW1MnlAbsShg7nXNOr9YqelY206OvClQiP/bsp9cjFpagvRaHgbk8oK2B1ofm9c9
g1HWPGAjPVf2OLMJb3N/XSjsm38hB0Ol8qNnGb2RF12hCptYAGc77GgK3oYoqhUYYPVreu1cuWBs
yNGtia/C1oN8AEACwC4mLh7uur0P55nZrxl3rs3gt8oOUHe1q6kw4J2XKMs+0r58z8R6SgsEQ3B/
iiy5WGt3QS0Qs6DISaMTEnP6DtXKuczs+4YbgrTiryKqO87fFGkQdaygjs1W1dW4n6aOVSiGA1ur
vS6KJkULmZWFM26xdkDUz26iTsDejEMocILgpyHnxxqyID78ypLOzfKE24poEDSh2HM15Sc2RwaJ
+llFmyZYoSOC+VHWb2XCMgjgW1eQ7kboQGdEmsrGDIPGL932tuJjePn10DNc6PKHkYgABLU653z7
8s5I1xc/VuaJ3KxQE+HIrH7b04hhqHlaK4AJdf8DVeLLT1KLLOwHI5CyJQCs5Q/viCeEfatK9TpN
YGfjNCokOchqUj7kz2WZogmKbOWk27esnubXtGyufK00vTgZPIgvnHr1Z/MCfI2DV+Dw1xTpSepY
PnvzXnqtBesebD56UXbOG7J7AGDUKKZ81pbo3526oJ645N5LBlWgmXN6+kSJhIqVWblUP+I9BEbG
HLJ2B5BvG6Eradt5+k152LuM8hpvMYbK5d5hsu8zf0SmLUv40avLNrr4E20eloZ+E5KBwwzaSbPU
Veg9ev7nXu4del3T1NzNmYw/tSp9qPzWabJ4UeuvLRu++HFekrpV/gAcHwmDxZcl3spxe1Zt/jAH
gKuxuJQmLZq0+Y1CDAsjeJuCr+wDyHTBepSkgdzXM7FOevKwmi2K9edkJG/KqL9Vff7elcN7Iep3
sdId4yWpyWgSZvUAN9Q9kP5lS+1zSQRiF8G8byHuFSsNlZZSDRQkwupDCvMQvJuTb4A+5xS1cAN+
s7/D/X+YsPf0H7b8niGUyMlMkMhmzkBUWcI6w1Nz4rFzduDvNvRl2MlNrwWYHSRpvq71Vaf6mU/b
YOCbobIEJDQmrJ3pADl5k1fplbbH3EbvMzjTtDomyNySCBtTiZ3BZko3gGhilEFIXiq7M6OM7D5+
zoBReTy3Q11+SQwB1vafwHiBu/WkS5e0rtyucupwA/tUaNYZ01CtULhvVOsfEmwydbvnk3GD8zLU
cjjHRIcm8ps6Le+dUX2kxfZRbgBqY6bytBUfyLEpKgkMfMXQJWjlC0IBuAB3riKkg5bm9u2VirtR
CCcsSJA1yOAZbSfrM3fbnAqIrrI1LnExrpQz+FdGF7/uLH/kEJTs5UvKtM9G5r9iJdq+hub79Sbu
x+9kwMA+0xlTtVVUbbS7GkoMm+KtiVs3jsnLSH7oxLA1BglwL8ww/kxiu+khpZ32pbmYGerFYbiq
g3lT9ezRzuWz554cC2CXm3iDvI2of6JNgHR4kVcMMB/xmyhhke/tV69YXzoEw6l9I0lVt76AvTVM
hwgRaAuM++WXne9BKw2BbULVGg2fxBifCsTn1RqTi7oaeFD4IDuHZdiSqlD/dHLFgTpQGmqnup9P
FnlhPbKjlPHGy1XeL9Ihq2/CXs/qjkQOnhgQYYfriWfMKlWmAJbTWID4Nog2viEjE2W14a1U1tua
Rpsj5dvH3H0aP8v9ZcAuHqs+PoW5vjEl+G/S5w9b2gJgRsdFJfyn7H/YW/oj3aavXYyfup5f5f3r
qqHMTZ8daQozvTW3e0PnVSJjRaoGySIs9yVauzhakR6JPyWaY7VlmLFhRet98tnsC6nBuOdV9U4d
X9sn8tcrpFtxJrzdzMCdLAAHhTN0pwzWqz8uf2xkEgmqqrpXIEBYXi8ybwfJhNnmYK/MRqXHQtKE
rBOHGg+ekQfDn3WobghcF/MDF6l4NTzTySDdKW13V2LiiCBO19I3+tUHA33eKH/XME0veCm2iymD
iETxf5yt8Q6x97pOy6WYzLD2sO04kvh/NGVr84kqrnlBzw0dpSQJ701roBZr8jt7ns9p+CGa/D6d
dKN/DqP+3NnU8No9XzjnVL7tNgLqnlp1I5kRmbju4Ec3Ni/bK6/syF2uaeflr5g9OmHpNe4VbJW4
g002tvNQwAzhsSFgdzFVnygxf/veYMBor0kE4qFyvsJUvLDzPaDmn9DFLL5BFoeRX/QedpX4aDeP
MMmdfUBCObOxKrPF6HAw0UFvHLKbQN9QsAUAx1EbocUAKtv7SB62iLe02q51JgP2B/YeMygoaX0L
7SLkOkxtsFdaBISToEKYaT4zQn/xyf84plxKqs02dc8hXOuBnExBsQBIN17me+NYlDa2iJ3gxEmO
H7X0mY57pA/KW7sV72/SaUCyUathzmAwxjesTHrgGWSZbElyewGI8riGFwqU6WmwcDB4gL4LLb+Y
NadivR7Y8Lnd5FFum6blqsbukQY4tRxgyXSDJqhstk+o6I6x/QVsBMyDVhzdvO8eVKO6AFMCAHqR
KvNarjAlcsnbWootbJ1d+zbE8Rv17TTjnO6Xa1Zv1/OMeElDMHUjRcBCEa+cqwQpQ2M9mL8s441K
NJPmR28q9wXSxFM61hZhA6JEHb/4EsOjNnWUpxx77s70qC720zrcNyqBjxYJ7MFfOyAs8YC+qnaJ
fznD7SE8T6WE7EjB+DczYuPxQBMxjqTlKQnrUByYrD7VK1mPZNgfD/w6iAXGJAlNpWLN2xGgxBnE
2CNdOMn3ly8yhIWi2I3fJGVQVmetTO+b/menZjR0x0LtiAAvNia3RW+Sk9X8st6ruScPlYfNCMNU
74EDRuJ/I97ttvXcnnnQF/IVKMFmXjGEEvkUchZd5sqMhhWstMlEI00pWe+S+p0X+LsxoBCKdV3a
7YpJlbAt2DtMu2Sf8C2/R5ahVOdJN7xNQ2DJnypFeG7GG1nFrPqPja07cf+97XQ8MirvjAJq5jmY
w0LoNOnfm/LVscqWqFPQp0et+RYvhc9gv4bIPDMAIC1EnBJ1oX1x9NbvVjgDMu5Rh3UaMMJui919
UlySdSfyaXmLi5EIhX1w+zh25JHwCCssNQTXVBglbcckXUTfBIpIguJOLE2ueVKR3auyJu2Mkpvg
oY2ni417qY/O+mDIOVTh/mT09OpSia1WiOmtc8kZ0xviYzlRApddUJOeuxN6Ypqpru0u9QQ32hbO
2pbHr+2PJs2Edk6l6st5FuTmC3CjEW2XhrZZ0qR8c/lwlb7ACOqZaFVkMZf2q4JWW/8uZjUiGJha
Bi2x11yqxUvOU42Wku2rzfjzVKjoGeQqrPrCk2qv3pdA/4aVKtKbqbXEtB7AaTBR9CAYxCsb0tJd
U0cTL+ZV55hn7FQ/k7g5bXdt2gOCd/x8sT54T0XmL0bmzxVr35JZhf0yc/41FxIVTN1LsJL2v9eD
rJ/84iLa+SoWbIgpjXHxw2KDbVyfO2Ww33szU4NRu21MNyurPMvCPN1xuZJMLVtbNJHXZImEzbNT
LBrV8DL2jJ+WqKL9iS8ShqgIpl2yfWCIcYYcJMb6UO3yW/+hBTaWVblGHbUKd1FUd8hlSmXwNL+m
maeA8gv3uGvxyvQLd/bQOKKX2MYCR0luS8xAX3xWI3ofgarpH4p8g015NgSyxJbdknzLpyduPZbM
2DY1t85t3JysUy6Hfs0u1qn+Agvo/LPhBQuHYZhDsAhHyMh9OVWdaxB1Nbjaek7q5iaU7EFGclly
JORsUxmY8Uw46a/G/L3wChvTHFY0P3pNzIFdRJyCUWWcm171JUkKjzTHhqtImhsjPM6YseMeWvkT
YhVzM8G4gD8hI7rWCnV98rDCh9gKfQkHlWZIP6R8/dEa9tc/C4WKsUaFa/EHsosJpVLh2vz49z6U
UnHWWaEUsP2M1/CUgwo0UAd6+qX9eR+hzOKnchAz8GqxQRqeykwfRn69IjX3KfvoSyMkynVbOq53
mcERcQEGjrmqDEaUy6XE+LjwJ0yGA5Z3qZ3P2vyXSXVNh7Vlrzn3xlNpH18PCLntbs0ZrMtOyt9x
ynBbQD/7KouCwIzqHpfFQ6oUBkupX9RUzrb07BDBGol9alw8Gf0Sci/wlrWhwhsygpOaE7gf7I6l
oQ7qQSfJuP1tvJanrLLKfHIz23ae23cFFrjpS8rC8J9yVZU380wqjEn3r9auVp4X5XDgG6J+kyF5
/j+5eKQ1YDSbocdf2svMdLaIKAjhQC4OHzR/1XE9KNvmrYXu9Qt0qOmT8rgrKq+BGY0LZGNThVk3
bZytX50IYjC1mxRfq17CEKSe1aQ8scUcMrQmi2/3E0+f4jXzA0gszyZyjHEJrEi57pxWm3bvIaQe
DqD13Znlu94b3lIv/oEB+kwkCVR5TTXPOdl+JfODSmx3qbQfPTK9nhiuM25UKtZ8xh6L/WBFCF7e
hRnfBa7/XiHJrDYeyyQ91Fl6jN10G4FileMDM7op3ozZeFT3fjUe+sxQy1l8TRO8nh19h+BFb4Bm
8kc95AZpH7aJY3t0a4AWNYhUHl62G/sDi//N6O/sOv2K7Ie9Jb8ovb1G7LYhTpn2Z4OBxDJHQ6XO
DxWgAksQjxbhKCM6ZapDzN+ocm0MNxUeWc8ciXsY8I80Ij89irXhGE8cadocucxc4zI4KaqMxj6k
NWu4DY4VpxHlQH+mPmF2RuObFfY1UzAwZP2dlF7GcAMLPz412i+TL1EZrmZrbvFuM+ZOAl45PwGs
k6r1yzYN7mH0ocD4fRvqKwP4hwCxWqnioGAn1IfJOy5/5Ezyv4ioglYcJ5xBwF70yT0UUZXHoUag
gMBCOEkVfDTawR/cMpcdVRQqEELUZwY7SxuH1yFqFum0ZQz9pi8pJgSC8Y6xFZ9WHr8zhJGvE3PJ
tXfYN8gZS6o+dpUEtenYeUWzMpaUvVX60jDYQnHzsLh+tt0QqvEYnocX8ezZkuzC8QL6i01TWT/q
ntq93W4cP9deGS65fN7r5ch+9Ggl97GLz8y4+Y30fvCR/VHOXPDp4AG5cWlrRgdYohSoyuqqo7cq
8akpZKckk8D8VXoC8mH1UQpOvFQ5yzJGFhSeLeGtuvJHwbdHSekJ4icrbB3+0JlunHZhdXubhImw
tvD57P1hDAXsvRKAQFsQNZfLABhWZHq/hgUWGCsWoHrhhIMAowDm2bK9lmrvJBbKXu1oadILSHdN
f63VciXfVNVuqcSeySkoQ1cb/urAhxdJ+MY6LZpzLq1ujMx+jBiHHMyNR1aloP+rwH5biQUDlHZe
Jpt0v+Eqj2iSVD4H7cidR/t6tfPptrT53ZrSs6ooiNCRzxNmAOk9k1Mi3su59DSCEmN8z+jrWvCp
qGrm02HH/3H6YvQVq6BIlje1flr++qUTW2PrtFlhzARUvlrf6bxG2UfxIZeTn7DdR8t9FwumyoP0
RJGOvuBNLpQn5PVHL7V3/a77MaGcBx+JKbToESqt0R/9TZqYsvPDi5JY8/g9o8e22IcZ7MNMuzkv
AD8IDGugHyAysindZgbmI2Ihtk/tpRu7S1kDbWVgsCLX5Uq65Qrqf6T89WE52arNVWL7jd9l6bc8
bz+ksWSGyDLHUN+HYQrmc8MDSnXqUXmTLCR7nV9e0zqFbpowXkUzuGrOxsyvOinWddPF3RqkU702
nGoxjPbuUqn6BcDF1ZCHq8mWypCKR/psCGGAym7BlbVlf8ccODAqNYNrroknDBBihFYWgb1LcLC7
cQVTtjhLwYwxs84yo1FLJ/12RMZuIDKH6gZxRZfnczE0Jx4aHn+SF8/ETvpz05K7VvldJ9Fo/zGw
IMK+MI1jPmC7RQHPj6S3+KoO805JSwJPzDtuKlY4FmoompXFUBHunws66eJu77kvU5brr7Jcid2u
/gmb16LFENY/SXx31GPiPZ3qQNRKIO4jpjkaFwHRhTwgsquYkxENukqWg6WznXbPMtCYxLrHwnNK
GrfqIN6QVmuqSyBTLsVos9sxDeDPs0Xb0IgN+4+WbbhBKWMxgux+igzaWqp647LA7mi8qrdc60QW
zGMfsis8JCPmGciHqMwBAuJp2LKbSp/4IjSTmcaGseIkLpjwaa8LlXFkO87hLKSwqsjTlZZz9t5B
c0xqIyJ6O7JUi7mxPi8IxxZfOSLwF6P5oM1+GJVyz4v1UCvC7UeJRb24SAI5IayuuXFAXEnojBaD
QvegMy8RfXtm/tVK2PJFfI5/19iepaxywRZqwTpmp29gSvPo2+bqR5Vf9CSl8bV0VG4iLAceihNq
KI+cnj8SbRjK7gCJHLoWsuBPr3Uz1A+3U02qc1Q1P74yzvsiM1yo1JzROYNeI6molj8IqCYaFqzI
prpp/6eHvwKajBtoOWlFfKkG65LcZfJROp4GPQulXQomQws0GCUZM8nSroJe/57MHjwBLdxBRvF4
7a87dOb0miD5L299Svhpivb1qH/LcvNepcpzVex7lyOUk7zlWxcMN7Aawc/vI3tMr/amUEyjL2SG
/bUGDBxu6qS6+iui6jOXOMYZlFUdcXLM+zCl78e6yqNSSU45GUPfXzsmsk6TYK0SSdlTKijCV4LC
jyUw0+ipjlJmgwBgVHU2iKqywV9cRTp8jbMJFaWN0MOqdnethz/jknkS96CepB5mRm8wes+wGOCf
O9KYAv1Pa61+3Ko+VGUt6CkqUMMdZ/KC9+5zXtHdgW9h719e1/+kB8C/AxMKaDjHIfqSWZvYLRMu
lBgd6h32kCEuBsack/s9RQnThvxXj+fPskUInN0V61vz2l7wtqod6p/RCGPt1Wq72Cwn1CttfMmz
5dKWZtQJJK3v6oSzGJ8HU2sVIczCRK4zb2A9GBHLevWIoJFdABeIJA4XW4r4afYYkYqA7cZmVi8i
kk9vG9oLAYdusdwufdtqrjAmCDOf7/AyjZJkVpI95+5eLXp3+AfDr1zuPY6yVFqcMhH3BPoQQRa5
P0iFB1haqT1Fg7w+EO+dQQ8jiqCt/AZEsoS2bapbP0XTNqzon9G1KQym0gbYK5O1WiKlieieNXMT
T5vKYEVvaMuWpzLKzEm3q1JP/MecYum8sgJRUpYgaIujgn2skYVbWJtrL4Nr8g+AjCabD6GU93EB
sJe6XbFGa9ERqFTdqs66r+38LIjzvCxsEpNi86TE8Hqag+zgq3v+Mff7x2xqHww+P1JH5C5oaydL
/Alz3ajTKhJ3Vb0L1XzDAJhqfkJxkBzW37U8BuvaBf1UBINt+SO+sCJjXdv0/mTQFcMzrPff6rcM
ILf2UZbEfdCiuySz3Vs6QmAK2AsnYgR9VbIuJZmbVgQ867DjhVTIH6yLwtU64bQGk42+cjhexKkF
ra3TM2h0kXBe9JzfthrwOaVI16XqPgK7aiBBL8yB0oObKenhXnsMmJ2E6l6xvrecwAVKYMTLrvFk
CmCjkfMRKLPIT+KY5AjWTPxJmg/M/ECHi3ODcjJ23LjWvKay3LYWLmshT7w0XIdairqTXNWhnY5R
RVelSqGti+iwBlraQjlV/c70Xt7QdpICzSoenfnB6T1VMtaJLSrZAUw1QENI84TI8vcN2r88bj4N
S/00dvNzUmSk6NVnbYwfowFZHDJhesnu6VO1d4ewqMPSKheLV10EfT45VCzMRCOzHC4LGn19wi7a
dzfTVaWEf59MGjf8BF391ub5m7Xqz/r6PUzWZSjk4wxoT7EH4ptOdTndsPqu4weYQVeZCdxqGGJ3
BllZP0vRBiZfXCXsvPvKduv9XDGwW0b1hcGnzWepS9w4e8TXdYtotZzCFMG9uqv+zCeixIzAiXcR
sGK0ynGZALcAMXmWz1uH0arBKHHjFwZeM+ctVQ2UibS01Q3Oyn1geWZ1Egu0JrLQPqirHOAoTzZg
feNvS4CqOZQsRseq/RgK5X2j9YoV/bmWpHLbDH709F6sgCrP7SRf1bK79Aa8RvFLAT3fvOR/pj/0
P7IGY+5I38V3LqHIkKICjdXtTPyCn2sxejNnqC1vIOZojLSI7dOalp5lfVCR7MoSaYsWmbp+gKh4
Hjctsks5mrQ+iql4yVgPX7KM7TknkGrgXpRFJLEkMGtxpvKOsKwdJfW3+Xu7mjHpyA1JtGnsrjnV
y8FhzUV1L7na3ngZL/VKRW+Zmd8mnV9bg4/AhDwSHT30/if9O4BoboY86jc5tJo2jDuVwS6m6Hr2
6RLBm2GyY+kb4AzDXr+xroYQVfqE2wfDz7SgRU7fepWFpKq/ZieBOmyYI0TA/Jz3mGpWfEE5DqT5
LheQAW3ShURQPGpdv2o4SWvUREw/b8qrDprENSds0kSgb07/wYQi81POUeRlDNtnJyNqQkaiWe3y
OWObrCJX7VXP6oAEy68VMlOhQ+35IzsvX77/o6WtWDJAbGdr+om8hCTmM6F7KnMTQk7cEg7mgkrz
tSx5Z4rJJJhdzQrPz7xkpXSTPoyfbHGuPCJR3MPWeKk6yePGDYfAPTe/R8KJzxCWj/Jfk9zK7W9d
zSGHyvaXQRaGAPMwbWOY/ucj7BoJZi2OTbtdwGLD/B+8SjZcE2cg0TPOnajDbPdiCt8OxOP2V9Ka
ULX1KIvuEgCmIVWBLR/4FyfLXROwLB/aZTZibHTARqz4ancYJqU2nMcl1OQ9fL7PqriNQr3p6Xqz
+ZbQeAGfHpmzfCwJnLTMDvi0eeGxib1bPlqBWw8GXrMzr7RImFwjtiZ1p18louOwefpyl7gzw2S7
h2xFhiAvpB2UBoa9QJxEMpxHe4PD8zTRx+So/Vk9AftGQubqaHEM6FP2BcIHVlBHu9S4SNkxnaX5
pNglQ1DFTZn5mOC6B3A6jMKNEs6vg5GAfRgq2E14xjC5SlgE2p5+Nab6lZ+kETFTojJmkmEVog/5
yLE8dZTarQF6D8mXGNFj/DNBnqDFXmSZ7g/tNPNJjfyAXL5ME8PY1/n9FKIPdrwMwOM8a6r9u4Qk
smPSW7HWBGBFXF6NEktlU0yGw0zCuAACU6sD11/8uv7oj0n3qbCsD1T20lXgxHDiEz0kpmTKADWq
3Enur6umXbCRRLmVM/X913Hv+OSawcRcTsPrOkOOmSNDhm79leUn9x9ouwBLYNdWjsREEWlwyuxL
65zDgCaTm+R8/7LRaZUHDq/+vLJMQZBlD9V5RE3VlgrRpDaq5rNGXjP5mc7IQrapVGfqHgP/tAEl
pH1ZtNcpNqK2UKEyLEwLDoWPzcpLKArTEpIqBxrVXf1iGu0VBpoiapMk6gwtnMnwzNvUVbTHiwkW
l/ERzpic33vNvMrRr1HEjiKxW09kx0C1n0pkDA+nPuf0GWXEh7zNJC3ElzWpo9kqLp3Q3XlGozwu
90lkT0mD6meu762L6PdR2oTADT/t5RVX2jzLeHiCqdAn7dR23MEXPPD60dDQpVcvwuv8maYAbk6F
b9SVvycDE4+dDaLTl4vL/af1WJugJ9MiVhSeQ2qG0yIzHWR806RhosvB9YxHFflDtzA6wLZsMiea
LEfPZGduESXTwGbVcrY1pr8NG8KBvGq4NMwmSUVHfy+P6E00TCK5a8idq3pru18Nq7wt6uItPJ7W
UCEin2i0ljsanXu3j4Fhf6JYLJW3coe4CfmiNZC6e+YJKVSQg1hj+oFsXZrOPPWUHQUJ3Lmf2bML
6+U4YtOLs4TBYe/ky9daziir8C/97F+pPZ+ZpbqiKPlxGPRzjcx654J20iw3M6GPJREWN0cXG6MO
0DUGJd2uI0TJw+yktvwajN7V0tEdcXWnxZ+37E2PW78denwb3F5wSV+gY3JxumCk202pA/tYxZ5l
lM39P/sk0eYuZPi0sEPa6mokQQLd7UWxsS31PMT8pgs4gi8eW3Yrub6lNPQgpRn2czGl53/SaQmx
wOY00+x/NIZQgJzsBvmaWUcxadoYlpxBh5q1SlGv9RfVm6cYsf9QsLOOfTIhIqlqo0VmqHMjqrwu
uTR2Ep1WnVUdu5wwOUm+TCYiPJO+bu7NHBNt+ifH3NHm8TV3vWHm3b88NiN9rANgsEG/qvBjX7YO
UqjbFcC2QB6d7vhw9cBQRYgLD2rEm2o6iJzc3jFPBRuF3KTixAMn44HDRTYulzTmxy95N7BG0NFo
GAMSeFDnBMjpKLEi6TawWwj5LEQzV9g14JqpSZGqbGZLfUxG93kZ1Dd8JJKU3YjVemtF+ayn9t69
a3N7VyruXEtcRjKbbAorpPt6xuXY8IhT4qIz4qntpdkpmfhvADF1p6attmmrSU7CyHZYWZyly1+d
cNgtBh8H4ZDzbFTacDJQXOIe5bZlzz/VjIXy9VgTQ7orjMBmgq1ZQpg2Ey/0nhhfS4yv9EEPY2+D
znLnmC5qYLkzpxEOOkTi3ADcDWQreaaAnfVAudLpb+xDYCYbeO6xujBVIN7T44PmdjM+THX8iG0F
JKF2RAmyHhtONRvb+Gtka+k98rTZy2k6OdASJmE1iwEg+2XrbXwdWMaT+yYNrz67p/iimaAq2ymQ
9tg4ov86YoAN1kzxWduWlENi8qRKJ1UXJXdMsFj7Y5Eps/bezzQam5MxsTkoeKGyzuFbOwAxHXvm
g2qeGWMjecC7+RMlTHaoifoxC26QtsIZd0ku8UafJwG6z4LeomUkjaD6URSs61Yys5i8l4N1atef
2HAp8Ptg2WjcqyKs/PiF3ztkZFaouNjlht1wXZy3aUCEKZ/JkyutU09qQiLMIIaESdxIaK7kFK0A
MLnyEC9EhmlGjeu3OnvdcGq3IOmasGmbcNw5bJdQBVNUN0k4QK9U4vZUHcevSeQPQDX30UPTYF6K
Y+/p93zfj7763eNyNXC59rhcqS+sXGbMi/LfNc/PtAkYkLZafBEa6ZZnkzlP/HLFlBxpsffyD3rq
27Yxo5htf06NQLzZlRWYyvu4b8dZsx27omhFOkwyfWVQ1zFR18IGfJKVDtcFr+Bkyi7opJMh22F5
eh+rGpvv5meF8Htt84kcz4FWyV3Q8TuIOa2BxKZwRhOvujRc2/jCpuQpxp9GvOB7J99u6J2abyIj
3ak6Xx+a6zzNt1a4U5Ve1oor1pWL5lHetC+Y7lCyaBrGlHoLsteCYIEveW58iThQLayG8atz/TKL
7yNDJYX6Jm6qQ1atbKOle/WxFKtf6ki12CV3qe2hajxJhX5+5xc7V29Qrntgdieid2Gny2gkZn8X
mAwFTz68QOxr9YbZM6tYqLdB/TKALnyFPeF+dpm9P617Uyj4fphKTd+zrgZTQSCKdsC4NbcXxnGR
2poBiHqfk+6L1IUUx8aoNNcpy+9x9woFQZ+QHbRHnEq+Wtc488PyExrJSK4eY66V/NYJl/Zwh59J
lOH4MdX9J/9p0jgz3Jf9r8wpw/jCw+gPpnQE+3GQGJeMORE6R5t5pGQbNxI7kSGjfD2iNYiv1ykv
HCU5VKZ9YlXP/ymPdtPC4qj52kXT92hwcC610slCpsQMYtL4xBkmcvS4/FeQ+7nqqy+teW4E8tZB
ydVC62VJgjY7ixB6s5divUe0Rp57PObvDLOsP920ReMw4p4nrzVNImyOMsGVZHMVYnknzAjdReZm
Q/8o5em2CuKc1t/piPisLm661xoT3syRdWFyVl6GDNbfQv/oJZtGYcCdUqDrqB0bX0aHlcJgjg/Z
5v+mDA1TRmbwPi2dy47eVQmUql3JjIreukoggCTpr9osIclCj/h4MorZqzvOVugU/XU2pkvWgX9Y
oiEWLg4QcGn1XZqSK3eja8QMU4AlVKTUk2+5X3aARA27+OzTfCsYJ0v6GP4wmB/bD4RO4GLZM9WI
F7aBORKTrKNCyI8prZ79utrlKzaIhFFh9bsw/qnLhGJaJeFmoCCcpOF/PJ3HbuNYu0WfiABzmErM
VHasnhAuu8ycM5/+Lv2Di4bQk4bblqhzvrD32m6SVy77AB8yqBuvsnPBXHaS5BbMbHkI2fhp9so7
mafZc+qKvbRvlnM2GNFYMdPPfFJ3QqPNrvuw3PRVv5MRjo8WzBYkWkeOVisO500kpukpXZSishKi
HdDYqkHLAgm8ZMUpcUWt+wBvwZpnFLAVpsHRuK0MLPARwiuOlqL3e+BK5Vt8Uark02zTDzaq/sJi
ILGHrHV2AdykJtzs+LhJXLBicrGrD+Q5PjGGEP/0u/wQCfomNl1MlwMtF3iNPuyUCpmU7CVomCFI
BPTfpVx4slcgUFfv/eeiM6h/X2umghTomaZ4WZf50rfcSWzHmTEDiSqqkaka1tlXa7ZQwmbvHUvM
VBBOSWuGE9TRdBbfP5PLXLoCK4A2tReC3ZSCcMlE9oxW8Wa4SOJ0qb2UMq6x2kBMMGvjuzFuyOYh
eAlTCYGs9dDUPSS9v3fRDxSTyLiNWfWSj8VDfcTwHb7Y8x4LYBnW+KeopOOP9Ae+gVx8+l1kjrP9
YzptgmUOGdHcgRvCvKgJGoqo2ct+MxNXuLTZevNd8n20K2TqyCY3OHULI0q0nASl6hMdp1Ydz9ZL
thiv9Hlt+joep5TffWSgHY7H0tmr5RTX3aVy97dUSx4Iw2JmTa0QjW9HrUcrb/Wcnd9Hkfi5nZ2c
yvOKYG5IgxEhT4mbaYJApHdpYJmC/6zqjyX7t/oTL1Q1XlPqWSt+NCaLhHGPMqxJB9vSyrD4K7Lr
yyCZCbVIuM6Tusj2yujtViyc0Shf13Z6xON+YwqBRwpvb36ei+rauNoon/cGqsnf0TOIpLHIfDXG
KXgOOZmszVJoGHH4JE2Ahi4IcjMAuuS8djbCSvOl4epQSr9W/uuX+ZwKoPQwYPoYPtGfbpDAZQB9
RZeepLxktGiRlrUiQSmWHiw21ng2MGrDvbafW1TFTD0YIKqi+F4CZZq2OlKgnR0a5Muo9r3xq1HY
qwiXbKbcuJEdP9c9piKiNEWLNlZCL1pvXyNU1L02/DxtfOV5OdcJkGtE+SouwUqAJHiubL7iqatV
ipOicHgSj2dP+0c3F2yVEhLnCDOfGuAjVzovVH2r3hD8TSe+5ZQvyDG1lu89EdgbsuuSm2vnXCXK
wu9xFsrZfkW0ivQRPcIL4V66k0uJU/3p4GrwV5ApAjGMAGqZlKFh4OFVEiT9OpqtjSsnOxhcP6Rw
XsdKRF1ctRSJk3IEv/MQO+O2oW0LoWkiu1BL5hTtp/isnzUDZZ7WAY1bBVeREHKMiodBIGxTM9JN
nG1JQE8lH5cc4MNukvLVhN2N4PqxvZFYdl3UY2FSfJagIVFX2cwtA0mh3DN0rxuJj3JHUIixDwLP
3puXeiKQYCbP+1BCRs4uuXZnYAXmZj/p8C5jOeHNaG6VXUvmvV5UfFuH3lyhzxtnjO7pPryvPPHE
Jbj9eTzLhn6tu+FmUolIWXPPXrZDhj9D7D+GnBwF9WDBBugjVU7I3pEiORk54nZDCOJ5C+apDIxV
9G30W2SMWOSlrsPMAXehbApylNQykq96CRH754AUGcaYRijVYkDGZ6inqaNBnLS27npoXlelfO2X
+gVtfVjo/8ZWu8nAifEpnbE7nmbE04Taa2W0kU/YT2TDty0g0TiESMZpaZE05kjYGEAC8t1fKyXY
wVOVJPeuVkQ2QCWgCs4FODLJZTfgiLsWp/zzpAfl7fdED5gpC+mN5N0JQET+mk8xPAsBYM9hgZyz
6mTKMB/s4XHDWfREtBWLtmBWjf08lKN5oGLPc6fWXoCkoKH5xZTiW0V6VinJtJWcVVKPF+Wx+cRr
wFAajtsswvGlLV5mRNXIsljPQWDSoC/9ts9icbYcGdBlv/Pp+i/auF4V/mBRC6SCeJ3+0Rm0puhH
lrMVJxehbC6d0F4YKlwqnEQVyAIDOnG5a7CPtJx+YLyv+/QSDdHeizimWlcH8zWgb7OwAmvQi565
ujVK9Qp7OAKKHgGFgj1lRnFDsDErZ6AlRygUQX2y2/raj9QprOMH2CjVfR64xjqFuMsJoOgTvC1E
hZackIZGimpEa/rTZ707pWNUjXlEdRkadvchQLsaV9GzOgoczJA9pKXsb4lFRDFxI2Sj88y7xb9m
zcciJdSweyT0rXQ4KJNEvC2sXUmwq0ZoAxqw6hjAdCV4A2+7kjCh5Hkn1/y4FrWfzY3fEdlDbjmZ
Q7Y6EJuVLFdHRLjUWfqtF5o7m5y7uFhE2jLdcWQ5+5DU8b3YxbcMpL7y3MF0UFdNlsTNRrGkXpcO
io3+Y2byJU60M5JPYtsAfhmtI/R7yKV4WhLzasDcl+SEpTKcDsALAkQdWbDnmJ3yiOgylZ1Y49k+
ghmt3rnLvCTnWcOdQOsJeVdy8MjnBqeQ8iVYNQrAj0oaPOSHKOMQFSf4hfn+Q9x0qp9KRhMA7doc
7gmWNAuoj8wgEfGRVtGSM4RhYakb5NxiXEQWbfIS2FWA/uJ8ZzZKd7yov0pCWE4rgibBL6CkD5Cp
rrQobMhVFG39qZDESLR1d+4GTBSfRN4T8ZlGEyYTIQS1HFoiICat8snd65/5anWM2uQGKYABquyM
FTaGtncziLRbzHzAYu+n8262hgcm/9jl7UEyqTCpNwdp8VMUF82AQsZv5B1Hb46x9ylh/OZh07Hj
xaJXV++lBJlw1f3CngkiVOU8ykcJOwCEEGmlx9dP7T8sNZG2FGdUg/ykqeGPtyewB4t+GDGvbepX
QyYjvE0iKw6NLAXiFgcTTdX2MY4kc9M30vNA1cEjGG5TStXB8lLAAoEcQfbLhSACyDrQChAGr77W
FP5cMtbhJd38xgS71R5GOuyqvKeASYcUxmc7HoVBDWcyPdpEQK1F01OOBF0hG/gYzwp/Qa7LcB6J
ZsNuu76P4H2LeUb7PB/burytyXqrgiFDTGBIygVb7IWvylWbjUtj+uygORghR6DWZMuuttOZlHRh
g12GdirtsO5vaPAMn8+JMQdCLa8dOSMhxnDGdQrN6RJmWhc2L5U7nws2y5WuvRTuLiYQaWW6/wFm
auqJWXdHjuMvBGooBLRoVn7vk+WWA15LJ+skEiuVtm9JLdDpiEygkJbT1m0cRHIVzBtbICtzC1Fy
mKQcKbzxXfusTgIJ7H7XzVFvayw5Sd88l7PFmyHAx94h7iWwdr4UA7CTyfByYHRY4qWSc09248Jw
vxiiuAVBneuS2Y166hlSSzGrYoij+sB3I5udXCmciZCKDu7vqLW2UQDLE0Nj28BmE3zlTBVURKYr
srE7KQG7+1BAUOYZfl5vc8XM81RtpJ0hOdUHW8lQwPJRzz1Ah/pWKKvdN50v7TT1OuEnW0KuxhQC
TnlW+YrlZ3BiWosCGwJknQ0BmeMBaV5Hc5a4YecgU3lIxuEcy/nZytBIaP1J41Cy2jYqRDbX4oel
/lEEK4AWpbJKZWi9MLTOwFpIZ+ksNx3XBxofhMpO0uc+UhR/0dneoEdVpYANTpiOW2i2FgNhdIKy
U63/Nmm8UBigJvlva61DmeKMWlZ/ZKGxlDMSvXqixsKmJ7izhpZeNUHxQ4Fl858pRqDrYwh6vHwn
PdmdTbhdDWabJTuB77X6JiLozMzqoBmYx8ItlCg56nUAKsjRyNhJaqRwgu4+hjV4owxaeKLaRZkG
ybj4bUNq0EJFusMXc94F5iFR7j05a0C++oQ0uvmHib4zI98udcHWnoovJ/231+b951eKf82L8QfE
SrE5BosOSmCILTQItiXMRNLb6qa9mmyQrU1+mP2MdPegieXZFN56g53sroWTDpKhtOdlcNJec0iO
kJF3FPSU6p+Yp8aujZY5ifTo5fSeVC1cexH1auatSJEhLkOPUH+eu84VdXkH0lAFzTOJ788hqrki
4CuQTY1ewlili5OoFTe6VFbfsnSy6qhO0iOSwM8KrcFQZOHW3Z/m7E4bGCJv6AD1ygyyGraVkoRL
k4WgmRhOsd+hbYzohaIkMyLBqPC4MGt9KNT8oqCH8tKHRLg3Q3I2Fma+FZTIrAhNnumx9/Y8Dzqd
XYSWR5WL6MTVeYC0EgaqTFTZThfOqVXvlFXlU9D3d+QYJ7yWs2YC1LawsnvGGYj/AysNVCq1gGsj
DoZWZDxAYoNZR4QLiILbNawwuB/L7A7W4ljx3mQlndQekwkj31Q2asnVNCA6/RvL5F6P6t0yGjJB
LkRdnmPReKSL9qj/Cclw5/gpQVuRdtJaqAP1NupYkKaUR2NFkjHcBw2VCvU+x2ATcOBhZ/npfCt9
Zzpgj5Bm1Es0clzdO7KiySGGvLQpvT2IP6jwHfS2JMFVDtEYm87O3jVl1SNz2Z+fQUPsgHqdvw4Y
hlBY/gSlOueQ7PqPBG2+zgUgwULOZ8VfsZHUJSQT5jixZHmVacBeHy99t50ZWMHwx1ZNHKomTByH
KguZMoBX4EplgTcIfgd4JEGgjhYZACN28YJVa+8GU/tBuaQt9Tn8Eyh2Lonfo+KnKsB8f4zMlm6z
7RGONId6/unL3cfIeDbG5NT2nPxHtCQVn0BOA8G8P8n/4iWhQ0ffbzR+0uXQWfmewYxJQOEkOLJb
vI/clxm33Yx0G/DyU/NGfq5YD9dmw/Na1zcxn2/70WJ2PXniwJLBkri5SEPu6ovYS2fozWd13541
FE4PGKlRv48nGZSrUXSQX8oAqsY+BViwMPHAE0HoRdcokB+nSMWl0dWLNY7XzBYVyc1n9BjawyA/
clfYUShMHNTcbyZYEry2lCYW7t3a+aNR+8sMeJ4QigxP1Ug+QmWQapeyI2wqTyFyEbNSzkiKa3Pl
2kyhLeTEq0M/mVfkdWoTVDZ3vJNKi6OW1LIqoFgRIHnbOcR4wKpymSG4NToTWHJJlbuF2Z3QoXpi
3kWzYKCYG04zsY8p3JTkoGygBUv9DdXyO9spN4VsUh7IlkqitAiN8UcSYLYTdjcxxdDsjDnpAoSD
D0THRb4q1M4Wk7jectv8gxE5RooaUeiunqX0qG4XgGiPfu5fRDKbSPfROe/ZA2XV8JqnHd5r/UXs
yheeeWNigj8DStDdDEmtNGmhxKqExqEWvYz9vEz0zSK7W4XxZHS/ZC7T4n+yBy+PBoYUJLExBUho
bgRZdLtJogT+IHesK69aPLvtpIFSAjpvGgfiAD1z2T26Z2zjuS9pHzMhOn2RuBuPmRRT5vd/T0lQ
GNNd6fWHVP02BIi+6LIeCjSMSnMptPmt/NrlJERTuycC7rHJWoIZNUYLvlgr0kMuHUFLH5B7E8V8
1Ob6au0MH9/KApKsqZ1SEXv9wuDXNFG5a4HA4mEEl6DgVR7ZPiTaadjUs8KkAT2iJkWaTmW9MqIH
RGLiTVAn8hmPGQt5E+/5hEM63XNYQZVX7s97hBfKSgsgDLL5Q5KTKY/L0Nyny2xtkNqEI3J76ICG
RR8jIjpcJI8miU214a5Wz08VnDiaL0Rq6CsTPwkBdufX6AnznbgwKw14LJGS1zz6KY9+wqOfvaJO
wS2/P00aicidzf4Mo0ZvAGPEHs3m25P7+/RMJiveTLSIssFMIoZwN+Ew1Eim14BqUg0AHnJz+A7P
0BX4wMOTJRskEy6xmnkfgwxtsPyWGvI5asnryilxtYiU/AUlf0vJTwqUt/HxJuQFW5T700iZ/3HU
NW9kVwZxtZdKEBopszfFjTNnxERcI0Xpu8zdi8WNwUiJ1eDpqebt7BYXF5yQLhR2zNEDcN3VcP1z
57N9YFJTAOEFW7AuJuwXzmKIkQ0jDJ1yQUMaU2tP80Dp6UhmVFFwlI7Yx04NiU4A0YAy/VCwi5+X
0jcQE7XPSbqoeMp/7dMDpb9KZuVUGPp0rJzEPKqIpnfSO7pZOu1ZeZHwveewIohN0DD7EHWsZxJp
XfnFgtm6EVRjks2hK79o+6/5Ylw22ygJGuE+0ViUzhmuApBpKC0MfXN1ButxJzhfNF/+YnURLo2w
WUzEh+X/fwI1+yviy00K+RJ52egkdJsb3Walw6DdoEGxdVg1LEcSbdRYH3A4I7hlnlUYx1n7qPeZ
pfPiwV5AgraxlZxxfGGht4iEzqfTICWnTJUjAHTgDebVMfe/JKJpReGmKVuthIyEU+xM6vIC8y02
/RK9pWbF0K6+ixgblQdWdTqj4zxXIpWkLLMjN8BZGXC32nuUgyNypRvtqPMj3Vpm7ZFdfBSM13f9
T/OtSsJzoeDL7UhOX0kHpYVdwg0ffGjPr9/LIsxXsJFkt0iRfjg8WTAo+jdv+0TpRIK4OoshYC/S
3ff8I59M8AgbE8LuYt29ttJCFuVACUtGqHWkhfsxNxtMmKwK18T5HymGSpxUYbrUtfIngBaz0IZ4
eIN6bAMZjv1GCPsOR1VWsPIcMmY4W7ZwPSCPxrzbIKjfz2Ex6U6hTT8WGToHZpUvu2RAXYl7Ik4I
pvQReRNYrC2JH6/L7CuI7xAiE9Onik8fXUC151ZwfPpGfRjX5Iuto9dIm1cAYVTz1FO+0YQXVHXk
kSzNtS2Wa5cx2mKka2c5XkNe0ozMmpU4zmhqkNRn9eMNz6yr9roY/KiBWyi/gVW4iu9uSUmFNoHB
cIFyCbaEhppZQs0sHDq6Znj0qs5z03iLorABqu1y8su4dvdOdVWGvIwiOv2mD+tjXLPXmRHS1l8h
vBfj+LrsVG2c0+vwJifrG8ksELHia6vJ17VnTAjBjWXq04+KbObQmROSceCBwLxTCx29NURIi4H9
XMSbWt2wFCLuYl0LTHblKUmmL02bnU8FFmUZdsjZ9fkxl/JLGUjf9YZ93xbr8YSd55TizcxRbw6m
r/BXHw2EW1x3mFQLLmpr8cSUzYqFxxrFzIDja4O8fejgRpdiE5B9kjb6KQcdXVzFiNART+cD1PXS
h3SyjexpWKGh/CYFqfF7rfW51yKJyBI1havKikJAp4KrExsMbEGJ+T1GYyknKlegrOr9RSBxYFS9
fKQuwcec890ZMN1OI9+3zc5GCE3UvcAWy5fxCYSsivMRX3vNVvYVfxC21PyQLTPh37WdW7/lkvo9
oBgzdZu9e0wH/dII46lV1wixXxgZtNervBErsfmJyDnFrdBXpT9QIxEUg+4aZA/G4ZT9id9Nstul
I87xzJ122VGS0RmVBBLNarOebdjfnNFZqYFkGaGWmRDazNOzDVUxICCXHY1Pk8WYT7S9L46KzfbP
GbH648NYC8xyzqFpz+oLYA9YajVZjnXM7JZ5C9mDqD7RZApBTSbvOE3k9cohYLOQYX2eRqucRbVV
RiamELEvopTsnCJbMN8oYQ0+ie07UpgiHh19rr34aZgesVCn92yoz6aCJpxmO41SAvu089qhC7Ds
GQemwoSrHTunYrylzzvXla0w4VrRhXV0SOaWurmJVos3hAHepHX/TEakjfIGOk37lmA882if622B
8FqWcDkn+uE6hvuU/867tDm7whx8KYTbOpbtSe3YtwKAI35goMAwkOP7U0F4ulW20qU0k6DVXtUc
J7dqLeFCSA3kOdJXpLLW4bsZbFMsdppKS80hp4Aj05xCp2OUQni21aFbrgFx7YpT1UgFZfaQrFfT
3wR3pEx6+/YC865LpBfpBvVOy8LOhxNIcMYkMNkb/wiJgkZsc0DkYx42XpF4TSVgPy3MGIi0NnBd
8E9mhzamtflIDtNR9LATeAlkhX0nzHO5JLV8kghmaQmQk9LWJZVDwVQ3I/xjBl+T3Ls3TFP4rg1o
PPg8j32Ka+GIVWRaoqZGkKU2x0n7B7XhNRbGFxPHhEkIeoHmiWT7y3jsGTutXRKCO4za3vKbXXUm
eT2siCnReDd0BCbQlZXMpvCiTY/13RxWXxm+k0JxA1wZI1LbmFqMpGWlOLtWI5y37qB9ZAc4T0P3
zoH2Qdzp5yron/lLa3YfSKMFob3jRbiD8atG6Q3jxai9cH4/9AAWP6jDBdThaBZgEEjsHftLox2V
yTiJAXRDIdCUz3+LrgV60wRrchgS9KQxKTAVKaa1OR5jM/somJKf9oTZA+TxvwiXYhuf2YeRksae
QOz0hVTa/GItehu6eWpXk8JUpc1uyUSJ1lY+XlB/dYv3cYXr7n7q8YI5FwpRc6/SIejeZVZz7Zqj
bxofC1EiCnmZ8MhmmZjzeXuXQM+Sx/h8kas8vFXiAlYKCWoLMsktFwSpch3281Vo1us0Vbd9FV2R
PAkxZSOVkEgppPfFF8bkwYN53y3IUvO/Pm9uO1FyUnLZkuoMiwzmGMoxzhrjUIly2GaACkcCsWaE
W3ZDmaiJ+qFI3qefJ6m6DlUTOUw2R8A8TsDxFIU6tQ4KbQSgmNqJVBAhO2J1QAw5JhEuI9Ixhhb2
nh4pAzeIoPvDrvlJf9421WlTw88kjamv5M/J8ryx/c6klhUMr6gQLWuNJ8Z/x7k5VjGE/x/ZlgQs
fFDgSl0lqhInHAsB2iB7YVWK/I3HlesdDzrq2I7Jgtnk6HnRINHZzIPmPiN5YFt4uAtrDoEMRyVp
Qnm3n7pRPSUI8JfAyH6xWxVdIMpG8ELQtIQmhOleK7zXFj273gPIwdlkN4ryvlQGwGQurYcJ1ITn
iJUBaxixcwiKNPZbtxAbzvya1MREN91tk1xRR1/8d4iHyLdeF8KiFWTrZT2cSDCwQcbapERN5AAY
YKtaIjpieCMp2fESL8YeSNo3mGMwlyBQO2TgOA2JfLg3bOVVag99XwaNDx1BvjY+GWa3xmfMwmUq
EpBdOnGfXto0v0W2xp/KD7HqNdTmLhqcnqgBe4knOwZr2wuIDZGCMC+jeT9t3XeCU7Bg9V12PQMS
PNpMwtl6Fqj+1jrqtCzSZ7Busgicmw0jCYhJSe7xBucb3kMXrLrmk23o6xv9F0vuhUN/npyWFUzR
jt5f9nqF4ghpCtWWDZUBFp0NVW7S58W9nSL6ZUmVOXoqXactuVlNd2vL6WZKwCvi/1EAuMEWL6Fm
M2H3rjLL7mcRZSsVUX1Z6o956lu8WuHMN49pVuwpJt5uIBjbSGyOn1SWa+AS6iwmPaZ53TDvK6LJ
ZqV4EO78Mq8Ka0Odb9ieJHczhfrMthEX1lN/y+wG03jLIBY4hMp0LEECijoi1GF6KPVp0KYjXjrW
Z+xrD6OpP4qugbVYOQsFGqsbvDM2wa1miHyd9R/uu3Y7oX9FYP5oW/nhJAaYVE4dLjM/p5BQeCFC
9XfIpZy7MfVEzkm7OwmyIbWdXZU8g1amzUtMh9QOp0dIvs/FYbC+d+vY7NL5TWGV1IVYysPKJmnK
q1E4GxPiT8dcMeoKw3MbEyxYV2g8nJqx1DCKYauWkYFctOjOzqnDiqk80WuQ+gdI/ZNdfgnbf/rU
2TPIRbPlIIz5ic+psEmPyoiICbYvyuhzmecXiBAxv1InGIiZLHZk+5cGaU0pFl+2uxvIXK/Cz9V0
gN2eqkrTHlCojdD6qpHnP2WI1X6vR+U+sTsQ3VgVEHTDfyAnpv+N6z2oCiHICbdmEBWWuOEksvLi
FDwuCkk8T9pohqJbkIJE7Oet7pnxPk2RIOf50nEHJCeyBFhw49N8cvjAOg9tGgnVDtAyyUuqHcXX
BcZhregt1ZvWq0cELG6et+4aI2UmWgfRG8BuCwWEEpocKltxJKjzlAMmhfFOk0rRBpwUSNZli+JU
dbaP9k1oxo+eaWyKFEEh98jqh3dGd+OCfsqyn6Qsg4g67Q/dNs3konQn44++c+AuRtgx8t949oxs
CoycD26+Y6T3Dfx/ls82ULAlxv1DpbgiOutlAjuQma49ugyKh4p3gHKwy617eVJehsa6bttRBzVt
JfWBLcQNo1OQzpovA+KaxFCvfvdkOi9ZfC6E5rJD0JKISLXyz9FiWgi/41OC14LO7ZhNGlyYKSJI
NCItd8xCJq03ZdzvnSQjkMjdEoMZsSInshJw0gz034rtglA8Sn3tDOGUVsEy56GZVwHT3azABntG
NKbx/13wVAGnZQWFDnsdPZkWLoehX2qGl5p/Y7ZDE2q4nbll/orMKJ1Pe9ec+qQ89UMcoWUdOhIX
UzjQGL0qBnOauywSb5117cFEjxnRwwjoC7O4mHpyWzb1XvXrlUE1yq/KvJGt1yfiEU/FeTuWgZ5/
nGUv47cZflMgkGu8MzLTvNVd0pWBu3DXxfKRyeUjxuxZ8MWYc+OGobdIARrWt902Evk0LsR4lywR
0qiQFfdzdVkFuvWTwcgMzCB8uOZgqEB2KvqN8CBPg87N2yYhDN+QjEq4wHWE4YyE/SnW/W5PAn47
3fBW2MzyFN9TEhat114QbrPwK1hE01uGp0E5eEJq7X4pbwppNzohxY1kuSiLzl3cs00toj7HAvdk
6khHfVPdHax4P5avZd9DWhA8nMSo28uXVOKbbO4uZkMrlW5pLt3Wrr2xpbgOy0CiIwZxOqBxwOKC
w7G7qWrtNPVw3J3nVqWqCK6qmEHjQzT5LUg4VkduPiw7s4SscMB+njuziq60hFhcsldYyWWlIoCV
O1u5rTBHZqDKcLSvSeAmwlLBBYLiqNkSv9ngBwgQrWSLIp685U3xE9VgGoE1UGap+3yZqk/h7htg
scjAQvbSRwUc7GFD5q+j6qENtNDtsA3CEIRqSfwCVUnOXXto/J8+fpAMpzyzvvlPJeAMyupnLYJ4
siWtSEz3sy7zGC3/1Yngo+nLNPFImit48AIoYxroq4Ix+gen9Wm0YItY167B52aFSzVEavwxMqbj
LuFz+EMDVf3jG8xfcuQGjGKsvloPDINAb34l2kdspHaFchWXI0gmJA5k6ylD5+ogPbUrCZzinxqE
zBRjrKuxcD/RlOrDnI3X1FDfjEV8fw5oAcP0ZKcbh/VTxnmgVStAXtUfe5MCLwFzUQSpVWAHrQLJ
3fP0D/PGEOq3XTwIE3+XxeI9W5RXnXuQv+dGWULiMgo4W6djiVOdWK752iskxqaIRfQhrJI9TDUH
/iWROVNOx49OUitdO3vfqc/YFs6FTCXxbkAN3NkXZSCtSXNOiajp2Dhts1cyhFMYwvGjva5BFYlX
ZELTmvXCUSc8dfhI7FVpXo2ue0nflKF45KpCf8Y/0wIwXjgK6TchPzOTgpKIuezDUpartE9nxupu
JLgD4EveaIxfjtSxXj5IV2m7wTIQiu00CztDGdnWyWFuK9Y45SHBuyxp3x1pgBvT5I5p8u6W6MOW
V4R+bzrAz1VQ37TPNqjIRFReeruU3jOZDVd2MmfN0Rrga3x2+EQFQgOrFQTycClFPexAK+W+UazP
RZgvS/fOeql4BKsFnRz6MyLKCf49kJacRyKbxjz/GbtDxuSd/N67pXMkTsSAIsjDUzvOILxVWvUh
O9WKETXIpn9MttYEngRDtLAHo2hA7kUMGjj38umk8njscQWbFDcCa15F8GtsndMhaiIwoDyJ6XX9
s5Elkqq3KqLwJaYtsrhza9gpcrQxE9wgFtYAsqlZXiFgC/HytscUYNarhATXRILb8UKiNZnezMA7
FUUyU+CHsVw/xM4o1BcYQ2Ii3yHuYeDw8YW4kk6mnG868oYSEK8rEHkd7uKpiiaCQWgnaLdETxMW
Fo9TQKzAJkTNNp93EMZqz4xepxL9VfmydLi+2x0spskvMh6qKb7W5QiZFR4rN7NhSudN/S+xFLf6
UG4NkajSDSXgwYC8k8OQABDWFIL7g/iOY8M8vptbc1Ro9TtqFI6GGXjg8Gt2GBXBgjU8ANnSu2DL
Vf6lspCSt9jlqDiUJb7pbzGh/qIAnql8TXYVyjfEg2e9rn+32nYgciqr9fNyRDH/X8L0gZlvpEE8
VyjsJJqhvUctZ9Il7/wCSNUb6rU8dxfuz+X51vV+gXZ2lVOSX0xP+0NhTahrMx3uwIKmLqz6OEg2
xmF81IYtrAbAelSLgXl8Kgh41vos2p7jKWB9ogY5IN8JRwNE9F9pVHwjhKvRW3aSf3ArocfHPncd
gLmgrz1VPddfRzQ5ISp9eWwBFfzvrXCiYniM7ieR5ee2mS648Wm7ZE/EMbNlow9FA6OjfJg7E/Ey
nFulDiq0IXIoHru4PaXqbwoNIIb6YeHXFPqY7wL+cngR/c4669MaLLePz1Jl+uNnrRIy1qUPMbRV
7fCJydKYHeOqEji0RQIgUVgDDgZL5OMpkNXmYF1NjKH4YNn8zMjQ+YWYiMzU6dzY3CmCN5+MeHDh
BdmVmj4yTSBH7J3Evmtu5a4mfNXs9NJJ8VaLFUXb+9O8+wMcCi1FH1F+cNtR7cfFFbfptcYOkXQU
OgQBglcvmB5iuHRNVGwVhctef+z4L484ZBuedYuKfsfJYlqnvsfLk5xgFlznbrmN9XBnA6wabma3
z+jyHJIaindtDlJcgAzAA37qJgUNL3HfAkHO7YZmCJt1wGLoqrIDTN9MhN9dWp3LYxetSnqddgUl
LXJmjpQRzvKCZom6UyV8BX/fAZ291J7qCumRzMyDiKNz22mHtaictdbfyMsgj7ioD7jArACqS9YW
JHzEAVULMnMzaBMlkHLcP+mPiXFylaLdWt6FOn+T++GFQdBdOVjIIgFCHDPhc/7TOKAKz7CiIQbs
Fw7qa0dLkdNSmP+JdwlVPTOlGSI1unp1BlJy7371++xuAq5QbfJSirk4tTzOBH8GDmPC3toYzfKJ
z+AUNvi4BOFN/8fZeSxHjmXZ9lfSYpyoxoVGW2cN4IA7XdKdmpzAKKG1xte/hah63ZFR1RnP3iAH
kYwg3CEu7jln77XxCUY9ucDVgSfnwBRzr5vVvg3MnUSj38CVwiwpd5lfe2FFc3p4zdlFBlQg7CNj
+SAZ4iAWD00A0tx+bCfDWx7ifqxOurPo/lOWeJSaA7d82rZbFTVLIuizN0/KrDMp7nfKjjSHdj4W
k3EkvOTI2MIkrABEcBo5A6de7XeBXex7gHDkXxzYLRxt5KrKkdel4zfBLm/RVIPugNVhHWMVF81e
aT6VcUlAEgc83QCDJaKOqQ6G5DqF/Vcm5iUGUCeezWrYBr19bZstOQEXLIjnUloq6Piihfa5yMaz
AjhCvx79++mhVGGBXysbHB6Hp31pkZ1MfVLFW4DbKmyGzuvG3M3fY0TKXYExh7TSF4k/gAfmwyLS
wmmI2zf/SKXxVFnjdeY8MZ5Yl8yORypVg0o1vKMlvrbmFsZ5t1H6wNOTxqV6WyL/HPnCUAiAfMMA
3gYeL0SJ//QhM1M3wc+RVYRl6/1VXVpXgPNARvkmKXFOV6UnGeCXwuPeG+9BM5wGr2kRPPkhJNNu
T0q6qdUwmLF0hM6RAF4D3BPe8us+VS9BUJ4MwEHro51OJxs8M0CDmxySQM80cszAb047WNJbEiEn
fTfQJTGoC/bGVO6xzRo6DjesjKMy0p5NuA5Ob5LaY1yMlrUTXPaA5ESKPJnsEtFjgrPowz53VzFx
kFJ0VjDodc6Hhm47R1lI7YkjnawcOC8LFgKyechbUuMtPF7vE8KvmBu5MydXIoXNdeNFWuOp8lrg
AqHpBKTNGNkEjIZnBsV6jkhzx59Ta7QHrJY4lVUvgxcmhdPetG7vZignNObMJvlBtGZpksCSFua1
Z2HxspiQWoA/ZLzvRIurpUddInfws0i782EHR3m01WdxNcnsvju8cgzOFL1aZcMTjgkjQ99OjoYv
WNRXIhHnvCnPSiJfd7p+6gnlK7BUpYp/IFVTaajmpmOdW4TeIRlGByi318hFLzAkb2bJvFX2IdOS
+g4XEklhtgWrC9OGrDHaRbNlUPAmQDq5KyJCvzB728NKRZrUKojakSaVagmPMLyKwHhENmAwooCR
3Jmumb2m6KRCkHxGBm1VWFtCFVL/RZ9KUlDpOF+5Jopt5rsd9q/Im+DAmN/DZn0v5YMOeIU7vMI1
gZAje7kngMVj6RX2AATBrVkXNJl1oRNOrMowWPDs5MbViBdbj0ymzxJRfFO2FGkINgiWL4p0bfTM
whQygKZ+ZezDWewGBDYZ7tASgU29CGw8BimU9cRMCXMX40MPiXQvFQZPFQJE1Sc0wdzlGTcvkion
WdrSBJzpqFr9wScnrV3H90TeN9GNooXA1EFyILRq6n1bK4egQ7BPbNrvY9ejZYnw8hqz5MQWwFlk
CFR1OTEf6gKLcIS8pGU1p8wOl4AZ/IoGXvZgPV7LhbdsFAPVuuswhAbNMzIaGAGD268YuvS7RgFE
UpwGggOLLsb5s8gEoShEFiI3gJisaO7vsx3KvQIey51MfZMAQIQgN1rXMOJjFc/1oJ1y3nnSVB2K
6Mn/x+wWgtGVZA/0pFsIIeUOh2uLBcPutwMpAoLwXSZpA9YiUrzxLs7wtLTahBbvqOiB03p2DRPP
6Mj+3MOtN4M/edDdxYbYkQfDROsgMfAk+3dGwsHuykOZ0zJ+sG8bLKTFTGK81XtNaV+CeLqRV9qY
3s39SJL4sBqinqRsziKEejwRwbkTSF3pzqrea9D163oKuKloRqE2QuGEe7jgbvZaxfZCGcGcN3TZ
UTX1I91lM0/3ooYggF+jDHJINBk1oTcz5ZBTdPn4yZENXAmIPzKG8imSr0jOvRJmsv7dx2XQSHTr
XQtILrfpdoAzNdPT8TEw4ox9MEgBdHmNQVWLnGm17OLpMbW64gh+meA9kyo7tCuB/zj3CmocYoC2
lgz3b9Xi2M2YMJiPszbtGOc7XO519ZTSN/zdDmRkUJFiEH7OgDAKDzFaqmvFlrxxzE6yn6IlCs4C
ibYVF5dGcwb0HB3Sjjp6ZmzkYhaKeDvO8OTmzQ3DipnFmv+4yUjpGoYLqsaTMepHiPPIhOitMnCt
N22DP72Cx1eeiclBZkCYd4eJRrBuIboWKFVekrg6+JLXEq2kOq7RflgdKPTbgkYBYAL6IfT9iYbh
taX15Y1523gyu5WgQaHM0src9sqKNexuNg13IlNHkPe1g9zkkrbWjZLcWn1zekK1JCtQxUhY4jUt
7+qxovpcaZZyLAFYxpxlgxBkJZRPxvJCi8uTbkSgxVGAeGmw79UQKlOP+BjnqB8Q6Dsfoio/ZKpC
bwgQKKaXrt11DqPSkKrZCoVrgt6rDt6CnjTe0X3rvDBto9zNJo8HIdQdjQLTUrfDxCjGgG7a1yi4
oCstfmX2HWgHw3wnYyiLjeoKLeQMl2EWNaIQhkL7mVtzpJ12qCAuBduqlNAtQBhf8mHBnjTrfgo8
iyET8ZObWaP+TKqVplNFFl7cz7sN2DOA+UU1AkrB1GVBstwi6v7edWYT7HUkXknIrgktDJc0Rm1t
zgyVSKmLWqpf6rElR6XUkQIa56a6IwyNh7tweqYRJBVw+SOdlCv4x0DZL8HdKqE9+btlTIk5VYVG
h/nZJ8WbDb6ZIg2jHAZ7nRIIqcTQWHoECxt7exHDaolfB80BlRnWo6TtH6MVO8VNhvcI/rF9/7vV
dFo5hDi+eRfZ7W6hwt79XgRdg76QUoro255cLosz5chG4fW4agaLVArSnIt5cgOiGgHB8WwTiNN5
a5w80a1PqX4TgWLmpm2TtVGtKzR6x3odgqXVsxNkWsRW7ZJDeEocHwp6qTva0YXbH3yxoVS9vZmD
nvoMvlSnGGwG0ewYkkDfc9+9SMqwctn39xjQd5ekcGeVvEDJYbkiB5cGQgardNMzsTRTRIdkxsdO
GyxmVfaCDdOugClmrM9bjiHtc3TYbdy4yrHylGPiVw5kQ6engWSB8G8JblwCxGvcMAGTL771fKsc
LbLdleNios/PBkUCoqdupYZnbRaeeQDnxuiqjmmb509LTPBQexoUWtFDPiR/w6xcNIu2HCBLZaI2
5vmekXzH4NT2FDtbM2CFV6IG2WqB0MzgkiYwNTRjqo2JAq/xKNAnPHjtJiXKNi/wla7MkemCo26l
FMfiIainbSrGq2aH/o4hw2QFqy6hrSA6an/MdYReyVtjyna9gOiWNvuM+A9kh77P4j3eEvdxKHVx
SE414naJ/wonPOumQTcRnsGDhvXDYBVKw4CEHmznESLcaqUk3XoMqKokIJaYUclnlLx+UryEXkZK
/1Wm/xozkW2zEqrGTVDCJF81Db1BH4mvNW1NJFTp3BDf5enP6sSo0gyOfdkc3P0081SgXws3AajH
WL0phcrJVz9mVHaoHLqYPdaKZgy9aQd8TxshXIIMMTU7LWz2Qdwe9pmD2zYiSm6a9kdmx34CDBUQ
zMQEVS83I6dUZrtvQjWS+8qJWSMU3oQprthJwXFG5nHXbDJuL5GxIftK5/mYR9Gxwa5VteN+Doki
+1BDOl4je6fvCXF2Xx70wDj61Q6wcDqW62BRs3eupWqelgx4xyrkvFKVr03ufCNWPF3LSGzFKURs
Ws5ZrqZN2r0ovKBCcm0iNl8p4eo6jbGWcHWfMY0fNe6EhoddqIfvpAs+esLGOxxRuaBVt+pUxYsk
FlieBbN4NDSU+Ja/Ndv7rNsa4V4HS27H6Dqp0RLqq3yWGI1gXWNW3tK7DV9rSz6PbA5bvdlN5ugG
sEaMMXjmGqWQHOdTzrNhst8M0amX1slimC10MqBkcgfRylehVNHB6I56wtrfYbXkdYA+uMBO3cjJ
oairY981J/uIjukg949yn1wHmrJIcW6asb2NaihQgYJBpF75tnWUCu2kj4ydRXDty/6ZHrA8aMBe
xEFFlzhGw+bbb//x9//6j/fxP4NP6EPpFDAv+Pt/8ed3MHJ1FITtT3/8+3X5md+29edne3wtv//T
//6rf/6Hfz9G73XRFF/tz39rOd5//yN+/z+P7762r3/6gwdxp50u3Wc93XyiL2q/H4BPuvzN/9cf
/vb5/bfcTeXnH9/eiy5vl9+GRSD/9s8fbT/++GaJ72fiHydi+fX//NnpNeOfrV/r4vO3bZO+5h/N
z//s87Vp//gmGX9TdLxftmVZQldl01C+/TZ8fv+R+TdMBULYhilbhmkL2/72G4jqNvzjm6H8TbU1
xTKFbLMJ/PZbU3Tf/7/4m8oPbMMQiq5ZkJO//d8v/6fL9D+X7bcc/UoR5W3zxzchf/ut/MfV/P7l
FMWyCDPRhCwUjq/YJj9/f72J8mD5278niql2mRoDstj6G4LDr5q1vcFL7XbOD+fln0f+8UjaLw5k
/flAei6a0VY4kNbfaADnDf0XBxC/OgLn8sevkqv5kFYGR6i+Bk+45boCR6hBS0SwtaVvhITV/evv
JLgMf3H2VHk5uz+cPWGqFnRqDlm7rFUeZX1FCIx1V3uTi10Oka0XrJXTXx91+R7/+yVTZW7QHw+K
/aqoQEoT072rtwlBCwNwE4AO278+jKEs1/7PB2L3ahI2LVRdGNbPB7IHc8hLORWLAsnV1ZuE/TVL
O4CeyGyoFanGCe6TG7GOsgApxkfUj9uuf82gqWZwtZx25A2mxQ4kPChLLSXxa1G9VynEeKDLFvQJ
QyH0KxRO3xireXrvRfU4ShARAW7Be/KED872oWZsPvYrUAfOCMnbx1YQEL2JUPVJxBTrfbOBH3MZ
YywMIlnRytwZPR5dLJaezJs+NEFraLx29oNK1F6B1R0qVkPYVVlfZKF98AngZ8KBBTUmze+Fiu8B
pEbOyCGtEHYW74MZuHxWaOIWcxQ81hMEc/Upat5nCdHnLi+PalyuqnRal/KdmHnhvMndOZwNiFPh
RllW7q2p7UKfPj4h31KCkzKecSQ0ayV6qttPATdaRNfq2F5NU+n17VfTsN8y3nnhOSW4ro6A2pJT
ZU8HMI3tdKv7a4WnSOjVoyyRFPIeRecxruFr+q4do1ltGUXlJLOEt7OhHuX5pSGNQ9/19QUm5uwr
u7Z/8umMG/aXreuQ1avbFhMCEDGNemtxZ7DDBGcoLwEVn12XOilcrT4gue4i8ocGtRQTBjdgYKgL
ZDEaIz1MiH11y25yWKTx/mcTbOBROU0VvxilxSgV9YYI2LtUO6QlplhFKik+lrqeEVYjugO/g57S
INWY9kMu7YbBR/hwIItkHU0EV/KR2gmOsWqRFMjeOsEyM/t8DvKD9YIzhesWV9ZWZkyVFrObsY30
5flJyBdJvaqVh7Ad3bK3vEx8DS36D2jzClTDE6v0qiqnAM8gxhsy1jOAtpRA7c6w5m0HwTE1Q3Sg
zB1f2uyAjmSXlq+0Kdmo0zBsUmiTs64+iOZT9AV9AACDCs56GuKtJXagi92FYKymq57vMqPaBa+w
sls6L0P8nsgvBl1oSVfgq+7KRHUwqJXBo2R7kMBqMp3CIzhCuoAoxAmeUeqbZTzIsC+iRJjHBL3M
EDoBw5qiuY4CaEvPKZybMhG08faajSvlRbMSUh+Ax6mEquUF8F7yQnKd444Tc5D+OmDs1pKzWBnW
dtmuENXBj7d1rzhDh5Cv93f8zV39PZ4+9FQ7hwuOdsK/MfLrgKRN4dMpFksOx3XWX8sydvBsnYhh
N9EIG+bZS5tXPx6cUU4P/vCoDuTz+Rbi0p6B5lcnyScZ3jKr0bMPshdR/n6GtWSp7yYZ0tg+JgU3
XcbNYe4rgDfwyVv1pORPGhG98NPXRXyd2lzr50F9oJvaVg8zQuBSj8Esnu2eRIFdIgiG4PGmTail
SPZfqwiz+KisEN7FBRRLeU+3DkdOBk4qZABLepBwSrAZScFQofiY4gsIVU2/QON2ZVa3tn7XuJFD
QWIJPZSMZm6BZYZWC67fnhhiX36zmBOodkD215fVgYAEXRxqTjAdlInJjot/UtMStzKVVa5eVz5D
aZrnCw1ZfetbKNtG8la1/hUYKCcBgN8znMPh4bbaSyMe2AU6sEedzmIV437tjpa9SfoPAeHLlD5k
+b1kW5zDp0vpQ8oq1CFxDoCr0UtzGm7MaPyk0l1bFf2eloGVZu5MSXcVwC051jEDzkd1xcTBmdJF
Dnpr4H8pYwanGpYSe53QQK+TF7nI110eceUBPUkwWnu25yj2SpbDILzVg09fbrYigPefBWtxl+LH
jOHo2I9dIn/iM0uVB5QDgTreNDhyC6gfMQV/+5R0HxYBX9H0sAhCpJJhnEDknMCXynN+dbAa83ve
iKglt2141+A8sLPG0+XPsHi1iPH1exjuWuSmioEpTaFgfIqkE1Z9PL01pBEAdQLRAydagEwr7gtb
RxDKuqTfDxR+IvJXWgX5o053xcyKE4ZuhKE0rPF/9Pe5+mjI5q5s7rAArTJcAum2xdJXht0Rk9xD
KkFLL/x4Oxl5ycz8bIsHkd7mPWZ7KwGR2eFVTlY+I+jGIGjxPi/uqjVRzG3+NtMbim7G6j4hGErF
CcqmftTgLBtPPZFSuNsZGEfhaaqNiy9TGxeoSauN2r2F2iPob6m4538144CwCnp+SLhucV3PJibL
y4BPST/ilGya0VVG1AtMBnSkbCCy6qd6vLKlfDVhXGQIF1Vg2lIE/UckeBnvRUJRRhv1WXwk3xD9
6UoEPf6F6qV5QwXL+IcEMprG+yGGyGwgKUg8wi1Z9p8iewsVNc3okhPcbfqEkqhujCZKBSY4N2/N
zMC5wzNvZqvMEB6W13n44t4wsNdIPqoP/KRJFBPDN837XCnPfSK7NhEASxWfU1vNHVgpSjyrzeC6
YRZrKL+LZNM0Z8yQDqAyqJiuEprHIJmv/nrXpP7rLpRttGnpsm4KRVb0nzbUGSXenOiIwGxgJopE
oqCBbhWXCkNEeaLIxC43DruE/qZE0ykp6WsM3E8490dtcEv/dsg6fF9vvb1W/VPAsj2upeFVqnjL
ZolrF0tjDFO+p5pU6K25szR9xQRGN0FIScPqr7/Pv9lV28RJqGxlVVPYsvbTblPBcjzhCpFX0pV2
mddgo7w4dMj2GsnmIIFWRvSi3PzioFREP+88OahhUPpouqnJP23lfWXG+5CFygqPbLdSvJncBN5F
BhGqiRsxLvvr4yn/WgXxJXUTaLMQbHmpqf60pW5qLSmGJCCYZov25T7YhavYLd8WcPXkkli0Y51z
4037DDbq/MsqQizn8KeNttAt09RUPgTn+ad7xvALwrSqQbCuowLivq+4EyKAD1bGRkrRHDEDLK5u
6+JasujwSApqdpC8c/coKuUiVzfFcFdpd22k0jZGD648iji4DXpQq7OKbCp5FNNRL6vzUEZ0zd4t
syTeCcxuvyGtV1EvuvQUGI8tGbGFcZaq8as0ywer51VtB/ZFKhC2TSc1zJ8a+B1y8r40GgQ2OIlf
oL0I3HlR9TQXBW0u4KTsz6orBZRPzF1KTG+uMDizTHqo93IzQBaFhkFryVo2MjMzSDQ58ZB5ITHj
dq4wT0TmM51NTLP1eFeYAftywyFJlwWZdOIaVTkcDpHse812q1ZxYkW98jMWZkJ5k8DN5XNojeSZ
P5gYhYjhNeob0fUb0b1IfMqwwCX6XOuKJ9pyHQ7HsS8YEDzK4WNTf/Qol6KZxbb8qKfdX99n/1q5
2YJ8KDx5wtQEhuE/32bBbE19bhIgFXOboXrGGS085Sre/PVhxL97fGjxQxSxeIZUfVmjfihLu2ju
ml5GNs2QikqYdOmt7tHGpUokjPEXK57xb8pE8ePRliL5h6PVbULQsGiVVVecrfIrzeimj7eJYa1S
kxdFtigLy03FRogmNSJHFwnroNxqDJoA8IaWsjNzyrxDYz/UEgLfG7tnJ6ud04oRdI2tsi6fCYl9
GMlMIj/PupvEdGtTiZjR+KVRBCRPNWDsSLsvNIJfGRVMxmc5P8XTtV1rjiw/2vMx1uKLVD5VHVAX
tKTxCUlemivsRPNL6JvEjAcoQxFmCvkUxf1HVUTErk3HlAllNFoPqQZ32UbdlpbHpn8Aef2La/bv
3hsWWUq2qRGxyOvjz2exmCgtdcE1Q022zjwmWbGT76PDs+UULHlfmFp+ccSf7xJVVg0Zz5lOB8qg
D/TTym7zBADpmMRKd8rIkT0KJbd8rJ6qLbcJPf1fLLI/f8GfD7d8nB9uEzO2yj4zOVyXfjEo7VnW
/j++kJAtRbVs2QDk/tMpJJPETvyGx4uR1dokVCk6Lopq8Iuu9Mt3xr/0fpbv8+PRjD9/n1JplCTr
ORrgFbK8zjhNiAZSOuYpjubABFp3j9P+ly+Lf3fVlgtm0vuTLWH/tIZUzKHNGDDYivoaJP4aQDN6
cycgwecA8eBanH9xVsXyG398O33/oj8c8afVpCBJklgHvqicf9nZsbf3Y300J3OjttaHbsI9RsMi
WeyFB8jmM6MbiVnZ2D/bwnxVihZgX+UqKLh7CycwEJumJqg89loZETpQLLkxHaqlVR69LXIEiy18
VkybaNnmWorjD/pqHj6MWL0NlPxUT/FnQuptNtilm4KxzGmpqBNWfqzO9JCGncVbbwqPCOa2fb+q
iOa2fUqG9r6GozewDFXE0mbimGkgvAoofymcFoBbynWjUVpCcpQSHAD4YCYEvE4XWNtRJ8tz7lZD
E661GO4FIia5etESDMZoZutj013G7ihJt1B5PLPTnK5RPP5ibIOoimZvFE84/wxMWS0M4iG5xNCd
wRUHyaHHatdUyL39k4jOFJU7PTW+RvtBIUZ6Gq5i+cug8o90c2Xnt2N2bXKtByTq/gg1tVb4xF+y
BveiW//iyqvmsu/58dIrPEk6bxC60LT/2Iv9+R63h0AtyH2RV9ZixEYlV+IIZENm7BM+UtwNLi4h
X8c2yNQQPLGln3wFPhA9nNS+UvVzkDAsM67N/LljLUWOPlU5To1DIJcIUxD4JWxEBBQscUdEhcbU
MQ1vyv4oj/eozN3W+JBRyHbTxS8/OV2ZiZCjWudy7BpjdMC+lrH9t+iWjLcMqY34ElvHqHgdoNmQ
pmWAHC7l+2q+K1UsLaIkneehDa2VLVpmbfsEmY6kLCnoYtNyRvPho2QrI3fxSpOYpE+ekpQ74d9X
6WfKklgp5cqgKTBPHzUZHWFa4DCB+3YE6+PU3ac9fUBtaSnSA212yqZEVvhapveEcToAn0AfvaVk
TJo6k9KQYuqsjsarjvEzNjpejtUlFq8KLZy256ER88mqhrsJDYAe9K4ePsaihdC4q2pmnR36DgtS
GchLO3/V5wetfAlQiwxoHjQILf1UHZv6c8DtmMs0wimDSnnEbkh4Tf+IeC0dBxBqXAH9pRmBC9Qg
RS2gnt2d389OgqIXwKkthguozWh6Dymfa0bNMjN7LFquaneuoOubY3XFjRpF7yOpMYZPbl39YZpr
UYBXwE+iLOdBcyN8fFjWm7sRkgRoItocyr2ev4mE6LGhZAQGknom8X0YL2H50PCkTrDTxvh1Igon
NeikF3RDZ3LSu+opCyJe/oc6ufOzK7kAPXBft89D+6Az0ye0hIzm3DEbCZ+gRAyC2tEV08nmHdt7
C4Iu3VA+H/2G7lAPWDCrQ5bVaAyxNdLiI3dgpeNQDq0X5EEyg0TfRFxC10YPHogzkcVWIILtOlxO
5xJzutzQb+iehuyY6whXeqgxQeFCrnQ1X7nRIz9YB6V2wiezmkAJ+spHW76U9oa172CyE6aFVCbY
jNEsSelqUgrPnM4dDnmrf6lDFgcVLNMCVSMdXKXl4PvNpkDjniyKZdjdjZ14o8RdEnVuKMk34CxC
6bUl0wPA1kpRaAzVqykM0DCCsQH/5YWoFKVdLhC8pwBmatORsLf00meM+hifRIIq9D5siLQbnyN5
HxWfQrmmY9bWT/4AwZSWY9V3fD5ISeVBwMuoXnRQ0OrSpVd5RtASlveRhBQieUiIRWYSGxZPYoSu
DqpxopNU8QWM3jh1C0exRnRJP18h8IndvLDonmEUHoRyNZNUVKDCS7vGESzGuVWe9e5GC+R7iaAN
Nn1nn8yCanhNy13ZmVdDJsPm6NnhzXBeaFAa+Z0FURcydInEfGBZGpBsyjZj1Nfvxn9Qms0uJgC2
SiseAcmxugUhi620d/2xvFhyiy81Aj9mY0PuYNDLSIOuSvNom5AJLPgFNmqOWOHOg7Rba+CEsAmj
skv7j7Bn1K6qnKcYX+x4pfAdEqThZkziZKI55MmvUmTfKfieiD8OpFCPuAL1owKQJA+cCvKCjRV8
hDqIS9LBMKvP0zKd9/x4BFP0VlGLx0JF4jEDG0a8z3sTJ8S6gSqnkULefbTBUS7ujV5bZxnvL3iF
alQgj7HWdpftUgEUWFpnACPAo77VLPOJepdU7QM8kd66IqoCHCYdFdgXcexfJm7J1FDuZJKIsgni
g2pGQDHQPmPtQdrz6WfpjVL0W0Fjrh41ygJssVdLM1WdUDKlD0yh2VltQDc6MlHIqcrrOlvpqNlV
bhm0RE7Tu+C3iOWEYTM6acEkqDDR9JzDiqqXZUczlXcRUwJ0wwoKgAaxuBAuFmJnJlt0eTpmM0oc
pQVhmwJvx6cV5OYNlrWMBmV6O4+Yj636GRkRgTSBwa3r8n438J5ZTDyggGrA38fWnefntLtJ6IL3
eEELDq2L/DNWo5QVQNtmCnilYoeDJdEgLTUMgegp32vlq1zfpFHGCOxRib8yRiByLMMY8iQy6zNd
nMW4b7qHxr4VUrIimdsj6iYUn6UdurpxFebttZkNjhyd5HhrZR1sq8nReOhI5QDBw6djSOLN6EX8
1tiU8OMGc61ULKzJjcVpxpqzGk3oekb1qplbm3Uur5UX1PL1kFSODftICwNXoRGgzE95+xRYD9Cm
PA0LMspBnL5SspGr3J0R2nbG+CFl+UGpjVMJTz2svGAbIRCJmlt6fs5YzFepZDN6a8N6lYY5jXjo
Bjz1CxfNiIP3cSoRI0hEPXAP65CnimpwTXqDcY7bMCYk17L2XUNGB9uvPhAHwOBVeDeEEAu0fmfT
H51CD/C8pjxayMKE4mj252iA6h0KVwNKklHlFmw91U9jOib2UyjxPjyTE3VV9vD6IXcpCL7HMnER
SRLOR994wRm03qjKjpJf+0AEFpKJ1iBKHpk/POD4XeltvZaru6Z/hI5FWAG9Es9UNsK8YwoDnovB
CLSv7AbI4goLP6qacY1MLpwxK1XXo3JfwIOjcaG29F3EdWkxgyJXtJlqT9VUpCTCQ5fOSIDIkJrA
Ap6VqM9XKWnYMu9SiZPbhs/4bGIDQRsiTuMt5qAdM8EMZB2xF5xYWjJ2fx9L9Mt5cOh0wptmqyPX
rFDlZbBaR8c3lMyMyOYITmp9JUu6N7DxqfSSmQ00TSAO0LAtoMyCgYsxCk63E0uwr9CdJf4ZcL0T
oBy2jLsqxzKDPF73LIY5xYdEFqHRP7fFteq/tP59VNerAEdePqnXuf/SAemS8LrrQ4RbFuOJuDT9
UZUuJqbB5rOHiOUnNKrhMOisfgmLWwKfjvcYQLi1D5qlQUYTx+E2w1eGRbrgCtq8k3IGFBD95Dwj
1ZNXGJN/HuVxrSumo8dkdALylhr5UdLe4/42TLFBzsSwRVwysgcM4wo7fLrV0HkF5kz5UDODMi5g
syAIE41gsCwN1DJm0d81oXprRzQRGHxBbmculqziSdqM0YjyzjNorfs4MzGcyfJ6yKNVObYfZbpr
J9RH8+x2ZfU8YrlwpLD48CPwZJdKhbuc9c9acMOYT1VfJqYhKcAvv2bSC9aJV/MbX2czFoeOGEPD
/JC7z4DEPbGYewbC51OcOOZdVl3L41szPBT2Jm6zlbncwMqdKaNI7xSYHmB9dYbtGLEqtwyhktDk
m/EzBwhRp+QpHqL1xPQ24uOZ4Jsa5UEN96qNRtdni8VL0DRWo+rfVUyBhXhuSHorpsch1uiN8K4d
QAZkN/j3teSmW0aYPpHgCWrLAffoZLd3ahq4mgqWRjCZj1aRf0nsLfuUtSVw+iunmM9B2EFm7LEI
robpfRxul+836HtlnHgmtW2e97tivOkwrE9RjBCLuHBCOSvjIZdLx8B8Mov2MsCa1ICvlOVDwX4c
645LehDQW1LfWLd7nP8ykwhyEENyFPuqBV0ess9GAaxGjoTHnOzNwbDcsX5Sp8esPWNUhzz3Ngt0
SNRxMkigk9S8KArZkdBAw3M9HH1MQLW87bRNS1aKbF50orKr22Z6CKH2S7npDVyemSBzBtCoJLih
bVCPE/IINXxJs8+Q6pcXTaztNUtHRYtAz5JcMLkdpVIgMWJ5UyxIG884Zmc0Xj3qOOqD0TxrFiBB
9q81JpUzPXqMTi77XCdgM8qiRpAxaumbLAVDxfPQ8+1kjVSoR13Cbp/cjcZzrxJbYKzDqSM6Bb3l
uGtxnmkRYKmvqpQR4ycv7NRcaw4vlGvXwWw/liF0YA4LWOkmDO8Um9qmxAXJNMCQD5HOQZkHMgRZ
FYVYVTBhfFa0EadkwmBuxC05VaSG+PTeEObGQ8micuzFp14yiOIKprCrYEXUTDqju5n9RU2zzmJ3
8ZzF0msHkijGdzGYbwVtwgwPtaHcd5iqdYY9av5ZKyXLHdrAmfBfArwlNujzxySpd1Bmx5yLbpBT
Dsmlll6QRKjt5CaLp84YYOSRVknlkUznpj8FRMq1E5ESrAH4buKc31siKLXH8Q7HUouf2tSQqvJF
2gCLOe+l5ZI2npWS2HLTMY2rTXBmIIgAv2pktXTyl0TZr7VEPCofEdt0o6OLzgJ3tjuehfTTDJ4L
rXFiXr1m5CXN1h87OIFXSUqMNiGKu0bN1+qSttPVrqLeFMwLpgK7QoBHaNq0iImD16C/WPY2+j+c
ndeO48yWpZ+IAMmgvRVlUzal9DdEmkp67/n08/EfYLpKlSih51w0+gAHxSRFRuzYe61vcbYd0+Hs
D+YyL556amDiuZTwpW13Uv/CU6A28I92n1PlasgDeojCxNz58VOY7UR/TGldNOmDptbEkSPMHmhE
6r9E9Zq0vwR8CrSzM1mlBM81GvB7X1QoIRDLDl8gMZ2qQJCeLBupWMvYDscAmxXfKivMk28QO5fP
SVmhmkXhgf/FVx4S7NQEdLdPBsdntI6Fhso5uafVkIffOLyZDGDPqvcGwWY27uuazOQ2JixOctJ2
V3N7cXcn2+pcnYYRlTqLupc6Bdtetwvf7umS8L+3lEXVNsuYrbl46/p54ucLl4VJQreZsQt+GLTS
3DAgOkdibM9wNj4bpvli+hSvUe/gGszLCfFUkBxBmUmO2KGW8BoAmQIHLpH7nhTGTHe/GUwrOY/T
RhBV0Th4HZAtBATIeUQWmTYJlhq/Iu87YVA1uAA1+2Zac4y6bMHQUNM+DXuTuIJi99CjwnYFCo+e
s1+Pl0S8NZTcFilXzDUw6otnLfAXjUwWwAccf/6uL2wdQfQeRyr7wWdSHnLpk85ByH9XbDIC06M1
nm39MzYuCTSCuvvOAPM5eWTv1YRD0EyV+vtQ5C9psXH1RQwPOkWWTWRtlkN8CF88Ntzxv6YbB8yP
TpMPkfoEu8jxin2xjORgXzZTGh12tV82ZbsNFrS9lNIukAlTGd4kU0c9oBMesCFGPFC2Lr75isgd
TKHJIfXceaIDZYL6rGvPbWQQVElNS5Ose27ZZAY2GFDLAiQA356Vsub5r5L4MuMzmNVZap4SNq4S
NiZnkIyuBicR9m7NA1v/RjSKxdckZ0y24/StKXcJggWPNcz9nIRsPbZJlrMVzuYOHJ3bR7OGb90f
GLo+pfGDTOS7WhBYbb9Wo5OO4bzImZ57MZZK94FtYxQrl7VpqO2tC0Oge8KYQocgRgJ8746ZY7Uc
HMYNZl26BHsle0i7DTbmkDG21fbgV17r5r3vjjieHc1ej1iUWuRc5duN/t7Uvfuru2fSKteRfxqa
dj1lJaiZLNNSduRVs9CXMY9kWbdLQM6OtjS2feZU8oy64/zv6964rH4lmizyOszVhKYiWq6YSVtQ
P5Thra71ddP6v86laeooazVbAEf+s3M5IKfLiH6TnebOWOlL5oNzY65eAKkvS4Zg8g1NpvrDCJeJ
//9c7+pZZuOI5G7kekTkrqu3zLEXwaLfRIt27Y9zoAg8UnPlOTjnolnIRLebRfKNAcjPD/b//Q32
1YNVcqzSbB8089SzyQ5NkF+DU/nfv95Ps3JZty0F5THKYfHXACJ0G06ONZrXbK/ifPQbVD4jvlLh
xOPWhdA/a2wKGOkOzgYwZT06uNqIeqpASXQHhT/F/5V5w42/63q89N8P/tufdTWl0CWiRRQJg0Mm
HwPOcjgGbzzen8aqf9z5VTfcZ+PCfcaAupwPi2A9/bbGjiYnREF7rrz++zn/+GP+dj9X46XGbPGl
RdxPh804PPj9e1Bt/30J5ceX9rdrXOkOvFgSNbUNmuyVWLJhQQt2NDJcMKzeVe6NH+iHMfEfT+/q
ixQNqL6AVZgW4FpNEirEBXZZcEENcEJ1fuPWbj2+q+9R0UtDChTe0mkErjnlRswpqFCNLYyZO8O2
che+VTcm4dO/eb2eGjKjW82CqoGY/s81hxClCgBRpv6npc/uwFbM00O9am5c5qc3ncEthBKLwGzt
WrLveWmh6zluVnc8ytK5955vPLuf1s7fL3D1S1VGGarDFG5p7EeMSso6/aB0w7w5J4VzrXmzWzvC
TyIj+fcrXj05wqwsk8wkRFNrwDkkMN4xU10Pp3E1HWMJjHEPxuLGXf77Mery1Wo5GH6kWh2/FgRf
YyUv4mWwJu3HgX+TzAmZZej+vx2BT2sU+g9bNUySWyzjagEhWsPINZS0LJ1IG7RfFm2Zf9/VT6+9
oQvURJop0DFNP+1vQ/ayrg1zUGMkjpWJABImNsH0yuO/L/LjumHwjlsqs3YVmcmfVwnNcCC4jTAv
bZU/iDnpKUtxN8wnkZR1Y2P96VfiPhBFWCxUf0mjYotcx6aVId+lHwDx1CG6tVJcv+3X4+2rHyXP
ha0GGePtdimW9RGPtmNd7HuxgBLp4Gj+X/5CQtbowLNJ67aG5uxa52G1bd9XTOicMHmlAMqjb1df
3fh99Glz+H0l+u8iBv+4MIUqa/qVtCOTmjoLErQWvQpYoCI7spsK23FcJg3EZtofk2faxRRbwT71
kl8VEt+odjxvH+j3NSPIxt8U8E+CQHmrY6JuwcaV9ntUVhTRjG77GLH7GRQnwxfSuw7oD+3gXmSk
KKP58SBJI3pfWVYEtrZ6ExLIUjtjcES4Gz8pSuUdPR3sHfWDXiuO62X7TM22lokw3U3eZOTKGITJ
Xca+HI5no3z0Sx9O90C+TXzRBrDEiemEkF605rXiJKXK7MP62i9WjYz1+hDh1fRpLNV4NYau5y+6
hyrtjOExMpn50u+pM1AB8qamm0qX28AN66GKHfoPkyPgiOaWYDYlozUv3ihyCtobaXvqI7iMzSzT
hks87P2h/oUbdJ8a6gLCJM5Nfx99mkaIthS0CTqQvHvlmfugO6wQ4b70jRTWTR+a5qXM20WPX8Gv
7EVZPmnKU6XvlHKHGd5JAbWmQKcNkW4xDq+UEjS/ZO/s8FLjrM3rYxjjHJYZ74xbRXoD6sVJ3F7F
Exir6RbFUG2mUMmwZyrC4+3b0JHIzJNeKcyoP8Hl0NRMO2bB3ij7DiMTh8lPQG6g7CFLsJ+ER2nn
L268ln9/aRq7o22qisDqRu3457Ihd7ruDjXSFXk1CeCqFfOBgzYzZuMChc7mplTmuryZvgIdcxtT
G8tUzetPTUrjUYt0nQewJOxmCV4A/M1ccbJlt7aDG3eHZe6Hj063dUOVWXottJx/3l7L2Q1WpKU4
9TQtSz/RcXr4dQyZdNWac3Twq0q6Oz27xw1sSoAXI2kfy9GrMoJwcRejBtrLmpOOnM4CjA7TF0Bc
FoL3Dq6f1BGXja1jPJFfgIKimanxZ0J9o4+Q2lILpINKQGZCn8Ymvyx48QSmp/a77hmtsMOVOl7v
chNGJKJAVg4ijNCRzREMNT5wZixaHFrNSPClNOgr6CZAtOJNVvDADkpLBxcpHal7MVOBAjECrKmC
9h6a80cT2AhSgJPa6ihWu/TNINdYbT91ZaXDLEh9EjWAKpddf7EL+2xjvLYWrkKXPm0LRCQrPpYo
hQqUENzGtNpnnkHHiU/bncwBWZReOvhVNBQZCRLJqUTJR2eeovAOVFk2RW4ZNOx1kx7/jgPt/RB8
mxLJne0x1cSxgsIflSdWrr0bdQ4Dw63k5gfPmtfifUQ3KAYc5uLSqvl9SsQLI3xJnuDxNSMnDSB4
YUGoc1eKCJzGat5yjbFzHN/b5FsVion6xHRGBAZldZLUx6LsFnCL/XGZQxoAHqF6QJ68kQNfiTG6
EGeA/DTa0M+oA0pcRKudLz0EEROPaQvqBLesV7NYeW0RM46deVEayEdyj9FIq5nNxAGIStoWAVi+
wRCLqlr3XviUxRIvti7vcrRXYwv6wrp3EQeIJsMxQ9/ZriY1hFwhf1etWS12Or7gAYqom42LmgRD
tvlZD/He3cZYtLv4wA9Ga7+do0NbKOI7C7Z1wdhKxd5IXyZPt2HUbW3E+ABYqBU2ZXUumdOlAtM9
oy2T6bUY0iM5Xc99b64rFk0r7R8qtwsdZQxpf9X9YnL81Un0VQ3Wu+wzsfW/Y8Z4Xl6s+mRRDT3r
d5JOnOO5XzSvHaY8eu/Mz8V9I5WXUUXtzKw9UL6TUCDleNcYflYYwtMMEXG3C3HGD1mxkn2TSAO6
hK01dfkRPicVTUJgc47tIR6twqfBHIslqoca06DxoJbjr8K9BH64kktindIY/WjBWPnBn5ImJzUr
2wJa4gRPTQAbxC8mV8PKh9PGbAFjBuyiKltVGWCZ2gcgKJqDbrbbnOcdNyYrxIsraJBHJCgJx2+w
3GrN2vd/xdm3LS5WVmynlFzVj8BJ2esCCrqOcok1XtFZ8Afz1Y7DJ9bUD1CeMY1rQ6HzZ9Ftbuy7
ltzVPGCw73dTNsOXaYPBoUk1oldJBoKJU/LCJiIBE+OacMogFGuN2zNMAiGqs8ZYPVfmk/WiqHip
3XshBZuxhzg0/dD6mjw38lEZL8S4/de6B2G9bmbu5BFyi1XbgFdiM5Plnu48rwTxYFrwZuXJPaGa
WfckK2e9fatVfV/z9PCjrZLoTgOsVlXAfeCaky2Y0CgNqnju2u8lgXlVfVbCByN4MpSnYfodK9Ky
ukvZdsQij4suOVtjcRka3KNW7n82VJNgKaR1GEqHsEz4mxAICDl00sybByb8bh2888ZPaOA23+wj
W4+eNxo7S9BKjhQw1VGMBDcWG107AQJ9SsTcbjC2YFYb04RxBp93BXvEU9xFFviPkYmYu9I2grRR
dk+VT7U74XCgzJE6QuWJb8lJqFHlTdwFv6yueDY8Hw70/sY2OxWsfxZ/oHbBEqqGyjFA/Neq+u0M
MFaBrEZRTztmoy/xuxKeN8u3waN2bBeTf6KrqeFmmG9vXFf96bqTh9xSOeXQDftz/yNqZSBqVhL/
KZh9B9zbXt3UC1QntEduWUT+rnC5SX5DU8ZTj7n+arOFrutBw/U1nMS7wT0HxTk0MC5Wt9TtPzxM
bN0KIZK4egzU+1c3ZcNfd1VDODAXC/3S2I9Btrnx4P6ui4w/rjE92N9+sDRz0xZ9j0avQjoSX+Ao
63AefvgHsYjm0qt1o1L5+ZY4IE7ab46kV78TCAlOp6PH5Yiwa3XcWIc0//73Pf1lChDydE//c5Gr
HoIeKZafoMx0VMQ1tq7OVLVllMhrIVD9dsyQURkmLnhSqMp0EEecv9gxmfsqBudwgOMSepCllAAX
Mp/altAtc1GBmoltZS0C7SOwU3Za4ggRK7K/jUz1yuiSFPOIpTnCgI9sxT0O4hEwfVx8t3DapJ7o
tpQzqm0vB4bFHnmTAe3KwD7n2VlRe0Jn+3nGIL7qkfhU5KIUc01BXHeMtBffgukKafyh674UHfer
jGG7uRPKt0BwTITFje+JsvGvD0qTTQ3jPeHekPSv9eyynKKW9FGICR/5ZmqWD23Tr8ohWQPDwhJv
py8+vrdZrH8Ok7TOojBJKpe7p6/WeAyaW/NMybYzTMT2wP2ZNg0T1H5MZmlmLLKJ/Zn7jtmerCTb
6rRnE/W5aCIq8pIzoEGtzojOolUdGd9pns1971WTwYfA3Mnw+NvK3rP7hz6W5lThxwjyYZzCuWW0
bjNEjUwVOkBFUNlbBqDNDlGpGRBZXaBXw33dM6s5RD6bTrMmdwpbGdC88iwz2iKvIN3m8UOajdSP
pzbcQfCGJDjzs5b53FNa3wM6Xob6Qk7fNT6XEDAtnGzW2a4F9YrQg7FcorwxM5TbbUY9hNKlRotk
NdumfxEU20axD2x3a2FXnmjmOkUxriIQM1RkLoKTS1cDUpQfTbj2LLWLxKKBjVAx0Bf9gFYi+xwG
hlW/BgFceOheq6zb6PmdgMNcp3O7/DCB71UyJs23nqqw8s7xxMsOtIUeXNBaI1K5NHAiG6RkMupH
WenWbf45ZowZhTQjsGtuZDbj5ndRUz7m7jILoLmEr1BN5tCuZiLhCJ+lTml7qKbXokFVRbusaH+l
nFaV7LtqDKQdpz5GKC8e0mh01O6rwCRp299Fi2Lg3USbMQJd0pjz9AO9/HEkNCeZRDfAa9300TM6
Qu2eChNitjYvIvPFzz5C38Pln447mKSEiRvMrkPbPMljv0ubLHmUh6hC65FXcz+EsTaF88Zeth5I
uSFouaVQ6HHnm4Rchz44TzdyncpAcoopJAG0ksJlwuZeZMCdmpoU6XCSIPcIIwZLflea/OXfa9Wt
9fCq+ViGFqkhMvtWnz9I4jhYfGI3jF/XXaw/V0Nbvuo10o7prDhkyS29d7xQoX7L+3LrAlfbFGBN
4odwxTkqGnBrkBcl+Tr/H49J5T9EorG4G9ePyRsCKZbYCfXGnMO7nYt8qxe3ZpL/Dan+rF5Y9PgP
4BmMSaBv/twMGxepop4SiFBlLgcldEoT4CwAhSAOTQNnWE45sQYcISAVVmN8P7TFgkcL3u1TtRW4
4Il/qvGN5IkMxb9yTNgBLUFydRKsivY9F9Dc94R6OEKqF7moOQrCLba+AlRSksa5EaBVqW9wX3SM
52VTnjfNqwnGqTXskxKUvCCss+WmQ9FiT7UqboZ4XXDG8EV+GAUrtXWJooFY+bM0fhjttrBQ2QHO
VAnrCu9HgeQbxbilvgSU0G1grZMkX6J6RgmT0ZlKygZeJIxolAQZHA9wKrsY0aKrvMPnK+SND9wJ
5xwZJbKqrHClI3JeuelaG1kqCkSo/VFBx5wVHscpquDmMQeRmkS00mkH+sW4TguY+z0h4GGH/hvI
MwF9d0aKtVMHokIwRRELJ+8uOWZM+1eHR1ttAV031Uteg+msWR87OhNVon0jfJ7HEyjBZg6/FiQa
qrnnhBysFU3j2z4m/TbOF3XxLZfZALj9aAbKTHXfIhmOyVsn+7OudsUs9Nv3rCFjjVykXNXeIz9w
JPIA7BobCPKQbtP1HMeI8ELI7je7zo2dMd4P1nctJbgBWCm7HikSGqvcfNWnfPsUa4Jvv+nJ6OSu
sYu7t0PcevMqWCo+Z79AIpSM6TsokdFKHyutJAJvUSr1u/DDmTYcmb2nUeNknHqquLkvqpRokicz
OMThJdVRIKT0RZJw0SfDc0bPIxd3uQgfhQdo0g8f//35/eA348Pg9KEJBS6Ucu3FkQoPBl5u0F6a
K2S6hHT/ZsEicQDRHIUDE34tfYmvGxf9qaf1+0WvppBqOYxml3FRlXynZkVKEeNBaVWvbs3O/hqu
Ts2636909d2PCPbFWNCsq6A3AaG5s51xZa7sO77k1a1BjPL38YGOBMytyfuoU/1cLWZRIRfKWHI1
eYUwGetj8kb01QInkbdDJjgP75vj8MEx6d/P88fLmszMNUOxDPXaTB+2xACI6TcM5E0VThZPyPqQ
8P59Fcz5P1SO1m/XuTpRKHWtFX1EKxJo0IEWi+NylO1l430Y0UMi6raPpvnVemPBV1qRC5QFARxN
Y6fkFhqtR6u7l5vHzkMN390HFqdtQIKkpcrRybPfE0EMo+nPXXIqxinRHfIMn+MsVx8V860x1olg
WkCXSZAio39Myfc0jILuNUKfOlJ6RWbh2CUpsvrB7G0HqZ8NiKP79H2X2DlwQr722MGiadMMmgRc
Cek5aVCJ+pWTYo8R1PuxnMyyGByMElCGWzuVhTMkHS8HvQRZ3i5ozrziPkNL1FF1ZM9wDB6DOjtJ
SKc15V437w3lrXe3UnaMw2OpnrroknsQZgfrpa+1pzjufmW1jeZ9mMd5j9wIawJnDou8r44br8KP
2KicVnm0CEbAG6JFjBD+r4c+UmRHSWJW8fbgF/iKIbkUhv8lyteMYk1tPkqE3Z3eEXZ6UlHoKuW2
yKKlp21ri2BgdHiobFGKERnhYUNrqeRRmYZvLcmg8A/DlD/XtGZRnM4DFUS0+9jpmFowPCXQvtNd
jIwo0V/04CEdjXfVtd6F/NkWDzTA1XjlISyF6SL5Z1GQt5b5lNSohME8t9bwGDVHHG9+RQdo6q2I
tzzZgyHywneZN4fgA0cMEPDDOxO3XGduXPUpAVKBJDMXFJ/1siyVGSVq2n26GHF6rEsy5tDJzplU
NKFJx4sC4N/8hsqmtAZHcArAfqE3v1RV2ozhQ+h6K6U+GU3hyMMrve21XnwatbHEn+WkIfgak60i
d0xSMELlIU0OcZoQTPGkk9ERv4DPMVVp4rezxTdzAejSCNRNiFA3cI9ylBwi8zyKZ70gLNFepZ2+
H+k+lZcMI0dHOLf4bJG6e+BKED+uLSZEqJJzTV30o+O2GucIkujxynVs0AE2AKz+l6GlsVIsNMm6
M4c7G+xVLnAAq96SBDmekX7XN9P78eXTNjS8bSGFc7krMM6AZSZbckuPYYYFVEuJgu1JoBYjZFIX
y6DKPlfKO2WIX3qFIZA4xeGmhTSTWyUxQ1rz5CdVOPfYSDMQKlZ8lMvisSy0e9e6Uzj2elbI3B7o
KQ4/6WjIDyopV+NJsH9kzZ2UPspoXpvmO5XbFXjkmU8CoaJ/4G58TxssLNFgWUBHob9q0b0+cnBs
UqgwElx6ibduRCBbd8qrjEPQ6vOPiio0Bcpp6vNa3eHTv7GG/iUWYKeArGKq6rSEI5WcauHf2iW8
s0NUE6vE9JkhkhMfpVnlZA7twL29ypZl5twCKvxdXXNF29AZ2cqyzlj1zyt2mc/W1MKIIri6xzYa
Hv+9YP+wLfzx71/tspWrD5hy+Pdt8aVYrxDq5pV+jN3sRgkPZeLvjUFh4E0NITSm99cbUJtnWQu2
i7IuETtvzO9sDTSDSOeiG1NyPAW9cc26Syjzg4bxoPjGUG0a6p0y1HOSqBeVbHzXg2Iumjg4lFKy
HYB7kGXv7weTdw3RytH2jW3ClCI3GwTKO1t9jPj+zYD3oTyT+enYeneHVM1pAX8TZbiHmcySljtJ
u89KOHuaz/uGLEiq/I0OK0evvK0KaXpgjqnSLzKS8TkA/K7lYtWo6UXtg02APrRrcSj7TxGtf50a
tMENplvriiQvOsxb+ns7kywSajsZzSObhNdudD10kuHFLC9E/c0I6XUADOrizWYmp/Ul/sN0qYN3
y0mjGjl8DCZr0bZgYSxtGaiTy+AMDBuW15Rmu4ZtLYufyYNaRP1zzVLR1Qai++mMSygsYP8oyYCX
5HeqVM8klKsNdOo1IsYlmcUYdTjA/wrsd9m+b4aDKz+P+ZPanPLsK3JxTgxTijGLM7LZrl5KLAyu
RN/AhG2JjY8AJw7hhsdAxIR3abLMyKeOiFEQVHSR2D5WtrE2q48xb9emexmyZpeNnyGQ6qGuiTHL
j0l3KuDu4sFsqjvVLJ4rIhudRnmQ5ZOXrgcCjsiGUTSZIgJfIxDsSzRQ08Nbjpnqyf+htuRPQ4sY
PNnhykjsmcw8UdL9dBVmwQcdLcwncfXE6Y9wNuSzOnaMhvDoW4vE3z1V1BW/vehXFRABDIPUN6h7
PBxyq0mjguq+dSADO8OchwEF/N/f8E9fFv59liTkX3SKr+pXRe8kn2wbLsiW5gc03+Rbcr2/74me
KnovRuiGAqroqueNE963FZ8+cfKEKwe+BeppfZ9teAmddC+Rj5c6/76pH9baPy853fVva63iBkql
TZdsP6VPNFJz9zVxGnQEs2EpSOVMH/Pw1iI1/TR/dgAMgSCZolwYMHOv5+hNbrguuDR6GffkMaDJ
AjGIq0S7mKt0AQ8hXPz7Jn/q/wA51QTTBPAr17I9cD0sgEavOfnw7FFiYiHqxI2+xt9vhyF+u4a4
bgCprhd68YAZNlGAI0lzInf+fRf//frXj+33S1y1gMqk9bRW4jYmxeO0JcJIkMhEmGmfVLA8OIwg
Ny750y/1+yWvPjJN713GwVzSc6fgrmWwsObKIUelA9eINteNW7z1EK/ef1HL5aimPMTKfa7is7g1
GPn5EUJo1gCPWdpfb57tNVLmB5HmyMnCBla3EevymV2Q2tty3Bc4PDfxKj++fL9d8uoDC5qh6SOP
e6JW0vxP35qL5tZAUPmvN/fnu6EBcFNtlYLJtFTtqsCgoAIWwWHYCVX89U2yhoe+k/JjGEnkXa49
gl7LfLLYvBYZzlOYqUU4PAdhsK0yQQKr4kR4wbtt6mMEUQjm8SEX4IOJi68kAEWDfAMpf33RG1ia
Kc0JfEAF/y+HMmKiF6B191ho5nLwEWbaTnRatk41Qh7aapmTZhPh1JuS8xjQtomjDr+irFn0IBTJ
2RgyuDZa6Ri4Ixhr+OVl8F4UlaB6qt+u/FTTd3zMlfw60qSqvnRxTIb7MX+QdaJrZHguGWRSog7U
L5OjqkZsz2QeUYNDk7+r+aGu+jvT9LdjSbi275B660KHAedblm+2TEvrhPfZTQ+N2m48TX9lI21B
DICSO6oqmTiy8ixwFxnGOZFOuW5MSgs2U6WeFbp0Kd3XLMdMqjkSKZa+jiVtShLUZqUQ8yz35tHI
edDkEBDZJ5/mA4ekkbZ5jq0Tyn3gyNFBF/tpslMKso4nlKUytwLbaZOlX5czxGp3pVnPFM91dN3f
pv3WQ/nfqZnT++9J/dbqCmoDbeVmHwI1m0q4uk0T3pB0KA0MkYqAMxSPl0OjAps2NvCUIxRJjkKd
C7iQI4MG1yKVi/26PLv8zqbBv8/xI2P8EPm/cB3b1gHCT1+fkp4kXxzlpN+sggK7KYcik3AHH51r
OZhITnYYaxZSCycoNvdI++Zsc1tJKo5Drz2KVv+lB8W3Uo2VUxBwHP5q+vGtcdt55z1AetwqHZKY
z0Z8C/3NjsdVh7qFUo2IBBROVfyo1pYMTLXbVqF+tlKDmQ/ACAbFF6+rVSiUHkyye70KJvb+nAd8
UEUUOnXsncy2Osc2cZuWi70UkEIDlaU72rynCFUKwinkZSI9K9J9I68LWPzjqawQ0mi/NPPSW4TV
IOsoKH4PegoK9YnRYB+s1GhdSFj+SEvyvxTahN19pK7ApOy83ru3sD/DjGgJa7OGj8gQxBloC7Vv
kINka5sSy/dhG+THzFYPVhI+aan6EEmk9ckYOs3K+DIttFtkGadb/iekfXj2XcZBNciLAO4Q0ot8
AocSyLh2M8rHNMpewQ6j4qk4LoJC3Gf1K61VWdoHVTEv82SX231JYZs4YYUQrJm1Goy2ELs9bI+s
S+iAajhX8qnJStAH/IqZCEy4oSSG2km7VHDvwa464Ub1im6ZConckAi0c2JloBO+MxWk6rE0wReZ
W8uK33JGbCWJImHgnSwQMoI2R5/GrIRkIMguYg6GtkbCtAwms3WPuZ0ZVTcXLmIL5U0eGP+XhHz3
CvQDkCdtQoNelteUFyPdFYrzQa+esaohfw20S1HLK+H7L7Tpnca4SGQr+c3JwrldhLi65I02nYpL
sQmqZhHrNFRyA+GPjedMM8J0kZSPXhcfef37Hhanvbbg7ubVSceX2SjmskPOCZ8gZaCm0Ht0DJ8f
glCAncRBoNfxtGIusxRq59peKFH+HLUPubH1MN9BtTaEdDFLb62PnzWyM1xly6rJ0bdpjlB/qZB6
E00+JZAlItyERcCSMnozvpHZUL3LcvgooeGSPJK2OV4E7b5iDiqXuYP9DuDzCINlH6IL5Yy715Wz
gtDVK6KZj5lQJadHQ44aqOjO9njnujSEw7hO7PJesgZ6e5KO4KpYmkVwGmNoWJZygtHJmqYdyPxk
TH6MQLDmWrrsG+k9kPuHTqoxxCaqvcw1cRZpcSpkINJF/eyZnNmyTeIjlHSRw4dxtRxEs01IsKcx
F5JgaSsoJkNoCLK8UqQKTW/+yTx5Nwr5KxyaRyPZDWSAM+gv8PcRnWSk9s4IPxp2mXYT56fA++4J
9CP62hj9i9kkK7VTSDQJ5sg5GEmnZ+jctTF3CzDkJu8420ldmITE7L3s1zRGb/tliYQ4VYijIZlj
14xHLbtjjHoi1jWiaRmMptNqxK6y08m03sJt3j2PMrk/wUxzDyUeJyU96eFD126l6HFo21muvCew
TmxQEUP82hL7ZFe8ikUXb6ScFGNMuDkvniw9kLVLlxizCsnQaZscrVw/NOQ30+So35UhWLpY0nWM
uTokBjUkNxlO0gDWoSaoctdWHwmMZI10tL5yrDBYxYynGSb1eGCM+h3Xb8mflrnruMsPJiJwBS6Q
3qtbd3gZAVQUKK+bDDjFlu7HshklcqcETurwHCjBHbEn80ZdFHCONPnZrdlDQ+KlvaNsxOuBQZta
XqzkK8Ib5tkdRBDG8KmOgBli/nrS3FUQlYp4X2XPsvbEFHjudksJMIFL5M/4UvRHUJkOfgny9WLk
Y8/KkCBj/siydOcBkDYke6uwDikmxONlw9ME7u3z9UfeeUyeOnJqtQxkrL8gF43xmrrwcfDCDEBZ
i3K0QOqvc5aJ3mJdRg7vIgZ700pyva21J7l7TW/nCuSqwUfqyiIvR48qFNKGU0hWXQaDzGPooXZ/
r08dCXJawmePBKTRHjct746x6v2TnIUz2yNLVm0IZUd3mbKYevFDKGU0jQtkcvCh/Aq9fXZvJBEu
cFrCtrojVHuGNWXV6SrLzDzrdcjbmFQKZ5D9owGrOqP+CHDx2qruOmaCHx5teTYSM2kcRIA83Wzi
tcsuLVVA68madEk1snnFUzt37CBEtzkuQjicSXafGF8QFRyfV7Mo77TkqCpnM/kOrUUEglYCyJAI
2M4NNKP2USrOdfyhIxkMgzvSAuhQt7NGFUA7tpCEoLM/6qR8BuXKHabAo3ufc300FOeRV1umJ8Lf
A24VWRyZD9FdEuizBL1vWp1Ms31pZGWGHsKB1N5GW1bDsbzwI3Uj7oWhukObmbA0+cVnm/Ftel8j
VeMAAMaqGSj0yrGHQGp66hkkMsvhPZGEJvnaltqcJ2iUPDLsHYYHKaRq9NJHgnG3sSVWQHYcHUc0
Ao3hQyT2DmgdbSq0FH2fkzYWYckF1HdumanWBKkB6zFznGR9NcvUCm0qbSzaGAn5dQnR4Kn5mA53
fcpLh+Qmcd+LcqXF9tbW+5WJ3gNHJv+XnxOmiWwjlPVWNPEdXf6Oi0NRMmz0s7k3HPv2PagPktJs
BHsukKknI6ehM4IGrZFx9saD+V6JI9lx9LR7RxEtFohTQMh0lbwl/qsMbKxy931Kw+3LhkYTpl/M
pOYFJApTaQlCfAqCs9FlbOgxEivffw4KUrR9prpsugo34OXJsbDoRloSFJhnP4eVgZNfy2kWjsos
Lajz6qdYWUq8ajiVc20+eCeZKTYzrYCBj6s9jkbt9PJ3WC9cbhaojRRKvOQesCvBm4MgRE8n2rjv
8Kcgxu1JlJ2FJjQSaV/mu6DGqcud5OwXzGnpjjM6/j+cnddy5NiVRX9F0e/QwF9gQq0HJtIbJr15
QZAsEt57fP0slHpGxSwGUzERanVUsIvIhLk495y913Zjly5WQKpjuaOGr9qNaEwqGH8WKJDxVaKb
m30W3vXA+IV1HCOGlv64jepHGXvjABj5QrgY1S31MkUBNUt7PktcjC2F12uP/G5IOicu+reKxNck
/cEtqSfJLV5F6aIp+Rqp15gziNnbrgbnGHdrRJhL2TVXgVHMazqowMVNhgYpGI8kqvH41OGi6uZE
9248A304bUDKJjNwMamSa0drsKvoXHbdPiVwOpU+dO9ODFdG9pIwHZPjl1xdJlmyr8hTsHg/Da2N
Qg1ghOIdmO0Jupkk9Ba41qX3rNuhVSqnzDoq7XzwMPwTHmHOQ+k9HoJ15g+Y13P8JdIhncpsuA9w
/SgRI/hst669NUL7R5igMCAXeKXTZDTsowRv/SLXkFDDfc9sk68jzbLa3zKwRVRW9McCFHiJpltX
8bk0EJ+hK2sbDySGisUANNK11UNB9+ttazAMY49YMIr3wXcAMWZYlqCoioNdoryaMhFcBK4GQEHY
76R7mTpYQTOe+vduXlUIO7pbCuG7MScm3RiXIyidwM3eA0teVLzyA54yizBsEz6BHJLiStJX1NHP
NZEC7OJ6ZzQDIgAIUD2RAfpzYpH2VvezEclMLg6kd1wkChtO/0BeR/1kddGsxbQdNMT3OXZyCHSw
gayXoB2AECf5pd/JF83kRdJXWXHjNldGSBkxXmT9QcBK90Z0a2JLXIvpSfsu7PchN/1A3BykwqCF
Vcebxw6PpnQZ+KDasOAoI05xps/xoB4aujiSumnRg4mI0Ndd02wIXUM4vpOJriisipxwFv/qKQhr
pl0fQQry2XqRsm2djhde5W8iimI5utTZlZZkeAiW4xySFx6LVluQBA7widAnXV2MHtcDl1H5LGQ4
koP5CKf/dkplrueFHF6myaKlJ8DeCcrUxpflemZKRcFQL0OnYkBQk6ifDYCgqk8+sbpq6PD6BJgp
t4U8hwKU2a7jdfZFTB9ikO/qkJNCXE0IGV/qhpchb199LFs6BUkr4Zh37YWRzRIZXlqoP7ZmdR3F
miOZ3ZNBbchutGSOmKEWIwf+HTSHk2rvuMd49yXioS2aeYeNK2MB/r7z9XvXhn6KqQFktnRVM4yT
TlQE5o5BBlPeRleJOe3nKqTBrtTPmB+/mgv9epiT5pAimyygPsaO1MSzHD1HFDs6Z08h+uL7L/RF
64tvhOYIOQQ9IlWfvvEvjd4yVntRFDhwa6e4B/GxKfbSvFkkt9qsuZEc/0wrT/2J1P/ckjK1KQ3t
f3ttJwfUSEGLRyumywvK1IAaApCoNhA03skG8E7bX1eGEyLrCZNnI+9YDyDB1CQBB07drGxaAAhj
SRtSAAKRAq4HIQHIiI4s7MoErcjZqxpPjgRtVdkMKYF6VsRIoVA1ul3VP4Djn/W6yv3DO2FENmou
6oJoxiRxCtuemTgsJq5k6R0jQCa1fZWoV/qIC9oV67GdCe58hJpd0K+iKHSs/JlUIn7YzvjUSWUx
gTcv4v6mtfY5irCi2YfZMSFghA0i/URQla0T4VpKseoRSFSQQ13614pUL2ks1fnBL5l0F284PZzW
t69SZe/2RzffEAYrdwTANCQHxsYz2hxgo43T8KLM5IVI71T2JYrK7n0oyLvHxKmwE2KJrq2tnc+T
yp/0apPBs1ZQRut7qUs2uWB4b7ucewPDJG8M9FtYh0bKBg10XfTRMkyDjkzFHWYfKcJtBNQFwusx
jA+ZfBhyvIaYiAC26jGDanklWzQ4GlbF8jWQHtmngvw1sDUl5qYpcBrxUn0RrUEvcdsVhCSVECS1
RZcoSzOnoEJ27DH/Vw8jdkxoRyLdtZysAKhKB3+vrKk1i2jbc67VYG76SHcQwRFGmcYPRmPvGi95
1KDYiCjbtv0KeudCp7OHAiRCo2AG1+QESWyf3PBx4JIFpNnnxabPAVtWxbYzlrV9NybyligPhC6A
TpsbLzt4Eh41vAaxdIljth7IhJW3bZGSgiZemB6TJ+m9t+wTKeNqlxUZBpDQH3Q/YUYnZjpcvGBC
5rC1wqbmSGyYKLuR0M/q3pxZ+kAL8dFAcCZFsLL79k4fraOVuqt+xMJxnVUdBRGZ3H5+7uH/fZ35
/CyetIdbtwh9zXaZ+WZHo+XlTiimspEZ2NoDCgMmrtwOJqVPHLy0eM5S3FhqYl2LSCKi5ZyHXUHf
/tsISGdlBYOvQG4hgu5kfc30ADhQycIXy8WVGYY7AiuuezOa1cYP32rXzdSDkQltuItLcj7J7mmQ
pRCzo3k49wteqRCxgvaVYR3in+cwWhgIHnLmp+5GsRNGu9OtpErPRf1jikkv2J/GJN/IwTqdCJ7G
JrAPOoVAOqw6HwARwSyVfaj8+KBn3iopXk20ILXc3HTmVUOTSU/x/QQNj0KyS8IQ5HxqXwmLbkNN
ZxZuJtII7ZA34aPvbTUQo2VdbAZQfZ33hpqIJOBm19MhjwiMSxKbdWhc9NQPaoimpPF/lErWseCk
AGaHvV48u/5HE+cfSaHcpZ2yiHRaSsKgioxNxD117D8YunoZEnqTtktJf671HwzvWzT5w3hBb4cx
v6gfCpGSNVLr2qovwDuFGUPsIkXArlPYNBYpcYWN6F7pbq1ofKppWY3kAEEk1IZDoCnHoniV7I+W
EOUq96dAEVq7rcOrF8E5HOGYTetPujFFJPMa07pJYNLGSDYDgn6QzeD98gcNAji43TwumBVrL7EW
0SYpUkyiytJWUHPkkCPAdz0p9VrAzmRpnvmSONSJvfUUaaVRPwR19RYQJhYPPu021iqvSqggZDpw
9BHndjjQ2oqsK99jwyOHiO9LfxeFOawlCn5fwkbgoXtpViNaJ3fhdxLiNmNj508jeU6uDPJFvw5i
hZCxEPmBt42jtcA9gg2RHri0QjuQKOMLQMSV6jK7mOwiEvWv1BtLUTUKafTpwbNt+Wi5NeneLAeA
tG+1cbxEyYubsLmMrcmJnSHFaa3upoGRPOtaNj1auEsi+FDjZEwV1IT2aN+AVJs6sNYG0gA0SKVd
DKC9GqUCfoierrkL6VoMY4/OFsBZz6ugbgGMw1Cma9kgdJYNlLePfrXGnzFj7SOQjKS8mdwkMyW3
F13Z3ljCsVT/teWOTrmBivYBwjCeSjCBWTlvCH9KI9LqC7m8zYH90CslEIzvSId93MlDcKWq4FY8
LMWi6lZ15n2YSnloVe++ND1cD0vT4Gkz3FfiXREQMQEL43lWkWnAVkyz7rCoq1NavLtiMLFieLps
FHMtpmw7skI6oP/owwRknKnqKw5ltSH989BgwjNTf60Te+Pp+0ordgFnuy3RMCIy61saMsUP2cNq
OnYkb6uD9FyPlFRlQ98vW5ZS+0ROwBra88qv/AcJEQse8/3UeEmH8gMEORxAqTRngl5UItCXiBDw
r9qCLFAZaPSZD1OzvXF19SqSbMYw7hyGdgoTu0RUUsbKCoE9QIVH0RSoJEmv8X4kHjQ5eVPRkHA1
g7RwGhfSQ9UxDWQvY8isazvXKy/G9oeHB6oULz44M1E9yio0/vQFbT7EvYk5a+lOzXsfE2i+kC2x
HWsTQfkqYjDL7RsmFmpEig0vPoRp89Ta7aESHorIUb+TSaRLFf3Y0cvM04iuMcY9W3fK4rXMVpnC
CLRLcWq/SK27CGjs69MGAputvJUjIhKJuvTjfUlKp/CTZRkwp23gMmbPw9hsY7IhmCsS8lCzg2/m
mWD/OjA5Qzi9q6MIh2rE+/Qq7KyrxtSuPSJahEy/M3kuswUkk4agibql7UmqApThZa0Oi7GF/1ve
NEoIz10/0lzYDn1/yF0gw6k5YNrDS5R12xi0bt7R1aRBICs9+PvqB+HxNALwBlD5ZeFhHFA0tRtd
KPe0y+7zzN7Ai+6meZx8q1RrPSwXVcAcQ1MZRVpOqWtOU72JkJOlWnNFXvRxu0DOQAVKayOGVprh
GnY/5JENIi42UX2M6VXWkq0b07VMy/tITZhyqpkxs4f6uaSMo3TaSIRBzWTQWdwHrWZuRUV7Oycy
UoyH0hA4ebjH2o1hBDOhkY7mItjTk2XoL5DvSeW4jKNHyq8LFdzlBBP1bHUt3LmOKL1N0BsnBQnh
0jgP9ENThGzSX2zaGKXR3RiMT0AH9nbPzYdH5dHH1t7gse/sfZ491Vq0UzHVSpE1t4LiJsMsrrk5
XOz4gONs1iXF3KVWpuO6iP14rsq0xW2aqAzPZDyzSgfjljw0t1wrDELYMbFKHRJS582+4vVLq1B/
U6OtMuyV9t01rjvCBqHPOB2dcKMynWC8kdXRwf+Gi4zoTIOERsGgPh/BBB+yERmz9NybaBmNOVvB
C+V9Qt2CSU4GbVOI61LcdGyitfSYjmT6IYyoMEfI/VYjxyNKGeRmTK2nuEgCcUisytHTs38lSvBi
mmRMqNWancVAn819asEG87ngNbKeujTz1bXub93mKcCBERg/aKaxTNBokygOIBpVFjNgU9qasbU3
MuBhAODD5EJpA7oNIbNCv5wbSCxp+BQV6TWQcidwc8YIKOO5RAK3lmrVsTipEfI4IquWIvKhSHoL
XZ9L+jLoAGfLR5fowqp3ZzVVp8BU59IBEtUVu633SNOOQaNvJeL7xuzB4DXQdwiVp7K+9zNeG0i5
yUgfuvuWin4k84Rt2AWsyoZxu+QnDsnDRGfYK4CUUnLdcSdWSL/DznRM+VARu15bDzklrhAPSXGb
StdqtR4NnBmEhFTvRnVtSNeFa1z1WrDsxo42sbEY+6XPRIRw6pmOmlhI0kMxzjopuAcGP8sT84aC
hEBBtmsWIur4QSV8XuXuT8StSLeNxQYgfLGZlUse8CadDITGUwgazLDPryd6q2wcfLEyE8WB2sga
ZeLOyN4JEHIiu8F5Bt5G08bHxif2F+1jOMWRFFTfE4O52qtZvmSgw5isyda6V6zbuj0goVzGBrN2
rEF5mG/k/l0CaaZ1rxoXSKIIyeggeWlPnumNbXX3SSbWmQvAFM8UaVOxTOc+AJ9PKUMeYlbcBmSj
dLG0N8HGSp63adtrCyKw+2TTQRon9upAaJajk3UrdzAZkEvKzO/iMFiEmbLtXYPkCe/DCmGWehSd
YtZUqywHzwp0V82Oit7sXaEwBPGHTRzd6wSVuP543abGYvDUZej11z5SB8BOd67C2SXxwcJd6lT6
c2dwp0HsXMtWCK7TvnfddqnztLhUiFWUrQKMnR1cC8aPjsel0dm2YiCsuXsMaCUG+2uMb7bykKsI
HX1iXah082hmAcGxqgeVDjTmv06+h4Vcqs0uSJhStTWKULqLSq+hMwuVmrRMUqMjf0zpd4ubNHSf
+wYgr4yUwAiqH1ZH0pupE91JEumyrqaZVQ8fNJi5/U2FjkHKyrVhQ6nwqie9Tx8jVAMgrd9t64gb
ZGq9AyZSlpUq76ZkCL+5MVv7MS+lmaxDKQjSSzuQkU7WTlT/KKSjwsdhQ9Hz2SMeGE2+rpWPmg1s
KF2jyeZDM/lPYeWzauRD4WQ6pUNm7FJ/snc6VrEPEbuXe93dpvFCIqQzbhZZHa9GEVxLREJg0wiJ
Kta6bGGXNxF/XYq6edw2KP/ohtj0zT3jpmcC4/VPAqxLDCxJpZM+mldxLFg5cyd1IbeDhphG2L11
0KUPNnCMsOa5p99PzBjNX43xooRSK7m73l61+vXoCacNWSCJerCCLQ3x6qIRTDg7wNH+na/euSHl
DpY3d2DLICWKjTU4eQD6fD229SbUtDs7AvrM857VTerUvJACyI88AbGx6MOrfJjcuyYmT/W6QOpX
uqSwVoK0HjAguktNC+gLvlLPfeUmc54zhjolD7mf6NtetPQEC7hSaIfJIHGhjoywMEraCU0LPseO
LQLNsMamjAxtEPv5Q9K7l3Z+FSCM0fxhG8lXDT7XtWR6h1aGow0OIcv1SykMNx2tYR9JckWNndB4
HdaavmaXNB998ZTT5ok98L0FXXz6qf1P4cMlYIcSnrFfxyiVLwmflX3zppd2Vh0SEfSGIFfOHnKK
bELCtSpd2NZz32l8+qdc7+9z2iU9U59E9p2Cdip+XLo47iEaIJSQ2Yrc90LnKfClewIcbII78mIn
yI+N3nqa401L61ms+uAYwRWb+rekYbdjsWrVbt5KwbJqx22dVHejnl17scKrW2fUWhAV7m0wtHsM
ZLi8s0HDKdgVtOOb4sav0F3VoDAy7Yw96XcZH5t7S0YFwpSUf5+gAcyokIZh4re39kvDtFMuHr5v
Zhq/9zM4AqcBJS5uVfunsf6XZmZrItppevghCHrmZhMuh1yDpZ4V7wHEcr1m7NQr6yo+jk2LuZSf
jWQrhAQjk2e+agax0cAR5344n/Jokn7vusOhomWeUlDoKKCFx7yGMI8WnUzcKhspu0cqzVQNvQVw
Nb97YVdwQeiFo8jezNCGfWaIi4rHWuRbX38erNcgeKrZ2gWXY7Z09TfIwcwWQfwYBBx/6M2L8EnU
WnTBS5KTwFDnZ0SBX10Ee2JU4qAwaLGcXAS71sNEKklY7dVjFuIgJfv5+6vwlceOjEsYhDj7CDW1
Tzq8EfPGuB65zpRTu4SmsrJKZvnWCpyJ+SU70wvyItx7Z67+F5plXZXp80IZk80pivdzK5vI88Ye
wIHNFPw1pQ/dFK9Qmq8hJkGg44WSPBZ6OzfrTVneWTxWZMJSd/VnumqThfBzg5uPMR1fMUyTf36z
GCqNFlUq+T5rKt5VtCzn/qo8SwNVdPHVgRCrkhwpE6knpp//crcLu4bwjA2XqLtmPkoxKXr2LGyO
WXqMvfuKYiTgbSYzIo6pGNxo1ZAxwXaLMIzRuKZsQ8FPGy3tgqMHAydj7R8eK/M4lLwTaUizpxE9
8hnvw0c5mfKOVs2Lge5uUJPeHdfvFX1xif22zKukNKp17DXHlFJxsPeM6USy9ABBTHGzU6KvRqyY
FJKewNg+xV0AL3Apen9ZQQNocicDu6EZjyZ7KTgeIgRmhssrlWWnsq4qZVezNWnbcl+JS9u615FB
hZW8qH9KNhXqUswat14dEDDyIZkYnI0pSgGTEIbLLg7AB97W9ovfWEvZulHMo56RhxYibyRPQ9CI
0h8G3ltso+kds+76aO2LVUDQUGHj9ubfMQmEJqy67qGuCQPxNyV70IARvpXoa4G2oL+OGurBywbH
nuZdVmnvCNda0VqkYc/9b9zm4bEbyRnXsCJE+k7UhEhEhBehIAlphBMR42qQ+qmjUQevG3Ejo5YT
UvXg1cD/gRkOiF/xT/gwU0xm72DqoVstEWwaxgRtmJFnVXukuNCXjJMNL/Mzd7byRXtWBVzE/luD
bECH9vMdpwZRKnl2AjWwv8jXRCvNoXL4BzGbMmYxVi/06zJYnllOpp7v6fOkMC/SbVU1aRmf9IR5
b2kmKVraT307vQVEK4domc+npM0233mLczOqL5ZIxmETQAnttJCtkwe4lOpgMGu8UpqM8vCgqTdn
vtFXp1Hht8MnB4nIVvbzaazGJiIqAY/9vxjFDD1W6SJZUro7EXM3pInz7PX7Y355SA1nBdwkU6in
7J+k6lVEYpMtxt8rINbGfdvdfn+IL0/bz0UfAKnO5fr8rSzOWhxnk8VMvUI27PTwQr8/whevd5Uu
Cq+Vn0c4BcjneWV4Jb4zZm03IXM8C4bPMKxH/8f3x1Gml+DpLQc/komoaghSeaev+svKarqVpSTT
2aKQXjT9Sxyy25+mlEX1YFbxMpBvNOs2H1hD0GBWpnQ9EFfeYAmNoqu+fQi7u0qc43B89e1VgEAa
HkgSYX6b1IoqaRWPzralbFzziPdtUlvrZyyJylePm4rlkbOsqrzFT55xyw/MrDQHpEq7+BYxxwoV
xIwYBBj2ieM552CdX92Yvx7u5OlGJB12hcd+hOEqg8SZ4m9aJoxnLuj0oX+7oL98qZML2kjxYNp5
CJVqma8nxLS2Ty8gKswwXM+MM7fp9Mu+O9jJ4z1aRNgZFmeQZV/UH9NO+Puvc+6cnYztMj2SeMxr
VsRpt4JfXhOYsxTtTKn4ZUHFQi8scGGMjcTJtRliq4P7whDE3QeHdqdiA+sfglk7RyTLznaWzs5B
kr+qncC/THUjnGn9NJq6tm1aogW1k7yZgtLJhVn4q/8gKP2rM8guhExflRrpN9iMwsghQSlJn8kh
t41Up0PsSHN13W+0DdCPY730Losz25+vjmmwoMB/UAQk8JOz6Rv2qMbpiH1ZOH19zNi8lWfkKcoX
5FvVkCHLsv2hetVPvGCiI4dQyjhGNR/m2HEWDYjZWeeojr9RhzP3ufIFJOTT0U6WisBtK2/oeaqM
CyIzNww6VhP2T92eM4B9fSSSSthO6CyAp68vhdlXV9vcibhVFvkCONB6SisHnXnm0fpy+ePWM7FM
UeJQVX9e+iX4iWpcM02ePL07TuQsmNME9RZwpn/mPWQP3z/MXy3r3IOyLPOUKTTSPx+wtAJXT3TK
m1yDYUSzxQCJi/ZU6/4/hdSvRzq5XG2uaplBu25G2jJpVUt9HpIh3jJZ3KOOmcEjnX//1b5iu6iC
LZAC9Jyn+rSS6ksxKt303aZwlOLKPZa2oy37eTpPl0jglDPH+2rh/eVw9onZUjVJghMBhwsK5kK0
os9t7b54hDW+hkEpaluGZZzcHIFZFHWTkIeKZocSGbnx2jhbfPz+DBMVYLIA/rTC/nZDZGOSDkqr
TPVu69Bpn40reU2Zzzk7tyT9vtyaim7TG2UvNbmLT76PLLdgjMLJ8+8hdIJx4qI2N8L5WEbzOid6
/XLqIp+5KX4/iZ8PetKBiCK8Wl6oTt8Pm5lD9Tu31hUaeIxpF9P3HFYloKMzh/3qqBjbZI3qVxPU
3Z8fs1ARYUETTpsxXrMYiuvGpeIfv/9qP0uwz2/+z3qak/PZpmpNT20ydWIN0ZGfte2+d3FfNvgq
HxKYeCJMZrr3ZFkP6EQYvrLdfJZ8lJXNhcJkSMrpFGNebPKSqdEetdhFZoWzuHCskq0rKEzYlY8B
ea0aIX0atv0cyrBqbnXt6FubigmRZbXzurqU0YH55kGk1iyEeY1xjdyshDmod67f8/tT9/lLn1xP
EUzsdwKBmV9NggzfsfvZ9+f1i2vHtu/fksGTnUWcA7OHIk2IvJxssuY2yahL+9vvD/Ll1zDYS0LZ
Uqh+T1ZHMyvawJM5SKPe5uW2Kuff//4v3iycp18OcPL+T404wlPCAco37PuX7jKZ+zeQ2KkG5pnD
zML5/oBwcX8rRCdw7b/v+ZOvRJI8Z21IedK6fDPNCS0N9SA3f1SnZJ6SsbzvkQVXyoB8JFtbLrOM
BMcHKj83Jhgosy5JH17zNIHv6crd5CtJx4MSLMaqWIw+2bBtLaczsy0XVg6Mtx5WEr/eHIJL2Ucz
oHXhShm2fgXyuu0BaNdXFX2KZsCUU0cj3hh+s2Jcy/q1hs/MtGc+ekFzG9nuMlCx47xZRfNYyq+l
ac58/0W3vJlveDmpBu+VWKTlkxzd4OzZqWl9iDzvoCmLgeFJ7xlrhcBApRoOLaObmtS1Cjuh+qPE
zajyXij0eO4LWGqa8ToIDHZVMI0+PeT7atPtDIuuVmeufUDWajNsA0GQuf+S28MuJF2jJBrbNffY
C9Y+zUXNXrfNykTz3jbbYESVJgqHeRdS7ZWpPcYeQd3mTkfUgdapsbu5Vq9t67JCH1nF6uWY9os4
E8soSJysMxaGep83DwEAncq257JxW9nKtmzleym3kGm7L5516MyZh/NGlffRuKlD3F5OLa3z9tCF
G5dBX9csyEdHQE0ss/7AxbtIJcfulgYTMfyBenvBG+HZBuinsCb66jX0XDw9NmN+7lBfypYZxiHW
yrrFkKomy7S37i2ZVM547Paqx3DLQpyXYRxxgvau6SFvYah1kwQJhfeR1oDQiwLmic2hyshfq2pF
WHJ4haW0n6Wd9MiI3aNBSaCIiuTGtS5HFJSoJOSsXAQWbCzVY2dT1sHRDcP7vgtpevkVYNLyQq1t
FBwLFdkbAMUgD+edFc08SbmNUK9DBNvUNaOhRNi4kNSDEY935PNW6l7gUhNxcZSKbUvCp1LAAVQZ
UY8PXgKFCwxs54ZHbRRYljj9WoNZVk52EtnBeedtbISRnkIMiLukYbcoinSrGZshNG4FQ+CwFBND
NWM0hwrwDuV2oxBJrt30MlOAV08+dNKVFxOOaO2TYq+j3dLa69Y+wHExs6teZXT5Qad2puXmRasi
9UjJihgD9Bn3zBwWsbkN9fy+HH4I4LRU8/FkLyw/Sl8/WprtlKjbdH1N/+fCU68F812/ZyIsIWBt
j1NWSgsz0r4NXBNhAnN4pMNgAJ5LH1OJUV61uF56WY6Q0+KYB8WKVsH/MeB1KruDxiylRBmhvgRK
uIoRlpWi2kvJe4vkWDKpyHN9LRGAkEO1ITWiAAkUyg92cDuoV4m7ssZH8rIT49awn2r5qJgbhh6H
hIm7B8gf8hBMr/sGA8Ckbw7HNytNQViuIpv7Sqzi4iExHsxeLDC7yeFbqCL/KZp5HhW0kcs1U/wL
C0VWCNXMKj9iEmYSfF2wOuEI79Pm1aQPPhE1vWDYlPKLkJ+Y1EQVXVvpzerRDsnzAPCaQnDnqN2m
SIPHuHYm414gwTTC7RbQHff9Ys783zQKx0yeee9dAMFAvcboNF6mXuKI+qWxFzXKC5+QGPuABHER
W48aBIPWZHZv7lGUzaDsPow89cxDadZmJdQMfa3DzZTr+QAwruSJGcgqlGhxau+hjs+YZrhFwigJ
DJFyp+vhLFepE3gIBc31TN4N9Jxz3PDlpa/kK+iiW5bYpctqo8gbeQC7SekhBeWs964DfE18Ivyl
B7vBcqrhAmXyJ2+ZyMZdsSLXWe+fXRXOMCEeHerRpoXqwyhfl2hH4wdCQIXW4Em0m4S+WJfmRFhA
Ix23ljxuIquGtiQWWcJFqG9cAlDheuOo3hVKDRUQJjUqf+1Nrw/BgGKMDU/nDUdblud+z5uJB8ok
XjojbrTsF30ULA0SwpOq/hFULhZTfL8if5XS6jVOsJxgIiDoM8Nd5jXGmxSSY9rcJ917EvXPQZwv
M+0+B+fcRhZa2XY+1PFu0K15wlcjdHmAl9wS+1D3t0oZYD+VV6Gcv3ajCYMcM4vU2atcj69IVJhS
p8HH1ncFN+sIbjmz0B3p/mtJBrA212z8ZNggEV6VmYSkyRrvQg0/3wh8WSfeQinnurhOgGJgg12r
0l5m9mdd5cpNEZSrsJewoyaLro1mTI8uBil865G/yAQk1OOWZKkHOGFOpr418p1uvfrdpduEF6Mb
MeW4rd3uSlH3mv1e5tklyrhgyULQEwipSSHmQMy4Ape72zZ3RYFP38VeOKglupXhJeATkYZtudsq
BZAVB0eFG1sxGqSyPPsqNvcGt23DC5T3bNIiiq83EbjGXPIcudlIlfVaczb1FGsZAl5mNvF7hG6g
GuSDCcLPE/5thb+/sIKVPrhza7pXS4WhiHQUaoxpr8IfwBSoBUM7hO6VyZ9FvqhlXuf+fvTgsODG
HYy9GS40VKCZC9oK//MYr2q0sW35YvJROvm2Cm91lTG7cetm+JVA7eIFsspFjU1IL01U3iuDBG7N
u41Bd5PTtvbt7qnHyf194fVFJakIMkGppmzLtE8btUnfJqPa2DQbAYXLo1hK4lwt+XuD2lQswXxC
FlNlfLqxBmNrj41PZdc+to48r5YCTeMMK8PK2KPP/Bl1Gj+6Dx7tze+/3Be1OMNdWUGFrVHOnk5j
otDopXxgd1rKmVPI0VLyNwVGt++P8lWx/Okw0zn+pQNvKV6gI5n+axPcXkw92ylMlQ0RWUCL/6Dx
MxXDJ3u3T0ecvvgvR9T8qOtKtSUI6eVfkC3LweaPxXamklGVnOt0KtNe8LvjnTRx8RQZGBg4kfXb
lEKIi5V/ko31pDvIoGf5plj3e+ToZ67fFzenCudhmmyx9ddPO4Rm1FveNJWatcZbmrwL/cyu48vf
ryDAoIWB5ur05g8KaBKVzO93iQPCuhcYZ9qoXx0A8C32GE1j7n1K7WqjejQoKHm6ujvDf6js2zO3
3hf9F5iPQMFonxo6aoLPN4JsRVlQ2oiIq7m2MGfhIn0NdmTWzf0NaqbvD/bF00Qzk1GqqtFIx/ny
+VhuYoddmfV4V0iyAGrbAOgQf3Wt/uut/2/vPTv+66aq/vkP/vyW5UMZeH598sd/7oO3Mquyj/of
01/7v//s81/652X+nmLyfH+v9y/56X/56S/y+/86vvNSv3z6w5wcgnq4at7L4fq9QsT/8yB80um/
/E9/+Lf3n7/ldsjf//zjLWvSevptXpClf/z1o/WPP/+wuDn+69df/9fPDi8Jf21RvqRv76f//ftL
Vf/5h/13mng2vS/dgNXOTJsVtnuffiIZf0dFaHFZMAkJawLu/fG3FJ2s/+cfhvJ3OH+yYfMATTt5
wSJSZc30I135O2kdvDToT8PYFKb5x/9+sE9X6N9X7G9pkxyzIK2rP/84mbQbOuNuOnKaqZpE2eni
NMY6KpBLuzn55jF0gVWr9eQH1qSJl63q7zq6LLvYKLVFRlzwTWbNe9LXtBDxLG/nyUU5jkQzDnkH
6DE/x7L+/bMZ02wcrJ0qTLCEp814OZHymnQregFJjgKxQednuPWx8Af5KgNLlJFihzyDWcQyVUex
s4tWWqUlckp7sBqnlWsy2GBq7LxQU5xfrvBfJ/LXEzddt1+WVU4VS44FJJ3LO/3vdMqS4TjPXDlC
tJGPaLYqxBYydoGDm1rGfHjqatk/hJqdoNzsB8fLJf0mQhyeGndt3maHpnzJ415fSFai7Epj4xqm
dpe5QcZOsSjWWsEuwq0QZffUMDNU0ChvYuwawSBXS7xPBPx1bG5QdUM0kNbgsxGitUlGSZXDmFA6
//Ln/9m2Z+OlkMH2cK3PnISTd8t0Epj+UDIztcMIxFL2eVnRssZ0mWGUF/86tOzJay1z+g71ty8y
QcIbopRYv1VtT7uDEkyMX2Gt5S4eAXrybVjBg33twgCKQtcnGk+5/v4yGZ/ftnxCU4XTqTN/42EC
a8mD/OvbNmhMHPIlhKyhNQCjdEFjLz3SQL1cH4kELfXF/xB2HktyM2mWfSKYQTnENgKhI1ILkhsY
kwIaDoc75NPPCdaY9Uz3ojesn1VF/pmRgIv73XsuKSfOF5Hho83lQ1M79Q6m2bytRTWRueBSo2pX
PpQk05JVeyaZZ4SalgjNa140X3EfPNb+/MRVtz+xnGMVtuonr6qdl5jasWxq0KUAqMAwyfTjlM6k
MaCOlLq2kUPa7KopHnzoitJ7t532DHOAYOxgXGBwa391qN3JvNr5Uvn6rvN2fDSAbyn0IafikVXo
YlG+xORxjn5Wk6qhK0F7A6HqgeTX//JR/o8nnoIgJEs/wPQYs1rdP+r/5+Diz+y4UyAlzLD+92jX
5kWLwux0QapjXZwzKd2nFHjfU99DmvMrmT12lf5rq3R6HAJ9rCsj1YadiC6JnkYkBJhbE8Q/+LPB
YViW/laF+RcxC31zZu1Bflc4+CbKgmTkWzdJrdp//Tgmj48oLusWJtqcY1E23T7oh6vvW3CNp6uX
F+Ip63f1KuSDmNG/o/StHT31fQ3ZcgdNOned02o/da4hVkMdRtWebM/SL2GASDHO7WPfNK/Fasfk
RwoS07r9Hdfzex3NDpiNIbv+L58vYfj/b00JcfPhucB1AeY14rQd/Le5UhMVQTwLiqOciaDXMgce
ulT8MM/us6pQXSyEVtr1BK2UkQYzlcc7a31IKw/wt7kW0re3Fsel69I5PyJCniIdm1snfvWhX2DG
x0/lyxCfMyQ5gu/hrdYwZAbHcpOxc7hg3rt854WOotz9m99f5NVNv89TvQtDElar42ArF9WhapH5
QshoSYtF/BqgZXr5umzTsqMA0HGukuj8ZaiHt9zCX9zbGFcluLwyeh9LG+YisVh7BaUv3SiZ+/K9
B5pGIePZI9jYBPlOIF9sWtGAUKTKi8qM/F69mPcvoV3dijzC9eqHF1+DnwNKu/oaN/z03N0xNMuq
ri7WmcRPuSxX0VddlvzI6tcqp+ElncH5Y42vaUKJnY7QgPOuK9jMzivFhQjMd4pR7Tj0FA3DViAj
NgGtIcsLpY2HYWXZ1ZUzPzb533EqcLf79SZsnI3NPnFZY+cpsqzyFNvgE7ux9U5TQdvRKIW59a2Z
9znRUzKwun1u25tL1uFFVI9zRPbnKaXlM2kcEeMIH4Nu57R8EawCTmJZBWE+GBZADBbGEdkkn1wb
+ntk/USti/e6Xx5pgyGM27X/9xeQquiwInyUnSuPIdfEb27cnUMFvAwmgX/216xO4szPXnReTmQt
8+4xJBF68JRDS7DUFJMo8F3gKUAgCrSRoUufosgDYBDW+tPJ1795HUW/p5ienHovGrL02nLyx3+/
IPf6h3nhU85I+3vOmF7HJs2Iebd+sOMvaLZNlxKiye9Lrswn7E0VnMMKB3uGZO823amal+x3l9bf
y3iQPwqhib3U0v9Im2Imy06cLBrTxG2L4Dr4rX6wkUrm1mneNLFu6j0hXYVYBWo/fMvt8TsW3Rny
SuC+N8SO6tW7hPE8PsGxG96Ksdq5gbpLH6i8mcGMWXjqoKxMv1th/KGXKTz4PVTDTuX508p+H8dG
PPfCrI8jGrHJZvmghpZ5nEAgDZhqsnxGp3hco20TwVKpC2AOa+RBOls697WnJg174URnYpr9nENX
/kiV+yyBBz1xG9ZozCOgxXZwgGX3f//9TpdRJ/7zP4AbTdvJP692Dp9bas86/+cX13qgn6bJWTuE
n5D8CW/oMJQhhO3zIIsnt2rax8wd1FX5NoSZNo8/4/Shniv0/86g0MTrWYrYPBrNJESmhMIJsoBi
Jn/Kg43VDkjC1G9xCkfX//wigmjLLUmV3JklqAE1mNt//aJd/MCjzBFJFD+cUaeHzK2mb6m2A4pJ
SJcWbe6erVGl14oJ/j6u/fESus61ynPSmjbfoJt1wwnYRnoC1v9ROM9WYf6ETdbv56J6bqelfwwb
FVxE5Vv3QqKroxz3Jw5fOefjV6FoOXC5zOm9zwtw6D0CoV3ni7Nfojnff9fmNAF3/jI/DZ7YW+Wo
nyOvcK7lKG6Sv/7ZKP+iC2NORUWIuqyWbF+JFZ7lIKkLjsu/GqHvfsCR20iJT8o6X7vFZv7g+8u3
bqVsyiWKtq3TgAOabQ/60PRMLkanokw3GpejDRaktTSBPbJML7okipYZ3z4QZ7dqUuK2mf44vf4q
3Ek/5h6nFUe0nB5duz6riAcv7eCHZLo9d3NvXiocBIcAbXdmGlIh72kTv9RZ99J6vtoVcBWfxsw2
T/1CAMdN3fRYxm18LkxJnUQW7UK/dM4Ol6TtujS/JJvwdS5T9+Qi4tnyrvQyfojRSOqxKL7BuG8R
5xmz+2EDTGPK8m/1GC8/9r1n2jfB7G63etLamftvq4YeE7lG4Uu8FH/GgZ9es5KXbGZw9bn/ao/d
cvn3y0CJ18GRqv7wTLwmVKLK69zT0dwPvU4ysNoHP15aUBYeB4vJHw3cuDw+IOj8tCNP3lbLcNIL
Cp9VtPV3wdTaSIMcqRa07xc3XOS592mY89dmfMEz3lyzuP4cRUCvgDUML2HD0b3wmVVYI4nf0c/V
aU1tccHDnQH0JPGEAuFfSLPPhyVnu46HtrwUlo+13Lr/47/f//snJg1Imk5FKfuQPVHQWtD+zreW
4qu79v5n79Ed5pTa7CIaWjQ/0imDHCE6UFVdUc3A6TyVpJHj0oHFeZO3Iz7kFUT23pmtfYdwvodo
DL+tTKntq+Gj9kvVH7JgEf85e67YtaPaXQDHU4vsrvcxVd8f1qH5UGkbPtNeGT6TbBL3ne73v+/T
zrrTUEbNU8hGsqWH24bvF/bP61jBuFD5wXFNu1MUs7wDduMS2Q47j9aex3g6uw7Yu4KWm40KI/gq
i2HRX8ezpRp5dW0IVWqZms2k8vYtVUQynQLYYWbydJ+FWUweFE5VE3jqFYTCAg7txRJtlNClxNqO
Kb8veLXzt7WXV7a08aVcV3Mgft5TrYjePQPYKe2pPeWKRme1egMxYxLOnd09myi76GC45wDBEZdZ
970Zq7NADnPH96XtwB7Mdz03Es1eSsVOHHn1Q7iGBE2srgWMvLzGXBduvI0Ento/pnOCz8pf28Sd
5/qpd7suge+iXykmoKhmzn7bYur3//7vTe8WcMvupw89fQ3OWlyVchXNY84PuRTjFSwvkfMm23sR
g0CuNwAoI/lscyRNhqn8E622hAv1WJbr/KgMFTEBV2R2lW5p9K+1dH+T58vfPEpQASPDTleDOOtl
fCBJQPTL6aJbWFfy2ldsXVxA6ixX+2wK73gvjMbuBM2nHZ9a1IzL2tmkBEk71l7/4rORnjmiTA+u
ptPHgKKxY8JDiN2bvGN2OcNicItX4nYlGSR/LrPT5Eb8OwuOiN1qiv0YPXrTQDdyyFVrbpkMNk1x
w9ZBiqW/TXkJxdQwNx4lWQyLl2XSYM5Wbz+nyMBSVR+lk4mr5nZNBRBiltDua1B6Hx5P/YXPbiRq
GBBWBflqLspfICGROi/34djZhAmXm1cauYuEA7F7Hb9i/p4sG3dxE4FKBIe5NhYS8GABa7pzgjYT
Wf/bPc1I1onc8dCM16APy11h5mW3dstjgNOC1KxFhKQMjv7g74fQtEcNyrOaaAqatTh7sUXMeYjn
h4G52OCke5epW+K04H9b17p0XjQfpHy0oQVHnc6e6/AfNVJoznuwlIfXORslz9Zfq7S9/VgTqsvB
aUPPlBzukoXBX7wqdoFqtICcLD/syi5fvOZgMbomk4cIEJ5dG7SAK/lShnx6Vqvez53XXQzWc0OD
0zko7mc2+xDnZCFxVTxyFWE37Kms7S+qsMddAd+G6zzwvbGlqjR9DVorPlpAIzOsM0kQDz9ES5Ba
NPUfACMPfiCLh5mDWU+Odg9vDvMVhVJdL0Ai2etxrn+vcZdYWW5fW299yzMhKTq8lzoxVYH6Oh/x
+l+HpdrqhscyXHjao3wGWltOb86g5Y45b8jesukLYg45fvZjiiOvrHNMbVSZk+blGFP1IfC0H72H
JaIQKcVI+js3a1bJiRqnQjf7tV7+xAtGhonAOjS4D9GE07Ysi/6SW91tsKNnd7KtxAVIcKzL5pZV
8S3tnffQeMyEpEgPSpePuL8E6N/g78AissvdEZJ5z2ltcb63nksjiwZQuzCC9aUY9ku3nr0IHIyf
4k5o/fWsAjPd76bjdamnJ139moL+oYjr5nGpviy7JEcq/Pm1ae0f9vvAc3+8dxJu74nlFs7v3s4z
nli1Xm/p6CbzHQEL1gJYcBs8DgKuTrTAoPLL9SuKlqMOVLpzlIYmWWTiPMPdXzr48XXNFaoClNqJ
aj9SO0/3uvfiLFzQqtyAIvDu5/dWsFya05Q79K934MTCurUfyiq6aadj/j6qfaC8B9EN6lwjGA4j
j7PXQwvuxmVXtw5KY7tcsszM15Cl3g6I3fsAmqdl+VPSw+hmYj75Bjy43TVsIjFmKU95G8VhsvQs
eULley8a/2mZITSMAymaljLJcplgGCmxt3WTHdo3Zn8YT4z7I5OEXmmIBslcspxmCzoLI0C9ONG5
W9ZtNY7h0V7B37kBpMaMK2YN5z+r+G7TGh+6B3Ytboi1rU7ZJ6MoNUf9M1N7egu78h3Mb/x671EL
Slu/WFUGbjkAaRQ1DHpbomJZBBssR7a71/vacTWc7nei0sK+MtkhP/ySlwTiFaIwwczoTpBZeYRj
lqON56R37tqyCbL0pRyL9YJHNN2Ibj72zPzJktsAG2LrZ3uvM21DEGpCQaDV1FU2MZgx1NO/BdoC
CWgBuHG2tmEVXSUYSXYD75JmfvrcdsEzhyrbteRP6iueKfZlol9TbQczW1M94M2wNUXYt4cl4jQS
0eu0ln57w12EsqOJ2bdMlnfrHZqpIsRA41zzUf2S8cTWyIWKZ3KhH2KQ2zbtu004y3Jb0GN8g5Yw
7TgGeTI2SQRchsNyPR9zM/9Sth+wIKhTFWY6WbvGJ6r3IMrG32Rj+5v+9pdsgSzXrhyxAw9zTSTx
mCLaEbkgY87xO5npDWXgbd9Je3yseepuHSmvUq8sEe0dsFc2oJXRI9Ig74nf1zgxcv6mIJzgTqmb
U6b2ca2qSzVW/mmZ+JmJfqEp3BbwBwT4+j5rz54R3xEF8BStPzQopENtkbg3mXWqXaITSsSnTBPp
nfx1AHLWHDuRVi/3qmyMWFVAe0AzSb2PVvEcpfe6P85xBGhbASmJOtJZFFyVlcPa6OCjnrIBgrSm
dOIuRLizQ1LC5jNodIPw7RTlzgXIUkvW0jb3R7hJBcP/aSHOMR8Bg9SHHJhuxvU5oSav3w42NdL9
UmCE20CO675MCtt/sNx9AFCaWLuEtM4JfZ7X5mR5+hQx1h4tyrnEn6UAQUM2SUKTCKL6JHufvqrg
NVxzrjAwSbfO6ABNarAABtFe5ZN7GsRn7VbFVsiG7ybSh9Lm/Drk0DlUAbhuiYF3lv7BRVh4Cbvl
OSsNR9jKqZImYElw21Ika8paNjHTHEj6+oTm8wp7TzQhsQvFVgSrgWrBO0wNoOY2Iza9CyxzqjR3
lk767GO+rXmw6dJ2ugBOF00swZKSBknx9qECBsBtaYKE7xWp9FxiY+9EXr9PwPh7vWKhr73uYOeK
er5cDgkjaseeqPfQB5J5ej81fOpzEydcCvQFaSi4IQv3Iwtp4bqQhyrUYOL4Z0MiahcCD1piNnj4
C6/h0OcbL+KKVsgiWTqAHjhf7uUbwXX1S2pEvcHseoeTUTW4y05wrJ2ArWRRF+2duhesp+CWxwJm
GphuifzSgN7xxx9uM14g7/5oC232srX4Cgj4AimGf+3LpBmZOUTBKz1s/t6P7IEXjt4yuGgu7sZc
3Bc0RHPfBS/nReO2bwxtQJ+ByL9seFZJUZi3ZglfzaA+8hZwbzu23Y5LEvYKfsJiDZ1jBtbBcjO2
BnDo7A/7KJ2PkZnCow+NnlKFVlL6YH+5SF+J6p1sp4P7sQ6MHi0m1auBEcXhNMDxGFMBYbg7UCVi
b1qg27hDql0/GdiwBQmHuYC7wurA4p9x1wLBnLpMWHXoYFv7Fxtu1TUq3XcrT8NN3cFhrqawvTW2
R0F46yaONUg2oNA6U4uoUJ8c3qFluOg5r7ZBVoNiHkOLSTR7alNgMy817BFKOrGC8Ges8Z2yMgO+
nveKlrfd5GhIAA1XXQW2KANTEfLnj7rgLF9NgF7dcjzLVDOr5Vh91Y180LbhCCm8kWEO//ZVQlgS
87pr7u4VQdNN5LO0TyFmQCOhq7DwTSs7oRHkgBFwug4iP75G/g0GxNyYJ363fFfR9GR3qCsZmi5K
jHjWy/yYR9W5EPbAZcdVzKbHJbUOtUsuu6v8W5AOoPEDwZJW6UNUdHoj/IKGGiZTeydYfdov8x3X
2bfYiVb0NPYSHiWlrAPDtD5RVCLjqlv12fIkl4seSl4fZcG5rQO5NRXtjrqP2ovTre1FhCSAh4wF
sMcila1+f5wGamn8EphVGnIVc4HjljKCtWP38b6Gc2b3ZX32jfoO5wjjsTecKpGfaLID6Gvl7m2m
p35cmvLcYwbKHPXdzPSxOwY3VRc0vPQ2yF+LQpUyWj68HhxD2OEzEFwv04EFWI+Z9cT1Et+ioLrA
1/e2inAXWpnz4LbVScb0qfYB9lxmSU9z8FSts6DwzvzNgnmgzp4GFxdjiZi+LNGD+kGf6WiZiB7i
iM0vH+VPjA3Dro+8Bw4aUB6gs5hbPvjftOp+QmVaNvM+mHBRAzks8/DXvPBfeXVzjIKFyr/pNCys
1IF8G5T4xWnspeLuycY+1sGfVB8xYorvHQ+49vxdlI0fWqQ2Nr/wCrzLcFLgm1Rz+8aIh6CEBgs/
gduf7RXeRUory1JB0XG4Hwv6c5ryZVHu1SlB2raQ0YCKLTWycgyXxBk3Y4c2GfzqJv9LkyoFoA+z
xkklem37svwKZ96npp4/nWYB1hLZb0ZzbRHLyV1qWEocFxI3aOA34wsMGr7NKnZ+5/6Mnui8IYHx
3LGOj6DBsgnH9wRFijgCX2S55FDP2YSMCpJlGZztGHZpgmiiKvvdSDpwhH1/MYpH/2mUbXemFE5v
xjolElXWbyY0j1bzXKYdJ9upp7IoLsW+jEZxSpX9WlftRx1aSMlQ/Psq1VsCVitHP64Vg9XTZOFr
P8lS86tShkrvBvm3Ge+bn8+6Ar2PZhFcmtYxd4Zg70EoZSMZmaE4nt4TI3XxzcjzpHNch6PzNy5g
6yO4rBs7TMJJ7ysGarrHT1qrivmwHw6o3+AupjHbGVixm2L2vzjrUDGSfzFOgvET0STyS4u70hIY
/5QjyydLUe2wJECr7zmXWuF9fy0fBk6xp3JiBteyu4CuSFnta47mdTynD0Uj/5g1PUFVu1n2vC8n
8WHQz/l6wEHV3hRsqiolDmKnEGUEgP5GZg9pTrEyef/xuYPQleRPC3WDN0gO4qD4s2a5e0BzUJDS
ocZL/ZhSK1mmSD/aGnrM7Nd/Jhs5wa5+plxPOZzP32jDgsWkA1QM5vS7VPvNcUIrT+ICPrEp5luP
Fr7NAi7l0lsZy7vLheIV6zP1qn3o0cDTplZxFsH06eNxjsMFzgQFbfu8QgJWnnlZ3KLbW44BWCwo
iDaMYK96fGcvz45aRnvgOFVovowu3in4q17slvtVllUfSk/TYXU/2qi0yShQcJONPZuk5jOpc+Av
0zIXe6AAiGbO8JErrq/puDyiZheHlQRCj5469FW1XWgEA37yEbaKO1E6FQkDYx4yV6srZh+o6A1e
x11QmOnLBtLhIYHcOZlB0vY5vlheHN0R+eHzjl7DsP6tI7wEql6/lXV6CaoVFAV2Znl2kRXxBoew
qcpvM0i7wvSvhgKTxHWqvSwAUvkrNDk9cAzHYfmiXWqFe0kFhMsAgPJW4I13YDoNAMvYTOd8ng8g
4bn+a/ISwC+bvdVJuhzWiZsgFAvcI2WiBA+WF/r4u2V+jgMKTPFrP4yhfQ6G91DKae9Uq6AeKWLx
zGKUhYjD0mhoe4U8wYpV7hWSSjTgumBknCiWXz+lfI05Y+p/ow21OLoQwzZLpjF2g38L53RTkb7k
mAjTIo7/mjyWx2ax3t02fKiHMbswdJ9oVOGK0NbeY2/dPKj4arD32RhtVIdzWPfhrkujfdvgUWXm
twlCrh5NmL2lQ/qtDvP7iTn9myHLTC77/GiAlFmsLIKTqu08N6P4Jn1su1wo5q02fWINgs4fwH08
If4PQHv7BbfwJnpO6d7alQ6LED/cl0UiPnOO/R6EnP35iilrwyfbqBdZ3VHgIv3ma3TL4OYUvtkE
Criagaa5rC1d05DOp2USSBLT3gWnV9nmV62ARUY0m3daHzTSESg8Vx+montq6zKZC9MkRVpysxg5
ndB7cRnH8g16wQtnUhgdlEEpm/oBw7xuP3a79n5/8qog37vuyCnOY9I3Te6uLVtg1l7UbOIe+4Pr
hSOhjDsFy6cKSMawaYWBr5Z1mImGypses65FHSOnX7nUdKwRmkzLojuvZXX1dPkgW0WH3YJ/Mhy9
zTx3KmHYu6mQVjfp3MktgLQJm30WjvUe1nOyxJ95Hj7D/XeOEkkCWWIoEWYlh0zq2DbxlF56x33F
AJGdG4tJpV9nbzGXsUQIIiHr0u9inyGfY2DNFJLAae2BvsWI86+6e7SBjPFt1onNMn9zEPasHBm3
uvehTZGcn7pWH7I5fVnDjg9JUbbeVbhkkKtjp1g/rX2jcZqg+Tk6h9HeRy/aCn8ErvnL0hBuWSRr
oKi8aHHjfKvRlbfCtNWuLC9OyFx5hgVcuEhJ9tsSOgdAxuxKCwDKqB6+1+t4FbVKH0FNNuUSXxFC
KfgF+pdItiv840Warufiy+1q59AJ+TcY3ZINzU53as6eB5ZEXTNfjcPa3xhzv7oE9oluRYs2OYGd
m4FxUBWsm83Zod6jFsXfzGMXtgskuNQBRAILqi64is25CY5rpwk+zbz8qoGU5a3dwK2DWUoKjDD9
GnvmZaFERmsDLAF1ti6HTMPbttvdMDHti4Qy53qtCDbWzS7gcaAGfT5TVuSeS78gPwOPSS50h9Lc
AzmecuDcBQo28KLZDF8CQpMofhM9U8GoT6rlK1nMLxxwUNshTiH7Du85b4ZwOOWF7uLeXK++5oms
xI+ayTTd6OpJ6YZyaHyehxLhkgjmHCeDB7cns4NDNVMxSytsIqgXe8ikcz8bfxee1Z7Gp9RUwMPQ
uDaz6d848UN1n4hwSB1QEOLjp+rwpzJgmu8wK+shs+PHSsz64K3XkLvkLmtiLFf5X8lkSbsxkoFH
NWtv/NfWV5cQSNi//5xXALE8Oknf95+WqrmJ+R1UZMZH1tiYs1j64BC39avIy+eqakKOTExHmbIQ
eeqcnRMba79eViT5qIkYioH02hJIQjXHltPHkEqDTAZg6YvqrJtPTlCgMyeSG749JwFDVF7ecr9O
1kmq9aeQI4kcm0M72D6FBN/4zTdYVmergsmffqkxvtVcHp0g+5V3mj3QmgnCYT8o2PeSoScayBQ7
3cR5hBOq8+/4QQ4q/h+u3Il2UPCRQqT1rIJvZeYE+AZxeZhhFUT26gOYn8NiFynQQ/DZcfCaNwhC
QQg/7+7jiw3tRPbATr5gB9GRRfAhrXdRLAl2RFO+5YYK77fu/8AUR0pTxHcypooxijT/92+OieTO
qaz1MEQjHESJCaIspiRi3nsCZg1g/+Z28amq+z6pB0poeJpYTH6OdftE2+0EVnDistVzl68C3jYk
zF0seFMqnePWaOfgIHJ1wxdmXafom9Iqu7pVj/aRkvuqFLDvCR9HHPxudBuew17/zOLXXJKjxFYa
nes+oHDObj7WnueyENGEPwPakR9nz3mPwqHtwf5Wus2HJdxj3XXyEN8DZ90TGEA0cjlROJ5SGt4m
uQo+tYUlxXDyINF+drsVWrMoaSnYZPnwlYmMg1yKAY7uGSvRafG7gQQfQ5nOAvKQfJYX9p9r3QYm
sSvW6kL3W7H45M2i/JTXa0apE6kYusUsUYwPrRDQ5GUNs3F66m3ok2EAzD6cLecY9+mlG0iA+e3M
KBMHgCceW7NYPwFh1Zso4zxVNSJ7nuMD2T8sJQYqdkVX/Dnvs3TnzfNuMOHFDeNzMzgbOboYI3z9
GbRoxyuJJms1ZCLlvmskwdUBkmOUKRtNug0o8UERhky47sF55ihadvvsYNHZOEEbQGif6LCS1r63
uHbQMpPv/Dy+mZCl3LOyNSnI9mkdktxsLcDl0XfFiPFilvAEyeQexcoJ5pRyF6zWX7CsTw7Rq4kH
e29TQVeuzNnkpHg31nqHfOZtzAyNdXWFOjGv364TtVAKXGG9ymxv+ktHconlKtqOtfvcxlD97aqq
CIgKL6lU5N60rh6q2vClmv0gyuMkCnKSAccAUC2U/KVs7SVnWk0bAMWC1bVs3HmPkgCb9X0pg7cl
rr8WJ4O/jN3cQ8lLsDnhlkIj3o53Vda6F7Tzwc5hZE65WN5tuV96RnMVjcilBUo8jXa6xXJYl9ZX
6xDNhK7LJJYrXa5AP1dLpNGjzsS3cETU1AKIdH7OLfPE3Ng9uKr8WazRY4zshEQD6cV2mT0P8kX6
w00PVZF4tsJ8UqOcBvbXPJdPi7TsZOLGh7GY66Dt0dZQLvQH2sNt9TmHZnH/YFv2xQaqHOY+4yti
q1dLpA84pV68PDvIKuDYFUD85QctKTHaxN/C+10Wqr2yho1veeGtDcYiwbTRJ879qmp09WHM+qCI
4FNCSPZ06t9p8NBD/sEyoTdR7+4MI8Rzq2EFCzP4uxmIGQtitJ1AvPrxuZ4Z2+qyZxtbbsbpvheW
dy3qptsx8Htbx7I9+6onslfGJwAWv5Vf4odzOOg2aOU0m4b2FoOIxhk2fAbuwk1Vsf+WRZRvZT9j
yUvx12TeeGptZPGismiuDajapdF2Y1n+ixDXOgSIvKwp4m83HKVujnZFQXGFbevI/Xeb4jXb5LOn
d1OAtccmaLdhSkKT5L0axK6PUR//5HBGiUTQxUxJGsxGHLrIZrEPOKvd7RsKTehE2Fvgu6gWo29i
8N0/dVBQk9DjL+zj75O6e8/uyinO73bnc3saMOW1+GDYjFom0s3APhVaT31AJcyMDTJfY86N7GNY
CM4eMhJyo3XRfk/zImllO844pobRaVlJjwt8MIVYaL2rUrCPU9JmTNmWjPNZE5scr6U4wiqMaqyK
jbJ+yTwERO92h7kUF8QdqswsdjSFq34zTfLRQfZMC6iKgxTdvkQcuBRR8cEPH9h4RrOhO/ovkwjo
zZttysMdn9art5XrR5KmrLylrEs4xnV+YDiaJgzDt+WsYsbnBS+p31B8ehMDdoBg/UOf9o31mKAc
5kzegR+VDj+NWLdplHknGhUzjgXlLtNwYvOp4QSYv0Y+jLWoa39FjXgqOp/okGbopBaMSJX3oKzy
eTRrt4+ngrGjjwpZWxTQI/E0tvU31W3whCLrqPDQMC6tLQ7SBkWYJjSmU9tVp+IhshvaGitmzQ07
h8mp4LHKtD8sLeHAGT+Um9ILdG9opQq4TAwVD9zg3pwm+rkO9R9GMOXGWO2AgwSGcO2cuUf5WznR
KWdn7W/VB2/h3DFD9ngAGXoCBf8Z+1gRioFuMBpnSX2F2XAsCVlG9Eh4K8VryODjItShrxu8PV6K
0bWaze7P4Ln7sNX+wQRwnadogOYAGXvjoiIy+0GMiO2erSZud+X9dfWV4seGpBZQl4H9nD0UuK4J
+Zr9Qr8H2dTvwpzVWzFdt6aUhloHt9X9cOpHX703X/P7dTXGQb0Lh/Uo7f5SrfXfQnnhXk9mv5qL
ztOHvMMyjcXldzvIA/PM7xzMsChNUzL6hBOzFn5ioJ7nsiQmjlbAdlRvFhxNSdorJi/xg1twb8X2
w9ynWmHfz5R39is1wsiMdkr5ruiRx7Ns2A1eTIOq8fEouLI5+uMnLUvpDr+23FSS3o4ibo81EO+5
4FhKWSzfrw2+6f9wdWbLjSrRtv0iImgTeFUvIcmy3NcLUa6GvknahK+/A1Wcu0+cF8JyeW83gsyV
a805ZiQ7wiPMcybGe6W7uKu7htiDXn5NPuOoetIUbv7uTCbyttXoe2oWhc8g3iVDckZkn1n81+xU
dBhHtvQh/p7auVpn7kLed8NfPIjOPkx8GoR5o61qlC6gBrK/ssbmGldiX9jDU0VyIrLbgHjmYqec
/s6WwUKXLW+XbWxEbf2a3BhVC/A/pEEkK9sKtcdRG5bZcz+/FV3cr2IJnN4h7Hmy7XpdN6BMYwPf
uPfcmfGfPtaCGQ8LShT3b+munIYboe96BMZ2hVbB5Div2Bw2jH19gnRpIuvlL7t8bt4L+w9iprdm
1M9ipMehYHogYI9+MtIb/Rgdbdr/mDqfUlXlSO1lliB+99vNMGZMNEhJjH1Yw6kl0NRmAS2obRR6
PDSN89OPKTWxIx3SScSkPSaXYmmIdwDQd2PXN7xL6m82kAFlh9mnl0fiQDIEP7CjGp+DEqB4X357
tv7VNpG2Ly1FeVH721QhWauE+M4YHu0GMX/MEp2AosulFShgG5WSS1saP3vVPYVIEY3GbY5OjeqK
NlBNF4z0xb7ZGSifNkQ87NuQ8Us/qfd+YIyGtaTd3pE4f5ZG6GPqdbOdVGj3XEXbddLtE7345JpA
RjdVsnGWCOnZ78OPxzy81aYXo1M/8h4Mt5G6+Vbvmz9M/9/5q+WbDv0NoRsNIcUpyUWOXoXYGsA7
r0FnW/6TnxoQ/jNAID7tu7J2jhXETYaC3IBWpef7WXCgZcQLYlZRT0QMuahbTYqZinEAqIFiHkBT
ZOl7mXFHxH49bBLP7lc6lcm+5eehOIzXwAM//ZwEWMXqVw36a9lUvwc2cNit3nNjckyH6vG+LLWr
6eJZ2TKMcNgVme1Ybvdh2nW8Nbzupqer1qvuZkd/rS/KL62C4YEt+/fccOgCD1ftJUvNpSLEYJ5d
DT6BrTY1VFjo9yY5bb0CMXJNPTJ1ouabbuF97HWyHhdtcWOREaAVlnaQF91Kl9Yw9vDJEYqBb7p1
FbKkDFf1qqvsb8d4HSvBzu2SERG2/brox3vi7R1bRGfPE6RMK1jB1N1hRvgUATBvrqtuZuvEew86
eNMkwdijuC6zmEdFzzek/2wz7aMoyxevMly6zjPnnomnP5RBSpLBXllb2+U3kAXLqpTnMooWsWVO
4l7bHZooC/yGori2zINZS/JGJWfK1pfkSBAuipTgpk9Iaxg/n0ibRRImTrpQ0c4vCSBXBj1fS8q3
trG+UYGxtJJiAEihZP5aMDUSS0yJz7qWpMWGURCtU81UK9VWZJkl8jygliNnpj9q/riMiBjBNMaz
yrKYJJA43eucQ4wUmD0QCXL4InGPS0XfIuQMUQn3VqK9tyGcbGzo1KyU8o0GPD3Tmcd6EN+yk5wn
FMZ3RxqvOAWoMtJ002TpHUvWPeEuon5v6CLOr6FpbUniiNhg6Z7gUrqMzJAJ26S+mCtaDTKLPuUc
i91IRFxSp+9VtmU+mpPF0+5npm5B45knWNnwvfEpUKuwuQpPBgVY+kmbgZUog0yY3CQ+qJ/rjenm
TVCVyGN7bXiqkfXvEI2z/GmnVlI9Ofr0avK+6K5CzKuI06iiMroueujKRfnaSJ/kbo0ihn1w4AQ1
xQj62bZb24JslTEOMjlQ+rA4DGsWe3gtJTFAyOIHqlC29lxHdz1FMLtt74eM+mSdLrHgekZKDulX
kCZhFnj0mU6gYS92tKFhzexekukGGeZbWMhb6uVg1ZjdrTM4dHmMJ4mBNEvcbEytuvrsWurLdNV4
6PG5DVFHarMjPyUgDJH70ZYoOermHcWeOxmX2h76naelC/3Z2KYTPBmkImTuaM2PelH2o/Fd93EE
0txpa5KE+nXsEXLmT1tzLqbTXL7bVjnuiFPgdO9MN9GIYZ+5A5jr8neLuwf7UvEGaOilHSUCQI9v
PIPrqTnEIWh0j8M0El4yv3a2+TLPTbSeMwqdqus+usnfq6R5SiR+DraEbTga77EzfAxSMrbTtZWK
tPooBfOlgbRdN3bfXbP4G9vzFz1yrOZZdyUX/skLiUBBR7zDQhSuPW7IlaZ4EyTKdwfSbEjRBgdp
SSFvTmHTfziuM1xQRfjruaPv4blAU2wyoorZ2pq+DZRhXrIa2uROtiDvgTttvVynTsUj6lFCrCZy
WgQr/aqmOqAkUx9UUhjG2MjqiN100BFvpxjnAA5NyCSNvwzeWKaSDKGW/aGMBnCVlSKSGu8GYYEr
2kUlwWr+YfSvWsOMS/S47/TvOC+fRWYTwjPSZRwkXI4J1IrGyHAbVpW2anLtQ+Bu2tlu9e3HlNeW
l15iTx5lZdlnn2bKwVGM/megR4rNmBaSD9BV+hT59mUMkdl3TY9IsBBr4QsqDcENVFPFukRoDC1H
1d7hARtINaRPKgw6WVgDO6RElKtzfSgREkTayPQJjckaGcwvq/Ouac8tLeylyxjQWoxXSCwRoiE9
3biSQrlqI7HPl10bVyFhXb1LD8Ibqd6h3rP30HOfyRpNxHBjepOsQnp3aw+kl6+ZJgwgIqPC/pfC
w7ortfrbKqC75H8JbYAmvuRkNWFsY55NtG3qxj19fUqnpXwuNM5KmmKS0ZMC79U+c7AcwEVk/8LG
ol1ATF8mzu8H9PpvDG4YLLnbrssQJ+a3eGyvcedQBepE+6gr5pT8OZuT56lM7ZNVpy+DdgXFf3f7
CayElgRxNhWbqYSSlhvusa6SzxFxy1FlzbZossuUzdymQP536C3cQK/ScE+soraqFkmPZn1kZlzu
KTf3ddltMRieJ2bKecuRt3auOcLGLeE2b4OAjD+E9GScdwdX2D7PWa/9JFp70RjhnFNPCdJOFqP6
e0Ch2UU8joIsqhBhpSPSQxJBO7KxKa5A0vOgJ8W9iEnrckmT9GL3R5pbBzsrJhpByL0mb74Q/zGs
e6W+3XofCm8IIsI4Rprpy71/t5MoeaYTxPPnHUt1TgRp0S4ZZKFPw6ZP39WcwO4cV6kJhybqvbOl
EFflXnUcBmQ2DC23cTz0Z69o91papDD2PXIdS2jZbcIHRh69ROjJJzFtdNJIPVr9NN/j4jRVb8nc
a4z6CK0sY3meEAEapCNttOZh2H6qQ6Pc2w6/a6cH6HvKrRBpR58v2wLnoQKdacequjjGdnngazhE
pgOAIpfs3nBRF0sl7V1usNmnnneRVOuLLMY+1ctYoB765yxGMcswdZmWEqfFGrAaNIwSFhjWCS8O
4gqSK5RB0lof/ijR/6xtTXxhevERjSv/r+sU1nvHeM1K3Y0cJ2ef98gHknm6aH1yK3Sb7k4D4YbH
8En1zkpZoD0Gr9N3vhu9FHkmjlZNfVNZP7PEo91g6NrOsG3AmH1yLPCKbonmNFVXbfYNNoPtWEqf
566XK9Ik00zfFVF6AiF/y2dSlCo3XeaVvGGe4A+NHcy4VvVPfXR+5xam5ZQWqRbaecDPhLbSMcuD
oIPPIR9DikcjACRRa9ZDgPJkX/rlL4lb/agaaxvZxqOD+QvnxL2jwtu1bK2kxnsrR+t/ghWch2W2
DqgLWbMytoOvoR1WFMgGPZLVVLwyR8Onv8wy5dR8N0WFGJRQOMooqhOryLddQmyNMX2TB5muErxR
K4kqgWnC9OXU5O2UeSNp4GWnsK8RmjgAdti0qw5nR0UTfNs6frNOZ+aMaUV55uRJCE2rH7HkIwEm
CqkyOk5gsH3XiAmt/RJpCnAAIm1bIx00bH0HzRjaIDtD3ZEkPrf5ghckELZy+WYWJZWJ3tTUq598
N5vszCoiozaM1EH3Wxw608hpke+2Mqzkgrclr9E0mpn5W4tktW7DU8miw70273XrVtHto7/UJxs0
FOOu7uO3vhGkX8gbAgxdETORaENznR+5T+S6jQhMfRXIkTNE0mBEsrdxy1hDxJnOXKe76K35VQ/c
PDpfNqf92Qj786SZzVOu6YRWC0qxrGs+jYq00sZPLrSUXXRT/cSejrIRLhW1HnkZ1G+aJ+8m4wZS
Y6D9YMx8xZ33J7Xs+GgvzDAcpKBAaa7TTMV9OI7eU5pZgU/7/4Dj4UtDOoaciLDKa0YbZO1Nhtzq
WZxdI4ORrcrim6FFjn3QyPCgG45rdLY9sYKVYu6ytomfCEFd11nk752h4n0l6el5HPCKdIP+PXDQ
pHkUn1Cb1CSvhAh4bfk8hp5H9ZQ9V3ZHlPUkgzrs2poNZnrtbakx3ac/wqj2xBYrD1qo4SlBJzQZ
XZDncXXywWLpUOLmEodeR6BWowoHykgK4stNiPWa1XKizA6Wg7yg7IY7p54GWQD4SVzzyQ+ZEaI0
j7Z6EpjTr1ln/bAZi5f5mXs5P3pZ8wtdYHScHNCToa/dmGF812KJWlxeDWDAJsf0gyqr9UubkC88
0NkOGawc4G6dpRoRTRJUvpINbZwYwe2WDggKxSydtsOslaeuqloTJWeUH5DE+zumGNPayGR1tZbL
46OBvCAiRcLLf59vNOIdMeLnh/TCKat9kQKLD7F6bB8IXwxEOHdboSTKdLVvBxstf2dGe/rJLSgA
PzzmXRPvpU/1gAodiypIiA3xbv0NQaGH9ZWvw3nExCVLf7a+Y24p+Y2tRpN0hd3Gw6WYhAe9o+ZW
njpCSNjwPBffqP5Z6xDAZVopXqdiRi9vLefv1nVezdL/0STJUv+Y87uVMzDQjSy52mU9v5esbmNS
dPdkdMWb6e0fUj7Gm8mzBZbj8Z9UnuGdx8knAtEECQPTYG/WTnlyHVSIRlNab//rJdveVZPue9Ob
w3MBCDAyyruzXBB0VEfEPt86Qglr6u1rqHtVYE3jfogUMjXDD/olBKwvOvc6wB2/NirckVIqgrD0
7WNm6q9FNltiFRfeaYS1FYSzm18IUAIvbTiBMYdOwBPPH1ax7ia56wb/XRTEuWBIwYgabjJv8UzQ
o/Ts7ogpz76XWS+uBunrvixgmhfNeEhEmb/VuNuzUFl38hnzN4AqVzsbLQJv8vgqzOFdTrzxQu+N
Q9Np6u5AYnkuww+yndW9nZx8bReq3U1m6l40E0olI9ZtO3j32ilCwGhp+Nvg6fVs0mFs8DLHbM6c
lSu9fDcLt9sKxwsPziJlctGNbDuqk0OaZ/KrTtkIvab4wGB2qgbf2WcYPYiES4yvBLP4qioLVils
pquJnEj0dS2zq6R9zi3v14OhgUBvsfm+JVmFURVIgYuRmNb/5CO5zEynPMgYsmTf2fr5cem4if59
9HhpMAJYJUl9MGiGHeDy+UihUCL7xfDmT3F0IbQaSgLSh01vtw7yPT3bYY3QEdOI8d2EiYcmupdH
YXfbuK/7oLAcefnv4obc1KVcft/ySAiJgUbkfy7RIk8dff3SoBs+lg+LPMrYlqMRNANhW/EaI9XE
UQCLZT523RnN0rZHWnLNkn75detARIwcV3qFkcjxUYwjjcrjsyjaA5b06GBb0oGlFxve9vHhkMB7
xE+7bv0lFXyssolFkA3CAcfS1u0zwaMR7sKpOI0Lp0UT4TcUoXoPvtwIvHE2glT7NGvICVt/GMM3
NnZtxbPcPXNgQ8eSLrAgJFX12ZmCKSSyXtdozurK1NeVU2ZP4LfIwGXmYLDbPCYJMulOBW7lnZ7X
Z4T1/R/Tci5uYYvnSp8/K3Oq17R09LvH+oY8HcyimrW96Vxd/EMEUoFOdRwFXZdebpHaH0bW63hW
c+wSWo/uWNI59Ur/pxrjJHCwjTNcmBgVhuZuKJPpOGAhoGyIOcYU8IpxsRxB/SC3U4b9VNeldzAL
KvECWx+M+wL93fJ3eFwiHQlOL9WutXXKj8UsPJjigqLePNqLBzwK6dEmCfY8w5jJjcKvssu6r3+L
RY57YFagUe00f2cCQ59gocBIFAUbfSb48fHO63Pbr4Y0EbyFFgJ/rEQyYHbVtAezMd4znEkMv6zi
xqDR3pY8klREQm6WyIFn5rOXVEvjradiFej4btbj0nFtGc8iNfEDtL5hYJBkuppTsqVSU8cinPV3
BOSkPksnuqOYOyoVsYH7c3GpCCJf+5qbBBqqirF3Sbpq9mTZicZonv9dxqp+StwK+XA5IgGQt5Ee
yC1tZp1+dkIM6jx/iVoQxOGE5d6k9KNT5t6K1kXSq/cjiuG5Ps9jCiNYqmNaW/k7b1R8ikwt3uEJ
KA65NE6jZenvG7vonCBKJKzWKkzPqmokckX7K6tHGoTCGpk7iddGRMNb7TbpRszUlZ1tfRiAS6uM
LdUunWEPUqB6IXPgdZksJJ3Wv7tLAsqSB9ljB/m0lCU2bVvnR6dL3xNrBgExmS+NMSbXnJsogvfy
Pef2LaVde4wMpjteNmYfNjXWVpvIaEQmt47mOQ+s2cs5iHrYeiHsoDTnpSc9eZjH7mAra10BWzmO
M2cg5O6s2hUemb4cMFFN5iZzXedWScI7p7FtaN5KQuBQgl9zRJ5XTCT8LL3+G4TVTFA900LBEWHD
yLw4N3GNLsltTSCX4Jiy3ItutPVwlNLo2s/AMF+bRIm152HbKqYiO0ut8InedimVChXYALi2PI4M
tdJuumbeO+bF8VLqjrbOR2SiRaYZZ57C1o/fO70ifhYVNEGEPYfq+nmYPHNLw4jaRMQOpp5pzA6q
b43147Y38rlnuNb9dLTOebHT32NP8evQmK4RXUD3wStnIoRknYixyUHd34dVepEL0gEfqhn8W3wy
8Av9giuicfhK05VWYji2qHHi6sk2lohQS4cNW00/BJIP0/LzbbMcJVQPJ2qmtDtxa+YhX9IbzGPG
Y1xk+q3Uut9Gjiyrjizj3CzgVkRazosps0uM8xphFtgGG+uqKx3cHr7KTmADytuckl2tobBB6Y/R
wDG6v25tocXit7xMellceogRh6aw7oOJ7ahtSvxC1RAG8WgdE5E/bMg08gZgJsLTocNUDmV86WOi
Fcl2TLD+V2hMVljIzM3jjQ294W7pIz54WcwBgTTWHvNkQZXmWlsW7BADkc8ROO61MynFBDSomDao
3k5nZVOBpSJEMtHWv1qTTT7iEPBYoXrWwh0V8F/TSAhoTT1wJbOL16DzwqMRl9oax9FMUTxigJha
jNhx8hVBuHipIhrYFH9LHrNur/XBMmA+cNGKdBkJs0Kn9wFR0pPX+hy4WPrI/s1xihukY+a5flI5
HfIaqpqKAVcYtAQfi/8Uz9naaXkOvBypReT3RvC4KHPi/O0XJU0YnzI5MxLm9I3m7GN7/ETDgTms
iVlDfAc6UtyhZSb78xQzSiTNVs3ncbmoziP7jlYnuc8NnnXHnU7p0tLLiJMX9O6ERk0UMRl6YqNv
V0oXzalOi88cRtkFd0l5ItkO7xGpHDyk5FILVw5ssigoHNx++7xt5+tULWX0GN2A/fj7KjLsf2ef
lof0rQR+sZga34EbOJfBEO1zOR8aQfX3WHJU3J6cvpPb0sifwinsjo410hiMG8KixxQ9MUvRvus8
b6+hewUuTfeYdhijmLDINn1mTIc+qs8SPQCkfWh6NV9FRDU69KYsxb6UYpXHFB/tkHZnX4mRs1j+
UrDwbDA0je8UNHKXN3NMd0rA0hmmM2YXbV+HrUPweOreB48FYs6WM72TcNgkrlnAzt6budh04XCw
myG+l9B10fJxBE/d9Qy9+Nw2dryzFvrFv59cJeMPtayAyHdvs2NSY04ccEBHxIB2lhJPQx4sU0xu
ZVOrjb48MgZGjkO+vLTyId5PWiLXSE3CgA8kmvVs08gyBXuBqtlw2p6Kr4Jd1oZoNzuagoluItOI
5r2oEX3jfM7OjD3TYyTLj4oYhL0Cx31KC5HCc2ccj+TavupuHm7cvFOYgYp3D6fcAbdgztEfDI43
oZyvwzm6pBC8fJGfh/FrnHv3yanoX+h0KiOMek+PZ841a2Ic3c69hKNdnmLdfGtS8zRqSv8YEVTt
ut5+wUTbPNl0qk0hwHxRla740dRN5EW+AZe/qHjxihQokI0i+lHMEwwnP58Pni55UnlgaQim6vz4
qI3PSnwvXqBZRMkTri9xMyhLbyJD1QebXuWhgcznfz6NPA4wE9i1XBFHmSlnm2ZNcerzIVuNllNt
Jl3b64mwrqJjMMZJwTqkg2/dDMIeJg5nF7po+1am9TldmHlYEMLAbfqD7TaUPLAtNuXQZOD1ouyi
oRFkOQOnTvKmXg1egOlHrBP62F/T4G7Y67aFX4pnj670vu8wCzSirplXJuGZMD0ZmHMz3Ly0Ko6Q
WkGvDVDsHxdJ0FmkF3/0fH62C5eZN8Wlb6hbHs5hMEwtHCoHpY0/1UEiuqBKnTJo0t5/dsS4e2wG
4ywJaHg8ZX1lf8I2ezI1bgejy7JX6bi8GZFJXAN0mj38z+xo+URsKgBQ6Jon6ERNT4b56ARmT44Y
GmG5nfE+BVVtMDL3W4o/6HnIJc3ynlaz9kX3k5mFI6K9KOclJgEzlWzSxUnVRNfHRVhGdO0iG0J9
1hwZui4Q9Aa6SzrC/UwshVjDTLVnnjxqiSy8+wYSPaNH61u5s2RgiGc6Jc98Q0SnttWGJLtb9msO
MA6Ft2A/hBbUMSXdm6DL9VUtM0rozCY622Dkkxrs1Q1NpymNq3AXT5rYuSzaq3i5p/HAAm4AgbEV
lB1N1LSnOVH5WS0X0edfLAqKLSfJgtqt5M6vZ8zd6DBeJ6qG3iEzQSiv3dVj7x+w3QD5NsKgNzkB
2kivTy3e01WyfCdrEeFJV/4oAc0FjtXHLwlu87U0i/gwDAMgG8RTeyRDKHN1Fx87raadCwII6auV
30ZhX4cod7ZO7E+7Jmzzm2+I6wMElQ2q3yWDTp5Hj2irSmx332XMBETewlhrynfZyzE6Ok7toatY
wsa7vAoQiUWbwZ/HtcbZaVX33bCr6ZyWlVlci8IZnrE91fsFDYN0yLyEifNMi6d9sWZ6GUma/6H0
Hb8yvEmjlucA8Xx2VmhKmjFx9jJzeTJG/286Wc25i6WL44K5FfPd+ViGKM2Kxog3xuTJm93q7l7H
n3lqRAzsYoosOu/Ek6Vl8VSGBOZqqQmwq/G81eNH72lo06bM483jJQYbVrQyps/bIa1AgJRtnJKD
YS+wNfEzXfAc0243/SWIxA4yw63wT1tIYYWGdjq04Ka6oXVl2QX9IIEtDgU2W/D17W3oIIpZEU6P
uvPfLZuyouO0tzFmD3XCoqhfW2YjzpRr4uxYYXJUcfEiZHXIQj+5zaURvVpjzAbUptreyJEMVsbc
BHrcyV0cE9vUeGLT62byiYoUMAUCzeuktJ+paLVt4TjlbXTj/WNB1cBOZoYYaUA811GkB8IlXkSL
xQWp+9JPXX7LBNOJw56y0QyEIXNvta8PupLMj6Ov7CukJPuMFgzOhGtHFxs+M81ppsWoUjs53WyR
WU+Z9xU6GtVLM65dUxOHPOmvhlHQser4HhgIGbpweqGlYlmnqQ3qIhWgI/Uek8Wz3g9MQZeuFqeW
FR0T7Wr03YtfhxkLpvPZimkmYgzXMf/HgUH5kXNtuPl30DIJiptpFOB+8aN94+WLZtMvxoPB3DJQ
psemxjpNMxlcozX/mGawGg8MVG/6t9rSo6AInfgkckr1qBVHM8r/yH7YRE6KThqEbLsltGhgYFv5
T2aYpBc/0QFwcPRtzAEwgz0fWh9VDsJ4giA4upwe3DZhuV9ybpgU4sbetpJICIij7zEGyGu6XEQr
npTdlCcJT8SKxr3l5s4TD8AIYmhpZOLjK06yFbQcpfjdmhW4hWyMX6bvHjsHYcx8pab3c2CIfusO
7DE1HM6pM7R3adEjg/kUMQc13sOuiG5AkpKPtUW/OZANkQMmooNdkYLOeliRy6mMLz3rWl6Svg5l
yUBbuW6NxHv672VBdPjJBs30j3yW6YO/rxnj4uTJw30s1mXf1W+GifbW0bRp2wNp4Q2127Wtd97e
9Nl82wxZcrUUFEMmI1AEKa7XpH7To/mkxSmqsPxlUaxeMfgnt8clmygIRFZbAZ5k7Q1x0KrQb1rn
xt8AWxnBRu0fM8ObOGiZczAqRZvN3sdjRP8IxhUUAWx/m7DEmyk0X24rbQh5X2oa7vPUD6fwjxyr
4dTIrvtkQs2z6n26LcbTOg+LF9+rz0KPOYc35UygkG+j/JbNwdGH5jkvN8o1lnPKpH9VusX75Sd3
jwCpyW2H1ywbDuWsAbOTSAK82GlPvScj9h1nunDsinaRDR4uFH14QhSOGceFamhpzWcT9cMxRF/1
lHA4Xue5Dz1N2XOQJeFfOlVoxn0f0hqLJosx+jNjiD20Q3151dTJGXUJlgXQsqYREYISK9VWmm2e
bQ2mR2GIn6Ur57uTWFcwq/aTgbLfgIr771WOQdYy8mqnQyf4nMs7LVT3q3R0mqkqH3eWat2vnt4Q
7EnnjX4aNlX7AwzesK0m13opUqiGGuPzAIoBGFhmnn2Sf1naJI8NJp5NyfpeQvl50fBBbR4fJSmD
wsdHIy0//Lnj1u6QKadOYj4/LnbSoBh0UTEtn+qVl1+XuWwjPIaUsgsoFos7IVf6LWHH7tMWoCk7
ONVyMwEcGHR0Ystl9gEM0Ivu1tQUz6MgVcjOmP/DsauQ6GDJ99AMnJEYubD7QTSIMfaPRTwbOGk4
EXSjxfxXGy+Vp87GjKDTNimHVH/kcJoG9lJNyJFjj99krwLi0RcMkg98xhrFAIiKxMi7SzZRfY/M
5w852OmdI1GwW1BSsEK4fyQWm9tAKV1Hv2k9Js+PC2Nb+xAvP5BbWv5N/6tcLJ+JFg3PjoUnMaZj
/4xqmdPlUpVlCr5KZahVGqXFrwwtLD32NnuSmAk2nGt/jZWoXwet36KWAz6dhz70MCF2eBtvDsoz
Nx96RM3VZtb9P6otyrPlRvXHxu4pphCsenfR8UesFUiHanlIqkw+c7yKvoeBeqyBA4U+gVQOpy7e
ZMrkHsWBgYw6QVQIrkKfu61SGqaF1vUM+ow2BJjZ4T6NwBd0E/KPfAA3OKAcJJ0lds6qRn+eufIz
w922tuI/DWrmoKFCcNrmudTx/z7q4KFqr9CQOQBovW8j3iJLSjc4cOneT2zLyHZdVKf03sLtoPQ0
kMpPUdO7CI1HVumhLgJqjoCR0A5GrH+Ml26ZMcfV4bFxtAkSl5DKe5tr1WnIx+nT1stu3RY+4w6K
i0yD1NzO+sTej05vJkmTtz50TliwTL7/H10CChmV37w6qCUhmxSBaRQaLO6tkNG4ynX0ANNUGa8u
5qRt2rVEui0vB5NMKb0xXsBwwUP0mKY7sfK+ZT08JdZQvY9t3exbzUOG3XTpa+xNP63WcK5t5hQr
/Gf2tZhwN5Voag7VjGRv01eKxO5JvzALxhmy9EVl1bbPC0iGcyOf05yoJZlL5CfYRIDJEpcviTrt
MBS8nYXWn01fTYAF6YUWpD7/1NPpm/pU3jtUzf7cPrHckcjUQRC187p9al0WGG1O6n1h0hunEYVj
eYGM2y0HMmDIuBAnOs/j7L2nmnXpZ1H8aqFmRba5Awmk36nbjTtiCmT+Ospr22ei4MIYeG6qRQYp
/eynUfX7QVI06hbTB6/J5vNgE042L3/HwlXB4AEZspDQIYftzV1tyW9sITgDq+jI0uOdYsa8m2h2
hxedvk2DifeDIS4CFgOLfNSmZkCLpdjOuHFvqv7jMQJbwwkZPygCYFO7rrT3nuINTqqq3/VmlVwA
HCUXL6yYlP73mlyxl4amxeHxqf8+//ioijtmKhpYJb8Ixx0wGwd3kz5f/7u4LaBtV4S/Uy3qDo/P
x2JQDAmMP7rZZdphogkdKNTLwSRa8xj2tnGHQTq89T8bE4UgDgKcmk033fhLM63z9HzFqtY8hSXI
JL/zk88BPNImim3yBBdeftO1B0xfB11RWkBEce5hGF7YHKbPgUEodYYBfKzyX6oUKY9p/a4sfBWR
3ttvZsoGn4ztQRigvx7nVST59rEn2qxibsvjhmqO1D/9/GhKSB3ux4Qn5i4trXvOwr3xDp+6/1VP
BjmGKd0EQ1R5gJSC20HAhRzo1T0uo67gbCCw5Q/+Rlvg6Fe9f3GXizbotb5RrfmX+9IGu29W+ubf
v+CQ3rejjhH8/381uK8ZXMBMGTK09U25828aHubx8epxkSCjD2yHNTtNZdTYodByNUIFwmiqjW3h
uhxw/iIfaKwTbfPnNgvtp8enHpe8ig0efnA7/+cf3LB7M4R8amrQ214XxxdttiKIK/mHN8v+NOiD
veWvO1NomX/HdPp/1J1Zb+Nam53/SpDrsMN5uEguRJGSKMnyPN0QZbvMeZ756/thna9TLh233f11
gCDAgXGqXPYWp82933etZ1VPuJeo/s+Bvqu0LHsiJG/pXxaqLu2MurxksUpl2JDV60bp2X3PknqP
YoY7TBDLu8jIr+fadIuunJ4H3WocrNo0tuH17WDTkddXhDfzUPCO9ifF/bW6jvM9Kmm7iALFa9MK
vWObCqt0qn0JpyhTOrWqN9UM2YERUrkNJmQScOTe4VgtxruawLBSqR9EUdwJAfCsRipuILI0tlLy
J5CjNL0BNdFCn7GMETKoXiZxYFei8j7qD5T+2ZrKRrxJW1yArC+RJqsxoZpxH3uKjHRaEGvPWNzH
tLQsdITpMqeiUTUoI9ThE9sKsuBGjXKw2hmoAhSUIP46g4eGEXSuXSF+UegEb5XIBHRHZxzRyjo0
IKnqMe5zi+WmiWaO5jaGjhKYImiWYi8qzaU/tEiamrC0iwltdcsDUgz+QgxEEqwJxCdX1riiiUwY
UcNOVOgWexpVOmTv7ZXuVzTDlx/MQX5SokgcSzBf86X6qXaI8mnx251Uw+1gY+hUDWs2Evou2Xe+
jdS/NdaZNv5gujRAius+ry5wXME0prznW6eJaDSAmKa5EwkKjVSQJTRASy/VlI0JU8U26wpEyXig
htmfMsxrRaxWq6qciT+rDRkdYRY6s8bWmhAnGAENQEwML3rMAoo32Y/Ap2xDUk+LFGKxfqrTk4/8
bZWLUnmcSqTKgdr22xY7MkGOCizgzBsbNbuaW6aLiH5uqVIKWyzwlhrvej87NF1+qIJmsFvW6atZ
UaBgRLwjqb+tJ/J4fBJHWFMD2C2Cy05QrINIwEhpEvOX9+zyoxKnNqsZKpbkmkYdNt7QQHbeFbtY
EjfFSPCJajaCW2giWJ9orJjwMXVp0OjtNqueRRGARNpXgF7k0nd8teRfUNoUpIvISEo7DNCw6qik
R11RnwWxt32rie1mjoEHS80uQ8mxLSIcmj15xfRu78xQx3cxddTakK4rBqJFrfUv0QpT/F6IorMv
LNIr3mhsglwxGaxd1csnajDphmbkSgDJv/OLKNr1lbCu2dOsTXIGMHqBX5tTICCTbz6FdWa3qtI6
w6wa26gky/Gnj2/82odwOXRltJs7WAGqySG32AO9vMWjEMTE1C2yb7wyWot9CggtMXVGchggMtZB
S7kU01E1deBeAoO4wpL287Qi0alGPZFcQzegc5X1b2DsnoFwTCAUldYtq/E0lpjkMIimC8dSQpm1
nozxyVRDyIiJYS4qZ8/UkjsEe6oD8Yy5qGfhOmg/2UQ5sqy96Wgi1pY+s6QZXXVOyMzum3ZpkiZr
nU0w2YilipUsc0WFlF+/QjSZAoyj0wduEQQhrb6ZRZyS3SUCreNcCZ5wqFJqLH6Sx6K6xiB3JwUd
qaFCS5zL9ieOc+2+ZKIsLGUzz/5DnGEWrScalRpGTG+M5CfBwEZX6NplEEkZpjkM2EKo/owMgzMd
Cs8WhVI3H7utEfZXJVRhlsWkABLpZXuSYSUnix1SOVsHiW3/sxK2m7iNDUdi7gUVxf2mVj8bs//p
J3QhyQzpSLAnE6Ocqg1ogR+hkb+MWrqAQBYwEtR1O0TNdSyWR8EUFcnR4MkieunrHTDgh5nXck/I
hNMZtyX1g5MSQ+APZFALUOxdOSzUQxQt4ak1ufUJiTW8AJiq5BKyjQLvq0KnrU84IsQ+TVdNQWYE
ScsQPexGL1+IhrmIFL28hKxOzTgGcERVA1Bknbw1C9hHp49IFZcoWqk2kGBru1YUOq8b9NOUq4dS
QgZPj+jSlOGUq9Yc7VpZjxZ59+JXZskBFBSlQX/syKZaJTHSb7HPrknQwfPul899hQ5jqjCB+nNf
rUNZJt09Vz3oh4ie430OenxR81yMRn5pdW3klHqwTyrpXaD04+RDuU2GVPDqyfQ9nUePos48rzHw
D1R2apYdxYDwu0ONDHj9XQD+CPrL2letGaFJFx+4kx6qCG4h2jnX1OGgqA2Bkqo55OBZOWONVBNs
iYpPLVCkCRo8kS57g7kGqzCy8yrATC3J4HbvmxKgbJp1N0klWF7rn6oapzU+kdJGVYoKSaODYSUg
B8fBOKUVRJopGNDAMe+4yiVRlcE1NabgurbQSso05FnvyTulEdIdJkNc/GF9ENPcuiDwKXJ8k7AG
9boLSICArH6cZZ41qZ7iozAK72PankrcZ5tSJD5iGqT3Ms8fqLygi/KT97Lr7/J6fqxnmRhLvOxY
dEoV+TMrwoV0qsC9sdhkJ5CM6+ppbEHTdOLwWE264UkN3rSBv8dYC9c2ZcU4Szw7YTF5V9Zc0Ign
d3ubGTwfRrulw+4YQyTtebRuAPqwy0gbNlkThgIIcYjnN/EkDF6MJMyMc30Hfpoc1uFCR/3voVOA
C+5HXmaNJFQEOE1aocq9Loo6N8u5lxLcqOPEPsOvsotk0F2MDG9zIF62fXmSgkI+mk3iVXWw1aNc
ejAXeQgynRS5dPRsWREfKhLWMd+7GfyA/G8Aij6aOZkS7qoQotgdFV+8kKe7SZoQl4YHzRARJxbM
waQ529Rp0IvATxfEa3x4eNdxQ2/HKH+x4PjEQmc4WpvZoihTbZaLdmPKrDwqYRBtfwrQl7Wa0+Fu
Pqol+/ccHJRey8hFkIz0RfaTEmF/0bdoW1UyFChg2dZix0dkuYbPejXrxF/MRnzVYwLzx8PcvuQl
IRKZrrpNJm7KNHj2xfIt10bUTGARKL3DhZDii1xUky0NhVUibASho8ArBKkj47/Y0Gm56gX5Hkpd
bBYvclw+R2P/Wo4ayhosOS7F2gEx83QcahCxRlq+48h7j5X8CjcUTgR6AltzZEXYtxbtfSsqPWms
S481Ey3kY4X/ZVVaEH6UmnwBhIiaa9KruC1H+UGCLoyVO6/XVJdTH/B2nhQ+luf5GnEtDuok3yYR
YNKwN6/iFFG0VVggmYBROLI5IALTUJBpame35bjLeqqzhkQ+jM9C8LpW6R1IIjzLcZ3E2MppXV1F
EjiEjvKprWnBvq0bdTcI/UZvDFuvzflQZwnqqtrST1pJ9XY+hYhk3/pBuMIA7gzE0dy1zFz1AqCU
9Vtu6+aiQmY/E3Gs6b3pDu8kc7eOrAJ1aFGRFCiF294qd6WMWUUdw0PcFHypgo2BPXbGr3W0WFyt
2qQn36LU3VrLADQK4g8zKKVTmfkiwex2awrB1oIh6Ul54qKmYukzzffhDGG0VpNnLD/CjSo17S5A
7LIaff2hpW23TnzpmgKCjhhNS7coTbTt1JjgFIjEMXhKtjRqoRuXkEl8ZRxOGa7WLGsVj+3y/wgH
GkNqsiBU2twFaznsKryocUCqzyRSBYMxF2FqFyiIaANCdWJisqC8wOqn3OpFue8NaFijskbdIyvI
eUfpNOZhvM0jY8de2i1Si+YKrcxtkJCiUMzXeuKzkVepOU7u1/lZ0hJkWqRTUORLRCP1IVORdUhK
lmTIGuS7s6BThFcG+D0M2vVM0ozZAc4JE9VwTBJ16H6hKzF4IyIaDAhU5lSjbkYhkHfmjTxpL0Fj
m3Kk0DRDeZJE48XXn07+W7aXqWgiA0gKdkidFiyf/kN6GqgY9j5Ty6cLeG8k8QitP0j9q05zMRdy
KhsjcrVMdLJEna4lpUXZED1oUnjktSO4TQlVj+rbAeuABJqFmSSXqSxnwpb4D/FhxseDF7n8JpRM
lZaAvD/OqmWKuikbBrmhokEZ7c/PXTc66J+0A733q2EChza5wO+N/sya9AM6reyayekHVtJ8O7PC
+ksTAy8HPpigkhyEe47GtTZQh6snV5hq3RtMq/HqsXdQIyW3qpzcBtaUuQG6YZpWncss3qF3zMRr
LI7idYexS2hg0M2YtUmxgIwgViaQxvS+F7X+0OXxgJe4kWE/ENSstSBBMSsBg1SJMygK8AK+GR0Q
fGf7oJjHdYWLgoWS4nR+VVy2ndTccAJUwF0kQAgloK8mLumFS1QoUzGP9hHcQxv9nIZ1coiYskeY
NG0cMStCa9s2YLlgyOF9qkrT5OpqUNkqbOjstdp9n0MmSiJpafDC3SwswtAriLqznFhegCEQ4ixI
W36HjM9JFjZxoTTHWS/CjRouGe+p2rro6StPKwUY/MuXX38Eo34fo2N0f/9VGuahS+3sHlYDfbE2
oYzGS4I8quWnfv38rx81Qp0cA3JjVH8OT/rypcqxAMtyd5jrEgtGwdZUAtO9Nqec9iZtJuYA+bUi
qP0Swf+qWoqJdTCYN1SHCPeQgJ3L7H6Svp2ApPMlbeBOdBrKfAxsF79KX6WkTDupR0oSUMhwRiFP
WYJ3RJFEMlWFAm/ury+6pN+hR1Y3eKViBzdPAWmlMrZWI7w2cZ/hQ4b0Qehl4f36o5pEp4l2jNmI
ozdn2XXXatWWWi11VOFibsnFmhX52FtIQSGIPUqsBXdTqEBsl8qYRAMw+2Mz6VdyXSLdMEl6ADvh
H359yasUSIXRgDVVQ+GQiQVrYrElOYZ11lU9lMpdBFDREuL5Zs5zGUHhLK8D1lJSGBjPgSUP+LZA
oCgBGT3ySKuprQZbj0iuSal40+NE4T9xLaxZvZTLY2Ja5qmVC/WymS6MRBVcrWstzxwRFAx1C7hW
0Ue21JrikUYD5b2sp8PlyF15wKNco3LWAvgBTd26tED8bjUbkXpo2ZcJS7MUq1fq/dJh8rKlAjPv
RyHILwgUq2gf1j+BjpJlamQtnozSlqtB8kbFwksqT8I11RLaolRDbUqUMYVq4hTyShrtZHlO2uXp
yB0r0NMtSX7FQ1/mySqgvaXUWXmtghWEkzETpbCABOgoWQcNA4QzMJ2TqFVBxidjDLCu+EgyN4v3
XsaeBcf6Mg1wCxR5YaxDfdnDRCm0vsZAyDZnjW0YY+3J2G1XJC80WQNdtjYxUsfoK2jHRt5kBm8N
bwjUKdNhnlWUvLDqZbkiKEMvdq0Z1zvZKlmaU/3aClPUXER+g5e0QEnmVxYdk+XvYuYb8suwntSN
yVaFJTQKULOquK6CsjcE64KguYRPW4YHNBSvvpaMNLOPLBrUg69qyFfT/Ik+vLY3/CGAdlRjCEya
zKlVLJETe09/SYRVSpXtiZg3TkQK12bMcgQYgvQTNcX0GC64dKvIVNiCAw0cGMGNNmI1Rg2eIaVC
52la4TuuXXlL37LcZVAk1wPTjd1MAkzPQSwvY2UOtlhm90ZqNSclqjUWq2Vy14U8IkLrFWqWHhAX
xm7fmOKFYFDmMGsr9RQDFa9aDEcFFziWVIVQlyKGbDN5iRnHT90CcJ6SziDGQKKqgd4BOzpaDtnv
Xn75gAh8nVex8EDcwAijyjMnREHwY7XuHrXvnoKbtbWy0dhEYvveh312FaVjdZFLorFqFaW7QMGo
OlOrRAdtSKZtL/dPRU/lox8wC4/GuM4wZk6+3jw0+WOkItkNFPYY9ZAWrE8gYKb9Rat1S3dFKDbY
NfqTqVueH0rHiAiVk++rwm7KzZpAkXAl+gprB6hZF6yl6MjN7DqkIRfwv9W9mxXdckKXVqWCMU0g
TIH6v/5WwhY6xAPUqDYIBq9evqhU0OyulzUHmglvUKOStjTbstsZOvfWYMNBNhBLRcUHzZTKMIZA
Y+4i8jHWAuWCF6HfgtjJ99Rqqk2m+bMdTKiVqPGjtM6yo8pZeMgGH6Cp748ejVr5r8Tf/0lW9+/A
6LNM77M//u/bIuO/89TuP9K+/2Mp4JufxRKg3Zz/quXTvH4IGP/Hp/t/GQBuEcX67weAb6KX+kfa
/qg/ZoAvP/JXBjhJ3woEb9MyVBEdDprqjyHgiq4rkqVriFVk0RB/h4Ar+r9ImmYqosIKlbWXSboy
IsAlBHz5lggdRRQljTtTUqX/VAg4eaR/rPI03VBUhd/IJ9Q1VdbFs1UeUpEw1sriXWLNvJt35W12
LT1SibRaG28yJXjnLfEyL7Tng7TtqhVPzSbZGntrP/3UDv1buysvm4v8Nt0Rv/sWv0lrbZve4l81
Xof7llr8j8YBLreb7MqxtjAYdliRHPpIu/4tRLotryiCe8ghrypP/xFequ/RtjhqBxle0bpLSStZ
yff1LZpjj7WwY53adepCn7TTXXIvX5WHwQGatSOo/BplvJNeTg6vZio13dq8zZxoq4LndPMTYoS7
YbT5TnM1H0DFHLp7vHLXlONeZU+1Q3fYtAegrRcsyzf+ut0mjugZLiql9/iy8PiUF8zzW/8+uxZo
erya75TFAhMtvx1s2XlDBFrk0dgLvMqD+4m/sD5ZrrYV74LxVHmldfnSHamB8GuDC95THi2Ce07h
gWN4B5Hs+juYqJ5ui462z0/GCoSFm974t/Ku2PAB7ca+hQ7hZE55ED0FFG1vi254Yd7iMXahudvq
GsDWZviZ+26NSf9R2xae5Fou+Yvb7uhf1RD4hb3/bGyTjXozp2uIiSwVtZXvRiRU2WVrRzpxCphf
t114rECXv6TSXqFgsNd2nY0EyR33Cp8LgfBgZ7b51N4Qw6gAutZX2uN8yLbRVbmvNiTYxLtqy5vF
jjmudpVyWuJduDPcbFtsgr3s5bfNs3CRHc1LRniwXNB4ohPu6OubnPZkE230tXGtbNHSx29LKuAD
8OnTsDHfpyM28f7Busaj/KDs25uaSXwlhRhTV6q4Rb1Aq0XYiheRC1lijW7SJlzmh+lNHuJ+CtpO
tpdOwg33J8zRMD9F2dZwpVVx5OfXkS2vAlffU/gQ4V+tok26Lp+wc66qq/6SfgD5LQovkVVGavCa
oKJuVYtr6RZvZ5hDvHLFyC4PvYtyCj3tC6LedbUB80jC4fEys1ewsq7h4a5S19imb257GwQr/R6I
TACEx+Q0PQOOCFem49udTRvNEShK8ymq5+w473O3PYHOY5UHQJfnjdtItMfdyIpJOtEUWiX5AYpU
sIIbIumPnQEtuqVmSvaz9Q71HaGCrtmjsh2VY7u6fG1caB6Unbe80ImdX6PLUu6wJdxodyhcTCo8
2Z6/Q2lGHhGxSs0r7pUVWdiOKdnbunBgi04Yi7gV00NWoc/u2POtcg1V1GqATAkHAdTL64hCJuLW
FR1/oyIi/FF58wMa4ZiNkMOqjsQ1z38lt+ISE1wI9qHnKLxql6MG/ZF60Um7rd7JV9tOxo1/gbrb
YYnr5QdAfK4i/tTucCOBcjp1N+Wa3ZikuM2pP2JsoRJ61O5VV7IjG4ocQDlmI7eQ3NygkUhqAe6p
JSYUAnZskGZNlcUGFqAlGJZuVRgH/Ua5rT2e4JV+hwEAhyERheTqGPQVKMeb6JiOxaX6Zsor3cH9
hwoF0aEbjju8vOmP6EbYAViWXfQy1WZ8B4lri5XzUECUIMxulVwJDs80i3oSDclJ/cH5FR+bmvjH
B31t+Xb2swTc7KDvpBA8IaSPV/OWMGXZBAPs5C8DXTd9CwqezdKq3iPibp5Gm66nM1yDayHnZK2H
ewVE7uxgW+CGaDl9/SqR6O1qdlI8I0iEBp0AePFf/Sh1FVe5ATWYhZeU0tvek53kfokmf1L3hnzM
76pslz10DxFIVJRR5rZE2IviZoN71dTtZwMaTrRq7pPQ1fX7NnEt8QEOTYHvgc0TpQwH8JpIfthj
Z4Fr2wCPTnaT9YNzPd1QuYYlcDPcGPfcU3A77fGivabNh6Nf0Fe1h0ZhfWPsJDbkK6pnJDFMw1to
kt96BWR4eGgexCtK2wujwCHMkebuphPsrdKt8zvh0rxutm/WGuRtJq7ZEJVHQf1hHOmH2N1jdepA
BjYu/uSjFFxjcDp1aDzJF3s2ursuA5cAx1IGUVD0gj2+UirbLLXYlbGjEWG36+h6cCaH9bBtHIk3
4Ea+5fc8EtN3FRoawASXhwP4bejBgy2PsnXUX8hBXRHsADsj5QXMtEGgu53rD0oEbGxT6b0DQ4Ho
hBT7znEgAY3pDXc8/HzhPqX494RiEuisnB2jRzF/lE51+ywFO4M0l+DQvCstNLTyVavvrJOW7DtK
8AdV3KwrB3T1SevW/Wjf9Y4zvGaNQ3zdiidxNVJFfAhQYRxR061KnIIB86RTHmEGM7ejl1yNBvMq
JjPI8G4byytoZwQMReIlLyx0HK8N3WMzv1cj1dWT7IFdNebAbp3cwIMSMDDQ99kgZI29bjesqaS/
mNfmBczyaN0eK0BIhBO/8KU9pt508E8EEKyrF4SvO4biopa27qQHE5YGtKZtudN5uajP4a57oV88
7LsX5XLYqntNRTBCq3iVXJKACGTzcdAupS0a77XscqyoQSXXGDf8D0girHcoFuAfCoWbo75p7TIC
EkpIxlYzHfowVbkDTOTPyLrwqz5ArQreQBPUa0LGDAG/LdAGvLZuYWy80OMm427ujyrRzpD0t9H6
h7kNsb0ULjlohK747SVO9ZSNS7t+A5chqptfa9H/22v2/59W4yxPv1iNo0DIm5/TH4txfuIfi3GZ
VTWLXMtSRI1CsWj9XozL/6IbuoQEhn+hirJm8q0cER8rbtX6F0MxDEMkkUXT+S71238sxvmWys9g
jhZlWdVFS/1PLcb/XIrjKdR02ZSWSrEhK6puWn8WXAU51mRKfugijhBp1ojftoRQrMKLgeevtulv
2R/OzuVftdz/lnfZZRHlbfO//vufdfO/DbjsWz5WpsF7UFyZGdAvX6mYwDI+4TIZyTn5ehxO3odK
8t/HYTvzcZwgigmXMRUyNgQAzUvkxXXf4E7CyDHSyI6/qbgr7Jz+Pp7MrsYAPrBc7D/H6wZ8V/nE
cSk31g0rH6e0rbV47R91r9sYJ4lFfeHN+4wlQbRT3uvrwZ3WMVUp3qwJZzx40+z6WVh335wH7ZvP
tZynD50Aw1QFMeqXz6W+z9KdkD7IydXXp/qsF/KPc/3h2M9vooo6ZqsxRrsenGR7hDfLwgvgEfFc
DhTEq+wmt/1vbqTll/5uFfxtUP3sRlJggua5zwU2Zt0Olzemdkqq3Tiw8q7uypi402/aExKP8SdD
qpqs6IYkqfL5Ne7yJi1TbeBNP65VO3NIv9rOG0yza2GtPX1zVj+/o36PdnbldEWWh0rnrNJ/fUTW
sUGI/Eqwl5M7gpe48V8T9x+1lo8PpvT5eIalWbqq0thavv/hTpmKuploqy1Hp7hpt6Vs7pR7/FR2
jhTRcsqN8Vd9598d8tPJh5bnv424fP/jiFCP08bnCIPkfTF3qc03T+WnN79CVVDSLFmHZ/TnAI3V
BxO9JogO2fNQL92FNwuv/dcX6ptBlPMbMUahrIcg6hXz1Le2n9/2off1EJ9fm98HopzNZvo0ikle
cyAUNt5VJmnf9bfsP20aNk50Mp2vx/v0wnwYbnkQPlyYosfwVEQcEg34lVUd0Ft/PcBZg/IfTy/M
PfqnsmRI2tnNBoES77zApYfuZVPuBy5zDZDwkpr4JthkaKDuZru+EF1mxQ1LmcQlPeHy6w/x6YX7
8BnObj9cLmkR0Gpe+ZNjxIS7lacET+7Xg/BS5mT9baL6MMzyMT6cTIkg0WxcZkcArGuDDUmS3HTy
7Ry0BDmlK8u6Dsn/qQuFRhZNE3FvdHvTepDznZ/ucutEEtvS74DRKtg1G0ABo7GUPqFBxPG3jQEJ
l1Fp12PhxsFsZ4CHaQYCqDjMDUytYJskZAB6CMkE64dFY60OHgQ2sdKFpmj8U2s1V7uoxWCTPHbx
z5T9d8YWqzR/KP5tbBwwkDTWZQ63Vylu6Vd1HSKccOsTVhXK76P8Ium7ojq0I4kFIUnl/KL+pWrD
9dx7cftOoHMV3YHaWvvZi1LdpiSHTnOIqPJg6LckhcvyQ4H0S/WfAxpAffsgjY4wH4Jkm6lsbKZH
RNoA/t5qg46vxPp5tJU8sWP1NhHp7d4H1p1l3ML91GVKYch55uC5zYlVzNh4ojuUuIXhuZN8gkbu
WS23sXLBxs3QdxbFEvbtWLVW0sT5TV7xG5kkOCB1oHMC9Plxij1N9uhsJKSCje3BX9p+ZUPqAIju
vaj2DrygMd1ZPQ4hqjDUT1AGisCYTLZl6GIDNClRfhrSO02eblkNEqgCmVIy7QYFWIvYJObO6OI7
PzqF6nUpbxC/Iv8EC1NxUz782hooBySCOE7R1eU7sbsbcS8g/li1su+mcDJJB6PUshnmV5n0NXV4
T9QWlC2xJew7tGo9ooHT0Qmmz0r8qvNMRfc+iJVxRHu7iaBui5c6Ll6kMYX4XjUEjYPGaz0C0UGR
XfUJ74Ee7OZFiyu1PJbisBYmxRZNQgVobcVm7xnaIeLpYcut1taaIEjo/8eWik7hdgbMIJy/QvTN
C0teJr2vHqwzkYOalLjQc55f/Xmu10QkUkKli3of3U20s967NfMHmzvTpsJHLcANnTH+7uleJvev
PsPZkmDI49RSIz7D4GHmPJBPAyl9NWCjpghF2riN+cKJPXonNlXCXeevrdz9Zob5boI5WyiMMKHy
EuXiqn2dbNlW7eXNPT4OTmjDJ36ybAjBREU7FF7WxYu4EjYoWL9d2CuffQz0x5LELkfTtF+X68M8
N3TjrI0m76gySNdS/lgZt0V9p1NEmAnmxc6AINBnYxpbd2XxoyL0YagIpjWFGyFCOmqdTHUnY3DV
ErQ/02uX1ZeCUbm0/SI0oJ3hWcWVPzEZ3WrLQ9VA+W/dBrvh0O6+PqOfvRg+HsnZ66/ErhdPPUcS
jfOqHBoEqHfiFH1z70ifrWA/DnP2Dkx4JgdxXu4dehXiOxxQd7pP2RQkdrAbncqVTzgZ3cr9frH3
6RGqqoHURtNUtit/vpMQeie9pAbjqhOPcnKBTQXbmfHdAX6217M+jHL2gCKNyMQBF9XKOA0UlauN
Re3D4ZV39E/MHysEBntjB4/3n7h8KmsM05BZ9hln51VIDcvHULGQ/reh8mwlyPC/u3jqp3f7h0GW
73+42+nSjtO4JPeQzUEtBl05zRdzerWGh4jsAkHzAv8xWwwoJh4drBrZU8ZLFrMQ2uB7fK6rWiOw
VnwjThHDB+Sha8O8kpvSjmL9ADrnRsG/vqSqa8lB1sId2WxuTEy5VS0hJrBQZ8QO8TxDOXoQhbs2
nzY9RkAhAgZNTIw8PQzS3dcnVvr8tvl9Zs9umzwoAV50HDSA9rXoJE7GemGBg8cvtTOti7U0bIW1
onx3I3037tmNVEYQvYaJcUeE0nZIeY3tV2MLOLps7VkD4rYWt8Fa+maB+O3xns3uUtGAOi0Yt7ZW
zXvPTLZOnMAbl4m9fycxjKhfl43+29fn+bvDPZvQjUKpYmOmbDfXV5q6EWuaHtf/xBDoF1kUUUWS
1LMriUVC6OVwqQxSA9aQQ3X9Qwt55Z8YhSW+KqsWqcHm2SiE6uBniBklJwNM2hcSvSLULf+1Qc5u
jlgpzcScGEQVLpP2CVlN1v4T+8hF6vlvx3F2H6i4SC1DXM4Weqnq0Az7qtt/fRTSclHPVxKWKWtU
ZKgLKuc7oritxr5XGANPjCOtEeq/0T9ds5rg4qz9lXwIPXqlFP2D0vl67OXjnw1NP17GBa9pEuyx
swlTVYEy6OhxV4EGRtrflsapyZ9CLFf58M2r9bMayh9jnc2bBdgXEhEYq8G9tTKI+eRpthU4oP+h
cuO3453dghO1ASx1jCd6Xe4o68CzHPRTS3sBncu35bbPduocny4bCgQwQxfPduqDjmrLz5gyaFQd
6h29f3rmK6DYXv+j5vJlD19fu+Xz//3a/R5P/vM9hLyiaUiiomrTU0qsN4gD1yOlt69H+fwO+T3K
2R3SNIMeTP3SPCmadem7Bo45JZ1WQ7Mpotuvx/pkWfTHGTy7Q6SpL6OxZSx1s1S9sk3n4rFzjW/u
xM+2D3+Mc35nYO7X/OXMLcuvcY0NfBPeLruIjApEsvG3tO8u4Kw7S5VF3n9Xb1sO46sLdzZt+eFk
GqB12PyFj5JGX/Kb0/j572dasug+AN89uxFhQk+GIPL7W+lCKdBvfzdhLdf87wfwe4CzO0+TpiAM
lgOoqfqqbDVGcYV9wLE26RZ78WZ8+vq+kD7Z73HBfg94dhNqpdr4vLdYlv/o5VWylbbRBpIlMaGs
0P+peqgiSQrvRpotKpqqP5+sEh1DZJY8yenuSHLluttcCw42713qDVvT/vrgPn2MPwx29srHjasE
sI+Jpzb38lCuumpr6vk3T/Fn75g/Dml59D4sWhWiNqNZWtYza+UxuCcYy23sIOGysSjfhBfYH+3q
crl42vqfOD4E/fTBRBYD+tndKDbqKBgNI/c9qYwXQedV5Tcz4adz1Ichzu5HKlkWjgyGMPLbUL4c
Y1Igis0UPStsF/9rR3N2Jw5TWoX6si6cjY1mbjVkK+J8/fUYnx4OLgFdtTRRoqn057WKJ0nQ+nRZ
c/QwFSjrSBtBpRAPyqD4Zir8/KX1Yayzuy8Qs1GoSsbq3ckZbxOPEG7juXe6HdkagJTZk3xzv3/+
Xv4w5NmtaMIbsJJlaVghQt4QNWUndpUzfchuuwmoU3x9Nj99vv7PcDRW/zyb5pQUcNwZTibhM4D5
Od7U39lXEFDyW/42JX4Y5ewul8yZBd5yzSZlQTSBoatvw/S+RuKhoKtrxJUagvwZXLD2mPtY/5TU
ZtU1WJQGXZr4tGj4+twOh+1U38sxWLvmsSqRReJ89JXj0KJmkq9qicVFiAecBMxcmd2lQlw2x7H2
sQc6SvduxS+zMa1oH68EFjvpe4jNdhDydSM+5WgEpPiuQzsYWqfUup9iFfEWs6ig2q32IhjBatDg
0/ZX4IAIoontWGn3uRH9QCF9r6FRGzSkHNnP3KDgSp6RaOiAXJ46/UWGYgVRAXE9BnFglW19KCbR
Tqjvtpqn8u9zyD2gN/ZzSPL6dWauU+lFrZ1cXwfFnYrpLHin2NJ0V8K4jXr05uGR8umkwyjon0xj
J7ZYdZtHyIN2vPBjMxNhPcBI86IsePn4D62/D8LLtHqO503ZwI403AjxA9UbJb4FJagnF7HiifE9
GVkYq83AGbJHLUJQTWhyUIBX62x5MK9pzrudb1zpZuj21vOE/qQ2W9ua0a6ZD1W4N4ybqM3XGuyy
f6XuTJbjRrJE+yvPeo8yAI5x8TYBIObgTInUBkZKFOZ5xtf3gfKZJRlJY7yqXrWVpUypSsoDCIfj
+vV7z5HixLXCn5HqQzml2K3RjsNM8zxEp25fUPVjKw+R/zDGu7qLN0EcfY9tbTHWOcOc01OArLb4
WbPkj0q/zbJhkdp6aX+kZ88Jit2g/SpoLtWje9pMyRWvZ+1J8a+KYmvlAF22tbWThlsS9gGSz9T+
Tn+p2d5YVJcgIPWD67S8lmhcXwBrD1V3pUfbmpcocNUAD1ir0ca662abbcUvdbgWM4VogeHOCxiD
bmvZ+A/2a5rCJoNzH4uX65884ruXENXrEPnsiPfqdO/729RAIXNp4/5JqPBhjLPYDuZqZc1/xjj6
m27DXDraG2prnNy59Ob+bPH8MNZZIFdYAD9pCR6JI0d3dlN3PhROu+rW1Q70tlt8/3olW/66szXm
w3Bn7wU8JslY5QxXGr8x0zjMh6q+s4wfXw/zyYKpLd2D7NtVzuiMszsYAbPpSYOiBoR3VW67+Qb4
5NdDfLJa0gEoGIEcBDHW2ZXYvRHSA84QU/UtZos7vjTgU5rwoOgX5sOnF7OMIHSbDd95uhPqhCaX
M4CEsi3hypIf9zVwusPm6wv6dBidmh2bWh+F8T6+ZLqBhulIpBiF631En94b3Xpfj/DZa1NTKJrX
SNtyLf/I29RpjFecITj7gnHiztuWzaXPcs12dtr+B0UWQOkVbBgkcAzdPPuKzKHSUBrzFcU7UIbb
ejutjXW5uXTerHw6FTgMtkgXK0L8ecberQl6YyT4frgsquN+mrCEVuZTuQ4oCl/1nEWizOYYpdwn
ruk22b8fzHGNf4+9bKTejR3YBo16PWMXgkMawanh4KXadCHg+WRuCOVdaKB+HCWkvxDg+RJimY9W
V6zM7D4sLjxQyhLFnK0NHwY5m4A6eNmx+iuHBPZu3VNh3Xu0wG+bC/Nwic6+Gujsnun6FKdGx9VA
ImfHnGxqT9oggrgwzGdr64cLOluFQnpd+xggHtkixJr9Q+qGLudZoSP2/iFxIeP/+voBu/Q1nS3m
DV/N0AcMqI7XvQz65ud4adn79N7ZvP1Uy1RQJpwFibRB9ojlWcBB5uz07bht1t2x3VzKb3x6Je+G
OZtwRoGCTB8YBpgPTep3/XhN1/N/cLfejXE230LoAmNDr/lKL04jQY/6KxcXhvhkZaBh6e+7dTbT
Or+d9QIg90odslUdHsbpR8ZpDt6CEeDP15fz+XR7N9jZdEPmS8WQzmDKNQQ5Jnb0SGOFN63DLay8
9aXV/NJXdDbZKtCKdqAwXAkuSlKzBTi86uYLd/Czc0aCLWMpF7UsXZhnuzvs6GCqOZMHfk/PE0SZ
CgOWbXJyP2sAgkCTXMXqSyxuO6sFbUgPhfFahCq0+AlSzjcbk3JovzX0IH59uz97EN5/rrMtoNAz
sKYFC68GXadp1758G9YP6EGb8iA6qhfEpWLIzyoV398K62wbqJV+WQU+t4Kyd7c/VhTc04FzIKZ3
ypfpWF2XTnwyvK+vc/kazxdLVRUyNUDCUEkpfVz67cJEIKPAD5tDKtTjOxN2gGiPNGR/Pc7yKJyP
oyv8j3co8fV5AV+v29IkCcZpxbFqr2Etff33f/Z9Ucqs0wAIXAI8w8frGDSkunTdL7HH8my0W32j
revNpcTop/P1/ThnT6GY5LaIJsYZ6KGq3eawPIuoCp0lk66Xjr8mGqBlQD34dFV9fY2f3sN313j2
SLYzYIpsYGzFeuyK20a78Eb7rBqMSaATg+qmrpDX+XgTKZjJ1UIsA1zTEPikrEFY7fwNBxOe5S5d
a/E3uCXUaKiraK1t1a30HKwvZV8++ybffQjz7DFo8biXqsmHiLqXonwLlWNv1C5Ojg2qiFUGTbJG
8v71nf3sMPX9lZ8npJW4RoiDT3nV7I0NZSreUusneYjRHGvlr/zvw1Y9fT2m+tkK+/5Cz16Cpp42
2HG4UKR0t/QYusNLvg7v6190UG/Um2ad0AqiO/MJpCPnT+kdNiZaaPYXA9xPNqQfLv5sDcBr2GMa
5OInp2eT2Dj9q+7RA+dJN5dis8/3CIrNWo+PCXjFWYChF0EvhxExDPu3q9B+1c0Xgwp4S0+PGNHQ
GD8Uwz0sekTv8spqjX9/WX+/QT0vuiVxOWmWyVuN1kfOb9pDtAuZx/ru6+/2k6/2/TDnZbd2AHhH
EgxjBy8tHUdieDG0l//ZGGd3Mk4AGw3LpWQ0y4sYgvZ3JpP79SCf1cJ+uJKzSVpn6SyFS4gjL1UV
G9mZXXVfPsxUk9G+SIetdAfcCAzT726XuTZwsetLa+4nr6gPH+Fsekr6VIhsYMosLWFJpzt9/Tpm
+0ZpL6wCn35r7zZbZ2u7Af+VsJR3fk4DsX6UVfyoj1/fz0tDnC3hVaDIE047iiXxtyHS67qnpLuQ
UPjkNfFhz3i2L4ZVOPojQjZyfT/N+j4imPr6Ii4NcBazWVNVRErLAGnxDLkfT+Pz1wN8Fut+uISz
F1Fqz20Vd4ygbpR1ddWdsOvMtP+1LypdaekGfPDXI3Lm+M8ARSPgkzkEMnWZ5v+P7z4ti+1Glom+
rHifQNe19ZtseGzpD+7LHzg/zeDRL+7skjR5Sw98+NDHd2N6p4/3VX1VB5zSJrQpblWJBmPjMRHm
cRa/W+VXXCL/kta1FNLYgy+rDzwx34NoXmG+JJkOMpx2xVL5htYFjcFeR0LUvwFjUvtNAmknV26W
MhipOyWhiju92CjT4nsgqwvGNKxsN9fvDThC9gSILX5MzV097pLghD56VRuPQUmvqmsvVRN7yKSr
ofw1JM8ptYwZDe/ZeC2XE8K4hQX8HeZTMF3PseEq+m+/CFyLnk1L5fRZe8grDq+g1nNcCyzSDbvf
1kjsXYN3Cm9l9KOZfgsYhEKwgPZokN5lprj21G2llqxjmJHsj8jXmStbeKNyF9kJhol+m8AonZLf
TfLdhwSEtQq1VoP8dDvb+7KEP3My02QDQN0mix7UW9WOAYPT1CilDzg4isU1LA69wpZrcb/YOA2s
hyq7kZqffYV3vbBA5yQuZLYanGDrSO2LVD8MA0XoPn7g6jAHP2UNY43bdqcBd5/O/cMH78ubWE2P
RW1sUU/dhFK0myL9rrKo+jY2UItcJS5XYNJWvX8ltBPomWu6kDCGVdtqKl0tACEtG/cyRlpBbb1G
NrQOkOYohRP1JigU1KJdegSPcxNZOBLQDy5F4jZoyDnjWEB5LJRrqIR9D15hdLT+DvnPOvRpsFBU
8NGQ0vUr7LklJX5KfJf1xgapp036wReHGZljzMGOQllYV1HNElucN0rkpypHqMtZQ0vP71tq7wdx
VVN+3fuvbdNTu/fQIdaJ5flgILaUbM9PXDjLNIbfJ1Rl9+W9bj5pZPoH9KqTJG3z+rnuRw9adT7S
SO7jYkppaZGvR2IVs+GrzOhN5YiuCumnbdJdH853sH5+9I2Ap9NxhgPpO1V3eu7vtCl0A1k6CRzt
Ed0OTft76HSvHoBpmb5bGf7O7FrgU+CwQUUOfbgu4wliJngOWP5BQL2fXa4V5bWXrlsJR0TulhqO
KC11TPkuENOWUetS28xheIuJwumk1jW6B7PqIKP6yNyp8A9XvU4zfcRD04K8efAnG3oUeqr5GbqW
g+cOOrLpWlLkdZG0qmDk292vegIywe3xbXfQvkH656RCcYtmctuZjnQNsqBe7vr62BPujDXPBEI7
UzEdIMAcNCUU6zcvWUdhrYJPmo5tM7nHMetYGfXuEY0LgLkM/6X16bv376T2XoV3mwDaqcxjpR5L
6RCVO7WlJVjIzEvs58GjnnwrJEReprIFjL5GK+wokgxX2nxE+LEFp32n0ThtY2DtJbpcmnAFrHll
+ruhbLY5NgZZa9aVj19lbBy7bN0ZH/oEs1rHh1unudOACqj92xAR19hw4KdQQtr72kqM3yYqBer+
tyzbK7q3Npb1nEyBCy7pgLxt1ecoxzuMUSamt+peFSOMy4l+f87eyKaVNl95NFz3UrARA7CP5jWl
Izjype04P4/M0VLHV/YryGVXrTmg3A7BIehs7s0mmm58XD9BQLk25MY44yNBLBK3M+iTQTvp01Yt
3YFml1Dwj6Wsai1aGdZDGGwmbbG7duAHNWpg6VIeiHrCu8ioQTrcRfqmDr0CqGQI3CybWKRQ8R5i
fQtDfmXToxCZz1Z9akTkhOynRRm7Kvg/LMNeTJMK6dUqRX0uIRp+0+PXynyDD7E0N7CQ3ilFsJHC
X429nebW1WCIgqdZawLzRncaM8hUPHYji/WQulP2rGqnOHcx2dD78dTg6TL1u0SGxQGwYexus9Zr
JthCQCsCWKqcz1ersdzN8SvvPse23ub0KgE8W+rIHcalSdHtghDpK/wG9a7LqWfFg2rEoTuWtxrQ
z1T8iuqbQn007evMfhiz+8yI8LNRsEHOq1fdMrnKctQL+1DcS7WL9BQGDGq9Q5fuW/kbMsF+3sYB
cuGDrOwMlgnZuMW/asT38sDKWf6OmXwqdpIkRhIhrcL5qooo4QkOctRgkXMV+TcsYbpzQRDCh6CG
uBI4YFv62ZM3fGG9/a2meM5fT/qhixC8aL8ydOEyhBjadYQPxj0H8Kts2gmBVkE6x6PvSIV7wjtH
ir+Z9kZaFADq2yjuS/5z2b/pOLeUil+ddgrp/RfimzTFblxg7yhXcb/1xXGOYrqSrjNaZ6sjFnLf
uh3HJ83qVtX0HewmR/qXalc/DZBUxaZrUNYsCyrSx2gFxfJUNB3RSnzs3cmz19E+eIucaa26rLvB
xQaKiwMuMeG7g4gsNkMV4OZShcEy41T72F16sWdn/gYcwLmUBPgs5qc6nj5SiJucJZ1FYxnOnHHI
2ZLGxg/0I47TyBe2T58FsTrNndxAnVp84yxKLgct0BuZ3bc+HBLtqms2FyLKT+JJ2uNpYadDnq74
s+2ZZoPM9OOOvZ9CRFjARK9+ZShkvx5F/eRURXs/zNn+DDe2VCg1W8zUMDzJR2ZTxY5a3GXlDfhz
rL/AlrwsfSz1jELWdGspuD8lDvj7mXAOVER5Cnj/F5TKU9f/V1T9b/EW/v8AaNflW37f1m9v7eml
/N9AQWM6fcFdeKuzl3z6gF3gB/7CLij6v2RhWyY12zy5mDD/6/8Mb037f/9L/xe2WwPFLy368pLG
5Ef+H3NB52cMTbFsDKP8ELDvv5kL5r/okzEtjo8F6VUSSv8Oc0H9+OCZMqXWBpUPTE/IvCTkl8fm
3XM+m36GghuvaQdq1SYwo8LEMCkjga6O5QUepyMgKKcYDk+z3c2bOLVYBhadN3vbncjEuorVBipj
apxE5cMbU+LwqEhKBTO/VL0//2pGfrLp6uHXH6HLjLHdbQejZZMnLmRixPIA/J14/nNBlJmqsCp0
nhOhnT0g5tAkmIowreal+SLNmn+ALQr3qbRdy+6eLJUzhZntFFxkqXFtnMtHDBXD0Z8TmRd23HtW
GqGTAmEIahixbjFd47NGG5qn4FJ9bVMqOpSWuTd57gDviKC2jqwI1rH6mZXbpRgP8lQwnLKoqBxf
zTZhn88X9vzqsuf+eJkslRSsCFsF8iCfZ5wQrpVNacTUCIk2W9MinRzBAcyOFPU89MC/OnxoKwyM
p9oAbK3E8XyQJeCQCfTabTiNL9kEVJLbUVxh1wjWVj/JdzIKi1PfGCcplhqaSzG9RZJEOU5aRLtc
7SIPRyoetKhRDmZCtZeZWqn77tG5+esaPvT+Lyvl2aVRsWAZRErgXK0FGfh+SvZykVYVaj2HoNCV
qtHAghmn34aiEPQAWIeyneDP6QpZxKkMDvpIUJMBC//6Y5yla5eJRLWJSu6fBV0R+vkJQzMOY9vJ
ceIMdUW9Dra4lTalmAAH7TFug/zo22p2ZF+SH3HXV5smL7+HEbRckFj3tn6LMMreF5Zm7//8btQp
Xvnzu8Aw2cL1hrXCj1cflTriZNxgi9s1w7zJ8ra+dCmf3FEmoIY6CPwLqd+zZ6IcymHuJTQxqSzq
rSYCBhuN7GqITMSalQKSdazNDZVeqJYtfwKalXF0o4TC2IOfLp0SR7ejaVFlY84t3FFlVvMif8o4
10WtrgvcAQgPOPO5cIx0Vhj/17egGbQuwJ6hYFecBQZNbpiTWqJC7yQqL9ox6Q+twOEdKfs//9Kp
LX+y/PEM7prepGbaRssV/f0LFhUgw6R7IDcv9YCLsTWtA08a6kOuldYqb5ILj+dZefifj826znJK
sQqfWz+bw2WH4m1KBLjCXrg4CZpVpiuJSw0TPVu9AnsriAkPFNSPvqRtDO23LCUXlsKzCoy/PoTJ
CbKhWUxf7fxkZZzlzkgFaOGx9PX1XAU/dStRXDUHD/iHAG8HKi60SMUrUEU3ZogF6uuH6KzIe/kI
hEI6FixeYkRe/3iWpyjrxqSmDTBN9UOotMLFjFGcUDavlFT2D1bRvBo4WzaTLQWHqGGnKIZbrcrF
aozKe5j648nQfWDMQX+QhyJhv2Z3yYWzmU9uFYBSYYLKgTMOFPQsestFo1pqOUIqkzoeTkmYp1pR
573aLHOkq46V2duu1nbaEaNyXSiXqBp/7sTHVY95wtDUUskGIssl8Hv3IjYlJckrFWHuXG/pho3u
R6xeoSZ/Sxa9mhGzAW0qermLrnmcjBBg+iSRRdG7lbRgk80mgYFpsZX2c9x2rdWwXAk19PBp0KfJ
mrBCZwlKsjXu5KY2Pc1ENKbqHHXr+too7eLJ7I0O/EQ5en8kfFk/ma6UFDB6KPWWjRldc22S2hib
xPuzaIxG21w48jyLb5cJY8KSsmSOpqG/Urj28TYklhwUrT8ViHz2iLpn8r/2IF+FjSlfCbPFKBH2
O50dZtc3NKcZ8oOyuJ0VZTrMaZ3uzZ6duYpuZM2SFZxkfA8oDcxd26ayE0WhfSHsXzLTH782wLUK
b2H8qDBkzz/vPMlaSMEyMMPlZdlWMthOakqPtcCtZsX209Aajs1tvEpJjnz9dH1MYf91r1hhCC14
RWmUE368V0bma3GsdehVo87eiHhgXz4L5NuN6LIHPjIPEzqvS8/0J5cMI0UA3+U4jzjr7CtqfQUp
a055MrIC4TQveUfaMigjk14vaHGFUcvHOoeFqU22l3ZiwmdtxIcIFKZVhyQksybbJ3o0u2MjtkuY
e98c+rSu//13B/k0Ph9BKoEEVYof70+bNwEkEO7PH8XqQGokCMH3q53xGIsww8EW3iGybW5jqe1w
wsiNU6NM6foqnvCgFvQfZmQG02h+LY0qOY1dnYFIbKRV4/st3k468scwvXB/P/lWsSMCdOIFYv1z
KaoUWNu5b7B9y+R0HUQ9tqcoPTVtpbu1CvR6TsGkfj2T/hnsGOQVeFfYy3Kt8tuPt6oz4zmeuYUr
tFRLz/ZzV3UYCdTx1g7xy9AdhqG9UEi3WdT/B4mrRcD+LJp0hUVxP4qrm1aO76cmeIXpTsHxwlzJ
/CeRQJZpK2nT+ZFTx1juE5+DXknXLzyH2j9mJe8X07QMsayiXMGy0Xm3fhZ8c5Lox87J46h/sHOT
3J49v0yYJldyOB2Kekyv5NiwD8C6ak+ZjZdZp/liqozudpDN+7ZUiifOxnF1qRa8jl5aLb7ng9Za
8kG1YZBILdRZqZSB/Uf3eo0qqapxYapWXZwEOzyvqsJrNavyG5qNOcmZEu0mDzIk5QWq41Kk3/QY
j1owDtaxRH9AVnG8lrQOiqesIG1oTWS2pvdXGBa1E32oKhtGws7kdvBVa1vZk3ny5XH2vv76/1Q3
f1jFeEzo6jHgbVOY9Y9NkygSFOO9NDmBVhksW5Lp+fTE7Bsrt91yhkKTyA2LCzqjskkcvRQgpTXt
2aeyj4wfaQiBwCrtomCdSNjQJ1YkXtkU99eJ5WkBGgg50nZxmZFtHH3LFQgGKqcrcFxWQ9be6h18
GksZN3amaQdRpOxgBg4y+yywH6xJInseWrdVN1ZrS3SX6C20mjM7zm6AZckyGLPlLWxoZ7OnH6MZ
cxx22ihFniMVhnJToECJWyn8Dh1crPQkUO6xO9EFg+rhCaPu29CMmN6ihIxxGnH2pOYWGAAiFM8o
p+mqtPLpKtFs7JFKENIJoxckF6V9l0njzVxX0w0W29C0mq20KJBDg1/UxgqRtJV0FEpY8cyqeBF1
/trUw1Mzds11EjbInusBfpKurvJOjR8HW8kxVAH3zIDs2DIUnT8SYoyR2Lb5SjgmAYwDBL3ZiVIt
7tM4uB8yHyquiKWjCOXiwIEjvjuzDPbVNHMWlqKqkuqpvTIARVW17inLD1JSjkk1TuVdx5/3Xans
tTIBDG3YiNJa0EaT38rXRtbNu7HXDbx1OaeFUmov+8reG0zwUHMXWDtkgHCwLfU1ymOwrGnr2aqa
nmhD3We14W8rhXepLkabk5zgR6GFv9UeA9VolbPTIG0AFR1XTq6yp/8TTaYJ55kz67bbSogy5UFR
rmqZlafuOblMk+lp1LZ/XpKVUHUOUxFA+F0XXQ2SdTP6k+HxCimuQr2SHSMZXqc2QdxsAOqBjdEd
CtRz9A7xy5gbyjGz5bspNcNnPtw+NDoanMXw6LMdd4e0BHO85BuqovcPRftiJOqVWvj6tp8aQgNJ
h/OrkMNPJk6Ey1rU7tys1ZKH0wug5L92HUxirTJPghjzKqJpSIRqcz0I1vwh1Pd/pORKORur0Gjy
m7BXp5u0017NYjAdi7wDOGCtPkpR8UtMI5nvHksxeuX0dq5/TsriUadLymrz+aSqNO/bFdBrzLLU
eqE1vc16dIJFlHiYKGQ3bEja10PCEVHQtJuozKqTZfQuWmwOiRtRPyRzZbkzi4KLlCN1igSujswS
guXpqhpr/R7x04CynDdAbdgrNZTVR6PBxTxZsKDmkEMPXcy0sSpcTNObhlc2SuzWKNQBGPfUfhRh
hQV1kDG1Dckxor1s/fXiZxKpfXz6NSa/BX2GTBjEPd368/+/e3fEvNhbTlI5M9XYH0+WdluPCZ0F
kbTu5pidohX6aHPDTSoiXDoS3Q20ot31a20MmIxzpbqt5skiyz1N55TdkBC6zb4deH0ZWm41QYIK
kS+HSgZ9KE9vylagxjV4aAerz9dKUN/OM3k1vbfXfPE2tsdg1yt5ClNIetNLlKhK5EkGXXFzkRxY
re9yIK53jcahk6VatIPpvZuDr4HGqET6rvFDvFWTiq8t9eFv9d9qKfOqfG4P3ULYMOQm3LDlWOHo
vcr8qOFw+qk3WMj7QlO9qLeZbuUsnArVzaC1sNbhAjf2gHFR4xy9DN8aZLFFg3ElJ7fgyoFZea3U
/TYG9rNmnF/Tm6c1NmcVtnQYSumYV48WYpn721LFYF0MZe4RL7bO0KSGa3F2ynst2wkVP6pFqtBN
7ZdAHmnWY7/k9rKh72U/2YbaILDhSBwWD8aTynLtNS1xC/7STInzXcqwdRKMB21WbkZJK6F9pqdB
iPgW273pBEI0rqQ234XcU3SGsdxLaglaebbuCtRYsaniwkSno/gVEH0NUlijlHskhqMTd7eNAdKz
VLRylaIXgoLJ2fygyth/Y+KFoCw7Nk/UZ5ltz1HTiL11eh3DkTLmDNyWhK6Lr5b43HypJ+ERkqje
mOj5kp7fWyG0tXTUQbfvZzupDirypjFNoCz3FPcIy19NeaF6Uy79TIbx6LfFeB0o6XSy0FXyQgEY
rUautMCc05RntuM80wgdFKC4CLMkcrtYKjkS41CZLT8tf75bZp03qn64a8bousOHtrIS0lFkE8j+
siFeNTW6n7LbzbWsrZMKzA9H6YcoSmLHrJ+SED9rI9m/OqPKFuEuLZdZmWyY/50bW3npdCoCGGXf
+YlFi6d4s1PrLpsocEmT/ABbkJV2hcnmtqh75RTY/AVtPt6qLSWfQV+9hjAC9dEf9rP8ZuioFiJ1
Ea0lYbIORqZ4lmrfqwDaft35IWJeG5cws2CAHZJk7ohBFNK6DtJ8zupVJjA0sg5v9Sgi0ulZQ0Wu
uwDLfgYx997mSV6pKHKc3DIMqiKoWQHGJ+0jWlDbLqg9DRDYKko725lGaXCCMf+ZTdXWDuKlpCdT
N3rX7UuVpxzxpryWZiQFUtrPGzoHNFqKWc6rOtG8ts2GbUTcWUeHpmE9sScl8zoPDbSK8KHdVLNC
yyglAR0hqBeGmXAX1yd5cykpjU03Zrs6AZs9qZTPR6NRuHKJNDcNBe/7wSYi6PrCaRCGz8rwKzNj
HISrIA4LT+E9RdWK6fUJM21Uw29p51sr0yh4Fel6tmebgNNd1ik0jEvOsgeKNgiGvdqAmDPZ8r3I
ZcoUYonSG1SgbhamdINnw0Oo/fRbu6II6ReHFwpnzvJDxYqEF4+oJskSY2slBBbI5RxEvq3rF1SZ
sMBsMAHJO2t+lpXRWIs4fzW4NJVKDk/HZUxgozpxDVXeArrgkaZ4CPMpPCQxtRwRNTjorRLPn3b4
i/1jLFVr28DfOQoxrQf60xzcpqUXaVUF9N4PXV9pIa/O6zLLArfJYUwa+U1tJ/suSh/UYheFwXPG
4TElq2bBNJPQQMiyW0v4TmxKoCINLhp5Xi+2B3hwuJkdCk6++Qnv0LAUT7XgNxITN7P7IxBufC5F
+7NdVoqCxxPW5i4Za8CKI0Z2AnPdiyYK/su4Rx8+dEetNX7oTZetw2H+EYa/QwRwTpJEGGQagx1I
1kc3UyPdZPVgrSqZRvXKjqWVOUrPFjIlqyi1G6PsKidOeYFwojwd61BF0znHezLalOTrccd7Ibpr
FJkqXMv2jFp/auPJvOb7ZR1EFDjCAV2ZevIkD7myjofntG2M2zItUleEaIYJT1f1SDlUZ2EhHggb
ZnXiNF/hYFHrZ8fXpUUPcScZob+JQ/LKs5TcY/vr2QqkP7Ion9YW5yvsmMIH8hhvGZHw7djox9av
t40ewaWnoMtTO5qdC8prHTuFLBlkReYUOWf0CrluclEEX2lhqq4xB2hLRg0nS6tS06yl33v9Vtgj
tig5o7oCHWpoNru6wF/Rlc1Ks8PRjRJC9lpP7sciNRyziigf8RPVy7rgZyjqAb5p1m0K84cu0awb
Nr2rG0fiW2oVVLXeN4XuozC/lvX8WiPSc7Uu/aXZJd0rkbwdRjaH0xS9lMvUqDp1xRu9WOmdrD+j
cV8Ri0Y7W+mOXRzXa6EHV7wqdzXVNCWRpaMPwVOo1LGbFmKgtCG81rX8lBmDfrRN64VEFxUcXVK7
1TjsU2yVx0aXr1im0FIOeIdUPlddIuxS62OZSd9Dy38gTbsrOaTjPzPXNG249OJo22RcLI3I6WqN
iolkWKhpowHJlWxJ0WvbvMTezlkTNgQ9WxtmnruJZByTzqc4sTbAOQL8F4H8M6/Z39ns9EeBJCaL
TLEKi/g7hmRosRZ/zlrxohQylXP26IUw0EOqZJBlv+Ta1O/aAg1FWs0wAag3o/oozksvgffj+UpX
rxG4spek+oIaG3Q15thcB1jqmOaTutEqqfc0Q/05dfVM2Yy91OuY5lY1WO7yXn3Usx7SAo/SEdKu
jT+COSpP6rboihdV+p22uB2yhtK3dOqFN0ipxUYrbbxete5IbZxmhfqQsMX+Ps7U4i2fMu307Fbq
2NuJYxmp4pk3HkaSHl1SXPXuYFKFpxmkvwgF3bagwqXL+VmOt7xSDPsAz/KavJV5eBjiLH+t++I+
Jw+2kq0OFkFn6i5rVgDjrSjTp1wo9/SlDqsCKHFALaUTzGJb98ZOV+O3SKOoPZVeguZxlPVgHYrt
VFJ+1UyW4tLuSUlAQEUbq/ZK1W+wrbttyL6uTzLdrThg9MKAZV5ODgiyZKePC5a7kYo207+DEwu9
AVXkZLTbamQGT7kd3qhV8pDHzP9KyZFZ0L/cNkDoOmISO0wKMIIqdVe1BldQCX62wlBcEWfbIKiu
c0q7VsjOj8RpP+IhoxISEYkIhue+7pSjHaS7oK5QcxTEprUeOGPPd9q0C9TWIO5s3ayav3fatIUd
icVibH932vxqx1AjG6JNfaDOa3ihxTXZjMmQkFFpPV5jhteJ4SaXJO0olQBYQYvZlZzxpNGF0clb
C0cjChDEkHqJ9rCyxXfyiw/IHylDH8WhFEbgTjKFl7MXm+lzZodEVzk1edIQnwSZo0w2u5PZ+M/6
8kikqnLFYppvkohq5lIPFnpve9N3WeA1tXGX24F1l1iwJiIV0w9xh6rKN0M8W8hDLbdeVMy0ihMn
raqaQHsooy2LrEQ2RiDKVUlyTxEA3Km4yazG3sWYiN1Z0/09RlfJxqIaK5AfJtHeS+NSuyc12yDV
KUrWYttj9/+cJKN8XQDm7TKZKHPGWc7+e0Ud8jHj/MqJ5ex3t4AoUtgWpB6L6ipu0t4N9Z66NMUs
7tm3bQq68esbTjrVVRtJgTcp7Xrgn1GuM2qh54dB015HBdMYJbSGUh+qFmuIoMSyGTLiO5Z5hdLP
oHIMOX5rWK1ljGqJzraGeFDttE1aY/VU5WMC05FdyY1mlauyetBjKtgMmMUpe+tc9ilfA+OZKT84
TVkitBcoet0q+SZ68xboiqf0+Y5Eg+x0LdVcqZDupig8AdhfWTIVmpNBfqGgtLikDmtj5z2stCTZ
+blxS6QT3VbEVZ2cK/vGb7+zKUkwzq8ltlKrNOgIOAZ/3wsbiFym7HM7Zr9mo40adZRxYfOjjivB
PJpwe4nC4fz3Yfhvls5juW1kC8NPhCrkBrYEMxUoKlDypkvJyGjERnj6+9FzNyrLM+ORSbD7nD96
x8IrnI1T+CWIWGa8dNV4kp3HUyWpU5rl4qxuP6lSS3wI+UwTk7geBxqcSAvj55XqmraSQBH7ktjW
XUV7epWeC3Tv2NTrSPXmT6KcJ9VZNLQH1IK6FshHZZEfBdfDHf2B+sON8gG8R3vJK+JH3AT1yo1r
uR4aoSLD/TVz78s0p3aVUAdJWgsKPESmZORW92w+1SpowgZvfPpUeuldRr/DZnHR63fVtcjlK5+M
YlX55kcqgi938Na5bb+7vLIlk1hSUrpGCferH0uwmD6loOncMfrDnKp9UrnjzgeTjK/slnPb/BmW
+SOt66e+98khbFtwDLehezPuqavkMs0JPFnS5Y0Y5GuZ2/dNLUDJ7DblIPXijescRdtY97MUxNO5
Fu3DLMD1kEelyU5cWXRXWfZjmpINUxcG9U112u6WhgLvtqqLVWlTX6QK82jYaMkNC0PKYLzhXaq9
bbq08WHQ5ous3KOyxjDyKXpdmXbyt0rlvDbU8jbboV4FZbYL7PBS37pCLXrMgqS+K9nujty5W9fu
wIsqADvfIPikYujz1RKZOgxhmIrPpjM+rEVmm7J3fzPD2ZQOzw7nnFTuNQ+Tb2HwunJfP8yiYfAd
CNaZYlYPySpg5JRkTYpAL8OAOwtT0q+of7a7PSs4zVPZYShLhdfhBnw5vDUiTid6zWqiShYGnbIz
D0maXuau/0z1PVe3r0da96SMD7Wa/tiZBYFwg+YSFR6r1rjLW2qujOSPYZTNPrF9ap5o+GTh6wfU
Du1Buf6lKW3WOEb9eh8SEkyn78SLl497EZ9kQgZtHSdbNffo5CnCiIoqvQQ5VERsi+eZBPe9n8Jb
z6LglOxSwGkOmXLO0xXW2uTqum2yK5si3t6gGLqpqluc+nIfDC6tS3NO9jRuWTYlD2mjWIEtB7s5
K4ENm5wPntRPuW9jBsxzEY0VitzEJua2C5acrmF22qKSHEXyxrYa+uzqfeIl5noq0+UkD6lwu6Oj
kXCjtacbM2QFDmzc1frQafdoQExuvSL909j9r2yZllxpPg6jy2OaXFsilPgb+fUKbp3mA1feAn7E
r8qbjXFZ4AN3tbSzFfGs0RB4mEEcxLM+Cuge5fYqGHFaTMXwlCt9TJQ/7Jqe+J6ZDioMVoxKVnEy
m7KN8prHyKhifJ6ZQ9Dgov4WVjuBbJKDFLAuzF0CKZG4H24GTLhQANcU8q2BvI3EwE0zEsqxSop7
1+JB8WNqYJnh9j0CN4Jci2EbVL04ypmmvXIMD84w3iN9/55GJ8rqjEqzyaKuYrD9XZN2Z1dOq9gQ
FtXDdL2lhn1N89FEpps562E0wNZ/gpZixmZ0k22XO2iOddYf2tLYzobAWVk378ZE7rvppvU68OJL
0Lg4REhipfogEmX7NXucrVVK1LOkx3zTddU61ILLbZpYZ1o7BXw/NDcMqerH+6QswTOCISdXwEIL
FLCg6rsipR3YNS4devSGk50WK+DP4rZ2hu1PGAP2DUL+cZxkpwsbh2Xh/1DYQiYTrBCxSfFTk9H2
PAUprVe3w2zioioF1ZPg/H8MSW+MbR1mf94tk8ExIN+Spb8fFFYoLU5guF/MNJSS1flbXTUneup5
dyjhNJzkGlhoWsCy78Y/qKhYf71K7RJDbeqWRH5KpDuG7NqOJg4pESqCuERwyIL6C8zgEN9ifNAB
TWuEb1yiRkjvY2vkm7YhYp9g9/tEjsM29eCWi4EodMWhONsZhdg37XktsYehHSyZTtH3Fflrt5Qb
J2cT9mpKUJvb7tACkdopvo3SEFE6LsfJ97poGRHO5ktnbxt2Dsi+XWVxYCVTbWwSt2bwlUuwsto1
Pg6uVY/OYHN2KGBnItWSZr8l5tnPPVqVFmS4pkOvYGU9F6EVH1Pbr9DdDHSMmQx8k17eRpH87X33
Cj6y6z37T2iPA0sh3ixH8/HRlhEhq4GwSMufIta7wAe4EyO1n2ND3FmH26Gzk281uL+cqXBZM28a
8kH70WRjLWZsEI5ns/I0b8OonqoKpQ+PB7mAqMeXgcaeyrvYGD2KpOsOldS7hs6FtJK/xjyqFWYL
QRZyjJFsoDTA7o/VHDDoxEw5JrhF4WAfa8uJ+qhWxJukB+26vR+NO8CJgKNP03AZqbHfhVbzQuZ4
dWTVi096xlVcezcetpfR7A4nDQmzBsLOI6twgCBS49Gf7lOb5BtdlOUmk+lmHCrU771Bbv/MAEOa
Z8ijxoPZj92B9Gbs8V0J3QLMY4SXqVrWzawuRiDqw5RS+p0kdzGN3n5Pz/pUSg4I3BiLBd2TG9cw
v/rNy4CdTReL+ySsEZDFXC3KU4dynK5yoWxItrOi2sNYt5NzINeI34nbd3bKDKMGVGrftK9N66zS
MWFaT/r7RRpfTodzqR2zzdKbiPvHrF1lncS1EYt2W01qXwiHwsNkDyZOqJvTvzZsY7U3dkehoI5C
rbeiyjnwbBP8pMElqK+hG5pHws3DOFbrWoD8ZYN5KPuQpTKUu8L0qY53EfEFMruHyM8jlfCZKoT9
0Nf91WmTHwhsHfmOQatf4/iHtPDW3jSmd85MpyO0j1F2z0r6ETTyociWV4dIk9CGiymkszwsqqOM
V0009o7WNujch07QU+KUkm7xEZbFE2jdlF9/V/Oc7APySIX0kFP6BdwXHrGGLECzoZO2cau7YWLU
M8F1K0sjEPQgCyqdbgtz6XaWHu58+2Ny4cVma6HWlDdoW1TLY1/dEMnQ+O6ZFZoShfBSqmBVDrT5
1fo2MDVVSP5bwV3c6HcTl5jk4o2hUcocVMAMeVRq2HpmmZPR5o/9UlAfNHIQsZQjDQtNMvJcc8Va
ejFyoB6vKTacLqzeZWUgP0BVk+MXMJkUVklyM6e6+hUsiwad1pt3pmmJlV7KbyPhf9VU/ZPhItwg
n49NoiTB0M9dMzIe+SgyJ2F8cXh+g7EPdr6flRu3s8Io/ZrL5QfLIUGkFmw82vt8nbopUevUkdjL
uFPj8iKUARyk+4Mr4RYLzVNhxzJeLzY8Vste0Pcy2ynz05Z0V5X4BPg4ZSdgTGakigsYPpAOkwo2
wgFvnWp9iet5a46W2ut8CjazCqnU0VYLBTXyke2KXV6AJopxKXaZjzvVQKuF6rS7B7ZQO2GOX0bY
xbs0WY6OzTM1C7eJJuUaGzKAflisOK1d5578LmOXhdMPAqfyeY49nJbcVV2dcQW4HE1t7tlvPqiv
tqOxL3riWeW0Ac0NDlCJl6GhRKAt8PyE/rPXi28uEZAEjdpC2PFPOLavmmCAQ2obxxZKBSythFX6
9QMBLKmubsBcnMi3rs1+OsP4Q0wwBLqURCR2p3kSwy7mr8ELidTX7b1lmwQIKbnnGo5mVu+6AvhT
noNDyALoimdGuHqbaeQpQ1zlW4Ur1dMuZcd0/Ez2RO9xOHxWDVuCHd9PPk/cOKSRTJX74sySz+9c
PgwWAtKACIbRvfjsIhGNArnuX5ZMb5MkD4+cajsjTf7GY3Ipmpv6qmINDKRtwXh0v61h3Xcybraj
4bymTX9sFvOurniDChvHa4D2VybLTzE/iJYeU6sYuPpKWr4JPt3Efn3lg8Q8UPzGt4VtshvmgpiL
LzGTam0FNzXntvCI4dQCyqINZ8y7rfvaTwNTZsWJxFXda3lfhdXv0mV0gA3+zwwaIevsBoY698uQ
n2unrbdOYuwq3OksdYCOrQPc1yvvrp6mrdnG9KRq1B9Ww49eTVfdNxCIfUL89IAouuSjEjlDtzW1
2CAV+CmM+q2U9T4Ps/jFn+Kj82jahyn8EU3N30O+AO08IxVTWzlaFzm474PkZIZSxmQ1HWee25uL
OJuxMxIrZ0czVlVz+iNoIIh8y6DJNJRrrTdh4fGTT58VEiOrpa45NEzQVehpa/525559GOy+Dty3
3vYebLn4R4iMg+TTEGUKiXye7SeRxXcpGRjE/TGqtgsvst9zYJQ3jcX4N3A4pJRhdWs59heP2kAD
C2KZ6Wvf8vn2kVSOSfKSBAMfDr5GldXfeHALkCZgZRIZcQkLp2I55TlCizLEGTq2EYnzMfZLczP5
QJ1B8hj6WD55VzNYiXFruYWxMr3OXTdZ8FwTg5J4IdU5oqWaySqKdSqRUOhEmOsxdi7m3Nt3I/dZ
nXBfNmNFcXrZXeXO7pI/nWWMOzftmf9yPW6zNJmjTpbPzeQsaxe4C08iMMSUS9rC6zcnF2UU+iVX
gKKftjEoXMu/7DZkKKo5bIwZvU4xTDtWxZke4LI5NCSNumhmeT59HJThZG0k2BUDTXuu7K7C3GnK
qPXLK4iru7NFDDjqUX1lsYBHUv0UYMb7DtB4NbKgrey63i49JIsxYGgFEs8Uj15v6EfhG3QjC8DL
EhcGawPVtLqyPwUj3dotWy7ckHGFw60BDNHv3siZr4XhrU0j+/EX2AOvHon5p8wbLOgmZAq4kFmO
lxi2FFru4Pf2qS7hqYo+5UcZdaTjoTm5Jt3uRU7r1BQGpK83NDGjljjypn/PuJuReqhVlbEKDdk6
ibObnKHfeAXF1moBLO5HRHtFdYaNpou69GCfOvfv6Nr2piga/isSBBRVTBM5qW0CapWt5451dmCn
XdnHchyraNaEBkhMoC77g+caYlXjBaTue942uUG1Swt2gZN6LrIjChCIXyd/5DhY50RDRqZaSl47
nsoOaYAYkPC5ap+54MBxuGs94+p2/bcH2gxIQEW2OxjvMWtJGQRvgyEfg0qSvNyb21J1aoOAnomK
kM5NM8V+VNQDfFGI2kGJ/i7huk2NWu3ZK09p5T4AJs7U9hEOyWu6+Lhj03n4nmCTKzCscf6xek6R
1mZxmCa6hypW29Zxblz2vU0162o0qVhpluZdLcObzJxT0KZ/s9C+inkGi7PVmx8246FRuRUZDYk6
k0VP8uI9j7K9eUYRLHmpiBpF65Y2MCbfHqFBHCYZkhGHmMv2zSMfujTqdcbHRRXdNs66KxD0k9Pa
jxPYOD65N0k9EZmgdhOZLQr0ZmJOKGW4AQYNCacYYQnVt+9R4V5ZfNSFuMvQhQI8zTtyzJ41g2dV
cIsvOg83AB8fn2ZgRDNb345UB7Uya425yMxeUiWfCBj+TFvSJjNJKwX5JThKkwGdt2s/Qd35K1xH
7E3VREpkQi16kizv3lyyKqngW1cs4+gaUWCFP43u157VXdtOUnWUuu81p8jGJldpLRv52NDWnLFG
x9ZTUbTBWrOIZ5ZiPdR75uI4La4069XHQP1t2f2jpXkxywXReVa9mrpBCh6QmmL5L1ZovCOwPtba
DrFRczBXHQC7nnzGz3J6wrt6b7emv88HoDriLe9LHhndvOiC6QSO198icv8ueTkjBZyeu0+AXBRE
x2W6mmOa3ALdrqU9J0A2SCmD4bfHbh71WXixM1AzpygP1kDXPVrC3RLzCR+N8jmz298gjs01DMGm
Fe4uqQAdus5stmXO46aAe1FK78POb3fx5JHyVmZc0fayCpflSczEffKkUjU/fnq5Tdy1gVYOqdIq
zJlP1Zx9qLx/0lKpdcd7tTUkMjMVFFE3/1ttYtIzSFHowFiF09KFZhOfEc/ts4V0NC8oC2r3fVe9
dmW+ZutwOI7lacYkFIUtr1+QMnu0ClTnxkmtBkuEh7rUbwJOAKioxC1bjRyHrAMTYvdb+d0BY176
okySe8oZAX31JDsoJ8tqPv0aIFFVSJs9r428FBFspSxqM2yq+pIfDdWxz6E54xL7/VA/Z1Sv1xky
j5JFQLIBGNallWKfgfUyafiMfRN0YWBSCEh25MytQWbBT17ZGv8rZjkUJ4CDc3Feuqd6YgPyxb1X
lWcU1Kh6bFbVdl6xA+wScv/CxCTHu/f3iwlXMjNwVTJ9z+qOjRHcKnQL8Dchqk3hHKpG/Bks9rPW
Wj49lISy/Q5CkKra6rN1l893yGOmNVsn+QcZeHZhzK9xO5vbHOKw0eEdSY41NzVuCdcoH/JJnJxY
PWcdfH4I6LDqZX7vAZfsXT89lm7KuoB8d6tgban4QQxF0pzDj6Y0ESNdjrKH/19dxSdXU9fhgq95
XfOmiRHY0JQ5rIgdX7ggPAredazFsat/UpeOKiYsuAvvjakw2VTCnKNk9g7TUAAw1GaAEJufObeS
lSdJM7c4adap1ig5uhaVskfjk2yffHciAULaW0oNsAWT/KJaoNkB1K5Tn3OfWbA+nGNFlrwOvjaO
3MH5unUPvgWQpkG+26507meDz5kHMlIXAWa24MVOv7vculjjzcyseh45G/hTTcTyDOI3we0cGf74
3le815q7vWOf3PpV9nkpy4BRTTiXejYIsXAIM6u6d20Or8uYIYN4w5mgypAlgrRHwnLMpUg3qquq
zVCzDg/yzpZgZg7sURu4+yKcmXFIUUibThDggF4zRZ24lMOf0kFwOcPOrJq+/4pH5EjIwnhcf4QG
Emp74T6g7KWhL7vzk/HIIG5yf/XeJinStzwzP+Mwp5/esH7H3IScH21ajYP4b2/UC65JBHEoeDnE
uE6zmcgPMan32cp+zQFVjOgp1Wwq1O1F+xesx9fFpTHJE5qY/9yAezw0/a0KECksIdVqFuznyhyq
j0FUT66lt77OCBVpoA/ygo+j58qNtl6XgGj4BuGpXxcEYqKosOIQusZGgjewqdvlWGAbtH9NOffv
+RL584bqYroEDPc5nTl/UrJ8tDe8DVnx3uSMD/AGL3W+GGiQ8NZM+HLBY0BsGS8SX8S02n44Yi62
gZ//EUR6U7KAW0JNb2ZQQ/pweK9t+g/Lm6O9o/ktqjyr5c8AVlAw8QxbBbH/NmUrTvrtVedfhfp2
yOhL7D2kcOSVXTUdPedhgw1mOsneIisN0/9ah80VTSsCZVkVa8OnVbVCSGAT4sHU7qxr1qjbR+Qv
vbLvVo4yesmGc6xB6UW+7PJGP0/NaK0nR+s1OqJuVRkd72P3ZBKWO5e3A8zIi3Wghl8ZCvhHBD2H
LnB2ZExwQiIlW9vz/BGi9DcLcRfww9xPZKijMRYfg2PXu6Gej2bg7azpJ1Cud0Jl9NUs7rCrQtWs
zYUGkdIJNqMWwcromOt1W17suWX6o4IPjyuYOm+cBpScAofZWvdbwQwfTUnjRmMt27Xyw54QDzT0
AO5fViJvjMf8OZq+Hy3IK1HQhlvuzTnKbOYrjJIIdDt9nvWTMtueqAshKZhtvq2+eTOLr9Qnv8Xx
NYEr5oyEYezBb+ClSoXGLkMyoJB/37J40xuDBxCXniwhi51GN7RSjbObPd7UzFM05+Sjvwmd+hCH
9pdh9fmxM4PlXPmVeaYi7ElZ1ltgBsndXIzV8+QtLyiYCygwqiS0OR7LrjUOVoirLRmzRyIuOpBg
FDpxBs1DBOOxaUFsJ+k8Dsn4nJvZzqkW48NM+idVJLvFI/HVWXKYLiy+0kuahyVv71Kb+5uQ0Y9A
+iRqpWT0pCw129Zi0mup8UhRpxKnMxzwY0DjhnhSPAFGGngDzJRudrFZVUDgpf84uY5YpdaTZYCN
uvFM5UTddG+KNzao7e5uyeYHnC75U6fiLYT1yYRWPiVhRz6NmTG/LlejATLDZRLzliPRkj64rJyW
X8FYPmXGc6LyO90nzOsBqG6QOkfTyxD1CHFfLaMRqRQJRu55l2LKwpuKejUPoPl6jtvDIroa0dxC
QI4X+FzeGqDKnR4nMf8pBut+sn2H7WO5diPt2AFUfjTG2aFP7a9WLOu6lfbeD4yTakBYnaxwIsyv
n56JHVggbIuaMb4MgMKtMW548JEDVnfNoigVNNPk5ObfWnPAN6J4FDg8OYMzc8Uo1q9bAF/7jPJT
bgAID4uTE3n1ODESH60gpbK31iQWBcEjJrUb5po668wD4/T4G2acpKN8pA4NB1FD1K9VJGu1FMN9
NfX3eITQu7i3RmT67JNZbZVHkAsi/i7X92ZQ5Y8DuVveKJ76oWbqy538aLbt1uqXx9ZozVM6lwO5
RsiJ8kYey5r8JpnCq9fNxgH2AlDwOSS8MnzO5J9pxtxT7su2PZhp/NL04cXhSlqpPgRfhfZoh2Xf
LDFqgdk7V055qu3+YKG/mrP5MXD1Vspu3mFEbw6hAW7W5961BPxf5b5Cc2cUOdadG+3A3VcGw6Yk
mf/Vsum0G0WV/M3rresP78CW5arAiXAaJ0Y1PZZ/xzCN12aG5d5Gd7JyS1Llqp5WpKmx95aRbiuB
mjS9ddfOjFbr0mXjS8Boazwl8GUIk0NPfk/LchzmMjmrZCKGjYiC/TDvBK/sb9Bal6B1V6lcuosF
6XsZnJ4MIdd2jv++dbjjo6lEKu5JZZxs8rrWpop5q3NyBepSmmdX+N19bSa7saut83D78t/vO+Jc
i2E+tU6AodPVHqRzPdxlKtvHC62hZTMlz14TJs9hb5BW4NvprhHC2zNB0ZYt7FJRpcLqYyVkcnm3
b8VkxltDg/5xABkEo7FhTkGY33NuE212+9ILwKLAjYG9IYLu6uG1GiVjb5x0j1OaTmgFnfqCBr12
CRpzpiA+GTJY3jAxfyq7kg//visQ72nK857GngStm6Eyl+MjF7j7kIKVvARjTYOxPxAOd/uHqUsk
YObd25VLB/rN+dD7C54Z4rJu38Q1V3PZ5A95lq4r/PMXx5HWxayLE7k06sG0kuIgO0UwU9m5uwp9
BmJVbzq3z2ULGzqm8yrpBZP1nFQfwOAvemzEeqhluB0MeEvY1iSyOf4P3PvA2/9iN5CrUdDi0TdT
NfV06m6c5r8v+TjDbja1d8jIf/4XQ2DebCP/vCP/vv33pRzce1MsUF7mADZIBZBfeuEx7AsAs3+2
46YxoKGF/K7HuX2yPwjIyZ8GGbZPHuEmu2zEMGx/zLb5uPRAqej536faJYcta4bjmOTpe2oyOQa9
RqfRJeeZyXHD37vb+t5YnDwHvtBJ6q+xcvOHxgzs185qv4bbd2JewvXkhzpyl5GtWSRvJbzCSatA
IicP/Cf02rd/8u9L03XuqSiGK+rcHxMV28s8ANJYGArfmiKt1j3U37moKRH0O/NVxvigdIDcDl+q
2rqAAjfQ4k0FMRoz7NfRNOlmXrWbcVnCxwpA4RH0wH10H4Wlwkds1v2GJYgSqcZ0br5g5+QnrXOa
/OEnSBwgZA/gQtjNSzon6sESrXrohiyqwiE8le2h72LUmXOSbAXk6OXfly5Xx2qqwajNor+Qv4Yf
NCCVVfYe7l/D/SiqHR7y+Q/2coMiJuv/v50z3wkUY55hPrVWYZ/TGTAqnOiy1yii10vIZwp9Vh85
jcsDgxEjMgAdXwMlqsjIvf6tzhPEC+QxcxVHqMfju6Yq8/dQHgM8yAdTNcVbVlftQWOcuRhLesJe
PgJsGxAqghyywh+3TehlF0NIsU0GZ4IirJkeIUm5E5DSoAnFKZR0V8urwr/gtO2I9XU0S64AS+jT
bSxYYTuldiz3x8e88X8BK9x16JI6OFqkj/37pDFvec+AJ4VrDc8iI6hL1dOW+dk6GciBGiKS+OW/
L07uEmMyF5gesjzcTfJqJIH9zJafvNpTQJyFKR+VsqotFU96UwREdoxj6xzc6jFJxh+3seNTgOd0
I7q+JG2z/zZNuJ68YzrE/ebYd/PwUob+cPOoMMqLnri/FsukO3rZnT31u1K4544b9ZxPvrPjz+v2
7jAOzygDV0Zibws3jO//fcnnKvnvV5Uaf5SJ7cDHKkVsYJN+4epFV8rZeimdzDrqfuoYzp34XIAg
wo5/juhnfsyQ5i0LWOfZR5a48y1T78hSyPb/zmFbBOUxxm+8as3C3VYknmyMNH6IW+1dvK6Pzyj4
fyfEKw9j0oebOEy2BgK+k+g4oU0adNgnxI5JtdwZM/tbOmkUr8qkUe12OIy3U2EZeROh3rcWihzP
BGDHndE+Ca/NIz2F3ZGgGfSlWftmVx4ippCBXqk0fZekSG+bpBl3hq/Td5EGH16hyq3X2axv9dyd
4rLuTs7tV0mTbiWeAGqm/nHV9YcQSb9Dbu9uyXgcDt1MrFEewCMO/WiiV3TKy78vjnCvBurY07/v
8BHxcY6TdcbR99+/gIth2QXGdydpiUWCPjwY9W68GXddWXSPfmoEe5m7v9S2H41SfZfEdUJbp+lr
T6oy6Tn60hoxObf8JyeD3Jl10GYT0wHA0FibzpfpwiiIwvrxYgT0VZojYm/c6ezm9fKgZ5gZM1R/
vGRu12Ex6U2TuX8LO6SLREMoRt6EukP2BZOuaLHhWegb21qCsEPabTvud7Bc56E2tXlf3b7YOVjV
6t/37lglW8zdzn/fhuVAPLm+he3dElP0UidQ2lVx1N7NdCXqC6a0DA1OI3eGw3ZbtQGKHddMnkmt
TZ5thNCrwAmh325xFnq209O/f0UPorhLfVQqPA7Kv4KdXlVgd18qUC/KOmWQAPe+MyTPjttYe0cY
RRQK6a8chEabxQPV+XfKoZlAT9Fuwxodc51c7L4q9viw/X3ahrdYGueWSHoek2I+AZSPPbDJ2N39
98tx0oRRTg5u+gT92ZBbb6WYrf2SdPRrKmZyS1rGpiKZbmWmZXgpk2a4sxV7VYLdCkYsuCKzOPey
DM9dSJprUTDXcgMBrSVQrxKXVzc+j9rzt4hvIBHDBGEVVEQ8KNw0S7ggXToAWU1MjtnRN6nYFBr/
k/D3Vhl/cpxssuTDNgeeRnkkGO9ywAPdfhHbVpxKJ0LFbiHY/M7P7rreT9fOWxf1ugUL+inv8/1y
wj0Wr9prX6+7YDM8hCDO3Sr5ljjckcOla6svNk4X1VbUPHW/hn5viGUs7GNs8wrz+xJXHyK1R28i
32pNggs45Lcrx8+OPJ5iuITj2tyO8jOA2g+r9+Z92VXt1kCkRbLoJlnW2TTvmjlTm3Mf9N4aQfpG
MfCH9VsNztqxaYWcE2b42n3xBqwcR92DmYCLVxF5A/dp/VSbGQrTuv3KehuyUtXfLuKf2D5rhNbB
g/MBfxAE9S7nSCnJOB5z5mUotZ70AsuuT97FNBrOGPQcV6I5iDqOwIrxqQR/wxiMO+iqNxuGJMLu
up3v6q+QXM1weiOjtNrXXkWMe4jCboNg03+JdzigfNNbmTQKWqu07NYB+hNv+OzWOkKpn4pDvRFR
lpIFvK/NFxHoHbptk1vxsbOHu5xhNZ4JVhLR9x0GZl2efeROwCd2vnKpAQBKqkBrw35vieXY5Gcb
lY87ucdxanaezaK1Yd8/ZeuhM3ZlQZzaatj4oP3EYBo11BR/a6WOXq637XRCGnLidkLmCdKwcSqS
XQyK+pCytAJtyfAS3i5Yuis+3F7vSLsEQy6+jG4+mGAubHfX/JdCVtLWtvIcnO0P+yPtkdrkM/Rd
jU0ZGCoY5k0SGFSBUtVn0ZiWbXIsK6BBwYtTQo7G7wCfs8dT9lkGb8kXHwwve+fBVBBmbkqw76pF
icf/hz/7Yj1o+1CcFjSmsCJyvjN/gjvxOj1Zf0wH12U5Wg/VHIWY06je9UnCLY5NBg0OBrBD4tbM
GnAX0buxspDco551xPtSZF8+hXt4TMfisjy5zwmSYKA90/HxeW48c4d8EKVBoKPRyM604FRspdNm
Psd3boYXdOLVfg8/kynZDR/hp2NbJ9eOvI6PWjOubq8bTwZDR+INlw6lEfN4TeTzarpMTzk2g2TW
98bb8jCf7cPsrPwfZOFJvvmVzu2MQrdgXKZTehx2+vA/rs6rOW4kzaK/CBFIeLxWFco7evOCIEUR
3icS5tfvgSY2ZmMfRi2pNd3sIpD5mXvP9Y5T9BA3OdxYbSyIxRGYU5P3XjfXRc2wJkc/OCqySE7O
YSX32nJGVG78lCHky4aHjCgUZTDPSJ19OJhfKruglV8kXKhZNY7LNZJRRe+D70muVtXwENprJ3eS
k6eZ3VFNKy7gekCf95Icum24jXaPZnGIiKEO95F+0r5Wy3raDZDdoLEt4k3/DiBVzJv2zfjR87XQ
Lz5+T47stfYq0/UBQ4tZ/G0t9v4r7U3LzpJzbesdkp1+aPG0bczP4T7d7Wv0MtE762zo1ngeBY3/
/O7TzeX3qtPJEj+Gav1X9sVOdNHB0KsNQyxJxpPbPtrhuTT2sK0y5oJtkJhXnoGSN5Ks2mkbalvL
vxjTtduk+iHFMuLGazYfXcHjsS7O5SppkeqskAax710bLAJztNslgl1WTCwnaXLFqaybNeviK778
9aD2rX8QZfeEpp8n1dObdeNfMojAqU2ASDetpX9KZigW5RlkPkOWVcLqCfZw9sIy17QczICrqvTW
s3+Pqm2Pq4nAzSPjjA0LPKYnNQTDpt4myHhm3G7FroV4jWsqlfE1Eq8KBd99ltuqubgyWc/ZEc88
Y43lYArBE8LZAFtsZz9Re1x3cDbWbGgZoeTq23U3huDDoBGNIBUCAFs5A+Vq+kiIuosYYWVo5fbP
iKyYgwNQXHgZeoTrdnRJGENqHdKj5IsCi0/MM04I91CewHIXap02QL1bbuW5eXOsmjpli597M2bv
xqjv/SDNBXpjm1USSkXtgAh4Pn7J7trlX4P20E35D5KjU5tqDHy6t9gBSWniqhh6QmLbTO4H7Ewf
eWQPa013uZqQ57gjGvIhkcTvRKq+4O3SD9VY23tvrrtro4aadfyUPcfDsgLJBRD1ns9I08a3kpH2
d2kZ//nJ8jtaxfIqibDYYcgW2xnt9h5Vrv9Mju5jj20YkxEadzkPOThEHNWu8iKeI8N48R19uDRZ
+IS5aTsxzKnr9zopxaljCrp26nqBUHATYPOP+bhmzPjecGlT962PGOkyvRkvzCXG3Zy0/SptMv9Q
iKX4krn9NIrRfrLgbdid9ph17quF3ZfJn/tkOknBoJ0dciGa+o69+qNL2VklKnqWjiFvtcS/zOVJ
QCw/4DJ8GDLNOgH+9NCFRxwO/6/p/9f5//s9pO4uQrG/jRIgoSGAYe/Jij+Z8vYOiPKtbAe5NUfm
jY6dvMaLI8QXfMoU/+E5kcI1t7Fh6UgIGdwoyrwrvOpvQ1S0HQuk7N8P4YQ+aoJ4bypzuI1T62xT
i+GVPzX2XfOGIvAr4ySEG5/ayVX7yEnJBGcfgy6gkPtpKTWFVvYX6lYb49kx1uWZ55X5EfqHaxzF
4uKjrQzhGpLD2+3jlm9LwK682+cdD2eCceizEQuhOvNfii6dD2WffJd2dTFSuiddKXEzPA3RUczg
OZXTFXaBv5vGGdlCaegB6YPTOvQSOhe3iQ7/JgI1KSq3FMwZJ/jAv7hnd+Pga7qDdZNXb+jCVSTo
4AvkogepsyIzeoAr7Yw5c2prWudEj78znj8lYmtfQP3loNGri2yb6mI3BAZbDaE2y69E1h99Pc8u
U/PEaN29p70RPmiu9jRiujESn9tezAhA7FTc2yKOAj/rnU2z/PLf7/mKUn9QC0xiWsCted2IU59K
fsqY6as2pnJnIUQ4//uhcpzqOPAVgDxvzp28aXFDU46K7jT1UqBWJXFZ+h4ZDjXCmQYeysYLe/OA
1pNnvw7HblX3U/nGx4OOqZo+kzQmgjrPy0OoBkQsDiKgASjuhn+TjXlBus+pM5xBOfFJdoaBDk4x
E8+ReEKQ5VjSs3QgPSiOLy4o26Ibko+yxRWnixKRvV7spBi8fWs43VOtG7yxWW9s7Bphp1Z5xTmp
reOIVxotiXeWswPwhLVOvE26ERNkORS3uTuFON5fzQYkR66mz87ElBvVznSI7dF6cGr/JQE3AGts
9oFQ9M71rfB9xG7CRjAy285wYdd3nWQCZgR+Tr7PQvcvSvJy25uRccKI/I6AFKldrtIt4mPGjCph
adHNoNKtsDl0PYiP1sshEAjTcLaFffX7aP5r5TaqpTFKrnwqRKS7jb4HXXAvXQjpognL7RwKCE7o
6baxk7unBmcgI3b6D7Sq06cpufT9yexvGUqCm0vOiTX0SxZXeBVTxiEuFLe551mPo5UDGcyn6VyG
jJRDzzZ20YTwMJa1vgMzhOZy8Pvbv5/B41S32J+fsQ8Px6phTeU6KRSw5dzrZmM4F+17mGQW0Her
3duO+o0IOfrPDPff76tBt3dx7HCHTyV1QoUMVa/QE/EMwfZDnVl2GKz/929pg/IDveOqLWfXOFoI
qP+xELXlhPn3MzMx1Q722mtXR9Ppvz/Mqv6/v+wym+FfD6/zP38kQdVa+01HciXj5X9f2r+vFMyT
BvcfkeS/v9EnNPFCTOlpaBYA0Kw+hck5lWGMZUmfJbvImeNT2Mrp3DuU4DouTJSr08Och+NDMTeb
ikTEWygVl//8VTWyeYgM/v5o2nyUGnXR8gfteLB5gg3Ija6RHT1oxkCC7g0Cq3O1/JCULmLm//66
QLntO/lNA2LyJTwXz1nTdg/SZys1qq7GUYFydo7nAK7zjy6s5zgBm6C4RreJMRwA5nygbwSyYqEp
BKNFi2OBNDHTLY8zp7RvZ6vGSJItQ98DAcdPKV9lFD30RqyeO238TFgtyzZE3d1sIy60i2v778ik
tF08BrJ2rYvvpNEOjKm3toxNj8xoXVuZti/yUTxPhsKvjPCnKSwUzWPubIe6OjOXSo+DnjJOy8r5
IAY+ec+qPodyhBTLvGgfSUlj4LRiNUbyuyKp5LFMCZTCk3jQjdwL1oWGEQbFZYL/UutPeqV5ge9h
YtGTOTwTEBWe/bFlTFpkIKT5FQLYPaCE19BFIggx0N4MCQOHYSAQuI3udQfioxaxtjHY1zAymE81
huhCT7Z9gxheH6HntC7ZKIBnb40zw7dcynJ3fvNsZBy2ia4jbY+sR35NHSGSlcN6t2X0Whe54Mwf
N5Ps0b67MtuY0dgg2CIEzOcjkdYIVorY6Q3Q1LVkj0KKBm8MRZ1cuvIRC1EME0RDiJTmxzxOKlYX
mHDjEjCZKE5xx3apMIouqI1mX0bZt9t39wK6BTCoW2Q2bwlkhwe9Ky7SVxfPbty1ctg1cIXhY9Oq
Q8PQmGIfjWkfrtoJ0gp2IoXaVh9e+mX1bXXINw3qqA1kqfqczvYR1cu8ihB2L0PWtd5MwzMDv3s0
JfOy9WATqg9PVkXh2YoEE6bm63I/Un1E49lOUZ+CDvAotbmxbI0VSAtNbG4tZNl9bl6y5K2titdm
9pgn66iKG90OukQ/l04UkbCDIKdk684a4MT+8NaH+Lwq4Q1Hr+A6x914mozJCji6l6fTXIWxVJvQ
kcWe6ZMeNJX429g7x0YCPHZEXVZFeZgbwjRqCLeBq9f3rsDKokXyEnbtn6pLvjRs6es+Gsq9HdsW
3XXkYTQZk3XXOt9jmmAyU20bqGlod0OcGpss2eLcaBhIFX+i2T/1dYITCz07KvYQO1qMnKvIeBpn
EIGe9+uo6S8XPKNew/5bfzWF9z6y3cDDys60nZxLrg/JJguRvwIt4DayZky2Tcoo0+Gr1D+iCOoR
Dq97z6Ibz1PxaTjehDJ/IMlpJu8yasc1QtDwgNAw0Jr+p+n1+gHRC//AaTqh2FtTJnmYuBr2+83c
HZcnqNTSo9a07mGh0jH8oNDn9cclEdnMMYapUKvKi2kSe9bcogHJnokJrw9ivoUw8eINxsOY6eVu
SpoPVU7p2hTAoiwZ9hu8FdUm7Lel4XlXaOnML3oHL67hA1fT//iSUTSSHoxShK9sRUbmbAp9YY6y
oG8FLMJKBFoRp2sPGBQuOTg4vd19ZQ24bOxHaBXnt9aodrSMjLxfVWnne/ThPuLQ2gr8vnyyB7s7
FGl0zVQDCUvV46azkDa5GRIO9mCbOrc4F9WTMEJzrQ3OpgpJDZH9yVfFbmirg+oKrn9ZCLR7tHdj
ClAgRPuV+qh2dW+Y4Mho2kN0IJCs2CVayqGrxhk8cvwbYnM9InUtmQwBevCGMlCxbh4yHVkefWzA
YsXcRgO5Yb0Ex5Cbz/E4a+hanK1B6BUiUoNJ0sgYyNAZzib2tqZnVkrbOSNNvi5J0CJn7t7UIlzc
mqQ0xXTr2qBdJ+9ZC6mKnyAkQRrxOxzbPnFAfbGKSjy63uCsHb//9HXas84/WY4l91EHuKFCu8Sb
zSWeaBJ9v7Ou82g+gks85AOSMCHgBY0u5cfYlowmqxhl6YQzx/btk8cgErFjhuvCeqjNeh0NEdk4
FuNO7HLxFjcgQZ7Sg/VNclNedDTz2Ll6ZLPTaCBvNZt0nxtmzjyKAxF1LsJteBMpci+OMU4Mqksn
IfuAqPSVS0/CSzLh+5oieZLSvkykAVyMXm1JmQwio39VvskeR+O/1qrB+zTVNcwGayNce6QNNkqI
rglO9WUVqyp2+nlHFFQ3MNRxctkENoKLNccFnT31BJp4PM49ylInyo6xqpszoot3MJ2nqWSiocn6
y2OH3pScdcuduMlYTWpQAtAfkfPDKnPnmx9Flj5kMf7hfmZK18zf0mLOXNRetXHr/jsccMwUU3lC
7bSbhu7J9JKjpUXFRtlWs53kEUIAk56JjSFsJ5/Asf45K9x3Er0JD1DPddfESBSJusKbzHpf1g/e
PMPF1FARqKL+zcM8SFMtDDJBZpAPPFAjuC1rMcgxyt8XJQNARD7UdNOy1KbNqRL3JgdX4Xpv9K2X
Lfq31AHGYwhxt7E1kNE8b+ZkQOySjlvXNnCfWenOZwLBQYDAT8PfvuIv6O1oBsomMJowP4nkZ2Ik
T/SacVWl5j2Sio5yCrteNev8yrkXnLybZBDmyScOA2kfsyv89MQLTQiYKZhLnx6nxYxQSKQwBM3g
K6paM6id6C2P8T5E3kuiUZWO7Dx4TcLxUEZ8UyjHuhGVSxVrn21OOZn6EB2szPyb2CwOrnU8hpf0
RKnrrPU4xrQDMpLr77FrWjpawusAtQTgghHvks6gT1j1PB+fUOI1DUaOuA8S0Ryyaoh4F5npeDno
NW14q+ymfeuM8hlG5FPcM33jlUZpqJl4/aNbXIiZm2w69SXOEztlIu9N8lJaRX2hHrXxn/vdAWgl
bk97h8diEbl8m0NKyQEZDeBSTxroUH3X+lw/NMKDAJIqWE0RGUlDyQIqL4tALf2xGUq4OI4XSIGv
yTbGbz8Rj5mUV2V34hCZ42dLaEaf+ebejcWn82R4kXN3Rx+1mgODjp6Um0c8zNiENm5jP2gZ+YjF
bCOnAS2UnI2aKVgT8Ux1bRL8YwHnob2QULDFx71+79B611/SabUblzHjLRuGS0zOZChoC+qWJOAl
5gCgZgPREbsJJ0X4WsvhNDWudSRwpFkXovvDq/SjsvfMk22Qawby2gHwDeEp15zZHRbndRqqnpeh
g9xgsKQjxBi1URbMvptvBJ6UjeX1Om/haOM2JuVr8H+NUnsrOpgtrcX0cLQY4vUpa3xls1rDo+5v
eqPHBtl156RP4BM7zOR0U/0qToNTjga1NhXgFx3V1BDhQ9I6lLG9eayksZtL/WmwOaacMPQWiJsb
JMBM4LBQr5lei2dSrM0MOTCOGnOnhe0f3xlxkkCGRElMMHlWWqfaSr+ExvUJbm2eaFEs/V0a4IlS
6xam8Sski3RrL1A1YuSAh2Z7jn4EwA7LfGLVN5qNQXfaWoUPQL7yjlrHoEDQNJF91m6TyUlQsMbH
yedelRjaGLDPf+rZQzLXogxKPOMLmbcgS66/6VPsYpzNGK0RJZMPgZeiIdF0PB2jehxy3kynmNgp
xcxjHZH4L7695qaqKY4Rc8dfKrexoKTqdQjzfVlU4yGv1KfXyXVL9EjEKn5Ne9XwheAVCgvrgGSz
WDEQjaAwhB91/+HpjNIJcU/RGYVMRJRxKju4cvhZEBQjygd3OXMOV+auUHN4UMn8hG4RsXTiv6ee
9guEtdqmiQc2rLZ3YYpQr069j8nJaLmKRyeMF/dDgmk3yw+tmd+U3/1Wg/ESc3piIg/DbXNq60o7
Nw7IoLz+yCrmRfa89xWDfpYRgp0BlYc+PqqaYXFXVMc8KSbM6smO9BixxbpF4CmcOFLSxKsbO18J
6vBNHsYMPtRLPxNIUEdQanvqJqrW2D7PmA+iusW62OYEskzVV25ivB/AtAywq+qYKNCXGTtVOSEo
n7SjVx60xhM7y60M/H3V2+SKhwavn0ITD0s7e4eZKug8EKD4E8Nuo7H5VooKbzOe55BZw8b4nCGu
chdiJvEyvkexd+lUeWs0BwuiU79QwzDnlygmXI/Xlu9cUI4vEA+HhbP6hb7LeLQS9R1pkBd0F/k7
83jL5oQ85OSNA7qBg6svNbFh1+aDW3ofXlegKO9uSSHJVCxkuKs0EhWhV30644/OXDkVzlsqmIOT
//TdVjXReeE/JuHz0PQJHofo2RODPOASX0fGgJV3dpZXoQs6RYsKiPzg6dMT4JsV8Rb3kLt2nS5q
8UGa68SJnmzID2wUAMCKDPMLnUotkZZPYZFuBnOwtxVFc+7WCGMi/Amtand9zgs4T/jUsAzgBU9x
AEoMpyqKsdxI91fMrJj6/KmvDSyInX3tUYUJ5oigK9jCIbXlnlPO2TnxeW17VAKrlEsOdBHdocbO
K/FxaBhVD/KksrZK0MT0WdUEkV0HMECeNA9nNLZgVFOsRlpms1RuOlwZgfTUMKFNVQnSWWaHTqqG
jVdg1QLUUPjQorQQBMEwnrAcbvjufyQ+3LCxT7+0vtmFEVRYFyNxamcviDkCt6ChUwnOl3r+psOV
qzCc+f+3+dFh0NuDWq/DtccmUYOaYCdfg8QvmCXHuGs/SRzuVq7WYSbIsz+Q2eAxQwqtm/jqyzMv
987tqw+jx3GL+oXQ1vzLz0k/FhKXQz9v5xZzUiq672JsjlHWnzuLrNKxUxfoRdTIRvM0a1ZgaRWe
H6HeIlyEqykNf5N53GcxZ5Nn8LDAhyAKaeW69dvgW5fQoGCPhcVBOZ57RZipNXTL2fzHjZNA1edZ
e9JbRkWGUVLUYwYas8d68M+5GR5nBZ7f7qvnznZfiw6R5swCBzUJ+t1cvjiAbArGSckfxuMOklL2
hL5WvdYjbU1jvWi9xCteMS4x9GEnfNWx6VA7kE/sISNZIVxcyZH9h2eUj/E0DRvuhyMxR0FjHXzq
pIjv7kZHfLaf5Pwqirbc6tyTeK7N4mFCZ8GbH9QNIodpOUAgeqWUCqSHtnoJcxXtWQ0RZeVi9yf7
AEt0ab9oMWs5RmgrXxok+HBin3twxGYJj9bVqdKIarUei8XLm2PJv1ialCtK23Yto5rBs1vfRx8P
QdP0X3WsvTEVaLZhRXitPZo/jvuM0wpQTM93CcOcCJbTooQZSVhQ1LIBC+h4wMXgroitbs849YYO
9GcRS0aQgLalaYM01ZCmuyQ9U28YiN4woLej8zr3/TO6PECXbvnsiuKcx+EtariPXP3bjH+BarPJ
bxmex0V8zZDvAI96R3U0rIv0OiAYgD/0YrIRnYfRWRsurxNG0WU+4//RWsz3aYtPuYUKQVKFYa0j
D2ooa0pXODz2Inkw8W4yWxh23qR/W458HnGpzfQmKTNjzaoe4wjmVRbHuC1KyEh6W3x7Wufvh9IG
aG+Lby1hNZOhFNrYE/+l/mD9MIZho2zi/gzTdtUXNI4uexoeJZ+PoRq4b6hAS+0xLrkE0VZWJGDT
3wkxE96TYCJX60JqyaYewndDx1kWtRgda9cOQmwyN+rGY16qi2qsvVYQn5b7B89ldl4PH0Wr3wzk
7Rtk7lcwRHeznzZMlp4tH0czuHQ+E4j7ta2wqENbBwoNv9XwCGFQIJ/WnSOwy5RIbKVpbH8MGLqB
Z0LzanIcJ/1kNzvKTGNGNuiK9po4oCDdqN9POdU7NeQEg6L2WR5/Lmgw02E27Ywo0Cken+eo/MFg
yHA0VZiGc0GBgy5LAla0YDRSjOV/7dn+Erl8pqmDoTOQLOoa57DtAENoODAdmj8YCy1kJ556jTHt
qih4zXQweVMX2tecpqhifwEYsxYmn76rMTNzd7iqSfV17rmu/c7lYwZ5eDdYmEK8gWhgXpgaSXj6
kCL9msiC7jtHrRp7sjZdad7duvzDsqDe2Cp+ipCdR0QRcQglgZxjNDpeZB46+Fhp5761ffZZo7ue
WGhuCte4iMn4a/WoI4dLAmqBpG0FQxyba1uBLPOQl+ojPo4EjAZqH0i+U03+gxU/d75trfUlRbpS
LtWM82gYdhy0PXSd2Etek7DMTrKy662fwHXWB5dpYnNL/FCReVtMQTbzQOaWcxpCnHgT4Kiy0f6w
ASWNO95rsb0vfRlfGrvgWxJyHyfhsIGCysZmyhGvhME4885RMBxmP2KfpC3r+ax/04sqOqOCBT1I
9QIhViycNns0rFXjiF3rancHxdgRe8yCFO44xfvEX5v+a8JEKgBDVa6qhbPW+B9xmzLVtQk4L0b7
L+4rYji5XTe87VuUoWt91uutViPHcGaGnbMPEESxTQIUhIDFbf0vS0fVllT30WF/z3FGHgh0fyKo
/S7gjIdzhlkgD4sEfiV3Pf7ZvSHUvsE9uiZFGziGfp4947EEdrOKHH8Xo4Xjy3aJ7Y5MtQSQrUqo
OpB/KJoRaXL0OZ51sbvhrTAp5PsCrxImPmAaGbOAKWG01Xj+D2JVcF5Ne6IbLY9FNT0z+KuZiRrn
TtQfdTmx3m5RuE3qXhF8MYhLw7uTdx76rFmHSbq8rl3vj0e9NwNb9Nw3ffwa6cfQki9InlrOtmZ5
eq+xUbzaMXhL2bktNhId5nCWeBe8mWolcJQGFF+vlUTAJiEL2878HlkGkwUn3KrefnRFhCabqD5V
gHD2dHWcNcQsXnstNUWet87+OCUCHJlNDUMIK91EiT25tk7SY3wvHP07VPTUHFdHXgGkE1Z/EX31
aOhGdS5UtKc3L0gw9m6iSb9ss2EzpskFZ/aArYz46YzRT2QfM6QKgfQjnYfV3VQs5K5w62OgFNp3
W1Lb+F6AiNTnwl1iwwVAQxjU9vQyuJ4kOAOqHU1FCsVr0xkUeX0ecVA7qbWxe/vi4AoDilwxR3ae
2xctLRcfpjcSOlCc9R4Fp9YrHjUyYlvfZrs7VvY6clH2FVm+T3O5Xf7Xdtk1bTzjkgFX2cxZhmcE
PRxQEuMBUa+HQWn8JBjNZv+4Bd0YlLE1Ukrybhs2i8qRoSUjE87TzM6DQbaMXDSIi01HcxJmW3q3
HT6Iuz1rvyXqwMoAxcxlkyIJdJclQnwqvA9Zasmh7UA1gmBDkhJBdXZxRpmxf8HFFLNY5jvNSHRr
OPjbkE9i1S90PjlPLx9mS8VrslVnKlg4HHXMMMKNGpruHh8SRjjS6AnqDGd5nfC32iWCrdnq3irS
pIIwWSSh2lFK92SMYxC1/EfqOtaxVGjo8joTX4Cx81wZPXge7WKTUGKl3PVflm3exqinyVUPSPHa
Q2x6J22peolCmrcKNMhKk8PdH5M8mDtrj4e0vyY8WmnDZF1JEhgiPT4IS/xOM7wBYav1qOmSW7U+
R7pkSORAgfeZNBhynVXRj9M5IexSUFcW7/umku03chCGcykLrPlkWZ597NGdelF5F775tgQBVMWP
Jbh1TMsd1/Iak1W6tvlhN0uxV1322nmR/k4FGOGdC++tY/RX2vjhXPpU5nmbvbLU1S+ZN3pHfwG/
WQPakvqrGLDtj+0PhDEbaQBBizbTHvZ5LAyiGDVd/27kQjtbcXMB9O/s0i5mq1DXHN5GFugZR7A/
4Z5z585FYIZ0JiUvY3qvFMubGIXQKsWRsRE1W/YSvWj5qEuZHUpSeCQ7HTpbcHG4HebdOBlVoJP4
yrmyjiNSQrsRmA705VOVt3/NUpXYAYd4YeDhdIfEGni6/5zAqOqagjvI0tq97uF4Q1US+AOVnbKs
pzqxdonl+sg2k53P2LGeKvuWQ1h64t0C+N29txoOlJyBqQgMFO5+9Xfk2Dd0Rhe2EGwCid/BK98j
aC9HzteQNXIT2WxCQcSASv/O+ua1Vv7FRKxV69cOSEU0NcW7A3KTdmygf7UqxZ67mb/MiMmClWxB
4U1rQ6qRcYg6GrDfT5n9GksnPdpR5SBPy9jk4QseF4UaWO4cZz8Apgm234SlUTJq8moRJF0bjBPH
iD5F7kbE8YOdpk/ERzhLgkt3HDGy5ZKBphvBxGja9s0ZunjDx0ndmdUnDTnm8tcuja2nIYJnszgi
LR0NbRX/EgZ0cGjqAmM+d2yHdpXh3qrWvw4RA2GhJvOUKGs+AKJiPgySDFpOBGJSts+jtKg/ZZbu
hps/m+VBVdXHkKMUFINxBT1hbPR/iGKb2k6B1cJguuG4AuGNF3VXdzgCo6K5Z35fvUIX/ow2wgR4
TBuEcYEhc1TP3Az9S+z62MN5ouizv50IXqBcmuuYozIWaAwdI76IGBWbdIe1cSQBl+ZiAu3oYL6T
7PhxoyS3xKZwsFsRrbm8/2aO+xk26T0TVbmdWEbAv26eBZM3RA75Gl7NIdLZsVED0PaYBlguP9Co
2JnLjEcWJE777IYLDGbCXga5BSpYh5Vq2thysqCNACTSjGw7Wu2zk//1msG6MVfrkccn86LszcPq
MujeHcPD2TaTZtuVP7Xu29uuX6Q0HCUFZR4GbE4zu6rYpuQ1c+Dwng7yc4zES2k7jCBpffPMPWv4
iCNA1A2Z9OzWGVVTD4H2ZUfB2bixu08kK5A9cFFthkH99EDYArTMrxgkRnBtvF6Gyl5mh1fCY7yW
484f63zfVIOCQUDFHJFdLvv8ljqeHrT1IrVCVgKav884UMyOTyhBt0J1XG/1Mj0MYAELuwtxNTrP
9dBv2O9/0oj8iXpK2LlDSqgb067tGpBlI5wgk72FK+3r2CVggMY3K0eG3DX+HzLN/lqL2MK1oI63
zED0VleMdmAKUf/8VnP7pIhEa13GK3VObgAcswSy6y/+KizevTevBLejq6NiZOPoWNadkORKb5Kd
bVGie/VngbZqDYGv5qWZivoLf9MfrAbbdgIhrfMfq7coJI1ymLj4vOfREh+F0n5EYx0T35YXNe7K
Onp03XHPn75pdB2bMkxhVxrJGOCvuCCwX54aW4P3w+IiEtozqDB/PWvj1msxFw6K9OZa32KtPKNB
AVDBggtvUsEoDJK+QolgyvK3GJaxj0Qq4Jm/oTJ/lP7SwglVLD+2TkskQ9z51qYcgHS0mvjxMzsN
dA9PVWPO4yaf9eGQIgbw/6bFI36yz8zMO8Y7p2pgSevlU7pvMHgzRQLhONIcWNR4o+5cAJarPLo3
7XyEQKSz5iE/qczew9xh1MSRvQJs9jtqYNvMYsjWWJGe3UR/t1i9IHiwbk6ecnmzJU9jENTYCWNy
f6ZxB8prVUVr9DO32MzWTf1buXvyDJKtaLM/BH+zUm56pBSz2wa+tBsWgDTYHgpvhuMxHgqTMIuM
HrgH8KQ5FvqKcnrRM/2k8J7MDOZ3sY+V2ACmFWHLQVSX/LD0OmHrB22i6dqa3LE/DYm0gI/xB0eS
36HUBNf1JLwS+6jEFd8vI13L3aYo3X09fmsd75FYn+08efHBkPWtRGGi+HNrN2RLGgGacaqGNzCN
P7n3cRl0M/IQenQorgOHQQrQ0vNfgb935zDmBBetCLehb91FQ5FhtOpk+ITneElzm7H4bZMl+csH
ieJo9UZXMccvGZRm7n7p9gOq1mPhjm9TgpyvWgwuCasV9uZNS7QB2o9d7DabKEqBxTomBmY2MWje
IbQui7CeaLvlCDgbXnoCFSHL9JfjVLEODmzJM5D2g7mLLRABZQIUsctp7E2oFT22EnsgcSCkESJF
ZdHBqe8O4HiJs5FrPPzMSrxxLhphg/DTo4o2tP9+ICVfoqOwMIbmb65HZLg006vW8yE2WH4Aw734
YoRLULUlO6CKf6A37eWQ3d2cslGhOBmHCUlixNJWm4n9wk54nsZ87/b7WvgZuwG04HUGFi/r9YBO
L0IOIT7QkGL9TqTEQUNGakz45qkKrbuDUigZcHNK0/wJayZccBgupgi1/TDjGzbdQt+4Uzk8MMaS
bXXy0BA6qfGTscfto2jP1GZcuUwgsRRgzWG/c/QjYa9NN7bpC9DH5+IpTPNrX6OYrfnaS4H5xO7N
T/N/GDuz5ciNbMv+SpmeG9VwDA5H21U9xDxHcGbmCyyTZGKeZ3x9L1Dqe6WsMqlNMhiZZJKRAMJx
/Jy917bKu7HtjXUGC+A2kVEO62gfZOZ0SCZbX1sjtFCoGY3QHwvPbynXg34zDuW30q/TXYi8UJKb
uaWs/m7i0sAxiMeqzq6MbMvDFObfXAD0UEWyrQrcD3AnrxOY6igy30bdHHfOCANPcB/0XawYAUwr
Ice7yuhAPtIiyEs7PtZ2uvcutZ6oO6Ofjn2F/tzGkrsGUJCsqiJpj0Vh38P1r++tGc42OhWPw6mj
Td7LecuMuICi85TbLow2YVkbJTJjrQs9O1Y56coahu8sYyXBM5Zuc9uytwNlSpFqCP3RsExgPDdF
MDNOKJ62Qwmpw1X9tOrrDjeTobnsp+ujbRA22kGfWGvc7gtTmysm6zCjSMnjMY4A2IEEYVJfNiF4
zEYvtoShuAuEx9mlr/Fv1wfOG34JzeDr9MKWFHW4DsxuR+LkA6s+E3hmHLZV6fsM9fJCSQH1FAxj
7DGnyrPwUJpswXQEX0AChlUbGF8rXuS602niaiIUR6GhszKm2L4UaJm9sOhWE3Uj1+QSxLV3lGH8
HNXDIUpjGk7pbBioMyKRwsdEMTgcovQ7BMrN0HVbEgTvQyTrKtB2JEfmi9Ye8qsqoeK5eCMkb23Y
gBAw3H7cAMcE5z7Qw84suFxy+FEn1jmqyEfokA1WXhZuPS+563PQozrvg5UI1Yfwi1NvBSZZAsne
NvNvObEOS0WnGlc1w28H9YPRiDfHM3pQhzHtkGYTisJBGt4Z66F1wO4W/g8VZw/JxJSsmofqJqWO
PbjPbhB+92wizEzcdwt34F2R6RG5bG2I0oX1htgdQJMRV5OkDGbiLI2xJjC+s1fR0NdgAN8RNAMk
sItsFgr9XJssbRTboLgqnaa0JIwP5/yp98eH3gpxdwbfXB/N7hSnsJCxx2GM2DoU8OQiy5WH6rbB
EonSVclDH+NIq8Vw1vPyCOEWdQ761JaR8d9EH/578KFBzLCuKwcNkOOqnxKS87xtrA40K9kCJG6W
RYk2YGBvyL0TbcOQRi2A/WXl19oxpBe0tfFsLz/TwVvPqa5Nl5zM2bjQDMGOLdl4+bR/+m16iuzp
Cj1F7D7jTiMnrVYSALG3CIYMqDFM56Ptee6yLKt9qzyYErPenTFoBpfK8Pxrl9rajnmmfXTHCiFC
rn8UnS++NBGBQ2bRZbt+YBRL0telBiKFkYfsnBGIDNngIRvKtRkG/apri3PYRHRM2Q8VPUQvbmJy
dVrahnj2Q7IAfP+17iQEupp56OenQ8Y2E9Yw7oEwU0d621C2JwJtzULbx6Z8Id0JEJHReOaeEOeL
hlZxqTWJtvRGKz7hvvv9EIr6t5jj//02/B//I7/9Fklb/+u/+PwtL8aK9an56dN/PeYp///X/Hf+
+3v+/Df+dQ7fKnCMP5q//K7tR375ln7UP3/Tn34yv/33V7f61nz70ydzqkcz3rUf1Xj/UbdJ8/kq
+HfM3/n/+8V/fHz+lMex+Pj1l7e8zZr5p/lhnv3y+5f277/+4qo/3Nnzj//9a/Pr//WXbfXx8fbx
8/d/fKubX38x3H9KywE2IQ1HKtu2iLbuP+avCPefpmMgBiQpUzjKEeKXfxCn3AS//mKJfzo2Wgkl
LEOHuGLxxql5M/Al0/on+z/b0U1C7Exb2PKX//fP/tPl+5/L+Y+sTW8kojc1r4bf8cfgYQNlKapm
aZiWa+qCyRZff/sG593nu8X/sqh8U8uXZEdCk0hCibDJNqt7i7hXj60vesABsQSEwYUAZrVVnSXo
kmWPFYwM+ulAtueQw7VvBtdSyIHYJubECZSIXVCwIS5eHOThlz+c3N//EX980cL4Dy+akyktyIz2
fCL+/KKZgNeVGAvEVaZZrMkyvAJnAPlPB9TyPwA+oYjyaR2aqr/583MwJ6FwZwXt7m9eyH86e0oh
+lA258+w5xf6h7Nn6qXvZjYN7CiekLTirSWLBf/V1CClsy26a6X84fYN4lXXb9YZ04aV7U4//vpl
/BQe/XkNXd2QxI5bOGCMn66hRyJC7XvhrLkbiT8si3XvaefKntyllRK+8te/TTg/rdqGYegu4Wyu
sB3uHN3+6fR3HuUBe20aWvgLLkUDctuzvmldda20BryuEVsEtvjyMdJJ12z98TuDVu80AanASs4N
QD8JLsRLAECGRhApK8a5t5AxOIiy11IQs2YQYLCL+wLWaVS/o1RdFDUWKUHs9E6iPFlzW7GPDu87
vUSbgozryAb5WW8H7ZCVpb+LIwrhJorCB7o8bEtTeQwLQUZHffETD7NR2W5a+C8bUSvnlMHvwfNC
SHu6LB7SdBof+8ZZKyyYwGFIdbQT97khGWWViPRmUwERf+Aus5B+vxemuIilrFc0WxB3e92PtsyH
g1Hfo6Xob2XfoKMG+O1Fkdiyp8a5xeZSZ3Fe1hhnmwi346hNcJjhxR6QZy8L5siRZdjnilQ6LwH2
1NvDDpAjnRpCTHYJM2SiQEDF4F67pNZYLGIMe7D/zUvTD/3GFiHdFtI8kEZoQ3CsK285gB1bwDbx
N4r8utUg/UcCpB4Ta9tjCaQ1UH6dKiPFym6/eMas6a/pYHS4D2RP7pjrg8IZfTBJrt9SuIOH2Ewl
Zk2ahTGbzdI6W854bEw3O9Cam1YOnD6s+wUmujTcNjlRNABCdoNCoU3rfNqbTvMEh9pD0+ldYDsB
5Rgbog1syk2zs9MLbN2W2a8yDkBZirF9LtB8UFqOG5Nn/UMDu4pGYifofVRqjRruMe+JIBy6wjjm
mnGkHo+2vil6iCiutxStF26YZvs727GDrRX56dIItX7TZYXaUju/pkY38vvtH56bdhTQwIMclXe7
uQeBtEEAZIIh0swHq9deLdE+j/hVDzqYvqXQ6MfoDt5mDWL+31RKhvvTkje/55RrCFOQ0GNbn0vi
H1aaHNR8GhaRv7RCsbYSopLotdJbJ0ODipjmBKn1Cup75XwNUWQxici9C9Evdz0dwHYiHpX88X3U
ueHNeyQsEC0QNmSfQ0536ViFCUqDR72uKW5wYqMZnXQgWcVZZcD5WvU3oddiXiN+qy7mx6nDGiJ0
XTpMqKWlWMH0P6+cuj5aQQ8LakkHIWNemrln7Z7dZrhoS6tdNnWHS5ggaUxV1LfdqXemfKu5nrfO
i/jw1yua9e8vBumu7ghbtxX/yXnB+8PJTeo8CcUAUFjHqrt0HHBxEJbTPSnYxXVMyWeyYmGdjPnA
/nlkN6QL9FN2C38zh3G4LHpjI8XMKs6qgOaXwSDZ5H2Nny+IWvFWmIjIfaa0N9/lYTAYS4/x+Dqn
hwzfTzc3YWUde60dUR3I4qHqS+3UpBFZ0mFkPtXxMG00of9waDwSjdV7L4afoizNArlNCs97yYr6
SzrlFcl0nMK/Pj3C/Pebj8vl4J21AIO75s8Xi/t5UMQu85gTpMVjm9x7TlKftAbyvS+YkDUAqunm
5fTmlP0WDir+cCN7BVCl57lArzFtbOfq0abeT9QNCRGyWxA1CamlpLGISBlgqJwXDU3vpWq04b5Q
GdmU3vTgT/oyI39jVzQE0ujOkN2Xc3yashu1TXC7PSjvBgOiGT8K05a0InvnDuJ5f2FOt/n8jKSZ
b7abMg1mhwMRQrL+zGdVhh7yT9+8ZgGiHsSKYN/NRl/rPkLxXnkKlHcgH5J+SFd1NK4NKG7ci5X6
BhHsLrPM6YPB3JIAycVkOOHdgE+zomLZ6UOfbQvDGU9h3ockivj9sqyUtaNlUfBWG63FpAN01Xt6
iuhD0DrrgoOqwzVLM8nznfUjj2bTheYQ9oHUCkAr402372EFtKABQ2QGd16MM8Tt3eK70HbB0DY3
8nG9mz/L/SZ33LtZXZ0lQpEzmiQYc6nYu5VVng0WxxUcMwSIcnJ2paZvmpJYkoL0s9TAxYJ5CD7g
ELjrKbRaZJuG8dS01p2WWfLBnSK8kDqAKVCjcdnSfFeleHzQwOVzZTX7Hn6kvHcacpFcRbCE3TBY
z2rQW01YPaD4V7sO8w7shxF4sDLHy6zRx8jHcAkV9NmwFC0XizXcpO8fhEfdMeqjYzb10Zg/Yjzu
7P/6Flc/V5SGYQlJFS6Fa+hSWJT7f1oBmCGNpcZYDLHjY1AGuxq+2Im4jWKX++TV+IF1G2I8IKKw
adzoPlfKrd3z5BofvW6RJ9+ibGrgS0bVVIBaI+9rTJG+6NIuTBJ/4+pQWf7D5HXTi6na+xxsAR5F
qd2lpI4Z0ZC+moyQdzoRJLL3pgO732TjxD35Bx3b08oO5XpMh/H+84CHizY6aRE0B3F+Fc3RVp06
0Zoqdh2TlCXFBQva9G6OaLy7MMnuu8CGdpU2/qYev9StUS3InA22AzXI5tMFXecdE7SweB4jWjV0
BmnZGmpfDlqPPtPoj26knp2Ih4tMUOVnSoD5kVaKQjDlZiRdYJmPRAklY2+vowFEge97FkiUtv3a
KRpfemo+e2Zmknuoqt/+3G7rXVgL+eSnsjhgbmv/rlr9uTjmyipz3t64zJIFGaB/vrJxh3zE4LIv
mAzhaMjbF9liMxtilqEpDSB09Nl96hPfUDtwfaB007npPfTWCF2qyt5a8KWXxojKs3AN4+Gvbzz2
f/Ot9acnoWnphGCDldTlf1hcTcLiAs9hce0NBE+Y4E+ZZiQHEgo2aFeRk8Json2DpnMbgekJa8t/
gQcWsvxOT6WDxzHLzcPnoQoGE0PjlK9KfUQnSJNjGPECR4yslJff2zUy2SHzgifHYAUO3Tw9kXuU
niVqWRgi4H8VdbFblPGTEUviWkAVBfl1bNPiiHQcNIpvlM+jk6H1IweYsJTqROZ6vC1cHFvYYiLa
+Jn5VEZ732uqo8fMFXBjz8PNoAMTBbW1//zs80BHFYBaSwGH7hCelK/ELioSMiwDSnQrthATuDHE
9Cks4b4Oc1dHpvB1HBRkRpreZ86w8o2hPQgrx0+fsaq1MoPxUn5tRhSLfl8Uh5bh1inQCUkY7M68
Myiel0RouS8gtN5CJxzeQ4lYP9HMl8C0kf7GgvQdYzBf5NRklJU1NZZR31W2rjGGL8dlz8j0KXO+
o9zZOYipG4D49yUZNuvYdb29bD15lJoRHcIyf7dFQX5f7omdhaJslQSJMYv2p/u2TsVWhJTRMgUL
G5S+tdIR/0WjIushauwrw6gtswvmOkEgjp8f6WCkgrai88y8KFeltQWUCkbOaNWO/kEBNAayAyEx
iAVsdM1yxph5sj3nbJ78DNtj2kT71K+7vauIE9cTkzzIIAzPZR9A+HWQXwRD+qPLCe4GI0q17xkH
sCTTcmic+EjiHbbYZDJ2ThyV57roUQv3YISTVARHkTVHq9SHKw9PFP1D9K3OcUJx23cvcWG9kSt4
R7rLc+Cm+bqdebeEwElcEEocmyoxjp8fFVYyLaZUb160i+sN/pVL0NPbVlyGBipLNIBHoWBheFUa
95bjbIZ8cK9jHl7rscmOeOlWYz5LALSKCQVsj+ZMnivkvqz6wM3RnPu69Q5oGJO1bynsBD1p66Q+
TKX5HvrlV/9oNn63JR6jwhQ4WJe8DAwMj2lHDxEuJ09jXQ03qhx2d0uU78wDbfuB+j+7UkWgRRjv
zHrMvzsejgO9nqpbEenBKXDqCZ83XzDkDTfCZgikeccUzF1pTR4vgxAvp5/6za7aq6yHLppnFa55
390kGAkXbkfMiCfCEHkqGNm6msZNie1t51dMHUqMVw/i07NRTuZawI5Zl2rSt+TspPivezB5WQIi
b6wysQViQ4JkhT4LE4K9JArBv2ps7vD3TR+TDzFI771HzGz6cSIKZSlbWrMyLwD69qq/wvCjnSQu
n58kHcpEM0PvF9jCuTCqsgm7j064+bNbT5FMwgEGJKMCBFJblr9SRqrv9Bl6oGvOeCB2YVHruUQc
7iNz9obu0FXz1LwZxV4zJF5qXeW7gukCpbOfXAbD9Veex51p0XmlZmnuMt+MdwG9cpbsdqcXeMMr
Gg3s07NyU+SzHYzE0R/jjh2OWg9kfhBlMb7CI3bO7IrQtAAphai2LeKq/ILAHqsaURJPXZOax+G/
D0lPN6khM2ul6wlaUDIUTQIprpaZPWP4TL9J1hfIIPjPnboLVlVklsda8ZZzlXbmLsnB6BT4DXBc
tJuysMc1KSgu/YXGPcWMp/XQNiicx3HTxIy0Q8e+TrHI0Od02Zmc5pAucIznFus1OnUKywkLxRH/
ns2Ec6YStYfBKUFQmugxY+fH5zUobLoTLtd4VVQQhVsvpbO9IXZCveqFhvm6AlU19MYPRbLnsfYZ
MNbGc0ff8jDMhyYJmUcnLboAPK67MBvtLehkkpJ68g2SOH0HYupclCLCl/cpGnuuwt4qWkhWkTPc
q7FeElM+PPfuaK9Qopf7vinqV5dHMnkB91FFRT+A239RWf6Q1KRzN5b5YjL7oNJsaHoHTHI7mNRG
rz8jXLxI5Y5XXAYhFfdwa2rNfmQuevGLEcFhLconwB8HhnKI+2rd2DBK/51xa8cDAULFi+51BsmO
1Zltz1oDT3NME6sgJk9Om7iz3iwCJ77peXt1eCJfP9mhVmTmCFRQX4MfOIVJRA5um8s1s+P+ZKLO
MBSQdp4F5cIUclkb3rB13FTDidY95hLQZ1yIZu/AWn9mf7sWuageLF+cIy327iTBjCRJ+HLjiAJw
4HwYCB7YTG6DBr0P9qNtu7dRwk4Ripz1cppOKSrSZcc2fss88iOrg1Ni5dMam5S58pKyObZ9/GJg
emcRHhC5MBcP983QvMpwejPDznwNiX4RKJI29qcHorSDO88vPMoi8IsR5w69QUQqbwWoyTSY+qaw
+8/N2MqN2WLrDenfqbQkrsANIQdmSD/CWB2ouqALZw4L1Ez/dBXALhs3r6FkBgOjueqQpy6G3uHO
HEZvLZKu2aB14LEEnDG0i6+hVt4NVdMgosbD5TSamoEg8CLBZLhDP7A6uBIyb2jeJVLbJ/VI07ci
JAwvOF3rsnwY58c0CpRjNLwEvqO+xWbzZIRlwf4Qdr7k/ZLYYFAZpNXMvVmp43zc1GGjNm5VgY1K
cQUHtaNfLA89MsXgAgDqyLg6hdkH8hy8stqUZZIdMM0jx8oDEp6CoL01uUNOn4maDR3Ztq2s6tks
voUqMh/qro02Wu7KOz10S5wYLakzGt0jK+5JhJvUJbDnLAbel9+rbs4zrlkq+6mnn5DRtMkIUZGe
uDXYPUBJ9tEmGcOIM4KCMZGTRnOxtE7Kax7DcGRJYQ8yh9Lm40rU8TQHQx9MVu63wkKG4uCmGmTd
H3SyEY6SQC+UzOUJFoN/6ypLu9bWHfeg8UqzppitT4SpuNrNhdJ0tYp7x8wINHH1rQQU4nQtvgcC
Fg3MzIyEg/Qrm8O9aEJM0aMnNz4pFAd38N8TEwqNWQ/prmrZcenTGF3zyLWZdVbOORD+8ICf41xi
S1rreZGs2LlE4DFsQPjI+Dd0SKaFVI26WCNXSEfCscNVSahT9t4zOcubFLWv1WLu0cUkF42YtYWV
Ex66KR+ujRaT/GzVeNPqZGQnwD7VDtLkQptheJFfygkrlKLlwqhUrgFHIRwH+L7WauA99YDEynTl
hyxEjt3W5Xao7j9pzv9zcOrQ26HjuUYqYH0XdNIKdH1+ILNTbpFgkqe9uwOK9I64zqN0ypJTrMqv
uDShFhO/dDGb7otEqnwoLeCzTZ5AaHBM8/Z5UJo6WGGi2I/FxrXEtzxqxiXIQFyA+XobDIGyqo89
akexawLbOpjcV8uiaC8ayMBFytv4LtaxHYRe+11Lq3pn1xoIh3i8kY76LizAxKkWVgf0w9WuzfDp
uRVycHcs0ke9qkqEOHp3KgsStpOhldu0BGKlQt86ayJAXze406WxNViOzIvO+AyZXUZQM7G3ITGX
J2fKojsy71cRAVkIwLBbGV7Kw873b3T4863eSW3L49c8Rh3aSdVlXwPBNlyj9TX3N0qwxQoe5Kj8
nQOaeBWhkxkhyyCLjlsgXE1z3yGY+jyZfR9IMoe0m2iUf+V5hkaij8AJ2OlbgCI3Cqd8PaQIG3NV
VbcW0OExqOR5hPwxmpZ4VYNo1kMDHpEgTnMTGb4NJcTE6wTgH70744fbkEfIODEqiOh9wpy8yVzM
R3pLiETcYHvViyn40h4rP8JMgIsLZ1ze0YfiNDg/jLEE3+5OOXrqCawMivmTCVsBUUq+k2Yj78GU
k9TXvTfWZF9EnW4iPwYaa7hkcZgGzxIH62zUUeyCX2ZI9CUkAIUxNck0dYIcPvdldfs8zMMXT6TN
yapz9yht80Tid30tLCu/dntN5d6GXdpDWxbTsz3tR1JD131JKVPavnEQmikO9fxRXSCJ0itnwIqd
bgn6KW8FnIffDkEZHaMmaK5lh6tIL6J2XQmpbaYuJZS7uxWDhGlRF+3eHLD8oqt/dftnDEwmGikb
w4GkhYC1oFgTjuLhbmRwXrr8wlbSWg+ll72b1hUZqf9Uld24MrKyvQujzFiQTdytsm5y146g0xA1
CtDcQNa8YBu/qUs93aAFeYjnHgwekC9BnsSrxlIhYkzwbW5GrpLB06GMBvNUllGzBk/TPVOIf8VM
iXWpmjL5ko51sUEmGG8/P+1tDdGxjT+q6Up1zHP/0Xcqngi+wLRcklBOEhf8uAQLJ9LWWqbVUxEj
I/HZ4mFlgo+UawlvAyPO6kOY+veR0ddX1wGaNZJogkYpTByHaLb0w4la4rE00uqS8EcdkNs9xnFw
7FynXRImaq5KQxEOkEPzpbMAdQdG1BGj7IF3tUEho5tX1yoR5hXsV9m/ufB9AvO+pxeymorMfhSG
9k2HkzBKlaGcT5Kt56T+2oh5BHzGBMC5ezcCMCVOirPBH61sY08kmZS0rsB5VM+lFw03LiwWNqN6
Tpk7ncuBDeHnFxnuuE5kYo219RcLYmBSyvAFcM1OiyN1iDxdHerYTdf9OMQLKe3uYpP/u2jr4A1j
gH7pE59NcpTSsXCNUzVp4soELThEHRK3qA3HV1NgXIfPYR+awoHLH03jFn/JgV9ZnYDudY9VNsdU
V665/cSmg86od+g6UpTAaXcMTUDRYYp1tKlB01nBfRPR7qb5HexcZ3DeSzsEM5zb4yZso0erH4sz
itwQTbPSllFqO7fO7NQNfxZc7YLv10b4P11WlYQ0FDgBO8hVAcJ5h/vqrJU/osjDVxEZGwfB553X
kRmX6xEbtCA2D5+HuvG6nYPysp/jJUA8HbP57zDUP3CFXwOmibtpoAEAxSUaFy0RCj1dRfzuXcko
HsxWB6/+2tMu/Bxi0WYpcA1GKCBbKJCaRt8i0dIVqKBkHxdoA10n6B4IfuweKtwTSdzuM+ZOz0bV
EpBZ+YQF2oZcJa2TPpZklbh2Vb8U+NxOxGToCzYBHZK5jyheq7gNP+gm4/jzE/mgTQGqLMBHQKnI
E8FRUuap2I1xeodb+gMuqHZF3QsR36dxmQ7Qkgr2vi0yAsA92O99Ugkt7te7JkNTm7X84LFDzDui
xTrq80GZPZuazpV7nEb4VEhze818aJKW+spQIbgOURJt63IqYHFBGu9apzr02oQ0GYwchilx37fh
9JI2KfU3BlmMLzlFjdSTbWU3VGVeJa91gKmUrWGww2P7JIB+bTvGgj44u5AnSGtbRxdH4yLS/JEq
x3VXXkZcRjLX2EHXPGiGdzbHrDjZ84HcCuLnmsR6EqUzvireeDQ4puxGmn1JJhaxGmSivdsETZv8
iIVrhu2JyNbqjMP1JPTJO5Sj4qDnP3RR5VvT5ak4Z4e0TXkmvRp3CXDzog7Eljh2+0hsPfHH4fgO
vqTYerkOihlQkciTYg8Crr0gDcF042gtMiSsCXZvJefBjdi8+s3wOLr5vdZZj9XYoyV1RftYx3Jl
pNr0UvbsD3NScafGDE881aNT1OjsQbKWO3q4hCBpj4DttRv12Nde65yTrTnpOlT6F86AeHBxsrVu
f04a3siW6INrUDjBtfVD8uP09EyY0a5lkv5s9dWRsNb2Rzw35ANFfq5mPA3DO53O746Gvwe/FDAS
+zO6Zz7Qs+dcuWy3aIz1GcUY4yzSFJ0y3kRCGFvd1lDKsgIcysAcQehaUAtc7zEYf0PIRlXSwXr9
RlZj+obeCiitPoU3Xdx9knLRAQEx0eV+Jk6YHnGMREK0zxW6GOycTFv6NCMh0XdhDOGQOii2x/MN
XfH2f23sdNrUXs02yU4ulQTqp8r4my6i+q6cQ44BQce8H742bW4/DSQMBaWwjxpiQ1LPSUafm5go
RB6LpIfCit4HfTjnxKELfET2gHUnUs06Bnu8DrNErpMosfezMjeHAkdHsuTxliMTmz/L++Stzup6
NWua1qM9qZeAb11IbaioLy18cXHeLEicE2dXQ4nNj4qB1ikdhAbxrvUmCOk+oUuNFrGBspG+gthy
dsEJA6M6VlmFhL1tZ2WRpS/JqZz2nuyjE1Gm3DpiQEEOf3Ss0jfZaeQhZJZ9ttLkNTCYyrhT3bL7
LK10Ca42574AyG+kXXdG1pYfwpYU9a4FxRFMDUpSoNwEhsNPiXOSEkzb389nr3AzSauEUwgt7hsA
h/hR67PmxXOsuyaP6OJ+vlHmA0I0HgV+L4Ec0Ccd8vzDUBDWTfB+T4Ya8OdYAeZfIXaZMeW7oVdv
qShJ2Apa9arKHCYSNv2DQyoD8tnwYicZKHmBgz2yMhtbZczqP1ioYkrQZC6Ph3OrJcMLoQQLnrjr
yv/qtT3YbPQ4CwQx1lHnFyrU3RebEceaLF3mCPgDfKn8Q+qGyVlZPTiSkXoxZG/cvTjEHR8ZJjXH
z4+iIYuOAAYEqzk3kDnTjLr4NmVA3kgFjM/lGFw005kdnSCLCgvPJxv8knjCrDrR3tikmTCfm7R6
VKgn7+UQSqhNOd4yP0zXklbrNjWoYA2dqy9EIB9Nxi6MVqebbo/2o5Mg7CZBdpEjQXvgAj6LztKf
O4/aEGcuJgv7PasQ8oZVYF6mBJV4TAb76Kv82RwYyDR+0s4P2HqpQb4+4tFbtp56p6TTHm1USBuf
fAXwQOC6bCejY2GY6caY8ZR57SD0GGDOQlZ+xPk5wp6s9J5iP03VppImt1gPA1yfXhuXDTJS07M5
NB7gGB8YRzVnw8Xanev73400CA4yGL1r1lrPqdVT7Uf0wxbFiFSgjtyzngmfMiHQ8Gg73naOVXp0
Iya7Pv+cwO36/Ti1/FHfvWgzxy2M9FNAe+YxjOO1P8xmMlbg18rJ3Ivnhfojrh/Ud21JkuX8qQhT
uaqqNN5C4LsLjFA/21prbCo/GLcsn8tw7st+HhLL28nQxAA34uD0xxptKSbuYJ1wN8AsR3nfltXX
hI7ZHEftP4F45G1q5jzGSzIg4KKzU5l7zi4GyVZ1bMX9vLv1aZ2dGMBRION63Ymox9yq3F0d2eN9
bwQ7VDMWfv40/jJ1HTO4USA6tuJDHHb9FodMuExKS918Xbf3hEYAJrLm6KHJ2ZIaj017ytP73nHx
lGu6u0samlAMdtZ+V5THhhrFw1poJFEOBoXyo49pvDCAHW81PdGFIcbH2I+NB6qbtU0pOvUANJIK
j4ATM9UfgfvclzAWTjULv9lPewl+65KGLYRa23hNa6c5EVpGs6j/+vmJW/Yv09Dtps4Ux8+DZjWI
x0oM2oymzrkKky9WYD17cXZrE+9YaHl7JwaaoNBhwSypJy8NsOH1gcntVgUzntvodoDZcFEVJDkK
TXMPyViHO48aJs9k+uz3hJMbRQughxrhDNzqNfP0a5ib4bsfTNdxqL/aZoC/OLJ/5ORMndgpWUtY
b96zqX6oEVrRQhvacD/IOecjgSFhC0veI3ciUsY0hoMckDI1bTntyxnfUA6V/cBeSK7qbuw3bv7k
qjy5hxpQPUyVrSi/pnIT16p80GNrDjjOHcZu2SbDdncy50wiCL71FfoQH/HnPtnu6O2RItSy9Lf9
AEXSniUKKqepKp37WEb1dfQ7UmJLvj/PTdhmkfIWY1P4u6bx7AOQ9ukYmEAZCPHFcM+Jp5BBsuBU
GMWivD4EE41oA6szW4r8ZZrAQYQmNwp2AkH+g6XjGHHgMxQl+gjcP9QTlMHVwZPsuOoUIp5Zfu2i
KT3J1vlaWpKYwLlgwANFydpCPbb72F2lBT3EEkzc4fNgN7NlZXZpfP4NcrlPNd7ufoChOvDoJ2nd
P9V+6q548LyWYiy3zZCwxUtcHNL+XG3HL/QUk4uTIPhhq2gvPtPZ2twxzhrWK4c2duKKnSZhy3pm
o93h6i25G8hUBd6GdzK1xyX7/wLfklPchbG5ZywEnCjDtRM5lrwCjAlPPojEVcmgfsEmfaA1Z+n3
yOly2iougRbtB1378RD1BSb2uCBaMsv2bVutUG1FZ6E5oAK18WbWYlrjCpBgUlT7pf2/NJ3XbtzI
FkW/iACLma+dc7daWS+EJEvFnFkMX38XNbjAwGN5PHarmyyesPfaOvTWPqLCwaEU1X5K+ATlUYyE
58bWfzpVmX42Q0i2WYBkmEz47hZ6GQlIbKAB0MYH4TIxr9xHM1P6ts5GttP0xSdNCo4xA4GoVRSc
gLiCFslIGVRHxK8lxlOmCfcTJfwxaDyu67KDallV71joTy1A02XNhXFojTaDZKFECyGHdBvHHcF1
93lFLEYvmfPX1LkaUUMMIDcFncehVGXDbqFKloMo2y2IpgmHZt1c24Q+T0sYbTSduKECjTaa3oI+
S+xn92+RjO8G43HlHXiPfnA978xBWFepl7vOtt9wwPU7Yn9GeFEZx6aOqyEIZlOZURQXJ1BnPS66
RTa6j3+PDo/eGwu5vQJd2B3M3GDcV40sbtFf7+IhCFcZI9jLaIknIckX+/sqqI3XmKP+JHssgkUl
k7f/fjY6T2KojZvvoVUcca/PifXB3eurrQr9mMO+DP91CeBQr8WPU5r5io1NfuPMJlt4ZO9tNvm2
m3dUYX7qhZshVeOz6qJA7V2vO3XszV+EMMOTn5hgMEla3VaZyTbfRV5otWz6/JkrnIDNwLci1j0T
fEZR5Vfdjf3BDqziVuF2mcebpmsXp7AF/lcW9kvgmy+JMO1dY6ABqnhfp/zkAm69QJLQrzn18bVM
XOeY2tHBjbkTuzbXyV2MbPJC9fQFjjE4ZAKS3o0+QikZgXEZpmaLOkLfDnybG9+Zpit0jXwBSPKe
95YBjrEOnuPyTk1kr8syRIhhwtKnpG+3TT/8kReiSyERNrUY9reCQPBHjqdfrCbAeQWWwc6ztLXX
xeo94NMag3T6qmYWG5VXfjEbcpjhv8FXN4S27xIYkmDC81vA02EVVUZ4aWR7xfZK9F2MBdJ12pvr
4iU12qhcJYUh1/VgBIQZBCaOH37AE2adIl3WW8yInwmYzN1Qwqh16Ji2ahDxqy0bxMGw5U5/X1ZD
svPBycSaevxL2fB0ARAM/gFY1xH3KeV4VE3tB9kTFFp1slexl93cYHhn+U7EbVXkZw+ZgjM140Ob
WOODxSC2hL8ofL+5DClSDOyj2TZFsrTikMTB707JCfR4coqyTF8Htdai9ZiCc1tiNGTN28tu7xCa
ff7vhxJ8Y1FjcWpat7r5jGdSPYmWRaj6SwD91RJuD2nK7DbGaMNAroRxH9PJhI1Fr1jkvloAohQf
uiyeq4mcAFDI387sH4rRe5C6RnRZ2pVPYCxOgQ7r5++rrswRU2gxUdmWNx4mw1m4rdGxErewPUbo
3DYArJ3D3w+pbN/AiIYH1UcI3oxx2ko3RM8KNxMNTtZBTGmHYVsQNXu3si6+By3eQrM8un32DKyc
eS0z9KuK2LxpaR5sQPuFUOZpEQpdh88ApKdqyvEx9yfvcWI5iuGOzgkZg/fIZs/cRS3kylqWuzj0
zJOYDPVoTqgLrNz5mVoFXiPSNLbLKScXOABWwm36opEag5Sw6r7YMu0LEGZjPqRsE6nBkvH/yY9/
XxZz9gGdyrPCE7HJbfzpfUgoV4pbLdHvniaZeeQSx3Ycyp8uSR5N3E53T1iggoJ5exeX6pgjHIkj
J+Mu56u/X08DV18VpLsscUwBeKPH3Gl15S5AkJ6lQSB8r+X6fSB4faV1dvmUuvjayPQgCR3QNmNF
t78HvCukp4uTDPv+rrj9nCk551Wu7dmE8YRR7LFU+eMSxq1DWF1R1Hkn5nOI9HRpPSTOFOwmj0HA
1LL87noSXNp+q0zc8lMJsraIkPY1zaTQvHsnuAPx2XCc6NC0+G3HadRAlORg/JwUiEBQlhCaWFoQ
aur9C0gHg+frhbtUQAFhpM9OpdUKRnNwhDu3hRNbTt3Jmn9oJMku5oB8MiC7KlNFtHeK2bGqMdsS
dQZJezKLmpPBwj1opTa0yqC6pCJ4QodQXs2ek86qmaL04fBWt6Tt/F1Z7Of3WcgLHkNus9wxUyQy
809p1whU0l0/38SAoYkMit4cLtbdmCXBOXM1g/w7PuO/P4Vhebe1H0GZWBETEMEwaWkWxBn+fT35
bMR7i017r2uce1Y5viSt9eRhKTlIBf2qHdvkbBuMVxuFGBqv/inLnW1Yeja+cRyxGEDAyC2c3Dv0
tr+rWP4nHWwatDWL0lZ3nyciYmBsb1uWEIwQkn2Sh/dkyK4Sw4Un2czi5FV+sMhQqlWj2OpTArPL
vSS4GYrRXSvIxAODhBNr+duga18Z6oo4mwG2yj6J5i1hIUO8B/usdo+EA7z2wYHiNmtVgFUBJi1I
GnTVG9qcA+kiKg2vQiHGGj8sBrw56cYpUcOeOnreunfeooZmHxG3J8Q6SQ5lR7jY1O16AWTUaX/4
FleRZV284Cinfdi+FeLDbI0bK0AOnBDMSMVNKY9+8W7lCQYnZiY+k5awWrlY4aP+0M2G3OErOBN2
T1znRpCIRRYzbTr6LIbCdfBio6ZlEznyToRiXcnHYutSo020H9UI2BIZSQTTVjH/V5P72FRfjTmH
XAaMBTzw0922Ud92PR6A35IJBuOPGlxu4gkNH/ERuj9DDvyb96+3STidmJI9T9GzLt5xL+ya9CD8
faAHSz2D694F+M/x8S/dbjp41nf+mRF1UJTnLpuj5LJlNh68FmBDe/KJz2v4+HlMr+u4+dbrk44W
wLmPRrdyrXYVde3KLx8nY1wRdrn2EKmarKtbuzxLUBq5Nm3bXqNiBTRJ1UAK8gFI4cLHgzugEZv0
cRm2bLZTRsAdqje9LNZAl3eTqDY8OJYRx3+bkMERGUuSIqGgbdIwX7bBayAMNkGoN7HB05XEnHt8
6yaEhymM9qk/bVE9LuuM0BMwljh84nVsM5otnyIBCCKDz53EwZ5SxxPNeWLODDQsixeElIPZYvLp
oLUb0j0KJs13SDTLTiaOCVMRI8Rc7FNX3rqaLNqQYOUDxnOImHToUxakk53yyPyRhIgvMOaJYZNz
l2rmzukoCG3lPRtDsR/L5JZpxtqLI3x+3GGgGpLkJ+FmQQp1YfK2MSKDtox8Y9vol4C7x68xQrro
y+uUzxE/zScpKNskks+jzqZFnuXUblMcKjUnvp0QohJDG6GvlKrZJx2K80huJO9oMcbvDs+0YfpB
Jfake+Ex7cx73Q0r9D2fueLBUgxPqS+NC5/GejK+yGdgjcI35Bqga7oLWh0gO9bNa9MMbWyyhnXv
cM92iXbh+VBs5jjVnGyQstbWxYhIFVlAb8arKk82SFmA0NnpA6j+Q+jiziJJlA6ckS4moTEkUlms
fMIL4xlh1c7g2+JxIDArIjwvQ68TB8kiYUCXyHNFJHyFts0JE8Sk8aEZ4qVSOBL9wj+gLoTcDBI9
V5iDva3OAoKJ5/Qi2aWzXjmCoZ9gJVa/USHJufHNjxyOFFK4cxTJUwz0qwn9nQuGK7EJkERN7jo9
Vz1HZO7LLZvMXZmF+4IHjNXv2Ood8JkAFCE3Kx5fWBpjDmztnVN6q1g78I/mfJbpk/L7LVm2N7Gi
OoBPCChixk9JsPOEOhTkg0lp34bMRUKX8pZ1nNT2GY0h5EfRPTKvkFq6riNqezEwb2obWHHuITWz
p3JC8hEiG+XWQi+8SDVcolUcEoIbrKjHXiPpEAqAmLyh2DBgjJLzbhL87FUMOBv8k5OePgapeFOS
DEJWWTpkWn0iiHt0/8GZXHnD+2B/gsv46qd072fclsbE2aKcX2AkGwW4stNAk/vTlRXnMip/GBah
ShNbv5ojKV9H+LgLPwQyXBffifmRqAgmiMU6qLwCIwRzQVoECtSNZcgPphtLaTqcTDa2dOIsNiqu
ilXbBSy7mNdVnMRctlG+ET6jb+WvXKNeE0n+5TOk3ampJhXOgembL9PCYMrL8qVBg1ONGqy0Zk2O
09ksUOeQAOQG9S6383XfGCvTyEif99n1J9uZqKtM/LUEe4RMcTiLE1G9jQGdG52CVcYnza13Pmtq
rZzIdaxOIs6fITrcMqR23P6nSNg3M9RXhIlstEGspnxgpuVeYCz+QHsBtPEoFbVzEDKuMRZTACs/
8I+JGnedabwkSb11XATRwxUVold5v73ub92B9WnjbQfH3goFQRKfK8nbbJWSoUSXKOAQRghhyv1U
5L81rxi5/yK35aPM+t9ysNacQnh3O3JSPbtYYdRhrJgbB1P690kgXA0jAJg1wZUVN7G7mKxgXzMC
NCxiTEwTkV/LNlp7hzzEqch6oLMphLHdQ044jD8yy5jAfFUPcTAjoCLKKc4vEW2FScAEpFPida5u
lvjkiSKRhhcWami3XBKFyugbDMRpqmC4hRdw5UsPEknhpU8+zCO7m9Fv1TbWtVNhBKyla4aqCZkE
NeeTmTjEV8gH108xyiCZhzDHZOuHXvAwCh0iqvei9PoTrWBSsLcINnqg/SaiOZVlDURObuzReWih
tNrTsEtNwrctez2G5aXxYJVPng4Rghjf8Z8NydkKfkcTY5RKt+RFkzzUbqPW3vRudXVC/7GMi02B
XrIFrDsEkK5JnCiNXYC6d5EqKDBEvugZINrKfdZHTNzFJXMYehD35gKESjUC4zGQ9AA9cXTfwVAg
7YP15HPT+F2mWAhAmpjEew/wD2+Pda0iIIkd4C3g8+uYYKK06OiBSmPYGex4toLM9K501iqioM3Y
tK2EvIRMKBtt4uUSjuqPq6Dst0XCeiN2wQtGyHCQ3pZfLXpIJmlrG68BFivDnjal3RrkCFQbu9f3
tk2eBVqgJTZxyJru0ki/HLr3LglWZekfSuM5AqIYYDqtZb6uMvcVQiNQq5hYL+Ksu5fcoLSRRMRq
0UbC6vJtfdOA1YIixlpaXZ1c3gcUNJ1bQG9yHxAMI5KOUPI2G7vqlzVzYUMnfCPJP9qZAGNo8W9t
BTxo/V1f4pVKzrpdL8CTXIKwOLTqnnrRvXG7oyRLl9E8nc8wILEK8UOqNjrrnXy0gI4Tzo0aorWw
4Xg/aUwZIpiSLUg1YIqJZsOK9d/BLZ/lZEekC5XjvkGusprq/rNXfMoT+y/2a7DiCjiRyZ0kJYDs
BsOsHF4UFVLQlukWejWsKHuls1xAQGhShIaspPFeLFguhmfXLY5EdFyyoPoHlozRwlBcEy16KGF6
4uQ2XyRqhC6Hd1YZyK0g/gc52T1J08qlp9Mv9/wEZc+/wioeM1Tbi56Nnhy0vRcO4DMqAEtls2Ak
NVNJUnqJiLW35Tazo/vXqb2L2+m/aK8K7KOk6aZDyulFEKZuHEkW3yeF/tb58jmo8zd98B7JxoXn
h3CL62XQOKBa7PirYUSmVdjXOCXkaCpiUird/OQhW4TfUkWo45nTEzot6+QfWnK5fGkYf82ar3+C
nEbASgfiIph3Cpw6Y8PmMRuZ/9ZmtNTtrELlTeMZGuGSuxbsb7t0PMIlvQbrTupuc4xGbPnB/o4j
Ye8mz0khCPPALLN20JsaBTQ7wiH4c2p+ta6/gL5xTYXJyjDjCeAgDWUqnbXt+3vptL8EE1Iy1RRA
1iDjA6u4weg3ZCYR9CEUhW5fvznps6s0VFIjqu6M51Eflu3S7Yke1hTQvNF7BcSvIRisR0g0p7EU
8SoySWpvqb6QcCQcPQF7OEBiZjwOazyc8WJdQaz384xyfoQrHLLqIONrANeVvMyrZHPSxYqN8PvA
FHyLOP4t5S8r59dgyOlm93TKAKl/ohCQaDJBYopObYrlqMnjD6K7QHLm+8Gl0h1hWOtjvTf1+vq3
iIP7vCgnm0R0tkYi+mhMKyfmyKaD6MXLWI/nrHYQAzrkWY5OHK6GflUruEFGbpvLSSOaD21+YP1z
yCxvo+cE/Mvf/8HGOF0M2tGS2aFwss9O9veK9EkCR+gMGdVFEmai0GapA1RyrgrvjeySTcOgfsE0
4Ura22/ZJe8cc7suJeJjflFDYB9xvLjMZNW2Nvu3wZAjM1vx5GL24T+PoPeE9dwNLhIyg5CLUFiU
bppDANcARShlWsjQbqkn4jsn42Ge1y0cIaxNxLK2a2tCwe2SrOWq3acopiLbPHpifCCGRx9g1+tR
tW4K71sP6HVT/2Zo+mvqEvZNfgMNAgM21WYHFy4UNZfMFoK1qIPGoNdVu4iIEx+hGONpvFeqnNmR
pFXi8WPHeo47rJBRzY1dMi+pmPO2cba3ioDSYHzV8t5dpjMSr9bDsx0UcyWSrgIRMCpB+Zfp+Y8i
vJcmfPgtnC/wPeWit23CZsz2nwv7kdlbyfqjSeLnlOTODUudjwSxM0oBRL064H+NxR+HlPk1pkRQ
m+0lLtAk+FomD+nVdVhqdmnMnRaX60QeogIBCAIRH473hMcCcZaukgsM6weWTxWZ2daHhN43lI2z
VAOLRVuzbNLuViqhUA44ADLm+MSpUeuZffcZFz86yVcLnsAYXHEFLyq8d6xPcNePhyKzq+PIwsIz
NSKkRTMsNVmsRiEwIncvLvsDcJVg/jgHkhLmJ1MXGnGbx3pumovYqF5Ln+KNLCPM+0GxDdLxM7Pt
Z/bmuIfUN3XIsJy+anbBdD0VNNfc/9L1Hz1UbMv1ySSjxM4WeuXt+jQceWFYbyqLVr0qPr3ceWnx
LsPuUDtzpLJA9gmBajKvnYVaK3tyYf+nD5GN/a6yOGJESMRa/VQQAa+i7sW3HlTDE9PJ3siaQB+i
FBZgO6acyjMIH8Sf90SNsJ6+uZrNTKSpttkUv1YtqPqIOTtzZTzjrOdrVz+1FfEQ2Hqu5L9cSwUq
0RjA0Oc447uQjbCef9oO/Xtshg2sLM7kMUHu4TCYgSpy6wJ79k9dBQPdJKajIc/zAddyGPaX3nNX
VZsepwGBKyIAzR4+BryVvd+d29A7BHq1n/GpmmvdyL5cC5nuiNV6JU+wQLLf78WA4wMgQdxDAcML
o4rZs30Ou9lc4tjctma7moTnz5MFYkMx29pV9xFl0Tk3WIbU6oNTsl9DLb3ngYPO0UKk5NPCquA9
9F2DARkm3ta1uXbnlJ/Q2zmVdQMtyA2uWW81Z187fvee9m53475XD1DjzkOJuyN2HsNM+0rQlGn2
szIYQJjiO8Ak0DvkzwWs4wPU1wO0QNgLbGZr/A3UEObwHAn9KfamEzFUd/xUpxBj4mLQuUa8mI+a
CJ9d45urUkdRrMU0qnlp7XqXjA+N273hoT7QdvdwRkjjYQ5Wwm3Xmao7kXXH1fKVpPY98VDYYsfv
55iUfZ4StxqhWARh/e2QcbKQU0eCw9C+OEVz1f0CQZFTvIlielXhuc2ce0aViO9CM7lW3AwCId9R
RcDHqokkUGnSqopQYCPrnS1AICxLQnsErwuiEqr9ZDZvtD2oykyTiLtOkrmT7tsi6lBQBayV6oue
ieeo6d7mf1PhvmhVx0yJ6ZntPDokKnedeMGutQ7s8Gsw1Ueex8jqzGTjamhI+p7o1ZjAxqI/+Vn6
S3zIpc4KjjxSIoecFuPve5AZVs2ifZCIKUkwNazh3CueUcRYzcT1/FHW2t5q1dXr9XNrxvtRQjgP
s6+agkEfzFtgoH1tW1IQqVQS0UvGnIBf0cyvzIpnJ0OyIuqftKz4Nvlk8daDO5uYYWEo56H1aEXt
1TQTQDbzNe3ZCkRp3h1aPWc/UFgEpNHgmPrOqx6iViPvM9N/WEAc/DrfaUhvPBnfnaj6pt5gjDT9
zjd5Q+GV6m9mTYE0KlzTcAGDMv3qlTz3nvgmxTQBD06gTdLRJyIUAMBMuiMyewyeUGgYWGftteR6
i6r8C6z+PxQED3BiNl3LMEtMBJL4TDKKY1G/RZPolhig0NnE4VNFsrfWWN/za9Rz458fBZ8Qaclx
LL9dw8T+RDMyGLW2GInkwPodMZfv4Et7yy6Tw0KVIeJXateZ5v/PI5/MhgnBxwVB/62xnAMf6AXX
7d5UMl9GHcjTrh82ytRX3OJbFN0HmKXrQs5jOasRizI3STohPkdP+ODDlIZYWh+N1S5NMtIXyuhs
hlj+2Z4vaZdEsq42UIgn5wFo/JIRuMzafEtQXoRbwcgXrW3Tu9nXIal/BW4yXLXGmzGwO4MhRiaE
uWm0ktWJZQ5EGBtvqBcYBObdm+mmv4ON6UHgD162tVph8h43yKmI2CK6ViGeZUd3MpwBdmuAn9e0
H8yQ2TGIVcLNKj6f1AhIo3Xaa8qMXeGuKUnxXGg5hJMqmDPVPf2kJw7YlGGGpZTeKVDgchKd8VrZ
Y3NoKWULJD4ufHy/4lPIe1BZdYcO0SBUF66BtgIBStHSB1+1NWRrZgGRcMgNzwFLDjbxgxM4x6VV
TR0DU3RuFj02gXw1cZ+FK/fJngbHX/ul32/M4pjbDYgO4yyb5GaH9achVUAWTDuu5AcucuCQlr2o
NRsBQY/uoTfxa2Y6uBVKFM9Nv2SmPRQdR1HOlBlJW1a2pIVkV3cGV7aNlS9rYhA03mO8uJfMi299
B7kptitGXdYToZH6tot6b9Po04zWoL0aB/XcuZax6AtRrV1WzEdzdkHYmrMviiw4dJnubWWmLuEE
iDCseJi4AvZAZQWbknnf0s/2WBtokFKdoT/rQOSHLVRnhMS63hXHpvoYk9mZoKgP/JK/Scu0PYTp
I0GJMZWd7BmdfEyF/qV8ErQ70qdZnezApRjrqqWos0L3wROBTi4IeaFJLI6lNQBtgFDJLgp1OcPO
wXDIuHfkT8yCdUEG6BFQZcjsf7jYPstsky2Hz+9NnOYzGGjcKoS2lFgZgfPCe2PFz4t7gQ9DdIyu
oqWWWdvMJLRSw966cK3sw2mCF3S4WHjltI1o0LcjCXuMEjxUbsBkiya8mj76g66lsyJL9AKJWC/v
TK4AdDfjD2h/npnsnnWmvbythImXHpkJojrZFQRwREa/aN0OZCXuoqQirRfPxiJ3eO42w3oc4F53
gEIWRhn96jNGucqfzZGwaEPSi1tVQVLQhbw8bdtq46EpdIRbyfhCOvK4GJKD6ih88pCmS2vKO7pS
ZG24zCouRBBD/TPZFzS2UP/9eAYsUFfjbXRI3k720qDxmgMvzYFWNMeTE0JzCVmlIg6npMpzfd0V
uI6IXdz5loEKP33tEezjHRGvDvtjC74B+ZfayhwBzRSwA1gPonKxBroUqyPGNKApIofUxgvgDg5E
V2LFbeMs0GmXcJeXN0cRuwhy/7MNxoOhh0fHDDeZzj7fbB4KPG2B6Z2q2frDXy7UPEVg7mZ3s9zV
Acnt2QyV9LrdODwRTTJ0USoeUsYJpMirplnYCcBCFGisSQ5D79ZowbD1hLDtY+G8Yav/8qL2l/Lw
3Y/iL/wESxuTYhSxtohYj6mRNKVc/+fyvS0DmR66DrFfPpWY6xm16QYeowzVottBtbExffbIPyAD
3CpUp0S/LGfB2ervv0ZCfDNUIxzEu8iWDVgtWbBnQBpRRTorB7YWBPGDIyPcWAgyp/nhlLuSY0k8
ox390os5QDoy904df5JZETOAe0/Teieq/BRo01rX6icEZVuLOlENzbky50iT6TUm6Meqq1VE94iX
ld6cdhsd8/BYEx65yolJwEt2yBgichv0H64MtwGuAcNiqNT12G6L0Fp4bOmXivxVsEBIjmgbfIlZ
13kEW+0sbHeFJ1RfgJVnKsCtAhf+0Zh6fFQTcCLPzpma9Lem2QKanPjt6b5QyWOSZ8+WgThRm9/A
3kTRzvMXRgFJekn0mU6CLTCaTpyW8cOUpw9ta7wE1kQGTXWbBGmAnXEqE50L2GgwRhX4INjeOz1/
pNDbl9H5NhSE87p1n5oyRJADD3tn+RqUCvMYcM8FwAUDZqpd051UHl3LYuCxKkdAryu9ITswxBGe
Oum96btD1QZHhkUoF178JKQ8wGtjR+6L3X+UU3Q1neKoWdVTmecnQ2LhLruN1k+8GT30JtdVn5bZ
Ae3GD4NsV/BQINzAY1qkedHEtrG9NfrAopyiFq6HO2/TiJO8UUVwj7chPl5CthTIcvJ+ljLWX2p0
tL5NTkMStpBGqI4JUfSc4TxR+y60Dyul0CvwljAiX6ThgLSfO9spbeqwIXiPPYCF4sEkgJqESj+n
bs3GhfdOGALPlwgKlgRMT7fDHJyLe16xVXBk0cey22M61wT3uOCYzodTBSvjUPnuA1adX1GV59Yb
v8HRLLHQP8Wk1ALJt1HHdnPkLTpra4wjTCruJ4St51gpjsP507SFCVehSl4AtrFT4QBYeJxwDLl7
XDxu+YQ7+6PrJEGTEUqcAEofYLlpHQdryKjeGoMn6RSZt2vK+GxTgm+E55GYFR4Nk4nS1NIjZahU
q1PK7R+DqFoAwRtW4CiYgWw8GVwGjfwmlwDDyRVvwLOfHYPVZPiRNM2VMhj+ckyNlEbewehZ4fHk
5tFInq6dPTsxusA+vgGVWSGMuL3muSboXUu8caWPdsKlDwMTD2tfvSW6Va+N1pyj7apsI8fpA8Xz
U5ZnDYt845vEEpt1L51kJHhj+oKiwnO2iuSrDbzodRHUL4Bg0LXh2jvmWEJQ72p77jsycEkmcSQh
CYpHFyYw5sNQ8h3T+camurYYewk/3/lYjgpTRxowflYeQ1onJ8h6ttC2Znkzo2lVJSRoh6HxHJMh
StaJfGNY9ckNu9UGq1rj9VUMrfaF6VZ7S6jXzonj3RDWOAMcwgQC9yh7r2YfiEi/VSxZRFwgmGac
iGWdrFcTH3duvE+B91pZJ4ekXErHlKlHpT160I1jFVM+lIdmHG9emYZEhYHmU+EDhr15ghw8TfXG
n8SvXfY4Lmw+tWyCOa7VR7fzXo38Khsuob5g+lTr3BsoXQ6F8s4koS0ylZsgDdGZZHMIgkYSK0Q7
lr5metZSYmaKfD1BSqJ3bR7cURwluTWTuxoRvBNH7G577zklqIOqAFlFW+qfBoKmKCEQ3ZX9b9W5
K2/GKEm9f/aM7tz3zdJV/C22L8nWdPVkYTgnTlXGXrWpFo6Hx6UW1RvOE+p+Qz2ozFkCVyxI4pOv
Q5fefSM6IsY6TjFVV0ggiTBy/K5QuZYu1wySUYaM8jyWBk1kzAglM9JvpUxs0HgAWG07Ei0mMACj
HR/dyXGXfnUhFfKh9zJcgc1LhdeLbEFyUIuCgFTEEPh82w/YNR/auK6QPy/wUjl9zTtQczC2ro7v
z0Xv/RKLlPgEn4SN/iTjZDe1YbGsU/wsKWApQ2NSjr8oOIDM5YkdUFf8/TEifR0T8YQrgZrdKc6T
NH47dhbLcMw+mG0AYuovY212lPd4bKK+egk884gqz8lx6RoDRHSRibsrBaJXBh59coQPBzOOYTYV
Z3sKGQguIkLKJTtP1x6P+MijpUowFaRCQ54XQ/WRr2HReMS4H0hYxu9UvbIQvI619oXmja4EVZL/
qnCmh75/R2b12Tfud4meaPKtf/I9MmimtZG5W0Xab28aEPOGLRkMbwLtKThGrgPXACM8NF8RD3gE
49HRScnJRSceLOE1GbtMK2IqKWQrchXHr0nFlRkZ/pN0SkqqdktEtL4oDVZPwur+qdx7qRzyObrI
0KkloXor9KAJ9oyuab581vQa0QoN8QedGn5YiJx1ADGAfHaaKFlxmCXL6WpHPPk9TuqcJw1NgDW6
R72igOzADeNlG+4s1DS6MFxiaHYqBC6pnaRLp3jPqf4Hv+LZOuIG17Z5iFPFcxreh7jiIaOV25Rc
7TJkjmS13rlJ9S1m23gBuDBdF6KLDgQGnno6qp0uy0enSudQnjRDEgSfqo94WntjvDKUQRiqzngQ
geGK134nyAClYF3ezbS4BDJgjQxoJ1ZusQhSbcUYtiFEOK+XwZfvosyKS4DIgElDiuDiXCY+cApp
z8IW51IknCpcxSVFWI7HdKzDzVScbL/8GMoeS6FOtT6JYs98lH2tBw3XZzOcNbWxHhMO1aQllqxD
nx3A5lv42a2rHPpNibYQ7z1radvDFNdQxqfJXdc8gBsV0bENIfTDnWuMw8Kgg+G+i5ZN2n4oxSO2
SHgwGRblbNGaBesh96tyrXPk2Je64tuUmlNtDaV/Y5yeTxlFuoCEQAJsNx+iVauYKAI2o0AU1kGP
ohcb7CNbZeK6m5TrTUOP/ZdrSg+7y/T+h5MfooZ8EMIHNZSxs6BdJNIoOUiNnTY55xEumnii+eon
bn4ARGiAO3FmK7PjkCgwfhBVyfYanU1JKRxU1yFvNDLzXBLtYA5u9MZpzi3s4EWHlGoj4m5bRB4h
XS15StkAwUxWlz7z39pIhCs04U1k+2thFy3MQG9a1Uj3UyyD+8ZcZnWMDESET5FvJes411dkNrGv
0HRUOEmF0toThEz0Q4D6YCJIgSGaTwT5mmJLg+DhMk9k6oXqp35K6fiPPFw2oZ0+ahCQt4JQHzQi
nfbQ2AHsOhExbcKqZZVPJgOtY1TpmL5zI10nVYMLLnb6XedyLURuUdP1WV+J6hVhq1ZJM5iEaytk
Na0H8YnFX+H1DxTw/tqU9r86J10pVxJ/SCjuRmgRw9JwG2BMgWrcdcjhrRKFXTrR33gSolx9zUXJ
drhnuhBQ3LGaO5Repl14uJfL0R9hps29XTBerZz1csxS50A9QIR3C17YQITmZtGTshhgIIMn26MO
xUq2koAeoVitClBlhrantFoMUHgWbtPmr0gVO0arUKJUaCH8awkcVOO07sP3Aan5IREAf//H2Znt
xo1s2/aLCDAYwe5V2fdK9fILIbvK7PueX38Hs+49pywXLOCisBNK70I5xSQjVqw155jU24vIJgaK
FKbpgP6aLkaccOJw5Ucgc7Ew1fgeJnl6R99pWAX6iLVlzA+WtmxEFWyypOUW9k1CFpWM4GIFyTMO
OSYc5AkSExu3x8EBUYE00YtWTQFDCaAH54gGYw8D2oqoUnO6I8NYbkoszjuthvhaMix8dkryCG3j
rE1J+pOVaQ1XR31EQwUpNyv7E/mrP8KKTGsj4N82jJyGtjEw63F9+c9b5D5EOROUifq4PaVCix+S
8l751fjml86bK9/r4WcJhPT4D9E0Lt/w62v4fJ+U0NGKsxsfuzJId3BfaSnHubMq7CY8KNqtSA5C
aNheXr4YdnolSUksKv5bC1GU2uX2go4+2QUx9DHst3fIw61nRkcF2TtmdWL8TZOuNLkVcjKk4PUe
u0mZ9wYkZ2BT8ZseTd+0erKOdpQgJ0zEsMDxK4+3F+JqIqSy+Trz1ONYE5YHfQWdWTm91hPnxD6z
syeNdoNVOu2He49Qu/pRzwWj6TXYfp1pBAwVg+nqvb97W1w8fBPXtnd3oHXHc+WBvcrqNwoyBPqd
ZTxrle1tb29jaZBn6yB9q9tJ7XTBJmNIAO1U6g15UGZdbkcrEbRHzZM+xuUut4rh1JGitsiatjhm
Yw+eTbk7VEPoVrG3vDfxwYXpaM/HAmbV0Z2pdOeYO+A/bbYDWoZU4b0gOzaCqXNnlrI7oD02Wd2y
97oEXQOQpD2LSV1dZWonP8MElw9DfBJ1P8MYfcHMwdFPbu6BR5DeW+BBQYnjRF8WUVcs05Azch04
PnlCw2M51dnHqCOU7xxMSUaVT2cdGvWermnH/CtwDrglELxGilIRY8eH1Ox7FaXlNSmmJ2FZUAta
dms8DIKNqyK3x4TMuc4NZDfDnP1rDbBDcoM2RCsT6r3IXiOqyi+RG3UbV4sgnzm0yN0ydS/tzC9k
ZIJ9NUfZ5Da2uwEh9pArUpl87EmYsIZyGVcSnRny9RXOgZyB+EC0jfLVj1bL07M0vOTc/89Pfko6
LkXHP38uZTLtMosl0s6H5JCkWLqlntSvPT3NWDTRXy7T4a5ZICtwDjFImBXL+gyXqdrtZCEvAYOb
POSIH1Z92cDm9qYQ+EagNq7VbkarolkIlmaMgmHH0YenkcYAOz8itpk32gPTeRYB29rAmDwNjFcy
V+i2Mr3m9Bkuqjpt7jGtFDueeh0xzFPpNfm9qgsaTjMn2I+eBt+2+ZtC4MY5v0zh5le9AjaqzAGt
aV7w79ToIkDSrjROUae0oUvrDvRalfSYZ/fePpltUkN4juKa/z8PgMW3YbLwhmFc2zVnyh6EjK9F
+4iNhnzZjzIYAHQ3Zvjk0SVUSFCYVvXZ0mvJLsXzboqcNd0aPEKisUfTf8suEMBXQaW364Hk3RMe
4JCcnwmfW5zCdoUBUdIA4sfYsv4O/OSAA3Hc2oTIvTgDVKpiVCPI46l/MU3tHTQsjLuxC3dQyqql
w3ngeczHmTDXvLq9IAMRUfPGib30FQGlFSvkjPqgFtKcU2si2CyxcnGYGO62cOXVnO0uRpJnG7/j
9FG73bioGEZgSRhhZPT+KuKPDkQgMq0d4TdGnTYebY8pjvDGJTMhf2+UjNf7pNk1sozWt68nHn6k
cgjujTC9r3OvPhuJRryBb+mPkkVjqVVxfh/0J99GkgYCrcT3Ac9ppCjdMrn3p+OoimzTawSWGcOL
i/HpMWsZo/h4k7eDopNia/GwpIGPabD3LvUQd2sv01z0dw7ohj6pV61P6FrVaunVqPoD4cUDx5GM
maBnnxTb0RA++/DjHka0SmCVjQ/qIu1ZhHw+W1S7SNe1zaASh6+H44w3fiMZEEymYEL+/wygusVt
ZjrOoQ5mb2ZhPOo2cpaprrcAnvCOtpa1IeR+2kkX5SHaMTF6Pb5f9EYuEOnt6JPzhud8o1uDfaBv
0K2rmPq7wJaRONJdmOROTKoOT5bK3rwulo/mGGMx03C6eq6RHkunyI7DsJ6KYGV2AHibi/HMsbBO
jpMlB2KfO3efOcrFhZ41kBj64d70CjwVlgWrjyMyoshl5dWsLfMxtkKQde0xbyD/GDMmVNnS8EsE
pEiBgoF9zXSNFYHX8s5jSo2kZszPcWk8oq+PNzfTU5Gh1lEuPavZ79s1dn0JQHHlhkEzDTNTIMdq
0xGMgdFWzK5SRpnNZKPEV9wCOdGn6LRIa8PPzFTVup/JnmtLdFzchh6A69KD0mQQsfUUe8OazCNc
FZvDdcksenYjWW18yfLI3g4jHfGppfwkTpMALLcCQlrRwECJrG9ta+6mpaiFupLQbSciV7efGQsG
h7GFZQt3f3uLimlXwZu8mmYxHO207E6ZngdHGpALRJ4eKcivY2eOJ78o56tGwDn2nGRdGjnqBxLv
l0aDBEYjEZAkv6DHUcw3jNO32yRB2xF2iyaSDuYL4dENSGWYOYRC+y/GoP3kRuSDzjIJ30/6I1gu
fT3S27t6SB7BG43ihaCgXTnqG4/E0qcqsePHIbz0eg7yO5nz1ulilsfU6rINJFBODTUYOBD7EDzB
Ij4IL/FPzK4fa5/byoiH8UhPpScSC5UZaDz6GDNvigPP2jElK1EP5nVS0l+7bRIvCMGl40ji0Ive
msig+2YtqzmjUlTDHmu4tmZiffFmUxetOrlmXPrzxlhqSd+uaETpZhC/OqQ6aMM0nux82QrNxxcy
BGsWt2NYzNjpcuDzcUrKW+8ZzLz9AK/YLHz3sdfZwlKjMB46a7wUwOjYouhmtzlUMsdd66SOLDsd
22VZc09EOeC8qvkwKju/aLLZTgGXq5u++zpIQcvBl9+N0tqFrb+p5oc8GJ2QBlttbxXE4PvU2QF8
PYzMqc4l3FyOopragxN7SArqIa3naGl2tMOTuOmfMleCTgo/plqvXxFUovNsAbClNk6f3EIpFg6H
HNsxgpek2XQNLQU1rPm95ImaMD/jI/bYdlHiZ7bCdyfC4HT7KVR8ebQ5rKgInxsVZgedZsgSSUn6
jfr/lYbScWTSRxQvHD6zRPDW0allqfVjyAZ3jjbF+wGKx2Ob1TZ3ekJTFr11k0FvpXFzLsm0ZnsY
XVg3kJ/9QTWkNjrGeVAgvT13NqqRU/AYsKhPbcUEwgRH1dCkvbOIFHmw6hHHStaCECLmGKa4wAgR
eekHGRbH1Pvo6XTnbgO9xPYzUnxmdUwYoMTtD5Fm8hdwynXmF6S/CZQIcqxvb8GKEKcyTWqD+gUK
aJJ//LOezotq4+fDjhBSrEshvDcTd+SqtR3rEfcGlAgZvhDhZjKckFvFEG9pjcrfj24UAT90zq2M
82OeN4hNEKLQpS0B68xSFuKyvdg1N3LqnKXT1UBUBTEyYVo+ZXTrIf1LSl+oBsiD+/h4exHKw7w9
OgySraw7Ft5Iq4yh5/tUMLOqWiHPxNPhLpzi97E19fcRGd2C6PW7pCrg+ka3DTEyNz3CvvsksMkW
cvr6DbzgSzhG0Ydygo1VxZtZ8fTgwDMgOQdZONTXx9u7aXZHDmH+dHsHgxpofP1cVFV/V1V1yVE6
S5lTFkwbg6x8aqOMxdjGLxbQk7najcWQcEZMae5cM/mJOKUqCNdUUOSV2qmDNqs4dKozniu6y4rO
6dENrOnUR7F+KhPLWaCmaJa0leYc0iR+MgP9vg0d9TcBP0sOspg/r66ljR9RS3uVts4a0Q1+3HLw
mMtWFRdhfsmQRBwGhPtYqirk4UZ1uP0E7pIiIRyA1/LnxIHk8t2CavcT5Z6mjJ+Yd34wAPXu2ba8
vRc43ikTzSsAPX0mRXmnoQ8aBru5uQKLFl2AGdi7qa+fxvmdgxDgzlV1t9Fn1JIeT3/RBsxfTGOc
nRKBtY3sMH5NClBGgE7Ks2qCZyCXHD41iO2Dpuw3Z4yfKauxcyFLIYZQu45CZ2gQoVlMXcXHYB7g
QVhLNdIunSBpH4K++27OouZQVSZaRhJ8by/x/JOmZokQ0umVdBuYyxOjCtuoza2Z6fK5SrRwOU66
ub3x9rWoiJYpAvdtEhHLNA7lzoO4yeTQ5QEixHOLT0QcbwcI0TBfiosyh/8/VRbbtJ3cNaMeHWVn
Dg8j+BC9wdFYp2Cp9LC5xkkTbyMnija6J5AcDvlHZiISHSF2XJ3QfO0ZBt6JwVTvw5gs4yaEeuLl
Yl8akvx0Q5jvg8gQpPXtVYzCPHfcB4w0nG5uuLVrzBz+xa1H/xRZ3UJnFni5vaQO53+LIHK8atrf
MfGRKyMT7RVqXblsHHHhDjxSqI5nvYzp7pEg811n0K0n9OniGPrjrTTNGhv4A5Erc2guEdnGHh1J
OtP/6fSn47vdVl+kiZhE+v0S6YB4zLZ0QaKDafJqz3lD/8oTsnqiINu4omb1RLMdi7S7d+fboB2a
h05Pmget9dqNFjo7PzG+wWff2nXS7cIsiw+M06/JfNAjmlEwEONr+9+3uZ53HOCLv7Jib5eu+ij6
0l2a1mgdVBW7l9Rh9gm32NwNGdP9xi1ijCB+fLr9pLfkrXehySMqy26vTRHHiyw6upz9Higwf1Rs
qpswb90lhAsghqJ98tDXA7/KnHvPhikWQFlcpNpzjJ4yZfXWsrr3Fo46NE0onzs0aCuDaZ5ghThl
USGXyRA5yz9nZnxO9FBSSWELRbWpoH7ocyjfv65uX01eEJnADKANOltTtXvXFT9pCGjYPnA0/vlv
Mz6HQ/HX2VInapD62HIc/VM4VIt1mAMEMWgZfpIf8OvvTCdufuQlFqYQ8v3D2LsBUdHNt6JBgGxK
mJdjt6rKwn9lKuE79xNj3X1RCrkLVfKjiBM0Cn7i7iKThB3DLc1rMQ3xXGl8EWxlfc4nVNK2HdO2
oMAY0tatTylbPdndNqOBbuE24thzcfacnAOi2O4pigHvJK7kdM/3JbU1105CdS1eR2JZTyMzvCli
k0sHVS1SyAU4CiptrSxTrDiVe4hc7sdEN989qyyXBYFGqzIJcMGpLt4pkHx+MIQbOyh/6jWzEBOR
8KJvNGORehod1Jq9J7fURCOBRLKorA/aVLjE29Uuiix5VIbtvViyWiW5tQ5Ter+SBs2KKnLt9l5P
wxWfZVvOdXIBxbnA8soZQTfXaa17jE2ikxLm2ggC/RQaY7HuIzivVY5fU3cTwhLKDmO+wDr/57sF
ZfZvzz4tZCbijqmkrovPgZqxAHUkJEYPaYmz5IXWk+/SKmlDwosxtILYjpbkZ4uLASRuqzcj9QnW
pDRzapSA2ZLOU/lgk6a18YqSWWPCaLArOZPWJQtfMYzdfQPaHDUIgks/mV4rO5ruMmIElm3GgAVs
rrWntG1OdNqcJ19EdJhRk1oAhzFP5xdy47OdWVXhBmWh+1zXxSO4qvZHgn7SoDkWn+spEm+ooEMM
l2Xy3UBEZ4BW6cy5i+DV2mkcaTM4gXGou5RZ9RyQ5+I0Wwm4w/dYAC9G48s72i4cq2tPf4iEKS4D
mouiWgZODWsw1w+AlyG5Gr62d6ZC23dy9KHi0E7se4fRl+a4e4uA9F3ahz1ugnQekJHXtQprOS0h
PlQPeO+q5YRBQnq6AGWeNuekMVDBhAJVA6bWJL839PoYOGHxLFpPPDSVtaDd5+w6iV4I08WFmV34
LEut3BlGkNDB29PPGTZk5lD/BLLfQgpRq95nPOFqesG+jwnQZ814DOWAlEIPFNkD/IQ8qb2wEzt3
HCK2muNkB3BqzeHPd5j6HFWlLCmVEBYLn+6a6pYU+K/lr5BStAjOIUin+hNsYnE78K1quF4cMHDs
tn21lYBwMQYSeBiDtL1rOKKtorb0Fq307XOumacQZl04pm/+hBDcIQa6h3VAVlBop9sB+/pxbLQl
zBzmEATDZI3uXcgRp4Gn2qMWvpIT797jsJdt6XLB9NkqD0krUKHxrY4AVth7IDlvmgnNu3NIpx8g
xTM+9oPVn6+HOa9heTL6efZPkiDXYw7JJeJQB7zu6J/ST3XyeqAPo1Z0SyCgvnLHvUasO1o3W1v0
fv/mCmQqXtD2WFbB20m0hGeksgcLdvPR5lJvS9H29M271yDxRzR2ujoj4Y2WOgFWYAiNvxv8A5Ao
AWMMSzPgazbrsXjqrL0urRcMHRqWeXaeUBfP0ZJWpliDAdNAvd57E1ilKCmukc7DrgncamVgJx+Y
FKFKxcQrlLH94IfvGOWsnee6IZZcEZ1jFewHXWU/I9E6S42R1xchure1//N1k9JgrdJdm8v2qUjh
oBoJz4tzLCjM5FmfahzMfv6trOcErPkIYPapt0uEfjBY508ctPb5Rw/gPUY9EzkLC2oJfUgne+aB
/TuP3iOKWCMwX5BTGIu+W2dtBkWhEc4dPVM8sTZ524XtGEuHtKC91eOkqfVx4oKZHuIRbM1u+25W
NTrsnNymsSPLTPABKaS/hdYcRYFxLAk5SlQNyxzIo9UoOmz8HWAqEuUtpnMy3biha2w84cxDKOt7
Hsn2KIxkKRUTQV23sheOHPdaLIp7T4pzm2dHjEP1Q9uF54Kj++LP96f4nO9FncIybwhXR1kF4GQu
Fv/1vMYIHXXV+8VC6WF3HDo73FUxfukmdg9ZGWKfU0HK7Bq0KCDeQ+6P/bFt7I8kj2C5h3Z1FUkV
Lrw8Zt6IXQJyd29tUQ9/mfP4X5+UgLS5YAUSS3H16ydlRsC4A6soLoFgAH4T0JYKFqkbiSfPLj56
ZiPHtozsFb0NucKNu6uIobm4k/5oZVa7yvsuoZ0TfcN4yjSnTZkUl578ovz7rbjmejqGwfrnSFNX
1hxW+a/r6aVY1bymzhfhBFJJNwkFim2DZaomSzPACbEoUnxcX3yLc5X369NCp800HOpN/ieMT6tM
kTWqGuFl8HeVG2/KA86lND8gobSK8BwYsmptdEkBiwUQXDaNxk4N5js0K3CvtWbQu8C0+cWH+n3p
UzCtXNfkEyndVp/Kuy7Kq8oYAWtEVrNr7bI9xUDzdz7NodVIrMg2EO2wK5KoQf6qdv3YPn/xCX4r
ji2WX9cSpmlIxyHS9dcvo2l0GJn0JxdJhOXRhXyNrc2D6MFfpZBUbXJl0vqMux0NFLbNYHjlvLnt
LOJeSBeTXzxs5vw1fPqaXO4L3bFs2xWO/elhc1oUMUYSkqcStKfA6spNFrcRPq3Efk8qwPhIYXZ6
FqYn2qBPsAvFKxhY6OWRMk+xNtl7QK6vVtolO84wglZEHKwtUmUshuUH2AwB8zwXArBZi3bViNC7
H7oXYQZ9zFlbyh0FH6w7BqGm99CYmfbTKU9NrYIX4tveJmMAXzEn2HAA02AqR8lx6Nu3Ym5x3l5c
G+xLapmkXMMzfKic2l1FU3Cf0Dk4S2K07jJ9CN8mieRRq9v+cGu53160sPlbOam37WXtH7/4nn9/
6CxBScM+y3GIU9Cn29+MZYizCaGCn/XZnDW5koOsXxxEQTuA7tMSB3Z3Z5SFe8xJO/fGIX005rGy
E2Q0Sd44QwTKKwG5OeLktPH3P38++fvjaQnLMRyYW9Kx2dZ+vQ+1rIBkNXEkKHEXnBw7v0563a6C
oYQfO7QMJJrMX1ah8xddq3btzMHefV0hEZmDh4bC7FZWS23ipJ13yf3ZdE/5fnuBRo3id9Tz7e1t
k7+EIBOlgXyf6G7/wXfeq1SyHw3Q52CvubuwoFOXqik827p9oDhxznQPv7jVxW/HYMuShnAISBUc
85zPdaDFcUmnDxEyzEr3LBDRxfJK99RDco7uR3xZW8/PSTavvTM0rB0xSvVBzv/aIKYPDLxvWFo4
0w7J9Yvv4vcClYpMty0LtaTCyf8pSxUEA9QC3OeLlmnCSdNq9xwxHIDxxYCCodBKC9Rw5JGcdi5A
q2VJy7PJ3vUUVhDhJcUxmMbp2Pa6PKOmyYBihmpRWY46gTIyT/PYnk6Y7a0zKv0064AaTcO3qO2m
lYUFlDZKaD4MtY11FSjxEhwI7BgbcmrDxO3Pv+t/bO6WaUoqKGlKMuM+p4uWlVI1U5ZwYRvWggg8
GtWNgS7NsLULMu/10FbuQ1BC+0TneBgCLQAo8xanctmGRX0kZk2e+6HBG5EidEHAQjqrCJ3Lnz+m
8ftXYhMgrlOM2Xxaqr1fH480QLDEXTnHx2MkoXagHq/G5mXymFOl5Gn4Y25cGbCIaxKlHPzzeGmz
KN1VsfdIcUSPKM+h+DuxSU8Lxo0ap10LiRa0MS8mBzKauAr1hkv8yp8//C3a/Nc1nQea045kXTeo
pj6tPVqoEQRej4jf6VqDmkUS3rbDU+Pa6ojB6S8MR+BdEDQmFdF5nPjFKQtLQrojXJ1//izy94eO
AwHzXXY7pbOnf76QsYpdoRrgTdUpRSp9lyfu+NL76B9c0+yBfGNx1PJkXzsiuXS+Yx/gtr7onkuP
NQqNY1w65tVtBRAR2/8LYI62s7JqzpsOppUhEmByZXu85c3pE89QbljvMGyPaceBLrC78C1pdTLu
JBSRuDSHY5pa70Bk7VNbVDBn0QmudXIQ135SMyL6//j12Vm5553ZwqB/qr3wncVJWaXJojKcv6fJ
tE9EFXtbDswCuovS4CG6xboCAHF1c0ORLDp0r8JiquK1ZrjJi4CJflXMSeDoKbvAedTMkYG8+U6c
U3KKaY0sai0EKTW/7cPc3oexbB8sgbxx0lP7mDpmta0S1JB+bRT2Cvb6iqN9oMSHTeZFP+pHhZY8
R6yrvugE2r/Xx5TG82nzVs5T9vz6FI18nAAmfLbwWsCRU3GJS9t/w0aVHGUKQt9hd9t4JqQsvrph
YRT5Gxim5qRPORqTOiHhKiBPoRmi8M3tavRAZnIK5nZZMrp4CEB1mxo2xZggSKwg4ZZfdjioxptg
Iobtc58jFqsLIs6MBYvsihQSAP6eNFDH+kRrpcK9ZjgRlqZd2Oda84s94Rk+2KhWf1QprlzgrcPa
700W3cbJzr5q6HGACtBJ39BqX77gb3onavypkx6JMfjU7sq8rtFGiuoa2kWxdVDb9W09u9/qJ6nH
9i6GbLY22tjcjxAT7DyQ74X0rI0Vt2S3jGnKWSxgGMlkcBUFcb0z0xmDuyKyflpxAQMwH26Hi6W3
XtzQ6aA/iOlRaIVa4uW3Nn++hf9rKbRsNm86x5Kmu5oriX8dH9oxJoDR0GHtElFpFp51zbrqLz3D
0JchuNnE5n06GcWmjoYYWygRBmowrpDU5LPDgK7Nqj2WVe9hgJ0Podm9TwgqOuQOcr0eB9btHQ3H
6e7Pn/s/Khwbb6jr4JCVhv1bZQtmEzN+CxVRAj6u8CHIoVy0Y+2vYr0Ay8hXsc0AV+5Ebu6CAMpD
XTPNqYHRLnTNcg/zW3v+HuPO+9tzeqQczUiiV2WQcY7ZbxGNLYImgzyGTm/sjSfxiTHKoObjbm8w
sx6E78T3zID7O5KmBuwBxjcZJhNTitrcVwrnyp9/afO3ZupcxutKZ3c1OPLd+tv/+rIYHY2pCsF8
ujrh2D3shkNIIvBdN/rtqiYqcMf4LDo5Hq0Tpw+uQ6ew6Fb2A5MdfXmLmCnmxFNIPSHseHjqxKVG
C6cntTnkzHbIXDQKeYOteQHuOVxZeh6fJhMLZ4NP0V4ZcRXt+kF8V4FR0z/yayKUFlAAyHsPtvWQ
MgIBh7fnXi53ZdeVKE3tejOOHnkLlW5QkUDQcQMqSksPiOpyuqtrLgpSEd9kt0Umo79q9JLotuHf
QtTZfnG/33bHT7unY8CydJRpUB/LTycis6sh1jhZtrCiULKDkKygixRublAH92FG07CnFQC0vYe/
o8XtI6KfiBz4LnuY2sm4G/1i3LpaF157A9uSQB3M2STGOldFNk0g8hfWI7nLa5X3+cEwYqQCXRc9
O1UVrXXHnQ5dB5TELUUu4JeJYJ37DJ9vxxiMnO6q9zIDVrDrLIWHwfvWXq5KlW9RS37c3vWR4RJw
6pWL1J4zNypdbAl4wL81N458qFxfPWz/US+5Nv1V5VoSKK3xaZGIXHSOzMQhGBC8gyb3uc0bnBkG
4oTb2ywvtmbot/el27Oqa4650sDn7qwitVYWrfht1oFrS+Dsf8OmrCodb3YO/CPZJXZvnX0z7i/+
dKBjDJmACTy93Py+D0cfL0m1yiNAaQj8h50/kdsS6TYSH/nFLyl+P7tTnBsO0yHTVo76fKbrPMvK
ilii7yjUtAnipN9ZofU2mvk7N8c/z4etxocw74alAhZ08C1v2Hs2BBr83NMXtfTvgzYLBrSLmYFK
FVvg54bkoOVlyPrEGUBLNlRT+aOIgvCiJuzxdYDQKpLVVg2jfgjS8r0w5aljVXjT2uHoTe1b247H
yhoUu7KrlmZXEtlqKAQPNA4ZW47k5xJ4Xvd/QxRyvn2xUM03xK9PmSMsCgMupGlx7PlUo1oE2eGZ
HPHYtzC7UWY5a8DwD2PZA8YNkuA8kpx8zkhs/ufF9Kse7GlRLgawUDgTiDYNQCrYF0PK6pXftNuX
iMJgGvE2lCZmw8kFFHlofAV8n5jutRVl9tMEHrYAjveoJ6TcDJ5Wni1NvFdeYz40BMrclW6VXNyr
iRT5lUo+X1uGIXCwTM2ybnjcETWT1uqneFncJzII+nOYZ+Mm0V7LpMt3PpT3RSxri9qqaBdF5jQg
RTXrGpOq64cN4fSM279YtKzfy2yGaPZ8NbkfbNygv27Sg2lVxYBsDF0wyGEQHDPaVNvT/9DuFRiL
lR7YahFlCih7hUOKZa0+3LJKakihG2/Ek9vaCieoXgbbMQL1PjcjtKkJ7+V0n2jgpDXRhaxF1v/N
xQwTKz2mZncgE6v+JyoT2TCllkbSYE4tffjfl1FmPTGg15ZRwJ1M0/69iZjUlTaelKYPnecm4iyK
hefdDqE0kTH3waiF/oPskoeyBzNN/gbGdkRDEUi+A0zxcpEgQ9po0gWI1fkufWDnNKDbj2K7WelV
K1ex4WC5LoJszTHSOEH6ZlWgeqtDpopj+TiBnyXyFpjDFyuF/I+VgkGyYSGeknT6Po9YHC3z0HKw
HDqzqXKUEQ611ujOMhy6VWePxhXtESSCVWvhmgMFU7R9edAKQh40vi5QTWLaeiNukykGjtz0RKfZ
YmWoARQn+bJ4jl39yN+bLoOqqNf5aARXG0qIWU3RpTZYClE2+48EPUCRRBVd5zbMiAkqKpjUr3pd
v/cQ5x6SyT+OyQL5uUKMG8IQU3wNKI7d5Go59fcodez3ctaPBLFr79MinN2e8Y7bDLIlUu995bT1
3pZ3Q92isZZtQDpOa6/+vMpYv29L7OIuH45dCWqq+ekAQt8ejhG5U4uyjzZBh9OrbrThwSRC+aB1
MPYg/z3c/si3C6iioUW+UVJTWYT+SSssQbZ3Ii+6b1wGcAjErIT3wlE/C6RVsI8Tax0zwLsTzLbv
KjavfVnYkGgj71TGjbiTk+ZeOl3kpwGj/iKY0umDpuqexLrkxeg1fdsQ6HfnOekHYb3DVc4vdmx9
g/YZELHRv8R68ANNanYxSQMg8pDRUOItSfAiFamo0VJmznNFisOe/INqFVgi32Z9V6EpdfxTHjbe
XVLrm6TI5/Nz235jEhqeoYztishCwuZfNOF/ceSnzfDb2u4KyzYVVwJRj/X57uch7NmjAffUY9Vt
cUBxHquCUTtV8KT80Dg5sZsdU4wADiEkKzVp484ecrDqKuzNO53DrKHu264H6FyWcjtMS0xiUOmy
zloLovz+kqX4YMEeqOIxh0yFj0bTqQwYSW3x2MdLdwIzNOitfM4sHE9B6+p/yZ7sbiD/C7fVaRhY
iJwEE4CFNRsJUpBqG6dR6SoxcAcUXSk2dZliPR+G4qHm8tEPxN3kwxEhf2MrJo9xcTwR0ZgpCFEN
dPkjY/c5N6a/1shc8T/YODd0r17K1v1RulRzUVGpa+8xEy7lUffB+N213fxEhBCF4gAoyhTqI6dR
ZE9el3unnKwhhLPfrTS2QF6b5oOLRZHJ8QTre9zmZqvTeSWCmDEuvJoWfckpmf0cgAPtO7K9ae22
kbvJmdMi+jRn04yxCJ1IYaPV4XnBlsJlWIWrGs7jPWOgfp0SM7WPYeimqOUglvJiBTroX515tKgb
ZlRY3F+cNnsbG0+cMOyGDC/rdpOyii8s+ogX8l7RaOYG/7HK2Juw9Fm8mghYeZTMNiXkLYB64DhO
8TJMRLZvpxhaZq2X664Yzc2ABWKjUhGejazccrO5Rzm/hHNE+6C4FWSSjfuwMrunTNtaOr6CAUTm
ExOS73ZLz0u127al4un/56XWxdufl5f/KMBcg3/MedfVUfV/qnr1uDKiurM4VqbyRPo4rJAmsYlh
GUhOrQnDMqN2eEFs90SWLNDkEQ2PVpY/c+qsqyJoZjnVULZMM3sOfblHlFF8B+BCFC8WWtN7aQz4
7fOpSxXqi4rhNn/7tQBjHsIwkOac4nxsf/rskTfMNoGiXqTMYNeOxk1TVLNIhkph2UYs3YJSYg4q
7h6ibhgp2usAW1vmooeycJKwAbXkHy4zAlmY+dsJhkdk9+H8k+b3GiuPSLZGYSSnMhtgmXc2Mqdh
ZISdPvz5ixD/UZq7Ni1lSnOOv7+P1VDdmoJuLN9EEI4nR45i5wUMgfEWBIvBdbJdlanqSrNFhwYC
hxBz7K5DsXJOR7H/P4Sd2ZKbWNaFn4gI5gO3khBolpyZdto3hMsuM88zT/9/YHf/ZWdHZcRuQim7
3CkhwTl7r/Wtzk7EQ+ur+DoyN9wSEzIza0pCi7UKwasLK6i2v3ZJ+yEM+/mKJnx+NlO2V5ZJHDT/
8k2OQ+1E9op2SmBAbVpEflh4+NH0y7/BmuQnM6tMJ5Sizp3D4ofAgn2v5WstQ1ysyhxz1Bic/UnN
7vFcc4VHFIUUFlOApah/sWHez5JkfjbGj0OXj55RNdZek8wYMkTv5nLceJGakOQ3NE6rA8Jhqpnd
iIPUML0JaKK48eBQDbRYoTdVHpCbzlGtBiU4wsVDE6p4ENEeFMhBSYiK+ns+Wxps+0Bi5ahkO62y
lSexk7t+elKWx1WftyhAinOZzSl3SWQgBHQmR6JP8qexAg5A3BV6MilbAix0h3iS/lO+GJoYQJwS
dOSOXUMBKiSdvWzxPWQQfSVkazqnePa3WZQvgHK7dmZi+Xa0FtUTjb/7jAfdRUY0YoRQSEXS5vEr
tPhNPxiIA6ZQIgNjYKIhhR2YQBG/6A1Qz3//tL1Vqwq0CewBhayy5bWsP786UVWklQodSlfr/jDk
8ClG7VMFE32XJnlQudgTB3eyq9RTRDIxvunTV2VBXbUq5slipAOcgEjYFAaA6CEfsq8J2kcZ9dK3
oDZOKcLDH5IFuScuQV/hluKieGrKYCIEeEQWy3V2B1ig85oiejEwsH9G3DVuGM0ZV/K81YeRlHeR
XeGLzEeZ0TFKkOVhWLXzUU99E66LTIvKiEnuamjK2/RfXVBQpZtnJsHbZjVy5U3lW1M1MyE9vv1F
MxZn5myAuCcLZOZDf7QGXzsW2LjyjUxa0zuLN/tNL4u3maYCUztEJssg9fc9TQj+LO4EN+yiK17o
F2d7SfSNY9D1osmSD2elJQGxKPrXTq57JtXjfF4PYRFiyQofvXof1XtTL8euvvfBXVZulE1QlXIb
rpV+bIKbUK62cg0wXd4bE2YEF7EQIoEBR61a8AFH2zXDr1IowW8CguMYbV3/wGB48jMbG0+YmLTX
Jf3O3/7aVx3S6bwcdnHFFGspU/mghU96u5S6ljCekuyZ6qfnKHsOpF811y++/9zoL2P9UukvefqR
KvSXbPpIxenHWsLbAInsUy59pCBqbKQ66wcikmAY2pAeHnZYuERZ2V+yDHUjxrZXU0/DPdac9rl7
t+2jym/2nYJNBoJZ1LKqiq7ij2aZYqg0IRK07YqJQPJIKjheOoiSQ3Ya7aPGm6SfOLagqaOzj7mM
nKnm3Ehn0rmME3GDdXlp5qVG+2LmV3rslG5d/fza50gNb5aFkehGzRhF7Vtp36riXrOsnu/jWvN8
t/ylyurh+5wGeHyPlsfKI2Au4aS8J88mHBeobtlz02b6QU2Cs4S3CvKyWR2CUoS3oEjQwBuKW6gH
iYbcUV5gd0epPwpS531YiXzmlwoJJ7GPfnqirPSUoOQmJEI/mRXh4ufAP5fyUhrhFPlFyS+gsCZI
Vhgq0ysFTFdNr515bdxBO9nJrTKvU38Tya00b0N/ywmcNG9Jeqei9B4P90IsFQ73TNwTcW+zB2WO
jzp76ONS5Nu1qqOOj9R+yOPDLD7E9qNVevVkE9eRdBo91kWCytWGcDwL7H4ixT2xSAYXJCEHLkSX
5KFKKDKCrh5cHBbklX4w8g/aWkr+gfIF5LIPlnjwKUPph5lUFw89eaTDUnLyq3Lj/rNS425HpMzc
xXoM25sW3aXmpmskgt1wPGbRLWmvSXSL2isVtOyOr51+absLx7K7NMlSGHIQUJnDWV8rhUlmn2gP
Ukl9iupTGJ0YEufDcciP6XC0iQaK35GFv1XJoIdCNaDQ/GMraf/pT8gC2GF1qCPrVMPiKSwSy+lb
eXBGTBxP09TVV7+xeTmp8cQEnRiyRfNXD11H8IROMDw9FQXFxWl9aj0QAKRddO0UTYZNCrxALg71
ggS7fn6EttVcpa7bVwoi7XCCjZhCjgEgUkxfwqbemkpifYprBhh8M6P9akRanhcZKPqptUyPTW/0
8+/LLKxDszkGKC/3CeDijS7K/rYecmx6t6jXA7dVG3MzFa8zK81rrVXpHQMYHpjkm6lX6adubOpD
k70jfHi7fl6G7GjETA01s8ac5o8rfEPmL2LvYmvMxnOcxDaCoXmvLzi0aGDrKk9gYea6wv+UX8O8
b9jDk3MykcI1ZuOTahovlmEkD+xukcEGV0s6Ry87A9YxXK8RQPENXR6pxcU79yZlua79tnrmN0cM
rqAiYeDxZotr0QkuumyE8tOFndvONXfJWn1Jsa84uo6NI8lK805GC/BkO/hooEYHw0FvU/RZS6On
J/B3idUWKj6uNqmP1ZIk8O/rFPXtDZQREG0ZAA+4DKw/h0GxmCd2FMCO2gmEcGFicDECK/A6GW4O
XBpxnTq6cKyRnUHOY9AlxbRNFrY0bBKJpMJXo8pqd1A6HdpMT97CkJ1jG3W6OvmfAdfc2mJ+b/7y
VqbDW0vjDN0gkwR00H8oBpgtBXNTa9k2lmsfLxr4QMsgF6HRUuL34G1uGbwOB6M95Q00N7OaXKPS
0YFmYjrnluTViPix3HTELA/cF//9TX0rYOHXY2GiI6FGQf1mCDBjhyZgEm5b2PnlC/BvorWGOqZl
4A+O3mjIkdn6XXyTSENMYle1Z7IYNyrjRWv6IkcdsEefnl6hm4x3QWV4tmHR7RzVd3Z4b5uQ/Kb2
orrgtr2KMP/4dmWkXo01fM9wWi6xFQpku0GZJxKjxpmm1+nGEnO2r5VWRY5GgBSeKjz8PSzSWV2u
38gUluGTsmvLHt9bSCRrbU/ioujqMoaxQIh0PQqFMFNkJ0OWcw0yArcT2Zig70gbNlnWR1o4jKgV
X3ky9Vjb9RNjLlWKbKIwjHwvQrYo75yi//G515D8IzdkYK2zK/z9hctZSecUHd2WPnZ/6orYIuqy
pfEqb7JI+xYjFt5jS8bf0zuGz6u1UvBZ//5LmP/jCqFxUWMFhIrordApRcZlpUq2ADXCvawSWgOh
3muNeklNKYMjbE9a0mwx6RuS7YcldI+SJn4hC+JbSNzwd0gTx4b4kXMjw50c2OHSEYZ6qrb6XwWZ
Kw9EfdVtaZxs+CLJpzFArjTV2fAEVhuFd7vj+lk6pU7bK2ymM27m8moHHUGKGd72aWmXtGVHpgSU
5CTF+RBW+DbgNR8sq5XvWqrZz1JVxhsN4Tsu6dh/FoLBS6PZxWH9U11uY6fzN3GbI9oSPumJGMM9
ro2xF5AnsvNHTdzmUDoHcll9FNhllCyUl4QZenSR8gFtzGWQIS1OclZ5CEnsD2ZlTshzSaz79xOC
4ePtNdtgVgMTgs6H0P9sU0Oj7ToaTiXoM8Qoc2BfLB393/qo1LuHqbFsXSrtkQceyBikxnapLj3M
7aG3vdH2+Oy0e5VI8XapQXNt3520pVg7wUwlr4FtC3aakrQ9BRUH3AXlMdFwJuvt81iefpYcnDTt
aKyVEHLXH1ElUpF/0JSlDOVAKM/UYnPzFnWt4lF+6wWdZ/k0hwmFd0fNnTVCmFyzcfXGJbSxEC4J
ijNSGDbykYff1Ri96FveA3wkRelAteHBNw7zeKijo2WAID2a1VGvjv18ZHuYWUslVHcK01NEulJ3
GoJzqp0ohLI/q5rPWrlUMZ+z+Sygs5ALCpUku1DgSWJoeO+cwnU98Mdd10KhyZ2XC9syP/z9i503
cVlOUGhRbDbjzQb+cq2UY4jqDGsYjqqYUcqDTjnmtcL60fTaPunAnYd+lJzxnRbH2EzJ6Qra6Cn2
v+thlV3op2aX9ZGUptMpUAU3cj85mkX0WcK782SSA7YLRSt/mCdD21VksngVK4pHeca9mG+QL37C
K1fdi0JU96mxKy+M6AiLdKjuQaA/5AmUt24viaFWZxLc1nyL43K+tZEk3xFAhBthl/pnjGzprsxT
1EIZ+6k5mkdrR+9D37S8WFBbEAoT3RN5+6KCrb3gwxaXWLQCRIxu7rPahuOAABHenvE1NjGZqlgM
dhpp5JtVuaFg692wZW8fRJL/IFDbvsdZjWJxaVYXWO6wnuYGInNg0U2v5p7+SGXyrrFe5pJLVG6z
NdtEwCS0GxAN8BaaSNX2mCDhlvV4dxOtL+5KJn1sZzP7FlnlN9S+0MNUn7fkvaWj/GbIgMeUsTe3
GsPC1rCKIP+hdAGgJelZphC9Qwaf7AYx8XWewkWk8hBcNNGhJUEICFB0sKal/OlQigMmdis+YrUe
m+PcHHP/2ChHgOxVfuqHU5Oza8ULuUvj8zyccPpSJQln8blXz1azVBVcZvVMldWlC5aqEayv1Vdc
zJaa1tIWyPxF+Bd1Pdo+kUmXrLwC3ZLsjQL+pLzG0oVqymukoEe8DuW1lC5UvVYrXaierZtJsJDT
8HfWGpQLNRHnF14Qb+rhxQwvWr0cU/3sr0dmHJStwJWpS/MhyOn+PIlY3lZ2Uzwygr8In57iJyI+
1Q0gPvU+G+WnUoPjdcrpZZbnLjjb5VnwYD4biIztM196yTrba6nZRV5rHJZvfD8s1Q7s15ZqzMuY
XPl+LeFA5iUzL21yjQewlaQJX/LkGpmXwASrstQD6aJlXMy1pPi65F0OW6W/qMZl7i/jWpNx0QS3
7EuX/qpRnKkqvZDD0IozEmkVlXSxVFicJ/9EDf4pVZby65NVn0REIC00hKPGppG94lpZcZyB/kuH
BL+xdjC6A4FH0Sd0KtS6BPVmrrm4/DqvhBDK3Vpzdc1FtvTeLWrZ8Px+gdNkhducwPXAmv1Pifoo
z70Rqx07OVNIO2zbBxqb8jkmlmqtEK4BQW0YtRYP3lIkzATZUqPvzj6xAG6hueGwFCZrCZ915CaQ
1OSlzHZf5/up2msk3+5Mba9re0hcP6tJQQ6R+QyfzCWFXZhuFXkGsp3SI4o4B+5ooN/yohBR5lJh
+auQ0FHoyFvjYIZHfHi5Htv7YZaAyKoVbIpcOVClcoB4nbSHqD0EthcS0cvLQZUL9qX1SsWbuKOm
3uC71OS7KXc2zQ14IcVSfuiChKMaeW+0ezJOoOBFBEPvKYMXwsvS9tjmflbXuNTMvZBXNCvMJKzB
foZBHVrv7llY0P2PE8da09DZbQlUkn/oLyrF7HWJADpiYOhAbydYJWRpgwUNdhAeKK3aBWg6lV00
MMzcETsQcCkN4Gc6XeYMgKUbZ8oc+puUojtj42j6UsZagoWZ7iSSk61VEM0LyGwtUq86rg2SIyBq
S/CZHJLxqNpwWoNluNMbS4382JI/QOPCGRhvIJ4GDM1uNXdCZHxg50i6JdFY21Gs06mx+VV9tKOg
uNn6VrW3lcwMBwj0VoEdtVYA0T1YinmQVO6sZNfKS9VrlRKpgDs/cXIyaBMsbkvNlTPQQGGbTgLF
4JBnQxOLmiwHKG3Jk1CFLadZS2H+ESEgcRb9g+VQdGCoaK3AcvDYU9papIWjHmwhTjnwS0lGpNTY
6RHBxM4UOzZJs/auQPI07TJ9B4VFm5D27NJiF5HbF+9inyUDObzbDNLOkuqyBVSfTtiDt9isfc8i
RIIgQ85rsJvTnV7twISj2I1hvSs7AEZAZlW4cGKnBw7JLNS8FtOZqXHyjwm684Y+gUOMLXM3bXLY
MKWcwYm3yAkMsnSWwuO+2Nw5ZZxuY6lqrXx2GgNsudMZTtMu1c5khjpQWJW1JqZtOHsjp7V2UeSA
5Qm0pRTSBcfd0DCy2rX5rs8xVewQhUCZtXSUidtaXo6L/mtajrlAB0Gi8c5muZ4QLbqL+6UaeVcR
qmYsVUj8ER/LnUgcauKEDstxoFSnHpxuPY6cR5XfBMIjv9VS9Vq0ryJOOk0sywGyRMX8TVBahK1H
e1NxdMWxhaP0jgDz1juywgoKF6szlEt1a82xY9k7kJJIoHN9l+o7fdqRbN62u5oAaNZvnFfOro/L
bKsc6H5gJu7krd2/0x1YJYB/XMB1G+mPaeCtpqOl/r5CLacyzcDnolLzVVy8uhw+4Q0Pn/xac/ph
yDwyDkIEZ5bsYDxhedIo2qskHgEyDN9n9ZVq84PhYOFacnoYkM65SR+wTIUkhjQ9vP3/IcUPsRXi
1RavSfeadfwzr3PwWnWvSvCqrUUGGPjTlYD6SUo/mfrHbv6k1R8tfSlf/yh47L9Q4fRiH9PwEU8v
TfqSTi9AbIX+TDUNg4PnMHiOg2drfsIEaORPYi1LfAiHpeLhg6Y/muSDoT8KjXQcQMdlkZG5HJnW
UzJJRGUU/t+xGeUv5B56Nfq9OxIVpFFdG29TfMwf/v1W+j86tgivGKPbmF91el9/dJHkvgGs6S8d
r1zc9BIr13qYUvJmihSpTzEgcB4n9aNcmiRqtoZyqqr4c21zgSbkRdsNrJBkBbRkQ2oTyTJJ/DoB
ftlZJJQd0gidCjTzWtWUveHDOI+LJT2wyORHl84sxezklBmj/FifavhxI2BOkuoa2gwTLHJNJBRd
woqsp2kcjU3LLjj1448krBsnQsP+eYiUXb6Euc+VsunVgXUoCbcYJYJj3UrWs9WRm5r2NdcQqGk7
sLKe0ZTZS426+50PuHjb1mBmgpuXETyqAcZyv3/AR1P1E7me+YBXFve5RaRZiGY6EPhJjfYhUw6z
zfpkKdYtPyuA+mvjdVqKpQvFusVPlyPrFkq3dt2VxYvU/1q5oAKMxJ6VC6WTi7OuXFi8xMmyfmHd
Eo6/1i29v2fd0q71c93C0qVgAxx53ehp5bJooVLDi6nyEKxLFz/4tWhZ/G8QWKN82sMahNYkwvN6
KCQEsL5TdcjrrEm6dYDALv/+KRVvWxIavcRFJIhBysYm8/u7mRCt3YKGLMnEAkGS0lI9N0h3z5N1
71EEgrorp9eonhHuit4NCGOB3GzNp/XQ1SljkDgZthV8Nq+2ogGfEDqzJlX1r62qbEugnzt9LjpX
MOJh6ImZke/D9zBdsFj/fWp9vq5rf1sATnbWPyCo8MeoToSJxNG+sXOY+x35HhaB1aec04Y3eUKp
/2oDZN5m8fjRDuJvRWPEzhxP/lM3qCRoRDPTBmOwjgGUF0bQ5r1XkcAksZy/qLmkn7p+yeOt8/xF
Rgp6sb6ZDf2xorKTL2QWf/W7Kfs2tv65pw//UqMsWIkbZY6mS7Jn4dmRisy3VV+URq0edpPXPwy5
kjeJjkIgMWCVI7BrnLLNyud/P3XQk94u+ZCcoLmVOYNsQf84dzJNRokw+3I7KGpJO1qnUSbU4oYp
oiucmRGAvatM1n4OS/maZPu1spEsVQeTMlUzlr9EFe7B/TzsR6RX2lL9sLftvZVgCHKFvSfRS09Q
6Lpa7VrTUqnpxmsNodetJRmskD2KQRPx2sPgGYWnrdUMHqJADJVz4RWDNxZeT/72sByjwWsLLxg8
PfBKhIMFpksvLfiquIBlhrVCw1VHVyknGJbQnOCko3Nv0pvBr1e7GkDT2rUnV63dzHSNyU1MN1qr
D712rTr0rGKpMvT6wcMF0g70A/DkqYWHobgcvKlYisZKir+4WCrmr/AiAk/qPS3w7N5TAg/s14j4
LfD6YHkQGC7l60vNSAErFwqNATR+V+Bij900dsHdU4lFoPNSE0FG+X7o9kO470L2Eu+Mhd4iQmgr
mtz7ZdMWimr/SdpKU5HmfaUCam6RYctZQohAnLVPCvOrHCqtRzqA9WSKWEJ4M0dPzBhIkhiizDOQ
lh7jCvlNohJdU9O//QIh8NSYgEzCltSzSczKLQw+22QKgYWcruXUt2faO8ElnLkdlYUdvsrDwAkK
CaWsWqXd+gqYu16G+AD10rxZSK+PVdPSF7P75CWw0m/L/3o6aVumSOKG2Ji4p5wdcyfboGJ7/aga
JdG5NJbKTG5OsvlVWYDXaWsRkxFwIZjDidiYKdA+B4b0HbNB+xeT0vuQSd/C2Jg/FAn/rd6VyR3w
qvSeT/dtqx+Ogs3tiPkskpx1BvKPLpAgHiW1Opm3MzF7rzOm8NiiswIFGD0Z0GflcNpXtT1/KoKo
pMsD2IEo5R5peJSQX4S0qNJMzUMlNH0swgYGrwEhqzd8VvJhfzESiXS5VvPfaV+9teiCztV0nFrs
96Hcr3q2f/zeISezxCGCQE0XoPWmQN+OGdNOSauqI5hA2C5jfIgjs/+AlMt2leKFfqD+IAVSeodr
89bgh2zbRrytYibitv4ngEtJxllPhkSCcYgfIw3L4mKW0Tf0ANbeSLWckGwotZHdVl6ckmQKADxz
owk/RgqAeplJx9qS5d0lBK6IeQOxVYWJ1piH2DQitl6z/blN9YdV2+U7FhiWc2+uwhDmuArLOnBc
9U1LuA3ytMlHLdgOsy9X2wC+JsJRadpZcqXg0+yAbxaLFGLQVVo+HDqNfWdoEre8/kFhoNyLMnAS
RAvulV6Yx7nXKnBahb2L8yyH3BrQYFjsbNpyQFDW3Lpo/k6OibGvGtGetIFm+fqoU4bXYmha12zJ
fCrM+BMS2enQFQSOlyXCVNiNp6ro/VOr9wBA/HjYm+RO0+pPbdCu9Os268NczpqjLPZIpjPrqSjs
sXCDUpIdZhgGGUilcSawOGc0mtALaUA8r89NU1zusAuFu3nBEI+FicuCWZhjhbVyjS0fMOtkknYU
auG9Arm9DeqeJA7U1ff1uU4t7Bv2XKn5zxMxPQMkCIJADKslR5a9rm9xpVV4nbuOdj1kWA5mmWxY
0pLqMo9OHIvyIWckMssyAYpx0XBn65prjaP7FGpKdYdbTvTdSJB5akv7tlU6T/eL9lnRSAPsCwt3
jfF3lNNLSWeQ73WUjN5gy2KDg1Pb5VNPC8tQevifMPQ1bUHwtm6gtQXZD/DjRUrCKRex44hYxwhm
/SnzNfbjMWOu1ETEn0hE/S3USNLuSMrrVBW2ps3axGziV3MYxG5UaSJ3TPXBhnKbTIT83Fh1cM81
Sf2o2191w8xeMnjUQeRrXqI34XEAeXVcH9GJ//WozCqbq29f/fTEiAyoQ9WW1qEs58HJGyyCrdr2
J/gL3akD/HLKgJKTDTPbLlEiG7h/8ZcUL8m+t9vpMCesriDAfcJtd8nCGE+t32tMEhsfzJA+JUdS
QmRoy9CPCWOu/5JtBp/NZF2nKEakk+Xt1WJBsv5UTdm8syqwUmYqtQzpFB3vidEqKBr1fhPWCLkl
uCRtMD0LGSUF/rJ7a+NkNc2ZQCCzKZhqs30q2H72WjEcwfQNR3a8vx6p3Tgcc5sPMXtXbri82kff
lvPD6pRvkt7oR6TV0+Pn82mDOb6wz+tP6/MT/SYraokx0Wd0WOx3Wzud7hF2mKOich+fTIwQ3Nke
thAgzxWG7oFW+cck6IlqnOWZBIMUQu8mWp6N1mdDgnpSBcXW6ugWpCK4E7pXpjCQVn4emn7e51IA
wqwwGoRZDOGwq6Gq1SQfVBENY5lLG3PRkSjoshejCyXvVvVZc7FltkHFIHt2O/B61E+zr/PGmWq7
YMLFsaoO6w+d/AN4hXGQp05XvEBflv+DQvR4On2upjB7kfJgz43ceq2xxVVlNBwyiZk1O8o4qOwT
pqi436xPzYADzuuhi75UgwWhudL7cLdSxIcFLt8wA8yXJK+BoBq7K38drOVHyybhpkr0we3GuTq1
VfG9W4irfDJzpyGU0jEXd85QW8TRZNVtpX4z11HdPqp0pCVkbQcS1GoT+fWmNUsFLQ5QdSvUgkOL
wGDDHKq8y0RGR2ndX1lJ/y2AB36oNOLFgVw254RMsCOEgyeGFA1gL4EZNgfZFTcSQF6NjXEWmrlr
83/ozSq5azppbhc7jyMac8ryOZe1aYM0K2BwpdCl1AIsj1U3nxKCxo4z6X/ASCb0hzGTjOXRekBi
zap20mY6ZeKTJUW5R5CocbGk2rjouaod86J/sZR2PkmGwGjLJm6Lz2g+iTWA0poLMsRN9WOZZZ8q
E/F52KoJ7VOfLVipIycdw5NWNPVRbvtiqwO42cGQI4S09el5tRbJKaRDsHYpZFBQkZzjQNEqpFlV
5XRtSop6h6WrNAJMHcDmWoD46L1hGNGtELtinI5aRlibTwzPtS/74irpSXAVDJyVLSHn3SyVTkjX
ae/bDVLToS8PsWAeintGeCEwyU2vKzahq/WvQ0fO1wa5BoB7Y96OVlAvd4qw9Yos+6Yv34WYIPpN
W5S5RyJwcwuMjFxpVhZMUEL0HUH8lxj1v/Fx6J973exIaZjCj1V08EvOxmSJiaFaOv88SJlfS1sj
s7aC78AhCMqYWNlySX9O4OHNRX2CVOnPRnpFF94ZO13L+VBsjU2cjF/tKAyJqGzCe0AD3Y4k41ga
g/8BQcZZacDqKlJv7CEtjddxAdFP0zzurI7MZWuWD76o4Kxb47CVEj3fg5mqdpMoJnq4vnZJ4uyg
ZN1Ec7P/25bYjOllDD53UVggHvmgaAFzx1j3j0WAGQnojjPG+HuSjiA0RQ+iJ5jvDJMWt0MeNv4T
spu/5CQWfxlBDjQ4ILq4t8n1W1JNdKu3zirkz101Erc2hvKXsrWL702tk94uwtfU7zvHN3FKpoa2
VVF4cIIJvsgyCVPQfw8lGXSnuDRkGvWx6RiB9m029fJJH3XtoGikcBWEirg4Wq1TF0mCD7X6YVSQ
wxaRQGGLs8djvRlskiaevHd2y2+ntQSQygIMg8p++Y32ghQq02o7UplCpFrXsFY93lJ5J8OetKKC
wUh30iD3bflvSU61sQ8A5cmJcwVkoEyXKo6/EIrabavefioa9YuMH/yddfCqHvi9d2uzEIaTZ2oa
PZk/5XIz4BRfID/bskqmwS+lV9PI+bD5CLPZu72MehyeBlhcnsmnvj+pKjGQiGhsY2xuQPCciXbB
VuvZy88YcJ2QXu4uSUnOi0gPAuQYZrtS+RCMLpEpMix6Fv1ZVhB/FI0635T4Oww02ArasAEmGTly
q3+3bB9Ma7/08auYMYaqIvQe4H6k5jlMFAw5Nt7tSoQ06stpi/J79mYcEDQZosKFaxO7lonHa2pU
F6PB5Cilq0YMwESYv4Z2yuzY4BMIdBtulmM21Yvij9/ScpI9pALaUfdhmg9TDsV2AHKAUe3p3z8Z
6tsFPL+hyQVXMxHVsYb/vQVWKHNrcdfI2JdBgfNF+gWqbYQzMNjljAgMrUbFr1Wfuj4vuTDMzZXv
nO2GWs6UKE2D12y0lc3eqc0YfTTc2kNohsKVgUHeM3t6UXRMskagkFWPvyy8dmkVXsu0Eu+IU8w3
s1uLRhDma9zsJi1S/Y8RoJKn8N0TkW/LUdGfSd+ctR+RbWRPsUZslcij5FJG0r0rvrHsTM7rQVXY
RhMnrnjmYPX3qv2RjDkupMa4jKNCfhKeUJ9WfT0Z6cEe1J1Y8pLA/GB9w68gikjepVpLVNIMshmk
6+ogClTlMzFq8jN9ZrYTWI3/mrp7aHEZUVIykWbo8k9xRqILnT+UEWn7AyfIsG/6UnHKKVSvWUP8
jib/ZEtolcWCeuDunokoeoZ06hbF9NRkybmV+uIYqtH4keBvB9eLeMmG5LNkSPeoCfrn1ZPX+z/I
umze6bUoivHn1s+SMR0IoQO1ROf8ZtZiBXogEYW4VWoH7rXQlrLXimBxMxeul8rq/aTve2kv6/tR
2k+ZO0t7jSDSlkzEpQQbh8TLIPWjaHBmy00SD2ZSlnh4eSkViWbt0W0ksDtssPR4mvCsGe21Z8YH
IbyA1Z7w/PggCY8KLS9KDrHlcUMfd6nFqsLLLa8kzlmmS+t1ssf6kG8YJRoIq57deHiFpMYTttul
nm270lqq6oa+2/dL4Xvq1upDl7LnvWruUUtTTbsHYjUF+5ZBLuA3p68m8kJH2YaE2r6EQZKd56bc
Fb1brZUXLgUvu+LfMvfNejShpc77MunGTRgZRMtaevN98gSRce985Y03dwOUmRArTG4JdL4V/Q8q
VqEFkxRMNtDJ6qLLFw3MobyUqC6IY+zq4suLLAZkWKBcUMYka5X9pmn2GbCymtzzS1lfKkQw6RFR
W3hp60tfXyb0MOFlrBdhjAQTPbyE+rnrzjFiTzy/3XnicbpUCkiSxQgRUNMJ5thU/iq5BNpzQgpI
xf0iBaSm7PhTDcgyxWS+sQoCB+Zz6QEhoEJK+iIIbLKlusxDECj5ixqwHSB4uaUg9NbNBRdeT468
tPKs0TNHbzaWGsLDWDKSPKjjQV7Lro7COAiO1dGojqWFOxYl6DFBjbdW3J0oBhcp+oKz1J764NwG
Z7Ncqg7OEAHL+ZyvZVlneEPmssxYaswuqnXu0eVklza71NmlQpSTXYrhkmeXZHAikmCGSzRc0ox0
iUuIlo9gyf5i9RcpvdisjoEF82WI9HPDcuRcpMOzpZ2VEMfGue7Ogb4cW1LoeZwupQh+7bMmTsN0
MninpxPuLESj/X+UkMggKfSQiCGRQRJejB4y8A8oIX+KIQe2X2Sn/UcMOf9HCflPMeR/lZDN4Grp
LzEkSsgMHtWqhEzorFb/VUL+FEOihFSIwiv/j7Lzam4bW7P2XznV9/sMcpiacy5AkBBJ5WRJNygH
eSPn/Ou/B+yeb1qSy5qp2qW2W7YMksAO77vWs/4SQ1q/EkM2ywHPMkpIhiCRRF/1kCghUUclJz0k
0qhavhFDLqimnHPzNOIFxNuF6pwzet72OVC+tbzrvOUQlvKTeVyLcHP+/hk7UYrebGZ4xGwqiy51
RgSv78FzYM7zDiZctanzKCVKyNbuityNvGiq7CMRLskl6ut626ZRxdwzkbCoYVru15B34FfGFVJw
nYDIiiAjnVoe+WkTrKcpuypchASQTuSOCqnJHVdmu9a03Ks5Ig+rK2WD3YUZWbrkW+N6No62mBBU
kHF54VJxr9IQIdwih50igAIpQ1n6Vi6ix8V2IRLiBf1kX0dH7cNCQarAyi8jFBwDj7N+/2/FVgSK
TZ10LUEng//nmOnLWH4htwtHlCfJ+aHZhtNWNNsWK/2MpnkddrpzT4Mi8gjLfOYcsAuNHa1CW+wo
WzFCmABEAxbUaoK4CIo+gC3GmNWgoQOgBtppJG4w9UGGlVANCjdwWGxOo3EDsw8kh2k3AGWVakGu
BZx1V/381inwuwQADhiyDKIoYE+XRAH26ywKamu3MPdDRFh2cbcOtPzqadRyxwlAKtsMyzH9AGVb
4u09jZD+sAMNcR058YTtOjgzMMjcNgVVME5O61dA2wxiXRmlu4VNDXtqSHYdg6Il6bPVrkp29yAD
SJ/TOSRpO9XdzSnQrmBMgz4NpiYYTqNrqJAETROM8zr6OWhPX/FuqGaQNMFiBvkcTGaQzusv4v8e
csbcQXBboNfrUOtgToKlDsB5MAAVD86O0TmEre1mdTfSje93ZbnT+50erQN+Vm1vGYm6jRjVNuy3
olxH8oWE2M5FCLeOhizizidQG2JDW/vq4NN2ZyzWOiCOM8JmmwD+I/Z33hKZxhjC7XQaXQNBcgd6
Y2p2rrEjDUQYu8hcB14aKeneBlERxDJIuFlOo+6DoggAJ/Sn0RQB/sORvbkazH3gqsFUBEINFm4D
LTD6gNxQ5zRmjaapZxcBwz0NQUY3/wR3yGkUFvK7XWWRhLdDdn6ZyN3IDiHfJd2OulIF7dLaxtY2
5S7p1xGfBkYg2/H5KmjHIwHjODwTPbyOafANZR0Z8eKW30CcPA3yveJmG+tbMW5JmsjcbZ/sGG1C
83od9bgTGpmXO1fbae7O1naKu5u4SdzdwH3CLdEEPfcGdwsZa0wPAZB80oeYKcsmMMygmf8a1Rww
QC2NZpBx+3DjzOuITkNwrKoDdwo0MsXrQKEbmARzHQzcIwkW86B3CODYMdM6GOucndVjNNsVJSRG
Uk/WoUQ7+JgM0W+RW8hq63Lu5jZJ1kHMCvJvhmjXQangkxn7g4QQQTtGOMNmktI5QrxTViRzPolm
xsUHEvZgAxk5ryJJzroyEZZg+VZXp+en/x3THv/zV0hJp9bD73K7aGW/cVp29OYoH+u2Di8GjfzI
jFTZJ2M1oXdWTCvBFMYmEjbiEqdo9hMf9azbEEaz+TZpjOMyyejylGplRr2kuuEXsJgOrYwoLred
45mWeHZSrb/u3aS407OV5r581lr/CJBxVHuFZ9PYo7PDLvHthO02ocwSYZPjrUUxAHmVJVYPx8Ay
rYd4/d3pf2mwLqFMMVLjEEXHYTiUxsHJ10F8bazthzUaeG93eytbh+2eFf2Z1M5oxKQw+sx12CQP
R3ubDn61r6z9TmcnFpM2vw5nOVjLYXEOlJ/H7Mjos+PQHxV9Ha48r+tzW56X9Tp69zyvz1t3HVlx
EU8XSXHRQlKudnK6CMcLYa0jzS7j05CUtYbLML100iYi3NwWsMcmDSQsxR0f1p2ojqE8ymgdmXHo
h8M4HOz84OYcufY9nmT4pLGvZ3un23M+tFziMtZRwj6p10EdxzHXYfHyor2Y1lFaezU+5NY+p0Nx
GlN2JHR74AU6h7E/qmxuekpv66jwDteUds+N5VypDwmwnvO8AORzzoimC0ZcXIg1p/aTU8IvBBYO
HDPISazYdKw+YLHVuRjDKiN9nhoXKsRBpGxScuMqCkfhD2Wl302tKDG3QldgC/RooZtenHi5DkFy
3pZEiOiSYPNMq9qAymEHghIu5whpfzvhLL3qpXYoTLu9p37Z3beCqUtvu0trKZixYgTFWEnPSnsp
vzh1tkt647Vr4sfScuU9bMaG7JG1VhR2lE3i1zIfhm8FesXZgtwxYZFa4QzUdmWtfkuzdm8aTGrd
qNXXFRC+zTI0Ah9PnXuxmAo/NY3mnsfUYt89PpZ290CABO01jRoxpU98jlFtAWfTu8vFLKpNXCzm
VycsLyP9EXSGuyZ69oc6kzeaM9qBrXEm7AvdvJ5zMfqNGn9Ji8a+wEOJ9LrB4VsJ9BZ2eZyhN2Bu
GJXHJtIOoL8t8gFzoExzibGviqwXTeAWkrN+NSuDeuwjZbo+fUlqggorKl1bxwgJtEhBD/ZNcYzm
Wblra/UL7894mIechmdsoqVv1XPUE3eTNStQI1qwsZZjeCpTF3K6ZpXS9vlBHwFZyD5u7pqfwwz8
1wEDdH36ImYZHvRNMtbLpg+N5UiBzPhSWUd2wMZT2YXVYTYnB2GnjF9o6XxRqjy77KLpCiRnxZQ6
KluNkggp8FAklKG5cSg53siQClqY1gBJorCPNqySGplP2lgWl3lolTg4sDJWRmk9Ub96VYVefJ/K
+UBojwTTbF64Dq6K3y8GvzghU3pZGa4K+DgN++DbGbCzB2HlZktsgpy1m7hDJxMuGMsdAJ5PhaJ+
Xxa4XpVITIxGQrlL2DxmYJC3hFsI/BFuEDuRBFh2w1BzVJmEoA8UUo7/86Vbf4tJmq49zvdAD+O7
rFTtFzXFFFwKUqy7sXdvaIe8jpVzIc0HN3sM50c7e0zkl+g06u6LbgGsXkc7Ep0d5OVTWj4pyfOc
POvq0zA9d6fRTM+sZhmT5NiWl/ZQNnet6V7//n0Dcv5hr882H8knnmeAiFC3375xY01crjljuxwU
cdVY0bCblcUKBlMdnx3YrWRiw1dOBxXG6JQBaLCpgarDoU+um8qBx9MQIa4a5RaSMlSyToUXNANx
j+Lom+608rpKpLaRiMyu2t4mxbGA8dwoMBRN0z63NH16NkfdgrqjeVXN+xHZaMUJj+xupS1eXNAx
7Dg4uSZa3hGuar6GuGQ3iwXbVBCelKrtpWF1LFN6xb6ybPQzM8zV2yYP75Yu0b/02nyWi0L5rjrf
HMUGU+wsMxnXfOnKej7PM8smW13L94lKXtecxg/oiaMHV950cZ5xwiLHW0uTjTU1xZXbI4YuCFjd
DFYPpsK0xgslnvJzuuwbQ8tfifac7ts8rgMzZWmkX1SeGY6Q1yrPoQdlEV2YgUUbvOxR76vle2mU
L0MHcZKyfscuL6LS1rdt0KzeYj8aqk0v0Ktukqwg3g0efF/NL1Y8lpgXKKRNqLoR0p72IKcvlqol
XjqikfzsVnl/p4BxwDyG14a+BOmTa3nxb6dCfnhfjW7Tbwxrqs/mUDwaw/gzWoBgEmrfX6CIKInY
C1LXGjdVjzDj9xfwkX5AS4S9HpfAzcpa9+5YKsmZbFUwDxs9DvEmSPPQ2TXGwa4NAXFgOShMivlJ
xba0ZuZy7NGPe87IEJFqf9SkPxCmjcbE2Tr9c97hc8xQmxhss0f5HS5mDhdzrm77JT/7/ZV/KN9x
0UxJNtszFFf2e5VbhCJzUHH+b9ikIlWzgAjFeej1jmJyxNZ/oFaYL0SPsfr07/7H9+k/5Wt5/Wf5
ov33f/H772U1N7GMune//fd9iRkx/6/17/z/P/P2b/z7Iv7elG35s/vtnwpey8uv+Wv7/g+9+cn8
639dnf+1+/rmN9uii7v5pn+FEPna9ll3ugpex/on/7ff/Mfr6afcz9Xrv/74DgK7W3+aBBj7x1/f
WiPbMO//7QNaf/5f31xfwL/+2DTl1y7++uFvvH5tO/6y+09Ds1zTBVRhmCZl1z/+Mb6evqP/00A8
xUdJIhIxnWswVFE2XfSvPwzrn6buQDph10VKnLl6qduyP31L+yc8TSopCquds06zf/z3K3/zCf7P
J/oPws2vS4Bd7b/++GCYWG1uhr1CtEiAhd/27im0c8ca2znCyaBOC8FPGFJE05tH28CA1Ke2l7iF
thI2b7qW8js0uftqEc4hNMFUpDU6r9pZU/3I8ctCPd4pUtkbtqy+2PnwY0T1hJ0WR7umNw3nqa4n
uAicqju/xHjLgB5otzJVQACVM3UOxQhkNuQYI3P3GPPsbtCuLEGdocetpumnLLrkRq1VFE09Wqgc
1oQdheRWjS6nMEyBw+hssoHUxXRi12wTYtUZgqBm6mbSACZloUBNpVJ8I6iTqgaLCxrL6rpDdrDR
Ins4jzueYzEIQb52Rw2avlfpNhemVcmtahfDtorlPfHe+m2NXIMYwu5gRK14nurJ3ZgxZ+lmJCsY
lzvKzbggCym206c5esZLyImdKdhSQ0IHQFl7UdckfkjQxnEylxsgpOq5bpafwGE/9PfWDxh7rgOV
D3khKTdvp1m630nRakhidcCOnk4MKIai2N2VcZj60C9JdG9hxUYERdvRMR4ycUWimk58G131PDPr
MzUz0cHN7BIHi5CI0javbUVZvEQ3x90IlhC1F90NXaBUJ6Q+HV+1CeE+QZifsUnM9eD596rq+mJo
YTvsKPkloWpvX0yTi2nI40XQiMjibdIlF7HVfSmS8qkzQhe8KABMPgVsY3UTX6SVg8YNwYbXZuHL
rIvoxlwP0bZAe5rm7VEjveoKQgd7LG1PxXV+GdCtbYWZfZXqQC2tW1LAThVthD7yRTzZhPgVz0On
f4OLieJF5RRLLjxhIfaTgBK/LzhQeZOAKTumxa1O7laXm3S0wrbcmsQcY+RpdjVKbgIqJ/1Mw1xq
oLi4sdy+8Qks2zezTbmvzcbP2nXv+7x0eUzo4cwqBgnPH4wjg7SnBaVUCBgz35YDWJLEKatducSl
l8Cs3bhVle9BGVmbyUyIjXPG6rCEA0naXfzkVgruNI1iNSTpmzJy1U/uU3VlB7z9aHGRUydnzkO4
7b5v31JEZ+83OaHnStriPVuUo7gdLXT8TmRQBNU3dAus7pjS8Bu0OqMml0kSG2P0MK3zyd7gA1+I
vT9pMXD0mblJIWaSfbM5scsRmjdBPp5Rf0OO8EOPbP2m17MrxNCZLzWrDcI1dUtkTukNMRhPRYSx
t/SZn1UPoPOjA9zrxe+rwfCdz3rdH1AaXJ5OtrNxclZZqIffXt5Q9ijsFFA24YzPdJ4D2oszx1P5
PQ2tftMmRbhNVVjfISli2z6LvmUaqAS93g+WO/pGrp2VSXwzWJ9t6t5vTdYLc2kKs/HFjcs25e2F
cSqGYynIWhiRyW7KzvC1KbpQlWSBZGrvyz6zKQOpy4bb8duy9N3WgYCMriAmQgicvGNjiITv9ZJh
J2i7rNqEcvi/ita5SB4CHWS/y4NAosDbizRJeohHPRdel/cQkV0r30htYHXQx2Qb+QSzXawAyisn
d8VeAfqymasHzWiWp1xq94hRm33RdK8lln4KAWr/7EDd9Mj5HM5q071Lxmre/21D8dey/fdl+s+g
onePBzlOGJXIEGfmM9/NfCEzxaIUltwYhqSmXKLaWqIwIVNSgDrDCVnsiTN6aHv5EJkcP4WFAgZP
zFUjbOO2n4Tc164R8aykP6aRmopMw0srUZ4Smae+2VkNtymVd5uCD5hRE/FbnAu2xgWxrrGKvG8C
2l4ZanNWOqwcmkiosPQzwpfWVG4m/5XapbbL4nbx86SPtxPGiD3JgWiKbLuluzwEalba/qLr2fU4
FaqXEr+S1/Z00dvimh2Ptdft1DnjWFB5IZZF16SqXsw23A4S1HfzjOpHd+JjaE7qkbvvTA59eqST
rWPKg+9FDBAWGCnCXT9V2tWcoIfOFqDPU+TrMq49qkbdNm37s7DPC1Bna8m2Kg+5baK1HURzWfFH
D71ebhL4S3h2jHTfSoQZat3PaKTzTSZ07dwaOt9ek4xAfuS72CCzQKRVczZQ0HNT5VHNlNJHGIEh
u7MTXrXG/WLN7UaO7oEgDdpPlCwOmlN9g1vMGdiYX53MxnDPWW8njbj3Z6ohaJCKx4gNQUpi1dHu
s8/Caj6YIHgO2JqC9zTXIu+H56CZ+iTKLUWC0gJWMjTnGS6qoDfsA4eDhf1Rgo1lzDSKfRM9iXD6
UY7gttJh/JTk/It5g2QjFUfjykTGC/H2kWzQ9nREzAgvz5t+H/ctc+miTX7TY//LEXH6hlHDX1Is
ZNjya0dtNq/Rqho08xRZfg0TlNNCbwfY3vbVabWycqDHBW5KPltD90Qe77RVdW63ovF53B9Si3Ci
wSkuOqNuaJzHn3UU1ot+/8yCOgKBBUZ1jWd5+6IcYm5y6UQgD1AsKBwSeHUuPAQaZKOKxwf8foh3
YtePC83DKHxEAmv4o1tGvmoxo2juosEEGA0M8tV0OZfPDp7jQ56tTcfe/ik4hIJ17uiGVbwXZXJf
Lzjux5FygI1VXZlrGiVjNPhmQvi3hWZYjM0nFhAmmo8v07RdU8e6QgMA1tXbl1mUUe+komKHOX6x
KJgEeq87nuUsF/aUAdOmTQ9v53mVMZ/ZNpO8StyWT4M82o483c+Jan7vwxw0JfumeRbKoeuz+GyZ
i+iKe3DTtn1zNuYZSIByLB+5j7+jy20RZiSwScIZ/Con9pSCZtQOVJhiGiriWBtT+fwDFzQT0CCP
S2bKx2lybky+Df44e3Ls6CbWRIb/q2w8GWU/ZyedcUTrlJ+r+cJCYdQsOLyiTPWdBv5P03htZyBL
ogeyRcnqhfW0kZRhD3WCyz5Zqueyg89OXZh2cwocgSAarH3T8E2dYuwEyx3/VHoo5zrbwn1Zba+m
SQpg0sMmr6KDAX8EcoHToqu2zqtBahfK3Mz7BJZhMgzfE7WQB/Y+sAiYkn0tHNnAmYgXFT0+G2ut
PTp9fW9XTXMfugM9AfeMNKkLpYjsM5LFEEIu0+jFcjgk1CpC2amHvI0GaL4NWm372uhWmv9S99tV
x/o4arHtW5lxXYkRxmmuaQ8p2z/fRvyaWjgRqx5YRmOgzTb0WfHCcqp2eQx0Isx6h9MhwR/1GD5n
I31dGtHQlLCMuuUWvgfYZqrAnV2hLZnGfSfuRGUOV12zfMt413eZ4l7FdaFC/IwpvVbfnX4UDzj3
jtqCNpOouC8g9jvPQi8Fjx9MyqqSZ7Z66Ar1ylE6SuWhwRGAvjf6/HjndrwqOVjIgVgw81ZpEZZV
RZA6lMC3RPWEADkGFPE12VysVmQYJF/Zm5M0PlW5P/a56sVmbbMOUF4cox9sG9qHqdRvS5Zrrwgd
eZwUSmdqXk/XjRzCgzvdtOub5tTmF2qcX6TZpruBn6g19msWKi3n3q72wqbtLtSyvZ7Usdw46VIG
WrXwltKcwEWsbHjpcuuME3KJVPC+SiBaWImxxyvjqw7gO0qFAnMzVjxtwVFj2CELd3TguTx2pDnp
7JS9IZKQEu3xpyTkKycdNtByO/fIdXjFm6F5ob2wjk1ODZ9dyIMcHa8kpQg3GVHJ+3nkhJDIqTwY
AyfIsovRLmBTh5Fj196Q5QRaCvKk7FqgWlw6ZbPIprmLeMG8tert0NRuUMjIoppKlcqB+EEl3Q7q
pv6ZttGeEzqG/3K4VV1IVsJ29ikxSddDERqemwDfAY+beKEVD6+mcWmG0VXB9E5N5j/eFUfe7LJ+
MWGbDocQkwOSwobj3SoUkhZVzFonPMlB1wUoSaaVW3luGV9ryG4eLF5XY1v3adKFfjw7Lt6jbtk4
UfXZ2vEBc7nuUTlYkNAEX+tjpsvQuGrJNCS8sVUIfJsSttTRZHqNGj03AOL9pjKRBoUubf+hKDea
TXIKTRUA4uhuqyXxa2cMGhXDJa45ZaPoL2FC4vHv37EPiNP1Mi1lXbZNlXP5e+5ObmFUiA18ZqXi
jH41hRMBxdpFAt5s6452u5sU9qG2huHWtMjoyhxkP7X6WpFzKzKWL8HP9oqxtQPCo3oUrvVXOaTl
pg7JucO6E51jY/j2+6v+1caHbQ+CZ4DC1H3fV34tM2raqca0aFQjR/qS+DN37i6M+rzW7NmPZoOn
DO+p30okW2qk77njCq92ZPZJw+REU323R+CwpJBeQYmQpId3J7kpK8SM7UZutD5TAvKiHE846E3J
phiWGqzMzPGo7zDPjs6kbpRirK7jJqKrbNMitSPTL9ysu1Na5zvTdXcfu9OXJcNSV2hNcheZ9W2L
QK5SQTqVMTeEqXVbkkDafYfjPInDZevYpJ2mrgLjsk6huJKGLUFClT1OnsYxsjPIs17ljt3XKcIs
E9fSuCxEqu1HZ/mZpRJbNw4OS4Wc1xMAhzW7ubQye1u43XUbKwPdRFEB/ejDQ4+Kpaz65iCJG92P
xkBDasq1XdRlcAwz8h2z8ijz6vtYM5e0aWnetBMJtEq/Kd0qfbClu8/06b6hyno+uaQNqPr8tdKq
z87/+nttM/c1gEPK69jJuUHeexHysSp1rV0LTetETtiJ109qe8yHtPPs2kLHX4pzWRndtrGRjMTF
+BPOAzotkLiZtmxzKXR/6c3yOOratmVhYb4Dz2PmW81ibg+NZ7ufrmgmcSIBjr7t9LKEDthx55Mm
uu0KbAs1OJsd3tmlmjYqRjJ/SKviok/DigdffLZb/UUBxnEpraF5X1Ow3/djwgYxf6ygP7UH2sIy
MUBoSuVake1Nwx4XkrNSbrqVlzjgA91OBj6+MrLSi5QdVckc5KWUGsFJqeEBUlQZDy8yTYa7NAL+
ASPCK0r9UuS13JZYmtjoYeNLppLdx4A0bJjKZcOB39iOZhHt21VBbRVkTQ4FYvrxsZVa/ZnC4eN0
T9FbwSmAAYLa6HtOrRMRIVjHE5zcBbxWrLKIysqJPWninDIo8QgMy1gxNaLr9UFuBEqRrTa2d/rM
p/PJnLRWlN5OBFyMxnLOYQz70Hu2Zj43itbUo/BmrPI3tRPtaGFusqol3EdINvwrSELTLjuTklgV
Rn7EShpk4jWHKftJMe70yt9fjEXJ2F5hMxTj3m3pXbsSaVJyMdjKoAukenvW5M0t6UhkClTxdZO/
Fk417JMB3KqzFBZuLJ5oQ8zZo9QSjm3Lc61G7nWEluFIHrblj6k2IJfRo6MbxfcC8PIO1np4GFss
0pjMput5YLthz4gx014ZA5NmOEVJsGVmVG/LPFSuZ1bFCw3JnzYuNil1uuaNMDE3WtWoV50h4SFj
lXDy/gGPUkh3d0eK+J3UsTGW2BbHJhz9gkrYtgMCHiJY9fpSys2iOHvRZOeukuHqBnyOBAUsHmZz
VvtB+fTA9KtPmrcWcY1KxPl7cEkvlgFzIS2Xcd0UzW2SMFlLBV8080BBwR4ypuuRwUiupjZZGwDx
mFzXuBerWO4Udd3CC/g5hugP+UT904yidqckau4pEzbbqlZ4vKz2a9GiSRRQn7aU5jdJyqnk9zet
9p5GRBF+bUJxvkXr7HJ+f3v0c5VQ9GUP/sEl2cAtzrquJ2ACQ71HN+zapJX8bIYbpVMAb0WKQ4Sh
jfifukZpsTaEu6pMurNBUAZ0wed4UjfFoY6i0HeSmfSIVnscmIZEV2g7oRacc0Tzc8oc/RkmyScv
5UN9nJdChVx1dNfgATzxTv/WjibaT02HmZeSNX3uz4o7wi1JCIPR02fW/jR25VUj60e3GjUaDZ0v
+364Hy0g8jF1QNMoxNEIo8eiadxDpdIEaqKEEFjLOCR5AhKnk+aOLZ27ywrYbW4xXqU2oVRdSN7T
71+L+sumj6bQknYo9iNmfFd5sBCm5GNPfRhnG/S8rCxxdoWPRkubzk7ya9KAIL6VqKjxHm44qc6I
dxO8StHkAN0q4ut0+mEn/qL29YumIQVNpMoa1ULeQ+7ose/bdultkd4XK9hbIYSYbQLZbLPaX7+i
siSMKGyfsipCKTsaObOpzPcDYPJbzeKOdRNdXk5dM3jlZHZn8wx2iloYM41mPZgrnBxSUoaU4i4U
TLzLGoTKPIVSva+c86JenoeU7JKwqy4W3IjOqmaxI/VuluW2wSl1Z4cEqLHDaRSjQFE2DedTY5u+
vXC4mowZ4LXGuYdapbO050XEaaiPFrCKmfIssFp5wxCfa3aj7GrT5PQv9gAZUuKZlDxADn0XJdW1
6wJCtoSibMaysjeGAmEsoZogUciiMCVboONcaBW9tlvsFKW4mGMfmRMVXIp+Zt2VILhpHBj14lzG
LcZCPDlrO44tsrb0+YtYEQmF4ezDrkz2XfyDUjmQ4K4cr9iL76gTe6FWGy+WnVO2SPNxRy6WRjBR
o2yFQeurABW2LWRj+kNUgcRgOUXLpjy36VR6dVY/9EpnHmOq8bkNqqnNa+IcqM9M5lR+VsD+uKEy
aS9TZMAuZtnE97ydKeKIakCb0BgwqeZtxrG9SFrzWQoC6NIhvadQefjT1C5WJG18023jdrw3+ukl
xTG7zVX3U0/sxxWXS6JFwS4PhSOy37eXFA14s/Whk6gFIxx+w2NUUbdqRoK/0ljg5YQYLceU0BF3
xKotIg7n7gBRMqu4sNH6ZAdwgo29XXRNTK9rc59jH0vDu4d2CIUp4zTjLKVSfuCCW0IKivFRcpJP
n2BurUFDKFF4Nf1mSSI/Xx3wbcJFpwXgInK9v5O5tZ06BziUmEtPxMvtxPn7piEeaEldtqY8FnUO
X1eGOVvNxmGlEDpljMWLC8yMQ9GqO2tiZddCfRs5wsemctNpzU0GRvpinMe7389V+vqqPrxqujHW
apQxcRK+/RQ6S7HnwWHbadLsietxRao4e9eK+13nFjAiKwJUZgzcFISN1BcAh66KaLnt+5KCY1Xt
yzS97/BnXmbSgHFAUXdfpwRBugYY72Fh3unNFzUy/IF8yUeqSCGhoSa4bBU4r9EbGyIVBmIneXn6
9DQwq352738sbvPBWnRuHE7g647q7UukulbEJJYRQB7aL4pNkWe2xqtpaVg61srNvMA7gETjmTWz
QLNUr0SqlmwKaC9DwVE9gBMJl9n328Fa9iLZmn0Zf9K6+yCH4rSDOZwkKY0mrE7r8+1Vtk0NQWLg
JJqZwwMHkyBSEDWn2gKkIfNSSYqrEsfU1nkSC4LbvX6e7tGJP6pr84V9VCBKtIxpMk6bMTU6vxiT
advbN0lp20HmaD0kffGEnuKTdKATrOntLWQzr6x19lUYQBf57ZUr0l7QzfIgz2QJ7O2VepeAecTj
EmcbqxmLq3zFSiy5QSYijoRRN7aWbtEYLQ/QLT7NKf+4leB6iCpfe1ZkQZ8Yjn/bSuRxZqIrZd3q
XfjuOQKSXToaiU+/2V/SST0XEZ24Udj3GbR35DDaSwzBPTjt3k4NIlzk1QRP+HQ0/P0D94viB2o7
0lPWRrtB12Et5//t6lRhjHmBZNhzx1A9j5TJczObpHrpPIe6Re1hBg035HXDEkHQBD6eWj7Minn/
++s4dSzffWoO7VcUULxu/vPufkOFnJhjyRFb7+vncHGzxWtJ55rHZiE/FFuN1qoUhEwn9+OB9CXS
S8jNrtmcjbCVSHZVdTC83e2orhVI9nRBFWIxWSoIiri4ObqYLuJBFH2SKmygqNBWE3YAMOZRdHho
tQAG1mbj07/Mt309fhFCUHMCqI9YUj+vHFkeldYG/JG3y27JXXdf5MbdoKU387qgq2tAeuqwWdWd
aiPCntJNUd07oamwsSUEOwnbznND0/JrgY0/b3VxGMJF2/3+nfyFdGIliDGz2KuazHnfz6ZbG8ZR
Tq3QKopi7zyGtjYdQKg1LVUUqi+lbzT6JtaLgzIqpJCP5fVJb123UUhAXPqZsvKU5PHuo+VITXgg
+2hu9ZM58m+3WF6CnR0VcEFTMlACT30aeBONdjxNRkOfzUb/6mUyJT9PWefsdIaKmDW5j8CezaUG
R4fj920VWz9kXYx7tnTyRl/UbQNh5Zg0GKBstmv0mLLwOBU59sZhas5SYV03zKVpnx7UbtbOrJLw
BVvvWlq1twUgzJsZWt6GOPhz3WF9m4UdPcSiKjZ6Vn41XCX3jbZqb1Zh/EbXBhmYkZX7ShZ95jY6
mePfvkV8VpoLw1UHUfvhuJ/EkzonTYXcHQvE/oQl61Q1Piqm2s5eXjFnsNdYVXD53TJb1HVHg2V6
Ao5fdw2RlhPtctPyWru6lUVLxHATZ9t6aaaNXrQbV/vqDJmB13G0fIJvflLcUPdK5nzTC0c70DRS
bshMrbGak9TcpP1zX00JaQF2gv9bJV+2Xbfp8UQHKrM1DKPQqIyOgPf2iFYgP4vSIT+GcZ4fB2W2
KF1NIJ6bXLsdLP7FhCrJFSmZj4SOl4EtW/jkzvyjNZagx7zUtmShyUb1dWOGvQqw1LfUzoLf0z2n
3YqVsPFLaSDb6FMcVa17rPAFVqnlUbMQXrIR7nTQa6u6IS3H1xz5uGgmeYGcDOnW0DWPyVJ1rRRk
eURIdcYmQk/AaBkwnkV/5FyKhMipzyo7aQ5a+iSXb0mzFrDKpty5a7Lun19c/ZOT2S8OZqsmHFMw
LX6Fzc67A3MJx8at0AfDpr8ld8fxnOKHXgpC4EjSMP8fYeexZKmyZuknwgwtprB1qAwtJliIDKQD
7iiHp++P06M+16zPpKzq3qzMiL3B/RdrfauJ4rmejau1zROlBqqworku2gUnFLK1sATjXIzLFYqD
BE7Ufuz1Y6FL4rXt9F606xFfP2b8baoQimKMQ7vvUXlV/1Ep/A9sn8hiigXb4sqlnkGH+v/eIOxr
7UrCmErQgbW4IhkEqbo/BpowNSz2+LWCNHwYYeCnQ6lvWaQA/bSpVb2brHD1NT9mtKuYsiV6bd+R
sghyPsLv/zgVt4/yX2/YhpLhi8evhaTsX/dcTpho0488Lg1Qt51v6OdsYTktx9DDRJrBvi5Q9uDq
EHHNLA1AQPegu9RIhobNwP//h9k+kX//LEjubNR3HnFi//7EfOnW4BZERmdhbAEgGDOb/2gfrP+d
WXOUmNuVus00cWD869mSYV1tsM88CVeTMB50jeQ5oJ27lgUh98hmoVo1cNec1stQsvu8mGh0zQnb
W1Ev485K699okul1BVHpWlXU1sKuLwgv6i7Om84+DY51jCjihtjhVb3OjhNlzrW/6J+uYFQ9ZCOY
YnSE23zaZsAwL988nwWWpI4p3ixl3Hdyjpt6jq7MbOT497vpiI2Ibo8oNpxD6/iyLP2Ossq52NNj
n1bj9aKH4hA0/RzPs/Mxu3Qo1kA11RQrXs3603douyPFD1C4Q56k1WGuedhc8q/P/lKSg+C/wJde
4050F3tF0CRlSl5ANkKVm78caVqnpsarg1rC9Yhm1/VALgQ7Yw60dO9Rpjta5BfKJDKj8qd87dlp
s8Pf1ZH90gc8XXkqgl3hDdgCDfPBqxlgCJXdDA09W5kPGOe2ZOk6Wu+lIltzLbPrRi03S8PicByq
+tBKfvDaS5EfoDKYqvBmanDZhYtb7VXF0qGdKs7vos0fMv/CagJkRXE1dVFxOwmm1caUPhraFImr
y7uJFfy53SJHg4ruQZrYpt3Kta4KoDB7ZKzAyTJ4hdBFh+ial8KHi0lSKhyiq2ADTM+Nin27lpfc
6MwrW4Z27DrEZ6Dn9mBFSO+iOICz0DWO2vYyvsdZ/Nfr+7+nzHYzOvBZ+a5Zj/3bSaQn3cxjkOWJ
77uf/zCJgCq8qSBwzrRYXWx9Y6ldLlNZOceUxUVSB41xXS99u5PVytdVbtqzfxCEpbFsUhN6Qjsg
yDCramKt+2v2RuVpZv+KuRQq5ExwZ+KGzXffoVGhQwyHyaBY8MN47lQAGnC4zauuxzZaXvkr6O2p
QroIfdv8sAaBibUOxMkd7NsiKMyTrdXtnEbq3oi89QinpwGjC2hsuCHHYtzgZabXZpdc/GUiWhGr
qTt0BWbJOqzzLEji5yDM04u7sU1zUr0PXMvgvBvDvitL6dzpqMTgPtyWylziAvrDrRWo9na1u6+s
8W41InV28lqeK0/eg8L6NHu9HDMw2WVZ82p7oGRrCzIKt3IsZ9IeuoXmL40Q3GTn0qNwbrSHWIZ9
PLzzXc9vmE4Mnux+U43LqoprFua7KlqnU2FlNXMwyG32Eq+Kis/rxiTKMPMtA5Mxdv3mflXuzP6v
89gFexNhS5DcwhZBn6Obg6DyiR2Sm70uoqhTfnqe2TDl0vKuOprHK1CkGSog0rl9wWY4q2kGsuY/
enUntP5nIBHAxNmUtYCNN9n8v263jS24QEgvMI1t0XrqbIG+U631SobkdBj7IPHX5TvvWbGHZqe3
0Wa1Lwp6FVcEL0gF18TpC0qVaDw7MxZFA5C8s+ZfNn7UpCus78CZ+OyM7LNNK4beHc94m5NX0hvr
vmrZlKnc2EV2ayblIEGlpo+UoT9Nqu/zNHvuGoSY6/iHiwxMUX3fz5PeEzBsMTlY96WTv/oYe5L0
nYFVBbVFoiPzGOpEPPosD4Y4JWnIWPgWMg3/b3HbQ1dbA/xz44cUcXiTK4cGKeSUIjUSk4aVVGka
B7fvTyCkN3L3pOLO9+6pb+O0wOPci8c5aMYdfiIbBOXKaoOUYzE/tWn014Z9BtMuJSYxRUwBuPM7
WPJ4GfwS/GRB9e/CvHEAgonV+XK63chTGU8mHw+bRClZpLLb8OKiR4retY9aTHujhkBvBSl4CV1s
n6X52Q1kmoy9ncVGPlyFTwUCYCJUkTwQ0UhCBtGq3eoQU97lVJIpAncVImlnjJc77nsvul1vSX32
+BwHi5QW3fYl2n/zY6mBY2RyjU0Js0J6j4qHgywWuEUA0hIcdnuEi8hUGOg2rAj3pdeaSGI8MBvB
rQzKS9FkNh7/ipj2MvtAYgOux7gxQuClbseHw0qdBAxW36w3LuPMnmRamDXWWZk46HLnBkvMypW/
szrjjRPofRHY0MgPBf9JwACO6D6uloCikMib0vfv2H7dlm4LPaFE2mZA0iuLmkFr4SiMpfldbhuf
7DKuQMrvxpy/hl6uj72OSHqjTZMoQOU59fm6M0S8NONZ9JTenRhJXc7q92wKHteuIrKw+DJy+0+9
5fJBMP5bRb9uX93zkLxHIb9taoFPpvQvRWWRdO08p/1cJELgDjUy+TOTsBn3HHd+npNqg+fA8SO0
ZvWr6eSnErQn7eFU75u2s5PRJ8u6/LRKA2ISvypGPJsWf/rrl9Op0nQyfsZ/YtU3Thm1CYP1Km4c
Rp5FVv3OquUDdpvn0kr6ILuxS/7bcZEEsjp+ucvz7C6zys9obR+LFCpLMOHtgel8dHoeBz75KfGC
e124/CuULJA5eV8qnV5STb1IuYzccXV+7M47hFpdjYNNUk9hr0kwY5602vIq72G1muojX5vrdWCx
G9Tpn8rxHgDj0fyEV5UpW8xTFkPb3qsOBuPZeHVPWQnR2bIZgUqx5hv+ASJjvZ6C2fta2SdTv45M
/ANG+BGEye5u5UzcPFk1uUIMDZv0fZVoxc21Rb/SDAiIBIvXtvjQFmPlpXj653XlG8xhtEACzUtM
A75HiB1vEjkyvMrF9BulYzwGik98CFG4BXg0/fTBlsMTL88tD2G2D/qOFT9ID1ykGck7fBlGre4y
OXx2yJd2Sv/dXPvxaFGtoVz/XqEL8FgX3Z92CH88pxGMReFcZDDzfEeMu5aYCk4TYP4eSDup+VrE
g48en7l19EnkQhbx+3hUakmOqjqu7r1lNOO2IVA2N3+rjtiYrqjfRc4/q4v1kFcDsq6KMJcsKo5T
Ve7Tprp3TECs+PEBdYeQH9cVt+FKctiJXbJgJdmedeXyy6T6E18677Ddvga+uNJCfWosFXHhvFpG
/zn2IZbdyKZgnH6yjhOrt5fbhtOqbhE0pRVfNMaNYzi5f70O1o4xJU0tODCz6tHsrEvQ5I9RnT3K
0HGTuueUD8kFKMuIXBuj+8Hj/CCC/qUhhWkKAS/IlZoWmd21bRbXcgvJMQM+9XKlT0wj/nnLeJGd
4yGqYrzfhca93QWnZea4BXUvdjdda/DgmuHKX5X4Nrz2IgUB6zM8jUdkLy46KL5Sn3uoAqG4Ml2r
2ZlbLPoMPFcJEjQiDoZdK9oRTwkn/CGI0KjhjMETRjQHt0N7hIl771d/jHbGcmQ07LTW+rHrDfIO
CR/pZCp3hndnjF61IxrAxXjUfOXl0sTMDKPdooJ9G+rvrlInxJIIhKe8StaRh80q5R8jVL8q5JE1
HUFs24QgICP+TpQ7Y+FJLYP5Ma2GJ8WBH09px4a2wyE4MGZnNvRdRMEVPoWD9gG/rp5R49p/7cYo
wtSP5CcfDZBcAxuJxXlsGvsNG4WzS1H/Jo2crzq34nJpDwtYrdjPeWaU3yZZiIu86Zx5N00ICEId
7Z3p0NmZjL2ZXy8PMpLeWXFXE19WJjNin91XQxG6qOzqR2iNrrPgME3XZDYnxPd2H6Ksguv9z//g
37L72tmvKyXKJlSzIzSSZFBvG/4nKulvP5RVQkg7Rb61AMbN65gq/XvqMkxBM8Q9yNCbWnNhQbpC
2dgmBWKE1GKR3m6YRNy00S9jsMtspk+k9WEiYn/tGZwFtcmX2gzhLXTe63lVOw2TuBH5XZCa78oE
buMFPTLSyXtnCMfktGLiSgIPl1X3yv7hzVoQqKNdTlnlhx3vEgyp8bNt8jLRMMTiaOnJcXN5uIeW
KoexU2X6WO8iBrptVN95tuR5trImCUP4pAxMhmHdOMrlg0sAfVq81oIhY/oSCvNDbblOVpbP/CX2
e8rbHcL32VVh9+kyTzJahf4fDfEU9W9tinqEqNhL7eoulqtIesGp2g0ItEfpvA5i+YBPUeDoz95m
lT0tC5e/2wDpGHmxzdTuuec0XxcjpNkygRL4OSk5ZcZkDqbuGhhiTy/BMEyc0mbBWKGSZlx//Uph
3bbBdHc0jT48odIvIYL7GFZWW17paoacCk047ovxzug2DIlGkUQ5hDiNt7tcayo0SoTFiX5UJ9/N
SA+HNP3Th8jT6zWnefayu3JsqebIK98P9YOYVEryoPFTmxg/0fBO4LG55aS4Cqae+JnSfKxGB223
+lxn7sm6bt8MV/Fs9CaQoyJ87gZsBrx+KOfnz3CGrTt55Ik7SNxmnMFVVe8Kn5yG7LEfWLa1i4jz
ec53mcs6l3XvwR6o4UhoeATUviRi/NtZ/nQ7RfmPDUWh5/1LLfdoEl8R8wi8+qnkbPNQIRs8whWG
Uys31S4F1iV4SFnd12G8CFQxPKeFFb1mEUnv3gRPb+E7pJ19YeR609TR5xhhBRbCDHcrKJI46oh/
iBCFS7v+nCPUMha/8SRKqip0HuxDPB4cLgm7rKMYgEZPi96lJSNKggSBJZEgbB4QcTKGXiVeae1b
SSEsrqmiPI+rWg9BWT5Yff0eONyhhFk9NSBectmoXUFVGXtZkLGWXeZj1v1kkLxQD1UP1mTrfbR+
u1L+OpBmD47oExA1iN7hIvMqZ9AtRidpTNYZa9M3yaw1Z3u8+ktHVOTi7eYhp37pyGLQs6MODQOc
Q1BwonGgYwS1GBa37odAdZOzLLrYIXTytFBFMphNIppsTKyFaHPbuq9kBwiZVcme1I1Lz0x9n821
Q+oNdFRXmGePjQp8eIeJum3mEF0dOybrhGwL/WuZsqbP8Q8KFfuOpnHYi/mDPI4aRzYdpbFMBzGh
Q0CWXWJK/pZZnt/JTm6BhPOKCgu5m66anfTJShhQYctcndh5T1etbcNMCsnA1V+sirMD4HjWQSo6
ACQsT4YOdhFU6bNXZTcTXWpsLx6DJIma3HfVW7rWdYx2uU36dTlZq5P/X6Faat+zF3+NfLo58txI
EcqyW6s0X5iqXXyLOKAxWxnkBENihvnbUoqLqRhG2Dx0RU3yq11U34J8B7TNtAZ80vFofs9pQHai
07gHu/WeGl38DODd6duiaxf6lFf01532qdgbE1YRGMJ57X7ohO66yu45ZxTiU03Ki6GGN/5gE4uq
cuOxfkrrzIx7/BWJL3kiWnwWSyrftEhJlRm8ez/Ls9hRRhm7QXczZD2iEr7qQKi4CqJHY4zmWFsc
ENK/ynN8o+PcU48siENsJomjGEGA4IyPsoGV3MKJRQ9NEc8pupr9D16flHaxLfYNE0NOs7xiUz2w
wuZlfwK+rZKsDT50iba4ILBDDHtmyPlNykqnlaML9U9wR0z+ORQofVYvm3hLurMhiZLu3CJGsPw5
RUQ+VI34UGZFRbS1cDkxKMUgzCSLRCI867fMmWbWVSGZcnHcTsuZodYhtdgXtpP87Ye84C6oSEFV
J5PnzaqtwwqKjdOAFKB5hlJvEOcS+txy6dLTmZ0HiQExBctOSvhbrXKbFrBG6RQ2fzLwDQdeEHGY
XPdjEBHhRrC6KWqtrzFgRBUsqcOpMRACh6uD9Xn+ulr6x9Q4K2tyjhQIz3iSm3uFwwjhEMSnJftL
3AfcuSk8iRUA/yjKd1mVJ9+riMwZHxepHjRYbm7HNBm9RbLsCXB8wam7LjNyqiq2IJnC2JTn6plm
ErgL8nyLhbyvxcmEc5sBhIqLdrgJGqvaFURkq3ncwViJowpwFQ3ZbnI6sk90VR6ycUDvHVuL96uC
VcV5VwL0np2ryltQlFihd5w6fVymWZ0K1Krequ4ri59jIoWiNnhKq43GLlVHUB5u1WN5U68QmyYr
ai7CztyXLor+jjxasR+oiQvU4fcS5JTx3RVsgWcGUas7x8rxjh1SWNQHKI5NrgNJsgB7zRrxbnhr
dFZ04xKb0ihhMjl+xWDFt+2Uwa1nERS//jOuaNtbAMueHokvXLhLczMSwMyTwSgrYrQsYz8yxd45
9lzRKhvPmS0xotvREz5mnaTe8lVW/Z+sX1/sqayPA5K4eM2RA6e5Eqwug9uA8osRN0u6aVl54bz0
ZhSk9ooQtqkKIk4E8RgR4UpZnvjbf7nquG7gdDr+gzFT3RblHQvDNmmLnlDMZbglN9mhM7JntK4M
wk+zK/uDlONzBoo0zWD7FsuaTPUQJK1izJnz0soOG2GOs+cE6IgkiwrbdyHQ96+PAgkpGbnLZwW8
uzcz1Bs50Tu1FF9lbRS7HHG/sZFojcm5hK5uKFyKB9nxN5OyXMYaRqQzknEdIatzyt/RzcedL1UN
WWHYRXMrIFp1N7OkEXcXSJkUSNkm9reWEFVeln2vebRQDnuCbPRsuXKCzynoi0tlpB893ec5ZW3j
GpyyupVMX9V4z4X5kW4jicprC5oNjybRBV4p6WCb8KtrPteeYrmJ1o+5S++p7Id43gI6EQYcxuKJ
PefRB4kUO+uEeAAwazZTaoXMidPPxpFXrlfNce22VaJGYnWG8eg2BRPJAKK34dzQVD035jJzv7Q4
bnI+M0ofu0DBSHOZD3d5EBGSbNOROjY550ZxyDx2MUFp3fSDdc/g7MXPgITwmGARyIMLBySGxoxp
YFBwQzg/roORGQrLLm+wCKyFf9uZxtntxB2A+i+B1W4Ysp+oZfXhDvcu4d6YjPdAKu/9QSaz38uY
TmjK548WUkPC/70wK1DbnmsfQrOwKvePY5D9Y0LgFG32icdrOdpNem4a406L4E9nKSDzFjwsw2qv
57ZQjGES7Oxbmb1bG75qwqXCLCDdIy2/5qLzd32Z3ahAJA7rJe7pP4N2r8Q8uTds5m5WugvkpdW5
i6rqAi0e5Xp20+ggIh1l56lUHR0zvW0iY93B0UJJkd6beWvH1ENkNITHctxOnf5Omc104pZkjRuE
GuJHeQ7dpTiSP8DzVTsHvVp08RILtiREobH05viVJRVgTYiD/IGoztNrceZHuUZY0+Di6vsyDsPg
gTPsS9ZzPOmntGF6ICqTwe+kqNqb8aes55tABCeCpD6YVNm3rlt9QTD7Yn4NOr5hOeMre0WqWVFg
N01iaXp/T1E+dlskGtV6k0R89Kt4R7hHC2IciED/pvGcD8Q8fdgKWC1Cte6qJbnpqqbcRAtoX6rO
Ww+Ts9nbzV+1/WlzGP/K0YfuKh2+UoWwxOxIOqe+5Tr5IFohuPGIzIo7R8H7RvzAXkJfi8n4mDfu
gxNgYzWGQWJq6P2kbMsXD0FZIIih8h3eXYOircmIu8Qmx55chajrXo2KJGsvJeu9HnZaw7MdO/lp
m6reDSvQYek7TLzTvRVJgBiGw0vZcbeRPJ/YxbUlmYNpf3wmm4eBGIQIBO2BiUPylk4rR6GsZjrM
KNv5HiHkAAeqJB1rva+LaY47bd+T5WVclW1dJq3mOnNSzzkJoHCxLuGIKibGZR4RQJazW0UETCJ1
pmmjiCiyl5prNafWNWx9cKWB8TNYmf+aj8zBpbE5D1RfPNiEtrl+8AwBjsTCJCcLYu+jomIlahNb
3QVICIGpZUzBDLRT197QXxegf1bBYYCiBC9kOdGwkBl4vzSQaczMQHDDqkmJjyjVZM/nBndqKHd1
YLwHsBSA8JRfVNnmxZuVFvT05rCxMUnq8qzbwJW3tdkMx9JEoUCgnxOvOKHKmjkFjWEQy9694ZcO
L0tmBBfblj/aL+vDYIgtKV1xzCwdo5S8ZdDRjf7B9+wvr17dpI8xOwlAnuYDVwX0fZaPgJNk6N+P
bnFf5IjsQyRKDWIJ5nw7FD4Nkw52q0O3XpQVHcsiWh4itzsHFiexoxexlxaTsgVD6x7cHc1datwG
FePqMrsjXqs+GKYnD7mqmUM2bfnhNl6ZdEH9XG1ioKHq34wkNYSIHcOCvuRQAnrRoQg92KZY73Tw
PfoEs0RCJPZafiHXftCDO+638RSXiLp2MHZQPT9YENCVzq5sbo5icNu/wwQ6Tu6revrAKCz2amFj
x6rRueaE3Iee0smIHc74sMkRMoK1Z38C6YnptbtBjdQprMqr3qEhGmeC4vNh39sSeGjhAXwB/iYY
dba5y65kQDgXCB9ebX5Xd/KyUo2wARHzLgzVxRmm7UNmQua1+rb2rL/OMr5HBZWarF0/MczlxOj9
peDhubVV8drV/gcXhL9jgXgnHK4K1fOK+eBIIcuVCdjWMUH4yOSrj5B74yHIpWGhgPRfinq6QWKC
M3tym72SNwUBEym+LautOAtIqG5G449ssuc6+E5dM47AUbEPR+kWCBeBvkcFgbGPeXEBQyONrs35
LiSGh8O0MY5laZ7cDNt0g4kyVoFx3019m0w9/0K45N/tom4nRxrH0GSB0fTI2ZFulThQG3Zho/g1
HJwQplF+ZiYT7gZyBq/Bn9pvBJpvd94Ps/lauTDffRF+9cB5qGXo9NeCf0UDDkkosP6ysX3ybYNg
ySbiZqr6fR+4yOC39DbSi9aKW1Zyj09RJWEgDDaFDsPbNmBeW1+lKnr0hul6CC+dO1EC82/bhtAU
8i0loYur0hLw3zEAjcHzmmU8Ey5ZpdWz9IfHttqEI6kHKsaCUTHPRcjJiYyODR6r0Mj9yJBW7ds5
IJ7SvShvNF6QGGPHxr6IL0TJAaKDxWYAg06cDeSRLKhXzXGUZ68DRNNN9MtFjQHDawq8gZSccesC
wU4xyfSu3exyx6h3nW08LxTtWdR4UJLaej83FjvvjnutWru9qxmXcHpDwpxARC5CMsnlVptmn6CJ
dD1aHDIY9dmEktESwhjQZrazfHZh3ka0cYbysig/Q5aHG0aP/VUENDLtAdKP8zSwfy0Slc/pmbn4
nZtbN6ZjvxXN2F3lRqbjzgseDCX/1L074XwJarYypXkoZ6I0ukAcZrMz9pzB58m6KTNOZStbsLJz
Y6LbvSFf+lUo+OnUM54RldfF4h3NJcoO0mWbU87ml2IseLJ0WDKchPU25uOFI+4zg+yIOcwj+WLe
6W1XkRL/mTRaf4Tu9GeUy2faEPtsgcFfUYDFvnDT26yhlPP7WLUA9qcxetUmF4DjfIy9QbRhRNY3
W/qTLzLv1GJpDOR6ApYVXZYh/B6K+skOyYMkWIR2tSDPkEEvnRTJ1MUEKLYNzsih5R6xxdUwoGyr
hqPFzgmnOTNmpkYwqlW+B+RL3qwNET6CMkfgDZVno8Mr3ydZxZjXp2iW14MIjOPsFB63dMMEufhL
YmSLscL/kqUfULKut1WavWulwKRbQKICXlmMhBl1Qfgrc8Ei2OWnY3nH3MzmOgnRyZ7QQJpHlfv3
qZ8fam0QSKQUGwbfdBAOlTTgyx3tATwARte7fjGqQz/PXNQQ9C0YWJgRScVJuxJjize+RGDmHoLa
uI70cu6V6d0yFj2NFjMaz1tf7RB4eWb48eBwP/cL1TMarQs0ZqR7Xf3ctVVwrGrreVilRcIKNrC2
p+9e2x+3IjG27WAMbPaiSn+spvMViZGyEac7oJD3nESNk8vYKW6wOvtj6bHz6j6rBZMxhRbBN+5Z
wENghXayO7pJN/PZYzTzUxUa10ap9pEOn5qIpXE4GIy2mD1AJ+KZjiiDEPTjE5H5Ne8XR07JEl+H
dnXQkfOMaQd0nv+BRoIhxFQ96pxWpeZh4YOBHkfRZLV/Q1u8AMMYuLRa5zxU4x8uT5bKOdt0mYa3
/tjhJwZ9YlBDGSVM5dHjWAjHcytAfhI5NSR2xfrUzwmN0IRFtL8hGo9jrryMNnb89stKXqct4Buw
Wjh5y22lQ8+5PutqcE9ltoemC068xh/mOAYeF1IcXCYMeKkeRkQ2iTs4d2M3fGBS+oMGBtObuTJz
WzSrMNpklYc/JmBMgMV1wMQXNuOBoJIf1mNsczF1W8p5i8yOgI8g+8WIfh1hyzhRAzF5BAmeeHbY
A+Y7B9rx9t2GVdMshn2YN8lEHGdCxuxuYt3KRSwPAASeAUVGBy6QmzwTGw/c5t6r/D8UXFfa5s0d
QhsbGQcIGwr2gMMC1qjZ5raBRfcCj49iM1w7VvOEmDcrnJbcLZ+wMmNvHO6QTjIF+gdA5N83zbaS
ZlO5z8S67Gs5P5cUDIULLGUtmrfORcpttaNOOpvJl4pOJkV0vE6wHV3NMAov1b62Ovdcg7MIWPsD
knZ26FcOIYDWojRsnjYyFqEKF+z8cKdJAhe3qy4nJdEogK7rBbeAYzwUfXSywkvB1Q/ToIqrnJ0j
nd8JFvU7NvZf2Bw5+/GeVBP9g9h79dgFOeEHlnLIhDDJY6e+YZz1zv83ECxl/PZrW8ZF3pwivSYt
b/tCCkgwZSP784JJRgoCjLBMpgdi72jKasKmGevV/MeN/8xbdxxNTR6jS17KpKuD47z1ef9kjgyi
S/SiJDuzNhJ18J7KvsQl/tu0Ur+rxT1jyH0a5OJe0sz+HPrsMlQsaepWf0oHGFlQnbW8WRnXbIKh
ElgMQyE2VWXWfNSlBpZitU6S9+7ZWR6E0b8iUPvZgsOTWhx7tlMnvwTZ4DoWqyigjZxsTAQXf2E6
kk0n3XXvNUKAs1N0hIdSwm1/h1tEFfEgxtG3p+vAMiDBuV8WiawlY79eeQMSEqIY0oE/n5fVj3QB
X45pzt3aP6royuJ/GxSu7BZHhzkPSdRf9ZZ5LNfij6dzc2eYTMrzYCHZPHBqTEnOGDtWfa/g6o9M
ORNohA00X7qWPHSQFE39D5fYF8oxF9nvNsNj2+B9IAOKRWlgvezU3rMNkl7VcJjnV5juAIAsOrNx
rY9q+HJm3mur68lnZpuJBTPbM7N/ZIWPID7cmWrqrwHatAUAc226ecJK/FxE69MizO+02RwYVpgU
INsfImFccVRR7xXlC0iEtzLsv2FzkpxCUHlWvE5hdF+NjItAKPtxZTvJ2i9Bkjt8Eu72wgnVOYwm
KjbsjLpYRCjSevJ+Zzrf7J8spi7pthWhTZYlvCe/FkxX2HMCZyhJBbXPdLG0PGozN6Z+lMwLvqQ8
b/b5Sjp0O7tbgsa5Mmtm4Ww2/Z6UbtSLsT+RZmI6ibSZhLhRxu5+dd7KHHJ9zVKwNSoWmH54H8zU
0fgYmFnObA8jR9A0MWweZb7n72HH7fAVd64e8RnIkyvykQy75Ru5x+BV6N3SiowJTNBlSIp2L/A2
LOh7q5CBVKZTwgEWel3Ol6gGdBAsNsc1o8dimxGy475ggCNyxSPSJFSLJO2seqqtyWMl0bCXS/37
TFs7bxwZoIVOT0njHNfQv4bci2J27hJn1nyB+frti/aA2pmRAAqgnWMN3k5GK3/KmdkSMeWcXXyp
RU8I3apNMmIi1GBD/Q5NK+T5ggI3wFNzGo9XBsLmWPZcpyaa2qGvoYWEoFECdG600FTRtubJqZ5n
VuHMsawP+iNjKLivfF7AeawvEdKivVbsjYrGfBFFKomsquJFc1ZLxSoGgo+IU1Hdmanzwvl7HCwA
Q1WzfHROVKHHWoMdCkCifPk949lDC2ubDHvrJnwg7Xo5pihG6Ez7haGvj7BgbEsWiQzpEMN7DyMx
lJG98mgBlqc0G9gX1NGhj/SN9gkFRwB2I+boGRsXbIBC7tYBQ69DesuE8qlo+VFreqIN+3rVd2Rz
yPlN4A5KeK54k5mOxJ1Jpki6mvssMPO9NqztH2M43r87tWfsO1L+2trr0DSIHVyoBkkSgsLJKjgO
wiXp55Xpfc/m2lf84e6V5WpGTBObjYXteC1fwL23Bwo5DHhrw9xQIadSfnVCj8pDb6OnbHzuksFg
AOWihFNyaY6ynW4jDUGRJsvaaYgbSLIJc7XJy8i0w6Q457JPcbEK5oSpj+TH9+iSUmJOwcVBgBqb
v46Rvc5O+FektETWsIWjlO1Tj1iGNM/u3We/oE0GKkVoHPzSeXPrljyjRe1n/ONs4M00aUP0YwIs
zb5gD86d5WRgmtu4BowALJ3PL3NbWCm5vanxhungNROqRL+hTdZzujEJUb4gvzVkcSps3sE05JiZ
loqqpr2r81Ek7MM8ZgndQ223zHt4a3PoCugzWKuqKb0dGvkWZCg2sspmadChYKMNLBF88Gie2bwt
sUQge7DZSsaWI909yC9+ai8o9t3snNTMJNFm75uyEN79c1SG/4exM1tyHLm27K9cq3dXA475Wus+
kATnIBnz8AKLyIwEHPM8fX0vZOt2q6Q2qc1ksqrKzMgIEgSO77P32mrgc+/FNOiB0o0i63uIm31v
JGzWKcwwivkVqUVfd/mnkyKoDX2+PGUV73KZlH6WONRU6X7OrhM4Hj2HI7dHOhnRLLoGUo4yrA20
BNZFw1Vy/FppjoHcwImfWzeTv+VUBwN/Boe0bq2CDuFyYRBHPHlPXOYMeojzKxujFW5eSluttrhl
irLQyJpOtaCZPAvxOBh4svJCbJKMxyoVOGrxu4h9u7SUBlaBG0XOOwQ3rGeK7r9cp7OrT3Bitzsc
89Haq/HGcfLYsvyPz3ijMy85YWYI9gCnH+3Ok4AHMMjQYbHK+wi1pFEU2huavooz+I4YVABZpByl
rTRnrw0YOTe6YCtDJCh7SDYk3TiMG9WrwLvK6496UcjmZ6TLD2DZPZjRSduEeOus2j7kHTeBcWUr
lsOAFdXaDou7aIz1VVZhVGhlg8MEM4Gvd/I6BTTdA1FTEQUIlEcIHA01wBU8HTgVmj3JiWaTj+Fn
igkrE8RF9Y4zLHLVmzQmWrZyprR0EVJoU9/Fbs3Sv6o3oSOK1WgitLa6ZOuBVc2H/MyDswAQh016
4zZjfbSEdl83SX1nerAAo5BDoGTnjzX9TYJ8K9y09nW3aQ4EnvksWx+zMyDbaijTdjk+VYpDB0Qt
XkZnvJn92G1GrE5QAVuOIQb9qPqDlNgZFA/Snd0kPc8ExnAwLYBGxi5Zbj2vmcvBcNLbR28IN23t
fS0c2y7xNUpp+GAbwxYHK5njudz0QbrVFEpFlNfoQUV/FMLrmZG7FjKrx3Slo7KOPV8PbDpnCqaF
p2GkhYn7v+zE08zu0eoGNhIw3xNQJG7R7zWP1BhAz5TjB2cSfLg2W+xVkuBAw+n+nDTJawvdm8oS
qW2SPMQS5OYXAYIrtDw2GujQDLrRTjhByhL+oIfdT2sqsVktgq+VLtYjvfhpZzMVMyMQmaTyB7jO
69mcvfVIduH3eBN4cB8AA7brOK+euBxncBZIOQVoWx5XNqaK+stppnc3uLY25646I72U07lQhx5K
IHvdIoXVWIZ0vkdP5Dv0XVqxBkg5WVANhKCiRAtjhpcVpCkHS/4tJceRTi1tapQpU9qmoXSrMdom
TscME7CIzoJKYHPLTkKU7yEVa6HNsRWxnAmQBymrqZSfAbkmH55Fo/YmE6g/j9gdgtRsj6UdBaua
Nbag52ilPCPfqAN+SnM9GeHj1KAEifnZsdN402CrrUjM8USXW6stLTiNwKQL3Wj9dOS5YifwtTAB
3TcOdo5MWOApMsWkm+3SvqI2nYjp3qgLPjtG9o3RGmx/on6gwz25GPRpRirvHFFeq9F545j3C/wl
Th4Wf2vZzYQMx1LzVdL5CKDEA0T1nEX6Uxth/OxMoI1pZlEUFLNmjZs73GJqrYd2xWEHyVeOiE8W
Yq00mp2HTXyBW3ZrXkBKG+3uQbEW2sNM/Uw966djS2owrVOVDF95GjcbyYqaAwLxHB0dGnP0J998
fRzxoa842uOIkBbcJf1XXXbROVXZhx0gPzo42/CNjfNN8+jgO6F9uNcyVbeoRzlzFQREzU3eggkn
cZ9RPqqJTyMAA956PMvidFnXJvktii3ryY7yCyGJX0qizlhEQj97l0egBfEsx/zsD2I4zqL0dqGF
E4n+q0ulMqqtterQMdwOtvgZNXq2Jq/f+nQ2oAio8mOoDOOEGo38qrlXaPPWKafKQcSjvTfNA5DD
Hs8jq8pe9v0pbPKdNkeQ1ZB7i9ig/wBSELHgB2UluJgK+vtwx3AHAa9P5aR9BXdA2H7JQPewHq9G
114HDEg0WLLmIdTAxh+HlbYwT/FK+Ny16KysbYpq+QLS6i5o897GaU26aGu+DZaDWycwhgNR4tKf
W8DpEakzOg1LXKeBfVkgBEXaLB0nrtpIi+1spgT2phaVN+964kx85aLiaduM5iVJGnnvBfLQZ7Rg
SpaQ21FOyXa2XxPHBLOnCwVkkjayka+6clHZAlxaNlBHunc4xy4akNPsJqtwfNwam77JUVNKGPgh
Z6Tc1ZpDZnAnzercBgSPTOQYrzRFWT6RJDx0nNnYItY+Xn/aGKN53pSKRmIL+F4pqFl3+FKM0Tzb
R8At60BLzE2tmJulrqI9ejOKWPJoZZrpp0CU1lNvYGdoizPw43NrjOKp+BSYgn1cQMHxN3UuqS5J
RNP1FA2PESrKTs6Os7VryBpKafKAS/Qu1gKNMWyGOVC1MdF0jDQABR22uzyFvKpmkm9GjIz5yOQF
7znUSLIlDuGkGI9YqbSDXGjWszJwXrXc5II8wvs/eh60x2qjUnZ+5BdWi3VsZZHtOQT6qPlO1/JM
FAzxM7KpX0qG/2iO1S4IUrQSk9bUqqgp14j7c6FR/9hIxLyysdkkUJRmDTZ3iGKYfVPG+VPkibWn
3+p24LPdeB8q0cGSxuGLl9cGiWD9vZ96betW5UsH7/hCShn1x3VuCfI8dsW7QU3jI2FvxFMwSCEj
xovpuI+/ccmV5f4C35CvJVveEEX+3ElJqBEqSD+63BNC3lY9JFDT1ghKcfgz4fx7mQvGAtlxubQg
n/xgwJo/6QFPc8bZN/jEh1SvL9MISRSDKSP0zJkjWXquMOnEH4q251wsE/lcuSc3xC7iGeU+NXT7
dWiiNZJd8G0m45uIOUnaxr1pYCvRiFGvplqXV0/m39kCjkU1xf4/Zt2lJp6glhg2ij8ti5n10Cpo
/BUKvs5kcHQW6yPPMP2Kn8nCtRF5ftnOZxDA2QvfmXZB69tJCXVudt23mhUtk/qKfR97LWw4p6Jg
COwT4yXvHHM9JpRwj5I3kWGnvTgN2QV5gxTf3DJiqRs6txoaXN3Wt7M2WKEYFqc8DLeYVEuUwUGy
zzef7MHs1+A4G2xi3VkYAyGJQWxzN0L169zYN4oHEgr9CxMkkC2Hklde3/MgWUxXGMLNElGoewZw
Yl61PoNhz2kxHM23qmNzWoKfW5WZ4204fmcvc2OtHSsoHhQWuCYqtV0lVbqr4l68RJnceKC25xgP
QaCxcyQPw5YPAUfsydS7j1QvTZeuXWYgx2t93DHmScekMHES/CGW6IBDYa1nNtql9TJ1jQr8Jn3B
w2EYinCfQWO6pZ1J3S1rGT+cxYMeiv5OkN/bhaNKN15OzSYm8IBn7DmhdgXDKCfhIbB6vwhzHO5C
ZhtpVA/OLF/nJrnoOT2J/VjRZbN8Sj3iz9SE4YMbfqWI2KHX6adQ/3ahHp4a3Hxzh+/RGQx9k1ok
8Lh11QcFjwBp8p0CReMIOt5P+9Z9y3BllzobTS3PKjqXze8yH6ub0/ak/hxT+OOQt8hW1vjQxUzS
/Wnw0E3LVItviDAkxZOVXgfxETVq3FvA9QPNjh8wgpx1WgpXHEg0umP6p8kwTwknmd1YszGlmmgt
Q6G/kPTq9imAA9MetB0m6b32m6NC14XJWgVPRzb7wTR9VhjY78jHFxRbK8uPYhb5fa29K5PI/6Im
Wlaf3CeFI1cy0rKz084pRwvKm90kTA6S+hXmoCDfcQDrqZ1V/Z3HUawUntixAuJwarK4arT+1Ls4
S1tOProU+4HPwl5ikq8be+OWFm23tZC+sTjZ+ehtCTdgpAvd8vwb8ldbcbd17RG+fZhiSNcDg5mq
jM4goA7lXL7n/cvQT+oWZv2l0yEa4YXBp8r4DDqhf+XDkNRwMzI2M4NaCGHLxRWrBuNVEeiPiYi2
YG+OcVuVJz59e7vu4Kma7AaswBO3kQ0g/SlTSP8cd5DcHN+NpL9C6TxyLoLA3YI2Fq3l8iGif57g
X4EkeUKA/4iTmKtAZSbWhCV6lnzUgTBYd3M9kVtB//WKL0fTn9VQ83HN0jc6da0j5GgkOPvO1qvh
DtfI6AfOor61OMK5tRg3keTvmuRJPoHsP888s/fWtJQ1t/0F9S855+5UbJUnj5NZOee8wADuoC12
kapPYoB9iH2zWMMCoQ3DVo9JnE6HatBxm455ftW+7JleBTS86RyObIiQpFizCRIcpeyjx7pmw2yo
4d40RXJ04DAdM4stl9GgN5p5KjAGEJyKgwohse+ZMLpzP2NjiMYhvOugOuy8jsQrw/cKkE0HWTuP
B28bBcj2nvZRJRkbjSoZb3HgHnJi9i95QoySBMDy2CNV05fxc2a0k290AL2alH2PIZciIZtFXzj1
7R2SQ7TOovIcsQtY2Qgeq5woZ9IMDAiFne9nYy5Pceb+GBmaNmFJOGT2Ym8zeFQAwL0sN1jtYXTb
HONAfP4A5kq4g2NRo3XJ5xC/xIxYxK6Uvobr+dUYYCi7KDD9CREW30nEdG7E9/SEEFPkbMdHCQBJ
2LQvpM5X3eig28XmzfKa8dItmLcyKnDiMaw7nGu7eYpZ/rojDhTUV3dCoqcupj9mz11aiO9CqKOq
41+eJzsGEoHJNGuHdzFxmQXpMXFhpXTNa1OlI8UarDxgx3xrxCrYkjiMHVMWbgS5PT4VjMLThDW9
eHSEsO6VPaKRSF4hdqRkkXo+4u6HbOHx6kk0b00XN7hXo8yp+Mkyx/5q8hPYVX/l3XsKa4Qive2w
PRoQAnXrUnNXXwGR+cIJt5kIZH6YPLCb0P5iy60/i6n5injWkg17jYgvvI5j8tRXpXe0MKCRLujY
ozvuG8v6zZThKQJ/Pb8Nyz9Npc7RIwi6Y5gGAL3tWSPqxx/C0srtVDC0aQQ5fgrON/1Mejcf3OQS
Nv2XSmcG42kp0UXuPJkFiF2YJhvhKPmBCeeQiuI4psP0BvTNR8CdkYLiBGbDYyQ9nPlW0hwKj/Vt
Ue7DoMzOmkSV1x2wZCqE0ln21l2BcHk/s347a6BlbIQaGr3bMGdjuAiNNk/cDuxVbS5uc4s5cB5/
pCKxMG2yOxXlIhda3rEUKjrQ15ut1BFuJk/JBqzezHC3inSY4bLt3jiMR7hiDSBvU1Ue6DZ7C/I0
oVsaVmPVNMUWx9uZUz4/dZbpW0lNz8pxSvR3ljQif1FWGdIQw02G/QBJsKh9jcNZP+tAiBWTTZEW
GSdJk+N+WSX+TP2JhjTRCfcQV4N3MqAcEyqh5SEKH4rGsp86bE2YtZZ24nwCIODNNG4an5mwnWOM
ZTqzleAlLO6yoH9sgwB4ZMAntu0GKPlm/jHrueuTj62DCRoGhtupzsRRULyC29RxeBWa8kKxusnA
cp/pvB2OSY1aDFc6R5bZqxyBNYy1u3Fm6cBb6WyMpMbbpltfFGZiUZlQ4yDwrzS9IE6uXEK7TvIk
KjRzzp74A8s3j8KqXcTDWlOALQX9f9uM201NQhe/YHTME+MH1wX7XGT/WJrTpm1y30oiZ910r65J
uhRwEyoD38kKWC3FBF30y2WQ0OrAutj9TwlkYh3rSbYH/g0eSNHy4zVYkA0X28tYPHXQCHeZPT1z
XBNbi9DWZmCDQvFvQc4XDvZ2GhbDS0MrKE+ScxdGpT/gd4fngjvcvBhTM+3nQn6AYSX+Ir0bjxdk
GLfudmHL5Tbqo4M9PqlOTvPukLi7uHJCmM2mo8KOuEzB8bqyBJYG5iRogFtN0xTuEpiJTjS9i0E9
utPitmhHdmQIqZmJrSMLbd+ws/TY8rDT6hm41wCM+PcjPXVYiHYaOJQ22M/a7yMTYyFOgRf3d6Wy
k8dcZCxcNBulLNK5XAfkkd2UNV+DC14CffPo6sWTEVAOpPWQWtHjUdK18NV2OU7Bc8ueXCYUlLyF
79JMMtirzGhOXdnIB63AvdG1JJwj/A4cqblHFWxR1NSY58mKkUoJCIycFjZjDAcHOMDvt63uNDYn
onisCj4mfHQTTsbwmu1Y8JHGPnUq4mFrwN9+mDReO22EDqswRpF9Wxtxl69r3vg1DT7zo1ATecJo
iwzVYxq8jNpknuMSfwTW1OiC745VhUbd1jBHwo9090ohyWKjc+rnyqJkOwmeo7q+cB/yTMzbjeKQ
H3GKWZe2wNBqBTZiMT1LZDywXRN59zg2edSkp7Dqsa/GI+4pI6aGubXEJsDItbPmxj43aXLoKY0Q
VW/c11TMrMvpONmx86PHDWbVH2wHp58Z6eqFVAGOiVGX2akFxB8ExzSKsrOeiH5b1a+qytq7gI4w
ClfoHudhipxn4MIqktp+KBYq6yRbsFIEySZCjA9OQiBUcv2cYVh4+lvftvlNK6Nkn456vdgxbx3s
+MfBgUg4j3iWKlTKu1qdXGP2K7jzX9kyx0j7SF2B/uUOLJ8EfyFeP3HfLrePWNOrSxUPzauDOQpk
52Td+ogLRbS0N8rmYam6xdcmyYtHWXgTYXYUcfqWD2n+pQJ5rFNgONoY3us5oklpeZRd0nC3HFT+
NQjpN4vuTyQk7Oy6o9EUITkz68Y/QIrwlirHIcC5ZpOH+MO+P8w9hqXIB2BWHDmKJjuQ79wIMDiU
xDeCglBCPQ37Vrf3ES1Efu+9TrPGFInvspTuru7gTIZq0tm9mReHZtLVsEDoeX5tWibvc4kJw2+b
hidtlQ3/5idy/6n+yMFIZBuuhEPjeZrzDw0O+HE8PS6QJSetfhylcxUeSRIWnSbAj3UyOoinPL4P
gkqjVORbbtVqx49WeVYMJEurLh7lAEHuyzE27/QYT2igEBlUh4bfNKB489l4xsNiHDHbQRkRo9iF
mbSuYd8vBWXFKzjghhAF/ydM1u9Gxl1gis38TL3Y0T20llHcN1lYHjOD64BeiezEHu7DxVx55GTC
BqYCp9K3HsItcOpwsq91Rn7YwHK2yRwzvIvECA5WAwdTZdpXb6YjflUsoikIx73iuzzKSZ5+/1bb
+GhStzk0FZldlqP3dTKNF6zObK0Lz77N5E0sTPznLMR9pVNwRj2C33IaOWVWod85zUyjcgvInU4A
7Wqxn9q6Zk5FkisP1QRVcOpwEv/r69L4J2Yn7yIsPlNCLDSWpsw/M81KNJ8YiVKtgZ7dWqN29+FS
vkWE5CxCUhEBVYFn6eY7EFrtto346Oe6sVAVyY+bGpQfnhlFj/c+BSIOG9IduY8m+47c/yWAjR8q
6ioRzihHmiPIhMP7kJtPZLj6rerqaDOa3WPFPaM24JXaRovzv4Hz1+DOM+esvWpy2MEhdP9dCcL/
6/J1HYpQNEuD6mb9w+VrN5MZwzFd3mwy8ow2xW4uq44CiMngCc5tdo7QVukFZAAdPJRvi+Pxv3n1
vX9C5DoW8DI6kk3dllShLG/P3xEjiU1qgx0OON7qhJtPKIDO4j4C4qs9L34mnK/nOu3Ozlhrr20/
v5C4wKE2jt+kxl9IhnvvmRP9GGVp75aUXZI/VASsB0CAB9yG1aqdJfE01G2M4dkaXBSUKMEAPovu
Rcni057J1jom9XADhbYm9TRkO4mflnjeiJSjiy+DX+OdeO5hmgioHYsHcAN5/2vgDO8z8sKaRbvJ
TYJ/OAEZwLrmgkNo1dgx6ZBBgS0b/WqahoMREFjpcGnNxDE3VkVdi+URBdQrNAeJQsdBzF6TRn9O
1fsU4qU1iXyuk5hkTuuZr25Ee0rCfw60JUPPIq2dEaKsQnwub2JBRcuqYz5f4S8rkSCJwk9Eymdi
ggl3ARo5HkLGR5ApMHln7YqAx8I4Yh9NCJysq7WvGziZnc7RiHVxUGicBFzTQLl91vBSTfwAfqbo
cOyyCGNQADAttz2/70WzAQezdD5+Yn2O/aZGnYm84a2z6H6hABq9vvR8TdlPpL2xDEF6UUuHa9Nk
66SZwm27TPNhWJ4xtp4JhT1kOhjkJqQ/ETzcm+WSAFruLEzbLaQqXIMt06DL/b5zMXJiCaoB4B2d
hLy9PaLDxy6oCpl9lVK7LQfqRHYu+B78RYHpjFwKPaF2YR9nmd/i2p1Y+wx7a7Y/tRqiT9iX18Gh
/7LOX0yteleCxN04QBE2cPmH3aDW0uLvlaR4sO2WVwmdY+Yk3JBigF6Tr+HMPjajjndOYtAd9UuV
ZSPOzijbchIdO4eX1p52lASUW7JJ2BghuY4mRIDeqlggd+i0A40k5DUg9RRZVO9YsOKmBv7OM6Z1
r0X8bNVltss6mmOQHv2sxancVXxvrlfMDxzF5gfXJI87pXF8BM2MNzJ6yuGi78sSl1YptOBUSd7P
EfVpi++ioPo3GOE4SqhCKtnNYe+dyJmKi5Qks82hOJS2l92FwZzd9fF9XErnyEWvndrCAAChG8yp
dsLl2Y5oGrlCfEmjhK2LJeXB0mV48SIu+8Qs32IdzMNQIIV21nq5jXo8pICC2ryrHL/TAstVaS7e
L0CtS9SOMW8gJBd715Lj5DXqnceiwQMQTDa268VNoSU2K7e0uXomRgGFKcbPDTM/qdB8MvQhusoo
+9VPmXtwUwazsM2vLWVfKJDR2prkJemichcLGziLFeU7XccUoYAiHIjRLulsLN4ecFg7oBI9x3HB
vu1uSjU4z6wmt6wmbd81+p/E+LHd5IhJNARIety++6zH7NKZtD2bje1uXUwGek4FAs3xdr+S49Sf
cgAGEAiIG3ScIHSFpELL60PjIlWMkX2Wcglb4cRa25n8GDrLuAM68iyG1D3mKsXqFYLWyiKzPuC9
bMvxINlvcikwVLT91O5dl1EI40xI/WT+Mdo1nSE49mAkIPhkc6Buec32LVCGfiaN7lqdze7RBCqf
Zb+azlAHlYpy7QbtLTY4j+HI4IBmz09E4etTjguYcOXYv8fF1sF3lAb9dCsDGzt3bBEUTNv4pIZ2
WiVdNd5rbui3GCcegWR0dZze8XR4hrDY3JpqfphhEnFHbA+imDkLEzJZUue8gm6Q3am+fGeuACOq
rHTjaOFj3cYfc1HAcTQ+jGU9hl5LqiEqN3ls84YNMZAEVVNU0uspIhEy8G8oZJmMd2XJzJJQwDSy
8fSdxgUCWBWvbaU39zDaTlPN5ZvbUbyJR5RbijPydTfmyUEV7G5xLgLSFhZqVMFjRYNIspsnas16
m0QaDvzolcC171ggybXR8PZNiXbelwCfcjt+ze3M8EXlcEXDklAxfg1An5GfS/RuMeCKzCs3e6qW
luJFav3Xz99/qnFZnr6GyXHIw+xGhfOfn75D6070jfYxJm4wJg2FdACs04FMSK3viS3d24oR6Pff
+T9+jP8Zfhe3/z3zN7/b934U5cSeMWr/4V//66nI+N//XP7M//k9f/4T/7X7Li6f2XfzL3/TnfpR
F03xq/3H3/Wnr8zf/rfvbvPZfv7pX/y8Ve10333X0wN4p7T979bA5Xf+//7if3z//ipPU/n91z9+
FF3eLl8tVEX+x99+6fDzr39QU/J3b87y9f/2i8uP+dc/9l0eftbTP/2J78+m/esfUv7FJWrgaPDj
bZDpy2Fj+F5+Rbf/Ql0glUIUzJuwhU1+JS/qNvrrH6b7FwssLIRw6TBi0Wz4x380Rff7l6y/OCZF
gxrHF83VNMf9479/8j+9g//3Hf37/kSDBAxXyt8d74CEeFCnOQbxT9Iy/rHFPYxpMzJzcPJpn8Bq
Ko0Sr631ZtryLiuraz6YbEKB/XTuxImWcKrPp43W6O4kimTcqhJHdBzAllvyRygFuI86aLWV6960
IuD+uuSVtAvFoLt4JIeUM9JMVofnqwLaOVNxS5Qj6Al7VT4uI+L3v6cRu6VwtV3ssPwGDN4vuplk
m8Zx8g1leDj0SjoVWnyHXsqHNF6SV9WSwWqzCQs5GJ5DSL31urD0/Uh72YpxCng8ovzGgoflJsFh
7OFCkPMqCXzlBL+QOCs/IgqmlkxYgFC36pecWLYkxmDCkx1bUmRK9I9qfA4Il2lLyqw3vGctxItE
SRXgR/o1K6bJEcNM5ERYtz11NFOMYAjFYpckBMm0HGqnCtWHGpwzGYfhxFN4jQQNhFo/2gGejlYM
+5HN1rGosmg/dsO7y6kMZOx5cA2/MD3EJZgt3KUyxAsWMek87N0o+U7b4ckYMC4XU4eXEaRNZEOV
wb1OVu7bdaism3g5WE9/MmjCrLS8Xxj0L1yG7F2K6eCZHp03UtvBGgeqFYaYmmmd3pSW9j7bP1Ij
Dvwgi3ZkenNsDPDg6EDZTPlJCxAva52bZQbndJ1GR8zsflnh3fQmB2+1jQVXa7p7fDdbw6OuU7ci
Cuermkm9dQ6j6xwU5DrcK/Viv4Vu3AF6njOWeaGBmjZGzr3RpclqmPpXw84DQlge1VUWqSKXVS/L
OpRlHjrERQuAkRaT94RvqDZ+cRd113odPbepfNOD925h/oj0R2y0eMA1tg+l6/pTIGnsWrmayI5e
u5NWOW7tjox17zGK61m6ilvySWziXjwxPCvh3doyeYormAzTyL4k6wA0j8ZHShEqkWRHX+Ua9XM2
Rh489gSs21r6XRqfvQ4XYxZFSANygpwKnbUdX1Xu9gd6By/kyr4x3Cab+drjQt1iZKXt1eB8itmE
LIVtbOD6PBPmSM/1shEiXp7cZPcVjzXmIpxii6dlYxIjpJ2TeihO0TuI9HeJ+S41DPg6oftSK5jd
RuFTlUgg0RoGP2kbViZ2vZ1D/ZVGSkawkarEyW0dskEQA6a22ivcWuU4fLluepMu5Hg9zpk1PGud
yRyTSMVDW/z0AtYVcUND4Fyzp+uo4cqtMdtmOkeI0ZnFVkYYVqtR2xS9YlJczM+6nPI94u9azyhQ
a1pY+9jWMiig7neaiH3VBulm8iq4pF6CUd+aB9LZermdQg9jn2d/odE/BnHpbm1NizH1kaZ0p3w1
NG657lmqAVmL+qPmsYQ3XsycUaAF1cadWPrs2TB7Z9p9O7LXjGI/n5HtPAZC0nMTF0bjUm3jRi+m
bepYv/PPVKTvQ+iyUXQ6rLij85lQO0xD+2s5kTIvOupea8e8BgwxOHWzrZeIiikY6qOlWH+WEa/y
cnljeVuWydUWIlYFjAAvBrF2Y8Lbi+V3Bme91eOdE4GI7JfWxnxAn80rOmS7frmbQVauKB3O6cDj
6iSn0HNiNVX9YcDjWht0UuJOpedKUk/FYgn9d2DpieWKTYuwn4XRnpJOwq8hu6YCnUQZlvhFSXQ1
9TblkGdmhapgZe4ukOHMu8lqOMCcbTtueWqXqi4tpXe4TxwIKrfWCaZz0j8nyu62FUtpQhBfc4LI
RzCK8EoB26FjQZY7N0uDsBWJg6eTfXMr8xD1EwpNk/I6QQ/aIfyAbMOFvjdV9NyZWDsy4FAQigFC
33es6tbWyGnLwB+2LnqUMogQYcc9oGNwJDxJXGGS91UqLmPswZNVAHBroZ5Bh+/CnFHXVSTK51y8
6mm+y/mQhux+XPnWy7OhdyQnHQHThNS16+CIaynBdvaitZEnLDynTgbqLS7cbzIbSJjWz040d4ot
7YoWksvcHYUkS2hYVrUm7EL0sb+ULYbRLMB7Kag3APXBdlV3Tx6CD3az0dzMtroHrqsgG675uLy5
dscZMeRTPeGkLST3BcMKEVos+UZMnhwxBli4n0hBg4MxsnDvx7ZAd+ttvzPyYpMB90pH+xG+AFOv
Gx71ajzxnHwzaahaNd3PMci0zeC+p/Qc+i7AgFLiXMW1U6/pujvWBtcNRCBAB2NEKhdU9jpJ34JI
f3Rj4jv9AF6+ycl6dxQXcjtJN6CDHiTRHA7LaJt8hFMNBGTCK8btgCt2zF5cu/0ZWnjVPQeoZOT8
mPQ6JqNNM1FHk2hIWnvVNeFWDFReuISehm7kZs0zPR1DxgW8EatSWPuqHPaaCU4FowAe8q650z2+
4ET7mq6RkSkJapBPX1KAkGLilJujFdAfgdafhUdVJveStxKqZY9FIX/uFet36hBhSWIsrdvA2IvU
sSCjFlupgxyp3J7Ndhf5YWEHeNYliora5xlPWY78YCF0fNeFN2SM5jNOxSHYulF7dg31KGbj23Ni
TlaoU0F9R9/2m7loB5pcwkde+0DrzIPUEJis+jowJ/ApSJEYFDwtQUDQy2nSaYN1at7Zlkk2WaO3
EbCeDt/2o7axMYT4e0HIRF+kyK5OyMjEusbAJNnT5TcRIacXIM4wGpuQQYYS5/aY1+/cDtZDjwph
a4emqzieBW29knX70ITVhJSFzTEsSf70B1pG+NAYzgsGARMOm70rIrxcBo1Ym6gmH2CX9bprHvoh
7AmC6wF0mvFQyHRac3isWPFjFbDEDaYJ9/9aP7KPKlfSM48Y1mOfmi1WC0hIk0dVQHNX5YwYnhE4
pKX8dOFyOJip8oIbsmODYG/T4LGaO76usaTGO7oSyDcngTjkbiHxDtVXiyWLt1g45xrCqjvcT0Qp
l7pt5mFtU7b1Gcn7YVqy320kqYa0fhQQPTnOL/W4ALYC965yVbHysg+ZxleogCPcGguVuUBqyT1S
Gf24LayGG6IldoiPrJBtVoPs2zBrFCBMH0wey8QF+5LKrZYqEfxyYjmEikzQ1CIPGDT8dp7eIAOy
b5ykgG7CKwFJbzTH4OxABFtl4VIOMqUAKqSzpnud8NChwJXPtERbkA2zgRQrUUr9CRalS4C02BuY
S6+z+DC5U63dMHxxu+wAkXJm4KCXicz0GobyeTGPGh2hin76CZWZ67d58GCmIrpswGF9UyeL4Mk9
xIOzaInt2AfvlE7V/lSKIzaQcg0KLmLsdTDh6eVjMKhNGX/mWTGtGvhNm2WsgZJ5ySPCjiyjY3wn
2JhSyGstoEEL+0E0tL9Y7vr2gsgUCXb3cjxZrf3FCMbUGjU03OuhLwudVxM70iC98xg8YYhf4FXJ
52zE21GT+8aZXjVA/ayv9Qs3SfTjuia/ljpsTa0cH66XGt9ThE7sKYctNxtplWU7ZnfcQvajU/4v
6s5kO1JszdJPRBZw4ABTMwywXr3kmrDkkjt93/P0+RGVVXUza1CrBjWowY2IFXHdXTLBOX+z97fZ
DOEcDd2ysoMEuQn5tGyOrSUNUqlcegZXAfmTHwJReSfKDCEQ731Upd8OU5Uljz+JHBB7CqmNSltu
Akys2EP3wjr7V46smDCc3KPfAeUtrIMJmdtfxbSJsT/UERntiCJKrceJWYL1nZXbnVlj8wLRO3ba
F2C657hnEhfa60/6i7CfhBFa6KsWZ2ODl5/3KwH1UAzIb9TuKubw3DF2hR5ZEGYVWbgrYYGEfeJ2
oflnZrZJtlIrjt3EtYgWQ0pq/twEhpRzNCjVtx2pPyY9JeK8GqdeSLofk2y5hPiOEhMOVJLfoIcn
XjWVQaWiuZkKxEaa/C3tWuVjZEdvKIOfGYwLgTJxC1XZdBipZfUlbmAS5eRp5AN3JLKqBWW4i5+H
XTXIM5RNUikStpvxpXKsKYBnhcN25mMaNkPI0BXneD7DQxW+3k3nCMQdHysZQkZanyb9Ja1M0mO0
ECJvN1Z+Xlqw/ez1y1wqquuGehE8/559rNtM9rug8iVm4WFSzENRs/HX5aM2m3+Lon1W8MblOvgI
co7oB3hHTZxGOyZg946fwo79qLWbcgJEsnHyanv6CRWjRj0bXpGLp+7U8eENjXUMAaK6FeNWgkQx
8yUkVpd44po55KnpL4sdMvIyMdXbuGYyPYH5SXMZJwxtq/x5zDkLRAXSj5nyM7C3h7gpXrPJYVux
Tkd7i3aq1cu8OgbaZ+QQY0YMQDFeEqe+6EV0Tg3zmtbKS2eV92pNPnX+nF24r0OoZlpcKF5Rh0GR
4eTtBt4NM0G1M0q5M3+KBBKyJYufbmMV2db6bAtBCoKFt59TUE7fNL6c01n1stqASxlR/W4n6/ds
z3KnZxbWU4Lr+4ogGpm7k6Trnh3mAUMYsVvXSYdn0Gg23WUyUWc6Nu99YpTp0cIhjHis6sC1DoO7
RP0GkNKDlfiVcgUM4vD9QS+Ro5fqEYg6HUQSctQDK04b+4/JrScudj1YHnhL9dDNCakC40Mftbe2
rc19mkjzgGGGc6bArYw4LVRsxE6mqrtMbx61LZXF6Vqm3oVfjlw8SlznKB9XHqtSuyOE6vck7n4O
Ot5NdI0b5ghMfTfELl7hX3rp/I7ehZgEdXucII9rPoyBCqeT06PW4pq0Wsd1imU8ziybqfCxOBkQ
sve4flEAMx9BuwhbPTMhfZY8EWU6PuqrQSxK/IQtmbUMownu6lWHfpcyoUdsnkRvhpgDGwoxhtsg
H89CICPJ8mtbEbTJ6xE/6WHO+omWvMQsieZnbg2fz33P+fcklrtDpr0gO4QWo5sPKoBhmTtBO5vB
9WhkDFzxRJKGGR47DUCRMh7WYXycNDfs5LM+r9cmtq+ROfyVw4HE0CcsXghdyN/YSS05rhOi1+pk
qwx0ZFUfa6z/rpTdFZ/WS4GGxZljF00jORNV/KHO1e9QBylWZSoEd4YEyhYAxqx5byvO72awha+F
xKDO96mkHcZYouYHVW+gLm05a/3ZmfXPvinQ3TpMFsV8ziMLrYz861DbsrI9NPNwnu3isSSOTqnz
0ziNx4zrkIACd3X6hxYl/RI+1ZaCPB3WRt79oQq8mVZ5hrD3IENmT21WvJGncU2mqyPGoy7QZ454
3lTlEWkvGrWb5VgXzjjkjrXJ3aeud9NCLNU34bdBjOS8UtjV7TlLo2PDxe/mc+exHjTgu41F8dSo
zdmMGqipbCKKynrXjPgRasxLS/27plNQG3SYBpvt3WIrRO7RIxfwoVb452V0zikSsvYca76ls8UJ
K9vHGNPuJoPySFdsgKbcf60uMTwrKt61qMCXq0LzMqDg4syQB1PjUO+w7A38EyV1etYIbw6qOXsq
rhz5LQiA5WJMT4I1bmHRgFtVf3Kk9Uom9YY3qWgMuLYQaiXhDq9aRMaB8ltNlJ9J5z6VUM73PUfe
Kn+GTlyiar7ESHOBW45uOxSXiRSMRo0EHKToF4smohP1z5kPvyot+l0d0Fi+eHFueXrT/7FG+7jm
5ZmFiJfypzZx+Ht0ir+rygDHYl2mKnzJbO4IvRY78wnCKrgunXimqj/XhJTwsWhvMjurC5kLs2Zf
ZafwWVFBuaEMfaL/DqOSPOaZ9Q1pF1G/cqRx80KJ+2SsjF/Yq4/mAEmKzAeJFwwQWpFnLHQUcRAg
45Z4fdBsDUhownaDJJm0e482om6sTgHQdXqfETCyIa6Z8mfNP+z4KRPyMOrWO8sBwFDl6Cpr9c9i
GQx2knAEqfazXjOZRD0VOzhPICocgB28zTK6LPKhGFnXxpT8GEuyE8kn8wrhtrfxWIQsikRFnlRL
U5iWBUoXex9rWNwFXZaK6d8GZwLB6lHPlDcU1yZwgqV+sAtUU10l9KBnoJQY6l+k6pzFjfne5o51
KFhQVczg6VEYBLUhUxh7/hjohrHO0pWD4tupaOAPLI4LNtC0UWZZB4NGsGK0Un/SJ3pZylocbdRb
p6HZsamvMYb4MMiepE1oNqYRYgJW87jO2lGnOEAkbLFc3q4C0WzAWT5g+rl9nrzLxgxmSgK36qYn
olK8SmNc1FXL+JmFX5WE76U71mMnEnVnN9iBR/oT5KVwePlieyxhzCMdUQGcAO+Vjl9gUdjvo2Hk
AEVlkg+km42MB1qHiXfE9yRm/bUrnFs50HyG5l9GKKh6gE/0Xf/d4p5sI2JcIoNqsq4wSji4gg7c
Y5Y7tMPsYjWAeLSUMetsmD7hECGR7xiro4xYTX78ROrxpVVVuS/L+kfL2s+U0W3AzXEY2oUTjCP+
IVc6suSAQ6Wie5BkZTqZeKmRVhIcxIy7cLCUNKn1Dtt4uqrcdI1JN5RE5r2r2vJMr2cQ7sI4B1Zh
cpP4c7jQUf4M9XQ17QpSScaXgtqJxMkWXSk/jlsxZzczJ9REyWsmy0QpwE9fiO/a9PQmMRKorJe7
1pgs2dT5J2EmF6348NqOm7g1NzgKM1R0qYySuprI7EH4CQ6MdG1OHcX2Q81mGMWi+gmJ73dVjCFK
JIbAeur8FI3pkZOBxw1UUcuZoUiaOps50ZSH7U1hz0qpjAtCp67t0u5nUbWXruPkCqU8VaWduex5
0U3hOt1pCQE+xI8yl6TByFPuELObw10u+VDNdpAwMDnASpIW2ao3mKCFA48v1A5peQDbcKVC+5uO
WwudrRJ+NIO8MESylZLvAWyNuFtBUBJaY5ufEW1txoDCb1BO7OpsogRKWpg1DE2mbKNXqAvDR13k
WJRXwJg2Ra4YX6ssNh4VHvB6BZK7RDf81vX2vc/INVVlz2CVrSiDIYWpDFgy7oiGUD+lV3Ic2yxn
bcBIMeI9L4/kV2QSvOKEi5fX9ZeOb0yo/FnrgmYgSYw/g4Q6Xa/RymEes/jA7491fz2YdfJSrWUe
VAPW5H4c850O/qlaGDV0SK9FxxM55ORXZNF3k8aEpMvew9Ao9uTcrW6C7qez59+SWAKGD5iNywGL
bWKIvTMCVG9sRh/ELgyHxojuhGf6KqYMj9eLh3NhRma2nb3PlAVddNeZNCPLj1NGFtWbPBIdrtGI
0xVmyBkZLd9iFgAMPDbYahZjsSR9CVCBW8bDjyblNWvi+9RQaE5DeZTcvhcs0qeuhnmg5D2MUFTv
RLa0N8B5vFGM+A6DtC+NiC8YS+9ZSOGHTupWmBteFn0YgoP91PFSM/rx+YB0bTV2elBUWehJGkK8
PHwAsxKFXt/kD6KZblWNl7XNWFBwwtPJKoTTxOqFqQpJPTUq1+Gks+peVMDy1NpOUGuP4V1N7OGB
rdmwy/kBbkj0FyCNws1rk23JalwqM/uOMOkGk+OjRUAD4jwmAFV2Qk1+KRnVSzLsyFhCZ9cgz1ot
JJ/Jegr7ptknoxzcHvLNqZFqFmRwIu/aKqGzagiIKbUB8kjt2FnJIyKoCVsrY32i7kAffiZheauU
ablU2pkAGfsWkTJE+JQNBoxdCoMFYosW2zWdkQmQXt0UaSLfroiX0rdS1QZMnYQJAXxsNfdWTw2h
tY0/DKWztxLa4zbSoV3ABt+NQDn7/BmjLpuwZTmRYbqrmaoSpXsFVNTshWEeEI1nV+TOAbR5eV54
91Dj9PDkmXpbDP8BBwx3U2nVbXb20MXZBQrMxC/z7MhdtRBuUbm5cduFQAKUlIhR1njfjLynQ6w8
moJ3FWGJoMBVvNFps705skyNM/NrIFYL4+JILlT4FQmm8EyL5qBQW0JvcTCH5GEA4eFLEgUZhstO
EYvhjus74SCEtkWtzsTWAiggWBTwEO+aOb8XNQRNpJGNO+uQtod+aw3+ZL2cgczkG8XX+lIl+SCL
M+BwHVF9TNWwXxsmpNgVflCsvdbJdpJTBGIodvYp9+/cwsaZnTZoU0px2AO/OFGIsSaIHiO1M+40
dO5WV7PnzRqNfBvAK4Y1XEdQrhqklxljQzSfkLighMqMjwwYsL+u5M2sFna5YlFhBLd3GDoRItX4
JxOJ4vd0YG2R/kHvRIAX1p4GwNm6kLYuNuneupDDggDxlpLguWe5WvuTHb9GVs0AcBRkIIErWBbj
aZH9yHVcOLThuodBkeYsha2lV/ZnpnU0d4CK92AkVFhmGUHrIaiiiW67aa8EC8HGMmDhALTCWFDG
5wQUEI4tVhDoC9MoBN+vsf6ORowHusZHOdmHmlkXgrQPTXIbxB1zX0ETOfRqd0rb/rvsmZpAGXIY
3HSvSUhMXadFW47YTO7WCEQqptBiY8yecpSIgCM2FCStHJay17BrD+ZOxLQCPLOgzQyehZruJmIw
b7aPAuOAYTe/nCnv31pleLHjiJY+LJCvUjxheFJcUW7bat7eIBzCE08dYqkCh3wSZiSRcRoMNSsJ
lazgUVJ5QRYjuFUqGmJIxpO40OD154S4/+PIU5STrDR5VWvcpsDq9g3SctS10YlU5Gc76iT8Tftz
zJnM2uZYkoEYHaDQo5NEzcJQyfqFwmo/2dXLmId3U6MrmuxXSIIQipdXxxjuS5k9WTGZLq1X6AQT
8REc1BFgl7Q4+BUAYTsyW28kVDm1fIqs34ttQikmNhUqVPKEH3uALoMQAPV0q00P2OCTlkovVgrz
sFioZit4a7Y1fFcdId9J9ZrZ9hvZWRvipCBCZzwTTnjW8v5pLPANVannOHHQdOVV12EPJsV3Lce/
iNt+Fq35xXh6R1zbs87UfhcpzLQMuTZuw8gVPmZ+jQSjwdo03L4mxS+dsAQ1ukbjRpdBTQDxuuE0
11ihxSDX9kqbqL7Isf2F5WOmRm/zWgexnZ2nFhkztkLMfdpT2pAm1RUbpG9x/pDqddIXelCEbbER
0pvhXvbH5sZY9XnQFxVjMzU4lHCd2xlaIUyG9TD2oMpyNtP7pqhpHAFYJRb+bnLqjnsnQ6NrZROU
qVRax1ggKNDhJiE3B4vWJXHy0jVwBlm7nEQxOgdhsTwvmEzdtZJlb6XUkOrmpT93aFGlSiRq2G15
qgQ0IRwcmXdZUKmRJ31gXpUXlMwvKkDYoODqw8ZSK16/JM4tUiUZDfQ+6GVuEk9l0ffTCa6Y7ffD
8gJZ1rxxQPgkBgI1iaAHmE4YYkndNnD2MB+gqHfHFBScIL6FQS2luCWK5ZIm7UqQPHkf0QQvzFJf
STcptMWXy/xuLdRJnQUehHnuE1ui1VNX8PHhagSSXQZFaec5BcXFivBzHsZznsC4qSz1KYvp4ydr
erI2dWUJTZ+nEghMSmAbwDbpDYPfhSwCGd+zp5oYtywO2F5GhfVA74ANdpcMAhNFq3yllmRLK+Jf
OsWRNTgtk3beHmhK9JObp3ljybRkUI4zFaooSqQIvJlQkPAazAhdDrrRveMFxtZkMN5LsghBSZtn
XmQPH05GEbjtprQ+KR8w8jJBKp9RQB8b6Np7TQ1zf95I4whgAUfOCIJ5KViDc5PAWzEdX5Izx+50
bHN86nr0EkX9u4OM1E8nI3NDe3yskjViWDS/sJRhDMMCwS4zD1YfSp28MgOZJ5epUcvALuVCqPFs
M9Wu/bGLircq+qPIeT0NQLqGZm18Dazdgd8aGUE9jbTQgE9skj5H5gP7ZjLIaFXzleNGBSpoD01g
wyScWwjj3NhHAA7wTAbLhUu8j+3e9FqlPoICbILQoWRtB/FU57WXd1Z/mQxj8+nFyBYQcDFOR1UE
8zI8RBmbvXZu7mEKqrHplvUmhgqVIaEe537lNk0HrThGUvMFxif6uOhiR9NPOrFPU1YVi5c/QD3b
JEIksGoKU5eW4WxVTPN5ruoXFe8ulvXZPOVhundkhIJqIRq4holCEAkq5DhOvXw9ZkIox7p8M8P5
lUjjVwGYZ6OHcE8K5ymqMciZOiawCVzTEvbD3pSGch2oHcDs0JigfnQjquQgk8mNMfboz3FJUMJK
75xG7JLqNq49cw2hWFFMFHp61rUiuhaqZQYGW9ZLOlrrJRpRaBlCVdg8ZutpBD//T578pvI8yHBg
LNWxMbdAHe7UqUC9r0LsG5g/pmm/Ikl7gG/NAdhhrBBieZ1aFhBh0z/r4o9syTNOh7iCxxelQUcE
wa4EPJobyluGkQNtKnPFGYpqBmD4wHs1YGaO3khWgsSwJuoF3m8IbGo3Ma8NHJ62QHtXLPsNX3Aa
MO1VeP2ZUA96ciRF1UYIhQS1YuqzsHtWMLd4La8/hb/0a/Isd3kDskKbzAczKj10zgphF2BiGASH
IWDJRR9IeyruHBAp/ze+cCU0rb3aMJ5uTArYMSTCKwG8QvN1tqDkME3Nb6oMd83YW4dVlcd+2By5
2D9QLC0MlBXEemr1YDXqJZzKr1nrDmKREFmt42IowWJbkADsi6AiRHzVfa1AqxibiK9I42ZuRuWA
bvk0g7cm3XfepUr6bpnv0NuYUpkX0CnzSdTGLoJo4aURFaizyU50kzAcslJ+ExvlT2Ue+WoxvOJj
U2rm4KKKHmx83Qdt4n1Fi6viX4ZyvSTkCZld3rlkeRoarN9l0hsvN8f0FHE5E1hPaALTcEBm1WuX
okRf9QQsnhiY+pEsmbPFVyvF8dlOBeMwH3PrI+VkaJKIa4SPkKfGrVaVFJ00Lo4OHdSqoP3TE0TM
6UhqhbQXNsjxh1NweelwWXZmP9tuBjrIZdXokwzhh0jc9nGiEJBTEULeMueCCQHcdQPiaL+o+muQ
HuKvCtTSj6zsHs8MeMplJYJbQf5vMndhFFdqKZnXMnNlr/sodhYvLHlC1YSxHlEDjJOAkc0EMBIf
wQhvhas1pAvr0yzFS55dpmUxScJcbpuTjtaLIia9I7whsxKPlVCR4GjCPGUAG05jT+Y8+mvWRBSL
tUlmbNr7SsYqHfCau8zK75wFBtIfvoBhuSzAHqnb7MY1tPJvL8ynsYR6lhoI4RBOuN0SXeLc6b2h
B8akNtB3c9QrBsdDLN81CFFvWE/2dlbxUqizQTmhn2QLkdhIKURLMjxi+9a1eXLN2fS6o7pe8XnC
D+3w2jbk9RGEldjZURg5hK/BwVZSgUhvDesdzAFDWKFdZQnlz4xjM8j6+JQlLIxlCTavrzFOcPw8
qFGFX53ab8U1Sa3Tnwup6yenhWZZMUalPO0aBE9t4g24UgvcHHt7LM9FXZ34VVlFd64JyJSA0R9j
Koq9HOeT7ThvxVa3EvhOJ5mNX45D1TRk7OZQ8e30In63exb5auuw7oPkhhxihKQ0b+CxO7kO43FC
OSg49c4N8xIKj5oEq5SmYx/OWX4iouvLzqHYE91KbVoRnmUC6gXGmARWj1GCKsZVC0P1YlveQjzi
COIYt+hGy40uoxfqYmjTomNJTH7U1PQrkeYxdpD4R62tBA1h5Sf6W05KmBbDQ2SxBeG3bZ6ALN1z
TlSP3fRJMJbaZ47SHSz1FA5yM/o6I9g7m6qKtZvLo/XTQ6gCkqltwecfLZzLA8Ui1AObUinpLM01
BIWe4uiHdEVC5rCFdVq9OqzO5mhGZO7noYDVSl+NXuNWMylE0MAst3ZYrxVMCEo1epSFlfpli5I9
6ZNXrQmj98Qun1QCjfmm9sM4zSTpiMp35IArh+31Sid+MGeOJjsuw/Mq2Xp24h/G4/QrayERxKTy
4DuEwypic3IXKsL9WPGWVZlCCqMzHgqHFHO4sxcsM+zPUMHRU54pVfodno/BxSqOd7kez10IPwlJ
Wr0sV0wVo+ewsTBJT6EqZ8AN3M6fJ+fQLSpyG9YE2dC7EGmYi2msqaswNg9GhVckz0Je45WbYqrN
W2ENuVsKmPGqyFllzMWNQrp28x5oTZ5+aJvQuEMyJc0hgFN+VdBq71jB3p2inuHoUjTWm3U2S2fT
BUz1BY9q2QOyOWDAqg5Fa7Nq4vgDOfdkWOOIdEY8ZyuKMYMoaQaKowyUogKGDcez4KQNa3mGGfKL
IMLancPpE0IFfIUMkSm4YmbzOKfU5tGIbmrEaqOcncdRUtrmAGP9BC+a0cKL7SwnBfLU+3X4VsZF
c7ESJiRizO/ZUKn7RGO5xsQkyYyHurd/V9lGOdMQBuim7coWDe6SIYdKC8VnNZ/5JACgLmt05g/i
MOvVS8uMHRVTyYiUZ2mXD1sA7hK9DEtIYwwgAikMpDeptXARtQcDywfi4CU5G8WQPkWyfqwF6uEI
k1SupACieqW+VWqvs11gLJEALjctColkow85QM0X4OZadB379LjUy4epDV8dw/7dTBYZI7SvbqOj
Y4Z+4e/HYuOml/FfZ+Oo5wDVRQVZXXQ2j6rTQVEph5cV1aOG5GGjsfcqGIIFQPsKqL0H2E66ErFs
fa3so43mDsIEXkbK08dPaERwh9vN9HG14ERa9zFI+HZjw9MR/NUFtPiCgkfHk7NR5An24/azPxf8
mGQcQNecf3qw8/PGnzcA0VO+krKbI6Bj3o3LhM91ZR9mn+LOCRZQ9vnGtN8s3YC+IRePE7sowPfx
RsCHhLJlLCMUhGeM/uJHGQvPAJoPJpc3a2vrN55+C1hfbIR92I3NjplKQU/gBBUYfnXj8ZN4oJxI
gPmIN1a/gsTHjIdXJYdGBcchRxsB2T8vWvmYs4lU5m3PAf1/tQ5WTBoAO3gIKgQEEClLUsCWGSC3
9IBiyxHotkSBogdjR6YUoswtb2DSJTJnIghCogiSgaF0tKUThMQUYBQldI3gAkmAwSAVDkIiDdYJ
HSjTDx1ZS7mvttwDuSUg8BFpLTIZsWUjDFtKgr3lJUQEJ1QEKNhbkgIWjw9FAW1nUFDPVfdD3JOX
WaQvdJqF8elLqcFcqtRhxZbTMBHYIKaIyW/cPhRyJBfOvPdbtoNFyEO3pT0UxD6km0IER/2+zWFU
MN7sq9wIhuK1JzBCIzjC2RIknC1LwtxSJbpl+I62nAkCKFa/Mf7kMzwTgijQNVCObPJmeAYsnJqJ
ChOOEbEKFlzddL8dTybRFokMb6Gsl0BfZ+oD4i+MLQfDxtcIRL5+2yY+3ZS7BTCKjOiMKUb3GhKm
AX6+ZvcmPkN+x4m4jemf3I0tgcMpu2VXatySWYnMYMvpwN7JR0ZyR0YfwbdKkWMT6xES7wHv8hrR
1U8VinxtSwBZMEPmdECqceTJrZHGkRVSy/Zrqdj5rHN/FFueCOvGMYBf8Alzigd31ll0CeLg5s8R
jUBakUpiZuKcNu1PWJFXMvDRsf7RzilRJogNLKz/+St2+upgEneCBiDxui0BRQklq0syUQzCUcAH
RN5IXErbkptiE6AiCVJBcZc84cZ7c7aMlWxLW4FyVkOAGvx2QqkI2SLzsi2dJdtyWgYCW3p2c0KR
AhUjI+psS3VxeNubWD7qW96LtSW/tDou83BLg8GQ3Hv1lhBT8UJXW2YMGlM1iBZWeg7GOrVLf1m6
dgMDyuKByBmjJ3tGqZM/ho3XcUulITib8CeCalhFvSSaHV/RiDJrrI3raAWTprwUFatqom6gM8YH
MYBGSylg6ghTTUfbOjNkY0V4bjuyu6qKmRAROhFROj0q0IVQq/1SI93ulyAsbnNVvsy9/V3DnT9J
HpaKf29uKT2sG7d2G0vqluCji88JP5M7DM67oq6phx+Iy4y9k5koN34CSNIJUKE6b1iSLF+WMT4Q
xv7pbNlBMO74zyaBbqa8RODI/biwvuDHnowteUidySBqtjSiZFJ/18BNaaRJKoqJLDK27KI+/NRj
0vyADb8nW7pRRMxRteUdYZvDg35dmYRNIS+uLWK6PSKSiFlVvXJLTcpYA3lh2zxUBCr9PzHh/X/l
r9MgHPy3/+Fi+9/8dcfvP/lX+fOf/HXbr/jzj78OX/K/GYZhq46jCSlM3YQD8d8NdopuYKPTHNO2
LI4L/gGX5H847KT8Nwm3gKhbKW3HoJ/4nw47Kf5NN6RKnS9MwQUojP8bh50u8Or9i8HO1g1HM4SB
lQ8ToKNLjT/pX0EJKDUHdC5GDD2ncFX/TYNjvAWfJhPRNeYZuAE6Tyxslc6MwjnkMNdqdhxKFAjR
wrTAKp8ZQU+sZw94V6XNJKFtHyUItMf0OB2cCnlLbR/5ThArLcfSaEAEUKq0RoCEO0Dx8llaP5Zo
9mQPebBoPc0mMOtoesZKBgkb+7A7rJeJbVQnIVchbIzkr4oCXqeQTStKj41/Ot3GIj706gUUx0VM
D3PcHxddBPPyp1eTB2qcc4FOJk3C9/x5xVmb3q10vTvLZe2n81StqBH5nU1XKcY7Ito7pR4hDtCz
enkbg+hUkw5ritY3oFX0euH3ReYDs/PC3PSWjjvUtRFBF5ln4M6G1mY/OE9qGz3EY3k3foXHrNSe
NJJkmeQ8RogINXH8o3D7O5dU5Q6MtXMraZhpJywP0KY3TAoQiJu5YMz3DIRmO/OAHTDpEeUIIikr
+i/Vk6yWzWjyNcX2daZKdbHuJ6+de59gO78cJF9jHNCdBqVRBilpIxr/WyxWZMOTDd3bgkqWw+8j
GiUocPM1jeknObldFd+q161FMOvSl+no2wXFkHGwvewhHJybQt/YtcO10ZYLXsSoCvpF87v4HEUq
LfXkWV2LZQhdFAqcNEoC1rOksTYDsQh1dxpL5WUgw5ZoyBptbeKqdF3kjHmaNb/oC7mj2XczlRcW
s8Bdu7cSZSCmkuE5bKpnLU5R7rTHRSmYsijBXMggjD0SNPwVYQ7eDphmo6fibMoRQTB3Cc3QzWLN
BRdxVgfPDW/j0PhbcmWtM5UZHtLV8pp3KOL3qetvyqX6PSqNByMfK5g8NMgL06hh4vWYsgpoQVk1
GMfot28sp0+l0I//coj8hxX2X62vuvqfOSrbi0n1JYSNVcKUtmH+lxezGbC0GL0NdQreYXxxAsJY
3eG0Pie27SeFFvTfKSq2xYtaHg37XhT2SV2Xc4UCzZbyQtQB5LlkPrPXocJlCUv3g9B5X5oWjwsw
iXR5HdWHRZh31TDv5ArdhVbd2TlMTDidj+qWIkI16GtX/Fhh/Vfyus6xiTFkLxT70nX6WTOGE3xY
cixoaWcvKkO3a2AQs0TKuJLj2KuHzrMGCouJ34OBgsxSHlgoa+kvx5l8UVyXpfHRifmovQ6WHQMp
JE5Utn6moty6sndpnKs9ZTcuZRJRNtRZcosOGQV4H7oWb2EvYnjjWGQP2WtnJ6d50I6yAXM0E8aG
P58paWtMHgylyOMUhkPg1uSCh3WOHQ6+CKcd3HWCEW7rSuWPfEMvlEeWJc9Td0AavT8Y/MS7IGob
SNa1pxVMeQeTJb+f1QmdUQIwiyEhEoce+WaCXk2Q0AF9DzW0+hy2+jPSaae/6BZzhlGjLMQOy5ba
LPJAA42+XEzc/dPc+SYuqzoP9B5EZ9r4hWNgGgDj4YCeBX3HzKCxBg9ZbREd10oeoZmewKGdjVic
Y4EcW0ENkWoXzvoLQoaOVdtz4pbF9FCpT6k5gEi2EcKaD1PA2A447BiJ4xoF5RQxLGSl4FpHgd3q
nMyD17W0LX8w+e3kOp2SjnCJ8hj3OAVX5dAk8mA104GRlw3mLzOLo1sFEwYHncj2/Cmtzf8DWUiH
/rRRk/6XHXx7KaTQparB+bJwmTv/5aXIqWVj9NKKy+vhpeaKLYINqX3WSNn7wB3uOSVSm8JfECM1
t7SvyIt17mk8PjAFxuUJOXJ4w90tCNHCJH4imzVDzoJSyp32rUuA4REU+em8ELIZ3TkBHtBMJKOn
UWtROeU53HANy1QaM1QsfcbNpLTimnF2HyD4n2u1fOni6NX8no3sbpNMfVR0zGRD9tZ84ewYiiB/
STEarwqyyj7QE5ZybXpUT8VbHz8tRX/JW+OJ0OdnzuBn65sqmoVQeUTksWvX9Bop9YVVjt8qvhAu
FOUTC1l+WNWVXbtVKHfVmh4JvcHy2njpWr4g8JJj/8pXfw/DQ+9eK1N/0xM6gvUG5+bSdLW3/RFt
+5hNTYBI7cKAN7SWs2I258jofdacnwtZctUJ+dNpsbtTZ9WnGmU0vYqpmQFANEUYHr3bEWHUnKMi
W7ZwzfPMZZC0+4jctV8WCB7KbD3jxU0vZWKccqc8gbDV1iDNwPNp+sF2INdCqmGUjn2ew3rlxGu2
SJzpPMfglAip3vZpvH5DCc+JoMvmb9Ngsw1nBoypBLtOTECD/5wX5G5cCSPuDlhXW9aEVkdkAXFZ
TcUqo1ea8vTPX6KaKUqKBM2Nojk5L6YmPOarL//EZ0dS5di3e3av9ZycxiRCazDWB7BeYO/bdL2A
bxvP+vBThnVyxb21wBnvNDIbZv3qlJVEQNnv1YFIP1RfXmaSM7uG8W0DgjSCJm5mcABl0PhDOlep
AifbJCCi6XdV5dqS7gLb4d6o58tScfqVhv7NvmnkQFvz6KnF0Cq3bGO1/nRIYFAnWEPyoiofOghX
pBATttiCaPdZOTb8PgW+WU1Rz9awHELQoTN/T2XJEvDF2ChP9aFLB0DZkf84QxP9d47Oa7dxK4qi
X0SAvbxKbKKoasv2+IVwmWHvnV+fpQCZCdIUWeXeU/ZeO8m/RzzOUHZ204htlKQJVqkxMpn0baPy
En4Zcx46ybXEYwEdVlL533TSgdt2gOiI0oby9Ql8dYYqTBeqp9GZK901tVuLRmJEc8CcSIGuzNiC
v4k/4LBxOk+fzU+JL5RnrJTjc0eypyobGSWaAhEyeS2TwopO24hXW1cZR2bkjGxLlB1z7q5uRYiW
Tr9THQnoTosADo2mpUFf0U1l2ItyyUmb6GCoFrA5GDKVoJSOet5y9qhYrUt77Y7MWNMGjV2J0vL8
/29FrvxqM9E080uZbHeN/fAS11d2YyUZPZP1b6I6iLQY5SyT6mG0c7XggkAzNag2aXHQ3QO9ZKDQ
G+ivytCKhNDgR9I3cBAxfRlkRgIlZmAtFlt6xLS7dF29vk79kYMi62zRcOG1432D9ZSoKM4RKg4h
S+PUIaHtMkAyAIXoEPBll8dCa20RV5hZJ3vmOqTobGDMLiKyQKVTji2UjEM7xUG16XyV/Ty6dv3o
l4buo0wXzPEmKd19nL5SCONZI79krxPPqrPEE3zybqQMEHxCkViefnT6A5MTC3ne6v6voLGrZLjS
l5GvbNtVZlwB/FXoClChGGNZ9CBWBbsZm0StDJuyH9jx4yXioNKYpaF//hHx/O27pnRr0kJSVuZG
xO6QdQCANQBp5nyIhY/yvXrePlHtKJoF6wK2KCbvjgecxiJMsyrEDbuQBYv6FXWnCtGHL06gzKSK
yc2LqOM2LmvpbwZ1p+Z9ywYYRhErQBxivGzITQwAo5byZ8CPrVvrm8pPog/Wy9b/6boKjL3OAzIZ
n5YCxTKriRhmkLLEpT+C/y2T6MndJIK1W19R7Nud1hrAtlWMLQJJbD3h37ASIjQUbJe/luTRd+qv
hoerpg4fa2eOY/ZBBKZg3LoVhQKGFDX1rsENbFsGojQEw6OA44N/zLUDxAQrL7sD2BIJ+AaCzufT
zAqT0xFuOCBWUOd+YYK51NurWtffXbkEW8x5I8+f0jPnQ6M2I2oz5nE2nZCG6H1qWojAvVfwngkD
0tK4ZGRSB4Tr+q11lXi2FDmIvkU7qbU/ECzYJqE4qBAutY9IxMo9vJSEndfq8rDKxN1kJO8KMxKS
OA5lqTKdXGQ/rov7oPtGAUwJ6zhXQM3VojcR2zEywsp4rxIlg4w39xRU+gAZUkdENDl2rsoidWGW
WBB1hJgvibBHsU6ZS9ZezNhN7bOewRRjZxMey9r5TFxPzagECm1aqX1IaszKf+sDdWbHnK28Ttyj
XCTYmPB0jebZ4o2K1fqMPVWcAoaKbm8V3mBsXhZBIEC+TrRKsSBxH7zs+RXSe4Dg0HPjzuOCIk6p
5xhic3g6jrgbbZyjidPymlwKsdCdZVFPcoF7gAUXieNtvmtF/q3IYL5nGFylgjsLINnVmUBRTFTs
MKL81FrzbYYPgeHSgi5RemwSc24HhrgEo/urIOUO4Xtu0vdkgWXSbZqzu8hczNd7UBSiUJ+ZvYex
MoeoEMJG7rDQiUe174/Y6xVx9KVIDxRTIAgPi82sEVlvvNaCFF1U3jzK+vxzlORHVIADbrfsFiVQ
vWoSUGtd3nZFCRV9RXCbo2rBPNLpMnle0jg7DYMrPr8gJ3JP6Lr0kD/F4hEXdGydTVxT14y3cNdj
MfUUXlhdxUYFqgTLIkzTvvzbJiOvpCjO8TlpTVSmI2ybscJaiqFPAdxOyaqp45UyoZTjW/1vmUUV
7xKPA7j+kfb0oYPER11m8yYrqCsxI9YnCRhomLfCchqXUXCA7iJqmRCQFRzdgwzQOCvFN7M8too8
eiybv4ClU1CyOHQ1tfsS8wLzVEniYFuY7y3Yg2CYETTpeulDjU9qf1zmZjff1ile7BGTevD/b8Qp
/kh4t9sR7a9QL0rAQvSLvZPpjP3G1HKCEUOhf8tVNxZreuvnb7k6fcbzQL5cOY0eMYNaJULWg/hr
1aJttrWHzKdO+4ClKqkBBO3RviyWJ3dsQ/iBFqN8rxP2S+Ia37A7QZDHmjia9TWl8iBqEeNfwLTw
GOH25hR9Yome8VYzOBT2x/Z641ZhMn6SheFi6etVLq0bUl2xbcGNcVojDMRRR6ipqSue1kceez5f
+iiV1UtbnF0QGsT6b9xJHnMpT9SAFS6LJ+DBlfdSPoXzGLbCu8JUYBseCpuo3m2Ut7aUbsbqmlEE
qHNAUok8VDiQAsKKfCEX0xCO9BL9u9l/y5uPnN/GsRfCZkegZsRuS9E7zsUr/B63JO7EA9T0nSbl
Z5lY3rjQVMsqW0Oj+wtstjps5lcpQxTOoqP45O20aQNdg9xj5e+MFZSBB1GmCWbfJylFvCPt9KN0
4DOP85TJy6QaHomFp7HFl2HQgVOBEvUmrqRVjgPwfHyNJgF0d0JUDqCNp/ci/yyLF/yokT+LnKIF
OKRg6TpjL2S4o2RBkXaRzBHQiAKCgBEeSxIZDk6g7wXnyxMPnzdv83oxEybbfLbpGCIsP0ZHgzGo
m6swOTl1M+gc4SLTxmrJkz+tuIkhuEV7Iir8LOZI3xJ9J8ROJPfBChWEdFjejcG6dN14pqg5wgqT
SUufXVCbp4IOq+g/mmIdT1r62ET11I29cB5bIjOtNLkVlGB8QcsUCFPKci76SHvE2qX1gn6BBpc7
4NDSI6ENPo29PlOfE3ycvy1RjFtUXyRn6QOTIWSufTAO9cVZcyym9NacucQhncXqN0+3X51pZaeh
P2Tj5wjat1mTI6Py431XqqNGo22eelkPKdmhV8jy33aR355oJzEe0QEADhD1a2eV7wKFvWSMiJ3K
P0vavBjsnhix+RCnahH6BDcOrVtPRZbGHFrV3y0N+WeTyDzNLhf85UR4MCV8FaLPgXRT3MENdzNn
wKek3Aeh73YLi1JxZQz33lATIo9zVYq9RhocLZPe++oqRNaR7Mp5IVZSwR5LphHaLxo1TojTwhNM
I6cGdLOrhJokYbSZq+wLScjm0C/I9UWLBsdEs0kawlk+OGqjOPGbaJ4H5J2AWdBuay+FIN84ZV/i
cnxFIPiY/6FkGJrtwJe/ph80NtyUOdF1abAK8omZLisG/bnX3klEQex7S/EE5V+dEZTd+br4p5jb
P3X5t5L+JQjALS5ta1AgrCNlPTf6itQd8iFekObUK6joR9VNWF/jAdAfEwkpEmTIk73xci869c8A
z58qSf9eV3+B4SKFA2bqmDt5poiWh69G+CSi1u3YkU1QT4tN9kF1OKNK1HIW7TJps3uHQVeMQEIx
LwORRM0tkiF69eMeZsQ56ubQNF6qIvVKo75mffBmKSrhNbOAN8LN1KepeJHoTEwProckF+RBqcmh
rs6DgeR4NdDCsrNd0osG1ESnE6h44+g7jZRG+KnwxjKtkaxZP90VN4Yuu17bQpkVjblYu6W3dmzn
dul2GtJPo0+Yx72Yyz0vSZkQmLm9kO97Qkdy6T7ipLgiWH+BsIQY5JSa9Vn1NjnUyvz4pIv06aED
rKB3d8IwOgr1iUKjJJFVfFORLvQln00hPxlr7pnbQx9B2T1VzLsM99g8jbAt8Gm0KfEq8pfYKGD2
3zQaEsGMDknWe6nqohO1Z2n9bnDJLdFnNOLHWxkEwiDtAaPSjZXkblavefstxjA/rRlRBPmN/KrL
I6I0u9KBuPRXYY73U3GP5eG6/a5zAm/e1fLldWnmHVfmDqOyZwnmI06w1wD27yFjqdFujeIPXOef
PdOhXfQ1r6iO0+400zJivYO9RvVm9RfQxseospup+VwK9agnrwouAnlQ9xl73ueUm2YiZ7krVkHL
OhagBnt/BO1pBbeX4QBjwX6t98cZrbCRjU5jfAk1CaTF5KzJ6zr+i0BgCTS7PWEgkKK5FggoHl2d
MQd7RUxmh3RCsKDlvia+IXvnGwnFK77LFDJsDtWbRDy5hHujb08YeiPrhMvtIii/qvnesTru0rCc
8d7y/WjrN1kmElriJ27IwS5y8dhXZxJEYKOy5CeQXaSukYWwqC6ckgY3Tv0j8V6aWo/2ZqQcZlYo
/tuIVTeqxJ4aWpxFnERHkpM/CtvAODHsHjDtpP1L+/OxGhANqStXCCME0vF0uivNFqmzGgbeVtqj
o5BstB8gZRpHWKjBPtNGZ/0xulbEq3qXa/Vc1ctpRrXeUnnJJUbxmyDXAWp9HyvaspzrrL3ouo2g
G4seeZlgETdiktFs7JlX8HxluBIRxx5/tYosI55mKYZgnJvjtLqD28+fGeMglZuRI64VEZWmoiNs
OkbDzE07nGNSYDC1i2PJ/T/vE4O1cJiVMtAYY6l4hdP2bRCvjZWHRtLdMITRDtCawbCoahjKmGVK
gYArWTkU/JcLIsbY6AOZX7RHCJTQVUETSNtfqBaDjDDABJPFeTaw3FrioC7/jUzldX25KLrMd1cO
Bu2Hne+9OvQ6E7R4CxpZCfJCDhrqqBy+S7YFyjQGUg9yIGBH7m+R4dFjqk98dUM30SZeueAEhxxr
doyFE1fYDWzDJEvCYtfbtTHaSqPZHXuwifBWSOBN3NuMhXcwcRiqz5uFQogfXlC/GCfZVSM7S6Lu
hB5dVkG4zPtGSSA2PyYMBnPJAj6Jf9MetZNeZwxWMpZ1YapypplPc1CzcBFqIKu/LClcR5Qgq0Ty
Xv1hLhdDme4CF80wV/uesR0SpaZbTiTV6lzDIBm3raPMvjWo92Hw/l8cYBJA3YBgmZnss7Dqiu67
kN8w/7e6DsJq2pfRlV7ERBiHTN6efpTLZJ1ijGQqX5lWO07SW9cKNt8dizJXkn+5bU69RcXzRFgo
91lbA0MKK+akCiA4PlQld0VM0YsR8x81ltLsG/KHjegse4xW0RL36XtFfUCDhaaND67QRDJymZm+
WCdUbopf4F2opNOxHsCcKEuSj1cfIeaY4eol0JSwbhd0okO+mqOJ7pKQoLftNpJpu0FBCBo7fG8V
46vpIXTxceabQWLysWZGVIXS2FF76SeGM2cSnSb9NDT9JU3Wy9YxXUpOxIl4w/o+S1zLYofI3gLx
Qi4wSm29CUx+9SQz8i/NGR0sS1mDXs/UjNfiSbFpQLFRRhKSO9deJCHUJb27ljyTtWHGYIBpLN3E
voFeMg1BLQfpthcUBtsJutrBQ/f/PP846cFoVTNO7y8dBJ7QyG7WXGKjDIZWODDFPGx0MUpSHEDQ
YL8v9zIsVzwM0XJaIgBXYn7UNvPQJ++J9YvMRCtZPN4yTcVzvKd7iL5M2oH/synby6YoF5qfa2V5
wHNCiFNOdVDl9Di0OI2cNlsvM/pCoJx2FGeXJZbPhIyd27U/lZ0Yppt2JLQ4Y/UK5LMpjGAtpcNk
sPdg/UsO0Wc27luonZaFYw4ieQ7wIhmyc7QqZ+L24tWxKP0VHT1mFmbRl1ZqhzUbrmYsXS3tnscz
DM+LVQjvSdm/R9E5UX/nPnVmxp+qlw8py7iKeeBzargDF+X34Dmk+qSmjNZSwZHn/hxtcWDF2Pnx
ZyloNIsdJX85lwHpz4Tq7ufqF7KiJfWuZJ22pwK/IlJ0lxmE7ubyoYaM8qJr9W3WhnvSNi9MBl6j
9qcc2BoqKFNz88MyD7Flvih6/fE88lq5JiYFRHgBkbZCZ5z2xyEFvbWe8QhSlLjPlX+WNP5qnUVg
uBEkZwlD1IDcdRLh8FigEUgwZzbdLvdVjR3CPvyqHg5QAAKKNrX+efqLss43Ke8qCeFS+Xc0InwL
q6/fFqyXS9u5iSy6pf3SVQbPabInoQiRc4ZbMYE5Y25UHpd0PeIwPVaGccxLlNKF8hThHDVu5Cny
0fQfrcNtkNTLLToT7fEmtf2jsIQX2dAC8DI7QiH8PkX+NMdhtr8x68FSlzokOMmqny+FrzRsHmW4
9Sfm4MEb5+jAvVLRKoXjvpDLU7nutXLxmLCETVc4T/4PT0xhViT2qSs+kSJRe8UDxsvHe16MrywE
HgR2f5RcBU2GH0AWHh9P8Kp1QEccyApRlnURbNTXxGZzx5Jdp1uHapAPi+0aALSkCQdb4jXb4tVq
7VXX4WDW4lluWS6QgTuLQxhV5ZGUrONC7ETCTa3YCS8KVHm/xwjjqTrgfOaTq0JbIdWHsVIOAKEC
SfXLXmGsQWbBjqA18Y5y6pTZpoWSszI8cTa9PmfjhG2KcFq6es0DHeDRfRqAFu3DSALdQUarSxBK
kEGFF6O/TUvxKDKP5zUlm8hbQMhnWbOnQ0GrcM6M8Tovn0cNt9owAw2q/WQUvfWOKaYAswXmF36U
K/aV24mbm5qFlzD+HOv3eflm0kOxf2iSx9qmLuw1dMFDyIdHE496XRI36sdtG1AhHqB3pmnLSI89
cC75ioj+jAHosHZ3oT0UTQJWD33WiDmyRN6ruI3ht0RTW/NRpYoC5JbTf+jMbaXoczVb1HY6FF23
WJRLy2BN03Fb4lNSr2Yi3diw7ADZqGvnWvML2DDMiVkFIklrQqZjxkURyIHKXYFZaAtQgNAd15Bz
r1Sx9y8OViS6JqLl4NynsotIBD0rVuLrQM2XKXu1kvxkq9hd/Gi7HI8ply5T+Nuq17flg8XlS7e8
qBPcwR51YUYuJM2B/SFG7wTAo2QwCWdbWV0aFkhSwdnYXq5wc8noounFiNj3np4jSy5fBIzGdFMt
tvKd2lxnxDvgOw7YMfXKm1PlTcueacACG5z5Nc2EO7mu6PSF2Tzob1N8raQuQFS+63RMyDIGtpaP
2S5uvnvxj9kzhlJ/mLwxXXrWxESaqAQu8Roz4ujxaxnadyyEXYvyo3PKlf9Icoguc/Av7xAnWxsa
mNZveHMM1XTEsnHFZXXbdVei6JQCYTsSxMk8QkTTThQ5sNDBk7Ch61Hvi0N8QL17ULvvmQqHgS5O
LSehycMtIhtujg2LjVfTgN3aw/uuJTlQfgcyJ6bUezJdksMyJn65YmXJ/7WreKjNF6uH7TSA+Ab7
C2HLZGzNI6ZKE6pMcnliOhYYhEX7atTONNpJFF/UYrygx+GH/ampTCuWq1L0xddBYGoFwlQ0j0pT
hyahsstKmNeHUXLKcDbIooIqpgul3DguwEC1K6jlfayvdty7We9n0hvADLKw/HTFmdzepkq9Yyt7
hbk5wFtMm98n+hr3glKLR0u9G5fMfJT4i/Q29fX10un5oZuGw/NjsuZ7ZRSDjU5TrPqjwSBvFU8p
o5ClQ4kyvcj/rC27G/OTqvh1skS+VBqiwznsqDQiCRpSEoe5aU8qAzz5mGwvdsuWMf8WRM2r4ZWt
hst2yk6xiy5RFZitq8fwMaBeTwS+Wgwwyn8tTjJGVeEgDCdVTLiHbaObD0nsqeIc6pMSgrIP9SEi
DvceDbqrFSjG2oqBD4N0L7XwpCKAFjPOoYzCox5cI8lJRJLRqPRMDSKbEI4APW/tGHARjttFnKcT
sW8MRW35JkxMm7rF7Z0q0Z63NDfhPV76s5kI5y6dL7JEetaYwLpb/BEmqLg3fgpd2KMQKQBXLOxA
83CqsSBhn1UyIoeVAXl/Q4IE/BLRcqdEdNszM2pnguRbG5qTV4szQFCTFZODXJJ7BpZY9sacHdrT
OYZCTq0CmaxIZQEsyCDqFeRFFblVB5OFvbue/EVu7MGRjJrjsmDBnEg/qYdXXM6v8e4OVvW2Gtkt
Vs+E6eEGw7dCKSEba9BiR0hwVHkqqe+ts7iNlF/6Jx1vjQ9qXVyj573VwZOp0pd+3ohz6eDP15jg
o8dgVW/bhGJrP/trv71trf4GAfJBEwhO8Vp/J4/KQDdWqqH1mmDQ89txCHSW3DE4QqK7Ih35N3fX
iN0lldiTAZntHJNSGd62twohcSWyl/+rWssdAJTE9blR0xsfuHtTyq5YnzdSd0BxvIKVjAXdx+/r
x7rlMy9mHE/++2j6EsqFJRd9viKb9koKZT4PYYZ3pBrvc2NdI629EEFyWiqNuRjQCXE4MYU8dsmn
6kwa7mxBgMnXuXWquJc6GDGhihCaNE5M1n9teOj3JY1wRfVglp6cD56WygTUa8ybEjKgUOTphU+Z
lMLxUaHxoX9mA+GDQ7DLzXxPuvWjbd9GzdWT4Ub45E6mKivZz7P5AhhFOHtOdGkqw12HlCVQ17X4
zxkln9ShP7VjcdI0M8yKKZzUJNSV6ai5haU79Z34E/ZhrXprrcidrdVNW9K6TThMyeBEdU4/i7gq
YeJvOeqw7MWhwZTXnfhJx5Lia+suqI3zLOjUIdj0U7uyoiKvx2QWMybru0GmVgUG3xylR/54TrZy
+ml8j/aKSg9fWiWeeTyXmROuP/M4l2AG0LPIWC0w0uC6jBW48kAPdVSfilY5UwT1dXuQRGBbMENc
l8AntwWzoAyoJGtAJXu5Xf1SmR1Ne7SSFJBweuzIfG/hIBiVcJproGxAI1PMX6k9ycxQs/oG2OiW
Q1UXSWpOouJWWwrY+Pgkg5DIbxDsd7S7e+Mus+9nnR3M9QP+xDmWqtNmISREcPpVzgFx2fYUm65a
35QTbnW3Zk2U15GHp4qLGkK59KpL/2L4eU35j1ILIE83244I+RBs60wBDC81OTB6PpDbQ1VWBJbW
BwNk1Q0DOxuAYKm1APfMbjS+KykOICQFI7yPdxVEiYrys+BOdsviN9uWs6VHl9whYC5j1SL0bHIS
+Qi+7Zgj7AHVNaa21EIHZtzU7LUGe1fcHCW9tMHW7BtJATBT4H+z9nqX+lJf+jOO9EnvfDWA+IwM
96R8QF44RPxaq+bwSQAbTh54kOuLkt6Vprvm3DZTqOSPRjfIqk8ugOXPyyIfTCUg+ShsTQHIv3ao
B+UAiIaNc2etqKUckg98TcnoPhT6oj7Maz0ss/rEzrdc7rvWw2Vpd0AgygTz7/Yw4DpZ0E/MqEIe
FZ+KVsUCP4W9EB31lWjk/EOYK3dB8bNWYS2Y+GiQnJ6WXCDpwNXiPxtqFjl9A9NArMQuWZl87hcM
wgWzPax/pAmRXlqsdo60QofP+kMiejVeK9XYWWdr+x5J8TPTay8BUc01lwAw0FQJCuruvIzpaVrk
I/M3pzf/ghlM5p3G4y4YpMr7KKgIDxanIRfsjJ8qxAWHxKxkrqjKb3k52GhiGSafoG3TDkEqWbO7
oFTEPCb3sdduUl7d0BpejV6A4fch72vDBEVwtoz6YmXaaYj7kK16hlcVy6Qp36zOOut1wrT0W+L+
S98No3yL2+Zh1cJLfS/l7ZTD0C9jIsCz7RiVPOXhpiULY/7x2NXUnSL7Kc6dovQUednpOLZzkckr
8dor95iquiUTq5E6KvalwTywSD1s+t/6PlSGyxjaTalLqNjqyHkmGXw8+YdFUtO49v4oSh7WGVQr
u6TRPGF9nzZCwpuZWwI5csU5OlDCVpJrPvl1fr+gdW7J4mA0xqZRe4PzhgZ79rOeBTGqE9VNjcnD
5+dnmLI1OJjkELxhHYFsEe9FCb1w2/lJI/vVJTFOmJ7dietzTGv0l4O3IUvNxg2oyU0UR7tn1bP4
8U1RmpNRlqcl048COHVG8USymItvUXR1QoqGVPHY7nDSo86eJLfQI7sARqDtFfELm5E9ohCSog+p
/FiMzq7J5iu/CWt5drIzQ6IIldHUUs0b9zkOntg7XsdYPEga37nI9PP0R8UZnKnl3TBazvMSmNzq
ks4ZrvPrWoeVcJTkzpOtyiuj1JMBdZWMN3nKArecJB9B+vrxwsu65yNKVXvNp1c1kwIkZTBgDsum
+ilIkwl9xZg86nkHDOifwkpXpyvL6I17ujJcQNJnEmvHSPwXg+7IqDVo0JI0HKq3fG90kTMTUFoM
X3jWwcqhenoO5XcACGu0m3MaItsBB9mWkdegaJYZnw6LdTAoQdJZ9iztCHnvKOjCscvZhD1ERiY5
MubWvFQmhf6Cu34+ys3XmIvXCZ8kax/0hBtQL7LVTMIPVX+tkQ+L2qlBEGMpPUaEMP2bpGOYc0Ag
pm0hDiBAL2EjFa6xRocyK4NFbJkUDkFfTsEkDoHKNl1Pn5jraYedHmhGXwiverY8RGppTS09RqRv
sxg94qF/dKX6asYrG1fdBr609EuYDXDqx6BcosCq2Ksp0Yll6D7jxW9RBlj6n0Zi3k4rOv12kRmo
4yEx/3SNA41w0KWrEo2XuczPQ4r0q7Z/THpQVt/sNObnetCj69BaxNZxMEQzOz58l+aLXr8KX7gv
lzpiQtI49cck3shjrNjf54j5RkJiUx2YO59IiyU/zakqvc+jM8Y5mbGMrDLKkxlQcurhb/Fo4G5C
4ZiMKWlxIWqFLWKNDpl8h0xCep2ZM89cR7O1eQv9RMHtASKQVQghTF+JFKg7hfarn99RMe2X0pPW
LNDMNRjjr6fqCs67PqcHLYpQlHrma4fnS8jzvZiz3TWeEZcSrTMMHtIorftGiM9iHRv+NCSXehJ9
4jQk60hfdEqUGTEUq8r3RQuWIWV5KeygV04Ck0F+Yvn5msuH+U+F1EzZEMoBVbyQWk2y4Gu0aZ4c
kcKMp9Pk04uQng86ks2a1yuW4PYR7Vd+PZ3YQgxOe94n35tIshBaYeSefEL2OmSjfvblBoskPmjj
T2O8PhlCEvHnM/R+ygsR0yoHAgSOFJC0KPw0651QWKfiq9IRjTOexD+zQDCgapfmm9qwrhn+sZRU
IBc2pqf+EqHO7vPjMI4nYHRjYThKhlAiAtmV2RJa93SvjieTOiPjNhpWIzSi7GBWLnlQO9guAFP/
kfr5LcFRIcNns9FvqrUa7HKzJkNCOvHgAmLZSipQJTEuZh9TtS/t+Ecq1FAcwV1PTAciH+fmqhG/
UbLkjXYR1x7GHPXPBKt7ju66Idgm8DwRSWn1nsy/OvejLNUu1k8WJv8gQOgRWlEMeM/vKxEV/UWt
HwnKyLUkNZWmIKJNzas9tA+LkDTyhrVvWdaggaevIoYX1JK098JXmps3rYdnYvHaFvJjmP62afmi
tel94ZkOKFIlHg0zOJ8P8QwJJ9R/Fa7HVBlg32jSx8D3bc7/9IJJjzD7ikU/jFWwU+kxGBPCByGP
o1dpmklX/zPNw0EUxoMxzhB6poNIDVIcmXrwx1RNaHCqs/BTMjchMLXo6xD0bTi0y7HdYmdu+l11
7bb+0shXslwP5HSc8oEOmcH0n9JwRxxOCCC4wOhyUW9aRzMDv1pQMlPlLvB8NmzAEtaD8jqO4s3U
oTh1Ez0CiuEkPiyW+ZoY4wMf8WPM9AdDxqk7lnV9NDQwVaBZchAlxQ0CXS8zzLHGU48ZidKnMw4G
kztpNvwnYcjgtNCJbUSm540cOwTyuEMAtudYtu2JM6j+QPCjoJyU3gw1iFxUe9BkFruqrtfercdD
I3GaGVKglYQeEgQzfSJb3lkbTzS1033JX3RYW3V2zVb+j7XeMsE6jC8gCpgR1VDst3sjpftYQFvW
2QbSdtjj4HW5B9AjWU8VbnMrp1vxvUa/7fgckO+FMQ6flW9hYbBkX4f1pKOrYdrAvdb+5EyG8IR6
hGz78Bl8iC/7UWSxsXBxYQnI5xfLwMgQhXEWAmxLO39hUTQLn/AmwCy/jvPxHdkNavWWUWv9042A
bbbcVdhOMgAWir/QhrxU6sBm7qxPsf3Qc7ZxfQgfgG04DHcEYokGn8xwKu1jlP/yiFkfNgYiAKt7
VTx4JjGwWmW2DiYKzEX0hOzlOmJqlaWwIchES3K7KaOw6fUTeplziuEHFhdbHgZQijEDnLL1F6yj
TcAHaTYYw9mc2EY6n9efFQXwx7KeKm4QCOterW+eYeZ+pn2k6DVAs9vyRWePJowlZHcSMBbQ6tVV
Sa0976n1lcBWF7PKwwJoPaT2W36Zur0li/s2Z4m445Ziht8bRM5NPz9Vth98FdF6m8dXBntL45Eb
lSFkHooWMWlQgUFYUD0xQhvQVVTW+3be6jLc8u30vlV8KyzjQC3G/n6XWk9A5MK4z22AgAQdjrkn
DBCx+L2pFlsQKrsrbGjoqA0khDI8U5owhUi4UvEV0jasANNKWLKSFKH+xYLf1jOVAbOr46yOIUz5
zuj3BY3ZqPx2WrCK2CvQrj4vSXogJN8LrrACV5hilg6nn71ecbMgWMWCUxHnbf7fAlo83xTTIdGX
vfRPZmGOTgnrFbxQq9Ve1aR5jPXf5olOLXMbaSdRVUlYddFRncxgfoNCdJSNFCGeHBS/i0WWKUsO
dfI/GDpKxf/H/P/b0Q5FSmqitXkpdUa98xH5GktmB852xaciVRBzDUIQCWwWM9hdqRygqAzWDQwN
qWUG3BkcnEIUDKb6gMddZjEHh+Wl2WQrQE/aFgoz+B02X00WFsa3qmouFSkNZnyyFrQMrMS1Qb3j
s2PjRB5AnsBFW+8Kxavoq6wFkzF90L7KBab7/MHLhu7Hel3k7L62fF8dsqjoFxY/F1vf2iJ0jQTW
tL+gJG/m8mhXM3jKOK6tLLCndJan39RRIADm0iEu3+P/WDqvpcbVNYg+kaqUw61tJecAGLhRAQPK
Oevp99KpczFVe08EW/5Df92rg3yv9CTzu8qPe9XLPuhH23PhkD4ty68hXEt0grks7ElMg9ZP8wIV
xFlyDJvjqSzZCeRTQONyLPuSSU0KXHyRtANPc8qpQpcaP2wq6J7ZAaYhs6aK9rldw2bamBLqmM5C
XOaMtaBjCsYppvScUDCRxY9Ke+1Nw1Gs3KXUgEdMF0ufRMmQ47BlaJRzvliABXdVw/MElKK604u0
R7gXMp6pKLgihzKnZRrbXcbAIL21XEcgJ1AdaFaA8k9mS+LvMLSr0AQXyLG0MkhOlLxoQu0tZgqN
88iGDF4ok9m3ispeWTIG7GOz4oQyeFSlr33Yno76pENvhMVWptWeAOx+XI8nAZBilBNNvONwdLvu
oETWLsxwbYYyczLETAmbRjK70xPiIo1rdOvp1UEXg30Ygk2q3VoXfLmu3dawGaB7Oft9TWDFVCM8
/gIxW/wWxdfChsM615fgG20V8TbDtsC5xyKcwulMU09Gq4Ijbsi0/uTqTsuKI4DN1qAHh3JxajeT
xh+qp0wElH4Mzja6N+b5RtCY6AYT3tPMVe4mwq+OyjwTluhI06YGfpp1HpNt5VzhgnZjhVk47QKX
5OrJS4+gxwG44KfapeEZ5QT73sp0KWDSw/rPI6N0pRtBH6+KQ49hdMrBnG0nTXH7hqyWXHjgub18
OSc0Zaxr81D8C3BHLJgZR0ZQxnKykConjuqJsTOFzzC6swmQfjIgAKrMOeQZ3Y4YtoFbFcz8pDrN
EjjDCB2Oa2PYXyZzvGrBeEt0TiDqP4latMKrUG0qPph0GMXhcMxQ5dU49sN+3yPOE1jbCLjPFImQ
XHkp3npou5PmJeVBJoZL5veAOinxnsSyZykkZ2tcL5UzAFnXaOeYFC/TTyqEotygvqUn0qxxt9BD
uFxMZ8PuoC/BXtiOjchZr3VoXqOdBztmNdooG7w0eP0gQabzLvAqC/SJci/na4OPhhK2oKpR0jyt
vZYcVXON2nMIJuEbpMl1Okr/YUtEbN9Z14LZICRGdhx0YQhyTiotWGFPYLfA+W3CltHUB4ViIMI5
Gr/P6uKZwWda4yedYfKbBEcQX1ntNzS89fFhGOqjRZtlCY2VP6XPrROX4Ni/jXp40YJqp+LO7AVt
1xk3tU3viqJdCQNCX15OQY44LW0X5dRyjgXjjDJpdTuQQwZtg8YkOPj0l4hS1H8RjwNXWaw8Qrsv
2jU772uVeEhGqoTkD2M+Y+fXhM8hSSjWZFjRa16H3587FsSZdNyp/CTAY+w72rk0dg0el3rE3xnh
y49YD15lnFMjZsuQ3squOmmh4HcxODYnL89kJPl6MTk0Lx3g7aI6zaVy1GsdsJlxjrl1N8lxIGAc
MoM3PLEsKfasb6Ew3RX5j2HHNB4zvmi4o1wTM4LA5A/QnXrsbRPTqoq5j3hURJMJWHQSsaokUnIa
qYjVqEUZLZJr+8BFOGOuRvJ8hPChLjpRXtk1BZsk0E2es+vY/Rjvs5bdi+Q+9e8U3sLhmg5lTDq8
YEWU2dCfOfRyeWpPWs9oZgwOQiVuipAMNsIURnt1rPxar70sIplk7nFLOctAmsLYopzHGdO6IEJ0
P2sanbvdqazL8zCZZ7OYLgUAUuumxqu/4/iWtsYmBmYY3iOuqy7GTSbDTE6OvflYKVC1dUine6mz
tpt/dAv5PTuHoCxeAc4qmkjzFG+lrLhp860Cn4S7c4I2yM0vc0vy+sxbSvFFIuTCmQsTr0RWJ6nK
S9seZ4zoKcYteklzGQuF/MdQQyESk1kXSZSOuLOWJN6jiMC/2XL32+3wU/rSeiKg1lfBgU3xGkmA
a0bZId1A27b9npfGOcU1aQB/Cm3QaId8LZ/XXpopf2OyBm91i9jD4OzUzUiIyBw4viT1p513xE8J
7CV8MAeuTOl00USLPCUxv/auy+o1k39DKJelnxxZg/w6uNKh9NJYl5JgToGxprMYz342DLmjArwx
Z/CQUgLmlbN5ZnK6sA1U/EtDx4Cv2Akc2VTypDghIUa7kakSansRsLweKPw7yMkjlnB2LH6eEgcy
XhfDr63y0JlulXzSVOtQaruAmJ+IlKbU/tHEhlcYn48EdJF6PbjxOAYqyatkAjGQORHZt9F6wMQc
S3rTqckiGfz/CsZgJD12DHP4g45iQD2IXhVCNd18TayTXLyJuXJUtG9cLQz71mTbl/5JSLTOfgOG
WbLBiNGiTnET4zXVLbspI1uVuPajpDD+n61riMOg6CLqB/74/mNVPs2jcjaa93WIzOkLHgG5W34Z
9v0zaWuf1yHgC+24gumf+CuQx52MwbhR147KxTClqxDbLNc4CdHoEa78/tZNeCqZGVWskriVY96Y
zsEqvjHnk/laM4JVHr36XoSssm+wK80m9OMcQ3nlFjgW5Bt9jfj41JnBvuCw2qxIyvLPPEmG381n
xXht7WbHiMnWet7Lu2WAXdLL84xjXA6ukfENl2kajMu6wqA663XtkRCI9GmHMVdsg12CV8z6wkSz
rno7FkmNZqV+wStUMz5pZ7sfql0eL7ZxWUBu5xx4lquiyBR7MN5DX8sehvE9sMYyUvPYgLTpMSyy
mxSE6wP2Zn7A2Bi78WxVxdl6N5XmocvDQW8xNza3RRMuqwMNnbwvsT/pRJcJ1oRvkMBsabqq2T+d
gVim8EKDlHtirUS5B5aZMJ1jESPMpeFYjEQwbGuEeFLuzVA+GBIs80mc51Of8NYK/QkCZAloZOl0
5u36RQHtnVevSTKdFcCn4OsN4bFM9b2JW0IXjKPy7vzDTiN8qQCkqvIJtl8tP43tcg+457UcVqhs
Voyzph7MYct0G98+LL1ziB+ZS4iJ1xqWmB8VDWP5d8sAfPgjYzblMRbEl175UdvCJkGh4qDgb5rJ
U3A4VZ31Jp6wocgmy+S7lnukEB0DV2NpvAn0pbZU0XArL4kdCb8ibu75X2c8qEMrqdRICtVf1kt8
/xKaf2P7QbkutwQUQb5J/bWpv5ny8AKc0DELUtEjKmMqoQYs3KS5jBb4Q7Rawamy5VxH7bDfxsc5
1LjFLrHvGknux/LvyASbnj0oaIdq3LXccjXMJc7EZTingFLjMVfD+8jha1AdQdIcEVJKm9qW9eTw
tpRvHOr0kLSYcNQfk8ElctBsshACrxO7qg43GQ10/OQSF3MEVLjPFRhuFOvZsx7nJi9ittHDezs+
YhYTru9IBelKw9d3pfxPQP9GGZnzS09Co4PsCJsdpABaAVsS37Gx3p/Fvyp5iNK0mxjyDBsyc0Bi
uXLyaqX0MMcabNN5N5GUzKczQuz6Uhv84nKnuMnLR5VardVnzqy12AtM04fpTprasMWGa5Mheeou
AKZF38Z0L5BJEGJGZLSlCfw4mnwBE9fA90bdm1p/DsFhRmxDbNqGavAiEmOHW01pKNVGZw7Fp47T
xbzsC/WTGYDF5WPZKnLMHvGuUM/EQyp4BKPPciifzGsbr5hR+YiuEwS/SBkkQUhf7TsMpkVN+SCH
/wrOlg7kICIG0Ws68BsUhQAyLcTPVHCn24Y+99hNnp0eez1VyUwbBOVEZxeqBACHTnTVCuOEbuvi
b49ducQTz0lda448Xnlqes2E862c9vVYH9IjkFZ72VMV6YjWRo0g614KdqJS2Y5slXX1EmCAGDtX
H8Agsjc42UZq6Hws3xB4+uGxqhJoXRbvptEci/61wY6cE4RZAQXVrccWnfVfEr7wAY2px2AckXc6
RslTeC0T1rTqFFYsKa26M2hNZbDOivxt0R69NPeYOIcp/mbFWQMdGRt+gWWpWE4iZsM4YAK6DTST
HeXcCaabcbQFlJ1zEj8sga0+olQ7WNZyLPm0FB85Jz0N1V2c3Zqhb92SLNlJHEDX5xwPWQqAElzT
Zl7SbRyyQK5sgflFzkRItxTffPLNggLeqVhkih420ak0VHvGHCmgsKQy7zYG/Tk+GpzKh/hAdhhB
3jq1iXUeWeqBxV6b7k7qgmw4AwqBHFnJy18dwRMcK3pr4LhCk47AQNE5TWw7UjOQemTm4vxA4GHP
h+sjm76y/luNOIfbjHZq4VJrP3rnmnWAg4n4NVnpCH/C0HsaJtWFfy3BABKJoS/m9KOMPVUGia9J
IRCqW8ThZ+Aci5dW4Aq8Bmfgu69SF0uFJnIraw5owfuEQQEmSK4mWDTAnPDWM6ryAhYgmSdp5kky
H6UQHiphOXYEB8bGV+fpRIt5qul7MYkOgpkxm00PYc/DG96AR+07tCUCrnsLAGVqfnVR8hGLrZMW
3afZM3n7WeXppT2rBoWlAEhxncKZnne57oXYYhRwAWSdXQ2pgd5dBKHiT6RELOWE1C5gE1mw4etD
zb21s7TN+YBMAmO1kfvDMyZRJSv3QN72DeoFYbK2fGGjgGWGtvIVcItqBM6BjRcojKG6S0jCQuJV
4bu12JuyXcIUJzEfCxyqWfqjP2PkTKHiGpRr89iJtxmhTyt/aIgDmzrxaMccFQjls1JRCm7qGWYN
fUcprJ1ig2fUSKuaW5PGDneuEr30A5VXFDIo68U/v9MiRRV6yUuuuKFEDXxXbZuaBmB+S99rpyU9
lU3ugAuyNc7hiPWsQlPuC4SClkLyA6fp8E20yqFLVqjVsU3NE3OJmuMwjzFVbbsI3A45qFUOjUsE
A8wZtD2BR4C5Gwv+XPZ7bVR3VGVs4q441Oq/JmU2PQMZNtFrR+qmNQCOunSkr6OkonHEnU5HwL2a
FNjVIGHr5RbmxtWSgA3AS54Nuvfohyl5xlMmo7H+L6eVDCVkE9H0YRhr3POSj6TvtPo0KMoRnPmR
j65sOaX4VJhuwZr0hdrwIHVFbMXjWLmGYrqNuIIxkm0R77P5VE/XxJNbJBdiI8hDdo0hgRSf+JuY
z44yqfjo0uRiRC8mPgtK7kVl16k+k85+JxhQDJieCYfpmU0RCP7Cn4LKT9sGhkTpx6mNPGVMuMUw
BTd0U8yhvouggpVU7FgfFnfNrhDQ3QGlJXY4fCxCd11FmoySp7Dgyiq9trN6sdCr8uC3r+YTacKj
IV+EFup8e7KoW6nR8cernvRnU56vbXUqlh29fcAG7tWywwd8ZHx9qBS8I1/L96g+5Ly9RrKt4z3K
SjbX/oKFAFkul3dSOm6WZ/hZmzZE4yT+SMtwl4NU5lk3utJrlMxT5cirEsOtTMnVMkb5HLsEp/pW
4py7IV1MaXwsQH8ZPFkD4rMK9sTQykOMfKxlfwltCotV+ZNGPE0ptzN1DlofeIXIUIWhYs5gRK4w
PESesJV1AoacggybgPKFnoqz3nNWorsO98nEhXKe3gU8khkeyZnD24+YmS54Ui8gCAyvvOQMUBJ8
NSdHVnJYDFcrP2gzQUak4ixnSTh2CnkO3Wv55ZRhD6tVoKRHK2G/uLciZaG71DiaVr3tQYhU6d4a
Bj8k+WNoflLp+z7ASFOm6IjLMXP4vwd5GIEheWnNW5Faot6ccRhX25hp6NA3ez06Nf4Yxqdmno+Z
FkHZgzeMTxXJFfglB5edIZJVQqkxsjuc2FvFcZvt47wYPGIajfQc7oPGYahnY3+y9YhbeO3pJrUY
mCC02V6IB5BxovjOAXTjGN8Zwn99nHrhiL8EXwV3R3z8BOtJB7brYamTsXmSSDXOfVsz+Z7tER7p
IFBBinkXpEOV4EvBlyaKNPEicFf3TODCV7mtm9dfSUdxIkst5Yhu+ytPENa6noV3cSNJJcosYDB+
K/LuIHACbYNm40ghN2TVa6P92IBQz6Y3FUsdHW+OldRvunYtivysNQYS+k/Q1gChY4wQNKYXja/k
0lbq2w0X4806P1UZuLYUpU2W5NUTDmSTqizwhUH8PUkjXnCfRbbFhdxY13TS7cLMHSN5uFB2W2va
zMivHPAdg8l4jAQaFsfReBOZh3V47Pn8c84kxtciydJsboPd44wX2LX8T6e+QIhNB2Cqy2kZXM1W
aUfM6FtIwXfAllepqvdWey2M7MTZdD3+kwbVasqYyVuGtNBIILYSuCbl1piNu2D1dxzjDXqeam4V
c3QyEwmtjK8V7fPAIu1VEwcoWyk+fhqPt+XQptPWgCwW9qcs/BDwDgglr2LEro3qJ/7rcp8UyoY5
gzXhk+RDMnQesqwjtYI99KKtarmdAaJOWUbo0ipbaCmteu3JQhhYgShwjjUPSIyvGAPBBQOH5DYp
IYaghMsFXNYKT0rqNkr6UdbW+2iNr2RXMqV+lslB6NvH6jgv94RqWmT/lI8eIGQNF8Lk5rECtdXt
8y+dSigLAII6utGulvqHpvd3UW9uWRVc1vml4mvkLkuTjId+BBZxbghJVki15RmI2HkIhRMZnA2T
RYd/mUIOXRLsTo7A2gNWQmid6892YD/QsT9MeKMeI1viQv5MRnWFeV7ambaPqQeNtwZTLEX9TApQ
OWZ7EOWnXuPhBGVIe2aHj4LQa5P+qTAZtNMQO9KYvRUZ4d7RF8QCSP9WT4d9YrIT/FZ0ICQdAdjy
2DwlObmUEU6ryjrMqMlIn0SMx/2AByIHptm/VZgyQECt47TFiJ0B87gAVxRodro+bCNpT9Gwm4FE
x+wJ4GUEC+me1IjV+JQlYFPo91bKNUUDW6EfqhydSd4bmAGtmjONzZhijvgea2s3ISeHU+FTgev8
yh+r6SADdmzu3L5uDm3UbWDdx2/h6bcdZugDr5LC3cWj32qE1D5TbxcutMX8MxNxZxiOGeleR0UB
5902dkOoRS2bVANzgyS5VxU8f2AqFS45aepNfcMA+BhHryF29jRu9rL02xwso79gPmms7JwGnE1T
rx0eSFwx56ARMCIyP7BpZpS5FVAkYvnq8BSafjtApSRl28Kuq/go/WA0AwJUZOVjTsxbiU6xMLFr
WPNMCywpgncNQbo9o5uxrVk+WSkNlvGMy2qGDangsgoIZaAbc5Db4Gn2g9T06yze91WzF2ibTAbk
n4hgKj9k1BwcolPdvwz5zmitm276M75PW4yuCoHsYTy2HI7V4kVlID7l/yoc2+bU2Ot1CJAA2/zk
J9iPllDf9FyeM0VzOIm7EXKOZIhXMVxuU/1TWOPOQssrP0q6E5o5P4IrOuYz9A5AT8TmcDnndO/I
JS5Tju414iRaWs/5jb60kOx+m7gZIld+imF8tnjgBj4hMkEDCPfbRbIriYwXpBs+Im4WkyhsdgkD
2/EGtWMz1U8wOlF3GGHKUWSY5uatj2sg7rzslT2oM+ex7cTsScDM+m+0/iITKKWgu0NYUdHy3fT1
0Sw/f7iiDut72aK+3ComHezSGVYjhU+UkXshgRZham0Z6l79DilIp+SpFimQ0uiKvRuvOkDwBYJY
h+iYE2utAmYJ0n4EeaAP7OYZBJuctzBs92JAcDEkrcljRZOWj3HQg9qLE85yeWhjtotoxA4Yfwvg
ZBecyqQLXM1IPbY5T0ainbY62ELi+iNjC0F5hwpFmwoOGxTJfc2xvic5JSOBmiKpdCYbGAJElAzs
YNrIrAQ6vNgV2FJGu2OqVTPVKpJnJYq7Rf9Q5okuK9Z9qACOxmXdNF2EpsrghFZG93E80Bu0G9A1
KUECgHKQ5WevY9DT0WE0W9Nf8E1pQXZdKlf+vxGXFxOj9vp1eDGhmfUINt2mxNzLqyLfMmvgIjzH
rz32Du1dJcfSc8FvtR+B0t6MEFQQ7BNdcxRwjksauS0f50ZM3NZMGfXBKM0jVwkelpLd5/RVrcJt
0n2ndbjtFwX9hu7QKOYT5TYU0gi58jIO2osh7zEg97X+jFv9qWjVU9XvApjI2DiWy1OaYsI5OiCn
yWVJgkBugWqfMG3nzkAjI5yNurd5G4HQu2WWuWa7y/koFYiwSVfbEkjVOMY4nKK/sDtJorOUGDtN
eKnSwLsru3JpcI6vSZscjAEvR1Z481B6onCgODdqzduyegIl45GW5cMr2IIHKTvqAW7RyqsM4tuM
NIbuEqnmBb8jq4fupYnM5+yq5+9NGNrCTjT+VGRGo0pIFMKhUFsvd3pc/aPwMmoB44DMaebOkRbw
xDNZnJxXmIQAX1NBLoY4Cw2t5IxvGsBkrSB8RWFx0NLOpNkiJ7Ck4gRGLKFxJSLWgWW5dQLkWXrH
brStVepJGN8AIVWbwywV7JICyATxJKpfvclBT+i3Cn1JRfbDH0lyoPJKd85E/SzLBWl83HtNhxD2
7Ea/H6yDpRmHoQEYiUMTD+qhHv5QP98zMXkWmClzmhZ1ArN4BQx6uTjI0aQT56qTYhXWRh/YKyDR
0q1Ii0bTg3a/B/WDu1rNYBegdINFtIZjukzHeJdEe1PgNlESnSx3mD8Qm3iJGZ7P45tqqJ4BoL+r
XnPtjofxVS2btzCjHSO9JIL8lkBKqjW/r0pnFk4Eg0taQXS6eYzXGmqhhOi34CrS6NyxWGAr5Gdx
1jHjyL7KzDAopGdMQdOmwxaiqhPqyU6YdMS2hxhprtTxhJMlfGjiByW12FpS7LjFS8z1gN/clUjF
0gvbFz8RICVw1ds2DE0D5d527sDtYhnpEMMXLd70lst5Mb6o1srJOGnopvQZZ78yct+CFWZmmG1Z
16n76qXuMAlHvtmWR7yfPRD20JK+xJopOMjsY40jSyCGb70agHIw8ZoPGVFBYZ8dQcxoobyJTd2B
EwRkjZQ0v4nbYUfpes2wiihfvi6n0fqPhtleA0UXgIhTLE6bCgxN4s5bMmrcfQaYnSKsBdACnbU5
Uo6gYTEz+Ds5PNuTjFcANkXAVJEQH5uFTBg1xjKWbUz9dQVxJwNV66mDVGwV14AR02jMm5BdrkQX
ni2wSKVdMRPq+U9l8PTHqssUDLdExv3VS6z8g8Whr4Ko+BHx/i0wX/j5mlEKIyE8tg10W4wPyQvT
uE2uLKCMITTnwEwxqQpso5vYNxL5TvycuW8UsLZf9AcSvj1KO1Z9vsUYWUiu/fUFneYtJgw6knb8
V40cTgddzzhOET+U+hubcEQqUmeIRN3RLqT1GvgtfFbifQPEBt5RbYJva27STls3prghfhrDS/tb
ayUaOxKOAbLPMDGfDG8N6ZzU0eKn9Ln6u9Sq92jgOfZo87V1olXUWm4Ru0gtHUdtuETtXdF3DdL6
1SjeVPql6p5PLaVk4q1CYIxIk2/kF4XBggU8JMU9buEIiMM7Xs2fqM83xuqSxMyR8oE1EzQUtNQa
/oMQXydyfZkFXDV6RUCyLaYPFXgaUbhVNYIgQ6js16qgCoGECROb1sjtAJ9vBDhg5DZZlqRgMAJ0
49D3L8bY+uEIgpFsQEA8WyUcsOjKa5Zith6DbVDckyx6zab8pe0uQcPlSPhdSuU+U8Asz5uxGm+4
dO4VzYee5IFEj6r6Jsz/BALbpejrUv0Qi/Al4DKpRgl5IBjMEVzUiqNgGDGrp0RGwHwW/ibLjP2Q
nAt3sCnzC7pgcKaAxVO25LQtQOdWlnJB/csnIj5cQhouIUrHPY4Ly4AQkxb3uA/dWZGdkYMoUd+R
jADW15gzsUobHt5k7ghBcE9H6LfpTedgFVEfeO4HNp8G52fQ7DU0/LnbpfFAYzeu/hhcnsRN6MnL
BNES3Xfwovgpd8Dj6r2ZfchldBzi9pTldt68i+xw2rcqIqJBn1LA35D4gFKLya43/0LMhMbIORxe
WDN7NBcDOYEExFmPy/u0gtb+ZTUHLSiROrfQGa26x0PCUZDvE0971bPZQqbjFCaUHeHJ8RDowjE0
uVzwbPVfcnRdeOMz8iDl08DsO25Z7d5qtXjVBPFRBsrNsA6BBmSECx3XqHJu/wcST2J/YbgzMy0f
euVcjCN5dE9DfV9mN2C4ppCt1ZLOA1tujfmRaemxPUbLFu7+ZuR/ukQ8NsEj1O+VyJ0Ez0UGiSAB
D1lZNmkaW2ekQV2ejUsmYi1BoZUY+NdMsJMFTfcTOiUufL32Sc9PDK0aorWotJ9T8j4jF2kdDcLD
YREnv8/6Pd7SttPwJBV+mjJDo/iN1UxY9U8y5qDKQRDO9Y3hALgayhz3epYeKDNj/pl5JhiIzGBI
RlB+DEVv6Dj5m0cwIYp2KJdrDLNCFUjQPUqLwyR1JwqHSPVnTcIZWCpjze/AyzV2sCisIuIWmqKj
mvkN+8FtGKJ7JmV0uew6WB7NYN3AixjLTolOErQR1UrdRVNZOdgXTayL2dUimXLiJnzpCLoyKais
9kxvLi1TZE1Mbju1CJiP8UigbsSh2lSz4oomKSHEpK6wgMXbUfg0IkqoYAdzL1Xeh3LX6JXDMoHa
RUgL9z+9ssm3oVSOlYFz4YqM8pe2ClhsB4Fcx3GY/+PNwVbldrCZmuyvaL71TnYbvF1awpQ56i8d
CzaSFkG3al9PDzP86kuyn8s2jjCxct2oyoKx9cDsvXtkUvOA7dEoNyXNoJfhk2xlp6jAv1ClzNe7
sJ8l9yGOmFRFD+yLikTw24wPFY2HSf0ni4mNab9FERkIiC25X2i0P2ic/ZXUm7NLHct2U9PMgQqP
kHsPOaHJONvx0zF9CRXGY1NxMNcfeXToJIHG+YQrEZvHF07mBe4kFJ+2uqxoqAqZmPP0TRVyIG+/
QC0D1n3TkxNuv2PVPYwChWmOx28tGwJ24+icYCx2O4vSLUjHVJ1bxUELsIErYnAyTVLQJrckS5OV
bZ6IGu8NhI0EUJ4Tc68dBP0Cr1oOyF7ZecqwMFd8dNi9JdX7tJn3kyDvNeK1ycB6nmi7uFJcxnru
INElxZmZpibU6pTZe0FYCvnShVXghr+d0B6QpEBHl/s4lLdVLG2UnlWA+0nozSotGYngzj0R/0RG
sNqLlXSHFEOI1Orj+0hjXRZHO3xIZXFfDrIVkVKx9kmo72tubFG1X5do5A4SycSV6hKaoIdMBVL/
NzPQDpb+YCBUyCa2RAnRvs2dSpA4xjM5aQOvFwLXOHc5YV0zAHimv8itycFOv5kjs5nAnfjDEzpa
nJxJGQ5IUanwbw1n0Il5UHr1PMcdDEiKFFPYZ2+amFy4Gdc8W+J9qJedGeq+RBt52xlPyqyuPQFd
iZhHotEPQY5zoFAcBonYtMQ5zT0msNV4u4/k8dBll6bWgT1MMjS8RWX02Z1EMT3ThHamg/eScAyn
FQSvzrXoDgHFDoulvxuC9C5p1pNM1iyMbLLmWSr3JdW8CrGNeuayRoCzQZUW2mvWEK2hCklYvuIs
cH86vClr6V7uN7Qurfv0hHyZ1r5iDu7M45St50RsVSmR2rLZZmTNAuoe6PK0rQqoEieqaEIcTlZM
mbNqExweOnP1KRpccSU+VyXePvNkSB8KwKVLhvNSmecXxOb9SCgtHMW3TmbCpKVOg94wZy+hXrxY
BEpX5Xa2pahBghR2UNTTZTfowqacC/46c0P1lF1Gr13AFS15FORc4mLeSYawCTJ1T73mhnIsEz1b
IyYO+lmxh7WMxMJjSqdJvqynHH5LWwfbEkjrfBE50GJhZVnRY1cn7CQh+TJ6MEPaqyfR7tdjT/Ts
OZ8pxZs08A+ZHbE6gPDYwUK3JG6zQMQuIJnrMLVlTPR5f9NQ51S+y0I/tdICwc1TUZFj/HaqfhSq
hjZB5oZldlYwjeVuE+zKSD51YnXC9XycUHYz4NSy+Ra/djz1iupq6imv0pMen7V7QNR6wsYslbte
u84B8o4iXkRk+YaRzkwkmIKrqnquBtIam6+M8zqfjowzsTIjZoYwGDWJmkbczg5NvjugYhXHhLqa
t+MqWwiUp68W4SHFSYpJQgPlGNptOh8VaL8TylFavaxdM3yxXfYeEoVJg5Ke2fGQEorqyekwf2x4
GzsrOEJ6DunfDIE4Eiyp0DE5uSy54tCzho3voLPEZtNdi54a9afNdEmydGulGUNy2Q6ibFPWtV/h
mzvPYbxmwOoYi8Po4rvfcUqwG422Od1OEEeXfnbqHZ2g2PMEM2YCggsPMo4O3dP4MEsDiPtAQIEd
QfmhWR1hBHNNh5NrkYGZ5n6Uct8l8MquhTwedMgW9bv1JQDzIiSRQdDRxBcT7w524q3wlev9vuWO
G+MX9s2U1DAWa/zSOX5p7v12jFdamv2EiKHEUosNl4P9xGtYRyBlgpz6JhB9mcwtVXeEOOIDaG5i
hcMF/3DCMQPIjra62qPDAFGk0mA4ROccBg3nhbDnNMgA3ZJuVf7b9aHfIRhan1H5r09ZnsoAHH3C
hFUgK9Wfu0Q4SyLIzcTHH3LLAmD9xTOOgjdcRb4CAiwND9kk34dOunXNdC2T7JI054V4M+l8QAyb
kgKqPDs2K5JgeYz1B6H/oxjUh9EEOR5vMxRoAOC7RfyMS5qUNNnl+N2447px4Q1jWXJ46xOIzryy
sx74avjZEwyQ+s+ENvIGdwwzBg3ekiirfo1a+bDi3ykJ7QYIWgpHI8dL11xiZwtz0W0E4EpT6DEW
8+ax9OYcb6TVUYTVeZYxb7NbLsCryk/ZTYq8FmWkIKxUQGkZ2HQ5WzJrnFi8mMiVu6CgBkDkrl9Q
HcRkcVHP3Kp/c1WD89QNqh8M4kZs0pecSYHOdHXFMWy7Z3TRQ/FaMEld4nfhHFzXAC20mJPGxzlr
HmpYeOO0D5v0hBSzlQbC2MHf3Iv0XAj2ukb1NSg2M6MSgXxULO7Ulywk5M7SJPxCx84hAYq004L/
pcLFQ8DwSuCq2cATVQn7VtUPwqdGm5GWt9jA6X6n/rFVHPF9WFcdCx81el2EXjfwY0azI/YQyZrN
pbvPh2vXZ3w34mVk06p6Ydto+V2jjtCATiiUDiNm8BKGM4qAK0LQEjRPZQiW0pn7yc7RUKH+Y+k8
lltH1mb7RIiAKbgpHQB6UhJlJoiWtgTvgYJ5+rt47j9Q9IndfbRFCqz6TObKhimUxR6wWQDu2g0e
99xT2CmGxYz012Xpsm31bcW8gL1fCs0j3bXA2GfzXjvKHSvFKp/Rmk3taY4l+p4jC3yMin9RA7mQ
JTahVeR2I6sunsXPeMqBgagZLBQLxFpa+ol1jUrtEONvrtXiMGhsbZU709lNKF8xBTtPcYTEX53h
5VOQ+tV8gYf5U7goNHO6GsqHxEr/ioWc9YYDoF1jKcZGKko9FQBOaGK+EGQAsvAzTpBAV4CULrnw
epQuMFAlo0RcKCIPd0qW+hnjRI29Z83NZeaM4/eTSdo13ugCvJatHyJ9OMT8pGRM8CBDD0jWowYP
BcZvRP63eteoxDT3VVeUq4WPZYrm61hl13q4NhYAyvHhCFpP6RPKausUn8RMRSqeN+puqX47Q+c3
cekPY4ewAwWx6Y16dQczdqvs9Fal59bQuYuwVfNLq4kxjf7FOFflkq20qLkiHzmGJhZCedV4r6Jf
Awso3NBTDZEhdjgAETwRJFL215AJjgmXVqnRGyffOrZkXtxJwYKp5XADgZX2oTxncD5QAS04Fxat
wvNabiG97VUmIs583S6c7ggscSA0HxHb8tQeT0P3tVjtWrFZqYRU6Hy1rg6XYt7P6bVHWzco1Z4S
L8i7NcqCtc3kgfczi/9ZuDNCLqWF9XDYg2mFZ2Th/dGmH7UV1FHDBufglVFcoPVXLFn3dPhtqACI
s57FFf1MXIWBYnzNbLCa+DGW6s7G2lKjXC9q08c8FzVfIVuuGceyCP+l2MDiajo2IPVQ7DgJ2r6e
EjJqnnrPbcdOgemy6SBepaggtC6bs0DOgWMF9rp1D2X3F4FdGv55C/9Lf8/olJep3ExsAaTdwH2K
fJ2azDF+tHyjYak31DcN1Eb6XnG3OQ5jdlOSLLa3uVd7dN+Li6C7Q6UAlM0BB5dsW3JLyCxpn2z2
agm6eSc0cUqYSYTDcJ7z+YwBkjJDK7FjaBmKN9xEqn5BvwQvE4CkNmJgesm/I92BrfXe5svGmj6y
8F9lnEMYJfm2hmmIFA+HCCgWtqeIr2rU4EIeQiS3GA0zSyII2vXQcKofSopqOFlGvo8FBqRyN7Cs
C2sb7WGBGQ9qkP02M4EU89VlTuVq+UHSHdImm0gSe3gHIJUNUN+UsyMPVP/cp8BPtZXjhNhqTCv2
J6DXuV4trtdhM+H4AMeiMwPrLOJJ2XS2z7zlv2qIQeV0MEDZIy7NIVU4TM5xZ5/j+txPX4lJixde
FcSrMxZHmOCqVww6gkt3r1LBMHaGO7ZtEb+i6qCepOC7GsCa7A6AWnHAys8YroAZb9wd9FIZ1G+B
ZipnGBGbNXcC57IBW7j8zaAxITscl6tDXNqwicKT6XS3WSRwUN1bl6v3AfdhVeb7pKbjGl2qmx87
rWkF9k14cSpcsqYVhCJe2w40NxzVeoeiu0LcCmx30INI72H8cjtv+8nyiorDYSMca28zKNAmrga8
m8jsRmioocLcrb1JSPCtdqqiYvekHjvDyImD+gyGSZbbOy3HJtIyLZ83ylzTV1BRsImiqsrbghLi
W5BrgzSsBpva6b+hMh6mgVgffBZs8Fe66LflYJD4BjGDlNvpr6l2S9efQzGcYozn0oDxYpFTszWd
kDCf+IRwujQuXMg+9xpCUtBbovQqst0alcw+ToW/CH3fwlaPMJ/e2hjIgrXykWLRsHPPZKeGk63n
l6IyRVbCo/HFfMOzZmJfWKiIkfE++QbMynr1s2USzah3ZoodFp+p+l/EyCzDTS2AYyrscJBDtrDU
ZxKK+Ggv9O0McncdqnsDfDjyjoyp8ogEsWb2XYgf21hWUIjYcfSbmX8VsbBsehhI8W5k6mzcGGsn
KNZnIpQNzFVo7feCWrxkfsce/enwL2naFS9BQNzhv3S2bf+fVNcRsIfI+EFKkI0WUwR4tba1k/Tv
uMMyUIYbpcV7ldsnACvuINYD32u0CUrsulWOMAY/Ovb5iTan7EBmYflWsZtoPM6pjWfMqd5Mis0I
HvnsvJdC/RiXs5N+hXySl2rjkmWtsLtG+FJr2iUUxSanzErgJvXlNWNdwatssbwwuL6DicNhel4m
hX03ItToFPEGL+U5W3S/msSpRo47z+mHY/kqQnWri49p9U9lWx5uQR0tJb8188NMRm8iQyJM3gA4
B5B/gPHNrbMurYPUX1XCj7WpODYSfkKMyhdr37JcyLF6H5zxPerNx9Q+9CK+FNfE/FvKFJwjuDrl
bY7tfR8Ru5ZJrx3YGSHpq7vdZHVBh6XbfEo5hiqQI71s+7/FuYMgaTIdBlznBMOJOd+nb0ivRIKM
m3wUSLLAJiUbE/kHtpWHSH6i3mC43/p9mPguPAqJey05mERS0Pj6SGY9oZeeEu1YeB27fDgziWuu
ZebeshbyR+bbpkTCDqxngmGQ1YGZYoyaDgb0OZWdnWupwfKnf4RheE3IjqD00/laWNmO6GrV7Jjy
QZ/cer/Y0X4BE7VMBCzCSGjkzVGYd/SKnwv73BBq5j5UkKE9Go8B/xDEZcwv9c2YTjY0N5YjXvOS
1zNzhnBt58SgJVFgS6zAgmtutkHPfxkWdZl4BsPANoB2Tof/Vpv2Th/ltq93tdoBrWkv/fQ6fwNF
a4bALqYAfx3H1RTAJWxkiOzVCXSr9+nBEO97jX2ZmuTSdPM11MLbZDQvthFRDNlBvZ6crTVGqH8Z
X9sIIV6KvAwStwsARwWNqgUjgy68AD3GXnJy/BRjbxz9uUbKdWqvekG8L0HjSMZHkio569kSNfyA
WXhOlV8LZaYKAjJPfljtmihD/QTSOoMprSP8N9Lus3Vrib5ZJvDq30TaMz/nanglNcDS34za/TAN
0izGVwalfjeIQEHUTpS7KYGDVWsLYFwWGzj2w/2S55gdtzzFElwFtW/QQo1VNx2RMy1vqxsimebT
BjamiQ7SCPcWC3aWP1gNznR6RfIKoftlrjaTea0s4SvMEMhZC7ThE3pxGf7lcUsaFukXPG68Mh+N
JI2/7ZuK4rPeclHbGCVlt4L3ZT50qouZFy9pzSQWtFw98ZA285YRVpfiOXd9krGeyfD64CnSPluh
RmpcfR5Q59aNSzr6ykvK4Vl8x2tDzq8GOuuSUf0zF6X1dJStxnvFxM3ibXWppAZr8pOKHYsPRusZ
hOfcqMR28YZEqGtVVteo0UiAeclTedEn7/lZVBGxzMMnsp+aYQqbH8RnhA+tVIPToQxiJih3i/0o
ubgoO4DCUAA3HNJkWfWNV7MBqkBBRRTa7jDsJI7csXW3FDvE55H1AHdhply+PydGnQroHFVWjknN
zLdtCxJrYY+hS58yCc34uFLZLQ+09KWLNi6OD6ZXSmWPNvvgOP2hcQdvVK+GvVmYP7M/TFrwHqNX
DbyWSIW8pXkD+T8LOUAaGUB8dJfYhUeFOwFN9kRTz5TdSR+0mVejTa4wtNSnVBrtabTrJZo+yi9w
YQIeSiXcLc/xzq4EqHvaQvukWP25MupLNdfcn0+gn8XO+VDNYt+ObKMMyTj9qxk/IR8imTK9fEbN
gIzZxdLYd4+FeTDlwVbSvX936a8F3VGYmzi/jLXimUvla5UOO8T2YTPVtbWdhzYIyymw23cBFar5
Vdj2S75pksCRtdZp02/BIbQDhXt+yDk1bLc+5HzV0z8mPcTFc3/jY9H9jh91129kyxI7AoA/uBc7
ktfRJbBJATJIaMGJfYat+wZfo4FzodO87r82cAYCZfL9tEmvBufhQk0zQQ8Fdpmrfq6A8JuZISXC
a2fG7AwxBpOPEfb5cyoI1osW5tsIR7QYyjAsLMfety9uZe0LvTvi3byMbhI4Hd4EpkMatCwngZY1
QjwcT2oDgqj4cOkJlTJQZeMRQuIxD6NHDs9EZ53zojjnwjiFPRvD7LtcGnhlw0GZln36PbPoQ6q7
jZFKCUrmAtXR09VkhPM2wuNiw/nVL14U1FuFP6r4I81l3EQc6IKSLHYAbrJOEbXXdJPXEh06vZse
MuWRq6HuPJ0/XaDb19LyjNRFuELjXm7jKdtG4Yo0h6X/iKLsYwbbzg/+sJbkDagjZXu7Tcblhurj
Um203jjVqYXTU2yzwVrLUaNop9Cbzli0lmKV8YJi7S1O2gtypfApYa/5TeHPJHXS4ZJDrOLX3INs
RHuUIsjGz/pnSFdlghQxz6pwV/XBRLtgI4DVAYsqgbvlOuH01m0liEk3Zq4f5d90DyudnbLJdVuh
El6aF4nwU+mHnbIAVXhkLXXh3WbEauPF655JQfeRYWYDrXqpdk751pENWeqap+vuinQBo5KX3NHJ
ks5XaHnkrjWYDGNVjMTLYKh+M7QnUGINAFempJZN9pFOnIA8ClREhW4fdKhn4fyhDvY+fB0cjjJx
9Z6Gd3V8InYwCxRW4KrZnoNnsR4c6O9u3Z8WFjRGMX3MFXiUVhxbi9CGJn4fXfON3NRp/meGDboT
XgwqCVgJIIO9JxAj3nQM2WpnIEdoH07OReOsJADoPC7t2ezIn1MBj4S++jx2h3DNIZiweAiTA2CW
QtyIEgysBE0e955g4KwNv134S7oY6VnJHlQ/GqhGnU/ZXL2nTvOeifQ9lAF28YGTpZg+NV4LURBX
mTW3/IXcelIt58zcltOji7g1JIVR8ybnoyPrtT0+1HA6ZKbDLhxWTq/zw7WsJC95SjQIxnkzVl/h
kr6lO4OGu0sJZ35uanXzlNrNO2GxD/b7Vc3eF9Wf1iJHyshhmjfjkAc5HK+JAXGfL57GMhxSGnM5
B01vkRC68u0ap9ZX0fQzFlJG1N/ZgZSVDb0Kg6n6DTsxRFdhockAbZdo2psdxY+njD2PxVYhg22Y
qI6chTSRBDIxUBn7JRcgc9KLi6RhyagM0lc3X3YKd0sZfWJpSJYYY8rimR2f/Zy7hLhLxtuVUBDm
OliB0Ic7l1DdNOZ3zSR6ws+GncY34N8tDSrwxr3o7Qf0DursS5VXTHPTVRnD6WqyfaSMgRlf3AK7
N8tx3LJ86rYJpglyC4nqnWlFWO1RTmLcJ+csPT4RcwoJqoLZ4wRNLqyKXRg9GBf60Gy2OOQJJVRk
iN1XeoIRMToVX4+2RTRshm6PvpDZNbMLmutIf6g4zkr3nONBzhDksf9P0cjo4Nsr9DkV88Aa9Hfe
7mNcvKqhrDX4OzGNOMeu+/XO3JusZJag1qEY+kAjr29nq8W+a26ZC9PtWG8HDcE39lTCic4TCq+u
9d3mm8zCdQQDyRQOav+DQr3iWOxN1mbtadArcuUjYrBKzuEuRo6FMyUmoAsuiY6tKIsDXR1JoUNO
Wi+HpN9YDK7R/bXVxuBfxlrvJyqkajeiELnn/L84cx7s2p6UJqa5mb5lxbazyUOIcnZdGZI2lypG
u02MZGzN9d3sxaAvGVTEqUz508DK125p8oMqB1a5zlNd7EIq42h/z+GG6qU/AUj5dOipgRosfhfe
nX9xtxyyksu61oIYHmUovhltIthOFOJXOSsNIlVmjHHkmWxGCLxPS+1EEKb7NrGcWLyq6QPh/Ccc
iiCMBwFDDAbt2whJFHDSmWt1fI/t12iJD25Drh3pCNMFEMnaQC5UoMTtZ9TVI77AACFxoJIlwPEt
sNKX8q3guxlzuBNTsy6rc7lE4EH/JOv9MSPfDEFC2ywnXaYQYnn4I3hzM4RJG9+uMM6DisTOZde+
M6aGyApA0PPTvWhSFY34pxoMZTSug45AFBM/S+m43MT4tnQLBCHMsblUUKh31LDGNt/m09bJHEKi
P6pW9zOtBUbeXNP80eq3J/klztRjM8zHOZFHHVsLq1PyYBijyDoExF3elKG+tiGu5AoCdovzqXoZ
kpbOKKMCnEN4q+GNzj3fDqZzHtsEUDKxynoV0Ecje+0eQzncFOuqGQtAV+tB0z4TDYIuhUV5TmaE
xrJcp7dxF9Xr0Qu5uF3s5KGxyxn+FuMdpLlKHIbpXlNdvTyAurKOIkRmQbPpPswR2QvpntRjm5ih
ZSWVbQi7M7WY2KjP3zQD6pnx1xgHyxMOye4EoCAvokzZoNziJ0PYrk9Vr54S3EBjIu/p+Omod+Yl
XsgCP+NtVYVHgAEwjo4Y7XeUZpsXP98XL8+dzeRg1CpK3wIjxbA/AtcQmsAS2M5oc4d+9Rm+g1Hi
bHBwAnedDNVjWuQ5lH942zxWUu0MDrr7JEeuCoEJJp8TVoQbYRBjMDNNRt9JXkCbZluMGBIedJOt
pYXhKCAu7jCPJa+gOS6OPNpASJNNLZRt2n3V5ruRdLcJUYICsD/B2lbiQnoznY8k7vy+dT2iRrp0
WKGBRskBWBogSopAzu7EGoqVw685MhBbJ2dF1Be8agoK6MoIkuVJ3YD1M0LuAyo4IgOExnWQjXaI
GEXoqGdLz4jENYv0q1VvyVNCOyAQvHVSvpOeuWLV3RPklHU34dwc2tWuLk6qhniLtZMznuJt3qob
/V3QlEl8hFn4amh5wBILPcEhXXWDBVsWnvP8K6Fus4lo39Qo3uWYtNjt7+L5VUKnKlCSmZf/DO1k
pfYB4jY5uWTbU1AeYzEeVZ768pyQRYQCDzvojMt8NTup372WJSYPTd1b47CPumSvahwhNbuxAfWs
ega+gdao90YrxXNNXjRaekyUWsSyCFz6mAxb4KedfahDF5oct+Jr1d3CIr0Rr6UCsjur5j+j/1bH
GKlGUOnVRiLtk4CCoI4UebfBmqcl5qFsCYd3C0+Ei0SRQarsdMnnmWVW8vXU1SO8nfL+bULHYKBP
bNNfnDgEOOR80IxZe0qa+hxuMN4Pdo/gXaD8VYhXCwjvOMjai0pw39wZX4Y5PVSFXKoWEv1WZv1P
BQR77Bz+WpCnYxrdM4XUbQTKJWWkUfCocECx7vgp2323rmJ5EFioLOIGnRGaJfRs+zYQHkSYk0oG
TULeX5XZgbWOWDCHHfeszIKaXkLiI9Q01hIYC5CI5z1IqE2RVyc1CTcyY0/POdrG2tnunfMwICCf
ibYpw7P9XFsiSw/BxzxVlEi5w3vJrU8X12HicdtDUmbndLKPRT8cUPqzkj1n7rSjAEcUR4Rp9DCZ
tRQUTdJwXyYx3EVgIW807ll61mGd1oZ6zOv3jmFn4gz7fhWdFOWDlDr+I5x2nmq7EMIAX7KN7/dN
rO9yUD5K1fhUxow/LcgyrNpVBEhZtTci6vZNSqIM7BMaVOevrQWM8K2iL0fa/rMwB6Cd5V0DrBBu
jfLc9s5hWk9x7zfS9DszC3gHArNt1x21bfay4j0pUSHL9lvVHhzCBFIeKj5KJrmvXZ/eZzN6qcs/
ZLytSTo0Xj0RZhuw3QiMyLU1TP00u3DNXmcFPwAgehPaSg0ZjHhSWfxFPUZH5qFzDzfC7XdQL+Wu
N81dMriYFWNCf4hkRvPXVr/dU+EiqeQ6PFB30PSWstBeCt/6icKLlafr9ME9PoXdddyZrPuRVGNM
SzxRl56qiDVSalppVBn1lk3+kfYzKLu7ZBXBEQN+aE9fg9P/Ce9iI1Etqe+Os5/Ujk9WI1Cd5+3h
a+2qNYygJImCz3vKhidpXssC1kn1q7yp6LSN4a1GCh09fYt8H4vvUye9TzFHeuLLwuW9yApbAj6Q
+ii772S+6kt/cEJxLDh2+ZROenKhp+xKlCjWiyXuFWGNuvvfU7+AnXa5LGV+xeHfIH2U4fuAsI+R
C3pJCR5N3Zf11RoJPTDKIBz7AGPiGjbGE/ScvkEaAKa1RV0ZEWzGSsQhhW/RPjs61UWb6V/RqbF8
gRDiyLtpyJcOzKLefWjG/Fr+J3M4PgCMl3O9XIRJqJ1iHW3bRN/96qRv/K2N+GVxcqTtP7L1PaYq
+6uBU1wy0V+CxETJbUZBiR7TzNqVphDNlJFVlT5dqGIXd792hTeWw1IVTSBaxbcAOVrKBQrdudc/
HZNSFK5OMg++ytdUn6cthg8EPMyiGoIVE87PsDk3enq25+UkFYiVew1ZocOlXX9awnrJIe7MnKPE
qvXkjacganErhGVQ6Fc1/2owFCNvmRCMlNO1CxAcK2Z+F2V762UNE7u4WOF36UKh+pmSNUcVMmLK
MZuxizvddJlfyve+FWddLU9KcyjCf45MAsNMfMUimgUeK7CbESQ9JbvFqbvyWvHRaxgunf7khNM5
jPho/gltY40vBEEIGKuIw55PlUidk2KvZ0i+EEMy/U8rrzEwpMrB32Ntw2cSZVbtMhAqZEwRRFlh
DQD+sSsxG43Vpxv1tyRfbk2x3AqySBZSgrS1pQyegJUqu/qqKga/WfNc9+EprezjYn4KR+z6etyb
fKzhuUwr99vgOhzDCmIGx7hb7XAqM34WaoQ2MWWuVnjJHiXENU64o+UnYOx9Gc/Xps6u0tAvTbSf
u/Yg5vacDn+w3DcjPjeizLfdKC4N2nZzZObjnJ6MGOA7rMUz+7HM97JcvAKIWutnPFLqwiWOaRUg
ZaHqgO18XFaJG52m9NUAfO8uV6v5ml09cDHLQYUzuEomsbdUm0gEa085zykSkccI3JZ+WzfM01y7
J8eWx6pZxRubB0UDpvHozV+t5WymvyJiYBhrVLN4zVxGJ52Kc7ahuSxXOHxtHY8opPkOGnNadH5e
NcGibkzir8YndgxSBDeiSYRNs6v47y1CARqjwUZlEfKFvsVV/ZJ6UsXnreJI7aWNjzBdNWLPrC/P
oB8iq46yxq/cnAiLtkAs29XHCV2/9YS9kU5fYUETLATF66Brb0bVPBILHCxyvwhNejI9+tp5GxRf
t+0rqDBACaHiEttKZwUku2MOINDVtUzRLW474msVfA09i/4SzLZKZx35HY1esugcZZuJuCrTsTy3
YfXKMQ784SAACmbKrku/w2M76wemLfuS/VsKMIytYc24N4FqbiIlDNnyNOzb2/+RhUAEpWOQAxYi
bqPnMbIyfZ2/ap19i59BXQRkWrOXEc0QEh1YCGZsvbOTvb7ro36nrDoy6YhyRyHnsQTxOh1k0iqa
v0i/kho0kBaT8seY/5HMPOpT0CY57gYDUXCJdZ4OGUJtjKloBqhDKSc3CyCLGrgGYuaXAl10jeBZ
Z+ZNr7Xpho5c9hRdonFUc2vlzvG2fVVBxtojuVUp/P5YBNomSwEwJJlvrYm7sxJw/3Jv2JfOOBns
gvOd2RB6zSOQ97YXpwO4QBsGRBMkhDK2eGb/BpPf6aockGGNOGfAgODUIXp4sV5Ut36d5vEVwdJr
6fhdh9m03Z/gNHYZQ+sR2xyCdqxuUqeAR/yXaicoRWfLQ1B7GOqOYXB/6JDoEwN86A0qf07rzEoO
bWjt5y0oHaZkW62W/3voC+i1I8PJ59usuTS1BplJ+tWm0ExSzPRHJ58vimlf9JTxTF+eCxWPBckQ
IgMQkaAYRZaV7wQPM8MENPMZkW+h1nM8uTtHb0iQsjz4V6Dx5Oo1yw8jXMTIOhvzIdPC43JsRqYz
4cpA5BwZ4dGOBO19takZuOmtS8Qa8dmbGdQF2Mgd0E+nO842DnYXtVMJuaIbgevb99wpXg0nf8tK
6y35IktkWpJ7ESWbfH7ak6S/cP8lgTozOmwH+u9yYyFmtIl4MCaAYuocBMqkBWqNfmX81EHYlsuI
O4GbSXZUJSe1JLm1+W1nF2TNWzpEJ7rhXTd+56GKbHIILpF7TXTSMCbCJ65q4kc1y95drI2HkWE+
MuJF9gDPSJl6mZp9rzF4YkNYRZdIXpLe8usFBRsKZGVErQ1AYDgPdH4hQvOYzm8KNTKb6FFHiecH
BMnykQJGWeotxJHq6Q7V+dhTPtKqD+OGtMOtE1E5uSS1tST4ICJHMwDv8lgN4d6Bn65nVfBjF0HF
4iftBXEL4K3IrDNt8597llp66YfkbKuYjVgsDYZf10AoAZhbJieeSlV/MUSydsWJQdqK/R2hMIf+
vbbAaSoZw2vCiZmudYvcGe2hxYqC9d8vD3EPCDT5Zs4U6dMhMdv9XDU7tzhXGvYOK1shml0RJ7z8
p8/9wVYtwJQ4hSBv1H3vIShAdFDK2ddq0oTLA1AEPHR1yD/YSiwYiLWVDrDIAWCEpuijAqTKdMpe
wB2RpQ7MYSuaD/Xy2igPK6oelZu+E60BL5haMvfSmuFXBZ2Qr2hapfGqI1WrnKftwP7InAVKO3tb
2eolE+8SJmYWQdVCu8aeQHxorvVR5uDD04uBDF3qtME0sF2xHG3EYeVdRBg39kZS3FBJ42hj3Bs1
N7ubNg6m3VaZro102DWxHUJYg6+VoFT60UE/WtYxllDyoTM2yJHcez+6axR+2hmZvQ8bOFzDl9LL
zo+n0Wtk6jdCIrlFyH2Mju5bv1LjL5sbiHgYIj6xUEcJza1TnIHcGHcN+ljPOUpHb/W4/Ah3R46j
8V4rZUJppm2g11fhXerRbtG07Zx0WzXJ4WR8W2isWPVtKkjDCgKlVv3EIp7wRPsx94RdSGhWx0IJ
oXPyt1GQO0jz6KEqZ28yysQKfUgH1N4TazF8+jUkr2WtaSSSgTR3phcAs9DFZ/Va9Z+x8OqqwQCB
liHXtxRecUvP475Pw0EyuxFhEuTWDMbj2Spu5mXd68plzlIqCs3PJTDe5ISworYPTbfsSZwLTKVn
csOA3oHteVUntHJc8Ph1WwSc2dLvBgScBTrPuAPI0daeM71mSX/viHFrCSKfG0ILG6b2SmRvSnfA
1ebuE0S2yjsyTV8hFqilAqBy4KhLmGwYLAuiffZ/ATEVVl4sI8/nbXxC6Fg8wRSd0x+lIGfQiNls
EvUoeW4KfObFshsacMJ4OVREsrHz/zNFtJhlu7sqGY2J9HlF7+3Y2S9qfRx+qhK4GwGu82kw7jL/
dfjlwwlgsZRqfAZpj6o3vYlAz3DjEsQgILF5jnGtkdrW0NLhNNpbba4Z7PRHsOq18aU8qC5NsNd1
zYXxtJNR3D+BX2JH6ys7qAwo2NmrsppaEtrnEJTE9AElEGYxTyuIphTUQdtSTBMaw3nCjabWZ1va
R63cQ+Y8arI6ybW7ttX/nvLxERyfaX0iVYr31mtLvt84BC1sYws4QxaWXs67VcTMdgTZfuam6DBp
PVkGSrNTWFATUr/Bsij7bF31U2Dq2V5MTKTs4pDXkAXPBgrSGRHukNu4WF8nRlOI6jdzNqzVISEV
Mjna4EyeYU2FOx0Usz5IZvohk3xj11ojo5xdPUiC0hE4PdX4DBewe9U2k2SssRVFqRuYc4aTlEht
LCRG+15D+ClZ51qUA89YjViD5L42DdczJVPE6NOCf2Ky9a9Bwdgs5WjKd5IKTkHnKKBUlSb2It0J
ls4GzeD6UdZBangxOeSIh1612GRz1KNcjZ4LBiUnKHYy5D4Eg2SHkkVCf8mcxYNTOFjyzm51ZU3z
l6GQrNCx3qTWSFEGMnPv4p8a96aNMWZs9OOYKsxtv62Mx1hybqk/EjmGjhyjISN8euvGIEsZ12nh
W2wab6JLMbNqL9KHH/TSGBjF4UAm2oFNvLeo6JTmGP0NkxZietJv4kUPWhQHeCIUglWVhYxZ9KEf
i8pcj5ILfLq5uGDDyQT5SyD/6s+0DdzEIW5t7NADb9qE4z3FVfEnyouSj+eZ6Emh0wo16VVML0b+
Iui29WFNtkySZtcUkVGjrNAZjfJWTkchBfrO36K9kj2x7VIWuzotH+4RUpEHuFNZC8GtTBDA9Ftt
1UYFdHbW44rrYXQZyUSeyUSmG99rNZ4t99bbfJIprO2jFccIpeNTDdgr07Eu2MfnBSFQd4eafQDk
tcj1zN5NjQQ+0foamfNZO3Pk7RambSBeKpw2Shztmkk7q0DWjf9CU2dDcE9Ewq5CAZFkkSKm+/Y4
+hmfpYqDFRQvsJJuAvKXvrZRFhQmDEL0tyG1/6y9DNW9Eqof8dAvev6m6c7rU9Of/BYmSew2DCKA
5WGa0ea4W7el9Jiw7XZcMfk2TV4LMAdgXOc7GXhdwuIJ83Yxf3RjfjRgj9l4bzFTqBWzhehHsqDP
xr0AfMOJyGZd41CilimH/mxk6mnA+CvEtXZNIrtIHGBFrfyfHWCxbgvRV8gKmW3dGvXQFcMKLCkH
PyzQaJUNxRrqD4E+u4SDMsSfntX/aWXzlg0bG1DDQtXNFmzYWZEBkp0lnV3QxPeeyhDfiCH77tpE
IPhCGW/mlyz+tTEHP+Nc3L3VVYfIGg5RjNAnfCDRWY3W9Go3zVtrApdTHrDikjE7hSmpG+JhifIx
LcMbO+vXWFUYig77evhNAXJ1ULQkAhlbD3TOKS3HfBGt2tj2wk56ZpJ5oabvEkZ76IgF7t2qGrd6
lW6ltelte905D0gWnuZudHC6UL5S7U0lDSEiEJbDZjjVMjqmzniO4x2XRxj9dApsfAS6a63vUG/2
vorNT6GRYr7O37lCSFoj0e5Y8yIZrZ9UYvCvkMhp85CD5ulZuMU1ogrXVhYcBOFGB6ZpmFPgCZa/
C3rDbmBR5S5nBkyR8ZgbgyhHhrppi5iCgZSO0aegEsiOVbF2jYvCj11iMrQCPtf0XirBAkxDKRQY
nnKRqOzUzTIOwuarys3dEn2qYU6sYgbtLwtxmZ1GDAcKpo3S2uONIWKz4MREyqZCl5zM05Jc9K7z
HQMjoWGv0oqVv+kEsVEHUXhXExqRTcVhLZT/R9N57TaObVv0iwgwh1eJoqicnV6IKrvMzZzj19/B
xrnAMU43ql3lksS9V5hzzO9Y/xptxbdSrJnhN+NQS7LOiQT6qPvp0BqqO1P/22nkiss3dr1Z/qoA
xyiAdgV7PqRN9mxA/SECrvpIRtVfeDsKWErlnwp7FUXoGn36QjNI25KD45IwDQoy4h5RizXrujmq
ly4e/Yr8zr4GmfQCLc0M+D0J/xjkfscWJK+hOgWJcpoYHY8xRqNz3uPDla/25EEj242EPPcVoZiR
dVDWJE2myjM10qcmsHw0/W2SXiFGw9x8lwoSDKBfExBGnqn+TwJClle1m+ElHq8m4D3XRj0PI6OS
CM5iU0gKhZV9yCzUjPEHMymhWp+SI58JOEbGmQE5w6KPTkcDEaBhfy3rDKo3Wzr7mdRfVUPUGJik
gRQP9vk5FK24PcuipyqBLRTM35TnhG3AVNKwSz0HqsuJ5Pt/+lTQGuR7RQtfMk2LTRJ4oH5TXC6C
JSBV9rANMSca8YcuvmOHzUEZvLruxPKA1THmPJgP2ngwc89h2kVhzD6vZTzx6plVzCjyE+QrCvtX
2XdwyvfDBPSC/vPRNwfg6YF2ZUWZsX7q6IAkjtMJxA3h0b6ikzGG71C1i6MWFW6CLCgYkURKoMPC
U86UJGVBpI0lPc5ayX02iZz4rkKMiEb4yLhgfRpCndVLVDhHcrwxQ/ReBLHY5HZNiMqiElqAT3RZ
oENoCH9ssHqCFPOuShl3cHDI/yhoXKNz1rb+N0A4jX+wRXzdQpfos8PIQ4WXQOJD2si/SMO5tFbA
yRIVR05InfNuxGKnIcuu2fcvonDLJDQwyAngBIP4r4MqnbY6cA95l6PQVu3QV7TeJ8uKOjBBtw32
lQhv4pG/RmnCzUQIFd69Eu+exSNkglxvKKhTg6vW3mbATiednOJjW8Lhn+1DLdsHAksPjmIfbF07
gKEbevuUBNa2Hv9IAaDhTdy9mUxrnwptDRKMsADIa2DdhIMWY/UT3z2GSGnCXQtPihSqFEF6Qipt
fu1oJscFt239CdQQWJp+tcbyrifWrZ1WsKZn7TzX1UWg87miV2PXsWc1NEODXeIxTWJVR2zDme24
mR0RpupO/a1xSFMfyeZeOG8D+kNBw2g13FMnOj93MULxSpUBK2bcrwNJZ+VYPScA1ICpVwFMigZE
TIi4vsRDXCAw65Yv8LsZ1cvC2skcfe1YDzAMgoELlJOB1IflVZ7z6xIGNiIm0TGb3ZBv72ELylpE
pVXfJaQRk4qcnkklbAgtAZ/JNVD+hE8Fxd+I+HyuEc9OXmjzoCb11iCBtSWBNQqSrTFgf8XnlszE
YU+al/wwwr2Q7bgTzZsGWr8Px6MlNwd9Tvemre9avdrG1rn/0qN21xYZL52zt0fSxzZsCtWfXNCq
FKMn/WtJVuuwOE2Jp4IDjn/JodmDPscHfo6L6hKE9VX8McNN2pmnEGonSxnqw/iPJPMGjTwzMnXs
jNfyQsbew5jrR97kj27S77YZwZ4Sd1hgRA6go2Ggn2bxRQ7PaUryROYVP2YuUzxn24aBLfZj+s+/
8/xHqZGLBwyYQ7/LDZ+kwl0+TnvGfZs5YmgEE0oN7WPiASB4SeIfaWQp0+U5Jnwe4l87cPexln70
ydkikqOGMVPk7Ezndi+QxKXDLSr3oWujpa2dN2XcE3HzBrEqQq7F9LPE3ZdC7QwUNIAkWwW7BueJ
0Vzy2O2DX7v/MQY8J+MzNNgZqM29Y1JulyAaOGSM7jPht1G5OnvSDsvw7nDOWdp50PFzUrmaEE11
vuxZPhqknz2C5GNERNUijHu2i0iYQU/W/aZWfzN+DA0N+1FuzsFEq0CtyaSIMwR8y7uMQbyCJVk7
7PgxYcKw0S3yYuBM07uZN9TszFfmlooNqzrR6mSAas8WzSlHTDNgbJULcL03p5C9DiEVAKswxirz
j5c9X9qz+oB+o7bgnaHizLiQphTaVFBeJ4oharfF1t6ziCXmR+t81Tm4MSarFmtV96/n12mwcVMw
1Ex3la77tYzvcaYGrxmAilVI76R3/4p6BMQ0IgJQ9424YJliS+B2jKQ0K/MlPO9y8Y6m0MtBy9Q/
5ijfZ3HTpu5iJ8apxVXakxAWfovgQ4TsxP9k6Z+AOROWFIIoDkwXToW2qbi32xYrlsiOo9Ks28zk
ZUjOJrsloEoo/p1Mpmc1gRaQ8Yj9to2e7XDCDbgVM4uOPrhJn5mF41FOXP83LWVsZPoujn6c4Zm+
uuYxVfOrRAZs9PEroFzOMTnEPKQsmNtTyuDq2EYIsy2biCR3GN5Ug0nNorpNfUv60ZLej/uTxmat
s268Fw0Kxalz8/hbo3NO2ZzAUbOVjO16eA/GwR8izEGWdA2gMhd7IeUgxEmRJ/TVompV/UjHTkxx
pdlvOe58AP84jmjD3o2iJs/9XlHVxtJPVon1TfucRsBCFrqLftNLP0U/+Npnq8GYwIi4+APwWEoE
qrozBWawuaXrGL5F1fKQzpBX4FtIgDTFayAPt2JJ0H2W8VlGEqvRamOyXz7TDfOQSlUpcnApeswo
hr0zfpiQesxNqT5qWB0NTjAGe9NH31zWeoIFBCGf4+Lkwr0IXmobdG88HGi6xKbST1UCJD/fx4jd
Y2fhXH3lWXcpgvmCcucSWtqlMe92xwZeCqi5MsraXHp0qPsZ28CTDjH3RNKXBsiU458JPse3q7ba
IhDZQHyBJLMpFFclEaVivVziXRkgQeSNq+vvA7IDG4mV3uzUtoBK4jaW5Me4FNL0VIMjZbGA1Du6
iAWKwI+n28SjS8SSU/wjWFVp7UxSg4kqh5teEU6sljOLjZ9ZVDubT6M8bQ0OqFB+Okb66ovqJSDo
6U9TYOJGE4vDsoc3YqjDCaYGyVcjnoAw/k7Ryuaa9pKt4Gknfy1iVhUBoJ2PJk179YiQQvhISJaO
bAQL5WxqFdfWQiDgUi+Nr05eeKHRGqXrxlG1Ux/RLmYRgZSQcLdN7Ga6dbUD7SaB65UY3mAkPrGu
JEK1ZsldoK1Bo+BEXp04eATG/SIEjdL8ECaYwF4JI+PRmNiKtyQAIL3Ro1scnorh3eL2zArbt8Yv
FtSEeZjxtG0bDlcALlLebVkt4H6Xw8ci8ceJv6+bkGYPBWJ6i91wXDu0UzIT9ynIT7w+ZnuxW30/
xMy4Yay0Xq2s7dY8J1V/biHXQpWiLl5GVDl+68XWYpYYfR72p065k5FkIaNFgQS6tuKnYd2KoNkG
SFQxS0k4YzUN5zrHIyB6jjmeIGIUFDQgLBfRtUPpQviuqHvtnkEQWihPLRGKd6KBTe0cRyZ5pk8E
9X3abgAmeRXhSrBEUJMQj7DsAZEsHeb+ZzLpcELnNJL7O2V/mLatHOdgoqX/V8oIm5kt/j/22WE/
GNEiOKRuyxz+Fnk1Bm+R4vYwlDv1LLPxg8RfAoqtULYvZz5HVs20QwvzHSMedvPNtlTWrGeRuw2+
TEldVyF0WY6ZLHfzxni0bN7tgLBU/FjIrMgKiYeWt8PeGcy/euBgBTdMLqsHg0M9A0ssMwCoaBdq
wKhyexoR+MXCa6FRdKbtIyo9wyYHmESAQulKMn3aVz2GR4v6baLXTBcybVZDk8jcSiL+qCSQOV5P
FybuHZnLjao8R8KPSsGqsXXuWqqse0zmMS8NkdAFvCxVRnfC2acHpx5Qx0TITpiTQjhxSLK2XNCy
g/KTgAvTi1PG9PobxMaE3l8V866aqEcQ4jRngz8hpDrvHRrIyBeAYJPldYY7Qu57DgdNAGA2ObMC
1mTp+9LpMAMpKxOxzHqCte7Q32qq7usZeefsiDHpI3E1XANyFZgXexQHlR8GOx1SdlY4GnQ1hJjm
p0CBVNlYErhcYudKL9hR0wFPSmQDi2fjK+KZ8WsN312PbPjxGZvmawi/yc2JnWIjtYGnYpQMmdGp
TBkzsg8iIfklXl7sJ+B/EIgQ1IP9DGmD3Fae3ZI1xCrX0uRdqjg7ocZ7wij2+UrPpF30tDBgjoAE
kiUxg+rZwAnFJMTCP9oQyKvJvU9Wbgpf0CQRl5sCcoZLPNFi7nAUrCT/M3eY/BQBt0yFrpbifNZt
0m0ElURxKBXZjab8PvbqGsKH1GYoSWA+jcVGmZlLqdNBKTBV71N0uX0Vua0MjgMWYYYRuR+K7RgT
34AqiUQo8QfVkcxmmiFkZqE8kxhD6b+UmqwFMsyRxWGAiyKj+40bDeflIuPI0TRBsJBY7xECMeMs
kZyzMYMtIW3EQvkcRBF7ulc5RpuJyf3oZ47q41D0ZRs7GhZ6eLBwc6qPVpOvWLDrco08dzXz4nAz
cspfpSJypSg9qXN1DpLm0kfltapuLFvfSKrhh4TaARaQqmZdwcJG1g8iBYAbW/NF9tsg+7UQQdap
yvWuML+E8WfDgSFpBbKRlw8teRKJqRMtN3oJxPS+4HwelE1GDqqD9h11g2KQvIwVp4d4DhVNhopG
jp6vQwoYiUiJuCuCgRJ7QVes2pkGulKwlEq/AaNhlgkBn12560gCTlzQKAnzMWkBLOhw00DKKACJ
LTAKTLnZl0weBVpLkn1mh7i16rtdd/4sO4CrFaoeVHJhveUvvrjqYcQoxYkCGammcnbIVWIxzxJM
XQd9fK+JyRu4k+vi0CCciCij28jXR4G24UtDQ0YkxZZcukbB5Ujb+N1LqOTgBVRS6kVIC2SsoBSo
sBfvzD2t/KCK5plG4Susa3z8l9xRLqaTvTChXBmHJJn0yBLxwEhSO+FeS1Eo24emw3Datb4BWyOC
6kvcqmeAnycBfTpl3yVAQy7gOohduebhleSNpmJmY/DRxJjAWnIIHoasPUzJ9mwM4xLyXl4z81H2
broRKm4tXUOFTBoH8bKRXu1zWd+r0EcCfd4wYzu0BTJBsMuG8tbqyputdW/N9J2OX+1kP3AfV+Em
rK1Lbw23sCkuQmE4M3JBvWPNGG3Ssh60pCOgZJBzINe1ojkFKpwF8xsG543kcKbQ5iPOiFczT2r7
oeo/7UA9ih0Or1/Tj1tLn0ieZV2gtgybWIugGenHV4SjX8KGZcfCj0bHU4sV2MytVH/ryCzawTO7
hu8pWJ4TmcOUupxhwFQIfwti7HFk5KdutNe6RbZNFexz7Ch9w8h4iQcF6VsZG3Vig5Tw4FdHXTY9
LY3hvLUMNB5GBwpN1jGURMc6K4+t+Cclb4WCuGXwhfGYE21X0ChCAKDeHSzmJCEb2+o8kGbQAr+v
oCuO5lligC/p6pm48mpFRgOOucCCE9PP2znZyB3Mp+Qy4RbusAbpg9hDzy1NlphAPzlHFEPhEhTH
0j7r0GfT7EeiWJt5Cig8OzJ9SYlIMDnaRn7T0uiqXqnjbGlXJ7dWK6misTHk94QhRsmELk/WagcK
bmgeQqnuy91wN5jQExKANq5mgwP8BhNZypCdbC8qEsa5/RK9FcCANP0IW5UlAeWPl7V1bUhnJFsm
s9SWFD91/JBre8X5Qax6QtyrejEw2Nsqjfe5hNQCoqvSo33Iz8RE3ATC0rB1KAu8e3SiqnjrYlal
T8Uqb0Z7TVgixhORc8lwSKn8dfHWcz5MmFNArECZWfdatBYYPebuLa6R/tSHLmCg0u3ItA2WGF8H
LaC9bQ0e+QGPhHxItPeeIhrCUIE+qiZlKLD/zeW0g4mhKj94ySRjwkqJWY9m1BIXbWzdiDlyRZxL
w+E716wXQMvNEkxIhucVgRoE0tlBsY6jdyjVpqPvwJZKpe2WDWbF5ghDWKNkmcPgmCewOdBes6pZ
HqjJnm4pMlu1RQs6+/WkndOku9R2SaB666flT8KZFHN9mvbDbOInxmwBh6/Cu4NRVmgTahGwzxzL
tl9p7dpBOm2Vd1Ezg1rF4bBvg2ZvWdm+tZxdpoECAihq5c++kh/jW0ao0Lxh1rrmZQjrc2SPGFKM
I8XcHrZDq9r7YkKx2m2cyfaUgHMesESxSbKKVUbs41CbgKsQKS/HNpWxsm4GGJljCBxkhvOZH5tY
IUNGoOMXI0nZOCtMOJ3jug7UYzlv1fbRTsq+LVM6bWRWZFzkeNqH35Z9oz7Fh5EdLRkJfsF3kvyw
TmYd32h01XGZBUAwGuVg2Okxl/ojxSEI7TJ8xAJmUhsSR0MvK6SnA2jo0Y35PgXCOzB3wG1iJgT3
EEZkEuoSAtoUmyIO1gY4j1x+JGb7kAwm0tNIY8zkJQbtl9+yMb/KlbiUlXbClmY5MMCRCvtBdjeX
FC0UnHygJeuzPoTRt5R8RFNKVerj6OMgv/dssnBcg7WrWFwv3FC7/Qxg5lb/ZfjYYLoI8DnM+tak
/tfL6URnFetHnQ6Pb63EN1lAqLBWGNpiHQFrCPItvlnhZ8POpFMLLyX2t7cokevGDysAOHG37Vm/
zkJZce0WnD2NtJoIvC7sBEcClshwM1GOkidH1R22RL9qCkgBtOvvToOkrjmHmLmRFupS5ydrgVvO
6AWfPbFSrwkz7uV5hBa/4sVDv97YI1ovaVcygnGGY7IO4MdN0QFgwLmtSa7g+ec3tIe9RlEgsd0K
GLOH7DuobEfqBgy4CEn8WlWILBJIkjqe3b3p/IsrEr0Kz6IzTHR1kyKQoSSd83xvE/tkhm8m6zMZ
vEnSkM0QtsybFEQCLsPoOX6Q1Lq2TupobqrS8TTQIKI2gajkPti4qotP8EvXzlxtSqc4K7V1lqzo
YlfNpVBdWbWP9VBdyHNH8/2Cj3joCiTSQY7oTTwkGa3FOx9VT4vUFbZwh9DI6YAyZTvK0WEU5aFO
h21KSdbynTzCeqNuMsLYVMs322AbBwHNRvZROdtASA/kYu+TQ4U9SohsyzepDl+dVj7Ow6TdFGCU
FEWRvQkwliSkjOriOPQH7TT9KE2xwZSzMU4aIKrQgxjEP/TTASJ6wxkAB5abcvJtaKXDMVq3hAax
1irpG8IAQ96/WcK6yxJsWWQR2WNE2Q6/h6rh47mQ0aaGJLfIxYmoBrZwB60mfArgXjoaGILXWXCC
r+c1WbGXYYLh5AzH+qhrCJSeFmL3cJL3OIkrA9V/nZ7HJj1/4vsPyuDQJjBCU0+QuBFcM83aLhDh
Hj/kgs2szL+giOQLAixr+DK+AKeCCF5aAgduAvF5q2EJphY4gM1dw1KtUc19Y780EDsx1dgjEzaI
LgIdWhWN5YPh3R5iul5KlzJ4H1gMVP+T05sjwdIxo2bOVilz1qX0XmhvaZk/ptqNpJM5FZfCSkDk
MdfhIA6HhyzrMLNSouJQHdXjdZayS8RUsZTYhNJJM/ePtmDbtpm1VWqDYxOKltTv6rLcj6bFGpN2
0QmP2WMZGYZ26mcZ5bwIb43IbjkZWJJ8jDGOhQgtlmmLdJ9NwAyEgC5oPWltLvsrcwWvxAwgT7KI
YjAlmfEtEtW1Z39KzIdX+RpnzchTw6JSIw4m1F3BfLYtCF1B1Z2iQZcw9w3oSRmroo+4q9bTCTXy
gnHZYDv6wp1/K3VX5VZkaGs2lD+o2Jm1ioaMP46wbMG05qsiY9adNY8ZGYAAsXdzlPda2rKnXZGi
RkKcdm3AlbLZ7PK3tLsp8r+DNaleWBfbhs0+VIqVFnd7Og8GpzXOeIUJtx3sCoKPC4Zqw1DxCGvk
7J50I6Zx3MsYcoFWE4LR9AB8omO6DN1YWGW/AkuvOk5eV3tzS/7RxErmb2kJzKZu0kkvFN7+weGP
B/IoqGBIfWSshicJWvKE8Akll6eQM0BkgDZ6A3IoG42dpiJz/+qJxerJfS/lXzAtezn9V7LF4Yeb
XGGB4geWxCJPIRJlJMaCyG5iZcSX1L0jk5u6t1GbzgJUMlZVrYTfku4tBYpHfdIaHRpqRGZB5sXS
l1mi/gVG5IT5yhlY5qzTUdrI57g0TiP/KXS0BhMXP7Ce/Kr1vaIVHBoLUC+dsPbRVy4Rp2ntCn5L
xgixG5H5EtCIlAafcv4OJFnA+GsJrNj2JIzGJvc7Vlz+D8YsmaWk01auxb3Ip7jv8t0ARl90ule7
NkmMRcxzogLyiLgFzO6W9/adKmFF9TEj6grf8byxnWDwajarjOsNUo2b4jbGFkUjv+lkfWWhNFQ4
aHKh7CFvN6whsuZXZ1lLt3hmGyc6CyGWWOfcGhGpTViAuTwsYKMt0HMDkE3uWQr4rvAV9YQfMQLq
TIuASnilsIZbzXixk0RoYq/fhGgvimJdMWOfM+KGrQmBGGCTcm5ZmXfkp+pMd0ymPFNXnsoxf4Oq
eZVAys7gKp3Oz53myRgMsSnVIynLNs4fB2vZEMrvvU4MQ/QBPg8Ar4yIpj7FYCxqCw5lbH+PpvRQ
y3eGIpuRwrbTnWtGVNBA4sysc9IxbBpLyISIGQpszNlESBBnfCBc2zFdipRgPCri0RvGPXKyJ6u4
pj31jXOamuzsa31/liUQpQGL+3w8JzaSu2uMQ8ppuaFhOnKOF9Dsm/gQ1/re2BX9L2fLrQzUnYp4
z+AoUBlDTuoZe8wJHdIxN5IDhdKuX1w0H0r0N/wNbUbV1qOwKL3wmOpfyXue8/Fp8YovIhbIXKJ4
6oily82tDSue2Gnl4J+2jmwKGbJAdGzPDb1C1f6WQ7RLwAP2ERJnQtHSzM8IzGC/yCImZdkOF0AW
yOOYc8UmSV1gQuG+j5eoGikBam7DYVWWo5eR/pPxsZ9Sd7yM3GF9jfKEBdZAHd2Bny9XIfIzhS36
TLkes0NOw+QACmJVK49Git2OGCUl+OqhOqesZEP2vJGiw9LGgat95xBtLSh+vZTsO+6ehlyTPl2H
46XgruTPk7cxMSeRvQe9MkvOATXzQIlIC7GKs092Mnyq8wVUTpUS/gIL0iDBVdre1A82vEC5sl2J
bOdGbjbaRadXgLsGfYNUVdYH5GTx57rmy4nGdZnL+1a7a2AU/uCXJVNG2US8tDbJTPAMSAVRSXmo
fRtcBCIWvUNv8NfQsPigqsrpmEw20fJmZCzpgKYfUNhq0RGKAmEn68BkV2C5Exo4nquK33bip0NP
dDDAIBcTi7WudHuW2OnA/rScT9n0Zd7Siisj1p54iV5NMr3yXX60zOymDymjmXo9ohz1kRUxo6kO
ij67fBhJRkTfxShcYTepMhntts1bMBBSRaY0FYE0HmrnNIPKJCHdyj7z6YypdSPN+HVq76M0+k1G
jFSRhl5SgH2BeQgWx6upv2bqBhXfYoW9OMcCC2Q+LkYf19AyIPIj62NeXghR79qpZkt1DqMLGLp9
yUAXTTCjRAJK25eOSrVq/6h8ttrss1RchPwKhjCBGKEOnXPVHFPyYSHnnjX9XlJ3pODgpjRY0S2c
4/wVFNFZGiXIH90mYMJbo3YstbvKR82034fhi402g86JKp+NBic8z9xF55ZL2SsRLrxVBcMw0w0g
DAz131RBy5W1LyW1/aw5DqHuW1O+q35lbgDDApe5tu33CcVSCeoaOQ+AX/RR6TanLHasi0zy3dC+
ELQs562rcairX5zuElAEg++IpegZZD8OEoZZk7wKuMbA+V4gX+ISbeiPMaC1xHbpJF33Vr9RLRah
jFxLBosRgnoLz6iFBTMxP+ZE8uXq20lDiq6vzso/bUjJE4IWuUDikjGc2oU9LNulfLDXqvlpZ5lb
kIo3UyZUPWOjV0wxkPMV87MlxXfA85QT0z3jyHXCNVJ65bOAkZVw0hh0UGJRWPyl9jGQFjELSGwk
gBQ1vXnsY9m10dagvkWBFLpW+kcLvk3jJtTp3HMlVWF0VX5ii+vDxpPBqVF3ymcW8FE7CAv1VbRN
UHwoqOFHKg0xtWR9bWMJGAemrOLZp/fMZP/OCJcVgy5vIp7biWCYiKaoZu3IGLMVb6l4a9gDOPhd
8urDpPLuQG7n3JQBpPKczbuD7wRk90booOb/co91kHOTA9PZhvF9MP4t9asE1wO0ltXtTAv5/l35
aRaVnx64/xVMDE9Z3x8i69miKk3i9UyK8lREm3iJTaHjVTtgFa+6p+NBa1ogopG3gzAOaWtzDsTn
4teqNzGnvjZd7clXax5i++FM+inhndqOgC6it6iuH4gsn2XEXrfbo1/fV/h79QlkSIKE4m+Y+KGZ
Id8t+HjTueBtnAHO07ixKYW6Rebi4mFlvDpT/MsM9NXYT2Ou467yBypEO2v9sl8pVbEfgiW1ao+g
yVf6ABUya1OLmbZtbfVa2QymQ0m3lwBz5ho/IF+z6LflkG/rGJejX1EvlIyBnCxlG59su8JkR+UK
+61sPyU6W6oMNYKVyPuHuo9bT+rR0uh+Xu0c5UEohY8EQ1xB0HsN+76e5pOh9HIrsBzWx2MJeK0h
X7MDbRMYOIMIIXAYdaHEpcSbamWHPD1fD2W9Qo8QAyNkSBrjnnGYUeVEVhii2XSklTNaIeNdQuo+
fGQMkGpUWo3+wS0DFGzdc1+FuheSVJ/pHwOXCyhW8zUVAdNLtxG2N3HxVMT61qgLNrCLVyUCpBLw
aq24mnY32+HYzSfUFswrom3Os5DQRrdcpdQEPB8QAtTZU4hmUVTIrIAMM/zIhNEbKyrNzYekfxet
c0kcDBtvkbIN8Xjk4zvsAG9K9LXMSsXogbqIDNfDBTaDSX4VedUbTkgB0Yn+U1YdttwsCgFXkiSx
G3Rt18NvTbp7VIWejMdsXAfSew46MDG0U2rlpzyeeY2DQwXRzjB2BgMKTdq28V8NJ0AQnWp8U8lT
xSUWatMuY0s7jg1Oyu5tSKo3ws5elE9pMF+ZfifjOWTxGlLyOLw5Eox0TWfIzzSKxG1eA3IRzE2G
/SmOvq2gIhgh8hwiAxApGyj5UsSTpqW7JI8+35iwGlDkBW/kAaxBjGdI6Tb2SyEcA7YRbzcxExN9
BJgMz2H2MGn9Kj1i8tDU0+ycBorsJkNs4cJjQoYFp1crT1KXnLpcQrWnHuOmObaOQwY1Kb0HqyN/
tQFmgQ4GNVE9RjvDepOiw8AsxfkRWb1TWQ5SYXc9BUQyQ3tm+Rdsi+S3U2t/8DhczUcRrerfiMcy
2bW/BQ3vzDDRUadtxjAxZWdY5cDuAm3LHmbbHRkqjjzoGm+P2cuHvG0OvckuV9+GrNXdEAHtzhpa
10aiyiK35f73OYxnFq1kPHDJQVoAnoZMg5AmbrEUDaHN7IDfn+uizSlMVu/HpSIS91oJ7nEsP9Zx
Kp7TSBQq4uB2FfTDJhSgzoSfkdEd4volYoSBLKP5AQoQ0DETw0aq/qlV6hi8seiyec+Ep1K817g1
ErTsIB3cPJSOaW7tKlqCjtjB1l9BuakgVTAjme/8lVLUQjHWV901NiMn5qj0fkWB/tHgZMs1+/pO
iHl+eLdQ+zockJeU15bAvaq40AMiT4QBZcnbokU4rCC1kDc4Fwa18bRKYz8R4H/NMP4RlBwwfGQr
aPYjF8J6QlTJTrM8LoF+fUDsaC6ddYgxhVSddRiSvShPZw1sBpHfFaMf2bNx0sozge1LEI4gfksD
F2zSqbPwq/x+azJxKAyK1pmRbGMe4n4+FhAEiz48aKqHbwCnEt7nPZ/TfQF0PAemWRbTfgY4Pqzw
Zu3T060UzI/sCLO0sTOVZudbuuRzMpCqEzH8UFYKS3T5HrKtTyqCH7i0u/WbHpfeDAGdqZob/mbV
XyfQVuGvfqoxk6lflNOw4LUVprd0M9PUwe/u82DbflP4rQKnuE4cMWO3+hjWGa4VixDv7B+th69l
OBQlFDcUeKUxb80x5zz7KJiBMJJnmF5GLszz25RayCRWGSEBcY9LGEavQ3wjuyl5fwryQ/InPBdF
6I3Z35xIcvON+prg4fxNLWa3qe0NzYBzojgGaKkT6ouTlxNvF5Pxp38rmrFe8WEPULQLY5eb077T
kh3wOXV4IBq9SUZ7bzfHMK1fTjy9ZaT9sB+DjIS7HMeLSjeebee52CKj27ZveTN4MXrNkS908eBG
GSQGhpdnjJWlhmxlXs2Osd4P4SDb+Q8Gy21FgKyMVTU2Iw+96qYEVDBr/PvKqQKvuSiSoBgbfCUO
d2KsoR+Y8CAEzQeJXesKSCzXw4Yds2ng3iRaQNehnPFlaQ9RgN1pQq7h1STo8NuYmb66r9BLTdjN
67LYxUJd7tCJEbhkbhpMBaSQe9M2XsvsRhRa/JR4Nek/6yBrSCYQ5MmENgs4iO0PfZubXKcb+bZ4
T4CZM88zKYYrqvoaAQFYmG89+5etMJcznw6oa62eleK8i7N8m8zTtgSuVqC+xq8dgQI2Y5T/549w
RiHKfhr9i5CPgtSxLt/iDtgHNgjtLoBIYxzDXEYdkh5n15HzQ9QZe6uWN2RFZ++otnehFtMTt77U
G8SLkj+M9kNHlkGmaH5SHaRCGs74GXeVzN+9XQGD3QrSwbNbxbpb7PW82RcFAfJRBGUHjxCDbaKg
mGk5xEOZHGJOSyot5KvJNLY11CuQrNgY+CWvUuEBrFTEUbNXhcTObnQGXE0cE6YV7tWaT0J8clD/
YhJdNbKxKWv7RMDDyfg4GWbt96A2RLCqJ+Hqe89CDmxOqzGT3inXN+MYbL8UXfcK9OtNG9C8Xh1/
vDTUojKuo5ZmmmhE1IbjlgaX+9oDWeLVeY5l5Ul4tTvtKwZrwLVOmGIm7jL11s3KZdazWzOteqs7
hro4xdN4MpN9BLzEcgi4FGcLtQFVOREFt5nbPi+NncWXbiOb7GYGwFQDYbrLAsfP7hN2c81jZeyW
UYYCPSYAod9Vve6r/VEYZ3W2yAOa78mc3Ztwulk73LMVoqY77jCqWeLK7JCo4Yg1surJeunVjM1U
pgamkXBw2nvsbdjy8Fas62/D+Gt+mXXkZRb30mmZ1BXYtcRpWnM87Yc9Y93YQNbypbKelHg5i7C8
Wo/W1QeEWLsslM7y3u2GiKUn+G4ALqdDI8qdU+AOGfP7XJaPJhZPiAAWnxblo3edrDjOHZwb1/jG
ZpJAhmwXMDCSZ/6ntw+e94fyfzSdx47dyJZFv4gAvZleT3dtWk0IVUqi90H79b3Y6B4ID6iql5m6
SUYcs/fap6lq3i1tekuz6VU6xdOIfSPFMIzJZE6WMNUNXzsMSk3xkR4HIKVKJ+Fez29ETN8J5MNE
FT+n0qRbfKErg/IxJfo9yffxEboDcR+6k162MUvXAAKF54uKcOzOGhOs4dFAKSsIjEr1L4BVeLik
QxJwr/GiNlzoFRd6xovKZhLcQXtU9S/e8W2HMoEwZwXyJTkiZCpNi7VfjHJPlAaI7CkmOogRg/Ch
jPiTvMJ1V/yeIwXFq8V4e9Q/lar28VR6OB2i8ZGbUP8PS50TNIlLN87OJMFQvEanVpgIppLjPIIW
o/QmDYHodyImzAayEmIygQ8OJ9dFTYbzCqDJz8A5Zs4uwS6+sMgUP/LMponlMOHHSc+adt+RWW1x
ZuUw3XmkEhgqZnntCCuCksqA0KiFK1dXUzEQlKKaZ3Im5247OW7NoAJ+QeyqTbsXqePatvZeJcV+
Nj4TrxzkTyqoL2O0Pgtn/mR2jxwgathTKshmeR0TAFfa6o1R7UXDyXIFjsGGSSHJNHH7KTTpXn7G
rMpLcW/pJ9DmOuKbelXAP2WLXhTWMZ3RczN1Q8itjYDOzO8Bl0nLgEsNY1yjRfk7oWId+jtAXwfp
Tc34bWIkn1IOk3rvq50vMc83+6swOMa3hXUX0hc18QI4g7k08Yrtq8LIip2wA9cezYQOHROsQh1Z
0ROxeGcj1x+96TlIfxmNdREjdN7XplaeWna2CxE+GCYlRnxN4Se3IzuHCeJduddlbGjIOSYTr6pa
37T9N0kMowSWfknfq0F+1Xb2THLIxTpWdCFfo0oNjGgJoQ4ijLExXNFhKURbNmTtbm5BFNfeX437
inmQ2yFIqli2VZm/FglbImIBebzXrN/JDEyBqlv6V3NsHaAd7q7FeEpCWHSUGw4cZj4DHeNHBwil
f2QfDAk2gK5xHpZ2n8wcC+Eu6QTI0JIsaKxKY4bcYg1XAB7fZE3Mr7r+XpaTRWkrPaiT+9CWZ6p8
PALqHLKVH2xxTJ0J+QzRlCTC/zYejtG8cQEN09ugmPtuQn6LEozRmfpQWL4o1hok1RrWKrl7H6tD
2z2AKhD7lh5mm1Z20MnYbFczZdEHX/eRLNHzk52KctwFLZMcJxxn4+gwO5OAcGn2BGTCw3l9ztgH
COx93wu2jtaXAY9kgEfGBIJTRo/ndUXDPz2n1ruUxSdj6rj7oYETI72kUDsZaBigtgpwWffl1E0H
gA6qEK7D3RBxN8iaHio5SKslu5ZxTESXGebOf8Z0oNdAlBUofQ529o9tD+c2aHXCk4bnhio3JN8q
RVDYZqA16KSlT8GILxeoQaVPCBle8kzwPd3PAxsWHIyB2h21EBfgwZoBKZoyU8JDLVAFIwArVUAa
0nHoyS7rj7ZKJuntk2XOayF1QJXKOzvqd2MQ5+Gn/2JNOmp+gPNkTW0EaFiDHnCQOQgF1qiUg1CQ
ZZ8up9TFDdjE01l7zACheIZmyq5m9rBiV/8U5iAc2o8eemhmmHQPEZqz5KownGTkF7OlirT5VaJl
qFZ39dh2Qgw/Q4u66KSJqNSYwOPzgNVjo9BbZ6RV/Mx7dGQf6C/J2rzMe9BqiarcdujMJSLclltS
knUGKGymJpWZjhb03gOBazX9NyDNN/yCgGyq31zTyLj+zZ4jL4QNkpxXiSDCtTMVuA5uQDVvepZ+
cM/0fYWXbTkqhIiD/plzwwuk6A7KxJ9huKbjzqZiR6FCLPRfFPXEFbWe9gTBDQtbeM3UQw5aLtPd
Jn7PsJnn7WU3jTvP0hTftKRgzYurYOaIlez1OUfze4A40DD2G7uFnMrb6E9m/5wL8xEZ1r3FdVK5
Ehb6zpcJ8noCnWJFGqahrmn3dcZIIfuybgSmU/nN8YlgQIm+QNo6omPQDzJUPwgvowYQpjiN+09l
jg8Ewzx6crorEh+bfzafPDSVBm1JII5O+LmioAOrcmK9Tj4uC1xgILXxppv6u4Ozt63YtsM9ctkk
pONDmexDrndHGZqXyJrH1TlrW6mvvUny6Of3BUQcYqOyuUJXCdE9orlsluaeQuKxB9jEvbVpGoJY
ElddLu+2TPKbwoU/lq/ubLM7NskvIPviokr6ZcsvmHrctV3iJi1UBpSfj0Ewsx0Ja0qhCaSEvhTj
pe/qS4s+2zSBw196mXrzku2lZaOn4sHo0eGXJzV+loCNtocL8z1MM40Tbt0+iY4dmHUrDXCvQPpu
POFEO05MSBqJ7bWAGUAczuRcUgONbOtLURfqUncDqsQIt2G6nPNOOfY1FqzW1Dqso7BihiSzl5dm
AbaKQfbPUtS71HgOHdJFNF5zzS43uUNovSeJcseQN6QXiz+jKRHVOh34RErlPnUHHI8vA13hWuaH
QagvHY7nqt+skZQd4uNzyPqGJwRySG6IKiJaV/kNt+EC6uVcVgXTrV3KaBA7wi77hP1IODS3N9Z3
46yWQeZw/StqeG+ZwLREPClBh6x7FowvvztLvwwKdyRuzIncxZrZF5Rt8ebSVTio/gRBPdKzYftb
1IepReqDcpkj+QfFdwrsVeDxYYhhwtMlRKycz8JCxsmBwS2HLmBlCpDiyicrdk39asdE+IAvEEIE
qNkEcGjtYRBhWW2/iIWJ+ghZncM8f31YtfFQO+sxJEcjGw9ogxcSPiYzAVtYXXs8PjXmSGAJ3UVo
7lQNWFjwx6WoI5GWD5eePa1SH23waOkW7w6DP+cs02ndC4WD42FpYGpjzAAJpmxMbdgkl9XGrkMc
mQysX1uDSXqQ2BOhf0v/m4rkpIXDt7XRv9i/I9rlcDmWX0iKKOeYBDACnXYdP93OqTxe63ldPaO2
6B9gTiYHAE318D1gGVAdJNPTHhPAPcZcL/HdK93wyMOV8Vaoypn8VzMydxsqh0pri4sHO8wVF5Gw
Uvy1FgfDZXnoEJlCbKBeNZE2x0i1/uOzk5aKaSrV+7kBZhrJyd5ozVCf64NQvIw5RVX5JTlPEVm9
6r88wStF3n2zyWIdSD+JOzQYoAbxsSjTp8rHDr7GlFmD8nvYdOaGxbTokHCbiSV2IWG59tq6k9xi
kQ813XRt2qXC0lw53RnaAlbRr7TuJTc3VIPMFbHiyitpqlHA1AvRBIM39TRwcrQl4QAl2+vCtUhz
b3TVz/GggGCoWa8iclzqd6ZapwgcqmWdSiTbKBA4fII203ZmWh+XDWEBv78nSrAopEAeXaOLbjBO
99XchP3y5dSO3zT0wlv9SRzqsEsd+C13G8uHdMzBUNUjQTMNYGP6d8biEq/ZZEdnpnBpa4Qj5OZs
JjrmHQIFnglQHdsa6kFQ9E77pWXKseWitigzLFYkBmDOyi4OA8zA7Bd6EDzYyplQKkP38WJhix64
VcoBFwKe1Fn8zm2TVkqlTD0IdEtpM1xB695g5TKsaY31tqz31KTGmW2fTz4AFzpPkofPvaCk0GpO
CcZzt14FIQoN+LOr8J/yLLe0DUKFLQraGImoMnwMaB0sKAzVKcLSnhneBGMhx74iqy+6lzCZcgTD
LIMRrg5GDVoRGbOB9lPsmjk5A6pskckNnGl/oEjRovGfKa+ZrrXMQcuWnlL+UZmqOMT39qgSUlfl
71ZEdw3+i0a6VF33aKExm8FUhy5ZCq9T3wbczpWfxSPGs6fayH46Jaxzu6Bk2slcbCHEGOJfNGGB
Hp8mSHLsu3WjvvggSCt8axAErdV5KmEyEhlCOsG3WYxQKe/QmfT/F99PvsJgt5BNV/5J01+RsQAf
22lbqKAB0YM9yySpZx3RWWp9pPyG7ORXDaSijDj8WQZWYJV+G4zWJYgBROjOjxnpjE6eWgG2Hx88
q21H5e7AaEFULFL2EgKAM9wFP7jevEUNssyLhu+tKgzPOKdmCRcIeNEups7pK/oeHplqvxLD7GSu
k+xVq3yftCC+Oxr+B8Nxo+LUdiGHZ8zUWIFEtE5BiRXVxONq8UuV/ySfjfybBaGG03Ehb4wt5n53
n5MqmHQRxvWOsIn+X0/vQcu0B55gDk9UdY9Grukuh1NZ5Nx26AfV65atkCSxn6CGMFbinns2eFiE
OTiRr2CxZaKXeZt1oqd7GfT5UuLqQrJyTcyHoK+bNfblkBNZy09gFH4tzQQ7AGcSjbylum1mHVUi
nRXDPvSobFpQ0Bkzn97+a0Jmc/7MIH8WdF6yOd1UdfiVzySZ6iBQsNgqogYA7K5D5pu97rXp6Mk0
U5ogyHsvK9oex7DDkmQozEuhcedNuwkS1ODM559OD9kGxNpnxX52k2h3/GlU/Fa86g3bM6OM8J8S
D287e51rzrD1Q42TK8vjy8Qo2LHcQlbDrCje7Lk7drlCvsvwuPdf6gv52mVw2HgP758t8gwgSxvI
UtWkAEYl1VP8aHJkmYxvlIP1nskkCphluE1vRWOi1/vDQ+l0oKSy/yReNu4UBV7EJCkHeyb6itW4
tX6PE1R6QsBX5h1sw4pyY7S4Ce9KrJieNvx2fqUglUr1w2BkF4lQZ84hWuuqCe3YyTgJHxwSyMo+
OWQMrg7c1mEHxHfqh2uF/Fu7Ak6iYe23YWhESKyUHwq6G9keQCjgteSqWbgbTCw1PaBaAgykk9SX
MMvp+8ORulstx32XCsCwCuAu59K34eY4A5LiGzwZA0OMBfEWcU0rFr3liL3pxMHFloMMaO0H+5Hy
3lSu5UhXgoCIlYlD2SQDAoUzkZYzvyeIGvGEIIdRJe6/Cu9mf86n7MLa+vIJSy6jWO7Ydowcyvqt
BzfVxBskCbttOV+anN/UIaUBTZen1uUfajR+iA+jiN/xb9SKRlqT5MmG5snr7BVCOTb2VzwYZCRD
VKQWiNP+QmQF8Mhomv3GBP7wex/vjf3e+hDPKT2KJyi33Jx3HSIEeDt1yrYOe6RUnmUTs1b0UMr6
3NkysVJnC/xCDIV5qv1VsvxRRtgQWQF0siZo5BJWzgQaSoTqBWRz3J9jB0SianIUzrfVuCYZI63c
F7hl2GH5C5KNBFISzFN1PSz/WbnkS1IVdiNjInZ3kf3WwYnDqN2pPqnU12n+M+ClzotHM5PpTkTA
Ft7cvDs5HtW5B2Ddw5JDsMGL16TkCBDOrE/M95nyMihiXjwh9dT0Q6UMfhUXvkDFJdkkXFKiQjij
ttD9uPzqUvlhMwCV09Ap8rv0Rs7BTVnjqzF5MdF9f9EfP/idFKjeiYiTJdUb+1+lgoArR9KbYGR0
uPMG3ZMVHNbOfKkxqKLG68UeuLfdXbvVhMKe3hr+yiR2qSX+5BQqPhFO7N4ZgNVX51BsUQdFlH2y
gvokFiNq/AosZwIkUQbJ6dDV2KqHjm79qvY08jXWVsWvaxxXD/7qTMf06U812bdhrG5mOl/NTIZc
MLKQpf3OHHgQBjddZZ7ETHAmiHrTic+bfjEB/JVBT8AptoyB5vyRrA+TFz0rfzvDm4qsXZvjfXYu
sH8TWgMHFbRHZ9IUL5CG7wPBS0uNU3m/pHjnYlJtNg95ZhBqoia+wPicoXNR0LUZuNIttLWp8r5g
gx9AxP1Zx6Pl1iWO3+HbZHfSzhypgGwm/dqAkB4/ZLN5ZHl+h2IHbrQL4d/HeWg3n+s0vCx9fEzm
ANm/ChlTWvJfBXHrq5bPC+iXAW1Qy/R1YU0y7fXe9tVWg7oQGvGhGIyLs1YujEL1MUnI3xhmzyxZ
O0AtAwvHWUd6DZoaNayCoqavwfTLTOKqXaji4+ixT+KZMR6s3R2zvPRUH90K436EQomytkOWRJ4b
XiRU71hZ6m1nU1d/5gmcdjOfe+BTTbFvGwQiR6X4bg5pwR0b5Z48RQyHXh1DdXZ4tfG1gYUnzpR/
LV031Pcjs+P5qHXH2XnmyDv9Cf8S8zvxT0W0M98lVgrlTo5LZpJGYMQ/H+hT3aLSqNZDviFaIYu0
HiH6PY2IQCQom2/wJpUtwy+/oAs+Vzmu8PYrrX9KComxBRO173FPZl0SDCAYyS1TDkPt3BoMOamZ
viY+MWXWwHFdxv4YoVkQaBbQliK5QDmt4qUxXUb1GyuLxJArEEAHjdnAGKdI5Ys9aqeyossj3nn4
r6/FJV/aC6apy3JcHM3NVOHWQNXRr47yx+Lkn2kh7nr+6ZgTaoqDtRTsct8MsN+Vo6KKJKZxKS8O
u7plVM5LA/sCsNTBRPEnKcM5Bo4PwxOVFFEvsMAiBCMp+YH877C4E6F5Y4mgkvzSMfq1mAedTrGF
7bDNaUgbR8oZM7Zy/iycaNm606hdKyKRNMPLhemqv5gzfRlS/3vFJyxEBdzDeMTIeUnSBrSTTvo+
aXRv1qqwNwlioPnS6o1R+LZM1qXuyrcWUSxqzePUX3OqBqOPzxD3DrKBLbWBFLOEpfWNsQcWHHmi
qGMaAshlGAAlTo9UJ9alQwjDkh8hkz6oBwOB5yaJyQYd7fJxvRn0cA0ausFTzUOn/NXJWxhwKNAD
I+KhFJ24iHkjyhumd7/sSUMiCDfDThjZxOkIJsMCxsFF1en3EE1heT+hIDXD5idigMGN4bbRcVl7
Qg3m0GiNq8OylRKUsVoREN9COw4BYoy6tzkjJlS96zW8dvVD7VqEMMqtVb2qYvNY/5O2YHrNRhBr
BPnwn6zru7GwvzKNcDByiREQJtw80U82vCkZBHQFseKs7Cc22vVPWn/I8xMOoi8lsr/eeDCJb+Yg
YGZOSdiXZEiVAeEssF/o5GBHZJ3lSSqrNgRNohKEJPsar4PjeAm9u/0uDRxp1UcTHzKIqwmWy1Mq
n2VKwB4aZDL5m6adylKw0HUQdYgTZg6IXmjHagBn3VGxKrIS3SLhk1rxeLGrQWyr49XX1Rv0iB6x
MOA5SJ0dMJqcaF8IHhraX5pHvLb/lf11QqGlmr0/3ycwdUtPUh5WfTzEKzxJS35uCvkFSGW5Hewk
dKkkhTaqdEGRjTUSMeBMt6+h3OwYUub/DUbxaeESzPl3q4Kwq8ghLg5n09hWFLgK7LDvr6Sd7h3V
SsFbmBe97l8OX4LNiSwXj1X7JF3wvArg3Kj8iV3XYG1ix8/QgVdVEDEiakd4aBDY7nL/D+nf1N91
8yGh6AKYM3COUQvv13uESHdFjcWxbb6J4reJmzeiRRU5wI1ibzmezl9m4esNw4el5egy9rIKPxNR
RoWt/wf5e6pijWJ2vYE0WMKwpj8MHoKzw7Ql7op9ab8ivkP/D/3/MW6Qy/xVEP/28u8UtUtH2lhR
v8AiFtKfdPyb6sqxp9iqxisOlDDeyGqi9E3275uHGfsfLZpSJ1hjQbVlnvx/ojKJRg8/3SWzLmUh
gra+r/pxsz0sGkIzi5JjDCdjvWox+sWjpIgjucsqPsJas44OA3KlYHYOyPtvtkKB+tpE/WgBiJDg
NAqKiT4ZmxY78vS6Kd6BVh+F2HxlSKBpQ6+VMz0fKZn3SMLQa0n7jIVVYncerNN9WpHDyMAnmhgm
sdsF8WACvB2lCqkReJQ/NnEIJpttbAGl5upXiRJCQJmTtAPuU1C1LaS3aruQDQOXne5XX2uUeHIj
ebP0KwskxHcTSedF5Enoew22BRbtMQGyeXdKlisTII35NffZfiKendCcQ1mekesRvKyiFEWo0mA4
UWlf5IUt41+QckfgT1a1HcEG4igzcDAD5hZLo11sMdEyvIHgoeqHN1IqQdKxcMkiZK5UV0OBGUkE
4zfPCAqDo17eK+dvS7q1Rqenq2x0WiQerLlapOfxpu2G4lFL5a8Ft15TqqzweKcVNPttTz/Z7UrZ
5r2nAgTIkAnGf2wuIhpEpKhD86no3cNq+0sOvAvMTmQxzcYtRBF94FeOwp9oPMIcbfMRA3SRK/ao
mIfTlt87Qx8Yn8McrBMVOQGQ33aiHep13Zv5I12ftcECKZndyGY6p+kXG9GrSiEoISyySCVYd0b2
H28Wx4h5lYV+rbBGmhYeG5L5JOOoIK9OaukgjweV1rnk8U/alpXoyDc2TgqbGlMjZ6tOLzkQZ8AN
KoZqFfjG20CUQVomXq3fClKprWy8QD2+jJmG7+AUicUtbEaK0Dda5tkA0Ch24TMctn9io3RSV/IH
kbQbUrBkDAa5f5wsu/PLVZY7sioeMIa/VNY0YQRkOCGpVK0m+eRl6eAp499d/FTV5TAkKgNJyV+i
+8i56gTONhZBwMxPobOdR8/XIhBWZJKYyfYU93o4qabhqyp7FSoKhs+f6aT6UdQHdXWPTCfs+I2n
zkNqXSYQQafBgHQVZQhQjMYwNZjcDhkRNGwCaIxHsqZwAWQEkCOuTxk+fyy5OBoHm42SfKKAGlD3
RHiFBvI8uCgY0s3IxpVBD8WP6FHoMqZpGP+a2SPGe9ayRl1inGRwGyQOqVTvzrLWgVGsziU0exQh
5wouVQ8EuFbZI65pWME4akoGvhiUmfQyv7snV1wZqukiP0kR8sg59SgqHgkVz7pqQDOXADUU/fK/
UroJG/XcMJ30RX05m1aiU+6EA8qofIaGZfqFceYF6ViR5fAPBhd1XqsEWJlZ9beHqkLEAgw8W6F5
mjlq1fSl2NaLke8b6DeyUfR0uTfzeNYsKsCyvrdgrbhdS+VJPvnb2rSvAqivWhOI4ZK9DFMBXRLa
mfSOjyID6o1aneNSvqRUsino2yS22h3+ik6HT8rD3pa8FizTbK1gVEFABtzwAVyYbmPnqMY7gWI3
XcpvQ9pdHcv2yRuzKkxCJ20t3SXvL5Mxn3ORXayeiXPcE/KNqsBGpOaUvsH325XowbVbV+n3npQp
y7yZ+A3/pbHmGQI3gFaizgUYPIJo3Et9e6xATQxmdLTTGEbaL/DPpyVBxOok1AfN+fWS7eqWif7e
x2BEpCBv271Z46w+d135MgrgdKvB3FN56fb0WmXnGXH3WMhZJYvz5JCdzWdpDE/7+FjhLdozByb2
wOTHCcidL84aD5+YvJzVCCCkIxD4Q42kNENS2tIDceyX9C/GCw2Svl57sWkZEA//GiSWE6T9Lntx
GAr1iXg1RyzRYLwCP6YjTjZZoqyKOyBMKJ3p5Gj9gdJCsebPVB4+UKq/M9J/oWRDuz2jbtRoLkoy
DlKqCDudTgKlzMxW5sPYCSrPEq/QMpQ851vAOy0Hx5fRoAzczWN71rXiMnCEeVa8vrTVeZakYlXI
ymLHLfTxJOp5T8FzN2CgLOUT3eWBwC6fc0ZsajsLsNxhYkGnthEhNe8yC8uoRTNG/UG8yUnyE9nc
fZhHwQcinbT7gASY1c1OsxK2oT019IeULyRDENmQ3iw8oSVmdYVWugX5n+AMFUBZIwojWHmqQ3XN
bDtJyZ2TfT0pUET53dDw5Sv8kJdyXnYN0+7tj6XNlwplva6kB0sieqhyTjMnWCZ4qczTptDU8IBg
lpA1QAFwtlOcmQ7TkE1BZbFG+FKjzi1HBp72wmwto0iuvSw5ik6lJXSnEV4+zsbo2Ku4CTjf6VKq
4a3CBDHfFaRMFgKNswb1IYYxa5jkr5C3Q/2UG9h+TB5oeQcxFcqK2Q/QR7tgrUo/XiVXAmcQ+boS
wz4jmaCuw54SRSpQV1GbF2O4Pc160x2jieTk5YbSkp/oRACZQBqkNHsOmbOxLGdO26G6dZNxm039
PldIOyZQ0it7CqYc0ECXxDjXTYlUlqeE9QaL/WwZdhPmjH526BJWV0qSt3HT6TV/DSMJ1XQIVfQh
NfqQ6aCu2TUiBnqY2kOWaeEs1eEUvU9AMce8ZdSkQRonVn1vIC1Ycot1FJCoIwEC7HUt1x4db9Ic
H2VGgOLXxiFutoRwwHCAoD4nyi1b8ivgQrlu72lB7lzZ3jnkqzWwoQtObAeVmKXP6ttdBtXhv16j
ejQkl1gwF4fMOl5S/qVexEBeiVQyVdeYvzg3OLnay4zhbFwISme6T/dBB+Xl2ugZL2yLQcXUfgtu
o7+2sl9s5BqUFzzFqE7TqrxHqnqz2l+rTK/Q5Nc68hdxHTuddgdWJ98r5fWMeto8ctPZn4El7Sm3
87w5FdjftUNTj8hMNx7lcQaqsBErJxpKupWYaFgD5bHKBAH8KnMgPaPVYZBe2Qx6BejtLz2HWyKb
vjX6ESOQqHsKDOdt/eFYv1XJ2MmPMiuumpoHDYb9HhRJ+6XSnFryh4PlEDZej6ayR2q4ArNlNrJR
IuadghtLC+pvklN3k/HRSwQMLdXVyOZgtPtg7NjxFYhYrVsLxklxEgws3U6FP9RXEhI559L1dIpY
s6pvJVpZy5VhAr3+P5XYW5tthcPKBTbW0ZjX/UwtbOzzJfKcOvfwsjVsn4xn/O6Iu2yzJMAMKGWP
FW0UrffFtv8xC7DsCy3cpS9+37WK6BoMBHfNwNFjJC7xLWyi7d64EM/gzovjakrjNTzP2sbaqogQ
nWQvIU7orgI5ckKNiDxwadOs+d1YEiMKWZMs5KqLAj5DMAMkMEKoY5ubI1Yd0YPKEgPNLMg7sIQK
9yA7/Y452DTkbFhpYLnVxtqzJ9VVjrJpXCKlvNjypylJsLmSsyYx4gKflPULnT2vHQkwvfBVCVm4
tOzlyOGW+UxTPSQ7jaaS9BffyS+oMsC97mPTfOVZ8hIjwebzSqScc492UTGArFo9LVfcZsZhAd2u
2lVYcFSSoDBri2k5wbZcuQiU1blU/9hNDVR/Oj4aDbFygnILWUs1HZIOaQ3g25mgImC0WKwxIOib
YdUOYQP3NApZeRxRpK90ejyBZYP5/DFQ2DBDIRPAYrJnYSUoVvSrJx2thAzDwMJOBf9eb7xhmL0j
FuZsTL4mGE/NIxGERk22XxvPqX2Y2npodSXQxt9a8ilwdKssWdDNSiZb4k09h62+hrXCpqHjRlb/
1tn9aZrRW2svL1SSCqS9KRo8lGp5+kMrEZHxMagv4zrhyBckhi3Sz//m7OnydUKn2NjfuEpABouT
wUxn0lTeKxyYtySDCEsfUupSQPJ3Wj5lsEEoCJCDQj7kFMRV3mEuZg0BYBotJvUN66ML8dlAvXds
4PaN+E2KkU4uyz4gfX3XrGM4M/cq+N0Rt5dbFwjlhYmnD3ft2oLlBFG3oD2nYldo6P5fuDal730c
7dVuRph1Iu4+JbCeXXDEYqk3Q2Gv1w4K5y2fxEutvrcKYoscbn7WB+dyp+h3OVqfVdHvpL8Kplb6
MFoP1kfrnZdwSn7ijm2r9Z3bbNFZcG/qWhp5QlUP6UBSysYMpbAxUZQtgoUt+KRowk4SKai97DIs
nd8Fy+sWI0nNXDdnrlttRhL2vtu4l/4aCcW+7txGSN7QHycu1FnAjy0j32o+ED6VCVTL9QKuo235
9SaoDYo7ooNKWajCxV6L9HsmxY8hzh5VdRQVpiD+iOYvfMA9+hzYdXxedliwkAcATu5Jvfvp4/6G
LNJ6beDrOfPscZ+mVJc5/49y95OOb6MKlwwAusZ0USY1yU2om+cABffOfluYdXX7bGqDHps40YGS
0/kMS5vqkkV9yOaJ+eFeZpxB9cPWlNVujPfJYfXQ+hiBjpZMZIVJOMQ3nR80U7I/UXXrxl2hkYxD
hwTpZb7w8mLytRlZUHqxIEyPhdMGQ343F0aaA5idxQkinUO9+Z230dWxs1vWHLQFggEJ54zf6sGN
sXnNJADNRpgOBQFxo4d/3asGssY45AFHxYrvsK0p926UMJqTrUuMCqgU/QUwPk4FZA45UuQ1OevN
TmcPLKYfRVzj7leCFkk39u3I10Z9M6R/YjZDdVnQWJXXgkCDyiSGLjI8RTl2qhWMMmHPgkv5j4Fe
AGrAOPxtJ1YkUIBS7UXkhmngz+U55keceiia6Qco4pLkwWj2W5U9L3OnRHYzlNYV5a30BLIkW9VD
lrp7mZ3bDs5rfzOBisIj6IURKk9rIysAH8KSfybzQ+nvzhGiK7lO94IUQUnfhsd7SdD7afhVvyIe
z1FrYAOfkGPPkkrV7PYqKm323/33gFehPvxtDM8W4cKaiO/Ff2BcK5xF0KjOPV+C1cT/vvmIByrL
Pk9UThshQ2OlMyxI3WrXTmzXrgZPEDtVouOwiLVZ6LRhd0obacnNVhqk7F7aw0NBA6kM3UvNAmZ+
XIdBG1A4M2rMsOJANyvYVvCe9AAV650Rja/ViZ6J1DwrqfEmg/GtuDtReVttM4y6MYj3OjJkK6Kz
GLaMyfdF/ycXv8ah/JqLYtt/vTtW8UaymvUHcOwuxqeFXeKYaZj+I/kwGw2zLrbOPST0kuGBVyL6
SbKeSCEckETSYoefLQrlW6lMb72MOmvWjuNYvbS4fWLx6cN4/UxM2mlxlAtEZ99rdCUY8rSwmIuv
ZqcQ2ZKGxSyCUkH8UclAYKhtJ0hNBsJcAKiRL0O6btJXTRLY6rN9YMmYAQ6hTZmbBV2qBfiLV7If
cfKzaopjF+m43UuAhlZaR8ziDfm/U3GmB6LaLwH6I/Yil6muNgL9ftWrj5a8FJIn02eOiiSSeF42
WyHCklxnSsyo/h/yq8KWd0OwrWjEeTtzLMZoyIpytTpOiz82/8Zpm3xg29EQqpJuqBsfhZ65kk7h
v3XANqjZ4ub1N2f5bryOWe4pH1j+HkrVPBl5xh0CC6LlG+e7RkfmZ+pneSdsiwElgs0FVRQlQm3C
RCyQYRDuUHbm3lq1C9zbS0aIFIGXw5y9VVP1qgWdBFnXRDbd9yyEpVRxVYVSjWZ6qLZpwXi2+uqi
JtGZXpU2zhVn1UBziFe6gEbfOAOQY5DOHEcGCLMsSbnd4WMYaaiWLYwYfh4YxuyfcY6NZ1XFn0Fc
2EDBzQeO6XGyHsAMUYKlzNLAuib2FWqCcWv6X3LsHFL5WWHoLCEypuGcEAKsj9SMWRBTtJdU9A6N
3ERci4Y8Wz3OyP8Z42AxtA6bKYCtEdND5rO57untCTnthMsLcEXMlFOV37LkHWclhCVcxDDGT9O4
nHMceRYagZk7+H9IO6/myLH02v6VjnpujOCNQjMPSKQ3zEx6viDoEt57/Pq7UBpJLDajeDXq6I6Z
KpJ5CHdwzvftvbb7FNFniZBwonLwkHCjiksulpKcYp/Cfn6D3xpKmrRDfi/ZjlU8lLw2KT8jXJv2
pQhN9rjJinAv1tUhVrF3oTxVwHuWw0LDjJOj80gmet/SqMudB2wvkU56SFzjk6dyXTHhRAZ6tIzI
3WpeF+u6QQSgzwgMxcLrh07f3PRNaxuYwFXsXk7fUWhsMqdn0sJCuzCB1HeAx9gGKi68eHhs6DXZ
4lKgrf3XKtpPYKWB3aF56UGVmMkKOTSttAjmTn+FSAq/sj+i4SWNHGbSUsAK/DQahiP4WAmXMecv
QnGhKUfV2lqwcAJeBTqcmTh/ojZMZTyASkPHYgKhqD3Kj/zazTDOiNgzEfcidANKPqfk12wodsPO
Z+lJ8JLLZxtIeGyTQAbEMMYzyALJ71dlT4Cye4zLlYsfeTipIp4zoChlvaRy7+9SXAMeFgqBtYhA
ykUSOmr5MgEzkHjU2O5YrtIHxA+kkc+J667DQmMVR3hVpwpmuo7sFB8e51pzSqgaIUqSWQJtXaJ1
H5Rrbey3IzbhSmw3QyytZIklPW3iqAbP2tCZRcnHzqcxz+Qhhip5huKwaOgPo1uoAbP5aMEWQVwt
RspqMZlVPt35cCpMD6wExJQJRrlqWGn2A7RxIlCMu0y8HdhgS/FzkPaA1+OtAGIiQReLyqczD6P0
Pnrw7+haxFju8HIpnbIdUOFQrZ8MbwYrRkl5c4dgGwbASfr7MLxNAIWVVguDe+ErjEFTqegOnS8e
aoAl1QSGZWPkxxLKmgcjYzF38rhVW+7JxFbTt25T4ZSCR+Um3UJ0IereqGW6UVBvWTcFTBJRyteZ
8IAQAV44NQ8eR7d5T90LhQmMEj5riGIDAXTNrGtr6xZjLrzKaAyvyKxfFcZN29z4yyJKZ/I5wwVd
kVnX8mSX8eAALHYa6o8KQiGljJEUlNUmZn+B/5btM6W7BZXNpYxUu7iPm3ZJQtgy5qFQABrmykGK
Xnxj1wzjPITZdycmtjXB7SCIbwKQ5z3XZaBD7+X9rqtIrIHRiymi54qw7UtvpV6cFzScfFhZCoiS
4TTk4G0A66N2iZ+7kpI1zGvzPogecLv0eO8NLZyLMmZbPv2KpymlfRHQ3xihpPLUtXp5xEtgA8Co
NXqFsxC2oRDlV1VzJ0+tDAxPbSvM1XiOLT6Vgk0bo9stfYeyfPLGLLwc2X315hXMBXrIEimbY0oX
UuJOYweWz3pBXRelXUn9+g64dcfWngeu0pjXHRGbv4nNn/1OWU+0/2yVZrZgXiwR8RL9FopMIRVb
tJ1wuwAb1PGulQ+InXCGBqsyu6mkZwNc+ZubXxc88MXWqK46r953cboLaZ3Wj1ggZ8ZNUdUbr2nX
upXZMXo/FSeFJIFIWmV4vKwAs1fGDlMDd5SIJ9p6kGw4t7Xn6BTQGgB4M2o0E2ZIp00mjM2yE29a
gxKCqQCaQlcl1hBrtLkbXucZMcmiE13q16Y0mGTd5wjUkAZOO+/3ud5e0UYX2m2KcaVK3lFPNLfY
b/PkqunBlvq3smgeYXdSMnNjUPnBTg6q/TAZBoMIcwoh87h7uw1torR2EjzIzG897Q/mV09E+YhW
CKs/a/FqNTUKg2YByJ5ouRMMHwnhggj7nSAT2qIpf081DoeWu5xCJwliCIEqZeJjyM5ZUuHs8pQp
lo7r2MqeIrQTujUnJcgGRZfxp/zVgvtRv6WvWazvJ3zGQCZhn90o9tisPBa1gLWYkA19biQ7WWHd
k80nIAgCzs5sl3gJrZW/Ixsa6inoPrHmtmU9OYkUBhKBfK9xBFAbygyozGoE3hOJ1Hoon3g6VpvK
8YTjQMsBfa8MEcqlcMO3T1CoFnyH7ScmTMn3qmGhB3uDydq78JuXiPJENDUBahoYFWpH15kApT7D
6YKI9dojDdKkLJ3t8xK8q+keuJcF9Pz7LWvnmQpIvZTuvIpSrQdsaT7qNMH2ibb1U2Umx9PAwlTh
jk7+ji7mqnzQAvZTvrAWDewHUB9D/2zy48gfKmbH0rwFH5SjdsdaXU8hlRvFe064KVSAmCpATNeq
Zk14MtgmVtKwoQo3IWrSDRYTKd0rbxkmC11B8gRrzpubM550lZzBpPF2XnMHJP3ebQ2C42mkVbM+
kPeJ0mE0Jf1c4XjGCtircR6DYJap9H2aBzUR72tpW2aUlPyZ5AlLrb2xaCJ3ibBw2ZcIxnCgP4wB
FQwprtg6u237pUYzSmopdzxm5GtbylxIzsaaF5BEhq/V7GMXB0n6PGa3XrCgF/Wzg8mM6EJuE4ik
IWEEzfPoc9N2CeC6cRETvyqVmHAcvJoZmgdRnOFp6skB7k1tR+8j9IcNjvkNUiiczAgiWfTS0x+V
dp5SCwqoVwTSjQuezJ+8dpAulnhWu4lWaFwjbvGYKUULTjw4Q5xUjRhvMee66gMLNtVP1qNAR5iH
ayDKYZ+L40IHvThAGdQFpIdPQnajP01zRdQP28LEXxjuaGjhFJ3XOKBLjVgwqk+oY2IWhKKtdNeq
cUAnk/BNqKEbpAJQ46curL4P7opgrWvYPTRWs7aAZszsnoRiJRVrpT+0/Jh4QjeQoOANxW2szfSG
HUabrmv/Ns5ukv5KpXS/RydVS7v+yshOg7XlSRzpeYLVnOeclc6w2Mnv9eKlE2eDhDYqClaWzDnd
yNRsyWsHeDRHuuOztciSuWnQFRhgVW2a8iwCFUD6AqJNPJSYBeNUOzRgiNr7wcAnTFdUDq95XHkq
KEFXwT3O8I2smDwRT2ntO5zGSjwV6SGwzKUJJoK5sEcQHlL488oAUCgQXPCMd213jSypANLvBt1h
RIaHg6lkwdwkW+T40KhCDI12MpyROo9QC+UaYcZ9MlmYocsRm2jGGTprsM+Ui7Lwmsvu3colEYao
e1iYBi8JLncLKOJEGxsmwhbeW3XfcHn1ATn2s/ueMbPyCke9bdoTuojlkIaXgQMWRCQ7F7O+zSxs
aOCAZ0VDcKZCtlzyhrZ0RaDxmlqPT6aK4p155fX+7WShbzh0ZUQm+0Zyop5tY/rMUbkpmucc1CCL
qAeTTU8xlIuKYmVQ0dEWCTHCi09rBCicq+Gizr2ZoNDYIVpjCPfDxU3DnYITvuu5l4l/RNEUqral
nY0ouOt97bbVz5nubcJKW2PDXQs1yvgzzAx4UvEM3Ux/lQIJoxrkofkaEmBI0QWGYW0ChCO6kV+f
PQdzf4GCE90QTRlYJLxLfTpXAD0lXZ1teX0SAEpLrIPg00fD3hxvBcHJKWsRFlq0rzX03QmmZwQv
tNnwutnoscyIKpovOjEXImOFDilUYbWlTEVLSh208SG2EuTciqu6wFFaHw2lPYGfgNzAtaFHqx5r
LCEDe+vMvxpRx0wP9FkWeY8y8PsIyZJVXRHcTCu5ACjYwPpnsMa9Fj+iCIJ6fuWWM53SV6HQ8Ec6
FM9knnhkDrgbxpVOYSVHnwc9IQxkCoH3lYTSHI8UPmM2bMa8S9lGS8tYS8FoaeyykNca6tykrpcm
sH/DZUt9qqX66rHKQ17Egke4CdB0COJW7sG1N+tGulVUjJ3uGwlYdqQCJ2JuBdYIScZrL0nunkIF
lEO7N/icHCPRYNjFvQU/W+/SRenXdpKMjgoT0+f/p4RDcZ/OyHuyYv3gpPK9XOb7Dq+IrFCqQWX0
pCqoUhJapfPSyx1deiaUnC1dgzaxb08mRemaOOD+1ZwrOICm5Ib1yKN0r6PvGrHPg7mgsWpje5RD
nGHU8tvgtUZM7OLaSbFes7lA4GtZ5cYvu3lpQk8nEw/wB0s2+YC3x2KFKtKuZiIy9cckTHd6RS/l
RhJ0PHYzemBNt5PPIvU7iX6rAetTpeQEZEZclGhquPxitzM1SA7ocGhyAufo0fZ46SGXWaeVmyg9
9keqMPVYOaxgieuj3vDSYcemkih3u0l0SbI3fDTJotJPgQxqZkvMp+Uf5Fy3c0qY/gLxiEtlFlIN
RcMx884CQUNGpm4Q+yEbLecpOD0EuGxlqIAMWLK5IUeP3vq+RmcdihDUQNZR59YE+tK0QSruzbRB
D7jRMAqi8jMGdp2yW2EKUzeYM/L8MeO6klHXsaE2pshwZEIqmU9kJy8y4vFAi6BO0ynbDspqbNfs
Otg9MAmlAtHRcHB40QJ5i4EamzARq4HGpMJKF50gW5haBSeCmpBL69GcbAlwRNQlvMlQvYjfBH8V
La3Jx4MhpWvfEKYmAc4B8uhaFp6Qabn2nO5+29SXin9XNUo/ZApgSc8FQmyLwALfU53IG/Dd00Yx
3rRHg9zassJRjj+SfDqBTCwvoGJPXt+IjHs0dkNibSPL3GDOWvvcjjcKV7uTKOJTM2julCnIAAS7
iSRLAcvAMzCaIUR2oHKHHkdnjDgtU5+E5qbYKkeTpufE+VI4v0Jwlyv3qJUPcBGob7TPct6SORag
26BaDnYYNZZMqXmw8jtqGSnQ6EICnylMO2gP6EJB6IPYsy7EtZnl80F65r2znp62rr5oTE5BvwMn
BUVdXXajQiJVckaJqlWAF3PvWJKTWvHwSWGzVrJbfEwPGX2+o8aj1HFGNPna1ArOKSUb45jI8naa
LQx/3CFmoDkOhX+tsVtNCDqkXLTIJIu4LeRPwqSBEakoUiVASM3jm3raXCc/KsU7mEvEYIbS1lOJ
yA6uXJOKkpKwgnW7q2Awb0IPqEcTs0pzZyYyzM6dQ3CHnq/mayNV3y3k21rtDM1FZ0GnsNRLRKpH
7snkA31vWAZiScXxPG1eM06AARbH2kTVdsoxDDhtAiV8igyLKH6ISH2umDQHl2VFeAqNncpEW7Zz
hUUjHhHY1KyWW2OTMZv5BVqx2DxJKqRh2GxyAKF0xOcj0QWWvDahCEv5MKJ67jLNaEetFlRHZV7O
gkmTCxQYjRTw3JmvIGiNEFzVav6kMQNrAZQMUjjCit7jJKJq+puMab+latPelcKbIrx15g1xNkvJ
A5eE9ziZwsNbtitMzBGCVUXZs4VYSDqL+jY556qA+Vs9+bcZvw/onv3okpKNuNydIP2wvyYCyL3O
bxOLzQWmpU/KcdEc5V49gEPYmkK1TYwRPCV1kB3ljFdfJjmJ8zjWRTj1RYbrIqAkaVAq8enlM926
uhQjqmLJjuU8xr8E5km1jyX7UZH+JDBe/LkZFcUmBJBCQRGD+1x4EpnG8VSK1GE6WyMZpQbrw24F
wR9hAuATdJZ7jcfPLxvwOf5FAsBNpw2b3lGmyyfV2tx+LTNz24b4ZysqUJp4DO92ydjbKDXwzGXq
NQtZKgUDgrRaO+h2UIAWwojewc6bMAeFh3oJabhhzPtCWlog9GjvPMT6lHF9E1tgJCD5WO5wM/JN
0W3YitdujZzcOvjkuSVhP9O1nc8edEBWF7BrNVi1KnCCW/8gJMVVa3ZHRHbsx+TF4GG2C0E4CHq/
zrA1arK1Flkw6QCGBIWFEXGFEK5Y5VjrYq322o1S+jdCGl7TeUESOBua4VDCENI0OOoSmkz20/2m
JiEyrbhNNaJifEpZwIulYllmw9LMjaWZsFA0c9rpUDrEBxmvZamJq2GVjK91Zy4tSdvrubjXXEoV
ZrqHfUq7odjpPPvTI6gcQ91EMlmtzSkJ6d4nwYzph+WREZ+LVYGAt5pEGR3venZoKHl8dtEGiEZB
Wpe9vikEjxuYdL947RGAaPJm6GH0EQLeItq0ZG2Z3MOBQiTtkzZYBUSYo+1kPctCGs7qn5LmZ3rY
SPm8c7kpaTzJqLqkAl5EWWLiXVOKP1LbdkcAcSxUQBk5ZmAcxNhJFdZ8c2+40ij4Y7DLsLKTsKg3
a+Pa6BXaZ+nWTLc6FZKpZB3QOTKD+3BX0sgtsM5IBrZtHBtWi6qdLDf9xeDbckzijgs7HQtKEjU3
pXxXy7umQibCll++Yxs9IlelDdONhFppRHhkrLXBwcvySjKXGl7CpAlmfXZxO/FW990b0gEyUr49
3HiRfIAu1+bjJtB2fCYLrfHQ8O4x3yM2T8mIDUJ+Ix1u7vPADaSCAlxS2pWPtdCiotZBkrGsufAO
ZRJmgjNhTyjyslvcy9BGDfCzS8U6lux5gNBY1vFPMzeTTFBQoYgS5NbE3AVlu69Opn9dlTOZlC/T
aUVehYYPYLDYxm2zizIWoca+6MW9HoI5fBlJryl2iOTViGQwDOleY5c0h0XH88J9cW01Lkq/ejad
kfgOf7M8sYbllIbr+U8CQbxgVGuKLN5rZTSOlmuOCBur568QAIsF6K+EiGvIpGylJzQgNbpAmzRi
EKLb+KyYS2jFHWVntz2TiNbIw7KBXiA8qVpwXc11kAsl8vUWb6ZAq1EVpK1sQkoZ/J3vRrsG4Qo8
JzKqqFHQTX0YmIkbrMDN+JLy2o9b8gWl8JRtWc42aFNZfhBCVHNF3PbJQHgXIATwKE1p1TGT6jPm
KHpS+caU4m0sZCt13LsAmMfwST+hiK6UXbrrF1BJyf48jArmVCQ4qVRs9a7d4kq6SsicKzJzEbfg
g2bMk+K2RDWYEaBM1dKV9RVbYP0WaYEk9Q71p5RaohoXRLP6MwsrfozJqSuETcwM7rSPMa0zFhqs
2nXOWnOjpFvxLRzlPWWmiFiNxD8TYnKdJeKt+KoM2hXI1pnWsqGx3CPmm2VvJDMze3ThZVA10oFd
C8Y1GUIFO2cKMrCObJZQ091FvhXW3Rz6o4S9PY42Rv3chtpWw/bGu9WFfQ9tSODlmcmXQbr0lBhL
wKxdt7sPhHrv61tJeuxIzWaj1GFAM6lu423xcNwg1yr4YclE9HPAIMfmgrQ2JLvpoxvhtOgPbNyB
SRIiIVA2DO98EgJNidqJt6/SR4HwQxx1WrXjLNVBfqwND7dphTSpXqdjfBYIdnpT0ZrL9ohQ0Iik
ZeFOJs5mlXnPI1ZfRcIhCBYAtlNkUsCXV60L38P+My7CpkULmSHMmRF6D1s3W8ZCB+VWXU7o5oMm
3I6jPNfMHPLQi0u+tUgDm1ZO6jtDBqyCOaXNMeWpS65WRDKlRJZAVy2EXrX/FMwkMowyo8HD/tKD
G8/ZeQ/73mF3dczD3L6BrT7r/FXH67J/19VT7adOQ6gAeThN7ZTKURzfwrkcgVpGn1bfAuZW8uxA
knaJ03Yolivg/3ZZurYCH0nGfFmSPzT/sxvGaBhVv0QFPMtpKDlGelVTT6AGcAe47c9cT/qCGkLN
4xpyc4jLmOanonVLd21nOL6mCJAW04nMxtgqVoOikSbhzmU1nf3pZ6i6rIpXZ0T+6MjKLW/rTRbA
71S4BYAg4S7iSmAeD84I43zxpNPGY3enqd4dcgGUL3Y2G2Md4L2+zcOrIKQ6iBlVzs4skpUiXjbq
k+GmR4xVmYvQRbKz7eAvPF5rVpfbxVbDUI9QNuMrMRABgU0hlwdxVPLMhhwRoujnuMU0EKY4SBAJ
NYSm8JARhw5tAyCaC4afeBuzoClrT5uFsF237D+oZuUlyHCkQ4S9hHuJpJJMOHHbW0F8VPCfJFBG
xnIR0maIeeaMUF3lsf2nr7lFUwzktmJhDx1WJLdBhxdpSG6MDiOBazje+0h5KbE2LoMkDwPgD2WM
8Dnc1o21zcgKNm/Jf6N7aTWlHTbXqrLwJVYc1a2hX+B9oO8BpLrOKNn2ipMM1F29GbxKtvzvMqVw
3RV3wvggBTk04QDpD1I2TnuOzEDsYaEo7WzoeqdA5FCyMDO49uZKpSiEpTtUxYXn0aZiG0BYX1UV
sx9//Ns//uO1/3fvPTtSufey9I+0SY5ZkNbV339Iuvjjj/w//3799vcfJmAY1dCBjikG/ytr4vT1
1+dzkHrTt/9JBHk7dhmVM7HliUtZ+jQso9GPFrgDLlMr9EHfp1T1Smffe+0CQhAY7nAZETQZwR7R
iC0aSiQrujFXx9WDbmGpTwmtg3kEO01za7Sz1bYSYvIeAIvoykYlK3WepNV6oOWew8CC4a6bW43p
tIsgZCEKziNlFUvXUgX6Sp61gAWKdA61SyrXyIk3lSdskANvlbLZ5ajv5Q5hb7uONBREvEG8Y1sm
Rz3Ljm4RHS0QJSILtBaXFH86J3ilvbuQGstjYQnXWWdc2+kLrrx9CaVCqN8JuWV3YuUEhA8HuNO7
ro928wiNMcRBe+lqLawEsls7XtpBeMwE+dTPUk3fiSRDjg3AdAh5sEcSiqRqiYAFVIIb3dPevIfP
egdIzkxv6lK8Vsq7XF9YgrgG5XAK5PAolWwKsmBviAiNygOJq3mwLaJylyXQgzvEWbJ37IqpUMG4
dPPraYKqzz4cdSZhPzspSFp7NzwJjq4hkYH+nYmR7bEVfPYD1RFHdFkZLxAPZ4VoLQupW6qYD1oa
9dH91s+L5ZS2Qw9uwGWT683Gu5gcXDj/eeP92y93XvXzTnzNcm4Az68//fEf+4DNRZVd6v+Yfuy/
v+3XH/rHVf6eXtfl+3u9f84/f+cvP8jn/3N857l+/uUPbO2Dejg17+Vwpk0U1//1jEzf+f/7xT/e
f37KzZC///3Ha9ak9fRpXpClP/75pemRkmTlwzM4ff4/v3h4Tvi5zXtZvQ9/+YH356r++w9B+psl
KZbMLgn7pShKlvbjj+7955fkv8maqokWq3lTlWVTk3/8kWZl7f/9h2r9TYZvZlqSISs6ZCvpxx9V
1vz8kvk3S+MpNwzZUi3kN+aP/zr0f04P/3lVvp4uGP2XyULSVMMwNUUyecxN9PK/ThZqLJhFYbFj
SEbAEHgaif/y25sP5+OLOUn9ZhD910GwUWuB2zKIGl03Hdboh99/vvTdAMavA8SDrLrutO8Zrzua
aDYhrzPiA1kMz6CgrMu950iP34z5eZqdzpwpapaiigqwcIt75OM0m+hDTnACY/prdHxL8HdzDGvg
YMPvZnRug79co48jTUf/YULPYtWX/ZqqqPTqLnsQo3Nh9qqd8sN4220N55vj+upcfhzt0x0R+YqV
pgOjgbOeBciE7oFezfqZBK2EuOajuNLP3wzJzfzbA/x0fwSeKqdDxJBEX++9VbW0DtaTvEA7tPju
8Kxvhvp0p7SN6LVFw1DtwlspK7LMFuqCyIXl//GQzF+v2dgFEZhrxqHgOFfnwbx86R6mkYC/v/1+
rC8vmCRP18w0NNKSfx0Kr2XsA/ziEYYzmkrPTX3/vx7AFEVMwNN/iqV8OmdJARdJHdkFY7IL8H3K
tf37AaQvrsovI3w6W41gjXGnMgJUbye405e4XBYQ9gHhiut6Ps6rK7yW9+pCXiGf/+bwpC+eL0Y3
dU1X8fMo4qcTaOVjlzc14jHAUwtU8CtzBx1/RuyOI/xLTzP5PJomm6qqWKI6PQwfnuYI53eZedNo
M7+18fSu2hXujNamNevgPPvmedb06fJ8XA8yUZkEkci8SXgHgdn4dcAxy8l0xJo3oVCOWSKTNwPJ
qg6W9WggHhDmU61VrItLATIUYvYllKRhNhnUC6iU4iUpD7j/z6WH6jfCiuLVwRuY6K1WVzfYR844
y4Gi6S+eScAD5UnqRvT0Z3qfsNtmufgURlejB9G0JY0wch3Uj0l9FpMVPdV5Zb2V476nUVNW5XxE
XwolT8ReUqpO0EeHHol3pBdA+ZudX6UIM9N5HKI0QBBTwoQDnWertI0L2nh5nVBcIsCtejXTfq3I
INqlh4BmjqwJfDXfFzCLIhExXuAowULBn1T3CAr50bCeVwGUjyACYV/ZarFLYcrqJr6FZklVBkoM
rt8sOqjRnQmDygtxJl+LtHqt6FUjgwTDS9U+ZtoFyveMhUud3ZnWY2O8QCiAkEeyiOTt5e4Ymbcx
qTrBeGBRANgmnWURVAH0CGRGmoS40L9paJzI+lHvEWTzN0r/zsbZHoCnBRbzlnBJVMSYcMNrbGFB
8aC6qGjXQrjusSYPU7vD2mUFFjEVL4lOWZNOqOsB56da3ic3CevqBvRN6vgtaTtIDNJNiwMInerS
RDPoIdQwKH6WITytnQUEXPHIw4ExAGfA8cVw3oXsIkNz1ZHE4a5Uc93RFG4Rk8klP7JOuhsiNVUd
VFN/LDUSuo0KzFNyQrJex5P4aBloZH9YlVOktCwoE7fRacTc0AiXcXhUqmzmY3nVEZAoFhREesGV
pKK96FBgm0tJmFf1Uzu+DOJOobFeFmjdKBG3pZOjGBIVKk4GBQVY3UTwUa2Rkmt3OA9K5kjRwR9R
oRe44PHlKddizD2oObKFtCm7t+KLrO2CkRV56hT0p1OJrrmwFyF1irT0T/jT7Hp8zrOHhC63Jc8z
+dgJtKiiyzCcIu9cCieVbJr2MMLX8fqLlcGDP7pkj+fZJqb7qIDDSvAz12iKYJaUMSc8x6YKrIwY
D9ip9Pw0GQmwchCinQ6mQn/o6cKLy1GkcVUSeFJRMD2VzQQtOVvVWUQtZIQPcbMelHfEXhb5IPm2
HuGdb1DVhsaT6h+rMreD8BLU9cJPl/H4UniXvrmNQNSwh6TcfiVVLyadzkkZhn0Y2DedZc32qCmm
4qZsHqMY+IIizGpqOTF7t+4dbnYUvdQE4OXouDIL55q/qQk/C5kHMEkbBokJBA2tEPktyBiW+ucm
vIvpstJatsF4VNaNmHfcNcsM7LSC/mzvNttxUiV2W328dDWg2fEezZndRvcEdcephYcopjF8Z5Xe
YiBv3iuVs9XRQZErKlgiWZ4veo+aG0GeWmOmcuvuvTGtexRgMs5kCwW81rRzyVS3GV67XjG3fSEe
MhE2vpZdVUWL/QuAUhyeQxNqg8vtbr3IWfg0pZNj+UTpHDle1TsRLq9wgt1rOyAaeUTKknpJqAB0
7cvUBNNMivZrHcOUrm2EeCGMMLSqZtZ35wQHMrgOShMqCtGW+UND3hmjpaGHPPeKdSbd9PFTWsLg
W1r+m8Q+1EIwndUENmePvvUuQ+SJNCj/ZGXL2ZtuImQaZkOylAUJHx+4IIK38r2fnWuRiJFWd/T+
LBnnAHCZq2ySSpkPMBCMQLyIcoaG8kiRa96Ewh4hGf7nbC2qCNB6gSYgPZKG1pmBtLe7TO15cg8X
zUjck/hoMAUaAvEeSIH1ACBloK8aE3gW/XfgBH77aHjPpimgB/JAbEzRr5ldImmstIc0ex7A9BaV
XVAeyt3ujf/gJxB3TDM3RjLFTZgpZzPEH/Ba5RVzIFTI8SEMGntE8hnyBpUTYETmdTeRGQwEICQC
ypOmp0XYHe/1OD4menWS8/pV94urQnRzkrxpCyrdrWCRmh5RKqQPsdCmUr9+FhI8g22AN+NNJJd9
LPp9bYAIzkAZm/OuqR8RskB1EB9BV8RJeywDoh6RjBdvqbdxmYbrs1w/5v6+bx4tiOMhSb7pgys8
whTykOpY6DTlFq2n/CJBKxqNe7+mdO3iYApnKjU7i9MNszYLg9NQ905DM9nD6ecKAyow0el4eaGw
x4PqgVyhYZK3uJuOgL3tKJ9kIrBIsXC7eXadew2LjCYUbXaS36wrvlh1/rKq+LRmhyfimhTlWMH0
9wLUFAhY36wK/zqCxswDJUWXVVMXpU/LTktNvdJSpzNlbAf1aFRPv191fvf5nxadnDCoGnDu7Eg5
WeW5aQ6///y/bq2n3x94hcw/6l+21k3ayAmwazaI5rqiY97LKw7nu83h10fxP6N8ug6qafZmInKW
mKe7OxShtvmoOygsL9ma/jp9V4wbvz8waTozv64oOTJJofZA0UBmz/HrinLItbrvI2IymIPGRbCK
r821tvQXBnmA5CUERwKhZj+9J99v4L48q7IoWqLE8lk1Py3WM6XvkfRwVr1whh55lk8sF/m7I/zr
jpQjVBTz5+aeSsynRXplGjUFVkZRl8m5WbarfkNG36yceYtvt/dfXkFkA1N1SOGsfjqiYSwTSEAD
oSPxrIYQMWetuDEGBzT9YAdveBCcbmV+d9/8ddMzHeF/j6p8qhInYph0mcWoCC7ydb7wHeTj53KO
zWUGi3z+r9wyH4b7dEJ1rfQbIaCr4+/kJbmIG6D7Dko+ShnNIy6hxkGfbdeFzeZg+83Y0+34l9v1
w9jTqfiw4yKDppFrl0MFIZOvIafRBhlt/Rq9rB3aaLeP+u3vh5weur+MqBqaYVAe0oll+HVEtR/Y
i8dia7teRXfOY+23FFlUqeV3e9cvb54PI01f/3BsXm4NBrKfaTepuZtynS7CKwBliHiAYHtv3gzp
7/L3Byd9d3TTI/phzKzRDWlMf47ZzUE3pE60YVloV6WTbmHczXFtinZ3/+09++VT+eFgP811dSq6
oYjPiqdSWSTzfhvNWIdDB4GKVX03BXz5gGiqqlrAWxVJ//RYxkrjV7LOYNBklv01cSXuGTXHnTKL
FsTDoIb/5rR+dZtS09VNlcoi9eJP77uo9fw+NQ2KmKh1eSWy73szw3iV93fJpPvHmRxeZJTaA6aW
hDbxcPf73+CrqfXjL/DphSiPLlIjlV9gEB+t5FSyojOaq9+P8fOt/fnR+DjIp9OqBEmsihmDELi5
IpZI853RCYhDXsDOmHUOUj/w5elctlHauP/KrGcoFiV3Vbc0Uf30YJq6VGWRzui10zruBqLiVjuw
ZoM342+s3TfH+uUV1Yyphq+YujkV8T8+KJYBj2bULa7oFbBtd9ksp6K0cQue/sC299sn88sL+GG8
TxOdNkQwYmKXcyvuBRYD8XUpXL45pq+eQUPHRKkC41f0z6uyWCqJpJTItyDUY96coXXjTgeh84RT
4F+6Wh/G+nRDjpHkunXPWFMpWpzHDjCAPQ29ZTz3FsJ3V+urqfTjkX26M1OzrvyiZDSDWHb0jE41
w96HxBVliA3e0E4cQELfHOM3g8qfXsP+SF4GMbFcMiKD81OuH39/vaZJ4y+PGxG+rNVZQtOn+PUW
LPLWG6qez6/aZkbOcFlvywClsPDuD+vfDyV9fWv8z1ifpmcPzaObD9OxLOUZkSL38DpmKF/m9a32
3VhfnTdTtSx16o7JLLF/PS5N6MwuDdljYseBMMeWFHSt4821g/CELrg8TJVi41+5RT6O+mn6UDqD
eHLBQ2n7OswI3bpEms09ssSY5CTmCoTbdd998yKabrvPV9DUdJOSMW8FTft0ViNlMN3AQIsdrqeX
XrtC+LJUV9U3r5/pWfrLMIahKhKtSMv4vOIdikHKYtLI7aq/dXENlxpFYfkKjJ9PJFtlnr65Wb6a
G80P4326gHEsVVLRMx5xldwu1Sy+GtCb27D7jKXsDCu9/OZR+6JLSNH9w5Cfrl7Dpavln4c4J+zL
IYf1WL7ATnZ+9mXuq23xzTn98ib9MOD09Q8LJbVqPGyKHKMb3KvuOam/ewr+H3tnshw3ki3Yf+k9
yjAP2wjEHAwyOFMbGCmSmCd3TI6v7xN6Za8lpsxYr3vbuaCprDIFAnC4X79+7zl/+7p/v6MvX3cK
zMrJ6MKiD9Y/Q9wKL9/dJaZWN/0z9WArsalWFJ189yT/ttD8ft0vYxLPj9N7AzemxaH6tHl7E6TP
JSW/ILLEwgyBHqBbWH8XAf71W/jtgX4NkVi5tcTiupfgAX3Df3h6d/n1v3wLbMYon6HCnJkz+HIZ
VRsclfcmJybqZPnvwuuX+G0Bxv/PMxB/XOfL+qabRW21HdeR7p2t7prv5qu/PC7KStgqe2yUXdv9
MjzybK49lXLUZG/E7nLYaW20jfnt1PG3D+uP63wZDsZYUQdecB/sJee7IeRinKKhkyVReyx3/0mo
892tfXlFcg5m1VxO0exNtzO2KSPhMtq/mxX/8gX/cWdf3lBWlXUgIu4s0e6FtaeX95tp8DLN/WOo
/faKLvf52xQhxsTt3YDF6xKQdrvmLgnzJUDeRXcSV9/t3P7y2f5+N96XYEMFte9WFQ9NVXTmbSTb
7dHdf3NH313kS9BbmKWRyctFsqNa5rfNOl65N9YJPf0SuvZOLPuD8U2Q87eE1B839mUxoU1KmIHO
a6IEk8DNXtl7I0xXAWWR92CRHpOt2ND4+aQfvnukxl/WMc/SCVLZIbJ9+PX///YC53gIcuvX6epd
/Wqt0XhcXWDe1J1om+EKjft3B7rfXvHLqhKbcSJHeXmLe+u5u0cBugTcsQKwBNrgPzhB/sv5uPPH
LX6dRpTvDubljSY7sDkrRLkL2J2nSznIf3A+/rdP7vcH+mUyMUVAYJeTWBahAk2wRNCA7TmU4bRq
m4X2KZb61tt9M2i/e4tfphMOYIJhuvBjwC19mo+UHK7QQYVttIA3Sdj/bQr1L7Gyd0n2eRbzMqUA
X757r28tw5TOJW8Db2fNqn3u9nRbrdK7bwfM3+aY367lfPnsi5FjPeNyLdQTp8s+m36TBeRwkrTY
5L+LDf56Z6blELC65L++JofxH7uRdHmUFC2vzSUs231x8IhDtF2y+ea1/fXO2Fv7l0SwpTtfXptf
F6aTSve/nuKv2OeM+4g9B/j3dXL1/3i1L4tBzhZKxJerZTtSbXfJGo5RCNd+l5Ogtf5vhqRt4rnQ
OUHwifz/XBm0qdSQnvm8tTMdfZ8V8Sr9jB0ZkkW/Q3i6hCH/zQ3+7dX9fskvn14OktiyXC5ZHNNb
ZzscugVL0TPosu/39pcB/nXhY/NGussjl/CPGCvRhkpoNbttqhaOzqFmD2Adqd+3fu0a1Rrkr7Ue
t3oo9lr4bR7on9+7a9L6TlLG0y3/H5FR7GHgGZBk/Vp26aNl+3HHzopnC5k5D5P9dzPMP2e1Py/4
5dH6btf2mUHkmpcmxTfodYPzN2/vb/dk2p5lmbrnXCpO/xwwhSeM2ChQ3TQ/zb23dt7iFY37oAdC
qH6H/64s+v8Fv//L8Jlo/rvo/h8Fv6f056t4jfvXP2p+L//Nv2t+ffNfvAbS/2RcdJuULq/i3zW/
vvcvxpxp6/TUOZeqUSaRf9f8Gs6/dNMJdMB0Fl88XUD/XfNr6P/yeKkW23/fxh9uO/+Tmt9fyZH/
8+05/OP6ASerTCqBZTJL/zlSPHyEAU1Rcq0DSwG+FQ4BzNzIQ9wHbS1Vh6h8wwEaJmVA3UV7Qy/V
cfQ18GG+v4qS8SX1qt0wO/s6Mg9FWZ+UBXGi7Mv7qP8uD//nPPHrdw10xzY4RnF9zlMvc9Zv8VXt
Wo2TpYGADFjv2rI7Zxc0Y3XT2vH12DooOOlW0ra/vc+b/3oUfzRRXKbyP58Q784wmQyZmmio+DL5
5o3uqzF1BOjcHvtLTfd6j/oFzKBaFrkLQLTn8P1Hh7UcK64JjL2wOAR1rXwZzBfmlEsZArH2dzP0
Zan+x+/FgNI5dg3YhX75vQYhHaF6fi/XoJOKTuAy1k7klkfZrqDz41AdqMWzITjZ36x+vwbF10uT
PnFpU/Icfl6mn99ehNPUIqv8C/0EZ1rTdDsdIZc7pNe9rxdLFdH/GfXlSjXRyq0Vhs6oa3EIZBtn
KqmSG5MPX00OXVowKwV9lKq9zsbx1pjUnaXPL/XH7PQPgytxxU2AWVKkcuA2PMsENCAXQvlLbYpW
lavjd0tXlY5aHXqwTqitQ3l00h6XzENqUAXhU7gH4jCKmnCYvQcfxXXneUt/IJPrtte2PR8s3aMR
0d00Gt2ftfPAf37b4Jae24MUdLA6Ncop2exUQrFR7Y/bFlH9jDScWqjxqFxxbcT9Lb/co911O9eM
dkgnIAC76mcszWkxNO26D+B0+EPp0V1IVUr3TfLga6PP5St2XTw5HqPUo+Pn6wlVZqJWKoK4WMOQ
UQjdk9Cg/mygawsmx0bDGR6FObVaeMZTep0WErLBUj26OYd2K3SJkB5j6g1BrjwYczjn9y7ldXJh
vsLMU0/0E3r1op+WGvU6OEvTLVrFjD7jHlfqNRyBhCarcznt8nlTwBWys3QxzEBC2naVVcDoGwRl
z5F9Siki14GMNAtXXRvpiopODQeHmd7lcFzpBXKu9fInfUEdhZNATqalwEmhLaW5LqpdA2QSop23
s70dTb1Bt1bV0QQsgfwErR2QUmid5QbyBDjyKQPBe9P7u4sqN19DcBS4HdBV19dVFeI/hQEZiVUg
sTkw8YV2tG6pfaOY0b9vUjqGN6bY6w1WJXUAItgG67ql7Q420lL6oD6h9qXbiftBD63sA2wSLaKo
agPBbRqXJs6+dgPJgUGXNiezuEgAxfxcTpB+7uJ0N/OUBoo4DfgtaQRu+zjRMaxR5DQAHMRIa4xn
PVjnuKzEwYUxDckyXsr3BCL598Ee69Ofc8ll+NBdzVJE3TPb4z8/6Al2r1kXdJHqOKKCJ2+8C9p4
6aOsp6Y2tbSFSyFWTjSYqyunLEJJ62NqAueJ5W2itOvZzDdDS1eSYt6h57GlL7HvHlyQt9p0V2lD
OLXmmnpS/zIjymGJK9w1zGXhfgCGXlKIjfLspi1jiCf0XtVwm6QF9Y8mWIAQLVl8i/E6FR96A9Wo
y5B+f3gt+Am/W8x5HgIpDpJxo2gKHcBxIPoBoqmBhKTHWNw7IEFVqIMyQV1bxeese6ODXNdPZnWe
yjvNu6Hic/K3ZnEFNII2ZSrc2hJtLgWQcAWL66ScFt5EuSv2N2NZK2pEK3ONaj2kUdwKTkN040vo
QtsSw1r7oHek8J7s/FpAl4DcDWb6yQK609LaHQAF9JqVU8372m2XHazI1NkmmtzgDJnKntK3+JuV
wvoz4Pw1OXiBT1GJY3iceH7dGqV+kiUOuOF1q82vU0lxtdeYFFlWFnSKCi1Y1LT4HlON8Vfq1zrT
XjhFDOJLh7mh1NGk9UzvKDvsgzcvGmiAzcfPyDH7rWtdcPnRz2KIjo4JC9ASJa4c7+eYDv4Kqm22
6RLpr1B22ONQsINX8aavjDcNIEopteSbQiuCpK/rNTEVx0CER45P/MsJxp9jOWNqttMUSKrfIfUK
ZDlQShwUUEU5L5c23Xtx/16a8OzTQeeEYSIuHiLwix5VvL7b7IcpK8O5ZupvnHe/w/lXt/ablgA7
leMxiLy3aSyogbyANLSWMh2aSBadlu8QH91o9uhdGs4XRaXtggy6RmBhSEtrYx1HMMXBMSnzBdkz
9fZwRlZ5dWrdquSL0qiRz+wFyk+MTtT9tvLontDSg4ka6DIuYm07BPVW9+L7WSZpCIZmBQUBN4SV
2cvAPjbweBn6Ep7rQMUrJ+v1Qocks4jL8piMivdB/T6cdgQ6w71e5qvMzKNFk/swvqxpXbX8K11F
lRiA0mpRN6gMZfuQ+gI5yqDtPZehqTkiCuly007CBp+WNG+1qcA/ysYPy6IBKWTkyZ1ejWfaY829
35QXPAT9oV19KQRODedepZTBxr1WHTzzjd4p5waWZnbrZCByFOJSP/CXpo2ZKioc84ZznAc3dvNt
GyQNJLsBES3tpYvebrqwywoI25pgubZ9uKiaw2N1xl2na3A1aOZ1Z9s/ZxrOrbFXj71x6a8fxU45
wloU7gwUt42DVWPp17EF5Kbk6zh7Qj5ZpQTrbvWnboTy3rR1d+vNbbek+Yq2yhbLV04rA/CXh9gq
jLdIUfjLGwKLFfd7O99igRa7qNGHZQLhM/z1p6mnoS5NxwTnniQu6dKPaso4w64j/a3LM6xsUa9j
p3Xovcipcc/8C8Ozij+GjO7ovEkR8sVuufRMrAJtZDz6vAwonLQve3Xyqnzoq6p0q3XRJwqwISzp
zrfbpR/kyzIoHwSlg3tbwNK3KgQYlQjeo3bwdoCwQBjma9lkASA+/c5Fd2GXrQzLREZ7Q94RxG1E
bgq+cQvv95RA9pSS11Ww+jpvc4Hrc4ajQh/6g60rxJoGgV6lqltnyAdMfikiA/i7gNQta4EZb+dU
Dn1kBktCGdTnoomQjxV0FzvxmxeAaY1HWjYyWB2QNcpgo6XVvL6EkgMN+2lB4FFFEK6m6GzT+U9H
VLfA8P4kowBkgFOETTA8jrHfrnzNqpYCDeGgdUgVjeNYsH5GgIOznFqzRLUijGA51B4ZsBibQDIH
iIXrpFho2YfnUzXbRBketdGiAR0TIejyzKLA0szFNjXSNjQL41Pp2GszsB99eQkrCrjusqZ4v2Cw
7dPaEftiMm/Mgk4bZcBGpM0UdZm0+DZ8m8mmyePryZM+QtKa1YwelVOll2+C93QIkotFPB/QAUVa
eVdD56E79BQMTD9wP/kk7RLEZKreJzvLd+VESQvTwr4e9ENez8Yq7wJtqSvvHNXaY2miTrG0IQ8d
pIoDxmae5FBvIrAgjVDeykBQSsfHwq3XykrxCc3zJioDBa+EJQP4/TaxzGxdRNTxpypDqNXSFyFE
Pm2s3F6JPs+2dYmJuYzbJ9/Roj2VlQfma+hwvs9HJcsQzTfLpnWfzUw/Ufs05ACpmvgqqz/sPHFW
ZhS9iFLq23pE6lrCGcG2Cc83xn1pPUY14E1/mDDilBJWet5nm7G7zXHPbeZKWXxZNTaHuQBiyM9l
HOXtqpiYJEepaAwQRIBZg6lGWztzhy68An1uRkWYaT34j45WjyIaBySkC63Mi31Cj5HwjWw9NU1M
3yplSVlLUqDQaXZoVUHBPFcZGc+tdeGyyRrkoi7EUrUd5dY9xekOgKiopBOhvSAZcYaANjSxhgtK
u1JXUtvFAht398GgYVfxoDznHdFo5tIR78VbO9Be1AAOaqoI0WlKIkoGqJI2uyz99TfMNCqIcjGM
tDSwjj+AQpgaHevwOMGL80bKsgXQgaTCC0l6OGRrR3tXp7ZaNtH2TtNMDkcxVXmyiekEISTplvpU
DEuNHnjaJhrM5dYMHGvuV3HdIu61a7UdK+9gQVCLTY8amVk6y16ZZwwjoTbX8KUmpuQyaHdSwCUU
JmB41zbvpn58LpRytl6grZpRRjsNhAMQAwIrATvdavJFViHHKDuIsIO51rUhYWy+OyrW4PPMZ92N
ohV7IQpybPECbGpaQ508edMturGftMbQxU/omLgjOwpY78uRQxlwORz9dHg+MujYq0J47BxTiGwx
lDlQaSiPZHlFSi46FMTbutBjIm09XTUxjW4ei0YwRpgsBhvuOdjraca3CgbFc6EBRfGq9duT04tQ
0yAgFXyvy6bMnVVvPqB67nZDibfCQgRVxV2FR6iLdskwuFcouiMJTdyOI2s5ZQas4EmCXY4tilNZ
f9l42lnsHo2yps8CqhHHjz5QLjv6IQZSDJGOxdlKDWK0Dx0o5V2G7mpf8FgXNRyFnP0i4K/Bu3bJ
vx5UAeXdtxa+1k67qfCNfSRmY19mAFBLqON0SBnJofPfA2Xnxzifo0P37hKDAP6t++OvPxFnZ3Oi
3UgHFEiidx6z/soqAv0KiFq2dxqUXIPerAblqtUcaLcR/djgiPT7JDdBZ9fCO/36kROunuJ2wGpl
SHQMRT2RY6EBSZhdedVdfvz6068fbabuJ13nm58fWxsCfVjV6tPFGq6DpdWRBIrCPIwCe3fQ+uWy
zXNjTbuLWBAHbfUm8neRytJjJV7GAJobtG4ztCtFY1jtRUvZmPoaBRnTmarKfTKx+c2HOdrPESYO
sy1zJBL2yk3zC27aCzC7FtCBsa5SjMOSe5VcfhS6pEEwrgF1gbAd2njYuCOZe/gnh1of2JFy7LqE
9ySuuVHImNBDh7gDLSqCdCltKNSe0lKk5tm5sHuxSmsvuKu6WLvymuSQaWB4aTx87QMOExuZeIuJ
xNQ2G9EUCj7PFP7/fZXDOhuDdnjx4+ZsWM3Knyrzpo4r/zAGgDriOKaepx2xaAwCramDOLoZjash
zbsTsxF93g193kqH5kTMc98wdrmDatxbvfdW8AyuEEVEK2jmzioAVJtGWbwvKzWRE3PeJ4nVPajF
fO2VPYfXZs3Rq0zp3ci99pBb0TJQcU60VLB+O0VwlBGbTE3T6+Xkgct05gqUsNKO7Ojmo9dgR0+K
ikhZzKdS2WIfJ+Z0mDp4PMIQ59wJjn6L3bkYtTeaLOZtr2L/qmykd5V7OuDlzPrRqxdn9ruUrSWD
pGkOPCSb/rzMua2MCUfmZYmUfX+dO7a47zvFGI9oZ3BairlUM9xxRncvK3tJD1G7oiGg2/cRDuSM
pSBNqKuZ0+BUWeJWtXOM0w9Gb3BxN2YS0q5tp4+WN06bNAvyMBjIjqm0ROnGrncCG+xF8byoW/3R
0JFJ2smPPG9jgDfpVlPXmk+acTKMTcd4XxKDQUerj2bhPcSBCtDn6q8S+Eyhq6d5qsSq7xeaPt4E
nRVs9UidxtqIV1Z0GGlZCmfUu0kBTNa01pUdCTbn1EqMAIJw2zVwfXrKrnp3wce+dOPkSsYXtVh6
2SVJA5qswnbUUdUWueUHgqh6VdGfNp+lcZMEpFBEBvzFq30PcNoIYluulVcfVdu+mIlT09jlhMCD
nQWb1Kd5kA3pqBZ1Vp0Co33xg+EcNXRwVkVF6UgJwb9WxmlKKS4drIQmPHivckCsE9ndJ9YtR8J7
tgef2gX/zRLqxTOfY4hSCDN7Im4zPQc6O04j9j4GaJs2TtCllpdH2poXoyooUE/UlrPzYmkZI0x7
Cbk+GbBLDvuuGJ4betMkO0zknONjY4Dtq5LuJuZZiUalzFH924VSDdvL0bsXQr49A8VfzKg/Jkk4
kz0V9FwyVyOgNc2fVd89xqY6VlWzTyrrTW+yZTo5C2XT7Icr4czbJOc16UcnrbHSliabinVZows1
p3QKtVi/67PxjCvzbjZqwoY8+kilQPUzsgRbAIryYTj+urSngNB6Jf3TtArPGl2FRnX5jbIC5nZe
vRApH40ByldlNp/zR2IhMNezgE1s6+xHovwZD48LELbTSSwzguH7nF2L2rKyeIjn6TlT9pMbZ+XC
B/rZJMyNvh+mgNvZw330FqXcZflK/EsTuP8wVuUpy2g1j6IH03G2Pl1ppp+H+TjVW2uc7y0jek79
4mc398QaMyBjR/uIukhbFjN+vGz+adoy5IzlTYz23YRWqhdUApQNBfhOfm4cQGOlk9yNRZ0uy2F8
s/UKXl017OWlB4/Af5Gl7/jqzxHk4QJQtNWIGt8bLSip/dM2CoNmdFi9biLRJ0r42GaGDaHSPhwT
QLeFMamF1cqmeztV8ZueR7dUf5L6dN6gPe8xG5I5oZPabflF7qY8PxsjbYJm5C9crTrXcKyWnk41
o56xGydjsZ3b+a1QgLZ64y4I6iubnHBAyFKUHdJemkUlCsXELnc+orJ5vi00hwwX12uUuvZ9QjVo
iXquDHZP7s+61M5O/diO9EF1Q3WtKWipWow4T8BdbuChm13w4LjptYbI1YmTe1rmKyI2G0OoR8tk
T294TI2WxG1X2g+95DNsKj+hqTM5FMWUAlcy7ypW76RM7LDKhnuRpGcjBQ1sud2CIONkCMBljVk8
NqBUTZew2eSvH9hT0K8NcwyLg2XkpAULwpvEdh/bwv1p+920BCLRh31+nWqyCOeiPeomXdSlPr5a
dEN2Cr1HYtLqqc8LmmiqYZUqcqxp+UxWncZ2+WZIQkvfZ9pQsqVjoVXr3OWggPV0Q2zb4yJQvMce
NlNtB4u8Tnx6xcZ9UAIXBbS2CfL6rijSe5Y1oOARrDTbvB2NllS5jpCuTJ7iaXgknP/sqHQIo2Hk
/rt4NY7jbozKh4kjn0WKZhfQxzrTxiQsVA4C3WaXb1fYzt2TW2DvoxPoWHbA9AqRvXo6PsXUvNgx
SGLoASqvmGMJDexAlMFzG6t+1SeEm1lCh4eZlMfUMUBX1pQazBd5QR3GUxcv2bAvPa2AOKjFMEF7
8zTi/uCEJEGOg2qPKXE1KZM8TcTZTJH7tIonm1zC+yz9x7KKxKZAfvvroUcWXnXZ3PhODcANLblU
INP1YMfOuVg6Xh2v09gN1llLE3/WQAKIpzxUMdoFEwWim1ln31AtXcDg1KnVttn1c1ji6NPSQf5U
6XHOLGtzdtOKa0UbVulVH0raryVTU0VncFNoaxdOf655z+6ofnhB/67p3QZ6xo/KTn84w4lRTyO4
fmfXHsi46Qfat7usGs55lV7bnjq6g//qVHQ+G/lI9OdtDMxd8UV6HAmfAe8ScltFccptufCt9mdv
FcxbCduPDIWvFz1d6MbSvYptBjSpWjarFSSG5P1Sndk4imjtwp6O0o9MkibriRllLo+y6UgfRsmn
X9XPfKYLZMSvw3xpNRur5wsDmd78fSPsH67UPq2uuXHGpF94Qwpb+YKq8DRrGzTtR2nQU5TstTn4
IX1e/7pKBYkiPgmrSalrD6a3YepOTkmKwrTyKpwGGcBKRbzYSvPKasmZXQ5gYqoL9AjwZpEka7zl
T+2mJltA19Cq7U21IOX/EDfyPfOKB3i4+zQF0TzQUJzGx4jVxpsaRppykyX5+ydt1I6Ndu9BLQxt
mx0x+6+tqwO3nXX31R1YznJ6+pA9YeH0Vk1e/ZAFCZbKtJnyUuttbBLUdAVZziCWawf9cSqCUExm
c223+mEay1XqQA2NCxyepJNBX3OSOCH+tR9Fyo3nJGBNyhS1jEB6zBtyMg7TQspJjZ9ZN2rUbxXt
6tJO77sxOk4VjpW8cUk1BsJi61V6yyDblZKyvGagJz3g+NYn8hLtcDBUcsnvoVGiNIoJwN9G/put
kMclVm/D753hJMMgQAtfuONLozXbykXEMqt2CF2PuIY0IoEJjF8VX/B+cr6zTe+qK+jf8ltOG8D1
3GSpegvwfwqz3iXyl6YnICOowdpqBnmlMxySqL6d1PTusrNl5QFe63KaCToybO3HIp/Ma7pDjdCw
Oc/wxBOkdxUaqXowe44oqBxaAr/aukOhhb5p3Mcs+UutGF9lbwIm7NCzKnPgSFMcJs1LSHvDGLYh
1bfp9EELxa2tU0HLfDJoeYqhoyWXUmmAPqtqLfsqoAX+1LZ7aapk1eN0GzWqV7B4PEYxqU2ds3Hf
G+9heNNCL8dxOXrWj5gRsEwK/heGZBqBo3jfpM1w48gOKwUE1oS0zjBABHDb8bHu5RNFQkDzI+rJ
zanaaGMDlVgDeD0TgaxqTWxzMV4PjX5jdTo84kzg33tqBMJhV0+ease/8tl/c0Yx3Hlz/XR5YdEF
hy8rAOMYz2JnnU3GTw8bgCBXUcbVbQpnmPfkkUps8rU9XY4u/Yj8pL90quwVAuanGjAhZTrnyBHs
zZLmNY73GbSMxpco/mnn4mqU0Etaze7WZrfpJlmv2thMgCW4HHmsyWGNoZ3Gt5UnYmZIT+6pNVzl
gKoXXZNrmBi1gzdGi763ktVckxuTEyZqD8lHBMisFVYZOiVGpPJ9HuynPNiUtU8uRydxPZnxXsuT
+6yu3/R2m2blnUurknDzdy9q906cNUsGJusIBrQ0RYqeuv06D3ByjAUnVLb9oUmFf66E0wkY/QGf
GfAKEusesYCGXeNcusM7YK5hGTTBXRsR3ASNekgE0H9MpcQjYmxJ/3sm4WbAsNc5/eYMORQjEUB6
mGT8WUXjCm7Qq+PER9xqFMdW76WlbkwvR++XY8zoZce+ub8Wl0L73K2Ptifv+6L/nN0qtHFT9o31
lgwC9I1dxsvaIw+m3GPRWw+dQ72T5yWb0ReEctqNV1rGHhmpockXJbGVUOmCXohVq3cg4ArOg0fH
3BXjQEpbs960srsKpmhBw/krfA7spUZGfoWYJBj2hmt8ZmzGdqV1dL0RmD3bsqkC6ZuFBh7yuViJ
uYERYr5EqbCuuovEukh3hQ0Ftorisy5ab+HULAzjMAGTcbtb30dcj7iU3rr3wYjYSBg/nGnIOKpq
7pOAw+aiTJAjadSE65NN+K27b/EkjkPivDoiGzddROJdT61ngomHLDAgahMkLGNTboaEJPpFjTMP
5CMxlMbUZKA5lErc5L26K+eGXJKbTss8L3/6PsqKLvvsRVNxuAk9J0jdnez0q4DDEyghyACxsqL1
I5OvmfhLtJHFbxp4EjGssSgUZbfqXfAzc2u/D3Z8btENOgI4tlbFYU1UCKm74pOPm4WlZqhLtrlX
8BzmKkpWNtibFFbpPsuFu5glMqaUQbxIcWcODva3CqkER6TD3ZhHLy4B4jIwplslxXuPPhHObfc0
QSPmCc5p2THwoyQkdXol/Ah5DMMrsMgnjzCicAI6Md85ThYyUxyKzqW1Kq1oTz2WseGXBZau9ICh
VNZXPnYBZEnx2fHRvjolW5fRWI0pf6kukRnUvXaKffPBFQZLwsAZoMl8WVhEKkjmRBY9VxoKt74e
2zVTFytskaxhMNqXU5+jrPjV+yRvNvNg7Zo4uppzVhW3BpRb2RCVNb6aFRO2VoN7d8jAr5Pc5iWP
yd6OildXNC/xPHZMMcOpa7UTU+wDtK7zlJDdyamTSfMHC4izbkZuGDgpmwpd+QsSFDeJET+JEYZ3
BbNWxfNzq8MTVJrx3nfkezD18NyMPD2AwJ+dZk+YtWpxhhxyiaUTJOiaYxwsgW2/z6Jm7/ay2Hlm
IjdKN++aIgmWZV3dpFp7E9OesfLyCTVOedQLZIh573EszALkXvoOYqSNK2lHOuem6VofvfQqczJw
vEX209DFmmyFf1XFLAMmR1upOYU6gGPZImsQwO5ruFlRF+tkyYn5206Bb0YsWHkvZYpzlvPwg8op
puiCV2lFMuQoc02h/lsFrd8oDfC+1FZ0QRF6HBOFXkacUCV8hEbGjm1WWbwcBfwot3jrqtTBtmPp
IduncsUxHKyidN82xBP19OzqI5qWwHsONqmOY67MNIw31adjjID+R4M9rJm+52n24AJOXysNTY1w
Y8yCdRbKGRr4MFAwQaKWQelq3mFwSCEFM9+YjvW6SdFUkrd4t53g07dWlcMxCD6adFFH47iIUdms
fH+LK+yKGKqACa3nq0lUvCTBcjsXJ12jKiIybvAu4AFjl5PoOAJSSsGRWlMAwmczGLejqT3D3pmX
vZmcA4qMlWvu59iA/5QBYYV9RcmAXOeAaG5EIy5GPu22TtRrZopD7hTjAWL3ZcMSo0Vh7Dc6+fM+
i6HmW6SM5qYD7mBS4jGwTQl79Lkc8WAkF5S7Gx3J1gnWBS5Rm80iPo9uUVDJuou110xMVK5qIIpH
zOo1o45gUf6oh0hbzdZ07wTYMkyntq7M3D96wwQ4xwPbVNpDypRCHFoaAd6Z6VUfagjY3XA99BCp
9UDtVX1dTC7odI+A1rBfZZt9xgVrQqaxUqS9+TZn0zPHV3nZZDf9dKHr2wWZWgdDcNJkL0YFolin
BKbszFdFiYQ/cKSZ16MBhp50ZCpuJC/waBfWWc8qNurEVKM+vPleevIDN8YKWdZEpNGrEeszyLyJ
i6noIDBat8mbpfAjpTrcPE1hlUpJTDgtvZGOJpfiI8imh27MUsxZ3lUdYdHS/JVhUa1Q2aE05HON
mzQT77Pn3Vd1CdLQ7R7ybLqrp9pl/ORs0lzvTlP+m5+Zz5YFJT+hkIOSCegYkLRRlXndRoM7ZHjU
+pnU8XEGdD+7ZH6jaVr72vyQyEXWqNtAJwU5+wCzgUDPYPxMLb2HFIcvK/r07O62i1O5sbWMk0sV
3XLoOySqprhGbW0x1Nu29M765K7sQac0WpPDwo+7a4+EumWoXY6/a51WGnRIB6D77GOhGA3A0sZM
0eE4F/uOXv8DZXnTiimpWQxmN6BrMhktv/6Yin7mM6qvm8wtCOhy0lsyh9IE062M3uMhSa8bf5Ab
NOGfzSRCXnOwMeOYKk4kSYkHrizgTlHmHbPK+5HNQu5G2Rg3ShI0UwNI7riGe0OxRNDiAwzmzt1F
fQzp3e/MVdeWn+xqp1Of22GdN8OWehUjzCuSBZE/yaNiDfUFTWYdixwb6RgDR/Q4FIDIxj6GR++n
8b7739Sd2ZLjRpqlX2VeADJs7gBuCXBnMIKxZ97AYsnAvgOO5en7oySbllLqUlVfzZiVlalSlcEg
CTjcz/+dcwpm+ja1BF5UjScqnd7ciIKzKIZW8Dr9NLbMJZXInm0rNe+fkmIpjl7iEeZX5c027fsf
3dgUH4ORPy1TLY9DndXQGZF9oMCKCbBs0m9yLGYaM6aE1gCXar058x47kJW5LNvXBBkiJ/kjELko
7gkHIi6YolM5iGWNVZsQO3undCLgcEqt7YrMI9sQtDOrNN019p6RMxsOQvxoI/tKSSz13fzek4Em
5kNU6MdwjvvV5Og7w8r3RkwjYw9VMfazvakTmaztmbuAJBljNxTipU/NaVdRZuW7tTEiJDTGHYYC
tqDNpilq+2nprtGG0+M4NdNa8ljeOzkD/65u72YtslbTaH2Kgl2CWcTZiqEEpdep7vqWHtU7RWEk
2/o8f1YFve9p0T9WaS12U6Q5hBuOD1XbNduysdzDzCahhGh7YiTIzroyX12REigXjvTsUVHoiiN6
PjhdWHGSL5v3Mp/ZgDH0WRMEcsUbm+8MWu9pE6A3dulYWpwXQlbsozEwGuzKmk9NLuc6pILHTBCz
bJL3r2L/KSXXvlY2KcAegANpaMonmNMkIoJAP0zxlaue3aQw91krGPvJhQwApvFqN3O6e0Q4S+Gn
S4fHIx3ghT5tLL2Nt46bmaciEkEGFjkbirqQGtXaTd30VoOyEwa7mOtk21i8+h2AjrH89NzSHa4W
a1xHvUmA61Krl17z2OJ3gxvkDHiDpbO8+07rL0ahqW9DE1lrQ6OnuIuob9N1k1JrWt9dTuGqIapn
MHqIrHGGD5nGc6MR+aa6NDBjLd/FPMEe0zCkjMOktvtaLdo4RvNUDkO7i5kmBFYEKmTzrR/dpLl0
1kyg7EyZQqUl+ilPwUKttPEta2pv7VErgnm0vhyp7Ody4hSZRlunsVC5YsIKnZF7MdVI6hTD8J2m
V/a7i3yk5Cd/0hKH0hPZGLdak2S+pg0PuuW1tw1yo8Z2+7ZSNvutqjhDf1yPezQQTpL2m8YuzXXn
1tVucVghEDuSHQdhyQVOAuNERcckio9skBtrsT7nycy+J8ly281c6wtd9JekBCOdtC65t7iGOwH+
sPA0uXem4SvUJH3QUX3q80Tsl6rqeSDQkD6oxePGDDI96V5lPL2ODcUAXsqCFIc5alg7cQWXpX7U
il9xWrEuhOoCo+O90cVBsBiPLmItY+u0wKqNKBt+05bJvp4GyvkscSubnFoDfjWtqGYWFpedM3tg
orjrj9pow8PX2LvrOaFxqSj4rySCFZ3cD416sIM+sL1UDgCdO7S3Gcnb5IvqqQ/SQWW9zROjAMU7
c0XBg/GmPGWpu0FPpxV1lUulnUEHOh/8JwpaernOZbRPkhBUXbjhtiyuAHgDPVUyLdxotqaDAJWf
eMvee9xAj7Uc4z3z8VU2SmOlK53um9gg/gcgzhEo0YU5pE+6qPGyFagQRl8sq7xuw4e5GgvKXL+1
jA89fQzIGM73lBcp2gK78pT3lq+37Aw1A7nEFOGm7/oBBhDBsowT49sYwg9Aam35ujyaX+dvnTsg
wQzRp6UPF8Zrt0QkFzdg6T2jTu/FpP1SVMuJpr3URwmrz0hmO3rY9CBGqeMUaiEz5gsHDStQY5Le
28WQ3s9hBRBrcNr69c+KvAx3ZZj/0GpZHWwvqQ/wDi+GU/Vb6TaPU0bZ12I42Xlss0+XpN+lfFRO
1D1wXnKNEavU4Hb7Rv1wZkZUOEgIiLTPmsQQYc/RSchQbZU5/yi7RGzhNDCMOqV3acbFuyxSb4Cg
kMr7rJy37hJ2vsg07+IWwDNeGQ6HRjThJffgLhybChsusa7sFaIGQJgvryWgVrYJ9cyE+TXCl74j
MjoOw+jm1/8ZnY1cvkSt7O/mxKPoaapfusrYDrlrvcpUI3+sHyWeDcumibOitqW86dJIXYRdAL2l
Q0WhYrm2KmvXhmkSMDaMSNZq3ZdOMbduw9A66i39jVVBY41emvklN0/eAGIUz2S5LTQkEUu8+Dnt
KH6cxe3WnKflTncfKySi1dTkzrU+6sNy53o/GlSM6YYpNzNl1fxB0bSrksUK9aZ+00oqMs1DhJvf
Z959GozJ9nOj/PLon62plD2UEtVzGKhbRCRhy1wPh47aPvt679Wt2Awe5JbHl2VZl7EZ70vBBWZI
hJsiLp6r7jp0S/WLnTnadsEGgmyL7y+6Ki3I2c3Q4LPQUO/MdNnFickOuzEYHuazQd2pR4lm81yl
t8ioFyPlN1m6hOrP+mWcEFrciap2+pTg44doJ5JjvDg53UMpCe8jQA1BGXdJZt/UTgjZBTo03ob0
EWAEeYxzK1+FevTRhE950bGXmB4oJnlrdE5ytVGVK3mvz9FbFApGsJgFmrl5AdndjZq45Hr6ktkh
ib119TzSmtUzXfatzH11XO9Ry2HxR5l+9ALRW9OmjT2PLofBbJdb1alxnCdVMKAptPGSWz/m9Hbm
d6m77whXxjE0+9o3RA/DUoVvo5bdzCk9fqlllr6nuk8eaJ+hXcKxTd4+Yg6SwySWE/oV+oNJpWX2
oHXe/aK5uxQD1Io+ZYKMIx6YOsnHKZ18ZRszEGon2mvQMRO2UBNrFJpEUMfqK620R2HnoGKkeVsZ
IThVY30NSn9vmqlZ6VxNvdGeNQTxviNZOmSrnKY243A2q35jtgFT4R61PX1A31t1dv4sevNmYe/i
Sx0SOSl+Q9L/I7/gY1Xwn587P/7UFfLvdYhsf1TX9o3u5x91/W3+b+/I/yv1Ibi0/mc34eGt/D83
b6yBf3ITXs1/v7sJnV88k6gtxuncdghkDna9392E3i+64wBeu+TUWYYhrkUlv7sJHeMXgxYgiEoh
cM45/LzfC0Qc/ReMdJaDk9C52m//Iy/hX0KfhNRtSeAfecnCxM3+kz8vsVGo2i6agzaYAtvP1tkP
sZ58WuC2cHZ/+GDu/mrL+7OngV+a14JSJJxIerbOm/sz5T9Vky5l28zBSOm2d2Af+69//tU9998W
t+vPd6FtBLsBXRgm5Neff/6YYomoWrqal+g+Hylv+yHEP0RV/PUt/OklnJ+8+EykFuby0xzAyBrq
Ry1f/jdvwbX5fIhoNayfrJ1W3SBU680SlAZb+BUVmWyI/vVL/M1X7hJGde0uwBr513gcEZMKq3DR
BfIyrr3NtCt38b25Ihz1H+PR/uYb+dNLXX0ffzAddsbENmPmpfrqsR5IxyZQ2dz/6/fzd6+B78gC
5xHsKMVPV5VI3Z5HUctryF1zjdh3mNjEwf/iRWgCspEemYH/HJtXi0nv9JQ5KkUDVX9riI2V/MOl
9bfv4w8v8dNnJSqSrOmdhYV0nqqJoR+lBNk/mcyvRpqfbhHDMa5OZG4PVp6fPiwAY4Oee495MN89
BYMHz7cuBZmxpJYH/5jv8Hdv6Y+vdr2b/vD1L8sypjzB9MC86QPr9bdaH+ds9n60J5GPlDBn7/6T
4/gvcUYsA7xH17UMrJV/jULLQ72D11UYvW7HNVWNGzJqOUuuFn8+5evSz9Eh/+Ge+rPL+deVxyDk
DbsWRK5t/5wUmXeqNQvowyDdc2X8Wktzzaz5p7Qa7tO/+f7++EI/GaWWawWKw0iIsnFqLzUpLw5c
yn4UA86V+sXN3DUiHZUM8obfaZu6+UbX1U2jvzXAIGq842HEJt9EQcV/o60dJI8SD0y6TJQDfF/C
H0t3MLw969Ct142ruR4aP2LG6szsChvTqKHfNDqMKvO7q62Naglyt1+H7owpFdgFG7l6pE0C0yAf
gKBdUOfc3VQT7RTAaiPDa7zzdDy4UAtQ/QbT+3idGyTAQhjUHvzSJOnKcHQflHeFnB1eAat9aBKQ
v2R7rIXrkYDHWdlbzMnY3bQjJuGdZw+XGaIIpIWt6kKrsqTaOMdxmtJ3uFwNZYXAwsQ/rKNJBtC8
Zd+c2SQ1KalaC9MsK/nUwwc1Xml8LJAgdJH3PFc/5hwsOy39WSYPy3g3xfoW7Wij+JEGtL0gAVX1
JSSfdtBs4t8Fh+Xys/TWEqNWVH0Mw8Ypr0TmqpLfB6oxqvJIQ8aqje9F9InXZNE+lvHY2/2K0Hdo
VYeP6R7Lkq1tHbk3sz1TbeTabiK2vmbCcqmq9gG4gpkPSf4fboR/XHuQVIjkNYOPgiHsQudLDkOV
6GstPqXJmcRbNwJHkxmdrggVFFeol2h419MeQb5nqNqsqnxnXDsKigdF96weyAJDgbeevR9lu2eY
HGp3sbXQqH5TxbegQdukq4OueC+ru1zse+1kaw/F8BTP9xaazvBUAPuHxs6KEcooxsMxvvIYZua2
gNGRHkckCBuMQc55iqZjO7jQZlO66/L8pp0rQvAsDaok43NrYgpjux5JOTQb0DKGtoEcc7Etkz6B
fpz1z77Tl3VceeXOKI3nZuoOo+Fw/XrjeSo1xpjBTGUsDYVt+MOI5J5U6ZPsHmSIRci7jfJ0L/vs
BhM4OJZ9dYLXzy4+HLgXH9FfKHuf1DAiNH80s7bN4G/Xc0r76GBv8okmVpXRIK2Dwk0+zhJkgQ6Q
Kz0a2sGOX/Kr1OsRCOyPtDHnISO9dodHs+o3tbaXs475YqHBwOLw4Nd5sk2zNa6srn1oo61G2zyT
8Jkol2GBPapXFJLqdsigpL5zsj34FebqgfPYWobnHh+WpCazeK0Yx+k1PZ6YZ73pHI+hOlX48TZD
jHUs4XLwmUSwEoz2k+fEcpUsHsPL6Qq0tLdKgci5vJtumfZ9U33vnQwqqqHVE/MaE2F6I6yU3gBt
YkJ+ImiWOSTXEHHSE8YTDe98QUvwzHZmAykPaQdu3iWbee7vvSYPyPd9i7NyqyeZxxUoHmY6RbPS
QSaN4juR0aCAN5Ulrrq1NbzH+pc7U5jbIzVqywPs90oAGhVR/RQbkDePFs+0yqPHOlenUpHk6arj
RPkHh1c+3o63bSnuzDSCpbCEcx8LXzPHfYOtrZflPsus/dzUp05LjnOrdnnSBaUnfZO2hmq5RMv3
zIzvsKntsp56i7iC+8wJmBLZiyosEB23oUsY+gNTvpMVq3yKHmqhnXBbHRIzPBn1tRuk6vx+pqIe
U76hni3LOFkVR3SKDbHP5Dr/Ere1KA5OMq/t1nlWOOPGYyFKUPtlK4dvFC57wNgFPS+mm2zVUvkc
KDdKSzZ1XgU14LKtmR9KWfdTGDM+gjyx1X52IdzWeYyMWL6F6O529ViEVdB13nNc9B9iDDeqqt+I
mt1oJOjkOcdAdJMUy1npqTSQctybQ73GYY5WY7/hCyTKFPlmXcx6i2EX1qWjoWiEJy4GLyga80HZ
jzJ07kdanhR3iqkzryLGKoCUkSvZZtlNAuvgz21zLDG0IBJRpk2xceBSAsp8yxoAZd2zKjyGgFhz
xFI9m4I2ap0bWY0sYUUUae8qLbNNa8snpm03hmaUfPZI28La6n3FeNq0tn3T7Opq/C6x7Wlxd+xn
ufc8TDLFDFzdSRTRnJU75p/8LP8uY7mslMbTgliU8/hrOrsaOKAbipIilCEQBP5GvRqxXNThcgb2
YA6k2b7jRY+jPn91drdp56Bx3xvtexfHx65z/Sya1+ksg/xaPm4Z0Ch3Mi0vurjhsM49ZGwRq3eu
fTI6zEaFt2akvysWrWa2kd+kvTttsbb7xoC3tcpwSg4rzhDPYWtdQvXqtNkZxRKHcxhQO7JTaLmp
TddoovtGjA8+CtfLrL9aKcMS4uKULzVlEReAITEEQ4lXmPgCjUKpeo4Bg9k7OMu5zPJzxOfoLy1A
Nb2oiEGQqqvU7e56PXmIO3xJNK/qEY+jWTJ7kSdPEl8S78l5AVoV3wYLQwkzHB9H0/esi9M11ilE
0pSn12CrcAvLRZFwet/id/ddq9b9CuxjrbQCTPFmFHim3jR92hs9cf/D27W9eWGhS7D6N9ptMn5f
nLXWUHtJmojxYOi7oTt07XZKWFB0kz5HQY4h1+cgQkL2mFnI/Eijq7ZGrMVcA4HMvLg+hSj976U1
H6263utXBKyvtiLGRVWqY4aVKait5num9Ntp6dYD3pi2OmNpsPQ3Fycrxaz7PuwfM6nAuJQ6GSiH
isU09NrneoSSZbHpGxCoezH3QDyvVadvU6B/S/DU/AJ32GNuPvUFtqPlRVUIbNINqqS9zPgYMu6i
unLOtE3ssupUWc+m8dma5WqMn0KGYVna4SQqVlknVvnyytAwEp/WUAfxiIWNif6oSP5Zi8LYuXjb
oxHwNGJsS//OCMtWaRJtzwkqzI+w1VV4m5rHidQTHHO99VK4exXftqbGUHbxG/fSKetWGneLtje7
fVlhXqfx95gs96ZD37P3zEzZ16KHZnkh7XBnXm+xREZHle/EUBwiijLoYJJt4RszS5zd3ZWV3OZh
SLmwMtZVdmsVP3p9ZABG7XTHZZrVD3PDbdkWz3315Orvs/WVGF8GxRfmxWjBsrZ9/uwVwCZLs5ZL
YOg0NBPzEqbkvkz3vezuQjd5bCZJFiyZDtJ+ozR55/RAfqBjJsBc9orZuZSH9hoaYq3K+T5znpZ4
Mw1bI77NASqs7/S+57h6zWG7VLioz3G68/BzhJa5LoFBlqgKsCWtbHnsQUCsDpk928NN9HyWVkkA
tHbbk6LTaABf4EW0eKwirFjA9WDXJR6MklbtWT159bht5+5stmnA1AdqmGWWGIErfpk9ilp2uBOY
yc0m8mhmsVzzi2ZXw8uVgpbaPcTPli7mVtbBhIo+ke5LDEcI01gOzqFn0Jr1d2P+w4ZFmbyC2plk
+EbazSFRAHIidv5B2PhLCuX1VPbHk8tPJ0+CmpYwv55c3BvxKjbJwVnbt2MwkCj6bwTEXWWrn8+5
f3y1n06eXlNZTj3xajA9LDHkQdYvovaJpFmTeHL/n4sDHDcdwr1ch/zt66HtD8fcSEVLYbPQBmP6
MQs2Ynuv+O0l/iPx9d9TVv+/a2e20dD+Z3n19Nar5O1P2ur1L/ymrZruL4SFMLszJHKolEgmvymr
pv4L52AdQ+ZVfrBMnavtd2FVuL/oFIKQu0TgCCKkx6Xzu7IqxC/8DFeQ/GZfUz35V/9BNTNzpqsa
+N9X4TUYkawTct9AKSSbSuOn1EA9A0dDC2Xsai/buBzqY4vJYtWZ+bTWrD466iKLjhq8/1zUB4Zq
TCiC2GXkREliO4PI7VsO9nN937PlCFtBBk3WbMrO1XyeMSu36vCzdSU2aCKiMmyKq2gZ5NoYmFgN
OS4awyNUQ48fi7q4ywltfy4kOHo0sxXLXpeuxE+rrGiTDRx7k+EE0xCLXLI30bvjPFgveYJFJGcN
7+qoD5jhN7PwtnlZ3sWxi/3X6o8coG+cTHswWGdycyHNp3VxL2XCuJkJ21JZBwXshUdJVtegx1CB
AOCyCQzsDxsw/1dHapgLZpBzqQ94gl2/o2+T5Ob3MqneluJtSa3PCEIblz5ZNfWKo/qm19QTKOXe
HueEhA9L+MxwNuxDLoltnSXkMbwFvoxvU872vIbIw1NBA2oFJYjJ4S2K66Os3+PymjQTnkemf5Wm
rax42ZPGEnT1C1jyxoRO1CIzyBx3QzQJM50pwCyzlVigrEW7qeyKZC2XxzCIMWrndQQk1mWlBXYV
7Ywi3HrySWscsm9J4b2CCQToyG0qEFNC9d5Fm5z20FG2Gz1pIH4VbYF68dyU/XN6clP9R+JwuOZD
brFwSW9+7+m67KnVHMJ6gwv2qKAQAJnJH4hxgMp38J1d4+TYi4+Osm/IFSC6iKdGPDkvuebthaVv
++S6PbT83jb3rWNdFGZnLV6sAIO6XxXOVuOqQy4LcVQk2JMsuZiHnP+TO/TZ2mXq1PO8b2aJKrSI
++zFK58aAz5k4HXSu9yB7XeLI0OzQJn8oFxq+yQrWRSBZcoJcvE1ulabGuMyXx3nfsrRkrCQt9xZ
Nk4sJvK6vEeZt+axtjhPmA5GRebGK5o2jgjXT0oleLypyzsXmbkCP//QUbUcBy9Z+5bp+j6b1Gf7
FFXRse+mx1pP8Xq46WGGPNVq1ABFJB0xM+mt0K+wBd2AWXw9ckCrympi4EZFcssx3IrdS9gLKmoj
PfHjCFynjL3ez/XsNaZCzW8N+3snDGLxoFO59/STmgiasW1B97ZIao6hTr3pUXwwq6/KcauuKQRk
mVUFsEQNpaoCJQjGUW+W+F6GGBXekw5EFW8VWy4wQ10Up4Lisf3oVWhYAx2mJYXve73ssdYOnKRD
VK69URYbfTJJO0IvyWXsAYwM7dnJkyfdLuzHIurth6E6987Qk06iLr0GNA/brJJ8Nep+bdx75G0Q
nUqERZ59X4xTJ6tjrGXHCaehiLNHLA6rWMUfqrqP9RuMJn45F77wsmNmY4GmPA6dainJHDOmpwhP
AH8JIQ+3Xv/VODrHNuxuoB7xMK+lehJeuRIICKORc+qu8VOZ557vnuRCvCvg8K+jgfhkAi+u+2je
Fo7+oNSEyaRZCfEWAhkPpM+Z2UdZ4mUAVquZiNOFuQ5xn7tsHK+nlbQg5UKGd1h1ZE2IXZVs3YZy
TalWU4suXDwYzbKFetwqpw1y7CWdeZnKV8kGuc2/W9XOZEuMzQgD4WO/HOsshAeo1gBi+K3ulvLS
XTrC6PQ8Pogeb7PxpAl6HPAYtIBPyJt4TkIDJQ/ZsDC0YzKCwVq3ngUgTtWC1X2LJ4N7bb7wNfkJ
eSENv18SWUzvrR2uYfS6S6y7dxVmb07JMZKlWID84ggtqo/Ll7KZHitiFYUzbfCxblqqlbWo3dSG
hoSSoNDMKZtS+3lOEYNL9zCR649nP8nJWIzmZ44EqpmCRXJsVQfNA6AmyKNJ6/2E7SydJh4ur1Wb
ref2JZE3Lu4NrI5rsqe0dNMysp+T/Oxe2VEUiXGOnqMxucuYmtNCMliHJPto3HXvROslFdtCCL8A
pisXY5WPsd8lnq9a4Bkt5/yCCbGjbH0yqa3ljFDt8/6Qhdm6xl3dFC+jmzz0HNmlib/DjL4Vw1vB
4DwGkJOSadm12FlXYMn2KfJem6jaqkRtisJZYzGI4q9mhrHidN6nH02WruZJbsfkkhjOY8s2sQel
V555gadeTUUFeWrAe3GxgQWwnnRUnGYI4eBKgV18LdbCEwAqppwbHx/t2ey6mzgdAldP901XXdJR
C6Y4iK4nfgKu+rlaLab3lYr8269/5pH21WAXH9LmTipjY5/bBYdLCqWx0mdaTpsQrbC4RmQ1+AM3
GSdCk3bkVouf4fQOrYeE2OasQRnNNTNSbZQ9iJyS5wLehxycSX4PjW+hcTsVIxT+e3/N8+QZvHB+
7wkLcIf3Lnkue9dfxmjF1IsTMq2+mJhRelBR8EQ0ACOjw7jkQZXERmbi1Jr3hRxJDXuW6St30JpI
KU4Sy41OJzZndLrEI7xDg1G9Z3G9FWW/KbwBu50LNPoc9sWpSqb1mEBQjOWWapyTEt+cYoKK4aNN
UCwHFbjrUiEKtuVtAum70LJ89VJpBec/I892s1Mc2sk61BTbkIuBU2S3WN126OtNIftbfbYDZ8aE
KI+d9umxusaEgPXiR8mSVyVi43bWZmp7thLza0GwS2u2K7tE3uCeNsaNW1N9UkxrO2qD6urLcsvt
kFbbeap3eSc3VZWxZRO+W10VbHVjhHxtepu9hxZ5iuqb6L2gXJzGr6ZuR73AfTUZp0byDAIeiUj9
aXh6phWuhML7iux5F4Z4YXG+iKvkbt5T/VWAN9rygWSst3geH2WZvo8DF3hsNBtnmjE4mt5NgZls
dLTGt8uH3OVCLapoYunEJ1YU+nf2MWwkSfnAaAZJu7LUcGfFiVoT5wAhZw9wyoLm8oiyykbhd/qE
lv/MPTtC7RZPTUTrtdcEE1eAC+ZdLIlFsCMcjJpOQymx/hrqPkoW3+i28QzUGkWn3GmTNTTnq1Zj
ZnVduWs5gkVTFCQoIIORPAwuhr4onj85RWMHwrq0sl2x8rwnM21u2T3uIs7djh4D3XsPZGigoYyg
deMGD8ZxYHVc1BnraW+ZXxHdLsz51g4u7aGdD+2ofbYRqyQ4UN0gtVYNy8FwrDgIrhL31R4JX2df
4x562ttruZYx/BGDgG2XfogUkLLMN84MVuU2L5jwBmXtLOIB+hBN/xp24wp2y/wATOmAjn6VH7Gb
csV2vvqVdx1Zim6n+R05aTXHl3yutyFN3oOdn2o1bQatvvVwbjKE4lEO60bYLVE4VF4X4lvofVVe
daqhPMeMvE39TETFvpjJOYmvriiDJbE9astzEpOGwh8tkiWrrncs0twFHbGamLUyBgShdTNa+NZ5
A26GybDeNqkbNNWD6RHPqU3PFEHvQlCtpGQmck2JRXsd05vYkv7wfAVflfeZ5NU2xaHSzSPBB/oh
0r83KVC4V3PZPBIFsQN/24fGvKn6eZfzNRYE+MxK8STOHyXrxsw1l4i3qrQf4mq/2KyuBoYm9t6k
heAMXqZj4Tzk1c5xH5cMxROftwd8FSvbx/q/ViPV1Un1yJTvwF/c5JW80FCG1oJTdXRmvyYLrdZ7
TLb1K7pzgKGT2/SglaTCLKk/jPqOhMOX2Oov3sD+IbT3pVELQqjrW1MnnI8kxR8McoLUne4LC/Bu
5GGSEEKz0tnFiHkKrBScX9OUZJPpZBeitdUmkTgGqBJnbwHVcyBe6VXV9jcX78WaB/xdM1sPKaoL
cDOeCqR+oJQnl2TC8FpK99ETtwIbF2WgaIqtlzQ3Nhk3HqJRzHAjCZ+tga0oe+sq/pTIbxWnODY5
HgqqO+j+9bNj6WQ4BudIbgpxWbH2WWZPvdOvjBqNvUk3SxbvdXdvc/EiHK5Mgb1Zj976nnaV0OaZ
xCSw2JnNfTYdemWtddf2w9rB1zrfCDIMByrIyyO5R2fZ3DU6Y1cskAL9JFmq+zEk+Yf4JfwX8ZTt
pxHLjD7ccLWvq5I7xRF+JwUjU0ZLM1bD5WhiyrIttR6m8AkIbrNQkZ2liL0ccU2D6salvHUoVifb
c7Mk/U1x4/bE0/JzWZ3zMNnpaIeT/tLL6+Z3h/H+LSNWsAsH4s+m+0gYJ1F/YZddheEB8h9Cw/V7
FgtVfuVvmD64+21/SR8xMu8sEW9jZLe6KoK2dM9dHd5EXpBpHDlNBj9GvzNgEopUHLuo8g2p+SWb
lGI5OKN1zCkXkckuc14MDkt5+A7Q7PeZ2hmkUOs6l+p4nc1/pXm2Sar8HJek+Jf3hvvWEebmNhXc
+kdbOivTeysN6Gh3i2EyZ9+/WTaZ9QjZdJeixg3pnskY5827QT3X7MGEOGUNw1tmf6F4pWt0vUie
2Cle0Z5PNQRUJFWOHDdodgjqaTX1j3QHUlvLHJulotMeBPaSceQcXBPrO2e+0vh0O2+l5y+wrjyU
sd3mPFKnbxqJdqG6nfl+UifaLAQy2KG36WuJOXjktBRtWgraa73Ytu5NoXvvamHrkjOlLBfiUXcp
2ytzviEi0ZfGo5g737ZuhvJdZoj3xqcl5EZD7bS6XbK0W5D8/VyOG6jStfDwf5qj7/aI2tV9Mg5E
u61FNRwW4a1csw/mBbp5wm21vDls4Yly9Mk+2Uo2WE5ZALdO7CRrv+859XTdSTI+on4mn08uyZaJ
tsuIUZHXUEDvDsdy0JjW2WAiLbT87MXet0EviKjMeCQz4mPbMTOAkZN5NolOJ7oRW+iwX5jpW/mz
aX+1+UJ8pw3B2W5rWO3ErthsJSc1jKE/Djhv+irdmzgK0iouN20TBpbS3onEv5CNtJ1CVklQV+Is
7R4hQguJa3QfZvNXn8R2atSLI1gLGj7BnMC+Ol0af6zHS+tEY2CmHmEKvXY7D4Q46M1HQXB1SZp+
73rryiguWYR9QmvYH+qUAs4BBNXW4PQyIcKH1ldLXBIb003nDIyI+zsyDlZeCmiBaVFryQrEp+B3
1e0kTz2iMGFcm/pql3K7bZRwvhuJVU21XSPJ1scANvP0Ie1n22fsv+fygl62mj+6fr+gu1icrro+
KNKK7EtW58r4cMXAUyo/0JC4UmW9j/iEGNR/u6aImhGzD84IGEGN5erX+LByXH7MRq88cGi9TVwb
Op9bXR57jvVROAX11fphWVgmixfWBDLn92bs/qiqbjvaTSCIUG9StTFqwjtp06y74hhHLTfK4Gs1
A3czZaq6HOY8Pofzq1T051KSEJTlq05kQkq2eQ0Ro8DzI0esI2t+XBiMxFa7xtdLtO9j7g5bxzNX
4/jNs+FGPolj24ZztuuEuHQDdg893QiCrkoyDqP/ou48diNX1i77RPxBBhk0kx6k90pJKTshVCWJ
DHrPIJ++V1b/aAc00D1s4EK4x0hHlZmM+Mzeaw9cQOXSG+urxzQoKtIViKizMvovZJ9rwZBrMbAP
Hp8y03tg/SjuYc24g8evke61sTBwefXB6FhJV/j+OzPfjGMAlqLEcBgV69AYfwvs1Kusq91VYbqs
UK3+MDm418/A0JPfAbe5Ye5vbv2SeN8mHHDYne5zI3hVDDdcZyWNayzmfB8H1s6NjGlR2ukp9usf
2/mxEwuEVXryaLV1pzelPa1VFNI90Pff2eNB6l3dCSw3NXqejJ8KlClqPW6GiJMdAxe3Q2PadPzb
ftyXWXsAOL5O62rDtrkaLlQYa5NdLmvardGb6GSYUbrDbxwBsGicfS8OZWOuIpsajGHomF9V7Txj
++HFe56Lcme530kqt43cycDdGn4IBUWu/eHDdUCSQKwJgscMA47Lc6AdLvlKr+DsAfp0y0uP7AON
yQJR6y0Ehp9FlLRZ4H9OKFACvC6DQI9THrpk/qZdZ1NWrMwxuIFAqVtEAAJf3cmo3yqu/dD4dYv2
lIfvwog3tNj/bkqzTt6MNkHHRMNpshorbG5gKgj5RyiwWtm08cYfpeG1th5VIqYF1QKUdCCpnfEa
V0zQiEmzrS21/UU394EsLZo3v4d0zwNlviXgtrblnnZoUbZPIgOphNmCH8Sn4QrAgplarL+CtH6J
jEFzcPHf8g3vpUnhdCXtV5OOP3XTLeyGzgxgKhNsu4CvkX+KGV/QlvHgCtPkMncqlq8QB9Wu5lkJ
W0YZ7G/TOT+McjoWPXtGCg/GsMtKNm9FFWAwqY58+9FM0teRltEUO6GDnRucWA2fvIkRdXfWuQS+
Kyho1aqG/6Vn9eiEzzCgjpIaOO7e0nWwKCina08uwhzl0PjqjEun/a6b9jI0yBy4O+lpc4dy2ZuX
qXae8/EsaLbsODwKVQPIL+oKICwcmFAiZqjYWGJR2bG6e2kxxka5vMZNfhQp73iWg2CTfyC/HY0s
gFtZ3gadfVdMfAxRPheI3OCFrNtznfztx2hrMT0LYm9joUWg+hIFFBmW24O3DXKkRVWAiXs6OhJ8
NndjO/W8aRSwLqtCt8LSgaPjtcWslA3xSuDRiD28yVh7ypFn428uP1tRXqrsg5fj2LnbqXiVzksq
eVITh8HDV17W4Du4thLMh3ENHcxci3g4R4hKgGru6ZLDsYfQwDlROv5qvEuuaneRCYhRc4AvyePk
/EzcR/hNeFz/Jgw9khkqTd9tsez9sFLGbnsA+7MbBYkibbBpG/8kLYXugN8Zy2DTw8MYX+xhi6Fw
ZWYkBlCckL1bRe468+isVLWaks8ofZ3pOWL5CfYAwZiF5GxYtskPuSVUF/Pm7iPuIzYifvwcVOa3
gnbudn2z7wOsw4Ulm1Xq+ssphyTTetsWMYjfpwRp68NUiTM1+rUVrGuzCBoIGFB2spV7gBFJkytm
YwO5veFy4aWy2szaFKkP7gKLzWDZ58Q3LnXk3+KZLQSNOE9f7jw0GbWaUZxLbJIM83zv1BsRiF83
eINFUF5UwsmgivfcU69dP5PlFBVXoi30pGIGGdPXGONzb4oDl+b02GoOeD9Rb15nEdTnJZSjgb3P
M8/mNtNbIM4AwOLOWnf8B/z6XzkJ64JjigsV+ywnch9jFNqPcXvIGrSdDUYU1d+/e202wB/vNiMN
45S91Tbyp4NTeiBK0GYxcTIKC1avTQPqvTFthaDkLu5wO92jd2Gm5yXvk0Bs1gmC/IqMcUUzv1XY
InVsxMd/X5imIthMTFAxwaOywRk74iSbJt0R9rkKXLU1KEYjD959OJ9F2O/SAZSR/XfkxmdNA+yq
qbZ9nCCjJb44cKsbYiHVHCqvbhdl4f9xGwcWhm4RSUKBnKLfZODJT49VXrw3yvibApOoImofJriC
kWh0J6zhkeL2xnCvtf/mx1jDxEAJOCGgiKBKo3Fa+V276325MddtjQi12MMRpSLlYgVk2epD03PN
NckR/MojftplG45oHrLTBKhaKZAh0BITdNQlrtQYQ2iPpZXhs+DTUpv9NuUcIrEMweBGZzEWbFzT
1K4odtTEA8GI5wzdONkbfo9Vv145Fc0yztBoN+n4KN0i2go5PFq18R0aiDYrmN1LA7fcCQnvuoaU
cQodkyBrb3zojGbehRacRys958AlbtP9KdbIixj3y1Ulz5njN7d0xKxsp0yFrYHFG0I8aUTzfhwM
ZtQ6YMTlhjwZ2ejujNx+SqK23Ijc3ZUTA8PZ4xdQsRlvsLvetXgy7TW0F676yX2ao35Tp95f22I5
Bh7Hu6SoCEPn4IfFadIbacXTSWcIxerwAWzSh26bdgPXPbJrj969cY7/vpglj7uBfms0s+7JVGZw
dOf8xUnBoHnZs+nt63KuVjKSj3ZMWBGwCFI+z/Y4YIn1h1+8zOBsUUcjRrRXbe/Js187iHH6cdcZ
vD91wMTIlRkXZTCgxW0DsekUq4qJxcZQp4dxmEKMvsXaQsBwSO8cMigzKNg7ezqkUBAHf+S0B52x
LUJuAY/XYung2wOFpNAEVi+IKep9MNSn1I7CEzB+nl7P2Rqa+Ct+tde+68XaTCSRBmCeE886BQaS
ED7QPNYZXS10V+lTgI8uoM0obepVA7toMcL+XgAzyxfzgNS0zPt95ulsE9i/fqnFui9bwKvQ1JaR
Lr88tptJXtwzlUZv49vjg8w7/xBmhkK4lPwlbGxaQl/IV+Wg+bl87I9+5bzngVOcgvsQKqPg60aH
8mpkymBxh7jUSsi0l+XQz1f8uyDSGJ5DRPDWuFheiUeGFmcJc6U9VtOFw+d6iMWu9Eib8ESwBZdU
Yc/Oqv0/DmKzHl2nP1RJgYjJ9komzkGw7Xp1NuIAvvg8H6/2HMaXJJ+3yX3dpSL1x9WBTR6Q/T2I
L96K4DX19X0pLZZ+VBQnJ/om5CF4xpk8djnld95s8My+D7Y4e+jV7RSl74DINoiTDzVYPUxht10J
h2MjTYaOl5NftFb2VTWcs04C0yBFYc40o1Db9BzTekKk4eH3XlWO5ozMgsFjz+Xa1rAN2uwVkNDd
A2mMy9aPFXEizVEn5bxzwjtCIv4uWxTXE0RpzmVU+F54jYL4C03hXbZcoUVGnNXXfAprJ5xopNEi
FSzOglhcg3wel1IjDtBl/DLYPbK+Xp7ZtITXLhCc+0mf7eyeAoCMBA67CMtz6xVXAFBAJ4L6SxGX
8Nk2BZTEii21BzuhAyZjex3JHpKS0hUpdvb+jYjojegHSncY1vt6dp9TX14zOCrLkZwHHYl+nxRj
u/Ailu9NjnC/it18LXvvjjdGS5tP029ozRuHTz5S9XllTpwscW//OqzIqURHUL0GOrcWhzbpHbQz
jCP+fbFjz+QFr5nhOtcR8+yxu886e1X8NaL2VyODs5+n9g7Yj8n2bEgCEnt6hxj1uaZ1Dw899zbT
iQ4CxYCCF00Y+S0lXlqDWVWIfZif3p0H4uT7hOgb34E0kRfXBJgrgjGQyHcHgQVUheOQNhaSWG4A
8kwAtsPCb9p153jrEPLe2hwbEkq8RaoTBSWHUAddhzvDLX+QUpODVRf1k98Te5XUxmGGuAYSITQ2
potgMk67V7sJwVXDIW7IZZtx7h4Ndq2p79GUyXJcuR3j2gql3GSSqOFI7luVR/AUIwqVPlsGhcJg
5ybbEr5LKYcHuwwD7pNaLHLDPA7NMTPSYsPZBoVFT5gvuvww9PUuacqP0JTjivyZP2yWqDnIChY5
6qnJ8TboRL7yqg43oV9fw9jK12Yfs1CbGxzdEidHQSMtbGbo8Ep7OkD7YCPSWek5DTbcId02bNtm
mVc+OI6eF7ryy3XTjnIBHyYH+KDeja5a5anR7Btc2uDcidsUfrnrucnysA8fLFQqgjHEKu2852hs
nyInZzSHtJK4nOXs2QX9A+jUaCQrIShtk02IaDY4ZOgWMTEvG1bpO09A5OrUxU8hCxAmcoQffBcL
+vdn17Zurn0HWY5i70RDvTEcGDtG8UP8Rv9UenJiuZTykuAB53WBKp/7RvEsVGg9SRqYZd2xHhhF
jxmtFNvgHtUEonbPK2hspzBHOxMMl9hvXwyMazsyXSbgJ9LeZYHId5rTFrlOLg/e7BrrtogzJIFe
8JjgXa/JcAGy7Vu3BlUUfWD6UAvTWRvtLN8LAIllqD9E0BJpZaPUGarybziE0cec5J9G+e0NZXye
5nq6QZrqsP7zDqZKvnZD493siTM7hKOz+feX1RRo+s++WxuOelaQ1kLudUojLB+7wZLQUKBUPYCz
f+dpapAqVv4mMd3ipupwS1HMCs1qq4ObpvzR0zFdWGZdXyuNwQX4u9xEtlVfqZBXyuOeLYWjzrFW
CUFl4QR9Lh6X7lRACy0YaATEOB3+ffHu/0+5ubH344sEmXEwm4IZsTUwFgwJnLVy808uytiGgsHO
pWUFMPn9xZlhwOAkP3CpqKuXiJ1m7gy0hpMAvygIptqSxySOUPomBLj3o1dgpY7qs3X/QmLJAHjF
VLsw4bbtk8m4uK3qbmMcbmInmG6jg7xGul+2kcQ3+H4stkOD6JXKLtd5AWGyBHeEXb+0DigScBhN
Um9H2cxkLNTXwTK8i2RtosHbZUJAnGUsMDW0jmrO0kcrFtu6K76NoG5IO4NIG9FqeiLF8mgkJ9Xd
kfZTtmv6Ybg4dHdbu04/yGNcgkzJrzmC8iuFWnGdK/2bV3G1iiATLUJVFK8oVuGJRKPHYyGdfRT7
yO4FZgmodhzlzlrAU7oVtfMx4lVYdQVAoI5r5FW6CaTkpLP2bszG+o4ugc2fHIOO6RA59U9+OhRP
LGWXGQkny8YxCT2Q2rv53Esbu5fDuvAKho/hiAteuauqEX6EtaKGNkPCUgaRcYdA3t+UVdWubde1
DrWd/c5OQqpCD1fLKR5agVU2H+az0tO0wXVcHyjXHkGQiY1uuX0qs2LVVg7xxb9/cQc8blpM65i1
VNsY4cNcISK37l9SXRLhYjkvCa3BUlNCXdvY1FeRuMye2CQ5djBe//1935toXgc5b4qpxwPQplDh
pMfMywQNCsAv8GnxZQ6PuDvyXuhH1x30o4T3dBSG8zq3CQmOJpdIWgXd2Sl0f64sgSYqzzH/IO6N
AmPagehmGlJhrDPTnhAcape18CV66AQA8mKg0N6QPGVfAneymRGHYuMWJnv7bhKvjY35DTf0rqgS
72pPxo/HwpRbKxMPUiPSHxpocvZQfkLGH2uCK1jqTqdYB93JquFY4yRimNjnxJcBWl8D5+4vluIf
DFn0xoah3WC8Mj5gPDEoaC+VQyk7jhjbmLywuUcfUIdRv648IwftkES3vpGIiBDISqrXM/iCYIHy
gKHaJEmfAXiS+q3YWxVltttXIeI7+73TffsAr8laRXnqUiEV46mQ7DQqO8pjckBasmHier7Udr/r
Hce7I73Hh7ZSYonuTT3Y0OLSCvJ7POfzV4xqm4M7fJsjEz1OesfcOsGfKEY83o/lQxq646s3c41w
A+0SSECsdKV3nYKOwMGQQXWUGAz4EsneGqXeLbK1fBY4SlMClUKLaFKJ6fpWJM4uhY6ZFuZZtpCy
XARiSxfZ/DLqM4qJEhiwb+qIptuvfbRoQ7qJE1cwE+7q6zSMNVZHDJBEj7IcYgB0sMemQqBOUxaw
7tYIKedcTRjAmGLwI8etvkeJ5Upv2xavlTIba9vYzWcc2vbZYEO3xrTDgDtI8pdQec0jJfktUkZ1
7NCtbYh0SpdW0WRbnM4sWXvG1lMY4q+gJM2Ymei6UGvXTnKAnPo5FeFj5Dekw/Y+e14ndd6VEtuk
YAY/gfiCcZUx6hFhw0J0+PZgpbxHwXhuQ/fBd7VcxAM7jkirdNdpoB5RSoBaVic0jmuimaazPzir
VJvDJu78nyZznnLZJXA/YWjZLtk/XOmLUsvrGMxveUXr6kZwv8ch9Fe2kTdAqtnbQJQhoox7cROP
07upR/XCN2LcMB8qpZwHCAtvIiy/itD8UP30ygukkG+HBAwV9mkCkIuBk9VYmY1ke1XBC5bIVYxh
7nMaoFsx8/Ig5jEtjzA9PZIED9PQ8FZ9WWEBwBxp4pfdC38+UY/Em8FXrLaH4UOU/XxoQgfPfSZv
sTe0sKZGi1WZe074HY0EYkgaF3KbGRGLV+vkpymFVG2iJWtHqKApwwvymqnAwoGejPajKpx52TUm
ujYiII8Sz9C2uCu/0hgcYNA746a1y/zkDEG3rahnHVZoYWSwX8HASu/egPgEVqxTnAdkju6nfLy0
PiYGsgbTfRq+4ZiSj3H0hZT2tfWmcFf1/mkyy+E56CH4x9ycTWSibjEJRRqPTQKaPUnR6PRax1ct
nsuozHcOVjOFje+MBAl75lx2+8rPUej2yl5re5kGDBFt6nG0eOB+GZVHAVPCtDv5OWeFH74BiUyX
ppfahDKKiNQF5BJEqXB2Yns7pRXN4+AXcMzKhiCQkJmvrOujXSbzqgIMaRYhZlZ6R0TDT3HdkgE3
06z3RTaukxinbuRD1gwIhuFgYWXgx7cGMNxZIxdgf5STdAbudA3420Tzgoaz8uw7fo6P82Sph3yK
EiKVIbvyBjiMhhca4xEFOTGLZTAXe8W+UmaMa6QzXaqZRG49e0f2FBvJL3xS1tdU2sUlrYyv3nTb
TTd5QBehZ67tefIhWqk/OuvMQ96RPRjobZUxAO6KkzcGA/2dy+QCAN62NIt8H0TDwR4eB51PLLgd
d2XV+1JXX7OLCtTXn+VdNpPW1o9IhER3xAwzSdBAdqoT/IsPZppVRyNki+DbWb4U7MROXh3cJ3xY
vI1MN4cAtLE5BA95aeLYIe4lnFjkdwws9RRcMgctn4y5GJHHyVWjWDHFzD5cBjmLzumZFsX+Cwkb
1TJ0kVsNjETSritY/2p77SuLF82aCMhC4JIEEzDmwsnQCJR3zUHaHpmfkYBcMc0dDQtnkkX5zWTE
8RSbtdkySHvqcRQX1KP07Je2nWu2PaRBmAHZOLTRGF5tF3Jr+9Lo6bfue02EkaNPxv1LIIxNVbkh
WImZVoTyflORhbqOHUK8fMvdAX2rV7lr3waAQ5TLzRYEkWQTVXF99rW4zJaYz2367gSQ8p2QODoz
xf7K1G8aSAVpxo45QdJCc22Dbp3Yno07fIelUZwjqzqGEX557fQ475O2WVXO9Otkhvc4SzxYBpF6
BAFp9DoGZMpWRfvRgxbMjstZW5npbxlk7PMUkK2HqU4z3DzYNzilxNUQplY6/YcYGDwVvgUD9IeD
vNjUfouSR+ovYiwhfVcQFt2XOABrym5zfpj9fdK9xyNUJXCt+Uq1FCSNIjORfN+FSxgV8sggoboD
85vSHmsTWQXIMCbiXOF11V44zhdIf/V+YoeeutQnc/jXz8pyX1lQDy0rXc45+WCmqFvG+vTbVRi/
2s6bKRFNiIFNGkw90WE3cBjhKRf5eF9fchcFxJxqetYGQRToPgoy6NvFaCT7BAgpsYl3FX4DpSyf
5UaX6A0VFr3QqPPj6LR3WL+Vrp0iCZlv0uBYGUHYqs3Uuhalg1QguXB2jSuVs+4OSboCWHmwcvdZ
gL/bdpCp2eH5m2CM8WbYVX6q8/aZ9We4npzEWMiI9g+W7qnzw1vlmjVSeP4gPhoslzoSuBo+TSWT
a/cXSznzdHEmJ+CRoe3S9zwNxhUfdu2Wrz4jpe0oUGjaoP4dxN+8GvdLmsK9mFFSgpLl2cqkPhUi
fxk650kkqoOSOBxtHQHpKj9FO/9R5qz2IXWdzpJTe3cnWC3D3PS+405LA4oexaJLVGnkq41TfHPM
GusaghlBD261o6k/EV9BvU3BguyZpZuwZ8ZJKzwDoGQEOF2u7LsWJzki1s53E/OltrFQH5jpsLoz
yU2/+G6Q981Bs7JzpCyO4nq3htFbdP22r9xhL7M7yodA8RbrPTtMouMDKsWQVge0a8kGX5XAKk96
jvWvN3wUvUVnDO7zHEQ/UQlA1msmKr2YUMdZpJsxw4SgGIAsA+rPe5M58Zah6/dYIUyBJE7ef4zz
TFFJxy9NT9BKU/G43r+NI9Jsy/YUDCn7MZsoJ5HLlTtuuN0tlDnJphrdYG3Otl51Yfs9RqR9VMKC
dgCrcIm819i2+V4l/ZZYM5RK1twQBGEkq6IrwSx67BqJmMCW78wTRV99JkNDHOFqo/Fx1iFeBlLa
b7WqQZR5d54AvfOqdXnz9eTNKFUSsr7a4WbV/IKRN8VbOVefTYfjASWKXJmBfvLZma3GqiHLyevL
VTJHPwNOh4yByMExrbVwYS5HQdWc2+Z59PnAM9SOMXXLB+BN2XoESL1w6QeXsYv+wu9ewhBVKsUX
vHsySdO6YM40cm3434Pt3ZPUYsVp95e0hHad1Agv2HTQe6vAOplkRS20RfbhoN9qkuf+HQJ+kZh0
APd+lmExhuHKj8uNeShHNDVqnm6qnANmqYyUEV+MYB0RPaXo4tuqW9YcxQttM+zL62ltW/NbOLi8
x0wJ6N8+jNiusFH/tG7UnAzDQvicQWRzzGEv1PCns1wC7prE3E1PohTzqncJWIwJBlj7GdtFSQMe
sXvyxqE89OPAshS67oqH99MUwPR9rMvYwx9x+koKsahnEMHbHYC7Zq/X5xdwwqcxTqGgyPrLFC22
osoIwAzMPPlTeQOxTLoIzc0hGlrr4iHWc+RfdAivKsiaD6AvZyf35I8XklRtPwdJ2V51G3o3Bnd/
gEs4pwjXgB6zR8+InF0W5Qfyont2kGP6HNfjtccFsPL62N3qVns7pmIRLp3iT5aKW6/V9NhJaqDi
xW/SCf8+WwfiN9BpJPLJU015gtC6YpxS/nGKYuklV51YoCwj3v32vkH3uxHpI63gcnYki2GeS94S
xnbkNlkb2zVgpWvX2okme03Dyj9ariG3DvyJpWhmlJcWL8k/v+D/k3USaB3/+99hc/8za+6//N+5
K/8/4tYFQIr+z77Kbf/V/eRf2f9irbx/y39S63yslZYDH8xD/Bm4ZoCD9r95K41A/IcQrvQ8T/qe
H5guEKL/NFda3n9Q97iEcuCv/Oeu/O/mSsv+D8++//sSm6xlus7/E7cOstLdMPw/zJUS36Tn8nsg
hrr7LLFt/q+u23QECkG+bbp1asLOisqqF7XZMfAfn4zgN0cMwgVjgVAwShbA8z0ZMNsbSfFCOA3B
orW8JFFPxGpzUZ+FEbAFC+aHMLuAQaUCyE/kDv5xMv+Z8S4zjV59DA/gcN+oJcUiZHGcM6un3yWc
HQ9h6REtZoSk1YP2XMYme5K4C8Hc4lMoXeEunJEoR30M09csEj9ZjjlS0JYSVJTHnMgluILFkNnL
GOTosikrbC2FZtLvvEAx5znmBwaK+W/jhPESlAlz5PJ2z2GfrefknmfFhGikVbQ8XKPzNxvynRG9
OG7xtxzdz5SwnBXOP8GUAnHnUnThk1/RT3E719Sr2Rt7iGPtEqUd0v9VAsgIM8Y/91t6RqgfYhFH
Oz89yQpnzGySfeew4nC8GkyLDdMjYtBpRVPLYtE41rr/6eEhhBVWJMLIdrXvfBtAbJYQDhp2UvJp
YsWIeuRDlcNbyOCVPez01E/mvm8ZZxWxfLhXYgcLmeGsiKeKB/PXZJTOtREsu9G8ORdAmGA6Uvxr
Vu9/9/ZGeDVZq0k87ok4PBe4v/zM1ce+ebVGHzhPap0KlxegJqTivuPoVtFAHG4124icacmWREjF
reP9WvesbA+ODqfjtjXQqFtMuZaVm1qrvsat65sfZc+R57aOgX6HK6LI/HqFEzdGJGs12G7HjlV+
EC9NQGSL6sSAzlgiQDgSNLcOld2usPIAiML4WGB+iMd2XJUh5v8c2azOwFa0bf3e3QaGJWTxBe+Z
EwO8dYc3PeAYvoPoFCXJkLcEOK6jZoxWdz1EknR7t2FcHNa62tCHIJKsLlhNwOdtx+Lb8fFccOWO
NtqBAoZBHJPcF6zDCk19ooIdTIKW0D52KcmnlTE2cwcCCbx4H4cDsUABKmRnQqiv7WcCeYa1A+x3
mQAq1YX/YMcQIYBNA6KZWpob+9CityNVdlnfhXT2zKaa2NiRIII7VUSu5k39KsG1LUrDSRddJNQ6
1EDOG/IKyX5clGZH6JEdfOdNt0VA/RSii0ZGQERQCFrMUc26tpIPk/CvRR2m56ZMr7WrLs/SVaee
tB3qSH8LnBMqtaN3YWcVB6cyNn1oPvtwB0R3DJvuI8rVeXAwQ5rJaB7qfIcgjG+1oIv4ZJ/JrkPQ
w0aireSGlbBcWHYaLBXl3WlInhi/w+cRXb6KeqV2VdJ8hPEM18N12FvX1lZMOK+c6j6nolTgw0tO
D2Zd0SGptEghMasnRvREkjc+fHdG/4+NhRhmyBzCjmCUNEk8Ld1QRkdu2GxDRwMrvo3yjYJ+C0I8
H/nQ8Vz5AtGgKDxNcU61I1ngeb4OT+e0G76suXxuM733TEDqXv6X/evWlUO1E6Sh+JrtOUomPuoY
N9K4h8MSYQBQ/Vr0wdc8oekrUkftrWEEKIRhgrZPD1t6VCaUIDbibqoffLzFSsSo8FlIr9rG63dJ
Pmz9fnpwo+g1dNkpCR62lZtURHjcvVYkKK7rdtxEZLlJaWDv7jEfh7ZzIAmMuWLtlai5IrhV2AfC
uJRb25mooNkLZxmdZBGkPxP0cc4hZkMRNJWi46T3U6tHI8EayG37p0SmeoXoxmcG0q8BXxaAhTDP
z+Hd80EjVSAuVfwR+9Kfz4Ctzl1rpmcZWyzqaHos1xkfK1ViLyYnYN9zH+3SiR0B81GC7nFydBzn
vcP2bWiIn6vAEl0rM7W3U6WKDSskUmCD+ZzlJVkz2n0CNS9fVTpz6BrVD83bRgmDT0WABnXs699G
0ow0QYgsGrVf1CTvYRlMxzLdOUFKOJwW7dlgYsp7okj+6lybwJ8xvNUN/QT+zdyYnZ/Csy4oflyG
OOM/yxU9qMyKN+5JzHe2iYOnwUsyMR/HcuuujV5in9WoJnxSxubKbU68zjueTlJ3e0QAyHDBnLW5
eorAB21L2ieZyGY3mM3ErN4SzOTZjkZWF7y1Oru1Sgc/evRWgWDHMPrVEwhtsQpb5OFGK70zE1gO
A0O8htJUp1zkp2ZGDk4YwE1Vv7GfF5wL4Fs0PhltgnA0gdIMPOpGFhdrXeEOLtoNppzH+S7mEi5H
qwLQEuKzdvP6oPMUYW0GMNCY0GCdCzfd2yHDJSES4oTzulgpJPs9n5qy4TWiaIeKY8kHlQfPEZY4
CdRxTQ3/2k/Y2Ij+Lg6xkT8a0/DUQsFCzA7jO7aZ/0Lc5oNApFKVymfLE+1Rz9JnWoQZzy4EGHww
mDvbi/WpphuTIUlXiZv6rynn5rrLzbfajQkl86LpE79CCS7mswxB1rempqFgh4mQMrJfhD8VOK/s
flX14tOZ7eBpiNPnjgyey0xmoI23cZ0GobogZJp2U5QRD2/75iKv/QmXYPSKUfw68JwDnbL9XZZG
lPMM9Mhb3LYx17oxQ7bVxqg28RxdlIhO1TR04KeaM3JFaDdTYpIzSxRGGwQTpCDiJxIDbUJJahdu
cn/c9kAh6zjcsm+2kWflr5qoBuhjfEIMV380sOvXBYEuYqoeZseOLiIgcceVLUA4LyfvQaJ5sZS5
KRtOljpKb3Zg4K5vh/aS3bWHTdMMLCFt5tpCUkcgdDgavf0X352+Uojxh2DZ6XrTBb0wKXTWm9fM
eIX8ZmMM/nC2GUk00+StBvhQ740I8cJYxJw5tkQUE8bJo+hwW0s9669iwv5vDjDEWZBEJ4tbhXNe
sutMu7OZjfLao+zEJodYHAoYYR8I5FsunKyJFJHl6saz06JPmMpdlNSfVI3OqYwCe+djhAmw+Udp
6qMiB8MOBbNOjnLgguW1XtqWw2ZuMsItrfylcMwvEISXpif2MNXpLWtcpiIY4pi4XeUddoj79oz0
hXG4g1tJDZzlebd1JBnVyj0GqbVFYMnnxF9F8V2qV72YsnmobHEgsaXYlKm3LtjNJ9E7NQkoPXhF
QvN7j1qSHg+Q0a3/lLWz9u5J9nejcM+yYDGnIauvGSFz7WMVEQ8K1RCo8j+5xVNjiAp/GXAJMSAG
FRWpXGWNzw5dSbz2muc+bG9oXHcpTotksHY59p6lOV1oLlZuFfAA4ykl14ungtkLgSLlB2NbPG0W
rN+kM28kcf2MkrVTZ9fNth+6x7SeeqSZkr67C18hl8UnpoMn3RXdVsU3P0rH478vATnr9SLsEM2E
/5W9c2lqHWm39H/pub6QlJJSGvQEX2TJNgaD2cBEAfui+/2uX38eufp01fk6TkT3vCeUsSk2GDuV
ud61ngX9ffuPO+83oxLFDxcZX/+Pm3/9X83Cz4iXz/0/Hvn3r0eP41/RRUyEyf51f/Svuyq8tf/8
xv+49/5VzZxIj5ZTOtXr1geMzzzFiVr//un9FrSFf973b18SRznjh/sX/v3/3b/m/h0W5hj4H/+7
b/t/9fColfVaoAz8wSSbM7Rx4adLyXrbrTfvn//9yP2+CNvqEgZeo9lgP1qlLvy/v+J+635fnxmO
R1ucY3LNY2pZdDvHTH7ev+P9Q6kPhI/vN6185GtYkiEaZlTd5yjt6+FPJwRQ1bvUFvirh7D0SRyF
hBf1z3DEpD3QovPXj9ivP8X9WwWO9YMQN/GQmTcfTWA5jdNTjvbELSUOuBWE2ARKETxoCl2V9w9G
4cT7caDbdf2ncqolNoGB9tOs/6hSDjwp6wP0QrW0rHSA+6aGSvkWvN5DJyt6oM21vCNE36XRkFv3
x/XF4PH7nffPZW+Oh97msvu/v+Svb3H//B/f5+/HSyxnXptAeqitgatTDxGwj6PaT5rR15eQCL7V
2elDuj4Bna1FoIcqKTdzTaXBuP5Jm1DhcQpACpIcfH6/1SghZu4lw4S93nf/YNS4tASr/Da//zmM
0tbIumE6zOmvPTTW9v4c3D/E67Px96f3pwmQhJ4xDumbNNve/1r3D/fH/v70/j8ZcUXuZn1uq2W9
Mtw/vz9yvzPRZgfmxmNgCULBETkmBRU9Fz20ITPe5Azx6bJ8SEb0s46AYJqfR1zIhvaFJnkoFtg2
NNioheZBnnHDdj5wljyoAUeZVNlLR2wLrq9zceYCDlZ1YAnQrlrfHhpIuKqpH4v4TaYqLT2OKxV+
yCj0KqP8Sp5VRT828XwAvkxBS7CLmu7Qmc2+M0qyFJbbqOM+oiMOiAd+LnrGdiyDl4bwmiTuXvxp
l3ifG6E3U6Jsmvx24/hYhbY7hNn6h3TnaHVda3s4/1xhk13mXHQxb8H/JcYuI80JN4Se8p2C+Yis
LJOsPnyaC+W9a+oPwzGZFL5T1rEn/X1Y+xgF5ZUF8TkEhm0x1BSj58fSqY74cjo8rDAgezaConFT
1fBknvBLcIIpfox0ksm+PY7CZLzT+khIB8IlAHeng9Xp2Ki0n8wkX/sAW1EcnZbmS/STl4bRSdPT
Ry5olz5fOBEAOGrJWOcSnCQhS6a6hTRO/UxGd9YPTTmxUSVY32HTBtdJQTgj4AO1vJOWXtVR2Stt
yT5AXoPFvg15STdNtqPT+tBzfnzo4uGFffA5JY+9/gLG9AbfqLSyw6I6px6vZpmPv9NMe7GEuDWO
eililY44ndkWJzAMXUnUXfuiOxZC/JrC0AM8fszSnv/ijbPx9MT9xqKuI5DaU2/v1TKCqQIsZuQ1
CYhCil2HGFPuRI7ZRF/29nkaBByZ7JQpnQeBg0k9FeiQGsmTAg3tfNlVb2E/gYhMdqv+bmixq9sP
9jxRR5QcY6xtBgHgjkhZ7UzPBNceU3XxNTvzF2IqpMhdFZMKIYgupVp8gncofcX8QWXNPlH0nWEH
ZyU397QvAakWL6nVemVZEV/gjBvOR04851ncMEPCxdCxjqhPdbpc4HfuppDyq7UsL8YK+hXFVOrN
5q6Bw9j2bgCe15r4w6jthm0jcffDgh+vN+UJa/u5EdmpsMG44PXGVnws5etszJcA4RhfhytS5IY2
fu+z6AezSAmRFI9T5vWGDnxI96uyOdW22Nvyo1DElvcgeAqjZpBlYbQY0QIUKA5rOWd7kEZ4LXXp
pf2bMX3rs/DilrxZHLrRhDG0YvFpeyLym1Bg9KnbJ7UIWTPjn2UsHoeCy51tYZi/pU3uqaPN24Ct
5jQfzVXdGzp/FCgUxhGPwDXpMd0wxFqS8HPSh0eT74B84POdP8wpu3Kihgk9ngJUQDYvmzRanpXW
9lMjeZS5vaXX4Hmo8eZk9qFqvMEAPAk80tTqR7vp3lTkc7WW16UyfBoQSLQbfoexRyEdRUrqsIxw
piDfoqpYFasVERJWKA6l/VM0p49pMX7J6M/SacekLp+1svV7jBVdeVB48VlL+Bz1w0fNlF2X2Zbg
ybbqdL6D+hYb+kemTwfiGOdxWTYN6AYGewRVSaJH83OZmD+cvPhIMvqGluBAbc8PdUhdZEtwHsCm
IPs0cjqmRXjIVBS6CckxBCLfXRQyS7gRoVj8jKbhzc67G+eGg1YFbhrbPq0Y2BS9yGaOOs5nuqyu
QWd6LVqI0ZyKkDPWmO6LTHipufhOxeqeGK+p0j0B+EwS5oQBT7Fa3CoOBykKjGMuTwpPcanzSlI0
vKEkdrUQ05y1nXm/ZSI6ZLlDLLcD/wDlnSyGEAmYrPSxnayLNcgr29enQLPfhiB4NYi7yLA4lEt3
CBV6RJXgPKRU/dDxRh/wuQ7guuvQO3pEj07xUji/lVBpNYYLIgpaiIKNtfJPDmUX+dA6nupoQBjV
PEgC1xhegVXohyWLt33UwrRAkDQPEVt+lc7bepkAvQ+PsWY/9gGNvCNVSDZUZqd/KM34PI7JcTas
C3bmm1gZCHlm7KV+LE24Zjqs2Kuo3+KRGajFQU+YO5Bde0MPIdRkB3UpDwWdhRl4gGY4jPlzHSx+
pdsuPjWuT+r+/hIX6RvRtgu1apsWOn4fgn5qPBxPrDLtzoIljd8cosB8Jp9EpeTsqRhzzPaDTN9r
DMoXZyzWNxpkl+JaxoMnShWnrEVgqvW6lyQzDwmtTGsYtYQRDzx4F+zKvDuOLRjdEaKivNaRcbYs
KGpOBywXUkgAWtuk1yDjXD7kp6yAeJgy7xyLXdIF76Zj/DLClEY96QdtQXBggk1CE7uGLUXmV/wm
twRFMbWNvWrX5yJzHZ2IyasKA5+8G+XN9rdsbiOG7IBa1Y1J70R1WtaCxO6zdojxushpunwkoUUu
RL8UzhUPBsKudqEp8po65XPdZq/xFHpU0XEk0bda8gjFxRHVgQ54tvGr4jpEN0zzP8qKmnvKXIOI
bF28+KatHPU5OdusJ/OMUxRZ+GzgZi0LgjhAGkYlAp8NcIaMchksFKqXvJKHDePlHT+xNKpPGwZH
WMd7jWFwkSIhKnvdmryA3UQAvaqk28HcdV4hLUwA5wzHl2H1V43KhUCwxYQcZon4YhrXFd6w2O0W
RvUuSw0XBxB2+GwX4QRh5OhxHjtY8HuhA9aY0rqIVR8slBo8ZWS159SPJ8srh+oqVrxTnj0Z9ovT
2L+h9BudeVFalTl1urcbmDYAXTEVEOaZ1wr4dcafN64djbQSTEeE6TmfWYAXAIv+FBRcAnSP7sBz
1Rh+PVYfgNu+ODVnhg/B/4GyhAfbrTGI9PW6hs+7mSta4HR7awj9qCiOJL/XuuAvTpO7WD6nNDNj
mPGgZaGDT/QAENfM3CBmVs/WjRgUttDIrTPHNYEGFAbbr9DrIxY7Ju+aXh0c2kKL4puc0jbR4l2O
em7p5laI9KziPNDzcevYwb7Mlics2XLbVeaz1apHyYymNAOvKPhBAw7OYbkPczeQ7ZMZQezDVKfM
Ezic5WoRylq0NyrawR9qbtozPgczbdkIs+iYVgK0O1FX0J/fGA5CgOllYY3XDCsBGW8UMGTmR9rH
TrS1wxw8SRGyHqWcJcZdluNA4WA0o3IHyuSVXBobyZqCu7RQKWtExSYPDwmSKQ7dsN1lXLS9ZpT4
XWboPMsuUAM3DlJXt/KtobB8py9TrrmhEnhqWJyzms03JREITrfeaFwzKNxirC4ZLRoEnnAPXibw
P7hhXwgqo3dGe6Z7WxwzBCSJRkNXNEaqFGq/5rqIjUQJZh8/2g4v5k6hIJIk31HTNM82tVuTzEDU
Zmh/Ff8wNqB3jUyTATNGN6RriT+oeVtBe9+MA10k8zWCOLaE04lvyCgl9NWQtwrGiiLl8jni9WAk
2LgE9jbK0O6jMiQOWG5H6DcwoLEWmPso0jdIODteZVsK29HUll2eONvZrvZ1D0pzOuQpoEVL2Zpi
OlItd0xtmq1Sc2tSXUcYHXMzvbcQKCPsoIMRM4WrbyUXo2nBvUTiOiQ/2xXuBJhFJEAyiHEJaZ2S
KT7qHeOqwh1olE+7dj+o1CAukt1r9DJN474ZuUa1hStHGAUlhmfNelJuWcIZxdZ8O1eRrbHpgPw3
BXv81mP5RuwNtkEBgXC6Q6a7YXAXoe5Wk9k4AYDlFy+WeT8S8NbLj1SvdgKnn7SPJmHFTFGhx+Ah
NB2XWdgQmZR3Ftj+7f3EfM1IK9DelC5mFZyd0gvtzl8mKA4BNBYNf6t2ig0qPPm1s8lg8ABAUO38
/DcthfugvcAz2zAJc1scsErtGpKuWWV4ibToHUgIBCT1Qm2wj7/ngIOXXJ2F+RXTE9D4AEoS/pv9
pHW7zGz5PUgwz6+TlPtaZxbUgvJqmaMlyqnPOeA0/BKDhMPYbXuoNnONGdQ5z03nGewX8TKdA2O5
SPggA+QYkclTMLcubuCwmL6DYHlLe8dXm4Z49VO/Ho9U8ZKxge87dG2n9wN1vhDfh2PeoFMal9JI
LmFsPVmRsi2A4QvqktUkIZfe8XuQqmojlvb2aAjxqdSUnTzU6OeNJtzABE08JUTzhcvEGfbNACuO
TRQWkXSlxtOQicJ/SGz1rFgOmka2JXXiBh1rOytgkdCmI+LdPEd79ignkrsaQfOhjs9mxcRXA6eh
Yd/XrF1ZD27rtPQxuFRQHgYdZo7RHYhP+NoMsR+azTJX2zgM3TAj0aZPHFysKwf9g1FoXNXiDY3N
nojmV6M29pqmggDN9r1qgkR2cB19BlK4qe72+J96pga6JR5Hlt9COfeLsU2yT8jQ3sgFa8Fk1+nz
Ji7qTUPcc9DFwciwAgCzTyoUVHgC6x8vX2OQGO7NYcQKGsE0IeG7yjtDDykdjVZ5CiuSYpHDBbXb
Vb1KjUvhauz0gzEAxriKP1lD+2bVMkIsO4EAxUCq9ONiDVTdb94/ROudhVXYW7vBUDyVackYNs/5
+vtDWBHW8UOgLDtrRUPEsVrDfCpLRnMh1vt5lO5d/vg3NeTv++637h/+VlHiIfpqe34QxQb+kzKs
3wYTgIq6TT8bne4hk+zW39JKjS5PkQULpTkgJWn0nLKlWSMHxn5Qeun+pbAZbYssc5dunD46J2Vp
c2z6T83nfv9gcni3ZEGPZansqPCcGCuZj92c875uWpvDRj6+h1KFEyqr5TwOiXULYR86Sj28R5Bw
vLHMhm2TDfmzMLu3vAwUhB22RKJS2x9JdWTbFpyWEfRkr8T1sQywWObWQA96rvDCDAvp3z+NGB6l
kaW91f2Un9uICgV0q+Y9SqAKm/i4vfuXdSG+5SlwjaqsIB5gX23UCwdr7bKMHcAfDmxKBu2/DezE
zdlDURSd1+8E+Yhy2R5s0P4CcwJ7P/XGsjKXg4TdQfyyll47LJ5TcbZohCJg92fsV6x424Vj4A22
mhINCOJTlVDlghLwohZF9pSF1XdcjMxvFoc3RT5GrsgNClyCNRqX7lEbU3eNnWUxxsKa3xB6QP6S
jqbYNUgEuqXtqZxTyP51v/Vxbs+RVurb3ATqpQXBRybtgZ6s5G3MbPVQZtpynPJBMnFPwS1xXO20
atvRbUPshn0qxSFkTnMWPhOBM9KQRtOf6fw2NBNpJmZVJ221pPhwUOqQ3ABBHfCs3lC4KAUF551V
Kd0M4Hs1hqcX28aLsOs0bHTKfh5PJmF4YJabEmrhiPhR4SooFS49BguGo7thVbh0t78smP1UqfqO
2jG/5PceTE8tlydyAUhlszc35wFHBpHQ41KDIlxtOcmyM/rOi/Ny3+E+KEymfpI2bZarqq5BXz9n
MBboZQZ0Mno97eQZ9WOWo+zBflDY1XuaYjCgWzZ2G4HZAJau7xa93c092xWNEnuOawUFPMz/w7Wn
QQp/bKODgnITS7BWsIwHZiqItUiBsDaH1pW/LU7jzFYey/Et4P1tdpRJGHQKE2GSdKAEDG9LkrVW
PG+LhupGuGURWf415tpX7bYMPw16YERdYglvaQ3R8Eyu8M1830askJvis6ZZt8Gw8CnEEyKH+ZEH
HynjeW1GG4PosheqZ2Ey7udjCOUTx8l2JMKvVDdNB819ptqEP62vzIRgdlPM6hTtjRyRbV/ayV59
pTMlIT1hPfGz8DS06W1y3vXmlQtizYYFm28C+HnuX7qClV17T+LVwQKhKST+YUmiD+VDMP9iwgpz
GZSM8cUt7cZeOmu453E0bjpJWYxeTfjD5H3lx2V0qBbQ9aqN+3neCugmWm8pD/q2oq14cSidgNY2
T503VcY3kSkf3foPBypB14gGnMG5ZY+jsEln0PJVXcYJIrTWvbNHQl9BYoRC0uKuaINbp11WgmPn
gNBsnmZsQZ2NLSr/rFKyswdzLDdG+U58AecxnA3ilF0s9lLROQUa9M6lAIka7dAlEDaZXuE0a0Ah
rNwekhXGFrvoc6otTFjF2crfQ73gna08GfJTZa9SklRtW04GZGjAnfacQgXe/yKWr/ase3nYUKg+
+bZVP89gCpZIkirAYhbRjFeiytqGVzJ9V+ecDZw4OxbW01Jw4IbAp9ZutqjPoT4e1PZYGo67pCoE
z4QJXwrF3fmRNBqi63SMp+4clfOh2eiEsq3Q2TvTgDm2fLA4GVdblpnUIPW5LaxNEx1iPDLM0POF
0zV9UcvL0H9Xurvobte8Uayjhc/rW1vTXcqWCfEAW8MHoL6uUEKSINWjpCGekOSSP2YWSaWH+KeV
bsYXaCwKVMLqYGpeJ46K9UBStc9usf1hJx9D+jvh/dGq+q4qcleY5gWe0BZ4+UPMiWPOkGZGJ/UG
9t+zNrzO7NEToo802Ilh9OOWN64aQM4e9kOnMyUxYG9fmmk597p9wrBescMYlGBPZba7Sg2KYb7n
gABSAkNFaj0OpEHMDwr2tGZhDcOYpGyEbp1DvTsHo+2psrw4cf3lj4Z602TziRuT+SiRShqYRKri
s1ePqDUFV4uhb16aJnsQI2S2rjpPNCXUE3u7cMQyY/JqTh57vAwDfgTm/tsqJu8e0/lmX7Pk3Ocs
5O3wRPJMGeStmmk2EM5rb3XhlsXxVzA3zhU0SOtLUlYsYab6RQzLam2CWwoQ1UDRx23W5OYp75GW
c2tZE20y++nIU27H8bdT4aZO1i8YCcjlU2kcldyKtizDiK0Z7WWW/lNT2LqMjqIxKm7CY1BClk0x
mb3bqePfv8JaKWKNY1Qv5cR7xa4oDxuNTB7zHjOW1MMKy7iUu44pHUf0gDTraoKubV19FM78Yo3x
Y6YL6+o0benWwiJiOVb1R9kF3pw4zStieXYmA8q6M4j6I80IcuVFqZ2WVg9vclHdYZbVR9TVL7Zl
gfXL7J9FTBgh7EzlGeHWItftlTMkn6RQspcmKbKXuD2qU1Rf7/eYquh2k2aru/tjhCZs6L7hEzl4
P1jJfbMcnDOt8xwL1lsc1JxzS050MyvmFxOo755teUefUVKtq/76EQINVFKY+m5ix6+2ggmMKEQ6
+ri1R/9+K1RSuPO1c4BKNU5czYc/zRwynUws4VsatYRG5WA6E+XvqkCEm1Uwu6XQT9X64X6LQnQd
RFZW7s2mtDj7m5gCu0ZhmWvwhsTOSk9DWTCG2WeTy1K2dEO+sYOWXW6WTysxm/7MCY5zHxpeyuB/
M+QjKfIgHLjQKC5bu+b1fhcbQG9IpuZCcrxKqvZ1ElTLh3E0e/dPdUWDsDDR6Xv/tCJ0///d4QX5
vPl1rn7/z//xk+7Arpmvv8O4/K8N5Qa9N/+9PRxoQNR/Ff/evMP/87+ad6x/2ayU2LnX4nDM2Tzy
lz1cV//lGDSd25ZmSvzZJqU3/1m9Y/3LMCwbH5tmMPLDsP2fxTviX7YjDVtVNZo6EEDt/7fiHfFf
veFr8Q6WNVM1ibphV3O0f6vRtjWtQ9xoKWJILUrN35Ko/bLyhVxzZLzgNaftjcQUDma1TL9mILxT
itNMnyDmkNEiZ2Q2Pu17JN1fDUxRsaj21E6elJK67HhF+lq/bckMSqwNCBWch+mpFAzCO/mGS3oL
557UF5S3Rv5cCpsJmnxEg8fp/ZgzHRv6+mxMHEES+TzQBNiqkHdHJrS1cWUe0RfHnqTOojPREMVr
hHm5HFuSPpy4hmo+hXLw6S/AoUrhZC0+QOein2HFBHH1Xk/dTU+eFYBGZRx81WP72DTs3bKADV1L
pI+dIf0LoYzrB2FfBg0Nc3I2KRS3zvklL3of70PYxyW/PppsEl2H0rl2Ve/T9OilVr6R2OHNOnx0
CAp1Rbixh/Jt2VeY4INMQuWFc0m6qG7xOtJM3M/s14d4V9IsqBg0yrTTDm1+t4bMwyx/Qj1x2XvO
WvdcdOllIPzfFtY+icdvMaiv62GMihGvftNAhRH1G9NNkJdIuT1cCHGyh3pnz9Xz7LA1jhFLEPH2
aQFiAzPBY5S5eci2JbdCxKNsm4EIKdP2WmG95+X7oUfdvgTwuOBtJvMFdFQTm4p9VJrRHGZwFQ4M
dqsfKa+aCmJ4SbKOwB1kSrPflgl9hPZ63DBsnnpzY8BfMJ3sOR14BWSUWsB2PZvZCMEiZ3s2yl+l
SVVhHt8YUm0WeiRCamJm5aVPfqAGocnSHDHYcCniTQzaL276186yUc4pI+zb75JM6gMJ5ccU4G1L
GePOwXUV2BkzyNIfovqpiTJPNMluVgkNLj9ik6NgywGak73mXCRnM91ungeoHmbQ7bAz+yoQjxku
PhjrYyK+Gg5/NZ7BtP9ClflMpkI86JTCNZpyUJClH2LYoTWQKxCxaIKmHyVXc2TCosSMe5SjiptP
auxYVPjKoImQX/fLYO7yFnruIhUce0l37jrzJRmx1+jB60ADTtFgLUCbLBF4lhRhjvOSWc80/p2i
gEKGHoBsRXyoQJDuFoIQFVbo8hsIwqbACR8skrIXJblE4ua09s3IZr+WTvtQDPk10vtbC5Z9jI+M
0Zu8hoSaU//JLK+lDydOQeYBYEiy5isySUcjoUvSZu38U82sX2YsNyC41p1i8Fi3wTtKANbqFfGQ
SGU/1o0XxTDvOh2MI66MYoMb9DYRQd30gfBwN6v2fCu7eCfkcBItFZYtf1nVpAB3ZiDVyUtrMqZP
mSzSkKI3WKTbxnwv8/pgj6GnSMRnzaJ2NP7Uq7eWMpDGSnZ53r1hGI0AJk5uUpEOVd+sRQGKdUl1
ib8KVpnyO8rnUw38oQTA1ifajn4o0mgHO4uujqbDbMnFHi3iW+2Xj27FsFvh78giyEu4LUfhyODv
D2czsG6dxSzdrn34FhGoZkfbNqlBcrX/FVeE3RqaJJ3gZ2GZ7aYNG6LFKsdlPXx1RPMVZx1u99p6
NMrqJ8pjJa2jqiAPaSAuKUhjA44Fe+jNj6Vv3bgj1C3UaEd/KYDkuT/gEyTahdeWugVnLLIdLtaX
LkAVrn+JIKUfuz2rRodp0Ic78aNN02enbq9ypAOpkMPVGJoN0tremMrdkg0PSQlknjrJNKluc59d
V2K5SDJUcAcbcHRNaWmWI3R8nfrQzjk0giPj8GUAJgPNx+BXwPaNn7HG4G5iYKDObzKIKPJFFsVU
YtM2NsEOIM+jbnGGiqbYWhY1XFojfhU2b4OUPgXir3P4oNawL5W1TBafqUZHiUOosP4uwl/OoG5C
aHotb4T5tRhfuzRmzoomubLgymWP8/BYa6t1LgeP6ZCMjp5HeqEw+jr0E6vHdAkpsgA9xEkax7M5
o0K+q7a5KZLPgZXNBLoR4aWdBTa1qCctiZSPt6IJ+4cRVyH+ZfIB1amb1A89mclxVua7lMqp7oKd
bBt/6vSXZlj6VRZYq6O/K2v+k5risS25MCzEyjfDqLtUMM9bg5cyDdOA1iIk9QktULabue3Peh74
RVT+yFUgTjh6RlY2BzwPcPMeAls9U4pL94826lgCjKuIQNjl8WOYsUQv9h4XD5CiqfkQdvlHqbLf
oczfk7H4HXB+HFOcu11av6hzu1Bwln1qmO4AnKDlX4M4qx8yWIZGQylQCQOzi7qvMqy/HR3fmgyH
gxFz9Il5jis79pYxAjBRfAioGTp1XipJry5R3DHnB3ai2yg1l7wnT7S4NijlQdX+6amdsdWcfqjX
NGanHoGSIabCxFKFw6QqyTme2RvU0c++nSskKWLK83c+flQd5gNz2Bsh5RCEfkeaW+uJc2fLzDlF
gy+14m0EEU8Kl2PFlmXIL5PLgmcYVOpEpbHyBQkHc9shyhZvQYcei/Ql1DBcLu3PYuUhh2zqS1s5
DWXIvzOCzIaIG0fhtqwa35QhCPHmICeUCwOJOFfxTdXztabkAYw7JRj6F4zak24MPxYcW8pQ8BdR
yjcUUKZU2AyokTByEHsaKmZZ7FlMV7+TAF+rfQvUTNwQJmgJuPs4CLddzYm97XAeFiHjYWPCI4Mt
v7I4qc4OeffafIljkMwFGrlZvjpDdmlUwQghvwSyoU4ilyfYhtuhAQ2xKN3RCFaPE8Ya+3lryeU3
Nka/GJ7TxJt0hnkz8fq6OVrMi5M4mB+qmKrzQQGAkarZ67qQy/FF7zl7BnjtqoTMTxL9tkPabiPy
syMcv/FaBsEbJJGtGgyPGrDyruZlnBjEDZdSp4taZx7tnBI9/1D6io4G8SrS/jNyUujYBdSxdZlE
sruRit1AnSeMsmU/yz6CjiDIRAFae+HcRqrV6EHaTFm8UR30l9+WXbmxHW+M7jdhDoTJczF/Sbyi
89Jw5coklc4UnqjLpUWdNqrmBGHwAFGK36ZI3iYzZIIHu7FaPCXEJHir5/RmApKw6JZpSHP3Q8Cr
XHEdXkx5DWaMJ2NJOTTrj32e3PDJPyz4HAk9PVdcSFrEj4BzLNVDPrph+KJ0bl/HB8NyrjX8XyVj
YBbOaL+juYnLJ3BLH0ZWsH8Jwr3FVko2+UUV0UcbolXa0a+oa1vPSaqd3UtnY9gMCMa9o+SIxkuJ
ZARPrCYEZRWAlbgMmzksqoDxmZC70qw+eWvIJr1JYX7nJFEQQsatQmRcMZZX8FI1nMaacpIcEj8/
FlfRTN2pveKDhaF4t75ZnTVdh6Xzo1RsDYF4FQxGshMQfQqNvesiUNEM0pM1h2wyD/sij8MHWdUH
FWFjQfEHCgNlwHrM+YN7+oRCB7FULvg4ihX4GAl6KFoR/DCChQF6v51LjdYUO3zNQOE0UKTVoLz2
mcaLoGREl0XnQky7bKFDBakUtWb6q0fUYiBqQPnU4SL0AJfqKfkZFMF3Gpp+qlHaEreKP2YD0v1s
kG8cAOJv7AiwXCDrlz4zIZUDad7kcbHBjOIWpu5NlC6JKsbPT2aFOpceQQ7oCfSmgnFo8KQdImnf
yl5RmI7JvZ32v6n3w4m9qaf5DAGGtz0APN05jkH4PNOCYyO4J+JPzeUmwItajs6uXQjaV0w+TNac
B2vUf5oz0TLNbopNqcO/rCdKl1vIBu27g6Whe5d9cZ27xM9y8xqz59Wb6FXaycmkBiVa6LyRPwe6
bmRwU/rSz0YwXVOLwUonqssFDbOsEfMmCgPsI/b03i3sTHE2V7Pwcx3vbDoyp1l7HDp4MGJ4DwTd
exyzlKPgS9jR7eIhPlLuR+NQxaYUYKDa1YcupzquwfenMLBCoOm+DMDrAcJywYAjJEGZQ1qXUC6q
wN7rkeIGYEm6CWqH8651yn5wfhKSP6XIbbXF9cju3lLCbMpEh0v0EhvqbkmbnSK5mEWpgrMlvEXq
cliQ8ufgSlMcVKJ+yZ51a4HO3BOkog2+j0DRl9S82OlH+hyi0eL7SZ+rgRhxoiWvhrOsxU9jsuEp
fJWNpAnDsJjn81put07X45co2KBQYuSb2vdSYDLrNOlOk+kl85u+lB5RU9KBjnWtp3WbDwuQQ64u
6j+GijGBJC3rkdlJn4oXucQ4Q28En8lYR55BYIlQNS2c8OCGdtdMFHQguHYivdhMoIe8crMEiKoK
9T3ldNztI8hJD0tF+tQKn7N88VpKAQAJeCqMH96DSIFcyzrgRwwS3YXom9G8tRDond+zyRsAoskf
Jog+LL5jwAtuwYInwpyg6akezmWLT5GVUA/WAkImOOaPJuOPxna2J2TrAJozhfxadx0M+WmHGPfm
XGzG4RVWtbS+M+ZNEpQEbuqXmVoIDIYbo58PlcbmIBv2cjC3UbibgapUUfRC0Rutl1RvpvMjPY/X
wG5eAn6Dnhy4kRJD0Y+SF9XC1oK5JofoB9x0oDp/CWwRgaxO9QSIayLVYjJ/CJmwY3M3j2wMsm1d
swHTYpZjRqMcPwuld3k0/RXLqTskwB6i9BsUhED2fOgG5TlUI8qeFq8y18gjuc2+gMlMVFiaOB2c
8ZjX1mXCNZBXDtOQHAdy8ZqbNBkvOmiysv7QWjy8UbFZQtpZ4epcZgH0gUwGl0EcU/wJp00RN/wR
cdabibodhoA5sXgCTIGUboqLivFT7ctgK5dfFUU9Vi1f0YmohVPjT3h+XhuP594BP6pP134ysmM+
dP/B3pn0Rs6s2fmvGF6bDc4MLrzJZI7KVGqWShtCUlVxnoJkcPj1fuK7DXS7AcPw3ndRqK9uqaTM
JIPvcM5zvsHP8XFXJbuTNOFhUArIqVZkQgvziTn3Bwew94BW2aKyHdwfBNaIJttT6Up2UmvkeqtJ
xU9q19K9q9b85Wd51A1uZEE4CfOC5BznmPUZDWy3L8P1YPkra1D32bfm0/CwVGh1zHi45aNzZ5UU
tfO8HdTwUTHtwDrGqdPyTTHH29L51YOmtVc1gyjIIii6T12FmC6VV2ypdNXz8NjUK77MBkdySLjF
RPTawFo1Xh6GgQWFmoyHgIIAEliMVA2x4pTaL8kCRVkZfnVwoecAjL56NfGpUKbPzAfYIbGmCllV
tvN0TFIz31B54dVFNONz6OLxvZMVttZOmA8YzYNj1vrJZSRckzWRJszfHOIz5/LQ5zWuO8icdV6e
zbDErefe9U3+bU/B80KtYRfFri/D42rR+GdldXVZcmwQVe88UT2YB8Dn1NKrcx+s41FlIJLq8E9h
FXt3Ldt9URWHKXBek+a3j4bfCQl6gjObYt3wRPtp9Qt7DE8Hkhz8iScWjFLKx2KTL78Z4aM0FIfG
vMjhy8BFPfkGU/9Bxw6/5RiuAo9pWErc4ei6w7Z2rO+8II+4h2rAsx9rnx/JlNnd7P308yBZK624
tarxJewhJTv2aXQ4IUzXuham8QWKtaUYYW1ay0c7BW7m7NLBvfZjFlnpWytZeeYcRu7H0LfDpqLP
ybL4Ag0mq9JDM11wYu0p/3c+RHNRfrTxZ2u+N4WCgpzVz3NhI7tqkJzM29GuSuiUGHEsE34Vp7W3
V/FZOOjhmgQLXFbhqHTHV6nqYucpaMgeDWDnjcgpINeWiEP7DksHy9/c9mEpGKjFaCdMqzlNcfHh
9OFNxu8GFQ7NuPFapFO4z9BMl3H8F9gUEwtjhHhNzjrzu2JFkZn+CHP8I1pCULrcBdWIay7WRKG2
r7dGQO5Dg9xiaZd4s6br30ImDPqcy9g+cC4fh+WhEklkICUXgpC7nnaa6eoqnKiYSFwOOsyUPmfx
8sX8dmfx8mauSKrZ4BXu2nfJ4tOxN06VYR5KtrVWshm3YQS6odJr4YkXNy/vK8wZRGf/zjOaX0FV
A5mN7IUcBdpoqrvZY2Ee5x7jyQ7tEY2NbNJz1tErDUBVVw8sm3znI74aTB9KpaJMhPulaO6o6QSx
K6DlsRHa+7ghswUi0kCQ2egvO8+7wsXNeRw9rOsV+i1lRBexIdqZ2U/B+Z+n8pbVA8camho6TEC3
IxRL03pmWhMA8acjSMiGmVishfO+a59mqE4DNp0QvTTXh7MpGWrAyiUcpa0vVQ5yqbpVSO3s0v0D
hwwaH7Uv0GVyO4qC5SL43mU+Oz3D3jbhXO8qhf9p3Tez86cTbIOnaBas3eLDmutYP/sU8C0Logwn
jCd0Hs+s2yZyu0IRULj0uz5BUn2frVwPu9S/dvRhQ9Eim590hhab2fzU9M7RpFbEMNqSmGm0hKG9
qskhALbaYYSnXNkh81iQRxTyFAZ78ERqPVKDbRsc3GJsdzXukozciDWOhhkNbG9vWxUTeJBvxrHf
WozRDLCcfQoZCzb6uKbHmViRGsnF5Br7ORkPKxCOxItIH4p6XYkwuHLaZ6sZD8rddZNmeByUWe/I
C+qYSPBEOzgZgNmSaEWiFmMTkHv6SgomF+TRi427xPS31rzgyO73spoOi/kwm48j35ZYpwLM8cww
l7I9MjyTz27Gpfcd5wBda/Cgk0ArcBeLhxLF3JL1lBjfQ1adSp+wiDXDFwDGZO7t1xRPHSqNK9X5
iqy4VST4AYSBfcjv450JWqwuikMJKdZGFCrCeWdpMLrzt6/7nZG99Lk4omza0WJENez6JH01reA5
JPDQQJ0wyqfJIfs8IMeWw6RKQzzgH914IqiClm/Yg+d1M+Jpv90VwsprNxZXRl2QDh9g4R26FSW9
v77ABt4MPKMm3BAmeVAuJ3NxxJG5dczyVy2asz1/VnLxD1ZSkETP3BtTBmJg99rUzHTW+mWWEKUC
52FiYRkXzoVNYhRLY0bMClzDN3ElJ8SGWDaxpE3X/7LgeridaUfzyHHULsWPy1L2nLQNlMeVi71O
XpBDbDtGXfAzNkTD3E9FH2PgZ1vcLwwoDBZALXzmII3flnj8Uik0/WoJ2aH6JbZN6IFKN3tx9TP5
Gb2PT/FNEBKc1OWoKsBZUGr8C236AHcPAfywH8QM7hwKPlujdbGivEX27K1PdRODWYnd3fxTkUqA
LIL4608YpHg2qn3L8ZEMA1vdfj+rX8ZwFROB3aI4eAuVHqsSJzg6w3uT+hjccKAeYYQpv9rgit8u
0HAwPkwtB/nVH57EZ+Z9UEacUjohhUa1yVqNvcNRziTANJLDujaRzWQpLx9NZOKhhcYnfLfwAxat
tUtQJZExiAU+2JsTdA0/Z6pZ3eoEnqhdEpu4QyRleSDlCgQuYHnyaAVDva2DFNaEA9NTGh00B2xU
uTLIQTecN+H3T2qatDTGIt5VJ5gFpB14RXJHyT7tVML+ytJ4UcklbllQvxwJ/4tYIlpHHyZYqelg
DpiwYIYX5jIjId+LJYDUNDHqK/LTOxO1YoflMNTUsUHzx3xNIls0k0xgigdRhi2r+W6AlglNL+tz
j9EfPLPgH7KZhHGGsFwTz5RmnwGEfpmAoUGYTaJF89HEiAxWaWZaBjxt0RQ1R/PUKsBqQhPWgAqX
j6kDUB72GrHQ34sWIsSayxY7iNKNk1cF3p8WcFuuCW5IfN5S1/sRbpRqwhuMTZRXmvo2gn9zNAdO
aiKcZfOWwCP8mjUtzgAbF/7Dj9MkOeI4DlyXROhJzZkz4sdQc+csTaDLQNFVPUw6pel0QnPqUoB1
PuC6UBPsMs2yU5pq52i+3fq0SGh3o+beOQDwPFOdqKR1ThX2i8GHkjcCUmQBevDA50HPoIVP132Q
2u8j+n1qfbBAmrkHAZPNXKllKpR6mss3aEJfN4xkIvTTC/x3MmNPIekj+wxRlWb7BUD+Qk3762B/
Ss3/qwABgtE9W5oMmGpGICxrLJqaG9gVEARX9ePaIUkOPW64dfgdi/quBwyCX7c+JAMpHfFAvV6k
r5n2RwaaVAiFFEiUphfak3MbJZjLaSHnYpDPqSYdQuqBAwj8kKiK7JzHyUEF4W/TwUnQtGj+i0Jm
kemrp8qtPcaUEDx8wIppAGHR1qzFuVcvq6YvApXgia2JjG4AmzHWlEapeY1e/mKgH9/C7NzVOljS
d607aTZX3p+F4ySxts04U9ZqEqStmZCTpkOGmhOZ83EP1Qnzr3EQmiTZaabkrOmS0BN+WysPhU6T
JxFrojmFRRlMe6aOXkRuw59Y0yphMvUXx7tWtLO95ln2mmwZgLjMNOtyEI8r11ok4M7E/9AwNReT
rVS4zTUrc9b4y5bBJapwHQIHUTPVbM0YeKRmbTYj1E2hfi2awpmulwwop63pnJWPHqyVHCT5Qqi1
Zngi/YCVgZLGThd1QrWJWjfg2kNIZWsG6AIMtNNQUOCgmS6WpDFGPdfxDqsvng1Iou2Q39WaLeoO
fbcZoZBtOXrpBL+SygQFrImkrWaTmkBKZ39pSQXBDZQFQUx98GOsNMjVGmIYgDRBsrYgVoWXR3Ka
6YDg6QrBFIXidpHZibn4d9hVn9KPL0k43FW909/yzn6So56ZEobepIbmXRA72/gDZCGGVo6mskqi
meHI1ZsiBAW9TBVIfonJ2TRn7GMkhXnToyUc6wpW2Pv0SHx8kEqszHrXdR/CptF82M6HFDuCjF01
O5YIzgM6PDorzZWVAGYDTZqNNXN20fTZEQyto3m0LRtr8mcsZlt4Ijgi3YoLXs3pfaawKy6WkULQ
Ibps4rcbtwnCY5ZMhAAzVyK6Oq3uunYhuWEiMBJtN8KffjvlEHQLzdJtYFCdes3XTUjK7hmOEXzA
03Nc0Qc4K+GZGVxeWxN6neE54HU4mtyLYISt8Pusib4KtK+lGb+mpv0GmvurD4FQk4DN+Kf0NRkY
jbWvWcEZqCd/7O4xj0ZGZrWnAbJRZOQwmAK72ioM4wxZoA9XTAg3jiYSd7LcgRSvIhx0PpP999o8
tby1NyuEkhUOrwVw40LoAGFpfnX5xAImzpq94/4pUKZxGju7FkQy6t4d8zbz4r4smqCMFI0lD2wA
Ebun1O0BBKyrRgwZgM6Rb8Hemu49Du9trsCFORrXDG4geBxi9XfBnxYNoQRW1Nk0HCCepxzWc1sf
C81+bjUFOsjhQfcTKIRVM6Ljf2jRYKNzzY/2AEkPxQe0JeSHmjA9a9Y0s1OP1z7KAyEdQO6clw6E
K9Yg7zisK6zboU92Igc05U9qYn8Ovd0jclpq3nWrf/H9Yr4oR/1t/f411kxsZRrZsQpta7/g2TG5
LuA3LfeiXogyt6ocKMIMySiAtC01c1uSIq8Z3PAjCJ/XXO5SE7pNzer2NbW70PzuIiG6wULzEGq2
N4kFzq43ZwbLCvK3AQKcxq7d1kDBR2pVJghIIVtNDKeF2Y2CMy0cmSan2chyBUPlYrG/jD0NSvRQ
N6j5D+Fjt1S0l3xuWGTJGk45PK1N3FXNRcwp+hWho58y0dxN1W3UpHOyyPMdWFfEP7ntsRiy/jR2
tiCO+FTISO4ao/qaM6iCqw+2D5a6qx6Rsp1bzVhfNW091dx1oQnsY33pNJGdDu5Qg2hf/mG1A213
Nb09gWazGzXRXZmw3Usg76umvefWl6/p7wUYeC6Wu7Czxc4HEO9rUnwOE5iwGPSGWYUmxactcoHW
MOvEORfPeH0Bzy9ecvM1hb77h0efIGi0NKO+Gjo0+0yDdlZG/QvrrLmG6Uuh2fYYteQ2FS79tybf
K83ALzQNn3aYVFkA+TAn2WSBzO9A5+cQnyK4/foQxFS5VEy+cVvuion9WOWVDkFhjLhEzuGSuUNC
mA6SGHNQDHHndxP40MbMLxOasZ1qSQtuoewRtsEfrpzzy9ZqhY27KiNXcEjIBfhH3Uzk5RXJ4n4a
EhjS9rPSaQJFQXXC+SjPA7ZMg1gNVUEZ1BOOWbDUVmJ8Lh0fxy4+Pq8d3qz5M5WZ92hO72FKoL3o
JUA/Od5XpXeyQjyZZbZUtM7kINgEIhg6GYEqcwuB7uLpzAReNyftiGVVjDDW2DFiZQbUdhgsCYY6
nBTjSszwnprRRBk+l8KA67WrwFH1IOdBqlQo/El1LPtLisAL9y8iLUwW7YYl7Osi3Gu+cheVCukQ
UYIvRs0ApJpK8A3J8EtWMeEhitqlQtfBnBzrjWqYJZYG4FBytpbZ36GcCR8tArp0BUb+UENWmTVn
7meH7ksCUX0l6eWeg77g6QYyEKzNxZHoS1QLydPPp7dgXH5ZRGI4VvDe6IyMWi63kYlDIfLsdcim
D49oNyJBWUM7Le917jOPmnXuRqATOGqdxTGH63s7ew+1ZL4RAC/rvJTHe1/nGD9tOAEeh+yg9mLS
6c8tWyM/Spv0ycqCNCq0aI+LG+jzxvZ81KDYuTCS80vJSHfIg5b1creFRAfumaYpagBBnlVufShG
9icvtvia+Geu/Zb3Gvnf+A6W5u9kbK1lDLZeUyL09rF1LwXg1Yyh0rwo+gUe+WzUy23mn+wxMO9K
XAYFD/cr04KkCD4YciMUUhUqQqdprpNFMeMJ6gSZkhutoWcrZjT6GcZt1tOYF8gAMn7qFpXYtmCo
gssWDMbCVhoNUu3fUeynd4X57Kdte++7/XJNO0zG9FcCbTiUlsZ+TBd+4Vig5yu+wrrv7jrARq8E
sdyHVswpTLgcQic7vsFiWjbSmKovMnC50VOjjGLVuPuwK+IjP2MAs4+sZsdzSCFbQDDWQWVv4xHH
Zgm68hKWQXpJKIH/9bv/+DMapPluRoDCG3YJWGnzQfZHB9evyaFIO1YE3XI3WzwrADhtGcZx4WMf
2CtnWnZ+NlsnCyWO0aOvMpV59Xu33poZ5gc29tU8u7vRteQl9JavWq7Y+eHgn1DImGwRrgM2xieT
RXRPELtBTg6FMDYwp4MT0PvajaYd/h5eJMQKDqXsazg7fBTU11VP3AnR4nbqRN5qE/tZYCWIVQ/O
orFe13zpmFwHn7rHP7i4wmgfYwfiT8IPtm6XMFHXSkhq7VEtoBuSYdM4MA+62QK0UV/ddJjPptUR
GSEepTOHSO/xE3o2jYOrGU2WP+9COx8fW19dQCix9zTZapP5S2KAjYEBp+d8cWzzlrBqMoQFK8Ix
rmow4TVQWrARO8jalY9SdSdVsR1fmxoOB67IQ3JbbWYaYkUQ57oi2bcVpBGJDcNuEGswet20KFfA
5mkIDf7QQyeI8qtgNG7XZVTn3JVnv7TsSHi8WGIn8X2uTNWhXImdYS9kJ8fFsDcKgnQcL3CPGblI
nSg/C4OKOl3w8dvLUcjpAqHXxRuWh+xZgks7mMe5iXPCa04o0anFe/PLHn/bYWkwtzUn5jAdpXYa
P4IK8/aU9imBrDo/NZ081uLtm2GaWKcrJLmNiDGtU0RslOq6x5jZBOXmG8E700mmErRgwJeoloVT
P3eMXsZP0VMNJADzzP5odn3wVpUmxlmTuzgcGU7jlnyq58euTrw9oYnGxSYdFEc+as7Fe4KCxKEw
flWLy5XM2KtiosYwuyyAlFpUmPl69cgF8SuUk2PpP3rWCsihRIZgqDLernH7sU7ZH59MtsaiLwZd
BrLCoa+Uzo8TcNZ2U/ZuOS64QePb6P23iZkfwRSwPwrjJzSchzVsi2PqJViuG+/Zpd4xBUSJYZzZ
brFNYyqzDbsJCm5n/O2G4cwWS5CBjAmZ+r8sYi7yAfOJ6hC3AobINr7v7AyO3K0RmVk5ntl0dtvA
rUhXSnm6JscQAPU+XJG+pknylbjd3g0d+O2yckixCgpQif5LWLYXM+yJYkGODC2VA7M3qIRbrOgJ
QpRsnXAvfLSV3K5IrlTvnKi688SRkTvX7s5leE8WC1vODHt1U/dfngIIOvZhVNUIEKGooZ+J8f01
Uq936FbqGCCPx8cg3WAlIIUNfIfHURnmyamtCXVG8Jin8xMq7WlrIupukTYsEiqA4Grmg4H+EPTu
ZrID1lw8e7s63uY2V1AJWIs5d5+PD4ubMtMFhowirvqgR/7pnZnH0Dy9J/3E/bY2v9N8Cthc0nqk
9c3KRvPmY5IXUDxRFeQO8mysu0QfQnb28ZwZ6UIyIB5F23IiRpfTnkJuPtgpFizfIpawa89FLIx9
7NJHK1tZm0aBiEp9/03EGabOEeB2ujBhUXhs4BDuGiZLF2l3CE1XeZuqCS7GsJwLwsEOhkWIVW7d
gjJkcFWZJiHO7kHR/vhwey9JMj+4Schey8rPgV+c6kL+4mNqkSAidWpTfwePA5wugLmurJ9rh3DV
IAt7yCou2ho5w2SW8LTaFEXFrLdstSLwPtNTMoZVQgY1pM5UbBtAfQjdjrIeYAEQfAyj0T7Yk01e
nt2SBehxDKdA0bwRgW4n2WsYSYoKbMbUN8I5Hmm+Iyd7qDMPx7Ww3nquQBvW9KZ3yXSLm3phpkn0
a1H+kZAeN3GPgV2MRcT8nZTu/NtcyMpM0uJT8fOznMjBIqTNNjSyW4LGsjFIIIQQ0TPfVuVJYODF
aW7bXMHFd7jI9tjGDXM/0V4bbkw06jYQb3uO0nOasfkvO4x9XcUPFA/+rZ54PTXLfsDLNEGIe6Yo
LYfg0E7JU+jeL0hTnwJnJDl5LS+8OHgjo4R82armWizJGxncpAo5FL8iL/aMXbgQlri7RxqFoC4H
MG0GD9PKWoesQwh0Q8V+l5wjq23nU22YdIlB5xGIqnb2WvjP3BSbWRjhJlUBl2CNNs8IzQuDlaww
woPBqR2sUhzAEyL25MXceogBcnkv5rw9GDWMdQI2U+x9jH+HiYBnfOYnx7WXh1xuXVkWF8lGuOBh
9dtj1NSL3t+uY3FkoTjUwS2TDkd79zoQB4mvtvZ/tVg3DdZr8YLtTf3y5bOVUx5xlhpeoo17XdAy
jy52yfIl4y+Ln3q1yTHBCE//D8o/LhFWzbsgVMTxrpS356Lyo8EGjsrn4QR/Y4lprd1OzZ85YdxS
Af6M/8AHOae8GSJsTjPgh7rvz32S79PKvfNB0QtVnCtrJOo323Zpf3ocwQn5ZbDveeEqZoPSoBQF
6rLxUWaXy8vQuFvTv1ZQ20IU/pNt31x0H9kv2+12Ht0lKqNdnNifgU3mhVZ5FzRJbvvaJ2g6cuNe
eOaDP9tvia9DfJ0MPan3Yy1ME4fi23DkORHqw0dFsDKNz1X6u85H8tIf1NDckpFN1IwLEzFvVTTP
fsh81ZN/lDxW8q0of0wIPWxCQvdNqjvVBqwqnLc28DXdn31RnTxYJKaFoL1pDOMa9QkQ1hL8BIOP
AkZgL96bMTkWY7xHA3GSZnExlyJaioTkP7HlhwSslo4GmM1xkyUfAUKYvkAvM5URpvV9KP5MWfeQ
lCNNV7ZpTevoZLBK5+GM5+Y6pKw8jUM1NVdtonDZZWSzp+8XosFCrA2ojgi8RZdw31OOzvlj3X/U
wfdqDjsbmBlRxClLFjvepIwMLT9+LiQD4AFrvBDJiWnkQw8VxHUJDHwG/rEtOk8vrT0mhpCczSE7
Qg08rJbHzC/3Pwcx3HH22OepMu5BXSRItigiRqPS4q/jHKK26lcSkIQFRI/9RWcaSCd88dspbd44
N6Lh21M8mCyiB1aZa7xfHedGwsK333FkLOA0KFki31F3rQSZnFdfMcJvY/jwKKFASQg7vfouwXKt
hXVF70yqPRlim4p7GrSvN/KfvvsJuAXdWA+SlCkHkA20/Gb9kRjl11QvD85kbiddlmAEtvvy2xjz
s1jKS96Hx8rixlJoXjP/UVGhJlA87D4FmALpaMrc42TAt6Tl3DTsAu+QD40U6ySdIRrC9oEkIIrJ
uTST8HHoWiKPVlTYA1Aq6U1QDnhKi+RMPucBn/aNKe2ejIKtVy0PfZx+muHyKoIxYuCBocCzt7OU
1xSSZS8o92zmYBkyEsl22gZ61U7dtnWNdyPs/1pEb5QOGcYF00/EklrdIrtjCHjYR4Fl47LMYVv6
noFulR0HDmNwE1oDMGzJRL9rpHGqVU0Ek4ZSJ0ejea38M/Pbu0Ho1MTkVHsZxTAr27EYHjIqYLAG
b05NnRvGRSQ97zJI96NYfvI6jjT/wbNZLxIKGFsvsYQxhum0XoxfxVwxFAwIzgMp6GYfjpcSQB6D
WTLT/ILccVuVTZQtajcbBkm/iF2FxsYQB+jV2yL3z65DFakGdW/ydNyK+pi3zdcwszUY2kU/yS2Q
AtnHf3LyPfwrIuW/1WP1AAth6P/nf7eIbvlPySnaHUewi2eFviccB/uI/v9/vqDHJfpv/4+mzEFv
kxcZsZWCWZW/JmQvRx2cSYDrT5DRfg0uHz6jX82gr9Lx6oAN2sqQK95csuifH+f/5/P8Xx2YuBb/
zw7M57JRX8V/NWDyJf9uwLT/zfM9H7ckC3BttMTi+C8DpoU10w0CwrrQ0zuhcPl4/92A6Yb/xuKc
WJ//asB0g38L8DWYgevZDsuH4P/NgOn+Y7D8j3AeFEGu75i+FbqeJ4RF+fS/X2LtmgSrkq0iJxB3
j4wZXsIMOcx57t+3FmiIRneLhT2dO0iBIBxszORsHVUAKWEI7x2LarMUCArWpqiOfum+ZNwwl2lU
H3LpONp9yE/ZvIojGuwVpEg/3PcOkpZ5gcdqEDJv1pkdlcJvbrZGRKzKCndr5ZlnsToHcxiyF6sA
vIBhhqGjWyIDnzNxcjryI1Kqs9M+6Mg7ZBV1KUt+ArlMd56hQBqy39McIoqbBUfcNINNLX1mOoO9
mOC6pufAvF+rjjAMNwZdppBX8YAVI3KLJfwzVDz3io603cF6KpkMbmYJ8D0T5M+tLTxMasK4fnTL
/I3WnX+kdBHjD95Wdgng94pAHFzlDPMASyj+9s4rhng7uGSMD1SxUPjLa9Z21Pws9CYtb680HY/Z
/LOHX3Qphl9JPv5GXPuX0J6f0al2XdHC8kiPLCbJjGmuzLyfEL7elel814XNa6AqzDJCvKE6e237
ANHO+OMM6JpByu0J4vB2i2Tq2RZsDZYH1OIlxyAb4ByccJY9ScAnfEJoUJLuZx7EE1w7dBj3Uqte
sjnjkcyeE3w9tCnL5rRc9loeN9fFk3DHm+0uryPIxql9GwyGlmMZ35RoEHEKGv3gFzHYxdbrJPoh
tFKBp2q08I3N1sH4LOLVR7rRPpP3e86cINg0mdaqtu4fr7EQMBnG2VLpc5GW7AOXOUOqgd1P+Ia1
FxVr49FHOA/a6VDRuURVXC6blLyAmPndQWK2ZaYQnyfWdEe7Jj4iyUgEYroL/WhE6BFgqOmM8cUj
QuXNlcOv1XSiwJOPWWI9A/BhhW1QVcpyG/AU2JQ2ueKLmMhmJ1mTBCSK+7WCk8qmJUnYCQ5qtqLF
nTVvFUhKpocVpKO/0tayqvWGbK+S6SemcwMmrjE3qYZVhDBbxvYDvn9EDgce0IGGEi1pYlUtvRbt
l0/XFnbwkRZScGIvu1sEGTWseJtN1fNc7SwIqJQYKDZwh8zECJclNYTJSJqo3XXjNOJT5IGIYmPh
SWw6+7oeYNM0rH8z23+KpbWzJAL4BNvYpimKV1CImFgqqZPWk1utVQJ5QrXhJFmFoYP5QAV8Zp3w
h8XlnzTwH2n+YV706W/RNMlxyuWtxpJMUoL2vbBMYr6ChqtwP/qWSZAx8bl2rAM0sawmsrVUPMXm
fe6OBC3zV3B8aOYjKxsPcMkux5O4cYf2V5fb+bZcumPJohE756gbArwjpQlWJENYk86vrMh/q5BN
oBf249YjlEN/ag/8RT6TIv7CG44dKmbGv9j+H4xuAwOIL7ZaSP6A6HLSlDfTlnID7SmFPRsQ8CVt
lvukTOXVu2xQIXuS8rT6mGdQm+NI/0xWNMep0R+tYpmPSYA03u+/GVSPuDur6cw67Muim9wFKfZi
3FKAVQIH7w6vZ8THvZDYsMuIxsCqod0VrcOs3VGcZTb7aVGisd2ja9K4xIKZJJS6VbEYMNTNWfEG
QcMFWh6A9M1SsobCwb/rKb0IDymuAVTQ2WGkFMor5AqiKDlE3WU521mKCmGpn/NkNwQ5OKbE5u3P
IOkMI5dsZ8nuAH1kM/VcShnoahrKVGtKaZkahTazDgdmOvTDxYphZAmjzMoZ2FuYLTrMvswg4KkJ
uLi1xbE/LTiGMUhPn+bUAxhlytYO4NvMoHisrAwwDhNxDQGgQ3HEU7Fk6a3rRXFsRajOZHSN4ExH
KIEmcZN1gd+eb9YlGLInC594yeLNzH7lXQ/lJnxEV7Xwh0emYeGx9YofB0xm1XJPZnZKhFXR418n
UNdpJDz5qlYPKHUQPuRkzLI2NDdAeFnXqbMh5HtPeE/uWsRUlLg8sPlESdEA4c+QQpTLvdfUDxDg
4n0y5uQ6rYgt66YA0XQk49LdEJQheL6SiTJHjrDIrMSpDsmHsU1xz0jNQdRp35Y+v9gkQs2r6e6k
qxgPNau8b9GL5TxVI9HC9lIGtEz+d5lEgx9aBzxUeKtNcc3d6TcbtgpOUxQT5rO1+Nc3SSt47Cbp
TTRsQzHxIjWttPETc49ZBwdvtn43Cyhwc9JjjpJrqV59wuGDlIM/7ew9ALoDuvhblscjYZ84W2jO
eQq7aCtHc0TIWbDjLpBxSjF/p7x+Sax3NCeTw6Gh9lmFlwyi5M9AB2P3aLDJ/ADwU7pIDMzdPPT4
rsZ2QW9Xl0e3RSWJk5ykJCziGXlVEDi1akdn7mUEJxHIztTKZeeESqMN5Ne6liT0utmhSPyvZLD8
faD1MIPWCmqAe9sqZm1aoMbK+1D5dRNJugvVKCCSMtFmq5ijBEGi34vuTk7vLqKKR5j0HLXstzu+
V6lCrM0u96rre+kOHT24Kh88HlFyBMVxGmOCKA6EBkPehUtnl0Bo01bmUVbhYA2R7UQGKaibgtIs
IjwL+eyw/rWX8opqigetvRNFgO934BDKSaqZM0asrhxB7/h9ghYKT2YLBOhOdYhY+wwyVxtC9ykQ
KwsLt3LS4HysBnEWZDMTyGS9yLz/TUuOyBTy8gZ/FZllsbwHHfTCoN4iPykhzxqa19bXk1fSqvPw
9ziLJqorHIaWzL6H0vxsFMZEWbT9Q7Z25zRmG92PlGh9+zNCHd4GEopXPUzfNbKTrbF0DHG486U5
/zY7D9KNZS23yoO8yjNUEsqOD3ZN2W6XrQmisiKkdS64gdb7RKL6N0obaUnRMF0XjYjGsZ2IN2oI
MkRg3dfJvdG6GOAAsw6RbGSNNcq7tR7S35XLxKiW6drmwXvJrJDlP7viku060wLvZQHGhNvkIa3z
L7RqSfSG4CPnrV0QTPo7ldk5nqDhMwjlb6VQzIOrRMqdcESgmGJFxdK9ynBVZPYMkgo6q10bQxRb
3NRraAaRN/WI++143BrOyAGYsPvpfFQY6QSuoEXXYgd3c+z9XWmQyWu+Z5L0Oid9tTX08igj2m8D
0p5HGhzFENJCkfGMcsIvuwnqyA4JcfSDx64kjYikyTL0NjlqY0TfGkzI0MAKg0fX1/vt/rvn9vvk
BFLcw29x+LQgELCcz1m8l2gJXaKA+GqTHjL97MYXLBLp8tNWV+hbTfnwnbvfefkl0o9JPqyVuXU4
NrKcXTo8pmk7YJgkW2zjdl/AP+ni8Q/aP23CQCvdAhKdyt+dfZosnEOQK7ZOtSc2Aj+VSwo2c2A4
aJDeNQwcAWydV/wDGWMM1N0yeFhTcTAczM9Jt3WKJ4kxZTDXEzCRKwvf+14sx2ACMV+owxR+GMhJ
JSpNH6wf9xajXzMduLNZ5eOLLTt0jyNGkrue1GO1kKauxN6zu/3Q4WrNv4jF21CbRMrOd5mP9SLp
Nr716agDIMkg+c5HDi7r0wCHFvaPoUcyJ96/pvnGQt6F6thZtw7BdkttPz+MaJtUd6MD30qfDWO8
7Afyl4LqtVYJAi+5+V/Mnddu5FqapV9lMPc8oDdAT10ETVhFSCGF3A0hS282Pfn08zGru1A1wJi+
aUxdFCrrnMyUQuTev1nrW7gVXKeArv4ykKfYFIZrSvGVn1TAltYro+yuzyVW0Z0bLJAN1PPYsMzp
92nGzbxeD8lmKm5Wb7srnMG2XstV4812u2QsVv8ib6BcV68JQkDNbHwHbCMUHNiJm7zsPf6wYyEN
u8rApdmC2u4WkMAUFRR5MYYrG5lYKStuGs4bU7pPCGHT5kdxVRe3u9d/K7o4nGy9l37BetqoGT4b
8OqbqMdA4ObEZmJMijw0vebsqVZQg/8i5ocUyX6PogyLFCfTLXR85M1UfRrx0lh7nA3/zdV1YjYV
vpuMwa/gUChV8n4Ld5Z807r1JxYddeWmJ/uhfAU/AMtmlHAnXyIU1tluTijkym21+Jm8GzABNV4s
n9G92ypbVNStQbofzWNmkAOb7gfO7Na3CzuQLNhW9qZ6JrWxje4Gqk+qlQ4NX60DgiNsYbpW8WWc
7zSmbqD7qvRQjBAWcEGTRyS8Bm5uyYfvGtIdBUFrYhxlPI/N7qX44GFpEF3ejPqJo7XJgzgPQvAt
2U4D6hh7GFe432GLHPKYUIH2M+roZAMNn0R26tnqFJCYA3u5yGSDRNu09SLiHbimIQKJ7yhhP/iT
IudTuQx9fmS16sUSbnt6CTfK9gk0Bq8rMDa7qnCjxV9ivzGhFoFq8ScbZC6bgpP4UIGTbaTH/H64
QLxn7aS64MAZ+4LsYDlHpC2HRDS7oX00I9cwdpBFIyuQaEhUpq4uroUMWj3kGGwrNhGofrhNVT4t
T39glD2KDq2eq0/+5OCa2LWwcvD3pzsTXfACPNxbJVW4UsC5ZwcDNe2A3j9HXkvOw0G2OKroX8Sy
K8TXWH2nb/WlSnaIINFdDmwGN/qN4SUYJt4RlGQ7/KqG7pfhXT5z6JwsDJLOo5zD1lx2kRx5mXrg
sRLtJ2lr44ix+7vmxubssB+S/JH4wU1W/uLkIjORr2pp12DXTaEeeOqy7qTLkxsuZO88qso2VxF2
bLp7Ey9buQFn3jI3oDcKeP54RePulecMbS2emykIJ1yBHvk8YXlflOwI9UDiqymP47Jnyss2kbSs
BILS9FicWRSDDZ6zx4UNKZPzEQ3AsScNk137jB8Stt2Wpa1zMb4SFBbmBp8FOzoKHKbQAT3tSkVG
gNX4EFFMnKbaFVYs++26eItwqeC7QpbO3f8RRncghe3Cr1apyFX6ylBkFm/Zmpvo4vlthKfd59M5
eo7QdH85zoFlQ8oDZnkWQ3e2nrG7ejhKRCEuruJJOuB/cAhL7T94zzUIG5NPJprGUjbyF5AV/WZO
9vCRkV5gos0WIBtIkC4QrRP0hKpbfnXFFSEnmCQ1vjTKaR48Ud5DiKyx9gLooO55ZXSS/HJ2VM8k
JkVNIFO4ojAGTAKiCcAhKUfYfFuPnUjP8cJPP9lH7cksz13izR8zK0+WBOw0bFwOHO5T+4B3FzVF
RriSI+OTCigyHAOJqlud+db42aIHlAy89p4wA8h9fX8y+9NYbav6aE4J9vFtKt00Z8tQjcJ1QPpG
6odDXsZDYgUxw/Icvch9wbcdsU4/gCWd5KBAEr3J6mOtbqyg2qDVu0aAlmxPmoMSNDtrOcqjJWD3
wtsfSY81X/EcnucO+YB0Z2GGBqNdeBZqVQ6Lcmuqh0w7LA5M42fH3vO6m91JVe7sYUegUOY7lccQ
HALIKF0Vzuo4ufL8iBQgt3Sfp1Sl0yObKVV9si0PzwVCIXvfPnd8lqqnZSdd3RI/3MXbFbuJXxFk
RX/ihuAlZQ6RyYhNcUMddOb0b7J5zt6FxtaEDRjLHg+h4YhsEQAKtiRPkh8LgU2PUEAvnKE2RPQP
CBl9fiCI29CtLhypnGWbcc0b9oyd1h75Vf5oxRdMV2YZMFlruWMwBhdKAHZslDbheMgorrBvVB4+
bwYnub7j1ZgB8hgedCjOjB68Mqc7soN39dekeCo3audVw13RXeKLo7gNQy1KXleRSHdCcO7Vskef
YNDZWkHhfHeEdqVAJV0H5GfjMk7KoBHh2H7JiNrUWQFjt9R2yuKhjCYHR/Us9nUQ/0EQrAnfl6nz
qYpaZc/NTSq3AsrK8FPw6y2If7eYPMXeBNy6MeqJ+wbuf7UttO2INJooMg5ewpW6+0zd25OrsK07
zwhviTIVfuGnfNPOFqhTJb2Ixa/DiypDijku0iGOjqn+OxCJAVQh381GACqqVR7K2K+UByp0il1A
o1+JvuU1k6bMlcoLP+gQQW74yN3Tci+Tuw39R7jMbmIkBJ7VHWR5J1co5XYS1x/q2BAc+IfAtZ/v
kdmwJYf3nZ2qhX8eDHgK7Uv2EsoPHiDqvPX7ZV/uHc2vqvPaVpoIeMwdik7qgIGgF20rSXeyspf6
Q0PAFSdfeoM7NOK4pEv64lWs0UxXjpsXgZmeYRxrtT+9mPZRF67yxGcxNWjSXCu9sbuuWkiB6zdE
UEA0fMKC0Xi78GO2SBZ2nNaas4m0pyrbh8y3moAjVw19bmxu73G4KVKQRHd6QbmJyCXgW+obsg9g
42/AwVuN1+i8AX6MEpwI5eIOKwcDFOiEy5YcJAi23ZqYeYccomWQo9+U1v1k5Kct9P1u/sWdK5Of
jtSpRNwEgHADnt8A9nXKn5jCcDrx3nDR8oZQISjKl2Y6bjmeo/muVq9UsZvCfJSik8H/YhbR5xBD
dgquk/7FjPafjU2z6Q6XeJwAFnF3MeWOM9I6gOteVv6pvhPvcvSIRaIFKytueh0o7WPMX55dFuJt
jXPEuIHDi8kp3qKDbR4Zx1CufSniDjuW6Zwpr6hN8lW6sjFHDLxeMlzwHtk/ESex+FE5UZU92WuB
/k55gnuFjG29x8p8CA/QZhvjlC5HjXgm7a6keQTeL50LunKGmjW040Osg8djnsNIKzrloP34lHM/
VR6l2mOwKSCUl/j0XkCeat1hlvzCDBiwo8dmfzY67mKgBnAxVLCFJiVy+VNCNbgMOfAK9r6oqpjA
oTD04+I97nxyYTTuk4FQV4+bM/lArwUdAw+Cojwbzh0mYvTNPMcDQhycC6uBH654QRo0fJdnXb6j
IKGOJavYal+pbPm3+GKKKzd0M7iK7OXahiaeQYcjMcxaf941zAd+B+KAs/qsM4M9DViwPR635oui
c1LmX5H0kNUL/bPknUFrRunoMDbLmYkvrQyupwEaBmFEv8jwThg4AcXInzCh8ozb7TX5mBFpIv4T
13DfX6HFJYAgn0nagMbiwpbg8TA/WFBTCcqZh6h2vsnPDJ4PCPOZ0XEnpuFFnAFoIpTAtOdOTD8N
mHMeodU3IN5Y0dDHRy5NRrWt63S9QCasPtVRalgMWGR+G1eFM2RRUH9ASo+Q+1gAUKoe3mEFN1Kv
AFqihkjavYaTofP7LqHWamDgSLbPJxYD5emdB8xJHnw2UnnbnPAnONPyvZquob6smGkQe7SegENW
iAY52pJ+o/4CoKVgkUEzvzHvYH/Wr9r4GC57NCH88Bzdv05ToHznRO1ukGWqdys44XlWDgvZRiR7
2xioQPW69HGcGIXkU+DThqvkjMBJv6bkZQGRw/4CbsEby/XJJKqeCptPBFyJqQfGCoOE9NPzLqLt
rNQ92jTU0prDWQMIwWsFgNLLIO6cx8VevyQSKXPVm+t78hsRybX08+kmHR6t4aVi3oiEdkcOZZ85
W1VPMNJjO+tvypAGz5r25UwdzxqHHhkaC9ICZYdClByAI8iwUb/YMzFaW/IrHpb2rWE9Id+lPFGx
N4WEvu1hbICtcPXy14aVSWz6RnTSAfWnS2r3JrWQGxrsMlBj7T156jc9qoJWGkj9a84hQh84EjBN
IySArrD9fnqDM0IxV7nWrHz2znkcoUMvw7GiVw3Rp0qXJj8JCg2UbxSqiaY8yEP8oJm8PhA6HpNz
WPcu0agA+ZaniZw1SwnJ+Ds6CZKhihT4OT1FIr0ojb0ZjP5kTM1Vy13Rp3uDwxpbDiIiEtaInGB0
SeMfVGcwlgo/n+kqd5mFKMlzLKvbYxIZWzibCD1SX1BRGiVjnSYj7EabkIPJav8bKm2DFOnaEWuA
Ai28JkXxPKtMwgxDApD01uVhSZHjIEiJKLYpuxuT/QLbDlIqQwhPaVn2QOYHA3Af+nZyn86RVNzV
y5idhE5FM6qQoM1UrbfY7H9JbbYCB3uK+Y3qE/WKCuZrSGibFDwbyfRd28VxaPr7qsedmsa3bkaZ
NCtoxMr5PdK51LNSBilq0RfWvHIRJ454J+CVZmh2qGLVei+YXzLmX8sfk2DRCdmkdkuTmoC7eCHD
xhkI85HwcSnAlhaTUaU2Z2iC55odT/IzGBmHppHesAsYMBxj7hIVcalaPJpqdB9Jv00qbhZQ6lg7
lnV/1/WvhkaeTj+5c7VorspkUh4EeTGOda+AozjrqkxcEe9ZFJcSMUvgO/Ql1Wh52LZ2pXOoC5Ph
YqiwXjZ7hNch7WdiccwLsJJytqJxB3ymIr4Ph87xrQHxdbqCsQuHWhiqh7AnSDDZ11gA7jP5JFiS
9b8xAtPVntLGqGMBjrHQtRmPtNktJyyk7jBZdWIE02Fku0VYP1lca4iBkB71ecS+dMSqhxN4UBAp
ZSgN3SrHPUHS9y2tmaCKEuVLTImkW1SwitPoWxkNTKR7MsB3a3T2LBFmeuuCkEnLpOqKscm0CN9Z
HtEnzjOdVlNQjQ+HXk1fFKvivJZInEiLekS5xdpALSBfgqt6MlZnrtYbOtul5rw4b7VmfBUdqiaY
b5rrN1l6cjTm3sQIlnjRGIGW4CP0UHtXMuMnL0tGV4zdWdrU70uic4UgxGe3W/F6qf1O1MODpgM/
JT2WYS5LV2mFsKz1mqZ+GgAqilQHFDH/wd6SfoV8Anof8+wyThcWAWl4ICiLGSYCqzh7RqR9S8Ds
jraO3Wa2MDBNS8oTANJlRoUpKodpX9U+2xnC5qrixmBYWndFfBBmy30u8TiP9vNo0y04Da+Z6I23
0Y73oSZ/yqTBGQCXBZyCfdaNtEHE2y8seIiplBYvBlWysUzlFt2bwBM35ZRRa+CiClUmtjHQIuxR
8tE2pAKAxlIHYTc9GVnIbLiYv/MmT7lMs0NqW2qQKdbsgcD8JrO2DKyJfA/0XsEwzHXQVKRMFz0z
gtKWDJel/S0cydDrlJBORnm1bMP2ZBYwgWL5czcB+CeEsO3IhR/H6WSs37s1Ne9LAf6zSbmLq5bm
g2suGwpcQwa5bVoQOVz2FW4hdUzJPOmEp8aWegaH9gtlF1ldlnMzs1U2xxIJnTWxVuDDClEqSOwf
Zg4UE0k6rv3ivZVuagVUQqS/UC33CvpicN2icIEwwMQZ6MCiHKLQkG7bOYInQZncpBe9ULEbRyaW
k4UdelvxjGGAB0BZB/k43Nv5fJkGhkyZxaCXizsh6GanPShJ/iyV5iXPnRinCyOacOZLGgiC0hwC
syLszJ0yfyKnJ48SJJjKDNAYIkYphKla7fSrW9wcWLnxtrdXY0mPjQX+DTe7CEqpeCXPx8bsjjzd
fIZuoyeoJDLSDfBqcJLEK7MiwzKs8RZuzCEvvFhlWmxZkBH6+zBHZBrH6xzISoBbUiEV8ww2WrqX
RPEaphP+riWGEFlRWTt3FcF61GNtg+eXR8hsYGaMeULIbsZ8B/s4YNQeHkdbuUVNYRETKOORO83O
MzBLNkOxEb+CAeXUVvBYy3VzW+Zq28n2Rp6yR0mbK1p7Brtan/G2Gzanar64qeAOVM3xgs+NcexY
PoPKJth8Lp/bqmIsyJiGzKogjbncdDPCfszgCGL02TZZaGjkZnl6xeTdSH1ZYA1Um7nzoO08So70
3lG8kvEuh5QEeHsPGemLGyPTn6uGZEFNIa6h/zCs4pBi/TAm6qFCX0HCrmbr6QnUz27UXogAv+ZN
jB9CgNSzpz9hTW8awEivnsp3vGaY/mgWxrS9b0omVJnowHrUtzgzvj9suQQjO7OlUt7KGEaIk8Fc
SuvsZcpo+XG/EZRNsIpOoZYDd0METLNtVsQuz4OxA/U8a46nCAiWqKASucxPY9K9coUs8Jmrz2Jw
bpEqpEOPWrILc36eqIkBX/DKyGybdSOyWb7HeyxANmQ6ELXOUJ4qLbF8Z37vVavyjTW51TCaXT8W
oD1sXK4ES2oV2VST6XyWHRmqLG+rBCJyNTZfczh2nNwDPXT6yB7yYZyjLyuL8IrkzPeEymB3XJm+
nWVuSm35KuIBd0XVeEW8Zh/p0XOjZHi8BnIjTB2DEsi3c42Z0S2GS8aFsdpL2RIu3AGzbWD0qr8m
kq2aCuGTKphjFdFA4nHbk/oX+boeN3sLA0eTNOJeKbv7RVU9VeUvNTRV2kYQkJBEQKZi2xe1cwcb
S9kl9ElFY9N8LBBFe2vaDWEMcbiI7c2IQXbD+zXr8OZJaMkL8z0sJeD7GtEz9UsULT9IKlQWLCws
0FXZKP9nQfKiwLLvLqx5TAXlT96x9RD5I+oZRiQZgiZs7B/FpOsYRkfGenPQGARcEa7tBCzdT7ls
fY8GmLua70S4pLKkGHAWzCKKgZbWAuLSxVq6K4xQ9Ux7enIi1lJdrX6OpBJuYF5+CMRFflsxqG7n
0bcXIKRtyyy3LUJW6JxuU0gYCVkeA+uT8hkWobZTjeZJF0MUTFJ1Bk3DPSm+5DIbfK55QmVt/UUn
py9OTVYlSgpRVOn6Y4GzT3Cl7YySsI9xLEEpIBlc6zX2NgBB0wVr94pPFFJ46+1jFdm/YZRfFzGd
rMZGdAIWxMWZ6klxe1QskPzZ0q+L3m5xh9ja6kyacxYvmhG95+U3QeVAG4p9JG5xSza6JMTkq3mN
MlB6tjJmljKuCq5arm1UucifVdPeElVguKDgUmJa0RPtKgdmE5a6FDfriK6kZDmHTjra5p96bxJZ
lZS7KEkkcDmtp8rah03fq0rkrU4L766WrTqpiFTNJifvcixrVMSvjiIAlE3Rd71iQM1Ik1kg6j0U
I514bJoaYsuVyFsyqiWtc+5Du7+3nEhhF/Kqz7nisxils9TDF7s2z6KTmVek5E04N7tk3Np03afx
4PQ9nUzSPi+xgYl3vtjWzIyUmJ9lUtmZy2mQLjvNMHgip+4N5DpfRQgZKGX91wpl2FmG8OeaeZPW
3AC9kd9SvmWJdRnN+IQ06VtInT/CWs7LY1cyjRU6k5LIGJ67vgISiYllisSrZlNNLpnaubn5WhsD
eh6WpuDFYW7SoU8xbghj4OqW0gh6FcaLSMfCbsXCdC0+rpZXL23GAhUitPmyh4KPRJpKOOV9hylW
x2/j8qoARPDbELFXnT3H5bFSC8gIMgs+y2D/35EM39naXhjrFV+RPC1lYHPRU7odKBd3oHLNyhZ7
doRzSFqWp6WZwKY6OJxrmucUlzPwE98glJQlbY3eGjg48Rp4KbN5K/fkJ8/DtliwZ7XALPngxeM8
tbe6sA6xSsvW6SyLCrUNSOLQ8D0Am5Z9XapfAAa4KtIqHohi4RyZcf/L5r7G2GzILFcaYR+FyEMW
LbMvVQyD6okOehxpJpwEstmkbTWl9IY0Tc8QRLmr4sYvJNYwhjYfCE5sTvaIyd+ypNBbdBPpPgKZ
jpvBa5vpqxNWuEUGXLJ3ctjSFHV7NFacG9omAiWgW5sFMamhhZW9VElqaPKPZagdT8NKl61RuuZg
BLJSMkwvmgZtHp81jkNpq8dGc5wnqQ2WhiC/IRYXMDm0FRowFNuI+yOsh6iiP5tSso0E9BLLOmZd
edWrZU8kd+3rs3BlaSx35pivffhdq4C/48v7QHhYu2hYp13cQ+rQRqlzW7OqA9raoBwz64Tziwlw
lt3rfVrejUzpbKc4Z4ncHpwyQZBljsxUKmMLBe4kiTg6iJ5Vm21+EYETAfltxl062yT40oXEhpPu
DEJOGFQsAM+AGU4RBXfMke7WGnDOYmp3gyYcN5p0TJM9gzaVWJBr7NBrpXEiH5CkkRsW1b0X6YQv
bRJjyXemPQCsS+MduE0uzFq/QmYYd8iO8V0MGjZq8kW1aHYC22EskSf0P7h3AQXIxk7W0HVWKrKp
dMly5MSqXznWJSSc645F+NbKxvlSr8+34FhqKtyEnNfCbwdKRTlMabZIrP3zV5ST0wRGwjqS5lEL
iuwkafrC+DXFZbfCNNu2nLZ5q7yPNUz2uhW/XThdEWganGtcS6lRDIFSw0dM8goiwcIeC255wlvJ
YaWaKyaG38lGBzWZ3PiD3AKwKKZDNgMeL62GLKdFHM3e8aIeUFwJDJJAYYKp8tzKduZgf4gQ3vMw
pWGQAFYSY0RUXZoY7qJYHTfzOJwsddhFZkl/IhVMBGHUosxWGcoQB68N2YddML7NFLylMkkEMtkn
0kolq6rwHBkLq8gMypFakeY3gPDXgVthSY/3Yzrm+2rtx4ZVgjt3kC1C8S6tQMQZyAr6xJl6RA0x
nY9Yc0e4jKt10ktaWItGTTyjROryqvGD8j2xRjMT3XoyGB8UlgMRX+8+2h7fyBhuzV4yP0yNcUS5
ZhIiRygaNGO40ceLjdHnWEf4sCPmfIOS6cchb1GsgfYKKsZLeTGzRXYoSi1GvAN/wi5vQf2Oi83/
l2hP8yQPj0k57dDpU7ViyufVEb8W1qCmtX5VFOk7vdvJBfRmLe0+Tcl5cQrmhLlKrF2ta0+D0L5G
ZLTZCF1Jl62jMUXASiIdWXVy4ENEXyAqeyPs8akpYV8jwLr0iATkKEVP0o2vjZhLX7XI7C50C64X
DO+MWgWtUbVpm+w0hNm8USbWebq2/Jo2zna88BnzRgqnqq9+45AWcebQI0F6ryfSi97qkM1REgJa
IfGy4+sVGJDdUEX/Pzj9rmsIicAzr1H7u5pZHRyTmrjJGIhhfAMrph9qnJnbfIzELqF0j00LmCVf
cLgs4yXV0SdZVvPVxvwzGEfMOdKJAj8uY6w2GDBVRS69tiSdPGOnLTMCiVr14EhMmqNxtUaG1pEG
udks2tHSkzlwCrLMOocNSTph0QoVXMJqC0/MWtjyqgkRdTNS4Q5C4sLW2nSq4WJHEysUFquNzqPl
hMw2ypDH0chf2jDf9fib5R5wCEY4L5fYEJBkcL9IKM+glb6YzCootcydjfVOibm5TfZiYdeGu8T8
MOT1Q6tqKGFReJKL/sdM5HwP81Jg8SPZnGaFlGtnDOcLwUdA8UMZ75TF3HTOE8k3GR4iXCEgpqJO
Y9hvI34Js/6UCxGIHtiLg2ISwLDYCale07WNQCcpF4+ZhZIATXdrxvuO0Z7FenCxe7Ez1sQDIedr
JrGtbpbQhnlFe0L0+BIYEdk+yagzwQCL4HdiEawNiXE1p+VQRj99GxXPXGZbhXCLjVWaq/ZQLncG
faqaV8Yuj9lHWmBeyZjmmbXGh0GZnspkiR4ce3jgj0YlrKgRC7z2hXs/euqZkocWTUbvlQ5p7PgF
IE2sCTT5xG7UjqeFXYZMfocc5tu65ZDo5GTfzAPs3SrAhlDeW7XE047AU7L6VwfDK8v1iEAanS2e
CKVho+jtyxgzL88QOdLG1ToRsl3jpyPzgrCBpmPVSOAwDlAbYh5mmUD0AOAjBQnJQMxBYkEmwab2
Efc8pvJQh5tc0wFVQ85dOloNWfOFSjFpVyTbogQh4MBELsItESYUDkbDg5FgEh+s8ZpCbt+Ulnyt
BY16l0xHqW4BtSOoK/OpJaoDshV2oV0bGpuumsmOqYprY4U640fEq8Y8vViFMm9ZHcg3aZDNlWuR
oEhslq2pwZpZ2ALAKMXuISEGhr7e7nObrULsYHpB/x0G/7WGsNV59lXV0NkIkmj/9m//7kTzPrqP
f/mF/ycn76H/acjHa/u8+9u/8Tujn2r9N/9f/+F/+/nzpzz939L2CLv733u9TsnPV9z9lG33k/wv
KX38vp+Ptvsf/x3rlqYqxOQZsmkpGjju/zB8OX9h97LxWumqpTuyqv2T4cv6C42/ocu6Y9pc4BY+
rH/P3MPyxRCAqZ6JBhoUom79ZzL3HPL+/sVTqJiKKcs20mP+HqK91kS+f/IU9vLomHIjOFFWbyeu
mfbYW1qgs451qvJhYAJDG971wVxrra+jlCJomuQGA2l8p9P3tVMFPlV17QUDA6LO2UEINDLwkmuL
+XSNwkFjFJQqAn3kTIZTBSYtWxhEdtFnkpc7px98m+Bbl+XUKdI4KwvTuDgme80MxkLacW1BAZZs
3dhFzqKhPjEPZVG8TAY1TzpkWCyIzM0oaDaLMd5JggUGPEFrB0e4zFFOgCxbSUBq9pAieccrrmDn
1W2ENIN9jYrqFyYcS/MF8eHQ3usl9clUwARpF4lNE7kP+36QPkXOjNzq0MWoFiGXEDNNyzBZZNB5
2gxVtWzcQiXQL7NglBdn9HpKNd07B4kweeqylbejjAgJNCaRlcQcwenpf8K1mZXY9WxqaWdI2MHL
abqbgdrk0aS4/7Wv6D+/oX/b/lTnj+Kn/fOi/uPF/fur+o9f/v/yHvPW/R/e4376KT6rvol4a/+c
C/vv1X/Lb/r7S2z+Zai2zouiYrHkxdR4vf/u2jT+sjTd0B3+o2rW+kL+w7VpyH8RsulADOVBUB3V
4Y/7j5eYdx8/gMWx4Oiw+Oz/lG/TMPiT/vUt5s3l3eWksS0ZP6j8r2/xXBtxpBHayt4APPGUoe1T
O+7IAq7CJMQxUbNqlwJBByrKBFqpEOg5L1M9FruU2sMvaiZTejwQq8UCbwn1Msg050sKm5cYZiAS
bWbybYgcsm9zwVIsPLOFQD4BqrWqkBZIC0eAo+b4mtqHMes8aHTY9RSklIYGGjuc3hpWlKKWv6Oa
IX4Tr1o1LBXESwhWlraR/JYywU49BOCsq3wlXr2HGgIH3f5UQsVNVEXdA5t+qDHxm/EoPCMaGx9Y
wa1dt12kU7iSVMLvDmlugbM2eXhv9cU5HPLU6yv1Qvf35ljJOcmdPRO6LRkPO8w9dwDHDtLilJcu
NH3clwNMkEF2lTB669uMNqRgekYjUmrMceHHbUjdqfwEphdJ9len5xBwKqSYEkqrMqLkHQoVP0wJ
QDzE4jHV+ATqyvpWJifc2BHCDhKFEM52+mdE4UW3KDs7Qrg+ewLBCKLLNOCpI3NXo7pGGap47TdP
iM2Umydnlj9jTR+3TTcSkZM9aBN5OfR/o1CKoHdWHLSVUAzGlcayCvUIBMnvvEco3cdjRUE3kejN
+F8v5htTvVOenkUWMVos9dcczRBpByh1xMLX2aaeHv9alvyJhRH2i3QhpOuUJeKJTJslAFjy1E7m
s1yAyaiXEF0lIg0/isiCx3+OM8xcgrHvToShfzdheaG93jW0GQlDMnIofVOz+AAx9rLpsz8wGobf
Tg8NqK1jLg3rienLN0MZ2eWOEoEi2y+J3nywKufjsep76OAEZdRw/wyJZ75Ql/GubJBrUdPrVxt+
C1bOTocQj2rdYdMPWqllEgwaJqlxtI7WrZTJFbQp3aljkcVx1QUNvRfeH43rUE6xmzariGkgEcVS
fJNITovPXJZYeL5yXZbB0i3PsGClXaxCXYK/GjT6PiInCRbQIZnB9LdGfe0nBUnDhEyrYyRTsifq
l2GrOsMqdxy3S9Uom2hA9NboNzHh+jDq5lmbQR8NA/y99Kus5weLWPfEETctnelfkF/npG65cm88
m331JAPyc8EGH8ToABnMrnk8PKv4QuwRdoPUPI31iXgRX8++MKMo7jDoUQDDLFEQJaohOQO6at4N
ZftiD9jUCvHsqB25q+gYEmneJSEaCD2EiRgrwwu3FNY8yJS6Kh5bRbAAbIe7btUsxLQloO0IsWo/
y3pN+aN9rulBjPXLTu0cET52OrlHXeWIN9yD20ljeh2fc5RzITGqmzTHkMe4z+9FSu1td+8R9CM+
Hm8xko9MZZzYYhevQ5dKGud2ZBeHvkOHFUUzaHZH+WwGYr1sYB5TpvtSVN6MqMU9GK4+dbGd+/Sj
yhh25pPxVebQmGF+ynThlOizZa77DueiZ81ro5aqTy7lnVEN6pE54r5bEoVcPegg3fwajSj5own9
or72ezq86in/SKF1Em4QvxCCNWG+Tlvfafq3rJIP6wA2R3iUFsN9pNNnSWLAloC0ZLDkoCciEpjm
cpp19RAvYB01hxyWRMJcq4/6HZ1IfFGkJtsBUmRnwPNH7AzRoQiZ6f8QZk8G73HOugMTHcDicQHz
E0/Fq3SX8DqwMoPTizrHA5//243AFp1Rh9xriscOMh++FAAuGk1VHR2iUELzauEBmSbY3un91PTk
jdvsfXG+q+em6BCxVojN20PZVA+9qSDH4+dRjRW76fqXTTTkjxJcz8LwLaSOSgb7vZWNtyyKPrl3
TqGVPECZwcUzLk8tgi0+zJmrpg1rEwqmHmSLbvka7TJRGvVOkjMcMA1G24XRxaZqLfolrCeGQHSR
ZmV6cqWGIhWq4wBSvyewU5jyY+mYuHgIR4FAJb+Q5UnPGZ07SkWtQBEDW81VWqvd20TSDY58b6YQ
l4CP9ptYDq9dzIGsLB9zOj0pSq/SphE0jEMJl2Kav4K6wlAZI7HKaM84gcLADoetCd5qHSfLDFnq
oDJgQ4dkFQL7ykhbT6r+zKFMrSeSk56RZScpzT7EUVrPAl3wguRDwg69zf74nIl1FoSzMzK2N6rF
6lmdykPcjONZKyz7oGkU44Vs7/CtIAe1q4YpK9qyFn0z5uL8gjYBpw3ViYfb7mgopIUMMs2tlt41
cj+SSiAO/YoNU+u4hB4PlfkhtJP7xBnTQxzXb7JjvqQxS3BRttFWRPlerZ1froIzK2tK/eopLNA9
JeQrwhsnDVXRidJSnY+obC9mgoxUQ/T1XOXhsZf6e6Kqvpf/yd557biuZVf0i9hgDq8ilbNKqlLV
C1GRcTPnr/dgN2zYBgzY7wYane45956SyL1XmHPM2L42iUo8SruOIobNShs/gxLQnxpgtIja6WFh
SKSr3vYYRNKZhB7Y3KQWwSFGoX1Hta6At8uWgdRgZzfa2ySbAonFtEclgeZ7ODtgMyE/Bsuqzv7y
FC2knVZwlrDYI2CJjLVq+d+xJWE2TrpZbvYJDB3aPBCXTRz+GUHwxO3txZ35Gkga2hKtg7WA4M9p
DgRxE3DnIBXLnfrd8VscqjJ5e7HZ39JWPfx/zf6/6r0Nmt7/uWZHvPsDaeW/FOzz7/hXwa5Re1NA
AFMx7LkgNv6jYFfNf5iKTeVtQk4xFMPk9/w7ZsX+B324QjWgGopu6jYN+b8X7MY/9LkTdzTdVuY2
Wfm/dN0Kfxbnv5XsxrzpV2U2n/yDZM2e//p/arynfggKs9SRjbH9hLisSZTslJ04RwV64gLznhaX
WAEqnEtOC6NOAxY8FDhGkJTRbjaOis2a5DSrKmE/DZ2GtAgrmxqRgGmOyqr2STrnJ8J4xLzJkQlK
CHsWmrjlj2YY+BC1a49MOlCOY4ODQbUuFaUMxz5rNxzMceE0x+qJ2NFECTLvuYl683VhsdhbwCTO
cB+x3Ku7YSv5dbmTDQsNPSkMVYD5hECpN+kFQSD2iMRiRK7LEEuY/bsQR5mvFQGUC+gtfE9bp5GG
zZCU24Yz2eymFuVR86sbaPkkfBu+kv3kqTILvIpN5qRHtrdzZmb/XmAAC9C+mlNzNxvnairNa0S4
nqKEZL7FPmBb/1RM45PPs3MbqSIVq4weMRNRRPDknXbjYoC9uJwj7gO1WEHaB2iPhMtLK7yJyZzF
KUtU5OzdL2kbnFWbSEoNEAU9O2tlNC95nD3rMH+346JE8Nu5ocXOUJ1qBJBy9+wKIvSyHkd/ABFa
c8xV6OP4MIYSbxKZRnmr7jLrV7eXwRSGJEkhrmuHjWJXrwJ12AI10YJtpA7uoa885nz3tijTDWAn
llglBhLB6GDIqh/F918GKfvTiK6eRy1fpd18jvX4M6L2oPzfWr5MDIs/gCqRqXeruku8kGE+anOg
Cf2Ieot2EXEHyiugoviM2e4MuPoamNEx/ZyHAFu2MchrhLN2OSKeaSBmQwaQXBrgAytWm4kC8zUV
wbTGWjUxM4cXah7JYwNIVc/OD7kT60Qdtm08adtwbLBvKoS0DqwYNnkQ8OeCDAneEzVhb8Egkk1V
3UB4qBdqPJFSX6AHcexN0wjV63P2wbZtXcyyx6A5Je+dNk07hGHY/vNqDfCV1pQfy20m0ksk+20c
p6/MYBvdKBmlZgZyGLiz6upqMTKkgkVvEOy3rAzu3cbQBze2IPWlcvOoDgHi6UJkaMHNDvF43Lz1
0/Ady710FoIJldBJ1BwmlY3rlFY33W8/dNqracBVzk4yZy/M8+Egv8tGJmhqZq2iARqN01ZP0Yjn
rHcvZQoMFJPMdwfxBjv8baoqx5PHsvIyOdyJawlLfKejY0J+X023YsypgAkX0fsxo1ST45PWqddc
7peWL2404K8qO/G4i7TlpM7h2Y2VrxKfUMFwwNVj5tpBKbpDVeZ/at++INdIvClC4qWZ4PMSsz9Y
IdbS3qTYQBy3iiJjJxl2tmUzH9EXbaVej05Q2VYUoPcwJpgx9YkZSSAWkoCKYpAYsizjiLKtFPZ+
6rT/+remgexgjTadsI4Yu8V5oWb5o8nC1xbsp48kXBm1v1YUDyWIflM/Eeu4M0rkoqzLYsemtwFE
mcikBIgK0AKQn48mD3Z99U9oOdlV4D1aaFtsjlAcl/3a55lfVAPwC32guzG181SYL47dR+7Y4tiN
M7E0J4OKKpvJ5qiNajIOUIyccyf4lIzaq+XhMCkEwYSp/NmWnQsHqFiWP3ENw6mnyPGCePb1q/0p
gllQF8ar31Zfljm+tgB1+MckO8tugh1Er62OYdjn9NAa5QurnJYzO2jUcNgVYXouxnBVQNZxc8ZI
ZFv6G8HV5Nq2wM7J2tj1scymKQKXIiWzCmBJR9JqcrBscNIDK/IhayXmHvrOcdozVJXPLvIBgS4M
ZUZ9RCHbRRrQxhD3UI0+NKQkTd789cSAcIIlW7AmSs9oI4v01gu1aQ8B56gGAXZYG3sL0sd23lAg
VQS4gFZfM3ViGL6n2MFfkoUNESNgKBRdZvPJSlxvOlLHcfpL3pDKaCMjotnGxl+L1nm3URa4VtLo
1KwWUEYUBwu9Cy6QUUe31og7QcjOkjugKAyiji2UziyrMuNnDZfZn+hLNYGrBrIK0y94IjAY7vAD
HWfIt35Q8Vvt+Ey2MCvBCfdqhxkp0ggv8CUExGoj/oZIvfsaPqUhgF2Fx1jzv3QZ40XVqWTKcGY2
IsU45qBTL0qWMhY2OdFeJTWI71KbHohNBSii1+iWLH8CCUoKWBdKqOlVY1UX1mvRidqtG7wf7HCv
CoAK5scSSE0Jb2OeX9rfoC+Yrqc90pBWUwgksBD2R6h7RrV5lzom8l2Z4IYwvlndl8zdaoQzgAqs
GEtOhOYEwPm9KEAkkNUDWdIi30LTnqNiXNsaMV/UF9emrR4mIsZ8rhYIQS0HsZOiIXZtvZxnaCw0
i1De0k6zA+h5BW2yp5rQeQP6yJjl0vMD8252B32Uv8uk2pj88Bt2fRH5eTkTqOoraIHjh3tmcojw
tU8zQC6TCPmNDex70RCm0Dk3U8C9FQ6pKT8xNOVt1BlfNup2LWacZYeA2khNKZZcvnoVXgyYsWcB
7FsJxBl1tMtufJH1zNz/yWwpC/xgBXEILM5arFE2OTtqiEYIgFsYWtdQnc4God1Q+K3NUNzHCt0C
wnLfZWA2y+ThszgNC1FtoGdDKIOQwNZ8twPxVVa6OGg5C3VN9He21sYO3eMKYirki3BrRjBbAq1b
hhMydmm6SF1xinV0ANPJqCJl0fdwKsxuHBic4LBG5rnSemLkw0R1A3KclwWUODOv8209ths7rK5N
M9+wQfiWl2BWHLYbCuvmwIeg1EDI1Ll65vS/PtD6TZeG0cJUp2tgEjGeKJqyjFUDmLYmZnwWKaNG
dVJGRWG+F7p9zaIRmuBdqpS7XndwaIA9Z3axGhr5i5jRn2oqocB2F9XMf0jj2QUo17wSu4ITVWdp
Km40s+hmmql1J3mdlKRqJanZbIOkuGR8HbHPWKAhEzINS1ftWnVjWNI+7hBV8dHWm8wf3C6zlyV5
n6CHQARpikl5W+kNrw2nMFopLnThqQCPJuuBOJMZmB3+OVU+rSYcFzhig/fC7zwhx79A1qgJbSnm
bG9vwYisgVgIoC2syPEuKTqs0ry82JEEtsHu/Y0eR/BDtNVo10wW8Iv1jrEy/ZKn1aASlPr4fjZq
DFGDoh+AnDHFDM5cemRak5a6sIJRX0O0Q/+txoj1Q4i68ogyowKj0zS4piqpB2BgISfMS/J5+/cs
cvjTFflDI9Ibv8BcWzEHl7qcLItY+skzpHa19WgJmYmrnKes/HKa10Clm9fixF9otYWJWffaktCA
WM8fKOekRdVbf2YmE4URhqvBgv8xJ7obGa66MMmZVvOUsK9jlXxuH21UMGDJ32vEzikFjzEUL30W
kVCkvhMompEV1v9OTBXMxlqkrVxg1I5+DGsIiU12GgpdXpAyJs04iMdngTtkG+ffxD+k+0ohu1rm
+SV8sz6kAh9EQRGDS2LX5+OekAZnTp4C8BqEK71j1lvLmcKGHjhvVXixTKz8oLA7L/y3VsWrVETI
EREr3VNJwxOd9d0aA68930kmeREd/cGUtIrnDD3Tsqxdx4HJ/AKIbocNShvbT2InSBe5yzoQNNSd
6NsGvHe+AUJJH323t5EC4l3Y2xBOhgSCFRta5Noy6TWVhRYY0h260T5alq3/jYZL7Ecinvinopvu
h/CpR/HL2OpeXHIojAgBVpUa8yUmObc7okxpqhNyOuOHX5sHBo8sYGT5GwVzX2U50fZ4GoCNv8V0
aZy3OhinvtwKs0LMTNJtIiVny9G2RswaIjSHV7I8FdJq3CDujhXgtkVj0z4hSFwRVWNvMWjdmoGy
hTEt5WUUdV4ARhDGeeEJdfyO9BmyacorFgQJclM+797nOyuFDkDOsbZynQEr68d7qKVEgkX9odec
BGufuQSonF2MIoTe2A67yWDEV5CkYlnlQOVs7lSpYMCILHbWZ6Bl6CiV2oisqi75a52L7oxfI897
PqXoO8g9ri0Gk0Gav8oqw2qL7EQPxw2caMaEVR2jY0iLe8we2sNchG3RrpAXtwRslLOVXj9rGuHt
TTaAyNResprLIZkC/HdxsR1w6vRBe5SCtllOTGqDKiFwuA3ZY4H2i6CB5xXVTjc5n538jJORzUjF
HHEUEYCJguRMdmWuZNDpqchsO4xgvclcx07nx0FQs/c9rkAkRkbcbCZRyxzo1L9kU82/Qqn6Xxks
RNGvDb28Tfb46jNKkx31Oc5/m0kr0LOwHzI0bfIsVnVYnrGQt+VQrTCJ+roTIDS2WLrLCUSD8bd1
+DqdAs8vo4GFKHLyl3HHuHWY7DFxtGsB4yZQYZ9zt5LGw9PGsjs5O1JWeLaJwr4YTQO3G6egBrup
ZwWh5TTuuOG+O1u5lRUcmJ4vdNGDqAjxchaAHGkqEBGyucfpPaHkyVGHpw2+2CbvHqPBcl63q2MD
/8odM8gjIYk/fThiTmx2uo3Bc6pWdTLqnkrFtnDCCW5Lh5sW/qarieBTHlEsO8hXRJ4rWOxxNs/B
Q7qvk3g16I+WSeDIMoppB1iChmXSTC3k4i8PZvwHT+7XNpD/Noh6BwGwIgnvjWldGX1vxr7dWghL
ndT/GdS7NdanpMo+M+T8CctZzlxECQnSikVs70YrL9YUaSplJyd0LMVnMSxIVWBnZyRvqc60G4jZ
qsQFRJ02BtuyiX8ZSHC45K8+wx2gCnQ7eOhjptpQH99pRlH29+ktRw2Z6FKFm3etThWvXdjpqzoV
axYoj8FWfseQNVzYxzmU3AYYSP6dWKrXQuPwBbggfbYcddUTvlsGx0LcJVkSXmo5a3/CdcYk/F40
0wPVGfyy4n1e0IpI9jdFIvdbuzPXuY19FaOQl1QpQHwqBlvCO902lzLOeiwy7Y8QkbQYKZNDngAk
ewsIdzxwOl9Gn89TcRKHKoOg1gxaqBdwRpVQ+LEfcdYNoUBG0ej8Uj/dDf695CDHCJiEiM+YgSf+
t25rhDtOAcK1Wb5hBav4jnZOrLgcJULGMs+Mq2cTUEgqrEATVbkiin3PLaxTU7Fu5IDU9RjpEj4Q
Gck39sp4hnOisnHNwX/VmkYjfIJyHLvcRSCdcvuOyIg03EsCpRy+IIGxPPEMdRlbMvlImob7iZZJ
LUBSaXsadjYEY/znT+FLnHfLKCHUSpVB1hHiQqwFtgQlu2Evom+dti3vp+S3ZzCpR7rjxRQcQ+nN
J2QEse0uw+4vcBbz4h4ZhR2cHgWjXyNPMeTmHnYASafoGFYhVk+nPOuzZ4xwuGXUssez7XMlpQiq
5YxJT43eFsG3WNqkqWISnFRLbKzSv2p1MK47iXTZAI3jUO8ZzptIWHilqfl/W5ZLmUKdkSsBUTIz
rsvWqP/vDdpzr0e8wC/THkkPgoU8v7oXwqvqFyY14P1SPsfeHwZKROynbCgI7ACjHkB0GPVTayic
fFV6SYT+jB3WyGNf6cuYDxMm8k9YY+nCbMwuLH4xp4Tc9JCdqxLIq8Kglx5HCFQGPBNZJg0il1m+
mngS6il7bWIN0p8+MjuhicceCDTIEq1XFs6yg58M3bTDXx7MXkDLuFDog33piGqNIS8knamiajSP
cEr/hm4sl5jOjvh+/rDbIYLG3JKMJumGlfOXKd8wcT8dTf4szOlbKWI4tU1yJ+ZhE0yAOSwZw2SO
LDppYTE6Y3AokLrirNWWVs6asERPLEXjY0R5TNjcblDlSyNwTFEgBgUL4l44pJbPlvakLta1b35H
ZEQBJsLyNCHgz/Ne9SrOdt4gfPHBre115ETiGdtyvFY4GyJ/H8TA7kvrNTQi4jVKhMIspde+zyLP
sOl9hWFdZzcQfl4ey6a66rOPBiPVWI3+shnRblQqWY40aX9CJS55okdJ4rF2oU5OyyAJrrJhOlsz
l0gUcXZNovyAkr8rKTPTIO2f0VCejZxoxi5RXk1ueuI7fQaNSfeXgPkjv+PRy+0L4uNwNTLZXDHF
ezJ4yjA5Td3WEkCR56mCIxwk2ap1znLtzrpsDotkVzSUYLIGHkX6d36kNHtGOowcBtLJIi/9ldVS
AsuVhv7KUXmEGjQHCmVWy/krBoT61YjYKgGRC0NAWXVQPqw8T1xih6h8KxYyutIcplFT17XGRFCo
+ac+mDiGdFqW2uk1rhzGhok5cLei9TZsNJxalm9MX761BYavhpeVXXC7jfhY2RYpK2OuiAeShEmc
aW+lxe2PqSJp4qPN8mCXGOoVtiCKAraQePhyYMx1DvpJwATRggvmumErq0zPGKRjC+Qix5xTbslO
PHcBY5W4ROMsaDdtOjHglLBR0x5mQeKfEay/i4Ip0Zjn0TpVpls/A9iGVr5W/PBLEoPAOFrBs/Rl
exkzhVxuNUHAAHPxLSIfyGYaXDUkevRE6FsnxJSMbbRsrwwcpj7b0fVkaemW4VuyUCR+CZPhtVPz
MiRS/26aIjmboXmYGdEHvRontyhhvqU6BkCSt5mKDPpaqrkTRBnijdXpBFqZ6XEWpeTRFhwyhgQQ
zAqKah1gNISTnszm0CNQj3YvhWeckNb8zdhu3yiHSgKuBpbgwpqt36EUoXcapSNu/W1MiDOpP6jR
eZ9UD3tP3dAciLI8EV50ym2ct73DxaI40rlVwnsxpp1X45MJRXqTEFZL3FoK1lmvDgCsJqGM6Y/P
Iy3wW9cigRPspJiCajau0thvScJcRkVYrpUBUF7fzteDIq6RZijr0ekpf/MneR+lHN+dDMd01yoD
2xuJzgfvE1MqvCn8k5OSC2LssV9kOU66tv7m7HV9J3SwzDFp7qviFin5rTPUvdxNT44jiBCZ/Hqw
y4R05sSINrpCMRWGgjWPbGcrdR49wNcni2vidpT1706Xs21b6X+Y4seN2Zb7SYnT5SCx8qxnXVhi
DeNhxCzY+dlLF8b0eDaMqFygjBz8mbymOTtFhLC/jHrJAtyliCp19kO5BHNUJxBtDJFzBrK6LAKI
NAm+fLXiOc9wPNQkWqBgodSUpO6zDW0WB8F7OTLCKQA1MMQhONzUWwIYrXUL2d8snGAvMHH3Bfm7
jhYo0Lg04Qamealy/4A8S6eCAaGLWHM/qFcng8EwaFj3uDKZFTIOT6Im2iXStlCBWJlYDdtGVlfl
5PxqUQytpZVigIMWanrmthKx5auqIYcWSqCQgMJihJmLEB3tVOTQShCLY9jjqddairbR3mYENNN8
D+tp0C9FyyGtOeNOi5DC0jUusdHTlCgaToWGOlQWmoX/cJVWuN0R/xNPrFRgMweuPg04dVte4mmd
WKPl1RonvYFrhrBRsZZjQ/IiHYrjpNMfNjpkKNli4a+0g7aRAxszQKnRNsHxwUKcqWdlVFlP8y3B
fqUpGCwoQll25PlneZO1v7KC9T3FVreiNmC7HVqLlnVWtEKZzgurABxR1UIDdSyOiZjxuQ4BpOht
XVXACApSWKRMnNvARmAyf99ElqHwaevX0WRI1kbyRc4BNeLuXLFJpVKcq0eHHryYo1TK1BvM4reZ
tO+B59tPSlYk/qdQ9QcRBLcxJisAu2cuuNQZPAP2nMzdpBjPslHRbzBCs2gmIRc/icx6rTPcNRhJ
UeTnRBGNU/ESYrmHPjLBvyPeN/zOqxd0E0ZztuWvyT7EWJeTs04eaFkwh7HfHfWFlExUdpdAvZvJ
TgvWSXfo8asxKbX2LXQyQPflCUJHt+tNkrhuKR0r0DjjRVNuZGtarAbM4Nqra34vb0HHVkkxbrb9
MoIZdNq3MH8ofMyYzZWZ1jDpLrEFLpsSOlmQEwO7r5JJ6ZdT3nLzOLVLLb9m1rhgu8BA5N0OEcSh
jEte5d48+n7tMlVaav5j8rf4iVEcMWnwT1l0qxmC9i9jdkrLj45yXIzfmQ45bIJSdM/0F3s8tPrD
n/58/dWwnlEFsCzcONOH2bPMM28SJsBp33ZuMkCSPZjN3odxVEXNOrQPmI1Kfw/txxd7p3pW+k0m
dtOElDKR45uI5Qg0OK63ckMv9oYCc+Vov0XyiEEPgrFrmPcUF9ncq3iW81dL+Z0Z8FBi8Jicxvqv
bR65fJ30W1D8xfprZpgcICRjKqcm+wiDrwZWqUwBASga/GMG+op7z+Q/eaSDd0N8yf5dVb98RkC+
/lCVm+bnK5VhZVx6/NAdAN6ErZaSwCM03IhDKhIgOW0eMwOuVMYYXuGDZUvgkJxGg4s/jREd7vDi
Q6kdtD0PAYrZSnjLKMcH8yeTHjkhQvlWtZ0FflRslWSaQOPTm1vZHEbsw0DFkiO5rhGPm34g7MKW
3GyX9FgYd5321vRHk1M7yRB7h1ubtPNoM0QbjSwj/cTvTIydZZ0n+9wxIWIQ0Lk4rR1wmFFZboKu
8ArkiBKDlb7/wPfKXruHwOZg66C/KFlmSx8Gp7vM8N8BT0hguaszvqb3Q0pjEpwEboS8aIUB0kTe
cM3MyaL3UOMNcc1ETDMFMT9RS1CR8kiX7wOQ1UjNFwqlVGily0ZCS8uw3ZEsmDLUnDjiEHdCw3Fn
oJg9NutyZvva63i6hFgFGP7Py7PVpDwb9RlSbJxlQHLJJa0+AjlcD9ahzLcNaKsITDBCRm0Zt+c4
3nfRqQSopNzT4CYMXlLQR6RqdqgqIUjmh3C4GsOd79koWWq/bAziXWP1KVe5lzOVCGPEQ+otcBYl
KcyVz1/Y+ck5uwa4ynrADpP44hVR4r0oX5SC0IuXQf4T6Z+i/iSs86z4oxqZsjFsSLU/mc0kDLpR
u47951AWXLF8JlzoqJzAtrI9iB5cnArU0/HLhkkTss1JSMBNkVeY5sfYXxAtI0KEG+dx8Knj30At
Laehp9OvqDfuNzyS3xk7bByNC04zz0G6HGnhGuUK/Q+ZKIDYE+VhecK+R+onvNwlHyN7Yo+PQsYc
be1IdERq+ApSnLojXDQjj3z/i55kCejJ7qAFDv4ObL7rQ3TERTg/5QVf0vxe1pw5Df8bRo8bKgDK
cKYRbIspg83bD1k0VvWwyj/DftryW14f0/K1wPCq3OPsFAxvuv9Z8VmETKgH563oie9ibtei3qq9
KKCUypH1Zlced4Z1bqt8Se81XCtiCqmypkXxsNg5WfE8ApUXqmxtVPr1DKzYBIenQvPX09eaXbwY
Op7iz775ZAe/ZLa1oCTQb6OFpJppdxGSUw10vc2+bcGqoFrLEgrOyrHvpbbHi7sIpzeb6EliSgGj
u+gEFxRbgGXnjeFn1Pyl7ERSkA1q+UUmX8MU2EAmPJ89No5Y2QJWNzjrEPVdOd4aAKJ0L37duxp/
1ozDfYx7dpuUubGO888m83QmLKKXjn5L9CCsl3Nt2eEe53VDRpYXMqhVlhtczUEjNkYN35K3CVHp
QoJQlGJ0I70MXErNg0/WK8ugti3AirFyHgUFH8gqcEMk7TFmd3NqITPbjCEihbHxBh82HeGeUict
W4ATSSy2EeS6xuq8Od6jd0tQpQ45BbL8GNVxJr3w6COnZN+vAzTrpBmMW6wa7S3JIRbqvOdMG1gW
LU29ck1uVT+vlqHPKN5mogvOj/mEl+Tv6EoeOoEtdoeom3AjqVzG/A0reh5J5oKQrOIqGui6ArKW
U/bkz8AZNpJ1FPYond4DIKOhNRL8OS5yhhBp8opDpp1In/5IbATYCJBNfHqBgfTlpafuMn0Jz/aI
tZOndziMuH16doCi/XGivWUd5PjcGx8a73He/RBs4tKp4eeLlxMV06g3q3F6H/U9WA+iA7fkq2yY
5nk8/EFC6mfRIk+cBX7v2D8wbvIDc9HKHKAFWmLY/MxKvkC8mNh7ZQatAgG7EyBzUlCMol6da4Q0
TpHm1vwa04sK+J0AlgoM+r2NU5YJTTeL8bG/mtap5hMZHNCPo2unT0LCoUf88+NtxmCJS3jTtBZ6
H0azFMY5XFMHIqWkHueA2OoloXqNKaWcH6TGNqp/G4duzmpc7Sz2oeiDEh4t1KcOj5TBOrDTfooC
e6l19+UvWf+sxQG/BYVbwCPh/wnkTRpHs88YueV2YDxHGQqCkAc8ootJZ0doprrsotnHw5jHGGCD
6U0UfZX77VVOUFFH01XiqmBFwlAnhVNRLmGFzeXsAUHVSx8MpySdt31PYma5qwt02FimxasR7eRa
OpIe7JL34aZ43GdjBJnXoPB1j0DcXUDmaY7gvzWNS+vE/CQCZFqecAfN75y6aizgAwUDMBX1m2F6
eDkBY7S7HAGEHEA4JY41KUwXHMIm76KjZAHjacNTVcg7Wfgbv2O7qjxr9WvCANowdVP1Yu0M0d6H
/5NE+S7veYrGgbBIFFKMa+ADYrsodxgH0O/fgh5xPsheS1mZUbEeRL4NCbzt9GQ9MqENZseuqh9t
4VztOROm6n/6dtxLhBP13NiEla0m9HRyY+PieaFTP9mzSx2NV25bINAJBx6mtdUlt6QrjmooHfIg
ugDe1vHp92iEtnrt30xHWVtGfcL6cFqqhXLsmdMJfA5NPa7aDl8M6z9jstzIR2QlZ0sdj4OejQcl
tlfDMI/USLrhmjEFOoMofxR+f2vklKo9I+dEKI9Qbp+larEtFUeiWmErBnurRLitN2s7ZN5ra2+l
Ir/LiXOqav1FNqD1ZcY6Tz+iVHwZ08ax6lNZbGsH2lso7ZU436shg3cK01QmcSwQ06uqO5c0k/+G
hK0ITcBRl5SLxFo0VepNumuq8qOS4r/SIE+oD+6p6ZlFdStN67cGaS0CzDJxfAz8casoSERKs/xM
HabIHB/4wO+o1Ewki/PZ3tvvpcjo3j4VRr4CeaWi8T1vSwxUefklz670TofAexpgzOXdbxXv/Xrv
TwRarAQaK4eBpb3LUlQT19HZ1iFZCC9Ry3ZkTTxbrN5zSgmIL8lLpH9HJLvhDF9k9aEznhWviwDY
FAaMDiAnAs5j7GMXH/pCsC4Az3iqo1dwk6AL8aLDpugZqEkuWzimKgPFAv+jwuhkH5XdQlkr6jvz
GU+As/LDW5f9FgsEbSzchd+7KnSgB9XKcJG7XSafY+3KbtU1w7UQ52jFvsF057FE+FcM16LnlsLh
uJQBPdYfvNUcxEeMOB7OBfUYc2krDUNu7eREF3PJZGod1CdepfVE1aT3LMoRlKL5BHKOogmIdkep
YKNb0tBiaMGjVje6dU85gAWpqK32UKudwoA0gYyy7lus5i7/irSDaSABHz7IItzKK9qR/E9L3sh5
aiRiTTfIDqZ4G5av3JWLGYdmnu3yWC2gjFRu4UJmLHf9AtCTceR0sUG7e5qLSL9CWad8p4xOEMN2
6xLGaENQ+TJe5t7QE4WOUs2LwAZ9cXlBSTo1DPCABKTFUUPaqXQvhbPDdI34FsMMkKHQcmOXcY21
7BpP+lGZeTteVoO3H7+07gpVciGsj4TjIrrOI4OWpwIV/zBnlO1Nf+soZ+hd3BgXKn7bvFfDToTv
g/qid6/lRB94F9J7ZL7SH1XTspE3o/MoKOcz5ViBI17YtDMbNvtYRG78yVehcREJAYFLcmaHVesS
RmHnp0a/FQUIXMwo9XiW3caDGEAjMg7nslh38r7vXvltibYdjXNmX2zZM+qVMZ5beyt7iEF5EajT
AbctQYWoq3TNg5Nto/AwsKUkl0nLvsX0KxkvJQHc7mNEhPUb+q+1cgujP4r13llr4TVpQI7fMPOQ
aKr/9MC4nQd1OM6rd1M5meZaGu4cxrJ9tTyJ5/6n8AgrsE7xtlkBIrfKY8CfxWXolr7w93QbB9bY
L/ChhZK/mwzGh1XjsSiOyPRgn5NzZbfFd68/x+a3ktYWJCL9ZAw7Kd5PMP9ccLTaoxXHtt3L/jVz
HwKnj9b2y6b+KAyqq20R7Zr2u6NQs5pbhKciQwtndy+xflTLTeJ88vmTsYAS+joo2/mrWCerHuFy
fA/HdUoiFmeGvUwJ7l4ZC+pS9vI+2CQ9f+tWhmdnl4mC1VpwHkGrKC0Pdgx8GX9Rmb/g/5HbBBSL
rfOmtNDJumtNl6sSgjghSZLoIdemDEOpPBgOC+UNe5yFRQijvxTUiUD45iEFKFfwtBFGoojGFulA
9+bXa8FUAuXywrompMyn8llJN8ZsvwjXpiDokP86qBlWZV726tWvj0P4ltWf85OWDWDOIqxHDOxN
cM2xy/9LUVKUH2q1j7Qts7GFsfhBVT4HTGb6ZZq/MfBB59nIk41Xpz/XwSVU24UlLZeq/xlUR1oi
+qacv+zV5baoT2FzalFY9odc3o/OrSmGmYmI14+NcA4jZjtKfxZajEpi2h799NIv+V/r1HofqTBb
7dLk3/MP+H6R1deqRGeLxHKob0V2KcutxbZ9rRhr22Fpua+qe11eKsqmJ2rsDv5yua2l19DjwPXU
7ki/yE986jh1k/Zae/AklPfcP6rVE8kNer8FmNcFlQtH0SmEItKue7LDFoy3tNegPsZMD/i8XJDH
dPo3cqmYs61S2uLS34bSiU8hHD//uZ9mp6fiZ/m01YP2bySd127r2rWGn4gAe7mVSKp3S7J8Q7gs
sffOp8/HHSDAyQkSb1si5xzjr7DxUXLzlTdFQt21rVYoQpPPHKwVzKrZhZYrEtTuOaFrNAzS4dnT
tuFMyrBTMyXPSarLfCSa+0PqLgHni8691yJgY+Bm2Mv1bVg6E/1/aK4jdQc+TUqZgaI01zdN+yMT
89VuLf/STrtx8S2WDtIGlpOtWe9SiLcx/eziledwtCI3d2sIKjtPaUlhPqzftVPYVUA+NooNQYN2
rSE95eOEbHfcC9pR1zZ6ysqzLdkie/WPXUkMrgRt8FleTX9VUNWqQh7ujGQneftceygxANd6yMja
P2r47qStiOajc3qiBnZRvkLzL3UnXKngQM+4munrbTYcLD74XNiJ9U5gb46iX3/6zfD1COpzVo6z
oCx9W2YXf3I6Y7T11sQnzXJU/oDBVleMd0ttj4EUQbOrIUedTPplam5wnHXYCZbzp6ncGdB9IjyL
kwK72w33kYwVa/Wtg4kzta2sTbEih2jkPNdXf3e+u8Lf4EeyiquV42x1jP4uc5r7PZLqVVecSQY1
pK3vr45n/moS4JdR4xK6RkGeUcB9E7bDezerGFZhtTIdCl9QLAvrzl/XBP1Nj1LbWNUxBVK2Fsw5
i+ACwFey9i60/AuCBrYY+60tZR99vuXFbaCCtG0bH4ZwRSpK94uQaoEFwp3MxbD4MW0V0vXEGF1T
8q0Zp6Fddwow+kawHrFFy+w54srxycJ06z0etoXoourwoINswDp2q2geJtqzZOwtDmIUWHwSOQnv
CWDtaTBAQfKSpNJnk5zb7qgw8BhPXWFCwtjXuGr5ahrGWbD2FYKT/6MhNVOi2T1aDRCWjWrK8RDO
q6yQsaetQixppsOxmHwYTFRryhNwc9Rsz+tCW6qQpYio3ArF2VniNIh3ekPps8PCzhKDnPuYDBej
uBOoA5/Bc5n+kHaOTHmdy98SvnYTFK7VtmL4QXg6B3w/2iIvubKpzAcKxoETI9s34Zk3E3V9qvTs
7A/5qgU7T8Qvyd3G65GWy3nUaI2XMO3I+6Si0dhr0bHgVxsjTucd6Vc2WZo8kjHNwby+Jrwtgs9l
TAtBqJ2m4cMItkKyCZJn82COcSrL4ZEmo36fEdoIMyy6anODmAYFpLJxZJ4BvRAR1OkYeMHPtxSF
xZxOmBTSo8ALo/GCQMQrjL6CuAvkW8q8I2fks67xkTD0knvDwxinLnqTLt+Zw7G3tmQNAwLQvQBC
vgz5ZA1icDv6DP3hzxi2FoFyGVVU1KtjSoZTIXOD/1efdXqYhEpGJYTIZAksSpV1NjnkTyTolr6v
KcKDElXWCj/EW+vFShxw9Iq2DL8jejtS00zkEhS6tcuyoTviRFIe7lg2a1as0vFwtP5TvN9Bfjak
9puhuUULCB11TYdT45K5nFb4rlBWyekO+UjF35C8UrK0iLkqIbmcAHvxH1e5rq3q3s1KVyWULbT1
jCK+7tvsnyLjqjIDZTAnqnrllVn2/sokOD+EXYnXhngY3gOnefBdDzdhOhjRc7TJJ0xv8xA3ffn1
xQygYFzKVReRM5ZbOT3I0rgI+pOefXJcaup2fuF17yW2wB/61/xCtQ3+A7r48FzXJq5jiHydl8UD
7OqeVrBPhI04XlXtq4vnGbIUj6N4zuSt5h9084R5ShnXhE8S/7kUvQNrwqIuIPNpVoyf/pLAFuAs
fwXiaXKbZdMpIkAvkA+IDRnTE4c2gmrFNGgnwNwcI8omUp45K6MGidOGp3m3MoDfWRIiv2Hyffbj
wSxuA1/20B3MYU8upxLtWnUNQtWiP0ndhjeLWMCxIS1JQtnG32axQHvvkUgpnrDQW8vlRrtUwjkW
j0Wynj9A1XMxWvj0mXTdy+ou2oa3Uc62Rsdr3hLC1f6boVMBh/b025IZkAwvCKal3h5Ze1T5XghX
5Ap4lHgqbTKS+dvk9Xw5KMp1IFFQ28X6pyp/yMxpXfZqqs+y/4qEzdRyYFIfHJ3q/siBy4yrsKLQ
xQYzPy7b8ez5BBjeLNx04zJbdGxE544tXtqzDNbedkCdaARPEcLUBsEFaM9O09Y0Vx0G1HoDBr3M
FdwUFISRWcsBNIanPvlvQpZbwum3foLan0+gfUfMe2u4VBkuW2OqeEj+pkl2ou5MwpHarEUrfPhu
4HC86MykrfDJwsuuPC5hWdFTCFvTOib4+spLofypcACkDS9GCYgP4bNs3dT8KBNyHPU7r/gp1HM8
MVE/kThnvSMljpYB621C86cSeXQfQ7Qtf/UFmQ3VRjRY8Ha1xqiEK0FU/gEl9uLAuNcuIiQKVv4v
1f7l/tGa8EAvWdZwAnGVW/4/I/jT1fWA76zbJgVA/iWsLmW8v88s6cFv1pVy0XDUxAkFiUDE4z7s
jlbwhxJA/FG5ISbJtYgznClILgm1ZpOwW/M1KRqT5B4qsU6QWZx0UrkYSafkqfo7Wfipa64ujsz8
yvhQWgU4CgKHfC9XN0X85IrKdMbRYa3Wq2S2TvN0Cdf5lkEzUKcb8vtNyIN7p+LCQRMuAmULw1EQ
9335M3vvIpBBYkhB6q/qoGzU5F9pneP+t0qvusmYgA2ZcLAV4DJH+beSoqJ26Nli8bEpuWcwlRfE
iBIgp/BLxluvtinCWuJn4tCQqQgKDhi8nHzOAbgN/kbWVoJ+JkMQ/gRGhwdJBEXF2wUjcaerkcZG
PULztgOtatpDWjwJzMPpwyEoIgpYgqOp1DnIr8lGTKLQ5KVdQgdtp/XhJT9xeW+bL7NxW92N/J2i
vPvsjVapg1xkjtWUv3lhS5MtObp0eZGCeejTreodq/EW1z9a+Vm3j16684UoPh0rq6DaS8o2JBXF
IP6C5R7uQBWxq2+U8pG1mJbGe9hcWIH8HNikFx0tfaTFZir2vbH15G8S+zD1oBrd02GBHve3dXiO
oztpEdwWnBnKRaakoJSEBaQxpTyUA9X/5G6P1xPC/93TnyHuWp3plLA/glqcsv8LK9NRWhoP+z+2
q+VEdmi8+BP0x+CicpcfAyiIv9ZXlrWRw4uK6iT3bxhNlz7rCb0vIv8DekWIVwjUU8cby30CLRZ/
DyCx86/B1yEFTkIqnmb8TPnLF869dNGkfTlyZjHmY8dddGDG0rRKcch4s+gmOQeKK9Edp/zoJjWy
NjVE6U+s8z48J8ztDQWNQX4lzH41L2uKzMkatEtazFfp4i1RmMa54vGKHdvuYfJ05ESXeP3D9FB7
ZHfi8dRkz1KADI5r+TLqJ9Z8huS5fsGZn6QSNrAMP1L1YK2j4mAALjIGI7jQEZlCylBTGZQHJpjc
28XDH+9lNnwIAHTs15pxHhVbeJuTG7/ScDUW61rbELlJlJZNnEspHxvTnt4p2Qc5MZ0H3gRJ3lb0
FXonzgBOhRGDhsTGyvZFGu1CKX/lfmeYtza4msWh19dVsUq4Eg31swJqpTxwXuWElF1W+zRhsvr8
5A07fhiR3L6+HtnlSkZQ/92CSxNoQTQjsjLjAGBTupOxG1n6iyPNKom0KfwLgmdksuR7pC9KknUF
J9DCWPoU91wEw0bDLYxg+1BeTlXt//vhGL4GohU/ovEQpL8lBV58tJofoqmmaBSl25DftX4VQwEH
2dXigtFIAZ+nfFjylmHdWPXjumG2qThkFqAeBM0Tib4MPM5ZPiZhq6ar0DySY5J0ZHd+ySFylqcq
O2W3qq37NyVz5YkTJXCo5jIvbJEUv637+HOClMs4K43kp18T0AaLmdOalIIKbuIPPXHnzxw+KDSv
mFmWgUjSGWbNcZ35N7371/C7cm+Q+saWsPgLdC7RAu/7k9C1BYU8+ETvYrxpoWUIMPlqSQ5pkMx8
yuIPI3unLvJ2zR1axBuYOTzbm/lpFuRdte0ewhenuZasG+mk1AyZygr1NEfyqsnRAe5nWNOQES+6
Zr2ZklsgvZgVpHEtU1uV77P2jG4J6vbeLVkVq59W+zUpdkvhSmYCA/XiIDiNcpn/wSL8QTS9+GaE
/GZYe/jiEQpUuQziCY05nwiQy3zKNi6KZWRXXwaCnqb54hocDDpHN/7k0h2y/CbJA/sGOgNGVbuD
rrOjke68Oc3jqqqnqLgDKOcGytLhjNkwFE7jCB63GtN9sUJO5dEGeZkhpDL+BKzTlUNBfYT0krKX
d8hBDqpLEhiuhDKynr4i+Fip+jDjp2CdjIaSqkPV7UScHEzIPRqfcFimmj+/KklwiIq/USW7J38o
QCVJ/VNi5aSqnFyqvb7oljo31he3FErFJ1+7Tn0gO15yJKHIHcvnvDkP4G3MBgFYI1qyOVCQwFOT
Y3Vbcemlw1dNej5QgkBkTvbtkXVUYMxp2YONLVWgvHHrbrhwXfPD5puzcnWnM+4sO/h/aWrs2Hwo
SvPF03w8as06yC8FGYRU4RnWPaYd1zs3ErWuax2bdUf8uVsgkYz/jTEBXe1+Rl20gOAgyADvkIav
ul1AmonMOsJ3xX8cly8z/UKcDB25y8tTGvzoKKyG6JAB0Bj+B+npiC1+BXGTC6Rvg6LBozCpiPVB
lK+h/T1AWeKvW9blsyb8ZGnYhKjTZzrfCfq0ScGGppa+VQ505Z+nfYbeU2/vlr4p5XWT/DQ+09F2
KH6m9ksQEP9ykQf/Ydn0Qgfil+bdAgznMzoQS895lVfUm19uK/8G1LzMoh37oWPOMtVvJGBko9YM
lMwVIhcPt23a09Q43MDlaUghL20sVx6l3RrhXwXPTcjRfyRLfoMPlbheOsoqYlJwVndMuh64B+nN
jAzvmVNoB8ZB6y6OT7IkKRHdV4htOObKnz4gz6W4b6z23BRbOUBtk3wIvK6IdpfYH1th1VSoM//F
5szoyguNvuSIVAnPo5XE5/Hkxwv+odfAlVw5cWk+CDE6Pzo0+NR13yVWjvl5G9Uvubil9THP/iwv
X5Ioi2z5JoovDT+fp1140AZEP7LPL5xdm/gc36LpQtucBdRMs9iY496xybenosGeNW4+aD7/+EKG
DQEmQbbOuTf8omaGVgXeRLhYRCtVutN6O/cTIGV4ouxiLDgZwTUUcRJu8EA4SXYJ7J/EwyBCQC2A
R8cRnziVeDRQPJEZ5aiKj5vXWmoqZeTE05pLHAxDcAYYYsvVrV3Cvl1RYFX1GAoJ5hgPksJZw981
7Pz8Nb+JOcXWFhAeu2YNZBqPTwKRl7V/VL3NvHLPSwLXBA8idz5ADjlsKCExG5GP/LLKzSS4kUeK
On+ADCqqQzf3syh8vEfWuhtvSJUXSnGaRg4NJL5UIu3TdJVFDrVDhblP55EAbULRngjuXOTyjxL/
AtsbtKtmh5TiEoyOotzZ893Q0WwzBJtRug7gDaYzR/E9M8lN9L34RVLdUq6vSHcdi6G2wJGT8qIz
oRn6Wh83hX7vKvgjPv44vSjNQ9ExSbpJcTTl9/xJGMqH0t8z/7P6DnUS33quaOHASshJJUgbeB/5
GQs7wMnHewixeV1GL18IPZWLBouH/+cr6wrPa5x8Ttmez40ismUrwwAsegSWVEd/lqobjC6TBYl5
gr6S+iN1dvgeUfEZJOsyFMPH0S5UYfJtKPPYjvRNomYgMtvEjB5jFFLDC1+vhIavZn2Ai58QX2bi
p29dvOoGyWDrKJfJByO14GAerNqp231j/KXh5/BRlmeM+DTeawsMivyvJRCNi7ob7pSVzT+lY4Zi
T2FSsmQmMhpOqq+0uQ3jh8cIFw1oDhheM3bnVbnuOdjn7x1x4Yzt5QaluO2PYWDNbC6G9hDNnRq+
8+VP1rP4jsALAy7lQynSW4pf7xCwyFcU20os0gnrjuGfPH1l7rox5/l5VNO3oLxa/Y0q3+u2svej
FLhCFqB/2lOernr3mPkcz/sEHlZ0mDckKU5+o0cgGuym/CvwGCFx5watVEQC5qGhTCHkqFJnMo9C
k8rmbqa0rwzdlgHe23nRBcXdzPkYMYWr29HRV+jdRCJV1I8hvZfhW4EaRvtv8YTMmVgTLEhc8Zqz
fFeEbDeZdkVitqykfYttW7qQXleETuJSsJh85IRWzM0/OrCZONFxlX1lxWs+XPXmm5SvRX+RKWv1
SIAUMQ+3NY3oHBlWRoE1SLS4aCJ0s6Qwh0igY4FjYSnYhvfXuNwR8dvAwjo1lm1SaNcQKj6cAvmv
NBZyC+1zsDqIg+8pYJri6BqJoO8yXlTvJZGfoBGCbZHEZQFYKiNO77vvXRgZJhMeA8cUdtyGSq7L
SCStULyr4MPqD/zeUHwAy+CJt8Gt7CEOt7PjpcMkmvJytCS1+Nu42cWo6WKTTlmuV5zzPYXhxq+M
vCfXObqKY23Q2OWtSJQXoCQVu0HgieUa5pMOPHyMhvJsYSLCWa8C6o7ogn9BihnUPsrApqKC2GS6
ko/hwWZ12pxjl5D2kREYtJWki8raqXpfQvlTTVyT+97u3ajdkwFmc3+HLheK9t8uA/5FNwAbxjHu
zrNA22vodCo2pf7opAncls7K4Zl4z7Fjh39bwqdApWdJCwmyizUF3PG0YmReY3ytES+NG23VugLy
c8QY2Dd4BZ7fHLraP1SAcOZzcRTA1myjGnF/dVwVSJLU6qkS3Y56Txs/570QZ6JVnea9s6x+6nfM
CaIBaU1ohar8pJBmSlAPhER+lcpdUv3TvCNYVE4qUHZS56t7vmvNnsuttkvjCv0mlVcTEa8zt6Tf
ZqDKMBMwyV+Z/EDJpzViKJGlz01K2PkQLTUKkr/u1xO/TWsXKBImt59MP/LJsMOEnLU4gO1Z/gPq
F02knd0HFGkBt8GcaCBvCTmhQd6Wn2noqsqpaA+ez09EmurlzxAPfdblxAAwjovcYgETIKFqUY51
dtyr+laRd2YFpL5CFKeil8XpDpKoUPwY3pWe1U7/haEiNuLfHT2q8Wl136H215fI/rS/lhmLNJjl
6HF/wdxrS4EdeTWSum9PwkpNoFsdEEqGK2KDOiTsmrg4PJq2tAswNgNOx+sI4S9v2JkagwJ5F5pe
wqqH/qydjnpw5Ts1Jyg5RqPIonWgOSSjsihfGSfWEFGg1HVuOf7TUcQkoKxle67Y+lukd5IJEZt8
V+nJS8+AmR1DXkAaRYMUqh/QrxEwWE3nmQuLPhrhrZTfk7+JuBCJYOS4B6GJGTdGGotBWSOJW5oa
64yHzy95VbVh6UuApLtaPOYfzEExohLxVncQK8W6F15SAIPM/pCR4DFfVFHOwfgig7otMA5kdNR0
oxNxUiclEwh9s9SUklwT+GtwdbK4AomCShwGKNSUSxfUnO1Un7I9TrMW1kRTCeEcNXt+0Cr0Vplp
98lXwkGy8PCmKcR4LUdtXX8MrLSqC8BtabuG4Ts8G/j1Ju1gMfCVeMXplxMoblpQtUx5Mwsyvwuu
mCX6UwY7dc4yYcPwxqOUn+fnPSGnIy0/Sr58eqIW3JWEBfAsrfjy/dt8L896E7gredzMX37rPWtS
0EJqt9OAekp09RnIjrWTRVb2gK/RANRh2uGq1q2XOO2V4loKHzlxM1RNZy8OBerF5PBB2CfBxYwe
VNdZQJhFQD2nwf9lxPVy7LQvshFY9hCAAmbOrhcctEpxxo5na8lunrqCVlsSJQnCAI3F2zmRKTaL
sPtqtibxh+cE3dA9TaitjdtPyyiH9nWH0i7gcWFdqNMqi+uVWqcQsjOph6AVDigjy0fBWE97ZyMv
Kq6CecvSWzq/9xiTAMYKQd95YKgWM9PgWCKdnhvgb1gQODNoSEFCGX2VXWMl+7tC+6CyKlt+l9XK
Y9hpQEDxYy0ywHrCmKk6Ix1ufmxAFAVj82XiBpLzP126lNOByCaVHqioS+xZlJrIfEeooEuzXSYr
YDtqHpGGqQTXlJDGG/4ROKKr9Fyp2wlM1xK5/fRfVgfUSgYvbmfemvjtcy1AHWhnPzk3KpgrGlW8
TIHxVWLRVzCkWOPPLIvqW/pfNuzPbi5sae1e8kwW/mlK1+F4G6zbiCwx6KDS2AfOMUcAdlWEee9p
aXEi7EbpUVXEUVe/+Usp71qBNAQkTR8Y8pEHUiO0oR3VzoDFRJNMiJi3PMrs4VwFsEPergMz60CI
M8NAmNKClZ0T70sDduypC6XyUTa2iYYoda4osjAWZ/+8RMQ+tZa823yYzr+o/S3WFYSOuBQlqlMs
C8gQZRTqqhSOm7OUN1vNSTX6lkHkhfz0gwmatsOlvMxIb7LrpRmdx/ihSqcRlnm2kwTmuyEbQQjO
XDhTMKx9WloFnK3VV+25yhx1datReIQE4Ij9LZz9BND9JhoJkK2lhiR+BsCqsFo0S9ktKIwHdBi1
Ax2bTiU/eYnXpXVs9c8KccZI6Gzkox7nFRmpEqmikTcudNAaoEh4Czoz/E+QfUNA1Oqa6UHwoJQ4
XBJxUw+7ml9CWrbMxN/lDNkZO8Vn6aqWPatEz7wA/KTql7L/5U0WExtbtUw8/n/U2r01LhrF7iLR
LMTKLiuVYXRKgIF7GzchIT4Yu+DqjBTe4VAbxLmgVkGjS1CATTtI56DRqmyAzmbVW88qYkmg/tvi
tqupaeOTjL8YIsOJbuNzrh38FDKKp0NhoiG/1DaK+tdHkG3yDcZRQUThn+f4bphtvG9t1lLuGrBl
Ps4ImR+yF9EQwEteAvpiw+cv9Ow19oRlK6T0kjHy4UdRcphtQtMTGILeYQ1K8wUgJdLET85AotYf
RLHIAOZnsukme3BptFd5yaH0JzubMbddPLLfsyJLhFhHTId0pMFxHcz20fCnEpbKaZRIEiu05dBy
60gAgHUpzK02dlTsswmtyS/9kejJhepIs91C4OakyFrD7FDk1eL3X1WfIWb5Wa8EB0iXP0brEONM
i28BwisT9YbebufTWo5crqOFKi0FTCU41K23QtQQUZcM6/6YuZb3l4v3GR2SqpHJqnKtXHZalZuA
304MljTQUQOBAGJvdICAl54+vah2RxkkmnDIf5nxSjundv2Vkp3noyAIDuQ5UiTFMuZ241YmxCK4
yKEtBscZYsNjMetjUEauJSqebNMJ0xW4Y8B/NNrduCuNzxoIWI8Irkm2FhptM3tYGYoEvnwkTd6V
9hY0hUyYB9m86PkmT65ylS1b6RobBsQ1+hNE871Cnx31aSxCwUldEVBMOFKz509iU3Fa+ZByBNbM
k3LyVpJvj1iNv5Irbf4eGMKXmNkozZYkPsyU4BVbYkTPT/O50eQ3q9zPH2wRr4wXz9t8BSTtJRUv
jXwsqt42zGkTFPnGmKjMmiyiQyrevdylwgh4nwpEx8sIAShVhiYUgbPoVP0bnYGWVziE3TT9q1CR
Gdqm9j995aNC8Bw3lKunL1H5QnT230cHroTi1RLJLB037G1K/l1iTiHBQgCZDglSjsCWBuM5NpcQ
k1Gefhj6Mlvx6hX3tvsnIBAaFcalxs2LR++0Tgz4hpeE7Czo0lNRiItBv6rgGgUFfAAZ5TPy31nL
uY+OhDM6HR4ZL3tCFiZdwsthQuouravMKc17Xm+l6BJ0bwVXfO43ZEqQ3CM1drOOWDXooaIpNFyB
0C7kUSd9kchueEil2ZOj7iYTno4MtixfZe2+I66aPYL7UTBJ0bOha4DEa4fwD2nRvsva1cU1iWYm
y1y7DKJ7mf3pwYeffI44FSbwo67/iAZifcYL44P1TxK/xPFYoVMo7uQDoRZcm4S7vlV/FX625uUP
S49y840LST2YPY71eM3jC8GUajvYLWxoiL68q0W31MEUFn8a052OIyV7cAFIwha4j8PChYzDlrsz
7ZKgMV5i1s142hKokYtflnny6I6tTwrEO7ZlzC5sZyJCrJvn4YyXV1q0kauNAuWPSh6haqxuDP70
FhusNXxqMo4EKLD58aIhdquSbaabPv9dFBfzxku1NkpxpJAamgn6oUcRMTV5VicwuN77qGChi5cq
HGbMyqLaDvlFlJ9xsS2K6UQxBVLMWS4kyK4fkAlDauhlPsEM70vUbVTti3i2eyDSYM0wGK50POkV
R2AS/VWU9nJ1UwlHMngH9BDjAn7BxVr/iuV90snGcQompgklw9FC+qDvfPi1Uv0rp7ORPTLMjyUF
LTUvfccJmDH1YPEGIGUmX5qEqJKidZBxM5noLvhayJJGJsN2IqdASTuUk5W8NXBHwSy0f2b9gvS3
ML4vmPKA/+uiW36bnDkHgqoWTbkff8BsDZXht3pWWBNUhWLtAb0K/GCZ2iNk2rxE6vU74C+eajgg
gU7EaUMGFRY4tDFcru1wxhaaXJUWRwfqTrSBpN0ycJLHYEAIa68K+nY+BLsScxlibH3LPeNHG0t+
TDYtUyWlqEilYfbH8rcsfuV0HSg3k9+kAL7F3+hVh045YA3kduNdQQqK8EemeIylPl039e+EjbKD
vCULUPm1cCPr1VdPl0W41vK1aVO0rbIFLTJEu268yQaERSNAz3+n2QAqMuS1I2DWC7dQcfGA2rJl
GJI+SpMSibPvyAPQiCtW3xIBL0n9H5Gq5VvdFpYtTIGj2gVJRBU4NT/WIYcM/CBGvUViHmYdWlUt
pDcMObiTwVUHZpKNhqwqzbciluD4UNfnWNr2/Z4wYPKS7iTjHLzwMnCslpTIs7CYDOgWLkJG+VxC
7tpiCINEl8C791PtDv0dG/8igc0PGry40BBuiDifCjq6692Uf+4/mvfcwH/NixBbUJStlZXmqILr
RftacBVCck22aeJK3AAAD8gIQlRsYR45tmDLctPJg9dDBn5mP2Hba8JHWTzT5BPcMCNdnmVXcrj4
dPy+oDJSxZ9SwjXpzC4k7XUQorN+uWe4SKrfO5n7MgVxykfPHvbd9d+p8raIdBsd+TT6BHWthfZf
DYkXaV/8JQ7hUvYeWvxm+lfAFzswPmVzTZQ7maSO+ATF0IR1FbzJuln2Mv13t4DvowxXYkCO8jvq
/kTE9GBAqXIr9XPL4M0nQgHBZrjS/s2hBmjkDuI6pzKxuhAbR7rmxwj4Mc+Klnwgn3cZ1zdEI9yN
Or4rcnPFu6acAf8o1hzR5JLLS3iyGKAgCr6/KcXF36L/sr2CTAWDkwCXhUf/3UDRTsLAl4KRDE1D
Mn6mrdtZjyB6BMG70W9Cf828/SgyGp7I8XdLbVfI+zbFfsn4RQZSBfSus3G2cDoC/I7qFNI+xJrK
vUbj6Lgq4rOunmTx2tekBp2L4K1Ye8CtvNzOQcc/Zbkitgtj3Zox1oajlaONmXJyF5TTXpupxlWu
Lb3kOHZX0kVM81kYe4WUPwhPaCUsltOj0D8sOlsRcmofGiCXVuy0/nsEuC/lM+3q8x/OPNZnl1nK
R4JvoR4rBVDhKnE8D8GfDJVKAUdiOXRp5pSFKEuc4RR/J+3DzD6E5rtzqLEDMo27ESUlJjE2bZXn
NCSwNZ6IhVMPEzW6ZOe6Y8Oz7S/afmXFBzhqGy8iOqSBdG17nhhjFjPglr4ApDgNyRqNFE+5Fp5n
NH4iHIDhTwmOcjtiu6qcEJu8upPlkxXiCNgqRMSAcDZX4mMBeW8R6MQkf/A52AJ8NBP+v6k5JeGf
TMxTJ7ytbo1QetZEZwA2Zv/npSDM2hdN0URW2epA2gwXhad9Wd1LOmjqwkI1YxEveBBJa0XSInzF
2fyWLCfeaqZNG1gOKYMd5M5M3bd4upBQRcI7YToAm10a1l9OAXi1bFXSmQ+FKMyzC4pSmQNjjsVz
x+A7h2ZF2U4xCSl88V0xP4FIQukZvsbR7QXXz+8RaejRb0/8j6WscSc6mORIIP2HSqN2i3WOVEz7
BLtCF1ZbzKbBIYMbY9wh16yuDghReWEGwjcoH/0vnUI88u/I1OhLJrJNZL284jua/qLpH++fbdU7
H+hTbtdAvUuJO9ktsIExAuAjnUPbk/WMefIKJV+idqBRdMlWDF8XE9K7KpVkGTBd+7OYVKJCDdQi
1Tdy8lFWHJk5uufkFLabXNuXBLDQIzUpF3496WAgkUdzEFoXEUZd6qmxgfktIGhAIvRyJ8NMcKHR
RAGC91BhqrTo2zJ/+o6xGfNM7pCJm5pkEiym7oAUs9NeWcNVLT5Ii1pE0loJg/nukuRVXx0IEUCq
uMtWyOfVTbmOVtDszcFQqnMt3XlcYPYjZTuL+DXreJaKcyGexOQLEgnxucCRbcS7Hvi+Et607C5H
AWskF4uEzrg0PwxhQ7YnjmjMxrteMVFGdwiMf1Vt28eXIadS1VYVhM8YrYb8OzkkzM3esiHWIbnO
R8AYPTvvUOs0WW40CzOkrUoOATZg4vxtWXUuP0z1D4Aj5uhpeYpQt6AoXWrJllVhdqCtoLitF//1
VUhKYIeON08OpayQgbOJ8RvkPEYAAuR0CwlY5URar5aujA2Lfu4iOk7fan6W3x5HrbVDKjnS1wLF
pUjsSdYlDv/VyU4JHT9fwbD4+SNF4D8NHOgl0zGIL9JU+gV8EG3j14NuyCpszTh7Ve1Ekk+wilYT
HvoG6RvidEQmNhRDJENyy53r0wfqi9eMoU8ZUJr1LoGQEhgcn6jPbn8VugfCCm7CD7SRtqJ8WVSO
UpgIEFdrP33IF5yCFgvuPGGM8R7CyW7/RKSBM4wx/hp8Ta2HXRv2knE25iMH27fxpMcuM9CqUf81
wAAz5sn1gQO9hhAnTBQWEwV6IK9N715131b2F4PLa+CjTjLSdg96AsFCg/zCLzZj/25V8tFRAZDx
El+I5wqYKBgsOtQME+pgXD0qofhiAxbpV6te3oTEW5qXWP6RzLOe4ismTt+sQIA9qqpC0Gvp6ItP
q3q35qJdj+t+2BOuE4urfjp0dgd7cRXnr5aZriPQgFpWOsM5bjT0w5MNsB9QS0op+Tv8g1SbqRvV
O00Mi8ltxJbhAyuYLsXZSfOcfS5+isLfBx840OTdgQxNAkK4Y29DGdWbztgl5a6MrpH/2fVwBFQr
EzHGZ+35+6ZHnBJQ1rzE5uIw+DN9RMQwclL1u0r/zxbicTBBgAHf3zLYZmRTXAN85mhHDtamXyPU
SyJH4NPzzjHPOt3b/ZMl0MwdQSeAA1QQzCUf2TSSjaFT/cvavAa1UCRiybkKhfYBsr7Uy3XjlFga
d/B8HcbkmHWIqGG6bRd+xQlGh2VwQRjfNrsEdpSaIm6EQNwN43mWOEbccUEjUDP/hoYPmi259yRe
gKvm2UZG4NyS4MKuG1pYbIjEzJCio6apjP8xdh7LsSPZGX6VjrsWJHijmJ5FeW9ZxSI3CLJIwnuP
p9eXd1pSjBSh0KIXt0mWARKZ5/znN1vZWlX9gsRlwU/GVK0e15W9ND0yhZJpIO05UuLkVQ0uAPDQ
4ukuUSsm1DuToLjaNQRCPJYrjXu/osGO+0cSHHPp0vhvbXwIeTaqcQfCUa26lcjV5NzJ4hlMr7bY
q1M47eky1b5tWpms/qg75pHlNsaPiCq+WpmtOjervdXw5YqFK23ZuxmRszbjpSMvHpgeTyRAedYk
OPvE99Y+pvvKvOvuHXBX10LX8I7Cy0IzD46JLdwmwi8PI83BTWaW+hYzQzTYAXu8BzIO6nzyWg/v
avXQF84SopQgreDND9AJxwqIPFS2g7FpS/iLZjI3eHvktMyVwUbPJV32WHiIL1detwH+sKQDWmNA
LpYcThVhhZU4dKp6V97RYGF0WNawickxPFQNllhsXMvxzlkkih8TdDqDpCiXPkOBbwovVMrZa7jm
r8qZ/5WnBjmCTFwhkCGpcaD+1LPEECLHLyFiwvI/2Q/tKWhe4/aJZyDiAQ8IkecMXmUluxOpfg/r
Wz9qXPG9W2+o48szftkdhx3ZfiVlQ87wP5r8+BpsPLbFpbr0QG97ejAvefXYbyjcoLjjUnELZ8we
oEa2p9REtyqtAuK6QcDoicIrRSM+pyH6Rfte06cTDk4H3LUnzTohCBQhL/5SN77reBODrSh0FKKv
TpBAMUzDasQdGOBCa0ndu6+wQ4wbnz0ObVH9XiDD1ZY9AnnOXr6GDzyZrIZ23qt8ORquDIv6k5/P
x37uiSn3hCdwTvJZIKYf+pV4D8HxaONnUVCU+weWeadQzbb9pK/6qUO6G/wYGQPZL9lY0TsNJZ1a
N2ucFWVCX91QTrI98wBAIsO/bhZIUz9nTs5tREaZN8Uytne8ItwhBUNKgCz7w673DvHVueXOBu1E
hyMzQURzRa0hQEHP3zksAlEa4uo4K0sOCexHAmDcNrvgI4gDySFprv17HS/5+np4oWhQqzXPc5G9
STSXbflZEPLOgUtyJQ9JP6EwSPwt60v01mpziEwLsIjL5X4Hn2SbCAqWNHB85OdeD0k58Yns3lTN
ye5+kChIkDTCYelHy5tnLYWecqzeVXyEMCJtqO9t+N4UTZX502rpJLawPKAXEioAil0yy8r0otps
QFgIV8GbIHB9mEEyxVc7cY5+tLGTt56qu8pDuA1oAeNXgTqkDIu5EkaIGNWbaQWWeB0R3MFTZjlw
cBVXwGOU/HHwSrzOpHMizjGkCpw1AWor5a3k9KpS2hDvrBuYOeFU5SEuFyWnGIFBgdTzTYgsWG2B
VS5hcVPVm1TsFHs7wrnU1BllVRK/p1TcI6s/MS45Q6AsfWPebJor2aFwlmcxpxOFKCSD/J0Jv7Fu
VkqzypwtsFgKRQostf3SCqADgyAhZmOjApIiymw/PwQ5LYCiIwYukcbSljd3c9YQs2izZgqyvQkB
mYzmW2J/5P17yuBswiyiAj8eZlZqwQlhSqxxT9g9k71pokXq9mKXZ8sTYuGMY2gYCDHcUMNgk0Su
j7oIydnWNuw5lf6NaFNoZnpVn5XnoP9uoEnyuGJ5FORX9uipVllo2RzqqgsyDYR/yfgjnhJYpJH9
bdgdxz+HFYvbxvUHvnRJxd6hMp9G3dYvt9QJQw1NqQW8A88SZq+D8NWbuzOJ2g1gPFbOokuPdPY7
zK0C0HgPEkE+RHNP2CLD5kD/MeV/C4RE3NT2zkekYnQ/OZWZ0wz15qNCe7jsIZ0Aq7gNAMoqNLcy
C2LgSINSoaFy0hyGf+WZJzk4GZDAlTX1codwEHYU9vLmLguY+VxEnROC6LwIoqf+2uOdV6UrW9/o
9K+w+CF1YrAXzqCzGEvAowKSJ8VK7y2b7ISZfK0sxuAZOCj72GiKAzwUGekRRO00W472lrFm1xJg
J0pdQXzzpZVoyqi9QBAQI9IabwkNjIYj0D9TrnTJqKCRZ0oze6seGYYkGnRydeo7D6lEOIEtgwzL
0eghQ/Y+64K4AJnlfwqtlwaHueDLVz5dG/f0RbioMKpn2j8TiIYaHJr+IXmgtNQg0Jo75uJvbKWC
lsxKRRoptjjJmt9NMgZq/pcwrQvuIRERJqibb1xN86i/yqgDFG2bYCIV4gaU5xeftRnuUXIXEjKW
dV1uncLETKqZJ8PS1mdFeDKDLXgi3smTbmFNgZf4XExfr316DfnWqi9PSeTqrGSmh8K4dB14BxPA
bPpB8WhA37AWjfUSYqIDTGCCQOLvQPmBK069UM2LlPyMBp13MsflBVOKicbW3WdLRp7CviD4rU0e
0a7uumHtjBqkJ2xGzg0TN5oLUOx522xCEb9gskefbOkkmw+Xwb9zZChAYIrTbzq2s0GeMqKvk4Mp
M5Mft+xvngHZTRZixpDO+/cswiI29sMhV8vrwLmxocmXbnXQOVlp2oSr4UzJD1IITKEk80THqAgo
DwkzzBCWxq10pFXcERQ07kJI3AEHHNZu/oQ+2fMvdYU0miQDVd3p2ZFWC1s7DlIVDu9Rhh2UrjEm
EEtMZ7bPqDJv2WCNZlpa8xCchmhYKURHyBBgoy/JGQ7XxnMw3EWOO0cIFhJirxYzmEgusgB62X+7
8ioD8RFdPl6w+fIkapjoi+Uu50fPOUburfI/s7YimG1x0Fu0AgBUxikFZYlywhD4LM3If/2zQuym
bg3YqBUZABU9awEDnO4eeV+h7QxuGmrafImWaFhC2276T7Gx1sQ6+MUxlVB9kFmRUiJmUNdId9mh
uTVxFciLr0i7F8iP72b3WljwtjHd0MY3l5GZkX5pFrNpdZwd1FqZWMO7aFRzy1iU6tmRN+Ab1jJa
M++op/oiJzieutTo133/Jmzb4ogeEUq5vaAHgPTEA3fv0ruLxjIxad0U3laLFz5OCRK1rrryu3mK
mbfpTQtqt7R+Vy0LYzG+osvmu+jkGarAniqI3r43E2glGHvXm5TGhMgPXpSz+8ZyY74k7Ly07s1Q
Hpjz8NSRjUrfJ6hozQXkekKTxwZh4OLFV6moMGrwVYtHwcakpn//jYgm11AijOszwQJ82JvWRhve
YJkW9hqlv2FdvSSZDB6wn+gJkw8veGoC2fXuPhTIpnLQ5DP+To5Jc27ySUWeQIaDhXhpdC5IDvTq
JRpgj1ELDjVmLQHslYejXy0aJ9N6ETxfJznq8luH/xFpmAXOpdgMKwut3RNDJylL5kaB+YzZ04ZA
Z758w0gXLkuy1lpK7+LV/EJQr+PWXwUkBNFbdx652PCjCTCbCiwJBEWiXFPkB8+hqMkAMOB9cD5h
DEbsWI4IlaDNKakeONW95+oP7iJuuasqUjjd1Zh+JAycDK3lb4AxgA6htBNWcwEjo1hshI503ZIb
mJG9865CNQiMpxm+u8V5GGDxUl411MnysnWAU8hkQ3/zGtAvFh1OwxMGn80M61CmNyNbgu4fCpNb
n78O2UdO6lsID1Gt86PS3jsxH1mJ3VFhvuN30GGtH2AUUhlhgwST6jNC1+9iF+vG9XxQCSZAjdSy
s27bDj4/tdbh1XLjmQbRg9/iRIEMe1bybSlPc7AYy1tJX25BBUMumTsDjumXWblOJeKnvWcaOtTE
kKQg9DerauYAjO7FGMzBJ6HOT5n+rfQkqpEpprdLnx7dHZk6Fi+RvVRPenuu9WOWSpNnhhlVsxY6
JhVvb+cV0G5SZUeecks9m2WLZR4YytXMN70E72tWV5uk+Siwa0uSjPuEeTi8SULlMiEmn8uCErs1
mhuCD6Fh3rwyWxcafh1Ncz+BAsgo2dPfmUxgt+sI8dWGoavO/c/7ZwEj2JWeSroSADDgvx9dh4W2
9KiwXojxEuPr0P8OulPsbNtlF6LvNAsENnRCk9aagw9V0apnlw1NSv1loJxV56SnB1oeDXoLBGYs
FmB96CzfwHY5tEG6oDpCmGcUhEe1jUcgm647CjswKu7gqGLsRXpmBM8DXRQ0mui9nWA/8gmk5xaz
Ylig58ET6KSZNK7ld6o9shp8V24WgxTMAxR+ENqwiKA4o+Dgvjcoz0phHZ5fJboOWd5qqoJin0xd
5y7XuPtvpU9QeExkguriZU/SKXkrLuHUQpWG5yeoWn1gSsRr3vPkCwIcFANSlyS8pI4eTAYWE7Vv
daUFFwNotz6J+akHcNIHOyd+5uPLX3ifj+xaZAmHS8wKpejT1NYe+VE5h4LyRqkcroelNRxATEVG
+7j0zWUVn1LdmWrGDm+5ZgTjorRa+nSnSlUvnLabmTFeFuoJeRugdwIgJrhBYnLUJlzzE1z7THKp
G+FfBRtbQL+czE1XcfdeJHsnxQfcLph6CrEz2mt9WyhXFfLpCFRY5vU8hBCkskK8eYh7EGuXFqzh
Gfg9IewWIj7KnuUYV0mQUXPUmXUhGqQpTTQ1EGODUFDPpSdmuRDi6YCYBifQ9Cybaj86xGcM+GM8
QiIGnd1V8PjAc9QI1xJaDvZjIcCqmGFRAcOm0DgAw3MyOVNCaKTfBE9cYjjC28iCzgk7HScorq+o
K8FaiF2bScWMcnWeZVuBS5NSCbwUu59qwQP/3Y+vuOMyFcJJI+aDFMlDKW4KfV1FgMAoJGEc3DFW
W0xcU9SDO5UXtg81jtVa9p4hzsx3THT77NuoEHIumZpU7rhwk/dIRstI08eUzuKJ1kbhnUlYmIm0
GDOotsfwEDapghlWnXHymjSs0FdUDp7fBEzQTP+VJpy9nF0CR67ekqeqTi1G0k7ETMdzPvLsGVBE
Vtva3CdLDLzSNfF4i9bCiG8pZnFAMeQ3M1Jm7kxTMGDek7JCoQoqC6HMMaRloq3Heo/qHZ0w87V8
j30WGhAzm6fC6hlLhJ1kQrVZNAUmBpsYvYdsXHwUQLidQih1pm3v0OheClwzGJgCpVXWGh8qRPnz
atg2V3SjNm1YbJ2wbZ+4zRZ0yUCEZLPXrEJoW9J31VUrP4+m5IyB68AoR6OB1CG7sLE06ktgPtLY
XqvcwJBBOYsTuHDZ5DtdBiYwljorwIL9pNr3AKmKw+D5wt4dBclEs9hPVrdx2rcX38eK+dPGTTut
1BmRXvNCZbcj7kA22WAeQ7UCdwpsUrFVxPUoxbOnbB/ljnhwaN6zyH6UFMNNwxrTdrjPLQqwO8rD
RUpY65zncuE09zC/EkmBE149zXH0HEPmMHjdrPJ03zkS/FFQTsy5CrZG7JzXjnwbf7O4xImiO0dG
RYMLjYhNVUzGIZZawjlV3XooYglsJ5ruHGCRapeocZFOowSR92W40mSLBfYV0QJKuM6UR7N/VCnO
cg/m2lIIIVv/STWibQAggacC79HlB/XDz1fYbWDfzjFAL5JhjbeoJB8gbIeQZ+K22zdoAp/BeGJk
ODA4r9ganYBpXXUe8qMd3Tr7K2yfnTyuCAegWMtjaF7WxfDYBxRsmQ5ys6TLTlwKc+JDdBQBUFb+
ccC03D+X01GasSBwGAgrDatcTr5Qmbu2j7Lo3Cyo9twTTPBYA7KmpmfwoLbfCfYufvqZBW8SJnDl
BxApznEG8cU5aMLZmnwN9gFHNV/5Mchwda6hPM6C/t3A+7zeS86P0exVc6OiCXDvjnbVpB8W6phe
wgjSz9pGdXtU1TlCQg19uDqzOm+txRQBsBAJ051hOBKkR8168xSecFhE8rCR5uGiCJc0kuJAFV0d
nxw+2FxyryPEjapFkwVf3xDj9vohSwshklClDbN9FaRGiTDvPUpnxL650jNCfyTqTrYg+mCpsc37
ju2XsRAEJZImmPKuodMF0+xNZSTZ+ESDTmwmJiWGDO8yAfbdUsMaMgm+FA0hunIxy4aBGSqo4aVn
SjQu+1WxhJyRr1iI5rpjrh+ENwGcDRSjAWNPi/ZaHqHR6riU1YscajBWvnUM2BFQXJo1yPsNj+dp
oBw6GRAKkNHpcTi4WpwEGUslRjvHKQmZhrKccgusx1kPK/Zo0QNp6QJltDDWrEBKqF7zDWdCG6wA
6aPxtaowk9yn2jlOrg1eAsEO9Y1ULAyWO+OcubOkKxetEWb2VBJVfk3omAn3QTj3oacRXL1VTrut
sCiZAc0woYCu3uO/SVNXhTfMXfrspwcVsegzhFKlVkH7kplNfo7C82fA9dPW1TYZViV5bNj+1DZ7
N3MTt/5MqmdrXvypt+rHL98nQwX1QTR3jI8EFm358tvnbgs/sBEHEGWnvXRjao8tJAaCHwAiv316
NZusy+ZQ0VTZ+irKH35/UcaMJ29TsPjCdqd4j9Hf2w/dWcujvzPVcu4MRGK9VnjcigE1k2Q2WmGX
KFewKc2D5ECsFU5uXOROGD8JAiczLRKkKCNx5vQ+EtLLyoT6pjGpzrk7ROiFDCj8BdNagzhNsOyI
0gKrPVwFUP+jhWmHUwuLP2MilpcrECNDXejMd5KmJDM7I1gR5LNa3fAFbebcsrw4GQi0cEu3dg38
c5UrmtDEy+2LjC1CAMNvqPfwXact7ah7Et0L7siC3my3SzFtKQmFLA3WIed/qeTARN0kgoRfwdR1
mMlGEg8mdk/AgeOCS4UXgV6tdSIKs69SxzZDgnjF8TWyJDSL59LXSUmXVk8QbmDmORaQ/7DJ0a1P
waOrCeCATwIOHdXXiGLJM7QJXT4Wq9NKQyDsISLCF6TpIWDQhhCWULdvGoyh/qxhGO4R7NH19xL7
/hxF8Fq7ZxiPhVdDBYcbTmp+VujBc0qF6H3EMhCOL3UnHO7yPpKzQ50DTq2xpzvhSi/nfX3SxSBC
FIj224k303BU3LYMcdU3h4cMxZyyEoODiAMM+0fbuBMIybx5yzyPvmpf2MTNzwr8QgVy4ep0tTR1
2vAS61uGDzLJFi9e/vZ785EH2J47j5XkCIcH2mfuFPaCsb5QQ0BQDBa7tXspUeQvUnkL67aRz2mz
HqyFW+MtuSpcXm6GHwAokxZvXCtaGvkhpxfpNRn28wL4dcQvK921XE8fLSDyEJpuZSY/Y1wF8fDC
4XsvKBuKMKj3Dbh87osTH6x+v5G7Bca7wu4FciYMDT8nJ/LVo4Jxz+VAzOoqgYpSrMYb+Az5Sf0M
9J39iEYu9I8Nj14VfVrdMwhnLcKtCtjhpfT3snmp8re0gC+1FCaH3YJqrWH2VFQdVnxYkhXLzF7g
V1XkkM4XrrsHDOmid01orQMmzYhvNZlN7sfoL2OH3YbEUO9TY/ihIAxdR9ZazLQXWKDG/axSS0oG
wGt/P1QvNmINvNRJPHVZJhgzxLhIbDwWor6vOAbn+HT6H4BDMYMAIjiQDEHTZ9PTGecKi5t8g0gm
qF8q5TDodwu3CrR9sEMjd+nxwLZAeess34z9Jg3u+hCvTP09U2+sTlVBXgWTU3SwI1ShgrPdQpWC
S00/rrC9xa7kyOyJ01S0XCNamG5KashkUD9LBV3XosnPDqnNgXrtlQ8VrknFsx00s9EMpo79NlAI
RoQmrVx3U/t7TX9TvDP2r7K7yfV9bG7CeG8Gd8d6gcDW4FHxNipryMi+f43A8RXr5PEEaBuWde5c
fWAVD1DUeDIrGsq9VO8MSmf8JGR3jZi5GMnQGpRF6kE90gcgUViX0sMmOrVHnbgA6NLxPCoJu53p
NEQxdBldu/fSaRzXkv5QIcPEIFeyBEobv/XZPafbyraYpkWNqC9a35szfp6Wtx66sNx9cUGlhhSJ
bQodSca8viQLwg5wAstefPmHvG4sHCtz0/ort5hn+hSn6g22kDHsvgwGpymfXExu67UgfrnmMegO
I0QTY5lmH4MyH+yXTKcSn3HIMuGy642t7OQrRphq9aYFL2p2G7HiYsAiLQN9HuM9DF92zhtQ7DYe
JuVv4FBjTIBf4y4z7nUCkjxAz3faT9fnSZiPMQEdbza2BOZMThadiSiBz1m0aPuwcgDhCruLX556
tFMwNVuYNLSRmA2bw64ntLrEcgRgVWoQ0iO4Ck/YG3hNj5Z27lgPJabk2vsRii00EhkeGjbSRe9D
V39CPmuHAE+2PoFaiMhZiGc+t/DwO8UwlAAb57a2TuQbQZFDfcL4uTL2wFijeSJDEQQWLRVe97+J
2/5P3PEwj5jBfmTDV0zDZyZEZcgX6LNwaZp96tbTWSU9MEpCJZJmFxmfk+TeWF8jq0Cigk8EhbG7
wU8IAiodZUNQcqTeBaXOxlr1xluSw4nHMkM5ZgIM6TFhyds5FusztzuKsUWiJdNQ/RY5IaFyH/wX
uNSaBz0XF4B9qxzLGFhkr9cbqabSFlhd9pUgbqHQN60Vm4MYaTUBhp03B09ULrUyPpJ64lQdQUEM
aNi/fZ/DwAHatXduvSWHhrulN0vR1KsvBz/BIwC3f14x0nY8OViiuHg1HoXPFZZYtZg0xMWkAiCL
K2Nac6yExgGEp8f0SOnektCYxMIYw/vh+MPnpw/JJknuWH96Y0BGw8GMz7H80EdMvvqXcCPx5bpN
RoItQ+ySkPYd5ZVfnAawrJomNzO/HIqrzjv8XjhAf/VW8QDyeeSJu3yJoaL37nfK1+qwsBcD7lq6
M7gv4EzbBdQWOnJw1lad9EoL0IB5xTVZlP2+SEmTWtDFsV01lFa/Yb5m1oB7JJjhYYSL2c42YrrB
rN7N1ww9yEYd81PZwefnJIR7HcXvaL+SGDL2kswdVxc3q/B2Oh4QAdpvsd95jJK4eqp5VJSVSseG
ThrRSYmnARvHXpW/BRCMMVwZPjT7wN5WYSKKx6/zriKlrLKHLwG/Y9LeP2MdoSHGb/6qBK52tnr7
sPlkykOMJi2xdxpH35oa9NXmNqFaQ/5cbTqV/U4oLg8skzFaM11iY8NEhIqGtFzAnAErTfJsICni
MXxH0IbZp4Kjk82W44BWpxtF3nLBs/5OfhpUIJ+r/gjhwlPd7/XuY+y3Sklc45wC0JYB4oh7YNRX
drx291N0uJkuAXncAvYiA7JNRMHQbw1MtXdjD0+B8hloE6DEgWS4stY+j1x7zeJvQ7n27RzfE+cb
5NXKvovsGAWX3twOzbKudzDtOziDFRwwad/rLw4wKAFx1YvOY4EmN/xRZADADNipuo/p1X0a3cwO
mLTvbP8EYtKmq5iapgE0CUgKyp7E2DKmjumjmAPpOpREfKUZbLT4WMFsxHYgWYeEDsb+Qk3gZG5C
0kuUcz0AFy3GdInooJGg4OAcCGVKu6WQw6trG52C8G2AOlJFAA5jOymNQy1BCnpJoT1g6JcxoLyK
rBdgHqm+FMNWmLVT9PQEFG2Y+lnWzC6Zih8D7+LK97r4rLRLoH5JAV7pEO3zbUT3teAt/fAkodcr
2/nYrjx9VVg8thFu8Xs3xbblFhcwJpFpglm3ax5IPMOYgGNZjH3tUD16CvoSU5ZmiToDebw3rcUH
MVt/U2JjYcuXFpscNqMBdObg5jgir02yurk//aRGM7EQyb61269Sgh2BiBhBAsIg3lV3LikP8j4I
4I4SU2KtLPUllF4dtn+sZgXdcK2A6lU9D023HAjTqH70MF+UzEvMYcWcI0F12GEOtFLdlz6bNzKZ
O8uokzDr2VvB9wgfrs0X/cAymOb5lPoPLVEer9l9TefTZTIZ3ux4QVCLWWyIrV/UnMUBLgL4MEK3
hQxG9EYQfBS43SDc74p90Cx1k25xhxjVTC59laDSElS9Reovcrpzizp5uNXJs1M5iC2DrklYQzHr
p9oKiSAHfc32Vns1UbBX5aekze1e8DQhu5R4XpjtyVRh0oSHQmdp2eg9EUbtFMwBIhyX0T4ircZ6
iofOhQvfQqnX1/ho0j7o5Dq0ECSRgmDrIqaOyVGSQjIYdz0TkgatcNDeaj7+aKDjnOFb1d7CiCBU
oMAKi77RWrY4aBfLtt9gxuWFi8i6NA6VD/WFgrIEFWCLh5gPGRNRi7HHvjexlhrOD227k7SXvPlM
DAxDb121kYaY7vzBwDBEHcP5FB8gwtba3oBfY12IIWBA0rF34jyeBCw1apItQS768CzznQ3CXHKx
ll2/1cZ93h8H6SmJVO/P2F6A35NBP8orPfyAq2PJGJsg48bD9egMy4z9MUVkoCHgdu5FdR22Qfro
AC3AqGXQdxaUWf/gCWlirFnOOUDhb4AYxTjJD6+8KcgHRriBTOvY/djZAzlpAwLmf7oOC30TY5Ch
w/Ra5CavhI8GhWV4ID/TYtoRdkerP/fFLevuKU9MleNsNHxKFi6M6O/j4JnkcxxrLe6Zv3HrlaQC
zVhP27wYwIrwyGkZoM8QL5vTyM5U/zI2HwbGLYryQuJBbW2zcetoGz2tpvBk5Wo2hTxElIwM+V5A
vhjMG/YR4xpWQwrlgqCXGpLEIceo1wOuy2nwTP3eydcxfRK3J6qcTltJHE7CVjBElsP8umQsyldi
/J56L0N0M61P8ciCxYavQkdN/OO0oF9hWATWbpSX0tgq6pngr1HsEWhkrGwRBG8NVKuEE76h+499
cNHgTVShqA5ofvE48xoYFz8ubTYuF8qh9V6T4Ts2w1kXALL0NqF7R4OHOJv3GGrFCSbgp9zAotgu
r8NwIdk1IcAj+uQO4KdNkEPHnKansUIVBysEz1CYm+Yyxmibv+LBhq7PuBafhtwmTHfdEWtMQRp5
nw5UPKpR6O4sVxoibkqp4g9jucCeVy46oW5Uz0w5Er5TYzB3NkSkxEflnnHmTSp2u3Xk3AqctnCR
Ub/K9J4zprCg08ov9I05JpBM1rM1CzzXX/n0cbAlBZ3ntOiP+EjXCA+9t4QIMBcXZabYL46H8h2V
wFlDbY75rZiihM+q++YyNt3JsrdBcpOdJaAo1aYdXBL1xKWypT0Aqe9h7LFPHVyt98gxpUVWnAuw
XrfbNtIRVG8AfbLLedq6C6m6YPHb0FtlB7ZigrHBgSELl5UYtyB2FgvHQxbIHqB9sQ3SYXvEpAaz
ysA0tZg0ar5tk48RSBJJkrcaO+wVdoFxV4BTGgYMHeY8aOIsTjBc0w5+hKXAQzI3iZcBhtDAYOqr
MWlgMDTnG+HRKtW3rt2OyzHc8NZxfxPVF18QDwrhdcJIr8Bof63qp5Kw5PZbGXaudM+t4+Dsqnxn
tmeGCJiiRsMpUL+NqOYJPJfVJawuqnzP01PczSJwqhRK44xnxOvJiPhR3LuZvHQcd/5SGleYzJf5
axa1tF2MtTzMexGR1MwAtZudXQb7lIP4h8lZBYOEx6t/+ng/jWiogeXx2X9vx3U0Qlpa0f2g28nk
a1gcRCavQdLcCK5GVQWbGZdlBfZyi9/oqrFuBjxerjLbaZxs5P6kKgcCfrzwprvj0snzhRqFhOke
O6jrGghaSKXAe/A7Po5iXQH6qHIUBZvM+IgTa+p29kGtejrDjYI5trY2incNC3tHl9ZWAzJvnQtm
3zliOU4/Oi+4LkT1spMw5e1+WumCcZfuHwdoJsh850V5zbt4JtU2g+9mDcxqtl+Y90G+itpFAzZe
Y/61jDBcksoaCtNXn3/lGr4Qi1rbxijohgEp1o8OESD1vmHlSy7S+/c2f2tqcGC+OpDskcLdYKoF
Uy5aOv5Dxp9PBR2mmJyP6aIMdzWOWzaPNjajlkljffboSocpA4oen2R9LSs0FxForHvGU1OLDsgA
qnIXW5+6QVQKPMZ4N+brzjwUQNGy+oiwD8F7D8dObR4bn2nFFAt0ETKUg8ct5Xz01sd3xcJFHa2b
TpU/kH3H2EQJgWSh0SsXv3vr1JXT0wvdoo/MhqRVs+v4mEVVT6OhaJE+RkTHOpwSSxgCdVtyiSEz
2SXknUXARzZKzvkS4s+zwnc1RDy0YwPKc1h/cC7ZZKrx4BXnDJMkyaAlkt6T6B2mGY1KDmIBZQ8U
xiF5gNkcAjtYCUU4l5kfyUXM1rXpSPXqVrW2GJpN3n0UArup4eI1F0wONacFZN5x9rkA1zH1W6N9
uMBgI7jNtO4YwNNG+dF9QJPhbu1kVTYr0lU4FDlUOb/8FIKGBsNDZRkqr8ZAoRhdGhxnOLcYLXvy
QYgUU6gizGp5yFQgdiLRF8Kgm3NT7K8enH3Bs0+MtU8yBQWEtqFHvnTmXagi5BVeYfjcMA/lm3n9
2ew3efGaUZhILSSf/lNQa8JqQZgi6D9HgwuvvQPENyGIt74Q+r5KwiZDeobujwWclcE/2mftY0Qk
JYGmNmxHbn/V1btlXTMZNINrp4DIsAGSPFpAlGOkpB/IKhY2AS5vazk15BxIyMIliVCA+FFJ5MKt
w+Q1GV8ZVh/GZOUZOa3oW62fqalgTVecveO40NntfdwrgH98h6DQj7E8BuaGxSTI5oqHitvk2CX1
zJbIHId+WpIvzqLVamGkUQC5/XTeexkA3ULQT8CVnYVDAACZTjc4a+Hw6PsNjZutH6Xu3A1fZfHh
BN8uPUhhkl1gbdIcecc14+fkh7QOBs8ydw7iqjjFTAIqlnWw9eqDrHwAgwlMjOjpibLOxM9dbebo
HjFnESS3V6lUoP3Qa/qYdEiARcxEmFiFj19//Nvf//Zvz/7fve/slMWDl6XV3//Gv59ZPvDh/fp/
/PPvLxgJZMnvv/mv3/nnv/j7PniWWZX91P/nby2/s8NH8l39z18Sn+a/Xpl3/+vTzT7qj3/6xzyt
g3o4N9/lcPmumrj+/Sn4HuI3/78//OP796u8DPn3n7+eWZPW4tW8IEt//fWj9defvxTD/n2h/nGd
xOv/9UPxBf78tc/Sj2f2v/7g+6Oq//xl/auuOZbjWLZhKrqsaNavP7rvv34iO7LjGJZtG5auKs6v
P9KsrP0/f+nav1qGYvNXCpxiW7WVX39UWfOfP1J1S3NkS7dkS9aUX//5xf/pBv73Df0jbUimxw2g
+vOXo2u//sj/caPFN7NU2VYNTVcNVVMdWVdVmZ8/Py5B6vHryr9YvmwQPzyAIavnipJp1mzPxgys
f+HDEm5Xe5K1GwhK3tWewiycMwVaBkuydYfFGGLBNUy2d69Vp5CcltqynjPfYOmXkw3jTWiPi+6B
m+IGUHzTeSvD3MjNjDKzOtwxXpwkq2Rlze3FiE1zScCgBlcQpObONCOh1sPidAIpnCJo38JfBwng
gw34ibcz1DKgPgQdvBt4bJwbPsWZJm0OfWBJVhMUvWAGhrX1z1o3BfJstgFxM5M7plE7+aCeYwaC
8gbrpYW6oXhBI5LPjDdId3DR5mgGXvVVuSGT4DPA3rNZ3ZneXoUBmHgH3E+sI5wVbYfjD8wlTrJL
+6buoZFNsEao5gpenZgL3Tfn+92Z7LfiH3DLd8QizN+JmcQ/otyVO/x9Nkgt+OzYuE0ei5cXb/IJ
JrPDNmSeXEDDJtG9QPNv4XVrTbbykk2V2xHgsQSJ8e4v8HRlkMfLvQeTF67VhI4F4gyZwjPr6UDE
MvGtm3yWb9osutQzvBZ2yQRADyuO4Kao6SUw4TGElAANSV8WXiDauXiO/8HemfS4jWzb+r+8OQ8Y
QQabqSSqV/bObkJkyk72fc9f/z76nMJzNbcKd3AHF3hAlZFVdjolkYzYsfda39rph3LfnswYXfuq
MLaCH8L3nXHr3qH72jV71sDbmU/UJGukwQAm0k3gcwo9xM2ZXGeu7Togywk53hmcz4FQGmhXI7Lo
b0F6wrzoHOUjqcu7yPVeLOmJ+147NZ71Nu6fnrS9wFC3AyBMMkR0jA/xxtlgLD+Eh3G3WJW9Z7Pc
ott7Sbdinxw5rmytC4eNFl0Cvr7j1oT7ZqM3QKyQbACs0+p1l19GakeG9+OemZviF3ziL99S32vG
A98GMaxCwnowH4dvHLJxjMbM5DY42UYkYgtJkLHlPsRjgq2yxS057Cp9Y58bHdrRC+cwld6493Rt
EPxiI7+EZ3kxHmle7DrOc3eklH8Ws74Bd8VqvwI9zxf6MbkJN9otm9g61i7D4DGkSM4F24naLpuK
s+Zr6gq8X8SwDGdspBiZFB48ouWZCHhSXIzm0Fl4BIGl0FdgRiUY5qtt+dR90JxV5/a24e8oDsN0
7Drs1Xt22mN4xwd7BpXWffn3/JWbT+KgV3d3Z5SZHJ0YVmBCigk5WrX0rl8RKJdPix8FOTrj1C/r
HdXSaclZ8pERA/T2jGOy1bi9aiLPNE9dG77b2Ygd018b/xD5ttvgnjyyFvzQADFkNb5yz1VqFb2I
O4by6m2D7NR/1K/xdtUywup33d6EiLEmY5dAgStvjGSlLeTr7R2McXe1DpITWyafjokiccPY5Nb/
phHosjy/JM1NL2GCZ2zVfPK6kPcxJnhVrBr2un/17+O74DR+txyv+qF9Mr+FbczBqjG23B/McYIX
AN9yeqIsEfvpkgMo3U7eBIFl1R7mzW25VadPkr8vPDTRKf5OSX6kwLE+cjwWyQ+feHFPH9bOW/qZ
aSsm7oyAL+4HIjpEh/GdfDDuIvebER96Eh4g7K05dV7km3MuKeBhsA7d6qofBEr5W1Io7J3zivft
kuEVRQH6Ke8OxgNaFXETfhk3zl2/Jkzz0TjeEJ+4L9BPMqx5sJPDotB5NmveEPbPZkXqEAKJ2Pv4
IJS3XqNJWD2G++KOnEFj/eJhUVvdTBtPkdTgXeWGmfi6+S7PfAVL3XzNP95wbkMP4upM2xYNMNXn
B74mhv4UTUi9gT/sMfN5w/lGbsX6hhTF5ybcmCSs8Bbo9qF7Kc48qp5zW9A8RdzB99ILXlsbG2MN
f8bdpVg3b6iaN7wg/nmBjYiAiIIR155xMFHQXaw35O0cn7+UWvFl+vWGt2t5FTft84QU4ZTuSNl7
tj0C+LBIMwZqznBQth14lhVU0f4rlkfk1tRTHHzWOKBWFRI73lN24Muzu8M1ayg2KmY+YOJuU3Qq
q1bsOkanG74HwChmjK2WbmaH2cZa6RfzGugMwtTW8II7tXvTCAsdqNIYEKCz4HjLxN7eIWDdfBgf
3xDoHh/X+y/twERKnoiN3H67wWPEPMDnIPih1smBbtnRvoibhH7mXcRH1KHyIS50t/yLMOkewBWM
/tfl5dOflavgKf8gjbjhQH/mRTmvaKVvAI+sFnIBhwha0O8T3Y7vvbkhnRHdQWTe+t69u1GLDyBl
GnWLbwh+Jf/njRTFDc0Ig7aasy3x+fSg3UQLdAEmjKut/keKy/9NZaNFsUV9/V+VjR9p+/G7qnH5
8/+uGoX5L2VbjuGaFHkStoH5W9XI7wjHMJVLUehKYTjUk/+pGg3rX1Rzhu7aklpON9z/VzUa6l+O
bknlCqWkbSAK+u9UjYah/lA1St0l9cwymUPZSkd39vuqUR+CjDkHfaawoP9Y9WvAYqWFQsIaPDVX
NyYes9G5xo48lAl68PAlDa9yyQ2CmFO6ng7CQe/Q+kYQBfFxD/QsK71a1/pzWiSn2QkPBXh88zj6
SNQoQlaOuJ8l0RndRzmcUJvm3Yedfent0b/LtTs14e47pk8BdkefDCteGXJN2GSZfXb1hzi7nf3b
qWBmvMydtrEhobHgOjzhI7YmKhEmQ46F8uzbiH0bKfzi7AA64VJaIBifeo2mk7GuI0yrYLisCIgM
4nTJBJqppRFj7lunGZZFdmtQOSUzoBGxsFPh1YqTzTAC++DjCTVaXyyfE5OPqcdQnzTHPCOrXeMt
LAbwYF8rA6Z6to00DBXZq5N8riudTZfP2UKIX/hIRDmZJngS0Det6wk8TwkG7ecABEFMvPGlIPOU
zZcM5IjnWh8enTTeKF736A/bQYKBLMJDluIdpEHUR8lOwKTNiGMIqtAzaNg3Pq4ImAEm3XF/PuQw
zfvAWJf4A7sQ7xC03STAHdNX6yS6dtU54CzdtTtUhxaOEQF8b4AuYRCqo9GLhuA84RbCm2K4vIiA
FEsEK8vr1NQzaQ54wu6H+EUl67KCZcZ4Au6j862bniVGyJsgei903A8fNnJoEx5wJMi7sSX6xOe6
HDdSWw0tdGX5rIDSFuKZ15QbGJILA8Hh8/IqI0UCqFZBrgUsFVw1k6RTGul+MW4rAcCK75uRvkIo
xygodtmIpSx+566qGVpCmdxEJlRQbtTEALfo3tXoB8yRmqyFE8aFqhij9KgHOXuTaaIsHU5XgK32
2lfsuiHTHJxUlfaZYS5BYwYCba3FdGkjk6tHM3sGo87gjZeVclmaDl96AljC4qhBBProopp2mcDH
6BfsYVNme7NAyVq/F81z014FHNmFeFvTJ6u5vYbAgAFC4CM/RtfHDRbSVa4DNS2QQocPVrPTCn2j
9W8ji3kXa9uycVZSf8OzIpZOwszNw52LAQpzPCKJhrs2YAiPiaWlERNYz2Us1zpbgMaV6HC053G6
0csrdPAKceSCm00ckBPPCQRSm3TqmnsgpQ6yybKFOEwvedcb46aia+qUxhrhyabteZN0iiYcC5Ju
UhIhoFZUpmLcFNXIXo19nXtl+e8IgVhuXEterDVPhETo54opykiYbUoOkmx4xPDeVyO/P6AZWu4V
+85ikNJptI9BshDgGEQ0ry5hfP1lEf/PEfvXI7XN0vy7E/XPtVHpUkrD1k3dXtbOX07Uhu1IN2xB
isCebIp6M9+6JdOY1MBUzC3ns62q52zJoaSULyrn1KaSR00Ddc1YBmv5PG4nrnivC0r2XbzJHRaT
ctuTrNAxoShb4mNRXCiO6+judw7QXBp0HOHbern9iepGge/mnHWm6/KQjePPZ6Ap7nVkS8xMXdSV
E91TE7lhFl5THiBHfzaXEgLgNFe+Arogu2d/asBaQ/TRr2b8lm19fhqMqAo0/lBf6+q+4WSkxVff
QWvGZx1NEJxpDmOrbcKHrJ0wHe7+/tMVf7nz/PLpWr//dDt7yhJEAUtu3LcE6ViCb9jAvMUzasdA
8qnB2+rLMPGj3kwaW4+JyrY+K6J3//6VsGX++TqbhrR+Nm9MNtzfv5K81zRnaBKuM/532GTibHC3
TwDwMXUvdKNtxQmWhr5zQwCrj5KzuWtg2DKJjRWeFqwlOwtzUrdr9JOWb1IUcuV9UqAOXtXVtVSn
SjsgMdAiVFi7BK2Fbu1LHY1Cd/v3b2XZrX/tAXHHurrUuV+Xd0O76ffvxIgNR9cdPLuZua3dz65N
afkgvLVJTazXf/+zaGr9xc8yLNuQpjSF+4frV4vUDcMF8DmYIIdpZG5SJhjdTjG4/WyCfxeV/66o
/uJhdI3l7/vdexMUQrpFraRbphJyeVp/eRoHRx816Yd0oVlv5lgebJ/HChxEUqJYhHhYCBJHxqvU
qlf8jS57xqC5GKKeh4GGThB4BW4fZg03oge0kSwEgPAkRXdZVnm8KEzyk+cgJuxaKz8D7OTZ3o3C
b7ER73Ie8iFqvyviUfzwiQDvw4w7UjQSdH29DqjYl1eRpvFd4ww4TKq9mV/tUW2MaVs7LBZEZeJ7
0j+qOfCqDh8WfkfGLGyuSxmh2UwUY0Qb5LU2J/5he72gdPGGCZUuBjVknCMVgUnr2xZMmeko1F2w
ZVxs9A8+LMRGe8tMQWattm955gFTxjNJqOmeJXTNnbKK/XGT2RDcKWQwrC07b8TLXrYHabOX0fkb
/IW0r62WdxsMTzKJVv6zzti7wOKbmHTR2U9Y8paqQed7tOXhqPESKtQSLPS1Xx+JRaHZhGw9Di04
wS89inWLoVw7oB4Ld5LNz0Rc0XZYI7XvOyBKTXXXAnRBcRLHnPvs3ivZJALqHsjHNX7fqWFMCn21
Txbq9A8zudNKJm9Lh6SlhMGgJpL35X0tG0pWvMyQneyKQMZV5VBBwnHtIHCO4s2xaG/wmiv2vAl5
1VKw9VXEobabQL+Gtmcm8LGcYxJQABf8ZTHmTqWt7ZWWI+tnm+zwhFbkThlR9qKqGjjycClwvqAZ
0I3oEDYOCmANczGgBXqqOV3Y7t3o8TEUiz9CUJSEXhFQLKKDJ02eQHYT+ssokJ1H07YYUthiPYwo
/HI2hKRuNxNNYgc4/BBCsGmakr8dCZtjRbsCU3B2ZLuMrMvPfdlzFohx8tGEDMsoYH3rWeClKosf
He/Cp9q0gEo0xX7Zro0BOxrlUZkkONdrIhLoF7EjqezKKFKf0+cZJZoAKz0RKeEzSSvvKzLOOwoh
icPHjIOnJDcoFU+9E2/igMjUMnhKhVwnyw2hPU9IIvLmoRfjuUzCTa/6SxtQG0BX6Zvr4HxKqmuB
NqpRZ9s5T7TRIspa59OgZ5ILVF1wFPkJQA8UN37Bixv7o5ttiwZCro2KkGoWtUkREKgYsJXZfHNz
XNaBfoAVBMFSM+Wui9u9Re6igR+aUoTqxkX6vTyVEe20mYCIki2PITR3wKos9prB1gyFBqwA22GJ
Pb4LJQcCeQjdO4Dn62W9sKvAoywqiMdadqtOCRINcMu5+3qo9llWr402+Fnf1twu01JVj09Z+7kc
IuzK+HnGqKvBs+U1QR28vIo8ZiDWkzyieUkceEZ23zXXpYgazAMKOIcfY1KFh264IdhgFdqhF2rY
Muf3BLrOUhRbFgAuOGJthvboyRqJlSFgMSyvefNSJuVeDiBX6GAhk45d8AytOFjwA5uYaoD302O2
hNXTuF4vYGyA9gkFfTfCcurG31fq0UEpH3XPWXWzjZkmL7+7nCyaEINnCv0FrS1i99QCecn1GulT
/TxYcDcsRweXXdTlRjMtCliHYq7REF/BpqeytLRVEX0H4eaJVxfVVQsLe4R2ziJtfy6fuVFWHLKu
dc66T51JggwYJ4rspN4vJ6pOpLe2zXkOd7IOINKsFOJOaAbJrkP0UAWIAjtOLKJDRNTcJnVAgvpy
E7z73XsRgeNcJpw89fU7TK91T4s4DrM9lxXQ2nMXk6L2FeWIO5lSKislTHLalLwGHc9j6m8Ug92W
2zesZ+BB+5KSvoQEs46xIC7/joiXNHCUo3FBE5YW4TGdu7UxRusKPUWJlAp7sOfLgbJHrSWCX9EC
R8HXHej7RtxXpNSGjG6f3O6Uhp/mDId25/vveP0jjN3BU0tFvFzrIY921mOK0qszv357sQUcCrd9
EMQ+oz2o4OBEtrZ1ikWkyl4id1Uaw30B6DVOO7PCbNUPKwQgtQGmDkNEpQC6LpuujoL9S0/OgYDj
btUI5i59iiEEuHHtBXTwpP2S47AVMUN6et6NRVP1s+ejjb453RMra4DMu5PJlsbHjjyU6EfIPMKh
+xs8DSYsv+aksW76JfpALG3G0xh/aCzP7AA+jw+H1facCBhiBUmdaibi55ynTxVkrZZJDbl3ex+e
jTgSTtAWtwxaeRdLEbRcsrmji9gW9GftdGNCLekjZh4OxsP1pPNREEk5fLgqhesKLFxuFfCrBNZ0
EiBe7RB4aeKI3dq164MghUiiJtCCihB5sLmzhChH1Sd0HP7dtq2YxqA8d1H/1F3oLf2Oiu5jongH
VbANif5NUFwIt8dhwB1Fn93MeZBY/gSscRfynUjfSwr/Fkt+Ex4HmruIHWJScDr012wINgBIsUCw
uSLlJhEvgY/2gpjvermBNPRwQPVt8BUsknl2GrWGBQY1HF6RAFMsAHh/flHyKZfYxXj/PAdm/2bL
bxN0gxRmBEAmC010BJbJ7FdyitdJT7IZ3DcLE7Mrc8Tw0OiRUkiU/UqRmjBJygPCApLGm13z3sjx
LI30ZVgkMzQn2UsNv2/EWiCtwPM1doeOuwtV+AAG2IaOGVI3miBkbKQUFuXkMsjCwbD84JqjaBWq
dZg1h4yQcQPHHgjsbvzq6IHoSAYQFYcULwh8ooD1sEm+Fu1+sTeMJw0Bc9eB8NGehhoLnPwyJLxN
Zv7GAtmaACVLTPHqa7lRJGuT8L/G4Qnx4zrLGPmBq7CbnV7F68L6mg2iiPlISta5ekQxw9cWst89
YWeI7b8snXybhso7es+Zt5quCcxuWIsJD7t4zycoxQH3RA1JluIow/sW02owBX/MWF7MvNHRlNUM
5RZC5zhHawOlkQJvmfswSGC418ikpCw9wOc//3xKu0bjM4oxKmEDtWy68ugGgynbtKipkpLbLkQs
mnY8AKQCxhBIEoLje15oQp4FuU0Rq53G6hAOimPX+4QUCYcCwcH8zchxU3KUF0bmaBKzyPLuYgjm
SDii2cw4uy9/zMXMEDl4MxF56Xm/BbZB1hiPmU4RZqJvrIMHsyGf0srfp5mFHpNM3W5V9TWpAZ8V
rTGaB3FGMIopWQIWqZo8E86SpmjLOe0bzrilRhlhGGpN4qX01WZD2+fN4A2YljQFXC6Bb4wBTQAK
CePnPpi2UbydEwzwdXCYI/09GnxW9cGLpxjXAi1PhUyeeqwhZg/WicN21gd0nOjvReZzk8WAXqlE
aRs2KGF16ry2uA+Qqvmm2A0llA073C6FZ9KwFY/jdmn75Em0zdjNDdSrqcYQBTbrjCdrEB+14pFn
eBHrJYmPxrJlrwaHLIjhCQ45twMqQjWAGV56kGN7RL2M/oUOCFVaBCwtb+EmhJuK4I0kBoovNkN1
Mrinp+EaL/vpgegq8oi+NxhsbcIFXEaRCX2fxtKR9j3PM8bkLMT/BMMlmVffZ/vaBEyF6BIuRRZh
UvuWFHG3SZG71DcDM8m5rRbYxbNBmkAX4szNo4efZ8n/r0f5Jz2KzSn3vx4s3Pxowx91+pF/b343
Xli+6zdRipS2a7iWrmwhHc7Hv40XjH8ZjAmUvrQDhO24iv7Lf8YLyviXWn6HbzTVIjyR/+c3UYrS
0asYrnSZRzCdUK753xkvqD/0I3SdsYfl2K4jwY45DDR+f2YXzowNIYFr3XFo3wqdBphI9QetS2Kv
ctNLLqBY5pPpcPRmfbeKGICKBZJz0JEiBtmPPuswtfSNc24chBrE6PHI6D30G0ZjQdqF2yIoYefa
RK1X9TbmKbxNS39HIA4a5bpifma2irIuvROVPAgB97TvilMejhwqFZSgmJwFmp/aTou1H5bWRHdo
f8ZLkBZIjjnGJX40EbPpQE01KhwUtX6aU7/Y2QFnibmV9ZNFa16zXGjYKiWOOGaNHCLFhk2Lzy11
nGhICueUJe+Xe+EvWiLiLz5dguMUQxvHMow/KX50c3Iqw6mdhZF1l6KD9fKCCmMsKvFQ4i4yXQNG
buW1jgbWoo2xVyIbmBqCN/W0qPdNbHy4Ir1ItIOjnY//8Pos7rBfOzbL1VeOo0uLUZVB6/YPHZvJ
rIqsHiaIXO5yWEaaDwzXr4V56sbg2AYgjMjAQvYcL7pg6tJVkpTmbrZIrXPKs0tTbtMEvX/khFWc
1KsGOaA0A3lOnXQkQUg/J271OkUBpgx7ud5R5+7KMnm3ShZjH0vOzzsg6+fzXKF77dqx382yfNND
HY8rAVMTXfDj3JEVG22DcgHgDOG81eAQYO8WCD2RwDaZ7G9kbLC3Y+MIeit9VFYo6Nii+1WE9szm
rK/0Mvoy+1a7KVRNhFpsXHzblrfZwCSZmYQKgCAInzQOMrC5YHYyb9VAT/HnDZJnc/8P3TmbZ/iP
H77FaJFWoDKRhZnLxfmlXZYHtt7bScXkiBNnSRR2SYD0wQoECYvZeOoFyiOjsdy90Kl8/RCSfjU9
ZbH9bCi6h27JkaWJs4wqMI52yiS6Cf6/fTDi/MW1Z4sGCZSXiQClYh5vBscFQGU4BGrS2TA8owER
UGuQFPuEU5ImDDIn2++BLeZd0c0YSJyBBlIU4TbFoJ6xUYXEUNzpyjlYdJ8PbgREuyUp+OD7DCKm
jr1qSosGl23GaX/oiAesq+JSB0SmuTUQByi6l0Ka0SWZgzezq8g/LNpr4ObNrvTnAP8pv1hBw+QJ
yfYuzWnd1IGA8ELMpNtJua8bEWybLBNemtrfQmt2mSAiDfbVUoGIAGxOrkf/cKG4IH+6UpZjucJy
acOxiqul8fnLlRoMs09Fi/a3KUJQTiEZKE0RbxVW3o7j+qp2jTvYOi9ugMdgQsJlDIzl7NiBveja
pH6HMzC8utnqA5EIZvspXbIyCqu88ccRzpHsa6+YOSpo+LK8QDPaE5d56athPZ3Thlw1Vqc1cMf6
0BtSbBNR4G93de011avTEI8GxhmOe7bCw+lE8bAjnrY7+YkGYb/J+aI5WkOdrqsKyYvmppzJBcyq
bsazPufkueuD9BKgOMxMnyJd7k2E4IcQvVYJ6GCmHKMVR19iYmWGUEcPON9lRXJT2AnC8rHbOHpH
kBsZ9q3pfJEMB28kEOIgIiZ3+LkI0M3FddJrDHB2/1koZge1j05CdwrsJv5Nk0H1LUvzaigwIHoN
ZFDFDR2cKSBpSkLI1KdTxph1SBlUda7TUDMpzrQFsGq374QnlhjacJhcLwqYSQPmGPdN0wLd0hpt
3ciladJxbLPTdrybkws3+bilObp3tN58mFvjoSiMzyDUnpKQ3wks7cU2LSCdS2TWNGXpPmmgkpm6
WXlunKMm0itUPGPyFpH8dFLQsd3GTLxEQ7VVF4IDZsDPzGXdHJUv3xLp+0x7xh9V3biLPJ4H1/cs
FVPHLy/TrTDgJNnbLH1Mga3zQy/xZnS1DcDJp1FczebK7mnU9uJV2HTpaskENws3g6HIaFWDjrOx
htDYoQrSAIuMw6PVaLehEe273skfAyvYAkXP8+6tJrQZS9EyAo1R7mXpaSgJJWgKt9xlMRCMFgUX
9g13HZptcKp0skVbRV77YKXbtLeI6Yt6nSAXO1kHvn4YsIJXQk2euViw45QQOuQM+Pcj/3vapee+
DfWdUxUk3xlnq22rdRkmr64uYH6SZBy5nEEKVGz9gaJHPnYKhVDjomVTDlRw+NdOysimwT/YThqs
XEt2pxxbjUkYYtk/iS5s6XH5r7PVX01fRlgxVmPeW7txVOQy9Ie0FZYHqaqvbGzhhoMWbyBB0pmT
k+8i05vA0XUu0p2AiIpOm1BlllV+ir6yQpSH3nUZ2amtmTrYh/L02pnuSzIxYHKRKCrjmE8fcYS5
13edJ62pb1JjCv9hvLJIlH+3XQi2aWQgSliWbZn6z0Xql0Uod3rILAWNaj9kOXF5M6h2ESAKHuSw
RfSpapbcLpbj3kUTEJo98l74HwH3Kn2Lczx2n61UH3NU3EiNs3lkKhK7M3n5h6IH6cufXqipDEex
QVnC+mNRMRpawRYKc0cnBt6uvETm2hMKWEBGBdLNjibH2XTBImr5QuAbIJ30//Bh/dw7fxlF6XxY
hm0ZiHlMtDum9YeBYWkF0UilFYBVxoqmagf9hTEfS7wqAChd95C37lM3V9mpTQp9VU+gERLbvWg5
Sr6utChCKkxhfiSOpqnfp3nZnEKcTG7YnyeagWxVO4rJ/pR0HQA5v5RbXHzOKTVQSbvNeBNTqDJl
NpCMxriUZMAwygpMrHC0AjB0BIeozuSDnXlua6fbwtQx/szdIuqmJG7Hau+yxZGBeh67luHA0G3/
/jItp4s/XCaqUtvm5QsWcymXy/jL/aQLK5BaR4c2rKtDOyb9qfTNXeFOYJyECm/s4t5Pkm95X+e7
07+rh4oFZqNQ3NzmDqbKItKUZ/lKnTRpEvMekw3Q1ybzxuU9TFY+M30JbnMf/UqQYf1LksLdFTnU
RgCI2jFffvn5FRexIYIlueiZ0o/T8gtjKf1YjjNHil6PNnq/xPvF420fzdpRhnSlTJvMPypKWNN4
YaChJSYzOQubXMo9Bg8l8jQXpZE+EoI0BP2txdRKGV34OLfluiPtZvf3H6lw9D99qIJqn3LfUj8H
vcsx8NcPtR5sJ0dOxIcxW59ZS0LAXGfbeRgJUCnyByMHnthzGmnJu2u7nlaBBdyiAmhWdfHIo41j
ucou9kCwMN2cKqN80MbkLJLSQX0Q3o8++N+4f7aZkq/tMvyoRjpws/OEFMsWyFzNECmlnU20xVMH
yqT9MDsuOs5pQJg5pGjGNmGKytHRSvtQJ8NtMjOssjr1YdWSoqunmdpG8lragvxDm4NR0cfHaXCj
lZEGNcQ8Utkauu6t5R4LDS+rtSMR0lgFqGispkIwP+BKZ3Czp7MF2BlvfNOh74Z690ww9O2I/puJ
6atRQnunTSi1Ylvhdy6T3DwRxAHoK2Ica41EkGr1leBjhGAJDiWtFqSqY5y3JKYHss0R6ui2Z9ls
H4XLum008tGUBtZbdQxgn+C4Ypt0TJ3PvDT6Y6btaluHf+cSf2HRsYs7Wj5W05wzF3F0o0ipozOe
gMcF69wqAosas5mQyPThrtPD13FwOUIQmFqOEN4dsl+lznAPlSBwA6AnBUOJRhoQCdwGKCtJ7V6d
5+uQTk6WldlNAWo0tHyU9GquvS55bWfneyqaq6nAB4yVbR4LQDkjRs1Yw7hm9siC/Ttp6njyMG7X
qYtSm1i0rCjeeJFAMJg23rrXRuV7K1f6nU25FSaB4hVw+fxojBi4sP/bdnJERd7AQKYLqDwGNkz4
7HvNop0eRpDj3A7QURq7RyPUDjJprDu4PZPx3sG12mvmeAkNmNCqYYbetjcsjA9chk8WWmjhruvN
vhnf2fU8rVMAod6YW/RQl7lpXwna0SZJCxnjSRPiU6HnIMNHPsc58wcaue6Hb+c7FsddYLkrqqPm
kM9ckMLMyosL+izVdDBwGdq7etIxBot532cEZHfqYDdpw/G5SM/jbD3qTvlUpGb90tXzS+JDdVdo
ZJzJCQgZaQi4zTtichGp6VoNYVzOhH1nDoYGl/iYulk8qWsYnHAquocsTi2YAGkLwB0ggUHY1+hf
svSm0rzBVT9612bKTIqiZ/bOe0v/ARshM3agqLORLTk3qKyntMWCUT4vGlN4gPFL246GpxRPZs7j
sZ5rzd5w8yInmEmYnxoon2QqVlQ7fgcFNB4Ad+dDX2+kdVfOuvNg+hZRu7b0hlxzHgJHkj4G+kZG
343KT095k1ekmDCHpkCs0b3JibNvOFmLZT7dGQE0M6evxq0eEb6QY1gX2rAyhLiDT1wPWEpTOkA9
KRrdYENajuzbYVi8HGb8lJcGgeo5uj6d5knCU7i2sDutSrFpYgEKNGZElgEQG7LyC10o6ifmLtyK
bXlvkTqfJqo8VE0F/lP2TyUlEgbe13EaYFzo7qlxJKpBybm0kscZnPNWaYxgTCc6zgPc4JhKOC1P
2jCXW8MdPvPSgfNlskzW82c/O6AlqV9XHeyYMHsPpxEaB9qHekZNGgcE4YyptSlzs4CwwlYSNB9V
mga7krN2FgyvQpuqs1OXyTHsis1YiZWeGEyEBg54JlsQnpO28oC9ILhrDGQDRYVtqCrHk8wirLy5
hOVvY3rQEtCBQV3cTLKBODTC1Rs4IIaovAxdehmAtnlK/UvXqos/BS21N+1jOn3BOskSmDtWhFze
NHAW2rQmanI18WJu2biqtUlTWZJPp8kq3k81/EOr45FvoFdkDXjZGryz2zq3mt3TeubAjlFyYvbb
Byhsue/pU96zJDEzHucP01UQGwXfVpDPOtQwr7jmcI9F4iMyqCNPDxAHp8F87F2LEByOVbnmgsMr
EhjbNScHixi+pHFPjl5elNu9j87Au23cR2sGRBAG7rOYQgzTQX1+4lQ23bBT2U1427MHMZ2SyosK
9KLRGNzPLZGeauRAY+Oyd0ftYs0o/BOpnxVdoYDPzyP+hLZGjA2md7Tj2KinLIrJLkcd4KjJgJ+h
eY6NeSFu4WI5AAPaJsBFnaI9yEo9PEZz8mUN9nypNAQ6QV9ku+GIGCh4cIQ57Y1K42TATIcjtUTY
0ZP812ZYEZoMhgS+HqfPdthST0Gjv7LZIwyMzbUmxkdRWY+9EDaToZLzkxbslGJY0qA1WAitnAhC
MtXm8jGRvcm5gX01toJsD8LtWUeKQjjBLHEUzz6zPWQrkmS2tscjRdw9jR/QT5iB0JTS9LrRA1Jf
Yy3DKt/vo4E+KPIZxnUtMxCj1K9aDp0m66wnYej0xKTjwIfYGn5OmGeqMMETv8IcmnnhHFVvImPx
dQd5b4zut8GzkB4QSDkdwnA6oyclMaJmUjUEIAKHGlNRtCDNmp0NNd7PJzw2JkFic58e7VC7tTS7
obqdm2NfWw6KBOIXHHuChgTaydbKezscvwt0tsg9/EM49iOCAxNIMojkroGWnIfle4a8bG0Zzd2g
pfGuc+RbTSslSFIwPCZwhIn+XBLgvQ5npENG7Vx6hEP7tkAdgiTr1b2OvfODBQCMaz/9sJ0vORPs
2rk0elsXNZWTuODBLUxySU5ba8YZ72dXO10AgtF2DGO5Gaah3o19XRPwA3C1ra1Pv0cNwA3gbFrL
Qfs+GznOHsz3gZ98ZFF37f2qvTiLIHmu71yrIES2Ak9dZjkiRQ6+NiUDKucdzYEfhd/rnma1zPTC
tt+4CmRnHAXcBJNJOBlAvQzvfSmc4dj7WKZEXd+GhTrZ0BQnyiUO2UK7d2oye0bT6zXEYRwvZkC6
8TMC07FLjYtes9YZNax/C1IxajNxKuhIn6wYSnA4nlFYbeu8bfdGMxZwNBriY2Yk7OMiLg2naN6W
RURXngU6b2mZ/l/2zmNJbqTNsi/UaIMW24yACB2pIpPcwJJJElo5HPLp56D+trH+ezFjs59FlRXL
yGQKwP0T957rJn3QOCqgeaboqmaB9DaxRVp9Xe5GF57w4qjTu0KWUtQtAE7tcYmfnOW1Q3a2NayH
leI8GGymrS6jg12qzxetry45Q4Dn1Og+BiX3btBf3KGHGlb9Qmwd6WvfA1HGPz9qFbyb5j4YHT6g
vAWeucH+iOv2bCgoolMf6RJQmXoJAuweHhTyrnTXV8BMUyzBUE1sGAQCFXvCbsF1JAVrSYi2qy/7
Bms+k7nkYTAewgVqr4jnGqxLuTiaRsi5rvIn1o+1IXLAXoGKtaBonJS2sUG7V80AIFOIjkHpgpcw
CCzueHM0dnFN32e7XCT3dJpaApPsKC8Xa693kNoU13tYIo20bI3PHDfFae5AYW+/Uh03Ps8KbIVi
Js12nZvx1Jtztq+VVt8FaixIT54rvqesqxNrnl64Sn5pNrveJllJoyvbLGraDV/Vip8z/KZTM4Ds
mPp+ORqsRije23Pe93xPlAR/LqS3pdPIbmD19OYZvRKxpyWC1SXnIYHnbOcJkyjHhMXjt46jEKrr
fRKIbF2KLpgtGPD5UgaSkIVRT8c3O0mei/k5cYxXrVcODJwIjFLgsqRdb91NMioNyo0C2sxuVKo5
1KXLhto0f9jFcnBMo4Wx06Nu08w3tah/Q/RdOfzKL8NOZZRsKxW6+yznSmnw9A+OMb8g8s6CsWis
53rxdlZGRTZNcR2ybKCxmTtlp1qWPEw+f0B/1Wi8spR2f66vXeuSeMWO5OAVLalX6JTGGufuYDHs
y8BRH+KNxJvrU39rZqac3KN/zPwqXMW+JCoVlCzn/lKxzV6l9aF6WN4y1X1uE7u+u84Q7/QSZPP2
KViL9ZB1ah9MxlTsZKDst76pTemt2HDos5E1J7mYkfSYgw8m5EJteCSASRbw96eJ7JFZ0/4qXkPQ
iQUKe4t0t2WOY7joSStBePGrctLiXPSVgKlh2oGFNnTWRH/hXgZCYxlIAeVs35SUIfKSbZud/sVs
bf1aT/GLbY5VpKcw1f71Ab2VzKa5dwZWQswIaijpw9B5EWM2cbJHFW2S0T1LFzwaGIe3Yh0xQySd
c0pqzk2HLzn8Z2+wDBcCHMh7RDnUp+l4SMqlRdekGIclbz7iEhECiuvvTE2/rPJP1y8/65jUQ88r
okLECcEwngoVhYM34W5ftOTW86CRaF3YSP/g8dWVYp/++Vehg29cYFUEC2vEiyWV97K1gSNvUqR0
AZXt1Bg86a7hPKhF0Ln1ck3LbRTZM0ud5xaHMRKql3RoP+Klqk/azG6TL1sBD7T8spqpPvZWrt3V
VPG5j3D5tmBOdM8e7rFECyXjmISB2hTXQR3NcEqxSNQ5Z41DqRUyr2Q7Brw/6ktkl+YsD5Rx3ZuO
jJ9S/GZ6tNxqyU9X1AYc1TZoFNQQJsYTP0tp3TSl0k4pcQhlgmjJrdiY6fZLXaRvhaVCUs64pITF
vH9hATZ4vjEtzHpXpQ85Kf+q63KWyKr3gy7n2+RQgW6xLDq3fI8uWFkBM/ZFc5aFPbyJZIRU22cn
pWuH04bSThqR7bUszaI4N8VJJMDCDAlQoE6UIuwQORNeSfe5Gs18LHIEqUXWD1e9FPDjp/Je9l3/
gJ27jkb1sX0Rta7M91FT93IUzts6rtlhaeeXbtsPlFaLusZauZYdC/yJDSJfpPLcjQxPcvocpF3I
rqo8Hfw+4dBK1OqPajym1EFIu+NHAC107TyyMZix671kPdBMyEhsrd1PKb9cJXGPq7zmZt5gsUoZ
40u034bixOQI1PQv5QAXnCgUQ8NQ4oyrg1EmjtrCJFHEhHkyEHzmuC3hyQMpfsA2xTS88J6hq25S
MDjJgg2vkDT/U61deoam+2LtePGNi0Ayc2xWHphWtc+imRCwjfWFdrbNTI5VTyeSWgLcX3p0CLbq
nc2yd3ZK5fICGcSOtrU3HQbE1I6FV6o2IQN6LijgnApFegthsy5iTS9x0bw53XBJPZ1+ekCeBI2I
KnFSgIh6+NPjkuUcg+VF4uAzTCKuyZJH0k28F32QeawaBkOjOaKBa5Y+wO6XEvuSDNk1yeGzpGhQ
bTm4e9RPf1M9taMx1q9a6XGEJzFJfY4kbK/uaNLEOO/HymzJmZuQry05sp/WeDcAXRpL1wEs5eM3
pad+evQHuaWRejRmzYu3pSU7hs4YTdfIakgh3ZsEwreiSl6XnMNvQwarprl8SThlaZXwVNtqdTVS
ZkGFTOsHc1WYtDn5FKyqDm3aDQdsE9igc/ACnWmKSF3zoJXr/FEKlG4S7CZWeUxgNULVuzdicZ9G
PJRJs/zsW/eSFcv8Zoz0ItZg+l2Xu4c21vtzj/iLq+gIp0h5UzuDtm1RfwA5NPxMFEe1ZgM3tiqd
dzIB8+oebLDwJPLt5TB3finZdOzshriBlrle5VB8tEJmoTfKH8kWTtkavOGtWvFRnI670Jv6YOSQ
30JZ2WUv9btj5vKgqvwVTsI2TtUFeKLeOxNj3ZxW9b3Frp1YEz6BRvuoEvWl4AvwUs1gKJiQx2I5
hywndHueiS5xnLLB2mAGSlO3h2oWqBGqxl8LNoeCkXrGZMxvKKW3+1h4c1jPqY3GqTuqcjj+88RL
Lyaa1yaYo9atbSkwkuFQj+eiI54cnQcjU8WtnjSHDauonBx6LXOubBme4gV/lTtOlg+ZN5QWKMcJ
PUgwqU0byKY12St041WW3W3qXJBTZvftErGXFh5caG5B1REi+uclnBcbJrjQNwAan9YMnIi9KVYT
53Pavg5brdXDCitcvPQ2v+ZoG++a0/waFu89aVl6TilgED7COdVKbAdsCvK5myKsBTgQWFTRMa4q
GYrphD1ANRkgGSrZwc336GwpAXWWnjRwTcWEOWCb27i5tTcrBfn9SqVvaeqOk6Z8sgb5rDcTx/fC
t02xapdXRmKQYX1mjyv7cgBIblkUvmUkwzWRSKL/WTfOLmvaBMUw06/mZGw4trTGEhtXoM03gmLV
9m1k9kxlGVGXYVVt3zHAebqBnCAeBb81drs9Mx8zcJUk0hgUMXjEcbrYf+smNQ9WrZFGpafibDr8
dNr6sx1U7dZ76fNIlEWw2P1BacRKaJPi4q5gVtLNWOYq66JoLSZ7Q/vBJC7makfQgb5aLYDOpglI
DnyiLCKRycP5zLenb3U+a9sQN+kknW/UcGYzIrOamIBH3iAJnb5m6HSaIkNDezxZdErLtj+dpp/K
9qALpb5mVS2C1bDnXed498TAiDQbXAaZ5c0v1JZFUKN0PFfJhRuZ/nbVWXLUOqASdYUzCJk3H8ox
UrsROL2N2kSYz4pRnNn2i8glvA0BO6p1y13W0FRZWg5MPoT3kqt8Apmx7lS70Y5Fh7dkFbgIRj3L
j+6QXeSE98FJjd+MGJxDLOVxEfTBawYEuCCKgLWvyyCI4YKhXBg8NbyrVkPRqvzstp32bNaPLI0B
xHRIits5LoKhLa29LCwSBvq6DpptJypV7zhMwuPxQuQae3RIabX8HhqEWBU69MKEW0kDj9st5vAg
Gw49UOt9m3JYCVm4SLfFWj4q37K2URHI96VJ7Bdbjd+RKHVXL1cVsnVk9rTkmGpbgXBG72DQ0WTt
lhLeZ2bl9bPskJblZFb1ggMXglYwpgQa1k763mcImvsRacSwaJ8mgSue2xWHuDDcU4slDENF9065
YScLQ2FGMb41/zD6BV44f0+P6Wgo1CZsVPdetdRY04QrwVoQihpKUVz++VeiqhXX/wTPa8x5cHLQ
0fZGMWtg4h0YuZ3yuLhp3joEQkc3NC3xpzYVA05wF8dvbn2vjC+eGshuctApIthqQn0urchTFBBl
W7AWWgeKGXcD3ek/zWE6LkO/XpTUeM1iG4ZtxjkMNr0HN1bTrxLiYBi97ykN/j8+48nhWeHFQHqj
N5gkZufCDflacE7wzAzuQZuM5Wqp3ZfZ5wtqec1lVqGdqpjAm7whlEmlHbVaXRJ6k1aneHTm0JL6
1Uls/oYVA3SZkqhWryrO1x5scCzWz7jQn0XsXNq6EidV2vLuxOKPKfr0h1ARWBiG8CKUQd9WYiyb
HemXrjYEx0vDT1fpXQtkEqUBS0R0PwqlfNCTunjikVQPzs7TqvrYut4pK2yx9yZ41bONUKTLvT6Y
qpT8H+7ZT8PgbDcN5aOy1rcF4fOTZs3LWRsZiNT8bajotLfXqU3IK5v7gyESlNQzPs563QribDwK
pqeXCifzMJRR1YzuTox4r+f4byzy6n3V199lk5lMuxlTuC5r6AQUVj+RD6WbkVaAuOMokUhoUGvC
d5nS8VjX3XgcB/Kua9cDTeP9XjwXoQeV0F62oHMTU29JAu8IVQAK7po2z441fWAkc4LKnA/lmuOp
yqp+rxBsRNAVkCKNoXozC+vVtBSILqgS913HcVXYr2uafcrEwEnmAkvJ+L7vT3zL6j39yBDAP1hj
91AsKTjUgjtQgE8Qhjof57R/F3VMpGLjrlAWXoVNvWC7oB67pSVDuGl2nHC8azpL221d5ncZVIYW
8eS9k+5Crzl/DJZ+K8flkfSzr7mUvql8DHp2lavFeNCZgeQVL1kGrF2YOIlWxnFPbpQ7G4HeS5fd
OH3VLaVCp3GP2BOyTFm/tEyy9uME+U9mHhGHM6lKzNx+ykxjy9bTtJkG4xhn3tLium8Gf5B/rVvc
Us04zmmJrV81D8du+2RyijuvNLl9jYrPEgePYXivlRG/CmljqhJPxozVwR0MsPdD/VGVzm1eTThW
0poxiHm4q4a1AoAQL+QskJlgZuJVN4brgOaQWK3C6C9DM7S7wm4FAlEHaIRSJL7J6Yi0CuFUPnR/
y24sgyqdlUDEw2GY0zM9XHxNhFRgWOCbn5ICEun63VYTT45kwNinCVlNjHtSVSP7of/ZTAwK2y12
2vmSmfVZp4duKtwwnRETyG5cLp2tXgsxsLjQnfXQL9+JzbYhr5p3c6Sh6urx2cOhfyjdkYxbtkPU
HEFWG8iICJRasRNIfWtPxofgezJYlHwTohwxO6+ViD/tXnf5tDz26lP2rcjk1WE4hITdrQOZrZTZ
671RTZazgwGcp8FvVzI2mnv8hpbKvcwEmfyzvmn21L0uiYSci01cQ6sF7ixc46503AVUkxjdGZ33
W6pXmzTujh0tNQhN76IzieELjDFlDYr7Bhah28wwTXJKUb39B//RTHQxeDuq+gciwbvZw+hNbFaY
DcJ+MnZHXl2vv/ZVdulfQteY0Dot97qej2mSEl1ynM+lAqlap6Vex+VLx4OTNebDJH66dQfsLjpJ
UX/NtA8LJX8z1uKtSwBJ/YdqMiHtKpvWOnFY5DEzblv71TOa41TmbzmLQr20rkO81v/SGv5/mf3/
VWaP5vL/ILNvxPS1/LvCnj/wL4W9of2nvilpOIRxnrue+78BPuZ/Im+2NRXpPdJ2V9vkGv+lsHf4
Q5sw+1/qev7/fzEfLec/PU13gPtw8Dsb9PH/RV6PNuvfVTYbkNI2eEpZ/Wgatt//oa+Psyab2HB0
e7PsIm2sDz0UNhx5oFUxuERNo0WOURz+kYN0lwZ+WtKi3yJVAOr9LNxo+rv8rTvx7nX1BwKPDwMi
vDLnfvGifM99fWf6dxTQC9reOrjH/D57v+ZzHJo45fPfbTPsAU4cU8e5qSWwP0LkW3rJft+15bPe
LzfDcC9dAqtQW883re2utpXcV7k8N8+Vi0dtfvKcKlT6gd5zDXuLEI+Zy97x+HUSySKPEvSt/Z0E
vfs2nI8184ZsKtRQY1MGXc0MNHZbXNzfq02cAAbgqvHOGi1TF0djQSsMprvNfMl2z1oArjaB46rB
x5QQBuiGtsYqTP9jmsxoRA4vbAoW1SCpRd59qFxu9mp6XK15T0RVSmgAAPu3vB1ujdrcjL98knXy
vhrlm622r5Odv2DPhtSr+avfquDn4GQTXAQIOLAcy1dRx9hG7sfM87QWfnxAv3PNDVy2iFT7YXku
k/glPza3ZsLQFveHSdcwmidHTHOk9kTFK5qqsPdk1KlTpLAHGVE98Zs58UQkzDbK30HV5ONNyeOr
htFH87RLrp3QCgQtR7LW3xaYSTPzqnUL2wOwO7XRf3tz7v8Swf13aArujv/p+jCBenj8X5ennEcc
UtW/y5Qyg2VxaWMKNOcaeeTH1hjK3oJGmPp0mQ6SwumoPo+VTsp9xzKzGWU4a05IklBUgwtiwx27
djR513wyfRZDh97dAck1me5SRfhFBlDNTv0cqqOArMgsBRz6Hg/YCUJI2ua+jqa48/fSmU4K1vVH
3JS7R/IQi3bOyEdl27OfcgibbRoYeQM6CXSFv+yGjiC3zo0SmfOw8Ndi6SZk3HmTbFEz0z6MbvWe
i7dWRzwlIxbk+TgdEubNWuARZtS1y3teaSgOFh4dkC94/cD51OpfhXB4ORAugNrGNAkd0EIKOJrU
Cw1Hwaih5lMozT7ofcHkrE5JgMHslnsqizl5i0rchwJPth203nChND5PycAGlS2zPHZFchra+qhT
vgKr6nDRDBDhbQZTMgBr31V+s0TDUQSO+qdA6grZ30tnciDY8JDSnbEk7qI9jeVsBtJWMLEFtUlw
LFLvkVX1BAeBFeOTkASaySwCdpDNd4c4Us9xQspxyKDlGO+c+99qfWlxXWqU/39J/oy03iS378lS
xLHCAaIl86EDzZnvKNyelPNERsEyxL5D9gvO0hJTJL7hF2Y6oQklwCDeohR7dVb3JxkIggy0/Vy4
IC70Q+4sFOTt3tXLU27bp6KS53VhbmE2F9t7bRmwK1kaVXFPdIj6YlfLi2rbhwpjMuKQfdagUbbr
w1xkBzG5EUoCX5AmOxrkzlFZMc/HPLjGgRmODCXT+7JD9zpLyig9NCs8vdPOdN1QZAjBrVOp94GD
y3z+no6G6ALNWAN+v2GRZ1OTIQ0bxob9glYwFlmEbhbTgX6sbPXQk+zWtFTIx6Zgl+qfxnkMJvgy
avrWL/LpIdixqMSKYtjn47ZEAnUH8h/9JL25M4a8lR5avajjH+sHEoPs7PHK10qUujX9WRLaV2ev
M/pSeJMAezvqaRZw26aVFF+/N5i4uuzOerJ3iJAhp923vN86aBv5ozrl1sqUjxJvN99sq4hKC3hr
4h6gGh3Ls/7ckgRqYfgm09Pw+cmtncNJWvrF32mXrbiAecVxu4NlEQHO2qFMYA03bMffM/reBcZ6
9mU/F8sS8ROPMt66rK0A+rIvnsCg9hqqt4QUAvVK2o5G/F8dVARPmtVIQ5RhTFbOc7dvB6i48Avw
mbmiQLK349gImP2HyyTDjaRbk/RVsYNWlfe6qj9gcbQo6B1LQvxI+cm4T4HDfLe49Xp1sz576lqe
x2TE/+rriDIwDTTxScTedWT23NjP+eCcKhV7PHN5Aoz9tvUgobZ+pixg0djaQKngxcalRviQGWDU
DWkhCtU7dOqbwH9ZI5JyWjbiVR/mGSMRtnxLXES6hSp/wRxdRAmynHRUWfVlJ+/mju8rs/bk+tlN
3g0kxx1o3KVieWjzDyj9Q6EnMN8fa4n1bOVHTuaOWoWmloZGYbFaB9S6xMeYanNxThxDtqLvH4yO
De3uEsoex+e2x9VhBJ66z3tCDJWKH6g4ZyKYk+Zc992lTeorzKYb5wGWoUPNJ2R812dvyD5If/rU
jx40AlU/GE+oMld/7qAxfyt2go5Ex4LwKTp56PF+kdh9TjdADxM6nVl98ainmfSA/JrKOWzcljEG
QfSyuxXNcCu4cun5bsND761nu/vNBP2o1CvgCv1mBfJgohqIL70/aRspQZtODboXdq45QcLp6r6g
dXrCUrDvHuAf7PTSqzLsCQtfu4vuQJVqyerzmgsi4nMea+cq785GEJMa0zV3JHIH9SiZ2d144jMZ
DfaAb+S6GF404u1Htz3Y/c4hAcWsYPy+mkuNeuNHJ01673gPmiVwF1iibKEnmr7KjrHalE+zdzGR
ApXN06nHq8Rbvde6nIkgUc2I3iz7xOJ8twzlS3nobPnCxtKtk6D4WlDiGrexqu+5ot8HbFe6qYTz
/rPB0m3ptj/CvmHxbBn1wYsRr6zBGjRfQPuf1V1xdbri5HJSKsmrLKcXLSDyBWbvVEWGS3w4dstR
P8+kkGHEMcM52G5gkf3sebG2i5vRpZ/EmF2wakzw8rgsNIYH+OYixO7mkRuKYzU5LV2Fd7u7wLBe
ipte8QWW560WbWGND2P1lifV64R9PAWOb6Ej64J9Urm+Uk++ucyHDM9HlVmn3rDPaDDnRvdT76ta
slPFB8J0hH8imfJwxBJW1BopSHaYjk/upcXF4ypdmLvdc3smiydK0/RUxOuVL/kW80gxhskGLVL5
x8vUqDMIQlYHRCWo4nF4ga4FaWmJgDfZmS+NaZyRZp5K+exqPxZdQUSTRw5BV9pn0/y5DFs1ElqI
1xT5g10tYAjk4jGE7uqrYbHDKknTKWKVY5dIGDobEmMgUWXdx5f525H5pZP2Zf4EaPna5enbPE1v
wvXeRB/1QxaVb0kpQjTPoUVpXtN3etIXi7cVVGfLEmfRpafMNvweYLMzgUawo1qBsjAV8FjsozMY
pzHAeMWiW3HXqPdNdlf5vbazZ7qHJ+V1Gb2DcVPNFZj6pTb95UhA8bNVE+P8JOlk1+iz03jWvS/2
AHtRWodKI3SwEUcgTnhT1COrZGKKiFWewnZkImIuIfGKoXnMFQLmBu7wOpRG64tDZbqnSR9PKZ80
foSjHXsHSJxL/mHK8SRcmzCZ6twSq6Ewqu6mdw0o5zrs9Gmfs5hWMf2YR/NoNOSa9rv9RarGfpnJ
nEK+XClGaPcabwLGxg26kW44IEoK97LpIR37G1GM35DMqtoXXFkXfSwvraKdldQv0OviKsEsHIgm
f6FEjLMDK5M0AezRQQSlMYmwoA7DSW8I0otIie1GqOFusISuw44xH3dqOJa6P7uMNF7NS41UBloh
NMjzrCkX7kpPOUuCtIW0rrxfLaUK15zVta9g4JEsUA9rF8h8NHIkknOSeM8AwOQn0iG/GsldGsR5
HfILe5/LVo8tvq5WxxR10EZGuC4dqTY4tp5Me7127FKevMW4lY5+7/9KTbsO7nybP5ltmCi2yYvY
JWzAlHGIuMai9szVRv03cCOviEAWIPlwOThNo2pyHkq5a6FQFWcLdDmwLZdzwerWg2kaB3Di+tPF
mz7yIjt6PApmufHptW9wZ5+XU6OUECyftsfJtdo3hwmPCYQCxgnnMn/pYruMJpVXN9xKHCdkMBcC
RPmUZnea9xsKSR1PcRNfsolwlBi7Y+Gcfy4PrrAEG9V5NcxLh8opf2ut+i29e8NyzpwT8K8eNCPA
VpT9uDogvhxxjMr4rOD2Y2PwlIOo6Cr1TM7fMh9jm3qbyiB9qwjV1MO5hAo9QQklIpXTNX8jAZOq
bwqtT/WvByQpzdml8X72xKSrFQ6QR/cwzJo+gLVaXotHNzsPthamct/UEWviBCYWhp7ypizAQMr2
1fhMHOVd5WKju8ZHkodK4lfrFtVL1Y5Itvn7aDob7A67Z+Zaqr3XVOl3aCHI6QwyaiqLOiehRk2m
JvzHl/mlfSNFk3tsLsi2CPmmjeIeJE04cG6GVtyax/DXW+/D33LwAr59nzmwCQ7O+uzyW3MlPVyc
J6Z8JznUp0llcs4XO8y8nGfdYv7/CXZt0Z6Trxhde36R83wxvrdjogzS+fRPq8bgsmU/1z3khMuf
99SzTF4/86IwO9WC0fI7ZK31ef7kqbnQG140ngqqJAUmPlUFB8qZiYWSqnut0P0aJdw07wSxewvV
K4xbmyBMphuCowmtNHJxpn9SHgq+XmtMGYcHI8+1zncyX6xoUOwIMRn3tkcEuhetgxsp31hOaytc
N4HRZPiEGlXOibHrHvKc4354efxADbdLlg4wT8s7wYjWXcOpYn7uvS78fko/g03IPdkGkHAjW60I
c2cNBU+ZiwlkPQtFEvwVM2395M5i4GJN1hXI2S2hyASKTJRBTfCoAcQ3Po1tfNIS5wTyyWWr6iBC
rHkGc+Mh2MyxVaJJZJNaPCuJeHYz+Vxn9bOwfA/JnFWnp6H2oa+hOvrTSHYPJLyL/Uz2qICk5wZO
VYfuutC8YfPQaDtBaFUns8l8gywwcrP1YduR4BRjmYsaO8hpWipWs5/lWTMKBtgkl/Wf6prszRTz
FS0MxVlUlDJCDOZVBCfwbS+fAv3ICuJ93M+9eK+H7D2HFDUm1MIszNtDT786sc1R3VfF5NQ1y31l
TvsB2TU3gh/PfkEpxPBK0JQOaksksnecgD0v1yFr6cAMjz0vchgL8DDx5uoqQ06fhYsnKz7yKUeJ
PFyXRL3GhnFtdRIiYQN42l83rgK2YQE4JX8k1oMjji2cTawcL4KNrGhpwlFA0+Ufl+Jwe9OF7OE+
7i5t+iJwR43JweaxLRrovq8zdBZUVAQ9yiDWSc0b8zBLSCmnEjGYSisJtK7mx6SFNo1RfU6+elCU
1fiur4i1TU5jnzPoWinr1Zutq9nJs+5gZlKui2VcY7O/dt5CVLOya65sh/eX7CGIEgZJigDaw6Lc
8pwLDltlcl826aCcaNBfVMQOWn42Co3dpXvx6Mv75azuPJH6w2of4svDW230GYD2Wa/2MLuUF01t
XkQ8MpCb7y6GO+151KywsTYfkLyO7nLeWk8rBlOEzrt2bX6Y+Rm5906rfqhzjMi3DyWhZckXYfbc
aLf4Z9nF2CO6yH7mmNBgFRHp5hDQ4BE2WO5xsN9KJvmGc7BulaPyg90ziY8vLXrXxAtNsllG3CdY
zxa+3R7VnuOY7+mG7cQ0Lmjer6yEmqdCuffqxY0/DPf9Mgc9CSsaMhPckxRiYcXqMXM/qy8FaAi+
46fYG48quChCnU2fc48RCn7X2QRex/nz0YxY+iianW/edqz1kbCLw7JQccH038qSpjlvPymulJ6Q
d5VGLyysJVynOZRUOnMG0Fm9TjoPZnFY0/fSYz22M24i7u6qoj733oKMvSYKcX4dfKNUDnldHilH
x/3oHuJncUbCs0fOvcP99ljy9WPyCTmnQ+2a02LQlVU7L3YxJBWhxe64ZkHh6MT/0T4nU2SWx6nw
7i4iOE0hSM2iLM/FlTSeu9RimkB2eBUrz2EMMjpXzORtw7FywizElBaDdswsMstebQtcHHvEkkQ4
onAohLthN+3qT0f7LQMDfNR6UUPjVc812oE0wPqP0EUN9CUO9LEJdU7H+VOZ9O0+8zJxXz2bXqV6
HlPxbB4t9D8MFXdISA/dnB8q1rNgXSho0VArjIgM76iZtD8zeQd6c0HZw1wq2TkZoSVI9xOMTfpU
HA0lQ+fA/h/ZezxMO0v5I0e+Qe27xiiUo9VwzmIFFjK9LUkepfkjL9Zz575VcDx17R3iAyuy5DT3
bO1gOA0XXWuvLtfmBdFHWMOh8yjhc1LHyuWouNtPyjkUWn8wE9ZG8iq69jZjPPIQ/OIceWqnXXd6
uD4cgJ3DbCXTWdrnNVxL87i2m55lh1yobBHC7eqZEF+aYeZJFpeGA7ImLVR/r2tHXfthxCSHJGXU
co2NDCnaMlA2/8cu1viQ2VvKtDG966rmq/KPO4qwttJ9Hm9JucVFG4DzjYwkSpak07nr+eGZoT4l
5yajL1O/toQyZFcBTb9Nz7H8Grz9nD7sARL1HgiqEhgI9n4bb7LeJYJgeMyH5Uz0HJtTvlJQ6gw7
uvralmDDRcymFd3cXrFTEnG4TfI1BHZCE9VF6nMx2YdZUI1gu3WRa1VnLKZPnzj+OPV/6WHFPVkY
cEH1h+lchfqw9JJN49VBUMQ0bnkZigICX7PHZQSGpCBjWXRDxF92MIEVTOxmTe4JdE7HRWmY9ZII
QsyFV2ShSgOuvS6hxiM0C1S+m1TpmBs78+fAaEqnjBoZTaGnpdy1MfhaDIPtjtN+gMMJZzLO1Fcj
vtSV8VzLz4KXd9Lal+YhKYSTVp4H4gw8FVlTrp6ZIJN1SHbSyxYB5JCHoxHain6N0D+NLBVFDyaF
ZsFJSTPKGA3FB1b3R6KuL2za3xcO2ax/rtCdxVi5R0YuMR7HOpnuNsPT0ggZ1IVuTmJTpQSVG0xA
6p39XsEf10deTHSWvLZypAgswjS3giXrwXj8L5rOa6lxrdvCT6QqK0u3ys4BA4YbFdCgnLOe/v+8
T53a1V3dGxrbktZac445AlkA4+pWyMDbCYMC+UfdaNYICl3mpZ/DkER6UBXB6C27fDIOkS4dx4dA
JZaMX/hj2AY1qazWvqAPfjzMvhht/ByvhQHfEFbx5D42WngDNL5h8EeqZFZJu/hfnQz7tabnRk4g
5E+TP2HbNN3WGJTgSRLJAhE9dg8jaFiPytCdJlp5A+I34tp50xIYKgMg5orLeN1hHA1WXzQyU3F4
de1jEXebWYVLs1w2RnYtSvUKG5ij7mnQkVFtihvRlsCChyY8LHV+3OjjMQLNOpjJqaS2eFrTFyzX
ZcCc3Ymgrx6yp1MkEsHs2FRhoGfYMOQfA3n0XLmEpYSOAIu5zIPo4VWt1+A+F4aNH6HdMgeoHc34
ivEm2BzMvaG6xAnsF7S/wG6HESYHjORjjuGKcgRr1oVrLJK3JWtBs25oBtqdmWb78aELFeOANaj7
xkll6LjZVpDeiPQlBr45RU8HJ+Wll8s7nuNZlF+HqLmjOBd2z5TMkjSxKd91zzTVKPI30cNQCxI5
se0z9INIsqs6m4cWNppqshA20iGSCXtwSuKNFNT/awLp7abdNvozXia3ZaG9zAl5U3S6oGXWXv4o
imgfDv0uIiRKwmhy7QCmgllZTl2kHKQIpKenG78uV+wad1l3kHATbdnIqfCbbxF5WywYQSj1wVNa
AkkiwM2zPKN9tvDgxkIBP1tYjzjQbfZLP+2kbtz2kxSEGNk1wxIQ/J3DJCTeRtEO6ggNw8BqotFP
1dtjQrskQ5ZImMp38Ebq6pCdHq3OstfKoOMCmbCjcNAODIMTPyQmM/MXoXbk9DTHoQcIA/HSuHVY
Gc8BeDRWL5CA/I4aeaUybHwlF8BsN15oI+ULKj0JxO0/eEFOhcOKKvdHITBeIQf4ESYeOH8F+tBs
DdiI/1c8d+goFB15dBv6OQf8JC37jQHXoMBQHm/MKCS822/x6NX5RU8YqAgl4LP1B6zQObe9eWBa
Fo1+SHlhxsSLEdlMpd+UIoa3uDHa4IZTTRQWwZRH0SSzzAVNbhj3qYdNxdEE5qDRMJzPCUJTGn0Y
tQIcW0YKllcJm0BnxVE6lLKyHcVsV55LDy0i5GXmP7+9or4s8zUzpdPcxK/lhnfWgbMifkQeb8dA
V/legb8UuRjnllsEmHgqhcFUakHRfkYL5oeKs6CZTtCH84QDtmzGZV+bRywXL8lc3+ZBezHEHfzj
i+aH6btAj/KE1lKDUFt58VU2n5rNJ2pxQUwoQPhVVJNvElqT/fUJgjewSbLhZgxJltbrCDakF1Y5
VkUmavIPzv5hdNaT6ayu+pnp/JlKDi2cGvb7J9xgSLtGgPchc+OU1ivkXTwzIV/EoK1J0duE/lhu
fNEhvKrSPRVVbKQmtIbQrIVvbDUBoA7DtJ6ycbqEZX/LcbyeAkhPfSo4HjabmDrJqEZUafC0ZePJ
35wyQVaAJvWkuIj5ttdYfu07XKgdZNyquhSERsyldI1y3E4uLIBEdeb9HMxzf9oal24Clxh3Aqg/
Sn2XnAnEJtMrUyhi7oatnF3TtD+KBcvTCPfSRbrI7f7265dZx9TtOEREmYSKK+ga5tWfvU6VFOr+
QnYjRgw4cGQDZzFBbWvjDJpXmppLBkmJQRojWypNuLsvaeeYWnuYTXkPS2ynPelJ2U3SES+bDwwe
gOEGd4Trg1beaauJ7ljCLplIv44SpW9dbN+1EMJ24ZXpk/oueyuGsBoe4Ux49nIc7kQscKY32cPK
4XiEdVB8JkrqS6W09yI8o8qXDbi/kSA5MrEdwL541MhsE5xeZVeXJwfnA0c8J+99pdpmTNeaoEdL
ZLdfCRPhI27aytPgCmH/u1l4UKCSlTNG/V7dbV7QIN2quryusXaW3S9IIPtnuIuIhT9zha9+msAi
ZJ/UgGXCx6wgtm3k8y2BNMdb7OystS8d2Kzb2rbx70RQZ2ukfMaZcomS5FolzXUJDL15Fy7SUD5E
nZkuwDmHq5Ec42w8ZoJ8TLw6l+56Kt2jTffSLtdCcGwNEcHMCEbb9q/ayJy7EEBQobVZAtGcglHi
xVu5U1pgb/gpt5eOBxXWnoNWmSIP+6/+vkmV/ZKlR8VY3U082kYmOErNMM2Jlgibw2WvmvlhSMVD
JH2bFbnwFl1bWuGzNvEB32p/NNz6CLM1Wd7rNgLEjh6NXGF/su5t8yKPXdBTjBdxiuQ4CtLjFSXr
hQ7JzozJm8PUlSE5IsQA76UDyKhzSNEovjmAVAxydHrZraO1IiKueBt1AxEBrqgxSKEhjffjqO2y
umDXR3Fd6Cf13DraLNHaDPSqyzVV3+davJXH8lXAJ/Y3vs495s31sCVDZAbRKfzeGLYdtd4qmluj
yHegH65p9rcWky3CNBEIBEO9AQCobyJ7HTOAjPiZBfzcLM5DjSAkbjC0i45iaOzlbt1VTjT3e7DS
I+FEanuMZAwl95C/grwfA/a4wJTzbUmiabveFvm1TePn7fU3Wh4ozH1H2kCWdEaMVjQnN7lQrovK
PCdGRKzuynS/ZpItfAjbrFuDRAKe/IbpY0fnv3GSg1zeBNPmO+Rk67Q+yI8h10nwnchjIsi46Q6V
/AWPvqYvd4aL3UNSHKmj98QeoP6W1QR/DtA7VKRwlgOZnq5sdkDtOBfc1AqIjWPbMAEXMNcOu0uI
1nYlCEjBViRDAWK0MFx7HglmrWsp7jc8BpEjlRqtb30dmvccWfw4hCcpks96mpwLPI5T40L28zVI
XuZ62XVZz8FY7zvkuOYWikCS0ExZEyIGuCaHsU4OEFD3jnkR82+GTdbKJYnNYImlgA43CO2+8kje
ttgE4MOOUI+kfRUau+Qbxwhs533UTb64zVBPKbjaus95Z42wvmWkb8wIgmjgInfA4VeMSg6T3rLn
Ewivq1ezi3k4LdBu9nORMYubu0sy2g0+cWUKq5fMwRi8Ev62ioKoNSF0sJ1JUHUEvyzLYBhiWysI
lRwALgspKFsN8I2E+wauy7c0hV43VH4ay/GlrBURUynhMKq5aC/inFMHMDyTFsYKodG3p7RFf4uf
TasxBzaeplEYb5w2ObEF1ao4yhCp3334CnRO1mLtppqRbEeSCxw4lPK+lhJ0NW2SnyosN5FPhyOi
vYgzdM5msJoJ47K59xqNaRAUtJ0sred+RAaCJabkpCyevkV5GEpyZMEDQbJf/EZp80zOChMnb4aQ
aCc4Tmlb71uUUJY2diNiZVM4xTHRaGKE5lhtDou0kMUBcf8AFEKSDLILbPBW7H5oYKS1mRGHKkw1
DLPe17WIZqZh7cWs3fotrn7M4TXNTX9T05tkkN9b2NP2nGRUR2a6728ZADDZ4wbDJty3mXhsS3h0
qE6wjyiXCdxTAYnmmZzt9LqqTnib3nM3DYRd+GDGxTZtFZ6+i2/Vlv7K4F6Tybi5NC3Z3//wIJ32
Pe6EjEqPHfRuBHg5uqmh/J3jfE+IyGdBahT4cNRjEl9sUCEBETrDHsugkFRlnyeyehcv4r/sW3V0
J7T/cF3AbMWK7IJNGBML5P4F2Z0MDjY0/mcZh2ci7/f6S/3DkXYa/pI3ZOt4AqSUsoDMVkEMaP+W
f8FDICtT8AFI7dZnS8AtHW56YUkn9iH933yO3iGBPXMebjMk1tNyUy/Y5DjSDV8DS62xdnFW2VJI
4GreNXeqbaJvCHQg7445UbDx0VptTuqLSTmf7kxHLqH/mJeOMZkOsEZbyqxsX+8wVj3Dig/pevUt
vLxA8HBm8vEtOk6BTgexvhjwiT5ZLBBKKhcN4olwG0c4GC4Djhde4cU8S34VFN9VIF27v+Sk/Ulv
3dsKV0o8ExWLWa+Vwe4KjymTzMpF0uSYjnSkJSOO2oVkQbhwiiXcEQ/MQN2qHwb/MN0yx6cFZbtD
eg2iSiMneHzVkeByHOYP7aT25FvQgu4b8y6CN3ZLsGgOLpnnlqiMe3YDH3rDlUlJA34IIUgzYdeB
Ce723b3CI0h4Fi2GK5RbNGLXSbHSBwY+m8Yiltj0lr8QpNCKcj+c3HnfIZ/50PfivXslFKFOzjAP
BEm29BvMZ1Qwm9TpCVCtHXjsz8i/3m5/RO6paRff0blwtB/t0ZM9b3GjzcQFR1h5n7gsWNqVSdT0
J/5If7QU8llCXOCJooULUvRHwjWEp0J3UMjPbCU+gdMYDdA4MENFXStwIFpZbC8gjeyYrwqzTJCE
n+wkEuac3Rr+07+zT9OT3phPk+DLFaHQx0iIuc7yB7GekSgRMlGBMwCwuqtKjoJFCAUmQ47BxgW9
TSwGU185K5jw5tQ1b/Ne7a1RsBU3vjzny394wwkv+vwO0CKbfnZqGbT8sbbCr3Z5RN/dScJMmzPO
FSzTWo7d7xwMfrQzb8QkOOVBZbgvu8bn+lB/lj9uVfeFxjEynM7uaJ3Kw7CrYMgxgWLpsZSApqFI
/osP+aHA3AoDMhwRg+rEkHWnfOov0an5Im+j+OMxa4vngFh1JgJ7Q0bqTuxnCj24JaW2cIiJOzjx
w0IbDevoyR8QN0u/e6HHxDES0/hv+SMjBB0VJeAehJqPSrSb1SEc0y8+kAqnFvJkiqzpndy4/JV4
df0yCsEUZF69izw4oPBmy6P0njYgTkwTfeGC2Dg5s9m8lNfujHrxSgr6kWeWhr7hI6Jjsw3XdHbM
x33pRqJUysh9yxtKeRqC9UNwNgFkEyIS/z1fB+WnzeR5OwS4HkQep6tHUi7LnXhLctq1mz6x+tkt
h+9FdGGbCQcYJDZRzb7qYDB9G76HAJMPzBClyglxrnrHddsBEuE/3EZ85aRvYz/yyh88s3x1S/u2
7+3STZyU1OjaKfZkpt94YvbmQdgX3+MH0Jld2703MsVEFn3C1Hr2+ofyueyYwjryYXWQ08le6TW/
hSuOVnJTD9Q0sJc3u+IPfqHNxM/Ot5ysL8tufWRoyC3RAffAH2mbfFGUGlc5KO/1pflsPxoaoNEv
NjauwZcJOzvrGwQr28uFXeAwQ/xh6RZkmfwup3mLrzM0srK2ilN8l66AnTeETF5/4FGeodf8JO/K
lQCuq8zQHVU2YzqCoE70JhsLtQfzPwJY3CqYLxwRKmWQek1PUA8/p97idlQvEqHq73gSOvK29zQX
oNYxYnZaYFKvPNClkrHO/mmzo9vmB4XMQl8QveBd/qadSXNyT8wWrdglXwdWaOQJF4wapj2i8njX
vXOHYzvTgWgtrM0dWAhMj3EUr1zlFLK9sif9F07fkOKt8y1smb68xXwqyV46RdqHenedIXQ1oATI
sRZchm0u+A6uE3oenj7vrPiPz8aKrPv983Nye2ewIfYwqbIai9aRCfboUUQOC6BZuo0CcitfodMd
cMKC3zOIZSBy6MrFhmpoAZRdh99R/qem6laEAbUwI2TiEXP98ayB1AmiRgjFrcjwDLUJCdFg3fKT
mz3oE0dS643O5HK6JU6H2pMwi/Brc9uYDlpLdlJSQIQ9TcAT38dolplIWpWkpnTGX7xAP1rJS+vl
zWu3vEK36PVzxJkbVeymzjj6S76L4uPGPM3rBSiMgiQh+fWwtkRp4OlFQ0W+Eo/FS+LWqNUwGRFW
B9UhnXUFHRieMDgG/i8pibcLJvn9M5tQBApl+LMN011HhC1mCdKWY0su6aCtENPmYo/5VBm50mo1
5CA1WyxnkFA/TYoOonhYx71WOlJ8h6KChdXMNIkRBxlztFecSftB8qoNCbtMCciwcwiqIqprmu/p
dBmaA0P6eftccDy28CtQ45nkh5UQ9xwhtCikR7uD/QfnNYXI7goMp6fsRRLxWr6YzTElax7vVMFJ
dor4KLQXQmEhXgvZIa/PRn9Dtjgy06kpzPibsZ6fXwElIVyj3rYyOT8Et8TaFx43WP3cl8zh91Y/
oy2owCQ3Oy0/ZfGLDhZcO4zml/L5XsrY0dJ3Sbrn7VV9hH8Tbv/oChFH2u1ewX0bnem1+9kgybob
soN0dXOePvQblzv6BA0pg+SVRJ7idawcLHAx5WAaGzSZ28xEx1rltvh6rmt2+sUf3P6FIwopFyal
xBP/YXmhWPJBfUy/0S3FTwGRnw+5cN8xuNhVpwp2Mxrmxk5zRjtolTguRt19sqk2PG3W8CYGZMPi
t4j74Rm8NPvGvPKSfabI81+bt/RA0zwi47Xlu3pOguZY/K6H/oHRMt5WgRykZwKlMnz7mKDf1kBV
/J6hChY2r+PduG5GJhfqATonzp7xmTn3BPMmwFiAMTTHueE3CPzeuSZYB04XsvlKTuf3LGDjvCQo
2C7cnkPN50sC1hgMX4TEz6QSJz03u/Q+7ZjN/Euw9jsp1+KLT3MAIwdiQK1VOg2ZUEkQgwX9AzzN
/xW0i0xga0s9qqrV/BDilCnO+B2BXDtzwLs04dz65dZ4xQ/vh+ctqPfijewXmOjCBlm3vSlt/Ob6
7+iX/mNxMG7lLv6KHC4Oa+Va+cplc27/pnBHy6rbyrb4RUAsvzcnaSe8QMAEzP0B2LdEuFK25ELp
B1BNdtjHUZp9Y07XbsstCOl7rO9GnCqg4W583PUtE2e/5bP5w6abzR6i5bP8Sg/reXMSDvo/7VTs
F99kQwN8hNvmFV/dW02V2p3Ke3Favuqt8KKeeT7gvUPiwjqvI3HIhiwUENUI13W3ISH5TT3DHbmH
V/FHOEcBbuBX8sIgeJWHerucQjTD/tgTChdkv7guMSQnrQu+PGNzYUuiEdPbq/GZfMEdKE6lFwIm
mjf1ZkXH6LjusysgYjDwDNUMQU9c/PY9eY1xgn0vz5odwUpsD9rOgIpXH7QrskWis1/QaiI+GBHt
v8IM5X/hqgUw+xj+KI6jL9JzX6j5zBflimQZn7GYYfYOwgDWHXXr1FvTy246ZSWUnVeduHK3RcCe
RoujhMm+G7s8wNzCwty9x9n1QHL3WB9L6SBMe2D/QoJl6OJIC2HFU+JjvbwMwnubfZbUptW/BB/M
5SyU57k5zoxMZiepQ4LKz+3y0spvWgysr22jSXM2i0vF3rZHWHnsW1XkmR6EgyOOMg+mmDvNr1xC
wv2YoEY6hme5gluwO0KybWicaI9s6chntxtrs5NceOcWaWhoCAx/srsdooEdWD0ct9lbLSQkjugl
e26/TXW/Z9gFvptRkpYcpzAZJSv5G9zJTU6yJ1iDyz/yir/GD32qew+c/UPk954QujusFIek2rcU
Qow7w/qgunQI9Nl2X9Pf+lD4XBfVYyrwZf6EvnEN/fZQ3gFqcTTGzTGhQKpO+X15M3xpp6Fu5K7x
1Ig/2ReeP1uF6YHFvXcVuICwiCiMdcolQhws5kH29wSSOx42f2yF0huisTt/WL6g9aG5iGJuM4xq
P7qtGTkqjDpY+eJDO8IwdiQ7+cKCNAqKr+bUHga4WG/oMh6igyRnx9FUvIWf2k7aheNXVQ5nxFJv
mzfzzL60giNPzzpvfkwCRHUocxTj7HHajpEedqswO8aHSS71KXsbH8Wb/ACCpoWoH+Vd3PYPw+eE
+quO3HIIip9x/wBz458vqFoh/7mIX6e/4sRPaN4g0cBdhAkFP5/5x4iBEo6tCE8Y/bMbYGDI/5Sg
6lnFV3Ei9yP6Kp72sDatS8g/gey0WjPE4LtxjA/9gWDogD6I/iwL9DPHLq6XUJ+wxKRtNU75r/mk
W3jDc++C8oB2xkn/mb2d3pGOJp/jgeqILYEHgNs32vxkYg94ktWX6E89b1y+bFDAoKQe3ngRRNfM
uHU0qc+jejyA51qNTD2h04vG33X8GaV/BpZ+0UFUg7g/4n4EOQvjqe6NTuo4Es8NeqztQWFWg9C+
kx7uYL+n9tMdq3dodbXrotvZt3SklDJQsmW7UX++GAdwXIJ7o65BGBOEtSWP/9b5Z1U/W/CBxa9w
YCiucXkcVuI6j6l+Xpa7wL5FUOLyD19hnkSsDTgVNlx2RLSjce/Xm6mcTeie83aagxSvFH2nMexM
zpvkUkORj89iepQY8x+Wpt6mzwqtpUcy4CeHU4xTLSiQYS7HXPypouVuRhkhDcKtoyzsua0CzrZ1
yBD+jdoill3lC6LHg9ePf0iL3KDX4JwLneoz0qJbR+zpJs6/xHX2EwM19hAPr7VMiJllPmC9QkJm
/b8NFAedK5/Jk7PucFQRJlBhB+zaDtQJG+YsJcC/0M8wnWJB9bXVC1BaXHU+CFhBoTRfQYAQMsBj
1jqPCXuUQ4fz43OUwTzaq0pQwgXvPSwKWZX59lzY54fkf4bOPfPPqxP/o8G3GDed6nvzxyomYifZ
Dez2eHPIuw158xCU2IINKPyXtr2P5NXS6VfsWlBoDzCxZwfMjIHjfFB2OJv6rKHY7VQvj11ThHma
Htof5EJHnsMThxFMCzAHTAgtFD3MgjwiH3iEMEzLiD3vAgEziugqhmd1flk4qMUr0Y0F6FC2/QQ4
wKSE70AVH6ESwEWBzdNCfl0gCNTZd1HK9+TI8dIVi8BKTk+/n2u7lT2NLRILZN4s0I7CRlwfmNyd
md0ACFAA5u9I+lxiSh3F+R7pYEwLJZe1WufRo4zgrdIhcncmvud5G5M3WNGsTIge9pkN1JdcjqfD
yAuQg4O7oAXmcmbv4K/PjasKPjufiZgNAuV+8/LO6AhWyC5/EX3qV1vxP5sjuafW5grORPPzLe5B
Fp7f1biQ5dj2H5/sMDwl1CMupuo+kRPO8EciLOcF2+BOOHe7wf02fNbbtt/r53u/V5bz2Be/LQRD
u0TU4BCb8/Pk0uVbkx2p/y70R93e8WSuxkMCam5YUi3he1G375GmmLDaxcIfX8IVxr9+imX5UZvQ
RhYNXotWgW/nBMlXeuyElOHCAlggYutbaQVuKVKY4FLR2puVD75xo70ebDg8WM876Wq+JCcyYKOv
5k3aZW8aFRxDtoO043zyYCLfOaMMH0cKR37o9DGIrJR9Zbpzln9s2Csig7JGYvyDaUbeL90Zr1gg
B3Q9StVYRRcDZJfGQXlV9IucDYWv4dloZfXN0AhwzK5zAuTA0KdNlWgrxhgXdgtyYy0XFQxnO6hg
C+YgKSEYyQpmnLbjzzLATAvxYt+luBmMGRbPdUkwLdTcEvXDAm3VNoz6DokLiV2hHtp+2ubhhvUR
qdcJSN7FlYrgxISU21AQ3sjMoOge6i+cP2zeB/fWRKqsxKDHumiQ0VN0Nvra3Gnpf+xNVX3je/YZ
by55RcMhlPmLVON8RvazKvUl3qvpd10rnz2mcZ6mFDspXaJtoUnSjjY2jU2KQIboPf6uzUed3EpE
jYonzx4+2cCWCE/lA3w9DuuODQBXQdQh2G8wYXdCRA/QEWloUnicuMzH+l0FxJcxTtpFTx9ZX/tX
+R6GPia1cO2UeKPQH02rLf7wm5xguWeVklWdMlfh8SUDk8/GgiALODvMLxmRmyQaUSbIj+mGi2uy
QXxkr9Azclf85kIhVZrsYkZ6e+Lec7LStAJN6I/8Bwv8FbvSfh+CDRDWQqmCHTAld/OXYfT/Rvga
IV2i7tE2hYJPP4oGMC28DN9czmm2gPjEYYmz2SRuKT8kfM8N8onsNnS6T0X2nnNrSizSC8QtNrNJ
f0h1vzHceb4Igh1/qIn7JJJozpJh4ml1Gzdkw750DL6Rc2DRdSKtY4ivbFbLF4Dj5Fe905Axc6eL
JUVhhAsF87GEfExp5cFMNhpbxB4d8vbr03VK3HdPVIkZhTPqhOO1BANd4VLxsehV5th52mIgYELB
Mh9a0BeS2Jlz4SuX30vhWQlr3U2m6YTOfq+rrT4A6RIsQKw4XBQIaoADtvG7InHBekiz4sf6jpDO
NK5QtZmhLByzzCgHpw/3/V7qz6AuTFxpHaMJEq6F8/vCXpzZ/TN73jIHvHNfVg6wEgZl+oFEF9P0
fpj2S+3B+s25XqZPqd7pzqwjdKTRdbUvYk97DC9EX1q360+IU5Hcg0xD0l3g8/fyn/ozcU5LkOKr
7mde35XyReUAEgl0ddCD1E+bIs/IbxzVLXV281LB6RHtgTEWKpnCWQo3hvoCzo6nCEy/zwVR5P9f
7+lTwiO6v4imX7JTln4IMAq7c94Oyl3ogzYlagpvfeVAlupSvA8E7hKFoZ9+JiYnkofxNH17BCMD
7d9nFh81kovBtisfb+cYz6vCuj1IaSUXOnHLc71tvubMridARhuzOGk6qiNG25YAyazxhAVpyhmG
sPGbfP53Q/FgzPlS5szfuKmqHgSUGPM53CIlN/wg1YSvU4ITQMtkdWE3SRoAH2zp9aOS4O+9FzYn
DkM+nfEzwu0TT8l+BvCtHlr6T9Z3xtOr3SeuWFPtPjk/GfA2zrSr4mPkoMZeo8PVYrGfeoRFVDxQ
tG3zGyKTdlcAAQKmKpNpA9dHVr1/fk+C5tZSRXd5NbbDYBHnx2mgJ3fuTkxwknqkrZdxSBif61LH
xPioBhGTEdKyXSaP07H+psPebIcfQkJcXn0M2F9wHHoa1q9W/c7k53f8rn77wGRMFFnRQXG6o+ik
W3aYXeqRTEuOKid9aANZEQQs7sOPaEdSS3k2Lto/Y4ulBLKq8BhCLbJYN2O3T2rPxL58cKRpG5Y3
9moWtZRdMLhDvwga+psRZUaKK7yHuN8P4xFN/tpfSFYkmOaZKsH2DcKDkz+hOtc08ViksHGM0W0z
9P6AdyS50hnVQMbgah33VSUevHP6c5GdwFmqY9jAbMN5nBQ1gCALcCpMTuphrl3mD9f2jIEcLu3D
EbAK2DAK1vWwEOOhiQxzX+v80UYf3Ly2vyjJxeTOOIv7nTraBX/z93Ff2Kor2OMe5SYcLfE9drig
Ck1/9kokhAKViFuKmxC4joTpl36I0Fa+pw40FUv6MGFAgP9oB1DGf5utQWX5J183Z/21J2LHLnFH
ajyEqL29Eba6hImf805XZFHweSQePZJt7UJtc0nEMLamzb5Wfqsn/SRdNpdpstpAcWr3tzjyHDuZ
r2xR3mx7t+dv9feog8tpd9wfHNTrbr9XTwLNcu4IbuIXR2wS3ekD7Mz/iXzU/5y1rmLBlqRMCx0u
vqM5gh1eUI3Y4+5nthrnl37e/lH+EVRiQ4rahoHhEHHobl5wYHdoVy1aM15bp7j4GDwCFZ6Z6m+y
/2PyY4tDIzrm63xD0MhbJIxhu57GXeitt/VUu5JxlKRTlFxG7gRTzsbXNojlvAQzqqcZc4p5Hoal
LFayGEZ3zK/j+Ice51bJ8b8upSjLGSG7kBLxt6wMiJWBiK58tm+MG8Bccwn9BPo4go6/6DENKnfs
JDYf8w9ZZLGJi8jixXdmailnIdPKDs4Blq4Al38T2ebkoE92/qqWNoid4gKD59P70CJSpXeWf7qj
6g2rjbjQbN0J9utXrFIi13dpPU7oErododwR5pM2ownezw8gvXbM3tbnjI3KASHhczx4Tv6SPxlo
+Q+XfPBMkn1ogHYGfDYO6Lfki9Eskz82+e4P+HnFHd9enjoIMAdGh8wd0D0y2+P+d26IeO8acZSd
o7f+QcfZPvqHfu5w8XrqDGk+ijeMp+ikKb6P6w/Im/acFUCxh52bfYkP+QesIJF2ALKQZ82zfi4P
KNPxANkx5Rh/+sfmit1E41IiMxfu+flt72ufhDR4lK9O7p2/IxqZ3UTULFbeTDNCN26OCJO5dCtD
G45UrmZlvqjgqzQt4AfUFmsAKoCaYvZABUM//AODFh+6+YWkFQ5wJ+3gbuh6QPy7rLjPcMZgeZUh
FqPfhfWhWGwpcc3eD94M2w/HGIZav+0LlO3vpLI5gMnDgMJ/FCJL0yCko+TzcsEZtzi14egGHYRl
3+7B1lsnvsdsvQGjZfm9foLmaeRgck4HGzJ+UV422YXWH/rr2m/jjkDuKxjaBC2NTICaXLMbHXPR
eQiqszWIFTjt3kSf4BHyaQYMOZETtGCLS4BHh1jiZ/KaTrsRxn0KBcLOZfg0zgBSkDoig8Bqi48r
TASt2IbkVEAnSCDcowcSsFyH+BheRoMwp7Men0LpHGE6KFBXQ/xHhUVY97Z8PheuKiNZMFqc2m3u
C9eeC0+pBNDM6mJ+eEVTBZtZjX4S+TNXv7Xinyj+4nBOqEQuUkhqDDFwX2BGRN9ZwXGRD0TNMAg0
6UxkVxTs9klEL47NvGX+wJSiqPcaDa2A0YH2zMJ6JtHhJ9rVICdYUjYj1xfFU7rLpX/p9KIYVCs3
WTpUsJi1vVkfp5XYUbcX37L0PTdeJ/OlY8Uw79AYR6/0q00+76u1prnQQAQgv2Orv2s/CWdZmABc
mPlBIdgv0E9/BHqhDX3HV9wQHFNl8VbLMMsgI+wx9YNXjyVT66QC+yXoLFSvMaaNkH2KFIajBrPP
+M/5Gn6pqLuNEIbONGd/htgHYzUhblGXF3LwDOxPwbQ0pE5aPvCnuN7nU87EugixLyPIpYlLD2vj
mOFb9E1C2RaQzQBpZ45QDJL9/KN56oSo2+t5tnESPRXsEsVYoeTSVYlTABDcpBHQC9iJaDiFG6Rm
OOvM/Gpd1FM+4W9eDOQti09hhZoWTrqg8ECeMNLitm/CouhHLLi4gkMD4iVg6FHP+uhr+BuSp1Az
RancZ8WMfCJmmiGCqhuLI8g6Kpd2DooTeMi2KdHprz+God8FAO0cVe7cDxFk+KQ5r2K5z54hR4Zc
+cWC8UmmCr/SCERL26VZSTHc5AUHwCEpoHIwAkvF7KfJK5MECsakcBmWFaxSlzniKpToU4QWXjfO
GznOtyqxs1QRCpJhEBmCTYJyMnerCajXRIQ34UsNOUAeX6KqGo5ipUAKUL1W2eAtxbtyBwRVA0+u
gqWzHy+1uFUS0asFUu9NKSbZp2Hjrav/MXUey3EDSxb9IkTAmy3ae0OyaTYI0cG7QsF+/RzwvZiZ
DSSRokh1A1VZmfeeq+pHEkTeEoLONkWvrvRC9EulQLCWIvYKHZhTwVsajA3+BG1YOhGPfooELi+J
u2j8MmfAWhRYvHFvjsX0pLgGodoq0i6l0JjusA71bhW8xKF6VegtdL1ebysL8pUMKYjhLneG12A2
R3BgUzUHQXEaPZ2DYTbqnPFZY6W1IOx6eIdje4oMsZnKpn5LyLogP7Sk16rauzgyvshCyg9tXGzh
C7A46tI4ECj9Lj1X7Ky6/sQYeU7zTF3bEwetEjH4fezYVotTBxj3FPbyOSkN7qOf0kvzhZzaqxFz
PFLgHWtZASxLNR/huDBbPBpVGi65+wp9mnZaubWYbx/jj7LhHGhM9d6RNCfTpE03scS/VcLZz8sE
fV+S0xW3spdKZXNLvQK12sWQ5VNdTcmprV+QibHNMKcca6hHnLqcWj7FTdGSgaL/SwdIz11kTRQi
BNbanoN1rAzSTWfL04hhRjoZw1RJ58HLjUWDyJ52wF/Im7aLtaY4gUNiqjCpuJOT5D4ZyrQ2HWpm
RxkBAadpdBgqOLahVj3yPlP2YnSDfW+q/1yPQeMVmfjKbGfQIgcLo4mgP6JdZHqsFfAymoD6mPNP
HAJhijKaPQ2djQ6JqCRhGLnvOm8eWUTgj2ioLsOmxgQaqe5eczy8nDhmSXunR1z/i3TxAvnXBAvN
osVPg1yhDPJ7OrmvuU3CW8rW7XkquUj1xcls82xa0cn02l0x9KSJwNZCEgAEzBj7eh83UOoz8py2
MkHUKJl5DoybpzYwt3He/cAFVbYBum9iSl8jVP3YkJGlhLTQM0PuDJIgofVX1qLWi+ga5W91Vy2S
1IzZxEeyOXob/wrLzB5+DuMuOck9noJ/nqH399qMvpUc399QsXexRWStiM6sWsxklB+1UsZ/YWvd
U21CrVzk1zCbwGn0gi0mKlauC6QW1XE6OvnejTJim5WUQ9PgyZ029cpzXhgb6TwV+AP3U9LDPpdF
u0/yNEMWljF4KtBOFYA3/dQS5oLW3bhQBw4DBkR4v47JQm1s8VImX22j6DthO9Uq0+jZtxbdAm5g
AMxsFpUwLSoXjtXRxEgf26+2sruOIb4eQ1gdcu/g9J298lr1Ey4CT2atJNcx8H5KlLiIj7NnHgJt
F0KfL0ebU3BXGG9xRtPB0NRvPPucduJhmUGYP9scBlC96nrmnBUdd2vWxfEyBZVEDBdS8tAyjl6h
4hMe4GY5d6Ep2t6qjGuT18esSJkHy+GgVcJDtFudeR1ptCWWuo2TOa6NXZ4epVLujKmnDEpCaiCj
OKjCowLDGe9OGQaJjJYjugosm0oD3JATXaYKykHVPdWeLX1tECwF6vg+gHxfpEPe3Dq3g4YCvNSf
bEm+Rb9xxia4ZAUyPSfVIUupHjSRDgN80+K4dAZp4lkOHoHTU/8Epbpu1GA6ell7s9xkfCshqBI3
h2bF1gs82Ghfo0w5pXYGM5AgkXlNmJOdZbrqVbpdnTmiikxzc2N41pcRY4hrZlmgQKdvdIFcDYmG
gLI1ox1OVyhkPUP8ge6b9ToV7ZVoZhzpYoj2pvlklNjS7KH5qvIKLV2m1X7cp9u6DftTQDLdsSgy
4owIVD9PmkWKoR1tHYukPJl6AWsE0ztD+WgSYezLQdvKgmaGbCPHlyVnQ8dUGdp4CZKQPKSnOYwO
IGlRUiNUD7MX1Russnuo5MbW+Yw09rzEmRHEapLBrVGbc6A4B6vKoic2pZXaQhwm1GKCKJb6RWCh
PQ+ghTd4aVXV8RauU4yHvEakALL3FOnE3oepHnCeT2rKPEs7jE5KLLiCQ0uCZJhLJ9Ld+xdPhTlC
NxhxMaqp0nIYFZfQJ0aiWwxnIHVeXQOuB+XSOD+V0TrAip2RLhsKwXh0XmvyMYkuSdQz5L1ylWKE
UdXaOfVQixc4blFTKO10DHr3K560lz6PbeBrOQMqZJql1Xe0bG25bdqLSob6Pqhothhxl/omaUe9
0ipv7Z8mCpVBFHbFS9UTKdaFDGiIGWa19uKNkXNAutuOlp0lyS7oJor2Y1Su9IoXPIUFAOdk2wkE
21bHg4cQWjtngOR6MmQ3SkSjVBBp2Sltf5qMhyI5TzgBIReBY+okTphyb1jGxc4srEBBp93ykhEX
QfILRa/Nu1tCsqnt16LWd6S8ZW+0oodBS14DdwzXlrQARpGq5quV3a+LJu/XemXOPcLUOCi1pfId
nHrtGfKMd3XTWrgSwPG8aNWzXVPO8Oo4S2wDLPHNdDU1eBFdrdxy0iOXdlSYz6qO16YXnFNit98N
Sl6f3PFSEhEQxNmrGoZEsXbKyhKDtSad1dzU1qzoadVpKQQuoQrMRuXpygcGQCvl/16E0tomapSu
A1RyRgqjboyNRTbE3S5y8XkUwW/YsFU1WmgDqQ71eUDWM2g459y3asRKmyjF11j8ambo7ofYoA1Y
MAntx6piTMp+p6Ob97OAOL/E9ozXYTKWLlyCvOCpjmMXR5gnOS3N6SO9p2HOm3p3nRihMYeojftc
A9kRUbsv3Mn6adpB3adS55ySpIZvDzV2GAw0KwoAbcb18ZYV/TqzOQZGoTZsWllNt36+ZBlyoHF2
MHUwNqn1VHXtJp6F96eyjuDLsFOrKNYyRTGP8Yi2JvXKTTH/SQ0BKjYRSdSKFzFWlol8C4eIMdff
lwauuatyAGNj+A7EHwGzoZwJ5giP/7no3NVhB5rcdpu5PCu3aigTpAvmgBUvVgh1c9zD30VkmXcw
BUnkejhTMErkk33rHf4ummPwSctYJWps7xRMhce/S0ky3DGfvRIjeVAxj8CmjpqPOHHjZW3T1qhV
WR+nxrwMcWhta+B9Jwru4mTNFzFq73Dq8MW5KALHPs8WNfin3ilOyd9FRXekTcWBWQv6Wc4kONjC
/CRLOodeaGMPbdv4akuU/z0Ic5t17o7aUAMEN2rwA3qHbJTM6mnZJGI8wWqh6SKoiesKTx9rFe4v
hYZBM3U7vUaMGNh0FwOe8YVQTFqlUXWuaozShCOlz5Nueos+1WbDJWYIlaiJQ9KhOMyHftu3bFwh
jpJW6jVqckCE1K7oBPRAPzUOCAwENZpVku43aQPj5eKZ0Lx11k54CVwQEVMijk3UAuZo3GYTezH8
TdXjYE/IzlbL6JIqOiHclTMRuXcB35JThCIJJ7mc1KAxzk5tjg4Yb8TEKK5NT6NupqfOnNtI+P7W
Q+oAFeorfUuS7Usjid3IEjJndc6SV+ESWMF3Oiu9Xe9q6gxfb2CTDGUqaM7r+hUnyW2cBPJba2+T
7n01h5xxiknOmmUO9nUUSIyKjGJ6MrvLFOKAyIUy0K6bouVEs8ZonPKVRIrCVye8FnUZ/ggXuzvZ
1vVzFxe8q01BRdTV+7aLiktY92en5XjaFuXwsGserUlH+q1UP6QogL+x5Dp2C44heV2uNLlvzDY6
1nGPQKeSoOxNYeCFFQHxE/KmNG9g+tovO1YJHI7sNzEkdzcheQDwoXaCI0KaijcofurqDzYMTr5u
9wCQnOKX68SuCkl/SR0cZXZa7ZuCjksxMl2h3RSqBt2YyG2vBCB5/sw60STfQS8JZM/Dea3vkVu2
I3trm0RUcQMD794+2bLC/J/DvBOGzsDOKNAopMxDMHKehD3BzfLqaAtmUDI8CbG2acMjkruqmbf6
3CgJHyNq3umnYSsjF6l8icOhL4OjPeC3FJyaASEX2WbUhVzGtgItgUys7RAQM6JZZMo1itippaxf
DMFC7DVOuHbjqj+6CW8T8SE4MG3PWqp8R7+7BASnriZiXw5dGh0nu8/guJjPumNshzBtl01Sj/sk
K36lSbxDMpi2X+JUsEHFaQWyd5xOWzI1i3WlmQ+6PAz/UGG4kBtWVRc/tGz4tomQ8vWotDaqVJq9
JF+y1BJxyeJ64zXPkPMj+KIcnFrZ5/ueRnCj5CqhIY655i6EOdMq+qEYk/7iEvO7CEZyuBRLmoe6
x1cfVbTyql5ftEGDkcsR1pEj0T+l64ezXcCZrYPAYtNFoES0HDUVQUNZ3hp0ctViOdWK7ocjqp/M
CsatHUN3Um3O6y71N8nX9s0WTbJO5EKmHOmmThEnocSnvqBnFQ6cDj19wvPB/CxlCu6rWvCheYLI
+HCgUtVIE+01NJRNw9QKd9Bei5j7uLXn7f/vMqmPWovTXdx//H1QY+da5W36+xcXQ3zVu7CmDCRT
wFs4Ch4IBiQmCOG9ERBg3KjDS8wof69ZvbsXJAozMqhY1gYzw1Q4WitLbW8O3R/FQE1SaFm8SGua
SqoF0OXv8veJQYafTiGN7dT03w2RartQ0cU1IFzwaqgEDUCn+TTsEaWaFf7344onY0hCtCHqGRql
msOxo41HPlRgTuPJyobuGkwBc/Cxwl47FpwLndiEsYZtz3SlJAeobtYHL46g0f3vBTBlhQ3ICzWB
iYzJx9gKotjBlA+6bJe4wIEnSsLf1NxcesRo3TmEpSvREj3T9dNGHxvsdC3HbM2aHbVtZC8Nwk0b
w3p0WssCQFcE5aJAVJ8nwStZFAwna5SbTeDQT4ue7UJBbNACnFQ7ehtFXmInZdcoC8gmudH+mybN
PWqZ+OxKiSpjaMVTPJafXUrESM/Bx09xGQ62G9+F92/IBa0KhIOtlzS3Aq3EreeW1VIsBN5ghHdB
7wcBu/mFMTTb8ND2LyK3HqWjkexlKOahM/rXWClvYRdVlzAznvMBiZzTD+PWk6yodUW7qMBR7FvK
+BuHSf6leOpzCS0Ddb0G7KjMS44aNdrqcPqiixaf4Y8QiUF3spGfTqQznnej8tRCVTJJLD54avkW
z8tpwZHwHaQ+9HHMKrUp3XsaxLSPOwEIb7BPcUCtB8Wq3LEu1ueBls9C0OotLKd5LvIRrIyLwrXD
Zaw4cfOsRTbqazt8H8CmVBXBhxMAkEiT7SzWi3IrfmaLS/ny66iwStqCeYPRMNC3SRQ9DLlCcRaN
h7YWTzUsbtIuJn5uu7hFkR1ucOUuXSO8zcd92mDhscr6GC5TxZuSB/EqGA3fVbNfvWdyQwrNczeC
4LFH6e5q00Y+gOnG6ME6uYTi8D7jZKiYsyQjSTYNIo+qbRh7jQQnuRDls6bCrMCIZtKcbegJ82Lo
hKGTuoMfkLfTb0Ir8lU6Je8KyW1xFwJtE6S6lEGjLmgaRhtuHGaCpeqcan42Htyh/ZQM49UhvSsW
nZLAaDg9OpJZ22TqMA5l85TZ9Bn0YK/DOvtX9SFhakFP5EZPmrCep+sU1zwn8MHP49JbuhKNYq12
zBIn2mdGI7ujQyoUOjQlR89T5cjnMbKKVtyTKMWrPv9paiALaHRIV3liDIfMIcPQVMaN04r0EHdY
H9L54mWK4+eaxE9TopFRA/j/qUIxXZZefeB8OywpIdCOtOZnrIbiH6mFYM3S2gNuWBNpJwe5c7Vo
5nOzwuPSVzmHzI0yA9RGAf9oodh9uiptMR4ypEu+UUxiT1YCnjKCfxBJVIjnM9oOjefpK8fVkU4H
CD2dTLuqdvXqyuLJNPPhuWEgwtv+iIsKqgVU5aMDNCGrXeZ2XidOhtkDJ1CjNwo1LJtA/9a67NeD
MQTHNCD0MDd0OtKkOiJcaPOGkUoiPlUkSrbRmPsx6/RLz1QDkVV683Snoc3LHazTPCFBNT4Lckhv
U+doNP+sYTuGgPljDWt/6Bk0pkfPW5psO6h+slNUY2vWo7y7/q2jItU9v7JpUupx+6xnmXtQTf00
qZxlkYCU3yRDjEsnZlpuzziMvwtVULSznPY6VxvZoAb/kHITntQsyiIcr1UOZtd0MGkMg/Md69Vw
1Qm5Z6BPOy6aVKxAAzJy+iHGJuzc5jxZYbglFnMdDM6xjSdxlsR4n9mp/LiiLzRWExnuBE4rWv71
96neLBpakP0bXWtt21n/CSYsJsNZ0mdGhhJE07mkE3pyoofl9fDj49BGoNYwKHa8mIRMvAlT0VwV
XraNnIEXAWh2Na7EKfRKeTUsj08CJuOl9hBQqnNKKR/qQlVea+LyKC3M8xTA0EhTRV5HDURNOmCc
IfvdXtKShXY3NhWpepCelNYOYEd2e3v+UFs5/ZxcEMvGO4m4Q/shNUgxhnZ3RvUR9+aTmwgYT9Gm
LAb97HITS53E81ytmR6kRBYPzsLmo7nWuN85qRhRSsp0mZmYHisIXGrdZk8VVCeKOSLbLC1YmHRF
t9XcFnCsu2HzPEuDrbyq9nRzeAIabSkLOSzJBmg4Qqy0wdAvQ0kyI9lXed7gLyu0s9nEcAPU7Mc0
TVIR27TeBZ79bMrxk5CUbhtG6lurZPDua+PRVMGXMACP0MBjEoITDFldtAxDHJ6yk6CDfuFsGOtR
8Mw1rYrEJASXE2jZKZNMkp2clSaoJnn6u1hTnzL3zmJqVOrB3g6PYaM0p0Howa7pwv2UW92pSF0s
Cn0bgayB0ob2r/aDXDwNndQZmuL/LAHYo/lL9IXwwnFNyOK1i4LgwATmR8EAv8dSL3GRDJ8GBONl
IqjWFn3gRAt2KiPO8m0O5PJezhcJHSZEcxt3rrYwx0nbV1at7bUSztw0KChsU93ZSx6JVebULyEx
CqLVXV9J0QpkYavv/y6lCIJdNLcPAw6hkUDCJ4BlElr+37/Q5kEOwG0XVNzTXo5arVRyeEpjhzyl
wWtY2QP5z1m59/p450FrOoWNOZ6UlOaOKJul0Vcp0pJ4AvfKmoZKPf5ILBATLvnBh6Rx/TTtk6UL
hWn595WB4MvHknhnGZX/OFLQkchUsqB4RylzeuQIasc7oFXWbhxC9ZS5SbF0CjSH6vxHvVHeiqH1
1h7Z9CkZPicx1f//kpgxXukE1EPDkNy1dOdQpq57gNfBvCAxT31rGScaiCYYzfhfDfFkGbvhS6hJ
YLaZ/BdQs0K/Aj8czx+K3cg6tZpMF16tvwaQsse6w14dKupr20R3XXWbRR/OeLZm7nhbOrZVr5g2
k9PC5sKy3Vnp8FS6qXcPCC9o8NYllpNscsEY3ixYwYi53GYiyrcyjrIno7PxdEsFUGlTXqKugoPT
eDkWaVZit3B+WyBnGPf4AfypNIqzRioL1nADH/4qr1AdlUpDfKUDx5WO82c+/2lCALuywwgrgRdv
Q2sAv2XVbPhqQ/iojOi6VwyYikJbklHrzQ2V6mqqtnWI2uFk0OxgugynvGxw+mVElK1bl0zJOoaD
5+XEObfVQ0tq8cy02PVNS2KtZ2t8sQ0rRBNgEE1SmxZUMmt8QfFXwjyD/pwD3UwSZz3qfbycFFHf
BhZXWsMtFuxUO9qwqLH6yXDr2IyXpY5Qym7V+p6CBq+1msOBRv9u8rx6rSp2vEgCtqGB3MJtlCEw
VQn0WrPGPptN/dE6cAU7mya0h7AD6iHah8qMoW7aJt6BDs1mPbVPectrVJbRHOItTnlhP4bYwQnr
VRYaxMEnj1V5IbGQWEitp6fk6V9Wiy+R7Gp1ISxd3zXhUF1iu3ipLdQvwDf0deZY11xO/YsT09nN
qzbctwY+IvmiAb+EDA+bpSWdm0YghEBvjB5RBRb275KhlXerZtz1CbwOabdoRmiVg+6QZLdOCJR4
takAJ9XcR3Vu7f9+Z7nTy2QhguWmnE19iMKKIEbXz/xo//c7oRJlBpHcoqMmnHAbxWpyB4r1m2bo
B5knbaB6CQYtYbB2SaQNRbgsFZmsZfwS6Ewr8z6uQC9Ou47k6ztkHD+jP+wrCeqZkvNPY2XiUrgP
J5yOEQSagCyKVBerRscUn5Ftoevtlxc5veV3Wfo8tjhLRKUkOzr+XxA/B8wkcvCTEWxjXVu66ddR
x4RKs0jTzqD0BOPL6LBOhFmfc9DgghFWM1ETpuDybECod81tQVuM1Ed1F+PLFnGD1BfNXunZrwga
HdwcxFGZ480ZEmU3ZNGjd9CUWwkmG91VaCgGBfJbjaI5ISjz5o3dq+in986xh1eSeJrROHheQM92
zrks+on2pLJ1aFnczNZhXGk90hB/rEoFpXVJ+xTQKjxEU/GbkwTiVK4HEruJrw3QKIRXxV0gO4Rp
wZlTKftnr8NCqyc94rsmgTqS9Xsempc6z/VF2iYkUWRVwhgrDsjx0PAp5UGA2LKI3wD/lUcnFuWR
gtKGJWvNe0J8DKc0Po6Flx1atGreoZg/SJJHciy3tQ5qytMTGx8msSW6gjNfGvGRb0HNyE3edqG3
U9QMI/QAfyUcLnWu8Q+LVGIyqe+DKP/pRDbSA7PUQxyTu2ok6CzSVn8d9BG++ZQhyknx2kyNTAjX
URCt9cmvrpEQiUKkQgUrtZeU99BqZu+WsKyjVZTNNa3ia6InyslysZVW9QgGucf8wMaJUjtI420f
QPEHqs1iCPQ3rEvGWY6jry044mtUI3v6FNkqMwTzI6PX9jWCT0KcAOjakYXRc3LPTtVyzLbzatmC
PAXAqCcrMXbRrpS99laE+cqcv8AcI5q/XtP64GBbP6SrWSObTo3o3GBYaG0iSabk3Ct0xHrE5X0a
Km+1F7sEiyFVK/uHVmIuy4YqPihIwTzRvCjowZ2suw1ajATOq4EnaJF2biy03EI45F6m+k8kENfB
oUaIrip0M2g6oh57S8MIdV+AxlwoabKpplRupMimddLBE1AJwTvxkOVjhr4nQ2HppRw6ar1uVq4z
8S9bpbEqq9nJJSb18ncRGqACD+lU3BgrhY86jUkkuhYxkfWdusr3ZYi4Bgw6fvFiVVBg+IqeITL2
hrWTqLw8AL/6qX/y5i+Mh5qsaorqljZJqAOCVeq03lQphoJwTpzQegEXlotdfHlhi7RZKPX+73Np
w49Xq+EH6aOoAOaLEyd3xyEMVmgZNGJ3QuGmbEatPvZzPJ49ug+rVc0XpSUmSc0dPyGiGW90Ma7g
cxLaCXS1UFzz1rTMkLR85rhEIiH+Bsxd2Ff3nMZPK4ETGyJ47+iJzKPD9NKNkPajLLHBefuF/emQ
7ZyC0y8fOUbIWqKl8RRspYr1Ogq722UGEaCinBNicqNmxovvLpXMX+w5f7wP8OwCncOrFdZUKbG2
t82DFDJaNE2ULgFAEA69yGaZE9rdzmYgWqnaskl7BoVFy7up8Q86lTqzWPlPg2Zxdd80vc9AbUn6
cjzxyEf5MqLQ+u7TV6GaFOCI1DmZp+iMiBPTGZ47beKujVA4r5Ot+2RahDXTIVMm2S5V8emnE420
RiJ6tSMEdbIJmP3KBpKcY1yFV9iHaqytBUHE8bowWKfttraQWzONiNLo4ZkQ2sSHUWu0htk+DwSL
//6BqVyyOo9/v/NCNu4ogpRlDmp41CvE93YGQMHB9tnn1XvqWsNaJXV2EweM/9WWXIeKRJ5tqDsg
B2qSenSzZ5JmW+YhQLfUT0F0Nhh72oTN5ALYiWkiFkjS+kjqM8APo3pkPbT1tNLIKsqT5ODAeLHm
FdOWslm2tSNYv8nQxSlDXJwGUZV9WCPBLoeb53FpjO4n1cbLCFQUaSShymX7UxreREuAi1TTDydB
IzbWw5HMT3N+uhR0BFBBNXrRgXpB08JAwxquA22lk5MUW4f9cGW7PIzePAOzm11kS0x/borFpnd2
tUiwZBKQvYrjd8c0rEvLsXddVBH8jT6GU1pxvxshi21nth07HKTXgb120Nb0DxjwwIwrlDvKr+To
KexcKBR/1A3yOgM6iwJv5EUFGuWuzNO4qo5wIY/TU/ppfuAFC8/2qbYOKXCcasdpKX4pDqiaiao/
4gyHanRI/+GGxdDgZ2/tXj/nj35vXB0g+NwePlgiCKHhg8nNooTR4C0qDP7wynyCriIf1pr3VLwN
649h69pHGy5me9fn1Lbw88+jl94+8EzzL0F1X483w7/JDSJzkCWMdDYIXMHXBD9gnYSJ56/3p6eO
5tJvsVP36gqxdHHULubNo7DcdNcJ+wAegS9M/OvsK7jKI6CJ1p/w3wOvPxNMyL2OW+iYLfE3/xsO
xZJQHgLTvpgDnaPNU7s0L5ihZvrPS/w5btTb9Ibn4xY/hhlLS4BWt3Nm1Gv/iyFLXU2X+DP/VZ6a
f9m6XZUn5ZKuwn3wgihF30D4QXVgLYyLsWREv8YSxeq0chfflPXLBzOAY3QsV/kB7pj/2aMSPF1G
pN7pLzlU5Ko8kQa9mJ4IylRvCGXdl+godvP3wZ8CiEa9FV/DtXylB3OFCsYtVDgr9W7stIV9p6uX
r4reDy/We/xpPasf5uSzzLevscbD52tPFKUTrIXhbn4zCeFFggXw0+7J1HiUv8QXtnvvCSP0Xr5N
V+06XDHlOFeijt+m9XjH6J4j6F2InXJnl2820XP+C1WAUxoyfGLdeAMmEB5+xopXPBc4Botdsr5w
R5UrRt0MIRbOsXibvoNF4m+Na7sgMGLp9rg3wfN4PoX+BsHwA/whOcowUs39Z/pjbZn3cETCyP/K
IGM6j9CNcHr+mFcb9Cnis/34UPcIuOEORAA/ViWYsAjDyrGDcH52Vzxs88ujHK1n3EuxctRvUwhK
d9nfwk9rhxr2FamIflY37K4crXjd9XO2WCGM+gU3Bgsa647NHHVfD3hP3dOHvQNtt8o3YKZPEEzo
k2wekLd3io9ScWuc589hXhW+eZfvYknBjD72dKFntmr2gHhO1re6CHbBN9F3/UL/wGs8+Pp79hni
r/SeanPNGRFLOLk0Pp12IIgnfY/9b3dCK19S2fg4AleYInBMiJW1B8uJkwKOGeAyBgZni3fSOY53
/cP6Bg9zgSLx7O6ewVXIHYibikOaDwrrjlhUzoRtCFFrdoWzeodFw3O+5F42nkj1Wtfn2HfO1bZe
vvbHZjlWeEEmvLHhnXUGWys6DP4mWPqNt9PeydD04KagmV02nKY/FcP3vo0dBLkFroaiW5HCsRwW
w4Kta3N84biDfIL24xlqLgi5BhMwco+TxohkCV3ji/vBB0RAban44Wu7NRa36IV17lQdyVUKf5FJ
A9viSRreUj/1h/d2YVaLYW1txSu+7qcP3EX3CIAB2JUdk3Doxr/art9imXSuLEfPxc1eK+/wkn9q
nB/8NXdDW3hp3DGnYd81T8EHL/eNdZu7iuLYXsEWYo2ExMrDHj0Du95nb/nng5uclDwwatECjfeN
cfemPihr7wku8IkS+9vguaAbdMl9ezMBTmjhe+GpWI7+i3NV18mj5bdzJ4kihzDHeqVc1njCAeBx
y5AG/stT8Ws8Y24A1MCqwkFvKQ7Yu4zlAMsL5gWpPN2bfuPROHfa4sO5tFAIHrBoWV/YLm6Bt5iu
XIIfa0lMzFkvV2R1+CoBUZn/0oMVI0J4QVwjh2p2raWyK/yj+o2LC6708R190I7gz0+d48ZGrjNS
IOcnmniBO060DRz9I26i+V5y+c9hmn8jXlJD3C9ONPOBEX+CysqoBK71MWan+FXXYOjfywvbceMr
W8TrZ8BjublrgmV3AiX6ML/sN/dJA4WVvUBIPAOrBXYBRfYLPAn+F7GTX0TJrMx1dnKeuy+GWh4L
v3xpj2SIx8/ulh/WvkNdHB3/9q9eBkcavIv3fcgd2+yrJU9HxHvKUA+iI+nioJYXxiH071/RwzxU
J8BOmAmvGIDjK/DzYjHfItal5D2yFsraXXmMdVbzyoFCHp/4HooBgVv1R/zzMXIf6iegMusxJ+WV
GyZEArSiLYq9f2ODG7De1T0MB8w5F/o1/AWIgOIr/HUgKyLj2ebrZuds5Gof3DERfCNPeIJxr5Fd
pp5pas8TUGhrYq1dq2TZQcAbfZXgJx4YEliMdez/xAvlBevtN0iEBcsJiiZlW0P+Wz3pX+QHrYNV
x/uqMM+9YaDG181zwjr6NG2xuPHCKEuyLnDHVMcLVQI+QhZlcBlzLpoOOA5/0TlZwWR/V9Tlm+fv
xGG8Kosd4hmeOYB1i2r1lXLHgl5ZKQfi3fMlVh4evDOu4XgniYc/2HeQ9KALPPAojBLPOOVv9gc1
yvrwIBmMeFzjqn58lxfyiYnkO9BxA5d7K7fwiAkNm6gasHP9pq/f2WI7LMwLbMAlT9fCeAo/56+Q
RxAf+uJuHwnSWjj3CabDdOkqNuaPeH8CLLWPNgHWN/xw+gUFJ8A89aNescoWMz7l/BneaRIfn03g
MNmbEi9Bz/dbblu28RbgA2mayrrewhpd/ctfCed9E+yIC/YkXvZ+BbIg9vELssQTgVk+yHIg0IBC
QCyzNyh9S0TbO+Wj8m/x6ww5AFlgLORbtvuAlkzlECye8p3glxCI3P9wdF67jSNBFP0iAszhVRSV
c7AkvxC2NWLOmV+/hwtsAGZ3PBJDd3XVvedi/TwFDJRnxtVcTkQZOIwXoGVs2kywn+M1hJ/wVhSu
iXmXz/Agb9WHOMhpJZ0+DvZmjH2oEhcjSgy7sb+UK7t8iYsWsxUcm9m40tfiS361j2x5pF2iPLe4
1+ffcC1gJELeo/dOfVVsEPFcWo/N21tx3y4uPjxj035h0z5wbWZIaV7Zs78Aml2VlJ/mmhQJUCp8
wd8Rx5Z8wzbh3oRj8plGrSccWjxWyV5+GQsmohttiauYfu4/F6SSdQkO/okH49A88j/t6t/w4QB3
YCCxjP6J6L9s5ZtjiS0cUf+syz8qD6JJ7XFLKO2HSqfeJRs2K5nKlfJFvolXc+euvYvyZPfyZ8mD
qu5A7YKp1wFV+qlQQi6ibK5/p0//pCwgSDBUgMfKrT94m1n7i8s++EbM8MkX7ib6jl/eBeAGycTA
wFh4oUeC54FIjHScgiW2uw/1XfO/0QrfCrNpqKoAX9jrgy9/zTBzE9nBMt2G13wtf/M2PPsnTQls
c/I3Tj7CViZX0oTLoSrnlQES+E2xzU8mdVhu59LbA0CyLdbDX4geCo8XVcCueWSUzcYMi4H3IS+G
p5fOMF0NRJ2If/Hr9r8IYejY7sAlhUyCqx3s34hKr5iDeFCZK/Ia8250Mx4tlhjp5V7SDaevHetq
+6FIKg/wY7F0pUjiaPFBjvpiuAwIp/XmfINcnjd37YHjkbWlt3iMbKAMPFl8DxeNCgZ+RgAYhUnG
tSfcFKc3cBSUo3w9nFBUrmaP0BTLIdzlE4SQdMYHMpky2IQbgMzK5yGSNapKnn3CKp4yB+9yNuB4
IOweTRwcxsThcmNOwqvYXKKL+80TL16GS5Y4hO913/kRSyJwUkKQWYulkmzLHcu8fNHm4ZKrRUi4
fvBQV1OtInZ5EI6tvPxvFSzMYnSaYLYR5oa7cn3aLcSIYD0V1pN+tb9A+KHNMLOW+nFz9cmHYbH4
JPMWu6qKq1U/UfUtlW/lPG7cWTSH/3MIlwYpP51d28DnVtVKWbNDGreeMSzG7Ue6MV5TOaNSeh2F
rTH/eM8J18v1V04cGmGUUmwPv8JbLqeUKKOe6qfYKXb61mAZL53xijwXxjEeqYfIaqv2iBxtJoBc
br6194CzVYbLmqsqTXTv3hGWBgwznJK4npme442sq1kKFzNC6gooTmeQ5M/8d38zYFU45IT9BKtg
WXGZWG9RBr3UNbO9WTXL1+pSOuJHDD7mHgEc+5KIdQnzio167Y80j1n5m/ErypMXmRqdM6tHoZF8
KuIVWLsnF6iygGxiu4ucVc2pV8IhcMD7bEDQgit2jQVb+5xD8Kr98+W5gMkUltmbGQ4+RJ4Q8Vsg
obsHdTRL/1EihBRi1OPqphRmIZUgAb5UlLxhSFV5gPUv64/CwpMdHuDmUN1BZiC3Yy2ZPI0lrUhb
htu2rh8DL965wD4480E+PxTQYkikuQZYetwJWlV90YISrs2B7IUY2jkshYPJoRfwhC3faXgvKfc5
LKToQVDYbOheT3owtkRocxygia5raVQC+4U7i4eTrtJUT1BhgP/g3vKccGVD424atlIv+R7ZT34C
XMXPoOU4OUloZP3v7VW6reFfinCtXbPAjjFKA8XhLgI4NTBrzsITAwq+hvx2b8QBsIbzi9EXMAw8
wCGaSHh9hFo6UBkXLbm852irbdt3g0OO4Ypt/XHZeT3jJ5ZPtny2DPF//FZZ2+ODPXMbmU6EHI4z
yc0y4SJMpuYqO02v/5ZlwMSMOwuqWd1f8VKzsGjExsdsucSKpGxl1PciphCbGK0gvKIyqRViZadv
2WhPwdr7jS2YRyGfTMB1vgdGFKkLneaBsWKdYe2B+sUfyoJAYhALjBcA5Zi1nR3qtGZnaB17SMK0
ItgaNZtlZCC4Yooo+a444BbzjDktD4d3Rjf9pxC/xXGaquWnweSeQ4H4HbfQO8lQ+rRrDgbSsT8a
Nw4R0PfoKwhs2WDQAHBhDuMqbAnp/EPCRUM3mVZPPj3rUshy+m8aoFgL/uljdgU/Qhuj86e1lKuL
5qzueeGmSPImgMQy55/WBIhjLbP+jK1JeVPP/YB6x8G4DP7e7JcQJZgjgdLRKUtQwPzIHP1x/cGc
Rsas2Bgxs3FiXHDOER5AEAyGW29AHA2pnMBlIIqwaKM1y+mWoSrBe3do07VO+zJH27AxrY+WELAH
Y2ejo50DA5wsGIBIFirahSVz+W7QFNjnv+iLKtCjg6f06Kmq2c3Pwh9WyPA5csZhY+T9wmIOBU8j
6Mh/178VSEt3jo9KzxYTigVQfLSDjp0lEL8Dhib/+EA0L62JJz9L/mX2rT2ZS2WgbTZHWOsRMmkP
PxE9reDis+MDzHTEvbIt9u5LJEc82kOm7H/ro8sE/Tfb0EHix+NmH9fNvfiHKpA0H3aEZUKS+SI+
gl1UneLg/0m/+bU1oY+hdoKNk/3LfxNOlCzN6UzhRVJn0uRbxUN6rC5seOoP/yNFCqbapmDeZk8r
KBsb4cZsn5Bg3vXfPj5FZ37dNSk07VxAewGgwi5wh//twc8OTn+tlrBFaLWtSfbOl5bolIxXCfKk
tRhuC7QzS+tvT0psR4MVy3/nKLRpIFlkxBKwzMw1mfvGiwMchPnoEnEkavIc+AKAPw8F44ocV6g1
SFm5dShrw5eMZjfemflB0S89PVjOkpzcUAImCUm9W3R3GIsBNOHl95Y4bZsv9RMSctPsSAGqmw0q
Bd+799JFp/FTyABYsCgch28A4VwSOWUisvGCXTGFdq4xXuDMYmtXiBvcwGqBKjCCyqBUKxZ0j+pH
eb1ZTxZIcJVedspRjTUblYYn8SjmWoKOTWdOXLaaQxxq1EJyV9UDaFrwL6CMGB9PocsautWVLG6y
YWWwOSDUKb7IhycgWHkhokWCXOoOP0KoN7Xx5+ev1PqR03ccMYeub0XxK+YsGjwXo4+0cgmjmnzC
SAd5Q9ThFnM5iROeBV0CevDFyFZENWjmwlKXAf7Nn4Tt5V+28f6lCqyjLSmBXnLRkx2hpDkC4hmv
MUd9+GzWb0M9EhAXAtrPkQCZa3OpIa/62iIFzy4SLUfxNJLR2a8Fbd1PAbI3pVrrP7jFqhkWJ+hH
BmKUgKQLR/7a8/QOPwxX4Rnonb0YvpOVes9buwbvQTNryn1AyrwQOKe794wiWj+05pIFPzXRw25S
6ziMeEDskuAKiJju9ELyOFogY//xkXVtXvRzMVyHb3xbBBVyDQwomJfMwhK5gttjeTuWF1m3Ze0k
Ny/FuOnQAeM9TgGFMqYEZUnW5f8vhGEu9frixRuLGBzBSYcDlLkp+qmct/K8fLFGLvhBnbfpMG4d
gFRxIXhmedgn4gsQUHOWXeC6GluUtrvqAg1SUJwemQHZKLhhDDw6eMAWTUc4EQlIVKBOT5wLbTts
Av3af1NOiP0sf5N6gj5ahkESzqm7ySuMkrkGxEG1CWKlWNcmesaxck9muoV92sJvA5RUXaAo9f8f
hAt4RRPIzMZCoRN6DmzUpF2+TYJN2qyy8uCSL4nNc0BovNf8YwQqFt7JBb0VsMoOni0xwWixKsTT
68iyRWvaHRCTQCEz6cQIDGkRtDqglHSmVRGKcGJuRYIL8bcjuILTh3vFWFuK7S6HH31cKfhkhnlq
3aN8q7iMjWddsMyLZZ2vTX9FsDNrAjhNITmiJZfNQ3agPNAe/pWlg5gEllcF3jSh3wGAhhVvQKxO
n6RVnPyFhTzzViplpLXNWodGJQid4RPClYUZWM5lnOWDw+8HYU1i3yVL52myALjl6izjczYb3tPm
zvZIi3ckiQ3MUPgIrCvLvvnJqwnqxHWlwufQIaJxojtE+uVNWMmbaTuh3J2Avk28IfKKID7us6+R
uUsbwlZ/9C/kiFXHOce2OCtNrCvHyie6K0inRlqS5VK5Dsotdm6NaTzt4Bl3WiCNoVyE3hIxSvdh
8YKtxbAhcR3GLyiNKC8gcDS0IzjFky/WLCGq0UHn94lkmQSkCBACv5DV6fzWA/8kOnIGppjYRc50
RJJkbDkCW4PxEyHdCpY+PBpWmT8kZTn8VpuTGrCXXN6J1UV0T+i+uF1EczOnMKQdBSAvKUgULgac
a9XbWyA1Gmmvk9c7HoDnygYP75fvX9rk5csQOcyfKVQH4P20rHEgjDk1ufV9bK+CJOMz3xmMuPKz
lp0V8ziEV6GYR4MzqAtGQjljH9muJ0kppcCWL89SI1czJuToTPkYoTwttv0blBkrmW+u65IiAZ+i
Y1UbXpMienA5g2hDT7q+6Ooi8faY3mFz5P1DCHfI4dT4ivgQvGD6VolG+GvOKb1FLtqXyPpW2FnE
YoA16aAnW3KkyaUepX+thX0t/0oNCPvWg+tLfnGanyMXionDKwy1ocq/+GNw807SLkKkKaPRPHNg
geFAnwUxHhnlyUp3EOGQujSQ80lEigQUaw4zhy8k/Eo0C74Mak1jRTK7VK6C6sKIimhY3kAT3o2A
XmfGmhLjcPZJ+ZkN3wYoP3ix4rzlsNzaBjHIaCPBn1U74jPGKQMHotQ8JrvY3QzI4xTeCpvPUjYr
sDz9rqDhL9lVT4HFZkMNhH5lOwCGYGbPK2Ot43LvZge+sJHdCIGq8XSkfDf2oSW7ArtF19ui8uCH
RJBq0ZZNJ8EFYRwVoyRzndPvZ97DkeLWV4Thbkq42wpPQgAb4cInJSrX+4qhDhlLN16WR242iLrS
nVGxKdZUIOeqQ5Qmj6OaHmraly3km+k7WtpvDAFJozjSiZnSOXuglplV2jNKPmm1wt6cMz7pthNh
KD3k4S7ur3rzU/bXVv7yaPGmL4aps7HFoNXRsJbpVfXYrk3VHtwGg89XkF+1+Kf3763M80b8SnpK
Tbx7fy6j5OzAw5YNTsnpDWxofVDBgqqzKfqMqWrsuPT/DEKYONop+q8uwaySPjIHk1zhdhf0XCTW
hpLGTbUryl+zxD5As4YnDEl0Pjx7aiveAu59smUoawlrDtXQ6wao1dtyXCjSR+DjepzaaulfLIEF
1H+l/OzLO4AyTbKUDGbkDo9oWq54Apv0wEIR5ntR2lCw4F3MqxW5uTW/hUEDRSDso5HchGNuHbXy
qUQ40vEt8srHFWLv/K/UEVLs3fGs1z9N/52RSI+G0ViRUeCaB8899dKXT089gpQM1b4bmeJ4DO+k
vTAZ9ihqlVOvnECpu9GVRXXa/eSdES+GapdJnOMsXIm4FCHQSVQM9AnkYRXyxSYqU24zmRz1FXez
HA91/qqjnQGxHUMI/wdy0ULZ9p7D0bURX7HyTsPvUv0LeBnRDtE69+x4KB1kMXMVSYXGlZM7OlgF
yYeMguDazJAR8QcC+oCvWtyokDGawK3DDhHtDQOaxJL4KyNdUV8TCmCGDuzpBpu8sqoNTJAPnOMc
Gr5CermaaydoWaXSmru0BRQ8yQibi+AoF7g/riOkDD9F1uE/jKRlZ/reW+OpST4RMbhjIi6KjnaP
/4iT1yAD5+P0xGsOq3iZ6xQN7I+0nUZPY14r+jMZLE4sRewKzVLtlLVignZmQ1e7glsfOhlYx87y
YBOYFw3sf97QYmGCJSnOaHAgxkCZBwYRBxSPJM9GCz/+FflFgtt+y8bdAGohg4KxMMhzOqGVRkK4
z/xjmveizIhDZTllQ0uEzKRTmyAwHKt+BdbNV6o5WI+5wvm3fyVR7VRdeByxD0BHAEgJzU9gusAZ
NBQ4Y/IXcatkuoK6AilhEOmb3Yfmn+7fTEE/KCWDB0LD/KxYBgVQBJm5AOfuICG4T37kCR8t8xyP
zdP/jhR4ePRVEutBlKiTfKaHRMithc7Iu9X/lBZ4ehM6Kim/NdJFLCUrvCiz1BrttkLM80Gojtd3
Yl3+FcWp57kZkmBm4YGvdrK4yruF8tsOb4FB85DvoI+WdH97tgiRzmRcmhyxVIT3AOcgnqbumRzS
bjiSSMUy0xhsARZ8FwBlbNuT+GKMWlu2Dln12yKQl/R7S8MUGps6rll7OGpzFM7SX8Mg42SDwJ/6
2rN1MrIEamX6W63xzsD0SwdLJ1fOPYbZsUaJWdDUqGmSNhxExOLkC2eUnti/J7A65VqBMj5TLY7w
nBHcxrPQZLFPj2LE8UvfYeqlfQLqNO9XxsAwt7/nQMY4u+EpwK6rv6k3Xe9c5Vs//JHKZlMWZyRD
mBtt1TqpbJBM03gD4a8zFGzs1r8EkMhyDsil/mcp/3xVnrHWsH8n8jm11hkH65LeUbsx23uIaMrg
xTQ4e+oC4D1e3Y3VfiBhDz68XqeimNEk2M3Npr5FLbzvjRQ9UYIa2kpia2utdUezqkPi6X4aDjfR
fURUzS0NSEPUqSc6sbdTjrNGSGHhHosfZdgCAAuVTzW1jcXvobsk9aIWNhotmzoUeO/VlYnjZ64x
daBhIwjfuG7xj9ZvgX8Tg8gRXYCoNCxLYdu/yfelFcOaDFOTo53EU9KhWfIMfFildRSll5jQ0wjB
nEh49o5u+MTMhKJ7j13TUC/u6K3NuMaZwKGcIUOx9ThRdEW1zzQslYnTtD8pdzjUP754jW/8P1V3
h7ZNpooVXorkq+rPaflIOrjzINVWfkE8N4KEEEewPKMrpME+r2cxQ6YagFxdb3ORqI0tx1FRPYCu
wQ7k2xI54wZJyHn4rOMPeZwZlKDJjyviXS4Y5+a05VxhNst6caGY1tJUaZ/DK6ekS+j6GxFnGWKc
rzqHOpilVG9i8q8CvFHR18g5E4nuVVaAimCRY2oRf0XlvVC3hngy0peqIuD4q9OX3z8UjWOXHeCv
bf7V2kYUln28r6yvUV2L8H3Na2HCCnSkmq7GWpSOYKncAGRM66DzjADWyDwYFSUIVdg9JWg0tfzJ
4weFozvrLeXR4OIf3BYSjJARfGpxHwlavPnWraavV4GC8vDed68IpU4WjYcA+1UoEZ+6zshcBlqY
n022FjFvt7Vx345Md7h2gl1FW2X4m9pPHCS3Iq0t3Jg6KX47vrefPg3rXJk7nHEGMerpHEBpar2G
4NQw9O3nbTCX1LtSX436jMWCi/4GvUtq2SmUTqXmzUoU4DHQ0ANdWdqX6mB7vNQ1GNXxTyQAjZnp
T53c4PuDT+6+LOle0XoFQ+ChezF0DPHdCgJsSAcuX4zp2jNBWsF3ltNdR2/aWhBSPlLgokpJul+T
pkqAk+AsZp+o/3E7yPr/fB7u2CAqnr2yllncMhRY/5rxO1XZvgJIfZSvvr6GQM8N7+q3FH+3oWiH
4xYDVBy+4kVeX7kXM929UhQX0s0kit1Ij7L4EuEsquPehFbY+TQ4b8U0qdYRASoLxULuIy46bW7V
2xYgrcBgUctXbf5SeGJMnHoryTqz/vOX2hJDvq9Ln+WP4pV4x25B/0w2HfCzJQNqjvFZOA+yRRD8
Ve0twvM4IpKuNOxcJ06V1Mrd+M1KASLJNR7mwAufnt1xMxDZa+DMc/Iymfv8KDFlBNnQ+pHvYXgz
Zdrc9N9kQLFejd8DuHnIgLB9isLDo4mRlkfVPInlX9tfAVWjUg7qHn4k3ZFWn+V1cMr8f3678WHH
yFuw0RbMdAFpfPhq6anSH/e1egbXqGipNpUfN/0J0h/G7uK9pfvDXq9uBWOvib9ihalNqM910ixb
/pbE4NmjhekJihEOYU3Otuq447fW5DhFzkVKIf1u5XunbFrlS8EDVnuXXL/XIgmu3tS+NjjBGQk6
Ano/mkXIEZewlr9CZAmi0AKsIEOtekbxykO9hosfOKTA604RIbfrSXrZZLaOQmYgfaq6x+lT7uii
ticL81jEn1PYUfqP0w2cCLZT9AN6bpvIrmrtDQcQa3ReLsNhVzGTVLGBVKxbqeSIJk2xyRTGnQbd
lReOS7qUviCHIGdmye5TltB6EeRMAU31WlK+JA+RGCl6hc0DV1V/AEFmQACo4mtHEnfZvx4kprKC
VJCaBDmJzE+QO4G6tDHVua8k68GRW9jQrjgWFq3R2OOwY3WMRMeonk3yqFTcp8cGlY2wZ6duogem
mUh6+QOQSqYMtF7xJ9imx1AnfMJg4XiLuAdxb5aRVoRAhD54VZtzQ0NMAlTEWuYCKI7vi6JOM2u4
3zTcRmJMiD5H2VGIjKDGpUE3j9lJ7ALQjW4pFuiBgJP4GJsXJcu47l/qJgJ42bv1LOT4LlMiRqzw
ZUzpTOwLxxmZSyEyjTbo2qKHhKan0FiR2DXc/N6xeMQGB2DehG+FIErWdkvBiNy7i5QSPOyvnU+V
vvSAC7hfQ/2dM2Q1rFfve7bbHomoALenxc9Kn4YjwqljQNbCQIEwYak7kh70C8uCWP9Kypuzt2tS
0lI3uuI5h0gZyWcvQJ7BkIpaJ+yeanyC/dQJF6WBT+vXtNDvuS7blvqdMBQkTQMQL0aHJY8Xrcyi
CK9qwYY2XE0exdByMS6jAogrzqQ6PZt7Ufzl5apBAuhTWYGsw1ImEzSV/xvCR51Cl/P+zEBxNIOo
Tq5SpS8MTl4FIFIPXtyNowjpJwaPescuE0UKw2n6L5C1h+ai845EFZM46GZ6ktk5426rIr6jEOYZ
QQad1cDLjFgT2JxoPJfJIqxXTb8m1HqW9PDmN2qNlttfh0CT2184U06jITLqOtwdKMIq5BGoVkuA
qBHO40qAfUmrRh9flUhBjxIuvSc4qVJa+UGMGNxjjAkUh6J5ro2AmVk5FYUKmO9OR4tmJNrlptia
7TFBhOTPTZwLqYfyhAwGhkJ0bVXvOSi3cWRfn0aUZIbR5lvRZC8bJyU3DK109DTSP9zSs5zBt9Lv
cIV0SGN8gsN+cEGw5jKLxowvuydAvn1IScDp85JLn1pG7sN/gYw1qzghwajRxHCRFe+GjYPQoWjd
mzRAesb7BsOq8mNIX0aWU5uv6Xz5JBnQ2yCqOmfEWiE9VP/U7FDmBEudYKc6gcjMTb+nOkipA9GI
GK2D6lSrq9w8j+VDkX5Dguqy/EdqWyiTkybQEWgBWiN9VFVyVA8hJfsUHHuKk6YjfXg5MrelhJiM
pq1o4rGEfpcmq96SNgLjKYOxGKtX8Yx5CFpI3P4hLa55xBLMyIFGY5Bewg6Yj7ephbPnokBKltN3
b1l7AeAAuFJQUAIcW0wWVo9RiE53QB/p1H56sXf8ZC8GX6NIP44WJCpjqHXCUzECUOvps41Npw3Z
+5ncs7Rw4k9naX1oh8vYuUyOR04Rp7FDISeh+uNgr4fR3C0UJ+XIoJswd3C5S/20HREcwLNcobLQ
iy/eW1n87snwNTE5sfzUGhoDSKLZ+JQ1DnEC+AAse7A7rqkM1Jf2Bc6URU6mgGrSUa2ZtRZEp4Mb
YUiKMN4OoNskKU0YJog6KgTdegYqQzJdd6qcYT4nncygNaWd4wBJC5qJoMZrCKCupd1Qp9WSxqMg
UaCXnK5I0RMsEKIZnyOEmUCLLTpSWNg5S3slfBURblti5BqgmpCbfdppacl00UT4AUVCcNnRWLPS
ruEN4amhC2XyLkaMRgoshXKXvaBeLHyj3vrucezCQzBGTuweoRI5HuYCHaFIH6MowENeSqtOypZR
1RDHiCi/TZw6RdSZZsNOwPTRa1g2R/oFnHzNeUxlGJswtZON1zZOYlxpgloAnYTIaTrLGSzzp/cS
tH2hTFofHX3AOoHtdvEuJX6pJqyHOErtyyj2WhpvSr9apv1X4Z8zDo44YOcS3WBPqHa+36+GRp77
GfXPFMSWDD+Daf2kWFxiszkH/XdlXnUjXqZcYa1g4ExXvoVGLHPizkem83EuzULrGMvSbx9nC5Ea
vUD7bqEdLPyL4UJKiRY1aQRYWB5SA3C6cXddRHIk/DNj6YFc6yAAZm9DF3CDcqfIxsjVe9MRABJu
TeFCLqFHadEQpeTZdGdGSyV5GEjnrXDjrUF0JVZflMTADz1p0Um3geZ4zp/oDsDSA+DLPhMyZlNx
0eIhV16jKCJu79J8TdD5UnpiIGT1PZjjZpRrNFrAGST1KAfwqwxhXtCPytx4Ew7vkVkfh3ZrgOQP
uU2i9h1byMzMCyviARThVgIdConL9cxniVSj5uIMZU8ZgqS3DH9AjDgAsnJvF+m3PL6Yw3nUGae7
1DJtQv0C7rg0KAX0l1rSNAihLlA91S12IZAPihojrxnyQ033pKablOdXJRrJ4aKyEUiwwp7e0n8O
4szJeeyCLCLoY2DgWy5xUC7FYkRZ5aFKbTi3KAhHPEfUMV3kMRYVYlc6GOz+uK8LrP/JWxc3wyAs
VTXfkY9Fm15kQkhxlqfGCdu47avjkYDQBpFQL6e8vsrKDN8Q4TgEkA9WJ7uOp8WlJWKk8jqrxH9+
xubkiktR5CCsRGfF60E++s/WG8/gsO48lr3wkxuXmpNE1qoEqrLolMRaB0uhy5m38afTgG/g0+sy
gZLexHPu6HQRn81TWcEXad+TMV2a0lJ8heA6OPCjDDfDX6cGGglWWre/hDFydYm4iWniY2BdllMs
6+Vm1GDNN9a8mzZXmOed9fDRhA0DatABwnNST0iuWaHkjNxZY3JzZcgAiZSPN9CMrdC3+ncTCn3D
UBO44nyAQW3k8CwptpWKrGEM5DHYfRn8X9jUAq/7ePABCiT5FbBbyUjS25s0KNsOvhKMmaFRQDDt
YhbBLqSFr6OQYOwsMsNV4ZbBTWDiUG/BQt+0PjibiKE8XfhKzangZT7kc0gLkB4lzAAbDQZZd8Q/
lw2C06g8nGzLyaJPsOPT2Qy1N3TWPtrVirzyOkz2XgVWkI7xqG/CMtz3af0tKPIzhLTccQ0Cved4
bNhj8fAHFPf5WwDK2FUA0PuUuLk7XkJuFGJdK1y5JFsaHBxyStFhmqXgA0i10JGg1YO7mxdTy5Az
gI8uiEXNNuJ4LnooeTkG9+ZGTuW5ovms8erOFdjjyNsmwkYw31pCTpjLuUJ/l02wBKBJ4FC+UGAX
DmXHQ4isOp7rEth6PnPDVLaDWpsxQ1asdt5G4t3vUuZ4tBy0tUWJllKIKH9NiVGUJKgqZ3iVWcfa
jK7SoNuNDIWDDmOjNMgHM8eX2rveWyAz07ULDnn62wNeUdMnzgUiLRRxrXIXgfuwl+Hb0IieaWQb
UDwNFAbW1riKkRX29xYhWkGxINNITWldVKVOoY5PDDW+RjtR8e9s+JyOLccyfkOyh1CCVRzd/0fM
ZC8Z1VNWmdyHP9XPXj1daJ88ZxX+fcgO31sRJZfI9G3hQTK3TP1kwP/DuToLUPB1gsfAiJoLrarA
tQ/b2lGqPbqGxHu651RFkcz97o3+Gjb9UmdWFanifDDiS2rQrOeU0WgPydA3EsSbAAGUt0u0g6jk
q0zrf821KjAI5a41nGOVHtFKxC6G2NRdtsZvQ8Xjs7IL8rurtaMmkjhJVSt2ymHolUNL/99EPyWG
qwRirEWbTiVfB5Iiq5a8rD1/pacMe9lA6YLbHT8N7xwdvkB+Ufw9RqprGc5pYtEKagD+R5is4Gzl
qB5k2BSp/hEl7C8GnULAgQ1nolT5JCPSOKcO7wH+mhR5k0z/OCqQWAg02wSqopZ5RkYfq2au0oT5
OmWwwvhhDyZz3XG4E6J+U6DqUXr5lHukLgUGwJb+1LbSIdfILmuHjx5F977dxkNynjrcEV39Bsdj
AI/EQacCnulVJ7IjtOZ3Vdboz5lSihLVJr5+PaBVLA5EXVE5CKcK4RgwoQXnylPjVftqiLdaUcAA
INiAPW+IFn0IWob1MrX2I/PtBCP9LIcxkbjIvhhxuL21sqAaiFG4LRXTYR1g757EECwXgeS4csBg
Ej8NBy11gIDYLnomZIPk7XyD4sgX0n8ugUH0ALgIqxj5XDT+Fv2uqYNDrqbncaR5o/qLKNzouQGr
v72b8C1oomTrNsw2LfqtJlyZfQo4GviySuUhhdpMNMlQylxgvh7QNSt5yKJEPcz2UpGDgJKHJA44
XszLhbMRaYckMJhBcmt8Wj2Bq3/C3N/RYpe8owxmK20g02Qmcj2fbje0i7h2cr6Xyh7p9W+3PTX0
q1kRyeJrkp3R7TWBBBrE2MG+z09av84H2dYyjeb1by+2zOfHbScjaqUH1ZBMJYgMMdNAPcf0i1xN
fURht9VaA19tefK5KYFKMBRBOORMj+apw7s/y1g63SL/QSWuutTeirI0WELwQS/yoF1E0rmRcFKj
r+duySawB0FG/fKlJ4dYKm/9aG2KnA1YAcg7WIQfQWRU5bUxxV6jmmNTjJGB9y74cV9HWZ3O8fzO
jFrepRnqfc8g+pzm4GCsFM7WAWNPxewfFv/Nz+t/jYIgBNXFQgxhQ3hkE9Lr0glRAo52jFKdCGft
zkyHq5hpHvGOHM+N1O4pp016s5E7L5p+5+OJ7+kCVAhh3aCYFZPf2M1sGc5Nr9NLTKQXbSAjh/ed
VHtFit9uhnWquqjsEL1a7/3IfflG+SfqCkXRzGAQ1+T6TCJWpTXpXCsNOWB44BSgYXDX/jwx2GYG
2ghKDTOwlkaVImVJTrEccy5yPCEEIxFpTx2eFGr3BjlUzvjEC7IXloxmyG/aUK6UVDtEOaFNHOCn
AsSnUZMa7bFTvW/D09aN3O7btibr4a3I7WUckfi6MepNgh6iWM9sXOSA3QXld4AuTPxqdihkKpUg
2iZTFZ264zJngoUNeRYFCAGMdsFhTdaQseQGUI2UkArlWiepLanlknM/RDSWbPothf9u0UZZw8UN
oxvtiqXEFGCkMRQprt0H/gqIAEnyIMFl2kwhYQCZF6IM8JKnUkNpurIxz1P+Fghu9LNqB29gFY+k
jBItGqGwSpA1u9G+9413W5Y7V6GJCrayNv2P1yDrohpAsNkL9xA6PEkT4ETQNFnqUNhUOkaJgDml
z1OOCipri8YB3Q9V8/BAqox+QEwmgx2FQoz2DhhqQq/EG9hbmszRaJ9DsdgGPeOkxF2lUvZBZiGM
w1WCYl5Z1aqU2ks19mTTwJDudlQIR8X076qoLUaAASLTBJ1g6sgF8hw9OEIk2rCoMtSI0H2HWl9y
LlkUo740ROhXaGc0C/9THKLRcLGYisvewwWKVqcvvT/NSG8jaGXy8Mw8R6PDdw68v6wGHN0Qo5lg
osFo7yM9MqR/GWeRQFZPcaPus0I56KKwrRTzlA0kj6EN6H26E+Y/s9H+UYh8lcHObNDsj+k+mUIo
c/OSpjW6JWpdkSzWxjXPqd6T69YcTMaZ7TClm3yGArdtlElrwLqrOo4uzdBdZerorgNXLf2Awl5r
OnSHFhgUAOYGLGArLfQcCxvCLwXlHASAZav8R9J5LTmKLVH0i4jAm1cBQt6rpKoXoizeI9zXz6In
7tyamO7qLiTBOXl27r3ykOq5JwrTw2CdSjKIhnL1HJAwNU7/htkzXTZw/2l/ZnYI/WIVmxWLLWKF
/CtLN60SYVLSstBf614zOKxGW5gY3yAYKHXoG3c5BnXYGTXarBKLW7WKlnFEN7RvNvFMOyrkXVhr
K2ECpZ3RSlZ4FgxrbyYlxK/Yy5nyO++/+LZLbkMjFbdlgcEwEM6izyGI/a0WQcN206eoFNso5AdH
sr4K1KUGiiFhlg042W1d4ErNm2E/HTP+WB3Ia4XtQEFrGUc82TzNcfRRl5Uz8adMHI1maXgh3jHd
QrtXfN6FpskesOFgNVuEJl51xslZZdQacwd6yacbPjSioxbCYDcS3rERmwzE0x18p2rDOfAX2PWP
BafokHQcu1JzZKqVGO2BiQonv8qfqUx3LcVR+ErK4CZpY7UOK/AnSYas0badhbuxJvI3f2n0pMeS
BNqlnAKJicIG6ZmgW436cDbDWjoMvUQT+bUeSecUyoRqKL38RS1q1casRDdUAGjnmY7lyZDapShz
cBxyCF4IapsSdgUYqLHfc6WlUzcsKULXkWtu1WOgoCQKCbEezWesC9/wZFgQSl1RTNGqgDJQZrd/
CDGpq9JlREG8SGeiWN8IJWM6S9IDM4MrldA9MriRtibU2l7OEY7MHM7clAVrtTAucixre3H+Esjl
OvODdvPvl8bRkduk3XfZp864oF0q+0z4mr/IeFSrOiEMJSgzkXus9+XM+i6EkClRHVuL3vbN/qUB
CYzj5i7KcDl5lHUnnOhFF0Z/yCHUjkzhOOrTdwpfZjGp2rjN8xeGeYz4qf/Wax0+Z+nFmYIJM3hg
4aVUQLBwPvc0CCy9wF9iMl+N+ETaNYIbDKW600dpPX9zDh/1KkzmMWfIilpcOj+Uvoo+/3hFDKNJ
5OKpay9kHLZh5sTWIi8y5SpxNoEY1hqKm7FFRVImMV3H9AriBrtWoYxP2UfpboXWPMRRGCzSyHzt
eaRMLUJLysTuWsAuMKHJS0VgbEspqSC0sqf1qvmhKTDX08GqbmMu4eHTCSMF4JX6XC1v8WD65xIo
WpHhhcU1Yrj5/K2l35/DQewPk85kQVXX5TV+gNRJokTB1FXuak6+xzGK+/VkMVyxbg3pwLgTWImK
4AhsECtWIzzFrxrCjYLLdjzUGnvWkE4IRa+ivJapsRM6QJcqQUaz/0mDieVfj0UQVRZ0lHh212kM
Ardm9ICJii2ZnEuMUk42RWgS1TdHmmg1nQsmFLV2E9FpFQBCr85CENY4wWVsX5xyxFp6nWJgZQgx
FMZ5ILxpTf4FmI0UtELN2Um4Hqja2T/rdFXonfk+GSuxyNYKo6FOHcj3uwnuBcT0ItMYOqwD1cVe
0F1Fy0pBO6kov4JZPfoGHlbfxvsi4GAodJyyuiWPV+fbVrYetI1JJ47ZjBmwGQ7Cks2M0NdZxbiY
u02yQkKrLQ/P+jysztiHxAAp3vrZn6g02ME2BIMZVVRBGh33LTG52cK51FG2sVsR0wehoF3w4ym4
ICzVVSUvy2GWfsmYkPHIZEt1cudABwoCaKV4qej7FlO3zg/SMGEP5Yu64NADWWNgY0GnBAWEMwJj
pG0A95W0TxGJg/RcwKPCCMANg9xNlqAMDhGhYd4Tw2nxyVKFITJglGn0Z6i8JUymN9tL4V85uPkZ
msmGGTcv6QxvCJ+MMh44q+eBxybua0tNdjDMkjihWUrQxKTB+3JyzYtjWBu041PiFsw2AGEvrHrt
FIQ/fvTGJJW4WEUy7xOKGbr2grgDrRyaE7MZD3ddfkTJwctaSruM/DTl9qQyxlH7ko3rKN4G5SIp
lw7ugPg+YvCTTP4wXlFjNW4w+9YgReRfaIVYSJhUC4WIGnA8VvUyVy/i655y3ilqAy0MHZM9LiTU
TiQQPuWaGh0X9xkAzhoYkK08kt4luU8iHCQJ4RadltBR/td5wEMA6rYa5gAHIw/wJsc6fDWP7ig6
/tvoxjfmnHvqrIuT8Orm4Yj192wrAfo+4bXDLGGL5/mk9mdcu6d1xTRHjmtSbF2+tcOWhkJwCS5I
EnTgCG2Y4CWltWTxfOnsEl4ZkebKqHmAJpOI0mfLPtGnwmPYDPdke61woJUIQUCDHEtXFiVlcKQs
s8lTE8/E9x9tpv4kPLCfSrvqQAfNqrGpcm6xkwP0I+zwqj9uoLzPIxm5BqQJYtOE8/Dfs/rJ6brh
9XdR5cjaQYbQrDlMqjB/Ub+YpzRwGURqmTGJuIAXCL4LOSZsi+QTp1MB3saHNrXDSKoLuzDeYfux
Kod+ICvX7OMtzrG1JwtAYhc7JO5L5tEQw+YW6f8aRAQqjYv6ZnxNX6/+1ggrxsv6xX1QVvQgSoO7
dlsnRySjnBtMMDZ8QBEHzHZJicSMMyHYvkgLBVvOlVJ5tDAxZc23qdzQaW04oUZ16/1rll3T8VoA
zp6OOuNykxVRjrC6xfHdmE7kC4LKJgoX+ntUXRxaIx1rmuFb0gqsNfNyw2BQpr2QyCa2hlK9gHlv
BCdj7DkILhvLNXsea7pluHrJtOYkMkxMbySFvkdh1Xa/QvDex4zfsWgFYt1tU34gfxH/dwMEckYk
ORlm/6BzFTKbPhRs1GjPYFXT7NNL8JTy2rTvOcnswumjA7zRV74LCobovBn1NtQ3zK2V/O3UHmQm
m8B8iOkHLAMTGyjSwmFqsDKfhQ5FAqb6fMFitFJeDwPbuEWgIep3kbEE573qVf4qGzyUYjC9Z5eP
pjuKvSNSsrXmXu0vJr2XgdE3PuVfGHzJys2I74r/mYduV+0N+a3DMpJoSwDafeZwKw45QkfTnWoo
zxbUKg1mG1NN82smXMf+MxY+Vcx2Y4j0LL/78YOIY2mCZmQxNz9rg3WBujmhuVy2mqMjDyNGcBsq
+JB50mhIUhGvDfFtesXLhGZw1KMI51v4plmChoal5p/X9kV80Xytp/LGAkOub8Cr1JXIEOfAOkDs
5SzSV3Onk6w84rKacu0u0BEyiZyr8m4e7XmjLa3RKJdtHLohvBZ/okGvUfv9hLSx0a8YNGcPBdYD
xDVL+oMGj0t7jjLFNFhbcqpdPHcln0axR2fgqJISoMwPg7EmZ8glMNLVIgeFi7128Ko31BMRzUsL
+XxhPNEDHw34vPuwzm/49ypatws6f1xmRXo1JFaGG9ha9OS/daJ6S8r+AXcGTuvS9GJ6tYGLbzpk
BKh5bBnpw5hbktsiDnNCVSjMCHN2DAMBaY3tHzzoPD6X/qR2LZ9Yplnz5ndEWyR/pXGPpFtWfzXT
nsQKgVBCOcAdGTGyaMYjCjAmU07+pO3mHiw6NylDaqWfDiDRDaTSb3CNrvGHzqksYSjNgqFxR+E0
E1e3ibIqoQu0nPj2baZujBdioSeOTicsDHhHnDvu4qO6JuSeHupX+WvOTmiMlU6Vr0T6CxlzhYT0
okg02PdVc7LoSqDq5Ce/ZgLdbQ5kGLyP8rnB1Zyq31YFe4O7bOLD8bHbivyghm2lZ3ioMKLGUwGn
Jd2QV+W+eDomcymHN/i9OdNIaTqUHwm7TfHIyOIywQMLBEp6XSE4f/jgP4LZFpU7bIbquN5yJbm0
M7uPTgR7/MylK1qmYoJt3Ku8xgalU6yWOdlfJnFgwoATmhOxIbcpLuXUpc4gm8sFEz5nUA0WNSL4
NLyQMHrevbIQ3zT1tbNMFiinZKFlXDR0C6YUiXsqrMzsyCt9Fe2uI0dlsu2hjqB+sujMt4YB9Egh
q09R6EBVyf/BUOCSDpotMWcTKsmLIzxksh+RIDwiGS27H+0HYEDks4Qu0h7HOc3MOUIL8Im9EeMO
g5jRnCus7Zyg5kfCWHd0h/V1XK0b/OOiSyDYxHttLgeC8RPWcB5wxpo4VrlkoCbiJ7CvxNYSvH92
yzvlUuKmCAfmOez3QrwVyrvS7WnfBcLW9hEBY+E36N9i6y3SPnLMXjKXhgGqM2FfET3m7A93AftA
ZS4U0psKcrZeUSbx5odK52pQXNNX6eaBCXSNCUAU/uKLvD0ekAJKblO8YekXsneR1q55CPHiJsUB
iheQeFuusboEyhOpjXB0gyBdYNv0SUUCtM34w3ifU4l2/k6MWMFotdCvmvot6QXCkpnZLrVJ2nX5
sRKtVTWQc1AxyjF2daIRawzg3S3ukMhp9OgqYpkM9MxW/Qc7maV968W8ZTNMFjIy1rAm/9P9RwT2
feQnV7S5DVYnbogEiwKDLjjEvncq48sI+GfvQvRhtp9joKFW88HOPBImBkVcQgLzvuUSOv0rl3+F
fA5D81oXYyr8+pRnXQidpNZ71ttxWQXwoL1AXBskyl6eEXhGeQyJ+JCX7ZfFQNpX71ddTSeRjdNF
QKpMJxQGJyLAPzWHl8neXpGLnENVKUMrqHg6ojzHOZSEv20OiXFdiKZUJj4ZfqxyrN4Javaevcqy
jnikU+1SIMWqLs8AH5FBbDUybewyhXUgzkV2THnmt/Q0Hl779Dpta9qt58omDQ+ShFgqTTQar8IO
igKHVrJNIvoHP/BWBiri9gcW9NLak6/DjNxtlew4DQezvZvhoxFvRnDXjKPa/sxtYNE4NMZVC+7M
hsmGI9+hihvN8ESdSCdRTw9WAzO2SS60+TEjp296ZrwKB3a4/J3Vfw55QEFIbZHO2z+yB/LgbCrE
7cxkd0pq2ThI4QfLCExjBWUif615frX8NlQrTi5lOLM+tj3lV7RWgHjpKy1ZyqQyUSLcKuHNJjXs
AYp+JStVBOutcTUOsA8iPNxssWLTv2sDp6YGNpYZKgliPItaEH9X9MXrktb0Z3krTzQVrvkVq6dC
fvEr/G4uwlP+oxmU5F5prIzWI2RIDs0CXy+eX3G2Jj2jQudR6JwqPxyoyOCQt8PY+qI7kPp7Vdow
G+eptd6YeQAHOHaxUun/tl/RM8d1qiMf56fa2rfSWxdcmPxj6SvyfabA+JqtKt1I0iJWC9JfSNe0
0vCsqt8tY2lLnBT+8AGtlCkVy86869KZaAci8j4371hJcD7hWlcNAI7xR8XD4lsP4K1s1uSea06H
mBE1JDn0FXvilJsIu0DY6eZDHtyCkfGVA5XLMo618dlJP3w2bEWx8TaZv0qLMXsbMkLCukz5XW1O
Cvd2dKi0jdrvWn2nlp7ZM1/x4OPN8/mZFrEy67dGVw/z0ZHad36jN25htxKQpNR9NuwiauMeLlG3
riklM2WdAwTGa4peiG+hRhtGD1yzs1NLsQ5SMOB8UmpX/uA4Syki+OHGz37YAkILiCVi8wp/zwDU
RHGTkOrQmUdSMElYpZ9sk2TgjIkKGkj0LNwpYtL8Ehyimexl7D7s3PgDWjLLhCoOY0KEusaMsw5j
T4pO/JmAkdulS1RHlNwKnwqB5N+BBZKYv+XIu3iFYaidbKCEXl5s888+WtBS/mzW1Xu+yY7hR3RM
70H9UH27+YrkO/+2TrSlZvfJG85MSNTv1eRAhwPjwcKZh9gTOxerCNsZIM1cPfl8HFrj8dZHxi3B
1gZTGjkWVkW+VKIvHiGCZdJ19NS9QNXXYelz2G+laEfDp/uOOX/+JW/qWatX84ibN2pE7k1Osngc
eWDoWZCXBKfBPwlmgNeSHpKWL3WoA5PMYmWL/FMzWOyjxpshOOz5RbwB7QYqDogigqAYb0bCfTA3
iD/ieJiDVOZxKs86mxAx5TYi00xTcSr3krUv+6uBr5R5ApsklDhgilhx69HWU5RNwj76a7xlGqS8
FgjNXAPRXU+pswOCOagZ6HpalnsBUxKh2LM0jIhdIiwK8pD8P8e6EuElmWbvQU1bin/n1bn2sR3X
wtGIPxpCw+KeqdvcEF8DhGmUydlwJA8grvzXGqeVBKdJ0PRNJNFzHagZOMsoby226N7iAxQmzyLb
0mijk2FEKiLUWOVXqs4ThzUY1J2AnL0TmbEx4cUGYWh8KQCfirq2VUpE+Gqmp/bBusaMMMf0SI4J
bCISB1eDxSvEq/DCs5BlOukwjCHWdK3wAwXsi1l37/L3F8Myguq7DT5jhhWn187HSUI/uHn6wV5J
AQ3gm3IYaptDxeldObgWdM0pPkXczdnrWCSHVCVO7qHoKNk+YBip7uVHps6I6QmBBU0TewZnas6S
hB/waU3FkawfHgbi4hZklZedMlYSZGPAPThHCZA5dPokc4r8V6jOfnuRxFOk0JVnssNWExxdf0RG
xUxMLMnaKqh3cQW4v937+jXhcTK0dRKuiY/4ZOtw9kOp8kLhWOlIeDxuBKy1iAeXRqKEoYdevsYc
3PApqzehJBt/GMSDKK4G+jG98t72bJA6JDn5LOnfartrRCLJkByVW0RMRdxz7KtkdrevtHivqz2j
2ot4TX3D2dpoENPg7ZrHkPTweJL7D439HPUnK97o63KDw5qWWUFLBKUjgovOzcKqm2ln+jyzb940
sF7Eaw5DiBDUtBQyVLlUrwQi8lGCOfGPR8NSE4B7CW0NTR30X+DQe5ufQkAokETxxsPkZBUgcJdG
Wwk8jxdrNos1ayI8HNQdqlaqH2KTc6qSIpqdt3fYJciHkyxic0wT3ll/j8BMGhfnsEauQPvJ65sk
7IXAY4SMAOcAH2KUk/pYE9HyJzezbCYOEZini8Z5mQ89FjYT7scYyTSOLkA1Eki36QofIY3DBLBu
4qiJI1UuE5NG+HbGphrHfV8O9mv0cB4hZo6/rPukICPkLtgYLf5Pl3A9dRhFGHSCTPIKbClT/m5R
UiYrZgpCEmF0g/66VMqGhu6iAGCZYftbDcLXpDjRuEoG18K7h2xWOgbhJr5mT2Fgh2ZUc57NdlRm
tSKMYE7pwYlvEBZ8SPK69+ocfXBM2YPwUBHv0X6Y7PJKVw09s4Yi0wasHaQe3vU+XFX9KtBPkfCX
s7zrxb013/VEf0up4Ifpq4k9dCBFQk8lZLpqqfbRW5n2vhLSetUPHdk/TtTF2hject3TKjerLvlw
qlAk6cFO5qJibIF/ew14VUDpYNGZZRn9BEyE+pb7KS3Cjf4DGI9XgTi36L6ICQR4tMlImJj0aOsv
2H+WOEPU+3QjYM6o6m6n4mqhIqWECF11JGBEPW4jKROAbS4lHvRr/9v8VjOmo03PWFbcSt7OUYXC
plbGfhTm9izM47zhg8M6w3MLrWPEolnugvA6lMhE2VkfPZ+sE6TEhDWcaZLfcc8eteg/UAU/krP0
qEYvwOwPD4XGEaRu3SZpV/0m5/pobbHAv+XgTZ7tlQtia8WNnoIGHF6dy6RlRtfYEwNneSg0cB1M
O1ko3SnTrqZ2IMQ5F/XjX99H5z7ht6aeeM3UQgwxTQKG1cT+mMnVWsp7ZhG+cA1afUILLjsYBv1a
JjgLWMyBFhp+SM1RxLYqyLihh/JHqwv90I/0wZrkGUxhR2jXF0//vnRFAQzSSB+67u/RblA0GQ53
1lp13DAIk5M+BMC6Ulgz9enciThX89lD+mLsac84SJo5wy5J9GKfUqa8klZDNU8fYqQ4WaiSb9Nj
bVs94hfSZKNxYH11+UcGO14Q9dlSlvz1L3IUDK/YpFJGAT6KzP1gM+9bYI4F7QWmSya+AKqccqpg
UpIbaYBEymzJ1mE6taSD1cgTaGJ1caEvduFkOc0nCqBMOBs5QgANXoKTgDHNoc4BtudxGdy0bg8L
V1rm69GuHWXRvct7yi//l4j7QOCE716iWB9ptyJul7hwuKAJ1No1U/kNoMRznhgRHwhpf5aOPcCd
Rf2UrliROhuVDhFljQKTMskhXArbGTJafLFMLcnMbJC4sBVy9C/pHswUQRAVrJ/jucDu8tTv6B6z
k56DPdrylYMUGM0d6Qj+xyQbwHo2KratX1Rg0PwSTaElqXT10GytU/+wYLwy5twOIUZDGX3oruYY
O6YJEX7bNRsInxnfq1pb6YSrSr7IBwK6ePbAaFJiGra1yp8l89KgdpK9wcnPGGKk1rKHXqfPfFFh
h2cfTAagbnFBNw/43mX6gck9882lKyRpV9B24KfNO68K/QFSQslYuA2Tsv+do8LbPHgaZ2wPtBRK
eHsfPZJtcCppKXAdhFCsFYSXe/BG2cfJfZPvAKA64W7GFPufbxZVwUq6oo3Nr8hiVojF2XcRrtG8
loB7Zgh74HRLdmL+FkaQUO8Ff+DJH0FyVrE24/476HxE8OemH/FCnRg95piA5UaPQdxOKCSF20Ue
7EN2L74dOPaswK5UKNWnakuSxHrvv9jm3WqFZlJ8mRdJdcJfkuQjSv6ufZdO1Uq/zAf+E154BRYI
a8KieBTKyropJ95Ri8lM2/nsAU2QwvnD/2WBfW3wRIrn+kmkCPB68ybawJXeeF82Mnhe3tqlaTeF
Y9wY7Ikcy9l6CW0cVCtPPahbKGc7aNjSD7ceMOp5itMM+UAT5G1QPzj9Csy8gbkTzoUvVjp+P+ID
pIJqHeWkHqR14VYu6POCN5coU/09v81r8uX2x1ewCBY8joBR15kH5s1GK7XZfSpn+Fa99DSjDqM/
vCcbqtyZHLoHcH9kUBOTqNN1voP+7BJxB/vOTTVexgvNnMwN3njNFknE0fbvMPd37IQ72cXrdZyn
OtmYoTYjf75b6nuuO9wZO92ttq9VdGUKngG5OHi8xE3or4ydeJAvHfgzB3Iuj670nNtDy+ICWM7N
d7yUN152CRlfge0fPAo+a9aG0lGuvGhiHdhcsUqHOEPJH82aL1UJNhYsPodxo38A7SQekMF8nK+S
mmfle+Kme75wUVqkEV39YyBcu6CEEjdza4P7N2LmxsI64n27VRRzXrprl+q+e9d+aE2tw52w4rzh
AIsUXDyRi6/RpbcZrFDCegBOeM35QsuRK2EqTsinOpxgNXHzcj8QoNhZRzYVMOKsGNFMj+f4xI0E
JBFgLk+TrzALDI2JSWyoPzukS31fIHnMmH6m1lwNRgwMDOhd4N+G70Jp4FV/yhEg81o/hHdlnT63
lHa8cmR2UJzaaz2c8ic6RR7dEZ2xU/fcsBhMmLRwpk7G4MbS9k3Tu30vwfpBE4FnBEuhcfBWWitY
AEvAha1DwckQJ06C3xEtjr18ptvt+sqSD4EPqf2G6Hk297wJGimMzdwhe445I2o5YS6r6q36lNGN
bsNTOWJWoIjkY2Nd5cmfrnyUhAan08RjdhsXOH2/zStAExvosXwZjrxNfLy653vSElrmEUT9khnQ
ND6JHwzgcM7RJVnhBl2XT//Os4DS3t4wQtP8eZvp1tyHssfchIX25IKMo3jmvIqwxKclHVPif4i8
JjkrF6oJDx+HURbNHpwYi+9H95SWNIj30w6PePY5Pamnago7O8gcmmIwg8DiiPAjuY3wT8JBUoE+
oupmf7L2pF02yLsu3lUsyMUBty/AJhr8sFTQ52R5E5GH/qNaAmb5yV0UfQ7P4JO/l5pf4L9fECS4
vBjQSDZbw1+fUfxAwOl5Ej+BTAvCssRuRu7go/tuv7lRgr/+bIXb9MmnqO75QBliQiYlnu8mMM8n
PTu1fPO8nZQscwLS3XDwM9R3yrS5zZeYs/yd0YHkSunPnMATu4HbPeJrshEgp9KgnBcoKk3WEpEf
tmi/rWvzhxlVdXm4xBw6OQ+0TUTuR9ixItMZA9zKWWLHsAdopEeJsQ3psvplBKhreny0e1KIbKzm
tV3KH+YrZrNRrljr6QIeireX2y27b304ajSSabxM1pF+jPBNnX7AF0+Pgt7Kp/WoDsI3oHp+QTDW
qPflEzBubGPAraksKNvn6QHodj0tgT/6zzxI2aHeqWfZsOPsXeseOr4vayNFHxI3dYBqbTeiJ5+H
5bRE5R4/0UIAKzVv0YpBDECMPd0mAYnoK9IUpPk5OQymxttPqDo7o58XG+FRGDYoVmnX8gUjwA8B
4IaCW9WW0JnGt+rQ3oYbRyUMDxtlKz24w18nbDnYwftfbj2GQC04G9D/bg7xT0aKt3a4DrHAnucW
ggtGWEP/K95JS5cgArNfMvrI2t7EPUSNzOP1hy+x+DSe5OTzdyrrvnCLM7TQo3CwLsZBu4zMOP4B
h4ltllBuh5jxRa6LQQ0Y+kndMfSkOczTPwcHbhtAsp4dpVupp4DDEjCbRfpVfkX72ImP7TWig/7T
7ULwsygM1ZkDnUm3fZrb5TKLx5+2C1nX39t1dMnXySe8L48A3bcO1rteW988vpa8U57NJ8qM/fJw
KQQ2hqrEJZJO+PzIwANbW8L3qE/pEivt4v/xCZV9pAXIrTJvifNXAnS8Z2/kXN+0HR37wnQYnLZi
0M5GdjMCyTPWjhUhxbb/MzE4pNt2WwLp+poz23pagQS5YdMLsS5VCySPlQqknCYqlCyZIouE3ZyS
PdUZUxSYfOlAK88f/D5Z7kpYoQThEOIZ0w75wzKW5s2/qe/JPZg14OLD+qr/2QxKXLpMHpyb48fM
ZUbSrnljD2JtLzEVf7JhAdZvPlR7cPyz3939MzM92Hpg5y8i5jNBpZgWXzw7n+GNpTn4lI6MV4FH
RPGqXEkvMJLWBqpJCnYfvEV/tG39OwUY6hDkaUhoxR+GR5ZjZZ5hYxxZv/Nd8saKyySHzMNvwjPD
PQQkt91Vl+GnW9NWMM9zN5ptFVaHS6p7WDOjOV3UN44BMFE/yKfR84C5N20TV3T7T9lkwVxU5xaW
suzOJ9w7Q3QGD6hJ42nLjhXNMb6R2YvP+ORvgJR4lTetzJNJ7sDljQyvylZ1NWxDtv6HWzU+4Wyc
Ai9u1vQ4AHFigcWhvYaFKGcuzYlqXKj5CRVkeJY7Hvb8hCd3g/mQUBuHpZwRfxxsMC7rC/lvYDEA
pXgqDqKLAcDhHOnF12yvc0BRncKTVqCP3wHgOtNDOCT3xsDYMVNWmUTGTUmj7BEeOUJPykqHE9vP
eFVD39Njf82Ej0X/GTSLWnaaz/inBlMIhYbJ3phcQk/aJXi+L9IK0j2z8Jw1HyZY82QZvJn72VkT
3WEolbt/lh0s6SQZV9FZOAScaa9cQXoUQRu61nLYMWbtKVzBDdHH6cdF9ZbeprW0CnAzOv6aKUcr
aaXrtB1X413Zxe/TzmSYM1truvaZO0L98s2JjnFjsJypT8zU4U4UjqAdtulRimh2LfIrr1A/ZFBC
l+G78M2HANwCK3PWLLqbthN/yYnFWxgZ0orzNv0szqE27F+5W9V06ZptgWUlXMBEkX/Ld/y0jUUT
5cDh9JLfgguGEmDC4196q7EoFRv8CFuWuPWLzBbryhErqVOco4/2UX6pa3Mn/+CEH0Bph1vhM374
L1e5iPiVPSowR7WjFWJIeerW0y1xpVW277aYREegLEh8Goxooj63cqv+mI7A+AiQTUwqGLZAeQED
zxSsmdDmjN0KSCOuTxch0ty0EMfVX8J8jsDYCXApJNFj892iDz99MWiUtWMxoehSZnqsMKzV/ka1
i3OGXRdPPWhd3Z5vZf1vvt3aI3OLVoQy/19Sim+IA/mqZHKbAllyHsbDuvyi9CFVj/Heolt5f+2B
kvDWnV8eO021B4IK/jfaAOf84lZNbJFFeouzmu7lU3yjKD9wm6ehq2/QsiEjsH8x85z3F3jozJKc
VxQcSO+MTtj0Xr0OT1G60QlxMhPnhstpU/6wt3uNl2wkbtJ+gWm8NZcmyrU/PjXigNtkg0JG0zlY
kJ8t1fWoXIdHDhyNOIQ37UZX/VOW6md2CU/Mi4XzAkNNeQPwia8w/akpMyokZdjObnhkJNU9R8JE
GZiWrVM/KeTl81z/Tkvt2a7n7/XXxiXYJ+Th9riNehrtv/475oVsUx6LO6svYhbLY0ZgKSYSgAnE
BfPCSh0/Xu94qW/TeTj79PRbezizhpcr+YRjaEl5sebTW3bssn+4FXmjuvVwpR7yCg8tPkBd2Mrh
SvoikMSnIfDJz3cmsulShYe3GD9o2iH3b3n0m3O/r8NF8xsnNqra0thavKZy3QUetZX1DDkD4oPr
dvHJeNKileId0Q301JECT/LoXZC5hNuOXY0HleT9rvlQmLF6tpbJwTgquGD+5vlWA0ZBuiuk0Z5N
sWnRt+hv8WAo7FQQE/G3Ex0CuIjGRVOA8N9cA1E/pkjFEvLYQv0L4Td70aZ7lA8IEAMdSNQVgHqn
8sGuuI8Sh4KEcoI5QOXMZ9RBe1MxAtGgFjmbd4wN5p28II5x2PA/HKCxQ4z0Ln64tJj7dwlZzrpR
eAo/PmMj0NaXDCU4BDbWnHvzpfPWHvFKIQK6uRf/4ggjoIkSlAJIp+LMHbGYdZYgPzTjikMDW5yo
bk3yiiDZLVxFpGkAvA47BZV2kRF2mWFHROvYSd0CGVN0yf8COEK5+Sue+bbFcgDUpgXoD4xehvfM
6kSUBlyFp+wUFCeqdsR0oLlzeAlzAZ1uCeggHfAVU60Bhc8nfeNKk4uys0TF25DaYpZYBPFZuGCf
oiP4MNn0py/WPPaeFsLQFeeQ227l9yT4iXAzLroHCyvpe0/cc9PzZ7tlNHrTdl4srsM1WHHUQ9hi
LW6IvVSY4pY4qY+6J9rdTltmLkB5T2M07mPashtVvyxXF3zmC+JN4BV2sbKakr1A2gFtrN0r8lq/
8V/yGucIISZKdULLQGhP87idzPYdomjz4rAAYr0JPoFhftCDxy5AUYIVSvcoAEbX51DEKwKg4bWr
zA72liuvwRPep3NA0Awr2BGnHI7QpUJL/hxwHlPdyFzHnx13snBStKVwTtZMW/KyEWYEAzAXwU5c
QwF3Lc7XFrw1MpQoQ+mZpzm6v2LmA4LrxoqQbJHvL5hfWN0nNipIC2/CE0MZK+nwVRK7hIBf3l/8
ZLbvKEEXWA7NVjhU+/zY7/HIXlnGgo+Bv9fkJLmwDmG6938Iv7VQNWo7/OLmUPbwkgZX0h0OT060
1llQz/GbeqyeKsMIQfG2NnG0pIfLNP+DhBx/8eyoJ+bHrimB2J1ZKv8fWdDtAH1h6kxvuE2F44TA
i/lphW4PERGHC6MIQAVyqzF4b0kWm3GWdsIe1j18ytFY37An5V+VAY/ixtzeettSHA1fpD67L+5y
EaDoF/gwFG9chtwB3Ffc1HwnRnTxxMonKR9CgSGKdswGjiHGn7512Fb5e0F8sGYLPCV37sQYde5Z
n1j3AnjQnc3SvHrxyzRnFqOK45F8z9qQVzWtb4u42LaT12PORAbgQ4CaXNNfheYyLRxBXmcMWGT6
IYznETudU6eOBrsfy+9H/zSP0U1n73DaZkmnrDto+OlG3jRXV4CnwNWxQYRELOFcJLRVLGCqE6tH
MXbXk+o1HCIxKDR2GjEU9YUDBfAaHYbhR2BnmcfqTIv+rXqDti99Twg+T/ODZULds3T0Z+0mHhjB
E5300enDJX62Hq0RtUFikNFHB2SYcyo+khJm+B7HLismbq3hm2IyWkQH7BQeq7sN/3cvHHIaQeJc
6gf34J4/xJN0GU9kV6aD8pEwMuF7OJOU58UkTLtA6ig9g7qTz+CkXS7RPvUdi3gLzl7a/dI26MEl
ng0QwycgDRABXjmMY76f88ZGSz0eWEIUTY5ci3FpYf5Q78SN3f7blyWObqi5tLWYinmdvpBxGQcg
08Sjr/cfSee13Dh2RdEvQhVyeGUAQIKZFCnpBaXQQs4ZX++FcdmeqZnqlpsB956zY11uZZAMXisx
UKQbvHFIBvvUrs/Dp/VKrtE1LnbJXv03kBfPlYA+i2esofOPOsoE1HEFi8KUq3Kwq2TrLF4CdUks
ODWBsapVh9u4SL6n/mqQXRo7yVv/Gl/SS/G0Q3bjnm+FY0idTnACLZjWxZ8e7RBEElHAutEKuLVW
pnmCU1Qd4xw/qA2wAxQrbBeKVzjBv8whA4gk5s33gmUSy2kP+wWiXJBlFHk92o9tM30XxcYESwP+
2nXYPvhhNOqQq8oY5ek36xdMd1dQlVe4tMrMhNey+0CqBl+06LXsW9Xqm8pgmkmFc/QlT2e2SLYi
vkf5oQJNTA/xoebSZHFEJ/NPecin+UPaKb/jefmjYAZB7wDKBRI12qrjX4Ob8BPd4ovIzJdso310
LWClbfWjJr6I/ZBehg8ObCYI8iE38FlXOhr3tU1LFN9C6Qyps+o338s5ny9juPJipIj2AJj9Nki2
7Xej3JNjeM/+RbQa6kfJU9hdlQNVtAEo1leg7GMEv4Riw9kesKLiFDI31Ze6p1IPvL6mhC7YLGgi
QOppedcJ4AQ94iqrd4jgt2xGvJbE7rjt/M/lIpiBj3VntDFGgQl9ozt22xfUoe67mOrli39Yvpzx
quZoJVPmV+y2/1+TYx5cAaxnUwjLEj0Ju4rQMmA9tuUTAWdY09E7Y9z9JJ6f4s8SdAZkCHElrSMj
Nyfci7yjG4VIahAu5MbRH18bvj/je/PXIntDCDah1wBM0PcE0xdP4CD/Ci8JD0nAhfAesQdBDs7U
RWItV8nCAupaLWPdvBndW+shaDj58GvLC2C1MENPOZWeuYntDJiRcN4fzoAaMItPABFi+YTq9B1C
G8GEzUubXFPt2I8HmdOwPVunmZWl3zVXAC9H2E79Ls936kW86AeKisg4Dg6zIzmdrd/rP+vT0CmH
RTx5VsK1jyoZ+dm9sc4hyR2oes+otestGsJd9ZNRYrGefocLl7j8yzL0MB8cBewkF3KJ0OJ9kiWQ
L56GOcMfDGW7RU6YN1TY+Vd5T1QF7+gGD4aLSfhaHEcPn1DvRW8G3Nynkhw5dHuYghfnL4gczqaX
th2v2qfarca9dhV/xolE4039N/xYn1TDn82DujEf2s24UYZJLIgTfDL2RKw4gZc/6ENpp5fww84d
8cJ5M0l1ADtQvJEgjH8cpFB59Ey8ZVfSrGiD2Vknc5nb13w5IgefK9QCp165XTSY6EU2PUsHaxSP
7PDHMJvRLERMPYfINToJZ3reTnxciCEPpKvm52APe82VHO1H1eUTL44kyYyR3b+it9DfmNpaZUf9
tpJj4rSs86TJM+SAHIBbo29Y0eDK6IeLkEo0im3/gj/aBMVPVBLKgxQp5m9yATubsTt0Glf4bb6F
TUKwEgY7rEI+rY6SsNI+yNfLXtIlQ65arrSHfBwYnpW7dk8PULlPvqonYO2DtKn2rFSr7GidFHgy
4BD5DfvNmol9i6OphPov3tRLXTki/4+UMByI2SVZwsIwsS4nN3fZdRBY8FD+1ugaly2J8vmUnB0Q
vhcUfAo68YZo4kQw07Pc1QeR25fh5A78U1CzvsO64YD5cywo7+WDgWvXnqtj8MlSL2PAjTeOUK+5
9Hl+B2pumS4joo8QsmKk2JP6pn1qn9YnDs8e2BXdCa0It/RGrKxdnNVvkcH8zShs2r6GbzTQitdA
i2xVVzxofw1jNym4mMWY7D+NY41yhT0UJB/hGpcgN2CBV32hTDbMItxF1ilzmLkY/TkdWRD34wOk
pYwwJmCaPcb9ekR4kuxKHzhrDeY3/XGk89pAV1iyAL8CTEz8jZsJ0P8HdwtUUrmbtvPBcBt6p3jL
sn8k4SXH1itfCIPk5sy3UbtR0cfD3sQngz4+3oVxT5KTD8do2ZwpiC6mDl7EHpBQ7HGftzR1eUSW
UO7ZrhCm4ysnmHI7CI5Pihy5pDfhi89wPvFy273IjneYCDW8LsPnRxJuVBDAQ7Grv4ggaE/dubpr
yUl+4Xrn3Tsg9nwiJzy1f8O7xKv7FM8xn+uicFpPFxNrEIXS02YEtWTjgeUlefJt+m8gUEE0QNoE
/phEJa8Jt7Q7irzpDKXuqbmRXQyoluN9sXEBxrytGM3/Nnr1g5WqeWrvNWjCnrw+W3iRnuoFeB9X
yRupc6Q3t7Td4mGgQO/FfJ2zhPIsazfuv5K5dXQB0rh2yKG78cSBLP4nRp7AjeUPmBUgPmxWxSm5
YcmbDyhhfgoSGeknZk7iLJg+4he93wcWiHv1Q36UMG4nrK/ogVng97RjgapwGbH1nzRi6biZQHM5
Pzj4CavkEFr0LGR/PXTg2YtJYa66xiDHVRHafNrfZLv2Bt+QbcHYgfmXd3DSDyYFGb4XJd/ajZMq
AZNIrlwrp5CsMWxDDC3CiYJ3fzN6M+ccirP5sfScFE5zgsdDaqzd4d2lM0TvAsii/yZMiBga0Feo
JuHcPItT5Go0iafnmf3FIh0WiKM4MAojLmF5E89+zxojN/1JUc8tY7/ka/ve00DU3mbX+la82Ztf
gbqqXxwU/G7rxrb4DZB+F7d0O7Avb2ZXMIADHATmUEpMRUFDJls3h+lWi32V4OUWZVJX7YkacMKp
2gcKreIbn5EOU2mIG2Fs/bPR5Zhd6hNuj2M+VocB/lwz7EkCU4K67aiQD0ZnUi9ViOTIQhl0kaNT
60f4FVjYubx5M8MKW+RbxubXDguzUKCUG4faETKdWDliD0rbzC27bb9KRtj5CpOwleBmMgoq6szp
933ceCPDsr6QIHFhkzG4zWoeTxJ/2NmknDQQaOHoVxQAmUY49LFh6xXImKkSybO6cav5Xj+VaEvH
w1Cqnl8bexy+3bXkHZcT9jJfZUVVcbeQU5+2DfAG+utxGxCtxcHUo3DjS5bS+tV8mAotLHadjxuN
NYqW7/FnMH0P4Y+nkOpgWrbf0rdRkBb0EUb2EPknEAtNwyr03QXSrZalizLMtO4wq+AlzFJnSr8G
dN29M2GtbZ8Vb4ef8caSSVUjYe/sQP6dR8LVEBGmTKktewzWDUJpSY4hm81p59ppUwQu5DSIc0Fa
DjplKskbkntcQlroQMHTw0zVQ8zqhASyFDML+WPooQ9tZkz9WIYn+d4pqB7FwcEUrU2WEyEanm9F
kNhqeOKAEWnTaQjdD9TplDcnBT6HOJVWphoONJbASBFNYdm5soQdevCCXUEWW7FkLWIdwYeRAh8Q
NsOtJvalK1KKDFgnKj89d26BbzIPPhJMgm1EaR2fEbmocv5markTllvfIuAIETZIm1HrdhJMdp80
tr5rfMs2ORgJYUQzlji8sf99vzTFlpuPqFRXq8541oTojjd5uVeDt9IaVgBHScMgLRzEJUK23pri
M65BFriZ8ecuuTy83T02vFelfRv5U89HpzbvwrQT74rKplr8yJnvdNEh7FqnEQ2nA/AIe3siZCJp
thqTFJHphfUrxyitieRsksZpct/hMxzzZ8bhzU7Jm16xaTeYppvbFqkX8y7z8sDPGyFzrBWedH53
sRbvKglLIfhYHX3oA1FuZH8qSuZoeeKEZ1VwLXKmQvXLiFVMozKey/lJlnjVnUVSAwpOkyEHnA6C
sxQ/Jikk79BwJPIoQgDmwMid/DuScFrqYKbYNNXIqZc86J7I6cIhR44grdpJhsqBeOiM4wiGlixi
YL87Gili1g/kYvcwU26pXtqEXU9FfYy7f8uXUmv/NcGCxqgoimflnEzvwREYvDXREOqqWxL5Wn4T
prURmCJ0g6y0Ry9/tVTfdOM+EANE6TA+6BMUbbBLZhI5/BEMOwUQSyosC6IrZCwIakMqDm7x5hKG
dkOLg5UiPl01H8PAdxW485arx6jCFVoMW0ncyljpQOaxjfj6szLAKBiurBDnQNQ5bcyL5GrzC0cc
KafJgaZ86jg/1AKqE5uNOpKPHid0xZke1l9KVZHlaOE2QnI08Y0m1+SDDJBdZvm7xk6B5Up4+8br
a2D5wp4tHpoy2RvxdeawSfx8e+kYs3PGQzN/W77EU0Wd/U2SiZtDy9DktrasQ7acoMZDpG0Z9xYQ
J07/iOZBGGqSDoVLJkHFh/hDo3O11jcikorK/BdnNZ0n4iYy3pYII4t2HlX+zYfPZSih+0zt70OP
sTTobenak+6iEimNIUq7ZliIBnJuMq9VGv6pvTO9REN772RQDEG3SUkmoAYKrr3V4pHwZScKt0Em
bqvQJVL8CS5XhG9C5RiG9YKLtjBvmJniiH3v9FLtyFxj/0b0jJVoYN5B70XmlKnJO4smpIjRBMwo
JleID3AiFlHkpJB4DGbSvFBLv+kHidbKerlBR8oH6m3xXnuEzmW4aKI6dTTwZcNTLIieDCqHWKDx
RljQJqZvJwrf+jU/cEV/RSXtukBHAI60PjbdFVVu7UMkQoJfOwLY8xFq/LVaMG0oaTpqrUHbWmlg
11tyXpI7MEpJuoghGYd5QvMOiJV/55zNKWdzBJC2QU7/AlHi+eBZyL8Juy42EjHAqeSJdXKK3uo8
3CkCVBsc6SkIMLOHW4CSAkR0Cn5NGSzQYYFSAbn1DgwfKur3nxkTmzHVDqlFeP47Wxh+Ftmvheli
KackUrPjJAlwBpYvGVRQuskt7qaxsK3sNBPp+mLsn1p48rjr7CpKKBiEbal3U+f2ZmQDBnbS3QFt
VAuiEyb6q0y74beL4SeW471POE/ZvRGdYxq0kGEUt3xW41TihS+jIqlie1lP9+PQ7whRc9Vfgy/+
7GGr449ZzxQRFv5OunFylx5TWc2vqyIuPrbGPj47PMH8F4M4C1DrDo3JeLVOc8vzgUdjf1zz2Lbq
kabgqMJoR6NNhZFgNIlh7+nS27Uy2iPDWZ4dBUMaD4HE4lzjVI2pQlyeYuPz4owxAC4XMFVTFQL5
tXyfSCDSPmfye9LmMAS3jP7pz8moLh0trQfySLZmdhaRzhAmcwawDbPZNkm6/c5CilRL4q4ZhWq3
dkcoGG0dy6prDSndXuATMLQ2Tb3RgciM8h4wqFPhWkfHHoFAErHsBYeihptIN5fZiWn5W8uPAKNm
X+C5JMeZ/PmJ7bXHMdm8C/QBJQdGDU/4bHvwe25S7ob4lZuU57GHZvI5cgEOVB2JFBRDWvhoLkIp
IpC6t3Mu8SYc7AT9eFm+FzVp2wLXwwS/vGqr6cLbij6AmDK9dkSwmiSb70nypPHj2KjGnRDju79L
VcvpYQringsqoc+ED5mfj+mT7Vic6VBCxOqLX6n1Z66fAmYw+s+Yt5T8zbXaCSyDxvBN4cqsJS2n
aGasPE+M2y01IlGdec3eePCfRRM722GYEN1B1JAPekC5ogBnhC1wsbXGmLyQ21m4W6v8hGiPvCw8
P84Uvczhs2+AksWP0gq8kPtaofUH50PY14d2SS3GhoylDDhROefdMSAeousZt32aiZfHpzlUDczo
dyNpF7NlSuC71oMS8FUTP/GKAXkGhWeRwoKe15JpKTQsWMptLxKGoXmBQuA2jBqFklIBqwKkq8r0
QyN3PQUI6xpIumimPkRFnlEfnwViLsIP0xzxgu47LSDiGKw5psQvkxT9atqZrb4rOMeQfRJghoWq
oNpO8BTjK6o9oO/JlzdBktpLep0ATl8SkogZboEopr44dhVBocYXkkT+S/taiKBJF/cGZF/cl9sh
vld+4PTktBbpxpSQ8u21uiLWey34u1p8JjOHs987tD/0mo/A4J+82EuN1qbpEO9iFsGT/01oTbq1
fNSVo0RFh6p5FiZOfYf4uOWnqe0bgqhF2QQLeJ3JaZuwoZv8C77EQYf8dtr5FYMAtSu8VCswj8lf
xhEcpWQQDE7PeBWCi6tm44LvtxLKvnEjjaQc/pO1q99xfPB7FRQ0TF7yTI89X5OsNBnuWWIFGwn+
SWVRC1tMtDN4A5YxvhQpYDyCsQpykuRFtGeg8DGHRaCM50anRkZ7J0oAVw4HyTP5a/bCTHb04rMP
d3IX7DnRl+61jrSQgOiU9M+vvnWLfuLuS0GRl5YPo4I4hhf+mBIaIssHGDQQDlIzGWQcl0KdEIRP
kUqKjPQotycjxtNuCisV8EVjUEYDH+T5Ac/6bEDLK+meZyWkWRvpAdrkSWYFt+BN8x8l/RIK0FF5
Fxvjts1CW6besFPtMs2dieRIsYjcpceusgvxUUDe8REkvE14hRrGBb3yqsyL8X1YPuGJbJcFSbio
lkOcl99pxLsAT4d9lIQaCyHscZTugfAe6sjGqIVNnRINtsTtMfMFFsmF4XODW35axbBBsC4L6S4i
35A8AOku1dpGgaLGdfLjk0mKhIXiLTc22N2VZJeJyk47B6bu6tdK792kVZYe7O6vrDF3giVRI9dy
16jbhD7elrB0gf9JM0oTUXOzQnVJ6UM63I6jg5TDsGq3OBH5AL3kbzeRxiFdN254bBXjop6Mjdr+
VdMt0ZjBolMpTIcnMHX0UE/WweLplW/qqQy7XWIizFHxfKYIzUW29o/Y6C/Xir25VC8tDY2YIHuq
NynU9JPCbanhivILWdlumMyIHst9Q+RUCKCJTidpaDxpxec0mS9O4Pegjz8kgK92aXnLEZnk5nsf
Ju+KPdbR3jSRuBU4RnXyzyRMOCq6rNCNJhrfkXfnSoldgKIEmnYhPeSnHu+j6az+l+gCcdKigyZb
HptPSNln7AoTvDfEYk5zoiIcmRRbArZwX4ojj+03j2P0Fx7m3wAhZquzTUE5RAcKSOcMwGJeagTR
+GryOmm/+sKyvZqcIRN9RFm1uzaM9okg7c0wdPTkXtOPqPCaMwm0AhUs3RAyqZtdE7nELUf5sZ+r
Yy1Wx1Li73J87CLjUDbEaweoBNTwgD0xbPcG3IgoLC0kzU4IgSmChJ7mwZEhK2MMIapuowzK+CaB
SY7mvI1ncysRksVOhvvtVqX/CPEzQRdbiRxliiVR2/WvrP3yE4om2NUz5SDQ0BY8heJIbx6xBjH3
s0L4h24GzijqHpkXkqDSxIINAkXDkD9VrrJBHmyKNaQGRFPk44AxHk8WKtQaxQYXK4Wz83oRTRcb
NL5cWmXxSGFIkMJHGCKQRTBFat8DD1uKCJZTkfM7IHc3IP8pozeCwsSSokfDnB3fvNejeagDNrIC
sRlqUvEy+tjMBRRmQXzVyaI1J852HuPgTNJcEj7gVEjcvPlC+RA6SLr0hWk4UwYbLJvPMAQfwZBB
ghmY6HtgfATfvVocCL8YkCdi8UZanuTRRuN2UUSuj8r22Y5b7dtCpBpK7VY/avIM/c1YiHglw6aX
PCVVfSPq+DXE/I7mNAD6MW/2JNl3Nhe/GBERb10IsAAWWGNo7AdK3InACbItVmGv6ss9SmwSQmiC
HokPwZs1OckK27dY8RNAA+Cl0cFjbSKAQP60gCsbRqcRn4OVnRuMwstQSCI3LADNl4mROrP4VxE1
1uLQhdklJnhit2L43y4wsnlewm2MO64NFtpNB4KQ8vrUfpMR4d1PFxU4QPlsPyYr2vI9t6WGmgRQ
2EpxB/rgIp1SJepGlET10KRrOhMuasr6PGLK5qtxYFxdsrzZ3JwKr7QRihuN1zBXrkHe7RBImzkX
9/Is0N9E5QkRpDm2LwrdYxNyiqoi+iFYj258qxJEmJks7sY42kOgBEXDU0N+OAS/On3Gxegm1cDt
CJqCvv/OgYkqLAIaWytQhxFm6sVI3Vu6zT+moUw+I7Rl9xDojo0uYnzthh+SmKlyMY4ASmV2y00k
YUwpwasqXiHqg1IHfDn1CWFr3c5EqGMQRd9dNTZjBXhsCd5gDDDK8Zg37MSyHS1Cnewf4+wgHDIi
pKlwVc6BJJ0lXb6YgEd9a+xbLd2n0WUAGLoN7MwzqzyRLB0kSIuNJ0ichMdN9g9N88eJvedRmTBX
DpMbdso+zLAXZROZr4QiemROQBOE6Ml9gg8sUd+GeAiWVJoS4AdnBeEwfFtiHumIimwEA9aoI1uK
V5so/+WXjoCQPR0FVg1JjIdvh3EDPgnyjDsuWZZ41mwWLZm9fbY6O00Bw9DPM4sg0dcJHta5n94H
BOntl9C/4vq9K55hcCOjf6vc08x0maIsAkDwNJSQzhhBKpcCVP1IVd+uNOSddCEj2p7C89TB7tLs
SZomHt+IDcJIP3rf2IWc5dG0pVAEuBGtP/+rzPkA/SUx5SikterWZWJPwnjvW9zTA3ap4iQ3N/NT
oaIvaNGn880n/XbNVFLgeei1TevTcIx9lIhGJ0/F7RQwE7RrSkZADckVd0xr3Q97zJL1+B7pV8n8
swwVuIX1jEp1ZUvMP2Sbhu43JV9yWrvmfGUOaEMRARi8VoAaP95gOSMVt2YRx7eaP5cCWUV/kxYz
Ks2mJsOgzOuR4HvAgUkrJxgrJxegHtnUv7mhGGPzakdLIp4L3uzEFnnvly4llXgkkmFJ1WizyPFJ
MugJkGKCo7JhtlwyscqaYWM+80zJaUrkInpatsKWrBKhFs6KP130Fn+2hBn3KoQ9joNNEijHXMdg
tQDpRPiTwWSNwnXO++ucKRewK5uI2dvQk76hxJc89Ip63pe5TPsfmVGtvOnD+LQUNednRNZZ7KTA
63qgO/SXkdbQrYCuvKr+Z9fvmWf4nctfx4tEslBehIfyXaM69ck7W/OESRRqFNGW8W1ghMrz3MPs
bYeHJYSaQMErAd9pvU+ex0zr3ZRqCklL6IDvdqj3+zdy+zdw1I+wKe9pMN2RB4ZtfImG8CIRh7qq
hS9KISR69HpF9zAUAU3bBbFA5Ii/GSBVzGVRoro2ti9jI8kHi5IIKlEJI4t2QZXtTOe9HLAx6kw/
9F0a9HTncGxynL58pzb0e6HhsSTG0ZjySyRH22KZxIvoGNYoDSPlgGnAEmdnkBJXB++i1tCXoNBU
ia4t6r8NXHAp3/ytXEm8et1LDMMLsPdKBro6v7QNpLiqakCrzF5PLSSmujeWykNOGh5iq8bY6eG4
Y8TaWcYjM1GbaEv7J0EeBp8bcZmDVeyjY0C0rXqBNRkRlrOkaDz2ASgN+YXby43mGUhcx+KhbCiv
MNbSKeXU5yJkaCHwl3KdqnBMArcyFq9IeqrKj3gODmU/OWhYYSHkO7NNh9dlI54XAparnzowvc23
6t1KeCnLgoW8Hol51mzWjU0RR6rSKSN7XY/gz0KM56SqAO1Q3UKjvGpRdtF3+o7lRxocVYeBVk4G
rXbxtxQMq5+ARCPy42E9FlJtEE3CBUkrJ1vjIJ3wRwBaHwKg4Rg8O5EOI53kJfyWQQYNkXKyqO+H
/ByZ08W/0+iEuiGpN5mUnAEG4brSdnFkm06UY5Yp9yJ1Skq5pUzc8K1LiacoGtzRVSOB9+yVI9BC
xjYa5amYtOMkorqmAUQTD4Ow6iq+YXy2xZH1hORF2++TUxA27I/hFRYwVJudRQzLoAucLaLbz9nC
qxsUb3XTuwDHQaoUrx/GOHqOfWfHjBHVjJKGZFd/4VAcUGUnONbkR8SKySKFaIBxESm4tRHDp6HR
3NZcVIN9cVoMPahOMBAVbwbJrkinVMFBEcbngySIXGlFosSmPcpafx7pyYGFWy15uUsUlcVbvCph
T/iub2oCGGT0L5SdE4uAKO1e1OZBcpidI9Jzq61FrIn0DzlmX2c8yVBuSx2Cgj603EdIfghkbOKj
IKJ2h6GH2gEWs0aFXAqkXZdedtVHDsxAmK7py6sLErDQ9lFDWqy8F+CAqgC7FSlq1l0gmyEHuda2
c+gfWnk+9X5xKUPt2lIqlkynrWN8dj8BUYAdNgPKFG0TJs50JIXhgAKkFkFGX5Q2oYr29B5J+U5I
kYKKTltSUhi7CaFASE5Vkud0PcBksFIYt0St31I8gGxRVJKT7qdnlHTYRKJ4gc3nU1X7tCS3Z10V
6LkYMDLOZ25Jal7rs4KlSJPRV0MTjTRg0YD2mNTwDk9dp/W5V6i3o7o4n1JX70Q2X/qR6TwaKGh/
hHD0ABbXcimNlI5ml/JRKQTzcYOs+dBbRXIE1d/oygZaQKdzKp/h23yDrBzjxoMvtBdT6g/ENXoi
hJQJOtuYuaN+LCyrxRA4+H9GaJfJtSunjZz3J2Ecjv5jOCljSSliRBogeg9+Zo7WjsiDFjVCliKn
qV2rkF1D9N1kLnbUHUvfYj455O5Oys1So5PanUtCpVWNi7CKHmjHwOWsTLqTYH7Pze4Gd7Ru1NeA
cqEYHmFsOCTFMKpW87upCxczTS4GEHCWsqfOwakLf2h8j/liJ73o5IhN0m5rZa6eISbVG08Vo32F
U6y+LV4NXyYF4GD4BxH2YURRMbVH1U/X03k2O+rTkXniezTF0ulJ7iMQp1JZflUI+jPYC313A7qI
ybeIpuPrFi/DZ2zaCuJSDK/5FOwRiRrmNk/2dWHu9fxsUYWc61eR1A9RoQmhhDB/WBinjVXMYSuD
T7RMppRC5s0f8uHEL/amgnuhPk9jfRr78hh/h1hlpwiiDmq3uuPIbIx6P4pfZYuzXMBaSC4wsYgI
NnUmqwjGaLy1BQaRqcFI6IihbDsC8Bg6ZwH0yK8re6DSoZ/OwJ5Mak2J3/g7IchrtuCY1wsiu76J
beNOAqldFcEglF3oZFxLV78gLMZ46OmETfRooYUdJHaG7KRSOWH+tQtgpeM7pac6R7YKhCV2zgwp
oeTPPI934cgyOJ3U0GvJh4IHkfSPnrIwBtJMp7XHretbBWRKQdB0IadxJxknSl5Y14G42GHyc9OK
DL0jgS5njooRcFPRrhMFg9ry/bZ1YB+Loy4DZqK71vwTekeNxkPe+PspyQ5ygLN535YYT6rJFoPm
BIGwzgcqS5TO5gS2RaQDoxk62WeqZ548ZbYf/eql5Omj6gWfiHEqteO7Ltit9YjNEmo69SKZ0F15
3pvctqah7bBpd9RQ9T0DTrvVzAgpwLDVRbZ//vytjhRYkDBsgpMvXKlNJxkbvcQBds6UEeP1Rvxd
rq+RokJOvVj6WngUv3cl3QKFz+6t2xNMEbWPquTsQVyrOoNR7Md22mkdkT8pwXEPE3bMXJKl7Q4f
nGV8aKbdk4ycI/1uhofcYi1BYNEBKZlBvDKxy6K1KJLC68xn4/8bseFkUU3gOSH6lfxQeYiSXNwN
NO8tIBc/F3p6CIqjKOTMGAiUcuFQzPKhCcpDjASZvZlAPizzyrGO4F4NoP889rhZZs3nZ4sbPTsk
wz5dotA32bqV5XOZmZyd8Abmk7L7Q6mcVW4zsHwiEEpnIMVMhQH15Vfangohvwgzje23CP+bjOjh
InzNkrFSAXCTbiuCMLrEzYuiJ9HxY8JdGgVtp2Fjd1SkoQJqlZ1KlibRQRL/Z6JOS0i4umVAxzDA
7JNiIm6GhuRN0x583ylj3Eh14JgmxGW+5zy86ThZMjbwR7Bo01Zx7rt83gS6r2UjvOsfekR/aqvi
1EY873H+lksVzdjvrOlbKUci0FsXZH41Y3tMFUafsD6jXI+ac+G3u4Q/HIif9AKCX+v1PtAQYkHz
6pXrB+hfwTuWbzo58zV8Q81AZOgPrBY8nqIK9Bof5/hIUORAWRxjzyrhCkZlIV4SpNNzTGpU4w0f
Ak8sObikIkiU+VpwbRR3o2+bxfKERMyQyGxYi7BbtWasaathyCXOTLov0qadoDiZ9dtkKAKJTo/K
4xjDNQ5IVHHCNodoJrvFQOHy2Sm/DcVcC4GtDyQfmrwGjdkMjfvC0rF7quDsCuy13nuGcR+hcqvv
saDTvvjRoJJmqn0lIIaKD7ohXgQ8cUCsoAPiMJ5Uxo4ktEpzh2oHx8yHjqZ2N0SHxHiTkvAiZNUZ
YmkgJy1Umn2adQ+deVS2p1m11c6yc9nnPKMMe3wB0J11fz7HHMIRScukaSID9D+VjKSmaM3fZoD4
ML0UAqm10ZuIaVtgfX7pcrITZmXXKHwg9M9QnBMgeu2EfSVW1CRNnlWSeMMYjd1Pne2qGnZlbxA1
sASlfENdbyWCLGw/IY3XTmvGGmCEacJRs0lV0x1qgJ7gTayyvdosB09EqiIZLybaX5U42E1BWXIQ
B3t/rsh31e5NIjiVTkDMpN1Hc7j/N2WP2U3YDnp+neKtj2xKFThMCq/vh2MGWVmaDx0x5yttPGW6
yaiji/86WE3YUQnWUxgIqOKbrBqZixayBw3rCHhqPjrqv0S5O3CgEssT2JIImc7JQ12f2wmfhvGg
No3+rMClvAw8wbDLGQn1MG9zgxoO5nbjGb84zCzw6Mn6h6tFoChSf+SvzAg3HfkIiGk1ej58xFK5
t2gQfH5KOxw0xeE5CDGR9WtD3dcuvAjqpX/FFNM+nmxlii5hVgfxiZpjUzTEf4DVIab0saMsMvRd
Mur7sTa98KkSS9puZ8AIjAVBg/GG414C4NesCxlLdVG5idYdyHOTNrHc7xeKMwWfVO0W6sZ4C+jL
7XnHd6KvOjOlP3HxFHjqfBD0dsr2KcYiACsinftNG64RPMG4IWFbvYJQOwB2dOTnS8Khec8FBGyI
a2bipHRxDfu2Xv7VQMGyvHCDz7a2g10L9BdFmpMQ6ytoHu0zQB0kNL6JtcsgsZIcGTBRR0SJYk3F
gk+NLU9d1ACj1e8DOGtNVCa/0FykPy2DlLRlpiZNLLUlkzZs5PEqCWgUA0LfMdSH1JBqs7hLDgqh
EPyqmOlHktgB3wxQSYSfnE9G5bWcJJP/Gdcd5ZvnLF37kcY1iPl/yQQWyUQy62sZVJfWDSxERXF0
6YnmMc1Fo4JwNEW/VpNrsJRMSb/OT6WPjkXSmpDFVGPlbo3TmrePfmp6LYFRrPAFvOz+GBCpVMaO
g3aXhPhuSNWNmICk3jLX9qppC8lsJ+sJCdHSGply8yKf2RpMzZzks8blAZg54pQ31j9jDfm9VCAe
qfFbJtViAyFO8DtGOLpmdd49g9fHJtCUmx+TeHNw+CBmJKUbUCAcO9P8g1Z1HvRU4xM0BVgCHKDp
Z41wuFoiloc7dsr0XcSu2QzSHtVlKxwMvTxChxwHSskUY3AKWTvGpoJ+YAJJRyaIP3j7P5bObLlt
JEvDT4QI7MutSGLhTkmUZN8gXLIFILGvCeDp50PHXCime7pclkQg85x/tWT/VtryqaXZuzG3r/bf
klJdEyufHKMavstqZgTEjKxdhQbkYCcf1gA3gE21IbusAsHFXM2y3+jbpuWX0zuiurWKbwXX0MBD
YsffLXDL1m1HAnpxI0A/YMEGvA2U9U/X33EEpZ8FJHdp7RwNPTaiMnVjnMR/Fi91PD7ajeRDUDek
CRKrp24cRPMZV0ZIzSdOUV7Qtf+J3+MVh3qFcp7nuxhevXx+yw6qM56K2j45dnLWEmpVRsoCbYwp
/RtwikEtMW0/cNnwhAVfKq6JKveOk7EeywTMFoQkyoabK9VdXeBmp3dUV0hgnYnFy/jvYCmUW/JX
yJNXJrRDyBcUWlSltiriXZQ/LVOSppZBnsR+bBCph/bERqwiySvt+Jfqb8L87Sn42FDRuYIJWtVR
FeC6sMmRNX0EwC2p1ejnRizh9Atoy39OTQ5HlBlXS/lyOohONAVcrst9rFQ/pgAWF8v4i3KOfdOS
G98WB8GfK2mR5l2Wv5etJsrBSUIOzGYdLP6VLDmxd9RBCdkKelIdrUMBUGihK5s1miaHQNMJsORB
R/pz8KzsEHOHLjBP9sGreHeIYgOihDrHMuPx5Ur7YMJkpDrq6ya/tG59hp9kzjBbxDXsnhhlWWKY
Gq95hoo53sLs9B2nqauKz8SzniZDXOG5exOgyf3l3j0FI6T30XsafhF+HPA3fp9uPfgNAhRGtHFT
3ZEdh87qgjk7sSiDywPV+TBgGnr1JHSqi2SQMoPoZCVMXmh76dF7rhD3BjzJjIJdaP9TxqafbeYQ
99ofyi/XOo+wvQlwN9r2ntaz7AXhKTJZBFvV6KtwubzUGox7yw6jbtcH52+tnhjDrMze2QoQEzHn
LbMPiLENd9EzrEzVx8L6BJp7r3M/jRFIc13l/7h1dy5nZPufW9MdNhinnOQeUvDZH5PlK+/LHekl
ZXU2KJWp+/5M8i51iunmcDSRfayg3Bwj2HVSVXld7OlhXEdUMYMZ6IBeBoHsMv+vSH7R5xNNfXb1
VPW8xNUpoacCAipuoUOYXKEHNgkdqnReCuvAkjRbWthTDGZ156SU0ShYJGnoBthRQ9G88YCrgEvp
yST4bMj3yK6cETCJ5y9BzNagVx+NV4rdTxI+YdF6H/UK4bxHm7OkGSpfpXo4Q5faMm6CimCnppaK
7R7sa481A3YlWKnG2TfFPwtNIMWgYIoSviEbSAwxyaLkDE+gFXTuKqnYL6TwEjIFbZeiWf7bKu2R
GfbUHIBS0QOqiOiGhtNkIF8KJyZhp9AyWFU4VZwCUbyykelBzVnO0eY51zahWqA8KFR+uvxNJRet
z7ezwJB2Mvbzssdp79LIup1CZLzwLpORQo86ftPqhESJctYJITroG5Zfpmja4iycxKZ7d2gGV00W
cl8gK/F0VC5GHhj9eSEOp4ynPdDhQWKP1zeSkb9o7LAnY1Q+T5Q5KuVdA0Nwvc03ezJyeW35R60L
fl+Vb066t45w4QLzL5YNFnkJ9qa0/FVd1Gf1sTtkFfWX6nJyhDjrunZOsuRCGdRlMX5U7iZiWgv0
O81AZ9WhJH0XaRj/Gg1FRRHnoZiXEKFJOEEsIZhwMvVthXKjmsCacOxZ8pM4UIW0nwrsK4efWw0v
HCAWUlfd2RNjfnFMSdQfM+uDboQuSZ7xSGoJHjw7Q4uUnouabj+gd4LyEEL9TgAmsrYMKwB4F5KG
+ealzV5U/ezqH7LnE8LeaE1PpXSenq08u4JydfWDAOOrI1nwLo3+KBrmGdaQglSZyi1OHDMnkTcn
yJOTFzDcRlLJI9HIIEeSb2ikQ8Bj6WOk/WbyWymODxjftl2FCcH6vXkZtjzKfRV6UBEUfZ4TDH+k
UmBETdgZmpabksENSpoYRBGO4xjCrYeLr9EMBSEKcgXnBJ3nQkR1ibche6EklI0MkYdBRhcFDmYX
YkBBy9IxBUg9EIgIvIdYw9WRexM60Xwt0uptIZPWxG7fRgXiIR3BT5yCKegmMutv1IqLhZGfogKP
sGSrlj4AttsqDy0j+hJjM3JL/UyNGv7EfufF9zyi3NpS6WXs0fjzc6Qd4BYSBpLrTMKoijnsfiZy
RzQ+j3LC9AKJVEFbNfph6A2/zhEw6r8skTJiks4BtDPltMOhSf1qzwZULvYtks+E6rxPefJUdOdd
cSDo1ocGJVieLIcI7Lves467nOz98lyn9N0t+1em3nu9Jwk+iFvM2EN9MZP6RiTpQ1seKNReaLoL
DBsQsa39wX5plSaYia+xiAExnMWXSIEShhhGH626L1iZ17jFX9Jfeepyh4Pb/pYohhwP/wE5d62m
B5Wz0Rimtk/VW35f0B4MxdVOaPByocUSSZ4vPA9GeCUt95rtEgBI4qSq77amYG7Uzvnr6CidVCL6
PNgEGnRseo31mWg5zyJKwLAjs9QumVP9UCN7J5v41+DSCaHfi0J9c6T55lTq24iiUsPJXU93erQh
39IH+RhYeHTvZU2B4dYwm7go1yGYaLpndwzGlG4YvuaD2VeBQ9RQKj9MYT2JAKPxg02pDQ2PXiqw
MilYWTg5IeDXDIhJa3gRFEhyGZXElGcDsD99MsiU2PNeTU4UwvZ95qUYkb9nU7lm6n7V5rCNS5RP
I8Ee32tZhxVeNa2/2uAndYMsCkUoK/Veok634/yI1hQxoffH7tK9MwJaJMnBBLRxETd3Ijnl23Cj
xPF5Hp1zAUehbIejQWje5BE96mKuK0NXE8fe8keBVrMfj2M8HSc5H21lOoqhOxplA1NO0Ercp6+e
se7VHJFjp56kq5wK0yZEYshCk696zNBWidBwCeLo9bfE8qjBdO5DNd1zgyIClS77lmiypdBE5FQ2
wKBlHZQ+EioOCG6Psi0DO7P91Wx9b1AOaYV/ZB44jbeeH+Yps0Plm/bBpCdhofbUiE07JGTRZJgR
3ozjTDa4sNaDMWN95Hsissg5iFEhwS159GlOHnH9cNT/tB5j1lLQAgG8GEOMQQVqEt8LINb2JZCt
IYA00zCGeCqhp2bsO5jqH/jBi5UkWnt5YGt3jPKRuPVzhFLRn2hjPlJDfjaqc8sqLla4WD5exL0N
dwkd8sKJqK7cogaONtp0B9aadrCasveSS4yG2MAdmz1EO5ldoxTBOA/0PsxBO9Ix21OwJ4662RyR
eLT139bsjxqfJSaqF0WyYqfNqcWRU0St0Ryr9WpzhAiNsPRZOebk0HF2l9gCOFTjTWZQm76Awfmr
L+H0rak/RQppj4YeUtNMxFnQ/5HxIqHLopHz1C7YMiiHOJN7mZV4CDlf6VOfXMZ6So+zZy2tm2u5
dxVpWNK/83At/P0V+R0tRRrtRV2wpHWIvtSLYdNHwr1ntA9yTjwNDT8sFq1NqMLvs/kax4z80EmS
G2C1iAu1yBF5s6ruiVLsg6X3Q8frGLf9CesmnRFpZ0WyBxHi8Ec7plhNENdXG7f7Cr8keomPfZHO
h4tVXPmE7n4icPLS9MaZZjW8eAKxx0jXGRPD4J6MasFXf6gH3BMtzry0CYUcwxrpYIk2c2jfCzjq
JXFC6yvm9C3zLe+Cq69aAS3gNOTZKa0z71NjfBRx8atMnPPo0iXXGV8d3wFRQH8bia/Q1BFZdpDb
VUTIWlGAxnjPyWrAp+mi4qealD9ZudzMVrlCTOtCcjVHfY3LrSxCrSTk6yCEfE4tWXh6eUgX9XXp
rHtGOg/2JWEQf+fq/GxkztFUa72QcT3zoP32dNu36dmTGcGMax529m0mlWchXMGwWGpWitjs67IM
/4Pp9f+H6U3eGCyyNhgrn72XE4CR6XfbUwljMuFF7HXcN/360S/x02a6ht0dSzCMaqcSQO6mZNC1
hG4rcZDNgFXWsflUE9aYs7KLmbmL5TyXtAekMc0Nb7ldPUv+2NgB52r9azk9NDL/DZtpvcTFD1Mj
aiwRRF6kG3n+K+HYZG+W0Dcck4OLN7cjWK/YCgHpeEQ/Z/NyCzuULh7/IC+XfcvMp+sWvb7uCxBM
Bsfbu+ZBjXSCeKr4pMv4KNspcGWg0X++CMS3sCM9CRmo1M2/SwW/tKJS8n4KbOFGhXkSXPifWF7T
ug7TFj+nTfcuzgKxc98dFHSlQI1NDhXgChKLfd5GCjYW4sUZ0AHY6tgN1RatqWIHCm4fvs/4ryAw
oGVCB2rOxwf9FWzNlVJv++TEJbqkwQIi34MB8DfR7NQ4tGIBN0AlwUUfsNgc2i8eYvUPvJbyx4Iu
ytjLer42HwTAnGJyl7O/ABcwQbnuj1r5/NAzRJcHaFjXJYNbgyra9k2DfOZ0WwqRTnE6+LHgPKYl
ID0QL+6uXQgU3dOeNsiFu0ffW/WhrJ+yQoqxDmFGzizwZQaeLghExmPn/dPIbs/0t6zYG7YZxfnf
gdrqX5o5Hs2DLPDsbT1BnPhKp2Nyb6NVd7DlAHVSsVTax7y41itavbYJtG7EOrmQn6KilKGYXAGO
QwAdI/jq0D7+M8mkcKVHs6567hhx9PyUucXZUeezajDH5fa5ZtW2aez8SLHdkg6tejvuW1zk03n4
FMVDGc0oEXOU97B1ihu6NhPdCnnMwVlRzIY3UdvQ/Ceem6zogN61kDCM1sAZXBF8QVUHv79UfU4d
DR+n7qRDp+ZNEbS16g8I8/X6dyEeXv9v3FJt3xsv81Mwjyit4MEI5k5r9N0DjlFSa9GXLDyKU0Z9
pIb/cN+UoCEEFg+4JGjIhTwENlqR/ajoSBG7xrHxorCYGLYkvt+m5gCDFy4QWKmRDU2iAOvRL1D2
zcdEOD21UazgOlrJKixcdMrWGsbzdaxkJDUQ0Y2hI6DRDoz4btePeosKYKlUiVwpfRfZVWWg6+Au
c9/acWdpDeWZvPhqdrLpfqDK90Vx+p21ehGl7cd2YsJs3ydJ5gfDb5u7qLBoHhSHbLyZDXsn7cVJ
tRw72R5VV4mmUFrVM5mdt2pTcza3wh7u5t/GdvcePAuqGfLNPACztsxpcFQOJg99YsLt9O0J9snc
G79dGGoPme/2fRNIxMHVzz62n2CpH4IdpqNvLjbCmLY5OGqbfVJqe4uo2txd7is+6emZ40+3tX8r
UHyjHVvGvpqxz+lJgqaNVKGX2yQjeObDm/OHh5nL3Y8IiJTutDFRrXR8MXBy8I8jy1iMmF/+RXGN
sCTnvtOW/TrfWjcJNVAoEoK+IIJTvmEH1jnZcOVt/MQyR8NuUMpPC+cHkkZBQ7X1yGmDanMlcvnt
Ju8NE7M9ExVcW0dbPHPK5ufGOrZ9NJHkxh6258OnXBc/k2+yCakNGC5W6kMHk64tt9zKg57rVVmG
wNCXANVWVZ9t82/luG84nPj+NKL3S2QOWDkdDGhx+cdyrROo1pJpx9FaIw4oGwgM/GbR3jJOlsx4
bUArNHxiOJeKV0iUGDAPt2tjexfelWUW4XRs9xqDT4Z4gJlJBySmWkK6ZzP3wgrIFo//IrxQ6E4Y
RzWvuOaiCiIdzL2ntOYiSsRWaNFOoyue36HN6kieRPqzeVtjXpiJV8zda0DT39Xy3wRKmIqHNMe9
iB9SjXd8z4FQCMVtnGCek3B2ilCVv1obnrmZQnppCyVY+N4zfLjJ70Xw38RHMVTnRXKDxID9XsVy
QWxliu8Y1Viv+os6+WBUHK6PIpeb8uwoAScTMo2GsMZbZKJ6mXTtYArtWNVmRLYcl1rWFjSUXRvs
dabCiVnexCaCRsKN1QYGiEg/OflWRyETDc5IAjpMn/1yb7/AtQxSe9zuha5ZJ8HnMP7SVZgsANMe
3qkwzbBUm7CBLK1YcOcuAF4a5u9E/VoR0zR5Tkr/77b7XS3fCiy8tbHYjhu1gt41yaBrhgVXn64E
wL2cdEfPFdHQ8HTy0BQ7+sZqZG+bOXwiE3ChOT3UmNM1AhBb7U0tsbPzLMTVe9zOiJgN3E/97WDB
pcRD9Yq36Q3421+gHVWe7LxApFcWRypqveWFsHLIWkL8aOoGzizwDrWh2WI3I+IswbmI1AUufwj1
BM2D8zHHfYZmqYafNjGoERpifNXa6q+DYDNYA1if0DA5YhB+lpGZLueqReuD50+Vxk2B3MlTE6tt
yuJML5YoLh6WmV7/5645HUOk+S7yc3HbB6vla6zRD7bmAB22ut74x8u/stcDNINhP1jh7HURNre/
sSRFx0GfgW49teeoLa3I0Mi1GWTUnuOaM3Kt+EF/vAp0dJqDxlqofZoDOfZBG+PqUPLATJPAUSyO
0ttYugz+/9mkFdudEpmzGxqje9w2fTFoQUe2BDWoa0VagEk9WVxS9/of3SO+ngy+VX5iTic+Dq3I
AkCTnNx0PJZYnwQosSEuM53GeUEPcmWcB9e7uAS+AdTHTRJ06PWH+lMC3s7orfXpk3Rzv+qdV2l2
DwCESyb2hjQuKElq7q4152vZq+O4nzG8bY+Nk1AHBpTOmflaoKdQOxUVxOBD+PjI8xSqiBQQ/ZV3
dZuxBm7XrnFpGn/PM1p5TJcYY0yVVR8mOI4q1oUK+yJZycqcbwKI4ZqMSZDZhKoqMpompALgvQoK
p2m7zzMjmDeXLKXIKVFGLlLOmApyEF8rb3wPXq8GUq0x7Hu8YmCkq06pgTwDRV10PbkNfNy7Ai67
R7btcLDxSLwljfWO8NGc0Oyrfoqwfi5+mph4CIhsif625YTTB3KgXoRVnEao66HcBHLvkgtATV5d
JOYjnqfOnKNhTY4ra6C7GsfWg4k5SHTHKhJ+O3ZJMmKRJX9JuPVHbfzEQCfYSszltLbWaegsIAL9
ZE/INRYdSAsq185OuUKkFpseWX7GjEmuO/Z0GLfpR8JgrGNfLOpvpbym/PSaOh0ru6d/giGBLOOx
jazZiyprOiZJevL6c4GDp2N3hYvjMp0AjImOLt7Qz99XhWjDAdGSguxLGPe5Hu4jvZGxUd+8WV69
2CLSbjjkZA6y4ZReTpivsvMsL1QrJZwPMx25EG33Rvdu89reVPUKVmZ+sx7QlFY5xUl3GQbr26Eu
5lNSzieTr1gZTvFSnbIteHMhjszur1UJ0ZdcFcULZynOaQn5sxTHmqA8HACd150W+489j4GS/7Up
kJbDYSyxBXpo622iQJ6uXuFfwrKcMdWQhFxyya57K/82GyJ+rQ48beQ4pABymdhMSXvXCfLLgOPL
Jnh0T3tEEbp6XBQkaXmuP8zeOSeuOiZfcW+Klk/PeKb/aDTxqj9UBi4aTyGyHCMac4T0lnEfHHlr
E7Kh4VhArWQaYCjBWYbu4kVBVgx473ZELOrNw8ib29LfO9wXBXnQKIKhlE5qc5h7/MjYBNPehBkd
jrhbnRJjIScXoY0IrVS1j6R0QmSlYUKsMHwmiNem+aYchP1tcWC5KyYwBiSaWq15eT+YwMHqLPxx
aP3UpvVEAoAx0X8Tsp8ph8PyLYBCy3LmLrXCllIouFBUbsgCTQ+4V/0auvhs2F/eZAcjvi+UHReH
Z7f5Q/DyrXTFl+vx9TJ86BTHHTRgR4ibYADFZGyicUyRoFNTdzSR3sLEwq+0aNRbRt9hm1DJNrAl
nkcmVOWydiTC0vEQr2GH8Wz4yYEvqCv7mABcwbvI8eAhzn+XTh6UHXM+6VFTQxxCYzwMx0XiTZy0
EI+S8DxdyW/ofWfvqg3xZVGelmO+MFhJ62MFiBwRgTI0DmoSORPg/msVX3OS2KusQWLwLLBNQrUd
EvHkXvfNivw2rT0VajTk6yfZaAaO9YlKm/W62tNL/u521WdhZSedRDclbz64v2UlX5sStMKxX5e2
eljreMOuqmb7lazgyWSiQKXXuctFqbNbu5T3VfsSDeh+ghfCz1L1HYkFi7Kxr9XXeTkukAc6cjrq
Mr27V38X2rteKTeLPkbj8aJSVC/yY4xmkyghiCKEvutyynAcmRAR8rSJfee6v6zbm/eeTwq+HwIe
Bvc25S5x40RaI4xshh9gQJ/r61CdHEaD2Lffe5fbT5tDSeYGQRfmRIK3eOu/MwiekqE8JktixpS2
OZbioNRRwIBKkSSyfEPdnkvU0iTaSfKJDz1diJSK5rnuvyS953vEf3raaZjKc90u54bHbfFdYvKa
D+M4TeAdAlKJq4owa+MVcsdgW3XSm47dvNc/BXyCazPPDcf+lz7lu7uEoZRR52hH5QlJSAoIbug1
+4SgPjjodBYHIIGYO80+rp0/LQQP5uNN8miDCoPuibK5D8rnUhGOZ3jRbHqMzG6U3ctxJchIRjFw
0WRi6+TqeKkjD8nRa+1qZ24Z2y4/jB1LBC8beP2ZnrXG9G5VLm7aQWm0u5y+gGOjwbMvnVIi209O
nYr3J0VlY//JW6Iy6QkuX/ViftNPWJRNmEbKJM/qzXLJ1phhYAqCE6vby0ttescmvvctQwi6Pjvu
3msKLOv2IeeWq1eydFiRXvK9V5shdcYxjsUZXyC69XS5xR61n4kIKzJnVPqr+WQCleSemQs4eTa0
9ooJA7li75qwvBj4dZDjjWiUyfU1ezewkFA3BfHoIg8s5PiWKf0BiVS6vDYsWJP8TtF2LwQWEVfC
jIdfnGrrONF9iezYaxF6C/WlhFcMdi02xLUgjVtVAqPjlxHBYJDJDB46oK6D6Be9u9/ypnT4F4l7
todVmoEI550n3ZMjy3OmjOdUqGeXBGKkfIt1dVfrWgiVAub+iqaZYNJU3AqreFeL9E3202Oir9lJ
0UB0/0zke3EuLrw5s3PgM8a+sJIVxROa1wFFxoUIBMafuBQgLHUI5hcaKZDkQLI8DfHgKwqVgpam
walCNVbXVXUO2AUdJ+cJzSFndq5nBVXlBC5rCoI3mR6lokSZ4kbGSC8Yv+E8hkmAEJ9fnCyPDNST
CcbOtL6jabypPcI3FqRYVdlXWWQKIhTI6pr+eLhy6VaUyDzwlCmc1MBpo7bA2GuhQdOnscDlJI+x
BgHaiHzgy2GJgbsL8qn5MxacVE2434j0c5a+bLb+d/tQ59MBgr0inGs3ZHSEuzisq5bMyFenjU8C
v7bD3Ksx93o0RprJQ1k9aHWMKFLit6zJm4NlPi9be8+kH52GR9piwVp2WCp8FM3DjKhyJZIuE+Or
VyPxqGPnoFrD0+reUwlePfWnNCV5Sm5J+sq6RnoW44sn6Ws1QHOIByKvzK7ivTEicsv0Q1uSe64O
RKHwbRhJMFmRiU+h16GzNSfqtOqY9ctxyJHAxb/YbFrhHhC7Hhb6VIz5vo602K3vGNi9nE9maOkc
cM84oi/tB3mk9K8rEpvtWB3KTeoJzmp5x95IL5mrX+ZJXFN8GMraRsDPXkPAZqCvNz3/BLTdC+Wi
akOwDj3W7wZmrwpIsgisevJXCKbJSBHcMKggn5hi/IlbJg1YnrbZS3jenDRKGxkpgBv0U7d85Kv+
I1z7npPuPDozcID16EbloQ/eAyT64eXdw7LxoEBMqvNzUGcCQkecUslRMYhBgvAhmGEkiCEuTBTS
HyufUIYQYjCSk233YPtHIpx2AyX0dcb76dZhiR2PwIUIFAify4yppAOmIN626ZU9mUF+woThEULU
Q0BkGTXjrIAaN3fd/O3G7YmBUTG52OqfVClQSh28idCuhY6MxgpsJoceInuA/GR2CFT0QHSS67fG
VB6DWt3LDC20HvWKCqYn9yrZtw0RJ3VxMJgMTdoOBvwztMr7tz6Yl3/kOPe5b2Wt37oMGxlBSe0f
PJi+UFzfpt4kzwSRbQczAaRbiIcWfIonQQl4Gk6sxz0s1DQkvEpugJhotzL6qasaTOUYxHvHaiJv
+jusw35FBj+j61fBEweW745GiYSgNjebgVfxs6ykPZBvhuTlx3tmhk3OjSCE1DRjnPoNmrnYRTat
KmfQnqtMrVtbJQ/ZzpGJznUyECy1nUqM1T4R0IMMfjZPCExCBpNgUECrzfOXXjfH2HKOrtZx4Zsn
mjor+POYFPsG7SZLLhBrkjcEVdAwEctjapCSlxqn1iNuUGhnbf4g0CywGvoI5u6CNFAhHhxfTynq
a2knV/gHdsYrVcuBwlI4L4SEM5YjwUXFk3VYjcCz0Rxu+jgLVXnqMtRxZxNDgBtdvUot4c///Sd7
jJxxSMJQicg8AeZXPLQE8AsJ+VIJ1wRyvZbNb8nyq/a7N8rLaIcuquned7CzmziieGiAiUDNvOJF
EuChPYoFZQ/Tb1HfUWCMkiLo97XoL6jJsihlTVqYhLWVOGzE0JgQe7zmYOKyuRjDnyU7O5N1QHVL
9ioSCV9HtRwwO7+UhF02a1gT7auY7v/0WvCho12fhWqGpO6Z72RsjXjXWhud8MrqSq8VyVhbgqKy
PqmcviLFCSzVfJm4QPhfkkhncWscOuAGzddoDHDnI2aAU6agHDT3GoxE+tFhiI7DkggHY0YDyqvX
dkM0Hz2uQwOulwgvBW/53J+RZbvJ3pRvU3+28X/Z/bHnvRQkc68xPNL8MqB0SHhlE9QnFYF4mFNA
SrWFP83GpqEifaIHZa+swk/x0cAAjjXpbcvBZB/WRyoLhBKepwksaPaNOX4dcBONsN4DxqPdQgeG
h9C3TsftO9NW920puicg10tFX0ewIhvlI+kOiEwOJeoXpQ6NwL4Z+VsDzzrwDeC66fr/PovZ3FfU
YfKNL/6Imkj1CSsloA8NQKaEo3dT5iWk5yC1vzrvTZqY8+p+X+NMHPV/JTom1QIU519opR7TqIB6
IeYknfZLezHRAkCai/Z7+dLwLKV/NEH+yHLYlAgVO8CuIxYhJyFRo9WNv8S7EAiXF7rfd1HBSrAC
3g/TyY6PHeh5X9R+zNzqlQdRJZ+yfWcEU9f2RNAQD+SmL8BUqBnJw1kvJSVlo1/92AXQ2UiA9GtO
DI0OkZ2flaeBAEdTiPtYIU2L4WzlfJRslAkS2ADw1755IkxSZkOAu9vAyNf2rJVfIAHpeujkPqMZ
quHzkCZtSLw8Wj+dPEs5xagOPKJYUsAIo/wh8ddFNuWskWnimMeSNBDsjBJmJUl67f/LZpwj0Gz8
23ontKd0L0dS/1FtLg+DX+hC0AbKp3n5Pe+soNONSIkPedQSDIdNqUcYogAtkm7A/8fGeTwsAFty
X1s9NiIE96QDCKre9b0riPsTvwdKE+vmTcjhw6tASPA6TwOcav7hmus+haTR3i34+Sm+l0q+r/Xz
hDho5TV0U+1iuFDNjNjFsOfXNPN/UjbYBFxJp237v3Lg/nrlP7gcBVzlIw2z7WPSlKeoNcI4gD3z
33ixaXW/pWBFRf5W8PK7PMwceP4mVWLULZAZjQbNQISeO7DiE1G4rfdMzL9WmfDjIrrD09khZOnJ
wZ5b9zhr2amhR4NPBSnpII2zpTHLzEfsy6QT7dTvVVOJF0PWoX0KSu9UDssr2VB3aCDNOLmCBwMK
JveC4noAd6+VaDAzxL9HIsFdnHxzQoPzEom4jhKStz3W8nOBp0+pvi3U3JkDdnkzunO+DLsNvSHU
uf4aG3ExjPWqYqxXCVE/tTQdkumIxwXH9IAvAXFh+1XxK1DEMebUjKE1XL33VfO1/kp/OnirnlN3
+v/lPSNwsPr5LJRxb5l+yQfxszpUPFgjRTKAgN/uLdfhOxOkh8tWZIUgfWbX59fmNu+d/aXyzFSA
C+ZASxKjK0ND6PKVMlS3Mg4qwsWxYSGvsvMzyV8UiL/OPG1L98wa5W3OdrbfGOMuIaLIYbv+Y8KV
ZaRk4LiR5S2GMcZHQFSrJd5KrASti6yt+lBJjRYCVBmLA7y0oh57Gw0SGFqBqkDVrgq/FIefyn7z
yKz8nUTGoyPyNkf6JngCtIper/jY94ftYZTeCshExyp0h+Inhs6Jg8kKWh3ClotBrLRSOPs4+bMA
E1Z6dmqND4vtE1yD1hYX2eqN6ISOI8rkSWDsL5rxHeSp0OVZ9LxRa/5El2jIGK8oI1TZPO1ce+9n
/c0FFRq0S0fQkkpVZj4dPS4XmgdBN1D2QtRaLAkJcp7W+UF3qhThgtNKVb2Xw1DiMs+QtUmyiVVr
r7bzKbP/kUu1q4eGNPEdoYAHdRD7pEtvHo4ikCPLn1cI/Yz8rvrexu1jdKMp1i8ePy8Jk/15080V
KLg0viz7RAeYphC8mQQGD12y59nVqh8PGRPw/5SHKDVHIkWt4VW4E+PxfCkpkEQahaXkNhrzRU+B
pNmEKNyGrsMVVZ4kyjrkTEQxwiQzgx5Imh3UNpxjlp9NKHxAnxguNLm51S+LgJmEUFaa8D718leD
gyTBQWKhBlWrX1VCtr1fqR7jQUkvJaksUGiEIAVqWwW1wxgqYK4c9Pp/m00nQ19NQXwHQwYIkT+I
T8/+RYgb0yi28xDv2F93ol4Irr4ljkbkcssZxRGDrr3PfrcjeSt1ti85v3h4/JyHiUwabC6/DW5B
bloHvI7AdElH1rd1c6x5bz/2Sf9f590GLE8vkju6UQk+lkPgTEhY0l1Fo2Y2/TEDdXQwFv7UCFTV
6iSGIzHXhlpFNN58DzAiSBH3M3HwSqg15K1zFM/pq8W5WADeSv2d5wySGAwVtVNJVkpOdq5BSSXt
VeplKyszdkITzOx/kAW90AW4HRtROeBcg6RO714v7u6U3jsDCdZreVXTKRIGL9X4Zc/4xjyaqUmt
u+iriEw5nAfPOHV9etKT/JhZZE2pBCSOYZPHAbCDOmzRpbe6NcnyJ/C5xMa4b3+Xnorrk2jC+J26
L6cLzHIJHJUSEnbrzvFYjEH+GN8zOvLK9hltzWBN76fAlICE/XBRFucyLv9H03ntuI1lUfSLCDCH
V0kUSVFUrOgXoqrsYs6ZXz+LDQwwnm50u8t2ibz3hL3Xzi6xhI0MqVq2HzpSC/6Q4oAnfAnT00ij
aWhvvSQcEB+EXX2Z9eUsh9a5MnXG1pOb6nxws3pnXR2PTy1hQ8CAMdravsWTRMkbF5W/kkJizeWp
lsojbxsxL00VsjmW6XFfxugrQaWaMO7kc1euQ6s7HdVXirRJ/kcpXYXvYsg3dAsK/weDzFyDWWeK
VpXOh3GNFs0OyTjFdCfE9V7HNEVEQ/IVAvrbHmqWIsTLoBbTOW31uyrd0eo59LXtWtMp79j5gQJh
i1NO8YF35RXg9VsSym9qs7xp2t9S0fdSItwIyxMWlnrUGXYjXqfwicVWNEVvnSaPUANZdhKDV31E
Us72ayVQQ2cEMKfFkUIrK+jETXtpwa8akFAUC8oG43lEUVYR28OIb8EekpNSgcHMWnbR2hMtwmsY
sTZJqsBQoO/10mlugKwK2BUrmoOCw5cFf3WYxquY694oElMx3mR0DewSJUv31ww5En4ANmOd4rWN
eJSNz7ouySbbw7baBMPImdbpxDDZxmVzaAg/iqibdqm1ekO9jQ4bN8edPYAMeyPqJpx+CJYAYJGU
VOMIRnIcChLry5ZNm1kihxIOHUhf/LQTfEvkapZgXgazu4WiAyNqeIfdFX2X8uyCbvRjVsRJA1hr
w/pRL0OdMwEQ9dKhRm1E7Ae3LOu9WVmxTOOlUpgrk69MHV/wqVYaBQN5GQejazyixZOWPDuALy0p
70uOkzxPbzIx2O0xy3+59inI/rQ/yFVg+DV2VV74a4vVfcTUV8Df2L/VH4ASC5ZihPXwLyMg7slC
+lFjSygTG5tIa2hn7YcCcgnEImQ0WrHGhr5VwEkH8TjTkKVngrEpBo4hHgM9gKYYe/A+t/9mOumy
ehuPEyQw+W/x+zEuqTudzEBC4PGBAHr0xXtDL0Yo8JtJcPRS+BaFYrbt1IF1ziPOVeJ5ik+VJmph
bpMDBY+J6+Ff8Ocm8TqSI7gj/EPeJthlRVI+9Uh5UR2idxd4yk5FkwMyrB5Ocp6etRD3ZrcQsUrc
iA/XbSYJjH4LjamoHzKU3yg2GbNbMIn3dQ/C+1k2DZ0jfece8kvLc489knkA2lIsVHBxtJiwjfk4
6Eyh6/gB151UQWTHbDMOfmWQke6J9zFcHyN75vljLtqTsSARRWZ4mIfqisrUbI84ohZcnx/6PflK
oSsGos5E0fTI9qaDkHEbYzUWA0RynRgeI+rrQXKOsMAfkxI+iDRAtVtcsewepgX6KIRNEqe4s2Ph
xGWhl9kb0bKYRZ0IUaieoBKhLhcUWicPtItj8WM0WWVz2dZttOesJYMBhwdVdcx8r1QR057kanm1
5Oq6ManxYJFiupY+9+I0XVRVD8QUMlCRY77ZqZLCqK85Kigh0YJltEb+yH0iJcZVJneYWEdTY0Mb
u2X+1Y2A+CtiW3Mkn2buGYrhTSOVZHYIpQ7aRY3E8F89xt7G3Yj10csyhY9a9/LZ8FLCeMhO0Kby
JKZv4WhxXUOc2IC6x5CAxEecyPA6ZxcQp6uLMYhzluuoUgyYMh3qxSVh/fM3wqI9YH3BQ98kfg8Y
OX6f2aIMn0gNesivmcvmqd2nW20JIqbeMPvzA3oQSXXb+NeCNqj9UQCqo7WT3iYw3kwaBEqEdxmg
SPmXZxb/RYKDhxoebe9q7GeAh2gZsHlsCQwAorH6Lnzs4JTmI3sfdSEHGanfwOLj2J/WhiCfD3Fw
1cFOkkv8HUqat+lyJVZPxhfuGmgtghGIV37VtCqAFKxBciYf+tA0zUFgtD6BPB8QW1VgYmht2Zxi
NFJrZnCDo6BhjLGHMQ/AbXYagcH1uH2QriVM3JlkYhGumJcgERLC/uq0hLmBPqxp1sv0ndUPv+Nc
E4mcjx+0EYRBIrNm3KwwHjZP5QKjOpFgXtSoE58sjvd92Hj6RM7hgP93yjwD2y9zkwJBj+K0K7LI
gSs6JNkbU0R2bgz5XJp1UJXE+4TRZcF204RvkvVSIEzq1PYSHzCUPJTOb4Ilq09mibBexYZbkwHk
VEG6kFBvoy9/I9zjIgv/GCFnvfaojPBlgWEqypds1Mhf/LbQQMgsWVsXoSw3CKZKPGP9iQGulVP4
a4nDxQZOOpQa3oKdOXpLF93UHC+mKNgtDbu1QRfAz5FHpN62hU0dn+K18/RKcRvspZjLx10zC1i9
bj8I4LnxJxIh1gfYksoBfVKgP6XeQJ7TAbl4mjUQtRQflPXeWtHeKTAyc4dsBmEyfHoka6D27S56
dAx6cmiTHZlm7AhjzcFFrT+JmwhmGC6pQNbFj+SMW+u7Y82CRghHi60z/2AAU06HGDbkcmxEnY3Z
oW9SbzUGapjdP0NSXRg1zEVfYHj08MctHtsCSUbRfAj/IMOreuUmXGccqQreTsDvtoJEQ8LbBaq/
Y8wVyDAKaDAHGky0jBPdAh38ORx2ePIjHi8GBn5KSVZZ2mEAPz9NJ1GGqcvM2V2VkGxarJrlgQ5p
jER2zACVrHNRMHszukO5ycQIRjPaixJJF3HWL6WkXkxVvhDrFgM0ro5eqFIB5ihUdwIkkky8M/fy
x+lt9NuBPQPwIiEmETMbXb3OXDYRTpwNjgmpahzBAt1kPiaTTAA4N7WvwKTAbqAhq9HIAoVRdCEE
Ep9nL05Oi1CYjeXGsjFpJ8S/4PtYZmDdBFAW/h1RFqiws4FSoM3jP69gxkGE40iRDgoEHzpgxcb0
Anpc6F+VSaDuHS45xkFeSpWl+v/1pNwVRHplR6dDXZ15TGlQ9or7KRT9pPiygEDHeM2nyRmX2dOF
u8pQukpkNry0GbZOfyMz1J9pblRGIDOx7cZhII71mLBTqIjRdEiqlXrztdqsTSdhgBRvmIxduV1E
j9dogdoy40Mn8kgRVE4ju/7uhk+NEMjRHrJvcdOW7Ed8vTh+P1fZugkisJIZnllDk6EhsZuNFCUL
VzXYPRDHBs8QFNscNEUTiA12K84xb2rSIC79egofo0QSHfJSrIyRSgYJtgWd3ZZUP8YKkVmV+Ruw
tiZ9FjVKqu+gY2lYgJjNZR0cqfaIUg/7cha6OXAp5MZnSFJ2ZD1aglDyxCNc0kjCs6n8JKsMgr+F
6vsr89iyxzwuP8hVdYRIuoE29V/ODLmUBX/AKwit5JZPh+HH7NuzALeQEcGCag1HloFXJAwDvWmD
3t02fs1zIEKlMPJTXx28WoydQQbD6dRDDRMw9EHSCGCI0H2BSTE2QkHKb5E4pr5U7NVgaU/1RtAL
Ww8wP0ilGP++d3xHqgQ14h1BMrjh2YKHkr6OtH6M4DJPw3kIXAl1vmzRkOBW2w98c3/m0boOWXsT
7tW5Z7vKgjw0Biemp7cYtFFOoEzYi+0haspbtQwXQz6NyQBL0bhP6KeNob5pqnCa8nNVRZe4cHdo
5m1VEw6YorrQTS1cIfmDiLEtX1oHi5YjrWEVwM9CxQzuime2DPX/TkDhi/crAlVawm3RR+nQcv3g
EodMIi1x0MnJfUTUvVheDu5E6oUTYhW/hsJufFsttBLOPd1imIReuFpOEsIfOSUSS7ho1vBgEH+X
paMJAyqk8ZB8VVKvxI0WwxKI4XJZEitgmVMmpN0F6i0FXLeSH9EVnNI5gvZDh4yHI0VpxxeN4o34
kAdtfZsivhlHhp+cMVPCOVMEUQRPpgGxL9b+pFanIWdv/GbKP+ikS/GVHUmqFN7cRB4NyE8/X6sP
KLboOEMXMLq6nLpc9EdwoaHVB9PxX8+MBw8Q448JtfrC+WFujDvQdaE77pUEx6fWH4HXn3JgBjnP
+do+UAeL47M4K2zPm4GdN/NlNUHGpV0L5l9VoGOnRQB+Jka4j+AZxcDqhDHQ5SaoWvKrovmAXTzP
791U3sI4vzZ8xGYmn9V2OJQi3gNoaW3oYG/NGIjK1BO1Jl1BPN3Q2N3S0lZO24J+VpWLnV8Q4uJ4
zSfcoTkXLxIhBJSLQCx6aD6str+bmXodh3Uvycy/DkYkHHOyTwcU4fEhBVe0uTXTlbEiU5sKYZCy
cmlSwYo4B7VTthA9YfcMALTwuLaYKRFosCJhzU070lbHQk+PiaXbKV7/yWoZLKDaI5NHNg9JhHpr
bQnBSQ7NsRYJI2mVrb0/DR0pkQZcyaY+N2ESoOQLzB5pns3UcK0JbHCT1qDfKCk26Z72U9+zodFc
+XvI9tZs3s1ZebAnflqj8tymnspIyMHo8RmqiNSUpvVCofBK5g81dmwLalhK5dq8T36zqpdm6i+g
22CFCl19nXjGFEz16CeHT3AF2qcmaAeZ4Um9jSZpEKg0C303L6984phQw6PK9LnJNWdBOogb5sue
CD1riE6KP5q5/5ij6SNd4496dxnOakIZGWZXiWZAdET9b2Tas8I3vSdrRkBQBv5R8jnRiiR90/v5
BWWHCZxuAABABOvMc02tubCkKCnW58RDArFLwd3Urd8ML1bUcnTPaFn3DTVUDV6azUdWkiKgBV0p
ndbxbc4jf4TSBUguKgcvh60IjayLSFr24b3sR95a8ngeGCzCQyNulpjdYoEvYPBoYB2MTlnCXqkS
kKFca4bAw2+XK46AMhohWGvxHmMkHG0LgbZABJMyn9eQxKmvMPwttdpfx8m1wDXfwO+xZxqB62m+
8hjk9G7m9ZUxIAz9Ct1f+p8Odq/jy4kkYd8xf+/ooIFxlw36ETg1xaC5EfqVlAURY3oWhAdG065Q
tgi/gf2BoGmXU/OqN8lnZUYXbTiJneqqtW+UoBHRSOyGN+tK93ApIvFSelalkVpONcHwHXwrQqUh
GT0NoZLE3SWJlySbbUEe0EwQOqLJTqVXzjBRsiX9MR8EdCq81UyO0fhWtoaIQkVEYWjgPwYWsFLO
MntwDFmletSR72KNQeKDAqbRoSkIaNaZJRBmIMr4yiZOLqjKsxsWSBb0HttEhWSGDdvorWiNmkV0
1LZxZnzUmxZu2dFbe13ZeqQw8VUOaxWx5Jsdk8KaIKCj2HX7GFWfsKKAJX4Kifh4UoKVBKRQsQdI
9vQV1HmEl2niKdljW7CpHSb6c0g8KS0MCCJmmdNxgxyWHXvI8hq/mV4fxa9LmD+tfXw1P6Oq8s2I
dRk4yQjdUB+YIycaSXJbRCvFetWhlGPGoToF8LqmQDLWfFiWwr5i9Tq4SPom84FrEG64Y6xD80r+
DzQOhqTxr/DPBB6I2OC2y3+7DVAt/bbbtpqJL8fBjmc/tiovnYrTgOZop9YWQMb/yrEFK4hZRntV
llnv/GUWDtmEooVeKj1ng4bXsrtqonY1y/Km/3TbuidBKYdAMclryAOs/WInmgowylv+E05j5nVD
o+6BAoTONb7lcotuKgXjH/qIzPZrD0QfUfoiXnNTOSG05O2RPMQY8uyEBgu9TOTYTCBDku0oPVer
POqpgqaicBDqvo9NcR807YF6rRJvUvlhKrkXkyOnF498Uh5NnDzjLHsqSfYUS+lRANROHsb8kwDp
q/NACvubDMtmSeH5Qw5yiU2aGfNvCsU+CyQ8WQr1siZfG+uR16ozfN6G6bQ+VmJSKCQBcbOw0Gwg
B4lL11THyAQ7fHqT3yYeEW4hRbUBD4Fst45ePAtPPVCKBGENL+WtNS9oiUB0Id8Y6LwifFzUw7Qh
MW5c5ikjw/87sR+ZUX+APnyfhfot1JtDwdC2d40pCdopwpMPSIp3CN8T4BkHYl7G6cbJFyqJY1U8
lSQJNODmch8k1AYIoVUfeWjEusGDScXLBXhJ9g7qGXJLUBMQST9ZzZ4RiqIDd52OGwrTSwsAiyVU
nPnIpXy0mDgC6rMoldQCzwT0fYZXzWG3SdrRL6CnUsHkP5Xqp0bW81N2yqViunCjh9etyZ9+ct/M
FqBBdray+XsyU7fnsT3yBUhewgiCbRpSXgO8n9LRKgI1/ZMMjO3Bb3elrzeiny8mroQU4nV1VsIQ
+DrIzwavkpCd2y+b8nugpvppkCN0H7m/iicz/5RJ0xuYsKW/POnI0ceHQrhZGphPtuUgzBv1MXwY
Q+VY6+KYsoEgL+fAaN2lxAOYq+6yaC54by4pCt7Ua0Nobpq82/AkFtsSIViosZJRfFN/wEsQ1Bpu
BwIaihaxgwX8wgJlIaCI7sYBu6PkArRkN1zB265Rb7Wmdmy0/gkSdYSiLz8Yxh3/D21AT+WUSoXs
uSqEG1MY1qYlICb5Mg1DULAdkznsE2gyM8B6Y/qzQcX05M+MjyUPwfk06hN1mFnc9Z2IUGMg9EdF
Rc+xYn2x27LX2fRHW+wKt0lxk/Jyz0XvLkaLFKJ1DbTPc567gsPGOh/vGviSBuSdED7NYsXWbV3Z
kq3pDTv+RTD0IBPa8xfdgj9YxOQ1C1EytM60hUUgZGgtdYqFlKGOgYw1iyDUNT7qwkpTH3pr3Cjy
cpQD+IVYsrbpKTrH7xKWEzrzIi15pEMUn85svssv0qh4q0AS+i9PIdoTuIXLvjm8A3hAI1HjYOSs
GaRXK2ZXOHYQqbVnQv8s7+pv45KO+lV79LJ4+X8bJFXs33p3Vf2KsIJMH6/jacYHsVpI7HR/tNbz
bj1JdwjcDOlOeYO4Zf4TS6IHcfqEmEMi72KgOh15euq+cRU2XbUugpzdi5GIkVR2J7JpRFrf/KVJ
hacgjM/EoBTNrVv56Evr1ufyNW3ry+kyKNqBk7lnhzWTtD5uAv5uR0omAkRV9vIVQ5aPirfOIxcf
VkwGJoS3Eo7V+JSA8+D2t0DcvtDMJPKmWknc+E2jRa+hj/1RiHtORcM1gSap4XQt9pL5yV3hmGt4
0qhS0FncrY2p/MjflcdGF1xY/9YQR3V8BzSybOExVJvieuRXYDNFK8CO+t4Q06ySGMUApkb8xjrs
p2PT0LQQ1eg25V+DBMpMTg8jTXKk+xOkVLDrQszUEGmznOFVLUtQkhHrLRmzPugWUrDUwjaOsYQU
Slj+CzETZQhBCyurhKFXQ2WLvqmAeEDggt+2EaQ+81qU4i0quntiz4izkd94XXZZachiFLLoyGHM
tdFwagzVb5o4KFS0VOoMZ87WvrU6gpka3ddquTdOZ8rI/c2L1PGDQ1yQppM8BhKlcq+bx4hyMDOB
y7LaJu9juUqKSKjigqtBIUCaIhEOflTWnsryeQ4zL84S7AF4jEn5Kjazf1W7nYUwIVFRffcO3Ked
TlWNYoMGoj3WBXrlv/PGDz7UoXRoWoJIyG5J5x4VLQaePEEjIe2WhOkYKt5ZfTUXypMOW2fWOyZ7
zK6lJmWP2bPHVIhMjxZ3UUU34Ufdru7skshBRxBVJCk20kmRvwpTBuKRnWp4JlE2APQmSYBkX7SE
0EzMWHej8lwQMtgSm7kBtQnm6uZLSEEandXoFU8DJrrGFUyUJOf1sukUmR3rJDiQpTbgXck2kyuK
GEypM09DekaWd+Y7CPe9ryyfSzpKHQWAt1WGXgLuVJxqNzxKZFYsNmkY/bDJjTNSXE4SyQ8pcQ+L
9q0guQPwKd5ls7hAaFrvnWbaFbgp6w+R3/Pi9AwxDFjXMcdcZbr61diPPM5huNGg0T4ywGHKrP2R
eXEgi2XM9NPp72BBCv8bHmJqTbnH8aOX2B+NY4FqjQ/4iICR+8sZ8KQJXwTajg0MTiw7P9LDwLnf
MZtL9po9cDIpu6pVTuAuFRRV1X1L/DNkJuJQHpluRu5mTc52yOqVsTiZceZPMqF/kDuK84LGJ1ac
ZC/Nj5KIQVnJfGMR/G7bRC7jOYxv8l/xprK6rH30tiTJYezxJqKgCSTnIIHFDukSi2IudK58xTQK
OaDaaz1qdFVhAJO6MStZLiwN9pJ+7X/RSqI5WQXhBVHQXW69RESnrPtFWfAFGGi775LTddzTv1Ar
V3W+qluCwdh/VUTZFJI7TTXwpdd+0b2oQiUMFaxAAajAGxW3bh5aTfQy0mtPekYQaunQtIwTpwcC
CbkjsgdZMxQNtjl7Zi3d8oYD+9WAhGr14jMyU+64jBULdqUealVDlJ6MP779HlETz1A1c7Q1b1LH
TdXuGAcns3LSQgaOBw2zDkENdPqzgtpGUa7jbF3x1cIg0TGpV3nylmvya65mr6yqO6IBOJ+gSvQt
jrc7ocaNcbCwg6Cxu6hPWQKuzCgc2HmyqAERIhc5Rfm7pMcpL2+Spd5mAWkLGRVxi+atvm9bUfFj
FOMPZfheaITNNX1BV60Z+QtaQYy6/a0QywvUmbl2FjjQk0ES3gLlShi9TkUAoBun0Rp8KTR80SUR
rM0xeGnvWa4dkoxKZ9EeWJweREno8rVMgDPM5ZX++mLcBGU3t2xP0AX2kIHptV3IXMiYyoOOpbKX
ahKJuM+mnbmtKpZDJO4a34QOn5xjhzQK9TIr0Q0EdSyOl2QN77E9i5EzqW6bWF60ZKc4Tk/Mp04j
q/VYoAoOBS86Dt9h1ryi1zIM4ZZXykbVfYA6TUBnvWNQWwD3p9BlgCds8UIPKMCFqO6TjFhPRMqA
A049X2xhQky3zCgDjKrSedonOmkeKf04xXAsGqj6mF29NtWIwSTsSYoQZhMeqKL7cRpm1W8alYUs
8/KkfvNO6EtS3XS8brIWYmNVz+LjkBbqaR4Sz3LloCl2q2h6i6MQJpQ45cf6XIv0kmBCeK/l8i1a
zJc5hbe5M7Y0FHlPFpPdC9vyn0RG5sl7Vx6ToMgtn3MQ4gpGmeIr5X/l2R9g8oOdY61na14ESFuH
9PEuMNzWFNl+kzZ7Pd9XNAEprcVqD5wpLQyHwXxvAAYwpWO7XiLwF5tvjcgymCnsmUW8sCh9v0Bj
tMW+sq1zh4Bt2P8tEKegtniQ2BjgDtQU/PckBL0yAgPyGMW2AlZNt3aZqB5X+bMPmRQlVMUDyQD8
GLN86/8qHZ+PITio9R0F3zEGA8dUiZNccfMya9PVY1mQuBEBwTXQLuQTN3VqR7p24D09aP/QmjN5
S6QCsKBBuHh1x8PP9Ep5Zs8inZ96w3OySq8lRB0kINwHqhqzQiLcm/345IcX2M4g4EJ6EYRRpDRo
0kgrbwskupdZdlw7y073KU/WSFRpUtsWivAW45Bw9P+qlxVss4XHpmondxQgixA8xocNhHEW34gE
3U9EOqkkoCDQ+tdvKR2K7rY/ljn5JEI+R47ARTF3C6JKEd3reDLVI2MSvPEHo/2IrCfNyqHYjceR
DTssL7s/BDVz+r5I9on5Rx+LW5aFN6uY7pqJgsao3U1EH1meFunebxkQt+M0SuFM7sAfPMVEzKbZ
yEdXhAetNJm7YJe69/isorQGfv4+wUdNeI6mGAb/RiFDgMsbqjNSn+56/yaQxDSgc+dX2Yi/hR+V
2wMByEqd0NDZRjGfpnnxcSeCpxlSZ/xpbJmrlQEyci4SNZmLFqWD0CFkp8EiSchwiB7EsTxXenOe
tOa8KvlZJ5BmWYmyUjEe9r6kxZwchUhGYgx9xjQOSnIpRDIEuJu/zR4xRX8NxX6nmImjeU08XwzR
bwgaSG4lP3uMwNy2vkn+V/ZeSyAxXyVw1o0S7/pftSCaexz9nDCcieN1hYmlxNSzPbZ43XKTLcdX
SbwJo5fwqmK1Nv70a1DJ+k7nT6Vaga7qt9S6zG3jSo2EDwiXKsJiJDtxXnvDhKdlmDyVH/kl69o3
USVUqD2kw3khROWvVbFgr0VWB89KuuFdp77whoEBB6LeNXtjh/5ioAnup2v1N1N/0wzDZ+7OI/m/
vD4KiggFx6LgjBlrg3q8EyR0U5P8iglU5rVEcKhjwYcaieRK/oEYxjCAT7CxR91wrQ56SpV/GCM9
+r7tBoc4ekdtFGfBGZY+SfoY1eSBN9qwhleyHN9yw3yjLJbqzxIbRje2QdSr3EPmGzgV2D9sSQE5
+ka9vkU8rOJORu6wQsjJgnKUGAxwbprLk/SFClV+JN84U9lzGoL0Yaa78Vswaq+REw+88ip/WeG+
UmII/bJtzs5jWhnURQyKoBGiD6knX3gQBUTZw2vyHU1uT/aFauAImDGwMPDtD1q4XwBHbSzDd/5e
Ti+P+CjVMOcyMusW+azUJFMOq08cAdqmZDhLjeVD49AAMtaWP01kEQA2tiOZZKAs8tEhsIbhWNvz
NQfy4eG2CXsZEoH6KX9G/bUHRLcjCWiXBDI+DiV+NsCbqenxZzBOJVAvIwkVp9i0n5KbZePPZTZN
kbVsrDu0rC3KrPI4FyYbSLuWaQ0/ZQxB46cuMAOmjCYRJUwhpOduSkU5Vyvh9IAZWQCREnpEKzOr
9TExWVCXLOx7OFyHUTtFrPorsvAMwk9GcrHpxjLQgdYXhnoVOy0E6RJh2fCpgjPTD8PobwYfhoBM
Lq1yY2vDnL7jaQUKYsB+8ydhgN+ieYnTvqeTfh1q/YLa1cBxOXFpNkPLnspRS9JsV/nY0Ne5g8HR
nQbkjxw6xuIzSjNphbWcMl/mhFuhlFoBLBAafZBm+IcxtW5KlBEyGH75IFzH88MgvepPzgAfYy5J
yqKUnHiqeo7bBonr7kYwAVf54FMSk70wG523frdDAvWFEILXIQxf8Cm+0LiG6TP611kAEsJH0ZNs
KFK6KtJNld+ZRxwMElmsDKQ5s5Xp8zapy4VpDLBuN0x/4oM8ZBe5sIJkXIKkywKD+gfzqW6UzNUO
hY48PiJHPfuI+13fkzS5tSXsHMK/mpDw/w3TuSp540nBFQKFBtgTzWIrRsecD1rT7j+s3Ff9U0nu
E3lLGWI2kBLxdwIFAIRWBMVijl9yshM16N4nGeRjv2t+RK+b00Ojvzboz9Es2/KT5awAguLGdyOz
/nafZKpL8YsFLoRZDuigsn2QuPO13H4SoOUDXCNUAvwr/iEAYr4aEQmYzvnp+xuRaPO4nnTT8MQW
p9IabBtl1uYTsz7lMteSV+qSq08f29BbPSBKsdSTuiP6UQ/U3S03djkxb+mHLlMOqj0Xq0U71js/
N/PQzPKlKNpg+gQpjhlsS4Od2b3uSoxOrwjwKRtgTWa/Zdc7WiD8C6XoOu5vWSHb4575ZNh8KOA2
d5GXLej/UjcniAq/90Z9VRL0BeNrjD2EkBYBAVtLGcNRfY5e0o6A1FkP5FBAIxYGKNv3CGp20q9Y
7VKpfzUW/RANWHCoLffRLL6GHwQDj1jyMQkWODKYFDFP+xkwOBvQWSyZ+Nwag+jHAv/UXI6jPdMg
zEN8Y0zN80SM87s+syzUdyZZveaO03hO5puUzjeFO4GJsEXOlUrO1ftO4wJiuzwqlzB6SPCzpNDe
VBAYNtSw34kpy2SbBRWV3Fn8WZQWafoKu0R1xVxwEbVvcWPZ7hOTmXDKZ47/E/JVayVj9hs7uMss
YXMbcncmCIA+ZRaWucjgkGUlWHCCGmmukNqZi4WFXMjLIwW9JNy7tXCrRULMIP43expi69yGH0hL
jgbGQWPQGd+VFglpDZ/E2h87dO2OupB1DhWbs0xEBWLYaMbYR3Q/RBCId6NB3YQQHakEAp0zB3pb
uRsplx6Pei0RDVj4b3TRLrPg/CYR9JSr+VsVpu+5BeEesMbqS++JqL8sU/qaHh9CMtxB8pdS8YgQ
rCTMAxjFZ2esVolavQzaTcVQ0xDwWuyRDTLWKpRn02YPTBGZWQLvB0rOkDZHdU5IFZsahCnYWmTY
rmN3ygpbUrDbMhxHj5RrMJET9PNjyHKQLQEebk29DdVNWyAkr4ovGihvF5Yb8kvJBd1Es63Q04l7
9DD3NvzDgAd9pyLv1SBOzhBeDxnfp0K8W4YY5NGDjEOljs9FL+9rEiyY4SzkKiqI5orNrjM/olh8
6i196b4wszsweTSmjJ72ZfyVTbozYeA5gC4YWKNP4xqwOWdLKW72vjMy3inv731m3KiQSr43+aN+
qSqLeHHUpHiyF425CiCgHr9LAkuRE5jgeE21eS05hooMysyo23qLpmvvzaUC6mHPuu6w/aAFulhq
eC1hpoCD1yRm18bRpO8bAEkayXF67UMie8lxE6wpgNM/gS6SIHc1RSAnI/mpS2A1YrAq1X6IMpxv
fSAqzzZt3ZDtv3BuspUMITZGSu1rj3iTUAo7+TObtySuA1dWyoD3CNULKUXms2NXwte2M1+TSXo1
svg1eyWnzEO4YEftn5orb8hxMILSRyFHU6iTxIYZl0ytQOGXHuVXfdqv8kRkfRIsVkyqiYYzOQKH
QXiLLCObYcDO+GknPebuIv9Fu7kULDiRZsEnEt7Ql20in5A+GG0JjPGBLVAMU8oiUBsGtw27i3wc
+Wq9TlyQMSg5aBo1WSGEB2SE+6Ie/GdRRTH6GYQoICzgtirydVF5EiPUUvZMi54aTjR+CntVi59i
Zt4TY7wloXXJ+M1rqKUMckoiIsPJE2C4+55TcsATNhl+OOl3z3DKeXSmhgiJHNcgWwcf0ZTELmpT
QFKHB5E9IVOzot0gPGoVQQvo+31eFRfKP7FYTsLYnAYzIYhH8upvNtokEFgXZG13FfGJSp9FkXfN
dKZk55RIJPKCTvMj5HsT/3JnUXX0qK70SPZinHlXUEnDoB5bi2cmuPWYIwvEgcVmPMHvLS6XhgNQ
WnC+zBqcgcijGW1IMKihHHWicohHYssl059iu3/r2VJEqeiQTMEmcmQTqUWqE62zI7A6UWn3wWdo
iAITCu1scucocmMLv065N34JJb6OnXDJIxrV49LdU/Ldb7VlPnEIKUl8F3XzQe7bI0oOX2j7VjG5
UKpaTD5b9czne85bqk/WDNx9pHWlGoFRG7HLOkokgVStukt4BnDX0Ja1MJXHHVoa6txUaR1k8lw9
pBmDR9U/p9RpVpI+RtoNSFYuYqEoITpl+NSpbEIKeZP45iF8VLCypBglP3JiA1CWUL0bOdyHSbQH
+QIyulgzb9D+S35iXHKeDI9kSgt2oemXq2e1CqGfAAxK7WXFtGiNxv84Oo8dubEtCH4RAXqzLUcW
Tdn2G0ItddN7z6+f4CwGeNDMk1pV5L3HZEa+6TS04OqrGKwDiIdsiQ8VXc7Mituu39pCdViS29SC
P6XxCUFIxxQ8+gOpcJF0QD8WU59pGQLgL3xWQc4QPuaUINkPr4l6nevhNqgYQ3KiGV/lePEqu15Z
eU8QP3L0bYZm1zMRbAjeQbKxoQQ/6u2GeH5AzuKU5wLwmyYhMXUFV0bHaUAOVJlXEtgnwO4iI7ph
lZlYv4QxwAfDw8LIVN9DSeCnLNGDpN8Uz05XjTaa6q1wJYETsnZGwBB/jNOdeGL/D6OawuzJrt0V
iS+d30kxiluUsLOtgEbsTQXyw2lY2CyCusFqj5Fny5XekbihKMODoDnsIC4wzwivQEV2L9rtGfWl
2CsHA7zjNNZwW9nz4H4SIT7cJJtazQhoVvjzjYAd+xfRiOAWYcip0F9yfQDZAXQ7B5Er2flbgt0m
fysspESuySCBcHP0T9m9mkzsDic9kq46Ed9FvkC1im4tLbQmEjclrccsnq+NmCPfGS8hO4Tk1orp
NcPmCcE2IxWxdm4KunSt5GWvwTRnThOGjviUixIvPyY5zYWZcNQnTBadBsG/AeUnbFLOlK1i+4sV
SneMey2/5DSoK8BA656dMenu8PJGPR/qh2VGd26fO1FO93A5KcSHL6zv8rRjwG8dIuFPhghT1MkQ
ndNzjberCGVmHUzrD/0o2Ub9qxQGSXix3xqC+6d/jOi3FnYj2tBz1UJuHDFLD0+AukerRniiLUeo
Vnp+ZtZ4zovCBbLqVmPk9THzk9XJk8ULC92jUMqVg6x/lSFONktwtMRy9ta2Vt2xcx232D3NVfIF
PTqYSfiI2bz9S8Du1PqTaGMGdwYAX1AgWNRFSHItWOfrM/8QBuzi5lUHR7g03xPlrWqxH2Za3B3l
u1isgY5rFio3jOdrJ90XVyMS4FW132Sm8npPOgHibeZJPuXH1Xr2hzmX2b8VGI1GF2+A2wi36Xdk
PCFMwSxmFzGRLprW7HiQ2H0vpIOvkHzXafIJwM5ZcagM1NzZ7SMYrDuSp4ascjdukdU012IxriKq
jykdbyvFrFrnrsECY3BnFvXtW7eIr5ZQP2ZTcy3qyNSDs3sy1/EUl+R6lOYR6ilK11YhEUbIUSaX
AQFcZEcJ/HspPv0IxyUsnLlTbZMoQ9p0NFhgSer3NLtz1++H5ivhvGuiYd9vSm36RS5yhYQSDQu9
DTH2FX/ua2GrY8DldzYm6azRlidgnnjZkC1nUEZRATExPmnRTuyyh36WlQuqXhwZppl5j1jcUd2v
acM8brWREIIlPVE9rlTjobOr5CEoU8vDwaDdab/wYUSAxmRE/mMINXCE/rZnUrvp4sn3NYivmRbO
ZAyJRLlX6l+Rrxet+whhYAZNToI97ZO2nK2O+IjepY1QQA+2MmG28x5lO2sgBO0FgnYZ3TXaLBSX
xPQOl1IU7JaginG5dlDb9Vr0mPmO1mWMgmQ/SJwksCXl6l6CT6iqrdnuOs7vD8AsBNB2S3cKDVAn
/CwgQzlbDLQeGLAbqCrnWT9sWW4q6ljx+ndj0zIi5r9Ja8Fl9hzozxrB31jFJD1Tu9SgnjCM1Mg0
kgoFIoRqMpSRAncyypRv5IjnPO5vupncOfbun1tMxKVHF4z45xhHyzWCo2/g+ezyi1qWl74rzm3x
LEw10KIpkOsoGIrRH2dkcLDskEw2+GSjilTxmHH0qRsdWV+eou4npNWSm8fNmvFtMozRCl5IO5dV
MK6JY/oTYj+sqGpxDsfawUGPdHOya6ed/PD0I1UYW1EglzFa5y2jDt4V22Lo2RUAq08Jhc3ZZMHH
00quUJyX+/AFdf8iDIFCeBjivxAhb03R+DAbkDbMmRLJi2cG6uw0U4BLqY93wRM/GwV9b3xbIoX7
DtkIk0wTJ/I+JNUWQaIxxoDI8fFXQQvmz7HAe6FEqrdAMJFYTOxe8KtR9OvQhAgBStFkr/pBl8j/
KzF5UH2l6S0HItAjYEF6gs7DQBORnwrUHgPQxg7eZIR7cSTcIftfOlNT89vVODGmOyQzzOLeN7TF
bv/YFaEZKda3v2P7QLHyOeivVLaonDp1ZZ18wu9wLNT8RPOOZAmLL3E/VqQ6FXwJA0/acCC+Oycg
zZnxkFvqyOqb1bVC/CKTtFlcziTXHfKi2Wkkd4s9AHFx221c5x1zRxbTtiDivf3MGORHsEWz2RWI
eDUSBibLQYivLe/qRqFdYbpMm8mFt4m9ORq/+gvELTTyvqbkRYvor/WTUzPUj7xxxFQxietK37I8
6aHLDDSBvyd7Lr4xFU4jTxKKrkwmCwgnCVz5anyPKeAhFWfZ4iNigsbb8emCkbBXDuWKBBv4Re2v
mWln8k92NV44sRlcI0GzXmquSZ4Y8miseOjVD6LZnfiUy7xjcoG2UonO+SP9g9kIthbiTUTxbSTd
UHLfUCRrJ03g1dPUYIhh0lvzoUYpjXgqo3VW1RO/SQznMOxgHNanGOpVi3a2bFYklvti8VQUaC1T
73SRHPSN6L8oRRlbtgCpG5ZKRcLGyV5XxBXFtzSH1y4FiiKUQNHnK8nH1nLl8Bq9LKtuoTVdLQby
SbMEWycG9CDsAt2wLgTk+qOQ2trRBBdNLAFLHeRmkkFdf9DIZquOxGljECE3hIbIWdHQRQj97dxI
jsqDPd+F7yTbVyxlKvmdgZj+wpQ7RSIGv6F17Khn/HjTWPSDs1fyI0HPeCj6ngDIcfFu1YfNsbnS
WvM+rEwc5OemBxBCR0p6wiX7ju/txPGrpJ3XqoIHTJDV2/SOYrhHzUr525fRaRpILT/Jhf6OQPaj
l7UPCOkfQ3eOa/G5Nuu7molXZX4txOS1xCBannVtCLit6IIGWLMlK0dDY16i1bC1joV0Qm7aZywQ
4UTAKsqzhljO2a7I2QRLeuLYRTxuN0CXdoL5zpRIHM4xo+KCwF3+ouFJwfIvIDfljrEAvWlffJLQ
5tWR5VThTONLu9JOqhv5Byf+hUe6bz31nyrE/AWp4wEkd5Qj1VHp/4UnzkqLjzTiBkfBuCJ5W4Yj
wKEtC57/lTL8lsmClRlO1phMUD5kSHHYsZxIn0EYyS8bO8lMTj+NLDN69sDhmih7/2AVZyN2XP4N
IPg0XTwhCqeunsYAcUNBMBBk1Fh5NYUY3ZBOleSNSNBj+p4Yq0RK3wPb5VSA2VJ9xUr9NmevJrAn
yaG37dZwunSqhkaMOKpc8THoZCifaZzHPaVdzHRZH58MmUY+rCUQyjddKwJGmJfM14n8+otkZ6L9
Jl4cny/SQhnXWtM6iMJx4JJmTTrBjDrb7MW3to8fIzOJvcS2YjSJwtmhHwnw/2iZ/MC1j+LRHKC8
IYv8EyfreyNVHzUCzDuRTM8CeDOSoVNpob6aQSj1NUBF2j5mdlyNrP2x5/FiD7FxM7P1hjntpmev
sBddAlZwckkM44pIC/QuCgj884o6dOn4GfhBRK8/TJ1gXqZ+xSFWVXbfNO9Ri5+NyFEEDcLCBy+f
iC5F69Vfxny9JIfJAM2dLjbaVFjIE0laHXvPxrbOZAUQeX8Z1OzTHG44eh6DoX8YefQhWOFbrU2v
prpcU3rQd4ukjOz9YPxjX0jydk1jF4qgg5AEr8ojGqTn0NpThHBRwzD7PEiz6paS4Vbi5JDAEjfY
SxMNnKzhpoPqtowR8GG6gzeU5sVMi4s51UGXMLyOG9a0jSdSOVr9QitXHQeGK+xjJwXENZfJeGbp
9hbjlpOj+ED2XKZKt1qKyeTB67hj93eYCWGAPK8ABqXsntmLxHDQvgbZWfB+9QgIQ+Wk/Bs0d+ZA
TI1jTNa9xLlFcXNUqiChOMLqYYm/pUUny90q1uxFyfRjkYwpa4Uu2kG9KnYYNbIq9CEVBr3hGJ9p
MG0OAKm1k/AQYkMaV9FRHwoAFXPcLf3s/Jn3IkIqtCfoX0aa3zY5VOZryNR35EQFF++oCRz4vHfg
JYCBwAECR8YC1zilZz1lrkuOAS4TQ/kUjfUgSwP/IVAHa7+siy8WhpcsW6APDNKXy9yDpwwVf5Qo
gjPtugW000WmyUFoiPjdNU9dLP9/gPp8ZFBOEsPMuBNL49Jw0MvYGbHtS5ViT464HkLmBxX/iCOP
ZKSQM7Sc13CT0TPHpa9bDQec4qQFDFmCEIlyLsWeYP2rsHD+ExnpD6gtxAIiAGExZoxJhyFo5SKC
9aqOjoalLrTyz4joDJLoCB32AXzQUtrlBhtQnAlxhMq3BtQ/DVVkVod/Jts1C3g1DzNQXSKXcZpd
1eooEfjCUbywH7z1/WEcsQ5YD5bM9G5Elui0hOZvNER+4WFry8UBs2fImMyuJX+EW8BkFpSsEn/x
96f4i1iiVSS6oOYols5VC0+SLTeTeAm/RhQjOAQGxnT6dwLfLj57/EJ8NmWUTTWrZKR8xDFZy92Q
o6eVKHdAGnmVvDLP5YdWmQC+tu2MsMQOqUN0TKLjLdNxj0nPeRSdEYxkTaTWTsOLHWM06vFH52Be
w3NpXntqFEgNDKI1Ljjxt+daSZijDSHwtvnEb6qqwxlMswsKAzgClk2Qt8tRp3YZiTfLs/athCux
HBV4AVGuuSU8YoWMbawMEDuzlcBfRqGxYkJ9Y7fa8WKrQbUojGsxCMhOPR4BjVzE1ou5V0jlVczC
ERXJFi9YfLyBazprdwXJwz02mTUwpwW7wGEjPfYfQnI0MmiCWGmofVccFVt4NG2qQCNE4gaH28j0
o4VLR/D9WUE5Jhh47pma7yLWN3/WCb0GtedIZiSGssOK/D5QyCmkhESJMyAvbZGX1kDjhx1Qgrg+
ejQZbPrONX58tCBp9drWja0fUaAyGjIZuaL5NynHoUCuN9WgVHIBzwGMdwCtGH2ATmYkPr4h7rdt
iKy5riDsHsYUO7z1u1aVgvkq0GuY3N+RtgkqoP/mg9uyoqMR5kkmwppCV6wuVZTfooVEwvU6MBEG
hRFnpU0eB0cPx86cnULUzQk9e40skjiSYF5vcQvHQiSgz+2WXQKlARictuVN7sy7PCg+ERIB7pxN
cySxZsFpAUV3RADVpXuKVFJ7l83v4UhIQ1qdsh/RD9ahw3yrOH6X+oJSdCEuAzBFSlBgekhEhHGU
7CDM6XIj4jPAiEL7wifZhijiuX0Se2b8SfKGxAJJLy8EoWAYq/YS0kS+e4OMxxRbNARvRMsImSOV
uZiyuIYCcv7aYRqIB9Nfo+Oc0NAW6Q3EkCy5/OQH0RWLicCqo6A7jVQeMgaBC9oEyVFlyzEgT2Pc
PDcaPeApiUyMa4bf09O+K+1VjSRW/DJU6F1B3Issja5aj96KYRaprBkYRWfHIO0EHDCm+cwzmFej
8TL3/OkQ7YxJfGMxM0AMIsfvKVOzsATfR9PP7+RleXbGTE319y0xsNSGzinjkrlp7PDizIZvsIgK
j9qn0jWkh1DmUCHm41nmHFNuo1ECBuD2kEgBoN+Qnm100A4jdi8uKeCYlicjnK3m6xgiscV7yKio
F4Fkc6bws6vxZFOtK+AVUkB4EXw40sVsIF+PkupwZCRF8onE3SYQypHyBqNJNZHDrNpJZm6ZNNeG
WcGWzDbAxZ12W8vSui2YcjTRMZrZAk2Q2UVI5+Tzonn9RwZUzArMmXCcyouS1B9PxXuETI9dzclQ
p+vKVSesA7QWTG8SJyQTgk7aSbioaJf4mKP0TmITMQyOFaSAITuF7dWoUSYznbYGv4XYRbKUNT/Y
bz2xFsWym0A1mwbKZJV7YSw9zKneojSgv/7mBmERC2d1If7TRwKksLy0EX3lAMpRR6Kpju9LTtqx
yUgn4u5m5XMKNeGkXkPCUzJXnJ6kH5ohhOCG0RISaMIhBEG3S0v/yeIYQw1y+tWhdm4pSmDHHhHX
tVjwNxVvnSKwsVREwOcZWEez3DqUw2zH/jbGeFVq5CYd7J66YsgK57pK143rcasFdGSQzpu/EDWm
0aut23LVaFniaTml7UlI8oA0e0TKJwWdFYohwFizdgX1cIPav7/ldEX6Hao8Up6NXyMhrO2Okyoc
EE/oFggolvGZgjCecpck3cwn7Fpku76pM6jJl38RvkEOcDKOMVlgjlHX2i5oQEgvQfSsKzpBChj2
AT/BPlVgJ2A8teRD7k1m6ZfbiEsWMP2Q+BKhjbAi7g9E7oi5x/eEJ0cJFppooYRskg6YtlhpUZ33
3K9KKtm79DfmaKdkb60bAc98fEN0gDwgIqQVmXtpxp7wWAIctt6HqS0LmRJQ91rDXPZjtfZLBFCb
DXgSVRKVmkt8keudoWMV/Zfwo8bsIjQYOmS6JuseVYTAN9C76CmklilPNmRX0oothSVPSUjTHonX
DKAR2NXZ73XidwZ2ertO+16Ux4CBXX5SvABhyTAnKZVyquTMjnn9rC91p/M5LX//ymySpcK58ahJ
7zgj5mKGFQmjj5oUObcMn5ify7zgIncgtBSMakRBvgPZFMM+sMr8Ipt2hjoPlmGUCU4S0RiukADA
4unPudWDFSExrBPYAcYOfQ+OKN3fmQBhh2q0aYrLZR8DhpHaR1Kwy8cjAG0Kg5qasFCDincx2sjP
dAdMCfOTdxmPBtzZ1bZ4TgWmfVHokR7qkxc2P8b+dcAABW/KoKseEVsx/5jbDE1hfwzpnzqwtQ37
cfBAmP8ZtHNe2pmfpF+z2/3tW1xnxMzRo6ILj1A61k27n2XEkaxEQREa023e17/YDNQrO7P6HEYH
I1AIsISQOhRXMylv2QDvhMAEqYsZkKRYviaTP8GyGbI1bEs2RsALzFHGmCEeHQymHLfYsWHMx0Fq
pLhatTMhPfju8nP0af2aqJXi6NTm6VUvgQbUBjFSKKOy0h2N0U4sVwnpbtijiduB2f3K5VbXBsIb
yNbJLa3D3Dw7TT5qGOaYRh8rrs4I95Xuy4Z1YgAlJJjqADQRrKYYAgKhVwO1bhW/yQRyAOoIJ8TZ
/B97NF0kXu5IHojZKs8YakiwjEdiH1m1ZOSNqzB8G1rgqrGriC9nODLC5BcI0RFSHbvaGV/+8p2x
qEVgQ7mSau6Ss8ufvyvgTOyi0NDgNMofMoqn7TWlYqTPn8KvmIh2bWBTcZTNIKvKnTV1LhsdrwMv
VYRfzfjkC7/0tPDKRgledu+xWO07NEE6jkUUDHz7Gy7gdLPQTDJyMbEXrrgHbFXnFl52EwU0/FKE
PBD/YEZ0J413S+clUo4kJSM1hV/GSIN+VEyNfSJ+zMwDgPVALP8YyXLPB/00xLWvl8axQ7U+qnby
02BMGYXsaD1kQSNVcmzQCqYvjEYnxKIz+gBBvycsAmn4WZzhmTcrXw0d1okMvhjldpl40BT6rSIL
CtavA7QIZk0pEij0ZjnWRcHESD/PWCPBJK9dTeOJPjYocIIlmxMMKyemDJb4OONBlc7We85Ac0CH
TNvvRfpeg+qiNe+RGUMU6C8oTjB3n9cZeu3sIrbb1hstKc3GfO+hAy8PHJHnAmUjcLg0nPcG3200
oupke4nAjI9cqlzYoTeWgmfWWivCzNAMlKHx5ReZCtOg5uXMXy8kdNK+5TS4bNnBXB4wsx7mOyE9
B5ZzK8FFUcdwcDfhYHwk0x5tqKtQmasY/bpbT8gHsPvNVzMp9D04QBooZ3QaFu+/MULHWrFyQ0Wg
2SHoXo6wTmLQi/Yzc99quaB1oiuZDnNm3cu0fFrDn3zUaZ4TdiguymWTfXMsRoAkjQPgBjwYrC5M
qBD0MMO5KuVzsV764ZVh8kwtKLYsqzowCKLL6iSCNQJtuwaeSjiSmRAvGQUaW1CRHWj4bLFtVKg3
4gr/RWld4uaNzO5zYX4XOO1ydla6t8CJJXwK2LJJFJjmZQ0yaFsS8LAZuJtO3y16rR0hmfJEQ7KX
BJa9y2dfxYfTEkhzDwpGupQnzSpelJAfc13fLDwKWbv6iya/l5b1nuoFq6n20kXCmyrsiF1gAKmD
f54mB9aC0zvhZ6nL3qgxHCR73AScpO8K0hiVoXjRMuWhSmzv0AoUGY6myX78mOabyahjkkb/J/xX
gveFJkC5Yp0gafKl6Yfwn4jHPJTKe/yNNdeiJVEuKDXN9az/Mw8L4AEWuClr4O64sEUQB57T2Isy
VotEUqu38Byn8YFxl1UA7tjNAgKt+R8bzrPALs3AUBEehAcBZE5FcZb89N9rE79nU/gqo45UsFgw
2H5AtWKlsSbnEBKJIrsw3REe4DNdjj1DHOGPsW0v2lI//VVfWLCgp9rnPFr1RlqB1IMPrM6k44AP
TEVXaQTpGwQ/xkSiC68JG8u5ZC1Won2L2CbcmVo+p2o3/+LBQ6Y2ukt7qM7m30E2H2Yee5jHiUOe
HvFs3YGVtvkTTDYneLePXqy7Vmmexg7EWkjIGRWG/n8RCTa86RF8SyyZudI+w17EgbuMmTeXq7uG
pLQpM8prV00UtLpodPKGFWRu4wA2WHzqDPpM+G7mxChBC+aUxKGUoV63LTqFoBO1AMZ5iIVBecqM
accy8gq+BZmEsrGfj0v1WikCiaS9k+23gXcyjn7FYHM7j/DwDzpRAJsoyWFjQDuorpK/UDqEcXnx
9+zM9stHDgsuPkgr1GFYo8WvqsD1Ou4JCPEnZGrr3rqbYDiWU+UnCBel5jseenuqwk0H5jSJucN9
Gpa7jK3hwiKQS1/ESJXoTp+u+1H5WtuJkQc/vHgXGnm/XGdyZTuOfwX+cfu6ZQhXC1GKegtabqLn
ATEHWTOVvrnEqjvRdbvsOE/FLUGowP7yLsrZIzoiya9uyb3Lp3u1n4JmRe8OiVOVsgsAXqEXAATt
1lF9AQ+GDDCXJhKaaa1nsrwbdQdtqcCnDCtAj5kFoBCY0NM66NfIAPSlYr7oUXWRVDyBSRForF/0
WvXIl9grcB0RiETZjZSkC8+kXvRnyMJudC5YoF1X4jbqU6rh1qN+jLXKQ6zQKySjSUSKhw8RbOVO
qdtnEj8aI7rOcGM7xY+iMpgyKZDSMOg1Lo3klUnesS2yg2aQWZ7p1AYssHPOnCG/CXb0bwF2OPkw
hTYcErnz93mlYMZ1XnSmo2kWhuGBQT2rNqji8YU4ob7rKaET18BDbt03PrJm4Byw7ITAizEnOUgI
6kp1hFFy6ogjyEJZlyAMr6NdSDyLzE6myv2ybm0RPY9RSSddIchr/UPJGabG3XzitZQslgxovbER
D+ahByldmUxi+pvVQmdKAIYI4a2M4vtG2lmra5jGV/LOL21eX0r1s2Q22ehpIOSNr8WrpxyngbW9
UYH0Y1bQAUArUNebw2k0+W1kRNKHRUQ2BUiTiiJMUsSBuIQODY9jQYNh4Lkzm5jdIxt2pAB/4ZP5
LR0sZbiVaC61V5AN0m5leChWwahXyB8Qg5KKigWRPHvYzIQXiNHsCepJ1ZP7sCD2IB+3bk/ypshF
YP2G3DwaXmRV8LcuqtL52KW3NSfi/ktgV13Yhc4uMj/oPUtszbwpYDUFP7foDrnbILZX0Z8xgYoR
0ZN7esU8zMhYPxlBolQ+khrUA5Q7R7QESfMxQE+3uj9EbregY5QAjTla75IKY8pOhJm5+qAQvixB
CGb2JLkqBfWgEp/HYxZfzE3/82SUHsDel8lwTQDbz1Ewrj1qgel/UHYTb3oqETwv5mRoQWmyb4zy
pRXMp2Bv9aPTxhNaOKb6G2xn5UDYC7rp6UrpzVnvjsVyrj4tFIaqsaXbkZiVCq7Q1/76OsrIsao4
MCUjGC1SIEPU5j8aO5NuiLwSA2KkuHWAIlRsXFo4G5NV1hF3AeIoCYuXun5IY3/tKpUoPIwdbfSx
OFOj37VSvWehdpsca0r3FqwrNWluwICv+SpfTJHX+bwyuAPkYxon8nqkjqdGpXyJdCeXl30LXKOr
cSmTVoCwHogmEackswvkpKLX7/aFFkxAJhJNdULSqAQDipAlX3k7rjrL0Iy4WRmhvzC7SW95Yy55
g9dbbzXGqzGiQwXxGeobwtDaG+UfXcIHy2ohmqRAnKWgJFwymtKDCP9d3sm5xTgaOx7pMqjOtm0b
O/WYkpIxhbhV7GYgyXAaRSFAIC5kIWmiNWZZldxIBlM0OqnbUoyruHbXpXRA6EdUQ+0RpH7Rilzn
WJ92yBFBYTIwpzuXn0M+XEKJkS8a5wrgukwSloquTaeVFQ7vVB8MUkXmLqqJJD8OSr0KIl3y04sJ
KZ18ZpGLUDUfGQCHOgy6XrnnpXZrBe2KMvxi5XWAcKDFKtkQnYYu3kYhDNyj6pRDhzVdYq8Yvtdu
W0WuWOtER447Nc+PcKg5JE0/gbEpgstuYWwmJ9GSvbmS4DQQgrLYup5wiUledJ0cTaAjE3Xb+E1I
GEqtyJVF0kXYOhrNRTIPpYBvoRHp1oM1Ud9z8xBSAuDWLYqTFvMuYP3u93E+cUriosEYPP0Rhuqz
DMWPukifjXWudPGtZEIlgKlgnbyMM8r71CG429aba2c5la4coHXnvopGGjqwnrM5UHry6RI7FPYa
NocZM8yW/M6mtdeO5MKUl0jEYiaGfv9iNgiZVV4osUU11hOo1TgIB8wSahwxvD3z0nzyrUUMLOtU
CMjz8ouFsFqpDbsoZHiwzEaB8lYoBf3IZECLll8YEht4dpSq1J/i2xflXydg9N7235e6StigPg1R
4KeCaR8zuQCrchZ2pdpd5boO6kS79JiC9FYArTPIH92ebW92iUCMWQL+Oe7qEAIC+Xb3fP4hqohJ
+viISzx9tJFdeFdTEZ3fFKRIc6LhtmZ3FSNV/f2/G+dWmNNVvhF3TIsWoQ3b3Pwj7FuMZ1GyRwBb
4AWTWCAh5MQ6glRRIbaEqUSDso2hOQIhqbpEsKmlYXFKKDEqYGfR5Pgg29JvOwh+1skc2nP21VWj
K32bqXhLY/02oi3HKjBE4m1TvQBNOUduZAxPURuelAYFHydZ0vvN4Rwez8m8s1rxf0k4r6YfPyVE
4XyZJQQMI78PUXeLo/Hat9Bccew2oMdUqIkRUqiJCWunHcehPXWGfuoZ02Yoi1Lli6nB/KidpQn3
EAgLbOO8lD+CxX4w95Isgbv0zSHiDs0IUlB15SL36KmMRL9pms3TypG2fwy6eh1k0W6K7yY7apJ+
VUATCZeCXe74nf2Y9Bv0nksvvRqhFzJr3pKwcbrsiHYWMFOah/m9HPM3faJUsqz4XgR1o/pUL7WP
SsJTislTGlzMPdbFHV/uzkxv0bFp0JArZwajDQlN83d0X9LcM9A/ShkmiV51C5A2vGHZiQCnvYJr
+YdBRgWg5Ud4NBH759fRw9O6kdtw7ANRkyOLwGX2GRaCu8Y4jyRGv6YJOqN9ciew7zbG8i0+FBIC
P5l5tsjJnXPnYQeYFAS82AGMLNDLYUcH1LPqLXiy8R/SScyphbCGPIVMtpHtO0bdOnoFhFJ/z0p8
nMSPD6O6a3AoI7wiwGnfk99QoEYEjBZBGxs0wP8/kITAwdpzgc4eB3RUMTZnBTjS5aJNnkrFhvS8
yZWQ6PMxHcE01XxVh14e3hK+AWZDL4aRPrUL4lRJrwEAJacHMS3HHm1yOOB+boMmVymh9/Ts2hFr
ri9HPxBRbMRQ9UKNVOr7lgBWOcq9kA+LAAh9eIxqfs/M+KDpvJXMnQLaSEST0r7OPnoDTOhCwayQ
NFyf9ZhYeMlfiYSC07N8lsiH0t3f5TMClyFdTDRkpcM+mpsN/zfyR1QzZg0/O9nVaBnX9N5jKkFX
euji4VyC4u3K/SOWXmtkQ6Jgy0ijEuzo3PZH9q8meQriGQ/fTbw17GJNH3nb+jAQflomWh4WeVx4
2M7OTKKYzKJKFLBTw+tZOzbgYOuML6Bi3V/rVe3JNkKzI18HhsjkDXeH4VS37TN/67BePX1zeiLd
YSI9a4gK8odWMOBhdhBWe72lQxuPgnEZ5ysBGEerfSCt2MbnfzPI5OhGsM/l9WnT3GUL4s/C3ymk
BBYD6nfmtslxFIhmxkqMyIgV8uVvB1BL7HPIsQOReVsKk85en8UWUspDm34Y3c/8uMVIxoD+EsQ2
kdlavkz48XWENMSP/Wz1NqcadMW15e96JCNoki6qstwQn7C30JhChbuaz0EZ6wcSJX6NqMOeLJtd
KMlUy7THl+6T5VUOXwTvaXMSOWRMy5Xn0yzrvmaxSWFCKbboR+Ogt26D8lfvUbzzY8S/YMBWBE81
7OKj+NyVbJP21J96/LW0zU5HjS7RgmtB5PcYda8MucdtHvxqQAMd9+pTBbrYXWv4RjGznKRLH0yn
z9K0gnDZC18tOoh+iz+R7hXBNFzveJonkv6WXTSrRyWVd1Q3DLmL0MPC5DcUxL9MlpHrv3QthrLa
Ny3mMbumEB+dBAXJlkENYp+s8JgUh31TVrtjjq7pgS5/Bw4qH1nm1cKhith/UGuDazij8RVepS8K
aCg+Q4gDQndEfDbEd58sAYGu9PJeMYnu0dAzTtpgiQiTJdxZqO+RyEEwOybMmKxAWs58adULZhU+
vUk5szfXZSoJVGU7+ZlDKMvgmACaQipFpKT6ZCkDx+NW+fWRnU3+O7J71wR/kdBLsFNcUvGo3RET
Y4cF3JciRJzx/tW/jDiI4yqZkl8LSXcLmL85baJZvell+Y4CiXj7MAUEAIJL5B+Nh2tCM6f8kl9L
oIOCYhjG42ELZSKjjQg0yM2sRAiosuWO+FKsYq1wG4bSayETj/PojVv/ydalIifbVBvPEnKvIgi8
Rrtd8wLsWqH2DcSwCrC+JTG8qZ49dcBV38gISDsH6Uy0j9vaEwr8QkrJ2UNhDeijyk2bUSaASZQd
PeINjIKYz5HbK5jmhgJI0hGVRHFIPbJ6OsYcK4JE6WyBKhH9yJBtSJ9IQ6v6NWy7F0pxqbmWdX0J
uzKICt8aeseMVdfolXMlR16jshE9ZRqjXY0u2Kj2raw4ipWc22Y+R5KKNiV2R2k4mHO3+9XfgRif
E4l9nyelkVsrhluT7qC/LmXzlujDG97DNwvlJfmGfeYSQGGzqoqRpBfRgbAKIHV+MvWuyZ11l4yj
gSAF/5tCFFh5HNVDxvLvu5P2E0DKKMYUsTPOqCjDecE4/B9N57XcuJVF0S9CFXJ4BQmAALNIipJf
UJJaQs4ZXz+LD1Pl9oxt2VKT4L0n7L32Dmk5nc7WIBcphIKos+9lWIkxiG08wCI5vnFKF9Z+myXR
HoVB151MwLsr4oKC9T93xE5K7RjTel93h4hJt1g/2e92HNb/jG0E6JIIWwJqNuS2eQW6o+p7GRMS
kDeUstjHuYJEbEJwQRztrv0rpC/jDjnibHbQmjeJUW8pNa5DetXQO3SCvB3s5Jlp6UFcXm/8KzXo
kop/i/lEubOY3Q415UcFBoQT4fmeW789vgjDHj+tg1HzcUPgaMEHc5IJJIvN5KfYZ6TASQN4L2C3
+n4LtytmQ/wrYnna5NhISDRdJTLQmg+CLqZlA3QDK8g2VVilFm6HDQJTpvjXSqi/Q1gf9VViQH1g
0yA12+nbjOSP/LdW4JbNxouiGMh9GTTPEeqy0VQ+IYhKOTgWK4BUn87mxDQCez535vgiMEpAoyOa
xAygYt5/Rt8wddLkJJHJtxXBI6fr1tIbF9p6SawKZwZLiOqZt1h9VYNmXwJhjkxpuZTIorO/PaHC
rtYLdrs5ScpVYBYSZvEtXbRrLKH3oFy3V/AVE2Rsg/VgoqsO0nPHqAdg/pCHhNYvGInDyjZN/bII
zXWpEL7ebCLe+OcCWQlPfQKs3pZ7DW1UOFxL2y5tNBk2YX5GeKG364rkIRyJXhoqZgP1vwFxmSSs
pw42cgwbGVrcSeunU9WUJwGtzC4kaXcW4LlphCXw150Kp1CA68KPGJHsUwuha7wTnQ0kaI3WYDHH
R3fQPDQZ96bT7gNzrsUsHvlJMQ0HN0+cbNLmX35qXgpvpOMmbnGMCo3gC6bii+zm1Dj3a+izJqcL
RDBB942h9hVzj4vbEQrVW/w2GHHQygeLZN5FKXbA6vKMT7IeB8lPO9QkgolHkZdakFXWGf0+08+v
wDlyB0eyvGJxO3B3zsW+IudyWGa7ZTuJrnVw0d3mOqqv+MGNgBKULmP4CeGCjCGi6hhxA8GMMfIa
kL0IS2L6Di/CZK6FzxbOSIYPEU9RXQ5nZs3nOkUsPRMblsXnrlmIdKpslcSiVisO2T/dVYzFXWT4
kz1dqcW0dcs0lO17hXgoorXUmMpUO3lA7075BIF6MVRvnvA51ERsEVQiW7QTvw1Xgt4HRhxw3hLW
kcHOWG0653XBsyKMB0uVD52eHIlcPpabpduI1a6eO8i89S4HrDxHXmRE7l+fvlrKyn05VOFrEJC9
b0Tz3gPlt6Y3VauviQhKHTkgMWgzt9ZXmit3nPXbtGs3GNHjdHnoofqgO116v2uvlYyynMAEi/in
gd60WcgclUgyxi4ujQKozolgcsbLK0MbfElDE546LT/HvEPRxm8ecS8+1RRL+4K5VG+es0AIQ0oP
UDtCXlyg2LMmU+V9Day4KKQgZcUGd02+sBUxR/VsbQReDY8/irXeNYiNRjw5k21D5ug/TUKymnX/
mz8taAQvsbR+FeP3LuqhdXZH8Z/42fZ/bKOUN+Ul1eb3XrSjp7VMvqmk64g05Q8wDS8ZinYvshmX
24/GGKnBkhOdVutb0X5n4Yti/RVplZgfepA2WBfMj47H3ZzMoEcrDEVy5WOvvZn4KwcZ0XIzcx8O
O/5VcUaiZzCAYEKBq+vAuhDn7cuYUXQ40Eyb4gtejp/W8y6VyBtMJLbdX52S7GXsBVhhthGogwEj
+kwSgQBYHieqwvFUn5pyosEnBQ70QT6UnhBm3qSH7liwEt4zQb8WCc5n2QvH4SyH3Qm5WLRuKfhx
HhDyN5wa2BFtTFJEBVv9dVajJW7TS8/7138bSutAFAowNqjhuAvLficW7IbQYTEPCSxMpGH7s/Tl
jfiVFgdZgUqKiU4dfbNjAkZtd3hVM79QELWtR0LUrxZAUaGGntycjJmxKU+W3eiRb/ROP6DjEZOd
LqAlZKpCumA9bnEubGEBk8+r2RCmEJSDCptOTcMGSkHr0OlOXqeuAq29HoBT6STHH3U4c2vVsifO
kQuRHFHI9IEhNtWRW7FF2bywTbAgTY+urBss66w9s4+2Eg5QVTEgHnJVhqcWtOz63lRZAQXDrLch
ngReb/TI+xNdliL1XCNdQDDwMvE4pj/RjEYLiTmRiSGZc2TPraj30hQtfoXJ0ripOVoymtTYMO8V
/AN90u/dOt8bQJMLXTayvGDowZeH7NvEDwRIakYx9Gsgk+5uOROpbrZp4juDSm5qMW0Akhoy8qdz
CZv4oFC2ITHG1TTmH5r5OS71EVnOHFlBeK+LddtNV6k1jrSUx2GSD40V7rHdTwwNd0o9b5fOfCkY
EsSW4YSrEvkvKeE7E0OfMrg99RwWfQmSTQKVsBOY5nRkRZM856qYoQcADFAu9vq/Dh2tVRq+9LYC
qtVpRFeysxNHql55uP9eaiP6GcjK9RCfjP9EFAZFY23RwAjoWhi9ik5pTgid+S2CKCa1LsbdgFMW
PSy9pMUFjbSGtXjY4yFHbELJjhYAjKs4PVMN3jqhvpzwFgEWvUC2lpVc9Xi8vhJWM15aRQlCfo3K
p6BQyF0mRp4X0iPnCtG14BZqD2U+ZnA3HeQ4OtL6iGwmuJnAGGAjNZ2JCp5vvyynbtWR4HGZ9JaL
jRnW/bRRa9YB4myXBDrU5F4vi+HqIIhksHXmv9eWdwGBt+qkefM5Zbfiz8QWqAilEK2D5qEbvEwJ
7GMAhPkfOHuZzJuZyB3jv5HcS+R7CHmJPwKLtukmYrL+yzBKI+npQZZRQb6UMtx5bZXsZtRmGSo9
Nhsjgp2K/5tGLcyQlZXevsY3wpoxtfJtS75mWyB4CZ2cpNuQzRKHE2ArfheWJ0len1Gy+lq6PotG
f3I0Zfl/0Wy5csoIZhQfwqTgf2GORis53LtyuVnBKPoJS4lJOIKuOZUcAqFKoKx4FoV2N87b8m3U
bbKpcdiYdVDzc9NQ6slXG+rs18kvGppt17H7bn2RdG5yiVmIJNL0ZGT6sQqXCuav8JwNmmQzJrWp
QBRTBZ+gK7nVHWdJHw30Frwz6oSGuAczfTLtmC1etRLdkh0qBvPkN2pvmVAAoskJa0eGZCAeq/+F
8RdmRsrJLBk2CrAJDXVKOItegWXO3MoYPzSiwqbpCFXkgPHWMZNvKq3VCmqxPoACsM0MuLWlHuhH
X2BJi46xlO5jQ4Rjh0XBJvUWjmUaCLy11nFaTqgq7ZHk5QEPKBQ8+Xdcwzcjju/RHe7a1zAQoJzR
S/Zx6AivFDCBxcAYOfp8U3VI8327gWw2C5NDxiouEhoJsAEyzJQSduUrTlqXia9M/Q4ZYNliP8DU
yUZLZ/Yfn0L8nCaLtphiEIawtRLNF9f7kW/ShF+VFaJhchLlIE+4fohzzdF11q1FCEcgMhm8J1xh
rI1shO4w3tnkaTQsmjNp2blgj5ix8Q0Rg1nAK7Q3CDboojEfWIxYpUNVbIbZIvIFP50wOh2PAdY4
vabiS28V+mlMNPgo7/qoIPwls2fFcPWHHWfbLiTAoyU36s2TdyrFsVj+6caKYyRhZLghq6dtFXbG
Xo/EMCy6rQqHouS1BO0sknWqv0J3k0e1VtBzHYuQTBN1TrgEKubrUoVwBZInyWKoaf9apCnvM89a
mOP8VH8j/a3Q/jGzPHGCJ6xVJiQKpZiQ/bIZSuTiGVs6l/VytLqnfG52rYGzg8GbepMEHL2LcUX5
dlE2YncX4bzRO/Oc9wFWTWn8soSDavgm035PQl83sQgtjB1dzrL0t4ISPRMvVpOfJtMn/1y6tPl4
ENPogKZytQ0x3qoiEwYd95LuJOAl9TG3daE6lgnZhZlqy5u8ns5Fw6SLXMuyRow4HFXgODABkbJR
ulcL6UbANBaR6BqyE+eoPZIwF5C5Ek3VKdRxMK9obnKs/MxawwTtD6kkmYVVYl/8B8DyJH3Mrbin
+dhPlrCXKwwGAkKNJsRGoHHtznuDmErqdF61ov6Lx80MgIm5gqLsM2PZA76ZCgtImY5uTqVomzxs
3Vhmekdx2WpO8q2xkV7y9yVDd5p5e9T/0tFbZZtTw1BOWVGf3OpUF+Ju4IoruGaioOIQQBGxEQaS
S1LzA/AD/VvnIfV7rd07oGPO2oTwtZlXRv1ltc4NaNifNK/sGLaszpgPZ4vKPTU6W+O86oOXNBvw
oDVL6SnyF2KftxWR1jgxkld3QRV2LGV5N4yPIZau0UnG3z845Evq1zjT3iVlQ5IX5OwFSyddeYdi
CesXa7ruY2I4Z6oEP1+pfszhGlvjmyH/tXV6YXHFzzJ2c5ChNJrzt0jsTjkIcz/W1u3yh8irQVKX
3yZOyY4nN2f8pswzEQbxkZA2qtfqr8VyZHxNhH8nPs+fGChomWNKM+CYIxNYFQ4UncqA8ihxVCI+
xcSXGZy9x+1O1pZA5ynn6pl/FuiJPdS42v6XDfgmlnGTlRFjnLd4pS9h8KHppJQWBC5sVHHZptz6
+uLLEO51Brt6mh9l81YtzFchGQCj8ExuKw3vTYTDkqxsPQvylsk7x8mQ+oJS+mJR+6XPKS6L7MpH
m6+QLfOSCdk1oVHR6IOHZLdm4GOIB0eIhhGlnXdFauwK4dY2HCshCQrIgCfQxXPiZUiTu/EaG8I5
LttTSY7veAHeFZYJhNzGbSbNpaVFuL81sgyYvbumfIq+MnTJWh1IZAwDtFmPQvfBsz817sgajpH1
OzQTYo/DayFPh5LB+UjHwj7WOM+ScYYKHhsYV5sdcSe9W2BOHh71Rwt7ASkc86IRXCAcH8b5sK5b
9oZY9+rrwE+rMzCckCUul8jc9C4sNID58yciLazV8mnsPw148mrpxaLsUgDUSuzqkNNWxskVPg5C
jkTZ3i5XMnYPTdudQFoorXHmk2BA1yYhC9GsrzOlSArTlX726tx7iO+KaUEIoZAIbmfah3xVzvFB
ZW8jVFeN+Y8kHfofdYAU97K9aPy80fwfIC4JBLe+ejmmhoG9N0T/pR33s8qRj9AGcyD6QpSY1LMk
jko6jClSR8ERkSLXegO/Qn7lzE0JeOJVm6jZ+kOrce+Y1i4fuzMXNIn34mbuACybMxtR+RALyv4V
y6mwm3wF/R3DyNq8XlTwHjQHi+i3zIGxA47R6O6Vs15zz7E0IV5K8TUAGulIVAxxwWHZ7YV03pvy
y/nExgk6EMqogqG75itZ91QU8T3OtUezDvdCoOljSICyBnWVeJYdmZiJOc2Q7ZB9YTxBFDnGQKHE
vBN7AyG4Ga4KDQeypqznptyXjfWwSvQL2lmLxkuynsGKvZvgKe5RKgclUqKOwOZBcYX51vVmYP1E
BEgY7wO6e4P86C0O+kE/5mpzak1fwSIU3wl9hkQWHiFHsq4wMwuVqxhEp4KjKPqiKfUXTPFMAmN8
Pbj/P7Yl61n8fT604Kj5qZdmU00FD88rpp4oicGLQOiARz4jPNQEphRIpaY/qWZdaIwPgamSwb4F
sMy+Ai7cI9cqtlaTBNVpdTNskCU2yLwWdivw/GSWeHaGXYPQiPoHWbjiGowftMobLCbxaPZiK8WT
DR8/bByhwY7hakN2ACRXg0ZZ2W+303VRKOtC49bP5SErUajr+WPdZfOmneJnqKVPmFbYaEHY6cS+
VmxetRzMd597ehTyjunuqE8ub2CtgbY4RlK37SEyoOXVw8lPv7UT85UN3Trp2kHV4N6DeDnoqdNB
0aTEL2SEaZkta5ZtkFdjdh0Q7mRXPXDErnVgLNoNuKo0lB+09+Wo+qs4+m8FC3k73kZME44FVivS
XmtCx4bcQ8zJIlHOPjOEc7L5jmOKbyLC5sAMD8y1ndWT2mRcyPYIADRS+LIMe8wdF0UN0BJ+6/xd
G9Yz6avnGDXvfRw/ALf/Cup/cvhmqUdJgeAt2JJiuh01FqtbGs3uJdoA1y26el3w96STleWuqeA3
3fdZtEMGtls9Tu91A+ROMRqvkH7xDihOpOSvUBpWd82WFPDl0rMTM7XvBnsVCaIB2kf+UIyNk5lw
1vKSaSvCl2hUmLEkkGLZReNolKfbjCMXAgIfZJ7ZtTvFEQlVd+LKh9kbi8nTR/hv04wv7iRQQGJy
8F7U3Ur77ZXUC+1K0AMtnYKlhw1RjP4kmrtZaXYd6XNLf53KyOsJr163lauwlcydGO7QCBwj5Avq
PkMUhsK7SLbDOas1vgp/ThBPBJjJvPTsQibRwLTSnxrZYXd+yPUc0yO2h20828ueZKwoOcMNPwv+
PDa3UbLejM8IZhDoICLTlfTJuwVYfLXxX8h7qROv+lPc8T37OsiTca/v+/9M41gG1q8krYc+g6wU
2zeZ/qx1VPkfg30OURjIxeRaAChjhGorfuQmM/0OtTRrmiTX3rG5pSoyI/ZQvPksq5kGsoeyvMpP
WB6hTSE4d5OD3lb4QAxenyjvBBk5DaT42cF/nu80Q/CqO0A5SBm9d1qJnxZQWtB0kEhtTJCswCi4
RokvocA+6zIWXBiUFkexwMmBH5Ls4KA6No+0bh6LUD66IX2QqHN/E06lUG/7bxIhjHhv9afMiM+9
eS/VF7KX73x6UVgfsPwFgBOG1O9+SYFC5fvrR5oMa+BNEpJdciQbjqVVtKtJXdeLL4wGSE8/awOU
XpUF4SGpG894+Yrii8lkFaYPwRviLabyiKvLAuoOvTZmOZXcXNhGb/K/9Nmi2Yj4nfUpjpJeu8Ur
W5iZAV0YjE0ZlP3i/8gXsZm2UjUjSDxlbEVb5PkJa3ER7O0KOxI1c5QHjB3PiOIbPHQG8uiOENKC
yE2YqITXB6wQKfQlnEo/JmkrUw8lAs2gBHuu3ljt6IRkVrDoDrfztyRoFyFCYZg1l1ATzzZQOehJ
3jBiGpi3cixvMNAdICdb1raD0BRDrTeRb9f4VTwiC5KaIG9cLi0w1cEVDCbqdjyWriRuQO9MJb4V
6G/kUoY54ueGS4JMbXcib7AF+KccSaNgY/PLf59KQzb9sXo25PCa+FSeQ6hcE4/YK1ktj+W3IWFg
a97w0Z8ktDRHNownJsSnAnwUt8lB9c0UFeQ/UjBM5EMa3y2dflp5codRcLyX7Yui0dKs4xJtn7Dk
NgauIDw6fj3HLF0ullX6/xUDUzqObg09A1auGAIhuJyczLpsjghBXx0GMpLMdunNCGe87ExiodPr
TXdtJ5dmyYuNY1Sq2xl9FlN1rtZyZzIrtJgVqsiT1z2tzW62ZTXx0cz7qglOjKfWGH+NWN61GnHU
qAj7neBwrX7/mjgbqovadrswzmDIlqcJYpDh8GBmJ09wNEhCIgkCvMg1ZTLy+oH4FdknZaRaibFY
2SaABHpjVlPaXfmgGPbx4AVIakcO04Q6YcTqFkIcZU6kvIywJYrB1jHW8ZaxfFZKyauG1FGW+hme
FzdkEDZXv2nIl6bjtUrbKxBAktl73bg3PbRozNbgbt42cVNfu0w9q6Vqz4bCT5wHCaZZDUvECJNT
UJWHhkwHq+M9yxz4MBK6m4yENuI4l8JlYMqN3hCxMTzkFO4WtSuRZNcycZOy2kt4swwcsiCZkcvZ
qbRRL4iKyHi4m1VzUy9Tx9YxwZQnOUrcOrLPHgATp2Rt82+2r+xhfjq8zvpdEJ0I+Ra6GaabAWZG
p6fskc+R8FL9LvphFO8moggri1h5RXaH5LhKRAcw15YI3kzcFy+0BDDnE2tZ/DPcZoQMAF7ofcSI
4Y6AwSXfExJyaTK3B6AYOcajApfD8EY3ATeKbkNFXbGSqkDkTXVA0OA0uyNW3Ln8B+rSMyXYMmaw
0s0BlU3q+gbz6jIZADC0+6IXj/4diW1MZBh8IDYToxzw5+ZQgBgBtbj2D6G0NhLEe2KBH4KBRy7s
ILbBw6DSLxgnYefLjjl0zrW7qPw0SaM6K0J3q1Tc7qfjtAmVeQsDi1lUFZt+o779X37cKyDtDVI4
YD8pNHWvqGMUD+t6jAlnjzoLOyDBcdioVcW6m+flY5YWTyKU4l0gtg5+SvYEhIFfXznEfXgw+DUp
5qFq8HRp0yG7NH4SkY5+Ye9YM9z9Q+YgdPVlHIZzia26x/IuyetxjOZDFbf7WvZLBNm6CXX9uqok
8Cii227QexeOMgPNcutEh4FasX/GzH5LmbXPSeSva+XX9Yy5WfcJnvKzjLmfcRxJxCStwFZWWoc7
qjAV//gGWbbZcBBhHQBSV+MRzkmboh2WwaJCL1hjtBmz94t8rq9DHwz878QYfIRr18dwjiSFPooH
tma6jsl2L14QRdtc4bjQJNmV3mBzK0RGluEOzuc95n9Beq/jumkXX7KIXoGVTQ6xHQM3sR3V+Ko+
CFfPSZ1cEKg3H+nfCG2CBSYjZXg1I9gczPCtMZ8lobugi37N+94obC9D3UCvv6uJTORL4um3YsHi
XMS2TqBZY41nUlgu6rTXb0uCf+6MH3TtKNYpFEiAuywfa1A2P6vZkUWQJmyZIfP95RCpQRL7YCSD
A6lVc3/TdGjDlPQAah+MRkNgZHNxqJkCsqlXY3DVdHq8cdiqD91GK5C08Y7JvGNNilRJshxtonSM
/4qoswvz1v9ofBYlPosW+eHKqxVpv3mY3w0aH21W9nQhoToSXBCfwBefyNY9IRixmxC7sGA62shA
EX2LwCI6Vt/nbTFQg3uYBfJLGdol87duTnYk6FDaY+aPGuz6MUWE5Ao1M6d0sMeX5c5XQBmEIhzm
pMCqGfmKptLK1VA5ja0+VfvcBUcTTD0mEhVURg97Ypj2s7TuMbYx0WDDp1lMnE/zrjqKQunxZHg1
8j+LyFuS2Euhv86GdrFOypQ/QmhbQnKPjkCFcTOiX2n6QFtqf75GycH7eZHZS9FDCkK++39ihon/
Pyl5eh7urTMf3w73ZYhxkbx7L9MGrziottZj5IXPCCUK8xA6zFPaNefFWs+xjtsmvqwhkjGikYix
MYkBY9G5/HRJ60ZDCxM02scyYODH/BzWHB4pSWZjuJNLfUeCA5pIbn2gmeSA0WR4HafcYs27mdtu
BgMZ5w0xf5c0yXzjpBUIXMlaC/FI+BFjecSUpLwQxdkNR5mtjTSxfot48tLcVeGjq37UDDtcEWNQ
4VhXwWc97WShhiuZ7zwkM9vF+DzQ9Kcioxxiv2Je00ZiP+BiCnfLqkDZ0PiCMfujLvqoKgq2iSpZ
SCqmkMbk2og2Cp07e6I9rhputWGbjbZIROPEBAdhoO718rjjWGC/BDvKxcrD0Lehk2N3ucF03Sgl
G3bW0v3GaoiTnKCfIm/8fNUlgNCblzSQMRkp8xlGFu0/5b887vavc0Y0PKludg4yPWLghP/SkMDr
CPYLU+slJiOnotZkZLhYsV+jEeEzjxeHqQaWVHFATyTTi2YxDul6Mrei+wmyO8YFVyxvoaGcmfEm
i3C1CrDgpQTRUz4rgnIiJkfMj5XwXUyyq6OykiPMg50eNH12yJDVhrjGFebfI3zOvDwsn2lf7FtA
BHGNmkY+x66iK0dSsbDc0vta7xnsFSwSsnUbxuqVmjqRhZFYaB+M+4tliG6fj4uAIoyXaH3MZgTv
0CAWpNtSD0Jf3VzibwPv+jRcLeRHeCHVRXZpkCVmMBKEMXqGcxfKV6Npb+n7ArlGX5SA/svJzdso
frLX0ruZD/cGpQt44JQHkKU0gH1roUNL0ScQCSWzeM6+y/ReEHbVtY0n4qzsZNlFIItaVyXsEPWc
YU+kJuHT3Kacy+r2dYZnm/yJoRuJDpbuQRh2nEHoGbqdCi1uPqigDxZRoKDj0QFApR2rH0vGTP23
nlTRCqrIEfF55H8Z0GDsu9hv32ZNC0R4hNx2XPXlsKMM8ut8S7EBnzh0l39l9keEB/5Gl7N/HEkA
OKBWpQXl021TmHF5AwgQuuJMb5wcVj4NunlWGfWtOZ7JI9g77FwvT25syke7wrBECdKlr+MLkNPA
gmdCArX6Iwdiy3poDGf2Q1CKTDbzj1e0DZsK4bEwkAORALPUxLJMtDxryBYWqjUtXkhQg0Q0NRmD
w5fEIpEpy65LhV3/p1ern0uWH5OnUFVVEJ5XpDOQzs2cLJLY2QCSiZhHGdDyo+lojPnR+DOiKz7b
Y1xjMhFhWn9qCNt+TeYsKhIahK45MKRoV02iN6mXFOhU1xgB+vjUMLFqbssScZwbrYRg4zxngDzB
cIBT5uBvdwo0n8o1LqStDFMa0uo+eRAM/iapETyV2Q8tFvfQqOZ+2gHvnmmFEAxtVQv+D05rCZSV
eCPeaiPK87btiWPciLm56+XZr6XOkdrvAWmnQMrcWp2UmFPfyA5r1b8Mfq0ZZKyJSnajC45VacMr
xj4RmerLGucpr91WjJwbegtWGPprFBpehZ7olPzjM37VR7Lk3jsfsqC3MIiWU4udIo/q6ApVSftm
kte04FNh+bJZu9CWjmipjPAQtgzAo8c4dxccdG+pU3UZEBTxzsLkoWQ/qSWfKnZy7EPxsLtjiAp5
bxia1/JrRQBftLSN0FWK51X77HBVihqftIsVHNB7sZyPSegzsY3OlEqdBISA00pmddjhw9JM1Guh
Y+aU1HDCDMSfNjudkdzUIQ6KkGGiIPu/BeKn8C6iJoiRShoniv2Mtp2uyk3zzjXhnrf7Vk9vFnDA
YpdknL1MPxqmHyZ4jAHcc5qrx6it8Gz3sQKLZbjQsC3WvnvtyjMKGtLNpqkjW6ijsSetKs4IqLb2
nA09ZGZ5Yxqyk6ThyW5RdkI0Nmo2DgiucoNJOSWzspvnfKffa03eiNZbAuxFNs1ju0s70PKMiTk9
Cs3aSm8xpV+sYrzqIdCydLKCfhZ9y4D39MEE27GswjVew5hGccFrMONsTgK0paZg5yxfSQS8aVcj
ws8Tzufozp0ABUPUSP2UQfOWuwGZsKgzfWY800wCJ9m1eIX2am7dLe9xTwOColbP38oyv7Y2cZjN
Hom6TgBKiCu8QQIak7hcNwxaDVx7mDArH39gMLZfI91zqJ+j5JVy4WCbZHHenKI4Ow+CTCz4csRt
KBfDRUvEy5CwVYiBZA+ZTG45b/0rrUzfVMuEJKTbIWLfZS2t65rZbYfRmfXOyFx3nPfYbYJqK4I7
IP0MmoQW1BXUrYJxpvVIVrhI01da/qGRDuqCsKfkKcbds0g76KzRc3yfUu1RF/WV7owlTHsrouot
aRUEmcIJ68RRSzm019WttlKHKQTfiMJD0q2MPxRS6eZNwkBs0g9DEqKSImFxxMsU3xRxIIWZGe5z
Let3waLvVXu/XCBttSXA7vxcJNlRnqIzupM8dl6uuRCaLGojpWKdHiEqF7GgzUwVer57jtVFMJku
CG5d4l9ZghQworQ4I48kGUOsFQn5esnthmknf850fW/5N+pzV1Amd/oM4Yc2wEaoJcqkdxrlrcM6
qNrLGarRoTFndBPUUPcOquCXghOw7d5CvGrzmKIl7D2Mx/6zUKBuijC+tuMK9cgESTjfSmm5l3P2
GDo4YlQQPPobhW1ZkyfvmDTtckCbX0K1rONj3GF6nDH7RaMnIxodOJZiNkMtw3ddQuXOAdSPESXX
OalqZJ0kE8oJzkSGJfKwWVlX5p1C+ivuAzZDa7OXf0bEy65UM6BIOUjrJuFTRhtdC9llqliCv+v4
HWoU5RS7H0KGPlpi/pvwUVTgJKn1tenJXW6we1BJaZX+RuMCeT1+OZQtKEbkzqON6bY5ztqVXD24
mPxHqMy11bwx/kQXAeuULQHc9T/eHvFFCd1O8C7m+k0f9FvM5iSCETnhTYg21cz6Qg4YZbRvhkLm
VJ7flKakabJ7vIhhuji6qZwrpYKCBsNQgEyBHDEvjmgtPssxeQuF8WqZnyYMgLUNz6F60TlahuY/
+XOEdDzhGHvNMiI9xlGDyRh34LI1jIEHWN1GB/0Qt7BTKOIn8GDwDVfrNTxaNrVMXSrIpwaFvhFk
9B98toC7LHvwSk4pZbYlMakLP6tS2rfNtGfdIKlnvauxMosnObGOOKpWthfz8BsmVE+13aqcToS/
CxrvGqgp60tfB49MOPv1A3h2BTn3zJiJz3qZXnUhpVqPXo4V3lPF5ODF5OPYUio5Fzt+AZTWnr35
95qB/EN4oVNhM/lg7ai5LdPoEKxHgbpwzljTr71X2qup8Ewu8VctRn6PgiKejFOuK6fxPWJTpYUi
iEMKRRJhASW17oLkAwWH2/7JNbEf/HBduRfN17D5Nz7ZBsUzGFh/3Zhq8RBE+dEVyymqP3sQQsAb
eAx7ZV8N5mFAjT8z06Bwn9ThUA3zcSJw0niQ8ftDWTkZj7l6Z2ztS3IHzMEKcvGoT7JnXOVV4Ubi
ajfwcYlIWCFx9E2318N+PzBBH7psb7ZbcxIpD+Sg85MsDAQ2Dy21u9EeZvzynUBVu2h+Tg5TBb51
YCBv5X5ZpwEHvVJzxMR2wNS0vkLC77qrKkQHK/9hvGjN97nWWadJ72bYPBOmRfmhG8rDLrpVYGuU
MkKpSzmNN1IXWdiL5jYQh9Euv0vKZAIhmo61qMH0GFE8iaVKdxoZYZU8T7aJMUzDGAaNWDILR+Px
7G0VaWJsp8P7SmEEr+3S6SHoqdC7RF4st1sbmJKSrm6BreHVCvZT0HHb5iXfGzVzfJxQqcn0qDhs
MiyJ4A+BWI6vAt5mGEQ9LAqcD2pnMkVi8ZBvwWgfI3rYLDwarP57Rk1ImpaVpGEVUB4zB9F8anXx
wdFFaaQ/47f6q1igHi7bpKcKU6bthSia51LSw3zWU0ww0LZW6eJ5tpczLCRL3XeRyL+wSQkxLhok
UH71Ukgpr5VnvUnfoWrB0sJISaL3TRMiDzu7l+JM7UCDZ/7yM2R5kKLMH7a6lO4iZPhaBqSimv/H
0nktR25lS/SLEAFvXqtQBVuWvl8Q3ewmvPf4+rugOxHDMZJGIlnAOdtkrnTB87jJSIGciix5RVfz
E0oKC72r/mAfq/PuDxTONmFhq3hSidkevyYQ5QIGVkbBjI25k0c0BY8e2+500rKXCYPGchXeiLy5
mhxgbM3XKHY/VjS9v2JEA0D+o53tMZSwK2TmKdE+TxmwiAwtskuSQ26TVPorCHOp1HxijXy1EE61
+UemXlWQR+xCvSTyW+2UW3jFxwHvWEwXT3wG/JjkqhvZJdvS4xptdq4k9gJG2ai2NxWPChrEi6lz
tIlP6kO/gwlglpOPNjFiTN7zlTI8KEncYIVJLBRSDhuTaRNzcQ7YwqjEEEUppG6yPNCnx8B3c2C7
3k+9S0oh4xFnCrR2o1xmz3zgbzI3b8lKoLjCOB8FiDRGN7WANxC75vSI2/g+D7wp+4VunWQWHhKH
bgRErqZPjckAjLBC5iUbbm/v5NIRSRn2s4j8FqyJpwoLXqkIF11k5IRdxLqd5i9JYvV4ighgyqUj
ZEINdJdmg6ySLCeK8GZlR2nObY5jYlYTxSU0RyXdtM4YoXCx88RCR45HbyqBeBpXXT/NQguC9C0W
8ROojENi1i8NeHXxrMSclznvU/cCMuQ1zSj24ltcd+8cqvoG707swqkbwhxXIe4Mu4+LcMFhYUhT
EIO3IbSGvfQ/wxhCDvNgu+p8TJZ1F+P5jsEVX3dMZ4/5SJrKV/ovyHsu3OnzaqAlOkqkFA0qlgzq
lhWTZCnt66BzVVBvF/09uouktBGU8d98SP8C4uK0Q+82bN9GBWw4K+MeIgrTRDGzWZyO0jmljeik
N9S6lw19U85FyBFJ011IjTe0uMyIQCHzGlN/xzIJ6l5bod8lQ05wTCO3SXS3G9Gp8YCo6HAOI9hm
dJ0SnqDICgpUBYNDGEmTYH1RLX9tHmBcNvLCN8WzAPwsMWX1luLE6oMsJheaLFkkycFpM6E1Lqi8
ZvogeNp3BRVrSWdV8khIl76qLtHnaVHNYJr6oC4iH66Rv1J7P1TCCAvyuzn61UYLh3clVS7VNUvb
sB2wkWdjICmCj14ZpD1YOnr7gtnahHPeVnEJcVftYurxzNH8tBie4ahN/02S8jYq/dMkgZRs0lzt
Hpsx3tZivbRVdoEvoBpzACkdd46r6i4l1IrWkXW9mQbyeLHQWBNRZlxmPb70BZM+41DWbzHE41nw
otBJSU1K4zrI91xOC+rzZM/sF1nU9/BpU8Zd2BnND+ON7lihOmLRkV7aMn4uQoHI7oCkGx6r+Jdp
+jFD2b0sZLHaKuHDHUzWadeH7eqkhhCRDk4eC8/SRC54ZPWgxs+VU0Fl7MWFmxNTsyAkgh+InHVH
awANJ1oAOwRZWL5F8RWlN6MSrhtFAe4LkfAvtvpK+zeeUyctDa4NgkvbCfAe3THFqcC+RjoVUXRW
o8OguE1xSbbZF8k+z5Ff5KTFLZCtzNlX1cVNmUbyA6EzG3kp9AYLWHNX0u2cMNvnZmoO4mgEyxMJ
sU/qVmgCdG6s6HqSHhSVKvUOFgMMq1BS7+LWPZFgMAu2Yw8qG2uUlkUaUwMNu+nQRwDPwFn+F07f
9a0bV4tr5KqrIXSWPysUCgA7+jVscdSQNa2Auj4pW81ifjK1s9hXDqBKpyFoVkSum/Wk/OCZxYgz
6QAWBAbCKb7CVjht/ArUeISNwaALFUMLRUU5VwhfNetcV4Itp+8K4dBmsvpG4xgLOxGds9zKPKK/
jD46HZ4tzUpX+3Ot+koVecSamEQPXMnBktmILPnlgF1UTB7rltxgpnPp0rThNZf/Mx4PPnK2k2O9
8TuQGZ+aHKvTJtpg4GSupTyMIwQBjLs6Pvw62hAqGGg7VkE9xpti41S7xjMU+4RhifAyreqLrg8v
Yu9JaDkpFx5RKdwNcCUCuBLZ1jpAIDnKROTrTMCxCO5kTP2rjb9T8ScaW8YekDqXc4PHEHRU+2fk
FHG0ixkmH9IeAk6lm1u8bd+WIgXlYAJpiZvLismIGa8GxkuwgrnLLlPH25y5aV/f4NRvQO+JbGab
V5wt9VyGckVuA1f2aa8YHaxmZoaHeWkuImWCyt02IUY7o5hq/uRGaDGIwJYwPyO1emjM4DfOfPZG
+l8N/730VJ73vnyaeJIMrmS8UFAd0cKdGrDlJBZBrqyyT2gDkwV9n/BHjgumsFxwHWkOi4iPgttW
9bA8r6j5OsB7MtHmsWeNynXxD21lgqECwC0zLai+MqqDBsXzqOpQhKlv0ybIrvXYAHisXvC3RKyL
U587sUAX0N9MyhTl0WXrM+lkrFUIPNGFtc4MjaDBcJmgAe2w81fUrHZUY08D0sNkvzOsUxxCpd0n
axUPSDbh40Hh0Fc3rX4fUZlFvXYFGiV0Cq2Gda7QAEZN5RAcyrfaVponl+Bp0QoJp1ZWfPHcMNU0
Y64t9AkRIeRG2M9rWJEVIHBs92YbpAkpBWAhVfObUOWe+YOZnQewKRnyMVER7K2KObXQE1P/IA8W
/44JSj1jC3in/tBzcFDOvuym2haoFQcBMCbomeh9UrKCBNLYEpg1KvMcgFdvhHk+5Fp/9P1xdsuO
pUzM7z55zKBUGu0uGYKnX1FX832k4ou58BMdsoGp34LRuDi2MGJV8ZzUtSNlumNV6HGb9lC0lovs
0+slwyuK0s8eVc623GkK9S5DPrT455N4H+cP2N5Qmtwxsj/iuH9VlfKNhEXFbF7h7E2k/WW4PvSj
qk+OEO91q+aKrcwr/C8tLa/CiDiUPAV7k+k2FluhlZ1bHyNDjgGcBPWlRwUVs0v/hYBHGz/hHCwT
reGESQpsarmh7W1BAQmBIvQBqQr+anW+ClALYwzKlqph4m49+aiC/LiSq0YEnrNTUfet0Iy4e4+b
oc4vkY8eGKCiGasORiqdcoDPA/OPCLWYFBVOpI6OKBvOLkeDWYveCiam0hI7fcYl14hvmtPrTDK6
3hnEwYFF7ezPCzEWr1Npm98lYxCyfLTyfVCHt0JYX81oAJSaPK/i3N3bSLuKcX4ZjtMoOGmluTJS
9xzcmcDDkLdBTV+2GTJqLJZ+LiDEcEr57YgwHxTXWlf4WD8NCXJzeUxftHoLhWoLi5FNjlyEynws
BulNmpZX/ao/l5ycmIvyVRlhbu1zErRLlj3JjGenEVPVjagS0KHAjmC9BlEeeYHIervMHsrruMxO
t28kEDl06z0n2sgqbxbZcA2twIzIczkP8MoaViULxKiUsFn43JkHCjTLA3w7AfsDvEvuyM1UcDPF
hera1m02bBU22Fobdl6j6iB7TbYoJ7b3MYG9PfZnnTNNjKAlwG6xEsbI3Cji5GB9gwDXNmgtUL0X
/BBH1nLKSiYXU3IWU6jvIfxe1rK6dAuqSQokZUX1+Uu1AAmGYcsItedEB7+ww9szRrXYyyFg9ew8
4WzuXi9RyCmvQ57mK4yK/QhmxMAZ1wEpXblSp3x9n7bmQ5LMDwiQH7z855j1JyjL5jfUhw8sGQSS
LEjrmZe15tuELVjEwWVy3GDTFkfhJpTNPWPm62WlAs4zfhNq5bVY3oo6usR/h1g4KiNx6nDtU0x0
/VgDqzvj/aqU+5Ij9wMrv6VOP8nnTCZmDtj+WLIFB6sFx+kkS4wqVf53vFvEAbafj61i2HO22tZK
CV88Z2pfYB12M4l2zIATHesJBFxKdo2N56KYTQQe4MlRNy3/aROO4joQU2SiAOtwU9BhnXU+p9aQ
zqRaMofTzgXxVWSl9YqTVIKjFxmyY0BPi+lAmsZU3NUTfNPeTfjS1Ib1ObEI4h+SadTsNjXTdZi1
SzX1x414xI6HsGZCsD2Rme1Q3IiF2b/4TWXCmBG8Ot2Y91657EiBMu7FBxSk7Y8MSXxhMGq2qi91
lQ9t0pMXQKN17/YxOB4ujP7rDj6WcFegLTpJFr3OT86OrpzjK2UQyG8gdWzZ4oCNkJKlrihkkC9G
Lm+QMLvkNMQ2ylIZCmJ8milJm4YDv0/R6OCCMiemc/o9x83BKOCocq1t96bs0X0oQTanZ5nNRgbK
JLuiE1G+xRuqGiGUCTTPpPhRMZIF2Ib3qj9EuB5VjbnGUWojTykrrywVbxKOkhmH6QkkyLkweDdS
kiqWwplnpLzIA8SJhR8SgSUgJ3b+t7gjzqq5fZaN5Qn9Ssxe/mQfIZpvQ1d+rBlHPqeWVrNafG19
fCcorjp4bNY8kD6oIoHuj0oFdSMhSsAy8NS/bjILz8LyDG3wM870uio40/s55yWncsXcoU2EmKBZ
S+HgAKOv2PDmOBv51C3m+iu0jBRqVYeoMO1RTaoXVW9ZtRLLgGAQdc7uZPwSvwqFVuYgbTRQpnWm
FYd33x8G1UvrPRt7tKcJ1wSWW1P223JyGQIUc+v3puA1/FVDgGAOOGcKwyryTJ6g6k/ngs3koWXD
jFUWoVfBnArZlo3n3R457RKgMSpd+5qGZYwQ9Ie/coE6Y4ivQNdBFiknXSiOHwPMmyxDTAW6HIGb
i6PNU5zYm5sHNlQndGLCo1OukUwixn5sz9irxFlzqzXGk11S/ZJ+RzJGejBmJSyK+G2etVcpbV/r
cqU/h/sr3qJ2eghzc8dWPaO27Qlx0zS7JDWuPnTvWVa40ylnGBQ3twbDaSXwOxCJz1hxexiZ28Pu
VI7ta8RYucc5NV7jzUQL/2wAb02423Blg32ccULyUKGmtXyzkO0BdlxSQf6kvOE3S6SnjwschBeh
Eddpm0F0qkwON7vA0SWtf2J063DpyE900hTCpEX91zX2urF1WO+pUB8VWEoccWf18N3UrSvGgivW
s7emqZ/opJEWL5wb54jp/ogFAv2KbSW9J8MvLYT4kSbVY06EO8jOsBMw0Xsa5nQZ25+R6yCOialP
YqelcSMVjlbOZvKYEEqkjpctr7hLTb+B2YGvNolqakl+MXzACXsDRN8nCbXsRtRmPxQnJc3tXv5n
TLGXFNZxkb5a+R0IAz3GNpEBaQ2XnhniUnI+1n4eA7hSPtj/h40kB1NkglkUvHpKPRUrxlDnhwat
fVbBv8S5ie7yNGPllvTO66wPscmuC35bARmHaJBZF82PBRg7hgmLOAyoFNKrCbjDXMiv0IBC1v5g
NOGQiOFiAd/P40vtWXsExt5FIVdaYrq8OA4RxJ7khKCOdERILvggvv06+tNvrR0TD6qvMAUzyZsa
w63Js42LfcpE62jBLCm6Y2lPAh6BPr7NS3kH+/WY1+ghi4d8D77txsMoG0+tLl+ob+vVj7bBr9Le
n+qwZ4w15eiqZCr1UxznN5HDXb0aGORVrUOiwwRtw+rMSKANhJ9IuImhcjFQ9zT0GWZxqEtgs6xq
IuvYEdYmmdapZG3DKNRQ5UvzM38rTOw3LHR4xiBcglAl8zTGplojIdQ2T8U+hFghS8gsxxVveq1J
kqTgzGniJleJjXLDwjk5kxnKr82DM3ASoaJiYvZn6R/TULpr5kDULh7/DamdOF5YTgqLEKwYWJPj
gHeemJCTLkZ36JfVj9eclSa6tz250+J03fJbXwqv1my+deb43uTqO2z5OpsfmC84B7UMAzR0bJPQ
oq7GTH7yYhOxa58FMpgKncoMRzxhIH3MEAEzPPa2CAqbxgrPbMi7sFZy7GJ2V+lxyV7kKYBqtqK5
6B0CyJ1MmVzce55eQnbeMr9tRn/r/2Q1U5LaaVvmGQBkNqLIJy50eTFOC6yLyh5a3W/gHXTrj9SP
oSmhYExUjBHtNTLla9REV694qYr4tuWvfYwGklxNbTAu5Rv+V9gGC2nbisiuSV+CmNp8RIQ7Qxav
9hEN1TmtGhO3grLRIrIGRg7bKTYwR6XHg0YRPu+KRVIjyni0+c2P33VvPtt2fi30+j0y9Dta/ice
kIig1ypHxxn0LERfitrLbiP90SqYGI5/QI99DuX6GEvxsSCQy7SPeEQ+bhp3K711K9Y3BSmtejxE
VJHoNPrk3C31bVSJepvAm3wDcbuq5FdRIc4wPIz2q+2Hr0iKPqcwJ1oH++dM+geyF+EW0fWslbPh
esR8gNigIz4WlesnlUubDGFUEGF1+WygeaX45S12ARa3wqe8HlVDd9mSbaycuAIS4lbHBSerxD0L
ABKMwEMrTS9VYjZ+zLG46WDSjujyKregdlnYXk4lpLhHthqs+dwe2mP8Mhfjq4RtLMRgpr1IzeIY
DYRn9kE230MzQpVjsdai1CcyPkb7gk9dZhhGhpKpxw8FYkeOFUuUEE8Mn3pFwCJtCDnnONPRmZUk
syS4tQhxWQntpAsoFQNHuTtQM6s1bqlD5hmsEMZ0cBN8soh+xd5v6AZYkAWy1hDFtVbFJWIww9YY
TeNu1KpFD+GUH81pQFcqrrG/0nMfirnCSzYI3aulTG+ZWL5z1Gjfctp9Gv36yQ3IWgVtcIaBfGNp
tm3ZRSrB/y7FKR2wXUy4ezotXNQujFE9RGdT0M7mT/+brDFgKUI2hcJGD6P9M0uZwSV5k1Tbkyb6
Ogx3lpGeKEtuGgwbokQPbT62PtnNBwB3x181NpVp4sMnfqXQEdWdurn2FQbJM/kaceLjnfGsM7Eo
IgKHglK/IFL5KG+Co7YtV/MBU2UGq6gT7LFJ3UTB8or8MAM9UDNHScnuZnBhXXQpvUUYtafqpPdP
Y/6If4+pTOcK/ac9EtGEU7SDuXWPZKSyRXWdDPYLaXNNtZR4R2SVbLzIj8UmaABJMH1NI1nlC8lT
Mvh5ZHkpzCV5VF2afBfw6lHLf8M9Pm9p6sy/cHkPO4fYjL1Ksau/Mm45c0JjwJhhfOrVchomkRUw
cZaMtFq6DiDoaXvBFMHtlh8NHXZVGT/qUSUHgvlTmeMYHl8ywL+/IprXroCaqlw6TXjW/HywP/Vc
ehbg97ldNZDJEV7fbPmuoIOg/4IGAsRgi5mj/E/3WyDRUPBAoLAmxNxEkqRE2U3vhtuaL2DWp5uB
XqiyXhObnsYxvzRKUOwx9PmEbSsziwXCCURw8NSFdFBALhFQerotz6mXlLXb0QfDvZ0rmq76PHMY
DxzGurCdBrwzaJWfI38cly9phw0SpsgFjdiht6ayP4Ojc+bus4Z+0ogVf5aAKCRuIklkSskd6fQ0
BivuSZBxYsXVxRufVNAjD2D0h+YveH1CO6odcAsAzhgR98GmQgDzmdOID8j6EeCf8kIMyJqw86U9
6uydVYm9IKjFYQoyjhVVPRXvmY7D8NCS8EtiKzrbk/rC5PlcodYWfo0UGfqNb4FddhujrzeOBahA
oEy2QVZmNBw9EckBKt2MbT9JVbBIFFciNFuG4mbyuLSkaYNEGAl7QiTHBBG+DNNbNknsG6k86sFb
NjbmpCMyR5UUiINIIMnrg0F+xoTEvyTefCiA/tSYEHKKgJ9niJye2aiUFuAJKnfjK+fc48qniCsS
F3CW8eBGE95lAmXRVEWGeOnLr8YUz8uYOSp4FXFQT6g7a+UYsnc/ZOLu5xbOc1UhzMbkxwa+X8Ht
5mLjMHaXGQu0mHVbHFTVDzr06TxArWC5NcCWrZUpJOXbi/TxIsiQfpRbuxqBKWrcvZ51BJwgbBdZ
iQiBj3BQF6hdAMleGAqhsyZsu341ycfcEfPWL+RLK4noGkNrje/E5Ds5kYUVB6M2BCLUgEZ+Vaoh
lPz93sTQMb0hbGYArr3lJoZbhb0D+jwgIq5kacftPWnuJTNDki4oH1BoV7r4ieP4c6g4M4E05OII
v63YMm9eTFdJZ9eo2SKfN4IC4tUbttMm11hXM48W6MRgLjr06UR/WTkFL72yIC0odsaeeiLx5aQp
iFNlRP1Sl7pW/Tdr5it0xWs1GtdqQiuuItSgRM/G+TrNBa6+yZTfQL03kUbykPBU2uKBzutvKaun
/3I4sJ6zGpL+qczGt6VkZEiHUlzXvayyTfkfTn0ywS3FuhO9cGPR0K7TWcS4hopuRmcAWFuIPuWF
95TnIU5kTCBsOwaZjUDN4yOi1kBVrrKEPy+t+rKxooAoujIBI8LsucuNag5WsXNx9HASYMNmn9CR
BUnk2sdsQMCEppj1ZBYSksTgwzQdpWaNbGxh8p6G/SqFvCByUt0P8IX+3x90yBrdUVCCs9xWZCHQ
JzOU2aBnpFIQJ3wd7Y3AhJb74dzSM8WAAXteboWGqfhJiu3IVOBjxFyzNheF65rCl0YhYoQDSbQm
wYuC+ktcDCdd0RLC5ySzpudw2ME+F0DXToHsqaAASabaibvFUSg0ESYB8DuLsAOWGOkWHxQ44Im9
fhYm6N2RTnvdu+ZYVvrC1AoCyoLhCA8qWX6KBkyWuPD5V7FUrjh9QCa5qXQGSeqnBNZ2ahFkETj2
YfFVaA8EyWt0/KSQVBqjuqLTghEKh5HJQSdOASbL8rhzkyxH0SwPaBLdj2BMlwFISlI1Xj4jbCJg
WxjKT8FJch9lV/XDEM+shRvJYAs/FznxTqPjJwO+Z7GhBSKCP00lITddRneq/9Fv0dgvbgtDrYah
pvK1loDuSp5AGmV0qI7SIpyhUIa3HWFCS/Mn0P4jHkNtOSboA6rpvptUz+PWuTNNbEqZnYKpyYnf
M7Zr2ESYLqPDaHhtdev45Hr2NS0UJ1kXzkwDASrk0eYaGdPy9jjTn4idN25oYlVs0ozoiiUQERLA
bVBR4af1fINuduMixG+srbTIPFUH/k1sbILb1xU+kNthkB2TT7PPXnlP4+jQhiLzaaoCp2U2XUgD
ZeOJ87DVHt0CSRxRi3SUJdFfx85H3iMiI+WhYE+tAfugohewNjMMpJF/6ePtEMmDp9bCfZ3mWxHp
l0bKQpbBS2WXZFPk6yFr2UMhaRzb5pTAb5UL9pgqG0z0jBw9hBmQLiupxBQ+lvwEvYiEbZ51pHOj
Tqfm5NY5PefJSURAEkWWz44OgdUKL6mIwJw3t4Rd27iZzvQ/76SOd3JtsFbgnSz54rEuWwTMH3FN
gG3bedWWM1smZMmAfgBSuc7xZ7G7IlirmKTjK6JcJghy7hoRuI7+rcdMtJYg6WLRN4xyDz0KkOeh
3T+zCHyOYvtijFeFGKeetYzSpq9rFr+WvfKyDu1Lk25PaM/W9Gir3wJZSXPd3FrBvBgzxLdL9kGR
jwIqnRM8AV2pn43CWWvBHsBuS7xBjBeQOQdjuYYD9qokJgH+gMkh16/cKKhGCfVp9wHkbvYw0Bap
SNA5oFTsvAi87+Uuf6xjsOXnZIZjm8PxhPKLYA+FbJCNWTApLqC/1KT9H6uDAlae+FK2I3TGVeXe
+LOpci1SPNClfN+Wf+amuO1yzGC0L9z8SOb6isPw1q8c9KrsjDoSStQfWVbizMaFKFmMav4YDLqz
G/bKS5HUN7mpSYr2664Az4OKbE7eVrl/t2bxAwUG8/zJnJ1SER1CZRnOaucM/reEHIOvTZt5Ir25
ZbZBzNs0DddyIReJVB72ntkmPFe5ejTByljNUH4NZJQ1ABw3QlaZ56qRcdFzAYC1k1m9K+6Xb4sH
YjjUdXaNx2OOJ1rZ+431BpolsEQESS/QwiRyQkAXpjALC+1ckhW7tpu3qVztGQ6LxKmhcXSa7hWG
4vXj5iFrHXu4+NZKA8G4XnsX2ZjXlPCJKfL9bF4+8Qj2jSuHkJDVNA3lVvFJdwrXBbZGzSoXhjBS
MjTlMKexH0OfAf6HIpCcTOsXDOMXgbauVv8KOOkS9m+WVb9rpEyOQKxO3JyzKb6yx0Tam+Pp2dMn
E6KCkyp5ruz9tCNAE41ZMBUuFAaj+k6V7w3ALnVYD9CPXFn8g6XXKutReraRfrT0V0mauRLDdaJV
qO5Dalx7Sb9nyy9sgjWhLZCyycFse8NGOCsDc4mEX4DGcTaeWsqt3S2x50qo4qtC/65bN9kscRKV
n+ZhPY+s05FqFr9zOAv9JjsmXz1uBp0vZGZOimDYqBJHcMYwAh6qvC9WyVgXoHneBR/fxsDH5RIw
wLKft4DMvRETga481co8HngJ+lDB45jhKiAE9D3WGXuT1CewJUb4ff44JJQWCrg0BA82htbxXKPL
Erhai8MHqQBPLjcdk1CDu2sYqAoUB0O1PlJawaybcStHfCkggMZw/Y9WazjymcC2N1l5ahahy8js
MNpQwi5X4019FVrwsneOPLtkxBwzfayAHcl77OHbkM5XQ5Ru9XjEznGAFy6wwIbiRsoljkkiZdGj
uabcOKa5ixpy2od2wZh2CfOiI2Hm0MJgSVIxhCeJOeEIpLg23SptvLnE8k2SninZgiy8JdX6jlmb
R5P0xZpwJoSWxv5DtDzTFjYDfuUNpPAWi48KacoeNfU8I9KW3tkrg7XiylGEhzIN95oKUJqZbfZG
SLfyHPMJPXwRWr6m1I5OT5yJynnEYSLC3Tvk+j91ZOmCn2blVcz1XYnMi32s0XeqJkhjzuVZDmQM
tuvicaYdYEUet4fG0ZdnzLJkMjsvrZ1ix4l5wKofKp+GloIPskU7pwXZe8JLjKBAHAs82MiCJLzq
S0IaZYKJD081rwK1czJeYjaIpZd7zZgeT0RlwT1PU5HF8L9Z+7OSmbOvc+jbiM0xlzOhlXtOLLgH
HjWZRCekSkUmnMHdHTmDu6S8VgQ4N+O5411o6/lEXoPeUCFDo5bF4URonUURuqcNNRYNKU2JzVLZ
OC8Tv/t4z34l/BtxEQop/q908RVOzb61pQV7ej7YMjLqqP+yVMmPzZto5liaDqjjT/032bRFxBLL
7aPyDrIDQ7vJZnX6kHaKfO/HGX8HBSSf7hS0n5kBfoTxX38HJ2oxfIZvab7Azi4OpF6cUs8cNdfi
H7nKLOJHAs4k3RtOSNnOmIRakrvNJDo/n/wlF3Gw2Cv1YU0XLO5pE89Gle7yUNwwuoBEatwYZETk
o9DDAk2eE5TIis4vtYtWR06c0+TOp9ARhhT9yEiiaK6gkVp3Ro5CEi4/xneGyjuidFJZwcaovKv3
aDWfYt+8yPH6kqbrS/S9g1lypC1HFuiXZAwJ4ulm+yAmLJj4kbfoHrclK5HVRZ8Qwll5Lemphc3p
WSB/dajFS15mS0URmCWuwPtQwvOSoOV1OOGnfPPJjGG6l/oDbo29Yb+GEVKfVvrBILCJx2b8O9+T
2r6rECz4ABsdu/XMfEHeg1x1jaMw3BTJSZaE0Qn2IMK8s2wPMZ55OhK68Q4+lEzLySO6r2WP+gtv
H2Y+RDh2U2FAs+DV6mhXv8vZb6WXIvgWVf4YJcTyaJPOz6Uh0NGcaz0AaXbuPVYw9b5V1qMhObTO
ihe5vSwgWmRjPsrK8LJGI5PMmHE9M2SgYEUojFoQsTFQViZEpHvRT9v5rHmNkmHaHVzs9NPs5HT6
jQbwXkDgqP+G3eWKwy4xVJmPtX5uj6Z+UyPYYTP7XMbd8ucyMIWJAVoRiV1Q4kMWMKsRYzLVilVQ
7ZBE1R06GTp3uI7Di8GHxsTQpjXbudwLFyt1UU6e2VARHGdS/xMKRnYw903b2R/ggFMoAeIn1pjI
3G4DrmSMX+JnwUdbl7tIYITQmelrYPAVx2MgMBn7GiRQowA6qKpnFuyweDuWAnoZ9hCIpmLwV4KX
kAeI+YDMATZqg17HFgEnpkrk5bvgkO9LkIDO6Cg2Vf6TMyfbThGk1qjpGT/Nt5rrn2ypX6SEkeeN
7MvRaeSHdXjje3prSrDYSAo0PTCc2Z6V9x7d9FYH2aqERFq0DdooOiIjHVG2IevKva3DlgyNciXN
iKYd/2EazCisp07zI4TJhd8cfJlWpt0WB3U6LQ2HOs70PgHpqRIBPkuno3bs2oBlM2lfW1DUIO71
/FqctkjEKGZxMJPaormmMpKALmGJ1M+rmTgvU5Y5UFXQY4xORuwWTxMOZxh9/YZhzt+EBJ3v7MTn
fsQCbO1mC9nLUqZzfMt6ibev3Nxkpx2kfDSBPWNWIrvARBtporYhKA4uycvCZK36XO4zF0LTwWCU
CI1jcJkhb74QMI59dBUdkdWdZaLMZuOhOu8rSLG0LD30E7+TbvFx2Gtx4yol4Y7yl6VsdteZrnXb
NINNoY1jzLtgCRruPW6aidlP8VSU6tmJ2XOxmxyed1uF2p2y14861ZOa2lstyW1dNkjmbaqOC0Su
ziT+lY7xvpT8aUdgMEJnS3QamyzaxkR8qLpG26SD2XeLrA40b2XBbTBMKHVQSDHbJxFANSKfY2lG
IUngjs7WkIRlQX8TH9HbWndHxPVfyyacEkcshlM1PYp6wOqW8luQTiKyZlk0yM0Ju5a+Dv+Bgmsy
/xGdmP3YH2kwb6CeY3l+iS3pYfBucCYrMhg1aI+Rt2C+wHfeuYpyooYK1hGuPuHs0J0rJGNFsYbI
fPRfEsPw5hh16Bx4J3oGfaqjq5hPVaZofy15cYmWQA20pzmMQLoSRBJkdmbJPY7udaL5mTAHIzeL
AY6hJfqEEQinp+kMxMppxMpxosrraQXY/JOws6DqLknc1eYZ5Y+JFXuHAXNl10jJoJgO593MUiVT
UOUz+R5Szq9jQZ7iJzU0GrxzlrI7r+DY8MxWhI1qC55tlpDlrvhrRgr50aliLvmxdaTYNeLy1Jd4
09pDvKbXDsqZvEqIDq0wW5FVKQe5a/2oX8nAhdQ83pZ7+6GZyXmamN/htMsaNC/CmWtVR6eeC6wV
jspXT14WazJ/LDa3mY9CPHqAA76EDvYyiojMxFdoR2R+0briifqeiP7ZnLtc3hSqHcTCq3BBbYNK
F2tG7o9pGEs/xBO1393wm4E7XpM46Y/NCZrUYjm9DIwRHs08E+GBDYUkdibH9wImxWcXz4H1OwIj
mcFuQdUAMl656uQL1aNm77yoSohfcWmb/YOZ2OYzzH+t3nGHy92pZyZlsMTXV7joP7oKMPPAt7FP
uEfrQmkT0ngIk93a2i+TQCWRDREbHGqNgjVfVX8z4hz8ksJ3ovCNsKKzajzW3/siHoCXtht4BAKA
ZVSpDJvE7mniowOlw/Kp+qu/sMjZHXfp/3F0ns1xomkU/UVUkcNXoBPQgZbUkv2FsuUROWd+/R62
dl0zuzVjyS143yfce26X3SzzRnFISXO0iD0F5qbDJjER7qPR4NEsmbYMRA31lAxWibYBsikF1s+A
iE9DxIe9oSVBBLTDlZYOA6BZpqfd45flntlRYUJOdmSWzqp1NSibTKHeWYX2opPChQmeLGqkKgkH
JfQGlNjsxQunYkZOcr1hS3RZwquW3qrzaVSGKzO8A0xsbJecRfRTj8aiEuMfkjFqPGLEt4V8lqHy
rncz/m4h/Gnt5K41rtxdKQ66HMofIYhl5ZNfBLU4Q4XH0jraY3d7BBAR8jDJnRvuUDTzkE9RKc8j
w/c9RKpj7kiUlWQT/eez7PPlRAM8Ll0jFNLkEt1zdWc82ozQ9DcL82IKWpZN4s7Ud1RkvAv9sAKo
RcThE7+ryfQQ0+qKpZhoRYCzidujs6a7gJoAzlPAORW/r4XAXCa9NG1JTcDeSQMZ25cXS/Ym6jQG
y4CKMZedRkQbjfmFOxn3qHS0phlaUmazamHVDuV6Ny9ODqq72FwOGVIAmRqRuKAjvj0ouRJ562eI
7SPlYQJ+ZkBJXR7QQ6R0zJbavA/T8IGfyO166UyLIX+XfP/JLVcJh5J0p2UsuFkTe0r0acQQzMwD
h3o4I++I0XmiThsTQJ6+lkKtAAgBBaKOCS+LbWGLA9zHuknumfpoMLbhi2TBOl0IXe8wxBvQeBsU
b616KtX0RId3FAh9EQCCMNJC2UVbBn16wMNmQdWCeLSWXiTinprfRjZEGpzfLWsuKnRYCagFypXl
iSZKn2Os4ydg06PNMKF0mJIckS8h+azf1o17aYLElbxRhTyBC4UgG4Wqu1tl+lAMzM3geZZDTuel
kmePW989PTV4lEB4ccBgtU4YUYkn7Zatm6c1SEQ2QoX1mqEVni2gTzMbEubJaMk0IFf6LPCyQpEb
GtgvvJy9F63YystfePCyPPE0zHGVvqF+MK8rplkWoYsnvFLWQrC7bR1IDQfESfy1wLmTDfOczcXZ
GrsT6vlKxRk7IQKktVmOJ54IgZFFxDEk3qGplICnyEjT0d8jtD72CgUJGVktL6sOekVtTEfhQ+w2
2bVE2cfQwQMysl8v4FHjPupsTcY7XmaX4LtF/5v9bCiA0cXShOQnI5lPAFR0fhS1Y/7CGSYRtKda
u1opfg2+FJEXoQaFaDP1U+Jb1HYwTbSgoFKoVdc6ZAoqMOw15oYEaZMBXkEHSVHeCj2cfD3sYG6y
Q9QWCnXSP824ZmDAC46I9pREKdJuVgDZ34hpEf2m3Cg+T9c1reu7TdB2nZpXmjpCjwg7I26a8rn8
yszbxnzDpLz5JoSH16auLX5XDgMytmHn/x6RtxQ/bDqv7NpYiJHLc2BySKXvxJAKB2bw2HGw8Oog
WIa0Pw77bAeNJE2HYmHzDha+ida1BSoxNf3dcKs3EHb7rA4GXQ+it8quZnRfXyRylr74Jm87VVYM
M0rbZvFOC2dKe9Rw7w57X6c+ayg65h1mnV/ClJeALC8ELkt8iusG1h+GRkpwBBCF3dHoWiSmaqrJ
+oCrmsd+xcKA9IDIa55MAFtknBQsgEsTQt+73IIRTaMAupomTTxD1SWFZ1TtJFweFpJ7z5sYskN1
4VBjU4md8Vu+m6xvFs8a61PGPq7NUHpzyGgn4SoJwjszJCZvZqm9JiH/JCSk0TwiQLxBz+gUa7rE
WyVBz0OQ1k/pCYbu0RlLp8YQl16XyEeWVl3kiOd8VxlTmeghAynErTpq9Zn9HbA1sX32CO2ZixF4
SbTLf3jdlNQ4iV19KZDYMcYU0+mcnjZAI6UVnVY0b/FoHHPNearv3HrwyMB3uiJMiRGxjUmqkapN
rtxprkIoaC0NBwvJ6qk666mrvmN4T449P2HxkHyK/ehzjji7fG/bLxOOlOwtdXigRl69bc9IxNAk
6T0eLQ4lkrowfIjqN9kPtji1lzKIYjc1P+bqlyY1yOF0j9sXh2wTBbb6xvY56f5qzNnBS7Ml6Waa
3yIm67U+QuQ4sh9p8+pB+cGDqcfP8WshqeZX3F2Esb/xSoJHZPThJRvQbeWGKYbR+Sz97Kx+eaw4
H9hRxp4I4IsyQSMCodnO3wSE9GKLN+cwGZBx8QEmnxCxkP+jW0XZFQ3qFTp8mOEvkt+2UMQeu9GW
Tzjk8/JiXGvln6aOh/FrQuMiD1ALUCsy/zhmf9SsIla7JAqBqajhmjXRkuPCAgBOL/8HU1YeNtTq
KDDlLmMyWNCcwkYDU7FgtWq2Q74d2XjRSIrM5Gw17h5qxVqGbWqphYbSPIVyf02FsbwnaUOodUpK
mBaKX1bzKloHaWp+2TWmBROOVO3OK96W+BLJPGrUOdE8XJJ4uojHVeqCxlh9jMNdFphk9lnYOqVa
dYqxdmRV9DJUL/U/oynOqSGf1AxBcYt6459uB6RAkzvSRPNjY9Ub77lGhRKaCDQztfRIKnt2cvFs
JivEohv2Fygizdj75VqeTYsPANaYFXvpL6HpoA9Ex4/qT9XLT7aopJrLR+R8jgWBgiOeSXNe+zj2
OdXwMWI+4gMHasbfaIN6inpsADwQ88H8p4ys28rnqvWgWM33pjYuSY0JpHiOlOvEGQMsxpfZ4Tyh
D6B8mzpWTdHZTOypLfc5Nlmn86/njnlUuA3pzXAbFW7A8WzFd0yeNmWb1Dn6O2t9Du6/HI5GFnbD
YyxIbMucISN+NSLQ2F0xuz30fw2Y0znD7uoSjnc58a/Vh2UF9LhvM7xsPIq4dr+hkTZic9NbGaBh
7uMm4JzaxcQTAyDq5rHNOOzHm/62b1u1TgmWqr+2ZLNtJDnIiehshLPRV9zaDTPJMScOyiRuhcMH
ZtEJAeqpvaB1JHgtwstkzounM6bWah+KizcyJOih63INIpg8ZgKRt8p4lqPs3CwImlP3l5F/KgN+
m/I+CeldArYIfQAt5I2QM/wGzMAn+xEgtzdh3JKJqTCHSk/Z/xflOAGSYynwACW+ibZUKNszDLZ6
OdUWjaiiP1IG0z0jUBgt6DAEgRTiMFaM08hZO7oBj62vJ1yxLSleKpEoda6cGiCLI6IGGU2k3FCC
2a3GQJVczeqebhW5vwcjYXLFz5UjoXbyNn8kbrKl0P3ka5GV15as6fz/R7Hx7P6CFUZZtWs5pp4E
MSGjuJvOxNufcJZJ0c6raM4kcNbS4kNQKQqDWTPz1CCqtNukzYg/Mf1vtz2NZcd7sF0kjbG9MFg7
GsDR8XRqxS5sdcYZ7BjEutUIQJXnLEHxHE9kyTJ0HUdqkl8KHvCobAF/CSyraI64s+MOEghn2+N7
pbQqaL1IontDKn7ZA9xTRuQx8PwaTJqLtvmwJwUhbYWwge1VY/TfVZqPHzPQQEhNBwtHXTSqTxSl
TysBz8LC8WuQrpp4kVmtd72r5NGhkdW3WFafWjuEolsNA3wiVvJMPRM3x0zWOqVVhkmbEfzKS99b
Yb0x+mc4/qIOYTw/f4rkmGInO/IbhpEqP4rSAoHrHnJG7/hcPuP3Glmj/GUzFitUdqxM5nC0UM1a
roYsABYOjvLlPoExTZLlMQkYvOBEacct9wSzcIlXsf4wJcVEiR4Ppz3Be8CHMxaPy7GnLwXOYTC+
378JYBB8QikxLHAKwHj0WKMbRblUdlmmnghXLNEbDz7lLqz2GKfZxBeeEuBZFUJPBp+neQNjzIBw
bH/paBR0qT1KCIQIbOswFlF+9UQndjftD+9y8ZZKQviLP3+Iz7CFdTl0b1b2KVTSYWq/lUnwdrzH
OlEJwogDYwLRAevF+lU0xQ2JBRdlukO/Zrcy5JfawByRYrfanOVHXquDpPslA2qVXztZYdChnpJf
UpBfMgzskR0q6Ke2WeGwpijHOjy44117SV7JFTCoNWgC9in5EkY5IRRZEW5KjJGCbZCYPCaTiYOT
qeHyh4QWKjSMcjSGZaLaJAbnRmiOdsvonBEnohPsxkup+UxoN9G60Lx7SLAWAmN6c3HjtADNlzAC
0Jy4Wm8KMJC1qXDXML2b+yse5Lh+RzZmC1wJa1uF8jzfc4aERwM14hhT6ESs9JkLDytecIactKzv
eWQ/YmO1I7h1EwXa+JVIFtP9blfyOLkE8BNYOFhiiwgj/GYQ7s8bnV9L2FwrPmD8nsfBZABOh3KJ
RO08AyC3YvVTV9PPbctfsay9N1sFaPjKTRL0HfaLdL3WrrQqp5QERaaplzelsi7n4feqWP6amsGa
qdeVJR9KR9lXpP4jdyfCN3BydkgNKjO6zeCOUyMs+9meiXsog08USP8vIsANHJF6V/1JgluyE0Cs
Dhk+EUbWRvQO8vdmPnbleE815X6A6xM9RYQwA4GZOMf6Yjp2r/S97BjA7Y5uszmt+LmzlazG+KvC
0l1yD5jgrFeSzY27QlB1IaJNSrtbkjfXot5JZpmfZNEFXZNYh0MtQNcQfAF7OQMqRkGc1Fp8Z1CA
PWfx2FXV32LGXKV6qR2wOGI4e5ILLuK9JukFGxq4qwPRE9CUSD5gzyHyUZALRVYHeG3g7r4FA6Pp
9KuKG7fj3OA/6wHlELtrvbyOW0vc8WOoGhx0SPKqX12qnotXynpyflTiypBHc4bDpqd3S15PIili
DELYX7EvAOHJJF1deB7UeyJhQWP+qzL/JZHoPLfX6rXxr+jUYqZlP1RxPPWEiRgqOmzisgpE22N8
4Rvp6g7/IpjXH8aWgXXFBgd7yPotfOTIyJId6tsd8fm/oWqXC0YA2W/BmrHhYA1ExkWuh8f2x8ub
3I/nylf5FT+UvMRqTOAYv0Z+JNmzhuc7fJmkgVJNE9DMREayPiot/zDJnKm3hwBzUx1BDTFfgSPh
EKecLkEp536rxD5E/iD+jiLU9xE64vWXEiXnYZjORM2dC7W46PrEJUGUMUdm/8U6jZBk9DAEx8Nd
uQvL9hU953McEzz5n7yWT5hmyBVaT0sab5wrb4pSj2CYqj/GKOxHFfIjs5L/NhJ6kisUD5khiNYC
NMb3WKgCOWqosHH0N2/KP4ywGLbVpD9OzAj0YjroH6U/lAo/ByYb4BmdzIQtg8lv+KX2OLfp9jEx
1n126ti/wuo4x7p+NrAFWW6LJMZoF6+KKSiw0pULIVRou7olCSCCBx3Ukv4FIq1Os7eku5pl92UC
tgKf3I9sYFlH8AbAmD9L/4aCK92wtTXxIygf5kfxlYthSm6g1qJlOOI1zoNysPzsv7FgirdZT6sw
Q/IvPHn6B0P/btFjzmzyMuFbzzOfAcRWMzgikBj9j0PmiKe3+Pnv3df0rb01w3LNJOlWaXvqSnkZ
B8Y/bIkXFjMGvuHvmuhI2CbICrTvmR8kgYG37qudkWVHkocd7SLHDP6pkSLpXWBcVydcyRRKTI/O
1YTttA23WDyLzgrZaC2iKyYElsiQguqJxKjDwsRVcEUKbStL7oWs3SShvY0kFKEAjdeCUMshUIbF
F+wiNU9GBoIrUo+JGTPfJLpdHnA2ssntiDRpEd2iw5KeilW+V3eZucEdeq67ufQ8oYbCXFLNayW+
LMTqg0vtRrbPMX9FPVare/xnYZU7MJfN2XeRI2PFEDlJaeAD6FjL1KxgVX6JjtTJb/KPwZKTDLs6
9ZZGuLDguizugD5cjrQjNyR1F99SXNzlurn1t4qQKryK0DoK5M46HDkJ/6aC3dTW2LUPCBv6BQW0
8zdLVW/tYq+qsfDvbndhwuMotNOTMN/3Vfoi6EixYW4BxTiZH5rMu7dHU4Xq1Vwrd0qDKoIGZj3k
TeSq8lC0Q2OQQ/mqQCvZ7meTPIh87S8GW5GCQrhoL0lrBscJKAib+0nZa8b2ZMmkfkN4Xm7SvfRT
Uh3IPDsanK+aoJ720KMI1Uj62UGdQYnQ/u3QidoRZFumzyWT8gndTWoSH33vM80b1tYvqfoywmeN
vyZHEYrwQEUXoqG6lGotaC7m6Yvm9mow3ZU4C0/8DbvdS08diGYBrOtS4ZeiJTAPX9Y9wthv3QcW
c8ZZ5CrdoNuMBBJBDojZDO6x2glY4i12O2O44tiImC1lm3JvDEIrPEObXmM7fnbBipD/o00vDAjA
APOqxBL5RV2gM/bHBxV9GMh9O6O8poXtR5OFpTy6SAKKCukl9qb/pb21rXXPLp0bgeJRVqyT0k+u
5aGIhBXUpmuGjdsYy0Hg5cptV34uFW5FHFJcO6Xdnknxrn0T1YYOEkvf4uMADgvdmhG4DZV3hLMX
uUljHYeyPyFFPTVNee6K5czX3I0ZvLoo+S/XlT02obmw/egQSYiNHUNCcGvLOAIzxMkdsVJDSwuG
+DLrybjJPwk1QMTzG1GDIx3bQgzGF8pL0sLNkGC3HJ37TEI0llIWml1ZB4Q+amQirD8rFiR8NBOq
nppOYLWrgBg4BcWYBK8UnQ+YQmt9YBgB7Oq15uTh4yaNBBElqcGNsN0j+CxalH21f/gxdsyM+M5S
aoW+6m05nBisco6H5gASAvaXgnFnGMgZqh98zaWzPgpKUqt+NwqsiyNRYCjXDgtkkja7iFy0CSkw
BrOK+EaEnS5XrvJthkoy3zss7gxrRfmjEdQPhqpzQvyp5BlkkK8O7qEkJgdkYfAp11cDSbdZh3pj
hRIDFuLCp1BpjPCrfvW6L1o3lZNuy3/rjPInF1eRhYJZ1pXTyB6i7GkC8BFgA5ojPdjIForuk/XP
tBx9eI2VfhJFb/RII4slogA9whk77KMx0/vf2z4TXKHxoUZIB8G79geis4EcH4SUwR/cAosffSSF
QvNeEfb7/5tqqJIARScvaOc2eAW7p/6bFr8nDiRn76eiQhichqqBfYUEY7Lujg3cRJLWhLjzrJ1l
yICV537Y0GrHzaVE8EcUwHFas3OVc2AEURST723Lgnlq0DIp1b39ke5E32Lc0t6qxICAnAWy5q+7
eq1HCEDpKI3jmdjBLWciQZxpsXQgITgIxpOB1MWi6qFiJ+vakXC4pYfypYdsBvtRd7fvNWTowVE0
EShDhLOtN3jTS3/0OPCvKvK02WHQPPrb28tdnxpsycqqQTJBdER82XkjTa5jjdVl43NtGTGDOu9Y
ypW2co+g7yEX5U4Sya/A1VSDWzHuQMnZOYkW0kzNr61bXQ5BzHaub/rrSsYd2WM9bA2FhFQpO8pk
MXUoVmqqJJ0WzWLIYWJnyBAqW1+L+sIVrv+0aDDFpPTbDTehfpXU9pr9M0rjIb6ogmFDI2mKdISc
T3H629PorfETAgrATntNeRRE41n8Jy4qA1yYpZCLc+xC/d/YZbLoGWQoRq4S90DADqtsnYR/RqGf
42lmM5Sy/KbZvGFcuQtZfos/c/iSx5SNrHhbn3EiEUAKWlJxFHt0iK6DBWEQf/N7zIBlJkQ2QJ8e
0U1Lh5gdNJ04BOMFAWrSM+0gbGuCJhw5bg2tKLHMc2cyVqOuGflJaOi4kMvu/JG3ikqkw2jDPW1g
C0gu3Fx7KCxJpXN+L8wTLqaFx41XEYu4P6yAK214dazgVZbxJSqYb2MrX7ASHZmjJG/iT0WwXh2b
I4myDFlmheDVguPaR+wQun81KNcCnLQmbA7hG7ic0MkdlUkmWI8SuhFCMWdXHhluZWq00/N5NNAS
YYIVssOIMFkAp2VkzAdSylusJEbqrczV9I42NX2Q9xgSRzawtUpp8BrCiVWYu+dRQwWrHwRr5PeZ
L+Uek8xkF1ZhCV4/4lXJQfAzZh+OmQ6YyQJwOp3rn4HlzqARQMVk31wJ0qJ668pzL0VHo50PtV+z
+NQNneHHyNLI1t5FAnJkEu5wa+zGr12awrCBd0NotXOCnZGLrQLV4USI2jqaoq5wVh193Vg9Ky16
2wr5aNIeAAaVfziqtfhQMsbIXzM3Se0kQS6ZD4XMwo0vbC1PFesC+CLa2QHVFxGO2Bk4Ws8rGMgB
DGSWiLgtgYWirtdlnr+9xqNJvGbaf3nZnKxHwbNbBW1C4qfa+AUsjET4R4tzlaz/WlM5drv6ZP42
C/bdlpP3P73KWIXIgoIU3F0ZsH/QcFfyt7VJ3a/kUqaqIyDsFVFsRZh/qvloMG5KmH93Wn4aqWXL
jUApRFjpDVsKFwoyYuUzGoLawGEyWZeG7LX+YKJy3TT9wfX5jcZ5D07hGWCDy6+K1EqCRuy++1vp
01PkCUW1V+ssXjFLiHwNjn9xyC4SQ+0xhTi0DBfrG5sZjs/avubWdF2KEY0YEHryxwQ5u1qYP8es
DUZLv/QL/BPOBvt330fXxMyurV1apq+nKl4nJl0AVTc3JhuXjlGmY8RcmuXrTdL+migtDXQP1fwJ
L9EB3kr0Ey80goTlXqt1KJ8GpYeeQGTSzyDYCakAmfmSOrSZA98JzgY25GJHJF3OaHFw0dnMHLEE
2983/mcJcSJtI7fernOXOm3JyC3Qo/qBhDFkuCzm93xTbpQ+40MfortFvm+fe9lpzSy77kDt6fPT
lKUHutpbTkkz65zqFGdzyMpGYUr6jjaQhWN1EvT4LGESMtXxUv7k3DDX2ZlQsRaxit9WPe4VmCTj
LsVMIFGuWYx9MNYk5oTneHB88jzYO9uulP5FKyFuvxDEGGx3VZZVNcrgCmx5htmSBnVS/P1jMsZg
mLLrV61NV2vKblxXmFMk0BPVDk7iV8TpHnOyY/1X4e8zZ28IHkEYiFIaEODKxnNrzyO7gXkXcH/N
CFwipO7KGwgIQrhhEVEMaxTDFmlEJXE61mEh5UXVm0CNxaAJYh15NbLA9KYUzlJlD50xQtX86Ojk
cN+c6Hf5MGMCXbm4TAaH6LzBx6KzSAbl6n3EZUuHwl4xls7CjDfUt8oMZZ3NXXiW5+SizTtBS+VV
EdwmQbwsQp/RZu+chB3mCXWTLtVHkhOzhIgYUxgLivEDP+kwvVd9/NQgZurJG963p0y1WsQ+2ltP
GC8172urNkfAj5S1EzpgNqEJP6OePpqnGnYmgPXisRSOYv5x4Ufh0JbR9c5M8WtEz1aOtJt9a/IU
3r4m7PSpKHxk+MiBsilE37bWJ190KigaSn6n8U5MVzLwU4J+tPLPgMSrKOYi623NzwuI0IjkQXiS
bMd6RKsFqd8aVoqUECqs2vJG8MrBb4TE2zBeNmzkcqTZ+TIH/L7KerPe9A+r5sHhyZhRQ2D2Q3DA
G0JVXnOMDtSBI1Me2KXK21IdlwdCLBzUSCE5oErO+BLFwMNSakyitqj/Yo/jlPvrdGpjNeDvpLF2
F30i4ixxBGbxSK6P8QuGPHkOdcTG/YjFmbzi5SkTC8Q0LFxJAcH4YUtIMdJXVjGkGmlZmG1yRTYM
EljSkzFrBAny3h5UgVFfYzbqTcI3wZ+yNbsLEQpQhc4RU67C+hPTpf/gnNALd0jw+uKUOzamGnTf
GSrthq+T6H97YkcmV8zAijU5wTSHeDfX89UjleQhQQiKC0rDsxlylnP+G3zq5KdsDxbr+yM0ojTT
h/96qzyMthVAUnksjwLqr4IwOONxUNxVSh0JBK2CWM6KT9hMei+1Hsz3kkCOTbLXp9PsEPuE6hAQ
TjzAzMRfxFpFGFDVxCcDezB/kKOKluHSyGWIErBBm9epBySxowq6Ffj2auvXmDVpW/JkUvHJsFQm
HFwA5dqVICD6LwWsFoduNrE93o7xoODNtfjlTF9kVaLHwkxHVQfoHoKf5HbuSkXJ98u1AduAwODO
lq/8tP3lUa8uxKsRlbWryw2kTu0gnAvABgZ7gAXrLrZ0Hkz9KuJ5XPE8rru5liu/NJ34x6JAIv6A
zGGn7I7Qqdbe7ThtCgDkZQffg7KLTHjmmJF4zTrtlrTCPWuvOeXpcoyuI7qFVFGZ2bCK/qP1421i
7NcJDMCPuQX5UZgDWRZ92V7UKMhbtjvM6ki8xx1a4s5fh7vUiIjk5TBm52hGXn4fdTTdwOWlRvIt
3fALUjRiGCTZrDJll3xNdYcRxXXEUq/GcYpVGB9mbpximi1oeOZN0Ped5L3Q5g/TwuOI273oLsQL
o/KvTsbAwda+YVlERXgrx/Go/csRkqLiAI84HaZfE7KzjN3nNOleYdkEnBxT1DAEUdkMzw206qhE
c1Hw28SZ1g5fmnTgwT7oUs78gdrg6tOaMQnI+FRqipoLk9H0ghbPXsUww+4MCELiL735RmPDrRVF
qieGs0crd1VyJNYSfjgybH+INU9Nlv+PVfKE/HjsD0n8B6Dha2FhVO5SlPpw1eyGf2j6mh2Lpinp
Ltp9y4yQMwrphnbWw1rULyPoye1raVhxpjKrbcuT5dTvFRw9ZKi0fzT6CXP7HRcmQq4tyCoE4dZ7
R/9pYXbNP+omf1l3xuZbzrMmT26DAjYurhPNjSUgQ/Yy9EwlYAeIezhiiSRlFEM8NKsT8zgv2amm
aJk3nk+UatRGUajn4EF+r2HzLS3Gqftu+FzAWJ2QaVxl4BNwcpkqWRitOI74b+fKIQ+hvQm/VUbi
Fv16zQOYADKgTcfiSCw8B6ksvY+gBAp4I9dWtphFVgQM9ge5ea1su2ipI3o6ZjkqUVY1tt5m084b
S1qJEjb/USI1iHRyR3n8JHtYMn5sy3cSCaTc6Ndr/qrVFDAjbAQTxcdmBm1O4LD8gAzCiaxw4Bwq
1lYlpvMJi2/CoCl7ZwZEdGwRpKkW5ly2Ej279F3+GHv3ypGF507ePXfXHR4484pOkLVk8RITMbRQ
K/ReAnvvPqBiMBhQLaQN6XznGy98516FeyrJbvauL8jz4CRHXe/rReO3ZEDbDKIoXSCICBWS6Vrk
sUEILQ22kLOadjKiXswDSUqTKGLy/leysIde0YLDIWGqh0wmbueekZ0BtfJsgq3M5cxvAQsrluGz
Y2mJi/1bgrdjdIP3uQZIUFMxcgJNHHEAx3swGm6VD59d27/qNj6vIMgrY31jozuthynjR4MkReCt
S7IDqsPSV+xOgxMVRLIEsYUYleHVsPadcRAZnEmSxNcMxYYwbtpql+QY5quK/tfIcZ1lQQMaSqIU
nth0rkTRAqSO4savWNkmh69raoDMxNitgZ6bGQeSmIIYjicnvYz4DBZTCmaSs5nJE4/AA8yeFAFH
9dbq7aF8KhPXeypdloY3msTTEtPUxg5X6O+9kB7VZ3/+lw/0vgrF9wh5Jle9ocO8yO3SJR/YkExI
OLlEeS7rdsmPOuNZmGjAYlk4xTc11CGnqYwukGNYkg+Nky0OzIj4mnFJtAPMZPDNtZmytKjvIpoE
wtlXC7HhEHTsFVN6/SEpMZuR9miYQQeJSo83n5ylfEVFqie+QZxHAbCr/pvAVcW/XUfScfqNjPso
aupplrgJPGMu38TlZ43NQFxNYNlk20fyUfxUVrYcw+zX/exPwuKHuPew12LrPvEMnZIZRUr7WSNF
NUX4QCPD8kg5apf2c43B4U2X3Pylz5wXVXPPP80ZIYOTs0GYkkeN8C5pv+LiPysvzzgHfieI92MO
X/337KVT6gOfOG7mn4iCS+N90jG+bwBM9TYczOk5j91bLBwY33tNMFKdoG9XIBnNxTvhR+953L63
f6S0CscOLT121Zl4zDqV7+WzxcQpnze3WlHam77FzbESMVJVQWz1fo4CVEcB+vqH4y0j4uGYOf9a
VIkDXjgRR5OjiQpCRIJVsuSSQ0mRaj4GGLHUDLwMx2YvD5prRjRKVynOqOTh6pEcgXRxWfJ79FtK
I7+NtkBVjYOkyPsY5tpG9U0SASUTMLlqNxmMhOqpG45zmOlTNV5Xnk5q1VIN11IPW6MI2UQt7UAh
CvGBmPE8JaCAMG6oj7S7ZpveeH60955JDNJEuzZZluOaUq/FV8l3WX1J8EoI1jCLExGXZzAOzMx4
zfPiqzr1GRtgRms9AWmjSusjHNZpt2cXfmtpnmbWnqZrl8zpzzH8GGLyYmwO0rvxkNXhnMp/Ognq
CxoNS7oCMQ+kR0zwbAGNeTNeJohJreNgJfXFtuRv1l8F8zdNwpaAoBtB4uwJQBVLzzBj3/yt3GdA
cTM2F+1eIUxNiEhjUhPAuPDW9ZBLmZeqjad1o1etokdwF+vz7Flg9h+4F2cT+XFKvWx9TRK782z4
lLvi1ZjoFC3DFYJ/RdMHbb/5K7c2EpWXeSB9sOkHW9n3run6VEXzKZHBqmcfBI7JmG4ZO+yo1VQ3
g3lHrbIVwSa30r2iUck1Ak6m2WnIMzZnu7FoCAyTDc2vXjTepvaz2zlQ2pMEpdgA1FbSQjHbMhCe
ks27OzdE2IMw3dhClcA8AFIAH3EsRT83NE/MtWIw99gJe4aRZAFm5eQnP8kquunMZ2oBSfDG0V7o
FGO0IRkFLU2EU6vf1pUOHuVhQpJFhqIv2bD0w4UGFnCUGGNP1s3UmpOAEmuXIDfq17zcdld13kNd
E7FZbvQnIGy03zP4uXWGm4bcpOPuz15oGAiPIygp8hKIPEj2dU7wmkq5+NFj4RIPojeUP7XxqnjL
mlNDm7tVL53LR7euddrfkeZWxgwxXgvV2Xymu4ASNgfEX0m5Ab4XUElqxHTSbVV81wZmh0/93rGB
SODexWwgshUPrp3r33LH69eb3ihYXhmTw2FCYFYVT1/RVbKtLLgCHWX4o9Ppk4O0omC0MGAiWrcl
nAULIqP9T7Yv44edZw+tLEu6U8pYmXv3CGejEFfoeEQZE+S13mreWjQpBmoTsZkcGVOI9DMnfwC2
XPqaQHdEDchBinFARkKCwXlWnI1SCdBuLLa+2OHTu3HjHHo3D2o4zBHpgDGDIIRSZyMsFOucoEJS
gdW9SNTyErPwE3JyiIFQ6ByTYEc17y4PqoQel69cQzBA6y8kNDrkMmj5Z53gIgllIQ3lRbgvqJtG
pPoDGVnv8QkJMQB/BY+GyfcHpg5iDA5oO0/XQDTLWy9v99y6xwNf6dAB8uihl+h4DvPmsVITiVEa
cjyEVQLVqtf8Kg5JK7nPA5Y30GvJubJBe58sTKYT+h39q/yK+lPBRUwHM4FmE9Gik2R6fMC5YgQz
KZA/EYNBJ57aHM/vh6Hw8ZKMsQey19WzLvOH3jT3MXpKHMYzbn+Rs4+bNS+Zl+BRG/pbqhuuDAJO
a/3ZgqsT4gNlD9mSor4zA9f/0XReO5KiYRJ9IiS8uQUygUzSl+0b1NM9hfeep9/D7O5FqTXSzFR1
JfwmvogT630igUwaNaIVMXomgvyWCfTawJTfnET/4mTEYZLIZkHHC6lnfZbcP5MDWo7hGu8I1dir
ZrgdCiiv3d5lOlv+GGv4QmLTA4kfM6ROkuolDMab1KUu7v8gXJyRcfCoNgxzoJTUeCxGHZnlOOnG
YYXXuA2pn759p5xTaLF1a5WBfg1zZUIAb1SKXbgvt4Mvm5lPtLxh1KVMZ9rTsWHkoL7QNNnvavGE
eVlmE2C/IKPIUcmAWqVgyGwH4ygMK8a6+d5pCq2ZaxE7evinyl4RmYY5Sk7Dqee8v5OkCDDU6pPe
AVpYEesAaea4Ve5kgUD1QCyMR6fXxke83SkbgruwlUxjk+PCXr6xbsjycKZuMyyiz5zdbj4ywQ03
gA+6fd/wNk3dsc2NB3lsdDZPl9yCzxDjRq1bH3GpPEgdS1RVaPivKiKDVnGGrIz1Lz0av4b9HoYC
mTC2kKQwD4p5BeeZAHS3hWW0e74h2BlSaTgNerLOjzmfjlQz5YgvxadJFkxAYKKnoZbNQAVwT2cQ
JbREtCPaZ0XyXHv0htZavWNSMJlhijYdV5Njyu21DrdTMuaUDL3T6gxgwXpg0RKT9VrSLqMIy429
CcV0dlrZ3mYdm6jufR/6eAQ8k+rzZw4mtn7bS2rmtDgLkvk2+Q0lnmv008qNL6bWpVjSC354KYu5
UOMHUMugzEc6Xc5Rz71ppq3ecNYKrD+ILTJoB52BnNEP3JFjCn8l1EM3z34N3DF510gApPiXHTrY
lUvKmNlKTXS/1whyckQjy+LLhKGaNkR7kppn9ruAS5DQHKRSEfDdNvVeIlKl+JPdDDRVEm4NzCTI
q+MiuIVJIqxZzhxJz7Kh7KVIzrIYtuhGoDqkg36k1JRQFIZbOfKWvvNYJiV3pNDWmit38Uqw6ODk
NutCzBHTjnovjPypL/9G8t9P7VJitq+QqEg1jr/hFYZGw4HoBwIRnzb05g63PTnyrQp0+jCw+/bM
cuPZGV0+ldUojkTZOmzm8UVBkcV2aN6KUQnBAatd84oa+VWwrlaqn0ykStUK+gVNliW7T9PgnKQf
XBTGx+awoc9urz2HQwceo95Bbai9iJfKY3bVBUpx5y8M0hNExTLcHjIBswPHyzOw1Y2hoFW1N572
ir132sAhNB8LnHR5sgCgIcShEWucZlVz9ADaedeNwW1/SVD5Bb7IYVz2PQa6XCqR58HRrOqMTMRf
RgLGjDc6LvZmWU5fkOri8pTyJeNoKlPmVQ0GLSlIxCkQIDIZCJ7EduQeDd24G011A5lDNNAaC2DN
ZDCJ6t3hYdH/RYVuRawOrzZYiUVihH1cEcNEZCf5Nioy6lQHYYZNko9BgdplUC29m/o2vPlYYR0N
+8+0X3DotlXotq0wzzd4UInksYVJIg497NxmpbG9MlCUZLaJ1btmzxyac7RE3h4nAUiHkusBgvpt
itmbMeLt5QWvo1OXRMFgym5c/IbT6GdRgfFkh6ilBKmRb1551j0nYEfqGx2M7+qyfZRV+Tmb7Wfx
Pnfme9lsrjI9y9RN85liNJCTEtUuOvUp3ehmdLX1aLGpNbjFgZ/9WGA0WCeCAQ+nUBV/kutA9V80
Iw+5jZhJQdIikaPngput3J2FUg9N9MQeVkXV43Cb73MP6Xf1sDVwJ9oLEdkOSeRm71sXP029eGRp
jd6b3Laxd1Ku9hO9BWTGRwMjPKR2pj9TS/fcnSRRxmfdOWu2+btMqr3pBx3GRHKYTdXFAtajFyLk
ElWhbkU85z9aMwQ13j/ltqbaSVGHM/r01BAyAjLOMF0runfjhnXAEB3zMewS2LuKo6MIJjwKGMEf
lOpgB44P0sSgcx/Faaq9EYBgnQLOs0I4ZIwmPxZMJRvFzFyCUiH356Z2ItwGEn7QLFidBZG+ta79
VIZLh59w8CXKEmbKEqA+YNEzoIVu9qb/IQiQjAC8+ZoP8FaxLyCXtAJ+mf0qxyZUiaRezIuM82U+
FNI1bwtMXhJxvMLrBc7xyObRvylnzolNPE6gZGGpRZEp+zDJuxN+EDgZ1oUub2iXAXMp3WMGM5Xk
VJimTeOApCNygNGDFEOWADVGNDMuDGj6bOvs0FN3atrlPg7zrZ2ra63BOWtNX7PUO2yamuSIlavQ
I7vT3I+4DKdTH+ZvOrZttAix7049d3oBZmlUj5eU11jW/xZFG1pc6XMCB8pywhQaqDKIGxzgQr8x
A2MOpkdYBgnqz+tpukh0u0ULJ6TbS49D9YyId6dom2AFN9jtAtglk76RJwj3OBNsFgNaEK5zdGRs
rq1rRZOjvjTcr6Bm+v9lGSU9mt9RorDjRuypJnFa7FrO+DZW3xI6N1jOo4bOxhxzHknMkwsqCGlE
i3bdftJaeVTK26JqX9pJVc2wqcSQis5TytnPYMeoGKevoJZEsgVo10biGGIKfx+at2ye1JXxApnF
gjN+zM3EJB82Y+tQcc5Nh3TCG9ncRZIeCY3XeK3tbJ8bASXNSvNAgFAj9kQmuWd6nYKgctv9EAx7
hFjYJD5qRiPFEAf/0UxobF2Ta0aD8H6u5VzOHfaE0Z88fnJlrddWt9G/Jl35TOfhix19xn05JhSR
/cTdWwJeTqlVnnrR72XFFfN3lEt/rBJf7Dh8wJJMvxtRAruG2YkWHYMVzsw8juqNTjg2wyFL5GM1
Z3+qeBAfOaiNZlpxABbn4bJYXKrM8WypINewPBtx2CPMQAiZqlDXeEgUEETfE7Qzy1rQOAGQxJUf
R3RXURFYMqcY7xCEVmCzoPGeg7BeJ5LeIJvg3WQ9zQjJH6Tck0vxAGkiNU0C/SAFs1Vc90FUrPwS
6P/tqPWphhZPArXPJZdkmOCVdSdwnzo1v+PlUZPVT9nr0rCFEqgwEbGqu5kWp3oUT3S0Eb7mCHVU
8XGa4Hwx7VgJPiNjeLLOcjNrbZSt16z3IL0IQC7CqUa0bjYBVH4fNEDvoffJBA43qmZJFuyp0NL8
bSNCvhe2Z8aslezyFNHzit5rZnsD7CAKWQpUYgA5hkLAoGVgwokb6/6Qlp7OjrvgWmMV8LafMpA4
3uRQIqztZj3IMJWhbXjcukNsIVPEo3eELXdifTmlLe7f5LAm0ZtlrW7REIHX9GfFRyzDtsiFkn4v
kGyTq/PccgazS+4IDBswm1pek8u2nfJbMi5D8UOwv8F/bdLRMpUeP3ukTk8TY1piXSWyNjAUYxxn
KX1txhcgoUvVXlS1P8GSYId7JG86GjdeT8C9jnCT6jqcGt5U8tko6eLZ5WLHbJ8qJX/qXBWsWwp9
Ke7Ht0UJjb6/WRnGWGRRZsWg4UYRhmkZX5MIKm5vd2YSLmNytngddacZqmCwWlrJ5vNC09pan2Vt
vchA4Dm23ho5uhFuq2YyMMDK4xdHrociJI9NHuzJBBwubPexzulHmG+EWuPt2WjN49/stWnmW0ID
TLLTAt7orGR/zYZzIuEGNZLzossnVeB3YAjBGi8otn7aDEf5nsoJzUeAgNDDoAriO8NoLKgHegyI
I9NawhPzZvTzxYgjosp2Vt1DwH3jQVXMw8wtpp6oVcYJJoU6g7eRq3fvcuGRIVRnsmovgHPBGW0+
0IQBJys0GwAyUhN29YdEE5nkcbLGQ1CCOG9+2v96uFL1oFiFx/nHUx4EngCejHbekXKgQ4Uec2rq
VhCZHeSPHniM3XPw0ALwBCl3Qm0PYXdslsqD5lZ7/AqZn1LHQ+kUhhpHYug8A/VLiE9mfWhV2Gpb
gRFKTCXr3vls/RJvI8LLxHcfv+4pj5Gioe3JTxHtVPzDKIK/LP1bURLQ1JLo/DIlNyKNwOC11vOg
ZvQQM3o4MAu2pRMeNuFCPIscKxu6weFW5GevZojGi4/Busur10rWiM5yBw1pSwaY3HttC9mbr4Tr
ELEmkx6BD3zu/y2z6OGAjcpLBepKwmYx4GoEcUWjX45ePy5gtG0EVooejKDsobvsR09ZOFNKcpHw
AO5HTMJxdil+KVV5WXwJQ0GcxG9t375KFZq23jwM4umKn6MMJDBTmk6FCA6V+J+miAKxHIJJWU/j
jn1m9po4jdASS2Ec11pHGebctq2e2sJjqYmZrn8Wji8qrkj4WT4GTiyydplBwe5Tt0zSQOfC5+Ly
O5hTf5hoj4nLFLst+qwhHTkkHasei5IIv+NcT9zflNmvKpDqpeVnQxJEbLlWyS2SrwhLVcTCovHG
J8uHMNLsWokXSd5wKTHzT269GF/jiMv3ghOxUgGOmTkmhRF9faJ8KEdLxNdPdEiHLdM3l7HIXONS
ER53AQVUIbvo5ZNaVgB72Qr8xGQiQbXk6Bi4qTvQUmHCqDf8NmeamuC9Julpb57Aik8SBRBf7wpT
T4NtZMfkN8qzbibnrhOcWoqdKsLn1XFdwjBowI1Lo6tsVdderS7T0lLVYZNrU2BTROcsRc9N/ZwK
xFmjzwjkHKXFgkDDEJdpIq1r7UwxzpZIxbtonlJcVe8wI/ZR/1f/R5iaJ4qhKf2YWPbjKfE9GKNr
MKk0p69Oj6Ych7CoUZ4gcctFdSaRk9G0kIgAlJjkauxObbQjdRmbHvYvaaMT+DJ2AbgpphaSV1Mx
lvLoKNwsIx+OAC04BH5L5mwuOxBFuZutaJEj6z44cScPESlSrztMp5Kbdo2fKKJ4a+Xjl/DYemjz
KjvzQ3mkBvLCnzr71TfAcTGVhZOjYF3BknHagcef9zGTjyMpUQUjoXxUvPk4aNNpwQLX4XCfMEar
JnacRx0mRulUH3QMeHrbw/HJEGgqpx9hRyy2ib42QBNqD5IAJoyfhr/yStt7iW4iINy2zM7yNiXp
L2MIPOi39Wstvud7WaLhaMxj9njhceS9p66p70e/Tnd1njEhiJSB1UhYZfrxgKtN71x5oF9iS5C/
Y15esIxj29+aerxR29NI5KX+T8Ya/k/GKvA3TVWBH7j11rC+Yx0sxmPBAHzMQTocYwPaIW6kmbBm
bfCG9aM737Zh9XSfIQmpojyQzMxlak/bF2N1Tks5pYL6WoXyp0Cpnr5RqzuDAeHaNeRkqVZvoXO3
qOo72AWMM0Qeh1v7D08N2y2tVwqX/yK9x716FZ+1VnI6/E0N22WFlQWVbe4OC4YL4h/xYQQj1K+O
QbwLpsYs5IdluDF3jZL2fTOFVyb1z0lW7qR+SE3ryJTq6gIb8Rq8crgurQZKMIAWSl+49sOw70+I
Vl2cE9FpwtnBQqA4cWR65U9JewJ7mYBaiTEuTFkDL9RRJCagJGeIJQIw8/WrJJod6iVMP4K7HLMk
VboaNqSQk8j1nKiHjGhkLr7Z1v4icJapuCmkLEyElhJvhKylufpgoIAkvgEE3EKqaRxdRc417TN5
oWnIb4JPYBUqifG7QxtLcZskPKYcZ48DkCL3srBrGi8YoUdFaTxVKI/d6MT6l0lcYqFXYzFuKvix
2o6vGb6qVp7DOBcJMo1seEXFmOwY/44ZjpWFrSLxZ1gtBZDw42HBK350hVfE5KehKgi7l4Xt2LRV
VO5aAe2J2q5VQoAR+UkUzVVIIETc66Ict/NE6JDDQXsGgndKR3bwVPc3g8LGt1Ls6Gs4jBPZhI2o
jEx3oPE+SGxT5isinl7+YNpg309oX92zLwp3dhpSi589RtBh/k0/8DFr7nqKP+Dg3HiAS6otRA0A
By7OFdB4Y2IOkYi401yvX0oQJAblrSuTGDk61IBv11wDcagHGdPrbDkbMyxoHXRxeTNw0ehCejVw
0cysPEVLKAcnzVY7ghh7wzpj79I/5qj97Hvxc7dmdfM5NZtz9PwRkgVy5nzsI8GOdPG6/y7iAjfw
cqKejBSl8SQwNkqD3ySK97EpuIAq8aiBZhJSeuKxSVE334kGGG7doSMHiZrkV30XYOiVr0qynjUp
utEaHsq3XlchGj/lZfR9MJKBfKfyIkGON9TpriTTFWBH/NmftnsX+aXxvXPDCgHyK9COnLErRi2j
9YfM9KWX5VdNy6RSc3lfZFPyh8qRrxv5OVbrMjlFcRK0dORWDZNZPMj1W6xxwm9QNEqiecl8Mvv6
tB2+VfoSpsryaoWed5gsenMDVqhiEsmddKUHJ2aN7qm/5uBuyFTxKIa7RKJbyzjCRCQh8UPefkZx
wZLJnKhIDw1VHIWGK+c4C+llloiAy/+IJjx1eMDZzcy2GwvPbe994hO+WzOmDF/A7QspeYPLFSMN
wpVnQZdY0Dl4ab/ikBmfzBA0Yn4AmvyW0FMTb/oJgdrYkyR/WjLdMq6Ylc0aiikHk+U0UEODFnI0
idYu9Qxdb2M4pR1XHAQ5vrJU5m5tOarirEc5Fj28SsyaUIydYhNp4vs3Yxor0se83rqp5JbWng3i
w8zvLB53AzoTjvHTiCFwjn9D37JIypSH1IhvBUbJ4sN4qKjhfZcc1Sa7UyyRlMY7yVTKAr4TzjIk
gfqhZ8ntvJXsAoL/YbLKQBS4dBpPiSXNAOw3Xxo/uue0RLUTIykGnBG+7iE/qQvX4kMDhM56pv+2
xRhUaR6kveKPXe8D7IMtMJga1eOczy2eEwKEjU8cpuODZa2D5hJvm2sScbTec0aWCXODLH8J4uPA
kLPkVbmrrx4nQURkJQ9RxJURthM1V7p5wEWxF/UmeOCKUSfLQ17+n069qQmacx8FZXZeh/yZUesu
k1NgwQy4htC/WLC6JAPE6dqfv00eeUwQ8ij6CWbPrHJz5RnnVIP/xrAlefN64CbileTS0MM8ZrcS
kuHy2rgzpkAM4vZDSD/KrqY7Bf4YRaYrS3aqmMf8nzr/SrwEvZS5MSpNP7lmddpNCeNCvQsXmyE7
Ybo2OATEbP+d62acAJq6sWedeu4OLAMCYIMAqD9Af9AjLvew3NjUVA9Itw6vmuhGO2OnNQMJNEXP
6oS7nka+8VRI6nES78UMkjTdKEM89AbOpr4/L65+Goliv6W4LpgC31Tuk6bVIxgTwHPMPL1sa3Qe
FZNLpBwoXLboaUL+L5mXq/37RgWjAvUORzF+ijNLuWOlrP7EHeYqOtZb4alr6y018+8a1veKdApO
q0GO9wqdmKhmUWrKrR2nyjOmvMXyGE4i6VINWcU5FXLSuS3qc6dikCPhasFlFurFbtkRdEzGg0UE
XLn0OHqEZnASItYf1pPedEM+deJ8YkyzpFdtLwTEVZjn/BcVE5kxGEbk15gKAmxO8uibDPHvxP3F
5qwpv6yJYm3GCEX2wKxz7krj0ldhlm1HPYb2t/EZ4riF7NCnIswBJHay52TjBs6q6ouHOvlUXd0t
5j907xwq1F555fjiT3alC2gfIQaZQ9bZUh1hEXVgCRw6CtMm504ECXeX4VHQwSF7OoE/oMJqGkgg
TC++yyoMboob2ompVZB8EXkY5RSm4GrpxxFZ35oHT/zDWXWnACbD71z4pSwNVqftqaAELtyDdGD2
uT/taw/HPmRcW7dJftnVPttkMoN+5XCrBf155/r4J+mS5yJFz76WX+Dl36rf9UhLQS8fkmT+Kmfm
xtF4aP+DS1ROKFLjhl1rDBfdCrBAfpCbfTMX/HaOWtP5/bVU4xMixhUFf5T7W7tJly2xztzubbnk
YjGyYqFdjbaS/uQ8VlaE/MUz1fJMNTxTa0Y7nM55tfEGFd5cepdLJLNUvI/pep99+tV5T2CyWhkt
whZTPPnQ3kp1BF4NtHmn/PN/0TtAmltLKmnyGnrgi/dYH9/nWL/Hw7mthku8cNkE3CxyoBpIysXw
FhWOUL1rSMml5gI8ceTZZ4itnN9CZlcRvJveuIITJhYm8MW8RBaPMOCd2LtHYYrrh1tOeJ+Sozl7
dE3oskejwGIGnfgq6+ZSGunOUAjWX7hp1Vq6aU35SFfpKbbxW3HMJXxbiIqtDluy+kp2xC3/ozXn
rTL4kyGFmZ37CVgNMZtMSA9MaTqFVWcKunZ6s8b+lbTpU1e3e+r9O8DZBvcSxcSvoifIOy4dyeEe
zFi0qbNGLhk4ZrcwlhXjrgd2E5f3WU/chawIim3CyKLiHMbq6YgY5nOWb814DVgEADAddQLIxZZj
qd9AX8DSUZnAFcGQb770tOFHnXOVPZ8hFBH1kjl/QuKw3HNFNM92R5OZdjJlHmDQLMU2Skh9K4rL
+icv+5sdipJ+iChJnAkIILsfQf3adZLxgzz4tTgdnrcy9cfknVqomPepiwcf8r5vJU2Qfai3MlYe
zeyazB8rzB2R8hcxcZ+kyrCPZX16T2T53bSFhxYJWJxdSHhWP+93+auYxtdRupMPCPoggwg5zKQf
dGzdHE6QX1zlQ40xNsgZpwFUMyKTapCYiq/r0MRS4SQPn02V0SAghIqpAd8rXFluHUpRsup9FuVX
biaOiARqRZQSuMZHAeiIXMkZtCSWzPyaluj/iAQbyniBJXDOxLctT1/0wHRb/0Fh8a4A5QLW6OUw
f+ukIWsMSMSZYssIMAf9/4IDWc7p8EzCDJqG1R/AzG3MQ6QfiWhb84pxGwNvfCVT8RwYfjozhQMs
i6pEemDRObA78gDC7ajaRGcIH2kHKKu7P0SW+uNnHIxc/d2IFGmCBxlo3S8mzbCcr62wPqTESX4j
bhnjoxGWZw3Urv1PzpNvTfNntGyBUVQLQpDBsEx3305jMjAN6OQ5GKPdGyN+8Kw9Sh4paiM2irQM
zsqShuvYaaGMLFLmjbAsFioDuJbLZThG77XAvzMBaCAULy/daV3kYAAfLpLQxbSwlRT25L8nzAUb
HkzTko6LgrF9UrxBzLkdbH7jpG3tRlUG2af+kD9Fv5Ol9+bflFJfI/F2PlfcHuBOJZ3MAXDxVddo
lkNFKsOsLxSxYeAoRG9gviWVe1icYRN7GhgIvTpyUz4KzACxfsTySiftQSsFJ+eAtKCVtMBc9xAc
GZPtISFmDNVHat6WufLxRyQoEruG0lXXQafBHlp5O5+rLagp1rLutKRgFxO81QjGWTkJv1p+qfot
ZeCmfcXFUScQWXYEnFj2GO+F/YI3WX5UKrrXCF+95RMsm4Dunn+xIFEco1VLKDZQPFLX6lJqJI7V
Hn7h3Eo06kAY88IPycuM5/wy/7kv3VMDoWHlP1nKBHkmhXFLyb3N5yEbYJjA0knzxTdImKHv6Mg4
+JNd7dFxaq7dg81eCki3om66MzB7AiwCTa2SJOGtN7X5vNG0GfW+CEGyK5P7MnHhw6WC7UJt65v5
QtX4ntlRFbgpgLGsDTIPQjAHqAU1h9naJc2ta0xZ2gqspxHg5UPN22QGxAAfJzhlMgUMeV468Z1m
7O7PhnxTkatXvw4pj1tb83riBoz7T2tIXYOSPEDyeXMePvoQ1dCug/guVoBtsSXyxAcrvR9TccEx
F9L/GWb9amtbSpahPEuHNC28yFAhDrK1w6Xf6oUZDt3RhHL18aWLJrtvc1xSXLzkvJqSHSfW8Ukm
ftl0lNF1TlTMtugLW/YuDjbt5iFdDSUyo66/S9bd7C37kwgDWfX3/8eTsrRi2x+9ZGzfa4oQRZkU
ZfIJPgXqPe84sdPqI66yj9ma32NcpOm7xkwgzXCSoERz9I00l/2iiJuDinEheoMrtSyWs6r3gTgQ
gpzP3ifeE1XiVpt4BhUuC+2q2NfYupclvYlS+cgpMo/WBVGOojEWgo0MtknQb6wyV+rIfefFaTik
iQuwNlhH9G8mf32lBRs+tqiuPluNGGSgQeaosBhmok+jC35EBtQjqZeDnq0vOUleldDAZhse/QjP
sE1uq3yfK9ERKWjJZ8ZUBgA/Lv5pUCUbkmAHe55/iKcupJkuZB0kmEMC30RrxiLizzQkwk+v4WCF
GkDdjhKR3FU08yXHyn0sDawWE7t465hlcVb2iUuyns2aTMO2ceSQzlOCqt6NB1PId86pW2KFyi+Z
IYbiVoRGQUh/MLDvZkHxT1/VjFVGX7qyCwOp2Z5bD7MSpiBkGE5NFb/aHejLghBNrSMqf2LQQDLT
PuyZBCjx/o1Oqvz9jHg9le1SEHKX9iHIcSp6m7iRRG6ys014StwVzRcnQf5U0FJqhq5zUd0lxuWb
Y4E1kMAa9DxIWXPuYgMXohSmtXDoZy7xXwmxjJ5deoT1J9HglngLa/WQlUjgwNuja8nLw0lJH9J3
VZrf5EJ4We1wT+GzOUXdPNgf702iXttpvCzXMiZHSa+fLj8LybRTiaBEa1eEIuSRc1wHxvKhHRRu
yFN1x/AmqLrfmcy9mkfNs8T1X90rh/aumpkVT7/x5uNZaJT60ksSXQ4qB7n6yhqg4wgJ+CSb5i9x
rH4XwOIpHEBkV+ocpvfDwh0qGfrzFpfnKIKMfLRAu3fe73Rh9EKvQdQz3kazZ+jw+mR2z8MTEuIN
wYez70LQ2wAVkZjYnVIrTlJDFblsMytJ7SXTHnImPhm1yB9oJYrX/0lWct7U/zTkXFcP+7UvmXgH
XPpXXwsxMvjto/I3AWAqUDaXZbSmK05Z1EfzhuSKdow1ViHE1nNdRcvucOK2OHFjRrn9oNkVk1V4
BDXXerjh4T5OVaImBAI1Uc+2t3FE6AM58D4xD3f6nGqANKCXJFEAswFMXQnESxrcnva6KPplmoew
vKNchVDumU7CnPzP/bPktI9mpT+PVK8OAuXi/2v/6TDfWedG7sOhsE6WaoRxuYUKHQeMgs/r4m1m
RLPBYqN7nnD6NokQNigKUMtYY4DkE2wQDyYF1J8GyTF8yiQdMx6A0a5oNhKBzHI/KgnZ9eJPjrVA
GrUDiFWSoN3WnLje/5mn6sldCO4zh9fdW9GwZ6LngtQV0dI3oIXJ7y3BeMA4I+cym4nai8HUS0+2
lzki8Q41pJr+SXSa+wyrDA2jEQ1c2nafpeSmdI62n5rPE6kzzabqndjmP5r+pg2sT1yqkBfelKQK
6z85A89U7I8k/Y+GheZOJFPnVW05vsnEuKemvXVtQmmUDFmlwmm2zDCBMvk06vrp8K2nxnEBLZ39
JgjvNvCoLOtVT1QBeukU6I12NPHaCxl/TaAeQ+wLVJh1RH8jDcPGGUi4TCpdiM7y9CaUwtEwNOhW
33G7XgyQxqaMyxXmNqhLlSux7lIexnWc3YlT2H5ms/NW9oR/BQyfMU2EHeYNNUNAeCB51/uYNWou
+aJwmNHJxSY+pvYdrElVFFQ3M8a9p9uD1B4282/EPdQVlOQgtUSKrA2BRDh0E3j+GgdllMDbGLCa
aXaa0lhMX1yDvEf3BqbvHh4sTSQlFIIV7xeQoPgkwxYzy+i6SfNJnC5t3h4soEYNOw++fSawTn8g
przmm+O6GOAgkp12Ygpp9Q3DwqLzTSK8O8xWpS3zcVQA9upQI1Q/RT3WgaIbKLHqRZARI403kFlq
Ib7mRX1JRwN2zH4w6RzLboKlprxS/ZeaO+mIc3tTQrMUw8WFFSLV8WWtxTD7O+hEmmVAwBlnrRiI
3wcpgJg6TJpRoWFN4i7licepg++y0RnrxSyGFWG55mbU+t1gQ6/WmaqPGLsQDXI5hQfjw9LxsNbJ
e3KsNQNkknRG0SSTBT0+c8rZOFW0/eJ+DhqAHuZfJpCcfhFnEyKJEdcTot3fQEeztQnv4iZcVDvy
tfIvjWJRQR411h4I2cigEsZhfEe37RTDIoevcdRl2d+Pd+nQXrTHppn3OGPwbsmXJb50Qsp8ejrU
lfYxRtYH4Ni3CFzwmFKXdNRB+pdmxzAW5m3BMKoEBx8Z3jRKZIIHN2ogRCaJFIxq7uQ72W+GVtNd
s5xbGU0xava3mRKni3H/mSDL6NwQGpL+teROLfhfrB48Org7fNz0vnSGVu5t9rKRv9ISv1b/a4Se
1cRfeGHG0fRqXfP0zMb7SGAU9x2vv6oL/hQDzul5AAnom7xZTtZEAQdEHCvw7IwDdXZFzL9lm2qC
Q1gGC3JUDNNDC2rU9VRKP4tKDSx/jO/dof5KmgmrOxj1SEKp5TWSINVsNLhpIx0a2FjJRrRUWJqX
1Jxui6reGd9jey3oaNxNrLZ1yUzOFyVtr6OvmLo/EWKEFEOIeAxGg9I/TG+0DjgCVl0qJDnquxOt
ptqc8f3SAEO1T1tUW12bQiGdGF9AeXahcBrN9iKvdWglKKwbyuOljsfTdrG4506GFdZRen2pAGNH
X5MUv7DSYOnHIJWRrJcZUJkViEvCCIDtw9dnoGR8ma33I5RL0MflQ40S2HfafTwblPSY6MuoS9jw
J2/qW6+WoNwh6m0d3St70UCJZwPcTLkS8mLQ1ybvQ1y/V1TxGE893549Q+96Xg6YUmXwI6Mflea1
a/LrVucXk15ZuCSMLo9RdZIqPkBo98z7MqIIDcC1ujwbsLdASVUqBuZupH5DDOsUSUQN4lnwE/od
teU4y72XmqqXQHPLQHLixjphN82kNCxIg1T5Y4rqZx3zRpbbSyriN7aXS6W+RKiGoqrYgqtZxn0U
lru+6LdSzkiT4tsilTrI5JeRUDKbhQaNB0+zREE0lW26oRyhNh0lxbJbHCPVL5zccDOoZT4phEBS
EDr93mLDXgEehcR/Kj3MGwEZFftw/HbYn4l5pXekn4OMJOtQUgCWvQaQhaoQv5Z6fVaEWIpPgQKL
iKN8KV77Ir72BqX2cGfKm55pe6+3G+Go7CTt1DNfn4TzZq4Xx+GVHH5JWnwvgZJOVtg4eM1EN7F9
MBSQOQ1ea1LBDbUC1kPL9KBcoyAmLJpkzQloaC4GRKqjNj6XfFmDeqrK9bTy4tam7BAEtst5DST0
0WnAsUy0Qy8DkxdugKPPrKwlyLigtWu5n/4gWSKYC8yAJm/v8pEzn0kgiRwi/fPpXIPlZ9W/aeB6
6qU9LIiwESaExvQ6MI9dkZ+1/yHpvJbcRs8g+kSoQg63BEEQBBiH5Ix0g5JGEnLOeHofrC/o8q4t
aUSCf/i6+3Qt+hGx1Z4ZBXPTmLKC2UBTB5UO7F8RfSKZ0o2YYpgGKkd3mFrdsaMVmvBa3wEPMBKm
8LvOINLQ4RFnhm98MHR4VlLxnAoUnIR26KX7KE0Kd81nrn0KPccVUh3Y3jzIgMEiwu9cBU8jQyYm
6b5MhZPeUdJZVedqLi6gyVeKs7PUnWOCGYQzpJROy2JxpQbrNsuaWhgupV38p8oQvuKllIp7rCBL
4e0i4wHyAL6TeTlyqDTmIx/ycXvmTFsemcvb3zIR4IVqCNZ9Q+FqvFCIzgJoCNKxjX5Iw1+xCiI2
5vAQeq1e+5EEjBDi004HPpXxWydn0wIol02+hS8azNKcr+Rolov6LCnXMswEYwf0hrHhe+PvthC3
4db0r7XzApWJDjb4RvypZk4un2cBwjA0kdF7RK/kXGviJSObQR3rEvfXrZSgyC6YxAJ9grQN1qoe
Fn91txnYzqVnyI4wxKRkl9gimZTw1KlA89Bhcft6+RxoEwZ5XuHkSjI9Xl0eMPmnhaBuzP2MR7mT
3nL8Qpir4dCV1AZseyC1xQfrPHylosLwkYU2GXDVPKVRDaQ+xwiHl1tLzrFAzo//LoH3HSaAGasc
IGgU2iHrOWZJeNCM+iDY+q3gYzBlzg40ilu5kyLgbuJEmueHSA/qaTq2sXUyCnqbDGpEGtULnyYR
sgR+uFJjXlUSl0/kICezXTDmwpwsmZ+7HuKd+Lc+aqgTkHiTEHBBSjqCNTDyF+xIMm21o6ze3E+W
26+ZW0isfdWYk6iyJNZynDgkE2Tq+Aqsh/bf8h0iuMN43k2AdvPGuFB3seU5WBuuuxCsBEaUku6l
2nhR+2OrYeZZKDL8IAIHufyjW1TY3QUUlRdm0o7KSNohCql3DNohYHUfpHufg6QnwkCnwwbq94Sf
cjT7a0KsvvuaWO6koqN0KXOYZKByQwqtLPRrouaxSfVI9SWOn6bi3ArG/Gs5+tuDTN2xcU6CDM2x
JBcVM3dq6rukT3dYtwsovpahWrX7RBR9wj3YQs5r/0GdzLPIumcCTkFncdt2Vj49AQ8CIE+GESKY
0Kql0onDXgPDEg/K8o7b5VU++neE8r0sHx0bbSdr4L6G46XDYLZy8gvxJied5hLU4jCduFvbt0hd
vZyf05nUpe60KgztLOY+tJwHybyoEqrI0UDnkFNC07K08aophJnfOtYD/J+fQjh/rkr6OSosX73h
Yf5a6/NemHjmqiSYCFjvUzenCG9l0TPtumjPYomzSj7KlTNKmvd+m+bozkZ1pK2imaCRMnZnvkLH
e7v7sp6JSGXDpYRFu5cvU+FVvt+kDSkve0AQGzEjpNzBxEPdS0EFIWZcRh5doixoDn0IwZ96jVcO
t18j5Is0mjSJo1Ko3mita6qta0S9C//JzXmZoU2ttjsNt0Wo98dFKraOGtZ6QlMqw19xPOhTeTAd
YTpp3l0mQ2xq2ongPUbzeXvejtYRe6yto+uR/XUGiGTxSSLWXLTCyfgQMfY26K9pe143fA/JfVaP
HpiaRROHgV6tVDEMEGW5L1ZyqdleRfSqWaN4o1xuVsE40dHy6c4Wli3ULCQ1TUolPmpgCD0HoFDz
BuXYr8gZbeVVv5vPqWDCblNE+mzl+MOSyrvCLhZn647RcWGAsuF9UbXJSegEGTH4cPDYSKSAllZ2
tE76YdBaFjJS6uQDpppPgBPf1CBJQ9B8N99h1/jpv1vElWZg5+PpSPr9jSySZdkuxaZCeoi3kLxj
/VJ+mvESTOJK2/uu+Y6Ioy8jJ37c5JsAmm04f4nzx7ivekoXgO35GbPHBSighenllFD/9olVIMAS
IdLR0vHDutC0j27zFUUVtO0dXUEa8zaZMANW6RpMSQSVbgXw3WPrEyduJygAgYRVRyGTKzRon0Q2
iPRy4HqUVkhNL6s1IwyaAtzK+9EZxSsRfsX5Z0oDyWbFNJFEC9WX/+SMyzTc6MtCWR+EJSR3rDe2
pUZHsbeOeq17kaoSSB58uZ09RiSka3UG80iGIfJbjGEvYhNVqQVft00UbOBK9N4p6/XVTPozWVze
7dp8WUv+an+b3iz0t87CDmfssvLXyA+kUgPT+rthrY8pdleFlXE9JNykEQxNinmnpHqtGDxCxgLQ
yeTkS+mrY5RWyMbxpzf6fYiLx5BuaWsQ9fmhG8slo/BqYL1HU+6qT6XL3/liPte0+ih/r7QAR8qe
jmon10MkCnQlx1rEYMLAjfoMT4c+wKHBtHbsT/RjEVZ1YMmcBpVZjCH53f4W9FZFYWu8zc/SmHqV
g8MYl+pEPjtuzbO9G3EpxhEE1OEfcyC83o2an1YRdkbRHb8TOxVfGadTRZ2cYvwshfGijh8EaE4R
hmilbm01Riaf9hypZiIeodHch/gBMeNGyoMYP0PBY9mF4F3MrezuS/1qSQBqs8HDwwSnQH0wPZrH
6GnafQaYIrYMbCW2D3b2pUhv2j0g6o8Lijxfe1CWqwhPshSI48g/tCpinTgXyXh30ovBk1Qy9soY
eYm8KFVhPJ/19/Jiub1BJK59153E5U3xdHYoqIP8oZHHAPk4iXB5Mz5U4tQNczrmgiKjem4NiLeM
KlvoE+DVq96dZdOV/pYsgjrG4zpD2uW2XlxlnjTd3OSDN+LDXofigpOrrXwGENjNWs6DtT9gtjcw
24eY7UXjLhoT4KWqnbF6f611xiKqcjeFSMrpoOJ0MAzvUcb2OzUuHTyQQ7H8gU4ffg+fNK1Vv8JH
jQGNS+61r8dLaGosHqQTc4WhYbrrsFCsPdofy+hgaf5imSfpDxj+Ywk+uslIrZJrRT6rJt0TmJHM
sH0rPln6YRm+m0w9rMm4jM36SdXkQqw0Vt2oNA7lg2pfpnfmYZ5RA2p8fwIFjryDIeu4r+vYkbs5
qFbD13tomfW8bzCZzdFlmUZYw7sWDZogjrKOp1C4N4Oy14mv53912JUrOuF65jj2qZWVbfxscGkR
HPCZP+2IwdhxBjXV9M1ygcny6uJHDphGp76I3oGTYIyntflWK97cnvAc3avmjpEzztg6TO3F7PCL
Az1Tu8tsxpdGn8/Nk/wv5ucWQPvsxzNXIAsSKPXjirnvIpGNg8FhCcKd2AKB3xFgq1VXTv9TgNgv
cvioKIPsJ7jY1Stusndqym/eyRmtyaw0j5lC/15tsrNx0JPo1U65gAuSkchqIAJOydFm1UxHr4tz
2mIadFF7UbC3yLtYpBSpwldGZ5I4yQe1KPgGSPisNKhCUjQdxJ2iFIdqWiHSYd3pcZvqhK9F05WZ
igwJ8sGn/LtnTk6BUczIIQc6FT36/xfUr6p50/hydRQCzt3vcmFmHA/n+q3G5XlIh7MQnVXyX1Qa
wV++dBYZX4XREMqj8arkgPWe3pjh0lJmmNCRvBIbXPGykK41Fg57IZNp81yp/0xRZsnVT1NT7pD2
OJYz1eNsUl/j3GDwwPQ0xYRocKRfVjwi8OKUYTmqMofLVSFTi6IXfiL4HFpmjjp2+qD/N875wwAg
In8VHiN/Ho9hrfY9920BPbCk2Y/z21cr0ja0ch9XoGNP13ZqGLYw/OYi22MFZvCdqvpZPdCeGPwC
8lHGH1Vb3mfTb5OvPt4cHHSdf4WEU5NG21tF4ugYqLabccSdkXUgBz62JET8CSFUpAMFQXNzMz7K
c8USQGJtMl+tlHsmVZKJV2PsnvB7YeKn/dKcxNPopL/kb/iEc1NT/dWSmpIgbWyb4lKRuetOCq+B
DOPUVtySo1MDUam+CJZ1rNvaY25SNs9sER8RMPSZi5ooW5fSMX5NWCxlrp4zT3Iv0L2DESyv9X1S
AZRdBkeqfs/tSvpJo8l3j3SSAGZDMtK/JRKiCM73kXMwyeNTyGsAlw+0IKz+I7MoBky6IfS5Tlk1
FbEmmwvNl7ixZ3z8a+9sp4b0n0tdg0OBzp6LSoKvjjmuBnSH1RelcoedE0AjzcZ0CVFOj7zCow0W
Ur6rH8KcUqSzFdcXtsjlvQ4ln4seB6mFjOlWPutQkUo/IMFbVex9cuAz1/4VJcZYqADyyMcw+gQ3
397yN5CCIJvTc2/axj2s0pt0ss4aVFiOKmO7qctDGzth/ZOEilPiwdA4rbFS3ZCuoPvwZiUWNkJ8
Yw25dTokhOyGFk38kD7P+ciNrFWRfTfsjxAYm6g+ldjB8Ivd9Vm56mp4CxQ37/sXtWe9mXwISfxU
v3foiY6JyVqBTm2y3/Ox3uH5U1Abtz1gkBJrvOFHrurdqBFX6DLt8YmUB91aAgMXTn8ybGbvbgw3
RkJLN8nmDYf4rcEunQ44VQq2MfKjAJOWzXSJZSMEkcRVKOe9LQK6fYMELksij68GoRM9bfOUrXa5
y8CvAe8PJmKUIr22oBFIyJOS77uzdopuXUeOmWFjTDUMuBfjKyd3UNbhmbXiHJm02GT5f2tqZ4jQ
MrrdmhV7Bn1W4/RKxH1QB/ZdOPN5/mnU9V4Eo0RBJ4cpQaHBFZtK5laM2YsQNIlV86gzmPtJsYI6
ri6EGtdamQMRXLBcQsnSxJLHyG20fJUeiIjDrM5pNAaWl2eoav3sRmBjKlJFHbGE5Dntt5m1Jj8X
TlGnDsAGe9hNuGPxucoS57JaPnBumOGpKLBnBAE0V4YHRMWgoPX0NPyWgFR3unpQucXDwvQGoKvv
9vIaytrWxoepqI5O3F2DgR3K2GcTrLJ8IYeZYcm+jGnSIIAw08aVqNmJSRI0wcHHo3lCZJPlOUB3
PePTyKE0r2zmgmx3Vs/G0R+xZzB8648Vkbc0IYl6mC3Tk+fFO8Ls90yM4cJCeQeGWzndcyTmbtWP
EV4S45BycyU6Ijzjpr6K6rljzC1rpzGBfGtxJfqTQ1tLWj/MKu5X4d+UG4sGrgPKG2UaHb5ECxtz
L+3psef4Ix8yLHVFp5DJ2n+NX5WcHTTs0gJRi/hBJJDrGYVXfAwVO4McnXMQLAUIFpnXkubHQ/rM
jPpRSlt3TXc2AT8OlI7E9+oCM1ZNL/Wz6/rbMg3XcjypZxrfXzMRgeUuBLh5fHC/p3ECRwHnAzG5
x/mLucSy64XkOkyu0tpZjEL0c+MY5FeVj/Ir7CunLX50ebzbGwSZ2u+pT10J72aUnAx8Jt5qla4q
Y1GKwkNDXzcuAGh5mEXoSxcN5hh7fivsMLne7NPJYGKERxnLXOvKWeaugnUo8vVA+Bfp9UZ07KJ4
0W8xtdVxgeuVMnRUF+isBeOZvoBNwgL7q8pCzzcfVX7uVqL5VGMQPYcDP6yIJhoTk5pGcRrLKv6m
wvQ1USaHHei86Mhi5rXDJiTQlgTTtFcf87eRbtw2uEjiO0eStJAk6Qk/iurgZTPIkfuCcTmRGWSj
hRWq4IvkQzid6LIKaRqSxP4LYDhc1Ws/QGZOIr5lAJNmFel+wo+2wzEp4WNOCcL0ZEhAU5215LXY
e4VFL+NeCE4gKHOTaB09NQ1Ry9YVTzwWBb5UrequenZq3iXwr8j4SvslAMJACCVhGCMaTx6KCxdP
9v2IE90XPptRbi5kVqq4Jzy1jzngFY2tr8fm3fANKvLzzMMsh59j/GA7AzBtmM3dLP+OmGVhL2dW
/5hm/bEVuHDEtb5Z7StVuZDDvBQX1LG8vStgIA4qmZHBgE/tL8DXqFJw9GWrcES4wQbzUC+F5AzG
bsDRwa7D3A19TEjdzoB8E+RN7iA9sPNRydD1v4Sj+VLNT/g3wEeFU87m2EoHiGk430kuglBWXnOq
u+pR7YZ7XSUf2tgTGpZeKXUZmXUXa9pLSDCMc/U5GM3n8Nlb5YuwEW2q4jo9wdZSndXegKTgW/LM
rjhuRFPwP+U/jiqMLXdUVzi1qOy2CsoU9xqD59JkPKR8Qz3dV8LPgkwm0WJXG1eMpeouEQi0Yp1B
WfYqomgSJxaDqhitusVCdy/0nsLTmiZ3kps84iZRLVL3Ykx5L8ZaIbomABVpBywpolt4Ugy30Mrn
WsVP5KCzuHzUIoBHKfiU7i2pU6UIg0By1Q8SrJPhGRgaNYthpTDP9ifvPoBXqk2pxCARH4KUYs2j
mpyj6oDXSMXQY5pXgqXQ0oTUuqfVpV+IdsAs5TnVQkc3h6DlzluRJ4QQIXBAp1HpnYjiGw9qC13D
4lVGE42i7ZFOTXiPlJKeChoLzX69N+VPlDTqHHdrbQRtEhM+ZJpTnDIBGCRhHzOYa96gkdMv7mhY
EaXIVjYLuPezW9QM95lRNNefBMDKhZpLK8/vCuYe1M4/2Hbw9ngbOCW+a1S71ul0/O/UD8RbRJ/p
iGdkTqRR4J4TkDErTKTZjpbqnr4LNQKGwWE3SsZbuevBfkFDo/6LgUCo2oaVfFj3QbeeiCov/M2v
+letM4RPYltJ5t2y5XZWHX/RjuqQMXGlziQEsAVqsSHhj1UJ78hsYnSj7yevuUV2H1fHohGZ0VmH
qrAOorS6kUIegq4mNXKj6dL2HITsUkFHWRPc03Owsos1bX/WO/GcKxqQjP1kyj4LswR1qBbPC2bn
AqImdHeg9KPdv00OmtkNC/eYX7IRojv1gHVUc1x7p5LuWidNZWuptVtfpVerci+Fpp6jSjr37xpK
hIo5rxadmo805CPtvGKWP8ZueSBAJjKWxwYoQwhBH955ViDC/528ISvPVqyAQZrPkj302lsz5dfQ
d89OhTVgUiC8iLuxcUalPz2Tk5pTKK1OJ1C8Yu5lk8jMK34NsfyMuuxJ/pEvcvEolfoypY6rWcPV
2v4fp40AZLCzFjMVMEdjJpnQEKDVfgOD5LrM1tFRtVbZk4xmWE9e/Q9KmdSd2g5GwzZA4++DJjjs
mX9GJyKAzDu58WIh4dfasiZzALtkMR8RL0FlqKUtbnLjTjvuxBY2HbFFmwpG10GbnJYvIVE/I118
h9iYQ1KNyMcN8yteoYS3peYuyeiw7NuD1IXwgSoQWAg3ILGmcoaU8aJvfN9t/MNa3PfJcM+E8g6z
9JYk3a2U5asCLaCzStt4JPPwQX/DvfYl8hsRQbOVOiUCx0QsQjN0uRPwrQH7tAsNPiTKlNKhPWjO
LanmQ2+QLf8no1q1JgfE2ZHuN2P9oQKR1nCAmL3dU3iRw18PJT4malf59jd0LowLEm56ou2SutHC
TqyrSp5zI67ktEoNZCrFNbu2Zc5J2aEz852nPEEk9wtBtRPqNPlShhs8FesW09PjFH0DIDGlHA+N
fGj2JvjPfjebCc4dyRFE7gn44SPNpyzzlBqMuWPQPSl5f9kt8e6PyqlvR6TQIlhSLUim5txjoxid
fgu4UEGgyhv/Sfpp2VPKryRKxEwcFT3vgpE0mYnbVKv3CDzqvoECSeE92WCC8RVFiIdAABTJeBQh
FjqkAn5U/UhUyjM9wH+H+W4I6kmO9r0MMSjhKWavAO+1cF5TqcleWatpJQJetRN+Zl6Gc3ygRL3/
x2Q8XEia77h2ty0ysVvu8Klp1FU3ROFUXhG1nOX0gvaNkdbE34UCgNxdnbQhx5/FmUAdNezgEDbS
GesPw71v/udA/Ga9TYvpQnx+V2PW6hXYPxnxR1y85tW8EiehLGlP++GGqZS1a6B/L90CDx2i+5jY
I26HQvNk2MFZmZx2XHEFpoLGpRN1X60bTlPSpUpeozqeFn4f9LwGMyredeSeiTuSXHZMBzgMwQa6
BjPoCAH/dKLxrzBWhOAHBP4MhXx1VLOfSxpsS7OMfaUjzl/7SlkQvjM9OKEedfPHVGmOxUiGY7fm
kkcfGgwWzI7r4K0jPwFjcTFuAxErlWwkl/xOav5k5qUXO0xSKTKrAY0gpAsxVX17FQBNO3VBzgoV
/2qy2JcbWu11xuvC6MSjyUZXu9hA9YRIECEoicyj6MpV6acrHbzljY+XFQTmZ9rrD+lU+nCL2wIy
fbELD+sjooFGp3rVgM2+3CJrtT8pLyCHjGhNEY5JvJgROYBYchg6ft6t9ZbkIFagAUuQJmPIZloE
9rqn3QYKNFnxYIm+QRbI3gQIUaElYC7+aEVlV50MQXQHZICHsNt0vELG8xcd+JVyap5NmIcf8ge0
6L32kxH6n4Q2LDnurtJ9tCdMorE88hUkxylOeGdnyjjNW/wWXltLexJ0X5/VXHrpbHkq5wHZiL3d
AModNO4ItkgsYZl4CeJwf2+PuDjXQ8PoPh0gUGHb663bsDBWwqvj3jTQTQPevRoRcaiKo4giGmGT
1vEqCjGeYtav/FO2lH1HHmXlOAq9PqEZwjIobiaurmyl2aStMXcixmWb6juDNyUHXmm2oaGJIWhi
fdiplCdNlAf0ECGpZrGrb+5v9k6EqcSZWwztuNPtZQBV1tk89KctPgvWVytgkg9cwlYfD5Yfzbt0
1T4SBes4OWTh92oVrnKE7bDim6BLZKC8k3ukB+OUwqjRyI+xujpdxu8SH9NDck/uK5fF5i9+BCpG
Yva4DEOlht4XJR+zD3u/jfwaC0e1GCdDof+bsAQy7j7NdMfkAiHAwx9ICh2NYlcmqOkPrgSxuk/G
c0HhlMZtaCfY9W8Dmw7xiQUqr/bIMC++yRS5aaj5yoPKNNAV0nDAH+E0ZPrTHPIaKaZ8wGtihW6Z
gCJDLOlT4aBOZBEV5qY5xQzrgdYQWs6BCtN0nSFVmdZJ3YFmghAGj8L8A1QUWz2Laexk285TzvuC
eI1hM8br/5KMUgnc/PdPQDXy3TdT4Kop4LqhuBTHgo85I1o64RcTOqyZG/RB9bvmS7Ewjy6cSmVP
FmOGWm8YRHoAFb7+zbZF9SWMqSJgNtVSHyFGIzHY7tAUuHrLy7iKe/DewD1O1rr4RVYFjDepZsZz
JfkijWrDsWTTz3UUzXiT9rz6jZBOyd/U3LNFdjuu5CYvbKAaxmZ98ZV/7effeRf1udujpPbz96wm
XKlZ/cscrCBCOk/xFncRbykRd/5+9lD8+rv8qCFuF2RZKKYXgW4Lw/Jfx3rBV0KPNa9k/WSewB2B
yeUer5FtCMO+0IUzZFDJYAuzqosCszGKTgIShsm+1WE11YjP9J1t2ZxCj+Pwf4qKCkUFXUWUgubL
VXdku9lENSdn/+tihfM3Tg8KIJjA4S5JDGOvT67QzI6q545YUbmC/seoWITsQzydj/1nox9n+Kos
ECvvqAh8nS/4/iZnzD8Oy5VdxX5YFyVujzno/ITq9wlbmPawACEYTtp8TB3jt2PGan3V914N6rn5
GRkanmrZVy40fc3itbfW8wCgceCPX0WTBAI5O8IPA5dYzu5TBLKjgLkgIwofo+wnLTVBZ4pPEprp
LzwU4z8c9RueXgEk01KwNH7U9S0hmqnucavwAIofrJbSTwYfX9NWyEK0WsXPJLLAsF4XwCsQfmMK
ovSPyOvApursafGGhbzz4WTSf9ZnaCejxcNLscO62A18roW6pFSNybH8K4As67SA6Oe8zS8zA0fT
gLZaROfwO5I4DpnqOcFTDjaOWHEFQBrzmdO15Tmj9IUhOXeX/GXB7K3aJch/1Wr4mKeXqDoB0Q+O
MxWn0zKBJbbeMg4GMvWVOgx+5V9I5IPdOQnHd8XtK36wgRmwRX9ZIOhyTNAiZgjZ9AsNjM+zMguE
tOylreF+acYDpP6dVpHomdtbv0ouNa1M3bEKkt/hkLJVSkblwbojfQ39G93A7GxOD1ghx4Ow2LHA
+k83YK65TQDv8zhyO42hVyzNfKwRZAziV6CPE67BFAS6CdV1UHOkFWAV+XTOpix2bDg6MFf1+i1q
QyBihh0oNaI/wIlhOaJApKv5yXCtsNSXFVPCifFCo7wIxlIZ3nqikRGVMct3moek72zOcsrcQx22
85gre28X7IgTVhkyzAoKWb3sp9rYZx28TAX7yMngrjCKbtbEgZTmZ1UoLvFEcUHQ7RkGqZihu0cM
wpqkAAYn0BWMVOWbIN3TJfLmuDz0uq/FnYeAgXPhzQ/kiVbmCRM7kvWq5QjXozNtdhZLBlgxHVcI
MqrMx0OynBMRkJTWpSfL1d5JG9NOSDFGRI41PuOqONddjpElPesU7cTOdquGQBvIahukmulHP0qd
bhwylzrFfvoM5cXJfkQiSCzIzU9GZIJyWUm19ExOl4AzhT+Y2SnqaifHW93eBbU76ksMmJIqCaU8
2XMVHjKzQO9FMB3zQyfYKbdy7hxDdlPTEoQm4kdLmJvKlbp/RuP4zMTiKUnGRwMsqtdp5imPKw9q
G2YgjSbyeMsFus9U6xjA+kMigf7fcuWOgaqm4CGW01d7lv1YkA/hTDzj+pGMl4WkfNGwAS1k3dU9
BE23lf0y04NovImL9qEQNdAAT03GQ5yLRwhOsQezlqUF3fN3zVNn6VDRx8hoaW6Uo0EPY9cyhGuR
zCFhr8Ozg6pMOaFCIKJvG7/8KtFMc/NXzDElHLiVMXDTsa8Vxb8FepcCW6Cx+oNxNeL2tpjZnd45
bW7Oozifs2HFm7eetS9idcUYBiJqqPUVCqwPy0q5pYXBGctPno2B2oHDKfkLT5mPgeZkIDSWoitR
PCK7FrJkhIEKYxdAVvqVDIr3TmCcFPw1cPlmgoLTqfhX4hBA16/7ZufjhMQMGEGOOW/bl3zWmuGS
e9GvaS3RO/mS0VA/yt1+Ce1Um14+zhjGqVD2DjWTA6Ha3YvPWtmo+b9HkZQ557Hsc7JA9RMyIJyR
xdeJ02zJ6lkhIBECUPmgG9pSlaLydUs7hTZf4YKWruUa0wuJaIqkWe2JJpGNiC6TugR1DWlgJPEF
G6bYi3B44S/II7JmrOM9hQqQwb3RDeIJuVdYnde+wqk6csGvBZn77v/H9MrU/Temt+jOq3vYA+VR
JQgkTG9Dn15dkjxNa3k0zHoJATiML02C1g08arUET6ocCv9NFf1JHTtv1EUm3/6qPCrAAyZT+DXJ
gFYLvKFok60X5nR29lwNBJ8Y2o4WnEM0KkGCXj4O7MsS0B4BQ013ihESdawXavUvX3NUoQjuoeJl
GUETvua0F+Kc3HEP+rDM9KHaUXHuYPhqKbS+6tGlkHF04UatxW3FaLsBnYZuZ3LMHjhmr3xrtmZg
ADJTgReRRoO807DoXnE0cxQ7cH861OojHfKrIB4iIN2icRgr1KYd4h9BJj3UHLb/CocLU/r9jLoX
josvRXuJlXFGx8LzNmfmmSYhQ5v3HNsJlWDrsl5hFn0q39a17bAgRulH+kwuhRmf1Rprw974bnrz
tJALN6xjr9JWkK4nJYZxMWGsaF161N0CSUfAwVerJI4ay1cWxBNSNBqHA3FUsdAMHpRgOQyDuhv8
jY8Dl5JVnIBPRxDA8BRKuaEOCPSVqC6JdsAnETUnXRS7HYi38KcphBdzm6iWP0qtOzBqZLPWobbZ
7CdXaNTXpEbqECtAdEdphRVxCDkNFrtDt3IQNS4MjeEhsK1i0b1mGOhlDPSLxVF79OKRaPP2I5qH
Iv0wq8Thy6ZP1dnslYsQlTeN/ni4sPM7+ZNJPR0YAKlbFS7XcGwvCckLC8uBWBX2PPKBFDjB7Iu8
JKcyS70XeWUDYHejMkeOHKFFxyOpDQJLnKhDKINlFAJGYTAET2I+PhpBoOV+/RAZiUaRMzYlVkUi
bNNNzZtbxiO8ITMgLknqSlgVJIFJ0bn4gRWg+yF68hO5c49Nb/+9XHOm55rAjAzEoZCD+aYnuqzf
xqJdgU/fkL9u2D+WXSxU8HGB4O9U1QF33Xzrg7Sb/+GPShdmkZJTlJG9kC5Wk/I2qXCG6mejFC8t
tiVarWbZIohCZ8pkMuVKThO6d6xFpwyTEmZTYlhSY8ePH9AcQisL5DALNEHwxxW41yMzOa0J35ZI
wzXigF8nkS+Byi1Kxu3dj4bLakc96fZ1lgZyhaR6JyysLakl7kShCBbRgjHV0JgMaJX5Lgdk/j1Z
iWYd/PYT2d/FhIaFGIK8gZMi0Q4KZ9qr9IjO2fK1GVua5jQOdANh8onHrQ5iL3KGTIoIgdamFCTY
aefc/IgoaQZhaXA5kmmTGVv9oAq0mej1wTD1fQPYXZUd5k5CHPkrSEelJiZlxacqcgrQ9itZl3F4
BWAyKubAzAKXmcQjSPzyX4mCkjFSKgymZUCVpJ3JH78VfzR7yZXgchAYo1BIviF6kLfh73/AeHrg
C+dsh3zsiGH4/f2NPJyT6cd4xrW4Nn1lhs6++8bCPvFWhUxLDU65iPAyw4n0jVhNx3aJ4F72Or3T
h54YpyhUxxXXucSkQqfArK0IofcPCZxrPWK6U/9EWH+T/Nhr5dHkIA5D/hjP+1jXrmqGhwDRHtme
ysswBZbcfZFYWJUTFBo/jmR/HRoUV3/aQ7LFJYZbh0oOMWWkOTZHGYh4TBqlEHsbdzEfJvcC7ghm
33u1SusYtHbsCDQreZxwmFLzr6PRm/Yka1ufOgBVYFdqJY+knr/BBkIVuypkBRwVrRruOf3QVDdx
zNtnXFC7ibIag6NaddbogiEwTFQJTy4MQOpyeesvooEuq1mO+52m3e6bKoJIJRLJ7JY71NQ4OsdP
aM2klqiGsNd2ax7OuIJ5tPDYaS45Ew6CRH6baWp/qkSkSR2ulH5cOwydAOMwcZPoDMatLIUJYc10
2pQDs8bkKTi5MZ6bQjp3zOobXT0b9UpaCpazTBqJ4NwaUfBR/WmoBSUzU4LTBip8y7P5Nu31KHwv
2UtPxGuRTK+2aJ6loT/EpryHicIeyxANCMH6UxOgQVVEhPv2aOSRZ3BWNHsi0fNM54px6mRu5Y29
4ntnMEdaHniKVp7qI/c7NfNBAGUL7RfMLXAJK0Q7ad4U6ejNsDxlQFnxoDWQDibkRNoIeSr0nQOQ
2S25DtcWfHkB8KE5kaOz2zynYSG6D3t6w5QVfyWrCoVqwKRkvtvbFEggRTbrT8XCsbMKdg8xlV4y
P1X0QMkj7P0f+XJtvlSkrQGolIBui4tdlprL/2g6s95G1bSL/iIk5uEWgzE2eIiTOCc3qCp1inme
+fXf4qi/i+pWS62qxIb3fYa912YafTMeup1iN26t5Vm22fu8zO9ax48WrTTohDVfSgOEJfT3dLks
+zSWL0Lo8PIxrErRj8rn2igd3qLstOGWX5nPBqBamSDSr0ZAQuApuxpFZRdZRLUsHLliRtXaxPuE
mCCi3ZjcYkzmF2QDbKSWpygCG+H0lLDYH+QOsYErWx/YupxmVI4mtCU6L73BlELnJQHsMgmOqAcm
bM0pXRi0IDJUwdCwyYVRN/eXiazobZEhj0IdrRAOEC3IGLK2flmEE6L3C5eJk8FjJld/Vs34ks64
ZCg0c+Mkgf0DoEx45NrymB8NKoUJkAmr6r6U/8PQbCR0AyWylQGjWA93BIt79UviwYvr7r4NxV20
gF4cS+3vwlwhxvECwz2R6fSk7R1u5nOTikcU8GUfEwrQe06YK4GZxHWj1yUTBqiH15ReIb33wneA
ZglqsYxDWfF4a3gSSVo5JIDqZN06g9m8mBvaCncpNehPBK7PMq3YWY/NMPtbGP0dnH0WoVxigwAm
nKLHVryXjgAbxy4MUX054lNHl80L6fw/hNUIOW7BMWhJ43cUHgur3BcWZBnHP4Io+BcYN/2YV5OJ
Mr9/U2HKjOjiKm/IwRkcMYF84Ln6KHrlXWWVlgzrW7Ox04SJ0odKv976zPR6FbW9Y8+IQ1Yo9gBr
bMiroeI17v5LKyugIyTuJF202ArPTWU9ukp+W0tiQajPMPA8NxY8UzBDfY+1zlWI2x47/qaEm3IR
L13dXORMO6QNUUGyXU27uZlhJQZpZUJ4FBOOqjsxgURFPDjK9t6ogNhKgVehcWUFhsTKVQxcN7rO
fHArq7+lGM5bTQvHqpVGXJ5zvyUgEnisFT83HlF5Gx2tn96HSXsu5t4e3qixif1T4Jqx2UPZag/t
0wI2xoxYEXaZs2AjhzyoMytagHIrenNignA60HDGXjdLxMIgsrfhJ5PdKCDLLaZPI4Hjmp/F5LM1
W27qYwX9zkY4S0CiuaAkKCGi7LaJT+1q9IuboUEpd0O2nJ4nE6LGjLVP63z5WdEMiq3TcrkrjIOk
GqVNjAdDPGtrepmPxWfMu9qxPk+RRKXYSCX5PRpHB38raPQu2Y5G5SSN6bQMucxYdFHHQsNmDUDU
vaB+JZ8vWRWokpEkk8tDLhnMaeW676JnIIXMfexa4XjHwsMTRB2Im3V8n5v0ozemj/geaIoJRBoj
BsmeoyC+B6JlvaP4U1BmbrVwzWP5uizFtX1PBZJQs1+xdDVZT3PmX+ukCLJJu/DFBhyuBLHJ/qq1
YDDxcVLBribTeYllEBBGi5htOXVbcJP033RH0ApZFwK1s+hysuK83+261b0D1+OMwHwbPV8kcACw
pPIZszfzxrpLI6qgxRQDmFpjNVRpFpR7RiuVfqiH3eKfsn5hb779TnrVzzJwFWiFJUs6qWV+Yuoo
x8C3LyBcIChq2BlzgP+FOTpKRz3Gqo67F2iHawEQpJSRUvmt6Qp+JiTkT24AEM8XPKWAmjaEGWVI
mFU47yADzcME7hWq4C37gTsi5s6T05gHhYQzZ0as7crNP3O9fy3p5yhp77h8wR7KnDX/cqLftiK9
mr0UcEmf2DG5RaG4a4uDhPQGIJyppOOvLzyzkph9ySdQMI+qISjPACEvc8OQWwCVfWKolTPUWjTF
4+3BicWlsCryaf3KfXnS4PiVt6wab3wNHb0YqGJDt04rguwsNVA3E5JNHXpWiWGU4jSsTFgdeRyI
Tv8+tM2laIiBIpijxO83pzn0PBnLEMpSETg/2pR/F0/MEOYUC1o/8ldLt97IrmBWCphiovwgDnya
HMgsw0Gja1Ek5Ugic4x0BOpxdlmuTMvs2tH5u9chO7UEfjxnQwKNg3utGy6z+qFvX5aJ7aJnBauc
ol095/rmWtzWtbv28R8F057lwmCk/q94AijGyQ/CYLnFJFSOoZx6KpFpsfeDLfLIuBWV42kW2jOL
SgmADvtpkyGvzmMAr8gFYZqTmKdQRtMS0tzy1u7KlYiXC5kHe39eshtPqOvmfgwtncmNj5JyF3f7
rILtqiY3Ci0XAiYWCualuspHk+hk5irds+cuMnrxKeb9W3zoBN2fVvTTxWJDEWc5pXtE19LRYVxE
0Vz7G0CpzoTttgUJ7gR86uR6K3McxBIJqK5lFVdoee5smOESTVe2MAU1RI2Tknw00jrBzhBouErC
gQWIQP4kOP+F+Bdr3yqOGukqC3FKfxYN106hITbKyOHCPGwnwBWuEpv7IeWzJ1yWnzWoG40X/9JX
gpuMbNAnYOplYOrKBQ2r3kyPGTCQDhgo1YJ1AfXatkFdGWdtky68/SEWecrCFrOewTBcAFZjnpsS
HkylXUZHL0RXYVMNda1DmIoVVG7KkwVneEMVwHw337uN2Dhq1A0tAFiE3La4PPe8wIK3UphlEs7P
jDiKobgK2fCQ0+zBHvjOC0yrHSnaKU32aQBCMF7oqPuVGZErvJpjREKC+CExoFVKKSirKaym8oqq
yzhvhX5OxeaGGZpgQf1WH1LVegM689ZFYBlr86EZeGVVRwNmb7VPY1xwCESnXl9O2nVeoKZh6WFi
calhEDenoUf3ahJa9G+eRMeqJ86rYd86X0xwrFxqMinfafqZbPQkhktau6tt5MdZF5xxjkmBLBJv
M+wKKGO+JLBxqry4Vn9ztGASwWFWKOADkphURM+Ks37IlfcKtZgpkc9KCUpvjicpFdBFcDFuyxym
ns8icMkODRnjas4wK0gjpKikiHPXo5RluvDsWcvVC3IPqLOoY5k16s5Ce7JrvoGZphJSWEM/vXqn
+qt4d3nf3/bB6yUINZOCH0uJqZdfsbkSZz8/Crl5S0haIkzjVzBTUVroAgTkhh1yw/WLKUe3hVGD
eUG2kZV5JSGLGFWCVoltATl15zNs2CF2S9Nf1mK54IQkGVlzo42bEqxIB+cqhnOlyQqMqyUDudYc
dlV1V1RPHMrPuRTfNITng/Yu/cXHPfLWv7NMmFFkgYCUSQyPFhpDtlc5ZE5+QmEK16oKe0GCTSY5
Fmlhdb9ciBqjEMrP0oQVwJ9Bi6SgRdJZOvTVe9cMnkPd2h8pYY5xBMFp3bysEeiM2bybdzJZXeyq
3aHfmKDjIzFn4biRc8RGw1sAs6hrfWrzw4i9qfFyAR+fE2NsiEvIWR1LNxZvQqOfBv4YskhEtfWP
qrUvs4SackKBdaX5Iev6Y06yY9QlmF82P8Odgo1C/SZ+xs+H+TSvFhMShvXA5ijkAIGt8HblJy4k
dDIx/OIn+iC4QUUd7IKcTb4mGlBlrlqVOYUsx9hVmIcYLnokF4GyKwyaqzN9GOXtuFKvsE9BCH6O
Nf1u1sJDQA2RRwvcEnkEYoh3drhIJH4WOt4gy4dBptCfboVt/mSjeZ7wkaYq2Evprg/VXWznWxEh
RzkhrErgS3PlVlj+FGYkaDP+yTuFgE7BK9l9iEoSmO0CKzW5iI4IXgolfCKl7nBt3npp8UDieli8
Vv6qTcPcKJ2WmU4LSd08nUQTR2E2B+U0hKxO23ORv8QvYSKTNpH5ibVLx+bM/FEVTkAZDnG4qL4x
f65zdIgoyMee0NzvedDeoF0M83bxI9JS03OOd3UGHKNjXI3MTzn/rSnD6Y1Am+mBh/0ACegcC+U5
6rHhC6sz+ZvT6rWHuoDJkdlSWjH2JMCNZ9+B7VqVx8zkYE9STLxMBEkMgLaxJeTTS6Y3KjCi2N5K
ykmZgJZPvOKl6NfoXNqP1C2RUyv4ZxhrRkSbMrN5W6GZFclnYpmfqy6/5qh1BH4zUNzqVYsJAFFT
/8iVxjj7KBoiMsjmNkp4luX4ajplmCXaa8/7lMZn/O9Qgxrss0uq3RcitDdq9xzu8hKgtrxYvR2V
NRofwCqX6qRVLCCLQ4SmQEI+pX1T3PoddU+2Loea+Rv06iJyRtrf7qWbKXMvAwE0U1gmWKk395bL
VsPdkE7qQbZsyAfik4XbOue1E00YHuLRQjpA8Z6MM+aNfxWU4JuKGQqBICtA6ahzsf6kkzvDSzaL
/GQGyJRjglMzJjXwV9Cb/CxvUw1b4s98t36h//f06Efvbo3lqO/bG+tFTui78Ev8s1cZckcKy4/8
B3e+tzNFS3Yy1h8xyi5ANq4lY0O0Aihy9u2yeGsoRCvMI1BUaN/0Zx4AbO7vbaI8VMkxyKKuCOuq
OV7VWMBXPjMDUZ9DxENMHD2TApMWNGX60He+wORN2fwJNuXgIlEQLmOzsh6GxfQoyNWQqWK3KUH8
X7yJc+ImKskU45Xx5x01iiPuIyIdDnkPhGqZfXEEDnImP/W66Cyo9WNJ9dKMTDdM8TyjttJjFDdy
B0+bL1C0k0ZzJmMJ8MyGertdeQpvdb2iUKDIwaClcY7hfkIOsybrKWNnnxTyqQ7LSHaX/B0jmNdP
/YckFR/Cm6+bwh3V1V1wM+Jo5/QLFJEtMTlOKwiMNY79GVi+xqyVhLWhw/6+Ukzg84+ToxJtdrMm
trwMR/6dY1FgMN1+LI179RJry7sF2mnrD36M1wKoSk6FnLGlKGtHFP4KhnqyGmKBteEUK80p9xZ7
1IEfEv2ijmHVVzfFcgYGmE4aynpHnc699jvKRCevPzRF8kQ1RZ07Hed7eiCsjO9Ido09wZrTsT82
MToKzkhJMe8Vcr1l6MBOIdeu+Zd0I2hKsjUW9by98u+63Ihj1qEmm1eT7lhasA4zKoc1KLKZnhGO
4IIgyNYWEzpR8pEtgZkZF4PRPYrWA7NPGbKeUQauCtgPAz6QI95Lns2I61BhQN7pJR+ORoAuQarY
vVS0IcZSgPbfgsq0QrCAejmeX3S5zQP/xQRUJC/9FDOiSVun39xVzG/9zJdfMlPc7A43M4xFe8PR
UEUyOa6Qz3DAdjom1vI+bz00XFQ9uLbE2/agfu0A4HS09nHlx6YAZZbUDtSGkl/JvZ9RW5FceOou
glv3qr1aaOYlOKUMXvLho1wUWv76JFjGSbMmH7QiDnLjUDhJl/uDgUyQN6XJ2DqmlPIpvmSRuK+t
PVvicIbYifVvMl5jMbxQGHMHD/wr0kdhUnSRLEI+5NsmJY+y6ELQbaTgURj9vGlIU+Iyu0IIvJuM
YsZyOfBywLRbjWca+oPkUunZ9jFJG2xufCbM7ji+9EzjPGJqiP9niYl+KFCwknxJTzXfNYmJ5JZT
X4ODbbGHf90HKFbzf83zi3qMBKeFeU5KAq/F/xXVlSTGzobGG5c2h7LsjfGbut7HaHELPpI9h5jU
vHrRwtwTuHHS3fScKV7UtF532pnLudvh00V3xV7OnbXMXf8UleI2RnkUKuVYMUtCwUqs9SHn4eUq
UCjwOODFmCsD0wf4QZAwJNmrjGgFlVqbzTPbJUHig0Yrbc+LeKaqS/4Hx81AZjEgPLb1Skym+hwJ
29k4KUzhkhTntjdPis5G1MIZHkHW4/GFH36eMCJFFchtqE8m+ElIA9AJbBwvgAoQCFvjrrM7rB1x
IKjB9JJIuay9qSy59gkNcsXjRjQjgRbglhgcazNq7gekT7jXMyrMOH6ziAdioEZukUvsAujcDV3I
i74kK/9uaE5/sk/pQbHGw0e5tF7ksQummtI5Q988Zdd+HFndgXqW8ekQoA4Usikos0jZG1aaYgxt
zRhMq+kgS2M5yUplxqGJvRvt+HEzkHxP8XFkj5bRLUeY+Y3aUXEiVO7ehG9wsvYOvMe8BoLhnC+s
RsYNSE4Ba1UNqMEsgYw7d2X6blEj58F6IRQ0Yts42E04LLWfHuXpiG6NBoU0trxxVomA68Vh6QTB
Zz6y6qlZ+uYsfSXmiGpFIiVcUOyfPSNeDS+yFQbNtnoKNBklukd87YmlnzSoWLsdhtdW6ZnErNrJ
UkhKzr+l2DiNgXKOCEaluhMlvpdxvkZpfC22LVRbCihSQUdJvAxQfXAKlHSRQC6vNGqBkeqhmRg3
Je8Oeb9TMrC0+UZGah9r8IUpIiXyzAjEsj32ovpIoHzhoABXrDQYCJITJcI2WbBijsOHqFIKGXht
UM4q1hnavTcQFmovDwzsNgFok00mc3vihTHbEy/5WjP9C7FQWKNzTwNL+o9J6k7pixEzc1mU8Q1Y
UqjMEmeixehvBMkbKW8T6hB8pvgflQLzWK0cY5+Bsj23bagTgQi4Svpknow70ZxehCWysytmAjoz
60AHexhKz4Dcw9TUCDtyFAcUtwKuBPZjEBpGPX3oOHFXk7WPpmF+CQBUk5ZL3E6cjmECkzlVPidg
DQ1I5omNElmj/OnNxiOcmOk43FULtydTvnizUCmSu1286JKPo9Afo7Q8inhRJBGdCXVRizdfdkhn
8AWZoVjxqx1CZWWvcIpEwt6s4Syo3aXrmkBmIT2EMD2Xv60wQ00tr5aoX42tuTHPuLWmfJNU9Vbq
8s3yJ2RoattR4ALFkdTbshW3OluuaDHRsKoByJBLa/yza4KwUc7d5MhUYjmSRfG7Q8CYF0TcxTJb
xGNT5PdBOs6tjuTTrvcYBxu7ilzRa+Hoi1gJIjkRg45q0a3+NvkTxu3PBMUR744xxWeJpwMVgXwj
7FN5IN038yOrJ9Tr3sv43if71a7yqf7IBqKNJYwxx1GdTSx7+nYNAiBIzFBWmtWeE2D5W4qtL7Bj
lLLe5/8LfqjyRyFH7/mlbAzNyfkVnZ3I2GngihJquRouGl4ZlSl5l7KFBYMy1U/z2EbZUSsVJBrF
UcuUIxosHUZvDFExmeSDiuWCsMOdGaXA6GgJR6egwIj86IT8ZLDF+dRv41fBOSV8C98j/tAdb1hI
wse2MpJTbsgd73U23btsuW/lcE8G7TIloY4qTaW3QpF2Wx1JYAaB9T1jx2z0w0npLC8We68BuTeW
H6bWHnf5lOUv1xWvEnmagFhTH2xQj3ldDqIsCVE4i3hrJWgw26UgiW8r8ORYrZP237W236vIfBIY
cwDGR4Q1ycVH7LLwDbd9j2gvPi2FwNbfctkzmH9qpQo1LQt+doc/ukCZRnUhlbw+abUbHX8kJulE
fzeWcmLsG7VLOB6ZsAnzadEdsLgcJiCs7eKCtnACN5uTgqBx+SnspK/MXKcfePxWlHk/9AwSWHEF
CLfxcZcN5jOGtQdglhKcAyO341z2GSWaoAg4FyWpOmW/FDjF+s1YNDd49bshlGx6Y6DUwPZLBgDw
FToSlGt29omjBaoNaZXiwdadskiOBM9jHkF5GkeL7ev+bACZ2TW6WLJjHc7iZKIYE8I4a87FcImm
/FoapChWVthOa/hGlPO4RB9aF/kTJQDw8cn8BwtafO6j5CKgK28oIyeFG87gIU2hK1uXFsZpO6ms
LueLTJ53i0RmSbloQolMjPKQe6um3FkvMG+58aQbM6c9QVs/x3LM3xCN0spOdPMSMtTixikfbqmF
XXg6aGpBAyeEJp/XwlwI/38DlXMmJ0TlFoEn6qTA0MqmIU6hek+uoA26ES2Irf7Qv/kldRXjdtQC
CntOpl+nkQic8bcFrVzAL15UljfEmBcAICd15+2p8UZMaoW5HscBvqr6SOb6oHWbq/2SC4zfzerD
ncRto1wioyZyHJr9BM0GlFvFAJuRwwSobsbfYGGPTHb4/cP6Rs19XM4vbdb9PDrntGIpph7uyyDa
v8j6iueJUWLzHHXxXYnXD5aan22gaOKXtRmfCy0o9nrVFQzKveHE4I229Dx/tbiehcMC2h5xJZ9z
qRp3UZ9v6PVPFaJsfDEoEtitrbi5rUsWFwDSyKtCWjLBXuudu9D+5goheDFiHVhb063W5fs000+R
ZwUUjWsdq4Y1+utxxbvOiezLZBeMpLJNcOaMIbmzBeGLy+6zYtzoMknEiu0KSSrjRzM7DfgAe3Hx
2qXyJFc/auP+nzogrmS/Tlw1S31SbRaAgb+ZndsMZAzchOLWPKWDVGp3LdJudEHXrZzD6UrOaKee
l4zNXzl50WVj1Gxx+GhsgFc6z2T5JejlTVqlU579ggITQj920RgiYmXRgNiKq6ooGRkwAUypoEnC
BqSprsKhZFkhch7rXRhV0tUyzFuy+BE8A0E8FSin6vUvCzN/ltEhdB9F1R3TiRfiEI+Jn8mEwg80
tDTTay6fhLs1ubEUc7GLYUNLO03DLRPje1yud2XF0E8ujJPMLnvoi2oqoYYiJCkR0mXl+QkNqZwf
ea+Dz48eXWc+6M2yaWae+lGhbq2ZWVGQVSVshfSTRzuH1WtayDX38AvWgnP2ttSl10vWUTtImsIF
S7uH61OLgmluLm2E31PPrx1QkX7bvLJOH/hBodEsxc+YgVrpo2s/d7fWkm9ZE4gi4euyzkuocgHH
pG8jpRrVi4izJFIgUQDbazfxA4rxsezIVGoJjOiaR4b5gEZxJmZ2NbwM7T38UjLbwXRTLdvzvY8d
VA53hHqoqCeZ6A1CPlBxmfFlOkiPREdk6Ym3GSNtoYVRrh0T1L/byshPgQNNobKb/Ds0B7zYM4Cy
QEOr0YMUaOkeR6p66TsZUgKB43wN6PuA9LNQOKmYpnoyrCtCh1Lezs5d/9lE+dwCq4OHAXElYx+r
uDo/V0SAqiWLNuWhWQ/+sjbnruMXSbB/vpaHzIxbY8ad/U2L3qnpAKjrkG1Rnajo/uXJhEtrv0ox
O0kp2R8c7ggqc5YTNYMiacMO4VsrYQLIpSwhLEsoWBu29vy40o8SqnlnvUtu8g1zA1XUYcx4BXCQ
ZzqJCESuWf9aDA66OPc0elsVMFyUp57yPQy/CLc9EUtysdrfibw7xdNDRe0ioRsrTORA9/g/7qTq
YLg/r+atIrZAfdKnrNmp/0LVxrclYOMa4U+Dl0P7RupalV2XQbuNR1uq7t1M0airh/rrntPeNg2t
iuyY8YfGkptS+qwDLHposB+bmqfwlk8KbqhzyZrbhGdJ7nM1l3YvNd7d1XUmb9TCXvIZd4MfJYKv
eOQJAZaP68rzcCugkit3BgvCpaKLgnmFE9NRKYhtGPFHLSrYLFK1PACsrAibcVlnv9SoCmISKxte
/w7vGutiFaSA6y0sgHoyoMcvHQdGpmpHHFGobF5EqB30255086VWNzPDrag+k54dBsCC4m8083Us
V053F8HCs8lOePH0ZA0EJL9xXB5A/Gk4APi0IHygRWLkcL7DQvQk6vQBa7/IMtn6AC9nMwkOJuLD
UwGRg2NAzc/YuVE7DksEf731DBicFtVBGcwzXTpf7YTqp5ZLZy/8hcI8k2Qbc52kI7O1rwTRSImO
CBOLdFbjXzpOUWW9ZWyj1XcLdw959TkgWAGMtKpdMEEt4nYlw+4OwRCFNpIX2JuEG6r0wP2IkwDb
T7THXXc6H9ig1/v5/LabNTpZdKRMhEyRoGeS38wfmOfvSG2fLfaEHd2MBmDWLrVM5nDKl4Yr11ps
RZDsux7kVoSxOj0AIsJquB8J7LTdmdVqy2oVdYCHn8M1Dv0PT54B/izGab3wiSmA5+gt95BqI6TL
QoRTM4DSmW5g/92vQfkfxOMTi4ux5fNjrzdVRxHNIjSeFcT1RpZfdzCj6tJKzwh3fItncaN/E0Hy
yDc4c6SIWy1xZn97Po5Wy+wFdSBpHbP8rw21Srlg1EArXBPu2lOKprhUc9FNtZ/ic8izIKeyR2YI
lyifXxkSLFaGWf2ZNiq4CwTcklPnxxTlXsuOC+dmisU0qc/MRsoF/WU7OQijHXCM6Mc5mHrG9jR1
uwoJnQFh5scMU/SeTmH6CWavmuR0QDO2rpZEp2nX5awvCA6Hf6WsOrBp0arhupKZXTSvSd0BlzCD
y1+NiDZZoGBS70rcsAw4KDH/WE0LJ4MfSvEmLSAqO+SGZDJ/p/TBU4N4ySSwKUbt+2tYrNOyMHNX
pnNhMW3JogsZrLDdUmIxAhVQNsIn1xwLhJwFy7mwHRyw7BKDF9P4ZGgfqt14WSQNT+ozi/Carveo
JQAmEkOEOldxNBB27OonAgCy7B6lwVrdImW4aDyFstK95Xr8RJg5AeIyAHF1n9YChR00VoeBksDj
5FoJaJ/JGybs0BJDVY1vZtTeif9Kp5dV3jvePO6fOP1WsH4bk+UjCDkvqLY2jcTfEftsk+JoQzOh
bQtROyQSEQ8tDWg1TUrqRGQiLZ4y5t9dcweutbLgHFwBNkuEATdh+4wBl31dAsJJtvNgRvC+LTYL
roK/s5EEL09Y9K7fmk7gJnz9vAg1lStpZYexPtrtXtM1pm2YMUOQS7JhMOsxSapU4vp4Lrv+SiZL
LH1aiCB+rI+flmGE0OIR5n77UVvS3RkiAyNQEJZZCMsQI9v/7ctBJxcYT2jQsIQbR9NcbRlfucZN
1AAxt7AMtQF6Jiz7ZAOjkhUQ3o4TqlmE1QDx4Y0gBHKF+btLX3ueaAtIg+uaq3FYRUeRcW6hjTSt
lj2u+FBpMMvEroyaIr3uvwyeFI6AJxqNDgylaVjvE9cmg4Z06Emt7Phwai+NckTUmWe1f7qxODQC
M1DmL7IXgYVsYy1sIzNgBH0RZOQBRME1qJ8/ZN3ws+IPFgd7KnO3RrGBfLTGBmzt75Z822aRlQfK
rpp5IK6Iw396LfEfA4F+mhsubmF0ikSkvzBEOZhMmRMJ/yb9wCXNB3DDHT0l6mHioIdpkGyij2Pi
LMnFJft8bcxwQIO7MzEjOGbz84F/Kl1JySALHWurjF2VQb47USCPxkVUY4hoMB8wXcN/ydlhwplt
VOpallkSGnseQskcjsH8U6UZW/u27M78oNZeTLhmdRudIhGfm8jySbxH6LfyrvtgRP2RyflHQ+tS
DFi4hefmyuLCEo4ZMCX6ElHwATrYDV4ykXod9KsZ+pVE4q+04Qwzckcq/ujWd4ePIEWet8FSJPnI
LY9rCr/IpIsTS6hLOBcJeotbBFjjcpcG8SotYjCZ9JaOOFnnWPc7LcbhKXs/sDNdBdll/bWXUzBu
VTxzLYP4KM78CoQ8EXEtBZySh0othK0gX1OpucWFYkfM8Kwpvfc56wpxdDIE6aVFuoF+Hkz5zE92
tmK7ha/FPMpPBOXIWpZ82tOMvGKw0tOKI69JgH86BU52M5CICyVXW9cdgcHAMnwszGw7nW/vpoQG
P2QcYMhNW7upHrnMqhtkYJMdG+r/epYA40dnta8vGXGt/JTaeMkhD9gbSyHmnD3os90LSxwCYYvR
hISGuwi8lyEnnknfxsZlIN9r2zpIpd1BLmOscNPVLg9DEV+q6GIghWbAxuIhvXRJe/F9K/2n3IBI
knC1pOS4RrTDdPG1Sn5DNlwSk1YiKS6o5YX5bc3Uh8bXHPMT/2bPMLWLbU8XdXpPrChMZwuYZIW8
YsWX4W7Qom100umxhLxsDOTXnqg68e5At8St/VrSmCUe4y2KqBQEkauFRrGFdfa9K1Z7Z656z9Zt
1I1F0txzDS0W/1NSpic96DvsTCA7mpvk8QcCG/q1uavudKs3XkxbxMOobAYfYcY0og1Ti2V8sEio
3Bi6C11kZ0q46aozMm9JOm7GKnfXLbFjrHU8RXP9LkEVV21JIipL+J7+VznVk/xf5YT/5aSr/ZEF
ypKrp7EQTiJIGdoCp2C3IKp0uEAjOncBSrGI/tgSPowBXBh+EVsajJiNEf2umLYWWuKk3UI65x6J
tMtz846S/EMCY1Ioj5hpGAvT2n+tikCzQtg4R3ijvpX+y9qED+YBKDzw9gkEwpQNZyzevry9WbJ5
lx4tYqYAZmb8MdW5bcIrVEK9QQ6qYSrapGCRIfqdi3j3UVrQm8WI8pKkZOkcYU8SNbhHlXaeqxtT
kr4WL+iugyqmDEM7PDpgleVtCWehfOhJh8uwedAxCdKtEL9HA2ODqVybtbhKa090vYg3WqQvVcG7
hMY3eg+7xXFbpLljRfJ7gYZbibeX3qxfugJDC3fFmm73mXHIxIiE6qDTpbPWmpRpjEHiBOWYk5eg
EnTWVWJyUd8nbuX4qrwtsV1UrMGTxP9h90cNAo5VuRrWRR9xnF6FPrYR4R5aYfCzdThlolehyoxg
l1Py1bJ1xmvAk5np0U6k7SiZh/ypon4wWslPDZOlexSwgKb2hSGASRy+OfRdAtpF9AA1T3qQEIIw
oxmdNPdHo12H4TwS0KiO7iTMbHB/R/gpJoB50e6W2X3KjKh2P2XPvOS3ZV7323VHeKVI82WQzfKg
cc0NRJ5OUfqc9OmZzDRWyEEbfACE5hlA+KfPEYiRntNdDwDBtEAkqZDJ6T7u2Ronf9cgmUMOB57d
vORe+7QG42M2UlaGU0AWabhIZ8AnU90cc38a06PCXa6V5nHZw8c6RPLURAJ/kJbE67NM12cRfzUE
IaE31RLc1XrxttXDY5oaxiyoP9ny2cVCjpasw380DCXYyw6FriYnGzxl0C3tZa+FYxRltcD0WbbN
p/BthQjjcV6sOC8iSIMKpMEJmuACSg5Hu6cKnIbt4TAgu9N5UAHUkbGBY6qB1KtVu4iIy5+NUVgN
Raj8tRgk0GLhcikBv2dLR36H00gPE1Rnwdcg8zXEZGJiw+a/GRtTZxUE37EtjP2EgMqBny1Ke1hC
y9TANh+YnC4HuSeZgPK5o9Ob6PQwc3t127PiGL2mpDB4pPNJMN8jNDedIV67oryavnClK3uiUSnT
7NMclveizA/qAoqa51RtgChGroEbymLUS8+naI8CDOhGdKBezViiSexdKwfSQd1idQJbn5X+nJh+
AZEEPyjoAWw79RnHV4rort3aw0y12NbwfFKE9OidtHNytVrrocrVW6xWb7KYvc2OmsRXWX/bmVtJ
nTt1zVhbVgJhzIIyapnGbvQBmi/TD79URL0Cs89MzU8lwtkODDveGrhU3QU7j1Qx0vAoAMn5olDK
pUCNUBPARiHxYDFCiF/XxoyvgwURu/XkAasCHvjGM6aJM59A+wO/jNS8zLR/bV38AhP4uf4fTeex
4ziyBdEvIkBvthQlGnmpbG+ItvTeJMmvf0cDPGBqZjMoI1GZ10Sc8DINg09luwPG9IrdkE5o+pL5
7YOHnH+kf7JMVW8Zl7wWZyWuTos/9V8Io/9Bb0ZcCxO3OLRLFRmOc3bOS9TSDNmnUW8upI9SI5wc
W9zEF7xeMk11V8NAykss4gNkAT/BUSnEc0MOhMGLcG/ppGfYmvL6wqeGDylNLrPLt3oa3w02YArj
x3pie2zj/C9ZeKJv6cWleDNtNl5svWqybhW+EFJlb51qn75Nd2Xc3NmL1zOxmQs1gn7ifqM1Gq5d
Ne1jq9x3puXZ/ZUZnycDcIceLPKaNBgmq15Ktaf4N41KniUCu8E+ptmio5NYKM+7xoTt0u8NPmVU
sjuzmKIXMIjtHhzhq0GHopM8mMTAvDbKmVcGh69cGJgHE7oB+hA+i3si4V1d/lcKBl2nKu9fsyu4
AJBxXnyV+ggjv/2U8i8sRkGZTNArMUGogzt1X5Xd4cfWQtadxOfK3YZHB7NIQmVF+EVG9I25gro0
4UUS11eTPV8nDAwkBS2Z7Bsx/7VOWwIYgRBEDWJjTL6TV9WIEElZstBIGCxnYoEcxSQGE+qONv4l
g5KixZ0JoV2QY3WE0I7g3F5OjFcgrQpnoQcLSutFneYatGxzaqBZhaWsuto9zCDTEUXzXiQgjyC0
6N/pOocj+sW4l3dTW7Ngin255UWIKz3qdDVs2QWCRxC3WwaoyzVP5un34lat8Yhhdco8VhsjSMHm
Gdce68QRZevA1M/EsAlVnOMQAiMJjd3Z74dHOf20zgBGoK7q6O5rkfuvyEiD+dno72xiqJazndWX
mkhzEwjjekjr9qZXPdendRiQlzUz03TsTFWbnCUwyERBtQYxPbs10YKO5vXSNO1/zOLBs34IzFP/
buSBUei3h2lGsMRumWDGV00mJiR4JfeVrv7VGW0kZuxO3HFK/mTYxg51cX1GTugbIOH8RKeG/Rzf
g84AVUekJuOuM0gdk/bt8Mg4UEmP/pw78idr67Kk2Jfs0XwywR8cPqgkj3LgqybOR+O3zJnf2gzw
0MlKA7JVltqJxUeSrxxZQ42sQeYyz1uBk6n3TanAUbbS/KZCcINMLFceZv6zY+aWoW1Y7ZRevAw0
NTs2uLcZgYA3mzIeNMh5KAf9AcJWz2k4E7w4oZAQlXV4ibhTFBIsNQ9ygeatWUEwcI6okodi39U4
XHQdViO3NWjOMqOv0jgDDmuoNe3ZXjfOd9qe18ZZQKd3b7ZECnzfn9zfLW3ucEBo2HkV8exZb0Hm
jjRY+O3enZjadFxeLZcXpLsU315PruaqF/7QwrMhQFSJmHge5C+EBDCQCHwgaPKOVPdRfuSpw+5l
/b32QUcWTpFT5jEr6Jg96DPw7p05W55o5l27mIQ7x2DjCYbEVyETlGzY+P64a5hB18GrTioZVJpz
i735KnHwEJVwYGkdQRoBS6DLykmWxnPW2Oe9bZUH6lo6pWir/5oMgNdTUxmnEXKIvVFHaieW+mEa
49XX7ZMu1hMQiNw6NZQuMe4cwfA/W4rjQHBwMSM1IzwYh+AwpkHxhab3YAxM8maFq4XAYG5/Dacr
ddFiVGFF1ABnmNLRZuCy7CagI/PhoYOqg8DFGzNDpR6PNZI8A6SHXiLt92WrOZjt+Jkk62fcI1/P
r2MsX7QpjdhVIG27LGXrs8wE/P8H9kmONE+SibDUYH0R7tZ+TnTfuQMgr2Ea4lBFpYgGpzcqIHDi
CntcwmkF7mGCwNsBOcbKBOsMPaSLHyod5UpSmXiTFLb+U+mVqxVk5xZMSNKOhzEmeYxWfyMuKB0O
Qkh7Yl1JokeHiKwoO5QYfkeQxqSivig2WiKYaUqs5sTvGK90xZAl/i9SV9V/J2QjK1p6nmlAKls6
MwXettGfS+FXmAHsZGB6QCKdwEULMtU86aS10v5O4zfJIS9AViOiLBnd3hrQplvnTQYzaUabRKMo
4WXvfxXbLQYRuTBtqGByZ/QZEgBZPXlwkQGxcRlLsWj/f3HGjzvUdcs21mZQzMTbS+d3CwBmTwSR
bIYmRGhwWK+oBylTMUPaSJWdyIaOB8Dy4EifYL8cyoWybD/a7qbahIzoHwYU75gnCx0WPD3jWFs6
cxyy7g3c0hK0vbQJVQJBdCwiixcty88XBJN94ZJ5HVIIU5BpOsiXMthmQQQoWjQL3ZQ9ekvFhNAM
RIpjU015MeSo8Iy88duCeoIMhiU2fKv6Na4v+tZJz7ero9jXfwVmDjFmN6I8HKYlxlk0YACVNAYB
9j2I1/OV43UfqP/RAsiQ1TpEJWRAWJwlMyIMTa8OtSYfVHLYlup32a1+4Q3MboqpuzFTYlHGa1wt
D7Ull8iCc6EU7sjKnb3f63WH30n7FxA4CU0oC62EeNv8SRzdQ9olvYYG1aXFd9DpxX/6TyKj8VFF
KwZH1HCypgLcHcgjQ5qSmnsFt4bBcAuWGsE1KtrOWmLlAxpQfxuXh/zSIuYv2Z8sWySRFMdeoEM2
X0w+nOIhoxJpR7L8VULTrxrq3pCGM1Qf4oOevcbcnf6vpfnjStHMPiTJ7AFH8Ni13VlmON2BOuRo
hDeNMidYNgcgShNVQo7AuwNKe3GfUDMhzLx3EJlaQ/JXhHASgrhR53+JXfXQtcMbPeqzXdUHZQ68
1X+pnt6MXr7UDZ8+bTg2XmJBNWk0t9+M3ftPux12fU1blx6TldzVEmR3CVvpqkLUNfdW9TE5DSAz
xoFi4ofbvqQOPD8m7sA6LNDsYlS7Jr+VzSa04C69k/Rwo7tAWYU80uAilGgB55ilF96otchAYi47
wVB1NdAe8ec1DqQ7inrSABPZn7m/OrI2Zu6whfsL7ai56ftW4wOtNr6SI9H/kExcP5t2yLkQUcC4
ME8xqUj4ygBkcWQQznnRr+nHht9cZaOmbB0jE9Qh223kfmmqGLkGeyMJ9WCONQs08XibAZkx31Ws
XaOaZN38BL/7X7UA4qFr7KBYDyY2QRRA+PiYe7xMV+lPGT9kRvk3cBoSWlBQPnNYSARjszxzpRp6
3jgf88ojQTQJEr6XnSI65xow7kQHlDpdAMHKtdJGVLN9m1L3mzf2NS+2go21WG24kPo+ApfNH6eM
sO+/a3kNan19yzFBfy1q+9mSOFWn2ofZZB+olt7oVif5WVEoSONyU1GSTBeBkI8ue7e2Xx1kCTJZ
arCxd0EYQ5qeCBI7g/rrcrTS9qH+0CfCYWkDa4x6hWCqmciB/ptwTpG3QQfaIelozcwqssjgLjop
VGwtRAF/UNsrGN66vc8ZheAGiKnKr1ILmPgbYcQx70AOe7gv8yogoxAqFNNcrNDFYZYYHxABI5Ag
1lh3COL1rZqLukaVtoBdgUDdL2DIDeTlI8pYorI30MVDVYR6iXNTDycYRWOJB3y4xLLOnBiuR3bv
/cmygq7DzQnniBmeF5NGkP9I7yqRxMBg7qURR9n2u0ZPwHcZ8XGpGosZxCjftS+wdFA/mYel53lA
WcYK3mHliRjZN+6faPoYcleRhHy4lv4DxnEBuRu8skomM1Mxd3v9N0D1h2bED9yIkNMEq43Feq1J
fprZ8NbhDv+savlRqfZjYBMCSH/X0lDFbvp4FXHdwrYtlAs5wPIMWrEO0KRDYlN9pe3pMwxMQzu4
nYduzrl+MfHa+5G4+pUJv6zMjLfJoGuwCtLYpUwZZKC5+wEYlGLdtPNCYWaydGvhvTHdK6jNJcwQ
DQ/7yVVVGgyuyY1zqaSQTX8ivmEWontlY2D0V1d+5aF9yp36bBxfVaxreany9WkuXDwtoZVsKubZ
uFeNdtP5jbNFuDCiLxIscmMnBAXcnL5MKb7BWLqKD46NflezQtshKVvNj70PMDkQcgwOIdmJKd2Z
9hCmjuMq8cdSoMcFaVPzICp6lKukVAVl4YQmFFCjmXlM8YqLc/s+liZz//g9rkO1RM5TfWll/tGh
tpP0z2abPqrRLdXmMFspnfJuwNXXQanR4G3eaWGN9WI7jMuO1qmaklPuLBHa3UBG5/uhhLOERAo9
eHoxMPjFP4eotOt9mxHaeKDbgQKtEF+gTJgcC09E7Vei2dRWQBhOTgDQ9Twe2q+JmqdXwE1Zmz+w
7h89taP6YmTUOBfn5EwgTlL42Uy+CLClGZl2xOc4f+bXp/3eC5P3mdSr5CA7bJamg0wzD7RlKv8V
THnSsPfsOPG/NLcD0Z1NSchZwd8HA84lBepClKz2SpghsL4ud4VLauDyQpTSiFLjpJyoiBus5xCZ
SIVxNNa4670uZ4ozQ8QzRza+rvZksoEH8p7sknTa/0yPaunQIm3MyLi6191mmPjX4a1F5SSx1a3O
aTpc5MwIbHpbqR9uRlHc2XTci6f8iVoZqAzoHrMNqolzuX/I6/jEm8m+dQtP7BJ/ZHT6DHYntPIx
VeGY4KPjIS6lMKeHSbo+SuM5EiPqN8+Q2lNNyIGRJIQ1EFrc/m0y1hPlqbdXah2u80kKe8ggGqwe
I3JiGGmMaXsLbpUKN3AJFJLDmxOMTjCiny35i4gB42jrq5NpV2fph/lkqovbEsdfhZK0R8uN1oL0
i4uRSyi0G0C6rJpnSAH/mkbeOxtNls8hCf8chiPSD92GKd30R2ww0SwGhFaUX4/f5Svyg1db1PjF
FBLUDpDCTflcawv4fLfIgUAOD8bYqNjWEdTvk1abna1gLaz5/KhjYxQnna0x7wWhWAz72XcvD/2t
K9ezro1n+aqgMKql0yrpJ0RcOJh6nhJDW0IHB4Il3+xMuxfki+Yf7imOcVR8EazO0s3A4D06TyTU
6+9+svD+r18aT0m+DtEi2JloDxwPPHBE7mKIAsfO3GqJ5ghYy9bkYbmFZWGQKYch2nGzdDmOUGRf
mbwCdQKVcv9C45FBuZAXRAPHuMQ80aabBbA1bMKHlmXuhMY+x/A8F8+++WTQI88KbDPQEYxMT867
Q1JwZes7hS3iivZoaVjTZC4affu9HFFbfi1sZaCAvZGmU+TpcW0LxJbMLPviqPOlpnHUIKqM31Nn
9RxpiCQfnAP+ASOoST2Y2jTIF7hQQAUVk6TuCiELTnS/ZFz/K4oKLIbFV0VXbMzkEby4Hm29V1gc
ti1T2GQ3EBivxM0Bsn8bx9EqxFGppaM9z3uCv1xrLgKDWZMjWUdHBHI8hKXqnKCprtlJWodTr6un
zrZOxH9kzI7nJhw3QruW2F240kbpwU6FKhd5lCIHLDsC6Y/MIEiC8Dwllk9cmj/wppmDTwZWzEve
klybQbA6Skexnl8ppSXyMLimh43dncZPThmAmL/mQwoL6oPXW2BSNZgvFh9lZZ8nG6tV310x+17Z
pIR97yWQdFiMDnhRN7m7OBMy/Z3FCgNcIbFYvZ+ADexIFSiZCHf7Y9f9MqQ7MC+X9ODMrl25nd3N
9qR1PPFheOtuQnE8bS8yWJE/kJTblFgr5RoY24QHiXJtoFtbOwgGTJETIskkmkNCUZlsMxqhbf8z
FdWOj+zIL9wq2BinMzE65xaY+07ZdSY8o3k4Lqsdrabi4dN049ngdCFsbF3wUemYX1cFmcpoRiCI
2W6MEGfm8/JeYSvrLn2lXKdGvVXCvMebN6dBp48R2u5zGuEkkXZpFLfjmfhCTl6C12INsSHLO/DK
VsqolRmoqFiMhGtDtuXbnKEWA0NHNO6Stxenic/Fbf7Iia0ipbBJvSpkFhnTq3ygYbinlfromoG7
hAGz3ZIahRKrv0t3sARDuVMXAGar+UBTasNAmPFPIHWYj6reHVX42kmTIwC12b0CGZmayHIQT2uI
0EiMM2UASlY46+j0Pkxkp71ElV5dgLHO5CjKlHgDQBr0FPthmXzu6uHmJG8dgvCaViRnEGcEla2E
NqSKGceD/Yu8+h64u2JQEoP9trIklLYGYhNqC3LTucyN6SpL2nnUQRks+6B4tpkNZOuW2MqedNnd
0EtnSSqvy0z8zAH1j52lexV2ucV+0OrhyYGWqu6QKYIkr+7rUT7O3cqWQYlyoUf9rBMVh+7PeFZt
87RG5vf9eCBl4g6EbktOHRSsVqIjwUOlGWqoXqb0mu+OU34n8t2GSm/chB2f9fHmWPPtDlyEPFR5
GPh++3HFhD9BiQbYvDtaL1XssUKTlZ7Tly7t27htcQ9zyQiL5aQXOWvVgvQfh+2s3tvBVElBtn5u
c7IfC/4UWBDsZ1Oot60LQsYio6aTn7WOM3y17imx08O5hOofKwwNLDIbGHRYP+10OJE3cupgkmZX
q4OHcUC6IOB3+SydTRxv6v45NDAbOjzlDclKR03Wj+k07RlpD8YI5keLGHsd2zTZp/2EGSqNJINj
QM28wXlsahXGYC+nghcXcT3jkIwVU0bOWEkdqVW+/NuJt5PS/Gkohac4uTL7u54mqL7fWqRBJNj+
SUn7URnjswc+YCDvbZN3ZWdFO0XRnxfrn4myN+4MX95QD+qNv9mkATSgJpGnF0Ax0aPklUs0dtCw
YtpGWOAGOa4pQQi1E4oF8wdto2jQKSvMrUSqn8XIs5sqlxl3qCnHlFtUUN2412aZYYJ9cbypcCIV
GoBYxki3v1v8jO5OlUGFWoyQWDUVSJTJIeqbG6oyiC3FB26ZElMB6yvQs2VIhvB+ttC6oclOkCHB
L1v6D7axp2HYSNVpG+cWT6+Ux5it1XjSVKjOaryTxsSrXr37vk7awzoDHMQ5txDeyllAKAw5Vtnf
SdF3TNYynJnjpgV2rt46MhWxBa+/1s/ZUMgGWT7iufwwbPHuhGlTe/rnnOwCe00Ij2chUnX3WecE
KP2V99oioK7nq6jdTmFIqpVXLU6vThlfSGxLyOjd71h4zXrIlaez6ZrgQYkHk4Ehl05TXZ+EPRx7
h2Bra6+zmEBOgeOJS7NS7LPq1RolcQhRZi2ONjxmjL3UZ5ghkelTPreHWaA91aCO6rpvQK1NCQ8Y
HUb/HAyl6MPer4xtvyM2YHDOra/n5k3OqnuwBtMr71rIu0YvqCs312JEY3WkPBcZxoyNt91O0Ct2
yy7tQD7E86lOAbtF6Jv3CibntmaowkR11HFGbvjTTfinLanMgu2u7Zb5fE6WlPhLPNFpd9e0/CW/
OAyb929Min21/LFIZJ4MQcpT74/EsU0BqfB7aEOy6dymPr72hvN6QA9LjZBr+WY8czJX/Q2d6laz
g1ZPkwVOaO3P6Q/iduJwyUx8Sbkr3dj2Xf5Jt1jkR01CmpSTc10yRpGoWZESqudCzs42L9lchkLX
g2ByX2lMioNEUv3RwAsCbYPSiVpfhUsgZ55eI2kWm7fWloclbm8j/u93Fvikhv8JE3CmxDDlBzBH
LIU2ZBPJsUfkY6OzWY+BqEwks/Z+pW+u/5YQUmnarm0Re1DPLyOpKdQoaQJbpTJPvXGpaOBzrs3j
INJPx2m/glRl01jlJ81pSd5q24s8Sx6Ge9/hq4AGJWyL1dm0B6KN+Bst3uhb/zocdlsxHca6ZreZ
HGipets+WqYUVZWxyzE2l1ISyirwq1EOBdClvFmP6Fg7lRd0QuUIPk2ZxrcSo3lxLXm86vJLz9Wv
9RdpYLvkmt4xYxM4GmbDk2t3xpXSydklxpk2FYyXrHDFVo1LJkRzTTosABBPKZSjNFuAmsE0j2TB
w2PYwZSj77KYa9mpl1KvpT/qkr/NhByZ7UWeB8mUMJVOAqE7/iRwdeGB/YThSh8drNIQ9qUZOjni
5qzYS2nmBvFnZuihaY2RynxKvCiuJztXTjORVa2vdt2tsX7IvzAu3LVC3CXs7iCEqTWHuyVcJE33
MYkMUr/aH7YGntNQ8LI0DPRYKvlLxvyXPebrECDU0Zc8VSeFkeff4AGncecixw5De5/R5dIqTaSH
KRDHoENkXxYEw/Gu1HgJjQzFmbxXGbtnUr9rmjN7W5Moqz4PkEAyXaNarfl4llWkxls0cbGxDXM5
fRvL5+/4ZdnKR701nwT2GRUuI01E4lgnZrhucB94G3ieolq3SVcHHanicPcdzFOF1N5yRidWtncy
9CPAYNTjbi151D/tz7VBTzphwppIVtd0Bs+iSpH42ZSC6XtF5q3l1B9p0py3GR/SV92jgJYs3gU7
euWzQvQw6Qg/G9IScFmFvbnQG0E101WWUaBQ7SXUwV2OlG44W4lyW7Aw9i45K96F5aP0LPryiSMF
XtzJrCHmozd4KnvZy1vnthjdNdmUM63PLpvCMh+jlqHuhtkM6HO9hra8wPvaxVoSFNZVlrHVOGtY
mV0UL8lxKVciUonq4GkgMYSPPb8a0clOF18qtb6uw07W2zMhZmdbXkMWBuFWT2Fmt+EUBHM/X2Y9
uXSVfO4JSrFTkmIot12esDhSHIJ8GZSVSwYZw7Xz+sRlx2oChZwuBzV5Xe1AcI7MBQ3OYhWBMQ1B
p+IyC0xnvKdbf3GKz8owQY+Csb85U0nAEaoNAyMoBuYK0ozhGAeV2Ty2sLmPWvdVfIrRDs0KnRNj
pQ03ZQ+mttQJKiqDJdl8XCmw3RlcE2ocdgnyBq3coyHzGjKwNaSb9VJ7CpCLAchFUvGyALnYjVAu
bCgXU5Mfarovi09rq3p5lLAOHUgF54PFYRknBXiCKwudQHBObipqezHcKnVndfLN/JRdZVh2shvZ
q9iZDLlYlrKOUJnIac1znHDLifawqUSq24SmbDsYl6oIrcYKSi3DtkkeVop/weNWRIClszzJMozu
9Rr0DAOznZFq3BTJXUv/pYYVOUX2LDQDbknzJqnLmz3Nb+KXpiofElZDbAZeqneuupbveVu8saGO
iWTDPH+pRHYpFgjkI/qBdb9gXmm1y8wSRCPlpC1y11LfRLleZIW/H/MDFTAM294Gd219zapz7cRw
BavEpM64joN0AQokq0+UgzEhX+rFrHZ1m6MLIIFbWqDP16VxTTX7vv0dEnzRCmovVAXEKvvZkCM7
NHg26KDsy6ywiFYh+jbd3bSqB6tp4FCSp8+3VqEf83dQ/G9KJW6pAlxdY0K26Tt9mw7SDTKsoV4w
2F+QLSs6wCWeNxb1/HtNXrJ22rR2Y5qLdpiOqie7U1cxzHEh8+kgQUWZ1n1qdF77+lx3I7+EcJX+
Jzs2dU3DyVpDkmEBLTrE8sJ6zfO7XqHsO7UXDJiqyty18jb5BwXiYSRzYHtBHi984/9mAyLOkdsi
u+wqn2pkD9Z4llvGZvp+xDLREyo5Yxyu7jWmb2P5ttX5TR9Y9aB6hR5aVgQYZBXUSB0ILDtY5PbC
QHOBcYBEESB9YclMlTIHHPe1XoGfwkXU3g1n5aytOBeUto0sSh9pVI6OU3JDmGEGqIsKYyDlKjN2
sU21hqxh6wkRJZ8l0au7i3PJzJ650b5t8/g+NN/lYF0A0kHqnSbjDcO5FuWl/ISvIKNz5Ln9aov2
vZqy9xec4DCjRyrECnxLw7IXtZYT9jifNUHFwVZcXu0AOFRAHkgwSuz+4LWrSCLbs2N0LF8+9TS/
JPAKKsJFJcl5dHb1tq5/OkeciycZQHRPmNkFUslWOeaLDgZPOcrrduyy8UhUxpFyyyZmNaXaXVum
FPNe2qxDssb7uInqcQj+dJ8EEfBUYJGxcRR55S55+eCVkd1p6psPgdesumDGyP3JHZbfSfmG9oy0
lTlo+dryHm3JQViQbYoeXlh5rlRgBsaPBaObEw6/YJIdC6M9Hs0EITgkAUe6CODnPTuNla1ZWdz7
wpvr8pi6T4SrXvVcoZTN4xTmd9n6ocFiT/ruZmbmrUqze4YXU7avpSNf61xzIQ+TnV1eiXevKEY6
9edM/EV6dryEhrRXqBABHOcUx5i9O37uZn52kHzyDF3bkUIaOVHLjBO2A5oRebLPFcdwL3ChHNgA
5/36oJp8Z87LrgFZ6eG1aJDa+j+raC5briEeCW5Ra5v2zK5QYGun5lBHeiu/PtvnuU9O761dnDnG
THTZ7UdujkQ18glI27OoZ1B52nGKMVI5PhuB0JyXY10TKCZzH5XYN67Zd9ugs4rxojJyp5AV6J8R
7HQYVYXGwhntc90U+5hLUBGAVwBAKLhDClT97oBEy5A+bJMFCAqtmYUlzFsC2Jxkfuq/pqcRF4/q
YB+d/G9BFKiGJH8exL3lcaMCSSY8rlqw8JMxFWpo7Xu4H2bc0n80IQm2gfgUfBetxPDH4jrvxW2m
2NgK9mL4laZQV5SwzSClp0nULLBGBBQ3vkykGI5X/yU25jYxp+j8eovfxVa+s4d4K3eS7Xh/zIdt
LzdLla/4kG4TYccSNvexK/0tMw4VIF7vY3ilUaLcRzHkdUiw2he7huuGPU3eeg3G9HEsLnPpnFeS
J2LBkbngYVjLk9H2R2J6LCR56sNKAAt5HU+1fqQViJTQQEzAo/TyhzBcngEdEX6Eo1OVsUA6t14Z
KQNdeUQ+pciho7g9HT5IiMMZDX+9cpy4WuFcOHn7cregS22r+lZXUkiCOth7AL9hqxuoZUAjdYGt
H1uHmx1GTuWUvjOqtE34ZEB348nZtIF8HPkgV3vNcqLqYxDM3GVxigkJ4UppqSkXzNfe0rj2i+q+
k65Kb5+/NEk6m7DtcWFI80ectR8sn22ldudE7KfkdUTE7D1FZNI7QGVem2sbKtbrT8PVcoZh5wop
9rz1Vza/UIrsBdPVfNvk5U3VWN3NGDml9Wk/HNROj8TgIV278/67aDGKWQSfxuqHOQmEvPIpj6X3
odqV2/RJti7rWqjasXW1x/3Pi8odyof8sH20NDMCXAhsxbwMc2dlrBT7743MHVd/zsUIcBt5TEPv
z8cA4C21B0uzmMw8DL6+/VqclsCiVnSQmgj60Qy0JCHejVhNkriJeQHmH9TLEIBgClROLXVsgnaS
DySdkipr4NlSoj4ZIsWSQineQqa0gFXJFZuyi/7QpfLcATFYkUjuACnrDA13zIWRkCtIyOe4jtZ5
PTJr8kpAZqCTdsOwhpwwI/x/tSSafg/wdD9CkV+hyKs4k52BrSP5c7m1XHoP1flufO1ZU4BF/oo2
urnEc3WtcUtOyLwgribML+n2RD6emn/IKkOx5ZFuwn6HDl02V6sujlKWHmfPKpajbPD7gGBC0qVj
kX1T/yUOIUzJQnjKfuJTaC8HJVz9UswHlCAFXRs+AxUpiGKJY4dFVyLgUSEzRHTHvMBfb09wCRmA
72W1huk7nFOCiSwZBbSmkBvEN0e8TiJfbgVjzKlVyYTRtgGmpliDP+TJhFDRjh7qrkbtBE8A0AFK
pWQElNSDzQBmObEVI3C7RBAW1g/LIb63SHc4858F2eeOkgWKZV10XeaON9igFwuqOWKbq9LxUgSj
LFovxa6yRCgcK4wBuWwo1hulwOndkjCh1H+M6i8HDqrb35VcvFmj/tYb5ftGeGgW6o4UFHyNihXo
kxbUZePlK5l+A0sx2gd6XaYtXC64EMAdWrdcRhfHDjNQuOgEW1lFD1B4JdNZ5xhxYmxrxO7qOg5W
QBwWi6a1u0yY9pYu2XftvWTbtESI/JksvYzQqQKslwhrdLKhdh8VB755F6oNIWyQqdpcdXE+b+1n
kkmfnZN/DSUc2mX6tEvm+WZ2VPr1fa1QqCZHcg5GKZAKATvW8eXOQsc4xPoBiBljSfNQ0o4yK+iT
jHEhvTQdKbqIrt4VWYIgufhvwDdrFgPvjDrDlYNmnd86dASZcrOiZS8ZSYQ1hXec1ZUbQ3tnsfXU
diunplIfJyRal4jYOcmyj7KW36ThTzuUQc+ct97rWX5RtOKW6fE9zWlU2U/3lp9J5fskTR9d0n/2
Q/K1BkldhBbgSMeC0s1Op+mgj/L2ZPD1ErAvTaCoLWlM3a+kyW6G/ppMNybD6FzHJY1UYMLwVkfz
bEZCbk8ZTqUOQymhTUN9/OoZ4NGxsByR7rY8P4nrUZBlLi9ZJiEJwtL8YTZ9Are8rL2YJWlC+l88
FYH2VVwYkrwLOSwV1Vf/KchyELy+jIqPBbmFFE29EY3bEiEhXE5oGUnIaSyOEBba1psJkUiLWTUu
dMyDSTYn2dH5ox1sJtg0gcbekmH8fFO8wqUcd2v1Q21SCmua9gyKu+YcupEaTEkPhPgyzcFVwI2G
Qw+zpqrmgU6AybB2xzZWANrAlV7702SCpZsV1xEaFbd2qrBvqg6pmovjDSZKjbqMkk3DA+cEXZqF
Nl+vHN0MMEfSQmtH1aZS0Qsl2IB5MzZnv1jx3oDYGJIh0DrH16GjUjz5XYHQUMPp96hYglfM3NSq
R9W/isIXMilCHTatDoRRXYcV/WNNXnHDWHlVuwjtia1TNGYM+9d9VU23LF9JxYVo2VQ3R6DPaftr
m6GERy9sew7OzkIQwRcD4v6bqdktRZwuVNB0leU6XAY5rWNKDDaxhgw084XZLUMdvGOJMA9Wot+a
RL2ZGPS0/GOh9GUnQ223dQY4EFLZqKrApzpy6Q05ggXoNQPkPRbGuT0zVLdcdUldEyGqhRA1Y6nX
BKSlwtvt8UaOBIgpu4JBdaYsJ6U0T+nmcLjCvaD0QbTQSKdZJnNlXnC6lacGgaopa++OgpKsYm2K
QJ6pIlOq6E8n/lbq9F468Ztkk1YMWIvLuBueeiudgFbiRRoiQ7xBR/UsmAoiqCRBRB0T547VslIz
FaEfTf426Jq6ilViv/2PpvPabRzLougPmQBzeGUUlSXbsl0vRFW5zJwzv36WBjMPDQwGDbctkfee
sPfaQT3S64PHtKYGA+5FCOXEcpuEIRBuQuhumsr+SLxDyI9r5/+fXZfLRL8QW6X1ofocoSRfUiS4
Px0ycvYjnpxBnJBiRxCqoO8+kJACBLHVZ0kqMc6s5Z1AfRnVOUPGjzm/jEguIQSQEay8NjT4UCnf
xlT143pA0SwROnIaam7VyHA2K3kV9T0FJGHJ3iTcc84Ci7Qj7mwi2eVUP2wibnJwr7eJUY5MNk0K
RzED+whGe27Yxq/Lm1Yrr10m3SPC0oyUXqXKoW5oe+aXjb4c0tgiTha+S4IHFYyYPFbsxFAa5PDy
KqfNW2cFtsEIKOjGW6yiGzFcHRCeVQMpaE07L7/NAXGXMJ0BNU1PI01r46C2Y1U6zOLXWnDsdZLd
DC5qk/pTm8awKcHKCxj6pOygT/NB61bowZhx8uNWNEfIrDIR8TUeWfYN5Sn1I6WEKN7flwWFtQQK
ZYjvWyrehPQxQL+qyvyaLMWFi3DmiRgQWcmk+cWZ/a0TL5sxCIhrEw4yAyHlVyIJXh/LN83qrpHc
uSMLR9c8C/B50Tad2m45RrngywnioH63nCDwCymO3ysRbESyEkhucAzaMrNzDqY9DmsmlMZ+GGry
N+x4wgWQAEWlbTWMA45Ls35bxvyNvv5VF7LXFj0rYR3ROLnzRmjvm9vwq0Mo71c+ovRhjSyF0vq6
GJ5CJW9QyWuU8fPwo9Zq2GFTNaJAKgmdt+zl8h1PeKgBTRPOx6QFBQXeLM5/08Mt5T8QXavkUjLc
1F7XWx/P5zqqr5q9qX+Zm3nVouyrI/MGAH9b7EXVt/G6y8zqVAna0QjF6CC8Mer9HTHPg1myhhX/
kfTcsTerYtMlCfCE0+HE/XyM4vHYoJ+t0M9SNCYwGyEOcl0ZYZ0myEDy3UA8pPke/8RK44A937UF
J36QOWIieU0bakRg9EilGqRScpDzdLnNqcuvwhzfITDc80Ky04ansnyVIQnnHi/keTXYbS2gMRTW
kaQbiWieq9jV1/7V6rX7wuk5frTkrVIj5dG5E7szuoi7MJLgYmAeSXgrGA9LdDEnumWNu18h5ZdJ
81gmyHoXEI3QhnTZmdc/GijYmHjuGdtwvx+s0Z97BtJARHBqTJwcF00/Sle9O2xbwz445J5mpogZ
HwECEbQAP1Re3PFoioQUVPOhiHfCgIdg+6PU79N8Y5sO88yBy8rEZAwSE6MZEZPkefsWYv2aHWAi
v7Jv2PqZ55ZfeOr6XTOha5RZMbcoodQrSzRIEOopj4dTXjDCJbcFFx9bT2eSKB2JgphHqKoXVHBw
ZSXm6UKcOn3LXyL6WbxTEPKj/VcXQutOCrsshow8nzXWJZOJu4DQU/2VppcYrFlHIGgMja5iNJoE
pfGmUvdXZJZab1G8nCmF3KmPHFF8H8rfBfzTEXdefkZc6Zhl2FEm6Nv8lKUUC4oTET0CNhYD4i0n
2gjUzoobtzXZNg3n5Bk1o4SmjCAJ450IciZaWNk98adQLr1Eln2Srvx5/O6nb7VPzzBajln2hylS
JgxOzR5jQ3XqCoKr9z+LYVIjHVLgNIL0XRRU6gbyE8WdDNSd5HnTE9kq2Wa18Lk+37WeGBTiHDvL
coXvapaP+YrajAU92YqpTlDFm0gHVCzQcxPJHleo4ia4PQ1AZc8NlF7juedNI7DdHyAoaym5bxzp
OpE8EcgaCV76hAqw3qWMc6dcCRLjuLJVitXYn+G3gPC7QUwazp0puP1uSsB44jObi892LQ8RyiWS
oio0AUlggV+26u6kJH+NacSrR3gEx+6yXyb5SKJSnIccEBotLDnM0BlyfvFuCpG89Qc1JmUC+Eqq
07NQKgxfPVgQ8d4RGaJYP4VF1S4iYTW+0jy9thtjUmoIY0ELty9bID1E/LH73BKwlzCqZKpTkEAC
1TheQnLINhysCO51Tnemw6Pudjq8yibIzNwR9c0WlbBIoOAgd93Yj6CYsxHQCDpbAmIkNcSSCant
OpnrFS+d5K6MRB4WvdgvSbHs7bvhVxnL7i0reGeFr1TDQ6BrNrc0+1kMh//mmCyqbvzv6it9dYRk
Ou12uBCow3TjMMP3q3P9EC0k2L8Loaqdej27KGQpRbzBBtM0vTmYVQwebNsb4AbLQQI7WIY61bZK
2lYBXeBqVUXAb+JruPcGUpnSuL262Yl5Gs0pJO9qw23zkDbK5JEMFUR0eO+ox3FzPT1SA6EVBCCZ
+ANy3Qg6ESXqR11JpyLhkVJoSMeewJr4lK7rMUM/V277TJ0O49tvBe08g030XZa3MH9klFYYxGTD
4Ta1iuGYXzFV43GiMyr133WSuSqdkbbC2IPZmTX9np2TK5CjJeslXFwJQFvLl1gwQ2qboEU+sLE5
NDFtDIAfjAwzGv/EwB/GP3WN7NWuSGCsw2ItqPz5jKCD3BnJMjrHbyUeRx5mBSCEwXO8sPauFu2u
CT9J8k+oNtyWfH7AFQ0LRmXCz1a5llUH0R8guj7sKXFmJEp7HXmvwarj2WG9cmiaHQla6d9C/Wim
GDU/SVXxfmh7LvPPcTl2kbnjq96p54KTtOWBT8CUITcir4HApLr3k4GAWEh+8T8lAd4fbVe5jy4a
lzMnpxDtslOiSvZAaVW7Pd9fyfBQN8NchAt5NdHqp4+44ZARSJDBygNYIw2QE/uzvKuiHaOAQFzJ
OVvgMVu+JeHAxg+rmZ5ZNpCwHEP+bjDdA+Iq+8jtSYRrID0C2QPBIzOhJJ156I19ozBlK2iep7AR
sBdnn2J/BeIeKtdBRUUk44jhtWs0niUifaCN+OXqNG3hLTKpME7c4ocixjEj8isyuVc4MVfaNAFG
MF4cO85ulcYrDhkkMj/67DXGS4dq4n/6ZdU8I3+ZIHtWeBmeTNo+cSPMNeaIp0CC+dzJjjzofp0M
BzrXTSKyA/3/iJkVxxiVlD8Y3g6ukJuaqJ24C/rFOHbSckiYZywX1VIBPaQYd/sTJzMBg2oPPB6n
ISPIBMSQtF2R8MjRVV6Usz7L70WYaJEtiHQ8AKa8nIRSGidnnZGgWKVfQDqD+5Xng4sZPNAAKmGy
Nkgc+mFBYrer6owHxvkm2o3+IG/GTuQFVSTcEJyuZcHNdtbC8qmnTHCbICynBMamhDEfFrp1BbCk
Ku89IwBDppWJV4aL9Wv7oSfDaRGnI+mxrvXWgt56z4czDGAO9R79px/p6Y7jE9sgOANR86N3gzo5
mcI2gaWj3yQLtFIlENCJ8eqaMWmZmaeR18DvSv0xPrXXMB7hFQjCP315FFTRvKeaojHkn70qKZze
6NyEylpBt7QVzK8TlXLKUfE9tPxTvMeJPf4hMNvn7/A1sqnmg46qRUPV0j9pzo/i365ytFq6M/Ek
EU+/IZe5WW5Hm9YZGt0I7XT9vnJzSld805XpsScUYXB05UGEe6aBwhF/HsmR/SqqIPrI2WaSW4E2
OVWlhkBI8tNUgWri13+sr3iMQnMkJ+SqUKndkvdste4dblGMXlZ6LszEa3BPr0sZuFy9etcCumbL
nei7nGJquSpvJdGwKgjG7XVVUbGAnkP5bjaRK8MpFbmrekTzEvrWheHz57o3VEyWaM2jk2DI10EY
b5j3NT7TZD9SS/OgLX8hT666I99QNbVNFs793Sz/6UR1qhr/re611Zu3QrY/Gddci2S7kdSH1OTD
JMgTjWqr9F5XdQ9xtakfkHXdNLW7m7dIg3wh7KxLAQtq5Jq6yFk4iLU7eky7diNx1BgHRee01Ygv
mvoI5qGTuR13QzIEQjwE67NlpE2TWGuAXlLm4WJI+VtXCG8tqkTOrsDcigfTrolefax3qi55CQK1
NIN4nwB0IKdtExkfTUHyjjBOeZppsVNSzKvEp6rMaYrNHzNnWeSzHPWnlswp6h9fc7W1xsd9LKJx
t1weKdCSCIrOuH/UhbTTKTfQsZRQslZs4bSzFa8tTLmBaX/JtH/hTS4fIoJDK5Aw+YJn2fUmWzdf
KpXbOr93rRwKPYGBJCHVcDHz6pbxM3DEk36bXRArmH9NAsFlfM5DxDK/WkhrKb1n5EEGd05NMD3B
BuVosMgBnqxT7ZFNw1CYyWAtAtyi1ETXQnjQgB6Ge9LEgawzfEKNPTVKsO6EDAbzkO+WBnXB9BX1
+Lx80qzpLep0uwvfrACNJqwzqqmzYWrhUHVhyUJurKG1zDu3/NApywncugBN6otQBpbuWseCxLXh
yzpizbDN6a/EaL6huET2Rm2NXgFTuwwIPYM/Y4Djoyt0lpiV4xvHEKxN6MaF6sZrhxQGLM6V/vXP
c46f0uqKT0zW8/JZ6AVElN7EdfYwDvj2gyb++zwwZHyKxJYTt/vneUxyQISbuaAISa6VYTI3AKKu
QDJC7WobrFQh8fitMT+1cjQmX2Nd+BNwcFmWPIG+9LlY0gTg+MNXjrzW6ql4tUMKzq9ucy/rnxgh
3wTpjI5o4uown49nccgT/RoJ2lUXpGuX9dd11S9W11xSumNC8dqPGuNUOHNF1B/tM9ztbr3BM/Mn
Lm8dz/KmyN5EmtFBCm89OTYDpWVtsc7CQ+qsERqso7uSCA0d1OOZnIB6Ru+kx/L0v/bTsJ8gYSGL
z/8shOOMk+SPDD54xMGaAAxFUKcG1k49QThjJuOlBE0udJUA8omnnZf5lDlFldP9PEOSBH8oBv/F
tDLKAiPuHY1lsoqQTGWkAgDCSAPze8tMFt65zU28V8rqxF3PsGM6yqAZa9+K0E+K8r0mEoTBchWR
pohKTLh2iEllN6o6V8HAjrAQuvV6MKrLMpv37XPxZVW6ZInXCkT65iHDyqa4juAVIpyP+VraSp85
fUmyYIuyvSDfjjwJj0nEKdX0HfD1w4JXgqNx11RBM6mvtEWvT0Edla5KFN3uOVWVavSqRN0ZOPgn
/G9N850QWgDgRu7Wz8IQP9GW76dq+2B09LFqnqyb9zat3rfMei3L/p5asv0CA4xgzHTpHXYwPGD5
CRNvQE8XSweNlE6iKxhwgBp36tlZv0rHoL+KGH+wYwtjrh8jhhHIzTTrrCSq9GqcBcruslV2hYnQ
hgKrOkjnXP5oxofh5Ti5uL3ZOCug2awTAykbO8jFWio83FAz6ZFMyOgEOGKMUDLBT/5Y2MNADOyk
WTmlAiErNulF2wRau3EncXXl1nCb6lwq41GMUFB5IBonW8NTBd50lVAo9erryBkU35Rhb6UAakBP
GUl1Q955y5CV/JJXWy0H9PPQN5124oEySEnq2QC903LuB6Iw1udxZQSyE0P/q/rbqDxBgOvrlrmm
kLIFIEuYw1srkNHgVJpBy/DN38c2xuSPvoCmouCS3JoC2wehUhzUFSgHGvNo+iUYuOjFh0RBiI7N
w0ajbzBnKEtH7kUk7wJaXYZGHggZu0iwl5RRkOjbjuyrEBMuWDf0mWSB1D/mLznv0bECujLcusFs
OJcXazYuABjX5iOVzI+oKT8hCnyKDmAg4fc6ZyEsmaLA6J9Cn0ePbCEDloE2oeaDR65Ay9kIIlOE
8Tp65cPA1tSM5Hn1xIXrERlm2cFIyqNRMbftBLb9rYu8Sz4MgR53xzZKT0Ytn/oUoLMln+P1W+M4
lEv6MH/IPzp8wBNrgUrQj4wua4l8b9v8W9U/M5ZrNQYMb6qnJZ5PoApn88SqF2AGighrPqaVcYj6
5JAu6T5hEzEyoGhVb7ktzKLSHX22HberA/0jXDtxT5QqOFVBim9xLN7HT0P14aImj0T6svgf5Aq/
CEUsonV8KiehZ0KmTwiU2M4LY61kS898bcuGNAiwvPpFHtFHhjv8j2LgmOE2hyb1Ps/6m14Mb6pg
A2awCfXcgzxzmFY8MSGvLKzehC5Uiu4qxdLbIM5vtXEwJrTKuQJhFWCYIHrDLxhVAv9Hh3tUz7+K
+VJkPx0+v4gkTCQJZnPJ2/RWy8q9tMo3AIimPSLONvvXFwbqcq12BURT8q/qmFQJY/UHufV7hRqV
xKRxPM3nLelwGYQNCQCsXo9jrxxVpT4ZdqqIpOnFyBQZvvNdKKQnDXl+4IHSb2j7uNxzNO9n8Ygv
RS0ZlJDx8IAqqyBc4s+siS8f3VJtz4RjDl6CBe8p9SQ+fHp0mp8JOgtagXZb2On8I+GqIIh39zIz
iJ8SaRscfXsOz3xpcNki9URKyC20Llz0iGTM15cyZ9mVZM3ooIg5iVl6kTTsq+1qCzlLuL53eW4q
NA1M6qYUTb3FKFxD/7X6ImtkTLI+1FpevHsyfuaqSU7grsGTi3wzwMdpPhek5b8Opq54Y0HYY/fX
OE9UULiEP3l6o3gyLguNO5tT3ozeWv0ybCgda4JftZOYc+CRKz8cDGoCVbxLna+yS+2NFBc6YK6t
uDPiFcN4GUKWDkeZTXmizZDXoIBhHchnh5wYLiJUdyQlcFdL3NXgQEAoPcQLmm6q55cykzRxSbLR
WUfsP4aT4nhYEw6IFC4ZPz4XHgBoVbznAYCv5scgWpBfMxRG0zZ5iFsmmquq0YFJO6QYI/5/9JY0
advjpTUGEnGyiGEQhRSup+YNpRV4cHRi5WexVB/besgyYUdEx5Y7QImOkXA06QpzFcu3yembkWRr
hpma7UeZ2cjQn3qu2GKJjpu3eGPPgsZ0yqZ1XwhwV8W2RkeEnlRQKDG86FZVQmgqMZEPZ6mc/Faz
Qoae55Fp41Sz+v3J3lLJeOuL+L0kj+xhRGzL4Nnp/XxOrqda7z1K82O0go8DnxMHSWZca+wsBNvY
ErtEDPPrRvgog/vxs+cwaRskFRwm6OX2OK/w8tLOJB6eAA+9ymmwZsRuKLpAzKkgOC1o+saFmaXf
SDyyN7yJbce87xunJHh23Cb9HKpkfpos0TT8+ir+2pplffwt5NJTQI0NL3NMHbvHKPjimIT037F6
ovx2405Cr5/slTSn9XebFs08ulOmlJHmdzoHJJA70wirgbuZLulEItxVpMsxoOjbgzLcU/Ib+zOu
DRNjXoEnUGRdEKGWhoIMyE1Z37iEMagp+spkfDoAw0E6TYp62A8bvyy/qLm68bd+EcAmaMHcM8zv
OthVGz8yAoxD2Wt9ROp4nUwSuFuvKSSP9JluWQ8ky/euZH10ILSbuAn71Az7etxPOYtpDwPufC5W
FCYM23bTT/aI+GtYFsCIgt21b0uocz/WEzj8grNJ6iTz2awA+N+mkL0vtF7s304rfE/sgarjsAgo
pYDPugthpyqLub+RrD2Nu8hkPME6Venkkx3uj9AWiGZ9elkDGrtBwb3TBQKotfysw6aQc/HIY++w
C3IN7bvJUUfim8Wxpkbyntib/dTxzTnWF2o+gbCjFbeFdike0ZABTakCtqOO+rcQEREtH4J2+Fr/
pp1wOaZhB8B5BaAkNM4IAQb0iK0NpqvbeVhxZg5eao1HPHLPu4qkbMN9qZolnkpzsBy9qB1C5sTh
pKclHjL2xem/QiGQUUNdWUehBWBmDh43DL92+meJ+ovYz6durGDTXp69RWx9aBJuWiEO0i1E4Bzo
eEeT1dcus8OSqRZB7xW0sUjpor0ID6X/0U2gwkRFPx/llXrUKPWdPAKz1Jpwy+FULoHpaRjz+qba
V1kXti3yJ7ztcclgDOwc8LJq3I+f7N7UGeOV7qqw1VV0bCzDUxD8WgHEDGLeUoLaAhKWuAHRP0t6
yBvytDz9dUxGV6dEjHX90BHTm2P0bvi0hFPyG/W2NkFClKhp6k/+m2APsWgSA0ipGyk2DrUn4m6o
rhqJDiCxorY9XflZ4LDi8COliXtRKnEb56rgvVsGm5SucdP2+u8J7zCxEgcteXQItrtG9I2m9OM/
TwRIe7K24WE06yOFGCGq7svKzdOtxWg5c2bnlsb8VD3+fSr2N6cMkjjHBo9CkkwnyBgdRXC9Z3Dq
i3dSQmNumMDdyDQvUf2/pjg/1g+Bw10qxrReRfTsrJArXEVbBRUafa38kaYPNOEsrLM/ZXqNOpIC
heIa1+8l/eXUvC6k8UbPPY6xExzjzv6EpKAVyfU/YAF7rB89SydSRMWnrRMbwka/DDM/ZJK0e8KE
JGeQIKGNX7LBJLW6C1NkD43piQjY82DLxdNGvtVGGzOMvtajbw9Egb+Wa0m+0BdYOq7R74Z9Swe3
WpQW3AyMgR9KCfh3OaOSHqkAVNP76LHWP/HcjQIqoIC5WbI6Qj1I8oiB4RNmHfk6giUx/Edljy9e
rjPXOPFO2NJGfiUnq1IQyAp+twStQOUbGAuBOqU31Q9NL1zFwrTOv1XNkHUpuzKVGFloBf/trxIh
0FnmZQxMNalGHky09vI3mX5EM0aytRxTVqcxq1PKpYxtpEpHLaD+tICLJTmZkwz6WN2pvzod4i0j
4CezC9PYxhJsJB6VmBzqQpVSiVzXmRUUM4Zj3/wyYsUt235nilqw6aabdQP288DULb+nzMgG3j6y
VVt9OBVUDsZvY0lOZXP7yED8NBGDdulfCcU26xdPMksPdxsqanXfMO7pk5hJXm7j8mF1f8fb5CrA
rp8BJ4ND5C5jBNExN35tYTqkTXcsAeQL9ghx8qniFLvR74BA4hgOxkQKzGfJk/X2yo9knLdJ36j7
Se9TqENE7LuvfcvCq8AGxI6Y9iZlbK7/gs5ageqKx4e8/JkNktj8GOR/u7oJY5WZ1IPF1mrK0Th3
c4vwAcTri/eU0bI0UDzVoHGUL+XBrBNHSlnDqMHKvARvYbqxgMd5Asqp+9umxVmblUu+YnNUwpqU
8NUzUqgi86tBUx7DAqqK6FDMqrcS2aATi5SxjjSD2bHA5DF+KgkCZQbC7FAEKsyYv+MiMjItFKWb
essSCQrxeO5/xJFaU/2e45Ne7akxp+ibPC0WobldHzDRM4wgR0lF3T0dROXESCWG3C1AvWufTwOj
VJprHUl4kj6I/nZWA3pxdYYxNxsCH96XYKoE8wVZA/JqRd1iuVFjuuNekJ0MBoOgeKPKPhbTGRN+
VWdXajjERqOSOFnK8zRl9sjfJmoAI4kE7dAn+VC69iugHH7SXteLQ90zWRr2tZ6wPatPAgUaEhpP
TviUa5uE7r3Al2rNdEnYykjsOyZh2987RBed5CrtAB453ZcmaawxACsUgXN9ZnFHqE1ztRgB4uKB
uJKKlMiG06nUNGBaESqnWkmN2rjEwmcMdlXpbSF8jgQ1TvyRub+qfVaITDlYqmKyl8+tdSvAmik1
9lPxLMe3lYKmBBLEnTVlp3KcDq38VgvXkmNt7WyS2Qf+NplSWOTnq0SuYDqqSNbdxt6r9nOj72Ud
GyoO3rj+NAUDkEPGtDIif4yk5BR/mSUfusV6CjbtvtAPqyEfdF0+4L/jRIsXNGEMxdqYEjLDIEGd
GrV+osanpFIPWbTsZbLfEdhwKRz6/Uz56swgHFjaZcl78quLf9j8eDIe0sw8zn10q9P11pjZzRSG
q0DqQOz2W26P9RZIGIRmFsTrJ3rFjESmWjR2mihiu+13McOGJbojpXaOwKCmiEzdG9FR7GSs8V3+
mubcpREeZHU3QTSMIY2aLF9TNvniMLppy6GIan3hRi6HyivYDGlJGS5w3Frj0hjzjXPwbo6oPTHr
PiJw4MqtoAOCHoIHmjlD/zcHIYJchHVRs+5yZmsxQ4uVAx38BLQR3v4VKKJCYqO1YcLhNCIBhD3w
NdoOAwv8sZkCgif8zCgChbwyBOj2S70mHS1hhox//NbSJ2J5N7NzFlbgzMYVARAJNodGlvd9dZwQ
cMxW5eUafqVEdIXtph8x/TWGvS6fJtOSiGCndu3dLZOcEj2z5QmUQ9SwHfArGCVFD5KU6KREvfcM
w6mBOBcQaBu0n82KbEpuOG7GOpgLKTCieAdYddf/dKsfD6NDyqeX8qJl09P7/niC9/SuvZl5/Nq+
xll7MIbKHmwlVp0XQ1CrJBlMEtZTt5RlT5f4CKIjKVbHRkUqXJy7V7+2oLk7qR2L6Dwwn1F4BHNF
9OtGK7vC7Md5t8TojNCUB1YN9A6Dg4iiruepsxL48MSoon9h2rHRyprIVwHsG2GuDmQQsdQykQbl
p4IsGsKl9WcAwSj5lOMZt4cgyd5QkPtxXINk1vcLU7MFylPmNb/quHzPpe2ReCokh3XQb1lWehZr
lFrddRBsRUV1FkZW+QKenak4s5ZGX/epMnjj9DHwSZr1rv9bU/ehO1qKnzQ9V5abxQzkSeVVJm8D
FRoTKdLQf0Ov0Zg/ANl5KRQGf9k84DOAQiaN5jlP0kthZpc1A8jVE1c06WcynaLmhqPPS2PdTd8j
zD3iCTNg9ipRsEcgJpLXtN6OXT4eBS/hnTZlA0m5X6fTfjXSvYRWoByLsGq8giNaol0cWYDng8dn
gEf7OcZkfB0zWCXA6sg4ibEHT4VOHpLJU7GUy868lcSy6Ue500+nwV1Zg0qSm+rDXQ0qvhwFJSRr
JpsEwVhEF8boun7LFP1gjOZx8tNHrrKMhX9pEAMGiI1t2hDUJvvw8iZrhOliyHLluMR5hv/WJhkd
41hPYdsq23kutxOwRcaxt/5nWBQ3/g3AOn8dkQOm1ZtMyIMaE1+F6+T5ehGv3grMDhdtpyG3nTdK
sl/tbL3L2zl9Ug4lZIfd7Qk7NPraiZ88Aop76WQq7akctGMEZrXpmf21jGm13RQz+Uo/K4NoorxA
GwEzqAJr24NDpwYSBE8W3l5ilQiBWhQqt5rIdfyzfODnDRe1DwcBnQ7uKRn5rvIqqqCRSsIAGb+a
wTJ5ufyOksLeZNyEFnRS0td0bfZNpocRy8AMLU3SfVegUiR8ny+ypCXCapYjwoPflLWXVSzOfZGe
NF9ApJkc2vupqeHrSaabYI9tcLhKaTDeleMg9USfY/yEnyVUsLWGbtfITl8NgdgvoVlk+8rvsG4D
d/DhVviqCGIdTIqkldAaGUmK0GNaSvmB+HSmLqxzyVsFDzsW8EMQd4PUjlmwPr+QZCKZINln0xqK
CpMwVzG+MrGmBcHXRV5SV07ev5r9jvYMhR9ppsC04DsMtQ9fF9UnH+ZQZ8wIav3wtu1KXOr5QlYm
tS9X2Jbq+3ifMThA/QTTzyqNYNAt2j4zqEnZNAMrN8BgU8CAMOSFIoPxssKRGZ7m3+Tkl+whY5td
3tq4GtgTqHALp2XdHDNNRlRo0XXnJ0YKuoQWRFTPy6jiCNnL2ABLLej/WKGsbm/S7CTVggXqKPG9
Nq1+tr7XamN4XQWp9FuA94n7DO2VbSDOEYmO01ZSzxe/EHOs/ni4ehgHVCCEJmcjpmAVXYI6HesB
GunsNzF+wP8vv/LPGL42VESQOn4SPEYkF0ndBltylac+TCCYrreCscXUqV7fIXpwjaT2KXWyEoR1
S+kKGbNozpqyBhTsB0JEbkNS3Az6ESQAWdOEeVyEhoU3ghglINGlhI5B4llPbriwHYx2sipcdP/c
b+SwynrADkpee/oxutFwrxv4a3hFNJTIPL0LJqsNXXjKPlHKdymKH8bOwFL6gSiN1otgfE1MW5Oe
PDhoEv11NCVnrru9bL6PVnrrZ9ThpFs/iUPyo7AwjBFwCi7whZd8FSeeVUruYp9r5qFADiMekzk6
RHl5iE3mutSlxZc+I/O3dh17WbbIvrLwmI5GgF4DyWTRBzn6i3XzaD2eikcVhKsJsiMNV3HYdbES
KAqJHLHsd74W/WIC3Ur9ZbH0E1W6WlAVIGzsFVc1NocoYIk5d1upHv1nA8OGqkrDZsmui0nah/5a
mPMNbS0hsmi2zSAbBaZFwLBFHggzqeyXaEukuO0pZKT8kiors1avEGHOTqZndct5UNRz2kQQzZNL
GDac/5m+7eE9Ttp91TD26C3FDKGlcWcv5vKK4gTqHXSfCO3HUsduFwtvTFuEKezf4JaFc/h76Ule
vk9bc5W36tw3dvl33vD+jLnzkgvbgu6BjD+RtV7V3Tjk9YIJVv1QxS/ldaNMoynJf5A065/rJ+aC
q3Hz9FwAS6XbL3ojm3E6V4sLkDLPWW2jB2D/4A4Gns3TZzVAsIa2CmqQ056c6f5krRkOZftFbNsx
S8YJChWm+7wewYS5XQtWiphZQukHzDyr/yKJhb5MUbmCkESXaDXouGdQT4iYlAVDhQoHPRVRnyR2
TUotjsLE24ritRJYKTetp5AWKqetu4CDbOieFUM46JbtMSMJ9fh3NAhuTNaXlO11IjVetEIeF7Mg
i2BI/fxfO/U7DVN4zWosUrVgXDltRawx1a6A2c+OS/gV0TMqyuZnIXPwnaYTLzBsZKnbA9V6FEEh
BnRW+Buhq2UI4GpT/ZfOiLO4WhsMQNgcBFcRraCAo000TIDeHWY0IMGNsbDTghAqApr1LeiEYqcs
DAN8HAzGnZxDmdUvt5s2dnuhg8f7prZMzNJw/E05xe6ohiWptLs2IwUAEmBCRixAWp1mfAyeUanW
F6VeiT22krUDctB9Y3aQtt6N6sNiJpjs8OfVkAGbmAYM54z3UpbFZIkzvzjWDfKqIq7oPJFCVd5O
a7wcQdcfCJ+OGMuqFwPjseCWUXOW6/IM//6km28LTaOVGOctaGkMOyZ65Xp+EdiwKaAmZZeANAZN
bPrB4xDfAEUOi16shoyu/Ze8R3o5GCOrwUUBl/oLojBssy7AIbKT9eSalulZd9SBNPCWu+WvDoJd
JkCvOj4X/GTOI18CNUJ88n9oOo8lx9Euyb5K278O2ECLtulZAAQIEtQMvYFFpYDWGk8/B2UzZpW1
qMqMjCBB4H5+3Y8rywW9oUEE2VQPZR/o2mqPFuw0Ch1gzDF1c9OPfrFp90rGNYvAP57TNqdv8JCT
TIISTqSv3/fjU/A7ziNyEVA1IT2bib67z1r51QGeMa88Rfnb3IiTbsxthlNl7Qi+gi1Lrrgkqne+
ZGE+8cLU41tRtsdhVYAksnonIo2gGrIvNcr3aTXYZoIbPWr4uqT5OpucCd4Elj0SmaUGS9Ca+tpd
77DS0H6d67ABWNyF9RlUUK/1j5maUKRwHV/HxKaRCiG0k2gOEG1OlhBB3eG2ZofGSGJAdbTvTN7g
VJH7IuXZrMtpGbvCeFTWDxMssrlweSH1ZoIrGdFT6eunQAuS+I53/z2XrLdkAixnTBRqSPbK8r1d
WxJP17prPT2zPAyTe2XAsuWtZHZBHdG7eBfU/uHiUWbszIvyWRWjfQIDCSJX4cZUl79N6c9LkUxD
nRp97A4cFPGxSc8qfaT09b4IaqKL+PPQMcqD4Kpq99D0bbheyfL/Vksdn+ZOxTDe9F/KpSh/Vjm+
a0l71V/V2oC5+KbVMy+6TcMpkEwBN2W/q8bCEVoryMw5YKXNckj3dbi8DHJ7ocMyrEBroFLBouGP
rkcf9hV/FolyLHxPZjMx5R94Kb1GEoDFyUeZMGKORWP6UXIqv23B5oFAtiOG7z9RyXdvoYCUGrvz
BWeQuti6ScmVMb711vgWlaAQyZSVr6MlnfTiKbHUJ5wSVMoYKDnaNzUNnfUUjf5R8760vC9ZOJIY
IhGAy0FsuafHT/ZpCtVrw049D4aEnUYK4CzGK5IJRYnnQIQo21JUD4vXn7XsMLhYTme4ahNM/Fl/
bOeZBN221g4qloT2viT5nQ6eGzLxrcE3zCFQXUgFP6Lc/h3RMDwvIhkSQ+EMrfr3vxxUAirUA+wo
gd5bgYBeXW7m3KIKDHLEOgHpsnwM+vAwoU2qpmCLGVVN3ppiVor9MVVITeCKkk1C+k5VYMUfOORH
6Ppa5FvUopaW3XakwhFtaImCsLs+adqjpIJRDSfXh6UR/x4B/I7psWsECC671LJVZL18hypYWRzs
hZSaBRbhRI84gO67ght83xwiGocWzqrzEXVG5EmO28/uRrgCRAfVJYbk4VGvQgLaupJw2y/3SuP4
jNhGRTg7iuGo8upAukj+EcDzcpKcK7wMqKOmFei529OFkcIa3fJGWQCV/4TrW3lqlBtI14T3psMm
KIF/1VjL6op4KOH+Uf3jGKvkz0Lp95m679JmnyuKJ2usSDHyL4ZbujLaUk0TYQTQRmsbFrSzG4+G
O0QxFihPhDKFgXCE/FnBvL/q8MHQwxNfIY/LTd/k6G8L7Ef6ibyisu6RDkOByAfer607k5ju8AvK
RjASi8TVztoWom+ocRoIenFEnq8O49F6a34heWsdh0z884Rom/NHNz11+h4H7yTO1U7Boj0A3yN/
QtjGY1Wno0k17bP+a0qyD3guFGZm3OYglvJBi+HqlfgnidqBp0wmRBGgPCPE4r6Fkko2HZVoIvdW
AX0HC8QW2SwToEvwch5NR4x73M9t7udUHUSdweN2n4l/G+vYcLxv2X4BOa7C8CAX04Gm9xZTQHpc
Q5rDUl9mvLYAHy2vOoV9Fe+6ZAs5vXpts2NF4RaW6sTF6qhQqeLeX6ua8BiDwMSQSHUs1n6m47jA
A8/l3IKGx0+irYJdQhwd8U8xjq3JerQAZpUMaSsaQL5ce/j2hTKz9Fku4Wz6+u+cigw57lwebhn1
g2gJ1GipdNCxqhnOe0552RQkzXfMwVNHTpNw8im06xpQlmfj2c2zHfLTWpQnJ04EH1dCvzTO8jNj
CBSh3nXdxTgTHDTuY7uJs5D7F4ba4mQ+s7i8iKSMJey6hv8SNvNQzLEFMKpL9qLTRdptjArbhM5G
OyhN5nqgIlIKbHDE62oFFg98mUVLK4+kjx7FVpjz3bCCLt9fTDEBNlFMtBVCa4gg3a3Mc2L0NCKT
c0h4xWd/q/6ogMnFqfWK7Nl1p3cpE2zBe1+G3yIvK5jYVcDlsQUnqMpkdED9kzh7p+TfJw/pKIl4
Na7aU50IcgFb7aqrvLIC54CosynS8HCq+TUy0mtehBfCX7Ipnqw2Y1sonrvhL7fo3BV5wOcaQQ6K
o9gpb1wKg+f3W5eNXMTGQEc3K6DvmKspnr7njB3ltpbHuFPuNq/PRuWBfxFOoLUah6nyu5o/RQ6W
Ri4c6xmKyy5n0IhobNya3yc2+ytl48zSJg10PeCJmJg1NQxNXb+FK8+YRgsUTT0L0cCMs3gGKY+J
TQl2lqtodLiQNcgW22bMrxBwzJxTzjnS1ZsCvBnLcm/qtzJlmj5gvsB3fOQ0qxKepZtPZfglqbTh
zs5ymV/SwrrgxnNzFjWCfMK9kKIbea2FJzK/yOXvOZxdM9+9NwvRLsxnHFsRfSvEy0hW7QKZVUWm
XbHz0IIh2ZJ1NAjBccflYGjXjF7xhsammkYMWs68UZ8c6QGX8uY09HPAd7SyfwgXBt4SgQGZcmzd
XmP0k3zmJPRe0RhuwncntqQjOgxjHp+E13Hs35gv6hXIPMI1z6ULzJGLWOOorG9UFl+s+iJgW+t0
f6RfnMoQBybJFEpOQrphjl8fhcD2bj2or7ORHgZxBbgZ3EibTaeOhKCR0plKXlKHLgvUxLAY5nZD
PrCShMvHVMmd0PqJ+OQlyq+iU4J8jc9AvZwXqWR4mSIK8SQkjMJWqbjX/8pT4uMR8zmokFCumb7B
utXW3hLnfZvke0Ygb+QpVjShaxU08PIycHs0OMVRn0Ipm9hf4zq8mXn/KJr12UvYjuAzKuGXuGAj
gHw/Qb6PmXu6k5jUgCuSk9qrwdyngVAK3kPfgsFNe1bJfUmlFchTeCRzcVxNymexXJjCfubQTjkT
pMzQbXdb0/iGKjxoCO8aPd88AvvP0ds1i374HOhfBUCsXT+X2rom75K07uR9fLDa+CRT4Dt+qnd2
Y9p1OdblVbPPtVDcSm6qDYOaBNiHr8Y/GeOmnS+Zo9mfLNCQbfcbJXzER8ijlSdLOqee0YGSQf9H
ZU8A3AIMe0difA94rl0tgUy3Ud3DKX/Ilfyos/zJlh9w2Uy2MTxpyntPk6Pmr6bsJ4/vnCyqWBR7
+ojZRrwOevssbyFWWvmhy5QAiKYfOxtbT+PfQhv7VU+5RAd0FhZLZ4vnYlb26yA5FYY4QQl9bQv/
5tGxNafjyrOnJSnVnHP8XiONGy0MqtXuiv1mMGN+vCewGNY8vRlaco+6+JE0jO/KTlFJz2PgCDvI
AoVKOYwGk0jzJX6pI+PBTgEsiRSkdawW6V0qQox2Rc35/DF305VnIw2FzdnT1jDw5oOOuYz9n2Ye
1xkBWjOIz2qkHsHB1/JtaaY7Rdaa8Yh76Zm4VbFe8IVcOrSILIqYMcxLm17xtXzWmvVRYd3q5Z8S
FaH0Gg4zBedNmjpwR1cYq9lysEhdS2QlSgWKQ1znhxor/mC3E3oZLT6MR+wLBtS0krSehd45Um3D
TdaCM/KWSjvamPLNuhFUxMz2bLLwIhn9KcYLL3axnX9OpCI/WKCwJ3BGnnlp5Jb1o25HX9GhPDPZ
huZd46XOF8WPv8F/6tO506ZzCUBnCgaRJZeEA4yKYE3avCbT0ezKY9GpB4HgCiWK/Tp6tRGT5Tos
PJPrHBIyKfrpGA7Nv0x06YlGfxDvig1i6cA3CwRzz9RJrcopqt4rjnQ1lSgWoxnhrQWZISO5Rfq8
iCYnPYTn5ah1lC6FVWA9GWF0pg1EFTDTcP2pfbka3XyOde4osXYHqWR06cUS2letbN+sq/DUKZ1t
mTaSZvKWIf2a6NaJ63fJs4iKd9Xyhhn61Yw5RaivMRuDDNyKhNiWKu8gRySqJDj2rsaPBeWFwycN
w9pWQVN4/dJ7GZ57kwez/kGfrNOBBt1A3CBQiBa341mYw8uC+v1RKkTdpOrAp/Cw0SvYzwBErk3j
mcMwUDCLCUS1C1F7air8GnWXwTst1eFpZMUzUcmfj7dxVa8h2D5S1dMw+ShNdkqCdRzFvfywuMKU
+RaRYzCn9BoYr82MLYT8Wpfl3rtFYVH4R17Omc2uU4IxqOfQ9tACkEPJThGzswEWrcO56rEAWjeV
bb/ScajYUbiCHUAr8bpYk5Nb9VH2TOGHf13Tilq7BVP7qsSXYUkvfU8XBh7gXKLuL5rOVgRrd1oP
YJdQHoDQzj8JbVusDr26gteMmlkCPa6JKSOD7UGs6FiuG0n2FMPT2NInZLbkUNpVeFJ0GJp0mhCc
SxED/v/2kvsuh/OpKPyCZrBCdcOi20vm5Gqpb4WZvya9H/+kJYmKojqBEodCeqJGYssE/to0AZkc
qSju8vcNEcaU2lRkI4UzMZCmNO6ayVIIdc79IADu1Z3isWvtcabFS7o37ilo3hWfyS5hA9LOgp2J
ABUV6p8V2R8V2GDlXz2lbT2vD8vUH5LCwYmA7tun8WtKa3G1tqcKNqqU1HzYmwCL394dPg1BOvYo
GAV0fb51ajX64ZLM2uUiHVdcMoY/zzqbEeMNrbIATrcVQnUCtgtcqRgOwTs5gDGpRZ+waOfCeDbb
nfxpxcuVtqTuX2+6Y0Nws8c68jhXnohsz4kcgA4KmoNUWZwyna8UP2b984t8AlFTkvvlFQitY8cF
6Rg+ttX7LIoHMcUiJelHu6H984eqHCwKOrWH6x7Q/oR2iDu5ZVaNFtTeGSbiZhkSZkzOBTYnfsVA
byJULZqGZv2ppcprW0bY+f3JwrypyX6jo7WXqj9QTCszvLWzX4iDP+mcoGCdcizpK2tfqPK+mLlJ
7mQaHGUc1M7qRInom+DGtLLjjMK5kSYRa7FPZNA2JSgWpptpJoQL5judtDQkHJceTRO2p0z1gd61
oIuqo6RH9F5MO4EjCRDTg+plo3IHlXIzBDqQW7rfzWrPek4Fw2uFLjFTJ1Xks1XeEuVhwE5XV78n
0cXJQsJHZ6fUbTbU1qr6WzXW7sS6FUyw2+jrHgLO1rQ44xyBqSLL67UZGADZADDVEb2w0/J3Kh3N
4io2VEjFjjGxeIGul9tZ19gvipV0VqJhRPsTNd+KQdPGgZWmi73SLcTX8pNw84laGJwiZ23/UvTc
lgfozC6fPk2cMHGtjFuwF/Njo3dHZSDzvojHiJOZsIpHCdeJODcEd26Ir65FRDhVsDMp1LIwgEjP
fkKkQi6daasU3UhgjERP2MUf2zktEYMEHzolt3Yo/9I6iPvfBvOmIS67kZ8NgxOf8RcqqqyO5S/m
0HbYyZZjZoSG1UDS/6krpPYIH0vactD3CuLsVI7L+1bO9iZX+cHikzQ3HepVF7DxI33SmN7LFDWq
uNbS7PLVQBfpCJzJgxNWl2JpbrmJdhvJhyXfYUnEQ8G201A6jr/JIYxx99dE+hQa74Yzq7FTGwgO
OpVg4JzhxmakT+3S+/0Wyd3XmKhcRAf64u43eK/mF353ryOqnlE0NDc4Ol7lgd3wbTKTwJDmYz/g
RuPnohViJ52mqjlh4JkZuwvfFDbU+i4qj+x5DzrbTdS+uaeqRHVz8HbK0HmeqcJVyDCbxXut525W
VF7z/l6i4HBuF9r0ot7lCL6tkHHkH3w1w6g0PPO2e6PYE9s3EimqHwAg+B3zodnahtLsjs/zPvcm
dRCVlvsSST6LY7ruFJQaAudkGQRcf0UNMOKreSFZY9TpmwrhAnFxnwzFJT4ui8EjkFSG3l4SDDVx
wWW1k2i2lUTi7kiK/V+K1DEOydyS/y3luplXGTydVLHIAk4XLU8lJRaN7Tk2liCLhoDpLcC0Hg/2
CxQwpY5Gph1NBcbz7ws/uug1UGH4Uewl5YDvxRldzLNBlfCM55xICJ2UOCrqzVFBfWjqNNjf4o/l
JpMaZVMJu5/0yG5UlHP7sZ2CWIYQ6iHvj9hgAp4tW3AW546+6sqU32KZ/WTBpzURHuuJHs4Cj2Oh
3bDqJKxtIrJVEg8ntbQtsHApDiVHHEJ/iUFhczfxRAFDkCLs8P0M4NayXw0ubE40RhrAp7zmdXZn
CwDwt4Z6WkjqgX4EJ4wichfgymTqxwDB1xwXJv/FkMpJm43NP4Nb0cB1yIQXNQCPje+l+Mei4R6j
klgg+PB8g/rqJLWrkUUcjW7fKdekPnOhG2VK0kHn8KI6wLTsFyqjJHkIkXdWwyZAhY2SnX91TMNd
q0x72jX2A+1q6i7HNwTfZBKP8zUGUCI+mAiQtI84+9wYMoV0e1nkQVXVmQuYAUaBEsJP1BMlQurp
1b1ShxR3qTv8eGF2yKvRrkLRSQHi1hEo28mFOd9i4Fd+VsBcUI32ypize9y9KK22moquWO7EIlVo
M/Lrrmyatqo1bhR/rshg2zsCFsOOQmoKtndl+ueT5S6jOCeiJL6qk3EZMRQlVnyppw5UEyiqNTwt
esFnstWF62wMl1rUTgL7AV2iLE4STnNNhdVa3MwW1Q4IceRPNCRMeNpATOaR5m/vwqDj8d8YdXTy
zZ3g6LAS0morRtM+ysofe/QkN5ycKq6PB2ssj3xPmNiJxM4LrPTqIFgU66WvcjL64fYWjLyXAwZB
0jZdCmXtj05rpczCD07ZDie6N8+qxzePr4+NKhTpuN3z3bNxY+O0ehZgDLgWM85PEW+fM5Rczqvx
njbae5SMnERCp1yAzkiqm2rwv4X+aRnpQ2RPWTG7qRMnfN4sJI2TcYLfaw5s71owSQrEYUaUhhpZ
WlpuIwK2BtbfYlpMc+kYa9phbACyac4QodPpmBeGdksTY+xgCQNNgyRu3uHspOqIa1ODvZKEQbx8
Es/dcDjwPlCb3ExB7eQik0X0FYV8hvGl63/DtPOtGF9ejYbbs9TQFJQDsCdQ93VKLQhmKuWxSpVj
X+UBjSUBBZP2gIQ7Ix/hLzSBN9fFs1qGi1LSrmEC4ZVO+f8rlm1k6s/hSk8EF/Twn3jkSMP2Uhqu
Wl2fBTG8VMNyK6CDkDIGUrqVlrGq12j71MjacMp1KsquJaF6i1XhzRCq904Y3yv9oTevDIH3WXmt
UKxmHcejarwvcH8UJw9JoxgAHslobY/PHjFvq2PYsVPjTaHGr3LkndqNJ9FKg3iL8SlsxzPqHWc8
9gNx6k55ZCh14Za/bNFiNNpnMa52aBYiD+iam98oGW4N70G0AKPgZpK+ZGFFmYlMEsyNobnRstOB
u72HtGIg3PqbxmJimkSSusBIEI45PbZQBh1uGqa1J+FszwXMOFV3XiwJWElm6eAkegEDjHRYa56t
LGwlPBbTRSgJ/Tiym0lSYKTNGc1RSU7zVJzTrAl6zm5hfjX+AU5A3YRb3HG1k9UOOShs02PjbafC
XaZbjylKnittwhoHnXHBUa/Tr44yKbBDU+JHTVlsrxn7GKyyrmI/x/C/po92Eu7zrrikIkAsEEmL
PS3N1TyelWw8NX16qnQgis01TVvihQ2Fy5OLk8AWTeE4ixpF8SBeEuxtHuCiBmE2UViXv2od3bz5
v3bfPblfvzcBW0KwLjF6rvolXoxDN8OwcyPNeuBVzarkS0/RuttLTYAR2uC5T+G3jed5mY71Rxpn
B+Y0urr8Dgsk/nUuYfrYTOZUY924F/4w3KGS7GYSYiTcfRITB2nfeb8yYZ/K/gA5JSEMsmJqy4u9
2mmM0z3xAwtO0HBMcR/PjjJHh6R55eloOWWQl+ph+Y33fc+qhXpwxbrrHNAGG2JyetL7GsGIOiHu
xCrNQcRgzeFNWyQqFQuvw4wj/y7m1psobFQit61f+y1GzHk9Q9EKsHIKnNvKziUYcl7KAOF2J5Eg
wb5BKsQFgJE3dwnlPYLWZ7Hq91LdAhQdHdTQHSfNPwP1ccUjTReDmB6Bl0U/Si2jxfj6He0L0NHm
jRCDesCvp/augAGbQeigU3rFcY4HgrHr/i4GeVaYFXzbCxS80F26njblcy23LpB00pQTxLn52+IT
McfoRwuNVak3rdwN+Sp6+jE1v5oIwxdn5sERc8tpFBUZB2Fovut9/KCLnhW43Ymcycr0lM64byme
79wCc0ZcfTUT6IXFLt7V+h1W0q7PPaL9wWfGbwZofIpoaIyxLCEb8/zYzcQ3p2BhjhI4c6TKHy0i
tEwKPRoaUhSjTyLJZ8Hri+s1vuXDzO+r3Ygx/2kYV0UoKa13Jf3NkB0gkOx7xr1iHc0mIU9luc3w
JtEOTe53pzMTrULlrNKflRtIN2ougjSece5juw6JfDqmqQjEg/VZfV/VeTcStso4C5NrffKqxbzo
BYXDTKswAYu9gQc85PYTctWExCTX6DHhiF9UUkVlEFs/k0bxFBZVjfbq+LGMVHNotNKao2twyq7K
nk7Kg3GlYNCvYX3k8c/KVrrFhB5PtTsn7F5RQFd2/rx0dRTyYCF+R6Isjwze77UXrl3a32Jo08ht
gnHONgmPKKV4xxlr0hrJrVbEPaQFIxpulh07Avh0pk0YmbjZQyrBGN+WX0iwVbLHCLpXtm+QTA7A
eNvCELp1onKk1aWvkFaDXDu0g4VvjtjvXy5ihrSdceXBqm4OhQQDuGV3DW8HXz0rYkask6bDD1lI
ZuVutQUVJY7VuB7CBjRSRXkcmYGWnl7DN6fKDZfZMWzVIFmimbbT9UiT1W2eS2eQvpYEZNLC/ZFb
H9PU+DcWGIt3A9mQISEj3xQUEb2ubbPvgJINE5It6HSJndlKdQKO9Fr4ZfawWloezW7ZiE5baY74
HWqWG4eDl/wNu+mEp6NgealJf+ZqPkYWz3pEOkaj6SCi5uGVrQQWRNpMSA+cSEJGpN1DNIT2heCl
8kOPuLN7xWEjVOy6qdrPn5Sx+DyeQnPaTXyWegOcCn0x4q0tqSeXT3QW82S8GiokqR+MeGnHHqRa
OQjx/uZ0fOV04/LKf0mIG7n2yp6m/ZoOkttRVQxj16t+DwYn2pi2uZbYRM5iG3hfvHBpIpeZfERk
wN8DyCNKUcTEPjINCsWjvFuV8Gq0gPgqnQji8kG69k7pm92eUyjFS9A3Ng8buKVA2b5FrQiGunFy
w6SpmbOBsa//LIBfeQhN5n7JOS7xKwTjKL+Bz8r/6K3gWMpzFHiZFPalMERyjKiQkaBP9N4Af4HS
BR1nJrmUfQ8Ck1zYV/OhNN8IhEUMTwqklsoEJko97gFwGMYhgSHZg5pRH3EkYz3t4NRYl2U/tcDj
imJnkPGZYtNjEmCeZm2YnEgbMgeAhqPxEkDrTsFEgGltl5D8WmyiVB4adEz5IHr0ykfmLivTLa2g
CsGkg5lcLIi93KSO0rWPiaUuC9Lf7zj8SDvCMCkXzZuC86zmJiaTthQx/BvDj5iZh4WbdV0xgJEH
Qod85NJXTlUbAKsQ0JClfY6YfYhLcMT9QJnwjKI4mFcFNDBtQ0YJYuApjP17KdwaJWL/8UHASlhu
sx7MfweFux0vXWLtcYwnPfQHToqnWRZ3GQ4+zsMnK+93fBej/BqpvzoARmn4ISvIRTRUGcMh7Pcs
Vy9KNlz5icafvLHuXfPaQiBquBnHpYTGGKrMsnFrp4CkMegY53nFpxVCvePp1NWv+pVQwxopr5Sb
uQb90VuHOR6rJqRpuDknpEr5o0oF/X/2YmTxmJlezmQe36OjaJ8LvrB8i9l3MgdKe0yfFa63rL7H
lrQhVYMeTsBM7CGWjni5beCPV00Tb91uwFVcXluO4pHh91rQobsT7Rz42k2s2hJ6snUGtCPqNPZN
AuECiRa8ErCScmC9eVSIKaWNeUyGMkglojBIeX9HHn/xcB74PJPcQ2svhQ8LZXZszaNMZWyusIPi
l5nHwURd7Fpi96cbYAWetisE/VhTjjlg3Z23FJYTSn/S/I9apazk+4kxjyyLRZJqSX19y/JiMpag
nufEBI0FDpHyyuPirSBtuVKOCJ1tdZYqPzKRTANRaKVx40doyH46SX7Tzb6yND71BdaSuIbop1SY
izAaamJ6LT2Zu374EZrGjxvJzxmGOg6YEReSZg0HEHj/RuYTcu05KXH1c1U7ZzSa/WREvsYKlwoJ
Zyojp+VtrR+8Zc+Q+QVxp47Dc15NF4Kp5ht5mkA5Tl/WjxC/DtJTEEbmOm0nwxVpiOjIJZ1drCfF
3rXY9cwHRQQFREmF7hssw7gUP+bhBwRF/F7wxKmTaS+2foXCHPGknMvpkvIK9yQ/TnKUM40dETuh
3FDzO7F5tPYT++ItSDBk7EFWAgWp9Cp7GR1DKvqmCmQpMPlKIZai/I+VbSxfx8Dww8ipC6eccP3C
eNCzcGzhnhQ8bmmn8ZS9DkFrfCa6+gaKcSQgKp4Xkf7NOHpTlv6tbPNbJpzn8CkgFA9StYtBpqt0
us7cI7XQCzMD5LkIA+iq0YCsEJx7UXSKg0qDvyOPbmFsugOwqglYlUx31fpa4r5pSAbGbAEBdavt
xyBO3C7Yt2jEQ65NNtkRAszXQmK21981S7jpK1IttlIeS6P2idPTztmMk/3oFIfxxK61oJieKYHX
AbTGi1QnqbrorPEkmkaW4jed02SlUu+l7HqzFEzaxWtaoRBS+jWG63hWHpU179ltdzCO6HoonTTF
J6vJGPPJdbBILCi1phj4luCf4y6l2Fr97BuuDrzPAJu06kTrFnHPuwAtH7qZrTLjUkaWP8nf9T3L
6vSUPRbFDECBy8YOn3PthMuBAvQ8Eg7oAJnIZ0Sl70cTgli2TbF+RGHytCr5qXzmgn5rUXp/Sf1y
4rxwGt51uJI4/Av+cySxX3Kif/qKQo0Jj8dU+8v8tyBNIX90bGsn9cdMCCBIzVFZtMdEhmUCP55a
IBRRnUzVj2XRhwZRWzOstBpVRPD6+EPW39CZsu5I/oioazOiDG8BcD6Rs77bR3ulz3aGesQ50ES/
YhypTdjvtGbg6uNlGtNPFoOTruEr+IlGCEr832WS8JQwgDpC7paYY7hesT7eEm18sAiKC/oS2s+8
JnqDbsg1AnuEb9iTyXoocBYTHtiV30vTOUurWx/AtoMWGRqghzDwksbSD9EfeTCO3Rbv6VU8IvCw
ej58r4u0TyC9se70B1qNCW3isPbQEXDaYn/lfU0gPk62bzopiPAenV630gP4q/6rGDy6uzlyNDvO
10QZ1nNbNyeilvsXTVarKe+5oYrWb5locE7GNKpelw0EeaPA7pwRK5bQQgiyh7DRhAb5zDiuSwJo
uLffTXfkN1TVTlPaO+zvK6yvSDuWvI8rgkDA5TZQ/5SckgReurF/ibRWieIyAaxovUcprmReT127
0QXyrnbSG1s6ovrU0ol5444We80FnwUYx9kidWe+ZmZ8TYTloiMBtLpXD3+j6iRknwJzZU7bULye
lg6aCcEXqb9y/L/zM7La/t3qBg1fjvRpVLPfNNSDM2Z0LHbdkdWNOTHzMhgudpXP9zEfOahbyfQ+
vQMukVkudTHQygUBoHHV7wr/YLTA69fcErNCSFhdJ6zOIfNMhOOSltYlnxqYf/BC5/SysqfygGC9
aX3yRmsZHhzRJ2RDZIuivbBjDPyl5Chwpsb0CX3kzI3tZDbSJdZGerM57VnZwwKgmpfCa5bF7/Ws
vy/BXINMTMpDY1kfrSx/0IFaCc3rEIQXFcyqlR75c77KowwOF8UPKoAayKls1bLpqeLkU3fJqZEx
Y9TiUe2VgIzd3MKf4ipbbgPW64IqeoEbn0DkTeCz/ZKoLe32tTBgJV94iBreDE9OvDcVVyraSDbw
hCIdhiTA3VC+veizuSZTrFLAkBGuE4BcK/TiqcD9wA6IxTHkdJv1Dx35agAXYWniGaOSwIIrXL/K
WQePSMqP7Wx34bw1HCCo69gJy7dl6mwc5q/RDoHxMCi2dOF8F3ubiQg6qc6TgB5znfz8gkHNYPM1
5ztoDxDBeMgj1rAj9DvryD8y/Lie/WMMLpJTqEBm+aXKioXC1Vn0zHKwExTRyULNIQfWzgTSkQZ1
YxflCxZCXvUSUvc30AKsxEd9+wSiUMdkt7qFYtuuCITkLiW6Q7cw6LvCTZvnSFY/V66lyaxAFyiw
wcTQcIWcEgCDOsgqm/6QfTFQM57T/Z4fsoRvmY4oqFm2DGSKxAKUpMiZ9fnScc4SOFzj8sKCHy7c
9PRdoHY3Wb5aOg9qr57GEwgbUrffo/jHTM9S8s9vA9DlEr9OXWd3Mm3KX+vvDt4ohUKW9RvFyQZa
uRLQV+QL+J7xd7aJozQV+gZMCy1rD/HEXEMmVJQZxfYoh/sh3KV99gqb+JAAkRRMKRCypyj/bSPY
cgUfRrGhPRmcE564JEXnBIXodlLltdAHaPTiK2bDORmYQU6ZJrutcpURYDckgfyc0+Q2iZhs/klJ
v6Z2jA+59PqmdrCZ9pDpa2RGKqkPyGHy9I0XZrsf9R3RLHC1EI+hW+m47QpwryIPAxkPNPe++FUe
fxXiTwQhl7o4GOTcSxXz7wrpXO/RQtibpPPnIHMT2JzE4ZHmirMscBmi4WHk5IooZHhdkcccvS7O
i0pFdCxZ9eoZauUQeyoYnZt/gJmjLQvc4dr5Gzs7O3T2D5eWHCykMRqXrbpLO/xuTASKde6Ugh+x
dybpKQuYTsfgP//1v/7P//41/zelGbcqX6Kq/K9yKG5VArj5f/4jS/J//otXdPvvh9//8x9D1SRy
wqakWpquKZopSfz/Xz+PpIz47dJLnIcJZ8MCOoGo7GkAU62IoONMH3LqG8bqm+cCANtN5miwHM+x
pgcTW93MuKuifpAn4NOM3zXn+HART0P2t1NZdSX/l7Az23XcypbtFxFgu0i+SqLYqdfunC9EOp3J
vu/59WeocC9wnHVgP2zARlW50lvi4lwzIkYQ2mVTy6QqQaSzzh9yUtxanDNo5zW7PwZV88q2pJqP
GveqxPI1BacoCRC1DPCJf6xt/jHZ08eKVkAPKqoouwXeCSI4JK8daqvdI7du5WdNScC62fe5Nm56
8mWRammzlGNzhfwnBRDKQm0xXEg3nvpOiqVvkb+BQ6h4O8DNdTov3pLmK2hLKj1MqSOsAt4jnYMx
BIdSnIxWOtl6egZCwqxIjoN+FIN6gF10GEvl0ck7Owonr3SnCWUCm30yr34qRVTL7KxDN/2VocuO
Zo7vIsWGlvlFOFZyQH3OqT+CVxfvOzLmxHvoo4v0k83qxSh+2SOCf0E+T0S8hK9JAoRIax4UrFSW
367GISHRxF+7pOPRRymx0R422QNpWD0jK+kngkOd3BDc7poxsPkavRcvZT06+madanSIxiz3iNfn
aGvP1BM4YgTuKioqmgpPBl3LdektXqV7fmuwTRMHVW4RDp5ygudON3Q3nmVK7cW40LM0B601+PXB
tm5Aavi3zUJlaEDhslBWpks9TNRoMIXPC/SsU5Zbt/TQjnOoNbQBLXpoI7pn/GylEub0Rr5IZMXe
ypSdOci8FBZ605p7k+e3HjonZTJ15RFvA3JEk1ELcaYxkqNFOPiP/lVuwK/kX54SQ/79KdFlWwXT
almmrVmG0P7+lGQFdfAVlZg00pBuWMGOUzBAX7fmp5FF/wO7lR3djcBXXm2GwVJxZ1XzUzFkZ93F
BzqHqt6c7Oe8750MgI02Wg+5CnVMvvKmXdK+vcrR6OvT91Ts5AbDUpntGwmGl7a3k+mkx+3J/FrS
nSxJYc5tWrXWUBMt1TJMGfHXtmInscEKlpM/vKUWZXNoHmXJnmtKIMr4eBIAHrGRp/JZXoQ3Q6fX
CDzDioT+Y8wb6rf7RvqbcyOuhH8EQcqhQ5SybxnLhk9RFl+9imO1ftIQTjVBdIjM5isGakXg68Py
6c2C5U9U/0Lerk32E+/Yx6ORC69Ccc25sVhd7CL7c19ifQqJt0cH9oi6szpKsz9tymrUt589ONC5
0wL1acABXsPYRz7o6C6w91IPXh55kN/2SX72UE/IAxy7hjwG9KpaQ5+jxzDQr7kOoE4VMFWLN4xQ
eGjK5lnsTvYU+3C3lGh5lKX6NO+532Pt3PAxElPmQn/RtIqxtSV3PuLwhCzKVGHtqJvse7ceerej
VWugVcsk/bDVvzYuRMw/K228LGRS7aPZbe36bjUJ7lREibWieHi5z4V+FTo1FhmbJrZH8JhT5114
cslzGKiWwjkUu6ATyASoDrkWR8wsGnH+1c/XehclURoZQjGp0h5VxvIbvWPvK3WCq86Xz3C9X5HV
hMSHQsjbYTHoQdwEeOyrhK5NfDvo73SQMJ+O4jLTTBGvYCvlmeT+bgAg0uOnmED1DCPCPP40L3Gr
dnasF0iIiylLGlgsLqs5ioP7i+2Z6HyNb+23pA758hy6V60tBFIoaDIlb2Pi/fPzp/zn+frfbymN
QjUAfLalWvROm4rx9+dPgiOpRBoVVEYi78hHivUsBoNKu8jPf7EcyhAEZiDWm8qhyv5Oig86qYG+
HE5L5yPGSHZ8XdKZ6NB57jYAkdHZYDC3y+qi0fJezbNvyzebIsiJ8jrq9c6H+pLYwxOfMEUM/FtF
KryPwcsIlWEnp+fvINMlXLPUyV9FwntTfpGB2ou19LeNIx9T5u6qlcppVLtzqeSXMVIvpNByrFYt
1doRlUh8APltastb3OU3IidXJZuuIosudKzk4l6iLG36q81qAGGZXto0jASFvUbqsWowTUhoRbx/
ZTpgMm1gKAl+MICuLEK1HHvpLtXzUwfEU1pqAsYZ+TnsfKx4U1xWbMyYuzvVyVgoZpbmSpNwY2JF
yupV30V9ja3GnfnpEMm7H3rHm7RR+DNld7Mdbna9Xg3ZOuhltDeL+axG3YmwD7+KxTacXp2cHmGt
t7hTLyzJ7eOitq4xai7b/YaHLF+9pLY9RaN7ohv9ibV11AOl2XQfvMdeWSGfHLo5e1ek6K0W21sS
x28YAKCf7pN388YybsffKnF/k2eMAgDMWI3rbOVXRb6o3BH/LFvFj4TiabC1dHX/L99J6zUZ/f07
KVRLmJotC80Upmz+9p1MNmvaCvpc4nEND2dFFtjRLhItKbBjCGWySDlv0bcCY3TFbCjO7A+i44IG
tbTOXPLKiCH1NceVKUhmI9S+/J7curX8uLFzNlt4W7lnLHLAmm83y8WDt9tjY/yxWVIoyakejfD4
Le2NQFFzVOj0ve3+ijfFM5sGZwSL55zL4wsUoL88SY5GZG3pVmd+SETWNnBIJZ1zHR3sI1V1MSMR
9yiKhepd3wPJrcm2ALSwkL8l7MZRUpMipVPE4EhayXZRm1Y+NyHR+IUOTPqnZHs8pg/DHu5LNNzm
dLj2ZnVhcdDA5ukKcGkyJ4xHLslagqqxwsbZKS+KeqoeAYfc8G5KXLah8ex3Kg8OWZyUNbqx3qKS
RsTnKan/wqMztpG7BZpLH6tPtaMFjkuF7phwIq/MbW6VUCw3mkRq8LGj2dkkSWvGm9eI005AGKA5
v0aclmDVjz+G7ypwYxuGZsyChDfPawGyIX3ODZDZ9IgxAR/q5sgRS/bmBpPxkjWv7ifcDmp5yY30
VsviPqXTM9K3ENwzoplrYbyONeP5Ko+zMV5X9fDWx92b0pI5BFti007UU5Zn3AYAJjOLjBWAfyaR
pRAoipGOjW0kBozx/nsuGThvQhxYg3r552+xKv/XZIMjQtNsYdu6plia/tvJarcAG7YGed0a8dYz
uOtlCK0qiyoWAyrVHryEyKZBdS1Y95V0Z301X7q5F9+id9mNcFSKTrBbYndhOyPw9V4dHq0Uv+l2
/Y48ntbIFB8w9Ws86i+fMK2ajnBF3rBAvNcdKSdy+n32phgVrbD2jwZHVvrIaxhFlu0tquGVxuqp
W+uta+oVhuqS41IN9SA7Mpeuybc6MM0Vjr+D0O+9WPbLIFGJtGHXyxxDwdJJRdu8QsuudkrPHoGs
5zederu0jAOTYMhqIxTsqutE9l8L+/P2KjfvuXwBidIwcnfw3KjpmB6DaB/Wkj9U8xTZ8Tn9mVrV
XeKrbjtHkrcne2tPxmNqxXF85RX44uus6URmUozNeoEtv8URa/3KcgX9D9gvuVcszB0yyvwDCq0x
wpupz8uea6o4fJKRRHyQ59aPnrGvsGvqUTYTNrCcGo09HA3U5hj2QYnsC7zElb84krxhUAhOK94q
em6XwFYmCjJBuFYSztzRW+3O+15dom3wS8glEuSSgcbMFzS2rc6EguItjEh/lRZ23D3d0yd6WMhB
W+F/Nh5nSyIbxbQ0KSF1kKORPta1fhbfMuOl6NDylhs4b23XmmIP/xBaCPBZTvOEw2yhpQEk3dwn
n2bXfxB4f+ehfFtxcGHMo1AvL1pCM38BZzvO6MNcwqnZg0+p+v/8vVds67fT29BVwxKapVhCcDTb
v997VbUxhaAhnujVabsObH1U4KNZlxEfxHSyuKpkuTinPMmmndUB/IILjdT3BqOKzvDO8lrD9mo5
9qs0xfPHXHmsyv3Mbztp00BqLV+N8Pg2YavV4FAKt6jMozDX4zc8kfKl5e7Y4rllK18Xp6Y0A7G3
5DWQsgSSEs022TFix1IplywS17W0btsk7mY+PbJjXPBpoQsQ4uZPteyLNUH+agJjo2eFnfe0tkHE
CJgV9zmFV2EdhZJ9Tkb8oZqOTcWV1ldYJ9n18d8HZUZeocdgle3GcsV6TIrB3hkFVa8irNv2KaqY
sR68w/VmHSYASwnneSs1eKLtg3Kx6XodoVJXnBPGeYSfo+/64xibd6sXz0+Aos2T9zP6Cc/kKpHy
+JlF9Yd91/ToYSfZ09rJRzuG4/s2CcmVLdOdG547rpuDPoCJyHbbgtZmQpATOnum/AhVmHRHTnXW
2KzgsIncavzREJAzdLpGHLZzLA0B6Maw23tNI/wKWX3DUUfrVyvHnppQh9K9V0SV5pbbgv1yYVNA
jVXqpabrGLaiqTrJoj1phPZmZY8dEvP6TyWyaBn9NtP1Wa6rb8PT7cWlz8uLlQzomcvJ2st1Dg/R
3Ckdm20HxT0qbqJOL1hiJpMlC8WtRsrklN6qiSqAa+K+qO27KNIpC2w96hUCBXZo/CfoztBWjH/7
8ovfv/yM06x8TBxOqmXbqmb/fXSxo3bNSgP/8kBnGdtPsvipfFdYBItzmCEJjinqauLUTCps/6/L
RFLJcgcw16h4TveFyA83Y2LaJga4b7ZbX1jH/MOA2RMTdoD5ce8JO1S+DVHSZJ1n0xfI06HZ75Zd
n2cpOVsV7UN6eWL0DLdDMRIhb3q/TGDzsQ8ZSY7bGg/hagEPgAuY9O7xqLQ6jYe1y0kuKeLIYekV
h3VVAjHVISSpMAdGFffbKd66EGScYGmjzhBw6/JM1WsXh5YWBTlYKr7ogR7znuuToJc2oGWYuQa+
3lLUkNS1LuotgmVPPzp7WYs9R+rrFbaGYW8pfylkI1XGOlt+0wbtkvBegxjivtxUyS35sMEd2uAO
a2qspi49FOrbFrCR5namruFcUl6+lKfJmaL4PsYVj+juMnWlb6qUk2LtQ8pTvaT/YY7zZc3iy5DO
Z3k0uL4S/4VeXYHGauUuMPb6VJ0TqK38/VGJKLLeJNmFUAOoITusAqWxFr7WTxwqXB2YTuQqP7Fe
nfS3HAFnI/+0cY7klva+ZOJdrrZ3mYIs2cYlynNv3DiZu7wOpTI99UoTxi3nhf6fKpU67o//fCYb
xu+7SI3vIl9IoemEiRXr9zN5nqd0LZsaEA52KUgvdJnsEuIpJZo0tG72Whg8/AGCdLmm/LuEs6me
27beKyjIm6Fcutq+VL3X4Lrc1J86UO8RNxD5J3Rq+l8uNXKr2fk1ASVu3XSYKde+/Wuadc5H6L1w
9l62Kvs5snuhMmkOlcTw049OX55LzmkB6bF4mtD0ZIB5G8A8G2BeXJE/hnpmUGAg8zooKS+gpwbj
bv2B3raXQWygHvLxjeG8/rkOr+JhmPGcnzMw5A1W5Xq3nBg5QObGTbViwn806tHBxAmjmd8baDu2
uhdyc2rQLl5NQAJ2LXQRA7JtyvVBv/ONhNDo5R155vvXq4tOxlXw6iyNemAtKiTSwPiBnz6m5yGN
zuj/F+w7sPOFL6Rb/SLk44uMovgwjx85NqwZGqeRL4FEXJ98FX3ouwLLAZ/K1RxedmWbxxgj8mrQ
I4JK2p9zxhF7fpZ0hxQ2LVTL1c6Y6JXyIMOkTfm4GnTviYVl9NmgNefUuKw7cBgHJLZadH40l0E+
88mSMu6wuPQIPFPSvOpCyFwD0tv3knYcS+73DMopwkGGc1vDuU01kWPzpAqn7FYfXUCx8dicWeND
A7X5DatYFtnjl7u73AyBSumUVXALsG8r/sAVq3KmDs6BxQL7VxgILPwCvbICWs1hp4iwOY2O9CST
FMjNx7B0Jwt9W5OWZ9WpT8rXt0S7pY8kka9W29xw4l+BMI2ycMkXkEKzzmItzr1Znr61Wx9KPLyD
xOyXYeNwUoueVVU/UVqrTvJ9k+unGrHE0gDQKO9qtXzMTKB0tuyzw4DhIK5RonhxNCYO36H2rC73
esDV4Ip3C5WN6RlbJiC8WeXLgfqcwOm+oYXNvDD3ZU8zs7bb4P7RNB2k/bd5mvE5AIOm07Hm5dbN
im/jmUTm1h5yGz96Q7opo7gCH7QxZKp9uR/1IohSPrCy936gqfOKQjUNLEqSQF3MYKaOt5oWo1jd
jriCV+W03RX5j2VDHoHlRycGCMn87FqndZac3eBB7I9LQoepfM73osy9pNgoxXn1LzZH8117pGaG
nenbthAtDZswatXTj+SzXL7yvQLoIgerrDeQ5PGxtDieYGQcW/0Rl/ARmb0/xa4YacPw2Yva0qkc
90ZR+hVnsxQB1zr8UPrvDSr2i9XxnswUL53T/Y+iy9wKFm0FCypZvI3zZ+X8WTl/+gM1BiTpMjKT
vPP+f8CP8tLDKHpKgI07EYe7CYLYijiD3IkIcL8Zb4mmPzVTpmu0Oq6nmJ1Z5CgyLS/p5MTiwwZ/
2y31OZLQzV8UjUHd08D9YJdDNT0HIiIXYK2Xq0zLKSuVPtcjNhwSdOqXIl7vl2Oq/8zwJMqkLpV1
20O0hCfQKkkI74FoteS9qN/FT4UpBPlTXvtjfNpN/A7jxsbdAN4tozEM4zb02mMM+YqMoMbbzD6f
EoykQI8kGLlLoHCyzve5OfP+5beBHA4nAKcLKk+CbS0yfXxmht6j72oUCeyWvZUaH2MpPnVs2KSu
ev3F0afRMlHDen25Cdv9QjA0Q+XaGJtnWul7AkAwdiExChfyPnlcT8cGPDN4vIxk6xz2OG8HUDAn
6VuRJi4OHxcaoJvhQmLTte0nQ/YHTfgJB12m29DVLF+i7TDpd1wHi8GLO96kogkmswk0UQYDp0ez
iQMTXxpfuE9yVsbnjGxOza2oGdQAvZXmSgscbOQpZy0lxTWoBwv8j4K8RMNhr97MaQ22GhPGkr7V
Y/uOtip3odkqYWKZYQKqSc/y04vKp5vpIdJtV9fxk4rQPlBQ7hskAsnJeGY2sW3FGzURmd5lhPMV
KyWDah21HMhR6x6gr+DwMRLEO67DjeKPwKCoz2uV9PDP72fVfKkcf994mZpu6YbONlbTLPW3jVfV
zWpaVdt46HP6KINXg2YHk4Nu3yxo8VrrNDdiupNdnJkaOx0u1C5nqhRXt3D4KqLlkpa/qiwK1/2X
dU4ZGaevDNbTNJvXAn6KRvZ6l37ngrp9jWyssXi66CUsLqNzSB9UaFztpwEcBei3yu34wDE1fMdU
fNTtz5mwbaov/vYDugW4GUrkExyZvAgDPgcwKuQb7Gv9MUGUyo7SZAMTXC+LqVyKDVPMVyLlJ5Of
GKNTaa+hvUMWaPepbdC2vJtOuWZfFVCP7aDh+fjV8A+BKB6umxV2J5yXG3BYWcWJpboKUenyghuE
f353p93aH5TsUqvi3MqEKQyAVrl5GvLi1BVjaBwXjYKI9mpuvdsu3NVYokKQcOa0oSSIarGpeU28
tSBgLCG41prP3jCIFT2gG7Dqjs2TxIsrry3j5uiOxUq0g7B9vldHAloS1dTfah2btBafLM0E0jGH
lTF4L6iVbQTb0IIipG36DICW2LLtmrz+1dg4rrde4gmMoTPZk1t/1aN2LSSWLIebZmIx2dF2mMBz
LxZABBoYCpLwRMi913IunjvkYNrpdU6zbAlb3IFzzumTPHIbj33pzOTDBhMrGWb24fuLAoDhUI7h
j7NyiA+MB5dIbFdq0ZzopbnH240hy+2x16+WRNbVF7RyKlvswxzyMwbo2mdFTMNOLt9YAx8rXfPb
0+uvpITcO0eOtkwhASk3Tr4z848x3gVwHjU4jw2T6gjOo4NgLdkyq0SQT7cuninW26my8qkN8acW
xx9Wpbwlnp2lWHQchYDRvOUhlohgk2J/EUhFVhsoHXDiShyiP5UKnU7tT4man60ENFzaXnodPC47
XHqBYV5k7gTdiil3fn1Q/MDBcRmEXQwbJG1b8mXAikZYCoQ7tneTqgCi4Fja4wfIvCsCzZR0/3JD
VNXfH3UFprIhdNMkA60YtvnbemSrs67TWLihimOaaH1pUi4fC+oexQzjHne4AnPMDni4G5q04pkW
O2xLbEtixk4zI81K3qSaBn/l/O0aFe6Y5eucwZTwlBUAT+JPw7j5ghCg4FaOpFxodNmk+M3aU07u
rFhVJ6GWOoMZ1cd0At3GhxiTs8jLaywOzbYA6Sqf/b5RTfJTPMZrd9U16xoBmOql9jDCxLC3OpBF
5lvz4uvrGtjWFsZUAQxTUBzEJDwpbWmJkH3uWcEkV4FBa1iyAD6t4LURJm6UP2OnR2KzTMPNa82t
+HR4/YXjlJ/NilimlxxbLfFy8D52V53mjRvYfNfMe8N2y9TdcitOrbHgYUbMkYpz1jiPRqNEZXR6
+5cK+ozg664cKQKUuay6FiVMKNtYm3ADwVA5qCB5LWJrTCJIiQwGKuMQhpP8BL+U2wwQniDh+1e6
CxsrYopGm/JquBcIP+I6HgV+Vln7q9VUoBIYDajfhVAeg45oW8uzrifJkm9l1N4bOhNm0LT9JB0G
pXisNb0ZwN6q3rhLWL43NKb8o7HNN11rnuYUIyq0h2Zcr5q5natMEJLigHB0sgxNvO37qH92ZBj0
rv2Qm/JT6eOvKVf3U16EU4M4MAOP4dhiFYUu2THCKj2w+XI+lSggGhfu5JAt+i7J0Rdz8g4rt9Bm
PM2Tfso76ZRe8z7xsyQY5zzAFNpkzWmCrmSRmOn7DwSUd9ls3xKjOi/Tndzqq21xXEpMYg1kjenI
be14p4xrjwXxPOQEAWkD2amXKSPLbBmHAVhHDknwX96j1n/fc01eoYYpVL6PhvH7+qXSgOSt2tId
WlUJY8Y98a2Rjh2d0RGIQtz7LlW87wzaXArhvUjDVaYAZAR6CF5eUjtvgp4w8OGBUfFtlr8lIJ0U
ajoePwR71UnrZEe/as1Rp0yLywKdxoDZ7cB2VCCWIJYgUJBotIjqY5GptqBn8CGvkleTr+/FqHuC
BUxOBEEtxJG6dIIj625qWQtum5c1lV8cxooxOsydgVpusgZ0A8i8kYa0DXkzhdXzbfzZwhYmhOfX
OVY/qMpRbPvZDPNPsvxmMv16T+qvUkz4KSI04gHCkEyBBHzO2+AV7NQ2dmoxE6YZllw7kknfryqL
MVRmFtqv+t51O1BSgQZROCp4i24wkQHxZP/I1+Yof2/obTMqHXTcgP1kICJMXyx0SyZd4EuYOOjt
q/SFdLpw1gEo0Eb6IdaOScJG3S1oXFHPlt1dKhaY9nmYu2tnq1fV0K/WBplGqNfo1rAYlOa/+MOR
XZj8ip4lvKnJ9BOqFJXrC/x07qG97hLPcXP91s0E1yxsG4npAAw2uIsK1Jas2M51P3p28StqWTHL
oaM/u4jUqkl0XQ7wjatcNzQhTgiNFIABvjWMo0WItAWz3NNfthGZsdcaDnHnrjgW/oiR1AZf5qcl
M9hXz9fLLCM9xFt4LLM7GLZgmh4wKfY0dh5VnIImUlepHQyTIO7wZmaRFxFkpIUMyXZXYzPsGx2K
nroHjn4wBaGDeqdWOAJKKE00q8jm5kwysdUjLDEKhdvjYFFmMABrjWmTMJ4ZemJNnDY9zmJ8H3Lx
Xi3KuzL077XZkIt/XzbzyeXp0SQa+2jsY/TGjOe/LEyzm5uuGHyMwOKpXLlNUg2HdlqD66fiwcKg
yzzaDH6SwErTMdvwseej5MAPQsOjgsA+SG3tLNRpZkT4tYXeBk/XTB8e+lSeK02g7S1XdgI3anVv
ShLfl6S+Y+qfN/7/tjAdzTOj/blM/tA4rwyJAafl7d7p4UBCdpp3Ec1nW0x6B6aWRoStRvL55/MD
69t/z+GWqco22rMqM5r9tr4t2nWd5xyO7oKPUIW21Cwgzxz5G27U3QbVLMJ5hNe3rMJSbU5z3p8l
5RfmVLeBwllopssN21aEo/HlkZXk8gVJRdufxX0raxi2U5ApWoBjMLB7R1f6S2W1lyE/wRbfLeun
JH4kncFrWwRUibxb0fpmDoafDd+SrnyqOGGo505zHsMMTBE/Eu/HyVB2FSE8iT3OnNLrN8Pn+lRE
8kS5eqjxbhAWD3bvt6rO/2g7QgaAPphShjXgsYXfhF9vB4gs7yAbtU7OomHjj1PCIP8Rm/mLTYtG
HlpnEoG9eW2N+i7uui29qWb9Ieob7pjnhBRV12w9aJlW1Pe0XN/TB523wDpgFVQpV7Y0KN70gPR0
2LEPk/ocN3vrqFwKRTqzny3ADwwepXqJVPlXwr4rMBYAGeWGCaSB1Ug+z9QO5Fpfegj0Irgdu0mq
rgqAQFhXgVTeZRo3hEHybp9kjIOyuKiiuA71dO0SnAPldJVqLKBKTPlxco3JzU4Rs3wDfz8J+0pB
XMqDaaf+YabYM1B3eFmmyMayTWMUo/NA+fn/Q1phKD3g2XJqcquAOChMg1mquOxHCDdYjvStpZNl
/moPEsh1g8V1TvIN/5SLWb8w70WlPqxr7mfVL50ZvCFpVszmvieHpwKaov7XHxBu5Gn2Z5U6U5Kl
Sf5Fb9unTuCqaH9i9iUoQ3F2JoLUya7bzrTfBHJgmXjLEnnSTL8EQQ5sqoQ4NDZyi5eOvVeSBG5P
Ms+VxRIzSRpnm+eghuqQZJRiLnQ/cwl8Ffspk+0BgUwNyLmYJnFu/5j2tPO4oza6J7wGieqzK3pV
0CArqNJ57oMuit8oIYxtnmBKFnBHogF47QnRDmhDEqoTTw6JLqUaDsoveXRJEXP+Qe3DOpAvkTuD
iJbRp4yXPgUEWkKbkirlOPQfgB/2JqW6QocSFnXOpKVOYdPKclTBH+n25iTUn3DSGCu8BujFVpS4
/Tgy52vuROMYicR1ti5POicLEUxJ7GRSt5PR5Y0FizR4I+4OVb6yCG1vbV3ebCFf1fZTNuVTITNs
flpLc17gWlAFvato7c4qPVBnypg1r6EnoVOe/3wiIZ3+diLx8SiyxVpAF5pQ8Gj9XVAykzIt7Upj
+6WMvvXegN+BhjuAhxUc8RNkVxIwVyO2L5ZU32hWvevS8li7FK2U5s48eWuW+a2lfRSOhSr25w5A
k3EtWV9DWrnXDRjWE9QnGewduo5OIlGHebrS+Kfk1l1P6ycOfDXlt0jhYZOGqflHgyUt7/EgjdEx
4dsBL/0o30Pkjt1BsKGIMBzWzlBl5766NWQdSDUcdMW6KSzceO/gXod8I4JIImaDcKPiqKNQiA5r
vvkz+Crf1u23MV3fz6PzNfyR8auN5mtDBEup8Y/YNh0nTof1J6JYpCOkoJ8TKmILFoajYCE0MIlw
gWZ+k2OcQudU/qOUNO9gPG2FwhPpaBAyrzXTEcRXCetTa3JL4u1exgl3x82j9+tZqQMxraUijZ6B
tqEnPp2nUBbhSFpIhzXCe3dicx8je6ncUXLlreCtrVnWIykJjRkZ1KKGlMDZmGqOnQ4cIUMctrgZ
Mhh+KjZN9P9kaLLk0tyJdbZsN6isi2tOvWtLuVv2mNQo0o4ySqJeNjrLS73ups/x0YY9ktb+LFoP
FqVvh0nC4lDG+TuMwNGOJdIdzvJLJXT8iM2VcuFre7YzCV5UfIkkz5paN6pPcwUsJFHPmkykC0Lk
om3OY/OkYrwZ+Ygxub+pYC9s+TSFjAaXJh/Oy677TN8rPDbLjhgLL2o7O+HrDIfhNm6YWY4bHqft
0gHpyaJbmfcQkKCKn4dmxMnLmnzJ9htoSnVsXWAqE/IcLfLB0ueBwkZKwbtasgK3MQLQ3BjJhqv7
7mDmzoOeROENQ3VEGBfsmJmWKo/NeTU7C67F12Y8Zz3GeTyN8LrvrISH7+OPaBXcnXblUDiCBafC
4hrbxbEjtVsaDetwSLPkBvNrPHxVQqYKmdMliuAsy1d8BFdbL69CNehg6C7F4yWwmOHS/WUtyVE1
2IJNaaCAE+KFgAg/ODuJ4E1fEtz4mFmUaWyVNvNqddntFZ6EfutuEL5J+sKhb3YpnanRSSrl03oA
fOBanH6KMu7Wgum6xv7e6HtNOm0rmxvxZ7Gs3ol4b0aqA6OKZWxHnH0Itq7YJZMU8FoIrfY+wubG
qh9SomrO+tOo5CfXZUdWDsoY+3Ry9wuwQggEcvSoTxQvPE1KFU7yDxM2PNrWMTKjp9wabxBrRptd
kWpco/lVmmBfF6ekBVKKPjnWm49I2lzq9YCpyrtqgyqfGYFNAMWU5ru0cNeFc76oqE/jBQ/qY2zl
B0sPdXB3FcXImJlApvFvTtaNeroESirPRYnK19INySq/7ySnZWGReVUOcpvWCy13JkoZ05xwUN2y
WKclvYwOZUPmXZkdMLJwllI6S0n6ZS2hVtx2EqjrihRylrmyR7lSK98rLX9InfLI5xhrcR2qvfaI
UOsj+7b18aOTpjuUhUS9e3wU25992Cu9X3dk8tfO1Rq65hF6oIXVw2Wy1tM/n/v/l2JraVBuVZPw
iNDV3zfCQ4suI/oUz3Ab+/LIIgLYXSOYwRJ/E14T4+/gaDIsB/wCuOge3fu4/qcrr/1Vo2YsJPLp
Kz9s7RfNniyIPIUMf5tQOkOo0bKpqWL4lqbLzH5ZIwls85OXP1VS/1ulQRf6UEm8N6nhcpYYtHDm
z3Fb377i76W1XdD/41eJE90SkppfCz+9xColeV1zHNV71TDtGmXAS9vZoD+q0B814tvLC/3I6g84
j8fFxQCn1zTnmi1XzYaFzfGiP4rTKwgTJawLqQga2CCn72tOwiVZH+ihs4UfeuRKRFOy8Sr97naw
3B6IDQcWW+6M1/bFBpKuMUh6aj2sVAF49ctsdsnZNHmWqQLlc7ORCEzHfJv+YEZI43Cky57+XwpQ
2a+T3DdDiaFUl3xdaViHxp7iC0VxGwgQHXwuWSVBBONcb+8JiQMw8SBmErZzMkBMyAECWQmYTdFg
AtrF32OQAvogSHgz+VBE800n3aS7Z1v/oUPxWQEOkXiL/oex81iOXEmz9Ku01R410MKsuxdAaB3U
5AZGldDa4RBPPx/uVLdZVfdiFrm4xmReRjDg/otzvsO+EL81B8cwMGlh2SLEuI1sfm2RuKNSTpFF
+81LTfp6Uq4FAwhNvclS4qBK1yjj4GPxQTdfEtI7wCjOSfhUK90GYkcZY2owDu7BUUkLnwtCEKqT
iyCNMfihv5yzITxr8KfEbaOkGIinVW8Mq5bQLHRFG1TD7vyXtcdBx2p7DHho5RdrDym9aQNsIxVb
badV/U1P3BtFyz2yLnnRn6SSL63CzTEJ8LGvpbWD8XQytPDeFMljCmYQqr0Ve0+psoJNe5bswU33
aoniBk7LviV3O0ZoQaee8sdVrP0QgXdKRyR+LHOG0M+SJGhfKzcH+fyNERNl7HSp+/rc7jgSIKAP
F7V8jiIBFRFfWefn8TWscYq9vMbxFYwt4qYGMB48vuwEvDNnv6xT4GrQUdER51BZNFTQJFmgGl6i
FiguOCFNcmxAYWORjy/x50CeOPnqB68EXEkhY5UYdT+jOkQUAajefbPl9AaV5LV034Tor2O+s81f
apiBaErkOpOoTs087PNerhltoftmaC8zqMnYnhh/2BF6t44RuKXsoufatWhUyoMxfM8OmlqXRIX8
gcSwVUly7wwauCrCbb02/ZS+bXYv5N7txgPWwwE4sIrEsJPHqY9Paj2dZoAVmjoGIE6ZTchz+8K5
4RJ/+6lh11BtVkYFI6OSP9hrdZxfBVZw2Jaeo2y7fV9HZ+kOjAcxTwPmNpr6WD9ony4FC0IirChH
rw19Ru4Mcaud00SISEzgBZJUHhloUEjCYJy7PTz8hDXkgOq+2BgXlJ1TtYFws75Z67hGGrMC1onr
1CuMzZY3h5hxjWuDWVO2msSZXfwxORFcn+ybjPEp1AX62I7JlUpUpiJXCY3iVo9BW+0aZ+8bZy3/
pZ0JSq4C5hzNt7QHIiYC9ulb0m+CpGUX8ag8v453+FdAodj8LWZE0hwgFJsxQ+vEd7uDA4eD0fBC
37KpaTNRkhQ4Hm3VODZVCC0kPHqhciQdz7irCJomrQlKmt4hZS5tCExfjJQGWl0aHVe7LdVnHp1d
/mSmeyqeGnM8O4BFbfgbGjjfDCVsc6u9aZtayoGUiUNhUzXvO/Gk6gooGW/biXSXCg+mi7EfB4SP
Q3WUY1COVhAONhrqfHLv2WQ8SK9nweU8UkntY7t/kynsJJzKc5y/yd5+MuAZakFdunfbiu9Ett3a
yr64LcgpX4+mW/8VMV7FQbTGEqOiICFDaRM/d8cxYfx2q2NzZT+E637RTDgoa9FMFFgKNAJVdfUy
osMWE0mfajAi0RAKijkMBQyKSzJla4KYU39SO1KDGGWk80O8ZHWhoAWm2k3nuPNOeK+JeycaSpyM
vj8i8Mlo0qX3QDW16QPlSErYXxfz//knX2f3l8/zu6ppk6JY/Mt//ue1/sVd1P7+ivNn/e/Lt/73
X/3Pf/5PvvMf//LqU3z+03+gJUvEdO9/2+nht+tz8V/e0uVv/v9+8d9+//pXnqb69z/+9l31pVj+
tSipyr/940uLFVVb5F7/7V1d/v1/fPHyWfB9mFk/y5//8Q2/n53A1mr+HVWq47i2Zauq9Vf/Ofwu
X9H4yuIb8giKsUxN1ey//VsJay7+j79Z5t8hdRJg6NLt2I7mopLsqn75kun9XVXZ6jmEpLjYYvmu
/3rh/ByLefb/vdv/u8kWe9K/TOy4DEwEZY6lWqZrM/T/1/5YU0wuSDrCJBRXZQSVQQWSusRuaI+y
borABL6hA6UrB2cT6t0hd6kNsxhZ6wIeTIO+/RGUSYaR7TOShRUL1RJ57st4mWn9RubvrF+iER3Y
PiEVI+00qiXSW1oV6D9FqcH48sPRPk2FparcaJgxJik2CPEAjyRB2i+LbbDaPdBoD+GI/lm8aWTu
TR20cXAKg/kNp9lneMtAg0CZ6SWeYV1nHbu6PTw4KAiYTyMammaVFh8jjK0ez65LDEDzWvbpw0cR
PfFJhstw1r3HBC2LOBpTxjgIDqfmBLV7L7tLASYJvZ7eEQMGv5K4FFtPOZLPSk2AAK7zaKU46OKQ
mCsfZX729Ikfoia1FWcVDurKeav5R/X+Ku0Hj3R4Y5XUn5WG5A459WK9T1aVBRSkpRvr/ZBNr6vi
KInPrbJl+IOsO2iA9anv9E5phiahfahnLxjSlJKe48Q8SO2P0+0ES4W6Hn8lmkFDMR5YdR/M+By3
7XoC/152p34kWIUwN7LC5VyuS3JLUrMniQbZNVFwGr80SwtUYQvf5DWmWGwK47VEZtfq73oEBQcO
UoTEheA/dyOS7sieUxLmk5mvSfHtMQZB2Glxrice4a4Vea/KcG2UfTI3gQVFI9bh1XgkIYzefiau
uINXpGMajMhFLskkz2001eoynQDPrN8Lk4g9cjkctE0oxFIgaEtAd4QHLY8b6G3pSu4m43FYgpBy
dGKkH7ddfmYsEJQ9K38Ahmp4du3HiWKEW3glLXn2esW3M8KB8LyEqL17GxhPD4cOXztMTHMlyGpL
95qX4EF7whQzGs+YVG4y7u+zccX3F8R1GajIglUKEoR3qbzNUevHNa74pFjPzbVemEk43Yp59ptW
8St3ZtZX/ch44yxaATQILykpC3Czo02LHVBsDfcD8GDhJgdZMiigzM15RAYaMpdzWSMTYFQRaOnu
liOduIlndyHJZERFjKg0SeDF3sctRTSrpyBEhakBaxNBoh+nuL0ML2jph4hlb+v4ZkBq1OJ53ZNn
r9J+EgkTZNGnA8MIJc12CuVZqKvGfUmXqVYNp7wfgdm2aBBeZhvK96msofW8I2G5xOMY6EnNh5fn
lfiH0cMpjWkn1z/b+Y+hPzfEs07TbWiHddhRYTQalm0Lj1TBrDKwNUDpXZz5MWQGdDMB9XIJSQfJ
S1fT6wzD0yB+jM6GYzTuZPLqus3KHNEfgLKunPZVAclcMMGX6iHGpayM16T8ND2E8s0Ty0U3HfwE
3sYM90R2w0eaHUT9Hc9fDiQMPcx9rK1l4n3lxn2e8gcJdGliTUNSt1/zftvVc5gwP89JE8QWzi4a
byUZgtGj5c5+vyhdNCDasPrzkii01JRdoOD3Y86QIccq28NCSkRjJDmJENmhhoQiD9CYXsWorX1W
f3UOSyiiQ12zJPBe4g/yDpF8HkyJKFSsVP2eqvScxrVgnj7O5OD289q0YHxxXGA33srZOIedA+8Y
JzMAjAQ52kzwnh7ZFPlYfsaEYVA7f6XETffOGx6KCg/m4PqjiD8lEbhp0azTpR0SwDzWwsFCUGr2
IiLL+kVuEfqOreGgMOqY8acJ0ANsoOFl9HN1d5g152x5Q3ExLftpGOt6izHW9q1qurVtti9rLUEW
7spgnn/MGcS+PtnQHCylPVcHRQl0zPT6m9ok3zIBZmMp7ibyRuegWwnmEN3bppHy7WH8cKwoP4yK
DrgtfC6srN2WTlsum1aLPEC4GRI5pPI4ZWkCiRdJj8v4t9TZIsqlfamJYDU7Y2IAxkE+MuJQ3f5X
QwPpVwV08hpt8T7zXIgLXkIe2ngHbMvzYUBl66T9Vi0oKr0APiDid3RziW+oyIStKvkTpfCmONoL
fApZHQUllSbJByDTSGIAau2jNAMTA7IlT1dQiQMctkwBa6viJO7lRqnt0YdWD9ZtHUO9ZOcVlyM0
KDBmVlsAG2ySP10T9J6Jb1pF1DjmSEQaO/3FDyB4B5s62YFu7n1l0sm/mACyCLHtrFcRvo8aQgtX
EGkz5DczxNCIDyBEKd7+TGunVcjSjdPbPI0A8cnV3At2J3GqBrHbNN96Iu7DZH7FZmTePYsbHF8Z
kq6W9nFwxv7Q1+ovQm92vkCV6pCgOjXZCJIg1k6MhRzFZc4WtW+cPxxuVKIaEFN3Aejn8fCQJ43z
gLPi4mkc9gmWcB3001Ujn3RrdGeWB9M20SGW5QWC+grRp5kQV9CO3nM2ls0hd6aPVA5f+lSM63p2
+cVK3B9S4/UWT92AynP5ZID1kiFPtCheulB/ZoaqrayGgXP7JsaUJwCipp7gtB9VzmThxNNu4iSx
BpOHw4xfm0KsCgAZKznPYitT6T4rbHf9KOL58NphTybeAa11f0wXgvfg6i+R48TnNHHYVqMvnybx
3RQRSAQDLytvjl9oJT3lsFKjNg20jO6xqvIz4L1XJPiYPjyQt71GXEKHNAZ+3bRAdKJ4DmJditXA
LmfrjvmFy/ASmhGt+ZxalxTDgXA1vykokLyx+LQaJHquW/2AEVPXAwG+mOe5KgwlaC1v8RCyvzfQ
u9tw7dYiM4arWpiPExkFKKAZAyQG1wvLzwC2UrL3cvvRjNFqpK3qbtXGvAx10OoqqvgwhfwkOgA9
gxtbB2syzKAXIgvMetiNIbgqdC4N8doETKptIk9hGr3YxPz44uS2jsuVZ+NSZl9du6m4tPxlblQW
9akwCBmfCerRmurAq0s3qfPjzTopfir8lJRUUFuKk6UYglDU4QRwXZ5lBZdTZyCTTE9Z6n22PQYa
U0JKMm656FaGYBCs6T5oaATBLgliA6VgXY3+wGWkI1TnjrLyXYqSkrmJDicidQO9xdlG4BGlZeSu
mrAD5b7JGehHxbzXEH4ukSZHu8fDMQOUU33ogL4F0TKqmisK9Tz+iLVvG0aB9ot404u3LUVDziuI
u0e3eFQSZ0NHcYVtyYu8FhHki5O3SGwy4nQumagvBZEVYPrXHZFAtY62+yY1InMi5oEx3J5DHZUb
6T6GeByHEjU1XanQzM/JIucmGg/SgOfFhCoriWJQl+AR4AzJRymKT4WRtVXw4c02nDM+brWNJvHA
D+gCtdc2eZ/ABjPgUiVJXfMRQVvg8PslO/qYNUxRHhFpvlbUrsLDDoGAqBkJh78QtX7ofL29dXX2
ZIs5aPj0A9kyGH/18FFk+xCTHTbHfhcyjikgUkLATmcfOQPUOM+XlFTSNCmJb32vssUcV+i0Ts5g
rCsyP+eHqoQE5ehrU1GPpnq0terJZNMHtRIzRVStIX35qPGsCahT8+7VuD80I0itEL7ydlY8hq8o
ieR0SWFaJNqpwzYz82BT+8DS1+ml4a4SpD5SThTlptUoJzztSFbBnlp7dHdmLW7JiOmHZ6j05lUb
nmNRB8V8DcH/SfLmI2evx1/xCEeSV9YCWaKvGMcGjnqgoxV1VVbwWGx6VFJMaFr0DBnzgXE98rvK
R0EHg+pnWs3jTwYttkOArCCDjPvfXq0Zs9MkoTcaucVsZ8B1TDjoOgUzFX3igBzDm1qDXqDszM8S
mISLAhZmSWa/wg/RWkqb+4z8BuRp3z8rRJCVmsUp9xLaShBR8XuzWOdcdSFQ+1TX9nmSrlx9UUNc
QRSiBZCXjpDMCXZb4awzx9111kRflde+6kTXmMk4yxgyBRjqEYr20jOw5l6GkRGx0wefEdrBiCfE
qSAJEe89MICL+Cl0gHqxvRZQZihdULZKO4bVdiFoVKtuNZspRbmp0YNr3iTzmcqBkkya66CdvORd
Hwk0xWqqGltGXwGaywNTzpVE6tBlcJCGHzs5hQ7BLu3dBb5Fsq+fhh+oBZB2AJBi9pKwRbMI1PAI
qzNM4U8KpGm1fpDZ9GijDDLHg6HRG4KjLrsaAU+5V914rXTjqgbvINxzX/Wv7Je3Bkpf5ejEKaRZ
MvXEG7eX32OGSO0bemnu8As+DpO8PQVZQq4aBwblPIypPQeZRJaHn6Ao0K4Ub1N5ITxxT79TOfek
BxsLT96LPpZRZzNYxzr87FMvoNuU9tVoQ34+RIWa89ywpBUSlxLdV6MDvE341Lrw4PI3q5XPJmln
vWNsoGjoGuM2NnIG0Iqyhk9Ge5EZh7Y0N716jshNbgfq3JnI1QImLHIFiablaaTyMeJh7VlEeds7
o0dnQ3zMXCEdHcw9oR1TXT4hy1rlaeTnSG/mciEwJuuxrR+FYj6FSFmT+WtsrItOBz+SVcdUYcbG
PB4dflRDewk5JcwYXaFAn106RAJhb2AkMbIqH/GIqxBr5cNiaZPK99yhPhTUNUnHup4OdvCAbRKt
VDKCCJNdrWGtTZ1Na+cN7haULcaSXFTcRghfIYaMuLqWxftAKrQd1XuFZ6CJ9GsxpF8QbEDxRs56
ipxTUxbHcW9weJFlEOmPJLXunLjfOt1pnkMQMTbdxHNNoonSRgiQrZO+byFXeObMHJSAbDuEiqoE
OT18IeECNDiuGPArTfdYgvRRiYJDbgjGLX9RYyIA7PZeczEbbnMqmnIVZS8TE4WxOk5wZZuoDizS
u58s+Dw1CIEpQc00Tdmbl0bHPG6vfbZxDHbtxAOGjAy9mFu30u/INeDDoX8NA1VjSps45kdBILpj
IgNSzg5noxYtdmdH0DNOZ5lUqwjXKS6WbeOlEIWDxLKeRyvhwyqoJpkJRbiO7cL4GUG1Oj2/4u5F
x01rRc0xDpUfdPOw47ESMCtNnPnu0kIWRbVW3PdUvRPBvbaqn9F+6ua3NjUOqZtR/z7b4Z8cBCvA
Xk57j3MDzXUqN0aTkBLeV6AvzKM2/WmktWgnCangLbLG7zo11+5U7WvRklYRk1HvUMii03RH4Rdt
v9an9hyzQpAalsas20A3eJ3c0Wf3M0TdNU8wb7QtEwn55k7Fdba23sBHD8bATJ6SJCbOWnJ2nb0N
asowH5ICWIIa2MvHfYYkghCKmkMaMDTMA/S41YtmTvdMh2tevqce6itKZQsJldH9jt7rlKvHCNCg
NP8IJkdlfa2MASNGGnTj3gY3D8lZmPohzybeqniDTYFxyqpRz+G0hUq6krm7ToovFUtXTtCqYlrv
WoyJAZBs5kSkPHKTjXif/rLVkX5rXjAeWA5XJ4JzSydqHE69Gy1CgX6PaFn9Q2xpkJCZMlBmRAXy
I8G0/tnNidDIs6BVNxqEjQqFkIoqTqnKwLB5ivXm4JDxI53xVDkeN5EZeETxMh7nAERBW//mpfEG
BkNLvUNGph1pQCe1MrF4JySLHzt8OGUd38PpZsQtByyHq3GtAcxXpf4I7U23bsZcPdbKkRjHiuBf
ngoeuYcEwOKocv20X17cP5l6ExjDhIwa26f3BywUqyYf8+2XBOHUxxDEisxPohDzeQFqX39Mmmfu
0TZ9Db2v3vmKxQW1WKGzncXsWiB8K3q8iSR1dSe7WWnK29zErwlTmxYqg1TnldGMKNurzYTAQxbd
pjRWjbbwc3YpyGrv0UXMbPoAt2ze/zglRe9k3uzuWs1LoymCEtXJEp6jy0M7PeZEz/jdUK4WOOzE
a9TQGYLA5jUMUEkuGs2dQ0im2ZZ0PHSkMj0nhUU8gH4wNqZFf6Uh9cVoxOFBglIdJy+SYVWC3KTX
/ftcseRIBIPEJ5EjXKzhzxCxNkSPqg7ZF2xv+uYl5nqcddTOAzK/bu8AxuRp8I3pJyIMXJhse3k4
55Y/nINEaLO73Vcpv5SOgyUKQZMvlddm7u4jIWKOQU1oNwQf3jOiynRKlVL1vjPyry0Qt0tw7mRB
IFJfNVy3+TABXP+TZ8paNw60lSDcjylI6r6Tm7w6loiNRhYaEG665FdV+4DHzQ/ZRBk4nSyvIvg+
XBc6oGf9NmLMqEA/YjPnijAJtHx3rGkVe8wAOFYnJowir2mnr1nU7iZCJjTSdWpmEtOU3h/mHOEf
ES7RxF6zpgfCnF5aedBK/OA5c87smhpYMxCXatAGUx63CvHuJNoHe1mF0pIW5IxHMg2+hZgxA6us
z0vcmgMkFeqhViU4zsMN3wTVb8XRx7XUTdZaBTAXC2rWbi/56z1rN8CdtZcAX4HuzQSgzxmWEkDW
QZAkVB1mr11T40QUccQrVzYR3EcD92kRn0u9DNz+OkzhocsuJsFTwBjNaMOSyx8bxirkmLSMf0yN
oY55njLhN5lEco/Ee4CUmK08TJDSRRXBAnlZ7MZMId0fF5P41DOZQ2RErgEYn2nbLlVU/ScfX7sY
1X4MHxKlas+ENyUsW/GSHcjImm1/yFPa40ZqRU+5+D7zWW6n76xlY1Z3O6l/RlrHs4F40y5Yju50
1pzc1YijkMPkROE1r0TBGVCkUYP4pGdRIJwH/CwODjr86YMES56gyUqvyfTpJJKgadhdDH09jeOC
uG4KeR6hguo7o2s/lDDcXPIALWhtKEqmwyBOmGcC13mzxsxPCYWpIqTyV2GDyMY7lWAlAFaBL3rV
v6TDFCRIZlVxKigxkM0gSdFREXsVV7CLmwJcAiJyKulahLvafCm7a4gjTidPRpRPtfVRSy/I+dnU
5MKqndfesh+RvlacsaSppNNEuR/ROvX5t0kaAMxPx4AFL0L0fDwEXf9OgFE0Q86N0jWtDMXMNrcd
PyUTU3dOaYJJ7dJU9ZqFzky0NEt8v2ekyPZsPXnKvsD0QH3nIDu3H6V1qBnPRuCLG/XYKB9aC1KW
078+CJtKPP1ui2yVpdGPIX5z76mjjeqLh3qYtrn2GTckVX2x+98OGYWQZkBNqplzI7Yd32xvDoRI
dqDlGuzBkb1JWOBnRkScDWkCinKaQswdxDxDbgismhgGZggOkxqXxITG56LTOfcSPncF2CwrYC4e
W2cDo0FaYUief7WJW4CQmUn7xKwE+mETKYQQDv5gwSPX5TYZw2e0zxvA+2upiQ+CZ8pl3KsANmL6
Oc8As8x1T8596XyXHOOGcAOFaIZInbZzVuIIy5dfvq9Z2WPiWIjXmz3US41tb0zdFYFsDkUBIHjj
xZ/FgN2GkKWZZTBkdq1mTYFLelgl7IAIROijERkARwVZk0X6Y6XT2nPLo1DOdfM0UskYU78ao4T3
50Ox4gADp+HWGwZDEyWqnG6dMYDFgpMGRoiRCndGA3ln6dy7ldTGY4fXaKrboPDY3hTXyZ2eHbSd
YdP7xky2PYk5DBjBXZqEIFtZ7Xuu4sfaO9JJ6rTHGB8hwvC5SF4EnyUnDFd5ea+1W1k/meOXbCB6
uggcEuDcysAmzw7AnpQwiBXxh+iAqUFJxpAHOSRjMZ1odjQ8LeSEaPAVaAra9DbL18lBZbHTEIN8
k+/oyXFtW+VWRs8VaUv529wSK0LOsqoj/ZTPGT11pqq3Go661gjGvYB2zFdbOKQXoO1CehTNn0PB
w1W5x6rtTpIJZqbkSJFJbSKBQqq849Lw64IEh3qtzWCx3Kl9H9X5JY+Zjtnc6dZE4EW3axgGRZ7H
YPt9rpDcElI0cdXWOnJRGFnV+DXTLprpy4SMSkfJYK8msMKNhr0qF+RjgklnC2Xn7wODOSf2AtWQ
qIyIkZHdY25pR6r0g9toTKhsIn7FsNLzi+ukh0h1NmVGwqJ1wh/gudGLpOYHmMXl8trSEvSkYWcE
FDFt5N1vubQJUnVK5tyEtNF6p0ghUrkuR7BJ2rwC8vpssomr6pRmEJ8lmZsCC2BZ3tLsya0rHIKM
6gYs+uEUICHyx5BgvtZ9ikvyu1Xgn2px1Bh7a2Dehf1mIvV0SegawEwPWka+030mTnSsGF/S/Kkt
SuhIWZXukw1ePXXf8+aV4PfnqR2/sdr40FM0ZJzE4nT20ajQMybUUfJQi+NcOIypyyDXkfTW60w8
e0dRx9c+ht/X3HS0OZN9lJDMY5X1dvhY6ddEg2eYG8/hXGq+JWOeSgo6hsHyDzzYa5eV25gUi1TK
15D/Oyas+9AWG4c9mNpjHdWMlSQjtW5+OsInW7c7tvQ+IGyPwsagh5CmJIfQZJ28HP/XlPukscaA
GX/gTSchw71lCSQscQBUf2M2PF1yy3Bzz+8B7atEP6tjdjGZ5kfaOxfhTn5zEtjdQ9SfVMxG8jp6
T4n5SBwHF64G/xwAWHwlysRpzVXrbubmFcaWm96mqQjEraj0Y2P7w0MNVwBGEhqs5yVLVYLH3GVE
401+52VBgxDPZf5hfzb5/J2hIx0VKrvY3HS6EWCFwjFi0ROhHZ56ZuFlsVVqi/v9t8BhZyekGVZQ
Nfr0NW1Gv6J2YnPHSNe5D+5NMOAo7Me56NEGEqHUbAbOdzGn53LREdTTQ4KAoOnST8I5faupNoKd
jFnoK0fT1lLRmT9eZt1eL4uPas7gAJfrlE18I+t9RrHB3vCgsnBoFlOKRRlFumfrokR/dkBH6mYE
IoilLhd82Y5b9IEre4QxC8DeCN+V+Y9dYvucR25GAu70+K2Q2XomHq9qWIpqHAMAx0G/J/DiY2Zy
Q8XKcewZ6t1GEuEj51HxygdTv5viZA7uKmPF3aH3Ib6bae6r2zE5yCGJzhvb0B+cXlll07S1nC9d
2/VM6wVesS78Vac3qnmo7M6rUTVBpH2oS25e/6kP8sxZYLJMrmc6t+wi0mtJI6BzRjl88GZwaU6p
BYjG6NlpY+vho84+7cRcxTmKvJqz3hMkA4it8yX0mCZY8mLfJdTEEslaVuj8Vu6J+1xppKQjD1jL
GSoaAQrqxLOrH5MPkGxI+ShYSKXNxaUqvirrvSRIXhTxr4LouCzCG8i0IBm+0FchIlvF+kvsqGdR
hVvBZ1vRf4clYVh7pfpGXtIFnZL8OCS9oanfpSxplZSR5sj2O+ZWNzG6kAmLugmdPQPhjBgR+6V0
niOIDSbGofCKxeMtgwGXkjEwcUuaGWjFHD130dGbP1Q2eclERCGSa0ekmEURtLmyVvM5mM1vt+4u
7uBt7TB+Auh5cEFxeIazU/uTK59xXzM6YJZCbTd4sKb/WCXvwcFN3E3KDLjL8e6hRud2hSwtzCXj
LfRbwK5Er2xRq6zNWHlCicEJwBHJr4V2bqh9y+7PVU9T62gQiqBe5xcHpTXnOmktECf0ngBucyB2
XBKfgH6rCtx8uEmhfOvCWzdOf5jVmWmm2Ioa6SapcprKtI9FqyjaNWRQUzgYf/In2aa/DqrlIUJW
MBUba/7N5TZu3lNnpK+WV5Uwsq7+1VtCS+kNXFZGwhyvCmpC232xXLbcWRChU64RXZRNcza88HXS
74pjbgitPPKNxzrLWcnwKl77+WlpGFjJvwub9w6arqMvtiBXMvQiLiemq/9DGbXDAPhceADUyIR7
6HtGeSFEYcv7wZ2KpzjZtqJDiXToRmM31N1zVjKtQnyQ9q85Ev+sUn4dxegC13uskPiTfgkBDZ1p
qF6rYVdRbpjIaikddCKpm60Y5VqdihOD96NmKQ+pPu07coWjOA8iDHyCmUBVa1iRtyrMqcrp90N8
NX4qhr7Y9z4dVh68LXYFYp4KXNcejag/ogg4NX37hxgLnCxBiP+gds19TFBCTUB4BPS6AqzBkjiK
6zPQP53jLFIiv/4rI569pIX/y+jJZM5gzZA+1uobSDAHb9RWqsNJY3loL2HGah3b2GJWAmLO+Fvi
0R37b4Psn2Nmt/uBWMw6fZhbLpi8ZJLX3B2utclgJD98hYBtbFYVAwNCdgsPXtYnwVSGvtv6HsKP
vugf0IusWx1YB6WEYYgVKJpAZ0it6NqbmAm55NLCf/TkWIZfZah1FPWThQCJE86K6nNfox1iOwnV
6D4gG++T+ia09uQ46LJU4C8kfRrZuzt0DPFtwFot2daKTtDIhAd5opq2oaYnNNx5tbZATEsCPRx9
vCkoN8JbQzoYinlEYaN8zGLvvXUj6t6BBK9nDaPHXKLP6gdcUD8xStOOD3+lkZtM69iYx4K9Ykle
jKaLj7EgEaJ7bik2kxRnid9wBPQ7xWLLDN6c7dw8/Y7zT68oeyqm1ZSHm7lE7KOjlM9k+WvGy9xb
HEq923eUZEp8pCwZ2u6lXJ68mKKuI4/Q+UPGzrmsxm2LFbxCeVRmAMtwYJBRts4dlLJSf0HktzJC
F58U9szCc26aBAODz5zgBFqTsBIfIqt2cQpDVrBqTbd1NyBOJXa0fHcFd1PLMDqKlJ0slaAn3Z2Z
RUElwKJk4MNRDuiYGjzXdyHiczaNq5D33TTZ+9Jcd0xbkFqExMUkUbGu3QT3UANJlCVcpJBz3K+q
7GbjCmlAVmTtxYLUZ6E6Q3lx5A25aCEf7olsHcXPk/4ahbtOk5twcI56Eq0trE8agQ9dR7QbI3rm
IX6ETdCEJWhqXJ56T5gmcmq9vIYEfbRfLh/IHmXgsipi0o4sqHorqxdl0K85MBi1Y6yQDPc6ydcD
+i1gkg+42ldhxqSZzrC0QRXcAQezD5W+084AlRTe9xql/ISlsWSA8G6a78lMIerQiqgrZ+AjNSdB
qR9ZMrw4FL+tdJjNnTOsPOjJn2oEs60VfusmTzGWtF1iygclM971jlLJIJ2gYwZTqLDeJnEgvGvb
9MplnKiKyoJp1rxToQXq1Er+EKnrLiWpWuON1+nCmV/gOHBqHOxtM1wSXM/GaOwVEIa9S5ohXSTR
48KlEs+YIYQ/CYmjBU1ZnkXPyhKy65CP4NSrW+ORgRcbgSvmQzr/ZAjYxk4GojLewhSIuR1M5qup
/GKzfBlRMHrlm6vBm0nZdDc/k7E1dLqD+Cq4P8OpW9UeIjr9SRnB9YLES6yEcFhz54BidQKR2IFH
ykUDZidl7a2joxPFWZNGYMfp3swIsEIbZ0aPhvUxl/tClZuGfIoC6lnbfdXeo47VoyZXKSSzkTX/
rD5E9YM+fg4lQyES1yGr9iakSN7ZQUPwZXT3fnZ/FzgPiQotpawYeUjKzwovvvF/uTqvpsiZsMn+
IkWUvHTbHhrTmMHdKIAZ5KWSqkru1+8R78Z+u3vTwTAOmu4y+WSeHPwn4BznzKLRTxW3LSDnkUz5
HEHZYqhOO+3NPKivXIzvdm1v7NHeeFbLAAbMCoMSm5NgGB8ptZjakesARhEWM7noh8lwdglY9amr
QekhapVTmjgShmij+N8YZu890nq7dlflrrntWfwM+I6wmz6WhGVBfbU10D7VlLcMqEtqrVlQff9J
WJDelO1sl0njURmSt8ojnc5bs77DHMqrIaWmvprJA3ZPXZtRCeCCJKQ6T4nzameM5Gak+HQQ3wN6
bS+vl6X6VBOgeZmAAi3lqnf37DQAqAQmdNJNpVPvrcX3XhF3L4Fv8nOZifS4DFxeg0m8jLH3Ny3F
jc6y90Gl7WuUTntQXy9N3M3EOn3SDFmGegs6ziuC+ZiQQ9/NDTwYjFRweK04TDcOB1/exJwRNm1v
yScxMhmVGcmAcdtgBx1c7X+Y0aPfEET2rc0Pu15onKwCYP8ls2JUheq9iapD2BYXyJT5AZc5Y3qW
uUWm6HEL6t3EWOqIUaOqWA0SirrhDYRcsfTfyFgJh8YofkxyrElxjIm1aHj51d4X3N7sujD0QEXG
VvSThT9swwERbyrF195hz7PPIekuNTcT2dGFWpCykq8Z799SoQP6s9g7WBHiAsQ/x0myE0QCl2ud
vFg3dob85/2NnTsdzwys39IKy/905uSzX+0XDmDxgKqvSqEkMzut1xM6Hh7+QZyQFIgURBwRP0AA
hySSUrG1iOq3joP3rLhSyauepkOQySvBeXblBsOhzFD+mOQzjXfPdjo/JcOYnAmIQQqIMKU4o3ih
E3S4r19mj82mL4q7bgKp7hXMq3T4PWiWsGDyxtcqoImMwdYGCSLejRblg0l2GR3J3ZAShGldEVpN
5ynwlXjNgw9Fw0BzMiCsCvCOOBE37ciQqy373VBAh0lKxjuTWwdbSj1Qv0mSb/GguhwvmakHVX9I
3acOS3JnG+yNaOMTzkcHV5J9yUTRX9vd9FUgSJ3GtkdPm4hgYFiznm2Bw9yGU5rLkDlGCZzIb9y9
H9wrG++CzJrnCefLnN7ljG6p9Nvp4XtBc6uh56z7ftGgBLH/xehrCR0rUYcfeYIRhEwGCtgjh0S0
JpAIGgNTwREMHgehkHXBHdi+vTU3yE6WogrhYHAdMuU/FffQnuLFwfvjpvo0anZmD1ffo0LritOv
Dp9DxE+r8D+tukLkKSjPxh9BTR6QSJKFLXcgyNoW1REy9bez4W+n0WY1s7fk+2trOqn8evI/agoq
2xaOh/894Mm2fHw58R+7wGEPfsUPGd/FGyKBTLfQ2U8OK3wRHMH3IH1uJ5hozXKwXS7fudxVIzoZ
cz4LwTzy3hr/s6AlK9Z3bLC9fK7la4RoNAC/WH2sIKvaxGN899Bm0yamz8yNKozGHGJxu+QDF8lk
W3cn1+HbEeomD29YtyVDu5r+v1J8jED5B/u1RbSFEogIiX0leQ5oyK7at4HKWJvNUQWoBgvXpYkN
3atIHQ8bxfQ8b86O/OEKAb1uk8+s7iOmAwhwwT0B6o0blld9traYAOwI8LlfS2w4cw77cRy31ROK
08wdWN+I/IyE4Sf3AVq9gFaQ6eQ4Eaniph/6H4P9KEPYcoW/yeZDwGi7BYzgupsuGbh+XsW0+3CI
38aRJGBO9w+7o4f0nP1FFt1S64LfgQUfvGZDZdTfrGgR6egBJgpQftTgAvz2Punu1gGSxYAD+3HX
fdJXkTdML6i9oZdo7xq1tclc+RzQfEA1E0+NY25o9OgCYjnhW4yEa/I3yVMz+fwZfiot5ueWJP6Q
76itJaEwb0JIDNHrgigNgViqAmwr4MKBzI9EQZRvBUyTutxqOuMIeiBC0XqVDv/oe5Yk1/sNzRHY
428nwTmSERIt6xaRCv88khTQ3NHl8mhpvNsZacD+HCbPDmaRkPW+oetiqp7rYoDDQnO7fJoJ7fff
S4eN3rl02V849AqTEz6jcryd43/JgLaayk3tgUij4Icd1h1hsSyCdON7OJ8CzJOwYOt/serXGfAV
iTr045Z7iiZR+RNUrC4LIichLT/4JzIuhuNeL3wXXOEJ+xWe2tjeHzEdYYxvTQb+s4AJec6LP42e
Nj7XULidufzBCbppIq5Np9bDWENGEYdgIDdJNW0J6DG1bZHcMkDOPg5lEq4TS4kRD1a3Dy3cNPa9
y5VF0WyOMa1/s1OK6arvlNOs0dEG9PI0gkEANwsXF4gNL52FKXvBFUh0YhfIz4kkCGh8kMZdfR2j
bKapDXdqmJtD7bz15Q8b7cbxh0PKaukCWl4gzJiCLHXH0Y68WX3lls9L8E8NZOE+fAyf3d82L3dt
vMV/GtQecNk/rsRI4ne9OIFLWLbhAkMauUBBMLlE7WNIcuxkqxUa0w3f8yjTXevYwZU9+9VVSCh4
1zKr7cKGyxY3oYOfVBnRGGKo/eqes3T7QEvlEZHlnyu892CxsDDPuWEs4SdPsX8/ckkK7dx7sXK6
pka0dmimxCi7+W/m19GLGrhJJWn3RnIwIMHQMhAwAqmGqXkboSCHYOWm6I7Rtv/H6A+nKcJ9UxHC
HoEnVZH10K3tAF71HSdDxQCNpcryIGG4gRNychx+ajm/0o1K8i5ff4IPbYWzKA+eVNLTnGaCQ5Cq
d5vBKn09pMdrbgp0l5ZcLCHyOoYF38qEvc8ceBIQK8yIa+Y+tTsoTX8Eb3uPL8QNcyYhD3bOmwH7
RMz/w7gC4dZhIh0RiRJfUylOTfMI/9zEM3ZPBkzRT1QcQ3GZ2/J5JkRE1f117/wkKyd6BDI//ujw
1IMlsW6i6q9nFQ/0zm7xRIcc5mFkY3UNCD6t5QcIcVhpxmDYhYZSP+9RYSRJiSllFFrY5S0Q53jw
7uL4wyK3Yw2/g8V1c3Rpnu8jb09R8E3v8d1kILAn7Cf4uEeKZYZm53CR1bl4r3rnbqmZn+ueO/OS
xFvfh8GVRjSc0e2nKVuA4mVvKio3/yK3Hj3flLSrbYskWy5drq4yiyNPHRbsj0GdUT7k++dqKuSR
nf9VWztVdeO9b9xiEy38cFIVnIrSio+clOl7Ezd5U97lA+sdPiI2P5uKzKUMnirN0SvsfFpQxbRx
pJyu4o43iK65rzidj39hLAjXiPBSWcUNjPGNnFmceS/YGwetEYDiDJxPTQeydy+RHNpbh2bc/VBG
4wZWB9RSg3TBaPwx8e4YYD3mFc0FdqrGnbs6tpYaT2k7Ot7G0sF9X6OV193YbvM8wFd4TZiderAx
c7ar7VhNs7ytIMdM2KNPWVd+QaV31gMx/M0RqkuoFn5SOwO6MMMrHJX3fVq3W59bGSgezYSp/rDn
AS5k8QXeckJ+LXeWAjGjyo5xdgldGU4rfhxsmbxtVyg2Djqoal1kv7S5P/IauvDN5Zz26Cm2wbv0
Cft732OeCQwGvtwiMMvYc9PxdHLpnn1OjJRqZiGjmQZBIs9OMm70Ju+yaBv34VrTSs1vWqSIHEOA
5LT28eI9tDTZVy/mpJgKcvLcqNU+LDMcGFn1RBDjhF+CcwTGz6XDmtDWbP293b43oAVJBl6nHjtf
mg2XeQrcmzCA4jrKvZUW8ck0NT76csM9NWQ2i0d6SZlMs/fZOXaHqQOvNyT5+ffXXic85IjyaZ5K
poPrA9xLxW19/fD3k78PlR/OMD9HzVhy/fD3k7qzGKW4w31M0/E1l4/R3/5+OGO3aSgRJ8IYgCzd
cmHnJNMy01SClk2zPkxhsvz38Pu5//nl7+/+f5/7/V2tx//7r8lmya6j/rqFNM8+zNN/PQ8rZdRW
wBgsC10jdPUltlPSCjkHPnhsLqUJnSj+94eiDvF2x6LXV1GXbM2SyjPOw/b832/YLK+CtEJUkYKW
I9k4X5j5+r+HoaB4aoQVljrEdPo5CK9/P5L/56P/fpn7NCrhyLOKoT5n4Oz+e3BdGw5wlFrcLb2S
sum6RJilGo9g2xFrdNLM+uxYFvHC9cEvmPW568P/97mksygLggEvwyJkq9Xh+fcj7vHIUMS0KdJR
O497zWbWFPYcOCK0x74w72Pi2poqQq1vTAU+FphBc2gdWVDMpi+Z8WF8TWXec3zNfWavFIFahfv/
/DqbYECAe/8/f+D3b/3+UdPwLknsgO4LMcEENeH/fjCL7M//TMigKRHF+fdhjF1uQv/za5fngPmo
QTjwyC8cp0R8aqeHjOA3xGqisMPQWvlPyxC9Sq3xM3AvcbwHq6ntuyRD/7CK/m5ww/1iF+rBc3V+
zdj2wyEXhEsMhzrGlug4ai4gfj9Vt7DCqlvjxECXbRzKZHT2IzAjLkO0/gSF84lBxz8oT1Dd5GqE
VhTM8+8DAU+FCmRhfTCyI7peR3xosYCaJtZ7SpnCnv7uRX2VZapxR2OWwSuhktbayzT9kyYeIPWp
pM+AAReCFef4Jhpvkx50TYbCuClyMn5C0phjMMZ0lnikcEic6pB2lGbEVqAm0A4hZ7QYo6kMZpLI
JXKcncHuaNyjHywYxkTX76e0Am2JUlkkXnuVj89BFll0vScfzcCtwln87Og43NjwmidXYZxj9C2s
48B8mTaH+GBbkLlcHNZek3M3c7lbacu5T0vSfUKIkeS/ReERt97NUjJciGjK1J1YZxn5YxMjm6lF
Vzdt2nEaq9WlvV1CcFpmGLN9DpJ+n9t4GqMKmazr1X1WgVDmv/YVxdwLIKdzI8kijPny3MzEBueE
yZSvh+fAIs6CNeX3D84dMrrNZfOqcXC7uC3gFL9Cax1iFJ2ZUFLEfWY/dDmVVmMLiNtLMLv0McWu
aE0PI8YtTvP1ey8Kmt6AudE+zhG0cK3gVAeNuDQWh9OwA+xL/me5xKFOSdkOSPR6eRfxMj7ArKG7
ObkrHUVFGt60bCl+2rWmrbHt8tJKcTtA0n3lZ0GvaC3DbbYwmgQWk9IlgHnCCTSWsap8LttJYeVc
vaZJ+tOImYpZrMKwTBGH0P/LVt0W7mxhwJ5e/LoHzVQN80dOPiaUTX9Jdfk4R3X0aKMQydwKmSWY
8FE77nB0EI4kT3Y2OQGYlS54CHHecjd068P/fK4rVlXa8XFSmcncGwWXMRX6MizM78m9t8cCaeTy
+6DqDAIk/6XjCprb/DC7DxaHorI1NdpyY1UNT5OyUzjsMu5vppxSRVtTFJd7Oj3XtpWekcjh1Lhq
YhiPYhOyEersppJBesMJW7hAXgKPwTRVWNxSkdScOT1Cypa3OGfkbZdyimilpIGq6lFVOGgflJ6c
TehQG9fpqCEBtVYlrpKa6jso6EmHmzc0GGJ84ispYvlOGjPdcODPr9yiutXrq7Fc8D4vA+YP20R4
FTXkN4i86ZdbopulsbHPxCYJok4O89nGuh20rW4sguGTZ6jg1h4PjhGMCQ3SDNUjbCnnys7DS2Yz
NU0w+50UFvWYQOFDWWViK3vYMb//Vlc70c73vIvuYGV2jdc/OJYOL41POskSdMN41CnM4fQWcndi
khrydvnjqwhTqgJG6nEADAoTXgBGqccyTF7B1sK+otpj5v8QETVzvpVZ55zqjD1MIgcldaFeweSQ
4KiXSrribjKZOA/qUfUVOlEdR3cpydez0KE6l9MMejNok/0sxHBXtd1wN9npQ5CS5+ZH7e3qOUvu
3LKL9g4nwl1kD/bOwrlzimiIJKIYPKRu/CL1HLP3ca1zhsD5o8Zx2HsRIEvWZrzo4xUzkkfXEDSl
/vO2jTVUqHHsN3NXVPiL5ucBK/5NRcPvvjDuPlvq5VNG8pnSFfyvBXgzK6+L57gnYINkwo+9/MNZ
qd4nnCKuHFEOO5vi2avOqm8lA9QLjVYqTJ+jOHeIZk09kdTaP5oO99zvIpX4iOa1LLAyZM5j0Cnv
pKORKzC2PwAlJVnDsKcPo6v5aZspHAHd5+VVJUDU2DiH/J4goTe3mb0ZFC+uKCtp3QqYgQ0pfcEl
hgS7yP97fYWkeCxnNNcojzgwxym71daN8sHl7aocH+CUdPJ9XApx7/rYNpvhSSTMgIVm6A+O+b7L
Zuv29wUVl8hhAtTMzs/T/MTx/Goc4vLM9qX2nQyDtxwv/WqckifFwnXf27Z1bCJqPumfru7LLEvv
g6e0tUFlsVgd7HyEryg7frl+DjwZtk2H6EOcIBfbAdvn4LrhnV4fMp9epCxfxH/v6HnwbqMWnrw2
mOin9u73DbeMjDGLmn82GjRBEEvdSIuDXTrEGRaCGKnHyxx1b4+1fep5cW4YhJEHEsNLUpTOPRcY
5x5AAaeBpkayoKokqLz8Tic6x1+aF/99pDRtfpnBDInsv0+nhGmpz8MOhuKrOysbpxio98gPnKsS
VECa9Q5VloIU4EBIfZqGt8mkdKflmNkiVLTSBQlCeiZfJyzl3aQH6gRldHQL2mAT1piLnqMflYXF
MYiq5AzKYqD3mPLB+V+c0VRjK/eQJAKmlAsWKV8qhJ+w9PbCojwHL/KJEdjFZcyJi5By2zKh+8VL
EwagIxH7qSUsRWP6ufMRV9zAvBXyMIRN9iOcDoePzN0/Qx2xoaDozuTgfJ0UJ/LaxTUlnlhtSp+w
Flt/rDAkJNhzj6EHHK4e7yfH28GousK8y0FnBtGzpI+doYYxS7aj7dCnJbj1SR0/Lnn6XMF0mI4j
VunrHGaZX1MSYgdYkfqq2LbdPgaGC42kx9NYU08SJEA3ZzJojZcLVhWwgX1/GEoKdZSRFA8M/kPd
ytMSNdz88G6N3qnxm44jLKynmhFW7a65gMl6rSd9y/3T3FInu3O6iKCOxZk/GJN7ak7W1A9mkeFm
niJnlxdeC+Miuvckd3IR5fp6HGYCdPezW7LDdbCzppJ1uL8gBgM20eTQgQsE+Py2MqzuzdBwzCi/
wc+kZwmpeFsa+gby+gXoBSJctZfcjIOoEXiDFezTPv10aGTfNh0+gqCB8DQ4zsmK1m1n+RrS4koI
FElhUVtq3PHVTnGfSXu5tbvxIwq5bWmlWYw8/OuRwXcrpNwU2uuuOsFo0MNyW06E3wrff2zyIGbE
NFrbOgxvBe8ayjEC53puQaoxUUJsKG/iOHqynHQXT8s/WK3eBq0Bs1dm0m1htfnBql7nAFIJZgWq
0IXyzuns0gYGwJs18sFtR7ozlLpJPfsubeL+ZawGrBsrMHOWD3Q7hBvWOx8+JnLe0rSo8DjHriuM
puzWGm9aPWySHDhAAH5TQQVAZ8yoBurNgTHH6qYNsp3x4/fMAdsyl/1N7GfdXYKCjjHD2Te2QXBJ
LEyW/UNfVNa7UPnRifRTlTn3su8Bs9Xq2iL0RxLbWXYi9vlyx+Ke41p/Il1uXRkxXje2gHxSg5UY
/eV5qsbmKSTLCCXKfjFu9vB7/Ps99CW2Lq+tyPmKXIn9ZAw4wFJxxABiwiXkHs0aNBBhUoE/pBMv
c/Ck+7nBkdqy7UUFA6yaRllsg4ypKH4S894JBnNg3Kq2S/UldPcSZIAHIGkSBOn1nqqEpFDDJYrd
fe6ArjfAPPn5xIRquIUOIoD3Ms+fIkvgq4jpC4sAuf8g1ttBJv1uzLpVrCadJgEMjXzd+GoNJ3gi
NpHnuyc1f9s0qYM0qh95wg26PtMqLx6jveIH23sFvnBihEdPhV9h6/lnMf1dIh8L1nytXUceCW6/
2yJ1dtQ9+r/ViL41n00xvusGGqPoCgxmUBbBjvF8Ox7B2LH/Z8FioKnIyreRwvSY0QiBnyvHiUpe
pBsA+3U2GJ7haQrL5WgZpOXCXAgKO5vKrt+y2fmxvdCFFivdXe0gbtUC432BJTyhfrhbmM0Z3MVw
/UEWaRsfOS+/MxQQlxGzdotXxSVir4uug4CnN3/j+dKo6rt1qpMJyXNRhDAxdgF0Wft2T6cdg66q
7q0tFvKDcHqxWyLpbizExAweUTB1kKaD8sMJ5+rgFe8xQ9XjaBSWANPdxrWNMUe3eBAMl39lPcty
ZEhXVG/GNy9Zm+6yGbXW850ntdjMl9UetVS0lX4TvfPPrsfqRhP2jh22QcHBE65IxZ4lq6PfueY8
A04wNmgQj0LYsur3mlp7fyhyAKcDzT7Nw2Ka98xniD74GArHlMF1hCZPjpIFEPrGNi/z61kXjw7H
0r79SUMroW2t84DSgxmI039uWb/lMyCKKCMchYp/yoyX7mUMlWeO0h9vdCb6RIjBe5b9rw0yZOZx
+rRD608zNpjBG+Y1MyeZwMluXHh2Qzx6d1AWOBa07V9PvXnBOGEt777A5jl4MtjBLbv/mBOOOjat
EIFpcYXhK5IuJ+JhELgzEMGSSm0pV73RjIgpL2v2WLzJIi8UvNvDXVODXOo27bMVcEM3gvlLo964
8BDVmdk/Q/cRxEaye/Cb4rOvaDU1aYXCzwKfBONbmq2hQxP+S9vJPaYVSlNB+kxwi4QHYj/a+XeZ
Bs86DI7esLzMJUOlTtUuygJDQrtjmOJdeWFZ7nQAbLcssj9WGTK21BQO9u2nb6ie6Ftsb1Pk36/R
IjtxDr43wcZN+ofC8ZHqiu6Y5/TAiwiVNV7REaqZmaDY4tBLgvSjWb+u3LsKJXGbqMJ9MGXui7cg
jAX+tCuD776k1Thex76LZC7LdT8CZlCJfu+p7qXgNLqHhnFsm/ScTGBzy2RHXbHe5i5OQoAzuSu5
3TEA9iXIZM5UzJkD5NxwJobnkNG3S+KNaux2mEefiik8pxgHh2iBipBotLcB+B5GO4sN8FBa8x/Z
EZLvs4r9ZuQ/jIIF3sNcYEvh3lIl/be3ujmdT20PNaHG8KN0MfWESANTF6LTImZIvrQ6yd+mQT/P
bJ2AX4JTlIlun5rw2LJsBTX3IhL5wGvyjdfUlzIIb1sssQ2XflFcTATxJ2r5WRcNt7Zapn+rnjeJ
CSXRDXHTkQIAz1Fd52D1mIeGp8R+hEsjtsPatQW5v/EQDGTzNPY4Nqxma+xQwM39m2bTd43qtPFy
rO3cPrdNg+WcZQ4Pq919xgrLmS0rah7m60ZQEdY0+XOOZ3TkEsYzSd1ZM1ZbFzT6pmFXAtUzvGgw
eVcZ6hJvY4azosbDAVss288zuBPwKWe0LyDuXbGbyuqP1/QnjKofQjyOWj7JhobrwO29LQXzW3zl
6xODM7GnjWmAh7ql9fgkuox+16RtmRL0D16RvUdlLDY+m9RGqeZc9WO9r/PPuSmDvesCZ/Hn6UHk
JBacZMDdDGiN82h/DIvqxKkKHZj9u1eUD+iJJ6mjh0lMQDYFnCUrJt0Xlk9N7hFbqvVRGOqmPBFX
V3VMa4YVPEqJeyQq1L88mTdmTRMSGcOjKNEKC+KmvmsH2OQeRt4CSdOTzSi776qYg0PvGegQyRNT
FrJh022JLr4zhklKN3bwMoeHgsjDqV+fvyGEcWNPXESzuLgWMXFWO3imeOim1BD/uWr8dHWf7AK6
tqKk+S7X1J/rhdQk0su5Ea736jja3TRzk0F0cP4aXV2wzmmERdh2c5belS7CXrsU964U9OfQ6Wal
wStf5MKEsHijN7wGmYTnZvaWW8B+6GWRjWrIG4BGL3sX9gRYSf2eqeJMJ9hcY5/j/iwyHKE+JVwQ
k+R6wgPi0+FggT2V21SZGbARcwDZy/U4O7QhPhxKttBGsCRIq8IZM+L1LMmeQhF5HWI57Rkd8ELu
O8puWnlVSben84nZFdyDpaEfnZdT5AYj7QvmJmaRcjDEeU34ZifmzNJ8Nmn8Q1dzcAKJiMsNetTs
eE8obYAOM5edu/xYFtMf01rfVX34WoYUiA/NsWi/Ukve8l796H4RPWiTDSkbAk01LzMpzlHq3FaF
uZnT8dIkTrfPOO8x2fQ5LhLm4TsnexwyRPFxUJGWMSB/OmhgqgzoLB9BA0l2VwAKH8TgkEcGu7m3
3OB7VPJzmKMNPNr54DYYqFvvPizS8bqmys6PCMH0rzPjVX6AwWcBkxbl1FO7yYjtbHG+3lrsGJwJ
KvduhCazjPaxRJrgEqgoRVlBFYCuSDp5w/Oi5B88PjVdXhz/M7sTm3iJ9LViV+dg9oH3DGhH6gE9
QDY6R3oCUipgOvHV10V8qd1s146k2MZIwjR0wkcMwxhJcFpsrHx+jYk6+yz0lb4fHfclSPn+bY7G
icVgbjEAB0ve4dxTZlzMFnYrLBiM0x5n5ZKaoM13I6T4G974S88KXJlmV5QhbyA4OrsFfPWZQ9Jr
PzGMhwezpyjoT8NdURaZPJUVrVQj4JWwyhFyXUJnpTovlvO1EBjTlHwzeS5J1GQc/hcvZaFeT72P
tdWzFoQVExOnw4zdBECip67aBlFR7QGxZLju4DxbwBBnD3YY2LDTMsaPdkaiILDCZTsqWlZKhaLb
agXDrMMpqjDG9ajWJdrp1gn4y2qIT52bAGyxuNKZwgEFEr3W9sMYJpwRQZBsRFzi3e1fo5Xi4wzJ
i1Lmw3RYDAKN+lq1h9LVNBG6T+C8lwdTleSdbP72rGvM8d50nJSmjWtTVIFz1+clRc4TLmNNrSpz
mHuZ2uCLR4GZpK++7dFlNY3S/RhVr+wZvJDT2MaYOfFi7IMzEmVHUUlAqYi5ddWLX7o2ZD3QyAWk
XYAdh3TIP4h6cey328cEwQG0dnhrVrdvm0/9Adrpk27BJMWVi9UzQRWflbhRABQTTDDHOHXwptX2
R7Ewkge5flUPLOZG2le8CVlWCmebZMFfmbUJu0AKNDFisdYqPaY5yEqJYlVFhJeToCdhllg8w/5A
wsHvJQc19upoqR6Z2xEDiolGWVX7bNqEG4GLHrlIaFdu+l0jC3KmhHTC/OO5m5z71kWuFgSVvaW0
Dws6OiqfPEYOGrEoNNTzfuiPrLA0W8TxwcKBKAwhfstjPp1MY0mVSH2rYiafgarlfTFxtvIVJuwo
l/6pQKGqUnb2rDeEC4BG2TnJn9nNDm7ZiFPSIcsbJqqLZz6LtgRW9dCRjttydiFk7ZJgTJ3iXOfT
gbtfuRvTz0YkmF6pe2sd5NeWfmTep6Ad4sTZVSEDSYpiamLLjD+mGkZFAli/Tl8q3ArlOl1PGvNQ
s0nTzilrPHDwxhiwn+skLveK8j8cltVzE3Frw5CKTYlYN6DGEIh7ZhNASUI4jCJoLrq0/opaWuRG
wmmbRrQFWu2NHu0Pg4y2bZN83hSxffn9FaTAdtdU8EhTZgq7kFHKRuVjdUpZMhNX6E0UYtxSM2FH
MNMs6QFPdDIenAAyj6wYibui+NFqBEEL107hqO/y7Af0JFY3J1pW8uMJv83wxzjymsNdcwpiDD+F
T7zNkXiastwzBxHgnBXNxeTYmVKBX43GqsNCHHPrhFABB5tKqnW7ygU/OZOSkWq88dAO+s6mCQRP
5NVgldMln6cfamFJ07lA0Z2QPVORHUjoAkO5mc5zSWTM12O8c6HTYorEEpSzMa0vD9gtEqzNytlp
Oe65lf7IjYYqDR2A3nl7q8vhJ1+a1yHx6r1Lxws3BN6mFJIZ4nDS4VwPFN3eexVmjwIzT5zcMipi
/BDlq0ebBATL4qD/CZG+1BCfbtTSfFSynDk36YdoCspz0Dc3SdRhtYM4mJd9fcuU7LUTcM79LIMg
ZG0SFymV8wsOnd5djl7As1HU1itHzfmmiUqGGgu30CizmKbwlmvd+VyNQXHhUDlVqMPzlNicxprp
KIf6xDH6bGmID9YiaFsNdLbjH3Mx95EO9U/azk4tcpCCEcN7HyTTkk/HIucf9t1lV7ghudvG7IYc
m6WsvXLrxrzMMl2nezQWXiI1dZ4h0kzm7wIDp8Of+V4CAAm9ATqYkMaCAu7h5ZuxxneuwmciviXv
y0xYGcsu34do+ieaZ9nhmpYrEga/TC7ZRVQkUxYi4ilGJ3b5nFWV6EA99hHb3HRYrHS8mnM4Q8v0
MzPx3EyGupCA+cNZ2NalKnzqfqYBSE7xOsa5SxmMS02xR368S6EFke/o1Lwbe48zdgctkOEazrEh
PxriHtRmY//w8KDHWTbdSAqhybhQPj/iPILFUcK65UsfsU02HKtcTB89lPKGFI9bypq/XxA27NIL
V8L85AXdc9DaLjMxyrMnlmYzh3QipJe6wtDiMe4D48FVtQOzZdKiQiFpr/ruQxYfotM+HM9pFy9x
hL3A+Zpb/8tL+D5UA9FlzFZiol/uXc/+mPzyUTU++c7G/OkDEuULNTNbCcQC/xArN4pIWWGfi+PP
KEpwGTp3QVl+479/segkG9riY+ZusZ2c6H5MWogiE8nQuaEEJBS4F1Q3Xs8O7ER7wJDVmOfK0FPU
6rUqzkL1Vov5M3kKnHM7X5GZucWyj6HftHpPAWZAEzv2XpTnDQVD7CTgBg9OAruE1/22SIOtj2l+
DNHY85RYvWqpI1kvVwOhhX21pDjWzXCsGA1uXVXUXIH71Zy0/omIjGWZPtqDYGvFCRqukm3UnxlX
TRuCg6zqJbZJR0N70vT09Tk+1yr5qPOM3gMyBgA4v4krYCyF3yrMOzOIHTYFaMfC2PuxDL7manrC
0EM2sjt0CkurMz9VzPF3ofUQW9fKRSKtEsTepmrwXLey3Qa5DfrufzF3HjuyI1uW/ZVGjZsPVGak
DboHrkV4aD0hQtyg1qRRfH0v3tdVlZlVyELNCkg48kZk3vBwkmbHztl77QxWXqv1MQ8CcQ6p04sg
dk8RCwrKrA7XAFLsmYy9xGqK9RTCfRAtbEgmMyou3nKTpqmeOoMliIyDwafYN8SwtffxQLpRUKeE
IyHIN5Mi2SszeadfXEGCgGPbCf3tVWA1JKY+c2jzPRTwYKUhaIw5HLa8QGxfYylCTs6vRCcf/Xsd
E5GSBQqGdzDvvSF9rhEhD3nDRl0ATkKPs411hLQaqNDgKxq93W1aYhmcBZNBWdJkMWhdywpno82F
N5R1GCwfhhuSOC6YbXJJUpliY005YKA+/Iixi3AGvc0iki2nxr0xC/tFN4g569rmo/BUs0JqHdJB
nrdNa0n8UkWJxBXTAVGurH6DVVJBpuuYvjTZAIJSr8JIqAX9oQC3cBShGrNDRDKGv9jiI+s7y8qn
GpZYYRvJubdBC+D04SrkLQoRYhtQM65cd3zLihQfjJu+Srdujm4bfphkoJkGJ2GyOEsTFk7TVfpA
/tN1MHmHsmkeLZuWNKNDAArhpee4i8mo+K6acASI5b85ufooUwHatrox/eSxj1BBpwR5gFDK1tSQ
+9YBvTVA62CsxFResK3y/PNokOxoYa5k4DnstGxwD/kprpgqQcBAN4ik31WVGhh3Afb6HkhEUMhH
t8O/rAeDqo8jtmJKjFGNyIu5ISRZjTezJEWT8RoRxDixUpTClus+N13tc1G9bB1ln0bwK0slaiPP
wkBAlxJIIO7fxvRAOJJ+VkdoskJdkiDs/MRSf3UawWFUjf3aK6sdE0VU0QRSQNyUhvvOBPAjNHXA
bQfpHJhx7iGLDbHHFAGlaFt/GnF/MpxSHdHz3Miwqc5Eo3C1HH1naGx8nUGbNvyFCOScjFDmVBh/
YmF6nu3YwIdkIGf33lCTcdIkHyhn5aC36iLNZcrS4ApZ6zGDjKWf1Zse3F9S2uxL2qe6oiGSjfIj
oIRfE2ayTmdQvLgrHPSLwT41Z6LhCkZDA7JpbF/jzm15cKtG06Py3FUXEWrGqvSU5wuB/ZjxEAQa
o/nshBc0PTsuhNgjPsByZ04sYDgefqBmwC3sR2aMufOQBAySclr7nk9j3SLaCZPJ+5jhlx+ESXIX
ZBbJr9BaJd7HBJibcsGciZ9CTc6mC6y1aPtzxvFxP0/BY+/71pnM+BHe4am1yWqqi+gouvErbGTC
UE15NF6KtfIi/YCqHpXYkF5lrMyTSpp9PVg3aa+w4FWoMxu0uWuZDicDdFnXPfRN17KchBvXFYox
yRoK+CpBQISS5ZZe0pFQCEB6NeTv3mwXfyjMujgbnlSDd7AzhueM7g88NnXjSvMuJckSJ7z/yapM
L9iZEcZMbF6t0SNYCkeDvOBN13LbzAGUgYo2EqUjBrobAKnThwNXf5P0NStBC9e+MPpgzdy+O1B2
0Bew3WjjqOKzqPgLouy5Zl7KQBOJVhw3697oQOYE9QF6Ygq6PD3FGpNnSi/MiWuEE7r+1dEkHgbr
12DAVStYRfkVmFu37CfthOLGbrjHxxnaBBYTSejvJAixrxta8gRG6YEp+tLcs2pgfCMdq3Kcdn4G
JrPVlBSw1bdM6a4qnxW2lxeD33HlEIaybsNxL/Ky3A75KDY2lVasEc4XcQd+bzDfczkC6weB4SIa
K+jsDPRTAMDV/iYZ/X0zg9MpOWCQiGY8DxOL1izhYGC/gfxAz81HalF2IL6GOX+Z532Slr+6wTvZ
IT8tE85+AmXFD6L9GroM/ixGWcbMpKwLjoWhzlaM+Ysc6o0KTXk0w+muGOGNWIh2Vh7g0tIsXqg9
zO3o40BC0ZEjte/0HDGb9xkpCqbv7RPJ1g8NciLgFYCcuokOWe88cL4iadQCAk9UFPyI4sxxg6aK
I7YGpx/aGjihRkRXMFaugnl+ZKVpV+lEdkDCik4qNiFG+XIwTnEi2DLbTQargGjEUVOEr93Ah18L
B2fl2uVdNpy9Cay2jG/MBDOHnolNexsN++iSigOiglNyUZBA2brOJaZrSoEFwp+kbgxMcm04jGDG
mOk7c/qdYtbDc5P62+XmqPDKMMnKUVKM4yUq30x2yLXLxIl9v3616e5UEp9gmUzPcdZ367FnZRnc
Ek7/Oo5A6SfjN+/iKou9m8UEPIztFRDup7ojp9lrtmms9GEuDJyg9LQzF2DzHA5vXqOmFZK3qfDw
ZdGsrQKvBGtr3jbqRkcKaFDcPkc+XFH1UETDZwpdf1e9zgnVStUB5PUqAnSz6JWis1qXdmNte/eV
FdRCEznczp1xa4AORexC27m+5iE8e6M4IGHvEQJKTDaKyfxQJN+VhdsZnUW4tBGMetxFFkft2UFy
ZCn6SLYNPdUD5GeZzgcjs40RxUxE4+LgLGzW9HOk57pvi5I6a8ABpyM6poVaWkwDqba1A1xrz6EJ
SpYt/X0tBDjfDkTxbBfkmC+Txs54trJK4Z6hExS2ZXQ0qqcsG0GTQ+21KZkooqCMOAxlmOIQ1Qbj
OZlZSUzPpQdodWeL+eKk8U45Q5itp3q8UmF2H+biJ5/PFZ4UxU0e05lcN5HygQFBVpcDHdqI9g4V
Nt6+WrbkaKmr1iLcHWvpclAHuEgX/+z77os584inRa23ifwyXFB+StTXg2Xh0Aj7x8ihX1Dp4hkB
PNamgDVmptu6asg/NCU9E492JAOAgRmUx5RmgE0NH+3DTZkvoT/49EPKJuGPjxmto000aELMJjry
wqKrT5mVbnoPri0Xu6lvGUogJPDd71xaV/6oCGbMQC0ZDY7nFuhCRNrjXIsPGeJNxIJrY2DlsMQQ
akppSjhYoeICONJYpyD//Yy1d+brBkv2ajgYxvQrcpqXJBJ7Djb3I8khlR3gjXVvebI12io6pJEP
vC0StMGxD/pBv2GgoxGu8uRZ9iEUPEgezZICqHkY53JFyqOxJ67Eh33qbMZc3zqpXd+SisX7iZpj
zoxT5m2/z0J9bdVdvK1LDsLDEBx9UX2NjAiMiZFVEnmIgntMj5m+KTFmcXgfwQcUxob6hd+UrOej
6dLvgUxzpHrc2IqOs9faX6jpJB8S6wERBtt2ZpoOTNHYlEXyFY3GXVFmD4mrX+YA2QA94a9S2aTl
UphVnTigu/hKGpUekbJvM7x2ttN0G8xE7UFJubVHIF5V9EEqkAdvprgSYFTx0AU+Ukic6xY2R6j5
0yrvcK+0NaBphZSfQdYlNGfj1LvGE6Kczwha5TYc9OsUj8wAoicT8O26z3FnWA/zRKNAIPKYU5J8
q46WwEC7bR49WnxZBuwP+WxapS9BSoneIK4lfcl6s5uJjlDxzv7ued/F2Dw5DaW6ERBZkrS3ldGf
upQDSDkW74kPbzG33vwxSXkkGfCnTeRsaxHfa+elNDPCy+L0ClH+uicwDAv0OsXQ1bWg843hQzvW
W9F0N27qPrcWhaSOnRNSa0ih5WbEgsq5/QPL9IPVoPZptQ1GVCRbp0QzazFL8GTPQdIyrxkT6I1N
z2Ub88GavVsirChuGrZcYyyep05UJ2/gX+gNnSw53MQ1+u8+hIs/i+A2EdjHQ4BKWPkgZFpj+tCb
PrNUWptj9xQoWqfSQ3ussvS1LsmuSKqaQmyn8P1F+L+rXd/AxsHegrNsWpgSkIF1Fl/JGAU7HiAW
yGaECgGHZCdu/IJ0NL2YMuzaBjbplq/KpfExTS+hAMVpl9EZIEzBz3Prrd3fSo+Eo54hgsBmvSEF
mIapZXGSn0Jsuf2yg9L8GiKc7a29VZN8JjUFbm5M0yh/RfJY77TJT6Irgnod5SjPjyv5tmzHn2JK
r1VOkiiZodcaCdgmbhKauNYngsb8bCuMLg1td25PWB2O2EUptvegkDdmnD17D/QE1QGsKQTkBPEi
0VF+OdxUY3c7Z7La+ZTkDvsd5eWM9Z/sRydnrFsnN0OzFDdT+EgY7L7T2rkWcJqkjQnb79njzQid
nIibo1UnP1aZHtr2OUurdy/qIihb/W0Z8JbyYeMq761yWG4I2HQ3WUQiuhVXXGBHHQLb+gkGRkB2
3WysIaG3lUNBCtGKI6zbyV48AKB/rno4TGCiN4XkcFXUxlbH/btMcxoqw3jVdVmxK/rO3swdgmRv
ayUgMHxf+BtlOa+VZWx6SjWi5PVTYtKltYl/2hgVYtdeTxDgBtRbyD+x3XgF7ur8O2FKv4l9z965
KJjSRYpn5dM3USgUHt342Mcznx1NhBUSznNmi3kBuuJYXtBgHkgx8qCtFbR5aT3FPjo4WttE6Hp0
n+2JgSXYhCU7yDh2cNCRIWwx1n2GREnFgfcmXGiK2qeXoP1nk1b9vpKMHkvoWSd8z0VJ/DaKhgYu
SvtclSpH0QoyIuzjjbfQHTIUzrhiUSdPCkKrUT+JGmoJVs7ehYHSJ8Epj9i3zcRgV5LCW/kUI4GD
ajUgEZdBRX9IHPszHCY6Ww7cwRrTLSAOD+w5fYPxLo6Hw5B0NMAWitcUuzUO8eq9rjwuSFETipGK
X+Eg32efrJxSknY4cHyOrJwtQqRXl5KB/Drr2ARKR3xN6i0Be2FjptmA1VoMZPYjuN5kPaIQ2jho
+DejYaKO8RbDlg05LifxqGMiOIJH2xDogOkvwo7lR9FL73pyw3Z5ZNebNk5oHOeGtEKHHi8GDNW4
ezgTxipM0itSFykmKn61KfOf6Omjcexmbk2LzNV0qAkooVYgWRAQIkBTBnaUk7X3awQJT14PWT0W
1jpG4sypnsasoIRJ4P63QDvpBHbirnO+Rdn/CC7ETufS31jpV+XT0Ce1aJ2hpIgDtI4cDPu10jC7
CNxytcxYlArsZ6W5Yw8JqGvRVPrWyGHJlT4uNwYKbUH0U4haAh22s+vQga2NsDB2k8Pw0rHNvVm2
FpQJ73bWtb23QugK5eysu35cu05+K8JXb2gvoFHOEqBeUj8ZwQ+NxVvHzh84wMYwJ+gty0xsE5E8
9YIZX1PFv/CUvNrEJsFL7IlbsCwBUgUAgtLzboqYB8VxZR9Mw3kimqyU+dkr8bFUUcX6aldkNnA7
p93CO63fi55Ve0KfpSXqOc8CboUifQ4/6hAJZTvJgoFb9FT07aFfFhQ/PxtN/x3aE/xrPvQygUeD
dmclvv3K+LAqx9vpOPkRiV3ttW0iHHNT8BgzZ262jkve9PKaJudR4As8IRzFhByY1P8uzedaYmil
RXJhcMYirZCMZwHw7OjNFcbryAliJ3X5jNzzoVVmh0PsXllts5vt/sce8YLWKakcboEUpeJmyxYw
B3oQ5D/y6Hse8aGK5Sldfvh4P6L8yS3yBOA1MrgKnfFID+YbadO2CD9ZvsCILxicxT35MS9Zf4O3
bMz3i9slSqaX2coQ8rx17sBQFFKWWR1jyEluTjJziKirUmeEEYgXw+pEnc/bKU89Zkt8LWBIgRK7
azIE5j69VSwkPTrGHKa0syzw2D7n4ND06UGr/K2mKojH8DzN6Zs1syQZ46703xqbY/kQQMFwos/U
YB/6qgt5ruK7+k1U4a1lvYTOO0/caWAXzGAAwWdkMqhOSGquKYw2SdV8SmASLcmOwwuGWQL8ev2k
9HhhTL+p/EVQwVuEm9wPxWtd8yn0HAdE25xBOaRuts5RHbDJUJ2a+7FDPWxtnULt1A2zka0QICUy
647C473R7tYPbgNamSp07wSkksKhYFhUCXJkBNGTeZqBM47zBxzco9f/hA5jUK2caTWQ4DMooqmT
5NDb0YuowDhQqPZ8MpxI30pU15TxK6e395E3PoZteipSdJz1bW/rb9t6sog7YjVZFXG6TVIeT6ij
rryfzJAzyrSKDP+6L66niSPQfz9J9bHM+ed3RurXv6at/jl79f9e4i+2ivKn+9v/av+rXMJM27/+
R38KZ/2fksZKhOnfpbE2XR9+ZH/OY+V/+fWxpK4a8h+WzxGWWp/xh2+6ksDTfwayGo71DyagDmwg
4diuZ3r/Fsjq2kuKq1y+I23l+/a/B7I65j9MxPI23xGurSRZrf+NQFaLn0EpsuS2LkmzQjoWb8/0
bVspR1FAm3z/6+M+LsL2//yL9b8HxHeza4IKCBUk7r76Zl68GsrZvWntTm4zVz2yGRpbmuiUjmV1
F5S9ODK72eOdeSxQTFFlY4b0saxXkkLnD5/l7T/fyP8q+vy2RMLHT3TFX9+fS+PRNJUUpse7tJY4
2T++vyqMiwiN2dpgOrsL+6TZteYYrGo6pUyoCnS4O87uB92gZGCUnNw1ocUDa4APqzr75M2MMPN4
mSGMaxQzPa4c9hoIkY+pj8vb9PP6RhTHORyj89zmN7VfTNdSNR916TBCToDX5tDjtzrEWmmWsCzM
ou5PYR1/mJM1XhdOFj7XWYKXatHyRSn8Fsf6CCXCUwXG+lYPjnMNkXarg+HeiYf8v/qI/pyoyyV0
wUw6FreY5QnXWnJ9//gR1XIqPWGXKNO52LsJN/3590smOywpA+QeMdDLlO2iYHOD7MWkAQArb6j3
klbcuqxi/5wmyZ4SYDxHExWulWbheWRopuLYuKtG47UV2XROezu484z+ZibR77GUeA+wUu/bMYQD
UVWkTxUFByA/KVeNiqYrK+7Ia4r2Xt74LwPvgs3BIU02G7yXGTkycihUz45PieU4Jt40p7qfljHM
399EvvvXmwi+reLhc2huc4D6602EbzKVNDEGCvzh01VEBY1FNF4Cl2g5cA6XiNpRWyNQtwFc31Rw
RLXiO0MGX1HsQwE0guju95dm7QEBlL3DYImv/X7J5ZJ8RRrZJpjMfWY4MVlBJHzoJHU3fpAmz0Zb
ShQy8TZ1e5fxhhjvf794ejpWBg5jmsXTfV9qeaptau7f34yabLp3vIgGKk/ZnqwMSVrgbQ6h5lY2
AXkXapCb33/8/eI15AmVnh9Cnp6INoZ7uQ6kIz/Ifb5NJz96Qv2v94VDqC3SqK2h/PjNn9iIg6G+
M62+vLWcChJEDWNGGqD6G0VcnQ2cKw8rDC1F+ZSVWbJtQ8c+YttgZJBlC4tizs+zQ23esCLsTK+/
lxjRb1AAhs8hvpees+Vdn9ThMxqmLb1VcT+4FfnW/7bm/ifrhLfc5H9ax1zfVqZypKtsYTtiWef+
sE7U09TmYeRQYLMHjvha0oyWF5KY4R7jT3CtO2r2XiRnlMMcGlEvMLEwYRgbPeRstx+Ss3K6S6fF
dcVIYWf1kOCDdAwvGbwnBJTpRXZtdoly+z1LRvRTy5e6GGU5VUYEkm807+xepZvMNaod4CHzblxe
OOugmqfJdpgVGm7h6vROUXPaTNJ/pqy9FYWu7prZvBoWFsJvXsLvF2FV//+PMqi2pJm65yBO3etm
Fs41uJf4MHTNIY2qEnKkXzKE6CAqh47adZApE79M3wXciJ2bp8CcHGERMlmNV1McHbUPAkUvf/r9
pTgKUU/0cXKKPFhQQwove2EhdFVdnBEgiCAhtCAN3evKC5qroESS8feXz15Sv/90+WDgcC/xbNoY
hz35lzXMSBXEFXsc17WPt9ZG43gdRd4tH8u0UhjW9qFZQjhjCvs0OB1BdH4N7qllHh6Z7TYQY7ij
6yIesgFOatf59/UMXMeNp2sCfpKryqnS6zale+1fZ1rXz9WSQZiWsiSFhJalE2ItrxcIQOUOyf7v
fznxnyw/LNLS5ndj7fHk8v0/3Jsc7WVsBgyZtC8YzzXeXYhO57GcSH2c29ew8MRbOKNhjRLExKVH
ktzywtgOwQ/KZdzAp9FltKqLZN4ZRBbSN47uhK/9q98vdpr7V07mloec0ymayrDe6Mx+x1TX7VXi
uVe5borT5HXnuCF3iY5afZStY71G803VK/uqlzg5CGvHYeSSAxJ6/XOY0f/HF/OZl8L9Tstj1ziH
riqLC2od5l51tY2SlvRj42igiYBhomggT+YcnGj3/uuLV8v/4l7h1PcfbhbPppNAJ9tc4uqXtPo/
fp6jAWusKdFnDeM2km5/wrJKpxOsjQYVE8iMib3ujhFhwEkhxH22vPjWI0h58y7RXnjd+/Wh528+
//tLPXSbagyQ5naEokmKmidSrvdlIq0XUdNi83OiTQqgLrFJzuiECnTPk3XSdNFQeG1DAT7SV+V8
j37I2xhOAN54nL2L5VZXv1EZBEAQAUMzf52hV1cWy7ehMIygA8Xq4HxDMZEHSigyLxa3ebu8CFsP
675FC1YzXq4XL71lTeHRn5s7pLL1ue8JmTStwIT4DsmpMiokIWP+bEfj2cC1cwt4sQMn2p/imuP1
7xei4aAdGdG7GJd+UNAalz51jEs7O/Rj8UV2WQDG343vIAnjpuvMi6Dh67eTdVBGbd96ywsyKATl
ncMsvJy73agLcZNHQK8TVfV3WNLNjaoM0pkbIG4BUxPaBU2GoSS7Ecs0qBILmEK7w3n2MI21WVG+
D/H42ldjcz+GVXGJlFmv58At3hFGPSLIG67aaErufr+UM7CvuLZPeTPTHQg8cR4mB492Ynz5Zll8
/f1D7PyHh9izPE+xONmOb3uMD/9803kESBcT5rR11GxGoat79EDVoalA0yVc8IvobdwZKhnJrQBu
GOW9pqhMj5pxzdkZsxYPcfHTiBxrUYSL/pDG3ktQKNb9JvpmImjsI8O9K6a7Mg0VOalklrd0G+/d
aRg4riMkiid19fsFPNiwC2IbaF8k9VOF1rKB0fHy978yd/9fTwcehTeVF6uXELai0PzzL12rbuh9
d0pR0bERTOXj75cMwCJMfPt+AFF8CUf/rc0EjYcukutG+vnRiqk3hSYcQqCRvTIChQpSj/GzjzkW
ry/NuN/flYHUx8z1xLodnOh5DIDcITIQZJ7sJgLOn/wkQsbSbnv0wPfazDpabyZxQ11JouzyR5yr
RLJFkaKAM8XP6DouTF1qsanzbxuSt9HftZzXiwmBSTeuCzSYlh4HoiWxXenmsU7CkBZy/Z1g5Kde
qN/L9PrYRvG3nyKcMdKJ/pl6DwSur3pe4Vt8mxz12lLRrvtfneH/FJi65woZ+miQ+BSl0/voUGzR
AV1n+E2IzxkW69b0UQ8x7hmn3HsSwP3o4JubpbtXZWivGSMTY4+5hw3Av/Hhts7vqoMxPhUxYy+0
rjlJKI1+SxpxSL30w8fxqmrElhaDAqzdKKSZerGGO2Ro6MG/bnz8PCIw6PjUd/Ew43krovhi5PQ7
EmZdkQEIuCrTB0sw09CKLVYEz0mcvDbGo5T1g54895i48LqaAij4kquk5fBiFJwdjD5bJ3WH6200
bhIfSX1vgpZ38/EpcZeu0BKeNOxtPT+AgV8lxlOkQOlGhSIhsLpLva7ajiECcwtNH5UqLVZGaiXy
o1WNlnGXNzXiWSvYN3bxgiTVQY4Wk2yc2VgYRD0xM5+zg6naFIKU468dpgxOE+9ry9lZSNnA4qCB
MWpxIHmSAQxm1J1ThV8mCD3D879raR7jqSehPSZqxOry4BjeB8ptd25mMDbUqPEy0Ztbq7zhzMPq
lG98L6GtC0A+VyZjdbypfl+IYwYBf0QFtbeaBWAnfAE50zQONhk+GqGq0MaVi4XiVAhs130JRxnY
LOfptZWRwQLgZYXjGFF0NYZXRpWe+c28LcEONNBtVN81uGUUbcY+m8wbBgE/kYETR9thvIuitCEN
tbhvevMRahCwombl+9VB2ihcoO3Xo4awUYlTpGhsJqO89auJLm/rLJNtTAsJ40Ax2da1nc7Pc6OL
bQsqD2kZX2dD9HaSVe8gbCZVI1YQl8PuQY9i3KLEN+LiWXX+R14qIqMO0Dwu0mEw0nVmtx9hVD6S
KveTNcF5EG50M9I2mBoKjMHlciJWvDD3AmhrR8atNT/Uovik1b1PIqTfM0tIi1AtCJV7mOZkhw0D
0Yd1qUZFHwyZaEt/rAPg0c/YVBhJPhum+WG4A3tR+JJhApgi86ClXqWPcWShFOuwxuBfvaEZfTNa
PvbpF6ZsPIaVepsbSVTvZCxKx021bFTOe0LYQYS32mgJAB6mah3C4dTjL1R35VvOGx9GhJVGqb27
/BSiZ7rJJ7wuAyaElV3zME+ivLdT9SHTGafpAIiUPgaixxBBWWj44Sbz8e14sWFdtMlorhzLFer8
6UnEyQEaNhNKxUYImRVB1WDaJ7MhR9dy0u8qjVyCHBuQPHmNEiiQ3naY6jtVks8oYXDGbvLZYsij
JUz8L6puLHNku06aI0CYzStmBe+kYpF9UmXPcyVv81NwGnyewGYYD3nNk4bPwd5adCxWGs4cQVOA
adNfZKYyX2PCOHfFNihycy/oPPpBs+sEogxckNOB6AFSUIF4DjbtWcKP7vKUKUjozmDJ8+CdiS00
vYCp8kBMDcXfM6WHcVGDZVxGj3wrDQ2EfT9W4IZak7xS5Pivgdf4V7RgrrngP0nG+2pBK61q2yAW
jhyNzujvhhGBjBQ1vsxmD4tXXzw5sabbFRdB9QcI5KCFSV6tRXOS2R58Y73qU/6a3Ate0UN1x2Sq
dxi5mEVFZrUpzNIEK9g9tQFuutSuwP+R92c61a8+vijrPp7kD4OhcBfH8KDDBtiAVSO8tIL80lTz
vHOD6aWrlggee0AFFwwpSQYD3NaGJ9cyyEvUcUckKKB9y8l/+X6cveaQL2jgMQ+K5/y2cG5FWzzh
C7tvbFnvQ7wQbX8Xd7t6cB6L0mbKWcUPXudeDQjNqiSZj9qe272Avdi1TbzLx3HYGHIMbwJvXOIq
3V8B8POFx0jCtP/Q+8N0IFXbx3+bAQ1Dh5Ihx9n39nhGb+GtVIJEN5vQDxbw2UgetzMkgSi97g2f
cq9k2j3ibTRry7+p3UfLJYUp0Ua+mVV2l0xkcRDb7RppesHqwNQ8tYqtVxygMXhbGkDm3jYYRMff
uFXqY5SxIA5znB/dur4qexK687E0twpx+I5HoQIOq0r+JdOZt69G85NkueamC8Jtwl3+yGb7XGtQ
/Up7zqWJjYtAfL+qzOBO295wDUct3/ZJ+quKsOEplBZD1rRrz2W8l8QcwMxpfPI5cu1yp/xy+hCv
dlI8OQP5cIvik0RqyaRUODUTGd/bVKKdL71tbLnUmP8N9GU9o7ihhv9Qg5FxBBYb4WL4jRTYdK9E
akJZTIp99ToMwDGKVn2adX9oEnhwQVqwP5TtF0O8K80xGBAmEQ050l2ySuhuVDGqND8KdlXBRZmx
UW0GncJPx7t2KLHo2WTW59Olp7OztjN3OMguRCTkDihJRwscSXA/j8Vjak6M8bDsygbZ44Bgh6DR
m3IEqjfFyWcyy9smMbyDIo2EDC3IyKJwz6qtZxSvH9kSpBQmZLWVo33uUn/+54s19WxNbH5V7mVX
kjyM24iBv0r6/AoBO13I4hymOj8XmUtaW2eKZWLy4yFYWCmH+HgAxx6RSYhzPRObCEqhwpBkSdPd
2VSYEBsXIbrs98EH1kA8qZoTfaFB7veOfk2y6dXLnGbnw+45xMEIpXd4D9xk6ajlR10uR9zWQDli
iGLdJCmR5CRCx5jZMjwurYK0gE7hta0WOQ6x414mEWcgD9fEYDBycUQ3HzSDxpVy8S7qvjJPTTmT
P1ffSdRCW00+Iud7Nj7JXu/FJJB0xjbnLYPjRlcGaPKTVpBEhMua2UweZpKUbNm8IBU0TQkwxL+F
3SAAg/SK8c47uK2VbWzP3NfSHbBaouwAYgbhqRpuqwT0p25OVYs2phcm4HEUkOHUXjM9pBM9Iz2v
coA8ZKc14XuE6CsBx5N4hHfZ1EMD/8E0UMdMwkOqCf3Fw3jS9t9xKA9G69IdLh+HOX1kxEr0tHKe
FANsvH0hjml/O0jjx+5m2BlQLzzbBodqeRibK42+sV468FfF3OFtJmaMaOMT6pL5YI3dVzD6VxF1
1xoz5Oto+s1xItGgp3kQcqLJWpTN0TQfRaafZiLvFKSNBPBb5TrdLqt7XPwalZvmLTEi2c4zCqjK
2BpBQm8Vw9XewmKVuIg86hgZEfxDd5dWHPU9m0eym4ut/PHxFbNCYRxAlQ7rCy04wC9I8kMvvOME
EhHscbnDVALiqgIbSvlUJfCN6YAD8QJRED3aY4MHu9DGdh5RqzWOQQhvYe+URRSFnoMYgIgkECID
f4HgCAUa/2sbkK4++YKYZczuMySiYUI9M3IP6tAdUcRj+k0Ta5vM9Usc6KshU7gNSEnOYzIIezyC
olXx3lC4SSGt3aSG/TLX27LtmwO5gjdlwXXzh3bvw+MkF5RWQZ/ok2SX2ram3PNoCDDfJCC4Rv0+
+JL0dgJnuLcRhdWu2zPZPyYGVCcr5W43AuaIkxl9oVa4z8oKVXUnkeJW5QdnUxacuB43dk5Bi2sD
EEBaIBI12t2ccEzIpubbicp0Y/HuVilRhXq4gk12PUNpwMQSBxsbuNZlXjRmBdECkq2BUxCiXG3W
HN82BW+SMr4Ezs5zvHItokigRVqbdB7v0HLNJ2dub0YfmxkOD6y3RFgiQaMuFKS4TvNHbg1EXIX9
pRbetlXtggOOuq1skTh4iNdQOM4nacIKg0P0NhFomkPKUPkSB8WAOkh8+f+YO5PdyJU1Sb9Ko/a8
4EznojcRjHlQKDTnhlBmKp3zTOfw9PVRd9Hn3mocoDaF2gjQyZNKRQTpdP/N7DP0kYWl1+Nv9R0F
udXODpNqX6oo22hTPG9JO2PVbajBs+M+aKkdMLQhO2pNbhF2rX+0hRkzv8QbnJsYniErPITTB+6T
h6Qm7k35kbfWOBe4xvyZEU3cNKZJ4nY+x+YYEw/gUWRW3G9ddG0kKHl3nrGwCMwbEiLpJpcXELG/
44l0Xe76W92iBb0aPfR5cJGILvFrru/Z1z+kjiXBU44vNotKNRb5pin4W8JjihY+jpj26Su553AJ
k8m6q7giLuxG9i5302k1NZyAvdQf7k6hHZTPHDZtz4ZhfppSHQwnd3n6EcXvimSv20Xgsb7sG8Kh
nGWpE+/rGMBDDbjD07iBnMdGiz7YgaPN2z9CRJ+1YzkvqWnvU9U6gVbbD2p8o96byhq6V3EScVto
SIykXlD+mSdMRB0i80wVlLErQ/elz6sb/tL5d0YVReEChYeUeos6fo0ikpeK5McRV+B+0i+62Ue8
qRqAzZVweHEjUDZzjhtoma53IHkFuoSmBYxZGx5zr21lf3KHxUHvc5qF2jKtHR0LKWadz0yWbM2H
9WxheCJf2lapt8368OhkIVtN/FmgrKitlSSI++g9rbJ9NfADtJ7zd6fhbysH7gPSrlDS59+JrN6x
l1B6NPRnCBvwhkIOQq5BVeNsP+WYSxpNHw4izJ5TNLMoiU52CkpEmG0aRA7QylDOb1NpPY/PzKzK
wOSBfNRcyIuIIVgghnoLp5kPSA08XfUPo3auqLvhWoQsV3Off0m2pE22dWSY77pB/SrtkR71tiHj
o2/jtOiu5k302M2ZILdbRDfgI33PIolketA0FDJSRTutjEwYISUzD8XBUjq3etY3Akczv/BI0oo1
r0kw6/TURdaKI1Yp4Z6mFuZ7M6cBSjXuvlPemU3NU1gyoJ9MtWkJHm56Rj24iZOYab5Tp1vcwE/h
fAW1yHhgiutTNRBuT2GQoYgmD2kz/FYD0GAosvTciWidKp4pJFtO7K2Jlvd/WjG81GMN8VfE5B2a
PxG5iF1BQkuF+kdbxictB9hJ4rNj+qRTUmBApZDkBlaVA3R4dDcgdU9cr0wENMzDZnxJQvb8WWx9
WlPxqVUFIhiMWN/jPiMpoma0aIQ4gE6jzapk39yRljR7KQ+BtLTmJWw7oilBLmYTn6i8k3BMAtVk
LyC2Ce8S2tqkZDPZvCiX3UM+LAQvyrNiiOYzl6Omtzy1buyDEThsz6FgB9GjM4utbVIkzP/IP6fS
e6Olm643toMJgdc+el5OCjt05iCkeSQWuP3B+Hob13355pX2ExNqvYT0HNO34/Z0wMFff8pDoodu
Dy0o5ufMJeNvdzDYkbJ/bQZqATjXLtcJTGoY1QfuIUKMeA/OtMX5WmVzwE7Bi0m6HVFj1rXC/Fiw
GdgMqMyehhc1Hm+yiI9gZUZ6qPTASRkRQHGY1k2c/xnZSyv3XXOzUwoLCDAl5uX6gcKY94EmR/Yj
8taFTrJ1GuMrM/0bHnGutql/0tuoZk9N1CjMsx8tniQ/B6RkMarjs05/RNFDN1SK6ha87WRrd/5k
B9wKr6ktF1qLwnOWWeexszHqxGxG6WwGVGD4HPHA4Ttz+BP1pqEKOYrOdRTiI3WeMKHGt3ul9OJY
9dW9ituLZhbpaZTdJfsJxSYLR5+bjewLDMB15MIfdJuE8DT0o0I+l43xDGwu7s3tYrbKmWnwTfEZ
+/UB9+q+srHCx0PK06+kmaYGSa/y/GFObQLQhs25hNPs93fpiLzYelBKe3dnWq3cY173gEv6FXQ+
yLo4pYNFOjLzlBmdjF+rxpKc3JJn6VGHSeza5HCyFDlEQPMoULPKmpE31auuMr/GLtaOQJWoXA+p
hAvrneZgMVECHxObZGvEbN+k+1JQVJVSrAhPyVy53Witxoa/VH7GA2Mhfq96nY30LBDG4ERak7R0
P60IebCiU2BlArLKa2k+yoH+h4bZBpqYwtiIcp2wsxkH88V2mzdyXAyAffjFAGSXJAg7uUL/anOS
N6NNfbU5m+CtFBWcs14HjL9fCmrfsae7D6nl7HxVbiGpznspt1372Oj6dGrS2t90EUhQLWF0odyP
XdyW76kuf7r4v1eWlt1AQXhc7tG0zkPzUY86+pvoD6Xt9T3Eqplk+c3oiG37Q4o7e1DhPpfuuW/b
36nxp/Zkzg6aRcQCpe2R6RJZBBZdsUQkOC/SYtrYOkehqo43Td/lj10c7ShmJGa2Snp51MdJHJwW
64qCSZ2OJta7ufkBzTAKzrpuM8Nfcj9m3mDxL3jnW3qGIvulyHGtjr1Hw4Lhiqs9EkPzDZeT0KSH
q/RYoy6K8mYjhIDq3pmO9kRMiC1knF2qgbMXxsNN2YPK9mcmOsIFIlCegT2W61D4rzxIWaWi9NUb
Eoj6VsUgUGePHTLi98b6QZtYxYqRaRLDA4fpL847nYKznHjBSicoznrMFscY5rVbtZ/JoOunYTkM
Jp2zc+kzlUxcVh7ygtdHl3Husu1s0zDShK2zLRpwkeNgISEznbAsjvIDBhW6wq9aEpYwQ6E8+OgO
ey+uf5VZy4i4hdbHnlgaT9YSMHFpIcXNDT4z84Muyxq2s+ne4OG1Kk3QW4QOvnSB1RDTwp5BAF3h
g90cEsNxV7lWKV7b+Ele7JAwKF+DasPrIx8yyKQ9QfJzbKdvGaTmXmXySbfHw4Ah+xDb2AMjvf4Y
tHA8dE8kkepLFIzMy9auramdGDCs0uxyjQyDJgbyslyJX3Xg+nwYqU72jaeutzi2vhAxcFfnQLKh
Pmh6priPRLvzfZ77OeF3vflkLeMfxjQyeyBMc/EwGfExCeOnmB3JKLiAnJCVc+i4AbMG61Bj9Mgt
fkm+TY2rHKevoWI6e4V1qEfngwoqCwP77O2dWduJtvnJ40Ajhq7RKGVo67YV56bs/R1i4Z9Om78q
ZoBQLvpPw2CPnMcJNXXtbcJMcWxxTmc+e6ViQSZweoX6YAu8ObG4ZOBEt+AU3r1uXskyuUC/wVI5
H+aEg1ciL/juXhldM+IoAbwnzOiGxvskMRMHMSHlwMhKoMPIH0ef8WWHSxkHp2x3koIUU0TlFmp5
sqkjI9mmYFBL6MEPZkesyKCGg7bnCsHiKfR7iL2cacIxv+MfBWmV3bz40HhshYAfkD5sZIGLCnxR
+5W2Du9dxiiLN3KnRPtIIm7hJ4HcRmh5ybVvIjZZY6uv/6BAyFVIFZZ0RvM2iJnuT9v7k6cEp4Xx
4KQCj2tTEVl12S4jbWIKqSPA34y0FpYPz7LwjQ1/iCefTEPoZBevin+JdLJ3fRoyv1kOK1o7bXkV
tGI2ePA6y3geRG08G0m5M9kxA0odkZcEZ3QYICW+Kn26eTR2EK6Qdx4f3QG1nmvAjnxacEdtjRsx
vDpsXK5Cn4k0FfOwTqBw53LyKW3Quyv1tJzNZHkGg9BcNUFzYDpwwtJeKbL+Q69L/GqUTndm4ab3
uQlpZmPnRvbf/3Ki5AR8uDknYPsaEMYQ0bHBAzssmFNWbNsZqm+kpX5qQ3kq3Kk4mBFNIUNqNKAq
DWdtUG7xKyFPVtZQx6xC32HvdrYEI41L4zATiHHmB43Qh8tARv0O4SCo2RXeq3IHJLq9IxSSRaUQ
usoLF1k6KZfodst78eBSynDopKsewPMMD6Jzm30n2LP2yWefd84tSZrkHluzc5qd6F1QU37//pIo
6ikjm0M7bJdD5MbZNWTDfOd8gO2BMgX4gSGKdOy0zIAK8itxRO2YUU2P2J+tW59xlDA+FK6GIxyp
+DGFQvmosZFdjV3Y75c/HLLcPmpaixqj6I5TNflvUZFVYtY1bJw+hSu4pMO1oW23np+2d3/50rQ2
92A0XPXUae5+OYUnXvx73lF7KlPdOsZw9J9C75esODMjkmMj53F2phHbDhrLrs8YrTV36NEewuJi
euNFn031lGcvk6jqO2fq4SnSLYBE1RzDxeZbfYZBZtpxvp1873fZc+OvdaoFRUFM0m6e7bT8k/qF
fhZ12zyLwvTwMeb+9vsPZVezasv5ebKSO7RF/20wjY6BdJ3v/VlZzw7YRyQMfRsKtqDgjkYwDy44
2tgunkzJR8hZhFVZtqCKzV5bk6C3r7nN5ZJSIPxejqL8Y8bU72BszC+RAyiIJJ8buIkcr34EuCZq
o9sskxYB3fu01GIqR+Fa143YN6ktHgsbkWNU7u+QE/Xy0LG5aT7HLPohE129NFZs4A3wHhOhQRkA
7IK3j1gLybRit8xPzxEEuqO9GLny2jxXSV5hkCVb0NCw62mufhe47Klc1BSx44qSdguV+GxbTMpt
bTjOiXiOpAX/VXPwDvXc1mNz9RJk5Q7Rdc1vPO2GbsMEqHlpOlk/LSwLw7j08aTeSiMssdld4U9n
PA7y4ThJyn2N2pSnjn2TW+BVj3E1BpnzLBKLfsGSAzKsmD0suTsQ+PLqaCG2+oiWklRLzYuWqYPM
eOt5U0i0D3n3mjvGuvZmh2tLxhvlIkvZFLwYYRW+OWy3jrpTinXs/KkSGwZgUmr3NGmep0EzjxYd
1gzdgAJ1VhWdGa88Ehczg1AfKUOJR/OC3dYIqOyxWfMM2vvqrMSCVewaB0Zd6TT1bqg153Fys+KB
AfR2rDsi2f3SqlZ5J0U0wYFRvhUMkVb+YvIwewlZPK83+dTdm+lbSDGRPURZn605d451z7IPpR93
IQgX3Ran3Ef3gIuqtlasRVj47AKn8vyD9Tfce6kH0DmmwMylbUVqfn43SH3sm0XDLN13UtHuwamw
SFfdaHMnAOA37PeE7cK1bKBn+kUudjNn/l3b1re0w6Aim+jP0Bri+v2lgHvg1bm2n7CvbkLxRZE6
D1NCp3Pt/SSCwEYYCrpTCKRYaEFnqDtQAvrmSinHZjJ9eZzc2Nk0vrv3eeCBBxz6nXC5UCvN84i+
00Mv5UAP7Qr7i3tLwTkfeNYRbeGUWEW4YCap5Xta6NR5BpcTaHZcQXiqppOnedDD3JizQL34PEPY
TpTPdIc493ayqq1feWEFFaHr3Gj1t8yYpjP6ICaIhMinU7qBYSXgWpcvZYxPWpNvjcqLRy+X9r0w
pUZl77vEyAJuOrOPMeCZvVm2P/TSg5uWJ79tsndE7yb3UeD2XZX+MtiZGdS2XncuaAUc5xYbLhxR
NzV1WtQYxdQVSETiWMXN1fF1eQ6sLz1D4Oew1XyafvfbfzDmobqnPJXtIVug8fCwbINIzTR5GR6W
RsCqzmlpkD0WPrBcef5VyGI/pfP0YKZu9RIO2m+txquuJdOV6rHhKNL0UMVgnzOwldJ0kouu0cep
LIe8bOGca9GKK3hRbtGpusxR/GJ1KHxDKo3HtCP8BgMpXWmWgAgxSmNXgH64EGwlQ5f2zKJ7iwEI
vk6cEcDuqnR+lBhV70qMp6YEyGAuB5TUiCOKMGx58XAmiqzfuKZyNqklQ6JzZsEMj6IoJ9KHIGWF
2pGWmR7n0T5Ec+Vd5dhCm2uz7pxA2aFacdgmy38fraLBB7Gy29S+ZSVCot9aM7N5WCRVTAW8QSZ8
007ESw0OlS+yWmbriT2cp8L2TmNjUgJSKQSK1tb2Atb1a2bTkRGZ8ee6c4zhYoQTVbOyNteG7sGw
yjRuyn5KD0OZFVTs8CULE4YNhYmkOmDO9nuc/yL5KcKX3sjpo8s95HLWc+hY0C8pCKCwcKDzbmv4
6Vbl0n9u3dZ/LusPE5XtwZ7FfTZY4ou5z7ZqrGwMsXgZJwF+I7HkldM8Z8O6jh/b/YyeLzPLAKGp
tIuhD9u+N6yjVoYWkn7zOqNy7yLBZ255YiEH90yd6iI/C53YIfae9TTnz7QtFaeCERk07x4Tom3T
GZv2FRWISUXFZL432+coH5tTm4Z4u3X5NnQOwLJIPirCIH8EB9G6lUFRtFDIZ8cJ/t8+B1rqARX9
+5lAia35Q+/7Y4GkHrhhTkhsyc9VQmJ+1/sdPw1Qk6txioME/eINutrM8CngGOY2VBD6QdEWxpUN
TuTGc6hjfSvGZ39kk9J49G64mnukHsq5cV9B/SZhuo31PtzlmTdtSntqt/wFeaKp2VsnXec9uyrc
YWqg/40741XOsBBb92iV7lfmT7t8jEo4p+BbOMlVwTB6MIFbyB1ZT7dw47k5IlumLuG4cZV48hEb
ydQ6T5bPPKqR8Se8AaaAsmjONfDGS6/TemHI/dToT7lBw9LABmndvDde7GwrrzeeYcmwIIYaM9g5
9o+InuuO1AQMJPLEts4se52G/kZKRke4KmjwznJmdWGSrGfSJ/QZID3lBo44v07QRUQIBDSbK/PB
H6nMnLvI2tu5VPuwIjlZg228YXtD62+66/d3ZlgbcJh1Ab+jSI5lHH7ajuqxn40us4mo3w/RXO4w
B1pr5qvVvfar6m6r33hDiweffcOFKqUN3ZHOWZoVX5CZ1jNNWzhKpLqZGI1uIhXdSVjOTdr9Xfca
4+qH2fA8JM9mpJsv398U1lPla+ZDJs1nh/3xpXKWXuJk9j/AtBw4xEDLy+Ns1zp1+NhSvvL49w5I
NB4Mjn/1pXuO5dmmxYxAOCZRrcW3/hfrdg2rF+IPBiKYnBbumVZ/hKzsrzxKHTd2AmDaX5zysVFA
oe4lVOGJPGAYTQfXz0VAv16/5ZFSrtIaBj/Ly8AYDc9KZL3micwYShjeemqoLGopcGDyUoaMFxvr
xEB6MWxsyYR4lCHevbS7cD4pb9VIbXteq8v3F21EDCtG7DTf3+rJzypGqM9NT51CKYJWte2+VMI9
YcqJDk0cxSffs63DRLnAMW9/OIrHVQ9aeeD3h4RjJ917Tpbru09HLaU6ER1MwBONkeimYB/MRZZt
LYvJpkVdA57l4iVTnXOCL4lbplQYW0P3dewbAIflDB9hTvczWw5IRvhXOTRTz1Wwn+fn2B+W5+81
r1okOP2Ehc9YlSIRO+Ca3VsxAoykiry4VsNMwbQq6YOGH3rvmRAHtBZ52+8rz4pBqHUaPWTjuxmO
ySuSDOb+MZN0ZLyNGGvu31+EzWaM2IW5LU9llGXXMuzqM7VKQedp5VPVEVz/++vnv5iGPRfXte15
rilMxzVd498unyL2KEda5iO0aa7Dhlr6OrbKzU+VztpH70KNVNhwQG7x/yRJB/DaZ3EzTaZUFRkM
PrBk66UjjBh0wEskgAyyqMS3yYM4ZEWkdCFxhUC07Z8lkHWOJhgnohADXGW8+y29dkXH86vN2yXt
W21JrTKarlHIDcO6ReQGDn//ku3lJf3LHUMi0QdJgVfD8B3731+yXgtY93UHCbAvFVNUtwxSn+i8
KkEjG9QpFCMmx9bkeE3Vgn72CifQ2zB+IF2cPMQ6xrcSlM8xxg9X+W77NsaldixrPQ0k+4uPXi6S
h7rmPbSmeiJQLEr+nozca9R8Kj38MRcVVFqzQYesW2yk5fhgsXF8i+xeP0J+fBOpfjRyqtfIR1EG
lePgRLVKTswE3jgR5U9//5b8e7bFEzo4JOHbHu8KMb0lv/eXNURWphklimtZgyq/YpD05ebaHzrG
qEDXlgG9gTtAOZJ5vAVD5+//8e9s2798HvzrluCDwN5tGZb+b5egXfjtEMfwDsLJ/sy0+Mfo2gcF
yRyQLJCJ1NCOVGXMlJYgwg5kucdPOxM02HQk5f/+d/n/vREMKEzdNXzBXWH+6xvBMqglpURxDs3i
99g27OyByyt4QgDgTm4E1sOz535f1ub/cHb5f2EsmTTRX9794LP7/D9ftGB005Kr/r//8UT+5KuI
P/8aS/7+K/+MJRvuP1zQFdyrXBvEaz2c//9MJRvWP4BSAZ/6/qAcm6u1KJsuIpvr/gO2gE+yz7B1
w3KXz48V5PuPnH9gv3WJNzu6bfl0F/23QsmO96+XCoYvy9RNwwarohO5+C/3jD86NGkUDsVenpEG
oYGOQchlm0yywaJdgLqcYIWoDIdCgl9oam0DMblrHhAzCYMslYY5NiFadRCSi/YpacKQOVV6Srur
N0TJ2e6MrYBRuo5NKtEar995UfHZmBXQQ4Pmaxl1YAn9eTdSQB30CkBar2n7rIliJCg2TrDNtMBO
gkKOCOGaoi0LRMiJWP7Z7cpbHuLkYzuXrJXVI7RHuNqYXdsnvI2kJ0L+m5vTI4TZjDiJh2hXRLiJ
mNmKQrRrmmzZUGgjyR0qDmJYCrGBzlhOKWHCEFVkYdOyecHLz/kmrPHNVQsxwkP3Rm1HEMmAcHfF
J9FzjCm68Ra1bEywRW2k6vZx5HwNVZtvRscFf+H320m3o7XGuhBYGb7bAf0Ng+ke1xHErRm8sGnV
9sZyIe03qVNviwjPAcXYkdliTVkeuAZ5MOoQOBN71F4U9Tsbp+tcwZEDzQJ3oQ2dVdXTxuQ3d+wu
kN8wn+C6eGiqEgS11QGjtfgs6A/e+x521JDZQNeRLRjSZlG5Mdql2qy2ZuWW69LtZ0Q3dPxxaTPX
0a9mqFDAhumqyAtYTKVMcCu5IB0GC9KNPrcbK2OS4Y7OO7LRzjcoSahHjE6q+eiY1jNhrJ8BOFC0
nsLiGgbty2QsoHXFVzEgERMgoRHUoWIHriAuTVBdTto+N6W/HRIxrz1YPWujW9qw62gjCO8EYqQW
pyrVFU9LsbNioE0aXWhemVkBweMhyArNQ+bO97zELEhrxJGuw+JSdQiNlfXKmBR1GVKwPkl+5al5
c8dNpUi7EdpZJLUJxSpGb7KS5oD8CkMI742NsWZdF+XOzpxFhm8/MNqgOtOrMboRfcQuyYZOXDyD
9w/lIV6FSEDwY967ahBHufQHkUJouaUaVHpb5wScvRU5BNG4Dnj8wzpytBc9DS+ZoUDRmvMlo9aD
q2Ls1n4lriE6KtA/b1fgj7xzXh62eQ8ouqQfPWkZy8zwojQ+mXLajYl7z8kzcB/YsLTYRFZci1nQ
GbMX1NYSqS2mH70xlsdoqrD3Wa9QPR9ojwMJBh8OOYngjWJE0dOBvJ1og+0k5pqREqkNA6RjaMmY
9EOerGMGhI71A6wQl5bIX2Jww2Lms+1KB0wSbouKbNHeNOgo6gg3gsLLdmbBSoKvCSwu2Yha44I3
RfEhlOzJEY/st1q1UwxP19QpWOtwYKcMSwVE8YyRyRzNIAEzzS6/2nqm8auZDIZ5ELfXrT6urVmc
s8zZ6QKNDVAUnEllUmfgP4JdWFwEihslx4NpmvVxTPspUAlj6ZYyqziem00d9+7KQObbjGywJKHh
VUhLrIpDYHKGGYwm1yPZUfJ2XqL2RAimkH2gA0UPs8UOb9KvgUV+t2gR2HohvMI6WfcTVEsTNXlK
uGsZZfKyG5C1EwU3YsCWO7nisdJSOFsZQWrS4Cc9ct/tKCUBWiB9toxehyHd0WRENaI/kZjh8sZH
RTEDOqqgnpC+4yD18mKjpuwQha6Ph242A9BZHtAUpkY20NsCfdsBCor7ElyvN0FsAGFAvUBJ9Fzk
v0cdG5btTQ3pXT7KvHJRISuL0Tu8GmkB7Jvgva4Tru7WEzTR0E29Ij3/yND4rSsvDgyIXSraX92s
vZdx8spxiJUn1040c+p3WRhUixfzfqbgLvHn51L6h++lsooTh9fNa7Pbs4pJTSP7pUI9zTn6XWxE
IbvX7pSkPnYN8bNXBA6YVmwHd4r3Mnxz4dxtsyjaV5FqNmGOnYART+v8gHrnJZSKhWyuebjFPy3V
/pbCGrFA6pTnaLjL2bCGx5p+P+q2HwlAIfR5UO6kN3En64RT7DHSqTGNb42hI7KeUp13gjv12ROD
FTjZuvapl2+fuhBIsu0MiJnpb39BaHUz4bmmcTrmDTyB7GHnFr+KeanNNdVZo5XOiv10Bwv6bSn3
akDBrHDtFQf4Dx+wrdR+BCjlpUqtwNRGq6F3bZio3IANRrZ91e1sa8D6S8fN8jPM6S5bxmVGicCn
d+Z26LTqmmsJem6c7mqLFFPkVo8OpLF7JOl1dPoRdrZv3DwDtDfHUEifAIhM7ImbHsJc3uPJApLH
SzHgGLfUd8B1LJ/T3Np0BWO8GZMebqx0l+barpa03PFQ6xgtQXhLdSTAKrUvdSd+0pVj36IgwcRz
zPqSLlGVPQgMUUEZ5TXjnFc2CbvO85MtAR3IfAyy8wGv5xx39SqZtUfu0qXM5tob7eNMQhP4Kfd+
2J0rA5clWN0fLnT4oB6TD61yT5SOx/C6m60sylOdKnePZZ/+2Fk5lOFaTzarAbBE7S7oO6CARVxz
uBObPqCtXguntWmXn7AJFqOXw5jMhacb5hWhx1g+SLLaq6KS1ykjE2DgwBnT6SnKEqQ6AOpRxANi
zK+GRUuq51pM+emNCWivv3o6td1Vj+GEsbniQF46Gxw2JtcjxW0QVTqcUfDE9TyYBn9D1bi7izOW
5gk2aMjMuLchswNouBRVhqWGcHVWMZ0YgO8psw8SNDVce96JWoKO6koF5Diczj2unczrGbLY6Q5i
CPFLgYAL7QnaRgttL4ZGzM3OZJd8wkdnRWOgu3TdDsTqVqjJG9uF9TiyHK+Giqld4uY0BOMZXy1V
kDyXNkklkJz6fo81HaRAbP2KlGQ7VsIrk4bYKbN7nJfSKa99NnK6HByPbWZFUxEaIT+FdvWGSpsN
4AZMoWC4fBDNRHAwelqVCLwqQ/p1a540fgFFGhuBsAl5UOCu3bsED1msYWHB4f0RQgI2sdJb1C3E
lD8Qmp/mUa2JNljE9uHize2w1ozFejw2EQyAtkZgYBrgzJBlwrMKYzouvZY0+UyVBt5SCHQOq5/w
f5AEIqJoYmAwrHHY2nZDk3zpbGe1jAkaqhZGCq0XbyPxh6hlOfSszUiP28ZE+zr4LmEZS6DE5djS
aP0KUtfyA6FBqFvOIxiwLLlntnL0TYBZXmg/WgUlDr6JXo0NzVnb0qaBeN/Zot/rsD/YveO367x1
0Xn3KfTvDnXf8N7Ga+PEaqURpwngn3UMeXWOx9HBmtAajFnjMnLKNU5/LKVi77Wptk8mZ9ohLPnA
fxxz7VS4lAkS7fmbC8GMYhSav168rJ8PDQEhVsYjnoZ50zYRW/OYBGDX1cyVGKMBT03IAJH/02Xx
CxqxCFTE7Ksmo8cST9dMhw0Jjw9xCyazcMo77Q9H8Yq1+hedpwZyFSqTnqMcesOj1rAXR/hN1jZt
LRSjiF0yFKiApoTT4XtQy0Cqmj3M5Jz/0+qgi9cqKg8ckc9AjNrAGxhYuQMEloiZC5TpotlUkmrA
GU9L1VZ9ME+AdQ1lirVu9GfTVaQMw/BnBv9Bwxa267BYIBA/xT6x6ggfA9txaJseyzngXT9ogCJB
Uq83+NCchH2gM0fvKOsMIVX6yrJ9zfXp0lXzHS2lvjj1JqSiYVVDu1oZOiymZnqQ2IYybYjvbVDL
F2n0FmxGrgXsU6XXRXvc2uxJqoS3gDz0yk8Zn5a9OAhpR1wWvn5tuA0c/2rNdksDBxyGWvl/0nwG
mi+at9qdt4leNWvfem41cENdTENsD4jBSkqcf8tUOu1q5wYKkC0eXlI6/FT6wxrwX+RD1a1ha39m
BKqkGIk3zZRxsaY8YoZ/7GEVM/shx0SgrsTPsQJ0p28qc6R1GYRlPyfPTI1e+z4WwTDYd5kIirAR
pTK8O4azVFn2JbxFWjOYmhTHkp83cy7bzbL90ZNpKgZqMFheqRDtnf3CR4DmftJGjWaYcJoOxqij
A75lY7wZsLWfJi2newrnVJtH5KBDnH91ivdR6dQPVzZbGYknrywnRajHp8l11MZlkctJH/g70lqn
0GKTaCIhte4OXj7IQssmRxbnl4wt+M31ok1fe9xPFqffuuJnRw0bhdF/6fv54tf6BeZEBu4Osp/C
rR3IAn1jCAme6119FS2SR1nzTJgKQ9uMFukYoIjJOqrZwJTW+DvEk36JuI2sCYBSn4i9ySe8iI/7
apFLWEb2tEJBO3akeaTWY+v6sj7hoiHF0/TTplX6uvQXToISPsT3cjp3CaOzPhmoVxmTYk+4iWsW
ZYyyIwjppPPPqTYcNHCshRVpgZU4j/jV+7Awny3jo6ljoP6WT7uwr24qJffh97W5Hw0WolQV90gV
xtFAXl6V2m+KdHw4IniiptHYxxSZLkb/pXtG+AA01AcEoZxCDzqUaQ5E9aNiaJNBmW3dtEEpLkkp
DTWVLyXOFl0/J5lPUXo21Vy58d6omfaVOqVJIzwk2MrJ3adcmrEuOGpMyEflY3OoqnOU+U90INLe
qJuf0YCGO3YFSGBzef4VSH0GyWePypSQ5CJuF2Q3gKaW2QEmhePl4GhB+MsYYACMtmL7SSahIBsH
WdxqoZ2Ts8VF489LUY1OxosNdd90B2mm/S1VE25EPYq2lB1jxtxNTj9cnMlj314DIqp8tLR+VESl
yKOQzyTZzgrcqq9wNujPy9BXZbxroOGtsDDS9kNa0RCcY43+7vRaux8m9aIRLjsUAxGkyfFPzrjn
LfAgTOpm4Hsy3WGADGSbdEQcS7HXJpx+TK442OW6s1Ht9HvuIYGm9HDOFhs7u8Lhmo/hZ5jDV9V0
IsqN9lm3ybKS3jkI4UMvvRMPN1iN4cHVGzYp4ONUZnj8FO72iF4HavqInFLWSPhI/Br0X8QTGvzH
0aOhWj9wrLsOofwQ/yd1Z7IcO5Jm5ydCG+ZBy4gAYg5GcCY3MA6XjhmOeXi23unF9IGpliqrZdWm
jcxkVsVM3oFJRgAO9/Of8x3wrIPubYnt27AHOAqG1Or54AEInBBVAKy86jzsyRpDPdI8Kb01KQ2k
9dTZR5Bbfp6y+UNaShrMDkUinpKWJwxKcrmlB9U7tqi2ay1JOD6RzKa0wCPAZIzdWYT1vcUUcEUg
haOXG/OAKUg9Uw+UrusaH9GUcHS32GPU6njUhWBR5LvBAs3pyu2xZmfDz1jQg1SPqXVUIs5YDba2
RfUJg5QEsgmTvEyLS1VXBzlFWDXBqkeTT4PCn8zJwyBKVJKAMHD2OgNiwjBhSWEBtOswP/A9b6qJ
/Ymiw7oDrPuVe+OtDv+Ebf/l4l4f6wSBi5ScD6azgi3OgeC1q+unAY7vROb8Gg70ejG8d9OSxWUJ
RGuMUTZFBX8mxO8vtK+04xSctErhA+X1NmYdP1mUKgxF9l1zAuTRniz7kdKvjPYwDH0DRbm76Ap6
DK53wfNGgeFLAB13JZzoxcbg0UZidCpJstTYOZoeNC3cu7xNfWfPBeQtEZUBCPix4wiObvhRRDrl
6/B/xt5Jt9rSKw34FR0ptG5CSmsrvfgjx/09qvocGFE2rDMRi93AjuzkGvk2Ctmh5TL2TZr42MOT
okYpiVbe4LE3N0eAtB6liMR1/M6Slp/VysDjA3wraRw8eWxn7HYzQhPhDH0VNpQLpYJqMRJmTjWV
qphyMu9eUjd8mUEnYvLsqwCL5bilj2Dp4RPUw4T9Lpd54PFGn+oWm3sJlM8a4kuaavccVynKrT51
tyMfroT7ZBT7UZeHVBtf6nIDv5QANQ8KvftgH+Wtsc9w1KcKI/aGMxucqzlWbGo7qn919ajE6rO0
jV1XsAu0y9ZktB1iruSkGRfvjqayNsF/SAlpryL3VVZgQCpzYj2oQ6avXIJRj52Oes27SFHtFXaJ
ZGMhM81S0DY1Jgcs1c/qmJydEhtTHakYOp9NZ75WCg+QMGl13MOExxs2PipPIuL9ZOLpvwNxo4/3
YENAhLk3YQ53k5PvJvcp0kmaYBtGMtrzaqxJie0I5Z7yRKGyrxYkurir0oPToXRo7vLV8GCtqDAE
yEK8uO6wtcQsgQpyaqEBfzbZ+RvDvV0br+6UXLCL/zA9ZGVR/ALMX2PFF7MSD7rLPZtGtzoTUPbc
9BVWhLoWfS43ZRZf1T4mbn8kY+/jdpuvdpeyi8I8sB6n8p3KsIiqAfOHQ7+FD3pgY6MDrfDs+lDJ
7kM14XunLVctNxzPetZIXudPzbGPVCyxPbW+O0d8RMynd7Hd3XvcQsCA+27tqom27B22mpUSuNXH
cO8Qy1AFcALuTc64TntWzRyNpnBunTF3voxCGAsk0oaifYokBrAoxeg8ShU3HID7HgvhuizxQcmh
/KlH59VV5F3P6n72RLGvp/ixTOOvIYb0kvbyz6w3NRfapOzSvqJsRM232pzHj5lisfO2ZNBX7s0i
87tEHeZNoeFPKri+V2bLTRmRrpSYfld1m3zYNme0cH6iaQad3YkfGNaa6wlgilFswp4GEIInK2gs
APEd0R3GiiYtE/oWj5xkl3hPqKpiwwwzI7BTBdFI1Zdi0cqpiInKX/k2dTn+oIrO0nAYNonToYDF
YxSgCw28JoLdy9ROW1kl9/TfQs6ZZ903cmIpA58RWBI4X1zynMx7K42ooyyTR63nBTM7olN0GFDw
4JF3ujMsTmUSN8LaldfCVd/KrPvsWhQxA8gKURgOw6o2+33bPHICauEqmBTuLDKXF4OrZJ9OAhFJ
0vMkgWJBa1Cp3fqmpoKNznq6WzAN2rwaozF8p9nBiRhg4ivBnZ11gXASOt+U/GrreXlx8XumDAI3
lPq066RJXwiQPDW8rVTgZgJr2YCVxCBQrmbr2ePU7mAcoE+cRqzC2GJmpRqPjtFOeUyJ2fajdzKw
+T56YCmVnTL0LAutg16DzMkZr13Re9vfENoPGG0WVBuAowReLG20cuNUtLIow0ChM5wdlnPSz2+R
EF9WEwGi6XGQWgrNwtpLPiInOTOwN8qWOvYzCBeRnXF56dzXkUIEWlo7ycGaSr16bfRsDWNn5Gfm
nohV0DpsBx5J2aEO2HRHyNJ6n2YK192m2RcuM1YNn1En1VdTz/ChC9xCZUc/Z9XVeGYMNF/uz5rJ
FddxzbiDJ0AOmsfvGGfD+Ae0w+yKa6OkcAecCeYKMkkpKPgU5R1L42T4SW2+UovRB5BITQInyCMj
5bhWz/SnbHb2NBFLi9EQKpD9y+KKWqiwitvlRe30u0HVQXzqgOTZxAqCAvxkADzPoznz5sQgJrls
OwR8YdX2XlnyyROgNzenxFPTWXeabzJS6Qk910GArV6AG5f/j6e5X+N/+9/06v+PSNS6AQnxf1FR
/9PI9/G//3tNT8+fv418l7/y18jXNP/NZf1Go4I0jRVA53f+Gvnq1r/ZjgHrzbU9g8H8Qt/8j5kv
IGrVWkxQGDoWBDP2gf858zUsvp7lUGSn6399wf+bma/1d4Cro5tYfdQF0ssMWXc1459cErJue0Rs
jK41ZZUEp40VwxDnkIU2pwsnVlsfsUZ+NFbPTZN50tm0valACgjxrIcqpZNY4x9MQ8g7vt89FQxl
fIkWf1zM7ODgWpJxX62NgJRSOjQ0Nf3UeRQHeY4bEc7dsVKi79rNcoKazVCw7ewRiMhGPqgY4OmK
hzY11/Atsna8UhY0nSk/h/EA7TEwem/cRlQ0/P5myBqJJQ+tpqx+Bs8rbzGJYBasfKcxYqADWe93
kwfPEYSN74laPVP+oQfEzoxAqOpnMaTnf7gQrn/ZPf4Row2ecAF5//UbC+h7eX3dhSeuakzvPVu1
/wnll3aNjvwNfxTYCJ3cS8VLnjbhpdb18GIQtfC1mpOU0g2fsSWyi9bb+lPUD58tWJS2srMH1ECU
LSB2Vwk7aKtXuXuM6EBkFI63l/rfLD/N+un3LxbdbD5W4qzXhfHEQM6VOS65MSx89sTGixmN12Ku
q5ucYkJbI1QDXix9//t3fz/FB9WQOQ8a0x1v81zQrVSOy79x/ptDFX4lAV98JtVjKp8HO6doL+uS
nWaK+MFEBGTI5K2N0mrurKCz8WyOhXzJTSrCI+auhOrzYtPoWrkn86HuqNeg8ZRAwDO4rBhAR2YE
Jie1p5IReZougYos6AgJXmwLr3TESZcZvAlpNO5TO1B7YgOiTl7bJDc2pbV82daLX+PKPegdjm3L
jveQoCNaLHhzt2VVA7kjuDNtKuSeWQ79i0WMhHmoHh9+Py3D8a7uhvFmRMzcTGMsNr1UMblxFlt7
UT6/914TWC79KFneRLvIpIJqBjq4FQVAbn5Y5Ez9wkOQB097FJ0T8b7C6LOaBhZdb3KdJ+hs62pC
eRJd9JaYNVDUDOi7lYqIoF4HNyGJAY5M9I0GYASM82AGgzU1xziXQe5ovGh01u4wegJWqqlXIk+z
lp1pnvPOo6dn7E+GxtxF46S1hRVjNfChvcVzAWqhcBz18PtWMrhvN45abkAhKn+GKaVYp9o71Tju
OAU6Z4OyvvOojWyJHX1Lbax1/P0wqz2dFjadnZozXswoSWHUVuXZi4R1GjqGnJJgTt4OJ8jNG0OO
zZqcYuuXC/E0VOtwpvTaRFejLHZUphOANncfxZ5zbhVMSXE7VnR1J+a9abrBODjV3e9nhFGi/ehy
SI6iptmauAg36sDcorIsplEMAd5QSyipqPLoXGfGhQPq2+yWNcm2rAGE58BWVLJLrzqYz+MS7Wz8
MjBS3JVAa5heynNDN0Uy1NWZyRGxpJxanqgG4SjYwOOR6syTiKzvnizlEarRyzzk6tlYBhlhIk+V
2WMtFt4DGjrp8fpbZxK5jTUCfFk9W3d0GN67lMxVo+1c6dlFULGn/l047oNFxJ0y3uosl0ibjo1r
PyPPFNMfZ25ercqLHsyZPUDiOvap772nns7f56Rx4sAiqXCsB2jveMsehsqIHvRaPmlyuCe0gADc
l2d3+SBoETyaqBbOslPE4Eu5MHrtvnH7bG+4A+x4WTrQEGbnij1FCZpO4Egxx51O7/DBNkvnrKMt
MHaxqQ5tx/DCyEW7EDyXyydxpQaEq/tzbYfOtdM4PWqjhPqzfEH8DOkmEYoD4CKN1wxgp73KqewR
jle+w3CEUblUu9NYju+uKrxrn3UOnJ7R3Sq15l550HjXlmZFf5LjzPnvP34NFdzbNXoMRGD5IwYz
NxQX21x446ggBrtabyiKR6Wvqn1IyyHEBid/ZPDpXCm0Dn5/k1qwaFs2CpJcjKIshjR7n2ET/fVv
f/0a3UWMMA31YtH/BOam+WmN+JyljvOmlK22rovK2P21InsNTWVKjSaF9tNBLaSWFDbQ1qv1Kaji
xHiy0lzbJzQgbpQsVRib1mRPUmYsNRyQbYs+C5QDA1bJcrkWtvvCLHb2FUeoO/BMLCEjICxs/J5y
/f1AucqbG7a0hMa24XeKvjUadCjhXkiv+INnPimtV6BOV099c/TQolemnF+b0r0lZnzOCUbYLsxL
rQWwHB0bIISRSX6heq604l7rlS1pRAR2fgl1e46aYGKkkBWwHhcwMx3Ljs5QVyGanr0zXz2PavZS
egXmHdoQo6TY5PgcuhFKkyjWrmHTfFgfFHaoVD3rzDMo5Q2WL6WD2ihMFpaB3gaQPBYt7YkBp0Pa
ZKjBWpDdmjqsQIq2V4SztZGS9MzgiWVxIGOFL6cDZdd7dcjx8Oa30G7IqLFhh3lEQJMQpOLd6jjd
h5a3YdDeDtYdyynts/AJAQM4XbhXLfPMPuc+Y0IH8fAc9eVOmpxiBCpnFRBv4Xk5ndno4Wr2VguP
ksmiTyK+Rwg1Qsevo2jblmKH/OJjcvANOCwpalEXDac+847Li7i8ELOjULtYrqli23WhAJVl+/Fc
bpjtw+jTW0A9/HjjqzVjLIufVUOhTFbBphyuY3B6TlVuI02S20GEjWDBsnBluRtA+gtqBKeQpiht
OJlKtDVGzWf0uY2Zl2Pq3mSMm1sDSuXgMlUFjGiIvZyMoFPGDaCkMwGgO47Re8xrvlqlz7ZgTpeV
oKqBn6jjqY1mBljFXoRJQDHPRqsgTHUqz43xqEzZc40M1CcVlFQsS3QTxk0fiIo0ztQBYYEoWNUr
56rjEqT/w2eUQvYUGxokFzBYXfidleG+53LJi/jklSEcMFxqXr2j9eoWGzVHZERlfWOOZFERR5ql
JHeYtyUag6ZVfpvNWAycmyoavxXqSuLiIortvmMH9FWuLTrieG6YWeAwctHhuFRa5lNHscaYbbXx
pfG4JmlENYDq8lTfCMfbjCrFaNFwNER/hxHJzwhWuDgB3d69p/o80ocg4wf7iHR7nWTu2XbzwKVr
lHP9Zy7YWIOqWC//TY/hbWc4u3RimBw2O0OaTIw2XGA/xAHfYzdE349OsgQL0RHf3gg72qmO8oUz
cOMyHnIhqvXANFUptwpOM4QNP9LdIFeUayys50Q05+WrxI/1nGz7sPMtea8JdjxcOZmzrHrM4BoL
pdxCrRt3rSiChsl4qVAlnALc6vtNmuhBKJSHXn5XjbvDLhNU1YBmS364ibfL9Rw3mAva9rmh0BYI
0zXTkwPfOQDGNXtcX7Q57dE4UHiM0ouxhQQIur2BKemccfqdqkTf5+gUeDxgjtcHcIUBPOygA4Bl
Ymsw7OmO6d6KVNlh+Wejuqd4hEWBaxRDI27DPV2l57AeD6FF6RaidW9WtM1kv+9xY11Uma+kzXAB
8KzWnJY3OYwzbNiSB2CzJlQDvh8kuG3cVbH1+83B1kZXHg9yHvAvUHTMWgil5FJysGheI6xdBjtV
1yU97uS3NCfFratv0wA+MCiQlSJ9ugxkFV3NB2sWTNrXsp5lR55uN3Ow/Xr2AIXmFAhgUuDq4n0F
s2E9smlb417jDkmvGllSlfHraEjoQMbVsmiITr1XwwK8NibHWbLVfK09gUU0PS/vQksoVhOL7cHa
zlWJc3fC8EllWF289jDkl/9bA3+tNK/M3FOGYAuuXWyHYnxrRHgpJI3Nmf3E9AydRgVMytg97u5Y
JCht1LfQ27iZuXFEcxhdaM9THRB2IagGn6P4MBzB62/fj5Ybbwp6PyI4nOBUzl2iICJSXLtKJWBC
A7I/Tz0KXPZZYsKMEwdp8Up10zkZh3uJtiRGYxPiqZN1yaPcnJ8ttd+nmnY09GGnz8ZOFNab1dvn
nE5bvd3o9BC7+BiBV+GrgBzwkqQKxpAqfp87Ez8HVJN2wCw7TU+wFJs0vYVhDzIev5bDizk47RYH
abIyTHdnG/rFpcHdajteK/sV/3JBP2F3isX4BhZqS2DmtZh21CXKtZTKwWncBwZCp6HATyrejeYG
PPmljXAOudGdXVTnurKPmYaHkjbTySuO0BfB3+XiLVeKJ1VRNnGDVVCt+y2eU/42yDNNvJq9eWbW
wqQsVc2N6eEVMh8VHXxa0e+yMN0JkFNWOmP30Sn0cZ1fLl4BQyJKcfrXwnEw0wBOcvRbj7GGvg5i
o8L7w17/ROLr27P7d6Qsv5/wN1ts6xqdu1CZ30m+kGjYCcgyvPzp7Y9eeadKtSl6w09ihPKLk9FJ
MY1ATu22yeebGQOmx613LCpz7xYgAbKbnkI+Sg1cAINjfzLgemjGy2hKIqoKo/3mGtbafUcndWM/
CkpyvAjRTKbgYeih7NX+1a6BZo2VvK/DtZbjPUuc+SSm4g+h1fdyfp1m7VmVrYmKXb/TFHZi6PBB
DGoLsPOZzCWDuZByltR5bG03mCNwIbHcccze1thQNEvdkfH9KBHbDd6+Yiy3Bn2eIm62FIQfEFWJ
bYKjVIxj71SvKhfhKnUqbsdLVNUPY+y92TZuuUopDvF3RZ1sLYHb4PrCHuLVHLNL4zkFxlib3r0+
JBelvDS4A4wpO7detkHF/SaMdOjq8Ad648pTeLjSZAHkiP2rPMSshyXbs8azTonXsUnRDqP6aKnN
LdGmTyhpd5XAwcP6NzgLbByeIWSwWX1ij7shR4DvuP0mLVeRxH6GuE2fdOt2a+PSSP2lYWjcsnkg
gEJEaydKC9UaHyNYjmR8iRP5Wrn9PdfMc1tKYNzsxxE0qzL7nkd5MRWMUV2LqMmNX/CE7wtO08Dl
oH7xjmKaJtSjh+/aZOPFsA/1XH4PgHfRjOZLqk2AMBc4WRXv5iG6YPTCeHxHXyFzl0r5btk/rMzv
Fuj8uiMmg5cKuk2mfpU1I/GwBQk6lEweeacyIsfK4ooFJgCJeDto4twJQDRMe7RDOo0ApOriLk68
s0nIbkXZwy6eGPgN6kakxmfsZAdYg0zzsFunIEBFi90LpB5tsMph1k2GBl15J5cy7IoD2FY6EufD
AGvdVNfSGeNV52LGmCHgKGwJSA7gNDfxlsbc/t7LTG0vQzGO7ajXbdFvZnX8BFIb0BiL9RkjfepS
a4AzVDd4uJZM95wPD8xOaTKXaumKZ7tVO+4es5un9jjHumPJqt9rkw8wZeGMb7y+fRImRqmxerFF
f1MK3CjGVcuJcoXvjvAYZqDkq2eyi8XOzkseXKWusOCcyRUS3nP1TadVLvZyHmXI+TDkJY03LJ3z
ko6TKop5laNJOwBbRpNfcqqJhSBBm2DtDGxRPfBkZ0zS4MIeRvsLDkHEzK/IEdIjn/H3VlGMLUCp
xRapcrS3udGiJT7C8Aoye09/tnHWpXOrmcZOyXWuR7CYeFfztMM0/mD2EMBg69BDtDPyxTZP8mE1
d19zOhMppCJntm6tU9xII9fbgnGG02tPvdZ8upjCvLBYE4Bi8OR0R+LfPGXu9UnSvKpcZgs55twz
wVg5vFkVSF1NSX4ay6MGIC3eQ/wDBqd9E+O6mSH8sFa0SrqG0XzTF25tiYEC4k4X93dajtBJsWVE
0lF0cVApMTsCdY+7dF12zz3Ny3OYnrwBfnbuvFSi8DmEBxFE2VJ/ou0TcF4IXc/ytexT4SGkQgWI
Mz1dg546e5x4woFdKdvila6ogRzivWk81TSdNkO0n+VnNtQbI419modWRer4edRvJzb0Wg0A1x4f
smUUpbP8oJ6+ggyBscGxSm2OWhMCMMF9tUtLeJJxXtCqHvqtF/mStd0vBqigiDHgdTH16NOD2+X9
qfV4Cys8OIMiAjAJ9wsaWrMaziPJyZ6TVQiBVx+b7XBKx47iosh6ckdt1dCWAIz64s0E4FSKZoVx
j7LGY5achCLuoLgHFcwyoZR3iLtBErfbKPfOTo+pBqemEf6YPPepcnbBEyvVfODWxUhMJ6mqmT7Y
9cAr4ACp8cYEE2E6IgAl6ydsAOdQ+SlkGNRpeWbfCWerVNznUVMDEPmHqmz+DFriq72xtr1s7eWC
55h9AJGrYwkPgxhO0KpYTl+qcqLpa2t2uINMm1bc5NGhG6bLQEPrZwUbmxEZJwnXSaGlUSian4OB
ziJYYXlKbyzOYI+9qYpJAosvA1yQ/nEcxGH2LG9N/DnIbDP+cUCnRtCmWsvYWZ7ctQ4zPBaaN1Pg
5FF13AkWSMb5DN9vT9ibk6H0tXxTUyXPc9HbJp59H+sqVCiSzrGF1Dc44tPG4rZqOwN6cftD28f9
lMcUmrovRZ/yudxbsLENS7uS6WLRLuW2xBSmoztQGMzcq3EpbW92o+otVSg/qTzby9MIkqkjt2ED
oDEZd6RRjpQy4LOFRhpGd8yAgU7cyw5eHcOUWLMwHsL9nBlWYt0yMc4DaLsmNvHQTA8IIl8tJ30q
p/KEInl13ZYDEjecGp1mlZUR2BpHoVe8LXEX7yMcNDMhC5Uq7r5LEHPchTT+2Tf6pqa4vZ+rXQ1w
dzbFIZPZudFq33bA6xes2hpOkLzUXxQ9X5spG2hvcYG5/U6by89+OU727gaUZNCEWRAmw4YG0ukU
2TYVRCIDSYAewmyyBx+jFZuUULhJrW8YjkHdeEdoqbjnYDoYvbnOuGUy4x2a9dfosnaSYkbzeLYW
DKCAecVaNlnfTS3WmO7vumqhOsGVAR459/YP7yIvMoSnfs72RV18DtaHM74B2WduaX67SntsWvps
+mGFKhzk5vTaD8lD41FcVlkGlDkzmOB+xUIhsIVkRo/NhK0R68BLiclKdByTRw/BgumkZ2PPhQha
znaQGvmjYtKN1jbBWGuIWEa44SIDLLBrte7Bi/BlSQNSABx+r8agBzh0EMZ14Ks6iMvcqatlXl7l
nGQmoi1QI/Vr53EcyB5D+6PQD/yvqhxcNeZOEC3A8tM/W0m+xdqIz987GMOuYP5Z5tGeJMhuTuPt
lCjaSjHHjak1h8Sab7baAmD3drEyH+I2PLbZcJ4h6aMXvle9a0LOLX5CFegk214aXzzoaRSw0LGy
jpAaeUQfCE9QOkKeq/QOXb9spQnAWBkH2wpupMt2pBLrBv4x7huFPW5I+C1CPB1s2puT+qGlryF2
rYPLPVSWGktQdGhUsYshEmshaHBH2zp9CCYpu5klDg4iEUFvkP9Dfipw/WhF6MM8L/dps7Fql7L5
0rvEEXA7MlaUI3otJn+2NlfgbBtHay4ano8ahzPzMxIXn2Pl+Kkn9At4jnzZtjkeHUiwW9POuJ/d
iNJFE7z8n4qjsplEbwMRkCmk+6JzOOQ3+7xC3c0Sbc0gbke0AXPydqgaeilOUz1uSbA+AuPaspf/
KIbwZEXKheHItp8+zX3DQQK4rrLqlPm+NkPcTfKiTgmNyX86ALuCjI6TcB6nL4E4+pVs2d7sXfhk
JiUMxB7ptzP6IdDw8ADymqX6J2mMU4zTmuezvQ4VflSXq302idW4PuyVD3JbgqQVFSxRfqp77x0P
kztme63VdkWmXLBIrw2H4WVvorKrXnVu6rtmdvdDzX+CamxWvocUOTBmUuR7Ro4FGG9MWa+hnG5h
ZtFOwg9kkawCvme7R1PdR6TlyX6RQHuN6DQADxBg47RjyIWgwzlYrMlarY0BLIpn7WYwe06H/RR2
Ap4g76pwa2nA7lCaYMpCmLG7A6ddWgdoah2Ua6KzSS0YnlkSMlu5duB08TTE1TpvXPkwDbQRmBjQ
SHE43b1aA/4/Ybf88sKloUfZRHG7TqPm5LTv2XRIMClTY7Up54Vk4TtfaflNivOA8yYabhzg1zOJ
HE8NQcruXXefu2KnFm+K9qgmZA0/en505zsE3Tt7cH54FMBmXg1k+ohyrhMt39KbVU8HlmI8bkiN
ZNVqZlI4G1XnY5idhwRosQ1OjXE3UlxJSRDUdejVxVaKhyQiyTEmPodAOz42IYCOaVUUzrlnv6Vr
Pdof5YvJLj/xXMwxSIRDd3AH/KoVxEiyEDkFVYCGI+eVceVRh6BktMK3I4TSVgdd/N4qL2a198Jj
YlLj2ZMDbf+AZ4d6VLQ7bXIgppGE0pi//cSJqIEavTquj0VzpIQTU/neVLGmUuvZQ5GSygU1V3fs
g962r0SS/Qi6RE34CQWpW0bVB9fZaXGzt5cumRmGsPJSmwZWYDKv2NfXg6p8unK+uvMJ6a2rX4oJ
i2kInt2wLumcMHCnz5aJYkIIK54pD7btYCioFlDTuzRTbqSH9i72didH/cvJXpR037X3Sc4hL+Xt
nyCnDUh2E9hB0nkqFtK13pDKlu4i+VFUQNLBUMWEno24VLYHXQR9iFI39JYHd2zWeCyoMhAD3EiZ
GtfSgCNVaadIRNoJF/OOQTT+oqWWOFo+AOo3dKuD0dK7lNDThVhIrz7V7BnYmNYi41KcnLu8G9t7
JasPnYx3XT4rbFORM0sGLqexTqMj3ru1YWPqWloazymDlT3JDIIJY209qFqU+mXKibYxlcsv3c1h
UsJYBLawYhT7ahzCP81gnJA6XzycYDuFKNmFhDXWaKf5YWw5Uc44gQ6WYjr+flobhPvSvJHs+vjd
3w+VZ72TGiArqNW3ZLByihefRV99MsWzjgX5ycr0ls4dPsRD5KyN1I2wu9XWsSMW62EchHyGP5Gy
vfmuS0/c39TZxLF28kzd3FJOzNx+EmQWkiZU77UqRveTBH/cflLvZW3fFxMoZdqNeCRU+vTezJgo
5plrw5IFcW7qcM4ZIMUNrD0zMCXlzzlE7ouHce2hA2cthlC8Of3TOKHPAXqhuYMzbr22yefaGoP1
MWw5yzfNnaKRiFXGuP700m8TFAV64pghLLq274LQOfz+W4GsC4I1ZzflMAtYDcuMW5EnN9HzR9l6
9hp8KQTooR/8SnX1JymPnd7BGRSEO+y6qI/xTE5ZHeNXRYz/RTWp/n8yWXg2cEDVMgAkWRAS/hH1
URVO5GQ93W5K2I3rzoh55lpe9uzgVCZ4FbFKNOMPWGL1E1GokHV6MiQQqBlsYwkBzWLAqGdXqiXZ
FKVh7idtQ6W3FumP1KR7wX/hCvl7vePiCVlK3y3Wfl1jXm38U+suaXqqgtVBXWNgx8YMR1kMcr4o
rcr+YBK+qkzFFStweEm7ZbRt1xIKNqNx+rvCoz2Th3cnSe0AlokE7FsxZQJfr1l912XPH4Ble8Sc
sBlMTOP4alkci8S7+/0wJ+2fXHv61z+R9p9dRJ6p6ipUBMfzcAP8U0unKHQ3LqFPrTm1u6cGO8Bd
3fBtlqUCCpZpglEq7P+dEq3VlvFBsZyamuzhKc1ztAjHtu55Y9dwwsar0Upv+198f4uL6e8uHO4s
C5yU7nmwcX6//39gwfSCChFFrwmA8Waj/dKfVRi82gbRFnzPM/pHrKGbO6binqL+cVaJjSyW+8vv
B9GH/r/+jvS/83p4hX7dYKZpaQaMKwxdf79ktUhxySmhj5JkHDAaKv2mK+B8E/edT4XcMdjrHkkW
CM55h5IGor2IYPHkIoMMkAxyX5iH2sguwk7Hs8Vwt4b7s7K8Sn22qgolIhmc+3/9Pf/zm2zxjXqs
4wukxPqLXfKPd5kumyYHNys2prgxVrewbK7dz3/930BUNxZL1D++WRYnJ5vbyvUAOBm44P7+0tCx
LIm7MfWr7Y9k+qNaVyl9R0cflnvF/qiBHAkarLDUuvvxaza/eni9+tbCKV0/liVtLZtc/6g7ItGf
cnyAgx71D4p4w5q6NfqtYe0AVlpdduDrd3ZQtRmN1QemC1X6bVUHsGNs3QLGA51pw6rH7g5DMlyq
x4O0msjIaNtavVczf3KTbU2Z7uyszVFec2PbiqtmfsDPhrV5l6ncxK9qSyaYwZOrEUQqHEYyGHGU
mkg8Mb4Kklp1HyG2yOqhq6+xSiXrvm9IdIldUDQ3c94GCVhr2Mo86k153GjUcEWvWXYi9LuUbTKM
qHdFyf22i8cPO2EuMLsbBYi0YhtMDojLq+PGnm+J8rSU0PeoAcBWnnvCnv0XAT5QVcVTqlhrRdZv
1hhuJ+H6WqDm4ikdYh9/hptes/mYeLco9hfpyUUu1abiGDNwUbI7fCUxCQi4URmjVg5X1t1IdFqL
6OYISAkgDuUrFJYlZ3mfNAyWeEoKGa+a5qtWL/kHS9PjGNjb7qfz9cMc0AZ5srfWl3cnT+NrtKd/
bUMy36fwL0iDPKBmcK1sfsQGhvaa7NVqupHXmrUTbqdtcQrP7o1R90f0iHtXnoyv8ll5MPkNezut
l6+NEBtQzBiY22w/vqbP1Y99s+6SvXpo/MqXG558vnU1rvbFvhhXY5+uwFYEbLpuRAQO5Ud0zR6j
K8KXn15I4PvqT3rpnrNHyNt7earj1fIHM6pN/wdJ57XkKBJE0S9SBN684uS91wsh1yAQXgjQ1+9h
NnZiY3qmpyVBUZV58xqAwUO4Ai4ZNi4aE7flZds7JQ9plYYwEYalNxixDDxxnEz1WXsOboxW+Dpz
hSGqWxcusuWATVukntrh0LClhbgqRmucB/gD1Ym4MgOP5FC+7r+3tiNbcyP+H1sH2mz+6ONAph5/
PRAm/pqZ1yy+ieP46EgAmYCZyUotYszsyCuzIVerEclkxOymowAqV1RQS2rf+nkRrr8ZiUj5FNCu
PgQb867Bq9/hKwIKzmiZKRsZe9W1ur53xaE6AHSYd/MkfumMkXtZ+KnmlLPEFf+olG1+X9H84PNb
OuEjQ3KFBnBh/IXnz6Md66PmIuylvXZVDq9R+iABmIhAjAYuAjx40kMRxVxIhkNGTNoGlwF/xSM6
ECQv2TN5Ikc0zt/j9yYe5WO57ebqDHlyhzEklkFrmnb1hk+5zNzslpAtmXvjADrfssREQ7HS7XvJ
l0D6kNm1sfZ4E5cRWa/BiIhPpqJ5hZEbIypMjiykDvyjCI/Sga3FrhJOZF6RDglCUP7C3RnHHeSM
E95n/ZSnn2UxMZ5EO5IZUctDVaFqGilP5TcxaBNEi1RR9cjHyi7JJV6LNyYiP7RIY9/5Ttvpb/S6
VE8SX9bZGoeHcivgyEqPhbkqedQWTe3w7cXrAmmxYrWFSy4RvwG+ekMUP2aXehiP4immlH47et91
T/W6Q/hIFvn4M/OHmNRwZ5jjQFK7Snu+eRKsua4RlwN9Y7L+986qPUAENIafwPVKJpLrlbPWaybh
GHnAVFogeImP0qZdRTyL7clcVgeomK7sCPPoTn6Z3SxKsgkR+FrRqeO5mtf7YBIuf8fXWp7my3qe
btsjXYfzGwpL84IW2LzI62BM/BKXQJzise6UY5wKx80EHwxj3k1igqkX4um1STaflTnNJZtenCmi
POVGrrFhwtGgJu8rG7XKCGYW7z3aIqqo9p9tfv7stEm8YKPQl3QpW9wEGCjxIwGyXoeIYRxzsUV2
iHbxIlyxvBffcTERp78bt1+XsMuAf4M4vZswNYrX+dY8JqNmUy3aWcU+EW+SBd30ITp3rtfw2AyW
+tLBmXstXcSxOtbP4bMeVccYNu7ZJCWIa4k3TkOufWHry+oPuW6w0Jf82fdUueWM2Vi8yXffWcFz
1msOB65U2PXit2Oo8lky9WcBYtHNaQZjor0ZZ+KuvWBiVUMEKY4nY2ptfWbK5LUgRNEhMhIfKqT7
PJTAJkT5iJZ/JS/79efvzcJhV5zBtNr1Dk8bprQ5LrDM2EEvLBKZiNtGkn8mYWIKDyaG3X3GyzGb
Mn468zeEvLyOylxeqiZxXwy8rPrv4wSL4Gpu+Y9Nn4Geec+uSuNkh3TmdOtkWkxhmjFIwGv0WEKp
wBbFbKzqxpRild7xyIKzXAauXFtQiIw5P37cBViT2yUoK2gdTyq2FmBye023bKTWpOyU+2TpT+GB
2vIEuyCdCSUMlVk2E0CaIEbZwrG5+Zv+0+H6g/6FPZMUQgNXlJUuTA3TeQdE8o3eX1cIPax+hM1v
ZQrPRFiHRJzhVbHOfrK/pc+zdcZhvxN9p22+9gOZOaatpdhrwFwdU8nhT8P5AIGStB09munS7FXY
5F5G0qxPWIxozOh7jyK2LG9PNPZd40DnziO00F+o3hMzuOb1kKwXc0nSGtKmdPbNdz8qAH2kL/11
v8JQv9LCZAfxREC9aQzB/8eDJb83hqT6IpQnK5VZS7gy7+GK0qlx5JMQjwhnMasTVhQUBG6ga2OF
iBRRsLLGzbRVv7Wy9xLmheS8jxRHH++CLe/Vo34rlww4PdO7oKHfNNfBKXywnxNT8dr0pwG3+VM6
7wHPyEg+JdfsSpAAR4EoMY+y2tlvFo+SUTEpJoSprmkKLp9y+IbazvZ1LObZPlh/p8a5vJW3Dr7V
TOM/f6S6wjI7mfv3lAiuVrDrsx7jzmLVkG555ZlP3hZo7Uh+u7+NMv6MPqNkCL3Q88qlzuu9pqAL
sw9VQTp7z6JZOBO37bJdSnN1J2z0nbp7Hf29tCZc55SOkwUuF147zr2KnVSxBVc9wSFTi7kIi1Gz
UKpx1j/amY6XjMtMbsgG8YLYxpM95ZppimOckRZyrkCGMcgS3XyP0fI3ijxacluyTW5ItOsvjw6N
7CCfwp18N9bwAXj4sS/RLsHhdTC3LJz2JHSwi9BE2LkxZrwh34uDepc6bpGNjhNIEVdsvpFfie6Y
xLlyN5j5L1+HVwNobFWM4BgRncT7YOuvQa5H0Krm3+13K8w/W0COJQfJPtkbZ3zqXs/yqOIn0w7N
0It8x1j1O3EztJKRE0z9SbyproN7SvmTXHsV6RWhwxt9/vp1Zfy27hGeP16tIdv8T6QYKw6UDPpp
cA8fMQumsqpFvSgm+jRbe8laPnL0Hdmk+8Dui3irnjjAVMOcay/Oyl1zLRaDk3mqrumO6B7KjIot
EQBom874VD+SkiBfQebDFoREKdL9Ehc8y8Ry849ryY6eElP29nLIppRHFCbbSp025EO5AQyxZMgF
etc23+R37gB6J89phledhSMEGvqBXZOPxtRBwFuQ+0tUZV99DF7LJpqSbCxnE/81pWexMTWpVdy4
7DQZZ4R/dQ4ZS9D8YPSyZnnWO9iSY+hvg2t44yoPyJr6V5TokAmg++xfUwx1lCte/9r188gm6i2m
7L5hHspzwZkmxC4AMPUHRQC2S+2uWuinYNOeDJj4EEjZFC3lEv8xbiE9kavv9/JIdjaOF9J7Lf3/
jygD2Nk5YfehrawjHB/6/b3BLSgdoQBSG8s2cDmEpPz8Er93D3fJ1DwlPz4yL/nbgbbzO77uKz0s
THErsiTGzeCydv2ypeu3P2t5Fvh87VTfyJvu3AYWHR2htn2uLRk85xTOa2M3jYVCfYBsH1sejLc/
y9LwPrDDmCmI+BMC0bkqWzyE88om8Zf8aDKqDAJZSUNjznFrNtKhWKQrnFGUdfCX3qE2Mfv+mrg7
9TlPDPUpcBDeooeBshRP67VuQKyyPpL7IQkT8y1q7cDmmUWrwiDH52OnaP0ZOlh95cm+dyeeA08V
GYcYDUVMvziQ24slwZu9+xp7K1sdmywhdtHD+CPj9vRheIHlR8DsVqbhhO9olzHDd4u86A1jQxgt
0qHcYd1FHS0xNwgdiuzuUC+Ihr7w6jwJ8VM7f7lKkC8/lF7VRSHAxBL6HQe/SazuFNaZrcq41fS/
mGC/rs0fp81AtoGRGTy9dwowGAdUbVX9MN7OTUu4cLvVh0gVYrICzzbz5PelIK6dHRVT2lt+p1Ph
uGV8zy9FRbdNsq5NlGN2/Xn4gP8k0BOr3NXX7665cIHqOTUimXiKRcZC5nF3WLXcHUBwqiH1Xv0V
lBZ0LH8FycWsSMlmP2JzYscKXnaNwQ1OOQcm7p8vZ8AwrZw3KVj1BFtvVlf6qBbxqJ5T0PUGmxz1
ChsT2yCSSZvBk9LbXtIEBJe6drjQFEHpAM6/Q4wFxxZk61dNlDPmDkx1PePr6pmTkgiQu7B9Tbyi
SUSJbRznWRLUivyGxYU1YR08Bxv2cP6Sz9NLcisbUh4cJahzQu1QcnFgtS8vMGbmS4UUzLmA78wo
ae1P719vd0+ltcsaBZyTkQJNcRb2awrrSKz7Td9BoYzfBF0AWthm012jx79GqrMCRtlkFgdOb+XH
U9xaWPWn8N3JvCazsnOM2hswhPJtMxoyCGkozPCyZoPCwRUr6IFdkqIT4vgCbwF+CUp4S/k5ZYZH
H+5cdlZBQiVx0fpt85OKnyu7Ks8Kd4RpK9oXtAGpG7JGr7iqtQ/GLlI7FvgsxkQlzrNwcsYF6KJj
p7h86Uda67vsFt8dG4I4E8Gy+mo/S1b1Hj9BTBxhmYXd7E1Hqs+whYoy+IxYmNnMbmHZkO/+0S3U
ZliyKqb1+Rusa068a065gOEQIWYX8mOqFS7Tsxz6U2e9Hi29J2wiDriLPJc32jl+8vzG3JXMgTcg
4OXA1tUrgK1cpZO0xQtbkLJqb1Q1Ms9hYdXPD2sXNwKGu+ti0izyFc8rZKcfgRY8P4ad7jjoebDx
x2ar5OxgR8VarD8oNGg3Hh5BHD7BX4WVAFbLgvuRtoHoonPXU+t7hwdM8BwZYQCyhd3uopMU2HRu
CdVJbGOlqkkeezl7EG+oqqHBWgHpC/C1KVFJzH68caD9kQRsdfeWVVBbL7xzxXWNpIQNh2eyT0uz
oPTJl/osrUq6HOZPOI1tEUJOad7vNadve6KDGJzeZzKB6FWy1qoYZd7qC9F7vwHb7vxluqTX8Kfs
eSx/zjdZHvmR+wbTEkkkGinaLPKnCj7ovSmlRVDn/beTZ+mD7A+EmqE5rHWnwkmEWbYC48LNcbfs
bBopdhxSHnNyngBD8AohiFemgcbw19JQ10Ahu7EY/Q2pw7VooxhPWwZX9o/O+gbJk9VDEC+XBdaQ
A/lCP4urdskNiA/9ocbRc+qbm129aBbR3VAYeEHYt7SnAH5yxyFl9JkKZ6weOESoZzhzk2ff3oo3
Gu9sjR58+wt7aPG75F/U6+7y25ELwcRuE90Luu5sXT/phVk0xTNcov65SY/6/J6ij1wjXsMVjvuJ
yHNrbJv7AH8WqBUYwmYWNyw86BcBkw/r/cc9UrbYuC6zu74HI9xoK+P8G1XzfNkME1fZx9NyB6H9
/R2aWCwTfTZi4Th0SXI5fmFFFDpeEU8E3yUAhAOL3fztVNEkgYApkqDW76bBwpjwwybvJSX7uxxS
WlCEMp0XASQUFCbIINGq2Mwu+wom7g/Qbv6aNnQNSOqMtaHbjqZxEJGwiAhuXEEyBT2TCeFxqS+Z
19MoMMmR/vgtEgx8MEPoZxAl+QQ6cwDn96BTIklSlqn1bfVLpo0lY0m2l5cJNeBgGW8+44bjAra2
DCtWtGUYFo3VC8roW8NtPSeECBekkwK+xuHFFKtaCPN6nm+pvehM2FvBccwbmM5G/VehcWw01OIk
d/3xH3Xzz+axI+7HZCUimoBhhlMGR/OZogV+ebMZHH3NpgR415YUW9qBXUs6dIfBnTYNt0MIJu2d
o48SEm89/4rjLWUVXSYIEXvRNqJxoHHj3fWvs1NnoEscSex0ZC0TSwoWpNcrvIVGsIA4FDEA45kR
j/oRa8oxn044YIB6BX/g9ZQ1vYdTjZIj/bXC3Ixv3kARSW79Qkew102Czce3lENDbMHp8xhY/iQQ
3GKTr0qgj+KSbl/rz7FjTcoXgyKQvE7uAaYMHJQ0tbhjOmg+2XsBtsA0fw5JBVQ7xMmW1D//17Q8
Zj3TwlKgPJ6FVXjrHiYptqENR0+jqlbcTkZr5BiyjSUlIiO0ObD9K8kCay7/xLWwVR7pzWKx8Wug
W1SsbEW/IyhYAs+cc5kaSLM5QXnuuPSl4EhPDhEqK75i82nC0UcdsyuTDsn1bGIrmHrRSjyx65Z3
hWuLGx3OLiRoQqrAIQJPuj4htS9vBnhBc3rd6ceQqFGj9Tj+mhI5BDForXBrnOGDUl7WGJHL/YWB
j0zYOvQcfxc8v0eSAahfuHWE+onwTgPrtU+P7yP8DYFs887u2L9qO3h7g9c4/VMvOpgZyuYULMbC
XCTgJuu8Q1SqJPFZlCG9V0ROprAbZP2eiTc5IkP0QLQE0Py4uqCntLUqQKtLFSOzG3NocvakDx9k
wOfTpDs+DH9InvNXc7n7HKn/6j/OJsq7HIaHSkmLbZdF4x1MYaVSJLHhgXDBcmGlC/t8C9hZHuuz
gG81PMbOhjlCjGLFbttYKCPZ4f1z9qz22Vpxce1afXY+uw0WNSg2d+KpvTOF1mJLWsC40XmHudue
SzIuqe4oiumsXhagBL0EZi3UD4T3aIZNk88DR93NE1f9rO8jOrXb8txcmgX448r5nbI/cv0MMv8u
IDnQ0wx4ElzExnJK6MHYUd6CD8cudraWejZ38pK2NsN/5mdT3/aisgf4MsNtPK6K1OF+f7fdE+gz
3OZHYSU9lDMFH49fgP2UyIjYGYDOonsDGTXh8x1ilYyK0QvKBxCZ6P6KIayBRFm0OOtQHh/LJcdC
dBd3CnSXM1g0jCIK6qzvcymW6G/Lk5TbGRgicof1t78mkMXY65KPxeMb8laoUis75NodC4xvyZQ+
ake+HOyor2lLaeb5ONxqowNDp+Z4cdN+eGvyLPa/EAqFH1ejiueAlSws6JI/YAHaOayRNExUDTtC
2cZq2ZnsxbT9JNtgRvalG7ZC2Yk32TU5COv2nN1sSH6EGVEjovQiuammyyP3Pu2rQNC9ZArOcI0T
51sPk8qj4sGqMHp019+ODbKbJ+vuSdEKCl+ywfAnsE/IjyV+ih7p2bSUNxbNVXpWDtwWPgG9DP2+
0/xlB55fin2ulc8Y5hS+LMrNAHKG2IOuH1xLMSZyUdaIVMHU0C3kOHJTLWkjnnHN9HE0tZApffr6
NmUufvGpONChUl7ytCcY9lszHKcpgwJWCLS2mgKo/39TW4yZ2cmwi+GG4QXL4jdhdlslJDiSuVrE
SlbmRW64JnnzXLE13QacWyLUOLuFpyJ6iTxuZXlS1t3s+ymmOGCvb6yL5vKlrQjH2DFSBLOVCft2
qx2Ea/gw+zOk+Hv9cWLEN/Q3/DgWAqqc77NjLV+JcOam8XxMomk7f68H4+IYHI09dza4ctADazR/
oPKfMSmD1N47CV4G1Vv+SM8/nJWtN4sSyf2G8eati50UHP13Y7E3waSspuX7VGReKfAEUWMRH0lJ
yCACEWJg66anPHGl+PjDdEVq3psWUgB/qhbdnn4VlOp9M3Yt+UdWCFrAG+o8vGSV++cQasQuLnIs
vhikoNQHre/tdN0aFDqbRfQw5H897cIrxupEW7JXlqXVbuozu15vhiZvKSglGtlohyEH7RjzBKw7
6KbIE/XSM4di+RmxsTXhPLtSS77fCMtJN+9nSGxmHSgIwiY+A2RZxLM0NPpEvw2O2hV7f9kYRQFM
LxuRryk6ULIa1fKfnNgibvwWpg6YDvEmc/ZCBQyTTXCoiTYNUcLnYdNh4Ec69jSagSsx1FvhedWL
MDkSwwkBrU1+NeMdQThFotvvGrgxoPNeZznZt/MvvSIi5c9SpTRG8Ok7+o9aL7qWAN09XtfbDL8i
S3phQjysXm4YIE9iaxhrHeRxzxbu5jz6I1Hw4T8oFcJtsRenCZVcRhd2oFqJzjxbHlrBL9tBOiwK
3r9VYvJLFLJBo9r3bbjls5MkC4HB929Lw6Fy9Ri9XOg4aERNfcKMqKyOZQl/Gws3F4yF6oBMH6Kd
ftSRyDi8T0ksGkmhXiZZ/j1N3U+7R+qC32w0cIV7tySYQODcIlTB+b68tzLK4ikFGaNvaXDI3gQL
W/mDsIqcYCt8VAEeRMdXvCCYFyW62NU/mG4YRNvgpqQ86ajt/z73z4nPw8cI8Sqf0G8K++xCafpi
OaNSYAsx5myqienP5YzNOU+Vpy+a29cAI1EUWBtdzi8Do/VyoyC1TacUGajSSCRh632GPDoIpobC
ttjvV590bgTj9LONTFxZ9Ut2UWfvR7rz89VLXhsG2xBOufMXAcW0fIh+DCK27ME9f0QAeZNfOKxT
p8cAsHoaQtK0AJJjdVxhfADz2vl0GGtUEzVdRiGgXAN/dPN+vKbfZb7sntREjBcVunh2NbYH6NGY
P/b+dTYY49eY+PEjld1fajGwcYQr41VQ9DSEqP40zEU/gy4f0Z3tttAWqXrVGnEi4X+VMAbJeIlt
4qbIJo1dHZwNeUmQCuvDY7zBwUSMaR16+uMbuVI64hd2FKtoTWRm4g18eQpY1uAz0bFxlJKw1FhP
mq0PHJz2Sa1MsmP52b3SrdbwLCV7zVgNUmA4im3MVzHCpmbTOXMWSjoxk+vboC1KbWnzOnDOoSEH
iqXOo9aEc1wbWPhCUDrGlFLZLv3yE9KDER5rQgr1RSlMcSGtSNt6C0Dad44CLmreARnC1hxY5iM4
fgee5LtCyfC6A2ypLVqQ72coqdPQXJb+RNVGDdeVUprg40xwyqeGHXUbHz7NWQCGaMYJIQbqGMOy
nzRNpWnFbpVxrrVEixQKWQgDo693GagqOq0TCEqxA6Qzrjz4Zj0gfMIhql1M1umyWbBJ1Yhp1YcC
yztksk23jSyIRgKsnuP13+DqdUTH2eafqxGt8++oqJ9f/w/GiwObPo+mPpV/Gq1qBHoEmx7eg01U
N/K87E5FOuL8EAil6ENarm8Yo0s12QS/DSmOg+T6Ta+FvgbirbBWFgdQPlXMeLMVNOIQcjfgAzV6
D13S3uLir+UzoRmxC+i3vhUCskWDWvVqUA4MeB8TdSZRJ04V5wPnsIRPgpEeFY+j5q5qrNHa+yLO
L8voN1WDW/CadywKlG2S5sHPBrzm2Kd5ZcNDL2Vl+TYqTl05Tfzp67UcVEtRPurdSQ3vccPLtLkl
mpvIHxWdiw6ghw70MTYFosw8zkZfkByyjXGg6AAJjrq79DsR0ds86w18lmRTH3rFDhEQPyge4JM0
saBmFGQ+yFM0kb9TUXYTYRgnw/TNAMB2OrzW2gmDSzXzutw1v1xXnjLfruQxtVuK9x7rrx2qPpLj
8WAw5PaIn2XYoHHFAQLCsseIEZciSp+lPs237ClGtiEtTxR6tJtjja67euo3AB5wJYN5IZICZ6o8
jUPOGr6mq3xXXItrtKOSxDpxacx7nkY3lJk1USDs3if/irv6QHAYZ4CYmL7XrMFPNMbe/lxfBguB
1ILC1tYcRNIQEkw/xio9cIeptpd3+m4w053AQWS8/II6D9vf5DvHuv9Hi7qVjoCEieSmWi94MFf6
akTNw5OinqM9eDBAIm4TwbLzHXNVs0voOyy0R/kJTvmYONQZwx5mTiJDB+HP0EEnHCbpkznss+zg
z9VlM8G5cUXgB+Yfc4pSrfKMP+mHPapl/FHkql6xEWlgHgbTIShPUBHEUw5vEWzYgr/DOux6VOHD
mUZFyOD3Th9OwwfMAWv1Izqc7fKWlkTe9TRTNzA0dlGppCFPK/oREooLejJqHg/Yh+aM3RbSpCb/
G8CVtt7HurAKZsxrImgeZ6mxvlPmtguD6FTrc8RDYZ8MWyvyuMg2FrMutuEWHuCwbYCuHHpLmxCl
aTbi/B31FJ1qovcT8+lgipGUR26N2/AdPQkHryWLBeBGDMrycckMvoGD9HVgzB5qt6cI1a5pYYVu
FdbtRk1rJzZjAhvuvPMaag7TCZuyzALcsBAeO0if7be1etkvW9kFw3yku+nImOkuHH/+CfX5KJi/
5vHwO4LUj6tz35EONsEk8nAKtk1lRK71FHoM8PmyB7egLw/rYV++g0NOE/ftAOfWTN70EX+iC44P
48YDU/LCJcyCPgPM9sFazQ0/P1pxnnEULL5H8T0H0uH6hYwK6Z9B1kEcaH4lfcaX8ZO/rXJyf268
p/gZehSmPQkEI2rYOEX/fGNa9uRLt+/OEP2E8GOkisuDFYDZxI9fvHznOkGtQOhob4rg+RlpEbBa
9of4mh+i9IiAOpahRFZU01o/gBh4QrsUyPT8BofUHAfk2ob+9ZcBkGh7JIDs99WbMHAceHxMq2ON
5IQT0mTLMjkcw3IUA3CiZN01OBZXxMHIxVajhy/Tg/kb7NJqg93w+iP2MV8dmo6t3sCRaOLXQqIn
FeiPvyAxfqc5QVae8INgcEEJaRBI7ZsTSVAcGuqaOXbivBCGtProTUFiAqCpB59hrD0wEGnGw893
Jb+kNZIyfJEbwGu6YzTrfZqNLyPf8jGtisJ9zVSIykKJpkE8hUOPARGOd1q1+3Hvg5Iu2zOyZW0O
pWyca6sIZ2v4z6NY+Bs0yzrcF8DmGDbH+aaLXg8lUJ9GJJNcD5ds20I7Bn8Gjm5opXEP+oSkocQg
kNntBS4mi0ytBsvBLeHWyp9omufZNlSb7SCSncFGUBbG4I/0pSzdlN/n55Yx8gdS3aa0doY/V+J8
0pbHVsPrb8qLEoyT7D+cCPj5kZYEyEohgETtDb3jIyNnVZnxUoOkOtv79N0irRiGMO1S3Qt1eka5
rj3lQ1yMmDVWn6F0k0X8k1IfsRV+Ib+ZLAMzd+oiQ9QehiQXB+oOhZye0xxuWnpYH/ulQprL73Ih
NBtcsXu4XgHSMcmMeCFKgtFRhZsKu7wg8oQKx49PCz8Ixj1q4U54see93SwSZgaBLgrO2T61nw/E
TVKexYwiCcbAF1kLgjqsOexS/a5JQ3FWc570k2bAijwbBcxY9pY5lQ7SX0IW8EBD4d6Z2MTM0DiO
NJgpL+qtKpgw/1AHL/d1KalKGCUK7CebGF9k9GmMgOlTfh5p6qjlXbjzzjuZVxpTcvZ7NfReJcjH
rIjJfxi+q79gqI2TeTyJ4mLRzMEUMEEB7aQz+xTrgM6ELAlQHurTID5GhNDLIpWPVKhuk9BKKdxU
JsLvqX8oykVJ6Fu8Ce1k+LWlJbnSTjvRVvFaZriLYG2hEpqx6rJtW2oof+FGwIyomxhLGnJt35Na
muTBEGsvTRWXFcxTk3mT6Qs7rZFAf4aRcZMqKFs/3GdKpnIixcNpEO31U3f4prkt4U6PozvwDUdu
HoECRcKG2rwBCNOjaxsIKk4GmL6KleyUsXjOlHRbc90qPX/mg/kbTd3sbRTjjwxnAV7roFVnhtF5
WdIMBRQ+RcRE2NDV+eD328flVVE7F6uXVyiPG7Pe+urA7SSIHQ1w7oeMFQKZp8krGpMCvow0Y09k
CKQREUJCyOBAbMnoPBj5sIfi0+dLJnG1pT3GD/uHfRKYOMiqZ1SzZtIyZPhx4gb41FJUIi7X51W3
9tvxBySVSJEXG2Y5b6txqy07ddd8NpTqbGPhILOF4hCWaxO4sQHe9wnsXg5eQzgRsvQnsmGk0gyT
eFLeHANqKp1RtP/2DxYlaDpkxzN/n3FEKnq38jGjIcJHnEXpphjxzlN5Q15xyE78A6WUXTkjsIfT
kSoz0vdlvH9L2FvWJ8Jjqo3I0Wx+T6G2SSJsFWeFPDRyrwhGX/pLGd8Eq60nAlApBpSpuCrflwQB
cRKvpWD+JeMpxmJxMRD+3ZlY3g3Qz0Fu/G6UeFzkdCjlIR3sG6L6fFJ3qnLxNsee4wvnKhp/SNqp
vBjSR+CCK2JI/67WonkDPRM11yNLQlT+IDDn/u0jHDVhGUBZIksM3BR+5e+eQgvEYIotMvEU+wtr
z0ej6+a0B71tyDzDE5+xbOa1ndO+nTAd0vP/GmeI1zrjGCWbtYan6qAsLt8BUO911Ibsym11FJFx
frp77p/5ordVE7V59sWuBQr2Vc8m3del+GwfPIVh6plK3/9LCNFwwOMga1EgOo05IxftC3rX7lqd
/agY8tb8gDAOlxczfw6z3b6ECxKHe1qlboPJzMBFOFie5WO1x07JH4xwFkZA9i2GcMXQDfbcgvdr
86lcp39wiQ1lmOcE+QzZthRNtcEoE6dmPsQu3qtzDzNBtVjG+VThKRDmwWc2MPYBzUeq/OnxRfkt
W4XVvvKlc6VPsYxkFeBK29SzOF+1cCzqSQb1EWU5/NGXA9FhoGzeNXJvJsYjQRoW/KwOTodooI32
IAclBoNpqzyDd/H6P4D93hXA6ny3UicCyv12GUozfamWtFZkEkFteIojLcYlkpygYQY1sht2HG64
N1cjaHy9pTfJTfpV9u95jbZq+K1ODYGcUIV6eRbBoI31miLuBhFMuh0QM7fGvBFbQBQHdStOqOoK
2x9RH7YQLMHiv8UIZrXp4v5Uyi5kfaZWUeU20Ug296Hqtr4lHzFRgyrC3WBr67rlD98aYxia41Bc
EBCn4RVIfYqnXTGExQAtgWvtcE3APL7m8BXOTUjHNuhwOYIwQtFdPCUo+jslwWRkiWEmM/73y/F0
cCjVAzMSfjbebwOMTLqNlLm+j+IZWaNF7S6sE/0sZYB8qBzY6/rd9mv2GHS8gFMDD/VjM3gxxKGG
Zt5YqMbym3oUUEU6zd4ObNAq728u1CEk+K/A6xKnZ3e0TljhhuRlwtjASi51GROXH6ZFE/plMfWY
LMLKTdIV64bG9pcvxe8QTKs2XBpaEG8/3lJ8hE0/iAdRp+oyb1nscCPIz1NDjAtdSRhG7bT2Wa/A
NvGcBqOBM/dgZgeHG5VwA1MYD/0XPwCp9ZB5tWjO24EXDXBvcvjUmFrgi6mB+9htwxx7CM+6x8Bw
XugcX4XIDu+Q8PCe1gM/U1XcIHVgXavTbs+14fGAPcL4mRFMAttUxymFMf8YrJyxhgGjVL8BuLPq
Y8OJaMegc4fbRFiKRPLc30BCOKvDuqXFPH5X6s3kTTXQldiie1xX9Ql3tPuZPi7KtDYdgTloWL0Y
+1VQtZvI9ANcKse9zuHdAB+bmBjAFR/VHw/nAjzYA32VMHqn58a2kcIC6NRHNa+eGAgUbAja1Oep
xNglmSjSEAEs6xZCR0K/5RNzh1OZF8HbAgfE+BR2j2K3pMABrxd20Ed7zZpilhZuoq60dNbG6zJn
48QUbxF6arn1z7L6l2U2hvH2ayrFE04+fBzurbZqRDcnFglsWqLS+fIOJonlGGTjDN8tw3b8FF2R
GOspxnzN5MPGTOr7ssJynSonDjSQLx1UAh8RtzS0VVkF0bgSGDFEepQsSrxt3EZA/FMqqy7F6qGR
RjmijNed0AKhQ63aGomxwX89hioW/0brtE0NZPb8r3l1BukRg4dfofyIfCKKf7qOLBe7h2IeMjou
JHTP3SXqppnYgZVOvp8J6RIWMY4CHo01ms+ISMwPzCpAPwmkWYPj8eH0vhBQJH1tQlLNaMXRTtyN
kGLGP/m9DsVvw6gMirNY4Lu4FpTZO44IB7UF+BTfbUBSHjfU/w6NlwRU+JHzUfoNjS1mBgz+qw0Z
7ngyr375PEmejbGIzGvvp5CV2tCR0TogUuj9YxaCSvczMknKQMxBaoACjcLWRpr3vjb+RBTWfuEk
Y3VoK1vVBZ7CcwHhyJcTF7HsLl+XpK/AqR3g+AyGNKvVeayMnM9c0PNFowyuOO0N3FyETC9w3vfc
OTJz1jID1Q/bLSIp0wU2ApipcUIuvXT48hL+5virJrQExmuM41Sj4nQ9i3UmyB57QIFC4zeCA4rg
T5dJc7B7hGkrjp3CkzYMjt8n0CHYOvoqW36f5gNoAVTw/hkGS1CXJSC0vJU2b5g1FwZUvzvD/n0P
v23kB2sBwopywbIBxxVYQL/BCMcfbaNNbX3OWxkxXkDgX2zVB29IWWBrGu3VR7P2L9rktzTwX9Hd
Dx1A9Y8SkfT0qyzENcD+j6TzWm5cuaLoF6EKObwOCTBniaL4glIicmzkr/fCddkuhxnPSBTQfc6O
Jk5kf6nFLp75ZdeTHbOUUKw9yC8CWivO2rv4hbGDPxodcmzconJn3brtItEnkYCyW5ixwLq0YZOy
CEjfvZm9hYpxkWzocp0FpiO1oR+Y2UNLQkbQUOYmRVs5GF5TC+sNcmgPu9GfQIE5s+s+5cQgT7ev
j31zXDTpPcksTBfpyioK2peXI+C13zuLorvb1zoTbttHaCCipRgSOgtZI1Rvyonydg0gdAEAF54t
7e7rJQNUflPQrsadQiwReH5bwMpTjkUygf5eYDtvqd6wYv+YTXMl329hPW0pPRAERXo2MWpCOis1
4ZR68zS0vyVOaMw5JBGgdt8piRvJPwZXFERPolwriWehxDkg7pUtXZVW2aaaTX/IyxiYqRMwt6hD
+dQg5MrR6hWpILEBBZeJW4OSuqU1qCBimrlzhmphSxRrVDXwb+gahIRJkXB9BGl5TKL9TifBAt0W
aomvpXSbzhmMFEKDk9J8ZhhSKHQGe6fe1mN4SplrTFhPd0Rn9rBewQ8p1HpMdlLxMWWnMLwa5RsD
S0HolwR29WzG/D0bxk3V3UlA83aGxHIKQFjx+SQPA5lOaSPocV6VvqrL7qjlDVdstienNRI+sKv/
FsnlxaSSsBDhhUyQbZUbN5pKXVmvlyrhY3ZX/SmBASZXKX80F/wl47SNZebvbrB/RT9PAQPQfaZV
b5OOKhwRqCJl685xPFvxf4StXEoH1yR5XPJgVZQmC6+m5vMQigH9Cz0vXmdTHyc32JiFDgXt6Mji
8QA7RCgsopHCWG5XOyC/aReiMIjYpsw3OYDfUDqEEMlXKdMkTCoxF5yaJkvNLFdReYyV2GusgYr4
ntWDcuVwPIoMnEsj4oiobkL2Pv0gfMZ+SMiVs7GG0i01CeaCU1dchxaSfUpAwRX1z7SlN6E1V4Gu
S4nrd61FHyHqW1Ljyh6ninN4R78cXRzSJkNPVQ2UqeUaaUAU2BOybfQoqGMrQXYCb0GuHD/zDc3V
nw7CUzWm1FRI9AEQMfHE1FG3+W6aE9yalnV6WnZTxqWJOsMzuLEqSFadr7FFMl+NnC8bewQRbF6k
IvwzWyBdtOyNgzJQZDyEAI8lWof8a/4lE23j3LqeypPXw506BKz2EakUruUcfHylU4VIs7G3sVLv
05H2bjakoP5Rc2LVGIUawNOGCQ9vNapzZAXgtSMQbQC+HC2bEt8cCP6QdsVuHm912OSbXnyo5tvg
26AKOqAeASpLKWcCrBv7N0uSRV9fbesm0lc1C/i58xh8rAjIEwiX64lOPpTkRhYvgmQ4i/7LBl8w
AAz9foJzxQJsQckp5YqgLXQvDqMStm/UhMxAxOVTeaHyGsjtlcbQd65YlTR8tAkdTZjWu803gcOf
h44Rhh0zy+OND2TiZ3+QVKqytQWlTShku7yztsZc19zhl8Uew2PH8m3UFDHkM+XFF9MsNQRmvtET
8kJ/RcBfNRjftfIq57N0llY01SELHGdh6JyaQf5XKZ/JtGGwoV4BKBuxV9duGJHp+465KMVqbNYM
HNuge/Q1KqwBqIsJJ5a0ZRsdJgvjkmZxOyk9a+q3pn843NVtfzev3BsIOdTxyk2oK8XRZIM9tSQX
milZrhKPQAX8PNcJY7/tGIFpBFroKCsHcWm6bVLvFZw89tYqxGsGbtTk12KOHY951e6a/Fnre09W
SA3k7X6vGqRvz9Z8zOOhenHqyzCS7WovCv+oj09dgUSFhN6b4OOYStPxWAZfevGb9uSeW99tQ8T2
12C9W3Awk7A8Qg94WbPxFDEAkOikD6d+XFPgrfwmrWf2+7Y5Z0pDkgZM3rS0ugv8V5hdq3FD2xPJ
zCSh0VCRoTUyGhRNhhfq9yDbypF6cuqlE6yWSXaLtDdBcbis2zyjXMw2cZK/jrLnjCAKyc19Vql5
obFPBKc55Hqae7XeQbPlzUlHQqt9tCiQtCNPt2Z8m/KnzD0hj08iwGdmEKlgvA8oRas3lfixSMDl
k6CYkK9L7PV6z84X0nznsFZcOZ8F1DuGh5uerhjDQ20x96ok3bsSfKXmT2OQhA04Lp/k6SQXfwr6
+eI3Z0gbjy1Ym/QlgkdgP1LrpzS5y1lc6rXNfMhYp0cfufbjZ/Bb6m+fhYjpMPl10WLijaaT6BTx
OQVQoxI+7/Ye23eBCCfsZCRejyH7isM74dvScIzrjdb4n1ZurwfONmOAgu1vOawer82/ND8Fyqc1
HifMns1+wmI7jB/B+G6k72Z9DOxzZsGk+JcUd6iNZwTBU8lvWsp1wquIrnStoOvIa0bmHMGa8W2b
b3pP6xjgGjUiBCrKzs5Rw41fgqYv6IxzFfmVIq2Ls68eWVcBXxqw6tvaMxD9gYOcmS642yhmLIyA
Ak4YFyGZh3AS0kcJO59wcUTbqqdmhEV3PCnTucuHL7n7qgG10gQbgDwDR6OyUsTDNDj+JPUv9hGm
9h+G/OrSr7j5zENlV8zbvpqhquGLKGyq6M1y14tgXWO114yRAFkkzOQlUymFClME5GY5uIJM1JdT
qK2snKx6h73Fl+WjSKvwyESojLB5u16nBxx5SbkYjxpviATuUnXTVw+ZOQSfdSVYI5mSlIpsAX07
9IQjniuEjX5YsANaCxJIWG/MB411IMzZW1bke7muA68VE5ONoZx9qSFr2W4VN9Mtf6UmSBOTSOXe
sNCySU7kTVNvXwAHRAhOSFPMivTHv0ZJDRAoAhlUtETjj45U3+5Qy9fAJ0hsTXw5oLcdDiA5nHW2
tg/L0PGzGw3XzFYw0pX/oUt7zgY528Fn5s4199e5fvajNy35jvBRDSstPhoBhwDPTHDj1k7yS1Ct
Q3lliXtiX1OKBev+Sr22Fbt937YbtdLnYPpjVJbW2Q+hXFMQmgL4xB/2Q26uK9iHtoLexw4ghm6p
s5LGSAbtinMSBVSGsprk043gmCt9arzGJtVd1edy6xKw68BCIeBLG6lJV3L6IKciegQJP6HWt5eL
eKTHMgTU4bbNMrcU9ioPapAAiutLt1MpQ4BJRwZYE/NFVK1nyuyb772zy6WNlhvwniSssgnygqAP
HdBeSoZOyep8fQ6pim4ll6mdbsVVUoeS3dp5wj5O+pP+KQdNTPjMsD9OBihuShb/SFiRlYl1EjOw
qItAMqA+pLteXwO0hpJWv/lp8t4vKHW/qqqDusRv0VLUOylv1+Ms0iPHW34ObbEM4eJ6kkxJEDCX
9CC6gPEJv9MkBFp+RR2TEEGp5nt/ER1rstC2viU/nUGlgAQphW2Kz4i/2siMY5tGazWgQHhA701i
TZn1v1pDLqF20OoTOSEryYukLNkYukpml/WjNRwUrBX7WiHQgNstRX2RMmOgEw+M8psdBwxLrV+i
ozjRrtjXdOWsarZnJsQ8dL8mb54asv2Ekh9tyDD7tBN0+KHPbgeMbddnP0e5avxqk/lZ+JwAZavD
W7RvJan/9YRFiiqrXd5dNOveWfdAHGmjztP2qA+kL+fmoSFk2zbkC5zkqZvd5vqjR4GokxfeDAKt
8BgwKpPdKXfIjM1+IEO3mYAWV/JEusAU0WurtxsNLl5WLFdvC5ei+X9tJA5mNVsaVPUvEsW3LdAr
tVQ2i1n4KFcXG6mzhGNmbKOdzg81oeHXklFjxr3XpcWJefQY1NjBrO6nwfdC9+QSTirMTN7KjAQE
Z8u3kvqo3S0eTIkXPEP23IUt4uNmhCbW5tKZ7FwXIZbEHqykcygZafj/OtGbqHg5i5FoOX6bKDlg
Z8kFcxURoUtJFE+5Lj8sc503iDlU6dDX3LYmHCAg6YIzhfbJjFC6qdxaUPz1oOwLxJ+Bk3kR/6I3
bRWCq7KqyxJmDWKmoLcEVqVKfY9S/WbGCiO+wBnbljxkzbtZwZRb1aqX+3Mlulsb2hRKz4IBSmdW
afVo3knJOjlVuzb2ngZb2nCo1uT1OvCYO3lkid+UYCHsI6FAf1y0Xz1b02BteP0Xmhi8uLGWaoQN
yY6IICSYHzhEWVNO+k5a1LAAmPtRuXColyIxNRw/JSqtluSLJD4548CG6ctP2VNtipLnCg4RPzoy
4tuIMYCwSwgcmCwTKJh/ieo7D4g2ixXKHqYr6etXTbqoocMk5XMnR3VKPwesfF0uFbb1hKFWZkMY
UWs2zKaCziElvKbJEzwIJiRWX1Rx/ytZeBz0HmHEIsB7wICI3KazvpV5Zoo6DKoNlvuK46lBHEjG
GO32qVxhaD01gsxZXuhgfAZq5U6QT2WzUTT5LY9o+By5kiY7/faz3ktipsoQRTvhVLPfjCe1HYw/
0o74S/QfYfoI6SeCK/ofpeR5Qn9oDVepMchhLHZj9t8fPf/v3LpqWCIw0HmsScwgYlWM0ntRxd9D
SvgFd6TJQ2SJi16zGJo6O5CqNb+lcGMHHYAENe3wlIx8PKSuL0YOpZA3rZ2SSzgiPHSyM2WQ7BPF
uyQMw3Ui51j6ACp0bas4Ysr0TBjRzkzA3CrP989qcS6Hj55xStNe4p71qO84iLV7lX501g8QH+eq
+moF3cNLQNRp3E3IaYzpA7wUS6OkMMY+q3TtiLUnFy+p2Q7TUS/vmnp36sey6T80XDx1o21VTstA
mEuJUzZ9jf1z4hdsolwSL20xWPbSu56HVyaNM83SD5+ZN0XnlRTxdxknOwlNnYO9AxaklTUabpIP
2t8OJONiHyv8YKlaJeB5xrNeO6HtBYL/1E6nUqzjQnuYSUhCI7G0IFYtdWo03colRACSQWXK34a8
3uq1p/skUFi68HLbx4GBPVBEwDzM6lZ3myuLyNrkcCJUNoQpJahed3Md3jqQiWGYFirSvWFgyWgU
/xb2N0sL7zKHplLPhdM5ez1IrD2cusp5N1iL41h81fO2HlQ/ZlkL10no7bFN/05RE0JX0/9w5OZp
1tE6HT7y4RajY4c0tZkzVM5gFOb/HVmTcOd3iXEgqyCSCr5XnczfyqLBqnf+qb56yCOfQmt/0VA6
Qun4RuXXw3IOuD77FKuAgZt6sBxtSmam29hdGyBElAoIIyAV+CxAJ8JxV2IltSBHkKgedJWsnyC+
KBo1xZN5CLrip2UdC3n3TM5Px6/f8lHbYplDsZejzYVibaktnyGKKNnq6Uu49pW+5Wnaq7v0QBMx
UjOJH3C+hxLZOzualg6Mvn2vzLcpAU+FxHyFpSiR7wIdssiNh+AXI8v5VWvtKOZeo8r51szh6EfV
KchJWTZSPGHq12CjYFFjoOOGrKr+I/OVq5yDHGMRTrBp+rXJJxeiI1bIJJ3UqaVGpgSzPMcKQv+J
497WibflKiGg0P9Fs+Aa6D66OloVbCtgIFyOA/MweEuLvb9HoDGXyyaRw83SPy3tR2R/hBWyaRMn
z/8dCGE14xGBT0J2bWNmwCgpuQW8dYTNVxESLTaOG/XFqoNdcrg+g2hyZeuNflTUiw61eesCd9DI
SpRyNSg88qET3qPE/x1b/lrGoLPgVOGHbpNRlBW9J4gujkS0DFGw1TGqKtX3iLVd5WO1CTuobxqy
iwSzWkPL1F/HqdrK5MNnvMrBsXGGrU5S6iTf5xUmVVFzIKsvqp+2vBMz7SY5SlPGuxRhrJ2+EnH1
gWEG+DzY23Hc0P/FR2GPB637MFmkM9bLmu+Zyzaue4yy05zxyUX0g4+GQHop3FF/lY3XGqVsOVtL
44vDB956WnNgU66jZ1vcNfSqE7s+u79xjZVqsSSLK5KOiSOtVOKye+BmGnXXvW29RfajG2+UD8+7
FTw/wnrQSGIS+LcFcWuKSVox6v9LxsCELlfaDMouanaOc1fQQ8aY0ExMS1qA3HJVS+QMH2y4t/jC
4AKc52910mD1enD9vHMrtM5JGHZzUoGafERKDv/EBgb2I+evEC9apV4a4hLDqz6Bk7hDQB7rAoqA
gxK16EQPXT8nwjTDVolXZbLTkHpO3E1hrvKrD3xEFkbs0c8eOcWZtHZyT0b5vz6m5zHSP3HOM4CH
xafhbwvy51UgbuJKl6F8LOu3aW5Fxwh3GIz7KH55LLifLll/1ZUNSi0LWzwpo5RRCK+ydiPB+tUB
PbS6LAvSW2/05lhAG9Ler1GM85PsyHUMawMnPbQJKa/63JXeaVtHnU46GVsOpSj2ymDwh2+p0Btg
odQeGt0mYoVQZUZA83clf5dszjY+QplCjVQnefuY4NWVUYWtJ5RzHToPTFKMa+xoy2486/mxSxf1
Awqlz1YlFs15eKjZ7ml89kDneeItotp+KrE3aWFzDlxC8xNZR/tCXslzQ9SlJxPCR72PFc94U6z7
/Jdn2L20waLKC0cPE3TUlQcCOvE6UFOmoW+Mv8fozem3+nWIEu4t80h1G9axAspGDbKDXnSuqcpE
S7cbn9jjsdNZHSdeBwb/yl7tBiDPIbv2+sHu9xM6/3Q1mp/OGKIwNFdxF96iJsYLi9cCg4g2tYyJ
0apTKaXcsCcTdzdJ+IIGHm5g6bLE8EVv51R4hWkhcunBoPEJgmiTmlfTQhuLdJM6ryCC5kXCwKR3
kWt9VWjK2VDzwyQLTHTkzTOHewkPQ9mkG1vdqM4u4fkeou7Yx5ehDlY2pBWqe4hMg3sWOKM7xyUT
GmKN9WTV2zzNN56NlMBXcRqUT03OkNuAmEg26zlnkoHIcXCcp4E0GZW7Ph0GlMQVl7KsXGr92jSr
ptrIwxVr7t4RpwgoQvd3krnXneWvZLowYfngNYk3ykSvo/oennb5kwLuVgBzHEDgcab+UKpHpD8K
frpoVbhf5OxHtBhPwVOtMDkT9Lf0gSAdibGw87rqn012N+KhgUiIqjnmtV1fRxU/fdHlj9FCdtvL
P+2Ix8FmUdSlHhV/e0SLkYu3AG9U/FP2nmnjdRmdb9PvXilmo0AxPJsfoJGw7ehuTcuLzTRuUX8V
dcqpsoe75Pu8dN86F/mQSP8I4UDvi2fbZF/QGdmjktegzlxTsT6pisT+EPS7IsveGlU5pCImuze1
afAxkgJUxUIpncFeRoFabEvTJjUiAn6T/RrNNNYpc+z+FFi0vr2OTvAwDCByv1iVfQd1VIeIAeuP
oLaBmr08vhbWTnJOTch/4Pjj4k5fGf6XPFoWGUSWzA0iCJHWl3GNAC96SnL4r0uvSf/ja4dQu/bO
uWKvCTTiQyqqPmBBg35FkaTbMhbBq/03vqcwCxkWOgOZ8Zijjm2efgynYs6auw6BS1z+kRL9FQwD
6yHwC6AfchWmTV/eZibWNnSxMGkOFACj4dRpu7Boj+TLbttBAsG4yqGyKmf1JF9jbWKRG513qZA5
7yxiokj7kpWFY7DROQoFnlBUS253w7IPRZidhyQ4FwrfstBZLZWtXq7CjgfeGrvF0Lo93g6LFB1F
UX41ieGlC6GHmOiWYxGaW6M0zb1TSssyU1EP2ekSRUJC4wS+ymDWpkiEWtS21sKM+cQMKdvQqvOV
LkMGpNgcY0Kp0WzEm1LeVfA1XRatcqPdFzl/Gl26esSSApWPqocyMptinhHVAf74Iv+Nh/ihELJq
jrg7Amh3jrYeIrjvQ9K5yXMcBW5FSKPyZwBjDzlA4zjd4i/vQaYUGCQDSarJmj/zAA68BGJYgK3u
o7Q44/jwUvB4uIGljfC6Z+Xnlh17EzibSSfh7BypKLFwBhcNMFjIEOZP01aW4eG5A2yehT4oN0m+
6rRXP1hEQcLX5RaQOOBmzyLX6NhyVbBn6sKmDiArkG+BP1x1m9xOn7Emo34tYgQrUavlxsSULv71
/ocxFxjKmNVKNlJRlve8J57dUk6tUnvTaKxVCjhGI9otI6m4Z3z3oiOiQZNWfWfhMrT3soVDqtE8
kxmvhsUyiY+ZDV75q1U+Zw4GYWU/bazwGijo1mx667P6GbJelSW9V4l0zH0ge9XlqzzWMbLNEElm
n7gUlJaQ0xhx1K1FJANckURyGpSDlTFF2jzNW9u5+eV9YqK2+TujEjUpPU1MEAkjo09tHVxPQXr1
Fsds/5Kbq2F9Awk7pEX4BdFp+V+TPFNcWGn1FhADIm9mdUx6Exm4PWZSx/jJemRB2l/AX1oXn705
mxaUkXfbNUZvRKIaurb62fgnQikgSXA84OZFMHOr6zctBC39T2DHgshxCeHNb0Hx86O+5nwCJgI+
NHVp+7d48nwLYRe76a6915tmM37VbxGO19+AFAtv2pcdDl4+gn8HGqA29W+wI9XRrTe4Ool8k18Y
fnBhE5zg/PgX6TTHlyoeum4SA8mGdbU1+QvYxONbcQhvZBR82mfC/M94F+sPyR12s1EAgGUR7FCM
y3eIfulGZfWnOOp3cWUnHL+UfbBTloxdpHZaO8ImyPD6B6n1j+p1xLvDErHWA72t8fDGVyOfZ341
xV9b7Jq9/EJHDDydE6eK++Mtu8J+YH1mVgyKD5YuEl+yrf+yStgKUpA9p36rjlTFLoWLzmBhZPs8
ZxvZNeG5XN7Rk/EPkKTyM46+csNVoitmotlP0R+KYQ3H8P8vi/RkUtlfWnWR5UPqnwYvg1ogrMBT
wbuArEnI+0fYEQf3//9Esmx5N4p0XdT3LAMMRSoU3/rig9c3T5jd8cKNUbOH2MQraF78qN2LqSI/
NT5FSE96KTnRUsySVzb5Koz0DzNrd71iXf1ZcZVsC/9cY+pt+OBYdgrUJexlVKACCIu9YBBbRuMp
UxA/XxtnW0oMPBeVQUsBBY3al2cAtveCJ0UE+6GUXkaVeY2dzMlGh6Z8i40fA+1KKR5B820RPZVn
0oaaaZSup3mj7VJPox3IRBULipooF4BDaCpOa7s5q2KXJ6ibkkVlR4sx52GWf2yHZgIlHa5Omj4S
aba9Ep2cEn3DMcfZRitjpDfZqvYNGI7/vOjo/ZQeH1zCReVJRvTtTMUujhNe76GP9x2aOuT4uqSq
Kwk4FV7UXFUmDsCip6HHp7N10RmU92l1SHweFq5gwuFTOajdFDKgxhGXDRmgaB+adtOY+0E9Cnkl
pfiYuoJrffBfSY4V3HRrzGfgnXJDXSI4dFtVa15lRKU1sCO60X446POBwf/IE2vJR63ZkDfNdiSq
czbrVTm6TSrzrMFLAg+Vy5yoZ6ZuVO+q6mYWRFMiZfcpL3M8Lp3tMqZYVgLAzHOZc2fayKhMuuCq
dvFex1Moad3db672mO1HJFYDmoag1mg2h8T2iXkNWJmaL8X4ViZ5W5I10faYbFLKjhI8ryniai7s
AyojswSey7pfFI6FwWOJ9oDFn0UXGercgdicI6j2qfsYcPkmqK8TBMNSk9010z7kRu3qaHqyGsyI
fiASLO2LZW3QmlcUqdjf6IPXGTZLYsuVqGQ64mUAtMBMw5K2jOaPQjbpHWD/hn0mkUOFBgFolhFp
+1w2GQaJpOmWEbSPQjrY0ByEQQ2gI9muj8fZ/ocgtoYVMdet7u911aZvBHs9kiYDH/zoH4tS/hrl
9kOq+KmKOvkKeFD42JCkKWTCFT+07qLdbEY8uG8l/l1Tp4RWG1Gic+7SNYSUI0H1kOiAzrMIJ86Q
1cVu1dWHPAF8oLAXhSVAfjSuoWyUD+S0BLzyVWSmF1GMCisXbQbnajlXKmGxn4YkGBN1TdimK15k
IQYEQp1H5aH3V7JZaFMampWNb73Wrlnt+V8cFYO0BoEsS5TxKJ7/lQrTyAa0jCkXGgqIcOoWFq3U
/DPy0Hl2/yCjYI4rceyic4IalqVE+2nbd7U4BuWRzwYrlMMcRngUut6y+eiMjTlcVCCzfwVmTp5m
h84rpoEEBd3g2vkybHEew5ys4uozIKfItvN17qj/vFI5N/5XERxkfh/Yr3iibWuqZ6Af4D9t/wOl
IvPDqzLegoxG6neJAksF3qRH6qQNbAHKOlK3WXJDtzPTbtqzirdoDOGue3WrTDiqn+SMB8UqST4S
urFrlJJXMRG2goSbWPN6Dp9ScxDc6NMkb83y3yTpU4CL56Qf7QR55sXfGKg7A9++kTJJg98GF+DN
AggGT2JNLIKx6761yj8lNfyA11/LT3/44sMa6geM5bKkpSSuLimx6cpaMTZUcuXiFtduLXvq5OJu
SaZD7EfnUiIz0GRW4K0u1n29mLnlVQPoGUoHK0eYOy1k9RSMVxOHLyxf+KCDE+BrFuRtsffTDPKW
484nOw/q3Zj2dHzTL3VDY0bcV/zw+K5rLgtU13XEmoNDeg5yCdSLahH35xL0MDheXG6rUuyVj/Yi
ilUbwpsQhFV7ie9W5QoAO5lv+1JbZpQNUwt39qQ5tqcQBFBj1Go2lsoyx2pONxAOXPy8nKyoxhCg
EFNBgkzReOwmGf+lpQUWJZu/IjVg4tzERMPxB89KXBFAzTi4gbqtfM65lyg4TFdK/jBptikJSerd
gakCt7j8mxNYJb4rJLA+8CFzip8plwG7hdh1Ysci82kawTnPlA/DXCtzkBqBF/MyPUO1Tfycxkdt
h24b1WtVRb1cuQFWN9t6ELo6knuna+infWdndjERDr5nV/dMQ1f7Rho2wP4Ue54+ufFnYZPouZrV
avnRUm6mxbcCKesD4DsZcgXzvSYx0qx+K2VTjr8i0laaubVJ+0up0YpZTwL5yepLWSp3gnnORep5
k0msMaKdt06Dj3iz8TNA0FonIHcgW+XHRBXSwP0EAcl9sECfWgWlIkKYsKZBjfBSkDYRoWW33yNy
l0YhYKK690201EZ4wThcyZmDcZXA5IkW4xnlxJAXYW0NE/B+zDMc1g6iD2E9UONlOMcyL0d2H9Nw
wIjYpdmCsRtdWeqv0aBa5VNE3Nz5uhmPlX0ELFkS01Pqr8KEn2lIxCCdVsPpndW7FpSx1AY6MepV
ZRDdy8fFOkFPKbbX7kMTW+szy1ZVvDYLlQmvhOpm7ikgunFrYtZHpya67zwiNawSCZmqwyv1+WZH
OhnWlUSF319pEM31OdASioyMFVKmOA9C40ePWH0T2mfgrt/hPk46JphjMnCWqKA1WkGtmB5Vw2VI
EqLEu/MEGa3IZzs8aMl7xkLXckFrA2m1+q9VEV2NS4r33HlnqHb6HYvmgCHis53zk8aNAXzeq6cB
ZWiMObXrtx1y5ewzGF10M9Qu+JpnkTWubGGYZP5kRUN99QbUCMJjkOYujupw4obU5VWkbCOAWEV5
OTyCdryWBg72XT8uGSv5MYCkDflJ6m+68chwN3OodwRn0UBfnItpkxIyE57K4Whpv6n+Kkvaf8pT
ORf1saBrurmQjLvD5KHojAgcL9T1YVYn4fvR8N9i45dFT002kXJSHbKl2nUfeFa5sSUCTDPCBndV
h4tj1ZFNXK5G6wwiy71sY+YLFlpwnSEGje95zvF8l8InehKAIzU9GPqy/EOQyvmWFgtbXQMOFLRV
5ps8Zhfex+YZJU/onKLoI+KKwxpk1Olv1QXWikOvks75dIyrA4l1Y8bU/UYtksNcBWkm8b4+Uv1O
yyhSplG71NMRwQMgzsEfXHpPWeggteA3ZsZEcRmMBwmr2clQP4zioEK6d7fIvGR0QLIP6D/zOlid
kaMa1kZ+AvsB+IHwlMOK2IvKd/l6YFbQmSG2w9kfdxd+xvc43wN7j/qhim8++pWwPHQwbXH11Ljm
Gy4hIv/bjWJ/KSVPwW9ibOvhEQwnS+FZY3a114AnfbIlztRGH6Dt59mjCe5WveFY79gTQ3e6IeSr
8BceACwIWEoNV8WHWC9xo3mtuo5lBBUrGa0144+ylcfrkF+H9NssP4KodrOWsKo1Bp3aXOvcFuMZ
ewmGVTp2BX32AW2yK6Nn/UUwxVfb3VJ7pfW3rHtHXqz1i0vVeb6xais37miPWgWkbjblYUBFTpkp
LMPNaLiQN2ZxzPK/2PzOqXEFxVTXeXlwrJOjAVGskomtwC2BSKwLwiwW/apadeGaVKbabA5pGdZu
KaOVKbFaOrb4pvvVS+6g2BSEauoimZPsyRjEeox88kVTWxjMAc1WhdtlAVuvUwz0RZIBMdKpR2ZM
j9TzY+TK8Bm7k2+oAz1nI38gVumSY42mOfQcGhGcUxCyLl+EQU0plUqOxDMfCvPYJByigvGjqL5j
/+B3z4GR1MSKH200/Uy6bd6uGLGXDZnv47rJTq3/gRa6tL+6asOL32obdbpSe2mLs2w8tR6j5D19
BihoJYasfVq8o0fBhgS3c0L4jYk7RxiuWmJdOnfc4lA2UKxLXRXTMmRlqo2SGIwuOhRQMTFqxrB8
WCbmm5b3pda54mAEaSLouRh6q1v3nbkqCEBNIiY8pwNaiVy7rNaYaLj3mwHCOyvWCu9rW57piKLR
CvCj7tcC19KcRCghCCLtFTouVSGbIjX4Uif4rdwwm3UrxCOnH42x3kcoKgGhjraj7AKnubRxVuyK
CG+NabL75b4KkyAIWTTaYY1WJUCT3N8anSyXJuDhsT/VYeKou+K8Xaiji/uV+CYiMXtqFitSYkic
oEVqUbO6TLazmEG4kmoNZ4zXAt4vxkAKjuy08tYI8QOEGJxFFq7mP66ryYCQSRuzCJlpMfU061gN
Pg0HjDyfWhh9vwVmRt+cat2sTK1SQvi5YseJG7yyl1URuZY1rPUW+xW0dLn3h79SsbzKRBwiyEW2
YstLekJNDH4gexkr6H5kKaEzUkV9HAEAJQBAuXgooO74BgMCPv7H0XntNo5lUfSLCDCHVwUq52Tp
hZBlmzlnfn0tFjAz6Omu7nZJ5L0n7L12zrg35jJgEEhNOUyQG1TKWRRP7rAUUDsYUYKeF9mPQ0Q9
Gm7iDSLtW+Ha6bllx10ha5igB6/ic0y3yZT2IiV9MocpjV5RYcOnMLgladgiDo5jk0feqA5hyMgb
LLD+LXb6TC0/ydBj6j6S6YvMVaSirp8egPUYR0S1T9EDNmkNJw3SrrlJVAFVYgWzvN42oW0IMCzi
RcV8xDTJj8NnUsdzCdGhlmwr2c4lxJbDl0v9wNqlq3e++tLrH19bW2Uwj326yHrA5kUboBi/RIhr
IVAaBBQCkAxT2fXay+Ju1SKDZUZME0LiAqy9roR+iHmmyYKzaTlbvZGNTWJ5CjXyoCHf+mozs+Wl
X4g8+TdnsFir+0eDoFZhxzJOq3hub537LfDgmDvqUNdbIXDf6VAoMBVzvxgtdj7jrAvo44BV6vXL
9XZDjXzRZJyDpN6xLgri0DRhUDHBDNnVC1nfkEAIYNlUN3K/pBBgQdkHK81dSDXMmSm6dIQdJuRy
vxnHPgRE+SLCl10XnemrcICwZHQ7Bn79bnz2quSpNyND7je2VGjT91I/gTlUAqx93VwusTVKv+3w
ZA2PaGwn8LnHTPcB04P9RwY/icWbIfyKKuPY1KCu5E24a9ceneFoRMh4/wURXycsIwaym7CSFrGQ
LDtTmg0eUaYVZMizLi1oV1p/J+Av5+axGCLwNXn5gVwGIxpHBAfOxKHVp21QLeWhsMeH0RS49k16
poNnPkMW2Xz53o8osTMnuh4PuzGwnUJvzt82KqXAuQW0HEYL/zhvr4Sqz21q2c5cYtxNRm67e8Dr
aQpHvniRvSNKtEpYw9xiVqDHjwwqseQuNe/pVK8aaiLfHyIzkHRkog0aDQjB4fp58M4mEG3kaxT6
grV2KbtUf1XJOs30zBSfGstF5SfOPhmfppHuhn7PJ0DaV8zpiMzVzLeFcJWqE6buOLmIxS0AiDng
Mnd/LUA86dt0efw5Z4mkj3X088eONYRj1wozQXXbkrrAzH3CN0FzUXMJgdqQl+PPUTIp9Jlxp9mj
679E6c06pKhZlaKwjMFh6J8WxYeSXjWWqVJXwdmN94N3VEt+DzkPVPSXJvcutAsWUC7Mldhjrhc+
iFZnm7+Qrj4H8RbXEOAfwdqxztOr2zgiarwbf6rwZkhbILt2b61/WDTHynWIRSod2DbVDmU2ytJJ
Ix3r+ltj6y194aUFoTWEtIBvGWD1RPlQrHkUMAX/TaFdulha/mMfxrgZcUlDxUC33tcnwi64avO7
Tj6rCOY/25N3In1YmfMKDXZ+yk+ERd1Vxplrdx9cKXaknxoBI76xiJD4VYAQCKz2X7yM11jeeZeQ
Ho5AS4wsLxrQWbjOGPfiG1gzJ4aBmW1nhA0d5L8CnK8yVaVF+wfPHqGvMcruZoiNcmWNxx1dP0YR
BNwYt6egP5VldmXMrkJTx61xEmFlwiPLZxyiiPYZ/Mf6hAHlAUHgdlbM0mUxy1bRNoP1Q//LTIn0
JLirdLngd4lSio71rkGOOQVm/C7X8cP9y7FbMpXE2U+8xpl8sR1kvrS7B8pXR2BeSqIgMWnTZhdf
GLY2ku30M6InCd4N5zW9Jb610YEHuBrYFGhcRjrRUiByS91iYslI5zkTSPoK5dERKK4Nd5GazBru
aT9LyDZvT/I3dhz2grrd+5jUD9y0SrYbvsby2VgG0lFlPSAtACryNYmcLlJ8GNV+rJOYoKW2+/Fp
rqf1uMSdW39T3GBxs+D/ogXpkCy2jMIW+BWCfIUBSWi/Gt4uTi7P38Skn/hH6k+tubblVFbca+sF
31HSusvBUWCGScVkx8CJj1L+tVDpFNNwY5d36UKrxsrbhxjOBNgJLrzBqnhDNUNTOrz9T3lJbj7b
5tI5ohLPkpsWH1iUgnS2eDydmdrMOAIkzAvGPGNmB7tudM3gzMlnVHeeucIAUxQrtjJsaFB0ZF8D
p7tnJ80SnyxTWf7e4ZOHy4J+WvwzJod4mpPxEgHE7NlLzAZhwfCn/UPcwWTOWTfbfu7zk+Pk95Jz
mKyqbiH8sNCnQ6mw//sroP0wK9t+nLgh5nmSJjqN9ywZfwgxIB2NYJ6tOWcopDK+CVa0SArYUBdN
zMrqbfgC2FQRa+n+FQOvAY43Ztk/IXjWVtCtaTzpc37/fnrEwyzkM/qI6Fp8lQi4x2JzQcWXuSsf
FbC0DBnPVssQGm09p9ErCZyVNkG7C6RND3JGXlPrEmto1Luq2SG6L+qno73UlKyhZaXsaUn6c/jI
XvI3Db77iL6UQ3tSzyw1maFiI87RxkwghLF3rcxLSthwXhkZJwTWiEKACpXP5RefR0OqHUvSpqI+
ws5HcJPvzDoghT4N9jT6dWlMGLi2E4OiYe8imlNBvqab2Shs+dZ++hNzWpn9AqLTRblJv8tv4els
mKpUk1suYKlRQx5ewRNgNCcSmQV6vSsMtHB5jppdVynk+iN3QQ/8NUMOAg5M2bg/zZ43dP4HCWVI
pzOVGZSl8zsyEh2fAnfP/z8Q8gQug4c+eqBxHwZIPL7u39DuKXAn9LfJPmPrVPEn5R7T/E6EsuKh
MWH8jZQY3q/Kox9AJnUFRsFtlF8MXtTQzdJtO4KHxjlIrzp8y6IaLkzlHhfFUaYOnYZB/SegiUKI
RrqgxzcdKwacIQWdkOzVJ0sfESRdFS6ElsqciOJzfs1VRbJdhZ24lJMim7v0AQpoIZf1i+WX6j6X
hB9k8Cu1pmdlrudJ9zq5p8DFM9YsAmaEpATxM4DHJr7AKF4z0IFB+V2o/ltDC2QSdaL8NTkgxJ2E
qngogXcN8yJ+pcUx0+6sUBkyxdYl4VqR2jtzrcL4pNkCfI4y7MvkN6xDzBZbxWFaSGGq2uhXJYYb
DpmrkDbze58eG+dgFvfIWBb9+EpUIu9Wy1CnZHK7VL0Ls4sefEqm0YBta3BNQAyK2CKxYWUULobv
mVqd2Upo4a2vzj2YEJul7sA/Hlosy2FnXNxQw4fVJ2OkVpvxVI6YtEWXmBqVvl6Dtirz9XXYclrm
8hrV2OACbGHfkSAN6RD96Pm9YEqVbcqGdbmBtW1XK2uOSOxXwtj7mA9rFOHSfWlVMk8o88vs2HRH
DVJKukAIZVpHodkE/gZ/Piukbd8BVlOwZRuQLzAk6bds2BKKY+rcBojZO8K3MLOrPi4pxk3Wdah1
6jGGCxIbIXZotUaYYAgkTkCA7F3C/uaHv4DDDf5aH/t2CdJWuAUSQKSoy5+SBHbA0bUT2BiW1Er6
ZEwutJvW2vvdKzX3aIp0/dnHG4ZcpflQjK1vN+lZVw9mdNKCozV86RLscqGZtgmHLMhZ58fvMRH4
4R7v1qQwApkJNpXr0qsWdVFcXFrwAu0rnzi1ruG9stBmq55blyGiLTLKCbusYsoOzzGupcXmifJw
g1OqNmBOLdHrQEuLBmnvUEK0+gYAUKAiJiQSFva6PAAQxRSs94dQXppuPw2tp1cdYkSfDfV+zt2n
UIvjzE0PEV9yVSI7eAzGx63OebLHkFRgCZShdyqrUl5iWTxU4p6jOXNuFAA4hZ1yT0BeLy5ZUgXJ
a6CU0ohpZK6sgGpH4NmLb0ditJrfBdCU1CUSqIJOk2Z6QJQO+0iVTVyL8yTWT35zr6xffThnNaUr
P/aqGIgxOjGyXUTgIzv2uFcRdYXTMy1wWeyJ9BXhi2zwii6oOLnyVe53VBUqS8jmpmP+F8xVI6zR
SmajQDo9VNkBv3MiofCEUhK+yv6FP1MNLk15MOJtKGwRlCYSeplNOFwx9QrSXBWY+iM4XSNVXCX5
rJZWJVRm5TRgHy1PvWKL7YrRcb1vJA4RbWVlS/QyRXMMhXu3ErxF5eHQnUPYanp7xpAn5vir2MFG
iwSlmTPX6KTL5C9qH6L1cLQTVxoXHz7YTV5sa+gughoCyFsx5YLw0pg3LziXDGP9efIRDbskRsRc
jORws4MIwHFwsWoGjbjHOXZoOaeAZlBjBujnhrkhz3D7uwuYTmpJhsOAd2HvxDt/2PIJTWEpUNxY
6neJ1zQBLr3swn0mrzq4h/AcduOodS1LCyBRfvLnZvM4W6PxcXASDBpsksUoVJYJISjIT+vnobah
B6H36pq16f+0GM66pd88a/cnETYAVhr9MOgvZC0kdMPqQU/OjNn20Y15by18lkAc1uNYu1404ZYl
UQyZp7vwMuJQBGvgQhKwLkA4qR5YMjBEVNw3eBZPPCLQtYwlyX5Jj1pyLg5MBu18uKrNSoKt6NpC
9mSy0/3fCDLnk4U5xDADndvEYvz4rqOjoK6s6BTmW3zhrN1sicffWOFqVxdg50PyApO/oTiV0s7Q
5ol897MNAipdWs9G7xM+hlzfwFykrNOHg1fszIUr7pCzlM3MIqmKmqgmOcWHMMblaAf6VsgBHiIi
4+kff0dueoQ5I8tPfgsDeTYewuF3Gq2Mau1iDwi8s4/FizVWDOqnrY4qkb+4j9cYAGvrgmoib25M
esueAoOW/eDVS8Vkxk7kLYKTzs5Tsr1XTOVL/2mJdpusITrICQa/NYOrKNhijiD2Y6tYzHUvXAl+
eKkpPxhPxM5X6doAd5oM0N7UhMDM4pyZfEnfvORy5ll0gjUyO945h5yXfOoDlwR+AP9Cn/g4+IPV
zGM+GVTs2H5adCaZAURtTwxj9aXgtGcRrP756abu5zs2OfB4R2URrvQU/A4TCQXJNyAijmFk9jB3
ksV4ANXYK3xxZyb7sT0EGY7CSJsPIAXdr9DYkK8FFK8DCeUsTGlFnAE5ZNZ3+6YZoqmELV88gYLF
sg1SSeBlwDGDVxjpsxsum2ajobYTSe7k34QymACMfKb8UAFa6pG8TGoq5A9WvpQQMnrWWS+Pmj53
ogVFa2RRsdto47ixO59yfYGcwtPnyHBUcYXMR/SAb7EK2dWUieJMEg9ORA83b0AyiTrofAF40KuD
m13hCp7zoJuIKFCjsDHU8EUhuCQ/NB7JTo5xsTw0M1NMe9Ny+BlMHBtytnHCON1lkYvEwGA7mPZv
tfom4tNnTA1y3lrH6TF2v1Khhe1QIQGS9JsrnnzHmXlCt1x7XkEWAMLbmn169tHZPvo0WFqFZIhb
mh+fOXmfCRTEbCMYYngF6O4oaEBCaBIgrKlIfixS8HZkV3v8p2KgxPJ2Tvnrm2eHYDocjtnVKBfw
a8IxiTFCYeAsyuhhZpuGkFxckP7C2Fo0PlwWIhguSWCZ0zGclCxjBn2IPRBRydK21K8hDYfaTCko
3L5gVIB2YaNUl1Tfm2gjM777jolpHSgrDX8GRu2MEahP8T34qwDKfgtbCk6nTfigsssk7AQ/Q/vj
VXtFfgfm0w2iTWS9OhbWmYKEOWID9JFEXNMvV4pHJDdbnIOBHgkNYyA7WDbqjcaJzA6NJJLxZ2gN
hXbZWsYAsjs6lC6E3J7AMKBrSGraQA/QSv8W5LMFaM17SjztUfLCEzgJAqDACgMkQin0nBzGkfpG
i1mw5RCYM3lUEAXSIq9nhgBnU5XcmaiqM4rnKXrpibv0B+6TxChnYnZvKRXr5j1kEPKz8D7etMUw
KnoYuTCaZR+WI8tld1TlHpfiNvFIrjMQCyL9yvN7NuwVX5wWJLlIBPG+y/aseJukHwlKs7LEsQf2
lPWqNlwc4ZiJ+6L6KrmiGZ7hUkimY3A6GAvG6vBC5D+ZKUPD8l4Qj5Ru/K9kLXXGjbl2otQ187dR
PAbCLoL+10SXl3bqBtho8eDOjTsN1OaC75hzvrQgjEhfUnUp+r84/sichKOeRra2bcLw59kQPa0o
y9LjwoU9EMXeTGNrXuJcMXUE7RhGJmizJWXp+/eBl0J2s3WLJkSofjt6Y0I5Gh6dJjjUAGFjLBYZ
sxjZ+W0jayfVvzJMrvanQq6V0Xnr1l0LDinhIbn+EN1LkoG0wt2ZD1DzioejlGfVvXuY+WAwuNkO
XeqHpIDOBizjOJ9Q2Yvmr8AgwGsclCF2oR4aZ6PEXyL2Z99nRk22T/qSuo9LD+OXL17Rier+dTJI
B+0RldXUYqcGnah3zmCgRZXEILzdQ37pvc+4t+J5iQlby1RrKgTWGjE/kAbUKTUfZ/cjskI466yh
VBysCY98j8A9kD+temnRjjXlVYGXLrFZzxBgeMYCz5ZYUk+3+w5KbaUf4mgZCZCwj3pAWf9pYL7H
IAoiNJqO6U0Aq2R2pe0a15qlBJmIprl0QuIqUOhTNoljagkhIzIvuA9fAJsbugHcc/CC+BYMADoF
BnB1VYREqYGkgesWbAdalaF5u+UKDJxMb0SR7zu/lQJf2iGy0ORRygEDEPyc+guh2MpAy5QWgqO+
F5F7y2if1SC0cyFAuiBM4StP2woup75nHZ1A403QMzjeyQ6RwoPMDLZxsukJqi1XWvqVRBrkDbBc
26FfpfXO8E8Rs5QeW1BI68YXMgKeh+7etwwDIx6N4/hM+COYtOpmRftLdwIQJiG86yZxevCcC+L3
UHaT0X0boum3ursp3B0KYmXep99SEcwq+W70j6hamXT4+iPpETyTykzEcdjujBAmDcTAPiNXz/3t
lUsDNglOTpUsG3gNvsMIgNl0wA0Y8TiIhwQfTkgP1xbKwQj/Sv2WyxfVKFChxzsd7JZqjeApugy4
fwlGiRx1IWA42wn7RdruhjRciST1EOSpyNVM4yUp4+9aQIKYuDZOo0b9BMyGaypfSeMlxu8m9EtJ
/ys4ygzLIxTCn9VgNhMLR1rwNzjfDoeYF7516BpkRXjG28n0ldibTA6By4k/evxhWiyMqy7s+KS2
FXqy9sYohp4HlywIb5ND6wtZiiGy5JL2UQe6s4SJH382Wgb6px9VfY11zrxjna7D/qwkT1SqUGiZ
+RnOOgDrEK5Ri5YdupdnFNspccrDK8B0h4qk1WcFOR1sy6Av1sfaW+bqlZaA46dpL61ud2gTlFMZ
48f7AY2ccKR53bEwzn6ylp3LUOwUce9CjgaYJbUXhCgxeh7hBPR1jptGIxTUYB626n4cky8fmCg1
4UYmqctwN1lMIFDyEJiBOTOgVAetmhdVTktANBPtGYtBBzYs02UHXhHmia1RwnDeMaJOam1GVaEx
3y+NqVncyFspxaWI/tiyRZbO+i7oYScz896k+lI0EEHcU/x0OcXk3Y6FsylfIkTMuYZ+OnVXhbpk
TjQA2pbO0FCVbh7hFLFmIotxhHuKsxChXDWLgmG0ZtFRHnPNTjIADXOjA3lqW8ooXcnFhVP9onqc
wM/gA6IylshWjOaCdy+1hasyPdqJTBOjlUtJ0MONVvPfmnBneWNqe5+cA31ZiLeq3w4RVe0eilqI
klzXZlAMdHctkX6F7wORHWZXiXjPHTleP2kvIvGZxCoFJxsfndOPp3LgNyR9xy2YPQvjE2Din0Zb
dITgBCeX4J0B0dqm5YMuPFtt+MDQldEZGqe8ffpU2E5JyIlWr0TpJGNYyUUSiGDfCg3TYKbTNbox
U1r2+S+5O2a7Kgjh4CI148e405PrbcTPkLFxFMWX1tLHV2zBJH5BcExzetdqL3s/es9Tor3M5DuJ
vyQFs5KLHTRc4I3JOfx7wZ14ByvOSTApbSsjSLHQJinyaNP/HhgaTNB+Rd09a+E/AbT0I2NKvvss
N/up4khAFbkRKgC5Gtz1GvFd91sZu85SSC4FgjDgRtm1GBQrXSaUjhFL9Ex5tFwkJPIliFK2BWR/
rzxWaJpZ0Lp/suG3DWkMNST3w9syeHNHrwbj9zgbxctIA0y+CNQ3BRInsjyGi2kxDTCP3DUJbhD/
xIwtc04t51Ze3oNOA69DSYriJIVAqVdgeUllGHDgu0CK2E+bQ0LHBoSesSh+xmSMES6uZXLEB0Po
b7zo/ZUuLiTvZtQeLlf2uliQPB0iJ9fbcPDhHOrKtWenFeDLzdQfie1yjYw4K3eIpySmMl3Nvwfu
iCtu0TamVGXCgb1Fh+sUHz+iq852WTOFKBo1uj28F5IAu4PpYY4MaIYvi34LOZeJZAL7Lz8iVnuP
c96irfXADHYpU0yP7Xw2BfK2ENEVAgZAJXpGCjcudFHHU/M7K2B3ix7Ye5v/FvUFeG7tMb/IebIZ
nQHEMyPGpXxxGcTfhHgz/BtRzgYdMKN1N1mRxGyNaoGuU0c3wL4s/I4rxIO4dc51+K05z3o41R0J
Yq/cX8fyRu5OqXAOM/yZLHm43AKYiqJDrUrXWr492tIG6LWAqDImbEaET1QYw9xKV0ZmXC2NeIeE
4BkR5F38E94Mhnqo9hEvE4HIRqzJFh1WO4q+bMsgULGeLGND98cAmIW327pbtPHu1oivnWirmR0a
WDlHx6ZbZsTGMjcRCnr3SDIXAd7aGLwTwilNTTfQ5/yllrCkKGeeBSUYn8oaYBApFIHBlpWwjW3e
LUTGxBkApLYk8rxe5MjIROYX1OBUi/g0VUqxmDqs42It8XXp4q+Fexyjo+ssFZK0+bWhCZly0mZb
Hbw8BaZycd2xDX1IwEqCg6Su0oBBwfDJUAn3BbMIBO+oUWczFVlGRgMiBw66059SBIoYbA2Qlq2p
TI1AmCkRQl5Afe7cCFh+EPDV9PLOaIyXxjfgtPT7hBxgQ0nxgesl0PL8S8xgl5b5WvTGqxJHq0Nx
BNM/EzbNOKsuKPqTs9UgTzp25aP0f4R6rDL5DfeAA1g4dHB5Dcr5WV0AwvpS0xsGOPoVLm9WLbmH
9Rc8UfVImh+f+LoGUYjJyLFFgyCgeCmQ4LQn3dNnmiWzm8RaZq6lZhHUy8pahtwKFHniN6aidVLu
hH5TDk8Flw+CXEf5fzgUqN35w8H6DqOVJEDR5XWi8fHZ6Z4bAJxUMzWgkoAuJ6L7kBhUa9FLj9dZ
8YzzjU7OjmSt2Ac03obWbmj3WbY0x0RX4dlrNKZrqUXWtyVCq/QZX3PVFK/xeG3inUmcHSwsh9Bd
lixW96ldlThBJp7hvq8OxM4W1caTVLak48mguP4VqsMkxIseImYoSxLb/qdDKTNGRBzLpfKJs1uT
PbKBhB4q/Qw6dAN5unB8RME1s5VkwuI9PQZmdu+PKQtYpX2l/Zfv6jPR7TdiIfZkQVXfgxWjA8Rn
4xpLp0GRzUevAkEOT6z5Q7uC/q763UEVOL+GV50/pxFePI0hoBxNNSzNmnkJhUUDN8OtAHbzDsoC
XOmONYY0gWcDvN+cuNuIqtXCbJ3TPrb1DgAe3qmTl6K9/fNyDM7Bp4GZlfZXj8zMFkB6q7IU3Bj6
24i22C17dO89wN8KnSeg/gJbQ5L+eOD0XNyPdEHZA4AKVge0YoyCuvo3xx/d00tV/sEM7hMCnKyG
lDsURhFwo/6SIKiSwlsBD9tX9ZVS+mskxwyIMnaWTnzRWkpgSvCovdd5PbFZpfrlLc7eosJIhOvd
xEFBrcV3+v/J76J5oyNf8NFPmfUt8M+1+hygWzMVECJEtGNlehS7HceslO8SXjAWhQIoaBHnMXGD
zK0JuaBIE/s3GE2h2pjRT0Vql80gY8LkuMl3GdRG0GcUwC8p4D0wbqRFA98Ync40zg070H2uPE0n
mIqkwzFidE9jBSh6F+hQs06jf0bwwuugUxrmxzL77dD+qGwMxKfks0t+tdFnSIiBd7eJeUaywhzC
JbPZWHeOHZQ7uqOSjla/aejDhzggu/ChDN9hc0jSF6KqjVKvfYtNU7OupUNYfo+orxCQt/rr4vUQ
lHRUnhGJ1JBLPNZkrrzznAHYKTWesg2gv+jf+K0kg0dohhF31nR2h+Qo/dHFXdu+DXQ748Bq1XIY
K5dUA+HL60bUqbztWTKyrxmBFgkTSCdj8L5nvz80Y4yb2EHV0SZ2MmzE5II8NcG2JxJePkvThQva
YDhiZqaU8yZCseIsTaNLw31d9CNa4urWWFx2ox2uvSrSlLpPF+Zie0ZQ0fp/6Nm9bD7xXJISF05J
vBsJ6/CT0W7mko4rldkNtGFzbaemCdHhK0qfGVFeZvsGkkFoBAdSIzA2cK9WdEjUbRBufWff1m/f
aWcx6dso5HUmmnXlzMrkHtWEI6hYwfGDmoRSxyWHLX85B0hdAgWvqR5SJBoK+6beeYxw7QpnrIYo
NJ52uEbxg8dMVpL+kelwFdEiEQtURa/CupXmlyHke7GEMsDaehRfSow+S/fq9m+IXlmyJJohzE7w
SZTapg8AqOZ5zKmZ1dbCtqSkwBACCyeapWBIkm0Zu0T+4l0bk3qzU0OaD7PKuHlLKOX56NH4QmBw
pFOj3M1ya1gkBdqYLHBl6xgTQvcLGwIpOrK4QQGFFcoeOwULDF6xtSlkynoLWqe56P5cbjYtDw3S
IyM+iu26/aTpoXQJDDL2kcMrsy60laNe+OZTaeWRHBV/D2Doq1M/zG253AqkPXgYlGV8F0Z38fin
qfkYXQ9EvFr/V0igQmy5rrkCEbWTOyURzoz/TZWuDNV5WbR5aexT9TSG84w3b7bkukq0v1YEEGN+
+cWRddT4DfXGRgJVrVRXI6X4jZlsEVvITyQ2L57HjejsKdlcfdM6TEnWYs4ntdVVcksQC8JCUcnJ
vGS8SaIAIU2A8UdklfMwDkYrL4DbXgKM7EZL4Lr8p4PBdEa8TUmdn9QT1VFnruEQkiBOCV2w2q/M
Owvq3ZLPrcvDFMhTsZ7BOSTKQdjViDmx99txGs4V1cLd68xj+WA59BnfEWHWmikdTVO2swI4ZUOy
GHi0tlXmGaGb5g/Um/UARsG/ZrhhUFFE5i1mlQzexVOPAxoOXX5bEeXSWjzVztGUgTIAvBqss+zw
laxhn+iMlSJvw3K9BpPpHUe3Z+V9ZO9hZYy2vHIjC9sgv0ZOuCighAq9TcUcMSbgKmHPbMC98oYK
/8pboCfnn6NKX2QIqO1BMemvonuD7Ih2QReBbfYXDlIdmqifL4xxlNogz/uTdQQ531X+aOWvLHkJ
6sFCDC+7lxylWGJr7VGvCC2R5qYP4TFybbl3ZxZwcjVHTKNf7NqVVjKpswY7NL/+FMTaKJyx8XAi
jQQpMgvOYLIa7xgwRbOgf8jYGgwqMgk3y1CdojaeSYx6RFAA6bou9ml/MljJYYHELDv2wvuZT840
9EDnB3LmGHsKaGiSev4uIDKjIlsAAAT57lAMZczXgjbVCKs1QuLZpb0BtGhAGOYVxZyJ0iKyCPaM
OHG47fEE/2aGMZEqAJJxaccZrbG+av1fk8V7CxkwLu8i05qsuFZ83dm1DR9qwt7Z2ASiOZccYwKH
2h6gAdAYxWy7FfBcbkJninRsbPYnOSqagrQBnwZPqckzRvwGtqzgTm5LUpiIxisRlrVazwI4WCEA
JQ5LcA56zcOUdrdYeSoUUVkaXEddYddoy1FggdZBcbVpZr1RSY56+FHGkHXeFgFcWNx1duDrod+y
hYxcniLGVWWCTXGdYZvwGMK/XWUVokvwcOj29ap20lOzMSTUySdMf2L31INw3MiSCAEkc5LRU0I5
Fpe0cS3RN3xx85aRtRCcRYSf5k4e1rjwQh2LGNWzf5LJ2qaARl4XzRORVIdXkS352Q33m3C2YbDJ
3W2kTynvBHTiPogETNLJ3MQC7aylfJn1AFbZ2+DHyOubKQLupeICU77FEp+DfvcI0OKhsCnJU23q
Kg8pXmrdoZMWvbVCDrDKWQZzJHvSgrUaqw5BVSarjKmNZj2rbBYB6m3WhQvLB2fQu/vKnJ0fQF5i
9C+i6sVoQx/coKFJ+fnJ4bEA7vAW1X+5c5fbq16DNzHLhRb/SNq6yoD1LDV1U+smqD8iWBjTIEnD
kHLTEaMh1IiDe6MCd8gvgvAlYWvz9h1Dg9a8e5CUIEcz9eKQbJUvnOFhsLBbL53q4fdQILVnXT+Q
BpTpJIk9Ss+cyTEWioyeS0HGTqEpgcYfic5J92c1x3hAjILg1YsYi20U4ukF+sJ+BCSELdw+hTgU
SCEKUvBA2vX09aCBUt50eVGhWtCIGXDBAhoeImeuhlT7+Gi4g5dr7Zoc4KV/c4j4FuRnmj6L8mwR
qFQ666rAQsHM3bwo4Z+gnQBtkFu3UhPnWUjKIgVWWOtQ2EbvYcAUAvvinw4RIJbvHtqaKP+Okxse
8YfCtxS7by17xOiiLSpsl6UrI+Uq1CYc4X2krNIYpUxrp8hg+PAtsjblpaYRTML8uCdppb921rLu
r7H71wxnuZl72k6zNpGsoEGSA5vxIaOdWq2mOYqq/lH3G2dA/moSa/7WYFRZYrSsGMG3/g1sevtU
ymMHPCO7y+khpqjKFpJPuOypqM9SYUxysiI5uqWL4j2E7hCAPKWyUpt5K3QTvNAFu0QTlXzv3Qf/
yl9gl3ETCXWFGlAVF9nYJixsiTbcu7g4k+7XaFmd1IybQBQ26xT/ZSc+is6ZT4KEBir6RESo5CeV
DarXoHNifNdx0rbZOfVH6VMPiIpltI88Tzvyi5qGsRXLZX6Koxw8qLageqC7t6wFMmO2pnuqUFAF
OFKDgNL8yjgKIQKzuw4rQncReOPyzeiCxlEvkIpx07Tf0L3GOkuiu+GcHOJhgVo474Y7T5cRETR4
z2qiLtqHWp6brVSuyKcGLDuBfqpHFhvUte8+KlanSXhOGqYu8ceTvnnoNeVW6KyZDQjX69p7eOyc
++bguBfP2yhMBMzwgZkWakxmkAMHo6gal+hl9S0j8rcWNVAOXbY1fV0k4RSJnSg/2Gzadc9Ie6Ey
PcP62Gm7Ln/kyVRKjuDbifiR9SONhWluO+vpFi9X+JOUQxhs+h6FiT1qx2TafH3NtmjcbkhM9eT0
bKVPPWchz0ysh00XGKRiFyhatmx1cW2CBmkIRmfqS5Bzn9tpeoEZMemIFhENJK2AgBMZwIh7z0v/
UGm8WOrKEKZe9+PZcTcB6HNwwn0qLvNTQsszKqEzFWciTd28RIYaYpAhRbVhlS+tWeVjg8PtQLtU
VGtuPjBnLAXhRfn/ODqPJVexLIp+ERF4M5UAIeRN2gmR5iXee76+FjXoiOruV1WZEtx7zN5rw6xw
iMGNt+gcCK9IX9kVoGUDgsz3i2s4I8f6bwKIcG3ZTg4IWXluWu0MQBT5SLq8FMUptg6YqAsWfWQh
hJjZDzSyeXnMWeaXqIuUN7N4o6WRS+jXJxn4PgdO7rXKjl35erReQjiQEZfE8mm05VHCcJFoqPDU
jQVvureOAeveOud1skh6vnXpi8hYItMvenIdkwNPv7us/NZtBcxV49PRufs+M/HOuG5KbuUE8uxc
hn4YeQrhKupxNcfD4MRnujkJlTeOTpbdevNIeQUJnoTulV+jw6LKDu3Ih/tP48ANt9TnYeZEKJlx
/BR4VYhtVpwQbTBTaPlgqZfCuuUQbCngOPCV6qLMh3Hxx8wRZ8Is7DQCnWzDrO2Hu4JjEH8JPlh0
FRGzNutdVhlAWu8aaEw9x+JlEvSCwWBPWBciHyTNwfDF0MBFg8mAsC8xOO56ed+yWmxroKKbfPRm
C/GZvJ0Z8rfawzVqv4zeZPhEWsVVhwPzoYQYdvmaWjvP32xEJ0DN8DxQjvxK1cVSFTvO3yL5qiDD
iup822NcLDqn7r8kFOCAiEIsmaEs2qb0nJR/YoYnyA76CyA2iUEvlE/8C4/ZPOYqs771Lg2PfOz6
ZKd83op+z5rTyBgdZTzRonw8hfjGVmcChTw8m/k4sOgzJ3Th6YGRVKVdjOZRW0d6RwiICT42anyi
ukrjPc/XQ28azpLFCndpgQeCgfR0Jn7qZWK91yb2wkGA+zUjvZ3NQXltfsC4SFTJcYr97dDODiwh
pCl6fCIfpCuwh7xI2VNrd8ZEwd5cm5EM1c5d6o94rty+uU4Rsidgekg/+U+l7un+9JG8EOuDq4JB
T7NuKXl4Fe6eNEWC5rhIMYB6tDy1Wk7fTzMfrH8v0z9FQE4WeGp3afuPMLhP8l4P8FjwrLUdti/m
g9Frk94kTI5C/db3pxz9vDTD4nOU4XeaIE0ZH0KIB9ev80sMFUaGQ57Eiq1gh7I48KlyZj4qoyKL
jPTe+gvs2ibOfvThQ9SwlO7p2EfxYigUaBy8a2mIpHjiBhDoqsI/OMTsKRWY6p/h8kmwori8hNFb
Ip3dmVWahs0klfd5uyAlxcwyqMABTyWune6WN9eOl0VSj037rGkXiP8pk5PMjZT+1CxjDIh+w37W
r+taqcUGYk480o+2u0wxnq3shq2LD1HDNr1DSSTW0Jk+A3qLOfMllG7SW0GYxkjUsMBCPNdA/4yn
+LPgSTfR2aEz1V569iti0rua9qtHDKVstkcOC+5NpF66+pGKGtyXfWOdJW4Q2KQM+zIGXyXPEX93
Azm34+Ixw6dkob3eWcZ9MVn4MPVtNEgm6IIZoYGWjtLSzibDy/sLZAtxuJfV70pYjKCo4asq3yQc
8GW8uHQ7qMMknFoxB3/+tkiv1fDokGBL+9Xj71mXEkhJihKB5O9yN0YnIGsBx3uVfyTqvQ+Bab4V
0a7G11QOa4OqKah+XHuJD4p+BJRDO6hmhGsnTNnlj1bBCMN8zfgVsOLKW6okM76WxVen+/nsAzAZ
Zf08aV/qBCdlQgRH2MQvWZfIFwhcyuS/iEeS9ntd1JR4VSfyY9fj9j5FwHIVxlDkZLP6JXE0K04R
2xs2p714SKWTqc8ey0WoG3jeUYWCkOLMsoKbGT3q6rtObbP5rJhnppE3IdgYC4OnAsnDqSTvluZA
720a2FlkekNwdqHbykJIsqv3t1Q6NAHQqdmn/JfIOGWHrRKIGd9LebdG38o4FKSnrONBWBW/lnxN
2bfTV2gogs0QNAqtIgo4Bj8SpKj+rNW+lfRI6C8dwWq9Iyq3rLkxzihpl3vtI5BO0ABiNnSYkXAI
yoyuWIY3xxKVthq8F9YprF4r6VUipky8ojPKuNfSHoE3GoAdehLF9EPN7pa7MbiM9RmsrQnl0rdU
7LP0loIi1nadDnYFJYTykqwqj6S0xXi3EScvQPSg8dUcuIZikXG029duu/izLnoamkNj/IMtahhP
vRU3Fb6GZPhl+1yplwa74nJv/zFkpvmNkAMrR3F66VT+DBNdQ/1nFKJTDe8yqUvR25yPWzmGiCjg
WWWqNn93ZPWtZitqp44dzipYFwxCa4qj3D8HcPY4L9jA0mvSCanxueiuc/6F+GsTVg8V6wtP0NBZ
hwrb6FDHbtRF52y+aOwkm3VNKT0KAxv7PiJvBMJQHX7N64xSBSQ2A1LGdn6POsiAeMWt3cCAGsR/
8MqvxenkCnjxNHFbYQLi5kBjWG8DGXwR59MN7+EyXtnIEcYUjmwv3LSHHtiPvDnMpftpW4wRrpTI
baW9YUQ+rBk1PGUyh0bxVoWfs/Le1MjP6Rj6g2ERp8jyF8YEhxdKPjKz3pDIVAV+bnxWaNQGlm4T
FgqT400gxJIRhplCDqRWUXF2CqtfYIPyoEcC1xpM1UIWIiLwWpMJP7YdNpdSA6VGdqmMBlh6Eu9Y
yyCNUBmCehfxkLA4gjBENFy4Y5dFqmOsuJ3ynUe4xREkxdlBWH7XtXLUP8obzYFdW1zSMvpoozk0
aOsZ3SuVselR/iwMHJAQ4jiicQZnRvyF4erld8n1jQ6MoO+jGCEnHnw9Mo4qis2Y6e4Cd7dT6YxI
DCtVaManeN6LkIHziCUNtpSGRilNWsSnKEeN22Kht4sKL2OPlelOLfwbB4oVgaGIE7bKqUmKW6P/
40HuheuANiljzsrKKqz+VCYvw+rjKlkX7kOCSfL6NQt7YmfY4si90zXQ3S5mGLiR/NVOTyP4QE+W
0ssRaNsZq3zUjXGhsA3hpxCU/VCTKdDZenNZf9KUPklphK3Q8dfkLkb/p0jsFX4BWaJ+a85J4ko1
0W700GW9woh6rDzS/NYYf7l6a7Q/gwW1HF5UbdzUdxvJLWxAmOFRcQEuJkHVi50K8wgEF+YjLlMG
Gp+AQX7TY0FdQOfDCWeTektTPjhm+ZKNi1QRXSsGLE2k0sQeBsE7Cpn5IQU4SI3gS8W7ksDIkLLg
kLQRuttVImrtif0KMT0gl9YYiBum15mnKjzKxPq10Pjh37ePMXglEo1EDAYWycxZKQOT0bfFWkOp
yNH0iFqTNW9nkv/IQprYw2lB491DqWKAj73mKFb/Anr3dMKUhNORdXkgbkclcGssnToPcSszCAAB
xJ0szEjA5x+txzOfohyq1zcGOReN9zx/xNl5pKOX19OMUDN2SAjDLrn2Fq1LGfGnbGDXDzb3xSAe
ZcJOuTwsADEEywrVq6RHN4soimNNzpoNspSpLFRSjWDeaaZLy5YoJjscUZio7VpfnDiQ45Dsvlpl
zOC6WQnziQCN1mX//CEuPKHbaASVNiJCw+lRwCEqhC8FGlV+jZqPZahhm/4U+j92LOFsOQX0xkW8
DwbxnBTHo4bx4Rj6E1rHlM+4HvZwthwjYnpTeFF+qiXm69pLVKM5S6Eo9gI0PKCI0rw3OSAq/nH1
8KHkEsqTj2qggCIhIT/3Ez9vdZ617GgCEyEmfL4PPM5Ai4buYGh7c+F/3ePO0Hqm0T5XZD/B6XAn
yWmIMbRiwN257A3Nmxgb6L1ap+mvZoj0C90DMxIlfTYNnz7zqr1s9vPJrM2dgDY6IMw0xZ1aZGy9
kIdicBOVqyjibPMGgwBhwgq+FQ7FVV1DDoGiHoTBAjdAvg04cDrX7ios32Z/qrwKD5gs7Mdo1RSs
AO6zkt1yQ3ZbKmiNmNtxeUbpZU0a1Pnw5vAtib7ZFCrjtbMYUsJLBYESfhiUzRXvbtgHJNgCgGSR
0sCoFHHyp1v+nQgLMjBeq2hz6hxcVzWfXX1WiSsmqY/3dF1WLoYfG9wTjc1JPfNfLxlR5Ea7yQbZ
ySUuv+CNHVpd//ardPg49pAKhFOrfjTL67Tc8WPts3I/VHvs7uv3iVOTnlz6BODtYV5KeiYKDjV1
n5EDtMWOWjHSyKLr0mOEVZ4DIqtBxnPoDNqF8We0TJ4un1YeBdyUlBzQf0xUg150Ww5jdfDwE39k
kbUVA683MUx3wdYU3Rnb+ArQTXbzSl46iulOad56a/KyZgdVDpi1iQMJmhojDtMisUX38YWYw21V
vCBaA1yeLCtTRtO1DwknQvg1ys+h58SHnf6kVWOTNNILVXtFglaSXclGiizUcARZN6ese8+XmB8K
+ckjs7Dixbah7yt7aP2q8wvlFbI5DoB+OAYGYBGIGhP2DLiYFkMk0klo7FjVMeAwmdtWJ7RJknrK
Mbv1OeiMC1Ya0F6Eqkfjjj9UFmC8ME5Jjpgz3B9BzN/Q9xqYOZGnJN1f17L0hfL51sD6lNjc80ZC
1oDWz3kzADc69binw+SAvkBmwZLwrtUJTw7U8hNfRkDfoAgMPFXFTTDRTRp/Zv5FT0pLTTLJhKHC
zHyusYpYIxfTcO+Tnq23P+P4PSlH2JEW9QlRAui3GwJZiU8aUYaSBnDspG91FeBNXit5VUwhRvE5
wySsCBok1gXzWXxuKofXWis9V5OpZr6a/kAXlTTgLh6GcNCnXaq4fJrpASdoMDIjKLxmmuxxJMhs
fi97umdCN9RIc2KUBFNJTKerEFvUvzUD8sHvDERPOFH2vc/yb5X6MbbL+FjxDpMaP7aFbRh3ivBe
vMiZ1+C/DRLFVSrotHw1OVPMTYEWw6D3qUx0oe/1fM4lSMnswQfMOSmunyRfXEAhm3VOZxWKr1f3
TN+tKuaMG0WgbjeYthAqrGbXVQpWz0jgzR8J6DV+kTw+9eUZyMhGiVcu19EWInNTCf4ymFs70N9R
zvD01Ag7mTIh6kmxRYQmASOkRpiJP3zU3UY1bzWzQw7ioP8rjnkZuGXBf9CJRfpuwaQw6QD8GPfQ
/fSIkp/jxJ5wYh0cIzdiW1lGj3L8lmpUTE3MKhSMQs98TPV6+YKXjGrJNiF1DVjGxGY863R7ukLp
zXytXjFTWer22mcdhI4miU4f4vAUp7cKldQcfnTwp0h8h7NQsZga0QmgpLX4+5h8L+UzwRU1Epey
LCljF/613C4Ncqn8e4ga2iTIBiWjao47rm3Sjt/ybmXBjY6O+VYiJcAqUYaEXzGfiGS81HyWSTHC
gKVTyXeiDHqzCmNiqxlCgIQZkA38Zg3yUsXYqSwJp9VzVvUerhomKbPXWBelVS/LdBZKDhtW9FJU
+npinOBUmcHRDPrnVKn8jNhSSIxylr74KxNPVBAiLJ6dAZsxyBBUAcWkqk4iOMaW2haN7Zj9W+OM
YELV6jtQsRYaqbjqEqKNjQuSBVWIT7yy/HZdoeCRh6A7oS8Uuai9Gctae7B6vC7OmHqrox5aEOUZ
qyirJs0F9gT+68LH0q8OLChjDnlvgaXNfQh3P3now88YnUsNO6FmMENDDN9ldo/eJxl45sK9VDH7
L7fS6A3LDIT1THj4hPXViWO3q9h7Al/iEaWeV57CM8URv4FZ9c1nwTbQ7N2S9RpGy56b6kXDFCx0
PLouqd44YFc8f8KU+rxQW4+sooR/DTb9HjLjoeIdYc7Jlfxtj2xk059tF/mpQFDsruKwSCpuCUVy
ppnDIV5kSDMv5M+l9ZveYGFB+VYBXg8p+RRD2+n6zUrQ6HL01TyIE9Ei2R/E3/FLyUo3zZlI9Mxf
gnw79IwcLAIDVxI+HDqG6wnZPbCrbH2u6TyR18m7YplO4O6FJPbLgwyBRwI5m0ktgVwVPUfO3ozs
JYpBoa5g/IrsjCSfxJFCogtnkbmW0GnPRi6wdVR/EzPrOCEriud0FX2Y+F3bCYKGqPvVvDpmStYT
xiPTmCLx/w/kD0EadKJShHK3jlIIk57RKj+s4hSY7wHtq1SyXT6IhIbBSyzPVMZmcdV6ai27qj/T
itYwQeaevOlcUzrybH57DB5QcBa1YyHRMqcTUUgHP2r/qxJM0IN1qvrpTQRjFya6K1GByLc4ficZ
tXoXnWdG3zd5/EPmbGMX6MdcrtiqtrXcFb6VdotYbpuP++oCa1P47jNc43br6acMfd4m/CJjQ3HH
z9gihH7DR4n4E0jZJjoqnKU+S7OHySYBbQc7YgxVGBB/IhzYpL6K9/6OGFIG87VLGLDSTHPmbJmT
jLaMFbHwWReZoGWo3tEEusYvBjzlYPJhnpsfagKB4tkRX5mSsrinHLIlZiBbnNqmX752v3hIwoO5
6z4mcqg2GHwDClquTUzdXLnbVa8OANbXDSf+dCHGzXvOtV5n7LUlYHfC7+DML5bp5g7LBh1Pui1+
lY78vfKudw2gIfbkG/zgG8nNfmDBpDeQ/i1//y0v7faTMavqpNwqV4DVyI6Y5DhM3ZSfYZ9dWije
JLuhVNQcNdy63VHBU+pHEtozt9yccETIjppuRB+feuIOf4PXtDb2W/LObeE1fiEUkyu+vOOpXd7F
16nZt5yz9I00eZQr7ywZatxR31bpqS8ETRQRAoK/yuOXvRnnrtqyxbOGjUCjyFtib8IX1Dsy0yI7
FwiFsll9i9OOYk36BqzDv0pFOKH6ev6tmg43IvXbIjnQa3g6Yv2QNmdQYOlBRn2DbpQ7ldop/ZUG
N+5B1nPE4oWWSUjZUdMPeIiZGOCTaZNTXR9jjEgN7ix0sXY7eokCSGwXTDuXHyLRT5J4L/T9M5Me
vG+ZsRt0eHRkg7gjA9hM9+mJUe6i4HG0egLEkW1HghvAY7iEhnFwrF8tpQnMswGzhMXOVElVwioh
vQ0xtxCmLwTrOugaLXK0BvbOGmytyVc1h0XTOxlp3bMAiih90eIvIeqI+mp59+aL1QLdA5pVU6mG
HIJXs4GJJk9wWyBk8V2ZUAO/JRXnJnYhldRhNngtZiqdT0hVDn1+dgfcLjEfECYp6MfnhLzjAKEc
OrP1Lxnjt6wg1ACN9CVTGQxgYU8Kuv/VfjWlXhIdm+KZvHfjOcOGBOGgWe5d6UOzmeLL0nywkcsa
lBO05QtdkVxcWS7kmYEOmAnRA8o1QyHOazJKseaZqUpqwrlm1FxrD5zBOGCsDn8Lp/Dwj48ty99n
zW7Sj2VkHEXR1DBiMyLkMirrExRvZV97SiQ8RgzUWAv4aUqGFTlS86khuqK054lvEY9O40215Q6x
/CBm014PLnX8nFO/pdaeMVoEMek6wcCyKvgtUPpYg/bUa2G2825cMwnkBL9qtXYk7+sIle+WHahe
7RYdqFEjiTaZqm4SjE/FqE/oqHHLr6A3zjbGpYg5B/0PqyMZNrNOqu0et5KiOXMBzx9hI4V/uuE8
Rka2KlLN7kc0D7zEHVMKtKPBhxR8DO1DlFGLoMZ7sIgZgPvKhzzjtda/JtJbzJPKhxuKz5Q8EdOv
qT6T+2CeyvGSUjPO+WtukN/AKK0/WPkpV3Zj+i/MfunMmfUOhMtD8qrPYc8swbyK4V8jzC9uyWI9
5OthiD63LzgHkUODE9/mC4m2bPQiFwzh4iHW2Ig11kak6emtgHUwQqfH0bJKbNJYRMcpSKWTgrPQ
ReVsVZZ+CY1pL8OHExZNh8JpUr9xo42gx/dhqtSMUAogazMo1aHeQSBl58+cb8hWgHjLN0jVlq/R
65XQIAmz9MOk4baMK+2AG8Me9YNFczUdOFsY4R8L48zwtBcOEyoQWVJ3ivYwk+AdMKhXZfpTSXqO
LdYFHbMSexJKhqi4DxguoUXQM+qUCBow00y+RyRKZj3WeIUz3KGh05GmxDAOpaD1B4NtuCG/nPXL
diHNUtyaBJo6ItrVg62bbkk9jfCZ5LKf5l2i1yOwyaa6jb/zV0oKfN/Neyhs6Yrx23yCdWsde5Jc
HdUaDnFsIr9Y0Lsf/V59kjQ0nSrwT71T4O5lyFLvWc7Kr0z1RhkWFdX5lu9vCO6IHHBJtwH7GkKl
dvgVA4YF/8K3+nurfCHdSeFr/+ilPelUcRv5AAlE4x4h91jf1uDk6Txnm4jryqWkxoiYP+rARhCJ
LB8XxwEiU7UL6x0eP44ZlnPuApjqFfhJNvvmpwpLKfqVMDxiJaS8S3b64EYm4Hu095tYO2H3rtEX
9ZeZnkgHVGSJ2qlRtoXkysUv7zbMdFo3KthFp+n6lqatnrsDtg+dPSmVhhtrlxlmJWf0aHwQVEPd
t2cCi87Yg0pB2nE3+3K9S0anDBhvcGv0ZytDxGUnxnYe0Bl65gKJwe0Xu0Y2FGx1GJENcVGIfvKw
rj/AyfWJQV8QYUPn4lGvg/BrGdTEWCS1l1DBbY56uoc+0SJXzQIKgqZ+En3I/gril9bssi4/1Kua
qLcKsLsbgWWB3oRXtw+oLyq+qpXMMQArFQi7ZjybW0AMQkSv6z6UI6LAZf5YxNmrdZ4pVq4SarUZ
gYphkKlewRllEccAj19fOEPACT+Zp5nwNQT+WM/RnyTXRUHvhYuntph0ykz7ub5M/a1qJ5acAk82
XVX+Ok8nie51Rf5Vbf8it9xMld3GBN2bToBWTh9RH5yVgbxnxnE3U+eZYq81MG6u9cXT+4HXiTaF
Bx5gH9vgz6pHdEWRSJgRQIbsXlDApIIrQiROBWWjzHsphiRCtlFavlQ8Z/K6AkZNJkZ/U/ytWGD4
mBF3KTkaww8Wng6NhtY+VBrTIq4PYlI6OX4kJXgC6zCRjCYY4lIDPUhlKg4R4SACX1VJdRuew6Ej
kJr1jRiUxyCtyJGcoTksjAfWjdMzURYH7tNlEHPgTfjBcYmGCgK+5pyK2ErE3L0XGt/hBDoswL/Z
MSqmP2CAxVHKPjLzB1i1M7U3l2M7IOeiEqvox3nFE9b9YRLCcKL4T75mEOYWeWN9891wOY1IB5ap
YNuP8gu8+5CaW5Y81Br/VMo7bebTfIZg/k0VZiyUvI8CxMZsd1q7LRMk0V0Vve36pdj3kQwUGc0Y
dmgRdjsGbinXnRBoY6wavthovN/zpVyNPNTTYbDcIn6lZsw85oc209BrpOG2aGAaRXx5CTODKjzJ
uA5MwjIqmGqSRpAA0zuSkUf1rTLvlfkTM5OziwbXYpYerJnXAhVrH+KxqBqXkTLCaoXc5QIfKOqC
dwvrQwV9KETiVLKUyCaVRR1+9xEXdEJ9mYR+HaUOb/VBj2NHW82/MmLjiJk5YUCl5k8TRR3ZFQY1
gymcF8zNFrP0HkcmfDAUP4MjlbztmbDT0wqHYinhEd+ptlL9lMpfK6Lan6Sn0hKtxPEX/pkxiQkY
ixVmWDMnYmz9W2ID5PDamEA56R+xMcAK+cgwcer8oMzgEaM4Y2a9h9A6EuUrYjBahUxmiTqv43di
TjZC+MVTFjS/qcJZla85CZRWry4EytTkbE9YWKxtC6g0jjy0tsSPbKNLj2V60ENXwDvIwGNjtnLI
WI94DmPY12txh6RAlIKtvGS2ULes2A4NZkIhM11LesZQbofiPWL/VX7XhbEVpj+V377lMuAAirnK
o2XZqtToZGTR1H0U/T9Bwx3PWqeg40y6FUBpkkqFKlTbKyRiGHBpSlyxQg0kBBE84q9Sjw4q681y
YaoisPk0YMbkhp0BuqvDfTimJ206KjjNFxi7LEH2M7ztdl0CrhZ90W1Km+b2Qk1htPU9jA9D6asm
JLaArTHSR4eBtzewmm9aPtlpoacm6dL4mXE9lKa2MXiEI/RUM2vvaUDnNFLVyzjXlzCylZg+sy3d
lus8pqAwh/REmCExmatP+ou8DgeAXcktlTVIRqTUUA9yLO6zOoJtRYs5cqCZKU2FOOAikf6FlO8k
urgR1ICxk4+GdlNiYc0yD2IKgVVLv3hRyTKLLRmdWvWFGbXWjEOHOgMzQ0yQVGNg8jDR8nYwZsXS
umtSom3REWD6NFi2VQntI8nhfEfsxVRXbN9FBl16fMUsOPFgDPu+uCfiLiF4eGt0MTwZpN56egtU
7aNVIZtkjb7rO+zKxviv0RS0xsWEMUPur/OKWSA2wI5m8VwmlraxusItGk3a9NLiZgkKQpKaAfDS
Hs5a/StE+Z4lC9O7sW63So6cdQmk1LYEIbU7ifCQSaXtqcce4xEPEurYYpyZJXCWdVn/TFmY7vQa
gy9pVxv4D3xYF+M+DNhtNUP8insF0ZaaISW7TG1q+Hn93k7VwDRjYj0mtAeFQEDWkxB1TSqtlPI4
6pLCL+fgIU/RVxHWL7KGlSeoJJgcgielFk9Q5BCFzBJgsP5Fgr6by2KmI6wA0bCIFrP1jUYE1amZ
nS3MKol8dAlm3nXp8LvURuZkEfY12Zx+p7BiIZOy+EdvI09gw8kjkBqK/NYaLViJIRbeykDCgj9I
FN2omZjs3miW8FtRVOvzM2VNYXTdVpO+k/FcY9IXKC1RnAwd8ZrUWBkGF2SdRI5CZ7HEH1E+4E5b
ab94adDJoTKkKjXS08TyHknyk6Abw7qsKgpL/g2tc41GB21dO9E+GMTtWuCbZR+gPXo4FC7DhrUg
oikpwr96kYx9Ge/BaDLSBWVJbVYtPnM9Kjs2kp0AcBfWL9J1whyILokcFCQD7fiyNq+op8SRN/9C
iZbglYH1uFKyeRfPBebDagVhRwT3SH+quOvYWNesNDuLJo1kXYDfmfmqETrakQNQ8gj873xHJaLg
YJdJU60fIdPIDotV199Q7Is3E5Rc0mteEvh1cW4mF9iokn43qz5prNw1gdMWk6sgkIzgFehVLO4x
UcKpmwI3s07rTSa/rK0kg3aug0j7Ggu29ibS+JMmKC81BUeBGo0QJa6iSvwUywwVWaO7+WCihBmE
bwZ4WJ1bAoVIp2iA93gYzBBDxmb723namaVXJTMB3K5R2OMeM1/JSJmTqUTDW6tvSfouJA/gHdhv
6o0LL0SrgS4jHGdkpevvUfUk7XvWn+uwb4E8QUpuRcEzERIaW/m+JdFm4YQX23vCaMxIIq+BOuCE
KN9Ns4RMFConEU9XUJZ4e1vA/y94HePovY7/1cl10v2RXrzGhWK8c1t5SRZ5q28rHVDzRI0tVPtm
ektQP07I2Af5ODLcVbp3UiY2BO40+m01eYaxJ2GEHbYuCIBHPl2K5ZpWP4yrW4VZFZ5zkShUGVjz
qSHDMvzHMlnXxkuDGI7Fjn4wJwlVYfdppMrfPDYfVimir549PfnNFmAn/BMIy3nWAyOJ0EM0GHAL
m0NvL9QO3fiqlvdpbQhWSXOCpTeirSsD645vGGKHflramDDYHmyPJLCzFaclvevCj8gfW41NLAX4
3VN/4TOUl4Sbc4CmT1aJF6E6gxiPDYTwUiwIkAE1nP1kpBtVb7fTCV1xpHT2BLEEhEaAXly7UVGe
E+tSZ48UKnG3jh9VhpmR8NIxBa+xEcIktGB+IMYXxB/8dpkEFcgE+c8pPK5DRBWzGMKg7o5pvwBr
Ps1/UfqU02ufP9Ilxuum2bL8bHjR6z8dE4dwaaAPkCmf/yTZx2C9hNJTlRsbfGigweuavaX2MwMV
DuPpcMEtNAjnev2YBC8bf/XmU9UecnUV1nguEyaesk3cumZ1nvzAhOE8Mfx617RvSY/TXvju8OAv
kcg5cQgIXZJ/VXDB/UcBgTRLPwfOLRFNrooir6V9VV7IH3czkm6U5tEjOjAZrAI41tNDjKJAH4YC
IJwE7YCMEcKVkBjjp5n751i6YGx2eJPbjIH0Hi9OLRo+PoTOfAbJWaCXZYsmJnzLAUMIvlM5q91C
FFA/Qn8DsIUcHCFVTM4vux7MrQIqj/irxBwlYs7odI9B9VJ+mng+YS7WrC99M9jnRM8QRtuwnrbl
0BEwFVm2hHA9P0FMcXGMG8gvcibpmFPDZQ8wj0yGNPH4CwGzCIpwYw4dvXShRNaKuyadZS7bcBhi
SMq7wLfqfZ3/SXRuKD6zd7K1pvxkEK+UHthRzqFbp/uUkqPxEtJaJlZBivG9wG7ojmF7D4dfOyi8
Xo8fQeiP40cqOnp9VSgYNV4+MMiTi6OKuTm+WIHParpJywOSTkRMpi2rh4pvat0TSYz5Y+7Oiqd0
afYmHD8BOqT1oqIrK/gdB4yS5CGXyt6auC6rNwkrjEKQgrml0NhmiPV7bnAgtOIE4J7fnN3IXJ1T
ibfnEPFxy9WrIf9r27u8jrmdgqJL/j/eQLgpQnjZuIDpWJWwXwLnX5b+2uAiJqM1WgK88l4970Pj
OU/3mXiSRGu/+wMLED62KAbOGaKUIy0K8KwAtz3sf0ezvEmxfKxH5Fq1dlXp4bDEmdO+Twg3kO1B
vIdIGsTkNdJZYFPJAllw0JAu4Rc/pWKdglryxBmD+4R//AXn0bN6aUzH7A8FFgaF6EKc7X1vj+KL
CEhGR/JNfA2DWdHXupPQPzUFqtW+swgA5mRDhB/9q0GGZ3z7po4VB1oVhfCYTJgCMCBkZXyL+XcJ
99JC/R1vS5GGHjlWtTNEysP9Ws0Gswj1YK1b1yWR3zFlYtTX5PBWS7trBx4qIjgeFkgZIUXi/9fw
+7dtgHeMXTE2+1lmQwXVt0bbZy2UHgprQpTXpUJ2qRmwHEX9VegpDWc+wUFm0NnrLrLJsbwCetQe
GlPkcDEPHfsBMgyHonAyjjxFfOjsGSLCBYIgZsCo22GUI08MtmuqrVgdejXxje4QyhcsOoZ8bYcv
YZo2Lbe40wXdQR6FTzZmWyYCyQ9SR1yC5JKy5u6HTyV4qc1zWqFplVlS4nnGtp4LO3nUNhm+IaGw
nAbWBarxkzY+tJDtHItlA/l9fouke9EfhHZvBo7YniXRZc9ifvH0NcEHkoLGgACpwgfxDfmWyVCV
dn3pZUPu0TajogR+dIsqRrZ8RZtE90J9Q/o8scElqhKNo085KSHhvzxOdIBAWfE8iTo7HLfrr/F0
Gy0HfiL6+3wlph5yGQWiG1SHWPyshBc0ZFXlDNGlZpY77cfO1blA5h0FBTwvV2odYttzaKFj+boI
J4lnKRm2CJh8o/qwoDwP8Z1trN/RkRSjPwmuQUVsbhgyN7+r+7O5jfVPwUsfMKdlpwB0G3Wow4Jy
kI7qCnSlLpS3Ee0Wlgqif5WTFt0N3Rt6b4Zfh61YHrGUMMWBpHAqARqYnuhbLI+eGHOGJ6qHCfAh
IkfQLOaOu2FTnqb9GgLS73JuuiQ7FjGhmYi2dgWL725nrPef6krVrlP3i/LCtddmfo2ZrYzVrST+
E3QmnyiwOqctGbGjJqBeT9RddplRKUk/2n9Mnddy20i0rp8IVQ00GuFWzEEklWXdoCxr3Mg5P/35
QJ+z97lRjWc8NiUS3Wv9cfoj3sKfXP6wFA3PrXqMkh2XwPK5jw65+uR2S1+sdw/BMgzxB9CHQRbN
uELJu3HydwZXdPiJ8RzFl44Wde8tBZMav/NfeCFPvFQv3M/erjb2wr4uCRXoZyyisfqNRSWITcLN
OjQ++VPn7EmULDsIPDRkBO2E1KSqTVav1Kn5WurIiBev10vTMlhtZ24kZUilnDgHwuZ5h2wGr1Xx
pIlhZfMln6NYyYvtP4R/swMODBSXH+Ls0JBTr/Jib3wAxqgP4PbxRb/12ZrNUxL6D6/CtwZtM5g7
TEYUOGPl4gDApeqbPB3bHljaWnV3rg8I3PE3xIpx6KfrJTRhj+CWGC58PZI4N5Qb4xqPOtYCCgPp
e8n5ZsM1bCspuTwIy+5DqhtCW3SDa+wgYbxOTZRXD/pDbmcXoBM31an0D8jVyrdgKZHY4N1ir2p4
rd5DvaVJUfy3NuoNfdrEVPg7XlzOS+ReXBCEdfa3+h2TeVzSKLxCwVsfAtIpp82EGpiqsYcUV/LP
FtmMptD0zW63rbfLautUEdxBHDboJZMo2XWr+NxApNg36T3ID+PiECLqrAhogIXmCqfElNILkVII
9GC9ddZ2fu2eoC2r/zxEBIL3ElHRQwzvx7H8AKXjQ2Kt+z/lq6qWzzPBNIgF/uMFLRt+ANC0zPnp
VcboeVdbIBuTH1q3So7iJr+oVOS3o1kRvwZEcSZxQA8pUezkAOPiXaG9xifVg3Rhc+p3xGbxaaqO
9bcpSE954JTjR8U8Dw4WYx7M1gamgg/ub5S4RFWvsmTX4aDxHyZCPcm0RK5PwiEfi2kBC4GKkOys
2n4LpVLZiwbSI35L7935eUlQ9jYldgwylso1/5u/MPgPSCuXFQUKBtEnvDoZu+4H+mY1b513cCJF
Oerv6NHGNf6DbqCtNjjrXJCvhDsIshgmlvlOk1n1VCGM7rYwJNXR+cU0D5+X/Xa3iOBDWFEYiKU8
NhmJ+2ZNwlnwsG6e3c/4k8uG0Jhfy2PxWn3ZsC9kPICexYQrYxMiiJmhmno5ZK8u+whvGdwaO+JP
8cU7YHZ/Mc0sZagRLtYddrcU+Q+uNCRUv/CqhJ/Jf/JDvxEI275k1MY+lIhVaVJd1rmlVjw6xs4G
TKCkb9QnG3qF0c7nkvIZ5MEvl7SPBriDRxwDbbB6mKm8Jg4JcIz1Pv7DOAV5F36y7GMJIBWP9OXV
wF/OQYWNY2OiL+ZdIz8N0sHElM/nCKXWQ8LpAfzPZ5SKmk9kQ1D0LTcdK8rPeAKVg9EtfxA58MA/
MwMdfHuHIbgot2BbrrlB6DLEBHg/LGD3iu+cRh/i3pd/TyAiz6/PUwXW0q3ptKGR2aMRAl08xfUW
PdIbw95Td+0kG1RwotyiPKkxpMjfW6BPXWyW/E1nF9oHXt3Wg9Krtjp7iAtrL6kuoDfSXXHuTT1q
phskXtNvyATYLY63cUUEAp+zeb4EFr6Km5l9EtWBVNemH443hsmnl4dW7nV+TshAbcc/WH/+buuU
6HU4JgbQWX4P2TFuX6L6rfAnkofgz7kZGaiy9lVQjL2aSZZE+4xQbdLxsVH1Rd7jGCaTqGSUtpMd
rqfS5ofc8qGBq701Ot326F57xh3XJyUOkn4MvhEOd+TpmZjitnnOJBMecfwY1dVrvxVlpJJK5jki
D4zsr3pvLo24DUAdqrNOHySeZKf91ZnETISvuqfaokTFz8hUHmJ9c0uCxrFtI+aq2JLa+YV+KlDU
JSFukwTncPgbodoc20NiItQFL1cThbEtYxodTa7L0oErJy3QgI8yhGvrwe7NuLoFiA6kbtHrNGmz
6wSDsmopgpi2fd/xRA64QUkTkQ26KGIginZYE/kRIR3uwCDScokku+TR1aSshm4MC7g18t+ptsO/
3DN0Af1x7AvzBfenB/KBR71s1He5JyjVRgYEmdS4hwbovp2+hPyDYRoGykAZDLPnta9DjYEVqeWg
ye1Lns2uXwu74LpO+582p6w3GLvPcAT/0Va5z/r+V9ogj7c65Gsq2mUQV4kBomfP+9or8Xwx8fo8
Dzax47yuJZRjMuInWeN+jXz5O5lQb0mKKhsjO4cMWm4koQtCIqFoOeAjUjyJwblUqKmdAq9Kk4rF
DcztJb/66cdj4s7ieiVnwv3qcF+qJTOAa6ZosdHFjrmu24YomIF+2iY8GzJ7cquxYZ0Z8PKRPFMP
LTEpFSBeHu89J8a0F5BGnsVkYocDI3kZX+chuNaF39EATHhXPPkfRVZyzVrkOGUwnUmGxaFZoPSA
lIp2oJCOcdSVYLxpZRwr34YlVh05fzrBqu4z21ZJLK62k2F7MisLxIIsRuXlv2RNgAv6yFRwnGc4
A/t0wqqBPqRTyEAwVGeHOGY7GOpa//JG9gfUN6MTJGQoO0R0CHRN9AKELoBALgTzpMbyWGd8GrpX
7fD8dS1qTRxT71UVEdAr2+9Al/9Rc3FqKvXZiZRpFRlbFZvZYSb2Ircm4miEt7fYPeqBIkHTeexs
uZd++juuPuQUULBsLBAxwKRXoYPQzFsgYQOzJUUfucUH27Wujml/wUY621qWWH4JGIhrjx9RCN4B
dqU32iFevYrErQpChqCA+J10Tl+wLAzK3Hu0/fgeF5/Po1v5TbVJDHGlQjog+JGQ+RJmx1A99lzY
YSsvVrnL69Gp8cmlXjVCklXK2GEHMQ/w+IGt50tPhNGJj3T5jcXyJxaA/2lgxhsfuBgD3/QdxPmf
oAi+4slpzk5G32FEOA5O5qke2DrIHgBMFvhX5vFqTtEPAdVkm3UV8kjt73yLrctzzIaHA8cEuVTx
0P5Spv8djM4tpgRk6TgBpPeZvHjKyqH86WgVxu9Vadkj+k8/rGlZkhsAgAB2PbWfPNNhmOuGm98w
Z1gFsqVJL5czqdQeF0fRtiAl+NG4IznJ0GtCSC1Fia9ti5J1IUHLCGF6S7iC0IicarVUHw7lxWnE
SOk5/lrPhffF4vQsBQX1IGFAdYUJE2E7HSW1BAGZFm3bvua6CkryuAII3vAgFLtUmxo/o6XY8h1y
ejTJnzrlT+sC/JbSR3mSl3+CxqeCRrIF+gbJJH772psCAL2GYraB2GQeOXRjhbsYAfkwI+DW9cIu
FySuDumfdnRXemo/+yn7tJrgQ1v2+1uV+f+l6VBfhO1ezcb/jNwcHcTMBDQkPcKXYDuV3qMLN0ud
JXpiTM77uAh+aCT6yivE8nQJ2x1QjkWBpYNqSFRljlKBNOEo/8xUSWskHHFuogN1nPGo8/kp6o7F
6O4GOOcaqkwMulony7ebORQR2ZF9ahOm/gkZRGxQulG6L45dH4N+NTpMkF0mxq0qjtquAZJMRp0a
1KFI/Z+AyH/XK4/h3yC3rM1sE0pSMaFmuSJdScFfod1xo3OGI/0Bq00wEugRtSSI5B4iA08VW1UW
zIRUXQSR96fzsWIdTLhgDj/ko57f/DWKQDNQjjNp6NFFSeJtvKIiqMerdmlXPOZALAJYQxA4O1tv
oV2dx07/jqlh7G2QGA+dH7Hp6F6d6lPWkJ+ca1/+lK9L2f+temwF+ixyzo8y/Y/o3MwArapN7OCW
xMMXZ+nWNhm8tTM/jRpYd2jBmGT3e7QspBxlTvcyZXGRABCNhmKFREkdElgrdMjjw82O1jRuM9p2
P/BOez+pfw/DPrDj96i0OkJZEPE5doMVQQs6JBDuhAK1cpLhW8E+vEvhcc2Wy6lRn72v9ZrTiVIs
uGkMsRP5NktAYviiwD/2vqoYB5ELKIFtLsAvmJu0CSt05U3LiCsaVvTJQNlr/o0YUR2zxcgbO5cy
Q6Rg2ASYRjZn1MBFTjcq0TU2re6sBJ5hrphNbKpnPLS14YdQhKMXPdEoBtGwMqNUoG4oZJ/t9JN3
h6ztYCKXjWtTDG9xPP9Kq/nZG4a/Js122ZCdu9BGO8WhZ9dcudpMf/lZUT4FAcLr2XYJ1pnn9cDM
71rjW5wZ285BJ5Da7C2ulurRURzhPg8QN1ywBBxjvLItQHCcmF7mjQ+mQhJYcVSO8KBrIZDYjjo7
+TnGt0TM6mX5le33rFFlMR6b3AblMDWEGdKbaeYCdyWZCWWDjt4InJ8QG6bRy2xVimDYab9bmnv5
QlJkEQ/yqstmV7id+ToMdXrtRPvSR2o06QYPm6vXT+LZMxFTphi0V77y970Tjb9Uk7x32iv+Ruqn
rsydm/GR6gsveMo5aXdtZIuVgZlmak3/MTYyb9lIHRIqOTQg6v/fF6e3H8uEo9zyM9QzdkEEqEq/
e39JPW99/d14S7b/tRIsf74yg+csxMI6qCr+3ZMPXY3h9EEZ/KPZgPU7FbocVwhku0Vp+kcrit4q
v78yvhSnyva9a15TGs6zDKHoOnw0zVkedMs61ad0+4SjxDjJTGWVEW4sKMk2T2L3QVr6SQsH1VJf
EqVa6mmZo29j5nMZZ2TQaL9On5ylOyqa6edVef9tAew2pU8ZVIPLdVKlgy7IAMMuhjkjKzh7NENW
jeUFzIZjEo8MJbZJ3mLfnz4R6qDEpKnRnJ+jhCtYecN4iyaTNsJOOic0iPYlai1g9ynVOOFUCGYZ
0JbGTAwZbb01Qe8+p5H7X1C70b51SMHP+xY0ou3Fd+o4wbMRknEAg4FClwns6f7eUfR2y8tAwge4
/03tRDiZnUk4HhawuB2t3Zxxl1eR8q8qei2aHA51TET2NOej8WZ6xOdnjrVpk4x0FyRfJ4ryrqE9
1+dynBpkgfg2h9Y03mcOKIQPdX52ZUHfQeRRYkMxsWiqadXVetwYZT+sBqcA1+qW9o/S6NOdV5U0
06VkE3RBQANVkh/HOXuF5UrfizoZ13qmmSEMjewyFa88Ue5j7LbuY5uC9hITd6x7rsEymDVKQb64
YpEVJEm6Nd26uDDHdSsUkVskQeLbo6spQNt19MsI2YiouCZknmydCR1Igwp5Guz6LOSzRfzDSy2Z
CEdBVmC50l1Uv8iAdbi0n++/aL0Ae2fj/uA/ptF9QhfsDcA28fuQDtOnM8SrxjPVyQt73mLHCppt
wwV/bOAN7m8PCW4WcH/RJ+CSnliXPGXndPqyesd6U137Lhu5yQT0p/DlTnZh9ZztjKpi2gzjlgtD
BcRoOAj0Im1SLTUGl1zxkVJ1fmwM8gKSjgHJ64PRp4GdHPgiVqep4cdNDbA0nPhq1UN81XXR4iRd
PnNybIqNOWSnDLu+nDufBJju2fGLv4iAuCKDDIdFNU7hR5aIG4KK6SmPXCAVw/feFpdsP7Yms7Vx
ub+rkdkTSm9Er73R1eeu672tMSMgaVAInusJgLLND4wevzF3zG9zS2VHgs5T56P/WfjfjK/9W5eP
p0GpeBP2Y3Aa0Mj2dZhubLoaYE8U6NXyQQnBK8zJzADswXF0g+2mtMzHGmVU1lj+Lpj5wcSV7wLO
0HcQlv13O1TZHzdUH3oBQqsxxieOA5vKdaaboblOIXOJGtmF+tKd96jk/J0t4pzPvRb1ebTTD3/E
E9XkoMmsMs4W21vxHAOCDWn76ll2+VJZOKbt0BtveW+zFIsKYYwbZ7TWpP7M0YNJAfz0lrXwU9i1
20e8ldbaNbp0b6XAQXKQLtJTkw4s2zrXY61epuVvmOoRLs22yIlqoN+WLy1D1r5RxofpWs3Jky1i
kuWfAmu6NInOQRw1igaJ5qqwaGqZRyz8zODE8HiwI0MdVueU6cnjyNkPuUcwX58xwqI/S33FLDKN
r1pW1cZHC76NDQRCHZnNsbbF0xJDmuYSJHv50iraynuJkCXCl3t1DP62CtJg1qzfcgjLN2OE+lCy
3nVkuZ8nYVK1jaDVdfL5ZUyi+VA7vLgBfdVLFRIHNcj8vyH4KzgJn9ErpCcPYdVDIgkpaGT9m0CL
lZ8pUvy7UF68eWrIP6lfK68kzc5pjF+pr9E3uOMNxuh3PMkayXVbbGNXgzbGCjg6VHO+bQo0PWlY
FiSgBChYZjffG1bPZuUCO9VmrQ51REXWHNAHU9VlfOMWFE+8/nerm0yULV20K1mBn9guaHMccsmK
Glk7abHkG8qe9qnvoxhuU6TZUUQNatoycCU97b2xeZ0JO35KMqZ2s42qvVeT4iRjJPRdFmjaZ0T/
iOUsONUVSmHXdOLt4LfuLSiLZmcwxj/0c0Ub1gRPNYk5wxBZS1KVW+qHY42tMXOz4HL/knS4LmWH
eyCr6eq8PwtpCdQ8M54qPzjdf5dhN8ROAcNUFgm1swkOakqjeb5/wWxmwQIu5nhg9lBYb3G1yJaE
ohYa6sHoindVM7xp3AyH2AmhQ6MEvl4wuVk2dhNbdyYxrjGK0ZhcnUk1rK0hdTTOXG6Vx4vrrbHB
2ju+xKU3nZWVH0VeDU9JDbBZFe1zkMviYIaI65LW5zrvEGR35YagkYZe1ig8aJma33BXYayjd+m4
e618hcQ16fZOH48H7XS3qqU6rfPr3+YMA+d0BwLPg4McyVTR0X+GZ+lDKUosxoi0bqGf4jOb+T4z
1/uc+kcvMmuy6JT974s35k8ybQkDFJG9YyX8Nbig547nm78a7IaWaUzf80R7rVJqVbu9/JBLLuNc
lMM5q/36vSdYmHyyXrTZUVlY1tzlix6ytzDySMceav/okuVxvP+TaIWPya1M91NATrzuEAmDDf77
ko81jF6Shn8935ovnjhhzNybvviSY4fZm1RWntjIOC3tP6iIHRp7+FJPg3MGeQP2HxZYIp3Jof2f
Q4URmHa/1GETzvsl6Mkg+nM0xfHfZeIR+kZu5T4LZgg8L6jjk6sTaBsNiEUKCotZbPXyZAW2PBF9
K0/3X+o0jna1lYKN5OVZLV9EGqVgdxHq5TDrBqRu7mNfFhgQl4UvEMojCQKURnm9d44R727yWSDv
coj6RoBrjLvBxltKpGFazJQliXI8Y0waqZzx8a+52kOdVnd4/ykm6TmuNwYhtq6jQOpzw32yaQ9Y
fgG+0z6Hfd/sK93Hq9IeD6Xvtuf78FkJSkcRO7MERf0Cx2eUvS6jcNHzwy3b58h0qaYDfnKDhnzF
uYBWHDNI6MKJPwovpX6EOXkHct6WiHMdQSBhqTGD3n9pEIl/6JvsWra8SKJimSmWd42d8v//8u/f
YYl12gqTyCSIhRpIT23GdD/PuF3tocX6u4xNM/vBI4cb0yuUT9fbCP5soqMySSgnemzrTQJ/8ZJi
5EN5c1Bcy2/FOCyWIXUqjO6mkX7u2qx03t1MjqeUTrmzdrE19TC0IvX5ltMJHjHBhtp30dHrNFNw
MYBWx1FOGGgQ/fC/lw+Jh7g7cwUXTNJwME0hNRwETD8YKXUXo+z3bVU318QjjD21wwuFe9bSbSSO
hUJn67fP1TwReB1YNcKNur5ZVWpTHEH0OL8IOAkYioyvKi+a/Sw6PoOoRH8VbnKeq3Ibt0GGxy6X
b5GiRtmxvCfU5iDxIVxOrwiDCluPSrR8CYGTs78vDY8cBQv3uJDp+CIcCEKXWtdDqPFsqniwr0OK
RUu3V8dPucO8lCtfEpXZJk73Gjndzsg96zZ0CInMvi53/04es+dTh8+uDcPHRAtj5VZttO8zE0bL
AE1RVW08BoNpPBruEBymtP7TNmwpPnPEazcBwNuml54tZVg4hhXnkGDeSEJ9tCNSwYOjm0zx033i
LCSJsiA7JpY81ueRd+5+Y7tSNogIRsIySm+plOBb2lpm/wwSBJkSoI90Fr+imrADWeCAm7kK8JaI
Ruu9qdQpSgqkuXVKeSo66zh1zXM+S3I/U5vOzIHGw3L5Jffe9OjDjwc1TVFdR8xZuqS5KycbaAdz
/HWY9BnRIZ3CQyEI4mntLCPrnCQVGkxgO805wYdkQ96J0U8RV8jx22kgWdtpyWBZJn7ZzoLk8/TH
yqW+ihovw/2Nj0X7JxfqatmNcRJRyIztoElEFjoV+ERN4n+TpCIWwyn4EYzT4pS9f8OqRYZ6P1r7
/zlfrUB+9iJATVUx4heSrOJZN4sxyyMbKTRPkakvXUVO2X0ecJfgLBecfN1GkXn20ol4Bx9u0+lF
TA9nXQ9bI4puArO9KZ09NcoFOS7sIlWV/0Usq/cGsxcYSWLvtM4y3r3QLM55M26mggyefK7//u8s
2CWSgbDt3mOfrPUcZPAcmCxdqVXJtd1a+NE7F1a1YJgIZjs4WTjrNr5Tw8y2fd9CPEB51pqVmg1r
1/BxPo62560Vlh03Ufjj7XTrqRZXVAznENo94askV+MaFN0uSuYrO2Z3M1McP0XG2xDOIauZUtSk
W8YxnMIvIoRRaWdR/RRX6cUfqYmLuIDX3eh9utlihW7Gi23y8I152n5JWPSexA1mbPOVtIf0KcYV
BhTcBn5NxkNX0+VQz4d4RpdiBw6VOKZG4KBgNknvRqwcPpGZ+Dtk+fSCCt0yNMeevNmBID3k36av
5VtJqjszFf3LhUm9jgKORVVCbRLYmIpM5owicMCzM4snorCn8WYwcMeZ4kGPmEgepJkDf9qSUjaL
KfUOW6BABqk2HzNXIsqG7jnY3kBUcBNaJzuxzVPXWhj9yirZBkA9y+3PzhC2b3MQXlWCieff/wUq
8TkmeX5rKv7bzJHKo9ZVTr6vMMBjK+Rlmx66dd0p+wJEuUpMVL8D0OXq33pXdoha7w/8jFXoCAx0
iBpOUGVHzvrfx76R41pOvTommCX+LdTEBLF8xtnhfqe0/GA2xRIBaj/oEeNcaUXDrY7QP1pR/xln
jeLCIolyCk3C3q2nJvXoHAIZZBUfkfCn7UgfEln+zrL4hyIhCg8micWLOh+dT+6h43p0bVtd/LAJ
by5Sh84I0ss4ucXFNLSy90idyyOtGuOjY9CB9m/ErefkI9L127/HmTwRIqQaCp770qZJ0nLfMEzQ
b8pV/e9aN0kIH2PR7wzLoMw4dTMkNC4iHjAzypzr5ghscsYVUuybjkH3vpaP/ducEl069k/caPVT
xDbyaE7B0W6oQZwy+xcdkiGpzQPPSN2ox1QhYU57Eg20zTOuo/rgDjO8jImpWBMeYi1XkGf1VA1T
eIJKq37wiuQ48LxBdgfywkooOJEb66ij2f5Qi2PGnw5lnmbk6Rrm2ewijIpE8JJ7hGwV+QFyHP5n
MAVAZ7bjvk3b0325MLLg/O9ecgJGepy/m7Hqu+epRG19/72NPX5MfQxg4QweUi8Y3eVevn/xewc1
z0SLgZ+67/87g1iTDf8zK1zbrS3OOuD0CDxCqf+d7nMxkAOUhxP1mJxEoWN+hmHXv9DVfvv31lnD
7j61/u/8Otui26hRFfVZweCOdifO3fKH37/Ug8PuupTGOk4ynlEtMtV5SIrnsKzQm/HvSKyS+zBK
bwnn8hXko97ELUztHYqQnYfLGNCBGzzgxfkCntwe4QjkVFmHzGX+MEpX7OwowozTFdc6j7Inq9DJ
s25RnbMre2mfvwuH8TLM2pZU555h2oEpBiAitVZ85BXGDbfLsb4a0msP7gRhQ8Lc8BgRRDNltCCP
Wp/+DdlxRYrwxEe2VsarUczOURRV+s6h762yUdOqXllwJfge9oGGY21m+1fQC+Il8ioQZMFkycFJ
OojXqn2MKwiGdKrlOStRT/hQR5vErJ5D3X2nsG3XwcJK1Thm9tU0pFTVsG3ZRP97IapDrPwl3sr/
yvEzQYGyC90BRoZEOk4RkZ6qojnfN/sOFc99yIFVGTbUC+mdiedmP4PtLMYuzsssMQBsNJO3o/pL
BQi8U4VBye7yS2HJm+rj6aJV1+NAkASiR428jGTHHXTe+LuxKBaPuVSn1oivRgRyUunCf8w903p2
RPVSWt4AU8zwDvyDvFOJ4dJQIRBxsJ31kD9HBNc9h8go6zmU50L0msL2htyjhSloFo1itEhabDt0
H6JqdIj2Yciv5xYEaF1UNMm0oQNrQo4hBXHl7/snnMl1JMNDkTOZIvrKFufg8uCE/X+6NOwXo9RI
+VXkadQX6Ik7KMD1/TqfHQJWSNNJNkXpoxRZjPh2Fjib++fSUv5fqG88+0Ud7GuF4bqg3PdqBc7J
IaKOTPYax4WH2tC1G5OYRrqEjIl8S7vyYf1s1VM3yliUq1kf7s+zPdWIj5fS3jBN04MiQWqOdX6M
h0GcwwmNTOkxBxW4zw4dam/fRiP6D5U23aneFiZBAiodoeLt8CsuZfpuadRJqk4tiHm0PnfUNUB8
Z016aXnylr4/1D+cPP4RsoJOPwm/zshHVKC2uhUY9PipmB9XuYW5uNVqI6fOvhi6+GNVU8VVwI+G
TMPrnKtqh46+3pns46dLgkL3AhjDeaRvUqjp2VYhLHq9+P+gqFelwklp3w/RfJiTjTFQ0wBEPd5U
8yc0ZL5vJxONtYHErcbTTM0mwva2mq4ZiBcmVpuF1xS2t40MK6FJJPtimc+ePUP8ShK0qCpz6+NM
E0LshsGj06qDrmT2mjcouoLuBVb1OZeUIPGkErFJrsWz0D4aztDoH8O6Hy6wwc+9Y0679v53ZYFo
kfILb1cm5Ae3YkQelqIvz4aAwXCOs5j8Q0T/8wLodAu+c/8nz0KqFVvOTY/YEViVMbH1FsYyXVty
U4yIxWaPWhjWcEgH8GnuXY44V2Z7keT+ehjxtjXLetXGI7UfwCQI2atlIDSWgXBu+ZaomhoHItvF
gkuBVQwP99+oUje9pZGixMv4cvuaZ2YAGtIYO//vBVaXPBBDBcphFyFF8IGDqxmnSrmKuoqoFQVm
aaOiLkoLhWEVXgFRUb9n0XSzhUvMWNFya4Iz40EXVHt7Nr4AX7DlW2LTy0ph/mTrsAoPy+m/Ny0v
vK01IY0KhW+do6leALtXO7Saq1J0rVo67deV8RgyyvxNveI7aBksGDi93dhltLXbPg6/hn64ZsgP
vnCIS+flPei+gHEEHN0Mtl9jQ+w5qAWtqSKsTuWQmOS8VYi7bZ6amKPHallf3Xxr0Vn9OKceErfJ
T9ZkI6qXAJckjNvD5Lk/HhY75itBdBcP8U64YXuEESN6S1c0cvv0wd8HjDiYsrNEo3v/UIs2EP/Z
S+hGmJunnnOFTQbBLExjdzD65t0YsvnbiLP6uSokaotlIcq8WBwbf1v0aqGRFVqiRTZi2LlPVkfg
7xhZflfTMF78ajz0wAcUDOB084Bn1kziBdGGnXpPE4b52mcPdO1SrE1Q/I0T0HsMw9LvvBLAwa1J
3Sr6uHqeouClH+mGjEb4Ci8ISELqayBukhX8KtsTYDHeiLQoL12Q9y+DkjtntMy9udx6FufKoXHV
MXZ50wHQ5K0cOoggi6lfdsNaRfeijbe+rvxdTmIQ7Yw0PKAieMjwAB6w4FbQsxa9N7QHFHkUXV3C
Isqi9tg1wXRqt05WXJDBwdO/OXrbzf2PajpEZG5EAexUi/jCN4L3uviy5h60K+Evzrmxj5ElvVsT
lT2Ne+4nSG/6VsOsGCqOybcd2BYI6WR0xTHiIYe8UyGji5IlLMJubyCoRxnn0UBgU4WHNc/QhjpV
qVVcJofemJy0bNln7cP9Ryr56MGIO3+r2jTZ3SHEMkot2c6IhAwVTZB+S/Yb7BB21CwuT+Sw/jIN
kG+vEuM5Kh3OU8luXM7oyEsHvIxeQ5lnBGvY6VGESBDNHPesjrv5rZs62mIG+xQo27majv+cI46j
F72xLrlDZO79NRV5S1CsxwbA5iEf3RRD17wsq3Lp1RgLl6wcWZtnSSe4r9L5RMUJGteGgFYj2TQR
clHFtPvREqJKC606pqTK7Y3S4dsq6vERnXMyVx7JR+sus5uV7xotEbpWjnMy0/uY4J99OCx2/oUz
1a1Mdq1mUbQat7ql8z907I6JuYEa9mJ4SZz+eerCjkpfoNPT8ksTe+FcSFy044haq1tieOuyI/SW
8Bqn5FpRQ/deAWcvAhL/gPKMe9k0jdWUESSU8Zk+Vg3KWd8SwaEywFmW1WYYyC3s577AzkKfIY+0
9ZZXLZx/r05cZ5I2Fcs42BbBBZ0FjSdAMnHgaA4T9gkpxaU0IhpQF5aiZNjHhF409FagqR+A6lEh
BI99gGCcglWbgPQBsRsxg04h7X2x3HQj+cQCZunUS22dlOM2xCGQ4p60E2rYbjb33N/dtWG6eLdc
DrZWIUp3ujC8OFjSR8bqNaaY8CVJC84ZtMJm/FNWCiObGuMdsw+uEY/6P/rguLsajxYihKM7s54B
CELk4XaQZMe8No59jEOjX2QquWH/MWbJSinmD88y0n2Os5pDIaAtzyN3afSSZ4ImaH32+E3mUlYb
t9ltSqz9kJTpZ9WpXe06mnQ44w0/NfJyj/rsYW7PnBsg6eE3mSQACsyajA/I+QLaqeICU2NlHsmu
a08TGeFrbaPanFr57BaBt8szUvpn8qyTvPyKPOMagJABmMUvuemF3y4dNDYOYDuZ6S6BMERp/rPI
U3a1CiguNMYX3I3i6Mry2c9Q1YvizfEiQu59p9m7dG6sx1yV+4i6UtpjUbwvHIJ2LfEdoMfAABpU
4GDMxEY17JMQsXdcFlDGy2FaFWO4dxYqo83G/8PcmS3XjaRJ+lXSdD2oxg7EWGdekGffeLhTuoFR
lITAvgeWp58PYFZ1ZbV1W4/NzZSV0USKSfEsQET47/75Ic+EzjYD4pCsHM4pjgi3QhYaFApa9yx1
zG3O3C0KXD1w/QQPzTzfbApS0KVunvT5xRnnlymO9V9ynsstHyqz3dkKH0NSV18jXJM0I5DImQwb
LcscbF590yKCAfXZZYvmOzarQceAeRyMb6lPGAS5eHxzRgmD2/eq2+VtVZa5fsEtgRrKQx0r70nj
er9gtTpMDpYgP6tAx5BQP1rzcJTO9f7AppixnXdRDpFu1fXocOqglC9Puiq/upOELNeX3trSEUbb
tnLXpDab87K5U6Darx1NfDYE8McCuvtuYOexicbKPi9Lik3b7yb0AnwTpfnOU7SusAl01WA8Gi4W
7Z4zLG5fTdxqoBnWzZQQyaJb4VS7Q4ANI6FwABM1462G1hMLc1GdqvGbEtTBNTGnj0bzdl2RG4dW
d69kteTZ6rGXLU9A0RjeYzayuPvhsAnQ397wzBdOc+d5BaG8ec2zsRidRFq3TE7Z35j9ix1YJQTh
qD2Yg4/sy75a00d/lWEbuG21tjkEDdFVp1j3pmi+hQ6zTG4yxMlSyz+HWd9tHVzzjhag9C07vVEO
tzYy1CqfNXt0cUqaZn0gjWpYLvOM3kh/9vxiNVe0ostjflL6vufWWhdjf+hMea9Pctvrpg6sMqDg
PSqOnyLFRB7GHzSKBlDFdFs2X3sRvujjR13HX43Bhak2nx24lQeHLKXZEHEKu8g0OltL+9HrlBoM
xK0mn81PjvbP4dirt1YLTq9My/s+TcAsYThguiJxl88OgniYwiO8ZBTc2RioRU3yZOfTq9RITOOf
qMFo9Bz7e5PzzXJz7c4CJANOS4h4QWW9iglJgnfoDG5tGPceDeHpeD93Whpk75j4MIUqxHS3eC+T
aI0y692Iqrqrh7x8nd0hhifs8/L61QCsPYvi78kdnK09Peii4e7IAs3xkFtIp+kb35uCa5MY3gMK
ID+27Ytt4UBwwBU2HXvU0m0ywU6qRAkLpiav1KQRDOIJ86wtMXouT6FusH9HekbUJOOFFkp0CmMq
XHtuGpqdAFQSuAksLxuYSlBzl44TUN9uElcvzBgNFaCIVGsCavSL9egF5T6VGkjtDoDWsq9OfCKB
9E5Ea80K8oM7fYSalXwe9JKqWo22qT1JG4avqQx/W3nqIasK/05GLj3UGRin+Hud+/1ZVJJygRrP
GIIPuzR80cCdx2wThhGQic5vjrJkT1ag2FwrrGRKN+STabKjwzR0lk5h7zBw4eJPdUoTK+4vvk3r
SI1r84EqieHUhOp72eDAAHQ8HWMVa0dL33eW2W8YZulkO3hSZhVQG9r0Sn0j//KqcO1uFc0LrOo4
jheyT7fR7PnoSStNXTx89903NkX+0+iFvAiBcxcFzJ50Xat3Za94XdERaOwFApkXHrGj+XrHnEHX
IF1NgZPQ+xXiO3A6f+tOICy7Xh83gZ8ZuEGfzC5FPk7MhKQ5lBREAN/1VwWHblgabHiRfwhdLPv9
0CeR7xqFuMs9I1/1FrpVyLs7zAQji9m5LiG/HvsaKQzVlkG/EXpq44T1SxQX007rCS3iWDsOYxUc
I9ltY7s4KKxD9m62MDYm73E1TeJOHwrSnEm/6eYBhRO29To0cMSLymh3hZZc7YTg4XK12KW69kY/
HE16qDd6r0OjtAkbyHjYNEjR2e1rmBH4d9p0uA/dtMUqB8c9rfRD2RffjT5M7yIQrnPd9vKO7qhK
Pjo5M94avHuBi2PnFfOz1vSAyuddFSLIjMRq95UM+6eOnt1V3ahvHneAVZ4ML3kE2nc0tWyVtvHM
Snbrw/JWXhay0EzLjeIEsSwWCSpguohTbdW9pJr/dZp6XhALl9hLyih43rToCrct8wSasOa1svDj
6WSZ49EoJ/FSUj2LdWxTj2SV5knmIpChLr4uYuMkpLPKnByCQhCDBZBGuUYQ4o6rDNyltGPtctIG
6yRRZGUlN9plKJQnmJv8gTjtEAuYybnGD5ZI1k0H8sttqb/QzJ6DdEZCNCzGbwL5hqzdZjm6aGNZ
3LYV+87lls6JxbuzPe+h9eh30/zxNtbri4f/ZQ9Xqz5RZwTXhIlBBWTQgVP2zHkRI998oGpa3pSi
74bj8nI3lpmugE06j9qPOHWw7OYg+w0XrYFajo2nN8HOdMlOpTEFR2x9OZ8JMM2t6WurNBK00Tjt
N4Piw5U/pO4qMDtx1K1v1uTS5x6Q6kqRKg5iJFBlm2TNnEa/qSzGHStoAwmWsVmP0AFriRhn/Ejv
7SnBbl2lHk0TWbQrZtufJgSHay+ifceCKDkiBDLSUPlRK9r6ppMuZ+RcfB5THZ+4NnIGAZyQzTfx
/oDmF0/DkLhj8KsB9MCyjH486MDz/TK5llHNb+MV7Z7rcry1nfCR5a+aNxHRsXWm996CEz4VWnk/
DjK8WAW260/ZI+9qKN5aXz2OfZFvJB6rFwvdPzZKpopSRidbxefPAU1ikxjVqFiMdX84yMAIgLD4
qMaOVV14y1WPTW3MI1bycPMrZehRf4eFiFRu2DYnFYy/ip42lRHsxIMY9Gcnm/TXydWYxGNGV91s
ZEyDd4eNnRpcdS6VPyeNqRDpDRwwmmNcUoo5evXU4e58mxTNRANmrZvF/MIr8SRgUPKPO+hIA7A4
0zCe/Q7JgZEb4T2Buy+OnAwElKA0ySovAgB3MuoobfMKzIRvK9K4v+ubbMQPOwRPiAc42Huxsjlt
ZIvy5xjQH6JOfG4mmCuKc3LRMRQ99lwP9ISWb72Nl4m0AJsNz5y3wlbdPmTQdMyEgFuc4y/vGs0B
4iHiVTRZNHKgtm8Sm2hxOnrtoSiBUCxLJg5DiM6ehAqj6+Aq6eoJYOBG1isnqY7FIgES4WBhiMJy
2vXtQEeCL14irX/DyLzGFUBF2QBBIFi+qyoqm0WODQ49Jo/S75/DEMwGGBvnMY7S23Q+2Q5dSmzX
a4b9kGtfLUVyPWcDgrmEBzTgitvlDQlU5uAkIVzM6xUVacVUVbQ46PreH2Kme6gruLiTOzBE8pxO
3mNJUKcehvFhNKpTmFBj63S4t8q2tzbLLji3QdphDaV9ElVmKt5lKA9maAM2iTJoyp2vDuxhUg6w
ew3P9Di/q1uoH2BDqtlw1cTmRQ8bd1/ZKF+uh+VjWdXa1L1ofXiJGNGCA88wTM/7qjqUzFl6az1P
NO7yhg00dmSx0rRfqUufWSSmBv5gD67ODQ4qxa9j6fb3onLSfd7imLZiPXwrsw6JAo6h5oiXypbT
IYBzBHWdhqDFOOmxx1xxqPyR+jMKDzX4Kbe0Xz1DXrcxXRCWgNnvG3MqXotOSw6yaZ5rQTwymUzr
tSt9fPtDS9JQt+AszdvUZduw3B81wUB5KmS2dqSvvSSNhZJvyu3nxW0V8GNQ/89kSsizBjosrXmy
U1ls/kQITpX1Ntn5Nha/5ahD/x/hrMw3sNPz+FIT2iImTeFHxM0yQM555yWrMaAbdjn6GWb2XvMY
9jkOoZzL00iScaUPUfVV4Je9OSPYFA+YyjElOURdP7cNRapRJRz35kNstPu6Jg4OanA8cFVuJn+w
Tzk7s83yZqtrjyYdhU9s8sOn3gCeACzsri2SGFMN65AZ9tNmmqfjReT+WJ4dt0ZeTrHMPNj93Jjr
sAlc/LFIO+WnEuRitsVjT9PVcr9uYoqXPxXvQkQMLpzWesbF3tzEVKgiuRiXJtS8PXY8hcBIbopM
3nxmwWWXkaaO0KD8Xmz0KqdewUyT0zDk9s4EWnmHHXhcA42Ljkl5rTXpPCSSKbrX+hfDbAGteh91
btKwNoA7z2qAPL1LGjgS/sof3XFrZu19xNhht0xiMazt6+peaMMVpuL4rY6qF/BuJ3Zc5VezLPFm
Jg627SrjpAZIqXaS4JnMIeP9ITigH5LE6r3u0Ix5zh6zqCEEM3YQVApnk5O9BWTG9DA9tQIXTqU8
YhJkKTdlV47fCMrXCgN1kCB/xOQDt/2ktPswRr4s3HXTOdq6tAKfqSelPlMGRbczavva14q8Xlkx
imIXFd6XT4IO+yNsVvtGuYLntJoTMeWjFY7Zh9URjcXYMkej6XjjRhoflrfCRL3E0bUYzRvTkN4N
yAX0hkSnqmkAVSwafj9J7YAiSflJkKmNi4b051KN0zO7nXhZK4iLBPqWrQPrd4YdxsIDVDJSrl32
RJh3mDyAtTxPoGIOethhq47KgIgFnOFlKIL4WOxlrK9aqYjh6u6bO6XJQymc+IFKm/tZQ8/GqAB2
WgX71pc8D7lBNZSlXkPwqWMmr0F8r4VZdNdNJPrShGqFyG53U1lat76FnUZ4Uj2SEGkYQJFQSw32
3Mu7/PP2xgAYBzOWGRaRJ8LY6qrJYd8ndnzfRPXaor/zbvkQ4ahsPUpeG6TxdaYNctPix90MU9sd
fK8s9n1B4ZEgfYRpcjwt54yiCnZ5oVVnpmWcufSRXXoW2nu7Zm6oGiWfDSovDQwuyjILNCt2bI6p
CarHWpSLMQdkZwfplryjZdbwuiud8PxoYyBQmtoqDe951EBU1r2KGWU/B08ymWSvMi+uopMJdbzN
JjJwzZdRbD0nJZCnYEhxF8KNDomqvpIiyFaVzQQnE/59JBjwLIqSLQQz2xDHEc4sDgYWJvUw0Pcj
KzM/Ef5zroh8sknUjjMFuojkU66MZ9ubml0eYYm5xUyajc+1Cs1r6DtXMiH6Yt3HhHShFGaVGI31
MGC52DF6jXetFSB/4hEvmXytOQS0K9lo/kOYtrTZiB6LF6HKG+kD5hhtFJzOkvltk7nipQFL1M3N
iI1XPrvCN85OYVnQfyPPO/TJcG/A7brUUGlbzQjx+0iYayYynxDAz2umySg038doIEIDV2LRuElG
QfzLqSoY7RacWI9SJCPhnWVklec/j22eZx7Gxn8Rog9fG6ccVpwmWVYbyhzHaYKy3TYcNUlU7TNu
3hwnMBDXgvEb1TRxRTFyVR2NxDgXlk71oEmYkzK2XT/BbXVouIIyLwDTZxBs5ylCzGkq8chyOSb8
Ag+AHMK+euKOqZGV1R110ufaRGw0KOxijFYC7zMXHTvLQabdys7M8fR57S02ol2bMhEQXSnvU4Uh
M+c8eIs8P0EtsEjklrr+MMSBPORd/prkk9wHVfydRyMfsRK1Nyo2YJe4XvnioTevB23A167YC+hd
SxGyGRM18Ufn0W2u6bzjKyn7Omg+/ZJ9HT341AbNa42jdPuE2aC592RWr7Us+uGTWH1g5Wc6aOnp
FhYo62peBMc2cscVoDbmNA79JIbKJk4PDW0RTTUdsReCmJrkm4yn7MMWxfcwsnkq3NnJPeqKfqQm
q49dldinuNWPRk9nCaG++rvPqDeT6S8rqbxXG9eJk8fuT2/UX+aJAyWPfrLPovI+Bd0f3pzx2ivO
VTxROU7zlVGzEpC0Bi8JZ/HWmGeCRGsS2vWm2RuqakTZFmeqnlriKajoZrNKJpdTk7hHjFvVfqhT
/1X1CYZlO5Tf9E7LDsKA5q46gx4N1c1+JdsArRoVZ3T0eJXpDPC5DmLqe+snfyaXqjoz1vZgKqoN
DLlxbZqyajD3QQOnroOAcKJ+R1cRfg3ZIzN8vol9z4OBbWRkg0L1bDE9P1olOQhalMkAt9U5UoG6
S5sIWl2uTX9uPWoNi+gysiP3hEpK4eOWPCtMNZQmmtKiYteZ+EE73YzezN5Hikqz5CxUNL2CLEbm
ZOfM8Xyl5vRHH3Ynty0dxuZEQ5KEaRmmnUfdIx5SYCR98oWeH2obvatVoY2BpfBAc5JImT9TWZaf
8oQ0AkdT56XARbpybaaMY9FHgGLwBAUEy23f0/787V1pn4r5qG5GmDktgxcm4cCSR4961PmPNr2t
keRMlNfJm+Ykw1lSDRyZZDosyaQ5tND5rQ7aVibp4qvzQAPdygWxHJ9iOscJwRSAZrIovBt0czgr
Jl90sWf16VOECNL3ZLETto5X0J2XHu0us3ZFXHdHy9/qY9evm1l95P5sMSvuPuVteJ9gKGDUNAPb
W0BXkdXpd44tXiZGqC/S8/ujQfaADPNwV2td95TgNgLBVU2vYSJAMPC9QGU5Ow6hhuOzwXwjwhzL
ZmNtmOYbX5MIObbL9NMYtl+n2YfYWwY2QKiih8Fr1BMJlvcWe+baSxvC+E6nvQw95HoG7g+K0hJs
9sSr6ta8Z6Wn6qBIma5nTXSvQSgNSGHxPu9q8ISFuQ74ocrtBlw72T5Zth6GiCBh1xA2TE/EdyKr
ybzE6VvzA71tOKcYMj51GGtKibVkhXNGHKBMpS20vcFAbpX0ZBAlfuONmNN/0nMKqCqKFSmpTfCi
YfjAwvCd7RhB/qYari65rzRJqYrj6XNmFS42k196QrKjiHpjNaTjwzKonNpIXNK0+MropT9pvcew
nD7xzIGgqkb7NgiUu08x6+7JodOiOO0QCdD8S6bntcrUdpGQJ+pYVKczCUwTIFLtoLZe6g23RZFA
Xx3y4qOHxBLUMnsJuuaN2o3pxlFmco19LToTfnNvQWo79vcQnE7O8kaxBX05fmVVZ8phmpe4bq5S
b/Dlzp+lOgW01pAe7NGs1twUUxZpwIlaoT8GQ2E8Ywdqty3zvFQY2SaLwNdL2vhGxs9UOA/PlKi9
C3OmQ+FUadQzISHG6NltIXouTuL6uHzSYatBTrGCALrRj5SQlBNvSoDAnRBM/85VvHOqt6ILHorh
ZZosIF8KNtsForgKmL7T2zYAbbV3ejXSdUi/ByepVS1fEDddM6QsD7oSEfheAuhZEfFgLbvG4baE
mFVBmeKPCisHEvV5aLXVaJyTAFJHo1YaBsRArH2qlVH3ZkrDmlhJ8T2jO7J+dypk3diAFdNVtEiX
ynmwEZbWKDcIHApARA3usM38lj5G0jNaBonx1mUeZmJDK0F05z8jZ+MBDbZysclJ0NYsvk321ppv
gAjvGQ7W5Es6hZOqcC9TZqq90XaPRoya0ds+/ozae60EDIM6p0NuQgIgbcxK6+UW3QI9CGD6g778
9m9//Pu/fQz/O/xZXIsU+Eve/PHvfP5RlGMNBKf9l0//OEcfnAeLX+3yn/3j2/76H/3xVGT8/7/9
lv/yB82/zj9+Lv/8n7/e6r19/8sn67yN2vG++1mPDz+bLm2X34EHMn/n//Qvf/u5/JSnsfz5+5cP
gO3t/NPCqMi//PlX+x+/f6EOZXmmPp+o+ef/+ZeX94z/7vE9/+38Xkd58Z/+o584/n7/Yph/45BL
u5ltYVp04Yl8+a3/+eff2Lrt6PzPc00s/c6X33LucvL3L7b1NyFsYfi+aZksO77/5bemACaz/JUv
+FE+jj/T8yzb/vL3B/+XV/E/XtXf8i67FoRwm9+/ePzr5eeLPT84j0dHpScxRtd2sHh5wuPvP94f
ojzku43/1cZObtJmgW+3yI+pMcpjnDh7z/0+OeLQezgJM3+mAtFgKRJ1isefGjt/LwcgNrhQGrIW
NL9ytqyMN0aeruy4LTdPdWjdqYhDwBATXfs5HzUQGHnPio/KG2oEMMyI+c7KGPTB3mC6hw4238Yy
ukXd6kOKChk/eWSjTCIQFY+Ka5TpBCExcMGn+RRFDAa9oE4rb3PkbdiLVIxl5trTPEzO0650WYEG
3fvl0WcWKZHtjDI6FlwpA6JZApUBUpyHvJipb5Fm7MSTy4F0CNtf7lwimDZMwwTVV80FuftoQsF2
uFCzzFIr1ynv3YAsbqSv/u8vsv+Xy+efr54/tj+L+S3a/OuV+P/lNcbbjrvRf3WNle/Rv1yTfP/n
5WX/zeLyAObAu0D4uu2Kv19emuH/zfD0+YsOFj32MMY/X1+ex8nJcxl06A6bwn9cX6b3N1e3ddf3
uCpQ9bhe//6L/Q+uL9v0rb9cYZhoLNsyCCV4hkmfAveAv15h5ag3UZKqX1GFz8AwZbCNenz6as4O
5uK9w+b0yHowEnV4NnlDzqc2+N1QhyxqMkttmC6JY1P6DX7to3GDkWNDRr2JYwy3cpQFtkb9Ls7t
eCM61FxpP1q+YeEY5CjRgU6IQg569eCdHRVVqAezYVBD29SMGR0yEKwnFrlKolR/B1N809R9/jVV
mkbmGSdGi/u8np1KtuGw8MYE4jiasGvo4P4pGgKIetjJ06jZcBTtj6GuRpz7jnEXFhfOD+Sq2+wl
8eEntPMssQr1YNWnJbWDsRkd0ip/qC09OS1SYDZ7D3z94BdtuG56L7lONd01LbF42hVmVb/Dmnlo
O0plneReJdZ0/lTWizD4scwql4GoJNxGuLOHzEbNT44ucMwqtvW6nWFFEV68z70ejY7mk5VWGGon
mQ5vuVNbHGrYyvl58SOQZbdffuUyBuYl62GntT40WCsr913ZMnVIzIJu4uiunLTxQozY3ImR3qNo
7MQ+jIYi2cQluKTa87RDJsDZLH8q508H0w6wrDUgjPPaj1eTBgGxQn5fl34+XtxyHC+YUMeL3rpM
oUBSk0zDH11116R1N1EXjW/9FKVbenStbYeVmT3I2Wrp5wDzPVrXMBDwAKKuvR26qt1BI5KPmdYP
58wR1zRuAdd1Je8p2wjr3TJGWz5QKOEgMduHtL/X8wke2mzG8+O+3dKTo61N/ynWyAGzOtnbqHTe
+uirHazMsc4+WmPwbz5/TUvQceJDyNN0t6B8ZxQbSTJ7jbOb27Wo6KGYfcNm5MI64YzE0Dox164W
+bfLq2iJ3L/7fDS+yCQspya/trU3rN2Kwha3ifQ5nhHs2ANpO7BFwXH5UMaOsfn8Fex5q1/Fmn2I
B7K74xxl6e09fg2SNiFoqIgK59zWjO+DmewLVIw7OdjnJLa1AwYKfZc4BgH1efS/6HIeVLHP6bxv
V6Tho3g88HaKV6ZwCHwRZLw61Tkdpf2jbgCDtgNY8yp+dqtebrOmsVY9CMRPkSHfwpKitAZn2nE5
Lol5gv8psjjY/0ipNzxA44ejV9GJU1IGY9XtDp/PCG2/bICZoU0F1ds1s3WGMcnXHo7Yi6aAH2jK
/8hh6l0+PwNFtPN7TqaU0GkrhnHhOSfjd+tFxnOyDLvlHFRsRjFRABi37MapctWdSX/E4OOhAn9+
IuYv48KIVho+oxMCvV9RsENW6qkzElpokNyv3KrLr37nfhvavLj3o/SXP6gYTwmfOYmP7T5O+t3n
QyXj+9IMXXO3fBCld/Xq8dGwPJo449y9D9Luh4g17zYr2StwxqvvQTaCXVppaE1sHqr8WjSxvWai
zfSoFvF2mAqopfN3alrAgTwMx5WZVMVFkaNwU5sTitf+9PNfMnTo/U2IDstK9d/GHiMiqZeAjRHX
rZvS090b5SsvUboVOJlXulsW33HGzbCfVBbOyqvymgkgpqFlOKC13g8Zc1qKSgD7xpyWxoPzw80M
cCzLLNKujqZmi0tUGcVxTIFoUa/Qv3Y0pAS9vLqRQW6bUONjEva/RqgEN72p1LFIEziaBu3zjBZh
aJHo6kw8szhMhrNeMqn+fDZbJaJTw/pwywZL7nu89yEwqasHw41nbSL8DQIhDuNHLXT3WjFQt9tA
RgpS0i/chdzHIkhJEUJHquWoncfc185YP4MJojlp59BxdzHuSVaajiJCMDbdBGEoimKxc2aFYyqn
8Tjl+rFsw/qQJu2vz3CA43O/W+7ePZvOnT2MVBNk2bWrZP4Uxbho6uQuG81oixwWbWw7Kl+FKqpb
w9KbnenYq8XFunwwXZyZQAaJbnS2exmbkNMdsJuYtAY2cXjYdlo2d/E8PKwH7qkejjWQXMgFSQkp
rUowTahwKC5YK+mZh7Z42zeh+5jVJRPxVh3KgYoerx3Jacy3qLCloBxl3cZFlERMFa2+gk4/wb1C
HPALC/pqXstzSy2UBdDqbnnz+TlzQW7JRth8x3H4GlYmHWtCoyOyxwtNIrfhspbRrUBqFKnWPuAI
PPpJTTPWyK0RJmeRfYvT/Ozahf0Lv9pKuB+ZR6UgkErcz403bsqaftLE9tq1hbsOtbkkperXPCCq
r7s4qq+tRZbL8cvxjUDqUxBN9BGlXX+WfTRgskP3sLh4bc/0DstEzbGScY/a/XUo7wvd6C6LcjWo
VLtxArfe5gEn37QYhvvYRnVcEgTjHCNwJi09jRbJlam1XgYZvWOGqd50Wx1LDySqpQ3xISk945jg
/sbJghgZThUintQviRgBEVvxWP/Qzdl1jnmdnfy2SRznkk1Qbcd171nylbhlfMwCnIqaDzOOTIMi
alcGK68X6GBTnu8CN6OrsFMmAS//g9lg9v6XP4QhbEevNeutcDS4YSPZzTpQG+yytI/NN/sF8INE
OOAPmOsBMUa7MqDF2JIdlJ2Y/pXB7N+l+w3y3DHsC/dNIGKTsGEyYRJE30ZpH++tWtkrGspStC0Y
s4kzWLzNMdI6gn9JQ2DTrUDbV/OIhdItjiruuB+12tyauh8/LB/mL8VkzfdaWd+LOqdrNXTf/K64
lkV1I60IK0am1FPtu3eWCMQlCKjoqlOvPOQ6bA2MoI92OrV3AyVlN1NURwc83YxUZDldRzDvikP2
g5nb71xbwj2EU9HsCzOHBefQW9NIW9/ZXQuYnC3Fpgl6ipoy+Lmy97yziJR97J3yKTQLuVrud3JO
hcsk3C53ZmO+Pbf7qenOsczyV42UBMFKc7oX5hht58iRT72h5JD7HLXNEaG2fg860MNM18zTFEz9
iQZVRMeiAa/t1athooYj0rVv0zxdVTPsrq7UrW6BCbD6ITsnDt03RUttApub8tU3YoqluSAc5MjN
EI8V3ZgMSPwSAzMkwFWYlT+Rf5hodZmzNfqA6bNb2a+GhRyaEyQ/NsTSC5cqDD2UxoPmN8ZDSf0l
ZrvkakWUVUYgdVbD2LNbrthwLHOOqe+MM0Ug9G+UFwzjzotP8u6m6mCLWnXQPrh5k9zauPzeA9va
l1Lf9ZQVvQ9DtbFCmzFxb9YbHEogAVPjh+LLRafkPbGv/CaY6uSgiF6AEM+a+yiogjnhoNZ9cbQi
occotwR/5Hi2g9KnyuLoLF9V2mFZTrzOzCgTnNx11tFmYOQxWYmydk4VQvCJNz5Sad7ghM1ydDEM
E4ekaCzSljyFlT98TT1jXhHcJDrkYXFalgpNue4p44y8DUyNnVPXqjuWBeqQFOMp5v3mfoEbTXk5
7hhyTDMaDjOLqLz14v6254yf50omnL0DKjYznN0o/A5eVM+Db6b43mNFoByxK567liWjClG9W9BC
ty1+9IMkFbtsmpcPY5vAyB1rcNGOWqftBC+1d2wWA6HTr53bF+FAzW0NnxtPESJYhH1DPesY/Jj/
MHRx8+Y62mNtWy+BjN09A9Vm1jIpha31htA2/UiToje65aCVGG38Y2raX4ks2ydgGBkZ/Qb2XjbQ
bwtjeJv+40/zC9tPvjwuX/+P7zCGo137/r62jO5B2igcRY6ZiE0fdi69IM9fjWAxR+Y6BuEhoiDd
blmfTFNBfUXEQZKxJFh0CfW8w/DHlgEfqkHuLmzICTiyOHzuEyoVFt/YZ9A+Wo0fjYBRuBwbnEkA
EY3rZy1Wzf3n7HDIfxmL7Vpa7BQ8gmJVPKknzjLqydTHre6m5tWO7dvWNbXT8lKStfbXMMKSGW7f
07RzWj60ypQ4GPjwT19rXfIPSfYmS6O+tXkrHnpIMx7lKudpPkcSGz7h/4BEMqIAOQMvqDsTj5YP
lLPKtd53NzJlKrusX5+L2LwXibLQwk/EIkatHUQbDF7EWgPYho1unaupsM/Lp5ILbM0c8UY3hbkV
pc3+RIrwKQrERy4jXCf8qxscft8Kg1NuXdKfFIsE2qleZ69IfocqrMBI+bQ9mH2AFVxGd0r4zbqR
qYeTnADbmMbTnWNSrcSJuGW6oOEDeshCgoBzvn/5zEsK6Ddy7tgES+F0HZmFAatlnY0wlxq3WqeM
Pshb7ckWlJiZNS++VfWuUENxnwQq2gU+GfvOtJpLQn3y585rVhJyWBbLlxY1IcuCAqANI8Q2pMfC
gvX1ADPkG3C+b7xwDChaWIaBJdqd65ntrU2g43Ey3PrRbyFMd8wA2AYVD7pe4pBsKm0ziETgvObX
aD0AtI1nPJUedNGOColsUN0JfiiNQUPf4MrUsgcZZyEWgBDzlxjKrx7m/buqmdxNH1oasHftSHge
js5sY8osax9opvuIfMdi7SRFeNWKNF1/0tn0SdWX1GLC2ZoOBQRUcOClaJ/znG6GUPu1sDVVNW07
xNeNjHBp+EHOeIA5Smd0mEjhQGOOVxBsJd70N1srLjZ16MR0vZUNb+J22UFbaYR/tDT6zbLnlhVh
tLDDiZrj89yC86Tf2tR+jmGYbhmo55vRaDg0gx0ZPSCKsWr9Qz0EuKcmc1w11jRswgH682e8v5GC
eGdfpdvOqjoi5cyew+beSDQ12+W4Gbpz/0+yKseH3FXvrhnjlYQbnRlsVIUX3Oplmt/6xiORm8cm
NJ51vPQ3LdvoG+eXFw4r4EivtCI/ZnH8XDrB99A315bbpKtpqk6VANAeAXDXbVq2bBy2lMuatneM
JalnXyfpLOuH5v/wdF7NjWJrFP1FVBEP8CoEkizLku12fKEcyTkc4NffhTx1X1zTPTMdLDhhf3uv
HZMpFhIHdO2nSnbX45sEH6nGcKLoSWluul7dzW36pMGO3SaUBu5Bl72nGJjd1HlSK+vBaeEXEZ0G
stn+q+iiPyrhchvacHRbScLOxjl0TXc7KnZfIhJEOciUKdrEXsx35uiOGSagKnzLBZtKufxykzC3
lYsC3GrzZwiKdAvR0aRyHcvFIrnN9uRfEdVB5UHmPuXNl5YUxYmEJSsCnipFGrdCXQCkpHB+KZBf
MKXqseuXTrfNZ4v2Im2hYz0jziEn/d6Y7LtEkNSN85DS4CEoC+SosqDQBHbi2a3BQbuRwHAoknLP
HPxOpBZkHsfBj9bM+T4Z4MKmofaArMLTEYqXOCcGYWkdDIhSKo+dmb0nS5wh7C3PkZOwqoAgDcFO
3wyOEuH89hpy4Wc3qimlUdSPzirkwa0FyZQxOoQzoGO1SoeTEym7rIloBKriW5cN5bZBbpsarT5I
XsAahskWUOcmRhzzza9cISOddsDMBbtdj+ptiH9d65THASpbZavl0yQ6Wi7ce7fo3O+uOueLQjSS
pvcS+xCTKme5VXTLM/VhNympyUwTIaXFHJJqA9VpxnSfpwYVlv205dJKNtukumnRoQ3HQMxHiofw
FR+YUgw4tsJiazjyZnTXhp/KxXpJmR4yvnMP+Q12HCjYPVnLgLTvQ5WhUxZhuFbKHiwiQFsyhGBr
J/3FLQrrXwYpOTBbepbpDqg8PIGg3efCPQHac5P6Jmrw9S61AQ1jguBntcAy0a44hhjlvTJPv9wx
ftN0SvzFJR+g1xh1HFOCaidVpckhcJWmPjIiPjapiWkq9A1gmBtDMwltNDU3kRlSX2mRrQBzlofc
aetwx3E4uV9jo6UL6FSlObRDeiAVRx22zMifN700d21NoXaPdeE0a4Td+DyagpJSR+M7stASEcLr
3Oc26Qjd4qeGKfFgwUtvTufqMIbtTnXsX7KeA+XnWrqzNdX0KYt9rZ3+V38C9w2eR60enBmkm1Xs
UumQvIdAvE0R+mzjeZBt5NdM1j2WcgpBWvyFS+l3NlKfrhr7TjOPueyPLgPUnDmsZ4Sc8lkX0JOx
3U2Jsg3dpHss9eS9iuP84HZ2ifJUai9ULuxduoz1qNJPw1ifSUteMEd9q7UVKA1I37mXnpEpDKzL
4mFMEiarSlPeLFEbeYXSEQaTGhKyjZRlFOONbUsCv7SnGKF1gDq7M4QubwDpQ7UYOAY54xdbFEgI
qZ+tqXt0ZAIal4AefA8aU+33pFe5QS5YTR6Sar4hb6S8F7Lj+8tgeYrbhhQxbav0lts3OJNfUewp
zKVnQsFLd6ypkBrpPDQ0laEyaU4OlRVNTvFNt+h3Vbu8unn/FGbJ7/o9IMVP55s+/zaqEQdNbGe7
Oe/PkBB/DUL50PMl3fMIWye8cPcWVw90ECWpSJrlpXtHIrK9zagLR+zMD6ixB+zGLZ89mNrFkGzq
vRM9mJe5Y7KQJHW8q3ubLpzZOjsZEBNZOcrOBGnFJK0in0PWzpuWM93aJM7i7rGt6yWI3edY0+/a
hXtCYcc0n9n/sqH4BntFF30KEY70IeZROr/ytSbVkeUOcYAkeM6jaXcJx0XoUyLWX+Jlfml7J9na
pXuMDHCEbVr8LgMgo7ZClYbmx31QX6Q/ZAP2rIZUejdjts8hXpAPqPdLEcL0kqQYBC4Ik5K12S4v
uaHcpXOo7aZJpkcn8VUOrqTwdV9Zxob+ZnChkqA1OJT63WjNjptq8ZCnK4491KHX59xOJaaOqmrm
1xm6VGziYqOdOTng1Ro24L4vRZ7O2PrM21EKgOnKcKNZB72115iaht2so1y7J727UdrsG72+Y88z
soB4BkcmQ9SXpBzvOOt+FsvocUIzN517ztazVAIz3cNxQI+eJacApHcdGLTBsK3jM1Fz9O4Wr3Rc
mbdzkq2yiL1tNQrX3aFRzqP9Ty517hu5/sQv91LmZXuA68XRfpo0HycerTC1QPPn5OzpPQ15s4XF
niaHT5YUuA7NjlMXTpfZGHBXLPBXnPGHcoQfafOw4/D3sj61eYb7nd7p1XuzuLchlzZsNtn5nLeY
T0po2nnWjNS79/dLzqihaDsefeedKRsuk8T8iaYSzGqiUR0gLHydtCrMif4m2MTQdjqqnyKC4kDj
X9IKmnVTPzUknZ/Vuv8x0MaCNmx2htkO56ouTegr+U+zoOJU4atKNOXAS/IktKbCBLqWhgowZxys
wYAy38pEQRS/KgJjqNe2McIB5OYpRB67FeKbaYAfAzg0lErjnt8aFG04DSK5of8IS/sa9AkBAinH
z+bkKRTGTU9Ymh6skBhSN77F1CRvi4jsvS7b08z1r2km/EdGHzRhPm/nIXtnafp27IhecZE9dOBX
/GUz1zDNy8ieyIkNxlZL4Ct0Ub+banEvSyiUeUFeLQJEvAkp/Axon4OaQ31R6w9O7txYztRs2DNQ
MIc6OUDH2Sg4RB+S+CetweRFQBDE1PsJlhvqFd7GGOWgnlajU1JSaljXtJc3IeQUER+WVlEPJVv/
2MNc54521jLpHoATU5FILBBVIdqMcB04A88y4E8VXky725mK6HYMu7ZuLDjZwSt5kgZxqHSAjmaV
+1jrGKDh4e/iFeBsDxBFDPPdFAWFYZHxldpZ7dWZekerVChx4pkdmLeCmSKYHYokhqJ5Fxw8SZzL
lGE7f+Wa6NbGcjolqElmBZkGhmuoKFaziQsOiN4m9WNwVs8zwyqvGGmN6N1q8JnzohcZ7u16g7Cq
Jia46SiHZfjJcDuS5K2Imw0W0CM2XjHSkZ1k9a2oaegoID6soyRu06dUhJ9GioCZRz1diEl+E2O1
A3M38x4V4150yDJMT+pTaDHfSWpJfhBXa6XBKYuAz23sJvqwU5ulZKGAQ+vy21EzNqqFMTKvi9jP
WxsFr156Mu+gMMrWfZsqrJR8mrdu23gu6yETM2vnLAX1cmDJgAsVMGky94D5KqP4+hJGIw1fanU2
rKm5M211CyLP4NVeG8SGKojK9NvB+0pfJ21v2YydXWtbdtQ0B/06x17F1hEqzpceqZk/lEhsOUce
O8RvNCn9vRI7aJkFvLe0a7NtuKKoZwvvGphR/oXtDptaIkL0kmYD/seiWzEhssfmZzYX2CDV0Xbn
frPoGlQEi75YPstdE7m+qyPK1fTAc041DzZ36nacnX2UfcZiaQOmByi2WbjFb0YtDSMsZbIWTgcj
BCGRvhkLlZhZzxvLFRGypEuGj5xCCFLlxtRpJ5yJM+gxuGxHB65rtbCUFl1NqTnImBCKl1Y1fnMc
bBnBCfz/FL1RuRwnCjN09Ik14NGPGuNHq3lMQ46KKihXjWinwgEJH1tqbg9El37jeaLEvRtZCx3K
JHWr+9bmpvOTIkxu1Nb0DVedIaDUiDZTqB+JtE+3UocZS3xyQzbVYM/lC+ZaSXcH0DQzqw6VUrxc
f3qCbHLIlvEJV4txMdq5D6zQ4Q5SMve9/lxFtLgWVFOSkiaorfZQWF0xrV5679qSwKyf88oSc29N
bbgbMZnDzMy2yur6vX5ZsuFNrUxspZFe7yqHQDDef/WhEGZ3I5oV8rj+0Nan5WIw4sL0eAFppL8I
yOg++gUKlhoCYXXs0c8oqNsAsWGgXiZMnwvuVJwyb0KHe3ZR03I+Kaw4Zor9ICd5cvwzvMaqE9Ge
zoRnrCfIvGU4HGot5/q1hh7geWn80AmGFPKoBuyLwpu8hhtQGf6VXNquyKq6xlh7DfG6Pa6CbCKi
MS/T+EKPcx+lDJwp5sDXQLAXEAToXGIL3pU0okUjoCgM/psk/CnWCXS8ztNMCrv1gq4MbFWzz/wP
q3fY1G/I3QqXHkOejK7wy8iM3kqZPGSFOx4bmi24fZBRQd68Fy34PXuNrThLz3plSzM7kfScL3k7
vNVrnNZd4oZiop/VniF6G4/BGpGMlL1IhRawp4eBLevmrZ3ng0Wbyy6Kr4OfYeFoZ3T7adajC4dq
n4AxBV/zmvmCMjTW3NeuX+LBOUYVtqpVI4p0ai9Uw+7pje5fQVgVn9KMQYfp5lPYA+idnHD1cGxw
mpqHP9m0HNbtqot8Ds/2X+2GQ2fHsYnqfTPV9lFfKDtyMst8xA19P8ok3F85EvM6AXMj04MRk3qp
TIAG/L+5Q8+hCwNApu105ffIKhr49BxqOUfOdJZLM6gVgvdSnRWGOdOT4oWcWcJAd0G5VF3UHK9f
sog4D9jGgZqhhqLmHb4RJB0k6tvJwBGx1bISmhtWBlSXtSEoS8t9gcPk7tqVAelRcJusWflWb8G8
JuQVMXwbJDupgezAkur5LSFj404TC90s0+6PBxzTCkE+kxhFatfu9vorXr8oyJ40kbQctBrwdQwN
SfO7CmjGvEyJ4FPfpFsns1/5u6KAI1Y7+TZ2tJZgaL94f79673JztTotqLJQe4zCEG1AtRdzy8mD
POMa5r/+eV01TPw/dSmHW+1dv+/q+n3vgmE2Fi8262MFrsQTqy9kQXcUtgpIxsZEwkWHrSsPAzmX
zRogFTgAylWazvh7U5XjxxYQ4lk+NiBNalc259DVqHLMIjPo53KCdzcW2baQ8stNmXLPquBtjTr3
aE5owoPTjNQf51/R0NZ7a9Vzp2KVi6n1Ckqra++HMNqHfWmduhzu3d9fHdgFMT3u/ceazNf1bch6
i3o0punetd/IWHm513+q42kOKHGm86mzYwobvq6/i8mN+hTZhz/CyWo64lKT3VZj+/C3Wvaq+gff
vCbyr18iHatvpaUUAIHfLbKMo0pEaPwKOL1ipP7+KSVWM9i5f/0Mro/L9YOo8Ex4airwNqvwDe8b
hLkyWx9HgTLljs7iCYJPwfUt7C3KZmumCfoZHzc2RBi4V0AYldBhIJyUwJVj3JN0lfsCoCf1HahU
a0zVkVgyJ2MwT0Vn/uiqNe2YENADmxY2A71MOXFep8HKQFhaEqHsEHLn15I6HsdQ8sexc8S2TiuB
78H2u1xlfoZzZnd9OFDzmO7TDVt/UnsviJQjBPZMdDB8qnDQVYGxspmCMi12rFTlR2k7HXdJ0B04
Uwoy+XMWYG0jOq0o+z/hluPobS+Z0VyXXS50GTi3tW/DaaefTImLHZG3Hl4DXRizCVrCrcxLx0YD
s4T4xlLvMcW5vJvwDaOqGG5rDRozbht1rxWl7js8kAT+C8Gpjce3xu52GHU6H/6o6uv4PykH1+ss
xev7rt4pZuI8Ybt4wB5RfNVL5f8tcvjMX6Vmcg0z1OnQXROIf5tJZzaA/hp38kZTN4/kiinotXCb
tVjUvtPwMe7oOZNa1gWaqgHsJvVPI3Eccdhaled5Fb8nq563jini++rQCHU4KfPM2tgkM/WO+NCu
Xqh6nMwtHIftKHGLXZO/VxMBDNrQkxnLM9PIH2DnysvfK+9MJTXV6fcVBKGKcuQKwDXlb8rj6tHo
XV1NxjrTGuHnZTEZMD7QNM+UF/06CxJx+a3YNG3Yav6A+5YpBT+KJEfzdLSw3jB4ewqjNogpAOK0
vkxI6dPJEooI8rJ0jpgTt6M56k9S2OfrbomNJbj+b3WRTjsVo60HGYVwxrpjyvWfGoAEXqZASSwn
mWzNydDfXQFP3jF2f990aXDSuy4R1xeGgPu8cZSGEi9iABzwoRRdvyxkWbfjwLYhkpHwZqPWu0WL
tadJLx6irB6/Iqt6iCaUOH0pmY2ZhGX7DC+zy2++LkGLS9+HYa7s905mu9CsQMmuZ7KZpg4fH/K8
45v4CTJgR81D6Gl5ah2G1myfpR0DOf+vH0Nv04uwIvbxruVTaLVH5Mu/v3IcCbnXh/njby3TrPnA
ZkkUbd2Q+3zo9wPNfCmkJy906vyN/pl7eJ3yi2tzQPXS9HR1FU2gteqbninaV5vgKnAyRCM+kXE+
FGicB9kJYE1V+KuRiXy2bIWDSsHQ2YLDi+rKLcBxKadIJfly/Cl4OHuFA7zbFTNLDrlwzeByPDU0
NSWG3PVcnH3NuSE3asNbprQ3zNtHRdewq80q365kZO3tzRIS1HJK2ZRSBQ5Ib7Q3ipZy5Z64srH4
E4O3QO9FURNc6erJtJaV2e5BKwzHo6rHvelNEEhhhiOmiRbFp0sPFyWtrudMAoepoJcGYAzVXace
UNqrz+s4aZCwS61I8aek4m4FnocNxEnrvQP0hNKu9LNT2gZ8HeUJEw04cvVbWbL+yBJh3Bra+Kjn
CTNidWzvsznOPeyAbQCY/bXpc7kv0a6ZTL0WoB44WvXZvlx/mMfycUZ9OV3/DJkQr9kssiPsnrfr
oNvUnPpkjDPz9Sr5qExzflVBS/hZGn5cJ3WCMzpdUg63CHQkQtvSxvCDyJA0dnNXUpWyZVbBvCHS
rLsRqwHxdwfNHMgUTghrxYVdPXQag0ikLH2vFPPnNb478CQdDEOyTkJPdECw4CJUifpbQvL5DJ9C
iWABWehdbWOszehmzpeVsAJMugKpxZEggWkcmCkJyp7OJYwhNXWH7t3fYhlj8ZX5PxQJVLT1lFqV
xHmv65sjC5j50K/vwk/+1FQ5dfF4vjoe05SC84xJD52kkOgprMCoZxLoUew4OovK/NJQPl7QTMxD
Kx2Fvd+9GRRhHBJdfSYE80AqO/1WiuipDkX+XJTlENhOnm9Uzc7h8bh7Crnq/05Bpt63F3V+CWWa
vOLj5/jHMFbXSAHJWT/AsFgFMGlSGcnbx2oClAMEnS+ltvZBAJhfF6jrlyuFkl/+pg2TcKtV+UX0
NJmYfcian8xP8VIsHyreG8j00I9mTA4B4mP5IAb5r4NV86bV+V2XcrB3JGr8tWaEemtm5pm1oZ4o
eTRDIC7Ec6IdWiTkKkd0HolLCAby7XrVwPw8XEoy0RcaaqmCxptyC9ZUuy0U9esPf0JJ5a6fI+eE
Hc4+6b1unxqbg6QYdNub6Vu7mewh94eJjkTuwka4RiwapMOhWH2RUTpuOkc7hzadp3P4G0UGrgbq
cC5DmONIKKhWrXomI1hvQhXqUGzHz52p6Xuu12jC7nBvrOMq0CZ+R6gQ7+X4w5hdgdJwN0ZEMsYQ
RLbSHIzIzi9W9CA0F2GW2U7oyIsmBtq+8sBSFFzS9KxVxDrOXc7SiokmkAh2lLdVaBkr+Syh46qb
M44PjDKJsnDJZlqO1TNPtrlokq0M3Q+c0UR5XXEsihyuOSNRpT6VMbJAD5fdlTp6VnYqExUKLOG0
gntI5rgnnjRjF9l9zzkUHz3+OlZDUe3NEv3FjWEdAy+YiAJzt5o++kiE29jUf7qh/W0qMDVwuG6j
KdoqOO08qD0gz1X5KRYFdrVt79OOXs8kdt4Gjq+Hidpo3Rg3JX5RKnCyGvbw6MeRjSLZ15HX10O3
WQQ+DwZn2yRMHps8vuH0fJ4JlY94EdUlmRD0ProiMWHireVBTreDPYIhGeUZQAU1ghzNMP/9mGHj
4JBf6M9269FvfP5uP46mU4esaZfene9syd3fMpVxJxM38SK8cmZz6h5NXZ8Oa6axoaJzY45wMaCi
HIbRUh5q0I74s18od1bg8xOsKfvojPVZSVuotzODznD4KNaeI1jXxA0a2R5a3PZI3c66TKOC1MtP
lLezp+oFTFSqxJm9tNu2QbuuYzI5maodcoBvaWE8znsW9NEr8y48KEb31Y5ptE/bnKLdFP1h1LK7
CvAqlhkugDXWLWkQWoLmummIKZDSpp4dH1EOPyQ5GToMNTilm1nq22FUofVhMBnRa47jMH0sjerR
oRuv+kBHzZQNVdGZj22rmT6AKwtkGbIf6yhqI7bmlO87EaRh8ME1XkZgd3w0hCHU9aFd+BbF9Fnr
aXM7x+6jKM3GKwfF51aEZyle3ntBHol+HE/DiqQrYmdw8J3A2M7qDh1rVoEc9QwaoxwvpssU4447
R7wvisZCbHyShB+8ouP3WjuPCJMwUnB6cXqtRx6gNBveMa2A+ieUACnM2qqKcA4lwX2adOj12Vt1
wgTNLO65pvtmqWMXzEoQoy6StMyDTMJ8UwXe9yWxnpOZCE+4uhUYs/Zd951H4pZBRYjzPEOq7mEK
JXlxcXvXn9LoNUN287DJ/+KIvu9LBodgUBl2K6wFbGycgtJPsLKvx2UUbyn/JgadujHs1PX1Mpmp
r7o3Lb/vxLyv2zJIDYjjo8BFHDI3kgMUWJV+L6wY2sJ65zbUULdEMDaDaf1ITkwEYvIHy7ainbR1
qC/F8NJb5tOQNrxl67aRFVhtI9HscZnSO8/dbXAirzGGFUwJJiKxxIcDAxp5h2mLJjeaQbI5ltAv
xupDtssuy1F2ncYBAZhRnVxCX+ANyPahNm9XXOOoAn6yETGcvKW3R/HMEvJPCxp3rqyfZVkCvWKu
zKKzxC0z+mWeuWEkENxxJzAiz/+5aIO+WdPMy4PkN3jFbYsUHE/0s1mzPGVVYfMf0rqQmvYO49hd
1meNr1jhFMAUx3ehWtvrj7Bjn5uGCbsOT5h9HnqzqaO5W8Oeo8ahnLsPVWXWB5iXw7RBrmVTzca/
pSM0xwCrhFKDMk0ssIepPS/iMAnTpfPJyz5l1J9CTAxHTfQnV7YPFdUUN5xwl+TCGPuxjgGZqU18
y3GGvoMl/FRhoqQgx7wZeI2HrYHG8R5xsnVMaOfcoB2zmHwp9Od4trbDMtEQAn2hpiiCXfOsdNk7
o2ke9kI221aZArfI3zG+snRSzgG8cnhMlpZeQN29mK32U7eQ5Fw3ufB808VWV1SQ4PbDqgWkhbFC
ye3uTVKU2iTFL8/O7PUtOmNKesYahmm7lPkN7+ul0goRLA1NuN0IEMyYNkxFF6ZM/VGpM7A4CiMo
Rln8pHlLD0a2YT8QB2dQbs0kxbDA9cZzaO4G4M3uVYWKz8APUOQIujC8hqfLxz/8Ez4L+Ie2X6Q6
BdI8M0dRPmPRtP2m4LXU0ygQDdi9Mu1tv4yPI79ON2DghLFtjNCU64SMsI6QQ2kZmWsVvdq0yTSE
TLf6O+i59QaClwHAB3JKY1j7ugCnwU1ReCnrJnDver0U9wjvbf6EEyHlKBQ9QGiAJu5QMlyxRAi9
9Kqmk16jLVSXIarbEwYJF7kOE9jg1UDNyk7ZFlDfPQaZ93aUf0yj+mHIVgP4d2s1kbJVsRwfbFe5
6VW/stweqhpEm0ZjCKF02F0T4GObkJpUJskJzrj5jckgJaoNqIKRXdhJgnpqxmMLbi0bfmkgJROl
MfpPRwcnuhN7IWAELpmdR73ot11H2ZmODbZSYqDanDTH3gVaNIR3lR79yyy6mJLEoaBk36vWbydj
6c+m9N0Kft2i6I/daINFWjBAca1MDXwkZeSsMXEApxL7uNEy6XAq7jtGRteIg28Eeo2vmJdlHEu/
T5m6hlXM89ITaQgVZcNZ1eAxGVZfFn3MeES7AKJLvdEucVb2xHxUGorbQ2lO5aGT45cZhcXONH3Y
LYGhpz8ZjQIEq7BWs/avpMe3koLuZXKL7Qx9MCgTuIJtn9LolygcnuAK9Q+UNP0LVfnSF6QDVd7g
LTAANHPJf2EuyBYpJLVO0ojTYTzRH5n3aNuu4zy4op+FHLADUQmszMUrYbjvoo17z8YcNigYtpCT
SBJwS/G6ELzQ8pJrFTfk1etVGMx0NNvZFUN400MVCZRk4Vhv8KBLbCjFTY8vAzJKt2WqycvoIvaA
40y2uk4ZrlU8t/Dh/BmTV5tCdbQm+1AMmJHdnjaMtYoeE3VnzAe8zXEwNyegvHs+ZwwkdDrhFV44
w2qXpXOYYyXjVnbl8h3CtMAB+pQJg0W6o0mdOhWjErAqcBZtRKOFgbL6u8vnLsRvlmYvUWueIWFZ
W1T0vTCsJ2VGbiIV9z661Iko8ZvmWPd2bChebdXeMMTbMc97XhbKX8uQP4ZjE3uE30AzLCa7JcKy
zfEpTtUPFnaoIPKJTDnhgEk+CCh0mIH4y4mMQCAwCHYkwsoPZCazWbkHmsY4Oby3bX+t0duAZy8g
VeVMfKanTnTRxRHGeej2/WTFz8RqvNzQHU+Fe77NmfoHc8Q0rKu+B/1WptqC7sq/BgpO78GYQ70E
gk4YzmFFsgIWpeSoArrpdD0oVDXyG4pEbJ2KCBtIbdIo2Myq7OzOb7lrnnPdpRdZVxOvwBa4s5Pm
ndWOqagi85s2U9+ZXMBabDWaahvUkDmBAUTPc1c2T1BcDo419rf5wIqGsmvCL+L3GAZEGacQMIrc
WzC4W1013wy1dnbRsjC/ou3CwnLPohT3fut2AlKL8IFznUIHf4ZQ5AddhkckaaDyteOsRlDw4uZ4
INB4NiJlvsnm8V6qTFfxV3MURd7YhOtSVJjUADdM4dXmUufwH6xMK3FC071lRYunTY0OVpO746zZ
qlcp5l1dFnReM/FlU1piSiEnu/pWHD7vMre6IIsQnbNO3BTjkPo4BCdYLmCLjbr6MK2w49vGJDGq
jQcodl9haFImnfXLPlHMAunnUJtY6hYr4TMlbkvLGVyMaqzeXQ2EJWYDy1Mba8eSReYW1AWpRmXv
6DR9Quxjyr/6ohflruRKsweflCr6y1RPPNoSuHbnJlzJjHmbF4nuJ0nI3NTdx+F4myzNS5ilmm+P
djBEJmfqVeNhcncxZudoaoOL/cU4O1OdBmKcMaHav5M7UsHHN42cFAjpmGQXnFstGBfszqUKNzBz
K1KoNGru3fsOdB26KkVINH/4vABDPmWMNHA16VAegoZxZxTz+tNft3ehFRyV9YvknESFCUmwQ/Kd
0GbjD9rUbjtVUP5QmMHszqzZBTZ7bDPYAVO5EzgXvLgIcRU5MJEZahAQm7Y9K18zkHw0MXwkPS0I
LuULYJlz5DlMQwfua/A/GBl3g1luqA2WqtMeXB3Ie8LuULDgxKX80tx0XXRu0r7UNsXCpNxUkluH
kJ/gLjBqtH2P2pRvDWBEYWNG5Brd32lyfTnxpjqz9CiMfFLBc4KMSv5Zc/UvhMuHxLjPOzKUJWfI
Mjo0wHUnCYFNl1RDKEz/DZwQiQzPkSg2Uxu9L9yYh7o4NTH/QVKtQZcG51L4ykZAW03dIjYo9Y1W
md4kwvEy9zUn4anD2MMWyPO8Q7rKt5XuiH37PHDHcUpFZTREyUtejphXsSX75QqvjVBaGPsOgpCI
/EwHhv065ccbow59fTXQh6UBKlB5tDVyxJBzU1hhF4U75mbR6FUQPSfrvmsjbAc87ELjPGt/aFzP
ILrk4jiA2AO1u4HJ9drSqAeyn2g2LgWmM5TguXUw08jIBg1aMF0JmlGSHwrBEEJ3+vey759omlz1
PQlF2RiBM/avVNT1G2IpC1E/iC3Kx6jT3LqUDMxsr5mZC6azzgo+kvqu0Sbh3Q0YQkzLCUIDL7Xe
MfB3fnUODhta24vjuhYfpyLmiFk/xuvlvCeI3ujRcqHVKr+VqrLX50E9DphY/77Uk37EcIStotB1
b0XRXylmpXkshbQ2IUF6f4xLB8SGuJD1+Ixgknh51J7BMFqbQs2FH7MDZO20G1t0O815cM3lhNwa
H6w+yrYalcD73plpwRmL+cSZxi+9MWaXHMfM3c4ph5iqBAFLzRUwtgIIZ4zAmE8jx8/W4YjQ4elq
O6DDlLi41GdsGuS9TaePe6Y8X+N6lm6V+jV0a+WYgK/cRHTWskoZnm6V0ORywOP0L1N+VXpa11F8
FM6h31MIhdK5nEaHUa7BrdSquucEwrPnGo/pbN53aflk06C0Ae70ZWe6FSzz9DSmBD/HXp23pgUg
vuZaovViIH0R/xhlUvhIYvIOt8I9o6ocNdVFJ7UNAMgT1EC58FuUw78ujPyc4rlz6U6f2ZjbO6fq
Jmrgxi/mopPjlMEwJCqFuxYaAv2rI7iGQ0RiaUPMqDnEybemxGArE3UHgQrkY7nP2Bn8qsNXQ0t0
dorBEc9IG7Ob3ycjBjDVbHC6t/+6vnHOrjGxC3GjcdvRJ9n5oDFAx1QQFAx0s7lHI+Q9QxLANN7r
09EKwWcuvBXE/gHnLQmWR42a+br+l01UHLm5GPiozB/XnuhkFFN0znFRcoRrCeFm+c+gLxRNpelC
7xM8z968hY312NYTlZI1jKw+oKXgXknvGJY3HFSbBzfLn9LuUhOmvNQDnylPia9oZfZqKUhLps3p
uiCJAWbQK+OoxRSYN34VsrawdWtb7CoTlbvyRZm7JbCKnM+A2BMTngWjemn4SWxFQTyLXwv2cHJS
leLH1K0tptRm08WOha7XPi1Rrq5vKVtwKiiSI97Fabs/hJ3zSiSbHQVr6EaEwaDJ9iZVd32qdCRB
tQGnUflhLBTWarM7nGr6zTrMPtSRAMIIl+Gee0rSiAVPAb9MqXH8C63yd8lJcKdQevWxegV9gQE1
UnAJ8h8viKHuYO7dHhI5aHbtuebiSpkrQOcekmlbhO+KsfCCZmiXJdo53Viy1G+kwejb8BprngGC
gUcUDeulOzzQ+r1WzJSlTw17E7AjkE76SYS/tBpBbIU/E1AP3R9M7F4jWXsZT5U/HKjHrcUlqfNn
27CafeaW7/kQLxuK77Q9VQODbw+wWBER1IHbA/L8Z0IlFW74EtQWY9eQUdxcNCRdWe98uGMmlpHs
ewHk7JWS5K4+8D4wEW0fyIFGHnfa/TKV81NRQRsb1OlXwNk5ZY5Ja1voRIxpqE9bYq5wUwrj28qo
H9Iy92NiNsfRBEVVpTIsnxOivnqrnvObsBpteNogDnJcQOmAAjlMP0qt3cSS25WqdP/j7kyW40a2
LfsrZTXHNQDuDgem0TPICPakxAmM6tD3Pb6+FoK36krKepK96ZtEikxlkoEA3I+fs/faJIHpz9HY
fW3EW8Hot4+GDdh8uq6W3g+l97klP2MdPg+WOxGtge88825HNsZV1EiECy9xNzDeBqTO8M1i/9Lz
dIbo+Z5CMWnnKiXfE+OTEPtsxGNXjN4deJoTo9CVg+S38xKOyjPdgSlDldiS80pDCDHklzF/tBrb
v0N7uDR8kXqUOQECkamul+k0Q+zwtrQBhSv5g/uxegqLtt0rwdkrFvOJsSroNBJJ1HutkpeYFNph
HrciF+lhiCFL89tgaujyQzm0GoGQTQ5oRe+Q9NJ8y6V94fBmYbWuicpABywbhHGJpHZhunwHqb5E
7iuOTp7PV91I9jT8O+j2gBpIZmv0vurMJ8C/D6zBFU4dJ9x5IjCvGTP+GBGM2hq5QM0I3LBZa8OZ
Xt3QGMTwCBD4Xh7cdBItcOYvG/oMhBY1fkUta3VFSV8dBqIPbFz2xg2H373t2CsLmfUBAiGE8igY
Np7S7T6ceDsUtVetpIZJPXOb2eO28W39jBeAqCwEM6TEq45/4fPULmLQs417bhfchWQAXNmlI3ZT
WkBmXdKgx8bFxwLJzfvSNJyCXeZZq9oXh7wq2FsyzU3R2ztw5nB4m1WnJnfdqAXRmDbpwQzi6aCd
qVkxB5po1/BxGlX6imRzz/HFWEUxulbpNZTmxkAQzxBuTI9GoCfavWnQYzSm8j7KvVMaUkt06bM5
8b77+bGKe0JidoTMsi9k47M9gVnFkI6Vf/Zuh5COQu9wJyLexZDTvaLiX5TL1VvE6APvp5ZXyqke
K+MJNsMn6PsvoCFwgijWwSJ5TKvKYkkN6Jl4mIVxOcIDmJ0Vap976Rvv4NEbiDLu2RaZhaxjBi5e
JS3w1MXMXrns+5XYN2X03nOtiERCBU18Su5vrSo8u22OQtef3/RVObi3kPQH3FI8zG4R0NRy5H4Q
abM2bLh69Gf3FYXUWrf9exe0IAuLAUuNKIr1IMLnIJneBkTG3KN8p+UoBtv3R/u9zjjbj8L7xBz0
My7pTFD757PzhkZ463q0IGp220OeEBvKVUGcB8O++uZ4UF9UUT5hpn1hGkTrgpYtN+W45jBDUvQk
Obe5fHIlcomLPVTThCLjQ15dHKNsQwbdsI7srSTWLw2tAtqAfpyQOOccrVY3cLV92KkX2L/BHpwV
pLlmuIVxZkxM4C4vNdMID1vbEk7B6XyYnOtqIWLSPj+xysf3yOI4GaAYR0tiYheOEIwvlAUReopo
a0kKDEGyirBGTMLJWSih2DQGCIuOT+7CQP+0GCgvglAmV21PTLC96DUuX0oGQvRFEuMxiNWqsw0s
E42RgQo1x+smk8lOKztgzeZWqtF7XzGR5NFDVZ6JUr4VM4z7yLb6EzPgYB/72PJmu3mYW9ZyB5L3
lXIhoykc4XReNHpLX8bLkGmX1910PzbRF2R10V0XtyRV55m+GX2Tib1L+HE9HV2QDrcfo2MyQM8+
NdR1JNhW4nmY3jq7PTci3yXasx5CidtkWbc+4kBaxU9MyggtTz3hbFzkNUHUv4BlQuY9Q+QOsamw
HhE22JnwYIJqFeVq16DjqxaYeyFLuRERqXt9FIP8WADKQiQ/6O1lT5fatCjJ2W7n0OUoofqDORGG
52SzRBBI28jJvto+4wCTZDPfy09V56qr5SJxd9dXF0BSeLTiLFlNi72cdLcN+x9u++VPZCDc6LGh
2ZtFn3GsDkdGTgiGk/nWh1395iPw2jjDDwU39EahQr0Ku5HU9THQJ60lTseGTpVdoWmd3Zg1qbCa
7uoDukI9a24cwTDICr3otloMWH3MyXY2/OJh6nkoaoRo76lJPShjd7qbg2O/TNpplqs+BiPrwtCV
i9y0s7iVdYn49eP/bXCapJd4E1n2W9dPzp1HstLRD1uLzi5v4Cfo27/Zaj+zCu1fWYUfJDUllVKO
NG1LO7+xCqtCwqAQ3nfLk6yQE4lSocXYNlfXQyydq35OP8fAuko7FE+EKxB5gJwKuEhAWfKhurmo
jTK88FgPx5vYZXymGxFfkWAR3vOkAyWXSLL8e/wOw9Z1cr2JOhKn//JGAM/9BF1c3ojjeraAgW85
sOcWJOTP0EXX6dmcixmtXAVXsK3NvZ1VD2ELwx9k3ZYWFmke1G9mETy5VRcsGLAfo6JsniKgLxSE
HDIRPOSK8tjvKfIhFLCtOTZB2MY1BFlj9edfWQO9/PVXdrQUynRND+YxzLzfKHYDduYgrKL83+lT
MpPZPqmyfE8Ugr9LsAB9rlv7yp0MgaM8Ca7y2UpOxdDQJ51LG48t7Zp94ZToKKjCj4Gm35Er67HR
8TFbJDFI/lBDuva1N7gBoyJeyjLcOH5QbS6Rmmx9/RnXAF1RcJurRNMTgC1RE+IyOxtXJ4+hOdtb
j5RsHAgoUWTM7MX0QA0t8fDN8nL5k9OKNwHkAvaOpOkEOuxEK7pbN6QQ7icfuFVO4TzTn75jooor
wtWg79WMfkFq9xNpVPzJCG8rbdSvyxoUNmXx2DbGtZ9G8tw7MaYiM/XoVDTynITDeBhHatmyRA+G
oIYn0X6hq21cI9iBgOzY7V1BGZQIUf/lmfH+8cy42hXcbFLwDwnu8NdbjYoxpOtlwBRhi4+K6qot
5+Bxap36FJXTLUaLlR0aTra3jTJai5ojTmkyZLsA5MBEqMfA9elnk7V6idYdFmoT2XVogRgJXl2+
7JwSd2C5wBzM9qHqUmK2QgNjzJILU0VWso617e6lW7M1SGvY9sBPWYmw11VjSHDR/OhMOjnVkULZ
OnN+XSSa2YhZWXgM8SIvV6TE5wzvEAddlutJj4A4ZwsINggcGKJkfCgpgy1x5nR83Sa7RpQBLtzU
Ly7kvEPtpijGsx5fUJgadHVTGEgwTvrw42viV2/iCt76JdimdqLqMPfu65h59xcd6uUFeTFI6g7V
jvT11s8oNf0p7J4LA627cMzxua2tO78SHNvHDNWGtOnJTD5kYJUz7EhwU9wE8aw2Idmfb0xzNmXu
qa/uotLrOxhkTo8NrXcMtgSc6ZgmUu80R/kXSmqiBz++VwTO6c9Pt/OPBclbSJjKc8lJ5B/yt6fb
CB0ORBaQGryp3q5BYw2R0Wl2hqLL28vQPLQzop1AA4Z2l9AlInK6RzGxGE3cYWKFxA1EY1/ivoXV
r3VkbUDaP/dd1N53xhTezuqTdlTzUMU05QI/ovqqOfbE1r3ZkCUdSSP9UQ7pD6+cTygzSYjoOMrC
uKcfNA/GVRmLZluGaKwvMJa5Qck5WGIPcTndEhs33bpYiaLaLR4vL0XXgQxB/fRkl9Qs0zi6qEgJ
cRKgy7btshaMokY3RY761aCs71EaNZ+NIkShXbSvAYA/GAyZooFopi/Icac1JE+5//OFl/bvy6rH
8u+ZSngeWxrX/tfHU4ipUzir0pV2PdwmTlkmYImK7KDF1syGt9hMZlh6oUlwVeHc+KUPQiNv3muZ
1OfaRNEVI7BDwFUwtkFrQY9TB6dG6bsgiceHOLaSlcw418oas+dCDWRd1Uftj58v4uvLi9/RVI+s
4Is72biGnN6znyEB7RjAm2ug4OPahw5JI4OohYvYbJDDfANfF9GVph8TFudAmNkHDPeD8fr/2e4t
8/eLA6ZUMV9wFaojSQbHsif9xCZuINOVfpVEnEDDcG9MpOMBoqHcDkuCbR372cUv6HDkptWn15eo
Oj7bJmHP+ahPShJ9fHrvj5mIBiQKqr6eu9G/EXp4VU7AcAUElHV9IQR2rfOdA5QFtbQ52pnVPBu5
2R5HTEqQzoKruPGnrZUUC1p/yHYFUka6x9EnnE8hpCe7I/lxyk724NI/lwXhNp1Pn3OmH+5NXnhF
HlFAE9wlFoz65IVzB8Tjyd+MZjKc+pSctaDynHvmjqhpuKKsovaNWw2rDv0/dV3vzxuFfnRzIZSl
CjolVgFk2zlYoqS06Hz2SxwcRYIA33UbzRi7k7QiBHr58vI9l7nPwagiEI/YLoKKJBOKrXnbtd4K
Kaz8Al93y2m1CFajpbZMngIUC6M1kdhBfFvuhsNxijkWqtaRT7Woz1HZQNHs9BtalB+5H5f3psGp
pkiQAl8gpQYGeKbZtMGd+e4/WT1oH78BZ4yuL8k9QdlFf3myLLHsbP8hWyuHm4aFTFFm2cqUtmn+
evfAAp1TLyRsEgej3F/wptXiCEOzOa/5vV0mSnq4LlTHWEMWbf6e9PJrUIRvvVL1PeMeUuuSFsJZ
Nnsb0aKVZOMY93Vtdtdj2+vjDHzzULYYDqxW3g8OSatFXQU3YSUyJjCLmrojR7WRny/f0azy18Tu
kcez/IUpiutbo/DNL17SbYYkLneNJCMgGpesa+7EvZhUs9QuzGEsTNWu43ggGtor8rjzr83gPMhS
n9mxZ/jUkIR6U7OvxR4UxmqYD57fg+41IDEmRYhWojsyhCqJYqHRRXRt8IITulhFJoleqfKJGvSe
PnwwBprFj5tusJDQeUAJgPDlhIsNtLiPZl7lj6ZjfSG3NfwyQ+2JpnHPwHD6xKgm34rGcg7M+DZp
o5m8huZgb1P+xTrsWpMR/ARgcWziJakXw2oK1YyxoOGeP3boqEDNCWG/uvVQii62vAFF2HqqwK1c
7vzL8j80XXPNgWnBtox3zCma9ZwSeHL5sl+wwwg17oWb3VyUvkS0FGdzU8AIPIm89LiCEpta5LW3
oFmnDZbW4sVTFpM8QvZwEnOudxpjezl2NpVD9ogxgb1KN308ckVtA90B2/xrTFN7gy7R30PLZOns
YrPZM3+byWkZ5s9pOt46YpA/YG6tLfa4v1Tlllxu4l9vcqnZm6XpESfMBvpbeTcHo5XpikhD2hAJ
rMEq3cQ8Ui8jIM+VT8jWN6A1GJw7Img0qEhm6Q1ebbu6tx3rlnj0+LmbblsgfrelGZO8HgIhYUhL
6zlwxD4p0Gm0sBeAQQMhYaCLOJKcm5yJxRwS52Ha10sOczWb2AO17qHIRBGVJsOK2G5IcFK6ey6L
YtUsRL7U8tSpHbjtBOqgOH8qGc0+6JGIpuWJaMOxvfs4LdSesQ6iAce0KeSxq0T46FhIP8e8PlpD
27crJ4qzm/yzJifzdHm5cDhVS5XEI2XSNcPLQDRwmHfl60RPfZdp7iGpg/I1aZ0nx8MOFkpyiXqE
GUREO+FCn0Pg1ro5oTJFuVHCwH6yKOUvL0OgNCVQIj6+F1hjglQe6Z2CX3dkapNuzEp4pwbJKiod
NznShSBPbTETeGmDsoowNowPzFyXrCHd4jOf8l6fDcLggEv478xj7z/aE9bUExz4Pko1HZSZuCj6
bf+2zhxiLtwqhICBHqKwrHTvgqiEcxAvwFNEpzp/jLrBBL8kiv1Atf1YOww0mmXkzYJcHynW5QOQ
kg3CNPvZFjo41w4CuKT+cH4infvkjmN67fuw0czJ/ByBkjsTNNSAtragnuaD1x3cLOFs5rBjoadm
tqeqfefbs7W3ad73KNzR2J0RhBuHP1dMNmT2n+54bZuOzUzSkcvSbkqANb8u6+FgTZNMfJRFOEBS
Wx10guqgmB9C9pwSVOuhpDdMdxOL7OheWbIgJyy4E4Lppx++hCinY3hqk5Vf66ETT36an4lj3H5s
lRZ6K6uBzjBiMQVTAB6vpObs6OFeOW2++/Ob8X5lw/NmeGodxf4kPEdxsZY3+1OFMzNVpY3UxCsv
MpCMoj15lSWDsYsNxC5ZLoMFBhaJaoZU0e3lUGFoWQ5NZlkhamyGo8XIF4cBJ2xyCNEkXKCG+HSj
qxm4LRLD6bXXsBPSENO1cL7hVmD6HFdvH3/T6VuDAZ9RAlLsdqnl1xBIKhuyYT9vL26DaeTJ6dhK
okXuFBEBLaoUSdjF1qhRO17XRJEq04tvmggCb+mj4iIkaQYeH0ZPdFT0th2Jz3LHx3RimBPn3DlG
qx6xswwn6xJ5XaU/cG3i5xqyAsxAhQODR53SYZqPqGgKIkT3fdgCty1gV1jBprG95DQ1aAM4b7YE
2Sl7G0ra4q3/LUx8BsOkcR8MT13NoL/XY1yKVw8U3Ro1d34kQGt9qU/i50D5w2F0maxeIOlVan4F
u+ZdYx6KoJwmdxejXG3TMY/rQB0uX5bw0/5yY7u/ntQ1HikhCPqwGBALdFBiqYZ/uhdU6MDGd9pv
xcLGnOYB6ZZ9uTalWEjTLC+r0gyMu3ihQ/mufdLYrB8kMuN13BPHcXEAGaQNZgt1LdcjMvAOo8Yo
DH+N6zM5EdSl10PX7iv6gbs4p5TApOCv07ju0cTLaQWzo7+bukWkylTKori6otwDr+N34lgkaAov
twTisf/Y8MigIUlnwrdgu7L8vAj1FGucPZjDlgdsPtpeRkebb0LyB+hqajI2Y9uuFhPSDWLqnKO+
2OTl2OzTMWvu4xmY8iU86cMw7ZS3DqNl+KUVUOhoALQT+yQNp/f+NK0LX5irS68Grf4Sopg9Dbhf
jgbpdCzK/CkYHLlxiN56mF22nPzGdhoXvFMA+SWYySOe124E6yO1foSN6ijrYprxqLw8/z1K66c/
P/OCQIpfFjA+Z9ekKNWAlS3lur/VpaDWdKqK9NtovwxC9x8nGQ7f5YY9tT9EaVjfZjMHiy4JX7Qd
HkA+Tm9WD1ehje8+bolhiUCO257acaItJR2uQy+qz5VPmyBLazwyky4/I4288/R9nen0Hf3N19lx
k0cj7ZNjOSqxhZHxEcYbBMO4TgQnI0525brPN8YsCM5eXtxlgwU6/uerwAHsH5fBBY1vCYTFFsw8
/VsPlJZfxNGY/uVQZ6jmLCrHuLfnd5VCY/eDtzw3510Wp69TzWeDGUzutI0DFk50eUAtWcAuoHQx
BaqwiFn4e5XvQfGdhNvUn1XI7pSmEihpWH4qQzbkKYumu8uLixL0uGQFN7P/iWwsTIH8wWyov1sn
+LR8Mf/f71LtNVimXwdi3dDVgLnCPVmtLwVJtNQnjjSeGM4VZ1AlGRO6GdEW/cLdHAR7niiXER4c
5Bw5JWofYFph3KFYhCpcvE8ZAhM8kPUpcLyVXMY4bR996kaVYPwovw5V3t1qYTwwrE9u8tH/1M/E
gqR8vicZGd0+bdnZMY2SW71YpaPMK66bRHwTNjGPFEgqRE1JLz4uDthv5WvlC0h5Do6luq6h3Pud
eu5DCfgvhoqOw/RgO680HL7Viw2uFG3JHpLjrI4I9bVRFx57gTmEh5yw8EufrG+F3F8eezm19iFd
WnYM/j/+ksIPfgy6xRQW53ft9G88MvESCJfgdh6sEfHIOPjfxzY7NCmO1LoGt4ErurkWywun8+Ya
B44azOSa1qt9+DihEGGr91nuTM+Rk238uN99WJ+DOhkeLp7OeVS33ijOfpTkp74O/BMpIvQhU4bU
H/+PZNS3ZhbXMPFfS7Tur+hlTsgFjR0C03ILRSP8AvGi9BqazEQAt25AoHDWPdlL5yELQ6z1nXso
JV5lT+T9XVk4ExC3VB5Lx+mubMKKL+eXwpzTfd6FwRLb9ZQXU3EvRNruCubzh6ywH7OpMO5VqxEb
Ve1pmVFB/028oyFMJjejaM+FRpI4z127BUUqN2qCzwrlJ920dafRfkfFkWAZCkKHXMZoMfAayjBP
ZV6ZL+AphoPqdfrVyZGQXyZjvvm1A64JIzFpD1k1H2yhppM/T/45GOB/ShWIfd7I+ShNYzUHffG1
ZdnCmDC9SOrjcwPb7IDcZZ8HE+ajyhOvKSzzbdVUzDUdiBkTpwprfJ0mv4awSP0heiMGSUgHqhL1
j9zmchg5cJBASHiOxQ596Zdgjs9gcNubRpEvl+DZ3fldMBwaFbeHfjLR/VTNVeAQ6jdEsGlaK30Q
EP7Ac+mHWuphcwG2xioj0Pri1peuycLgDqfcNx9IS/b+TTu2VUrmqVM8FT68yWRIt8HgzS8NnX3a
0XANLQ5MOFr8dIQZBoDw0exle39ZBP9bmWpP/8PS0my2sz8kOfXv6Zf3+tsvWWnLf/IR5iTEvxRd
G8ZMHnujA+buf/+v4SMrzfyXpC+tSD7jI6NJ/f+inFzzXy4tQmKebJqEpieoof8dlaYJh8KiZuEj
QkuvaCH+d6KcnF/bkVpSmSFhBdvpMEnxGED+WqCRlBrjeDHKPZ0n82DpmawZtPAvvenBpTEsDZ46
l7kiJnHSd2WGOysq7czBA2GNV2XpdyQlxvN2sDrU9D2yuTvCRkmhofrEu5qxKWUm7X72O8JW42ln
D7lbrZVRVZgvPd3dOsQ6gFqjj5Ojxk/QUSaNrV/mhguyMksZviu/R+1V5F/NqoEukhvOdJeM5XwV
9r77GKOmgN7Hm7CBQDQSPABWI22azTNyIpbe1oAPsxk7IC0rN8bcaTQiYZjFUrU1EwLtg9TduWRQ
hJARe8fcoczKOVIKqGQwasNSZafQwBGBgfx6SVBykBuAaUPHmYbAFcdsvvvp/rn7aHX8PBT+7TjI
h6JNiijPkcqhT2z9PrnIEZDkRQ/ggQDlTd8b7vc8AaEIf2MJiNT+c+FU130I1fPPP1j+4yfby1xN
OMR6CXu5Y3+9HQZiKuFM+M5Ozsq6teq0uPfdqr4ZEb1spsBB65aDCIWS2fsbz5vLe1wiSbHQLVpQ
wL6vHqF34p0InOkzpa3/NgKC2rfMxb4pcGnORgu/ea3s2D10DOyKldeaoYMAtwVaOnn4hMrYh36a
hgkGgGYYCgwNgzZXkye75zDIres6dZyTNsgEXZHHDdMAdTwimNmo6Z23VMED3o8UO3FS9OiUoviu
tozxXOJh3hlALW4o0PA/kvO90SW4mUwY/Uth9MObqGlB/K2d9esYiifMpiCknSUQmVjCVEvp/NMR
qEE3jj8iNXdy7x6bfX+Qt/M6WNfrfO3d/PnjWz6d/zTO/vGjnN+q8ILIr8ot+VGBr9r9pLiCQ2r3
d33JxGmYqpdyqtRfbpl/3jG/vL3LFO6ntxfWRs6IF4tBQVRP1IuVJnxrnASGG7hlxJvPKvxLh+Fv
P/K3Q6UXesxaAx3tx8r8zHzuPPTGjxnp6TPOgCekHP6WC6D+InCw/rFU/vZB/vZsNJRmtafFvEPH
v6d/sY32kEtWyBjvvc3wsY3+l4Mi+bfbZrkIP11XDtRx03sxME+JuH8I0yfHhAMypEALiNO2VjhH
bmeOl+EIOom8khUJX1d91j+UvTw3VlevoGvc+ADKTZOXYRo2sh9fESvs+66OVmnTXPfAY3EpkV8b
jwh8SUZPmi+qRBkIMQv9cKqCDaJ6dS2xKDguVhlHsS2YM+cGD12ai6oKgYqdO8xCi2NY0Uz88y39
t8/6t6WwZKKUZ4Yrdh0nYmHDTSay2q+ZiHXbpkiOFXj5P/9E2rN/+6G/teNIqM+YnMGqSPPUfo3k
VAuc88gGQRwJaa4nuPwYjPLmB0wH3DDKl/511tUDXniP5GMPd1MXl3Jvxeg+mTo6d8MgEQRI2M6y
t92XXkwZUzCvGV6cRoLIickKire5TXPjNi2UnSLGnb0v9PBxf1tR0frYWgf4IqkJpfHIeKo6Kiu3
OMwE9b4UFp1QxyTQFKczh4uhk/BTAaVX3wjREeY+GYF40GGpCsYprVWOT5k3oA1KnNA7V6yd47Ys
m9oEfC9hiYAJ6F9MgDjd2hu8ON1YpUVSmhEp91yWg31npzaIiaRStPkKxzXPswmjc915PhWzHhle
73PIl/N1CTvqOWG8xMeHhiqHOKvGY8n6Tfr6SMoPs9sQU+rQ9+hRO3v6FCMhfB2gIwKLDsICiuzc
iqdC2+TRGIhriW72SL0yYzBehrZvbB+ileQg4awwjgNz1aE6Ap9B8Ia1eq0zo7yZnSQArN6w5uoy
XyfuEjNl9Ads7sj6UWDdaQ/vjQ6RhFh5422QaSP8KbHCDEtDxs7aa0BFExoQPKoumgXmpx40QklA
dIoLHifjLsrLajdl+PI1FuwYkeFXXAMkhphT8dy347AmNnncuX1pf5KiPMnERJroFgnA7eRTrz0o
kFyi/cQHSQIlVhhFJ+TdIWRoX7c1TVxvfBS+7NfZ6MtdGPsex5R43QbIozuFg5gUo2Ln1RjkPOg8
A2lH27qnjsFHQOR1NJsDbbV6OKuWaa/NCZFzTQESQY4j05YRJ93cMR6E09HRXYC2a3yH57eH7qVO
tfLb7YjXYd1mTEPCKsWA5DKp3uoktk/KGHIES14EZWfGEnUoC09uqdcQYJiQzTlx0jUINnoswMRE
evG/xkFnknyWBNgErKT8mruzh79e5f6znQnvoSzM/qTCsnryaoTO66oyuh/EDALTzVp9ito+GVfD
HOIcMpWW09qRcfNVtnWLNZ8oIbk3RVSRxOgWNqDdPNF7L7CNTT4H4Mfi/jqXfXKOzcDCMpRizxzq
HDfjNB6LuPcBRTMlWKVZy61KAJVxm6iR7Pg+YWnsEPdEYELm6ntilqy5VncbpiBs+qHyHqaRjnKD
S6hYK40Kbvbc+KZ25Geb9ICthuD96tUVwhoEChvfGnk088nIblFk2A/SUOhtxTB8U6WhXzIsC1dE
zDfEaAzdwRwn69Vu5gYxiQm0bwab6ZtldCI0wjqA1axWZkOyd2sokjTr+ClLZ30Iqn66QwfuAD0X
7zWkArwVff1mLxTfxLSxnAe2fZIo1NYkcjefas0HsGLokXMZRPfGWQT1q7BJ8hsaePsVqcV5G3tX
fZ0cavDAx0kHLu14ICBEVNtXAB3811RNBJapvahT7zH0m/De5xfZWg6ii9nqnypS7q7zXEf2GmgZ
0W1YFK+yImDAjV8//9KmvX70orA+4KoB0hNzy/L4Zd34zSAIw+bRgkK7jjgrRMzAy/ZunmoGcUlL
ISnBfG9smmxrIyYThSuSmQ44J5ujSNpe7MdOdQ4Nv382yLK9i7hS+PViQAeL6GA0SCyaQ1qKtRFa
W7Rc2QurotynHomrnYMBg5lpe8waDjkJhtR10PfYR1PqdWQPaXeLIp/pBj2qLFhgiRnseLvPrDMz
S0CENQBbo8HhPeBuq5IG2wZq8Sg0HizyA5F3hrGx1bDSThUahC1Tyf6tcM1PGtz8DZOwLdOyHnV7
HZMug8u26wLnpYpBjblVi1dZTeo8hUKemsZcElNz78DgEgxLGoWvWnPOseAHnZB/MUEF5wd0DD9w
GHMMjJNGPCd2U2z6ICcIIyDPYQ/xf5WNKt+rqiUNgKg0sBhJ3d9YYeR/ChgQbrvGak4Sac4aGVNA
xL1LxtzYYaFj0veEMNjddoqdaMfhrjsCAc/i3QSe+lZLj9YdqAJvVcMe3SOzzN5Kr6zHVemXAzAy
xK5jnTPyr/CWqwY+WqMHxLAdvO7Grb+3E6Iybwzvgt6N7xW5Z6ua/XJb2l3vMe7v3CsPsPzKLDjs
zZ7w7/LEIFyns6ORC1G5R8nn6mFJQlxUJI79VHkxFA9DTvyQ4QwDlAazavt12Eq56C+6drhulWWF
u9CcFNG+BWgzpfQ26owx3/VWC915jL+09ONWdYmMGc958dBbPj4JGLfIdgI7fDGdPiQuTTavpZd3
6GCH0tzatnZuoTLQSgQYvAkT5gO4Doa9npvu3a567ikr8+ii23CYmS2uW6bk0GiE8e4scPWZGW66
auZhBJ2d98eMuFFQn6QRrHt7DM5y0P5TO4/uWcVBf3BTJzhnVWfEK9Ta+s5g8n4F5Ibfx5T4iAn4
IGgCnTiKn5gmXpD6N0mT5ylHfHRsNevU96aW3gPew5DPMIT6wernrgBqMoERChtk3RrJXV5ZHJkD
5BMoeEwXhnbB2lNHLjddb05fRlfKFy+Brd50eXnk7HBLDwSAttJxt6bl2X/2bGd+LqvEOttRW8An
D+mgMrg3V7ZENUnrMgYfhA1DAzs+GFzVjWZN3pvDqJ56k70Xh6sP0cUaHkZ0JakJ8DudCpSt85Td
ZNI+gI4piZEpexBeuF3QgcZOx2MgWtycecYgaAh9G++k4Xq4ZMS8IdaQXxm2IneUZeRfwIeF7xkY
1JUIuvK+M534++ggXyibYrgG1Zd+6+esXHsZFnoTLMFXiJlkMEuCmCvteOug5HdM7SSRO7uLhcT1
hbGDGJzxPpOTfzBFiX2862dnT6/cWfuey1iM6MSTPbt8jN7YZ/veB9EYJPytdRuLa6WXEsMU0LGi
ArR0M7j11vNK+iweLah57aPWPFpsHzdNN0SvDOporgquIEh7DAtd5mS3ASRPLG5WYt/BYaquncKj
LDYF9lsfc9J8pMkU7qd2RCoLZ2xTGPXS7De7sw4xFeRh7RL8iYgRRqUUzeJxnBCaxhx3NrJuoWuA
JsAnWFsVp3QgQL5cN7bhH0ifxPQSBahoCrP9YXBzn3s7xXlFzYHHyXMIxFDymuJkweRz+hxbb74W
ro+TaPTHAqO2aV5Fjec/uc0Y3GS9TbqDz1mmy0O1rIHEMGHDHje6RRLKTuA/qUK8lklWEKUi4mOo
k4QGVoZ/zC8yMAjg7/WhrvzkTpl5H20xZYDDtkT4ji7Gp9+v7XNcaTix4VzeThH5aLFj0JZAk2zf
D5ZW+6Iq7G+p6xjbRvX9Gwz2qlq1VhM/iF64pwD97uJk7aszWs72hpBwLE8ag/saFtB4Zc4h9mbH
J+hihXWHQhjPv4YDZOHjZ/50VNM4YEvBsAEpoC0onImNOtZI7Yn0wUe6BublbGKF66AysxSZUm88
09R/jqM0Hqj1/IdFy+ngjoBzZYvEe7aJnsvXWAhIas7GFp0X9wGCDrl3RtMfruyGMS1obZzozLKf
aicQfO5xA9VO+2c36awvpiKSTMSFQE7cX0rP8BaWVcct633znQ7mASP2e4NJClnnOCkjSHXreTT+
D2lnshwpsnbbJ8IMcMBhGg3RqVemlMoJppa+73n6u6g7KCkki7A6/+AMTlmVPBwc77691/4deZ0D
zgkFXlix+wcv3z1XolMvNc8EDGMqOF79Kl2hbm33+M0Bn8uo25qF02wiNSlcFTfxdtDNCXEHFLrf
rZ0qyyEWxYKA8m1mG8l+qONnqY7RZVAFgZuWePzUOEhngXxJXTUhd9loZHCjRia5WrVmL/LSbHaj
Hvd7M6buZJE/d4lv5FHNNYKxcbqj6YyGq6rJhr2gIriSce0/p2M1n+ioFeJeNPvhzVJR2WNnBxyr
jfZO7QvrVaZxic4smoKLpmna25Z6EGC+IHypaiM5RH0agedir93gtXxtPDOCEBiMA68OIdciKitG
Wk/ME/WpzsY6W1Rk5ljdhrtdPMg2FU3coJNc9X1g7flv3qQKRdQjj6CJgvZa0ezwDmW394eULnZI
kUGUEoBNj/NVROpa1zQKHwIXqaSh4OVVteLabsy/WUCqdmw29WtWq2A2mO+hBTei23cmFAi2n+JA
pOElHlN9lYiiIu6tyi/qHmRepVMdLtXCnLGOT56lmNw5RMllC4tr0+Rlv81jvb+AwKFv48bQX8Oi
mqoN6Tr1Q2bYLZ+FaD40FP7rCI39mtJUD309Q/oZoIrYK+yAl9MkPYha/WD/SQrxEQ+K8bflWncX
2Jg5qwI7Rt9l1s5TIySFJru0fAColAQOJxEs7w9pDyw/DoDc9FanrIgua9x6Pv9UbTPtpkmgesXA
Tb6y7B5N4nO2TjiQtRgNybMvJ0RrNljRhMHHyp526k0a6N1t3Rspu1LVfAvS6i/ahXCXg33G245m
r4oakqF8e9g4sfqcgsyRSyWsNXbGgVpRjBupfUmyXT0UaTCBgB9c94ZjX7ERVOFhkBx77+jsHBrD
Kt/HMrZuEWIQR2KTFV8PhuWCYND+qFDv88Xg2HlI6jJUVxWlHNAXPrOB4/BjNlZUwqQ89PG0B2Ri
H8JJPpRgc25wXHjLKS7JBKdCvsEDX9z3eoWmJdH78LUnuH5p12V6rfh6thknsmomaN5r1JFkTytx
eY3B+66O1fJxmurSVTUyra3Jtq4yX/HAVFWWq0tJkIVwOpPKlpUSJS/j9i5UO3PJtX3/gY9Yu81z
WAw7q4IAR9RFvZ5P0AdkcNreN225GdGB3naKHPdI6EbfBXQknzISDK5iPSTEhdO7KPecHIMLzfcJ
7utZ+S5oLXysHTx94MDtCs6XZddXttoiFOQLXzW5MuaPpR9zZIwDkT9RgbNuTch06ArnANgp9186
KwDNpwsSTUSJcw1CDBDHjILxBVjp6srptejV99XO9csxvOoxkAODIkCSe5XhLzWT4JF6PnTdSpYs
deqU7bWwti6yBJRHXwQaLKEkgUKL0ecKsVSmb9CcwobV0bzF/thhH3Dym6xPjPvKHPiQ5YT0R01T
sFU+HHNwDOlvUAyAPhBekjNG1t4jHmPtAYMwJ/RWkFumIXzFz25PEC7btP89BlZ8X+ZKsU57jgF2
L5vbLFBwRHPsIqrZC99MGeNfIrfZT3R1MbC2/zYd50UVQ3rbYs9LF7BVM2KsYbcZydjsZ0zT0ovU
dlvUWb7QZ4JeJ0zjvR0DSlLg6EZ7gKKRNWzdm2wk9y8NifJpILFf2DZrqiWnx25oSeLKwjrdEpie
qZg/SoBsip1saweLqTUaBCzyJpAXeO3FWPMsx9zMBreRMZi01AqtnRwQdmHfJ5GMohnfd0HxhgLx
6FyMlIpXWZxOL6UAv5klAyTXjMW51sNHI/SGPa8+gRMfQfHgTLSNSIFrV8NAi5IVdatFHhZS34fz
WCPzK2AGfxgmvuo4LVgcWauW3sTgJpTo0sjicBsO9bVX2iOAneZdGTNi7PI0voiGMuT0GF5nyPOW
CkyuxTCQ5+wIrgQb4KbgZBXLujcVM3pXkmzejjbNTVnriAMJcOUE0Xtw6z0rhKmXAtds8pwVErwc
QQVEKaJ4khkpXMWsf1C1OemRknYCjU400FB8kDZPhp9oV10SvWj++MaNzrw9gL+K1JI9Q2Dkrm51
h7hWxbINyQCgdpBve9k1Dypns0Xf8xWFnHoQr+IuU/KyXHGZ2G4tvUwvJWq6fGE0SIOo1yXDwp96
yRll0EkwJpy58naDEgcbthLB3VTU9X1bqdW7bMGRBKmhEaM68q90/XuBhWxlj/atMoVsUvMCFlI7
3ZSwLVeTkostPFjcIWbRHHDbX1sl4K6Fo0W/Gk6EoDgLKJbd8BoETIldbKu3auyRHqQwyigUehBi
iBwi+g2Pb7NSUnohjYQ1SEFKpga6SuWRWxYgSeo6Sc2/YUQUPbYf7CdaZl15op024wjwV0tR3BNa
qez1jIhAU6H44DQ+4Onuoo+T8SVQuvE1HJiruhjTJ8njuJ9R8l3XHVtwMfuY0Ogbd51I4RkGgXo1
qsDo8OE8D2kJFrAs1UWV6ekmtSWoCaN1fucZwPoqNZ8dE8pqqtp87U773ndwM6TaG7djPFiLgkPq
LrRFDEU++BhJxcuLcNsVyC5FrkEZzRM8tehALrJyErfEt8esm+w70UErF2lS/8LWMy4Vr28AIylk
2om/dcvEHpQaSPwq+QWmN1gEev4wjVmzYzfPalTB4pWdczVw3bjgNmXfR+kitJJ1pfXOnrjJjdNi
6wj4pMN/tnJk5oaJWzsBm940++Ubt5rmz3jUpDhMtnooOTTaCkf6woZWU7dPTiNgHwztIVLaX5bU
VgSblau83aLmu8R8t80Ix15Fbf4W9f59ZQh1aSjlVhPtW9f+xbbDpQVXj7Ff/WYp42ji80TGitDL
ThZvSSrXZFYgbSQbkTQXsLWBelBaJBu9HLDueyiZSv9qyu1k7xSkE5Bi8WaOyUUju72K+hafHbrE
0Jm2piBG21fhYQrZ7jhNAEHziNTQVe1BGM4bG0t/lbZQj4xJ894TU4eowRSGHcznLMx9fW1RNVds
60+YkrJa2fKg5A3/rbJrYTtEvvJXSQxCINMhYChPxGp5Y7zik7kPuNVozcYNfJOwBvOKVRRuv9du
+x5tT527XtWIbVG272PVwzgysBUWyV5NYGhG+d4Ie1wb9ltbaoVri3A/OTD+bRluNTtqOV5pYh3Y
WBCI55i4D1zD/4y4b43/DvYY7uKWk4xZyp1jTbu+uev07tnIoBWrQQixmKwdvQT8RzLlXjfKC7YO
gAEiY7zWSYY7aEA4tjAJ0fT7bBcok6gUmR18rBLHA7uNhBCAliNkCqGh79yg64xl5XDFn8SqetON
4UjFonP6veXAmzBJ6YDsZ3tPzKv164gVd18CCVuoDWwLJ0hWBKAEh1F4GTB033jgkvRV13ikXkGg
XRFFB6789NtB9+2toyP3TxPDuzdG80nFKLMRav9XTj24scHuV3kU9KtmpmWNUQDqw9DmiwKV6Ewi
Rzph4QTIZbeoyKPecdYd0LGrzWEalZLjEPE4GiezDzJOH3xEgFfjZFaroeJwNuRoDWLCb5GU6wZJ
vIU/os+2dKr5JTGeaWmkjCbdy35pWutth6KGVmpTmoPISvpumj0XhGd+xL0hbmVHSzhWm2UwGvCu
nSLZBhzWlyJkfjedjEBptNf4y/AZ7HwvqNeOFZjs7NCeGO0gn6YapBCn7CutIvrUwHO5moyQvXCQ
sutAVLPwS0oITR/UdwE/jYNDqP/xteaPptQjVB8f1aFjkFfmlWT8+AGhe0HPfOHkgNE8rCfs6PI/
1aQoS52yLlyn1rvB6KZdGCkpi0M11FfOEF7kVQ2yw6rFNgFlt7IxDSw1xyNvNYyuE7OJXjUunZGu
4BMRtVj1A6lmK80D6DWORBAUrEjeSq+hE/hABl1qyPNnqmnhAg5btSkLs3uwg/RZsZzsIu/hNyu6
Uz73LLtbkmezrVGG061X1MOaUxYIDFBy6SKNDGUVDP7rwLX1ezN2BMzWhGZa/Rz2ZsxegswKr6vS
uK2Uiku3tO9MtneVBObjUODqsIrnppZcUhBD8hkHbImEcws8/EFGiX+ZCi7p4jG7HoAqupPUP/QY
fgSFR4GCIoGo7/clkhrOmjPLRbWna2Ca/NGxCvQDSA7STEU/XU2zcoVA23AdZw4Vo5k6iX01fG0I
ZtsPuEkIvqiApicDs6kjywvDnIgd1iHKesC8i4RxxraD0CFoifxu9kWF1vCsE3OjJG33IYPkLqXm
89hTidwzyfsXBI4hvBbqCHmHzPJwIGVqVFAnFPbIoVhHPs7NmNHWmxkM8LcsSHvJokBs80khq6O3
4udSlRW/bGy3Wubhb1fIql5mJVWmKKYW5+eIFCfrVW0QOingshDnxThR/BxGb9Jmrmmnd0NXzcVA
OBYaKNo11jpOiGQ7r5F+exurmceZkU6EZgzl1gg6h9g+1SYEt70lvKvh0KHhT2RrFjDDtFDe3JyK
zWqCwn8wilQ/gDBUuQDUfWA6vGN9GMgADPoHxTQqrhx6kgpa2z6IQduTXxdyQlb3Xuzx9alT+tsk
F2TD71TXMmcV9Ikp+luZSgp+sL7CIKUsiTl7NDoWVlbqOZAQ+DvWXIla3bb77qJrRflMsob5Psju
gVu05M7HC5QurIroYCWVc2FOhd/CZQkckpxZVXPWHhgl1yJvdQFY50qJMTB4Q/8CcHdaJWC7rsUk
xIvPzmTXWkOypshAJAoS70UB7MPxzWRvzcBCS5Yfmao6LCZ2fGe3aup2ViEpsiSXFDMNd2h147Ea
hmHbjE3zTHKosq3AsBJ2wy9NFCf5m1WmDdN6gO3F4TcixJllJb9xIJjvx1jarqlH4M+j3NnXUaQv
miIxGeyYOhSF2j7pvkBySzL2uowKMyVZXFdBhR4to9AuKMdeSJVbPl2Z8nGLqrO+GWtSMdcxhqLB
1bmiFgtzkGHIHWrip+jKguiJ6NT6FThsTjSLrint0uCO+RrxU/BrwLx+D/wScwp62ntE+YTatVM5
HnLwYoKPT8/wiAEyjtrYI+vEDynRV8U4YSiT1nay0AXwCHqx063chnTjs+tL+P93WWKrazzlwAN6
/0n1uNyQsmrexjbRP3gl1OedKm42Ui1bUNEquNbJgsQ0dmpyo5YQO9M4YtpJ+xRfs15vqVZlsAxy
XwnWWmA2zX5WkV/FA8o22xpbzivJlfQJ0p38wF9xt2P4xGXFHfper7j0J4sAZs7P7BqVaFnVxdU4
X50R+QoeVSNBg3ULP4gPOYkJJOGD9qcaYjJ3o+HUxRetykrpYb3i27Gp3FCGJt8zNz0yOarxdxKA
n4py3zmoQXozKBOnVJ/TMJW/kTQVUXqv9cTkEbSi2pJJA6xHoVxcFAMCeM8kv8/MKPzFaKK5gw3Y
yCOyVjAkWfVvr9S9nV6l9TrrRq5PDDYf/QKZFPd9YZjY5orEmHDX+l3L5RmHUHs5ZZherxEkWoC1
bTKEF0XVKywSpQjvqSd2L5pIMm4fIoINsRuNBOnGmp0f+jA7mGE/JVsx1xB89BCcM8bkXgSk+S1l
7ZAJlNtcIgRTk/YrPaYKhHou/xNpKJVXlEQcdekQy8SlrebvwU4orihrDdqRFW9DFP1LMCWjW1XO
Pb52At0GruyGWdxlgh+G2pk3bg+p66prxumeIq08DKbKDTTozehBRN5OoIp49gezuwR93j2UvgjX
HMVDloNZuxmJjaPNkPhGqT/0yBRLKjAw1FnqCx/CyBI+JHKQcjSUp5iqKonkwuOg0JvJ7zHjzhmh
AUUVFmfcmotQaNMrMZRaT12nJYCLZUFbDSGeG7iu2iqEFH8/2Bmlbz/LerQtqjh4Thc8VEri77G4
pyvUMsmjT30NcrFZR4BCWqUgPMcO28JN/JY8igoBr3fouSMGimH57Wvh8+8Nk84hToyEdxlRZQwr
257yP0UziQcKr+qmg1C0t6dAPgrF1FwYLfa9rBwGEbcK8hYL/d9CzbA06Bk4pzoPxEUM323Dyuhd
eUqyhdKRURBr5TStppHItmXTlt1DpQWYfoU5F+xzvQHHAe2HWxCViXtceH6RE0cNfnLfhU1wT5rc
vamFFLkS0wYRRWEL+q/iLPIGqEkQ2v6HpYzshYdKG5EreqJU1yFXlt2lgZmZS+q0VYyVyr1wzPWk
rxVXOdUwCg/dnOjGRWyQuV7TmRfILKMLPpIRzWrFNUwgx2A4INIXRIkWSrdDUAPLIp13x8sqNsWT
ZaX1hUVd8Iriu/kYSCKIXer1KtA0InwvO3WC6F8pDbtLYxjr19pSlXeK51B5La8HCPlPwawpGnmA
HIAOpvE4iM6rcyJMgKC5fmHoaE4of47PBpr6wM16pbzGGa1TQ/L5UHtCiJtSJ5+mqOIUImkhtsgA
oEJylbN0aiIto7poNrVHXKbiROYh1rsXCx8Xpyg+QJIpNLlowY6uqolw7kWtyZ5ENoIf5lw6MsbR
y2oHswuoZmuU9yzumIj7iM2XjnH1hsRAf+zskBjPWjTUlAiS2CSU/Na4Z4NXi+nuT2jMaZylgNQw
16SAbjWBD5+2UthLawSCn9bFzdSOU+LSI6pHE4hqEIH0N3O1rb9o3+r+jHxVO9fEkX0KmK4NrJgN
MDsFF83s72iCVksmxSBm3K0INlmP2G2U20aP3FQnI0ZPzQ1ookOcchuWEWF6ptez1O9Ur49Enxkc
Xc6blr+ZjOIqgHTWA8s//WDPqQ2PlJ4iGyxraGli1DYEti+b5NJvLzN15/tPTZyd6dCPD9kykXmb
uiMNEoLo8SdhqRR1naDTndwpXA/zWFdvZXQ9cZYyhk0SNQ8kp4+kfjTBatATl52Gkt3VrTz3smcx
8vGT/fw7jroNPiT1vV5SaWrSvZFr2DPLBd7qK6EOwPy9lni4O2R9d4II6NNP3JhVo6faPtJkBw0V
JVJ5/U1bkrLiiODBFNYiBXlA+QIrRHSfNZxfO/V6qrUd7uUdly9rNULE5qsbYSlXlTe+4ZpnULbE
wOtPrG0f1YA6kTiclUyJbRmMxPWFWJJ5R5zYcD1U9gYh6cWQceBU400dvxZj8WI0E1h7lo6lBu9j
hYr5ygSAyxq3SwOFW21Pp1IdR26UD79OP4afPjfL4q+Cc7Ud4x8J8qeRkHRELRksIy5CjIWoyVv5
PbM/Tzfy0wf0uZEjsbbWMjG2GiWJ0d+rpDieY6Kc+/tHAuGotfq88VvhJgrIOckysVM08Xy6E+ee
1PwjPj0ppXQQENpURSlfNrsEwdM+CiCjxEo4nHleP8rMPz+wo3k2b+JRC3CxbpTt5Eq33HQL7C47
bR27/irf/t86djTjTkqF/8ensTkvOtyUT7U8J6eeX/C3b802ZiKUpTnoZb4+O4pptjnOo6xeA8hY
zv1hkUwW5Pa5xaY9Jxj/8VX925x55IEY9YBEATUTJCX0qxApNlSPh8HEc3T6yek/DrxPDc0C/k9j
IiDejcvGiZXBrMjeIsHC7kvjOtZJTE8L15n6e0vtbrGarww7ude0P6hd9v0Qkd/3Ryms61lQ0EwA
qOdyUWsTTCTzbJVxZpDd8JajltlG+FXOjK/vzwdpHx+87gCymJeArz879HKj6IU/uQGK2QVA4G3a
K9lK1Zr96Qc0D52v7/1rQ0fze9SiuwePpboN258huTX0N+f9nOPl+0ugEVBjBoYlWG/m0dfPP5uN
VB77w8DeRRgdEb//50/kaxNH337QzJiznH7oNUEscqKQpr0nSnhmivnpcc0zvK2iohWqPOoJaexx
ZvY2V65IIVy2psZ8OAnIKcF6HCucfk6/np/Gwef2jrpFVHSrCuQOrqrAPZBLJLio0M98JNr8q48H
gSaFqnIha9nCPprMGv6J0RTO6Krjstql62gF9Bgw9BJn0gX+VPfchPbTgPjc4NGEZrc6PGqNbtmG
Syh4N5zp0Q+PDTaRYxqMXl0T/3T401fPeVtrp7zBx4grbR3p8hr0r3Eouvrl9Pv5YTxIyxCozoRj
zwzDr98p/agCu5hPPhw1PVwEsVwaeu061pmBMP+ho1f0uSHnaMLspZkZai9HLr9+E2qKZwBFCVw8
BiF7QoTiOU6K03378SH+2zfnaOr0PD0f2rxiVBByFBNDcumfned+GAh0S6pCCjic+jFEKk3m3MSe
NoiOcMZtn5+Z3ubp6/tj+/fvH01vQ4x6iiip0QWhVtS7SNtXGqE7H9q7bd6eflw/dsVUDSmEYVmQ
374OBQXpgcy4sXJ7UiziQF+iUT4zrH/YdSD5/tTG0XejIBIKnbmNYKe5+jpySZFHL7S0F/CStgDP
T3fpx6f3qbmjVQjwSzsUWjC5Hqkc/kLNyL7K+rb/qOHsktuiRofUs98lIKDX0y1rP473T00fvbi4
lblaKcXo2pfWPnODe3nXvag3FlUleguc4MA5pD6Ej9Em2SjumdbPvcujz9rpIsK1K8txo0oPr4lm
ii+titB5vS/DTaFW5At7XKImTpGt0cXOBUtHeTfj/AV/Sr6qjCK8y5VSO/M+tO+nsS/vXxzNAnba
wUt1eCpEj6DYynVuuYlQ0ZynLggpxnOJZv4V2uPpx/HjJPfvuxBHE4HT1VycpSnDIJrQqyxEO24i
n6SG9lz/fh5wEMYdfM0Gcuav3xA+E4s5jv6Va3VJXMsyWg1bdNDrdIOoYJVdiXV8HW3Ycp35sn7q
otQtlblIaqrUj7sotK4wrYTkeSQ8KzvHLmirDDY56eVG7cgQO/1If/ySPzeof+2pJ8PaJjFqdLXr
ZuVv6423ih57d1obWyxwq9Ot/TScPzd29FjzsbYNxQhGt/Z3w7i24zMQ37O9mX/Ap/VWWsIaRzLI
XcRiFamJxIGRK0SFLH9NJC6iVth+uEDi/iCa8o+EV/gOJVtFoAp7+nRff1q15AxyUKVhOJjjv/6U
PqSc781FcX0iGwQTQ7fxnMFHY6UjoTvd1k+TlBS6I9CX2IRpHc2P8EuRzddk2ia7+RU2W7EJtur2
HJ/rx9cnQHPpFroCVsmvXaq574ahQ5xskV7Agl2jQNr+Dx2BAmfb3NVy8DgaIFEROYgF6UiYXU1I
XOKbzvibUZoTvyzvQEDM6eZ+6JCtspAJIHo6MUlHz404lwYFNM3BAsyRc4kzf1+bP9ejZf9LA0er
RzIonUbtYXAB4ayURbCEHbpTXbHONsHmdF9+mDm+NHU03joZer490lTr3ITK2kd73Q1wpM6dBH6Y
Gj+3c0wN0OQIKyNnEHjE0xh/8ubaSTaVchNTttR3/71P3HzzhqQNuf34lGOmFYynSKKs9PZZRy74
37y81O3/YZUFm/FvM0ezhoEPJizmZohfLi7QZy3FId8oSzRLw1J3x1/K7tzB44fZ4UuTR5+SbiRh
W8c0mVW7uLtEikdm++mH99OL0gybmAWTg7tzfJgSmWdbUUoTuMzRxlW/VPbrRaDwbaHUyGalavd2
uskfboslpBmuC2iSA9zxATuyaxgvlj24xmXL/U278W/D3/VTs9aW5OFd1luq2mduhn/s5qcmj14e
NccqzTzGvR1Nl/rYP6lWDXBeVL+cqHOQkrx4Q7M63c8f396nNo/entU5I3pMZ3BNb5xQNopsVtLF
kFp758zUfq6p+bP/tKIR74gc3eRz60JCSxVh7glYeBzsZP1/69LRVChivNBBzmNUqp2f/yYH1x7u
Tjfx42zIxYsOvUhKQ7WPNjcm+uQJBTef80ouiJBbhPtim+6ydeieW6q+PzYmKdADJOyQNPJtZseT
T4bXxE2ChX8Yj2HdrNXs3Obp+5T7tZF5aH56N5B8EhYyQ3Wt7nKoP0Ly9NJNFr2cfmzzAP66hvA3
4C2hJjQ1sl+OWlGa3MwVh6NjIjBYEohDaFqBfOJ0Kz88sC+tHC0ftgcBL6/IFfbGbaevJ4ix/Zkh
9sPj+tzE8coR8/c90tFVd4w/OLQUY77M35r6zJp7rpWjQYYTUk6RQys+UuuZ5wDcYOmpZ/ryw1XV
/EKExo2Lo3EvdfS9tDH4u67ie6n+/P99M0DXlX4/LKf1fFF1bnX/YRAws87HAseeb/2OejW1NsIQ
32JixTHgrePizIymiW8DQCDABuMkLSxcfJtHHUpTn7RAUim2EwrDVZNFwz1phb079PUWRXmAy1oP
CK4tblQuzZYQtrUbEkcJAy6DdhPpvk9Kt9TH62zCoElIGqmoSUhdEhgDxGzdaSgWDSqXbZiEZweT
6uPXrqSdmXvizK13z8Qkht9uULSlqijmUkfq2hOdY1fphTLkDr45DeV2AZnscRA68jY28NFWQXR6
WaRhe1+GVYgetw1RijSl0eKk6ZoVDZjVMi51dTNYFebUbgiDpTNJihhRIgy8DFrdb0hm9K9C9rdr
UWTFkisUUeJ+JQM5yCNfkvabZkCWC4zSmT761xBtAJEAI8EEVSTd76yYQpJAxhEybUvRu3dI/+xr
Cys/gYegOEd8EzzJLr9sgih6pojr/OZUp2IYF7iUqojU6QWussRHR2g14co0WpLnqqAeEhiLGVwf
kJ7c/me1j5PRUNESAmqMSZaLmj5C+igSByMiXh9XtkaTLwtdHYn+Nm03FAl5VKrsiTWdTMS7kuwE
osjoQWcJGJxTO5LyiGTz0jSndNfpXg/vHxMrkn7rpgFR81rYsuhwI4jKRY8KM9dodN9YNpUYkKc7
UnuCktiTpJCRYFgrbb42xvrOV03UrpFuPCtVVa98u2VLFaZvYS5N1C/mpZpQLAYMEy7zEqov7g9v
G7fTzJUDe+WYa9BmJDGSWLrBu/1id6a5rCU4odaM5gq/jF9J58JM4fPf895lpeyw3aTnJvt/Tjdf
5mGqBsQ/sZuyEOFx2vo627emrwlcG1BCTL6SBm8igXeKt5EiIGJjKLy/rW2MT1ECdm0dKr4x586O
5S7JgAFgeayjKwVHNmcAYHcDOqpCeQ1FlGCJQUe9CsZ4azX2cN0AqdjomjZek45Q3FukrLfLaBim
VaVPxpnvfv7RXztlYO/QQPoJtNe6Nc8Kn5cwiegZeci40UoPF0WE0yBR6VlsZ/WvIMAvXRMPs2j7
njyfADDlf93eGLTvaPjF2TbOi/XX9kfPRw5pheNmQlkdX+Gjyhcq0FplEyVR9HF6jZv/2LfOcrak
uyp5M8e38Z1O0FCSF+MmCCboL0p3I2oZ/woKMp19s79hII9n+vdt3qZ/hmoypwJtnK+SvvavSwIi
hYp83NS696BEAHzOlkzPNHFcwqTchdMbpuqmLuvXQmrjqp7gopx+dN/3bnNHNBiTjmPxLZvzsvtp
oMiaZRD2xLiREAwQXuA3jsxq40cDLkIw3A6xvHoAYkn1F2UyZ3GbGRViRzPeTv+Sb+vU/EMIQCU1
yKGMd7zwlgzjNIoSRoxSXfv6oXJG5LPdf90OHbVytOmy/dFBfTG3UsF1MXP1dXLwitgzh+h0f358
fZ/6czRCOJixEYricaNO9TqxL4fG2pxu4duO6Gtfjvddil2WupLQQlXvgQlH2m30ty7ONHKmG9bR
BmVAqkqgWjpu0vJGH6dVpIjV6W78+OLhw3M7xFz17U52kL0gc2l+UPnNTM3y9Ieq7s68jXONzN38
NMxNu6/9qaCRvL3DlXgw9X5Ronn8H7pigrhnYtDYix49rNrnmIyvf9wQ2NIijzPSRaQM5l0KpOnX
6abYPx3PetJgQ0cgJBV8ndn26E6tJwSnbSKj2wQ1NNMAZoWBRUC3DiJO42ctGFr2SOSO4bspRK2j
Z24cDG/wywB9kHbxodUybFf1bMAeclPeEk9efGTBxHo1xtmmhz+3t2oLu2db2XfVaJbLIpfFdjQK
49aoo2JZCs2mZJyQGisDfLFEi+PxtNH0/wI4KV+gI2lXBpAuYshyHLdBalvsIadcz3FdEo+ztGK1
Jocin7RrGyzJxsuRjesJd4QJRPAGqjUbrbJx6lXBareTnk2ZYBrbqtz1Io/rhe35jsPglPKirxXt
RvE97TqvIv2apNz4vS4hAPReg6QlaAg6mzzY1MsM3DrbqCzQ7Vuv6yYO/GjY41XdN6yEMWTnLcin
vlxkDssKguOovc3HBug8bgWS3Mk5CgMPK+jgO+nompgQwU2UybqOeu0CukNyGZqedqOHOjaKJFbq
aJ13oL43Zemb12QqmhcOHk6zt5RrO2T/aJHss7bowdYfYrwIFBZxGYVWVzbLlEZuqRdpN3aMalrB
/QozMA6IS9Xju0lN43btt62SLI12dn03ZmK+ZFgXtkZXxmC5W7lEjIpzzJCjhjQ/qNNyB9ldUxYM
ELJh4sZEYTmwhzk9SL/NUJJba51bKnOOS/m2C0Cra0klr1U3x7eV5vWe7eRrrYMGmoL/vOM4auto
Zg84HnSOEWUbLXGN4GbOpD53rfy9DHHUxtGcToQeehqjgoIF+zNdD1uQHBgAVtm65/7Lez799LR5
Uvqyr/nanH1UjTNqzwqUGK9FmSr4RhvNUrbUitIlYBGyi4Y8xCKYpKtSARRpTVn14CTa+B5jXHSF
6dekSEKD0EatWJ/5ZfPc8vWXIbPRLUlyKv9jo/l1OrVTa4BRib4CPL2b7/NN+6T/shbaEpPP1vmF
K+x0g992eLTzuT39a3vhoBscI8eMSKBlMVxxDAOnuSJlU7eeTrf0fch+beloVvWySPS+ANfSSrPf
+nEX7WTnhWsoONjSsBWdaW4elqee5NHC5A+Bk03hPDPM2TJOi2EKoeTLWE/JXaMU6mWkpfGqNyA9
FjgzwUNEm2wI9MuwJ6xp9kknnhfD0HbEsrbbA9WXjDBQTFw3RTImW/JFL/MKQAsltF1pROYNciJS
RQxtWJqjgz8g7+OrGOfBY1pmL0Vfa0ut4kl7U9uQxZD2u3GCJOXD/lq0fjaufSjKwZi0v5DRm0St
2BW3BjXC0dYfs1UrWvRkg7q3yLdx+wy5vd4yHggJRVMQFHcx4QYXzEB5Bhef8DzHx3wSi2m2G5e/
8TRDGNH9dNekTbmyqsYgM1NJH/mZ2JKYSWfzVfMrxR2+VbRwCz0InEIGoXOoynN6iP9H2nn1Oo4k
afQXEaA3r6KRrnflX4iqW1X03vPX72E1MC1RWnFr9qGBbgzmhjKZGRkZGXG+SxtQMxVuhxyyC5nm
dNn1QwFiAZSSl3f7aHwx8413zQUHv/r6pnFsYFmNR2GJrDQxugIpsIuuevfjSNr1MNg4RkCfSTUo
xLxTkFYElvVudIb0Sk4mjlygjIJNH0JiJ4GAMlwVKZwIXf0C+BnpJ61Vv41GEN8LSD0+geTaujKf
XxoMBGcJ1/jp3A7OQg+98/UpmyXJq8PkLo/NG2IN29cth1vRd6oUfnZ8OxG0XFjcaW357fqeUc4/
y6n59Z6ROFNgCSKS3kSSJyY6ypbzkvMYuvl7XxmDPfDa+FqPMlyr0fqU9C1QLlH2UQG3eAsCCQpP
RLeK+zRvxts80pM7uJPSU2jxWgNPU7otDPIcDZAjJxha5OdJ1gO+EejMKaBaZVWU3S09zIcgLvzX
eSLo2FmhAcAzgMY77uiANw4yrdWPQ53UzvXxn7so8A3oBID/W17Q9JWLkrPasJD7a/fKSMmmNWpo
wLazadd5JcAAkzac/Z8EyImLMikRVU1N1BUoBpK62gWJRCNhLxUU0ynDczXnh/hLR5UKDdeTapvj
czn/WJTX/fCBFmV3XAC9IEas6rNaffG7lziGEZq7WlHbLXra0ZfQtJxG+ZlL3a5sf4rWnSV98Lf8
+JlfXf3o1c7S6rgCdDYl+8kyGrseE9CJtJO0fm46gjb/Sud2X2TzxumxTMW1qVrOsaP9XJaTmo76
WO0LGlgPFrnFvWr1Fdk5pEeur4KzI9GkkAQZUC4GVIMZ6ye5xmCIkJ6JhosXQMiRfi/+0sbXYPx5
3Y5yttxWhla7zRDo2k+SVPEALfT7TvHfBTNO3DmAO5tzWCIIGYZPCYTfO0Vp4LLMFZvBj1Q7Kwvh
wzzWvi0n5o8mlrloVyOKZeAjdv6kyh8p6vhYVfFwMMkU28NsQFRQU3prCVRR6w2b+qDA3fqZRCIc
gKKgnamCuWgPCHwBjgmGW/rG6Ggr6EUO6Uh1skHOn7Uk1L3rs3A2CSuPt9oDAHh8OW84FpOAqU5v
YT3t1eauMeov1w1dCPpOndtq4Ub6qFniFCA7qoxfddRn4Cbdq79b+o92asBb4TRlnLpIpvl9+p4C
F0nfm2lJsAP0uP5bli97spoZNA2aCPkpOj9qfZ0tMzPtu5gozxC8HulrdePvX5rU47+/iuro0hxA
6bX5vod6k6cAevdG+jVQN07ZLTMrfylWVj+mPexahBJ3ITJOQwk4KDyESfJ4fcLOqwpXM7baKzFF
tPRYpuO+SitIFVb9qxfrD+akuKUgvQ1D4KqZ0sMEowceYCeZZBO4iJi+aDQXgaM0UWgTUT9O1EPt
0/cthwbRvlJv+I7zD0s8jayMhX4MHmSdnaXVfq67rhO90YJXXoq3RbkVI5xP+qmJ1XVMHueKMryZ
d1O1AvtkqNldmkDMFhXth6rHW22J5xUKvDwfD2l1Natozi3aZS3pFjoG9fsEkHJkTUXtV1SeEVpv
d7P1PIU7VfnmZ6BtW5rsI4eM48aiXqt4LtN5/EvWt7bAonUnMaR2r/sjjx9Nj/h5lKc8uEk9T1L1
Qc76b9B6vDGNDkFFy2ZG2YgjZ8RphpgBlDL5WRNC37r8omguGvMgjiQ8XwuGMEzVrxT0g9MCGA3p
3uieOx8oeA3us6DZRJjn5+uL+uyg4RaqSPTtULuFRNE6z9TTWB0BGOM1PJldfw5elOor6ZzbOI5J
HdDGfN3cheDy1N5qD4FfVkfwLiSlPMnL3NArWqdxSNpQXJVvVXwsy+LUxZ0aW/n1OW4LnZ7/HErI
a75oDX8a9Puif8v49+RLslXIeBYfrOZy5dynZsp4X2JtQH9V97yqgbwtih+kB1Pn+jSe77/Tm8Uq
EsnhYgNZYmAzuCqYwPpC62gKN0o36nQu5CFPLa12uhhEUTdOC7Q1HdpPIY+kAMGF+FWe0TVQrBns
eNaaXxoLHKAYhr/zHIT49cGeT6sl88TNPyLZCBSjT8MuhNj6yPJbyTNi9c5whwyIZBzO6Ybb3DDz
ZyaOoru81KzOnJWMBk5Sf2gd58jZVe71sZx/uJOx/NkeR0aEVAaD7StwG0Hi3TdccW518hFOl0ff
xoXeed3cxTHxB1TKuqgxXRcmjzAqeR6r6M8ynyyJsornyvKumzgLxQ1GdGRidczT/u9retSm+ylM
voMBQ+x1lCxPJiu6D4dF+jE2YLOH0t11u+en3Knd1blvqOjF1yQ09kGfq3YqLvmcEmbPdSsXArYl
/a6KMmQ1DtT14hObjlb0ZJBQaO8XKptk3URIH3yYJKEiDUd//Eyp8OeymfWdCTfjCf6xeZiQENo1
cIY57GWIo6Aprv+uS6M/+lnrxToRDVtKg2wHj70g4Me7It8qdtwyscoCanmSZ9R14JaVNv0cBrJx
qxtNt7HrLi2f44Gslk8YlEGGpkS3L0AU0SukfBWaDoa6oS2919XkRMoQPc0GrPbrM3jhJDq9aK/G
J/gkmXxycF7rqbcq6d78UNxQ72gHzlZnwqVBHt/pV4Mc6OpQiqpJ97xSINQiZ7fl0H1qTV+ydXUO
PVjaThWp4sYWOR/i6nK3uIcjb1OjYhxYiCTvZdrb6SgyFFuTk5R0Z544oRiU+1ppVaQ6eOJhZXta
KIILTOOtPOiZG+J3UFPPWwFdnJayjkjbCAZZFCy3WRBeHvxdT6q10G01/W8vAytDq9MqTqGvG5RJ
ebxvW7ZphYljxnLxa5Ak36uMLNwKZ7ZGtjqbhAD0qOpbxT6b5uTGR2LAJRAUbkp9+GAK0mDPfZM/
iFM2wHMd+mero2mjGMkDR77VkIGmlRU+QnCAeLZJgViW1Un4Y/5J32skf0VLF9c3PCk0da0A7UK/
V+dqXuole5FaN2Ff74GKbCy2CzOxvBX8x9hqjfs+kiBZCO3mj4hXWRwmBumP/c3Gtj0LWJdBacZy
b+XNQF47ZFDAgz5Ik+9ZKc/JyaLWrnT1vVrF5T2qsA3pOzS85J5yHEuODDhGvuGJlYa2iJ+NIJki
lA0CSaIh1p8+in1IW6yq/W1Uffoj1+5ZN9WgzCpSqEKZv1bg2Kb8Y2ikvztwNuyS39fn5CyowBpv
xfSrULtt6OtyoCBWQWgkuu+VPUrNo1R9llCd+d5ZrdtMZby/bu3sXFhZW37NkVPpfIN6uliWvDxw
KeAKxcP1v3/mLCnRpL3DkEkeAKxY30gSNEgzRbR8L0BcaV+NMAYjBfEBdZh614wj/6NBsduhbGtp
I5S5sIRPLC8jPxrZCNU2JCUveYmZHBo99PoUYh8A0usDPH9oZITUMpHfNenLAV53agedtLBXLZ66
Zert/X1H649+3ziTUziCYzgb1pZzbOUFjq2t1yK6AzT/5Gi++g+jg/LZXX8X2caeXri3raVxYW/C
sgZlhM4sO3PdgIe4TFinpup76kIoDpRxtCuT4gQ5oSoQgT97nsyt+PPSRzu2ufposWUMfo5ElFdT
k6HdzojKW3/v2liNnGC0t2vSWeGHpFdNU005DBXQQN3NAkPuttbEpa90bGPlPuc29M24X7okH1Dn
dYu9eJM/QqZCQXSrW/HCBj4ZzipyHoHQBXq6LIjCHjNX3RRX3BrL6pNYhTAjzIqBhQbSv4VvwX36
qNn9Hj3vD//F6qaxjQZ6NIJIYKyiuKBthm5MmTdefpatFHq8o92ObuVF3tZWujhxR7ZW34gs+VyR
r2FcBmpVEkKRWyVGlzaQotIETq8Focya2xSidElZYzJ76BMKuxYy3L2cVr43J9qNEKXaU9Z32UZa
88Lpwa36X5urmGnSUmGIFUYlmd9109UlmSIYu5M33PrFoUFVkEQUSRAdXv73I+eKbAQtPx1DE8Zn
CqH79mORfU++xNbvjRVx9uqKd6Vm4T+GVuPhxBUCMhYSOvW21L8h7NwEDiqpaA8r2d34K2k2JvDC
yHB39KtQMUHz/rpnFKqd1qXoY3uFdjc1z0gGRjT6KLlrGl+vj+3CAjy2tMY4TOStFKVlYxHiwrrV
h5lC+/b7dSMXHKoJlIK6HtpfabBc7SjeR2O9GRmOvzThSDsAWKjV7P5/RlZbaUoobRYWIzAppvAT
JEOUha6buLCuT8axcnNdlowdklDEYBXRbvdNNOYXkZfsWcjd65a2Zmzl7yARaV1okiOYjZtYQILp
qUterpu4OBiuUDoPn8ur8OqjpFoiIhJAo48Ok3/+oVeZ3Ys3szFuTNrFoRzZWX0XGKdCU0YMxdJf
FaN0jMTfRXQyXB/NpQhoualxli7gw3M+HU0Pat3z+dU9vd5O7Bmv8yttX8CilGf59bq1S2M6NrZy
CNR5S43qM6bAeKtJG+rT2yAUG2vg0takdU2H7MMhhBrfqXur6MRptYAYXIiU+s6MoEWmlvp+fSTL
L12FcpTc/Wtk9XWgEYPvzRlJ7qPKp9mqBJz1h5F/Mq29XG9BY/5EhqfmKAsQF4IUfg1E9splo5vb
GwqvuZ7UuFUAUzrbLe+xkvaCSIBY6fyXvpv/uqeN7rtjq6vPFZYaGrXoh3lKedNGg5e3HsqbG+v8
wgr8081I6z23Vjg/y6I5Oo5aignHCuY62R/xNjpUe9NBjcMTHQSWnK2I6/y7nRpbdveRsdFvKECp
+G5Qte9ruZvuIDROdqgGE+zg+KaJ5p+Gb4kbTXX/yyB5teRwknSAYKd2M8NM56pkkIXbO5hyYiez
x5fiBhDLJvbkfJstg/zX2GpxpgTQjSDz3drwY2vuGuV1E8wknbtBFJpl8w8ywdAoKj8dUNNSnjlW
BBF5QBPDy5T/1LL7IbKb/D7In3Ikx8KhdSy6oJRn6np3pfhSfeX9wLm+Dy8M9fhnGEsIcvQ94b9L
MwoWRNAosdJM7MA2pu1rI7l0YbAWTTZoTIscZIRMp1Zq1K9n9K0mr1SoZ56NQnXmnhYzBC20j1I7
qBt3EMW4MK4Ti6utZ1RhIJoDoZPQCjXoZYh6wq01qNVvY2ha5amXA+VABYz1TJPZ8NIWVsnrb1jI
qpciC+DWQfNszWHzKUPC7EZO9G+VCsZIF8CxoAF0E5vxYRpRkUt8rUN3woKbV9Zq8dlA4MtB7xxm
8BwcUj0Kdg1SMNQpBhMVmhGhHJLQ4mPUQMGn+8qQEIVKC+mhloCs77QwDIx9WICUqVoplvahJPPe
agE1f5KiXG9tqWqWdEU1ta+dPwQ3dSmnH/BuIoXRo/YFaSG46VSc+5+K0ojoM6zyp6a0HsocITwr
asKnNjbzR9xJ4VVjPz2a4yhSmI0wl3/oQvQzIqmSvTEUuve2E5LbWRWSu0wsdIo3Fejt46jaY4uK
KNTycT+jdPWhzLruZsxa6hagEvcHsSt9VzKS9g2Fiq630y4NH5EkjHlF6ELlBfnT5iuyZsJDrehw
KQf6DRcWXnsnIKf8SQqGX2Y1aHe1JtPLp2mldAgLvdr7cqkKtyg4TKXXJMLQvJmtHsDdD7sJQdSa
4glvRpMeSUQTtdciTfxDGaYjQl8l/Jw26581Ll+f/VIQ90ErZyLqzJm2k6lch62fpvIuQsfofdbr
+aNBjUTzNdAswaknE9S/hSrLEESISNTFYCJRVZnK5MRt9VsLNKnYSUJf3Ne+XlJeKNX71o+k19KM
q0e6AcW3UqP9cM4C5HYKBGLarLCexNr03/QCzr1YN2+qPk8HPZOgmMNupkgfLTskQrq23sktLWlO
EekDJUcyKkvvKPWZH0vNjD8kcm0lBxPZQUejYN/rS9BeWTqglJLnVf2qxqWIWmZrFvqNOeFLnLTo
hB8gMINXvZ95dakL0/ikhGqElE+efUAKp43phuzrnz548A9BJCrCgfrS6iUJ8tklcKhfxqXSt1aN
1MH3d5CAa5tspb7I8PU5tBFks97ELjXpSuhzJXwQLF3gecAPqLwyjNF8iBNaJx3kkuYlmU53ozMq
ej84lZzSSFtWPwkfDNiSJqKIAwj1LB7TXxOFm89JGRBiTSEEbngjse5oUTmC9BcHPmcqSLOrW2i/
8vAyNrRGZFOYu22cWwH/nst2abThb8S1u8ekYWWXlTzvh1wLQFLrvVy7Ms9nDxStBS4Rjbb3Sy11
mhCNtymg1zYVY3L+jWi917QAO2owfypSVXdrP1R2cz6FTlJAtDdVIXB7WAaVXEPxR7bVHiQUqueg
GXYDdbxeQo+r05eS6WomBydkAlTL6p6XjGoS1V2YQ0CPBaonKeRQ33NUqJaWW1rfEGluogyca6Aj
i9mMIS3FE0KueT3tKVWiz0byM2+qxsz2DTV4Qmo6eEfhZn4xyzLg/yAoTyMSpO4cqdGbmclge5o0
RdoqHqbUBjGsowZokAHz6PZNfuTDpAU3uWAl2qGbCISdqplrmtL8Ru9RdyyL4X2iTwUMn6EidztT
GewkoKO8RG0o/6cJe6cNKJoMcXET1CCic6LYu5p+WQpgU/byRxTc5LdeEFRgJ3WjPxdN1iKIVbRl
jRhP032m3w746lybqJoNQesibRaEdjr20q2EvM9NjkIbMGMqPw59S2sREusdNUvIpERz96OTDNPJ
hCHZZ5qgoJ2nWnvUj+NHBDIrr4E1hHKHKKNjEL3kQSEje+R/b7UObnxt5ombl6VB8fYUUsWulOEs
O8IYkKQzxjqipacubdTeYqeuzOCTUKPNFghWi2vTQgfZoJs+rlB9SqjlLcpO+EgfUn8nyP74rRyS
MNiVtPreZyUVNW0fvrfD4DcPwxxLoU2hq7QLI46QFtEBTzdirn+JOt4MvvK96g3hW4Lrvi/outBv
B7gXz8E0c0JEfjXSO6QMD1IViZ+7plOeErF+NU2zcYberHcINvk3czY+Vwl0owGnuItpIEUKtJHv
how3tRyJaWCRMCvqutG+Tg36Zegb9QLqvhqI1EiA9lzMxfyL2nudBEEw/QgGSXjOaDAqdnOqZF/M
UWHBdkPQf9KEKn02SWY8abFefs+XOqsq9sONBMb62OfSItHcpMJ5MMgvrJsz6w416SDTRq8KdpJ6
N3+r+40M6vp2hAXSpnA3RPgriKwsv+AoYNJL04+MFoaIbz4K3PmSjdDlwgjgK/DrLZA5krlmXPVT
r8hZzgi64EELP6DtUPuH6zHf2W3ozxiIPEktgfPg0ng6Bl9o6iYvFVgrSjjYY67YY0p+W2EfVZpE
7RfN7KiUqEr9PRQ3QsGzSH5tfB1c9z1awiVOpyGSB8JiB+64ow3fW+qmtgCGS2B5fO9bjFF4bKoU
EOJU1++GAaFMisuCfzVF1q4SreGLT8DHoyo6q2ZXFre1Em+kti6O8NjoaoSjFRVFQjDo9TUq0P5Q
lnZUx/eKUhi3im51VFIY8wMs5nudguXXqTA7WxSqnwX9ixvh/TrwXo9/lTkK+jQf1MXDRzJ97aM9
Gm86J4q2cQfdmuZl0xxtCoGGg8yUaE8UzfiTWWT08Q0d3T1p/RG5zX0W/G3SbT2u1S7Mx3oQ+zYc
PaX+kkQ/OWg4nf+2rHgxQjUxWQPcFNC51RUN2Y6wEJFR9SQDiZoBol03ute34vo6vTKx5lj2Sp3X
DYELDxhIKmkoCqCm6uqxyBGiUiRuhEhK+xtG/+Q917viaGBrjmU3yHXcq4VKXrSDMzbPd0FRSC9S
16e2STbrQNVpQZRbJuUH36zCZ0nPjX0nFa4RltX3kIeqhypv0ORGcnunInGX7PoGKMvQGC+6MFZ2
oCFjjf78jyYrpaVulHChzg1XSpBdlHTEpugVBgBWI0YOFgzRz6idXCh5kSPHSvsF8eXupkpnY1/M
LXFVFYXfWpgKJIk10ng0294Hk2F9VERhi0RzyQHzhgBkg0cs+qlWSwvHTKTez4OnSNMu1X0nU6bn
VC23lvCFPSOZSykDDTLgmdcPJGM5JRBdJgA36AyaqqP1SDOmEcHhjdK9XF9mFw6tE1ur2zBCPpRZ
jthadCNKJLnIHG/UCVyYNk4TCOYwS8EMr/MZ3AHKODEBvMS9HZTfxMgT5o2j98JmgcjPg5JqEeme
demGMYqxwdArnoF6k602qGD3afY0T+gDKmP3pdEFy+kGfyP3tGV2NXkAIcVI8QfTC7NvWqMdclNx
a62+UROTZrbcVozo0/XPdcFrnwx05XgstRaVCd6Ap3Px9SuCuR5BW3dciDWFueG7L344IB10u8Nx
J6g59d1DOCSaVRPQFAld9E9CdCNvYSgvLT+o8/8xsToQZ7UOh2mh8pm1l5YQuu3r87XMx8qfEfX9
+/fXp1wxGmk88/eR2Rz1jwUyMeavkgIaE0UuqXjM6o2VuJ4z+CNgsGDfkyNUqadc9vbReVf6UcTL
wph6WnQvoK3ku9lWee1ZueZiw+JqJ8umriwh7akNuATF0HVVTJwUHBYAsM4/tMZDdwJyXe8NVBw2
5nH9ncggi3/qk1XopzROroYVxMKgddrA/ba9zfWXsNvYSefTdvr3VzupnUs9QxoQbpZ5M6va7di+
yslWicPar64Hsdo8mhKIRZiLaK4FrqGgIQ20EJJw8HuYf1xfdteHQ6b/9Av1eOxxmFgFfkaB1qHO
78Zo4z6z9j2ng6GM6NTENKOEGCKO5w3DN5G6R+tnoyPggzqc3W7ZOmtN+WNsKeIhRavAmlptI7VT
p5ibSejVSHbuEAj0AhXKOCnox8GbnMyJQIvZW8pKF2eR1mVFVjVeBNdDbMRUXjKQulsJ1U6lHdgp
g87WdJpJrn+utVf9Z3j/Glp5oSxvmzGYVdSnS/NXGoafhCpK7ozFsfflfHPd2Fl+f21tNZldS4yS
9+DDGneevNFRbUOwKzt02t14K3odHdSVjYzd/m/Jk2vDq1jcgNfIDYfUWZm0JDcGJEA6iZb2uO+3
rnLr+oS1qZWL6jpdDyIZTRhfH3aNad6IQ/1Y5vltj0xVECXvPp3utQA9TdnSUbq4y49WzfKxjzww
aBM/q+fAd5tMJlmsoO6ZJn31DAXVfBbbJWWqhen++kfdMrr870dGEaEcun6wBFeaQ1ueb7sFjC/I
joyMaoCG7nVrF04AHblZ7q6EU/SgrcsX+HyzWnRs/tbpnUVaKfqlzTukvG1MHiJHp0Bsw9+cYSWX
T3psc7VJ5qkJeMNRUm/aLwBdBAcc49Vwe0ptU1d4rg7Xx3jpxFl2Po96C9R5DX3MY0EYpUZPvQq9
6TrnTWHY2vaXTECTxKfh2Xg7XLnQQCXXJFt46Wk+6PIjEo7Xh3BpURz//dWMDUU/GNmy3+TgraSV
aCfO9+Tf/gCodFp9rlu75MSOra3cCnLQRVbErAlD/zj90tsHDS0AYWNIW1O2ciEy0rZCJHJOxzJ9
Igdtq7jykssnL8M6gs1AHm11RIdJnPYG+psuehKfm8EXbdqVbIAgWziWS8fnkaH19drnNl0Fvca3
0Rq7/5lN4mGC7gkQYacEqpMIgXP98yy//DgSXbbPscHVYjMDbrnt0ERerbfceQeV4hAnlXztQ2jI
3TvwXDLYQm9Wn8txCGwtE9pv13/BxQXy79wqq+Xoa9G08Dmp+JVRRtbQvM5cnsJqYWtuLy6SI0Or
ldjMQzhmoRl6ZeVGMoyb/2alH/391SIcs6qoysLXqNcoVactVS8oJxSnKUDgv+atTNnl4dDaollc
g85AlOmkl2NB6b2Xl0/0sVjjhqc7S7r+szT+NbB8uKPDo0OVfcyA67ljOd4Wo3CXWXeofhde0cWH
YfodDNbnusp2sya8XV8SZwnJtenVudWIhTUMIENQARhc1W7swk4eStfCpU+H6q/vRssW+Hecy548
GmcfFpEJLzz1SsgDFINzUY5frg9o61ut/Ic0irw6RSavg8nwCtpBtcPkr8Hnq0lbV0ao4RymucQ9
Yk56O0nek6GgF2OLBnbRQymgOSmSNclqrBzGpIU97aKT4ZplfBv6wuxBAJDuzNj/rfhxQedd/NKQ
pNrw8BfDU/PI7spNSAMY3tKYfdfKRuBIcxk9RDl7OODd8E21xtEpLFGwu4J2BQt55oNcGK1dGEbj
KDr9PQh6+7sh0tJdWBcPs95t4TzOj1UTWUkL4QB6PpmdVWwZTnkpG7zLuzwXJTvqyRuiSGHcm4Nf
fDD77Dcw0/Cvly6NpVhE7MGiEnt9re9GK2WnVJYbhtLnEqloOQDsGdf6VhfdhcGdGFrtEUVBiTMQ
SstV2so/xBmKjBMM5VurCSAkhmaxG6TNw/D81D0d3WrXRGmdJTqIZreb29KxFF/f1VIt7tL+b+tu
FxEYTcWHkkGVlhK4UxegU+2j0lmzaEX2+a6VZn8nTlAAOqnKnOuu4PzABadrmkCv8NvSmVxnFGhy
LWWW7lpiBopK0L9ISpXvRKM0PxUy6fNZFHOv7k2S+MgyXDd+NqNUE8qUpNGURjqSwsLTcVbxKFqF
3imuli+pe6ShdgKkG4eHnC0e7FkD5HIkyYiQYFAyzjs3Gh0Fda2bl5dWu7wpict7Ojh2/tP/5Q55
fmJgTSEBJYschuYZSmkOC6Px00lz6+EuoaAlmB80odnJ1FGjd1bQPFJ9E63XGsafFGwc/BdmVQPX
xdIBco1cw8olRnmYZ5XJrCr+gxV/8afHXni//uHOgiSGx4KhAhVuDHiqdewyQLtqzZ4PF1H8cgu6
UxmAX+yvWzk7phYrS9EbESEPCmsXRhsk3V4zVtT6VyG0TttmG1N1yQLESl6JdYnEzZruLGdh2opm
C7Vl/knPvd2GW2nIixb4DmwwlFx4Rj1d4uXY1UmlMYZgqQxLW6u3izbd0tm5ZGUJm7ns6rx5rz+5
jCZy6qtYqefXogNCv3XcLcfZSVzOp1jOWJM3YJ4P1p5dtEYTGikG+ne+w410aA+JtaMc2BUPsFc+
X//w5yuY6gDKHP8Mh6lb+T9Ti5t6tFjBceua4d3Y7BRx48tvmVhtkjkxRyMUMWHUt+l72zyLvnN9
EBd8AKOgD8RCvoSOsTW4q6T4I5BKTLSOhBIyaYiD9tA5S+7Zt8WNxMPF8ZBcJMuBI9XXhRulAGC+
lzA2B7TMS1puPPqd/lPt6HX563GZCz+CCl++D8nOldcONLi3gVHJbs240DJxBVt6pOrV+zOu1+vW
zseFGirNdrRJUrnMzf10/1QSFZRTYNAGZ3iGPN/nxb4vtI1e8XMjBmw1TiDeEpfDYbUYrJEWFPJ+
ihupyP7upOkAP+j6OC6tBnqUl+YgdpJumssOOwrrK7PMaYHAhvqw6I3knuCGPzpP9TIv8JSN/Xph
QCfGVv5Z7yj4a+GfuxrHlCf3QANLQafouxW2sBgXTYENouaGcqqzDNSYSklAmZniTp3wzY+KkfrA
oNt1CDFsbKjzQ2fRrfvn3WjpilstBWukyDDKK7xC/iQlL7H2BZhVoG0kZS+Nh9VgiNQC0pe71hhQ
YrnVtAZPV6hpZasxZSjqqGTOHE5bfXBnsRcB+LGpxasfLQkNqKupyY3i6gkw6mZHkFUFya4KP9LA
MZVkhb9eX4SXZtBAxEBVCM+XyPLUYGXFCLX4OIk8j51+Cr4GEsjLpC956Js3HOyFgIvR0YMuK9xl
FYgPp8aKdoa+LZSKa+otqrnGbuL4nubGU4zxJtO/6bWxM/VbCbaOoD9fH+j5UwyhHhUIRLUM9Jxo
B+kCEYog4rzygkP1gvTmsNN/IkXtiE77UtrAix1RtK9bPbuLroyutngq5chWJaHKrvuRRO9BIDu6
PtL+9yzFz5qavl03d75ST8e42uRG0erDIMV4FCnx6Ds8DGbv6OmWDN35ojk1s1qlvW9BBhwxM8LQ
OoRj8BD4KDfwdveiwgH9+2Vzam61bHhXK2NfCNnl97OnedGtf2+9KDaqOba58b0uLFFOsgWWgLS3
zkPxMvSjDTjSjO6X1B27sJgd2f5H3XGikI4a4sP1j3VpFo9NrZwXIPs+CfSMYfnDnexbXlXJ+7ov
ndy3NkIB9exZiXV4fECvjjOpBk/KQ6Hs0ucY7xOqgL5FSgAJY4JoE0uJS0EtFbh9afdl/CFIDO2p
kSER7HRcuSNRse9UM1CWcRyKXWtm6nuvztI+i4bYHaZWu6laypfDwbLjKvIP9axOFDaLwrNmBP6d
MJntDfXayXexHikkGBuqS5r2VwWljAbMlpr4EZYxajqm0Mr3ujrGHqUpwevQZz4AjiylLpg83vX5
v7RZjudktTenVG31eGxlN8tDuCDBXk7uDWNLhO/iVz4KjVZbcjamXBxJVrlG9Dqn4/c6sWIbrYvn
wOp+Xh8QJbmsztOY/PQzrzamqFlDKcULLdunNtNSgkUtvkVhDtmCj7oUUURs1b4zGtVPcCfN0zgr
wPjFrngfpkb44qukZSY/G+wwDSsS+v38bMZae6OhqvoidHL0KSPSc5TMKN2omD6jLtjYuRpGD6EQ
VABXulT6htSG8Dyruk8MXZc/0YiSb4aGKCCNKmRygyGN3U4SaFzR2IjQYLtqFu5osqFKvBMaQbCB
R8bP4HrzBAGswHyfZ6OFKzu0KDN1nfRj5O62U5Osu+mtgltmWSX7RFTGnUkpBP9NgVy+K33TujHV
SnsPkth3Gs7RRz9s8ucJfYSnsJDqnTSkiTtUslVAUm/MnVbBXJxzOfhKMlzYS3nkKL5PYgCBCIgw
JTF7JnKDhtl+SFs5dTS5/JT4U/sMhn96N0YV41IABzfR7/KgprsmG8tdIvbUHptgiEeVSTYh4NZx
nO9kNKGjKNecoJrCOwPVy13ua4LT+FL80KZStFPMUGx3sV8bexTc0l1VyK++ID52gbWnqH34uBRR
7bNwzO2oQrnC4qHCq6v4oaSphhpRs3MSQ0anA4i8HYaIn4Ko/IwC66dQ9XsaXFQ0z2VptAutqXYy
r1S7XFOe9VIAau2nrfZoZk38Ms619LmXx9IWqXFw8Fk/fEVR3xrNhx/aC8NesmhY6dW2d4ehzG1d
GtunyiwGlC35IT0/WfSp7WpM2YtMyhD8Mv4x5PHk8ME1GpiQl5M0IdxPKoxzWc7nwyQn/d4IlV9G
2ZusPf9ABsh8Gal+dOdqng9qkIj7QRo0x8ij/tbPk68CYDVbMqh9zJrpvi2T7jkrqvA9soQStL1W
fhWnRrqZa621RWpN3oCUTuDB407rd3ocDrdyPRR2r0KARMBtkRwVDK+RGpyWOo/maxCpb5Lfk8NR
pgUFnmb830RXIue4Gybxc4QkayDUz3TjlU5X03NiiOGLhOzmJMtenfkP4LHRTfD7zwYPdU6hZvlu
ruv50BjjY+lrz4Lh3wcyLQF9bf72I2TCUCs6CIVo7YQsFm5wlI9101m2SAve/5B2Hc1x88r2F7GK
BBO4ZZqgUZZsyxuULdsMABMIxl//Dl313pU4U8PyfZu7uK5PPQARGt0n6NJ2fb3nr6TxTq1TV2FV
F0FXOs8N1JhDOhpfYBfwTKwZfJmxuEH7foRRi2SwiVWOrylKISkMhmTJh+ZXDzD1TUerpwopd1hJ
OcQEQnZYBz1MWBstGJmmIpY4eiBoA/mmuWhv547BnhoWI2HFSB9kFAX2JvX0L1lquLGT8p0n+sek
To0XCiaBr8m5ObltPQRo7FUPbaVPX2ZhwV++kLGhcyh0NEN7qxJu+DXgLd+aqaFfp9KVe5RGaaSl
gDNiH4GH0dnp87TAYJNk0N4AIJsB+R702OhLw/BRssxvDdh5+v3U8dtZdG1sVFN2UJ5bwbPOHIOi
8Fp/JqkZaE59mjohg5pxQG4p0faAKpOfAhhIqEPY4BkXKThobZUFqDEfAPyoYwzTChzhoeeaaVnE
Cq0NuMIH1QfrDZ3XOqCwafLBy37NtR42xInOIbLYgEVcq9eyhGQeOPDJCf+XF8AbDohddE+PE0m+
z3Mid1Qa+NZWquKpJM4uydr5FXZ5EPvO8nqHh7034zhXMmYJ1qtjVvKWCS29qwWyTPBg8l9YCcea
JSLSB5iweAzWCv1ANfAg02l4Kbu2/OZVfR5CYY/84al3yrEabsHu+uJShK3AfoRCbSPfCmoWsZ4s
qiN61oRGxafA88gAI7ye6r4y6x9I7p1wUJAazSwDXdhxCvHsaHxRz3mgCUxcwgo46MyZPOBRNwe9
gnYE2HSQckIeEEImAfgdUEMDN3O8ADzT5paS4esEAB1MJ6vhVJZMR36k/Z74DK15WntHB5jBKYDG
o7N3c2kHfGJ6OJWSxG5jjacUfjp1OHoMSr+1kWpBq5ZuICXdjWJJ90d41U8jn6C6bPXOdBpnY9/D
ufHAeEVvS1FYocygWWZ7djIFRm6TXTVx+ihmhz5zNvwuavW96jyxN3VwVQHfThceltyncLkOVFKh
ZE3lqOcY19SVezYK9wZa+MPe8WYN1LhZv9G0yX7NEuPXYHK5pw1OPtaB9uVYevtS4EzB3myLAHv2
drBzC03U6otnwARlIp3te2L43uWtB4M/aEOlMHsBdUPFOU3/WG7r3ktXs8MJnK1A4426kXVaxaxM
bnJJfrC82+umke49tzwkXN4L3j2Bk+oG8GMjvqfSIiztlJ06wp6oweaAE7sLuoQqUGrB76daZgB4
2nsRNjBY1oPTn1KCUzOV5a+WDABTTrUXKG38NaeeHVNlvaGgI2O9dJrweupzIZcDWtV0kbgDAQG+
6ee0fSgM2IggX4o8E7SbPiF71xB2UJHm6f8XaPUWcS2uOswxCJSTChwK80wk7Za3BRvdGs/qGWLL
ocM1ZlkRTFtDKMGHXartp9b99ycIpg29JfibuItU62raqroyXOFY0VQ7Oz1Tv4cyBf8D5WJdPl6f
uAup6V/sLdqPMPM6e/vj2kYa02NEtluIoIcMpK/N0Gy7HuVCtv0pymreyNDVnepNK2o168ZEagH1
2UhPcPeq1+uRzis1oJMRaCegoYq+5hoDpeYKdE70ySOYPiw4JRMfiQNuOczsxWiqXWtCtlpTG1W8
CzXDz2FXXwwOOuiPYb9FyN+ODU3579Gz81BjqBI5FaV3nej7R4ONboDkAtTECRs6VU1+4LInG83d
i9/0wxys3jYMKH7PU7oRNW4dOLY85oWzsULP0XMQdEAbEkXSRdzkDECtMm3mEh6NEZ/q0wAyNAFp
fTCTO22xk6u8mEJxrQGnvsZ1AtOzgP+yxZZY5vnH9lD8g+MnfJQBil9L101EmxknLYlYucs54MJp
UAEa/6Mejhi9Bjvc64trefp/fsd9jrc6zhqddOgUYtBFm/CwmzRnn3EAFZk1lb5JhiIuGnjmXg96
fuZ8Drr8+4fSRztKy9IkBlnYN/n7VD0OfXw9wsVhwbkEhRW8Orz1nmElqE6OVpEIegqvEm+Ctvtm
kC5qkQ4Uo7cxnvPVifEsT0jczxAFWReHm0QpPfcQre+sqEalQcAu6vqALk0ZgfssCt2ujQ79agN4
VYIupQU3robjdO5984fT/rke4tIo0Cs0XRN6rGjMr6pEQ931SPxQa+stPLljnW4M4fzExL354e8v
FcwPX33G61tywfH389OgHXrxJ/1uG1+vD+LSPKGj7y5tfRCa1iwIu0StCyrtU8Rs9QTZ8SyGhVwb
ptg5/8USQxoAQSLLWyQZl538YThCK2evpfgiw6B+JnBK4ZQNQVlWh85sfTToN/pEFz8PhUwVxEiX
0v1q09gyQ0VCYvocRb7AzeP7RN+uz905ym1Vu1uFMI02tUe3JtHUmKdR0HujdA9Voj2KhDf+qPif
vhcHGGfeFhRFjOvRz7fs54rSsnw+zKeCO/mg5YxEhpUDnNQRPy9cdHYS172BSsERTp7R9YiXZhQy
tdAPWCR8AC/+HBFAwiZTOmxT+iHBG/5L7tGNb3bhEoVHMcxT0d0Hrw5Hw+cQeWJVQjXoQ3STvwCy
QQE6uK9tiL7OPomLjcV/4Qr7HG61xRIjHzPPRTjzufnDdnVcBRo4qH4berulsPyvSpSg1RoLAvzv
jQVIxmrBGJJq0NNBPM8IcyOanY2D9dL8gbCPGxFkThvqmqv50xLFegQ30Ckfv431XEODoyRRhYeY
r9wku4VG+5dJ9M2PJHecoOkbVBeKnh+q1CVbs0vwsVZ3JXAI+JQwowMafQ3Y4JpdWLNmoG3vDuIG
dgNQWZOpHtbwE/TrdnzsK4jhSdJ0YQ4S0x5O7zezTdIb2YxbgqPLzK5+iwvPQKSDy8o9E2USUI0f
AVMGeITHzm8bHgC/r2+OrQCrpVQ7KL1CpsiM0uZbSgKj/MLfr0e4sP0WTw8C2ioAMFi4n/cGMowW
7rAjtvj4XSTyntj5hmvIVoTV8nR5NtEytfDBoGUS2DWNa2VsNd4uTBQAAguQDI1G0IFX90A3D7Di
kThFZlT+HE/e25npZ4ps0O8u3J44H+1FkRqvKBhBfJ4tx8noXFlYfIY9PboljQjkWTqrQ3Xkn5ky
S6LxIdQq13CmjFXJTNCF1u37vHW+Qfgqktx5spx35bQbC21rYKtlYCo1m12NZVDDVlfPzefJKmFe
NX6BUtSWAN7FWIsb1aL6CMnH1XEyOVAYIQ1ilYLt0q6J+TBFdpHtbZTM/311g02NZxuI6BAFWV0u
ZeVKrWkcXC5FoqP4DsPrQmZP14NcWHvIPXTsoAUgdQZSK7TRMxuyAG949jWveAB5m9tM//KPURZ0
GtBjoMxagPOudcI7O2vSwgLKorcgpTAFE94+w5bT4NlQEAT0cGqDHg7hhvXh2udaNZIM541AIxmC
M5HMCIC02caNcnYkfA5jr9BdBYD6rg6OXSTSDv3qNO66P/8+Ww4ME6HnSJYC0Wr3aJCkAnADwApN
lk+q+dp2zZs3JhvjWFbqp/N/GceSugA3e6EoAONOUVrugnxpXB+dRa3YOzA6KPnOdqLrAzp7kv4N
hTcBQJ0X3sUczs6pJRFKwnQTUnuA13i5b8juizsMu87847jQplPmVmVquWHOh/ifuKsbSCgU0Xt4
/kZQLHpWLST0cnKAOlKgoFPSqfEIseP/5ttBIut/h7o6y5tUspFxDNWC4kqS9ndZAw561m7cS+e9
f0wpiLqGhfccQJNrejg3p9whCmgi6eqa8BM0AW9hHEv3Ek+b3EefsD5odjP4qM5ZT7xz0N7pNHAj
C4gZbqykSxvv429ZzswPeXfTSZqbOsacueU7hZoi/JMK9nJ9DW0FWR28lUFnIgoE6ad8CAu9zGHN
KVIox24ZyS4/d71qPg5ntWpyuClLN8GqSYf+dazhhZLfuV2GE9jbOOHPk1P41GJHEBSBUdJExejz
zFmFNWoCepTIthdUXbvTonJfnP6Srbf9E5YLfjUwRMM7E8sFfMv18xzyal47wNct0nd0RyJU709Q
ZQttaPPDYXBjUVyYRYOA1mnB0AMYqvUCBeKWypQue0+TAS8jUw7HloTSbf6bQFCEBeKWmEDIr+ZQ
eTqaQxyB9OxgNLuC/iBfTbX1DDMvzB0qM5g93MVoda0uY6s2DFhelmbERrBhIN9xHECjANbDlDUg
8mizoqeZPVmFAmBgLqpb7IrkcTEn9xvhcNcfZKX/uL4lLk2xCyQhzhoAZs7IQ/XgeC0U3oDQ7fPI
k8YhUfKpNkDpKNL3fwyF9wEeT7hfIaKlQyD+80JFmXFy+8aaon7xuA01N4AAYW7nGxfF2Yj+hkEN
1QY3adG+/xzGLryOFcSYIpXpUWI/p419bzsPctI3Ap0XKlaRlr3y4czyeGGTTgehoTHqk1nxnSHQ
jkfe7c1tlBojJGF3bVPcuGzrtDzf9IAEI52zAdZdErt1IQ7ebk2r0RahB/3Qjl40OolvTc7Bck8o
kt9kdvPQIIVpy8EHDTewpNoAiZ7di8svwIaBMD5IELhIPg9+qKCn2Dv6FGHJxiX036bfZc32qdHv
E3rMva0teuY3C9WkjwHXiPi+KHpr0OcpwotwVwMQ74zAEsBerkisQP7CqH0N+bSrh7Pb7LlFoyxv
I5ISf/oO4c9A5+RgQZszs2h8fWGvrxWcF4vKigGMO2q90MP7PBVovZTdANNwNAcpurFDZMIT3Cq1
jUPqUhiwNFAURY31XIB8Qlm8SUyuYwRJOKQQ35Q/PABXrw/mLCtYRoPDaUmB4cmjr8WrNGj3e0lT
6lGrMrhGfOcaOxhC7mev2jPLuAVyCHbv32tr/CoMerge/dIYPwZfnRFVkbYZtTCVQuu1cJgBR/AU
8Fm2o5F/nU7QdkCwWAjkgMgC7vz5q5m219gzyj6Rp3ojTCl7HwYCbdQ5+319TGem8ug2wsYKNAgb
eFzkEsu98OGc0DrKBGg8KB/1zA4h1TdGddsCFtFlPTBkJRr5jkyNb3kxcljLS0sDmCsxn3XuZvux
TsiLaG35zWjdwm9hFBXRzPIeUfaajmJu32ROtLt6FNW+b9BYsGCO/TzYQ8d3mq6mb56emrHIwc7x
2yTpTgluFt03yhmCG9cHuj55/46TLrDqJaU8u0uKsa/wHEEFzqozFWGlHj3ogyYgq6ccJtTGlnHC
csR8zEUWkrANtyOQCVD5ONOg7LS+TuBVbqKDy8xfTM/lrTaOJIAuQOtXaaq/VJqe7+2Gh6bhbZDk
10+4dfDV4S8JxNfKpBxjYmVHyzqVnO+vT+d6L6wjrJaNg6JjIRMMrynmgEzlrSBvutgy7duKsip8
NGrOACryzHimBQVzHMLk8KSHDHP9j/ttPZzlh3zYBY7ZMpVD7jquTJn5Y8lK4HzKW2bb00ak9dW0
jrQ6RDKiZT3JDESS1c7hw451b1A4b/2OFGHu3mVp8ef6p1q/g9cRV2dJN2cdVcoxgRmCOJ5VxwXg
SQ/D0ARUA+1RuGwD4HxxiIAcgkmDXPzM5K6utHHILYVifqk7fwpRP4wolUGufIYFeZiy6Shpn6YB
IExkd32sf9PU1bYzF8NBAt4TOsTrZNlNKn3GmeLGFXqZPxuWMx+9dnkCwlU/MVOzKlzR1riHVL4D
1dJ2jlojLw4llUlARS/uHLg1h3aStjd5piwemEIXwOGmi/qzEPQbn6HczBtL3lWtTP99cYD/ihMZ
fJ0Ll/UIu0TD1QFtVcw6Sb3x0W86jH2fhZkqb9wK2OixAN7o+qSdZS9YIZ/CrtZk46RlrRbhwYpC
j4K74jQqIxv9XtTknU6995IZQ3c723Pug2TdRAkr87vEkd3rgBwyBOqAHqFVgP8ixWnaAm90hC4+
D/NBmr4gEEDZ+MVLnrz+zB8narWm7bHXTE10ADWWbAwb6ezrxLYO1ex+7dDeucV71AlRHH2cGZE/
Jyig0xIqadd/xYV1/mnaln//cGhA9S9lPINxZQstgSc9t72DKdIkmEDtORL4DPsVMebA7lQWXY98
YUt/irzKb0taWs6Q1m7c2YsVr4CQwQRXpq6b1K4rAfmriZd/+S9igr0KvJANwaZ1tbYhE5vncsBZ
XNYZeoFOZGZieOZ51xwz3rUhNFe3zv8L9xja4f+JubrHTGWatKYdgVZp4vqQDO9CzYBS/fWRLcv7
bDF9iGJ+/o5eCdv0ZcAxwolnpov2zUwACa9GpF1p/fZfRMMs/i0V46W5umo0YRLaN7Cu9PBEeYKs
k3HoK9M5zCaLp14O4fVw5qXR2RSvzaU7eP4acxwqUEq2jJhWeh+3bUFDtO5APshYftNMiRXPjYJo
M01yqN6q/qW2DPjQQlQ/UnOfhlDMpkEv3Xeo3DohGzQVUF7Zd56CTYdudu6E4mqbvXC90Q8VS73e
ryrIbdojwJQs8eoXMemLQlEGyS3K+GEs6wdVMJn4IxKyHzxtaQy9iMZXHM3s1KmqODfmDcbZhUzC
xOPENOAhZaGiuHp4CwA90dwS8P0oknk30tQGBLieQkcbnq9P+FmHeTlNP4ZaLdqy7FvdZu4I4Vsb
dOJEZtHcW67f52Tyx76odlyNw7NQEih9yIb6vabaxM/b3vgCNGsVmjkz5MaJsTX+1RofOZT54e3s
4GPv2x+FeWdtgRO2IqxyNVnngwd9+jmerNHZpTV7kECGv9qG2GJuXzoVPk7w8ks+nLujSzNnhh5/
XBDgtNuaOKFnTxu1p4tBlpczGLgXSghl1yUKqAgnlvpTDS91eKxv7MyLE/afCOuaASUQvlwO8jgH
lD617+u+unXyduOS2oqyWvh5ohca2GJOrKAfAmrLvYRDiyz50/VVvxVmveghopDzDGHaYQzoD5wy
gRii6zEunmQfJmy1hoVqhxaOkbD+cjR+T3rIZtUyW1ylmzuZoutyPZx54QmHh/b/LYF1992eNNPW
tWUJ1AbdWSpR93mjw7a5kM4BeunUh1k7QKY16hGmSshTLmdj9C2Y7dy5oD298ISBrDLVei2DqQXB
tNTTGc66nvDHBpZIbWryKK9kepRaCUe9Ns9+p6WbB2TUm4e0ZfzkqQYulUzhJKFF84YnJLJTe+p+
tTo4FLgM9RGGFcR9NzsBCtmkefu8Flos3Zr8cmRZhdbAN5CmW996+fcP+8+u+26QHeYFGDKXHNCA
NM2NvbE19ctS+BCi6lhDGrUYsLuY5rZv9NuSmdMtIQ0/QH0TCF8YnaTcSQ5FqZnzxqd3luW6Tgk+
fvpVfpk5MHzBAwKilIadhWkxJOFsTOBuuSj2Gyp1A+5VsATK9Vo86NJlO2UTvptn5v22vCSDcA0s
RsvMkPdmq0YLejKOdws5k3nnJqAP5R6M0GFZ1B/N3llYOrR5bysnuVMp/Jz8MgWvB1oF/EjR+a98
YFzkYWHIBBor+MGSxo07S2sHHpf1yBzw+VWjweSvaEvfk45xmgo9T3yvd727xrXMmxokvkCARgAr
K4f81EzVOeDmt/NeFKqLOz0f/SaDx4/fsxpb1zTLG2hUgIg1o3CRp5j/1k7UUbbVBCki0EZgzj7s
Wrj6TD7Ms9vcH1l11+DYvKFzsUWZvbTinAV2jAaIsdBEPy+HFDhqu9FgQqnbE9hWwkVzHbTVvrWf
ru/5rSNmldLDxLBOKtrqsTC7B89wjl0CRQYId+Ca2TJx+wvov7bIVlk8nMFSVyU9MrPcPqaDoD5l
6RBNetYhpxfJd4jqP0wCphlEjpnfDmXllz00wvSFQ1mV8KMwS/TsoHmFDDxL95iT4rEsO+MBD7Ic
ne40Q7GuetOLlG+cxRe/CFxnAR+GgNLZO1uDIw+qXziLKZmOrLqZCrGjaqtod+kYQDr1v1HWUAQd
rB+AlAucwJo3/lRwgYq0ZriRSnoBwYZ+qbndHbKcnNAJ+Fev2CWP+xh8dXPOKdT4O7tBQjNy8sV2
eNOCV0hN3xw9vnFLX3rQfYy1nEcfzrtSwtStmzGdI0nuqzrxM7PceXP27MkHUAcO11f5WYdmPbTV
TWpAXDCH1pYRg+xEfA6gh9/Cpct34M0GXYSqKMImdY+sY/QIZafxThhzccst90DoUL9c/zUbS2lN
F0phiYfnEsbOLetZlzmMutL6FtZ/VnA90KXN/fEUWW1um/VGUteaHdekISCqtW5YtkL5lWt0Aewa
nd31eBcH9uHUWu1vBvOtpDZbrN70Vby3/VfUmP5fEcgKquOoGp2cPoUBdI0SES4KI6MxHdXGbXx5
vfxnJOvmMHShR9QEdCfmYIgDM7uIsxnfkcVEIDduQmbPujx/lye6sWhhuh7EhVY7r6MdzT3TgTFN
RwPdS0PD6KKi13cNblK7cXZuU9/XGQ+Jae1bc3z891l1deCdXfyvdSbN2IoafbQaPFMvdY4k0SIG
rx+z7zcgLpeWI7T90N6hhrEwsT7v+SSViSE1uZRJJ3gGZuBBM5BO74eWQYlMTh7fyGourcePAVfr
f8Q7oKC8NGOegVdrEVC/WF/bB8j5DX+uT+Gl82yBrXqLmSCwwKsDpuiJmvTEJDEVXRox4gIzYAbc
AOHQ6GnIuLtxpC2/fX2XfgxofZ5MCeZcjhvJiJEbAZc0Jcdam/gfr4NIumx5cXIzqIlrettubEFz
+cvXIi+z/uHoBu3FSeGVAUvxbHT8xpl2hgVdDqeSE3rt1IKLOZ4mhQ7TAZqA9ZrS0ueT91jVOuRP
DbEzS3O6M6Rt/LLqVALSX72jV4xUr+RuCMK15Rc1baE3b7kPXtG9JIld+rTX3tCC+1Vm9TE3R+YL
z94VfX07dRTcciLuTYhPhPA2bch/sYwwKm9RywNYYo3m/Zv9kxHiARCje3AHrY6NFNwrTaBLeH0V
XfqoHyKt5a1hIVgUALjBRNtVt6MLN8o0f215/jTDcqBGHjtoW/Z35oVNAt00VMCgawiAxnrlwiI4
ZVYKqadWOmInvAy67arhTxAgA8GDteTFnLvkpisVgUZJw8AY5+ZxQgFx37mCfRWOaezqRMjQRevW
CYbekzuUwKtFnyJluGKtKWhdKH5VVenqgZyld9SYNTwb0hkfuVGQW5yP87uAuRmkUGwtv+/aAs5V
bk4o/NXsBJZroFH4NhfTjai5vpz4bXR96mGLcr6uLSjzQwALKZ6Jj/15XQ9ZUjgZL+d49ECmmtFW
hRI21MqsoXDDNDPVn6Y2xJ2aFuB4UkKG/IbUtvtEXNC7jhDdoz/0BmpWvtlwFL5ca7Z/WolOch96
VAVBddUFGqVwB9OMoVEA08ZaAIS+16ue3cDRsrR8pyazP7QFFL51hv6fI5s9cn79Xsuz7g2SiEMK
wYa+MXw7V2Ag9jmb+tAUXPvWAij7knoTjEQErUYoGWSwNEbNLx94nHQFFL0K3iYkoANlf/CFX3uH
ZyfZieQ3El4WQTawiDIGI96qrKzDKPAEmkT2SHr4nXo1utTpZP6AqAsP5hbqTgH65+rBcSXUP3gi
DnNF+hB6DBSQl1Li2mKwP+0KuGCamZnPPsltVOKsgfouVHrCTHJyykRO4H9Tje3JcioTu9ykBeyM
+5/zCIUQc4BcDM/TF5OlBoAkvQ49g8m5A1p373TFsDeqGkQdrT7ZEhoaYIEIsEH1Pv06Kghx+7xn
JDBrNR8p0Ibo5ORvI1QWoSGbmDYOrDnxA+qVLzOp4jT1AgZRAViFFk1oQUYktcS4p/qYPNPSoTLk
cmy+QaNA38FRWLzMLjFBWEtUD1tP0pzsRYOlqP9ogOuHnEMLmKVURsYAdBnmH0IRE7KuUvXQ7pjn
Kv822Fr3MCl5dOqy9dXQ/GZ6Ye5gX0ej2uXpHWj3jQ9gsl6GVAOVvpA47jNOGwhtWKrci0ymzSHN
mUPDDrv4DhbZRpDqbhckSZGEDZ+akwZo0rdurOqnHKQRAaNnncREgpSfJ45dnYg+mG1g1OVP6G7D
jEKpr22aoWtp6j/Tapx2dQorBI/rHvPhZ0e+EAjwnnheZHiQNPbOMxoK2W4GEgLSzSfAgpJf9exA
TIkbMoCPyOB3spK7ssq0G2VPLyAtOG8KtfU3qBPkXx0z+aEKDyKhUKxBoQ5TJfyCMeO7C9ktAA3x
Bye0lCCdAJhDDHZteQcc1DumMXBaRfaV6T6WaLf66Tg+d7zhfurCBNNwtR80QbEf6tAQNBmZ2eV+
TiUHxgMd2p3VUraryr45OJkr/sylV0Rj0j22lYLobz92PyFi1MRgeNbvjoBJD8QdXrVaapHoPKiM
EihRALtOwh6EuK+A4xY88CY8IsK6h3csHq8ciKip796AICFhUTdNVMMQ+jG3CF4frtFrG1WqMwlw
nJJA4qMNDNA/sJPrLBL7Oh0mvFfiyjZRtLBQtElHvYDeXWOE7WSpnyqBxB5MbX9nukSWLgdU5LRD
XjpTUGgeCbg+GdFY1OBaJFO/cY1eeNvCsXbhSBEkSWdChmWjlCtTlP3EjBuDdVXmQ8biwTY6C/ob
y3NItTIomv6psliykXteuFk/BV+lS+UEnA2pkWFbTepndNzbyv4JdfawZ11s2APO6PzfOzAWrlUg
xxdv2TMqIQc8tGAN3vIiTwsc2JUZa0kXZyPOh+t316WZ/Rhp9ZhGByiBuYdjxThE7sQ7J9lRLOZv
Y/FoWkeC3JNYbAM/+5fLukoDLRANXFyYUPg9E3hNZJW71iRnNCUG/VjybvjNIYME1IPS5zeH9SNk
rUrTvoGujjrqE0kPjHH9UY4As7B8fpgcQvzEYcfEnlCN02QPxSJj7gzlq9YevsDhNYE2sVW8o/9K
4SY+uKw6cc/VXmEvj8vPNZsnXH3dz77ShA5NEpSBq8o5Us2F9yaclAOnVFAj67IOvc1iFCSEZHDe
+5SW7BUgJmvf1S6LOXSYdpVhGiJCzZuCr1tYAXQ39a8AOGYv8GjXwhQluTxwErhvO7QBcdMu+K3l
luUOcuEi7Cph7BCf+rnyYLjMIR8HF4DpBl7JI99lozfHlNEHPIq6fUdtsZsMD461sgURHWBJEQ0E
d09bO3aY6fxXZVnsBkKYW2bElx62KPLgw1mGB8D4Go9bIlWXaBrCrbwUsLYpHO0IBa08ZsjFHjJg
NA8yAzGFwKXonXZQGsv4OO56m2i3rUW2fs6F3HNB/GER4XV7nnJJCksk1rI5zl0AFjwRCV0/5E66
UWy68PD8FGa1P9RUNdMsUD0kKLHo/Vvl6jeqgMNs2WzgcM9QyDiDF0Ao9sPCOD8n98JpqaHDAAf2
KuVxjjv1pq2qGp4TKFjMLhjSnC2+4Xpjf80mfuztYfr30+DTT1iOwg/vs1nkroPm3aLW41TRNOj1
Q+oIwx860IJyAjNyEJWcr6SfnsdebSl/X7qF0HwHrhLuk+AKrMHQQ63cFIAQrPe8Uh6wzvqvcSA4
BL06ZGjJhq0LHP2QSZixJ1T7jmqo6RPDUUfIB34VHhtvxZRkYJcycZcr4W0cXH/La6uD69MPXF0F
eCpWYsyx6Ox6LvykLaZQgpq/c8veCst+eEUWGeMBcoTVEGRwuUbehJabeI9W6YmSGU3suoPffIHX
dThpNlRj0ZswA1JAFSrGC9h7h+qiEVGjki8j6/r9xOBZmRpqfi9aSEY7kwuZ2X4IXU+I/eRiM9pc
w3OJNEejWsjDeIjChRRT57M8V0fSUeeERN151SFI9soM9UcHgjOs8ky/YzPyrKom9NZBh/BupHDC
DklZGPUebVDksj1382jianxKJsbnwARF+NEEfT/kKB7WfqnoFhj/0oazQUdZLAcW9OnqKeXwfB4h
tzPFHf+TQmLUYmGWhB0gD9cvvgtVF8Bc/xNntbEdgRHOULKK2UhZyKCt5bPRwjUCdc35zW2r0hdd
1e03om4Nb1Xs0QA2bUAtmWI153rY6po6ujKb9iW4P7dZUipo2om6iNxKS4LRhiat6DqFJ0ZOUr+r
5W7QwWvpPP3BGOi0H6oEin901kOjIzDzpuY7qJcvfen+GPUR4o0jMrcZJjLFUJSRhKDIW2vOPJy8
Xt4rM50C6KXZPxM2pLdlgxYs3hdop6mCT7eidLqATfCbEd1o7sFSeKRN1sR6ahVRokoa5B60MPFK
0aNON7wdBCXn2Kwq+DsPeCmkaEzeFpl5ZyayBRun84K2G9ug9lh1pKU+34zMne7cWeAtmZmPDhvw
ZplLfqO6WkGiNRdwBSV0X6fz+0jGLE7o2IQp0ImvpmX8LKDwelN6SKZNtBp8PZ3uZAHVs1qz7LvR
hm5nBpzPbzWBz3j9K57dPSjvghK5iDJDoP6MtKHa1oalSzvECQBQwZwnwHNbBG9dUXj6RvZ5IdbC
ZVq8PijKxmt6BjwMtS5hCdp5xZBBdk7oARo9d32hb0mRLYfX6nADvxQ4VBclVpOuZfdRazMabyBT
TATUwvMKMBwxk2aj+HjpmgPO1VkYWqCBnBWNqhno4VrqSP4q8eg0fRHhHt/xLOkORCenqiuk30H8
IiQOZNf1ztmiS17Y+Z9+wOoQr4ju8l6DhGmniA7dPIb+mIWjGAKXSVDqzb2pb8JwztNsNECh82gZ
BnQtzDVTHGCFsU9GIL0WDW/cAntzl+6LeMvv81IYqJTjmQS3FMD3V6eLFHnTuyiwxmAVNb8LT2ZB
XTZ3uK3qB4nas/8/nJ1Xb9vYuoZ/EQH2ckuRlCzbcUnilBsiEyfsvfPXn4fZNxEpiMgZzGBvYAZZ
WlztK28p+iR1EtF491MKBP96KhAtImyRVECP+gasV3VBHaiTMHqIMUE7kxXtGIY1IlcIwgV7djtb
8DLoNHRWdLYs3Y9Nmxu1FT+MRFK/vC60w6RbNcgAa3oXIvk5yc1MPMh+9ASzSzkaTe0fkkJ9wenK
stEEkIVD2ijRg1Y2vZN2FAS7OgtctKZHrzSxHySUyI9DJf2cxO7nv3+lv3/3KsSKhFKIdLGcPEUM
TbomiPH6wKcOoZK9//tIOik9XmKUnnG3uAzmtCzUksREwXfGi+KcRb76YS4LcMdN3jm3h9rsOy5E
BaY9rBjggpt81beiTkfqk6+XmdzonfxxFufiUar0+Akqy/RRNqPIDmXJf8mNSfl6e/QrV+RiAkBq
QjUaItBqoiNaRiacZrROUabNw8DzVRptuvDl/zEMO9simuLyX8PlizHpBAQaBk9UCk9p47NYf4T9
/3p7lGX9L25hieMrQTIyqOYjALLcXn+F4HXZZ61GRuyVQz18TiHLNulU3y2O527UD9q9mpkhHYxS
/UdFEAI23KREMHycYZAjq4EraKylHBJ41YLxiDrrg4Eu5cFUfidG+fn2HLdvAGNBUpU5tsuY66cG
q6kJVTggS1SonQTulGayPeLBnsfhCC7mENJgL8Z3yhGH20Nf+bw4ewBgJhSixLau1Et1rFqVLvVe
3YzpSaC7jYFEcsczkxx1Cgh2lE7KOROJSW4PvHldJRkjDuzkmDT/Zz0wxUzWDRanN5a0vsAQ6Ysj
6M7sNtHlapBVUDvNptG1vtZ7qYQ0cdeNgRc15i/YYqe2lfboOdtzB9sKfD7kFepEXP2XW7XCsLeG
mDZ4FQ28Q93RSdD9hUOFtPftj7fsvctDwUh8OMhhskEXbbU3Y5RedVArvedHC3s6GF+GQYB/XClo
I/fll7xo4p2S6PZT0smxJLpbIvRjnIguJ+er2dyoePO5dWs4YtqeBdN/jEvxhzlkO0PhL7OZH3cn
en8yxseENevBwtbIm3yUfFcN4uhO63T5sRry3hXbIX0epqA+8QsEJ2sTyMDgnceoeA2NIHRGRCHg
KOUm7T50FdE7W+Btweimkzm4ArLEtgC32e5GHZfqFI3oVqsFvEoCPJCTEn3rqbor0/rzGLTtuxUi
n3NADzl2Z1QVHTGRKiSAkdJGirq/m9qpPvYoIttpzDLoWf/YJ5b6VVXS4dOE1LDNLf+fpUQ/fUGv
UOcXjvAb/ftS1b6RJZh4t2kGdgxtcI4EEWhcmHyUAvFBNgXw822JAWUZis+TPxZYjAnYywdktHkF
TSTHVMFNcuSiE1mQ35d9cgIH77sxDd2ncCiTR7mK/cCuOjmxNQNdeQqswjNtGfP3kHSGbbButoIy
hifIZXlop0A5qUkoepM0GY+GMYr8J3HmShA6z22O4ncbKv1zZkmZC8g8CuyyytKPehdbIPz1/mjq
s+zmYOXtNu0mZ5RJ06wQqOBcJMSt6M/blT/3ThZM83lEnsqORem/fKZtbQUA/a1ULG0kBVHlyLuc
CIafAevrk5nTRSj7Md4pXmwuIMIlZJGh0y9CDNx+lxtagJVVcxOnnoV6RXeMip361ZU/X9Ugv1pw
jUBOrLkanaLlg9rWsWcM7yK1sujTP94BCw/JFC3iDEbZyGNgIU+8G/PnC+bTJN9PtIZpDYaaZUd7
buub60aDVyZRg5MJZZDaW539Wiva0aBb6BIM/IiC2hab+kNEO8ceWhds68fbM9ucfg2spgytBBUp
RCvWpz/JWoSuqxytT7n6KY/jz1pvDksJukG0tRmcJJN2QvXtBMlPlxCdzbDoKK/2QgWQZ5LUxnd7
P/01htqnMS0PVZG/0sGM7TnZ813fvBRLPvzXeMve+TuowTphFEMUF814shyjLExHlDi9lejvmYBu
7u1lKEzJ0JZGPA32++VQKKrTyZ64S+AMlN6gNt0pFqT8KJlt6AXNHs99u+sNWUM0CxIlUYuxlu3U
EaGG4a9hpEqp7OCjafwa4wqx90IsC3LxADIrQ1fRTwFngXDxasEkAewhIGLLbSq6mWMmN6cmqnpX
EnLLrhUU9QJ4Cg+R6D+I/lg/RkbrJKY4fZSSWTgOQube3rLXFpRm4R/higVxuqrSybkUTSHhjhuk
JV14RTzF4xS71LX9na26N9IqpEHwUky4Wy1XGLqHKpe/9BRDgJkIeyiOaxsHWZOlrgOdlBD4cuPM
A/3HKWssN6rlzEZFxckU6gCxaZwDanO3v5+yfKDVgoKYg2RF1Z8WxnqbkmqShYJBdvNBTB4SMcTV
oRHC+6CyDDcrdQwpc8GwMyGzDlkgF0ctF5BRXprtBbmVbfTZm6LN6quhcIR0xInyJGN7tH31aYBY
FM5dhb+BqDpEgtJZnPvKCwo6VLKfvCBL3TjkZhOaDGl+8Lvks5oHP4TE8L/cnueViwYRCnR6CdtA
Pa7rHiqCCXHWZIY7z9W9wt51slxXAEFb3bks5haysFwfb4+5uU7Jdf8OplYLWckpn0kXuQEAXdaV
HQa8wa/+2IB0ePX3ZI4324bRqASKFOhQXlDXz15sjbMRTQO9/eCoWLkN5DoWD4AJds7Btv3GVa3i
3UiHha6pvs5yO7FJg0mrS691xAO6Go55FxwbRzgupot7IelmVgzG3+gbLeIhJNWXh6GhzWfG8pB6
SfFTnb4KwO9wUpaMt9tLJW1PN81nol5SaoR+NvR3s5vmnuZJ7olHTGtcZF+dsbV7u7WNo+xIB+oi
5/lfm+u0Fkg/yZipjSB3uuzZvx6jth2spKib3GuEL4X5O+rO0vh1Z14LmPjyeFMXJnVYRC0W9+TV
fY3Q4ChgL5Z7QyN81vPi5xyPp0jScKV2akHgRllocmJ6Hyf/3R76yhe9GHn11CIhHYth2+WeXrwq
6n2qw0zfo/xsT/UyO+WPhO5Cb17dyVbWQ+oE6e8p00czfi4CdxLuTetJinaW6tr+YCQ2O7ErABVt
9c4Mlp4IFm1wz/qYfBgd/RA7RPrfVOx6FTf5qJ7yw55W2fZFZ2JoLSKOTrmWB/dyexRFDGUsZ8hW
O2rZsYx2FB+uLZBG2ZtUHaWuTUFfokEZFDHbL+6/TIC3euhozu09cOWuUDhOtAuUpb6yicVVpRMk
n/IC5ebBnR3+95Te46XCXZEepbvbo20nBGEajVdFRs2Iov5qr6tBl1qwTVIvH+/z7s03TlL6enuI
zZVOt4DAZ6lOUe/dfLPOIgqwyjn3qnSypdAVw89V7NCztDGuUKOX26P9IStenl5TJHI0yTJ4SDaP
M9jJQqNDYLjB78Qu7zIXn4qD+kk6il7hhK7p3h5v+wHJl5aOiyyDwdoKogYEAvNAfc9vwpHnCue1
huqZ7VvCXoFoe3KpPyH4SxoF0GDziCC0kAPERWaMW/lTHSv+Qe2iE87o84+sGsic/bjaKXxtOd4a
W4OWPlIjQFNBNV0eKLyvB1To+ZrjU+f+zy14fh1fFsPt8Ay4fmf1tueX3JYaES+XRKq7qUoBcOuE
VtfdsCha16qg/iFi8v7PS0aLkVaOCVCP2a32fK5YyYiopwFcf5bOHbZpDnLezZ2eA2P+x6F0oouF
2qFQsEQjZnUfIRjVVyj7MJ9QH4FEy1/lQvOdTIr/1fGR5xdyGkpZCNHQMlhPSsD9IsgSvpzU35fv
SgCgFWz+Xh6/Oct/RuF2NSlzbzOmcoYoHHL0XGusT53fNceQvrTXq1H1SaATGNPpfliMAW5/xiVi
uTjTi081Ehh/QkN8FlZvVhQDqwXdgr9CX0xO2IqGJ4gEyyL1LBlMliYHi2cjhFLMB3EONau9h2Vz
zDluEByWf0DMb0rP2TRaYYDAhKsWH9I6tbVf2bBz1jZ7H7IN4aGJAPriAbtOy7S2D+NRXGza29Mc
hHeWMO5UebaTwAAZpjcbhNuRevblYa7lrjOGyJLd0JePdOdVnFilX8WARsTt9boyFSibeC7DmmA+
ay2+qgMK24rokwINfiqm6qVudxoem6mAPsSeRAPUwYWxeVSyNPLncIS6pDbeELwS36Z7VMVrQ7DN
eU0Ww4bNepiBNCNfxBCFcoY6bJQ/e+vXP34nZoFmN3WqJYhmmMsFaU0SfMpL8L8wFJxj/TArys4N
tDmxf4aALUE8u2yuZZZ/Bcwl+nRoPsmDN8/Wh07D61qfh+RYqVnvjkotuZM84TE4gwC8Pbcrn48T
iywuSCBu8rX2dYbpwiRFkeyBWVBPlRV9hPEtfDEQQNmZ4ma3LR0ZEek5NjZlv/XVp4D4NMIZZfUh
EnunzOTiPKh96d6ez9VRLIKYxRnK3FRxRrRdTB09Dg8/y/bzCLrvm5Lv0bL/3GQXNx1zoVfyh09m
bsV2pTweRpnGu0eySH3BrAzzIGCtcbbydrLlQPtRxIIS2Vpupf91QNifG2tU7NaaYqr9BYQJL5Tw
ljTmuT9aBj2DWtP6OxrXsitP2sm3mpA6e3VWk/h7rAvSs9GkxVfQOEBYTf1DMGKoGA6Z+rlPkQ+M
fAByc9nGHv3F8rHJksgbW9/3cO/5mqTCO/S9lpqjNd5FSdi+1L2PZaM+1ZjFJv1LYex5x13ZVcjo
Axr486Sy5JfbOa0EKylzEDUFOtjJUP9KB8qtRrNzvWxzF9ZBRX0TRQl1UTBa5S51lQRaqhqzF9Vj
XbqqmJ3nMFDfpFxp7uuwCN4ypCts0chDfBLHOnloFVo1g298FeMmdegtIHOnk/cfci3/ZyEnfh3y
PoRknC2RhsnlV1CKfpgttZq8QIlCu2nwWhbb/NCTEw/zzr7fRJ2rsZZqw18XSNxP8DSpXniYQqGa
MEHT6yefLSXP+hkTbxln7WB0/v2wLSwK8gY0m3hLLgeVBj2sW5kJCuXwHsxIE6ggsm+PcW1if4+x
Cm0ny08aMQTMEVjKKTGC74b5Akzie9fHX2Oz2Hndt5E035FHl8REA+2wqbrSqbSGpuZkR1hOPySR
YXhiEaW/gVg0d4Om/KSrHzqdIj+NcSad/KQNnFijCBBZ872S99bOJ9728ZcfhGEVRiEiLaU11zlu
xIHNXBDKx6l/l/lN4HC95t/zElwlGv6Nm1oC2hNp/J6lRQnUEUO420tw5U5F34jA2ESHmzRxdZrb
DHfauItQA9CKwU5xKbdjddop115ZZ10kEMH9ja/P5XG5l+bKr+J+UVGK1fBu9n0EWnHH9sdzL/EM
Cv+P0YgVACdye6NGvBotx7pb6iOwSHz69J7cMHH6NkaJeOr8R+SvJweP5XynxXBtitS9efoAqtH7
Wm3l3uI1QF0MBYdQ0x/NH/0c46QtVMJ9mtP17fDHvb1w1zYPOQ0ExqV/sH0NsXzvaoiAI9rEOtSn
yifOG6oUDlYWno0IYY9yhAmCqev0i9ZpZhMJ/rPsgEE+QH0TVhEvAm3Ry4VVZFHgvzBHL8hBRpGz
1Ee5EE5GNVg7EcamomrQ2qdXRMAJDJDa6uVIcltnAEC60Wvr8EGb8A2Us8e+bm1VaHb2z5UHjnoM
adaS5C8qbpdDdelM6bZKQGPxDp47wMK/fQwuYR1b0u/bi7jdNXBZ8Y8DH0lletOUNcuylxELXlip
WN40UqU4IH6RtiNeq33j2wgQfmffLB/qMryRaLWxb/7Xal7PrgCkIGctZ9Fo5PR7NKKkZxCAOgLi
pG401DwwQQ7Fp6ejryltuHPfbD8uCTJ7VtEoIkNdWr7IX2+Z0g563LVA3eLJ9488rM+LwvfDXEs7
mdZ2wwCQIq6HAYb94KaELBu5FhQINnjGPCIlAYWVI9AFWQHNNA4da6KZc3sxr02NEhT9U8CqC0zg
cmqlX/WpiXO41xErY6bcT24CYx0DcXPnsrk2N8J6TKFoJFBFWe3QQRilSrY4DNEQDV8TECkVwqqp
rUTV2UepdmdiW9FWdJBYNPAPrBqg0dV4cIUzWK0kSTIkY2zDO0v7VCOXcwimeG6dqlLegoUx2sWz
4AWDeRdhkX6XhUrhJKU0kKtHSAnNidg5VakXT8UoZHdtCckMqGFyTEphz0h1+6yh/02GgDovtTru
p8u1yKjDCCSUeH+CwE5kM1taSvXOd1lut8ujxH0ElQtoH2/NpstjQG5rFxVzaAJ54Alh9hio8ghb
XmnOkSFCWsNl3fHHzvr39efsEMVI9GAWG43L2Y1NaEVZyNXftmJg14gGi00kn4NRhD1Pq9u7vbGv
zPMP4HyBNsKxWgMsYJZPaTCb6CAI1r1YpDbUmzfE6pzeQBQgA6dT7jUurgzJywbCEUTXQmVRLmdo
BvoAhWCC5zF2qZO20YdSfzMtIbT1WjtHpEppOeTOPGXnUSoKrKmKgy43nohqmp0AUNJD6YvFPSbk
r+B1P9/+INuTTs2SzgBvg46k/eb7szJJqfi9pyro6+m1/8FsaEgJAz3j2yNt9/Gf2gqPHvqPC7/4
8jvMVVKFnar0HnXhys5ngS5sOHQ7o1yZz/LUQcbAwpCYYnVa5jxS1Qp1Ay+YyzMf9hSFyMjBzbg9
me1rR9OL8jnem7Rhic8uJ9OIYxGFYTGgdxGFQMhyNBkWlRRImbFbSYufdmplO5v32hek50HZBYzJ
0iW9HHTmeRgaax68TkajZHExS9OdIbbX8VLS46JhVhog6lVsYk6RAvwvGLxsUKOD3xCOyW3UnCsz
PZhB0e4Md21GKBFQqiZrAHu+Wi3WsC2lCijsFITPmSp9yqL/bi/UH7WTy5sNj/k/LAgqVtqmASYF
CbGIzAZXGAhIXqoIkNUk6zE3Sc0yVSOubKOvgSw/llZ/TvRkvs8X9QXwLNCXerk6ZflQnlF/j+4b
JX1uJoi+mjn/8tH4tdVKf6/96V7LFOtZAp5hm4mmHCjwSPeKIMcHuCQVyj1Kj/ScGJP3IlBxe4pX
PqK6YIFABeFBtKmNGXWSIGbY9l6mlKcaWrFv/XtwDPIVei2koKVjtN55ol7jeJk3vYcC2mHO5+OQ
MtE5O96eyZXDq0IoZjMQF4PgXz0GuigEw1AwTFl8yrXvdfsj6faCxitfi+uO4iU3HsHLGnCOoJLf
Cm0K7BtuZoJAVpzszEISl9+52nMXYyxPwl+RYSZJ2RiqaCiItZW8+bPYnwO/ap4GsUo+YIGJZUE4
zU5WNOZ5LJPC7jSE/nsdfWcXk4vmKDVC4WRaYR17qOBOKTa8xYExtl80ZFNcZBHqe6ETiWJyCCNm
rX+ZQN0eQ8ko7/Wi7CDNy29+EY+OHIfBUVCDwJGSPj0niyK4BkrM8TG6eJzqUUJlKdEjR8mn3741
Fp5Qld2dHiThvaCiZi+32XFqhvcBW0AXil300mht/CxXoXSETzcf68D8bAg4+OWC7DU5bFh4SfpT
NKq1Sw7U2sIQYtpDZO4MqTq6etBPn1AxMV6RQYkejFhJ7vRJejUzSFdh3/0aMgH4f9bpbw2r5cSY
INCSFGECmOB2M2JfxG2CD01d+Y+5PFpvQMJJoqS+cBW/qB6mQGqe6nSycFYZlEMwptHjkAP/sYJU
O8nY3+V2SRnhiL0yzgBoQNqBX9a2NNXlWZhlPbWlqk9cKyiSDFGT2U9sK+xxtirM2p9tpUcioBvM
9AU9mw996Q9OL8Ov6uvf/3gc2KMcB6CZRCoabe/LbdRo5ZglCLl71XwwYwRNQnekI3x7kE0SBcsa
F07++KUbt7HHFEpNyno/HjxFRjgpLHjDpOgupgNgS3rauVC2ekgZueLIILic24NfeW7IgUFX0IXj
ZlmXbBohNgSgEb0nsWZ2F1F/7IcGbtwogFpUfH0nH752+BmIj4qzNOHO6r3xqzpqppTDLyWmjRiq
IzZ7ANerQ5iIty3sDlB9q0Urc7U3dRQikEz34iw/12i7/vtHI9NegFKgLTZFISFsh6gdkt4zo9ZJ
jfAQJlg3SKUD+N+9PdSVC5k2KRk9VrAgPNdhjo/eZRRFfK9y1M9GgeC2ON6J015V+EpWtpTFocSA
1sWFeJ1vmiFxm9ZCdWqsZ2jMoiDbVvqY0pqoca2MqvTQ1e1Rsp5iwTyX7cdZKl8of92FwwNaQcfc
IukXVLeTon/eoPQEKa4Ru/PA8tflEaTIqooYKICibGcHrfb7WSk/azGhkdzsdYW3O4d8BIu7BZ0P
NGFdWozKJJORFCA3iRF4wArX7H/dXs6dEYwFq/bXuxTUPIumgThZRpRgZTW41r1EcrtjLiZhrJ5w
DRMbVqGApNySXDW9Hffc17hJ357J3jDy5UzkXqyUKGMmhvI6EGmFX2Lr7fYQ27vpciarg4wC4BRP
yxBNdk+4aGpOTL+znXaihW16eDnMsmZ/rYlJRC8GYsoOM/T20Pihk0bzqVU0L5DDN99/GrQ9H5Qr
x40x6QzKEO7oCK8LZ9Tl8yYc+snzhdLihf/OPVwddB+ejdK+9Mo43/n1bLqJImaHaGhOERXZTsuP
c+x/LRRiMklGU81CsLGTqLWhcRZ6qaaFO9/mT2fmMpDih4IX4vJZACLr/CDnnHRJ0w5eHxHxtLpZ
YImo6q/1LBtHZTa7h1Qov3NFKXehML4IOMF6gZTT4EFPx5Y0HzktXZkPoTTUDuUHXnpc1Zyu17y5
VTLVqdOyeamEXHkRtUF/lpmcAzejewuKEDwZFUx39OfpS17Nij0MZv/UyPknv5CDu772HxtfmI6q
HKU/fPJbFIf0/sMkBNleiL/VV8Rkjhd6AZISDfBSX+6SBrkXK5O6yUPdvj1I8nAQ4XzRMXfqpLfD
Kjn7+W8E0J5HrfmdzaVtTPpzP/W/lLDxICo9xmL1yVfyNzWSzoOsPaAUjzFedEZF+JVO0gPeoOe0
1Q6GXPy2htRph+5j0iFVoqTdQWuF82yGbmyFvzSj7w+pVu+USa4cAx5MoMZY3jLT9QtAwz0r/SyF
uSv3hh3q1nHUq+cu6A6tFX3zc2JJbdzLBa7cIn8otoD8aT1sKvFt3091ZxH74CuKXFHVCi9S3/sn
SlDt6fZtcmUo0jPogwt+CGn31b04xOgrhrXQe5p5rNtnK79v9JfbQyxv0eqwYNKCYA69G7rNa6Rx
05v10I8SWhSm/rmU5fu8r4+1HxyxmLlX1e7934czKbOQdAKn2szISEBQgBTsPWN854jc61b+oTDb
R0HqCPTzvY7nNqeiufCHpQRkiibD6iUOUiMuIoXunhosCvrmPbV9W42PRiKdGj10GtxBZVAU09kK
d16CK2t3MfTq8IXki43as3Z19lhXOirjP1AA24nDr6yeCZ2HKAjK2db5sJCnxEeqa/D4t7Ub5FBM
pzY9DWPYf9Xi4aGuzOTn7RW8Mi92ik5eb5FebLim5TBmgLdzan8jlhGR4d8ls/hNi/N0p4GxbVf/
ybbJumle0LJePzhUMrv/1XmgcD7oVU2oGhV2K1VOqWjPk5D+ElL10AXapyaZfghaebAG5QQgRdj5
yptrhh9CPMs3XARUqDhd3qOaApJsEcf1KNuTcA8nJRfO6P8/WlL/0ug/O6Fwb3/kTcy1JHEKKwui
F5bB+mJT0y5FMqsaPGGOT0YwfLDM5F+DoWUIqGd0w2igbHoaUj/KgoHWlIcypHqK9OYzfC+keCdj
Z8Nc+3oL7QyVtWXPrIEUfp1qyaSyYVL0NSib1bqTYSd3SJRMue+bZDjQwEVRQ0Vn9PZX3ARjf7LU
pTSk8yE3hcJQkwJtMDpyHh9eciW14rmcSmSEBDOwUZLWd1ZtczSW8aB8E3pQo9jIWMDbm6O25HIT
819WNT4Q7ntd0Xz8f8wKfQeU9LjUNkILMfjrHDf0zhN8T8oRdYLNQF6qfL89zJYEwGwW1sRyu1DZ
Xe/BcJDLYMhQKSrn9jDXA4Uo0Q1Vjdm1+PCKL0r/Laow5zWBa2nfkFvZSVmvHAJWDUA7nWhodbJy
eezmvK3COjc6b+7PVqqT30d3t+d4ZYMAlCB5BO6Nat4a/Fgh4qs0StB7VXzGqjtrC7vwUyyAop0b
5MrOQJoP5QjQETogkNUNolo9FWRV77y61mzYHZ5AVoCQ2k7ou1XzNxHRX9gnGn11rujVe0cPoRAA
RPVeKBb1yTBq0RlBDB5S3bpvDIiPXZQ3nhbPI3roYfhz7vvgrqF388/9R34IdQzOHiDtraJLY0ip
OFO084wp4YoWXTXcMyy5snjMklrs8hYtbc7L7SE18QgThyFi/QTdfuBMq8je7vUat1E0b88C04c+
zgLy4l2Okwpyps+BhU8McLzfQTGdmknpX6dRlz8KVoHNapbl8aM1GrmL9qVkz6E4uDCh4ZyGkuCi
u6e95EX23shj+jZKyrB0zISD0NSnhBbdQQHGRr0TSLcw1fpBojYxtnVPwK6WzjCEOKhqvX/uF7GT
waLNXA4TZoliQdHULBOdm5TCr17TfgiRRd+51DYhxjJ9Lm4arYvg1jpAjOMcyec07JEBCm100+1q
fp6FuxS93M67fRyvvBQgetDLWBqLRL2rFbXKJOirSUWo1m8qZ2inp8HsctcsVZU5LuL8TSHdjUDu
v94e+Eo58++B19436jRlcRRpHM/ES317bg5hR0r4q/2BmnjT7zyI28tApnZKcQhaBnB+ednYfyXv
7ZQo6EoxzRyxDR9m5Dfq1jsXzvZwyCK4OhhVtImpjy2/4a8xgkAW6kaGFxHw3C2EoPZoFQet2evP
XhuHCjCZNgRd6KWrO1oDYxpVI+PEgeujHDn9V7SnUti517YvAcQmvKeRAOB53ZBkFZpuvmZ2sDyS
w9C4/p5o5HaPYwxCq53jDaBg088uir4XQStzxKe7urOrKnXE0PGbD8P87fZOu7L2LAyxHSUU4Pbr
dYG3106d1HReK3LSZYOmQe0M3R7r/cqycPEC/+DlJIhcP2xzJhqpHBmNl2TxsWm7CemZ2bdDtXFn
JdXeb0/qSqiwAMbBykKaYm+vd8GURV2UcWfBLR4g4aYOYisH+el/3OI9vuD2sDIYqdzS2wBxuM7p
sk6udSEIEJI8a17z2J6ks+rF52on+rj2CQmLeVwo/ZN8ry6jtsVelasbWqJUHs3sg9RgEAL07tft
b3dtGKiCzIODSq6/GgbdTjUeWjZE2Zy5Dxo83uLpGA97yZTMgb/I8yHuwf8GTk5RiMxiNY4IeagK
Y7PyAKB6hhd79b35MB+RgHDLI2Wq27Mi5Liy0xWQQYuiMzfdJk+MjF7JAprMrtImXW+jiLd4KORh
C/JVqOdDouexK2eF0tpKqKWHCQeEsxxppWMZdf+apaL/OUZ4FgtGK31KJSvM7WCYrJNhBQ3sgyZR
XCMTw4dsKGq3C9IcIaIBadkw1+oPfWcGxyCjUZOMQlkdopi8pk+H+pV0U8FIUgu7R8wCv/iVWv5G
97D6VNAadZtS6/F1oaM5tmPrCjniYlUvZx+RAU8VFI3G8TBFoXmwWj/6nY0aRX3c4b4IsRW9Irug
AIMv2zfTQHxcU6IPYaR2vytD4pCbSXTWDNX/MaMB3LryPL0pSZ5RMGyRwo2JCqUPtVZWLpotzQPU
q/A+0q27BCQFxBytJbxJQ80Jstl8DEWr/RECHplcfwyFt1zTqze5tKanzMizryLOxw+CTmXOr6Tp
h6n15kuQjAnyEJry2U+byRaTTnufqwY3QalIq0f0YxAGmQX1lI3zXB8qMTReaVapgVvFYn2SyhQv
ob46A0/oI3vu6w7t36rJznLbGcmhLA3xaUh7ZBLmvvEdXUsL9SDpUTTRKu7T1y4038JR+qFQH71T
NSxHxDFOXlRpQoRgELNTa6EshOOE+hDFg3pfBSLGDKB/8jtdjUx7bIKFnaTJj0mThJ6ud2NoC7GM
LgUuMh90c8LeGPxEnWSzm4xDid6dSjA/TnisD1KO5V81ghd0kqijZG6VpWuxsG7fd6VMFiWqmdMJ
pXKWSvE4qn5yHpqhPxeK9F5k1tJbGbVv4VQhn5B3xT3i5I4ayH550umH/NfjgPQW09m+01hUaDCY
lmCp/dIHkXRKkdBQ7VnO3s2gfh4nP8jsUNJo2RtlwyyUtlRKG7H6+L9Ow9MCTDwNc+RTVDvX6Y8P
apaewrYNnThRHwvQh+cZFSW3Cy28SZJStGseG7tPtBfNHOYD0tWpjUJI8clgsdjsMT9Ca2L11Zzb
12bGDnWq4vmpqglmkXo24fuh0ZxH+RdFK/zsMKU5XhbpoJ70GIpFgBnKG2l8fKqQFuGRt2i3lZn1
A1Vgw0mzXj8T0wUQxBdDEFtMNeFoKpH5qZKU7GSMquW2Y5TaSWUB1ZvTWnyUMqv16Lb/9E1/PmXz
PJwMPWp1cq9aslsZv2wFDQSUHDqR1E8Qx/YhU6M5B1caZOdE0PuTlJUJQtR55MWWL52SqggeKC2q
blZEg5t0cnmuJsG/r00xPaXjoL3AKQhpDvqgoPLFYjQW+ualzaKXOagR61Tm8MMUCMXn1hrfBKn2
4bUM41k0+qJEmxcjFb2KwDaV0WAcmlkrj0NsyceynBCiFfMXQZyx7RYKzmZvBu+EzgqCgFGTS/bk
t91LVrcFWoWNhmSEPCuflWwcv01K23wfof99a8pGeI78cXo2FJq0nSwJXhWxpeeiTV4mXeke+mDC
BBbtdM02etl0YmNoPxFsFo9RazTfhq4bbCx0xCdcvWePsJLGfJu0CMSk0Sd/ABgAHgCtJrHr51PM
PfBk5COVV7O6n+tW/D5DpjyMcrngSix8d9vhbBhDfJL8+jea7rKGndKi2COVGvjWKZFwxIyj4M2o
5OQBHIWOkYBI2yuzRluROdUHhBp7exi7H11bZA+COnCb4QVErY4isSeWevRSBYI622Deuw8KNK6P
4SIprSMA6yryiKSHHn0fM7U4NINaumUXG8B+KzZJ3v5sKmSa2yGebQxpjM9lZ7V3PrxtyRan2LDr
qKtdSErWQ5uwhvYEeTdgtqbsRkGqc+93enzoCqtWDzVXFdt0oUsxYv7DwCMG8dHKqB/TdtBST4Br
WNvMQHkS8RKxJXM239W46cA8JIKkHiKpUFQnqxT5ayqG3aFo46SzE82vP2hB/NWcG/+bGatqDNAm
SY9zNONk9H8cncdy28gWhp8IVWhkbBGYRSoHb1CWrEFuxEZ6+vvx7qbKY1s0ge5z/gjv81qQx0fU
XN8OuwQpGYUUm9SP5eDJp3xetesAkjUGzD0N/e4Qz+Eqq84OyiI3ysO8zvajj41831rOU+pU6U0g
Vr3mdV4GyGOy4wRcpQi1c7SLHJPqT2XMIAFrPk2f22K5UTF5zk64aRvlFh70zEbMCXcPoFzL7n5z
J/meLdj7MrxRZkHR6f157tP0t568ce9uBdzOTFysHmOZIk9qrustEv62fSUk5H2ZPE9juNapOMo5
m/42o9R3eN+THRcxzfck+xFiV7SN+q26NizojjzYjVWEK07u98VvtTEoGz0LjCxx6ARimJ0obY6k
rr+lmtt9ZMl4WbFeP4vZTx7y1jkkvKz/CDGfkKLL5Zil0o68pMwopRqd5LDpqvlVxUgqTZpmao+Y
xQiFnW7hsnXzvm367tPpuzxUStbHJK8wts1LK1gK1kecHh2f10We1AvOWSUHcRY9hRwBrb1yz/Up
Qt+eiTZPR7FWRCGOk6A4e87qgzT89WH2vSVEoiP+FnWG4GgbhPGAgEgnuLq+BzTRFdEFqejSW0/U
dYTrzwzzu+ZqUdtnsd19SmKc03Arbf9f7qO5LJPC7APik50Tblt1HqbCu8Mu9bE2SliWXjwOGU1C
Br1EH0NGY4go0H0gAeSaahtnZylVh46dWA5GwwoxU1ImfOqSh+hp6jYZMTkMz2ObdZd+tBxOcasp
AyshW9Gw3OpLy5A9BWV+7zWw9cZ5YSWdD3bq3ZHWxfOvrUq7c5Ov1UM/Tt6hIL5eC2bf7iKhr/KV
4h9y49G/LXv6AzTS2PMHyZDPNYT171tZlXwzND27jdlKEGNdtPYTLWO8x0Q17wa8DbuZY544ikVy
WzQFOIXK+tApR5s8gr6IVrvSX3LHKWPXo+F33rqalGGjwjC5Gm/W0jNiyLaK6zUxOUO1eQgMZbfH
0h/HWHW6+eA2yQZGY7FOc/6Y8aBGVwSNBkRRZNmZ6iURTqJHUlebC15Ymru8i9xSxlpKGs+6qv/T
XZG8TNSNXJO27D7HdmtfuaH7mNPOu9FgvvCg+PbNNjLvufKG5qcXM/OR3rWRbncUnrmGzB8qt3S/
RJ71scndFBewnBGzz7zXvc5/r1efYREvlLHFosnboKnck562/msxNs2uwY63Q8y60LPNUo+WEQbM
c4p7W5yxqr9d57fHquQQiKZN2iVvZOPyQDiZetYsednuTXxynZ+zolDvtWe1oZXggJhsqe/nevGL
YMLY87rWPLuLm9SBoZfNzZnm6YnGCH9v5Ymxk4l3pqKk/yKF5rlZrYT65ImEeowlddCY/vBhmIBN
y+jIqE3av6PaKMvQMOVUy2L/cpsUf4Qzyw9jLOy4YyuMm1au4lTeqRKBUzAQaWqeqNazuITc/Oaj
ceQTj9WXUQ3dW9sTfdpDu+5Lf02anS+7N1cv0xPlg8KPyEntXvHIyEdlu/O+8sp2vwxl+jMqQ4V6
YmYhh5nOt1qov4YzV6HeueluSNf8pJjvL7ki+sffJnOvILBDpoAh9ouCaDjFXyIdh7d26H+cuZcR
PQZ5REpHyoMkDrry8gtu8i2ye70MTTWYb2Iyi6ex26y/xYzaI/WwlrScAjvN9tNPNWrDf12yigfW
TIKIxfLT5ZP7S2TnP1rUt7Dd/HO7ymxfOv0fCsPmW5ZX+j96TsyHyvfbuCfl8eg57aVY+o3GhHoL
nVZmNLW17pEgePt7tjZvDKRimA26ip4iTC2u9yidrrgRoG2/tyI7jk3V7EnIz0+TJTsZqqXLidIu
kz0wIo5pq9HeUrn+NAUdLGZbUZ1JUGsERp8c7cEyQkJEXhiNORX8ag3NpcJYvlh1SMTlFtFwaHwl
fieQWHu8yUTEmnbHhaS0HTVwmoir1kZz6HY2/JL0rPWryZOeOkhXJW9bX7unsnJEWDvOo+NozwDX
8qqN9vBmi8bSojZHfh+77Gw4ckc5sJU1knLQu3B2dRfmGCD7cHVz8crS0+4NhmPCEQ1xaczWC8io
Zf8rimQ5mKY2/OXGFRxDOTF7T/rYjqfFlyXzukr4gYz/5t7gLPJJ8KJY0r6M1kp8rG9VbnOyNbu6
bXa2RvVi0k/hWVrOPzrLsCXt8ay8JG0DU4qfsbRnyOzJDO0sbSJ3ENsrI2lG50m9nDUut0NDx1SU
bu7yKFZMSabfFnHT5SbqSeQtCxtpYLgaWev1r5nYlG8sym4OonCr2Jmn6ayXtoUvginR78i/08c/
SZ/7pNYuZhIRF1juGKitPR7N6rOvti12SAd8amyF/aSunvS7ZXdCH3EuzG2mibBn1zQdFfdO8kiE
rWViTRPmLmnaDudKnWN1zyva2FglqjgT9bXtm/TDsrTmsJJy+rEki5ZGg+Mv//Vu5/5zeMW02B/u
kWXV9oxybHosF4+beandi6yz9MwQxJPrFlYX+kKniy+H1ZI2qT5+Lss4X/0TeWpsm9RRBYLn4Up/
h7zB4JfXbDb9V6NbylNfpvoTJ06FFjqdEmJ4qV85Lcvk/BZV+1vMenM0RTE/LDa3VYBtsv6jRFrv
6nH2Yn41u4hsHQ/utDTP2+rl+8TOx/dGap6IpKAlk1SF5NuuhmchhvwRAKAKtanTTjl5UoE1OWWo
LUkWKt7Es2Vs7aFlqDkIucAL6JkRW0KbMEuvc8ghCJWVgvoK+MEjg6vkfRD+Ti8yedog8J97IXIj
yrrNfXYobjnOrtWiaTH4+4q1NXeDVebH1cDQps1Im/QBeqMr2+araYziLzGp880wCA0NclX+rsbU
JYEat6s7evJIuFL2n6p657G8Q86jxUqs+Vn/NLvD80BNVcz91n11XQtlcq9OmAQt4Y7Wzehr6/4t
761il+bGEBmbhTZDui73T0f83bpUe176LEybbX6Ym7H7I/MJTbla+8C2OsqH5yx7TQdlPZOakIQ5
d+W10HyKX4hyySOvyvo/njVjfCg97YJ3crsheLuuAxsGeIhFJ07ZvQ4jDZwo44ubqSfZs1G31qnJ
c/kfKlpKb7p5fDE0opgZZv1T5ifqqLosgcRWGzKoxaVVrmqL/jfVpb9PJsMJ/Dxv/4hRm15b1uA8
IiB87OPGzlwr1rZVFAH5Cd+WP4xlODS9dpS2v9MgiV680pInHQ2yxpuaDDKQZavCftmGaMyd7Ftw
mQCiWXr+VE2aHpr1BiiywFhNq5HvB2llJy8jEKwmW+BMK7V8HIjn/jKILLLnrkC/beI1sHyaD4qv
fB3PS1ft5nk4Vb1sojXp3X2atRTNIpe7F/48r131iupkpZByBrhLisidOqo8WYthpWh36hPrpdT5
OtO1+48B59Gip3O/6Bt/o+i6T7tpOgSAbod5b3lIfWPZ1XesAIdkTgZmpz4Q7swUWctmv+ll+eVm
VskIJJf+MW2kH9KYbD7O1uKEFuHaO8ptMkK+ZUGja58c9RrzoWrW9yVfL209n6vGj12+YHPT+cqT
VyvhZFam28edMsuDpZPA3Y1+eaYqDCuWNQ5nhpTxMs7ta+r7V63aHhp6SB9rQhhvqelyNws/LHP/
SepGe8ibj9LLvk3wCQqiAR3JpBjn/sAUfHQYIHh6t71Y/Bdr6U7KZkSalR+NrXXVhnyHzv6z7CqP
ERbpPLgLoevMrrC8F6Mjo04HsBxRuY0qv5a5+cTY/G7q8r1ZvL89ncjBsNR7BrpbKfKHUhSHIi2+
umY4UJ0BTjBPIF8FqAhNbLqX3tTIm8Ssu6/XuYBPWf9UhAAFawUeNRUqViQF7yeJi0K1dhWR62w/
lK3YPlKl2vPIdrB30qK+qkk+z216GCvvZGgmcIP7PvgqtFbXfvC09okgaEUPL4rJlhqVemaC2Sac
ie6V2AssyfcQLwEBirv+X88BzqppfRPfTh9LeY8ktuzHJRUhSc//yFrZbcqaQyIFrlYqqx1tU7tZ
417UOjLTFprOt2H6NE1gYou1KcY6fti6Ld2XTfHs86NT7T387dduiIuUz0bWOgk39q0oPTvgDHnJ
RXfNSTADoKIbgFCk66KtJ9uf7s5KQev3uK54w/1DszY3mqI+V5E+bNSM60bahdL3qTRcrsIGHSVK
lwVju03M/AEPEvRbvgWjXZ31oSN1302bIMkkBvOMqG45pphzjK+xoM21yo/brP7zDExGsgsnq+CC
beQcLfN8aU0ESF7uXXHjdqFd01i4sctsfpsHerJFJLxdh9H9w01fBons7rK29EmmxU/fkyM6rRae
lBWQrRdDmLegLh45J2RugCC7w6teOv8SLgl7sm/jmvw46fp5h1tI4ZUczFS1GkxXeam/qbS1g1qV
3/PkHApLXRDRRmaSv9eTGg5FgcsHHGIdNdyhi9prxXDp7PLYLmnPDrw8Etnz7W7TXzpDGDQ5ZiKK
8YawK03giKH9kdbCkMukG/hen9LNCL0o3HE5z3RK7yc2cGw0/RzaSEO2JmkeZ78aD3U+FA/M3fIj
kUonXE9v3Z2jV8Z+NPwtnoXW7ZSWK1D+0b1Mrt9dizugCQmrYiH1b0alvxQYHtQqj5Wlz8GUcUT5
nrhZ/HmhL9NsXygMBokhHnrHO5p2/uLRjLal8ASWPW/RqFt/CYd7yRdKtvTxoiWYsBofpXSypVXg
mlMCXDSB3myaG6l0mSJj5Gjc8pcpdz9EO52LzvpdzM0NJkO+z4v4zJX+rZb+knj2P0p2QwrRONDV
pWzs4+IkV6Wxy/Vb9lNtRMNmGjkuBYBGMt6fEfUr6uwoKx/X+RLXZr5fHUz5hnPSB78PCqd6MaXO
cTacak278gw7cVsAnfrDYcm7eHXHhGWySINKg6uZsuZRT1Gx5KV2oLMD9xWQ76DlXz4yUvq4l09X
s01ElurRqoo0Mmv9S1igfq1W8IVV/hjkrv1kVeW/2m1jfekuhb5dC8X6v+nH1rKHAAwjsgr3H6dL
t59tMoXM7jL18p07/Aiv8MLlxxRWYansmlcO4GvhLuQAGAt2C+cPmmfAEHc+szIfuwwAUlL/QL5L
zaVsn5rVB57wLnnvwoPM6p3XJgeuzF6W1juJTUPfV0a1Nz66+XBsZA6UtywHMWVd7NDjHLqKDKok
NX7zkR0hnYWKJ2PmRBHP1mILetTn+VTe06dsW0sPGOnGM2hEBcljfhh9rZ8LnufVqK33uvewg9LS
zP2Z/sl5LndTKk78RGdZiQ9d6zh/CffmzgO5HsuDP671xbBqckwd/1QN5a2tgGMQz33JoUsJx+e4
0ezmqZ23JMqw5oYkpWDcQIcX5Jp0o83XqNrzpiddwD04VjbFrsPruzHLh7XZGDFRP3Rl6l4e9kIf
di66+ACov99htJtINJ95y4hw21dTcYRte974N9rRRG/HhsjeNTN5qC3ABct47bSiDucR1bhVbZ/e
rN2KBP34ltq3dVHv9GyXjA6zFhCoxY47GWHukJ1GPcgFC67zoKr14o3NxaJXdw9CCldSqKNIyTf3
FMGczHJj436QLIThx3GbyKhqll3vn1oR0Sjh7Yp8K6jVpesd7zVGeqC00jPdoGuzaDMNl5ESVNed
vVM1A2560nsw7epR+vp4BqyzA1yZ8WRufwoxGPx/2cH2rS3elux1sLsPNoa9chojdO3mYdES8KBi
PNt2O8HsixuW6THA2LUE/K4mnCsO01S7zIZ/rbJ5iUtfa6gcZ1qcxhTEc3SP1JAv+0oM4GY5nglv
c+JltXxanMenrMzKsBvcB11UH5qxyoM+As1UE92muT94sdN0Yd8M9kOjIZcdCzb/1ul3fOBjaQ0i
qGX+6KxgLUmnykhom3uxlul7KmVLpJarYmxaRux1GmYNnrZ9qSdffTVgX17I6iMGIcI2qkW5kRlB
i640BI79bekn5renNKfeiSY3n6xwcrx9Pvpz2BvFsUxdcan1kR6W3h72Xeoy6VVO9tIafDlzX95M
zYvmvuWVLl8zTYL1A81dpbnIvTvzAerSJTFloSZZy3w97t1+V7lkAfStERZEIEVVU3CbVnN1M8Zx
Ojp6/1+l0VnTutsatxm3t15154S3IKTg+C1tO45RrfzIbGbGxpj+LoLI5s1JnlMPON3kQGAmfBw1
CcDJSZfjrog3Ayaxn4gbm+olUE2y2zoOx94pCEIo5V7SN4Wih1x8XsARPIuoCCzzrzYv0SIIYdFX
+lz8SQud1XomLeU3zfzqIKfM3MnV+EX5EsO8YQxNmbg7LY80QODIdYbXCRwJzSlTXflgZywklYpo
s3zq++RAThklnlb1R1P+yzp0e32pT+02QBtPc88wsrFQ+fKe5P9kt+w1HQl/D8psl3OjI3BiHXz0
6+HNmIeOAdGUsVlr61s1A2LRH5wM7rFYB+fc2x/IJQpg0SVe+mJvlD+6NI616pqgqGveDs84uqAg
YWo7sRAYFpZjk4/Z2QS5kMpYnwcqwi5bRxhVea+ynycIJvYwVCl2fhuUaDE/ZxlHKjdS4TdaKFMj
3RNzwymWJy/SEKSsLg3oxzD0BEIkmevwfxdHNjJ51LzR2KWq3CV1WwRrnZyWpr8U+KPtjV/gO/O9
5AeCKqU3IP00tOKjX9V8YOrYiZxddDTyK42Zc5jmQE6uCievqx+RTaRhNZbrI5XfWpxJqpRmEmgf
rAq+XYMC1tY5C6TWvjE1/gUjf3NT/9IMhv881ro8JTVTXt21fTDRJB5Iv33XtPUohuRmznz4HjVc
5JnaHCI/cJnIvf/8bQnt1Pibg0UxbYCdaX67s7ZfnOevHlBstHrG5+Loz/lI4eVkpxFj6FV55n7r
G9A2AU1Lmbdph3LTb/r8tmCawsTdAOrql6XXf8TgpEE2JqcmzXknSa4iQ2TitYQiBEKdjOG8TSvE
xz/wmAfbbH8WDN6HbPHehgntIoo5EXVzxT9mUj5qE4unWJ+kxgDZd93jmi5F6G/O37XPtBALNKjp
xndLvrwqA+Zai5vNW6J8hB41lkHs67rmpp39Oqx7Dks7HRyiawqXN7Z2N+DcnI1LiH+A3NqhrjT1
Y8NzkHYCoMZzzFKYSz224UDj0bE3inAJVhjJPw77YrSiJBv7wGlW7hCVsORJg2T9fNkTvGzgWq8u
igZ0kUAS5R2FjzVUSFrXr83EcO3w2ik+3aQ1U0wAcB7azcRs1BmEkqj8uaA7mRBCfspODLGmp+9C
rI/clDfsNXvbZ6YpK1qamoY7xvbLA4V1EbJkJ3DqNJi09r8s3a7T6P94M1/fZGx00zvpkykppxya
9oZULA9Iz+T8m3OiNcthT05nVDnpdV7/LEL7knCAUTN0fMbE0hBNUrlNIsCyZyz9YlPWUFC0X/AM
J9nKy7JVTEVJ/5o23kduO01o5cXb6JpvZBF93m189GN+p1DYsdKsR3XnO1aPnmCYkMs6S3gjJZIp
4pqcT6mLDKbT2zQccpj3dRjOaerDHCrzXJcb+J9ZQnq6EyuOc2gmPGgrKyilWF2UaopNwnSvCul8
DAi6BVqT1XvNwKkZQI2UO8M1hxe3Kn9cR1X0l5fjh+5227Hwlibyveo/b66OnepoMpPOcdIqEXaa
Mo/tPdOAeSF7oHsRubXT2hc0vOnNpRHxiajj9VWs45WeYj2UZsmSCtqsYesN1zsSlazJJSk7i0YJ
xWyCQEOTLTFK+n9pbspfPauTX1FobUirhnEe9KGESmq7HXMZD/7KdgI+CB8+N1nUisHaa7WBDtpZ
tDOBltT80Moy+Xlzwa1sXjBigXJSROcG6+b4kdlrWWQz+TOZVsqb6UQebGqYB1pdunJaH1RvonxO
XjXWotBqJvNDUMz6kOQzioTBNcJq8qvjNlnTXva6fxsqoiECrVzAiUdo/t+J1+popd1JLzb1mtnu
TbGXvjep3ZsBkUd6QOCrHVcYa5zQUbkWtmPn7EsLOtuedBkM2HaOeWKrKtDTTR5MED9+QuuE7boe
3jkZP5fKgrMeHG+39COG7EmY1n38aatHMsRuep1awV1gcGb9hMB0eLAP82BCNwo5hWDTHnxP0Xvx
NK5A03otXpQ5aFctVUnYgwSFpI9a39SGph8i5bKPS6JIksCfkmmfeauNuH2rnrfZgZqSRNEuI8+c
XdXNS0dPa27e4bSycUUdCWdxz42TDAybi8vXz3FuJ8Q0jGZtPwM0FsC8uXPdKGp78CuRRL3witdm
rbznwXCuRuZsx1ZZxWX1ljsLOoiSlcCbHtPB6g+bktuDN27epyVXhgpn3RS13Iv8IEl1iNwcK9Oc
rk4Su8V44wvcHgdwKGTlcwqU5HoniY58JzRNPa4c40EFsnoy01UCHSEi4CMjyYZ0KX+tUUw/k11V
L2O/wRb4jATLtNqvS/7/k9iGZp7EuSxJACAlu/2i8sl8TRfRvyPLUt91BWu91kSIkIunEKgYrRlt
81DzZmdW6IoueRmETodaKd5zzWqORa8avkdh7tuZYalK9fIl0431lYexizd+8iAz8+nDc2eyy4lT
YxtMjZGM2nGsbCiS+qXweXjEYsPHIgs716sA1OYufkdF+LC0dh0WVWcwLAzVCas7kQ+2NXMNEyvT
ZWVJylx+xgtqnuH1zDNHCNcYxUKxX2//pYU9QWVpBQjvlqDU8JWOxLc35m03r05GuBRheNmQz2HW
1tPLZLjTLceL/nAvwYjnfisuaQPHtXcEuVf3iF26gWASrKOXOBP/aaYtxFBaZ1vQOqt7Alkzw1WI
7kAUJz9cr3l/fIi2l6EfyoM7KO/o16UI56Z2Q00O+a9p5gio2tkA1c2yVb2lJUgCOyc9n0Y+BSDW
K2fsJLCd8i/lTjnftreoLqwXBm/ZcRoGaV8P/0yw+Fd/cFZE2a3Ln4b+YApdiQSN0hVCdAUByZnO
B8GlbYmNO5zx5VasBYXpbcGPxrmZRORpGnE5ZN4Qlash/nOXUrpkiDrDH4V17G86bvVF9NMAtQJv
RF1Y+U/1A/BaNaQfGivTgewiUK+tNdLAnIxiT1eECtuUrzeRVBBsyVS8p5lzp2WM1AG3c9BfN1mD
prKavB1ZS2M4S/tp2DrjSkl7F+oOAFSy0dKuqS79RPRZloGZgEskfnodRVZc4WOZCzfG0WZ1jEca
guSnsAEfKAuYfeqc5mG6qVVVr/gxYJKUUBNvGEXwO9HZVR54biEeHG+eby7xhVfHKIglQJU4uIke
DW1ZhHyJ/xSyzAu4WPPNoT7bH1pv/yBgf0ysUQa1Qa1gJ7clmpSowlapLZrW+ryt7hSQ2YeUs4dG
5Rr4gu9YQuJg1kjKubvVzky+drJWweBPeSRcb9tbZnFcLCX3C+IzTcu8q+z6n8mkqbiYUc3oHjky
K7IN6jcke7exdhevrfOIhdmHDwf2aNeFSCH0ae+ZMNStQMnwySiVxAvu+OM43tWKLquA3djpwwDL
2nWuPoEdb97baruZQBuRc6coh4ROQFLzwV/5rsDkaa5slrunNikvlZcksXFPDHbkVMXm/3+VtLYr
ggcH/HQy+JAIsMYSSDjlo5EN67+R5jWenGb6XlL6w9hQRQrto/lIkMxB31W+y6Mi2axghCf+Lavt
OCFf6FCarX3sjH0aug1JYPBqZVTNnEuOmeZvtT2pwKizLhy8UUNVUmDwH4muAAZWp9rNyr2uwRCj
CR3fl673GJdQd64BZRn1vqz1C6PAFE76wjywNEWI1XXHcbOEPONBZzOSm9TwBh6HEQLMRcJEDYP5
KXL1NGSTjGtE0aBy2HEpkxrjVbfqB6Yy+1JJscUeg9EhIcppKyuSQVAaiWiiTP6cldV3OfXOrRxS
77NaVsL9HGuhSKaau/8WPfFOaw7j4fvZk5P0kHt24bAONO5Tm1b1M+j1tW6YIuPBliPT7XpON8Dp
0SmfqgKRGVfPSkmHGngQ0iJ1h9DWkGJPg+HtTM9NA98p6uPQavI2aCp98HRijQavuCWlNF8Q+pfk
DhadBh5DesqCqqAnuWyo0E3d+Z0tE2NEdV13MfnnyFAwZnPBG6Lz24BMm9BreUoE4ERkClQWyKln
85krU+QBNx50bLtOZ5cp5AWJFKUKyTR+qWlQjMlEOam+fuUuGd9huvQTJ0/OIi5Mzl0MwWFdFSfB
OPNF4sHTKjtjX0w8x8qTCYJY683gtXtqjenFkD3i96Vpjr7QrCA31E/HQ5MPrXpErF9hVgW0glMj
ymKdRoLpi2/u3g8jJ9EJAzs5K0YV5zqnxlyuw84v1xUMCOeLSnhlx1KsOybC4j7IpDu90h+HskrP
jd8ap0JC7Lt5kUfbQi5XK8Hvep8Uow06NUw1f+ByWx037u/hoLNrXuq2PRUus7w+JvdMrpn4riKx
jhWiNRUU1SS8qNmG1A8SNc0MqpQAZlhAIqWn07Vd/Ac1oZ8FGj6tevrDG0ZzXk00F/2dZ3sb25Bx
O4uZiMkTnhZtx3+JKiBJQz/CtlZvSVN9s8eZjxt5/YEz+euTWxfLtW/qKvZVzbAyI48v5H1br7jk
+yLXX8d06dOo3ch+Lrrx2c82I8r7Qjvqa/br9FQCD0xT4eI70Ioo1a+NC3aWMHkS574GRK4up1IH
FKYWev5/OfHecMfiIS27FT3uwKHi5uR8udn03W11daqabUOLt5lfM46uATFxMTwRi0hZYMZ700Kw
7yr0ZwHKDwEFZ7dPNnrbNASg/0ekPiMoNj6YSXvIWLu08uyTrnnkz9pgOlwj2BygJBtmMKqdwj3Y
GZIiAo5Bw3mUj0w0JH/k0EgTQwaoaHGcnTyJeDIZlvoeJbyfPOu+6HbJhhK9aGs3WKZ8Oeh6qSMq
g1Rr3c6EU29YinWz0EKm6IUMI6/bl1r1J+sZP0pt1WPixBaetXzc3V1Nl3HFyh2vYAF3lUzPOWtP
yDmBddsxk4DFW+vzLGY4ablEuql5b21nDrt7PMbc2Iy7GQ7tJekX1Ftt434nPZm0rerOQ641u8yu
f5UNGi7GpSPRzPumUavjpaPSfue1lOFgwE4iFx682wwSU+YVVs3IWR+HpLsJPDS7vpXFtc0LANHG
aJ7KHibMntMmNhZFP+XmHhxrdKJu8NoHBoHsyJVyz9GpmYeEepzk8Jxs+UdioelA+I/QIrUXM278
qj0XW+s9tabOyj74ftRaYx75g/vr8YCdFqrio3K8n7eV7H5G0q/OvnLAGSSOgRKMycJKYpkqhnk5
W2Px66VSRVbbqjFIDbHEFirUSBSls3Ob/pxqWxuWm090IuTZ/zg6r+VIkSwMPxEReHML5UtSybsb
Qq3uIRObJJ6n34+92d3YmVFrqiDznN8yAOWge9V2UNCc0y5Oeb9xJruln607i+YuxIxGm+CnZvvr
+m9OHusRDLmPte5561OhggR5KDKFdvSPCPGAw9WSffIOUR/OhLOr/VwA/1EabaUKSQPT8CyNp1HR
AGinJPrpwHoloSw8KAQI770vACNFHZyMin+RWjpfIoxEFwdwjqeCVF5YxNL2aSmCG1nzJr/3DCo9
I23cDUXEHWlVsn6opqj+WPmGgkTVNU1pOiyjx4yncoemGW6ptto9hrZsN0Yi/ca0EN0megs5yLCo
fxp2EO1txTmWtciFd3YbtogJ8FbPpBE8BKv8V3jGCOidFnsCllntB1F9AvCqc88SvROSmyQV3nIm
ocd/RIJk7I1M1sfQjvK7QE7E6IvfZWLPqvyl+O6xBIHu2y6c8Jq68f8LQpkkypqRRYXvDZH0wHQB
MSO20u0REdtyJGnz2Go0CwYU/U+ZucO1bzxAzrD9yKwN2FDSeQc7z/cz3tu9Aap859vtwtOjs8e5
KNZ/2CNSZ9evBaEGIOBP6APsb/hE/LJ2/VZYzsIsquxT5U5DgtzZ3U1OR2GrQxP54Fq3qQbxoMbb
bD5dvGCxKc1mNwwFQl+jkNPjyJF4HoRZJ/Y6ueeGkuJ/LRw/eReZPKVDLq+Nu7SHsOFV5T42fhcq
HdimNWRGWNmHwqx2sHfWh2cYz0FvOqeqyKozp9lyEi0C1azHYTJ2SJyRMZTffjtCjaWVVier0wdr
8NJ4QuS38wjUF3ouY1Lu+68Ztf5rudHUlsjGJwOx5gOXbvdvlKZ/Ug6F5pE2/zIGrn94/IeDRSAD
9fTRQGOWWzbPjHHsg+Mc3htB1a5HZ/MXR3m2WWKy7MrA3rm7xc/W6xRk9kHX2XRN1xQcjd7CX9fI
e+vG4O9TM2a2HbdWGSYZg8StaYw0ntOBttOJL7NPLecUBmA1Rr0JrgX4n+7wp7M1y2Vng9wlXYWs
hA4iZunV6qa7HoVhlYio998VQv73hVPSp/TGfWqIddmVoXaSzlHqRN86P4IGthv/y3sfK3PeOUqS
JeDPLqxjNmoW+HX6ZrS1dxs0Ap3S0qToVdOpTsmJXKGaATnHf9FsDOBOUBL9MH0A7MxIkvpfZRU4
GuoKTVPpCdLR8hEpnUva9QOud5SAgUm7wdKgx0vVk8mDEgdF9b2mnOuMnWcRGU54EA3KnoXfPfYq
Pb5O5SR/C2PgfJzhNghbOEb1kp7mmVnJ0kQpLlm9R4BZPckWFdA8IswJG3pKUDDuzKAYLi6GNGL3
ov7bjKYPq7OWJB1BowUdEDszatML9+9vaguIdDcsT+wRdPYh9EOaR1xjBl2bLmsbW9bqnWUn1R3A
o38oIoXhb/HrJDOdu3mEjKTUZ04kcTexXpGPjn4GzJg5MJ1kng4xj0j0Nnn11S6JvK7oqudSYd/H
h+U9GUOFMsaQz8Iuynco6f2ch9G+dJQJtuM0e75n9FWdBi1rOwwImCBuIZPLOayUxM/BrxmNw4eB
UI90GcaRMvW/4Ljdg2wM5wHFYfMCP8nE4rnFs0NP3Lsrs99wttw/HC+MNmN3386Bd8Rk96pM0qy7
tPJ2yBLNWFZknxTSQrYSrJEX5xNPLhkOzb5X5rm3zeXEQHNxyNvcBYI9spRdm6yZjxXFC4zXJvSv
zoKGKWwm99Ff8R4RnengIE3tXVMYjypY/rJxwH1E4QqBE0yJO2Ed8gpfwHp5xpdnavVfTVT7NXMV
LLW/Vgj09RAihoxYLmObuDaiI0jbvBNepz8dPAiMGAGGznLyrMcxr9De4jDmhrHKa9sS/5+5bDVu
Z765Uoxf4JoidoUWR6Kx5d5V6AbdFtZyqsMuCUiz/RCrsT6JMXJfaqszk0jV6JdCW98voVp/dV5Y
MeI3Jx6waLBb63nXzEKQjOWZ5zl1wTmcjtC7tTPsNDGaqiFXqriOBfLiptAZGLPZbApRnKZYP7q4
CuQ76a/ToZiHroLAWpdL3+jgHVkaDJSJFWCxI3xffVYlns2JEHmr+RlsPhDqBbNHV/Mxr9I8AN0p
CMhlL22zPw8r+zZyNfJis4mVhDv2sQQJx+XqylNWbADhyIFM0khVJummOBdoDZ6sxuK37PKgAlBp
Qc97kql3RgGHUaTRcJ55UFBt958Ezn7JybeeU11fkM2MCcYYeWkKhMPM3+c26j+ED/5FD5B7NyEB
H2bl/BORKP6lzTgnulIVQ1vTNEkgoiBLcu1VW3QFDeyTlc0sEBMPGjvXtVWlC1Y3esG/bJZEsLBf
ELpPIxe2WboWxrX8z5nD7F8eIDvIyUeyIbmZtQ5erdDt+IyeXa+Mg6T/5qiXgIxCBWsZpGG8jAQu
mDVEado1JiSf9iHN7TK/cyC9TzJamkcjs0ceHC6XrMOEQgqNdbS37avOgW9HzUknhlLASkele9Rt
3p9150UXazv6sgH2xuwbLmoIUWGgU3HWtZH7QenlS2rHycGSGHGbIhOvRV121s6qFn2/6pyl36ZK
nV6xLLoXcgjuGJfNQ7iOb6GL7H4Ni+bMHle9k42ArqXnpvovN1IW0ZoLOe4NH+HEOucfIEZ+bIOz
74fK87J41sxTZi71t66ZXEeN1gFF2VZjWel7w6th/qOFadYLsTV1iEoxnm1xRd52sAbGm8LO9BbV
OUx27xXX3pWwIrxzkjfK8xKeWZinyBseGk/p6wD4furGEhKL39O9pig5917v42GppjTplrJ6Y4mS
f1ZEn9ztYXFqTX72PBriDkFnfwTXLncoR7KdyIJTszHApA2qw+poJARbFU1fNo8o+1EcczLuTcO8
+rZ8bAMDIZ/AC5oJ2JOxg+WJNUIq7oZJzU91LaS+TPMsHhvFbWnoXuAg9atX2xnqa04dThIEbX5e
Wt0yxIZoqBaQqhzVXH2a3Nx5yCLXS6oJAsTQ+LzssDSvYiIEjImp2PMihl/r4grY+yzMdmHdenuv
IF6FYGiSqALTPg2KNSoKoOJtIYhpnvvwbwEYEftl2h9zn1Gn8StRk9HPiZN5IjoyCHDlGk7H6sYT
E3GUc8cMoJi16qOfvA2SdZkUiC2mPaPv9FOJAfqyqrk4j0u7XisrDRBsK3NPe/38snbaPJaB99b2
pLxA7+HDrnP/rUNfeZmiaDrlXXUWOZzcjCY8sTGg7PrGwcJl/xhW/pQzq7LqRvOlxaMcy6l616KV
9JN3EXsHHakKTXB1GWrg9i33G78vW8Wj04Xy5mfdjwogF7vchoMbSAw3A/YDbnOJSrVBV0upAae9
gYbbHQfnFtm9A5fbFwwzqmy+QXYYaOUG6eWl9VX30nOhrLP6aAHI750wX54XTrdt9nLAYgQ6GmU3
2GQqnH3g8emLRbYdpt/e/9GtCakT5TK8kd3Hz9Hun3XZ/CCpRs2En3b1qnbfehhuUI+fi3msMDhZ
LPubgBiJcQtx4Kl5Yo7QuOIuIYaiXbnMK5oBZ7EvaqhRSIzYv11+MKmRYbXJ2mDJz0gfnKd5QJ/B
wy8Tw6i9v0VQGbEkfOSAH9k9m17h3I+EpF20v5IUoh1Y/ULMxR02G9jnPoyGu9wI+UCXngLInqL4
h7C33BsLFp9gGOXuIQL4em1TP/osRjP7r+fpvCtamzm6DjyySCViDOFrjKjGCCXhedYdUeT364S0
Igq/mXenZwdEOMZZs77B+VvMhAKvR22Y7ROh8f2/bBqHI7Jq+WFajXH2AgoA10k8KkvCTTl0Ye+n
WqkDpgzxSaJlhYMmnOGXUywk/7F5R/cjOertoQ35xfdNFk73I66nPa4MUrD9wX7C+ycdtKz+uh4F
A+nZ5II7AtfJzX6lsHSatqZsyAPadozvwPaKi1sV+Hu7VR/yRuOHqlb3wSkme79GOj0YWdkS2hAg
m7E0X2PdmEikKHG1Y5JVzYdaDBkoRlYCyIWoaTO0TpsVHSJu/S07ZzwNNB0asd8baL1m4a1oZwLD
P6ahUXTJyH/dt4NdJ1bW0k1kWWdQK1jABQmcSjN352dy/e5UtTzls9snY5eBMC2U1C6RoD1+psrC
zihV1K5jpw/R0OhXgXg1Onr+OVBChYlGWHIU5Gxf67RjuR4bp3puB9RrfmOah0yP5dEe2KL8ImNC
sEOBQ9tEI2KBLOzkUmiwZJ9R0bGH6rPwCaQ1aVh89BVejmjApzZ2MzeLr3PSkMLmV9XNeMlR8j1O
hGPwfGXjTeRsCu3kewcgtz8rn+KB4Gg033RqHNFImffZPJg34En/aNdlStrN5myUfmU/wG9Mn4EB
OoGAcCIwgpu6RpT34zT9igdG4ov0a7vmUy8isgUEspeDrfKGT1DaeBVU5iVTq8v31E8nfVZw1b9R
JoI/jjt2cqfsAX1pLfP73F3X52l10EsOZZa/RVlUXfma+QOgff13tmL9ancpvkRA8I/FN3109Aoh
qgtoTWMYip8V3P5jTAP9rEvrKWhTYwdjdYyQquFzzMv72VG+EyMfbp5mzUfQmgg187Qun8faLU75
gCZ/jjrr7FeDtecWxcbVezYJXav4jz0RYr4OH4NSj3emCn2sakXXPHDzmQCobUaWuCJ+AbPsNfDB
07DGGvssGP0XNNUD97UndmimP02n8U9mHg6nMRTg8HxXd441IXwpPL1jWCm4TMbqbPRNFAdk3iUl
Y2+St9gYXcqjdmrcFAyboMEl/wCwO/wzLDk3QgMeC577I6NZHUruyHhRqONLZFB8FHgAwrxC60AH
IH3mIZhOiqHAsIqLZ7L04lGsH2zPoAkh1M3DAtKmElCe6FiuNCsh0+cZatrw3dHte+P3YomnnsxI
o0b11LXsEuh5u09g8vKzgbxkdMmE/HXDvPl1RmCvI0GwHn9XH4YPc+iMb4spnmg+wrDPfJdhbsTA
z3bqbnJGvSJHruuHoraZyHuXjIKmwcYojeWkkbzs6PItT8a8jsF+aMvhrcz6c8ZlC6+SvS3ku+/0
zI6oLCZrH4/dZqrrdpPvFHtoxtpNMt17B9Us2kpc5NZ/CtzR9/6k/xvz6bdPe/7vMBegnCQ6mytx
FDT2GDu/RU2ZC7aSLrCMoyT6E2cj30+/in/4svHQNj0pHwhweh98FLVZS2i0F1LXNGelvK0CyDKj
qOTHBCQ6OqVaP+u5+elWbveyTq3/jKlMmY/ZN9C1y5Nt2C8z70xnhQB/lRfc0aKGL8ivMTVgi965
LRkoTlUiOhGZoD8Tdsv2LMkYPeDEMswKBWMhXevSmW3N5RTYJKqzvf1g2h9if2LtaG0AiJCE7iQj
tBleOFjgXBfzSObJ2zS48w7Tv350tHU3oH+MRdUhtGsaXBsoLUeyWLwlQXrR31Zs63v+8noMaqNJ
uV+6+q0kXAP8mzmg1vX6Hizm/BQS8vNojuVzwPadtE1rvxekZJ550YZ9kY91sugouI8KDAdOsyIw
y9ZVPEe1xx3TuOUPV6V9HKZVnoM8sDA8Zu2tQ3QeIciC0G5SOofi0ppQedUmmbnJ2KCxEko9C2GM
R/QeuF0Ar+bEzrU6Moltte3WnDilXR+EsrujP1QvQV4vD3kZmTdkd6DtzKfMj/b0QYVP+IbiMbpf
Igu59NpUlKLM9WOo8z+9NY034NXq6nZuum9V1zAqu+K45eddc0FwRihNmYSsyzFOI4zJgmtm0jN2
oRSFKUW6utTPlYfEROU2BR4E0/IxVdVNlqKwofSM+s886BGqH+u91Y+ME0HY/OtTt02R/LHqogUw
eKGRrZixmCPrYs+hsZ98ZeFwrBV2obkNvf/8QctX3AgbAr14n3maqxjb1nAGSmdZt0rvbRKozVjb
xRok7WJ6gN6LPg/0jlV2GCX55H+oARVTZijcZQ6MNAaRiSFnnqdDxE46e6n11GiLvm0eGb6EoCeL
KRxsO6nQc+LYabJTU3o/winnZEAOfi8N52/umt571Wqxn6eBMCzWrJtXRC6sRokIsxnfawCh/RhO
FcLCsLu6hbdcslCBJ9VLj9wZKYzMhndWwe6RI+BXSr+4FaTv/Jd3S/pO6Ffz46f1+4ycBLAuZWHz
cbX3dgB/CN9+7Ic5dhy72ZmLnRQTixM6eRwaXvqIHp1ATTgQVq+ySTIb9YlH/M8vNVJo/1I0MZk3
At/0ch9MaKnA7da4324fn7bGfaoikJGweVNWaJ+6aXhqQQv35HXUj4XfoDbHZ3dQ/eJuMKvFfKLR
pPS+LE+mJidER/173UzOHw/h2RH1PP6vCH1rzX/8oWMwP0H7vIsRc2PHpVFXxZ2/ehPjrtW9blDu
xdROdMohDy6cZ/4hD0bjUCH3OJMFo8+IaAEPUseMrnCX6oPWNPPUGoV7EMwoeytXeCzHJ6AIQMcS
70rbbPClasBlDMV30LqBf7PaRe5BaFbMeBr30IyCwhyN6SxbOh40ci5OaBfB8eoOHGINJvu41sOl
ydOOABa3+lWslIm39OHbOvfBYykNE62lPzxIwkF2QiHcDaci2mEPS++X3j0VqveJhSEV6AhpwXvA
r5gM8LjFfpkGNiMEBObb2AXzi18zEcdus32n49zeCnwkt9VsLrQ4WqAkrD78VHNXYibagRPUn2NP
LESkkMr2M93iLhECCfm83WtE/BHBFYMHGpjNX4yLcm8NQMVTX+T/2IifpT9h+wDsu64CAXSsBLE5
roNAI5Luf71rotm30G0OlQABQeZ3qQbEpaoSb2HZofmCZ4rnQI33BCR4N6Ha4dlB3LfDTyGPdeg8
2KsrnkB2udshfL395CrvwSuq8EyZEYPiimqjSbNp1+jhaAVElhops7kENjtRUaSPNRVNScAkm1g+
3s+eLo7jCJq9zww+5tTorAQ9gLnPJgJbDOmIfWC6fGEpcXVD6U6vbs6JHRmrB4m3hWSIKHzIHMP7
bLWX772upCeQB2HrpxrNj0ExFj9I5rAPmQUM6VaHrtD/ZaJ2dl2qwYtXvkVsWogEipZNIFc/PoL7
G5PjeEnJ/sKlqP5TuLNxvhubuITXWgHYuDm7mVf0r/VoewKZeYP5NTXpdMhk+zb7XkEBfeC8VEhQ
GesHfelghKlpkSF7n4uTd2EanjHygzXhb6+N6WhZQ3+o7bCeYyDBUR+6YvY+1yYAHtawIb8rjkNs
I1bLaKsdXBsO50dAps1o/Zf3rKr/z5loo2F4HqJp/qma2Xxp806yo3Um4bWLwvga2yR4vSgbDUTe
BcuHXY4BfmVMo13pPFQkuwE1lk9NSQJ5WIHWtCF1WjmpWc9tZa4vDuEjByoL5EFmJBdCs/XWfY3M
9IaqL4gJke13hoODah4JvcmN6lVy04zQsQBu8Wr0/tdqtQPWfuEUb/4qnCszaeBtmVyN2NNjJea4
znMU0iTx1PfMCxhmmOkyuOdbNjmoZ9EGHVeiPvCd4JHqrIb8P8ld2sNjnCqASoLzhs+mDUgEAi0w
CC2Dy0P8Uv8KhEPvcki7jxLC8FQuVsZuuLANTNH0aOXY8Sx3gdvqcv2ASWY4uiu5J9PQNd+jZwbP
QTg1/GuOvk7KwN3uxa672EbR4zgjzejORWR69YdFXZ3UNo7kftlnyMNNzGhtYulW1IehGup/qWfm
v33mS+sQloa4+qaZXlrEoDvXTP+KRvsn6ipt/j4BrV32zYlOSYgH00mr3WTpR4F58IeXOwOibJs9
BJfer5veNm4gMbd7OpPhSZkp4n4Dsd9JbtymvQT+mX3GJr+5SZmvcEs++bmpKFgZ6QlpABjQiIAO
MIoZOR3FpTS/NMGlJ0sZLzj5p4MVNfmO3qyoiZdCjWey4oZDOo/FzXUCh/eBlM6HTmn72q8O3PeY
Ms+EHT68sHb/dKV7PwbFfzCn2G59jI5mPoqHyun+WcY8vzn8uFcLhugRAHpc4rperkCXAWAp5thr
n4XDNYVSeYRHs/ZNbpUnZWT4uss+t/Aadm301UaWuI6VzdawhCRUTcQMEdVUkwBBUW7lDO73jLIS
gzXj4V9lWeMTyvbywbFg4vj4Ni8jJonQdyWpD537GtbQDQy842FK++XdYMSjD2++FrJq21Nd6upA
bqF87gerPhH0ibbOt+uQuB8xY06Hl9xZ3SJ+e92n/xrqTvaOg2Ijnm3rpKQM3mdSLZ75W9JTtPa0
11gQi0+2GbindoRI8yNp3kaUbHXiAsamUDgL1VItrxIKFLvy3gJrDj+WCoS2RCNQn0oEr69kOxJX
jc+3/hugsTh2PlMS2oA/ZWP+dc3R+dUEIt9SqnwfPNUt57TdoC7HQbyBMK+TqDcpQM5QO3LkAf23
VUXeUVDiAikyMqHUzHy+QzEyd3Hfz7hCO8OqD+RrYe9uFdD+lZAV4BPDrMPDRpE6uKTQn/eqJKDc
YrxK2AaMt1FY4gQYoIiH8xDnENm5McrV3q/UcKIMekIvLvOyP48Rdp9H2brRXxcnswtG0Kn86HTk
PcZw6Vjpaq3Gr8Yy/G/QLKKDVETachqsDqUxg3PstcosqCbCoXC6hlw42v4kJTt9dCuLNWbO7r2s
WMFQ0ND5Tj+fyNguOOsMI3uNRqY5S83WS9Agopg375AKPQOLKjGbodFN2ArSWw8pfZz6LP2r6zH7
11nVGXPWeiHVBklButDAOKPZn5gsUyxbMKh7NSF1JAimqk8kBvl5TCDA326Fe4V/ArU2CMWmrEXs
K0NGR1ID36u+5ywoh3k30FH8YRLAd28Nq8Qa2QeXrqkJN+H8PlarfGPJ3Az3elNQLsF9pokri6Yo
uEW1DRM5RRc3ExYmqzLFW6Nwnwwi2E6+4o48HvU61YN4hiWDPppywE6Xj5CojvLeK7qcD6gGo+y7
QOx13qW/IbGWJ5PMvTM0lEom0xlO0Hzkktq2/2XmKYrtQmPtq9biiRjB7pxZVfdsVlH1UftICul3
QqhAzsiXM/bjyYVN/ktpV36Zh9CMg2EmnrXkcthlIrfjFp6a9s884lIjUZG01I8Zn49hcYc7BViw
HyzNjhgAgtCVNN4s6Lk7BNq3iqrc62i6r4PU2Y3QkOB+cCtik1Jg9tjfbB7FUuY3xYP/lIZ29cEf
8Bq5RJ1ohXmCyW95prDWf+OteyEpno60enz2inW4zosdfC7jytOOzwJrUuuhAARxtr7zeZ53UOLl
s5djO05YQzvcxIvrEetFyEXXEReWe6Y40ANkHRAMfgxEaH2KgiWhJOAFBST5G01ZvyzCcc65sDd9
sUgtLObyCXGDYCH2jUPvhkMiFqPyd7PdPtdtmj42rm8fWgvLHLBpcHE95GaWb8rjlJN0ULZOiiAa
bRoHmEdGz/BKG0kIsiCnT2POAe0GBNzl3lJd9wddBzx2bmv31dJuoOOFmK2KOPPM/SKry7/TYrP9
KpTabD5guxVsel67B5/H2cFXFmJ2mwnNWt5yjtJDb04Yfpyxqh8rjDiPCD3ypxFfyEHnPCm6lON5
8XyJShjBbX+YiH3R8dqb/b7VGRLfvCoA9D27Jeb4/3rRvJx+DIcMLaDncyetydw3vUEOK2qO8UEt
w3rM1uYDKahxblKvPK3O2l2WPvNYqyfvxvlj7gihmvbB2Ns7kMcuKSWeAOw3g/+d46c4kFlpHcNi
zUmT0iuseVE44gx1eq1W4HTUarzzJnXM5mSmd4xN6d1ccfAZAThZWEXJpEwsKV11lCRqJ01lZR9r
665gMW5+8vuMNH/MnsgapPEq17Z91TDAAspgwVhPT3kZE8v8L/Sp5mtEb/6SLmPs8iHKP/uKOtFA
esU/23FhGRDF92+LwU4ck4emLCbQLr3UBWEV6+KXh0CVp2oIie2LlhZaziasvkP6wKW5uI8ZB99L
moF8J57FqOIHwA+o2xtyA3On63e6mtTeKlpSvFSrrX2mHJcPbsnP/NW9bywVAxY4EvxaKHNeDNib
C9Xvy7eYm+AMg4tlwugHNy4zyNwKnONv2s35gwcPejejALp3XaP8W04bnMAn/p0paFQCTVlBXGNx
7/FYuh/4a324SCdI3+y0WTi0XeMJrQ2BeYhUN9/8jBKtLtKnQU7WXTe17Sb3c8ipKoEEiMkZw/lu
MWYS18zMf6s0RnViLQRpQaFbcB876/DEpUxGgeVtzsuZ5PhfHMzTWz1X2BWnSgZWbAXg2VWUI43O
p8j9kwc2TsxsLX7cfvXuYLVyDIpaXEblOqdJi44IJQFc2te6dw4Yw5zvCe3uF6h6evSMWScp1/9D
viBYTkKJi9TZttDRRl6bjdVbblouo9mSk2AjXxE6RAf83HgBxg37C5BvnGn7mVFqR0t3ZvDCNJPa
mLwcbr+MZCFczlVd3hkedn678Ns5EWu6vJli5CrOwibYTzP5ZRCXUwLXp97LTOHArqHUn4YgKDyy
ZdL8sWHmQ5eH79AE2cH3N8oTb7zLA4iI6dgtskWhH3FdFTkJmWQSkKJdy2L9ay+K32koOITYDuZd
MBBtsze82Xsl+fNXohXaVTnMBC766FXWrfMAsyq9WGEuXHZe501vUcj4EoVLQcpDs8WLEsupMDPV
4YYIP7iyQIPW1QdnyHMcGZKu98oGQ2WboatP4w1rNhel/EP203TP7Y7uGlmIPnllzRlnz4SBDVmj
jnmXTX89ghihigHZwbKtHpgnV+W/MAVo6NNWE/HIi3cm9RM3JPgVJEEYjUlnExmChxg6pcUrMFdk
v1ut+qJSgZ9j8mDn6EvR40+JFGTgCUmlXzx7DjI5v0Ownwk7evSXUVwQKywn3sluVwWcIQbX8vOw
VgQmEw9xdLIWRpTh7JVUHagtNLHII3snz3dT2Mi7EfZ45yECyBmw1xCrTxscproP5GFY7K8pw8lM
FHKILA3nc9np/gFnun1fmuZbrnx1mgJL3HQ7mvyj/EnVPNV46XvXOYKh6IvvGfZfM/Dho31LdO/r
sBB+UbbGEcWr+eI77fRi6FK9UN3UvbAdpN8pM8wXnB+xu848voYjHcs2c0AsDOZukI150xpjUreG
BgZiaawj1iVEJ+z993UwGw/LjDg5BuIFF7dW97gMC21z3TzdMrNnd66obfwRRUh+3FDvkHoRP5Lm
42mca1HEhC+bt7XuSLkWzRzj83JvbaeXu0LW16FMgwR5Rpegzs4OK/+qqCQGZLy9h0an8CdGUjIH
7sZtBLGhw181YqczHhL/2EZyvjPJ2/FYSojAE2URfM4UdJ0Whn2SGTOaXrLeAi+0gb/65d7o8AiQ
pddjHkw/A99990EsnhehvpcRezuEyXjuuzoHXWtscFcSzg7EPqB4MnzjNQQe+ISZJoqH1Z1BI3Uv
GWkiu3VbvwzBYDfM7oWImieuHdCvzmE5j/otIdyoIJa2GbywoPO1RYKALSSDS9SOz6axEn+38FKd
pQMfsk59uSXhHgaAjZEag4x06QGDlqx01QDlpOG3StvnsCWcX61LTTwbcGTMY/sWLDwMbd3GhR5O
qAVv7TQvx7UmIMd37ViOqx2XXWCe7ar+lSqb71iPaGgrucZpXSpvY+FCT4f+olFDZMt8CzTZW07V
yed2tn/4qLfkrqY4EaNe27DSLYj9mkYElwQ4u2JfhdmfanVeJAsiJyACCiMIAg87ctb/BNyC53KI
sn9DH30pt4twi4HK4jHfcph85DwxGu/2oaVFHWAWfH9cc+Mx9Bv/SCwhbgoy7u6mBgAynsqW5a8z
aS2qZ+eRbRKRwJwRau1V60MG1Eya97JTVTrCI4vmuUG/QUDtlg9aLgoPL+432Bx1HBvuJC9Y+EcR
WLhHuQTTvYX+7YBoId8zJRL5X+k8fPcI4nyVRl8fdCsxWm9OFlJB4rwfnQN7e/TrlSK/Q45HEGsB
q242tnhnaFRJGiJKDjJSBMxRWrdMrfl/qnLGPWblcVcSd5QYxAUg7xq+FLnGnH1bsbn60BVejYLl
LW4IWElSyjaqmPxG5y2YSxPGs8SxQdLSQJS7GX4VLhCgL8VFikFel6itP5twczYz2WKlGBxxX7jL
K+ezvHgNvEZCui8XBb0NVGpZ8/9IO6/u2LEjS/+VXvUODXDgZ7X6IQ3SMJP28roXrGvhvcevnw+U
RkWCuRJdkh6oYrGYwePixInYsTc52QyFsoJIGDwMjd+aFk3nNJaA69Ef86OuvBEITWnsyBPmIMb4
xwdD6YItPSL1x6iow2f6nUjuNIoh1jTxAD5XYSa0x9Saaj6PdQm2IVVlqLM9jVq8YkuPcDecYqmE
UoJs6q0oaaEoVSn8EXJNrXjrhGtVYqe2GjxCK8PIlGTd6nq9b5QoPgWyK+NaY8K71iyoWtKczmel
NDN78Ee5ZvGR2sl4N9Ahug5F7zk5lN5JDKFK0qbDcxUO3UewCbRXiHY0IApp++2okDtaZTK5UL8K
Kc9oQNm2vHdIkAM4kH5JCXQi9AjmzgCjOJxAhrKxxp6ma6nyycOlNH3qsOZugTPY284mk56lYthU
tLB/KelaDUHWjM1jVVMFaaBsSYsabi1TUu/I4bnbTG91Kl0x9ZdQBk6oWXBCj/bYbALVepQAFdDl
Dr4j3bZGPfU4yYF+VEPFfajgoEEoQnusihF0lByV5HP03HP3ZqKA/ENETV21oaH/IP6utvQ/WOAf
AVY5HmX7n11LJZ2wddIEt0cnreLgFBAb3AkOFAyruPrHDE6IR4rUkBpHjXUXiJTF8Xr3K/GNv48b
cfCqiHxDIFvrutR+qgAd177fybcQWaBdm5ojfL5tJdGIW9NDlXuDcqqNobrxk+Q3eGB47yNThXW5
Mr4lZtkdFNXu9xFcqNu0N+K7HoFrMvEN7NP28FNPmnhvq7TU+7gJfDkd2Tkp2zsX9DAXwcjJ6Qaz
Wnm8hLeKpymfogJe0aRAo4qbJjzz5tWf+lANTlD2mPu4Ewjwsn92jWX+7CONnMSY1OJrZATeKZ1E
NioFiDH9hDSA1EV5qG3oG1na4inu0eFQbITIVkPT/M4M8Us3LY2qHsHeyke/bzdogIJXqZVr51HU
4b3RgGrpptJWpxaEoW0s9kbZImzieZAzwvXiBEYwvV6ADa5oGgawQ8X2xLul+dJwljYaTbnPRon6
BDBIydx70EI5UzfRVrb72iFj7t7K9HOQiPZcenAskmwwSOc3CKlxNYPWhbSPru1418YaTRl0RgY6
0EcyPoBCYyVwhOS6pxGoEoA2q2w+4LrlalPxEv5Mq3J85u/bK6RPaLdE4SMfP41cbx9ipR/POimw
TZZUyVeeroCIoNPcZzKMxZQKsi0VRrKTDGrNs3Srp2MHl3JkOz1cN9CJFr69lhODbG086P1RokNs
q4Z9yKOqT/dDZ8S3rdcSmgfQGG+zVA1vSBEH3Co9D+MoGD/YDOPLUMYhDrVKD1MdbSMZaKCCdO7v
5FHP78sqlH+WQrf2aiJl6yIk/78OLaW5ozKbfyqshH70Xi/SG2g5adYKeZ4FWk+je2ecKx2KwBde
gtxrCZfI3naC0CjOigWpnhcBt5kykIq6qgmMDLpvVcyUgchSU2egpckBJpge6Ojcaz9z4BdbdwXA
amdvzAVV3ukD5waFqfDcQaQEie6ZwaSygzAsQJCWpb8BNi3Cz7K9Zpuv9N82N/LYLwxRvJMBRmtY
kPLXZSFsgB8zWURTKylEKI29hb0jpD4BuiPQu+aoZklDZ78smqNUuwnbK4T7XS7UY2DDIsFbWRxN
sDr7Fkpr+GSazKEiXt5RFXtsBX2j3BX1swykF25AgvYkpJi5IGJ6cX2ErcuGIZvCMK2ZlFtMpbMh
X547xnP9ozyJdbWmBrdOkCNw9HW+M5cMXlBDo6Sry4opQCfoxkzw0BA0bGqR525zOh+ILpvsHsLT
fSc9RWCw09FfmxHvwmhHBWvDm5eEkfHQCO9Oiakfqk/CHc/X5aQu/EVsFFM1LdOWNfqm2VGv1Ozy
LDTBxqCY1xcHC9TMZ939zCvVI6953dB7NS56BFFUlm2kDk17Pte2hDaPbCEEZ40P9EnGMCDo3yN5
YYbfS2NxbWDCprApNHt+4sauUFDw6Bp6o2kL/JF5VLLihZFctGEC6KPV2hbAMd5OGRqtWg3wgOJP
RJMFrYortTlcn6wFE7b81oQLMftA1QCNwZQ2fApO3FjKksqnMn3KW2/BZP05EHu29pnvyRkFWqyM
7Q156vABliLp6Kuo0FpSDqeVpipnWOu/17pJWZhM0sLuu7QpXv8F4u04KV7T7CXLjWPDvioqSOE3
fvRErfz6dL7f5Kps6Zrgi6Iiljw755lRIixWloRIEcyexDadrH3VPFhXU/9328t3181dWD3AQzQH
U2cCXzdXIiy9lEwxD24wotW6kZhMWAoj+u+um3mv6aliBk9iWbaii/nR9crO8/UEM2qc7kKz+O4O
HyJhHTyesmonPsrxgpbnpXHB8WMIQ0byWdXm0wjhCqzUaEVKxKUQxnH7/3ahPrs+rAt7AufIbTKN
TrPUme4lzZSuroTT7GV3wCMN41DQR0oO87oZ5f3Npb6xo73de3HelfoQYIfQcT1ukIo41Ed7lzme
IznXbU0fNTtoAo4ezaL3XQMcOfMYcM97YS7JCB0lHCweqtvrn69cmjPLkNHhJp9NnDG7hYEc9nqD
6JEDg85WrNH1OOROv6cd5WFcUzZd4ak+Ld1m70+VNgk8A3vghUi4MdsOiS3VuRVi1FY+CtJlgf9s
Auy9r/sFhcX3+04T5FosU6b7hazQbPoGjWqeGHv0IoMTqN9BfVySirxkQRAGTIGATOw0m7+4q0AJ
pAMLlJEjQP8jhbnZXPBC73eBJoSiQiAtc4pse7axuUvGiJQ9GCCXmku9gdZqYR9ME/F2n2HBFjoP
CyAE7LS3W3oEWNVFSCE7YmcdgVseOgchll24u77d3u+2t2Ymx/QqZrB9FSImGTPDSDQN4xziQGIV
iSVPcGnCNNuaPBxOFA7Ot3a8EkSo5mPH1n9CjU0+8NP1gVwyYDBh3G365AtmF2DXcxfEOQbg6/Sr
k6lt/o3P12ybnWXz58/PvT7YZaCBP3Zk6IBwl8HCjnp/A+jo3b5cNVxuHMO3E1RoGj0YNn+/Lj9l
Tf9TjHfk3I6V8aiAaNV8qIyvD2ia8bcbTFfQOoWBExZnEoCzuCT36P5upgFR3qdSWm00A06mghpX
EDz2crzwnHm/PrpiaLRx8rgwxLv4XBnk1iiggXMgH+d1qur6wnguGkA6dDqS6MTOF8jtyWWmOhOY
AvcsHbX7y55LV2haJOggVrSYurcLVEuQ1o0dn1/0aNBm7kGSwY2k6V/eZzo8JfwP/6gC8Z95FhpL
Mp/ieuyM2aGk61xeEOy98FDicEx/v6UolvHu3QIwwrA0mYXo1pMKMZprX9M9yuo7sYEYaict2Ju7
Y65KW1ampbdl3ea7t9PmqlAlRArbbKhPL4/Xb0Hz6/pOnq/83MT0J7zyYXLXSrSHNrHT09B31hRf
3khAgRYO6NJAJk/6ygodIbpv9S1WSFN4Oc0E7gqWo+tDeRfJ/GMsU2xL+7mhabNdRmEuHvyAj9dX
A5EM5MQ3dGPuoBXdL90wlwf0L1P6zAHYdG6YYwG7Ga/JY2EBjV/prdqB1i+Kn9eHdXmF/jQ1c845
fbwDYi8wDIOC5vH7uZDoPbluY2k44u369Fki2lpmF9QKqVOymLbZf6SPd3PdzPzCnC3Q/HzGXlxm
sPvETgA6ShmgeDbuUKqBGrV9+M8sTZP6asOJLhslAyU8mnE1pANoTYyo4iZZcg/98cKoliZv+vkr
W0Pu9mGmj8BQbZkKfasMO7sNv4+uLC0s09JWmB0juy8D+KbAOcH+p4EpSO2N5Vl/NT6br9Is3Ah1
O7F9g3qe7N7m+teq/319bZbmaxY2iUgtEn2qFyb5rVn9otsuDD5eN7E0UTNPEDeQmKdwZcHdAARM
Gs9UbRdWfWEvGzMPMPXqm3HMsUw1gXhCLleHMEsOXU21UmkbCFauD+nSrHHnEG3oZHoJPd7uMsS7
zEGfoDk0Aer7GPGObQkFxGmIQmVhmynz8GbaAa9tzdxBKnupn8RGRsPuLbep39ybYHbgBbPg9tOp
v4bHEmQTXaIo7qz827H67RnnKVdGgnrhj7k0z1x/qsKW1jVr7tQBB9P111BZCtp806fV1xosSkQH
t2vFC1mYi1NsA/PB2doq2bm3U+zlhmcOlcgcFIoL40Sjoyk711fx4sy+MjHb++C+kD/QgilwJHI0
kQu06sJ1YOKsVzFQzlWP8O/Czrk8g38Oa3YYqFhbICyi0HGlLCT3XG8CX1fXjfyjbaQv/874TII9
jbzFu7dw3fkGtE1h7CDtBrxzuA08bIrOvOt8JLzoG18Y3KWTLqbI1SbHZKovEdsr56tFheHmcAMj
enEGcyvnC8f84ufDA2HqNlRcxvzYmTFARB9iIscon3XoDklGL2zwS7tOvLIwO2yizewss/vMQbIg
kNA+99YD0hHX12Va49cPlulEvzaivt3a5kCiNm3rzNFU9xbZSmjU4U2Isz215k0UbilKARQdttet
vgSo18xOs/tqdZqhMlH0GFMHhqlTf0q2xbpGG2LVOf4+PMJuuVlyy0sDnWb7lUXbSPPAqDyeSgIU
fk0JDlRlPiGn1RUoXl5q3hhsiyBtqZrb5uH6gC/vFtvQyCbrArmDt9YtfjIimcp4Q+HQ839rad6C
B7m8Xf40MfMgAApkWrbYkKq+s/rPKLUGkHv+9WEY1LM0xkA6Zj4MyWh7T/YYBgrQrodW08K+uDRN
BvVAVZVV21Dm5R9FDcbAAIsDpXaC2JJ78PUFP7RkYXaorByxbjhmUgd0v0PnxB1E3AuDuLQQLwkm
nmjkmOZvWsCUXuqh2uko/a0rfQKSvoYI6PpCzBMbVEuBm1AkYpqYqLkNdCvGwJ7e5fx034bp17bM
4fSM4YcGdGSi4ChL++sm398WpNCJM8g1WWRszJmnCGsvEhJiw46tuZ9qkvUgOmFg8/YFkOPrpt5f
hmSb2F8yqQ2T2312WkQG22FOqzY0tqgb1TvgpQC4ZG0lKbvrlt5vB5CRpkK9DUuaPA8iSEWXKnT/
JLgg6Rh67Y4/ZiFH864CPFW2ST3bhA+2TQ5qNpqmKynIBX7owDWL5G99cFEES2k9U5XKWo1Gcijh
XBx1yEvo0lfT/rfZNQAuC9j3+6D/bYQ0z6FIDRUcHYZraulgjo1PbtT/TjVSi395RjTK42QWSGe8
T/mVNqJxoBsjZyCaCu9pbr7++e9SJUwHE22ZpGE46e+qMmVgR5mScQJbpz3B2+vI98YJVfsN/HxH
MJjuwnG88Pon2ysIAph6UgDzqkzUJDHMEHnq2GJt7bRtuJHWFdJGu3Sb7vyFDfX+msEYOS19isep
5s6icfqru6DtudhSmhHNbwlc59KxMreBsYcouQgXnrPvfc1kzjKpUzIye44uAFWRQbo5meOwhDe+
CRgJ2fvrS3bhkLwxMrtZfISEBjdB3N7MoZKnpXBhzi54Fg0fBk8l3PTsiplnMVSzbD0zIZSqnyWk
nPRjGhyscsHKpZV5bWUa5asAoA7dRCqGMHXkI33Ne5qptwa5f2thu11akddmpp+/MqMJN6pcBTPI
mtG6ID4htXZ9OZYsTNP5yoJoMsOL6fFx7BYAM3xs1imxxeN1I8p0Eb6N0PQ3izLzWjZJH3D2LApc
UO4OsqW98cE7mWeaV3eeoyzER5e8AplzTagIFVCamdfKAohZg1YeUkfbefto29+UN/k+Xo1rZQsD
wCd7wSlf2NI6b4IJaEHmnEact3OYa2Lw6f5NHQvQOY0I8sIaXZo+nTcp1SbS20KeF2kTLS4LrYkS
Bwjqi9Nxyr126B+Kk+EM+2whH3xhONOcTYEl6WCc99vh0CmZDxCaxMilftLTciUPP65vhyUD0255
teegsxJZ2JmxQ39JBk+DWAguLuzpNwOYuQAITeua7nbQ6sgONgdaYINs4eJZGsL081dDSKSuzRHL
IWTSHATQyZNdn6J3aBEuNhLyPKamiw1cw2xPDSBrlG6qkaZFsQncT7BHesEJJU7DBRROpNncumIB
STGdwtkpnSonQhAxg06abzM700ropimct92NaD+UwInNbwKyAHMp3XJphXjpUkGnAKy9SzNFBAax
Z01Jn/HWzp/oqGj+jcsM3kMiJcNWmEMx22Qe9GayIqkx+qaOCCKQvqcwWKqZXvI0b6zMthqNQw3E
kFiptopjrEPHd+y1eUYL2Ml37lq+vb4tLmy7N+Zm2w6gEojilpOjFsc6OoRLteYLO4DPN03K/0Bd
3lXmOxHXdhPz+bWM8LPrf1G1LxKAEMEmVFTz/vpoLuwCYg2iWSCNcMPNkTsQAw261ypIPORqvzWU
wib876DItKto4b5+8cGzvf3G1uye81S/KIgMzK0SG3SMogd3LGU//mJNWq1V2sLM67XSVxjJNVqt
rQ8ldKMrHnjqI21pzffANPJPXdQdoRiQkActQMVbA7w+uR49jGptAKCBi4CWtJIea9QCUho/ELMU
6EBB1y7LC/5haepmF+roZi5ETaGx7cLRWMPefA+bWHyIgPKvry/SpS3xepFm8ZoWp0DTUUInefOc
eOZatQWSSs8Qx21oT9tcN3ZxWNzY/6jhUyR+61Y7S7K71rd8J7R3LQ2PKBYMC5f1hfhwqqlSwQfl
wAt0ZkIXnKBwJBSJ6GKD3LL5IHc3mvz8lwfCE1Co08MHPze3UgeKZgLWSZ0shF0cXs/T4qv9ku95
bWMOW4y7MfdoTEqd/g55gV2zQ8ltLx+Cg7RLgFUNC0fowtq8MTcPCxK6hSLoaR36KTL5pvlZSgsW
LsU5b0zMfDayJp0Z6jRNQn3F2yrbWSc03kFvRxtYyxY29gVf+sbYzHVnooT/NiT9pLobCC/tYGE0
08GYeRw+n8tnCqNod5/m81WIAAV+AsNIxHyVj7m7Gk0oLz5n7T6W1754ur7dLm3q17Zm3g35CX1A
joyxtE9oSNqTXrK4ad2FwOrylP05pMlXvBqST8PZQGGV50joTPXVdCFwv7jFDNuiU1MmJ6jOrjc5
Nk30CAmkCdxG+2b8GpV/PbblLf2nhdmimHT3xLWEBRe+VArDsNZ8/jeW4pWF2VK4kSJqqMpSZ4Rf
NbP1DQ2tBhzfnRosOMtptt9tsFeWZqsBJz3FOiqQ9MsWNO9A+DkcFJqy8w+KuhB3XFoYSNa1CX4o
eFPNTME0RkcZ7GEOnR9jemx+1kun5cIOtsGggGshq8X/Zt5FNSEVypF1cQYKgO7HX+pEB/rj+tJc
GMUbGzP3InWWr0laAD1is0vkG/gdtWx73cQlF2aTPJkiTwhjeK69PSKBigin2mCjolscWGi2ltYN
PBGb/x3WddHebEyx2sXpAOOeo8UvMFR/064KVOpXwqnX4qZZ8AAXl+nV8GZOE9mfLEBBL3UklIbc
lRVBnQc5sPh0fRovrhSE81STiEXf9bnIAwQAzbQbJBc10To+mGOKuka+MJoL/gyIMCY0kyrEu7Je
46l5M1aonjeWgDdaEyWdDI/Xh2K9P6VvbMx8Gm2xkLjCkgHVMR8vhd4ZgYqT3LDNC6h6EauRT7nb
LD0gl4Y2zfArV51mqlrnExEYLVzbpJHhZ2v+rb3+avpmrg5t+THKx9Jz/EO7kbc41Y38pXGEA6p7
k32/Po+Xt8SfazVzQUpTFIY8WKGT1d+sb4b57a+iknlxv1moaSFfzZhfqKJSJvSgN+5zdxOP59Bb
yBos7YVZ7NnSLl3wQvAc13waXQSRoT6jbaaHlzW8V/2P/9GMzeGjnlrLkhSHkWO4yF4W6ddetZCn
LcXqup3LPujPfTAH9uZJmshdlBMTbEdH3pIUCSmxIDxGRtR7QuHnur2FnTB/2ZtaHuhppoC/jNYB
Kd4K5TP+7z8zMnN0rVrDW65UodMWB7b4WkUITVvsJBDXnYOYOYfRDDOyr5TB5N3LCdpAaHU/+W76
8zbSwstnwSXMA9Kk9uDCDRpyFMrgHtQazTCvanbX523awrOg5PUpEnOfUNC8X6KJ6YyBxdVwhvLJ
8u3ncjwHP3L59xgaC6HJ4u6bOYaobeihsUmOyjuokZx0g5Lw2nyWncLpFhGZl+o/b8Y38xIiUyFF
h7OLJ8romE6Gev0aitSN2AD/rP7DTTjzF6HmSaVo3NCpf0rhufkZGgtbYmG11Bm8zPZlPcggfdnG
ys9k8GnPBl2FWsLnPIIpx9vYqOOudSEtPFcuPV1poiKVLRO/qu/wLjRHD1Y9cDtNT9fyQERGGU09
9+thQyv8dgmucXHn6zwrhKEZ1IFnW6T2QbtTsLG2Q3hsgAb3C6+Kix7p1efPNkUEGXsLhW7oRLAy
Ffa6RGMQStHrJ+uSkSk1Cx6c2i9x8tv7yZMRfA48K3ay8rsFoWf2oAjnPzLxkpR+dQU2noZ6rTal
/yLUYFd9eIR26bqJS4ltChn/GsbLAXtlIx/cYvCLLHT0u/Kg7i3cnbGST/Wu2i9Ymlz03BW9tjQ5
31eWUqu2UxjFJudq7cRWuSktR9vU2/IWkcSNfdCGzXWLl7bZa4OzOwOdIHdwJ9z+AI+j5oh0YUST
73w3oKnwr4MRe99u60LkrA7Q1jkq9Cn1z7K+b/BzS/vs4uGcMrL/NDN3CnnfGH7bUQOutvLa+Ijy
zgbl2pWyFptkI98stest2ps9mWRbg7jQ4E0xPEBbgTNwN/a6p5VOOMnGc5ZA9RdX6dXwZtvCMCK6
+QVvWXTMG29vDAuH6PLn00mpkHCmO3B2TuF2K+0C3n2nGA/QmUr9wi675LMB2plTiYY8ybxKE8RN
XZhTG1J4CPbKHvoUYG7QhC1c5PPNNrUBGRMSAJQZ1ILzOrrpKX2SFGiJpMa4T+HoR+vik577q7rV
FupOc8/2D1Mm2VhmTHmXLOWh4qdaUCvbJC03GUK6EVlstuHCxL2LFLBDP7KpAWpR6BGb4xsSW2lM
AQ3JFnX0G7szN5VIz/qgfbJ1hKV+qUJH9C7dQJ0GhxGsSuPClNrzrTH9ASavWQgjZNrm9dk90bSj
2wdlQG8aQuYQn+TeEfL5Il8JZAPaFSpz9Q5y/99pG6TnAmpbtDcCyn0CKT0PJvGbzrfCtR/BtAmH
tYW+KnIcEXTn28QPDrWbWigRCF6zENkWOdTJgV1+SXPaLHVb/lanNEdP1DdwYaLwAvXnpmuLX6Kx
4fIp5R+B6T0YunI/JO5tZ3b6DkYU+QYx+wpASEaHm0BXY8g6NBvUMF7XqOc8ubZ2qxhhvhEoSHz1
dMinqK+4O682vUe7n96fbUWb1GD05arLUTpC9CvfEyQmh5zBbH1LVtcCjuxVjzY0f5+K+DwkQlGB
omSZ7WhUAwbu28W+rrCVRC5c0F36wUX6aDtKyEZBn5XuBr2CVrFqDrYk+XszrbKPVQSjHbJW42cI
QPWt1UOnGfhWeYDoR0F1d9jBWKZvGzAE2wwxqWcthexpKMzESRK0pJJA2auRX50lLTVu2kpTDm0H
4VBFjWKDtNUSBvjCKaDuMeEkoDCx38VEfgl/r1WP8rYy0x/Cc7LW+pYXj9evqAtGXvYeGHfgMe84
UqqiCvo84MEZaPSSGq1+5kKJNuh/L4Tllw3hOuhZBrA2r+01sp7Iqt/KW7NCXrT6isaDo3rBQkw0
BW6vb0QOlEahGhsCZhQiu7dXvCaVgQeVp7wNTTQd4Z9uPvbwlynWPa0Y31+m7v/86P+v9yu7/8fH
Vv/z33z/Ay5YftOvZ9/+z13+K32qy1+/6vO3/L+nX/3Xf/o/b7/lN//5yZtv9bc33yBBG9TDQ/Or
HB5/VU1cv9jkb5j+y//tD//r18unfBjyX3//40fWpPX0aR566n/880eHn3//4wUy9n9ef/4/f3j7
LeH3nqPyW5D+evcbv75V9d//0OS/TUUy8CYG4BYAfKxx92v6iRB/o9o7NYlbHHp0M3B0iFjV/t//
0MXfcHHA45BDoikasag//qvKmulHmva3CVYCpoFLi6o8q/X//7I3s//navxX2iT3WZDW1d//mN1P
MvhR8pB0EwNSBpg/j+lhLHftpBrSjedmO1cSP+A4BYA9bEtV/Lh+aKDLUqed9GqnCX1q95+ohSCK
VchQT679VTBJ12kR83puN0YaVA9oeGxFLawH0w/sB8v3qj0YTMTc5AGkewV72g667o/2qLk3qTnA
92LRelGmWvlQqj8RHYpWkmmne1TT/Ht3+hKrrrGBz+cA01ULd2FdntVYglask+/S3EpAgLWoPKZK
8lEO0SvlhS13OO4uE9pp+NcXG1JcjmS3R5ZIfER6du1ZcnhIO3PchJliHd1kyHZ+FNqbSne/1aH0
Bfbk8F4p69/mqCHT3JXRzjAUbw+1P1yOnfysmUm2BwwAfKqR83MD99iq0yP/GDZh72hGfKMXrfLB
L1XjxrVzG4h/N+4LREM3raTUe9T4YuSLCuURMJuMdM6uzSHML5FRO8hKWD1EcXz2zGw8jW2GahzC
bftCy6IHzv69EgXipmd5NhWovi0EWOK+MkRCODKoG4Fw93G04uGoTF/8tu+O9SaKpfxBlQ6qG1d3
mpzGB9EZ9ioY+26nl3lzjOCUdKOTOcpiZ/K6hYVaO6XwKu1LPX1GODE4RCHa9LGWHZJyiHdKJz6k
fSQ/JaWGlu2TrQjpuUIQ6KnZKmid3SjJc2tmFYpBXXMyXHc4UMc090OyaboB16T0+lM6oj1lemO9
k2QZKmu3OBCKQPkI06QJW6HMTQhEe2IlgppPJMG+zXy42kTprqFbQSujV6oPYXaqc6N9gnHsJm/g
gw27slgZhYxKUJV+CW21vaHE3dwo4Lh4jBr7ru26x4oE3WMXtsZe0o5QAOdH5LWGNWGmfoCl4XNG
C+OpCmSu0kY3b4tcPxbymO+H3oAaNBzbD2STjXtFi1Dau+nsIrmroMW7q+Hsv8ujCCkuvUN7qyRk
8Igrb+zMlfZRqR1gW+3uX740VXGkNDKc/vxXQasqGx0Ju1UXxcg0CygHUcZD2htNks9Y2JiFmu3d
OPoBufwJEtDqFvWjvQXyOdGh2JVoJFwpvvVUBdkPjU7mjR1HLWCSzL7TayXcxy3Ui6sohCkUcYvb
RkdHoh2tr7opnfU8Hz67hfQrLBAlCuFQ26DZKK2kIslObQR7PUcsQJxR009tHJ1D6Dz3VtUbN3Xz
AYbl4NTVsOJpjSo7Sh8++5b7NFEtfgzgi6dbt95oEC5u5CDz440YBtXhfJSrNNOVQycgwge3PjwE
1TA8JP64zcwOvvu+Fmd0YovUQ+CyqTuZVvY22kpwda18q+2PbeveG13RH6FRhPibTnqoFZPVoIYH
QPxPKcSsaz02vgwBXHWoQe6AFg+Q2QaTBKe07oeILKMW/S7rBoUlBVmdJqrvgRJEjp/Ij0lVyBuv
3/i9giBTrSObSGkxyOp1FULHnTTiBg7p7/QHo4sUdU/0+g8rW3jSrrVGJ4uG58wI+i8KIpiQ9RWT
Spc+3sM4/yGBtNDhAa2vx0RCL7aQELStws+RtdFUW9qM8LkeA0WtXn15+XdhiXAq17UHf6Qm045Q
Q90Hef9jb/cPEplMFOKa+JSabnjKmuAX432IWxnV7FYPNmHROUYRjZsiysC22dRi8m4oH4hGb8pU
DQ59pDyFku9/qP0EPWgkjOHzb1EEVdX7UpNPwkiR8On9FZRp5JqzrD6ZkVKdOuFWJw35nJtc3lVo
ttykiWT84wvS4utqrODKdOFJFa0hnhOcXt9on9rWD/e9rX/2Miu8ifiVLVTg5jck6/ptEbvl2upG
lBmsvDjkHWy2GtzkJoyh6CQDZvPB5T3quuvBft5ufbe1bzyzK54ULbyrGje4HSUTxeqyOcHqiLhZ
1X/TxkTfoSOEPFVhE5IVKVLzHUoycVJ/bBBc34ZeaK90JDlu4GTWN4WBrk1QIXaB8oH/nLX1QfUr
+0vk5Vx8I5hHRLr3WZV+osmxgZhaTY4dwg8nN2/XdW12J/S5x7MkRw+uYvgHu07HsxfoHwa/6Y7o
vYt74PU+Omzw2GaTT/fBo92jgBjtQlV3ULRZt6P+I5b19qPedMkNvFGTHOs4CVL02V4gZrGJYz/b
wr+sHHxZ+gYZKAS0CCPuNQ4NlNRy8yz07EPcDsEPKxn9VQI77lOml912TO1j47r9qRC1vXW1MPlQ
DhYScYGm/eiRb9bdvv8d9AVUSOoqjOT+R9n1X7nX9A/xaIwI4Y3KPkEH4Un24BgkVl8BabQ+WuRs
adONpadhGCNY6W3pNhw1btPU1I6oGSg3KXX7tZaILwi3R5/arEcWlDN32/ZK+KnoMzjEx3KtpToS
NJafIqUZkwCOh+xbRxMdRYmvba0O6AgXJx9GdCfTs+YZQD3a5F1QbF++lTPDQmrBCNfhAO+dFEcP
L186NYu2tBQba9NCWTISOVRZTVOck+nLqEUAF9H9gUXVU3Z5nTwM4ix0NAbpdDojPZQhvGXnZwP3
lihN9BWV8wy34BlrQxl+mHponhVjrws48m070c8v/0QLQ3wWwUHGwUSQzd6IodFuC9TqVlEmcqQV
jWwdJ5VyTAr23mgbzaZA4+Xe1qEGNFP9CdHnddUrKq8W2aeg1ChnAHz3VWbe9rBdPxqxHB10u/xk
Jn70M3fHo6tExsfEn5Q/pc9dLwn0gOPsrIWQrYWw2+xRga+23JNrXo7qodfqeOvCtOzEfao7Vmq0
x9xE08PDcwZ90h6zLIg3VP7jnYka+Sbuq/wu05PjaKso+VZ6uR6YbdH3jp/R+opYU4Cu7UEPBKz/
elgdjMLw9xo6cjs+aVzBUKo8ye1QOXmlyDfIktYn0Wm0W0tjic5vDMpOgoF9qCL9V3bgGbuWSy+5
a3y5v3/5YobRx1YVnFNFQfVhRN+9bYR1rvuyOkf9TQAUZVMqOezoRlt8ihN3lWqJ+iVOuq+ZmX4O
UjViH+qRw4bMbiSUb+7ROgzvgyYtt5qGOqIYIsNpwgaFOLOIH9Q6a46+Yfx4+S7RQD7CGHGCdV6s
pqz7VxH095Xvr4e00z9CvUo2Z0iK29CO7KNeKNmmrcpjnNvNkwYh+EprU/E9ltMtFPXK70brTi7J
551fN/oOZS1rlXhJ8QGtH1hrbT+9863I3hWWCfOpJaXcjUawyTovfigE9NVMkfq9yrvbMAwtwjY4
CUdJM25HL/2mliRz5BY5r2LMtLNbyerZjFsow1XlVu5GKMk76q+1HQxHuvEQXhmi7lGxogOv9XYD
p7aK7lQqEbkl9XGMDPkEBx5Fuiofbg0/+Yw6/Xkgon0E+tM9hkMF22ovUduAqVphj34wKtVEOh0e
8NDws6eq/B6kXowaDLKTfcwuU5nhu2li7yjVol2r5hHBYdOfJF/rT2M5fOUU57QBWdlBg5059kZ0
ZNO+23bTPdWF8tnUBusAuXx/fvkyqD0CHKoxItADK3lXH1Gz6+6QLBofSi/a1gPirqmmRx+1gU3a
Jt3RyxSArKMhcbw9XBrCjOec+2rr0kh+lhGnuLFRHd0qpveVTiJ7LfwyvEPY7tayk2EzZLZ2R4/c
1kqb/MhiBoek2SFqTkBvlcb2/xF1Hs1xI80W/UWIAAp+C9Oe3fSktEGQkghfKHjz67/T8xZvw9Bo
NJKGaFRl3rx5z5qa3ZFY++/JM9fbkoLf2mz/RQzPUB7GU9db7n7pyvNoq/WHX0KkX5d/GxMfXW8S
7nMFe3CXTfkKVWYygwycT6Q7kjmC6qeTnxvrKUnr5p6jvsZ16i9hb9tpmFVt/aFEb+7SOoHYXdX5
g5kNP9ZkSLhUa5AYXE9emcqbclp5k/cvtb3cAI6up///qcyvOs7cJQLkYp1kklunrevqo9RolETn
UJ7yRQmdWFMTgnPeWfO5JsEybKoq/ZQO4N2q+JtmY/2c1cZjKbX88x6bFw4ZT2dM91omzIeuSBda
tDLqgLXuekli6tooh0uG+mDoMvu5rrF3ApOIJNsbL6pdR0DK7fzvM++37y4bqicgPNmpNos28sq8
+1RNo8Js3NJLXWlElbEzH/YW0KQMtOZzyiPb5Qrc7nS3xVlL2793mhUCMax+NSsD/IVx+EF2B9ae
15s3mcuNuwaHONiRw9y0WOnWdNvP9xcgW/rpuVOvFLReoHU+ByKp+tcSVGJoWmrej73aolS8Ovno
7Rd9dh7UfOd06l2ykVTbsiY+jSb1L6WAvpSvq4fI2a+1E+ZCGUdpOWM4rYl/VuX4Pbnr63RvnRMO
ssDoT2xT6f/qKtsbVjV/W02lE5mjNlAzQPAkbpzISwbtOZOVEalWbE9zZZOInlvjLS1ZfjiMZIXv
pkTkN1cQ1N4AVwo8T25QiroRKIoBlJgyJEauy4DEAwLz1ifeKetWk0FgFcq9mEmxHczc+lTkwwX5
yptsT0Z+7gugy5WfnXyCO86jYCLlri8VGKs9ST8pMGNlnlxxvy906xF+ePOMLGDtNUg/QcE6vdjS
bK9t7RyAu4mrfpDXfBxLyLQ2V4RrIfiCWH4knfo0Aqo+F47IqE2TXzb7al8sh0Ycbn+5rPg9vfG0
Me87wm2DBb8Z1FWyCssmV3sM2Ix/jdaM9TQ/GrlJqaNAPKZLV1271J9Obuq0b5bnHOhui6d57MxI
KdLDRzBQgB2y9a2dSzs0KrkdDbeuYmvIVeAQE39oFhE529cMmDyEbPzeu9YLGKklokfXgqwaz8UG
VlSfIHclTWMA2qrge6fa52QPxwoiSOiunqDxg9I7aMYaND+L2X14RDSE2G0xW5vEU4+Ebcsm/auN
4xMtDDHAHYdBc9XsS9333sl6GMqhDnLQ4uHsu0uI3ptE89zCayvGnd0ZD0B+ysBalBErYX0QNXki
cd7eWxmNTedA23M5qQ9IKW9k87jnyrqR3bgFTvUuhjtZTRkibJPNDFJ+4Azum5ObcCdV3+31wYD0
NV8MuDdBXdYV9Jh53zjGLeGswi7+uhkOx8Z8IUOEaKFiok7L1l/j1Uzm16atHsBZxrXn3/xy/Sdk
nuwg4ClORC1K9cE7riOQ1K7Fr99ZX7m1lgDjrSxcBsuBvqafTDNL4kSU18VR1TGFthxAY2tXiAKq
1rugrwK3mSaoe6D6ah5VMS9pVIDLAQlacNGXkZlr22Htvntb5zuIvRlbCSRSpy5oYvRPtVUvqOro
5WkWtibsPs9VIur761BV/llA4HCWZom2bbyY6SqiLlM9AoC5BpYk37KaEwkoyc8JiOYBKjSPQL8/
C78MFOBHZtSiANCqHGZs9y+Wn6tTM3f+0e5iF6ImbCHV8AtEjaROMETvv61wIEJSwr9m5TzjPvyl
jTxMNWW72vIv5ZYuYaV3p5rI/XgAkZwv4p0AB7B6Wnms5cRkSh/BtuZLYImWhFs4KLn0mmhVhRYS
127dx7L5l75aU7AZHcCxGfCd++qX48tMeHlg+e3LQjhpMEW0PV+OvaIounlIfc+Bv8E0XdgvsYqi
Z2cb6FoKBtkcDGBPy2GlPwo6u2chq/Q+XeSUIK1+wKhIamvWUJeXam53SGRHtczP8KZ+Y8K5kef9
lK3qxae4u3SDdZlTXBCDdi4HFaXecGHXrwxVor3Y47Rfepx1aibcULxbuBmmDjL8kP6TfGKCsZiv
wli70BfZYSSzAUetDD0bFDfRFy3wxCRwQeHEXde8Og0nVubZZSgStol18uR3ujLfssnZ8BW4EJh1
HqBTeXkorP6ucACGAlQc6EtxTk1xqxQLWx6ngr52MN0Im+efRra7h+alXL9dCbqhq4BTchfxAmMr
2C+sr4ER215mQNHMpZKwWxJSfPpuiyrZg0puvwtPT4g2cH8aLXvw2+rkAnlCo9AJIBgJGtKLEVha
twbcRVa0SXoo88s3QMwZVfZnW8fpNMr0Z14cK5R1NoSU+huMNvL+W4PpHApNV/2qMouTJcs+PL16
cosJGKR+x8YtgHdS/2nK/K8y8cdd37sdAA/wQWv5o29lFTabKgir8j63zXnZ8vEhI1Enkqv1+560
PWVTNCqN86AwvqAIN9dZWq/kGYiLWFwRVgxZtBZoYdbbLbyxJpjucIfKdEAAWt1jiXTPRxNWhFVa
L65I8mjGxxmIHBzPfSQSwuXOY1EB17PEpyVrGW0FbAQHWFMhtSRoHc0OOtUfKiXGB06EZvPZSOug
oZWTG7RjfqikOjSjDh+oM1Hou/E5MfqHVq4YHrWmCmEZ2vPG2NGx/5Wm+teZj1XJC7gs/sFMz/Yq
/irXrZESNC8gkeowrvXFhMESiLEdn7APpYG9Msm1iFIKDDDy5eJy6k/bHJYWYlyeQ2b0jL2OGhjI
ShtgHsK00Bb3iFmx5UCo8WvV6RNzV86aDEAT4OcIFfkeg5xE65IkR6G34lzfWTii9f0wBRl6F0LH
KROnjfEEzJJC25fFnkqXDkicGn96gCK7veRyFMEw++A8W/XbBwLrGIkdSA2+JU8iJ/LJ6IOGjH+U
3dk7OjMFqSv3msYYUw3JGLK8hJCwdL9H8wFF6o64gqjTtLoTJtawB5ssIn9i3MomKohPhLaoWTy0
vERPo1yvaJsGi+eRYUWB5A0l531KW3+XdN6TlhHtOY2rtdvwFO1Wo9IPml0HLOP90atNXLy1tR+7
/MNkjnPkJTrkPhPl3vS3M9kTUdU3SbTYicO8o0tOjTX/SmBpskY3ijC11bJr6gK2CW2BOZIBtWT9
dOt0gicmuzLiCsVsr0FPMVJbxpUr65g4kCvm3p3yXDK89eYGm7ouqlPew/Wwpt04gdQ1zO5nYC+1
HLRr6nKzUOX/y6r5n1cOQ8jl4gBMyV/GrD6prk9D3YXUlPaIABTDO6Ma6oNhz/iweau7pS73Vq/B
lBJfXTIkl3Z+Xn39nz9YP2wpPKll/RE5dgcC/mwc9cOlc5VxsTWJXrStSVQs2sZQuXMifxVn586f
Yv781Gv5sbWrMZg1N7nWCF/AZ0ijhdv1tVTMw12K1VnUZHBtctsDIgI+jKAMUstgT5X/zUxbQhLQ
FCDdwotMr68DXc4iTFhYGw11QWdnC5zBR2ikqRunG4hEf4UvlfvE74Ojm0qzjjfB5jY8T8mnrFA7
VcnYKqyvBDpLlDXZF+uJBhTf/mD1o38a/LoL1B0wW4xUVS1iLtlCM6aD+WlighvOnQhr1K+DMyBl
j7R7wJFKwWm+FN5OksdFE+W+8lF0DB59k9ZupG8aR05pk17e1Qc+1MnByIabTMqBl3pssDzPihbE
KvTd//1kWqfiege9dygkG4SvTGBDmiXRt/1WL+dtNPu9SDT/BuVPj2SZnWnlmeckIo3xKVyGhX0x
rwP3WPhumMwQhhwxf0zpbDy25vRL98q9DoPlQ9VFEa4C2TI1xu5Do5G5bVtyyJx+5OWfjZO1AUbD
/nhcWHN8oIZNzwLfGuzn7lZ5QoWQn7+Z1CSRkMNOt50y9pLsG7Ttk7MUa1Do+fuwyvOasjS66N2v
uTb/NFXtHv37Q0f+CvBq+DtZvmT+mh3XfkHw6FXGhncR57rxbhete7GoimJ7/jH0j1LAkUKYjZyU
Dnta02haAACVUMwGVPFhSCp40foYdVowAI295mhJAUkIz7mt/GgzwGjieEiZt6BwokIRZHb/s/rV
9yMtu5RmMpyY8g4nq4o9O3ciGjcksEp4cQVhlxugPqZULWdoa+estQtq88SNm1E0gYRwT98qglEI
aNC5AA6TPmRC5P/a0rkzjNbDAJLpYKLxAk/N9XPlsuLZmfAv523uX/vZMIHCPro1PMS88OuzLZcD
9hxgx1Kv9gOtV+iMLpG4PtV7krmhzYrIZSsQVTSroySzlndgelhQEtWcrbr36G+9Cd/Bat87IxrW
MpEnjwi0ts4eYMQvjNn8FjDI/U4EmI3RYMevGyNpT+6tR+W+QeqNSMfhkUD9PS7G26i2CQ185hxN
nDmcYOPu+Oy/9Iw/vlwDmbpYR/OkrzTRosp2Se1/icnS9uw2tkE2tMa+M92/Vr8NO9A8ZMdKW78R
BbAXdt2/uEAzX8yVUeGaL8bxv39sDJP4ymL+5VI1qcG176U99dviPdHD7UDbfeUMM5963fosEYOW
BMnWldVDVgWlcsTVcxgNJcbenMwHrxqdk6HPeoiM1EW0f7Y+rqdU45zzeoBqvcctqgm9OsI7iFRj
gFEW8qURBJCT2qAFSMcMKLprDZJjaNr56HR+F7aZgpPYmOLyZ8vc8drmIsJ5I2LdNofYSpfsXU7W
Xkyedqny+iH1VH1yeI4B/BLjwUaozarNCpn/LqAjlXwyJTl1wNuPTVfowWRnNV3fsEWWXPel37ov
mbngPDIJimSvjMNvYDIJA9ktaSJqmVRhnudXy5ror6fW4gCUDY3l6p31FsJaUag7E0l5e9ufP0fb
GZ+3TqdmmBkYpmW+1xbHPiuRb7D/ZnX1qMIZ6j1JJatzMc50j36u7T29KcJOLpL5AjA5rvPsEfRy
9mik/ac/ETclVHpPYwJnDGnyl5utjzmNMcdw554MTYQaL8JOdx8zOQPUnd+HkX1UTRO3vK5+Q23D
vtUm7tVuS+1Y63q8zlwfxXAdNAbSLAGGzh/2CJyYcKj1Neu7PhgdXYaaU2y32S2ZfuvvfeOYNJP4
+AY19YchQ9ZcTvbSV+HKGjSEZZ9n/+BuWO+kqbSdDll4m1s/IIKcZi/jslLKfiH8aIlqh9DKrUkO
elkxqPF+C4biJEufemYoNX9UqOtoXSrVymAyum2XL8lra0HUGg0xH3mTOVVXxFgrF6epSW5dbk/A
H/EzLGl5HOyhjyRMlF3SvJVmxxiSJP/Lwrz3Wffto2yJJXPq5iHXdWxiCyCvZZhuqT+KONvsddc6
ZXHtE2IZLDxvVKTy6G/NdfPXXWm431OqmczYFitaNUhajK29efxJW1lj5WBptjEdQv1A0F5Nb+XZ
mla+r6jYorVjQlyhM8zbOpz5tEar3jFcpIMPIa0j07o+fXDf/25WbjaUNxdMWLNemxVwOaWPjW5J
9piyQuc+gsuL8qnVuvQ6FQN60OZALD74YCd3+fS9Ju4J9OpvDWpWrWve1XJhdIyky9yBAECcwBGu
GuZPD5TWECS+9G6K6IK9a9Iu1+WXr/iItrg+4rEXV4kGFHg2zRAhH3hrIddGhPyeazmC5iaRiZpY
gn8OZsadMCIbP94qi8+WM0GRGuDKrq7X78rc+eDmK4Kp51LyunWfLHSGbIb/tYusC8vJx1eWl2eY
kW+uUhH7EuImOcRZxU/32WoNYSsWgh7wKbh3JXHyM7YAkLqZRIX5lk67Qdh0bBbUxqb82Kpbg/Ad
zQ6DhbIg/0qXelRn/hGmnvhJfVzCM7PFCXyhoa+7SXSRv1jmI/FmIGJjfeP3DGxVYyXBLaHXNLqN
AxkzIQVzbimxOnhiwQjLYWfI2gU86KioKdPHueazkyyqel0ro38yN+Y6boJ2wigp2PLVuzp2ooeF
6uoo05GRNawifxuEpq3iqFoZ3F0wNTQRbF/voRjN6qLmpI4nWRhQWBnnb0rsa+TII4fin0Slnxk4
jmDh0opK4QDGMFaLiRtDOqe1vwxviI1ZWGFeLpSx4HTxLcosqg2XYmySJ99veej0hwC+/3qzhXMn
yY6YI95QlbZjych4XWzr0XId6j4BgJggVWP33xeyuY1gld10XvNZC+DR9xCSJ7FjwvdgSsvYuW32
z+HVQfjJ5MH1h3jRazIyyuVXNa5n4ak1bNBHY8031seimXc27UAyL+PDPEJinbmEi5GPntffVTIQ
4zs7Gb/dqRx2mrPk4dgDzhwKzEZp1kxh22c1QbXFPlf+8GTP1QyvmxJt4CH6HLyBg73qUau1321q
DidTYX9w5HLq/2SLcM8pxV2c1bhXzCT3Do0vL3IlnSPpzZJiYDJO/32RaUJIwzr+xlPNuIoGN2Aw
Pp6Ku+yAlnFs+Q83qxrojvAfrf7gPnKF/Ffulsfcr6AstskkIoBpMu6WwUHD1OY9kxTtlri02d7o
2kTC8PQG7DajzU2srMfGlD+Tq16tugYyLjnT7e7JGRx64gZiZ10abbyIaoz1IjVwzjrlhcaKGszZ
CDXje2BixGWWsvxSg4rNvmErQBsfi5QMKm9JiYjTI3sDUDjP/RhmaVlfbHtxdn/2qDk/uVue295a
z3Zi7kYE21d/wHG7Sqs9d3wqX4zfua0RLdXob2syru+mNPbcSvOz2IbfeudWF7/NlmDEdlk2mR8V
m7B3mZmCUNwUwPos3BzHfMSGbT4ytIH2aUxltAoiBzVKrrhbN+da9mhhddXstXFy4nrbS9XWCNL6
7w4BKZL1UIRTUXHA3tsBCasNa5YblhWjXev+FDXA1FlT60+Vbg6RmW5vKU8gWKRjXJym0+LStWRA
AZaS2AKHlCrBuzTMEsIGEy6FzlRjbDNe7Ikx6sSbHs2LO58ZjC7n/340Mj/dgd75tlzlnMbxkDdb
j6VjGhlIcbAmleWH/bDstpFKuaYwEqv2bZsdsawDAYSDFg01+zT0Pjl5MYmKJ9+sAm9ITQoU2372
h/pS1sDZNW/7Z7qO2M1usi8hhV90qHRHS8vfxq7NyOMz6qD3Ys9BJU2Ebf6xHA/cVf9s8p3GSOjf
Mt6pfTF8+AuEdTjltCgp/WRhoLACkopo3QoMBGW+a/W5uGlcAHm9atdBX1nhPk9zY36udn6sDAYB
K4zdPYNl51Wm6YqRxz87tBwkEeJeKFzZhnLRrJ3VSewWXRG6E8IbOjwHf3kxGnCp1cAOqI0dYjb0
fdN4W9BWS/eaJosejET96C6fEn3Qqwg71sUV40IMS0P5UOhcW95KVDULJzPIKBKr61DvNeKXx+bo
ZAUY4yalx5Hr0ZiyX2vj1IeuVPqDnxrvE2X0TrnFi6bNNvGl988kTqlQb+ryaomPmvDAF0C1ZZ20
ocqzr8Ys+UFb94dldv9VtTIp2xyEKm9XurN2kM38vpJUf5rI3WTm1bTHO3g4HFzC2G8VyJEn1r86
nmOOekgoRl6dXcJzd4MF1S1R0DkZamrHjrcumJ3mj4PHh880tRjfTDuydbJhpsXUj+5kPUx/fBpr
hlEnLEtQnBXCzODxvzuu6xj5CGFYxCRzG9MlJKP01R4fLgdAoU4OMz9bDcHUnKSXlofNIdlE+DUt
A2FGxskux2Vf9UE5tPKKMBtwHt6KfFyDRa3FAbJslK/ySY4zyVWW28RekbmByBakBpNtgrGYrGBr
5HjN2/KRyOV05+o5z9Xn0QlV7W213R2OSXoXMHbMpr+4rk61ZAiekcIaOKy5b+tU7Jc6+2GX5GjY
FPxZr3dwT91/7ryVN/3N4ZjHh88lKzPkk4H5emAb2CGL5rAW+xSsOk0+atHi9PNl8xA78mU4GPUh
yXPvYnXtg7T0wJ3Tk2fyIvcqTMuuO/dWHxGSpJ83fdEunNB0I7Icfq2Wob/yLdpDhFxA3qfbHat+
wfUv945Rf0E/987I3zO0cuMMGQjVWZ9Thmrzz9KzjzDkW3ct2LLYpm550LO+QXizEAWS0cA7QIVf
MVePZWqVKJCmBkGXYCOyxnfgfIqpqmL2UvRQKwtMuvYUyTHbIiPNntXW2KwROY9AEItLy9xPNBw4
nWEpLoyJp2KUISkUWdwmYFYTEnp2DnP7aprMy5i9jQxTp5ShY7Ewn3GAO0Wqcp+9pKHv8+b3qkdn
YjjTP6uGE9g2GUR5vvfgDdWvfNOtWEACUKssP8aB72w/FnFTpY+6+Cgz0zvmWkfFj3mu9ufnesBt
WDRuCjFMj+h/3OOylea+auTAY7vr0EN/84ymi6tJUzEOxOljMZavvGkaJLW5iz0eEAvrW9AV/IF4
57oFQPbsL/u6tRBobS6ypfEOaaE/JiCxIDrXRWRNZhcOc/8yFsW7A0o+Ylo97RXUWx/4bFQkzGAm
f3pPk+nTppCNaH57BNYSo3NZaqEc/d20Xg1cqFSFLS4Vbbsxt0Oic3/mfhgD37inkjmLHiatU1+9
yXlvivJDm2f36T5EU1wPUaL82LbMBlduH9T55p0xc30U5lvapv6hKFu62gXjVuHsq9pKr2Xt3jW5
FDmnhW9sMROzZ/pWq8Ph6ONPhM23o1nP47m1uuM6UFyn2kqi1Now+ExhfaNiIaTis/rvCy+q/ZA1
3j9zGepdZc/dqXOPdiD6rrwOvUGCaGFfKYkMfD7Wu9s3Qywr+yrGMt0naXvDMGaecJMMx1LceeiN
eWqK4S1xiuKqhu40FurK0s7B0ycROzJ7qApsMfSEStocav0vXzqx6ttsvwl8Pv5KKGqphr1f+ACC
A4eTg0soF2ijzSnX7J+8rb1jby7+VTT939HrHu1WTAhqTHGJM+K4K7CG9TBrcfWONaa4he78yV6X
lfT6tQxcixKhasvbwvKtkzBjLo1mC/y0ysJZoCVnxUYFm9YPRT19EL1ARZlniGlZfsZf6IU5ZUff
PDm+dmSPqudgEr8335pid50f2kHSDrUtZ4mXTw/knbj5aATT5jMTbSnaNE6G3ZSmL3Y6truu2DQM
VfO+I/YJkU0kp9wzAlt+GpWwbp7ZPDdFQ2zjGKXF+HcxjZC1DiznFaz0rqGw0ZPvzeCp4Er9vXLJ
BpQM/+y+OzRebd7oNnYWi+5xAbn+3nHsXZk/6mZvP5ACxvzZvdtACo0jbKT0XXstqDoJP6PqD26/
Rfqg+QetVIxIJJ9Vlzs9zk3dxj49B0YtzHP2ovXLx5IDcZCaFh2rBGA5b0MeszXEVlbtrY/96p7G
fs65Wes+ZqIkA2fNNfrctg/LAS786MJQNermZbFTQeHCmF3pT+jC+b4fHBXQQ+CX2SwzbrODNJH/
tzqfI9YgioMqxX5V9GNM4hYKPIAgvVsRaiMbgVTvUpPb6WkyzSqeBuSClHOlc6oC7DiXFsT3hPNw
VgELZ2iYuKn9lJWKRGfwZrXNiQnc8+bpT2K0uBS2hVHckHGcYyiIxwr7BDrlG56Vm13g82c7RQ9y
s/7F0qARTobVM33dlcII8QHElBEq0mvUTDtz2LrQ1hqVoD+XOltPXCBszqX+URQ6RUGiPVs4xU+0
530829sSjmZ+yywGM96i9TBWkmovFDYY/T5ehGbxYRhDG1kuw4Dh/rcb6qPn868qKyOQv06IlTI3
Tqr0C+o9yxSGzgw2mRJcPs3fmkl82Ls9xZg3R3pLA5KX2hwm0tcvJB5SnRtsdrZZyvZoSx/Yka99
ra2VMX/Pue0VxxoGOSWecesFYyzfYUmR1/4+HJyMHYHBDymqC9nwv3uMWczNBs7RLPt0k/KR1baX
ScNFKpLfsPpK1NHJiOY2M1+V3EIqo3m33Xv8Os+1HRahP5qeGfthZv4ruvsy5IVvnXrMqcrxpxXG
Q5nTP+M2AdfenQjMMF/IA9IPJp9DTtox2qp0wK5NAHq9bp+OSdb5iEJV9ByDkvqpR3eBeMFfgviG
iFt673rbh+wsD479BsVLPYrlPGGYR6cclrgQ4pfTVipgwayONTmryLbZmWQK9TU4AzB2X/7RqJL1
JBv3U2448BgFkghlscvbBOtifswzvG9+2X8usFjCdEi7N8fnWz90S8Y9Y+DBd9l/XBQ9niEbklmY
v3Qr6ext6UfD5qaPbt7Fm2HX+763YoNXO6zdWsULMuNieCpMRPGUJzKh45G/S4Z5wVp4SN2WVRxS
Id86d+4fNp9BAcsEJ0zzGCKH46apJBZ68ex434TYGpGVMxGtfnfrirHamSkc+VlMKJlH1861M7jL
sZjddz4SZHo0WbJvW7wHI3aqg+av+ASbPudgFT8E+6bhlCCqCOrbXdM6RiBbbIgGvDQdE/huXbxP
WXWMm6u9swJLLZDWi8rp9+6sGNaXV/roRyNsbOeFnQNz149ZvqtbjFuaLeuosD43h1zIAoM5S/av
y5CnobPaF8FJwoIGE/5NHkVbYPBe9PHQstkRaAyoQ26H/OCk22Ph9ngFdQqfDrd6X1FQYxbfwyZ/
N1L3jXI0PbCTnoblav2kEo28EtN9GybazDXdF1vDa1qIr41B+G7zN6Y6qtxPWfWwCmk/mJuyISkY
IG7z7g2FWgvGSbXh4pXmwfWKl8UvbSJ99X5HaZQFTbUV1yzrzmyTP9l2L28wHx831mkbRbxWXiHH
1MtpHtIMRa4ReNNdvI8IqPvhbPT2S8bm0ollH7FPGpYUcGMS3JENNvo+I7zGLsrYGKio1yK9ZFLt
oDzWN3Si5oT+92RQJht+j914ZFRecaBzR+Pl3Arcw9Repx5x8oJZ6Tiao3cQ2aydWQssQAeYfYSB
yT4jkTjnSsyflqXZkW+XcbFt9slu7O9taOvIld7bhnflVXlcTumWUpOPZxa0yYzarI9k6QKEf/u6
uRs1puHfRvufZBM7Xu04t1M0SncN0mUyb14w684LOb4Wul4379vOeDWQUXcTnL9ZMvL0OvNp0bwl
xEMEzD6HATyzUnx/xZ6sYTEuShqhPc1F1Hcrhh0nbx7tbCd1F2E/MyMLf0uoChY6jOZE2UeBs21R
TVz+Lh919mnqSly7oY5dgpFPbWWbl/bTNjAK5JXrnlm/+jOXOpF/Y94HOKmznaVp353Bb9I1aAQl
UPl4cGqoC+gekiGsJpS11+0Zu9f6bngzpzESSegZ3YHNsvFJsT5EO5Tt7DRBlk64PLTJ5v4mCZrv
EEtCnedcejr5UM8G1txk/mpO2RhUVvq2kmobtl76tx6OffFH6ExAvEJ+ybEi+nSmu1upeqzE+yyh
oxiGzaqUl+lxxiKtVqLurbQopVWFvs+++VA3fqhcphlzwyhi6PcDJMSwxvZxGbo0Lrw2jbKW43Js
3QVvNpMRJ3v0WW/HHVZ8C4tfmNQTRXCmXZNx/l7WpeJ2cWN9SP84ue3uDQyvwTb4WdQ4hR1sV3dx
vT1d1EOdUh/is25Uil7hJ/aJdfKGwwVWc87zaJtYK/xHZktzQA0+hcIczsVqU4J17amS/nDwXPHl
F0vsmmzvUBvVmvk6rzO9CSJYUNf/4+g8llxVtiD6RUTgzRQjId/eTYg290DhPQVf/5be8NrTLWFq
Z67MvXFQki+GupFiocGXy9s9TWb9BEX43qll5hN11oIkk2P4vcoevVr1XoD94bz7IWD10RA9jB37
bTF6fTAAAJzW6PbNBILdna2uSqI5G5dd2T/MOJ93GPABevKmStKG+jT+Y89v5HAVV40bDBUDCdjB
8i+Z33Q2NUfLdmq66UvJQHUnUxwXSU7IImCKQeT8Y91lPLfNu41mwaJAPju4YvKBam0GK5EU/HL7
v6Jhjt94eWl48/lKCbLWRuSNjkthlJhU2Ly4iPu6cyIOOueWa57NNsWbs647WS7HukPG48OFbjHi
fpZkHhZYm6HxjqmhRXLzEp8WoWgDXIhywaea8jvb92Nz/UMy4aG18lc77/+GrO1CSSXeuIhIAmy2
yd6UYo/fpsc9nQGriZ3QPhbO/KdP9hRVeFF6+gUae+vWFYKrq5E6qrGDwAW/qXrrLeMpYHg5fo42
vDszCkeJ6WK7AiogB/paiCmStcmDWjeolQUJ4cZyK7i7UY826TxbQ9OwP541fhULxvbLxrA4aUel
+hmNfuRuU36YbhHKxwrUBhoe8ACR6+6gGC6b1rynAuc2HJLxwXGV5/s3smWbc9roZR3/TVU/Ukfe
IF+sMLl2GzBW66cy5/hoDULbF1ZxkhhrgSo4dNUL31NSPzrqhq7IIqC42DDeEgnDX7jcB9YTlqSM
Pu1tBm3vmtOYlp7fzr8I7GgOq9XE1bpPsz7ZkTm4Lm6rYxuKU7KiqljsLO7J/vAqI9ThzTOM7xym
GvusjI35BTfqn2EPh3HahI9kfUbQhkRxsE7wDi8eRRlTZ13mJX1rNg78HiKGXN4ra3N3ZWpGjpkN
u2SGZ9DwDDqJG26YVxcnJ7XG/TiwVWjghWzkmYy6YUaBK7J/DH4oIjA0vmuMDn5b/q3W1fM0auYr
fkrr01umKNYLucmHAmdiV3pdz9tGXDNjbD/X/ORz8OcLlTo75hE4m1E4N7cDLcswjQ2rT3yWhvyx
JISzmSzg7LbF5G8JXGhg7lAjBx/UmnhuGudGClzyQuAaZcT8aQ0UqclTqNbQnwmM7qqe9PDEo9ps
XTPMso2wXW7SYtJla9zbIMDGtOQns5mnPQsGLzCAdQzEvKtsOZ6FQ/Apfa6TzY1tjNldprQoM1zA
6wxx0AGJTercBNUq/xj/ltjL0WCLejlsNkeuzmDwKCs2FFbG8mYouhGIXlvjTuGWd7kjBe2Wt6YS
n/Xkrr5O1/mB64RdwlndB03VoOJWF1rtXEytyfVTdWSuW7WwY0f4TTXk82jx40LdfpGDpciGA8Ds
ThGmWHLR1ZYF9CmPYb1C7MttABI5JRgTKPw+5FBHsFPscU9fUVk/DUPxjg0zvVoBw6VAE/rgCH/U
h+48cr11CM6EEjMzdAz9bUgSZH/FhOOsp3+zZYtjP7oGBoBpxZyFXHFqVMXaD/XyJ7pEB1/wDlk1
AveoY+QUJpdq/7LyUJ5NawIGhqwvClrLrcribOO4B/Rekx5zMz0m66PEkjvTdfbpbnPlb0srHohU
Ml81h5yIzsPiKTnYzFj6qp0uUZHSgVu4BzjML8S4wCtN1IfCOBmlrvrdUPARKdBQXaoeiJHxeysZ
L6hEPPcqb4CafB809hMiD2RbMW671FZeOYf6WYY4qsgZElNVPm0LRtp1k1MuxSVLuvysN/aLbkMx
2Ei03B3DyVZTwnmVccd/gg365FJu259RheyouiePavtSlu96L7+VtTS+Mna4Ils4WMG1poX2xJJk
ZQIWIBRIdHa4LBqylu0Me5Xp/56rGXbd6lAERo48QYWIejxjSsEKKleUCarGubLZS7vOanpcDfB3
pTWfm0F9y7xR3ytL1R3ViUevc89pMRkRUJWfbvnV8Ul8dInF8OP0JLj7DNK2NV/V8lakdrUTJVM/
h0vha6TEbmYfiaVjdZdMvP1S2VnoCtH55TgNAUF/EdWOdrDG2gkNjdPL2GT7ytLO9QbhoJSdgtKu
LpEiOyV0J6RCk2WRe5FzqOK0dGTDzhTJdDyM3JlP4Axkd1zB1Ty5UW6hMtjW5NNNZDA/Eu6bUQQ6
m21vhVzjdGYm0DwChvrwY7TmVS029IGWiSOjM5LXlB3UC0tCcjd/g+C4f3jrGFuqnu47ZUyCIiuW
MxTqU0Uw7DTmWmxuMJpG5j2O9ygfhxvHZ/ZTD5Wp/ZjtzNJQr8oD9R4nNoV2YT/8A0vOeYLxCrJE
BVOa78e2sC6i0F+WCfFNFMvDUGnddUIc2ApnLzhr/CZ4BX7vOW3ER2gSfgAo1mXKytcSOE/PUpot
uj9eQ8RRSwdbNhNdIOgJCRa6azBBwNfdtg7bGvNAmmtsuHygOvGI3ls5KmuGEzkaf99LFC5raHtZ
bsuptz5W10ZoKrjtE9XLaXDQ3X2SoNfd/TQCC++sd//PdO2U40YLZUbKfHJyIxpgYFEsOWps17S1
6HNbcXb0eoi1bfXCdtLS3bh1/4y0/zKWhoyQtn0LNV/D5H71eA5Suj6nn4gsytFWbCVsTJhVl2R7
yELYOuxdnl2K016THv3Paupoah3zMn1Vnjkc0ZvJQKdtx0U5O3siZVkwmMzDok+agyQ8FdlY4nXq
MITzH+wROB7LunEjS5pHp/HePaKfQlRglFl3WiuHnmZ3wSlabx7GCuq/Uly8MfVQ0hiEK/dzFm5y
Nt19rRbr7i7k9IrBZPoEJZZQQKTMd+qwjlLQw6sgAJEX/NGuRNouChIJxL3DNs/irPTwUlPb21XS
CcZGpb+pU+ejdCxSuHRi+dQbRKO+WeGUD0MAAs3IZI2R0nYWOkpz9TQCtdRowIpZVNWyxY2TNdfE
VHG4kMqpp9pc8VieW0DdhwZiAjgJPrg0an9e8H3U1DYftlSPk+6rkKX56CjrUwkCHcKgz6R2wqyw
nssk+1JHRN/Bbg9munBCa7Wjq5q/nbb9eaYWbHRE+dYPZICLimhse3csghRo8pDU6/Nquvfn+2Fd
K9yPzjiVbL07SBS0JZ+BwxEB4s0A0Gm8yYg2q+VYg3JIEirUZYHftjkPU0vxl5c37rEu//2f/DQl
JWEo6n9cAWy/6MqR/122MmjCJHrT9O3YzYlyHHQP6OWgzwQugdkQoOOqY8maSkyfaTlPLhvFArUH
p8i5Q16Mgu3kbftqNqMd6YIJyVblH91SWFCKJoK0VF9lz700a9xBTZGHrLRJz8URLU5CJdPB4rb9
odJZ0WyXykdpmeaRky4B6o43kWpYrMbVFwvTvVNIYil/iVsrZH6MCebauVeCbQJQe559DZDJLDQE
T7vGaJ3iYlbjvpyBNc3pj94bO5LCedtAXKw5k0GnGE+AuWiqOHZhCYnc0bLyqmsWi17Hzm8whaJh
RrXvifqHZFOkv5Sc7c0MGhSxidHvhXyfypOOFSZaoyzvtpPdvP+jvxl2usWoRdgo3xlFQZFX/gKY
B57T5Fng4qcHVU7kRJZqGpSZRn1L6p6Sxv3lNA1Qu7UMeNXAjdSTVujd8iFXRH5yxU+NxBfWUJlh
l9b6BYIfhzY/JHr3m8PN3BA/JgRPhnYHZGDSCuk7etVcuYg5a4kJfmVGfhNdH2gYt0DBgjqVpH/v
m21nicUKVk1L4Exg5PQupZHMHJqdCrbhTOk3/p8abGZNHGVjqTWdTomfpVBu0lW/cbGcsLvzRJR1
r3Gbmpe+IeDRjlFbQgBmbjnvHcnJ2a1IJdev6A/mOW0lJW5KOQVF1d6Iomc7jNNXAuvG3la6lKK5
7oXHi+lPDKBh7Xy6bCcAB+maWDNv8FLJFbRna+QG98SJyyO7am40pemepHKDSykw5L0xRRymMWTP
Bbb7Ap5r1MD5fXlo3UZGZa1sYYLRjgS87AszS4B3jJNGrNAn0kQPb2OeJqWOMESTeKAoZFq9iENf
6SOrriE4DbC2kbyx5LyNF7ZNiRm0W6jOxr1QFLupaM9LwxxAED8nBr0n947sgVOPgEQrQFE2ka0o
hIUSDlweUUvIl2PakzigqO0/udA2V69evFL+f9ms8kuYwPRe1i5HHQNpVVt5ZvHE7zRugI8PbbI6
F9VxgDF1NzaT1AlHi8iX2JSHWcu2g2zaTyyjFXn3n8ygkSuLNmqEgkAynQQ03u1XIfqDBgpGi8ZJ
nR61jhYcWt/MwEpFHzh5UodNRkhazAOgM8TgRoXxZqMBNynKdtcdhmRDdNcEjbhiMiOO8RYXlKQa
aLLyE0MCknjLhP5mL5t2gnStVD1DQMPWxmMSfltD/3dF6h77xphv3aLvubSnw6rw/ZYchR6mfjms
ibROK3UhvlG/Fa5mnzhQhFlZ23E1rjrFSsMaiQkIM89Sea4pRsGxa3jFz4+0RijHejCUI702GMxN
0oQsPyhgiPKOaw9tJ+nXQIffPWxsnw50xfJ2cqYTJ0MSPaGEPqykWGK5ZiyW0LchHloXySLzZDys
KGj38SyasY6CcVLZp0ESFih0+scRfDsRR1VPpEx+Co2W834DJfJLQnyBixAVqn2vnPCbcLA9qiZo
xPmyx9Y5AXb+imS1GMyofVzHzd0bdqOFTK41LM9GsVZOxlAzE+s2COf4TZi9OMyEqseSqdvQ2m4/
a+QsVNTgqK0mG0bYlDdCmORnsyT97ZwFRwW/zS1fKNE0noTZx7ku0ve1TvVz0ZCZ+v9fJr3m7j2v
bXAc+KcWoyYnqqI8jDx2wKyV5pK1s+WTWJlPwrCPGWTcccrcCy2HEA8Nc0HVJOmxSYxwJlR82Wrl
W8mMf/RfiN1oHQwt2XZt0nxIwDG/XIdvwQaMEGGQl+9sr+tt1dLriIBy1HvGFn2bxp3W7rtxVF8d
nM6g2oxjMvAgBZQj1x94htmcytQawlGDyFrXdQ5aDlAE3zTVLx3hRZUJgDaJZoUgtMN5TtXHeiZc
r05ZaEhNObFD5qVosEBGkwTU5PCspu1zNgvlQsjLYUI6bXM5vrkOZj5Wm40F0iyAR5WXVJfOm/X7
uJSDxPT6cWDGXmXtMXyKwG3veTOrTq+62gMKfI1dP9zURkkgC+3XonsX7ueapbvKfUnRJTa0Eafm
hNAQwGNQNO3HtK/Os+Nehl7EpiZ2bfMpmypW5w1cpzpxHtmnILmd+7IkdPjngrydtwYdSaqB86DD
tykK6mQecM72lVyCqqLdCjhiGTyfYNRrCwSwSTe0M5gQ/Tjy7FU170XD4hsmWgNkd5A9iS2DKI/s
SX/jEch3bVj9aRgD103fkvFkzSBT6UHZHEhtcdTKqzYu4Yjh6nTEIiscCzkap2EmUQAqgAB1rsmw
NVsaVvxGem4HbvfuoYB1FHAAmh87IG4pQ9QlI4d3aq+L+HFHM+p0Je7YP5pgfypUWmnrp+IiM6Uu
ttIQS4stwnazQz+OF3VDKOw/M4s7cc3aqKleKlvHIMaXmBihgOdUelQm+i7qfji3nndi9CCW8a10
9hPffWiNTjSb76rcjip1oOUykZ9aHzDsKbEbXzXWwoxsO1f7m/KW5vrzlL5aVr2nFyuy2UWi/LS0
7sVED2rxrq8fKfU+TrqgjzJGKMwLHV4/M5XRnWWHTdi0UTL+q4hqQjlTgxCs/QJVJcOiaKGDG2DN
H8d9LjvKGgjmJOEw09/lKa+OBr1VXCg6KHOi+PmXi7dhFq2fjrANmxsw3qcwVbDHXjf5StPuNuSQ
0mW8mI58x8E4t4zc8pT3fUglTYAD8U5xoD+Dbytqvx8NSIL6ATeHxPYVvHZXkI3nBCTVT3JugXnH
wTjped5zS3yirU4aUhr9EvhJSO8Z3Mfi1/YSdcaZ0NdkAX2bDSoIhuwYieZWmdVFbl/TsoNCDBQL
yF1qgcrHuNk7pWoPOctzJVqYk3BUJpiKAHYBsNxvFDJsIOhbVwb58JsgtXi8huf6uTT5esACK2g/
M9k7Rf8FwRGRKttlMnlt9Xk/U+U1Lr6SMHCa9o7Ssk37NrGeW/TQYvtPNPZJ10qaby84+spqAUlU
oT4TLu0z7nt+lnV5nnCA3LTi/HaX7AJKc32Z6JFRJ2f2zJJGpvUDDblgPWebHVtxImUW2wbnL/kB
dR6nnP4pz+CsYxwakI3Z/km750L7Hq1tP1ZPLCjyC+9FH/8bLPFncM3W+a9FkEltj5S9WYxo9vjd
0oa9lPBEfTzxUdnPDL8hVRhBeZEQJQ0FMzR2sbgm9XEY8RYOPRecmlzrjlqEs+BaKmwH8z7fLwTb
0jxSyJjq3uM0TJ9lzWSESICdHa/LejDE21j+QnyzCNRXMYRFe1OrSzvOPPkIROi4+uJa3AsRZm50
62uoXyqYFcUaaeq6lf0b9WEx1MdVtY4qiGpSP7hNu9fKFavl0ilHbpCgKM5EIIJZl0H1YrZ462sf
zZQQJ6UWDPbBLW91Gtd3YVQWEPsfdxs8Lc4KDiX0pmpdhmSPkwzyeixkcXQg4SuP992ADMbPlhGW
7ohYihnE9BsMVYjxsoAgVMtuxtKeNzXQlDP0376uB1+fgGfR+rp3vVSCcl+BOdTkKjW+j9gF+8x5
LCoEjSed2PoQ570Xdevv3Q4c589unN5GEkjesoYauqgzheQeYwVGGHgzJNC5w9wMx2yLrfydLHJn
jr6BZi6nbr/ocyQnJqmaWo/+P4Eb4SHKpt51ciFzGkoIlyJUrZNCvLqlU08WIxG0CxvafYPJecCz
QHlAMiYMakflQpgT8Lm4Ul5ydKZbn3DTldnF6Q5KcR5J0+rrjV4esgqTr3GCnPOopw3J6o9jiZio
i6AZ9aDxxG6qcIRTxvFhN1GiSaqSB/xumE1kC2oviqj+jxNQYOMGqJnq83rH4uH7Hnal6pw449C8
dSdsaN1KaJSgcARksVvGpzprHgW1f7ypg0VAEhjgV8VtkjxJkuHIMTfwSMSkRo9UyVCCsbqW2eFR
rvkjaea9ynADggCo39N4dmsBW4FJQgteKfVQ6ghCJ/bnKg22iHG2x62nKclvsseqZ56dk8gEM81B
s3XOVwQm8BvGoBf/afLlXj2Rw2VjruGA7GrK9Iae058TcaVJTKYWpLTUftWEP6d+77R8V7elbw6k
RkYCvx0eKLn1PJGME4+U+vg2u5o1nlt19kiHAUNJuKXJrhySAAgkVOs7A4N+saLZNz69KD4V0PSm
KNRi/d2zCQTDL40xHFxo57HQDi74yKK9q6RkNpbvpc+KkwdK35LEty+e+1yJkbT2sH+6h8Pt9aGv
eTcYyitNErhSvERcHyRs4VW73bmsY1ZZUW5ml/7uat0xq2mJJawPyN5C6V4joECqKqaExEei3/cU
dhWFWfkYJmk5HZmRg1y/VMQOGIn5im/Gg9Vc1Lt1n1PTsMPJYAS3Hmce45Kbeh2OmLZTNZCJKkNF
b6BUZs6tDGg6vFnOsswue1eVD2Athyj0VO+79VDW+GMUx+L/o4C9pON16n6T4ddY3kWPfvfqSPUZ
WG2XpXgvjO1jloRTQxg+W3/M1eOv4977Z83A5NymzdwTpVpeevtnUUEcG7QP9ankdzS5U7MBPf2k
b82zZj3Uy3EZUJyt6jQYN5i5extVVCUPfZs/urXwm+QkXBHR+BXWWXsuEmfP0Z598HFrqR/C/hO2
GYxB4j66w9UGSKodD3pN0vW5BK7eHXONuwaLpVg7flwO+1MXGyMCdRFQZHdsm1d9PEFVxve1HB3u
g0LHpvtr1hetng4O7St2We60qaZTKeMckPtUGfTmdWiJoIqcRtgxSrndCid50HncZ5VzpTHsM9Np
5yg84is/U4kOfW81XYFuLhWCM1F0hQ2pRbE+DqZ+VBBwLHns5SFBGW4N2KrkOpgFoPY/ZTMCvKVT
2X/ow38m1T4p+uacKcAbH6XO+hVjeXyoyFNRCuvobEpP73lfEsLN1crBywmJrrzGhyfHs0Ntdg6G
lUaOiyACAsBT3V2y/WrtVb1g/Pnoes5N4AcIbOON2m/pSoA5+Z4WPKfgwe7uJO0hF4bNSHN5CFdD
FXU5YcR+14y9xnusOTS5GXE9/Xo9dQypcWD+2anrP0bxUz01j3onmEG8cVcv91CJxx1ingpuTiv5
56qvAuWpy41jv30s9ktp/i0JkKJC2Q69d9S9NXSoOttjXbuPi1f70lWiNFH+zLQ7VRveqvIKo/7C
HmQiBsafogB2WRXaDxDwgqBGccKrTbDRIw5s4kYQwWLO4R25XirFGRE6zZ0ttHOXKRcaoUpXnjLH
/NqYxjgx0U/Ec91Wz02jkzRcfFphOA9zxOfcReivyPqbm6cnuRYf0FScTmnsNDnzm86L+bSCLK4r
5x2q/cBHlPyNuyLU3e7cwEMZdv+4ZSniZwnWjZKQaKHnMH93w3OyFchCzTNVuGChBnQBsJ6uBMqS
nV1zO3Z2vyeRaVnn3soOjVwPxH5GgwjEpnDvnxlU9mujxQqNhfmtz8pdGXe0q66tdabHNErpy4fI
T39Ert4clAIsqgPlo/ve/Bi9q5cNPk1mvsO033DE8FqFdyAWzuxau3Js9hP/plXE3gjE51H0j0HZ
DV6YpXd3eqDgTvnd7qBUjmY8YcydtPt+NiPbW2u8WUPU6qjC94OFMuC3N2+22wR5gwakseazoo9q
Z1RxORs0cf4opKBbU38p6/qZqtNIZfirTBKWXO4qrUb2THWZfpTmQW08eE9+lrwQsbPGLqucHWWK
PCquDOcln+eXhFKg+7yp0v46sBTXRi6n5cQEWkNNvheBTgdTz24I+RwCl3Cpb7Nj7Cxz80fA6rH8
yO8/6vhAnRm2ckZ7X0fZW5sG1vRqqMQreocp175t09OdCNHmb9sxTtbdW0y/VtbH5ZMMW+fR2shq
r2TV4Jw/6irnWb4GLgqesIFAGJeGS0vUNsnto8FaamJt23gtqXks7Id5pakWa99T3lu6MojX7Hj8
bM3JU5q97vbvA0aUSZJvoKyJqEHdVgck9yhRrVinPTjnObwql02ZnxdZP4kiYc6gCn1jJyV1uVk3
xI2z7KaUzBQqtki+emIkTjX5ug497/BdU77x19MCTENOuFDrPXTiKAeqo5b9Jvodm0gCV3xSWHlO
0feGjQ0Q2IrmwzA89f3jvf6FhmHFfHCM68aABLVQ0sIuOSZndpRLmuNSkkAY/Z2q3OyGjnWXBd1M
wBQyFffCVh0jCgpbzbc3z4S/mUCySmqNVShd1WyoJAKgyx035gkdSU4THONqTtJtMgbrvSkOL0/w
u+naoVo1P+MeaHk2IAbtdD0Nl/yt0ax9agDjZ6+JxaFco2HkkUk96Pe5/T5re7ZYXJyRUlZS++65
4KjitY9EWJfpm/dofs8WkHgk25nCoXY85fg8R2iddPqvby0OStiCmU3A809l5Qz5+gJISdMQoicZ
pcWu7n8reOd5ynytaKOhfQS/PbjG3UOFaluoRPApLfZLWhMAs5b8yMQYeQiyU3MTY0tZGwT8Glqy
Asqrg7TvHzQ1xq6klf5IrOXU8SYbRLXjiEMpXYAL88GBH15ZM2DNWESZHuzkLO65V3W5ghhQGuEe
OXkJK6Gdgkh2W4WD+WkjDqvKVSOxIFkGY3reA84ulrDWgGadDEU9zY7OIY9z6vaUakeDxikVJ0cg
rCAT7sbsAePN9PshGqg11jMlZBn3nV7DaK53fRIvtAGnFFeu4xNjgt7ZFHsdVt32hcoKorZ40dMH
SiKKHrfl2lATkdhsT1zBBGm6KNv3SUKAPE1NerJxoLB6gro7DS7RQ1L1ZbHrBFmI98QYGdadwLSG
XXU/yJgU+aa7Hvy1GqtvKmK/pHli85Ff1kmsk/xxOjNeUpq9kT7bxvneGPXmuo49fFinoUUMnaU5
NiSnWrQ0undG+8GjVY3rLfMygjXcKGvNu/vqqP9aJY2ViqLQAwxMXWm7weOYxDPXtZ/S4bmoSGK3
iMvODg8yr/6zFcpQfovsq/EOS9/cKFMJEwT/fkOgWlB5ptus8dCPWvc71VSWzVOpTKlnOZC1CJs0
LJQp0Pq73eYGiFNULh2K/jyOsSPOGsfJmVrBppEQr5TB4WfSspLZcYZJgDW1s+Y+3AaNivl5300u
Na7edynWl00fdxOZu7ZIpktRz2dT4QxmW/25ocQzWMyZEqVJfTb6P2ue2W5oV8dEpzfKWGQXeao2
7+aW5g1vsYYrVQs+rv24K+4yi3UUlEqwMMF7LSxzon4Wu5g2PcSZpEgPVrvE88gXbK+GySCTUas4
kJeYjFwN23skq3Ky4kyfFer+dfYGOMXMKPYyNZ+LthOHjki0AMCI1ryqfVG4Zjyw+1v2w3KDu6wj
eK4UDZJuq9xMeaLCcALyLHAcvlc3ajRU1R+9CjPP8upbdA3KkIHEYuCg5bi3CbjCLe3yq2vk13SW
5p41qWNYzS56pAGjs4QtHaDxBLB62LCbzMpw70v93kt+wQuy3dtw5wmqPqwKRRwLjBhM/PssSKK6
87rfqQHjEaSuzXTNLjRgvdUL4cXR7aaTkiMa0+16MO1h52yMfU4p3NcclXI/mTlVQM0Q2jYzgzca
EbHymxS2jKmTIbM+z3UsuHKswSPc4L3jNzzNNaU+qqa+Iue/sXACFIptEDRrTQ2Q6Fi9aDbjOF93
s7mEGSTsW+2MP223oL4lLT35zitTwhRRUr1rkUAjIWYtaIdE7h0wGlOd9/oopts9zdCWKikMmtXp
RbBZ0D4+FXKm7LmhPHhSeSZWi/lPA0q/Uhpv2And+Dz7E8oiRmdbrxj5Wr5RHbvI/+C/pyP8YhbU
iTHtpSSgpZWa8YjE/ZNk/eNoO+1vSYUzDVsHa9Kqw1xytpnzDD/JyqKVd3jz11CoGy8eg2215g8u
ZV6LZrDeNPnsLQqL9mvHT9UvqNzN3a6xE5aXURnPbulVZP9pjoIxtRGn1bOtjWik8BblPy0h9VDz
m1KVCw6gV0cP+bWhIdG85RatyZtSM73mNPj0U45Iq9eBLdI8/M4MDi+LyXjuzBS8suFks5uHqoC5
3ai1+G2KwYu1WfkP1Jv5FLfGd5Lko11y3kn0zlC4bn+o1soLkiAXjwZ2S6U8dAyBHANMtujqErQb
7sZQDP9lmXc/+My8VuQataquhFg8+D+r2BWuwndozFxCClWS27MLy3a/LrrZM+PNpKCu0rxu39vJ
66LQxWWl5dHN7JNIFaqqkSU0S7zBhDtHk0zvJDCXt078OvqHJjnyBzUvIaW/aKst98ZW6v4KRjXD
c1JLTSlmXxzMBgk6uZ+IJcVchmW/mN5SXVfNuZTtcGT9KE8/8rhNq6Eb0kLuzwIqhypEQN2xmHZ5
q23k8XlvyszWkByK2bdrgn+QCMuYfVMHzgNLLs1ZHz9mGsQTY/kpjS52BW++Tk95sysn2FPfKPrD
hqjoDc5u2oyL0nV7gzIRwyqP67TBCNOwZoPAGjcj6xBNH6tiCIneHRvxOubuUdOnqAB6Tedy1zsG
/RU/vW3QNKkBNeWRBrZFd4CjK/yx/1kUzvZ6e3RrYqWMbvm1pl8myBoqCnlBx8SOIs7rOxPBN0+f
kW5ISa+7lvdaV67w97y2m1eCIzsAcqpwWTCDLa6o9ZMlnhrh/TAfV9SU2CprObcfaf6y/QEV9au+
qxdcWF6+kKvZF3DaW0t84dtxb1oPuuod2fCAKVH5aT2921mxp0mKXE8XOvN7uq2xPlCZnPyipr0U
SRN3wjn1GotDorXvAoJEbKVK+GhxtugELQryV7ZxEtl9U3axm1kSYHsP9jjudf212/4V+reE91yo
pWoZIhP04wTBWuvWgMDzVfusWk4PV8VzI0N7MwnNSOre7x9Tjc7Sum+DyqFsuvR7ixCksVen7wLd
hTZGZHD81oK1DMUc0A3ysCEyGBmTBZWDeR9lPPw2wv+q8Y9qCHB03k4SlIv5QjD4iR7uuBiOmvlS
ZBThgFMtfNzE7kj4eU8zsk1R4A4CiU+19GnbPBq5r7tfTsXu2oNtRaUXiOTR6N+ke7a5qLJ77fZf
7W6HliYxdtkwrOTnErVKYXATVZRyaqhpb3SFfPgfR+ex5DiSLdEvghm02BIkCGqVTLWBpaiE1gio
r++DXrx5M2PVU5kkEHGF+/FMOc7iApLFDavCrYbanTQg9eJG4Pp10J62s47tl/+nvpYPK4NZDCvm
hmJz0VPYwnSd4N7jUzFSDUUHYtJpPKX5vI7DwLXMh12e1ZxEXzHv9Q7qTVqcCnD3kwL/hSdq1B7C
LxgxplENHArhnYZwulB3NeIOWrMsIJo3YAfHayAnJxptWh7A8LyXDFHQkJE3FMUMOSy3iqTd7KC+
QQamaxZPO/JzaQfM4zKVs489hs1Tvk51WhNK/Pwn0d+IFqEXBHPWwT/xzMFBIrHhZRJG6/bpZ4JO
KdPecMtvNVqMFpHyqpFkVj8alHUgo8wX+25bsr2YJ3ydBmNWyoCc5kY5jqJcUWRvQv0oJiYatnKf
U9tzBvGvookvEDNlOAP2AmZvzzwJCqc7smtOEUiOhzb/gLEwDyiS7D2SC0x1i0IPGbzLbAqTiFuW
COqgfzqC4benZzg6qy9gNcvoSNwVcSlRew4dcBLiXQYUXqT82Szu8uyE6sk28BdEvCPhWi/9ObhG
MWkPCQ9yswragV3RlswVKL4Mec6lfYtNMiJwYREpsOLTisMtNbQ1nhSicoP5cWY/cC/rN6u6q8gs
gVC6kvbRgPdqNOxPCMzsABH1TkraI+B7Nr+vCZs6QFUbVtUQg38TDtCxhSAd80YhdpW/JCo8wjK5
KD8l9E5dxsWJfHPsceazzHBQspfK2VS+6uwz5xWRgy0yI1dVS6JPFLcG8kECizTws59E9lErhudQ
v4wlSBGGQomKqqsGOpNRcdk/cojXhZmEnEYb1rerIGugEfM6GRhhoEU0yRJioTxSW+bLKelCmkMd
tZd50mkHnFOXWOeOfmmWw6OeP+D+edwzzJ1BGMX45SoZfeuzV/tfpa6vwIKjNt3H1vjSZMo2ge1E
d7FquuC9TwrXSMezWUW/vRq9WcmSNsN8hw9xcCipIg090WSJvxEccZyTWASWJDhYIyDewKq5xTRl
ZY7tmuygW4DBVp6vfattRKF/Qja/Ede5kqjoorMV2p6lbFic322Bgy5w3KJVEangtktWJvP5vh6P
k5NQ6wzF/6uivpHwI3EN2hW1KT6CrHsKxI2AXt5ShDmK+tUr5XcPFznrsnOR0yFyp+ahWBjz7Jfi
faR9qsqbWYVX80vpbg3ms6D9zaRDoEXfeivvWzXGcmx/DNLoqfNyVKYfyUjYD58MB/hHKxg2UdNa
PM2LzZd1SA9UPsgbxG/ptcDFzf6WoX9DQ9NHNjahch/G8VqECHYchulV5fAIm7vQ0bcC2KcjV7u6
YSOjL4uSD1nJUBhPb0OWvoi2vEuD5cu8dYX21UKjMFRBx2If5vFLEaB6NKhR5bCL4W4X4AlMe6Zi
Wcmr8nc4tiacXjfbqL0rghzhbbVSLJvdcrybI1DW1b3Bnqc2KPhFdMmdiH+i21URqKj6IC3eOby3
ajK+oMnbO5Vw6+PLoNM70uTIvXQ1lRm/nOZW8oaPQLKIDbvkLAzZaWG4OJSV8RJM7IimbwpDhf54
3YEcshmqw5djBa7PlOZsWO3m3Eg9UUkxBWu34hmCOxctZEaixBP+T+c8J5R1r3Dby7hbQv0fKoIC
Kz0KPGW+RI6rBZuwPmnJXm4/Mse+kR3vTHck4NSzsXKYGxOeruInwPjLY4SWIOKYncufK++bN0VP
cofWKIkPwrS2Uv7XFYq/vBR9/BZVDwPHTgHUKsw1jvsLQlX4Fsa0AWxkQFE85fmlqT0WIMjYLMW3
UsjPa8zjZo3XCU6k4O4kSa+TsdqsYfNiJbK4SDSPoxEkKuss3KzkFmgAaG7JK4c3jnUJyDpWGIPZ
JQpIbjHXkrdUrgVqYbIKHiyGzSOPQGOspFf116k94AYbgiBk4arUeenDQQS6io8ITthIqzvkEM1f
oqnPTDUAbTH0V+GOOBjhbbAkQmGvXF0Ts/BNbjurAZTX5CwpW+vW5br7k7EJJHF1pyp8M5huN/jW
5XpnR5VLesAuKzFTiYEhKHe9yHZ5ipwS0quhhGuFUQnBpxY3CoOCofKJ98u6eB3jR/f5PJQTrQKa
0PGZop5foybNGjcIVvlV+yu+JvT4lxI1JoARaR/vpl37Mj4xnM7p2qYUrtb1B1MBBzlz736E7+UL
r9uiOL46u/oKeneFpWXCpHhHTownW89eQnQLAzc53+MlgzPQ50iI+onUt4zZCZ4ltonUkhOLs1H5
joOS0bnV/0n9WvscWN7W69l19ggFxIt+VLiFVCzPBJ25zj8aDgdCOxJTJh8sR4CQ/OZXJHWY52j8
CukN9jmrXWXa6PXJfJQYYewtX1uX7seKm3XVbCosojjLUQfMpxE58AS0fVX8Te9QCdAp47ugDJ2x
wxcbR/vIF+eKz9wX7XC4wo1b2DbiN55diqAVtQLPPT9aPxPMww/Ij4LnXMxezYow25NR12X8TKgO
Md55QbWWygeeGuQBeDiH8JjJG0fxaUk3Q7/Xw4NkH/LowO1XTTuK4rBjbuxL1QGVEDoYAd9oX0Kr
4wuEDM+1+V563QmThBqsWusXk6/1jzw4FLMllLHBZ3PCGIX9HiS8ej4rrNPDU219NzaT0/FgCnhE
6xoezg61q2KcJ+3JVjnMXuT2oVWeUT8b7i6a0fBRfZa6b9hHYVzScheml7bmRyAcOYSZIy5By+1x
ehohb8KbnHi54XeoAgBjULUF/KLmQ/DvSvUujaccWr2JDFj5CTJP+qs6T5WB8W3acBXdOYkQSDNm
w8BHMRi7KNZRsbFtSX8UlIpAgOzNE2VBqz9pBjom09aJwg/FSWtwYG0NqMpbtgd2ftLR4+NBhtY0
u/hvdMZgSDWVbZASiEiH6qWZh3u7Vo8GW874qQSbJPXRdOrdts48td1BtRnqFw4KHu8AQwTPGUlB
LC6YmIXfYLKDCAUPjz1pKl6hvdjC7ZKdpWynx5C703wY3lRG8hHKlLMhbQadxKYeIfba+Uw5a/Ea
4EHTXnhEiurAt9t2/MOnoN82JRxLll2ctL5ZnWZelzA4GSiot3mz4yFGhcY4/Ja9RagTkl3TLL+S
RgLi20zUne0a29rgVI2+DPlkjgerPLStL0t7m0jUbM+prthusqb2mRZt4zKXKEhjmR78QnJEG3ee
yc3Kgezr2zr8mS0Sqrksqttsre0Kd9aagHZaeJV4oHRXlH+ZttfUPZidAIrpfKm7jQ6y5I+Pgu+Q
e7Le2Kk7GmvNPMNt4evpduMZ7W+FIina6g6VGTjYaMsMsVAvg3odz64M1qBZ036xxpWKrTJvquaX
SbYFQa7bNSFgyE0CCoNTKGEVsOkxeqOUO1FyspANsPUXrsb3xeagfSPwI6EMBYGCWK9kG+lW/aOl
nHF+KQf1lrUbK+01sFynXslUQynOqFV9wXgYXjL42P0J+xYLb56A4Kf/nMn/SKFguSRmiWJVodJT
IaWxuECgiyvOXRhHOixP5ir7HqE6YWqKB+qtoR1CzGAURHhhw76kD3xVanvgnwsQW1LQrxqTecoa
9Y35Jv3F3CjzDlQEBfym6wGybDNuxPLBW8OvTi5Nv2WuX8ANzfgGXyvNSz4XjN+7BknO2SPXk6lS
Ohe9Xc6/gX6ZrIiD5WsGPMinS85NgxeWjRVKhZduMHcdIzwOO1K+jBp102Mc6Qtl2m6mQgD01dsi
KOmlu0UgBPohfCywBbZW76vNqUZ0hPlIRsH8LNQtK7dY7G3O4CWuHE4BsZskV64b5TQxSovlc8ch
o08PnWWmsRkZyeuYbvyk3DYtx8ca8EF6HdYfGl3hKg0PIR/Wez56HMRqsMvDdYbEcLyCOWObUsvg
AG4zWxm2Vs2eeaJTu8wHiC911K1pwteGchDxdh8JmuU9nJDhjmtr3tQ5DjEGE6vhuHi25o0CcJc4
p1KGzsqJ7eGdy6JbRAsBEAeJzVpFMdVv44/RcSfnNMRUeD5SzoCUTn2NUqWTXa3C/bkOLR8kTwV+
hACL1FPFKnxhvlb/KETXPXnHKOD4ZEEo1jYn6Vprjlp0aXlwGGznd+ermFxRIZHBLXchUypdzgPX
bBjxk27no1aTEj9CFu+cO5DLGAIrF6RYHX4R5WgSdKbuK9nnVyujTapvSlgE7PL/Dcqan2+CAceq
5jNEJvmQmrN+NbCPgUNhUUnMpMHdvm6+0pjVxI4WCjErLh79negZ6iXuTHBBnf5elD9yve6bO1Ez
PX+k2Qy/LZk31CcbXideC762dsfDQxRJ9hWdZ+RnbCLI+muX0xauiTwcUr7q+QotYtIZQpFCuBJH
KX2Y/JrCZbHCOq5sdmmwZ5Fh0kPw6Af2RXf2QOWZ23ab3PI5qA2CC6Q3BvZjjvLWS9jgV6sOv+yK
Xd145jQYGboIbN134IIsQbF2HVUkA93egCwlBW+T5SPE0yev1f7NpBXEWLov/R++POgBP2Wztrvt
5HzZ1q4Fza5DeGj8tiYYaXhoxSHqjoyxEpnJJQglpGV+iqCgsR5M3rQnx8Vw4WbO8X3EfnnRXkvj
J7e+p8YfcAS3FSNu/kcF6C/kH0BcIKLauxJFl4X23mtg4zS+Gexre9uz4KZWR6kxn7BjsvQcuBby
zNWRj2PfWKmMMza8Q1yx2MtaaAzYmdCFzyt6gZJ3BQWMsVSJ6nzAj8WRhj61Br7CEYn1lfpYddN3
Smpxqc7WbcFA7sx3bd8Rq5QMbjYjjITRcJcsHvgNJDA6KOoSC4DXNbSpP9D/rTP5QoEqeuY/WMJX
zIqL6h9FSWz9YK3g1uHNl/I1WWeps0ury9yCvqVh8CyTzCmwKpuBHWLwhfXWFWRyXIi6YHvO9ZUy
aCdj3OPepqJH3Ng5jzR5woCKXPUdEpw5MBU8gPdouO+UE3aFkIFJv26ytVHsG8QLxXDUydJAyEGc
2tCdquiijHcpQfdbca4TI4Jr1KJGUo8JmpSXGRn8DLM3tDweM+qqkhYSCHM5HrD2EGPLe8Fxx0tX
nXn8rIHO0gcdBqAGnRjcq23YnCKZjMqFJ8FDZz15svblWLAKgCa1lK88VlGxpaClAoivJtP/d91Z
9fv0SHIkBwf/yriFUoaXXNVYpT2HYU+WBguZnYlZEOe2tdGW9SHzZVfDwxNCYSJvl9PnCFMUqI+S
bkoWAvGPI9bgBUhFCn/HM7dDfZ3zxzTAnJWvUkVcArIaOLQ0t6yYZWkVk8nUBOMucuRdWMV7MQs/
hE47VoQq05yiDURii26k3pisVc1Ovi9pHpPxj0t7SAakCoTCiHdSwqnKLOLCX2IbDdZwkQZkeNlO
Z+zClERTfHeZaIPppJWMT9BWFlAagy2JkSgZeIzDkBOO5O7yzJVyvZp1CVn1S1sRj2HgCHaKtWwR
2i2h0aZDEP0Vxue6vk71ZRoFfcapKL8JpOF4R2cX3RpO9rL41Jp5U0xfGfZttJ7FZ8vJO5E/lZDy
ICk26hcEMsqn0XbgrCvPLvmce2UjIy8YdgZDsQpUQioSvvqMOgP2Gvaj1OJY4WWpzzOnv96/d1YH
mUjftcRHGTW7rEE5jdmEnQXhhnELiQVMZiZNGq7HxrjaGdQgHgRrZOacWatBEGA4HzMmPqx4m55J
tgQQPfSEjgJurdeXWLDL+uVD7lLO8vkZqz9FQ+pESLh1/aVDcGmr1M37gdkXND7qOL67ltlneG3l
N03FivX9LLKrbgArYMH40+onJvZB/9lXxqpzGO1dR2BTWf0ua59kY6F3v8/RK6IPj0DEe4bqGOKk
6Y/9W6bXjDtDAxjIEhOu0+5EVKiiI3xsIkvBKGdjJ2oSpAybCAV9uAtlNLcs3BoFx4+tO9T7eOn7
SHihTmOgJpzOil34ocPGRRrbnN3XUJBvNlIH2pyJnUDKMuJml521lI4cM9j6EF2RVM+uZVPXbO4a
BrTsHv/agt1Q16u+lXMqmTOYK2oPVG6pxHYKzodWQwqoWVHWbqg0lHGBzVgM9TuB3LOUcF0FEs34
xHKUAG03NbaRmaV7CSIqq//qOJo8euExtsVrDNUldIwAFYhxCyb8CkbwIOEiRAgssZ034azVqLtN
x0ZfpVpv7f8MnvuEJEn6F+jaqTRTP7D5DkJ5wORICxG3byVSilLkrGRtBZaWctWLDqOhtglGxlud
2W/yuHoanErEJ+Fj3olS/8D11tMN9Z6hObtsas6V0H8aKbyRBLtxzGCrdAwM4pnuZzFYzZMWbQCh
YPV4LTvc6EHZHWQ7fMmVNHH1O4W2XkPBnSVyeFuLwdgkO1fh5H9ma333ZJomheb1U3bAjL1T6u5f
FxiYyWkjKlZfRWG5wxRhT1BpNdV9myUflRxqrF6WUMHyGPQaKpvKJsh3PKoKJIHmd+TMNKpyRimU
Qp1Und86l76TisF9SYoX+g38PU5XgusKUbvYJmF/ZbcPyK5lv7DEtN1HazoaOHbX2akY07scDAkL
8OQAZgPPZ0vR0JEwoFYM/ECm615vSZ6QgIcphm4yb2VgQxA02vilFho5nTNNNECk8IfX0aLx3jZp
c0ghpxXUrnjtWUPi110jcZTRn0/EmemkXPX9CCSIz1FRX2Q9umWl9ZaOUAQFPgKQDweR53dNFodF
HUyRXNsKCepJiMW9OTgy64ha8ccw+kWTDqscQCAjQghrDZE3OGuObADPZJNgtuZwAStKOrKt9bto
OBkM2WpiqIyAT7+0TJ7+/CAV5ll1xD+z4f23pPcxuNfTUud2VzUBKx4y6odzPhvJnpT6fWYj3R4F
v1+2MRiDFon5NzbGoYPzK1nDrYXivLJHTpWiPygkbqTIiVO+PMHqtmC0O8+XiuVQomjbtrG+AQpi
YSGwBlIXCqcyxU7DWD8Nsm9hBW8pp+4qQsDFj+hBcX0BnH9SZon3xix2EAHYH5Z7rQ09Q4l3lUNK
SwSSlsFgeDcEMlbxx8jzFOjjSUz2Ax+p1nU3wOlkXUgg3gJ6S5Uen8fI32g0dJQevs12UwZ+qzFm
1rI17cfsXKDZPmyF8XWjb5uOK3aZjsXkG1TMGbu7qPZ1yVbTyk9NZGzT/tBMvZ/m7UXTcFIazjNW
glOdvGsLCnJZ+2uojTF/5V3sx9pLo2HD7phQ5LRrPYOy5Jgim7ShxU0UYyaB5EvIbYL+TJD4SFZU
STlz6/OcmWOGQuh9TL7T4XNOenjjx0L7gbsJJ2petax8oTz5Q0dQ0sxciw0hPi0UqQXr9Hw0NhUF
SNwiGqUS77FLqdVIOJGNvyRwEwxp9SJL4ErR668K7VjL56LE0roaIzxLbHcy1oyA0IjJRKeVMB+f
W9MVcuIGUuHK014hzS3+tcKPpsX2RKfMYeZJSM2gDrKVaQGZIK9WSldwzIZpuRmH98b+1OxP0GdE
jW/s6FGlH4QeMOoZ6LNQZPb5sW1jhIb6uhXhsYk5YLpsl4HXDruLusRa6sCJgnab5IZXgCArBbNK
mSSzxoQYCxmAZAeld1gFk9JGcCuhaJ4KxVoH2sML0FVwUKYfmFwr49mK7lxqoRcbn0WBGrl1GP3+
gcEkcyfawjXcEHWChlPbqEHFq4aQHTTWCCConY7V+C7bzknJWC5nLs7hYzIH+1Sb9+rYE4siSHsr
6OrYyal7fQi+FODSrCCOZTezOy2IC5vQbcgg5qSRPSUg8yggTlk5sk7ZJsTIhngJB8EifhgYI4E1
FJrxrlOLYSQgkUUfm4fMCcxueD2EEw4KsAOFtaGJZNACAsUNndZVqXdL/IFukjFdNeR1zT9N5FeV
T+c+0MHkWFeVRXvXYc0eGIMMLb2GQIYeiB2n5hURkh+m0bYqCjYSdLKgpq46w83Y5n+d2fJUjNe4
PhsA5lZOLG9Dgf0jkM8NYdqc0Vd1JofSkA416w8jt//VSIKk2b5TgAQY92XVAvIFdu2EI5qgvtJH
cJxVwZ9kDm+EER2UWX2Y0bzHgnq0UFoSdwLVnZQWCQC8pVwLGKRqCVnYHv1Q/m6jU1CH3hBI52Lr
9NzCpQ+x9KaO+dnJtW06N5fZZKTNzsZRnPsUN/BP4X335jHC7D+OQHogeT4LjCsh0pwYmbJG0g1g
tZ0FTbug6R0dzP7lUZtT0C/FWQwNGuSHM0OV6IZvrH5MMRQ+W6wNOArTLtppg81c+Vcw1TUHj/3w
WY26nVToayMo/+QO2XAcvkxd5lGVXujxOjqRTkKnz5zOtOSnZirgXXSfv5OBlPwnt/Z5iie3qzUg
arJvACgxQK0lrfrWDNW7EO3ZGOoDeZiEBL+PKRpmVT1CuyRQfeCKFC+mYRFnBTIrQlmN/KuZ+3cW
RZTmW9O6t5Hmx6NE+kR6mtlAQ/YBQ2c9cpaTdR/cG+ayRo5qycJ97FTvVf/R9dNpTutH0c/vshqf
BGlM+O9hbaY/Yrx2JJyG46tEG5fUTJHw8oNjzk/qzBOUPBI+3DGkSs/jtRVVd3hmrHHCnv1Re4R7
BUSXPPku3WRAyFrlxvvqoYY6CdwOGa+hEWk/9hgwcqzgxcTfcteu6rj1wjC+dapDLi1Jj4Y5XDLE
66yRaYYGbG/kCT9VohhQCp5HKXt0s/NayOHDYAyuMKiD9rPLFetPFnhIrZSqqgAizAgJOneFRVmG
GOQ8cqG9qKCVYAlD0ejObcmiPyELkb18mZlA8uNTj6w4D8SPFfPIw3Fds+Kx6Cf4W5ehEKABY7yP
i5B5fkBbvg+N9eo08Vtj114Var9NizInKcv3CMkA4eTe2DQnCJfkE5vO2XCa62SobswOXq7QVlnz
oV6WCBZ3eNB8IIKQZcs3DOUj6uwLTRgnun1syvJo6YvOogkx4XUXW/c6LMl5ZjorQ+CvQUyyi1hf
EOaV4i7oyvYVuuwrl9c2w7Chj08YUG8VsXSlyJ7ScRyas12nz7ZS/LwceEpRkzXKT5W5UTT6aakj
BunaRxXcg0D8UiChaOw3+vJ1k6KOeXpE21Y+UDZ9T/oJUeJ1KOu9oaTvKh8SmFaEhNt66digU/nB
HBzSiYdtkn/Bx/pSGKPvPw+kjtSAndKeHVoSH9QlJcJAKVv1Cm1B9Kgz5VwKxU0HsR2a8Ry13b9J
FBc9k7zCrP+XUiIdYz4adsyes1EjTWltBrT/jfUFweWqLbMFhzBqY/xQrPZSKMVJnxBvwvGbJpTr
5QdRcxcVpIM3p3in7PxIXRGq2ps5V8Re2cwspX5rl0vVERzKUBzhI8GByNzOOZKu6JVMNgeJAwgi
Q5gpfoPypWGfWsXpYiPizVvsTelnnsAFUv9K7H5QeOBh/Yrea6XDQBXRVm/g5oFGvqYZkxpccSFS
jBbBAK+skn0TvkBYNwSIbcctuLCWczDkNICroWq9BnuNzDg1R8XQxmyo7NeayZSEnW7Seqw2MExg
lpjZOlzwLR2UxvaPYFhKhS97ZAZLETYFPXgwmAcdSggDtGUFQRO7I3MJCYhLOo3kiyEjkyN/ALEU
Ed43YjDHW+NXMCNVBT1CiUT3LU6RLPDD2eEHVEHyZadtnlQkGYW+6H+rZloPTMsrQGQd+qzeIXa+
ZhvItklzbHeeMgj6JEPq1/QSJFSNQ3MA67Eb2pCeLIDtVmMxYd1sFejb9M2MOKZGQacgeLDIg0tL
ayeVN4EVK+2fY3mRoPI0CUBb6dNiqtegjzVaA2UUXtIlJGTEsj1124TrZcL52+mIwVkrIzELNDDE
MASwTfajjDyVUPgltxTClR3jNaNBlItXvbVcieVYrXZrsirYBo4oOe2NGYaXJOl9qWaENnR7yt5N
cBZoPVOOleUNCGAht3BSZYyUXCPr2cx/tfDJnApp3obqfJzYfzPXTaqb1T+qatyTD+J1jc8ZR1/F
h9AzZVwkigQLNFj8E3Jtq5bxsNptzBpRGdyImL2GBctT+Tfhzp0JueJI1I0bcgnNMdmXGNuKHQ4G
soYyl/83iFet3sWqeQz1fo+uW/3A2ebp5e/y1wzLuBRbSYOAP7+MMIFUMIgBA1wCuFcRc6gCWQ68
w+aHK3E1tEf0jascW3PzPSF4kkOGx8aPKCj0+owNyC3IeUDeUueBWmOuTqAPIDyOuwXtqqb73vxp
pWsntvxJLXlC/nf6N73w1f4fdpFa+cYfm8YfAhtcmlzIy1VbQF934EyciV5ZkVPHDZe38YmwslOE
qQI7Z7NzQlaRtTin9vgE4ISMpToxPGa6GFrKgbxkVDtIFO6y1Ppgzalhv9ryt0WclO8t5mKGeLPF
Zbbn/8vuLPviHddF/j4hoVX0ex33ANcdJF8WroSNJVxzvpi8kg46TxP5ARNIiukBAUURT2sZyX4z
vbXsn6gVWBY9y4Xmnf2BTmcp9KyARCGsJVWW2Ti9KpJlCAqQTCluFGahRu0DTGH8qiDK1s7w71I4
aeqiiBLOWiAlw92JqNLvM5Sy1auDwS423iVU+9ieWb9DrOEqadAkpfMxwmEy4+QXENxaLNdtpIDG
4KHBEwDXhT9qrMPI9pYDhZjVjYbOo5aHrY24hPmqgDSgyZcocJiOsvXjQIsaPOWD5dOGk0XU0I8e
A0SK/RDse9Dsggl2icVvhqYggPsYKEKlaKLcQmmuHul8dNnctTUDBMbdLSA8exxdmUmTQIM3l2x9
QqiWNe4rZJ6T6mcwYUzUOTp/X0GAVsm+Y6jTvQ0LzRYAL7DDhkxGQWW5ZYQZB1NyIL3WyEJHltQ3
E+ZrPNFA4qLlfGQMBqgt9WaZpSiiXAUBhcNdHTEmRG6LnNOLImAKMWNBTBFEe5XwDCYwWT2uFDNB
l5sClqtYD4RPPcX/G0BBb2MmbY4ft0wNUr9tiYwaiDiJURAMysdkZydujA1N47bAWBLohaceGKCx
JqMZ8SqWMXM4rwG9EyNcwcfVzxK5tTArNHw30wStD1DNEKW7LNW2Fb9CarAbQ7zEpXUjBfRESlfN
FiKIoJNlw3rRlMZVcoDW5BnO8t8tBE84WpW2HbBNOYN+WBy7pF/vOwUzYkiURZmTGzJAQZHJzkIe
i6QYJiYxteza4EliatnMIKcVv0DjKpR+Tc75WkfbgD7CJzwFr3W94g8Zk7zpohrGqLSmndyCD71D
BvGiDn0RN300xDtY2cuqN7FeW/EvS9kZ9DdrkQJzhurmZ8uMmTe/zF5aLF1NvuCfXeZ/iPqntZ7j
f4//BJjMoRaeJP+rU7ov62VibAQY0Ct+Ghg5vGQdaQZG8dHXN1CG/zuPUMeYgC5lnT6cWpQYcuT5
2GTgO+N/kQp2se8Jwzp00l37KdFjRfNLKN3kGbEvNzCCpcOEYShMb4X9mnZXQ/oNAyCmSGAMi3yy
V5Hz54CPSOzKO3Z7M25T9Za3r3F8G6J3tflHZHjWfFjde6W9zgxsNdaujUSUUvwGCtKWP0p68h5N
1chKJUf+PYirIU5KvB2pp5z4e0KjDbxRt/BwbOXxEgZXsOMYyFcxemgTtaG6AvQ+PBBWadlVFo9Z
fc+Sf6YONTyHnQej9Cbo/MaXKCJd1iOpeFKeCmGyA2wSC+lpBflBYWPb2/9o2vTcD/MSK1znOglP
EMLYuP/XhXtOOV8nEY84Nm7h90TJfw2q/RwHcMfSyIb3YfUvcQ9FZqo9bVIRAADAy/JtQC7HxL5h
QliQz1x5WMMiUDBWinlEq07OdSTXxZAA+jgQpXmUwtJERJxSgg3uUw4aFwuhJzusbFM2iUw66KQF
X4PDiFFNb/r8vSiEAYaDceC9Uo1VE7/203vfArSDyZLTzVlYOIueSXf2kts0speZWZjyxDBnSwen
9Mx6Uw9/sfnJQLlvWdQu9Z3F9MZG2ItoBmQ2UkzU5YgOZ1GhOxVuXlJ99AbSV2O9mK2T9DyDLhrU
DYBIe/ZSmXk7xUlOCBFXRkCk6nACqskPcyzCl7H65sqVzDcS3HjUP7MQCMRdiX9n7SGjiNf7f4YG
GV5/8HVq80ve3vryr5ogil9se5fZ65bxS/Ac+9BLDczEXL2tzy+STTfRHMMlPjVywMwA6mdWIb2X
rNBa+SWJXstNmDzs7itHHAOgaMC82Q0pSCiqi71l6XxRp8r0K+XVYHHflbeCmiSjBHXEW0k9EGlu
KU1oV75tltgmUmwCjFamceN1HNorUZ/oKEDiJI8UGMksv5YlpTYKJtw/4YCa27mWw+egsMfOD05z
McrbjKLNDuF/MAtvc0pOlS0uDgWwIWG5SBl5S66pyaq6RmhjfhiIw0unJ5cWmaTxTSS9Cyyi493N
MuaR0YvdfvEDYQw3g/dC2jr5V40KrdHeRuc3BkVRshKJ4h8mUusuuerduVm6x/IoxFVYt1DfOdo5
Sq78axp5YblP9Qva/FFCgCMBCkdWqNOlY7jm4UETby22KL1isUfVmCD1TMYdRiBmfPOmlaedLoKL
LWhFu8FP0JpaA67JUjovJr+53Y1W/lz+oyTSwxzV7LhRT9KJ0qv7Q9Rw6k4nIAxA0smeiO5DxUs6
Y3mFtKQk01GN7b2aoM3Qzf2YHsOR2Lnp01SVbQ0SgmAsTwy0WopGzKhCcqJyBPEM/E8mnEABAwam
BaC6oYBQTPWtHQg2xXQ7pY08M7lCzT8DCv8J0YAGEZNuq7vHsXJj1/OlZ812XCxZ+GFFZ3rcsFUm
djGzTZmBky2AvTnlIT63jQ55Kb5YAykcUYtidPxQG+WOVB8XxPgmhyqZJZMH/9fv02esqawpIQqV
CQPOYqsNyZ2ozv00SHttCRcNx0NKWVXY/SZdAO1NeZyypVnjuFnyYkb7o+RSM2NMd2I6WqImVwm7
xpC8t3r4QrrprSe/esBm1proxNRgS8annzO+ytQfCSHbQBovXIRlvqbMhm8FA24rc18AzAqSfDun
xi6gxDFhTgLIQI9u7QHfS5G9S5pupzG1tNTIDwNSXMAORpR8KlEjJUNtEDlah8NS0lk9DbOf2MHD
MHHiaflTVUdppRq9hfV5F3YsSItheM41m8mQrT8pYrde469UC/VpLjzYqGJwF/AEIDxi38kOdxFz
cTiOm8Gd/uPovLYaR6Io+kVaSyqFKr3ibAw2YMDNixZROZfi18/WPPSEnp6Gtq2qG87ZZ+iQijTI
bIlsoi6zfiqSOF2x9Cj1rR2gZImn0tb9/ZLrmgdMVbKwfrEN5+R1emfFNVs4AzKK/cg3eUhQypSs
DFe9CYN9Lh+cvPpszX4/g01fHJf5sjBa+FqDSzs8+V8dRL2JKKm7sCWq2PYuKbWuJOOBS2A+NzaF
RQCvkRYcqP4aZPoJe+PTYA2wqf76tH9MbdaMY2T+9VDqKHkrsJmmkX/MBR9SR30alG7GjwfOYyY/
qgb0MQqSiBcrEQbHYfxS9X36livj6iLOC1CvNU11xsv0mWMbKXPSu8m/YhXIWgCnhNta36MPqcvr
+abrmMUCs4hgfGws69Hhe4fr8zjI4dJ65iViT9gn0EWqF9HNX3UXXTB8fFY3GU/Uoqz7i0UlAdLT
C/QV6v5p5Byzc+iidNbse+4dNT23UPal+zqoeB/o3xRaWKWM99ZUF6fOnl36QJQCG8/L7l0fi6W3
c2fm9GX/NHv2Ga7kybOT08Tyr4UD23ZkhZrHmil/Ec+noJl3ZZ8/Q+XxCMPNCTg3jZBhjTW+xEl0
CxRr067DZC+YGRfg2nNaOVmIDW6UTTU2G5vYC1/ubBjTGSKaLFEPGi1vbIS7kTRdIoeBjAdET0Ck
HkrWorgMONhBbFxMTRQoufQdFw+ZWsDC9V1l/lnp1me+iUN7tr+LAPBTwWSqY2FQWnqfhBTC8tqB
G2nSr7ifDjMqncQByxl7G7vU26U3jIC+qPnVY8rqss3lC7mTdTKj6mIX1rtK59WcvHq9cUzYrivI
VlOIGN++W6fmky0/EyBhYMDJDYhxObEPBdMJgmLv5f4ZEZN8qXwHZzMDcAK/MR6t3RiqiMN0AcCQ
lz8M9rKPu+tgPqiWD/jwEXjTEdguOkhrE+luP7eoCB2L6eGnM59H9KOEEiHPjmCctv7w5AbxE5zQ
R7AqeyIuTcRI/RygYUUArWPiICMsGXm3VQZlFIXE2N+SzEcaQuZfkmGgAeppU2kloNkRPBc5QyZ4
KB6kxWbPrS32BWTQiIe+UuKS8MP2vEvgqkumUe+D3hKpgYCdBfLNk+FTSIkLe/IItO4jIedOV/Eh
Z8PQdc5eGNVpgiYgFvSrURwym/ZMTvMhiOWprH80Ut62crFrZMfW9/EiYCU3vQc12if3Fl28sHoU
/ADJ9kRaAvR2+0lFOCUq8Vmjai7B/Y2Z+zZP1ntsGh/hmF3Cdt6AkJO3ckof3TbdZR0KSFK5XI8B
Hcby3AqPhdu800g6EcyiQ4zci6a/hwgmr6Lc0A3xs/wDIBUAZWTN4BJCsFRcZnmY1WfAgVSEO0c/
kwBcige8J18lCYP1qR32VnOMY4BpfBxPznCdCw7tPQjTOF2qooAjBTRB8BzW70nyHQFSc/mh82Ua
HyMfQ+EynaJjSYvgOxeRHxqkrrSv+aZsn0FFzcT6Od8d9sfqatl/UxXfxc0lST6b8YXR63izivOc
/2MFMlLcO89a7pm90fNV/U36u9w6dNbBUEdDH0pQPbW/ksGDOX0M+DdZr8riX8u4Qek3W7x3DZhD
Cjx8Itr4AdPEcfaD4QrZ609K5MGwfLsTkTvOb1Z/6wrx2T8B6KkUP8p5tvjYokBfrGVbZOs1co38
aU6AWV2b7h9VthNfSevGXUZxhbtQmr9IEFiX9m22mZeRBcrBFC/ikFFWVm/84fv4BImO2wxN0tEx
7mXx7En8lw+axLziktZYazHdNHRLpR9gc/rDK7GZmwMM+UcC5VY2lPC05cnlB2psyl4oePrmQos0
irMwTjA22vmra++b/p8cjiGFX8sRweDPYIU93GfBcZweQWfUCLnYRKYPGissnlTxN3a8VPOLyN5B
Tc9ICeOT1A+lfrT8EGtsfGer31ipY4abifo3AMETOC6b1YXluiLDkPU86T3I0muYqGP0DOlleXv5
eJfiEIXoSUFHpmixqhz6/Yn6zsS46ny7in33u9Uc+M4G/75r7ivA0xI0yVtY/Gj1OUMm7od3k1me
LogcuznGqenYDVyQRCe/9BawNPX4IId97m8NcujJzO4Okf0cqkcK+gwLtyuBPXzL8sOi7QNn4bRf
KYRh6xLUj868wbZZRSSbcIJfy4qRt/511Z/dXav8mUynqHxlYG8FP5l40VTRrBd5BhSTVxk8ZwZL
JfGZuw8hbXMTgPObvkrnYdRnZsOZC7NlBYO0cTFlvvLQzAnujavVPbQCyj2m3oV99zxMSNyPwfwR
uadc3SO8KjRTVXJzzh5jW/VO9xJanwmW5oYnbmTAXmQIdM4+6CvmXIx5zk73ObGbz8d0ozAVaJBE
rE3urDFdOfnv0m8v5wTfPJBNhhTTxS8fJs56qO5xDx7/K2+/Ykgxy+X2aHD8BW8+KmKSg1DLxJs+
f8jGbeT9jOO7L34T8efJl46P18jIXSjya7BnV2RuxrTIX/0AuKtaew0ir+pdBCcD2oy3jtFh43g3
FkU0VsboohzQLXsdnHt96JrHbL6X7ZO2HpX36DWveXaR7XuCIMt37TuJ9cTyr216AfhuuOcg3fEP
GQejhTOj+AtCsAPqpqCOxNCHLUbpMJwA/zxE3m+dHcloN5GQmpfUuEziCuSZFoFt9Ygz7pW33sRw
Av/A4i0R1Vstrk740GCztrItpq2pRRf04A0Ij96i8M+3XxigeBgHO3KMii/BtMnBUOkwczPZUTJV
gpv727aXMcR+UL7lDEq5BJT/MvmPVfLRzg823BrrPas/lgcMj6m5eN8s4KnWHxPFAYPF5F1Tht1h
cddlL6F9dMRDXW/n/pFN24jJXLzEmAZU8OyXxzy9+BPCnnXTvRMFAh4cYdy9xaLTEfeSot06WMGZ
xUfAvLbDZTA+9gu4ABOl7hB/j3MFDgVaTxaU3jo1Qo8YZ/eNRPtbqFApI2S4TDO2uim4RTQEoYjR
XBJttOQu06YSOt3K59zwXosi+jLS+nvK0k1HsWNN7a+k0lz7/S3F/XdXCWYYiuViS+7vTIAcS3rz
MnqUx2PXvvX5gO4+NCGOhGDGlVRrQkTI0c4JvfI9srSrRG5yQjprnT9YogJFZQFqt0JEsAC1eUdq
I2WBUCVryPcOat0FvWYMv2ldISKC1y3tyN2UTosgPcBGwZblD8oH27AoW1AH5MbjQPLQ5o/23pKM
fDqnZIzr4MFInIRWLnGNNQ9fvvN0eaDQD+4zJsjo1XdGV188u1sng73+f+FJ3AYqwKZm9Rlt5xwB
rtRRxITD44M2w8fDzQpZfO62TW8eM2JUGO16F1NVrKMqoDPzRG9VjTvtqukRjqtjQux3EwbGekKd
nxno19GO82K466CLxJaI5vVYxnqrOw5EEdNAVbP/m1tabFOoZqVgiZsYBzVZMTiWdt3FORQI08My
6UQTz/Dz2Nv3uRkR0Ji1zKsN4+RQRLEszakG6dLJy+RiYJMh6cPIV6vPQeTvVKHIKWlJslQMdfu6
Xsg+4b8Oi7eeps/SwM/SLGxctyhGqo3yXqVoJcuQI2R5v6H0HxTh3AiXuC+GmqRx/0cyLDcLAHIu
aLkaAC6ve3wYEqBLRst3O7C/XklatlFDXpbjxP0AvYJEE+NusjDBsLW/j2tn2uvG+WuUKoh8+nHy
bKF0VMaq683oMBN9vs2GCtV3w4idxDbAtXEjtkw6C/PNscB2zugQOlfcR1b5XA9N9WzxAWetDC4W
d9fgVt8ubBuifNp7tiTtsS+54h2azr5MYRsYoHtRsq4ijSui9rJrgSqobW4zhqDIdq0d2Yicmpa9
jtCXrqa2rHfEGm2mQhLqNSRblpEKwcky9VvudTKimcPLwty2nvVXCSYMnazxIzIW4CurFl/whFFZ
9MaLa/hnMCwFhkVy1wq/eFR5XZOQ2e+C6l3PiCqlAjka505x6MjjmnplPMQwBQJTDMckpvSJcABD
9j+1Nl6xTCYIySOu2qy7t5rpIV20D2YfoDetmp1j0MH7FSnvOSNvvC/sZiDSEwVVR2ITtAk8nBFT
9hjzxDpMd8oazYTdALnjN6Y+iLzTlKvk3HXzP9VmxXZW8c40HHutARTii7ezg1/43i7qCKbKVUi6
C1rOu6nkl3jtSE0026CWgcE5EzW7yPPLPiY6clMFJr5oGd7GHB8UMCOJqiYxn/p2Rko/P49M7XZZ
xTLZ7Yx/ThqcKbyC+7EcgLBo3CN5bLDG0BYTPjBngzxPEgDBXILWEr6U1FXyKMnEogYJL3DYEOa3
5T2fanNlxCl0/nTxVnvOE/kyeAPS7KHPPXYZCTaCqH+2imSdOayYXC8R27jBhJ4iJRcOppUqcDDM
msS6lLRPOrirxkGvBwseBnrcdeMz7hqcuVvZo4fYWJSfjT1kd0VJqIRjNLhnUPlDzg9XJLYgNurJ
4igYhSkicpGbMuA12TnnmbFPatokt/ehuLA1ShMU9V7XgFWrg61gXIdUmrfByQrWCWyUu8pjRxb1
46oljIMYxHjT9C4uCv88dkjkWzWByUdaBUi7P/RTgY42mW9xREaXASZ9y2TlJcm9Vz5pO0q2PybP
AFdnh/FoP7wB37exIJRngFc3N2lZH6uOSsD6CSDMuCW+DDJ4DmirntKA9zhJppYHKDpkwhiYEoV/
tcDA1U5sJUckCKCnupVD52t2+inLsRAn+QA9zn/yc5huRoAFi7kFhzsCxYxM6U1Xy7dER6fANu6Z
uxmSU9ovq1s/OFeQQs8dJro2DdaDsATg/JpcUV5crwOf15r+dwbbd+d0ybG0WXwZzCZQC4XnNucW
scQlFv1xYvUJ2OI14cxeeZiAQs/elJqNgJrCkxgihkkT2hZC5HnJGuyNrNIynV6h+JNG4s3fyjY/
San4zK3vgTFSMnlE10N2IGW42Yhm/Fue06Gfav6lhsKsHlovtg+xDVGgI8SlIotupaR7kSG3usx6
wqMz+PAecNsGEiSOD9YRHCd3toM4uE1sc9fMxdsCnYewjNbbNMdNahDNEfZi7cfLegq92RwxGXdn
NqVINF5caNP+6FLuuuInhvuMwAdK+sLOS3Lnls1NdtFIMUfncZizo59O31HZCeJamO/1wbJNzXxy
F/LQ3UJN5ejFLJROkiSiI9U7lRwfRc6qgEv61SbqrHKWTCqe+G3j1/jr6BWr+jfvmdOGUeVth/ae
DS4q7laxkUf66NXB0yRkvkfILrkhybbMN1MrNYcha+8+q+H3FRevNtlCklzqxzClEq89x6h6YXM9
aMcFPG/qa6BhI0XQvpDbdiefFYy2sYIsHE7Qz8HA9rG99VhPWLQz63xAwHTWdFxSzvS5PF82l8xA
Weg3+6CncyeJzl4XOXjTGbnrlPzRkHF33gcz28/A5tU0hP0SSzM6WcNG42sXEleS1GSKVQ7eNJaS
kCRb/HL1xRl5HYXW9p07Bm/GbK16m8O0iwgC7DxE1mWJ58+duKcmPNSS5ziwnX/KnJ9KwxH0xvo0
ifJWk/+RjD2akQg3rvGk/C7cApvnJWOrO7EHV538Di1/W4KfPVSJmaEHvfZBdnQ1VqYhyhUPD3cC
ql3enaCBG4bexcg9ylLMW2GCPxXiDWt/hXGAaDr0UzxdhfGSF8ALnLb5qdsFstM3l3zyhrVF2ZgY
HjIjqGYlWV9p7u4y1QwMb6DPjhj2M3mLpQB1hB0GuezVnxPcuowZAuas69ZPrnGuyNmKq1uLbnzd
/o8WaXATW2uzzL8nbFzhkIBOj9jCDMr67Qz/avrpTpTUnEJSHDjeLuHcBegSfbZd8uyYfCx9H313
56616BLMUy+BMahVLV/9BDgoOS+/k6zDw6TByLEeX/jMAb6olNGoyxaEF8lIzl7qLyl4gOZHSTgA
e5DEdfFg9BnBrL7wyWGxT0Xffva6e8ySV2a7v1HY72OjP5D+tndR1SjzxaoxzIx6YHns1viOu183
+fNTm8FXx0qpxKOdLlMDn1TQTma33PNekVDwyeC9SGycjllZ8qgm+MVT4LMiJz+rB7bV4+EBy2Ae
O4NlbWrasL2nLaYEAM2sivpoOoaUv21HQ14L3g1bNQ+ji1olCfWrSxw8EQSMbjDW7TVFHkSZwcJ3
wjqAHeShX1KIM2gqUwWlUBo202T/Wy7/WzHQBMwprf3grMvJc3HRYIlVKMzWeZae3YDJZZKbNv9R
G6vcFQ+z06PZMQn5c1JURhUXeZLQ5LPuJfWGXF1n+gU7hUUitGPCbeg4kZEETt2Q4hJaO6p98Eq2
TfK8z27UhrBVtzg5THIUhYOlXk1vjlM/Z9WOa39jNsOvzOBqh496BsTSe+gwdd/tReHeuzNJ4XWq
1///inL5beYyuQTJ9CaHkq5J11zeNt75HMnBGIDbBzHO1sa8DbP/GQru2Zqp+B1z2tkvuCpqjLnT
0B6Qv/CBdfuHDHCxRXqNqtA5JAE2asMQL22BjcaeCuqvS2egvQvbrl1ZZvUaVZR2cSVILM2qa92C
CbJw51Qd4YOekZDOI3BAGSn0DEnsZ55jKit1cvVoW9HhfOUT7Xb057ty2DY2wMOIbrIl22kxYMGq
KbyjJ+sRSlShtuSAH1qjG49OFWFd71F1Nx6zTB8ZRjycIHRjMaiGqznzUZi1Bw52HpCmO0BIPNx7
5dQD3TXnLc3nTFMxfAeM58MI1VLNURAZyP1gDhc4v7rwOfB6xQQ12bYqT9Cyp2ym4x4RLEAN6b3q
1HzzRxw3BRlNrczPwxJsE2Tde8sZxR8bzUsneCOd6R3RNBUOe1EAAJfBNL+dcFGwt94pNaPXJGI2
OIY1wukSMz+kH3a8g7G16T7vph4xThC+OKnxbgQ4xOPQQRBnsSWuHfnthlRTiDCQImnAmmMA+4Qh
xarNwmSnMGAa2r0PoT8ygEBd2Sjfv5vSxZEjir3ZzrDTqispyyvTnj/LlmaUzBpmOt5RFd1OjQPQ
wrSz1h2UaBTqKE0Vyhv0jQUkgNTAFgf9+2qVxHCyi9DcRTdrQaQRL4ZAWZCcEMgn00h4K1Mfe3wY
bRNIwKi9pL/py+m+arvimFc1hzBnxdieQFTCVxAxfuwpyu/xoRAA2xwcPsRTwgSiScGzkk7VYaJw
o30/Zz+jTUUcetgPpuIYZ8NvQWzlyq8FadLpOa2yF0s09jq139Ba/dNxddWv+ZmqZKHVwN6fImRN
ksQphpXbQSKttn0CBOnwnhFj/aVjFOLvb151zeA2c9ailcCmk3RhQHMLMFOGb/dVuMWdaOR2StzX
Cv3WnBg/skE+7XblrhAoLWaTG78iciCPOaGr4Z9VMm0l/B1sRGMM+1Z7xJR0CLLMicrCIXldGWRe
5FTTPXxaRt0G6zXbrzehePQKaLCD5ZycdtSrY9JEV9p18KdhHN2HtrOVVSLgBmMjCG22IvEWoyDE
LNLDmGSU9aV3LJw0g6s28NcmXh7SYez8ze+YlivIEkZNkGWnQsQu/RoC6830ym4bLEGJDQ7DOaPm
sLvXzo5OXPJmiFShlywbncbRCGlBE2XTIlRzGc10hSLWAa7waLb7uEfm5kOub/JA7K0sgmOlSXwK
wAwv4ji8pBh79KH1ELgaUEw0XctQxjh1XP08G+25QtZn2IQeULkx3Mp/EtUz861PfRf+Dtr8ysla
srSHJQD+SZLNV0tZV+CxtAxFhKXIQvPlNo91D+rMizHGZziq2hG2oOHORMeK+anLqKqJKGUZFfl7
m88JpbJxMAjKNkdYwin1XFHHX10YvdPN8WeINR0G96g2y0PtoI4xLAKSo5S7b1hoLuU2tEg5mUK+
1oCijQUEH3pGfoYaXzJdPybGfFmEeG048j3QDCRdGh1i41xXZOYVhXtMwu7a+DzvteryE0nZq1LZ
bLGlRDAzjuZdUSG7zdKYSsMHEukWiBpqa+SPScZUnco9N+O7T9adNpyneYl3VSJ6wWGIdYBrvbYb
jyOhwMMmSEWQQrdU9jxYlLUkk2UIPl5EHsVo+qNLvGgNsBqlkzWs5PKVfLxtSU+aX6CMwy9pZTCR
ct1vBv+51pwRunYIcTDfZcgV5NqfpBLheq7vnTC5z8fuiyMGx1qKKYPZwR435B5B3XcQ9KcylOFK
tv2F9yLqjHefIHAX4zBLUkiM2CcB3eTL4JASPkxGuqQwQ5nRnsNKbKclViOvXqe+eNItBpPYtLGu
WrcgMmm9FN+MTqttXY9XSZgRc21Ol4kPS1W2Hxg+6zUZmN8oL6+Nht07FVgcYkG02SyochLFZDsb
5Mboq3Ctf6uyvNiGOrjSQLxTEvsCre9JobVZ3AHtygwc1HNkYgyZpNscmncnFvNRC2zCxQCSAawr
VAgzZgw9PGmZ7d2qxlhYU5F3+eKJHbFkE+rgorheG3bw5TsMiPwxfDbs/RSLK0qKP4Iv1GYa4NXL
lpxABx12RLbJncvgxAhpcQN/hM5UvXZ49q/z+C1VyM7OZDScLsEhI5vZXke3xIkxNlX5zICZUbe2
RvKbiRMDepIylenDC3cV2ItcQucwkW/VlZhWRef/iyZNJRbDvM1MtQ03NknBiAcpJSpiVOwJGOoA
CouJMKkbCXQBJ/nubc+5E9r6GvqkQU62GAUZvdee+2aF4RNTrQdCg+/z2OG+5oxhyLzWYJRGm2vJ
7eq/phcrps8frZsTEMEJb7HxzhpYXUsPiVobpccnTQjDbuc4FIT1YcCJ7zzVH6YKmVDbsh6xPM5g
KtRlhrgC8ABpUoGdDFD8rEwjgDxIEhTBbXgL6GayLDlHhjMcm2xh3/Sr2Z2+jKS4ucyJlOMelEIu
OON97VGjMzS13kTcfaWmfPPiaAU/cETzxAOoaqA+MZpq8h365SUWgDPgR3+axObiLR5PyI3WzFQ/
M2QOLYInjcVROCmxs7VPKU3lMndhsQ4Ux7BZeS+DMZ9dQgRooEFSe8tdZ+8o5HqYJrGzLdDktC5x
CA2xA6Dwj4FOPgSNP1JWi4Cpge2U7wm1UYSF9TkS1zxIc1LO4t9RpK+y9f5UwDNI194WGPqL8rXr
FFZzqm/RA57pNFyIOvPJ0lj+QpoJ/Ipi2Yni/WO7D2nU8jBwuGJnVVm+8Sv7ih8WTwK6sGKGeYB3
KxEEOcWDfUx4p7ejB04ywqKokoVVSLLiFGN+0y48zUUjQ5rb3zjjNEP84M+w2c0AWVvlm+WWXNNl
8KzERph/Y969eUH+XJAsL3rxBIo4ebQHYk8MCd+1nECips38bEcB855wmb7Dn42O88QVBVjWX9d5
8O6M+XuQICSdAkaAC2gvD1MomVFzqwl0yiTwD9zOHL+G3+KroMJMEiQf85h8Any3g+5jnrMGnT/7
GJJhFwoZqBqbsOdzz0NJxsh7srxvvgrIdIGMaB/zttCvNvsZt4QK3usSEWtF8k/NHGnjNOm09iv2
J4VDzVO5MN2brmyWb/Brmrz3llAPXF8hmx+cFsRcN7tUgtS255kNcfrPrRkKSiUvfVmhsTBCsY6s
fd9B7sz9MnysW9XeUYWLfWmj10oT3PQFsmT0kwivySWL9z0BY7yVfD4Du7YPbcGIckJhDXuT/aQ3
KUCXDhZ65K9wkEgknihVjeLOTGFUZeNkI2099gh+GVqiXU6wKjI45aVt1r0CFV72wr8LKt2wMUu5
0eNtXbJd9nsfgp1gJ2zn/O+2A6WCNJLRhOlRE5GLNt60thgkxyjroEdNPxWCz6KcvsSSzTUYoP1m
74Vn5aefPBMlbybWGWvSnPDAfVJN11LgvuxGFGp+BnOucCQTkIoJ5L5W/A5OWUQbNEJz8zso8+gC
XLVClieWBOqdAK0xCjUdJSQlKVK9DXJ9C7w822QOC4TCIEB+5gPaROU/GAW3suzBVHXMCXhVKiOi
gO3CxUt3UUQUMGHDGpU3oFwagft5Zt+wygn1DV2193sbIKUCWNi5z3abeVtHshw1gL5n3KErK8Nf
Zz4OjW1tK0UEj0eF6TXNGyJ+gmj01UhxMtTznhHyv0x64MLwm8mxggdnsRK1ip8gGI62WxgUlWzE
+7l7bGkRhpTWURsjuX4SBFQGUwVSBmaQeE3IXL1KjA4DpRbLZrknmfvJ6bz3OmQGZhmA7YLJIwPY
qo9NPx46DxQwfNdiPf7lYSxXiPoDCjoL0xYrRuPVqGb90JKJjVV03LW2sWcwdzEm3a4aZojY7skH
JLJs5RhAu21M5zyJ1kbI4Vn6NpSuAD2wnKytHc/6aOdIJ0tWW1u1iDaKDrfI7DC3cJOGnZ4iyRzk
sET4tQAw7ayF14QJqu1JGm38knxLrzaZcI/GumF9fG9pRjslqoS6PrYTiZnZ2C/tLU9nju4jTgbq
BzcnrHqAhOETNZXXJVMIqFm2xRJllI+ZaWOSd8gADyPzmhc8phVFZCZVj0U2fWrKwHny9HjnhuSP
eilKaWahhOVIFL8Ed5FISjfDfq+Al+RJb1PlabG2myDdDBmehQGQi2GL/uLiOJ/iyzC5Yu8KUhZd
hozMkjxzbxFTTK3ro9rUrvGUWNVeQUEbsKofo6l4s3TeHzKvPHkB4BnbcEnqsWyiKkZzQ4AGYSMT
a62wNj6Z5P21OdRC5VVfRuSDkaqDVwV0hokAL3bakIWr+SjE4wSzVEhI7fFP54B3iUzvu5cm4dfo
OqsBIw0Sg0kGAOu7eNq4ybwfaIQJaxLDqsCAEPsmCmp4o/Zi9MnA3CL6xvLBUb1G0mwQkJc54kZH
/lEl8wimE336XLPlyQeiZT/bkXtC3BxEcMRtMWOjQVTjfEtdoHWR+zkmp3HimrSj4QzHl/VAeO5a
B4arb+Ig60PAVj17zfnmTrUkFqp+I4DZW6HKey6d7GkwyJIxI+uj9aoncquYUvCCcWUzj2VHGzBx
gDwELNhPlyV3sLw8c/UVu9Nz1CJd107xPI3OizvNPeMvWDSDZ712bnaggGdv3eOorFEW82WT4IHO
HMI+uhECUnB1zU915780/btBpqXnzSeSScQdozuYFgDOOsV0V8u53+csWyOXCM/Gw35SQYwU1nRk
0hSypSc3mOki3ShZPJ1HkkjIVGwx1I0CCMU8Ihmudv0MT0/cabZtdtBzYxK5TVZuN067EkBagnyb
3GfeEIAwDQaJbDi0PJQzSEYr/xexPAqy39BvDkWXPNYcxe1f6nN/y45ZR89uqjGOou80g7cMrlRT
rlOW5TuqtpYyCcVGaWzM1H2K4/wjyMN3toBwP3p2uz5ap2Ab0tD3amZfxpQMeVjIl/AeAiL0Sv/i
G4LzE0udLTYeOs2GOnUsTnP5OlZ4IU2Y00352g6eg0oZjqpPNIlNdHSgiC1hTa7t8iPDu1NSA7l6
QK84PiQw93PkShbKo5A5TAqgtRD8XYEjTuo7N/9s4kvW9QzoMLNigOmo2clpXcdYfsjUY277bWl7
T2R9xAOODGjuIELHkbUSy8FUK2aXKID4/edyWjNsuTNB8S+zQBvyeUtTN9CaNnTWYeysMLHam5hR
ce77oAZYCFfxviDWFiYvo3Kvo61kbMUOit03TFSUhM4AKZK60PkiIWbVswo0aaAxO63r0lo5aF3y
dOXWbImqOfrWLmPgwt+N89zdTRmjPHIa+hU1zWVIsH2lJJZTAcKajAiRRayQGbVLfpMLgMxYPPe7
xve5tL19bdwqTLJtL7F4xNuKULIMsF3a0aBX6eOSyO4jlB1NmieVHTt8cpxtJxoWzXscPoTID/ri
05RXl+lotmSmqpxgoph7Dp20iWPE+g0LE96xqt+V7mzKl9LfenaJXRSeZ9Bb9NcBKhk/TDdLruoS
7ufh+jUBt0wGIl14wAkDTKABOZ191k+4ZooTs2ec1fVJuR8I0HJXeaTCoo0MOdoSgkjsFj+8nxJN
jZt3ObLxOQB9QCY5tTer0v9EwLGYuvIstH0rEx9qvkVnBNykEsJcRTaj1ayK2XUb2Wvn2FvPKNa6
0C/apIexJ7CATrAo53euADWJjbAmH9dfV0npvgrC0ETTRv+cEpOo14FEYJlrPLc5sp0x6+fT7KIU
7j2vQ7Xk6GNOhii4F3g8pH3TQvpcw71tfIZJ11/tHtBMO9DjjO9cNmY3vXpzEj79/xeU4dN9TyUX
SOM1y8bo0ZQDNhqk/edQgbPs8/HElqS+ny1oTLIIilM5sOuaVJ9e2B77d60MzZ0yGpfYASgcs8S9
rJI3p2qGZ0Mre93bkzyEfU+S5+g+xm6lUCNVFQEPvAsMY7JjVaH94UE54v6ZPnwpFG+tPRxl2JWv
y88TVjHYiHG9YPELR+lPMM3miW1/f5DEfNqJKm9OGz0bre08lTrH4sav/v+n59TzSDqp1SbuO7Zf
uqppPJNon7sIylvGB68LKqUtcvIh7U4eQ5MnxPbm9OY5JXlLtXx0GmPasu8u36O5eLYtqS5su+rX
AZ7n/z/NxIY5f4Xrp2hlvbJFpP79P9dPxqDYDyUG3VFSoLcjAnlM4T581aUemwp3Q18Nz6o3xLZC
3fRSlvDFW1tqPvmbaIycHzFWDGuVVs+xj8ikGJmw6TYOz1IDVB86u7kz/aE56Rm5T0NY3Gs8pO5K
4cR4kRrFgddaH0PrJI+M2wgpcCbvVzCj0xfTd80nlTb+OWmbiytApPGV35sY2PV/zJ3XctxamqVf
5YSuB9UbG76jqy7SG2bSJY10g6AoCt57PP18YJ06JaYY5NRcTExFR7Z4KBFM5MY2/7/Wt4Rr1xc1
fq0y7jioeeXwGOTjc274xRXVv/amSIZLhxVXt2hPj966ggsCuWvQLkbFhjWmNjcx+VcLWzEe8wLB
b5JijRvzMlrbGnodDfUCByGl2kOXmQUgKDYDovJbhaxECx6Zr+bZtpJ1z9iBe5RFdb4OTe92anBs
LN13DoPffLW0utoXWFvhMfU7IG2+4fGdWirHhpk8orh4GKK4Jt6y3w1VLFFFBTiEEuVbPHZ8ZbJm
wAZDPePFl6UDX65siGJpgCdcRgmg8or9L8kKAL9fXxILidAYJfaas+/BFAx54cpub4btuPJGGzQ+
I+iq1+WzB6ztqUfyByRQP2ohwYVUUWnSWa52DPBY9Tyt1KOqdmm6ecw4kfpFlufIQEyxsgVBhXFZ
fO1dMgNkDxV9hAE6sFb5GWDeMugJAxASfkk3rgBhwDNWu++mutZTdoezMbBWIy3updDNet21fJy9
5YBPC9f+0GGGCuonPWh4/O1o2PsmDGT4KOF8hOomZmZeVlsNzps1Ndt9Slijlx0dFZ06W21gOAqU
gJJe+UrVp8RuyVaVmtEmd3xEQk0bWCjZ0Ll2QkUgM8pyyb78pu5S79CbYLHtmC1wUg47Vg1zZ0UA
2HyrHr6i8sMvlweQvyvpgBgbn0Qty1OaY0KqaoC/ph1TchRy3lGrvhgG1vGsq4u9BjfSTtyRbaHg
qCIVBGIZ2ArWs23RSw5cg7q34Kzhjbp0+HNrSwR2ZgRvieSmOrPsHRCJ9IHiGLuAqP7agKFHoEs9
GqinUvo3QwP7qWqsbOnTt6QlLOp5KFTI5ch88z5Rb6WGcNBjPDwLmV7GRrhQBuTSuqF0hxDaCm1Y
xNrVoPSUswpENBxyVvzYcFfoKy03zQuO95hwFWktCz6ObawH29ruqkepwd4QmCwMZggYQkZ8sCdA
jTlZ22EXpBbnaa+t2Z8YQbGhqILMRBPh2hxCe1P0Ot3aVpT5cfDBJ6lAzsB9lHR2X19wU0CEGlOU
d9/o1yDspzd9iQWKJTUeIIzVMZKt6aWq6agrI8pylC/2ThsAWhPid8hiJJ1B0+7pmXGOzMOSYMdW
HHQRXDd5p29Cq4kOsD7rmV+U2er1S12JosNs1CFCaTwksxHg5KTTpGBRUx1MLUlsoVKdsBAWV7aB
7U+1Y/xjjNYrS1eviOrGv2TV5b6eXkQRQ4ISchMUibGzbdXdIkEJf0AKwMpVxsONRHOw7irtRy2M
56hMir3jmDVGEkeQspNG7Emqrc9OdgGMqD4R8t6tZV7XNPmgdOuZ6R1MlAqzylTUS0dq8KZiwlAa
JxyOSS/BXNirqjfsl9RFNBrJQVmWDhRUr3ZJrhq1cSXvUTMFFMGfJcfITqnMvSmT7Ng1nGedXmOv
3eHiArhhXNSwMYOSw06jopOL+pT6lFMRQmyKO6ebpIEmFOmMg/auNINmGfgZ5h0FOWKqIAZUgPM1
pbPPDE+/z8lzalNGYOoO0GFCfBqjS3XLl8Crmg5nbFYia/Iqcd24k2aEsFuhrDIzocJkhCraONKh
fDXa1zih9lHhrJrU7aZpbZYKy6RjrUd7T2mjvWhjfm7CsUci97nvDWJ2xkTNNgyn7zUsmGMvqa6a
VQJiP2Lhs/WM8Hmn2UaZ3dw6uZpfuabNQdBnHx95Ow4B/t6MaTRlay+vxDHnWHab5Cn/lPAqVIvD
zO4sua+l2+9thSS5GqLX6wstBFJVqNbalOMvPGqxOZCMHTROANekfKmPsq/d67pR94YetrcT9Kjx
tQaFl+Zu6nDfMMkecmol9Afb9NYuSDNJg+6KCXc/Yp48qHohcdtRySGXK3ZMcz+6Cjip6YX3g07F
T4cF8dIai1DIUY5JRi4CjeZbVgjtIple6iC8G/AlrRvhuw18af7b63fDLgHYFbrXnPLSyeF6ouAG
tB8awPH15fW/v/6pluO3oWH3ffbfX7/UxBRCJBsCtp3SpfFbFCFJj2ztk2iwjxUEWtyt4SaT6rJv
uxbWMDNAlnKgIXlXYkGRKChcHh/bzq9G08PSP7r+sU8V5OhjpMZLO54SFCrhH1W4g8fXP3EDnL1a
VeB/mDxCtmD7UnPEjr6wQT09QNVX0o9atboCxc5vj4qgZGZU09PzCneaXmgrjyvbwyMRtGlziKnH
Fh7bnrIpIaimoXM5Ro1zmRoopkPHYo6UxUnHxbbx2ofSVLudUkbdjrq5APkUG19bYbMLbBwXpkdo
HazYfTRV7nOXixrchH+Naoyt8PQJvv6pnr58/VMpKeXQrQFVyPvMJztk1nhbIfMRVDUvcRThGx7x
6wXoLzwjKvg5tbh8fQEZise20veDEFvNc/MNxlEDyL9X7yAN5rGhXZTTS1iU5VpIWluGkf50Qr3f
VkYegsyRP/Uwr/f/fslxuW7sUCXFubRbMTFOkdpBHyD4hGmNYwxt5KZynh1RkWPBgoJN9GcfePLe
okDGIjD1Fx3Sah3Mrn6Of8Ov7AZJjoNHSC2Uu2DEdhn4gI6TrrydFDYNB9lecZt9Owjj8PpCeyVY
6mMBVWX0ku/wik3CEhq62BLCYUqQLuvSAlXJgJlsoNqBTCIbzfpnzJmrrDAEmbabrixUEztUMPYF
zdudnXD+lWV2mZftMcRMwDPNbBr1+J6GbqBIY1yiMobHpqCu0GPfvR1Qcc5lTXVAi9mPC8WIp8fH
PkVOSiuIFETIHU8F9dUbzwRFlOgVSKKGJQ3YhpIREjLiaj1SLyHUSxgQTxXtcWwHe1/GsYMCnpMa
DkvwZ65J6prl5Q+h0HKeG/Y5JQTDBAnCirb9rrbh2/dYwhUOWQs1hfZrgfBaEBHEUVGz1a04Cicj
r1ePxKmLUHi0FJrc4VuBGmaOryM4miAy9kEpbviHD2FrD1s5QNJ3aeSgSFnGVgL5qaIsVUJqXbow
M5dpdUFvlNBun6JHDrMyCUxAipbAceGrN1RKFmpu/QidgjNN62hXfURukxtVMaEbnkEYn0a1xdec
6zAj6iHpS45VQjtQ+yQDaBoUkH1SOqAeJtKWj8xV5bMeUlDq6OGGbe9utL6QhzS2b8PgNnhxR11Z
Omndr8A0BfeCX2OZjoJ0bvLSlnkdOswcBjomd5cZP4RjT6l5k+kt9U9eJB9bI6W7HctTZkOf8olG
3fVTbLAps13dYC5KpLi0Ak5tekqOCLs6fx1GHBmSEQPuQEtNImFZtlUB0MMmIzJ09PJgOwiyq8AW
kLMaDsNJexISF70oyUsEIJliAaMc4uumenSTWB4LiShvdN1VOE1JkqKdgyIcUSvGIDxEsJdk+i32
NR+nmGMvWrPpD2hRMvak6ElHf4M7QCw7X8m3PQggJdCmwIR6eIwVsVKUQr313HaiQ2UcVHAkHxEW
XoPETDaZ2kCGabzg1LUWSowi2HSuTbm7jetVp1rBnaZ+FWYrb9MyC+/AAO8LqMOzvCblGkHncPIH
HSm61/0cNaj9qNbkjk4cEhsHfD+fPLu8xm3WTuMPCy2GbeY4GbWLwNdOI6dpgE20hfJOyFPioxJN
C0rVRkZ/XfnZ5Qfdl9VlHSt45+JpMmF3tg4CEd7YXUbh0hcxNhEoMSjc+50fNP0aGVZINcDx7qUL
+wHIs7eqOuuyp71xA+3iq6sq7bMU06GW87oxlQtGVz44VUM5lH3gslZiY9WiwQEbT0yqkysZrv2W
dJe2fyFAtP3n2vq6hOYKdrquw3sb22Z2WaVRRUKCqyxfv0yGOL9MHlSQgEuPaDx2fipVS+WKbIkU
lIPhPaakDdmjixe0MdeVnlTb3MbGjfeKgAJ2IBwwYBhKzw6PYnpBEzKs1JKjHhZGoLs6dI6S7uNN
mCjGTWZd28jcqH33ODL0gk6JLOTGSUgohBCJCAU1JIKyKrsW5Xgfd0p3Yt56ET0YkNbwvU0qNO/W
UmYjYdM8+Xr64uR3loavq9NrbRf1Chu/adPZTxxKZzYq8LsgSitXbuahkuxxT1q++pBkLh3dtL6y
CthRWSqUjZKhTCk1gR44QcOp1rm6bt3hOhwa68K2H30P6bIcyP6xqoiMU7MnQoUDMXVBcny04XsR
dk/oEK3bsU1WDqzXlWrp7iqu/OiBKX1PlqHxvS8JE7EMwBQD3RJ0LAXCL6SBD5lpJbioCSj2unS4
8ZRqi3Q8XQQcIdclOYMnv0TJ5XVdtcLRzOw8Vlitup7zWTB7sgXwRx0G85ESL73WwCKE0w9wJKmt
2NSmgbEuIPoVKig6BOx5NuRTpeqwF4NsmFuNGB7BFAWDVl6koV+BmENwWYQhGpYApi1QXAnARDrP
oqr1rV321dKK7WKpeOBIJmD9wUnw/yTBN7LG1o4ODAEbEGd02OKBHh4QzpJL3ct+YWT3GZI9uCFE
OBRVBUHI1rqlpbTOxjM5dYwDfq3ejEqec2hLOn+gGKc//qi6InlGAJpTJgoo9TvZlWAMbB17shWW
5o3IkSugz6w2vuLLQ59A3Tc9X79EMyIXhqEjVKnDO46+CrA4vTgoGU+7LA0Cj6rMv+ic8DlNaOj3
OThcKr9ghCoOpJYd33KDs6OlV8Xyyx//9Y//+a/n/r+9l+yKQyIuhOof/8PXz9z7MvD8+uzLf5yy
hP97/Td//Z23/+Ifh+C5zKrsZ/3h31q/ZMen5KU6/0vTb/PXT+bqf/52i6f66c0Xy5Tix3DdvJTD
zUvVxPXrb8H7mP7m/+k3/3h5/SmnIX/5+5dnEgrq6ad5QZZ++fNb2x9//yIN7fVG/fM+TT//z29O
b+DvX+6f6uD5Kf1jzu/z2z97earqv39R5d8w8+mO4whb1y1pml/+6F7+9R3dsKQjDYNmorS+/JFm
5KL8/Yuu/s1BjG5jcDJNFcGK/eWPKmv++paQNn/fVi3N5lv/evdvPsV/f6p/pE1yhQ2wrvjB4ssf
+T8/7OndWVJFLCAtw9ZUU7NMzoF8//nphmoaf1v9X3WuUJ7q6Xk42C/KhmbFtVs/uW4xs+oFUJFB
rK3+FohS6GwuV0l+4wSXkl656zNS4dsoCUEaFLsVGE42ZaDiXsvvjeHO7+7EeKQW2cBlxdxDtFfY
rxG8Dfa1mT3b1tHrL3B8G+rt/9uB+v/hGGQC/ngMps1T3fw6/F7/xZ/DzxJ/k5rlUOkkNEE6pvPX
8DPNvxm6all4b3Xd0FT51/hTVO1vgqHqOIZu2io2YOOvAahIfqBBOYsBbdma6aj6fzICVZ6nX0ag
aUhLE4auCc0yNE2zbX6/X0fgoMioKYu2v0O5tdIWoGr12XM/lyt8Ydvw4K9/uTd/PgG/jnj73euZ
msnVLFMXDk/dr9fLRTxQW6v6u1TxJrSM/K4DHW0qArFQBC6hlW9FPGlIK/A10QWd4fusw76d5+PP
oaqWKgEDJJ7flzqWkqLt1l0c3dO4/xYrA7BnF/IUCD9gKo+ab3fzDJ/mKmkUCjgqIsu6sFF2hM1T
m6nr3KSNJwL82RGzNn67F/yTHQQrxCWWXf+w1YBMXyvV1zKOavin6Of8NnnkAY8X+JYBENSyWMeK
fus65jOeJwIA1NGYG1WwGUMKK7Ki5SUHoM7jyLqMLZiW5EjiThZVDmlSeLFtP0lXnd5XbM2a+yGi
XTO4pBzZ6rI0YG707RQVmWUanc50a8pyIXCwGSQnw8iKodPFqAt6QM1z21SvugS7fmZRYjSkc++q
k86mf/a17Cqu8vnHH6X6dvJ6HToMX8QdpmqajqlNH/Uvk1cT0shpB6O7Cxx5ryZkkkHVy6YwJcfY
xyCwTLX96sTbmrPHx5dm+J8PWtXRdca+bdi2OL+yaYVFjuKsvUN0m6GGtKl1Ft8+voac5t5/z83T
29Mdm6voUuVQpJtnI5WwFnR6dtDeVZUJvRkW/TxzKPXwtLBFMuSFVnZfZSVeqAwiCht+al106wm6
oYluXVdD+jPDGkjkg0NKOAHWc/p/7SIL6YP7uf491LRsUeXsnYvBYweiTGw8/2AM+uPHb2SaSN68
EY15xLJU09ZYCVlR1befk1N2uqUpmTylF/WFvuw33kWz4FGbRQtvZX/y0ajThPHrbfvn1chiN3Rh
OHKaun4dFYnaJzE+RnlqV+TZbSikDvek2ODc4vQBJHVvX8GdvyLpEaJqhgs3WoWfTDLnn9z5r3C2
qlZd1pqyyuXJjyGX4hTqK+tF9hxQsuz2P7y5kjsrpME0LaeZ/PztYtzHLJUHxV3/3C21i2AH3XQ7
rIYLhD9ra/Hx1d4ZkxaLi9BMjanflOJstk57T8m9yM7uwKcSEeqCnpoJ+k9zXDb+UomTbZG7O53M
3kaajK4pJdYO1xVJWn5G/oiaeTcRGD3FT6gSUA1r2Tj0tXftDGW2dRX0D73lL40ehCYBfddlrom5
1Vnm7OM3wgr6ZpBMd43bJTRVRynmOGdTRwkfOmyjIbvT1Z2axjCJ0uXHV1CN3ycJi8/D4pNB8CLs
80mCmKJETfIalyxckQUmzKukROtg6tWGiAIorMCA9c5EUQf6LSLP2OmtG0tzOE026MEsTNSKDiod
td6LKxPUTmOgz4LaJfhKrWYjoDWKgFeSNCvh1zdepeIklSVtQe0xFWmziUf8uDVphjkK1DLAHF7k
e592MCW7bYX0PtU7b6ElJq4pO/2uoy08eBFLldcae5QV2SYYKDcqqbFoXDQ51DuvzQSxYxhfYrTQ
QZBXxtoNwcEDyCEpU0PQFZTFAQKC2NVOMwmzAiK29XxbY+1mKSODQiY6uicDM2jsrH2vgC03FSUF
pa/2WbPFndGHN4YfYypt81uNMAjytrk7sujv9cy6qxOU+aAwwRy05kvWjfUCcw5xY+OkOM+xEXhI
0tMeEYBuPkbUZSdJkLEpQ2M3KCjy1TIW81zLvlsW5zPfQIo4EKcH76cnD9pAjdI5dAvq+NC4Bqqj
XoEbrGVoqqDjh+XeSPglAIuSAyDTG0XrjrJRroe8OFaW+BoO8YOBS59iRrdUqWI4aQa7qDaHvena
xguIwu++Htx7FKFcjs6O1v+ImuC+l8OTmY6AdqryWFbjRdVbLPLK4yhq4n7CcEOT/j4I22cl9sqV
0WjmolCHZEkHd4+eVF2UuDGAwqP2KCgrZkTNVV5yr2KeYNOjz0vVNwBNmtdljHS4yxH7cRhB0xPG
L5GkTdmZtbdwA7L9Pn4SzidknjUWaMN22EnaOg/D2wk5EKMhIhMVGEnyW4TGG4KEtmITHj6+zDs7
yWlDJ51pPdZU4uzeXseYWA11VKTsJO11ctOtEblv5Im9zDahGjEzbz654DuTyJsLnk3zAcbXUMm5
ILWPi2EJqGWjLOUVMaCzYZEuIbO4n00q5vlays1kY27jgmAaFpo8W0u7IFOpspnR3ZhY4jB6tJHT
IAu/tzXkM6pH5Dx29PhsmNo4bJtt6oaPboUwKdcoJwgvU9E5wQygCYCD0H7JwuSbOUo4a6UXfMNa
fBgy46pM6ICDKKtXUR2CELM9NlU0RoAl95AvjI5UNqAmV0qnH720fGzVet/o8V1SxafM94HqWYtA
koGU0HLCekgPspzSeTtSbbSeRFPHpt2FsOc61F2wN52a7trcru/GFlU/3L5VJA33W6X6t04wfDVj
0eDR0W6yXn+ivXSs6S2oWX3BOFiqWnxPMw9flslOummBgpQYF+aiQx7oyzqeZVBOZm2AklDEQmzS
QN4EHmKYQEcl50CFWDuieBgymKmQE11sEqnfr8cex4JIGgJ/wL7SaKM/71xVVXpqigTTXoF1R2tC
9FaQlpTeRiBqhpfq6K5aYd3FFvFLosguICrtqiRZdRG6RDStNgT/qaOCVqKz7GFOnssFM3y3KXXJ
Iml6xiKnlTjXOsyEathfp1K/1rOBghzQXgcV0dJLsOobUyxkqNwIehqIEox51ebiShEN2brhMM48
i5iTQmCpl2F6Gg002Uy6K8uDKU8t88EvglVCnkyew36MjThFql6CLB2JkS3Yrm1gIuEkV2niRgBa
HscKj1MkEiw8tj0uat8qrnzD/h5K8snt/NGbFpciiW9CiszXzZjV20FD1yf14LYImZUwR9+3uQWn
vy3VmVVS4pOFloGa94GO1cKCC0X1cjY2xCYXVXKUOQyJjx/Zd5Zkh82/4H9UPXiG3k4RcWTEnto4
wV0NsxIY7bKO6ovGUT+5jDo9hb/uQXlKHaqHuulonA9+217gDBRx1lH5H3awv2fqLFyQZLIyV0x7
n+w11d/fE/OqNDlGM7lSTDrbkoGU80IFwtidvvY23bfmDoHZQVwF23HZH82N3DT7LPtkSn9nrn1z
UW06mv1y9Epcr+4KeAd31RLg6DJbR2sChFfG2lzl62ojjh9/br8d9dhRv5YoqF+wZ2NL9fZ6tVmn
oTEk2qkS3rUnBa5M4nrZ1rT6ozn8qM3sO5mtSh1+cpo4X7ter2uoYGMsOkm/VScUo+qjpiItsJPR
Q4oS0O5uHFJ4MvTPI6nOuZcfpBN8sjv97fZOl2Uxc3SqMrqwxNlSNo5dp4gMMQGSvHYBKXLlr/St
u6qX6pzkyXL92SiS+jT0fx2yr2cWzdIoFqkO68vZMBJjExuVbdDGI72o0KOfuUrYnu1OjaZSodZs
uIukgYqtDkzneTTsMolTZHrzedXftxaeJMXYGbjWlDQBtN9jlWnseZlaKVZZ7UKjQDJHEomB0RPs
c0mczjsfbsuEdQ8jzCJwKEwCSAm9ropZFDtMVG08LGudon4MozL2sq2iTPk59YJD3pJiw8GQqr9s
WSTA/0+x1DHtA8Bh2XUSFZtoQgO1OgGueuJ4y6ZBB0ZYKv4rtETMp/rXHm1DCm8OLc660uRdPkDo
NdMmPboWTCwqGo6abGzfPySeQwALkZSqRlyONhr3sUbWUNkk8D9a/AK1futPYS1Og4047eujZwVo
IDL/qYg5aaODWLd1lO7MiP0gGa/aVJ44xJ2KeBs6UlBRQqkrp97nYtjAg0g3Pi66Q4G+CWHIKOYq
HoJNWbHLFZSCZo1VPvuUmKDZwZNHa+5YQUW2LPEmUmQPZIiUJFtVWHxj0r1SFWdOpund2qnsK4Qx
JIzVRbsUGupjbAMGrhlCgNyAWAmrROEWcPe1vlwHGl6QMmmeQ1qLN02R3vcwWmbsnRkYhmuvShRD
s9EVL8k4TOTY5BBZxTFhJZtJH810n7lgjZEvNihZFuGQfCv0xpk8qyc9HldCAe5Yu+5a+uatx4Hi
yvQ08GMi5HhCFgM4FJgMTb/AihQsXBwom9xS/B9kVbU7SZ9nrXd2NtcT1Z7l6JFlat70JQJ9tRPV
HXNGso0iPpGw6+ABNO0FQ/q7Smgh4hbKVx0G4hVVu0f0pWI2hCYaHvMJeFOxSwPT5W939CrV9KlR
bTJD0E2WOBGRMmy7OsYhHHiPsgwwj5jdIehJOoC9fcGpFmtREN86IsgmX8qhjjnIeWHAia5aQ0Fh
DKP60JG5FHmcz3uMd8eoA/MCYv2i1TOdOdvbaS2e2J4IeTJ6N4qU2iHR+bwL82Doijqr5LSlG3nY
cH+SSggpoM+DtSQT6RIl0VbptI1A7QWSk9zySamSFeaTMkzarECdm0X4lcLTZV+hSsBJMotzbRu7
HASi6mebiKWqTPrXAEoOwJWLtMq3hQtl4ehDCNYU/zpE/oHIHQGVWYDR6wnAAvKTb43CxtbtVOg0
pe2tRANtjdzdcRFU9LA+XhnenbZMm/lMp71CJfDtwqB7NMuFmTJtEQEYt+yGpbMSKuGv9cOUz/nx
1dRpS//bLEnh4F/FpbMNBGZ5TSL0k6d6oa5g+fwAPeSvorl8Rm47KxBkYdWcKaQHfnzh86PGNDtT
PxWqTb0eGenZ7AwPMJISWNIJwQwnGXXi5bIKfnwRKve/vzt7agbolqHaNKve3kwVt5XXYoyidEaa
9FV1BHCQzPNluYxO8PpmGAKqT655vnvhjZlCGBqdCcuhhnK20sUt+1CzYqVzs3iTdj9lA4ID++/H
74x+2fnH9uYqZyc1j9MGkl2uQh4GzIVgbRCUacH+gOCD9H0kVv7jC74zTug94yVRESnZ0jkbli0Q
bQVCjHoqUklgj1/sESeS3WyoGzUsPzn5vnsPf7nY2cdGoQ5rh6uqpyqFL2OnwzoNxIUI7ZuP39S7
1zE06olsS+zfdiVtKTqnxTh1GuTXSsvhl/kYVMtPbt3rEfbsGTN1VVgW7Xd16oG+HYV504QRAClx
svFegDq1vpucJWeqbSCAjRwUYJRnigEBWGa5t/WgX7JFW4UR/HGRoOYB4wqp114U+gg/itweH8pA
0ZG4MRZiSZej2X98X37bgk+DmK0awkhdoylwXnnozSbKRmw9J7EToBpnYtm82AvvG4lma6JGOIbu
xcb+ZE/8ztbU5CSjMhnQAeEw8/Y2eZaWDVZmjyfstsw6MRHZRR7edgbRTi7BfQuLhGwpwkOdRZ8M
uHcubZEpZ3Hu4IwDV+ftpQO9HfQ4G1jA1yUVHXtLMvaqXFef3dd35iOLkUb4q8q29Lfdd1jCCSUo
QD2NpUvY4Qh8CioWOQ0Rzqo4QyqT4pju6F0vK8RhRNkTgeEREKT6+kVtNnwGdvvy8Yf9zkNgqTSv
6P7oAMbO6+2RiBtX4kQ9RcqFqlw2DruNTz7ZqfN/Pl1xDeplFHpsasdns0egjwY6n2iahzHhEPN3
FW/9r+Z83HhrbwaOZ24f+oWk3oRdA3LXrv6JfivZikW4nAxsF//5W9ap9RuEZjPYphbyr4c9sK9G
1pEbfMrLx0n9nOGiGZVPFoL3jngWWgR2HKw8hnN+5sEGITspMhLUbFKTUoIUraycHmlCSrvS7WaR
n2qzAFr+rLPin7aTN5/MPO+tfxzcWf0kBHwG3tl9txKk+MZoDyf9elhWMzjtkLXm3ZVzGOfmaiCf
jwrOZxedfujZdPfmovLt3Y18NuVm+XrRcovc71A8oi6dlXN/6Zw+/iDf275MBgum8Gk/IdSzqXVU
ReSiZEVxGBArYXXxbeX0U6VyMqVaiDQMlbYBvkTwWaDQYGyAgyd9ynfcI93GnwwFd0XB7N5Q8k/a
ne+N+V9/tWkJ/6WiUJZ2rVqKNZy6gYjhtlxk3YPMt3FrzT1l/fF9ePdaKq1BDvb0j8+LqE6h5QTA
D8OpzvAjWDoyP/sibKxDp7o/OTF8tm1853oUpUlMERB2LKGfjSs/U1uzgBXL9kOVM2GaJ6vAesLJ
Dpdb2i9EZclPChfvbEBswSTFZ8x5HlTy29tJHnGJPEwOpxHJI/SBJJ2bCaFj6IKJIUPF+B/fUZsV
wWDK0vn/2tnllGZMyU3PhhO7/n1YkRVQ2TWTBBT3tI++E9wxfjKW31mDULTwjGqaZLKcdFq/jheB
h4C8dKVnDaq36YqIs9W0BjWfTUvvrEFvrjN9/5dxGTtZavmUw0+uRSmGouZdsEzmRjnnAM1jmn2N
qSRsP76bv9UPeTy5k9PIlLpNT/fsdkadmkFTtfpTx1xPbtO8eAnWyRaG/vfPNuDvLTa2yvAU04pO
3edsdsdqZwZ1bvSnhl3ywvcx8IMDK+dFiHUPkMI6Nf11rpIP3BGgFPf6IXTrny5EKQLesGgAj/w+
JjHMjTiD3onF3UOnvOojbFljQFBTqjcnOLEhtZCxX7h9c6zZ4e/bRokeZFDp649v3nsjH8WcgNDi
SFbPs4etkt7okSggTgx8QnrFfVyKkzVCVcGe+vDxtd79oNgN6zYaKf53rl6yIG0XYSHFKZ1MO5kX
v2ipl9NZqDC4WS15z5bzg64/qeVko6iDj+uCnK5Pfot39iQ2aibVmE4b0+Ht7RhtEVqnDn6e02Dj
IItC81L1Km8/ydptDv812Q4NDrqGGs9MgJ7BA9eqZC8UyHscDU6fnRY5rLXcvyZNwv6/eYQQF9KY
Q6XDcehshHWB5iPqNsZTtcSrsUAu/A3C/9d+rj+WaEBgnnafzH7vreRIJP+6pHNWny7TpPPakEtO
D1BGQNxy3DzrpLvMQUfOMcR+t5cffwjaexPFr5c8G3d+Juwscq3x1OKzuvIYMPBgG/Rsdfug582D
7H34h2i+VngkV6WolKMFK39e5MpLQzDIvuqggSD1+UrVeTfkwyErOwLMZJstCJK7UuwCeN1odkT/
iFtN976lDL0ZHQFCdnAchkV9GkLyw4NRLIw2oQyopRY+3fi6sDDXfPx233+37PwkJx80pGdDjqhD
T1cqdTwN6mZoH3pUAx9f4PUnnO2LeH55pqYuivyth2L5jV2hiO5PSQ6vrYk6rAWYe394PbiOagR9
aTR4Kkt0XmPRtCs90u7GMYvu7JCWpW/RPktLwq092FtrcHkXhQVQaYT0ctDM5inTm1XapRXgHT+H
AU9yJ1NTO9dS+ckkcX6roILaNGeQOdK9YMk6GxhjaXlIKML+VAQAvoge9NVPKzfTJvHXm3V+jen7
v6xSSQinJOvjHkebeTfiJUZJsIUdtcmrEswWJaqi58z84MFULgyCStNu9/HnNS1Jv/0G0nYQq7Fs
oWp++xsIOgsqULLu5GrB5YhwUcWcr5k5wH3CbDisf3w57ts7F6Q34uhcki3VuawgA2NDPpDsTpUt
D3WL5kMDKz1LIK5vOg5opA5a33M0+PwWNAUkJvadP+bBAiNFsvY4huwgxIN2HZS7vrRJZixduskO
gbZ6gscxKK6MVoqFJT1tPbhjB/RTteaq2hM5aznHuC+AG9oW+PXCPaaBQX3MCfKtcIv0UJZlCDXA
s+eBA7oWy1a47ExW1dxpnoX0tyFW7KYzn1kyLuGkkBTYJO4yLxTrmBu1Oss0bhmd5xbSTbxtkv6+
ofYyA6t/V2itXDoGNudWT3CBB+p9bSJGNaOJEzwmD+yi77UQ+PxoAF8P2y4h+rvexLIlF7sIf9ZV
NmxSzVXwyUSPetjQdLWKy/x/c3Yey41j27b9IkTAbLguQNDIK0kpJXUQSiN47/H1b6BOvDgSyRBP
3U41KrMKBLCxzVpzjqmp4OBQHbhWVb/LdfBH16O1PvX7SS+NlWln2JJ07ddQkkWm4/BV53kGUdMy
UyFx9zTNfpmj+Fnup/KlyCkQ2UbZOIac/o2xQEu4oAyN/6K2m18qAT+rvk7xhkSx40uggJOeoSrR
+oGHRUKjPSbWKjLHj6EuXyEpeiR0QOsPp32vzQZKBuNNJ/YTgpZ0MzcTy5fR3o4yBdjZGl61gZ1J
nZQ3QSE3UC3C3h00KrNtVoJkDtsVgTC5WxCcIJKZyoL+J7flVyXSokV+UMJ3I9tdzsOfhCfcpU1X
70jmAMdqT7eii158flc+xLJn1cCnpXjatfl8Z2I8hSQzAfcMyIgi6HSBdueZ7sp9s+st1LQmRB9n
ksSH1rd/v/8ilhn36AO0keXR2CbUh+ly+UA/TQFRGhL6G1r9IeiMAIGveovPA+6tSP58f6Ez8xmb
HctmtyEz/x9Xf5o2DglKmfuDGl71wMhkKATfX+Gfc+jxvdiaxlyp2xon1aPVZaAKrDS21h7aqptd
VZDAPWTGbegLPjKNuL5cknqizXmtJgBFz6RTQgyXGJxWVYq10IGSjbTlnIAo4IeUIUqy8zTeX/iZ
yxnj68+kAMeUbhpL6U//p4376ZGPASz/tO+7f3YZQITcys1uTc9w2Pytwyv1Ql1oOQIfX05oFtsa
k83tSRNcb3W4EprSHCSDPClhYBDs+vueKGOnqaXHfuAAH0blhYn9pBktFKJIlsMyhwQV0N/RwErM
riswzzUHgJAb5abZLA0PoK0uy8jGXl3UmB7Luo+vd1QJAOhCT0fozSG3jF+iTF7jKqXWFmBSDxXT
icbSuFXqAcS2orReYka/WoUqNLkW/bVvAnujKdpelQYEKjPWJbcfRfhUgDlaLea3SCdI/sI4OLLR
sOVm663IPCEwjarGWvf12yObXpcrKMcHOx6WCGY2GnUaotEUxY1egRjQqBuv5WJ8ESSSrRuDg5BV
tZqbyT4p7F3txGKYHGGNT+x4Kkji43tkS8l9a6rrRifXBwndsGqpuskJm9g57D6KkB72kPg/zBFs
lq8bz3oV3ObLfZaVpa/MxCivOI2As/bnj8If6XSHg4TXrlt469gtG1P02yApn4xu0MGo4AYw1ehj
ytMc+W5UP0lA9kkQCa5wluCsbNIPzSf5Qfb9lwbXm9NLyks3WK898RC3bTPtlNzyHUg/j9o0XUso
vbwZXyw7NdJ8A/IBQM0gYYXEwm7Mhy+QzCpnkxzMZkfWOTKin8Tz7UKVbWzcBu9ULB78JCGNWL+2
+vkDMLzqVJ34kGH4ulC1YodYp1tTxeQdmnfwfAaUrPLBQGHr+/d8nwWUuuGnjaXPLaLhPg1aogtC
hJzCBxss4O85StG8AOEi1Nj2s40V15EHNXFyR9usPFH2ZIZJYM4Hv6RlrBl/SDn7CckDm/3Cz64E
yTcpEFkPmzM4G84/DvFy97HGGsi6Bl3RzzdwfGLyJzOi58gfWuu5jeqIiQIcH88dmF8esGcDi0Lg
mKmvBiQwBO7VqAoq4EFVTrqHMi8/mAc+2lCAmsCHdUoAa8eCftVhZcfyCLRAVdn2Xhjdpxstej70
YWgxMBOcVLw1bRT+rHWEAKxQJDvlOl4bO90jFmU9/Lr09S/bxKM5jk8BaTmldZU67NFmOUYJJ8Mb
Kw/xzr9StvDMN4r3P6imzt0Uk7dsqAIvkH5c06Yn31i+AAGxHBBVl1G4kTxSqzfqKllfbGScWSi0
T1czj46jCRQXoDhZyRTar+wXmNbYcZ/+czmweNLqkm7p5ADMjPTlikfPsezzJunivKQ8Njwvp27i
21rgMiux6r3ukEFGgjt44aRz7uV9vs3loX9aD9UYM72Etp4+WLDVtuRI8/Lazb8ujx3f3NF0m3eR
pZLVVx6sW1TZ63m7eB7MKxxjF1ejk97ef67FmERdJ2snq5+ejVbZ1QwUu2PTu5oPyVXOInRAHEXk
gFu73ZbQktQdXy98dvZxIWu5Ms14NFlY1YC1Hm2CwrDEzT3X5QH4vrRKtfitU3owj0a5R1v/Eo9w
NRIKTStcaEis1PBFkbPaCbMixlUm29vMALnfZqBY7W5+7Otir0GG8mzURNToJBSusKxSn8CgWh12
kW9t0lHfyGOwG3NxIJXtqa0ngsgi39z26rg3lETaxG39W1DQwZohbpLBfFI7YB/SRPAz9W3Cmpwh
IjRBDZ9EwBKhxvZDCY/amfvww1CTp8meH9pcvcOqcDNK8Yud9PCgxZ0amT/Qo97byvQy2ChMhe//
iaZibUrGvYgN0yGv79avY1CeIVE8sC0ehTB+DJ16M4QTKl9bvPhJD12H6Pq6Bhcpl8h3zOcgHF+x
UP0olXmHQvzDMKbnsmobqkHRjcit2DMTDORg5Qfudf6II38zklbhFOgNtUHZ4/C77ebmbiJEY2gm
msvp+4SnHVHTdd9g69DGX1Fd/CYmcBtHWK6aDMtrwEFqVgnALgPDs4ZR2rYKjMsiHCN3LDVs9aX2
UIQpmfIFLj286vi7erYJic2q1xR33QB931x+tdUgIpBz7SmN1T8QrE3HHqV7IZcfZhMYdMek+3Ro
E15jY3iponD4NllnpeI6bDESxESaTCqbhAmpM0WTJRg3NZ2A1rI3ZcZrTmyCazfDIyjarR/5udNn
/ZvKH3mJIKQO/MdTPOo/+IXP8NGEw96zd0NCd3MhHuW+4hbi6VcL5QEOIEzZLiORPQ3UbE06IphT
u2v2PQkVpG2jGSQSV71FgAGxSTKfldEGtz8qldvWgE1Y70Zn7KTnkZQixypIaB00qC9UTVMvVsL8
iZ8O2oEF1fWXfB1McuGOwBd/VdZE5BQWCraozf5qOso2MH+Bl7PerMucICmY3yRYqnWyNpDEO2Zl
mb97Y7y2cwMKYJ/WV2JU+wvN8jOfsW6oTCDskUwstUeTVVw2YYyurTqIFuqQLs/vws42kW1tYtm+
2E08PZyxmCGEQiqEhOJk/ewVa7BMTAmH2RfbokaSDU81kjdqY6JVLPbErECJAllm1oDOoeFVSXI/
RPi29ebHhRnszKpn6jo/Q6edq/Cjvi4Hk62EStsG5WFaEiw1yVVq6FqqCYuM4DarXAUFIERklE4H
b6LMr3IRr2YyF7//HWdfwKdHcrQq+WUzzNiWqgMxnddRRyq7zEmc0jg+KnFBsnBmBfzy+I9e9jyW
E2zFujqU088UUqtOXl8HAg1lLY7YLeGMa1r+6+9v8KSty0rx5arLoPi07lY5eJoor6pDUpSk+iSH
Sere9S7Z6eItEDQeiMwd3YhZd44JBmoNDu1a6ok2fyuF8hYp5rNp2RdUA5ce+9Hy1Wt53FkyP8oe
JjcocTzbfLGbTLtwCj874jmhWqoMx+BkgY66KLR0M68OpqpugQpfh7P++P0D/qdEe7QrBdSAwgfo
icXu9Ohe2r6QEwtWPx2MwcMsO++GcEuAQfDIyWWlPGtX3aFYTVv/rljhXowdQTLM7vsfcW5off4N
y/P+9JLLnu1JocTVAbMfpyJj51tWQW6xfQVucy0kHS951z0Kubrw/ZxWdnWdPcgiC9Toqh1vlUNF
QmYkG+Whlu3nUjTrxIx/KapOmas3Wdwj9/sbXR7mycP+7/WON8tpF1sU9Wy25g1CQDY/f+S63dkg
ppzvL3RiTOa7MVTmSYwgjBvqyF8faWz3Cks/Q1RrNJe8363eyLewVyj30jKCP9wLmOKoSItWuiEj
Df9wuPr+N5y0Of75DZoFjgBKCM3eo6FlmENFbLJfHhKyWsm8g4mOWF4P5PveAmI9RwPRnRqRBOaj
OQ07grjvOqUjqrS8nno4YwESs3q4mygR0+UbdiJI1qXR7aIGlvAEITIS92FtEi2WP3//08+MC1rU
eE7Y8qPNOpbeDmWtqqw35SENO0I8+brldDPa5Q2/0Q2KC13EM6Piy9WOZvG+05WUGDgWE8n2gCMx
ra0L+c/3t3RmzqLZZOBvBkuhnZwKC4TDmMVahl4ZoeQGD8ZhUKbxpNoXBvmFKx0P8qqowkKvOFQH
NVnH6R8bd1hHtb/S0wtXOle/W4yRHF9stIIULL+O8lCVslwZ5uJQTxiOQ4EJtFz1Re35Y0lZI9lE
M5GrE8kZRD5GfrWNiV+WQdP/62eLtgrdkcEcwkSmff0ZuAR8XYx2iiIFUnTVuFpHfMq80+ULE+WZ
kYJ4wtaZqgFKnZRJc1+B10io7KHo25tca7yG9W5g6/39/TBPnExUiIoFNWrKFSAaxNEdFXU2DMWc
xSgwMTtojZLSXS+8Tr6K1BzAGGCMGtZi0yPNTHVqOFGhcWaUsvqmoJaW5TOJFxXhKlkoO+ZsWSQE
jbwCIF/OlLUoS8zfY1f46xxG32sTxb9FFuurZMnfg0pubfpw1Fxw5Q862HZCQ8MV1eol3+E+q2VC
NxNwhlZEeHwJIWMdDVCsetFvcmm+S2BPOZocEc3g3waCMEGJVAVyQPfJVI8O1bbdzGxF5wLbX2aK
N3XIiIbS+bSNpO0dfcRyPf7DSav9HudIO+91Ncl2pZSBSDMqdRVLLQ51SvZubnbBb4wEFe5KDlwk
TEo/5zCwXYiVPzQo1TuljZFJiOGeY6DuTF0+0ubqrtRMvxlalUN2Oa8jhUNsaN6MYvxJ2tad6Kva
qw2/5oChlq4W98JJs1lfq5H8lzrSs2HP+FBIT241mJOYSRzG5xuA8h9jEcybNg0Tl4THe1Pzr23j
JlZvANk6BM717YbW2bSNyuYNZW9EMsT4SL/vNRPJr+9HEa2Zk1HE6oq2XyymXtTOR+V1ASBP1+O2
OMjDPDhDQy6bpKtvgT9dq3I2uHOV3DbTtA/H9CZW+jeC2t/JfYAfnDbvrWk/pSPs47ikJ5hl+9mw
CYfj9txIGghXi4rHqahf8k5jNfMrY6UqkG4glREemhXkwQ43WBqiez3rYwKx2neDU9RKTVAo9AWx
pz5kQr5lMpliNhmxBTNOwnm1rMxCj37/4wX1MwAzSgRQoNe7BzUOH+e6PbCqfQCX2mfdTPWyHdLr
tLGGVWkS7ap37Tu5YNfw1sIN/2fTlUPjV6XhYhmI2nK6sf+RsF7eECOCDjOXLCQQFedEWzWJb1YJ
44Jt6PclWB3buqfI56TKkLh0hXYtjLWrvp8sAk3jbgVFZY9RCzWETw5vWeEkYqWVHaK0f4V+tgt9
Y0tmyz2UecAHqpVtYfBMnpKWL4MUWm4lA9sxSnEdWvGW8Z54gNRouGQqWhp5QfoU4ZVc4UITzeDf
FEJ6l0JRO71WSetptF0Z7d0aIiv1hACDFL5eGdEGCTTjDMOg9MGvgmOJvLIY/hp6gMPYbL2WIB23
7eM7/mbkdIp256vdj6pBTiW30S8zJmmGoLXXPCE71pZrEDy4ENaDJhCLNOJv25uPFUhQl9TyZqsm
euYlmf1EqgnKm0T5GckgGOlkh1fakryYBuX91IXZru8Lgg5V5aDLfbTxwdKA9dLehsYEcTmlUKZb
IIdTZXuGHjOrhul9hQ1gPUwmOc92GHiLzMypiqEnZy6uUe2WCRlJrW65KMb+YsXyMjIKvC4iIpp4
aTJaVO3VXAJ365ge/mwGxChWFhkuXWw61mzeRXEJGTSqf8wGKR/loFpuQyyH2zeEyqTJds7Lh6Cl
VpwVP4UJW0+t6595O78aBu1CC6UnGrX+RvbD32TYPRUC7Lw2gD+oqoGueWVa27hNsV2XZeZqVXQ1
aaPvsFpRWZkX8mGUoncO5dhJc/shrue7Mu9XXZHtEQx7oo6R3RBZavagEglNImNJL++h/K6SnraB
JEkk3ce7MIL7rYme6MKGwhBC1ySsCADlcDiqYj+FWJ9r8s7WlS6ghIt2UxfW72AKtg0yMrlvFHzY
9V2YWHdCZxGXc9pKtsa3BZhyfugHPXBEKq4QvmzHfoHq61bIqjISSYuui65Vv+Z9/51pd2QNiShW
ShwlQIyejB75d6YvSqT+beQMhMyAoPJ1I0qKKlL7YAvijtqi1dd1GE2gRa3mtjBI/x1n+cHWhKeH
GOxa0gnWaeVfJxSmQapicKRCCagqicQuM/0/INEDdw54DH2ZECfus5slaTMcQMG1ZK1d9Y35Rlnv
RtPJvvTDG3ber3pdK9skyRqinUYIt9FMZAKRd7txlOzbxJcE/o7pNZKmXSolj5LMN6XNYbpSxknf
2kPGpD836gZeiLQx42CL/dt2Y7vxFkh4YBPLKet/TepY2CVAo+ujly4iAmKaFDbdTfzCQKeGbpYE
l07DoxHULPct2tYsfvZBNTiQGOVt3dapV8jotcJWS39Gy8pZa+t5tK+UDnsG3tIZ9JKmrRMYOcHE
fKWJt9zOn3TuvmjIgOlVaWPPTCg5Qb1rvyjUj0Aj+SARlbKiSHxd6vZrRjuNmCApRObVP8LdJ9mG
5tVGGN19DozivcC54OZsA1Ys4eYq9aXeQ/zXP4pa+ZuFZekQT7qnDrHr06xY6Vlou5NKhAgAKWJW
FJIZozR4Zc6i8AYlwikVAg0Z1Shf7GAXCvQuaqrcWLgevWjOf/YduUtqlemrqF3EHeDCEbkwmiaA
t75U3lUmU7iUcTGlKa8KjQAWICNX1ZgetBqDWUmQkUdFGD8R5HKtmX7JjfgjK5nkEkPbrwQropNQ
hYdrGzzZQIMd8m2VFY5sm3dLWxi5SME8T93SFnO8AJV/wRH2skn3PZ/cW6RIs+ZJVWh4am1pHqBb
yk6Dkq3gcV6lM5YJ0+xewpSll1jVaCXV1VtmzAo5DsmDSBp/lRcRn35cP7SGvoHCvCUT/B6qYusk
baEiMAGYm3U1AhbV/AlxeRvMUGWU4nYamhfi2QcCnMid+37voJ4pfXzZOhx1ygc+WDnUmuKghdj0
fDLaSrQ8Cae9MRLXZWvexinxDlG2h/Ti9vU/1f6NUjEKKDCv5wrpHOymsdhklsHP/c1c7RIK/wO4
qu2YmrhH5nPhGHDu0M2PRtSBxQKV87FvqeoympRVVdCZkn5T+1N+iVdItZire3LTXIbdherNuV6Y
CbFQxzuJr17YxzushDmj1znVxX3oxTEav4COjdaslRR6Xg8FQmO2BYPBOKENwDYgI/BLbVzOFpvv
X9kZZYshQ6pbqqGqAvLw6LekqHQot5cpVRyXPVz2Xh7Q6LjJLWGWulNFjqI72hWs+U3qaofvL36q
H+HaMK9U5EEyBY+jaxc4eeuQJfswKIJIrl+BZmLOfRQZx07rR+AP6++vd/aA9PmCR+Mzt6CLYoxL
D8l4P/W/bKO9qoLAk5giaJbj02cWDmYIaZP3/ZVPj4DLnVKtW4x5i5Hw61mTqJSkTiQ7OQQIx/AO
cFwZ3bluLlzm/Nv8dJ3llP+pJjd1QVKBAEuQdhqOESHfFa9y8uDr+jrt6Pr0CV2c8A8xDpOXhRxC
YC1NKlCprLKv0YsQ3gqbT24uFJWWF/m1gvb19o9edBCblWZ33L5dPy59H10mjK9/hzhGP66+8BDO
PWtTxaq5qGA0cax9gTPoA3n2kwMWZbBSJLiVBL51/YXJ7uxgQlaq6VCk8FgedxN0VIsgmPXkoAy5
187TTutS2lKjKyGaSR9VFBxT/FNO+ws1oTP1E4MygqkIQHvLtZdZ+NNLlpUy0epCSQ6NMQinJFOr
ZA6p4mmTsb+tycSJCfArzHBnKNUuifDoqf1PFvALFbBzn6+JiN6UqRISln1UrRwmgCBA9anum0rp
SKXsjSSPdSj3l/jeNHzrhLr5/js6M3WiNoOYA8CLmtjJ1MmamfWEesYHZao9hXjyrI9WSiCvgqp/
g1b/qsQA4sbhhpCWG4iV77OdPwazjmSnuzDOTrwW3J1M7R378VLnZz7/+h4MpZfsWRnig+8ToqeT
laaN2e0wDF5R6+zrit8oU9mlhFDSNcfsXv/9s6DYY2CQh+VHa/7o+fvZ0EpmMCSHcNevJi9fBVd2
5kju6FoO7NGn9OmSp+C0NGB8uaL69Y5TksqQAfYJS2W7azbGjnyF7f8ghrHODC2hMlFaFq5TGZbQ
1wvlgaYQg823pU/B3srGR7NOfmS9eTeU5s4G0OvYaYpUVrxbkY+8EWswlelqY3S+V7f2VYpgS29A
yFbq9ahFb2NSpo7k+79hhrnhUF4Zev4nQi5GRR1yTmZm67hrQpTpxTYXWNNE96EmyUcSaQRlhv5D
o5Kyaqu7TKo8AlfuWwV6F15Z/Voj/MabjPqxUovXzJphLVjWG6q+fS83G9Ez+VRNsckV/WfWW5uw
BWfTq8l9UfYfydDc1nO67c3oreLM7aDsC6F/gNTJpGhY1wUVUAkU4xpUx76Z2LEJMhrUueFfj9EP
OHqzY40SRzAzfBhRlDmdRIiaIL+KgK1fo8o2GfRa6Qxx/WHntu+2MHcp8gmaGZAu5wHMjA+Mr8qq
g6Rmj2Xcvehp92ir2c9+zH6MGlw2SDPbLAnvkrr5Qyjfm5Cy1ypSJIq2hfVopdkeKI1OXFSaekE1
0teeOAYOnGGKCMlFZZA2bRQHuihEnqd6QSknBLtvv9VKsx+V/sMOS+zxL2Okv5OCoLtFgSp5LrTB
reZGXmc2IRQV+Kg5vZlh7b8IFeSvMczsGqzoWg6lXdeFKcRFEozL2mq2mjRdJxG9i8FWp+sCN8La
lyyORUnte5Id/s4TeGs1rhQnyrI7WaIGhWQAR5ulvERDVHOIiwUINCt2TR/xRynSjySW9uxZJ5ea
NVGoQXzX5wrp7/HNIMczjzgjYhDzC1jMO06av5s22RnjeKu15sIrV+IdBcx3HPDWWo7hlE4hkCDd
fxJEGQqNSC15KD5ULXpJw7Zi3qjHdWTO14XCXjhQtRfV4JTa61Ky1iT9PrQDUr8oLA7GfU3CQG6N
2ToiPMChvPdnTIV9YcE79/Fr6NOw+C94jGNDBSl/ihq00X8//v9RCbdMW0ebBYqS2LtxUtACO75O
1IAGytFUI+9b/I1YZLa2N6wVr7i/ZKY8d0tMnHQiFnbhiay7y9ifRwRIMoMuui0cEOtm116EWS0L
8tEdsUqqKOEFWnj12D2ZymQmJblt7zH/OkZNleCS++mMKsyUIc4gikaMffpyahk9Lm6f8NCuyYzz
qk39k/rNAt4V60UUFq3iWyg5F1ag0+dnqsD66W3ASqHfvfz5p50ISVF5W7Y+6UzqqKPsQgqVTs1a
bVROTXm/FynhpKkf3YUq9u5KLu/jAGaZObaW1xCyksklFW/BziWNcm0rFrNaBeYwXz6J73/r6U9d
YBh0cfUFfXuyWdFzo4+qYrb3kgGPIiEG3RETp0tyYsmKRxC2FI/25LBTra4t69KTOm3NAMo1sPAb
OE7Nk57XqJdEyLeVuQ/9/nVSyrXCPDJCzdHoB1lZhkVzKWQ07VU+Hr6/c+pDJ+MPxct/JC8AHE6+
qCwhXrhIfX0v1DheMXqeEw21U54WJdzZ4F4xw5sijclaGbe+EqV3Uiz6u2gWS7z1bEPONIUrao4t
2RjonOfrBcGYOnHDFG4uJVM/vxvYd68C299Og/FcDKO1KlX5Oo8goZGcCvspI7yv+mEt0UeAqejI
SsGuMoubNiZxuhDam635v8eq9Eq1VyGYkyZuqNVKZsJ3McVIq6mSe6fUtGxrj3HPgZmqCbK5Py39
o5WCTpjs1QlVkey/RRnl7V6dfowJxSrJN+5Ks7zKlkpnYwV/BRxjqqIkUsXykmsZW+8K/SQHl4nm
YI5rXEwtmjMb5jMGnydQEPc2J4pVnDetK1fWi5+1XiOx1WIXCsFxE/hLt1snHSaIqvVcqunTmAZv
ipXdaaBz9QYIuhkZtA/633nsa15Tx6/dAN9yCmVS/+aDKMufmS1viLcCn0lc6Rgbh3wo3s1Je8DZ
iAhdYcSwnlKP08PVJLd0PHJwphdGy+lgWagAixKZgBAMj0e7yqU7UEy27u/j1IVVUz02d1SEty0i
k/I5d0avWKnXfy42hU9nfS4LVIUmKS1MChFfp5Jm7IIQ4gL8HJsP0hK0niySAValrSVrAG34htXy
Ly7SnAw+a5vlZoyTzP5x4e7P/wyTJZXNp0JJ5OvPmHmRHcg6f5/fxA/lerymsOqOz6jB3EuIw7MP
GjcpR0dWoJPKi0WUdA6dzN8nQ7muyl92OnuZJi68z0tXWXban6Zo2azTTFYzf98o2q6rlOs5Sh+7
9pLB+fSEz+v7dDNHK4G+oIwMWrd7nO4b3Yx+EIWMQhYfo0OU+Csz7YX5/HRN/XLBfxwwn+6rNCqK
1Xru76vmzzy9FdrT9yPhwnM7Pt3DshiKmu7Bno4Oqe61Ywx7IAgX1oVLV1G/vh18MWxN49rfp9Yv
oqJcGYj5DEvx+3s5t/YxYVH8R9fDgfVoUFehidyiZf8hq/1toIt9ZPWwhy3pgS7Zr0TgChyM9s4i
cffClc+c1zGG6UhybBzH1BiPKj9NXNIrMTivm3vj0d/kKynfVX9tT9vIa05Widc1Fz+sUymLuZhD
CG9Ziqz0sL8+1KwukFapUXwY6Yy6lh5uldHYoUVqKZsTevb9wz17i+g7mDJgfBjE2ny9XN2NU9Q3
Y3QY5mkd6DGlB32lCfnQW4AQ/YrwxmHYZl2OJ9N+HJVgp6GKp5XzEHSXNC3aMmC+bjUtGYnrwh5k
Y0td4OuPYYeRNfi+A0QtEqKLwDOL4s5QRuLUTY0Ut6Cp1+Ew/ygbub8ODBPznORXsC61fNvWQsU0
W+WbkcrNimDg5nVI+/YdlDpKMAtcwNTqxY1F3PbV2JSF22pldmeSDOgVodS9jD3d6ETNuzukANVt
Fy/hM34mv5RKo7/ojMPywsM/fdXL7XLMRk+knOqjJKkt1SoNw0Nikm4ex8mK8tdvs8hHr2d78K/n
Uq5mKIwe1ikM3keDWRlNfwhlHq5KJ9xBbrYdQxXJY3uxjnu6Xfx6paNZG93xxA1bwcG/ta70n9Yu
2iHU/RmsLiGmTieg5UI65nIE4TBXlj//NI1mWdSOBjuxg8Qeakmdk9uDnF+Yqy9d5KgqrVGqGAlI
CA7VOK0KYoKMVFoZ6vuFD3EZ2ydj/9O9HL2efCZVeJiC8EB+JK3hB6jIrukBZ38uCTD4H2JVzrSO
vj69o9ek+vGoZSUDYuFTmpaTUEpyW4cwR09KPGnl/18GIMpnlMOLD+e4YaL0o1lONEAPrfowFDcE
xLs9oR0XnuPp0sppVTM5rnIsPsUqSnYcqvOQBwdl1iKkEi2P0kQmB9Z/pdN9RGrQ125rjc+RlM9X
/RRRRmMVubZoo2FTzMKVqOpLwtRzn7qJ25gIIqqCLCVfR2qgEXRqpnFwIOeWoKsmSEh8bgkt7sZd
r1xEKJ4bTBBs5KUEScLB8axuBEUf27Up7Qd2wXhW3BjkNeDjm2nFEeC6uqDTP0kJYhtIUf+/11sm
9k8foj50nZXjSdn36/kFC2cOWnsVeXR6t93KvsJ70nrTevbkm/pq2l66/D+RR8ffzufLL4/j0+Xr
PErYiljSPuZLvZFSm0qThvZAtLRAtQD8mVLEJkKO/mdd+w9F18GStNixWN1Q3M699rc169zNpkF4
wRQ+1CEyUhHY2lolgGSrMuAC6qXwKqamK1qnUrJpF7fJrdFYd3A6VoPPvdVVtrIL4NSpUdcvQRFJ
l8b22VH06TEvY//TfU6kpYd0FXjMv62NcO3reYuclvTe3s2fS6e94wdIDrkqhff9V3XpwkcTrdS3
SotNkPEEpRIUAq19yiGZpv37FZECAM4ACg3Lbu/oM5lsOY/q0pf2QZa8N13zHOkycc80IXqpOXx/
T6ebfotrQQNj24MM/7hSZzRhVqUUJPdDEaP4EyTVFdXBmkhKnrJpX4z2ha/kzEKisI2UEUTblmYd
twXaye6T3hylfWglJMzfC2rNof/8/V2d2dBx8qOYKTjRmDpQ0a9jpCvmLo1tMi0GN3vX1sjw4lXG
SkJWNL4vt39CWXZhYj+3kkA7g0jC9dAgnMxu+aBjxA+kvX6vusBX8LRtosXK4YIjKTfShTd3ZjQq
FHKXBsXyj2OeRaM3ZPbMBmfPqLxTcvSacxFG1OOkm0lrlAtf3fJRHU0uX662/JpPHx12cShAEmd7
LQ0hUk8vkfJvedRMn1wC5q0trOWtHb2zoBFBo1aaD4xlvBGluS4S49I7OvvQUAuSsqcRPGMdnSum
aJbEoE5kxj82H8E2u6IKA0TOpEODTzu8nrb2DTrZ+0ur/tnH99/rHrPDfBg8Ay+Ts3UvDkYrb1Vs
sxemjXNfFs6T/39vx3zobNL8zJ6peyDF9sfHqX2Rrcf/w3f1+RpHS5w5zHoS5AwDZBbIRVWXRXVF
ucA2CN9D1d3iO89QX1x6b8u7Pxl+n+7taGzIKB5V3+e9LTlMCy+ATYqTX88uecmbcnPJF3XpUS6v
89No78vlnNJwOYmGXoBOV8tXiv/j+4d5ZiwSeapa9Czovp8wqZu0s0faRP4eS+Va665nraRC6Lsj
yUL/lysZC2B4yUo8lq7MQVXkXc2VxjxH84iXhqwcFnMRyldKeAkadKaRYSEHgidBX12mVH+0fpVT
zLRFZt/evw1vjI3sNQ5sAglRBYW44EHxkjURcxdANqcFEtwSlDwJEVx6zsdVCgXZv2ZOPV92Fb4M
Y/EX6WZAA9m412Yp9siw/NuF9G8jHNnfP90zgwWiJkdJgmuh9hxPxFUkAlNvI39v6r9H9SnVXsVF
2MPZa1DJRaywiEaOkfZREQxgWyj/jHQt3VF1Fi4QQaixm6AVkOGXe3PlXD5bAj87/fLIl2ZhW+J5
6X0tv+zTp5AZpTXPtPn2NqPVw2fNvjYpPsDemCvJtn9ShhYuBg3FbdouXFdNOl5XubJLgco4C6UO
nlmX0/xOeldPoACnSrDSpwQltfIjnnWq5nGysXpj8KDL1mta9pVXkghJiLnK6j1koZfY07VsSE81
hHC0pq2Xa8mPuMk/+k4j/jkP31iPH5ogvTa04cWaxJ8Sv/sY5vcTzJgprq5TM3H1CJl+MxGpUITP
faveZBhPssnyhE+ulpY39yKiYwBlrKL/b1w30/hiz5XqRjL+pabAg5Y+Dlrksl0SLuNQg7Py/0g7
r+XIlSzL/kpbvaMGWrR19QMQgdBkkJFB9QKjSmitHPj6WXGnpiuTpCV7ep7uTSMjnFAO93P2XluI
rS1V0kGbMNbJQnnqZLEPA+tnLORoYwDuhJGrpotZDw9WM5D7XtCSCcdBfaTzHL7kzDMrJMEoP0D5
PFdJS6pGpD9PmU0tpkBZX0M5JbXKONslUqFIFc+dEU1u04JTkJ3KVTugQImQ3ujfhcssQ5tq6OU6
LA388kW06eJxaTZoLwtMd6tSHwZSeVtpOYTRq9zI5zjRj1UAkyEPrX3RSXCYiLf3msrctkXyV2hx
mwLFakNek7lDh2iW661QSJgXo7UKsooNuglHbVKYLOE7vzl1HW174m8OKoFpmzJy6MoaKonizfDU
1PVW6th1MOsROKERNz+09SMtAwTeU4v31RCzpxCOflDDvlzYBFH5c2M/zx1BOIqdUsrVJ1IZlTZa
FmU2buCTaateFm/8mSStOIc2KrubbIivUC0+iiZD4T3ZVNLyrSJHq86qMFf0HW0k9jaPU1kvmiE7
DWX8A4k1MUR4mT1I8JOL4HfhNM2LEEhtR2hz9nRO5zn0m3q+1XBLupFAdNDWyitmBFydQr2eTUHe
ZfKoNERS1ibXIC9FtR4hgPtmSR6ZrVFPH+oyX2YtJz3r4TQY07S3EH4RAEdLrqgn5MyNobihnCA0
nsf3KG101woMBWuf2btkR+e7qLjcyiAF/SivrkTGM9JS/MvajrpMUvtsAAtfKAbuoyQIUZYkmqvF
nRUAK5LzLQKI9DCK4S0AfuQWdtG7ejoMq7xDQuhMtljVRmL4EU+92w1ztCjQ0UDJz1eRkQbPoTk2
x7hpxdLJgIZFdab4ncZN7iRTskY/bLqqXjtb/Ff0gvEYubmCGkMXU7LCt9q5+UAvMgiIemqE0a7H
SGF/XIrA9kArilXuIIhGpt6v20StPTqy47Kn2bkpnWJemBFjSiODaHVkPMxyUCyyiWBYsqbb616O
E0Dj8lsgOdRy6ACAx2tUzqRK6ysmsJhMyXYRTPxp1hiqKFTKAd4puM5St7nTNaG5o2yenVF5T+T4
SZ3DwtPDiQ0LcF4vECqeEWWwNzNicx9PjIx0vyXqb45gDprdecIL4o7KHcF3d3EfnjMFWolAF+JD
2iDhJ7ev5KA/ZXH8XGqdLzmIgYRjR4t47J6GAJITrjm3GYNnuyZllNPiSU7wLgpCmxugHFOD3dIM
oh9t1ANTmeUe4YzZYYlKtvis0FqAV5ny5g6DBd35FH+ELRCwRVY5LDudNumk0btvyCrVE4leemBM
fswEslDRIByGLiPCdqzeZUixh1Tu53ViG/VjKHWTm8WtvVIgU50jx9mENCWOWi6cszk6MXCS6JhM
BEIqUkqEoUWixKvimD2UgnDckDx9Ti72idZBS2DiPHKTglOrJv2xiCS/MeJruQewFdrjD4QSAyyy
vFzJYVbfOUjGlqOTwGJptl0vmUdrCtKrKU/tW71SIafoZeNnrUA7VUs4FvVoy61cPku1RZ0jp9bU
BwHFDgmGtCxNzgEUyjxAERjEeizwpkxpmXn1EMb3emLlq1rWCIjS23zZjjreJWt2NeKG3QkZMGoz
MCc1F3XMyAIPEvQHUXfXp7VOZDnmvigdkfNLzKkkRwhpHG/wtPutLB2dxu4RZHNjKpRpfHpgJg1j
edeFcrqwigaYWlF9J/P8ckmGH/yi88BTyuLs97d4Ftq8+VTJPmWXBZkn36nLdpX46PShby8u9OL/
xob4q6XDr4N+WEXXjll21cSg+k36bG77VbBodsVpWJMbTkKZOxyKlbTX77/Dj3/Brrgsq/91tB/W
LMTgGjNbLvvULtNn+aKqXJqFJ0A6ccEWjTufpx0JEN9xxr6qOqAOuayTsF3an5StdG5ia0DrxS5l
XCIOWA1rpu0bsWxcoAML6/hd6f+LmgMUFASWGJORW32Kz6mkNgratqTmZ/fGCvaKtHDCRjySy8u7
GHAQip4J+6+YiC9OO0yD+AV9Y55MVlbm258Xwl/IqdlXqyo5G8g9tU+ZNWHj1LaEwfHEKmKf1rPw
zM5+tKUhwimZEctWPLdWY7i6jKYinr6DSn5eJDM8rVFW4vQqyUr6/SaXJ8Kbzbi3Tu0lwD4yHxQc
qN6kj3dN1b9VAzE/iRM4q1yZqn0cpcD3e5SnRYhpIjUL56SiJXtFIKt9t339vP1Hyq5Q8UcRB8rx
Y2nDyu0IE/xgncabYlNQp1yUB7xfzMIgL8uFOHNzLP58Mb4b8vLzX9btFhwjwhc76zRr0x7X1XrS
42+2XF+d71+P6sNjRrgHhb5wstAkUVGvTBqPwxrZ7urPR/LFY3U5e9xToN6hXX8UdIxktIwdquFT
H3noXCMPAS8rpEX5gGCnWwJ4khaIQ7+7aJ8beL8P+6HWYcd9349Ka506jfcnyKWLjQ3o5FTBf27D
+ZhJakF2uniedOWodeb5z8f9uT7A+CppSFgTmE4+Sg4nveoa9iLWyRgdFnpuDoJ3NOdL/vk398qX
F9IkDYmqLOrQjzVZudbrWuXdcersl4x3WWvdivnhz0fz1VVU2bpeoB5EbHxqa5uS3Zhtmlkn9hTr
UPPLFZFpT8H1uMf0eZ7W7T3EsD+P+cVxwXvkzCGXVShFfLhBs1qTp7nRzBNhQ4D2JK/Fhzp9r7f6
4lm7VB2oeJCLgrb28iL85VkTsxbZs9Kpp5y3y1/wQIng2gop6rDUSPlRd//vuEKqhZS1KXVcqgKf
9KiA6WVRF5PCqwbn70Jxy3fsrxttGfvfFZo/v2RUhUMDVcR/bVxvH+ZVO2710jBm7TQpTeUNgvxF
XG4wP+yZpZwk3SvTMpHIAmX6G3eit6aN3Cb6Qra6458v6KdHgr8AarDmIBSg0PKxM4IEC1zzXGAC
DewjQSHXeqZiCnAMX5sRgv5PBrNtngf1i9ZISP/eFqLQTvWwT+hXZil6y9DHmv7NBPf1Uf3XQNpl
Ivrl9pnqEob5kGunoMoO4dD9SBMg49JwLez8O23gpzLZ5QxaVC+hGqAu+YgGshuRN6h5tdMFwUS4
pVi1pPeQg0xieq20izBCb6NYuDez4cefz+enp4ShEZ9zI11aP5/qnbqeQqTQRvWkmwEtxXTdDd+F
yGlfnUp0OYC7eDK4Uz48iTjEidOQEvVkDjMMRNtTq5F2KyGhazmgPNHlVgeive1cU4sDmBWatRLR
85Ank2e289tsCHT/1oskDxMVtWxw1bg/15nYzFoCUmSAEeAEEam6tf4ymsHdVAbmIhjz56HPSMzN
2bU1Bc52FaV2VRTGspW7cG2SWXOQ9HwZaNReRwy1fz61nya6y6m9BCWBuMVX/tGNigs+UfMhU09w
OE9jp73GSgc0E+Lmn8dRPiWS4B3SdBwUzAQKYs+Pr4q56qW0rjWVuQDYcIet2kPj8DaOmiAHHrD6
XNfGshlsybXacTNc+lIY6l8aYkvcISs2/aiZhFcON5JdXRxVGsW/KSJcoiAMySnaH0qpZuto7HZK
KtZNpNxHQXEei8leiKGZ3bINz8gGU6+qogAdbUgOcVtfWZFC2OzYa54st/7o6KaHaoxfCM2jGkyw
RsuzVccbs0jBekomY1XOjUYhZy4ye0NRpnVhOhLXWxuvmNMISojkEXCLtCtS8ZTPsIvyFMw3Wmnh
DXK9t1Kd0AYzf3Q4xMYc7pQsPo5JdVO3w7bt1Xuo6pFXq/2LVY6G19byvtKdVapXt0U/vhsS2otM
XweZuR7GCQScGaR+M06rIYMjYcv2baRXvjpXP5Oi2weWtMnr8pxk7YMRxK8UUxazplbruFDo2RfT
cygPj3bogKuTDSIKcr+rnSN79XU35+zXtbva6o+TcwEIkY+UjNFx7IrNaFaKP2fY2MeY+lrT1Kew
MXKAP1bINlVaK0wZLOOthQiqB4fN/szeZ9FLACU6EhgSHTLorFtXEf6AQ6qUKckLdbmesko+zqAy
3T5OjK2QqX9RRx4JXakp6JJGSFlCHxaFYntdp277uRuW392szJu/NY1w1hm6Sco6MjpaAx/eWyR2
l3Y+lTPbwGbj7IwXwWO/qRfSKgPg6Yra/XbneVkT/mnID2vGqTYJqhYMSSLPSlngoYRot9JudF9f
T/fW2zdHeDmCPw2n/f7mwJRLcKTFcHzoLmzOcv06Qhibu2OBij6PLC8VbHD0ydcgq/x58C+m89/O
7uXnv7y1zJpI6TBg7FA9NOLaHO/+/P2f9SwqMWw6nEAcRGyoP7aRpDSNO2jT84lweM3TKDCTe+J1
UhjeBnH81raiARBi7RX4trakzV40tNVKmCg4Q9mvci12BycEuCKb5aJrkI5m41bYurSx4/hQCHPY
953DfE4+42osZgJVu6DxSDY3V2oX/MQNHt/JkEcOIqVKrUXlN/unL84gCVssF8m4M7VPcXMBsa8F
8cjKSe56r7Jusvg7msMXI1yE+JetE+LWT/vOUDYqecwc+aTkWBa1RA5BGsMQ/vOV+moU1tcaahUL
tdnH56xMbEcYgSmf0upONqgQ/g9WDsgC/jXAh6eqxjBiKQMDVLOx0dvIt+fgG33jd8fw4UkCpS4H
FYv7UzbhA0xknCOFVvx/nqjLH/HLIzNDYLIGM5BPVvxsxI5HMs03I3yxEPjtTH3Y8ZRj0oH05EyZ
47hvUxWnjyh2cfgtJ+SvPc2HqYeRCNgGxoNz7CPBUw2MiMxHQ2ZytVfzKdqoP3UvW0SL6h5GkPMM
4ssv/Uh4wTfT+hdLvF8H/kg5jEsTJwJeudM0LeUpfxrC7J7FoCfP38Bmv1gq63SI2NOp1Nc+hcfW
id3FZAvhKIvObaf5efwuh53LKrGgXzjNu67z//wgfXFSNQOBJN5MRDAY3D4sX+diDBW9LfuTWY17
FTtRX9cDLifRgVDJrMVA0iorCSvBPkX3ZyoFYUpUv/dBTQPWAkHHgrf0QVL1W8tIOr8Jy2zx5z9S
/XwBAD+ygFcIlKSW/FEyhhdlSEcqMifJ6m9KC7Zdinfakwdp1w9Og44cA1g9VE9yUwb4sbqVE9fC
VQtjE4XqjZIlL2WbrMuo309z/gJQLeQVFQTrJku2djWf0bpv47A/1qS1oTMGckgn6ls73+cnXicV
mHISen8Ush/lWl1X2sKe8+4Ux8ZLI7fwD6twWRs1KCUAQFNCKHSs5Dd0e060FhSaFjRK24QsqV7b
54Hx9ufz+uXfw32GWZ6Z9JMwuEwgSncEZJ6CIl+K+tiP+TdX7rNAVeWQfxnig9Y5iAqzL9mFIVBF
E/cjecgW5ap9CpeOR2aJNz8XywJA+jrZFqvvyml/Ket/nzAYHH06Ulw8tOBxf5/8Mha+9eDI7SmZ
SI/NWitZEcxyX8U0QHNFClc23MBQq0h5iIc1vVxvUJNuJV/6vIrUXgIwlTuj6jQqONGdYbQHLVtV
ub6m+AJAsmoAn7Hq8USvKh6xidEireorUcrvelpdq2VHOLGiv5NnXmJsDVeRWQ1uW0knZ0pzT4Ry
s1DVQKyr6bskvc+Tsn5hjFCl0dk7qR/vNDOXFVrCdXuqA3sHxnSJpnM1p+L2zzfQ5wobl/fXcT68
JqUwzZS5YJxLTaj4oSwuEhHJC3xla23JCF47P/484l+P+sdr+uuIH96adh8liRxVLS+BaZmus+tr
PP++skiXLDejBa5S+i3G8tLzmW/SlbECibyt0mX0lOPRXUlH+5v33xcz6O/n4PKU/fKKzYdwkPOc
c3AJltFX5lZ+LngpkVC4kG6QcCwgE1wXq++q7Z/fFQyLgNEBQ0UD5KOqf5qDqKrnpD0FceIs59m8
lyLYUzRtUVmJTHKnUUsIJAJhUyaEzP/5OvzVP/h0HagVoxpGAPVJcVUC7Jrm1G5YvUTVIQECS2uD
xL92CuONiEMkHwQ5eXQul5NcPZYBGgQex5NdldsBDrGWhvuoyHwnSjI3s+VXpsZrXk93Utoay2DQ
tJUxjurOCIpmhc/zamia2KVRTyAeFRQjq670vMsWvWz7qDFukATEXtiOt/KgbadSOqRlvwZrezD6
cOPMzl5XkqOSdHd6br1wQiPXyKbrrFGEnzfN6zzi+6ka5iI17+a1PhXaRo77tVYFEWVwK/zm/H31
5FAeBuXF02fD0PowN3V2IXd1oDQY3CxiqNwU0X7MnBjdpkd5P6Aw/O6G+XJIYF1MCSihL0CG329U
HXLtwNq/OcmrdtntiRK+eF0cT3fBoPYb+oX+P8f8X6/i38P38vh/boj2P/+Df7+WBPHFYdR9+Od/
HuLXpmzLn91/XD72X7/2+4f+87p6L05d8/7eHZ6rj7/52wf5/n+Ov3junn/7x7LoUOnc9O/NdPve
9ln31yD8pZff/O/+8N/e//qWH1P1/o+/vZZ90V2+LYzL4m///NHm7R9/w+byyxNz+f5//vDqOedz
h7Lo3ov3sCk/fej9ue34vPz3Sz2LXirtQ+oXXP/x/fIDxf47tAF4Y/RWWf1fcMxFCdjuH3/Ttb8b
qNgv618+RNeEWZ+V2V8/Uv5uAwigDEfdnNWxaf7t/x76bxfpXxft34oe9VNcdC1DorTjXvjX422p
cC2xdmFawwAPhOLjWjvohjGLlSwl9iE5SSjRKpHuZIChlQzhxXApXx8o567NwLwjGXttR9WNA0dF
giai2kSvmNUBEC6LKVW+Bvmoe0lNwGJM9jYqjbNc1SvDBJsXJujG7Ehy0/5sp5KxjEFCu5kUs6Qn
4UmXOjcsk3PX85odL0gabSquZqk23XrWT71CYKJTK71HhxiNgzTuyryieKptcrMmpMZSCRJKHsjL
tL1+kIF+pkezEDdDm79DEgG/EsxAJ2Rnn87MLHCGV7FZPmchcegZBRvbzreWoAloOIjPYrt8LNpH
ESMFzEA0qm2NjikOtnaYj0SQ2I9EsT7rTbtLh+bBHIpTmxGlkz+G0fQDpGXniXFAGRgk4cIGCvkY
hUjnpnq6cKjifWJSymqNLNplcX4fdkVwJ9dQqUXRi2slEoZf51176AKrWgdVQT20Imu1/RHF6ZPU
FOfagdGTNo8hJQivl5CS6SMn09TJSCK3ZYoltyfcF9rkEEIvUG70ST1PF/oW2KvEHdo2IVpuXADd
2wT9hfOjBNEyyhGAGtLAu6TUZlcd7EdY3ZXfO8GtUhFzM2t3mvlimYlYWEC2FjUQb1FWAH0J7STj
r7UXSnwr8Vvol9AFGK3fMznDQMXrDY4BYWHmK8KWUEYGt8ZsPccd0dastiIbFwWRcn5hk4Pq5AK0
jVGgojLNRRdkr9F8b8a57IX1MU6rfGGPSuV1qXjTxmDXdqDUkgyJgmn0wLRjnSNUnI1WXgM6lxeZ
/j5LSr6c8+BetN2hiITf5j0K8yhd6tr84JjFNtRBfEzZfZ4Ily8tN2WYXvChPw2FxAo7LYv1rJpe
1KnIfbPO7y3n2TIh+pjZgszCO9GmbFPM7q1StGuyzRNKQwSGO8HbYGLnTSpqyahWz+CPXBEjCRsy
+NO1VjxAe0XTI36UKQR007lKRX3ftMXalvN1NM0HyBLPWqZdTTW7F71CBKfUWy0pIVTosLX0ftcX
CCuR4GymDuqq3mzQlF1rGWkLgam8DuBIhVI8Upeu3aya+2U1jj5564emM3ZVnT3YakwHuMyfdfNQ
O0Pm5a3eLcLW0l0ZJ8Hljxmy+VRFyRaihEOTmhyeorCEN5lPcqQem5SzGesVEWqV/TJy/y87itQJ
4YVNmy0rOneAoMcpeBOK48c60Pg0btmZleIdOw8wpfNc22w0SSh2IhJRyn6ng7ds5hu1j/0LEhXB
7r2Wdj1yssdGlX6Gly+JoR2LKFsN7XiGIbgp5WBhJBTj4gvWozDNo4JMaIk0j15iShTi9NrqBZus
rj1J+XBlTwP4eA5DnZ+VgVM1iRMhM9j4+m6rZ0HqxfecPF6l9GQagtmzYYPL98WRk2VWFM95Qcsc
9d9zGxEb5RB54o1N46mj9ePSQFAuiO7U4R6PcmVrZJT5nfYak+a9We5kpzzk/d4hSEpWpa0hC1Y3
od9ZBbvrAF92jS+8XAvTWdmgnPT0qpzqVaWN6yzTl2ApfX1uFjY7nUkDUXmhGg/tgsvnSuxs2zl3
O8jUqQMaalqP1VE1p0WbhOd4BNYZD/uLQFSXAk+V8EcGxWag/6DeBXbg56Lb81ivI03eihnZHp9U
8O3ZBi6nwVgYTbRUkVqOc7wzlZtkRr9IJlsnXSvp2UShrk/rlLWc1bcLxgcYv0iqByEXW2AmxzqW
VoWxUvsSLfEYX/WhvoiQXRYwdsvAXg+yei0PoLBgzSTTdizKXTKYvpwVa71ifit0v0uj5eWc9FXv
hhFJz/RpK9GBrmy9oAeFqjSry9cRorIM+wKDfVds8aoyS+jXfdvsesnYZ/Pk1gXs7jw/OMPPINnV
ZrII02MVRkt9Cm95zHGfjOteLTdTWS4R6W8yfXJLJjNr2MJg5x4AGZYgLgfLQGyaf+E4X85WYAsa
Ksrq8t9Bip77crySwmXXPgy1vAvFTBx0eAbm4OU2EZVFTGUZA0XVrsLeJNLzfiwSNE6jfzmvECBW
gkDgy3menHEpemOBX36BzNRz2JjKUbNU8U0Jax0M1roqq2uzcyw3VdRdLXeuPVWv4H2QpKXlMbHC
q6hQdhC2Vk1Ss/l9m8WKZuOhNkbkJxJN4vQBbNw6appDzUyk8oK0jYrmWAmLXMseAMKftax7uvy7
ScuHzJyOkqxdB6Z2X6EW46p4RqMtmi4/dCI/6iI9pnJ4Sx71EWLGzmk93pD70javwj76MZuR1zrF
Wq6ms1U4V5WqbR3UwFOVHZtB3uZm7hGgdxRiOE843lMm0Qz1ZNlR+6mDRzXm9+bhLFnqUZmjfYjP
ujXxnILEg+OUb3raprFyLyvBQRUvjckt1skrhAdP3ZS9OEEHzxyZohLeCJ+qwENRSDcEhlvWcNub
yk66gG81cavxHRIWEK3OvTaVrozXeAqJi21XkLs9DIPbBDh4VcBWVHTWMzcF5aoEVmBPG1NPp41T
yet6Hn0tdPZmNh4mdNJ2QtBZfztoMQt0HulGW8p6tiInZFVU8U1SOds5GW7nUGcSDe+csFia3bh0
wsQPFHmpp+UOafeSnZg3RH7JpZfn4l1+tKv0NkvsqwIcollPz7o+3mbdVVx1z6Ru3Ku6+di0Kdi/
WD7CX4iqRZd2u1oqDlbdeaGBhCysJhoaElwIcT/Zyc3lmTFp4pul/h5w2+UhaX2ycqw1sZ6beZd6
Jp1/4tM4+8oB2MhLVoufoyDRIJn3VTXfWU10nzrZNtf7pwxVk8AuFEr7USsOcZmy5TO0ZRC3eyJt
XCqVcBinldVO64bSmY4Mqxnaq2SWH8pxFzvParfq5kPA9i6logbazM37TVmPy5qT0k3S7VRNh0ae
t3pNTmRYoi+XhBfm5a62ikNvcVvD3r9GJ3tnpRSEkCv8hCL/VGcvtjb4DXUeZSeiyZMhmE96f2ql
5CaU54dqDjajCsyeBcxGsjLk5VQXSTZqtBddhKs0UX90kcQxXcjfA5F5ZjK2Li/HWe9v40hlgYwV
RJCV6YW6BjiL1YCWR50rWelLXZ1HoI1KWWxNc7xmGp8R5asGyw6KO3GQPoSRsw7b6hoH7LKt2n0b
3Or4UEdsmZHan5Umvo379Dg15hqpMRMkZy9yUM3A9km1Xeo0V5JiX7GnhxFgbqTuxGtsn8fiHNX2
lU1YySS5RQsNLAvOWSudS3M464KHouiYXX620cWkrCymTKKFbu2dxDozgZyykNU2mA2zCj1ThQ81
26fIme5VOzn2aubr0bwJVJZsSX4UI3PHrFPcDa+yMYUh3xbNsqpe2azIm7hWn8eYJSQMbJOmf8aS
I12RI64GFrj0nLoHhQ6vCaN9Zs78zL5p9Ml2i97a50l6aPubsV+nZfQWTXWxLCfCIDS8Rosk1f0y
4DXc1obf4XQSiZh2nRZslNY6kKjBmSLgJzMPgdysi9C4kanQMvOZiLeD2Z/t6lYYzcSiQ61xicjC
jRSquRfldizJ3AJF5DnxTNRarW4nh7UObIutaTXcpBY8/rpnrQNQNGz/orYjZHDoniRSvRdDlniO
2Ugu87nlNxMCEqPes7Ae98VIzEtQiXmhVZqykLmVqF+QSlDsg8DYK1A0FwRY6N5sXFdh/dgb4W2L
ZZPSNlZrtTmLCfolW1DHjUNtaUFh8ww5W+vGeG7N4pDDGVp1RX5VlCBpktm0fSOiiE7ibpUTWVO2
E6r2oNl3A7ssDXrlnFe+rWe5ryuorhWrQApcLQeLF3InsbeJYiwrszI8B2btx8TVtDIyR+og9P1R
ynYROrkqNZelKi/lon1tDcp3g76ag6S46lIe1mjoH3EggztSmxkL6KVvZk9ru7TJGCMyDlkKywon
O4geGp9s4HtoNQigdAjrIlrLFp0Ka7Cpp9dEv/O0ZS9YJNTlDKbSH/qKh5EacH0HbO2nMkTvMpkX
C8vEZ2E7PRPfyHbIsI6zlcpIOuYMH4Wa79MuBPxFxMNytJmlEpLfF1hwBq/rfsZ6nXlNVM/XIyZ7
lyMR7jhYyqqqRORbVkgFBiOabo3tJhEm+hNBEYpNSbwe6xzVkjKVrM+Rq9gB+9y81k2i1Hua08yh
2NfUax1SQoWAYmkFOesZC+8VWSILvRycZSKSeId25kc2mKlH6yleNGW9lOth3MfKrVnV6ZnOCOtn
UwxrY271ZZko5LTnU+pPkkZiSY2VfAr64aL4kD1m7c7LnRep4lbUNPM9aPtdZrft1m7pXpDxRmBN
nBBIonMvSsVoLg2WA25mJdxD4UT3JgP4p5F5noW442RktlguNlyEwJfHdlzGPDbk2WX7irwBHL/p
Wzg66cIQuKOUudukk12v+9Te1CohJYZy4+SygCoRYyhwHPZLChu9NDzPA9UEbcAQMRI8h5GRzaMK
pcHuAp5GmTK/GXYeO0LtmESRF2lSvO4Mvd0EzSZVZ3ZVTEC5c52KMGfCBd1jmwVoXmtV5Hbr9Xmi
uu1YPPdDubXmdHRRSY1c+yxf0Ik6sK786ZieEoCMHOwYAEZv3ZmV9j4MSfSsR4vMDhxie5C6dKJv
r5OADWqt8Lanp0ZcVBqDt3Tid+bU6ZqrUbD1cfy635gEC26bybS2TdP+8/8q2+43ioJjuLVjLr+c
+V0ASXPC+Nf1o+oVSRnsB4lqgJMAuc2n4qhpkcZNIgiLudRVgjAa7oyioSBbqdwkoeJHbTrA8zua
ua1uuI9xgWrlS5Xlxslyrgw58Gon5z1mpq9SaZd3YSuIHmquI+7N7SCIgg8n2biNy6Z27ZwowPSS
xFE7GmkZRGvcUtGa1/YE2HHSmj0WumQx9fIrmRPmQkpYfJRqvs5LzGF5lACanyN6krruAx3QDqQ4
j7fsuLZTkwcbSa1n3ymAAZPysk7C+izFfXVjqyRozdINX62x+VGbdSfGmqIPOxtTqz1O620U3Y9q
Za4yC76vkzmPgLLutE6I9xrLYDvMd4DINtNMcdaMQm9wMkrHY7At6nRNmXUXR47NSgAeZNk+gSyA
XiyxSsfMkxHSlb+z1nHlNH9q8+wOWPOWx9snKWVVqh1tTEe5GXW42I1ckZ93wA4HDRgIigYL3Cqk
pVXBgNS3tkm11mmdHy02IrDLoZ9b9JIQ6E2Y0traVUuDnFy+QMbs1m1DdgyuGUzFyqikV5Rc29is
bp2kfVfmjFAXvWTsPltUeT8yCyJZCZouccnWwgyqzTGLWZac/XLIpz39QwI2mFK8PrL9cXbW5lM9
2n5Wxj8lp3yyhXZPiHI8LxAvvjlZ/NZUzQMvjqVO/zXUrU3dZKdMrIcpeJqCmoxqiklKTt1BmjCr
9irAqllcS0Gxh8W8D5O+Whjl+EOivOCJDpcrFGF3UKZDLvKX3FBXqjEv49K5zCor09fiA8WoZVAE
W5r093W7yqTkJxEp8K0bMpKUrVT0b72eHOSk2FiSgsMxCG+ZTdZSkj2FicDb2drcvNREnCb6OZKq
4fJSvYmt4Mflv1pAgbwLb7PshtilF1Nj+ca659CQ1A0WW5Hdgmechrl5FVjZHlAGq6XVTAaGmPyc
vSdxFoVbvfxv9s5jyW7sQNOv0i8ADbzZwlxv0htuEOkIf+Dt0/cHqjQSWdViazeLWRSjIjLJewEc
HPPbquK3cFy9FIlvK83jKItT11sPADH3jmRtRkXfEkR+to1rMfLWOKnRuuSxfQ9tTs1p+oEfd5ub
onb1ZXky5o43O2H0lPm3vOx2aoGQNjYAU9O5C6ImfldRryTk6rpRmH2LptEvbfWiLHyLUpAcG4dz
0NCXVchl6zvyY14D7CyCmN2FeyKKvPIaMWD6talSVFfxZBJTnNWqbjTNWaAtTewlNbHBlkVtJkmj
HFPul97ZD3JyHyfW40zpU930vtTwMEbaJcY0f9fyMFiv1HLEDXHb903RvIx5Q4Cp86nM5mvBw/fQ
Px16S+fEDtCp2g9TIx0GblVf83bYpbmxSqC9cnhXYuk4wMli+LwdxGZRGXOOujNrKTBHEKm2KIj2
kD6ckkuaq/h9HKleUufvFr8xjNwbYZibpI33lCP8+H8bF1GxRnhf5yna1PNBNOatbBdMPLQmxB3J
Aolh7PRCcJKz33y7Hc9rB2KC1qmr2Cn26d0YF4FBUGFr9mfRa7fUcF3wBh6y3vabSHcTOamxZxp7
oRLILWESqLPbzNZ2SmfSgPeg8T7b9uJiMfRsvihqhQNdxHSVCXHTGXzrELzDraphJ+XRQ2owW47n
mtJs+t6NPTYs0q6UeBeLZsATaXpOYe7JyJaBtWsO65YvZ89dV9yHeg7cPV2Xpn6JZEaZkIr7stRu
s1JnM9utWL/t3PcRNydUpNzrZOuhSTmcTDmpqk5t7mZyy2yq51Gu840ITcSPupzLCvfy9G4l7B86
IvOrir+TVEruDfoHGYKbauG2G8KtZ3sj6eKkIadFDUeDusK9MmFPk6xzGaa7OVZBhSbj0lTdy9xm
301poFtLE0+TnF/B07Zp6NrqYVSy76rV+6M0nGtuPP6Z71onMCGbji+H6b5r1iDYnnlGMna13Oi+
4nxpfQIFUIsby47f2/eilGE2JA6MVBJLyXs02ZfkR8308qRQ70T/4tCor3JKWgyLQ+dIh0iiCKoX
3xK0JpotBRFIXW0wTmcze2/XbnstHs7HsmMSGBONngEq/BQpSMX6QI35DrjBk/T8NAzmpQ/FfaPq
t6yH905kk1Hfb3J8umJhTpPLN5ssyoYxPS3QLGlXv4Ryn2zlPnv/Xkqs5QuHAl06oFi6LRjYORY4
Kmq490Td3BIqS8dh1dME179a9lP9rAhnX5QcOcZipNsqpP2zy5LPvJ+2hA54k23s8zA6NnP1ki7j
k95YGL8ltw05p0+2xTFFK280TpJmMj5ZAAo1tZ7rzegAQicp57vG8AFpU7GXQ6ZNwebSinu913ZJ
abGI8IqLMChL6WPoGL0z/ZBaTVftRDmJlZy7tDhQuTC5RpK8g/IWGucVSxufhvjD7JtsY7VMxtpo
PtBsccSivx80ljScyq4t1bVraKxrhjKcpId51i/lWN4PsbmpiSPIE3P7RnGtFyOKroEi7Gx5okSA
1jY6KhiypRq9z4uChY/lcjLoB51Hr6qtS6WZ+yqyH5KGTjWW7yTsznpiYOpVb5nj2Q/YzJjSsC+c
3jei8kYpAG5l/qkkEjdzrG1nuzubBE24esM8P0X0rEcJ76TZotVvX6Za+xRyBJ1WM3qpjByEdZeo
FORJM6L2wiZ4XBgb0VHZEPnhxAgQ2LYNiS9q/FC560lCV6JNASH4DkgWBywlYOhfiYnO/GHITg1R
0WZKNkm/hBabpxhtSi68aKGQTJ/aAhs8+okybG+GYZdEbellVUXq2SJkJNWa3zqgOgPvZkB/W+yP
qlADdmVfP2jTPxjcn8jJ/0sN/8ogP6wtt8WvpPBPZPL/jmTefpUrPdv++k/9P8gvr+ZNZHD/5x80
7p8Y5n2bf/1X+f2/zm8/8dJ//L2/k8yS/je8n0jOKGWV0c3Jq+L57zQzP8JARg4QbB5p0oahwkD/
QTQb+t90qF8bPwuBVaamotr6g2jmR/JqAaO6RsGRsSYc/uMb/vQs/5po/lnDguwByBKb5ZrECnH9
p9KlzHBiJw2pqVS34bbfFttlW9Ok8Nssm5/Z7D8+B4yIy9R/xNz9rHww60yqRcKJtdn0AaVWm9hX
b4yg95eAjjt/+Y1n7Bc3+I/PU+g3UlaftGr9Samaj6Y1hrkcuqhLFMcFzHfP1X24pzhkKcgWRaHi
d1ux/Q9Dq/70wb8qVduWw6W8frCtHHA+knbR854+ZVj12Aug926w/veAPUvr29BIUvsbiT7Rkz+r
Cv/4DqpNrx6yUhJBf1G2hEKOSzvjOwgTMnL8KNq72g7UrnBjQc5CdlM6z3r4tWCH1+zbuHlBLLTX
OI0p0BnzeDcrtdsp34fhEnWs+LtooLnY+Kg18NtL099M7WuW7Xvz3qme5872LRiJ6k2vnsPlbOhv
cvdIOa5q3CRkYFp9QHB/Vz5WznWSfVXsRH2bdsceqHqKLpK6l4r+YY4fI9z6eV8fepPl1WxCN1/E
0enzIFU4SGFaqd/z8HsufPYVLpEWLqdgVx8suhpvWvu+1qiQij77sNyIQgqS5KUeikDRl0CE4A6c
pGKz8HVt7XfOfSqL/T7fFQ6MzmrzPeA0ogHOMzROA2cqcraNs+v0D2HuU6xLtvZgk+JbferFGVv9
plwebfqh8f/MzZ3SPyNzIPGo8jJQJWm6aPF3AlygCffocUmUeaR81ryry6eqP8z5uRAEzqRWoMRk
hrbItPAZCrDlSeUGxL6mQ5Sh27Kync0vSmuzAR3Y0NTluCkqsD8j9shlT51bbiIFCl8yzqWqnKjB
fUr1zhMckntlaxVvLbslrYEuo9YxbqAVashBCa1+sEjREX8TZDhZNtkeYZJrOzdjw4Fzfi7Tg9UK
z9K++uS7Noe0QPacP29i42bhYYTppTZlL0H2NVGH3GinKfzUlYuDjkyWv+UWegIsc7E4GdEeseax
CvfCsoO+2vbV3knagAyRvNsW4ox4+WYE2Kks0nZC3s3K8KxivpCi7BFGX5nAVbWBWMT+muFgTDad
yXQThW+c1OHaLg70pzqf2wQm5dzNJmC3X61xVaaC4eOYl8eWjJsxGg942HxICCHWLEidBIBs8udh
ptIzvkaUKXGXTAV8PTcfEmO+F0NxJ5PAMs05gKrpa079ij6FBAkMy6XRB2qR7CZ5vpfqPIhj3Zf0
QLdfu5YNBkDBQlFnYchuQZ+SQyQMDVRj/WE0wu3F0YzoIre8tNhZyTY12TIlbAdAal9jsckACBfy
enr9W6rHnII2AyhYVVzRD+wy+yBpn7F96nL5rqtfc4U9Dp0AqnSZ49dGkbxFP+XJrhgYF6gX6K9S
uzJAqUg5VR5QXeBO2o1pVydSo62hOcXlGsD0ZGvEb9VqUEZ0aZoI33rBRXJsGXZq9ZE0tLfW6Y3D
LydjQW3sc0cDyaBZrqodbePkDEMw2ArkWnxMFbpPY4SnA/ug4kbum6MyG3SMp15raB71AsTS3uWo
dXRuq4WxzcSciWDHEamfmGSq0CMjZ9U+UuhDs9pbQ6LwuiWQiz7NJDcO3XBvOPUHJ9Fr2MV3OfL3
OtlVzluSNW6LPoaBikjRS6BkeyXdhuC76L88WdsMdEkb4FXZdsUPnXl0EVL5GG5dRSG2l3NFKT+U
0Sah6VmzH/L6nCSVTySOXTX30iwCwgg3ZYfM1TQewmi+xmv9lHEJm7sBPyBqkxBztAw2rDuR18jT
YR7ME33h27L7MEr5iHWBXKVni1rQgjdOH7/JcuQX8mPZvwv1ey7hQIx2s/hq2XC2a0q0pnhhcZ6U
pyLfG+2lVV+jHw3XYHDWMV36rdK0m2xuPDvV0WWU1BmvEpY3tb+ROdqI+rFPRtqkUbqYpyGaPEFf
VQlMmbzr0k0r7QbrK3feYumzyJ8Vjnx6BOMGNgrjlR3iRPMBWUroA8m8K7Xr0r1M8bWLNPLQ1GtJ
V5WdH+vpoI8m8hkSwOIuOtFDti2NZd8XySmxnU1B+kjIOUXT8rfIfh5sC+3pSW1TL1ejfdMvQeo4
lZuGqm/QlZuFFb7I/nuS9ZNLHEIwZe2my6XaJfltZf/6q5rRwKLZRGhTsQzwkSeY+6aM0OVBOVfd
2iHT2m9gOwUohurFqbXtJeqEw9Et1Lp/MmVWNSmczK1G5pJXqfM7NALh/lSQjZN+HpZufp4Kmlyn
yUb9I4PWNo6lb+LMYRHVJOx2efMtHBBtJXL3vVaSjFLs/rOOBgI+sDyiulCfctMSPkOSpLJ5IhUg
UUJfqvvxac3iIi2KoK3nkVvaLajARtItFnUr66OXxOFBnYunBVpCbe9LVdzJmRyovN/ysFOqC0aR
SGyEWHMqTwNpUF1606BeWGi+s+46+3kssUzZO8iiPtxnpNwpOtlD1jPt51s7PynRRKOzep5Vlbb0
6wCQbkYfC32xAC9KqD6IuTpo+nWqjZfKPk6E5Tc1a0yNQpCaECVIMKJIKXO2Q8OAoUQbDnkoE5A7
HsfmUQFIX8y3hOkmBJEZ06M2qXADs+tUVP/Yr6Ymu0p+iQxpM4jlU5/vp1jfKVaBL49kJRah9Bjy
bqlsBXquY0HEXVbo3ACk+q1DDpNVfibOrcqAzkcUZ0zyU49QMSwCUbwbzoVXbEOx1141Cj/Pj46N
MszYaeiN1RcDHlXiHYi123K+a+C+RoMIvyLoKdSA6qDF5mypt+O6moLkZSucQdN79VQmMuuxAcoI
H28/V/hTjBUXrbalGYAI7Ol0xqlECOE1i+h/exIjsiQq/SKLrM+PrOdQnZWH1D4t3d3gPGkymy+w
GZL3Es7UufFi1odquenBFsSmdfbdRHodIN8BWd5UEoUPEsvNzrJzj7bESPwxf5io/lahLC6yfELq
cQafR3oIo467nchML9OaoO9NTzWwe1QnAy/FUr1lKVyHlAS9uNGb4ibPpiCJHrGi8DRfOk36NljZ
czOcKu15RsK56O1OyelLGjdte+njrVmkNGWTr5juRQeNTK6zLe2rY5E8ltF7gyg0SkIvTr63OtIP
ecZnDfYaJEXqlcuprh7K5SPuNyxlSsq0TZG0Ir/RnEdu3exq7ZGgQI+dxyZGKOMoB5ZzdbrUyHkc
Zuj8FDLsAM5Jm9jminDhaau52xrZ18wjDBsZtV3lOsI+qOjunblCSrIP63OVPMgaUTIqc+9qx0i/
Vt+5gUojSXfAQuzL0+lelo6sz6SXqYSeb0IAhA7PHq2xxCe1CFLfM/OqL69a+02isrwT78kSbrXZ
oJTqtRHCQ/C/F2z7a/vJzK4KbEVRHwA0SkTeGRtCsolaar67JQk09VEjNKC1PuDE0NL5Ecgk5F6F
2SwKNTdBhxVv6yTyG+VdLWSeWedXkhOYYY8Sha7tLDrPJJrV07MmXap063SJZ4PH1PWDkl4qmgyh
aEfniwJlkJjZ68oXR3/W7Ee528l4xftTJ78IFeoIkVVxLgnz058X+Awn730KvVPxWld7kT4qyrFb
Xu3hqWo3ZqwgngBslle04g6FVUlzbWiedaQE9b1K76OZgWn7zoLWpiRrDjzJYqZd2I9DAdO5SV1x
nl2kHtUYJZXRxdSuE1WTy7c+BJuFscnKIO54F+sPvX9VrL3S3WfmTk5euqQ5INZQrEsTIkixBUty
QlJf5o267DYY+EPb9iUNSYcetPlpHL9l3d7BGVws8injhavszM8S6KTxUWetVWVXIw0qUT+1iTI1
mbhSiyNGi6+upVZ8yTxy2ljWIa3rTz2Kt2vtdyjOVLj66wXEyg0z9NAdMnAvlA3wBZsFOkrNPsN4
8FOV1aeSDrVlbw0jO1ZGdCZJ9SKxM64NxAnZ4odaeSSM/SjZbH6shCkr5D4l3sguwdAmV2quQ9ZA
PmZ+yMuUiZQSOtOjiznuoZ+frX4VvD1xZ6buLS/fpWRfm0+RUvpaM/oC5VdYoh9KX7us36MPhD0g
8MAfsuM0zkiYOHVtQkiFBYFCfU9uqqUcs2XcJkQf2fkewsMzwu08UgMwK6h2JL+PYAiSBy7GbQbN
r8hsRFbT8xtJrN5pxiesLDcaOHHZdubOksRFKM8iZ+VUuwD+hnVDI2LQiDcU+HVM4W1QItzhgeUT
TjyldWMeb0aQh/7SWVS6i5kmWNnLTQoABsdtzOLQqzxMfTNFD+ZwLKAGJp0NEFwZG/tCJpAQ6SxL
arlbJsUzRAyMSwrRe8hVTSrRrC868S7/AgH9AbD8pNz/2Z7/98M3uANJGBRD2H/qVkwz9i/RoIWu
DqJSBHjtIFVfRl/1593s/Mbd97PL7B8fRoSTYwGsOL+GPJdFo+ThaHDSR4BTmo3b2H4cf/7mkv7y
UzTbXG2ENmjRCu78i79KiRNOTzWHkjZ67vu3ngzfcKc0NhPI5JbdWyjdJUTPFSQtztmpNmka4pUC
/Pj338P5CxCJJBLqLvDKkkz0qyViLOQY73yEgoBe9GjK/bD7MlDtkDKzQTIW5Y5nLSeFUe+Mwmsn
r5zuZKcPmpyDC0lFxjEFDYreFqBgSVVQwKIhQoaVaVQ7GGzq71p2sPo5g/DSDdeiLtF5JZYISiVI
xFUVEoJthJ+aDr9H/LIaX/rhqOhvYwEUX7RnMWCrKm/yirwXyVcjKZDRpiNu2MaVcTSX59RgdpiX
V6e+F8WHyd7AijYORxidL92PwGNIQeN7HFCeGbHuJE9VdxrCnT1ShB1uxxAZ64tlU1L+KrfVpkMI
JS4zz76d3w374gwPojNcO+XIvbONZ2e4d5iTLKKKITwS1h89e+znu3//XH72Bv8YhP/6WH6FvOaE
9E674bE0xetI8Yz8Vre307T995/yi3nqj4/RFeBKdY0T+9VRGU6zQLaDDaENlI3prR0r2mVYuxaC
Zpt7ZfC7QPhfMrD+8YlrbZSqY/H7NfcGB0XrZBoXtjodTS/fJF8WBjF1023jmrKR31yg+pPj54+P
o5UexFLBP/TrBSIkbYBQ4vXjxH7y9WDa1R+muxbXxEHx/JtP+4t5iqgU8trBfbEZ/Tp1NGFS6rxQ
0E7kVi4+9MqxO8gb3MDb+jc5C38BMq9954ZGM6X551CPzpjzee65jz1ra4+vI35cV9Z8RD3Uv2rl
RyiF//nEyE1kkJB8gJnrV1N9WYolMpC0E95b4+/ZLKT8SNVvrPvqGtL1T4/W358YQ1/FEqbjIvw1
WIvY7YWUJ+6heu4DbTOSrhqdU1/bpVhwP6xb3mevIgxhIkTM++14+avpkDnfoRpQBrv/dbwUXRR2
eQd2j6n2XttQCYd/Ub0SDe+r7u/N3MpffR6zv2GpOsAyrrSfl4GuMHsA/gUB5GYOupt6G50LZkGy
7rC7ePPW+A2I/5e3l1WUeFGMtrAh67j6l3Wny5c2tDJmRXUbb/sg9Cpf7PFYbCWvc4fA9tkpnpvA
2pa+ONvBb16Qv3gdYWV0OnlAfg2IhJ8/vUhjq4hMhhDHbMdd/NxfXPG+mpv1U7P9XavoX7wjOpsF
rH5r8yG1Sj9/Gm4FbABayutIKSZ8pnLliNtHh2n8Fuc34+9qOP/qYRLrhX9ZoxEPYdwvVlSrHs1C
k/g85X54MQ/VZg0EYN3qAnlTkqz5/32oq9F19aEyPBTouf+ZJ7ys5lFYwo+vz1Ikb/9qR/3j7/5h
SNVg9mxmY40IEuoKFcbI36lCrKpk3JrUY9I2xrRm8Xn/sKSqf9OolXNI5iCXgwjcfzKFuvw3m5mB
94bZCZLRMv4TplAhr5Mx+M/pbrWkYnc3ZZMpFQMsrNrPYxQ0VRtUihO8xqGn0Yxm0JLOdC07Ud0C
p19z04fYrcb0Rtbto1E1jwRBb3EaMuunOMJk52CU6E2ArIELyv7aS/E3Q71gbXw0uuUFzAEsRpIO
VhReusnasLFp5mnyYflrfDPmi73UJ+yAHWcgtcgBi+f4aBThNi9CYNA4P6/iOGdkk0DkhRMMmNtk
cwl6CxV67kyXUC67H84f0gEfxlTNApnDwEY1Mq6F2EBfWoqntVnRNeQOlCil0LnA2BKazps2p4lv
EoDjKkgnKpg3VpQeZmxyHqxZ8eJZ+ZDr6kzb6PfKsW6x5U2HYjolFKO5TXgXahbZCMsKSLAyubpG
W1w8E9kl9ZyckkQQ3qVjbbNex6qYWScd4TY9XIZx309T6+I3fE2QN5MAg4KySvDgsc2sAOTHGBxi
+YiiFMieLgKOtqMpg7RNOZ13jaSAOu7GTn3ScpIQQYyvmZTjA0pvhbIGrzf2jWbgri0X+2ihBs4Q
D4lkuEmlEpVfQmWDlEhBq5cIMQQySU3rv5nW8CYT8O6F4xJ7Zb8ZMxv1CtqRUK8f0r4+dkN2zaVv
Suc8GXmExIM/kuQZaeI7gMZJjtdgLnFXSGWMb1TcG5yQjOWsrIFVUxNdh7Y/SRRbqWiDizT/rrOF
pvX9MihWhDIL/TdClAejVpmczQ8jHJ4SK2tdQy8gRaajjMYRtEhHSRadpfVpynp7U+TKLtb1J0mI
27HLb7txzSGYddR1I77RGktHa/oKdmJ0iPTmdIjsEWwVj9WQ3ZtWvmelIASv3RbTeIPwFLSpkk+9
jNMVp9t9pYIuZRicKpZK5PRBERcQZqN9T73bDmQ3Yw+eLhm2xw4d1qiC9oyADoWMs0qVh3tRJtsi
Ub5RdkIhRXugKtKAsYwTf3bu6TIoPRGSLp8UAzqoqvGlYXxGX/lcq7qPyv88auY2bIttBqnaJwo6
c3HKUPZZw2sbaSkq8+hNirX9Uqp0OKn2uxDKY2FhVET67srJ8AAahkJLHg8GxRBNZPo5s5tbRyC+
0cLBWYhrG2NNNmv9Q8KCCaEhGj/WQVM0w0vaCnbZ8HAxP/74qdFJ6GqhX9XWyZGCOhVgB4D4VByk
MY+9XsifPSULsR0eY8zprt5C1sk2oHz+Plrtq2wP3219fk94/dGo41xEHTOOVrNXy4MwMXboWXET
4Z1G8zNdDTe05kPKYXUljpam2xBui2DH5CL0HjUi59IIdqrfzEb+PDtzAFl2GlN0CMZ4q1vt2dDi
DazgMR7lQ4WDxxiS1n0Cm2AMq9lpmnU8bNF5iO29nlNJ1Y6raOsJK9KI2rTyitXJKoY4dlX0Tq4d
0YYIsebNvUpoqPY8ZFULmpQ/26Tn9iLcFcv6dledHJCi6OZ6EXFilUB4ovaqTiDcjrPqgXCs45pr
ZmvrhDpKqLSwXBo9g9pBorpgGYEXBpVfoPhDabpZhuYutWJyN8lId/PuUOYxrspefsoiG80iV4fp
XNo6y4XgyjJY0hwTTGYdorl6tJ3UC5P8uzqxb6YKZXZbWj8KU/WycjWBZIiiSDrdWYt+SM30Ozaw
iQm6PvUVgqeukHNvkZEYZ1AWDdRP185f5TIiVNKaO1x5an0pBgyGy0IHRVmmV6F2+HMHYfszHcBm
K8R2qORtRsAJPSDRs6iqb4uO/U91cPMto7HNEElzi0LJq157aEXop1fiROnLQO8BXTflgi89vCG6
qxhUGlub8irry0XYILJMVschMlQ3nNKvjnBNokFJG2INcCWNF0xJ5Kc0xZm1UPthKeBOI3z7XNcO
c5OqBpOJuQ4LUt7aAxOy/D7r3wgVwEkhzynkT3rU+4HQwQqLArZGVpK8x0zmgSSnVJK3yCoRCuAY
YuYX8lfIuVxQSGMtw+dsJ3t1BoxrRow+rHj0NXMtisXcYqvtU7GYysbo9FPWTo85f7jtNJeelMgU
niZ3TtUikZOnLT5H/hsPuomubHAY7yFUcFjQhNiDV/DIHmwjVLCC0FxT38qsAF7lwBa21ktaAGCV
5PXUIYC0moYtir/q3tarGhulfGgN5crihyGEdizP0d6JAhG+OemW35q405D7oM0IL0j0T5rNiGlN
I6jH9NSE9snu5Dcpqj/6+KDLHKnra6dpL0tGVcKSYeApgCn0+ptCvxZLZQG4OT4YanZszdfOWMj1
L14VpyDhIodimFobNT54rlQ9VGH+qTqh4cZlG7uW2uCeJywN18EpzeagVoqT1IyyG3WrBWGo9lUl
Hq1IHZnruSNJOz2lcb8b1hyq0mo/zammyamUfRJ44GKZMzHQ4aE1bVp6YL+xo1zosIKYohXVtZyM
vGgJu01lv8Xt8piiNsEW0D2Y+oAtlMzUSdcvVdRmG6odUeHm+rmny4TKINR7adt5Y60cc1plGCmd
uY9C+1OVqF9FUZzkR2NNozWox6pbTQXjL4Ur5/2Msh2LIt3pmas0XcBsd7VawhIGi+/sGNO3zpSP
KAzMeHkQasrTkuJT2GnnQbpGi3MblTWDy2CE9cP05BTql2hCLG92cYch5cx0t50iYhQ447XGk1Yq
D0AXhxHyRYo6n9WpsuKHQkc/3cTK1pHa21DXH9Pn0ga+rSrk7KPZmG6XZ1tdtg72RDxsZ0N3ZVSE
+XLaXTFFMYQFQyxhbzkbakfsggPv3ZzRPD6D0apbKyPwVpXJ7AphZ9r+0Ib6vi6avaMsW1sp95H6
8mNTVnj1QHhYqi5g3oKzTFVs8tQ6lXnzWWjD3SRXIH16vAnF9NHa+X0t44Gvs087eTIS+OE+/d61
Rk3keYxms2qu3UKPhkZgnNsYZ60gM05iD+uY+Xd6y1mFbXOd821vqlPND+GEXaTaBs1bxAWr9R2Y
PXtIRRpoaUJ3k8KmsMt7aUZxLXsphIFrRvD9hGZmUk706D7p0cTIxplMUgd2qYfKG/yeMhAKm/RX
SU+vShd9Z+Vz0wZpyKJW76GjPIxzdV23iUVi7kfDfCApAB+l4TB71KVvJrUNeTS9pyULOWcFNyug
Lrm+YM6nRzmOwPGtVSycLLrb6UqwxOZnRwrKoGPV7VZ/fbx82Q3CZSSrgYjtbyqIR74Np/IOcwFg
f4GONrRQHZS9cbcM+l6qYuHZORKjsEqfLRZ2RRzSbsi3qgNfkOHQkJb6a5ohImNz7DediQYo16NT
SdagVy1C8WT2vhgYVJCNaJWwaOGrlBZJkDTEtg6xbO3ITryq2qdijQ2efLixfHG2lqIwBobdlJsd
vG4BzkqdVStpVlAZGvsBoZBRQHrMhp4usRCn3xnHLC8UF3sfMiaYpxlBwr6Bk7ZwZKMdmg1fyqcl
gPZ5iNAFuHhS/KED9K4iZnZnqu5mPJEQ0XheWmX+lCbYBSWfLtjBtiK1lx05CmeHLbcvLGiZJCx2
JjsRrOPpYxSHX5Y9eUSEwHxWMe+u8losjLRsrH0x9Syk7FDwK6W7qYocbyn0e7NKMAs5WobrHngt
rXZ0N017x2ETSFa1pEIw3iIGpBBFWq7DiDPL7tlZoCt9HiLmcszmvGuY0jJSVpmxC9qc5vLTtNrG
66HOGw3VjTqTJYz7aPGdMN82stXvlOygJlLpFxrzsDFjDNHSGjEGIQrr9rRv5s7TlvMUrhuggryV
pao8abLjYCvjiN7oqoRheAgfKcHDI2vcpES3Y0ysMflsp8ZW0akpn22Pc2BZkNb0M8EvOKFms7/N
eLFnfEmWvci+ZcTjtm+NV8gkZqSGd7aLS7/Sa5rU+lgOUrQV6sJKIPXjoSju5hrwvrNMDojkjem9
/oKs6xaPw20SRxCujUrIBO3EyDu6hFprhhWbDkQYyNYxYcKEk3Km1zwXtcMgUTChslg262XhDysz
L5P6PliaHFGRDHkdmXxf22DHbyvIQvoMhVsdzpIXSzOsggZp1aRRt3OIuRkICannxOKEap603rrU
PQknqA6Gnc2sia/yPObiiVR1PLT90YCP4LVp8NI4coCEbw9WlnqDVHJ00KRHLZkaL2t4lLprwrfJ
cW4Gspa9SHaPxWUg73ZF2rdz1Qb6QhhPPeD0MBJClUk4YjkYk72c0XuFkAqB+jkeUyhRY6r2uOcD
JyH9paYhay93jb4hWohgn8G55rZxFF2aHrvY2epFGW+TDHVVoptBwkATTk9UBqEfEEdND42aPArz
pZqF4y9zcY2Fji2e1rlrw6FJYHI94oHWzSGI2cIjGeSUUnVh5GfFoPiVLd9OKYdfelUpx5xvUguf
QetPTfZISAvGghYD+ibu060tOKpESptefvyxUDBHNGQa70KSg7LQ6TC1z8RP5pg9RDG+aIMSESsi
44IVz3VEQYqRKpyDpNEjBoulrXDSctMrqG7yQj3reWZ+K8rzoPJGVdaFcKT9QGoHiqSTqnX5U6uN
7zzaBvJ4qjYiyikmmeuz3dUW7U19upFDcxMNOBgIp+Kk5SzbtJ3n26iPmgPHYqG1439Td57LcWPn
ur4iuJDD3wY6srvZDM2gPyhJlJBzxtXvZ2nGNtlDq8/4VO06x1Vje0RJC1hY4Qtv4AKKK7z77lQz
L8/qUB3jaHL2Vmv8CDtnpqcVoTJzToL4MZK5oGsNDe0erXdNkn5UVfMY1yLwSZCSULoKWfaITTdo
pFOyXCFaAfwUIZ+0I6Tr1BysS/DcmLS+jS4CzlZ19+MUeVFvIEivvICxuwc00y2cCLhVFdw1Vfam
5dGbPlj3mW3tWyGiHTd3ne/0d2hLrFQI0yt60g9GoJ4Ljl5KYZtEJqcVElR6hTVMqUrrwJagVUjt
StAZAnu6q1s78ywrM5bsKPBUkLoI3uDO9eUJmRlENaZmKWXSuJx06z6vIoBcuKu5MSr7wD1FFaU2
qIOkq9gvNFfiGo96VIq02I4W8qgCaeP8DrQqJ8aLv9rJoO3yO3WCmIts60/JgJqXKwA3Gt3CjdJa
QkDHUDFIQX4WSb5skaXorfqoyRO4IeM2IhGsVG3HyguCiIPQKF51q+SWT6d6NdjBN/AIaVXPrqY6
31uYqVCmju2kf5+k6lXpsaXW8+5nIAGFKs+ACshntK/hgD6Puk5QEHKdJAP0ORB9lOI0RCdr20wD
TOW02ZCcxHl0W/Sc/La1MDMAxH5cPDpVudfm/K0nxYGKLTRqRiJSOXoN5n6pOI0Hcl0hXc2BTFMY
IBqgia6TqPQAEY2InqkGE3OhxCZZpr+Sulsj71GbwUvRHhJrRQVNhrUVwxQPQ2vT1ImboWpGkSek
gCTXfPr2YUzlB+wD4gUwOOqItnXTxPBWrQrSlNKRdLZO7vX61HhFnFUb37fORhPLK3XY17P9hiKd
fkwlzQtLyjBTETtoYhEmWXoIBiaM1FXWmJyYlCYx3tS3kP6++kiQ7TJZ34MF0mEk2qQ57fTWJ9J8
I8MgtLseVmDgPCKH9gwoZdHkpuZRccK+0qwwvax/zqp10m1tpfiz7jkJZ3ajR6UbgjYn94e8D8OU
bi3AZxq8d6A8d+TSqd1NnmS0S36pDa3vBQonNvmeTyFzEcaUnKKhvK+J/gZDueuETAKM8Uezs74o
DTjSAuKP62sd4Z+sb5P6IWmq8j6Jk21e27M3t3C8E4fzZzJqYw2yz+s0882anRLIe/3U6+Gy1hBI
SGxzrQ+F7zaRIS2MMbtL7clYWb363Z+qxs2N5jEKxy+9MWQrpdWYAPCiy9EaX1KYwH+0Vf7X2ET/
DxKFqL3jjkKx/j+3AG6Q3+w/CFH+6w/9WftX/oHSo4ZDj4lflijXv6v9o1NNKROKDqPoAn3xz9q/
9g8VkwvIQAYleYX2wL9YQvoffx8/Y5PrMiyiv1X7/6Md/LH2b2HioziGzV/JWr+o/bd9aeuZDopU
y+wfGq2KfVaDBERZ9typd308V29zNpBJO/DwynqHYSKXF1XaNVU+DjTLBCBkr8ZW5qqTetivVXOo
7VJy41ErV1EeNYDw528Z4Tcsxn0MY9+jnbCF7DeISzUvDsavS5bbthfXLtqPxSoww26xMqnyKoHO
9dwDLFfkZ3oC6T4eQJNa8/TCBJFb9NRP5IrfrqK0JqV1uEFMByCgrcbHX/+V1NTSFQUyALHZatQk
4gd8VM5cLq3U7yfnJDt4KLYSObnicLzOQIycKobKFLKlqRl2ax2BEjPezKiY3UiK/6ArYXhLX4UC
a1fc0q51vLh4VXtEP0zaIs7IWTI7Mn8IaZLKspbECO0SPbuQMBj8kAikEiIqVYRWKjHWLIKtUoRd
tgjAHCIxRYRkgQjOWhGmpbTzidrQD422gQjklCEAmCOCO40oDzUzTnvCPlsEgNDazeVMTNgUtblk
+oADJCqZlNUqNXMaPQ0inExFYBkTYWa/Qk0RdJpEnxNRKN0LaLjlU9OZAGdCAl5YA1GETlNdOcdZ
tffcahbKKnBCQX9pBmpFk4IFcBoYVPpMTXJVIhjyRIwr5QxZykHg1bB2aReTCKNjEVCj7e3OIsSO
RLDti7Dbr2pP76HgoqVA2kJsXhKja82DKkL2MukJ3pX2i079zGzhjmgoUGTE+bg33WnE/TiaI4gi
UoGRnCDN7n0yBL/pSRUs/awPubyEgI2eMvmELxILiP2DR2TzqgXlsNZKQ/Z8DC9d6m6TNdy10X0F
MJw0deMgwM8S9WgHEHCnXpqNEDuqdS5FntFL+0ZPtxibbCPk26qk+pIH40MSZbs44iIvihNqb0VX
3tZVfesY5U3og2ekNtFMeHkjxUeitKsKZBJrXBi6fKdI2rIw9FsuRZCDjwRz6+yO1HHXR9mmsoul
HMyeLk0eDfW11RarPt2HsgSAVwhKPfr9t3qqPJQ21wCul535EsrVDa7IC62wN1OlLTVkQuQg3msh
ijdITJtKcRjq8L4P6bu3FeJmqEAUZBJO8myM+VJETLhTvdn5sEIce08ZYhfFbORhWgFEpHcHLWpw
1oGve8mskjRmy7iHX4+zdxKW2zRCOsinLKFldAydY5CoN2Per2S0R8tG6JrZW5rl63SMwALGe3T9
V6Yq6BuMh0tyH34ZyVoKBFtzPoPpyOtJtslEp42ToHQ39bS1NkNHXsUvZQFaqp186gcsainwKk25
UZmtusPHr36afGNlm4bwI99Q8nQjelCVMuztaLwTv54R8ilSdDfpzrb0pZWtvnYq5juptFQBFAsN
QvG/GXitFOntGNlAoUVYh9FXBUg82cw6IhIDOO5RPlUtmDW946lg8kEXYh0/0zWr1/RGaN5QZOyX
I6JHt5TCKxgyvuFspcFfB9G01ShViy9doJkwhMVmJaYj9meYbtbG0cplkhgnWv1puXFAsCcyH2MK
SVW+Ngprz6KVwGAggFPZdPWxWFKr3sbJF6OM+LICEGq8iKc07f5B6OvRR1vZU7XRZ21JIRf1561U
OT8MmSMtjNbOmB00Y1vNGhoFMPlHa6t96xEwpf+1s/IMzTl8IcPGE3p91TwvdPhtSALTHaCVN5he
Lc0bzRq9Pl2h9bOnyrfs2ow6wLgcieQslaQhM/cS1IpWqtd6XHvWXNFJnT00sj0Fmlw8QoVnmjDI
cFFIyckj5yzi6HO2ASWEGQ3BRDf31QzElb9Fi+7MqH0VS1nMuQY7aChPlk7i4yyMIURYchXnq0pG
uyV8ULCV1WygILF2myjlba5bGwSBjmWRHUJAe7N+qyMaMUvhXYDoWHgzFayiRt/j+3eaouQOpM2t
hLPgXCPBHKJeOX0rBF1t1kDwr0002ALbX8sVXcceTYN88gh2RclpScvNbU2OP/RpKhzmwLVqMRKG
FWKW47TuVOnAP26hL/vd3HGr+Q7SFIgQI00X9bAIIYrb89qnrVsG8/M0ap44iMW/d3h7GNzW1PSW
LAT0djGMYD8Gs77Ki/TAhbqa1L0DU8QSwqPE++LHCqKZZjmw9eWDmuC21Uan2h8eyHZvc7qkfbJR
kbNrUnM/opXhONnWoApZNnR9ZAw/pp0kY5RWjd9p7bpKEx2NQb0NleBJixECTeA9WmF9Dyib4HRN
MrRqkpjalbUNISh2TgEmvDunhbPzE3PvNNbWZr4MM1r2Ba0ppAgVq1r3Guc0LDp9ThFcMr4pEgzZ
0XRoEFNxMTk3mey0fK4QlR0mCUHH7OQXaPk146NcTAeTfNeWb3p7VfHUdvJNqhCtb8tXyaLjdrQR
1x0KfZfYMTWF+zyhXquEd0WYnNBhew30fD2gSpin0X0zR8gXNvqKs26ne6XpLKVkRsWkWstj/yQX
WMHJkzcUFP8g+cxK7Qk1SQfCCjpcjn7g/wkdVezFl/YsLXXULLrwTWo5ZO2FSXnSQfltlN9SpC6r
QncRFhVCzvJEI39CMYUYqAuX/gziyFiNarksej5JKm/kvvbiKVoL8dlAKnfAJG7recA1jtJBzDzG
HNRCK3pA1KYobzSSkSQEH0Xg0d4ideNJbOoypoNkoHxLPXqVKNoyId9VXZRMaGHalLsUJC05iFJ/
Nxm4gnT2tlG0FfBRB11PeCbiZA6kyc1JQTteqUBoKVXPTMpCzICKhnGeoeJpIWsE+WDo77Ry9OoY
oAhBg4kc3UjTNa4gKdb5MozR5cVJbKygQPLroUmhrA22mY8j03SgI43tJ1mquVeaH0KatsnsdUF5
XqwcFJCdt7JDx4+vYBmK2Jqu0aCbazo/xMOkdnkTB5aHMHdHj/EB9+JNNcJLlSB4+t19PkmZaFy/
1N/CNDslWkwrccbD2GkejZS/s7QWQ9E+tFl7VkPpTs/DvdV/N0yQhRwGoeKsIwjC8gBKE2pC8EOs
7yxPTsAAbucufPaNk5SVKGEgqBNPd1YX3SdOcx/bxrewXpt9cvSRDdV656ZENT1C0UNxgn1vroVW
puWH6zIZV5Xio5lIPTKiwZdWu6ywNoFT3ZqaSSSeuZLxI4szj6aponHH08Ix5eDsjxqaPdBcWXpF
AG9Uiff5BHct5SBPvCgKloo6bRuCkm6mkhjA3wy4g2HBtsqEWCd052gV38b2IjOelai/r2JEi4c3
KTTQFuTjCzYPBwyk2yA2oKy2+w5tjIq6mptSDFgmebprVO1WgwI08chTvZcq5G9SY18niZfn6Um4
KbIb4fOMu0ofPSppVC04IGb4OkM2orap73WcZxzqOTASNzYbaNY81YEnSD+AwggHcwzdYLaHnVwh
HzwVG7tKX1DvRiaM45NuyqDgUketBJxMpdlrLbH3idqgK9M/KibSTczzJDn3eXrbDv1trlk/zHoE
OJBTGSwfTZW4TKIkEytvY/5StcVJt1iJSJgdJKN2A1W/VSWwCMCTnsrIWqOvhhogIo1OttEMIowh
vqvmZAumy3X6aSUXNPpyZOugocmz8yhFTAIRvsRZquG9087SeoKMYWWivGis6P8dJIco1SCUtlDV
gsUIDw26430/JZ6eGRRAgierocU/NMFJzQKvK5vvep1/M2NaDdW9ELA1gvBsF2cFwIqZr3QTrggi
i7RYu3Nj2htYGBNHaMqPa2MQyPX+KC7CrGnOPjwt5m+Yb7rOP9ctf2I0Xysav1ooPyd68jIFwWM5
YLliB0fD3NWpeme1+YtWZKfe+BLp/T6qgvtwltEsfAxNdWc6A1vBfzK04EnNwG86+rKlORQ5YM2S
rnsQPxCyp2QfZZ4Qfu5Q0bv30wnH0dt4sPdCyFiOsxctnB6qrDy05YRiHJ3/7BD3SPka3TkespOi
d0d9Du9ze3yYrBFEw09MUM5I5c71XfWsacmXoUq+dSWbDSYUtrGHXmbLJMGjuLnEc4q3cOTZNSRj
Jx5rKKadGfzoySyktn+ENHRHxHtvIHU46tla/DHYSmfxx5LJP7fAaAypOUwx33KQ13Wqv6ZOcgpY
RH5vvobGDFaovSdifinT+sGOfSQD0JGXAheBXphb3bFu2rM1tucIZedOn4lYI5a5dGcO7UOfpKdC
U77JU/vg+Cc1RHFACZGtXltF9zhGM5KymC+V6WlO7dcm2XdGvJnU4Tnz/QeVMAK+FpH095YMMOmL
LxMRZ9haC8N4Sc2OCq6yzkf7wTL6XWShAA1cy0mXVSDdVbXxSur8kKN6CzpG1bqTWBRCCDe27Vfx
GYWKxDyOd7VakcWcML4/IbjCw4134hEMSzr3anoo66+JDnnF6R76zjyym8+q3d2b/ngXjfkuBN0m
fuakCbcqcu1pf29n2cmqg3sN7fGwVKGZILFUx6e2+V6q5mFowSQbw0Noopsm1V/m0McMYwqefDN9
GSAilVG077XxWdKH84jYL1/2Hq9lHz5i6DfHqJMIBO0HFO+Oaqc8S1Z4CKSDpBpLR4URzYN3mfQQ
V/5BiYIn8VJpWO1qBW1DhATse+jVpzoLnuI22w1R90AXq4SsV2bOw6+/v3bQiwINoZ4bPqT4yOgL
UHodTgore5yb42B9l2LtIIbyZwOEgnKao+C5HKUzheij4jyHPft+aI+WzMWCZniNZjgtx/tsMA41
Vm51/seyqWz/oTWbo5AlxtrrXuINxmYVHyH74jEtnkfGDyCHc0ta9Sp+axDOJ8mQzjJGIyaE17YJ
78ssPMkqwLtm2CODak6c9Cat18aud2NUeKqSH8z87DQnUgcbIafJuRUvpiDyH5xEaArTV/6elPWZ
S2JIV0GZ7oaQYoZ/m7QvheqF7DJ/8Kj00G+X7sYwALQClKG9BwBLb9yA5EZ6p/CMvXXsFOnOSp0H
tWtWYchzaebR4twaw+k5YUdKkOvDlFA7R8omkE+a2R3meOkn8nPGBh1kVgMnaK0fRxwhkta/o8p+
HogMKqV5wKluz9rctjPBFYtPrCi5Co610T5h2XsvdlSn+yfnoOTFqw93flZ25QSuwn+AcfFgpelJ
BQconn4SXHu5pqSj3Iqfh4g9B5nyPOrF0chhJvGdkO2WhU59Ozzn9vzswH+0gvSYhM4ZbM9paluA
PvMGmbllpmG8oNWPeNCcaml6trV2ie/nsoqYBSWRvkwy7d6mwncEBV0U2MUundXpeZJ7SGKBm2Xy
jaS39+3POnXu5jJ8QRZR8U+tPnhl2Hqoy35DEeTLgPS7uB208ZuCIHzOX6FSelEodscB5Xby1SCF
Mwr6Y7blk1ShMcMzhZb1qiekolRmbKs6C31r8Y5iZXdoaGrOtBN71cgBnSTqLm8s3hN15YkrEz1c
RM8ecgTvc4Tv7catkMFvWNpAUO815PEbZPKrNjvoyOa3FKWUSKwB5VnMbmgNJ8PJXkrk9lun/qIP
sEmH5Ne/U7SZF0TCCbT556iuD4oQ7k9eZgo7XHqwDxH2B6KlSm8NYv8QZ9ZRToKNCQCOJqdfCuWw
lr/XhD8pdgGW8A2oUJGncLopMRTQKCpiLyD03kWAOra61/a6J07UXLDoxQ5IwrWOgoic9KtiCvey
+lRA3k+JB8WimeGxZuS8IPlcVKAedZu4Wp1w+3quqUK03dFqpS9wrLd+IK/F/3b26OUpSCvkdfJe
W/Q0Y0Jr2gBYRFZlNwhNFWAiaF5tR2wZWuwZImwa0Gj2xNFZYN8gxacSMwcnvgHUCQjtUGL0kMwT
8oTGvm3qm0i/nYQfhIwxhNRyb5mkOBmWERXWEQ4yni0hcDG2RxNMpwQ4la9CTSQ4AtlaTlhQaMKK
AkuKCGuKHosKB6sKDcuKud92snqbUz0Tfx3bz2sxuEAR86gIxws2fIkBxogRBrIRu6h80bDHqE2v
HzHz8Mu1TtnJLF9D/XGUSetDV8xzVd3BB0bqP0KHAz3EgXIWq86g3Chmq5X5LOm8o6e1yax672Oy
wi0Fumwesq0/DNsi8V2BNU6bdl/RiLYt51H8Sc6poEKJ2qTcxZSGVEGxVDERnG0nsjPSqUmTvEaO
1oNaeSWaxQnmIwUmJPlUEXgexZwMWJTIWJWYtO5MBBEbLEwSobrXD0gI+LvRKV0ArTh4HExpNxrS
Tz+vTpiH/kgj9AASJVtLCJu5ctM/S/2o7IssQt0HgDnq8nHSA+WBq510crPosuqbGoPzi7G9STuh
rmnj1kIlPhrHZaeWh8gBBclapJCf3GRlCVM7DoAbORYa7ZVCfpeUiHkWj4bvIJEbVkutAYlNxc9N
DePOKONqE8cOLhbBQ+PDyk9ojjWG5hHxrI0ggR5UFF4s54NXGQmaMBoSLc1w2yTdzy7yI48+rT3G
Lp1TFc4wae5U2N7QpUB/yuGtUDv+j6x+w/0KzF70ZXLMBzjxGzT7pNA5pAUlIqUFdodKFKosQDdp
8mPu5Jap1C1yyd4kM7m0lPsJfytq1rr2ljbxz4AUIRhBCqfNjXEKYwk46UwhD0wRQBNQs34mP1tz
h1xV8hzJRrM02lfbrLIDLAaCC+MhTlCwL5VMWtWxtQgsKdlktk1dVZPBmVA0zJ0WaXMeIunQsi/h
S2kZZ7ROSx+jiFXlIAM/teZNoaSaG0gUElQJmrDCbLSabN/EBpS1GCX90VRQZuY3JUXyYsz5Q9SA
/EUtYVr4GhWNcPyu5yXE7RCgmFol68mvkfoOBjqqMaLzQwwCzJEqV6upwGfSBO4UzLib2f226hqE
wE2cJ4ZgUztq6WUUFOawnN1Y5+vNSbaszfbroHfnxB7Wug/QziQNXShnE/EPN/N/XbwjghYoGjiG
9eiUsM0l1emp0jrgGwuhKg8ktJgeVBPfiaKqjkozvbVCzkivynVjRIRmGjXCTE/fWJUmusb+quL+
UoUUuZnOP2tlOkuAShegiZWkAtjeoP9oI4Xbd62XZQDDRsp/zSAfjD45IEMLQNOvzD+4zv9rbdIP
0oz/H4kuarDw/nMbdVF/naP0PYFK/P4/OqiSagsHPtO2IWPSRrUM6Et/Ki1a2j9w3ZAxlodBRW9S
MMf/qbT4DxVNRg22Pr1NrBZ02qt/Ki1KmvYPqjn8AdiH2PP+TanFC01CwxQMLVqNhqnasmzq8gXl
DohAiYg5cuMQbln7oYvQ7k0LgVJfNXt9Bd7GTQ/dHwuJ7/u5wONHzpap2TZtY2YDL3jNRgxQaAW+
41D61P2hicI46PKfqnwOmq9Ki4jJXKNMeGfqh3ef4zP1AyEt+O82McM5smooOg1EJg0228VwQ5DZ
kl3BmdEPlO5QbdgiqrdpfkjHEbFBY9E+TY9cr7fayXj8/dB/HVlB8ZCvD1WTybUvZndSlHhMU0aW
8lsF+zxkYSaCf92SXCMor9CLL74lXDxFhRGu2woOkhD15Au6pqC86X3NtPoH46V9BBkmPxVf8N6l
vOiOyxadRxQBYeH+yaP8j99T/cg5FiOzhFUV+q1CiU1R2QDvP2ic11NuhNh77bul5VGi2QcbGh2e
DUE1O5inaOvshlsOejdaXbNh/ygE8cfYtqHCKmTDOOAOPo4d6HQrpIE5TlsO0djgGgAmt0uyub+y
bJVPXpONqbOOZNCoqn3xmk5CFJeE1ovk4zOFIbvsJgp4QWuEmWIn6bYp5afJ0RaUUWmQX3tRRayW
d+tYR0GC1SQEVg3slXX9Ynjg5kpYCsklYSlcvmY7GDMHaed/Q4rR/f3CvVxLgu6vMgxSrxxPOh3v
j7OKbG88hQNu6rFaL/vgh48OvRmCooXoBFoEHRloKuQSfkhClhBL1Pk6b5Il+Kgy/9Fp05W5F3v0
3bv/+TwckkiKiL0sdtq7I2PO5hY8lUP7XxtR2nyr+9srb3yxV/8ywsU6GnFG7foEALe8BqSeFovs
ySgWaFF7ycH40gFH/Z492qtk1d1cm21O+t++nPj5u5erVaUCtcjLIYywDGfTzamPJG3o1ZW9DEJ7
kajOaujba2zyjyIZ5uUr/9rW78YtkrQrZ/HKykPy1fkOarxy01vrqD7UtjtFC526OxdAsOK3/H62
P5tsolKdmEcHSfSL1ftuZEmG1ggzjOqLBBhMkCvBvyv6S4vSlpxVV0a73Dm/XvT9cBcTjECeMZUY
QLqN2qBpVL4CW1MWIejHgY4h3pvwjPamlOEhC0XVkLrN/9XrOhcqBbldNpaJoCStJgwAbfJwmryz
0aMv+EMLdr8f7EKU5I/P6gidZpYL/30pjZMmWmNklcnkbsGXTsvoRtnQkNtj9OB/V71yff1G/2x7
vh9S/Pzd9zSngUtQZkjEJ1xF/xIBabryVheHr/iGmiyr/MfECFlVL4aYca5HsYOCiDz1uMDodr+r
MaZa2yUw3q4Ywq9T3xj4ufQwms10aSDhdPf7Z7i4an49gmE6QpoaJrX8S7/g3VtSGSyVXqbdWOtP
dkx+f9a7038xhE2YIsSEZF1A7t5PJBTNDBF9jgJKJ0tAxN6M7WZbfP39KMpnb2ICV0IuRMzp5YIk
ewVnLKo0xkP4GL9JAI9x0FzYXveKL+gWb9F4iSva85VhLwK/XxPIMnAMNr1lO5cXaFIrqiTj/esO
Lr3sJ8WLV5Kb3KBJf6aqsUxOtGQJEKh2XpOy+GSBaqZCiMDrKhb6Eh/n1UlNtp3CC1ujfFYnOu1B
1Xy58nriUry4pDQkZRxb0QmJfqEi3388GLgmLGGwCvoaxVQ6y9OBKs9xdv1F8CJvrqmBfPoR3w13
sSPAgOEa17McwypB8hYmomqu4266Ej9/Ooyjco7A2iEjuTi80iKVS1lnGKDKbkEGXKXneHr5/dx9
NgjBo2Oahi5yoQso56B0KLy0GDnilvcgB9w8agxpeFLqK0v/s4UgIxRDZOPIDkbrHxdCOUiljhNJ
gxYvTtV1fzNE4+r373JtiIs4LYwbMnyVIThGcHaaAgV7sna8dql9tpk4IWQF4CtYUOEV/361OWbb
KpHZNG7rWYseye47RDYxhF1Ua4TDD9MqOdVHBGYh+Lv/zXYiLdUNXUODjQP549hhKHVS0wgFymSk
sZzWT5Jab/+LaXw3htht707bwoSjEChINpchWcVMa8m6cqd8uujejXCxgRJl1MDHMoKjAQCe0SKf
LS/Ch/n3L/JZ+KHJIIdEioRUin4xjpV15Kfd1Li9r6ysSr9twBXiJU1w1eNRQzH7kTLsc1OUkEic
Fablx98/wacr0pKdX+o6mnGZh+a9WaJURitHLk+S9JJZ106+z9YiZTmqGciSySRIH79VM7ezOfpc
zvYX9OuImxWvAuBP6XWDdsQWs8Wn+RDeBLRPnv379MpW+Ow7aopOnRNbBaDgFyvFRusmdhKDlWK8
+Wbg9RQ940668hk/H4U9S+xhmKDYP76jDVaGX+UdOeZXUvjqkA4Zeuf9/lN9ulg09vQ/hxFT/W7Z
08YpjQTvRLa1zBXCsXsO1vExX04b/cqy+CT+1wydWpJs6ACNBFT//VC9goZFknEdd9rOGhtQik8S
1O8oKK9M3a/07PJmfD/SxUs5VmT0ZSi6Qt/zx7KDzOOSM1NKf2m/jiiRu+EXe1Wuyx2om/9icYic
URZFGBo9Fwf+kKBirQyi0atXRwnnWMuIboPcXP7+u13WQP4IDqnWYazCgYhq1sfJ1PRcqjsFpx1x
+Wsb+4RaHl8v9Kx7yC/P0b7a0zFepqMbHqZgMdxdGV+8x1+mmOyY2ANXF6pAH8dHrdVpsoz3JJl7
6j0K20sFDU4v2QFOeBUlvWwdrItiEd6re9P30By4Vgf6dD29ewT14yNM5qjZQ8kj6MEhCCnQx902
rL+Win8lxbk20MWGx89SnjoxkDYfh/Ch02ho3jbQ567M6Wc5h/HuhS4ObrUojRQ9hsaNt8g27/R7
oTLXHZOldAQOtgQghqDOUuXERs3DDa6WYT5fVFwbtiiaErleLCq8tbLRKYi91PW8arfqkh20yW+y
M6hBt/yqLto1zgheTUFI3VhXLmBVTOPlksIiiEQBSg8iX+IzvDuKsjpN8bSEsNss6711i+CLi9Xp
q7GZllT3VraX7ZWlscMXxJu29bpaDZt69ftP8NmXfv8IF0cURDdaoii747yRLyLrsZKXGs0VDDd+
P456baCLEyrCNhnYH++abuW12Lo4E8N3RyvX9EYX1K473rfLwRN7eLrp3HElPne5d7bXDqxfmexf
pl2ku+TwBDnCnen9tOcJaW47Q9gPt2jRv0DhuKfe55V7E5L6ObqDqOkVrrUs9qYGenAjIUdDvLxx
TvaVs/OzuMFBkJN/HI286WIBjGWrZdiz1tRHMOLwK9for93dqviCl2/7foyLL2wHpWlEtQwhfB2f
oJm/6Du0KZbo4dhPXH6u/QrwfW1gsbnI3mC3Lv2ltg2X4zJdRt61E+zT2/f901wsg7yYx77SeWOR
oTbHdNVv9Nv6iFavV9z8fsn9dcXRmLAUFWqdahjQ0z5+5jE1RrlWcBrJ6UlYxs70j8YEuuH598MI
W66LCRbjIP+MggYf8TI6qtrYNyOyBbde2etxb349dBth9uwqXrLEJn6HZuUDN8PWfwBR78pofqEQ
sZBXhgu+4fqZ9teLShRxFToiwJaQsb0ocdBxCgvND3o+eL3tfuaPyr5bV26x5q7awLpDQxe6O0Rk
3NhR3+BYvVpL+uvUf3gE7SKlDSs51G3xCHlH3wvk9YvY8Wg3b0VIkmJAvRL6tsW1T/HXA/XjuBc7
u1AqvlwELdi8A+J8mz5C9ViaO/ucb2dPPcMKI3P7MiCu26AqM0GEWvAcO2v/+yXxSYXw43NcXNS2
nNbxZPP+qrHAcOkQbJq17yFxg3/UQl9lK8dTrlwmn0+5jSI9zSnW48Vqz2yC51mKesRCxlsUUOql
Y5WeJMcoixR44PxXb/jv4S72cUbBx0d+v2cf22sA/M/jBlr2VlniB+716+tr6tr7XazqGMfGIbfj
HgT/sLWGcKVryTp1tK3dXrmqxEx9PDBR14WUS55l0NG8bAMh4pYNfYFTfYJDWuHEwAHWAYQuyIFr
oI+/n8i/Jj2wa5F9NkmrZM6Ri0ir1SN8Biatd1OMLNG3AVpholrnd9r57w/kiIa2ptDfMS8vvWFI
cr+M7N6tE/l26prvQDkx4RAabr8f6JNcxDHQtEUfWYYirVyyhrEFiSpYZ5hbeXa2NH9am9QLPXPb
0/dGSPul/jo9NA//Upv9P+6SkiF8HPhiC7Q1ZZwuZ2D4DNN9q7nWd+e7vMT0ZYVpydp8qFK3eVFf
sjeV6ya9Ks782bd8/+IXeyJpS5SiFGT6KmwL6omzJftZZt+vTO9fY4aPb3mxEUaKzQM1ELHz2tob
X5Kv9fZPGWhplTw2j+36WqB6ZUj94jgfW7UZ51YMOeK61SRf1Sy5knF80hAVr0UYZEP30+1LafJm
7FNA2oSeIbXy7/W2XBUu1tHsu8Qd7ywkNncYjD1bwODjKyv28+/276HF0fMuDO+NqHTSia3hNxEu
hNB556epGf52rMcLWrJpo7ELMEUTT/FuFGV2TD+azR6kIPr/CEphVQG66Per49NXeTfIxasAxpri
Bhc3V1PoLdYwcrXgLPfXChufDmOL9iLtL4VOw8d3GdHby7Om5V3C/BmnirUU11hx2+GVEO7KOJel
8WlKKTxQRHb1qYRPmEZLNEa/RPnf7x86JGGGzAvRkpfli5OjBzMHG7phnJZ8BEKT7rzFYBAkaKQl
C/L3H0n9JEIjMjMokuvEp+plvXKIMAJWNYbLURxzR0966dY4UrjDCmarO6yDO3VYBGs0L4HV/TAw
B7jBweb3D/FJi4p3fvcQl+sR59rIMHiIpnR/KawfAGv6b/1O/a65hRfufDe4/XuuAKJ1KgalMUAR
xZChlH5cOKHZTrE6/g9p59Ujt5Jk4V9EgN68kmXbqOXdCyFL7z1//X7U3VlVZXOKK11ggdlBYxSV
ycjIyIgT5wwkRsgelpP1qrfhUBmivVX/UDkRsjQfZeXdxlKfZ+hY1VUIFrWlGy5esmM+51kVc6MP
Xr8LECBw3B6K5YNyau/DD8035U49MNZ8cN4XT8ZGNiGQrv/vkk1YPGi/WKDAhFshUBNmWEuMo3WT
kyoxyO1VuwYKnydEJbzycfONtZLAUCiVFz5xepy0ja83eSqssEIzinvw3D/AP1x5MC8kPEPIMihz
7lCrOzBWvNt+3q1cFFeWxbiQoiNu2FhWTMbNpjcFdGm3v+VKRFhKwxCc8+RaOvDXa/OrSA7yKie5
qKRTPJVf+0lGhW+rJ7e6EAIX/kIznG28NuNA6THPMHIgH3gOGBe2yzd/sY4LA+q1gVg34nDMM7xi
9lO3KvOfRjG9zyxmCP6dISHBnJMeDvKCDUtNh+Ey6Z5qWOIOKEjctiOCt/452pSSyGNVkCfmsqUX
9xtyp0rShyVB7cG+K+78M7K4R4YMPX/jIl17XZnyhSUhcjlN1GX2CMEhWGke2AkPWhSVNcwt72nt
DMnFhsnVE3VhUfC6HqxaH01YbEq7dA3kpwwo6/zIeogm+3Mqy5vRefn+wiOENVrGUhyUl8h1vZsQ
gmQw/PHZwofybHqgB8692+369wDZva38bpEueG5tgcNqfCXaw0KCpwACZ2KRVwg8ofHbas/U7anj
xZrfM2Tuov6IPp8HDfdO2m2VwFaKoNi7sC0ctQj4aD1U2Ea1ba8eYbyxf1VOFqWf+YXyKjpnvRuc
1Y+o1DzaXv/xe3kMN15ha8ddQd/A+IX8e9a/k4Y6qqyOuAUt9bdORWYvVk63z8eWCeHAq8EgS1G3
3PkdQlT9ZyncMLAWGS/XIBz0WDGmMHQw0Dftz2xUF5b5/BHX3ADyrZ2FX0ACABgyqAfhe/k68m1I
FfaeZX0doXzGT13K6MdxyvYZda2/2Db6PRrgCBASsnDWGayrexNxRQQWq0OCsiDasrctrO6bbbF1
qo7QjYh7CrDgqBlazL7yKUUoNw0+Kn+RL6MX8tuGsAp1MHR7LrFhztUTyr33/Wju/NB5e3spy/Uq
Bg3wIwZwXeTSeO1fB43SkYsuTtmsnNTT6wv0yLJEYkiqVdN7oB71zmRO/ZXdmu3rromkV7fNr+0k
VjXAhbSJDUtY5VSU0Jxxerw61340GlKoZgmb/ha4almFuEqSOJ3oSImGb3a9yjbVqziNoXpOihdV
/aLMIrQuT0Ox9SJdWw5AWAC6OuA6JgWu7SRGmJT6hB35Vb9DUNiTvsa73oV2yqtfDA//n0C89gEv
TQofUG3SpB0CBS1pepzNMTlqR2WfHZqNULFWoqHm9HtpwnvHDHNrtAyWtthpn0p5F9219xYrG/f2
fbJLj9FORnhps0SyFgUvDS8X0UWSoLXMY8yD3HkOHRV7AQGXW59t7ea8NCHkoLXdQLCwrM16Mx+W
HF8/B+duJ++yw3bCu5rd/7bG0/F6Qe3U1FrZsKD8gXec2/2Adwbq3fo9BCjsn7VxwteCr6lb1En4
eCAlhcWNmhNUw1J2tWJojh10ZZGckMcSFQkYScKftw/0al5wYU4EMLfI+MCBulR5a5dWsA5+Gcmo
ffO5ODr7dp+91NMDIV/d1Ym7nXWtHcBL68JNA+v12PQTJV+ViixDkKhla3rxNY3h8NhY6PJPiTHl
0pRwO0Psr6hFR/Vcvstel4fsuJQq/Y9op+y2Dt/WqoR7OukQyUghZIKL1bcPEGjc6Uuel9jBZpF+
OU3PVgWPgGWZBk8mXThtZqNqKXipzqtQT7S/SLk7H+Dt2YcHpNTVd/AT0mRXD2N12NY2W13mhW3B
U+tW03SK3p03QdsYmA60Cu/m+P3t77aaPLK2/6zwmTzdMAwFUOKOx/U/+pDtIfuydM9RLXpCMseb
DpBgL+VeyzOWAqK7DSJYi2nLpBWV7gVSrAtBW4IHkBloiZimVp41Ie/Z5htZ0OpmXpgQ4rVlt0EV
6fSTsj7ZQ3sN/au578atttXyS5/5y4UZwV80OUUvN2Ml7cf0HEAJ/H0ZMjLP0Vm7s+td/1Pe0TTf
bz0BVktRlzso+IozRFFaD9jVXy0POoA1p/Bg7gaKMvVxqVT8ZWz5vVTRcZDekyRYlzrEzG0XFjW9
rdzZ2djQ5Xff2E8RFN1Kdtgi7wct8Nk4aKf2ZHCdx3dbYNHVS+hi/0S0aNki+RMt3816gvd7Vxyt
/XyEnNRbmqzQcG68hjccXpx/yFV48WcFc0kHbqRXvWja2Lh1f6dxv9TtmMkSYmRZxENgw+7pUaN0
/WIRd/7SbtZht6ws67xIRkpq1s6UYkVvUU+LNbVmYh/mD9PU640DvJpxUSxf3pi85xVNOMFxWhix
NCwX95vC/ax7aClQuLA/OUTg5gy7+t2bYGdsXGur5xlEOYqPywyqiARgMrWmv0c73Kg1PtLjBANI
X/20gm7DI1ZLMvT6/mNJbPjHhdZS48RSfG7P5tFx0090+3c96uA79WD9qN9tOf3qx7uwKCQHCKbk
fTdjsc1RyNPBo8Ig8+329bJlQ8gKqpYno5FxVY+JfFKNFzl0nhoKXP/OiuDsOvIHCnRMvNpC1CwQ
MfLR5Wm39mv10F7sl+DsdHFw95z9MuFVNmNoAPq3t9ex2ta4dIJlOy/Ok1oPfqM4mAjRsmKIUjlk
++adfqft8if7DPXBR3k3PLU/x71KXkXyunWRbH0v4SaW46RVGoWdnOCNk/PUzQfUryCcu71QQSP6
n5L+Im3MLMUyZmMJezki7lVo9RI4jtbH4dE/p+581+9RGzvmj1u1x9VL5MKYsKtN3s5OrWAsPY8P
y5twvJOO6snewCqvX8IXdoTNMxHqgGmHzVtSqRZm1wWalR9qEkS0Cks3O/xMH215v7GX6zHq914K
gbExSyUojCXUv3G+LcA07WsOTkg56t/QAHarM2qW99XX21bXjS6QSxD7zMcLrza9NvsS0FbvBbC+
JtJ3GPo4F0iw/LxtZwV8x8SN/duQEKV0eQqtwsCQ9EY5wBrK/Szv0yf9k/3dehe905+iX1rmwcf8
sX60zssM03RHkD7YL7Zab/8lRv/+LUI006vKoTy0PKeO/W76wkD3/75zwpNxNz4GICI2Vr/uur8t
CpGtl7l8ugiLC/uB5DpQGEenwPzVedOP/nHBb4/3yV24k886QpRucVD2yrvsZfiifN08Daets7Qa
IGBQA6gHQItYdR2hlpdzV8Fh5JXyy2x4FVv3lrLRsl4DMpjmhQ1hm1Pdn+AUwYZ+zF4UspdRWVEm
z3wadsyGvloSMuUsnbdK2OsZxoVdYbPTGRDDHGK32aPvCj9N8Bp5zPJNvBszt4ERbccIcPAJlpyn
aLeJoVj91BfWhZCYowfU2wnW5/JV0n4uyrfdeIZP0KlejsO9Fm1dmit44oUmQGXyAFViYJ5C3ACP
kppm6vC+vNMOKAJ9HPYQoYPbTY6//r8DCLGddgxeRg/ha8NLDtw5h/8XpHXZWDHLpzxA6IQegt6B
8EviWlUbZOqW2yB7vYO3DAi5+SZ9TfHgsMiX3z5Uq322S3PCIy1OrHyajF/m0peM2e3b03Ao3sZ3
mx61FiUpGyBfA5aUnRZOix76UytLiJHYj/qdhdzzqTr6Zwe53UfraB6ap/RV/q67D4+3V7js17P9
BKZmwsIiywxGXh9SRCe0tl0IFZOFAl06hhWESSlu3H2b/D8fOsKNLowtfn2Rs5gj6UINXa9Xx9rH
Ksk/9Un5TrP6jQfN2vG4MCPmx/Rcg0g18Nb8QTvQWTujnfygnrZwLGvxbekZMqpl0B8XCz550dmS
1tKnhNH8CJcWiggQhUNifPsLrSZAS/Wd9wzsrpol3J9tXY9xK9MeZ27jqO/HE9P9dAihHwH9uZXV
LaHjmT9cGBPcsGki0m8NY4HcneUgvbOi5tO/XJAQtEPyRtlUKcMZLhUIL98p9+FuqR7Bh/5qqwL4
q0p7a0VCqPZnB0KspfkPhA+dCE87lDCbu/Eu8/RdxwiE/Lak3umqh+IQwQDm/svVCsE6sK14RCML
+wzdWIfqWJ/mVxCBEyWt82bAWv1+Jjo3KpNbdICE1YZjicQA0hy069O39h2iwO8QPH8cdtOD8gWy
6F3y9fb6tgwKy6usIAkrlbQjNL5PKeU/dKb+nQUxJ0e1KuszXFJKPqvSGUHk2//+arigXABUUGFs
8NcUxUVUavpsmsZ+SRuh7W0TSkcTeNmogjixAGhtIhWRyIda3eohr9+qF4aFc1CoTdjkKMp56ivU
3nDL+hy8Brl/6O/LN+jrfejvI087VufhDKtffOoeGE46+K/jz81WHrX6FRE5km2wUwoDodeRuYJO
c+iRZvHqj/1B/UlZwZs/1CfIddWCWBPvg6etwtbqzXNhUog0SYA2R1kBA8irGGbaPtYQU+shFvnU
zEX+3TDbHJ1Vycm2XpQrcduip06FhgFKysjCLaSXWhv0mUTOmM1w7aPvOyJE2Ka72261sqWWsjx6
SH3h6TIFty06PQ26DLVnJ5Lf0YiD7th8c9vE6kouTCw5xYXnhobvD2YWgjrr9JOEGH3bzV6eWfvb
ZlbmiDgWF3aEpAsu/GTUZeygVPxQ8lRNHhAq2qHWsdmzXJkXu7YlJCRa0GpKp2CrP7Qqr5j+nPNy
Kk/ZEcHeN84++rEQgCleeIJLfue8dQridrnJCbDW7GDN8KIw6M7khcjhEELIir4dny9+MO/yHbpL
kpefHESseURa6Oid+j0zRV73lanwg/naZ8Lufhlf3Nj7leh09TuEvU9iDb3TKOZR50FqfOKB8zXd
Ra+H4+yaKHFlLrMnx/51X7nNGyneb1U1/8u3/70PwvdIzHzsR4t9qJngLl4r99HjUlhvnrZ7O2vu
bDqUeKyFDxA6hmt3dni/m3Uws+UI4/rl66H5NNr6xm2yZWT5+8WZKQdTDyQdI1mH9K1Zorp89K3D
7a+2ZUQ4mHJvNS2XBuM6Wfh6lkf0BssfeTD9hRm46oC6QtNCOVi47OuZGRapQLM4GLOHQpLOVgql
tm1v+OCaC16aEb4LNM9BKGmY+Q9Q4p9e0VbRdG3TSNtBLBs6ZT9HuBCcIKcTgUYiqjevx+it3JxR
Ff/z72IBmDSBHsH4IaJMZrsre2nSBvhTqbHV7yAy9Y0vt20s31bIN/Hf3zaEbw8AvYfoGxs9OV8T
fMiVwu3hh4+kjUt7fb9+GxIiw5wFdjGXGPLh/WrDeyUz3jhasFGq3LIinP9OgTuYxhp3THySIJxG
pSNJlb84lJd7JlzJiY0YaC1jBP5azkzqFmjqwIO4YWZx1P/+aWCbuT77bawWYQSHMxPXX+3G9+BZ
OP7Fx2f6lTInFJ266GBxoMwJHbbBMwanf4pkJd1nXVAhacZQjazXzfm2vdWvc2FPcLagqfzGD3VW
lJyK4I3ZyW4qb7F4bBkRHE2ZMzlWM4zIebFP63Fn+hCVyRuw0OVfefZxLpYiOFqTGOTDClsHh/vB
n60PxtC1Lqrph8REp1Wbo6+3926tCM+H+v2xBK+LRifL1YF1Bdk+eUFn9R6Gi0N7ghffRCQMFFN/
nE7VxrG9vU5S7msnbAq7gmAGq+hMPhqIBel+SEMtvnO0Q6Bv4EfXPN5h7F4Hxb/MDgn+kTAW3DgK
SXY434dT7ObVVk1nbTmXFgTnmGDnl3t4h5CRCly1p5mmf54Rg5tgBNc2Swdrrshc10J/S1rGtMD1
5g2yVhTTtKznDMf/Tn6sPGA19D3NjzXkUNsD3r9eA1duSW1MBf2IYCdvI+6ma4vIddg6HNq8EsC2
TMbbAuRt1LygnObFMiNfUber/AIhrvbcFXu9yQ5S/xJiONeO01PVvOusENW4+VDp2lOrlqcJuhRj
fir9H+MYeXX9tTSm+wJecORV7OFTNZhvQprvgEN2Tv0Udok75S/z5MNUd17XvJnbb7dPwTMPYX3M
YlFwMSio6rbgjmHS6q1S4o6hpjyMevtQq1vZ0HNkGzbYOwIfLsjMgvDV/BYUVp6ZpEOP9QPyg2eT
TLa4W563+rd5D/zryTka3v8je15b3aVlwTuTArWf1ienMB+R/HgPUGkngRgM3hZnBNepoG01Pf7L
WoFSGAosZs8Yeoyxq4ppZK3DHWNP6n6ZxTdA2FiedlczDwRK5EXAg3o4bZXunj+dfm3zb9PqtauC
+09KpcN08EX5yFjuuEtfluf6sAwYNEdUywEJWJ4Ses03uDail/FJvw/hndh62T8PrMIPEfJSKavY
l54fEp5pS39JTgrz6s2uvqd16xme9o6+zO62Gz8LDJgk7WLiU//FNC6sfTTAF0Wxw9uhrR7z5F0/
TG+HdOOK+tVdEIMBhSLIz4hAoOSFw6KVkd4aEVaafYD4aPs1i7yEITNnX57AidE2htlt3KkPtSft
1I1MbDklonEHiglDAcxHHViIRFlvWBNtY3I96+vsn4du3xZw8Fsb5bCVIwN2Hsw6HLPQUMvL3y8e
SHooGXkk+9QtrOpeb4yTKm/RJ6yaMFgFZRjq2eLAl0Wx3NfnYPRyW/s8+D2SJFsTUs+uJUINg9lM
r+nc8KqI0mrbyYjCChOlAQW88nJUWtdvIRtCuJmPuOF9q9Zs8PFMVPOsEEnZy9mUQjtPRi9z5J2O
fGiEvHyl/ghR3KyM6vBHvm4uhKqUDZeiBBOWeOP1FxqdqiriCFQpd8mrNk3Ok4q6MSKdt80IX+mZ
GSEhy7soCesZMzYyo7vIhILcHI0NpxbO7T9GHBQFuHrImUXexyAZszktWsoqJXIsQ6EgpmvOtZvY
ZrR1epcYcHGAftmixaY60J0vzybhGlKRnYMgTsvcIKsUA5IrvThIUj+4udKorl5Z6F9ZNUM2mdTk
p0ma5fzjGKPtYuhFe+j7Jmu921u8tnoyUAaTmXgwAeBdf0kr6qs+MI0M3pJO8YpuhJC7GhPPH7v0
9Dem4AjlJQ84WZwY9LVhQIBWRwmnjFSvy8zsR0yQO4WlX//ZK/uffYZUwILIc2HBEPJqDjenrKMR
7mv0kULnpEQxQ17qxqFb3bwF7wBVo/Z8jlybR6UoNeQWkbRUTk3nvJfQ7T5aWrGxHhFl8M+CnIUH
l9LUc80FJR0QjZrkzHWcWkK/btH/msISBZSpkuTHAI3Pfdw4qM+M8mC4ZhW1iLk4vrpH5z7+bsLD
L91ZVqu/byIEsGpkE57ayEIr5fY3FrGpyw8lNuga4+R8ZW6oa39SakcORjsqXPku/p6f7S8wgY5H
HQYgXm3VITjk0oZbrQSJK4vL3y9ui0HmIwR5DAbCAF1ZfLOG9LixqJVjiwleapxcGZERIdwhvq1X
c82iFqWAhdhIlxaaCk86tkdJczezl6XOJISJK3tC3KOikpQI2RQu2I6d/x7JCRAzxXl4C2fl6421
bdkSjopS5GEwL7b0o/Rt4SXIKCwDw3q1DcJe+VJLIZuRtaUHD4Di+ku1yAZpUjJxKrsv5vA4JVu4
+S0DgiuUKL0mhcmx18Oxh24/OgQhHOa3d2zl0DOXqBrLRDo8gosEzaW/1QxW96licilNn6fwJKU/
M//TbRNiw305RVc2hI/SzpqVBBM2VCeen7par95PaW4d+gwZ2jbrZVTUQtRfayP+MFtT8TjLjyNy
aRpxYcv5V9fLABJE40xewKR6vV51knNAln7mAqHv38ky0vKm1iZHS0E+OSkHKj+mL3lqPbbn3Bj0
BOU7tJPzKjWpC+omg4m9vyeZCA4okzr721u19uugquVTILoDEkI4mlHlVKbSB7kLjSGgpwxZmCGt
1H3d9v6fJz0ao8sqU7AIszCRdb0RQxfARaDauduX0fsg8tEL1pP3DgQ5Gx624saQqy9T9YyncrEI
a7LsGK5uFL2QNK/CHcH0Z2iWP2/v23KvCyFGw83Qt2GEU+Xlcr2YDPUwWp8Oi7F4phnjPtQdz1Ki
U2v3G/smIhF/eTOofrRkGLjmvy3f8CJCO6MpNWVOYQZZMm+CoAlNW+hdeAkuVO7lnQmN/Pn28pZD
KC4PTU0DthWNV6fY+kyd1qx8tcldGKQ7lClAputxf6dZ/kMIzGzHvP2HFvW7jS+3tqsOClTL9DJ3
6q+W3sVKM3SYBt9KuP2C7O3oo0rRht3bWh3f8z+xvNtrXHP9pYEMxwr5PlnV9bb2fp22nFfcpHsn
6Yiaw0AVf79tY8UVEbFSQM2CMYJJRfh0Q1k5XWYwSRZHNgKmyp75iQ1PXPlU+CCsGwwyIzUoSuNU
dpRKKTS3bgdpd+c6xmhGu0pv+8JNq2b8DKbUQJYegcYPA3I+W3fGEkoFTyGrggWI/M2hHyOE2jgx
IKJOKgKI7bR7I0pBqZp+fdS6bPDyppP3KITGJ7k2bVQKpfQv7l9Q5cC3sE1dSjwcGXKmfaLVuSsp
ue0O9fyi6obA5UnilZm18+0JOd34EPhV6cq9+SHotl4lK3604NrhWHY4K5CgXPtRIMVQWsb8gmqC
m0Qr2/u68WvIEueNLHbtS8OLvVSlllTKEmMOR7XwawxlNmUD2ahOqNZ/6WHCS5lk96pM/oTYyh8S
cS3RZ2Hj/j+rwn09hVITWz4fuKGlbxgWbAzFn59EypaA4+CiB7kmJr2q1hcNSRunZGprNwxVl0HM
N3GzcRhXPhQMtiaFPdWiDCPqvDkWF1uh1oUbDCUDWd7ANdx/zInchrrrbLnOPt0+/evZPISFJtkI
mP1ff7+IZ02YO3ptcfxNlL2BQYSHqD99M13pmB1sVObj7dx3ZZELpcH/mVwi0oXJLJWnTLIxWUx7
/wjHxDH/AI//rqZEy2gCkyTbZJOrNunILsNavFyM5e8XNhMESOpGDgq3q99X8bcxeKVzYdzey5Wr
gbP128by9wsbUjv6mW5jw9H5ckNwlIofWsex34LDrZyyK0PCKdPTvJUinw3sy6ByVcbV3SweBtfW
q0Phl49lZ7yQo/Hj7eWtXBRMnRFF6FGgY/ELxnyxPODoFnkidOh11MntyyLWUvQZlEne6m+KpV3O
M9wdyzgOGR8lFHEax+QdlpRpyGHrZoRxO0Ri9F3Yd9Owi1NjPofd2NzBstlM3sB9/AFp7fmR/lDB
KHTudK8Z/AMOX+nTdNehT/zK90mENgLCyo+UUWVUaWvQ1VA4r9dfWy2rSCpNFFcWwIJx6k+5Fj8M
BzoNv95VQegxseT5SfhnpdMl2JH2aArYAsYduLSv7VZhMtt1zkAAvSIj35ehDC7f15vB3AgNK0fm
ypBwbYYTcrhSjaHAlHdxYHtqP3kFfGO33WrZJ+F2dqA/oEFEaAW3LeQ4im0UfcHAvCs383c9tiaX
It3PMoFvzI7g8JZqY+PTPV/YwjWigEBc5kaob17vYBvksKmUOvlAPGi7Eo3AvVGE5TFHw+98e3Gr
pvBmSvmMNTyTs9TsbjDhfcjpv6Jo7MSvjCo8Mlp5+ndm1OsV6UYR9ZPDiqKofdkl892kmnvVj/84
ArBxF6sR0ohRLTQ9QbbB7X0YnPTe/zTI+kYGsbVjwsdR7birp4Ad0zRadfBdWqP9QW82KsLPY5my
CJ/geDC1E7EFK1KJW/UOU/3ZICWEUf2FEVV/fFCxAYka7SKL/1wkaS+vg8Y3dalcmAPmvjp0s/ZS
jbONavPzs4MJWtVMzYBoe4Zm6v3STvURE90YH+kOPM4hHOxjfJh9lcZ4tdHof37BKbxElsk+CmSI
KwgRARDYGGZzlrtDbIPd1a2TksfnqfMnl86EuXFM177RhTWxD+agwZ32FtaMXD7VtvwQZtWfO/Ty
QF7ETixeWIug8OUnklpNSiMfE8rQgYKepbem2W242to3urAhTlaoYRm2esJrGFDayekVN8pfS7b/
YgLKMFlbSImVTaObtuDMEUimeCXcSj3x02/igrd3o1FahGvpzCs5P/5xvLmyItxBSAOHmtpjJSjq
nTa3Oz3TPJvy778zI3weHYLdsA4xE4UMo7Q8foParf3vt62seDW570JrjdTU8+dhL5t+6YAGd9Mx
28nRy7SzXFOe3CFN/tyjF/pOZJypMNEfWWLfZQYVJWNR4QuuNRgPVPXPuh1tmFjxtisTQg46LExg
Q864eaLJ864I6/czlXNPHcc3Spi+0kNja/Zk1SJcKVQQQF/Af3u9qEQt01iWYjA5aMTn+kQVJt9F
dNfSDBA1xKy3v9bK/UDuo+k0hGlLQi51ba5LorydULpz0fQ554wzZ9nwXTXSrTrP4lvXacnC/0KM
U5dyNtDkaztJKVEWaQgNZd/muzKkJRPJCRxXLWt7AbeJc0eObiI+q2vHKMNfbq9z5SCTA5Nl4yrk
DY7g+xE0GmmS8SFLOzC8aqqDc1aoxv4vrFBZXSTVScHEAlM1xkOkQo/sUg449BAIZI72h4DIJZun
mErzDMYikiCx+6qN4CE1VaIjWg0fNTP9EhmSubFbK2f4yoYQkOhnxmlZYaMxUwSGyuQh7X0mv3zr
ZI7BsGFtxQcNCKQocjCqupQ5rn2j7hNTiRtCeu6E3TmpQUn4zuC/yros2LjhV9zgF3BqYRmh1CnW
jvqgYQhXxw2l2fqiNIx5B/LGrb5ygDFBCs41+KuScr0a346nsc1YjS5XyscW0cD3g5KV7b6daqt0
x5RXgFdnPk3H284nztLjGWAmVGr71FKJviJwMHfKAo4CvpraR6fZrHTP7OOHRFPfhlqIwkvax17v
oBgVyuGp6Yvvvt19VLPyMc1NSoe28rVs6m9Fpr4ngCMK0McSGfDUek4nG3ut8C1XzRwmtXW7cftZ
UXaTZKIxOvVPWShtJK4rAeNqG4Xg3va9xV3FNQJVjLbP4iQ5JHTeT8mUUGCs4NOUpLB0e83M93LW
zRtpxqqjLOPaSySmiSOYTzQjNHs74iRPlNsOUxKlwUHRGHPa+GrLURIC41JHpJYLk61uiAE4mYe2
HsrlEpus/Kfa6pCNO0n4PmbtXqoYuRcpcn0y8nhrTGTtkBMPGVtGrY2oIoTEepyVrHOWJdKPsZPg
IRnulWDc1b68u+2Za2vkZQ8kk143Sbxwi/al2fhRiCW/ZfbfTeRUPs3TkB6iUVWOciSrrsLsxU6y
jC0y1rVFXpoWYoskDcoyi8NzuEwM9AvMH1asHxp1PpRZnB9ur3MtkKmoXBLMfgUX4ZIbM1SOkJjh
/aAah9DWdlNSf1etYH/bzOp2gmpYWA4dWhmL717kPX0Qq1EDrMyNgLm+T8sAjd/YSk+91M5eIw3x
29Ic43M2TMXr25ZFVAXVKgrf9L8gajdppIitTcZi4Okdc93TnsJj+22hxY93TuC2d0Ps0t8zjtq+
PGqftLcbhpetuzgmNIgUi4yICSMSvqWxer3mJmbe3TEz4Gf+/M4Ixu+9Nb2O2/xVnbef+FWHeVYP
gcNn1aw7pdwiJxa+7DPzggdbYRQaQYn5QpV3KRk6x9ZVtqgxtqwIzjq15mAGOgKNY224RXFfxEcl
czZSWrFE/WwtwuWedkY99A5rQTi3+znv8t14Us9a43IZHFqUibZYd7eWJQQaO+ozPbXz0ZMZTO2l
p4HMVt2CQIoIgH+WxfW3yDstc0LC4UOqt7OZFULd8lyetV1w1/4aswuAmP9x/fsfYyjNolRC4ESh
8dod4Zpz0EVHUjnp7HtKCV5hdy8rc97fdvvnE42L21/YEfyuiKdJV6jPwv2tuYarHJRdB52SvgdD
H7jmbjlv6Qv/DRvqMtp5DFp3m5N29ftd/AjBLWsfxItssthUqU9ypIRuleUfYn2rHrJlR3DMsOn6
IVg2tWoeFOu1FL+x541BDuE6ePbdBFeMnDwLM7/BSaS+dVvNOoFjfNeE6bGWtl71a8hjPh4lq+Xl
AQ2WYGwGgVgi5zd6nbGQfdWgyhO6M98yfTe9HL3+5/AwPMV751O31ToR4/T/rvM/ptGcv/bPQa0D
pxowXe2tJ/toesopeozuomP4xYY0Kt539/VxayJ9/fv9NiqcwDQ2/YHZ7NEb6Btm08dB/zEOp9sn
Yg2rf7GpgL6uV2bTOUyjgem5FD7hRQ5U+WojhPQhva8eFC89jY/TvfUyDbztOWchJ3y2qdq16SQ3
VT2Ilk1tA8qcUTSobxRd2sIPrfsoIMylu84/KZgZp5G+pc4xGMrJHZNPUvFNtl4r4Y+NnVxfzm87
QhqRZEE2yiY7Od1NP6e9BjlQUrmoGbySXlVvF/UTbUuG+b/Es982Fxe6SF0spJcqS8LmIjRTNW4N
8+xpORTpE0IKT8Xbhn7l0W121bnYobbzOq5cBpP+YvJg0a2jWQGuGMS88DPMxBoa1SQMxDoViO4+
QkRoPt7e39XTcGFDCN2ZFA9ylNSkDLbs8pymAq+74bjVfVn1FnpmKGzYAFvEeeLObsMi6KvRq3nR
ApJ+yHIvb8G4hHq1sSIh7/zH/y9MCQ5T6pkR5wmmKE2aP1B/SXaoxGoPelZEGkXseTpLo6wgMo+O
3N9s5i+qOFiPnmmDJU49TObEPdhakDPKnzXjrkvkvzFCCYJulsZEiizG6ypoWl9jfUMxuV37vu6+
aDSE/2Ilv42IbV/bjtWma3GL3On3VvYqYyitsTfy9FXfWyoQS7GL/xN8Lyn7wYf/ixRP/2EZj4n1
LZ7+rB3zjzNcmBCSAkuvnalWGJ/I58qlbex19pZK6uoq6I0vfR9qCqIwVNjWNsQ4JKpUMWbnW0et
1Uq3oIPLRxUeFnQs4C5A7h7uHTFtDH3DTkfJGr0IYSYp2ivqKPmeaeRO8T01Sw2oeCn5+W6irzoy
CThK4S4LSyYM/tgv6DIAmVoaJxRjhahflFQUR9lmHKVluouZgsHaZfHhtpG1xWoL7l4mQeUJJ9zQ
lpXLdamXE7RUEeNl0XE4hKeFU/G2mZWYhH7fbzPCHW2lhqpJ2mJmuI+I6Ib2Wdbf18OfFfMWF1wO
KiwnSx7OSMH1ZWKqpWRGSjHBDODknqYU75PA3qjmPedsFYwIQWEa1FaefNbSH+KXzQfAsr84PRov
eRVV7hi4ErOQxTk+RaDNTj+3p1mfk2Fd/wIxYviBavk0VCbPOfGobw7BSbtPYFbR3/b7/DWqgrLr
wG8SnspXDF8b329/y5UsgXoi07sLopH+gHDOIwtUWiClk6fCeF6804Z+w/G3DAhfMTXD2c+KbPKY
C9sjkLXXto74mgXknqk/yUuP2hTcsZCMaC6qmWg4V2d5nB670dmIhiuhyr40IZxevFRlJpjUVy3j
N7U+u06VfVbsceMG3lrJ8veL9GkqnFDVeVJ4MflnEL62s1e3v/bayb1cx7LOCwNG7BR1H7AOc2oC
SAWb9zmz07YSeVYabpRY1/cMKKnGG5pXu/DhszavijQjnc6M3i3DFw7VAb/dWNBaxAMs8n9GhOPb
lXKGlD1GrOpszegb1IuW/F0Uf03ryK3SGMTqpljGxsrEE6uPjVM4KUYTWDG+1C+nR5QkGiiQ0hfl
PbJTb/M9Bd9+q1ktwsZ/BUS0Vnhp8uA0KSZff725g0A9y+TRC95LTxStH4t37X16P945R+09462f
kg+33WUlI7SRjVSXwY6Fn0vwR65+pZGWp4oWZq4Z/pD05GQMM8I1lds6X4DSnW8bXKKNeFtfGhRW
qMpTaYeLwa7RqCPPbtG/be1h14X3ZvDp39kSkihTna0cRTK+Yjl7ZvAWOnXXVr9owOODfuMsrB5s
asaLAC7wcZFvubUauU0Rh/TatD90MqnnFuJ2rT5GX5KSMZrdC+pQuPtjuze7jsY1c9DTPriv7tAU
fe2feOsd1A/O1ktv9QhcWBNibmAp6ZRPyxEYLDfvftTd1znc6pWLoMF/HJ5yMAhUXj6oi1w7fF3k
dVjLvOPaj1Pq9m8XrgAHrgCYkqOzfAi8DOzr1oztmg9CRURVj8wDHLqwNKgCMqUwdV5cdZEewlZ6
LOYXUSFniAAN+rGN0+l02xPXNpPBFtAlCk1FCM6ul9k1elOmnUYirKtHiv+PUUg9UN/qXK6aAb1F
EgqMSxEnouPYbnWtlThcxUt50t0pzrx2U29TXbtjSOeXC5nMXhEd0VamEfA3GdUA9696zM/Wm/rh
f0i7rh05dmT5RQWUN6/l2oy3aumloJEp7z2//gbn3nOmmsPbXGmxWCwWAyibrGQymZkRYWO8c/ET
T7taDi043PNr7bgc24P0jQSlPwVQUNqJ0lTeocMbCdNE4NEFCJx+6M1lF4NT0HFIu3rYcW/Inoh9
uvzd+AaQGGAaRlfxvjg3EC3gEZ3VZfWkMQv0rvVbQxAPeZ+MqiT/Y4HxRaWacvAPw8KYqq407K26
8woRpIVXTcToE3YJmA+KuWDWEZep3KcmxoP7oDqUj+p34CvDHwllhpiva6heRrcgRvUvbx53aZYB
ljQcb4hz0L9vvo6aahVU/GA0wlFrlm9x8b0UzZNyP5BtYHyeFmlxgTE2oI1bFGCngW47wZwsmAE1
wQei/wJ7YYHsHM06VGcwVcisYjYVAtZX+BglO6c0jGOY3osF6HmbBZQzgHaWg37u+5nbbFY7rEqb
5eDFjLLIVQpj30vqfRvr4eVvwusd4TB82GGOjFTNUbPYyeoNIWok5nHc1Z55MG6ywnV2NcDKov0T
LYxJEp1YNsaoTjF0UOWlO+Lqd6smuqkn7fHy0niugJIP3NtCCoX+7bkrREkBxJGcrx4Kdy9W0byM
TvFw2QSvIYDd+7DBvBI6BHLUNPCVpnAOtLAKwdY9HPpd/LJcNQHxZH+JvWRxna9mcNk0d3Wom4G6
A3Pan6oL4CHpZsuBG3Yk91b51ygST+B+J4fyGaK0gPIW/fvGAaXc7nV1HCDWPkr+DGy50/wkIuD6
u5wee5owl/uvFSYlI0lVRCjdYhn+4qf7Khy/dwCYE8prvwOrQHlS75JHzQNu4ykNl0ywi6JFMt7f
pKWqNhaNg/XPpDlUGOcZRkHBgZdSQ/aaEjxR5CwL+RoGzBx2wwjYZ9W76dR4NUb4gRBxU+Xe0Ktd
1n+77Boig8wJ0+cGKAIbXy6StBZS8/W+UwA2y+XuGK3aXaOpP/rubx7921UygXdq+rEiFoxK1eSW
wCaka+peXhfvY21MsCRZRdGbPUrGq5fiMzXmz2T5AdSAoGTMO1dbI8zNKBfK2A41jIBcMIz66nF2
/qKrZmPUgqJUgAjW2AGhtQS0S6moieZZXb4qzaumnC5vFdcF6FwHdDmQZ7KDtLi7HCVe8TWS5Ptk
9K6z/HZSECCurZstD9r8fNkc98tszDGnuFAHY40XmKvbW1O/X9IbtfvzPi+mMD9WxJxUSVWr1law
acR6q+RfyjIiOQ96QdWHl8lurTBHx16qTioixAMA+4rG6wE4tZxrwa0h2i3mqERWl+ezjN1qoSFq
RV/r4SRXgkqqwIbDPDAKB9rtkUFtqM8jKnzK8mJbgnXwNgsj9Mj4gRMykHaf3xCxE9frkHWrl1c/
c8wbts7PrI7d/A9xIu9vwo0dVrgw0vXYxIjl6jXa77K8JaOoF8U787jDFR1TUACss731dtD+z4Bd
PjUIKr1QC4/3ObYWmKhCpKYkc4zPQWWBcgdTA9nTtC/c8qA8rH62JzdJIAs5VERWmQzIQT94MvT3
y3XyswZKRMp+ckHn+dpVgba6VNvyPxAIpkfx/E5XFSC6gKIGzRMGu+h2bzIH8IGBVSdJiZdYFoo6
1mqmkWsCYw1MsA6uKU8pla7HEyqVoGOddGbhzVm+Zl6i5itxjUhdU08GYiK/KmrVjqGIMuYnORmb
9VqyWgm0360ZC7LFzxGT/mhwhzm4qB2ZTXfKyO7rTkqIV1IVUHvx53I/AAHrkD4onWZnowF7OWjy
LBogtIRsOHiwQKhxvk2RYSaFU6wE2IM0lPSXTsnCYv3ZJvFNkQzeYPT+ZYOfXy7vz2KMMkNMB/UV
xglr1KMUY3CIpxfZDxkI8BgshMD6TpgWdZbCy6Nur4j0wD6fLRgFfASIYrwy8D/nq9SktZykDKgr
K/6uz89Z9eXyoj77OP59ENGgXY5UGO2+838fkh6zlKKy503QzUyX5F624zsVKIvLZj7HOpgBcyum
0MBkB8DauZl4NaZY7wnxnDr2BlSjkj4NJm1nqH84O49oB0vofukWMDcUvHZuqa50c7AkCwVKXHFt
ZPh9/zBIksAXuJ9lY4W56KQir5XVsXFGUeyan83h6fJ+cT8L8nrcClgC5mfPV2E2EcGouoZyApAV
QN6V5de0ksAmgTtDVJnkrAV7ZmFoD/U0KlV4bksp61wG3Z+MiBLtMihV6LUt+PycWquq2uBPoFPd
lLqOcTOzavJo0TCgkL9CGCoke9DD7a0dCUBeJ6Yvpb+YiaBba2zxWJaqCiwysIb2YOsZYb+zfbJT
f1S3lJ9VVP7kFF3PFseqXsUkVfMCMAI8wrLnRPfKRxO6fcnTcBz9FfhfX3kVq2Vz+rDUKrgaoSgK
V2eV6TKbKJbUFtQqytff89QrvlpXEF/OoO7Qdj4QtMtrHSbB7Gquelx+iee/OF569hMYzyES0eZV
x0+QVsMn5WmYGz9t/xDVRk/0mRXmLCxVq8UN9Z0J5ddlLDE3JEiOReugJ2Rz4456WvZah3W0zY9m
3NcqOPFsQWrMudVR19LwH9Be6iD5OLdRFx2JB7ORPbN7XK0JjDsrbg0UvtC1rkXgsvc6/6cTsLHG
vChqXFESKDapc4Dsg9aRFyppXniai3ftbjpQmW4paP3Zd47KlZy52nV8LK7mU/1MvjWedIgHTzw4
y2nI4Vui9ueAt55CIpm42SeJnpDSRFzzkOCsr72Ha/QGlBagye9cO8yC7KYUfF3OvX1mk4k944xi
ZAXmT2/pQVBdtI6rlwka0nl5L2XFl5Ruf2VbgY6U5XIU59x6W8tsHBojIifGiFsicspQ7b7rWbqz
9d9FGQuuI05B+mxf2RAEOH7dZxnWaLiTT/zeQ381sCWgujC/qHjN7bBL/QnKKs+XV8jdW8QekJmB
GRsThOderVjVCHYQ3LZUVKffSYG26w/qXqSqoXJP6MYOEwPU1gZ5nYr11b+Ha8ja+gDfRTdQtA/K
W/RIUDmc9jYIgTC9U3eHDoV43CwOhOXSUPQs4FyXmCz8WDITLApNTkunxUeVjOxmSfurSqgCz5kK
xefc2GCDRaP0VbRgW50ne5cdJtVtfgLYHeQv8lMKsrW9FRTg9q+CCfQs7xqV/b55+fOGAwCBMvrY
OLDoOBjMpreSPo+NjpXG7WudHEg0YTJBBCjmnBFQRiEoomUJuCPLd1bM8tRVmQkmkxJRN67QeWiR
Jf6ODEuUhNBHOxMUz0wxXy6Je9RAgIP00m54UOvixprN3p2hFuh2CUHdvkwfsk5D2zIqQy2uvl4+
K5wHCx2lhJIW0lJgi5nMtJxWaCCCjtsz0jUozG4XT4AsLX3tT7WcQ85DwsigLTignINzZpQJuGnW
FgtI82VvbDJ3nR+N5EtrFYKd5RwJGEFbSsfgIIgUmShgpmmnFRaM9LPuqxFwGGXvXd48rol3DjnA
OVEuYb6dBR0NuzMdfLs2/rIU9dfVVILLJnieqIDXAGN64HBDj+08lkWN0nVpC/coAOQc7NQlduzJ
PXDZhmjDuF9lY4pZTZLGDd7I1JQKJMLyY1K+Ak4i+CpcI1DNQBGBVmbYFthSRLIy1zhZcdHnvpxo
T73WfnUk+c9vubP3A/MuJvOyqlWET6PL9c1cyrd4CJ60af6Wd6JSFu8TbZ8qzCcqlbKP1RGmEDL8
vFZdVUFpIQLSbv7x586AD4RUDZpU6BIx50bLcpBCRXBpe7AwOb646/KQkWzXTCItL844I51V/zDF
5CdWUxbFlMDUfCxvMYMFxYPG7XcVOjg5xhjjo+kXr7jZUEz5Nbxo95cXyvOSjXU2R0n0GvB8an0a
Tmb5No+nNBd0cHhnF9uoYaQYNKtgszo/WPhDGw2YBvTygQS5mh8yJxGY4L3B0AmQwQOASQ3AMBkn
LFPSR4VtQuHkKb+db6nsMI4XUgJth1nUK0BpfeNg18Gfbx6YufAKA1YZjGLMOW4mLdH1VsaoZvSl
7l6kEQpZ+l8cr60NZvd03S4bCZR2XrOCnIQY/hwVIDqEZrSo8cX7TqAqQsmRSmhiSPD8O8mj1Ta9
rKBl2WQPOd4p9lwJXkF8E5gRkilvLKaFzk2svaSQJV3R5mq7NzACf1ktkRg0PZnsLW8Ab/yPCebk
jprTo0gHE0rbvVRmfgW+/LC3ycOQD1/HQT2gK/Vfroo5wQDbKymyCMxdl7brDMQl69/cf5tVsROU
Sp7HzaxhVVH/lvW3eiPwsvcho0/bpgNhRefh0K5m7nCw2eLdWoGBjb4gVIjMxADH1dfJvvgmYtbl
DE2gfrqxxYTxtFXmNG9hqwc/o926Ze4mPlXE1Lz1qUca+BcD+OcWGde2mtWR5hUWFembJt1p6TPu
qFmk18H1bl2nfLoaSuDsayhOZLTiE8gsLR20iwc8UUSgXo2XwwJy/q8JZusctCSaoYCJrg/G1iM+
ebYhCW3h+eyT0G69Hg/76Cekv/DqBKH9DcR6HqvjcKXtqtvqEa1zFeNJji+KhLyXPb7pxw9jd7hV
JqOsEaYMtzhI0Nvdx7/wXjj0h/XQeRWqbiKhAF4ysLXIBkZbmgy1pbud2BD1eMEXARW1jSaJYBaV
/kOfj8bH0ugP2ZSHdFRtrLKDoTX/AgHlCjKqkUjjjG8DpGc2ir3o1jGLadWoSmprxtyaWu/i5gYs
5L6WCZIakRFmIZI9K0tE4xSmLQ7SUN1NCibnO0UQDnnVXvQr0JTB+BVEs1QmlkD4dgGJpIovQxR7
ZyRJBgTskh6qtoRASDcqO0cyk6uY1uVlkst3maa0z9Nk6jdTZohGfXjFEZR7MdZIBwYAH2fCszOh
VSAb+H72jXUH9YXvYR7ER3CVfwNCC4pWhifvp8y/nBrwg9yH1feTvPGavtOjXinpJoTtK0hhbqYr
IzDd5FEP36GkgjyOexqQgag6ujiASzEJUE30vCU1Fon5C3CYgYp57iDycR1Zgmcsp5CJ3fwwxHzc
yKmtOrNxEzkl1LBs4ivDL0Nf/Qh6VZKw88u1Bu1gU4YuFtTgmYQh05vMGCXsor5LHyXHna57t/eK
u8R3vOp3cavQEveVvBcNmajcNGJjmE0jRmXuBguG4+/NoQ5oLWkK9SMUSIg7vyR+6inQfjN9/cnY
rWgEQ9M80I4a2tF4NO7bt8vexJFFwwW2+TmMD9f4uopE98G8SZ6LnzrU0KywPtLJ4Dnc1cdhDzRP
oF9n+85r78tweEhD0XgwP8nGJCAdi8HpZms1qt7JGfCsdNhR35lH4lv79Jj4xq22I954sMPyzhC4
Ne9KNUFsLyNdpLo/zLoh/ajGcWrjvtN/dvZjOooE57iJz8YCOxZlOINSEsfCxXU3+fG+8qc358Xa
VUH1S1TG5MVfaJ4BfUOJYT9pQ6M1SaZixkNIJtHPVlaum6UJ41IU8LhmEAYwDYz/IvKd31dqWQ1O
lsJMSboQMf9YKLIPnLkozNO9Z+9FyGX8a4e5swarlMexh50+kArPPg53QFGgoE9Kd7ii4jaKF2v+
EqB6SRlHRIVYbsqBtwotlEIQxmFlVBYFhIqJodGpEOWkhMY12Sd+fA12Wt/wlpc0FBFEcTd2Y5Bx
xrEZ62YtYVBunbsSGDC1U6+J1QtycV4o36zLpDng5uaI6lmuiwJmUKpyIUKyq2U1rObUy+LevRxX
OOwRKuhW/91DFgDbSZJZArKOB9neBM90ejW/5lcUNZLfRHviNd+Lx/Xa3CcBRLcumxZsJgtCVNpy
tuaUbiYhmrvo3a7sJRskiCISKm7YwhgN2hMYIEU3kfHTflbMNSPw09lD46DA/YEu6aEJ4mfFw5Pa
W12QKoi8kxu4NkaZXEuH7oqmrtRoE7mtsriGKQiN/A38WBZzNTaGHtvtZCJwpXHnjlpxnZXZ10oS
PQ25x3yzEuYmbFoZ1bAcdsbq52D96MzAyk9QQgG7pW9Nb0MqSLf5EXljkDlms22ThKQwiCfOaxOW
O7KL7ylHSyxU+eTvoQVlInBpQhiBTWZGBaMJET1qYL/JRhN4tgV0CiKKKa4ZVKVA0wyY1CeBkiWR
jQaBGqeMqN97TdlH6qS5Uf5XAQqsvIDNU3JRlrChV5aqrOgUcTMlYVS8KgqGD8gsSG3f8/dPgf/D
DFuMiGyUlbMGZvoguae0M/Ir2kMhHqMHhI7QxlueeNWt9RLdybqHRsffNOE0TPn8s9B3F9qESHk0
5kprJoCwHWTvxZvdNN7l8MQZrUdk3JhgXGPFWzduIMHpqTv9iOL2K3RGDtCgRWs13vU+ng2FG4UW
JH+jt2on6r1xq8Jb88xD3xwzTSc1zOu76brB2z4nbuVTNF/vS7vsFrreHpW0aP+TARpu8Nqsnckg
wPVOEqS/qDbd4MoxrrvnArK7pt/7ZeQmV9GVGN3EfTQCGISrnAq86Sw2zEZFcG4ploAy4YDHyKt/
TW7rUxRN9SIqEnKQJ/i6lKcM8BZQm7PNuFWP1gRykijZ3c2/k/sJqrc/6UxE6aXehEmEU3cFKojK
H3ai250bCzaWmXBq1FFqkwmuK+m132oJxnJvnEpAFsozgllcNBnR94FkCPMajBRNKo26wwktwSmU
PVfREwh+L58QXpqytcEckH4F4fPYwoY5YJZvuLG0EW3N50g0ui5aC3MS5DyuutEAVEczflXNl1q9
LRZBKsvzd+CQwBaEhg86COw3kZ1KmcD77M2FElaKCjX0h8ubxQ0nWxPMpVYmcyulE9y7XYPmOoOA
uJ8Gif+jV3CuqC4NSHBp2Kzv1X2rBOteFFEurxFNzvOsEvoDtQ3RYIqjebK1n131eHmFvJf6xwJB
n33+7695v3YtHWcvJsUtitbPwUw0xhhIjkMzEXH7clcDtCwt7ICMli1Xa5meTLFNHTyaH6K1/WZb
kgghznVwBVLkuLYNXKhMghXFUj/mLWLENEg+6fKr1nKORacE0Z+D+vAe3Fhi/G+BzvjSyiMqVOUv
PT2NkH+T6rfL34d7jDY2GAdsB7IiBULcsaQV7K/l8DAMICoFlvD1siG+q39Yev/75nLWtTlp2hqW
koOlByQJqKvnN82VeldT5ac10KFUvC88SLU9ZRjREbm6YKnsVdJXTQkgCn5AHN8R/YqkN4koSeX6
H7AO6KybKIewxOaKjpGHcka5rW5+Q0rHNbtEkICILDDhdcwjxZBAoeKVWecOfYGhipPgQ4lMMJG1
rQxpNVWY6HzzaN2N38mP9bdxovNjWeLaPogdutjNXjHVD7a2lyWo/RSAVmDuBGvlPuXBYvjvdtJf
unGZ2bDLAdUtZDsPSLaCfhf509G4bX3TdY5laN0TweOJA7rHkdtYpD60sajUXQT1WFgc/MmvsAGN
Zz9IT/pR91ovOkAxvHlbHqtXBwkezXbG6xYTIRCbVF38X8FVyi1R46bG/D3ePRiRZj523cRz2ayo
zIMC4HrGxNVe82kpxQF3Q/Nq/yCvy27dS+FlB+AGOFx6iJ8KevNsEtTokFl2KLQyKdKjHZVeqTzN
JoSK9D9nLqO7/WGJCXDJuJbmKOHyAaZl18xk5/TloZaX4PKCuHfQxgwT46oE8hSLjUsW7xMPIHdf
dV7z9lmeHcg4CCBi9N9iH0GbJbH1ffDvrfH7I2g9TmBoiG8o9ay8F2Wqgm/EDjbImJedUpoWO4nu
ptlpVBNwvTykouVwY+bH1mmMB+rOKkU2RdXJHaiUlj4LNQ16q5YyCJyOa0gDYyHgQgpGC5k8oQN1
Qi4lMLSsOfg7NN/MJ0ymqQJX4O7bxgyznroxSAY4Ip7CDrw5H4d91tq3WtJi+4zl92W/4xvDXJMF
OTmw1dA1b4JJVqh5rM7IFBp8HYw1eKpB/HW60vvdZUPciA0EzT+G6A/ZGIoaGXIKGm62ps5SdyoG
T8+V5//OBpP2zNmwzBaFio4FJgHwkZb1z9HOtP6NMId5ePQ62Vw0yY02a1T4wKrX7kqezV7UfuN6
2cYC42WSPfVNTOH3yji7apq4vWyCbpsILi6RGcbL+g59xYI+lKVicmf1W4sGuz2KumBcKyCG0dED
AxnNp9QajVJia3gB1VHrJvU3cDa7pSHiSOYFNADBQOqAVxAwOsx3T61E76sJKY0z5ogA9fI4VzpW
lZFDa0ShZqi/l05t3CiSHv/c47aWmduhMVqjiXSaTDlROGT9jZovoqIi/RJsuN7aYK6GkaQt4NGw
MR/tneanxwj84UF0Z4bo3N2KSAK5FzrqGNCwAP3IZ1xdYSiQ3Z00eqFj9tZ062N0SDEOIaG+QDDn
AgWPu/FNlEfx7j86QkDVK0AUw46wjrVd5YBe4Kk89XhCkOXQjNLbWq63Rtfc2bLo0uDFva09Jm1r
AIg0lxX2oNV2BwmXB8POw2WRArPvgr/xkY+l0TOyiXxGpg64CGHKArDJ0E9k2V82wG0TbBfDxNah
NEitNyqtuDn79nV5Lp6ave7arhXYd/096OJ8W+CVvHC+NckcuXmqmsqw4ZRDf1Nkp6YR5V3cxHpr
gTlaq5xEs1ljUX1Qf59fKfTO8ebQ/JE80rw29kXNR34U+fhOzDkz7DpWF2oQxF9gcvkHESJKiwQ7
x5agy76Fno+CVjRGR7wU7+VVVLHhWgDQF0x+dDXvHfmNw6WL5YDmFCm5UzR7O5evILGwu+xyfBPA
QeloCQABQf++MdEaA4lNmjaYq+krLbBZxuBeNsGNCMqHCebYqHbfAvkLE4Wq+FiJaxkPQ9q506q5
/SBwZ244ABII/UR07B2WqiWxxzZZJWxZ31luJ90h8/Jm561qBNVNkR3GqdPFmEsM2+E10VOIWy6H
RgX1b9mByPqcC2qD/LiwWRXr0V1sWiUduZu95DlH/aLw0n0RRr7lZa+qtV+vCwhNiFBrvDvfBiGx
+q5590nTZhjH1oZCDzI9BcKeg5t0v5bp+bJz8G2gFm1bkMuGftq5/0VSL8t5gksqmiLfbr6T3nL7
rhLkSNyvBScDJBstWAwonVuxcmA2NbRgPQBlHXdM8kMZFcekAYRrJE+XV8Q9UZifg8Q50iRo+57b
Mhbo4a4GvQAh0wbtTaD8BGhCngV0KMCJhbogYEvMLbEUjWlPlbN6lZ1fdypkap0huLwIbtDe2mC+
S1xkGI+VItSK3wFualD40xeCGZv4K1U1obNIAos8T9haZE5UBcb8dYkl2g5Zxp3qqYGCWQpAB4/p
tX0HOMd/gGDmdnwcUPWBXAzY8E9jgtlQDtkwxwCDKlHsx9FkuFK3Gl4xF3tIT8tBKy27xCiPrWTd
LFJ6BPYucdVxEYSTdw9kckPgURUMWAFKDWgu4zUpYCWKRkqg+a+htNe5WhJM94WPDTiA2A+jXtnr
inQKjwkPgtiYZUl2jk9+jftI8B04zoUfAnwTMBHYEvZdVAzT0mYadoRAlc9Novo+6mSBd3E+NQhV
MZaJcXKq1MOEM3tVmrUmGUpZpPGhF5WqTdCuPy87FCcLgBEAMsDzCAY+Vv+4jWMCGhMYyQ7DgYIz
u8A6iln+eGn2mR3my4HYRFXqhtq5VkZP/12hahb5UbieMGjqk2MOasG/ETvCKAmCC9inUOaGVvF5
lGlKfTKkdCGeZXfPzZi81ot9bRrd6+VN5H+pDzPMoZQztU2sFmb6ibiTkruqhtdELcLXc+Lz2WoY
hxhQr6+bDkQqQ50erG6+ypTkNjPiXWtkgpPGdQtQ24AIQpExiMO8yjHE2JtDrKCeLA2hE98a9uA6
0W7uEr8yn9PZ8bt8d3kT6bf4dLY3JpkX+lq3mpbHMjYx+jJYiUvARZ7alII/VKJEkG1xz+/GmHbu
GNmoK3XbYX2OjjLTAMjun/ORw/UAsgQtMs4V9MXPLZBmdcyqQB1DlmbAZU2vAJlbJvVekgnJhLmr
ARgEmNT/Zdw/tyXhvoZbYOuG0H4AJXmFhrgrecXv0dc841Xd97L7F60brO9fmyxZVQ3d2xKYYKxv
Klxp+kXKJycWfSaux2NGBhPFgJICsXq+sAGkTo62tvT8DlfykLmYHPdztQ11WTRgxz3DlOkUJRUT
GqSMKaLUQG+NuFra+YUsP9L0u2w9/4WHb0wwYULtDX2K4oJ4St57+vDNHJ/TLPOsygF9XR7+d8aY
YNEVLYpRNdaj2onkKqN138jOq9yYz60SZzsr+XOqZzq2pwOYC9YMUIEzR6qfexlT7ZRwXJZcvVA9
aal38iocEuT6xMYOPQybtxgmtDBGodWUySBT/fq7c6JjglIA5v/RU380r7KfBUkg8neRWeY82xmR
ezmCWVLbnrGYbiS/2inYl1PRceYFQnBLg6rWhFgy3rXnC3Smtq21DoKYVtnmbjlnk4ta4PfWqW6Q
TqduPIoUa3m+v7XIOGZVFXmPah5IKZJknxT5k7VoQR+3f56RQ6EBc8jvTOAQfjpfmDWWS1yo8JBZ
s4oQ7E+DV/bdw2W/58XCrRHGPWbU/a0ogREpx4gQRLJqWXA3iiwwnmAMRm86M4JS1Gdv01A+NtV6
+O8WQZ1x4+NAhJeKVMCEbZ1y5Woxny7/+7yM/uxTMD42dBP43mhgra6Ha80n+2avHDEFDslJIMC8
y9Z4RwciLJQZVsPTkuU8aUZ5UqUC7lVXu1X7UtpXUnnVQyT4vzPDJBBQSFTLIuvwOJjG45QNSJYl
X1seBkWkeMR790HyADwKyM+RX7K9viQuiiTuwPql0VEQSQ1iNT40WUL5g70i6XYdOdrlfRMh4ZSv
CoBMo3R061GEY6QHk8mZIEgEPkcTkBtQuzBB3o6cdTVthT5DjGdzyt0ZRLj6mO7W6qW3gDaMRDko
J1TAItDhKtIacHYzZ3jpqzEzFgOJoQMErXpwBnQgZsEZfu9nf17XhxXmECdGpTpdBitLuKSu/ogO
wJ10t5zSxVfAmFzu5KfRt45QowyjEKpuLqA8p7KE/+Z+JdTc4xx4rNlGQEZ6hSESxrHWHOokjYSv
XTqTKy9fNENwHDnZ9pkBZlO7oZI1ZL84IJG5B3dtoDrX0DF31eRY5pgk7ewQQ01/fFrObDJbvExx
q4KPAhlwmfmgZARtsgbBbgeCf2+XLYm2j4mXmpmAC3OFJcMcxtu4ye0Aab4wL6Bf4bPPfHwlJmau
o9FX+gAzw0k7DQdl7wTag/5Dg5IGEFaCWCNaExM/tUobG2fGFxvkzi2nL6ZIVoV7znRMe+DpAKg3
23wfkAAscQoeRr1sDt18yvMptIC6uPxpOJEZuCMcZcoKBaUsJn4o9gyhB4jReHVc+orxolokNJRD
JokSeU5OszXETpollmQMSY5AVRiRaw0z+PAlN1+O5ZxcO0IwomBZ7FhZWjmOpAxYljU5YAy6jave
H5R9bQniFG/2G68SSPBhtkwB6o/Zv2XujCq1J7gBuNwtQIA8B5JqHl5ge/sOzFYobEAEJFzxePad
g6iJyF2mjcKcBbpOwEmZsKGMCa4oC/WA0jxpYKVJEhU8K7cTiQXe/t6k+XS2NpaYYKHZZRoR6o0N
GbxmMfxKwUiI8qUtu6tEus/NwrUJ9ICln5f9k3sKNnaZ0NGmxNERK7C/hfarklq3Bn+hWVjhZTOi
jaR/36Rb9aKrjT2iflPXmHWUxsPaDBh6aoIlESm6cVcEaJOtIbnHq5b5ZibRiBETWiqy5EOlya5S
56CVEiyIbwVRA+Ow8EyWAdfIDLmV6BNC1r8q86tRY7Y8/XF50z6jfxCbUIiFRDRmiLEkxvmLZV0x
qL3GuJs7wEny47QfwHVG56JFeMzPrZ1zW+wM19KB9FG1Yev/uvRR8lD8gJK4R4kRbdXH+IOj7MVC
O589nzHMFMJI1mQQ0Wpjdz0Ccor6qLIDqAO1fdES30Pg2RmjlsC0iHwNWwpul3MnVCfdMiIHlAU0
ljiqn9gmAAFzUDxbYe+SvRRE+ylQPOe1IsWNCoGj3X/A+/jpFsWvgMImqIzx+gRck/FPxYqGyV6g
ojCFaxClN1Lp5Ucp6AI1HNLTf/Bl6Qayy94aZEKLvpiFackwSClGCs0fd9N+AkI6qwMxpOOzz6LZ
hGyZ0lpSzdRPbSdF7Zt2tk76Ln/U9uYB5HyhHqr7vwA+MZaYmKJ3Zj8Mo3WqlSqHdl/6BbNAgsHG
z6fi3AYr0ZM4WRObQzFg7+YAXOIm+kC9V+L+oXy2IETTZXdNQCcqetF9SlgZw8ziat2SqrKD4SjT
cn+tyvGQ6sRBsXa2TQ8dv2GvpLFyF2kkumkqaRLEt8/vV/oDdAuPLzpC80mcSI6hxN2t+fB+WKIj
KkBhuiuujGNzjMP6y59GOsYas1wrIQYqnbCWXCM/CpW9/ZwfNI9SIovudOHKmMwymvu2aRfYogz6
sX3VhMs+vV7DPNrFpxQNrctroz/97PjRpSGKg+bJRChnRbijikTmalknQ+v2tnQ7yVYQzYlPVE2Q
Q3y6khhDzDmHqJ6i9b1zytvfUM6ojGc7F2RjoqUwAbRyxpkAanKy0RxX0z0UiV3ZfNRi0fidyA7j
DYbRLlVGrFOl1P5i1V43oJGV1G4iiSxd3DOMqzKWol4f18gqQRNC7h0Tzm7JbjwIvFtkhHE42sVI
CgVG0nX0cg0tA6sPdDv1Lzva5w7g1gGwGKbISPoagxIq7Czh+FqhFxKFwC7oB4iW+9OtZXv5VxRq
gEGZ3ViwROpb/6+TwzSTqeiORMppgml9eF0KiBOlIpQTPxSjK41+j4YrXGPuTaOHSEiXgKoKp1YF
JnLU0YAZXJSJXUwQ+vlTFAhDBTcKb2wyR0paHaNYcvuUXevHxCuQJUwHJVT8flfuAI4Mkqv2MD6T
GwhJCg4zd0M/LOuMzyzTCgopDRsqKZ1LqtUl01eBu3xKRKi7bEww7jLHQPhNAD+9x0GKMiVv5n0L
dEcdrleqiOOADbsQFgNwDC8p3CZUgtZhjlpSZK00F9GpuJbB1VUGceDcOt+Q9KArLbpPmKrdJ1vM
7mmSbCuxHJ2gmOo2UWinRlDJz4NluG36bHQvgp1kPtYnc8xOAlKvtHUZneRjf1s/pME8+M3v2Y9A
qDDvgdndjSIZYZFF5rxpkpllnRqdjFx3F/OrJHzgMzGLWRI4Ac5z5Vqy+lqqolMCXt442ut3QlU4
5mx9ssDk/X0fxc5kRKfsgOwC3D3aLtmLs1/eOtCF1jQ6bSWbbJNYW2rNzBfpJNlDMI43MliO8/X3
5e9PPXcT/N5XsrXBePZQF2adjNIp1xrPGg5F07m6DXB4Ihi/468FdWFKnGOBifX8m5RKRbpZjr8m
bZVN4aIq9iMeOhgK6htzErRgWM6u90WBxtM2ICeD1wr79lRGTar6RHmIbpSw3LfIeZEE+9kjZLJd
MfkEz59R4wExMjIkaJYyB3Z0WqkvU+fUEMOVnRe5nAV1uPffy34kFPow7EMbJGj6nW+epI6JI2M9
bWDv1KD/bmCoy7qFRuWN8wgygXByQdF3o+wMcKANL8uuvCshWUm+gjV9JwsRyJxPCd5rzNMCTovh
IPZTYl4XHHcIUE766Oh3dfGtEAmpcXb0zAL9+6biMhPoH/ckOgF22k8QTyeiJuqnGKu9Sw1pJh1k
pCLL5wZa4G9ULcU8f5NOYUR2mvGW6Zprr+ZxtjtvMgUe+f6Fzr7gu0HbonNyGNNkW0ImkrWG1L3p
jl4NVvsQGhXH/uVtgEhgkOD7qXfTb+BDi1cKziweaJUkuVk7wcXMViRRVKLr/vgZ9FrdbGxv1egf
z/gZav3UIgkpxulQFym0GDu3zlUvzmy3MotdZU9HMk+A9zn/Q9p1LMmNa8svYgQtSG5BU66NuqWW
WtowpJaG3nt+/UvUvTPNQvEWRnoLrRTRWSAODg6OyfRjS6apBkbcSj/k7Rdz+p5UFc3rQsT9e7Xr
7MdB3x0k9UQzMCRz+ePU0uqLOO8I1e/DjMqRkz/YPlp89IqOiouc2EF1M0jFHX7TA3Kw3OEKF8sc
xwi2kIFTaIi/2qbuluqPJTQFx3jT6Fbr46y6gUtqVA3rS9pDAEJFkrGBNlQIW8mRu5aqqchxXDl3
Tcd0JIjcIdoEKg6Dc+52a9VSZ/cmTSAwgD4gWiqNNy6nzP58+xsyF8eZN17a2DMmM4CMH/cNi7lW
zL7EF9OXJnweIK0ARa3ENZQwpmaWJR/l9jdnLpgpg+GWnPsSUZ7gqWNiaR7KGPkE2mYIW5KHbiKC
RV3vF2ofKgYBwQoNGmW+fIp0W2gqWk5onkDPoEiMfT9AppAsx5YML7Fq7Yc03d/+kNdnAJgsyYcX
Nyo7PPOP0Wt9PI0ZoQWqBYudO5XoIr7eqgsEfuJiYAJyYYRVtYb6ktQYGI/i+0SSj7FVP8hW+vP2
gq4uCw2qBGix1kAIg4uYb5wy0aRlkro2aFJZ98REt4oF2ZSilzL3NtDGl0MHJ9oRMY3KChvcLRxO
hlVgkNegbaC+gGfxoGkiBhMRBDOYlfdMydCwYNmg8F8jTcni91H2dnsZ10cWIsNsWgAciVD65Hva
0NpRZJWaGdSKQtmNtcCFQvkdtOyQwl4wyP+baCBMJShRQRsaPW04RZcrCmVijX3Sq5TU4wP0qCOo
oZQ7aRhrT+o0SYB2Hj6+cBOoWKowbVANMlk3mRnL6gPGo6aVNdR0kC4nu+qgO9qeEfXgn1f4xYfC
T5/sh/K47K077cnC47h5mn3NUal6Kl7Uh9CNJdBQiXLrV9vK/SrOS0IPO1LtSJZp36OloP6cW5pg
4VeHwEAXCCYzdAsdW6An4z6zWQ19PzaKTMtloWmaPSv5T7zyvt/ezOt1oCKP2XwTASK0Dnix0zzN
JZtkQCDNW1nnVCWTYB1XHtEASQsUNTDpC8eLuYzL/avNqbb0vGwo0oUfpr71k7CvIDlIjmCT/YRD
fWprdRIELdcfD+VTaADaEI9GUMA3G0ttqtmxFWP8d/k2BV8JOPjiQZRLuzp2IJBCiRYsUph3Ytfl
5crm3pKqiKA5dgyzvRaNtASfudn+6CeR/CSfC4KKOEQ8EDaDlwuaxMgoXELJOoaaq1kDlBM8Wcfp
EB+HL92+wnQiY6Vo7pOJ/iZZFY/JF8jqurFTnWHGygFH0AnnUx/Pgo06F84vjzdWhsEH9HcSGwPO
3PEOmygKq6QYKbr4MWfxpn7PMX9S3qf35Kf57U479nfz3XwYXtQv2W7EpxaY59WrnH1ZQCsqpnoQ
pvHmGWqMYZThH+K9cer26YH46knkL65PATLiGExiCSi0R/DJoELSCmVkzT5LVcT3fRCan6EAF92T
tJs/NLqU7NAwqX+w9EbEP8gz9p33EU9AhMnQyGHByaXt6NKM9JAEM513vWcwuSyZDmgf02j8zQaj
3HlawuvvpGP3JO+Te6jsGbHr3vYz189rfGeIPmDeDI95KIFwhyVSyx5dO2Sg5H7x2YjRQE2n8dg8
dA6BDmEmk+VreLta43H7mo9amqcEeAYFiRPOS7jL8RaodqJyB5+FPn9fzDRAmggVQP0qiNDCIENU
ju/budauXEAxmnr5S+vLNrLC1NiZR8sfT9VbLkqZbvmfNTC3xCkzyWDWAG70/8w2RBb0auRPkBAW
7N6GO2X0lQYCTHjxK0q50GgNfM0Q7nSYl292EJjQcZFaVw6GUvCy2jQUOG0DvZ3Q90XV+NJc27qT
lFhLcNSR92Z5U3RiOyynb+8yTzoQwdzq1tLWcOyCXIUXc59HbUtwU9hT4VkJmA6NhMpF5N22/+t7
FlLFq1Vxbq7IZbutEqxqCtPTEnXfVPSgCFzZdcYZZwypFYRKiM0Yw8rlWtpZa5UeIxS0nsf+ziKh
2VGrDFrwlhPjWQ1KMMNn1uBprVz7KMkrnonn80NcVJazWLFwKzcXLUPyl5GGYyyYu7U0MyqXesS3
xUDb9Da5ht/vwqPpJTOORfgh2UfHcn/7O/N9tOfTiKfD35g8pXehp7miK8BkWiZ2SQny/AEIfyEy
qTLyfR9NU7vbmFtXCEGzO97K50YAzmKHTu3yJMD9b6nWMcgKNzDTT1Ke75TE/MuSuicDZCoTxrkE
+735eVe4nOk2fZ1VVsuCHBvMC5A8miNRU6JoaZzZ6ovUL3mNpRWtDv2CfjpOCFLoJFV3bV8xxaPy
tdFDML9molctuxB4B77+qty1lSnjqCchoDVjppnxawh0agyv9oTj2YkYJrbNZnU+OTQdOj5DZ+B8
Dn5xiJ/Bse8pgWN4colGYFQ1kAvei5j/tvfv3dNxV2IdQ0ZmyIGZLF9S7blVfty2S6Er5S4ILZ7z
VEPDD+380dP8zJ1O8T3ETml9yEGsKpr5EH5E7rzXdp+0swmDbFzraXI1N/S6U3Wq3RI3L7i294qA
yU2EaHJVm6C0YA8EK0ShC+k/Rqx5NEBBTzOqOO0n9SS5fxIW42Zi83cgykFK+9LJDmWWmEWFRUpz
4s/xU6sSzyg+CrZu624nUAnABChG1fD2vURJBsnMlwIP+MY3PlpPaC8CNV3kmx7UfVBuQROvD25l
d/oqwGW+6urUrXA5X6akc1lKoIr87+2bgXXYcoFK2e0b+iKT2bx9V3CcCzNJtchyDrhU/iYZj+30
RdZFgovbRrIC4ZyYOpcN1M0AUtxBFx40zpAEL0yEn4zSL3Tqgv4LDmdmBrc+JOdQ+qmcI4VtYI9O
XsXXHbWmNgYPkLQod9Zh9GcEiDvGQJTdj6LIcPO9uDYfzrWYemr39XkbG5o+BJBdZzuJ9vVdVjs1
XjgNpthnwT0oROWOxhjUaKJiH3p+YkrE404Gt77LmJynv7Qj5MRAbStiW9q8JphQI0b4mRI653Pk
IY/jIkdomgQkdK0g8+xm3Bla9RWypBHNKkPUeL7ptt8R+cbzqiGpaffSQBWJoLG9x/y3HSOVcfsk
bp+Mf9Z1fjev4tK8LhfLaLAurXoyQxm0RyWVlbc/AMHMBuqQ6DhXCLdh4RiM0xIHKAWGeY3CTj44
w6ATr7am0bsNtRlJrKC4fQqaPCFWC6jKQCUJ3a9RF1FC3iwdNjL+KKuPUiXKHW5+w3dM/nZI9dZQ
0hqYpYY7D+QOIfJAi3CkeNMgCOPaRqIJM1ycf0mMKkVvtAWz12Z/adM7u68+3/56mytZQXDehCzN
ULULINrJfDAS65iiKTImqnMbZttVrnA4v1HLYRa1PXCyu8YPH8gRc98++Tk4BDGDfCeuC/8PRFTf
8eXAmKZzH2+I66xIUTpEw2lzkF+WfenEu/AOpYZD88TU6npRxkcIyX3MfmmrqUnPkJqvuWA78ZmP
6jxW7K8cpJmeBJ91e/veF8l9Vlkd0SpWnj+r8qoiNskdG2xcBMMcPZhl0VR/N+ygZuv9P3G58z1H
htm0OcONqQpu3cJHHt32ekgXtAcNMunsA4sSIhuLtXS8AvAyYb3nGnfStWg2Z61WGBlitCNE2leZ
vi/18K/bi9s4dSC5w8wDnD6rD3CGk2B4ZIqtaqaFmSuqp9vVUnl6GM62qCea2cPlVX7ORaA3GMSI
GkT6LmMxlEONco7DCW+DBbc55sDil3AHptTWHTzZZRoXxmE+icbDN57zl7jccz6WdBRiTXA9tN4M
Hm0I1+Dpcxg83YfI2JdSML238Vq4hONCzoIkeRAZWCZLvMjfywFNIhZkHzB0pCEjQiVhz99G6uwS
kos27aiXq0XFCq1vMR6TDyzIRXT0yXbe6lcESH7hpR+Nw23D4Tv2kSK4RGWWtbpaq94Mh2gBanIY
QFDDhB9SZ/aJXz6KHgvbK1RlqJexhzr4vC6xCIF4pJZaSMl42aHBTfQMcQsMmeh0fpPfogcocvqy
KUgM8CMm/1nhCpU7gmG7hHUd2SONDoMrQY9TgkzbmUxb9C2vDzu+5TsSn26RJ1uqTLY+JFkR8rXg
46PZo+XqeDAk9AVkpcWL6GBcn/xLTO5c2KVtRkYETMmGpKkiOdDHFXxBEQR3FsrBztOUfcBxfA6T
H/YgkpjZuIQuF8GZ/jLUYV7kWETD5vxitPSwDtveHSHjl6CPkjHkC+ye7fqVH1vtFWf3mByzkeJg
i8IBt+WHQnU16KalTuXJyV2Q3k272M2geTN+Drp/0fN2HapfLpnz2AP6iMK0Az6mERKq2eFbmUHx
V8nJTmqHvVHZgg6qa8fNNJfgsDHQjvIjXxdfcpJPpprOtILSWf2hto1Z2Y2L1un3sxQm4ZsS5zER
xFDXJwJ5ARDEoYEGfVvoMrk88VIsGSMJO1hmmzmN8pbJjaMlopzjJgrGVMAcCd54FG4vUYJ0CVQw
As/U7GfLkdTa8PS5kjzTVhf/tt1cbxsWhF4W9IAh7XElw8hE3U3UOGZ0V9UpAGT5tVyifmehyZ/G
RtDuJ3Ugu9ugW1t3Dh8gN4ryKt/7FpsT9KuqHKDTvFtqzZnC/BDKqCLLr7eRNq5ZrI9FKv+F4s66
geqJbUMOgJoSRv3V6JfRp8egbV6QoDvGSX8f18mXATZLZXPwUiUqwLTT1IIFX3ucy1/B+YNKlyVL
Zl+ZTMkxJaabT4rAAWxCYCtRCwQRjMxb5lzGfZoZiJiS+deAfj6lE/G7byNYBmj00CKCBNmlVWpx
KJXTBAQdD7wQ1S8JSdTb27Vl+JguB3MgeqxYL+klRJxlUykr2K06+JKU92ao0q4WuUoRCGcSaR9I
1izB+jBZS031RSpDKMP9uL2SrXPFOpzA/mqD1ItngJXVui/MSptoBmotRXnITNCySj/NBfrdi+3d
BttaEbqqcI5Rfb3WQcz6ql7kEeYFrWlwoNngFP0Zj3/dBtna/jUIO9SrwKpFM4tmMZAlyN3eyt2x
+t2OcHAW4kmBlg4o3KEPgjslfamZiawBYYpax8CkSKf3BxUZ3z9YiA1SXwzN6mgK4Iysg4CANqZo
hVHi4KhYnV/IotazrQ2B0JmFHh+cFYyPXn4rsP82idxgoEyL0kcrno9lALk1UAIT9/ZaroHA7goQ
0wBLOw4lB5R1aRcNOj6ZOhqPhdy/JDkIpxvt4x/AsPojWGzgTc+ayqu9t5YwaDFYNtMuyo7KPO1r
C8nNPBNc6ZurWcFwqzFjIpm1DZimbn5aOt6yVv9EElPQV8zCci5UQqsCG3PHvDtMgLOzSIa4psyu
n7aLXmMz+Uy06GfY176RpgVCF7yg9d/uFDSwUStMdrpWX3AOo2GqOmxUVc/oZ46yhYYpERyg63sV
IARmzSh+GBXYJYgVNe2cZIgbgg5pB8y8HKem9RtleoZknijI3dwsMEmgwxJKXRp/4RSozBh5Al9N
DNQMM8MNIAgV9IIi0LXXwZJs0CaxGXdWmLlcUhXLKekX1JQnlPAe7arLTwu4gAX38+bzGKSmjDVV
t65dD/J63SBNGnuNg7LN8OOjDZlj8tbfaaAIklzRHbSxLJCowgchhsTDkc9vqOESSjWURajaZLSY
e58NGdw+s5uv0zUG57CtMGztogKGhmJ5d6e4GKKMvcDFXKg3ZRRR10PjhH69v427YYRYGlrMcRWh
xMuLN0tVp4H8SEddMv1WWL/iztpVyiOZgsMf4KigF0YfJaZs+CDS6OdFqeHJadpOjmFDzbL+GFaB
YxehwMlubtYKiQsYBrUwwi4BUqRHdxmo4sJJVIq/DhfwrNexCISp6CPjx0HlKbblmaVn1LnbqZPx
nOWGV8eN3yq1axYissfNLMkajy155Y6qZm6sJowmOoMmEI1r/Rgr0M7Ihsi6r8oJqmpkWF5CNMJS
nbSf7bRLMmoGw6i7aSYVlmAvNx/M69/DnM3q92TmbBa1dk5PKb7sQX7+Kd0x1UTFCU7qyT6IGnDP
JRbuErj44tzpUFMwyycqEKc36U2KqRLRqbifUmc0WGWbghrBsY/Jvpg8q9ureMnWVD7VXyRBZm7T
uFY7zyxjtfKiDgsSs5XrVkm1HsCGIMW54aixUjDBY1qMuWru29boIwuqGQgkqGhW144Jzju7Erm0
bX+zwuG+aAxjkZUeOFoPhwOtN6d+KZFXBT1Hfdd9TzA72txnO2FT0PbZeV8f9wWnSgKvOltf603I
h1U+sbwI7Hk74vbIb86H6R4DSxm4CsVivuzoX1mRiekCRK14s/CTfm2sE22e0Z/LtG2nQ4p+NpZv
ZM2I2VMv8KzsrrsCQ48w+j0BiT7TS1NR83oJ8GwaqQ5BdzZkyrhIxN3v24fxHYfvDR7mNq+aFjhn
ZpnX5GvzNfYkp/cHT9rJLXLiwlrG5ndcQXIxeRFMU4BOdgY5nCn7uh8mLmA0dYEzQ/l6++bYPBCW
jaY1DHqhOZgDayfJCFSWKuusN2N5G/oUTu7bbYxtD7sC4S4NWQ/K3MrOmxXv5/vIhWfxo33x9C9I
eNgPvjaM9wVxcd+kh9M4lAH7erJT/URGmPUCPDdP4kn+TePAADV0iFRcVJh9vzTCohiGZCyR2rTu
s0/g8VpUZDcT33Y6L7UPiidTzJiKQpmtHVuDcke8swrZRFHvP8lNAw1If4G3r3BRvXStR9I8QfHG
TV6EHm3LKjFtjTEYCC5jCIs7cPmAwdaqMRms7KhO5DBWpY6aO9WV98LKxVbgtELjC9p61mW53gIt
uLd2IP2Ovqqeti93wScCPhcF1xAeLBBVFSVdNh33Gpg7D2FWYcayBrD2CAUtH9mdBBIJHdMHbejk
qWxHd2Kp7i2/zQazMaACFoyrCYsUJGpFHaFSYy8fpOktA7O6XBS70jpCLoEKjiM7AvwRWYOxN+Hq
mi0bZQjQKM+KJgYytxAwClzlQX00MCLdOfJJVBvautbXeJzpZGqXarGCI1lZoPi3v1TKH4yNIOP+
/v2u7EWSIHYeAGIaPhJMgadecNByujzXb+gjAzvE7KIl1hUVaDbP4gqWsxbNSkHmpLAvGQVOF6Iz
PiZ0GEXEd5sOdL08zoEauSnlkK/Bk8yg1SH3yp3yHH0eMA2NZ6YnMA9W5b1hHjw1YqXWWdOP8Nas
aph9zJ03A+1blbC6tZGPvtw0LvCOQd+HDABWNet+daj80rHcbt5PTomSfewXoi4ZgR2abDdXdm9b
1bIkCfBCLfSqHoPdWSH6eBv5lAtD5K6ESf7743WuO7nJV9wHHxPoCeeYV6CzQifQs2noDgshZmB/
FrkvkT1yd4O+VH0KeglERXn1iVTl97Bfnoo6Fr0YhAbJuRBjNvVxSmH4/XHxTb/eBXfRA2NFEV94
m1fB6oxx3iOapDqpM+xaI6NzSnHHvHX7wPLA8SqYkNi2D7Dvs2EMA9HqpX3U+lT2WYyHoGq8EiWm
hS4A2OgbZBYPpcT/NFjwzw+lmdVBYW4KvAq79NQ8KqdhH4IgRfZVl5zU/fjl90uDl5CcQQYzhh6T
BC+CRsrpUJYUJXNnzHInCg+3Hcf253tfHGd8WpTLehext9Uc+FXZeRAxdG9DnNXor33TOwZnd2E7
opGCdYpUmkOOLQV7CXGk5/AXaNFmOr8GVKbRUUvcBdf27v8JzlninKp9NtoAVx6Rzi5CL35g7abh
NxOnu6P1K+QoCyQ0fRaZiK6a7WBzVdTmNrIzSagrLO6Tj6pDHHA0P5DCb/3JYxFfVGODafYqWPJm
qLAC5fa0idVlyhKASu0x2OE5CdqCZ3JXxnS8677VEXplhAHu5oFfYXJ7nFUTOrl0YE4gIEaqLnqL
wQJiO9qubT3WKTOf2h/tvhcE1mz3rkxrBcvt7iRZkp0NgB18FhIN+9GXdv/iRbkZSL/j8E1WRaVA
/UUCjr6bVIrRAaRXc4x/hs50Lw5o1c0rQdWhQSxDg9iwuR1Up6wYyxhwLQYj2qdpz3qs5BatMsH5
GdZ91v4yMPhhYyPVXQ/u5f7Q3P8L9bXtdb//EG5b0RiIGZ7i/H01H8JBL6GXO/pH1S/9VqZ/dBOu
ls3tZjfnml2xp1lATjUI8uL2axL/FJyOTY/3D8gVldYktZ0ssSPJkgPFV/OU+aHH3raG5cguy5WD
rVuAefszog5weUmly9/7OTrz+R2W+fmu2ZvQZU8fhS5v6zUNGqD/Wg9K6RxaM0wj5stHmh3CffNx
oigFHPtDcrQPoh3bPvamib4KtLdjuO8SSpGGTCtn5l0jze3A+T3cK6ZXpaLhwS0cy2RKkJhkBW8U
hyPVTSvpZYb+aK2luf6ERJ0fDKFj/qbg87k3jfWToB8HuX/wQV0uqNeTzlRj5MMKc6/li9vookz5
lv2tEAjXrxlkg9GRMQVCW+3Q6etGvfCxuPW51hicvYXJpMfxDAyWUVSgPBdZVJXo0vvZCY0qzHPA
ZSaoeNFBFLBvhZmQr4KSD4j2UNU9l6pWEXtjx40+ljJ7isT74WOIzFt60P3gy79I5jD/w/l/YDE+
eANkYihXX27XUiRmrZkzm7DqQUMZOXp0jJ/AsKTgdv+h7BjVsWVSqYOIFnStRY/krdfQBT7b7NVa
jd7U6qpf2FGL9zHrSSUuAgoFBB+jBDlG+9NtT7KxsegmBgcwCPQwssrTVcR6YiVIRQBvCN8MK/Bm
6RkM1j/LQSSgvZVUARTal9G/hdYIg1tamZCqbzRU34ahdhvZfLYLUHzIg0JlLT0Uqra37Oxro2Rf
wee4BwHipyzNXlvId0hov+ot/WHUh1+3l79xdlTWqAqjwsguJNIuP3fUB0pT91h+NU/+OAbfgqp+
uw2xVUlFqQxJHfQjoFvA5tY9RbUs9TG29NzXfKcgY2bK6IhFKcdTT3LgiAYtt4JEIGJPoekMShCe
smaRI1sbrPY/Q8HLXYChL8yAGU/xp+WzCvrPYjf9QQcpRpJUCww5QJb5xt/eiJa8WgApqxBeHl9U
tP0LvuPmXq0gOE+aJH0UmzMgRqc4NIfuQ4zQofJy8EgrHlRf/iSvAxISNN6AsguHkk8nKXatRbbR
YOOG7+lofmnKym0CoRg7i714l4MGSsxzgTYGVzm3LnBjoMOjG7BbkO9EWAbFZchJwceBgHZ2xx7F
6cVLvPGH6DGxERSCxuUfYH6yy05TaZknAFd1+TjYbU1JhantYNBiQVQtQuKuD1nOItPsgZRU7WMm
g2g3UX9mturfNpGtEubFirjjPA2Vpcxdz0ykuZPuVBAoMUIF8yHFuFdHwR+DIn/jYK7nWLrjXjmI
BNo23enqk3LXB4m7rEoIFtobsjuMqIEVKajAXyNRWLHtVVZInFeRlzDXwxpIracgkG53uCk+EHdy
zGPuRzoVPsjYt7thpucnxupmgrp6r9ZICeLFgshdoZFv/axgoHixYNTTtUUe5ZqIET2Va/Nk33oF
CEojO18qrHB4xYCG1zNYsGClOzbbST6NvnacXZW2qicuIG36mtXX5d5LiZIFXTRisdPywaxVMACI
xiq3nfQKgnsJRVod5GC9+ruU0jrZRyQ+qexTsgdti6Dkvb0gcFIwrXpc9vzJ0BSwZcAgIRlUVZBM
Ic9103y6ffz+h02CWwtkVAr6Ybljbo6BTBJmk9GBsfyDRduBxrUODu9on/oBiHZEiNu+8x2RW5Y8
mksVYF04BcEuP4an8Vuv02qf7wZH9vOv8930uXTn/RwJXM1moIYKzT9r5U56q8cj5Dn/i1xgDj9T
QNPWu4rX7KAbJ6q8nTvVro/fOx7b4NVp0Po6SMcBeMsjCIWcPETn0rCXIH9zmvaM16i+q6jhJMf+
pP1q7g0HovDirAxb1a1fwRz96lfo1hAF+YJf0aB1nPYPyD85oIZleu1onhInLrYvjvdVcz6gn+Wl
NdgVtciFk3Y/rS7egbtQYLebVoQmN1D5MfIBngNU7qe4jCQNvWdgasNYT/RaRbR/Qsubh16jJ+2o
eN2TFiKfJyrzi5A5P2OV4MgpZiCHpfyQVbXflupjHxSG28ydn0rl7vZSN90A3r06OuxAq3a+QFf7
1+cxeINZl12BRuyQKLQsRBRn244N85AGhsBAYMjH1NWSSKUp47nGLoqiRizTfWEnQ3a1X2BuYhOn
wmG+rXVBQwlsW4wJB8Mbl3ZJ5naeQwvPNnYb5o1TIB3CIuwWg7YHFODd+YsoetqaOoO+3zsmF7fp
k2VMjQFMfdcd8mOJgI1xnOePouGXzS+6QuIDNSVvdbNMzi+Ib4wkKkMxOqTGQ+symorsl+iu34yj
1oCcI0+1RIuhPMOyoMob2FRO8k49xntWBA/vllPgzo+p7jZofkHnS06Tb4qgyXXzKsHjBWwgTLAd
R/NyQxMJor3yeN5QlnBgLBI53jAZNY7DLv4ouh433TlaGiyQUEKKDpM/l3ijXWI8TWL3Y0arTyzD
EX+bQhTqGJHDUDoiRuVNg4XiKKOJPLNRXuLpka4PS4b11YXaHtI8RqiIPmtBX/fmZ4QUN563aH8G
HR1no5bUd03RgbxhXIzWhyToDG7jiOwiXQ793I5yjwxh8KEup5YmVk9cvFS7nhZjH+z7sikcm7RC
ncktp776UXzCKsnIYgchfhRrbSqfQWBdOqSmoYf4BwFlqyDVgZK26MBuw9q2DukqE1I9nFFrdkka
e46Qp4X26Zy5JRp1BqH29NbGIpfwDwoXkRiQOk3DEii6VOGcdGZ7P8RF+Hzbj2/VENU1DBd+FFEE
gcYIMOS+/hzux/ueOMnHCcU9iMHgLv5l/pp/mD9vo26uDeosjKUHzI580UILBsMq+xC3/1ScLDWK
wJGeiXjnt20W6n6gx0RTFfLAl0dD6+RoDtscd+J36S0MQTAYes1pcApaHtrhX5Dbbj3aIE77DyAX
ZJRWB7LMAYBDgsFz+9vQfu4yaApWgk3bNECshxFngC6b7yLM+iS16igZqRnuTAIO2voTblB6e4+2
QZBuRlZLN+Tz113d8K0B0hHIVaBWJ1muNDZ7ZTIl2vaaKgDaNAYcpb+B2P+vgJR2VJac0cCmVbRb
OumuJeXH22vZNoUVBmcKCIQqjQzAaD1oB6JIZj5b4MqY/f4QHY1DI7K9TUtY4XGWkI8daeEV8fHU
kKrddKinY4aXbRb0gibnLSRMhyFcAYM1ZtS489s3uZTo5oSkT6+5qS67WRzcmf2PumoE+7RlEIiL
oKnAyBIxCnm5T3M/GJBhwV1OxpxWFXHCtPSDmviCvdoKZXGVaZhSVMEawaexdFKUYZMacA6v+Wfo
8qB1okVpHnI5xB3f6sZl1B+f7c8pZDdE8d+WLWIsHw3HGF+D/Ad3e1c9ZDisGhMWuZofwN5+D30l
wQN6swqxxuC+YxY0fTqlwGjQ0qOj15JxrBo7y4+eRDeVaDncrZ2ZdWtH5/GKljha+1mBwMef7Nb7
FzO4+KqwDFJNNR4eLFM2y3sloFUHBazANVGHTr7PbrIn7a576O5FTduiL8mnCcKQ5PCv+JIaaiyz
B8Weo/6BdZeB11nw3jkH/vyDdbVrPLHcokiQiTXw4NGfUowAv5Ij+CHcGq3ixO2O0lP2nH7KnjOv
2IlSgYJNNLgTPkdFpqQqW2VR03o4JYrAhWwd7PXSOAdc911cJTaWFs71nkztPganwaCbApjN0HiN
wzlhXGRLr0xYSPig/8V4fGLUtiFIxRpOQtdwb1um6LNxLnjQ47ArE6DpVUiXJqVlIgiKRd+NcxZ1
HFcFyWH6mNejgQ4VSpi7iIxyCwRDCeAFgse9ntLDU7SYoxb+nbQaLSTV0WPZCVLRjPsmDMYf8KKH
37siH7KMVGo0gmfLNNb3RVLvNKl+LUPVu70pm7U7EPpC6AN03rLGU0uUaTy1i406mb5rDrZvnPqa
Wm4FPusCTbXTbj5hTlScb9p8iK5xOafb5JWeytIZN3/QMEiS0xzaB8PehKAu45EqHkKk88d96vYf
yOnPakDrH8C5YjJFuY0SJU6xVh8K3XSJNHhhKqr7blm9ia8LtnCUIZGgvbykI9jRUuaAAan4C9Gq
j6pRiS5o9jd4VwiiYJQgWf8+Bn0vMYY+r5R8gr/AEzf9zrSYySE+RBgkBbumfhr3uchzbK/qHZE7
yyoBeYGSA9F4RHb2uX9G3wBYGTsvZ5qOjB5RdHNuOqv1IvnDbeXE0ApAFndMyNE4RX6KDPToth/+
hRiyaIGcec5N02mxCjRpHzxFXyu0wLIFjl+RB3aWFk2I+RfBSWR/8tYucgY5TEOv9myGVdqzPHB6
GgqaT07yWBQ0cGPQhhuf4TkxF4HjeG+1gsDh/Ej53/gqLxyoK3k16CPwBz/7FH8MnMrFvXCc7qY7
lnSrPDNxyAEMem+tO+1BpuqUOKRM7zv0Yd8JijX6s+CbqDe/CRJXl5YtxeYi6zV+E5tKYaxMRkeZ
aIqNsRSQgItyN5tO95+DBImBSzg5AAXUxA6SoYUQREFAS0DEiwjq9rKYqd760pxP6FU7yCTWL2F3
dboz8iKhcZmBYi7r3fz8alB/3kbcTGm+nx7kwi9XhvnlbswHQELpEsIUGBi8Kw/DkyQsrW+mNNdI
nDOag6IdCxAFUnUX3AdIoPbP7S7EU2E5dt/ziqbC1lnRrnHOqMsxoD0wZyQZmW8YycPQDYewU36f
sQF9Sn/7PETYl5+wMIpUk5kD6sIfi4rwJbcwziMsjt525uhO4GDgBcAkhwPFmkrGbx07/B1Ey1Xf
OjVI7YsnzkSInONJ+y6tcRYQaryqR6Zo0ZyWHbhNMXGZeMjX7W7bItuOK+tnt5SFkUSwbHDWr7fQ
+8zZjbiMX3rQSyn2F0Pa6Wrt3MbZvjFWQJzNK1lua2UJIOVRe2sO/S7yoaucoWRZeH+WhDRXaJzd
D7k8NfIINB0Ug9P4Aa2w7qKLwsLNe2mFwtm6BRE2KYmAEoY2DROIGArJZkUQnJ1XRdL3BUReaNZU
VAWBmq7tBTsjguBsPI3KKLHZzqBH2m0fWCdHfo/a7mE86F9ivD1EdQ+RzXEmXoehanQhACcVDHUq
lHFVqPym0T6URaysm9f4+w7xuUBUItPamFEk02J5N+cfGqWjpXUYkpAWRUtJbgtuk/9h5+i90zVM
biLzxHmMKpGmXkPFofEnX/NTD5Mgzan37V3pjz9Es5ub3hYcPH+jceZhG3qXNDreP0Wd61Qvp+ZT
FZsWLSxNROJ+BYWGZMYlAyomE8PLfPW2LyDINfRS4kBH5XXJg32lzruyzV2BOV7hMI6v1ZI4c1Rl
SBnJKj7g4Hd3HXSo0JKi7CcM81uP9l/DQ/0IOSGBF9w6AhZjr7HQlGpDEety04Kk6NGeWGHT0P1J
+oqWwuL3ll+30BVioBgFygCetWZJcystWZebjtqi4maPskSVkOavyESauwIaNNYouCO3MkAmFA+x
ZwTsMlcqVP0o5QtetEytaHBVR6HtC2teh2rCi6jCvmH3EFNGIhz9vOAolAkXrUlRqrZlA0YPTFs9
mf5ygnTpHauRsM58kQe53i+AobkV+ufo5bua4DWtZmxzFWCdlNyHEl495m+rRUKFDXpSGpLGaLIB
2eOlSRB1SXR7IICw3oLqW1GdMr0WOItr7wQME/lU1F8Bwk+oTfZYJfqC/SkWxdXH2IOqh28toIV6
TJW7kRwER4v95svL/hKP803xOPXz1AIPoofHyg8OIXh/Wc8zXg2uaGyRnZlbYJxrqtuxDoMGYAmm
GbQ9I40A+bZQMvHaXVyuiXMX5VQZfcPWlHbmQ9DUHjgPI9pCa+z2x9s0Oais4QiD+xPcP5f2MPSJ
lKKfHQn3MP48KPJPKVBe/gQCNVMILYHZ43ycV6UebUSYTGbU/YL2Z2RVTpm+/v8AOJsGy3tEFhMA
vUJckpe0Kt5uI2zuBni6YdZ41uBzXX4lKVYrGYr08HJd7Cz/R9qVNUeKM9tfRASrgFcEtbq82237
hegVELtYpV9/D557Z6owUXzz3Ynoh4nuqCSlVCqVyznhhnOQSrPq3+4F2ndRfSCobqP1Wv1MZ50t
FEjf2mxMLEaZlW7TkdHYtIJ/qchMxEyRxG3/V4RQT1Hyx6h+hcb36yKmA3BxQCYRcJcmQHg+6QAv
18oBhnorhcuocBtqq4nX2g/VSPwi/TW0K40eX/ZlkuVirdCRBCC9eZjf5W2qRpGGqbNeeq2b+CpK
R6IqVqL8L5HdTMx0iM42psgIgLAExBA50n4Ab7Z566YYVVbXkCfXJE0Kn0lqe63t7BKSDITduvIq
DYtq6D0em5U09pdzP1Np5jNrxRwlqn6MpmHzkOr5QxyvAaatbc7MU/Zt7RiaqzLaNIk/uPYRmeb9
WFib6/a2pImJqwyJGw3Ey/OSdaIoXc1saJIjcaWzj9Zambj+mkbGWp1LmG2/ZqjpqJUGo+q2AYK+
FcSxr/6Jaebn2wgVsD/JvfuH3U5jbcm9ihnsxF8rBy2tJQA8wZeBwGBCR7+0CxUohK5aQMmaJ75W
aJ4oHVo32oqhf6W/hKo4tig5AIoG1Oaz64CFhmMmYcLoQPPv7Ga8l3fmVqXGJgccRnTgu/YAMqAu
o+GTCSwhB32kd2u6fo3vZh8xC1sHINPIOGbwIAd2D0iHrUvJHVixvNQnj9eN52tp4lLWZ07r7MDF
YS+TVIHCxY2ys/wmGL6Xh+i3i+mJ4Ub5kEFLi1UWzKXdxLyGgTAP8HQIxi53s+ZxipGeFm6LvLXF
mzkSKhLDX1Ft8uVzR3wuZWa2QkkstAZACkbNt/amPEVbzNNvp3G7/yJ0xTMKZJdANNXQG+XOa+hJ
ZyXCLuuUdmYT4KWhOuOaPgu+8ULEzDaHylEA2srBPrBt/eLZpOWHzjwZA9Nu0mka58M863EVy2Ta
jdk6XsidmSNms4RVsgYoZEBn2qTH+tQDzY59n14BLUDgV6sQ08ZcETivrkduRJxWg6IQ6GjbqRU+
3dof4x8Qn4BbpnpsMWN93VgWLBLJxgnxVsXcIoqylxaZGHVsZh3Q+hQTGXD+G02jXm39a7T3yUjw
wEHzEkxFnbdl6qldlnYoUtrqv/K+9Xjc+lm2FqF/7W77FAP3hVcUUgWfb7qzM62PoaEMEsqUfzCF
mU8Tp1uF9hQok90GXb37Tw7dlbf20gpCLR2nGcMLwGG/XEFM7fSuYuUZdcfhm1W1xzZSvyeGueKh
vz5IoRweb2g2RaCIvszZxd0YOkPjsJ5S92kIzEDuTCS9/zoBBV0zxaWrDy20wNlFEhWgJnO7aI2u
UrWWpFRFA29+O3W2TmCO9oN9jA7m80iVrTyBF2df7uz79Qb+pSNvAunkky4YY4EzF5ZUstYYxuNp
L/RtbL0W+vcq7A9u9Pu6+S/KAbIBlhXxJFDGLzfP0UtN1TPIyVvH1yON5iyjYBU7SBKtbeCSoZwn
nGaGAl62KlNIyOj4xp7VID3G7ScO2lRmVHsv/zm+JP5qHmPSYO5TzqXOnKfjsGQUSCtQto+fk508
glsMRfDJh5WbdcCdr+NXMFNwWGNQAJE5+pRnZirSOMMrIZvOoKv57X44lRRQDc8cadGgHGjr9UH4
BrwBAKyntPhYq7It+dBz+bNVbnK4GXuE/Dh6jYyb2n24bjFLgcOFgrMFzTvO5GhAgBkGQFpDLuDo
7O2PUJngDagovRGOJygeoo25VkX92tg4LS4oo5Bc0TBePW+BItZo8CGKMTFwZx4wcEKbF+XR9Jw7
nMaXYZVbaXEt8fp1kHHGnOlcXMNdN9NTlgIBO9lawMjpkrUBpcVD4YJSFn8+B6ovD6A1JmiE4Sj+
KtX76Lzr+j23V9KGi1qciZg9fQ1m9Uk6QETbKb5MTDqOa4moJTcyafB/WszcCCMDL3oAoCOY5HvN
R/1uwvk0UQjwjINycI5I8VK+WeuUmGz5y9k+EzvzkpGmWEkREkaz5NFt/NjRPRHepelHmq1WDpdl
AelzmsWfoC8uN8oAMKboDLzuzQq8OAhN4LvSgwUgmIS2gF0D2PerWaAAu4ZTMf3wXEnE6shdfl6y
c5xMggsdM6TO9CiYmk8AebVXtmjKWOk6+YTe/yLHBPMDaBN0gn6lSwVZhVyFRkrw/Phg2jnqB7Y1
PLI1HxBIjJvRrx/dY3pQgnBXfA+f2omSLgFkJ1pSKPi3/oOWtqXTbljIzBkuWsK+dk/pPEf3l2Gh
bw5vMoF5FiBWJb/rn53PWpB0K/5qm8bCUbmQOPNtHKMkVhITgNs1rzE5dv3Ki3rhtF/8/syIZCLa
mFnQyGle0eboDej25f1ay+2CxSCJPoFTYNm+libiFAUrGUtIeekwATzRpYXM6wHE4YZUxbjjbY+n
g0FRfzZ9q/XLtXT+V6QxDOh+Uu4BiByhBZkdTNFwvYtaNaFFRj+fYFsUwPVnTy9w/018urpX3iV+
xVYrCV8HPiEacDEGQkRADyBkvDTjGL2dRanaCTXxfqgPE4zyCCDwhhZPCnVu8hM/2i8ZGnVzP1do
fAJxZP5krKTnFvwhSoWIhl0T7huB1eVHSIuX0ZArCUVX2U7JqgAUi4HWgOkm+blyHS+ZFN4tE9kN
Tq6qzkzKiPoIMDnQ177DbQxa5IYCT8aXt/ped70JVXA0/wNSvqWTciZ2nj6ogHsEngMnoULtvLo6
VXzl1lrRa5740chgjpEKAbXzZKC3oL5nQAO6vnjL2/T32s3fS04eZSRLISMzAVjIBB3VdxY/t+B6
vi5oTZmZUeJ9SdLEgCCQ7FKmoSOpcf0aDc7XxehruzI7dwWXqdY2kGNrnvqY5xjKtXbxM78HkMm+
uJuQzI2t8TroXvbDPQ2+Bdg07bQOZ76m7/T3Zw9RWdWawXV8B7Mbr1dDbwiFZ8k1P7Om7izW7qtY
kWEHMa1FvC5ChK09rqyoji+d3YpT0f//jtenpzvTBJG2Y4pp54w796bddMBxItTCIxQQpJtip1he
/jxuC3Bv3OYYmG925gN7WUP3WtZzGtA1gUMHno/L5awMZDAkw7WkFoYHe0WZdEXPNQkzA1WyMcxV
iYspL3+k2j2vXq6v49LrHev4jwozyySi0LQkgwrkwfVMarceOj6R0xkDeSoe/nVf8HQJnEmb2Z9j
WFVdTws2Vu9FIijnkX9doWUL/0efmenpsu057qGE9uzGCBO/dMFVOKzNmyxui43tnSrKE3P55cYb
FR8NjZs4z1Lzok71AKK5ua7Iog88EzG7Pxx3LK0BMGVU6xETgG277X4q7Xukrg2JLZvAP5Lm86t9
bTmDbkPSxDpQ3ckjcnsvFV7iZCOORKxs0LIvPBM3u4Mjh2Q9R1IfwIzVXj3kj2YwIQwqgRUM2xoY
GwnlKJbn9whiY6/eVKCwWfeEC88GtP3/vYPzNoq8d1nYJ7CTESGYEd5gRpQW5Z/Izmjb/Gsmpcns
z4TNTvGgCaQfXKjctTdNdpuB9aX9dt1clmLLcxGzcyyaprJUoHggqPqLOsICthtfLRQsRpAO8AVB
qjVxuH1mIc78boFcUdK1n8ZibE6FD3a93Iu242GKHotDckceJ3yCtZz3JybAF39/JnfazzO5ravl
VhXCczRBe2P4xR2/UQP1pdymVHtgj+GdCuwcMEncd0//QbJq+TD+o/XsvI+taFt0+OBC+zm1dHRb
5bY4Wh/inX9it1bbvFw5JtMvXtN3dvxFa3JXmQ6lFafHslRvGrfeGS3zqxik6rWOjV6nyl48FHhK
w9gnP01mR5OYTI14h/C4o13gbPPvzmGKWqdUNV6VgL6gYJNGcm7tKb3otJE3AueEO9FlzeTGORdR
HeMyb5J8OzSdF/VmoBU6vX5GFo0XBKeYWMZg51RduDQi0RSjUVRTXPI2HARa69WDCDCSeFQCcY+m
3PE1ov0JsGXedcFL5nMud2a8XQVyuF7BW6B3nKBkqJbImo7FgM6NP9clLa3kuaSZoRpdmst0irwa
C2DYzTPmwmjurlCfLApBugVr6AJeZj7dA1Q1AyS8QFWzs5uGYTj2ZpRv1/VYvJSQQYIEVCRRNJlt
FdrpM+lML9Wp5LQdttGHO6ERZXih/kdIQEv+00U3DWbMTUyaz/vcJbjutN6CTiNQ+/lN8tjdDo8S
eR0lQD2DWn+mIW3dF4VXndZy4UvRxLns2aY1RSutfkKpE+VRyh9E/lxZzGn6de5MzgXMnEk4mFUf
xnAm4tDujR3Zp3vHmwbN1uK7xdTQmaT58xPI2hWvi8lt3fVw0xKDbZOsCdhsSkWtPTSWLfHvXZs/
RsG4q/ZMwcqZZexx8bsy0WuFEbDr67coBZS1LuYgADg2D5AyTQlDzC8nNBYWRunvLL3DoOV/c6hM
OF0HDbLo6prtUV81CtqtpoCEg4w9+iBJ77lpsqLK8rn6R8y8URtAy1lVIpmG165CwVBNw7rGxd0O
L2VNPFnIRylY7NlMPMTE2qTg0vQIGVfc1KLFn33FzOFbTWszruErqqa8sRS2R3PoSrZtTYR+6etj
vRjccEpSsvTFNu6y+vG6Uaz9/iymS0CM8tdDo2GJF6lPFVtJ/C5anYUWX9OekG7m9Vu96gjQwnDR
N0TeoGF128X6kxIqwX+hh4XEOcDfQOk4v/MLZRyMZAocI7f7Hibqa9Y5D9dFLF5/ZyJmW2E0WoFu
cJyfqPqTjyBaYq9qioMaiZUlW3Y/Z5Jmm9KxlkfpAGXCwnhNQxG0ijxEJrLzXQyQzrgEFE9/BBHh
o4vrxUsMdpvzkPI4aleWdXn3/lnWyXzO4tWyFlonsLK0In+wAJRkaENX1sg91qRMf38mJWw6onAJ
Kb2OPE5We5b4PojUv75/S2EhBpf+NpHZXYyHaE3A2wynLmJviJA6RpsLyU7MvOkBaPNfCHPQbDrx
kAOVZ7Zwg17Xll2GcLYEwbVl+hpevFx/Zpl+11ZrkdniAp5Jmy1gToxKky2kZemNWiKiIaZnFz+u
q/R1DhHvP5DR/a3TbAGlW7YSrJrTk3fim8i3clvv2+06zueaOrNAE2gi7ThaUEevIrQ92WQoQmoD
wzIBc7hI+v11xRbe8qgtwmcYALeHhvNhi6gN0YkYOzUqQdpb+Kfb1iUt0Iz0WtPnEC8FDNRptP4l
fBscXKk/aNSqUd6Pntxf179ksorLCOfyQ2YhVNp0SZ1H+BCX/Khd1+vHdsUuF16glyJmF3SZ1vWE
rQxdDwlmcZ+cw0Rzwe9+5Cf4m6f+QNnEZmp9Zw/ZKfl2Xb+vLnQS7mJWAlTgE6rb5UFv+z7pUpeg
YDR0QFbDPHDWUMW+L9nzdUELvUoaaiMGARyXbQJAcuasmRgrablKjQYb9418F6cEOGYT9uBw0z33
J7JT0Na2InNBOyRsVRc1XAi3yMxsZdIATHksOR73IrDRXebso224n6ROkHx48NJhHfDw62HB5arD
yzgYg0I70SwIEVnVt5roM8SqsFnjRoIVD+2CGxvpTyArF9F/MLW7EH9NQlGohmdDEsWeLW8EUKGi
BB895WBybPeROGUbTNiD/Y+bR3ZYC8i/nguIIwa0RNVtooe4tJtMWvYU72W0UypPAmVVJO/XN286
WWcnDzNIgMYE2hh+G5hM6LG/lOB0bqwkNUZ2WnCXHp1W8H3Ibx2gud0STe3uRtxRNDfsLLgud3Yp
/SUXhBrEAafVNC13KVcKQOGQEJy9SgSIs9S+49w9CmAT+l2Z3Bqmursub/q9uZ4EhxDwVhj1QrR0
KS+XRiq7uK09Nd0x9z0iP9N27e6bxy+fSp0Lmbkx1IhI02gNFtMfS6/DmCi1VCAZeToYg0CADR+a
68E6NvVkddeUm/m2IZcKK20ol6W2fmskIqKuVseHhjeAPajiMhisLPkw8l5QA7ShlEVmS43Rbvxy
aFf55qaTd+Vz5kj1sVVZLLaxDLjCfpqY28/f+CsukE1G18iFZwdkvuJzbgG0h0axRiBKq9BP36hK
UOhSXbk7Zv7tLyG6A7B/jAMgvTA79JbSNAoYjOtpHijx9Vr2FOj/j03WPAJjbK2hb9FS0XgMKDs0
zKMUMrdUkBJFqcS7jTvFBgg6xyHO0OzGAOl8/UwsnUEwi/wtaXYGeVqi+7/GCzFzU/QKhnUWtLUK
jmYMg7NRf446UvvXRS7uF3KTaGMA9wTGNS6VMzRDRpJBOdDq1N4gnFMt5YpLm8druPSAQYRLFlJw
2xrztEIUlWhJHkruMTVsNo0o+R4DdunPkhjsmBLW+3hBFzQXovNbohe7oWDuy3VF50MHf32EPmEt
YV6WkHljkws4J5GYBfdqYBN6XYFMXsILFkRyNHf5WGPgL+lNGjZa9GBJOQ6U9JaCB46+ts3L64Ey
l4m9tjGPMXdLwExsnCLnHgAFjW3aSGWvSoCtRm1sBGXfRjQaUmSJY9buLODZveKVl26vr8eXewZD
0UCadDSCBk4XA7CXGz+kbpPprlV7ttpF1CyM23osvhEy/Am7BKAiifNs2ZWzcnK/nKWZ1NnJzZCV
I5gQgifqTYwkOsOhsYo9bom18HJZENFB+o2eMgwuX6oXVqYYC2LUnt6n6VZlZooXVoRHcmInwfWV
XBM1e40UsRKxzIQojodxlXdbN2sOlsZWTurXy+xz7f5RaXZjgvenk6Gug4Ej1F+temQ3TaU3jxjS
r8SwLzIfN6pO7VTnQQWj9dxB7WgaixzdGHX0fF1pbdqpiztl+hp3agtAvOcgs3W5wGYb4ogJxAuO
WuEuLV4bU56s0r3NwjQgot+VPAO8zqhvhtDytU7dZxVfyU9MzunaN8ycF2aC+3ok8Jeck2hba9tc
eU2PBZaId251G7Wu8GrHVP5danHyJGeqo2x3qXpllJwlKsSWuQ5ylBYdT6FXsTUTXtJuanRCTwYa
Esl84sYs0oK1Frxyoz1HfV0fcTe4foP/vAGVFz93NOHpsax9YLlXK0b95YqFjhjgQBcfQkHrC0q7
jpahvmmxkjLXvrWGBpAGrXjsigotIWOxRtn55RaapOlT+D6NrQOB7HJFtUFPFOQOQBQSlTeu0z7p
DNnTFYtdOqf21KcHhAsytVVfCglzR4oEuRdvyDmrvZRY1UloavnkmilG/i1D+U5yu3xT4nI8Icml
Ppqiqe6QNkTfJ9pGqR3iptC73D3VmVs8Xv+8ta+becZ8QMq9TfB1AjisOp7bZsRf4shdSeMu7uvZ
IsxW2oosSwJLAotQATVUwatXRtYE6115w7g20bWo09RUBOoEZFTnbH2xMFHcFg7iNNWmLedBolt+
na4NsSyLQWAGgiRgpn9mGs6ydnnpqnWhgZoItUhagKmrSEjA7Gh/fYcWl25qtvlfMTP7qYakkIoD
MX0a4doc2sQThQs/25e/R8VYe8UvnomprIqm6AmTb9L6TCs11qu0FS7CTiO9bdsxyBXMUlxXaXHl
gBGBjhsgdoPN6lLG0Gua3Ssx9xxm8ftyqshLPcx80ulr8cbi6gFgGNNngGvCC/dSVMKYjplkpfaS
Ti+9WIu/KX36ygzro/33QS0GN8DJheB1Glg051CGcS3r3JWMg0qOtNQetX2rdXVwfe0W9gdCJnXw
VMcGzS5A1pVZmBcZ95qxuZflCB/B/p8iZvebJrsKg+kptmeU3SFt0xwgNkm10oG6oIiDoBhTJjj4
uGZmds26PNPa2OGeQB2OhJHHC3vlYbMsAjlvgOmClXfuCMKqUCTo87inNj8N+znE4MT1zVgwZJTp
kRFGowWmqOflZkUdOjXm0KFgj1kqaIM+zFaJ/etSvqqB1Cwwi3BFmQBymN/IiKpqXIdpg/bmx5r9
NK01EruvaqCVAskX8AFOF/4cQd9GOKtqkd74sjdoPjxUOIsI6FbUWJCCaQPg2avO5F3mamRA01B1
BaOZinafKo+ucXCNp+srtSQCXZxgWkGlDSj9M8utlBibZRCOEH/rWneWCT5QdW21vroULJKOMQ4s
Gghl5lA3nZo0amu7OIHckA7F1eCWHhPcyTxmFTqAZzFlvjLZ8PXZhFcTLA3vSBMOcx72KjmTZeXA
0OIGjW4uN4YNHrcpaKijraZhhhj3z6NU1ibCFiwPuqKSDbAqBIT6LDqwhaWhAoED1PUZe8tiCYrr
LnY313dtSYoLYKXPGwGHaLZrY15gMBngNx6S1vdhkj6jiLWmyZcch464csqdImOLZZxf1imLDC0j
DHwibe3HWe4J9w1MnzdSvEvl13V9FmXBMtBWCj8Nv3B551Q6G3o5TTprJO9uLCskH1lYmlTBI3+b
O+jZThPWrpyuaZH+eZRMxBcaGr6IBctEioqYs0XMFJaWXUM+zLChRmw8CGNbq5jO13QPXVSeifyC
Z4Ma/t+o+kXqfKS8iK3EKUbyEUdHkpVby5FejBRCCMgUzX29LuvSTNBUjLlrFakwbCRSYnDnl8uq
F12jcA4YOgVM99Qx0LMLnKh8f13K5eZh5WAdoCjFQOJ0yZI5Zag7YOCmHbTRZyFY/CpQ7eCuJemH
Ur9IPDuvC5urBGETeBvIhD574OeW75KYW3Zcg8BYY+192qras+tW/e66lEuv+KkS5nUcZCRApTsR
sF4unB1balgaoNayp3HdH5owu+p3NmhO9qTHuSC/r4tD5eDz5XRmjdMqXoicFD+LIl1AEFfxkAJe
qrXvksbW6w4FTGYWjleOHYhcNlYZ9qAQdsbIVgeqNGXvAvmvUwRo1XoegbGGNmlnOmj+10XnpTy0
gSZa2HU5NdQMTv4muqhJUxoizW/agQl6mwRDR67FkhZzmHouGlplUcYfOpe3znMDahA1RZNAKB3b
M0BuWmrUCaOmdH3DySSLaRmTMklQdewdlQWwj7IyaM+LotZ8oSBZFW+7gYf6fUHMBoPOrjqUm4oM
TYj3k3RSlEyjQR1BdBmNgQIc/D0j3D6KSkfLAicKOxS1NA41mLFvCjVyqalnlmeVXf5oZXrXUd6W
tYFAP09OI0LJR72oUJTkdQK2XKvws2Fwb1EgqTey0FVaaQLXT13EVGpWeeBZbTw6g9rc4PkDgAKD
FNsIH0FZVYb7ulfBwEnGnoYyzNHIoPODWeliN+a2sm9AYBEkIQdaSRuNmxbzJcC8ca2jBYDu0gP1
Ofmt6Fa6KcNUonNKA6thZxDayaYMtDHW3htDZSeYoPM+jkN6kvY4bpCqUV6kDbxUWhYdG/wkN+1b
7vLibaxt7YMVbearncSk3BgnAKR1+sgzs1D6oZP0J/xsG4RogXwaepL8ULKyAqNAMj7HvHI2ut0T
6vRVTVMCviSSq85T77SNrwslk7SXrMgpF476YbY2PwAojCbNMWWZsL1q6NvWQzt3/90YMnTlu1oo
t27RGoA0rGLa1wc+GV3ZOR+G6EoX6co68jNE5D7n4L+ThsNPUeOq+14z07s8r+pXa4R7DSue3NSm
0JDya9vbTtXgPuJWy/8olcpeSRxFKWQ07ZFlSiUA3B7VlChANVEV0iIDX0nPSDNcTMAB86qK4KRo
o/5hNGp1ImHHNwCIsp9Exm3q5mG246qo/UHECm3jstqMXEqAF2pdC/IqgJ/GUprvUovQCGyDG9EJ
XY7KhR373TjmJ3SdaDS1DViZwft4o1iRE+gDyn+UmVG0LVvroW0LN1BZSwBaHbe7YRDWwXXZZoit
QFZN1HiNI4coGO1itGiXauO3omjJz3wE1sEg1TBICsf2w1ob7mNAmGqeatf1BpjvgAdutbivthkQ
hx5D0Y+IANJ7zWRvRdz9Qcj7YsVZACSdnzJzd3XZ7FiXHQtWvVRZ/ZsL5RfKwhZVuM53rsyb3RgX
aCIUIJwa9Ro8UGP5XNXOe6+WpZfbIJnpqpICKqSjySiHoCGCH0ht6CezrTwF3QceiL4jajXuqxIj
16U66b40hxOaE5/UuBoCo7LrYHQ1TOLXqnnPwvwuy5IRDXB5MNgGHXKt8cYCsjHu4ysmfyu75IUk
+psccBMDgwtQKK0S+XrY7EEhdDJGpED0vvhuGvGr2WFUItIi4YmJiQk948YeQBUPrQqMPl0vHlzC
fsu8uEucJNokZVhSQ0E1mKFPyTPjPN6VrozoUKuwUDV8BOzzVleIsWFp0lBRJD8cc6xoXGUQAyQk
v8i73uuQ3mMiV4IyVMxvoWb649inBymRWkw7a7ip+v4eBn4CRggEcj2iYdtbvjG2aL3utEMr9dyT
cGKGlT+2sbZ1sPoeog8DPqSvfMCXmJtwIFHQE6l7ycCA3pYLDqLAjojKM+DhEY/FCrKm2ogJrCL1
MlVRd6Ou/Urj1PGa2gGjg1ZsuiiNN1FlJvchcWKfOY3iYUbdSrwqYxgvAYBc5eVGyH3NKPgt6GXH
+5zVtuslpJP3Yx+5d7WS9sxzHFC4285vocRHN3fvRi28QyXpTboKLB1vSo846uMQOTvHltzL6uE0
xPy+AXIKALJ4uW1HsBbhebtVBdaQmTsRmoGupncRXjaVFfph2ARu13hdDKzZaCCFp6kVaGeTcqRJ
MfxEvqADHH+6VQR7ZhF77wjmL8zY8oiV3tjC2bLMbYOokzdcji8Gb06VXj1kQpR+ouLnMoXTelQc
SvLsmAnjWDeZ32NWL+mcOBiV6K5nyTaNwt9jHcYeJnqZ3+QlOBqJE7i9uM95a/vocsBAtpJuhjyJ
vV4HT2WPlkUv7kFhXCoozFlv+ZB/ZJh4NpvM42X9UOIYtVXRUSU1YEo5HFcr3lxe7goGWOdM9TU7
i9DDO76UY4zdjGrm5UT+jipS+iZzg75Sf2NyEa30LWj2KhTAcClHnbixgIZ+qmPyhHm2t5LIwS9J
2OOhkzw2OXISQ51s0IS4y3i6s4fMC7V4Z1XNIRN15EWpkwUg/8w9dL1DT4UfXNwAmAVKU5C1xj/V
WAa4OKDv+ENK1di6su2CSk1u3co8dV3DOg/nnAxbNdWHEBkpBe8t0hrVndq45c+sS6JfEXHzo95z
3Vdi/RvnEs1ZkiMJgH+BHonwBjOiASYFDrJKAQuUjP1HZgoepAOK/04iNgDQOoBEZsthISxyHlud
qLtOVtyPlKHZ8I4w31V4B+zlJkcJPzrWcG/4v+hWwz9KtXJrtOFdnhr5AQ8/Cma1LXPToGI67LiE
jel8a5hiV6Y586yUTLdRdju0gEXvgBkhOmrmsS/AXpux4jEVJKhi7TZT83u7IDVCtCjzMYeETh6d
M9o3RYV/YKBeqvW1r7J4q/R26rmYsnUb/T7JtUBgT26RN2a0axJU17JNVx/BVb9ryuQQFmWQJhFO
ESupXvaYRukZABWT7CDd6MZMHdNLbTvx9Cz5puZoiar7yksUcxPL1Osz/obuk81guxuXZIh7Mutn
VDQ0wf1pS+NbkTRw/5hcctR3TRWbbIhfDBTrPRepMWQYA7uXG7C2UWcQHy0D63pUKw+CkE3ekGcX
4MWljRqdnei7SI+2TRkGwkx9sxs2pmLeFmkImw7rX1oY/4gsFMHU0cZFAcS8uMIbZCjQaD0692Fn
f0Nd+7YFIohnJebGaJundNAe8wYLpsBkjejFLsV7rt8SlHxtpbl3MvcGE0k6xUN7z5zqBi2aqScs
96NJ+4fBjANMafnR6PipNLyR6TtHbwOwuR8Rkgn0yufCS9ToaVSzdzVJLK8O9W+96IEmnIXvkSju
pSb3SmTRUB8egCl/H0ejhVHKkcaD/sGYc2tl5YfbIHkhDfRPRUVyb/Hwd1gWiWcK/cPR2EhrTCsl
XAEuPPcMlSd7B4hCWq19x19uC9SKivHdiga/Dk3Td6z8xjLki4z5XqlcjDyW420ZjfsEkZLS/YqG
HmaMuWgbwR+SZUzHOgu4iw5d0SmDCBdNXTTFzdLHPADegKe02aYvgB445LSzxMbNrZ1rhn+QM9m2
WU+8VCkoBtpQD1PS37maoHsQJ912u5dMLb5FoRAIEPU7WWa/Lb2RlOV8l5aO75ad76D11rPyWvHS
hsECNEK51DFyrGiKl2nJdhy6zKuH2G8UxGCmybzRMg8609kGQHgnzsRRZ6az44p7K9J8GyvFkeXd
tORPiuy3aIA4OGjnLfPyfagdF2+F/igd/lttrBB+Nt6YSflklep9FvF852bJr0pBVF9HZgk8dABy
2fUBOJGPlsH+gP/2IZUmzap4UyvVMUTIAMQyrxY/xtZBFEaeykH5iLTqMOIBAK7CHQ7QnsdgG26S
XRcBoy/t/JQVqB82zOtK+zFXgWeM2ywT47a3QRli5mSjKNa+HUhg1F2AfsmPPCSpZ5P0UVhGMGba
McZ0lxW6t0PGd7oR+ZVebMwILxfdBHqRhE9HIZF7IXJVfYcRXkV8c8QkCUAsnorpfGDLYCCaB7Uc
9lbHQAJPfrV1GGh9spt6hLvhxcVF1mbqgyqNx3F0dV8vUnsryuqbK2wLtwf/hs6NndPIQ84wYzRa
IDwW8skwMEQ+8PahKotTJ5PQK4d4/B+Ormw7UluLfhFrMYNeGWqusl2e+0Wr27HFICEQGoCvv9v3
LekknXYVSOfssUhsigUjchXAFBwf+AigAeXypZnj+xRlhU+HYmbqo4/yonEoNF5J4TUMo5NCQFHy
MkSyivDv4PYeTV6ZnlWMqJtso2M8tDXL5xvUVNW6ttVCTTGKb7wItY2iYkuXogmnS+fl+Lajwm+7
fd6OO9uYJ2n7R0/inzfXJdlOjeifEfhWy2FDXaZfNGS8ykwVo3pJGe7daHtZ4g8PgZLB88jdXnrj
m9b5DupktBliwSZvyfjHn//NXY8PLylbN+JZjF9bc4SCr+CpKdrlE7Vs7cLfAGGeUNlWZRP8PZCe
B/Im3c2TL6TJ8cSsldMobLBDNYxfOPP2UbQdfedDov7qWXagXv8AeIMXwgsumHxQjEErq/zKzt/w
IUIXgOgHOVZR9OjBxq98foslSmHTS+P/hQGyxgBZhjl7Nm65zQGt+8lUaoYXH2A97HZFPn1wTuuI
hadJ9IUh38yKwqXo3hzvLdKcXDg+ePqN0kcOPZGY6a3lc50Pb/K3REogmpLBERO3uyVZKx6riqP3
zENJJ5O84PIzmvsr5I5FbnQxBE8x7miUexWtEMeZHVdtMCx4Z0HsjpmvDfdpv2Fv4RveOHv2EUNr
CN0ttN+v+LV8yEtgsruGYzfFZtf1Qy2Vf+qip1jvvEgUSBSpouAuvWPQvZr2k4M8zImsu6nZrVh+
Jhz/6Q4mtspj/4l1rJLN7rz4KMdbwK9xf0JTV5mruOLRIAoyyYpEHiII/1i0mM/IglhBFDge7Eb2
yuIHL8zvg37XYk/jsOrVbh0/FXbMuckBScT5cfVxH5h4mQAtf6Xpk8DeO6PTxCwRxm55U9zfJayp
0xZpL/bmt+6EgsY6EtlZxdnFG9ANsYDCNVK/ZCsp1/SdMkj95x2eMWv0jfL5bc7/Rai2U2lbt8iC
LdbGIO8V0pEV+a/ilUzrEabgp2SIn1fm71Aw8B6AFZJkqpt2qx1GB49CSpPD0aq9U5wCkkAU2pCY
shlwe/D+EJIem8PVTcfN07UU625z6xF4fAOCydaQsdk5wLPwkrvvNRpqET+PyQcamqBfeZTpIzOn
Ld8q0nv1TNOrB9F73J5nHxjCiCNUOnwfQ5FLWvyujy5pdlE+nuTk9hGfsa7kpyxR5xBfAm0Eq9r4
Ocnt68ZwrwbLsTGsnvGxWHM1i6hz2l4iPM39FD157tBQgsrt8TsNAdZE3S7BRN5yVRG1wZTkzmkT
vMyjOblJ7CY7X4IpLT2vKRJSg+L4DztAUKTx8jiN5K9NEfSdRdNjG4x/uS/valoAADS/PwY2Tc9D
kuTa3ds8+YvD4OC4B3aP6qdY6UqtEYb/lmHhkphQ+/angWiuoCEgkZbbFxngX4Y+0FZrlF5Dmh7y
nF/w1xieuHdtBq/s/SsQqcPs8DJhWZiEfFS+V8XY+0yaQd8FvVftAvgJlzkqcJmVKkkOgVludEUD
axK8dqrFFZPtEU6F68bWGvc++pyh1h8vatoYIBZbDamtkvGzHx4pa1/MYP8t1JVz3hyIvxTpONe4
X7FA/0TLhkPnw4KY47SrxykNqzQcz4Zi1P0tsIgxQatjPIorJ+FFr8m9z91u4HDEjCnBJJ1lBTKt
C5UtKE/CbDxHZ7L9ztoZjLNpRbf5D1u7Ygbe33jfXrrdPcJrtInvg3WpqcPC4aKa2WiPza3gcXcZ
ZVoTPAwR+dd1a9Hh3FCa7AL8Jysdy8Ekd62Wk+ehaSD/mqCpirb2StxjarNikihxGnZ869cq4fiY
W+yiiLmrlGx2Bl0m3YC7IonQTqOXZ8uy0xDmLwsQMEzizwn8VIFfTj1Kiy2pFr+pY/K8YZUOh6BO
h0OEL3UbbZ3hYPMk0hXt9MYzueNDdAyDV2SHNlWgp8c4MmcjQvBOpBI0/svS8CWdADBBHNT26uB1
2e9Z15+zllwxXxyicPxIfFUs+A1QQfwQshfV+yUhzVHYCJQWckuSGpBf4Ygrx4ziHDU1zRg2pqFO
+2nXGLzxw1c4JnsPeW1NC8oYSQI6e1a+rOfgEurwOEj5XzDUET30vqwM/de1HGjvpg/EBUeIRWu+
hVUCwBBkwoG6pRgEdNopGmY9FJgllxnkemmJw6w4HCSe/rR7j43B04MiK5w58fbHo1FFnbgMo770
aVOjyr7A3F7k6H7GlzW1EjeILrzojbT7toOskh0a/CIf0TXMEvSHDlis/mMYLnycVxFgACziJxoO
HwFBuhRdP0KCQOX8VSwZx3z/Bdb0NIXNLjN4Z+ibP+Ec3bbz5BlM3svRDP2HxCsOoK1wXWTQrp3j
UA+xB7cDoqAZqu4m79JPQNgWov+jc3Nc6KxqNM8H1WzC+7TOP83UoRre72+wWYDKxLYM2v6/zo/f
oni8Z6l7ZhQ/6Zq5h9F1L2hdvkeRuOUj+eeNwb2fLW6O5RUWPWTw7kh2Y755Nuk9TnXFhocw++C4
R9T8maBViAaiogE/MoarLSJYzpH2GuPNus1ws+rGu/oLHvA53lvwjUzww6p+DEWsU+oVEh78hAJD
QN6NQTsl/5J2q4WTdYa/jRNU7uFCyL2iif81NNyx5NNYd0jzW4rNesON1jqEhWU/Gp8lJM+5hNwF
F2/aTBUakJADhIoUFp16hVNrOiw23aeBOZHU20MqfWfdQ2KbvxQu5d7riszDUzN2BzQgFKEy4pCm
63oL2QwcCfAUjimyPOIhPo4b8qKIt+vdwWkPNPFni9LLzjc7u72TDvKUROyx8R/TiRxS9pERelq5
OXdNV3RmKnw5lGue7bv+n2W/hrCwhL7+ILCCewvcBVuyPItme9mC/mRTvH7dCf7Zx1j+QokvKOA4
p+ljq7G72u+NPpAFdxlGJglAj607NulD181l7EOIo3i1OXPIO6C10VOI+bkPwyIervPynDEPw/Zf
qtIiQ6eMsG/NhKBs+9xiaZf4YNv2FHXALfonPM5FC4cmX/1CgK8Lp3cR6lLll0RHlTFYWbIqbg7c
OxjQP4MEBLB+8+glBu5D2+UMIKPQIX4D9T34Y5FuP4Nc9gB8L8Mm/urElYnIqi72KqNZzUVUjj1s
VZKo4+InBxs9DvxRZC8O5ORgAW5Ch41IupnchuQ1kaw0Emg/3Wce+eOysTI8qDeA5aNKim7CQgvE
SSTn3L6FYrqtFmBXjnh+QQECo5A9kwc/dHtvRl80puY2dvu2RYGzBcvSdQaYrduhruBO3XydxIJR
Mpd7yhFtlfbHJPefuU4OYTcc+tS70xQOiZC0GMTcVYnh7oQQReca5BIBQVD+jLMuiMsmAX64BbXn
i6AcxvgMxvTQjUOP+xsmnSYCe9Qo11d2YF/9NNWrZu+gve+9tggCSuvQI/UYssO6sNPiB3/tmD1u
gGUOooH6mmOhJD7/TfFocIn3a1vwJPlB2g8wPJnrL+s7exxzzMmdRcYwqHXIjsl++a0mI95vRjvo
v33uzQ9BhLk6BFTt2pHtegWUWqnpDsmB/m3V2A6+arACmphjMEsO8dIcYFrLC9r7ECMSeoh69WL1
GBbWkdcxdgBaBmRukInvFjHtZ4VW9yB9iDUmjhlZ/hS72tbgG5ERXkgv7f8NeQtCYcD/IAAhJXn7
q3CcfQDbabADZYd7D0FF2l3yiO9RXpiUAAuwydMj/X0iIcCUGDGHW7hCmS860GLKrX95H36OBEQ+
hArtQwCXRmWD8DJl624y0XGTTO9gzAsr2wmvEDocjwFp2p2J7J8xpUPlZKLPTsn/sLjl5YwWmBIC
fF0SOr/P3XSj2XL3VZY8NT7SeDb1DFoTs2/itsIlMEM33YDG8EkNFUC0rkp5jkpCqglQMoRz7Xkk
0hXRJLSRcyFBZz9n/jq8KjL2pBiIM28xBb742uOTxkMehuqIh6GvRTdq8stfdGeMEo68qGTJINgx
2gcXpABjJ8w/OsLGfyShfC1E3owHD6GbbyITsXfZjBnFI8Dfrf3XIk04/5IeZMu7GFnfiDJdEn1x
UExcpxyP1aokufqp86+LD8ai0dr/mF1Oq1DnWE6xWtQgXZoTWFD5GZqYHlqr0HPcJvSempbKYqZ8
uTREiivy/0CDMbUVXLj5yYMb6Mi8Da+uyHDyiwVfCLDni7/JDc510dZTZ6A7xKTcYZgaRZU7czfY
bI8tquALMvDoMVBSdnCKbVHtBeh43JCZUq7celgEevftyNSVo4MQSGak7NRAz2kwh5dN4RyAHh3z
GF/bmiueuJ0Ic30ErDTUSgt75kmATAOR85dsMdiWfaB51grgx6tpnrpg8bPalxz4C+qV+p0NwYJk
wMYGjHb43UyWrMjl1cOyWy3zn5AMMtdxH07PawrCkRGBoAEiQiR/RwYjQwJ7ZBOgXQzcvy1kINze
Lb8ixWGAiSnN5kNPYdSWG6EXAol9GacNdrmcCgTjUha+r7+PqONYp+M+pSUqQ7pHwnHOIRIAB+KM
q7jpU30ap2xqweh0WPYZArPOYzA3NwHTnY9YfjKnGOdw3MRTII4+wMFajE2zp6FP/9E0AhPrq2R+
ZcOqT6RtgoqNKw4wkiiMVAtAiNUPQSX5+WFrtLgoMwT72NqkyFeC5rSEaBBbKTkNHtDd1cFDWORz
RgsPrMVZenF0ZWEy71YGAS28MEttujarV2bE2fW/WwmA5924DX0dWUzAA0wsb0ki/iRIeC5SMD37
KTHs2MocSg0bqzLVmTu2ve3fQm20qprBl4BXHGgdxg28NWBB73Eim582s0PpgSDHrWmwx4UY93Wn
7WWVBnc8Gh6fuRjsoY9g/FL7IIwdblgTTjx4R7wfW7cCHEnjXrc5eND9kJzwSffNlXisT8eSB0nf
gzxrxqhBnlezWHIZlY8OkiIKJIzkQAx5w88Rj3z9l6C+HLtWA00CM4gcgKAU84UnLH+fBuHHf0UT
IRh5F8eb1tORJevGwSJlw/S+IRRSPqK3UWUvG1Ep/sMW5x2CERJ8B/Y9y0SU/EBEkyAjQvdeAEov
33S+nqalz/unXnshOXXExQSDCE2G3ZrharwY5fFfqqjtoaqGDZW0Hrrce4gaQK8lMMB+BiNcA98s
tlH6T3osW/6D3zHEhhBJsoKDSt3iYwKmkZ1bVo9jH+u/wDqMutp5U3SqgmTBoFasOfIkHlsZC3IK
0slJgU0azWjvfg/hKy0gWg0TYDwxUQzPj3KdHAvE4RBAe0DgqPjs49kB9/ittzDfXgYeDXt648/+
f3jOMgDEyl/wRyrGrNXTp+HTYJ7S2C7k6MVdrN4pDWZy5BkL6U+Gp359WCVd1o8oiefo1KWS6nLW
GVNoYTVDcmCDVehyoWPbVibtB/9NEhB45zTGXlFD+goj07zOsdqB7sALE/kuk5/JPMGowzO7jJgB
lpjVwvjDjIbXNEPWtQ6D+DZPk4oqN8Vw9sK/TSNIVHKG0kO2ep9rKPPPGZZkLC6JP9G27sJtbsCL
N3EcZaVgARH+EVYXsOz4vCTynvZ09HJMDwH3e/ODH3lKa7RtZmDpkELzY3xj7LdaiNdB9G2RvvIp
IELAHBkvmY9W4pluun31fGPRIAzMAl+HDxnER47e6QUoXdtu0xG6dB/Td5cmW/QiI9n8N+fhMp2X
IV7ucGybaL+Oqe4eSKpCUQsJGBygXxR5SOUZYfQUWYHgygC8czgzC34XgPE4V/B1U/kZ2w18NIxP
0PIiWHnCHlzIcYSQFOEQklULzFxBGRuWoRVGsjB7Zj2EaNWsrP+tZbfqu1rDsN3riUTTyfXg6X7W
XgId21C4JMspTTwke8+ZnRec6pS32M9C65UjM0G0i7MZc7dCGEh3ztcxgEcwNtKb/o0iH9qdRKI9
O3tTopJKLZsKfyYrs6WKFPWTN8L8jX5FqrfXTG3KWYzjLgK3Bj0Hlft1a9u4mpSwwz3pw1E21dSi
h/c7T5o8f0v9ZWEYcj0A+/+kHjf/GXTNRm+Nj+yVC8dL1RwC1hmvBiYBravZuNV/N/xT7yMbOpyc
Bd8sRRWQ8QU6xnKyTj/Q8JD+GXqvrT3kqWFLCJjQJ62CFomPA9Ayx+Exn3mCua+RWde+mxHE8Adb
siXZU6qj7JLTLLcviVxT5D332sRp0cFQM/4JWpeVbmANxmKjp7lc8JX8x4NmZnv8tkkMbwtE8lVM
qfmBu335invSHJwMgo8BJQRuN4dNeFh44+IjUXl+3jo2n8KIQ5LasglqqW6GMfMRIk7YuSkd8lsD
hvSGgzK5L3IKP0gLstptIM4gWrPNm12U3qcMYyrPTQLb9bz2KIueJ4B2vPFQl5EbCSdib9v8Bi0b
JhkC2z1MmzLfx2vfioeuF+O/bs6jDyV/6QhvzrLvMcjNbsCr+JTAWniP0JH6p0EaPwZWRJkC/7Q9
RhWLNTm2uNP16Mf0Fix2nY+SNUDmV5Mvz6NPPLQc5TmdIbsACVAaiF3aImjgMCmHls1fkED2aAHO
5YIUWUGjnUE3TNnSdb5Nk2nJ3ut5/pTq0W4vmit5x5oyfLtVQnunbdwlRZvLbYYwKYhOYpmbh9wM
00MTeKpGDNdHzMwnJq+3EfZw9LhFEDBPqFkb4k0WgXMXts37IDVvidggB0wMCKWUzLXQUV6KxHv3
F/BrKUvfW5KZixpWsWMh9HfSZo88/G30lctwYila22c17Hy5Za800eoLiDPDF8ld3abyLyjlB2/A
QugRtz1mmWzO/dpte9yDwyWhkfqDjaLBlD+dKI+Dcu5Gr0o6CnDKTluxdRJhqzQI3iat5oManffY
4R7wS7/zHb9lPQXNmcpop2OjzlAR+JCg2GMWB/wpATb3b/WEe5umVUx3tMHF8OdTGxxzjReqjJZJ
XCEngMBH4FFMq2SZyH31wuikUxOZMkg7KJ2gc0E3A4vmd4hKdDFK/d1qicr6eQSBYzezx5/8xw6j
t+sI2QCiI5Bepr9DwtDPu2FEQOOMz/S4pDNOhlxdGgBZqVBQl09YirwAUNRq+lOsFRiHaIZCMUio
V0KQLkq9WlIHNH5PFIxW2RAlV5gxGswtyfCIxIGhdNH0Fk7AMv1MbmcVUnbX09b+Tn9ocsUuoHl4
9gnHYpJFYTmKCJHyTRrD4kieILm9YJ6BPIBmOLzIsr0Zg3JyHLJT2dBgJw2yh7MlcyVuabycMZa2
YImhTAybx20DI97bJIZUTj3Eqk8KmYq0wLkIIJJDhQqlXQoBXDZdWZIn1Wiy8GxN8ogZ5K/HMRox
8Ix4IsVWQm6q66QfVRlmGOAtXO0FXG3YK/wAn2qHmS1y6T4fu7zSw8BOk41OhkkIieZ+KJVPSmq5
ADANsQbeaXgUYEkjg++fFrmlu2RUkDBYs+DCAVIwkWHAQt/L0uENvf12OIDI7dERibsHYsunhWwc
nxHeW6//PdjBEx193fa7dPFn9IRHZ9CSTRluAcXNJ7Z6REdXZfP2g2gNlBLjap3ngyx5M305kAXj
kC0XtLa+xDMCIfpufjPpFiFMoUnKNYyXmkA/e1yQQ1ThktFVz0bUlPVrcvbo4O0hCXCvWTwiM8DT
cQ2NxHm0DsPGgNr6qcfx2SCRV+EmLsfJoaEgCo8wicu9UclhasB2IKGq3jrRP7KmBSepTdXCml5o
2+F79mxUb2nwR80KA1+Yg68a8AGjn2Er+5jzI2D0AJXev2YlhmlE9HwPFQfogtZecpKA8gJeDQ5W
XSCRB7fYJ9ERT5VXcoHJqG+699BC1RD/3tJse2mWfqxirs9SeM9ZCPZ8zD66CJA3SPFDSgEQkax5
hNDr1cTAJDY33iHy/2gwtv/qE8KSxZN9YnKCAA6JG48d6dyOmzCqfBVUdBFL6cjwjnMW5vsWZ3Pb
JwPUDt1YrgmYFJ9phmCZECQ1fq0APTKWbdvHwEuwDYlfRpiv/bcJ/LTq4ecrLTz7VaOzLxqah6Bd
P6HG/RjH6VMZ9RCq/NY25gGoxW7AHFxo1Z7SwfPeWhY8iAyyepcPax3NOTAh8xYoem+UH+0Qjf0Q
2BUoWTsvP9KJfI84PqCNi/DRGIC5HsOh67mPjWnujrEKAXNgtwFBxcVxEUBlC5l07JrFvYYCx8dj
kXsbdC1Rslt15yPcTQxAF+b2DlRsBpsQ8XPH2PoIgMHefYiX3wYyb68qju29i7toZ4kdrmNO9F6m
8KMvNmwy0OUSUijQWUleD66b1id/nPFSpmgBWSqSDhN0Ytkr4gqBPuVrCGjSU6mWYHCGAIDQKBq0
IfjzdU6iPYt8v9hsDzFCEOtbv0zem/bTdZe3/lzhg/xifgLaL1PYHt3WHKEZJ1D6ue2k/Wkt+xZL
pwSkU0vsAFWamBDoDR7adG1RLNgp0IQ6R5YPoeGBEHZeqPxwOeTsLcSl70KB+3CQtB2xBI+18VN1
7gXW+b5vqhYqll1rBDgYdeuT5bdkZFO/3MD6iGDUuKZe4HZAcg5sG4HrBvrYUgblxwKuKUcSRYM1
Yr8OmV8MkdAHaLtDLEDiLwio7WYMw7k2zpBFIN/E33JyXIGOnnzRs+vc42PBpxocZ9r0oI/m5JUp
EsL/BqI0DJsHNFDegEkiRsTr8N4hXLFANMtTvC3DnrAYBZ/ThN8wvUD8h/0aZUDlMjmo7OEFhlB9
QSY0vq5vbmZA4dvyvJHIAM3LFFQrMcqPeAOhifbr7BfqlAGAaSXRc7La/obpGzgTbMwjmhUL6sZD
sgTFQvWx91HjS/r8z6zt1zgjmkBhVt5DiwH1T8O+ddtc26k7jhyhsYj1jryhv8RYHzYB/iWZOMRa
OOoBwEO8A8wbu46/oK/O/Z6eUDMlm+vB5pFSRf09JOyEM7pCzuNXN4/v3ALK5vP2aJCaXKJ+G/P/
JD8zMcY7VNx/B0vb12sWfw0NHqHNTH7ZLDigEzMdQx7tegtqyf5KR6h7YbQhNTYd5EokKnCQjDTv
iQ5pySDjhK594G9jEjwHuYB4rCcQLa7rBZkn772bDyLEKr4a/8v5fZ1LbiGnm9gbOuP+L9/oqoTB
94sm54Ne+DkLhHfyLQ6G5lec4mKuLnkHtmQZ+ROuWBQRurUcen3huXcaIgy4wzpCkqBAuIUzPfF2
q9D19AdPdGkzfg3XtVyX/MHv6FuwukfDl0MYg+Fem+BvxFfA9q4HhcQBlPYt5FbIAYFSsFs4tM1d
CkGOwp9TDiBloRYquW3w5A/QM7UBnABYcgDVpU1W9ByajSTT2euSMVh2TErjE0ZqVOQQiASMmq5T
n89F1si26gcoQ5swu4gs2C/IwKrUGHnY3/En6fv+DXgk9Gj5DHZFbDEUKSOpYBLpyg33dtAJbEzb
GZDSCHny+rA09gfhubjHJTSX8BqgV9Nhb6Lj+kAxrpahC542DhYy4eg8BBQMDcbyVwEqqrpZx9AT
m29Kxuxh9YUpCLV/10H/6QUomjCRXonWH4hopvAJkSZP8LbsG9oMYBHJc+t3gDGS/NtZFIWZTPOy
TYUrjXEdvlONsaWdPxZske3c/Zc2MWLvwA4dJ0UXXI3htANt7RVmDqG85FNtszHZOSJOfWr0Kfeg
q45osNU+rDxnPcJNpnj8I4HPFmhZfB1lHOGnA3fWDD9D2O2DLrmOoNJhuoCsgrLmYNbmhBX0YVzY
w8wwCM1A07vM/ckbelfYFOttav8bMKEXqx2OarOf4cZpsU1E4IgLTBEo9uRBJJZ7w2222SUOg5+F
rWnBjfcXyrojzkHoBJJ4xzuAyk1PasQoZqVZFXw/455N6h/LoYu3IybBLVL3bIv3a06+oqYliApY
eig84vcp6R5RwXddiGXnudWfbbuwgpDgA6WRAsQIdvhUbp/SS5A4R/MDhX7+ya5u2RlhIJHI55MW
7cVhjXiCBSi65th8gfEmaOZdzloOK8wUIM4ZgD8CiQiyZHbb0u6ViXiFowmfyxD954eQzfrc2zcA
LZE9mq7xmS/+f2h9+WTbALHkKF421jzKaP3wB5gvfF+BTvP0ExpHsISYdt+F/Jgt3Vlvw1n2ei7h
B/AfmSDHwdNIcw7hdxosZo7REWDENmFAYF1X2wkynX7sTp3TxxguwoqLkZdzlt4bKnH7h/k37d0z
tvU9jsYHGngIjIqXHzOhVjxGLuFhTgC/4edJnVggulN11NtvXMO3AdxPTThmQ8fILQpyyLK8e8oC
U3E5PGV60Jh+3A4/HuQu9E+GAQEOVDyBnSdxgrpjYKH99KbugBLkFIyPPGxM+QVNBNqrPRpWYtPf
zdSyKlimP9pzNcwwb/CHQTEWPnjUvGHOuWZT+s900Cni3JG18qBPAT7mXQZHRRFPzV5TAbYVSfN7
sENwsIDgtnkz1O2k56ubN4Jxq7v2fnRKWAjpkPsKluiDDdiX6UzBBuDPAslNVzLgrL/y1rBUWMhx
cAK7slJXGRAgyOchL+lXQIhj2L90TfxkafAU0nEuxhgmRB7g8YUVt1ayi4oGg9mvCFoMSXtsulyD
McbpEwusfUy/NXF2AAcHdRvjx0Dkr8STZ0/Fh0xDAKDCY0Jp1Ysco2+T7NXYQ88mclwNsgq5htlh
Sz/BKHyQdd7zvsMr2RzXFrA6TGoWmoltBwwEYhNNnvO0aypwTKxSCvOG7w6tDEFJE+/MMAqUMoI8
wUACoVVyWdLk11ayAjrsvqQM0iJGXvSgkEblL9Y/wk2w741zJa6Y7ppz7ztOTVN4Zn4BmjMVyxwW
1EvPM0SodopgHISCLpoh53AXvAJ1Evm1Sv/RZnwK9VgRvXzxaDp7ucYrF97mUNwtMF2i7X4Mt4+W
sBqoWL0MG8jxeX0eUN4YcZxqXWj+JCFtysy1JxebiogYImOZPq1TvgcghXDUDsIJWoJCrb0+LDZI
PB0Y8BaxVVOaVfmKozVq4Uj4JhxiPGxHmI2C5UXmy0dAnS7tkjzrxOxnP0e34vRL/5t5vUo93abN
y0Bf47GbBJwKyw8cJv/j6DyWG0eCIPpFiIA3VwL0RhTldemQNBJsN7z9+n3c227Mxo5EAt1VWS+z
MDwyeQ7jbHlhi9bb7JtPTgUu4LTO0TYCbTuW6jbzFIV9qu1KvUZuiFmB4DoPbuoxC5PnNmZA4ycY
hDr701fet9M577PpsmzJ5mHBkbhm19rOtODXSjRh9GJd7rpU7huJBt41zcas3L/ZkLzS7UEy9MrI
ZlQLQFIzvPiF2mWjfURLPzPq5SGVlzRQkezcbZtqOVCte6gTIsoNQwN3i/3Q0dTV6G21FjHMRpCO
D8Esjp2h9plwTtbd5gkIA0zkNp8ObBcA5kHFqPvFdEGZa2F62k3GE6t1QDEqKW9KNa+VNVyFQaLj
KO8OJlGt6zHj8LCyrewnIL+SssV/cYAFKvPiLcOu8KGOygLwHAI91eq9a6WnRh/2IsW5WfuM0r3H
+8aONNDW/RRfKZwlH6X/mFQsEDHZa+PDcpFFUNyNo7DqynnVpruLLMVUgKk5LOV0mQImdZPYoN0W
nGWQBwtLmCMO/oc8xn+pBxLpI/vxWh6qO0gCChi0wPVUeqItzqMyjnE+/Kty/dOd45Nly1dNH27O
Ms3rwffYmRKX+8Ubnyyn37QDB4Qt37W8jhDy19igqNG7hFEgmRsrw7J2shtAAu+WrGE9uzYwDi4H
3RdXq8YauVTpLpfuZRDj1xKMz8i4dMTyWJnywFzn0HRaOM7+n04XtzIX2yYMQcBHDZeOVPxQSe+i
e/ratQDk6vhTM+2/aeieXIxDK2tw3xAqndDS078l5YhsfIMptzkXUQxQuFL1sL5jdk0L0Y1B+mB1
Tr2Wlr2vyfWqvHwzLw4TSZYAC54mHXeBPXzEjtinXXpIOGRkjVboeKjWqBb+DBXVTF96ZR3Y4R3y
fGxSbfnDoR/R6Z8MKoqGtIsxtR5ik/5hdIfNkA6HTJ//mCM6+Kazc+obzHuAAuPv8U6PyRLCtev2
Qo632Xxyi+KNBB/Kaj9ysUneQXMTot9pFydsR/FZ1TpzqvEYp+nGtASs49Q+s4v3EZ2OgWHWH+yl
WCcSPWecEKVEDBjMAMQLwSYA4gTsFqnBbTQIuUf++s4IPCOALAmDMnuyzbv1oR03nliuwWC8khU5
rtRS7eJJ+2dkaqINU7dAZ0WSTkBaV8cvTk4HKOdi0yXsJF1cCrnBPfvz8jW7zjXIEUkQKIC5ePsq
uKPVNC5QbYaBGKHsg2cMe1hC+hS1NVXHcF/QppCswLotvFBuhUiuKOnriNLwxjoCYheYcacjh7lz
ThZWbsfGd1wCkwbdJp66+xO8TV1o2q5Z0KR1e5szj2p9Y+1PwbZgbpvJ8qFwyffg5Tx5XuGvi7iN
umz4SSp5w616ybDIYRyo95MpIsJQo3ZqX0tT7pekJ5hnSnSQsVpSEU+7qa+/m5JQqri2dpiudFgs
fKxme9F7dfJxXVvdjTgyVMDF3CfufAwy51GT6ecIRVMHjEcz/8GJ3yfZRJ2ojmz5Xlv3X9S1N/FY
HVtp78raxwynPTmYnbRq2hlDfMYhnazuc/pqsG+mp0eJ3VD0+tqecphk6jHosNrB4RhSzzctRHC3
vHbMQQ0pjn5cWetRFn9p7j+7JCVECrtG5A3ZvDF9LKG0BSosSxQxp/pNkzRfQdAw5lHUby7zFtRb
tlZmqIemmJ/wQGMGxymQqhybk80YoRb5r1/5lyVgVLJ4kOucMUVuPI4iOHpL9dt72Yel8oNuKN5B
Rq6Wj3OwftN7K5rr4Vr3Z8CX1QyCPqbmR9a3TC0G9lEUg1x7Pj5kPPMMCs11Qq8Y0A7Ah2Xa8qQZ
7bU1ygj0FXygF3/6CBw21Qe9gv/EJB34zgsv/lomb1WsbwvT36U2T5NPN5WyXqbqQsyeMJ6FsRJZ
h2BGIyuzb9OCMKvMqLV8PHbuyExCOJgWdRXFo91FlhqTS7t47DSd0GfBClzmlTRshj3w0BpiehgS
AnICt6MOU155ruOUfYU4V4/13Flb323bTV2q7LGtcFhia/4ZYrcCrlRxaJAMFRa6rr48PJZb/JJG
VDRmFulQPWfdbApgLtQnUhreWWKgQkPGa92Wf4VWHij0dhzOa2/8nqrxs0nd7aCW3yYzQg81I5Zb
BsX7hpGPAhfAKgEngWOR89vwKkqNcSUz8zCXeaRq5t0oeWjm56QreDljQhYmcwcAtq9wVeQ5BZAq
wKNE026dotoERnchcH6FIZjwLAI+hnLteDMPrH5VurMWvO9CVue7Rd61vKin1Lb8/qr/334O5y5B
d7VVlOQqynErqXwKPWNsIy0r9hMKWmZBK8XdV6WL7TgQS+Fg1MRhI02XnI/0WY20g2z1PTlZS2CL
e+blwMtnrUT/bnoEa4IfSCs+xF16jIGnfRou7WcYdQ5dEldi48yHdUqluatsjLK0BgD2O39yDqlv
vcnY/gmM+qyyeo32QZnvllmEipP/qLHsQybO2aaZ2nVuBptsMEHUGr4vI3I9d0NjGxaNBMxNTxMz
GGxPjyq+8lNtiES5Tx3tPy0z9oBRYdf1ZxuAUcT8YJp4rWOmacg9XkucPp5eZ9rmBfoR4k/gitdM
cwEXX8rxuRx/ggwC3kMnbAsiQlC0avlspdN77rLPS/22qfcc1+4OI9eDMXUvLtubxTL+xt2wsQDG
WU++HnqMx4zJPyeRMofFUILMMNw9COnNLdW2N+TO6oqVhrqQKTYn12zYXVX9RxqflZ5ue26Wdup/
3LI74wuNiphagRk28H7phIvStx4UV4CtfPFpKALvwJxk3+f9dvBf+L2jMp9vg8VEiZiHuf/qPXZ6
8CDXfXr0m+rilfJYxnRoMn1SS3wO+unQjYD2un8ql/mMXzawEkpFpG5UzC6fj7ann2Rc8nWO1oGK
70GP0/Xk+5FeMepIpidsrxjaskMVcF9qw0Niz6Q/OGcoHQOe1DtPNlK3thzJA/kuYncVNyX8YrrT
MLG2k/7cJsZRGH/6UuzNhW3V1NUVImA+E/1RE29BOgxHoDd88hL8Bo5GEZptKJAeinnfu1fGmE+J
Kc+ibs/kQoWVmq/4KxguHwKEE3/BmHKfLQpzmzIjmANUuLGyGNQSlu+1V6uxXkyPPukulPqj9626
9KcqBK43x1WoAWovHeOU9/K78KtnDqZoKvpNGZAOz1XJkrawQApvU/3rPiPtRXE0suRpTmdsT0i2
7li8u2XxBllmhGBQ50LAjXbaU5A6cON8MfOyqXpuMM9i/sJcBU6pXVGRADTGRwIUsCa5F8ao9B7l
1mBUkuflsRRi71Q5y8N7xDrmSAmfpkpPfD1XHp9TMc1/rAW2mXLhQ6j1V5UkN89o/mIAiJW2tGQs
JJ8mhU5a9E8j+jwOjB3Oi3k1esuzcLi3yCjEzyne6ruc57TPBtBOPvTQW+0uNYEPcDlvK0eHT8Rq
l6LHg8jc+lZ7tOrpWmDAyWzj0SNw3l7wuJeh3jmvburfbeZgMDldA4uEPXTehEAS/jAK6Pq7sYva
DAvA2CavNDN7iVFENjfR519VBo9dPY66xbtRHAwUlNZCPm3mSBME44LZS2z7kqmrK8aNWyVHCzy7
9w99ZtC+1OIy1cBZQ7vzLPWSZ9ZhxgIxp1wqQb/RoFDFgs+NVAiLeXDjvNRifGg8rYJN6PzVIPQN
A9La0P5hjQmRRfCIpb+TbV+nbDzp9dswcKMSUk4exVVviwPmyB0d5UXTl90yyMuAMSyYLUzIalXD
VtB0QMow4KFpCAorzGOK3wwheCDGGubgZ3BKskmdet8zQ+it9ocy7yBt6ou6uts+7DfLGLaN2YHR
a4+6uezrRL263US+CeY5qF1NrSewJrP2Hr1m2uHkgv7a48xxOCljzhMSCJrlbykkaS7LpiGMslLu
NlkoZotjOb1yURy4JP4E8SNmpZEJ/JL6AZQoZOBMD4EJLaiDF5+Li8Y5yoK5W7uZ+ZpPwzZRxi6z
ur3b5xuNADVj4pZgnu1TfRhYnVjLmKROlA/+o438MdlM4ZuvrFqiVAQ80f6Z+mXvEMEbi2Fty/SL
Wmxlt1powdjaYLQVollNJZgrLVJTvnYqY5MASusAu8ZMm1dNXij04KXT9F+gkG0hKZDdijFmYPlH
swg2SYx0Xo9XgLZT5yDqOPA1LckYyrLXHHxRk3p4z4cGNVM7lXbw1oHU9kmJHcT9N5V46/slQp7e
Zxo2agyh6Mi1tl6cQ54zZ2z0dRJctdF+t1KQX7/H3onhxNM2ntmEM1EQZRxsmHVEWL9QiX/pCri/
1dZorb+hF8cGyVPTXnySRiKzGq+2nA82ZESJ1KZMYjngRC+jN5w6t3psMnuddPkpKyEuSuvffRSS
TuZ1tI23yVA7ZSRbs7S2S9szrCd3gPwod2r3xH3hElRkq5rR4sQHI5WHVnyJKb9wwTHmI5iiUhSN
zmNgGIDXas2v/WbZ6Q3R8kMbieSMPYQ0PC8I/iyqpf2vJ7nx4pZNLC8zTrzJId7AWSAwxgxXAtsK
5upo1imBGcSAicGm4GhiwLoydIBKcyi6eLEZCvehQlFhEioZx6SZ9TpJnEIMgRke89iJj0ph1u4f
7mhTg41nNnmF3WcSocCsdDMEKcYMVq5MuVUOS1KoSHu0NhKQziZTgbY7Wyxvyb/qlpOoVqHl/1ke
FC4HkyXKL3OiCRpbI1qM7ICd7jMZg71ERKf8HR9ka72XmktNB9JQoH+l+nwqM58FSUepmRunvfb4
MWz9H6lIl7aw18Ps/ZVYHdzcI2CGWRoJFqqB2ra/7azmX6d1RibDLKC5k7++miGjO4ahfzRxeHWb
nzRLNrPwTu5E0k3bgQaz20Mk54Jq3Af3pu9PlEXpS/IVtqwTjrIdIq9amZx5Xd4eBP2V7zXbPNsL
PYkgGjjBebMc8zi3710jI60p8CSY/TNzPTvK0+kyFNa323AvL315oQ7+iOGsZ86Ce0w4rlybEtat
+6/Caa62dvda1qHjeyRpiG9Xwak5SU1d5JZhP/RhQMAmihb6RCKJDMrwK/aPU5e/yMyJ+uYuV+ck
Q8C7GGl8mNvkreavJn72YZbVKeYDHU3IaxztEC1oGpxmjefjar7F4rtKP7iZQvs+wXN8hv42fBOH
S7/wcy39vHVkcv9Q57cpNT4TpPcVqdK/Tq2Dy3r3WAz87klMOdVVX0rHU2+a19qpP1LD/3T6V3Rr
fW3OYisyfSOd5A3V7TPxHyaV/3Xz/KLktuVix1hBYscHQWUbk06oSp/IDPvQR3UKjDYSpfHVpcG/
VpBBZRzZGRA2hfjVdGunSOJyvMbc6h05RS55PGEQg4BjYudqkwRH5KdYUI4pbb5gNEtv/jSLz+b+
SGaL9Ncsd2k3sZvdekf0W7/wy8eu0mTERGOOnNlgA+Ri6vgrW//oVL69N6uOMA7yqNZdbh0hmoTJ
W5Dw6ipIDIVlMKrtjvgMj74ePpxUCYuMj9zr8M8XdXycdfKtCfdiWath4R7R7Bla1/+CgP9a5pzx
TVB9eibfmzTuarZZ3mRd5hvhsYaNRH34L4aA2oSDWU2evWKvyktfu/yb1g/30ex5mVyWZtmon23W
SZCn6Zj0Wr93NMgf1IVyo90Dnbpawe8v03U0GHl7fVGEsWI24VJMDk66ARrgfyMZYoE9Pgyzf/OH
1ENBlRZVWL0WJvbCpDfSVTYrc+sny8lFNOSQxZLbl8N2aN0vUHuC71R3JdRE0tBDzLVejCyovok0
JbOAUPXULjYSWzNb8zAXxcbVzIPHwUG3dtxdXjHeYu9Hgi2SibrfP/mq31U6fwV6apWaG9dvoqlT
eyKdvnw0Eg8pJGvFVdOYms53h09vnYKmv8+stOeCWnKpvYjRd4s41H2DLjI/GsKkMFF0cFHZ6sL/
GnadzzQWVrrqKwdHSrd85xPvSrMk7LGXtLWjQW5K4ksGfVODBVC/Eoa55+v5RzSVi9dS2yu3eByJ
ghq8+RGJTK0bj6Ary8HsD+CBsJpXG8csTl6JJsZE83mEaXTy6S1t0RqmjnX2ldZByPn9XqZLwBC2
ohYM3O9mWNyrlCWSl2jKzTB4cUiaTLRwEqUEhQVWefR1CtY2af+JjDM9oX0OF7t4Nrr8N12mc1bw
6DvdrTf1J90v/9kLIYViRBJjiS52saH6cS0NXl4le4wEUdXYn8LHb2E7uN6DjAFVWtugwfLXSF0W
yk/YEtqSoqBUqMk2GKFqXJyJ2DbcYNmbyQw7UHTTfkrrh8pNzqDs/xbbMA90pN98rj+GrPRwKfBb
G+YVRO7zrmuV94pEZXfpqQmTmjgGFn6xd9YzwgAyFznVF6sM/0c4JmMSJtn4aXTLW4vzbFqWr/xu
965Fv6lNm4ggIS5lmZ8J2x+J6RIELMqUfKB+yWEp4w3piSxC00g1rIwp25gZoRMGB3Jo82qtsq78
6oT5RLb2SvFi8y0SRNWZvIyJZRn73kIHHgH1GQPCvSmb3A2WM/xKOPU1q6LhKEX5GlSttwIhgxDM
SvKjOlbcmKjW+XIPCcNyBk7/myoIm3r0aiLacHV5NWlaErYiK5xdK6dfmv9x17QmzqtseMx9d8eQ
m84o32uAicSqjVF7lzftQkOXBwkhU+bAzOursP11xT9g5oNaGScqT1tjRlHM58ST2NwNIknEoFN1
38f5o2mcHPKWokUNI4eCiaGXptnLOGutXNsw2Nkkg87FXDjHzIm7rZir53IqvvwAJ6usjG3RVXTy
E7XlEF+smubNqp3VSBJKGBtk6GT5sHGFeFlm96FT7o/qA+6nMioKdR2a6rPuwB5LjQmkBEMkRV1A
9zxV0GRE5ig7GluHFVKJ0MD2y2MtxQXo/tRM5jFrjJ1l9x6q8oftGPqmmN0nYudeWJrdrqB+bmru
f/I+eZj7bq8y75xlqDsSyJ2KZWcnxpWFE2wXNYttWvUPnWF/tjJ+W8bh1ajNNyR9SlDdOjIk3eid
hrwc/DPnwdonYztFs4nCm2ZGv1t8CPhi2VqJ/ss0i2zme8IjFm3MzZg1ndVcxjVpLqQQTm1MGkBG
ScNhKex+31aszgIV/KABs7AV4fRjTcRXlTN30jPOSQZil2mUtyy7V4YL5KluktGXNTwcmdM8qNyX
GzZKhKmp9Cj3uHE04ALdzy45XdjKk9ILzS4FwHbs4H4LvBOnQyTA3HyYMXb8hdwOp2vlyvPYy4NT
wNvETS3ZLW3V6yYZ9zyndshw/qk2fZgHdFQHl9A6H3gASzHzSnc4enBbx3N85SA6tJn57bf5acox
ABA8RNxREQxrUSuxSSpwZ92E2zGnY2paD4Zf/S06uvzsUaMOGvVTTkrLXrDpruXPh5aRR2vtReXO
O23o+DkdYr2smiDU+yBtyYixqjMkdU11x5lYyyh12ocRh5hFEtTCGw+HsyX3goX0znCUlivXRJfh
0cmaC10FU1nNv2Wl+c+w2iRy+4DbOyPHvxJ32Ykxwa5zuaPLgXN2zjsOJ0XkD5pruu4d75YknDOk
RbDkjWeyZdojgH3ApSgLp2GdtMFHqzlvHsk1IhVnPEs7L9UfA5keHI0BQ6kVTHJLaFzaulsr0uPY
AiAMM01q5RZR0ZWPnjRRc2qEIGxFAFLpZw16sdBsa3H8rQ9kC00mJxbKNgymuacAZwg79elT55Ml
UnjqXUkE0TkO1j2/urzzuXM/oNMUSLB0hpk7Y2Kfh2zDCncrTOK227VBUsDjls0p1ge67wooZ/Bg
xJxReFe4cG/XiOrEDp1HNqQbG0O5L0Hm6xiiyUtbOpdEQhMXS5kSVTmoWo86aWeA3/T1nr5U5JmI
v6AnmYeyPIS0zTeZgfyLpROksb5HICCAVg4nzdhonGTdralGGuf4NUPBqTL3s5rQ+u1cX+cq2NiA
CqFVyLMq8lcYKr6aZueQmZaAjfUGnZEFIpBw5oOAL3O36zztefHN6+DZryRCrxxG/v6iv8+kVeVl
Sqaw6Z31eV5TgmzGJl8vQx/N0kb1zu7kusdSYotwx7qsXloS8qoG46OT6J9dNe57eEar9t7rcf7w
iDwnN4Wo1EGzX2RONKmdmcYurVCrizKmkJMz4xDDGtb+aBJVElSnwSLoIvbuy3/KD+YMlwFdeBUz
4iPyT3/KEwrEynVelrJ9aqkKbNXuNY/4jnbZ3fvOrEyftUS7YM5+SRL3LAKN1r472ol1MpsHb0Z8
osG5JwmERlUeDY3Ih8HZ4iJdVhWCbciW5w3ZfBu7mc6uwiuXyukrZp9M1rxUQu4Y4h76YrmpkrWD
TC0xNkaDqyH2osTJDsmSMqtPvBeeqSYcoVBNDGdIXeK6OPO736oRr6Dz59Qk08a0Xzp6KyOJLuK7
pbu3Qx7t+AjfWN8B7ZehiB/mXBwTRoQ96SvzTDMUA7f05ovvFP/yOdkIXV46JISu/2K7yNkmGSrL
/TfUoIeuCCBWGbd07a7vvxj+rtJKp46jUbSXkyjK4Z4S+V0i4kaaqT2g0YHKZm8gH2GhPmePlKvZ
eHEYuaf6eCrr7tB4+HlI/FqRVo9GpdZ4wk5lq38LHUTG5xK2re65L11ylYlqJIQgHilIg/YPAboZ
nD1w5UoEzsb0WI24gJ5NhXfUOEwrfMvwW5d4KI7zmJ5koLYsHQibEmur3thktQj5Kqr+zdLcQwFa
kwzaG0F65Gw6DyMFC1Kuz7vqUx7IHlxJtYQ9Nk0SCZt9e2M/O9vOoZNV3TaxEAOa7E1AOLRKHZKg
ixBL0GArwuSr7TL6xA9+1oZzw1a2M+v5U9xxIxD5fUb772nE5GnTsw3dZ6svHSHNqACIgXNaYyEx
w7UwOEAwy3hXDDwpc8x/P0Y2ILm2xOgh6t0rrwE3bhzHkW0TitD9lDhSKYErIPYlfRs6+wtxBlF4
6r6pGp5wj0YEI28x591az1+XnnetC+8fxgsyPOZDNWi/lK3rnpUf0vBvIxGCQ99tpBvwhavIEVMo
OYax7S5rd7H3LtIhXSV1E5hTnP+ZOabsOYUrRcFY8vHguTWzMzW+1PRR3OUbwx22hp8dhI1Ty9Ou
NtBwoTEPzgd4Tf1pUNZdDeaEIFrCyCDWM6QIUs6ccVuJ8dTZFJslSwk7pvlDqT8S1omX1c4ZGS8n
j5OeuXke1RlPPD/EdigIDyktUgIXCrGlHT+72t3a2kKlqC3vuEFQac2d1mgnLM+PIxBEjG+MQeyc
RKR67oCIj7PXhXPWvMUT4JguaT6GP4t6IHQn0IG6lrukEmcDkAxn2LEMymMTENMqZEcbbjgeM4s+
i7qcEONcGmrlmd7OEcbOt8hnJFq/I5G3C42mCLUJ6xljECK4Gp5mhae0MjUiitRxIpSSAO3uPS6b
t6ToOXImKhzHU1ut4Fq8LzRIzGxfU5mzkBZ9kxw9n2vZs6DcDTRGkpvzNbr6q0x1ElU8JxwDch1k
PpvrIjHNI13rs2PYuPBhz7h5MDPlbAkH/w4WwPly+LRVeR29GY6bxRO+eQFRbVemImAvqZvHKg0+
ZxlM4ZCJ59QlN6eiFQiSc3VPKsfevuP4fkGQjoTnrAxvPrSDfaNsoHnXOFa1VSDHS0kAIOY5zyB1
FvBy1MYju/SO9OpRyaxsrIhDdr8dskQqSeoH7At7hZsSpC8nFMN/0uULqQ+8Zf5aI/dLNTT7jC51
6K4kf8N4QxQSYjbxa4QXlXRLUi93w9Iefbd7CiDhiAcy0bHn5oqqk5ELlNCxkc01UU+hw7oBt20g
yxtiZ7nqwD/nJDuqZIbB5CtCMcASWDlvQhsLXG/tqTM84rGSF4rV0Ois9WDMHwa1LtQlJ5sV4NoZ
am3egx1uUyD3lXQTXDIOoTlJFzzGuEvcXHurMnkjNXmk0DQfU0Mn3MH9mY10PzTM2jwRhwy5R0ox
yI9kdIstS0nWfdXfkxmZuUzGlhWSaSi9X6LOOb04ZWxu0yrPD72iWjA/mUuu2yZDGPxnSAz+KRH+
hX6aapLy+pJnp7lnantn4WRI1432sBBOtApgUyKRTGWkm/2b41kPSw+ZIzz7GlQBjbirUZ1l4uAw
XO5BdaPO8DfBWHP+LnSF7pNuJk/SRWmrmpYcEZe4wlmvqNAm+9uduJnhkSPCP3iwF51K2G5SasXy
pvsWNLbx06DQW/64xovKZBTL0oTjvCGJbc7tS5Upf6sJ/1bMKl5Til6Twt/qPdgVI4N/cY31jHj9
50bL2brrNuwhkAk5NLn+MA7po3Cci2Zk2yxJqR5gwBDW2q2dU9P0HX1bWpH00rH+vZfzS2kGv9Vc
0gsgOrVwRmXC9DZ2+MlK0ryA1J0YDzFhdKXz6KLYhmWOduLZPchF8oxH7Ccpik2TVeuusp9M6b0E
NBkrkwRyy252ZNM+ePdhLS0mp3PxEWjG8+xZ373uX2ZtorQUxwVHGaoI5vYRg4ZbTVdToGh3DqHB
mVkjgQ7jNe2dZ0Z8DA4SnALS/XWnC6YLkoMbPBuVl6Avi+zdnZzHurTOIs322C0j5UIYMiOyhxFk
n59BN96G1NgVHNRxdx9otA2NGx+OSbEsWg48R1sXvr3RR5c0A1KA5nnhXIJCURGrk56rBauBJ9ot
VnzqexElLLCfyBTWx+YDCmTi0fowbBH6rb9j5mlvTRPBaIjjU7IYXIgxajaDmDfFVZgaCUl884E9
XCj35s2zSx4gnaanoXaZ/OVMED/hq+5Da3envoayCtguUDINL/rpt+FdVksGU2Xo3J76W2txFQR+
ptDhdeL4i+Wu/jM1kO2MkzgJtXGIRq6wDCJYJMPZT62TPQY7mIfIsEk0Mr2rsDXeY5eDOGdOjr4+
DCg0gIQpMneKCkAbYewEdFlS9hvfuiWg/fFAAohpUrkKz3rFc/uAKJad8I2Vx6AN/jmTtcMyf8Dt
h8tQ5JgjYO3cH6uet5MggXzIrP1YZxQA+ZW8k18QDy51TbwPNkwk5pMl7NLmrRftbRHvdTqf82x6
i4vxZjSZ2nj4zze+Jq9ZO63NGKIut6iSmXePun50m0minuVExJR+aJMVakqYdFwDkZjVEs0LHik9
eGwWtcYSs55sj29qTNdyHp4sF8tepRomR3YCpN/KP8vtb21siG0tJuoGsFdMVxI4GgAfUYsFp9ri
UqG6t3iuf/SUsx9V7h7Tl7grGOuNY6lT7LffsQk7Fvhl2MaepOng92fIHQzdR90bBZmQ5po2facb
hlxpsIyVlJ+YvSgNa6pHnsdHtO4bn0RIFsqhv9caFhMyv9t5RnC887ajIqnbhUsJnLUZqE8NEFbv
+v3Y1qegS7/QyMggadA/GGux0D2JLG3czm11IcB6z7J1JALnBmhphDpWX2btmr5BafitgS403yqp
V6ttbxk7G1Kyc6rL4Npf/tiWZIa0X/20VyYGFYPtwIDk0zoeT5Mz7F2nfCvm5B4BAjQ/sxwlZ7KP
QgyIQmpw5jWbuvZ3erWxY3y05o8hAAP5hZwdCpAfao1DWBXBrvOoASqQSdnbT9MIFN7JSyyIRcua
Z0Z6QHRk8WKhNUTxOEzz42I5TyC1W83L916MrA803fOoBMV8mkeqMCe1fvHtQgaPD72g++RY32Q8
qXoDAngv5zKnD0Jz5orlC8cq4WglpWmy1tXCyc9+Fr8ZNLLNM34gFh+gf98zNn2c5Ev9FRimDNkI
cY/8bbnNKsUHxzTapJQlrmUVMCFlBECymuTsTlX763AIM3MwP0yDFIxW3IIufqFZ23WL87Ak1lnD
lkRSvsZ1Tl2lYcoJDTW8N/cuFLTmzVWgPvipPtIBTcUoniq2Ba3cklmNN6ygxShMfi1alDaLnW0a
Y3GaWLwk8R1ZmvdWzgVzi7z+bstuPaZjVAjBRTuk7KnQSrztcDqkBK7HiSywAVtvUsNhJd/ShCfM
2D9dM+3ruHgNTw9jz6DAq9aela2dlJnHvHTMocH7nC4gA7hh2pVzs+pVdhpjHEFVNp+KuVgvtviP
o/NajhTZougXEYE3ryqgvFMZSf1CyOK9SeDrZzFvE3H7ttRVkHnM3mvTgnHdNtAqZaEewTZsdSAw
apRhdUwhOgZ1uu8kJIGTTh2oEZ3CEMz+rLED9fqwR0tUIRPpwc5Hi6S7KAD0w022hXHLB+dVqThz
wwjtL+kD0oVgEoeioDnAljoYGP1K0ex6De+AXCOx+WFwDYOHcXaq/KMrR4Al4deBsPw6qt130ZQN
7mFwEkYovdujecsrQZ3TGt40ZD7WXjRyBUr1xFw7VJgvGMzpmgbrB6vvo5yDZ66031PAAIxxyk7t
vxuNqa+eRuuZVXyAGVId0FPEsUmGhir+iuJDmnEg2PatoN0onHSdz8ZeE7fc4lJSkIkPMf2v5SgH
/sBr0FGwo0+5mLL412f2E4Mn0iEAI2sjHnkOY/k9SZXzMFpHux3+IkHxOCR2uTMC417Z1fco4zyv
ll2XxqcbBuAUomifCxyVprOx6Sx6GP11wyKm7DQ/KtRnJle/2Gl3qXYy8PMXzh4o0HvBEEHtrJ8g
lk4FH3Izjjsz0d/GikO7SbeByhdgMQ8CXdqG8sUKGTpI+TEWLFapWWe7dWEh8wAyzYobV54fJht0
MqzW5PUAvt5P0bnmX6cgbUwomByB5SLYgDdaTjwMj9ZKQ3OZlDW/+imDMDmxYixRn+bIX+dsgy8H
79jot/jqRTRshSS5YUtLhoB5UDiy5tojHfBOIvlOcMgptGkzFriMCXLRlsCjOx7Iplv1oX6VmdcX
WeIhzBLh57A4tMqHSi3SoFFnrPxaE5nSwUjkgXnKY7KbF8WglK+BYhG9MYaHPv40EjbAvFY1cQQM
WvtK2lhjzoVnr0ujOOqzfrT1H1wXfPPJS4aLddJoV6zipbGeCYsC00AfF/7Ys7OCSHWfMvOTlbsd
ZotoHkokISubobX8rsFObnfM39Qvts1uMnbrlJGGHH4VC7fcEW6Us87u7gOjpokLsJSsTRobTGVS
+pBgnWo87wVFlKx+mlwy5O7wq0VYC9laMEJ6Aqo4FkXlT9Hn1Ja+YVn+CHR20XOjaAcvkHstQ75c
Z21pOQtu9GVk8G0P6krt8fDW+U5iG5E1zbZmnV8uiN3QYJgkbQfithrmab19SJCnKwj5OofRCEAu
wVKdhR3SFBoBSqOq+Co0dAwhtkumQ2HgI7vDdRquG6nfqfKHUSAEmLWXEjZSrCGCbD8k7QC7lK8f
s/9wn3C8DByGOMWpNbflBAUWKyj4O2jZnM7c8K3Srmt4mtBST335zCXM0XZA/Hh0aBsdCa32U09c
e1wrVc70XaK7Zms73dT+kIlbITYyBjZHbOZ+m4y1a0jQKoqA0Q3XjpWtkyH1yvDbZhiRghYx5lfC
K3xZoklYgOjmDs7IySbl3USU4EThP1sOD1Oh/elQxicHOLOkFKte7d2wD8GQKncjLxkZNw7hChbS
pn740Tk3Q4RH8pB5ZIxyrneTn9dM6UcVC25D8gEdZ4gNsNoBJjlotn0x8oluKcU5Wv40zXRux6ME
TccYgr1qSt4YSysVrljMwnacmnXL3auLG81Bon3ZY8QeazMyiKuEThGmeMKsXmio4clQzooa3yUT
7ZwXm83tvAx9WlIqqn7L7JFdh+0xBcdaUh0gVHa6eElD2IuS4tr4iso5p6ywNnP32TlMOQ1nK8Q1
7mC1IV9KcaFTLzFMn2tf4S2y2/zQ4gXVT2EEra+moVc664qzmtiDc1fvBvmu8i4qsatLPgcOI/nP
JIRirLw15ZZkbghFV0F5EV7G9lGkp05XCUVYlhTfKJVeKnY/tuKFy4bA1j2lQ8lmPBNWMVgfjTHb
qIKdfA7vN5HduNdfRmvpMImKKDu/DXVvBgSrIhfPEcLLoMxCthUAiHhdvvUBUliKJXnBREfTWutJ
CC+IMbAOsuXTEi08eiX6mpu3iu4nnJnLUUKOEZ9uwjIbh5qEpqre2lwQGmJ9ofnLsFPJ/6Giy+pD
NX0W6KUrvFxz+Gf/CyosnfGpoBVl7msjT1S4BEEDwAdaGUAoTM8a/8UyDO0zqxRz9FlFMybDMbcW
zRpMY1gfrYUJDvMrAUkGtNCkIzQqPyeGL7ubjTsgNDZbULgxR357MMJfHYOfRhpZO7uDhNTFOdnq
7HXhuDNQvkg6Zvi02JXcFF3uEEzQMGAcvYYknkZzOCew62A+DDW8PGxemV56dcRdT/1JTB9F3LZU
PSf4MQ3S8tITkRzr0ZZWOQMLm2X1ZCxyXiL95vygO1veOabMuPxrpn6YAFTzzYkArarpBjnvro2h
OZvpb5mQulY2v71kwBWUWfiPdYdYD6N4niuvy4Ca2I6IXiyKADLM4ksPQdWXcEfJBxt9yEw72wkf
jorQyLCSC8t72AHgauBlxPg9ytHakCjn5swGKPtcLaZ1s33C0KLp2gUCdPJdr5Df4TgYipdZvWVA
KBvCC+FR4+63PMrMXdRqK7npLhaVJCuHt9KgKGABWkTxNpfPtgyp8d4Zl3A4MoJ6UemBpZlImvnf
yPqp16VjWn4MCpYHNIC4r3IjfmsnzvYKHptZ7Y3hJiWSZ6N3BCrodrG1M9EugiSja3KF8S7jGEB1
Aq/oJadHY7Cil5vcfAf0bQW4jhu3YKxZlB+d9NYiDlHi1rOkGeUMPkGovCGJU/LylnFfhLcqehry
u2zum+A0iJDh5GmCztxhz6tYebkJZD5l2lGvmhbLOkbB+neKJnvZZ0C+ZFt3z6uJDUC6bQfHV4k3
B6vGN8bagrCdTL/381p3XkvijTR60RJjnYpTe9C/lXrE5HrSExhAayJrjs78IXCuojfygIO5MXDq
nv6b6WZhnCYkjfHDsreZcrPLdwClhml6ApCjaW+S4GbyABrJdlZ8tDnMHFBw2Mo7aZgMKhCTsETd
LTrDRcwrws0wwrkl8uoROyeT7TmuFafP3LH3mbEZia8h3NXYb8aYdrvXgHwlA8Wokx2imtgIryUM
hidU4JMNhOXjMzpUXKiwIZa7+iUDq0CoHgM6w1eS6dUpewmCMyQxU+PyskP7nSmCICyB94fZYxBj
UUZ/i4PWeczacJXLnOAWJnJSt+ubdFcLjCnVmcwb2vYba/kdSPxLDqwmKuXVGM8roD3ME6qXiGWn
kjr/cpSXFhUwZEem9ZarT0e2fuB0FRIQ+B5acJhx4xtE9TEp0JpnDZiq3bZEZM3SReiHsL6L9jxi
e8xIDS18W82+44gHVerK/SjhvYLmxxp3pSGyDDJtDf323wRilbw000/ldF0gpLfQxzsDosREOXR5
+mdjh2gNQrGFvJOIr2mwqXPNs3pSNgVLMcEoPMwOTSV2Q0tOisQUTrUxkE8dlOEaX9S44u/ZdvIP
ScuuHJugryiCquln1uTXoRiesx0flXZemxLTs6Hm1C21r9DC8gvQa86NF10CXM1OHS8KFOCA88Ui
8UYEM1q0RMUv9xtK1aWfPIUpRfcxstg1nZdYxe9PwiJbk2mb1ZhGHkFFvTS53VSftXGE9XZdmmVA
NZtgSjwiesiF3My5+CTxEI0J4ua28CRr2KXkbYVd/mbL00oohFBuknbgeBXEtveXNgFFzdt6BOrH
2CyXGfPJbouqk+3oey4h7NeMdS/DR9V/h2o/U2Vb+XGe1bXJTMeeDpJSeUN9DoHDCImwK0wMLKqH
REay2p4yXEyEEgQqUNidFPglTWE6aQcUqxtRnfHDc6KAWutQQs1oAWJD3JCMuwMhUHXH3C2VLwqh
bkNXP+CZHQwkXwqDD2E9MEJmS1AlLa6K3MLQpGvlSE+9Z4NFQRao0SaF+1WICw6UH11yLmU1UiLm
AEjIzRvDlWZB65p4WGG0UDFBEUGxFrgUx68sTfH/L+ifaK3F8KQafcvAnigQFAbpX88EMmrfZSqI
ES8TwjAn2unSe8GippG+xVhsVfnH1BwoM8QxMJFoquNQPeHf83JT5uvBTsTmQWUrjId2PQmw54zX
B5szk2FlLFaOpfrFQnQHgV3wx6I5AYUx+bWOsq3vNvmItbqJtiRP3RM9eI27Y1/Nvhr+cAIh9cZb
IdD8zXRVJpV3xj0jHQxd3+Zwcvrh2nFJyLeisba8+7L9LVMM5t172zxLg+8u26bNI8IEH1N/JgGW
nTq8B6h8M7S26CG81BCIxPu/YmEgiIgSCk4v1S3qpgx4eJPpAE89h77crCqGqwMpCqZba1iqxAdO
zUjdNaHCVSRt8SaNFVNSRN169TZFzzkk+CekF4noC/ML0WD8CM2r+Zphap77DunBjHze3rV0MDH2
tVjDwJi+YpDj68m8AKPkMPBJiZFwSDKRFOd1NNwpeXTqdigmGvWrVNKeKtIakqmHcMqSumMeodnN
ad0N7S3go0b0WRRftnW1gfbVCBaK8jyyA3SyZ1t/tOrstiZP9vgukl2LfKoi7o3NAr/N9ItcHAOB
wQlibZY7106aDcnJS89F1aJwd7dj404CCbMQLwZsNPavK9kBLYXtKp5av4Ip3E2s9nCKktaIFW8m
xUfd5HRdgVT6CWpyWn1aKYADdrlP7WpdNeY6wJYva/IR1eOdWwJMnMRSeELkFW9Fr3lpGqz6mmlL
1KwKfFfLngrziEsfinj3aPXGNQarrSD1sY1xk/OCl5xAM0S7WVLJf9F3Q19tQKwcUBNu5YCyq0qf
GI1uMRGAQHhXI1G29eTAfWHuCxErIhUrarqXwbG9OMN1wdtWqa0HN8zD+g1C/YfYxhcuF8REbbAF
Pe92KH2SGRNBqmzAE2+H3LnKzj9Sos8RIQihkDaVASu8ocTV4BNww096Tu8pg42V3RwXoZbEIKQC
bIeTW4f2LbE4G2PwK0Gyxhp+wIW6NXFVryy0Vuc5YPWrFEhYKLtIJn4fTIsRh0W3UE8kXbCbCl86
OwNDmKW/NWzZogdoOMTHVB0fMyqq1AIUndZnFVNl3mdrvdc+pQRjT/FsjPmeZb9NEaLMEm+jII9Y
0U4hNvBaS/ZyFJ6FaLed4fyFo/MWsZBtKpnvZLk+LnDTvDB9bXOOS0P+YVny2ymDa5uK10+CIL9q
BysfLlGNzrBm5/8sSrSEzjIdtSna2hmItzWvm7T3kFu4tp7vh6E/lV39bKaGsdMh1SEXow8gtW9l
mD4geUkaoLMUO5u5UlROt4hJmqYra8uSrz1JoDOFaysPzH21V+wza1hrTLDfq/wymOz4nR0HNuKm
SfEAkfumEJ5O2cx58pXG/I4cvCDifoEWnNMI0yUmel3jSWf2kPB72JQo2VBsels/pspiHzwqwhmw
M6nUyADtpK8I+xPvlfUxI13v1E8qoIxEBSv/mVDXZonkRmP26DhMIiX5gMTJIYh5RA6tlxiInMlf
mahvaIMYcPx2BvthK6ORjOnFDHPXz0/Aef83PNOIyVBJT1HgIe79DfnoRS+vDC4xbOyAQqitLSNZ
NxiqSngpZaGAiP8esvtIbNlg1r6KdU0EJvpEAgV01le2eRyn8tyUmZvUJp5BnLVls5vbFiimDpCS
UIyxew74xAo5OIm58hRmqdxJB7jCrtUwX6uii8pIw86lX0aZTyN9JM5PXD8SCYJpYJBdBtxaEdS6
ravP56kyMKx1oIkgz+nyZ6Vxn6UI0w0FlwBv+wzP02B8UKDEsKbGLa3Cry3yUZxkww3iiplAwHQ4
xLG6SzssdOKKcmGrR48lkIM0ST7amPos9VAfneMM9XhPfEzzHsugA/qRYLcOPsMy/AkPUtx7deog
2lGvYVpvVEbzC28oGOiMJrAUmIFVaSdsqode2xkxW9csAmjl0FFToelx+6pplAI0/dB7DYWyqbB9
k5tOIg2RcLg/oPe8ZJWXZSbxJHOMRXyX9ujZCQ2qy9AzQswwANGOfWZgiU89p9LgbIY+6pi2N6Bb
MLMlpnrMr0y+XtOgwxxg3c1sOYRYcPITa9RqrbEzmOupjrlWZvlDDhaajAGyABiL1NHlJwj3iDp/
6SSEy3mvXGUj28l9/5vOLRyj4SvFv0c1DbMoGtEwjDnY4FRLzZehn76hBl6dsT8JfstVPmcoNTB4
LnJ4CnppXvgQQG/y3PAbq5n4ENLsjvytPRfTFJyjunzYOqndiu4R9M1Vn9e3DOIVQUbdv14DtEDu
HEdEEaDLS7X7FIU/GNyeUpT+Qv14Mob4HeeI2lvh9KwFKJiYSDnPqqlfk0r5Ev1IW6CxHCon0Xta
LXApi7mFU54aayBq+wnedcBXXTU9+mejqejcy2ztGHgN4vFsRkmLEUT60Qh0I8AmXs/x6BVV8JrT
vbgtH+xK6GWFmyOEq5LqD1Vw+E4CkyoAT2XtTKQ4GItEWisC8m/4N5P/THaj4vQYiTgg6lb9q1LM
a2GmIVUZxMnCPs/ckmww1NvSaigVBzF6dZOZWC9ToYsKiW0FUZJHxTA+wnha22lw6YvMD+dy1zXy
JlI5fQv1blNSKoW2VkfrhH3fchUFYI2ZIgzXXxuN8T1ZWy+6qP9KGeJ4qD5DWK745iPg0fhDDVna
RU1xbyl6X3INPgTGPE2INzlJofSk00OT40fe6KZb9CZXOQzCGEpDqvR7TKFQTDtEi9a6WBLFUys8
GzZSIscCYsu+tJTZCRq5xFDcwt6RHgbSa+NJHMxm2LGw2cCrLtdJPr/FJTZwmPZY3Cx3CKUV4kLf
todXkTF6DCrExgarxvqCcczTEucijwyNRtQfsNKDdPxAfkJEWssEBuUuI0ktsshna56EHxyzrrka
Cg0p5krM5rJ1UMeZpaPqj0RlNws/iiOOechDMHLH5vJa6h1YBFnZ1I25ETrbBmYU3Gd1xSfc5zc7
DK9DjK6kUe192WZfUczguCVpqWcEEM1/7EL+6TVZyqJ3ITi/DQZxVoTsoDE1bqU236aRVRlgDVIm
zPQgBZw4pN86pqZQfwVv5I5dNWViKJ2ezTx/Dll0FF34uTCUNDEeGsafwShtw3KufK3v/UBlFFCz
7C1kryUbTIuVU6WGf8xd4W6NW0PWty06UTyfuStGrXppO0qKnEIn6iVGgfIpVWxPJRlASxiphhVe
BcRmFXcsabZNY28TtrW5NO7AV22aqHWBpaAE7KhT2SSgWTpIEt7/zHzUNgsINcXFtLQyFY1cPlnn
SU1pv+J1C0mAhECCNUxWtcU2mJQd6Ru+XWXg1KEkObAbWQCx+ZHT11kN/KICfzF81zE5dGKDLMEb
K/x93IBkDL5kdrYC8TA01L/ID5lhHNGWr4lB2pa2ejaN7g7oaTsO+ZUUZ9eg0gyJ0ugV6ZLVvzF6
ssFA9o0ZZ72whKOguNpTduZ02qhxvx9l8BqsZKTSevaptGnKmzW/G7hD5P4uy5JP2sA/W1piCK1X
oV6gE59CDfrAkOwF2z6R4KSkLUB1v5on61prqReZOSQ9giBNlA8zkqDErnbWNKH1LVeOc1iQVYRC
uxh93M7CXUAtWDjxWpUsikOyHuqeO15Ht2cewvhLXUZ1Ur3TcIuhummdr2Iil6iDrcYCIoo0z5oo
snghC7iGicPezOH3YWCiv84hvRLbvdJ5k1kRN8wNGETzTBM4Luu7LgiOha0R4gUGhZu0N6u1rOJn
CH7z3vHHTPdrTVqTxrQhr8IrLJzZusrgCE+6wyw8ZXq39EclNyU1P1/an1aVn5mE8KqfbDS3R9ki
NwQ/IHCoYE43YcB8Op14uas/6sdtozzUvNgQSvHSmugfIq/O0kMDyV1OP9PiWbXKSpr0D208TLgu
Q5xORuK4KTJ/8o5WhaCMrhlGIibielmCb7DQ3GPo4AUC2Vgmy571S9fiQ0gAhJQavSCjY9CLlQqY
K2v6VxU1lazAOs9GkuEj7BLjSpFyOrcGMQEKZ2hNtnaw8w+bqTq5PkxBCw/MQphdlTlby7R22oIm
W5JBMsGspKROg3hYwsEYqXSLVvUXtU0jOMQxTUxQVrpvc3gozHt787aMm3qbgEZS30LDOZCfsdFk
aTU70b6h9i/xjYREeQX9d63sU2G4LVo9Y/4ma3IVysqPSkY9RkrGhmzYamIt9Q6kiJm7kxJ+KWn0
qhjCK+LkQE7GMZ8h443c902wLRxyR0Nc3fEfGqtEVFdzaL6lkIAo4VARJKxzMaYwniIOYm/bxBdj
0MIYuLUrbT0g1Rutmw5aCFgBMRwWGvTRD5BoOUT5oJv3Ld5iK4UxVH320VtuE/jNjEVBxavCg4iW
ymVa8AGMwgfKVB1DHggclAAHSZd3YYS5e+BonaZ/HGMut/gBz/NBZk3dz+dQe3dkTxJv0E1Z98Gq
lUN/bK1nnYyfhWmRSllhrtaeymT+cULuQCZDa5CPIoeexNZKza+K+DPRrIS0MxAx8VIv+ganPTo4
FazpJlNtlcvXWpabYgo8NJ9eZtwDFtbitZZC8rSOOQNxk5erq4DZQotDNacqj1EqnkEjfyldjWka
0wviSf6lPcZQWXkrIFaI3gHmwYcFIGczqs2fkNRviBlTMrKeihioks7AYcFkLUlJZZp3Lf5oZjKZ
dLaWNFhUySIDbsQAspWwn3Be5zKqqjbbzPOy9Rn3BWj6SYP6wXa8w42daPlRRmdmo5Ma6gbPUeMS
V4lQWBkePUwZqPl/ie4gA693NvsQnvSORzAnQLrH0URyDY/6M53xAPPVxiy6RR0vtp8nWTW8lky4
sekR401UZQ26IVsPkAgc/dFmr8jXhDhSH9pIlKV9FW7i7pAg8AVWMTublE4H0Ssx7/V0rFDZhYnX
yRvGl2235bIWMDnOJpwV512tH+b8ng+o6BDrzvp7rv0arEfsnWlcrFLxmJhwfsXZqmMeitFLaBfo
j7MEoQuY16eCyc708Y2yKAQ7AiRb4Xa38PxnvH7IAFDVUNK1SwDX6DecihqmQeMrn94zJijtLwya
OVkzC1AuaX/QBvJIPN6lBTnffuvI9IBfsr6b6AvN6QEzgJCB22wAs4JYm+0DHf8a9eY6Z2MXm9Fa
hM9xoAyJjhawLgO6983WvsYElYOrOCfUfpvW+ofaAcetCg0td/ptqM6GZ2XvdvHouDClYvBi0GNs
0Qx0/+M6DPdavu6lHQN0Ar69MqloCNc6HMDBnoiLulN9rfQI1ZyEPoY19z+puZrxXzleawOkJeA1
gHCnun/R85c6gzf6UrU/Evb19s3M15Z8pDTM5287W4STcJYggwzkzB1EwfCyuhNkn+RXVAKJhG9F
PEWFCtkrjJ84pi86GOBbCHRDvZeu4zdoJ7YNu2mRDNV7CPqNsSVRJrNdffDV+oMOVobaGNTQFEF4
kADdlE9oClb5akkJsGx6ly3EUrAHCLRylGoAw6C5ewWOxvHPUrzxUtFXWfUpg4qj3Ar7c1GvW9Zx
atgBv2fIP2XhqaXf2+dMfXZLpuQDjsuMewchziyO8Bar/FNeIjEmL2bLr0LaxiMR0ijAxJax56+z
2D7mQ7g1pcuQ+6WCcyXUL4xSuWtWAbDulwYejHPpR4jMpBni6CSNK6ayWhfmv1EnpzCEzlbuIiYV
GX+oYz4ksdRJOmPlaOFKGOworsr4jkCoa7d9dCPAg1cLF17zVQh3wDk5rPsaExvcC+Dqw9ksH5jz
uS5LpMq4JkLW/ETsIr3m7ekY279XbwVhPAYn6zeNDn6p04TCJECBpxHnjn2Vycu9TS88KRYWGkc7
M3hOKmBnS/SJn9HsGNRtAmYf3tiSmCGG6JGnNns5f1P57dLompa/PYADqg3pgrqwgNczRbkfqdtE
bLv2KsYLhrwdJq5aX7NMGbjEowHF/g9Uz9jaaGCJIfQzhz5g+bpDolcXh+Mo9hpfukMDkLaLnRYD
Z0z+AHKqHMAKxDyZzyrBNOVq3yCEpHAHTUeZT6P9kAaSHlxURtFZQgWWQTLnxcEmWxP21kOi2QiJ
bLbi2E5XjQmYQt/QpPNzlLxgOdbwOVf5EeMjSsy1gUnE6d3hM5x/CEWJoz/WJ7Y0eDJmChIUMZqH
BAJdpnaTM+mFlr48WSgGXLGce9XTQd/WKNSF6l+rhm40IXBDNxJS78sjm4c7poJh+qdJbwI1Tan/
avMWOUcT+4XlFQSQT7ZrU4W14VHpt9BgUhSBxNdqPCCpfVHCvVLectxPHYim6TspDo16AHpHw3AE
rFhZ3xMTd4sXOrplwse2yk+PzLPtPMPMl3BcMioVfynvP5Fg/c2BdSpvTJba/SFHEkWh5WgnVNOt
JRZsBwT+CW2cZyCanY6T9YyJNVc4Cf1iAC0BP2RXGJ9Z+2FV/hCe0+TD0Pw4oOmGJ3fDMYbhsMk/
J55Mfc3/VM4uiZHXAFu9vY0Kli25m+q7JDoM2O0kfTMiWZiVd5ALncMyF/wSaTf2FqS71eOoZq4m
q5MvLeJXohFVHENopOZnAamwk79l3H/tfjKORKgTHDpNPyL66sgw4O4EVVA660ldIT6LBNU5xkzi
Chb7+T9m4ma2wiVc0itRSnL+GWcbbwXZKDT+tyHe1/2GBEA9oStilMHEaoDezPE3ZxfGWsN86HU3
WtbK30nXMU5dzR9jjcZsw8sZDqtc8xhbwU5FZ22GLMuRB/bSOQ+fefVeRcyW2dgM+XzCx1632GiZ
G3JAO+G/SP2SnXuRQTNYbqN9yq7UeTjafYZGaXkL2EmK4GDGfpa/NvN7yGLKkoaDGkdumFyXnKG4
5LoZvlpas9BNs+2UHM1wY2drsPv+0L/jnUU0/ZFBmZd/Yu0zr9F00Km14VtXfWBIxkkCKT0rmO6i
/fHGcKu26zF8l9s3SY13tiqvsPrx2Dks/UftkSLlbHT+FQMfSHmPfliSt6/JKHb2gLlzemmHQ15+
UQK5hvE5p+86y1UERvl3EgUu4xJAnucGjKEKArwG3QpVPTDOo6n6bBNNSOHIRbt7BM1GGReD20c4
fBjD4I3z6HYZlrCI8QlKbwO/AQilbr4XHFyYMAEpcioTmVSjwGI/KEhWsyggVC8E31+i57RoopoC
jaIBiP0E0WtGu5KVG/GameqZ1UUpnQvDlxQUWNrDjKcXSz+ytdDeLfk74TnMsN8VGvAgFLgAlx+R
7eGDfbGlLwsZEKgXNbmb+aZNt312cZKHHpwxD6HOyED9KA+zde1uj9jcYS00cFxyKLLjlxEveSEn
bwxpqTH8wnnte6A22p/CV8NQB0DoXm1vMnLHwrgBakRzu55H56UWo/7SGX98eFFy1sk30k2P6AAq
qg9+bnzoCZNEAOQEpyC/Bs5D1q6dsVWUkzAvTfWWC/i9fpi/6zP5xbx/hJSTERJyHAJaQM9Ag16V
BwlWQ0NYAInAMpfzRp3cynoU1YdC0Rk6smsDspSYObJBVolkRorScQeDzHqJrN3QkTjebJPuTxo+
x/AKvQKBlQu6Gy5/D1fHGwwPxU+KNxJDFgG+K37MlF312JOdQ2y86T3pR6SUx5RKZGmiTftrWQgD
+uJxQoNV8y02W4lKumytUzox0IWWV66kJaJqeMjSlR2QU5wXoWvAaHtZOlwLuGaxbBw1WwetjPNn
nSiUYL8yAr7sX28Be2I3N38p4tNh+x0Z2trs9nb1ZjJCkT0y8GqcZDRgFIQY8hjB6KA1kxE8pLQu
8N+U2HDwnjSIr5NzkJCezRoaXA0QKX0dcWvMzJtvXfSuvgEZ0U22FSRbGCpUTXyP96plL9/9zvkN
HkWX7Rrkccx7IhJZEhj8FdbfnylZi+5om18Gl1J7EdMXS/VVNL3r09YOvMyhDOWeYI0qTc84Yp1D
w7kSEqQOxko2ZDGCAzeWuu3HvYxKP9H2KBGc8a8AYYC4viVWglVaIMnHmAQNptUIyVx6HRC0kwNi
ZFMz+4/ZrCto79Fkhs1JQtQ8yfjAplWvPVGUxdFmyaIYmVGXhHOXy56nqegN8LSKzaT4gfkIlY+c
/hUdRY8GR6R/efM14/dULNgzsENY9DJL7iWgxQOTpqNeXRRwyZFJtcBjMTM3cTv1ZwQIaeQwapJ/
grlKra5rTieYyQYA3mST1He7xwNW7ZWKW1NQwehbi/NJvOEimIjAmt8YC8BR3fHssfYstGvExK7e
mPU/E/Kew6wXhtCHouBfWf4L2km66ZJdLPNiFAyLqnVTf6YJaU6nSfdngX99+MCjsMjLMK56cIJD
kp/a7kC8BdPtcVUD+Qqo4rsCTulPiVa/Tw49E9DGR6jxMvEYtAAC0/RUBn8JdZ+SZr6l+1Z10dBG
gcnm2DD5PxueCDnbIWbj+2OP/tYlIEYfBKtOPZJa7WkXHypNLZK9qL5byp9aXVoH6nv1ssRQlzXm
llWLlFx9C5h3YEVgy0eSS341yW5x+C+WugV/TXUS4IYXGBca5RljJmfoB1HSely6rC9jGY4kpoaK
wzIDzpOBFyf5oLE2hf0kHZ55oclHHzcPbfzOQUlaX2gKcFxd7Q/YZWbo19mpmX/DmkqAMHl7FRf/
MkStVfcMI65vfguafmcW1I+hK3GFu0p0awfmG5he/OG14glo3BoRSG/gftyFBlKGGBKda7Z/ekum
11ZR31sMxIaDirA9FZY7nvAhrhYFpwJzH1JmyFUPJKw39iNHY0CLwMgizPcxPIVZ/Cgz2dCuNB0S
cozocGBcwsgX8W8S8cj+lcV3hYyFLK5tqv/a87/o20AhoUrbTPuHk8s38oTAorXga2uWx/oNyact
vUoVZl6LG4VFcndLhn8DgiLdQeGFP/o4TWeSsQhKNrAlWQFZbr6M3BmOMseKIv+xPsmkYyDtaom8
wxttyMCmuplPfYLpLCPuHH6vEW36ulo7CeGwYEdMvB10B4ryH0fnsds6tgXRLyLAcJimkkjlbMlh
QtiWL3PO/PpebOANHhq3+9oSec4OVav+DCK/+DN41Nhfo9w9G7jTcDFb49rwsYQ9NYbQmSkcg+Oe
v4pzFKyaPX0lOLOq4iWCfacc+tZbyVQlYbIKMSKnQXckcVzmF4rjfQw6bzpC02v7vV1cZH/vsdDw
nvoN9VzTfxgS87ZHAoFOH90soOliU/stUEVZyOMMwqaa+F6+CJoDWhF0rxzjIPMeeH9HH5ErWFT1
ST/SQkkwNpbHXHQJ2zDtZhjKYpC/FOMvKmiEWdMs9e5pFq9Kf9OiLaTApdHuCl5LFQTgXZ9OIOHt
iAnvUWEt4AnKkPkr1rh772b3HYXfhGoE+IC1ztVzF9kZ3CFeeRbJ5vDsE4AEWzngWHcUa1mYbp8e
9WHJPrlm0KdvucQnA88JeBHEgDGHKU/HmG/pV7EAjvaqrW+6NS7K4WvifuLTkzmo4yNQ6BqFbMxC
1rjT4hGrEjNYVzvGajtiV114jqjnFnZAGMsVcSoTXSPdT+HJk96D/FPqXCZpIr4HKUap7KtLWEHc
ZRmt45oYAuCQJurVSrieuFji1CkOGKYwudbjjbVYF2Igb/5iBHYdbstx9jZxQEZdSHzKhkpcV09x
fRibP6WINxW3Oyyv1URyaP49H4Bxins+ZKBXPvPZi84IUyvnoSeNbfplBj+FEu+M4sdixAq8lBUU
pURuXjKaF4xghCeyVeeCQo5RuZJ1KFvmfZu0P0YtGeDENpDRRgQjSuP2G9wCyrJtlP79X7Q9FOst
wDYoGF+vUnyZNWeuzdFkoKCGudVycXc5vXr0FBpmptNMl+/5eoIAC+0imIMwfon7Rll0JNJXSzd2
fqmlc8cxTXxKx0EzHlTSgUkLsHSO+51qkBG3C/Ud6Zf9C1RPW/xNKhQZ4HhQNtA1wgNHjYAKOH6O
bCWC1zS+TIQBLcVkWh5UDVHqQAoTO8+WZSqvLE/lus4vJh1mpL98ZtVyhGPwOcaXuL732aZWkERu
PO2a2SghcInn2kKKQCdxC8ZoXeE2oAHKV92A2pTwxAZxA3azCq/lX+t/6NNd9zt+etgDc4vHVEMC
ayXXMiEM/hHASsj4HSeYPXVH5cl2Kebla3czahYVC50PBlUD1S5LhSx1xd+8r9Cs0J3hmd2EHgj2
yVts4JFcinjPIqEHSc7p3H7o9RFyfTBtSa0rrGfS7gBao2CCSlXSKacDxHRtIV9wf/FcWBd2lW1z
gDk1EoeltadO+mdqp/ApebhqsDpVSGNYh0aQExLW5kXNXXMCyEUogoMDjcbKqrnuFjMq0dKISF7k
byTPAogLl7HCLmfu8MgzRWVAuBEglGRnVeDmTAyaiFTmP1CrzyK95/Ls7MPh4DTSpzGQE7QOLPoM
4PAjD820IvwrQ2DAPQnOTfIRb/+VOjnze78OUOMO3DOOYpDpgdv77sUWLiT42d9CuxfDemRPgDFQ
MLjGsoR6CqWgTChFznuBMmkxHiPrjXgSaogVCauifKDgIcSjTr5ybFEAhGqg/LE7JXQgAMnXmo2y
W6NDOLW0rCc/dpvuChOEauZIZmzBC5Td2NNJgw5YmzaEvbTihsG24PUJxkNgfkXadyDe6+l3kG52
/6MWG+a4LYpsNpt2C2hcmOxaOSOqL0W9B43HgGnJGoCBH+Jbty73hq7jxABNdxZsyfRwl2Hmxeyj
kwhsYV021bvNDjwstgwwSFgFCcM/+KW8kucQAHTLePfXcbiTJ+3eopBUlBnZXi0w2SxUZZ8CsEle
OZ5c2aXUVtCP78y7ifinF+Mm+JW7Y9mccjaAXvmn4f7tGJDShMtskDWEwmtfPHtvQdmaihcf17rl
dTKsXyAT0YQLuC9Qj1+5RPDqT8q+bx9Riw2eLwBtH2iR5rP+jqtLmJ6G+JxNPwKBg8amq8CysgsY
rph7vbyONoZRbuOInRBql25fo1Nh9KFhM7wU4mZZlGbVRtV3Re14QEMatrndxi8uXfDTQQYuJ2iW
beeAy1pboNaz/qXHG5wbnUX6tnyI0GQBACO1iwkG7OssfGsI603Sf2LYl/IhSPi07M9y3DahhaYe
E/9ZLj7qvHAgbqCily1ujG3IO5f3GxLbQalc4mg9IBxJFHgWBH3yI9jJSYIjSOcjthZhybRjyW1U
MNDoZ/GKlBwF51Xudt1EUmK6T4nt8greuEPMhkLephOZN1xHg3rtlQv9XBFfQpxcjNGXBh2UetLQ
I8SOGWvERPVLyX7Dz41VCwxeThXOnTw5EkdigbmDOEIqpgAqSNo8c04ZpJlp+U/tHcRpKh34yCHf
1rVDwvSiwQEUEeMjgiUq6oZ4rZTfjQ6BgPMCXXD8TtEks7f1/r/lHd6/VmPTp3BdcIvV8/S/YE1W
69dUXzWytQ+G7xTAQwdlOKeWbFH61ai7H93wBqPDtUlyEfIy1h3oqHAOX3L3o+tvqXk1UK4ifaNe
YjZWvUOq1MoLK5JuhqEt2Ue3JJCSqzEZ4YpQ93UaM6hAb1F7QCeDI56mTUwssBGm31510JN7AmuK
MXPF+Ue1+Il+BTd5CHoGG5lFLB31UL1h2t1BlOa68P8ZuC/tAEe0z/jsSCoNESrm9FMzrEi8vdL9
Ey9zPCuGa6hOneJh4FP5g3M7Qq5M4nWE6ni8UvxpDFvEm1Ed6pinfW10rPHPRrVRtB7XtNNk6hby
CC2n60eY+pBx51W8sYFC1lP1hi4JasEYaituxIHUv6jm+qtCHLWc5eMyyr6baD8XIkFKvd4ri0zd
9dFXlK0j2kBOH5JuRvEkOFOf1W47fryask0XWxkl3Ja8zRoQgGYdhg/CgHRtaesH9kNe92MlF4g1
ugnnKbrH1lkpnizvEMsK49zL0LrQjNFj8BXs7fRSdTc1J9fOZX1UJJpjdRcG3Jq15yP2wpul3yqE
rwHm16nZmfJFkk8dtz7iH3Y3FtM6Nf7tFQwVqMVQj/vFsfehZ0dQVtuzUZ9ihuxKfQ7b4wjRq2PQ
QNiUPJ9JhLQyRJvv2EUTbhkzGxbVDIIPYHUKiWP6p6oXDN2gdrD3qOJ3BeZpbPyyqEQzRhDhlnBD
F0sFi0Miqsi/3ecWYI1n0x7x3AOuYgnzUQDNBjW1EDpf7VXSLraJN40RVC4uRnfVk6tPlaCqd/FR
6o+p/ybQSCWFkh4mvwXJ27yY9bBmipfw117jBPlPqHibTAd2XLyXwzPIbj3JeEQaGjSQ26a8jx5P
uFPYhND1WJIXU4C5gVBfmmGW1BIKYlRQ/cVjoJ05U8siE21BsvWYvlrXWNlL47G3OdAetRDuTKKs
oEAmFP2vyGLsorhJ9pfI2rHRmXsx/kcRf4i0OaOmd5QJMD8uS0/QOls5OsjcrSkPSwH28d88VlHH
DXthbE8JnwNnR3Ix+1ukrEb5EopzoRxgg1HMReT1slxJNSSNxEA0y0j7RBntaauyg+jzl1puytCX
kqZFHS4Y6RQ8+krxThYnCNZtHRwyausAdEFVhwvhvRm6Y03LGh1kHX7YnDrjeNWzFx51vXcn5G5s
R1HVq8WZtX+ZB4jLn2lOtNDao0bifK65Nmb3zilTfmA04L30W9BDx+41KePCNqadKEghn72/T/7J
poaEUEN/MNBNZKgl8HzjgbeYZIef6FN4/iFzWt4jsPcyXxC3RQCGI/pXzEcUb3kV/aX5Fx8qe+HM
/2oYw4FSsWYtQQGRMD2of2PORpabCP2ohrZTZtn8MOhGPZVtFysGnEtMHnYmb5hgmnYFGWqOHFf4
oaRvnsx4WJNIYuI1Lje2cZMYWFbqvizXMi9djW81Vzf4+GIMkBHhGPE8Cj1M3h+FCOxohkRLLd+U
MbrGFWrsUeL2Y/DsA0lou3Kj9bRPD7P41WqD9ICXzHxjYBTRf/O2QbXQxD92DmW6tzKkDog0eFP3
DK7sCI7rJ7oR+jXAuBlzv5xYiJ3NOgRvWqyi1ma4Sk4MMd3yzeQXgRCs2Oe2ZTjdkbfFTdg57B7U
Z1A3e9v+UpLHjDJLFNi+VrQcT0FwLui3pdRmVlbCVm6dSj6HVbsair8WwYCy0sxtBPR4QsmAspA4
46U0PSPjGQ0XoC525WaQZOpnE1E+5tegYQgb70IBcbX4kllPZORvGE1zaLAcRvqhMndFEbJWulcx
qbkaDYt8N9kdR08teMNLbcks2U+1FK9M+VxM6KduSAPsCtfrxdPddu4z1AsYUSregxy+DRxNlkH/
MTiiGNfsBC2AYjldEdJbWt730HyqTONGSImkCoy9Y0bvsn+ysd2U5V9FAgyfAHMCbw9fgH/LsDh4
gFa21J8M4fIltPtNGN0CfHJp92Gyn/GQuxhPC60iMmLslFywMcVO/CX5V7U8ifJpDdd4dAtr25+i
9EgDAyKkD92J+yn/l6GlyuMtfkamnH26Uqdr2lCWt46Mgwd2crxjvZXUG/WB7kwzNpOxbvKbGJxU
odl3Bo1VQc3gGall3n2nKFL87E4gKq72a2acWVMxquxYceyyAfrtyh+uEBXUYSvat779UqGSB99q
fPKSjcbk2i8fvW4zLZ6WXBSOLuqtIS6D8SYDgpDt7zzGmHCLU4qJwdFHxtd4XpaClFDKterfSHFb
WI+kOMUkPAxbbXil3mY2p+ijsVLCzTj82XjvUgSh/A34bfRTNsA342wmQ0fFKx37PygvyFoYDARG
a8pfyUb43d+0BMk76ZK4f7R6mwU/KGFD8xbP7c0aYIEnTgOFNR9wFP2ruh/0VXG2neecfnocAIww
NQpMtxjov/GY4hftknNmvcn91eOzTRHyC+T4DlpWtjtseLot0bN4YDwyavVjw2ouYqZcQbnHCP/V
0JoGWB86MmolcCBBcglR+oNSFfmHBbY4dWD6Wf0axX0b3Ux/j/UvLH4k81dniY1gkFW/4Liuw3VA
3ny4FNFGFfdxonBs0A+8iRDLr9t+FsQ0qJcBHXGDskSeb7aWBCS3968l0GyMctpLi/FYoWZlAI5+
hAaxTe51cOxajhB7JXt3ZhjCLAlLvaWocwrsX24abnA7DvWla7yVnZ1GQ8O6/w8t1LruC1Rc9bIV
9gbo+qpj1D/FN2uWqddfYvZLfWnlPLYlKS5mfO0J7vBX1T4LCxK0xc9PK8uyZjFSgGsUMDFVVMpP
08jynYDa4ZBVBAoyLPv048+ekqMML5LJFpVgxxxCIIPHgN65UD6rm+qzFH7W9yRCk0xOBC8pPSeX
n2hdST60w5ck5RuuAIp5mUOlWdM0QxmpvD+VKZK5bLSTMfF8byoDJoU7/oTTRg0o8acvmCoSe/t+
+BHGI4CuREQBWV0LyzxL0sEannMyyrgOO0fS3REIN24RcZ/yPTPSUWxqfhHtN+x/O5Alc9530u97
8ZlGW2X88OCP1OLoK0R6X2iEJHxSPbYglGPWM0dIWZ5nI3b6r/4ss2FZoQBjgaW2dw11SMEjSNOV
hM5kHIVxGrVdbH6khDjnGzTdyBW0BzNaLwPbvcK9QRFLHsbCRFc+8V5ac7DqM2NLanLbT5Yz8bwa
GQAsdlYwUCQTcwFTgfe4ehMmQ7jvKQEB4f3T0oOs7wXCBCzRHSrC4IEvTBueqrbPEmpRHoHQmZvp
qgLSfdR5MWLDteav86Xlh3qex9V7nJRJcNOwgqkULgMVTsxicfRvQ3kvYp0C9ttKz0pOZO08Zl3H
7Q6JCQbgFCBy6+8G7UvpARimK+NHRtgMZ6UZzxEGxjz5CLKfyL7q+U58+M3SBlDJBBkgm8BNyzhA
SdE7IzJU+TwpLKshWIBN8I2b3MzgLHRaCRc0nbGn7vsu2HWw4yLOWlJoFASJs7p+9iw2frtq5c2o
uRJQs/yZo7ccxVXHFxCh+lczJ832Eg4tyA1iqf6o6kahjUu8c4z8N5PO9I0pSm1pZpX9lu2KnfeY
URcg4mPVcLahkPVkm5KUSvj3Bwwm86sJrskkE/sFYRMdF5glsqbaPnWtsVv6036SD0r3KqUb0cOh
euBjRYHdjmtcH4vqW5r3Hx3aWQZ/jDZbHgQL25oerqzyN/Uco6fC8f+kwenFi+Fx4rk6EAdNoeei
wwmU36K0FwaSm5YBhPiI1WUZMFd4JFwRyM9dTATKUWRAwR6jhoameJrSewdmIfFvVn3BKsYgUu/e
ABLX/jM2TQacNBDtZkDZoPSQGnDC+fbK57+MTHA+Ax0JN3enfZv1PWv50ZNjFx/Bg/W4xxNvp5X/
cHUa8o81rgSxubi81NZVJBK3J49v8jW0Z9iMXffs4NAO9ttAWSapX6FarI3kOmK2a1DlBvwoJEMs
Y0Zbyozcm+WK7DHtCEfPSvbXeZQ5svpovM3MhzIdMX2MzDJrdIst1Wt+yAbX1rF4pGcVroy5EdWO
hDNO8L0Z7wNxYm+Ej++nJDNs0lgTE+kyKRc6QEMc8/bYk5Cd7uJiJRmOj/9X3uM3FPlXzSAzth6B
frfaf4AdCvMy5HfkiRwGZXrgSq4iXmNnrCifL23Jv8OmFcIP4bbAXld1ucmCQ8l7XqfpKlBvAm05
UMH5IiqCzdjcs+aOXh0q56Est8031yrnkKR95c3VD+hqFokCcnmFNiQ1b91wZYhvTZDqb6l65Irq
Pw0V1d47GKpleWfFzEqDFWbIHZYvcZZZJFrOlvNmg+hJkMCi3rr8rnyl8a1pu2XznrHplPlUif74
VCzu1paIQzl2FPK5OI5R2YfhHQVRzu/LKIf9OPpe667Tm80BDzVC7RhHq4q6PIF8lNnaHvsdD/an
cZDtdVaeW2TzoX/32q2nrDJznzTNBWzZKmRiFPogEYEIE/jVouNWWQyvsWuXgoHU5M66/PFZmT5S
6xt+Zjmh7HHjyuFCKlonfHRWdweUumI0k01s16ITzFvYc173B/uhrohCCdENEqalHaXpqrcAxtKb
3F4HQJveXk9+YqAnyfCX65e44I5mlFS5FgIaCLykl1YsRLtLHHx640eDhJ0D6SMM/iqByNTaA7cr
iCa2h1VZ2GuJ0k/6pESw5qsSmy+I1JTCRWaxQymIpz5HYoMhlo132r35/TZ5BiGaWCGAlF1RH9Ec
S0hm0YcNQF5R21T6+wi7o0PZa9t/Q7ab2GJY3quXP1R1dHxw8Eb7SaM8FjA1LeQlEKICtBiCIVQS
cq5GO0l3uocBhBQvd7DDJcTQtkhWXO4FFDsUvwrTfIt8XaeffhjX691LQVExELTNpPUQK7vMOJSU
h4P+6OP9KG0GviB1hA6msAHJ9S3HzKTH1zhjDK4sefdgw2v8dkHz3hPt1zQUtCYkqLvQjgXrquoq
TUeQRkuaaowlnIJZ4BrgW2AqkevtyU7HZzCLpYUTwSauiyOPXMbekLFPbv6llFlMEaAb1QZXSP9T
m+chOQlSudqo4OgmLgeisfo9mnBQGL83KObSo1osTCqvETUs0oRyzQMuopMub316f0IoacohKJQL
Zj618aU8wugXXbckO5G+lP0Prfosoz8B/VgmgHaaF4Bq8yzKnQ3AtXhTuZEx+Dd7MVz4kqEqCPs0
00569vVEi9Pwl4zgUqbD1avQwHXuVQQjkMvtjVGj50QsuOnAYcE9lPeeTqgeajS8KKihOO2ZL8yS
C3T/nC8F70EyID3onlhUVlV8j43JNTqiQYbmoRo/mNncSceRBAfWX0riJtBBi7xZjBIE/gEpG382
UwXbf/465uVhSib0kH+YiBkIS7qUVrHMgVZ3BKETc9Pq8lqo97T6iKRqqzdP/NlV+OllOncWalPz
2pmfbYiLk5mU1t1H5rEJZXTrKesJuYASndr6HymGTo2oTqUwQCU4+ONGiwRa7OBSklRe8fHbDA6h
kwb1UgJUUSBMFJRnsf4Vp9s2v1TV0cd6EIIi1qLskWD/tzHglYoreZcE/aOWOiEFuA1nZySWO1EN
5kqzvJlRi3gO8NSJtFz2QOXItl8FjboQsFXajshDt2TvJpMMi460g4aELcydvH8jOWrBtw0RjlUh
G9v60BCgldT3lDwJn1PR0t3BdyNmttB/Fz3rRhwPMJPIzEG/YrGHniKDPRaLIcx/PdG3cD3pHzZk
SG27iUgqz7FITiiZYEQNZxg9Dt6mpejRUTBm0Qi/sst4PYpXaBiUHSr6F3SLo1uNrEqMCecLE5cV
7sqMLZ8YQ1SLuPyxTjFCHeAoGPhgbaofFRgppHUeoSM2MidC3pUN76TEbKboNoTsVbk4YvQ/GAwQ
V2MdU/WlqmDNJ/tMmO0bfNAzMrOd0GwEmAn61vpH8WAeVHW8YF0RRduUxJPRduvZmP/wx7/WumKw
wmF59SrOQTa38MlEdrWlT8n7Tq0DrMXlMD4675oon6L8rADn0R1Mpyw7BdGXql4Lkip9XriKW28c
WEGyXKEcgVIwwsgKOH+YGZZqypX7jm96GSlvcnIXzdcUfSj2sWaNNlpPGbUOK8+IVbdeeksfzOdC
ZU6tcj4G3FuEQ7I/ZOQyTdYpHcp1wNQrrI+zB7+QUXFVf3Fk3cdZJRsQwZiGv3ZBzQijMKOrhpiw
qJSzTNqMde2TdtH38w0G2gNEZ9ycA6vYky9qBx8RYnlVQ3cokccU8F+gNujSaJMwM+zwiZH9tkwZ
NKqo+wzsF4WuAReZv9D+KePrtzvuGTV3Bkly2CvA5GYVbTRMMOlbSrEhwYELQ0Eu/ttVrMjqxufE
1g55X7K4Lf81gOZMngpQZVzUENS1EIRV6ZRttQHZ7YQIFYeOoib0kGZu9OrYR4KUtviuVL8REY4J
8UNV9V42Prk/N7JB9GbTDzsvK86hiPHqWAuZ5VSp0bx2o0PqNOOcr3z+0ecPo26d0Ta4CzJ24YaN
YnVuqwC3hAww1F2h6nwRDVDYpvuXatGp1pU/CTVT0P8vUFm2zC4l600zzoQVgKPhgoEZomsNwtMB
L3W7SlAjMDU1bGx0Ltde0OC+Y/ERAY5SwxfOCMCa1EwB+vSt0PcqmwMkqZ64euaH1R1ExHHbr0Wd
7MsPldpmYpGcY3xtTH3px19m979Zi9xuCXTPkXzuEglhV2twjIlmiSM3pHLrpWDh0fRMwAHsGlNi
f09jLohNyjTNsNgXTmQeCYo/1pqHWpl7w6swLmFvszMGjgdJr1/baGi6dJmK3zx/TXKM+3+CQehW
bJbr4gc140mKPgLU59KnRUlHfVZZbovGF/1n6CMsYim6VSoes33RgATSdnJDUJJ6lP1vmX11gUpF
XjKkuxSafh719JmxqqMREdmuhXWfIMebFEJD44MeiDkEYSmjCbSw7Zj5r1mMbjv8AzMTY46oEKgx
jmGvP1PltZMk1p28swxtH2cmhqueyl3jy57pYIADqMmsCmLlcFOMXzLZJuQ9AOzxv9TNj4buhhRb
VvU7wC0ao8Ohv0fqjGFdNBrDN50A343P4i7A+7PiJSDRJ/g1xwsFsiq9RxZGIkYgFqqYpHsUJbQH
+ZHHEbAxai1YuXOcExMALz2k/ZutxhjzKM0RoqirnKep5ktQwo/S4joh2rzPEMpa0ELdKPlB/Oy3
t664ihJ4H79zsrSQA2CRWzQmdni02oKNOfPIlabA1V/19gdygijTVhob0bXvPSwJaKC6kjm/Jatz
QW0vIoZbcFQClhUcWbG1yiBRBdtY2Qa6Afb4OXiIz6B0srViHfMSPOslfoTcrF0diyRpnPxNI8R+
Jn9DfLcNus+eT+uO+rXi/5XeRsgXedyn1W74l4Lss0ZpWSIXmXtZtmxKfSGrEvUHWVeHPEODfpkm
JB3s1TwkNSeapqjbKBiGOgZ/Q8jUoDnF/UvoJTBijAN7UyUwWuGn/c0L9tIztyyhYu3diqGWSAcw
cSsQkpihTN1c+JinEnlyTKtbxwr1FJnBKZxB1JS1M8LS97AHzCSRTt8gf0uRBvpyvjXVR4h0f0jy
1fxfSRmm5A0+pujeQAn012VzHNudZDFP2qaPTHpv/Z/ZY8D/SgRdmlN5uxRmVg0aZnqTQhcpp8/u
R+MRuOLTsYqbGaKdBGtekeGozCtAsFoaoCsVK8eIHIngvSvmzqOHWiVn/zEyjo7peDO/PE3xvNCF
Z1qPsosayg2w3Sd4D8iv+x5pApqu3TZ2glOdWZPCMDZItrxT5HDqTCrLi5+3a0SXCY+GT57eninu
KNZzIAEAOWKoeiA6Z0xLgeZmhHXILmledrxNBsdILgmRif6BBoJUh1mIjFHctzYoJ9gz9S2Bqxaa
TGaYw0pncN8A1nxrizXMFz1eQ2zCNjKygCk2o+qqGrqNp4TT/a6W51xdFnh7MiJkvCiG23PnCm0n
VBE//D1dHX3KbF992R1YtLADxveCMsMm7rnWfnJcpEVzNtptld0bNAHDX02tXZVcRvU76W0LukWy
BhJ9jsv47ZiwD9XEbUFMR5MfExb5NQe2bP6PFx21z0k+1zV7CnWt+vaBbpoJneCsmIK1EOGqrKY1
enXcDdogoZB5qrRAcfQ+Rp2bV1c/YYvkbwtCtWK2s9B6U9lbDzqVw9lXse33XCUDUx28rs1NZu0s
yCfmA1T5wARBnWzGU8bFj6L7N4G4rWGE43gnE+fUDU6j30tE/o31tOSK8vsS+4cmPJrUgapkU2Af
Au1sNxfdZL0i7+3sOZjJaqSTNopPTYGyKpOujbkVJ2SZg1dMfHcGrwzJMdWulfYvYC0hKc9iptn3
OxvLo55+izZlBpch4D6Sz0zWdaTRifEnamKviu+0IKUNLgPl0smSrwmRbNi3w/c83hBdxBQGIe9m
jIodUzrFu+ToIRLsVJL5sjkkRprJqr5XrauBFsYBAswcxQ1kMRCOb5HptrW/yoL4nhPcplyG8BhM
n4gGQnueqDd6RRiZWPkmMaX2Rzteff1UUoXDkXenbAOPBTOTpuPQQ6o6K/Q8fOspIfLvEzOOlheP
mTpeap8w1diRjMZFvdlBIgiZgnsZxTHeLVRmiorkA5a1+k8BTxP1Fu7NtVJsw4DtvO/v5PAS9L8x
qn+1UCkporWls0GQ3hsOcgVLq+HPXk6kADODms1HG53lhMLXxWm27cLT5N2s6m7GSFQyVD+gQfMz
AzPIySg8aWcbVtw/vpjnSHDTkXj8heoqIRfJezf6Y5chHUIQpNtAxVCqR+Imfdi2sbL9z4jczpJ3
RUhLdFrksRkC2+ayZOGXsaUINqm5MyHv5oq69yUW2DqNBe92dLWUtxhkAyQdt5EmQp0bN6kBd1UK
M2QgkwjwTAazilaty6hixfayaIRw6S9MRAt813GDB5UPvMJVgpmBOwnNrQNsx0CjanwKED7hsPWM
Xem9D8NelNIf+/N7Vmesog189lwiJD/IBKH6HAWkqW0My+N8gQCWI4OX+KVV/NryNohfSvjZskIb
zHHb9rus6mlCO5d0zXWnspeglg/xXfQMBgtCJ/IUKneb1l+RFGJ+sldJeClsC+KgbiJNZ0KlGN3G
Uu3t/PQWXzWzASLK0SoXTMemh2zReMsd8dTp+8RuWI2/W4Q1BRaeFBWMyKg3kGIkHoq3wv6zumM0
tGwJMbEpASsc20Hc+R0yhvOU4NBo6Mp8Bnwe9N+qO07NiLIEKD8T8RZjha8TWAacxrO5qbSh3vfG
/90q4X/0Yr5nrEz6wZYQLSmrENfjo6mHel2iPzFUfOrcvB17XsquWNQfGdwk/AHD1iIHTVUEWAIc
HQM/xmQsElGti+lpMOelXPbfJmQxNnFAigrrmhIReWPEHF9TccHxpCVavUMAszJrYxNOMJGg25WN
iV56no08wglUd2A6vk5+KP5vtVtV8l0fAodEQlr558DjrzId7MiFI/2sMf4gMADrCI9ZTPh5xLYm
zfp/mOAYp9XePfDSVTEY7pgn2E/MkSBp7UvH0ZqwibLuUs5MNln3WE1TDo8Yxb3nw8fE6dMMzB9B
HGsI/kOLV9vc0o5RnbN2xbji8TFjhluaDUdRXX1IaNIqrOGttzPbH+4tH/FLjoEhyYhrM+VnyP4L
MBquCtOZSHxHa+4RXCuJ4ppNGknS5TvO2nRsfksDuv+QQzPIsScRKogoMg69ldR8jzKgDaEdfN7O
zJrVwz5p9/gG9ZTOENMDj2xZ9m7QMJ9nVxFxnXc8NHmFR9zfNszQ++Y7bS8kBZ1JEF+Sgb0wMX3b
yKz0ajxlxnOGLMj2IUFH0E8ept12aSUI3ZoY3pNNwIRA6uHbwclgu2GWv/zBa5trW3n66nIMncyn
qtRtiKKz8/GB0YC1TjbTjJ0QoZGnMLLEiRxX9t5K9zIIM6O0120SnsuOWVsqfVnVqC46oLXmd8B6
1MeLmTLAirSlBrZWihDVZ7kbY0q3u42RHToUFUO61aJ2ZfEqy9PGR7c95kcJ6YjN8E4F5Zz1vwWd
+4jGRulwegMI5zLndxdOq57h77lThcGXJAYT4nOVgL/O7w2sd2/+eAf+ihhluj4i4Bhb5OOnAkE6
keWLyJZ3kZwSJBMtMzXdJRPTFbSi6Kfy9sHHsCXcDs4VlwnqAk3x11J6IPeG8Ros86KcsMTMVM52
FSbKoayCczXi/sEm00LqNIxmo/RMf/WMkre6kAi5UWc7r5rcUnPYFBhEBKLGnMWt2twMrkdbodnt
6O7LoCBfTCKR/l86JuOiartzGBB/CUfOlm1auDXcopVdpys6i7WkUSXRiXrsi6itupb1WEAlqT88
rIVezSkaWt1KKbUD/f9bHDCttyA7HFvo1BRRKxvxQ9YWS402VcJSkBJ/M7bQa+G6GRpY2MZaSRrc
dgxXgJdaGNeaJm0lOt+WA+Sp9etWtX96mlSPZzkSyr+J3Rh3B9tWsbRUfcXOHPPNUsbCnWu0B1r8
EenFM6DJVFjsNqnKzKJzG6w4KC8XXfdnwvCbSgrnoIQWwVzfN85KH60GZN8JQh0ozu7szGaO52p+
z+6T+kFZN+muzQ1Hj95MxvoSkYvJ+NJD6Lza71ii+/jWLXA0LdRrLTraqJolM3kMxvA5SkeEfYOK
9tFKiHKDItmts/84Oo/lSJEoin4REYmHrcp7lZFpbQhZvE0gga+fw+wmYmbU6irIfObec0X1SqoI
snalcDJa4Xc5poc+9Gd97LKoqofjPtrShowjgWOXISQMGD/t1W9eXO/kmiXyrQ+/If9qwHMYwupu
vWvVqquN2DvgypbcwyZau+5VorEiECWFd52/KNc9xKG/zU2JLIBTLR8vkeb/jHUMPQ9p8oAkpolw
Lt47H7NmSd0L3IkkYMNGLmnMVqp72WvMtu193LpblQRs0lE21ODjSHrAvIsyv8WpF9P2WD/wWhdl
Qus6ixq4HmFRW3ZCh/tumO8p0ykj/epcRu2J/UuYLN2TDtiGZWeIqS+W23QkPK+NyF9N6B8uOs99
1wFfwN1Rhp8TYt4g7EY2NA3+ctBIUXUzCiw3mr1EMYKfvyi+mZUPNeGQ+U/je99+PEu4CG3R1dJi
mciqgH2tvyoZro1Y2JREUY0Dzek0gkYundvwXW811L4mL4/JmKJUxS2bwz0DyjWC9Xr1WnFU1j1n
8IU1pmD9Fpl3sPK1f6xsKpfmxccdlNC9RAezQxhDIEBpMX/+l2APN8OACBL6YLbfcReyDjv57rzV
nvVFCtXz71h/NRZY1fA5TxEDK6zAnNdzNEY5gqruwIMQBqQzqRvcNax72v2EzheIRh17K2WYdw0+
xoSACk73smdbm+NXc7iXgxysZxBvJ7bZ0bz85cGQfGcNWD8Ri5cAU0BnCMjqCmGvtU0K8Ni1e5zi
ZA+zkFyx+eUmzBv06yWXhH8EHJUJmnoLx17ogznjKvHDfq3PEltEOezZzV9pdk84Rmu/WU2l969P
h5xxlruh8iP5LWXJCr2TzDMH1jQaVd++DhHDAga/k4sqiIfRwCg7RDfJdp3/kefyyx/0XdzCAue5
ZiKLYX7vQSBqWiDn4t2iL5TGUqH2tmvCsgvYOfeGLBKJ1bDCiFS3PexL96kqviYbVyvjXWn6uN0I
Rqvk2sG74OYQ9r19ggNRZz005PW6wRMt8mY32gkta7zSWGxXxiEbr0HYHiT5yXkjTib2DKvMFrl9
CrJ8G5OJDp3vw+zbfe6ZQDA6slD36Rw8Z98qYbAKRJfKgMbo8z+NrWIqNG4eiOj5HCV8kLxntY3I
CzmSgSNGMXaMU2urwmLX9OjnzXGTI5kkN2aVUu85SBoNL95UErJWU3+MvfuWOSMire+SCaQOvNYN
jEXS/svJ0Uts1s8cVpnf3sgnX5psvbvGYO05nQG6PcUMKGoBC0GV51kVnwLZKxk4gKy7QfwgCOfh
2TTJLdvEVl9ymZISbB4Mr1uDFWjK58Ho5tyRnzkseaCebcRtSLpnnZqnmFyKunbT+M6O+O0nK6tf
2kjRV7zh3QO/mq1cqpayrle61e9GihO/DSCnvc5SM42q0CNf0aC667GtpVW4U854sIS3qfpiU89d
D8w6ynlSYsgQ8Hg72JETR5yAWS9S8U63hSpFrBOEhULFjzh8DXP9YvvIgJnptSMpS9cMLUBNfZiP
t0AQlYOHCp/rztfAnXF2jRxoCa6/IjBeDWy27CfijrBP9mUG2a+k+a2LtFwH/zND7RVFLy96v7Eq
FBYBeblTeUkYbFnNyuMVq7TPLn+2nARwNFsqAk1VDBgEZ+AozrVkHNjkf0M6rSuapVYPDn4Ub7ys
uKim2NfAGTw+7pADogJzVDTvKE7pBtobH36CRspCNNd3080qj71FCeLF7K4pqjQoZJ6kViz8cxsG
p8BNL27nLbOBvo0IxBqzK9ueJG02Q22uEyIKMyNZW4hW/VSsDd3dhzEYNdpgwUBA5ybBBO8K4wRw
tpQPi0LCf0li7KOBg4SILIeKpqfh1/xhmeMZ8ULhw5fItlghLoa6vCicmiFAniIgsYGtYWCxGqAo
dtlu7ByWB1U1oBXEv0+7LlxBZEm5KeTeQ8+aYbKqYGbZuN2BfEA63gRwaRwXHkvxFtGgxk3KVc+o
iPupqNKDRzKV24QnCkkUdcE5xuxi9cUqitlXaeFWH92tbKtVRV0ObB+5rry1gfbS4L5t2QoMGKAn
RiVjzlkcdCsW/apnFiIiOHP6KoCfIgrFO8xWdmXyb4gFW7hmto0s5ioq2FfkHTkOpCZ+KcfCSvbq
tGQ4IP3kM0h13hF8dxU6cg8zqvUd1B9ECAbJm87EoQjF0gfFUACX8sstldEmDqY33yHfKlLcnfky
xOptm18NoLCIbb4Sj7xYpgKdH3zC3qoXaqI4DJznydYYERBNYwP/QcExa0XckSFXAY7LBEbsq3XH
4DXow38t0Zppjq4xb3gVkDrDhgiAfzQIK5AbbK0JIXtGKYZfx0qyg+34P6b1lZZU1aF2903npPRh
o8wBc7q+Gin9h0h7aD7BFG17aoO/bvzJ42XL5ZiEc32kH1xfg4H2Ie2XZPJXofhVzq9mBzdBfzHP
62X9ZzpqESKTGDLBPNbc1x59TtasQPAtTZwmgjlBzl/VMK8GbPIhZ3NMO5lyRGDj1djhQnUDsteh
i5MQiNn3Yf2xasCaSJOaaUsz9HAiH0MY1l2mxNLP6OSDZSqBVnhqeneRO/WYRjs9Po04Yapo2EQa
g83a2utmu6uy6GCzVx2aF0ueu4HNj2AMGAQWjmzWqNgdHEhDeKzOOPC2utCQbvhXWIFwtjFXUoqj
aNjmVn8M2R17KZ6FGOOs4WEmKshICXYuWg9dIBntCv6nTK6arPmcxmHnMlnx+nrjTGjS3I7rgk97
JFsBEAJA9OPY16+ul+0Tb7qGBjM0N95Z2MBLKMy9YF45xYce3bQYyVZ1QDI46QYW82YY3kJvfFD0
MSEVq9SHWGsihbBKOBCxXaBfyHCge3sf1ozA/B5iwewC8jPKBsziwCAoRJXKchZBspHqgO/lbXTO
HT1zRiyvCIo/CTn9qUzMa8iSryO8RDLpzKZ6U1TiOUXi0PnGYki/4/CFLfnG1bBLQHaUdYP6d949
wJrpHWhy5qHhv9Yk1lFwYqw5Dy0rF4szQiHyVQOUlUhHUp6eZRU/eOnP4xS9eXbKPWE4xWLQX3Wm
8kb9yrBp65bAVxFEVeyocsRaWv1TEvpDevMWeO/vWG1gcK8jRH5R+49OkOo1fKLQx1iEzPSiIkpt
00ERU4AywlOLyyiDeJ+4h1L/rsNdw93IM3ewR++hE7/eAIjOBz6BOc6QLiGYpkPvDz9tysAee1tK
PktELqUeckqC8B2pWzz7o63iTclmeCxxtg4slvSnORJHutxG6PmipP4pBvI7HZquTGbrEd+BYEjd
R9QjHD8eMDnd+VOMj7QxPAVwERpIB1Ws34U+UzxpqYHG2dYdWS6e0nRhgJpvO7pTtAQ2+uBE/NgI
vkIhsFrWWDvgr1rm8yCazTyFLQyn2xBwO7uxwNaFsC8eQ/sm8NbG8ICCca/X1LuCy76C3cJm8xjx
pta1/Uo6yAsizmvQ4s1x8vnQjqHpxUcanWc3gYXH4q81ly6FqkZwDyuyJ10wtzIYGRQMN4PI3AhN
Pw2cx/EIJlK5f3Exr3D5YTYWCIu1M7CMfyEzgQFhX2Ojb4e8M2rrIS9vtc98KRp3CetXHxNvnhT7
0GIz1zbsmvNFSzyYxHGgOfUu10nnw2M6KnrryP02CvXacNzkmkHBZaF/M93XrEbgSH1dpuHMemEB
Vh/M8FbAOSnC/jmbrJUno/cQqKNXZochl7eejYEYs53W8LTNGRA1ehkzfeHH3KX7WU/DKWpcBkLV
Asj+qlS8qi2xU/D4jGFcKbb/xmwQcr03K6JxHap9ASiizpCnmP5vm9kxmtUO2I57I4YwxtOmB/lr
w3FDHAGC8ng6WilYPz7DMhSEfxWrSvmnDq+YmPpHROE9jfimUvA/FZC8cs0rs3OHEN9CO23Iqqdg
Z/qtO2ItzNfWooLTQ/wHGQ+EI9HLGY14S5orRjM/dXaVKtGrUxJmenYhyeHZUl9V9qr66VBbnI+1
ffRNwd3zNQe62ED5KmupD1j+QDuL1j9Mw7hzqxqYnK+vVMtYKcKyH/Y+eQHoFEULlSg/t1AW/MzH
9kDZXNd3o0DQUsQbQcyeTJFGeMxP2+5gug5XSEiaSUehRtNgo1gN+uJRjc7WEQh+HQBEtb2P8lcR
IEWZk0SIQ+hc/16CS6rViIdgXvQ1WBCZSKHgCk17nRonNTmvYdNupWme+9jbmOwc7SJa6KLa1+6w
tpr2kLclMiAkZows/+ogP6ia53C+BJXEO5ytLYKtzJGFiOusVdW8qvQzzL+mFrhJXa6BfHMMsWUq
+rU5hftcqF2cTs9BVa18dM9sgZh8pwtrwvaFs9mcjiYzsKBzV1zM6Jty2EZEXeofrU+Yur/0oJPW
wj0bkj1JKrYdcpU8O8UBl0nYk+H7w0OBoYcEPSjGw0QLBZ2ROHfuYPscJmAqobn3ob1TPixFljAl
xJBad9HmMDYcU4MzVt08dv6KfJYojjcGeUuYJSx37hpmlyus6eKSRxUrERaAEYm2olS4y/wTSJq2
L68B4kHu2vsou6UqsBPYIbsRSt8GYNCkfeV0pQYyTCusj1nkbZLE+Q4Vmg0ht7o1cSCuvOQ+9yCJ
kO/0W6wRMpZtHUqSjwpl3IDYexJqX8UNEuPfsEWR7+LVnKUILdoXveovucCeoouL6Xobu6lwcg37
wQa7n0akQbD91lz91PjBLjDdld3Lm6Y7GOcgdzBRdccQQ9rZ0c5i8jadDtbuX6H3q6ziMEWpmDEx
7HUsteU2lChhKbntuvnK1UeDRLrwP21G2105PfyJ9bZbbgiQI8k5yz5SbuQoHjHlDNEhUgxok/bL
caJ7xfp9mTkdFp+ABbylq9mGlGKAFvar21+8qjiFfroY8rs7W+oxJXrxUdTZPsch3LMBAoLAhI13
TSnOR+c+k04KOH9psi3r92xKDm57tSDIxOl4wuyxqfE0+M5wyZIJSydOAETjpqUwfctFMlD+zWAB
5f2rkAyYnXqMY35wlXE3iNoSYfVqRczIBmfVogd6GgU8QaCujkINSWEZ2Pns+J9uUTQB08hvuluj
Zax+tTpg2aeYEyXfuiwp/xQPXdfZYHOS4R2VHYlIIXMhGXsMO6wmIIoq2CQxYUokWrrAK8oq3Qi0
KFN9rsfiaurkXKE+KZL82TfgELinNIzBV8mcCLxUoxixjlX8ExYu3SyivogtTW1nayZ4+wGHZF8C
cqn1tyhnijnKWW0MBAPirZUSBc9qwx5+OotpOrS6lQi6vRgdpj/VJh1DDPGAwFvjVEv8Qn65DFRo
oKOhSpv8U1T0NwsJcMLRpon2HHrOtUrjsyvGtZHaW1V03J8dDguXCJuLXb5MwbM2Us4M7qX1dKz/
uAjy6pqU5mGM5M7DvTWhMZaG9qx5LlZJBsPEXZp9d0khTjcRXH5/8ndjiKzRBGw9z5zJX0g1LJh0
U1rTnULIyvFMCwSSBzGaizo/pINYNP27n7Wb0OaKhB6n3GbRkowYcwzx57FkQsQdZYfZiF5XArKv
saE+nxHfOkdXuEm7fGdr9lnjslZhyFNP2jkYqTgHKElOkD3QGc56dS75xETPKxhMopUYJgq8yF7I
fNaSo50zE8aLLWZ2DnA93NXiZyQ4wmCvliVi50NBSQEWw58hwdvcdca4rTV+ZG5gskB/ZsO/CFyA
vWME+ktdI9cLr6Xs/hDhbWVsv0R1LJku0IthykWfqlA4Qu3tjPLVm6O9E8SaHTKqZO6DcS+1vrpQ
+aG1wFxm+5xdfKyfGX2anN0uGnuNTLc+DK099kHw0Er5y1FyGRv7PCbln+WiCirQZgp6RWeCIJWy
Ny2Jie8932DQYzCs7Ogbc24IUKqgbd2Je9uLTV7o7qucBdgyx/5oBM6hSysAux7OxaiOXhgkL8My
xJsFLPiJO+2pqzAOxR+9/t6M97qaNn2QsqcjLFWVuzm+iZ7yyTSjteuOv23YcOpRqtZNTawnVHS9
oDrmPukhoUMiRwMj6QEn0gzSJN/pVfZo3DfD5IlpKB5MywWoDB8pgMrkIhEZJCm1is5V89iGx413
SzVAeUay7zmrRtgOrgoPVmaec0J3wDRZqNn5zWNAfH1Y/xsr49XyicSm3ddyd5e1FggS2JWBbm9y
T9sywFxQY29tqFSJJzYahTDjvbUy1CMpjHm9h4MBQxcnrpbJfZyMLDAchk3Fsg3ZZ2btXbLgW0e8
+YVS65GjNER6MErrLAHit2752bVqrzu02rm9nLLqlMPNM1n+FtpfUD5S4vAYz+LTxqRjFET9Tgh8
iD6i+WJgiJvfQu2ptWAbcXMWCY7OKnl0ZPnYZUlga7FPI7X16i9Fnd/JadH3d4fahm4FZznCtza9
Vfi38KQConn1yuG9nNACKWLP7Ttd778ST1+sGxsTa7KWVUx7JNxj3D0hXEnua20GKtBh9fExbJGS
JbPwY6kAdQYWmWBOe5RhdUsTdXcK/aYVUIcnEygJuEfhPIZMfdpht63GrYc9sm60ZdVRA9okcGjB
v0o6i4ndrMfAQSjMnoypklFHljDyTbc604bsJ9Y8opFmn4CIfwgjv/Uj/vNO915U1X9IuGVPkZwB
6foBFietUgjXaCrMG8LZm5sgidcGHH02JYqOXq0yHfBVHu4t8VHjkM74AHP8sKU+wHyb8ODU1bN0
0r1OwpHhBt8Q4I8s4uH+hjcfc0hn8W0W6lqb7nNtErlCrpGBqBqFyJWLYWCSxURLQ/ka55fcLm86
c71klBqT8mBjNeXBLkj8rGgPS6TRyExszf9oTLTVQjy0Vj95Jg42FbaEHMUbE03MZFpnq/A2YZRs
pI+UCLmOrai0EuMBxB+SEWwyJjbnQTDZLBwOhy5i9yFiagiYN4Zs7kltrXXhvZQ1jU2bDuumC6kR
LVRl5K3k9oePIgBv129MeUIEydXpIgcT7Yj7GeZ6nug2tQISllAj8D0AUB3O2UNdLOb0bWgj1Ea0
f2X7osvw2fL7u6IJZaAJetEADDeUyNghp/HZbySQppbBHb3wJUcIItKIKaY8+nzVlZZPT4NPKJ4X
lnSH2UZv25VDTSsT7crUgpjAHrYwVsBRvZWSnhljeE+DHxs9kCXKvtTmUGyTiJ5FvdFr/tKh4hNC
YVZXDMdqiPko5Jk8MqN3rdeadUWG7zIb5I/Rs/s0yFGpp8WQoSQPh6PBrlODX8yHQ7Oc78ZoWDuF
vxKWjcfQXUW+Rzg1sAooszrtCiLp5QQBQOuMpYP3x4XyaiFVcRh3dbF7V33WL3NvjgZDq1L576UJ
LpCyw5GS/VPzyQ3rLPLI23V6TX+BUzwe/AT/+oykpi2eQdoyFPc+Q7NbOWeceATgBvjJSsAYf7KD
kVW8F21FyWYeG2s8yMo5VHI6V3l2zft0E+Rwx4zG2sXmI4IFZLYIYR0GF0jQLbaxi7ExECi4hrNl
MvIsI3NRznNGvzqx8P7NKjC4LtitMiYdLp+6E0pONPZ5cq4jEOoFAQCZ5rGnQvhacnauJmndXc7Z
KCiRVVZ4RrEkY7jLEwhVJWroxG0OWtNe+1KeCbtbV5QSQKPM9ypDLlElHRt6LV2UjYcf14GvYazK
vqZPNYu7o5i2qurCVOyM3wWjgP7aGJ1Ak8Wx7nb0TmXi0Evmn63pVGRceOxrRb23tf6tHIsvP1HL
qXAOrRnfGHEzUwLPQsokcN9wjfv9u/dZ27c1gYyS1xCzNv/gQkSw3fLdqKZ92KW/RZgTaKYdUrTp
duXwKMRXq0f6z79kecFEqpXBWncZFeXhwaYkSjxkibXGAiJi+C7xJXJAEjNiQHWbyAuWKQsngSUt
jChpPUqxEle2XgdfXV4c0fdvG3IMQhM5rBH9ilQ9Vwbg31KbNnqKgtkfrUfkGZ+9DT4zQc41UqZF
vYtKkUoa1PjYMI8hS8qdHP9p6Jh0FrBiCrtLlp6YdspUxFBjKrMliwYfPjF+ngCrWt0WZyOoTs6Q
/6VuT943+NgyrFap0RLuZ9frQhExpiX7nGhirptyT52KqwHph+7tCnoap/mXoQ2UU3hpBHxrFxIW
8y09I7k+8xeWmzzqVGwI+6XAh/Zskdhdy+bB6nBlwPAmYAlXUiSec3aJk9UtNR15kO6cDUF9WY5Y
Sox6x4eHiExbqdkZlXZyzXjpoCbjHMTIZShYm6I/GcK8lzEHfl6cotRf54X4SzV0PTVqIM8haN2Q
Ia7wau1DM0Ryg1dUZ7dGjaI8dEQuGlWmWQYituxqIyx7GtmH5i6LNqZ5CBDx3k/TY3AhB8pQw4gv
vPVEdT0glNKT+OC6rKNSNn9CrxEUD/e4ac+Jf9eNbBeK/hDH1jeZYavSSQ6V4EKuxcloWX2bhFm5
6OOAU4ZVsBi86l/kR486HFGl2cfUZ08/slAn+hbNCYACxOFW8Z6702P+qEoF/E2Ua14D7LFYe1hb
pYwuw3DAaBv+NQGghUorL53WXyJMlprPFZGYJxuKc9JPmyTy6WAMTC/RX1+C2zYs08TgN1CzocWJ
yvOg2Q/JHkvrWJYYOAsHD/IIGoqnMsuYdXv0Sb2BHoFCC/SacRh1sTE7FEMjIXAWN0nU2tduTLmm
gKUM4kZQ71PR20v25lsnI6mNOvmpIK6z0DuA6VQxKMj7Tn8LfAT67JOJqfbx2uFWgjScO81Z2Aw2
SsxugU1/O1CnY7omTrG1l1GFGWWM86MUGKFbG3Ve22OELGYBrIz2k+e+5Amhdlg0Z48TIpWdxOHT
CP291odH58zKlTLYCH9a9ar/cB2NPzvauG50zuDtolvUlw2uLng9N61j+S4d614E9bad4G/p4d7p
5HXicy9tVCk5MOjIipBofHs26Kt4vNumR91lFCz2speuYuTq+JRs6pL5khOwuHb0ag5gODMo7l2Y
PIQT7cduesknjUUU/psqvedgE0oL+AWra7YwjJTB1gmA90TOYecEwIB1RIU7wglpcGHJoM/qbzZ2
f7qutRfOVPdy6yX2ylTZySY42vCB5onO//DoQTQO+aizfQhwqDQH9S29N86Mdz3o7rrHgJiAEFu/
W5OziEu6cKXdOqBII6Wp7TRXDweTUxjvzug/R4zccoLBa7oUFAA7o7mCmcU+0axM6yUFn8LVA6eK
dRHaQGPUztOAmKLnialy9yVmeeRgTXGs+heJ1lvkJvg2X2xlXHHp/JqcxGV8Z1t9rhN7Zw9w/eN/
dsb7iRyktLl5a8jBljrqOfqXuJAH3RxOBBniLn2x9IwNZ4y+LHW6Y+LOMS+oxMOYPAHSy3zBsN1C
BFqOX3XABghvqwmtRcMUyAb4eRh5qFxnMZSvmi1x3WX00uDiamPXG8Eu1H5K+IBtW25HByi60UmK
VSgQk+TbbWG19d5LXb4PKR9ROL7GPepopqQ6IJYyI0UZc+lgMdgqI3JGCG4aucW7CUedn0MngheS
FoAwQEXPu4bpX5wg9wicX1vnrCwAWKWgAgkVBIzuWbjBxGdDN6zwuKdqJHq6O5YpqPHWP2F4PAfK
+TC5FiplvHt18dTAcVBe8jLqFont36opX9wQwLVqYWUiB2ZXpBf9RsPn5MZHfepxIGElM30UEGlW
MjPN9qWuMaLyZ7rYqiIYy8sIBHEIhxmSUyJARmiN2GpOB2qRVUZMWOgQQIKaqFThUl+SBjWa7cVX
FcqzHSIh1TubhOSOeE528OxgULVsjFgeYty1rvU9zcsWx7ng26A++6oH5yf12stUzmNqFAZZZPt0
RHidauYpSn2PiJsnl5jzWLOuldewTR+XAWQIkzUJjGnJ7tXEG9TW8Y+sCqSSfOV+N55J3VgPyNWY
9u9GpNdtTHICj4hovTdQ8e9aQy4WvrASeWdu+wu/B6laSO6LfHSOU4/Wti3YKzIuSBkYL6MEApzV
VUQAKCL+qgHEdJrHnIUFuBu47Zr2lYUjskM/2LpjtxVxe/AFh7KhkR6dT8NFGzJQR5IqLf/WPEcc
i4ptmaMwApcFWtE05Af3viRvsMK2IeT03grz1mRyV3W4Zw2K20b+Ydi4RRUrVubthDz56HiypieC
ofSRsvQb7KD4pTLj1xoxq42u9tGghqf8c/Kn+cHw6HFQOyBZGACJFD2DTd1kdsAReZsKSWSge0RQ
gvcgii/NjBPTa7ZfQp2tvrqZHWN2RgJgHdqDGqCGqNzYc9PQo4wIqJXDjkEZ6RngmAs8Amz7lE9f
WlldjMK7VQlD+brmd0b5d03y6miExdaqCLd25dWyo71Glrrdpq8SHIPCRpQTs4YswP9nMwlrKNel
0oB9xfTIngUVOHMcbGa47sn1m2MadHhvZsvnntSQAUZR7aYMAbrmlkjyzVMs8rsf1p8+CnnlCgwR
Jn46EFwO8C6itByT7OAspsHQsx8QxMsp/fMkX6nm7YGT3QZVfDI5eCYEYptkXMx98g0PyVx3roXU
DKgf+yPG2twlPkuKOLN3CRf3k/I/LQDNNpSCBoOWa1c/jqW/d+m0Zwp5tYdqE7bRo/KmtW8MJKpq
zLrC3sOaFu7TTFANabjUwVMRJLIIkvZh1/Ju2vmlLgFQUqmiSCG0GNVYMhHFjiFgQOvhc3WmhvWR
9OGyzux70qB6HqkSRpBQSapQ1aFKHXRy8zxyD3XsoZ5RP4zYf8kMyNRe5T8sYb4Q7/CrGHMM0oOa
CinCjXYAPI7O2MMw87p9Y4vdwIsfZvkxrJoTa6mVJ/C4utpZBd7C03Gei3YbxDDvEs5uimrsqLTQ
jvWeWYBO2pFgNA74KsgZPtuYuNHb6U4MDS/BMm1CPwwq8ti1YJuW0cEQ6WU09Le0IBpO6muiD6BR
zShEEK6mywTYQWJQ9c3Z7zCpgg6M9WSp3IsOC3Fg9mMbcwiDaK6dX2647tfR4Owac69sWwcyklkn
R4fWVkTPREePi56cqrbo1saQkafFRBNVqj6iP7NR36qhIU9iTNajaRM+I1dDVh/NlJU3f00SWqPn
LoNjGZhihfEzJb4LvqUxzF1DwRqh0rq5+8oAYHWXSYGAmdUBRdO9ObX9Oar2zUTdM+rJsZEgi30n
QngkqJrIRrbp/pbGCLkv1aZ93+g3O5l2hU7qzqijtJFpQ0Sm/d133rltusegg1+Vhfg3FoENSQ8Y
kUJR6pR4vXyZcpRWKL2HuNzKYlo3JYtaI8639GHM7RpnWuZR9NJ6Bi43jnYDNkMwvCRj9mJKMkTY
z3P4eNpMmOF00iViPpXQhMH4vcSU4Wtd+euJ08fRLK59EE4MIspViaHgSerpVxk63/+P9Y3pPTYJ
ig0n7S/0nUclfLkqNbyk5F7uvGw4kMt3SuPp0xMBqpbJe/FyzOltE+0JVN0Mo/XKVYfraQBrVkbu
W+eNH9UUXhnq4f9D9BnRmSGj7O5wjQKgpcGyK4oB8jyEI4FFuTSrm+XkL1rec3+Pw4feutl2zpZ3
amSNYcPRqby5i04QcbQD0ysYxexYGNrmaY4dUVSo42ZOXTEtKiNYtZZ6lHmCTTyBCtG3bJisAutg
lJs3qt85Ua66547NhhbhkjQPsfLe+hEzY5Cmag5R4yRr9XsjW76yCGpYFRYnJ/XOVqbsBaUDoRyD
Yi0x4ogBopnXNZgm/ljmrwy2a1O/RX7RHJUHTpw/+VuZbHFrz3l1ejaRuqJSbenpnzS/fM2hTfgK
doAc+ACEpjVrnRxWP82IPlbtj5ZjvFZ4XUDxgKzxuvoLPcgjFqO11OoBXqNx03r1USQVai+dztoK
o22oUsZGxaGJEFjE6Nkn0gjzSxfU35ZFsZIaeLz9Up2kbv/j0fyinpWseGogSPxqNA98n4M34jWw
wQlWMXM+mAeP2Orcs43oHadUpnHRZ4DP3CRAPxaDbzIyF1ZzJ3qhLrkeUaUPQcSWkIF5nANGKYpN
wVw3jtO/HqicRnJXzltZuCQEgcQUFaskF7azR/L2KSxfyXhc2Z6/l/1Xw5wiYESLcTYOeFKSD3D1
7JUS1pEfwGSuISncfkGnOnHQavTpXSdZ1xQ8JmG4LirMyll5Et346ZJ1lroVKPmOjdzF18V5kGot
uvKiJfhUUBqFfGH8nLsv22dR208w8Ss5LmSvX8exPziugif9CSNrKWaRBuvqyXA/rTA/EhS8qbC/
96QIKCS2S5tcib2M9HxTo5ojX7T9amT9S/mLl88kfaXHObbqYqiUMpLFfqgdFqGglzy/qw8Dvs3n
XkdKYklAZEyPkDqAEW8qZ9y7bZbcaqeusAqXqK8ykkrD53QChAu4v62YyxI/4BAT282YjoFjpcWf
4tBaRsK/iSLA7Vsaf/nEdiuF4tHAQAFnhbtovJmIy9BksUTlIz0O9C3euZrF9R+cOSLf5KBlmndH
Lbv63E5nvZ2FJrQL9jYh5jxFj7QAoNcnGzfTVjBLF0l/B94fsTM32JvUL5O7s+W76e3qkoCFvFx5
TbEMys8SMH2irQ1Q2QOZT264BSu51NN8FUhIAP4SibDC9EuWT+c+e+raoUeQH/gv2Yqw33mq1Cv2
U0aNcbuGhFZ1J+BVZgnMfTuxeJtDMmbKP88Q0tatgRuAJWlU3M2RVSl61DkP4Zz3G9pz3L0p+o8i
fAvhXgcOyuvbIFdeB/EMSs8EUgFyT5nhjv2PtDNbjlvJsuyvlOVzwxqDA3Bv6+qHmCNIBieJpPQC
o0QR8zzj63tB16ovGWIz6lalpaVZpvLKA4AD7n7O3msj2AyPbA8TTvaWfTUWzyEuqsBTHCxfNTCT
RAdQ+Pnl4xrqunQZoaRzrPCaIiavLOd7PqMuHT3F9LX8aBlVNMQ1FoaGd1drjgkCPwdvYciYIYYA
4Cfo1ijvAth87uhikUPYXFoVXOJ8XyruB5zp74F1aLRHevKEf2nehXWLRXRFn5pKOymrNOmXprtN
YZuKAP4v9j9/nwMvh3YTPo6OsxsqJGcL8zuPxyiJOpbrHGklhzVU7xcDNXDBkkkzjzNVHl7Pbf6y
fCjICAjoQdNPzAnnzdkNEosB0p2u2j7J1qFAh8TuhCM2PhZWm24uMS8z9Lx6+gC92eBdIJxMVt+C
4MA0bpstNRIyzuzuMHQb1D2Lil5ZsNDYGWXFr/ne1hdFdmkbMzYrL75l0d5qbmp4IC1GjZBa1rIc
aIQUSze76pKbwBiWqK2MXxWlWyAHpnVNnIXe/hgm1B3Hur+NrY0wt7avk0W25UixMF5cjusO5V/D
3eXVpkOxE839HMTI8dHN7nC0KdCBHF4DCK8Z0RY1f/VjjHKhCQ9zRx6bKkLZzH4om7ux/FXE2EaG
XwX5BpJjhKKyQ4hYxSOMi30THTmDVRgQPIXEAGg+kMssWwgqLZxuEJikF9HY3xkQF/NQOzgcAfDC
sAxiQ7iQ/KLpvkwuMoVolAMCmKCS64BE4OIMdh6xzU/irpLQDB5qDI/aulB7rd1Xzc82uZ7qu8m6
wOiBEJS3wmevdgfWieCElOqaVq6MkW+wB2V0go6YfDGJmgDqQauQOhEWHxeMxTM2hjp4YP87V7yn
XS/Wob8acqTdu6nZDj77lw4d9qIv9AV2FM6jKNu3swSL/kbisDYw+7KQCjJCRXNl1lTt76A9WHDK
u2cvunfci9QwcSaKXTbDMUSG36VdS3qU9bGLvmlJsp1m/L7RLojkQBVj1r8NrHMAL+fsVLsqID6V
6qqapx+VE2dl5K+Wfhvmd/rwDTdkijcVzQHYtS0fdeI84uA5Lnel9ZUKoM2HZBDMJWAA8Q3/beW4
OF1yJI0c1zBxxFd6CAu2ukw9ktZXOg2kgjOx08mNqtGdrA20pNqz3Xn3qbltbf4CzHyjAGXNrgN/
HS2mRTgeR9pPHLrWdYBcrgOMXtzjrF2VOl4LQbsoJFXKJa1xaw/fYI5sQAMsJT4332YD43ByvKns
2zxc+2obgVuYzFtr2HfUN6Y5k63+6qGHbaaK9XPnaHN74xsLbxA/B3JTDpAEi4daPORIubQvaTxz
I3AzLFNZLErf4dD7A+5Z2G0iEJ9Oc+GwxszsMgJkUTZYO1geJNWY2tqEBGaCg+CkOIYAVSDxy12T
H0PzMaRyYEKRiZMjDTC0JAdtglqqX7csyENLppVYdc1PwKCiuRiCK1rVcY4ead32SN1D2jDLhhma
3gYorFkeTfVSDZfB+FJbz8BRS1S4OTWVeLhM8ru+N9HQ7qLZ8zocyhGsXnAc2urWLy6LflqS3baN
I7D5UBe9qyZ89IMXhXthiL75vFZ8tjqwEnpx2ZpbsAJd8BXljriO7BvybBRXDu5H5RsDJ6HP/ams
R8t41dnJTCtlPXFgFfCxzQt9uIYhibogHTZjghvmpkf71/M54hUjxHKMH02fwiAZb8ONm7Gn5Y7E
+5JDFPkhSQ2r5rGaFwxqvFRBFzHzO/c27PH2NqFCwa5AjDMey/6rQeHd/qFhxQpaEkrvYd0vrGrG
FCSgGQp169c32bix213ggaiDFGw91QQ10QqvTDSdyMXtA36WtLqs0PppoP7AjrbNLsGEnE6Kz/oh
MC4a+2elfXe1fUfwRUSSnS3osayN7zUeGB0dY703whcDYEyb3mr1g6tZnG9B1NgsHvha6LJmvBWC
iMyg2dckwWqaeoxHYjXAYkbTznUARFOOZesc+CtDPEQ5xIFDJet1bz0kmomMbJ85T019U5BKoj9l
iGk8DuMVMWuozzpCc8aZ/HA5IHfEF5+ZZLXc2WG8suBYOt5B4+WFCsTRbGWxwCTt0TNRP1HW4tOS
bkxVbesMZD0zLrybRRRMT9O3sCDsZmpUC7GRgh9G9KJHvIyrAaRxeig5gZvBN4LU8uTggt6MortI
fS0M9Fr6V7ObC1TUaQNFuMqtDsyBhjmkgh0dIz683209AZtlode/qsIvQ/rkqoe2ogG0s2i/ST5k
ds+623+3qZmnQPYxcXDaKdhUXjlJgdSoXRH/tmlktUR2yJcBfuV42Y4dfZdi28T0PTe68ve1NW5G
arQe+3WnfcqZh9WwA86+nep022dHIbAJW0eZ2btaA/dt7RqBRAesfLQT7tNM1o/g1KEUq9wnIw7X
CBWXNbpXfLcTsYkypzvZ/jTk0cbsghCd8hL6eMy8rH94oSrwBgDPWnmv+c+NiTcLy6UKYW0MeH0r
UIR4rGfZk9M/uBCb+sDdmXl5lxvBd49sHFmaTJ7ZUoaKCcWAgThcSuKO6Pp6eY4T3lzUrbqin0mQ
xXDQSu2+6SiJK3wbyezMCJ1wD+FiG5AxZ4RoiMGhwN79hjaXo18KCVTPANnmns23217ZdDF0At8D
lp6kT9aVM9vPCLkaHL24yqvchEPpoVxR8ReUICB3wT6lurkMXbVrZiFRFgT3qJPpkKLqsEK8rsrd
jhAZcJjXF7oNfm6YCQcareFl6Vlb23O3ifSILvOiXyi57oqcCSSbxN+3dvllLBG1Keq/N61de3sz
gAA8+oro+mJIV1rYFo9RU2LNGuGwI2Md2WupNvwxKIwlSKZAsYzqslfufrCKmXQ4YaW2eQMswRtd
kBRR21MA9721936m3biuH++8tC0PrYs8bawzJKO2fpWXzqM0jAE4EVOuTwsKar5j8BWHVA5boD5K
fu4i7p1HQpFpJ7q92DiD7T0gaKCFYDXAUge6r7AOqda4hymF348ikv3cNByVhjUnLSxO37p50+ei
vdA1v1y6gqApt8cw75jGkZIu56npKsHVoKyK3UY/XoRs9JLUxBYjry1F2TBga7U0K5zTtBB3Babh
JtKfLQu/ZMv6gUSAE2qx1CvTWaUlLZmcPkcqeGXNsO0p2cMRacH7OcSkABSI8/GQSYCco/1TaijS
wWKyzDa4wuvS2g6mbe0qv9oN4RxCFB1s2wU5pAZMFILrKdPuOFjxY0jhBFev3E8cdkak+KNR0q3D
AzbOfEOW2ppeeC5BTFbtnFoQ044q4DHqjkNiBQkEWKEk9pQRPLwXRK/obsn/Ja+1te9MMje1COZy
2AAry8hTG5GO2y3Fk/xbKORdh8ovwGywqrtu2xTur2yKf/olnRB+G72bAc5JrT0PAUY+QTsga/Tn
ppmN4NqLGfm/Akv7mtuATxRbe0u7Skj4alEF1GYF2i6/ikS4bwKeuJYeUxkA0QjIneQbN1n7ho19
IuQDMh1Ejiq7opNl0kvHu9Oke7yFm87lWC79XQQIOIxwTpPBJpwa+2Z9sNx6a+n6Q9qjikTog8ws
XEUVCMcGq8Tk4CJxsiOHY9hvTnSbVmSVx82XsOa8VCtoKrAFtZoDjPk98bQGCIqB77zxXItsYMOF
S2BuOzn2+i/oMwNWDLvO7P6HboXCefZjBKgvRteWLV00IP+WTgZWohPx2GNdgNlpaUlM4yHLu4xN
V+7kWWxu/ErkrCSNVk4AlVieacIGVpHQyqoV0CSKGUSqkIzosn3E1ecHhWZeB7m0wf82qQekcGll
mRIkSdYwNFhP3apA9UqyfEU5iyUtTyh+Tekst65MHtsCtF1FuDHG2ErQvJzoQv8YQw46rzoaS+Ia
3Kk2iYoSWud1Tx7/7FwaUIbfundl56ZQudIooTuFytdr2TRo6VjIb4HnIFmgCOYG5TVn3Q5iaC7r
mG+DC25qbum0PCqxioXWcOAHI8qhoaEDQU1kmgzKQVSVTNaVvKMVedHHaZclq9JN7Z6th89G/6q2
CPkGyuZ2VrGsHZ88ij5Q4mDHfZSyCvV0JFa1tFKoc3jlAtKJkdFmHEljhIvJ91pRUB6XmR7klMdi
hEreD8+m+5Cusc0JKvchqcKsTGkbJq278pPBq4kdsj2EuGA9fGIB8sCb7BJJYNdbOwCTOecB1ytI
0li6kv5fysRDyAk9oVEgX4txyF+n0jTM7xbKKuA6ktnN8b4yEeCClSsDOycz1a5776EFdCK/+Jn0
C+iPnkN9bXKGKOXY5Wk2myuR5E77Cp8/J3Cjbs0OcnbayBgcS5YVxn2TVxX1YD0uk/5r3CBNQhcX
GPj1WwT5LyoGIEqSZx005i/fMMsBUHEXte2jQfXJ3BrMq0mbNYwlwC7ZxZkZrUGAjiQyViJuOciL
IdXljylyzDZiz2Hk8GZTzct045B4ukxfk6zXpVjpncsuQchyMGMaNWZFJVdnkjuzpF8riGsThpHJ
q7jtG/kF1b3vohptJkeqbTDGibIonDQ2RG9byFyB6lXWOFz3rHIonLOG5awPLW/YJGVgEkFP+2yw
qTD2bm31X3rfoZu1COxBek9NF4WY62RTjeFL6MoI22nN2tr+dFBPYirj69Hsx04bZ99qrSqDBlrt
sztcuwHWjaAn2J5mpIs3kiqh2XVxjTSDzmho7poM63h/cE0tJzFrDCKXznGrOSGwxRTySmxCireU
RQaMXpuGtmlVkQ8PNtYNbLORiGKnWSMezam2xl3t0I01Go9ukzkOU1yh+c4Sr4Mx5DcdEumabgwi
RKcwgjW/rZI7s5xK+iqNo1kXtgEzcDdEvsdTlqWPigr6TptVnEdx9+TsGJum6sDnVQjuaQC5phof
Uln7tXaR1W2UDeta631ZX+mWnaTOqg38qsaTk1gz+9MbE1E8d7L1pxCqU12KbyY/Gj2roeupTnEY
jmAsVrxsPjUQFARNJ9dmWIXmfW16XgJ+1YhFkdyqutBre63hAWhfDQr7bXpvkEYY5L9GBy830Rum
l9InDfQwo5zQBKFMnoUnYuPKjwNRUuLN7QwRWF9idQZ0Y+QCP/+ouamaY3trp33w4j42x21c9aYa
0ISUARJjdgxdc9lXXoeemhkNCCEaTPTwvEfRtEGzQDifNHmSXwaryznTYjPj0l1UtrQO/dpnLqRh
5JdPCIJExuYMLWB35SF0QWrWxBuoLu4XX7dJQxoEbc/bQA/IrBgnN6MB15kAkfmIIlJSo5r3mEFL
ARChWHqRtRKBO4o62f0yRWIT6+kSLDs8jvVQEMqrmtHklNROZWW88lr70xVXyISIJj8ObwE65uLS
so25bABohBU80qMp3gZJaFiX9lCxrpd8x7EURg4HorLhkLWmwCijK03IuRRYVUq77GjCTntoxg3g
Qv7h8X5qwuSOBx1GF6Gq7O6Ha5jDtNfzMAHGFRh4k4CaO97tSGXBRfrQGNnOmtpUwRBpMtVuhZ/o
ANISjROuO6UhcMWiCRwKrkMkyztkABpAQ5lnekg1bKrKbocGUjVgaCM8Qrji6XQ81E1WYyHVCpAa
ayqmIliJppqkzkqCE+67mgrKp0xkiyKDaSHspiQxTtGra6dpj9kp9MPqHglwSilx9DSConwzluVT
X4uQ7TTPSKMYUvlTjzUy8TwEK37m9yGNI2QJu3Qgyhy3eD5ZyIV9c5bSuU3OjobkNjuJGMGb8qQ7
xIBoPIP41o4SGRxnv/ZoySe6M1y5imL2gVejcGhedBWGXfbYSPjYXo32+FMrOwLffaU9VIj00ONF
UTu5F5rIYlpNMs6SCEqSGnzky8MwwrQHvwCqbe2HXklDtAD3Y2nauBb07gBX+tD8ZDJxbMzVWIQB
AhHpK7giJQkU+eAKryZEXWjwWdMqbEP0IHmXQB5KaIVuB0PS7k5tvmUbi9Atdytxbmg/Bt4dynA9
nfJtkxEIeKkFOa57K2W1WEk/RKwpswJmpQuvwrvUlKBNruuyDX4qDOEt/Zeg87al5pvjBfqrrv5K
akiMj6uKMyB6uBYHJFGW6fEJ0Vifb8Y4FVCWDDI/qV7lcYbrrDBjcq2D5sViQl+ZdZkbL0FWV2y1
KttMqd5Ydqu38Jlknm5KoeP70iJEJfTlOIddTQrCwE3d1dK4KHqt56vBnC33mVWW4qL0J6+gzOEb
zfjL8yo6lKE1jdRkssanySw13qjKa2oEhXEjKhJBGjazmpiy6GtQpVnzlVc1j5Z9zfoNEsNo+yPf
7TE6oJvwkFgO9jBdNg3vuDG4hb+qGxeHK46U9ktWCSA+sYwHk+wdCXtskE5I1iAtICJw2yBn7mlw
XO3i0A89Oa8pDangku5o2+ANzAGVI1BEh+PEdtgfLJut4mKwhRtc6VlJn6anZtmtq44m/kZ4uv4S
xRadl4psZnFjeF6sbg0KrXzvphJUnVskDensRGAF60ZPK/d5Cs0Yg0fm9t0tVdhEbVPhuohWXbfh
21TFEgHbpDcjFE+uAIwmqg931dtRFe7C2pyGZ28YnHBTmpUJ4n6MY3ZuqjF/Bk7VvXQqb1hpAwv8
vzF2CnxL1htHLia6FqYISpKf+NSvtKancTK6yOpIW6u0CDlGH1NNj8EMUTCcNOpzogE3PKLRJxko
UAT1mgi0Fm4/4YZNdBfd30iNdFwoJ7dRazRWiZssL3o5V0id6CjcdLCXBfxnUjsbp/kR10KQ+EYt
oiNRTaYJ1SAjUltZtsjPNLrixp0ZmgOyBCdW4m4KJ9qshoFK6jqGt3JtFl70DWsIHBWriXwg9GU6
IuAwSYyxkYl/L51qvHU9ib/KCyYgviPySpDLk80Sx8mqQQFR5gQo+S4B62UOedvDRvsjr804WQ5m
nvGfYze+oIJ36TSjso83ER68b7rp2c/KGPDo01kmWjcu+xAXic+HCgKB2f6APyZhZqQB2tGRStLT
SF/1DhBi+TNMCvJ07CILsM9VYY6iDDshLH0RtSB0EHeSzSucAJaBNgwhYP7ershRc02wkkAT7isQ
nKTUNRjoACABl5s37ZAyNdsSCeVJCXtRq3ptXI18ZfiL6z6FimPFTbrLapVTaeQ7Pq6zNIEHxo6M
SJmw5GCz8CvdZEHSJGbFPJgyf52xzVSL0FQ2THl8E/oaKyc41TEIaczUfUT2vAP8AVOjq2cdhbyq
+TJoKKTWaeqmSEcNw9Y2fM0deRl1Su+Xke1nah/4dvMyTVWXkfCNrQyH4WhzNmJeaazUAumpFiBb
gEmVHYpUuvCg4eiCiOtjJ7hjCyPA1iSdBQo4N0lX9oUNkwWBk0sqZRyAHMSEyA7H1imSbsYu0cuv
oJSyZtNwDoufmJBZfY2dKAtXSmizZCUY0montV6rnp28Jy5VjnUffK/aFo+sATM8fEl82H6bvDWQ
6YA2G82MaAzIXPGNgpHGnJ+Q6ArJdqXDtGLETil34FXH5EGhuYpZtwqnu2zoXfX7wdPz6CfLZ8Ik
mUaINCjduoDdGzsCzbvsQgcpAUQYN+/YHFZQ0ijrwAPsKJPNFG5jnG4GQdYuL9A0DlBva/bynWOb
xa2sXNciUUANSNlV2aJDjxHLDcsczhHNmSoNdLbYLvRoJnpQ79ghduFL4XmUJSLRinS2xU3twfUi
jSBfhxQHCjLQJyhDVxihukKzVohLKOcltt5a18WY2MO2kCK5Myo1OnfCahDDgrf2n9kQTtW6o7ch
dkknHP8rHYo5lyCLDZ8nG/vzvoQ6dkwJORV5H247xHRQINvKeawVx6XrAmpzBmk5yNMjKlZKoyGG
yH2VDEbBa+5SNrdbG35uV6ZxfFH2ldtsQ2Qp/U4fsjhA4OunWND8+cM1tXkGvmxy52CEZIhztUwq
q/fWBYtc8OiiA1RY9kRKhzbWVNF+RY1Ss3v38XJQjzHyFgo3CyHLeuFjFm+ERYvzf3hhiLmyQKuJ
U2vFF5T+7s/SvRf1TItslxwX2YtJLgPvVYyVqpp3+jbyjCBBrdA01POrkvMtjXE9Hy5URulmih9K
3uMWzVYSoJFD86DEsPzXv/3P//O/fw7/y/+V3+TJ6OfZv2VteoMtp6n//V+G+69/K/76n/cv//4v
xwHdYCmpFIZsZUpDd/jzn893YebP/+//ERuer01YH5byanyol7z7G7mvV2o7La2t2PA+rrSNWkVn
xrX/HFboJgAX3bQMw1Enw6a9GwP5cakQT8D3RPOASmDlzxWgM9dnfjSQJWxHGjYCLyXfX189WVpb
OrT40K9vrdW0Ky6qdb+yl3SXV/bq89FM68xo6v1ohkGyTBgQP9ov+zWGoWXlXMEOC9fFvT+saXX4
h4rC1Bqn7BJKBuJoXn4k2FQIdW+pvnz+c4w/f45hmIZCjySELUx3/vM3D7fIYLSUgjWlXpcsPpty
C0h6kV5qt0g5FuHGPXP9xp+P9f2A4v2AY88dSCijL63rOUvsov8VX6ml+s5pt78kVAwmvEMXfxFt
P7/SD8dlMjkGZQFDN06mk6OMNomrapZBX3TTQ0q7vPDvPx9j/u3v3xTDcA1XUNGzDdexTp6tnKyw
xRxG5MNIHKl+nDMo//EIQlhMU13ZjuOa87v65nFxrjHAJNnl0kkrZ915LVn3JaWBz0f54F4xG2yJ
GBuMOFWU96N4ntbrrEdwPNFC6TU6+7i97RU2+s/HMfQ/bxhySYv75ThSumr+8zeX48SDmAoDXTxc
1H2c9OgSSPgY6J1GZCS65Uuv9wd/jhgI/dvPx57f6pNn9W5o4/3QnZ0j0hYmuZEc6bT+qOrX+evc
cbT1vK+Zqs5c65/31OTTaZk2gkBXMg/fj1dAVtPdoUuW3PgNcA4qW7uQCv7nV2X8OQWRNhtS2IZ0
+Fq75vthBg8RpJAhTuElmB57DWpjVTx2VMgfSDk/4DWiJnHxDwc1eYACY6vLnBEmD/P9oOPUt+40
NwcIPX3W0k17m2zkDdA6ZBcYZx6m71VJmPyZaz1dl+ZRlWW5hs2/cBKcfLdjQxiuqimEx217PVQS
BtnMEuuzexDu1xwt/+EXxNRRixA0YAMgshx5+gRbPWitYQpT5Pv1JnPd76ppbkTl7/7x3XQtxwUc
w6ld6oY8eYSpp9j6eQMMuqf2tX+Gor+We4Dzj/3GPYRPHDXOXNjpnDF1RhNcls0e1GbevH98bd7Z
o9eROuqP6Kz1bvxeDe3+86s6nf5/jaHmp2WYgobR+zFMgUq3SBhDsJvp4dG0tJNwgX4+yh97ldNh
Tt7qqLAqAkAYpj6QTnDTAbk5Bk/9sVz6B/EFeRms9qMH25D69M3nY5+7wpPHViVaQ72IocO6c176
Fta7Mjg2opdFYfn5WB8/sb/v5smqPZJ2ZQaCsRrr0i0fDefx87//3LXM47/5Lst+rEtcD3A5jJvK
2lsBBLCrz4c4dwnzT3gzROlRa4dLR5oEBJkmMBfu9F+a1n/fpJOvEtAlup/VPILb0mdw2uuyDs9M
a5df+XYVOZ1v85+/vYokb4d6fhBa9q2LzEsLtV0rGnSXGf5seeaxn3ssJ1+8mppahPlzjuaJodsR
RobqqCrPjGKcLo2nF3XyPaD1N+m6BiY1uDQP+rq8DQEIk6S1CJc4a5fkHa7kD7Zo8oe/Ss4MfmZa
/N4xvLmhXq7nXdoxtiCBII4lagLrzEfizOUZJ9+ILi9lZ4OpWDgDLEvh+4950K0xGz5WHTpKy7cX
Y1adeaN+7y8/mSnGyeehiIWeToILQwW3pf7f7DGVIQVdzDc0QbLEQYpS1Oq/OWd+HwDe3FBsClUe
wI6hDVxf4QJdxIqUkvzMburDmWk7fNmFo+vqdAfQYdzQEpdRkKgsqr4j9hWLrXX9+Tfj41EUu1Ic
48oSJ/fQgvPi5jXEjjq47QacpuAvxLlv6/xZ+ONB2X8PcvJt9copaB0LZJDdRc1xGKttE+U7g1P+
3qiNw+dX9OFcdDjf2kJ3XVecvNG9k0ARGLgig/MINutuobeSBggWIKLEdBVeVfG5fczvCf7HFb4Z
9OT9LiuV476cB1URBbe20dHdNhDFbZoc4HDK4qoH7Im7FnisAJ2wbExcR1Ifut3nl2/O79onP8U+
2Rbg5MyF1vJTdDinS3yPl2qTEGKyiDb9VzDmq+LZ/xIh4eMsXC3JKO332uXnv+HDSfX33bBPPgd+
o3VUH3je6QRUIdoi91hyxjvz0fn4/X8zzMncHYd4lEXFlWKHvOtf1U95AKF5gXH0KO+jI18A90Hf
ndvafXRx0pzrGtDddd2d//zN22+i/QOWw14yjouLLqyQQMfOTg7AXP75XZTKNQxpSQ7A8mSxLXEN
0/Lh8xa12Vp6KRDjbJsgvf98mI9ezrfDnKy3rhHopWNxPTo+NisKKB3igvC+woA4c0EfLURvRzp5
MzlDoZ3BOIkkzPk+auaNIZP/wufs7RAn76HVS8/OS+5ZWFRElRnWpqg6G6Njsv78rn24LX4z0uk5
G7YkdemckRpIL4vkhtHw7i+Ni3Sp1uMTYRn5TbQGyF8tzLvPxz5zH9XJ6+UaCV2seF73lPsY9v0+
GKKv/3QI1gNIdo5j2ZyZTg9meTpZsycOyFxQ6HdhHtzWjQy+fT7IBy8woyjKR8SCuRSNT6ZerjwQ
fQ6jVKsNeb+AysQ6B8S1GJb9KhrNu0G7t5cBpfhFfGbW/3kP3w99Mhe7Jmwx/swXqEhl0yEcrSnP
uJszV/jnx1gJW0rbNqVl8rk4GaYxHRpSGuS07FIeJG6eXbztlmprdkvg4tv/5mgns98Ja9Hze4KF
2MrDHCC0Af+xNaA4LoL12bLj/Hl9v9DwdylDSY7UjnBPFxqaM6VbKkbDm7MaLun6zldnbYNdSvt8
d3a8D+/lm/FOpr3tAcUMyKZaRPtwN9yjeljO86S7wyhx5k7++U1Ef2w5DjUY3gAKd++/8bGTSrt0
Zl7NnPtQV7nCl10Wu4Z/bbM2Ks6Ve+ZF+fReUu/RlSmEbvAqvB8wlC2Ss5IBNcu8zYfxW0U/GWV9
cAlkah3Ra2ct9dadEe442J05N37wLVP2XNoRwjF1tpsn86YIumkaBvL9gn1NXuh09MY1joHtsCBh
72f5ReTXBVy+NW64lXdmUTg3uHuyX9HcckC/yuD1Wg8AENh3hnddIpVg1xJve9qUzqLskMgFuOIW
mId39Zkt0x8FdJPSrzHX93RbcRvck5lVWUXVBz7SHYCLBJB8Rc+9c5fdenhI69W0zDDfLuKNPLOE
mPMsOnno74adX7A3O4kKQ+6EVOCvYdl7k/3RieF57pe4S7zVqXhERA1leZPvKRgf0018QwaNsQvD
1ddm2567DfM2/M/fI+lO0bjRDftkGuS98KTToRwEc7DSf9c5g3tsvQt9w8b5sT436T/4gHD9/288
5+TJT2goSlTI8/UX++yl2HQ7ejgoxBe8ZMtzza8/+jJ/PeW/hzt5ykLUiEQNhnOu7CeyjihgrbtF
/iR/mpdih7Lj3PXNy9cn99M5eb5p1eqkqTAgM/u1uQx37i48YIvc4y5cJkcwnffpPfzQc2/UBx/K
d/d1fs5v5pVE6pVkDfMq2ad3GXf1J9iBI2HX/7iheHpLTz5bnTahUCgZKQ9I3NCyiDQ34yqpMHh8
vrTN6+Qft9KmPE2x35DuaQ0jLvFAp/mswOc8sEHv82UIwOeQqF572AybmGChKZE3n4/64Qv6ZtST
GdOatOuJfGGFGyLKacqsHeQYLpwgv4vj1eeDWR8+tjejnUwXuA+xjedzXk+NzTRtIPobxD2K9bCb
X8LkGY3Ba7QzN8PwnO9hqtzpG7UV8Dt3/SUytOtyX24wczbbsx/Ij38a+0E6LYp92smMSlQ2VqnH
NzraV/t03e3KVbcGe7zJlu3i89vwwVGajzHIhP8Y62ROKVgvXRa0AJeivbclw2FDfIvc6hvACWd7
p7+7e39OrL9HO1np+wk+X+5yZSUol6WIHw2Y/vm3urhR1c5F2n1UJZ8KZxHukk2wUktySxfozPyM
TweuL5Ky46Jbjqtmef7X/a5g/fHrXO64btHmopXw/k0OVZIavQHFeO5st9ARmAvF2ruGigV9deOd
WZE+2PbQZP17uJMFACkPOT0uIeqAbJ6AfawViAL8RTZOyzNPeZ4xn1yZOPn2u1lfqz5mKLFNOamv
is2ww8O4GtA938xP+ty1/a5kfTbiyctsVU2bi5ERIUYRinM9NHtL/pTpo8+JdHLvIAcuCwRBsG/i
tbcKl+OmOCa7zrwi30HuHFLLQ2Qqi/F+6H7AcGBP0DkLFyU3ejzOssPKfg1JwaVld9PdCsGa4q/O
vh0fril/P6LTeh1trLoNAC+wphibqtfvxMP8a9E0XDbiG6rP1AGoY+yRtiz/E8N/+CF4M/zJhwDV
HMLuGatNJPYNuIt9u+lXYCEPGJjOfPI/3pXNJ0POTTT+rZOx4B1NdjgwVsWurEArH1jU8Nbpdt6a
FemjYd2i+UmMXbM9t///+MV7M/bJRwgDYdap6veLZ+AAu/+P6QkgUVmH8weOP5rMv1fSNwOefIcw
XgUJ2tW/9oKaeMATy3WSOI+K8rW5IxipOn+VH66qbwadvwdvNgrIc1GER7/vcHM5wJ4eUT0RdSif
661coRhbJHdFsncwypnDtr4+v4E4+5Dn+f7mJ1TwKWr6LXiUt/1D4uPXaS/qepFt/DUJeCh54FPY
2OT/M/vdD98lCV/NNKVumqeaDLKpW8eTqNK7TX7MmM5EV8Jg2Hl7FFIb0E75Cgn2KxGg2zNfv3Mj
n9x4jGqDxV5iftrdigJmPz+D5FJ3uPCBxZXgnwJEwHRPVN/ifEfo/zO9/77yk7uuo6PNMnS/rOft
87yozKua/Qp8cOWvzpVa/pCk/DW3/x7tZBWL0PsSflL89a1vt+kWpsAR1vTy7H39cMOmLJJQTRNG
0mnJFHutSTwiIw0bb/t9rB7mehKu1Q2OTP79l7LuXGHio1WT4Zy5lOWYSp58K3DuN6FLi2OBZLx8
xBdTkbc82IdWlaRTTXV0ZpX+cIdkKdRlJmw9Ay3f+3fGBoRneV5IsH3ypRjwnaVfcgPndtfeI0y8
sHv3xsHCLKwH283OfJU/mrlvxz652Kk3kkjgdyfW43KSxEVp10Z+GenYadSZoebdxrsF29ClZVE9
E2ASUX+dTBszhm45Zvar2Db79ADaZIN+bufuP38XfxcZ3w/Dg5OUXKTDtJGnc8YbSoJkOgoMDkQq
J4ND9H9JO7MeuY1kC/8iAtyX1yJra3W3pF4kSy+EpLG5L8Wd9evvlz1z73RlEUXLF36wBQGOymRk
ZGTEiXN091nQowCRCeYSWspE/wap/WPSv0SFigrtEUmsTRN9sgHumqODCqQOn/ezln2IvXTbIX9j
Ffdx9pQz+k/mWL1J8n0vRnXXIDR9cvehCjGTI2hLBT07lO8xyFf1OXEmhEOVrWd87BjO7lqGjeNP
LjC+qXCDwpg23vw5B0p7eweuo4FG0UkHsS482ASMc+lPDN9pzDz00Nzw8Ih9NO+gnfKRJPGLAHnU
yVlzYOGg0pa/Nyg//BV3CN3EwSBDkS9g4sQpTTBIJVYEPGU9l7jKWy6XaEvJ39CiN5+JJeJMw8YI
ojvBPbFx6RAzZRrc3tCrgCAZkx5yEIUx3ZPhUQbMBF2hHF3lyxwP93mnrli6rmlIpqRQMDZuHU4W
62KMBt6LoENbl8zBhKUH6z6eV+/X6larRqUYUObAWGqo3zCKpLafw5O+heXgXvP1TfYMveZaReO6
p8kyaUfAM2CDXPYsKRTUugERlcU4m3oH+w1Syn7xlAfQtELASZZw9i0/QySXJylZ786lfHX6evub
6uKjyT77/idIh+Q0DbFqh/yE0Vc+jmg/z/4UCLAxEuLihvGAkIAz37ZM6W6M7XyAYp6fs5q0XV1x
l1shnx1Qn2BYY6RFrPFZ5wJIrVfdM/+6vdrFT/xutfJ5Mdv8NM3K22onSJctqhDng1gmXDo71HtI
E6yVQHxdCNZtwJWq7qieClLv7e/fpYKtagKYm7OOxvX4FzqCn1AK3k73LV+6eGDBfe7HT3+noyv8
9eLT0so1NMre+JhG6VPyZyYZKyuaMAzUCPEPxsrHNQzOdYwFKMkN46maZ2DIkTxYmU+DK6TNR7/J
d/Wndg9VAm/JXdsR8qAIONz+gFdeYjg6/QtTp88OOFZ+Jg5xWrhT5v41wCFhh97Gmr6nUPHdNnLd
vzMEwEIl3aJ7R+ojbdzoxcM0OYy4kLr6p+zYvUBY9Jy81gfe0nDuUb1GC/cVaY+VwtzVF8Mwnwo0
ta6qjFJIEXYM50JLPAw32atjfsy715WVXZ12ZvrFeIZDe0slOZDuixPz7N0MLytvzwk69A00QuTI
xBn6vXvvuPqsv7qf3h4hFiB3oNuuaUr26rk31dnGHrJmTxYQBlgHNpTC/0Zv6zodl2xJmwcbyaBY
FrbMfXO0DsPB2GuEqr/xqL3yQsmSdDtBTKumlDVR1+VpxYB0v8/2JrvYPUILN+ybh/5jslurG1xH
asmq5JWDUQKE9FgfLMM7k34yySpf0YP5szuKnhKqQ9su+phuw1+Gnx+6bMNIzDoG+PpNL34Ix14w
sLsWce0yryJ1d9Iu/M/yC3Icr2DIh0LNk4if1fb8B+r2K4675EiGZlOmJZED8yzFGYJ2aHvlID5u
8Xi6q4AXoq2ygcv7sNovWvq8hm4YtriSVPuttvouYFfwgU5zzGCm/XncqlvIE7fxDjjjHc/XgNTx
o7Ja/7pKrTiKDkm6BSc7TCRyn1SdUt5TLbzhBiIbOfJO2hZZuLVS/FV4cSzQ2x7vVvHAsuWyq2H2
qZVOQKlpa0DkxZB6+XPlO12lwI6IXpx2+o5MgplSOgGVcqYyKAd2kNf/F8JmAOMz0IA+SKk77P5G
6e7qa11alNv1duvNEO0IyvDnmiq+vjWC/qEg74ZWogzgYA7+Rs9tzagU1/qzlQ9NhNHoh0u00clO
y4+iov8fo7X/N/pfa0alAAdPl94pjdjbL+O2OdJH32kf/m3UQffHVze5v3bBWwue+f6DWlKsazPt
jHRiBO0rwhi75hh9oJ50oKoZpMfzLqgerZ3tQ1h6RtDvM7Pph/EBtnkmSuw75HQOVsFW8N/WDjpg
dsihAhWGRYDq8L4K6geInvaIEYgMO1DU72ZQUeI9v77qsCj8+9X0N1xm4RxcrEmKpLMdh1o+spHp
0abe6+3gKqNFO2zRrKTovVl3GOH2F6mYcFL0mSj3uhrzL1JhKm0N+8RUbkb4irguOu4mZZ/eraVH
1yUUyY4UJtXUds+FgZ3RRzzjPg/SoDlU9zBS7teGGK7GEyEqv1iTdNSdGfhIBMUN2O/zLjpoh+FM
f+9DfTjd2zv1EO16H4BTsRP9o243Ma6HEPyHcGtvV2LOVVJz+UPkCKAgccl8Fj/E2pBYH3m3BWIy
UbsztvXefrptTV90nv9+SjmF0rxw6LQKa6LGqQVMTVFODoPx4UwuFR5cfeTdNGyFbUAZtCvEbTEi
XbtPntde5OJzXriVC4xHQDssj6EmEsfLm5g5naovnAxpObsBWnFC5gE9LmVruPmfiDCET1F1UmCH
Oa+NqF1tAoZJJRkDcjzd8zzJnyvTODduVxASQpiplLISmqJTcHur14xIq4NRI4osYYRiGlTkCKf5
tZaeNretXFX+3pbiUukk5bf5sJd7iN6Ip5jQ1yMRMsISXHT99PPsQfLkp5VS/yzCOn7uxgw27dt2
l1f3X7vSFaKYOYK/MYyapquaB1NTre2oIjR628qSh4As+L/VibPzLpc5jxWdpgkrSQfRtG5AODdM
8y/24mc0aqE/pxzNLv8nX46hNEegiR3k6i+tOtD5zVXCjTF48NS2EKlBGAS13z9Y2zsrkn+YLeU9
9Kkq0lzauac/m8KDiCDyu/SvIS5gx1+xd3X/Ck9xYW8SY2kWT6jLVVlVo45tLFYFdrTqwp1TZV/O
RrTyCLx+yGDH0lSOFaA1xswlj+QYe702w+sdWUMOBRq8E8mmLqz0Rx07MXKGRarmPiKwOuQnppP/
QEc1fmnzFuLu2zu88FPEzCQPNzGrwceU3Cc6G91Asb0WzL+eEcx1PhV7iM2L8W7QonO8g+bD7qGx
Stx6q7v6ufpkOdCYQvoTRtZaRfcqF3GBjNPI9zzdorHlSB/AQf5dT6a2QJak1b5FKT1S2DbdZ70a
4p+hCozu9vIX7YFw5bnMP1fPcSR70iRBMWDTVRFTTUZjoMCI4C4ch2lhF0/0pI14ZcuvnQxTluqC
QIUOyLXlfEs/m2lZAuMabHiMKq3+FGmI7NpT83J7cYuGwMMZgq2Bd4dkCClnC40bhbsD3E1nxq8z
TCPQrTYrcLEFO6KJZDoCiQlJg2QnT6GeHJgOR6qTl4fe9iVkHJl7z+xY/w9M4RoeBLPUNhxdfM93
wW4IjRyWNOGtTe3+0qALQ36pq17rbl5rVi2sit4NhTX6rKoIcZemnLE0IFYxoZvOiz/L+FwFAyzJ
fqSYa82/63uCkVsciWaOavBMlO6J01kZ4Z9Cm3AoC0gpVQPZjWxGO/d33cFltshgLgvcug1P5uWC
TpPacje++Xra3KnI5RUbq2yY8gU+Wf+2k2NMJxmmO2Np1CclY+lZ6V2Fg5xAqAe9LzQWZ2V4jsI0
Pfz+snjFU5ikoQiVg3QTqRbSdKcU6stpCmlKnRFLPSs8Ctt07c4T/6fLXMyFGQRWRkF+QkFU2sBk
LJNwNoUlhzhsFKfXONefOnt87uN6BFAD3u722lYsvgXvd+5eh/qYRDVT5kkFDRKv+hIC8eYQWfsS
Htjbtq793aW+y7AOI0KuGJ+4/GKhbcUwGCP2OJpIXEBQ8L1yR+9DEc7Nim9c+7uwJJIx8LoePdlL
SwPGC03BUu5W0c9CjdA/Iid7+v31MMjuUsSCt4I09tIKJD+jM1cp4lZauqumg3NKAoWZuttWlr7Q
eytShlJYRUmg4AtN6NE5bf4lS+yvkOht2lD74Jzcn7fNXX0kUYZn6zi/YjDXlcy5yO0mo64Xm3Pi
foSag4G9+hhr2uv/z4z0hcqsL2EewAzssOhGIIxhjNso1ve3zVxt3uVq5EkkNTehZA21Aiou2KHR
ZrlL07H8lcC89QBNm/k986xmjSniyvs8woQKNwvZBbeiHNersXPwdQNR0zJ/pnPzqKFEvOIVC58J
G2RUFCEAAcg371kbEzVV2T+zsbZT/xdMpn6Kdsjt7Vu2wtvBpE2ic/1eejhUKLWp52zf5PwMK7Bl
Sf0hhl/3tpWl/dKoWYLvpapIu+TSSl9lEMx66F9042ztyiYMj14Fa/U/scJuQbnEhWHpl1ZggHTz
sMdK7TJiXky/qmheyboXF2IBlmI2RkwMS7lDpnRKZlceJs4n1FtjCxEKc/h6ex1L3+SNdIVs0uBd
J2f2jd5MmiD/UlQ1gzXtBNsznL7IdQfwxFXn3w2lODMJl+ORDAGAkENpDZHV0BcwL5PBoOs8pPZj
DQnCipWFc4oV+nLsHXhe+Yota0NzkEQsNzr0h18Ae4RBV9owuhR9+mIkdl9sivnkvv6DrTTEsxhZ
I5XX0qVLtE1Xd2mIxOs58p4ypuSHwb3r5molpVxc3H/NyHfsdIpgbT7BX57U/VPbT8cqQ54vQqrK
Q62+P68cp0UHIcszNQ4sJH+SF+YqtPTKzKoaEL0qF3sUH/Nugv64nOffzliEe7wzJtb+Ln+gpIR0
LgO4CPS0lAaUvVBgR0vpWLvT0YtW5tcXdxJGF3TGbd7O8hm29ETJmp4DNppnLfFNJUy+MQacabCe
DAgfem2FZsiZ18oad9TiptLweOtKkMFI12I7z304xYpww/pPvUYbrayKkz+qyVruIj7PRQ4odtRm
wgionksrR9rRLlGT08miIGhrnvK1yOr8JQH1AT9v2nTfzcHR7H8Q5ZlRFNxGLmRiurQ25ho0FeEY
uJrcFI2Zk5t9GNocZizLO/0T3/QoYPMJgDJ4YpvfucupaGPm7GrYSio92hnJWKMxBP2znefpP1gV
L3xXN6ngOIwsXppSZwU9O1S7YRNH+ieeXtu8fAS4/Pl2DLkub/C9LDp8cKSZ0BkZ0vfS4IGkRU3o
6l2v+TaogxnozPgHgzo127Aptc1Uau0xVrg/vRkh2AwW39u/Yeneef8TpA9YmvDVQ0WJy5jhfTIh
yYfirL0SopeN8CqB6ItYLb8he3i4GwrDFKohyv7I5Cv6c2mjr4TkJe+3yAL+14p0SyN7HCkNo0Uw
e9h+QWPHGZWdVmR/ZuaKpaUT/d6S5B8oN6SeIixFAwJznVt9pMrJ8Egefb/9dZaClqUZGueZqoIl
323dqKWNpuCI2RkJ5EmxN3GmFv6pKcMt7KC/rFMfPt82ed3DwSmJkJQw+Fq0a+VzllB1sN2aQNkU
wOP7EzANz4zuOhjV2zJFmAcFRxwSyYtp55oTkCwVIY7bv0K43WUkI8tyUTQkcRDVBylT6ZukGyeV
uKJAi0pwhqHf84uzrn/XQqSCdWR2/0pc7fT5pFuUJP+BcQ/6LzCbiLTKwM3CNrJIh714Y5wse3fm
mdbBrWDlwNg7JOorNYJvs0cVrFVPL7dNX39w6p0G08J064h0co0XxSyrqs8tyYxTOL4bT+YuLRHp
ozPfl2712vXRBFm0rVbOyrSySFje7ThICpGp2wJZAY0qA4GXMc+Gc7NkwtDwtRrloUh9qeP0gGLx
IwTJ9/As+7mLfF+XqcfbK5Ziw5VdcarfhXXTFm28Drsh/L5p+Kl3VyLc8sLAkAN1JrTIaKrcg6I4
GVBRMyu6rXb+Cy0mxn9hxjcQo1Rq6/l8Di0kpYf97ZVdg9P4WgK/xY2ML4OwvFxaOhVd29cQGWbK
AFMx+c6DZcb9pzw9kcAVyh+8BZjHaFHULM8qfTqtBQvopvquPLnjt9u/RtpnfgY/xoEtAYA7t6j8
snRNjzCvkIzbmlP5oDTGbeqN+crXvI7Bwgo9Axha8WH5bUkhMm+bGitO+monfyrx17PyPGfeygld
Oia2uJ/J+AmOclG3GstcO82c0K5G2VHvqnk7ESuRbq1m31A81e9caNdv7+B11AfFKNovlIcgGZbB
m7lex5GCIOEmKZ1XhusPlZV/A+X4u1wrfChRESLmI/Cu2dKNDIGkNeYRZtICKUkdQdWo8+e1ZtKS
O4Bo9TQcQuPxLHb43bGz0Q7QEoukdHR6+4NOSvVU06L7B2GcUgZUFjzQGD6VgsoI4XVi1+Rsadj2
26Fxk/04oKpmjW32oYQRendSE+tpAoP8evtjXaPERJMGzgEB/KM8IN8gY5Wmp0R3kZqNR8q7hqId
9LD76VoMWfSh5m61fPqOLs2H0Bz3dYsKbZqlzSE3psSPLVBtteIFt3/T9Z7zkyD1IHvFkWxV/P27
PQcmNNqpRRmB5/cQ+7RzbGvrpF4e//YpvDQkbfswzOxvxdr1EzKUeY+sePGSM1pdTfa/bq/p+iTq
DMWLBwePAJJyyVtdNS3doeYkTkZP0prnMTySfVTPJ6FtVLob5oALbzO0c92sxNfrHIHvSnvM4r0D
qdkbYPHddpa0qsrewIWzfNbBW1hG9Bie4uTZcM/T1u1sG1JIhFGjNVoyKRBQy0csQKV1QOJselBI
XX7HyqzVUxWdZpQVM9vaE7FP6p2tz1F2Z3VD3a0cosUt5h6hZueqogh1aQ55stg7NXzNGNIeGJ6c
ZjMaRWC6P8thWKEYW8j++J5Uh2j2cE1ccQfFedcZWZGXaHOqjGnTZv4OoX/8BNlwameD0J4Mv9K9
AMJb0Cfd1GptBtoU/faL4fJnSFtcGmckHAyCoFGHxY9YUEwHVp6l7cqRvL6vsCOOoyqoxa+KR+c8
z6LTgPvGcYx4aDaQ088ZSoVRdZyb6fH2YXlL3y6SLNOwgZBTkDJxIcaDLj+l68I2kxR1EYgRDzQO
wdCO500aDCh3/iiOLvOJwQlqFANAmtv6JiCQlY298l3xC7i8GKljJsBwpacLSkixFRtzs7ETx3js
FcUMzFk1t2k0dbvbq10yBTCIiAfbskrl9HKxllloZhHqKLLUXzTzGNYvVbdSHpMiKttIjORygSpJ
Jxh4kgkkrhFucKoGmUf1MKkoSGrWSl4sz09c2ZCidpS5Rqe1LuLd1saeN/mwaR/TAtQhTyH/14BC
4wDt/dH66++MpcgjOm/WRTYF5NgDBSCDgTtzLjM1Q9amR5zlgFIIZAXVvkx9/a56LJjarrfK53DT
+SmTXnB6RUGz8hnlm/TtJ1BN4pFH9sNmS+/quBloMhdeHpj74d60N/mugottOpiBmGUboZA9GCvV
cCnkXZmUvqvu9CrdbyUL6voU5MhlRucI5R3jUEJ8XlvxyhKvngi4kUvDCrQ1pWjC36WnmpPdnZmK
LIL8GB2olh0Eu9f6jJE8lf2fZf3XjuRKTZEgDgM8MvCes8cz4OTqIXno92FQH9xnBjvOr+1PFGBu
H8OlMwIbOEVdwNfXjZhajxt1PiOJFKWdeo8AknMYPFcLbluRAunb0jz6MILWjrei7KcWl0GWaAWy
CMBg7A7kswfrBDVBdxhWTMnvKmyJNzKoINHC0qhzXn6uAYq5CN3AlipEf+wcqF1iCrjnqvjsDQ5T
RhYCRlQ+5/OxUdSdaz+la8znV6GNBx0Yc946Gvh8EtzLX9DwCE+nMOPRqs6J8pJMjhd/aFw67T/H
yPTmP29v7tUnxBwZtEBHGLwI5GQ9TdsMEW3MtS4C6PW/TtZKiiEPpok5igsL0oKMpi6MsMeC9bE8
unfFIfqMFjpVNADJYqpi7RpaNSiO5LvkzZx1fUDZ0vCbACHhzwn4XTdApnneqMHf4UNb2UK5kZJm
kVLZNgssOohM4xFJqZW7SE6d/r2HJt0u8ak06v2XS1JCvUVWszB89S45WD8LJkTiR5TiA+/TGvB2
yf+A1v2fKXEa3+3e6LU1il6YGrlaw5cWkKrbr8TgxR17Z0NKO02j7qjDYwMuC3/wnr1x5aErs3df
bZjkdHraNX09i1W8MR3Wu+YeNYi94OI5MfVKEPbTQ+N739YGX68DscU5Ig2iO82VRmfmcv/SYdYz
E0Frvwv6rc6oyD4NFIZtx51xR11om2/HQ7y/fYgX/OPSqLTcqOr6ZhZG83tBwATk/97bo1TFnb3W
4l/YWqH8wMwqFzerlOFUc4oWlzIPpm9+Vn11a2gBHdHsSdkkW+/JhuYGsdl4q/n1U+crx+rrylLF
Ui7yXPYXdl1GF6Ho5KqWL1TjRP1lwPzwa9xqgXlnBMYhfRZHwt5MW9RJNbIV+2sUGCtP3+uESTIt
XQ5WfrL6qRemd3A7+f3WvUu/kayByU/8ZPOibJttzW/gmV/ezYffJDHHp1k5g7YoxYAEVK+CAJBk
w+PK8qmtWX9EJ96+itr0flKO8dPtXV5eKvB7YMHAbq5zeZCICcqIpj/fFV+Y94fDeAp0Joqzh26T
HDOGENJH5+ybu5A5iBTGk7UwfnXrs1qe/+Lep/0HE+vlOTLNPBu6ujfh00kCw0U+tX7mqY5YYbWS
xVxHPJBtvJocZpipv8n5hZ2cm0lFSMWnTWVk32OqKNE0+7d3dM2IdELDrNLVkrqNX5gvzelr2x5d
Rv5u27h+T1A4eL8S6eZz8oRi7yBWsnf6fexn27byK785KK/Kjzrf6Dsyao7Hn7z+rGDFuH59MN8b
l6tiqJmrTdFhfGTMHuXfQHnqNh3DUN0+2q2BFxa848KYVP+GzeCc2TPGJu1LkdcfZmZT4mgIoH5b
Wdf1XSX2lHqzGKDgvSlZmiqetJY4CUZ275WQdFWvtzduyQDgHBPwANB7zvWlo+c8lNV5xoA5F9sm
jPyo/uO2hSXfe29BfLl3V7o7tbqXG1iYxufM2fUJPDArGYp+9c7h5wMsYzBS4Cgp01/aqOAV9hA5
tnG9cRveKR+TQ/Wk7Moj0jN+9jkOMr8N3A38KBv7eAqyF5Q0idmP1a72vaAO1u6JhTXTl1AFF5nQ
KZI/WzdErda1nQ28vLhHn3dz9ronPX/57Z1ligD6Va5fUemRVq3RKAVZqlu+ZrSoF5z2SMnt4n5e
OdgLmwt+gnYlkwhvuiSXm6uH7WzbIY8PQazTMpItKJubVdLIhT27MCPFKCBVMTrmCNEOlfddO/Vf
SxTqQmuNJX8hQQfT8W45UpjqhqlpQmHHfnA+9k7QHAXlaXJPrai9V4P11/FCtMAgORk4X6YPZG50
eCrqXssGy3fT57g/ZH3rJ2RKyVp3d+kUXBiS/KEcI9vqcz5U8iXd6/t4T2fiXjnQONp5u+TR+6Mk
WVG24U6FLGhjfkTPYcN0+eOwFSzJ67RhC7EF9AxwfiIXs9dyw2eOcqOLo8byCwYGQh316OSv2ydA
npUUWcmFCeljtmpsn9W85WH8S1ARab+6OND92O//DOuN4MNTqCPFP07QBAVZQLTejYc68NaKy0sr
ZZaHBzwldJejeHlEOhcZubgN8d1de+d9TD8VhzwQnJBU8JR9J0h1Vm70xZW/NykFbtM6jzGwTtz4
8+lH/DJvx337KoaIqwcxOZwyWP9r/CN/rD6NH2PHL7fpKn/8kmO//wlSZK+HLotgSbGQZ22DPuqe
nM74THeq8luTsZ7bn3opPIArF/UJYpoqV5gbEx3SNLXQqe7vbDofeXFA0Hh324jMBfHmT1SUMGEB
93blIVR0ozyjnviQ3Q5SawXpJWiD9uGn8CWligVtUPHc+V/1Twi3+N5dsVO+mU+3f8KiK737BdKm
ns7GNJ9LfsGJknlkM9Fd/LxtYWknxa2hMmJKa0vu3p8Hx4XBXbF8mN03TccIYQ+r1en5960gscgw
M/ivhaJBlIyZHrKOMsz2egsIoP2cDCvnf2mzQJlRQWaeD3CJtFlOSZNVtSIG5b0fuvtnNqyUCmQg
25s/oDQEZsXAHRy51F8DShqMJrZ5iTB3/xAef5397NM6q9zSUXpvRyz0XZKUwXqix3nGQqLWz5Vz
4A3mEXiAbyfel9sfZskUoGL6FrAYYVN62rTKudLGOkZ9IUynXc08adAyDezD/zMFg9Pna8FRXDvS
mxl8iipwKswYgmm/XBvN6gKvDrW3akh3tKFRh/bKJynbC4qccAOry8f8Ye0Jt2ZWWidTNQ0dTsxm
SbhptaOi1EFphf7J6jbt+Ov2pi44ItNWAgwOuonxWHHm3n0/nuUwqeRU/SqbS/ZU7yL3220LS5UP
qg7MCME8iF6wXMuPm/IM4oGiEj2uOujuQdrstSD9aAfOA4SV9whWv/HTRYG91t1b2EoYRzjNkBy9
Tc5eri6f1RZpd1Y3+siuBO0muYPSeAfX+Df9pdsK8pZZ8510M689Kpf2VehyUcQVbXi5Iu6elFPn
9bXhxy5zWNYns/96e1sXTgPi7kxE6cCDRKC6XJoeeq07KNSuzk364oWwMc9683g6zzAFp6vaSUtv
ZOf94ZPOuaq0yKkrke5D8pFswuiB3fQBEyABtNN3zVMxbKLijTBtnSB54StypzGJjp44tQ0ZlJuf
QnBhjBPBtKUc1fRzeVI3VV99NG3UKta6i0uXzHtj0r42seZFTcVC2877fFbPexwb/sS+XIkuS3ao
cxLL4OTUrwo1c8iBbJVJ91XF2zoG7Lin/q6tq+C2myy9gUBtOkxxgCLgFF66idfAItT3o+4nfdx+
MIq43JdxVPvdVCGZ0wM/92KdWYnUaT8Xeaev3EMLx4AJHS5sRGkp78r4dxMFOms665o/qcUBxOih
U8r97RUuHIQLE9IHS61TXo41JuIuzkY/Vsbk46Do832Bavd9EenzSshcCGgI2OhMYjsIOgHXkgK0
m1pq0VHNpjWj7fRt9MP5JdhOYNnY5x8qfXPeThA0np7Xq8jX24llYiktNlHQlNFbdQsCneFFwx9c
emzRXHxB68O/vZ8LNkzqxMyskka5eM6lx3RxqHSxUpp0GbTskNfABWD8WCP0XHB/+ObITBCi4fJx
pVeA1yFYqMeu5rvV86l/6Mw71VqBai+aoPDL60YwosgNpqhSEVICb+f3Q33aVfVQ3RmZl2x1Nz3/
9p4JRwCwC4YMt5AxV9XQns9jqehwptPyb52NsQYWXVoM9SGKGTouwGP88qsYipXHESxsfjYSgZV6
Z56S/TxnK9BccVjklIc3CkwDKiQHLOjSzDSVxcA8tO6HLqR8du7bw3P+041VPyLs22vZx9KqBPaG
L8Q1BhT20hwQnwZAKcrbZ+hWhpmcKnvVvN/3aHTX6LOLgiQwKpmzorDCVptSFtVzS47ua+6sRLml
25EBeTEuT50E4gtp2wioWdWX3FCnZtNv42/jlwKOuOih+gPeH9RDzF17L1REVumdRPiWv9d7w2KD
36VvJ27N1CwwbD9MwTnQIAB0Hkn168e/wXJ4HRkM6gRvciU02kHEXhqryjA6pwryj+ZeMNNO90bA
Il/Pj7wvoVZSPikvt0PRwsWPQVG8g/2CLo0UJAhCnZ2EJ+7iDO7CZgqfjSYE5FdNNHItpQ/MaI3r
b+E24anO0BbAe+DScjm+VBuPXBKTRTT6c2zvdYYzs3wEtPmbZCLiiXZhSlpddhqyJIka3R/NXdy9
aPAn2skPI1rTvVxqc3KSQYEwYkw8l1PFyWoyJTMmzbdHuBizn1WlbWemjQXezHPBozbnh3Awd7UK
jqlWNrc/4tIZB1gH6B50nSh2X3pNZIWD0iYj1gd7bw9QNKbzVovXEu6FRIfSxxuOj0yDoYlLM9bc
5cnYnzWcE3XUt2IvLPjr2mHiq8gn7p0d2UHssgBrD7EZdrw/RGucR1mQ/Etw28a/DXQTHkJ3jaLH
G75dSm30MrcjJKYQsH3IHtUtMeVuOOQftP3pWAXxNgSTmAAFWVMxlulu/+2Z7+xKe9l6ZUb3o9Mo
HnS78l7/C63r7M7b2s/nR21PIaEWIJSP1loYXTp84D7pKAJ0xWWlZLWPCs3qo1zzVSrA5QtyvsH0
NXr9VRyrTzCZ+tlH7x+VQDkZvKUQGjCASUnZXO5MilKcC9ANm4HRxY1QZ6MpjvQQLPzsr3dcBTss
BVIbwWahuAh1sZxAdswQJmlhAKY4mnfKpvWdD9G28Ac04WCMDfJ1GsClewLoAcxsaC4LNYXL09FC
1MEYk82ajsmjs9MO0T58FqhWody6VuJdOvHvjUnuY0ZNobSMtvp9/jUXg1LJQzeuXA1Licr72owU
PEN7zOzM5JkW5ePulKNPVDwUzn0211u3MfwkW7G3ULamTA60lXwEFAFp6+UOmuNgV+gUk3rv7Lsh
6A+97+X+/GU6nvawW1nf+8C7S3/MwWm31Xccj92qMOi12zC9y3tRDNeT0MptibCJw9M4x6ZvRaqf
FHAZjSsFk+svB1CQNgBTGqIhLr8v3Jy5KS03yf2B6mtIk520kumdX7dvhIV1QJsGcRr1JrJzuenZ
zcrZzdWCmjRM530Hx1S+YmFhHRcWJHeH+MtIpzq3/N6MfKtAJmU62o3+2zcbpxeQHneqGAmVR6tG
7WSfOiujjelMkPJPTO4g6NOv3AILoBIq0UKLjkBBEVKOFh4Q9SnLMhcKoeSvIkUaUPmhZ/je3Acn
/V+d833UAalnbjAyM1MO/WZOKz8GTqO15Ozmx7QBBNl4d1qo+iOjq1a4hn5bSID5jfTLmDgHvX+F
2m8aq+wtJ3HfgqjzrHxEIeBrdJf5zbZ8jB/HQMTS8mHV7nUYYCJPNJFJ7xnGkEEosM3HdWtQfhY0
qtXd8Ilc0U+2lDbQwkaxS+gk1A/mU/ewWlu89uJL05KPUTUxDL6+7bdAwL1hc/rcvsa7DHWP87al
c/Z9nTR2zaQUg859NplJikmCAxwN2R/0KVZOzvUVfLEqOb2hLJA3uVhVl73qdh8YDq419PvIOa+c
npXFyN2cYaDUFoep7TdpvqXocezr5LcrAJeLkfIJWDI8Z2YiyG/qFwI7fFgf7XmNtnMhW7q0IiUQ
c4NjOrbYsiBFy8o/v3g/UyXQfib74tg95tZGe40YKF31/qUdtLmJaIURR3UZ2dbSbmzy0+j4ifKs
5z+Hplj5RNfvL8GZR3GeFzrMR2+n/t3rUmsQqYia3PWLdPTb/HG2PtWG5XtIOqA4v2JsYTUXxqTz
lE1lrEwpxk7RFITc47ny1+17ZwFBwSQs7xAkMMA0XDHnDYlZmgMlAtoB7l4UsIs/E3j6i5dyO39o
VnWPF86SGLilUmgxLoIqxmXKMEGmknu96frnTNla1mumOfu+O+TpasIuDv7lo4SuL1ArMXLzNqN/
aakvy8gYC83FBVXffDA/m08jLNvmNoOQ/Lu3Bb4LrSPCLX7/vC4DdH3bXlqX1nlC1bqpGPr0Oys9
TJETqJlyPMdrc+lL3vh+kVL0K0Ju9SFlkZkOM8eLpX6yo4PrfuzctWHmhQrvxYpkAunOscJzw1yF
39BNF7A8QSMN6X9QHtIv7iY8KJ+rYD6cPhgv/8BFSb5oDAhCU3Bhl1/yVJSNetZn9nJn7+dtzGU2
HGx0+py9eV/vld/uQrDQ/5qTKdVOplN7g4a5HozomP7lzkZgxasViMWTIIpjIofm3+LsvwskiOyI
IRs+nfU8b6tHlJseCl9/cT6LV128dY6BsvrK0kVJ9OpQ0HOksgj/JwIul0bt2VNBd7M2dV/lG0iw
sydvY/sn/zh8GO6Sl/ox+eRtx133pT+ui0YsLRnklCDGEcy9cpJrnLSpR7zF8bX5Mcn3YZz4XvND
71bezEvZIb1pNpYiOim1rOlzLhTGa2bV8fMEsnObB567rwMrmHbngD9pm3SX7MND6Qi5ptO/AEw8
r4nUXM+jMRxPAVeEOOpMujyP1lkJzfgaHjGh3pt+g8zhDUzPvED4R68zChdvs5+3D8rCe8wSI4au
odNTRtJeunXzpOv6qSTjbKkmgRtqXxHk8LsjDMAg+D/aL33Q31sPY2D4zo96H5KZlq/zWnvt+tLC
ueB7BSUGovGqfQ6bdaYaGc35rLBDH1JgZ68NvbZyNV4HWGEFJSDWCQOMIR0ffRjPilFhwK1+aeUf
vaUEPHm3t3d0cSm8b5EZEpwjcpd1NiNg5ZULzqCtg+GM6FZ5Ptw2sbiOdyaki8JRY6vAVUO/7NNP
2YTc8KkxwZrag+LftrS2GCmMVoPh5RM8SpQHgNLFNHzcCUnCf2CE8YG3vjgDvFINQh8jB5VIL/Tz
eZc7dlC2a4Rsi8t4Z0G/DGGwXRalofBNpjMifmaufmO2dmUV14EK5xJTKQztiiFzyUaZt7o55CYf
paIRY8ydsQE/kHKZN4DFzsrarq3Zkw5uca6mMEyN0Dd6xdm4scfs9TycNnUS3ufzKqv+ks+RNdAW
pRMIFkTyuUZLR7U84QmGDcxkrH7YI6PW5e/XNKjRCmJNIepB2Va6bM6QvKHGEis4XA46IUtfqjw5
3va36wQIGzSx6DAaUD6ZYmff3aLQPLm2clZCv3fUzdye/XNlQVS2z93CN9pwd9vaku+9tyatyFET
TRtDrE25cujK0w4B4W+3TSy5wnsT0rdJTvT/QjVSIFNp6DamOwPUuWp+OY+fbxtaW4sUDpSoM2Kz
wlASN96mLLzPSmKu1M5WbMg5YxE1UG+dsBHq8YNZtiidAA8K/l8LkWGeMz2y8/+Qdl1NbuPM9hex
ijm8MogKI030OLywZsY2STDn8OvvgVzfmoJ4hbV3t2r3wVVuAWw0Gt2nz2lGGMnxURJp2OSl+Pbf
TDDxQMZ1pw0WvrshkidhJiCBVDghZ/VMoryPGSlEHYlF8kWFlmUmIYJT18UXXQpdoSnfqopHWcEz
Q7/Y4rx0dZOKnRbDzKR8C7X2o83JO2qfnA1bP5a/V0N/xsKMVrZhHOhYjUpKSKGOxb2kFCdDkPaG
Gh1J+TfnUscLFpqAGLs6y9EszBkzSVQBxFGOkASpB4wZEPH9/IfM+WgBIWQq+NY6EixKmXW5KPAq
6XGkKWcrhyL7HFfgChR1Tm1z7QstrLDVpnxu+hTU84JjGYGd5BgzVlBBUROOv9E4cvkSwGIAggLY
FuPawORdLgaiGbFa1jCjBsHg1kmuvpp9epJqMHp0dVJ4Uze1TjCXkXf7LJ0BDFeWLYyyoJFHm59M
igAEkoHKaxi68av2oUVnLdXBSXd1b6uOZIdQdZXQPpec5mEExbQ3uTFw/6Nn/eSPc6yUP7ANix/D
nOzEnPR+nqIQYNld9bN7BXrurEesNE+DK6OhyFMquOYFoF60sMjc9WNUqcjSsXzjuYxtyuSQ+frd
8MXao5m3+c/mmAM/4dLUuhoLhLrSqTo1znjQXz4KNEvTb7zm7Fq4Xy6NOfWJIk9zSW3p5vCA3uKR
TJxYv3I7gmEIdGPYQPQJ2fIecJ3CMOUZxluQJ9UkeBYH4yFQY8vhNexW6h0AoWNuFK8YGLNYoMVs
lXMZVDGGf/P73NhOHoZ177XP5k69h75yfbKO0cmM7OxOjbyWO0C1vtDf1lm/FHJCJAHWZxkP9V6P
7sJc+6om1rc5DTi39ErEAYUbgFoA7wF1JjKfTU1AAai3geCgfCRBtVpRXlRuSr3yKMd+LqzQFS9i
dFJFAInJsEIfxCDnBNXHY/tcPkeb1r67g845Gq92i6lcr9vSTj5P6339gy5+AJO8NeDI0kmNHwCV
ELd+mQM7eM32EdkMo9Mc6+0E4Uq93CZgqRm9yOMqZ69+0oV9JuLKUg6iqgL2G08B9A4FGE/7nDkJ
SgJDbxupHRy0zm0TN9rzbK8cTOw9ZFjAOosLjEUpaWZH8rY28YULsJXKA0B/GbegtepGlDAOPFd4
NrETjFMymLWRC/jAe+uZvIShHWGg3fIkn7y1r0Bf2ZB34MSDlTILHRX5bZTZ1KK3ZrkUYTR8k39O
bw3mEXS3uENd19iHjroVuJ38M6yQub8uTDJpgIUXqAqhLgEMGudi5F7dTRuI+R14sfs6iaLckVQv
+twtuWKmjztCzEIvXbN+EtOHXn8vFMtu6+9tz8k5rv1jaQlA2suz2acg2k1TWJrq70X+dRS/3L7z
Vy69SwPMnV/OiOgGQd8MuuL+HJ3U5IuqyG5uvI+IoUEmgIrzWcOAkWD0z0O5/RvzIOVGTwjzu1et
2LLNks6Sw8pFt/ZYTMFRHL6qRu5U0LGf58k2qvQUB62Xh9NWHN9J2Xi3f8HKBoODAJQLAAsg8WHh
luiHBLUQxihCSjk4AeThexjEnIzufPldOiZO3cIIk1nU1lTlCYERZFMyCp8oW2/B3Op96B/d7tz3
5QrSc23ShS+i+lDnoDQtYbPxzAgDJd0MuCVt+aaZp0N7uH3K3GbmUjqsHA00T2gZm9KSX429YUa8
AXZ/xOhMrHU2qcw3WQo2+Vhss774gtbLH0p4IPdHVRXAaOgdwyzgjpfrBK172OajWLjJhMip1JCn
QVHyz48hJJVRHzfRD6CiWZdGDDLFM+SrC7eQgawUhnSr1OPjbU9cO4owQovjqMHjrcR4iTiCs7Cq
YeTX/I9kV07ma564UTx0bzgn7/pOwLaplPkOwHaM0jKXPhighV6FtKLbGIdieEyVvZlwFkQjPOv1
SxPMtW5FHQaBxL5wZ/Qs+2MIwVhiYgpOp9zfEHTxOfu35nrQL4DOtgj6W0wWXH6kWdJJRVrYU31l
M/2I97IDijRIbYv3lOOOYiuIL0J3mxNCVq46upe/DTN7KU9GEPW/DEux3d5DgMWpXHJKT2erDp8M
aHVrNWwfPh8YCtkbXY36SgxkurX69xLcmlH4FOb7VMw3Joig2y7l7O1KlERsxArBcgnsCpvdo+s+
Gq0s5O6kFMRL0WJwRkXh7ONKD8ykZKyoGYI9Hv9njjKJ23CK4w7Nyv3gQc0K4/SAkFY+wHLRNgC9
l/WYvWCQBbLmB+h+qIbNw8msPIEvfgI7uRCOelq2OX5C4yVAHGKiP9wqWxB8mkhM0d/cC16PBzDE
Rl5k1/IxlL3PvfFYQFS94tBtrMUD4NbBjgu8BGjk2aupGxVzlOQY/gwhdwN7kTjdhpwoSkjgxu01
J76wxkSfOJpJW5mkcGtX2kD11AkPjd9vR6or/Za5gvsXhGeo2yzWxwRVECm0jaLS9fk6pYzzMrq+
J9nmPzFWot2FKSY0SIqID6ticR0ZyGNWDMQTjVbfln0Zf/nzMAQ6WcwioXmMyW92vKKaS5AnG7DV
utXr5Gl3kh25wXf1XtmnwMuqW2tnuJXHC+grQ/XYTvRuMctFWX5Z/IuhFePU9ym9PopX2loM/GEP
NZwNcam4O6XOwohudJpAkJc+mgd+An4GsDER/+In0LC1yDmKcFazosRP6D/CN+Vj8jDD6gU71YH2
gWpT9zW8+WB45n34QOXRgQo/JW7zLH+23IITTdZC1i8aLQkQGnDVXv6WOakIptPUwrXC4gX30Jco
5iFZ1ryKAr/xggME/AqAmmdRGYqhlbs5BoJIf9KS5/AvZnOR4SyMMJdLOzdqNQZm7qaTbrem6EC7
wrntsiu3CfCQSDrQmzawGMZE2IKauR2C3JW1+btUqMQOyglDVcZnrWlKRyzlj7YW/8IodATopBMC
3JVU3TCEjdkp1F2rBhDoggoGt+lhGMYfYdEdYkl+7QuZk8etZcWgNcM4Imqc6EmZTCAQwMQEvnQM
rjZeKyBBsIAu1x/0e9Oe7qKZzlhvwg2XNmvNUZZWmQ0uoNmJawVWaYWlxQWCGot2Gp3Rq0EJ0+yq
ez632kpVBW1StMZlyJRS6l/2AARpXiP/Q9WisMdN/NScMDmL9B9T0SCzw9gV2DnDr+2TnDjTgfv8
X0nGKJoMHxfPKsp0fnn8MgGsv20wwqceW9nuEY7A3tUi9qiIhf2+9/QN1O2hjojJFAKQsH3bpc+N
BSYUXdinv28RiuK2kGNjjio3+CZBPnwLyjJwg+6jF3qfC44BpipPvs9CP9nNHrGd2O1PCEecILR2
qyI7Q6cVNNOo47GvE6XNhGkWtQqXQe8Op+ETJckKnrHzGLDL7gH0cG8vnO7r1box9QWrmGTGGPXl
urVZI3NgKpVrFq8ahNPb9KWORm8yOcn9ikvjvU4VfhBdVTz0Lu1MiVlNktBUblP2kd0XZLaLwTzK
pOapkq1EJ5APQUWYFltkQLYvLVWGIMYq+G7cQrR2cqR8itPhNIrkBdyRrRODeRmVF97yVm4PlFzx
3KMIIeDYmdyEiNksKmlcubE0vQZK9kpGZXv7S636xtIGs7BhIpIS13DRFnpncFFpmznBpvYog5qI
kmfEpRJa+2iI8YB4AjwBHTQmwUaxupDiOK9cqKzuw7jYR/UdyZ5ur2tt6xZG2BSaaE2SmkZRuQJU
mG00617BDczZuzWfgJIvGNkwyUxd49InBKvWSpBw4XRbQj84SWUZHdIJ9Bu6j7YyYl/u8yAKoUuq
qeU3fMup5ASY1VUCLIuXOrg6MO9w+QtkyK7pVo5fIHdQd2rxBJN5+f9aCEXwBpocjWdMuDBHWcjj
NNZz+Ee/SU4t5lcpzaz+NQG9Xo+eW+joWwx8uX8sT6FRBh6kr4BaQg+TxceV2lAraquVrqC8mmMB
ZcOPWfry5z6ytMHsXiDIglQKsDFIwrcmbfZDMX6/bWLN1ympKHJ7rOQK7AYF67FvEqt0gwz689lH
nWDsiiu4u2qFVhvAVXvmpLl0gxTCe7EgzKWbKq9C29iRdB+Svwi1yOeprjkGqRQWgKAnUl9F5lC6
MtBOk7qPZqhM6J9ub9dKvxWfHTEWY+dgIMDBulzJMAdRZeUSrVFqH/PZ1yJ3DG1MjN7lXmJyyyY0
2LA3FRUlACcMuKgxiXNpsCQRNCGVqcTzjxJSJP6wibYltxC60t6iK/pth2nYGSZYnzS8ytweA+c7
ijMtjvMu3cgPmR87s2PsAasVN80OrHWfCbddueohYIGiBSI09FmNCZITGSy3YBkTpLu+fYRkkD3x
5v3WthKshwCMAWaKiER/wyLZafIx0aMJtxXdSjpOPGCI/1/05K9ByqjLLOwwSV1X1sAIUDvp3egK
mLLVd79YKnmD7WuhDzBVeDwAixRKermgSEkCDEyi3hRCKUaw3g3xU26Wtmr5U8ALs9TPWD9c2mI2
r1QlKSj1GCIgu8DPIEwxY2i4tumMNK/TuYIDxgaCXeZc4qUQ3Mt1mXVm1nVo5G4G3Y+f6XdrM99F
lKnLUY4dOAxjHyhke/TBZO8UL7TSE7o8MPLK+Nvlj2BOuj7WkBjIkhpvoPgJZTbwFT/m78oBciQK
yB1BvxeBvwActS6P0Xft+QWSSioViJQYc0asAwlRqlZz/evMB+MOspDbYNPvKagkAe+uA46VDhxX
7u3gtnJZU6woIC0oyYjgmr7cdnkIWlWtYDYXALfW9v2UObctrCVzFyYYL2pwMAOobaKPdN+75h5X
9UZ40h9ip3yFSIGDuVHh+22TawUfpMR44UHOAiV8FsU5DaPZ1HOPe8GPXkb4EQbQt+WuO2GkcNfa
wnH0lBr8Pq3f3ZdO6hdbXuV7Je5Q/hBEb9RYsLOMO+dlMIuFmIPqE9rHJnibcr0AuLN3sqazi+it
a8KjrOeb2wtfiaiwCmoI/IOWNhvtMLw0KEGYYaurHHgPs/ZncC3aci1wqgVrbgMbGIjCVASmWZnl
JcPcROMcgbg4rv0hLe/GMtzdXssK3YVpIpEFuOMsR8K2kjUx6dS0tVAFA6W8Dfb1Q+zoz9pecxK3
+nzb2PXGUS5/3PHIVqBCxtIsmr1FghpCFi7pLJsIvqli7mrmkPKsGgEDCkTOULRGbnx51oxGh9hP
iy6WWH6IZm+Pve5W4R9PAmElCyNM/gg+2jarUxghwdGQwFmnNraWGJwcf30pYJbCW4ky4DJLyeUM
dyGkxFzIL9/lYfwyN8Kh5FbCVgIyJbCiilpgWUFNkvGzLsrMyeixGtXPe2gd2t3ogi35QPES6RPY
oHY9qvAFjtU976K9lhQDP8DSNnMZ1FIb/epsYh70RY2cUbYl1/qc7AvgX2Infatc2qAeWg9B7BPv
QryuVoCdAJ1ikMrheCGBvnQWOZuhKWtkhZuVFLpVZB8SCaGdVA1+og6cuLFSEUP3CsVxVOaRWcI7
L60F2P6yE1p6+4x3TWObb4TYVWgPlZ34NSahaQQL7bi0xZfaifa81a5cf5c/gLn+1DbBaHiFtGbc
WB/GJgcjUX+ot80m2wl+bade+cni3RLX6Q1smrIC7nnw2kCy7XLRitgGhWkivQmOGEa0w9PgxQc6
g4TKPO4LCyPgkhM65n3y0DzEGy5ab+UQIUqDVp9yImG0lDlESj+nQ94hwCm4GEUv3win8Kh51nFy
kWSBD7s6SLyguuJWiNq0MHVGIGmMzTroy1pV8KHFPckcTba/IZME/KhzyVP7NsW2ds6seFyo19ch
1VjTgEikzSagIC63GhMvQW2p3RlyAVYfc6f5NA3n8Wit7SiOBawolKeIHSaD7VoOtQi3vXInyJ9q
aEp3hsFLaOgeXabFWMzCCpMzpQByDFIBJS75sXeVTb6JNngNhnBUlMhdXjJDQxxjDYNJmEYBDAel
DhZgEUiRVGhTn7pi8aGIaKK3oW2VkK3rT/nEg9qvAMWArwDKAopmeLYjG778UJUyjMicxhSCbaML
aPNW3bUoSP8NdzcVVsHJA+Eaam5swS0MOjkgTZu6+YxCjTXaaRd6Q6LZocgj6Fp5wF/YYutuVT2X
SpXAVi+A1cHqHF0pN20QuM30aFgAGQOu2qRArg+9bwS9ozZQSOog1H47yeD+DuZdH4JRRw1F/I7/
ZTRbijQcnRI1b/3AH+heC+vYZDzyQWiIwTY2rYmI2o1SXKcu5UQ68+Yi/yXPkHjBvPwz5bQTbfFd
EuyKO9i5chQvTDOHpEqMQVBVmJ6QIRog8CrRVW0kzllcCWcXVph7K05Mra9GWCHaRz9jRFUVbTV5
66yvnE9HAxR7Cpc7ydxP4px1IaQE4K53SHbdorGNDUXdlx5610+tH53oVUEfpbwX2soSMResgE6L
9hRQrLk8kVImVkk8CZFrtZE3Cl/rdLKTsbKbrOL450qksTBfB4EItAEBGGMsyYk19Bh6Ah23VD6F
fWvntZKgM94B3aH1HkFecHtXV3wERFZo4oJYA2VctgWUzlU0jxD5dXUIuZW7RPnQY86H45g4A2uW
9R/Zasg4wESlHcR4a1qQNGxzzjrWPtFiHec628IIyeQmSoEQcZPyAy97O64arzcMr45N9/aOXVkC
0I4CCLFlFAfHEjv15RBbSVQRV8qMssSkUieGbtRnGYiC5H6Ot3InZty4dZUowSpg/bh9UACnZfdL
FxRz5KlTI6IRuBleO8x+UGUjYy9DYY13g9O/6uKcMaYYH1SttuiaDKYUCVdCcqzE59s7yDPAHGRV
EIauqmGgVEa7rj5anhbHNVaLWQLzZhnURAtTCAO40rN+FNJND+4JSGoKdu4m3+hw+9TuASAG/jq2
M5fsc583yM9bI5NtmdoYl0OHXyDKewkEw/occTz+GoF1XiR058FSDI00VrapFYvKyEI9Roeuvhte
jcN4oDAa5edwz7/HroIvY0y+9D9ou9bpSGBMaeQ3tZKd0Yo3McE4QmGCEELe1UP+F26CxxdaJJSR
4QqsG4fEbJKxJu48dyfEkL0mTpwaylVowqpkAEvAaYt5YNBpXK6qapME43IRNKrrEpqBtWMUE7RW
eQzNqyFjYYY5vFYcjaRqYkTANtgo+fyqZsSTy8BtZZ7rr68Is2J4VAGuyBYTuz6YKksPMUCRVZJ+
sKakQe04NIlyGGaoZPxxfRo7CPQ45RwGbQM6gZc7CAgBWkwFouEEyeYOkLx+X54IqtN8zMjaLoLv
hCpqUUkrlTGVo6HeoHobu3Un5JlXiQT9LafIspJ0+GhQANqM8lCNm9vRatXz8TS1ZMyLAzrOnGSh
G4wgDGE2SRvhXtZGE61cuXaGahIPWS9bP4suDO8EoyPvty1fv8jp5p6vZTqiCsTE5eamNQGveC3h
ND+bj8om8zB30G9VNFjBnehXL7QLwJseWdtlSj2HiR+oml9BNBqpMIs+gCBIHpr2iDlLy8S4oSls
2urH7eWtuaoqYR4Pool0Eoc5fDOZpUAdR4RIaZQ2WSo+NqDPwYyX+XDb0HUJC/u4tMScv1AIhiIH
feY5B0/A3fRKkYcA/SELl55UG6Mc+ibDHIBNuBIkq2FaxQAwmHTBBILlXn5E3Yw6CwKZMVqXFHSI
t/4ewhKtbfiyi8I77/ut7+pvc/TPF4kQzs4omAS72qXPiWDsuzHwR83gHIq16225KOpFCyttlUbq
hEzIjaT8c5zVRzS0edreV7kw/WrAkAOnBUJCjeVvysVUKSJ4n1vNna3Wz5r5bpqV0/fAbZg8Cj2O
MZa9ycQ0oyqC0t4Fd5tTVGgfYrIv+Fq0X8hUOrf9cW3zQH0Kth0dgwDokVxuHvh9hKyc8YlaaNB5
QagJOx3JAucTXTd9sH8LM+xEuKS1AKHoMCNPjqR65Y62D6UnrbGHD7C8incgMHILTsxaCx+UVwMw
HhxriDgza9PVGUAeOEYX63YX74Nscg2xwWwkp5LPM8SEZahGJEml90gio/5RmQ+gb0zL9KhC4PT2
17pu0dN9XKTeTMmgMcZUnCukcgnCRnWawGTWeahE9/0ZOajvai95gI5k5IKVCwUoN+ZiNKlH3ErJ
mexr7sikTxHNJvfoAmPsADK//4aWnobcW3aYkKxobTLoI+ygtvWz3E3f5gMlahsdJbXFyOYD+1e/
Ip5SoNrD1XqFeC3GJC8M9LfdIY581GLt2XhWJNmNZ140WYuLUC3+xxL9JYuI1ceVVRQiLGnBsdQM
2+i/AZnq3fYVnhHG+6eMQIbdgJEwwhArZNUqUJni7X7bynVbjnrkYi2M76eD2cUd3TUzVY7jFD5l
CtkrKOKVE2a/Qr2yMZrxKM4DNJOaOHKgGvL59k9YDWGLX8CEsDyOhTKr6XeznusysfWak1hydpKN
x9XUtFYJrJyrtjP6/dOwnVB7abuA8wLgLIQd16+MKhrKAXZmHUi96FUxv9zeqdX7f/GxLObsBrHY
tVWOrWpAfaijDZ4NO/lrt5k9vDzLzcSlRKd/4dUh/v1t2LwKGhYZsRIYLH5CawSIm3YrP3cuIESI
TDyqs9Ucdbk8usGLc5URROGsoZ4AnXsVM22oiYU/lBOeopJbAbaE1r5hJzw169XvhswAKQI4W8Hi
dGlW1QupKhOkxqkKrQcJbTKB44E8C8zCFGVK0MKnFsrmbUrJS2z9cQuXnmOMhlJyGIDn2NZqktTq
SJqZJgKprQYW3oOjI4X/1QwTLkjYQL0txErqqE5sosb3SMYPVh1y8uzVM7tYDhMUxibrOyLj9sDs
pp1pzzr51OSPt48T/a2scyNrokQ64O8zWdIJQdPCSZYH4kZlQGyzsPpDPLVJbs/BkDxmudTtuiqR
K3toI43Xdlpb4NI4c4eA8cagLMHEjePezfJ3UyFbKXu7vUKeEeYOkY0pNvS8J+5Q9+mm7RJxF5Iu
10BTlkaB++fGwOWDpyXOEaYAmDf1JMQJahIjcY1Qc6ZhCt12AKitanm467VVGTJlx0MDEsOaTBKl
T5kxG8FMXFk/iMlJUntbN3hFYJ4RJtSG7SCmGVIHF0ftmzEpR7FHSyCuRvv2rq2FhuVimOAzWlZh
RpmIylQROqPxNWxebhvgLYSJPcOcNEJtYSF9ku4jQfMGndgaBF9um1nLvpbroD9jEbtbIVHzKcE6
8EC34zjxZumlswBWGRpOysJbEHNyeqE0glGEpaGPQZA72H0FPn3p/b+thzk63aDXOfRgiZvWmWWH
RCxsQdC+CTFwe0LKyRzWNw8DuegMoTqpMk7QZy1SsLEhLinMOzz27sJU+2a1w7cimHldGvrD2agH
TCJg3CalK2SfcmI+tjEBiZwrDjNQ3B/ttOuVjRkfNPmPRwdwJy1NMQc1zXF2FNTW3H6wXHS9gEgs
/NufafX4qBYE2NHiApUXE3R6CIgVkI1CLMgf9KLxtIwn8L72XkL3/B8LzCIaU6riKoQFOmxP9c6H
DSAsXPT2qlcvzDDxph0jfdIrGfHGeM/r+6Eg7siT6l19xi/XwvgZeAqGjmDGCGtpqEQKRHNBU2cX
u2YXonfMf5NxLTLRx6yiBJeFQs7D1qi4FKE95nawAw7YR8sJL1A393nD7at58nKdTDBSBIyAQoQV
N/uueZW9yqcK27Mz3f0bAqD1A/XbQZh4FOmgAa4GuqnJIPuCOjfPnZmDGjxocwBwSvCsab0xuLcd
n+cvTHwq0L2eOxH+0gafOuG7br4H3DtwNSFf7iOT7Um53Ndxj30MPs2byet35b11ijWMFIIrimCq
OUUBAyNBt5d2Daw4x43fO8okf61WzCj0wix0Q19GoAQxDhTsQt86lqcIycs24kQRnpuyQVHPigIt
PnxDFKlBXBNGx18diOQubTZisJc3BcZlhQ1nofRQX8fifxbKim2MWZoXIh7cgCGYe6pwJflnkhw7
cVMn5dyb618TQyjAHkAWxmJHgg05qiYovmGR00nrHNmJHLVw6Iys+qL5ivI1dP5Nr2U1RC/MMuej
nkA9MChIQDoD48DyMcMY5e19XD0LCwvMWZCJUP9KcUyhtkUC0Ib8Ak16TpWQtw7mMBAyt6JV4Dbr
4tAmzWkIeFcNzwLj98ZYi1ZA70t1iDe9EBy7mttkW3W533vFFkOgLDKDExdO0G9EJ5ttWsht7e6L
8jP14mdeJF5NbBbWmMszymI9tCasqChnLwqUba7Gj2YtftWs4fU/OQFbGwGt7AitariZAsBgmeqH
oapPpQkV5dt21i+XxZqYSzTHiyTTaEJdu5MnewTHVhzs2Jk2kiduAx7fJMcpWJYNKRE0EtIHQiKV
zlyi11SknDjEM8Fcl1kVYaxqhokUj19VDm2z5Jwdzgm1mBigz9oQ4uWInEZPdqj4O0L7nhucmsH/
82V0ETzflIOXnRMxY9RLC0wbA3U8oTxGNlkPEhuw23ilr32F/i/HE6j3XoVvyo4HpiAFHJ2sJ4RS
iaY1zlJwrDH3LzwVgj2eRVenbfLHmgb0UlwYox9x8cCScjMCThbGMBJsEzRSTXPm+MH6xbuwwTiC
kKdKpxLcR7KvZh4V7ZrfWyBB5r22H9Hm2XJpA2h+fmsLGccQCn0wxhaOIfuBD9/2w53lE9x/f4NE
Wm4fc0cU4mhkZYftU2LRmWvFTnmxbrU1vDTBXBCVFGiklmBimpw03Yxf2siNt4AVVsBnjk74gCSQ
tHeTi+IpF1e4fsJ++yJzd9S1grf9QM9wmjl6+WYVBPLxPIqC21YwgnnphKUZKqFG396iiDKZcSwQ
LLrpB+dc0XPz/zsF5ugurYRGF1nnWwNIK7xRwCGByjP20on0Q7Rtj6ljvNw2ufrI+8fxoWByaXEM
rEauZnw6qQ4OMyQpmrp3W/T/MLDudEG+LWchgULftL1tl7o3u1JQL0C9El0rCzM2l3bjMsmA4UyQ
g2W9XUjvkfUR48Yi89ttO9S7r+xQsmsZqkJgEmBcs5iioZAMOUbDoO9siCZPPir7o1/0EySqI+1D
xuK92zZX801gDIE9ByIDuFDqTIuIpYpdORBFQWspl/dKMaTuPOqCU/YDJq9lmkQJYXcA25rxYAnG
cKfWA95nraZ4JsQ1PKMo68culmanNUse6GB144FMAUrVoDpAzIYETWSMJfQ0UN6pUwN8w+l0nMZE
uAPLQbgr477lktOuZV6YjsYMI7SeoUbMeDUwfGpQpMAgUG6c5qnxBU8Fxg70UK584I07rV3pS2OM
Q5Mwj/rJBAYhb8N+08SNhtmuXLu//YlXd1EHNAz/AtKkM0FnyvNynhQ0bKZY2HeQI7LjPL3Tq+xe
yrggxfUl/WPMYGJPOJvVrGcwFkAvPjAS2+Aq0a1+IiQOgLxRYgD2EwVFpDZij10LKyemfHwOFM0h
UrUTXZAB+jzmrrVoCnISIC4hIWqC++7ygDRWJQyqgEpPkNXfTDV/TwNMThSi8XT7M63akUUMzaPe
BpAn43lT20F+uCmRhScBMFgfQy+D7/nHbSP0xLAhBvy2EH1CWRHgPeYm14w0rbUhR36SK06Z3k9g
8S+hAmyq39vqkEqb2+au5/mQDy3tMRe6GKplqPSwJ2f++EXfd7ghLKe4CyK7uDOAaoaEYHenb6et
YvNmveTVHV0slgkfhjFIo5rDuGYD5f7JPNaAYW3A5egOAHbQxKnw+4OIQX5b/YheQfk11a7oJhsL
GmCcjVg7Fwiv2HeIgOBdT3/rIsxCw20MSSag7XxfvDZvxpbOu4F6CyxQH5JHlaT/qlGLETfwbQF4
BOQRs/dGpzfRUCF6YvLFHZ6MXyv3K6d+b1yMu4GN9Dn6xFnn2uFcGmX2PINKJJiLYXRwJodOv8wH
E+XLaXNO73e3ra1uqoGYBgAS7mcWMCapuZ4nYYqnuFVCcvmnDAny2xZWXei3BfYhLhTmZMYdrn65
3tCJpUnSwLeb8Y4JZyEsKCGpdCuIa5gR9/1OTqA46SQ/ys811LClo/RDRIArHImnGrqWb+AF9r/t
Yx/jrRmqUiPDalDpu6TpT0U34y4HI4mKfDhSOb6xbg75G5QDILWpMPdQUk7TYKUwN4mCPdSf4lyw
w7ECWOVViUaOa6x/OOAvKekc3J/++eK8WXWVhrIM1wBxh2NVkjugAjppCedcr3+432aYeDrHoySF
I8wkxfBFajJXGsrX2y54rZFLYyjerf9bCnOOS1KH0Tn9VP3+rhGPIsSsHR24ga3hRadCdWpx22WO
sM82fz4izNhmjjOid9YPaUaPs+iATVhyla0CMgdH3kGC4LX4Kot26mQcJMZqpRdiGnQUAJ8PGK7L
r6eLWaoPMba1dX9BaCLrJSEf00OGS766N5Vtkx61+G9KE0uzzFU/l2nQ9gE8lHaRcnc+KBU4eRoI
cNe+rHA16dcuKPQ40A8DSSqYI9hZrCTsMkKsLEeEDp8oZUbxmLtoLn3GC9tPoEmJmeTeAzcfbqVq
UzrCLj3WGHflEqFQN2XSguUPYRt0QqDi0W3ihyj32WuP9zDkdb4Z3rinEpDTRnZrHw8Eh+PYdDtZ
q+gQgKzUBCUkqNMvv7IWN0lY1ZjpzQa3fIFOttfa1RfdHn9SDsR/wXezEhTA4gMuQmTBFPvAnKRE
x20omkMGbzZ9XfCan93e9NW3ocJVVQE61R2Dr5YT74z96OOtp2renKDpRgvu3Z/fLBgpw71lUqqF
KyrGqhFIVMtt5qo92Q1NlthQ/o0dksc/bm/z6qJ/G2K/7TRaRlLPCE2NKPhKHTxmSv0Ut83zbTMr
0X25HnYeL8GDMU+7DlUTCOzJVuTOIPqs9X2RR1tBz/3b1tYXpcogmQIPPvQ9L10nSoZxrKsxcyv5
vs1fW3lXRh+3Tay9jMHmh947dMIxM8SmbL2UB3E/hxmK8LKDIsO96BibeQvCTEgYl0+of3FVr+kV
yJ6IpUnmOsGnAluEBJOqX+/o27NDG5sf1teO+9IMs3tExMNznOIMF39KUavwuh9yW9ptFHK8fOV+
vNhD5v7oiTlWWQZLpJWOJdBGfT1tbn8nngk2rRDlVJoAgXRDo301pmkLCmSOidv7hTvp0ttKUdas
XsNn6fIfOQ5pYL6Senb6iUfZcJ4E+P8dAISSl5YGY55CNMVwWD3qbZ1uhzXocpu3+SyhLT8ofvKQ
exQDkLny/QiK4GSDWPXQQ/4M8P4Nr+a2dhVD/w1jGRpcT8bQHPOLtBJUMIKIslBnZ2/xVvucoMXb
fe0945HSSWgPvBLt2tnGKxgsRyBfkDHWdmkxN4OSWFC2cBVz9g25cqVm/Jn1DW/Elvoeu9dIf6kg
qG7gzcI4DgGMZ2oqBePlVmpX6U4tOzvUPivB56j5GWrf/thNwWUNNmvUlfDfc7RZJKR5OOakahHv
U5R5dkOlZicxD8b6zw8czCAmaugzQGON2Tx9SsVqTBHt1fiY9JkzguT49kJWDgMlLYNyL9IzkFUw
FgZT6eK6S6A8O5JjIN1XXeRWBL7a/ancGHrgS0P04C92jMyyOokNDFGyyTT9SjKI7kU8auZrvgbG
DHXHhZk2U2MwZgqJK/qkt7PYMX/K86fEE5CNdK5R4lVk6+/WK9R1u4d/IbxH94txw4tl0v1e2A9H
jQS9NtSY+YtP2qbyA1e1x70CWaoWeQcXLc6zxxxoJTKTIoOulzsBvy1QUXdY1N2Patf7uc+T+ls5
zBerYy6AuJGFajSC1E2C0ja1Uw1sUdc+33bJVSNUuwGkTRJIfRiXrEDcpGUkTt1OTjaaHvlW035Y
UvBy28yq5y/MMA6pxS2pMRiUu5r2rql3Vg0WE8yT6wYvN6Sf4MolFoYYl4TQV5jVeHa5tWF6orQN
wUYlCb2Tjm8TZEZur2qtIwZQ3u/dYxzQHCalEmZYo4+teVfupDu8Qu4TPzLBg6iA1zfyhO/CA49k
Y23OCoZBRXEmwLfYzLQfgdrTo+hMNgc28vBgPlqdPbrhVrsDCM2xvKSwQQ2jo7abKbZ6aNX/I+26
luTWleQXMYLevNJ193iNkXthaGRAb0H79ZuY3dWwIdzGPTpvE9ERUyygUCiUyQQKz9+p//4V3JVr
VS4hyop2BJbx10Kg8LRXICIav1SI/Bm3iYtrtZ+OnhXIrnux3b6L1s+PfmrnebVupAiX6ZNZoKyS
e4GWSjIhfwIzMge3W2budBSp2mOYHgceE0K939z1MQo9MZsPBLymr33qj8ptzfruGOinFiWvIDyR
3BkyRbmTU/V5u6wzPkFT7/Tpy6Y8aJ7s5hOezje+CNSK8KLiDk2aotQOFKU+rNe7miFN9ktoLZvv
GUp0+cQIAgeAS1om2kvY64AfSXBae1RW24THLtJXQCb6datEy5x8G4Y8aO1rInM8wuXDxD1SuaCF
M3nVhsIApfAAgChzy+K2/KLMRjQVPy9rxfaAdzoaHuGgcQK5J6Yezo1RbSxAzDNwqBYDsZ2eBp0p
y6aKRAA7wAbKOkJb/HUuwiqy0uxHeBoLTYJA53dkbT+ihdoL4FyZN6HIuYFFPqxTJ7YHI4TxB4kj
Q4R5w9vn12ovh79DK6KMYwM5FOxEgOwbX7ZX41P7gBnA2AaMnXFkRF9sbl8Pp1ud+hb+bmMFVDv/
fNP2H8Jdr4S080ztBPnH4mqd80BLZMdKvGdAQwLqJBte5vbM1vuCbBYkDNqpBIJ+NdsSDyyTwG1a
PY2VnQ9YTGc4qmQM1toOLq+SyDVgiJQBnyHNhM7Kc7tzGrPXphRYQX2SPxbto6n/sjc9MtcpuixI
qMpOELcdPSAO9NnxkC418x+jkj3UpP+r+3qvDXdQzc1ubNOcEMDBf8eYufvKkhJLkD2U0XYYQ5Ap
Bv0BoHjxZeVEiWgkqgATDWRKDRNsnOBsArp8McxoBr+ZQi0cD+6MBH4wvGQHVlCyAscOpp/loZ0l
FiI81u+CeSy5VamTuh+xrA0BDBhMPN0qXx3/ytR3YrhIoNd7TKBRiHFdb/igmjV9LPVKRtMktpHf
q/jWH7eL9zXFwgR0he3r62enhS6lGV7eKKEEBi8NazcYh9K5uddJPgPxuizCum19qyZHxdElhi4q
7DIGSmCkWppmAe3iXMaY03YAs1iB5BhIO1p/HPB29r3X7msaInGKPn4MQ4OBwPu41v7yM3uSeT6h
Tew+gC3CbhmpbhFzs4oyzNw56ifyq+61o6bU3y6vpWj0+kxR9h07Ofpol3rRwjtt3RBn2d3q3mkN
sPwAXTh5td+PPwhdYhBzBEtLJSdOuJE7HTnP2BhboVCKnGrn6V/INlE/L3tJeChKc0JBEzNA6P4B
ERUnZE48rXPmGomJm/GqnPwNQ73DYbi1H1DnWYPiYT2BaFrythdr9i6U88httWirNuTAEBwwLKzX
A9imMbp3ee9EzygwhwD7FOzIIKfkhHjuNK2TheVzVv0bdWdMyitLoG7GfZbUJ9scZK0iQq0Y3KoO
aHcgaHOHYiNJAkB93JWJk2WY61WfGn17vKyUwO5NwNaarHDgAJ6Is8cRcWbZqLB7goRc5tx1rRu0
jQwdhW06F+CA54UxfNjgXEHkd271GfgjdDvVirBavhrkeib2aUs0P6EyaAPBkgELCHC8DBFY+4NT
3i0wbZcXqMt2yA/0y3dXOkonWjBsBsB48MkMHf5clXrQsqapIMFuk9t0Kb9pyfzRKBSJsYkVeRfD
Xf11UdYtHcwiNBfqJ4nha9J3h1gTwEUDEwtgkXyrXo0GIQosSWAXZzngEbT2a+0WSNkk/Zd/bmN4
2jAUf0BiAFrofMl6ZEL7BCXncOzLgLbJMS8Lv+hkey/UZyeGu6eQ66Y1Wivx/gcNu7K9oiDmL8an
y7qILJnRXwLHE5B5gA4412WmyLySFbxzPYG3oR+2eQtMBXwXeLddliRW510Ss5DdTZFbKcmH2ilC
p1L9eVT8bezjttskYPOiBnqgBL/LYd+xk5OAg31CoFu8JSzgq8E3BTJLpLBPjMbekNiCwImeSeOu
h1pPN0QrWD/w/ph+a6xXVukGXq/pvlHW392SyPB3ZBK5A5sALntyOkjMlSVq4Uj1NkPEp1+r9HO/
SNQTr6YHWjUES+gptDj7oARdMGkJEHT1MEZrVEUgBz3kn5oTqGdfZCSzQiexE8aZCEGpqkm0pAjd
4gnYDJENXta/MELURFESRVUD9n5uHKpLWvBloberK8rbNbFelsHFS3iRiBGeqp0YzkM0BEEmtW2w
GJVt4PajP/WvY1mjmV0WLoviE+B+v2vEeQnFm7VCNcA7xvCU548aAD0nDENNwQyGGiPCQFTcSHyG
8CTvRPI2QdNhAOANtske3EC1tgfLya0gW9rv/3y3GIiiaSJvjQDFO9+tZTWrtciRexyaB3N7TpIl
KifZKD77J/xdvhPCQz4YVr8CjQ7pqvzEeHjpccYMlH6U4dAJN2ovh7MJ9H8DoaXKEW7BHN6QYdLU
B3HE0QnGcPmWXDOkZll9QTQNY+6lcubhGTnAlR1WPgEmZExPxdVbv+Hn7oYR3WSxLGcrVZMzDmIv
hjWXyGWydLlbAGSNXJnPpd+iUIXsdVRfAcOoCaXoeIKsIxQFTxFqYihb8mXRYSq3ZfSQxHC3Ng2U
gQ3so//dczHyq2GuKdGucVIkI2Gic74Xyjms1BgH257QFtsuVlimTjjP19RQ/BFPn785CuhusC0b
gQefG/TSQdd1hucM3JwqcnMk7QqrpFdOV6+S9jLRBQNQ79+i+CvNXTadNDDUsb2re/DNZk2suA9V
1wcJJpcv6yUqoGPf3qVx15lNhqQbWH3BfUF4i/EpUHqBvCQBKPEWJCCZam/tNL4sVKihjoc5cl6A
MLd5mbSezXaBjdYV2PmKwb1XC3qlWG4aDkp7GmoZxwWzA87HoF5vYHAFsJdgjeEOxVBPS9+7SGoM
BtgAk3utlPTmyQTwhljb5TrW7RBmXn5Fqu20dPbx8qIJvP6ZDlxcBegKfZhXpDSoQu96E5YwGhvx
m+kvcFDPBHH2NyhmBWDepgorWj6ixLf6Tb0clZFKU4Xstr+0LZwdbMvi2IuHbWGc9taR3ZtbMAKj
SzbJIvATUAlRh4046k+WznmYksFI0N2QVuNVPRSB0XRXtMFTpR2jf75NoI5BFx8edYxO8/zO9FI6
q2lvIRm4HElq+K19582yqqDIFvZCuNcc0da+Xxi4QW9GdmUewf93akj47zThbv8KLJpVOUETvVjw
tB7Q13vXS5F4RGlbUNz9XjA+ezqaSIOgmoW+axQ4FX8AwZ+O9spX4P5oB+sNUZ7cL3VQSc1PZBV7
yVxE4JZqXXsdFMxP5IiMRWTESFl/slHLfbJ9Ewi85SFrw+r18rqKKtqozqHEhJkdkLfweZhxXZJi
Ysgi5gGD5uHU3LPZRCXqvjs41ACi+oxHC6M0U6TtFQLPC9Ge66LPB8lyvlxSopcEJROobC2en6Cx
aEjygIz3KvEiF338Ek2ZX+UP+F4c50qmkqxmNkLcEGkxIfEQpDGw8Uy0DqND0fLBGiUxWtGeIsEF
ZhM09jECWO74aWmNySIlD1v6qVXLqJiey6EMikE25yzy+HtBnMdHFdGsDAOCgIWKsv/PbPlxefFk
Ajh/b1qVlVYWBFSr8cVuhxvkEIlkg2QyuP0pvLR1zRYyauvXUI/BYE3hZS1k+8G5wzGb07pkJSdz
W4K6qwM7/W7kc6DMss4hkU/cbwjnE0ezNUo6QZd+sLLOd9Z5vMqqsj1oay7rzZOtG+caW29B3R30
mGB9/qmu8I7r4+VlEwoArwYbe2VcYPq5GRtr4yaNhwdsk2VhZv/YpH5XuFyYfWNjl+ig5JNoWVl4
U5Yj6WRVYJuwvmYmEHJSGcqtSA9kNzEgi248+DzOiNPc0cBnDpwLjUZ4AhwdZTv985WyDQ0NJEwO
wK/OV6q2iwbnAs6UDMN3QwNqutNIXhkip7kXwW1GNuWWOimASTIxC59XP/TM8Vm2aTC+to4MSFTU
8IcnxrtCnAdLqkI35gwKzYF+RY61ElItaI/WoxUtwTyhetoGYFFvD8O1pfjW8+XlFJkFq5qBKNRi
NBTccm7VArx2B7dxmz+SZTgmaILABNPh30nhVrRcW7B4luxe6JGRHufIUNSgG5u/CJkZwj0SxR44
dN/eyrtU5Iy7vStS2PgyGVdb0vj23EZaKpEieuNbDsbvHXZcHVw+5yZIOm/QKswD4ZYzQBWYx8VP
7w4FN4Bv9wfX8W2JcxDt0U4en0Rra4d4aMNHxGI4UVMWj4pu+qReZJlcsRwM/INPHVWQN713y+cA
trSoKzzT+gZ8Fj7TDTOpQYWnYXNCmwzrP8vuZTe4TCpzKTupxCp1QjQ8f9v2ebNK300fS+fTZfsT
nWhsFEZPUfkE3gX7fScjr0Hk2TR49AJZ6IOrHdvx15JMB50kgaH8zSW7F8ZdTO2ydLMzYL2UtDo6
Vvd5sWSxgmjN2KCOxTC52LgSp0+JOHbtKzSwAThzXJ4H57Ugkg5xUT8k/vu7EO7QaoWjEAuJ1TD5
qtyP3wA1Bhh915+uS9XfgDlmBQDeTl7nIwWqm7/evKHyRZc3TqYo5xyNkVJvTFEN3rrWL+kcgAJl
M2b/shSBeSDDw6bpwdIBElBOSrXoGMWycb2nRTFFrrfGGI+b/aYlGqjkQNwE0F9J0keU6IdMeCmk
lzzgCXMyAbCa5OrGVvfWveqC8j4Ni8D2XR+Dk0/SZKjg5X0mjTtknaUZq8oas9Sr7EhTn0ReUJ3o
XZVKCUAEIcCZKLalu7M2jcpYFSVEFWMWzAnKwijayHjq3nqouZfGmRQukjUaV3MSA1Lw/2m4oe+o
iEhUBD3rmUUPCHtY5rHzONxuIXrKv5lRhhZ6xuuaort8CMs7Ny6j4eQeq3s9NF1/9ctDfuyD/raW
Ntbqgqj47Gs5/0PdIjWpiq9Fe8rJOVqx85o8sNRwFrHP1k9LsGL7326QD8DTakJ0y5h+HtDYkGSu
RO/vs2/h3FO+arM9mhjJqD/rVybw/JqfZvWoIl0dbFEdVU8kBvkBPCORPQ9llsHdm+lg6SicIKNl
2vQlz9VPao2b5vJRfss7/2EY4CpCUwKG8HV+CH8qRguz6+gK0z9o8RYWHwzwsw7B8ik5VYF6am6+
6DHyMyZOmhYVMYgvV+r3dXD5M4Qb/v4V/KC+mq1liiQUTvd8uyjXHQ294rBasnfJW0/6BW35aNgm
pLDWBM8t5ThGjD94U/1Mj3vVp8bJIihLTZjJ6g+d6vcolyJqBvnhz7aJL6sryiqjMej3qvOz+y2g
8ImZQ9/8hGld108AGrA8pwVosjE9ErngCdyusu17J3GjgvvhTC7nRa3VWCe1Ra2j94AOW2lhT1/d
hP5FxIeyDWNc9FCH+/OCaAbNoS571R4oJt+21zKLPZSRjED3s/vSDgpVYscixfYSOYedmUs69C5b
UM05dPUYdXhRqdsWXd44mRj2+85ZJ0NbjzkbkyVZpQY2kKyePSPVTxlNth+XRYm6lM8WkXPZutes
muEg+zvFCC29oM3j5qX4Cj/N0ET96tYJVMx26597VCHK5Xl6YQFn+lWKHydTmvPGRWXUmrk5oMP7
ZadIFfnaDYvilYD6mHpw+7B8NI/yW0DUpHi2AJzn1bY2s0rWarnEyeGNCTIPbAeXVvPiACEazO4H
5wFdVCjWHVo7cP/lXnPud17TRSEVPGNJyhNox69ywztliSe7YETR1M50ed83u1bZ9iyy+X9Oc6c+
UfvKrV6LW+OwhmVkzae+OABPrLJuZcNKks3lPSKoilh/NaRbpeWb6vCjHLabbKgljyXRXQaMAt21
UM4y/+jTWJqxc9cFNjSn1bW6drEr63qSSeA8QIlMtWPlqECuTheNK15heSbxa3/uFJyZhiQKi0A9
MIudn350kgK4sVnSMEevxJr+6Cz9ZGcvqQm+UjeT3BF/bgyEmZCjOZgGxTDoubDBzbylsQsALikY
+m+aW89bgs5Lvlx2MyKdTDbTir4jzUVz2rmYxaAomlEPo93uENf10VCeM/0TUkmAXJG1nfy5RehU
3cniPJrRF+VStpDl9FpxqziacgDW/6/LConWDUy/ACjFZBqeJ9y6JWBxU9x+A8yGawV6+quxX7dE
Bn4h1ORdCJ9i6PFubpMGQnoz+5SmZqAv5T/OqhmY6mPdgiarRBjcVY2x7WUhrg2GD0Mxs4M+L46y
hNuwGRoJtK6m0wiO3LnXllCZqCFr42J7cR4pQTwjQEeWC4PCPDGckTSO3SsWCTvAbunzTVdG7Ya0
GhIdl/dLtJQwdCQZLLQsItN6boC6myzoEdpSDF0weEa0nRPJsRVZBAjukKxj8e0faS6trruk1GxI
cNqbIu8ex66+Tob16bIiopOEHbOR68KMCohTzhWZZluzFU8HARtRD4n5pbZUv86jxV5DpTxdliVc
tDcqCwPs2OjgP5e1QNXFaCFrpbGq/VA02RNftP02MiXMzaH/+u1u3gU6wHYGGpdtwtWNANpHvbEl
TXoYmtkgd2gWMOlVh7yyKVFLJNWx8BQFIoMGQB1OrTEplgJxMTic8hsyEF/dMMfWfEj1v1EPw8Y2
RmEAVfAHeEBWjcBubMAQr1XNjWUPH2r9Z6fekb/IEYKmB3xX6NAHasAfcMnUs2nnDhVm7COQEN4M
d+vP5bo/VoAW9klgHvXXv5mtYDKxfAAQAOymrZ8bR980a2JmHey9bT+MhHHCmknc9ZspObqigwUQ
R5aRQZCv8pGLWmWk7DMQKS5GdVs4cLl9f9vXlixCEslBWRbHl7kikNyeK5QPSqbPdQJv+x3Z1vbZ
uSZApny0b+z7pfSNb6pfPcnjT5ExYmATZWiG94D78VxqZqij4TkkDV1QV00nozHq5SuS3LqX+dOq
GHqM017M4eWTLZSK6rNnovvTRt7sXGramYSiSwetdqV6XRgtwM57f1QSXzUkblEmiQuvZw1EgJ0J
ScCKC3IDAErNcjCTwq+218s6ib3Vb2fCT4rnimJqbQEH3MzFt9pe1sjxMlkVSmQkO4/FV2YwoTBY
i2mloW5dGzYNdLO40ctNsj1CKaAyQwSLGYo/hlK0AvPIrcYcb5uf1prGw2T5rSLZGqEUFyUFFBYQ
b/IAausEXK0MRJTh0M1x2+fAARkAZ0Ul7lYmhrt6La2sNaWd0jDF7o9IU5ek9VNSRJe3X3gx7rRh
5rG7S5q+aPNcAVC3jtZDl1z11c9hKA+j9sOtph+XZYmMGlPkcLhoxwWICmfUuufWddYlaTiOHvH1
bAkmkl4XM3kBR3n3F4oBgYZhPbPYhfcQUz5jlFMFWJZZtC9oAPO79keH3FVizAFYBF4uqyY6RSih
YXYI6C0YH+L8kTfbA/plCLCNbffT7LhfjUSRWLcg2YmJK3wyxi1Q/QHe/vlWadpCzVnD8ukf1gAg
enHyJXtprxmw+pfyWITH5LH8fFktQbvPuUxuyzpzRrluhUz7q/K0hN1j9yG78u7Qu4eh2Gc18+ld
eaWEw7X6eFmycEHxtFKBQIY+Ar7NEj0vsznYaYYgQPVH/aduHy4LEBQt3gbYfkvgVHPtsrYdBRJS
4HDoz2xBq0N5rTQ/5rAJ5UANQuvfacSFoH03WMWywUSGafPJZCD+nH2cTCQUt+Nl3USHGm1n6BYE
qBQski3u7lATQ+0cIyshylujjYJFFKOWo9/3NqpdNlika1mOWOSt9tEGZ/80UYfS3BBtbLS+nZvH
VstiZE7iy3qJjGIvhQuevBKshKMHKfaohopSBe76/d9J4LwuwD40L13rNOwnvA4MwO0VEsN+g5rn
H297JbjNoajsoysKSjAOWzwNh6DHrOspq3ztGdX+6/peCZKb/JtzRYPmaTmwSYzF9NVwOSwvxdP4
Kms+Ehnm/oPY3u6spU5VpccsF6jQNie0stYvmvpgOJ+LrZKcOZmVsC/ZSQLZaGFPaLEPgQTqV8Vr
kX0rZinOvMj69/qw33dS8rKZJ3WAPuUpf1gyv+oCK9bAeRxadyBMDA0Mhi+hHq5HpfUBK3LZggSZ
UUT4u8Cb8ytTvdikY+JzM1oexqPhg2j8qgSDq69UoPNVn9Cf+XkD8k7Y/hdDFLI15txMoZuLqWds
jRH8qAUJiVfB1UjOifAyetdS43H7HLVH72APMQB3AxVaHRdeONwWQCtwv2NKBJB59HHojrUlJTIR
KojRVXA3MkQVPvfSolV9Kiy82vTkjgK4uV1Oo/btbzZxJ4Q7pGTsjUb1IAQ8KSf9Vxsb1/09Aa74
+oVeFc8GIALX6+0WHvZVhhgrPI4gncPzAmwVmL85N99K0ZVEHSG6MRrfW1LfHCafjF1o17IsulAU
6vXol3IwW8Cndxpw7lpJneONuJhRN1Wx587Up4vxRSXVR8mSMufM+z007joewmYTiMucm1HTESnZ
EcLKEw6lEzeHIujCZvJZt7AnhcAV6bYXx37feQGzaZ0NXD7IIuTFtbnpd32r+ph/udJJGV1WTXQt
7UVxDofhIObjClFe8lJWP1spLQM7s5eWjnMpIyPW2RYIoGGt+wDn6K7Z5UFPjDComY7uc4sDB7y0
+amp/fkoy6gK2mcM1nT9e+84p2LlXmurFB9gHtDVFycf67gJgECLY38AgSYa+eP2AIycHOwHp+VA
b91H2TcIjj1y7TgODCcFUE2c+bQpcjhqP8Cf6ZufL2Pcd6k/JYskdJKJ4c2m27Ke6hDjtHmQ1u2h
STdfI1RyEwpM5kwbzmQKo8xTvYIYPX1yAHY3Q6HLRilThLOZbKuGzJsgIUtU3xy9yMH40GiTvxGD
HgwDkOJIR/JgJUbbq6XhtFCk+9mXdVBod2sjQ5sQ6rITwnljfW313Gk74O4UQwDAA3/MkkAH28rl
JRNuyk4MZ2KLXma5NUFM2YUAH3HGf14IB0L2TgBnXF5FLGtOIWDIe1/BgLJi361DKolAxKuFllEc
FZRa+JdvMmfJNlslihNFS3wj1Z6yBowxi+NJ9l64Xg7G71y85a0/cvd4UyzF3E3Ye1Pxqbl8IJ0t
u4iFMoAnjqIN2LYwdHfuxqthHDPLogTNXukP1gg1vHh3Q1h/S4/DUxt4oWzcTtD+gVXbSeQ2aWsN
bdJMSMxK36zCr/a37WifshMb9Yo9zPTQl3/OzQaRAJQFPyOQeW1+/pRMU5UqTOToVEFV34y2jCFU
tIzwj2ynkLnUeaSOavayVWeU9B29IdUSbMCvvXx4RFaHgii4JzAbjwEy7orIW21w6qXCg320jg5G
osGoGHuJjC6erT53FQJv4reYP6Ij00xpNuJpuyhT6Ng/7ULx+yYBei35dwrxx2i1k6WAj85CQPeF
ZbP4NPmU9ZJ7QLJqb0mKXZSC3P1ktC6EQOdnACaEtJ/vRw8V8su7I1s24/wY1YiGaOJg2TpdPRWK
cUq09PvolcDOMzpZAUemFDPGnVJemVlF79QgqppVhCu2dQOCw1OzDZ5EK3ZL/mEMyOJoKAKg+5R/
CtCuTOY1gSCEymOw2M5RpX3qJymK8ZN972q55PEu1GwnkNOsMpZUqbwmCxXzZ1l+zvQHL5fAN4ny
UkB+fleKfcNu9RTwZAAWEDKAR1U/a+EAKif9eV1j6wqRcixtpxWaxk4e5+9au6KzpUFe9rH5uITD
XR2jielOAxAXiEhIsBymr+1tJ4mzRA9IgNPi0mBBHUpHnNgJeeeZqlsW9uh4tT92QfKQRYxvzL5P
fDjZQ3ZPpP35osV1GSYEa39DGpV/hCAZmCV0GTL09iVXDGssctFAO4dIyTFcP1kDj1jLnTxOS5XM
qJ3Nb/KA8eM8l6ct1LLQ+oRJwtLxrcMWzU+MpkO+r4LDcaYqF2I6qFXlZkdhqykyEFpcRVnhd1/p
EfHHEqCv8qr/oB7LwDqNslZOwW1zJpqLPfMxIQtNoHXRf0s8dGnmMhw+wUE8k8DdNnWWOVPeQrkK
8LrmMoHA8LmTMboJ4H1ROX3fPR7eg6SLZ/cDpGhP9iE7jgRTvnZU3yxvEBxNQK8J2KSC4bMapxXS
q2+oGJms1VgwVXX+GVxy1bZRpVFLfEY6Bs0vlvsfwaxiHEEleXRewDD3Wb1xG/+/4nVhFwPnYrEE
aJgAjgoqeDwxqGkry1CrU4aiA3hI8fQ0we2q+8j52N+yaLpeR9+4AlsR0jGxeuMdyg7A1gQvetSQ
JOH5fzi879/CXWLeYIJHfRjBHfuko/W/OyBRGuuf/0swEsGj+0xzztebeec6A5nhKpCtIBFZfUXz
ve/E9i30YLP+/HQOVw0ziJFJQkYdQeQUEYKkydlHcJfB2C6lbShYfhqOpZ8dEYqGxofsGYDZURJI
nbLYZ7yvMOeuFHRQTsoGcVPsfd/C9PPyjFGDoI2yxK9Lv3rGIFCo/QBoYXQ5PhE0fzMbf5fMeSt7
ydc8tyF5DtobktxNaJ6N5hewCF97QXGjgde+8bvxyojWazvO/SyWpcHFLuX9CzinBSBtzGEM2G+K
nNQKp7npz9MsC8TErvFdCue47KzUKXAncZ4Gw9fd27mVUJJK1OADZMUo1MwYsZDN5rhoCXOePYo0
m7NIXmaS48GHx3VNysabIed/+XSKg4G77L+APpI4ID5C3pzBnRa2LflN883K3jAW3FD7kNyzgRc5
I/d/cPq/d4gfZlI2zekAyMbiIdr4rnbwxkD77nz3yKHPItbhnR2Sp6oK+uK0GkFKPpgZ2oXo7Xwt
rSVIrOXtrbqLBcsWxqIrsBa8RSdQ5GAgKI/fgqT6HvxhUX1Qnsmny0dRgMJ0dhT5yVP0NdJqAqxV
WHzM7pbQiVfTTx68yPTLb+XddFfFypdKIlSmKOd4NFyzs7pB0cZRgzrpfHeUTFfIJPAOpgQL4+pg
W+vC9Z0SQA6ZxIeJMgd7H/Z2j+92i87lMngmOxKWP0dJh9Iem01bQNvt02/5UfcVKe25TC3Onzge
tdcxgUybuldNPoYd0twSg5Acdb5FqEEyP+10yJivBqBudAHYYsoR0yNlnIbftzVw/fmmSiPtV2/7
9lEeRkuU5NuHFPX/j4EOxI+2OTljI3lJyiSwe3i3dUqlAatzgIod3aqP2diO8Ww4jaTRXuKb+TwP
qp6lt7LjnI/zSUvJYeiSQ5PJ0kn/IWD87cL4+n8KsDt1mqCNerV+bFFhQR3rsxVnV0VQg5rmV4Ka
C+qubuYvL+VP2RzTf3j0vItny7BbzBQIP0o3wYEwaCT9WxXVtU9xjbOJ0OUbCdIIk1vllQwoSba6
nA9JzGby0I0Krdc2dJLP6O30u+4gOQwyKZwfUSu16hwVUvCusXEGnOP6EwOv8RDbvpcG1QPjdEHP
ymWx7L9eCMN5/npGfGW7C3Z0G5qbtMLAkWdEs6dFdnJlofDy76RxToUkmZukNex08taHBAWQtTMi
k9IHNLZ/nrde0kMqWVK+Yd+r7GI2KJRz6x8ruW+MNPBkAabkgPOQId2kO8nWQ4Y+ViePVvfDkEqG
AkTNUnv/zwOfpOlQqrhlcFtjLunZZAwwrx44TufQjr0PTuQcMPRwLA8yOmrZ+nHvorXsln5YYZLV
+FoAGHIChL/ufrhsE7IFZL/vDnU+eilBsh+J1+VJnZCuASTFX0jwUNBXWccXiHXOJWjK6EwjcBcx
XgrMhpreGYMj2yLhUu1kcE/pkere1GfQYorV5nqbfPQLG2FzYMyk6hjUeNz9UmxfP8p8skwwd8EQ
oOKMtgLltnR90sz5c20VUWW1p8trKI5BdgpytrDBxt3GgxxGucSai8r7xgSp8BTgbR5VtZ89WRKZ
zK/+4Zt2IjnLMGjhjZS9BNA1ERKS+Xp/VZdPefbzsm5CC9zJYUu8s0AKlr/CayDHAshilDYpiZac
tPFlKeLbayeGu0bGAtQO6v+uYIqbCuhmFeiy5iUukXnByN9yaIM6SG9LRXK1iNYRZXb0OwLsEX17
nNelCTEJqKoQA5vPZBijdj32Vu1rah5eVlFkiztB/GiA5+W6l1cQ5NiPSvZMu+uiltiEUIRjoGYH
clfUtLhzVrat0tn5CpekbrPvJUoSe3miR5Y5yUI34bJhFEvD1As6gvhpGAI+YqMeoI1VY76wButq
HdukiXRp57fIAA1AnTOiKMjia91zuZVqn0HS2H2vC7wgzL94u+8FcCdJyV3MQzEBW/tFBV5TVVeB
Pv/FMcKgBrqndMxD6XxnbUNW3Ro93BYT5iO65pGWslFCoRPai+BSKe7g0WFxICI94Qnd+OwQEf+R
+gMoiEKKrjdZ8kZoBDuluLPTdvVCNxaVOasdEEWNa906dov9pPb/nB8ZqrmA7wcymAo8Ts7DdgDb
URCwICnsbKHevNprjShMhs0tsjVUg4H+hDEoBsJ87uwAybRMQ2vC1urh2vaSyKsNyX0rOqN7Edya
jVXSVuUGEbO33Gsgx6uXEXF5n0jAdyRy+IxUg4q6qoIKNKRzfjSJe6Vn9JdZ/3P2DgMNiVDIVC3P
+gOZ0sWbvp1rBybQTIGl5ZjJ6CNnPl72nULbfiNXUVUDBOu8NgoCrW5VLZaEXsDUNHf+dDQOrGTV
3IC0N6gPy1+Ex3uJnC+162wdHeAChrbZHLpqu3On4n4CCKfEHkRdXlhBAAf9n2pcjNJuuU1zB4JY
c5kV909oQAQe9aG5VYBFoxxmlCBJMIESOY9WP3+RxbFim3+Xz50slWaoFSaQD7im2KmrB09xni5v
n9gW30VwHrbBfqZdY2fhCh+RUJ2AYHB91G0q2TOZKuw7drEKYM7s2ehg8wZ5aDczoJsXXdZEJoEL
U8CmZYBvAxJ6VwvVUg8yS/qgka0W99YlWaqTXMOGzIF7YHhDdAtL9PsBXkcNgfFNEU2WmOWXGOJb
ipWPKPeGyDm/HGMwtbdBLuMl0BHEGp9Y0tM5mDGyB1fmX5Tczwyf84TAih6sjsmbAzXYwiGon5Zr
JwBYSZwXUlAp0Vt+px3/zknywtBaHdJyGtXmwURPf6WH1AZCCJUEFOzDLywknzijpLfXwYYoBpVl
XNNjdRpPRfzPuTeY6/19qt5S6jtrn/vayzoVtmitNJpRE2165fayueuyVeOcQ0M2N5lMqELDKaSn
+suihtkUdoc0Lj6kT0BdCbdgifSb+o6y8mOA3vuH/Osw+uN9+RXXweXvEX4OazrBJBtQTh3OKY8t
UQatgMqTQ3zHeOwgyCF1bHQ3lS4LcYXncCeMc8yVmvRb6hqIC5P7XEUrH33JDBpe1kjoUHZC+AVu
F23ZMDYULokWgm3xxdvUVrJqMhns952hJI1F846FAmsGck91+Jgmw8tlNWRrxX7fifAAjzKmDUQY
RhmN2hp583dqaRIpwlwPIJp/7z/nfttRV0qdrdacRMvn9mQCiy0JtfbAKL8xTQZXZYJHKgD0nizW
lS0i55WBIwiu7BWi600JSE0eKjL8uryIYg8MBl4Gs+2gHYnziFmJbivKruIeLKzut/m2RVsVUN3A
YhygV6ZcpIg+orkZ13wXaXLpn9rVqDGx6MM8GPGGTPWTAsogZQuVKEPyogk7jEm9lAcaIL1LpC8I
cWC3k8+d6DqpGHs7QgPtfvhoBmWIzuxIO2xAQkV1D81B6UGyyMKN9FgUiUcf3sqcqf4PaVfWJCeu
dH8RESAQSK9Qa+/tXtz2C+FlzCJ2EAh+/Xfkud91FU0U0b6el5mpiUkkpTJTuZwDmtvEUjVWTPZe
tiNb68C31uP4o9+iw39XXBW3a6qzeDlOJM60Nq9j5KBiSJT16NuRB7IkgMdhzZdXtrawmYam3JwE
/22rG/lAkjRIHPHlsohF+3uyklmIYEZV2oOqACZxKkBr+63Ibur0NRFmAGyW4LKs5cD4RNjsNuQO
iTClDGE6PmiOwNBEEERx39mNA0ezBb14gBaQZ7LBm/0eSOfs62oX0MqezpM2rI7/8wqwy/uyT4Pc
MFaM84pyzGeYu7KxJj5ilWJ8FCLzzeJWgnv08l6uLWPuyojiArNB6A1VbBN303Nr1p8vi1hbx8yR
AUPQZaHWvjz/ZyLNJq+OdrwS36/J0Ms88TJsaEwy6BiuGZ9YEeEJLTYJmVbS1TMpGtwHiUDgjxEH
mTRMaJ1LyShhRt2BwDNsaHMEPGJ3wxGF7ZPWHR8vb9rsPv0WRdD2DvJLgrGzOWys64wglMhBKEus
0PmKucHw0PSy2oCUZPxCUkUeBXKGa/GAtjcn8em/UpHu1JSL+GvOJjGRjFOQVBe+GzXj3nYUwbiK
F90boZT31GvXHk3L8kBvgBQOcnj2zDBNoQFwHg/yBlewQ9e6DaZuSzX1gaWQJreTaFg5wpm+/2eF
fyTO7JQhkkqWosMRFmJj5tkbn5Lvl49uSUs0HoBFQcBtQgHOtaRXlaWk0cM71mW147IA5K9NXp0q
X4nBlwUB9wQDg/BZc+yaZDBGPrRQRylycV1E6AhDR0V1jEav2lxe0+80yjvNoH9kzS6xIQnLO636
6Pq2/kHjGDC8I9S1qp6aW5pYfN9GSmwUsTEG5pWkOIqJeNuVr9A+/91XuIArA4EhBl3m3EusbJ1e
2JjPJhJdI2Dh+VVicus2xYhfiHb6H03Xlb9C002CIrLMAxh3oyBjzgeTgf8qESaHOHXRtoy26fMT
brJqoEWssPEk/QlUsBsYgZX2mHn4868MhkFeAEuYGPSbhT9Dl6XE0jKYzLduHO5U4hY+ZvHU1vTa
a0+1Xw3LQr8tWvpdyTeKgztEMWUcjbi/tlj76fLeLykbrB6YF1wgdtHf78ETC9vb4JLtyqL0SY5p
GHi86pqnnvvZxL9eSVAuWQVAuWDd4OXVIOTn29uPNaDB7az0HaNlX7JWuSHGmTyUoQ0lJrCLGTYP
d5eXt2RvAR7nYIwZomEAz2WmVjxG0VCha7cWyeh3VtZH29ZUGNIrRdkgVR47NfHHvC3TlS6UJdEa
WAtTQMhgY0jsXLRjZ9iG3oBJktRw8BST8pubtxP1I6Pi6JkAbFW/600vdFcCqcVbjVsEp2HjRGFG
zkWbU+kwUE8VftxHjZ90afhod/FrrWJ3X4LnIwgjtLmSvvmZpnzYj0MXruRvl+yx5reCCyDYhPnI
s2hzmWcATfVhXCYA3ii83iunW1nowhYTcJF68DKYrnZ/X7YT5c1dMysNj4GevWZVeo0ZyTDfN5GU
cRD3RfHCe2Vsh6ko1ggptTs5N1hAhIP/5h54DCnqFOcbnBe1GfWD1JwHOSC5XO9nJtUNM6OnqK2Q
xQWSP/qOVoz14mqBaeaAugiojnMycKdOEgY8JmiuXZCryVZvpCk/uawmW87k1kNIsb98e5YUCcKQ
5Dc9YN0D5ud8nQXJDHd0UlwfVLuBlhxGw4gZsBhTK2NdWA9Tbw6/4kgTa7uDSJ0AD12Z7xOHJWvs
igvWAx0LAGQERDfXNvr8U6ijGmDhxjBUloANEa2LIdUMJdFuZ42O9U+R60nly+tf0GI8G0GFjmIk
Rmfm1sNocyM2m7z0h1wa3kagAl/uY8+u1yiQ3usTqikopnDtezTS5fni0CoBEzKmaBuYSnLTlOIh
Ckn4ADC4wc+rNPzKs4res6peoz95v0IIBrQbyqymrTm/zgV3ZYqEn0LjWOaxfj9kmbyVvMpeL+/j
b692fl+A1OGBzBE4Qy6M/+zwolo5EXcQZpiwO3wC9rZL/Lg1r9RgfA4r6ZcJkNZjAGvS1ryTQGNY
+QCd1Zh9ANDrHHDaY8Aeg1D6bp1YCgEqjyRqLdD7qqnbZw1rHgmr+TYCjMmuz9pq7yW9cQD/Od3l
CSmuWZ5OK9ZqYa8tvDSAagceIrBkzL7BFZ7MqhjfkBlmPvg1tYCKlIuwW6sw6d2cLRYIfKCLR77U
8+DZzxfbRgRux3AQfrP+uhcN4IJSG3X0CJWEy/u6sCQC26DvJTCk3iEgjeXYGpEiiJgmN7ypTKI2
dmqvovQtLQgKBMpwzD8DEHimPiyvRdRwD00a7tBiZtwwdpURVn5SMOX38XAciZUGhVML9OXS3mcF
JYGnuH3MEFjuYoAM7MK65IEROa+sLdKHyQsjvxrKyucWTa+kCcCDovS2IxlBi5so0L5Id/ANz7sH
dOU1mK9e6s55MjCH77vgY8fUQrgzvOjXWNQCJiHvgkIYgDMAGchUstc8cb9MpgFMA1GAsLjAIM+U
RP1VpY2pWVDpMyW+p7J6Ssvhu+VxuRla50hgbDZ2m99myn7pVRwMnnubp91DYgMwLuM7UYjWlzXB
WP7U+klqPsq4eRAt/dxVPXjN7I/Hh4iecMQoxePamPME/AhsSIyWRaVvhQWYpGuV1Ns2Y8CcBExp
/HRZnRbPGbh1FvCfGGbDZzfEIVnqJSFsPM0sx5dRCub0dsJIsMerlcu4KMpxgCsIGj4Nf3p+Rww4
8BykcwiRSloiDOW73OyeTNK8/MWSTuTM7mLRemlacMhxgFUsStePgYWbDGvz2ksXEVL+u5zZzrkT
mu7dGGJYG21rmT7ldrTmgRe3DH7wPzCkc6pvwHKqgamw8GvzMZ/cvRWBfjL9eEynw3U8RhDRAVvB
nSUBAX4auUaCu162Ymsnw5e6Sr8Z+PvKg50RnK68yBZX9UeeN8uHk7od4tbBG6w3rO+xJz2gLHWm
P5re4bIm6JOeW2VEUQQxGgY/QO15rnF5p6opyfAeqDAcu5ddbN02tpnu68wrrsFi1R8vy1tSiVN5
5FyeQphRFfr9IXK+5x59ZCp/vixiae+QowDYJDrpmDs/K9ZJZ+xcLaJzb5sxLQMa8+tpylbqq8tL
+a+c+Rmhmc1sJgNGKIrye88oNiOPfl1eyvLpIESB5cELdZ6yAqXdf3ariO+KMPnqeOX9ZJCtzo1c
lqSv4ns9+CNpFlMDNLBsQoJNo9FD2GDmx/B8rwC/kv2t7azdZWGLJ6QtKSJYPEHngWUadtzJNdU5
bZuriPU3RVk8wVL8heH2OBwzMDk9oIjq3T0Jr0ZnsqjoYRpMC21aXmVSnyM4gKtOP9gXhgQKiIAB
TIFcFKIbZC3ORVU2aikDw4pI36n9MFbdpi0G9RhLZv+FjzgVNbuxJfhT8mSEqKbB1A0lvkfUMWlW
UpdLRwRgdgeIHoi/3+UJIsWtfByh3DXrwRL6RojyKeoClxVhSesYgkJgOCAvAMD0821L+Tg46EfE
VS3oo5ehstjJ8ZAq+6mm8BRFOa4saz4d8/ug8DBH6Rb+HLmXmUsqBCktw4YhB4pUdx2npn1nZ06z
ywTYUHki1L6JlQymaXzzYvBX8oZ3e6rTXSYdeTC5jQNQ7ckOxjpzrwZn/JXEEbtOgJG1kqlZuvsa
vdbV9KNojNcndKK9pglZMkEOzBn7JwHA8MwzQLE8lpkfsW4t8lgyZoBcx41Edyv4E2YObhrMNqwo
eu8Bs9UfnTKX+6l105UbuSJl3j8Xt3k75iOk8E6GPqPRJ9p0zeayUs1Hxf89Y906aUF/Ack7W0sX
ua3ljEivlV4zGpuoRBbhFv9xZQWTrFvHx4RS1W+AANs2e1FNGcJ1V7V9EIdJIkEuVWfF1ilc8/vl
D1s8UZQ+9bMd7715XzRaKtKyHvBwbzHOEzRhh8bOScbXLXBtNr104g+n7JGUMdEYi1e0g75l+1yD
omxwkXRLkDxX3rcx7qE90jgmMvwLn44hJGRkkCdAY6Q+9RNNDUOAAuHFVSIjTMZjN4QJ0oiZuXKs
SxaJE5SpiIYA8uaRCujQnJSN8FDuUG9pWF8N4Fyz6AeLe7+V51TMLEBBokj1VD8tZIZhGmsIwuSB
l2vUTUsXgTt4njpwFigvzNyt5GGSui1eXaPNizLoixypBicubfnxXUOfCsgvAZKDDPfcinAWWk1r
l9ipmqRI62fPpemRjUFZt7us3Qvng9otahQMUZdOL59rQe7IMsxlXYKDrrwKx2z0w8nhG0HFx68R
SDyQF6JQ7vesIfD3ZerStvRjaV43qrhVznSFdADBBk5rgLJLq4JOgAXaRTT5rrE4tFisPA8HxVLn
iPH6zw6rj7Iwf3x88+CWsB7Q/bmww+ebV0ZInEwjrmrLWLibug6eXR7RIl5sPy4IeX/NCYGhVmR9
zgX1A0s6LuBVkIWu/jGKWD5krlE+IOHmrc10Le3dqayZRthuCgKTGrLsxjg4TfTmlOY+EvXjXywJ
4OtIXyGIoHOnUoRKZZGEU6HmYN9jhNf6DLZV4Px6rnq+LGrBgqNZB9MmzENnFK7v+e45CbEzr4aO
K6D5FgTYwniidXGxq8J/LktaMBBnkvTvJzbVblq0iraavzge38DiASLLUfyFSYUQbBzqWRaFUT0X
kk12XhYTHKXrmmoTOvWmb9muM1W/EuctasKJoJm5Q9UymTiHFSoTuWNJfMcGtedxvNLLu7xpf9Yz
c/x27VV5TyAGHQBIk2XkVxMmK85uIWTFmwIg/7imNkYzZv4hNhBTkAkyqkwdIvYWOYNvJjc0VMdq
bW51YdtgTDVSFQos+s/5+SRtFvdGPmDb2uYN7/8wyHLyq5No+L6sbUuCkDIFIw3IwFE70r+faBuv
YqEo6jZ+Y/NfiWe81Kz5UdggargsZ+GAtGvQyQYPKe+5D2+pNJux1t6oBTlHuCtR9fvfJMyOx03r
oggdHTWHVrlN2/aOFvUaOuDiMhAwwgthv945BdFTXkwuzMBQ9hhoEvEX2iQ/Ly9kQc+QBYQbRa0S
iGVzeDu8gVqCCgDOHolgz/nphNWnuuO73iI1dK9ZOZlFDXDxGsebD9TizkzVLED8ciftSx8M42pr
FDLymzjk21bWD5cXtrh5J5JmJ9SDJd1VCpJMlt/Lsnxs6fTrsogFM80wo4dtQzEUnnO2mIl32lKj
EArM2r3RXjcNEsMe2SFQ/Rt1O5E0W4yI+pDmJSR5mFnIghGKYezY5CBV/78taeZ5Co+LhhMIqvPq
zpuKmyoCVWOXfPPK/OmyqOUD+rN7+vcTY0BpopPQmN2LFGCKaIP9Y+TTZRmL2o33pgabQbvJvJso
lCzjWYprakx0Y6J+mU7XkW3cmo7yvfrlsrDFBZ0Im+0dlylx0g7C8BocW/A3pRYw8MZOtiu+YU3Q
bOfiRjK0NmjjQ9wNCGK3KLNsLq9l6Z6CtQwVNJRl8We2liEzIpThIaK1vSDNjR26NsHXsFZjX7pB
tp7E/z2R/I7jUvsa0HZC3fgERDfF7iPkZYQbvsrSWHMK8+Zv/eQCdxioIQGBC+KmuZtLeVYjDW3C
1PVTIoLJUAkY5kLVbR23dbexTfI7NZTexovT+CCkqh5QZ6+fp77o9lVJDR8YdamB94abPqaRnX0S
PJc3If54PnJ29kNWVvm4YjGXVBgMQ7gnNqjqQJN4fk1gnLtmquGcWVoAUMB0Cky9A8a3zgm/9yKh
Ag7smpX81W+en1meFtM2sNHApMFre+6p0YXgqn7E5YxHI1E+IGXe2s55a5VAexxJeRC5KF63Ofoi
jCr/pMthfpIpjra5rPYbN8WwYh6bYEJi6kpX+HfgY+q3aAZSW8lKtitpz4KIAsovkmG3q+ti3Hi1
93WaLOK3VWsHYQkmGZkOb8DJiv3cjK4cZdEga2zXL+yi3GVmFQUolh2R17ACaoLmyZCHqLX/qXh4
nUTsVjb8V80Qz0qqouuK5Ow6C6s3cDt8yaKkDuJYeJvIHGmgTJLfFl1H960jrvhYA93CbKLAnKgV
1K25dqpL9wt1Y0bM33358/dyTkMb/a+IhAQXWeCl6glE79saWY8V9VkQhPoOWm7R26tbomYPMZYr
hvI03GAa0/AYD4Cl9mOWVq91kgLS+KNWg0IBHdhAF8+Xd6yKVjbRZizxwGtM/ow0IvrWs1L6YeS9
XRb03m5g4B/sQwQQA5A0z+xPgMGyS48jMhKTyTcml5MFg94AIbPIEoANs4pObMUm6tfD+Z1A3IL+
VySFdLg0byxD7qOLqlzfCcP60cXg33LMV/jHjTNan3lehb6aPp4vpSjHIDzTsNqoCs9uPxdxiJEp
6Emej96254Y6ZG1rPl/ezvdKct7RNZPSgIErTLQrZl5yj5ziARf4Kmbxyga+N2VajO5f4iiaIUt0
bsrysZIpM3XwJ2t/kmQbx+WGOK0/DG9oJQguL8pZOK5Tafr3k/hijFKnIxWkYZJa+I5gt66Z7C/L
WNw4QtBBCtBzvG9nK+JjQp2ux8b1nXf00tsKCJ7N1O8+LgWpAA0JYFpQB/0VJytRMhtYN2BQ2ssq
0FENO7y2j0Df+ovb6yLXhcY+z2EYvjoXwweSuDUKF34Ro1u0KdLJB73dVkVFvqIICy1RFFqg32aa
Zg45lXNRUYt2sA75QqSoY6QliU0E2oAZP+iOtGOXdMlhaJEeGC2724s8hgOYCInjQMr0gzOJCAvw
uMIwArr84OfQC3b+LYmXtAhucIbT9DO2H5tmpfN3SUdQFtR9hIAQR9fa+f9fjdYgSg9GEdCk6U3N
utQfrCTZganNXlGUJZXXmRbQvoL4Fc/Gc1FRIrwujmAWrViCTsAtcbXMOFw5vffXGAl4WED4FZ3g
my+IjILzsDSQmmBsQKqgeMzK6Z7babNrO3FdJdaHuxTOBc6WxWRTT63GgjKrn4MC8G/21QaA0kcv
2bmQmblAPapCrwCEsOZ7an+3gLRM11RhoWQEITDkaDf83cc6E1I3Sd0aGQ5I1f04It8iv4Ox1N6A
6arycxiPkqJzDdcGuG/hqJ5Tr6GB7GkaRNZUP19esRZ27s8Q2yO7gIIoHuLozTvXFqvvRlEJvWI0
P/mACywCZ+jWIsklIUB+12ScoJ+Yd69VTtM2cUVR5/DcTgZDDf308VLr0sBBGLGSmVvYYCTgUY5D
ykwzbMzn3inJRrPUquKo8GeRqh8hItwtMrqfuGE8UTXdjCy/tZVN/Sy2XqayuHPcZqWkurixukMa
lg1NSfPHE8UEMqGZg86q6M6cKiBai+Dy0b23KTg6oNqjqQHsy9je86PTvGg9n6BHvLY2ffrZHr8x
9+PZOi3E5iDcgd95V9NJgVjQRyaGYoZm2I3c8iPnk1t5KzZreSkexCCOQ6l85twQ/ubK6lyYXwqP
1lXhPbrnvxTGGrWpdinvtB0xx//LmbkcqwJGgT1ATme9Onl7J0GC4Q33+fjj8tEsHv6JnNnRGIJG
fGRQeDBWgznavCqctbbE94GofpTjcQ/wK9QI5oPTDcfQnOzgUUrWOhHwJx1wxuV9hRjfy4+lOcpd
Dud638hpjclhyfbjhkHpMCrI3sFTOe7Ipj7KIApVEKAUk1BuVNzHxxBDY/ZdKJrJeq0HTl8+uqtw
OBaoRnF+eArPbVVk5E1hmV3lmzVcQOOngIC7LGEhJoEI9GiDFQ9d7+9C7ZHm6J2OIKLf2TvAWidX
4U1+JBtBAmOzhn75XuvRA+WgEQ71MRejMDMtsZOxMBWpKh+tALWPrgxn04NI3TczUW0vL0yb8XPF
16LwiMDCTNj52QVru8IjCVjGfFrHBzqZP3C8e6e2D9zID/Yg/ZgYo9+azooVfK+lkEsRSeIPVjgv
YtW9Jcupg6r05IHIcFMRvmPO0ySzW0fQIFwDj1y64KeqqS/mSZQs8NjvMFJc+VFnfx4bzFdVEegp
aW4/T+naW/D9+SF8RbFbp5QWUvOJkTQxqxEDjTUBCy3muTToYrFJPaM6XD6/JYPioZ8dPci6ovHb
5Z2syx773DKTGPFBP6ibuEiGjcV7tuI516TMYqwhJYoOCguiHjlU6PzxaSHXGnXf7xpom7RbR/yD
aHv+mi3HjMrcgCoWU/lmtuA8mL60nvnloxsGKch1wANj3oKSWVxjoMEwzSLMEZckGW8iA6yhZVyn
Hw5KIQUdLxiVhJK/60NobafvzRI99Ek4hFeShhigyEETlIftWlL+/dmgDQVLQhkBiI10/v5LwTWE
7AI0AKWyazp6h3So11rk3t8eyHApx4QG4tN3nQEyTGwCsAgYpBy9zWRfly9tR5HTM1bMwnsPAkG4
NDpvYyEdMLN8fESbv4PA069aYKhNSQekdM/b1V4NC5HsErNbm1ez50AqurECrYV66JwzB4o3S4IN
KnXDtIFyt/Q6UdvQ2Y8GcNOroJc+/pl5QZl/Lqq33K63Q/czrABa3ccbIwKju7dxeCA5RwkBrCTi
HjOUvtGQQOabnl1l2eC3UGTbeG7AajxNHYB5gzr6GmFWgqVmIFE/EdknOT2w0tw1qt+YhdiGbIt5
i8zZApzVBkJs2RVB1t8TJEESae2GdmcmB6HCIHfBP6t2YZ4ETUtvWJtsI34DXDGbf+sZ3RRxEwyu
Qg0FZLFRvB3jQExXLGn92Ar9Jq+3ldsBSiXu/JBlN4NM66s8Vl8MtCZGxlfGj1nSBFaYIiv7NSqZ
34DtEnNYh0jSz7R8GbqdFx/QzIr+UsuKAqu+Ed1xtO6ZBFR/CDwkAlLQlAQlwCjs7NEZn0N2a6Yv
sXWIkWoc6aslh22Uvzg9cNu7Q5s/Duo5M3cpyNQq8knKKrC9q0H0eBvYfj3du+Z9iOl5z7oT5S+n
TH2pXhoDV7i56owIaFYECfpwE/Nox8IfE1gHbfdXw/aTfSfMw9SQXYzHFMATA2Rzp+oHVQIt2t+E
xLQggHpCkEIDT4/GQWfWQVl87nh95fBiMwlxjylD32LSn8RtXwlf5jvw4RIZ9A6Sb2ryFb0SNoAY
vrSUYUSjPqrCwNQBkuCy91NyIDZMgbF3sp2QVsDw3PcCt9jF4R1AiO5Uth+G2BfN7VBvTKB+2aXY
lNELxeGH99Z0P5hPQ33tFIHJv5flrSn2pASwSS+vYgEmoP6aVI9Rd5A9sATKT8phgds/hP0+4t02
kqBuNR4cSXZlLDFm/IVMqNq8ksYLTPGUDN+UuzXCL2Z2sLx9PvwTTS9ld0P4Zqr9Ec3E3ZUrPkXp
lmaPROz6wvMrZP7bpNy19VeFNE2Tfm8wpl53Lq5tsqXGsVe1X3jHvDlMVet7/LpoJ9BIAB61v6uc
o5eBv4Z2G6ZTfpkbpM3oV91XKu8EJvuK+JBw4qvxy8T/KXtUNZ4ykfoCOLEq3VrhPcu+0oxuqyK5
Ym4VUGq8FEW5NYTnN5SjTVhdEZUdKnubda4fppkP9d5V7lXPH+MaW9BjSgn9WxjiDCYAjBuZPCRm
vu0cum1A7p5hkrFzH4TZ+X3OblWV4icUBQpnl/Y4JXfLw3tSbkoUfibuE+M7CdVDLfut1Rww2CQw
qeemxu6y91oIm1B3sfRrGU4MDuw8jDGGiKRIxyLZ1yCxPXIMdNnjXe+6R5W3N303bU2vWnH+C6Ux
GEiEMiBY1agLfOYy+7SNEqo9jAbDSw6O2KTF7TjcYigToGe+uSM3ceO7IrDkphHbMdkN373NXywc
PfRIc2schPnCKaAhk8KCkc5RRjs2XKUHr1PWpsqKBm2lmROIJu1DJIuTtRTgkvNDN4rOROoc3TxE
LkH5Ch5T2O/eE8eCyZeYRRO6H9wj6aqfl5e5FAMRNPnh9aZxFrzZ+doTH1KRR3jJcNNPBHokWxVk
2ffLUpZChlMpWstOgkZDsN7uAVbqR8mtxb6M3hr92hy961+fqhOmSCDBtc4foYqmUds00FNL0Rsn
BsebYweO095ixl5vZCeAWOuInyyk0U3ctp4/hPHzFJHR70XdryRElteLpCfD0xiJydmuOtRIa0/v
Kkb9t8AegK1ZW/HSwQE3njkuAVEsckznW5oNyZRFMQKXcqjYzjPcASBh0vDr1l0JLZcWcypJ/35y
eEmcKRLGqQ4nbAmfE78BM+P1soKsrUb/fiIDxUCFIXrIAEApxs2cEr4x0YMlAu1fl0XNyX5+qwqa
CTSHr6cxwWeHwxKaACESOwcr2tyUd7/5jf6J9g64Ca0gPvSP5mGtp23pSqO+6gJAGVbtXXN+BLgA
ZTd4BLTSuEOQuUd+5DiN6U80D690Gi1ZbLyrEdKitxFDezPFaMqsRKgG4xmP9A5puMynqq6RwMWQ
qpDpVd2UV3W3BhK8sEAkQzS0B1pbYExmJlv0owBhdl35Y+IgPrlJ0RfEAUIg2Rpm15Kk04f8TB0R
x4dFqXM+ijivtCtv3GnErHD/CdZhxREtiUI+E2UFJHARtM+20myc2AsFTs2RiYs4zhmeML3tPihV
jRvY6GJ3WTUX5VGtk+Astt4B0rCkwpyKaKElbuUbQ70zOGhdVX3UeffLohYuHBakB4nRf0IxAHN+
4ZSdmUy6ePvmQ74d2vI6CdH5P/Xy12U5+jLN0j0E+DpaKQAV4dGZHLsbPJUwLKkyzMRHvIvoBfMg
fpp3L7wqGx+t4WplGxcMFsG7Ho963f3/DmKLJWGrphKps1g1qFXHo+I3KgPGy8oeLhwX5DB0KVoY
94XbOd9DA/BeJLEbhClj1+1ytxj3ppW8pYbiQen0fCUluHBkyHSiz0knO+FTyLk4guRY09t4TMgy
I1uhuvTRClm6I02Yruzg4spQhkHHLyqvGIebiQKQDVBgB/3E/0Upeoq6IJue0/TjmAWYV/VcjADo
5zdaKM7lhHaZTqiLV37dd2jTMX1zjV9gSf8s7BW4PDm6uuY5HrTOAxN9QtWjya2bKc5Qe4+jatoo
tBkfSlcVN2WG1+hlpV/aPj3kgh5WPYQ0V4w8z82hTQnshtv7prB3BkUtIYFzAY7BX4hCnAzQByDm
oWP2fAeRmuaKR1YFnIW7vgViqGDHuL8H1MLmsqClSwXnBU3H1dK4UeeCSGF5wnKwkUkfvchBHnjd
rhTnFrftRIT+/SQIcFlle+jSqvxOAJMhpPtEfFdNuMsNsb28mKWrdLqYWQggACwZNwUktTl4lwHj
Y06fCf8oe6uONNCK+2fPZmGvXbokB7MKFtQXe87IYzz0bmAhQvNcsYdbvuJi+j7VdbilZb6vkbyo
nTU8m+VdBVaPidkXJLhmGtLjAqYh+MH8tI23KQm3bZ7iDdz4+ZqtX1aRP5L07yfnp6Y0RtiloPbR
LWmrIEWG5vK5LaXOsKN/RMy0EA1d+VBE0MKyGaOrRNbTUXlFtReqSYIBLWDIF7TtnteiOaJBptpn
Zig+oeXCTRHuRcgauQ6CTApfNPVIEtQjFYGrDGd3+UOXFezPd85U2Z4Q65ktvlORG0HYpjayXa5+
XRayYNuQtCY4VI2nBktzvt94mrutcmFmCnSf0WBSyvwyoHXzxQRvWu6rqATGRd7E8Ro128LqEJwg
QkGRFKWpuXso8oi7ZWbWfqeQj5heOKsPNgDULi9vQZ0wb4LYQQ8uo9A283ctxXpMASkuUl1INfqA
jVkRoY9hFp1wNO0BcAk7iPz5bAeVQeyWEtyNPnKRkaGl6VNnoH5Bc5TZDHK8vKKlfTsVN7sgSYpk
Q59AK4C/p3HfAjS4+YwcLktZXBQqbOBpQfADpLBztZiA5GHUBqRYttcFkzW8JYX7GSq/FQN7vSxr
6YxsB6MAgBK00Ys4C4EKAGipXOJKRV0WDMiwRi7Z/28iZmpg42VR1CEe8SSffooQstBtsGJXFg4G
NwnPJb1lMC+zZchhRA8RqMlwMG7Qxe1GKroB3P2Ks14TM1tKOHVhg1cKYnuZfE4GQCT1rDjELdKH
l/dsTdBMBcK2ByZbAkFIHfii+jaGVwa6y/9CCOI25FyQTMHWnesZBnwnUxYwPwOpnhNm/4xMC2lX
8+PDvB5u6B85s1tjGUblqBgKANSp58x7Lkt5W/CVOtDijp0I0b+f+K4xcuou1rbUbe7QBXgo6mrD
gTl9ecuWLDbstM4DeHgczEd0AENeNVAtZNvM2ywfgzL+NbnPtij3zfB8WdTCzUT35B9RM13D01Uk
otMqXTWYCHtIAeD0FxLQBoEQHs0UNpltWTlEvACpHM6l935ObXxgksT/owxt606OpWgmbtQhjoXy
7mnAuVBpr5iwpZNHng5OBnNncASzWDBlRVjVwsOlVOWbkRRf60YdrGYNbXbhPFChNXWvNmbb3rWM
UGCyDL3AeSgWFwcrbKyt10TRiodZsP262ow8DOAP+LuRxpy7oogdSKEYKyIyCew47NDL1LSbabW/
fiHThH1DUIXpd9SBzVkdsy8TLtuuQvM0z7qXOIvJbU+tNgCKKt9LVQy7mMbxDji+ayDaa5Jn9tqy
DTt1I0i2ad3um1zFd3WYWtdhxe1DCsT/u7RIvEPYrsb0C8eIFzGexTpljsLxTHKOV19X5Cg0AZP3
NU2nXdeuEVouKCQGrVF00dDEiNlnj+8oG9uYWWDZsttU+qkwhD/27bdinNYwQxbMEcZR0fugpz6g
+bPFGKLAlFhno/7YWuypAGvTQ65UE7hRpK5rr0XfZxaHdHvZbiysj5/GDDO/0bsgJLUK+HFVMzyG
1KYIm2NdRith0JzVUr++zuToozyxHWooeh6VkNNurZ05+QLFz2/Zzt04PiBRXoHXwUTAUHjfrD38
FpQErgTzagiPgZ7w+xVzIllYsi1jHak4aeb5pGlukm58uryLazL0FTmRUbQh3kIZbroVFw0ADdMb
ItYI5BdP6mQdM03sqTQGI4KMShR3hvXQ8OkmHz/e6oxz+iNl3iSLRt+uGStIiZQXEOO1BWxVtoYp
trhdeEYAdglsoxgqON8uVYZJzkqkVTNbvvDOvjP6fK2faEXGfCHeYMO7j1hI0vxi4be+/HT5yBes
Hi7qf9cwjx7EWKNaGeL/7w52HgyddQ/oh82IRghg3WQJTMV4/X/UfVdz3Lia9l85NfecJQnGrZ1z
wdC5W93K9g1LwSYBECQIMP/676Fmzq4l+xvtudwql6sUWmBAeMMTHE0/KYL/ahIgkoCmEPZ4hPof
N4liEIZnYNRZ1BF19tAuivrm6e9v7bNBPkQrVuuFfdVgkKxAV5fXN63pxk772b386g39eC8fth74
zhewnsAwKnhq/CJBBPNJUPzZCMvPf1iWQdYCTyQxz+rpyQLm2sw+6cb9clsDnw2nECpLi13R+xG4
7AfdLItyBpXtYqbmtxJaxQ064+ZVB1yQG00HnlSxzWLmJH//mn51YOCcX6YBoF8/NcXtvuZ+SZfm
hImtk7YxUc8BeIlzfkvZvy00CEFvZOVLFxxV9o+HU9HpseNj3kQ5AhfAbWM9fEb8+dWsQ2kYid/C
g4CY7ftHCUcgyYwiRJqk5F7PsEec6Fr23fbvn9ovgjKgM/97GPdDnORYM/GVwDB5kW0HO8PjgvGd
mLawyvhsdiwz+GNFA+e5BVgyAXz4o6JBa3STXS9vqNBp810djAjtzVUY9+5+MZSq1p9ZOv3yGf4w
4IeV27UeaSeGAcGSSiswa6FRm46duf77Z/jZMB9Wrj+HmeM0GCZQ/q0m1ZGSOXH7z9piv1q+CIVA
1bDQ+YBPwfsZkVdVmLEJk04BQTcAH5SL9O9vZJlTP72gH0b48LzYLL1QAqsV+a64GztxNEr90MGO
IVEmAYrJ/wJ2tZ/IT52WfzULAWUBxGOJ+cDe+3BrOQ9YXRUNyO1Tg8H4zu6sTSkacKW8+pON4ufB
ELxCbRBcOiisoIL3fjBpz9zzaNWgBuWZX1uSdxtFma8jrAVWxc3UW/yTnffnGQK1KkTmS4PirR33
fkgYDkDWSSEyH7rhAp2FJ3M0Xqr6M3/Jn2YIih1gzWHHQDsTOqsfHqPf5R1CZIRcKnOA/+tKj113
ZdWXn0z4X48DaxvAXyFHby5P+IeDRFmtb4EZriL0MDNYpJHCCGEoLrvm39bLw6sCvgs8Bqhegk77
fqAhA9Qa4WoDSlR+Qbk5j7x5TirifPaCfrojJDTYy0E4gw8FCrrL4fLDHTlhPrVZCK6taKarsQi/
133jfjIJfuHp8n6QD2FxXbIprFnfIOh3dl65oX5E0yzxbroEiA8o3ZdAlH3upLc8pPerehkWhCFw
YBbvlg8nCdQHarPoMPlw9PvIL0Ib3tWGyMyzk4kGeo9W+1xLi8HELBOeiuqy4nveSk9EFDqb/3b9
b1HSRu0VIDrYrbgfU0ij7gNS+A4y88K9G9wxdgee2qN/+fu97Kcl9zZMiMbqclSDFvL+jWahBkq7
CnDX2XERK+gAT+T9Z02fn+bNMgr2YlRooND5EwrDcisiee81kVsHcJnAOTqz9tvf38mbXNq7F7gM
suhxoHiCp/bRvoTBcUD7chnEmX0nDshwzav+zmFzcY2mXXDO5ZRPwIYDVYyieznDPqvtPyNX/Grb
BOYQXbK3yp3z4YEyqATxfKGj1yTccnAvrQmc2cJcV8ZnKmg/PVWsxh+H+rC/FLOEHn+JoYZatCDd
kIcm15/sYb8AcmIQG7UMFEwwHT/2913VI0c3MYizZmeI3DgQsqjJPoc6NQ8PYg1V2diKRyRjV8N8
0G4Ll7IyruLPMF8/TdTlZsFRC+B8gRL/xz2uN3H0+BzI4gFoz6hqmy4eZX4wPk3Rfj1QGIIbhrwf
CKz3K8Jp2azrcUI0nmUqZvUiqUELBoopqeK/n7LLdvluxi73FCz0UtAj/J9wXjn4EI4YXGyng7tD
DuhBkq88Azp7DXrVdWCUn+SBvx6PAIDiotuDE/b9rXWzmCmeHnZW2gIR3Ywm2qyA9Ex5uzapEDph
Y+v+BXP8j5fxP/Nv9fnPG9L//C98/VLLSdG8aD98+c8r+a26adW3b+3xSf7X8tH//tX3H/znkb6o
Wtff24+/9e5D+Pt/jZ88tU/vvkgrsPmnS/dNTdffdFe2bwPgSpff/N/+8B/f3v7K7SS//fHbS90t
9Yvrbzmtq9/++tH29Y/fXDzA//jxz//1s9OTwMfiWrdP/7imL08fP/PtSbd//GYE9u9gjgBY5YPy
Y2N7xJ8bvv35I/931H7RxQIT10Ip8bd/VLDPKv74zbJ+t8HQhKICFiNU3EJ8RteQt8fV/I4iLlL8
pZhvAQsc/PavS3v3jv7nnf2j6sS5plWr//jNfr+PoSMENT0UhnEiQIF0cel7P1cMMXdmOYV8AbyD
H8JXHlhje4gSHAgq0QgZp1SWwbCYhhQHSlwWaeXdFobODz1w3tmYw3/Db862YUwbQruHqZnNGACR
IOHiMrrBlFRTs66mwdxXJnSaZs949F9/eOB/3dWPdwE+5U/3AQQv5LrQFESbfWEJvb8Pr25KXTSt
ncoBFnxZzmNTWwBpdGW2GQf7XNnU2eW5tS5a8ExaKZy0sbA4Bl0+MrN3122volLW+c4V4Q42dDaO
DStM0LbnsW2X37ltNBABAhdFwceVohWYIO/fhyF9NBiFy33lp/OU90dRzAcGGwb02d09vK0slLOi
cJGlYp6ormgHhGDTm+goK9i3d2UQd54BHkzb8XUAo8Qq7J8pV98bt30pCIAZbpm/Otp97KCOnBZD
zqJ65PJ6KiYwHayLT3LjqnJ7Ek1B/ezUjn40gv7OfQw9w3syZmNDLQclpzx3otw2ish2BphdBM0h
cGSsvGfCPbIqaGklxwYd6ZWbo3DYWnN+gBHlHW3IfV1wjMzAvQExeJV7zn7KQpWKrragCWTEIYx6
M99YjzqcUgjNDzH0gtYhpeu6cvmmaebbEf4vCXQPizjo+w2fYeOnAZlEegUuui55Ao3mNM8E8AM1
WAI9EzwmXfHQBjNNpADwyxq9JwU0CKntIpEjf3GM3t8E2651ohGXc/SHwEqboX0oNEoe4cSvycFu
xbrLJMoutrvvjHqOfSOHUk12zkY3iyyJ9v4YTirJWV4mwxxuaymtKDBQprG7EPFSIa/cuWsjH35v
a2CRklB1B53xO+2LA5/TzLf7A6JKMyHDwzwYHZ5vjWqScJxITIQlsNj0wRMBNWxoKbhPQU0j6RQs
Da1mWmWksCJt4RacNo+Nsg/jLLPKuG/JJZvrL7zN5siVQXn0mLNBH+BcWF0YEwP0pUC2beyETWKJ
rttSkdlJPrgF/OtMsUMbCwlk5cU8ozvNnPlggfMfKUv0VxQsV/BbwcEpJT3rUay0wVUKrmi7rnvS
fPFacwUWK0vgPegnpOhJYgu1KrioVs48M0zl+ttgiztu1M19+x3No1sUwc6ktuIpA5C5Ezlb0RbE
ZBu6CqlflQGPAPcUOP9EtZuLpgcfpe6rXdcJc1PbZTIN4ZTU9ZjBwHgMZ9jBDTolyv1OrazYN6a1
hrbIIcBbRiF1N4Gwd9SS6JNSub+tdAq/o6tsoHw9TeRQz/QLhEiOjeXdU23dZaT96tknQxigGImE
V+TWU+URGAKfTNuh38PDnsad64HVzJwjsuIFMuOCzjeFK79T91nlPEnHvNOyekUvKI86edGs39DW
gvcABN86fQdkhQnyx0LJy7ZlhUIYM7W3ISUG9vG0VTHcDc2wGboZyyDsB3ABg3Ty/MOQJT0kM0cn
vJglXhL1sHO5FsSH2iMX3mWkvAG3y1qDkb1t6+nQWkYG4+p6b4aixE5lAxTnupEBJyM9d1NsVdWL
jyi4hUhOU90rYVyGEf3SBbLvklXI9a72F8PMLO6IIKi12ya0zJgPsl59XRfl2p+tjZNjFY5VZm1B
oltDHsBd7Mb8OBOPOcHCLezgJRdfCzmsVSaLmNlf6GJnkU9DClIlw5usNnPonz1AbmOgX9OsazZj
ae1FwzaaO1/7QV4J5SWFlm2aKbY2OInmbMgjzVm78T19Oxp+HyEKHP113Zk1Wl6eA2rWcADNGLrG
Yl7VpXxWXnEoFoXYcfKfhzHjAIgM8SArFYPw+2yq4SuoQy+1YHtflTzStW3F3OPgBboKBVnTPnqF
e4a374nQSq5qaPVGlOgvjQkKTNOJLM2LOUsZdqF6MhAZ877ZKN0GYDGuZ0fmt7aurg0RhLCyMsr4
7WREyL24aY0aigseXzFJ2/U4g1XmtOOupDWooIatoO7fjhsg8lr8GjptOTyxVrUs93UN1hYbh/4G
Kpqgu046PPCw0ui/FDhT8yKW05xavUDqXHd+KqUU27yYzMigZfHVHpzH1rDUTQ1NwsirsZEoA8gc
NmE3Vby4oWPmrc1qMDbIpGqw9wYjqoHgWXka/W6ns3aClfzC7XKbazluA7MUK5itRqWQxVU1I+yY
4JQ9SZpvgK68wyu7lQG6T3NBDjybt7M7kbPIi41opHWRQaeSDjt7ZFQ92eXKNUAsJOTB9/JDo2a6
I0Q3a791DkVmtE9lFgBnjOjkFh5NfuJSQGV7FdJEczlcObLtIh7UHJRZVsbGLKZj10uSUKdCFTWn
fZpXcrpyJSErzOH+WJZ9CWoYnfdWB+oug2k0SJtAHSKVw+4kreIZPL4iggx4fy1Lc94JU4Mg6XsC
JM/a2NHMPnWBUNeVpSqsVON2DvV2HrL5fspAo5gB1T+NjhEkOm/kWpdnAz2YMx0IPB2QHGws6P8e
PUGv2r7Oz4wG6MAL69q3sMuOw2ykGXudwfe90Lmxr00HwYBi6WiAtuqUUl+hHjPHTVfMKfRwip0K
6LWd0yIlJsj9vrLUxV8iL1llReqLi1POzr6aUU6pg6C+ErNQMWzL1r1y1D1EEBNj8reObJDcOUG7
VQNIwVPGvIj5QNtyfQF3KSkCtVfNXSUHuhUNlreuCA4AqoO0HYdVzYMMpyvP0HVC5cLvb40BGgBK
njBRg9QoxWHO4Do/L/J+Zs/nmLW6XLXBYMeyP7SFQfCdDkvQkWnVQTsusLIbNQFtNYcbJhjgr6WB
8/fkNfrg5WZqeHxTdAR/zBfx5FCRBAG4arRN2YywY6q/mKG3GhbSblNYK7eb1rgn+GYgU3cLmNCF
4JS1uXt2R7ZF7zxSYd3Fld2P0TSUCuev/6zt7sDkfMxt6zmQiCZD+VpVTRH7fVYmvKl3FlhCEDNp
V5W5NPR6KD3C+BP06e61dYYZBnuySLLAK6H6R8EK5UUTew0VgF2lZgBhJq+1j61T3oOUix2P3cDz
ro0VLOHzrh1i2ILmcQiHgqjTfppT1C8tdbKkc1CgmUSQEHiWDfnucBD6pe9nkeeUW8zR26boEToG
QwLK+G1L2WZBgo9qBA63KGAiXqwDpuPKALx+MiB7yEPYDplGsMnb8Bq6xDdwzoSoEyROY2mIOB/I
zi6CLYwRRYyK2mvW61dO7CqeGSTtnYodJ8t/QjHNiAyQHuOAc2vf6K8zgXkfuxqrbyLrLqqTXqx8
/06Q+hAwvqlzFSR5Pq06V+KM8diL3+gchhb+7Wwj1q0nVBtalXayvi9RmYOOJ3sYDfdi6WEDje6H
SUsRAfKws6b8yb9urLoCowlwFtpmT1U/3oxmu23UvS3ZCy1xMTwcb5HuXOl6usKqbWm+Ztw5uro7
swFHIM/hykZnv4w9ig0i34QcXP9w5EUEOWg76uUDlCdoChOMRf2VXSS76s3mfvYBoSlxuRWcjyJK
bSsibN5YRouvlGDw5JlA1IfOqVMi/w58hF4cwTKHDaHU+RBXhbiXDAUt1U82gsTp2nPcC6qjetuH
q0a5K9dQaonId8TRO0R4NLEBHsaswZWgvkF2MgSc2ufw/dZObGf8gDKPHYutPygS2bN4qg1qRlUD
W+NqAp1tD5SytxqX6eQE+Ab1ixcYBvlbmdsF9sRbMo3zGcLhai0Aro1VD19Ps+FHRI442jrLWI36
YPpNeRkg9bSyVOAlUFoj+xbaFogPVPDQksU0OmM0cWqymUFesnxZx0CiQQrANLuLVZfHwsRby6Tz
WOa1t52IOyed7sgjN+a1ENUDLWd5BDykPUuXPNQHn9fZQ8mt/AigOInevoSMhpXaSExASQCjoqji
tkLBLxZjl0y+M55EWMXKbbJLVmXdLhQtBSPZCC/hnOm44wsZSDrVyvRMdFuQA1zyoMJ/CIeR+1N3
PdjTN88DXd6d8kPu293RGJzThD0bmorNjeq/lV2gt6E1iBh+FYOf6xszm6vb8HpU/BWlaH6C9p1x
5wfNre3XEAXmwUPeePVO2SP+E+xbVVbZBgxldp3bCM7nrHY2rujY9dv3eki9oZIZjcBEoLPvsBWh
rZmg07YJGZEnB4l5jAP+QMp500/hgwcpsU2ezeIIzdwrf9aX3glftFA2BLqHL7IycUTCjRAmxAop
0Wx+8XhgAYjOupONkFdNQ50ERQi6wwTJCjSIDtKDA5E/WuW2mfsBfptge6jHemi84wD91NiGrm/D
uy5lvUSyQcIN5JkNzzyoqh1XVu/LRBoMeJ4lOoLkLDZiwZ09h+1LlbnjaXKgT150dF1l+trANIoM
hiXOW5/cIOL1vIGuAXEkmKNxJZx+C4SAk7KquGUyrQWnqzYXJ79sx/OU9Twq4feSNBMbkrePVpWE
yk733YaQHM6x61oLujZ9g2xNuzrKIuxWb9Eadbp+i5fuZ/YL1h3YB6Bzr3RX9KucV0dIc0SAOVfn
yTZitMbGC/ZOtMlmrldT6UAPz5/FmDDui1tC73k+rvuKiWNWWQgehcogTxzo10ZCJsHQE2yWnELv
eW9FFWZPJcwLHkYAbjdKGaQY+Yp7E4OSny3WveGRLQxS3IjkFjkpx7yC4fVVuJRgAO9HBjWpK4HZ
d7S6UmRRQ7gNVWIIHoKhXm26rJ6Q2BI/9cohh/ib9YgiIX6jslXcsyBcB01BomESz5VUr3Xj7gsD
S3HJV4UP9JWGctypxVMcJc0OmuZXsEa2bi0hMApbdQQ2N1OX9+jNn8s8PPd23+8zJxtXc4M326r1
26sfpkpARgO8zKBRr9VM5UoUPFyP3BIJhQzlArmka4odYHYmb9W10PjkEvf+53skCAbE6PM9cwco
V5RdTG2NmAeRcA4UVAy/PrrKlX9++zYAvhrKJsbFgldhHBLMryDkfWL1EKRmmRwhO+EOazllmJQK
yFJhxy7z2coj1fepH1Hjnj0gz0ZjhMLNeLLnEuXwqnnR1BkSE71n99ZFBB7nTYi0pDS9lORN8eec
01A83raIzl3iZHFttnOC4LBMZReMqSfndjOUI1tCBdSe4DN/MyiKg3VCXUoU/b1BJEKEpnx0hI1o
sHQTyqDYVnHa7tnkdPANb/xj30y7wpibdUfaduvOfXb2l9RgFBUUu5Aym1xWa4LQ2cz0VeghYHBR
Dlje19bvIZMyQyU2aUJyL+sCgipWuekRpMfw0t5VHA4iU6k2KGFbt+jXDbHloyc2uMYaKPw+sjqT
nPy3penXPAInDDIpClZEb1uCKGz4y2eQ6m7b8sYT35ssDA5vixwKYAdFBD8wFMZclIrPjRM+SIWy
mSG7m2KRW1cuIEZqFO5qGor+OM6jiZTML6LQaQFsYZa3NYzq29v1u5mlLwZ1UyEe6xE5D+RZu8hy
uhu/CI1Dt6wdMWMvKypsS/UYOjGo17hOV8VGbSF1NkZjLzMwjbTiVkTD+dboB2Onajet0Tk/MmKu
qNGyw+jdQLsZOglkq7pgjgo1E5SB8BAF5Feg6LXjI3MT21XhFbZwgXCgc/a1ccNzN09hRdbvmqxL
e9/RmyEokW3LC8mKbm9m02vbOia8E1IkHkEsSx6cTKeW69aagLhDx6BtoEXszt4NOFNiMy4bbzAn
woCaOQzyXt6ePebZg55scinnZsnOskV5np7tZkDyGSZBNgVJOY503YvplIfW98IJ6pW5TAPYi5GN
aVQmLk/72yYQmyBs6mNplGsTQfSFzHNaVfYqwEGb2tZcrd1ybk/ZyG/hXIieEZ26REtIotAGglCd
rmAf3ebr2Rph0KjsOe5LfihYG56RQCMTqTd+R1FuWPZtGIztg6BAuuZCqH7McicGcFnFJstAmsr9
7NrWJtSD5mxPbN0mTGRbHiAWbYdGvEA4JiAnwKjZITSVFQEypFGOwQ5PGhdWSAxFsqZ8hrK5vIKi
2Hoq4Ugtx2HaN7IFflaSPq5qFxW+ZZdAgCW/8B4ousmttjgBw0M5f4eIvHmAUuNjU4KYj9yL7WXf
B4k/1XVs1i2Ni7Kv4moYasD+eIZsmTyRrNRX+YhqjLLzA5nMDbrr6oL+fSCN8fy2r5etnwIYMcN/
qpJJFdB+TcnQxm8v9G3FGIir2cCvTZWF66ln5Ro+uHfERH0Sng773Cyqs4VzKJHLInO78ADzeJ6G
AgEp6q7Odqbjlcs15kHfXSrNITcF5SE4guAczDw3sQqjQgmM++shg7QN6Q22FVUOoyJQp5NAFB0o
e+iIewXVEIRy06I1gRfXFkHmS80gbQKWJ2+rUXQ9znFvnGB1XG1QI+xjgEnQErDEczCNPLXQz0wp
H+SD7e/AeVSR02p2MzyjuVykXeUXtxl5slqoJY3M0tvBc774g9S7FgdpNBbTJkO9Cxs7JjgdCfav
zlfrPpfPfO6tI9CXTtSXKMUububLfmTPvhu1yP3/fKJGN6Av0A5d+hZSGKwb1vkUhAvmP8CkcPXu
7UaCsizWWJxXltfrL0U7op4a2irFyZQnQ1lbO6YoCi9oGuwbILpQkzOLmwbzH9OvlrtxyKutgScZ
mb6qT61RNiuW4aQwiAG1ojnYC7+0/KhUHmSOBqSHmWt/d4FbPzZVMBzrcChXs4ALdu853YbnHYlR
IluXyudXBvaKa0OqI2w84l6R4aDyJcNHeg8ZE9PeYBrh/VD9kHE93obbbNmzcsc6N3XSFwHEpXxs
JijIXFF09HdTPl8TjjLVEryMjvcFiXq3R80fOsOy6NN6mNQFW8I2y+3uXAy3uSTmPUpmcLVG6wr+
4xDJKjWbXvjwbVa1ndBGmufKsyIjD417LqEMHk+5WV8XE0H13e2yDcwYvuYDT6jRj2ebNcicPRSY
tZjn3duBb9XNmlm0ONJnEnbVadYBQh3fKCMDTepdZaI6E3aSxUD5VKsSpfhdSBAZwKcRWpHZ9FWO
ZgwsrloXGer/njWVK4uGJeSrhuokVMqtxjq4bvVaAjqxynwIddEiC6JW41qWc4P4kq79olxBcRZv
ShO8dOXFXj/XiaOKe6Ug9mkca2rJS2vIW+EzuBPxwdyCzAs1LG5hkMEVIpYtgSoWDmvU64p95VC1
aXV39RZ4TizUezRQEAnMiPM84ysUOE81asrJ2zSvIIB8CJfg0XCY2ho56quBIe9ZAFUNnmftlnK2
MdDSfmEljnUIqB9Q48/u4C1ywgYnro0ayRsx/GQiPHtE8R0V/dJOSK+8k6GHC8Q6zgLlfXhRjy/F
EMKL0wyRDlt1eIVdFfEGeKxJ0VjuHueuguaaKDbadVDADLx5S53WvzDJUUysvVNPHvpQtZes5q/5
gPaMthhKCkuIYYHee+c2GAwFgPNbDbU1qi1kZPq1MVSLQheUxjohEyABUDc2SZ/6WXUtwuFguK5Y
iW68siALB5fN/OFta24biZoJycUhR+Evkq7O8SbTxvb10bClixpSifx6pFcODNkhCyKGdWNUUyoY
YP9w2D2in9CjLs7MhE1WHTeS7d6uTLq5cx8O+iYf8nOOouaeMheZH0+dbsghBIhQiYfBugRq6tiu
nGWuOF/RezuMkIfflxK4f1lMex6iGTL7Up5Fz3elR8R54Oh7tQVFYu6U69qZxnNLJQJtF50X0TTu
WtjggmIRrVFWPoq5feXeDN/rJd4aai/1jYaeKkEGqOghddXVHpkeWZUG5mWvs7UgHYd60r7jSqxg
T+oDXQR6BaSUjAj6NxoFy0JuguHeM6VXQIfNTmsQIlZDGbob7cPJl7tpPq3LxlKHt+DdR6N7NQYp
84d87brTnNiZ2CtdEGSF+jupZ3vTOf41dVSzbSo6JQ51+/VIaQzuSLb3bTMdaBesLBQF45boO22g
nIHtA23QZa0ZVl0k6FJmKDd4+fothkcTDwrPtewgwg0t8K1iRR+7Rpl6veXeE+TLyShatencr6jm
uHf10ptQHHU1u/ebbY9kaF1aebkNEOx1QT5uQ8G7o2M2Tuwui0Dz/gbZPtlazXBx6ukCqXX5ZXCR
xvcF1OEaSJtSRusUZ32x6ZgCs9V6fAtxixYF2X46EdlDFBDq3fHbplUPLNtXMaYN8ZrPRCve6An/
AyiBpgPwQD7AYgs/Dcjh4AP4aAap2+F94KfW7G7G0RrPCm0D16OXwpvc5C0WzUl4xWGml4jBQQCw
HMj9EsS8XaO5pGm2ofL1iP4VqpFk5817uIILQKiGP+Ev/xYw5LYW+PcR6/EOH/J/CRHiAyX7/0eE
pOU/bp7K/um1Vj9CQpYP/QsS4v8OcoMPfQQgYEMU6wB+/AsSEpq/W4BkEBfMAeA+3kw7/gUKcX53
HNS13tgEC6cAIIi/QCEW+X05JEBBgw0H0OThvwMKsYBMegdZWmCsNpDpoIy6NmCgQbD8/AcEqO/M
40Rmz4WgYXaLKvVzXaAwqB8CwzuhFUXhJIfKIrAYp3bMtn3mnESf4wimvgXrI6hosnKpZpQowQvI
AI4khV57uNaDH5fFAHsmo9FRzyQkRot8VXletfZVMUXFwDs4NaF6oWYcOCHtdoPnGymjNpojPKLY
HqCdOEa8dF+xSHQEHOJpNDIao7x/awTZl8p7nR10xzUO6ijr/dvlFtCYfqksD+XZKhY5jUGP2AUW
dEPBKCWRxX20zYiOZqjoyO6k+lWHZtDbz+wmvxsHf0szSaI6gwwAR4jUuUMYt34X+R3UzEvmpULP
fdzAySrOK/wlJqGvXyPMKsNbaDygYULQqWwVrnHodrbHn5bLGlsEitxyt/Mc3JZ9E8YeTFsR3m5J
FSCh4s/Mmme0DCRMPHP5isbxV1QW4fPeoeRh5ehMcj2hHjSksGkaYwc6LEVXxfmMgrYOQfI2oL4R
N+Kr5ykWKb94FohBooywK6QBtwIPX5kaO5c7v2TVeJBjD81aJLdJ66jbRuYP3iBopMoep5RgXw3q
fH/7ThPSF6P+0ixllJqYjw3misj763y2d1OT1Ti+na1CVIF2VXma+ioH6O3kdj4kdhji05Y1W0fB
RxhQ8QlnFIBHhfko0M3eOOF17Van0Sc9uilo4KjcRDsYpzn0ACKpstcpMw65hhyuaaLYUb9gAs+Q
DXJug7l7tESztUsgJRkb7hCFBdAf/QK/0DEW2qoiEkKBElHW0BU4GwOoU9oCGuNlg35IOF7DlNyM
V61dqlOAZwdtL8RV08ZqAmNtkWFLDHvc8qzcVmhl7TO/Bj5HorZeN6A+TzhnT5PAA8sMB13QvU1V
FvlowcbUyK8Hx40Gd7ajrNawCsOZZmr5XC7zHhh8lN6oA3+zuvNQ1772GPP3PZsSETrorSEhRhca
yIpCsyJ2cnSneR5uLTdfUSa/m8xqohJNFbQBnC+9qycwpqwvpWVVqagQibNSAczS98651uTGnKqt
kmEOL/mZpeVsnV0TwceE/h/ehxV3Kjwo1PTjAg2KqAHcAQp2F1c3qK9gicbe8ABxhoexpf+PufNY
jlvZ0vUToQMmASSmVUA5kkUjiiI1QdBI8N4mnr4/cJ/ukKgdYvTkxp3ohM6mWCggkbnW+l3uz3pG
1feWEvd2HWuBVx5MPX4zDVH6lViOtHVPM73GxiLXPXGwHdCy4miI8A5qxSvdzw7DXJZw4m1LN+SJ
F/Ux5AUylzZo1vJUz9PqWPcEmcTTlYsPbTndwrSLvzjGpKCAgJM5U1Rf8txb4BomU4DXgtU/47Dt
JadxaYoL8OZjklTiFIZ0Eq0NglKEgLIlTrPFON+X7ERE/D0aS14dpMwgto7F25RM40qMkxfDRC5j
5EX4GtubdoiFXwg3OozrCCwU09ayywXgeuwOVVOwyOxs500LDlZp9dSPqvCHCCYDg9dTQS0F8QB6
Cw/Epu/6grvRgBuufVFH1rxrxi+krtW+Pk7fuiz87lp70q+uEysHD9TYdPuqXIfM1VOZXXnp/F3Z
+RPUToL9Il9P5t7vF7WbiOX1pxlMOiYBWk7hPUDDDm2l73k7PG3bjfpqNYTcQi1+SaJq9DHCdAIa
eGPnDfFWx/QQjm6M+fMsN00zFxuRCBsYdD5Ysr3DEhY4cMQjTostm3/HtB8tgT9piwxkCKQo5ua2
dEfX72lvhVm86WNPyJrR3Pcy57dR9sYdLAARll9BDBgsyv5WJjeRjvHvCIvdr6xiPA7RD8qWchPm
O6HyYLStc2ciZytM8VPrMEo0yJgU05Bglr0cif/DV7Tg02W7iYx+2Qi3fHBiM7x08JoDuE2eutKm
s0LFU2PrtO3rIff7ylAbL09uazsufCeGP1CTlXGAA1BtB1XEN4nSwo2uII4wi2FxckLttB9VMe/1
Z8axW83MtI2J2fdcS7RIsZewLXi0EcK0/SFnjUabpJgfXF1Ep4nhk1GtP2cODEYc4ya2saYFcxZM
hCLEuxozQ+s0NWt8lSN/uiPDLpHLEnIiRJpYjvWeUhYU7VoJ9YUMxFcHWpEJ5Vfr6wOAhHPCuyAM
siT086lfzmKR9D9e1Z0XCWxreNk140kF6C6GXVdMlxGcAT+to4u4VuUOi9I2Y25tetUpn95q866f
NIbLcaZfyjg90rCrL1XnPaYzZAe3GOP9ABsnGxLzblFTCMmqgamjnOouAx5keiD9IYTtkvdnpU9f
HaOJNnEOigg5Y5tE8Decnrl+bnfH0S7yB28OA2lvXQ40dGTNF5FU4ybRXfSzrtldqCH7TvxkeWj1
9mcb1dXR4VC3kcRvumWB8jd4gTl68aGRc7rPZMAgv9yFsnlq0+7CA+8I9S92re203ihPk5gPnbZy
uga5H20OShRRl/etk5y7KrtRRXqlkwq5cYr4qQfDCxaz2tuTYZyGODl2tXZrJh3O8M5brffZ9r1I
6ISvzctKXp+SoArRUHkLxJnkfgxEWtm+aGR0Lsn97fUJZQnOAdOsthABgzE0IMk11zoecUrzRXyj
SnnNDOFsg1wiD4TYEs7Wl1wwNes8+xJbgM6fh+io7IGcb6ODJBN/z+KJWWsDkzLxDl7d7hbTC1QV
x5dhXO5zE/YFvComrJV4nbvJ2OebVK/PEBXvTKepOY4dY5+k/bEyi21VGZHf7oai03YJDPJNiF83
yO9F5IzfMhEvfmt4j0trMVC9a7uGQ3hO/NxUVyXEuU00dZMflp731c5WZhZHsZw7nx4y6MGIGvrR
rXGServAPMFgPbaq/liHE6P5CFsKVzNJfjcBH1zgLIzPC7ytiyezx0c772FeghbA923D8qCGJtsz
vQtmSKR5X7k/S/3gdHG/pYVvbiYn1DchZaOfAPf7AO7dBs20fgnkA0D2VWrTfFHo7K99dTWl8XQ0
3Ia5rbUzB/mWpjwm2BnwqM74it5HJQ7/ABkXyaj/1BMaWnYm4i/S8BSWsX1NPtF5SBcsqdXdUIc/
02r8phXV04KxfJfad/M0QSEZS3eb5OYbgaEHjeLMD1tKDrv9AV3yYh7abjfkcxVgVuIzQ0o4B53N
OBjkEWUp3Fmh7sxRFL5maAg7KTCS4sWT5JfkVsKMQ4xB1jcXlZt8m3K0jHrnsanX8g732e3c8v27
XSaAsiLN+i7y/LXV78kJOoTm9GZIynUZVkyAMXTZ6MYXV9k3cVzcp4XYj6YDizHhGcQ5zI3IKA6T
+BqVM1rjosjZhlt0zQQeTCmk2CFpWRCtFZA/tav75SqLzB9e9jBWF9WMiBJHcyAYVn4m4O0IfiFd
7DZdSTRRUcHSM7FW17r8XDjNQ4GOeuGnN14kvw3X9ZA8uRqZw1Yuvyxz+iJkBqXSPXj5mWDFa2SW
yTH+bmMYBDP6eijc81hX8pjK7Gsr82O+VBtmJsWmiwZxKEMuPgp/umF/1+r9ATFYQ+Ba6G26Ji5O
Ra5fuYMznmm7p03EUX0y+sb2U2O8NGIGtdHSXJr5kJ2yxnk28ri44mH6g5PfjsXUMtb26r1ur6Cg
Uz96N6XbhqdIwv2zy1nxKzRAke6h7mLnarbEtAmdSt8T4d5FXehbYtTYx83spI3thRMPtyO54Rp8
Nn/mGW+TjgqrTtwjyNF9KOgCYogk246+AwlYt+EdSzfaeDWF027M1WHwiotC0c/xohGsNsGxKPbu
2iuYcBEQV6lXETnU52wxdkyXxfSEmj3SX4wo5rEVvAy5E1NqAB5lqDA5GqMgDO1kW5Djui00674J
NbmXEETCiEls0RdewEvDlMYs96LqzwIvcPZ4/NtTEBixFn8s+M4Xvcs5OLm7diL6cKyFFiTOSc9j
BkRD9lKFMCcZy1/HHYToRpA5oDGdEaL1KK7Q17ceuytfPDXMjnqD0knv5X3mNbD+GntkwORdUKX+
kOeOckiLBK75zfMcP7z/LM4xzFDXOzE2/bwxSsC/5AW6xNNUTRd1nLxEEW2dU3OEA0zlcJGBpfk3
Y67xHPjZwrFhair4uU4DBk/i8lnXZhAtQz81k/1al3d56S63rRGe7MyyTtiO9nKMt4uWqwujJ1xJ
rPMyx8hebGgJ21KNQxDjALPrJ6EuVppYvLYETEH7OxT451FXIJE6Lvy51G7yWRRBXsPh0YartiCO
quuynIe3fBWllLdTIS4L5I97HQJA0WvPQoMbvmgrdNlbX+tR33gQuvQsh1hZ9kEzVvyqnsjwgcpW
j7RX+gVo0ip/ee834VQel7Wp8syf/3vfyf16mOIh2/ZGfFC9rh9dwZoZh7YPWqNch47xl7pVft2o
6dSp5rIuy4w+FK79ACnEPiVQjo/pQGwF8zQlycCgdCh779LO2ytronVPy4J2JwydrUBSf2pdE2CW
90RBq9zlDeNBm4wsCObkIVQEhmxizJf2C945UGR8F3kgb0n06Cg9PLnOpb2EUDsqrOucdDmBmMab
WpeMp7k5kboFihzgxZR0X3jnrOjSsIHGExDb/pJ00D3a+C5nZFF53n0UVVeV2b1N6ZvRT05Qr6OT
0TSv7cn9XhUsGZq3DjTjMu6djUKgtOXcHre1ztLp4I1tw0kHp3M0P1miXaqREoOXE/N2wjMiXvX1
PstVtoczfrvteBY+wb/ZZZQJftINKhlfU6LdWyFvRRRr9zndB2OX81IyeRAT2tc24poM6fBHKs9m
OkTb/qEcnkOjBWmHz2SHBWaLWmpxVoX39rCe3Ot7kRr8zTQ98kntHfds2KxDizQBTGBiEM5X76+D
brKPDF3+4nakIjScoEmTHhOm1huC0rkoxdegBLIKfETW77Xea8nPFrHzqo2CEMHGwzWU6YmE9bPN
Zfwaz9VxCF1Enob5TU+Hzp8EhKzFGLexawNaHnOVfsspXNbFua5LOD50TlF/A/WwjMrduiFq6XKO
snTXVMmyI8cYD3u6QDtidmSDfm/WXxVG/ZVW8I7hb/miU+D8czng6bQh667EeKcetaBYiyR2WAYW
AN5Kzn7ej3iq29ZmdunCIFzwVNcNoV22GgxuYulSwAO27KHIX97hrKhbDrKh5y5x3a5iuRy0iL2w
Vo+FUbnv90az2OpM8dikBeEsK2D//jjEes1lci8G6/k9J3Z9EE3n3BuTtl057k1lYHRt5Bb5Ctmm
d93H95FZWvDr3u+vWidmyyQYXIlsV/TDebbnuzSPoHoXJ5GJoEy/4dX6jF/qbZ7MuU+IxHLI5Rz5
lbe4gT1BzpgE1K5eUq3oyIBhlXZjsGjq0p1ZxM7cLrvO0+7xJfpng3zfuPENoSQbXx2XYVA7I/AZ
d+vjfz8CZqdHxBLZjOhX0YvLU5Gyu6EcPQgTfoKyIiDmcMpOoqMxqiAKEEmQNT6K3OjAdo7U0WAu
ub4mcxzu7ArxFYSrdWf1QRsattoN2qkOtqx3r4fjc113X7OVCfDLAPhfFGrvNgq/juxtfBdx4ka4
piMFRLn8+0DVad2ujkJh7wDvkCakiECKC+CtTQbFzmPuV/avCQtOzO45Tnm73oeGeR3er1dG9Blz
x+hx3QTWZyu8/E32p0qd5rK5aVL72LAIk4FVWWvBOs70ap1gJN584Ktzapl35meZ7b/bY6wjYr7R
KmslkpYkQu+Dfh9emef1RI3u1pkw3vTU70zG7OQFO4R9NQ+PTsYwcTLd499v5XsM28dbaSJXxGfW
XGX8H3wdzBJYiSaIW9k2uyqM2BLs8zoG7lP0BL1zxmH8fRepF+9srEc+4c8bNLEvNqz/vvaegMVe
lH7hJN1DjLRrMIsfYi1uBt7mOEoOsq38gQtHPPqy1gyq4ZAB0/z7F7E+ahbXO4jJIPJPB6IcSRC/
rwkrFboekwS+m9Ys8/XK1/1vglPYaYEj05d6bK9Z88cm4fV1ES1tGuoORyUM9ig9BLtDwmV1jHXd
ud2l1Xnd4jN24MFi9rtucsp4XWzOzKqCLav4B9b/FELohtmS+H2dJb+ocmEkqwXrs4Sv/vL+Tf+f
IUC/4UT7H9UqvO0+gkn/HwqHMY/4ZUmswuTflMM3z+Vz8Ztq+P0f/Acjct3/Mly0rISlsmkgiud3
/Y9s2PovNhHCDHgBgfEdm5X1H4zI+y+HoDoWDt4IOAq/O9r9ByPi9yEalmv0ByZKOlbA/xeQCJ3x
r6p2lMOegYfC+ge7GVrWDztayZbQCUiVgXAQQKiI9DO2g2RjivrUeC7zqMj5KbRO3y+L0/idrWK/
SbQtZ5oFKCCvPdfjdJqcH+NgQRMcZZCnjLPx950CUhJPOJk9OZbCCdwd8yDTQnOH3+uwT1dG2zvF
14mqb83SXw1xTeMxwH1P+6QJNI76eTCP4kXOzRwkmoWqtkjYd0Wl+Ys0jzloPTLJKWb6UdJixbH5
D7OQLlvblMq516py8n95uP9yBmCr8+ctw7iYmAZU4PZ6035/4Y1cY6sPPSuILAIT8Zm6U0nKyd3b
T1RINEH2zrN6yqc0kKJwdkQehTGDNFja3b7TkEZ6/bQcZnOi0IDEu4EhpwNhUwH3yCUsGAPGwii1
CUXQ1qdigJCHToJSRko4PymjE+sH3r/3FSS4g7KMB6Myf5iy9FlT+8y5qfBZuECQ6aeyvq3atU5B
sLHVJAETmVoBvjlN943TvzaO+8WA5SjdBd7zrooMcHJn+C5sbdhWUd3vTJn4oCaPXTOfIYqU+5Qh
cVpQFdWjJEStdX54xvLSJVq6TySRZfKyy5rvJuXUgePjAsPcadsnlu6r1ITBNJMaHIF4WV5K9F6Y
BRNnJ0nW6PNG2jfaJ+3FfoDBpkNRdjH7pAEUV1kndwM0XdgEmzLSmKGMzZ0+FsmBFBU7aJp75n39
roP3tZ1V/8PRb1InPlcAgl0exIWNCWUUPzN+87a28eXvK8L83YRifYfAbFEjYcDkken1cUHYrV5U
Q56xIKqk9bXEGf0pim9ljO1YDStky8T5mxMvXzS3Rmp+i1Or3Cotj31Dy9JtPTHubh0a917WDAAy
BAu4ZoQzkX6IjTW/0TPGClEfjJh6YHZ5GfJ/fPId1vf81+N4zcBxdJylbYxs8Aj5UAcgXCh49zuD
swPtsepSjIwdcWhl8+xV1h0AwiEpIhum9qJ8Eupu60ntCHn5mcwCkqe6teueR6lSbbtOEtCAnMYZ
PW9V/gin8dtUdru/X/F78O3vV8zGhc5m9ZEDfP9YQMC37bNxln2gVLYLcb2iE/iJpwwZtvDlCr18
cbQZSGZFCxEvN5UaaISQAvz9Ov58+K60iR0R6waO98IH64WxjsOhb1zGKZPubE1HPoJg3XWy/OyD
PmQxrMuMTyJvTWJZjvBCfjBHKOsxKuEMI5BDVYr4UqKg6Cv6yvY7yMPVlJfKX+yl2mMacgYl42oM
Rs2dGVNhg29XYejjSVaTgpmqrdaiKv/7rfhgBvXPFXqcGFi+cDv+sG8IWUBRXQ99sBBzqWBaVhZD
4rqpgTDaYiuwXJBdRPKp3vLCLj/jvrzrjOWhtNQPLfnMmm+1+fuwQPDXeE805L798WQ6LXKycGRC
QakVDE191MPqeW6cx6UH21VOeOBA6iUoUVpxvv8vU+RfDok/T1V2At0EZbXoFjAN+f2ISLRp0ssB
LWNG4B8DXWjFLOFlpd4xNfF6wIeQDtexPvEW+5Bivj4BiUSXQ50kR7zAnQ+comEWXVe6uDpIExBz
gpo9NA9RWV1jbrYL4+o6DiJnOo1dfm2hyv77t/4X+w4+3RHULc7qbmJ8MF6E0TZlwJFtYKTVNZk1
9/UkLxEEBuj8b6QQb3Gy3IVe+WBo5tVkXhZOeMNw+KFJjSt3BTeq5pNL+qPN4IaY8IMJZhCu5KZ8
eBIdkNnqUNQGs6HfyZ6k884KEODBZmm/u3r/fbXKi/vi0gT4dhixaSq9GkxUZcthXcWgYAP5tuNY
IwS6qpR5xHubfzC8qG66K0V+nWvzy1K1sA26Q7nYdM7NJ1vdn1vM79/hw4vfd8hIwojvgA/aySy9
G0/0LzzpwyeP73fHoffFQ1Qe+e+mxX7KYfD7qnWQvc/pith7UfuAgccdYrWTue0FChejfLAb70S1
8SbGgiLM9XULxgM5qytYZowv+eKdgAk/W9H/elErH4qXabUkM36/KLCrPq2GuQ2EN8EZH/aLZl0p
YA8A26A3GW9kwyGPy0eVuTekDG+7eLhXI/8NrjCMdTWXN9pYP/79Xq013u97C48EWx9PR2OJU8SH
GlCvYEZN+giFPNXveuLMadWuurG6bucu+PtH/ds7TZEJc5UnZBL78aHBTEXu6Y094OyR4cButN19
bZfQ23OmcIsLFDZhvU6aLdKmJrI2wmG0nkiqzk+u48/9VJoWGVvYYOHpbOgflofXGoYzp10brMYr
htphCBDBR3euNInYNW6R3bsnNI5vf/9c898/d03OwzXRFO6HXaXRnMUMVdvCYbXf3Lr8XmjNvHVj
/aoYmkcQn2uFFgRww0/9xYWrKtLv6wxnk6Oh3TgNikg9JgB4ntOfCEE3RoeeeIbz8ffr/GC+9s/r
Y0l6PGt1JvwjpQctgqY3fdMGIbI5A0ZGZNSPgNrZEiGn6lriyHTzbTAc2BFRi6G9/rXVtch3sLVc
+u5VzSY2kNkeJ8cbIxtekrH9LMvxX4omaeIszXGoE/T7RwBPhkF7Y2JgHqiw+lq2PmGMd8owUX/j
+WDUD6Zg3eCw8x27XB8eoO+RAfH3+/TuUvjx3cESnH2Xklny9vz+RrN7FPBoIDkJvXptp5BAk1pl
LN6Fh9UhRTbQZVlNQjp3dwHFY4cA9joyo1PuAZwygr0t8wgKmQ48iv5x1wCl5qIDCNWMn7IUmKWk
txRCDvRGnfehDq/hzOOmAVqg13uEsC5Tcx1Tch/TGXhl/EtzqWClhJb/9+/65+blYaaMKz2NNdEC
H21ZdYkEZrF1Az8rAV3Cno8Vdi4pRHMX0TGRWCgd//6J7+Om3+8uJy8GdawSwTsjPtzdbjKdoU9z
I+grrP3i2gwSe3mOLLXTSmuiFlERrKzptjDtGfpU5+2kGV8udaMROd3s/3419p9HF/vW6uTlkLBg
I0f//VmnKZyJORN6kMfjpVuhm82Sc9bR8CXfShWdVUlSCi6h8zg5Gx7tppznc3YuBIJ3s6N00pNH
FXm3xSyv7fFHXONRVaVTiYba/uZEVPOtOyBEt3ZzGu37rn3JGxx0QES2TBlAra1tVsSvxbgcsZZ4
BIy6GT15UWa1D38gEPN41+MIQx4dg0NGoV/j6LruuEVZO2Ub4FDgoyZ7iCfUq3XPlJr09gWbkcGF
3kTmGc4WDzkaiL/ftj8eIp7fDGS5Xex4vCQfD70lNU0Li9gFOArlYV7WW2PWH6IBFzNbREi24QE1
NUagwAJvYOk2ar/8th4ySAWT9389gP65GmxkXZ1BlXwfiPxCI46LHmOMukWZizpgy6SL+TqYX4LZ
GVTcFLFpb24XJBYbw7Irf5nwqRnlZ5aha6X268Jer4LUMCkJ2gWWcNf//stV5CIxCvLbl8DEpMVf
aqalothHc7P3rOqhQgTQNssn76/xLx+K05/puBSzFo3x+oL/8qHwfmJpG5lC6lZ+dduRRYIdvzUz
5SjkQ9hPe8dIDpg/vWqFuuOZ8RK9rtNqa0ZzY+S2gmyn3buRdZthbvLJy26uR/+He7K2WnDIuUrC
Nz7cEzuVfdpLZMhFgY0cIETiRXf5/AU2Au4EjBQmXaaMGuBwtJXlo3DZFqrfwWvdtwQ968N4nZLI
t8mbFwd/CU3vv/W4+W4IYwEZFN1li5zi72t7LVY/XDIdLNs+1q+2cJwP9dzMHKMro1YFXYZnzJzl
/rvHEvKnRyzCv8nkGpUbboOx90kV/UcdwQKSNtb2vFWeQV7bh/olU9rQg+rPQW9H+bZdyghco3iE
9GoVt6pgP55l1h6cxXjuvWYvmxkIDQJAOT2KcfA1h9zKjjDkDSMP+mt5jg3MR1J1+PsN+qPPf79O
EzoLBzV1+Pua/GXNDY2IbajUc+BZ9CHdeE3u1w5V4W000EBj54oLyGmJOh/GWE0BysR1tqDQDn6u
OUf6fjxF6hhbOM7ZT2qcPxQFrk4wM9UDt1AiO7E/nC5MpNuqnNMpUF32c1Y61CgH4SwSxocZ44TT
NKQECKw8cCN85jyE8L7aALzbNLBNpYfaZVNGvH3RWvuxi3ixitrYanFe3wqmnynysgsoNddhHX7D
nir/7OZaf77RFJEIR9mKdA6mj6tgyBscTQZtDLpg6LDPDztboyUvscRbRV+mlf3M0b9j/tame6mU
DmbfXhltY9yHebgbTcgXiwXfsSNb7KBH0B21bLqo4sEXJkTvchwn5LjxbQKzvWtr6HttMfi6cY3d
BYpACwuiePaOTZ9/czLl7pei0DZ5phlBjACgxhIqSGZjP4t8vhR51fKO1Nq2bZOjvnKskoK5ud4o
MOz1NiISlL7e6DdKj70NQtOBIHdgIDfydLTHJqZGjAJQVVb428TDgDlSctnAw/JFBp9ORkkAS/PA
cPUEgbzbOK19p9tIN12FwUotsie9N65yHWtLLf5pa9XDArMYkWj5Zts3lSvbrWFiJ2amL4YRpPqc
72qx3CPSvHXd8bGoV82wZWB1Z1iYDeXMwoetM0zTprOw7ugT76aeU0QpdgV70DV9PHimf+THM0ko
QVR7Zy8EkJ56sQYQlD5TPy+AlKBtrUlsNQu6h0eUPRWt/mLp8x18GWhUOUcSSdcXg2dqR8eKT4Up
zzDnMXrLTH1jhlV7bfcY/VFIbFCAa36oG3MgtJjLyxxksqJvdmYXH6MmKpCdQ1NqClSLDD9gEztV
gjeeeh4Wbn+osPB7Xz39ANkjHyO4HUlb7oa4gyhi2Huvs6edG5XD4yd7xbpb/r6bspBpOphsCELh
Ph4AmsIaBZH4hEmatYLEX+fWfanc+jtKAPyYxFvXLncuckhaiUhpr598/Lplfvh4vGuxseejTVLQ
PkwmliaVIsvbEYMwss+K2aKAU3ZzcCO/cG+KVHewS7Sri3yEa6T62tjVhmi3NKyfhJe8z3H+uBLs
pgHTSJ+mPuBKf9k0i2TB2tbJR2B4MkUKFSC0QSk9mtv3SruLdFgWEOZjfFxuYfB/11VQWhKxoOLn
s4JlpR3tsM3uRn4qX5fXMLXdNWYAu6buqnPS4sTZeFO1aebE9GVlsHg8zfFdGMhBYmX2NtS1Hx2K
j80/v1jO/dkcnmIxm/v3d3UqMDld8IPBoySu9t4cDFk+XE6xvSV4z9mhd75B4jCcnWGPALbBVxX/
gEmf90kr2fll7gSaMxxx0LBuPS3aGpO8aKrGC2qvbvaRy/srOlwPPnnKH7sY6Oxs7KYAfWeq6Tgf
Nn2KGOW10wRh2SA5Gb2Pj87hXDkVy98ugtSUP700xvOj6lG/mz91phiBGByJsyrKfivFLlXMR1i5
Pf44w/TJoNdi4P/nOiRhg0qMqyTb6uOmHhthD3OMgVCjNdY+XInQWpibaxWGdSXK2lZzbut8is9W
e/DcyDz1njPtR6Wmr3aS4XE66NdmaM3XLsWUaOccnxLLhRyV7c2h6TDVXIqLCKI3DTQlAjWgMTfe
/dRjruZZbbdPI7QKCMHaA55NOwcp+06nmthgW2kdVJE9J8sy7hk+YkU0VPZ2/V+DSBqzs+B/Zyre
9mMa1L3hBWWMHWXooYWnp3lRy4kuR0HhWlkhqxC4z3elBoSWLu2hGEqwsvUI/sftJYUynyqJt87C
poO8P9P3dVU1V+ZMWVfEudoxPAp3IZ63NdZo/ipKOztrfk1sxTfOggrG1Gr4NFKYGKmRKfhuP2Jg
nKObUNHIh0z9uKI+mrwc+nwSnptMHCIELu+2MKa1AOvmE6889jctRMIqnZurqsIruZ4vzF6vV1GO
ux1q+RA7VGMZhLltSDD4tq7H/gIxzdvS+bqTG5dlIVGJzdZuXPBubEq+r5kyNHltWq+AtZaXXzyY
lnPm+fgrGWd49FfYGolre6iTAMbx13o9cwv6T7ft8bON5bzxOOKOnY2IPo/yPIhMDOO6Mkd9jVHq
UYXhuMsmzPzWj0tb+s3S099iPDcxnca+VkXJ04KCILPVrWbar2WHSsudFVyTHvu4iseMh1wiA06X
7gA4Rs8ddR4OFZxIVbOy1UT6zUiaFwZ15dd8dPBs6W5iXfXfszq7GXFWZStC6T6zEvTuKlWo59sE
gUuBBXEkFnUZq7da1RASIxwZcaSSES+VXMxXd0zFLo6ji0WK6aYw524rtOnadBZ6XadEQ+QmFRL/
qLzt6UYIndoyKcofjAvbKnLsvpzWh2+CFU2yPCPP0AmBsuznHEPIzeSmfWBltQv5LTYvjcaMAOrD
i67D0YBsry5xUuw2VBCBkWIiy7OkaWIFxvHFYnsPE6DsYgvtGOtQEnOtcbcx0q4HCNtqci6d3LlL
K2Hus7AKUq8tj/xCqDLAFUHR9/O+cH3DEgO2AnZyX0xyuCBR/i5t3NvKVv1TuTR8nneWTsLnVHK6
W0UjKPG36eBY91oWidts9aqLcpayVYSXGmzCC7JOo23YhPN9W6d+32Sz38WucxUOxXzRrnurjOya
5eOM277IJ0xdcGEETCgusobAYmefqUx7WmR4MyYIzlqnq4EBDLIPB/VE+o5EaKYthxi2x7XTaCcx
LNCfFaBkasWXTWXeTV4innjHzcljmBWiq4stEoNo3+Jj6YxPhVargw1h6mImap3gV5R1q1tGs+yK
EreDKLNvGzXvjLVz4ynFt5rELNKNtbM9gfNr2ZfEhA2gvLHbZNXyCHBv3g3od1Mh7pu5Go9TWFyP
S5cE2mQe444tjnb2Ei7sdIh141JMEJU6vobvVMpb+6f2aGtorNa/GV3xDbcQ42R1TF6wj9LC1Q4R
xhNAI/hfH3I+8oJg86Lym8kY8LDUnDsoAUfcaCB/ygkfLN3AmMt2oHiyQxXDMY7deuvWbKrJWuHW
q+ChiucbrXJvyqKp9s5qaNVDhXJqpc45HtBNH3XwDarDeymmaHynlFJQItIJWiYHG2j3xgGmtBJm
smdK3h4iK/7erv6ZeX9y5zC8goKJWV2IbVW/zC0uGXFz7VoFVOv+sIx8EX2VFvbx1OwSPSTJcnj2
lDIve2yVOYoTH//L+tJe/xDYq43ejANqg9UGgaC7RVVzFIy4MRll5FzRgDpXZmraV28UGrZuLleR
28/n0OGPCEjgFGb6VddX5iYqDePYsGF8cTLDulTF8tCGCNqEB4Fi1PO7qJaVj+p12L3/ddARmqqm
qHezWw54jUX1U1vBWtcw4SGk9Uw9uXI5O30nON92EbEG8I4v+umqjyjQUsrK/VJTYsBRx73XmzlW
sljDZGveTiF0oaFG+2UO0MzTsCEoCVNSPGD2WTnf4Pkybaqxw1vFq28bN3qQdpRgdoOBj6ZpyC0W
2DpUPjU2Dqm7ixe4I0LvUTyZrX42a+0ZA0Ns6LOfCw6IwST7LfyK8GrG9dmhF5IJlu7aNFY7+vKn
UGK5J9LhsjEZa2Apj5w6RWss7ZUSj/Izxe0DETtFHQha2zzZfe2i3CpPlfG1UG6LL6bMt8la5ivb
IwmxFj5k4rvU+m+azmO5daPdok+EKuQwBUgwK+cJSjqS0MhAN/LT/4vyvTPbdWxLJND9hb3Xzuct
s/uCsVY9H2aodviGum/fNQ5/WCHIePclZOMQWfZ4Wxnlc0MCwbU9KfPueVjQ2DOPsbG9MpWsxl3v
8gn2mQAVr7v3Zbfs/CujKlMKcHyb0gZrSFsWoajVDcSrhdvJ/dqgAU+K5lwojES9Nm1sZqo7tVLQ
DOrMwK04B2N2NoPuoSdCNp7gqRDb891V6QnAMSeBo+1dfzEeM8eG2QcGf1dOpkVHhdEuyX0XDU42
9dZDMBb7ZeTHly2uWk7oyElQgWLfH8PcKQS0IWvY+sV01sX0ayoFqb6yIxvGYAt6CqWiJ3Y5C2+w
XvDN132bYaazei7mtiqwIUotnrpUYHClc1vVmsSdtxQRrhlo8+2lreqXPl0+vZIAgQUnTGR7FmNW
MhmcusWVaRvJLncCBzUM0442GcGD+bD0lNFg/DXWcymRBmlYU/RVz87z2G10Ca0fzm53lrZ8LROs
kQYytAp5joFWxdaZ5xhVAsYAWP2gqbOWN/QDuDTjtjHjQLZi6zbGrpDURBL7em6/On6lbv96ST/O
IFtuITKjaoO5E/v291DhaNJdOE1e92NeMe7KrcaY+oMF1vApxlScTI9SUp/xHlow8BRG75PnJLAw
e/sKKK82qsL9UaN2Qmg27IoMT+hADMGBBOTzWEKACbz8Qfjmq9Q9N+xGD3hl1/j7SiuCcNLTt1Qp
4651YEcaiTtj0phPkyrcbVFI72ZK3puis/cmXTnAwWe3turTY818+akroF8NBeVou1Q8uau8taEO
glvVtrb5hSGSUybdU35wfSssAiR4j/cJa9o4x1M1eFrzuPgG2SKwyBo8adu0qJZ9s9g/OH6rg1nI
Ecp3gc9zgoIlcFX/1215QXbF4IJ7miWmb8MFAORfi+2qgzatz9DE84SdUX1f1rxW+gv0whbs/gTP
hXIQsEyi7YIGSgrr6oLkh/Pfm2hip8TNuBSqOS3QU8R0nRSDMeMAyXN+was0RKjHxn7NtRqDRCOO
f7MIr+fPNNXUA5MdHuZ0fYS+VsS1Ud52uAw4+c3YNOEFB3BSvbSbw8GX0MCEu5x8uFJQ6ZNjPZQ7
jOPYbwaWsq1fjLHVB29uAgo5GVT+H9HQLG0/1CXse9ZvbDiH6XZuWvqlyg0bS7h35jJwc9cC3sG0
LDtmf8HlDwPTSbhxfmadDE/7aWXP71ehN5MZOoH26gleACP5gVB79OZ4RIpsnyNoSIrbVE+sPfev
vwnyRe5r5731SpbqhSNjArDSKJuCd23CbqRJu7rz3Y/OHryw0UtrtwbpcSD82OxAr7twLjj0mpcZ
U/QZnwCWuHRFh+gPeuiNy3HhhdwKD6gYNSGjgE5L9oEv3+sMPTdvG11H226VSQAjTNk9xvstn517
Rh/qXwKVvc8dpjbM3+4OW+mDYMMFi41NB60k1wB5orFkSI5l2F3idc0MRvAuF1cxPPw9AZ1d75Ol
f3G1Hrvb+FFnQsZ/MLDSdh+t7AGoDkulvpijxgOQPKV4ulkwmmfLvaP3k4xUSxEH1Vdqpe79gmke
zsG8NVoyPfq5eLGyvDlV7V6QEP8o7NyErDncumg24lWZB2NOnrsciIjV4IP5+5GCNsUA25nfxcon
WGdGd/Aca//SZsq5CKsnFGJhajL1vBzgc1Nkltydfg0e0lrhXAzdbpUaVmG37qKpk+kpW4d3rbHW
eKwZZ+h19ZpqrM/cMcmJ/MZv4Imsisp8lHEjvV2bMXGjnEO34SARyh/xHnahSK153+j10VvG6aRB
SdmnkK0seWyHajgFgnGcDl+LdQfnpCbM7UzCSLJM7RvswCWRZygj+saZwSYiYXspK+8kQNLeL1N1
6HJhbJ2sBjrTiR2XtnfJGdXc17K+XK1ysPA7TmqArPcFgUX38OkvS7nUmwnwIsk7Aj2/q9+neuoc
fS15gwtZbAZhvSBmpYpcgal1DaPvMfY82zlqbfov0eiPTPik1D15yup1xv0WdCc0W59JVRS73pk+
4UdBJ5SqiIny5Ld3GEhquU/+iA6t2bkZHWChKrvSHoz6STPX05Of+zJugwqPXz1CLEkvoAue+jJo
YgxZH6OU+hTWutqZ/rVkDrJHBj9f+dgLWPD+pVLmh2vdQgQtD0aFLbUaSsxVU/HPRR18nFsevTqb
n8uGhAc3nbx7NYkDz+Acq+SawkqIxsP8zFQVtKugXvVcAnxq95ddYn9kVanisa8baHJzTOJt5Jn2
evEcUBJa38eYi1TOt5Rby904mDa0H/0mCXDJrpKKM6+6yG9/8MgSSpO+DYWR45lTD1g7BYOG1Ith
Zt6tbrub2nw8Gs0KAZpJR+j28i1tbbXtlRVsC/VSm63YAbRDIbTeX4EJXA069hcIK7neiG1ejjiD
lRnN66NVBxNMABSaS6NP8J7HFqMybuUe1ZPfqWVnmQNEYaTMPct/2DrmwdN0em43+8a++mmLRexM
1iaRYfSPdK5YJAwQFKWTctnqH35deAxenBtM1bBHgcluunH8KA2qKNfFsEw8K5DXK5im0fb+YN+P
geMeM9jcIfD6m1mfp0M6f1W5elRjYcT5e7Y0ECoCshU81+uipOzvx4xbxlh62LodKS+5tudL+ip7
n0+lqvY58wMK5/zdFTDcZ6+yosAwuEITM2w7fhuuUT8slzsGclNc2wwiAxssNTbJl6UjmsAs/SGS
ndOGFoT7UAJ5Y2c2hV6rDQfc4qDLgKF2HqjrtRze6gXEUjNazSbXy2fTH2qchsD4QUIOM0Toob4D
QU5aFlOtYdh5g/xUnQGGkIYa6OJAJOKYPlfEQ5AhQHjCmK0bfzaOa6tnJ+GLsKqtZsvWXG1W3ftI
GXiGjQmZeHCkscl7+e4lGqLHXtdCNynKUybxFuXqvW9ocFKV7a2WFIRJQrMbZxNQBUO7cNYk1IeS
M1DiRZR+uwWEh1PGPcsm1aORnFRDWm7UQEvKGOCM9p47t44lA8nYbc0NF+KDNRr9zkoZY4H5OyZi
eSrXH7Ti2T0c6s2MqJ33E4hjSsWaJFzUPsIgNLc6z/HVCF0qN8T/PKAv1xhW5MGm7gnxyax2l9RY
HDVveVgHucuE/UA7/FG769mh/ZPgkbpZ3+tXrYBL36I3u9YowHT4F/r829L0z1j6n80xnakLGbAB
R8fQQwLHzBCP+B/O83F6qe0/hDz3HgXALu16Bs5Zesfi9F3rnSb0svbDLS1zbwRASGBEeEUJDdzh
VEjYudk9eMn+JFZOwo6aMKTPeZEFdULuwnhHjMEAcmJ8y3wjWSBhyQysgugD6KCIDZSWz2yq3J/E
XtqTPDm4D+6bCr5/wbOkkvmY+Kt3l1CYuwGRUyR0+NtmdpN47ruoznoKVTZmWDV1sL+pk0SsQ86N
sPTI7F0kGE0R1araWKhOXvvZ7XbuhD2LrCLZUTVoXdJviYnBPTqjBfpDKhasdri61rOmBwJMl5vv
O4NEphZfJA6xyFw0Cu2hLTbKTUn+no/EsZz0yiMhhmWzsVNuJw6VOUDwLiUD1PXoJI0eFbY0dyNp
NJOnDztbA9Ux1qxLDO3bTpMf26hHjNJw9vvS+27rGfusVzwu47KZ02fdT9/Kkk6tvFqyDdn82sL4
UMndvG4COGDEDBT61pp7MsEb94PRDD77oXjuIf7bAazDpuq2s+os/gLPr281y85cir0tuRVEP1ZP
Zmr98xQOd0eZ971LD1JdC1m30L8O+cw/b4bbomMiC1Bq77JNxkMx7dbpijot2pfS4gzl97wMg0E3
V6BVwEMaxBaGWaxI26Rsppc1geLDxvuVGReI0Lb8mV3s8EHPZdQbpIg2iS+33Iw+WOMB750NAjTV
4c3aZI7RJrYgoQPxPBYERslu+nFogU+epy+xwMB5Zd9sjIwlCCua17xox43dDozhtew3cbPd0C4X
r8b5UXjNrwbM+mHdlSOdFsA6/HQloWJMP6ewT5wTwzpxkzvGFmxT+0qbel/6eCFqbWGdArup6UA6
OPhxoCEbi/41WEUWKkEF5ZWNfRqnbybzzSltsN/6FEbcwDD58Yn3kNyDgZC9IVC0U9vmmmeS9MSI
SOn5W1aUa1g12g6cdA9ybnr/22hrATOoQKxrlHba5q8ib5m675hbYUcqkhvgNhh4RjL3dHf6sOxs
xYLwmphM70W1ZFGJnzRKeQHBjzv3wbISy6NtZc0XYkzkSs3VAJl7/Jq1Fj80J9/YKRpfBhGuoEdu
EOuGls8OQjwEXuyyjG4bYF52OwHhLyCgcFSRlMDWCR0029yOfzypaGIStUUEx1f7AapIbtbMPHqS
TURbtQ1arfSZZKmwtulSm4VrSvLAMAUqQI3OsRwec9njZZeM78YM7lFjf6fMrE3k3JYjLOpoonRn
L/IsPMIjbscwLTpCZRbGI4nziUehojGf3s1gzzsI/6FcEKPUMKqaqSTPJb2t8NCU4uqn1AHT9r2f
h8Jtn222k0dLR7tZDcUTt8WdzHUs75LgosWCLYiReosSj06yT1nnzS5Gfv2saG97XNB+2v/WquMT
lJA7CBA9Fc6IeGZi1YMMKx6KAkQL8z4W7CS+mTQ8xjX20Sd9oDGB/7MTRoEFBmgBM81gl1FymZl0
VP2HJonyELrDF9IMEC/YwxrWNfQnfSqSGnBrME4h1o6T3aguLh0KHn3AqGJJUNlly1wl68+uvuu2
skJYnTdEUdTKwdFWlnu14ssTg7lVpXld41SIFfkBzNSmnB7H3SjmN3ywM9kU5UPlkUZAFlEZK44R
AznbAW/ps4t4bqeZdnkamicFqeOCjMrrPxfH1M5NVpzsaRyPpn1XOuCGDqns1bOcKRmGTIC6dzbT
FXc+yhod5kijUcLZHj2+HfpbwmiAi//R35HLCAa73XYwtfi6H96MlnGaS+3DyHRnj9TzM1/Tik0B
q3VLPHpZrh8sZwAjmy4QHyRo2YZ/uwb70VpnEOoDeYj+dzVlC51lIna+1zifwDeL/bSmJGQ1b10x
XWMaGeyQmEbRBFSE3agRdoYaEfqkL0nV3hZ1QlgOBa+RtiddmwDUzDnIkB64uLveaUB3o7Qpy01g
NuneEevzbLHZwF0ASW8E5jMN5j5tgpxI1IokxTH9LidJZcoRN9GZMjsnd6vub0RTNdvr0GAxLP+8
Gm/AeCVgM5cjxBi8s5n0ofL75jT+6hPXBhrIx6rhXQLLZoeFaZnEGSGj6WwSQ/m5c9mcXF3bm9xg
O3D7ZthnlYX8mv+O3azp1mispzYYWJ1MaKDhnO+6wRax9MCtZeqjCIpT6rhRlU1c0tgrh7R8BGTR
RWqejcjzBhAY5clHkyEXVGtazzSrdfNn00UUU+Elor6M1up7yGafYhRd1DnVg3a/9s1NKbr9onnf
dtX8zjoWsJ6Ot2oJAAL+EjlMqUOvOficw5sFUndsCYIJCY2PV1h3w5B89ZLXaSwS2EVqYSbNBukQ
3JNYx5YGXNjFNDOTGkJnFWWgrddrmgStrBkLq6SCKEHpzQQCIGFbI0Zi38fkMJvCKhvqA6mvNAzm
zEVr8MXWWOs2LUSPyMbSBznLmzCE9/g/2glkR/BpEwJ3L0zAoK0eHHrNo1wV4rbRtSY0M/hRWs5o
KvAbLR6rGvwT7NUj2XwtaH4iTYPmxtAAtvOA6Vc5yRCJwkzv8GWFnrL8k6sl23bMNHJX9QuIr+2o
La9lxw8gZ2y1To63q5ZetxU+auZu0ID9zhBFKqAxSQPvGp1jGwjtOKMOAGxB/ESVF4igNXevr6b+
ZJrjCx0+ACTnfuBpTyqDB7BhHJ90BNIHYkmwDST9PugHe6tXOTFTuoXl3KFE5PyCPw+9GfYCOBCV
JRhwRa1TLNg51J+MqyjLyOppkbLgyTi1VMv+NIubkjS10DbsuDGG5nmZGMZBsY7wvHLWZOUj+/j8
7C/ZREm/EX9ofSd9/zstStOlf0r8ItKGbK97+F3T6l0pTz6mlXPWjOBQyna+y6AM3s4+kazuNYJt
XCSUWQvPvSdMdpcpy3FWQYyysm2VIoUAex3rRvWZ2bmie8GryK/8GZDAeszUsHfyyb4dpNjCm8JY
G2DX/CPJbP50GuXgpBFRQBC94Y0ry+tjfcnvR/1ztON2cSymiCkLV2/em04d7ERDwm2+voigaQ6U
bp+2MQlKfuPwF0jDwJnXR88u9ViLgydzIzQM6GDMHuPSyLy7Zame+UbdS+oMdNwA9ye9eG/z7Pq9
E51OyGW+MfFQb921gTC4aHpU52V+Sv4boRHDW4/CvkWQ1nPjgw/jYioPmvvRcgXeWmlKk+10zo2W
As5FvxvS4yzf5VL9FqRMulan3/YgDy8O0btMiUlcgI2z+esHhITXNvfipBOd6kNAJGRBEUx6TZNR
6BSmdDQ2tQIInFJHuYz4o9vCnLq97a5vaubO90zyeJTxX75MDVy+X3g4DFFrhAgQ6rfwy+mdaMJc
2ueibTi/c//5D3Ut4a4BqWP8ZyUW8Yfcd+Hg9h5H1BThI6AMnWs4UPkybMsChqo17NxuIdh54FpK
m3VDVBtMjmuy2Y7tRH2rtTlPb93eDMmY0Hi7G0srfuoOnZY/Za9JJh88MT4uvT6HbM7fS5XdFfV4
3QlqqPQkw+NkyF+7tnjtbecE08/czGYWZyNQLMddIncpRCzSzti68GiqaQnXrHjCl9RtcN7+zq2r
Aa2tj5bMn1O7++icK789e9WZAnKB4luvUhauLr+uSudHowEbu6RXb0tqf46t/WYTFjR31ldflqe1
RZ9O6IWgKWPdkRv0dq046DMYX05yi2Rg67H1VsgrlfrHPY0shCA8NJD6jsBUdqclpaHunZLAe6gq
51d6mR8KJ8wKR5wRP98MI4vZErFIT0+yJaXitrkGXjPLNspsz70bbAS0x6Ie7IhIFCvUzMNEFiac
rMd64kbVa++7Z+1dj8gsTa8KorJARtAjsliTObRcuqcWcXmYWiwqbRPYoxy2lgdIjLLpKQWl2M/e
b+eKV13yZ0drFvyxdjhCreEN5fnW+a4mVxHwkc6bVVW3onKn0HYIiWnVOYB+CaP0pJv9cFQTlxID
KLZe5QVX2EM2EM0NttncufLNGkr3AhlrTxdvbOYCYbQblAPgy0DfIIvazZQ2Fru4EF1wt8UWP4VM
sW41JDnEX0s7crMUcdmyS8ssslrC0USf3yozeBAQPpDUGGFl8V1WOXyhBfZbWK97MuDIfrZRppA3
cmvjf9r8ued1bW0ZC1k9UNeWnQXrfkZft7PzLHpnDSGSgM+39BMRW9WmxIjXWbykDvWNjQ58XbJ9
UEOiMwjoyg9DWaMCMWYuqmoz5Vh/LYmaRwAjMMbu2I5Y/bWGwVXKiNtgnQ/zjWJEn0hB8wiyxl58
pRBUE7gpySluKfY/LSOpMvWYOLVFRyhw+TpI6tRrssr1/0cDTLbdkGwBt6SRnqCGShf1NlF5KRco
nAODGPSeEBwnib5JfX7L1ScqTGfxa/CqU8VAKUv4qdk0OGFu4cgoosV6YpZE9qdk/5Pbk85pHJwz
GnZNtPTQzHbsP2ZnyhharLJnGloyZRo1xjZwoA2zfpBAfsK8TkfeAMiTHuzcEMMRRMGpX7ZlbSBH
eXGgr1AsImlwfzOpPXTXQNKBEAjL7ggMleUP7Hc3tB7mvoZS6JdvGqZc+IJYNqy0v4HsZUekJlnx
ci5ouyDdgPs15kg41qPmRmUN1DQdtipbzVgPMOW2J4OtOrzan8zEYIEGG+JNB5y6rsaHbHV/PMIQ
57Tejwb5Xa6v/rmmAP10aOnEmVJxpM4OJ8eKqMguO6ZHbg4NAqIa2em01qhdpmeMWY+O6MCWMpZL
dWRm/ZJdSK65hi0T6g1neusU8i4jvRMN1cSU+DqpWdc7j7Y89JmKG/bH0ucREto272/k0N7kGLA2
bkWLlNCGGeQX6ZbYi6oFHUrDMvJV+UvjbdZGXHxnHQ4zw8i8M2itHVY5JIsjWXprBpRZjVPs7JK2
y2TkMbToilhjNLe5cFW41KLjpJ+O+VJe8hVQ6dJan4Ua08OQ43iwEOQTQU0MJ69BXuscbmYRtQ5R
24Xaa2CS4WzwqJf1+K3aZ/+K04Nkku29jJhe31nsqBx0wkpW4O2iwB2ORC7QJg3rxHpTENd9JbeF
y0jPzPWDDL5VW7gKN+gji70GJIOX2KE1HrJHkypvqyqgAGWHE8vO6rgwKdLxD3qMWJfQENSqV9gq
7DkispChUYt9lIrEIw4cLupJvlXd+PlXP7Ssaxv2dp2OajsoMfk0sGN4eUtvZ/UuCVAtnQ+JK+vB
7NnBZd4yffvc3ctY3KNHo5Swuh9XM6w3T0HJcHoxPmHuWzelt6x3JGxvLUV5Aqcqj5TXYapquvf6
mp+NEryNZdHfOMK5c7L1UivalgSVVIQ2BdWCQ9lPbiQiYPuf7/YfqO+/aOtlVMJntJdr9gZx3oZH
ZBvn+LlP8i8g52vswinI9W7rXbPA2wFdNXvhPWfJgz7Ne99VT8BRKVYNPtbR3fgrKc6Krxd+7Gaa
2tue6PGaCPJ+Xk8BkeSmPx/ThIQoLXDuiMLet+jCrx28ioNBp/psGY1ln5np/xPXcJEAKZWuSI1T
XgsUe2p2Sar3p0VOsKEVosa22tV2x2gFKGHLx7D1h/7VhH7TkrpOGtMRTn6MGIdFcf4xFsH9REp7
N7eRq78pw32S1+1/aqsH6xrrDk4G4KJJ+pBAL46HP4lIsSUMeX0cZH2d5qPbqNz7ScmLvObGVymr
5Db5stNi63nZZiRnXg0UZO3CKcK9trEn+Zzr9Iprp99Ar3b3MwtQpProcVj9HkGtot4xh+fKru86
bXlT4wATOM75HK+xQ9+NrdPmuZ8aw8KJxFBn9LMrnobFamteEkJ/QxZTOr5r6nmyw5FFC5J556rf
Z2O1WdpHo9MR4fcfQhnPWRq8tIt2IQ7yfV6s85qrYu8H6b5SWANoXOjo1U3X28OZTyvKfYvUhZKk
PN3YEbeATnA2f7tyUltrsvw1sisjwYQX4KpgCtiDtNmPvcmyycuS6ujW5f//JaV+/X9/z9ivgcVR
itAE+RzPKEtCMu2g6RiIz6rj4rYUXEb1pKdQIAq3+bFW7A7SD/oNjLRXU4zWxq4TbyOsa2U6fSPJ
7t7HWaCXyDSaM7EPkG480BmHVO/06QbAzZqBIPsxzQegVqIpRrviIBgffVkBeQWpMlLYR1K41ckK
uo3X9j1ZeIBGUwMmntSbLwtWRwDp8BIsgxYpxt1+t94HCbevlGRKlKTTRx6djG84FdeZIsn26gLK
RE6qw+SYbNPK+8pOWcBb6GAMgWjEsGmZ/v4Z/6LlkEtNcsR4zon/g2IV4twA2kyg0jvS5X6HyrcP
g6K+TUqCjD1EFNSeWsMXxdQ88woEmD13/1jxtzNSTBMjeNMEBKIRySVM55SbiCaMvtqxMpaDdTen
v8usGHb2prGtl6K9XBOSrHDtxwQ8UPHPq1COOvwCqz+eCVRoIuWvYP0H8UokUxGB5p43aU4D45C4
TVtcbBK3wj2KoDzKaXx0EFUWwXiRgX4ExtD81BkzD12W7YBC7PSG7IqJPK6tVRp3VvtjojLFRLIG
pNBNg3vKBiKHy2CJ0X91RztGN/Mk0Lad+2pAWCNGPTYRQq99wKRErkiR5ZeQ7s5pPXGqVXrEJfde
XKMKWsRo2CH1Tathhqkx/mCWP1iNTcnj4Ko2zfnHcozkVgYWAPQWh25SdE/srJ+HqdG2aFIw4s3J
AwML2qyh+ScK+ZvPy5c3Qr7qh2Kn83ZGVSDXjfLJhILtGo0Kc7nqRX+PEZBFnmn/jDmITgaNRcPb
ZzttnNaLf1Ovb65K1q0fZG+iwDcwz86mcNjPZasTFqvZ4ZXJ4CX7xJwvKtkahWXyBgZHx55Y3mI2
nZDCYtoq37ps4qH023FPxqR/aVpuNQQMx2ky77oxCPZKTMsG20geBexsNrJoABXbxjdP4DW08mqu
YHS+gxl8YbJ1NFeyLJlsIHRMWE1pKbBqcwTe4DmgdnWQIhuYSSF7Quza2I0QQKTHhW3PTuA06xnT
jDN599NQDtt1NKLFLI2jbhwc8IugdguGdDp76qCfCbPUK+YT6aVqXHejSecmcwxzLzL/ZzHrNeQU
yjYEqjzb/PC5YfyjFJj44DeEsDq3TnDJgEgDnjaZUdcns6ScdkTDk0dpdVIWGwsLHBRVUHnPfMah
eTNK87Dk9lPLgq6dxvoxx/B4P/f8oYlalarcjXOV/5ptXRycIbumKiTLsRN8rv0LikCoujnxZJVT
Elypb51FX2Md9BVw8IYHl2DRbSuXf4nXfpmKtI/aAOZdGz76LFS/tYNq3FeoIstggGTfzXwDmAvb
0flUCEayzFk2aJp9dJ0Y8FZ9ubjZQIY7Kt0Q0O2nldYfECwfTAPXWqDVGo2ZzB9lwOk49+anQWbq
diEiIYZiDiPVEz9ots1ttYp7A87zZqDsHZTaj2vQs23sexb5LLKyVIrY1mTsYOpBnzKe6T82HiSl
ek7Ju5eXrrfI+TE4vFcQ7V7ffS0Ov5ZWOLGBjmx7ldpb7kM7kXOcTCXjZIrZjImbZP0xj6eUOjTK
C1z9DcvlyfFfirECTyp10mTc4TxYqK7rjIFjT+GZzdywedttLL2Hpjx/sgpnKt1QWC4Gw6Dc/Tfx
KRsWX/bkGDtWID07BGzokClRuREfa6Xiql9/QjlbbBuvJ/pImx+EE+OGpNNZNy1IMJLpgDl7Jt+I
Q8Ifo3dsM5NyuWdsM8r6Yd2hpMdRhD62BWK9W4SYjmBxl50Y2f8zDsHxN5XWZvZ0hlJoYddrP5Q5
5hrP3StKCNR7VqwwUOhrfeOk7T9P75Bh2KfenfLtYKyotsEuE8vHS4OBZJo9jWNuupSMtjfNCphd
EY3XBOkzez4ieEQeNnwhc9odmvo6MKu8H1/xnF21lj0XOhPVokd12t2MjfkHB2ZMnsrPZBBHTHTl
1i75/zD8pd4E0bDVVbCbKZrIyJWxvmrZlgiAW7j/QNvhxHcVwVOZo+74PXEsOqeqoAbUodNRjg/M
imabKQQL0G0xp996QGSHIu3I1bNf12gPDh+rR+mMsWbtw0kB6MdT9NkzX2NGjjmBeVVH8BtyXjZx
ulv8DL5LXus1Yr6cViSE3d1SOGyrq7TcTtN8q5LlX9s42qELGoO7HCFK7uh2LPNRRYRwhh7iJY8d
KYHLy7NWlt3FJ/gjZtxbniT0c8tJp+PkzHd5g8HETuV5WL8FkS2h3jgpd76ivnEA3hcLKoJqpeNI
IIxPBi2gUUf2dQOfkBe0MeqJJ59pKfF3nHsLbTmj3nXndPx3K5Epih/5C/r41M+jcUSJvF2IXnoE
OoxNpWAHpRPjIxxSkqRLLgepfMH9oHDqpquVHuulUTGxBps/oVqWJNNj19TjEQFExalBBHl6mThB
V4fN8yLxjwNX3tqZGmPkxe85HvzYStBNL+X3iKw8KpjQIvEg4dgZ+nvTQUciUff0koGHqSPtN0bz
Zkz9+1VzMFbYSICT+jsbH1nVAC4ErdMzuAvFisprmAODzAi1VQChLTUfStYg2lnZ8zsJPOjQXpnq
jRtRGa+afZ2auwolmO3wzVyNCmgk/3Tb9jKit5xPhg8sjsmiBFfHEg+xC4xGvAuLaRcHrbm6hzpQ
z1y5CoOUm1v3E0EYbCvVeRwYutC/RCrViI1SDlIZ3vu8+FVat3cka2eRoKQQc/pvYLnpddV7ZaRH
clsAv3wHnn47HQ23uhSuxE7ajfdz0Jy7jELnCp3P8vkBy9cJt+SL62uvBXYc0Eqp7uICGE8FYdpa
ajxJTf5s2g5j0dSt3w23ZUQKPVutWKs6pn+z+pppleziN/UJ2WGDlH5pBsMxZ0LiglJOaU9D8J6J
7ssz+n9LKv/ps360DbKprJlngwjNqoUZMBIimY3mzjGxaf2xMiqkcevK7GfM+CLdRnsu4IfWvhGi
KduNpX4axZKjoSn+2UCLk2H4gXOxLXL8FCZLr7Q8ptP6ZNr9GxBUVjrsjxq7jX3Trv5jYlNH0NIt
Ytk4zp3vfGcMg7yqfdZN+N7YEu6N1OOD0b/AiXA2tPJtzpwHm9FDvxKmLbgLN8LAA6QYB94EDNVp
dzK32gkrn8Kh6vKdx2Mfzem8Rs48Pqwk1v19+trIxZLyTeNKyQmTzp0dsZfkJ8ktJIx+Y0rGxTje
MiLvuI6oWfbUEqmkPk9RJe6yenmBGXHT5STDWi7iPhfVP70vyvLpf+yd2W7kSJqlX6VR90xwX4Cu
BoZO0le5dilCN4S2oHPf16efj4qMSoVLJa+qwQBzMY2ui6yoDHOSRqPZ/5/znSQ6n8SWQOqqv4qB
xu6HOtt0MvqH0BDWXSW/pFV38LS+oJdGEqeb9YNslxpNLA2tUhpMjjIwW01Tv+LDgz8pM6/LMUtX
B9Ix2WnX57LSlrRaCtTKU718M28I0QzNzLXrOjP1NQYuan9VRgBfNxmOkILka4bmWg2UxSpSzZAC
U1NQwb6SfIqYbwKcQbBepVLoljSmfWxZSC/wyrlDn5HvCZfkrdURdVyiSQMyl2pplcWEk9L7JtJE
FA/LW+J/zVUzK/mzIWSnMBoAyJH5eZYZqK5ghU8y9bpFHfkRi0kS2cNECUXN0X8PPo0PUw6vRiKM
V1lOJFQlWq7QQTu2qF0R/YY/rMQk/7bU9AXcdZ03yW41Dvohx6Yt+0WZnV0oextNpikRVbXhGS3y
LkXoa+aC6ZUCIS4x56GxfI67xDOj9NEXQI40ATsJcZgEt6asTroan+xWDQmWSdC39aTSqXMOk1HG
1GXigA/kwYrcMlNlt+mVm4SmnW22IdldvBAuceH0rLC5yUarLMk8IW6NCrMx1Le+Qg0vpBvqSoO6
nQKkM1+beVX1g1V2Roghb9ENIOZAoH43SveCgpFHlEu31yPSMzJ5o/T5dcLn2e6N4MHvALtoxs6X
zOs0zQ5OqoevQ6piS61wMVIhvI2SeE/ZxJv/4wusJsl0XwiVflb1CDaDjlNb6F9RclpXB+rmCN7d
rhbnOmX41FYEJSD/EnCfcIxr9EB3qX/ocxauqoZA4+ULNBQaaQTZrdRH+aamw23HYUY2FYs3fxP5
AjKKta9vi/LRQUykHr43KrYKVivp6LaoqLT9Xpm1bJ0prJKcYGTTKjj/5Msa2UNaiD8mrQ8cDTWA
NaV7it7sf9Mm9TojuS/0nJmRU+rPwfTq8cwIORSLtF8fyCMjyuKhF3JYxYjuqGHC+EJ6AdAPvBa6
biUzcsrx+o+4UJ9VTUTREyWcz17MmXuQYbMUckKB/QJAbledMHd/9HZrBgRVlAiWymW/Qc3e+eYV
MSuDCfuC26r6Xprgi3OMfGwTE3MVCia7rPkNX99rHPkf5yA0IRDWs19fN/WZ0fFuUEObBNmcWyhB
e5VWxWtHguJqLG9Z1XuCPfFiocQlduCq8uWMwrC8TRI2LUOWyt6QYjKgKCAAIbZV2WRpTENH0EI6
n+mmE4lzEEUnr+RXodTJuMiiMwhOOBtUQhwrsduxW5yosSvnYRK4iW90XmMow1V+mJbNxBIslmgI
g/gpiIlns+gRszuuPWP8hmfqu5zSTRzZ2dmiIWfMBE7UYtOkFHSrEvQvXne/kjAQkSvkaI1/5yfF
bjAtEq3LW6Bmhl2ayjU8QcxUlgfNihSq7tDSwi+u6DVZxJLuIMRflqaxbeGULap79DG161tomsaB
ogdbkAMT4iWih4sbBds1bit2pE3gHAbhgWpAJBc0KHNqI7p/XqbK1opAhlBO6VzMX+dGL+xnqRWo
1phYsEFDTqIbu70/GdadXp3RUmjx1RC9XefRKg0lTjB59l3QcGVnrWhuBfV+SGrO1xQvLXMg6iLh
xqsjTJexeURAWt9W1e7rOfOBsWxoQOuoXlgSbVLciUdTxhpJ1Bz6MuczgYx+yNSzII/vzb7O6fAd
GtuUMYOFRufI6nhJLScm9INFPsOIN0ZOpCuIOvwBQzdqnbTGX5TUzXdC4p+7MHWnflDXOh3kxUEg
5mOcBpewu/wER+sDeQZojixbMiApmf7SnBb8ftZ3/EkRUuV2tfmYIqJkLNVy2xdsjzBoX2tCCb3j
kK/f7ty/Re3/p6HM/xKS/7f/0c2nEdD/L1L7302wD8z+/1W1TyB9X4l+aMb1y9//BlflT2C/bv2B
Ck+TdKYZLjp9pvL/Cew3xD9EHSYIqh5VRAOj8xFBJdsc+PflPzClKArZtYooaZLCOlvn7Z9/pIIt
IzYSLKSsyXxx/+e/uafBa37xk2BSH/3zf2VtepGHWVP//W+K8TvyxWRoJo9mifAuwKKKxzhQXtPY
JI+M2C7/rGa3hYIDdSdhm0TWTP6imNpLoT+A3M1v26hYVhNApuAanp3Xx76nmFd+qDpNLyAjG8y9
GPKhIxBWatH2Vw/0tufddD3ve8eaFu54OcQDYF7d9VUgOxJRN+mEuwqtLIDfdUoJsOFgjy0kaJy4
nvZKXGKpaG9VoVlkU0uajEVnOtirh4Ade7eY8JFkobLIBglJK/LGMECJlKIShlZYXyUDnQvhAXwk
h3dkb8BEHlRxuGkUbQEYDm3ItVQlnj8L12iNRxyP8Yl5o0w2GaqSFt+T5tTxC+49ercCGktw2VS0
yF9t7ksRFWU3OCHn3lLcSKWXFoGd4WwdABkoQrNr5j4Yss8qixcmMF8FLfC8n0NstSiE72iVUdh+
I191p9em3eALmMNcO1aORKff1d5xhJtzmVfoYm01fmwzb8jO+q5kObqrk7uivAhRX4bXofUDqTB6
V9OWxvuYVFNiNlGtPWezQL+4NcbzIngY8rt+uCXH2Bbyi5jWAe7OCG6UeoOK1I2LS7ZCtjgOdqPu
hpEMmhFL7mGVomuUwu8hLpeEk2vMRyGzqh8DzbyahCCfyxcOGG5aZFv5A6Fxt/7U7Q2hcAQh8OJx
dOcQAwl7Wynw7DnocQfGp2l8jfPvnXanUMtJQWD5dUkU4UtOJIAmXoRornxVWYxU+Sn9S49onLpQ
/iaQDOcj55TzsyQYS4BUqOAFhapAVG8ULd3mZR+CrmLf2FocTRFTNDk1hXZ0Q7EwbbXF3SwUKxh9
rsAHU1IIMNOjXZFShEFzSbXeS/xvZnir4igVsFlRlgsv2WdtKBif0XtzB7wxCThWe1MKbCfFoEYX
nLG3Va40a3qJApwihnKTZRPBnZCrMEHOM5umup91S0u+VBIixohiLYISRWyoEmM6hEvcCWi9KVEZ
ZX+Juv5K0VDKaa/ZwE3HBjwpG43dZGBZ94puOL0s48Fcx0h+Gu1eJTF7bMMHYLEIa0HukzMroWgs
sLbATlFRWM2By3kKN1bxbycp3sey5cURnURzTyp2GpqcupLzoO/PGqZdE62mGGNXxvFY1jkyreSK
yDYaFecZdRMrEBaz/UFEnBgZ7TfOQ98VKX4YY8srtbljfA7A7FwW15Mf4LAGJ8cRuK6vTD6mVOwn
SDdEGRBblEKdi0myY6l8VNNbFPiOipTUVgf0oigJEeYh0dwGDed+U15QquUElABEeRAnUDxGf0vl
4J561WPhU04WYnoFPfmOd5OabGT9LEY0jB/BqS3O7apuayNokoTjb+HgTtz6mVUu5DKlg97xZuC6
9cYOEmRMhGdsXInohmxJoF9pUOjwrYXUeA3la253A7DDrNcyMrfYD6kfcyhRi31D/7rGOlYkXjJ0
dimvBG2dJflFM3zLkV+Q3N7Z+VA6ST6sD+33d1+eP1f49yv674jUP9dzHa4xRzLYfOJ8Mnm3GT7o
QVYBGGB6sMuUGuos2yo8ARSVP/1o6BAidaJLFEmdf8S7QUK2wUQiIcBAruCpt+llZNrKk9865RIT
/A35bA6BeNy32/Scthtxiig5Tuz7fz95/rrQv37DEQtWCP0sV0vYC2ATzW50a185scN6O6X9RQH7
OMR82nl3mWnSUr8rGEJYDc8gMD3fCZZUKxtXcqtlshCvvn52R6zGjwMe7elQiqa5ZXBf6TKSh+kS
i+IFCBpsc6cteye/SFzgga/FmXHiHH9Ecv45MmxhzIuaQQiQfnQ3e1GB6RLIhkN+cPo43h0WEWdt
mwxNNJAeNjXxxOM74mf+GtGQ5k2MqknW0RwaC70Tsfjx/EqHXHE3cMHMWK4O/MRO7qXWK57CBe1S
Z1yR3YNogAMygMqv7/inMxn05D9+xdF1i+Y0SE3Vkkju9C6STEdXneG+vT146Pr0nXBrLOdfIBau
sgYMj4/qjCPh1z/in9z8v37E0TyzKPkQjTzHojvYSh0sQ4thZbhIcdxiWZ/gmx1RXj/e+KNJ1qaR
PoUilwzY2CX/c1Hfjrf05qX7g4Pw9rpZwfpzUddIrrgq71P6TK/9lgPj11f92fvL/pb4KeIBRHiN
v79cmB00SFq8XIUV3HXl9N3IY+PEJPvsziJrw1ShMa3xuc4L2bs3uCDWeYAoYTidF6zqRXxJXD3Z
bs78/s5eguLERf2TATXWRY2YO/XtDX83oF+bKikzgDVRFDvFReaVy/l+EsS0l7fR8t++hVzdX4Md
PUlAAq0QVSJ1n+E+njpIC5H3H4xgEeNDQwt67PFC76sd5epEQr0yDDh2AiIS658nyt+OJO8/WEcx
H2/zkYSrv8Y4egUxdTTxISV7UZJsfGku1drbZnXw0uW0VC4JcV00r1TK/rNH9W7co7cOfdJU+QfG
RTLGm3BYhJtuiwHKU1hkTz2qoyLVx6s8elYpktjSChVQQUtEo3bgWq7GyiquzBNL2ny7jj5av93O
ow2ANNt/DzkDGYIDj90dD8UuCg5nKTXzryfH55P9rzt4jO9NwxHuU8BQmEYceQHAYIsawB5ZtE+v
W/MN+uK6tKNXmSpuL4wjU5HI+sDEYiBrF4Uqb6HywnzvryScMF9f3ycr1JxiRdKePP+/cTRB0iRP
akNjgpjxJizru8Tqb78e4Sji6G1W/DbE0ayIo0RIpVpjDmZ0KXXrKvZNNszJY8rBYEwiSv81ece0
bSbtLImqRddB/QhEaGkJGKUTv2Zeco9uMb/GoJYEAZxm0dGSPOTAxWvRZD052CJRLYdF/BDcNjaG
1BdMzMtTL8V8A78ab34A7xbLMZsV4Brj9ehrDitQeucG0ePWBgn9CaLrZ1ur367taLsBIxJRI1wy
J1qn29odHHXBQWVBppq09R1quOq57CWuXGz8Ey/k/Dd/uEpCh3H2EUZLPef3q0SS2+DSERi5XdVo
rIh/xoxz4ks3v9VfDSL/PggCqQITkUWMziZchZtqZSyJiVjWqxNT5NN34t3FHE2RHLElXU/GKZ71
JS2IReZNK/kiXJt2u8vc0Du5M/1kPdNJRP11++ZS2PtJIsZloHHsnb+oNIkeBUT08eLggJzOtuQT
uLkznyZjsCBO3Px8I/4vVDvPi9fsuqleX5uzx+K/fytg/s/v/0h57s/x5zrib//gvhUQL9vXarx6
rduk+VXJm/+X/+of/lmGvBmL17//7RnqRjP/bZzGsvcVSubHPxLIPtYz+R1B+/hfj9nLf9mP1VP7
8nj07/6qbkp/kPIrEVzE5lUh/ZeH82d1U5f/gB8ty+QMqZqJp5mZ9Ku6afxhyATas8xQ96RNxhvz
q7qp/wGGnoBT/C9kMijyv1PcPHrx5h4UAi6ZoAVTJkHsOL1soKAQT5HSO3L/UIgRjbBrq7p9d2Mu
fr5h73cv8tFn6W0QBRMtWz0NcvYxs7r3cwDlBoMIxpOFRmhSOlpBFQbGeDnUqMtRGcG3QVJQSpta
3gXTXUxKY58CfyR/Pqflgn2H9ItzSWodErIdY9QIow9WTfqUxbMjnJDe6vaggBQdTqwaRwvw8Y8/
/oALsuI3cs6PN+ljRBiEkoZobZLuIYO4M5bo65v12QN5d6+OP+FRX5Qt0TUwB1Vl2WZUT0vFrRv9
1Hfs82cy52sYsqF/2ISXaQv0zkKVMtepnpGAlhvpvl0ePPEFpytIuE26BrVGZsSig6p/ao38dHjW
eZb7ubhuzrfh3WdNars8I8GeKbFqOWBJu8QTrppziLuLeKHb4Y3uZcOiW+JYPnXlnz1QlZoMk522
s3W8ZSlCukVWwZWDCNrx+XbTK8u0AbG6pOj9UO66s/KiW/Yr6cQmnqSD3z9Ab1OJdpouYimTEH0d
feVGfEEdAgNeNrHyAJ/ZiXFlRQGegltyF4AxPwR4K015WFjpOa5h7BORXTapHZaDo0fVcqCwIsnn
sXpn5Mz6jNqtgrpLepKUfRRx8lCg9ouam2WZAxx0HWm5C5IYBSFYqyTYoSq6F+H1GKO01tt07U94
6hI+FU2G+W5w5wqt7l8Hh2tEF04iXyjxpRH1TmLhGhI6sFTtLgdXoQB5n5p9nsGhixC+GIdVr41u
CoO3LiR8jdOm7fR9mAVudEA0H1BS7rNNYQlE1Ld3uj5V2w6hpY1u5kmb/ItQCdkgR/GwGbRhW0OK
JkTXRnjCxQHUb6DZFBiudyJeVbMOnXhuY9TKJkIuMaJeJyPew2mDfwNQT9OszT72NMwVNU0EhOsr
A2dd1QYIT2Y6C08AKfWatA4MXyhKQVkWVrmXKG3qMBBDrIRF18y+pYVsPpoC/tj6ppN/aNqjnlyT
N25XZuP4/tVgIatD1CWi6wYiHCU1DptXSXoaKUwVauQOKN06SfGsQkZKR5ge9EcJmbF1kx7guGXC
UhDGTdTiuTUPXqmbc9eAUjU+sthahpCKJjQIhrDN54+7hRwUAjSCf1G7TMIEjiLihimbnbi2qmPS
lh+BslPY1pwxbM/amScqcZgSvw9pvUSAxe18jUrZA3tW2xK7kxEuC8qUCBNxEzwV4W0XAuZo4H2K
xlIziLISq2sVyrI6PiTm5KbiVi0D6Aw54uYB0m+KPLxzs+I7FrV9lKJyTk3mhmorGXojjVQC/dKA
2TYOsAbrLZsYhPWr/KCzjj+kjX8WofUfeVyifA3JakHyBkGrd3B3xwHyVvCS8edwQ+1WekhB8pdI
vTva7z52CQT7HXBK8UDQ6kungzHyUYqCPMroG9Td9UR1LlJFp80A1PYUOIZXI2zpYOTfxrFw5pD4
SnckHaLcRFzoZNzM3ggzAQXcg4ZoVj7x0TiHHCKSnAMPxgQdZlbjHL64iKE5IOhyxrR2AvjdhQGg
sAM0dks7YswzKMnffbGDtQZgq0BXW4OMq+HRYTiW2h9ypjuQua1huu97PioYYtLRZykwPSkq9kNx
rwB6zTVYdWaxFEz4JpmxNKUz5pnWAV2TBaftcaAMoM9QUCk+yHzDdFJsfC0/qdL5BVYYwvfD35iP
uOqHdtVV/qYRxW0iYm+Ne7oSnVuIyabqzCtrOjhZgDA/uBAldJCZ06EpH3vM8eWuoIPik2xWWNpG
SYq1ftBvSu2wVaPDXqquM8yl+Uw1Ti+02TY1CB7fHdqdoa1293WIoDu8btKHKdwddH0xTeBQTTxG
h4uMsnivY2G1urVWH+wBj0+dYc5DF0OOxaITqXYkCaXGeNn5PlBXA2xd7JGQ5c6SznDL7kA2mm1p
mG4v5w4h1Lh8dmGCe6FQFppwbk70PSdeQO1Z96FHAYC4xWkKD6Vf+HJDb4dPjrITrMJL0VboYneb
ypJjMXnzmNmWBXRcaa3i8I5HrK2XAc1TSRa3B196JorGVX19n5qsEhV5RcVUntfBS+N7miDtdYw2
wUDxvV/Llnou1rREeGGBocAcQuZp4lqD2s0aDJpcTa/VdI3kBJvBecx+vRDOK3whE9bE2gcF5C9N
vGglFM8aJgcSub3a7n3lYJsFdegiW7adiesDcjuu3T5pziMr9OR43IQ45wxfdSomYEJnuHyY/EtV
vCyHdTNpTvW9nyBadehx+mRzwLgH9dZrwlUcZ3Q3q94uSTBIYnEzJiogZ5rCItQSfF0qLrVQRqCV
AwGf7qPEp4MJEGju75SwgAV5mZvThVhhR+P+FtBt5JCACP370FNR4iEC28TNfFMTVhMF98ZhgHGH
xUrDpDQhEI/xkQXh2sh7AmJDmnNm8BRhARH61OtLHh5kmQiwFJylvHxzXy37qZsAIkGxi14quqD0
vVeCWaFzh4KgBqTeYX709ZamgSwhNiYGfJg8bRAdC3om7J5xgipgESyfHs6qZMtcB3O0anm7xky1
SRlak3DJx1lfmYOybZrwqlGQnlnYlNH0G56ZPMCItkXryVJMWxuusME4eURRwlRxVxxWsT4z+19D
+DpiZp2J6VUCuitTCk/phF2v3MUlcdFDv9KtdEXHYQnM0e60YIVy1fbVdhPpmPMUesk9Ct3+KpmS
q7I+uFqOdUuPPCNvaaOe0Vz05Jktrn2fHVV1vawJwWizs8wiuhTHIjnt8/dUQ74PedgULkbCQw6K
vDwU446GkT0NUEKb8txnebHjQT9TobhAbF/iXFkNZrSUceRWtNFVdR38MNv7SnwIElwqpg/PRl8P
A+UYPVtpLVpY43Dda925X9ePoMfB2rSLeGY4UFcvlTNSbdCUYV+iMz1jNrMnscLRICmOMLC4wAsP
4psgg4Io47X5LhmJm/SRlxvCVawh3lMvZF/jczluUlPyZlxspva2LufuGEhugr6yJTQGkB+gZzcS
riI6jKJ82Y43+fAM/XBRjUAEI/BktAP1g7IS45t6PNeyp4iE05gVf6xwLkzng3w+E7elDDtlti8k
KGshWi0+MwErm7bR8us+VWz/8FwW44XYAEiHPYP9ETW6DYDCRmPoWeMtP3EVt9FWz5OnUgFvXTxr
XfvSVgQoInvV8SLkNbsR1sgG4cMhuVJZWqtSXBOmvS+S8SmwCIyyRgJ3MHtL5NsoVeIqqGKlvnV6
WN+DOF6kCvDHK42UnZ78BLypabZTB3EvQR2HQrOQaC8Mh2zFp4BoNZyMZYTRkiCSIMOarG/UWMJm
bmGmu6jwwBbtg6B1V2IX8tBiZ2wSQICaOxp86VOUHRW8kBQUZa+iX0jdgt0myMNFXKtewy9th47o
sufWZ9+A8adir9Yr027g26Mr49UcTOnHPZsBurKYRWWjPE8O0pnOcFG6T4ItsSWordkByiUcoGa2
vCF6DdjQ+TBprYPHM+vQw08AkcbwdYJOJAXiqkLbzdcczcguaBukjJ0XQSUr8UK3vPghSLu6vU6V
jV4RbeqfR2J/NWX3ozJBi0rtysB7r063maZ5vpheYm7DkYOTCL1L2nckeIAIHvy1mJBJFL/GfCVb
+YGQi8eKij06eteXO1Y/TpDFt9asXT2CAsPLlcFuE6wzWMBL8loc8s44W74o6YWRX7B8iZ0PtAY4
GKYIf6dBVqgOtxMBjFn2DAyT3TZLsVk7Zr+TjKcxxmken5mdfOrMNJes3pXO3k4uGlVNOjO0yy15
Ptm8O66lmOTaaSZG/apil6+wje1hAd1oE3qHUxHUp8abj4/vxmtF0kjy6G28cK8u+Ai5/kvhWnT7
Yifw0vuvD91HlcG3y9MpbFKeEak/HpcflSQJp8EiiCRaN2tla657T/XUrXHiBCjNB7zj26gjAEet
puqGNRd13l+WpNQT2bdC7/RjdxbOjoRpW5R7voY+OTThMHhtptkDCbF8Rk7oOY+ruz8v8t3gRz2k
XvCjJhe4p/0GisjhRWANo4+a33Y2FuTlAGzYISRA354+c3922n9/3UfTJymARxQh1z3CL5JZ80ff
cOJk5zepU+pwX7XN1w/0uGH24WKPJtAkaspYGFysYrduj0hAp1lv7RHD0WcUHdE+uOAeTpSKPqvd
vL/MeZq9m7VGLGMISrnMprycpp3Kea24OnFh8mdTSKXuR0tY1AEY/D5Gb0JEt+BI0gdHVUe/dqbM
b7HsehlcXrs88WZ8ekmqLlO9s1T2RUclC0WoWl1qoPy0Wutio2a1a9aif3Piqj59Ad8NM1/1uztn
KoepVAhpZIOVXMh6cWGN4iYeWluKHxsyJYBGS1aybWIWdcyCE4Kz+Ws8qCVG3BC3POgIRJEBAHFF
/z+8BUd33GrgVDazKV4NzsTyMcVqYJx6OU/d5qMuD33lvldDrl/SyQS5a4PtIPxnM4eqlyXrxEMf
q56EAE++lbPIiZt0PznSyr/gkOAdVtVDdlJ59PkF/WOwt1bvuwdaWimMHQD/xEJiQxzm4CLDa4oT
a9rbd+fDgjqXrX9e09uC+26YZMDJq6u8DRQ5vM6Brv2iL6gcHRzax6uEeHp93a3LS+GKxFRX5Hjt
VfuU6LVV7ITn8olbLJ+66qNpXGhABcWaqwYst0/36lLyet0Wz/AiVxALX8Y9sv1t+m0EBQ5/dgF9
0bqLNsUVBQpxdeorKh81on4ugu/uztHM1XArm5T3UCUglarWFIiiC27SzbQbXcmp0BHA8F00LvUg
yzZtNH74OspzCgv2ifd7Humr53Q0v6M2t3yCZudVq3ez70TTwJ104DJdaY/geB3t5T8ZkKaGQocW
md9xy6E6NGnpV8mfl37RLkMX/4ctbawNRYbTXzh1frQfrvCvAY/bBC2o8ZYwC9bkw5xwSwoCwuBy
lG/jPNo2HcBZdsa+gXOVzWs4Uo5UXrWazanSrA2RE3yOFLpq94qWuHk5YyZrIpFYb9VgWUy+kw0l
nH/tQkHg7WMCjbWSgOnUkUb60P0u4W9p8VQHNELSijO7sSDV5jLrVbgZ/O26uszFyCUodXniTs/f
7g8XbiCap1mlSbSxfl+6DaDG+aEAWla7CYG3kwsz6la6B7qnnI0e+MtmUSyVO2OgOX5Kx3FibOso
JlMvKBFIPk+50ZutkWAWhbU3xHThw00E5/nEpX76ehu08SjompalHb1P5ZACnlA5Y0vXRmsHNHbX
FEhdWHjaAiwgcLm5PR6eK99PDPzp5Ho38NHrM1SpHsdNNt/jdA+F2toOq9LpwKY5uSewxzkx3qcL
h0loB4omEY3WfN/fLatdJ+eCqbNwtJuD7DRreiTL2us9f+WfG5tmIa9OyRw+3QC8G/FovzZYvz5O
xKSv6+XPHfjpYY7lOD+XxHfjHM3WIB4TYeiYMfgeNySIIctfPKN1W5ArBt7g1Mtx1Jg/Hk4/mqDK
DJEdIh4clrfdAS/AInBjt1u1HkeZhXQLeNAulqf2oZ+fM/66Sv1o1yYDNiEqmeeH/QmsubYkoJIi
e+7FYGMFNvlETdmpHnhtB9KcFeTE/Pl0vr4bf/7zd/NHqKx6KDvGhx68QHMAwcl+JiB2mXrh9al4
+883Ae9GO3otrSmLmyier/ZSd7NdsVaceiltJXtW51S7YJUhEO5myp8tLXhT730bMqQtUpj4V74E
n62H737N0btaqyJ7L5lfk6bQQqFNdXcn7u5nyxBfbpH/yOB7jnv24pCaeTyX+mZlORnA2/gs2do1
k5gFaNtvf0gntOzHwry3afx+xKOjYzupmQionSVcJQhW3IlUU+D0LXO/clqB2yk+VUAZtOjEpcqf
vT/vBz5aiIwxODR0MqhqTgDx/PEyGKkEDBmN/108x4yo1aZMuhWoL1JKC08z4Akp86GaSguOKt3X
t5SDXVQOi4LuUaYHDvmATg3dplbWYm/sg7BxoCmf2Jl+fssk1eKoRk9LPC4ptF1yMEmInHfblNE3
YAjYaRcLQs/dr6fDp+oKw1IAWEjkgavH02H0CZk7lC336FFMZrXRS79M6aX76w4Vb72bXGUZX5i7
2mudt6/xwnfLVe5ly/w6cE6tPfJn7z7ICJNfhDkPecHv736V+VoW1tPPrR4s8Iu5fFO++s54UZ41
K/Fc5y0MFn3Mtk+6wJZ1Ll59fUcwDn58BxHHYADU5qB0hMa//wZ9bOQKlNMIdinYH6Z2FRYS1pIU
SP+k/cBgsgRpsYV7YcclynniE8voNg70C1i9ZyPZJhU9GuozBgiHsGbDJWt21t4baNvLsb9UARfU
o35jgH2NDdXR1eJeKKApBfBxyeo7t9r+OcmMDWmY1zQjPHqSGwODtWIoeNz1MzIYXVrBXpWqBEzB
/xNiZQO2dNvCrrMAZgB4XKiGf0t9lBabsq7AB9oxz1SGgAR6yKLFme7DSLhJ2h6zEsRcEU5pN1cr
Rdx/srrNOhI8Wp1UqqmdvhMttpNDcQ0E0FGM4Acoy+uiUtzc58zd3AThQ9t0tj+zj/UIaAONGYEY
v1oQdiXWNutwU8qktiQ52oFzCRAkfi8QI+omrpTnqvTrfWANW3Mk6ilQlK0W9htzYuiBzUKorBq1
WSIxXyQweY0D7tv4ORZUN2mgwxsyr2S17Jv4rKh1Z9KIo6L+i0FGVR6STMXGBlN8ndb+pRXnt3mq
u0rdwiH1S172uNhEIc0BIEjfCRpCSJTkl2aKm6vRbseJvqkutWS0WDGhhGl5JTZh6JBYnDlZpdzl
frNRfJkQSYoJbb2wRjJIdLKyNZ1wqINMeyQhLLeN6odZkwPfzSvaW0m/7wINs6Niy1lByEq1FsjS
ayM6KoUi76oUK9ahvIgi1THq8ZVK9oVRqa+5omE2FH74RU0LPbRuSLIBER88npj/x9s3TNuaSX9A
lBR25R9qROYgwj2BHelY1/pydPNNeXZwICAu0xe2G4tsEZ3aGc8v1PtDACPqoiSDGZVQ28Py//2F
OwSmJftyTZcLnz5w9cWoW+dlf8P00dGxUECyQwmpBgT+OilPjf7J9SKFw6kuo6lRMK3/Pnqctlrf
ybhMga08El9Htitx7IvnKLHL9XhDA6x1plPfxHkd+3DJfw1qHG3tKEikQg0pxknYcdS4CQEILtIr
OtcoieapbzjBzXQnr9p7UgtPPOF5S/PV4EcLXNNC0jfnwRun/QFY2JlWzT1x2ezultVC3p48gZy4
xcbRjq7VjaqD0TMPGO/J6IFR7Ul2/oq3FWC/0TukM5/Tavz6Oj8fleIOpxBcMMe6VmK8EFLFjBqh
Z62NR7m5/08GsBRMgDL+7uOaGGRfLZ3qkYc4bQ3MkwOZ71+P8KHs/vZqKFwB/yeDgJkf5bu9cNvq
owVSib0TBVvwOKHrX/g7JiSf5QFlbrGw1uL+dEXiTYn+YY5gfEHfiYGIt+P3ga2+mtKpkymBbOJ9
uJJW8eJZPx9csoXYhpz67n/6qP4a7bj+McKfsqaS0SLltcOIUqj7Ezfy+KPOjeRTTtHbUFUVfcbR
jRTYcohVU44O8TtbyuAO3U3SU0GkRt9qDhjdKHuHKDg30FrF5S5AolmL0xV9/WsrVmxwMD/fwv+v
fP6bxJHjK+lzQIZIwlfpHc2Bf+OX4Fn+A+iGCTSBzwGbMJEH9UvwrPwBxEFmt8pHCVOMwTH/l+DZ
/IMYaRknCS4STGgiK8wvwbP5BxtpS5utl2xvzX9L8Mzf9GHtnBcUTUFfLUooT49KDeTFpDWxmggS
AHTDbYS37Ermkxl4RfktGraZvywz3PEHHcor35Fm13c+p7lr0YViRvWOnGxbbrw03TTIMjLzx4AR
JbcudGUJtA0wLvyeg7RPlcvKXFvinap65BEr8LaaRQx/ONU23bDU6tyGc4h6Bmf0Ql8eakdN2JOt
0VGSGY47QZk9Jq3rL7VtvpyAQn5L41U8PFZUM0HNaJuQNOaVuQh/ELXeOeaGwz6bzJb/ZlVfRmfR
orNsC920uWh2FPztcpmuZP6geg4fIfAtRtfySHVYRgvfoJZVXgnfDPK9+e/HZW9H4ANtRDDVi8W/
dejs/jGmpB644LJoFQ6XILi++evx+7RIbxJaUJM73pROfJPvKpcc32f83kO+hy1ZkXHSECO+hAKT
q1RcEk4ptOYuRSJdXmZepOyF1q7szhPRmekx9rQVnswlYY2u6ZB6GaMfdMrvgnwOP+vb6Pjm/2bv
PLbcxrJ0/S49Ry2Q8FNYgj4YPiZYYRRwhPd4+vtBVXVbGVJnVM97lktSEiSAc87e//6NGSpOkLqz
7A+4v+ERLO5X2LVhFBo+61YHVLpBzOilMhRT+5rgeLoVDC9zxk1rKrEPh+9K4Cb+y5o1vEuf/bH/
pJBu6g1W8OrtYJfHWLJrwg3swR2d5q6swcbN/Da81x+qm8SVsfBcKKbMFK6OYZc9PnUeQWF57l2b
Ha6HVvsaKFjQe0J6MPKtOFpd844LQWqBuZMimBIEc8ygllIRY4FvRzY5C1dLukz33Q08zUs2WOhL
Gx+njdW+WGFz/zlzy+P6IEdeu75Z9GNJSFwgLnTHkmCBQXb0ZI9hFplud9CPMo+gn7n00jWkOjPd
V/VGze8R4ONMjwkmDB1pIr/SjISz9AIAljvR+k6GmlDbcKsU2O5h5spk7WDe7xAteSXYiFwDOBQW
RgxJeZlUP0FIY1cFaUqW9CN2UQV6hZtsJmTYcWKmT/HJ8CY/O2HZZpU3qwegpoF8sJv8h7wX/OIk
7yrJZhRzuzZ8yrQb/OdnSx/d6eoqLys8RG+afbHv8b6V3dyw0z0YTnYXWswM3NKWzvh5rZziND7o
t6rb3mPSJ5KYbSdH3Q73lWSpZ3yNM90P3ldO5JD8LLMoZNP4UZH26s3ScZXt+/I+j88kPo7E0H5T
wCxn7F/PYMWQRHSboABkVRhfmuFquE7kzQoSxILldWw3C7Hge5HYV4n2spcahA/rKin3i1rkSz04
NRVE0jXtxmAJt41qEj12UxzyXeoRQfRAHABlObTz5VafknvEgIOlfnc+/14B8B1At5i26NIK8Piv
9UaoJJT5A043+R7DA1ZazGhpZT0TiWja/0HPsZz3v91bpIeqLOHY/BsaH+r4UfQG16O+WcO6AvpI
bMGBoEcj+i79ByD1b+jxz9v8yyWXW/BLLaf0fTZj2S3zOGf1oiHrkm0dKzFnFcNp/U+uCGryh58J
iCHpy2lKRMHXa8qrtlKSCtqlRwWTzVZQHFO21Rk7ru0ygKjzZ9Uj/RTS5IVEkdGV3NxVc2diBc/D
bRYQBe+U8nl2Ri9yQnuNDbBJjutH8iNx0juYg26+bQ+9J+4EG9XNFp0qrou5x1SVpwg39nZguWNv
Y0rimahr+vdZ28TqzohfpBDr3ct1esqGj0x6jbANGqHMGpe+f4yuuEDj37JJEqcpzk/XfgIMhnf+
SJoEptsckEPB5l786IqPsX5aiQ8iHjl6/zAnHgPStraC2l+hrCRA9oQRC/yx2A6YaNm9TXxh2rqh
CvXqg8RpvIeigPAgOduSmWcSOmTKJLqNxfMqeQlhqffZqRn2isxXyC9CSJwu/sVEgm5SiGAmfPna
XeOhW3EsDpmzDjF6ssbmLhUxaWRQC81K2KrqLtE2Nvl/eu4ZyT6LLbV+yzHC0/GNi+UlHKQyi/Is
Grej3JjjWFlqT8K2HlpBhINvW5jCCjdGMmVAglL9Rq+2xHwigZpHq8gOS9isG0pwVIDrc3xd4ais
gMuETyWyigCKmNU/tNb4g+jC+qXSzavXbcmayz6xD4+iSzIfjWfVIT+3sjgOr82GED9SOHiW7XbI
j1KHB+lTO2ylHia+W+1SE3BKeO2lfbfyiMGN17LJqc85BAtpm1ZWmVui/PIRjPuyuITCTr46zNV6
dzyp5PuSMmLK2U8qSuao0CptOX0MsH9ot01LATE3W7187KyufMB85GKUh1T0WnyNLeM9XW1WHfIE
vH34I6JJ7mtG0p0nXNbPkHXcbEOcElDWLjqQXHUUNtUO36dV7l5/YCftx5fss3g1JEAaaPXbwRn3
HTscpU+VmY0jo+aBifiIjb07kzm0lR10KmQdsFYUlwHTc3m3ZCDccunCnO9Wt9FNZy7FE+krwX3W
vYnEwaOyNYg02WudR0bmAX0IZD6n9Nsn7V10tJ3UbRGiEHow7KCZWuQpvFCC9DbCtPeVy7ynRud9
WRo/EruC+8kiLWeN5snUGntNebk4SaxhvV5mRsIbFhhxTP1RADEtsYtysN1Poks17NccamBNm8Ca
wDQ1a0V2AQf2O2IV2kgMSForypmvNpurL6X7WOIpZlhD4VNymQ5Aw4SdrkXcQk2Y3Q15L3bxjFWt
BYf8qZHusbzMsWD16KnWl/l5qpxlqgipOrqoh+t9wCvU26xci3l1m7yCcFWCM0LksjtiUVsPJ1WF
tyn/OU1R0QBNp6vgQ6Tm2aiNqXx00PiX+JbN1N/LEECfxBdsxyHyLI+AbaW+W1WnUHS69WHSdg2T
baw0endyAgRoIoLjnVSeMGVWk8dRIwEcnc9z323kzu21vZCj4oEm65I8M5H3YWuVz5Je3PWRqzzX
DwB+WFZRtiTWuuaFZxtl8cbYDExm9VkFTi5sJxFJg8VHpW/Q/XmIAcVirNjzXfpafcaX8Y7R/Yq9
4GoqSAPe4VEnd9mx/JgxYMXyPnquCqoqW+VnFSZs95Eq6kFxSYFKdyV4WObAmu+TvZrbqBckdllu
iEYwnpXekvzQESTkqaIl3cbIeN67z8kpkTXBD1dMNE/EDNNCqMI+WbYAOTbHGAKFeBjyHTEzeSFZ
1+A1JZAhZe+azQltSf6BPXP2PPSvmrZBphhOTg8OKppGd6JMRhHD9GjtwJlvbmSOTm0zqIS+mKR+
HlNHCE31uSMwneMUuSPij89RsiLxKEpbQk5SHPDvuiMbvFXvjHt5zZdyifTN++O1xU/U1IiFuqse
+FHtvmHNQAfQ5A3aIgG+K9O4iMqUyaS5flmEntbCEra1HUa24rbZII7TPcltz7Bho9AbUpRjh05x
Ccd4QCOBn20wn4aGL86DnxwVhYBVJ8thoL5eY6dGuqCQVH/BHvsKxZEbl3EHj4FyIDM+lLGTqFO3
iU8ZsJ0gXCTpiNaEfNTpvErdMN2mlPqER7d2iFVfujrR6THP03OEqph7WMVg23rs81gUfPhMgokQ
QrC24pLIQKYanWYmoTOg4cKabBLMWqamdoGPjfyEFEzmNtrE/aDqiuftnJxg8OXP1+TSdJdr86SO
jiZ44osi0Wu+JPjMvJSEW7D2JdXBkdnTXBDl2grR+uDozfZk6vq+JSMs3TWci1cXARbcTtFJIx+J
UrPLCizanqqKw1dJ3JXymWBnL28iKFKY1uHH7l5tjFGtrLZyeOGy00UnoBXe4/5jUmloD2SlqIFT
TJa402wDzJqyZxc5iScDLw+v+nWjPqCkiGiGTWlP+p/sRM8wTCHV+3BNuT0xhqn+jPNebl4/Sjf6
GI6MFGLetdlvbhDVWdOzUdJxmalD+HHwjPzDWTOwNhioYNzr1A3e0BT4l5YU6mKzNOYbQuxtkl6j
wC7Us2TcJelJa271cl9dvVy/1CF90VEWzjPRAMUZO+81kRwMWz44dZjmcDQY79jQTUgRnIkJ4kAo
m+FzjCiQ1rLguF7dMZAYHK3ZDNOpIUiaHZxkg9lFmKhNbmA8dgQn3EL8XmUYTTPbuTU6dHZbBPg7
HV4rr0jNdMNL2AZ7nZNneukxWy8/erhIRBJtmpx3hmVnAw+wE6k1qh47bk2AhLZgzZpR4gnRDtvF
xs/WzyHeKxAI8trLeiJOPLz6ONSIqGlITiNyNLPkdLP+SXbNvGpgV7BBaAcKv9ZKBk81KCswySYp
xI+H14Tc9KubqMAfpoqIQzMwabwoG1J3oQ0AF0ju6CcdnWQJJ8kMYIAU/nzBaT9GiWnKFL6UAHRa
0YNqBz45V/b1AdFFctKfSeiK7Hoz7vBix7zO0nmeg7uyYAMdB3ftCi/ZHfPIyCGC0kXf4ym6hU+c
Ke9oIq2rV8NnTW24LX7qkiPeviL+4LS76P51N7zXG7LjzPGhfmXZOjETpNoU8eG90OZdpOVyfD0K
g9oayKpwp43qAopb101+IbpT2w5Po4Pu3BEO4DS850h/Ba+xRbdxM3/5iwFTRRtenFutzeaON8LS
toXdesFt45eftPBO/rn2J/0eqMXjiZ7RGfBKYlRuqp1VPsYoHjYoMWI4ztt5facFj4uq9EqkIq3K
WRbPNcZ4yGKle1I8Aky/aU+BHkhyT/YGp61mRoyiYr7l2mWOwe3urpaeuyBG0324FSRviQuo4W8M
V3a3Em5J5IgFjg/wLMRDpJKLQfJBWFiMxAtka6ttihrupll/Ih+tbSJpm/fxbb5ZN05J+BqlZ59u
e+NIZJq7vq0ksvdCa9RvknI7Gu4wefKAGt+6EiWK3INQX6yhrm5BUO+PhVmHD3BOtVv54+wXVwv8
yRZQ7foCclJnjVLKTNn4Hocf4EdYW4p+rPmjE4BYZUTuWrKpwpnmIASPaZycr8Hg2kLhlIWZ1WKf
8dzYynbc9AS4IVw1O45sdTMMOwJgLKIMQlOYNmPxQy8OQ3k3D/cNytIWNt0O8KVcWfo+vLamUN8y
UL3O79H6rX0rfiCp89qVF2tva/CpNVBZfNEILaboD9vKHhHZheJoJt29BHkzP3XkmOYsfQIwk0eN
DkGYbBI8BWUbUBBIwp74P92e8VDw5L1YHQSR7K3cV9OXtUZwiI2iKkf8NpDrKfC6EKbVBdsx2dbT
qeXwFqec0C1bO8zIOu3WIvvyXB/KbeoSOLXvThwR6OOBbtguxzfjqN9pfD7WzGdyawN+BO82usb6
QZ5+rjT0ZPKezkSlSuwv+u1sEc6+0NNFooDQ2cOIPbOkeaIvWW8qhd0c0ASBi+wMq3hCGbvFnFZ6
ma38GPuEQlJfm51LSBwFNQ124pTwaDZ4W25B3+4BptzeS+2rR5hWy6rsaUlM9Sz6xV476ucBb8jd
asMWZUsXOImkqB8Vj68zKu61YLa8VRCv2+vIqUc7d8qDkdkz+yHdkAJhh5VBgN7qE5PMywrEbbIU
0WEx2MNt7FO1o5XuHUIoE2cd2Ghup7NMJDK4T7IlDGSfvxSPUmJPxaaa3+bQn9KbtbCrxy3mnqVX
xoGrcYoRO8YnZnTHfvYYpVh4X9BTIzkBV8Spsf5kUzCnTTzjLIqWiKLZWUevhFGgze9hDGx07QbX
0LC4keS7FAVsaAwW8ZyEQVlQROkT31LxHCgkzEDct42CGLwcfPTmKj1PeOoR0/PeP7Aj1WBfhYPL
eUgNITka2WI4kybqriw9rXZnADDd7zSvR9X8qWt+3lwqQoxbrzXsiWaGLGA+O0JiP4/zkn5okk9v
FWxxjU4hsVM49ATKMAyDOT7oOofHxEB4bYEOcPSudsDYM8oJa53/IGYwrB/b6DNqXiOh51/R3d4F
hGEoP5T2rQYdV5LHqHZx1+UT1cGjGMwQCBFbH2PiQLdD2wuiQKqJvygw4mdZslsS7Tq7lHzh6uQV
gU97o3XJWHwy4s16uB3UTRW+EtrNqbSL220H1Hd9RZh+FTepRwu0ndz2AdvTflfZvNi+wO61Dd4H
jRzst9WlfBzcKyc4NqNm1W8qAUjdBI7OSWp5AGE2OkJzrCzZAaxHPZ1D6GSCL1QuNIQZFXG30QJy
fTziCSIrMLwE/F1w9Nar16exvNXim7J0UtnuWjs2fjTF3aSjkvwosS5gtxtSzoF0zwxYI49nbc5e
Z4t2xnukHzvJ7vTNAt9WjxzwRY3d8Vsmgt7O4rYO17uUZSxH8LEZIpcOh/eiXdEu6mllJSbBLQa7
JaJp6CZO9EqQisVythVP2V4RF++osMZHRl+2sNpyNhNvtbzRNjAt3GPioyp8oGP6Y4xlieuZkSey
vjUMyeIPqWarQH4ZuYbVO9oWisdid9gDctPckaeZbtmM+aeqS2hIdgUZx14X6Peznl44+jJrvm+k
fdp5xZ1VN/u1TObhVmUk3YZmh5J9tCiscID1Co9HwM5JBi8jGM4eI7evJ9YJLhikK3GvWupCttQF
EBl23H6dd6PXMV1UN6Aljv6WBHwx/L2o0O3kvqEVuZPwc8JzFAimM1+ZL/QwzEkrOK83sL7uDFt/
40SzhB8L+2+5/4S8nIVuP+YPuhmYIv0W7JfcQrbsFjYoEWsQtow3GPcLbeKqOwROXsEWdR8myyua
vsfS6enElXssCFYvVyCU2ZVSUkxPcYhpPyHqkUVurVEegbBWtPRWeAbVXt/12+mJjJNL5AjnJvQk
DjS6SrBz4J4ZGl97I66gaUkx++9ij/AuX71fRnbnf+KkfzHlWeDYr/Dpr7jiF7hWkEK0RG2B768N
R3O/3vb7ZQ5BgLNFB7q5uuENxnhUCdRk7rxdDE41gPrmMfuOPaL8CTmGurZmJqfrzOK/TKpnSe3m
PgfiBL6cLFo6Fgn4AqEDlaO43QFVNu+/jqScr4YBdJ+fedUXLmf+grLCmjZLDzk8gJDu4LSS12aG
J7ANANHO0TGVDMHcV16379zkKHHscWrz2aya737KT2btb3f1v3/K1zE4Mqa5lDt+Sk6Jul3flH4f
7Zg8LW6GlIn+vJvdhRAXubIdnJZZQOBGboqWEhONHfHf/vLK0s7+BCzGs+KHfu8oVASTje86Y4/1
CaiCH99a7T3vOGtBfRs22p6AO7ujA/uW3PNHAPqXn/RltlBehRYO1E8AekGW+43k/SczjK8+fz9n
GHAYV4yFJRWv/S8vZLmCaTcmxKjyKAnSoD+qLHobu+XWsA+QfUbz+c0i+NOb9+s1F87BL4C+LEZV
T5iv/JOl2YWkwd7CHiq2tLL9OaKfaR3UWMQZgbg4aKJdAj+jaJvT5qt8n++4nEvSwW+LUlsr+Cgy
MoIJ+IVmo/clEg7UIbZ8qD7BA9GCS27mSHRQj9TxvPVRuokecrYnQqkedV9GU44FA2JrF38SGXT0
k64jvEtehUPlZy6VwVObnYxblOISR4ff4J47mKKnvSd7eSPYKkCJiWqCydmLcifDh8c+nI7hkVna
d6uDQf6ffp+sQADAAx4npC8rPSiIJcUPYiHgkusOPuyU7+Nz/75mr5OcnCplMoXTMmCInOBBwnUQ
jfiOOQaq3NEE1UrM/m2h5+0WB/M3EQ+A1SVIqN0dgRRPEJv9+g5THO0CLjA8rSWr2qtibca1zeA9
wabdnPNd/kqjRkyBes48bYPF0aY6ZHSpnPTKJWAMfL96G7xxM2/Gfbo1HPlWWW/mY3bIbggpEGgm
9Cs4BW4tdkcvfE6O1FcKGRDAatbgU2xzKCTLqMVOHHoaX9wU0HAZFPvZm0i1fMRNgebcp+QaqJ9r
rycGEBtrlw2wm6zSXhM9441MDBxpy98vFlzBreCBAB8FLzhxcg5LjCEbBXxLtJBYrVjcMUs8YkN7
H7upa9j44z9nmlkehEO0Wb4HNIM8O4kQAMr3WETsEN6SdDo///2akpb94OsWyPTv38/4KzEuiK9p
38Y8Y9kbHkRLdeQbyWcmTJAkMZWfiyCgAVsbsJJuLJ7a+jl6GOEzhIAJ6PJczur99f7bd++PSx22
PHEh2PD9pr2eqj5s2myNdbV7xdIG8EhfXq4HGR2NaI+HyPl2d/nJ7frtVvxyzS/bixas8FXpVrId
scYeVKcD2iTwfT9stXOxCXXLuB0ciZnTZ+vX70ubEeJagk0U9WhtjZh5TWZwIb5GdgZYDZqtUhos
gN0y6ryeGeU7ILHB3XCeSNq2yweipxn2pjfTob9L3tMXkDY6Rv22faDN1xwCGmMLcwOiBRsT5Mml
jiaL3VX38pnFQzbijXwOt6NEiLI97tZn3LGSc3MsXYyZftDEgbx7jGaszg3v0LdJhIhf8BaTWECD
NzizXd2MO5gZiS3twR7hNHRU4cphem7c4Fbdq8+zr+0WDHP1WO+614WQ0bj4Dl53JaxfV3fDM2Eo
Vej1W7p+kCYVv5Gt9NZz4OHUddM+Uq/Px8ldQChfAe1ZqkEQmwOnot1v2LGpKt32gmfSHnhXdXAj
OuReCU8yfUixjWAjr+dlluLQ6py7nRz/fOMK9+qtzsTrCW55xFyMdSEGlrAFurRVdt5jYGZ2DlWm
NtBA24VCjLhHWe0C/Hb71lFdLB/4uk/THgz9rQXvPi+ECGNb8wkRkPkppD2GdO9kD9LJ2AwAWwB+
h+IhfAgO17vOwcLnDGCwM3ysgDx5G34q7F+OMrAbFyiu4pNmQzs65ntWL5aJSwkLlP29D/OfJus6
buDQ7OAR4xD511NxTiexqiIiIRhj4AEbOyFMHCrnkFl+bNN7D/9k0v2P/ta4H/xh0/j1kl9WCuzM
rGoHLtnXT7lipdctMJQWbK9Y0BIqi9e7/gHsMpXuJOFadhvkP+r0fj0d8mllr9yVjeCPTM7ZCcQ7
7i9nZvwajLCnyjutstUtPdd9u5PwRFVMfPpJAB0Ke92aDMd9YoRTDIVWpsQw8lkgQMdp78aP9YP0
NNGSxAewnWIChzavWxpkrNY8hBaGG90SEf9wPdUbhkCsww7Ad8bQZweBnYHejm56eTmcmOhKgD+M
Qfjk6TV+k/DZVBkUQI5+acGSCU/Bgs+TX/TDcr8Zi9l8urQXH4oLM0BMtMYnlD6M/nC4I+wDVGqX
bVmtTD02EiGIMy5GfjvROnCETZML6UWUTHFlMiwrUSBxQBwnIgRgYpst60yA+uN0ilOc62PEjgCA
V5vlW3473Q8F97pFKCvrG2M+IS1iC0ke6Ut61eZzCXOeaX5mTzCsQQPyOIryo6B4tHfKhuflZ0cB
i7c7CG3PUJtinJiOy0YPHcSL9ziqDMSamDHcOyIMVs66dq4lKNgGW6/rbMudD18rh5q1Z1vp3hVk
PJ+x5nTv1Tv1fwGqyD6VCzvNojWBwxeJdFNahpeKyx8QhZPVPjshBm81LAaOe9xcYMASHrcGuWmJ
e3+BPgWnAFxX+Vyb2Sl6wQvpqBpele7piBemjPjRHIRj9sTshck59ofwwQBPYnT/1vUxhzMYWet3
TK9IIn9laKIyWyS97ihvI7rwZXYa/WhTkCxvRfYOs3+mRNEd072eb8Sg31+qA5zH92uXBOebYRM+
jg/YJCZHcvREDvaT6PIfG/2yYtZWjfti4GbnmzGxiw2ErXN1DOnRQrsE7NLdhF3+3vhYCgrpBJTR
JKeeOO+S6FsnM9wxdUA1dKy6TP0EWOeEp+9yRqSFM/n1oNNVaDiqQl7Xb4KbAm2ANlxRy+DH4As0
MDv9c36SyD2B7myPfrbVfZwPN1i6YzlQiybV2AhvnF7fxYWO8sTgi2mvxGJWC7OBKstuE/snieCb
8uT3nQYCsQ7FFJEEooGfZ/YvJX9bl0a2Tnh1xnfdC7aGG2yXdqx0oOo5swdQVHkXJrqfg90BcBTv
CzaA9HXRMR8ye9iQpQSXo3drO/I0lDnf7IWr777gUsj88gX7IBmTpIIzpqCkMIm6soNt4wV2rZnv
xLJeTQnT6urt2wJp6S3++gzJhcTDnU1fxKp3/aU2v1YUR2XIjdFuwwtZVBvd7rfy0z/p4t+9Mb+J
NhfDhl+uJn2RTxBzL04YRrHhuxiKbNULJmR0KAgLmplcbMhci47CeDVY6e74OnLOK5BrOYIpo5Y2
97tvtHCP//D7F04wL4bIl/vrfSfIaEpDDXLXfGvcKu9CZSdnJpfDJ2NnCLRER8DceO/d2YVF0PpL
6szo167qMekHpsBz7JYa44KKoLyrLguVJXwpNxBlHzqXssPYMk2AXTofSU0RICwKNxiyTo8LY02A
XlTCn11gOkKRFnomYO/CdLwjN4kygazCW967LWDSYvQCZcD6Tkuv/F63wx3EBAljGUxsfuPvpVE+
D1LJERzDV4YOLIuOsGGU7ueuglHqY4GHgnZUNsoeq1RejspuH8bt6tNwBi8/kYwZWZKnOPoJMQg1
tYH6f94yt/NpjiZ6Tf2owP60DgSy+8XjsKm0b1bOT6Xjlzd4UVuwDRErghfDlzc418Y5rVRsDhcE
gcSKj/izhRIkncf34BL5pT/7LTpsWrv9QnJuT+Ou8migf46qHknVcVosrWKr2Gf3AxD9TrmsWHhw
jinkHtMDOmaXYveGKV1aAkxSmRH5vUfUbMuXxUw+tfMf4L+X8Db7JmcBc5/fXk+dMMOFTUqciULy
4V9fT1Xu1CpUK+bR286Z9wOur3vd6wpvEf/UwIaUEaAk1ODdpdQ3hLX5sEDxkHQDBPUauBMMC7d5
qe+wAXVJWO7vmnsFwtBSdAbedOxel5xAH8DNkV9CF77RVj/0tug0wJqm9CTQMUTn9Xa1x7hv6eKM
3aDtrkCjdzB3DtITQEII0h94lRd75W1tM/MiUoak1suymrNLiFMBq+dmaf1UiqXE78TTQkZ00sVn
ABK67slAfDOMN6u3VB++ODwhnqBdVo6OX0lNrZef+3Mg+qXNs82gE0LmSuBs2dGz/KkfGG+QRL7A
yFb2kF4oC5bUEjjrQHJgV/NmeZ5La0K63c3szPdUPuG5PDJdDbehpy0kbkLtb/F3FF3B00C3XzSv
Dd2gs6BWeKQUr916O94gMnN0lCYeNcb70kBW7AMYuVKEzU51i4Vk6MAKtbq9dChzp93VzmCvHmIm
3pJleKF1Zcy+HIuNlTxV3iLQg1FglpfFjWA0LKlxFat8IRRuIVqs4DO+afeTi3lV7UmvE5wRS/MX
vwnBhsm0a2ygcchG6IvlDc7E3rg1PKhZfnUn74oWWHGydRfKILPNaLPwQKc33YEWhvvlPgrN+H7c
LpFO0jG4pUi4UmeZ+hO7kh45y7Rcd68vOVsdIwToro7S2e1uSQmKz5nuMUGIrdVBK12WRn3sD4KN
oDKDZ5RYLdFQeBezIqfHv6gP/0+H818rzqj/WYezxA68fhTNX3Q4/B//0uEoBmIbCi8Stn9KbRY2
8790OPwVhZqO+kVbicjqaPD+LcOR/iFhTwdTnbNA+xmd+v9lONI/fhqXQ2NfHMzR+Pxvggd+k6fR
WBrqTxiQCFdD/QoFDll2nXVJF6xoT08WXnofNkHqMBcKbmW37Gmtv/PfQ2X0ZRP9eVENKSFmNdgw
6F820VYNVl0yK4Il6vGHoLODpW3nBlhGixgw6ytmmPlBGMgd7FrRMyKkKdctYxJ3xt53ddVNvdVw
57ys0XKIN62eennVbZUOrmR5kOOtUgVIy2koSuiJalPjRXUYpfPQp68TQeRBBSn4CnsWr+LGCC4r
Sd32of5qyCkbddljrQqnctQZXZ2jUXYStbCNLvDUZqQiyEucaTFsV+IdkavWnBCRKEI3wNc1Xpd2
NAt+D+uYtItNMa+8qmc/xazhyglHEOLEIHUN5bYmUaAlZZU5YFD51wFnSfgaQwedxsCUZCIoZN1u
NSFzyxoitSy66+iYxMCHkXgf4pdgnHLpupkEf4YMOYuzI0+vIes+Q35Q1gCYDGXHGvVQP9DHPyY9
fFz1nGrxLo7wwJQkdnbtempyV6+eatotLKtp20RHjpl2VEic1uNdX0b3SgnSgbllHcV3cWW4RSDg
qEQEeaBt9RSUKYRwF2Dup7P/QB7rQ3VrwMobU8WWce6uy02Z8TFT/pLI5Q0J1nfCUO7QatCGrYWP
aMw+KRhsdTVhMidXZi7A8c2q6IY3J/WmpvbXlfpZpyvKfbzPJagqQQGLJwoZBmu1HWRrXgpEiFHG
e1vA9b76Q7G2V8rHuJ5dnTPl2lwJ9dYgz0MhXma3pOQN8007zc/l6m6ce3+1hmKpPrYLI2TOLZWX
aHxr548cEBAD/IsxqK/kxbsDlLBUgxJ9o+L9H5feqhtfVoDowfSSLPmbOCdH2o0iha9z81nO0VZt
YG6K1aUABe45wuPF/z4GdYfDKEiy2TStu25mfyWdqNTNsIPlFRlOzMWiYPTX8Lqmxq9q7LqC3TSs
8BlHyV+/hXV4SFvlbtags4tYXY3peLNSsr1c9IK91ingxR6hvFgfona4aSC5dyrB9kZRXZrWeBFU
2S4kaLeSdgzSyi+QE0mF6uM+eorH4WSIfC+NwURa2ko9+itD31G1WlcjPMv9fJlD7RINSNq61mwU
xW5T1Vfy1NHD7JU8+Psr7vB1dBtI6mu/Vr0gTuyq7bxU0t7kOTuPfFNJKfymWL9HBYXEerWtCDRu
pmJfKPJRxhsgrZvPqUW9PTVPsjhviBE9E+2GBTYJyVF9qcXttb1kq+mgTtIuEbF7n8vCaqURSqu2
csIeiJnCvQ94c2Kv1vWPphL2wkp6Vwpxr8245cKWWA2ZpQ21k4VoCFpNYdsx8MK9YlWgv0Y1nML+
6pVdfRwM3R0UyR3KDKbYUdYJVhjTFyMG78R0QBdC/E/C7EeHPXMWqa90OEeMFBx5fS6vmmOUzU0N
8WRKda8KpEOawkf85eg5/7PK/nWevNTWv9bey86K24eiqJoucju+1N7dNK2FThLDn5M0+LIedb/b
fotN/lYG07mLooIKlMgS4rh/9gC/dMdtbXRdFRYh0wUy4sK9fBN4y8Q6st9jf6Y6wvnBzE1hm88Y
037XJH8dIixXX6RWoqouzjvy0kP+cvUa7+A+itY4lwCQK/VbT+jGz/v4f8XMfy3Dzv+5mLG+xMMv
//pfhYwm/2NFT0piH9rgf5Ur/ypkdPkfBgkWqIIlOiYUcP9dyaylf7BJQCaQNUX8V6r8vwXFBM7z
8GimyLtUFfl/FQ+/gOG/vPhEuUiqwXtB47wEyshfxuPDOA4VMjTkFCVUn1k2M7Z4nNB/uRl/WF5f
QKHfrkIt9+uLp4vFyojSJHVHYTtLROzOeD2E8+Xvr/J1Bv/Py5A2aqDkZy7+FfkPulpsxqSCAQoE
6xkuFc8aztEduNNDc8JgPmGK9x3y8mVRLRflWogWVwo1mfTVVi8cyMRW4ibF21o7RzmC1rpy/v6H
fcF2frvEF0xt3a3iJI5h/RP8SKEFvEdsQwghr6wHRCK3snrz9xf87jctb80vG8V6iPNcDZYLRrJ5
paecu2/S+r5qPn/7TV/wKm2tRlqjcAko7elFtYb7ADKVHe5yVziG++B2aDmHrGyP/f726gwb+chk
5e9/5mIM8PXt/8uz+yJwncRakPOBZ0d/7i0TSWWX04Vul94XEqpDzgXH0zdP8+sh8M+fDlK5LG2i
YpdV/+vdzfA/qcKKq5LCQ2wQNLVFVUZluAipXTAowYes/sSo/FHw9M3wpn38/e/+w3LUAElhK8k4
XIlfkSaCSGSxz3p+tpjty7i/F0vR1IqCk3b9DfLzxzvMHE7EwgO7GfHL/pJJWt4ETZe6kUb1viuM
16T4Ztn/8df8cokvmws3kjMtb9lc4LGpreRlwmeSZnvdeP772/bHZfjLhb60X0ZfaPUk8dyyTn2p
6wyd4ur/kXZmvW0j2xb+RQQ4D68aKNmW59hO8kLEicN5nvnr70f3wYlE8Yo3fQ/6oBsIureqWLVr
D2uvtR8YXyiEEZqo5HuFmP6yzdmbeGRz/POjm9h5ruVY4+JCxkeT9iHS5P+nhclpVAunQD+AVQ0a
stT+dznb//+WMLnpjlP0VqKzhAZkZ3uXM6l22YA0yYv/uVAUTg1LgtgUytzTTfJTiuKuynnubP26
voPFtWe4K6YWat0apHQbdK7utJDYk4HMy7Znz/eR6UlIpSVVOygDpou8oh8Og3dSNN/7QFpkNZ23
pPPMSDo1D3HyneJEFwW16MHGCA16XcI6Hb7AdIpwS4hmzE85+qUo6GFEDxbLVFtAhKBVhZzEIhl2
lxctTYrt/9nwP79l8knNOO76yOlCG2V3le40UxFrV/os7sNgs3BAlxY++bpG0GSDKmBMpSJhmQVw
bZ0MY4nsYMnM5Es2RmcJWcn+VhajKqK5ht5uE2bd6vLezV1ouM1UQ7VEGY6ZyWck0S4zaVQM69vy
IWiADanxgkOc81PHJiZfB/5U3dAyTHjlXlaDjRaDMoeju3HkrYykXJeGC1d8bu+OLU4+UdX4nt5V
fCLLeK8ZvlSLR19cWNX435hEqoakmDIxL0qkZx2ENtfksmz5PmJDhcoDMhB5aE0VGsPIWfDF8oQl
Iti5h+XY4sT3ij73EO2x8ZTDDurceAHm/Lu0ffgXR+JoZZMjgYCfEysudiKTcoIe7Et08i6bmP1A
RyYmR2JIEUeBEZmcPqhQIjJodXyrON//PyuTY+B6dW3GDgcvYOxOymGVy78NjGpdtjLnfUb9CE2H
UkuFsG+yX7IjQYcoJ5EdGcWeOHUv5gzexOmDlj37zOMPCQgpSrNBqD6mjr+g7nK+lUQx0hi4oTsu
aZ9w8KMXuYmgRE/zKEakaWCcqS+ZT8hbCJih9ls6gfO2iBAtknYTSO3pw4anyLTCyWBV8HDtFM6Y
y8nCJWXpc5fEigCvGxp1KMjmJ58tKTLfFLqcRiAool5SPabau37hq80uhYeDiFOWzhuAbRrqfhyV
sR2V4HX0jxzZKMqUl4/GuedT4TYHAiDDj0V5frKSMh1Ez/Q8GJNjuIstM3oz9GprmYxvyuat1ejf
TdX4uGxzbmHQteKTDEhs1Wln06nMNsg0P7EzqSYyZE6if/TNcHvZyrkvgj6FfF8acW3GGfQ4T/sE
9pqQJmCqfVNa8aWW4xctkKDcEheocOaOw5GpKQJWKHrf8bWITdTS1yiFktpylwRuZjZN5e1TadFo
wOWnaUFdqDhvzcnt8FX7+tnxDDbxi7mBRayE1XUFoG0zIE71dnkX582a/A8aN5XKx+l9SrqkNg0B
pmWJOfaYmncUhRvF/08V7H8FBI7H7PSpgnue1hV1CEnhFE6O4dCOdxbJWFuuvae0YtQUMg2tcw5d
9uroP/56TSfGJnGL44ZlkbtNYgfOINyiGueBEPYcu/dgkP43pihbGiwMJzhJgOqqizSz7oDpG+96
v/OGK7lZOBkzX4jV/DExfXNDP0uHABOBD0tIWD/GmoJGoWhfXsmURm90RCd2xt9x5MXzuioiNR+g
GhJpH7tx+R2BiZ2Q+dZ60NHR8pUnmiyvoi/ZVlt/XbB+Hj+fWp88x8RmtRfS2bEdirH0XHgofQgK
fqT+nRiltlh906kHlLShOvfjsu2Z232y8MnZbLM24rXibGrDr7ChJSjWC3s746q0z1yfWtjIpjVJ
+ctO6wral5x+vVnJyBtn0ns9dLYc5JvLa5m9Z2NV4T+W5NOPWCe+mw4qltLIuUVFEIxT/0EzgmFd
/TbR64Vcb+Z1QVLCsCyV6Q/mfCZbV8tS6sQtUyqOBy2SLra2O4RXjpXelhZUy6mrbWSVXtblRc59
MAqzILosCLTOiEMLvRUk38Nq0jY/vcw9DNpShj73xWioA84xKdSc4R/N3pc9gEeJrcbSvmrAvfaA
OEqausZCqDtTooXcWaPercuEo2fKNiTvQ5ApQmi3awno5yod1kDRrkPw2XBk5A/i6v+ACJ/bQvCd
I7+yCU3nNGDsJNjMJY2LBcERU8zXI6ITbSUI+cIvGgRQ/xed9tEXTt+AsbYn4Snh/ZyGblbsa27m
pClAS+OnxBTiC3VbRICZAUWu3PpY1s2Y+4qgITifmDxHsRqdHlhKWgDglaFRRH/wSi8deS2I/ZcK
XcXLp3LGGFEIOZ+OEj1gyMlLqiLRI9ZQ0du0PhhZ8IKbRM2/eeqwtdIm2F82NlOnVY3xwYahDy5i
cxpjBZ6DpJygQKjSjyRJQKmGPTycq+FavSrhS1S20DEu3PaZl8ggMjHp2Ywlfmvy2DWW7PZDl2V2
KSOOaiBVzgh66C2SYc/tJInEWAxA/wBkyqkT0wpBMBxrSLkR3oMC60ezVlG2ar+pjNPf+1/STf4M
Qg/ShXjBs8xZHuEziq6wpaY28WelWDd1k4upbRTuOkdGvhyqdW7AuAIt/OUvOLOZUOnS/xrh1RA6
TzZT8sNCbwwYHRDgW+nMEwlEd7UYLjwIc2a0kS0a/0KfdRqgCF4n5K1R8M0a5GS9G6otqPEuVUyX
rIzu5ih2sJq21iHFLlDzjt57I9vKmrkVzZFy+L8dxId/fMVxT3rm8+Ct/ixm/BlHZlJZbIwix4xU
oaT+mLXwyNQHHWTbZTvny4HJmDfNNMeMWvns1BzZgbS68tWmzeyayQ+tOHT1e9f328tGzl0wI3VU
zciaeWi0qZFeKCq980gqZMjCIHItEI++bGFuGccW5NPtktHrDVJkM20h9K/lAGVoob2JnaVLc/6C
cXxRkYUjWsLx6dPuTe7HgZy1fgGDa40+kLgdnZF5xWgmyElpC5ZxyfudPSVYJGn+5HuGDX16qvte
a8s85iCMMETo35gurnfx7chLFDNgBAAHDOXlzRyheqfPl8llJZUmhSGnxcGf7qZXeJrlSNjsr0cA
OQLDVB8Ahr33v0bt9FtpLYOMTCguPjAotFRVn1KVquponrY4mQas2mf5YVAKmey6HbxjtzXo9HLn
2TB3fP+HCmJxsecbfGptcnTcgWuouBrJNZRaEHOtY+hlqDH/kBleXcbqn53UyeImztA1woQxex8N
G3yt0+9CRnzTauH5On8zJ1YmXsrPLDluNEjIYEt6TB78m/YDjNeDs4elBGaekUBgsVQ/e2wkbgcC
c4bO3ydPytAQqnJ0UrvchvBU0OSnwUknJrpptuimrMQ3g2GB38yib5ynwr58aGf2dXynacMbgK3O
HpkI1ndBs4LE7sxhP2oWKE3I1Fj1t28Z6AsFV8aFBDEkT9fYpmjOSZFW2WVF+1bpfajQUlmDij0x
r/56ReaIVeWNlg35LO4pOjePeskq7IjhA2PUBLd+alQ3L1v5dCAnsepnJM7Ppr4EEmUagnSe1QZq
EFW23pbXuddD2KWBqjQNiA5Lrz1Yuvtu+NBL1mkGVN8Zp9FMpsjCJAf25iwl52dvxenPmbJQRGYx
IJoF/Y4m/+xSgYZMs6BvNW9BgRYC7Ath7CTmErWhGrrCr+zCTa9QIrkCbboQIM8cRt5T2JYRHaes
OsWiFDJymHWkFLYmMszrGE+pX75RK1o48+OFmn66YzNjEHH0eHedXPi1KMM356T3Tlbdq1Jy3UnM
3LQutPHW0+WjsmRucr+VlJZ3kgUgHKUsXwmuAud9CWt+mTIfBHyuKcK3f2ERsQNj5NRAkGFSTZDy
JPEEH7LkLo+YtAyuo9y1LeYEdfiY5eTffDUeWmbIKE4CIj/dTst3zcTPVFiW4Ewohl+jolSD3NXl
Nc2ejSMrk/emGSohbErOhtXkFHvgiiNGLZJmIXA4CyC5R1AF/Hcxk3dGK2S3FNK2swvzXmiBNQvx
Nuu6NaW1pcdmMt4zvteYUpi3Ji5SzxsVzVAmZgJPaIBgMcoSMMXLtrsOrvOFNc1v3X8NTTVTrbqs
80zTuFZFsDFzSI8JXCVxYT3j/T+7VRw5mZqBDHZvcswzsR0QaDOxkqXXnl8cTDe6Es3mPtTKtRb5
Y53H1pR6KeqaCUQgwRcpkUgGyfU0tnR8MfK4CoUt7jpb3FJp2qhXMtMvo/aka0sL1RhmHs7XeWxv
4j30IK3rMuWzMdZs168o7zIFLG8ThLdgtUPVwdx010a/hu7tqb3Pvi9TDp0XYjk5xz9hstVBEOhR
nfDE0ajTvIgJ+HtuxVr3rhrtewQzoma2hz5tFq7gTBh/ancS4CpxKZh+ztKTg3lt3aRrZzPqgnzS
tdvjfPNfF88nC52+Ob6ZqW3EQgf5VQ/vdJiD+2zBWc6tiuEQmpI0v0Yyoon/Kvym7ZCR62zztmLQ
MRnZmYLNyEGEqMWmeInW2hIwZeZGjvMoiLwrIi/qtBJUjXiGMMdkLjy4iBaGSrEy4IC97DLHYzC5
kcdWpvc+cv3WLNqMh6d91xp425jx6tVh44ofjrYk3DXjOEnxJFGl/CNSEJ18qkxRvSLoXcgNvBe5
eAgGyS4NfdXUS9jRub1Tx7EkXdQ+tb5Pn5vACzLJDMbP5d6amgA3AtURCA8u791cNsV6QEfhzQhZ
xck1z5soUoeBcAfB3Lss73ZBZUJ6Tnc+6iFVyOqN0rf7LhvepTq2YFe29ij/Pl/+FeewRxQtj3/F
5KZ3dY7MrYseS8v8JXRna8G3s+fwJn9pbiidM+NICi1u9PdCu+uQ2kE9aOHxmAt0ifkY8+dpRy5t
WsFPhs4KDJNgYqw+q+t6p72bXPsAgruYIc1FBeXRiUxPLa+hRnXSIFn4vK5H0ZnlxWoiWYRLmuKt
NIGCumdsRPEtyn6IsHCZRr2+vMlzWR8r/GNxPHFHFkVGKWpNxmJBMqsz/8vwfXyroE7zu+4hebEg
eGj32lLIfo7JGD/ukd3JEZP9ypP0oi+A4PXb+3uYfZCMVSGIW6yGzIQaFhRIimWNmiJn9dI6lcOa
NwMqmVQC69b96PUmZAJHRrCFMcFV4voa8I+of2wGa9S28BaSh9lLq8ErAw6PXHP6SNex0sKLRMgd
N9ZepygtQMKjavmCmXNU47ilR3YmW6p3gmy6BhTFEMwf4BHaozXwKdryAHPvrf/Q/UB+bxctytKf
J0eKhAYObTX5k8ttck9FNwq1rqwaUPSwv2TMWwvSl78+pmwdqoKUHVXaQVMP2zlt1jgpdQIYUDfl
HcJZBbod4Aijd27ISA8oylsFGpCny4bPvx12NfC0/yi4TUtphV6WSh/qqZ2nrwM8HUqKUsMSIHnm
FcYGkm+ftW6GOCavcKfXrkQ7Jh0rt8qzTESFhDK6TT8Qt4XdCaWdfxNegC9CgRdclKWYZw2ZRilc
MekNKi/RW5rA1WMwCpn++NvtG3utFCRU3ZCMM9Ei1aP0qWdSZWdBuQbguC9D/3fpqwtH//wEAuMB
zgvIj34BX+zUiaV1ofhB2tfcrPhHX5bojVXRgqc8f+NPbYy/4chR+tRVmlxtaluK5XpNbyYBpWH4
61zrnzLr4/K+LS1o6pU7R5C9Oqxty6PWl7uQBhZltPTMj8fq9LU5XdLEYTi1UPqZ6+e2ugse2l2z
R2Dk9ZP7dZELcW5BYzwBEyKf+ey0URYvSlPLG7uGf7cFTCNE75e3bCZo+SdY+I+Js4jPiELVhfeO
d8zdG/vkGQicD8u9bFM4ZVR/wTPMrYiiHq0+WERkynqn56ForQYEadHYQWW96GZ/EFFxW1jSeRA7
FjCoG1rSKPY7rRz2nqgXtcySYEi7RjtBKbfwdfmIm5oPjrfyRpajdQuF1gtI2oe/T0DGgqxO94XJ
MdCTE69kpkGZVSYrlDt4EXr03P1q70jOwoeb2cgxFJA5HIjGidPcOSyCHKhT0KKCoqQ7RtYbZK6t
eHt5L5esTNK3KhTSKjfKBvY95F1CM4LfIxGvLhs5fy0oEB4tZXImLKsRtLTgJcwb+SWImoNct7+G
PN79tZlx/A9aOZKosfJ0evQSgUq+ngql3WThTjXCtVXDJLI4QTCzGs42TVjE7aEJmn7/vPVbpU7T
zg7b8obJq3QVFUijVUa+4IhmDYFXHaeLFAl6hNP1qFEjK0OckRF6sJGm0Y3RImhrwZN9ed9mwnka
vQxXEgmCJDzTDcz1qvW6kHA+/x39klbRs/OlRMHTWUFKv+6R3rpsb+bMga6gIUteSPowfdalsToD
tk+08xDRGTN8aIViqb04s3e8q8CbR5zsOYLVGMLYof4o2rob76Io2qaddheL1sLrN2tmLNbhBwgZ
plXVQkmyuvRc0W6sWzV7T/WfqrjwiM84O9qHxOgjaek5WNBzHC8HJtLYZqmA5Ms3cQ01lNpsjOQh
X2xif0JAJo8fWtH4VZ2OJfXBccVH7zlVQbVxgYPZauQifQAIuL8K3Ib5FLH+5QBz+Nbk6OBBOxDe
NX4irXPJ75uN4A2Vt0kbHpoVI+L1jdsKCgoJJaPYQoZ6ld7od0JoDnAzSJLdBKjdSUUc3KVGCR1p
oAXfTYQ20Jn1M3EfZXX7Iae+hVqbaFX3Re1VB1nMko3uo1JTSQHjhJIqbC4fzJlY5mTtk4dfrcu2
tQxvsENXZqiPEZPrQHKQnPDU2C6G0lt4yGYuAsLDEJHQ0qd2MT09aewCeAsJA2vNeo8C51eK1tjl
Jc2UJkkMjmzIp9/TkFrVjaWK1JkMAc5dpjIjb4VuiLHK20eFGRPoIYctWh276iWvVrSirWAHiAWV
pMs/ZXZ3j37JJBql2iw4rstqtch5DRPrPteDTZhUXwtNfrpsau7OHC963PijQ5zXseSFHrc/toxt
HpSbrCJbqL46pH6alSy8O6MfPrsyRwubXBm5twLRUQYSTAHW2trNbDmSfupif+VnaEeq5VWa9XbS
NQsAc2NKmU+74PTjTg5s6WhaGai4H0cvXXQC4ChT+g9+xe+2YAJW6JHFtSprl4TFSycr+y6yIJdv
rfe2dn74nXiV9J3DbEcdr5VC/GI2sElWBhJWjNvvemV4CUtjVOKKbzQR+hAphzPYa0KmGwzxI+mK
ewuZrawWH5JAd9eqEtmNj9qM4ly3lvdb6Dp9bQnyty5tD0bjR3wKuvSx8Dh03Re/b+/LPvvK+f8q
ORC6OH4Hr26G04lbMlbUMawIeaR2kF7zIXgtIvNbqxYwUTnXjjzcy5SENnpqfkt9VVy7aevAOUMe
4no+MYyro+Ct33tyU14NsggQoQmHe7MuSU+MQFrrViFvNM/b9VULRrNpDyCZYduUg2brIV9ihvS/
cznQN14MQWzqZS880jQtJBFAce1dD77yoCLWacr+jQXwASIvhWq/NhjrPJOgzJHr35lilrZFrLCh
YxzdFDkCNUMZ4CEzVA4k1KVayfyVy/W97DOz7Tv5mozxLkHws6iMHt5352AGyV3sqWiMxsYWRLc9
iEigIEISa/LvQnLvHA9hER3tIbU56Hqzkca6TVXGv/3BfBfF5ldFpAUxLRImmYYKV+Gvat/9paBb
45VGdBcmoxh3KD7rzF0UVXFd6fDLBuKukIxrvU+ildqQ50N3AiLNThiYVKJ+l0E7rmnZldM8e6PK
lvV7SKrbVvloG+OnlVmPfVu5iN2oo3QS45Pat1otrwV5YKQofDDRohXTKLR5IN7lEjpzp4FMD5a3
Puz3tYkCYmRdSVnwOkjDrgmi96oadrL04crRofEOdDN3pg7LjC5uwXCu0gay8NxNNj4gSkf0d33k
2UUp/iQDX8ewYjMMRj3mWumUrcheMhW6kaFdB0mFRKKA0Bkyn056UCL3uhgCO8tYYVSgGn7n1Igb
at9BHa6j4tkrs52nSB8UlK7rVAPhG6G5FQ6+rQvwsLXaWiiNNb29dY7OIIxQW5cyMQqwB0b71k7A
zekRD3WidwhIf+p5dw324XGQfvZ6b3tmXFJaPtSa8K0xzS+pCMGsC8dko7wRXq8lEfU9K1xLME+6
6l1YKDeWp2/D4IVoZxP15i5Gf2ygWqlZ0Y/AGra1ouwa+rtVXKO4ByFlw5+1H71VXZEUrtOkh1ZJ
+qbX6UfnIvZXDupj3FV7IdPfRJczLVPOrlIa4ea2L6PbjBJ3qt9R+kUl3Hgqcws+prj8pLDxVhJS
g2oKh5UrEq3E6e1gQJibdzobrEJy5yB8P/h3OKxrebDWgTLcmp3xFWYOEBGtch1JVs2BooadeZm6
DzPzQLk/WQtBC5W+JndAN82nQAngpYzFL60vba0QAUkrhdnXZQwGyUnvh1rBki+rz7IH6VJnOfeR
3EGR7OkP6siLJXRiuWMw4iE3y52SEcGrIEWFqISAz4weI3D4UCMNN41ePbWRAiTduitK77Xu0x4J
MclZGeFw8EsTEWDA6gxrIlir+ogRmRYk7L4mwr8ECVBs6atENJ+MAvmvKpCfUrn6IUVUrjx4f1a6
4L06hQB/ZkupyRSEldQX/lrx5a9BER1AAzRrqa0PeYVjTTrXXaEJ/VvokbeTs+wqEiAQF+ECTTxE
rspIQFZZfar9BC2hYVOk/ldJSqHb7Lv7Rs8/KsU6SC7EU4JnfFMht1oZlQldstH1W4q78GXT2dgV
A+p7Sl6htSPJr/SfnttUCqG+VoeVJopPglHfqnH5KJoIG/reDyGGryiIZHFFTwmRHwFeQbk3XmIz
+1qIOZBRhpCaSr0LIuNr3yCJE4pKtpIj+eC3aL55loGoRed/kHXCxc2/3VjOXaANX0yp/WKgzurK
2a1jjaLefCwjhTowGD5KJk52fl8jG2wkb4LS5msjzw4+7TpUV/XfDN65uF/nI/NgWw36n3xSWmll
/eLX5VVb+x8QGP/0pGL0eCwvgbDdgRNjcKVtVrkPnWAFq7QM5E3iSldtkr7rSXiVhZq+lgzECCX/
oCv9fTPwOPkNZJplHgKSjBCdD57EAQ0iukHc0Dq4SfPu3XBcb5tRMVlJlf9sdnC1mQr92KzWAmJj
91HvdZq2Oi3FKIBFtUUvVAnbaqervWsbchq8hIkEeDAaGvwyKru5FMcry08FFF7Tr00c6K+V6N3E
kWKilMnz4iuoK2ZoREfJzz4yBFsvIqjB9PqLoqFi6eXuY674tzHxAd4SB5t1dIwEA5cSATXzB1ty
m9vMVB57Rb8tFZ++9SBtXC/X9nofPXqCEkJ9Bo1tUajXhOk2aNUckUrzputJSRo483kXXwVWbjX9
q5U1t7qf/xJ6ZqpwalmTeCu/RlKvKb5mPXqLVvK1zco13Dr3/RBsXBnd67h0nnMXMaYiHods0bTP
tMemLHa6gaJPiBSpUVWbxuFnRC4KnUoIE2vQAe+N0/zF0mp0rCzg0ZIBVXpm6LCIxvov35LvdU/u
1qLlIp7c2BFqGwB6t54oPEuleiMjoLv2HYsx/DB67aBBA1d+rRfOg69X11KO/jPBQu3vB1V6hs7v
4OcfmvaO41v3Blp+qauj4GwYTxW8/VF/5xbcQUXJEMPrdqLbj+q7erBS+9aOcT9i2j4PRfBQyNku
NRDtDC307rxdWxOmG2amwALKGav5SrCCKb4BWFWr9nmjPyqWeG2K6rWgQunuoxW27lPJXDuSC4ke
/PjI5fhavnMr33bUL70vXvWqtil6IhQurhZXkLy5b7rnIgqjAGPUm7fI1W4to11TsrS7tLtqPRhF
43zbmYr1JLTtgyPHKHcVPiIivb9vVOvKDwwovIPqIPB6wC5nrPHAVyJ+dj34/Rc4pu81BKx8v/ta
10QTZQbrWJGiPt3LBt28rtkNHTyFYXjgxSaIVA5S1efXjZAcGG7c6NZISKfeClpRbdtYR2qv3KTC
W9Gj4DQw7oUqilkNqD8iDaybm4yCTFmatq9U+0YvD55a3nYReiflq1+/qvK7E3+z3PJara2NFOuH
ptJ3NX5GFBAeddS7YeTGq+or3XxPHfk7NcBkdLAbTRA2XUlophTZwbP6b0an3uRic98Y1l4Miztn
uNEdZJ768jqp8r0XeMgLpjS+s1cx5w6LtuuK+6CGczwek1izO1iah3Q6MH41pLGpx8V7nxfvYdIg
5t09NBq0r2lhRFu1lD64qHd9hnYiVP1lkP+KcgRRpdr6rVneaxFA0h2mey+FW9FE2T2Dq6/pb6pS
WDsw4Ht58hH4cIcPKa4p13vErxuhAp8oQtOuoanYt9GdXwRIhpsCevbhbduWt8og7rW8e3Gz6lFw
kteGp2DbmOV9nycc0wyVitj8gPKBvmjn33tpu66MRFiBZXu7nNHNJY9UJJhHVnWAWOokje2cQuys
wgC+Vki/ZATxEg1KX7OGXUL5ednUTNuJKB72Orqj+phFTrLHQJKMOvZI2TqStmj7feQ+HpsAqCqU
Rrz5BE/bS2xG5ws8NTpJItVUkcwh63q7DMPhLZbNF0+L74eCU5VkxQIua6ZsBcxMVWB5oT8Jh95p
flz4Zp9UEYSmmaXcCGn+KlTu1hWlJbTJfDXJMijH0t2gez9ZVckAoOPmMSLuFpqi0UF1oSIeZe3z
NydK9nEbPzdKfS0rLXqSZH/qvROVoPG1TRwYN63cEw+izOntUV4Ow5e2/YU/sZPiIxBlOxbRLE11
WpyE22RFTlFxM5AMk3Q8p8Vw8lKBaLZgc7ScSb6dlrUsCKJa2W7mc2NuR4zOwuE7hzqQ0h+ZmHwa
KwJgErd8GvW2gOea4NLbUBYbQWzmlfKIbgdtttjYR3cBNM/tjbhUppk/G38+2aQjkLVip2gxD6M+
3GvFs5I9DMJCeeazEn9WMTla5KSyPchGZoU6x8KHmpz4kgLFdyg+M+MFFlZbq54T5v+jOrwpQg25
Y0YkEtS/tB8QVlz50U6Qkk0DfNUoavSAwpWUVTtBR9goEhEdVe4q0V34xQsfftpEG8o4YR4HrHrg
1dc1ybGaGAtVpCUTk7ZSJTiq7IsyJMNJD/3GSBwcXl0+XHOfVh/BHvA4WTJ3//Tat51WJmrpSSSZ
ziYuUQ1neqFpvv0LK0euerKQ0KEsomWZyP2DRjgfpOpKLpGLN9tiCZF1vqBTpzm5j0NTENA6HJnI
8EkHqtfK9Z90pnCXbqV8VuI7NTS5lb5SxH1jGUg4aM0qDLpDk4a7oNRBCRw039/WqX+lePLjoF4b
rvBqZEtCnTNt3NNfMLmWXULSrcU+crfoTHjKJt46VyPQi0HK9lf4L58jUP2AEyzjDADpBKrUCqWL
XEANjhURrkzwHpxuQGMvebl8Xs4P/riyP6bGvT8q1kqU2DUKOEhKi0DJxEMQhAufb+6YwLfLUIbG
LOMZT59j9pYoCFytxH8Jsx+1ed+TJfz9KgAFMvxHs2bsP56uootSoHICT4OqRTvPydbMeGwvmzh/
GjQEdP6YmJx2P/E6l7S0svsc7V7PhxOZhsUqaZJ7Kcl9dNYZL1PzYAndfI4UA0QCVQ+hN10KRjFO
l2YFbtYXQi0BoCoOdc4928qkfgi/bdKdtZbvh9+kGhoT6MMoez++S8v6ozPfkB8BVuKT6uRsDsSL
Qy8yyrS1xfhGjnZUQ+7yqluoqC8ZmexwKtL8cTSB1r5ZoKKR9T/EEIm1ztFe//pTnqxm4k+qqHRV
KUole4CNvY6MbFXwDyFE8LkSPxQGk5eVtLlsc/zxp4/u+Bn/7ODEgzixFadebbG45sWqHt1U3JiI
nZqUiy8bmttF4gfmFwAyUxianJe2sNS28nSemThDwzwJr3uhqWDEbZ8vG5ppXAMJhctB/ZzVP5vo
zIW61hNw07aptNtChb1c8G704KVVaVbod63zOsgJul/or7koU1fZSgy+XP4Nc7tqipxH7iVwl2ko
LVtu7ctRxZyG22zcOGHQq1iLLUkyMm2XTc3t67GpyQeUey0XzKqS7YwHTtepNrrJyk3/HnYABgDa
HQB+TOzTBz697oIehEmUcwkcU9w6zs9K/xZ6gX15LbPbdmRk/PMjp28mXt4JYw0kC3ApT7CyP6fx
KFBWLoRVc9kcEwqmAdAD3wyZ0KklX4U+3wiVllHKfuveIGSnXtFNWY1Kyj5w0I307e8jIHYQdIhm
jFM8Z+mV2xadKDVkKI5b3sRV+13wgn0n60sMbqOXmN7oYzuTA2HUSWHil2W7RwCozFubPtpW9YxV
PCDpm/0tpRBo6JHviZQRROtZLldFg6T2isRGasJH4YX3shXeqNQ01pePxuyquNA6lN6AP6ezF10B
HU44+qmyUFZSkVFpvI2RyqA30acLa5o/HUfG5NPTIQh+qUgGHqT6Gb9CoLUub/2X4E1F3l5AiF1+
X8JdzzTkx238s7xJEO4kSY0XVtDsoRHnrRukqUbV+8xWDkifvKBtrK70lQvh37pEujlTV8UuWdcL
vuRzF8/OztHPGKOyowtoDWN5WZHRHtyo/bY5iBTlHiDHeXavx9tRfvEf9PvyYO7DZ/7/bZR9v/yZ
Zz3A0Q+YuBkQ2bB5eF5rR9X1WA/T4huJXC4Pl56jufMEVJDRc5HJgTOigdAKC945jWFtcwS0qOEO
/K9tZk67aqChNCLEby8vbc5Rw8ADTJARtPM8iyEbq+slA0etfpQWf+39aAFDtWRi8vk6pe8KIk3Q
gTQmrf6QCAda9AvrmPtEjJrAIjaCHaE4OT0jUZnEndh0nJFcC7Zx7t+rqWUXqpmgPCK/X9608RdP
DyRxszQOPxA4TMHKcP8VqgSLuF0mdOlAiQgL0cLslpkWLAgABM/ZuqFnTMqUJJuRx8fW/xmiVZpK
S3DoBSNnhYIkkAErcK3KdlhlKIwWxauQ/bi8VWdxjw53K+R7MocMlgBYdU4/TJppRuDEoo5Cn3sX
PZRwAxRvSNispNdine20q39hb8TaUnmF31ScDrZ7Hq0rFVICOBAkVKdr5PCUp2wbPEGzg2an+3bZ
3vQojMs7MjcdXC8UsYupQtEWk7430Gfp1UKcPz3YnwbGgVRm/Gbqn0nt+l3TxYptVd5Wb9oH0Gu0
kLuYHKbtlqqg0zMxtTZ5prXOcvW8lHR7iBT5xi16GB3KDvVToXfsyzu3ZGoS7PQ1/LdDyc4ZVFNj
L9/rqNamZbrgu8+ezcmSPmfUjl4Pf6Cx5kTYUXfILh/KnfWkPKn3o/phtlMehCtpIQk9G4z6tMiQ
C2wmIrDbKQ+AEzuoanUGm5gOHcmm8VjEPgBIEeWrBpSFtTGt7tZwFbtS5G0tQd59eWtnDyUOSoUt
VwcmOHm3lSS1lCIlCw71DToWa8WJtpct/C9r/GNi/AlHu2rCUC/EUS3axn12BRv4tbpRvxaf6fTS
xOQnDv/Y3f6zn39sjSfpyFaStbHUImrC+59cFVcgYxGcvg8eFHQkEXT+8OgL7Zpt/hBsIwIhaeu8
yfsiX42ixS48OcVuaapwPJuTXySPZFMIOsg8m1Mno1OkCSqnFG14Uw+tmv6qRWWfVhmi0vJV6yKW
5GfDg16aS/dTnkYI7MWx5TN/47a6FKqtZGsMT13Vr83hf0i7siW5bSX7RYzgDvKVa7Gqq6tXdUsv
DFkL933n189B3xmLjWIUPL4PthXhCGUBTCQSmSfPSaCIWZ3qc+zLR9SYHcUrMVQlQ/u7OmZ3TTA8
DwHEDlsQrJY+l7WHutLVToAsCGk2yh3XBCykUVO1TAhYAKgSuHLKoOMI9VGbishDGZZzmneXD6Iv
BSBjDBqwgHbFGHC1I9n2hE51lWZ8JJV03xezChmD9q5TI06QuprI+9jvjUH5s++12tSWwKWKKCgZ
EBt9kKzIxQzZWXmiuplUvOmDMOhscqDUV0PyrGHmDKvxlISrHOre0EJfJiYXdawfuiwPkhU8x9Jo
/B5D8hvqeM5aid9un+6PmHj9Vf9sM3O617aVYMXUvfE9fKyD5KAd2rv0gRZyR0tzhcfQIz75Ut6r
d+B74HT85J0rD1nVH+vMee9leWpwswOp7imebqeeUX4fRWt5yHsr+qYAB6H58UUkrgoBUtnBw8Mm
LxDfzsE/ITpRBvjsfV5yEpmd6wqTFGAAwnQa6A/ZmXeSJSmdMNQ8oQ1QcfYM9W5NDI5772VLsoSx
cHQ9MGwAiunP7gZuYVEwRGQv4rH5TuMbJaVKXhYngsgyf4LwanaYehnOraFjdAf1r2tt8WpcU60H
yv0diFDTaqGdDHSnrV/a38Yz+pbOcuK9pnZ3cmOTcS5hgey6oKQKmmeaP4bR92wKT3U68pyYZ4dx
o6UdVzER8STAm8Fd+0eM430HqvJ3Cbk8sepctYLYw5QG4li7EQAwXQd5yrALMP72KAwApi6jDVpT
wFUyGwVBO9PBP5moB1l8a0rdljsIMEaNYN8+e7xfTQ/H5rLrjFKZYhmXXSW/JCsk2yk2iEtpR/eY
PeDb785k5Uo2D0o34LvLs4ymNEhZW8H9FwvRFfCW42rA8BFjQq/1XEpTvGHmsgMe9aQCa1Srz7eN
7K7DBCWXgfb8NZ8lGjISQFA5pMzXX1NRWQWEv29buOpmfRyRjQkmJVZLNYTONR4w+iOa22OQHE17
8DoZ6UXhRFxtsb3gB+6/v1fEpMVm1NYGiJwULxkUS4m+NQQXHeB3qsjLJfZyONzYf5vSaTNl42qh
0IHECSPhHuAyUfcd/NSulL0npq9K4Fwtj0v+ksfAkHHqAftBZ2OXCXJ5OIAKb2yIp0UOFfmWKNFg
4XdUCFE4AzUAkKaFxK3kHC2Os+jMXQ7x22WtInq0mh/p8mVGof+2r/AMMHc2WY1KrtQV46oA+kGE
VqifbhvYyzu3X4z+gM0XG4uarDJ9bfbQ/THUyGkTyVIEcGtkCbRezmJ5t+jqvznIm8/FxNEk7UYj
IyFKRFqMrNKQAeubc8MbpYonGs87bDoT/dIF19QKRIUXB6NTI9tKXD0YIUrePfR+6t/eTd7nYiLU
lMlKrYx4Wq/60wgZ57XjlS73LMioQ1BWAFqbYjy9VQGCDFWEWXH+BmWSCPj220vYc4itAcalDTls
hGTFez2TINBqiL+BOJztSeh/TQlG9Yd0sNXOeI+IUnF8fe+e2lpmfN3sq2Ys0TjyOmgK5/19LZfW
XL/eXp60Fw23VhiHHzq8szqoOqAjEvqlMx/6N3Gy5pMY0Pd7fDRAkCtYIMTg7CvXMOP0yJX6MMux
PBV8KimkcdGaO4iG+x/KKFCq4InXOInT1Ede6r+bfW8XzRwCJarSUaUpgOrnD/1P5RB70yvkYpXH
8L1zDEtyWz8xrByvK75gLHflzKmIkkxSIoiaePm72j6tpjW5up17pqt9a8a3xTP9yBbBP8s7jTyH
Yu5ZzLlMDWlinMZktSqlc6aiBFZdcf+NS2FQGdyaGMm4GlbPmxUgPAxAeeuP0B+D8EvhNq+hg3k0
L8ekx4kSlZpO9d+aZZeXFz0GKFEwwfCC7GCOg0BJ6JnKAENbOhilAAybNMmPHF4Q2g2qWNLfK2ZS
inJSZYx2YMXTRwsH0yOgeaMvuNIt/ZgTVHc/4x9jbFJRhvCe0DR0ryETSFDE1rDLkRDQuBcTb0+p
K7JZ7GZhbHhFWUsEzxwWlt9V9yJw1W+NX/jDV0p9Nn4zPOTqp+hS+jxaBYWG1VuGmbDbZAKpKZUx
KlKiLduKA7Q2zkj4dbRGtMhSkPhBx9SfLcrGRuwKVNGzrXqFVzZW9dba2bM5UQrn4LZv7103YHVX
UR6h2hFs4RFT11lujBnx6koQUSMAPFzLZ15opJcWu/itFSY8hYqMunNaEC8P6pfCLfzaDS8LsrbY
FThVEN6CmFhU5+Wo1EJOPFV4m0zM7km8x+jeBapAfUaBSyIcsKVSGUos2VyVsOBHB+XwfxRWvILh
3qnYmmHusbkcjUlssGfttNhmDELvZrTziSccsls12tqhv2OTIGLKFn2RMCUfspi1R6Hgk4M5rAPP
1XYfD1tLjBcsojFrq4TCX3nXBjRPGw9Uxny5kw+8m2E3gG1tMW4QTbma1hncgA6GR6fJr0DWbZ4F
H/CVQ8cpP+36HIq6REMUQ+LG5GyDiFH3EUpKXl7hoisiO5J5cWsvfACG87cJJnxgtqQlNYE3dO7s
VE8lJIDVQL2Yfu5GscWD639QG18d2I05JlUb+n5uBR0+Lj/i6pFd7ZA/0yLP4GCUeUJ6PWOmHmSj
fEr5XbcHgkBFzQSVchafE/ZTSZqwpgtNH5bf8hftDuNM2aPgtu7sxq2VgBuLyxe39wXRapQ+uKRU
XPGfD4GgdZjdBauqN9ZfM9BSipNs3Q60excPGMUUWj2DGBHL6gOVsXA0Y+xoA8Znq1x7yZrEAnM7
yAqRXtgVpj1uW9wpRBMJQZ0y+ShQw2SxQW1RVv2AcSxcOZNLgt4zjoUbue2B1qGjM4bEvBzK1TwC
lJ1k9JPdj4iziSixGZJ+Br+kp1xCH6m2k53lY3aQoNpzAnOlNbulK1rogxte7OZ2x62/XF83n38A
cx71WsNs4IQfUN6FfnuBkqD1Y7Wrh38QZ+hB+HxQPptizuU0Lv04o6IF0SDDX+8oOV1mj0f5XQHl
BD+N2HvcbL2ISQmVtU7SfkUYkCGSYYwAeFXPi0b8Sua16/ZOBPpGkKsnwJZdQaQXsx5mKa0AJWni
sziWPgG7wW0H3TvqWxPM3i0ggmwx6Ek8/ArM4R5KWfATLq6QtxA2lJVJomtVJGNMtA1A6mdPGI2/
vZDd8tR2JfQ3bDy+z/S4QBECd7UzO+tL9jj4sWPakKd3oNN6oXX45K/bNnnLYiKWkYdiriSoiJlD
nYNGYjhEUfHlto39DwSaHGDkAVdjGxh9NpYYncQHahL5KJWzRwQFkytxxWl/79oBVRImk9EmAdvQ
5+1LME2LEUHAljTpTp3OpfQ4Gpy0UL4+qNBhocyHCIWAeLCJf9ONRVdEMpztmBw6XwBcUrW7V6gf
5n9BBwIpN6YNkPzrlSO8oHhOH1a5z31Y7X62zc9gfL4uAchqQpFeb9oPzPjhYWU8jEeqe4FJ+KPw
b4rDSElQtKWNfVBoMolQkkDkRphHwwP+xc7F1Frad634y0i/3/aVnaivfzLEhCYZYrBqOK3Gx23T
PhRPa5C485v+UB763wll21oOYEP1cBTehICXlO8dQZjHHB7tr0OgiD3metitSzUZnnaZ3EoKaq/y
E9WqD/pz9JD0gQ6W2eFQ8wrEO48BKDfIwIHjOQAeaOaqaTrS5lB2x2i6mACn0biJpCIju4OKvTYF
+VqDyJez0/tLBVAVzJcAZiNAfz4ukHOXUlWDTXqvp0Hog4bCNp/EZ4wMO7krnsyA93y9dltcczBG
szJcBlfLJGZVlGmneB3IHxrRsHEPcYLo9dX22QRzMlRMWodqikp4LN9pWePFZWr1lWJNTW/fdlWF
txrGV6pBTvOmALHQ0mrfDRCRWGAQRkXyZKi/ZWWxxRiojPS8mN2x07K3cW4PCLSZnDryGGEcHqjV
TPox50BVZV0bAOx5bhYM7Rpf+/D7BKTtDPnsUMOrDRQnXYqxnxmjIwsQ+ysGS8ynbswP6KImnB3c
wS3RLTQxBaHiLX/FlyvoxSSlnazj0ZN8V383TyDn94hLHivIIh0hUnTmHrvrsPrJJCsDPC1iUvUg
JvTMQxnIbg09gMLWXPVddArUOnlF1n0n+XuFhDluE+jSyhKSW16Yp3dVdEkW0cXtBWoNkbeZ15cS
VkZnSjQVL4MreKgQdkkxgJ4YJTCQsK5Odhh+Rd/0AONB3vLSXIoLv7m+65hgpsNlCywvZrmYk61S
yjQ8i0A7E/tmLiQge+DOi9G/5Cpl3RhhanvGMEwV0Ki6J63zeS1EzK/0rli0nlL3d4UGPUGFV+Hb
/Wx/TLIvgizCsH/cYS8N8WsTpjYlVW5A/lAlCuds7yBB6Gf7ews/ihCbVIzEE8SoTXQoO1cK0OEw
L/JjCKSTZhmPsk0LmaGDWzD9a/UXyVHORSD+gG6GIwTD4b9dNhPSUhFzIEVGP6e5HJs2vDfN/FSC
5VSL9NfbMW2n4PF53UxMk+XQkMYVXxVK3C/VMQwGD/RH7urKqBrGHGv7fgq8IpTgDbA8M8bqygRR
YaehLWpi2l0Eq4rEuw52bjm6oD826G/YfEgVfA6x1OMRR1n4oX2AW66zq7Np9672OwJYjH/8uDaZ
RFTEwGGoC43iZbml/BDeay9xFdPRX/rFyu+nQDzlr+bLwpuu3D+Rf5ZKj89mqZHUqBMY63VPBGFG
1JzRSnGhm2otM3Fi8wSqGE7Vd/c8QpOVljt2OEqnJhqw9djbNl9s0D9aC1QH+vCkz+Rw2y+vJjF0
VFU2RQi2WipqZb12K0wRrXSTWX6TC93Ro9Y1BCwyhjxiMjzESRKM7XTqjNqe1NVfi/BhQKGwjxTo
h60pqIjWsLIMTYTUfA92oUYcLIysc7Zl/xD9qZh8XLCbDwE5cBkMdnRfwsTOvmTyWahBdtf56hII
82VqXdn4qmknueTlkbsnamOZ8Tx5Wcc8xPvIW9JAWgHff+N8h10f2xhgfWyCznAiYGm0Laq6jT86
4K2wF3TqaO+he51P5hOBwLLgQzfFn33lKLmQu7BBaSFa3HcQDX1XlxDGbUHfruFdwu50PHTdWocr
TVVofVY6VGh99FZ6LzviX7xyJk2IGWMYXUQWgklsMBqzbz9ZGCOCSS5UTUBspuWPy6q7FREwIPoM
pCYncdj5kp+MMUF/6NpJnQcYK7Ts1Rjms5CmvLkumubcWhATf7MsLloxl5CT5vq3fB6daYHk3lwt
btfHo9XI08s8oMzYdNM5KZIgLReOP/G2lInOuM9Vte5D4k3y+n2JVEcWM1usQHWnZcGIhvtt991p
nxGMMogoEGC2DK0q5nzE4hDJSqVqqLCIdnbQ1EMMLRjZjiFM42Svmjs4qkurxA10IVpLP5EHUFHZ
kZ05+S9wuKU+oPTnwfR4bZq9z739Ycy5mvIQhV19RucdU2bCDA66xLm9dro09mNvLdBPsQlKUpdn
ZrPgUsqTwerin1H4lzz/vG3jSpITYRr7CwQtqMzxR/b5DJpprctBLQMUjXnRgQrPg/A4+P/RvZFs
DdVicpQBHgjd25avH9CfDTOOVORqXxNzwN2nrkpQD9A0mztfS8GmITU6JggXNPHiagk6UfJum97B
LXy2zTgVWetlUlYEoUV3Rqe4h7B19ypEGA2owJ4JPTNxtFYM1bnlL15I2nurfdpwxm8qENI1Ca1R
T7Z8LJ4UZ0Zt3DwblnmUMRMROTyuZO5qGT/KJqKNCiYjPePb6gnvk4/u809ldkE64Civ4oE46Mt5
/29iZNaz6MW0cd85FefUmIAFi2rMPypnDemior8rHQe8u3d5f9pR5l2zqCn4xhq48GTPjmDRVH88
aa6J+Q7MCz9xfGf/3P99YNQrJGQ2hLOE3D76snrh79KpbDVIv6jO6Mp3VBmO19je6clRb6UKl6B/
wAuHefsOkWmWzYjv17h1MAfKYXIlB0O1vwo7sT+wTW7+qh3TU+ZxW7e7MUgD3zxmJfFB2f5YUirV
giIxRguO8YtENeM+ZP+SoDwprSU76lvkKJyq8EdqeBX4NkaZI4JLexnWBSpUGgBFYHmzxyoIncaZ
gHrpYgvEfby2MW+ZzBGR69mIWyHUPOTG7ip1fq+iH963nKR4P9puVsaciQE6a4PYfCRj5B3yU+QN
DJaA9dTW9HW0qQifeIhfF5CJWUJqyTzf3UsfUMz7+2syJ0WPDKOUZhBztqgEnLt67Nw2F4FQXtL0
TkWF2gJP4+CYyYCKUWR2mF5Oa5BvqiMnAu8eIvgT6DQwwnw1S6Bk8iBMBR7r2VpYPRkgcM0r9u09
QNBG/mODuWAmU0niTsWxwdiLp3mgzw0kvzgkx8RvHDrjSVNcqm1J1d3+DTgbp3ZjnrljFkUQwizG
U1mFiNQ6BEp01y6C1fJwvntv10+GmNPSpLI6TiHirHSJnlDpgPp7eins+alHb2EK+vM/qP7tnpfN
4pjz0mXy/4aF7Ev5st6ZJ6ri3R6E7wB4RrZ+SJwBVPsc9+UZZQ6PsKhkanUMdNXhpeyeZ+FhMV84
0X33hOgQATSAxCUgufh8aY1ViZGeBF8NInHHPqAip9FZ83VPPvFi6/5y/piSGVPDLIwgWdG9GiPb
QwKKHMjRqa+3F7RrhADQoSN2U9Hiz0Ym1UwbiJrh9QfqdUsVuy99AwHvZU55MuG7RxoCKOi2gRYX
I9yfLa15PQLTjp2jFPMd+SLr3BNN/4qre8HAzBOeAahhsHAbpV2hJ2NgSqcEU4zWdk6oqU47rI68
ImlrQ5vEC9DN5GlMpMQS8zEwINQRQzKpI+l7i0mFfujvBgnDeRNACNCRXZY+GEjtgvjankyZAw/a
z0wgZoCAi13R2dlPs4zlrh0R7kOgLvL3agG/cH4XHvPuTQOheocik3Kv5t+i6cftz76bXGOSnlBQ
IzIG5nwSEiWymuPaNkBe1Xdg+hcvgv4qyX9NIOCPJREcAcS6bZP+nddf549N5niGBOqdYwmbTThB
75tAQ1QAoYMTtyZuOEPvgZnV5y+3jdLgxhhVDOwsRvyAsEEb8LPX6aQcdAFizJ4kVPW3tAWROKhg
UU1Qctkh0Hyxb9vb9XLIRKg4S1gqS+dgQvFpNjWai8nnrvieqrwH7+61BZUnzIKrmFO66r0Lcz6D
6gFhwXzOH6S7HoNK95M/v1G1Z1D8++130H4nD+lheADQ/GC4Ji9J2TtmCBjYTnT86GT65z2NcMpI
3OMX0IpRchr8yCVPYkDz6f6X+cBr7extKWU/w1gw6oVXDVxzEkK9JovsKU1tDcVXkCTf/ma7+SSm
76B7DNWEa+YuodcWE4NSYMMBSkO1sZOY0LNVi+aTLXj9vfUrx+LumnQILYJTaEfdaDLCoTRSILip
mO2y2qo7H0a8LNGPk2zg6k58qexdk4Ds6IDQITyyRx7TKWsokQ5wztQA1rEKXw0JRFSche3dj5Q/
ywAxmAneKcY3jGmcBzVMFK8Q9Ds9xpStHtWBMXfP+ZSdJDUtrMpMH+t46YAXIbKlZev327+BxhHm
yMM5NRGdObD3wXM+u6cgFNUk5Jh7rUfNGtTnauidalCtsFJBG4MWZM6r0e6m7TqkMw0gYjFuy7Y9
iqqqomECS0MOToHOwvPgBEbMQ+TSpgQIlTAtLyGN7F95ANO963trmH70zRu6C6EBDYUGcM5pJyIs
lmI+DCCfu72he54D/kMR05cAiwAX/dmIqETiFIE0yYMyaQ51A8CJNCntX25b2V3KxgpzPdQ1EZqx
RyYi90+aFszZc7pwTOzdetuFMJ6hNbEQ9Zh688ZKC5aSfBVSu2yb30lEFR1QDIQsS9M8317XRw/z
yh//LOwDH7P5RmikdvFS4ZJPA5owVnZ/0DBwlB7/zSN1s7yPm2NjSBmXSYKTYxpluY/bo2Fcap3D
ILP7mNjaYJLSUOrSpaAQTtk3L+NddpjO+UVwMd3sD3fIY07pI6+Q+uFftzaQ3kebdUEhBFz8MWxq
z6tX3fcBpiJQ41VQeoRCw2EBS0dKp7d42BaOR8rM4dIztYhHAXf5GhWgZT4J0rESOfkJ52yx8VKJ
dVTMeyRFXfy4VkCVcILh7t22/WA0Qdpsnga6zX6QsXn0pqGvPwr9SHzig9HE4nMm7aC9wJ248XYm
WEyR2tQCHhwIhdGhrYO0P2GKMPmWEcgPWeZ9dFRaDNbAYY71cZTeCcri/Mc1b1uZYJJMcmtoM1YN
mRdHz18Nnfec4W4sE0xMQRi7WKhBvIPGA2UDKo50bAGYS9oow9xXzQnDu68FNMZM8Eei4QEA7udP
idpMUlCMG7gsIFXiQIzoWbCXH/Gh8OJX3eWErb10fWuN8f4e8M4ioy3vzk10q3ia/Oac/MrfIJtR
3kND188uE0rDxeXfhbE/y6THcuOxJZGnZdYm2WsHqI9ESyi4lapqz91ApPfbi9xJFfAqADsyCDI1
IKSY17wStlOXZGjJTXNh1YJuNTrkb7rmMCiXZHoD0OdffENFBREbSlqidK18HAvZuGY1IHqUUozS
66wHwKLOyJ2d8pULwqLRmImcCoGr6GAaAakkeyOIaVeYmboAEAiPoSWu/jQ/dg4UPw6hK3Besztn
bvvUYkHBQ7oaBhTlDLzvomM9VAdVqXh3KXVxdkGAbYl4xoOkCX/67BuJ3OUYVZ8NOKUEOhdywuVj
g2M3qBxI3EUOj9du5xCgqv7HHhNHOllp0LNFNxMTGo+LAMk1sjqF9pYYPyewTt/2xp30BNo1tIoP
PkBQwzDnW06STBgINjDuRVecOkcSG6pAWFga8jwb3Ei1pctrYZdG6N82vffttqaZw65g8Bo6FgnG
HBsgXFI1OaCTzMsd6Fub/XhbI8zB7qam1SAypXrTWLzrugAJGLCgQNbMCONACAvo9ECHpqzvO41D
E7H3GbeWmUsw6bR6bDt8xqRbhCA00ZMwEjDhVnriR0ZkOHKY8WjLd7IH2jClNTUFx499JaPnlEpi
LxBv1X6kw2O0ltB54nRC6O9mdpTyVAJ8i/9oGGv+fByMYVUQoSMcB72uLWiH36vGdBnavoOSV8Z7
Ju84CQgKsSJAmik+g4mW7aiMWZwhV5Eu5ALidbikV9hykAXR1yIQfP701c4eUoQ6wGSot17vYV33
yVBRVGeO3cv6b3XrLSuPX3pvWVsjjHMY+QSSdToNJeijOxsAZpNft0/Xjvt9Wgb9/5sbLZMBgM+p
hVIq7dWsXHW8D2sdKOb7hsuIshMiPxljQpZEtBUy7ajOGGfdr19ot1O7h9iirdC6u8e9Y3Z88JM9
Jg8CWURqNg3saVZ0Hz9ANsGLQLQBpi0H7BEgr7PSRzPgFYX22uRbsyy+WEacWgqKVOtxkeo2YEsn
9aFxgPbwxIMZVK7GOWucj8gijOcYvIHhSPdVPcXKA5gy7BZXgFkXFsm5eQLnKxJ6s29cRlznuGho
ZVh5HtzmPjsCiYW0vYJmlpdhvJLXO9krK4IjGAVLqo6kkY90d2NwylqxA9U1faWWATqP0aGzI3zL
MKjdJsgwmL2AiW+KLVpSpPPZPIboXT/a/ADmCqqqAQWMAmW+sPlZk2+kqKAsSKwBqIDbp3Evc/+0
VCZqxk1nToOChthw7J0+6PzM1+7V58GJD7Wf2zxa9I97m4nSn+wxAUYbhmqVIXLjdcgyoQ0HhL4z
FiDD0BYQ9EMKKswfoeHhLUQ4iP3iLNIdZGTGOjsakKVOksTrotqrIwhspLIlr8ZBgMKkOqt3XShg
dsCwoGtlxYNqWr1p2pmWA/tk+OEEKGQkncKi9g2xsm/v4m5o3nwuJqYttS60woTH8Vx/XdenWv06
6ZwLZzcwb0wwkWzt+rSPFpC7AYnvmUVxLyXVl9ur2PcFAtF0ExBO7SpDXs2hiwoUTT1AwR+g6vqE
YR2X2FBlBTH4P5i64hpkDvYClSvIUSCMNL+jpx5gDcEmrvYYXhR7xFwoLzzvnqrN+picsqbjxdAT
Q+0uK+xQe5560y1JZc0R79m2H0E2ppgDLEHmmaChRS8C0e50iw59NKiE4h9QD66o1RA7vAhAkLZn
4cEMZh4yfK/2QNXW/v6YzMEO9TxMxxK/YDiG58FdvfJn5hJPwksE0K3WnRzB7x5Mf/QzxwyEF44v
7R6JjXnmnFeQfe6TDObD1xFx+kt5qWxaporOmMN01u+Nlz5Wbxyju9fSxihzDvt81JKCjvb07+lL
ca95a5B7xkN4ANfVMXqpXuJTden+Ep84dqmfXgW1jV3mcMYKuNEJLVxNRwqqKr0Znqz4gq+e/gHt
zG4oQHUdbQUJ3Xf2bVmmGjT1dFRu6WTbsmI8MkmOERQDcOGLKEjojpm5OfR9nX+zTMDHgRHGbIiu
MdurQRNxjheIWIaq9mtIxBOJiGj3Zu30WnOEZLpslWodWYuUQDknB0Aw6wDimMXBv/1L6H5e7ffm
hzD7LZuFILSUOjCEXrJO3ppEA9PkX3EUQTsXjetJ5gT43cixMcjmdUUhh4KCAK8O4NSEZGrxYKj3
bQ7OymQJbi9ur6yMAd+/t5ll+qkLMPRmlNwsfCUX2oPr/NgTA1Sb7sovGAc4aD95pezd07oxybxm
wg6CyfUAbqpCNSzSRoU9GLobZTGPyU/ezeU2lpiQX6A3FHeJTlOr0J/BxKpBadxZ7rtviZudqSq2
Jb9HXw3QcM1or+BZYBepNULg75UPeed8Vp25EECBoyTInKHKinpQ9JwboVNrX1c9djmfdOe1/+mT
MtfB2q7tBGgXZR7DNXeiXAsVOgR8kpUraRHgjD5ZYsK+mNetQRV9UOKeXPn7eKc4jU/uMdDl03F7
He8QyZ798km29DcdvL8Or1Mgc06nzoZ+qShjtUbrJTwbR8A+MZNUX6p7KLyDvQA8E1Cvh3hAhi5J
jdopyu4ggVgc0BBGlnwyv/JoznkfmY1aRR4mRY+P3JvfVwjmDY0vVcTSAEPnfGWeJSYsTapgKJCY
k4A9HR2odaJmZcWX/tA5oocisZ3bxXPCLRFz4wUTnPKkXozVRFpDZ8Di2oJdchRc/QVy47YAmjBX
V4PcXv9NDX7ra+yzU8+Hthk0rJeOp9B2SvKtPRA/P4BtzeONCe61Dj9ZY2JUM/TJUqCM/HGGaoD2
Ros8xgfxwIXUck4r+97UFb0KTR3rQrX/qQAaITyYvoGrnHdU9hPgP9GQ7ZXHJegoGrom2W+D9iNF
gpD2I1habUoFyHvY7pBLfYoOhIlDxjJ3aR8jziPgRYcSPFYFLmjMP0JbtfZ5Uwv0ZN24pgkTi4xu
lMS5R6wv41eALm1BbS2BKH7eJFY78a7NvdMH2DWovCEfoF+hjaKqBbmCSGEkSMJUG7SSo3ZQTQg3
my6d+UedOGsOKupA3IfF7r4qOoFsL5iLlCsckgrxraHNZ3hM5TeQIW0ndPWQaNflbxLOFviAQadp
gk89WxZe1KF+z+7yxjaL6jLXEFLeLSAe8d3g0hc8uc+/rC4d/eSF0t3be2uLPYNNhuquCf9RLkZr
vQuxo4WA0NJX4mpjYAHiM+Qx8dPSKvDAET1c3RCCbKyMl0fQmHZr0UwakatKnXQCyMTA+vhRtGgB
LfkHzEX077llh8kQIoiIjGo1Qsi271U7ScPeKjPpAAL0B0kJ7SYt/4pU6SmKu6diTlrIVKOOMZXF
xMl493L+7cYzB3ddVA30OfjIRgqEtoShtTXkORKbmiEvMEB9Ahwb2DIMzC9gLzZVr0IaVa0ONUpn
RmlfaD7W+IkPIbC7xisuEqeG+AEZ2O4ta49xphqYAmkEdz76SZYWW9kX6Uf4GB41TDlGZ+NODyJ/
eCeP5Ul6jJ+WOyqzEfv5mdfcZXNf9mcwrlTrA7h9F/yMvAF9YPRLr0QrannJAc8K40i5UZJ5DlUM
PMaIB91gFWFumUthc3IQNvliV8M4ipnInbhACd1Lvkyu6OYoBwNCC6ANeJg7B4Mvh/VMr+fM49U8
rlryrGkm3I/qSOQo0ylrD16FAKZQKKTqUPY9iK5xX6M8d2XSzNGslKocYS76Qn5oHq3tC7b6golw
EclkdOFW2dm0gF0fk0iC7nVRxqpFDaV4AZGNp5qLVa+/DPmhyO5F9XffI/MKD5wPyp581iqbVHYq
9BYEUDJFX2rZSn9i1Bv172x0gVMOQtSmf8RHOeLEgqtAz1plcspWyNJ6obFA9ZfG7p6mM4SBekiU
FLHTpBat4Wh25knn+JE4+nkebPOAaSPB4c1AX9WxmF9iMFEpWUlSg2YbQjh32f0Y5D9lt7Gjo/4Q
GC+te4901yU5/oV86bn4i7P5nFPLgugxAt2o+oQR4vFH9zvG3ucOKUBFqxy135o/u/R648EYOR/c
YONRrw6DliNSdO2vdnotzEfOojghwmBC0UKIGmcE33aywfthy26OsUoNo8L0UQr4GMSeBJxZKjN0
2/LVy5D9lkxwApNdXWPMiHhCbJmDlSFfcDrw+WbgrrCTl8kPP6KGdm9+oylwetSfppMUjC79VQum
54q327+I932ZkNUqaUpZ5hH7y9LKhjMZfgjF020bV0k+u2omUMnyqE9jjZBMwVFUlQEjlwcC/ZnQ
UkAUzZP5uXoosfaYONUVYqgjHaUkbmCRvbQABU5B7Zvcs7nnqQRkAUh7Aau5wsJO2kxKgdK0zdOD
OJ4KmZflsSk9XcnWABP7amnIGyAKsApxfCKh5NejcBghPWMDBsATtNv1zq01JuYpaZahv45Iax6g
EnSAMBUoIObDIFjRETiTQ1VZvyBSct95oAQ94CFv95h00p8UK78jD7y3If1KbHa0+TUfcXGTjY3z
3Cdzj82VxmeCHmQxn5vxGZmlFRm8kiObTTP7zIIZmgqzVUKEfc7CyJdU8iTXU2TNKXFU0CqD5dbu
mvwV4F1eKNq7w7eLZGLd2piGCaUUxNePMlF3NiNLDTqngeqtUFvx8b/dVSb2DRIgoChZEG/Iindg
Fi81Cc+jgZEovNG+5Woe3D78nCPCwmanBGNNfYgkpe/f5fFF5PVZeF7CBLCxGhJFG7GBhS5aRQad
zPy4zjL0l3QrLTn0kFeVJtZPmEg2ZgbJF4LViLFtaBalRWlelcJaiV3/FsEG4I6+GeiLE36/vY08
B2VCmjYISg4IIZ4mRWwL5eDnaPRi9NhRZJ+gSxl/78jLbZNXTAD/WSwozFXENwQiZms7cDuD/geH
gsLrisjKwMhevgkYHle90s0c8kCe4yMvrd13mD9WmS0Oe1EmhGa1dfco4PlM8M6+vbC9O49ABO3/
1sXsJRmnOB9SKAeIIeg7owaDZ6sVhzwzV2Qk7P4xwVtXKiE2RQE1EeTKAxiCwBB4lHvVKbXeAauE
O/UTKpU/tRZU4J3qiPp929fnUhA99LycRc4uQglZKPD3hrV8NJK3QSyPiT7bwAW6qtTelUViLXD0
hKR2CvG+TOz8pCr9NdJtyeS94PYvI9TPIOgMekcWcVwYqRahz4WXFViFm+hZlRs7L0/LwmMo3P9A
fwxRF9lE/sFssl4q4exajxkv+Xluf6bg27jtBfuB448RxrulKKvRwcNqplF35LG6BxI3QI2jtFZt
OSShMHOSP96qGMeW0jrqoVeMuxy3Zfs2ErQDSt5bnveNGN+uu1afEvQhPYhi2OEofMuN/ikpDKvX
uJIA+yf1zw6y/i1QnaYS/r1eekfTnj6m5jF1OLVBL4D4vbZLm5dBXxUa/3Oo/hhlcpRCKYRYWT9y
uzHoHmNvtLJgCObXf2Br771LaDvpPw7P9iHHWl3nBiq7nlQX9iSP96P4JEyC1YSe2R6j/KkTH1Wh
4MTd3afn1ixTFjJDMZ4GA2+uDl0U9QtayYstvHffJae9gAc4MP6HtOtqjhvnlr+IVczhlWk4URpl
+4UlyTJzzvz1tzHea9EQd7C734OrNlT5DMCDxsEJ3QflPJ6j7eiA7Ky7zc/iW3pkPfYZH5eWNBuU
NFcagRx2X0zNJPRPmA8M7etnkGWECkZqdYzQAoMbJqs/dDkyjfnluoH1O4wMx2JIQjV0ulVgUiFB
PxZ4cPXvxiE86Bs8o21/C7KK1mwAnhAXIW7KerSvpoK0T7t0TnrOslgHj5rmTjsouDgBpP0wgP4O
zjTo8LC+1SqUkSZxWVJA6fplbCif40QcQyyS+w5ftiWBu8tA95766W6E9uZ/2dOFOQrIwAiSJQU/
kdRIuRUOKYoo43PrQffnXD1chl228WZgDYyvRkAitK95SQR7rUH5ipTVs1Z0sBpvJbfbEAGSCpML
LJ6F1ccquDh+2yE+u7h8pEnV/aqCnWE3v+g7yQMR6O14No5EZWfwZmaf0uohAJ85evx5wrRIHXc+
13SZC5GN0O6ryZklS/Nv+HRn9GRyFMOBIB/BMHBlaYg3f4DVcjKhd6klHjiFQG/JnpZah1iIEaBd
HTR4Gj0yGxmN0GYdnoEEf7pTtBNOswVifHfyWIpkX2ZlL3AuQYJeRyM5z9MjHHwVprw2A+vSg7oh
rUOCpwVmtas2hlWCmG2r7CSoqUe+XTyLjBGES3HxywsT2p7gAhchbvSlKV+MpqTT8KmT/rEAL1vn
DZhVCQ+ttkWQlQcbNXdAP6lNkOZ1Gt1MNNOfHH+0pvygao9qAjTWf07j2xzx5pj0ZgfvTDaJZHah
XVSOwf9EDVV97jTPSD2dSHmYtbadNa+e9lO2DzhnwH/vnNpwJcXTue9ZvxXafTHeSwPUvys08Vem
Gr+XglMZssWJpdXkN35y6JMPJdlLhVsEuBvU2yI5TPUmwQD1B9c/+4mXV9+r7lGe3wwWRf46tC12
jTr+hlo23VDDPeKtviMtwRHoIJHJsUSPXSCWVqOmhTUqoImiUi8TH3cw4eUBkRVm8vOX9qVKzcqL
D2hOJnhuY7rcLh0JsuSTWzuRw1n4t7sGqfd4H7k6Unn/pH2T9dvoAEhCFcwX4T9FJjhF+KOWpl0h
/tvK168j8umlVMQDunMjDmJY6cVbQe7N2P9gADqBzi/nQMYUFSapNFB3UdCqcFJRVLiwcODVnWwp
3rgv97LZ2YIDrda9zDh36xC7sEdBrK9rcwqSfOJBikuqXRLG3pDNj0xIK3jgmWW1TkirkdzCIvmS
C1CXhzLRZlIU4nfBU/Fa2+JO/KncBJjxO4HqyS4fMHtn6nBl1cBAI1THDq0ju51ozrv+iWjOs2mE
V71n8ZuoczTmvhz2FaF9HlszLMFLE3dmF7Mmj9ZzFjLYLIDlUGamCeEkMOZP6YwgK43AjwvSuwAk
Hfo3iAAryJbcc5vkPbFVzWTyFa8v8NMwldviMtQ3FQ5jZHUPZj1fs0sV3puL9nX3XQ0MZB0k7OC7
k77Q2eeKPmhSC+8lQmtEskPayFBxYFX3JHIPfzklCmhHMDllQK2dQqJCTTolTxBKwk5keTpYOTqT
eBJ/Nu55C0whICZDq8VoxadNepNs1ND0BbPayh5UOx7AmekM5iyxojGyi9d+FgVCcwWOBk4jh7e6
jYrMlHoU509+jUGULjDBCZ1NXpred1FhcpLCsL6694s9obDJV41GCWIY1/F4bsT8bYx6e4pEL5sw
yCf0m7GKt6KavF3/5OthvWJAxx68M/oXZnFVn/UKBToyyjq6pNlF8aIz0dKRNkSisbXqY3pkjX+u
vq0RXRsq+INIAulPEKnB+VeAmp3oEwtWJG7D6klublTj/friVo/Nwgz54Aus4vhuwupgRqnOnHGG
jP2cPF03sY7ACxsU4vdjGhh5jlFBwgNQPgg2kQsVTspmRkUv/s46O+sxw8IehfjBiMHkWMt1hHnx
LXpePbRqu8lDe5ElZZKmrqL9whqF9noslQm0bsnqejvyBK/2CJqzOTZWQ/eFIQrC47RP+rEAwvnZ
bZB5HajZGB+K5QwU6AxFJ2k+uZpbO9/KaI3zRo/wOjlygZIvWIs3T+frJtfTD4tFUYAiGTFYhAls
k7RvfZu+J3fljwYzddrJ97JDdyDy9JNXueMJ6UuntSZPYXVWspZN4UqYdQY3TESXUbubMtDMKN84
Vm5gtbCO5M7/n2eFKqw3jSYlSR/qrmQaN+W7fNc4mIWJHxR3OJJasJaYg2SFKgICksz6B4MMqw93
8GNIhMBL+SK910kyqFp7HHXhZrojuYlmM3rlPkkcGfSl5YmEHdAFe2RGYOtQ9tvwpYK6wBgZfBKF
wMGtqtqUd5fE3RZNyveoPum2fl9sp8OY2N2elZ5kLPjy9FzYDUJuCkodvhUE093ga2iiMNKbTq23
qGm+jnzPcOa/AZ7PhVJgCvUAcfDTBBfUUXBFS3vW8CqYreq23gweM+uzGkh/fs8L7C6WpyqxXAcR
gEcBOXa1G/ckrCVv59BDQ47LquV9USi6PA3AjQEORR1Feo1ChxLJyaZQ8BlHF92zIKcG2yV8CB3m
TvcIveINmbgqNqqtocc8dlCxdTpXJU81s32EP1vhuSXU5xYTgglIfIlKFr+MAhEdHYMaGAx01ArM
Zte++GfZEszg3L5Fo1nuo+1sgTfkFppKGKJhBISr4IG0BRlMF0lQSF2gffAXgKW9ZPtyZdf8UWMe
oVVXXlihsD8VphF0eCQaeA9vx8O8rUC8R/a6s2dMx05oVfJQJGePWLOWR330sdP8KK2wteFB3oVW
fQ+WWqewMDmibYwd1LBGy2A3aq8ixmK51AdFIN/nepPBte/bw3hPYq4UD2/xAYRLlniAErBZP7Km
gNeP78IqdQ8og1zPeqqTVFS91WVTeks2LdYJtsYEj3pWIpWxSPpGKKXRn4sZYUoSwFWF/skX/CeE
n8c+T7zr1+z6s+xzaQoVTbZiK6Zxh89Y/RxtpNl3+tY4RgW6hpFfQlpabVA8aZnZRvLXfjmYC7MU
IMptlfn1CLfV7ieHQ00XD4RdsenQbGRHj/5BRg07sCTZBIf/8/Cm3RYMYpjV7hwIBfz/8aTLiBhV
a2YUL/WLxKL2FtogtD+nHr9nzeizviYVdBZt7Itjhcsmm2/E3KnS27JLzJq3rn/J1SBQA0ELctJg
GqRBX/ZVcRo4pDDHPt+N+W2qdwzCkvWQbGGCWkkWGXWiSUgB+d8hMuZvkP3iNyI0eQ4XzbFfcrKR
YHcvwYOxiba14iJbbQdu9d+81tA06P7gzqH7AXU9BEtqgF8y7ZITl7nJfvgojrVHVJflEEoitvpc
fjDfD6sXq/ZplvJaseXy2BgvKWnSma3sw9Ds0YY4I/GoemXFzBitPmwXBqkHUlRi1oHTSdItBqVq
8CKLp2SEzAPGG/zqfgj3kNP9L36kS6IgkLsc2s9/Xlt5FCeZQprJoEuWmkpTPqshx3hPrPrqpw0a
4GLww6iliIABCQ7MJMSOn7fO9eOw/rZc2KCArU64mW/iC2Z3T3F/YTMFZ/JD1oP0kmjcMsMu1qoo
71AVfS5Ekt0jNNzViTSpZlb8jLezWdgQyXCF2+trvPSDfUHRxRop9xDmdCoxNgnYnlAjEa14O2G+
fT50SD+BCueECOth3M2b9Gk66G+DJ2yv/4DVGGBhnwKEIIg1oSIdlUFQm2F2KIEDusDI07K2lYqj
5FIwhkBCwkucMjMPBmuSWWIcLBNUEDWoWZTxJH/Uu7xVb1WrBm/X8Vdr6LiBEkjgsu541tZR4ZOe
lyGnDDjZ1TA9xNnoglH1req4t+tf6AslzSU2X3wiKmCSjDQdenKcCT+f/5M83BVHO17kg832GKB7
kmGRuPk1p6QAhMukMu90bGbr5hC2HT0RUTYJzDDOwQwI1++kz/XRzRHJVPuDH6Mw86upN3H0wYx1
Uwy93hNAcKugSgZBgdFJ8Ie8Pvw79U6u2VOYDB+i66eg3BmNOcUzPhRA0S6EZpB8u76zX2aKf31L
0E0TJmMFefQ/obnRBRArCDDRIaFE1KQicBoJe5Bn7LNNjfHW2cIEo8l7g4cs+nyTW6yPu/raIITX
f/0CypuGPEKFgMe3DfLGHMBFn89PpbEHjzMopD6uL3d9Qz9tUX5UJ4EudBy+7CSCn3MIDpkgM/Br
PbD/XA/d3FurVagWJdZDprSJCk/xQXhjCWv49KwwrK1nehbWqCvJwHTgFNSwRp4RiTPv+7fWy5zQ
DR4jq7PJNWF8S27EfQBNnOnu+naS7fp6LH9v58W5FkmBXOJUyNPgPpx2+k7w2n1yUZlmxkiMz3Y5
sAs7oHLialRLUc3GMHKOnK7g6TYKEhbSZ1ZzKz6zLLIMkv+/MBgJIQ9hXwMFEWQ80Dpu6iOLjW0d
rD/3jrqCdE7TRplHb4Tht04t3KWhYkLam+EfrC9E3ULjGIhtNsM9cqgtSJ68HdzpUG9Ybvg3kdHn
aigYgboV19cjsu7xoYRuGvIhjg6houqAsifeW6w8yAWWrnkeBRqNmgyyxI/k9YwwZdveNI8Q7Qld
48K/I0VWdhPdtOicY6EVc6VkxxeuEcZpEw8ddrR3B2fGiMsMsJSRhsKYkpdumPbWr77fO3up/y7s
VX7U8w2pzVVlceRAeIdumfk8cPJopnHx0kFVx26kHudAwDzDNLuNUd5OJfrnrp/11SfnJ9BcaoiL
3yFOAUpiIy6KoBJ3SdBZTe0NqmSDzZxx24urN4LB87qkS0TkhDoa4aSndaUgjkGGDVw/k2mgF0p3
ul31RAh4SEEH7Pa3MvKP3EeFgLg1UzwrJgwHkrQyy9lWwcAAWZkCVRcwXdIQW6u9YBCIDYPwI5A5
L+9LRtRN3PWLOy9MECdYbO5k5JkRowXf7fhtFX6ITYEx1dMspzZYecxx8hmMY+spmoVBKsov5qE0
AhD8u+2LgldgY47baCfb807mXFA4PWEg10K3wnx/3YlYW0nhaqMrYRHKyFuIhWrKGMbtC8aVtAqr
i4VRviPLTTFWJRhQs2raz13yY/aVoz6J/ym8X9ihgHWApkxQkVu+d7mb8cBVTgiGXvlG2BkzikjJ
vRabnPu/7R4FsvlQZR165DVXartzpY0QnU7er5tY75BbrIsC1oHr9TrO4IkBd+K013L+4Y/PlRo7
s37ucrTlaVYhhBsBHNL/o2UKWKFX4vMRiJfx1CWlzfQeLJBIvhLydpZ24TrA/D7RNKbGmRxXGsbT
3EE4Q5YjLZ6koDRT6JM1ae0w1kWO0pWzTQPnaBjjwJNKxi8Czwb8ONEx9wiBZ73RT8K36/ZWcfrz
A15GNxZQEjZVzus9jlg1t5soDezCn6wxgSKskjP8kYFaX5qreniKJsFUmAnQUcpMiIfjEfSz5T4U
rTLrTmf4yPprZbE4Cj8KX9bbJrnsZX0AeRaYO6NjD26VzEJIuB29xm0OsSccU1CxFk75oTxc310G
vFx6+ha7C/pkUOHjknD9WDU1Hp1d3CtoXhjrZMCkRIFLXAdowC7gn9JUuWn/QxxZqQKWl1BQks4F
l6IXWcQo0gOqfvacR2YFCfQ+ChlrWY1AF5+MAhQ9AoHe1CAyhII9eip7j3DnsZub1x9CCzsUfIh5
HXVVAGeEvNa2ctrIBG/ARi0wRSHbJFQg6YLSimx5P92jcdK67hgMSKHVUPNR4eqElHN8HzQwk9bc
TXxgGX3n6KFwjLmUNa/HMkhFJUMfNmEMglvXn7YxVF0eZjuOzewMAWZovWCKf0Kjbgf1i8z+j9Wk
z82WxT/jFb0S0iYdcUuURWlWhYMUNpT7XqXy8fqusuIUmYDr4ryBryM3OvJ+gVDVqXfVjeISJlGc
uwKftNm2VsSsBFyGCq4gtkyhTFdkugDR8F8v+F8o4+PJmRwLEC+e4mfynNdNMFFuIjs8DntMr3nh
985j3ffrLeSLbaaCmbERA7GOEHMTATIioYDZ8mPuZtDthJQW6NXSTY0sMLi2GZfI+itnYZlCoKg3
/DGLsQWkuSCAqmVoyw+kF5roiUc3rBCbaY/CI0yr8ZGeEjx6iSpQnUF8AE1vmsOVIHtCVZ9Nuc64
vGQKlwxDnbqYS5BnztGgOg98ZULvZzbrvD2mHH9OuvFjCjRGNMCCKboUoozqCOFbODQhNwJdgFve
9i2uMc4aUrCIZz+k19oqj76lOtpNfWTNgDBWTVdJ0EuaivAqNC9MMppWIaceRPYY74runte/xT5z
ooYgwZWzRNeCewl0RHNLYgStu+V9A5OpxhukBPZJw7vhAL7EBtMuveFOynCcktAb2vrmOoiw1kyB
ldJHaGeAMgrEA9yaj05i0FgSn5v5tMvb3ImEgfG6Ehm3K10H5jt5SJQMg776d4wR2ZUDLnHLSNFI
i/xqYpY/wm/kPCN4gT6RwW8lEGPe96Bq+ye5EsYFrFBoNoZVK2DZusvFpdXmL4F6CJSDXCFt3d1K
mPbWWETgf/OA/x1fKxRuDWESd8avHIm+a5zsZIhmtiNCSSNylIkneaGrITvJH8rX6YBi/HbcZA+8
LWPMgllCI8aueSAFZYM05WVK+nUIP6e6mRzpgCvkxDXoEAdxpNWVUI8U7677HOuc03y6XCYEkI6D
VUKY1J3Ejb+RrcrSbw0r24oCJhCyhwK9hoo9vvCeyqhvsa4whUa3QFOSNrjADHohIhNkyTbnyBCQ
ERArz0ifpkRG8zi4w6G14vOwDxAajbHNaiZihCkKFZYp0ojBvmjEzHuaQaQ9FB2w+x3lAgywjRTc
RIb8fH3n11ODn1cXXb0pheIvf0fnIQrqzTG0hmP1yDmJFb5WW8WS36Kb/MjsH2C88+hijdBqFTiF
MHvfG6Y8b/OH0iVert8k1ZE0qeGxx7hMGHtLD7LKsi+UUwswT6AuOyIi6sq7EZQNcqJspLi0GRvL
QDWaUVcplL+GHgZrfilOCfrSyz13p1nAsJ+tFe7CTX5k5T9ZRin0kksV+rMToLSOFKt/6NvX7CFI
WU25rJ2kAKuUprRI+lR2FelHLt22cWPG6k3FnUVklRnbSH7xFTxSKTyq42lADzB5KTzO9+VWsgPE
VNa7n16iKx48W//rHpLVL4LotGzRYDJDocdQ2p+dEaCdTveR8ouqQwG9sevrY20lhTzpHIhdWKB0
IvSaHfpo2BHxHpFMn9tHGZPXh+UeFLzUUpoHOQdr8ElXe0Gj+kZylUOMbI7b45UA3ZK7FmP0/EED
I358Vrbqc3Cve3NjJhieu750FvTQLItp0uWZUuLXTLv4NnutniBa/GtwZz7VtYmsbvRDOJabYf8/
fmJatKXpEjAdgu/K1TX0pWRyY49qv0tlaKTmnMJAAsam0xy60B6fQCSEHKsuTm6q1Zsm6fa9fOJZ
lAiMo0JT6E59nftKhfmuESx4cTJbyvhy/ZMxggOaNFcZ4kryM3S4aW3naaXugJ7AmlmDpWvr0CF4
BnoXyJ/LdDCQ6UoRzDKCgViQ9vysvUSawKggrL6gljaoc9fUoLJrNLwV+xeEOHavm6R5rbNBjgtN
DCRRQ0brHmtR1NFr5q7P8xiL0qcbLasshLz/BSoXa6Kv8i4NazXFCJg7WfmWK8zQkt7Eb++43Zz+
oz2zSz2rJ3hpkcqqgLSTz9sYRV9+Q+JWEjKKTmMBStK9fDPY+V3ltsfBY41xrrZdLQ1Tj5SU7/tI
yLGbRPiBd8ZtZ6mbakb7QAxi9+iDdCEON8nN6+SWd/mZ9S5cOwdL81SepWihtKORySxB/pBD0O0o
P/3q+d+ftaUN4lCLaygoe77SK6CjUtwY6i5sUzPrfl63sfbYWdqgLvIJJLd90GAbE+iZV+JNByGn
dnpSUSxplWe5HUwlYpw81tZR9/nURQi2fZj0q8bsJc8AGf7cMw7bal1muTDqDudCrh6VAkdB5UeL
GzDDnx55ba+nppp3lhD/HOv3vgWhec56S7DWRwELaABTQyYDNaXmTWli+vV2EN+ufzaWDQpLFKiF
Ymoab1R/kE0oyaNFHMNXOovX529OGUAYQ3m8AmKGP11wTkF7M5F0YofXKO8UO+U+3UYIGgi/bA+a
SmNXOtyRDH9hEIw5vrHaOYfp79/2KV8RBxkJPUg0XWpcoMoUrGlEDog0xkNz7AFtxkloaqzodn13
P61SvhPWft5NNXY3juvO1FPwqJRFtosK/v36Z1ylfV6uj/KVYQ6jPhMwZcBvOsff5dvwR7QfjoIn
XZSswUd25u3mXn0frRHJjsTltuxx5vWL6XO5lDP5gjjWagQsk8Z7dTrXIiulsBb/LFZJlw/xgBUD
wSCP6/nYVQdO1sx0/pYlD9d382+u9N8LoSuH/qAoXMdhIRPugnaro8y10W0iA95uMF7Ebqshn4d+
miwXRl1Cicq1Sd5jYWqyS6YehP65qeC5UMVPPdLPRW5fX+Fqp+XSIHXtGH6kdejVxvAsckPQMHGr
O3Lh9c/5bYuqnr4tvQgUsdOh/94edY9/lgaLFcewQOEyira4lzipiZQORGKXq7cnGQNCvmVYmJCc
bOEYbEj1iLdFr8LjDFkkgzmc8zfo/vmlKVzylbJpSuKy6ES+iJdLYB0SdvyB9zhG4WjtfbbccgqC
hqAJAy7BdaWkj0LwCkCyRMOq5MCsk8K5/n1XCxhLYxTy9DVe7QUZuO1fdFK62WuZ2bjZ2ThFFviI
LdGs0NRqy3e8x4o2GCggUVDEpalSYfAArSZdbedGbQ8+q/69Ou+zXB6FNL0vTWPfIjmR6sMPqdFO
QoLZVkX2+F6zhgJSGH7c+KY21W4Zs0ICBqrTFcfUx7ipQBYoyw8BlzuTWlu8xOpzYUACzQwQyEUb
yhhnvZSg2lvtGb1Xd0oGjjEQjGzbDWdLuSVAkeIf3JasFVJwNMwcsugGbkvSOTFFRCvrvkB87M4A
wMFsvAxt2JiZY6AS67PSRcdJr2qpIGOIpBOl3QqQmBsAuumONQR4uSmuAC5daRxSteViBZZaTLj2
UI8aMCUN8j9rhM3ICrxsR4p9hCQ73QVuDY610Mtsbis5GGKzohsWcdRqwXXh0vSEqREXKRfzyClm
Gp5Zkmr14M/V09AwVQkPkygSzL70rVwYbnWlOw0NCPm1aK+C32scgtZJatFkgAi5BK5tEoVYQqTX
lZZgQsqPlF1kcL5Zxsq3CjSjJq+M4Irlerf3OyiJqdwuaJSXtqkqO4glzRTakBHisEI4mYK0vDSK
riDPXiLrA4LzXWF1nKldYkaC1saWWYwlj85rG0BBWaSKSWcIuB0IDUwBg4kVIY+PZiz0DzE2m3Xe
KUhr9TCVRHITyZvipL+Wuunb74Nbv5JixWQHVrojdJSDxToLq33zC8+jS5ONVio5PwHP4m2JGY9s
Q8i3jA1p2vgHVSHGOum6pOxrqZIaKP+2IN8Kv4HgRuHN5DEtbe5EqutA7Q94f6GDydQc9szVMpxa
obBN6HKdy0u4EdSrd+N9tYEs37t+mV/P7lOo8zK+KyNmpUuSozwHnZYhyCEN05AnIR3avWby7w20
6qCb64xorq+PBiuGZe0zuaYXwVUclXymKIQeZdtvVUffkBmTYBchqBodvAVsHV27if0PUjlkB6+c
GroIyXHiwEWEX2TaTaDmh0brhQgm26Ze6Oh31/eXEW0oFEbpccQLVY3PKTePk9qYUsfYyNXvB7Uw
9CVooD2iOSLTbshzI8Q+1uBe0gfdhKCPlSuIlfPH60shJ/zLvi0sUV8sKuSk8EVYImiTu8mmw8Tt
f5BfIpNH+sIOuf0XnsFj3KdIyStqAHGXbOGs4fv0O9JIn2+k7fVFrd/pC2vUBxqrQMw4REyueh4x
y2icBjc/5Rcsu25pNWhZGKLuhzmTql4hhV9fjVwVUiKQUQ0yZlfpqsMtzFB3Qll3cjz52D3FTLf6
ERLAtwlOVf5TNfUXxUK6d3N9XeR3X3ML6mIQCzC0tiIABDpAFtc9dVpjcuO5zFyFNd2+/iz8vTiR
5/90jTqV0rjsYEveqDvuJf3mn6sT+Pug2BBZlWSlPwc7nM3xlOBS8i3tXoWAHxMyr6/4C7tco4jI
WI44CIQtSLAjR8YviDFuEGyiQ+8YP3OnhO4j1BSu7/T6a3CxfOpuCPV45qscFcJmGM7GHN9zyYz5
QlBzzd18FKYmMUU+fpG7pIYcsOj4of98/Sdc9y6RJ7fX4myCarvPEASSSdLvU/IjEBPWfbR6LyzW
SKFMMYRh0JGs4oRMHJpEIJwiO8kuxPbO5xRTxjVp1fSIBNH1pa0/9xeWKdyJIL+bTSXepPpxLEwV
nhWcDLB+BPtfnYURKGnRP3nqn/R3EnCzaWhZjkVhkdw3vobUBzpyCqE3VTE4zVy6i7V0oycyiNdU
RoaaAX4iT37Q4nPGqhgXiorzlCC3WBiSFRjvqub54mYunKC8kdLt3J+v7zNrkRRAKWEjiH6M0xNI
OnRpBZRS5nILCMaDP0dLPy8wXOo68Io8BVABKL3LgRAwFeJRmu/8+VmVGVl4xpou+7zYxz7O+kEk
uZNmTJzCP4jRnZpDDhvkaHGqMxx1Pf336agXmFhYa0tp1mQBRyQ88EgKjT8ip/dadA4B+vpjumGl
NVd7lj5vZPESoS8MFmGs6nWDHSRzzyRO44Mtl5l1aBJhX+OR+z4jLR6qFngpLFXy4kdWwfd6lAMi
7j8dlQsL0RAl3NLDXDmQG7dDKLo3pRkpr9e9k4Wxl2fecq25kCv9jLXWL1C8tINd+kbYdyRIUbEQ
h+GYlyf3wpSKuLCaZDyppDA1+xC8mdDCMQyGuxDA/Pv7GTLuf26d7mvQNCFj1DMvBGYRlvDLIGeE
USwjFJDIQsAPXQAgqbPwZoj9fRGKG8aXWY3bF25PAUcLIlJZVlCCJS0dZMAytiEevsH8NEQiWaHG
er5jYY1CDSMaBujm4uMY981TeksmSkCP54CdGxJwspvYCVPUeb1K8mnzcg4XDiEqlRArEj4VIQlu
Nv2+OYGL/bbbdB+cJSGTEFiZi1FSR3RTRxvMAvyq+onZrcLwy8tFufgZXaL9xVjXu5Ir7ibUuatN
coTKhU2u3/wkesxnL8OBLgM+C5spL/FBQOgG8Lho0MTvTK+h1T36W5SGgDfdLnbqwuJ+MHyK4MaV
w0EPkOcQfJ44FT5V+1FrClxuT4byfU6knV9XXj7Jz9Hke2ok3aup73AaWpNbsTQHTWT0IrP8jRaN
muN60HMC6uTVM4P020dnJqF3RScmya58TzcT40QRF762eCrg8SEMjaElcqDEaqMHynYw/JPEAeq6
/pvYzW5fDA+ZmnrXN531qSlA6jWtGiQRFetRA1npKFlN3DEIt1gmKDhCSKO1DY/7OENdM/YdPWfN
IrMsUGDkV+owJTngYUxKYPdZyxmJg/WPIwtgd5ZRj/7SNVpqodaQPBBpNRH2RBUh9BKXVeT6mxDw
0w71pgi0rtSVC86hitUPwFbx3ejtANo5ARQbh/GeB6/fkMtP173gb95yn4apK32WRqVOCZznB+4m
A/96YglnFW4Pyqld8ChtSFIRupSWbnFbDB9bwlZhHX/iB19PwOdvIF95gTpZxOcZdLHwdlVRsRA6
L+vg8VHilBKSb6FuyQOhU+ytfEge1Zh7jrp213G9VSXbnjNFaFD548gorbB+FHUsVbEeWn/EjyrE
AtKrvi1LT9EMWPBPBsvL/iaW/NwB6jCGZdt1aQRmOq79JX24V076IYpMYSeAt8B3WNQg6+lc4dMi
dTbzAQnWYIZj/womQYNyNKx3kt2J2N5Nfv61D0wfU8TlkMqDsXCbvYJLWP1QnhvZ5Bz0QToYVR4O
4iH/zi5RsU4vFT20sh52ESF/BgGu5xs/W/FO59516ZGH7vUk3MYRSxKe4TV0i6k6C1HakVbCKQJr
5EPXoUSt7Hn/TUYV9/rRXce+31+Q7imdlElSpA4AnvTZ94xXPDE1nOsmWOhAt5L6PdJY/ICAX0Ye
Cw9vV3mJXn3Qu0YfLUjwIDq4412QEKUIgvQbqOJcNI1Y3bOsTaUwCjScpSAHKHoNcZFbij+4al3b
Xco/qSVmJTI+M6+vm95aqA6KkL+ELIwMVXbeoNoMkwIEQYGY485Xm5NcJ6e64xjAS1x+eSRoExTg
h3kcQ4AqA9+LnvyME+1nOUB7UwzfkiA/Fj4IZ0Q0c11fFn0MLzYNEP6IEIxFuysFaRGnq6mWlYPL
j75bKSduzu2Ru+VY9Dzk7/mytoUdCs3a2Rf4lsf2TWhOKedjoB1LVhr8y41JL4YCsBLCJG1uRJIL
zvpnrkP3ICf5Ziv1r02CYR5f8qpCeR6zxhsNlfHxvoSJMC7x0N3VdZFQ8tOj9UnQx3I7tgO4TAcH
9LvHBoo534JjtBVfwBtglRVR3GH1hnwRH6DNUhdlk2hFwmswq39PH7rT9Ni/+T/CZ+3Y2dym3Mn7
6L56G1nMrSufE4s1IGQmSjLUzKjTkEWcJKaBPLh9/ZKVgekbrVnXjMrmqhEUrFXI/BLXoc44cvJZ
H2nF4FYx9Czib5I+2D0z00Z+KuWZEq/Ioi4Z6ObhaRLRJFHTTCibweWk+mbIQJmo61YioFxfR4/D
nG4FWd1yYr+d2uJe6ruagdmrq1zYp059FqJ/K1DxATvN8sGij3ZKLJRxzFlGqK2c5yGI1CCRoJQJ
4lBFir6XvDqY4xi9XceTFZj8Yzcpd/Qrme/jAauZRw4FWr1+qXIWFQ6N/ReXX+wYWewiNmx5ua5C
HV9M0bYVpDIluwgzJ1INK3i/vpr1Q70wRcFWMQpopMnS0Z05F1oiqtltgh0/oJdmtsB7J4dQ9wgR
CbOo6Ve3UQXxvWKIPEZdKSTLta5rimkY3CSL7DL0z00NegTG4uhQ6LKP0FOXFE0HbTs94yC3kSTw
YTe42U8JugrjIdgnTov2vWAbP1c9uENHa4aGcDs4SmxKP66bX3NJARpzuqbyYLWk8TKXaiXApCfE
QZPqNeT6Dz33HxIB3bTX7XzJkZJlCqR1WFKgKYUs9Z/uUgpV2GNUDLz3uIAsuWsgVysNhjlNWmDi
KXprDOO4yWXxucc/WKqo2XEkn6e6dPJatedGtjReTU3cLjdp0fdmykmaVYYDmEEzVpVl5T6WBFGC
riBkIvGH+rHGUJVKIEsQuCu7Z17ATdUqzpzENxz3b9OPl31ZmBL/3JdqMOox7lT0SRlbQZrN1Mj/
A7RBCBKkVFiJalyeOIuDmvVNFgQSHGw0pLvW505Nkj8EGCa9/oVXPUmGVqFBUs0qPaBfT63vByDA
BzPKUUC/Ub+LhX+ZtrjslYrLDozaCgTgqPMoh0Oe8Mikgrqj8ny9+MlF3b+la6NtUC+ixB8yuWr0
HqNTh7IDX0V8q/mTPaQP17drDVtE1LB5rEc3NLovYQjleeKyZEBJRN2oGr/Pm4jRsbpqAorWhiwK
pPuBci3QlFVlN/WDi9e6NbaJMzJ3i2WCutFSsQ3ULAyhvtkErir0FtL0zr/eKFCL6wJYsBVF+BJ/
NFnZZ1pmiG4v+c7/kfZlvZXiXLS/CMmAjeEVOHBO5spQSdULqkqlmOeZX38X6Xu7iMM9/rq7pW6p
daRsbG9v73GtvP7Wp7p7XsLOS/ZBwrrIzQUxaJEFQdzrXsPJ+JJnqeaM1lw4JQJUZ6B66YJTIvDO
C93ZOc4NEFxSmF/TEKtuEQEf0YzsnmdVFbg7CbdNnTydl7FjxiADGkDAWIx4Sbgv9Vzxrl70EUyS
3UM+LDeVkR96PfkeVUyynF1RJtJwlkUZ2lMEUXqyDOBII7pXAgojgDHAJEp0xWZltsHWeDy/rt29
2wgT7ihysoGSJYg2u/5Z734Vlay/flcA3GpLNS2dMbHpazaqca46U/foXL3FTP3V5UySxWJrL4bg
8QIW8Y8MQeuY1SVcmwpM3Wpgxx4qC/QrPFE9+Nv5l7wijZ1aND1EEWtta9J7T6elcljaTr3UCAt8
JSi4G5dpfGKNBpzlisX4LwEsiTkWGGa3FpL+yotgWVyFT986YxpdIw90l2Dg3g2KGBSDo1Y1j3mZ
o7PMmBenyoA3QYCONNp6UiR+uWj141RVzRNAysgNnpHZyTqWX858CO+rPM9UR427CGwqMT3102i4
mcJqu+JZfiJm2N2HZWEAwIO3x7kqqitwJUQ3hPTW75YZkcyH3z81+Gp8pX+zxLqMXmhR0Khwr62e
+kje29EcSt7SXTVfSR3ADauC90/IW1WxDoKm0oSzNo4gh9VBHRHbVRg+9eHP8zr+KfOIh4ibROOW
ZaqMfPILzTjLShZCB6fqlKjVawqMLjsrMOzRA5Yiu4sAUVeh1zgdX0tjcbK6h+/AZc08e3tqcgoM
T81gWPX66m9s46wWSjDTknom2E+AoVqGkXt+oXtbupWw/r6RYASJUnW6Pnm8QVNHPObg/yHTwZrY
IQ8HSRlpbzkW5bBEXDVAqyC8V03XGzFmiCevN3SnaO/y4e38atb9EG+1xRDJwt7CtotxrIZQJS2b
dvJqxcD8fGsdtJLcLRlYMM4L2guKuMWA8qoZOBfQX3/ct2RMeyQBDR2Z/+o0gciKOrAWnuJoaLqP
juZPOR7CTqjCLfgrFvx4SBbNYj0VbVg2DYQl4Uoz8DuvzLumry+4grGqbuaXS9q5VJ0kKYjdu7AV
vB7rRkcshJlF0eLaTd58WEG6WWj3BQYPp8PaXt0kbvh8fnv3tHIrUdD7SCvLPst13WszzL6iQX9y
8khtrmOuxYe5G1IJ9NFeBmnl2sVhqoYBem8h5ABGaTw3CoNANM0Nt80dSJ1dIJF74Ji+0w/0Uvkf
qvg72goTo3ECSixifG79yWiIUAqBdamlhza5y0AhOLLlcH4v96UAUo8SpOXgH3w8vSLS5yUflBEI
yKlN29zGKK5d8IfzUnZODGv5I0WwIy0PMYG3aJOHx89N9Oxt4Mmxb4ebuTNk1c1PwwwwziZBgtEC
9j542sVIpE9JOWckoe9d4eiCOZiV3VwOTgkcd7CLuPHPRdaLtpOXhkjdAmg7lAQchR93MTEXJKVZ
CuLx4Ica3RWEu6N2qQ+nidzoBehuptuKIiOCQZOFZG6HdoBxeSPpTVwOTlqjD2kcJK+htvtNsEBw
kuDKIuX08ZtKQmuiBbDd6/D9ctXdgYv7kh+71NFdCuQm9EFe0zvyOrrTTXRM7pNjfru8AXf7OD7L
wed39WzzNYIGBDQzipJFqIVo4S+Q2thLRY9GJ4und6ygCaKjvxctuLqxVvcWzfGGZKV1kwIluWYx
vPeieR0t/dj23IfL5rSL+S/SvR8EC26v2kzxPEfh5CVAviuq57x6mcGecf4a7a1OV00Vqd53My+s
TtOyKM0pnUDF1Z1avzuO713s/fG8mF17t5UjLKZowOYJWtvZo18G9HPorvVioI0muCO3+QmaYq98
Y1JI8j2F3UoVHs166tBcyeBU1WlplS7laXOJNjP6FsGbdhY2o11Z6TDwgMhdkgHbtRkb2SIox6Ja
QVOV64r94QokfbckOq4mvsM4R97bXeXJeZAkpyl2SbT5rNRMw2muXRJ/TlPanrR39XQNbioSmTCH
YjbDZHWf14ExoaHEboHuT9GbhGl5khwswNXVj0ByPQTcLmV9j6s2Cu4W+Gb+yBUcg0jH0EVgMbhb
XeOGbXHoR+uKFE8IU+1s7l8kSru7TMoMU1+rIXivP9o7lbXhXCnxX2ZfdU+JOyrvWWjdSWxMFWaO
LJO/e4BMQwxqINpgIsM442NTBRNBQ53aZl5ZaY+FUbi9Xn1TM/al0mIARIXZVc4U2Vp3XGVT30gW
LqiR0a7QRzxxHT0Y7wDEQHgoXIsAxHXtuCJ2RcEnfjy/xbtSTXjOOmZ1UMYTdnjUClSiWkv3QvRY
KN19vMhqrXsSkBAxECcaeEjFEG5CpMtJnM+ewV/GKAGKo6wqvi8BnQsMeVDEAoIJTYEyYirMnDwT
AwfZ9HWaM4kt2VN78I0jo64hp0JFX0BXwqTQ1zVQM3HaGJDdHbOtOgfowNco/zfvDoZU4J0SAnGG
YDTLNGynOAmp1/dliQRAdpdM2uUS1eHh/OF/Gntf3aqNJLFJI+yIkWtpOXsxNbSD2fSXZTvaHLg6
SXcM9duknxzaxseAfeHj7cLj0xx8H+lPNhGvbEM7nt6GqJPEjNKvEnSyqEmfJtoIz2vRfKsidp3N
FzRsRruBU4vBVptW5EIFMefY3eQlSAi1ZzYUtkrvsjDwMZ15UhOD23FvPkk2bM/ppchFMHiiFLlR
QdUCBJczwWACgkDixMcuspPbHMgLqMpdN5cZ6mP6gVwqhSSzrO6Zpa1cwTiUcQAT1GUz5A7uSlzT
f1GIvRzn0f6r4xhw6OYlQvmVS7iQcgnLli1qJANGnlIVoNSdjRNqNd+rSAf2BmoPk6zTZvcy/9lh
ES2grRraBEZLvZFX94NaP8e8laQCd0VQgJ8YlqYxlGk+viq4EFFnhbjN6dTddup0QlpQVmZcD0R8
KNH9/beM9Rs2ETRJNJ4t6Uy9qUgvu6ywg/ons45acL+Mi503+pfzmrlroTby1pd0I28G2XOpT4hW
5oC+gmDvcZiCQ9BZF0EyAgYBenJe3t7LTHED1lfyPTn3UR4fkA7kBZ+9jt9mFCQ701vKFomQXad1
K0X7KAVTZEM981XtLwYwZQMw8Ji5MRgbENPay2wrjd0DmAd9QsSWTZns7+ifFQpaYg1dYBoRtGSB
4UmLh7wbHaN+q+sC+IilJB0h205BXWYEt8qQAdcz0VGdjS/KpHVG8vO/nZmgI21VBFWWpNQz8vlr
EqpfRvq1l8GZyFYiBIV6HMZ1PoWz185HxfAT69lKZKH5euyfL9efoxGs8ETCRKUUakH9+NjWHhjd
jh2GIDoUqMFXKcUl3X+RNtoumN8+szBoaEIge+gP1WBDEwmmEKpb9rN0wqfwqgWxQej1d0WKGXxZ
W8TuljLUFE0TmaNPWaOKdU3VpAzKAa9Dp8cyI3aiS2q9uyb+jxBxZKxNjThqTBgQ8DmlIRCcqi9q
dd/EMopdmRzhcZ9jC+QrOGxPL5PrPMqeUElzh3lIbIQAh/MKv2voN2sSzEfA4bs0Kq4w1zp0/dxG
vSwekq1GMBJc7yMMt+JhzKhhB0jqFfMv8I0ZpPk3BmKzFMFALIC7KNt1KWR8UmnmTP3PSZns/7Zf
goGwEmsJzRlCktwY7HlRntsmOJ2XIdux9ffNQ5X1aChbuIKKQJc5KJlfUPB/1GzyFxmi914WG54a
qih0LcmCFO2jqJmANyCeJgBRGuAWadRTGF+bsXFdlaWrJcFNUt1qCexFWV9aofUMlDmzkBzbrhuw
+QTBcAS8NRfLhCtListwZJ6hpC+kHZx+QdZyAcx/KIOy2tf5P4sWXLUl1OOFE9wvlSiukRJkShf3
/BHuP8t/VmWupdbNGSaWtZjhBBk1mJeBveCCl8qLnPQLygTJSnUJeG+Qfkkx2vdaXbcnKkarhHZd
VbB69qwyd3jR/Kh1VEhJcFX0zWmKUluxXul8ykb9eH7JknM0BUvCSsy3VmsyGFwciVMG5WPOigse
hC6v2aGpzJs6XwbJddyz+0gWAXdexyi0JQYbNcsTHSNgeHUiaofGTcUGu8n+hd1nwPu1kMtH9UpM
KTNt4WOnQUicVZeTwi4bJHA7FlyVmewd231Gt7KEux+WuaJGI8JNcrG4hcterNv2R3vPf6Ke9JZe
FT/yX8ivNN+Lp0DyEuxv5Z9VCqagGbuWThNWucx3Nb0E6QFgop7O68gnTN41ml5bZtD+gzFxNGV8
vBamFvdLQxLmKZfmF+slwkDoZNPT5HBnflH8laoQ5LaSy7jX6GcCbQVNIJYJbmLxAOuhMcekwGWk
X1bouvzAnsMvRYBBaGoHt9ZFcjSfw9v62HmhV0jBlffKoh/EC2dqNbkRjTFuxkp6VGEyyVvs9I0f
jAdkfLz8dYXMkY4l7B3nds3CcepaqxYaXZ0V9s1qgYgavwBtQpKZlwkRbHcaRmSa9XTy9Bw8LKMB
IEJ/prXkhdh9pTBZgTAKdGwWCg4ftYYt5rxYGtYSnQJ/vsm8+IkdWm8dr9MuszdZXWvvfdiIE/28
OcpzDJEl6O3NmaPn5LnKKtnUyN7ObWUIFwFd8rgmCZYUD1c8oMcaQACkaD3JfdszylsxglFeMFiB
4niEMYMp1Z5NPH2HhsfENYxAd+JqMn9rc0DsIiOtV801ywAHk5eXHajnvdaKjDdOg9QmwNW0NSVt
D0Na917VkOWJTETG9ynbd8FTDCdVIbGFpB6pIwzsks5pSC4NmFdlESMjjt5pdELAnH/qPU0SoIZk
ANzxAmZclby51JQfcVPYJACeZQRY8IiC10RxjBJwCWlgF8t90na2Dg5iBJ36bw3Y6CazfAB9Svy+
/S9DnyrwkXUdzd0f1bzklRWp71cWIZpiHQvje6xdBYirk5sU6G08eT2vHrtKiPdM1ThTkUgVbISS
zmaerBmRKrkKssswRB8BurrOC9lZlYU8rarDz9TRh7v+vvGEojAPQKOOfGACdOb2OvaZrx4SKf7i
pyFFPC1bOSKSL7rQ2ogv7RrxRtSpwBrhBq71Y+VNB4SgHGB3Z/M+yBNOazFBcxaGeC8BFNq7hj6R
w2ipgUcGph/+xRZiBAUVAkIsw1g/ZbOFet0HY0khCtO312GaXFhDYDfGbUx/DYQ7UZD8zgJF8mrq
uwuEGqLzg+LZFCtLTVZlxqDDk6yMX2wB8VAxdwcMPhziAFlNzNKaiub0XY23C88o+dk3gx2suZkO
2P75AHDqyqmGbyrwYJfBH0xuR/1FWmhuVU32QCp7igI7sh74AsbP4qYpXrruCW3HwK5DH54a3Y/5
aEeFrJFyfW2F+2+RzbIEkziRtAUoQI/6Y3EHMC8nN2vH6LtDLsMpW2/POUGCOUNc1dZWCK8DbPed
o3YNA95VQn9OVZjdYnig982BUMmLvOf/f1jeamQ3umKSBu9XD6naEh8mQJKrTWOX9ctsqnYJ6g0+
tU5hNl7cS1JOMnURlJTE2tIMM+5fFN/P7Y9CUy+XzpQUPj7hbbzf8s3pCb4UQvxgDpq1RRV4rhZY
JOKDdb/87K/5cXpsv9dODtdgcRrDjhOgz9vvAHR3Y3UAwuj5S7lXcMBOWxxdJsjvqmLsMWBySm0D
vK1rp0l1FyZOHLy0/jqoDEiz8LFztCPEp3b/wH/I7c+uXd2IF3wvTEuEgGWA8e7UJbeBGHNq1aGx
LY39UHTlBqyX3xhbrpZ2qWQ6tuNVWCiHquaKvY9OUOGoaTynvT4hCRKdTH/+mh8w8DTamm6HT6+G
vYIArKv+yR+LJ5kvv9ey8EG2oABsnpewXZtB+MB6LLvKnEQbfmZDgJx3nH2pFMNb1Ca1jaF6WIKc
OHO5nNCikthROPzWJ9nQ2e45oLdSw8AjWh/FUgnJWrMbq/f8RXUqSGvztjymFbqN6usx5HaA4TAM
GB7Oa9/ebUMItfbDUMM0xSdBbcaa9jlHgYZcU3WxqXVhFlSi4jIhwl73eqQSWBMkMeqvU5s6MP52
rMmq33sbuF2K4IUUs4pmPAOKXJd9b6OTI7bDeryLjPFgBZjOZSHo12ctt6umluzirmj0jqKvGfNf
nwLDIg3/78MKelZvUh+T5jaonjAcgZkupN4wQDj2vaxQuePmWphb/VuosKvaUGSFCe4K2I3BnR7H
6AjgDmoecItjh3h4Jfi1Pl+Uz+c1RiZW2Oa0qNMQLYKzZ0Yno3xSDRkbmkyAYJDi5P+lLqIws9nw
WiyycHPvRd3u3Hqcm7etDKYs6BvsXJMDMBvlbLK8NGiqC8jD0hjH8/u1l4rZnpMYBrbLoFl5AGnU
X9zI0S5QVHd6v8T0QOLQdyBv82cROl39P9RTdjfTwuwaioRr3Cuc1mBEbT400eLl2uQAVsbJpdiU
e8qvYaxZ1ZGK0VWxh0IZpiXqjHzxsrl2gAXm6JUKPSxOvZHaBVkO1nircWlDxareoluEkBSDRgi/
KObMPh4iCqJzHK32Un0FKZPDj/F3irKhixDrIv41nobr2ebfwGl3/jhlYgXtREU+CkttQMYl9xOA
3k8VHq8lOPTSdkWZJEFLKzVThyLVsK+5cjdzPXZb1F6DZgntYtQlIdyenvzZTXTDfNzNRgUEVV9h
WWWpoUZ06tEJdn7j3vGO//8Hhpjno4i+4ahe1wE6zPgQ/U61PrvXS6O4tLqo8zCSlJ56S1tqe1I5
o3Y6UMVtrCb2p5Soj/ESTIe0Lml4aahhft2qfXYdKEOFvojBPE685MeeV2BR5TMJZowVNemBgJAO
JGTcrAtHUevhJplr7WuAYsWPgI0pZntUbtp0CgA4bc3LocCExo01U80FDAP6XgcTnb19XTptQ437
JOPT22KM1YXRmJoTlBRRYTt3rl6WIMFulekNWAK9dWUqTXKljEHkLwaQ6Wv0Hy3u0OcDs8e8S+9i
3kwHJILjhyZSMH/ZY65ojl8NvWokp7r38OJFgnsFHAXVEEega0Yxy76QxStz8HmgcWVZvpm9bKR4
15failmVa2NP9WwKCQth4RbVNhrQGw638UG5n+/IQ/Y1fxwf5p/6v4gStiLXlW9E1oneE33GK9Ra
N2b4W29ew+zLeYXdSxdaWxnrBd3I4HoUGqSFhdFvx0N30o+A+b0eLsoruOp+cq2eJPJ2Lzw6ZSjD
UWHMS7BobdzpltpiTfwhrZ0lthGdG2/FQ3DHD9xvOmAEgCCJ4JWQ1Vb3bj8mDBh6+kyTYGBfWGkd
NnMbLahGNsnkj2gAT9WayAwA/si5+y8EzO1Iq0BfYM/S6WkgqVuqGPZaXs5v4t4eblciqGLYW3pp
FeCgjNVTspxqgMFE+U2YScTsjQcggfxnxwT90wZVzesQxgzMBHFrumyMBq+LlYcOiGlj4C4xORZl
8aMK+vdXv36zDsCmsSYElIoCTjPLy27mVnsIZjLYWpGX9tBordvOD5oNaEcMAUkerv0ztpAUZMBj
YOIzrU8A/ILzrXp5+7OmNzm/P7/zu38fuAKoonGT45+POoTuYa0uMczlZY15IjN4tUuZJ7WqoahB
a38ywmTNwC0R1HQZJ4ChIZABcUA8Gd+ZV4DA3LEOKE7k8Q8GyLjkTdbx+gkVds0UmCvczopkoH0q
NTVVOHSjHqwVWNNXwZFdPQdXzEd2+RjLGulX5+HjAoEeARQJ5OgYlEvMcWbNpGCqlDAvi5K7OMTY
bD/c5Mk42tWUAu0nTL4sYIWSXMzPJ/dBqpjxzHtAMjfBxDxgAQIy8bI3fp9XjR1LCgkUpg0jnxgM
FqPMsWMKLQudoady8aarwq2f+M18l/2GbT0Al14GBrVzaB8FrmZiY7rTOTH6CB3ggBKvb8CAeAS7
XPm4IoXJ5gN2N2+zNEHtNStG51qDpfXAmyyW4hgY6j/X+4+rWdVmsxqrNZIhpuny3gqb3jNPtdML
86T68KDeMBTtSI7rsxGFPHgLKppDCWZKhXvGqggwRkG5vA/slXA32cH4uqbBO9t8MBokajET8M7S
Jb1tuzdgI3rd7s1SUQ1aJjNVlneIQPCuOT27oeN1Ptkr6RFaoV298jB+aoC9463QPJnmfA5mPi5d
sOszq6OAkWCBXV9Zmk1g/qLo5cvE7KRXP8oRFFTJxpB0Zsu84Nq8UIF031yu00jZhWzq4BO2PXLu
Hw5TUNChHkc28A4NMO6E4ZX0sE7N3ysoWYcXCCXUHJh6I4objaPcTclBV+we2ysZc/3siH78CEGD
kxxOaLxqVKIMbpu9TuwyR0pNorerB/HJfG6UR4iYeBKQuM+rBTD+zSk/tG9qdeBg9dDAVdJWF1K0
ZMk9EZtzjLIFyEEHefMF066aUwGGosUffteglMXAwgGsrH7p0cGTHeq+QUXOdB2kNz9PtwZwcRSt
r5f39HV85LGnHNgh+rHqatk62ZvUJuxejD8SxSyGSc184AQS1yFew+HP+TFu7QII1bmv+6buAC0A
+gv6CwBkBDeyYf2dLAo0aCNfiB7BjzDqg4a9nl7NCGy3lw0go4CDd19/H47hVbIcNQ1l2OOSHims
hOK2ku6dXUO/+QDBfSUjNywARi8eGnsdrbwemq8S9V1v4if13UgQzG6ulNk4qA1sn2UzzRle69/z
wXAyb/qp/UIHYja6y2/U3C/lw4O7mrwRLZjdLEZGoV44bo71HJn3mLJ1aPrUMVlub6fY8fEYBfva
VqUxaAbUiGOW92X8Wnxjxz50Sr86aJadXteoeRixXd9VF83bfLR+nd9j2TrX37fPC20aU58mw5v0
yNaSzk4YkCm11KWZNCretXmbPRUMb6uFqFUW63G66U33mIInBvxMKkHOb3SJmxxgZ4GINXKJo7/T
M4g9RmKMw8+3dFXEMuiLqeTT6i6Uvwd3XNA9nX8vOnsdnbEyuzBs7RVxywE4B/88jjTQEIHWGhRz
yOfZcYzeZlqtY8mV8jSlzzyUdfDsXUIMkiCpvLI1I/v38fyUbkTjrlobHgi2e0cbDVrZKiqxb1k8
ZVf11GsuU3J4KAz0NJx14W0yj9WRWC1Dkz8hfhHFpa1mXft6XrH2DlujaHzlYKj4PC5O27bUswjA
6Wp2q0aqC8rtLNLc80J2zT7CAiCQvZcZqGAEm9GKQ20ZFg9tkE4R/ohTUEXnGJX+kdQ3Zcdda/lh
XsFPQp18ejkvfHeFG9mC/bOUjBHeDwZWqBwmhR6ztLoxElWyxt0T3ogRjKCFdHKrctzQXj029JpO
v/7bMlb5Gwug17wsjWzEO8INr2Cj38WDaxrf/4UUzJhyNKpgVFK8gl2uwI3sK9UjafN7GcuHwhi/
ZwOVpKj2HmXgiv4tRlhMU9RzHTPct8n6QeIR0N1p6Y6lb46X83JVpAP6wejj+aWtf1N8pbYyBQs+
Y4YxKWLkFCP0ZYRm4cy9InHkdlUN1dl1HmktcAl+XMemmhVpj57GPnpRgvo4p+N924wSMbuGUgd+
mEaBIEc+tRQRNRqMLiKwJpk9ud3jkHjLUQEwSdTaw+8CjFMGeAEtOTTlpyYjA54bICOBPoRRV4Ze
1o9auNTAear1IfYbdz6sPGJV9sXCuPxySA5peYplFa9PlkMUKDx86qJXS2dB4IypRu7lqKunCKli
Z6WxLlVbSWx+Oq8o4lv7LnJNmxjmiukhJjMizLDGVldHPpKdV4l6Y6qpP4aZa0z/tBIqSBITGJ2V
tFltKbG/+qZdfChbmx1X0pYUnGw1IEIAJ+VLOwjEUHWVikkh4E+CFkmFon48Q9aTEPlaNfJJ7vfG
pR5cT+aROqDu8LjDZwdYVm35Tcs8ZSVPqcBd9k+f2/cvwEvLkFVBQ5OIPlOnvZmUCUokmnY9q6bD
AKR6/gx39QYgBH+LEPSGGcM8s7KN/fjrGj22PkYCU6d9YV/+wici0iBuNfBb+yIuSnji9QlQOnlS
/qWp5JC5KbUHu3VVh1x1fubrEnsmet1/yTPgKAGxTv+UtyzrpOWViZthLr5RPZRD7DSDCvD5K1WT
Yax9yku9CwMiI+Wre2aJ9z4p+TjHtQGqU0DIABrkaJ7emeSv/gcyTdFQi7KEo5uiUkdX3RT7ynF2
mvZYPILMx0l9ROBa74TfVu4kWXOAaLnfZaLPD+4nXED4Qh/vRA8M7KIaeeyj9dam8StXngNdFgvK
hAieSEKzHPClIUD8dBDzpXQA4oiWvJFIOoO+qxub5QjOSIEOBD3QcVzED67br9Nj/iVytVN5tVIQ
gF79CHgThJqyxIJM7HqyGx8lWgbAkRXYxYWfpnlwWQ+axzK1I8B2d5Gsv3BPT3Q0haJ3RrcASyFc
uByIhyQIhsivOjSQmEn9QMZOEjy/V5DEW70CrQPp04RqiA6R1ZRJQpM+8pG5OFlL/GU2HoYI/wss
Q1qU6BtQjyAvBa5R/pJNkR2MlVvA0WUaMAeC1IsL9KaREFP3CKDy9Dcltb+Y3LG06Koqm+ehmR2t
ta5D0j+oVgp6DzISexrnYx4P92ziB6LlTsdDySO3v3l/1iUcFcpmbR32eARmNHOkaICwZMjAe88M
MKwpxhaAiM9FnBsrTBQLk5WJD7jbyY47pFfyIOKuMsJrsNrloPWhhgbZ3j1v+ndXtpEr3DI+tv1C
Qy3y9YG2DhtzzQY7tmT79nyE7eKEC2YtWj7GS5/4aZC52nTqCG4UmL/+6aj0apeg3AgaUZoCoKCg
42pgKpg46BIf2GEvJuk8pa1+VY2MYGN3zzZihDRnHy/FrDRD4htaPdu92XydkuF4/lz2rN92KYLb
kfMFrog6Jv5oYCCfWs9Drl1kRiwJtXdP5u+lwAP4aIPGAI3wDbodfaNvbxTD9AGP7bTE/FUESMaf
X9KeLDiJFGDBOKVPTzAmCxCla3jy+/ItzW86GjsaWgSDspN4/HuCOGhIMOoHhfgUWBhaqhc0NhJ/
mtvfedeC61VPv/dJeZUXXDY0s6cMG2GWsINW2s8KOhITP6ymu7FPvqttJWlj3tMFrmFsG0g5MOAi
NhVGopucRGkM6BYLffQGGmbL8HdbD5Jui70HaStnXermQUpZrGhZHcOVqHjiY4rqTUmH7KAXcQWk
vjp2p7r9dV4ndkOkrcx17RuZQ1nORs2wNjZj3nXIb/uy/g4MHz/IksMIgtzcyv15na7RhvwpLrLD
rNHGPf8Vsg1eFWrzEfkyB4xVaeqXiQGE/rhk2m2Fbu073kfWj/OydvVlc5iCjYrzogfUdJ76VnAb
Nc9Z/nr+73+qOa1GcLujgnVicU+iOcIBohMYvYYjgC+oPp0Co3E6k/oEDRmujvEb9OYS0x2jVJIU
kWmRYLnGYtGqPE5SPxtQ8Rq/hw1qTQOwdRb8C4KN88vdvet/b+cnwvAW5j5MaJj6dBxewhF1rqi4
ttTrmJD785LOK4kmNraRKVbnasLBtWVkA8vYTtqvwE48L0S2HOE5blikm2maIMZVantI0S46/arD
H0oWS/ZtN+QzMdaGVk5w46BP9qPOjxRI2sZQp37nqt54XxS2co+AFixt1XULakDpXO3e/m0EiuH7
nPO6j8Ii9rNatSPlagDfD0yOxPbvXS94n4i6kHABA4bgajSaMrW0g/ZhBgMp4JSFTl1Gz+dPaXcp
wHdDUmdF6xFVQW+MjrMcSte0aQnqQPJjmdqbsVVkMGkyQYI6hAVYs+sZT6Yx53aYV2433PdKLDF/
+3sGnxPBHOC6xZ6hhZbq2KE0gtg475xQGxZnirXH83u26pMYGgAUmCAJh5dMF9ve6IhBXSPF9Qni
7Djq6qFhwIhqluJWnfoDmtFAqx0elXmSyN3ZQjSkrED4GCOH0yHY27ACflO8QM85xUxaP9nWaLr9
JLG6MimC0e0xi4DRjjn1VYBEFuNr3F4PUlu3LwSJYIRvQFkWE0GpVtZURUern7detKDIb15DQSRe
2o4yYL/+CBHewjDLF2BSYr/KMnVZGDmt8c/dGYyao5V7hTA0PmXNiyZE50cxx35Fml98VsbnINT6
K+S4M/e8zu1sGOpHK5w+6DewX8LZR6TH8F5dpD6a9yI7rhTioCPzq1qjgfi/SRLOPzS7LgXYPZ4h
dqkYYJROF7sNeomW7bwOqDRqHEsBXh4qbx9ttsEmwJ1MNZqlMfXS6A0YQyubslve5hIz+ilpDi8C
Ay4Y9iWawT+TlnRzUtMl7VN/pYheohsd9FF+4WGBgORj6jUuU+1l9ZUiTXfuHRpGlTQNtxYcCKIF
ryrQIikaFDDNnuvka6BcV71EA/f2cStivQMbf48HXZDxBiJmVrhkMW0dU+3hYCFFLrPgO9eJq5qh
ojnHUqHuwjPLMQpGW0xN+2b0JTEfzVymeTvuFgSswKqY9KWf7KoOuD1rWPN/alO7oX49wM9T+9gD
riBPZEXn3bMBeAoqvxiA+gStAO4lijxxAwtEh+Mwl46mwWuXdYCul0V4KqDiUDvgg1JDFU22Sqch
yhQ19rsOsGB9ep2X3BtQ1K6t3rGi2gMWoCQO3kvZogkcpJxoYLSA2yqcU9Gqeke0IfWZWnsx01xk
Rl5aVT1YcX0yO/aodrNrWs0rQSjmjFMk+YDdnQXuH5Se6MDlFUxVXSRZVxOoZLbcGXF50NB1GsbN
8Z+bKYxoAzkWC/3coVmBiMzoqB775QBoh8H6nYfqN6AmSO7XntJvxQhvCG+LKgApGyx82B6TCaJ6
SZCxKwEDQQZwqOCAiR6YpsA/jhVE3ekYlk+tldWeYXbF6V9s10aK4H4piKXGwlJTXweOVUPMx6wo
vxZF8x/FCD5r1C56miiwtRVVXRaVbtwXh6ZuJLHF/p4BlwgKhuHTT6YIQ29/Hf7I9BNm45ws1L+e
37A9w6rDxeMw20g0i6O+SaznGs1pjL4E5sZgQ5kBsQzfzs6p6v0bUQgo4O2DIEzsXi2TYl4wVJ0g
UdDOFwHqxi4AtnKbDMgGGzNdJBd0b/eQ1f5b3vr75s1Ik4HTpGCpH+VLAoIgE+hD4SwzsLsbCDd8
HTr4P6Rd147cOrD8IgGiJCq8Ks5s9gbv2i+Co3KiJCp8/S353HM8yxGG175vCwywLaZms7u6CuzO
Z9w1kLMwKdtqnC26W3NIKbnFsvjUXG9s1pr+5TncHRPSBVCS2ZD2oqMdbGZOag1r6RYfOVbzksYy
mZddGyigUvAsboxYQsyiDNWSg0wabyWnA4ylw7B4asjKtDIr27yerI7TV2x1CgtZFZWBBwtCjZ9y
UloSv7Z314JqB2I1xII69q839YkVpUR9kcdmESGm7N21Jk+trfWARyi9N+vK9VzKxAz2roVTi9u4
TyzOStnaRerg9WIZH7s87T0eO8QDBlZynPYn8PfQhGXaUtqjUmIrtPS7ZXzOmSTttbuxT6ZOWKBU
KyaOpyHSDdlLk10pObjY+x+N00pKULIJE+5RPrZakYJvO2rN7AP0r6Im077HRS6Zrt14AagHtHAA
FWDDA71fmHWgfVHamK+E0pC3uqv0wOQone2STLuz7El3S51+G/o+CZiV/+BcVjHanVHwScCTA9kC
Fb73X5D36xg3dl5Gdv09tzCvLYi6v7JJBirZndETO8IlmBqZ6sRalkc04bFvgAOF6xM8O4fLuOyO
ZJaEe5BtWrVo2i6jdM7fUsYeK8hDeXNSS6KgbW3E+HKjwvh35oRDBSE3xahq2MnMsXYblYNMa576
66oZva5AY71DStCCL6OJFNwqG+XuSTuxLpy0Gujmoq1ioGRIE406NC3aURJQ7G0NA8AqVGBxE5/l
PCCIaw9gN0VNgvM0MDM+HcngWJ6OGQ7KpJTFe3sLd2pPeP3iXT1288rKyMmAc1LSD0pN31CJ+5vb
8dSOcOgWZTUbUOqWEWR7Vr9gjo8j8Lns7Cc5ZcbeMp3YElH/aZ064DErtoJs6XX2y5rJMi17z5xT
C8IBRgdY15EOFga7ulVSJHx7O47Rum/esxE1cLMonpzUiC4fMtm4hONcNqpJui7PI6uzvZR9jZen
ywb2Sjp4xCDnQihEDs7SVBBAcDKD20C/1LQF0UvtIMu7mKz5VEFsaHFXc+1fE5I5Jrq4QYallTwJ
sSsBVdONGEpEk1rKIMX7o/79TcL1Y6VkalqWlBHjdsB1CpKEWXLz7AUHELJQdYJzdw76Ic5WfbBn
UBoq+rHRIGg1MedoGMNtkRFAH6z42+WJ3j11wDOhaRE0o2coHKdmWQ11FdRuG36LwuuD1c9XTWpI
ng27zuTEjLBh5hLScVwdcejKNnebEtH80Nk/R9WBJKfzeHlMu+tkaEB3a+ClPctw1UPsLH2yAv+l
dtmBG85ylZrLn1L6bskt48SKsBvigVRWkwKPkExDFMfDtwrZKMlltrsdQOaPbB3KU1ij99czGiRz
LVfxBlaa5gY1zqAkvQtZRZNpYTzUf9h59WtEJ9a2eT2JE6neZKsGoFQETAEYOn6YvLmq+V9lBTfy
IhRP0Ol5RvJGm0VlgB/iQawolQuqg68chOAeL4DlKdI6cZfxEWoeB0NV7gcrv9K14sFiC0qqBXld
e+V6Mcgdp4rkQt93OSffJezRtsCxVlcMn/lMc9eb7Mr0m5sZYuseGt6k9PXa9v/ECAL8vpgG4Eys
MzKvoSzByk/HLJq8xtWhF1y5H5UQ4o6aZ4V5Hg4H7amarjko9NVDobp25f6UNlHunZWNcgahDF5W
wDq8X/M6I2kVJ8j8GZGje3T0jA6dlFlg+6AUy1wVczH7f4c4tE7tCpMdMwiQEXvdBj8FW/NmUtxZ
Hkd34T3xmnA6tD7PJPt7d4WhHIii3kbeDEnw94N1SFZruYZLRe1B5mHpoKvmo/kCAtDD2GaftGS8
NdAzqpjopFbJYWn6z2meS1z8GTfvdszQW49CEiDdKCkJsVujt1Nl9oDs/dMe10Vzf73pgy0+mAFr
lx4n8NI8tP6fO0VIsgLQAslewGeEsSOTg6jemJDiTTrfUNC9JaPZ2QtFTiyIIBbSEX2rYGVRPQH5
WNlRC0nUOneX4mVt0qCWJpL3Z/L3mBxh85rcpnzkS4VNpHrtA7qY7qaIX1tePETDR6A8DsmCqbw8
kXtX2ekwhZ2L0omj5SN2LogToDesfClX6i0zC/gACrjLtnZP58kABf/fAYcfWzVscdt0t3QBmWQg
6r0AAAhcHXVunIozuFs9LH1poxQUcdL4UL12KfjMySKjK9j3did2hPC+1DiaTvCexlrxDR3uLoHi
ogv2B7vZVPnUzq28FlpNOnMt29M/gqE6B5Hd35yCk68QToEzmmYyF/AATWYdzcp5AdvAX2SVUfsE
N5+GMO6s9IT3YpXTGAMdV9AjEfCr2RILuzvwxMK2a07uacINfYI8Yxql7fNqBgYBPPZWKyUh21n/
5S8/dWJG8FO5oSRqOcNPsTeTud0dKOHf/rka6GfyWf+weuMRMl+arx7SF2kSc3fro0RNHQBZz+ER
BTKYdmsjB2O3iwtGQK+VKZqdtbv/GiCwfQ4eGehEFHPZzjo5dpVhpVowqvh65qbfwBFS914Bb2ze
zN7ik2DTsc2v8w+oP3hoI2YyWbndxfz9EaLYm7HR04M2HSHebAJ21L20WXJVp7cFyMIuO5M9tA76
Lf8bryW4yxrw5nYgGC/i4WctIAeOxnMaIZTcOvqlNdj9DXRiT/SUXbsYHHDTaKRu13rspjh0kfmA
knPRADgGkW4WdEcceB3yaMrkzopryjjY9u+Ik48QXGibLgADbkEtL8L6qAXrob1m7VX+um7L+9I/
oGtrcmWw/P1Qw4F440aFfs7/b/cN8ifWltpTxwAvBXKTZdVVYw+ParIeevTCqUV1E3PLJ0OKJH2D
NivicOPx8prvniKHohyIt92GaHrvKjLUpYYpxmfMHXEZHsdO/PGyhb0iP5QqqUVUx9GR0xaSpU0H
H4gKYBoVOESrBoEaMI4oQeYBMssCE4uL2J7600Eau277RwigUeRE8tRGVXyrJ78fHDfYaHNa5xHT
xxsHJUIPHE4fBt6EdfOqD9Bjip3V73IW9OAfIGkSaHbxp1xJcCK2ipQ3as2gNAfb+PuPSIpBH3X0
lURrZt/aa/OFp/rL5SneuaJPTYigN4tp9qhvrpA0xn08NF9MllSukiySrM6+HWsTkgW10BkB5NTZ
Y2zXaB8w6PBiAHnUje3TkDSyi+UXIPxs4UzEodD525h1hV1JJmMEpHBCO5xhDTd0MOsoWbo8WFiX
eeCItAZf1cfkp5oY/RgAXV5WblnH9edcI2AwVSCNUMWsPHYaSw+LXdfoWSLPvB5T8Ewj1JwhgO5q
KaSMmnLI3LkiaqjXzVaW/9lM3ZO9sNeq6p9Hgz+ga0RF159uA4Pf3PcOU129KsJqUq9HSw/VKs38
Tk31Z5osdQBMw2HpHXzz6hmpUnsQarHcmSugsqxSYMQ17VnjY+7nFBR+TtEOoPhS7uImO+jLHMy8
PIDwn/hJulxXJb0BDiB3IaZJkNsa0V9J0Xy11hZykk31sqzl0elbOxydxnLHuUsDRWWBFmNDO+0j
MGhhPVuoVKXOJ6Wz7liS3Ju8fHXo1N+TujL8dGRTgM7/Tw0yq8d4tL/HCv4VsMn1DZteSDIH6sAB
zv4298m10eu5C9qD1Dfsgt1QoKfDsXHetKX0m2TtQqsl1S0ZGjCT8uJGi6GWMMhY2XY3IVwmAijk
V9Bn9P48qWaNVKyDngWw+4cTAUsgnV17knitHb9og3zXgf+Diz4jIs2UTkEzJBKYbToGEOD2JiKj
Rd83YRhbKVtFF5PgF6Frw9CYrKcoEFSoAVjNHUQfXy97hl0bNlgEtiYFTRPduwqxCkiDofHGWLEP
phSVCBs8mZJXyO6S4BJDxd/RVJzb90vCdCUf9XiFiyPEH4bYHc1Hnvy4PJQz1pZfjvRXURTUgsAX
CI60Qf8hirwaFr4AaRsJ2wf9pr+tvCyCtlP/pr6BsOZD87Qcao/6l21vS3Hmj8CTgJYA5EFQ63g/
wBaHZ+laK41ISqM+Gb5qAA/5o9N96FftM9EGWTfuNpZLBoXH0LQoLVhF0TFjg40OqoFmB+RVVV6p
sYF+8kVRjEgBp6s7gpX0mpgzDy8PeCfoBO6KAqmE+jNay7cVP3lBTEo/JouNfTOtCncTVWWeNdhX
9gpvSUYw2V82t7uBTsxtn3NiLkY/IfykgW0KUgova5o1SEv0Y666KktC7J6IE/ex/X5qime8Wme0
7WjIPLBqRWn1Lxo9bPA0gCVZA0PiGQOmYjvp2iZLHukDOI2SAdjj/i7fMh1/Pmv6lphD4hebUuzm
W+OyNaoU8KTO6AIrQfrfGYcDiU1ZCLOTuMHJhrNFPwIK0WIIQ7V45kzHyeviJOr7b/Z4n9mlW1qV
NxPbbXXduzyyve2HJiS4lO05cpZzsCmQAoqtwmADZrZywTukigG0V4aPEMmVHba9031qTThszqJn
Vl7pAPlwze/ZN6OxvWEs/K64AeOtZNFkQxO8WK4qat0WGFrTtsdMv1aX2kun0otzCYxk72EDyr1/
J/Gs644jxgF+AMzBiHoQePtQS9mkKQzDt3p3RGukqwclRjn8MT3o5qlPLQv3QerUhZ5oDtgaTPt6
Ugw8oGJJqnbPY2wpUuxL0Myeaw2g9tvm6kaLTDPER7NrTV/sUVZF31+s31YEvwQHaBJFgRV1/pyB
6aL8Og7ErWfZS2V/B/62I9wv3BztflTg7qcYlE6oARvTEOZjSCBQy0YZpkM2d8J+b6p4UKZOQZO2
DUkKChbGzl8KWWlKZkXY6IkTo22gN3Cqsldao0kLhRueyQS7d2cO1d+t82LTPBGstMTquF7CnU/J
7QDauAm17TWf3HxNjrZeRZf90q417DlciRZuRTHQGYfVgpoQPAVrOcQ8EHsYDujBj3327OAh8hfG
ttoPYGDY5GK8M0FCI9ETBSGoo7Uh2B7sgDrVMSZa1FYAB/J5kPim3SVDQ6u6QSvReCRsQ3Cqx2RO
sGT9qkL+sNWhC0raT/WsJOGfj40ib7clBShck7BsgM/FBukyYNxaB1oJWvczKWIwkRJIouAzFA9U
CV8um9zLbqFx20ZjMNIQYFsRRjcmvW3UBmDlSuKX0E240v0mmnLf8gonYv+nDNdesHFqUjhpXTsV
K2nRGjJaCOP6qnvjSiZjONo1gtVC9RiZlDP+n35lbUcpxgUEprf0n9rh4+WZ2zeAHOjmaIGxFF5c
pTI0zpS2SNMNhauZxzx7+gsD2HZAvuq6DU7m9zFZw4yCEcZBmwIfUeqjpyIFeNnE3tZGH92/JsTa
U5HrzlSRAblqvTgavfbJboafjWFJMu/69qli4A4OJpRtLTz1gdR4PxTClFHRcjTPpMmK7td2RWug
Oa88mLV8hVShgcwEnciV3YKAoe4z4lfgNfK42ZvQPuSzV6+gIEFUb4RGx6ifA+LxAAnK+SFekrfC
svSgqdizCq1EP6lTJTAnUw3qus+feoAEIgP6r66izYnr2DMakRr1M2uGBFwY3YiAzdSQvh4BE1DA
WNbQkQe07zTP1ioDJEPIQLyYsW3+xfKikwxMfuh5MA2RsXkwzLEYWZtHTlocYqXyJy7r+t8NdrbW
FGKhTm2cxdzMpqvByhLO0qLrNYjZkgaZirz6CQY4sP2mDZg+WGkHNeO6C7Sl47FW7a7TrO0fcHzS
gIP739RdZ+TF8c+33umnCS+Oskw32WU1jWa9/szwprK3G35UZAXcvSh9Y0XZyCk26WEh6upIYfa0
QdIMwMPjkPZ+DMkttbC/kdr5yGd+nVmaLEDS9m5EoH7wLkaWAaG6YHQt23HRDTz9u5925PhzC103
r/hIdNf4rH/jN8TPQyegn7Xv7CeFDtXtUPnoiLoffSUqg+kgg2jvfw8kkVFhs0BkILiSbICk9NIh
O1Skwwceg5sDYe4yuvpYenW6SC7MX3eGeNzhr/41JzLZ0qynIFJH+LGV6p3DAAa2+Zg4gRKkrzaA
CqC2VnweZaHszbIHDd485X+WhYlXm74xp41+Ij+qH+uQHwzE9FpoX8uBKLsb68SU9t6n1aaxFGu+
JaoUchV34MwdvXbM/LREoDqAT756vHxiJIt4luIrFQYuRDCsqHkdbl39WfsJWVh3AGfRXCuSRdy1
hhZR+A7s4DMkYV8nWUYV4LQoS+7GafyiTeOzwgrL1Wb1Ze3r75dHt/eoQMHyP3vCo2KmwEWikQEZ
CKjBcBqjtjO53ax+qpXGv2xqN+ZxkIKA0DQ6Zc6uo4YiakwYAlbqKPWK0n1lesxZtFs1dpRQXXIS
LCl6geKWI4uc1elVTnsW9YYFfn07nr5odsMlFHtn4QQq33BTaICDAgLe99t6nGRgyoZ1dt/20LKA
UAWpF5fIaG1kFoSwy57HFsJzfIyQXj9Us2kCgjpVfzy3wjgEV5Nm65Ks9jBGrAF5tBa0YRYMbRCn
Lg+2kw8Ch7aRxM1nYcx7m6bAAwMa4J5A22+M0Nt+IFbrdk3nD0wSxZwXZmEGOWmkXxD0IfktLBHl
plaZ5jRGyDx6ujW+VCpQMwvkvhZ9jcxeDXg1/Ey6AUUt89pp5gN08o56aX+q1faWzJlftsmxqKY7
dHi+xQWX4V7Oy6f4wo17CXlgusNLvJZUHzmkZiLUVKyn9tiG+T07lDbE6rS/ENZFWYZCGn57iAGa
dRahoh8B7OxdCU+Oc1Iz+6lVlYNR5ofL5/UsenxvRoxSgdpQlGWoOOCct/p0p/QPRq65CWTvk/TI
8OcwOcFlk2feSDApLHXeD3NJag6S34G6lmK4rH3jINxrUxnV3s6pPJ1DRziVsWFVuZVMPOq71Rv6
xzx+uzyU89sYnTJbxXB7MQOwIT5UGAP1DHUKHqEAtaEkHe7m3EP2q3ZnFfChjaG0Gq/GLMjC8VV6
JW/34LtgAOZ1EEwhZw7hJezO944tnZKqJ2bKo0kxjzTNwSR4V4/Et4zu0Wjy0B6a+8KG0ka5+shQ
Q047fr48AztTfPoFVHAPVO8Ujbc5j1Lrh7IcU6h0XTZwHme/HyMV3jdFRR2qZM2vKaapWx/VoIfi
ROqv3VMbAO2zPaTzxEMe67Jl2dCEW7Oc46okeo0TqLySGgQilSxhdSY9hkOOW3njFFSBuzx756Lq
QHu7hIn0ZvGA9umgG/2Sh9ktpCOpq3IX+UVAQWQhq9TuNvSTCzG2ykrVZszp4Ddfauh0eZZxtP35
AwfRoNv4he2CkU+mQbBz8N+NVljJudeROcuwV4oO1Nt303BrAcTV/DF1vTirwsKZY6ZaC8esAkSl
lu7wbHotzuNhowGipct6pKER4YUylYndDXOymoJjKyE61s8QmohUyPGyFiXpSZKDls2g4NDQ1Eri
hmEGexYie3HFCsg4YjxTJknl79z675ZKcCyclYatJJhC3VTCVY0P0JQPYieRBGbn0eL7AyBGF2gl
tBe7gJ3qYxzFKBEYaK12Z89Z3DkqfKAolIOstrRz5Z2OzRIm0Un6crRHxiNUeCJI5HVeW/a3CUsO
qaIe18wCZgYKh5lVSVyZzLA4qXO6FnXc86gbaOHGK0i9mjWO+iV+0HnyME06Dl5xSCsZmZhkNcWe
L6IsdW9rA457C8w+AAydpaOfU7I5ZVaE92FJ1MrWM6wlcNxXXe+A6wGv4CSTgNVlZrY78cR3rQCq
62W+8IjRn3H2rXTeiC5JH8n8o62/tzEsVZPZQ4dzFhgA/4ZdVLw4nr7gNmcQU1cPsdf/cdvc+6Ng
Cz4Z6dqqNzXsjrICPZpuvq6l8XGsckiqrwe6xF8mS3m8fMPtxbSnR0HE/fM1hcjEgnGCpHATjAI2
CCraA9o7mrDwS2+UlZ32XSSauqEyAV51Me+6NLretDniJZL1lQ8E0GcCHivJOdv3kv8ZcYQdohct
zxIF272NEfYsupeDaxH1p9dCk4I5d22hH5CAtwhTeZZ9tQaowI4I03N2qJw4rNaHVm8Casi25Lbl
zkK9E0PCpdY2vGyQMkCogPGkvn3VgczZ9GkVANX1D5v534UJv23qgs0lUcqa9JjIqjXfiok9Uq1Z
gJRlV0unPy5DcYPscAhhw2hwygPDbeTyfn1a+omBvmmNJeu6e/JPPke4X4dmSJ1p2U6I/nNWRneA
4I65epIzsbtFUfwCKBmYQ0jQvD/7To/sRrdNNPSfx2AJptvOo8C6heg9il3NzXzIskiMaluYfL66
v40KQ5sI2Ks7A76TlZ59m9xpXnFoZldV3MHCeSxiyJyhFykgQX6VDds3+M7z5YHvjhv7eCtWoQNO
xHakebw00xYT1vlGNhm7iv3xsoV9d3NiYlvgE9fNk9KuTQSBUYro/Qb08UDCgnbL/EaCKiw92YjO
KUM3lwrOI9Sptr5dEUWigOZUHQm8zQDuzhAYgWNZdI6XD5o3Oy0ayNWXsmaRkdAr0saSlMb+fP5n
XITIpvU6LVMJz4C2eHdq7/vpx+Xp3A0nfo9ORPO1OpuHRcFxWOfXcQ7JeNVZ6SFRP7YqOEq/QtM4
vGxw97V7Mp+6EDlBb8aOnRYW82N2YJoH5lOcjKl1h5/pwTy0d9vpiPH49RzqFa8S62ceEIqXYOfa
elhQUT2jkuILUwoSY/dYT+kDeNueEi00b4xvyXf7Og3yF9XxL1s8m+D3BkU5AJpbVt1rSFT0HC+J
Se8fTDBw+I1avVYEvQJacWsmFYCnpmyiz/aOYFnwQeNoIkdC2RiBh3sNQd3bf2gipXedzxxRFfpb
zK+On0km+My9wqiFpPum4bzx2gjxm7nWtVLkiIsrpfXMhWMdRy+fPlyeVJkV4XJmoJu3nQFWivUl
1zMvLj7NlSzEP08aCGMRJjBfIJS1oPIW1VumFBymLzUPC/iAYL6aA343F37RBePrKunE21u4kzkU
YeTxWq8pKWbYRXccikJeopDg8gRuh+zdVfF+aPr2CSdO1OyLHmAGmBjs+7Wh6MF7XrH1l6nzNvDO
MsmadH7FMJcsbkt6YrGFtp7OW5wDCgS71/QIcg45DRQ0N9xZb13AfQZ5cSWIDwR9Ud/Vt7UPNf3n
iBZiD2xScu2aPU9wOsuCHxoKA0Az0o1oHA3W0PASkD5fjdQDJ5fPAH33i1AqeSqxaQj7Fq3Ya9cB
+w/fNxwXUJXfx75+xxliAorc09YKrX+/vNJ7/udkmIa4iafWLPNqC78sfqh4cVCVNnC4BurSLlIX
DZAjxZ3ST5etnt/S7zeYIWywGRmZHLlnZPwhd2zb6PyeD+Rx9ghqGh6LZH1JOw4BgbODrgsT0SKo
Od/vri5XjVqfcEl3s7m40xIjJOiHqJ9k79MtWhW28TtD23SfbON+sAj4MTd3zga3YFgvxfCNFu2C
/exfnsMtXLtg6lcp9cTU0vKkBrKIR46du0PyVjnXVn/XpHe2LVmt3dmjqEpsOt+4FYVBtUo1rMxA
lMFz9qF10ms6G88d7WXI3/NMDXjbgDD+15BYIU2MTlvqDrl0eg81BR/tF57dgsoRpaf80Eb23SAz
KRnaLx9/MokWkCslwoERLTkKCs2ZA2kVRsAObEtW6xznj7EByOFAVxENQGcNHmWclG3Xb0UQROBo
Cv6yNsbgtlP5A62CgZqg4YfQb6ne38xadteCa9p1lAL3sNIHZpUdiqx/M6Y2grTcG+mt4PJm2s6b
uJlOv054G2RGSgC3bnk0J+mBZnakZdrXyyb27st3MyB41CauFDVX4VGbKhgDzTMzFDEaTwlY6dMo
h6KF33pt48WSsZ2HlNvUg8AQRNablpyYgagds7EWcytzmeOPpF+fqyFDf74BmWymHWjSPGfEvOtV
a3XrYfhhpiALzNY1TMr5g7HEATNooBU1VJlNyaftuYvTL9t+P9l+HK9YM9le9pbKgKoibj+OAU+t
41I8X579vY1+Ykl8caqgPItB8IYsTP3DGq816yWOJVGXZDDOtsdOB2PWqx5vQYOto0o6H8uc+0Qb
XUtGJbH5m7PNil4ZgOgBzzmraFRTApUEyGtEnd16ZVsjV/GVWOFiPcY9lNAAWe07GVXw/vz9tikc
EADgSlVbEOxlQxa7naZGhWFe92r28fI67Xl1ejI24ZDYnNmMUNhJUYca4AfRmNd0revgRU5BDXDZ
2k6ch5Pxe1SCZ1em0anIBIc0xLcDeLFN03FN5b4HXrVBfaaikvfqroenm9Qh+E0pqAKE+H8cQFzE
OTb8EHI/c7w2jB+0JxMBDvj/uyf0nHuXR7jr2E4MCvPJLSdpy2HECUvogVVBmjnHyxZ2t/2JBWEO
HXjKxSnwYB0mc3X1XnN8TLgRDnbxkTmtjMdNk4xIfPMnaeuAvhUjSrqyCkqerV5RMh2NEANQMPVy
QyuNuZVl1y6qqnjBEsV0MzW5tczruR7Uw5RSzH07tn5TGguA3lXmD+gYPZKuUtyqQ+sEy1hxU0/z
CqB+wXo/bfgQXp623QMFnANaiVC91sR6gWWziVgDnp/WnAcMM9fHsz9rk2SHnyPKNud/YkfYcTHI
I81UcYZofluCGsqT8XfDdyI4wtfucHlIu6fpxJQQvpdOn5SsIYjIKC6PuEAW804pVY/iol9X9BVr
6Z9PIrjLwEaNDiYku8VGSM1EsguCA1tkVgHi8Bo7RwX43MvD2pvCd1YE30dm0jQzR1CrFQOgMGzc
WvVeu7gL4ib5lpvL0wLhI8p18EnMyVWZMVnV8zzLtq2ija49pPPBbCZm2YrMGhGBInpidvZqF9Rn
lBzL6SmJp9BoEj+u47AdprDQtO+S0e+u6m/T4nlL6UTzlOK2yT6a0QJEVA8yh34KhsEFk2fpVc+a
W/h4miW1m8/e+umy/V33cmJe2L/YM/+L0YnLp+aR08FV4aiBc75sZj9I+m1HfHvGq74qrYnYG1m+
kD8ruOQQnLVfN1IQql2Zv2o1UCUav8oQJrue4MSy8AQlVpIUAI6jlKJD1kaf21tqz8eq7/48b3K6
h8Q3p5JoOjSUEJ80LTkgbDiubHm5PIuyoWy/n4RA+SZPaKk4KevcBsUEoAqQ2M/d+P8cioiIKQee
o4NrRZXCaKOOKT7g//+vkVBh2y1EVZTMpmNkN7lbDagR0NvU1vzLViRniwoes8s0plQdtNhpWT84
GkP7UWL+AI1smKtF7rOpwTuzluAO9pIPpxtBBFRNdAQxxma1+qjhCdJ58/VG3LGE6Bz8/DdJndML
SOwTyA00QfAUkTfF4QmUN3roQJrg1j+B2npmV22kPF+e1PPK8vsrz9xcyskuTDNzWpetBDJddR9X
H5KlORJJyLVCDdODswoTX5YM3d34v68+awtaTkx2E1i9FQdneNJLv1Y/VPXiObLY+ByW/35glnC8
7CpvO4ZWksguUbjqeB9oino9dc6DkcY1HON60Nj6SKx5PMbl8Ao6zMzN4vmDhlyJS0b9AHGd1S3z
AbRbddAlc3vIQFQdLWroDJo7a7eKhgTRqHV3elfj1qb8NpulCs6y2RIXqHDihOXwRLHaQKLXuNYm
I+CNIXF4O1cHtLwgk4Js+9bYJ0zXpFI8kH6BJfLYbeOXagI1jdZfQV9Ico635RVeZKeWxHOc5I6a
GvqG9QJhY0VMvByiy5t6i6JPLUCVb8tPgDwQXUiQvReibFbFCl1VYw6NKH+gB34Yw+phiEZJCHd2
djb1P2h8gL0C/R/n5FgQ+WJEr0AEql4ZphLRkByGrwPKo9gm/jo+bnd9/Ch7pZwF9TBrEQhTIRSG
a9LOlgo9dU1Xd2sIBFRUBVkQI9ByjdZ1h8N6rYIk6VB+VQLsSG8N8iAxI3CVN6+gjkpklHVnsdav
bwEUHpsGCApQeLw/y8O8jDPYV2kYl2wFSqr81g+gAMsaIw81UgelroD/JXucjfiGFp2s9nD2Rvxl
H+JJIFdC5w34Bt7br2nGQOLSm+HGkUmQBZxjNNeAl9OnHv8B8hnZ7O8tOhSXf1sUrqG5UxemG/X6
y+LGylmkhyF1lYDjUrB+gjyJQa5Hhv3c2dKwioYey6QEvd5CWJ1CqUyJabuGJLdddXlxoKs+KR/U
Nfec+K5QPs2prBVWPKe/phatVMjDAUaC+ub7qS0NZmgV+GTDpEK/WEKDNa5lNEeicxNtCJPZol6E
2tFihgt18RZJHhVEkkkwkyBpQrRv3eue1QFx6mWynbs7oejmRLcLMc+7pm2jbW0zG9YQFfGwf1ny
B5sG5XRjIkCKr6uCSLzeWSDxa6io/IOnAq2RZ/pRRlovPQUXEJxS+r0KkqvBBZndo/ZL8ly2S3fX
7sTYFkudXLFgNecdd2AsHa5o9TxlMuigeF38MxrkSMEViw4E8TGps2K1GZtwCubKJVXnlvMnynS3
7iRZoP2R/Da0/X4yknzM+64yZhM1vtafi9StylbyZhXTaOJYhKsPeYV2aeLRDOsMAHnN8AHCCUzj
e8lu0G0vMbbvP5zfAxLucyXu9L7MDRoOPrj2vCnqva1vowOrjDeA5C+5/1OCO3F8gu+wzCmurRTq
7+awHCwyhbpMDEQ2g8J2I7SHDlY+4Rh3g1+W1C84mmaGF2X6ovetJEsn23rC7Q4gZEm5Bp/RqbdF
Xbigd3LV+kMmpW/Yv1x+L5WYdqp4VdtjiaXaWhvTN2D8762gOuJuDwavjSBPdDluke0Nka1PgQbz
VCfmZrC4I34RVJ6a42rZXIURApL0Q/8kMbld0EKsZKEp+d+DbAseWKmUCjyMxAxbPz9a35IDOcQ+
vR1+bmPEdpG5we3WuGRPCBg6R1/BAzav4TiANXzJjxU6GhXrsxp/0NISDIT8ONvTgZKrJqklSF3p
ggrOpDSShXYQZgjrmzjC/F4lQRYVx/6Ilo1oupZ5YcmxEGtJxUSdmefwXf3w2OcZ8r2l66ilZ6qF
v6AR4PJS7t6lJyspOBbQ46fQl81J2DsQDewalK2swvmO0m8sCXxl4xIcCu9R+qUrnD9tP2iGO9RX
2XxYy0NGZa9vEYYouC5bcCxqXnRLPmJ3EusR1V1wonLzvh4eksRn9VW/3hqx7EDsBgYn0yi4l7go
LA7Sln8OPXkDs4BvP6BNlYKiFGSdSmRcJ37Se+l1eZUG0uTl3n2nQZTMoBB2O+dXsUinD0MP75Ye
1Z/9XRGAafDo3K5ed0w84+AcZRk1mUHBAWh8AfcjhcGVX83Gm1P8zb48HZFw4sHxnltTgkNXtlpQ
LmXYEILifCk53GeQ1W2vaGiFtCFpgcKtiDxoSscBXnTFaQMAiANFgZdRY3pd1N0N9+t1e10d00MV
VqlbqgG6fG8byRfsHcCTDxA74RNrRlqD4biX+SfH+vQ/pF3Xjhw5tvyiBNKb1/Tl21W7l0RrJKX3
Pr/+Bkt31TXsUnJ2B4tdYNGAWGQexjk8JiKp94pYMy75TQi7XoSKytNAz4tawi4b+5coQAwLAT2z
o2xrt/DEh3VQueVsr5ejrAPMtZM0Z1guUr/JS2vl9WjOMYj/Im99Idbnu2z8KtAzRFBE1D1Oj1Cd
9wcDgnxOGZrcq2DHIBMo/AUNP+Hr9Kw9dz+khE3FzNoq5RySphrDacZFkA/VnreCrbETBCs+y991
EF49zwjUmx/h4GpP6zu/habXR0yFn/kSJZ0+I3ga5peu71E4SV1FfVR1UD2ji319MZaNUk5CxiR8
yUU45Sj8KLtl3xmttcwy4ybcxpTfV/FSP7j6lkIYDlGaQbBt5FF1FIt3Vch+rG/kS6GJuu6XHpqr
NeQpLBGewTJJ/1sBG+l8lHfc4cB+89/+QmhCBe8v+V/K32ktps8mA4cWNkcx2eecYVYxHqwLHiX1
lrGvm2dHIEzCI5H4gb8/ePKFG4VZwb7y5/yjP8aIUTSLewfH4FGxcqRjlQ1jRXKH6ZAMfUa/V6Rs
YtQzPdBjeLy878wwPWn8c8PfTeNPPsNge25zdY4BrcBs8YpUR+Yc+y2He708dbqc3mqSsOiKG2dm
0JiCPWDGFFoYnaW8JDZnVU5WW1FujqdwsIznxuIXm9Xzd/N1fv0jqECjqeUO3UxwUh1glUTekasd
BfC+d968Exi5VtYnpkKMSK3nSOZw45uytRU+/atq6lfGR7150T8/Kl31qYsmqhMJNjtlFvcoub2X
g9PCHHaDVe5FV3BAGRw5zPCeYUt0KSiPK/RKXkDUqza5M/nhXkfDRoJMqGEzg6Vbj5err0ankls1
qRJ9xiYV8Kpr7pJa4VazVLykBQf5ZdlsGfD5pS/tgjpXx0oFMyUP1ckmgpMgcu3jw3zuS6uDmkq5
4bbSeTjwu+IwvTG+JTG+lQuqEHu6groqq4xRFQEJRQZiodFBmWa3vOhv8l1rozB0p923G9Hk/X73
35Zq6O1SYKQFZdRFKbbb5e9xlpky/1gvjBCDcRsUCn7aScuEnIQYYP23uKI1c/AnrZ8g6zJQEBMh
o9qJAraRLMOToaLVNp+W51IcWS/4S7557VNROJKXwYgolQQR3uhMe2mv7MpD+b744X1kZXZgg2oU
vE/6Dm0e/ehybCRj7ZUClxlTaQWIz0gYjAaEZ2mwkt4MndSK95oXmNpzwFnImrBuBmNZenA6Gjox
Hjp8xSb+UI3nXtqX8/f1r/hFRoGyRnoirKpQZtOIH5a90MeuFj+3hGPxs0eTvWhWh+DIue031iue
tTMqBO7APSLHBGSyeTSzCh2o2xZknut7uxlifOKKSuFKpidFIZE0Zybccf1RU/1Q34/BoRWZhF03
49yrpSg04eo+kxKeQBgmFu0JQkP5PZkm7u3JaV3FW5zMCV3OXd8g45bTlW2Z0xtulDXRzVSQ8mkz
RhXysrPXF7n9OrraG4UlUDXilrLE3kYL3FWo10vfcqsz9VMDFxRt65f19VibonAlDGSw7k0kauBn
K54N6A6y6EZYhkEBCsgPGyMYyI54HbM0O2M4anJs6QsIcdSO5d5YtkGBRxRDclMN/gMeHwrY5eMD
CavxlrUIRYX8UngsN36zoHnlxjWSBbryb0qB+TKZpCBGa7KFfXFKCjRXm3xlCvfhXXdM3RixAxEw
W+zWqf3gmKHDP7CCj3/1OWnxH4NPOUlK8Dt04b0wChPU4gwDZWCJRmHJMo1ZsoA+xw21XZYforS0
lyn01rfBMBm6NpOWcZgXJOEyLIaZ65EviH4h3rfZWxT9t3qvFCTTvRzgghrmUYHBgJPDadre7MEQ
s74dhk3SjRzDEkCQMkETW5qB/QmSfKn4vUZqR2S9jW+nID7RQ6PQI6v7tAoIMhL/Mh/iew30Nxvl
oXIWi0xa41ECqxMP2Xn2A4flZ1j7pMAkE7lxCptKcNO2txattxoVkk+EJI/T/l08RDOOzFXXi71c
CnhybcPmPSszK9QChq2zYmWNApPFCBRNWi5gIrj6s+HiGedWvuKhVcJKH//JS/1LZ+Ive4RAK9pc
oV1CZ5FiCIpzMmTCXJCilbvyp+oZprIvD7qN0apHZYsMsuaJ9uz/jy/Iz5WJr7gCsUnk/j/GbOze
mWzoHtqJrT+R1fJHZqPYbSD5XI38/Wq1Pp2bVCfZssbWvdRHDdE2QjO1MmxPgZpUdQ6O/9tj4HNN
6nr0MfqVe0NAUVn5mUGLQDP23fC0ftlvlsBE4XMR6haoYqVB0g4Z/8HVkQiU/MnXN62bbopjieRH
dGaN1dxGy88FKQerjyX0zUGZ6zb8ZJb9D10MLaHfJ9J7of9P7/7PpagLIeaJWGOQWnU57sxFhplw
HOvOESv7+v74vcQF4q7sIip7zDAsCMNrJ/2YHdUaUxsoZlhkXDJMzFY34xPz1c9alUpKxzEmeSCM
jPfVXr1fEFFmNiprB7RZZyZvJ5iFZy15Gyw/90k5UinP+nksUSkdwg+O/x5gAq5WS1swntftkXyS
tfOk4vIkl0HiP8ElJJvA673BJzkh2dc268swrvMlQrr6bE2mqKnU4Grp48kQfUM4GPFf60vcTph+
3qzLVPXVGvkSGEqtIetE1EUXW7J/1UTgV0/MlCI5lrVjo6BCA6Wi0IpYq3VIlaJw1REN8LIpwI+W
J7Qgv61vjmUOFGpISSfPvI7PpNQH0kmdaqDpgtBe12Xe+krMY6TwImonqdJ1bI3fzg7URLa6HYPH
DRKfO9abmgFN9CADOkViYxSwVBU+a8trPHzwBhTgsjNKQIwg6w8vp98Xip5cyPXWCIu2u6TTRRsD
jAWkAbSzsE3v5MEEKX3DHptnwIZEwYYwBpWakOySUsOLDRtlVxSm9MA/9nb0IDj6S3NmOU7GRZMo
3EDDLoJU0q8YZ49RgRHSCLRSasKAYdYqFGooUZfrcwR0UkJ0OLcNtHs6W2fJObCOj/z96kJrJRrK
Mohzu0u/neNqGxYdo47zhxDu0yqoMEOW+labO3yh1ome8ofusfSgErot94KFrleT38WPrECKdXYU
dCxTjGoEGl9dbhjNFH3wOsaVAv1p/Rqzzo4CjIJT9bIgHovwYpTGWcwZC/whWfV5dDROQOCobENU
VWQvfShAb1eBIpSDH4YH/o4Q41ydwQn8DyRlGdh70We4MosWklvjqOfC5TUNbgar7t5zTwMtsGLp
DZSyfBZOMZykTL3f1VThl2mBlZB3k+QbjuQJTuOx7u4fijS/j1Sm8CJJUmSQWnw00uwbvZGSBkmn
5t8R71rM1RiGSA85pY1SJhNBp2QDgUhX8aeX8CB4+QaBlAUY3vU+i62FuUMKOMqsz9pxgtGkz9Wm
O9UeyV5BaBkCeGZlMRvYGaZCTzmJTdMrqQIHw/nt8+zMh+WbkpvKMd3rr8s5gr9mJchZfoYub2Zd
JeVBim8YPhsn/nnZZI/NN+4ZUqGvzUMGSVIWjSHjpssUngwa9JU1UNS4dfWjjdBNl7MapRluWqaw
hMtLMYwwrOxm4WIm8WxN0c8ixIw+eNDV5b9lKKVeuDKFK0WRKHIw4ADVQ/Y0H0lvBP84oC+pdnmf
s1m6j8wPRi7/FZwYA/5jTJdXPKmMot3kJL+lwDHUnHw9NFUGaycLOOnKZdMGagNRdeJz0HVpVScE
Be3o63cpKnvgQbUW2cyg0jw4rHQuc2kKYIx20Qeex9km+/BD3cb+eI4e44N0NA6Dk7XguQLT5lH5
vu6L/pB3+o1rdBlzrDrdmElRsXpVTuD0tMmcGVr4ajOwA9frbUzkPIim/MLZ3/+lh6cHOOSs7nj+
UrBVzGbPnRCs28mjueQgvdVNKTOHB9FnNfswwnW6oDlCSqMXOFFx0Rh2qsPInpL6fomWnaCkD+uH
y4rXabpuTmgx2UQapkj+OEampLRCT/GQIdr+y9CFrmQqTcBLoOxV3Th4jabvfbDNY9bDl5Ug+TIJ
IuDsJkgewdlKrmr15//cR9KrEBdm9oO5JMNNKBTk6JyoFy2pqiiP4pbQsga25nAHzSN0WiQ1z/hk
DEBVKMgRINQRxKBncjvJkrfJnezIJRJcuSXb0lZ2pY+SZGPRKs9kgGCdLl3GrECjo2JkHO7+lEAu
Z6O5RN/ZbRJrsCZHspTSKjyeYaOM+ImuawZCJslaDROVvV9Jht6tAa6sJANzc9TjpxgQWxQikHW0
BHfaVyQha+u2htLfbEsOOiNZN4LlPei65gKq/KFJyO3byttlT0yneNEO4HLfoOP6xWB4R4azV8nf
r5zVlJRa0ZGAJhkFaIB9hANrWIT1ragXkaAOmt7xWMGo7tHkiayKNSUQItPfpao1Y9Aa5ELhrl8I
RiRKz+guQmbkktKglyfAvGmIGRgNFOvLX+ursHLnKhXHdE2dLm2GFMBFyQma8I/y85yZpIsntQYw
6P5VHHMBtA1WbDMxhtjeSsZIpTAmnyMxDxacK1mce2l/cIh8y43ui7v0xHqwfFF3oYIoWjNT4oc6
EkYkfRWwMYa+aiktSOxwG2LSboZeT7D2/TBs/gFzLIH1v9XCf/t7ut4JnUxU6IiVZmPrQUZvFxos
/SiGydClzDxB3+40ICYd48ZUo0fZSMHO98SwGMZHo8uZWpwsnUoGHEYLEvGO5sb3wb7ck36v/BSd
11dj3Dy6rJk3QdJ39eU9FmwlP/UkrwdKst59rGiMLml2UiHwokA2tZ2twJNBuIzG9fxHteslc/EW
a7YzqKcED/K36N6A3hnrxcICTbriGSudFjZkp7EExXqIFleIy6RjGh7qXjZ1IzFB2zd3W1XyZ+5d
biZz/aRvTvVeFWHoQmgcid20hPgBsjfZogVih02MKZl/4JJYFkRhDiaKpxq2ipL7odrIzuIbVmsn
xxCBBdu7syyIwpiwDg0tJY2uU/SwgK5Izsu7ruFMPX7SW3CXdN+GlPngZd1E8qOuXNLAZ3zMLYCa
uoo8Ra6f9EXahXq0KyNe8Ido9GYx97ti2KEM9RGWi11nRm0WizpvqmZ8SWrWnALZ5grU0mNtaj0E
Ak8yU6q0q9u7Xhlc6GCZUvqoTaUZ67LPMCdG/EiPtUmzUURTD3Mi7ISA29bjnAXX17jvnlGsZCeK
SMJpbYfE6q7OPI+yLpZlBJC1CA3MNLOUooF+FAQ2gPRdbxrtaIalbtYLKxcgMp42X5QagqgdOpI1
IlWWFNmw4E3qzNEjoZbmhFC9xOYxzNCY7SZ3Rc1MrMKZnnPXkEAzYbJmPxkmT4s4dFykKAXpJiep
ucJNvcYhkRcLNFmJK3rULWp7SSgJYqj3De7x5HfbzsGLxIqckPlAYJ0x+fvV5+UivZa0kdSIayKq
HZlL8yEF5x6Sr+uWy7i7OoVOrRTOAmjoVTdoNbDNzEge7UaNNSB1O2g1MFwgYGpJpK8HOF+GNihw
H6F2bU7G0UhZVvmHyP9zCepC1PIkBR3psOrcZi9/gDQYqehuW78KoIioT+Fj/m395P7gRT9XJJhw
9Y2g0MpFYBAgY85GZklI5NReBQu8dKKiIAjRaYd0HAYD2AOtzGKB3B9KF58/gHoKyLEy5AaxSNTO
DFPfZu6TvpHtaYtpYTd/Cv8J7tw2zM81iT1dbbpomv9PbjaGWfwFjvbyCBm2ygYvY25VI/I4ATK5
yCP5o8/SlmNumLoVYx1jtpukIQnycCYeI87QmcWuf+VdCYPlxp3IbE1nmS51QSIUKMNsRrGm4yNH
UHPMacSMbABrCcppSz36GQzSHk70pWpQFgYGz3g1Mq8H5aPRHx7WIzwuUv3qtrhDVddJa7PxBXCz
95vMqdhz1+TGfXVRv03FoGomSppkIEAlTXru4s4OeWQVPrmNaOQ3WS9/xhkaVF5zitB20pPSPx7H
Hj/Iu9gYXtYvPGsJCmFKxVgSLZN4kHG5YWoc8iJndM/8ITv7eWQUpDSh2s49BqZcod4AVUzQIHFW
JlqoUxMlEhX6K5iRrSzOZnU+3Y6YPlcmm7+613kH4U/MrGPg2cC4R4PRf1nxi3Ex+5ioSkGAKa03
6+dJbs6afdBQoqhDxZPbPCkPSaN5fZg7VXIYtNkKC9ldX+wPL47PDVLYIQ56CnEkhOG/iAdaL3G1
h3ADljOrdrm7nGEst6OSz+Uo2CgDfslBf664CalsgZe/jn0JEgjdEPpGidmIzoJEofMvN0khyTBG
8ixDCxebJF3vqdOIDuGGIhpa6q7RHWZUxLoUFK5gDGPh2l+vGwVzrMq+tpA6Peeb9C4xEyd6Z6ZR
1j2QxFOwApI89C+TlpHG5q1isNSf2Vtmc47iTJb6ujwPx+U9dZnL3g6U/vNBwVz49wsipnUooifx
VwZzfMi3g28cAKGCJ7vCIdfNDPxyrCrCH1L7n6tSmNOIoKExyDs525Ne//5AmDLyfeTzPiv5IJId
/Pk+guvq7zvsx6IrNI2s9Srf9059zH0wkUM22lPhLTirvbTIJ472vDwjKX5i1mrXbQmcY3//AVOZ
avGU4wdEG3GbfU+dZac8aIcU5WiEdV54KhmX9A9Jss/jpSBI58YlM8hHVd/7n+gV9hUfXabHWTBD
zJsLW7RA7QQndQsr8uYHxmVd948STyFSGytg3Qzhkudteqzc8hD4szvbGPOxRp+F76xbQ+FRjHp0
boxwXl3M2U0VOkkR2mWNImOimYyNkX9rzZAoFFKEXBqMADdUxoTktBHPWKYt8TokEziz3T5m2/Qx
7+DFWEwPrEtKodE4C0U1tSSxtYx2JOHFn+1kidVFfzsOFSEALAhIG4BI/++Gqs/pEPcIChHZhD5/
6M/LznCC/WCNdmgtP7g7NTdZH/CLYsIlofu5KF005qRUlbJL0u7XlAhoxIaXvjbBER2jVk00UfjU
SrZQM3Nk1gjzTfO5WpxCv5yvmqbN0U4fgCe7qzqrLwlRCRQChIERDd+0nqulKMgTJn4ZwWOMUkDK
OW2bxnYriq5SolDbZeUpy2aXYa83reZqRQr4Wi6V20XG55RO+VEEueBu5tBobnzk++JheEjt6D46
hxFjn7dD8qtlKbgzsrbpoapDWlPUbWu5qTPsQDWDPgcyh8EKkG+7kqvlKKwD2ohdOQNuSGsRKcCH
Wx3zkhLafFjM36wDpZAtDlq0S/PYWbbM1rxUpl4Ppj61LKC5iaBXW6JALRxGMYGmsoBWcJLHJkwo
6Tm28g0qfaeEweTHugIUqoEgrk5HEluN1THqIcGSfxfKzuRi3l63R5Heli5rug7SPgkaHWD3ptPz
IG9t8kysdBfPa3UrO6UXbNNd5hICxskK36ITnLGd3k0XCbh+N9+HzHQKHQzQv4GylmSpQz2Lde1i
LeSpvfjV7mItzFYJ2lropShrMSArVY5prrvJHJ6WNHuWee4Bkfr9+rHS0QW9DGUsXarpoxCluqvX
f0HWhJ+e/92/T9nHnAvhCBEn3RWD0GpBfV7xr/9uBcrtDEolZ8aS6a6k/CWhPzrGtO76Cl9eSdQh
0YnzMAh0dZIS/VKjlOzEbXR3gNcmbRDjN60ytSfGigxjp1ODcQFewlbApiZMw0Ak8pHk7VoXzV5v
MTOKv0wAXIcm9P7Ir7l65rZi2EGJA1eL1GAVjDGRARKSS8qd3DNeFj8Gsyre3lbqQm1wq21zl6R3
WYNwX7Cf/h2Uy5mMrII4C4xR9spjBRdnZW56IGJqYD3N/PbE5qVj2D+dJ581tMxOxP4FXjBlAdWC
6QfjWzJuMp0iD6Il6sa0xBXwap9QP7aW5Efu+EbGIkJrOrDZxIjNr31QCjwCSPOFITiMQd+QDxhO
blVzCIpwP6plZIEGuq1MRW3bl74QRafnFFQX1zfN2jMFK3xQiWOgcADK4azWESQQNFOvZmd9FebF
pNAlLUvN4IzLxaxgtr9IDCs/3ZBogX1RaGdH2ycFNaMcLPqc4J4IxWD2U2bHGHCKH5FyZhzfZepi
5QPSWUJZmmOh7QCbRPpOPo6W7imgciFCWJWTRGazQQfo1nBaW0B7kh5DFifz7M76QHrbCl3WrBzr
ZtKJxDIoc72Y8XuIJE8DghfS0l6Df0w2RUh0czaLn55xLw0KkpZlHoIkgqdtZxTfUQAHLxjDeG5f
EnCeYzZKRP2F+pqxIaFCmwNjRyt5QstebTUb0oBZ/9Df+EcI5txNB/UleSDPXVZ/FGNteuqmUrgA
cucw3EVQHS0RQGZ6z8e7CBTSU9GbQ3HXLAxPT+7CV5P6vV166GYa6qqfxEBz03zurUHsMUJXg38/
BG8kuj4FvjiUAkuyk7VP6jNOzTyPMSquSLAve1KGnOA9IN3I6h2+bS6fm6M8h5gvEtcSDx1/TAji
kalwpGPnICXUWLFrMfuIbgeCn+uR33PlMTu9bkR1iXVkKfBK8YLNL3oX0ZyZOXzWERKovV4qTrKF
h9DWpZLbeoTtLPJTl7Wl24j9uSPKZYxtCQUbDstoKmTvwtjJW92vVYkF2eSLr5kh5RmiWAdve3q5
deTBRQaY4eIhtoR8s60wSgd/eDR87opyEEudjIXS4jsloE9HTdcWl9FTtVcQStvt8C0o9rH4EGaF
ny2oYYmdHTe1qSh3RvGObiB3kDFAEyPQ53eNEKMNLzK1gt8wgIh1JMQCrr4wV5VlmQkAV6Jmnd5P
eGVr94JFMsWFpbFqXuSAVz4APbSDSe5KU8UMYqpus8ns+hDrTv6enFRMXV0yUZ3VVjbHmYJsqw/r
W73tQH9/DnqQR9IRbRVgsne5Ck0YmmHn02gZ6g7PBFYegQF39BSP1ITNKIFBAZ1+g629ik56X4hW
cKfaE2noPRONcJSM7jBRwEr/M24sLZcb97FYJjN2OW8lt3IHP0Q80nnM3AXrNCkQAgQlkdpgHdEb
9ihKgafa7t/I9uYNoV3L7dQefVY28UvK7VcU9PkRKUCSuzTl5gVI0Vs5xgRyaz4Pe/4AsZXqG4jm
nEi30zdIorjt4z8YOSdIvma+FE6JEyg1QaZCvPZg9x+STRpsohcVj4TpGN3XjDmJy3VYW4/CK9HI
griGhNplPf1nstE99dA7+s/cKX8uLmiCT5EV3ckWeReSmCh1CNkXRLdBzaa+zD6IzTJHWszl52At
Fm93R+UMEhsWrrKuNYV0QVV3fQtWPLzhDujmEn9m32UUKII7DmrU5V4/CdD9w6wysxjD+iAUeulc
FcZcD3MgDIqYnPlBmmlVEzMkH7yJbDrjg3whDaLMj874zp0WB/FEnhbI2MkQh2w9qbX4Ayh31R/h
VrZ7G4fsFWjV7G3ZjXbtSX1pwSrBOHHGLacZD6VezZY6hmGAVwtU2L0pik/KEIDb/KEKXC6GMhra
P9bxk/GR6YGhONbKcCEP5BzdvSMa2orqLoEAjKC/KdzP9bW+tHbRB03FVApftl1E4uOU9Erv2nN0
sWvBEveV919Pf9GrUWA2J1yPJg9sbXIDr3sd7Aj1y9BR7+TvrWvcVw+qX52N74w9Eqxaud30kFAg
TLk6EajmvWafVCYpOAHQTlBlIBNnFUA7Z3ahf6kp0nulMGxUeEkqCuy1deIH1Qt31YZI2ARwxuJd
4KoQ8GnvmkO2lRxwb9msUI+F4AqFaWEzj5EWIyofXvMjKYhHmPrPTqRFK8PaPKa8JQvYtWPWixmh
Dj1RpFSJ1qcdzjs8DngPgD0ec7W/hnoyj5VPYt1QCpngJqZSLbFYJXB2kTzmxXMRT+Yi1+bQv1fB
cQkY8c0fEhK/fSM9RiTkCphDxMu7fbDRsGJLYLEhZ5rf5RCubhlgyIgA6AGihovlSiXmKxY7PQ6d
ZoSUGWSYRPXfho0q+bJXQWoazErPRXg+LtmlUiKYy7fBXHirHDGwMSIXmto5tCQs8V14W7+ljEtK
zxJxQxkEYoBdoqHYnKrBWaaPNmC+TFjLUAiklXGscgUy7siR8dvsiTMJk1NqSe/BPt23++E4+0xv
xlqU/P3qWA1dlnRxwN5kT90Od5K77IUnwRWd5I0kX6F+foR2KHT5FK86Vg+5XXMW5OGZNWKm5VKY
JKRTUKtpiDhnK+BHEF1PA9FM9BDiw8bMXO+XPlEKA+mho4Kb80ZALQVtmtj444iMc3MCHjxMSLzg
0W6Xe1L1j+3gyE7ksXwbPXXEJyonxA1Wx5xm4EFg2lbt/BWzTuCpdKCP+y8fXfTcUVdNXFsF8KWE
5L5whW+d34G4vHMgAY29YuLIa6zCYq3LsC564ChLuFEUR5h0NMOqQ7PkPsqe8cZmeZMvI0eaMZQ8
yb2oB0zNWM3jBCm8yIygKIkkoXji0WwsmuBCU62utMpv6+BwSdOtuHB6FilP9VqVC8SD0ql/fpc2
u93gVhvVIlULdInb84iEe+hE3/JN5s87XTNnJEonB+/r1GU9/Zi/hgqa9AIatWp4uc+j0zwpm2wj
b2Wr3BImjnIzn4nMDpl1mdDwmbrkoUDaIwYUASDW/ch0uAwPQVdNuVIoh1LC6WBe6Wc9E6J1fKI3
yCi8yZva5iBP/4R34qPAsgqGp6dnmYyuEKqBPAsivJgEuz90fv36S82o3zFhlLS3rRkBhV4oLsI/
ybhfeArbvJM61RPUD5+jTbFJ/eQEyfIWKSbio6rQ/QfjTIxHEK0UwKFPIlRF7Dbb1B+ERr60SNO5
Aj4U4QeUp611o2fda+qxJ2Wh3nOpgrm78BWRpFV00JmORcYqX5ojKIymiRyzqJzmScKp9tweFICm
1m/U8lWB6GRRIUfVNlY0p6aankud1djD2CFdcu34JYLmKQKpOA/NqIc8QBBYSMytnyPL69F1Vh4j
V78qu5092DWa9jOIv8sb8nwVnnmflf/60spMnSituiUTPcvwVyVZPBQbiA2BxBGC83bjQwNrW26g
d5Ayn6p/KN/8Dkvp4SS5XOZFXoBKpANW/UB/VG6lyEYoW8T5fmoXP1hAyNwpFU0F8ywrxYQbkT+n
eGOoP9JtZPOj2ZlSY3Ieeus9Bf+PSfTFelzR5VZ9xphbR3KMtVP62ol4d8gUxmdktGuz2/Wu4ZH0
GLepwUenvLGbxllJZ50CoykdIy6O8Avi5/RjcNGwbs0/USi4uP5uF7izq9y3ezBuK2Z6lznJfcTo
ymHdHuqBp7YiyIBJkqzWX8VutoOuBgkkS6SLAXq0SJc+Gly+TIAHo49sJT13DVgoyrdi/tZqu6U/
ZmoKmcgPJXKlVDRFhRVUsdan3nct12R5SWr3AzLZhpu5kRt7jT9ZBswrSDDAvY4WDF9KF2UnTew0
FTL0rjD9FLuHLDlpMxi5E0ahjvHx6FqrUULRfFGxTN3thUKyC5TpkuV1fS9fujUpJKILrEIg5P2Y
XSLS0E8dyR7PiR2fu235NHjVWdvg9b9ZX5O1MfI9r9468VgGKbgGkOLJTiNGoWqQ/s2sFBn56CuR
gEHhTiyUjSQoMP1iqc00OssYqmsKaPDxr336OHb+FLNYlck/ubYk2ffVviJIe0YJQZwJzXyVfK8U
5/WD+zJcSn8sClGiNiukmkSVI6hJCJ7UHhea0i73a0/edNvG6RVE2tJWscoTrp8vnaQNt4lfoGjO
zAQwrp1Bgcs0SHNn8Ibm9tvBltzCLa05QWpwsggTTYvCFePesd6KBhXuFGolhjFJ5HD+gnb06onM
uEHt2R12JOO+bA1L2CY+yvQ4lA3TaTOCS4PCmWrsVUHF8CkJ7o4koSN57aY8sfWmLjX4P1oSpKbJ
L7myJD7qxHloEK0TlRkMNpxDTBhkj5WPUNZa9lC53sl2eN+65M2Q24VXgtuve8b8msPZ2nduI40m
i9N1FfXwm0gp/Oo3FVEBZmQZv6mV9W3d1Y/8GN9VHDicZNFdt/P1pyTWopJMvdCJVcTJGp7J6YPh
5vfTU/+DO5KcfrtJdqReVz5292waklXUwMIUNE183nNFhIcyGZdGTOYR7QPQnDnrG1y3ZKxDoROq
0NEU6sg7ECFSCVqWZvRICjQDtL7aw7ATNx0GD9FV2FpzZwZOz5psXo948QsosJriHLQEwwX3q6f6
niS4ZLMw0+8kD8Ee2V4Px7AeBV1Kqhl6XSGQDz+6PQiiScUM3ErNy+jF9+omRsl5cZp70c1t8VsU
Wiynw/qyFFpxqahjgAfYQb4sYQ9pHKIGyVqGHNvazaUgKmxyrclDdNzVU7JpcpQPhtjuyod1+1n1
NDhMComWtJ/A0YGPN0CxV/7ey5v1f389L4aWRwqAhlbIy6a/OBrQGZJhua2+GQE3jZltWWe2/izB
ahS0LCFfiRpxa8Fh2oPt5BTBGktSejl+IEK3lzfG9hjnd9n+FZa1Sh63I/HUxX7YL5vSypHkHDAZ
TjJU4o6to8U8UApYlFIOIFaIFXlM/fTH6rF70W3oPER+sq2/sabvb1qhCMPQFENBRxtl7OgTKoKO
tOn1OSZfAlxrCUm/9L/lwrqEI1fLUMY+aLUyhfMFQ7pNC2bgEbpybHKJm1/rahnK2mNQ9PNNhXhx
1AZzQgwn54x30m00/L3EjbHJPqsnYu+8R17j+XbZDb7ixBtlW2y5O2ZX481Q4mo9yuIHFZ0hang5
OUROqPd1u3Ar3v2F0k0HlR9zPuEorXFvHFNr/KtzSKoSL9Rd+SJ6489y12G6s3Gzd2iu2B0OxI+2
yl3tSAwcuF1kv/qdlCMOhpbjItLjQTrCp+/plldNwyW0nNCl9OS3xFXt+CkyLMWqJlMDMdEO0h7I
Y6cvjCt7M9q8+iXUBYqEqEGTJkICMtgqosuinsCOSdrtcDbvoK6xGQveTFxeLUis8gojZr7Bqy7C
J2qdNjNRw8OIx+KNNr//Jy3Ft/MkV8tR/ljLFp2fSS14cFUoFoOE08b8bOASZvnYLtAgTnIVrF3e
DOquVqW8cs616BUheSg++2nI79DANEeofBYj4y37hVvu71Ah8RQiZRCj5BPi/lun2kRQ8katOceb
5WLmaIsqURUt0J/J7Fhm3TQKo4q6rFu+Ja6ylaw51aw49KbpaZRQE6jvAqWxgvJHXb0yrId1sBRm
CTF47XsN+w3eFzfc1dsSkGIcQ4/k+cF25YP7u2DS8KwjpUS77TScproU8CRLAjT9QCd11lgfkiDT
lwDn02JoX11I5bTEJPkRHIY9IQbrtj1uBCHjZEXJ615Mor10n4MabKgQjKvcPjRAos/7pcxIXrFO
jIKVIeIDnVsQr8k8/ptDRWSIzXVbEBnQdQl/rpBkEOZR1klJFa5rKE0STkVOYKkH0kCPepADSnEH
WkG2iBeejKQo//QPcr+sX0EBjMDpmcjXOE1+O+LBPmzqg/5ErPHSAckWd7iNn7IsY1DP0FRa8E8E
w2/NkaCO6DPLPyI3tfST6IYWWGpdZgL/9jX/XI0CsjnoJr0ng1Ki12x6NGIjFbLHVDyTCuT2xf5c
iAIyyYiTXCmwUF0YlgaDmcrvrXBsuIZhNl9I+H5B5udKFHIZaRqUFV6KOEAdE7ClhaQm3iyNx6QW
YH0qCqyGYOKzPkIf0OSC7s/J3A6xT74nsZy2ERgxxR9cwe990cVoY4SQrDgCGklH7mUK6kUQLAyY
OdxZQW0OQo337bf4NIwW4yKSb/MVuz5XpqIuGawt/0fad/bIrSvb/iIBClT6qtDqNKkn+4sw9tjK
OevXv8X2u2fUHO3mufsatmFgAJdIFosVVq3qfWq7GlfZCEeQVoLd9FXfdX+Jfh2UqjNbtxUY6hZE
bYBxopzmmnvzxf85HHg0x3RXr30NPZWFWciCNm+MAjmAFBdE2mLPUSWM99wKDOd0Wd5MU++CuKhp
8R8VWNovi1AHJWjKlPNf4Dl4e8y4TTI4XIOox+mWaC4prL/eWvpEZwCFTnmYbgqPDgIqP0yXnLF1
4YkyA6i2WmEYBq8A8g+O/deRM1av00H0qqNbFxjsCpZXP9BYL0WOMj+hasmdgsuxDixxpmJkxTzQ
m5SZjW3WwVbvDLuq9U8pan5xtJlj8thacxtNypzIOkW2Dy7ukZWGQEU5aWvXIVjxLHGwVVDwFU4g
uxocZRAlYbC6YJlP1z+Ee6EZQ5UFWZGPI9rhdNCDR0hF+5/iLthJgdW8mfDshN2sWPWv/wKsxFNt
xnCpiTj7sYrTVe+wBWAP1d1kN8NXRvMbt9i+HsPLuqGbKlE0YDMvL2yp5Iku0xdNxPspu5GLwWq0
u4hmCKvW4k1eWHdNvsQxNwkBTwovEroklpMVxT8kZXP94NZzcosFMZdDSyRRqHIsSLlLbsNj+NTv
ih+R123ETX0o3iSAqI07Or69tgfwHlrcp2D9unwtkf58YQKHNpzmoDunW7ND/JTeU1KdEYGWdte8
ZbsYJenyWbm/vux/eFi/pDJPeGLIShPSZ4CmAtXDaAl2sqNUwv8qZb7YX+Zi1GGqt40IQXmLppoG
AwGex+hJHDjBxrqf/LUe5hZIZq36vYhdRGEr6monGnM7C3gslesokK/VsA1DYleVjdJADB2FR/nq
Zk/d0+aZ/6IDfN1Z/c+SCPtSGzLpUqoY2oMB2FRjz4f6YDwaFg2D4x9cJDTnrrFdQqnpl4VKCR2M
G/9huEWV3AX7H4K1aqdtMnSk8SRyzoztDcJsK43EPRYo07Eiw12TYsiazmuHXLWPiiEZOtFUSVIY
Tc/zYQpEPZD/f49EA4cVzV0a0I1wjVEavH6xVhwa01SIrCmSZIoq20hLdMmPkDACGmkiztQ3t9E4
bIo43DWDalimoZ4qGRS3eczjx1+rFy0ls220qZmnWStgN/+Hvq7cCW/zjrYEVc60GdH27ul77cAP
B9bq5xeiGU0N0EorRepZ9OiMd9pDchowl2p4V39oCOXah2TD6/FZUdYLkYzjmOR6ncYUMitOYBht
c7f2s+31o1y77KZJCJqiRYJ51Oxb12c5KSYFpkuKQD/4KNT7CGTnSrAJsnt96NCsR4ed37dA1HEk
r9yMC8nMs0fEMCjGAlXWCZzyw2wPjdWWgGBnXgWwZNHbTQOSLP7zvuK4Qq6BnLkogRuarW/W85iI
oIDAq0BGux0Cy68al5DaEvtwxy1lr6RRLqSxZxjputRSYyrdhfCRJ7hwFK7o7/QbipYlVvBEB570
+/g0PYLFAPOmOfu8elsX62W8GXGSJT0twWBSF9b0krmgwjZKqxoskw6LNUCYRee2Tj+rgxBbKeD8
Isc6raqxir2WTQNPLouFbqIS8KQQH1DNcBY1Y9/VM0+NVwygaWqSrooUiUDY2KcjEpRYhgzy4Hu4
lzetFe1EpNZrvCOEs6A1xwLSDNAIGOAlApfApTsTlZNqyD6kgU5jq/nZ3agJ96Fpok5ddK+pnNzU
g+EOhnAjEC6xHHUmmHDSBFefqBoGUmUqGw7kU602QgUvHD21u7GUrKEEIY0oWnMD+dF2anl+1OpN
XUikX7Tw3vS0q5pJrxDsTIjkk1OIKmF6N76WLvq0GguahZ57Xp/hGqruYp3MJk9lTMxco1KBlJSt
4FR+pg5gtmB2zrfJDUo2t+GHYdW35Gd3ELYVfAZuEugbNSJyM8uPYGGpRa+VAFPjIwZb89JjdjsB
y+1F++SmBENZ4dToJt6ieewvYSEvquVsPItWDbMg7yIf0osWetzf5aAQJB1vCgRPCmOiCmHoY0WE
QmGAnlUrz0Vx5088lrJVK/SlQywidcSwpbA3sZQUPe/RPsJkLhndqbxU8qqtWYhhHhUQliZpbGIt
vpreBJJwJw2BxzGoK/E4dEIl9BGBvWEnG5pVJutCCRkUtDMklr8Td8Wu2MQoVHGM9+pbpRsm6ij0
73PWY3HzEGxXSZ22uGEzUoJldtOXBao2CkbPJ9KNhL4+h7O4VUO6kMhsYN1MZpDQ9meatOt3N8rh
7/yVLX8W9vpZfS2O6uVicVMxqOhfgxVNe9HVxNKb8pFjqVfiTtOkb46mq7KusReok3tlDke8vnP+
FMQqGCFRIie1I4xPnH1bvUQLScwl8htFNuFZ4KTewidUvtABMv7UnvQfdJ4KMFs3+js5XZe5un8L
kczD3gtpr85Rh9CCkANgB6+tBBaH6zLkVQ1cCGH0YVTUZBhECKEDvhUn2dM2/MmVjjmadSd33gU/
DGcAxpry7Hevyb2xDd1h0+zaG16Ck7deRl/CuSuQccOnFPVnMvi2mRWc67aW+bnQFyZP0Q4T0sYx
kprKY+/8HYAn7+a94GVAp/Dgxbz10K1f6L86D72EiYXosOxQoumrXyQWOXiHVau7OD3m5VaGsK3l
HPaDZkAozA0swkj286wuTwzzVGsJ8AOTMFIxtCiTeNEOfXV7Xiwtr7o+X8thAdmiKnRTD2aqM/VA
/pmhmObv8lf/vb7rnzC/6bf0arzDmUa3F3AKtvBe33SPCgqwD+ADSO54y17DM0FdTFkx4F8Rck6Y
Lk6wLgpBqGjwVLnzGx3SCPbiT/VG3ICMwIErzR0Uv25lvgQy5+n7Apkr2laomx94qSf5j1l8XL/x
PBHsWWZa3wYhXreSvASAl/rGaYo4xdh1ffnPMs6oycW+Zc08+aKKfYt3FKNHKY5obpVnMP7hOn/J
YWL2vAFvREAxAf5Q3Q3jdswA1btvhvfJL61ReBrTx17qLbnLvUbl7OO64fySzT4I0wian5TuY3gq
yt+yem8JSeto08Qx0etv3Jcg5hlIekD41AGbWWBsmSzdzcPvGgUAPecN6Fh3hr/U/QwiWhxbKZc9
DCS9fm9tZ5dOfjQ8xBu/KRt777YH1EkfgvsOvL1bcuARz65by69lMtZ/AtxyagSc5dDMtjDBiGkV
p8GEt5OM9Z8jrSo0gipDLxquqd2IgUeNh2R416/YetJlsZGM5deKJAjUBikIiraSfyMRcNJdDG9x
+4JLXca5z2ebujg0kHyl4mhQkyGVbpT/HKTREn0euZ5C1flbVLpYEmM2QD/ZpBKFCIIk575xc8yG
KgAaOVOl7X002cmP8mcO8t4W5AjVLrb2YO8HmqTbKvf+bYkY3XR4ISTPPrPpQmEQurkzoLAFGFuO
/VP83oAiB00vlvpAIsv3rYnL47set37txBnzv9jwJi/B5EiFtk6JC5J6yav5KKYWnXCdeeK9fkse
+5faNb34ljoWocvD0HFMz/msFl+QolZWSwRfEEnv2eQgYoimfdRJKBxyMS88WYz16fRO9yWa346B
eXGKW8rvJu8Ld5isM3jvWbDFXXPM/+ge8HsooYnoYKA8ZxSzwcu2cXRdYZzVqW+FIVXgvg3kaR6O
Qbst6sfrd5cngjFDVdoktVlDz0v9Z5pPbo+anaDnznUpaxW7pWehMKZIm4I6kqkY6m7j1EY0q5ob
NAD9yLwAhbsZTPdwOx5vhQfJFbc8Fqz1bPdCiRkLhWJdm/o00V5votvZmZ8i19idhzZuxDf5CBI1
48Q7vTVo5MWiGe+mi3VVEH28ZMYzEAXZKTlQgs7ABYB6E4JQ0q5vi7vw9/96BMU5ybNYLGO7euJ3
sWpCbv82ubAQe+OpteLbGuXQactLHnLesW/VtT5OTD+AjqKCZzfhVk5F+7ryrKcnv9bDFtXQ/5/5
Qw/XowhCsvH7qXBm1LSdWiMfJBMTq4vRbyIMOnhllUHyKpFrF1bOEhl2WQTVKsFkCJ2tKxiRLxlg
lEJhjxQ3Uhfu88bfG7N0rIgcWDGRHV0dR2sMJKsr6w8iq1sjkjDxKbg3U0xOE3RtFzQmhz9nvYC0
2BrGK1MjQG9j2vczYOC49iDcKcf8MXSMI2YTxX8wlhE43Ph87qXKORaOpWQrgXGIJF40QbQ6j1aq
VYey2s9i7BkETX71yJG2BohZXibC2MJeNaOI/E+s1OMega3ODdzAo36GDJjI9rrWcXx6NiumynPa
yNQBoDBAinJKdjD2W14MyLNMhLGMfq+28dBDsSbVynflu/JKm0haNz0IN6Mr3eQPAxdczPNuCGMO
QTcbzxINJAZbt3xPPlsJsMjshhsRBML7eJPZYLpFjyI4kp9QdUjPGWFkQg6FkwBvak0HBTRNB16I
w3mOCGMy+6oegU2kSjW+znFgm5NsV4QTyvDiKHbSS1QE6t+ws9vnR8pLHXnBkQ51pN4LD6rOk8YS
/hFhDtU0h4XUHuio4PGgP8+oU4GN3jF33Bieo7csrZ8mCX01h3D6a5rWciIXk2RCtBC/jp+maFHd
0h8mR/OtPrDlzKoya2w5rz3PT2Vp/mY560yTIvd6TAgMwYsUnxs/KZ2hcZi23YH71CrX3XWV/nzh
IspCm/ggNERpWTiGRWxPg2pv+l+j7BbDPk9fQ/lxVmVnzO5q/e26oeA9TypjmbKoqOtQwA2m0T/l
iaG9AYoNW8Gx9mtdLaZpgvyM4DcQLYyzpk1mJnQ0l6HegQcHjYiO8nPcGg64gw7CKX2Vn/LXYUPH
fJvEqX/ouxJJy/I3bxDMGnDu4jsYm9V2QFLIDTLdlPCXVribG6Ty0fShYmwazRUNW/FW2PGAp6vG
AVVRScQEFQxpYg45zmcgB2mhQtdSK4hfDD21U2nDOU768d8iv4UU5jgLGWTrXYjKDpwIcKWCUUXq
AQFFjAXYEHyQjXwQt+aOB0JZf+AWcpnDDedYmacBcpGG2AuvgUvhpqoXbpHhRD2S5xKvZ8IX8phD
LBVp7s0Y8mQvvEfSdks+x32FMe33/gDItvB7tCWb0nuBXgVUFCaccu0Udk61JV56w+PP5J0t8yLF
46TOkoivAQ+HALskmls1/nn9aOnJXTtZ5nEBjxjKJwb14apT09xJJa+6wFsE43iHaMaj1ClQ0E72
9KLYRvGHEoScBBlnGRqt5y1sXZ+kVRnRgnkhlNbU9lac8hgh1m3al3KwxIyDJpeiQr36oUksVTmU
aJGb5ENWfdbib2QhnVQt7UKreV4eb22MP4v0M1jwa1iWcBc+oeHElQ6U6We0mx7ADgrZ4xE1rYem
i6UyVmUejCisqFUhD71jHs8MQzYeakxSqCXbvDV627yh/bXkZ7Cpn+H28DyEVU968QWMxUEUMWva
BL1MAILsfc3ROqQei3kryZVb9w0nLcizNGyHy+zLUWKIoML8+zwrB/+egtpnPFrtTfeTVxdadwcW
62MsTSXWUl6hNAR5wTYDkXkLW1O7BqITWNKnYMObAMnTIsaYDK2sRmULgSX547fvvvjruiFZd+kW
K2IsSVs2mPRFo0Fw9oEzmtb/syPdP2qpec7N2ngjPLf/efe+AY6KOdRnHfhEyhgtWPoWc+w+KDO7
v5NdTGbdNchCUfSB5PVuYCMN+U4JKHk0ppxdZftf+rodpEHAZxgJsdW8sJPsgbOvq1CEr5WyVIyd
UCTF3ODgUto65AluRyFP1n/BPU8NyZW3QGcMjaLOul5FuPV0AEYJIt8A50dRL3QwFM9xWRuHszxB
Fs4lCIVQpB2k+T9oD/LwDGbtAbOKu8HOnoMf9TZAFpdQ/JyjWc2REgpHdwXszfzug1tzK4KhFiBY
5/p2r7F5XHwWY3jMJPJryYCVz/6Md/Gud2ZHsvTX7rcYW+Qu3857GX4s5OuftDGBOyWMd9yMyxNU
hBglBYATLzvROmu3SU/ylm/kOT4d294yC8GohpRjszR8q4jRl5yX2ykUPS1uN9c3lWddWTybECUm
5r9Ch1v0m4tu4wV7pMjRjqDa6UO3LbYceasB3+LOMLYoN2sTgQGsuXZTvEzg2aH4y3I7Psg74CLF
e/UmuKfjIOUJ40nUz+vSOU8Xy7BITLEmhQ/FnofqYIb1rZmSd0FRDkPVPKPCZfIchO8CkYdTJZGC
FU1VZDMXSVSFlagCNGEqrmRaQJ9L4CGgS24zK/1TgZlCQ+MHhffz+Y1WKoaX0pm9JlkQDkRqqMIq
mwmP5svwI3BNNGZVRzpMT36T3NQlPyM0af/g5UZWUkVUOlFpBKIohIVpBoUcYn4kNnv8FWd2dlK3
oUMLv7FNngC8vR92fmuZSOlwDvn77bmQe3YWFw5npCdKIs2QG2q/zOK5CQwnNt74mKPv5uBSDlPe
7mfZN5sOryptLCzvjB3ljBa3wYbnkVC7dmn8LwUxxr8VizHUCa4oeAVd32jdPOZ60JwHhkVayhFK
VjPlqKdAo2QLCjwHdOOgTey93PtXkOQvG8DiwsI8TSI5wQmp6mlKP6Ls7fo1Pxf5LncMuNGFAGbH
ZhMdNBrNYTVueF/AM0Yz73TKXgy335B9cKBX0HDybXg77sGssRfs8BW4VgvdxTMytGDfcfMbHlsM
x/KxGMySTgIKKRlJGaIlM0k9fZhPbRjc5PGQWUUVH4ISOa9Y5uKq6D2/th3Mw2kI6jirNOWjd2TT
t4nd5Jqb6f4mU0277QU3rGO7mipPlBEE1gIg6hU6oYtwg6EUm7rvLKOOP5o0Pea59Hz9rHi7wjyq
ctdpJcnpbd0hHeX1225DB17yyI/Oxcdre8B49VOSYQZ3glAt+RPvRkdyRhBm3xNXuBsBppMO+bE4
aXb8WDxgPsQGyCaHgCwaKI45wLTb+NA+F2DdrBBYpQ8+t/j23WZdKiwTAjQjpgvlNFXWzXd9Nm+q
oLfa4KNLnq7vNk8TmBchFFQtm4Fc34Tj9FjV4SHTZWcye6fVRM9oyabzy/vrIv8hYkUzp6bJkqme
f76wx6Kk6qLiQ/t8FF52xR/RJvYYWoKrgpykRcOeC/qVH8o+PISu6ZCT/CBxPuEfnJyvT2DsAWg6
MiOpgfgADu2UfeibAnQQNbpBMEchdpM77tv33WTT8/wSyETpfpY24EOBq4gIGc338KE9qlK6PYG6
qXwQuLX3f0hyfklk7ng8yl1ZnVMgdIQl0oDw5R4CjBgZNtqbikjvXPPHEKnrp7ueQ/oSy1zftMvH
rKUUaVmKUCAFq9IMNyflRbDf7weeQORRUbXUTA1tF5dJJGUCikZu4MlELxny1ic6LCLcTO/ao/E4
T2hzP/P28Hf1u3W6lMvcl0gNirSm3rHy2OEp6W6TW3qa8UY/pYferW+zXYWeVsw/8njwme87eyma
ftri2oS5XIHSHVdVjsBv58dZZ6HP5jgrMrfllCOKTdGRUI/9UsENpcy+0jHFfAbdVU9gZvDIwUQK
VeSOpvl+QS5Wx2bsemDg60Khhsh/7si937xe10uOwrDzU8TACAWZlnvzEabUTCTTrssWFjyYdU8K
uup0Xd5KjgUL+vJ2zyZocVxAv1ejpvY0Hz4ey8fE68HP2mF2ZA1GMZEjbfXAFsKYyz6OieynGYQp
wb2WHyXhUTJeOAuiJurywbxcEHOz5cr086KEjBTcmZS8L3R+jTamo5xjFZ6Py90/eqCL/at8U5DU
AuKmh78w5uwmsaH46KFFkoqXS+BtIGNPYoKZgbOPuKwLRxQuqkG0Eylt3NQkIcdCriDSLlWdbvRi
ZUYxSFpKoag1JrZJj/kRT5Drv4MQ3usDy8itGYyItPlf3A7AwzWuccsrV6w8gJffwCiM6EdzMuc0
U4XDHDGH8m+auvz421jOO82VNx/yJDRdIPjVZbTRXq5ZxDQKosmQN+1DDPvVD9Vz7uiv+V3wYOww
xtiJb9GVYRPJnh7bmyjn0uiu2pfFBzALbpNpnAYJm47mz3tNq12YTU5iWll9HBYymBtC2jkNeh0y
KlfeU5dSPwSH6ba7KfbqIXuWjtON8LPWPPzzAHvqZffIyovW6MX76K7aTJkteMmv9gblR4yNFDbI
wfyI7ricTdS5+XaRJU2XgQRCczprasVB6zBHG2fRb/RfFBdabiXKwXmu0/Gyvyt+CD35L2mMqxX1
oRLrKfzs9m1+S26lo76tnjEKgOzSP+WLuc9K0ChGG/NT4JSb1zFPC8mMzsVqbA6VgnW2jv8g/AoV
2s1885fxFqDH2/J2/AHaZue6naSW4truMoqGsnesR7QO2suKo4ShCwoaS4s+O2GypEjjSOMuktE5
U1JMX0RaBXOjOhcznhHIau/+sQdCQ8TIFZpOH7YIJ68vct1+LPaWsc5dNE2iWGKVI7KE8u/oIbO1
I+VQS13hvfQqzuu9UtCDFn3h11iOg3gY0PdUoTSZocTmguqIPI1j/3sy9NmR40C0hbjMdppaz1ZW
ltpW0DuRp0+r9+brG1j4sozXqDUDaLJyVx9HwC9BHbFNPyjxJqVQvL7Dq/7KQhiTTKolcOHMtCdD
jMB1EyVvaTEf5E7YmWhP4pzm6uO3kMVc0Torc3ls8Pi1gJ4osmIFyUlJdI6U7y+6BooK8FQomkLb
tHXGd5YGNIqCC7ryyl8tCBRu801ELPIYfU4bVO6483m/rYoRx/jLUVvIoiaYlYdW16dwyveTmuyG
mXCsPm9ZbKZMm7V8UkW18swQbALnkTI3GlrAwSqmvfLHm3CWxebKBj/QorjUKk8OA7dMQCuimHas
hTzDQq3jhR07b58Ow60ADYNI6/LFHmO84hnUHf5HcJKOkhXtAap7oN0C5Jjf8EJyahaviWN0UPXL
BDT3EJdXyDRK72L1fv1CrQogAN8YCk3As9nnQe1M0gdC5WHwnZdLGI1i1Lw9ox/5bRFfMr5lmrvS
lNvZr7z5l2jYwVbaCnaN+UmZg5Dwxr/lbdqqLizkMWeE0gVY3yqsaYgTR9MbRwVUF8gm9/+0decb
sHBYk45OoYpwNv74UJPMHjpiX5ewfokWK2He6jBOZKkSsXOF26GPFYk3hPPDfbZTMEeYx0TFUYVz
wX+xnnYOSmJo2LYo+S1iprwUBP/HHaMHt5DQlbMRkQHLIeNHWIK9+eP6fn1zMujlXGwX8/yCObXU
FAMnIja1Q1ALnH40/m9tSF0x310X9T1cYWQxoVGoByBumSGrdeqj/6K/SgcfMEzDi9/RgeDSWV3D
sbXFg+pUO6mxMjS7cb6Bp+fMyyEPkl/KGJDptebzTO7G6UcWcswDb0fNyxMzpFwv1QKrTKfHBhQX
4vAgdM91+iklM+ch5KxGpnWkhXKQQRONjmA1VZvaswyLGg2uP/28fm50T67YIjbLGrR9nTczlLyc
7ytjsKI0cCZhtkzQxWN4CubXXJf33SW81JOzHi2WpfqpiiALO4hq+K34QZlT9ZP/mJ+qjXjAqC+e
sV3fRqKCyIYSJLCF6g6F6iqd8RBirGLxIb8kYAFJD9pjvu3d/JTvcZQer+T/zSs7r/FLJqOIBrpS
JpD/w8CPebwDndHs5LqfOcQHRjmYIpXTMP7dvacCwV5jGBJcJoOFevdDkmpZWHbY1DkEvoGWxwkG
Rtn+lvYcTU+ipaA50uFRBK5uLgh8ZCIBqwpKoksdHc0UnJpNDkbfqPbCLt9LbfzTLM3TdaWht+qb
ki7EMPvZSUIt5JiE5UV6tleKN1NC5D9/9vlkKTlx8vJPpWyvi+StjLnonVJJvR/FndeqjSWqj0b5
QLrX6zJWjcnXstgbjtc4nzOz6DylBVNxnGF+h2IY1kjUu3Qi2yHVeO8nZ1XsbTfRhjFhSlUHb210
ihzzxBEl6Og0tNUfkW9RZFeX2GFhS5/Xl7p+7RdrlS81peqFRtNGHCFJ0HE4OsZLhNy7nf6hVLdK
BUASD460egkXEhlfIe2CopjMtPPqwAuzeDuLrlL/DvNk839cGvUjFhZNSbJUkQccIxguhFLezs1T
VEzWaLxLU+US9GuNIFv1u/sy1xyh+D3MHBv+D5urSpqIO2iqLGIe9RM9bjNc/x5hdoMhDybGKRZe
fpg2YrcXpN2/mPoBi4PwDIQ6qqyBRoHxKSVF6IYMo2O9WU7u2lR91Qae/7V265ciGJUxpkEo02bs
vLgA/AOA3O7UqapFjI+qKu0YNHe+EnGei7ULspTJKE2ZCEkTl1PnCcqvPDgW5CSl7nV9oerAGrOl
CEZdmqgzZ9HEzmFSoae14rYTgpfrIr5jUZnToctcqmSWRIlSdZ2XguYZhcQ4QIuMeQJF32TNqWW+
1HaM8RU88/IN2kLFmqqCwqxmingULsWWSlyCBwS7l0exHcjFaPV+cS8l0lHokode0V3kKpx+iDZw
l3gB9uq+LoQz6tKmsqqIGdSFTt/zvarGFCvDaTGRDYjVzGlKkMHwYNWrN2+5YkZfzNEXUqWesdEF
2igk0B/a4SZoHdpVYAC9hB6RjpchObcRsxp0ZrEzJNXUUdu83OZsKgexGmHF80nQrSyVD3oXO6b0
PAiB3VSnTEM7ZOC/KXHlJP2wSUzJUlEDrGvNLiNw4g93Y6xaodTd+UNpmYVs+35uA8h2Mkpw7fYg
TYvnPUnnTduoTnNu6rwdYv1QD4Jn9KLVdJpthL3TRID7Sc2/0aPlAqlpX6ivX/lZM46wqE0/fw6k
2aKvep+PmIRLsmdjNo+mOX/ocndXiimH5GTNACxFMx6NoDYAjQvYW9nESONU9t04rXpLaWtennBN
X5eSGKdGLuuiUqjPFk1WjQy/3WAGlFXY5D2ytcYt7rVD7s08SAO9gt90B8xayJKqqggTfrm16oB3
UckhVR5LwF/b2Kpq9ak21C1CdmccaicY8sfekArMC4rvxKHac2wTvRLfvgA2wpBMmcjoMr78gkgZ
RTEL684LC4vCystNhPGJka3gpmLaerThOQKrWQNdllUEoEjogPzxUuJYgxivmdvOm9ojhrZaPfjE
2q53ykGxtOGxDB8rMD2QXkFTM0ZY6bxZEWs6tZTPnHTiYyxFKWDF4zDZEf77oXovFF45fs3fWUph
PFZVnQUFdwK+uNzv2zZ7KPvCQ9J2L1fjv3COF6LYwn8kkyrOOyxIVKot+hEfmqpz0jx446jK2nui
E9oQLZmgGGVJX8U2KcdSg0nXYuk+qNTIzlJ9r6SVI+r+fa6geGZUbqoV+y4aOXpKD4VV06Vs5jkJ
JL9SxkjsvC5pDsMcvZN2uh/NAMjbypYSuM+ZYV1f79nhvyaTeU1UvUsqFSPcvf4t/ez280bHXCvt
D0WtUPxtT/vcKb+BudMTjJ3i1aRW9XSx3Yxn0tfirPUStjvz3WxCKDDdx1LGMe6r+6oivw93VcUf
Rk2VBniHoMS+DknVWEQHkktt8UyJLkGdbQqtSfnfNzvCL9G/ZLI9HVXQgak/wL6K+W3fvfbzrRjd
JujlH+NNOZrWVB6lIgatwZNvvKgF6HxmqNh4nwun6yf8nUOIfommgFlBBPuYzLZIFHMZymUJf0EC
1Wwh5htJqd1WTJ+HERngTsS0WAWjZIxxtlIp2AthwXl2Vl4dHb8UoiqaAS5aRsWKah6iJMP2+2Cb
aqQXQeO9MPRiMEp8IYHRojBv9GjOISHInGoGaG9+StBkLyKvtMGNLR55ab8Vw3chkHGHtHQEvZqM
0xVywRnEZhupgMbnkz2P1SPn/Oj2fFucIeLxggajEMV4uGi4yhUzxeJSzCGsaE8UHgxbjo+GpbjA
pQuONHjXZa7cStCIEiRXFHpj2AuTVXJSZVXReHkQeEJcPaexKlgFVMS9LmhVNb4EsbdkMPM2RPs4
Dq6CKiqN1ee8nOaqCBPFFbR3o8LHjrXVmkROcg1HVfnHMqwBT+M8Gau6YOrAcMuU5Z6NQAp0xI9x
jzUkmiMGuF7gzq6nI8Gwvv/9ZuFBUs7+t/6tSyHMikDOTAjKMXtjIODPLzgSVsJffSGBrRLFYpRr
MCHYqzy2Mu1x0n9OhYAqEfIJ2UMYvnUyT9XWdm8pktHuKtcJwnkqMgMr7nyj9cD7yCk4bHmBE29x
1IgsPPyg0PugJ7CDxogo0Zdbb2o6t5oEp+7yDTwXWzJRpUjlz39xbKhNg/1bhfllE2BpU6hEVLBC
UheqFbV+bPVk4qVj19TcWEhhVhfLc6OTRkFir3I6F9kYcG/Dx1VNZ5JgLsJtA1bPDZcUY+Vp1Zdi
Gdsu5P2kCzMWl0zWZOeyk92iZwGozPhn11mysHklGw1DWzCuMrck3rjZNTtlaBrcNDwsGmFNY2e2
Q6hKkF7oyaYoiwcl9H9msvkvzCGeTkmCKJnorDlUizGJCnqCRn4YVcVSuuPIa7n43ouqoVjwJYQ1
hfMkTl2pw04NCnB+tSrcNH29TYXat4NA/ANWw+i2anMNAcNIrCQwkb6V/d4qhCCxqjFC8B/o0GFf
udUK7H0h9Ee56TU3lILI0oggOcIw94d5LAbE3Wr64uey9CvLioFjRdaCn4ulMHe6Hjsx0mrsV5f9
0eN3RYbTRR6TTLbqrrWl9NHPAE3RMNq8++UjKXT9vq1alMVGMjdBIi0GmReQLksPovRD1I8BeuzH
iMdot2pPdEVFMhK4kW+jVFqgv/XIwIGZxZ2Qddtey6w4fjSTyQ6U2sqy7l4KuG16a96AsZBKL+TC
irVNBW8OMZcnit68kRyjA64qrbzGKUKQ5mWYNLDhMTatpZx0EyMMZAMuAR4Axt1J4MGZYnV2QehY
sRL5+k3g7+V3OmtXOwzbqeG5dGunuBRJf75Y52D2ylBUWCdlvsTcguKEGMHDIapu5/hW5kyvM1Bd
/PTamiFdCmYi99LI9UkNsdZ4l+gHSt9hOEqK7g/aDwEsA9bOZzJaO9WlUOZUo3gKk4L6eHQOIbyh
2qKNlzoYImpUSBInRRsWj1NjzXQvZTJRkU/i2lRphKLGJ5XcxQKKMZHijJJum11vZXLCuZhrKeKl
GrEwNUXtoiqhqxxQ73kHluKl8drtVKE1W2hPMAkbcEDwnn3OebIsm3mt68OUQKgUDG6IuQiBz7ME
awsDLYFB4F0S5fukjdZItWQ0xMYT9+JLoKNy4MRIBDdOi3Tah3boDdd3eXm1lcfvQiijM1o51VWA
2MMrhf2sz+7QKvasKvZ1a8qTwmhJH2BKfZn2jTfXb3q1NzGxdjI312Ws1ZKRV5bwlAOD/X1QArJo
qhCIJlwkzRk3dDhs5GY2un//aFaR2fvJIVx+uBX1v5DJGJhGHadZ0g3kBEP9IPc/FQVUjvlB8DsX
rYMbwqPOWDFokId6APKP4vcJDUMlR40UYY0J0f8UjeyCM8cTw+HdTPLt9f2UebLonVgYz5KYWlio
WFsLHH8YW/FnsS/JTrfFXxismVoYEAXWgf/H2Zc1uamr7f4iqhgF3DJ5atvd7Z5vqE46QQwSQoAE
/Prv8fpOnZU4PvHe52pdpFbLgPTqHZ6hXyOkwRoRdwZkiJAU3PlP5elWinjlmvztuS/ujrlgwjd4
oVawqIr5/BZUP9EcjVQnsqB4ZjNmQu2NPtr18/jLu774toUpvIl7eNfoaX9OcBN9Xr7BwTXqcV1h
XuG1ILrc6mT9Pzbxvx/44uKYvJx1QYhFZZKvwNsrojKtTuVq2p6nQTwNIB9y/A+o8+e/e9Ef+O0F
X8QBDczAAIvv88PqtDuYe4Fq7Q72Ta8hvC+NrfzRP3k/6MMty5HrBwi5SADhTpCGLrK8nPfCdAds
srnDDb3AXrza8+l7boFEVDdp29Y3QtH1Xf3vgheJHWldKZ3Ox/xX06RSPYAYX11xMJebF9X5L/35
Sv9d6Xxd/3J+tN8NCxmtHtiWYt2Cdp2GqYKIyYxhG4d70C0qwpU7Cp/w3/UuzisfSjxYgGSndoKd
ljwpRfHfGpwQ+7clLo6hUXIG4jyWaIPySFueVl5waq0WIqP589/Dz5/Eiou1Lo6fKsyqCjk+lI7N
mH/VWw8yLDUszNrNDBor4s1qWP0HxNJbr/HiBC60HmHGgxr4bElT7Igb9Totg7SM/9coUi0rQ62X
rxuPeyV5C9AmIzDGs+CgcolIclnjapHjIJwZtMMTT2BovHbB2O2fzrrANxm7t9a7OPAVYGct7ZYe
0IsAahlnIW0Wu5sR3io85av/npVz/py/PN9FCiA66EeYEwKMysw4/2nBUwt8t7v5rs3E/pYU4/XY
/e9qlwglrixq8vO9fNZkOht90hMAQwxO5xAJ3KFapA+3QvfVHOeXJS8iGYUrpe8KplZBpWNgMZLF
qOJAWDfi1/Ub4qyvAlowOOaXZZSZwyXeVJVCWHEyl27K+b05ekOUo7rw4XJlr8M6rfgAZNKtR7xW
wgVIsP7v2hdn0rYdvfQG1ja39VrAx1xOcH5YnzlHJBOg9617UsY39+rVy+mXZS+OpChdUg4OVaim
vKwarURroPYHoGvs5+Lcn4KupeIdJJiCLmrlVn78BzfktbgARgX6zBjFun8MILjLp05NCOcNhBuY
iEGIQDAKIvHIwe0DGuamMttl0gOQtgnPU5OYPvAS9h8DZ61Dm3kzAZHt7FtSrzQIyiAs3Er0zjvz
14vqcp2LUKDUrCteTQRkp3wlRaT309opIrXu9xSOzRDYW9UiCtbtsdnbh+6bd7u++mNXX/6Gi/Cg
PLjBzQGeVcfiTn/2B29dQi7BfqpLxMAQJqsQS3hnrzei7mU28Puyjnke5P5yRy95Yy22h0dv7uh9
aaZsW6T503IAzPYTVgYZO4mPsIr+W622/13WDx2boO3zh+X3UDuGnQea4N5kL6M2YRPm1zdulMt4
dLnGeT//8mj+Usy9HeKNyvYJqV2kgy4eIIr09zd4bRX4uZp4jBAznksAr+Hh3irh05LRBTRAz43g
GRTXhn0j6l1GgPPDuJ4VOlgC/elL5BBmf76NWDpnSw3nSaDnKK1S6smka+0HMvz8+0Nd2xW/rnYR
5oKCtp2Vh1BX9fL3yhyeg4gXD/2c/H2ZfyYhlwfPI4GPpO081bw84EVoU9MpPTcz2OJFcpqnqK6a
jBvejjsL2ZL+bPcAggVbnFcJt4kbvZRrz/nr+hcHH/fL6DUYnmcEqKmhC38WPoRKhCcf1MBWNx72
2if8dbGLE86CGUYBvJizsG7yzO6L/CGfMaUfaMAfW1rkUR/KdV1C/k1o9c3S7A5b4vtIYcCzjDP4
n9wDzH6ogeRa+HC0XHJrM1+NQoD3eIjvLhD3l9Rh1edkacEiOFsOIS3CTt5qcNRxs8IUNAbndYr1
8Tbi9w/psPP2/nXdi6LEL0dWkVIsWQMksw0rk/HgvRqxn+ZhRGiUH620PxnJrW7CtQsGuEZAqgC/
x+Tx4pOU6JfYjAItJ+cubjoSAdqQBmKJbKQwHcSEzdZeB0Ai/30rXN6k/zzt+YEJzLyx8nmn/BKZ
gBapPL8YSEYVffXFnAXDmP19iT+aF5drXGxt7Qb2Uizhks0kcawIjjxURPKIJHB5bY5hOqRWrJFZ
n3u/JIV5GhT0BxHbTTy8nIuLm93vy2rw8gddvGvDdSrD9nrwJ9PhbknO+TbQeR//MIqTWwjkPxK1
i9UuSZvLWJWj7ebL/9Ek7eMR/e5EAVIKhAGNkN/fmqLdXPIi/9VOX4ahDoD9Ock7o4yQc0Mxc0gL
FxqVAoKnN+FxlyXM+SHhvgy1PYzUcC1crJiPDRANPi7vc35E4+ZUPudZvXFiO5F7596/BdS9RHVh
PcsCVcW23SA0QVn5fd/SrtGWZ56TBQ/8YS8i06FxaEIdFtXhN9GU6Vyd4BZxI0r/4SLyz7rwf3WQ
dNpnDMLv67am2YICfr7J37wxgtVR+J3GPKMI1a/OxwiUVQNmerCzzYijM31zmnElTFjWv+tf+iDq
sp8rudRoZ7qYAtvL+9K5G1l9yQZC4GpKFfH2NrvVqLkSJSwrAD3Xhdfhn5Mxw7MK2TmWmRmAs5eH
vLp1+51DwMXta2MYi7eL+xfogYswNEEucgy7UGYDDPm67rlYJEzKV7TDxNGMbWu5kcNcuW1tB3GW
4EtiBHzJ0A2Zcn0O44XM09Pe6AgerEiaXDx6KBb/Hv6uHUYbQ0UXrXAXG9a72DLzAHU7C4BQKGEi
SXLTBZQq+8hfLJz/8cT3t87ilTTwbLWOh/rHmPLyJuENKrQAWqfZKK31ZE1pXxpp3bo3wvq1ZVyo
zoK3QQLQxi4+GSVDIHoejpmWdVSTOYVSZCb5LUTqH70n7Ak02ENkAOb5P/+83l9uqK6ryJj7WMdm
wans1bpy9dYx1QanABwBJ5rhbbDM5JmFGCqSNm2Xo6iL2B3dVd4tWY4adTHdGx3p89NdblgPIA/L
NpEC4/78PQ4MbM4DbuZjVimw5GZYEIgqqUFG7Pl9H4gbmf2V82d7WAeAAmAj7MuoI9u+CvKwhLha
YFRpl+fmilfLLRWTq88EPAvovK6Jyc3FF4XkBAVErFAZN7u4YLCTAaBfCLi7wWJeqVtMjyvLQZ8V
9QpwjEhvnYvlOt9oljFExgMMT5a3cFfvaTr4gKUViKHhy41jeOUdYrAfnsdR2FB/3FA+AiW3h2HA
pT8lZ5G6oDpAOyE/gZXtbc99NnNOqlsX1dWH9EPXP+MkQwBWf98nDg3ykhI9ZLbkJ4z6vWjpw+M4
5kWsAn9LeH1jY145lphYAKLu4kOGEMH4fUHG6tGyzmmzhNkVgF7jfVi6a6sqb7Sfr0Ts39Y5v+5f
jmWtwrYfmYCaepNHYoaNy3JajDH2Kzce808C8OvfP+CtB7t4kxg7haSWzMygUFJEmvcPKD8ODTXf
/n/WcfBwcPZFdLs42QHoOHVQcDMbPeyH4r1hfeQXp78vci2P8Bwglx0XMiXeHwYtGhnoLMGkzM6d
bb+N+ih/oVbkPp/RCWdFneJ92Xcn4WOGfquHd+0k4ELC8wFA7PwhislB6xK9hy1S6DoNUFpY9Q2A
8NVv9csKFzUUWfJpViXyT3NAsQaJ9EovkVc7N7Kxa4cLdIQzKcM/V+0Xn4rpqfN8Ks2MNtDP9WXc
kUetf7BBRJ2V/v2LXX1pv6x18UiQpG8noQ18MCHwTDBHj2Dnt/77Irce6OLwYqRMeN6EQ+Y25Mfi
uTQafRU7LDgY5fgE1PANkOHV7/TLQ10c4p6dr9bRR33tvDs9XDvzD6VvrHEl1UJs//cjXZxb6Qez
WzC8uNF2VrWv0Faxs9B7FtV04xNdy7Q8z/MBSfExwISYzO8xSfnMNDB/trJK5ruRqLiqOEDOy5s1
8Wzk9YbVEAgYndh1QK319F0rvtv6xkVzJUP3PHTm0Yk7z+cuU8tWuGjaDGTIWA2PtNLaNo6bzVX5
2rdNMrLh2AknqapbmPwryxIrBGrSCcIADazLs0C5NQcTzkIujYPMw9STbWYszp6Yzcnx+EZ503q0
/mvtHqRn/wxakJnhHKJx9vs77/RSlMztBigMug/WMQdpWPaxvYEpwmHal6ebcw/zykkEQRR5F8q+
ELThiye10UB1ZDBbWdNXH34BM0CrqnQdi8GBcMjY6DoBXrF6K0S73M/E1enQahoVZHpzW/dcBDcy
RlCGhojj5EkZaNjjChfVHJ2+K9HDsCc4ju68o9LTKCOh3indcT8tLsXskfSJDU4a/g/Y/XC7lik5
z6uXPH8zzOV+6sYp8rrmwfRDZGvuenJrXMXm97p1ducsCKDyGa7gKMp9t+xjgLJ+CgPaxz1+ImVW
Njr0VEqSJ+1ckJj709qzuBfNc6mipreeTSv4bH0HpNCpxKRcfOY1e21bLqO218CWUQrGIRt/Wi64
Gd7cPnnMIvFcVKlQHFnxIp1IF2qJqxCSIFavv6l83hh1oFJW0jH1ZSCjbhFHxHAaDVZzh7LsUVBx
Zxa1ii2veJtnXqSeHhNdNnMGl4EXwM7KyDVEl+VAC6SwqY/Rf9hK+F3GgFCwVIMAGUNt+31xxJfP
UCS7ejzrCE3vHYcGuJqd1Ou0nVgwRb1xS1y7a1GhYM+ALnPONi8STY/ouWKTQM380PFV83Xu94Qp
/+kdwNehDaTm56xaV1tIFgCu5nz9PaZfK2BwLF3wPc45NSavv58QwErnM47bgo4v9FkTudEHeSy3
kCxJPR9dIJ3U72rf7KdbRfW1g/LrwhdX1pjPAgy0wcqGqQIUKq/1SVpj8O3vz4fBwZVr67cTebGQ
QAtYTlbYZ/3CHGvtL5OZsalFt8moaQit5EIXP3g58DYFw1+lc1GzNrJq3b92qnSXGFjoZkt8R6wZ
cpY1XOWc7aDKIit7z0m4V4/rkFtnL1uwkEmvnVg42syUD6PCwSNTivSgWgejBTMf6rN7zxbNkwSb
W8Q5orEXmcI0NyOf83UBe2ORuqXwIPaESpmnYS30j9wWOoz4OJEqDqdhGtZL0dRr120FiWXpBH6G
cqVOa4vksbKNagM9wG4n+9JcCaWszwDCdmnn63Ltq94EbQg/zSQL5N09GKmooqergvL8rq8pLNgp
UvguXrhsZEQrUHa1KsMKOrB+l4p+tFXWzD5mrJNdnYyajQAA2QIa12WwX9oJrbzC/G4P7ncd+LFf
jGta0bUOK6i0MOJgF+cbNaG/SmfWpCoo+w2o0KDsF9aLIu1BVP3bKKw30pA+FpWKDTatuMGfRG6e
bG9OQ/QrIrOvnqVb3nNIPdXKWkH/MO6NjkaKyee2b7Jeuo+qrIC3Q2u8btRbMZRJN+uDzdsfVrEc
BgkdUqO+X0bjlbP6lFfeihTLp2bDxquMLtJiqg+6tY6Fdu+oICdWmwei2n3hdUe1cIow0qFL0tsr
r2Mt6HSdvZlUWSczdzPP6YO4LvvXmtWbZnB/WiKETWeb3w9VvWtcdrAH/6cL+HZrmRu8Hh6D4rmS
efHBp/m4hMYGylz3pCyOSzkCBtQaH31TmduFQMBIMnAffAObF9HCQIMvpITc2WbRposx7JQIN9yl
cmOOgxMZublElmtEYylPDHCH42QUflKXqKJl6DZRbuZumhtjsKlsE1KEHL6Mw2CJhFsumoi5rjOj
83QkSXuX6+VZs+V9Dsgcs4rCpRLfpCLgWRMm4WY5DwcZ+kUScswKZEDembC6ta3nfFO7xbOttFwP
Nf+q8naAGJNRppghiTQYaJW1i+tF44RbQJrdgP97MCJmqQ57X1jpyGExFkL8n6jPyei/FdaMzjjr
u6jk/CRqwbZdEYwRrjxcDtIYI1dOP3HJplaOV6RB+tQmTowrYHzrB+rFgUp7VIM6GROzhuVK5+4C
yrOON8kSIrd1a2uEM594t8Z8x+ca3G0Rinhu3CctrGpV5hAhwRbigUz9oN61Ia5eHXyAZ+alIaQ2
kq4Q/oaiy76xugnDA7vZCzkaqcvUBwmGF+UFSRCwF3skT55BtmByP4ZLd+8LY7MY/gOv2g1ru2M5
4dX6jo/pehdyMF9aklpmvesn3UNZXplxkVvzXSN8Z9PSsIvGdsi6vE8Ea7eLyzaF7R2cAQqoTfnl
TVKBoiFwDI1EtWzvLuEPvKKfVML7IedqXxPImBrjC6RG20gvzk+i9HZm02PBRYYDkjVCfQcR7bGt
jT2IiOtFe6c2sN/KocS0ZiQHBDoED1a/WupMe7chs9XS6rNcBmgBBc/zRJyoh+NQZEO/KlI2eXVD
TuJaoNyUpt6CcbEfZ+PHwvoTlF+2LQVHrCL1AzWhxmAzUyZWrja9mt/rjr8Pk/PDHii+VhMYqSGY
m1hFLhN7ZO3KHHtEzy4/SUafTR9fOhhtgDMD4ELCJhi3+SiAoewg1k8C9rg0Tp+4Qb9GQv6NTBob
KhxKfFjBktBZrJhoeEGaRsFi0xKnAnGjL8g3ZDAn12vwLxoAlNatsr6xVsVCHkbFXubAiUxLPS5z
c2/a6gH95sfOZPFclytbkag04XuEwduLM4nXGsV2fxYrCOEa2oHBpam5X2h4EiN0lO25jYTrvvWV
Ssx+WZXFFI8uX8+M7Rd0qGdKE1PY6C3OK0fBXy6EBWMojswv0tGy1xX0MlU3YZjG18BUZmy2U1mX
W8ewdgUB7Rqq91FT56vShQFM2x2WMXgMQ3HAhy9SmwMKaRf0nozme9N0d1Ds2Y3+vC5a6zPXpYiW
ZYEiP/PvpQ2RFGKUIrYoUPBtLWNaeJ9d0NxLpymiQuTr0DdPEx7ZMeH/ZMuNtyzvniUTBvEkUznr
HH0Oadi7ALSB0cTlFCIQwFoSfhXMTr2lzSriPQoZ3FUwWZzkcld4/o5OUH4yxAFm75vAD19LHw4b
Zb7OHaiYW33+1VG9mRu1MZw2CyYr6dww9ogBY+ElHgYf1y54JrxPWDu9LZWszhHmMPglhKR8FL61
8toIEwM7au3KjVhlHGca3AESeIKz7+PSjkdj8H/wWSTM4uAZTPf+YG1gQ7Ga2iUp/eIbEANp68DZ
azCYjtjQ53FuoClmTBKEccM5FtL4rgILAHi72PiF+2a3Ofyp3H6j9fyUV/yjg4lT15WPzaysRBYG
sEzGuCR5ARAOt/MydoupioSp4AQ7vNSWEWZgaK1I2PmRnJvHxW3iyg5+eNJZYxwRFw3tUABDIJYa
L6ZUr+1E9pBE3YP6mQhf7uwGZ5W545HY/Q9fhAdZInpX86nhUC0D0hMNj8Th/W5ZnA/Hn1f+LNY5
GWKwmzFZ5ADI5CiDsxof++wlmfCwfxr8Fp++M9KW1iIhPWQjit74UQTtJqz64IH3tTzZdKih9xa8
0jDYAhHDI91SOFLjJcVAlhiYx4RbyEDcdZ75Nkv4JY9yuzQhdF+aythNuadi6mp4jSGrihbVYxjF
ABkeZIEtBV+Zqe79yBBDygJYW+O4zR3blAry2L23rpTHEaYnggALQDfsTVBGNXIPabNvfkte4UNl
RI6l30uHH7VBVlI370EekMeSTShr3PDUsBKDAKZ6cCStb1CMtuJFLkHc11wjWFtNXJrqdWpNawd9
ofJwXgNm7dz7zih2yiJLui9lyE4hpE7jZnThX2L4h0IUMPcbWvYEVkjwOPa1UW60HQxd1Ixj9+jn
k/u0WLQk0VyocG/YhbeTZ93zTV6b5jupaLAC/2aco87uJz/rkInPaB4BGBlPzmJCKAUMx3iwTSSV
uXLTnln1c+GU89aVS7tVLsXlPRQ9dPlKZR47zzCPc2eHEe6ObjV55bAOakN88xE3UhbWL1DVwGik
z491bh38kSVs1AfK2VM4OlC685Z0MIpvoz99Z9rNaurfaQPCMYaNCDJKvKeCv5qVfkN792dDqszu
+DZXDoiH5Wc7csREd9iTxgB8lCncgSEM4Qdc+NDY+m7L9ugs+hA0iCq63DbER1phUjMyDP7ujuzD
qOQYFZ30EkmlsaLgvgFugruHV3DPHQnCLG8zWdC9b/W7yR03JkDhTSnTsOM0NVWZuDTPiF18lH6/
4a25XiDavQGTZ9WhsTTYwRSHdnHndcOzcP0vZG8sMSa3Wpl+CZtzMrSJZQ3PXjvXkVxEHwUe3Zq8
blNBzGFLebFqWxyCAdVGUUwPwL+s+LKsYDpdRWbQlTHSj52vhlXhGSuAhhwkdAicpAZQuJMHeykf
Mcwq07yeyqgCamgFGyB4SUzoPIAa08SOhFaelvu2K9vEDcGVJ36zxIXswTWkxYM0yb6qh2cY+z3z
Bco2nH+1Fe8ePcW3hfTuVOMciWO/Bb4e06ovu2SwEWsE858YwVhjrgM/Waa+j6gqwR2t5gHJ7+JA
vpdsDDeYY+wyDrH4aeOPdDkRB9TwAbJMiUmDhCjKMhhTwDF1kbtiZt97ObwKo4GQCdkQs9zlPiK5
P6jYs5b6c2L6R1GJ58qHl2KJEFu04ugSq0zUpKaoskY3GQrE1rEov5m5frKUZcaeB9W+vN2Utjoa
oyCRb81gOuv+q5LQ0Uc1F+WuSAGPXsNbAM2OcacwgK5y/7nsgi3VZ2lvNm5UWT7LvlibfgOOsvsm
Z/OF2stnW/kwuNBlnk5jf/QkxA6CENkD8kekSAH+vGrHYOWP6onwIEiK2k9t5sqoVO0UY04NgvPg
7ztkMsiOZZnpwFIbs89hlFZSeCx347YzjKyoUMVxU+1sPSF5B12z8SdI2cxN5Pd1FeFkQwycrGpU
WaMe95YxrMXo/xQ2uqHjZD12yHPc1rxrK7nmVZc1UicF8Z+cmT5XLX23eQgRgh5VhILyoVbjoQ9t
XB3dru3pWlW46OcggABThatXF9k0gCRU2Nu6Qy5TdidHVhC/M+bvqJh4slQzqiZx33XteSOH8Rjq
91kFcWn0Tw7Yrrhse7yV8ch1+emaxbajc+YysbdV+J5b9NCG5fugzcepL/WmA+HQ0SV97kaDYDjb
G7i8pfNpB/ynDBc/Eqp4URNUUjDohZ6a0uO9bIbiDsmUhvYO0pmeTa9WODz1eZk0c/t9CdsiGRxj
H+bkkym9s1uRcYdgv/rV20RUEzle9YziKl0KlSKj2ICgu2IVINAuuk2kFs8FUAbJ0rT3Jc1Xbuh9
Sa2/AkYe2nrZw9H20evcBzLzVbkEP21mqKjEn1Rz+DT05HFiak/N0I6GEtl/Yc+gkeVx3da4HEon
QydAJgudn0ffvhvwr8qyNqhjV03dHSY6w6eJgSncQRscOOjpXnb+U+Nxcz3NCBPgo9Kkb/JnOuiP
ua8fDfTdWuasYDH74vMcZ2osI6dZrAgDpGfG5b1VibSeFqQ7YDoBfdLo8KMWdAaWCIqwVf0ySMiH
8GE/NM0zadB+nYp0wo8S1KzRmdM/LAu0paU8gLEG0q14mrX5ifvoKxcKKcO87A3Nt0FVDhGxvKRt
w2cL0QoKqc2a+xYmHp51Vy9iV7ueiroKWSoh6x4XEwg8D6FCKj+IrPe7DrOeadeo8tD0JTL+dkUd
njFsmXNvcstghtRAg2Q0lu3Y+Xf24m/Mhn5ABtJPugkGhUEdvIRCOo8CXpqZNYQTTiGM8LQ9nDp3
fAiZUyd2lxeRP1QrWEfGpOtAry2DHwEptsLJwUr3p83cOzLWhA/JYtXniOgUX+NUfwV5/X2xjB8W
Jyczr1/RxYBRS/Ns9MFeDUWCwXoQjXXxZHvdvlPCi2r0ghVGZpEYBiS5qrzj/fwatK6dWpTdodKH
Mq++q3UwJT6RflRzZ4+zcT9ICW/V3lyrMZzTxcTvaUdQgA1oy+iAr/PaS0t3Tphnv0IIoEnaof/O
6v64mKaOkMBUkVd09wu8RaJJBEezlYh4ooKL3eA+icE+GDrc+165apiDAdvsP+VDfshzEg2tcTC6
9tWa6we866PVCAjhsW9IVvZeYSajz9F7BhSv4csjRXukKKxUc+fUTtOXb0OI94ysaPy7qensRBdo
TcDbdOcikXerZufTDli90t8AHvDqttb31q6fnBIRHnSIhIZya5DhPZwhfxc4kNhDjRcJkn8PRZEx
G5dcmHtvedVijUEeTcxXqQ1vSGmITJnIgIIwG0Prxe7R0JGlemE53lvnDM9uM0D/O/efUBPuKtm8
lLxaKRTnQSEeZKnXbYemiVX49z3aue3oHMPKw4B16aLQ8NZMj6gEFBtiOs8IPHhLqJ5X1HA3UJV8
bAkD/tK4c5R3EMzeu+WSloNqYtoVeVzqYEeAlxVhvZodXAzChr61tTFwBeugfZ/K/CSYkU7QEsZo
EolegyphVs+Vort56ba8QcdJN03KRrVEbm5SJNz+gQ8I4MEE8+OefVpT/j5YcxXZsMCKOjbacdMa
6LwJYfyYqZhis9ToYrvWTlFYMuQzQe/Grb2YMP3V89Jea2OCjaXwkXp4470559g9jrWV2j94bgem
T+ff52P4bQydZ+mYT2Nug7TifRoUpqsM2kCFcehbHrtmjW0xIfyrD0taHwG3PysknpGjgMVFPBxM
gQ2no8Is1oGyXg3Jv6PXcGjdEYB9Om5JzfamAWdyPb9ghLDJXR6TkceO193xQaPJMK2WAVg9YaDu
71HZkVgD663mZn+eCwzC2yF9Xxf2D9R8uXsPgWoUFPUOqdupFuEejjSRMT6JWt15AcwzGxfj5rDG
MPjcVHvURG2DMdhi3pEWkArq/T5FkImayVr1NIg81sUhHbNZvjnTPRvugr5PF1+vAoD3BvNeQgGv
8oafw0zDjWMuU8Q1rdNCUSDVrLMqptGtcyVsCFnasJEfuw855XfcLramNg4BqLGGi5DKtPM0Gi7c
CUP7kaggT41GFLFlyTobcuokkACJBs87jh6Ab1RA45T3xwotVJ9DZzAAWxsZdMq48zC1yIo6dFVg
vzBV+uPMtx27OXaNYl0JaDA34XpCMxJX8h3K7OeO1CuDFFmA8R/2PWoitB+rkBz00q65M2STVb+0
BYisNr03PAWvD50QzrKmZKtheTDsfltZ06Po0dkyQUih9y5BsT412wWan6NHwGQQj1LSuEX9Fbh9
NKITWMJuGg3JFE64ECsPH6H1C7yb/dbq/o7O7WowmgPxvkYP0wDiFHFn0FMbwufGLbPFq+744h6c
xd0ghYkWm61GMDU5UzWe21qjv3nfTcUbQfbmoUwL/Y8h9L7VnK9NbOAVtT+nkmbLaEWDsA50EjRt
Kh91c5eEZbmx5Gsg2o9w7O5HL3if1JeQPA4CnYqCfwtJ/oIW/k+ipzWCfdagSTgpJx59mIVTHHnY
Amg+bZQAAnPGpjpXrrWxdvIpzhV5Uui5TxNkxQdzOFkEP7mfnoQO1m5YPbSe3HsLd+LOZjhDdD2V
FUgGOqqmU9v9rJAJDva9CaiEg8pg1IjCtshRvD9hggZUQxD9D0fntdwoEoXhJ6KKHG4JEspO4zA3
lMeBJmcaePr9tHdbG2ZtCbrP+eMI5tbz7rS5dr7j1NMC6G7ZcU8Xh9J+QEmGs5pHVokuTZPHkc/d
raGcmmWPDgnRvgPlOT5ayMp7U7vMwg7BNUP4XQhGCTTYVftNm0/k8J6G5ECaYLBuma+O23fD3OM3
ahGO5nQmRCcoHZpbjT70Wgi/mVNds1l3+uOw0XNrTx9aO0fKvF9t5lzzbzsWD8KMaqDRZiDDfnvM
7DVU2RENfmuo6XXdoqHUfbe4uKg5bAd1dP93zlTC7MjB1vzq/jv2bjDiLxscmsMJ1LinVWa2cery
gf3JiVYHnr8yOE+w9Uq2+Q7RM8pYz3pa1l/8JMFUNnstM++0gp9lgnOdQZ+AjKROr1PmhGZTBguI
e6OYv5wUod7zTScyP7CX74blq7eMGyhfoErCrU7zzGZlmqCfxUE0ykEvSSyW2qeSvAP/R1OnhBsf
TUZElViHwB5hVnot6KbNLxbciRsQfXWumarmEtAoR7U4jMFCHmXllGHfZo/TlIXjoPnN8u8uaCDK
BBqtCWfjgpMzTvKRL/vBqp6aZUKI2adBvRTvVZnfpgJ3ZarfIZ/uNiS8DaZxKep/9rS8DGQzFgUd
eJJBCsJq4e7ODIjssg7B+gLkhTtqgblCun1eaqzbqi+6IexgmueiIMy2imrP2CtDCjBTfhpmcQbk
ePOsePX4KmF38prLOxfHbqXx2HmHmAnV3jnkSn2pm+GjVWn7VupDnfMn598YjA82CK2Jx8Qy9diS
DymnorRdbDcKc4IRmtI82v13WSn7RH3MGicerb+TyllmiFdITpxBLuW+5ql05kOh02zI/YOaMAbd
bJanKk/fNj3fLcoYdM2ju4yIIiSrhMpNOZURici+aahveVFFeYX93W0Cb2s8P9Ws54HFg9PaLS9D
/qZUjMljG20kBJXd12Y8eqSqtbL0B7V7McZ4aOVOCs774kvXKefbsngQw2fiWOGI0rFf7Ktuj0Og
9d65L52wVVeA2yoW63ZqdDO2xLDXtutkH0dMd56zXyrlYUt/lJKsMe2Wt/w86b4vJl45fDDq9zbS
ujutO1QeKpiFdh42deILLt69VEJLzeVw8sDEmIgFpgM7VcHMXRGv5mzyXXZuuLbVM6uP6Ys0ezEa
cSgdJilopgz0yvkr1pKyLnW7KTD5buNFDQVlwaDnxHqU5j9H214g7w51kTxP0E8KN68xjGHn1ger
7wOz1o7rhgAmSw6g44HudUHdJt9zt/mu6TDtZIGie2C8L3oh/XtmTWvJP0Xa7WqLHLKs3GmAFlxI
w30tByXW26/OyiLVEtx9yjkpPwVXpQ4OxLwzNep+KZLQGIHI7d0oaq4ZzOIOMJdt0H6eR0YDwE38
0OymUc9anc5EHYxbUCnUbJvLjh4ibrEpFHpy1gnYlNwivllqj70co8mbWbmV36kWJ+oqDg5w0taL
B/f+DClEqlS59sclB8No08jtxa52yOqYzKNwuz1+6E/YgaeGsqvywTWWi8kt6lYmhbTGQfSgJskW
zh3Pso2DISOedkpQqaq8mm6+PHnZcpJqEReSoGViMfxlzB6UbjyWYv43yjI2piZydXLGcp3btPKC
wnhyyzlutOKlY2kWunEw9fxoU7A0eoDlWvtYuCwZRgJ0uybifTPE2VT1G+LFSE3wTo/fntYFy6q/
1Y19TbaCuCiT5JHp0GrYfpW9tlihZssX3VYix6oDy1ifnNp4EkT8B4vr/EXBcuiaHnDDiG27vCT8
sU5pvRbN1eyLYOrPW64+9bpOVRK+ux7qk9shzbZLtXWRwoBCIY/9piDbAg0L5DCHhHb6urn5Dmmr
usbDNgiwt/RYjwU+DPJYzZfR0w+aVYWu8sxCopdxX/GJco2ZE4nR3TEfqRDqL20D95b6xvLoCfNx
y5q9MoJ3zlRVZi4LQ+prdRIK54OnKUTRGxZ6uxvH8gAUHZWzGS4Cu6yON22e4kY5jUI/NP2zq4mD
qFH+EwyDeGCr8j/TLI7s4IdhHcN1UnbKzFYox6BIuAtK9Y8s5WFy158VChBedmd3Gclg25FYtcMo
H5u72nbQAr37GkAlkZDCEMsn4HSWeBlrdn1oJ6iE1Ay9solEphzthYc+Bz3qLO229uJqVig12Nyl
t/LHLri3RzdovKnidUb3aqQNJydhUvTD/mRec8AN/L6NSpjUcm8Z2Z8aFLZ0isRHermfWi9Q2myv
mOM7gIlLBHd6sf7vsy3FB1sZXi+j9ZodlVvXxW6risRYdqTyp1Nn9UdzRBE7Xv6aWCmWr1z+61o1
6r2U9Hj9KRnmP32vFFB1wOeDt+xVxTuNucduhWjCqOBuNFJ/3X7+rRSVG9n0x7oEt2iNDAlDkVn6
01J0060xtGxf8+fG5TTAuBtyAgpGUKUfZWNSnzczD9lZNKW5vzUnw+QTIY4/LdVAZh822hOvH09e
dqv7D0b1+ohZZOfVZtC4Xwrrm7JR5bsskdUz+1YWM+5Ppc/nO32ed18LXrbNgGhHCpLkk98317z7
tzkXkJiwFuq1s6xDDUhaSS9URqj3xs+4PuZG39HuFRj2dEwN9w2RjV+7jzKr93aHwAVodUDRyDnb
UjjoKWrY6ysw0hTXMC+dTgTrUgX59Mq7QwKKXxQDtkZUFaVpBIuY1J3WK26oWjpcuZMMO7ftxihX
XfNSaz3sltIggBiGXzXd2ufEGyqOKW0KzcyGtC77bjcqTL1LUx9VPi1z9H7EnHiX1CGmMnec7ZBs
Yrk0SkWoXZoQPCpo3dDquT2WeVaGCo77XTLAHYsqM8OEudPnxxpDYyndh2autge779VzOS3C9FMg
/AAafIrlbMq97lbuGWmC4XeZ9alVxd80a3+6TP1rYE8Npq1QkLs1a5Slth40XfFoavVwXAaVzcni
jIadWeN5q4p9tmzDocRx9lipXExGwnDkDro892ORRvla/WbdZDwOnHf7ti6+mukRvMpf7xq4medu
XRcvqIlCrFz54RRib/TdWzcMZ6o59u6YncGr2BvYR8oliXsnTUK8vm9EECa+VRvRrOsnO9V3dtsf
ELdGRFcxvBaGRj1he81zQEPL1n+3TFfivhSFn3hfnrrr1h9H6sGa5f46K5E7zfu59G6KtgkkPYYa
gnldQEqDfi0qvzLsY8YHHqQIbfApHWRPm99aIp7o926yBW1ih5uJJ6r5NynE4yXFkbCwB3MCTner
SG9MLkTh64vw+1YHmlrCbpQHZHdhOaQ7xW0eO2e8iE09L+a870Y1QnwFtQHgnKMXUVo1HDXn5K0E
Va0bKfY3tCCsaMaBrvu9wr96x+y8TAU0ov7mC7YMyBsAfbhfGTdrcnau1h2t5eQWnd9sP92Y/hrq
dK5FE+mZzULNuzake60hr2VJz4YlYr1klDGnd0d4I306IipYYHjQzl3V7iUvWsejgGLNX3O0L7zo
w5KHd95Bmspnrmr7KV3DwV4PVb7GbdqfECBEsiK5mbPXMsTRYmZTvCz2pvqG+nNnAohPUpzbQb/N
vba3gRBVAWY9qB513+9A3omvmckTT9ihIdym9Ogu6mfzuZmWq6LZf6eZ5L7qWxXgpOnwJgqWzE4e
lv6ukQoAJKimVY9oYHfLlEZSgTJv2j60RR3nW3LYtn/OdiJq8dRC8XeDx5A0vOizeTK78t0rWQ67
m5g9krWpdDEhdIT8qzXdKc/7x1wrPqZy+kNo5D4t75SNa70zCoTtUEWNe1bG7JXF5Mg4EBHgetlM
IlzcnW4gcmugwEh30+ucfd7j4FR3jpx/INwuifPV29IfUxax7XEjzxN8BomtSOM6Ra7/v0YPmrYA
GxsJF4WvWIhK3IwRO5CWku/+Myvnmhe241NxNjMsJYNANbwZc577w1DuG4rUHVV5X1B1Jj3PVWFG
Vk5MV1/ENTrdzGLTbOGTXHPXKeVxyI7eQoQINgUp26cSvYZE2Fu5xZu1TTEZmd86WUNlo/qVKHbJ
/GavamxTIl0P+OEZ6jQe6t5VfLcV55EhdjGASg3fG2lnUAGq3BamkvRjgbSlfVd5b9X2c5ofPSdD
Aa6FmqNxb37KOtK43LM0Wvv62CZojRk/c4CDDsGK1OOsvQ4Af0Jm3GtBq8By5I/j8Fc3LOArYmaW
7dNdkTUtKIabHpRWOXkgqdmXscHuTEykK32d/G6zHroQGnmqH/I5O9SZ8tg6ycm0gFfr1mN5zil/
mcNJaQMPmEczHjbFA+FT1n2paWEFQcf6hDpFXr1NeUjT9mQ5YzCaWmg49EY1n2697Esd3qj21VRc
y3X45TQ/pridqq0Nux5JjMmAXB/zJjumXv6HkRSr2QBL6Zi31jOgY4Fi1/Shyc68WLeKuQrUP1Bz
gDJ5XaxdaavnbhrhnsjSXPRIR73sqjJOzGnXTzzvBhhGmR7HxIspzfXben1163/umgawEsCKsbKe
cvWBnPk9qJLfJ8XeHno2wzZc++ahMPjkwJJFctWbG7i+P4yHfDC4bu/C6zmojJ/y/m2QOc0NHBh1
EaSgWdq/Tbwv7giEZYRz2zB2woUuLbsMRToS9ZHq6xZ5eS0XgPmC2DDUHbEbRiu0M06U0QttZXvs
xfzVFMahN+S+x2bcdcazYbaPhm1AgXGDthnKLSJEuvXgIXpp+2E3TQc8wIe77DzJih3KU0p3RoX4
xdyLm5qJ1TBQxaAPctdTQqORI/KDknjhPOQRwhbEY9BWC4haZvzK6sLyR7uBxp288CCjZCEyPN9E
LDT3mFP/yr3/mo4ynEwZbMOPYL7MErRuindIFxhkjevRpYAA66A2/TrOe1KJsGrHAMOAP/eZrztm
MDO5eAy5be3FqkGOoe58b736lVbrzkqeNa8BspgPVbkExj2oUnTXoveOCwq2cUadOxD50057x2DK
AoBcO8vlpclAHbygEklopwCig/bswsOswuyDpDGP6daEuavFlt2dCxBo3yx0hI/Lh5EOF2oXUHV1
OESKq6LkSNxmbnPNiVG5/UHdQkuSzZxDTC5/PUP8V5sdQFkAPZHdb3MjtO95vpwqyKFVezeFfnQ8
gpo7J8wXw2+IsiFEoliz0wgzXHLwry7jCLbZ2s6PmknHwVrFG9ZkxMCsNyg+gqHnpSvXmm4JohM0
LtKOjGK1DllZI2dskN1U/LN3hDCAQzBUxckEbtRNBHxbH5YkOnRDQSqMx/YDaDE0YdqMZ2NIMAfo
z7O+kaact7GYuNyYI5IJkY9qs3qI4G5fgGC+Vk4f4W4OgRVCKP19BaJu8i1yovj4kMMy+ytonffW
Jc7QUfapGnfLzIjhfWj1P8OswQi9G2Y4RDIPFAIFOZ7Z0XtreaLX+bUonzRVnnMghUIuu1bGZsvY
r1So5R0zlEX+MdrIMDvkFi3/hcI7PzVBkkOyFd8pf6xIu5h0VX+yt8hmxLWwwszls7ucoZ6j4g6l
jXN453lBrnbZuL4oy2PXGEHiUain04piu1FqcSFCA2T9wrLnVgdX1f90pvqgqPmLas6Xqqx3893E
tIzGT5tYxqGT7s0iMWmnT4oRrS42UiBffXHC2ZxCIzX8zFN2Y63FCPN0HlkrVBxTPlhCQXXDTVQD
qg+6rfvLrHz2lkotS/HNhfvAOkz6d91lO9TrxzyZ/tEce53z6rqObK1pX7e+WdUAJGn/KUCLFT5l
kXVRXaoPdndDyXPUJ1a1dIwJEuPwojTQrrQIkHnn9F6wkRmwqN1pZMzmOo87T0Y6IIfuyB0s7CHx
ysD0RrCbiqgOC10Vxat+V6TX2uyfxSge1FxEk9Nd0lz/J9CajNw1wnszV/NJgxVv0+qWd/WOmqpY
9fj62npv5hlUWwu9X6Bf0x/s8Zob87PSeienciPFfq/t5Cg81XcoDtDWB9FcOns8NgP7RQnYxLKN
fuWEyzUc1CruufVrRHUDHPWYr0DY1V3/AC5pf2u0fU0tEB0r13hfiOo3TBD7NU921kRptmYflk6c
Snwnq+DJdI9TqjzXWIHmGeudmHcQP8FcZ2HqvXvL9OQ6w0cDNNYilVz4DjJEUVM6BwQxRojzgmLY
QviUoOz/Sjab7E4YDYhlibeUSsJUOZ88pQyAp32PbBl1o9M4wz6Tzggb6c0lgkc4ZTwZMmjm8lKS
39QxFrQ0JZFwsRwR0RuoqZe4yfJQmsyqNXgTDFpAwi19RmaQ1PnD6nQkXct4sRXN71JThHPWnmBb
fem0UdbpgdIpAR9OjKQoTM0Bf/waU9OIjYC4EKMJZX7VJnFN0kT6dSP+cAAeyopAKftxrrKjXq17
9ADoEsdzbbS7BOVULR4Ql+ybnGXAQO3dZ55vjflLXbmXrOpvTgIQXH01jhKPShYyz/4CTpzFVr4l
nXfTp/OI0z9ql+yhgOSzqTQNUEzMXJ/50ZoQzXpqbrP9KmdvZq/0lqBvb56rH4WSxQXef1ddECt3
P0ZRQ1DAsGxGiAoNvZegb+67XduoY9htrPKk8iAKIMbZtc62lwWwRK/LVO6Vzg1Ux7rJxPxX1eOD
WOdbhUZgVKe4mvPnyRyuvTGHtuc+e0P2WbX5LSmHx3plkVNV1LdyIxEvneOMKS5HBjY6zmXkMLBz
yJ2M2SYp9SpuivRvyknAvPmLjfs865DfmtEDhAtae9Rm6uIRcwHaRV0NxDKikgVcVrTkspji0Rrb
J2HdWUrX2ScaItvRgSfRM36T9KYbxX4u5shI2iO+Gt/b9KB1SqYVKwGXV4JOLuFgvc41qHjL0Sn7
/k8p6veardKQFhdk/2Jn8jUp6k+pVi8uVc5Vmj96SxY30okq0gecm5FnMMOQb+rqu6uIO8ZFUclo
TsSrZWgsoBcwpP2A6SfB50D8+1Mz31kzZJUSHVCyviWal1zqNP9ylPYhbzZ2sLoGX6cLTFJmaxlw
IWP5IsfhsDrbVS+W6sOeeBfScpO+K+V+cnWofHO9Jkun+KkDEiPdVA9R6TIBDOlh7nkg7wCQurg5
2FTSHQuvcVS/MUVz0FF6B7QC28GyqeObPaTWdeRw25vVmu3w5SXPGR2VOA1V9bxu2y1VqpOjJzva
735KYzwT/0iYz91eZUjtidDrUMmRfQ1TEnelAA9IUnbfoTt7W9v5po6UryvEb5PwYIuaMLEFQwJS
CX+YeYf0Jc/8bK3ICKFr6gSWcy0c9y9mkROyrAfhoXTlWy4OzqBjGWdrCZwh+TfpyxnsgvelweZp
uz+1a+w2Z26Y/QwXKgskW9/uELhrrlgBSQRJdOnr4xR5JnbN2nhITA/zQ4Jmt+sQzeWzWe3SdmJa
TLLvtcJ0AX973LSperE3DZ6i3LxjP7qnNOcWntHyrCg10J7+xUXyOst5pJ+uCNOVk9najAuVFXGS
Tq8rW8qkMyDkRv6OQP99XpBElN3NqJxn6jIayj7Xx6zjmvWU/HeCzQ1ogmLZz1gLCRznJUgQ58/o
R3fED9yMwkiPVtKDl7faWV3QmhforHVKvH1k8Wx3/akuBPpZbb2bk9K3WVWCqs0+1OZ/p81tph4E
LxqKBmjlqARSYFFP+nMxO8priXEPYRhf7ez9I8aU77mGhDY19rBME++lOrw1fatAAk8/+dBySoGH
PzvKKB+cxqWNRlEwPvas7rLmCvfrysinqCo0FRxXU7vvQSVlmdCEife3hFktEEXmHr4ogr8ysJgO
NbGz8W9PW9LtoMr7R7s2wc7ASo1AGyc+kqTIuUk6120/pkkdnnq0fyi9d6nX/NZt8Z2X21Omc081
HPoheMRTIZNj6d7PhG76Uw0wcMsKE+MlQHGJVsuYdhYAGq2gSTEtTqsFW57pfxIDhbFtZr9pOWx+
N5sv3cz3QhbxwppuMQ6iwNg5Fs2pSBF7N4N5nA/NDK405W8IeY6dkdxmhDhW8Vql+tUwhlhrkTSs
LloZ4GdKRQ3c6EhIVZwrCH7ZWd7X9K+ALp14Mcjlx9SA23RpxFlJ6kteca/Z5sibUVrDIVnGfe/I
72b5KxcjMvpbauCyXdlIvFNVeDt8gnaiRWo9B+36nuYga9vHvBAyBHtEGlqULOo/p7w/R8U5d2Eg
GicshfcuiXvxieecz6YlYdudZ03WwcZ9tqr2IyNadLfBGRreBVdS5KFxDuA4PKN4uKUaJDw3FsNe
0FXU2jbTg5KOj8ioDipqjxYT1qzlLBVbiB7lX7+NzxnGt4wwUH8r3Nho6usgLIsaY/TtnDzDhVJl
AukUe6fNwBBigSmTo2XTi7LCTy3onIpV4WHehEHKP8LHSePVZctXUb3PhEg+ZBbn8GabS9AW/VHc
4wYyh1dQy8SH0AlJGQjw0vFnpTp5dGUqf80EgUCOhMFEjJ6P6c5TDSb56lYTZoH00rykg/tHmO55
TnNv71VAgBiyMUEPU4gIHGJOtRGM8NNGKqqnYF7a79ERp0X1DuVcMPTl8w2TvMq8lMeOxcuTQANS
psEpbpTvymCcVNt833R9DRcFfwA5236SuNfuHtto9OKN/aCMML7zt8vyUGr9iBa2gPQxszzWccsF
K/KE0Bu3CDntvs9wElY4FP0hK/JHxfZiqwMxVPAwFaay7Buj4RpxGi2YK5RMMBy5U05PTmegAFBc
nqRV2dscyxxdk/66LAWaDMXZjm5r6dEireSBPOL1pHaLGQ/D8mEJ6+wmA3hU/W9uRGyZ7eS7wPuh
0RS4T9uRjVuqB8+s0SIUVCXkabtTVPc3HfQXuSAvMY2uvWIDdE9z7fz2NQYqfA3FzisLBxOQ914X
qMxKxI++5GouDRfPs8HDp22l7XeqdOI2d/8skmhZfTRyBK3jdc2l81duW3lXt7QxLkvQrDsso2IW
iV20cgEYIhievTwxqzGmTMYpbbhy7RR0Hlkf0zkjv1+u+U1RPaQqK9JzugEOE8KvcGps5DzMH+tU
/jXd/Gcci0Ne229bYX0s7mZ9Ea7W+IbTp9cF2ItFK9FJdpr/eEb/tTRVExRrujI1903YlFWym/DL
7XRz7BCS5V+uamDPQAJKC0TME/Yz0hOJiaRGS2w7MZUs17SW4FtjYgWdp75krkojptzitmlloOQI
5gzhvbju/EcO5mllRVo6xDaoOnwDv4wzpZ95RjahCqO2Gvixajy2qilfSqDjpJs+Snp+OD/7qF6r
nei9R6eqQ2fM4mmTJ4rrUM+Uy77DcQdyzKk3IYWftu2o9uoNkwfaQ3S0Tn7Ar3qqczFjRWSHS6qT
0ltPK2FKwVS5cW9yXy5FE6+ZToSgVF+MDrhF6HMXqWbz2+md6ne2ND8LvIiAmkof1nI7Kvnyb9jI
c/Ls5TCpBRUROYqUtLXmGB9ocXdF0z1YsOKLph3g49N3NPqvNmdt4BX3IvDtNs5UPbVqzcNQrt82
jgzAwXuOkg0exjKcxnbXpDcLrci5WIUdOLUzAum1+VUgwPCVobMeVax3D5005bsovPGWVfazouBf
qywLIC13M8DbbDvmLRyG47k2TpJKCQovm3hYuj+VtcVWy83sUCgUerly1ito2lXkt1nMLWXT+RXV
vh0osxij2Vp3ZcWMRVoMMIsKa+FaB71TWgQ4KnCqLdFrVSPANIo/Cz7MWtLqtfdQnOR2m8Zeuw0w
SeB3QDi/VHHsTJwtiEv5jQEFgFLbuouSbplCTc/QCw/936RsfyddfzblXXTq8k8aL3RV67TKfk+A
YIubtFsJ7GZATyy+ZCUzkOM1V2UQhzldL8bKAa16P6nUF0QgGHmnzOBzsSkH07v+IRucz6mZaeAo
NI9+hgzXjQKDW7IFZZv4Hjfs6Zk7I+G0x1NrFzWAd6r57jDa52FAZb60k0L7QZZ94FwVoZ3gnkhb
7aGcW+fqsIfS+KCN8GAsTgi7S7ZGPBC8geW1tCTK7K2PVC15WZO2pAuk9WKRFeexB9xpe/uSGSIa
zP5padeDcLSHtKfn2+Tqx49+6lGPED3k4UYYlYNXI8PZmgELJ2HTzT2Gywz1cdmJLDvlFbdpTTa0
zyF8atv1uA3Lg57h/qySJJq2ER0AMOxWXO2uBLYxT4sm2D0GRGc6vs9Od46yKt8Wizeuu5u5+MAk
H8WIDXdBQuXTZfrKj4lsrbm1XXPpvXIPh/hliPqcKomMeqPQWfKTE6lvayhW5TuZhqdauX+NevMu
O0nX0T1XBgeJm3UXF90R6qedSPMX03YOi1N+NjraHVcYP0kpj54l74J+NVZc9VBs86sDPe5jS0NC
CKvOytcz8Y0dDK+DMftG1cr6dzbwKvMNc6Wgkh3oYsgseDDPNqavKi2MfS7Acidp3lgtTNvPevg/
NvHmRYqJZacyHbAiB7nYsmVR0c/SR3K5xvBRyT7JlOTYOTa6mYUOd4c7Kyg9eyCnZGKU7GTrPLHj
IO1sahzJXuGpT6VNr+OYTyYktZ6+SV0qMf7c5ilTNhcuPFfBehWknHd+fEJX43SOeJdbkV/QRfL7
KvzQqZWoR9YIsUdVtcVmPeQHV2pIPqdJwi2hDI1yr2EQwO4N4uUsyU3l3dklzsL8vwquSzC0ToRN
MZqvmzmBrABoV//YdBol0mTCc6oqr5LsN7WmT8nBxFi1lhpaOBBD3UD8USPOvWjoYs5bNw+fhVU7
WVCNCO/0HH2j6qCaGXphR4rJYGS5oC7cLpnk/c+Hr7FtnyrTc59QO5iXhsDbi4HvzR+lQ6pLlXkd
9rGZCCyPTIvPblD1T2vq0aOiWYtL6hjDvF3nj7Wzh2vd2dbHYENCme1Sn5VGug9168xgo5sXkHu0
+BlCjkcx1yOexcJ9NEVJ3Ia3evu2VLS9XrrfXakrIXQu1/+dXHd6IodWwvaYzyt5I00L4nF0GwJp
RtUf6i49uklSfRiSx9xQLJNNMW1jqZOmOCyrpoep4SxPW6rlf6xJjDaCP8zj3bIS4SL4H2DxZuOU
q7zjeHnYTnLcywFlmlJ5836wgcfSGRZFEBe0XzZXHrVx0P/onfR2vUISjzMsZsRwQJrFaGtXO4Hf
Xxvvqnngx/CZWY9UsSirMVQtr+Few7zvbcX6pJp1j2401W9YZIA3eg0TTrbUx46oh4epxxcZ8t8S
Eou78FHr6+FXms70RACEWHwbdPW1NOX40iemhsdx7Uo/d0f1DxEAAlBbus81JvxTn68yWJcBXp1K
PRXrhGtFywxxwOM6xnptgxkoTnHrLc2I08o0LxUOZoSgjGCWO5vAz5uGIzXRqu2be+0TjaWeB9Yy
oKcsFcV7mYZMP5BwN2KvQaxCBvTs7XDvIuzpEuPCqGBctFUgt8D6YI17hMwp0qRWbq+t+n+coDeD
dk5WIAyKH4zNy69mMmko9WS+MD/Z+UMqMeCPC2mAJ/L9mwM9qWJXFlxL9WYRSZSk/3F2HsuxI8EV
/SEhAlXw2/aGbUg2zeMGQQsUvHdfr9NaSG8oxjCk9cwQAzRQVXnz3pMRp/MCmcGOZLUsCWNirGvD
DdIUYnhQ+d1zOTlEVqTO0T6fOAWSNOlXo6F6sZzCHJevWQX5wtFqUS4MhViaXf/VanDqi1OlzbPT
TDV5NZPU82xwaMZSu3TQ1ChJ7LcWVnTNVjBlx5QMDgyJoedQM5XJ0q6YqzXPCtpZjl7KTdUmtBhb
1bxZDcygmiAZK+KAn4giA680lEsxK0I/JrxNkJq8Y6St1EjrYNa4uimxUNEnSzUf8gYlvD1L7Uh/
zPos2CrP9KF5tiFNf7+396nRaWsrVGJh1XGxH2uNYM5kGywEsbnlODjc5qKPt0LF0JfS2vBJKGUq
fZV2S3enijH2pgXbZZ42VNmcO0mO1j7dnTzBxt+xM5GLa3JM6sJ8DTRDvIwJK22Gl4kje9U+IPKF
N5bvYgly0X+qwK93uoUkOAx5+QoeOb0N8i5/GHWgJmZXEVjk1DbvfIoXhoAb2o49LtsaWveRwsV5
CGs9fq0HaWSH0Yr1k/QiakxtduVAeKP1IW+HuLLOYU21WQmdKd+eWnF+uzOaLt+3aebONag/86jS
6/2YoCS2Q1PsLJhTmQa6t23uZOQdrUycPaOgSsgPesRAXgTye8cciKXJs4qQ7CMnvBH6tKyKHoma
429nVJ8VqK1FXcVHiyj/bOTnRIOJT42vb3MVblOAB7PRVkibtbUMW+vDTMYjCsxXnhuPdmNRvfFK
9tbFLVt+zJZmvZ0vwsE82r317BF1nQuVfyRRuadRu3PyYYXyt7LTcetMVjqbKvPqMS2aWTdZlyZ1
BnS2+gFTy8kZOPLXpcbYMZPdCOQWYqDpq6W8cjfC0SSJ5MvbOkziHewj3DAqTecAwF7jcUxxL8lT
Xllb9i+czjotQDUw1zSubyxRX/sH3d3o0O4ui5w93k72MVLwlvFYKMt4s3gnh3ZrNBhhlJVSKsTT
zC94V5s02/QFXvZCQ3y33GLdltlRuqzkerxzcCO1jbhPIfSmbfrQ5/4tCULyndXWaB3+tHdf5u6+
YAEzO+/JDXFvw9hj3Id09rHtrN0huoCGxdsqWdUch6HevW1sDM45Y6EhB8ZfyBSrpHW2ZsgFu1jD
TV5uR6ltxzhZW2n/RTNhG7Xt7TjQPxsHlmTbuZVx/u46mJL8An8W3I25Zv0XC+UYQWxKRASjQk2P
pvLum4xSng7izZjYtJ0kG5STLkXbn5yuKmeglxDm/ASTjolyXzifHFCZmWyLlUWKw0+Cu8jzz26Y
0AFLzSugQ5arwCVvaxUd6GDdfUXmJQaAPPxcj2a1d5NoNYXstbCeZlS27iJ33G7XBd5+kmmwH3qx
o9AmfEmJCQJmXrdgrKjKIyRiJKl9LZByk+A5m+I3TD5UYNWJ+REbLEZHRe6FZIAdYMElsGd71aeE
23GNwt9pA6MnIpIeYJX8h77UF6UkriaG9C6pqjuaINmsmAKEr855U1H/npf2Vg+TgOkRHq9L5FHs
NEe3D0zwyDZBeu+CTuaRX+Gg7bt7Q6FdQuWZ1dPwEWnBweeUqo8x/sWS/hhNAc9o7icreRFpBVPJ
Q99PtY1PQFcG9QXn4INf6FuEmjlxwBtLx8FqSA4G+rWMEw2/T4mtLuXXC8kYsJOZ9rRPPIE2UmvF
VuNQAWekWyqf0IKCcjlzsMzrTb0xyvJMYkhbmwS+mS/sshlN0YB8AHYmsfSPIPA0ug6kk1TwEPSQ
6jKePyCxda/kiyOKixUnnCPovnfBBwUYzT/aqqDJ7hB70EhCNVcGmNqg1UtEG8AzwhmBbw3BXZkw
YxkFNoh1bkHXmQQS6hfTzY6jN83tolibvrcTg33bkCZPrRSrkRye8k5/Kkp/0wY4c+vo3BXTHyr9
VWRMy8Qlm0OKXuAmMEBARmG1ZsXBuBHe2Xm77Q3r0tXes3IoBZva2o0d8a6y6k6jGa6usK8Bl0Ti
qHdW+cOoV0+5BnRD1ThiCPpsM82HL5n358lyTljMcRN0No4ULyC03sxtnGo+bis/JROWf7Q1Q5ox
8fnRPnXfJF65Ak5PqD7L6rnxukNlvwzRViIUmoG3TCubTZ1c5uBzivqyC31fdrc5Txn3sm8/xe59
b3NSIwfC4fumzZ3ZNSKEOnBL7GBWJVtMcovW/5Ll3dT7SFPjsrX5cXDZltErzqLFRMgn8Pe0O9kL
xJLegt2odR448zBr52l1H+jFskt7dn6qEDvdjD59M5yEWYJdybtukgq9jQqjeY3Z9kNnlaYIaDbU
IGzMkH1G2pIdBpxWG89lwrxYiTnbc2+pxGeT8yJzd+1WTO803RcrtvY27o+w+0r8G5oCCzAzVnVu
O/qQ1mNaip0jL1r3hZTWEuczQmOZpVhH6QVnsKtyEhMtkrJrvVEHr2BB4JF+LwCPQW8JI3dlyUtG
XtMCme7D9TJokg5ECbqB0X2YouoQ3xa+c0nexiCkaeiXoMYW7b8VCjlZGDAxOHj2tC4crP1ejxmj
mugTP4dase9kPqfieAholccM/3UDlS3sFpYT9pJr/1zJ7KvF0eWms1FggMnFbNSbuWe8xfiUShtz
MskfGjAW7LIIxp2nOHfFA7pfTiH06lCmK609gfLHdQju5jNPkn1VPFlNC6JCX5ipOETGKcP4F4Yr
6d001rPoEI+M55FYIcmTqweargxlUezirbuSOjDiux7yq7dVZODHENnci5a1OMMVmeumjcHdRArq
mRJ5ipPbUgTbctBmk/uYj9Yi4mUuAlgsV6ESQo0KW0QXRlR1xsUx8NoEYIWG6DQFNnfn8weffOkt
+Qpfi047gCJcxmmwqw33pGrAuzyPQhKL7u60Vs5tiZ0/YXxGMC1FcOp10oHsoQVhIcFgEtOi2Z3j
iWbcGwfzPh7XqqzPmYkRO5w2KgxPjXvbts+FfEUVuyFbRwixX7EUA/J5MqqXKTyE2oc9PBViWho2
OhOtj+TqRq39MyNgiMfmcya0zM2aLNQgOLjQvBwjeghRv3AJf/j+sPDafdnexsqYj8WfMD12rXVo
MfSMAd4C/4DutEiHY5dc4BjO2TAR/x5d3SeMJpZufudx6vMr64gxN5hFoTxFpnFENls0vosRNYM/
Z83K8Fj6zhXzHaTPPkoZQr2J74p9aXI+hHgYE4IO9OH1ckfqZxa2H3VULqz2to5Ptni1+UdN9hQw
A6GIviJiG36VrHp7mfY9gRtrpbA4ttmT28cbQ13S68R171WFJeS4ZOuPzAbvBWb0rRrs2cTbrHe0
jQh9aSkDY+xTmtocwp6wlQNM5k3ucfRk80EMmHvJ1Q3ZzKweXOfUqo8UH2DNO1MNH2G+z12y5hyY
cYXoyakbCeeG7jxF+fdxIJnFF23VeWmSsdi1eCfqieeWEbLBmRVMzaroyDGXJfbns8ljCogVZ1bz
3gRcNGZgZcXZsMyWHJEQ7yL4HGqWwUmrkwXSG4lOovbpR2G8pyWgyYwpJu1j7+BMvB/otVV8l4bm
sYlvc49zXL6xdEzkQLumbD6mt6Pz7sr36eqlYIccqxtRMzqu0W7S69ZGueCUnxPJGHona2/iqMoM
gWaMACDJ1RCIozAYa4mkMLEQZaHY5KO7AWu8chB2FMmwKn+ET0IaaJaOF7s4ZLTBI1ZpFJ1SubdD
Wj9XLQAspMwgf/Zhcg70DbUAz6L+rFnE2uVIX8ympdpCtCUfw/ZQVqTnxlsxAmGGA5jF9xp9qwws
TgXNzJDnkGaETeB6YKQx6e/Re06sd5x6Szxyc30Ea9b/6YhyV/pFCpoLchnlPTQybCWS0YuK3UCQ
LjL7utjRlzZR7Exct/p0U3n1XYNRa5NX0VvRAC/qMnoFzABy4tu+Mi+aLV8nGpdQMPIPS/dfwxYN
rvb7N12vX5IhXlaJYN+Ot1ZmbxLrT+XLVc5vOiUPRfLoG7TCixZTpbGsyPd1itLJ/jSiXZI9q+yP
T0xElw166h0hH+z0h5zcK43whegeUr2DDuQAsDu21bEn45uqbimKgzE9DOPzMJBetvCWy4kMZXLT
R/VNTW+I+CaiStxsfM1dlSQEAOTvQB7lizHmLUAOQ6AxrPNYsUVM5TDTyEQUuAAU/PKWnb0MSoZ3
pE9jop1l6B3xnOBQwPhU+jejYfN2TBI6YI+N3DpMtr8KkcQyPTirLD87hn/sQvc5LkzSkqW5SXS1
FY6+IKC4Mir3jXDa0svdE5YKXmeUyiq4x0iwLXQmSA/1UUvzfRZkC1NXB52WYDu4S2fqH6RB/i2j
nT13RIoupNjEEHsUPanp7AgWDVW3HFGtZcDhmFWg+2z6dC9CZmY5tXkMBGtDb3RPIRLCrJE9WQcN
URRsK9p7WC0bLVyLLDkTd1laZk8RxWmn6CDPtrxp9bBpq5w+jWO8F0EYrnGEzk3HO/eSaqW0HEIE
I5RRaTzEIRUnJAm3BjEw1uFD2tiPgSfuoTR+oKZyyO3XsR6tlCZXoRntjBSdV3P7bsGsgZux7bb0
YQ5phNs40m6jJj+Hk3GMxvxiRtO2vHaZjM7kwDqoSyKyrZYoTnkBcghv6lpdlYc8vKUdf4LDc+oI
6HQ+ZVraWXdm7txWQX2bm8E7ONDXKYju6VwCmC/WQRAf4zz9InZDMMERx0yVJ6/B/w8FQbWxv9S1
7CsS/nvfDQpwDhYVyxrfnEJE886rkyWl3HkyJEm8EmCCBc1r6qdojvxVw71lHJPXEFQ1tjziTaxf
nbIpDBsp3tMkfcDnhws4a+pZLwD35j5ugmb4gIGCxGmWJK6keEmvaRNwQhunUlAMMZkEDsUAeg1f
j7KZJu9QahotabUY0hWZg/oktJBEcMuUOlDpc9OYTsQ7cM9Xa5G0b4PSLgDSSBIlAZYZV/gQdz35
WuUcOhdaS94Wm9CzSgIHOy32ixecTfJQMFXk1DZsBQoH3QYpNNz7hsBTXUTofLjkl1NJ9pyFIxan
MGpzYtOaRihMnZxGB/nbN/dBPbxOqSKFl+9aI/4MnPyWv0SCgIKxn7JnHbNA6Db0GWBtx77BH8oP
UZQAE8i0i071uSI1J2+qwGElcunn6caNlBLwt4S9KjTHJTzRfdoW8jItPffGDYRcdrG1BYHtcjpO
n6aehHockh3Qo7hfCscU87xy25XV40ItXc5WSvaLfsxvRWfPqqp+73BN1m59pyUyOIQS8rnt0IwU
uQE7rWv2JKz+qCE9DgaYn8zA9y0UMGKBQuRbRBum4XkwMS6HZvtgKdhJDTrY3C3ZmLswR1AIMI6K
uBgXmTnhskjMx6TRHvg6/ihr2ES+ZYFFwO5EB8pZWM5Ak62PtIPVx+omD4DzLOCJJwuhCXmCLUtv
2g1wHNVA0EKtf7F1R1vi78EuXYnqPbRKvd4EmrCGUwYl3jzUY8aplKpzAwLBXIe90eyQvLI3aU8t
tKUq3lVG6h3KKlcXFg1tERaQVJpQmUj79Pv6GmJa0ZYYkM0a541OMlFjmTu2huJE2QT4jkM5Xswm
CjJuUP/IzLK9KqTK+jKSZmDkVRFh2xHhtWjwkcJXkEpYJ5rJtcqzhumEoF3QQQBqioSFphc18xut
ui+2sYsZGv8+PoKixKu2yMu8nGA7TlFLZheASZ+XpJ8qFr8PGoQhlt+BdhUc2om6Jcv2ZtxkBxI1
6V2U45xzqjrfKGy2c+ToYkMqAFIe9u8npwmn85jbxUtZZwYD/bBFuNhEyTwGcBv8oH5Lx+bdSyPG
aoVY4I0GeLTvd1QVg7PRY4xCTVtQjPuf5TQceheHQB0jmmneU6icTd2hsUXmRqb9g95Nm9aiVPTp
PiyKghZtw7q/rX0iXSiP1SxQULYs5ewQxnGk8iXL6RRWzo2PoVWaNRsAHwfnLvNgUC/FU3oZtWgl
Kgy/fL+16LdOqK0NKQ/SSeK5UVjE4Gy3PypdvToxKTd/mp46H/m3S+/863aeMfx45nhYe1NQqFgy
dyH9WnSEmqBrNCRPLlvmzsc2Nc5E6rlQEsyLzEybSqp5zDqWJOqwhZaMa9HJGwAq0dxvwxfiSzAz
zJ2jxdD91JIZdjeV++yWVHKt+9GLkcDpaFPVy3BBCHuhkZ1ZsAuA2Mhp6ktrePAH671EKQ6z6b4J
1KNhoQjpClp2PHfb9KkA0kNva59pw4kllCyVI1cqKMclI061jSecAMAFmVejzKvN5Izkm8whWRCr
uo/a7q62/ec8LsjVDAdD888JwxZmbtVg/A+JGE2V98rWdB8YMS4Xpi2kqyiT67QZNnhTSRERPK7s
TM2Fph8s1aM28d+X2XB28VOalkSHLdKtPSTiVGtttlKssiQACcCHbSKIzGDWgKu4GRpoKqO68Thi
VTi6vDj5qIZ4DsdzHQbV0SwIt9s1DVltXI5Z+KcVxicAQMQS0IUT6AHGOESKhgQ4pVath/AxJRXi
dAmLi77uO/fZHrJTbXnMD9EZAGS2GoSN5hUfxousfSoYsdeFudYGn66eHFf0jxZaNW2u+oJRaHeJ
2dFghx1RSraNMhXrFAdD73xIfOBWWapDw64uO+PBNsk0XCWfRo8PqozhS2nEhNgSH8qweCh7auY6
Kc6NTSMUX+HJUrgrUzBSM9+NbiY9XUkiLayh0U1fVEeBkjrLEomLAfgp1MWXWOuOUvAQIVFmiy69
aa9sTsc4AA3cQ6BYBVm+KUa6CaY13cS6u/cmjpjKWyVOuspT+6FR+QvmpGCGDHFu+QEj0rZinJ4n
vyOSRjPUG/cxQF+t6HZZ6a4F4PQ0x/xRGmQjp22t21crunYIRmftgIQ0EMRLnSAfX0Jp4emCWl8F
29qjbwnfJI2nRWGMq6astrYDACJ0iQSqWASrxozuRJDcZ104zvq8NmDE1Kc6BYXhmSgVTIA0pL9k
BPnaiFsEyKtbkM6eNqMfDRpDnivH3sqMSFFrL+K+vYGtcaxEvwQQPevgkFpWt2+K6BL4znKoXWPr
lNN1V1mXXZxiigTzPkn27gp2SGV8lqN2NAkcaQRtyDpRxgSMe9nWtfMQWeVr5nivXTVdO0S3eh4C
p0vTtyGz/3CiNvEgUiqnwBuWDkZBPsOKJFpUjzO6Xf08LvmVhZpuJq88auh6wH3Hg1MnHUfqSpLh
6lHcUqy/Y68O1gjKjplq0zzU86Xpu49tEK/Ntt82ab2zk5iWtp4/ZFS+WXDlb+Ds7GRxX4h6U1k2
/Kiy4Jac4lZoyT1cqq2SSY750dj7rX+C30ttofcW42VoWtgOkJUeJCKhTbqm2hifvKC5E0670QLV
v0K9sFE06D/1pffHnEoD+J8ycMUznhID84vvjQBto2429cWfrowvsZ9hkLXEJXRGPLpT68ws2d81
NBTPZqw566j3if+B/vYGcGcy0w6Zm6JW+Xa2BoMkngZZM7gB9lI4G5V1bdClE9Y3pPgIk2OgmVBw
0nI3uCWbpq55Z2gRFrNoeYTari8x2Cx6R8/ewu7ap7Ogow+Pej7xgvsRhgoQ7fVG5Q2vWGRWEVov
cWt4FaaAFBkw3S14NqzBGLCvTSJf5b7gP6pAnP5h4olH0j9o7IWetjaUUwjBH9OkdZuEDv+fyI9C
sPyBk77pRkQKlSWdsVlkdf3nKsz0r9oqvWIXM9mNKE4z6bQPfCIHlpM86MFAVFEj+Zp4fbRGgwaL
mWXXTxuEe9dEmEvHQW/9A/38Mt3EAK22dYU/y7ZDMWOwBkdpB6bENMD7A0OYbTJOC7AKIb1AbkgW
ZTFACSLoMoAFTO5iy3HXsMZwfxdSX1KvwHK+hoZQXJP1ADLpKSCH/CIHrV55Dbp4hXHqOkAH82gH
RMdRKewmQ0ZbAwXrLZ0G83oQ1+d5030G2OZdw6dyFYbn3ViSlmHl6MWnFY2k+4Ii3ZhR0ew50gB0
Ttbx1D93nKXA6dvDxUcwoMKO3+Mmfqgb7+g4JHJLqYDlQBtkLFlwKKL0Eg3+exQ05jKQPZBfJqVQ
sJZfnEMfiK64Bz1sxMLOs34Ol4LzccMYUuC1+iIN0nZZG+M1eojdAwQK/dggs18TnY285Gnj2fSz
TZ4CUvYBCtItwz5vJlmOPwnAVa/FE70GjLS5yimhQqOY49sYcMNUb0VanqqSTV4NfBiBJJZJyf5R
t0rfkj29lRBYtmUjH5GFmSyh007KUXlM6OdN2qTzHlY60aqiXjNKk89s8BTImDJeet61B+N6h9GA
UtlpgiEDfLyrZCRlbVUKQIJXQ/jT3Lk1Zo+kdgxgyCaCTRHBwFHqccBfyFI77M2wD4mElgrYBBOF
XNc4BUXS88UBIFZF+qKG8K3PCD23k5du3CEmYmmCYCgYKI4QlCcUdOGTkSBXd01HgNDACT+rQXbg
Wwb/DPnDeKj4TDaRyK123ra1wcH4aoT3xuQ5jJJhXCZmNO7CmoBnIZx8Y6scM7uTVHf0bdEKzck9
j7Z2MKnUN2MxPTGXJNvEoutw1SnvvZYevWpZOkghvSxBi0HNpC00jO8BQom9wiSEQYFBqgVQcNAM
Q20BwMliPUmXpeirdK9Az7wkPdOQZo5ZcgYSiYx3KDy8UE3v1nDOEV1l6tX4VgUFYMQIN1txHPWb
HYxGOB4wzHHpMFrEvlo5OMutOeXSyiQsBXSKyRlmQYBQpMrmPGS/ka+IaBkO72VmvWph3fPQaN9K
h0WBRQ+dSmaQRRuj2uGh5nfFpDVrmT/NJojnyu0puGMjLI5Bhbnc85Ns39UBE4joBZupXa5oy9OO
DJmBEdjFsykj5J5a2/IjIbDUOfa5xiuBJzBCJMOfcUVY0nHR4DkVaXyxkp4Hf10dDRYnxDyvOVsx
G2vdmSzFjv0BEI2JLWJ4iBv+YmPhoa8jm/EqOQxGd6hPThljXTVxHbBhP4d9Ws0Ds/rwHIvPasJ4
k9jYNrVyeuakFFN12NjOa/Nr0BLS1MN0RK96igygHZY0z3UuqaiZyjoyjmcViyJ46/3YICeDVuwL
sAqC9uJChM5FaRZrf1l/0cY1VnQH808v43PBGhkcmLMSracC7kIX6cM8zXJnySdr8XdNdRO6wTNY
TabZ6PLTH/E95yOkOTECMKYOApMJ7HBhpDaW9MhkOAgkz3yJfDJxzoYmoA+4sLNuYIaOqOqXvnAr
SK9eRO0MWHrhIJywVTesGkOcjoT3h9bGbYwEG1oQZ2zmaMwjWw/hZOhXOTzs5Tnvu3EX61hKgtqh
2RQU6ISwyZjV4MXuIaZb8pKTattHVqHDdHRw65lOs8m7IjkIaKGPlhADiq1mX4LBj/5YzFJCFGsj
fA9NsplcU66qvHCfgtHINl2I2UdENKHNMdOOhp5iC+YT+OyqYLpxJ36Pwq+rQx17ZK7t2rszBxB+
KkwI6gbEJny3Ki+9nTs7qs5yl4OzuKsqF4t9b9o+HhIN4OYkoHVUiAZ3VZI0O0bwTgevrZoV1hYU
9jGvaDEmY5teSewt85Y0z7BXKjQwneUw5Ij9ZoYxrCV9lBffzwck9LI31p2wKwyhXvOoJPGceVGP
yNGtTmjN1yI0b+SfHiEKP/HVBcnsDnhQaSOv3TUaHkcz0Gp2COZcmJLXN2TgF8svGX09aFdFjGU+
SBT1qYNHGee0s46VrDg1KIZeVJX9UNT48RtrOIK/W7iWezPKPLtMjU8irEsE/3lVOBs/jw9N5Gx9
C8BxHOTVKRxbtbEtcex0BZvoCjrI6CCyvLwmwIuXyA/6MWi9PXxx+kV9/Vm4xIXDpOdoQo4iAuAw
TUF8zhNowJ1Fv8todPCEjc8UqlDeMNJ934buhae/u2LEsra/tUps/qGb4+sEcWIOFxODhKvn+6ng
DM9InwJULU7DoOVgVYQEd42EXpMxb3wAW17cnPSI7FCdkZlrbHno0gAS8RTck/fetqABqWW+CPmm
Cz2zHzKGrfhDquayGNs1oYJq0wRuwcgTm8SXbt8hqjBWe+RRxdYgX7QwziHNN82G4n1LPIMwcBYx
EMzQgC5gt4E95L+IYpw+u6ZnnNAQqp4qBRZU71vZRmP9uVNZKe8jsx83tjMmX2Zk1YTcDD6xeV8p
snihEe/aSfDwNSVvtLjsj0aQebe5UxZEsGsTFgjmcBR4GL6EhIKWU/IgGUptj2TmFWXqYqyHcd61
boSzB1T11b/20DnCvAXRa70Ovc9pRc+Dgs5m4eTGcWDg4HNi1g3uHW2SbMnadLYaV24azL4cVt04
aBDVE3HuQRYvpWzMeyE7DsujRcuEj6AowDEE/pMZZZm/oRS4Lmqufdu5Nmc3BXJIK2V4bKa0WrgA
o5fY9LtnQ7/OhXA6vbklCOcceIDBItByO14KPTB2VRvoPtTsEhtrPLKqoghm1q4PE7gssuQsgnzR
9VxbqJJ3KGF8ImPKBrFL6UauVC7QFjhenX12pXddS0n2Cayg1hxsbfGZphwUl0WeZeOKEY5GPktC
gd1HGo1xtcgYyzpKHIJIcnzRYkyLjiC5M6WESYMgM4+k+KutaQ1XGyhYt6n1i0MfTNBkSRkGWAEn
terSNsOCO4izcqBH+kolm5qCqFqmo109epqZG4v/QKkTCZNmq5Ur4dMZc414SkIqwAP5bYBJ1QBL
UQ8x7WeRD+bWvBIpHAAc4Buu+5QPid03WAIoZ5W6i4CxCnlxa6iLksVyWPz7XL4fBjT/Yyjft2Go
RGUy1QKnWml2snL4upi/6KyJzy4GgePRfmSg0S8DWH8YJ2s7BuPJOazbYJ++zQJl4CCz2NEfVxZ5
KzKZV4/0smL9+/c7Ez9ex3OF4xnCc//X8HXbwrVZYzBl5qhYoThjB0y6fbKi2J0NS/o/YX9T3zOr
Z/7vF/7pulzOdBG3hSHc6z//a+Y1LXlOgg2THEsgMrZ0VhPylHLkb/en83e+DZe3XUHRSLqO2dDW
t59OpDYN/oTBjTqqBT0CVEyIWdA/u1e/dZd1+MLs9IXz26zyn0bI/n3Z6zzJv27PbStj6IDIrYr0
j8Ke707FvOoe2ugU+uRN4Ex2p39/oL9d8dsDLeDcF5HPD2mu3R1kjQ2YzZtmXf8yVvnHF+bvO7vO
KP7rzqLBNM3EkDrXYXgDMQzaomsOq1Bx5ulW26XvwGKhHra/XPjHCZx//ZDfJo8GlGsJNj99ZYP7
wCyaiJml//ZWit+ucl0J/ro706blkJs8xW6FJA+KYQWzblpoD+EdFIQVQzEs2PK/LC8/DVv+x0v6
/WOnSwrIetJX+Jo1ykdGKS3Debn25nl+cdb64vfB5T+Mkv77kvb1u/nrRmH0yJ6jK8tX+CAMsgB4
uTkS4w9MfvsEr0NZ//cnyOAyS9jSZUn756UaRJtW+IzNCkPrYTRHKKi5sdbqFhMYnZl2wtbtU3xC
I9hXpgU0y//l3fn5Zv/7/8D7drOkRBjOo7PYVFhc6RN1b8wYpk5l6paf6O///iGKH79EeiGGEIZt
29a3N9UbJ42hfFxNrkEGITai6963n9od43+23hpgcjyXNzq1OmX8LFi1vzzwH99hyxCW6el8MPa3
5x2nhQtQphOriZ7umIGg+2Wp+XHt/p8LON8fJ9biJoJCvNKni2qwZyFFR7/cxG/X+Dbpl6O2G1o2
GLQB7Z0zCGKnJi9tnLi/XOjHd+Ovm5H/fDutknPJBMpnFXOcjDoSE3YFKmhY2JyBf3kzfvwS/rrW
t83IbCwUvDHoV5PqQZ1CcdMUYkYn4qViriFaMwd9F3JEOlJoW+LDFOn+3/8frgvYt48R3CBbocOI
c6nr354rCl5bVlWHCDMlHyaeK+a20LyGAmtBoWAa9axkQt3//Rn/46LfnrHSQtMhVN2v/AAOlok1
aUbV/GoP6qGEGPTL1X54/x2gTp7QHWFxxPj2/k+ZLw1gtOxQVovAQdSErHXyy/nlhznNjukRE7Z1
ALam+PaRV0PbJfBYOb/YjYajht65i+8grj/6oTZWnSl/W1Z+eFH/ccVvW1PRA8jUAz7reonY0c79
22AjNswvnlVfN+rCr3cEqf/LyvnDZ+ggQaNCGa7OK/PtNpXqvMGwmE4Xi/ocItiQTaKN/ttl5A9f
hmMxYNsyDF1K57/++V/bkWYj+oxJSb5g1i1g284JINjFSt2GC+PIePFbuUoXdYhANfeX3QrglDtT
T//+afz03rj4WA1PGLoj7W8nKM13CteAJbWynE8nd7aNrf+ycP700riOA/ZI6CY9k2/fvy19ssM0
hlZeFMsPzHbhoYusZms1OCNi14wRzvGZ/Ptt/fTe/H3R623/9WhdbXRbVV7JOxGUGt0Yx8sUNi3Q
2ZAL6rVEfvp/XJFHZTq6xTb4fQOyvLzw2v8k7byW3baWbv1EqEIOtwQJcmUtWWFZNyglI+eMpz8f
5P1vk5Mo4sjbvnC5VKVmT/Ts2XEMeSQR7r5N3ReGI3eN9SOB6PW2nNXj/EeO+A4NeT5WGVDdXj+H
sGS+06lWhQTarAdTU/oXXoX6+/8pZQmOk0nHkcXbDkY6i15qCP2XWdlbQfyadz4XIjhKs84KvSwV
MOMY+9rRC4RtOtjrncPU6ejO+sBYuL7xtdaiT8smxVRsaEfxmoLdF0nI1HY6Msh2LO90tzmC6QAq
n8uG5a7/mP6UNgxy9Z6dyVsM9swgaWf8Rx6g3r361WRK6bZdrAsAa0jmaxk450sBjBTFI/Dpvaew
L0bvEj6C59sS1rIgywEA1AG8ZxEjnJkclhJDXDHMFK7zIn+avoTfWfv/M/zsfGETLz/krwAQzdqG
Ymve+FyqcHKardd+ZCmqpwBmLs3WI8NB8Q6O2HFD0JodngsS3P7YZHVZdAy0hIrzKVchVDGq/kth
+A+hap8aefzJnt1GdLT21RxF0ZfnFEypX2Z6ZhYliaXdz6XiKaoFfqxpsSgW60E4Hm9/uy05y5+f
yZFKLe0LBZRJk20RfWBrZH773yQIxqE3JowJMbgOlp5+12QuVJY7G19ozfc5CuUT7q1pkcpdauF3
el1MzEF4wdj+SErrUabMCXPb+ObAnqVF8caprZqeYmuyid2b8lVQ5UxgcDaErsyM38kFJcCYMejp
X7gG5x8phpBZ1H0LCIFEuNHb32Tpr2b+6/aXWS6IGP2e//3CqQGGBT0l6EvABL+fmN0oGF0xDZXd
8uFwW9KqlakMfLLbSUVEDJxmJkQZM1UJWwpQn6IgeJ1StuduC1k1gjMhyzU+M2VznmogXfHc9ZC2
3+UCyqYgV6vnVmrtR31qaFlV+b9yQo7GvC9pBINZgnUDSa9lYx3yRoHmUdo/6sKAo+PHbc1Wjg88
WEWzTRYDsXEhhu8qe6Aj1vKhAJJv9J2h9BsB/JoE0iDH0EiSDdkSYjGDIejZHik/s69xcHywcx1C
pY0PpKrXBkdtVTVM2zYYuhOvqQpR85QsejAABJPknooVLGT3GqCdUBHtwBf/gxx9z/Sm53uzO+0Z
8fSKz7cPU7k2e9IvmdFLRyPn42G8tJO48EtD7xKKPSf71XkD+m0/f6s/y3dQjD1rn9jnPkDa+WFD
6vUJW+RGOqEupWXNFusgUVzVg6bks5fe5ZDyuhq9MnAr9jwmR92rob6GqsXbclQr4cylWOFStECb
pMzCgUTv2q/s1LrKKflo740joAofAYvfsKNNecLhSlkU9mBmLXmZ5tGD/cyuu3FgEfRUH6vP+U97
S+C1TaGgITuWqZpE2I5guXJimCG71lSzvNmTD86DTXPoD+PecGu3fMq2jOfa81+KWz7zmZMpEt+s
tQImSRBEO+fVWSgjve7IbIVz4EMC7+/Pzkd5Hx+sd1uHu2pCZ6oKvmYO5swKRooz9fzTml/K7NuG
jW4pJ0RUig66QB9zM6b7fs8kzHeYjMiow6/DPj4VHuNEx+p0W+aWTotTPzvPKIkAASdF9GRmQ2Ia
WY6yEUldPwuXX0y4AaWpsK4VR5S0igb8iA86xM6TVe/UlEndcjre1mcld78UJ1wAJ6nZwQh1eoqy
A5LlNO2rovA08Af8ZTwR9inqa24hdffgLj+BeeLBwXM3slUI0ombO/U+bktnP4EWZdggXwHc2oB1
UrE7+nT7p97+2jwtl0ffJ0yd0j1YqN2+N9l3Q5fBcJw3fL6yBBGXQQa3EvAEUhx5qbEJQUbjsBBi
DzXbgft+X/4wHvpT8iixjbuLvK0Loqw5A8NhDh4MFmon4kNZzH1LvDSb//E+2asEVZPL6sRjfoBx
zT7cPsE14z0TJ1bSeykZm04aTK9g6tup3w3swN2WsKWRIxxf2TZhqdQQcw/ucNDd5FDgvVm6vqs8
58/N1suKSSiGptKbgGSb0HD587PbOBXRWDf6aPI0jl7yPjtZJ3bW95Hb7MH7VXiNc7fYqMGu3E/V
kCl1ARWv0uQVLgwsEk0fKZXuMecaf4KJiZepCdJ9EiUgHC/LC6YKRtLtc135cudCNcH2Ez2fiUct
zWsXvE8YfRjulYJ/IYQ3STWI20zKCcLT5ICLxegSGDCpvtC4dHdzNd3/vh7nIhY9zz7YkJsOc6Ns
iuqdvY+gx3RYDrktYjl/4QIvL+t/tRBsoqkYYVXbefA6FuIrhsEKRgHZV8ZZgM5aPU5Zuh+YTb8t
dSVIu5AqPEWtyRSKFFSap0C6HE2g4NXDvgliXHa+vy1qxegRZVHmhE7BsEQDTHyWKHppRFSZ3od+
4LHBcAT88198KmL3xRkq1JXEOswY5q0Ojh05EBxDasp481awt3aTziUs3vHMGMA2pnAVdpBHDxD0
sWrsT28lpGmFn+8G2K5uH9vaF7LITk3K/ixZiJmPxZpp1hccmzZ7cPy+8/uHPDUObWh4twWtlJes
pQgOHqeq6Loh1kIkFgYGY9IHyuHDYd7TC3ZnBbwF/BITxKfxKWIl5Wi8uy12zUWQsOqKTs6lXxXh
R7m3AL4Ea6Wd2cdj6y5jGui2iJWEyFKZ+WDihD0UlYfy8osN6mjUnbygRB38o3mE6W46jHeSB/is
G52YB3bZOt+BoGO/QCULC8jJfm8ebv+ItSeGH2GSlcuaRZtIcFNpbhL1cfa80AoTj253tO9Y3t/r
PfObu2i/9cqs3TcKhYy6MM5DE2Ux4zMzTTvFgBmGgpBaf2c688gmKisUyYZ5bkkRwj5lbC2lTblu
qmU8jT1oA19G2d5oYazZyLkqwtulgh7oWzCBev0IC4iUgOJTSr9fYsBIHD6OahNCXWXNdWGz+bEs
RTLW9pmC0EMU1699EGz4p7UDYw+PqV6LZj0T+5efJalTXY+7gNk3HP0xANWLJbyTrCRbxbo1x3Em
SIyaYlXWAc8g/7Uk+roNUBwaELxp8OKDEnbbtld1wqvzj2bwr2Bq4zDbfq0amjdaQI1V+n3CvDiE
tBv3eM0MnDMxgq21Phg0i3ivmL6O1ockVzaMefWOnksQPg5ruboc5xEcgMfhU/0nfHPfmPdX3MAN
D3nh6r9f0ccr/aORLsRHugzQZ9BqGmFn8Yk5+2aX7hl9P8z3w77YVx8Ctz5uPV9rtYMLoUKsC65j
m+omx5g/1hAQPzA66eF6d0Z20D3Sz6N/uG0eaw/muZbCg6mG86zNU86paoX9l2/BEG9lWX0sYUFn
a4I52hgShQ2b3DAWXXC37PfqMALCCah3/mNZRhA1bTaxlh8uxmznii2/4czFjrQP/Ba8O894yZ6h
+nGzJxAMvPpZ3ZXu1izaWkHt4rstt/BcmtPobPkhrbvveJ8Dtjl4t8zHkQqedrCO0jHbS3vjx+2P
tzJZhI2a+Kol2ZMJ1i/Ftp0cDDwwmudAZ32UP6V3I0ajnWAcfzH3/b1x6Lzsjin6k8Mk9v629LWo
+Fy4cMIa6AKS2SA8t8OPcgWzONMpQJxXJ9kMjonmsLlqgJxdvL8td8WjacSOmq4xh4DOgkfLwfeP
nU4bPafod+Dwg8UBLcWWi15+vWA/SNFZILMM9jHEuMTRFfZjp2TyGjbdrZitnXir4rxWGLiQsTwT
Z1ZTqXkHciCXL/pk3sPG8ZocQRXeK5/U06ZnWdWHER+DT0Y7TYxVWRtgwL9G1jJQASYPa3K7pbIF
Xyq7jsQ4wd7/+fsfSjENqAFok2uOmEoD9wGWadZO3qjPx4SUqSriZ1veMMO1S8AF+EeMcIp90AGj
0iOmy52Xme4uwKJwZaHcEDwmwK1XwUEJwXEx3oIweFX0L0XIiisQ7+nC2vkWwT+rjg4IKOXvZ3AX
v0y01BGGuQ7cVC8av9TZR1v9wQJ/Im9E6eryEommen4Awtsb1UCFTPBf/afkk79AbQdjHZiEcBgd
wALZtW7+Kt0Bi8UyQ/Mgbde8V0pcF5oKj7NSR20IsDDfIHgrHOlglCA/doDBmB+bAkw1JWafVr33
4WCEieTutp2tDOla59LFcGqGHq5peyA78Anf5z24MV+SY34CqueTdoggMdhtXaflSK+OHGRPcgU6
rleZURaVIeApHLlRfJgqwEPm+SAZsNcOT72jH8xiM/xZu7/KmUThoa61MNR9E4ntW/NXfdccg0MA
sPy+PgAYDYnuDnTYjRBoS6TwukjF3Eh+KhEOB/Sj4HwEjjba3f52WzKWPz9zgQB8mllR+0RZU/Rz
atuHAjDk2yLWIkfqDb88kGVZDOBeyiAHGhhPTScix2WMGvDgwo2OyR0sm6cOhqUft+WtqnQmTvBH
wBnW8RAnOm4PLpVqgmYwPfxvIgTHUhhTFKmQ43hjDLYkK44maeptEcuvvLLwMy0Ep8KiGyMfC1ds
JGMARePp0JuCLeI2zR+3Ja1eX8bCdFy4w66yWBbqSzA2lBQbACsFuCvdzQ7xi73vgVUBzmWv0cba
LpSra1dYVenDmpppM7UpuCwao5YV0Cxnsj84wW2rNMfiGdzhP4ByABxdOVWs5X9RvpkfeDoOpQtW
ZAUGhQoS7mEAdnpXf4G1BxLO48ZxLDdZPPmzH6YIiUekmFClLjddPs6eekg9fx9+W6xVPfmu9eG2
tDVjPRcmJByzxv5zbAHQXaa9C63GPjQ3nqe1nIZO838P+tf1PLvi8thOOhxUmgf9lQnoL74r9PQf
LWH4nlKgB6iA9uf/ppXguUjjK6toEAnQ/wiqpPERIoy32zLWYv4LvZajPdNLaxLod1CNBDF4lrN9
+i6jjx7cO257ACWLUTNSRFfabw15rMW/KnNszMUyHcU0waVcZ9LgOHUi3Qtl5XGoQIi0ntRW+byh
3qoZnokRHIBeak41x4gBgrPeqQfllLmQ1VCDc5dcZrNxtdy3K7M/kyfcR7o8Cjsvse7FEwWrXbmH
Rda+N93YAxq8c+f3k7Zj+XBxCvEO+sPNc111CExUO7LMpAmzzZfnWtqZHykNHHsgjgI/EgePnQw4
YtQMME+myY9KW3x5nW/Z0VrsBKWF6lgspZm2+DyBWc5C8xwb5Pwg6TGd4LM5tUwnxPdbeerqGZ+J
Ep4mEzyFoG6c0Zv79KAYDajhJatnjUH7Lv8IABk8mkqtgnfVd//mFT5XUzBb8HMqc5JRU74H6HXX
PC3ZxzJUanrTqdroqK1+yzNFBeOtA2PImhnjTc3S3BmTdjcEEc+XAQgV46YA2rce2HbRRsC/6uuI
NdjxMU2VPocQasQWrB1ZVkye+cq6zV4eWJk9qHfAF/OMWYXLNi8757dv6tpLrbHfAP+ZzNySuNFY
xmlEq5yXGngwN+3uDIBnKuejqn+9LWftqdCAqtSXwSXrqjoa5iMww2CgeGxGw7iou/K4FQ2un5/F
khLj9g4tQ+H8QuBBhsyEpXzp9dbvyj9C6hjdfjyABf4leNlyOmv3gSqCbAJ3SYVZ7MyzYdAZvcLR
jeAVZAPsrH2kvRRp/+yU5ZM5KHfSUDDSYuob32w15tHpzjtL54P1SeGFyvqucgCLnJgDM++hlLFO
sWe+A94DHKm79hlWjCjcbdWLlismuljwkjRZhjuS/VfhCoZgvWSU2bGU3jip0h+D47hO+GpRrrLt
jfu+ZpUgz1jLPLQuK6I3HedmwF5m3XN8/Rm4x+7Q19EjHInQ5+TqRhSzajc6ixqmzRbF9RaTGWC4
eodthjUhtysfkkPoQZDVeXJwhPd+v72wvGI7sIDqOkGrYVzPC0YKRDHSADxdpX6wfNC6HrOseWyM
HqJGtg8MMJas/PczMmRalFOwm2WU7vKJSnJHmQuV8ac87GDLfU63tsFWYosLAUtQcBbTzFAgaSGI
XV5YzV7GiJCs5qy/bM10rJUsLuQI5o93ZnfJt/ElVKPKbr4zTCaTqt4Fpn03fVJ20aH9BhqOO0CU
ktTNfkj7V+VQHw1y+S2nvWKqxP+UEg2uhWKLmYA15qMWQ/Xnqa/ZV4h2q/t0vyxnzqxr7ighuOB1
74NwM0pd6+qeCxYj/Xy0Q3AzmKQjxIK9F1BsTzm1n+Eucvti/pxrr+zg7rvP/pbGK47gQrBgR7mc
62U+onF3H35QXf8+ew5daLTane8Bee42d607fkw/bgneOGkxFehYqTS7FoUBVPoqly2IvZ1TAkah
gD1nGhuR1aqWOkMu7HywmacKj0mhOFVrtdLolepPValfgS4EJOKQQdlZ2e3GpPrazWFgyGF+mC0Q
IBoub07YVpXsKNBhyjVBf04+CSSLKW0hT6wVM/CqFL+VpZl31c+r2yiG3qpj5YhhMp14cX5wDvoO
SvpDebQ3/M1ajoPjXOa66S/w5Asvhp9AztZ0MlXwwy80CCCQnfoIA2X9GQxOgjeYnsK7sfwKHtuW
ka6dqL20YU3Es1cpfD4oWQFkK+yJJUrHDRjOTwHKKxqQ7Ap802jsJQjJdjGMPPuk/FYDRwcVGCTG
Bf/bgue/tZO49mbrtrYseSrMezBdd/mJAU1vCqKIxWnJ7uSHT/MehE2Adw6UlpTqaVnLJ4I29rfj
rjUzPhcr5pmmHCA2ZXpzBNSxBc8k6oC4gdKiY3q53ZoFWrmjBsMshF+aQ1lV3LwEv1RyiNSZ6Cue
2+QFNDEwND9Y4afbWq18XcTwXKMa9I3iMPgIChjro4hpoDXpnqvmlGwVllYC1gsRQhIw5WY7UJw1
vQ5ED7m0wfszIJO5rccvJy0EVRdShItPoJMVc6IZXtzQ4QO6RlHUHVDwhykDktF8TYDaB5DIM5Ot
mvCafkwpkjeSslILEOyxNIyyAbrYABLGgG8xSd5VeKcN61sVsvTbDJslasoNl0bfTYxIqkrI0L41
uJqW0BQOvdtHuGZxjJ79V4QQdPQw9MAMjIh8JOB2Plsq6T2kV6UcbPizNaM7lyScWJ22ZS+X4NVF
TnOyUgV62n5I3KYtj7dVWsk/GdL6R6XlVM/iKHnKq4KuOkahgFaXBiAQB9Wz1fWnUgPWN5CCx7jT
Ns5x1RQVbZmnYkxsGRe7lNpZCvuieTJ7VkMinztuJsFCRGvUpLgpK39Jae5K9UdH+n5b27UWHJsz
FPnIQ0G5EJulpWZUU2wzdAxL5HSg9SPBn+Uce38HfN5eYvkhNncqqJwMbCSn/hPlMfW0VdxYCyov
fsViZ2eHnkVaMIDttyxeMMV1SF/a/bin0sD47kIzxCCFvlvmRRTYaeD6/bxVmFvr5178AOH85Uyf
08HGFejH9m74+DcCjvyYeMNpK2hdeRQuRAm+zSFg7YDy5sSttzk+yjAvMz821u+S+o+Nj7t2aVSG
XxkP5RVWxfA46Ojlycv8tf1U3oVv4AROPws3gFEHVN09dTEvLj0wKbfmC9ZCHeNMsBgeQ8oaJkxF
c5yvybP9Kd37dw6fsPzqfJJPW4PsK+kcwsjnGEJkL0qs3DCjp8RcVhOQll9wSQ/akSh4Ey5p/TD/
ESPYqNa0lj/4EAkZDPUmy4Zm9jTH3zY+2eIxxTfpXBnREMukChXYVTHE8F1w0vbjCRatp+JufpLu
tgK1VZUYyqN8qZtAdwlOFV7NyGiaZQWgeq7sGraY+2D4cVujNX9K1PVfGYI/rQE+tdTWNDwVWEr/
Wx1/muVH0FrdZH5QmTy5LW0t7OVR+0fcovKZJ5mGYmghDOcrvQTvgWYvXpuP9p/lQ/ppdlnnHj70
H+F563bB5w3BK638C8GCeaiaM6tDSP4dwWrYZh8Ku/IWGhyzjA+xGj70gfqE9993bbTRpllzKOcq
Cyajl6RK+rL3UNNObKr3UdfiW07UktzCsLYOeIkargz07IAF91Wy913aYEziU/I79RDdB8f469/t
ki1PuRbALNhLMJ2yF321eMs6RzpqLW9TAOuFJh+MMDhsfLVV33EmQtCmTaTQKPt59hgYjXbGd9qH
5s/ovn0omb6Q9/TtdrV0mA9A+br5dqK0XLCrwzwTL0SgXVRrUjSjYfwIxYUX3TuH8pDdLU9dfAj2
W/nIul/+R96vd/jsdrCT3zExzcf7OwVtXFb/lrfVuDdPwcvWFMKmOCECVc0qGuRpUe8ufFd64wmi
vGNxt5RGgs19pnVpWLWBCS7ITII3mxWAueeJq9+/DYf2bjnMzpNeIR2klbdlm1cpJaekUMljFNwm
croaPC+VZUgqBubGfB0O2p5J8II1Iy9y+wMUQjtZAfD10P65Ya+ix16koqJFgodHvSp4DbPUVYY6
qUtH1il2/YvxOdyXn8f7+KviSvfBW7IfPqvv/zep4nMOnrM1yZ3Ko/Rl9Fg93pUemfvHxXLSr/MB
WsnDVgghXsxfitIrpR5D6sLK8aUfzykvlDO5LiAF2qMEYU9d5od+8N837F0XOnU9PzkVwdZI2ur5
nokVvXicV5UExhzVADifP3Tx+0H5ePs0Ra8maia4axZGWz0YbRyo1B06u7i3Kn8jWfqVLpz7FZib
mCtlMYN2gQFqjyBjHKOq1ePe4uKB8H0IX2bznm1CGe68n7DXefEpfo0TGOT3dX8Xfbut4PUZXgoX
fGo2DtqYgp7ryTDFZjRKAuNnacf721Kurruoo+A742TWlKEJ8JpxFu3CoLh31OwAftBJbs2n1An+
6hPzyzB1uRumUL8rRveFda8NZa+/5rmylriHqpVxY6gGDI+x+lfKuni7BT96+zQtsdEVxSWwXTq7
ZOFs7NVMfgV9/K6YZvf2cYph2uVpsjEn3Dd9ktMJQAgvSB0XbDfXb/azWR2aVLk34h8Vkcv/JlDw
1hU8GqC7kUk7/j3kHwv3gxfbXzJJf4r1hzG2NhS8SvFEDZcvefb2zUbRhEYuW2S6S/kVROo//JNz
LPaRp21EZNfO69Iolm96Jqqbmii3am4AjIrgRfCIeL061XtPicwSdh4tOVWKU5zSXpk3jnXLHgUH
ZiV6r8XhbPEd03daL8FeNNi/7cEu1RO8ywAXbh4XhumVQ/5u0oMnNQy/3raO1dtNI55njklxMhNB
RqGqpaKlGl/r3ryv7udf6HjSk3Rsj/nTFg7DmvHTAbCXfgM4UOIwfqz1djx3hgVwJMxCWMkBJqdj
r5p38PK6uQwmLlXrDc+hrn0qy0A5JuKB8hBLL34ywKUYYJBs1XsMzRwMrzlmMHofSDCnP/sT3QGg
2Y+yV+zLo/MuY8Ud4pVwZ7/fCgzXDBYsEZ1+L920q+EHZc5yBjwSmwmP6KTQlhg80unTVh1+VeMz
MYJxUoKqq1oyLa9lToD5/R/abG1cveWvEF++c00Eu6mqQQaoBU1Cq4UimyFq2Lnj8XOcdhsOZcUx
L0udy7ShaQAMJLw/zqAHpV5Wttf4z0b9OS2f+9/GtMBnIcNRTYY3lh1zwZHA0FJDMt1BxYzPmg4N
QMLwQxxIMKnfgDVznD6HG8AKK9/oQqTwjQa/nPO+BsWboAv63QUg/vD7dxtEIGvBnlINLoDg+pVe
tSdpru3/ZiHFk7nXd84xPwTelj4rpn0hbNH3zBc32tDJIKDZnhRMBzNkir8yBnfs5mhXDxQ2m6IP
dnInnfza/LGhqFgT4PMRojMfi5GAhCa2MSszN0uWgu1fVcX8JTparzhNEsnfhSH4W5CBsYDor17h
yMy5XbV2M9neZPheUx4V+btfQi4Lazz7x7vbai1XSLhiaMXcDX0Fhm/F+RDIKWNFGjDKVv9kal/g
mfN852TFb0rs72+LuqqLL4opMgCeCuCvzhW+QkbyBabUYBPIgqnrKg/1Kbtb+qVbrmnlCbDJrCDP
MlkIv9rH6iRwIMO2tz3ogAyYo7TPlu67RlXlOzVT96UMDbpmnW6rt3aS50IF29Qg6hlhWeAkExvs
uvfp0MEK8eQ4T7q0MVa3dg14RReALHZ6yAsur4FTyxXEB4haMgLtoT0tY4r10bq7rZG6qhLdJsZB
TUC/rvajrSFu2xZLXDqtTeTmdzLEre/oZLRMD2eu9px+WualFgcG2Z5xzwgFgE6qZ3/rTmyIbzjp
5QRFW2W6iLUprMi6AtAucmg+BmikPEh6jG+zXDKXIhn1Rr618hTYIKRiPozxLVCpl4fbaV0xdirG
o8PPrkJoCgWTxuonzHIbd28ts2PxXDNYSWRq0BHjIkjhtBp2Dtszv8TO0YIfEqCq7D66Z679NLz1
5oPxV/igfrbuNnskK97sQvRyhc48aWlEeitFCfvInnnfHZNj40nH9H57nPeqKcWtv5AkGKs+WY3S
ZUhS/hg1lzZpGwAxkB38O/kHuZ69iz85YM+n7uwuI83RfstsrsrIwi8QV4iLOZygt0mXxSxYBt/H
+79xZBguxm79HXNp3jb+2IqxsuRHNkAwscAKC+WyvosruBD4thkMhbb1zdj2pyuWeiFCSPOsrIH4
s+Jkuxoc6Hsd+Lp4z7prSO3/Acq8pfK4PFBb5bIt1YQnfzDHZR8V1RJbZis61j5Ypbqxm7zi4i50
E7zpOAayJPvIWHp4zbE9kXoB3Lb1UlxNLP6yjbPPJNz2RI8SeWI5n0Syflxidp+o/BnUFU8/5frO
f791eGvJEPORyyYU8N3g8Qj3oQuTRpKGv2/eRPEtYD24eFTc+EQdzNsqva08ugtUA48EU6DMLIpt
odKe8zEoI9OrJOXe6sJD5tNYMD6mdgcZG7SFFTs1Sr5T4i20iOvXg1gNQGSHqBACEFFR32qGoG9l
A+Jg1mn97uBLyb62ZYh97y3//e236vouXAgTq5os7Jtd2UW+14XysJNlqBKnIoc9qmw2vPaWJOFi
1+AcZX2gMLwgvZNCzW16aa8H08ZbtyVFuNtsHmnSIMe+R7V23Ld9/KcdF2+9P26hk6yUUjg5R4ef
TFkQ5UUDmXW1gmgcfdTSuG+G4lOSB6Fr+VAOtNBJ07SB5MxuHuq+PckD6HtGuZGlXIdrl79AuOu+
k8d+XfELRier4X0L37GR/b6WamDQgcirE6Zs1dDcQBlZNc8zvYWb36l2nva573t1pULfmO/8qN1V
VXHv9++s8e22eV67zEsVhURMgonMqGdUnEpzP6vFIWrCf2MxZ/os+p696Gmn21JQF1z0tP+plfJH
WvY0wORN4Mn1g1uSZbrMgLQIFyCHUCFL81j65TLpWyQP8Uv209Z2U7kzXhW3fw6+A1z6U8ndLSqA
1VvxK0//W7R4K5zW7Ntc973YOinJB38GUncjjL+uOeCWGSAlbyAvugoynU5tRhVCek+r4P3sfs7N
N0AV3HBzOGBFl3NBIkr+ZMKHlveB5LXQqD43u/KFXXmW1Y4FBMU75esCJtWdfney3ASX+kw9ES4f
F1Amiol6dVcvowK65VZh1u8kdawOv23zF6KEj2WVM6NsMFJ71gR1tP19GH/cFrDylF4qIwQiURrL
amaQJcNteVD2zXGkllLtm8fKCzxloxi15igV3dLIP8AaY+xUuGBRPjVGO9bSEka60wFMmBc4kO/U
vfxgbGReK+7iQpQQnbcztCwm1TVPqz9YHcWNUf79V+xCghCFZG0ywMG9KJMl+1LXSFXvVAazN77Q
6m3658zE0LtW7dKXwlbyir/so7av8x1M0yy1LRuEbIUd/NhtPsT3PiON+9uirwNIbONMsuClgoq8
qs9RsG5g0a3kOvaGKHhmPf1HPEj3SmpP7mio70HN/F08ul937Ey0YPhGLUmMuVaS5/eEdsmPwR+P
RcHapl5tnO+GnYgIPjBfaJmTIqm3aAgm2/3NladZga4KuhBaj/IVQtrU1iYso4MEIuGrH54ye3pO
JSjlo52Tae4YbjZ2rvNSG/RvohCoL6DwEYukjDmreVakPC6V7r8lzDrdBaPSnvykb/7sigzKvqIL
dz2cB65hduPRV3PzeNt0Vh44GNEU1sJk6itXO1NK3uaKsShd1ndlAKOpbOxmljI6FsTmYQt+Zu2K
nEsTrKWDs1RzcqTlTv+pkbTyCdBRYuYyYQm8aDaihC3dBJdZRV1qNotnyRo9emdIaeMlU9++A0PI
3JdJojz19RhsBHhrT925iosZn4UmQCNNleN3kpfIpRt3DeCd4Gp1G+/N1kEuv+JMyuQM0ewEy41P
+50WfIss3a3DN7/fWo9cu3Xn6iw/5EyQNkpVn6moo2iNdWi60d9TL/Y34tMtdYTnJq2quJKGxXUa
zcHq5n3lpDsDDphx2hod3BIlPDdxG4PjX2GCRZfunBSyd/9tDGuo16sN81s/Omp3TDMQOoqzDIaa
FqHUjJJn97U7j5bbGBu2tq7LPxIEXbSo1OYE8GWvrDLpkMHkdpr7uXnnZ2H2bGhD/3rbWWxpJDyk
0xDKkw0HkadCvQutw4PVbSFt3VaJJYNLe4tZiDebesLe9PgkU87aWfb0IOWFl+njl9vqrF/V/zs+
iAovZVG3d2InRh1/yu6TDuyyPHRrbdgosq6eGp1g4msSzytOL3ptea5rDQFO9L5XvhpBsPEyrp7Z
mYDlz8/uqKFQZwnk5bMk80FW64c6aU99I+/Mcfb+xZGdiRIuqhT4QQcNFFip+YteZtBDfTC1r/9C
BoPRzGrSYiOuuVSn7fUcCDpkpLV8CLt3iUOXudsCylqLmaBV+a+U5audHVoURBC9jIbkye13o0iO
oX5UfS/vpR1k3W5kvUnRFkr96nc6Eyk4bYAkpzBMLexNqQ4J22VSCrE6s6+xrm28D6umfSZKMInG
sFvm0Ey0m2ovjNV39Zz8zDMp3/BxWyoJ9mC1kc90O6eo5kenSQk7QTykrxbz39tWsS7Jhp+PsXiY
RATfk2VVEPY2YMDtMrsxWveq7D+3rXKUtGErlF+7sQ6I0RZ7RvL1ohg0RoHUhAWtZCn6rPvhHWvD
G07hKthUWOIG5u8XcaN8xU8nN1UwhPCPH4dZdZNy3rNVlbBm58+7wLQyb8hK1+znP28f4rrUBdaW
hIFxEeFzKVFU1qOGVF29V9q32PkCZ/uR0PoREJKD7Hi3xV2d4y8l/xEnvE+NUaSzChXBkSW4ftem
FNRae2slbUWnBSuaEjNtOyg1BS+uWVVe+zU6mSU8PXGwIwna6eZj0gSuBjnl9PbbSv1C3tZ0oPMd
Q9y67SMTEAodeaWffxghhg/8+MO/EcEHAsSAjpL4mZosG6IxR4TV2Mwo+S5ISfvbIlZOzWbZwLRB
LgBLXLxOwzxlda5L8dHhr5+m5rGoobis0k9qIT2qUQnE5eaG2oo5nMsU69bslDYFtBwJMO/hc5pW
r9pcfryt1pXfI5M5U+tXXePMq1edXJYBG+5Hdf5Sd/pxnD9U+dao2nJLLnqzCGHljKyXB4o+//Ij
zoQoejtNOotCx7Yb3+QkACtcMiBryaaTkQwveQUI/G211k7uXKLgzse46+MuQi15ql5YFXkLdeN4
W8SaQeCRIARVFtYEUalMBRPNqbrkGDSR/NraUnuQGn88RUoZn/pJNR6Gdvzmh03+x23BV46d0wSt
A0AURVdpEAvPfT5rtRNpTnLUoukrA5WHYVAHnkU72od9cXdb2HWL6Jc0cN9IvE3Q0AVvMSZlrLeR
wbczutde8R+atKh2YNqB1tN9iYtw3Mk2TczZfz8kiv0vviMlNcDfOGAWkQXpg2nNdRGga1b3D0Hi
722nfn9bw9XjPBOhXhqnnLHlBQoxN6DpgLLQXFnv3no5/WBn5u8GagrLa+xSL8PafDsxUNPJpegp
qulR11+zsN317aNqRBuO6rqjzXIn0DHKwrS9sh3RDr7a5HoWHaeSTc/d/AhIXuXy0RJXe6qMg/Rl
erGOTLoc42Lj/bouuv6STS8RLDmQFERroTE0BgRN0bE5UB5R3YKitfqB2VuvZrLyZatDe33NUdXS
GYDnQmhXT8ucGHrU6WF01KQXOXsvT1t+5No9XggQ6/BjQspYKFF2zGdY0Mq7NPnD0l5vG+C1I1GW
ZwsvvPA3XBG9GZ3RyFM3sl0Frsuu1bWXXtHhfcrfhfnRqtrHegt5a/UznYkU1QLMYYEWSaOjfjSn
nX4ojrDb/6HBRtZ/BGN4IxK97qNjFefihFust8GQF1kdHQeX6ssCoLLgpRePzeP/H07dLzO7fHDw
Wgys2SadNeJpQWAUMf8KvXdyXGr/C6hxsxvGXfExOQ7vgnBvHZ16l56W3aR52DX31l35GmwuDl3R
Zpioff4rBM8i5XULZhy/YnBBcXlv3uuu9aA8FDC+ecvobfKYZG72NuyXpToqenW1y8r91h25fnz5
FcTl7JtzKa9269qONdN6bJJj1XwPh2zfZambxMdYyQ7jrG8Mn605HxhQDFrFrEwBvSScvBEQnDWp
nRzjx8lNFwYeN/kqH5qj/mf1Vvw/0q5sSVIc2X4RZuzLKxBB5L5WV1a+YLWyi10gvv4e5Vh3E4Ib
mqrpGbN5yLH2kHC5XO7HzymP7Wt6sm/y999uisAg4JC4oUAKiHtCSNSrzF3K3MNFgWGiEO/SIS4k
XrwTCs4s8GO8SmLUkjqsL4sSSsvN82JqN5ndHXQI1V+OBjsh7cyM8Gwb5r5HOGjLCJyf5GjEZhf0
eWv+JhMOXHNtRRwP7JAaOY4Sg4G5t0JPNYPcw4IyT3J974S2MzOCN7C5cb3aycrIK10cwaVMfNBx
PXaMQHeu/4XI+hmiU7LGh+RLfZzL1Zeac72bW60qo8LOr20bpDRzcTAd2SDNNnE430MhD8vKhU1W
T8rIMm1/LLMDozfmPIGmrfvfXO9jvmC1II1Vea9OZRnlOfhKUqOLMtq8TMSS2PnAYwtx8+x7CYm6
VWYFlA6RC2Ve4lV+rnMqn9lalpckY2M4gGjkVjG74WmhOGaqie6YZhUDKMsLcFRCcpJejS5iGK+0
n0aTzj+GIo+vUpb2foZ+dmTNEFXOu4zdmiSBhg+zgE9tFwtS1WwAJXepPbI4BtCvMmlYKQXK8/FM
MDxe6gsCJiY6QAli97WvTTp5unzydgLl2eL5917t8uSwXPcyOCtEDD8B9PI5d/RfijXex65a+n2p
ysBCe/fimUUhaCVML9xxxCnU72wg2YaHaQyzOzOkB0iXvDV1IOMt/jjXlz6wEMSUyczjggxlpCZZ
+9VTCsAwHLe5pQC13tdqOt+Oim6GrJzyIB4t7a6Y9TjCTVu+Iu033qapxV8SEKX4OZmc18arlRA8
ialfFPOC+nOdPszUkY05yj6NEBRp4xZxauLToFrsg1vABjZ0sE4jayKWyKhuJBFYFN0rl4ygRYvT
ZmVlOGb9U9uOElfbNQGSc7wf+dSA+ITL1HzxYm/CXcIcn4DfvCpfLzvzdmqZR3jM04P3EA3azcuJ
FblB8s5F9/eo9IcEWeQVOToJHgG684mF1Y8KFFzS0ezdha2sCimPQVyl7TJUbJMBzDZTC0od6anZ
dIGFlQlxt3Ctsq1a2HDL/CHv9SuXxKEFQH2mJj5Ln9VlvO7d5jCB/uHypu5eLOj78pcNsJmiBJ+X
acUSu3gNKCjgKtBJdaeXCvxml63s3iuYzwJ/KxoqGIw7j0Mdwz+YMkGrsrsqmfqsMTNclOLotbL1
7H6tlSUhGjRNoaNTaZTR2LNnxa1vxkGRJBr7EWdlQzi6hBhD6mVOGQ1hAUj+oUsPoG/klENZ5N21
aYgBFh9jb/dfcp8C1fT7kFruLv/8AEBNz7dzqAaMZab4AeUV8Gj6V1DUQJEveUXDdPn0X9AF8JxG
DLGwgpIQRiOAUhDccxyrpm/YgrPtmNOdRxvQ84OjzzcRNf0RN2VY6Zx6kI7eIXHRYLCV0XtZmlQ6
QbDnruC3MgwLJRSQoArZF4BcYOQcVASyh0SPgEm97k7ec3yrPQ0Hw4Y4K4FSH/o3l91XZnUTAsis
uBnSomzWfnVmfOVS8IPqtIgu29lzXpAdfYjAAr4sFmT1hEx1YWN1idLNX12bzMAYFtJd3DuNkLRD
WR/cgTiMwml0DWqxpoOZzrSD1jZPBiNRumQPDqB5l1fEj8LGc8Dpp2EOkEsRC54Dv+lTpntlpJDx
cba/FyjraeaTZd4YJUhOR823EvPxss3dewLdlH+M8m1eZT2zU2CgrC6qyH1PnvmwdP4ynIw7zhs5
R+YNO8lA57vfbWWQ+8/KYNFV7oyKbBoV7nIHJeRrc5kbiQ/KdlJI5dIEpXpHa9KodJob1pg+JqXD
RY2GfsQDpPG1OItUCClc3kvZygRX0Y3OzKCiU+FtPX1W3PzH4vTPl03seuNq84SI3THornsqgtmo
ZF8q1f1iUDUJIX11syhNKdnF3ZPsQG8WWAxIGIjF17EH920Zl0nkVYV3VS4UDdjKIaGuSxx/r2qg
GyD+gfq2wzvMwiWhtWCHVRicsHnTOx/9fsy+PkHX84s9QmsLU4DBdHJv5Bqfe4WwtWEx14sTaLnn
alyiXjmDKqAM6efkDoX8qIuAZJO0MHf9A1MWKi/M4mIQ/KNVSJ5NLoEkkJKaB7JU0PEr2JfLHrK7
JFSYEfMh54GOmHC++hiCfUWBgPUfDn+99ZODBx5YKLx/ae5kdZc9h4T2rA5JBMy9bjCAzTjbizHz
THao3kzSPkyVAp27OLnRB6nE6N4Gro0J3t8iUGhqUyWROhYH2hR+0/6Q7J5sPYInqqxnKGHBITjp
Nafu1T5XT1NUHKoIcshvoN4KKu8oq9HtnbTVwlwhRwHlAAU6CPFqcU4QQQCNSRQbvwveQR5kghkX
BVGw523Ak5NVA78BTYmoaLXIU6ZvYGK81pv+8+Ud3N1AVBlRlUf+uqGmrVGqWFgN92MGSAgVFsao
Bzi1GTSxDEO+GzZAsP6PLSHViOfEnR0PtvpD/1ey+EX/2HsBOSoHdBj9keI1EI3QevT+CxnQvStm
bVu4rJWu7ixzqJNIo3l7JFCSAWe1r+lfqdoeMhUlir6E4hcmEiRReQs1x4fEFQAMBG98bB6Ps9F3
6aRq6CJF9JYc6ak7TJhUhNK5XDOTr0JMSda2+IlcXdZJq1OCi6X6OA5ckdBA1+pEoQqkhu3L9DmN
LnvPbkkEfAHgGzawQox8nxvUWVuomAvA2wCMvEH1TI51YCVQXLAxDKr8+i/kXPfy9bVFIaiAeyQG
IyIsTteebwaan4fm1XTk0i5/kvqAoNdRTYBkMG0nLA6Vq9qhhsIxLA+dZ56mcTlJ9m8vkjjwS9wA
DigXxOhv48RZTY7VcJVsDcq0dLhPyIjBB/3YPavI5jrDt+pjrMsekxumfF5TXpvmkWHlK2OqZB0p
YJq8scDEWQj5SVzMOzBCefCY8aqLDO8v2abuXnhru8KuNlXdVB3qWRGLoJyJKc3um/Zk+yZkq7xQ
dodLVym4i5OYuRVzB9Ut3wmHsEFZJXX9KtBoOBysX3jKBijUToHkw+6dxPUqhYspdsu2mUfY7Tt/
OfJijvdMr8EPctCP8x27kW3r3l27sidiTzoD8tD1AHuqM/mFe1o62Zi5zILwPJ0YdXKnh4XGOaVu
EhBAni5v2l6MXq9BuB+UpphwncNCftVdjVEVjUfneohkpMb7Hog5boCp8J+NON4ST0uetDbvek8H
G1lkilGWkxFNt+V1GaAlcHlZe1esszInLCshbWIqDcLIYOqnNHaCwkyBXPDCOSsl/bxdU+CksXjN
i7MLn5/ptBvsbuwzBMf5kHjeG1GHMKZOmHENkMur4gdHvGrwBPjHlHDVTBSTHDSBKU9PfGu2/UKH
quDjYoB/t/uSGzIs+G6kXNkT8mSv62szHlHMW9BTadNr1/2UpZLq10fbcbMokJqi+wrNmw110JLH
DFiNAnwwLB98te1umLUMvuYtkNhZzPe2KsEKb6bfOqbrAZoNn8e4emly9jgTdt+a0DRpqu92rvhU
+e3BCx6v//1tlpB0KkUJ3NBcVVGJZ4F1UpTWR1/m8kfdPeMrG8IZB/y01pUWT+J4yAJXv0mgcf0n
FsDuj6k7jtIUor9hpMOixzkuPO0Z40goAg8Sx9w/3tDy+9uEEPKLwaghh4WN8l6a1xSYFvuLEY23
HVKuFNiBy+v5f1yGk+CAD8fbMEHhQW9Tx8WCzKi7aq9bMKODKKzQQveBq8hCkfGmhkCq42NUX4bU
2D0TYNr527ZwhSMad1aVADo09c+We72kKBiqpWSFuzHFhSqKhlc9kEKCTxSlYsdKBvAJ/h8xJuTL
cFrGe9srD83CPkl2c3dFeAeDXgvnT3eFa9MbiNdoGowNo99cmYf5RB0/MT+DuKX2nchABdSKTzS5
ltWd9+4ezhfLxwyxnWJ5MuGTH8sAw4AQzihNZgum46YGo46LEQdVHP9Q1dE4Nek8PaDFmUk2eTeR
5pS1Btc4sLeKc4o7WLRA5s5V2siPClpbuuFDHjYgzzUmYBPZ8NiORReXEqfww024VTYoMQ5ojhNQ
PkBDht2rHfQ/07DOUWceX3U/O1Z/cDDPLQoHMzOttslioM30J/ahQ0njUAnwuo26a6gHyLqnO4Hg
3J7oTG49dW08cRwTHynW/OInilRHHbOqSlh/vuy6W889M/bRWFml013LHJrYTRbZzn2rPui4A5Tk
5/9mQziKnYEQBJG0LLI03LckvSuW+a6fF0kWsVNkPl+LkLFMFhsNk9Swg6oKlCXBbGeCrM/B5rGQ
HKaT0/juLInbYpwByaMHsCXkv9EegMQd3+DVBuZzl5SNnvHpEXBExAZ7sori1tXSTx7k6CXGxItO
NCZEzj7tesNJkAIy+6bjXNtQYbn8rWTLES46u1f0ymQWkkytjuwleUv18p716nVhJn9dNiW6Hj4W
5CNRzgNk29Q2V1CaDmU65mUeNW5t+0t+lyjZsz3FT5fN8F+8To5EM8Ke1XGZpeqc51FHPcXX0vYb
OK/u3ayufYUWX52ub8LLFmULE/YwSXvM+IxY2Og2Plq8h6K0Amt5u2xl+6X49vFc1uH0VmJ3H4jp
wskUlkWdsrhXRa0wvx2XBcQ63r2Z9zKdyq3rnZvjf1/5uW4rGKwgiEpaw4YgKbQqGNzEkrjf/tb9
uyjhNLm64qlxBQfXvPiRMs2PwYzCNFUy2KqJz4APp8AN4kJmF0hCMTtATS/WRnPOI/3dbkCXyvW7
svcJPAR9oATTERLbfvXifF1sX14MEi/t/xg3odpig3dtky0wt4MglAqtljhR1UMFHuFjomf5oejx
W/20SsbricQ9SlPTqD11dNFOl11nd5cRbCFRp4M8RWyEuF01LYWHSQnoxtzpfXvQNWgvmPbxT8wg
M7CAq0fbRTgHhoGxKchT5tGUa/UBaAN8TqUGEZObDrL8nN8hm1Nu/WtLuKTLcpn62o5zPvxBlaCP
U+e570blri20+jRi7gol9V5D8dTu+uRLli9liBcDxICKGMQnTZ8f1UXp3vUawS9wmR1/amOoy3VZ
Z161fVod6wkxxGpVqz8NrTIEVkbnx4oW5vXU1n17ZZaDcs0m5mE8bS6eyaTdjtMcv9dLnRwts+3e
Cf41EFt17UPi1Dki6jC+Y85MD2fNg1gpUsgidEG8ESRYTeurcS2L7juxEJzEKA4aAM27piEcr3lK
GAiL8yICkCULSgIKfJctPnB16J1rdRn0zZBEl71gJ05xNgWMsCDUbbXJ8m7G1CEFqirV8+F7ZVbJ
Q2NX+qn1JjtMm0T/k+gL5pyPC9nYsMEWStktGPnNI43EwQwah9SC84GU6PKyduMhuNP4EMKOVCjN
HUa12s6jhAFvWg4/xkrG2LTJdXmgwJg6dg8I7y0TBaE9BNFUBwfog2K8950+4LASB8y29CfAAZKt
kxrk33IV5JOWaUVSwqDlTwfFT4MB3nzgVd208odgukk0ycHdi4XrJQoxIhvyOq9HDLxxHtH/kOzZ
x+IoTap3PB+KVehHIQxZ+B/BDuvt1Ihdi28lT6pbUA5Bm+zQHSAE6rvfrK/5gdzhtQJE12+TP358
RmSIfKjUxPiIYBu5T+3mpodd1XynDNw0gMI78EEaOZnhHCSPwK1iQLII2Un58fteCgSg6tq2vTML
5BQJSVy9xHAAU96zqvk1ZKAu+QMbjgY4PuAxGGQR3itpnowgoQDBubrEdxy869fgx5K45t6VhYb2
30bEQrHmjbExKvCTvq0DI37lquNTJkN07FnhhL0aijDAM4rveJfkbWpXGOgrql+V8pedvTft18u7
tW/CQeqGwQXImgvO4KkpM4w6KQB3+KLEn4rqS1F9+gMTqFKhbWfo6MTyn7A6xcOkDKM381WYaKWZ
D21SHWOjk3yRzTuVuzVqDkBUgNwRQxHCd88zcI9SnkVMhW7etDMe/ni5AhzZ5+8ebQvMz8MVZqcN
sqk9VOOEQpanvCoqjS6vdy+GrH6IOGcEikBkCnlbRG7sca3NaIrTr5iNhGS79QJ42qObd7lvdd7z
ZbubzrCwAyKTmRFrJokd7IAJpbgSyMIXzQeX5j1DXw/Fn3dw3qMiIYvS3EPEVGe9XP3886Ib7ihI
S/B5deKb1bc+vdOQZDHz66D1ko+8d3mj4YCWgwq82EZm3JpBoWmnDngYrPLoLlGWW7hLlVNCf17e
y51FWWB4xD8Ao3KW8/NFGaWmZ1PtIiXt25ApVtCNld/rBIqcre9lskRoUyvApwM4BsORiFrIw0W2
fUzU6N5AgR8czGfjjTdkl1P2idwkoAN2o/wZw1KR7BLaeXTAJqaGQN5mgRJVOProbQ0eOGUxUjuU
jd+h92yA2invbwjoTgJzSm5Gr5bcr+bWWc5sCnmxNc4NRruB9Bgd++TQBVy5sgrITkQDSzWHgKIO
iM6Kcf7pnG4wC6pivsCAHiwA+iARLMD2r0tYdXbNrHJXwYyqT61alANmvhzbt0bk+OZPSLgfLvvh
rsOvrPD9XMXOWe/iPLUxx6bVD6zWA5aXfqw9JtooyR93lsPzEcfWUT7lj9BzQ5MapwOjAPA6pHxJ
2vnOUKwjhk6iy+vZ+f6wwGcUgXXAORbOlWZmDTNKTCmlrXvnzAgVsQxXt2sCmhWgEQeyblMBG9GQ
SliMlVTxCxwcJ/Z3mXRwWNHb+teCkJaORQYt1wQInJrcjC2kZAG6mfXRB7uvJJfZCUNnloSvwhZ9
TtJyBtzXriMUwg6zN4Vlrd+Y1nylDLPkdO4l3FyURoOyOgr4G9W3fCEly1wQwnCh2jkLp/mUH120
+JNH0Gbozn/Dhs7vB+H+gPgh2gUou+EJKFIKDHNZ18CBg+Uzv4qjMeIvCnCfjxh3CupQLr225x+g
2QSCCvjmLeGW1qUJaAzAEKjnmV+zm276ctnH947S2oAQ43oXQEem1aCvI5BanKs7agN3kiT0+2U7
uwtBuQTMKbg0QMlwfmRZ2Wl5kmt55Hbm97I1PrE6kXCO7y7lg/CP01hs+GcWsOeOWodHKyp/4ZK2
x3n8CWt/XV7ITpDDCxjYJxB5AeUlMgTQOtF7m2JkuASJjr1Ei+ocjOaXWr1dtrOzGq4QAUYF6O4B
/C2cpkSvWqYoeE5q7RyBFOhFM6qHBJCky2b49xUcGmaA6QV1DrTqxQsI0omqU/E3pFP2EUkoZiL6
bzHU5NWqPYHD4gg0p8Tkzg4idQCIGEQtuGTE9MF2SJxmNXKwdsmgcg2sdwp9be1zR4fj5cVtxAsQ
/NamxAa6qemQ7+VJ5vy9VPz4bkZ39ksZJgcHcgXoa5Q+baIOHbchKN/Ln4sEur+/Ukg44fxClkj8
houF6Gdi5AFI9uVO11mgjW5IzfeFyvhgd44XwuCHBIwObkNRdxlXuq4xiqvX6sizh2kBf2pHSY9o
awNE+6pnoJ6CT7fhiGE0U3pMExZQurAPisceNK2Q4K+3VwjCAx8S1zBdgWqD4PTW3GbZ3A55lBlu
yNw+KMv+UC9fLWbf1tlwddk9tkcM1vjkCMIFimwfF8wqX2nGdFRjTAHgiBlB6xxnXL4o7cruqW15
9dwM39eVmSwDMxGz1Twi5o+WXKuxGdTjdAAxVmh4yYEkEIBIr4zMDoHHDi8vceebnS2Rb8HK9gLF
zrlwDJTLvSSNiKJBtL2HnP1lK1s/P18h//vKCtWcuPJaXs8rexr00GMA4aoROmpzPc3Q1rtsbUN4
A0iCq6MFYAEozYWPhLsEk5kmYIzg9bGSPj0VI+g7UYZ2tUfdgeijiVkqmzwY3viT1pmsi7jjM2e2
hY9pQNTJMUAYiDnpRwPVbjp+L6RkbTyxPA/KWCDKGzaoiDE3JVK0K81kxbHjkojUhnVA9at8KxrM
xWRFqBDbiED4SY6saieQJ3me5AzuuMyZceGJDE5dewGhEC44Zp1sPEWSQcbdLzMhfECF9TO6KDBh
mUVQQ2EvYz8v+8juZ1rtoPCZ0BWdacc/01jfu81XZSh91fpNuP6HGzqoYHMKTH3zCqmIarbLktRR
6nxfnGvV+k4bScFr52Ah0oIwDWBhgHfFdHMhfTzSiuECcV9K+la09mlUlbD3pMTNuxu2siQcYShS
tQouFpRjnjDW39y09cGcw/5deR4bv73t7p3Zz6Y3/SQbT9lwsPxnG/9doxDzjcIsiRWrnIMFal+k
vzK+YxSsKj+Txykqi6C4G49qecyozxH8FMCnq4xCGqcIf18aR/wtPFtaBbJBKSeFGjrcxmv8FKyj
huQhvuv5q20WnpTE0tHPIVis45DXytDu66I8XHb9ndoiogfAjK7G5RA3hVjUQWwEwaWN2l80hIQk
5DrjU/pVDasQkn6RxBo/q5tY9a81T8Aokok5amXAmhk53x3ImQGEhzmPW8B48Ymc3Pd+SCzyf+Ml
i/y+XX0klerj1Gaoq1H0IQB7JcZ9TCzQTWZt+ToX0DcZkuQbWWh9U5S1G80TlTWwdhLLsz32hCA5
TmOXaQTHRTmV5dF7KJ7rBS2f7KBArtNzg/K+Oyg/h18c4g6Jwc+Xt2D3sH5M/HGWsk0dXNPTetLd
pYhqm0XL9Iuk5LiUZnjZyp6vosoHkXP+382YWoFKoltkBpJnNfme0Pl19Kpfl03slBJRBF/ZEMLO
oKDxUjg4D+y6fK0wGRRyoisbhLVh9cpF8cpPngTwyuOJ6D5rk0K80ZN4UjsFZ7xW6GlUvINFe5+g
5G6lmCUrZ9lx3PtYa3tCTFmWxR3iFq4Sv5fpAXpK7T3mEcLBVwpfdU5KfIAOZWQm/u9qhfBgBpI5
PLCQI6F1LdyyKjQG83iEYadQo1J9amI1cKVtn10vWVnhf1+dRg2yQxRaXzgJDcA62RhW0DK47CV7
tyBAkujFoVJq4aY9N+FaXUtT6PpFk21fLa71vZzi22pSbsexkPj83scyAe5AqQUPkA3/36iCL8iw
8jqaqReCzD+Y+qdSkzyk9tazNiJsWdlORdMN+DCdQpNXp146K0htVbtzVQhvt3NiSiA73MVEl0eF
GU9QcG9B41TYQI+mXdfoqDJqcX9lt85770CMt0xOcV5dw3WeyOJ2v//RPJAofiBrLdMUGZG6lvR4
mwNUQll93QzGs07Ug8PUQ2dbz5f9Y2d5Z6b4R125ILiKaJE76BFnUGZKh/SalTNgBVo9+ixfAmhP
BUNnPl02uuMpZ0aFyOVC38V1ZqxvzmwQ9DY1uZrz5NfUqUTy9XbcBURtQCrjQYCZ+I95p9XymtJp
W1tFttxVyqlKOWKiL541cGFCtP1weVU7wRH0b+h7ggwQeGyxYmG3bVe6HU/+iVk/eKU5P3g5WYCn
aR2fahnUeby8+e0yCeRkV0aFCBnH9TCyKibRQt1AIVcY3gq66tGpP11e3N7DESUMC2cbvTK+n+eO
MhpLTNiAdDqnU3Vn1t10NcczDV3jjrqKcjA8pfukKGDdgdhzB/bb+vchGyAdAaQHuEOU/Leyknmc
K05L68iIDb8k48usa3kA9G3uD4N+G9tKVBXNu50SSa1j78OuDQsJC6QAhnwaQZnk2siyQdX9Nplm
OIx56utWfWvW3u9OKuD6OVuqcP3QNCeFbSCUZol5qlj6qtfmCMbsUv+DSIPBJ5RkkSxspxVqdQK3
foFpW7fNoA9gBXauBrGCicpMUmHeues8iOzxChiOyCbvMuIBvdbcKiMyLCBKLG3lykZdRXIH7Z13
YKM4RyPsIO6fe+mc1G0M8EmFcPbU28C4kFsXA1BKLBMp3FsOJ0niYuYmNCOEx4jKYo/FTMGYsnLr
la9k+H75vEn+/SK2gMQzmtYUVBjd8DbSFzeXfI7NnDV3MQAoQCn58eDZTOuCCGowM7sFkQIHXGnf
qsDEyMgcpdcy6fK9cM/BLQCdatC+Fq9QQGtTcxls9IJtEhbzE+TU/SaWsTHKrAinFMceEAz+RSz3
G8sfTTUNmCt768uMCAfTMyZtLgg4jof8uaInS33o5ujyl991YfTHMJLocZFBwbMUt6nYVIGJk8wt
NP4wZd915dGsK82vnel02djeYwwohH+sbar8i60yqoMkCy9A5RPg3hYqgil7BP2BeuzaZQw7MAGE
PeqGJzXrPN9qbIDHrATsoL0BEsHM+ZzZDDw+zoTMT2/LoCxS6GVPfXGLoGNKYvFmQvnDb1c/WDjh
tpKiQq86bcSATQTXFiRaXiD2uCT+d4BuX+sX1hzkVCqb726jYwXJWscDizG6pvzvqzzCyVqPEdJU
UUJuWuioFyAeAc2w5GtsDr1gRciLkiGnqWWTKmoJg+L9mOe+XY2SN9y29wsr+OQmAgACF1pX52tJ
aWV3Aw8t8V36qLzRq+y6/DwevUi9zd6yo3u47GJ7i7IxogJNYwsvEZGDP4fwiGMwnH5jsa4mRb8q
qvTXZRObI4NAD9kCqCo5oJneNEg9TWs0ULxi1pN1B7VB3cTLQqRdQTYqEv/bcQSM3HwUMICo3KjR
6HqvQmrUq0AA4r54i/I1LuObifWS+uj2cc+XtLLDd3XlcGaJV0XXOFiS67yBB/y96OITZjhDMy/C
pa1+UKOGMP3iRK3dv0Nt77QQlPlIGhO/HTRDkidsrwv+e1BuwJfkGgci8zGDNFYMNAk4jFJ2B0zH
pyR1vxFqokRTVc9Tiod5P954nTYElaHTYNGGr3/wkVe/QIjvpjtahd3VYKpJHdc3s+FnNnpHb3Kv
3XyQlBq3dUBhuUKcj7s8z4DbrSIbA6v+mBjWcWlHekUxtu3HegkdqqkyA+CCWug45RARrfUvuW2b
fpYZ+e+fIMzKggIeWZML0hAh9Y7J1KVIefjKtdrvjOVbPcoeSpscF1czsDrAhED+A8OkQlBYlpmo
xmLj+3rJTxq3SM6U79Are7WH/L7BZ778MbcQRiDl0YcCEgCoNHTohTXVmVot2ceaIgIS/UD/lGO4
UX8oP5s+IhEnfMlCYJZlc/g7XxaGgRfDYpGLgjv0/GAZBKKi4GzEZkbGEaqU8RV77MP5oH2Fys7J
koGUt/FCB50maMZ4/ONglHNzmeoqdmvkbWTkTZDNVaCoZtgoMvzQNgLCDA4mZvBBiLiBMbIqte0u
gxmrcJ7qujwhs0dVrK2+jIYm+Xa7SwKsHNUkULBACfl8SWbTxbRNYKvRzEM6/4Rad6g3Mimp7UWP
lgma//+YESIgxriJTdwMF/3TeLDeHKB4Qaup5NBcGCBKGZiZPxE/A02p5Ljt7uXKsOAh9gCKmZbq
Q4QJKS3xJ6u1rwdQDWDCn9EgZZYj2dB9g6gtuUjFwX0q+AgbaBcnoEGP5uGtBOFFWlwvRe4n4y/J
oeMh8qyWxbcUYHY0RwGL2fi+qZhWquk1AZOH8ZactNRPw+xTH4JgqQry615Sq9t1lJU5vu7VHUam
IqvsipBonMdgmP+KvSqMa0mFZxu4sCbMVUClFbDwzZCDR1WzosTsI9BPhK7+zoa7eHiCsgUmO39c
3r+99di45AAn48xzYozEjOAC3+iQ5rZPBOXnnr54iSLZtG26hPoROCV4OAaqURzaUHun6Ty1rSO1
/1bHty1kqy6vYm/D1gaEihFar03edzBAlTlkya+B5r5rzH5ZLeDzkuQxu1vGKRcAVgIcS4SuDQaN
1ZRvGUgmshTA6to9lNpCDh4FBYgkSeF3lOje+Dzo3OFNi66vcI5slyE5JDA2Amucuk8gXghIRQ7q
eKeoL7ZlBybLXi/v5u7ngjtwVCNGv8RndFnYCh1Lh0R6Vh007aE2ZPT4u99rZUH4XvkylsY0qDUE
VNorqAKHDfNOaWldj+1y4qCUywvayTx1+J6Duo+JgaUNrLpUW9WgjllHeqQd3b+Kawo9E/adQcej
OMYH9llW7OILED8byl3IuHiNAN2D8zDRgBE/WSgMVnRE0KM3WqofGr0M8IevdnprJ7KC3l7AXVkU
+655oUxGyoC0VeovMbum8Yua3Q9SieqPiu92ZYA4wC92hr+cunAKvKixsj59rCHTUpsGuiLUz/Fc
1QY8Xu000iBynjiZb5AK6fsrGFL8BjMdvIwZ2z+6UVL42TkkgA5iDNMBPno7FJbGdo6ZCoPXfbhU
zXCajnzwTUb0suO1uGBASYJpY3M7g+tUBqtAJtZG3aRl0Emhc1B1zaGB1vqQTkezUyXBeecgnhkU
jomlgoqbZWUb5c0XBy0M1O4kJ0NmQfBTVqRdsqTcQs5Q5C4Oi/Lz8tnbiZarNVgimbeNB0CFpnGL
4ZCfOTii2NIGjWVILoCd83ZmRQiTBpQQUyeDFQy3RXi5svHK4JUG+sIKPB5lF9rOYYM5xBMorAGG
LRJVaElJcTvAXDG1bzHmcW03w1Fnt92Ufr+8f7tfCMJ4vKKtb0dw3QmFLB1UcgBKK16GqdXZ9O2s
0H9XN8tFrQGV33/s8N+xSmy6sXe82nCGiGo2iK6wErCUObI3qGw13FtWVjSG2triwUrTskDBS6iy
Kkx/H4bhq2Z/9RjzaXZlae/FcD9av9wZlTvj0/+2oUIG1yRezJaEb+gAFYflsZKRy+06x2oneRhZ
rbEz8wW5A5yj9ziXqhKplGCcbgG96Y/LS5FZEuKDNpXxAqEPHpDaELrLdfzg0cS3Pe1w2ZDsswlh
Ql0wZZXNMKSnySm3mqvCkOm2StZiCrihuCZWTnisU5ufFkt8SrTQGWr0wsrTnywGpUJ8I4weiCkV
hCbipGrNIeqN2bhNW8V7yCbjjyIShDw+HsnIFIUts2idUgxADZFX3wGvEDQuPXjxcOpG45j10NdS
vlxe1m4I/NegONULGaAyW0YYpJgvRz4aVJbqV6CCnC3rmINqPHGS42WTuxfiyqQQdbUCzKU2GeDp
jeFPcR9oE6av9SyI1UcKy5et7Trhypp+fq7yXl9I5yhDZGHsBkTclrm8tFMne3zxDyMkODZ4WP/+
cGIpALrvrKJ0RHUDbGDRiArFFUVlYPZRsOpvWE/sUEX6el3EhXFTT3ViSu6y3Rtz9QP4PqziR+X2
+qSp2FVC4ijJpmPmgXlNLyVd9n0zfJYN5RUMUAphaum9pZhSNMtacC/4KplKPxvLH7Srv17+bjJD
QpSqc3vo4rlrQWENcUnnnjEjsDXZQ2nPFwGrAsUyqHqRmQrLYXNndXHdjBFRMZynNnel2oSjUh2o
0VzXLpOknHuLwrZ9UEnw4XP+99VHUl0KMTawmUXMaZ69pLqDmt2htRNJY2PfDC5+jOLwgQ7j3Eys
aRDnTGAmnW/yYYkY0wJD0STX8u7eAd70txXB4zClmeENCisGaoVZ/iNuS8wNh1auhq77fNkb9k4x
h1L9bUvYOABpc9dbYEsxhgMw+YlhS86PzAK/aVafprYJIRgpwWogAp78qKGoenkJso8iuFpSVJ1X
jLxdZ1A/pVMwEyWYaRtdNrOpFkLhg8sUg5IK46b2pjaTuoPp0toC+TSYBw6qE/bM5zTC6ZGc1Oap
MAMrUE/pTxnNr7g+riyC5xTe54gL28E5zdCXhpSAMiUFvVGb7EtNnbeKSjnmeMBeR1rBjogHGIx8
iEsN69Oj5qo5VkB69qEXccbMJJQtSvSK/xhDqx5BAjN0Ynywc61TtZhP3fwfaVeyLCkOJL8IM3bB
lS0zX7619qoLVisgQOwg9PXj1Mx05VNiKavuUx+edUVKhEKhCA/35SebRQCITXT7e8mnaLOwlXYh
2ony3ZWk+Qi6fMyfgoqT65DsAlmlPtiQD4KUb/1CUuUY0d6CLs1JYZUuhKQm6TALcIfQze/tsL7L
7grQdhdDZAZ6kKHXcHuF8tX4vyvchCPQ99ywl69PFmHMnzQdJoVVhhrqyKP1zeDGpowUatqM+wN0
TCpUx5434lmCexYmgV6Vkoy8J2Dn64DmI1QPMIgW2kMVs4rEt9e2u50bZAhAeWBIZIgC7NNSdOAS
0ZvsS+uXSNKat7dNXHWpf+8fKgfb3qGlezVc2WmVlhmYdERVNw+txIpaD0W9AJjjgxE3aZIrCXPk
rBA1V31rbhoW7KK1K8WquvZchCtwUk7lALDV+3pJw5UbUV2+xyxx4FYq9jA5j/9tEDzF0OvF0C0c
9LWPmC0A966JyUMxOMfRnizwIbODXfVvOkc5zH6F4JOtSbG+ymxk7hOmb82hAONu+lga2js+1RhZ
7sV3z2ag0+/syB3SJwyV/Pzr74nNNaGigiFISGfICApoIjhsKnAeatClhdy1T6MhMGJUfF5192gt
9RdMBCXT2sWZmb74emlh1N44dDigt3/J7lf+zT+Hjd/4yF5vuuGDf0OY+CGWzsC/zSvokaRh2i4x
yIxiUo92pGWTIhpcnxisHhwjBhQR0UCQa5yaPQ1jXsOoB6Ze26OY8VNU2vctAJ2J7UWHU8ZnDl6e
r5jt2CaDgd4DyVTXqQZlr4M2tHKhvI5KPnpHkKx/vXOi4mnXWC2OfV6BZtija6C75Udr4dGkmyUi
3OgqIs32T76+9mASoFOMV+MqvdIkpEZOwEsIhLxePS7ehya/T4niLbh3CMHsC2yKj3fMFYm5xYUJ
xJUJRmpjWUDGXp5TI3u23fEtmW0V/8veV0Kr0AUF4kaYLmOEU2dmHR0yaLqQ8X3Lu1+mX59u+/fe
lmH6F61Ea4PEyA2k2io4SRswqYJw8Nzo/G21Ho1iVbTddqxs7HAWMD2o6l3B4pfB9ri9QBkJhV4I
WqXzfUbYL04tFf/nTmYHgkYTMHgsZ1P+2C7aixQVuT7QKKSHFmof6L+sZDmwt9obzIKH/sv8tfhe
J8AsKY7rjk+YoI8kmJNFjRzsjq9t5il1u3EY6KHWm9i31oBSjNc5n2oI/t3+WjsOgQQIQdHA2kDP
I1nS/LZsHNDEHlx3ZkHPvRPvdBVyeudjbVkWGhHYQxxfaQubEfLQZpnXACH0j0IzDiK3HgZteftv
1vKPGbmtYundMHUF1tKO1ec2d8q492zVg+IKiYRr7HIxvhS/uVn1jVMvgPi2NbIqZhlh72R3WUY/
LUxPhn4ImV6/We3h3iT+EiCWudF/W6hUXQGUw7aBCMRHAwO5cPiXrFVxV+/6xUZiAdoPtMVktcQc
XK20SWdwfnjtnaO1z+BlfX97FVdktL938sLG9hsuTlZr+r2wK9jQC7v+5NRGG6ZVpYdABmdPNdm4
gSaDJJmVOiGfqBa1DmSzN0L2AILZ7kOP8sLZGsf67M25DS0q177DarQ7vffT+PaP3T2RF791c/GL
39plqEJn1oL90JagsIqwLVlMhhTJ2ef/ZklKk9Jx9mmvr2A2WJovvptGnmZ8WXXvfqX8+21Tu+fy
YlFSwmnYBOKotMDU5/KcV79s4JAyFY38zqWNXt8fR5KePt5SL8XIQNQA8sEIKjtxMz7p3rch43ct
VWAXVB9JjjPa0pOM4CNNlW0mYvWOqYnu5tTaZ7CxtOHt3buCcr32X1DFvfYJc6D67Nb4UmOT93ez
Vz/amQGSS9Zvsu64kirPacNhKNzHftHEiYvCftPmmXfkf89tLP8YKSy5QvPLFJDdQ5dW0ch/Vp5x
Bv1wcnvNO8nrxddEnvd6yUbTuTiyKDd09kyfZwtPPKiqugnLoEdXOOy7wWpcjU3n/Lpt+Larmrp0
T83c9+e5AE5c9G6Ys2cNegdao1J/23OgTTAcwFoPnRc5wyyI5ZUMYjKoy2sx8eqoxn9rvQ865y+L
hdvnQnt6m3/YkNDyKyCnLSR2V2xkb03ZuclmM2adx1+s0ROKEtjeNwPUkUDyGvnl1Uw5GT2baqaJ
ETvNwbO/RG/rhVkHn7WHNusAYvMVBve+1YVB+R4uTSLsQUf5ZhJP+gq43GIFHf/x9w5hOnhnYIYa
RLoyjpJRJ1/7ZmNHMdC5wzwU+GcSeKXiqt1dy4WZzWMu4j4vOpRbLdCjTDNlgTdl72hB0Olqu/f/
bT1SLNaNoUtbA1+Jds09q90YCeldXqoGw1XrkcJxN5loDgqYKauPrbGeyqENMqEa69gCrfRswgvt
z8eRArFrTqs9CRBgMdd+QyY97HrjYFDvi+a495Si3cRaEojCVxTH97KWC7uy4KyZ4knTUXheSu06
LHrTevK1zPv0nz6VJYVaoyfc6lbsobWsoVlDHnPKwqlVVWcUn8qSYq3vLYtecZjJtDTMsrdzxoOp
/ttO3e9A9OdTyQg5K+vIDO43RHQOqtweOxhNq4r0UfVdtr9fnKKKLugWa2ChZgP/2pVTXFna3z8I
4XIbbB7Egv6VvDfaOlqFsA7Hxp07+3YEHJ5ffrv95fdqWK+sSAtxNVcXZEXmLcohwpGIoVf4RWua
R9H1LCDUO1Nbi1u3gVpc9nLb+P6h+rPCzV8uNrEbqr7G5AOceyUhGJtCoOOr+g21c3yx/p7YXTyo
UE27OfrltkrxD+VRIprN6Jy0p2FMhBtXoEav7/0+8QIrtI8TWsnvu89VDMbf0+0V77vNnxVLMbFd
uw6TXjBej0W0VqCz79b4tom99PRyfVI81DLu4qUDt/FX8yvJzHeVRQ6NWEFJ0vsdzsOqCFG7t7G7
UedDtQHVHmlNaTFMadeC1m41xQ+jxegYr8Y7vfS+53RpA2sam4CZREEMtbtMwK5RkAGw8gpH0ZGx
1Fim4dE62m8Rt+ugqdjDDMH7YlzjdiWK07iXSNlYHbosmLS/wt1y4qBw3UNwgVYaAVUa7TFOZkXU
Wo9jvaggxXt7ChEulE5Rx8Z0hXTdZJ0+Z5YBUuO6apMUnVCT2tFC0HMbhtCeHWCLNUWOs7fAC5Ny
jtMClTBaVo9BTD7kJ1p14znXM5ZggCiNrYqq1Jj3PuClPenOsayO5lmFGfDe5Oj76ivYoXvk3HrP
P9lV5we8NBWvKZVJ6f6BNnFDUYYEJ2yfpwEj/AlSAk+zsQ7BxLzEdCvVi0q1qVKS7xmrsNoVi8wm
oT+6FbNoUC/MjuyUVR+7eVad/r0r9nJXpXBuZ31vai3AqI7+tmr60K/OfucpXEVlRIrb5jj15SJY
c3AEhlbNJjEKwMOV7HZ7wfJyLVKk1prKElmRN4dOH94PdIqIVypq/KqVSLHLHOaMgOsBrGl664To
dscrFE4C9FY+/31UvlyLFJWF0Vv2Um2uNzgxb5ponc+oCZk9D4ZchQHc2zhQwWEQFaX+69klTPNO
esnBm7EORdjx92WpxbeXs3dzb/150LEAjXwF32GUWbltwEK31LG+lrE5QYgD3Hkcg1iY2ov69gfT
/OS21b2vdWlV2kRq1K231j7GX8Yiyef2yHjxMC6D4lvtdEox8WDrtgfEPlDN8vjQ6IPNOZ23/bsj
5Jgdyztoap5LyL4CWP65D+f33r+4zS4tSpGJV7kJjrQS7PyniXzy2uWhKL+0PejnqKqNvuscIGAC
wzfK/yAgeZ10tc1QEavHJvpdde802RHYJdWM3l7Y20ie/t+GdHJLa9Iz3KXsgO4wMg73qTOQZdnF
sUqVBHNbTUp+mV3ako6wW4wQQ9pcUVtZaHb3uWaGTu7Gi/eFLjQE1YPT8ZCyr7d9cXcbgYqGViag
AQBcvN5Gb2h8nrswW7IpzG2G0cCPty3s3VbobP1jYfsFF9kxq9FQcU1YGIlIdH2KsmENXVsEYw61
cksoin+73+zCnOQXuUGgF7QxbY4txtdLiFVaDz4z70xSKCyptk7yjjXnLUHSCMo8gwYD+wr6vOj2
1u0GCgKRHgRBtDhdKbdwStqn3QCyOAwR14+8QKS1DFEkqHmvb/6NqY2B2HV+d1RffyWOdmpVzLik
TP60jt+nUg+4iiRuf8P+sSEXAdxGbxyow4IHiedx6+jhXKmK2rulX2/jWUJX0LEsGZAJoqXaaVzR
Ae41R3YI2eL3fjgGzh2DVqn7Lzbt0pgUyC1H2PqQgvWOEHC9j49GlcKrFa/LPYe+NCLl0PlQd2a6
kYj6XYZSrrZ81TTEbiR6pW6rpDP2PtHWVjKBssG0l9x19DpMq9U5+IWWVDukEB+fM/3TbU/bNbEN
kGEqDvBiuT5Y5hR5gwcBkDyb823wrjrrK0n/zae5sCIdTjJBnQGSCSBKsqs3C0jQMbj20PH+LxGs
W5EGms7/LEaK2gBS1wN1CvArQtCHGd9KBxrVKk7cq8k72YrkZ83sO5NnIf3GDKMe6Ly0zw7o58NS
N5swXXgTVJPJw3EdgVlZ6a9SA3aHcf4m9ekQonQ0RhkDJdbtD7kXnTCKCkQtiryYTZWiU2rlHR6R
U3UoS8MIq7X6MK/l196t+vi2od0TgAl2AOYwzHv1ZnVaz6lrNmNAqCoibdBCt3+xRHkccsXX3HVN
oLyAHHA9gGulo1bk2QAlCkxUul2b5HZ2X3eqCUOFCRmuyQG7dyHT1BxWTzuXxZo0hXW8vV273+XP
KmQRKAhp2NzpBYYLWQvCXX95cIbyq99U/+LRAWWI/98tIiV7UNbinDKAkG02PTEgeAl3H+ZFV7jZ
Xv7geaDSglaHeT1Ia2ej6bU5pkAtFwT8nhf0ox1qzox+c2LrVXB783Z9DeP2JtBYQGXJyLu1KbVJ
0Kw9EAfB3Fh9O7DJ1B3mGrQCNa9V0ry7q/M3Gk6Cke4r2pjRBSwnXcF3TfsjM/wgc7wQpZSQFp/m
Zo1uL27fGDBNm/glyA+lEzswMxPIHzCnDnGk0bFih1U04XYb1m0azg7mkm4b3PV24MFwD4MXypQh
OqJjZeMZCBHAnhx9boaiURFv7X0wAK0xZQ0WRxTIpAicW2PnGiDhAzUSJXddpUMLuM7RGLTyIS5H
ouJ32y28QtIMzykIiBJA+l9nSrO3TK5w7I2b2UpMiFIWbTi9zyPyxnowP1E/bBLtRA9gf2OhCn+9
+6RD5Q6UHngPX8PESjxERG0gFOoOPa1Nage5I/Cas4sDqesiaAfrSF3/Xd1rpzFbfxisfQf5u5Pr
pYpy6V6Uufwl0p3EWI65F8tDVSMbvdDgmovWkcOP+UzI4bYXqUxJYXnFLCDptjER3cc8T3dcoapS
5oq+756rXqxH1p2nZlW3BMOAh8JlJion2vTYT1WtuGF2vRWNCpC+IPW5kvtoc7+i6bJWB02DTEq5
oMlrbpjlQWsUl+bupl1Y2n7J5bOrmcpqndON8yCboqpkY0gzwWPGR9Wc/l5YQdP8n0VJR7CxZy1r
bVybnj/cgRcGBLHt0Zrzc9FBSLofft12h+1zyy/lS3OS51lF07XOUoEIY9b9UGvc2Gn6t3ndvB+9
YQgW0T32vHogRlkkty3vfj1glbdAjXgtl7MH3qG+sdHZQT0qB4NE8VKWbRVybX1bpkzhKrstrY0V
8f+syZXsrAW2orKKFi0thpd/mgsgjrgJrZHODfTFBRFvQfLjgh2OqdVnUW9ms+LyVaxYxtR1gBXr
vFlRWPRAsDP1K4qYhhZ4FTmD8lgRUvaNgYTGx2QTxHE3l75wWc9vSAOak+aQTjwLvdrWDoJuvF5W
VxxT1qu6E7tHHlNBgPj6aL7ItQ9zorNrLWBhqDzraZyLs6CjInSpTGx/v1hSnc/UrFOYyHu3DoDp
/YYMp1HkLLtH/WId0r65ebvydGOtMCexBpkrfmE644O/VIoQuWMHioogGgOdDoZJZGhMO89Ni4Ii
Roy4CKwSoPzsw2IoGeW2vFE636/MSHklH5u54e1UQ+DJSiZ7wsMKapTWiHkLHSOylEIfvRzNGEXn
2C/aB6svEt4NitRl76p99TOs158uM12OyQQAmwov1DF8ETaAM4dNWBzaOp6itjrVicroTmiD+DLY
Ck0EGLAWSrlFuhYanX3oCq7CzYPaKH85S43sbKFQ5GEvQFT7YdZDEnQFVY7Ci/YW/Mq4tO9sLJ3K
o+AXtR+MT2s8HSBymkbiRYRpQLpAPVazc95fGZR2eGR1NoLAZoOKN8FgvxAf8rHLeehUUkp70OBX
lqRjOJLRRhsG04z0xO/7Jx5snLbQAn6u7lSaqjuH5JUp6TCiUTY5DQWEiwOtEcyac2dz8oTKmqo4
vRNaYGjjTUYJGjVCKStqeruZjRKpYAaZxlQTobWo2n4KEzIHrAFAoV+5FC98NMaM8dz6qhbcvsP/
swhHcninM6zG2yxMk42EqNEaQFGnB1bSH9M6H0YQWgaes5QBA5Ps7cv8iuEWVRXgkKGIhkQMr0tf
2sClNVuIONb1gScpqsXBcCCP8519ApR5BI2cEdIg/QgFzG+jFrCDKmnacX7w5KFGiUwQtuVaQ9No
a2bOJqiGGA1T/jKXZTR4X1yVOM7ODsMOWKgwDA+WbXl2zaobKkAVikvVpx+6Rj9prg/exjlarOmr
SeYXW5/bsGxzFX5pf4F/DEtpGstKOg01XtK0Mt9OuncGTuBZ492Tg0Tm9qfcSUBfrVH+ksvSlvoW
SGZ9jmtvPAvzY4kDB9b3wFJRgO4cCoxS4bW5ZSnXnBRVV4204qhHgMk4Khv7nFHn4+317G3dhYnf
meFF1qALm9ZtpiGhXh2RuBN51CckflM96KFwip+3re3tHmbDtulQH3hw+QVN0XZq6wFCFr5NA571
R3ugm0OELnuAWI0io9yJj9sk2j/WJLcoCs2bpimHOIttdRFlcD7uNVYMxgtdkXztbSPY5TwdyTo+
l1zLyfFcXIsRCDo9Hb/p+S9Tq8GIMkbccBWWrgi9EEv+l1jeApj3mmh4gSDfqg0dQG7EBraWOjbe
B1aRvRn7eX1buWV2xge1QhBvrmEzauSZ4iUf12kq2gDH1rjrJ6dHzXYiIYa0cO361hDwZlK1TffC
AVI4RBzQ4G2s0q+zmt5bF7Pw8UN9xuagWkc/BCL4MynM97VRvCy8PI7z3IftpKl6M3tfHiKvIHHf
6L/Q1n9tuhi0nHQEnwNd95ByLfEy/cjR1LztzpsDSekjJprwQkMDA01NuciVTtukJgX+eDT0JQbP
4BLrU48E0kmLqCz7JdCdtX5G044lty3vHaQN6QQwAThkiXyQnGmxhJkBTNk79KGZnZC1HxqHxy70
wbN/UeXF5wPGeuNPBEGo9CFdEKb564BWezmAganyImEwlEcbxW7u9R5e2ZGywm4C129jwk4f1R+M
xKrDTerVx4R8z2KISYVFomos7Ns0fo83AeF6NftWjHhnAC4MWAYgRk7tHWdiPGbNGJu1+cxsMN87
rEtK+qXTzfvMGj/pzPtZF3mCMPbm9je94iPGyQY4D/UGhBFMmsqDmasrFoRcjJu75romfqUDUrxA
ABTA+baKISW5HqFvV5zToa9CQKTaYPI861hMhRaZdV/EBcqqgSl6Bp4zcz2BVaNWfKMdvwO0FsVI
f/MDpDKvDxajInUn8CUADzacXe0D6a1At8Zw6Z4asH7f3pCdAAKib5QfCeiYQN6+/ZiLu8lIxbSU
rmCHfqLLKSX+z7RnYL81NRrMfgvsOnlDuv4t8fL/alq6Ohxj1fSprdgBpccnkw80anrrrPWDF2SV
cwbI6q1Ls9MMFSvFondukleLlhKMys/1uq9rSBia2p2ZNWgrr977bkzj1lLqK28nSgpg21AzSoTQ
CsLwknSy/YIyprmYph4T7Ykk4jgHQ9LdW1D+06J/kYa+Mrb9mIvPqbWeiWaRBZpSQ5+jgZO48MmJ
m9CzWZTosd1thEAVJJB0R7/qrznl6IxmD05UTnqoV7Td+0FobcSy8dHDiKgiK9xJ1MD3ogPWgt6k
fSX4WhMQu4EnAm1DSIuMTnEsXdU4xc6V9sqEtHsmmOP6FnDLQ4M6bgC1rCddH6ewW+xa4YF7084w
hUCEmRrgkeQ4lC5FNhs+VjMnc2QC2CDwQDGCPCnC+jSclidbROmjat553yzOO1jZASO7GryiBpnK
xdo28WX42sQiMSLnSJ/6Yx8vVWJGqApkwX+2ujnShVfSthtXiJugFAHE6X3+Y3rT3ZVxGiFjCexP
nfY0/ACoXeEvO4kDnmN/lipFNmdig+cvyINL6j8T0opAWJgdAIX0c2aYb6Gp+OJanCqShr0zsQFV
MB0NRh3k4K+X2mP+Kx0KCC3ZoxcZ64eG3+nVAOVsRTl59zRc2Nn+frGlaW5ZtDbx0jYYPxNhnFJD
NTr3uwAoR67LtWzH5cJGPtgu8xmcxQmmuH/nZegthpMbGJ/KNwSF6rB735+L+/5DNx69+SD8eAJv
S+QoPuTuqURzTAex/m/V5dc/g5u95gqBemixlPFCmkR4y2NaoX53+yrcXe+mk4TZFjBxXT0wqGf3
nmZBVGqIoQJ5Z4d2myxg21xOc5GUEIgVoR7RoEx8GtXNaSyjIk0Qw+Pbv2NvvfAeE0k99Euv6ubM
XOtR5zYqQWVrhJlI78ah+4Ie798S3W65ELSzbfBUENC1yal15Th0yDu3OnDNi0b3cYXmxe2l7D2k
XIwlALEKDAaIUaTjMHfGmE8CjARO8Mk7sM/gwPGgpIb3CmitzGQ8uCgSgpSuiM6q5urOCUELmUC3
APpdmIuWTfd5BQYaVO4Aavgw86wKnMz9dXt9uzbA578RP1vX4CezFM68lF51aCHiy40x8M1WsYU7
3kDA4YzuFJ6812Tn2egAJ22jbm1l55y88xkGFhXIj716KmzgM0FAFFUQuXjlWtBQnzmoFuq1MJJ0
0mnM/Hp6nEDkk0xW60d9VtO4mfIs6gRoCtsOarq8AJ/O7f3cSX0JfgQAFHgDuXgNvT7q/ez1qH01
7WEBRBzsLKXHQncgkcFPHQbmbhvbCdUwhsQXgAasXU7MWo27aLuN9cEwus+5OaB0Z/xcJvvUrIsi
Wu81/17ZMl8vbMTkT7su0JWyy+Y7yBbOINEwA96P536xoNqtF79EigvD9qAFSj/eXujOTbgNIwEh
YgJ0dUXjZWnDCtESVEZHp0GvYVq/QHWoiRhA8jMUY9uWxnoxLIrt3cNuXpqVy809w+y4t5nV8tkI
zdEtoiEfEpqKs7CLOEV0O+mQTF4aMyFj9rX2wGY0272iMLx3Ri9WL9ek9VHjMzQ7N7Gt8bC2GFpM
VTquu277Z4Md6eumqdNWRoWVelbxYzG6p7Qs7qtu/Wzb7NARomjc7TkuRAh0APVMnFY5d/SGCScR
Rb5DC4GFnNjHRbPDvnMSosJD7i0M2T2ybvT5gSff/n6RAfSZu0IAY/uE6YohChYIfQrM6WWs8EBW
XUd7bopjCPZzHYmbJ/eLtVQUlllAFW2A7tNcf/PEcS37RPefmKYHw/T3ww3QP/pjbtvli7WlEMJl
brbtokMhTospkSX/QUV7zn3+NJamohu+54YgR0U9CXc61F+kN6drQj2UoUcGhVrzcR3pc9MMye1z
vndVXJiQAdnpILhXuwNqsZ7+iazuabH6NwNRyb3srWRThgWVHWYOrzDZdenMAhgRdDX19WCDT43Z
qktvz8MvTUilgcHSp5xs0nW1IOGYj0Gpp6EDHXKQSSqunP3VoFQOhDmkn2W+Oq2qc13vER7MsfGj
pmHV0SrrRXFkd60AFQcmRbDRXXWC9WXIsFtYUI9RdoaqsKAqyrG9PQN8zTbwHocsinx3Gp3WF/MM
4dXGfyz4g2Esd63mHJrq0997GUGHEtVKiHggt3p9bnzm913egMwmE+Vzz43Y9tKzR+cft83sRQNk
4i5658Ajg7vjtZl5LsnC8cYB1GK2AuFUT5ZbJf5UJdsZhQjw/bpqimt67wDBqSFiiK495tTklHE1
VzYOeACMjRazCQV80cQdCJH+cmkYkUHc1qExBIcDPP/10kZMQOLxTwC8cMHEKI6Fr6PWh+dU44AZ
TA/yzD/etnh9F/826TsY2nUMwBylj4a+ctn0JGeHmgNEnKWLHmtlOp8WBPgT55XzvXCaNrFAIPd2
nnmRwMmcZNYn8WF2s1SR01656vZrMLQM5UOCLqbcOhhInhYg4cSrAOQ2RTGB8KPKo7FoH2s6fb69
9KsrbLOFQWyoz6HDB8K815uttWvN6MDbQ6Xr3blgIzr4re0/uO6oh64gddhlS3u4bfTKkSSjUvyy
sNOFNxvIYwX1gtRxOszxp1pctFQll6gyJX3ZdhzABlvAlFOAvUJfkEJR9qRhYvr2kna/2Z999CQS
ptKomTZXKzswmqbPNBvJe99tSQ+kR6/Hlda0qoCmWJncEul0PeurHGCrosw+iqYuQ1uA/KNsMeD+
39Ym5W8QLeld0urtwXCGpNFQ6ddeuGMHc1bEty0pvNGTIsyAmY6trdQeSuGdjX66s03+bvSs+2nu
HipNpSipMrddSxc5jrH4/WRgsO0AzN+HUkxxbVmYhp2aR57TxNRHBR2B6pNtf7+wZ9sT6xr0QA98
oQ9F6mEwcDy7JlfsosrM5qsXZjQ2AHQLnMPBy6yHdnVfOu5WAbpnmcIxtsPzqgL2+hx72/5eGMIt
mFO/ACdlVcDTSxvdxlRv12BZ2+8Lm79zK3+HgvEZ/fz/aFmKIMDIjDUQ+BiT4HUa9J71a9CtY5nZ
nyoMsQYpeHXFkH2szF7BRqDaWyme9LTRU33BWchrLaZdf7S04mmqVISv1zWH11srw2Er2xmnSsw9
Zov7k+YFoCo+WIfhNBmBuha8/x1BxgpBZMwWyLUgMZtIJBuAPHpj+ZYb88Zqa72thd5Evcv9YBRe
G7SFPgeT1n67feSvgXi/V/rHuHQI69ID0rjHSivx3J7A/Ryj24ix/vWRPoLvIV6OpFB4z3XdTbIp
HUTDY/XYYl7jsNxBfoxH7MfEIq8LWcSPgGl8HevIC6ALiAnhMlFh5rYFXZ+aPwuWjqcztNmYc/iu
MIcvfQuGa27VKpDQ7n0EPACY3UDLf9UOsp3MAAsJmk+Q67Df+KNH78hQmHPQtbqoAqoVqtmevZMB
kQbHw6MRoxBy4msYIoP6yIQcigBdNoCq0/jgrfabf+EuF2ZktBDANmNFHIw6GtbYBxpzjibPfhI7
uzOF9xX31GHx5xNL60evpuAbKE5C0+4n4iseRnt3x+XvkLPU0oMmso3RtgxUis8pBDeOfWfUITLa
MsqLognnqVYNrO4elkur0lU8jJlAxRg4uiWsxONUnswYPXcUxcLZfMmPHIwesapTtOevlzalS3kZ
mlSzOqwU3AHWPUDywwePzCqasasHDY7kpRUpDAhqLXme4tlspV8LzDKsyxyMuhUYnQgzZw1Gaihu
Y5VFKQhQOjR6bWP6F7j1JgKVbhG5RnU/Od3jIJYPYGTpwrXXjrcdWHFMfiMwLu7MVtClaQlmDFy/
Tgwxbu75rjEVSj3XoBJpO6WrWWPME7YzwD3XL1kRuuFwSKMyBBeGriXDdFhOeEgppQOuC7mSWele
bsZCt+caZme8wAMx5Us4lB4YkG3nq3B0N6qH9li4WYKi/Xt3Vs3OqlxVup09akKFNMMLtSh68IB6
IXLH/3bu5ckp0xKDsYgSXuOlkHQEz+/6DNQbTzoIab1MPCXPrtaooPL7XoP3BebgdMBypM8piIFu
got9zUvXDLB5p3zunjhZVDQP+4fijyHpA7pdgXveQdmbrg60kMgZElYfTQ5kT9Omn4bS/NK5/uH2
kUBxdudKxAzMP8uTvpvh0NquGA5/tqSuGzgD++gV5vqucFrzcz44GECw/RYCQ7QMdbC6goncSb0n
H7QhCa0bgrn33gtITobILZfmpS7TH0JzeGSl5hJk8wpsKfkys5x9NisBRJXnV1NszNOD3mVatKza
Z2eqP3T6esdK49lNtch2wWVnrPcixVhG05h3U9EjmS5hCiNBbdY/5b47gB9lOU+a9nmuMzCw65Di
7ueiDut1RRLVNCQAJvguY/lTMeSRaEaIn+ZDSPC/BrjGkqYHusYQQIP05XQs+kILxFp8gbzAvW7w
d6bRxHbJjm5DT4Xu0sByqjtE4D7gaX4YBE3oUkKtPftIrPrecIzEx4sQFO0+7n2adBsTuDMsR561
Rx+AHrKiz9+aNNEZu3PX6d2YeadOWElpO3cQGjkOoo80hrlDv3iuxZxgIPpOq8oDm+hpg/kv7vCY
lx2JhI7bFxQNbdCNIxhi/I/24OtoCbvv6Tw9OhC3yNvlJ4oPmHIYrSdaVDmowurPJO8wyOLo30fX
uhsE6F8sUd3h6/OEOc1Pagg39K01DbKhfFOsUxflgrkfyWCnx0Fjp9JsD0Oee2Fj0xlsfJ4fLb39
Voj6gaXpaWn4qSXWgRdeeuCeCSKMzjtOjvPALaQK3vDCl5k8YzaYwJOyMZ6LdQWSjbvBnJYAUTv9
i9Zr8BVqhIY39u8x5p/Mk5kHmVaCq6ZGFuw3LsjAGvpm5hqooAgRQSfEGDVigmtU4/ccSLLIGwxg
tqqxDtHR6w/E1pxzasO91xVEBlOp0ajl/nAAL0UGPg2jf6pqU4SLR6dtGEaPy2LyE4e2RVRnGZbY
dCkyi7LLA9B4/YS8IoD7mnZ29fKOGxNmAds5obn7kTlVDCDoGdwWnyujPPW4sR2vM6IMY37P1QTl
Hb0LPCN/gL/euyMHFlp7g9pxtgaTnQIP2+Gp8MGh/TZLmQv7CZ1Hx0ycNhdmwFLb/LBkDASFZAaq
tmwEnHqBLME4d6euIWdmYFqvJ3OEqaqI6lmiQYg0MhdvDZqCvgMJ9RzMw/BQtVYXlkufowc9dkFp
TEvUpX0XQnvty1DWToRw/m6owXEJmhU7bvT/Ie27lhvXmW6fiFXM4ZZRkiXnfMPyeGaYwAzGp/8X
vc/ZpmFuoWa+S5eq3ATQ6G50WAtCNMt6M+NRcRZ4oVd48Hdr7u6TaVCWJ25UAakNYIbZkCg2OGVQ
vUssRxSI5KiJpeERM19Y2lScxLwHWD4gJe3RNPdDqu610doPWV8AxTeqJaTTG8uOq8y8CoHEjJEg
+qZMI1I5Ujf5qJVV9mjEqTubZDiZcpnZ/SQDz5Am02WTG7lbidadlcmRp1ehsQe6VoZUqYV0/TBo
3tCm1aUaq+j1nPPn0ggzp+ui+F5vKPK2nYHWVs3YR71QYRKMlgdMvqCopPiRKd0OxXQp5eFwA1rl
Zh8pM5rYGkVzIpDlOKQ0D4oRBakS/5RJqR6HZnrU5uiua7kYvh+ujn3IgDkGtXd0IKMAz/iKYhDB
7ZQhgNLs3jV/5ze6k+xaJ/Uth9iwaOgDdlLPcquABn/BzrWEGivpjM/ISZ0pxZS2gVwS24wqTNvz
EAS2HlErEayvl2AQKuCpYerbkA5a3xyMcr4wteLeEHgMdDxRzHPCSoxaUfu2DiLYyTm6nkTZbskx
1zh1ts1ny+euycwDopPQIVSMGCnHI8I2Sm0Pvjj4+bcJnq2UeJ79O3zAckjAvtEBiwBSOrbBBaXY
JIzQox4UZLidi/FQZ/lVFS6WSzSeUyclyV5Ce00BsrNEyC7lWPE1IjgkQjIOIK9wlKVTidEDuj/S
/fmwY/sxhcYUUcNIFkAOmD0fDcB5dKGJDgf196hcx/RGH3LfrCS/SYgnyPdF1DjNEPl1NPomSfG2
uzv/CZunvvoC5jTSwoitrMAX6MWFqNX2vBhOeQ/DwIlaN+PHlSDmDSdmU0QRiKNSPVyYdQWU8qcG
LVTnV7NZRlmFcWwSnCphkSoEwSP4Dd2UHFVv3BmOpNnlfmi8zDe98wI3V7WQaKFIhIorWwSbSmse
qwT3s8mv6AxyhfbCpAXnmbh5Y1ZCljNcPdiUPjVJEkFIaMSqR8emsa26Qk1GGAJR6K+iMuHkOLZf
MZ/LWr5oJZHEaR+2fdZiwAvwhU2rANCCciqu//FA/BTCGG/UwVQgYMdo68F7zJYfO7D/trZynHfh
sfqdFp4ZB03AO7FNhV9tJmO0mzKhgBQBpsBcyzW4POlJFYCmOVvkIBctj3KAox9si02baXCq5WJU
w6cYJIvDa69z2iQ2RXzaUzZ1qqqYpNcGJGQ0o5QCDeyx9jwS4ZDXIw+9fPvIVrKYFEkhaX0E5njU
X93Bq9EJ7UUHTMMcOze0RXe44yeGeatbfl9pIlVAqtGg+SkAXP8uxuMDXXzmoQeW8vmLvJnuXnla
NisixkYRJhmyIgatqC1JsR+L01NdKD9Q+vYzSz+oQ3WhkfROLegFCg0ct7jtC1Z7y9y5ukpSw5hw
HQZHBIaYrT+mfhZIQXmvPTYHACRxVrxpVVYGmTlLMRHUqTAsFLnjk1wLdtgafqK/ySEaFCgvt7Zt
mFfSmHM0xW6QxRzmf3wfPBUzTdlo093gS57xK/F5bYrLt3+LC1fSGIuJvNrQmHUD01IrjtKVXhXy
EqGbdmQlgjmuXpOjcZKxoNTYTbAbFUJ0UcocvIc4B7V5BVaSGDuJx77ea1lUBEb2RvEAVIfr0vhj
XsSPMOkzEmHMYlQbYWOBuScotN9WmSKtzXEp24m5z2WwzU9glR+7KkXcp0uHAR0FyfhmJsQRajzg
kSKJm8ZNy8yvQJtz/mpz9o9lqaiEntK5xdKy4nev7VMkXxTeBPG2ZVytjomj1Lyr0HyL2zQ45ePg
IaVS2CUCRxhjwDlIltM4wl7luRfetWJJK0RdaJNmadSQkoeFjhjpOXc2/KH1jEP/Ooj8UZGtqwUE
BADGLC1MQBr7apBJGsfJqKNRhbqYuS11O8N4igB4h7K3h27pv/es67+5z2g3NjURnHlgumGsR6kp
PemHpAhmI7HVzrKzngfvsGl/1zIYm5EvjU6yCRkdZn180VMjJ/FAODJgwtBVnBAtj5nHI3bgSmW2
E51ifRpSSI2Pk5Mnjrarf6HTxk72FhpGHH7Eunl+q61krIlRVVXcxxCImBLD7TeDcfPn1229j4wl
IQamZI0cAqrwLSQXpvxeD7p9XgZv29i4qu8qYVIjCCHHJrGRBVcdyY4yO3OyY75vLGwcr2i6ecXx
RkMyzAAf98YkZqK1KaA+kWyYn6GHGBrK7NIRHGkCeIUJuEJMSSANwlnq1oGtxTIHVqVSYZEoRO/y
wzKIVvnSU+xCM44YcHHoSXB548Bb9nItkDlAqZlyAfApgODoH4Thl4L2dynh+Zst9/kpBMPxX80I
aFOzWESsGuT6xQDQkTJ81ejrzIPb/j5ODL+2lsO8sJtllJvk2D1EVZONNLOXujqAAi+Twwh0Agel
PZDkoMRPeDOsmzq6Fs26hHaM5czEElNc7VIODD+9AjYyBj73ilM5ict7Yn9HWGEWy7yxdZrmCph6
0QLWTE6iKMiKdzcYhb5sQKElL/2DNC1+yVp8EWvyYyspuxoIHrYlYHJFH16UOiP2hKkDWyH9IbIa
r8pa739SZ0zMfD14HdWIzMKsMg5kmmzJjzS7doDm6MS5qx1k2/yBAUeeSm9mgdZnwTgQDNcQoWig
BtS1ACDnxo6MHg8HreyK/Q7opxE3OG6cJUtYIKX6wln0svFMPKqDBhj4y0BIQPMqY+VzYZrRN58W
gQ5mz0BxlRY8Vg6muXpn4Q5CsWe44CrgxhWDUEOWMDOkAp+YWXMnWBZucgZtEPU70pOHIhZeMK1w
IGbMw63bMo5fhDHeU5bF3igHrHBJvKDZStuNuwX0aXZUcLPIsI2Cm/w4v60bhuqLTGZX+zCNwqiQ
6yAX7royt8n8ZvK6rb4P5ALVYr2LjPlFJTRrOgULS0H3hMSov8wC6zqAyUK3MhAT7HR/Ehx+JXvD
7n8RzJhh0kQWaWIIxslF8lEVb8/vHm9lbINXglZ4kPRAgDo5rWGn+2jX9S7xY/cdXd3Um70Cz7S/
8qPrhbEYh7JRgyYghO8unvVA9LrXFG0B4DEfcRdCW/lluSPv/i2awN4/BZTpmJGRkAyWmaugZ91s
TQOQDJJHtFTh9dnpTg3QX1dwMC+jQ2ybeCgsBahf8mLXLT8AMINP4czVmPPCpIOMewjcXzPQVAeX
38ucFGoETDRTdcQnXpJr8zquZTJXw2zjymiHHJP//kh80cksl7gx9lmOXMwHO7q2w6vbO69RW/dx
LZS5KlaZW7O53MdEfB3R55zpj2rI6X7capz7spvMtUgzoLCNBVamGtjNpfkoO/Wm3Y42HiEoiTmT
2/0cWzv1OgRlnBXyzpJ9xMqlJM6ZCOlzf7dEY+Q9xbZ2lZ3OgAfGxqo73hNhy4yvdpV9vuZwyFoS
F3j+0+lSzdPHUmqOWdG4tVHx7smWn1rLYkKWqpKUxCyxPNI5kp97//ipWPwIlPCMJZ615/qpTUO0
lsqELU0tk0HTINWQEBDojgZf/I75Q1f8uby80gnREsj1eAmwrXBprUoKE4qYVSEC7hJyQ1TinefZ
rSTEBKVjeBF6EFobRV9bdqfChnUPnaZwzl8XrjIxVilVSkspNBiGj6gg99pyiQqw24kzIKH6sds5
NxTa8CuGuIx2YIIGY4NsymCqiiEbDJRIAMzlykCRdpUfSaAYzohEReTMGeblc8PmrHWJsxkL/EUq
s9c9qre4NpAqHsbjYno/uBNVv0Hg5/EM0Zb5A+oJYh5Fx8zYN86LoSeNVo24M72FwvDsAsD09RdF
QgbxSOTou79qUfwikTHyja6K0bToMEq2gEx9AVAdbwu3Dg6RnIogX1pQVhh1wfT6VGoSFqUTd7E9
Whug0H1LbWDwofMn91ExdBserOCGUTfWUtmFKQbae4uyCMqO2lP0lGm3lckTsmUCvkhh/FXdjj3N
e6xNBQ6Oh2R06WRoaNiR5cByP0L6bEJLr8O7DRuBwRe5jMvq1UGyJhGr66r+Ih9x7Wm4UzPxCji7
jgkELM412DCwho4BL6BHASPvG0WYiUASQ7yQFysOSEJ20yVxQWx/j5GFyVXeqoB7FRZ/yF68tUTW
pM9ND8Y17CxG1xK0k9iTVyIIQm/7nf5TtOyq8DQHBnbahZf0pO3/xwUztj2pug4tc+hzNxpvckLD
FUo7PzRPFByxO4BnJB4NeB5z86KsNpmxNXjOYpggqYqgJQcjBjaKzjVnm3qzEsHcRRCFRWIb4RwB
R05dpXP6K+IiRVPY7a8sUG1pcBc80wFIWUAl41kC3pkydzJLYzJEPaRLGPY2HQChjb6FFBihzvKW
TpyS+JjL7fANsi107l+V5aDHC4UqMDmBnLx84aosJwxh15g9trjQIlvAeESvjU7CRWHaiH3WYtg0
H9XjuZ2XKYk4J66gCTZs464zdXTPAf6Mo6pbLkpfcCtBQwKWHRZtnoK/T0G/BRjuwtfK+C0kr2p9
nOMror7o9UOk/ZCb+ym23PNiN+3rp1T2FSabUTPVIZYothlc/ik0fojW/XkZm9u4ksEkwcrW6opC
xcoiEVuoXcbNtTLt6cgpYW7eu5UYxtS0YxGhYoCl9NFj2BwmwnMTPAGMMUFPo9YrIwSYwMcepCP9
c/IbvOdXOmAtX7DS66q2WlXJ9DZoB8zgTD9mzbQlM/a6Wd1nFjdFuKlyIL8BPhuQIr6xAXYhmk41
o0Znxym7rfxxV2GA3pZtEWaD5+o2gyI4a0y3Yy4NLUeMj20agIwMHdjA5ZvlEaxdZA9RtBN/6vbg
ak4TKOiUV4M/17y1TMa/jn2RD0oKmQvkOFq3DZSI+vY3nf4YkGBpSV8tjjFIE9C/S5JBUDGqmLkB
LxxgN6icecKcuufX9B2GapFlYl5ZlAGZJLOD/AKd9LRDMBZIQ3oPttkXUeqdnJJ9bBm20v+a884F
954NIOb3xrI8THPfRkoMPGEMNCeaXVDrNIL5ys7lfBf2EgaCS6duB877Yuu2rD+T8RJVJWqxEWEA
y5TR5jbPdmLy6o9bbnAtglGpIZrLpJfQmSRFokMNhNnZezqimU4Y0XzNyx3zFsQok9ZbvTGiZy6o
rNgRY81J+uhvnMB6RYweJUgUKfqMbpoiy3+GheGRpgUi9HE2dDfW50sQetu1Hr2RaXCjXOKo1pah
Xkln2cqAbwav3kB6V6EabhCnBNQn+BbspuR0X3H2kiUtI2pMlXrWkSCqb7pIdycp46xlq6NmfU1Y
vjIaqZJZdjguiQZEfTARkRTtYI/Vk9zu1BR/Ad7eEPZdzvOpvMUxfsKKRAMtE5hvJMJkxzGwd/6m
fvVlccsnrByFNZpVLxNofiHVpxRuW7mf1XE/UB5mDE8lmEgzpAv3+DLlVxHDHxE994PsVsgA6aZ/
3q7xJC2/r5bUpnVRdAXOq2t+lulrh6dYDSixbnw/L2cr4gETEyCfZICyfaMXVIpqMJVFL7Ims2Xj
mBs/LJ56b+VWcD5AroBz3QB1xZMVr4BIwxiYD872GpbpgHy9J2DSwjUeGwfvWV5mctEq9qW1FsmE
P0mf1R3SEWAYgKn3wt+qhySHI97BWAGI3I3uuJnl7Z38XCSj5wCtidGCBImDI1xZtu5UsZ3chO77
5Gu/p7vKidz+5fzhfbRnn1slo/iaSoZMW+D41UBqXANJc3ecXeNpwajWDEfusFiAVLvEyRs7khzB
RMYFr/cLbj1+Y/WY8VUBgAn+QAAkMqsH4l0mYUYMN+M9RylPt5ML4odu62N04nfXepO7FJ14m75x
S75IZdaP0SQjLzWAXQ6NP6sPVhKi8+Wy5RIjboVrXwQxF38GVJmU11ie0KJ2bHVBR37nGKyIEmJT
cmmmx0J8ljG3MWdDkJSvg4F5r47XfLY1YgGwHfTigrJJA1Qk83boC02Mi1ipA+lKDxTZnX0VQ+r1
A6V2s7NejSC71jBjkVwlz/IOAHK78/q2dchosFQwVAMkmm9QalkCZr24BWDFTDA5jsGjjApuF96f
l7IcGqPU5loKE1nMYUkntYMUUc1OSqHup2rkRahbNwdCTANQfuicwjjCV/tKKiIWUQ/ghiKxlRfq
Sv58VSzj04f8V+ahbwtkE7g8sp248lH0RTfn1t424rUvn8CY+EaWNFBB4BOsFGnmuK4fEGjMmAO0
rjszv48bmcfvuXl+GlDwQNyLGhh7SYVQp2ASA/qNNJHUnqUKTd56iJBD5gFybOUQTYTj/4pibiZo
TvpoLCgFnnAc2bNqOQowRU06H5N4vq5r8aUgAPaubkQ1eWroy6z/NpsfoGm5ikSVhzjI/Rr2tCmZ
FvdUBQiDZ3/yFLdEiepHHVgeRk8OKInHE+aSeEWNTU1ebQJzwmKTNeFIsN8iBTbubGBw64+h0mTk
1VcimKC/a6vYbGSszKpbzAUWdif+PH8deUrDXEfgDHdT2EKCOF+Z1m81PC0Ey+dlbHUGfVkGE+kL
hAKVUcZOqUF+2/fo/ncLPUD3vOUk+8mNHJrZQLoXq2f+KW1aVaDtLmDGCx3St8GfRi+QW2uhq0rp
jaLkFtrbgN6xcBguyRTfJqrsta0SpNZlDyK7aJlg0YAcVV9SPNMzabQ7jN8amYzbhLpGzhtj3/Jy
aHMDDTBQZ1WNtfpVPhoRBbBsUFMM0hWI06J3YXhQq9o5fwyb+roSxARNVVZFnS5AUIeRTDN66y2L
d9A8EUycUDVDrg8DRMRH60p2ACDhxDjXF2oLN/1t84s88BqxeBKX31eRtDWCzlQdIXEmBeCHMBpU
zZz321aAi4aizxNi7UuIrrk0hIwqCmhR2yLamsv+qsZoeJtgvDx/odK1Wt7mrbCL59LWi9I9f3Q8
HWFMTT+M3VgW+IIsSn91RrZHpt+dVXI5oKfrvKhNg2CgawQPhiXnzNxVrdGjujbjOhinDvCJxU1R
ywdhit/Pi9k22p9y2PK+FipgNkGhLdCbBJDwlxagcXKj9sbpPRrQW0o6dwZ9WASI86p8F4QI4Qio
SJI3KlTe+W/ZNhGrb2ECL6EZ5kmZVMyae5JPXsQH4o4XmTe9Jl6/a/3ZOeo+wPPlXREoP8/L3urV
x1b/u98KcytlFcTbE/jmg1kaAyLdpsZzOR30OXYxpQJuneukau0ckF7n5S52/VsYthLL3FRgeQ1i
Mgmw+2UxjG6ZyJqrWGUYhKZauOoU5RRsLzOQEGg7B+dlb9/ZzyUzd7ZuMWAf5RpsfZU8AbLsWag1
zpHylsdc2UZRge6WqzTIUfdOossWLebg2XOiqduVdQ5qXV7GjHuQzB3NdDAqWNpM0cubOEX9MGPs
HoSJgSxYl7SmTlkbgSSILk0fz2/n1mTCFxViooR5ngDA0ptAZjtWe0zOB72tnZQDknZu5Macw1vu
/znFYQIGyRiAb6jj3s567xUJhi4EsIK03a4er40it7V4tPXknrPEDcyQL0tkrJJOjDDUZRnnGfaH
pI1sRQXzUHU7GvSYgkIXOCGAC508s306L3nZuzPLVZnm6ZjWphmZHQTngNlAFU4RIj8SBB9Tqo4Q
V/55cd/1FmCoaBYBb5YIogCVuZY0HGVDMasuCHOlv4kTJTqE81C7xmA9AXrqQabVlaCZBee6fGva
xYPPWMJ5He9PFXVAZn8lADG3kzrqPjmWl/nOBBSEO6G2+iS+RPvBjXf9TeaOD8oUpCeZM1X5TX8Z
4Tq7x0PXSmpUgoGrdvvnBRauROg+i4Hol25yxYvb2T1mxTHWvqvLbIxSSfeTDplfUw1qNJUl4LFQ
usTuWtm3avHm/LEud3+tRaxIxsinJtALKKwDSsWoVBvijqinFBmkgQ6c1Nhi2M5JYhSoBXaQkqH6
5MctGoyG1KbRjWnx+CR4UhgLblUReDksefaJBnKCVGtfSFy+zTTjTZ+w1obdOMaOj4AKLMsKeinl
4lLxmBpPqt7M4UbPS88SZbSKZZwryHonVuRylquIUjQna+xTiGxr660qwHwicpv/eDIYix1maSFR
C9gDylX3GwhkGCVLnLYEOevShUcxv8ZT+m9BLLssxm4b1ADzWYtlhaf4WnLrwNxXO/0uvtT9Ksh/
NJxd/BbfsfIYi4I+mSLvpMWiJLbgD84yMoeuWNBJ2UureuSMpz/vlWCEskUdqk0WxELoQFEuaIEf
lai3ehPuz19n3uLYko48p2DLMyAHDSnPKnGbfe6F13NuYwgxO5LLPhhVO/L/9LHzz/JgnQ0JLJPg
M/2qmo01yRZwBoGUjWY7PX4Xco63+/ZSZyWwWgKqvbEBXD4Us0CTunLMMcQDIIm31gUM8CNF71L7
xHMArI/9EAqmlaVSDnBq9oWe04yapaRofqV1vhAmXiPuagJEMjS5RPLEiXw3bddKGmOLe0Or5lHC
Eo0JCCS/wukp5LECbJr7lQjGCKeK2ggkEnU/N5/lIXX6xg/z06jxyL83zchKDmOG+yEFaVcJOeGk
eIksXAtm9Xxe1XlLYQwwTYBcnKGa7WvKHEzZdJsX7SMGNR5k97ygTUu/Wgtjdss4i2UAHWHoYwa8
QfwzbMEo9aaZgt2Ahc20J9NwzkvcjjtWIpnrZArjYIGoFdbCWQbl0fLo9heqW+4LL/H1W4403mEx
V0ua5Vkg5qz74zsADpzhYcFzSPbys+gC5M8X9jyuMJ5AxgJPUduWUyjDArfFRQIGCUdMO5Fzmzj6
wT7jrSLRE6BA636tvKRSausdcQsL+F58HF+eKCZuswSTKML0YXStKyAHHS0RNNgu+ltUO04+Sl86
goQKdajw7fzhbW7lQqguiaAi+9avBsoA0uldD03pVXdUxJMhDhziqU2zpBlgdTQtUGSyeRcxKoxJ
KilsRgwc+TS2q/C6QaLuLxbyKYU9rtlUa9S4oYRSB/QLoD6ONScA3b5VKxHMMXU6NVvVxDG1Xvu4
gAJhIN/DTKTboEbKnRLZPJmVNMaaj51emiOFtPlduOr30yncA1KhfV7KO9RRL7qnjOMjNyWCBNlC
QlA0Qc/z1QmHAAIFWRa2UIvCAMS1B1GtOC+iTU1HvhpoaxI6Dti5gXZqyVABpRADRaZN88IJE9HW
R1RaeY1L3xqskHbGjCTosk3gKn2nfEHKh0hTg8fQ4MgHQAICIdt4Vtx5l2FIQd6P9zUmqCzHeLUa
W9HtLrZRE+QoJbtc9huW31cRdztKQj111uxb0ujn5Fo3gi7CqCGg/c5r/7dnLiuJsfjz0JmVbFUK
dFO4mka3uZZ2Pdh1MXQjv8+/Fad0yUHfNScNFHbXHOGsh/tHuCYuE6IqHtpMVND1otVOcw2EUfQx
d8Su7rV3+bHwAV3xQ3isn9O36tLcxQfrpbjh1Xa/dQixwhetXu2xoJZCptIa6c0+rxA7guw6q+Zd
ISDiEkm3z0wj3AMZ8gIUe8B1JMQ19Cj5u/3/3ALm7pg0biuUfzXsfxgAw/Khg+m+K+6q+Sd8r62c
gDsJaD8nMV+bYf/HbQzsJjCKNqWocCczlL33JX8gNrnG7OwP/agFk6v9ko9u5vLeXay1YEUyGicJ
7RzHRNV9OQXwT5NM0LUx8s+rFus7WCFMaCHPbTg1JNH9uJD3fZa/SdPwu1Qa97yY/7g+n8fHRBTR
Ai+vZ3D25ql9FE/5AZO5ex0NrRfiPjr1sBjlXvKQU24vEPWeF75tJP6V/ZHDXykwydVSnSdL9gXA
XtplNNwCnNVPKukOjOWc/eQcGvsgIUAIFbsa64xEEgxyCtjbmLMcngjGbwF/lZohhTGYw94NkSoW
Yk7kvhz6OhPEKIXMmJsQw7+6XjeKL5qtM1apU5PQHrOrstN2QGUDZmvNud48icuaV0eU58YgTsD9
9ofwugJeHi3s1LwX9DtaP2UAWTyvEBylZweN0wjEcpMOWxKniANLCiDpX2Flctb0bQiW3UbGZoAW
2SwQRy/hzOD1QDmEiPQqDwzoeukLNzKMBoYmapv3iPwP1/yp8YzpSBBkKI2lzn5Y5q/TWJ/M2gR7
hZJdgP3bVZqnSu33VR4+kg7f5erzQ/4DHdRXbVUe5ba9QlT0a5aMJ80CyaPSPDf6FPEsAk+NGctD
qoJIUvfxhOrd8haYxzDj7/MyGbxHa5rP82McH8pGyUhhNwIGg3VfDcxDG4C13lfBnMsba+KIYcNk
bLrcawN0Sw3oXtn9g54m77rdeRX+lpRjlIsdOG4FoZzy6mP70J4EAnAPDGgwo6C5iTAolnAnEzhW
lK021si0K5UKba6s3FbD301zNM3LEvDenJVxFIMNYa3SpG2ZYWXpkR6HV+sJs76GbTyAjkTfzV7m
ZgBj5lIsLzbtjM1jx4zlLo+siWB5ox8Gxk666J/0feuif9wp74an+IGzSp68xUatLF5YyGWlJQgo
mucKhZPsonbqGhE7cA7kZ7QF/OIOpG0foAnKQVAtfydPjEqhy0CpqPuW/DuTIqedTmrc2V3JG5ne
PsBPQYyDqvDandsKgoAObzfVryLjxcPb7uJTAuOgatoLsRRDgn5SAwGhsHYReVFQHhdQruXQunuy
awLB5T1ReXu4LH11agLRKSl06CaQzuxEvy8maT8Wuq2S1P8rBflcI6MgghrWo6AjamkwAY7haCca
AZzVO8m1iPcwJkV/nhf4H07jU+Cy9tXaaFaaKVqtFneFUUmgae7yyxgoHOMPwSl+A5jPAcqsFcho
2J1apxpt4ij789+w7Zg/P4HxW70JWhAlnWU/KUDkLDsAQXJUidfAwJPCeB4hqwVrSJZMxjTd6Nox
Kqq7JNK4hoynpUzMq/eSrFOKDR0A00DdMCj86FV3y6NyW3kLllG6m3aAOjwi+XV+H79VGf7xDv9u
JDuvaNVKb1DUbD+8UHGVXo0lbsbowNw42gdQgukMvFajb/kbViqTvzGSVpjy/mPBi8pKduqbe9Wt
932A6jdHVzhX0WKsDNGnMTWHUPbrZrjUKAaXZ/W1G5vHshQ4V+MbBgW7MNbeNKDPiHNce+ndPNQH
1MCQ8DUu8Wzx4kuQFAATZ2mvFl66C+7AwrKO747p8yhZkyN3bTgjpeSLh6VFY9xRe/DLPRK/6N7n
9c1zrobFGJ05U0JRJ7iACh2Qsdnp+UtbPp9Xzo/nw7kVMYambnEzEm0EXflAvM7od7GZ7tDubFg3
TXfqh0tqjXbavIwx8AV6AqTz1p2MwZ763EGjJlisWnuW8ytRTOwCpXAjjcGAgrH5nJO7/VbTYs+d
sUdyPDVgEYNC9z44RLzWQXIriD+ANLtj4aFM54k7Xq5h+afntocxT4o+RrQcIDSNf+QWtRWgRHdX
pZnZVsuFYucdOGOjekvokDKEdoUnM0Bmh3S4tOoAT9P6+d4iQH110JNZ2zxNO399ARn61dskeViq
Rgcj3MTSKZve4hoTrkTYCeTxvLpxDhFlwq+S2kmTaDlB0uDQEomb8Q522MNEvHaKH/N7QNccMNkp
7ngPjvNbC87gr3JRDWisLoWBEnK8qjrpEewQztTGHNz5bxMLX5VUExnjlA0Vum+WuE5/XSaGF9wq
dR9e63sVseTsHSOvetKBQ1m600UoOlMw8OYxFxP03xqLZ+fXlc50aOU+QrlIQWhuascxuuecIU8C
Y5f0VKtQYcFeLuEevSdgf5xexgNyRsi7Ym7piVdz4x0eY6MGHdPFVMOm0hG4a8LOKi8J+nPPL+v8
TQcPzdd9K9HLOKUU1taQjpnw2AK9FgQq+7xCbEkbDiv3cpPPHRJjVjI5VWaULEGEVd2r0dWYFW6i
BKHYgQ9h8CxCHIlL/MrbRca6EEHoJaUH+RZpKtvqLpdB/bbnqR9Hykd75SpwnVsxBYIozsoa79J0
sJVsP/W/zx8VTwZjRNB5J7aNggggHqMrsUE3t5Jd5zqviU/mmMWPEGu1FpXmyVwtj180XgH4yVOu
8MwG+9Ho6nA+YNl2tZvuKNsVqHOyAMiov+kjuVXempvE5+VN/yPH8P9DD4DyfdVPvU3LEWh9i+Xs
XcWPne4hOsGmOGRXXll/mWH4FMeYkSKtU0VMJdmncnITT+99X6OVb3QKjVMk+9Zwy5jMj/B5tcup
rJLQlOESxEOyq65CxMYTQO77Ey8T920+kJXE2BFTAs1XOWELw9OERoEw+KesOTppghmyFKBaPMxe
jqlkO336WrTq2UTyNoWLq0MMGVh/CijALooxJVObJ71YY1FzpThdngGwqPKT+ThaV4X6p0VhVhhj
Q8aSmEs3OYqmgPVs9roDPq6TivOq/eyO57OXLz9jJNlSgVEMldlnio5SATlmkeKF1biTQuROxwL9
yb2nJfPd/2RZ2IpBQ8WQtBMSTzPAJ3L4GKN7mwvKcTUc+/URRKw03qKpOI0apCCDgeOK9+3Qeyrh
QSNwXkoaWzoAfi7G2pZQoHHJ/YJdZ/iA/AaQZuPFfgKwo3b//95Ke15uhuPgZMZ8VOiTJcUE06kG
0a7w+50SCBi84KkIbyeX31c7WXRWq+UCVpgQ1TFjzPMoeHqIvOoBJzb4cBRrMUTs9KKbZD8ff6CB
fEeBL0GSn137ore8VtnNJZlgF9RVdMKbLE5UvvSJ1z2WJGSVowqyXYuXOeGNeG2u6FMKCxMVpaC1
I3khgYvS6O28n480w7RcG5f3YhZepJLeOn9xtVYSGaeNOeluJpmGRKQigUDwKCVPusRb1qbHXglh
wnxjanQ5VWFva7QQRenzrL+M9SMAbTiL2XYlK0GMNzaKKm3lCqfUP/8Dj1s6+vXSa0EuVR+VJEfi
pFk5aqExF0qxEgzlYarfl0u660LrVhUy16qtn+dPaTtZtVoYc6PamYxD3OOY0mOPB4xcf+D1d/7g
Aik2KP0FIYG3m7y1MX550goj13td9iMCYvBDUiiO1BD3/Mp4Gs/E91YikDTUIMRqhvu5a64jOVJt
RWlPsSDsKg2zq/+bQMYx10XVzTmQxv0huSvAe4BeMUelp1zO3KHijnJvOsvVuTGeWVH6CKRmy/U6
mih2qYf4hV5Ldv5goiVd9Ls9qLnHV4BectGaOXeOHftoJq1R0woPpx5Mn1ZZ7AWKXBjiHBEED+e3
dFHybxHB5yLZGVttkIlaxXg2mS2xBytGFMB5wG9LAHiCrALXHe/Krw6lM0DlHH8094DrIG1vu9A/
v4TtDh7zUwKjFhRQemMklqKvpsAi7LT4MiL0IHSDbBtmeCyr5AAHcKUbwx0prX08prP3P34Coytt
MaPgGyHipkBFba7RGX6KAiMoPHJjcqL77av972rZGM5quyKPZPRHJOFTFz1R+b4rORh62y+jzx1l
gzaSilqSt7DFalBeqk55wLTy/5F2ZUty40jyi2jG+3jlmczMui9VvdBKJYn3ffPr15G93UVBFNGj
nh2bfZBZRQIMeAQCEe43ol88N9egDHjTGBDJWhIVY2JubiBajCWVXGspem/KamLmLVP/i4SQX539
c+uoEKN3YWGM5aVUxlsiGERQXSVPapqnu8P3kan4cPkWewbJ2VhlOTwYpesxgsEG5VXOVA4QHJt4
s77qvxsvnFODG5O3hzv1JL6IgpXJJot0kbWz5N9XP2AMpnLGYygut93oa4N2j3dgL4kqe9//GWec
zubietGauECZVV0eZSEy0bbISg9Y346CkbkfR0OFVADm8NSjcSJNcR9g+wTvC+meZZVvfxO0P12F
whSuFsqsRRcNXgsF9NGY47104q65e9Umc0jTGy86aD5lLXIb+D+tUjCiZSqaDBfk+DUGNj3O1A6x
k1virZLZCx7UUBfxsiMpy+9/PhaC0l0daBaS04jceNPn/nl4mE7kMW2o0SdcWazS428SPVT60CVs
GApNQWP0S9yXpJ41WoFiKq5A6j5k9in3Cd1MfyiuWL2G28fg0ySVDslpXGcLj66VWj3laKsUX0Pp
aX8Ptz/dpwnKPwVoX/OlCgyTOM7CyKjVJzeD/BhgcnLf0HbfFZTHDbCWoV2WpoitWrnglATg3Li9
M9gcemOkA1qRndiK3ol6RQfhKc2vDwy7m5v4aZd+dG2RRLa4zpPXotlaoF6znNSLyjW4CWF1vIld
6ZVhc/PUr2xSVxx9kKM5XOArHSKr+AxFu8NwCH3NA7/X2784gKw1UpFImqEzPw4AbCgdoyg4O5jy
usmt+Za8gQZmcexfWL7J+p4G2YMVRledBNFPsq+ip99Vfh6axU3k4mHMg0SG27uiG53IqedYeRNx
yV+i02pzqejUg/ME/8Hmil5zrk+yF3jCGbRannY/IFV7Fo5IN7Nj5g3MB3zy3fZMk++wWjO4Y6os
InVDojMqnLOb7pD7+CEntpLY5sFcrZI6+1JdKmIPij4XE5AQXiogjblIWg29dF22wwI0GgyfJSC9
tzYKCUA2q4sz2VbpoQOLrlOArkxAg8tyEl+XO97tWrM6SEdUZyHTwZIjujR37lmnAtc4J3wW/dXm
wt3I152r3gXwKqI3M30NveW4OLMrobyevcgmj6owEjon85ihjDxw7v0OKpSVpd7kBXnmLc4xBJXt
8Fgcovv0lc1jtN18/c8Xhp7Ez84UYUAiK+KLMwVgFUZTD1RDEju+yuzEVrDc5BC85IAnVkluO26u
LFPwxCUZOk8JPEV+fi1Ch1gENMku0eBjwQT5bvR+ihANkkSJV/BfyqsqOWt1ZSDoKzty+jG2HXqw
kZa3OQK1y4NseN+Nt47N2h7lRzEYo+Z2wsWwzyIw5E+mvizIz3srKAVG2rOVPYIMGukbhoKEX4Qy
ho7jm37GdTfS/R4VR7V/+ZO1GDKPvy0aGo2wjQxMlwp8Jq3HG2ufzblfzHYcBpGF6MLkO9laDwjp
DQE0FYRxjvKKtGyrScpU3k38yoegy43shA5po8Fw92t7Mx5Yh20LyNcGqaglZHE8lHKkuVIujE5f
lVe83HuZkj90g3o/hi2D92kL4USwXv69n1TgWOIIagbkepj4jU9K0YLX+iKzU2Sz4Wpth4oSdT7V
S3vx+Y+LgIpV3KRPEsSoBShOsjZx66sBF8HvKPKYXaMbqCexmIZhJBXp/GMMHUlhDQFsooWIoTIw
zsILBZqGkA81Pq/JRBlp0eavoKxt9W7r9w8FU1ZoK49Zm6K+ULRUxTRJqeD2INtPJ1B+K5CNa1jc
8ZvvuRAQUTB4D5IEhS4UqAZojiOIuCEn5D6COzk1wW0LmsH0DiwDN5wD8ev7FFR26S3Uw59ws1eO
yaGxjFu2+M0mYK1+CnUIMBAYpVIVY4LNyL8IvOFJS32YmsiJpeHrPp5s1kdEA+TrcBaMbVyC8Cp9
CbU+kvs+B0uFgAU3fnOjItK0JmjqRPSn40bqNrK9b3RrfRIPrUpNBvaCvPPnKNcu9dR1jYG7Ydd/
7VKIVWuV1eW5V86sXoot71mbIj9ltTxelOMOk26SOwkBWqNyYCYYI4pZ+bG/pK0jt7ZDxbS6G0ux
1mceqVn/2Ic5iFmUXCuYdR/y6enYubZDxTJJKZNYn7B16tXiEtXVwG2c0QYBFnpFWYF6s3SwtkZn
Pir4w0YVAtjkfZA0LOVPpGmpw4PdaIPtKjINu2REOMYXo+k9tNqIs74KcF0QW0dMG5dvuRukC97+
B2OZoSIb+J6koE5CiMiqotm1oimBG7NlTYCxrFAnmevCNhIwk4t8IHoGaY9htxwIL6ak9/eXsxXH
Vl9Ko25eYRZAP0fXgV58d+KV4MzF0Q8haa6X3IJYq5fN75racn+Q7qytUtgcYKwZL4SYYear2yYD
gGisaQ/WBpJ/X51fMUAlQtA7yRVUXxXBk8WbmlYw8IhlhAKJqSsHJa8HFG2D3qm6hxjZaByxxvJZ
n4iCiEQXyyFF5c+tpvKGnxS87reckyfLudDLr4Xen2ZJOYyi2pr7vsFaHoUZZd0rYHmGb2hxegCp
wTlOFDvuWWY2xxLW3kChRRh1CC8NjlRjj0743p1FB/k2dAchkfLa2jyShMkKbwl5e3HVdyaLOWez
HLf6ATp1eyqbHOytFUeu4pPd3mO63IshCspD76y0K4uzWZ3tmwWPdbpKHbuISwJVC5EfIyfJfP2o
HTK7O2hvIBuDKnb3FUKIbuEkb2AR5Xpn/7NuhpxVbk4dvjSKyiQYsd0DRr6PsyzGlhy2+p909ayX
SJ1AXlOUuQ8UHpuqemS6pfRUnzw0FA5EehkvQtsRZ7Uo6ijKaaUWy4i7IX83gNYb6pWEscVw6o/G
Kf35LB84X2BgJ9ModTKXWtTiIItJmKufRYuDamViyxd919lFa/1LwRTK2wSD1TqpM8lPdRJPGT6e
DAXZ4qPPz3GePeaRdggV/YPP28CawInz3zyGOqBNG+ZxLiG0ZkICCmj5ecr4L//JBN3hmdZ6PcoB
1pVDfzxafDABMBaxDTOfW3e5m6xCQs3z4xxNuCLiYd4PLPS0PVb+4EfQakOWDiLXHkyusi9h3r/D
dCrrckU88JcMbGWeCulKEw3dosJ8p3+LuOtpQNWpxWOz8X1/JzdbH1cHj+7pNBph7CBx9FdDYmTF
R+matD5GdyxNw834sFoRBSQxdMahbI5vVimTKWb1u9a24HODZu3+irbtGLhcyQLYXFTK/dSur8aE
AFY9QqFL9GYlNft4/JNgLvxjhc4flXTROw06Ta4+9JBnfsh7vMwYjLLB5n0e7Pu4+oJLExpg1Frk
xCiiDmoseGbSSnN+qj1Ik/jRteguoKX3/yi0KbwuSZIBQTUIWfycBzW4S2kGtKFwO5XcAh3HHCKr
ZqH+6YxgWWeWEDa9b2WQPsgFh17OORp5N++/1g3o3PPCLgN/ma7nAK95Gpi7Et0c2v9ZlpV0ka4N
U4n5zM3tUKc97wZvSqeY4Kc7cE7jdOlBr68aTDT+q1O9mTsoIoaSIOVr6L/Q7mWiGjZNgdxB9rJH
EuaQAl7VX3gUmImCRHDN4tjdCt9rg1QEGJUs08NkQn4QRo4gHQ0jYpyELaTCA6yORhVVk38RdBnC
QKn7HEsaktbqhcDig8FJm5ugY0TtzaWsDJF/XyEybtTc0o8wZKjdw9wnb3xiMFpvyG7QqKtgdg4q
rzL0eunqTJoYwdTqMCFxAHgV7JIKtDp7wcykU1s/TgXjgG9h1doehfJ8mqX9NAFFRL4wh+LOSFTT
SFm51dbLAkiCyIpQgvmlnbOrJHVswXvs8kluC/GlcdkqisBEx5lVzZql9R+pltvJMDr7WLyZ86xM
0z2eemh0eGootEtXgOFCzd6Na1O9NdD5uziQnrlpQUfFcJStXV0bpc52ydWiMqgJrsNgyjWjssYU
W3YdKwZrYwkc0u6yNkR9vqSqok6Uc6yuMeN37aO9nq/5q+Wg2kplJejCzG3jKB9qvzEbjzUWyFol
dSngRZ0bu0JGYi6LpiD3VpQfRUjZMr4g+TN7a6RPXSRpaRiRNTqTjdscCGZxw5KhPlnegsKLzSvB
Whf599UxH8OE3JLhrU2i/Aiz4iBlomhC79nZX9kWnKw/HnUHSOMYTFY1XLMU3pLyVp2e9/8+ax1U
ug8xlGruOlzaclW0B9RULQDOa8eBkmzfEPlDe1+IgvhsWXrSBqO5QZifJtE4jSE6NqYeo7SaUy2x
vW+O5fRUjiBIWrnIKU5X4ne+gPnXEbwpjcckNGF8H7qnk281I0kk0rVho39p/JL5oCA4Cpqpqufs
By9ZqKilTK2lzTeHlVvQ/Z11G7cKptah2ldxLwXun7Nd67wpytfDSPrslIOsHOeOaOgwaBu3Auna
MoUmWR7L/ZjD8cX+nocWko8KrMmxZtc3p63XZijcSNpO5cYWC0QKklsVul98KBqUaKKw24uueWwN
zlI49a1SIymJnOa+Og5XI3PidzO7Xf8SClpGIQCDLv4PvyQ8pE54R9StnkkdhTezJ55nXAwuRDE7
B4V+EIhUY+7TFgelczPRnJH13deO6kW+6gmu6IzP01lDiEqf0KaMp8fqWv4iuxh+OGvWiObz1h00
m8zaoVmIcaYYWKFSWBQGWZA1On6ZXH2v+5s+eBJYHCms40TBEZdgcC9NYGJMi5s4j74ibDAQdTO7
XX9QColQo9WniJydxBd/jNcJahsxtq4+T05ndVexzbqwsPaNwqKwGrIUQzFg4IPSyFJmVmScDI6B
ryw/pe96zdJIRioCieZjeEg+Sku3Mww9to/Dv3hVZSyJ5gMP+KkqOx7fSeNSU5m/6RUo1wZ/H8O3
8tzVh6JFXhdD07JqAdQIUear1WyO8bUxP6TBTW90jlyyjh5rURTmZLUwGZyAmBFPsd1G3/IwhIQt
61LHcHGNwpMw19tEzOB+Ed72bZEbB6vVm//qDWStq/wkCiQhr2SgVuIPGMiNne5Fuu6c7F48BA5L
uJMREzQKGBQ+kadmRpIXBw8DSDY5/XqCTpSk/a/iu+Q+vPYICh6MsEo1NcAXqrupMTUhOar58LTv
dSwvoOChWES5EEN4HeQFvUC+x0SKPet3+0YY6YlGQULf5rrU1ljI4P499Yc8nMkex/A1+hFgCppl
HFqsBS8eqGIZPehzQE2yv5bNZ/PVV9Gpm0wwq4qUTfBoqIcmj+EB9bk3vkKjo27iNuqFDwoDGBj+
plM5CKpNJSfNKDvmUVp4KNdFvhZWszf3jehMpFlgf4UMl9ApYJi0pIyGFPbE5CjGIDStEzMdGPdB
5jZSwNDAJ+ocGmWuiNa+S6kHfMTxGSoZAvhaAmu+318VOSw7iQbdsB0OYtFDlhkQ0UmWHM/mLH3v
o7dSOE8Y8963tb2DMm71gqpAkpA6uAO8o+0FuIi0SLY8hq6mxKdQ/75v5TcxEDTSmPo3FEWnzBjz
GMF4JLjyW4bpLjK1Xh2aBtdA6Foz9TB/k6R+mqOgYgKhG/QwS2QraCoG75fTnEnfu+EYJ9QQ7Auj
tItbtVVcR6fq2HiGPXv/cckUkihZbORSHBKqrtER7Mw1rkWfkESKh/qF1Vu8jSf/LJjuFS+0UQ3a
Ci7DNQmaYrQITsNnDF/5zeXm0wqFJ7zUDYkUYUl17hAVFVDBHNTanpzSjo7MIYntutOnNQpMkkXV
VZ3jeBetYj9ipfNAfhDYddYYZrYo0AgVodXZDBom0OIfvA7Nk/0vuA1mn/YpcDEauSzbtiJ7WkDk
pMC80hjZ3CJ+KUOhZyAZ6wNSGJMokZiEOT5gWuiv6PByhrj6ur8e5ucjWLBKPeoqnoOlwoJEdJ5X
buAPR0JOz6MKwwoErOWQvV2ZmvqEm6sYy5FmNDJNiVPPCWNobjtSf34eClLUXskDTBGjNN3MlpQI
71rWQ59DblJTbmJbCtozZntuUqNhqgayPJOClyLJJSUesZG91dgYpI++ye9EzJngCueNjzgQVni3
oPAgW5oLYhyzO00YusHkiIBnWwMvBdzdGJi6C6bcmzAxMWh0lV1FDqvIJ25n6p+bRIFQPy78oEUA
wgYFkA5dnbyz+Ikd4GIV2PN3FQ8Ika2AeW6xAsCh6JZueea8zKlCy2D2VP8mkv79c1S6c3zJ+UkM
MCuNB6noNj4s4LMNXLTIY+6i80KX5YXbHo+gJgoguUfgoY7wqAutVMo1iQNkABH5z12MMVHBSW9Y
W73JC0ZonP62RZ3goeymSakCgKPROsVUOfkim4WUWRr3uuDqD5JtT9NKTy5FP+J5ryb8rFpmC0rt
GNVL0LFoGLar56tfRJ33TJXyWZ0vUVA8xvcxOGFzy7A6pz23fgiCwfCPBBTWm0Cde7EJmrwhVdF5
0Y/9+NK0iZmFUEQcX/fBbBNgVmujTv/MJ/UyNjj9mvpeSmd9+dj/+5t50ervU0d8bJtU4hcsBMoY
LyhinzW03ppJWfr7dsjv/CXXW9mhDqiAzBIDZihBRGLw2o6oqPF3vGC4/FJbE/NBmGGNLoqGYQ59
Jh7A1WFGRpKdzi8wstEdKid9HF1E2mPrd+CuYx2OTRj6XCVdFS2XWRUSDp7Y6fPtnFXP88LZoQx1
0L64nktOtYuMNSNLdm5nZ1UqfTCqUl84ETYTv7zuLwTd1XXHfEdhmaEgRhCbop5ILDAw9OSiBfQF
He/HPgJD6Qh6+xwNCuJS+x14L/Y9h2WYwpuoKjVpkoBthHSq9poD6bvgD8w0jGWHQpFWU/RSybCP
g6t7vNOd2/vwwC9mfpd7kAM9po3dntFkfieCSRTc9/7+MlkoRhc3QeGrl/VfWQtkwo0PkshzFunt
qnsrexcc8jaWM97mGMdfpeClKXBhSiQdsp8NNBeC6EHv/C6SbxlrI86x56MUyshyOOhhzeFa5Enu
jFn1U3CGAAy68QqE3wydJ4d9i6yDSD72Ki9L8lmJgw4GBQU06C2UiabbtIHeXau4mlR601BZ+xYZ
kENXP9Ns1niNR1hcUAIQ+OcpqWxFTu0Ouoi1whpt2s4wPpGGrn9Gkh7rKon44MsfTDKaNoHHvrf5
gSRZVmaxJIO2q9YrixTOKFHK16pyyTHia2lxu28xuklJT6VGqv0Y9rNYdWvWnlKYo+AjTvIAk2Wb
mg3/USmvgX6WuvcY6s77n49xEOiiaFLiMQufDChaDWhqyTMQrFZ3S5y979thHXONghlZSEKh0GBI
MUeHZKngiiiPgW2gNxYaDrdQYi8sFrixNpJKV4oll3qtJXFpOUXQlRraK3CQmZ14x0HyfH+FrJ2k
ICWdYoPDAzsyij50exhrY95TOmbPBPnNv2CKhFFCAypxULKk7ExNXYqyfvFHyEo9Tt+ab4W7HLTr
1g5vOdQF/Ca0gvAP3+Mk3eB5Q0cLDD31N6Hsk86JiAtP2txmnPLYc3ljCVn9nIii3Qn6ZIazcrNM
cNqFD+ylah6EYmH0xGyfR0PSoR2tSphxpIoUC6eUeAsVEBfv0vfJluziIXroIIYaLabkkFGh/1Xe
8FL8XlmkEAC8atqsyxweDvLw22Rkszlw88O+92xG4dXmUtFejMeiB+PBBdf8DDzoKfSNEnbRZdNL
V3aoY4iPW4xdh1onUWHrn2dMzSEnPYg3qgluXDcvTDZ51vYnkzG5CeeBkp1BuWxt5J3YhBejo7NA
8BvUpJdXVAM3Uf6k3TJBmyDkL4dkZZEKvFkqVkszz/9f5rezG/1b7KtmcZ8AsAOrZtWSNgf31JVB
KvDGYT8OdYhnn8jvf+hHyKucemgtj57R4gYu3d8qDoKUPXjzqcSMIi7gXnFXXR1Y7/eXgu7vV47v
+XMGoFVg0AVFFGnIkY/Cw2Dn16SNMHIVZ8AkQH7WQWp9SB+Y/ev7W278MqVbJHIaBjiXjQ1qcDs/
6iNUphtHNyWruAsh58dIkDeB8J8thwQ3tdIE7TN6BoMpfyUOj0KCJknSkzB+3z+am6xDn98WsPuz
IRyZAvo5OtnS5LZHxXlAR5UtHGJP+oq7b2opXv0oFiZ3TFEnHU+sdGCTJXP9AyhwKGuhqMIGKxXR
iRCeFBRWRvSRBbfFgXd5u7wpvkMv+SLzwRou2UwoV5tM4cVoDKAoSeBO3fIixeJhAk1chvtIF4KU
6JovWcNcDKwweCpkV2MuLCoIudwkNkF0gNI+8gRvBFvJA/Ek4Ql615ydstRlN/F3tU4KojIu6cUl
RHCLMEDTQrK8dw28G7AuyptljZUZCpf4RG16aRxhJkgfSmP2MqlngR/rk1FQJAeDUKDcjBalcLlV
wxItK3Xn69AjhBojGLXrDiVAo2U1qVy6X3eQh27Wrpq/z+N4lz+jOnRPhmZiTxbM5qTlJgr5jQP+
fAzsiAcEmaslMZPE3j+r5DPt/QYqOeBwFddqASclBsdUnZ+yzlqmr0P7ZkTP+5YYX/LyIra6aYkC
J1ZgeEIgle504Yc23O3//U0WjtWhv9yEVga4Ol64HO10bv5D+8AxeMCYrV2ANEt9lMkbL+q5pvxV
Taxk+iOas7VtCnCUWEyG0IBtlZPvMEbRmV0RO2qdMSB8+93w8zxcbg2rRZZtk6ENEmnP7IHawQ+P
kH85Q+kGtWp2HsI4GJcK78pY00Wx2nQDcqyB1PrS3E2hzD4I+oNmQAJNEI9qx2ojZTkkhSt5JM6B
XgM/ja4xxVCDdqCnxx8h/wwWXUZ7OgPDLh61Xl+jDVw1w/mJlpyA2vuM10h2sY/l+RS+NGEy4NoI
M9lUN1YiGM7YSRXjNrUdBxSoBUMvGKMDl2691WKmtkNDi46EKjuH9+nBXU6GJd6U/mtogZ30xESv
zTeflT3K5Rd+LqVggL3pi2HKVgcusOYR1VPXAIl+8x7h/7cgjUO0dZM3VljYzMpXxqkoGw4Y1k8U
QLYQvbf8SeWOYXlg4MmmJ65sUIFVH9pB5CYCWJaSWdV5OJNhNZ08Et5DDQmp6eTg0eDIWtvmEA/u
av98SeoIFAvYDI0E/kIeaTq/9v4WOWRaIuj+C/qvLFHRVQG9NhruAVt/PYBOh+EIATKUhdhYsp1n
r2xRp2AqSyWNRvjL8tH/kB7Ic3lpceBTSz105mXv6S0u4pj2ZTkq62DIVIJfqOBC4Um3ivKQXwv2
eEUoDZd7oog7PqLX4pbFfbwJK58rlamYmspC2beoQ7h4YfTTI/l60UE8sYjStx/YVnaofD4YxYqb
IjhoC65G4SHxo2/k/TK/kl+Vq+RZ/xKc+BemVfJXd3xGppL7tqgruR6xnc2X4vyXBKfx1Nucp0DI
iPXxNqFztUQKZDiSY7Y8ltgU+fdKlQ9toTDyEgaUyBSUVJGuBpmE9WixEtoRH7SWXAuZJ5USS3Nw
09SqLkJtXSPXfARmFRw3MNtl12VwnGZGFsQALZkCrWXoZ60rGiRBQ3ZVSr0XqCjfKeMxypVj3lav
+yDJcnUKquYB0tmhdKnChAci+to4pJ+HBVTbbmBADwiFNLySUycKl8m6bVE4d/VyNuXqre8YvRMs
A9RRGrskSLVqQitlWVVm2Ul2MMdP+3u1naAqn6ugPr8scKkkxwhaGZi5YsOcxK9taoCrXDmL8rvR
Y5iQszNQHurBWxpXP8CsXKWNyTedxWnTIWw1syxYDwSbPrn6UdQJS5M5WvoFF6x26TE8qUI4uW4H
K9crxgvSZjK5MkSdM06DipVQk5uGUdhhukTmNBvnNqqOEEq2kSOZUZP82N9y4u2/YtXnjlOnAb4v
gEwTNoew8KEX7c8T6OqKKX4VJ+7Lvq3fBLhPY9RZGIa+WVIOO6k8LC7/XLnobOHug0f5IXsWrKMC
ndv2Rfq2b5XluFQEb+YyyCYBjtuAgMdMlewVDF+HfRvMlVGhO1raNihSOO7Sm52tfSFkkrkn+klk
kY4pqCO4mVeeQCxh7VtmOCd9Q8YkcQO+DBiWppdY1+zCOAfRyMicGVt46ZlZJc58mgZSmGILQRcc
2LoaZlY4L/7+Sn6ThfzjHfT1t1Q1XuBaLKWxeYt30HX5gH4X3UZxxpOesivllZWGME1SeCOGtSjp
ORY2IntVHoQvywAeTFK/1s81xJEmpOYseW7WZpJ/X21maxRLNBAgBVkXOnmQExgOYye3k9bPnaSA
RBMr0JMZCAbBVfOIPoYrcIw8ljaPKhdrC7er1J+gRd+AW6jHcVILAFFM1avfZWc+NhhTIFKV4RtY
ag8Tpn0hocH57cGwIyhW1ihWk0dOVghkHQUKXUSuyJqMBI8xulME8SRhFHcuFm9/cxmASd+IC7kd
VdDUorwQR14/J7bA56dOGDGdx0qGyA/eweZLDXflKUvVd9JQw1OMQHldFuGcxKjQFL09Gs2LLGqM
xIixMlq1IG3A+8llQOd0KL9hMvAmiIK3NqhUM8xVhosyQt2l8LdaGlhZjbYh36rpruREtNNBseIS
lCfCscogC6UHjPTlN1fGf84ELT8VylMct6SMR66M8UE4yH7uk05yZvq/ecBxZcLl2jAgqEHHgrLn
C5EUZBVzKCEda8bI+2Iv9o07ZYYc5r+5wm1yCqufRumeCZWrKlT0SVHdTR6F8/wUH6dD+z310FR4
H6FqqvrLNSGo10/Fd8kEF+RRSW3ulnv8g+Ox+h1UHtrILR+kFbY5Xm5U5VroArMGMwPAdN/O5tlY
2aHSUXVq56hA/5RbD3JrDnx+HWdtYYVj7zZL6fBNxAi02y8mK4tUrAj5PAuLWtNcG4yS7WymP7qz
hGfH6mTgcZr0wh7qLz10kQeP3dm+eV5WxqmgAfG0MAgI6ij1XRSeuwRvRA2EDhQUW1LdFseP/e1l
+DDdWpHnXRr2JJ9JlfReULLUCsFhwQABlhEq94xVreJmAwcFJG7OqL0rAesJZlOZdn0sqJggcIWS
9OQN1Tj0jqpb8Bc0tMZe62L614m+EpZ6ItkQWPIJc98orrDoUDbvf6svR6WfY1KJfEdegQzxHM3f
OZk35fQkpCriPnhJi9dQFxmuytpXCoCkcgynVMS+NrJqdlDYK3SJYYJx/OhhNGjtchgTxZNaU0Kl
O5XMPgH7YzWZynInxam7743bdZzPTaQbNGK+SuVJxyX6MhgDAnz9lYyShFetTV7wyofkrvjOyieY
VimMmdKpWwTy6tVbupfd1kcyCJRBq9NARoMmwqv0I4YGwX9cq/RzfrgsvK6jjoNkG3rYvEOGBAwr
r83Y45zeFazQ0r8W31mk9KwPSgEMCH2yDnwuSBklvnX6sHzvRdmri/5VyRZP5DNW0xHDSemJNX2J
+VDPsLmKUhwJszjokb7tbyXLBIUvC/jaAmEm9dTqsZOe+uHL/t/fzilWbkmhiyF1mlKTwhgmmecy
tOVBN7nm3kj7s5F95D1I57UHpRAYjzKsdVGQooEUtZwIpCh86oVyVJh9GDzsr41lg8KQvDWgiUTS
Ja5OEFJLKD6qqvp938h2G8TnBtIzaHOn9E1XIKZy3Rg+h+AlswJRmR1tTkMrzNLI4poFNIl1XZ1z
sMLoFj9riYo291K0jS7r8T8q9FirlPPTRIhNkA+mz0MyDWe+qyI7FErJAU2yylCy3u4ZXdUpyfat
8lddmmVB5+BatcNbzWPl5l5n5mfyNNB4bB3kzavNyhz595U5Tp6URlOACXyru+Uy2ooeuPnMSqpY
ZqgDI4SaUOqw5FZoNZISSIEfs+51/5tv37lXa6EOjT4HpSaENSoWNwIuUdZfAKea3N30HB2gy8DW
TiKQ+ctFamWSOjClEUtJyCN8jNboKGfQJYHsM7UqMG/qh0o2/6gmv7JHHZ50CrhKLLHESotfZGN6
1EZUKRn7yFgUfXagARvNwYBFKeA3hyyMXUAFJ4ZqyGjPPvvNbTNAfK7JoBL7ymjCOcrw0j2M+hl4
rZp5WKn2GOUfnNbfanXyxFjg5vPpyiIVfkeIemRSjF3k2tLVcaMQr/juDRyZtiQl1lT6SnffcX/C
JaqurFLhF2wBoSTmeE9Zltsy7MyY//of10Vhh5zFgtR3WBd/7Pz2qbQ6szxHp+RYMurJ2w3Sq7VQ
sDHOw5yPE1yEKKQtPkkm0u/zLRnmF5zimBam7rCa9jYDx8omjSFTo89Lhv2LUPIsPwyBVYzcrrWu
LFAAkjSK0GUSwp/4Fj7PVvJtvo4dSMM+4op7LN5nOzkMT5zN4ngjP3wHRAwKRLhaAUuKXpEXls5O
QbemBRhUi/lzrf3Y9xAGDBsUfOjTlOuLhPmHRjr381HRX7KReTPaP12/KPIYrSzIUY0INnxZ3MXW
TpWPorUXPvVXBEbUm9GenoWr6pje6NeszoH9vURd9+d4FuCRezbIG5zQjCZu1paBXsc8vk5AyLC/
l4xwo9EtnSrYDpOG+KP2oB5T0Fgntu5/pDFgUiGE3V7JON/7Xw+aGz+vbekmPsnwEuXG+ngGCcQN
VGGdkpcP+wtjbSGFIuBUao0+hhlNBBVM3ZhT985zmRlGjIBN/Pr3fq/xFIjgPCdTwsEbo0A9xlry
ki+GVwhQtMukczM2bzGvP++vbRNDVmkh5R7hHOthLOGb1RH4Hvqrun3cN7Cdv60sULFFq6JZxFg+
KZcR74ffH0NvwNxIYKqH2GW1vDLtUU7RdTo65DEUACQeHW4whVN4pcIFk1N3NYDmltWwuQ39qwVS
7qHnQr2E4YAg43EPuqe4Te3kT0QaM71VD7OvfmW3yG+65Mom5SlhNi6qlgJSOuG6Cw274b2Bf+P0
wtv/epseubJDfscqG+5BJrWAuxjQpTUW34MOv+TMObzNqnvYy/Thdt8e655HDxvw8aC1XYuvNx8F
F005XnAo8YSR2qy3oU3sgNCdymtEVIlWu8jHqlDyCKlB3VQuWiZfpD53yoZjHOntHsl/QqhGd0QH
ldSI+YQvhdka8NAtB/52Qm04tHKX/UTECNjoJPr5e2nBlOYj6YNLzsZNeK8eVUswE1e7Lw6qmVyP
59KFeITHGgPdvl2uVklF7E5W+76IEGXQZP8ovhPZBMg53WXgMpDt+Yvqxt/w+maNL/lXNsHeJoat
jFNBnI9jRZKzClecIr5pUFMRlfB93y/Jn9hBZvrtdw4LoZhI2xZhM+yv/mrOzI6sBw2WGQqNuUCN
jLhDpCE9oIWbepLHeeKBZYaxYfTzbxAUkcpPkYguo94UlJMgftnfrm1qh89PcgHpFW5U8ShHcYh0
uDgTYofaKq3mRDQt8QjESL03oXBlioLfNkunJBuxmEReXK4aLBljDdk42HLEimWsz0OhLrqYhjxF
jzqG1uMD+TyNg/dVZoPRNgiulkShblWOWhXnOE1V0JeOJMyTL4VaYvKRWqMs04+WgeHcEzeElRmp
MVTCBYmlUcACrgvUrD6htkhJJJOGvtKZLZKx1lfaPVrJHbCBPLEmn7d3VgNJLgpPOk9z4Rccz1d1
BWOEhRFPeFfj/5H2ZTty48q2XyRAAyWRrxpzqtmusv0iuKtszfOsrz9LdXC3M5m6yd0+6EbDgIGO
JBUMBiNWrLVqcQp3djPos/+Y4Rmrk5TlcYh2rme230jwKs0PnSJy/e3D9ccGd4ZrEo5yHyu4Mr2W
2hHogU896snFUQ5d8j472qsqxkFulwz+GOWSrF43i6hP1zQOnKcy5EfMI55M1Zu8Zz/qk+aSfzCy
fmIvogx8+/D9scslW7jcsoVWy9rIBrFVOFtZ3VmJCfiUVLiCmLL9jPpjizvoMVVSWcE4g2cqv7tu
3ySAj0Q/mvbYZdBDbNzK+F4toX3b6vZczJnLcGce+JE+KGtEsuDrql0DHt2vpVU5rVud0No+NhAH
Z8BjeImrZEhpxT77/zmIf9bNRYNRj7R4XrH05e/RxVvnQDVMrUHOIMPErLxrRTgTkQNzOQSVl7I1
27VokgOXk7XgDxXNB4jOIZcuhJIxTdHniDzA5bbUD5imCk5TH4haPCL/XOPOWRCDXKGJdyq+HkPH
Okob15DfU+mtb1JBorzdwfrjJzx5S99SsqQjLGW4G1bw6cqEETnUGQ6yt7iFC0jQ42yK3tzrAbtO
TP7jHDx3C+kC1gzrRbvyf0z7DEJZqZ8dW0CgM3cd2xQMcAu+HM/bEuqsiJMcGQprd6XZWFn+kqSL
aFWCz2ZwYQWKi42mreGs+QYm5+bUfBbU8jujsszUUiB8bmN86piI68nb2IOz78hFGZqFzSirELM0
EzBu0ECen42YZZg4mqSMPYINpzYP01irL2RR6CEZWf5M80RCn+BuqYblI2UjHSB9k+T9nkhlkVtx
UzYehkQ6e+ja5aAxLRx3t8OU4Mzy7Ndl0Kb1zCDLpFVaOrtkaIwCv5hg/PK2IVE0MrhoNFCaxkkL
h5N25b1+XPk7ZgxbgnIbs+fCt7VoXVwsMrKgxpgw8u7WDfzusXtZrMAJTu8rvKZ7ylNb2IkWOTgX
mkotbmo0gNaeCTnMrrHieSAaiw5G87qyckH7oRZ2MUT+zoWpyQgadcQl7vVGeFi0YrFMObEXZXph
arwXfMHre5QaYHugKkYVDCLzs1nQBZFp3S7Em+bCBqLQpcgqlwE6e91BKVKrTBdvDn/UmqCTd72z
l3a5kzV1IenMcdKgmeDlWeFUoGlNU8F9fb2Tl0bWH3EW8NGnLNRYD6hXFyGYNktLS0yHBBCeA6vN
7Y289s1LU9xJMDQ5R0O4p97cyKyypKnTQBtSB5XgahHZ4c4Ao1Vd9vGseTH5UmWVSwfRIKfIAufz
FQ0yncUj9ajR3AG77fWkFgYOkRHOx6MyHNO6LjUMHKS21OVOXTCvkNp5p8RBYSlzBKTq+IMmUu7W
lL7WxfDWhNNPPUt+L4MquMc27mt8PUPFBIehQ8KXr4vXYx+hMK9pICfemfV+Uk9Gjvl84qJa4qrj
y9y6UfI2uABMChUBNoLopXEuXWdTWzajCePLeGz2Ofh2jVOPeuW75Ocrel1wO2xU5i/tcfepkZuL
HM1wIQiIuxGR7yU1heI728d5+kSM8sskRS8ty6CP9T1N72SlO9Q6hvbVPhXdH5tugJ1nqoFdN3nI
pkyMJQ5ConlDZqfKE/VREzvK+yVwFfBfZmDobPzQYV9un9WNAtW6A/8xy4M2FxpVEaZrtRWTOltx
ZOvfe7vYq27mYbpdHnamu94p0PN5rH4GFma7/u4b/PkF3LsQuuF1Ec3rN68d8kQOeL04ki0xqHS4
K31L4Y47aRCEQ3UNDpf54eW6OU8b5cBYdUeYR6IyBRnrUmd2kNZpZWWY1zsSuVDcjOSBXQad4lfq
ktgjuOtewE4Oibg5rSpHMaLpG3TcwUg5h5KtS0O1Kwa126VDN+zlfKpyywTZkTeyWHZmEhfeZDbF
Yx3Vgd3kCbuvMi1yEfl1AdJY4Et8Dbc3x2qSZFXztCBwwyrb/wU483L71l9wdp0wtcEgVglvndji
L5rmJ6PoOt68Fs88k7uxkqJrlKypySdiQs52euSnruR2FhA3hzSw8KnGxv0vgtB66K9cw8QAm6wT
5AP87g0F1N3aEA4ZKeB8MQHyk+w02Jlf19bM6o21SIdgozeD7TwzyW3nKmpeZyNMkvZZXe6q4C7w
V4CI4YRt7Qxu/qEKKRLXe4VfpoGiEgFokYAWgbs+Jy0sCwxVaF4IGZwuSY9lEUMULT4m8d08fYRs
tpTk/Xa42bxdzo1yN2oc9aC2ibDQtB4SgG4n4gExPtnxqOiWUhDZnpec7GRTqr0lr2NLHzPVlYci
8dBMqg6go23uy0QrfoSVzL5LJAP/oOA3bp0eA80bTBKBYR4fhvNtE+czkJn22ShDnusFH4qPIOhC
uMHqrfjttr2tzOzcHJcuSWGh0mWEOVP9GOOXgaCtP+3MWKQHsHWezu1w37sEqE3KEwNB4aU61Yu7
clJC7A/QPflRupurh8IdSvu/UDzaOk/nhrlv3o5hGwSqRD8bneT36Cde5EWdpfjBe/M072IRsGDb
y86+IJdSMZIPcjl/fsFqPx6SHnVaNLH8BEbv48Zhn8NA4YsIdLWu5OpIEYqJKcYMxeBzp1A22hzj
k5D8UyPTLkpZsirITnkFhMqOylAu913dG3bUTSJBhE2fhV4qU5jBYJxbsaxPbZAvFFSu0bMWhM6U
T4IbU2CBTxSmktVKSxAuFhZbtaHiEfF0+yBs7p6hUMYoU1CAWv3o7E6JU0MZ9WZiXt7OrxpKKW1e
+lmaQV08GyKgCop7vWpFKj0bLRlqrBPLqJBqBCBjLv8YMqUpzSyG3KyFcqmjWAvmclbx18qvd7dX
uFFEubTFZR1qXrcJqRq2tgMfZ3sAh7rfnLLHorLaH9NbdZTu+txWJBfQbrvASMBt+1tJz/lSuR0u
lD4GIjkyvBrqR1qenUoCvCoUlgMS2VWpiSLpupyr80A/GzZUVa+EX9U+y/Omw9YOBGWKHs1PcPys
1JgTKjFAqYqIMTeGt7G/q/tj/hwCwvxMV1V1U2DQhKHqB/WKxQN1OrDrkmy/T2ASU1GF7gmGLVIn
dMK/izpnxrmPW8kmskgVpz+4M7/lz8yLf0SOeT89RfezE38nu+qXcf/vsW4UGkYmXg2mjD3maSwC
qZHHLmgkQHJnZwyX1NHapHdv+83G1WFSU9EMFd4jG7xCcl0P8RDXteTlwVso+0qtWe0oeghv5CMw
QlWNAFexHsXL4w9wiia1dSV5qvmSt8+1dozU30oLXeJ11j7zdMFh2LSHeAlJZJS7Kd/H61CB7GqQ
c3gQz3ovSen3qfKuzvmr3Je7SVr8WDedQFf8v9hLpgPaBjlkKNNyyxx0hRhD20sgFd8P00c3Qw4k
/vfcntRklOL/Ds/AoCkX0yiGb+qGmJInV499/SMr/rm9iI3LgMqQy1Z1gjQZl/vltzKlEQXccpG8
uey+V0FjN2Er0oES2eCOk8baKBg1gjX0yUmaxl3ZDs+3l7ERD9FTNfTV3UygFPiUKGbpoo4MoV9r
3VYN9/EEptDkLugyx0iH2Lptbqu8QWVdRmlRU3Hd8C6O9k6M3jHFYZ1Cp8syP5FU8lDX9FcbTJgB
68Gm1evZ12Zai3RQfgZ1//DcJ7r27w80xQnDeKgMmXUU1i+/H5NAl1oDUuRlweKkpLaG7FimoibT
1vaeW1m/8NmFHsmMLbIMnmJND6wZlbOpWHZt8DUaK+j2CuAOGzEKS6IM5UVkIaDRvTSGWRQ5DZci
9GlN26el7xRnVgPtkdJB1FTY/I7ntriUvVSHUQvmJPS7tDdPc5hIH4UmD3c5zfqTnPX0UNAxcGXo
rT+qMQG/Jc2aZ2POZSduiSyIKBsPCKrhoYpSAsPi+YfcmOYD6VugIvoudro09XPprjABye9/3fbf
jQTtwtD692ffs4kG9X/hFw1EzwsJNBPLPzQtrWhRbdo+lrMgymx+0rOFcUltHmbZkK4819KsOBV7
VyFNIPyYG9fA2aJwOC8XFVRzpikTdk9evrLybQDlSZ98NebYKqB1o2mym6SCdW1Ftj8fTOefCYD2
GyXYB1FZKHPfVAcrLkUXwFZF4WJZ6uWy1HqElGZUrfMm0kMModkKgkn+dJgBOW5qK/RE52/r0XVh
kYspdVOPUtQgptA71SZ2+WPqID/1jNZktcssDJ4D2ZcbPyYUGp9v++X2edQZjjhDKn/1Yp8YQGg9
xTdsIdetOLFLRsuEqtEq0Zz8+gskLcVK/5jjjr8S9VVCB3y/8bDSrOjHxMnXDBM0BSstGxUsb/sY
/DHH3VJaFWdxUgN3MKTxPiiXk5bVJz1qvNu7KDLDne65UqOxmbGJKS6ftjg0E7H7VFTq2rwTzvaO
O9OpFI751MMv5+qY0xctqPZUe2XA34eTiLt+OzD+Z+P4J2ttapUUhKtbpC+1hi4sqZxkUu1M+gu1
XLiEAQc0GIr3Kt87NJs4GkoGl2D5j7yjTgi+z/K1JsSisw/Jer/Q75dltEaDukGmWLc/3eZCz6xz
F22cqX3TZ5hhnOLCKsBrqtKHSWoQV0qBpc0rwDBAw8EUgkcWl/hVaorXhSpJXhOn7VuVpJnDCtCB
KCQedphKkb8SphVWHMjpt9tr3HTPM8vqZUDrpHwpxwU7nCm1PergP5iOcytqk4qscEGs7KrECKse
oTmW7oMktMZ63Kdh4dxezAZ6avWXP/vIfzFtlGNGYGcdiyJfez9+au1gH5ZW+KU70A71xsBaW15V
ApJam/5oD5oAUr7B13H5G9a9OLvOWWGyOFGwo41DDijqABoaGLYEPM6zvKcPyX1ghcAmF3Zi61Z/
7GpvuFPf1sqEeLp0qwpzsSFcTIWYJ1KYIQr9BnDV35Gqx5ZMgNjIqAbt0jrt7pO2ZLsxasO7xDQH
B4/Q4UkPC3DeCr7N+o25qgWQE5qsoPar4ihz8bZjksbYgNNEgWn4In2rvMQZjithQ/9tOFRH8kg+
yTYSK3fko6RZ0pdQPIO/6Yl42aMBATl4yr+5J8hk1HkZUU8ydsZh2dd26DLi6ylk2tsOuClINVVW
+CJCuQns8ohuuQyMuu6w+iQgNgA6VkZKKxBhHjZToD+r+3SHM99r8jmpgaOlnkrYgywDCY163+3v
KFoIFzCYNhb5gIqDJ5uJU1SPJfthRu+3bWw1kKl2tg4uXmR9VWkSVD0+m1QpqONbCzo6+8otQNnP
oEpGO6uwhT3TTRc9M8uFDwP10K5dt29lEpLDJ9SUZQfKmPbgJuqdPtmR+xe17YuVctGiD5u277oQ
s9+l0VkalMKqIrPjMPKCDJMFY+6obftTsL3rdXJ1FM/WyUWFFvxZYPYA3i3Ix1Ncgwsqq3a0RwGx
lNxI6TDdLP8sOjWzpiXZYUZgf/sHbLXHL1bNx4JBMiqKI+pV3yg6cv1Xtn7iEBwBjytzsnYIGqdw
oyflZ/0SO/Qes4S3f4HIi7msbIJOgWKmDANNtK2supetYpZ/JVEiIHTYwNbjNjjbai4xSypJ1ct0
Pfd7SA/b6QE6EH60a4TkVJtHn2l4p2OQDwUkzpEIXpFkzpYQ3Rj1RaoMX5dE9OQiE5zbJBjimHRp
Dv2RkY+ySzzURQXlho3pNuzX2TI4zxhQ9s5TqcbIXtUiKoeqvSD/8ejSVo5RhI0VdeF9OcX7IlJK
S5ZQaTcWybB6Q/EB4nxINK21IHSeO7cdZmvtKGmtwvZ4Oqt8F8WIw7kkvRz6sRk3H0YZkpepIiLh
33UH+YNJqIrnloziKWRKL3OHtAmNZMzM0A/jRN+ZRUo8ohqzXShR5lB9zt3bq9rcblR3cDGj6mhA
x+7SYDFXNDWaAMvCW/J9cZY9KvsvxT9gpY6/LK6xyx9obgmfelvrRCsKZ4yCTcOgnNkUmyLPBZ4r
ndfsaW31d9NOv0f882Xw4HR+/pi5wfMk6pxsxp0zuzyzwiQTiBHnsLvKQIJC8RThRf2sWKE7Y9yl
twor+tm9zoHVPqyae8FPgRdt1g8wHUMha0RRrf5MHs8uaC0rjHkp89CHNKp0F4VS+Y3WCtsrE8Ro
WrBJPRdxtYqZTCpEwRJQXNmQ7a32g9mPd+DuMQ6tFCytIBpufg4F04kASyAx4+uWg9y2ZVqhxjBG
3dNYBPejqu+SsHwfQccisLV1kDAfp8sQ5AIajn/S4SfQFtJVeA8Dltnltgn3vu3UW7H93ML6C872
OA6NkA5lgMENaXnopvA0ybEnz8Jy5Va2cG6Hi7ipkZUJyADXRH90ycp2Uu4ZhJvWacsYPuV1IsGS
zeN6bpKLwL3OKob5W/jvSbYXZ9Agj5Vjunmxp5/dj/QRDws/EMSI7UNz9sW4kAzh7rY1S6yzY5b8
m9iZM+zY16509MQudhreVKC9BgXpfDTAFPZdDS0R3cXWF0XjHw1IGX0FhOHLL6oV2hhEdUy9Is5O
M+AGEJU4TYMA3rX1CD+3wm1u3RQxSfWEetkwQfXjgdDfrFnl205L5s+pwNrWmTNUKJyhsgw4DH8O
MkiGR1KINSnttMMY/jEeqmPKMjcryNvtA7HVv8Wb648t7kSoWpXps5bRz0Ke6kLkV7Hr5DG1yb7J
rOEerIZ2ckps9Z6mT6Lu+NaBPzfOfTyzlbVuSTTcaS2tT1In9ZElz5IpAOJsvv1RrIGgLrq2CoCP
l06idMAdTnmBt4+P44jUda+/LYWly5b+tqqxr/omHcAIfvx93i9fyT+SUwuyl6ul4m7BRKHBFBnB
/aplIOPNWVcqblNKZbuND+Uiei5cnYTVgmmaa6FIRarHJQhxW6BeE8LCbALPNKAyqp4CJronr6+p
1QyD1I5qUoUwPg/REhn0eDXMBJnTvxIM1GbUynWbPih2dFyIxZxc4KTr57lIfWBSQ+a65q8aWO65
KAMx0QSKcDBJ8siKQoz0xcQCDNIqAHZP9N5aSt1Nl+fbR2NrP8+tcu+AnHZ9PQzg+5WaYXF6AEd/
UrUY/alORMXMLec4N8X551TMiTZ3YeRjwu81aKZdOYmmpbZMEEVX0KFGqnp1j89aWA+pEUX+mI92
M79W8eLc3q9tC0iCTWTpCJZcoVKhFQaATXwlM/jatg/tJCoTXVMKwA90uBxiIlnb+Vy4GGajV+mE
L5LFVv6q1058L7uFA0nC+wKsmrNN4IMonzxRUzgXs/oY74MA6TOVmitWnPfBUpnqeExhOzclv+w+
avrWj8TtM90eZpEW8tZWAhulol6JepjJgwmWqRjTSMHHMqSXOP8+lSKZyev+zbqVpmEgs9cMBVKa
lxExihOjDvTVHewGaiVgZnDUxxGMDMPdWn287RnXL11YMxUM+eiIvibhwQvKMIxy18M1oriXwTOJ
x26AKGx2T3oru0pknkAr9iOcVGesiGDWZyt4nNtWL1cKvcNIbyO8m5JeisHiKx+7vnquaOilZPhI
5uRBG5e3el4Ei94KHybIMzEHjHT+qpqYdQFpBx1nOugMJ16+zWrrTdO/Hl/93NmVBRD5Mpg6udCo
AASikyKJ/E7/1Uy/SXeQFhHMassbTeWPDS4Q0kLVB4TgyE+MjyI5KCJtls2dUuEV4OnG7cjfKG00
5OGoZyBWxxyILeVVb5lBDBLtRYTSvy4ertuF0f61lQLhX/5NW9FmbqUkj/zB0zwK5pPJmjGhDg3u
5eeMtvqO7PDgEoX3q3zu0ypV8IWA3NF4AJIOZGWbjzhs0xDM9zMz1GOqRrMdheBPGKJFJEyx9cGo
jLasioKJcgV6ydvcCLoZG2qy3JFG1Z4q0czS1eQelrQC0wCCW9FcfDjMu2rqWA4TsUGtZJmcKXiT
wvtchUQKRtzy8QNTblYNgbC/CCUo/xEA7xgSET7fn+KhK6sSx4rKvW4btfIahUFsBUbs1EqyIxBq
rMr2bqqnO3BXCFKCzY09M849A0gVN6jKwnhD+5MyscemMnaCBW7aACYXZgz0+66SfxqMTUZhIytB
8Ti+QjrOYc/LPUoQOaSc1R3JLfZXn9PQkdfBPQEw4+7ulJpgT5X10F9F1bt99hL7q7HkSTjUurk8
VOoAOQQYCpnIZTgG72vEovUENpoNCGwWIBnPvAC3jwb4TuPUX+Cyjv5xe1c3reJcKfBZlWl8iInB
KpvKKkKYAU11qVxe25SK0JRXb8T1SACMiszExDgrj2ruizyOtBoZQl0akYv0hbqZOoGbzYgWG3D0
Ytcvi/qEOUN5f3t1WwH03DJ3xRl00OMFnSs/ah4GJfJJH9lU7wVHb8sKNItlKDLrQKTysbOfMpIt
gREiTLd7xQStkpn65SyS2tj6VFDr1fFQw52Avbx0EI3VcW6UcBClh1pIhAkgWfQcXPeDz+XOTXAX
2pQxEsYRTBA/ftZfzIfoo4XgHoZAJVf6hfcFUCyQYJYeUa9ofjafGqK6oBcsWiaXgGnRNI+1JuHp
a8xvpbb8KOrSve0W1yUheOTZOj+rN2fVrjzX27aREaQhQvlb89Y5Z7dRoNI+2RPama3qqt1/Myp/
1UP6tIujADoz1MP5+26eoryaKezKB92DSPsbedSf1sZG8kuEgdq6WqEHDxiIvOKK+TxW01Otkdbr
YBkyt2vnvaR8S9mLnnaWYDO3HgAgZ0PWTBVMKfFxGSq9QyQvWNQaItehhXT2m5eOWqm0Ux/T/aqQ
qiTHkOx68LB8EVjfdFlTVz8RIEjzuFMxyWEa91OBgbx+Sn3K1O4DRGCBI+mV/BhGg+znY43CbBsn
NisQR4MoDb3KGMH1Fkf62+2fsxHqqKwA+agglGqY5Lg8o8YIToe5xK9hUvcSR1JkDYriEwZuZQKS
kSk91LEuOLVb3nxhlLt86yxkelQP8Cp/ZYECtYkdH8K7AclbiUsDRfm9iPRh45BemOR2fQbyBmL0
CKxddiLxO/jwBV61EVMZcMkod+M/GEPmNjLMtGUM4nFNKEBYNLXWHPzsstfbX2vjjDColSoKhGnW
OQ0u1OQ9KZqh6LEKAxDdqEs/lFRx6dz401ylgvxlc0WYN9RwThi7ctSxWEK9rWGMlPEuM6bHvpGt
dAgEG7fxqlsHMBT8Y2ioQ3EbJ+WlMQA6hFsiHLT70Ciwpsmc3CVa9J8NUyRPg153xar2ZxPS8Pn2
jm49n5mm4WGHO0rW0bC4PABTxGpJ7YP1+Tw5kgUgUQJijsyq98UhdP61vI6O2ccza5zn04RIWmao
eEqGdx3IXSTle9G/j0Yg+HZbjnJuh3N3zEd3YZxhVWGFU52gw4+edKi6UIEXWNI2TtbFktYIc3Y1
lVVt1oGJJemhvJzSpWucKmTTiwG1xTu0tuRHTCO39qS0YLdVRhbIjoaQc4DekeYCJUb2tEonW9K6
aa80JHyvs2o85QWpfNpOeW/VQzMDhVigE4x+j+ED2dx81xqlOLU5mSw5GdCx0Hv9NwamZhS6Eep+
97qWNnZQKxjKDJXGznJ58lD0ib0x602BB6+bySUhFzvAncpwBLg7oR2eokr3uzKLb5MRv2ed+bWo
Ai+h6j+3XXZ7wxkYslUFOT5fHU7kSM9Go8a7SYoVD7iE0MGcfefdtrLtQX+srL/i7LOmTWlkKBfA
gwAdfAjT3vAJCtM76JeNTpaZIgTtNYhtPRqmZlAENtXUde3S4NyVU6OaCKDyAeHmodm5gwsqsqNQ
Lnl1yKvPhSKWihIgxlf4klwZNaU8y03sR/X8zUSCnWXdCZRAp0aO74MiB+uKUn65vZtbsVRDMZUR
FB1hlTuPrKB0zFUsjlaxFYLbQG2eBkVUQtqqzjGNyZ9zkgr+xO3h0KA03SvwRF2LmifQuE9fq7zA
WVvm9EEOwmIHbY1gp4d14AJnkGdWGQn8Zqswc/EbOMdZWAbUUSWhxoSLXTvGYHj3qANLgEVGO7ly
sl+iquSWr6IigxchQ1EGNYxL14nCJGzHZIx9FoEWlo5IIPrq50jUexIQ0Wnf+pTnxtRLY20wtK1O
SxhTjaNevRlKYs81E+RIIiv8l8xIYqhBFftqNlZWXqQ92iPBsZsXQcFgK5qcL4f7XGnfqnXctjEy
UchCpySwWGuI9mzzAxH0dteGFkAvnPsvQSxNGIKMfXReE0j8Jr6ujIgnHbEhzvt6+6xtJRSYqvuP
Me5CGtDeYVGoxz4p1k7gNL5Pg4macY8JivR5LIpHtAbeNbURueHWPXBumLsHumkiVW7AcN6pGERO
19G+xXgI1XzlV1KA+BYFza1QdmaR5weM8cKvm7kD2qzT/bQxnTFOR4v1xmjlLLjTMvKbVZ0glm16
zJ/95btDyYLSWRphmZL2ESKGQQxGcKEK3IXnA5yiOew6oJh9lkqxXRXAgaIw8l2KgJZB0XB/21/I
5oIM9CTRudXXkcbLE12VQdRi5CwGfNos7MlIjpNiAELdZE9Rlr5Uy9J7WQ3BkrI33HIgiRVEWuF0
NTl2DdLFrs4/mqVFrXsira2R0JaT5Gia9c84MzXLUCSQAzVN5UhFYT7JRT46dOzyE0i1I6cfltDt
MF5pKUOv+B0dWoiy1KGtMOUlatWVQS0dLNpPT7kR/dPrI9BxUfctUWPQHTXTY5Zk99MwPRSEPsiY
khR8i807BZeyZsi6qTA8FC93ZxijJV0qBNckUjJPI+rgDDIG19B72Q+RqmCCrT1hqsMdS/krqrjO
7a+zGQjPzHPhNl+qwsxK3NYFQS3HrJxe+mrGxv/RChduMf9kkFDvYz+UQlvrnrL4ocwygZFNPztb
yvr3ZylVkGmsHMshRltfLqw203adUfzNvXFmg/PlpJ1zY0KS4SeaUjigiNGtlLDWKspZhB/YPKVI
EAHwQr/n6n2YlSpGqxhMUZ04LK5TiypjhnFzzbSMEq/g246wGV3PzHFhvQjnioWZEvtK8TCa8XHu
fjTBm8LmYzn+vm1KtDIukLNgYMDYIqzSMgAJMLVXKGpmyFaU/usxK2S9kCv6f5tIuQnKNpuDoMkm
+IQuP3YR5Ktb1TYzFEUiwUUvWBRf1K5rperiHhd9of4ag5VaEI+u/lkudrc3b8vLQXewop1QBWF8
yTCTJQiK6BTzkl3yGBbNcQ5CwVJEJtalnh2kRKHmlEep5E3h/JKBSCwqy9f/2yq4jIVOTEtUDVcQ
3tGFk2rZP51afr9tYyu0QScC/6JXfY0NyJFsgasJNvqCHrQcxRXVeCSqiB1v0wwFJReqK+gh8h2T
RC5IHGWIbarCdl3fuVLRIO8XXaObiT8YKCCajG4Qhsi5iyIPJJZ2iRHjAafarTWpbgmtVv0uem5A
GhK/9IotQi1uOQLVgEZQoLVxPb29DFAPrPUEtBfQERuHl6UWEV1sDXrJIHNWQCy48nx9lj/OfE2B
gCGA6h31on21X17oD9DPOdmX+rDsTOakd4itylP2M37UoEYUe/UbgwZeZWNg0r7tLWvQuXi2gmvs
/Idwkb3Wmwac5GAGJf50KiBYGO4lnxxFEiZbMMILO9zhKrK+G2Kar3bCHQjC8BmfCahgUh+AsKeV
aczW7MZnjpT4IuDbVYzi1sidutJcKtoRcIYyAj7mClxMqha8BS3zlOhfHwvOFnefNEPVITfGhyUg
ThsNzS762Cb6z9tfbUPB+PKzcXeJqdJg1kd8NlB/flllCKIHA33g9GsFDfPQje14v7j4EW/9MXHZ
vvFUIULoqsN/uVLC3TFp2PUFW3/CqoOQH+h+HcFLdmJWvM9QcsNH+VxRDsM6r1P4DuZgDtOptZdd
9MAwTD656Tc0jfzbm7s1Nn/uq4RLDltzDuU4r6nXN3H5VZ0hN0VDJfQrvYyOejEStBxHcy9NamlJ
AwhhZ7zddxp0CQ94wwxOWDZ4WlQZ4FJDSw4GCAw8wU+8Slu4zecyy6JvSELHBt//0Lvs21phzlNL
/V47E2hgm7vJDXGaQk/U8LjO2znDfLbZNVOek0/Hk+3uMTyoe6hlu+mL6CsIAhNfwGdySKZyxEFK
9tNJ2dH9CAxudhCpeQidiwtMuopyr55BQBW8y361173xjj52EOFqvyx3Ygmuq2uT2z8uFo1ZanQY
T8IMaX3XzO9Z+CATkf+uV+Kt88LFoCFM8ibu4RyrlOR4twKYOxcc2kDuiQDaouVwcUgByXNsdjBF
Gq8GjZ+s/5IYE+ToIqfjtVAUZZHLpF2t4PLQIVUwWDoG4cQCFoKbQueSjRmOMKoDDAFE6vVp7lbd
Kc9qR45U0Ue6SjIuHUHngkxqSCYmvYGrl6E/GLsQBNn14Ir/5DN9khzARm+HDMGX4gvhsNck8ioU
DDo/K8q+5EtjQe9O9KlW37rhezoXHzA2PUayhh1s3Qa67CuoYAAeG9T0HdhOTvW+9Mrva3SSheyp
1003bku5XIZkRieB2HxF8ef3xUfmQer5FD33sLlOKdzeT5GrcHEDw3Y6MEIIhEzFO1jrbAxR2kVA
rCL6uG1JtKVcyIhSUMK2FJEwCMpHbWgflK6N7EZCN7iWQU0tV+FjMcWC15AoY9O5KCKh4p2na2Y4
ePITqPsckrrDQ21PO3m/UvdpP+sHDLx/nY+ifG2Lk/H8Ata5qLLMpkow2UwhRNft6x/tXXkIZqSM
+VOKgaUJOA4rc+m7MeAFIDmDqOl+/ea4dCS+AEqTgRYzXuje5NWvi7OKgqV3wW50wD7k5l4sbB4J
LXKBJ2N9vUQGokF2qiAW/qUAwYH6GPYgZszuoX/tsb14mavj3DirfEG0mzJD1wYYxRfOrO4LSMcS
APsa1zwgOORf9NfOH49AqZ3ML7ddWrheLn/53zdHjR1Of2dfgkOP8XjIDjujBzyc7Ch3sqXKlmhG
fzvkgiaIosEJwDV3kJYQGP00hUenza/cPEWdKDvamiOC4/6xwJ2ZbjYyFpfIHEc7vGe7yZucdGce
VRfz8amb+9r9ZENl+S4BkAOlYEgcCh9aokVyZ2fWknye4/8h7TuWI0eWbH/lWu8xAy3G5t4FZAom
U1BzA6OECGgNfP2cYHUXs0AUo1+/XZUlSc+IcPfwcHEObMcIObT26Peone+VBIMxojEh4ztybhSP
qz7gji2fgRdcHbcS528xBL4J5fiZcdDL185fOyLMsbzQ5yWFYoKvEzwl17xTe4OpnDSLs6p3Y5OB
oqTdDg/fy/x+B4R5r+o01FLmVxCZhfFR7+vbtgoYIpYt53NVs8ubp70HQTsCjwSdZRL3BEwCu1J4
Kyj3adMwbprfhKgYbUK3o/h1hNGvI5HIIowlXAMPxsvcYEMs343wUqeOgTWJtuz5JVR8aXpeQpYC
fuMsOdGEgD7UE2hx8FSthevitT7SnEuD9114Ao02HhpoNVYs4rKC/uWlyjJaEID6ixzM7Aqv9DrS
a6mj4UOxzl7DF0o8UDntRflaHSMmpMuidp6Jm13imEjKSF7AI6C9ectFpZ33wp2ihfb3GvnRk/rF
057JmXmeLJ7ARERy6hfy2wa1HfcHqUKKCW2zcNBRSkMiioHLckmLxnAmeeaRIvQFFoaGDeUkficq
4kqNJsYAzfJ7+UzGzOVwCV+qofpxaGGKfqfsobmiZEutPQKJgxzIdXdin93yq+BT7MfnZ2ra5XE4
NT3E8ht/I62IN23QCWCiKdj7/vgYWjJHxikBBBroEwSl6V3Dv3BIc4c9w6Mwzukjtj1bjMhn01DU
sLm4NJCtb9AwySTYYMmYXbpN02djz2EdvSW4/WWxrtZkWxzIMdoBavfGt4EOaOomaCBv64MOWJPA
ErfsaS/W16Cfny3VJ/mkj3FByYgMRM2p6RPWGP9yBHmmGzM/knJ/qT0mAUUrWpWeCqtbY1bCVe2P
aV7PWGeXSFy4/YpVsWctcO5VGgl5iwwXkDzFr7FhOCJf3nyvkss++myBM48yoFipjTxkCIk19jYm
+i+0FRKAO9DqWbrdOA1Zp9cSfAo7h0Ht+Rtv9vHdzg6wbUtJjgLkU0ne2VG0yTJHIV4jr+SHgX+U
K5VxAS7an4IhRMw6Giilz+4jWWzrSWlhG3V56/OdlY+CyfkvjB1lSZnd6aRpObhoSJE9yS2P0XZa
odHfFDYNWDcsYM8DQ4PJUbj8Zj1b28wme3QposMLUhVA3cvgH04yNIo26GtKnPiRRUC8fL+eiZvZ
niz7wtDkcAF/iQM1r0Wsj1kes/BYQ8WLmnImbmaGlYL+S7HB6ggpLvSIbAAn/tZIk6Pk4rrgSkfq
Q0rdU6Uu4zQXI7QzyTMbxHig3PAtbnbhKrpFh8F4q6x8OwLaRXPLgd27BWYbDZ+4g8yolS9LBm0B
4PUljFzOblxRrtWmUnDXS71qjuldkW9G5aXNdz2CxO9XSRfxxRAB1/SXqNnFK1b8nxeTEHUuoH+c
BtR/BZIBrHljxprmgyL9ELZcJmJNPmifUuWA9icTww5mUlVWm9x/v6plQ/y5qnnfHclRAxaB8YXO
WsMLZHlTaeVJNUoWdedyEeVz+z4+P/NjhZFPMRDMaYq5cgeX8vskNiByDUfx3jI7cHQbYKHIyE27
njf/TmTxG/P/XOvM/IEHxaF5HW7c3zWgH+89sqMklemBMiKwct0MdRFnxs9ntWDUBOutQ6BSR4A+
TR6u8rhyvj+/JdCXD6KmP9VyPrSgNYNW1tTJCPvWQWaBElOGdoG6FJqcIitfC6CKT93AVoDGV3gC
I5RaVlYNM9WYg/k6CtPJQZ6gnxIhr/ykl2tDPXLRK0UnZeGfLt7zgPP/S9DM0rkamPB8hHdZWkTE
6nspNuWERXj4G5f9KWVm5KFQELXLYA41xgVtStWbWjJFu7onBxAgsd9gjP2bN49okm8YYYnrvXa0
vQ4i6dqqdxMB2CVAX8z4srgUBjN5ZMcVy4b/c6XzXhKAerWYncRtMarFqfXlu0jsA0vLJYnhN1mC
Zlc9evV0X+6gIfLYmmJwpUqhOWmMAb6vrec0i/ipHvrMtjPkBuTCyCSE9LXFaQlIhlC4BIlpzB8F
0dNCdS20ulcUsq1lrPuPxkRfr4bPvZzZepagMVyheZfOJSfK2iibjVOvMYVis55Hv3Fin7Lodp/5
UU1p41jooTCyNzo9MbOrH5xwdIDXHFesaZfl4P5sY2d3+xjIBG8lyGvszu6fpr3qpSc0ONYAqdBl
AH+3bnxCTxW6m1XRZleJltN8Z1+AWtDZgqtW7OWWOrjuHt2KH+AY6W7cJw1w1RsnxvikYGHScC2t
k7VyzdksDDyW/s4cT09GpZoq1HJykAb55Q3m/gCLdPu9G19OWpytcuZ4OoWrw3qCChEMNALPE/i/
qlXsp9X4gJp3vqYgm3pgKjd/o5TDUN852F49gF8OdwhVqWYt4eZ46QHuh0nbHUt7GXtpzB4XhWa0
GteBttlvfLuvb3jQzGjcibGXy1fvTxMxZh5HFwWQZtXYy+pe249OewkU92klBHhgTFb+GgKQ6R1X
PtuZszZy5oTCImrL1oeq0IQaxV/zH9QrwwP6uZU/MxbJ2sqZz+kNUotK/HFxVBf1ZeEOW2mV43lR
2+na2MgX/BZXJEMo1cJvHJ0xcz5iXNSDjnzlR5+AvtM9ijg1PFerbqM5P8hKkeBGFxVnhwwYtsX1
qoKEtiG8NL7MGKoYBwOpCZRUbS5y/t6QjgHHQAVbjqXOZMx8HdeSUiUT3jF6nluxP5nAMLMNPQWe
xrWiBGCnDF1worpdnBza4NnvX+U+3YhBux6UapMC9aKRI1s2IjtoZCczao+x/6xNmPtCVTK4VEEQ
pIMgEwl+s/a6LXJ/bn2BfkCbXwW26jBkUmv5cuZnmzLzf51sgK9vxKbUDoh4HckmG/FAKcySFdn/
o6rRmbCZG6z7oW9VEaarpbkpq2tJZ5zxsqP9lDBvb9AEP8nQQ4sX4z5/ml7AOu6EbvycxBbx6g9I
SA0Dh6vSYcF6LHqlM8Ez3xcpTZ7kAULLqs5HMx/UxMwKci0W/VrVWJ2Gi8LQ0a1QBFPkNGaarMlT
WfMgYnCBJstdA/BmW2m+4QxjiL4eDXMM/39KMm+wMPx8zGRqOeOmWheuv568zvFRugidwP5HKb+z
nZy5WT03AqOLYQWan77z5bQeU4HVWijSP/KN2s97KwAxrkUdhx2kGSqBWOUOSU1CTP8V1Vtncnq7
tCdrQoW6v+OupdfyOb1iz7wz1XXmcfVY6iu5h7oOwEgCL/o+3Edvw5Y+DtB8ZgoyICOUdfvMagtg
+UJlpkF1kHORhBkAkLxMqKwGK0x9aashRNjHQfhk1evoEK70VbIZryImFfpy2Hd2yDNXZ7RoDYpa
+mzw/HitPw4AkXaIU6EaNpnjY+lJqQnMudTqSksG7Uxk+SDuDpBXY23Fcvr37KvMPKDfSn6WFz++
ilfjfa2geTfci3hfw2XoYInIjmFr02FzVkWJ4fDnzRlADpQTI4cWiv3NRACO9jSwkLxpoPCNos/7
L4y056ZYh1/SB1TNFc5qJsa1xZIw83yokCdBp0GCAtT6ekoAWR0pFSs2WWyR/TyleYMF5narLohw
SvEaPbo4JeLRvrW/0bK6GOadSZr5n5ikghDQHiFt73vSqtvCFgGtm23Y5ZvlhMSZrFmYxxWhgFQ5
ZCnm5AYrys5KPP9KN1ERpigbrEYkalbfacPM38QiF8cdbd8OL/wjgDZPwFTJb3SbXo3JKjtmT9Vl
ZXF2dMe4QRiars78TcOH/jBkH7FzojhRbRYHWl0xHHB9RFba0B5byGXdJcvNMWcbPPMzdQX+bX5C
HqR0Jpe7r9bgvtk0OFC9tShY8t/gemHZw8yf5JkPwDkDImk3YntDawKaNzlWbIJZpt2yfMhvlohE
Lg+ADF350LGzF3SjFooBVBqEzjsRGEACcvOaFT/Bb1UW6G2Y/nIx+FA/5c10Vi21NM5SHKXogafG
VS1jsnnYCCLV8qJ0m9wqrwBQZ/+j/tgzuTPdBdqXHiUClZs6SKBbPPqYy9BiKOpyYPC5upmithj8
IxPdTaAF2uWp9bpV6wIYy4RcM8JlzJBHteGrRX7KmyloPIRNVRvwAPHa9ypqFLvoTTbTC83jbdGM
EWBpiPqLf0JUQblNf6rNTE2FABwWfontrPLerOMb0rEGU5dt/lPCLNqXEMBiMAdRYyGEZiEOZuWX
Xk+OjB1c9tc/xcwLKmXcGEHfQAzGblD2o/rfIIZD/8KWleD4iotE85Cfm/YR1pzZml7rRS8SnNZt
42brwRYd8EEcOqt2lQ2YB61sx/JgDGubF1Y68JKLOU0+gulzVWnBLiHhTd6IDw1wthmX7G+iws+t
nF19as+HQBumwohybNIJMeEQoqs+udDDzoki8TBUhp0p2kXnC3YdtZe49y/loAYwsNHiETJmZuKT
bdWGj8hgXGadukP3E8tGl9+sn19z5oGqGuTeBS3Y/+A0x3zXXeRpHqXALjyVUYNcni87O/OZ36kz
rePVCvqVASTS849gQfHwNEcIwllI51+GFlKGuaVZYHKOHoojKjKVKeDlAHAi1v29mKE5+y4z78T5
eaCWKbxTsgZypMtdtgQN4RhY2eE70MCd9tUWGi6a8pmARYORpVluTzqTP/NWJCMEAE2I9UTfIZcK
Xtfgg8J1oz2GT/I9jR3oXAST7pPhScSZr2r6yPcBWI8juB9c3glWrYcdjyzjUQLlJ6b6mJcNwy2L
M9+V1hXheQ0o9pkejfuuQ7ItGeLJ6hpJ3hqZIXmlNkXmNPaD/b0/o1s4vxAAHS5R3nPAvs1R9rqU
Us/o6CQ2sqa/8UEdZ4njOO17vFlBFV53yUHvo4ZBkPSbB9lPm5JmI2iDSCo5o/F1Y9vNReNOh/yu
sDPES+SYAyXKAsHEJeChjqoB5a52E2uoYmndZ65Vmj0jehIHAYB/4HvAtW1o0GrhNshuOP1K6Fff
b/Fvwu7PxVIHc+bG/UqQfwwcdK4GArzca0zKdiVYtFQc2Kz5huXNBTYj4MzRAvpl4lpNSdBKDd3c
e4DtHAy33ZW7dKc+TKv2zUdlHO19F/LFQOxiEzr1lkUhuxiSnsmfuY1MKEZxlEYEGUltBZh6KN8Y
O7p4CQPeB6TXoAiV5iMxYcMXfUF7RMYN7aodVi+NI7p/q0S2GKGdiZp5f1ErpEgp4P3jtm9MuYne
aqG6inW4wl6ULWkcV4GgXWhxuvWHeJuW7SUg2AFdzOqlWtzVsy8yuxhC4Ff1Mg08xDSyuuKKZKzs
7OLlfyZhdm5ckJaaRq+eqM3MsmhsxACdOLq6MDnfHyBrLTPHntTdkAa0DIdOd714xOQRI7ZYrmye
rWXmw0NwGMV5DB3sLUrTQ6cyCCakae2r37KYapYfRWfSZv4b5EMRepHxCKMUgtFKcNEN5lJWO4q7
j8WxnyesBc4zLToqqVOa4bDoy4HO1yOb5xroQFHd/IqVSV+8ET/XNx/lD4cM5XIaCEgqqHH6y7a8
J9XD9zqxHPmcCZm5yaQUK1+lCp5dYM4NpHnpDhWJq3owjW0CpkSMHshmcTva6Ad97IJ145UuAU1g
uWXC6zKMXp1FppjDqNoswHr7wpISi5yqvf+Ahm8gSwtko2xy9J7+s96Gs/XPPE3WDQHm71APA7Ql
qC5rCwwSoAT7f8ZIoI+KMzEzPwLMNGn0cyS8Q/+pEi9zhTn1wLDuefYlBJpuqdLe/MYeJCs6hUAL
0NfZtr+PDu1a3rL7T5Y7Ns4WNXMoZQm0dT7H81IAaXMTA1A9jFZi3a00CXyaau+O8uCkE67DTgNc
0uv3qvsb+wf5j2KoYEGdP9RiVUyDBqzpMMYmMuOH8ljecI7vYjzAv5cvkFy7ERgyFwMYIOn8JXJm
LZyqVGRokVtLfYwTypK04rp4j0kURwzja17KmDDJy8f6KXFmFBPJ/izLyB53H1xKcHKxrWJwXfGS
k/bGnhMQpcUHyNki6Vc6i5z4mNRC38AkMBu6Aro9ms4TpxY0M1JTK6oOOjGLaUveJv2q53kbfCAW
yTZKdceHVwV4yRqybyInyG+58bIsD3F7lRvHOL0zgh2PEn6GVsHeJT2GEvPnpH+QUs0qoztS+3bG
bThMv07Pjej4IxhF8to0jKNYXwXCZR2ddLJPqstkWKnxqYzdGvRWQnIxGSanXehZbIaDGYnAK7M4
wRYOo2jxmsnV92F/JYBlUQOpTezvhBjsoPEqEvcaQjXjlpNX0RNgUcJhHY1mMK7qcCP6vJWiW5vj
rFgzuxx08pI9lS99clFi+q+0DWAsKeluAI0qWq4qCwwRLt9wwD1d+9Vr0Dw30muB15kubwhlxDCe
Bx0s6qLZx7d6aIeTzU0XQC3hgDowdObY2GFwIYkriTf9xvL9t54cVA6vXtxjeruSdU+J9q3+rvO1
Gwe92XK5hSKoB4pgDFfYfHyjazVApjC2xjcWyq9gOFwH5arM1100WUG+Cttdop74wamCVU42Ot5U
zTbQL+rgNKInB5NlIvpFpCtAi5larJvdeF+Gt7lxI+ebSL8kr0mAdHn7Lk7gLWnNihvtIDIz9SEm
kpkNazWUnUjZiHloNvmxHo9JA/xuV1a8SdrwzRY/VYKcILttUOcxQBaDbqfbMNu2/T5THzkO7KNg
yBa8PJhMXohNjt8EaMGqH0BMb3LNc49Gdth25UXAztGdeEzNSkWOV3oiuV1OaFAeQeuobPr+tc8j
M9FuGvLI+RhVsptTGaw60Pf5e6G9EdDElkeaCabyKhRcLrxWeFBrxBdF4A75M5dFKNW899DPkH/P
SfaPorBPg57dBKqfAq1rhHVxIE5rq1UvsyDBWC5jFlGOlZ/pcQEJQQU8u6yxRnXNcL3LocnnImae
X8z5qeoluF5eMY29vkk33bN8SO+NXeeMtoJqWnJD7hhCqXOdv5oBWvXT+c6iy0RvpY7QG663Jpe2
WZYITvg17wL1DmO3DGnLS9R1XUC/ivbljS5KIRdpJaRFt8gBWj5xosCMwWiQXnRIPA5ez9nsSuXy
a+Cn1Hkjl2bUPvrecXYxD74SLeidKBW2NdDjLK1gpb1+c4N+Spu9x4MyTICshHhd9tQNxrYf0XK8
lo7JJe2tym58h3MZu7qsm58SZxfolAZAtkfyyW2t9FZwo23wCAIMl46+DV7lhQ7rXb54jIYIyC0D
bMLyfCwfKKiNqNFmkSpxiwZpJPVVABXq98taXNVnr8a8g7vEWEHkt3iu+kNmGlnnlBLLqJfP6kzG
zKrzsU8rSUZ0XL8Lrmylm2BDYYsMTzRHu0E2MPS+X9Tyzv1sQBFnNi70mhaVNKFRya9VfN1N+5bV
rrUYaZytaWbRIAwbSTDJmhsp3SoRYzcdiJWHr5jfNVv5JRa9OH35flXMfaTf6Sy60Ylfd0KGEI6+
UUEoe916qVffD47gdN7fGW9bzkR9rnKedhuFdhQILabBb6EDay09Ey9+V836AjOs9+zGC3owX/zk
mbyZVYeRPxQCRWXhSz10Iwl1tKYeGiuWVJCrFlxilV1UMLSFYQLSzLCHQOLjlLbdq/mzkg+mqgoM
j8zQxzlhSB9lRdzQHo6sFcyqCK0h2ZQjQz1YQugyz7XDQO61DWHJTZw5cTaYiPadUGO2OrC2i36P
czmhBNxzOiPb2JPbXQj2B/oKyDf0vY+qbvwonxh6v3iznGnFzJzBO6DqhB5QguYKXXcGhITKOgV8
BW1/qR6nR55YKi5V3Kyssu5yK9aZ8JmhKwMxhCyH0Sn7/haIq9eyA2KxYEsrC80Gw5DmhCQ/bYgI
AZN1QkPSs3rJ4ilieJuPd8/ZntdxE8YYjkQjVhB5OTdgmk46BEZ2KYzGkWjNYRCji2rMWXcefaJ9
tUfQbBqAhAW8I/38TC5JUNJP6dxUhbMeAI8SOZwTOJrj71V3XJV335+0uHzSn/JmOtwYfE0CGeus
Hdzqr/2Tci9EZnWoH8fL5Fp/J06+I8j1CyOY5kygwkQHBaHoa3Hs98RlBlJLqg5kTcCQouABKvKZ
O+p8KYmVCGm6BtzdXPQBbpRawU62W5tHMjweTFYNd+mkQY/Jg/aNcnHOKzt8UXZqAm5ft00i38zA
qwdMwfYq0NpDh3ejLPUP0ahOpp5XjEri0t4jgAEvsSaBymTupIS2iSa+5GFlfoRcbqOCccOSjdi4
bqQuNCMt5FffH/divfpc5Oy4hXTUg5GqdWyY00vvBNsCeVclNfPYrHMM5NXrHDCRTAZXarNztZZQ
7QBjoQZkzvlSRcD2JYoCuVPS71EaWGVVtu7EIDCTeHALTTxhFIlxyyy553OZs7XmrQIKIYoipcul
42fdYzYKj3LmHxl7ylrbzD1LwdQFokCLKesR3JaJaA4uhjqceI9DDENTtQerIOt2rW7Z0xxLBnO+
SKpjZ/6Cy0LIVuAvlPpey4glJMxgcslAAA4sgeXUEFRNml0GZTnKhd5hfXTMQXOnVQLUQBUPquhm
8sgFEgp26paHfB+4rDrVYjgkwzjQ+QiE2i8UY0WbCqPfY3k0AJvsFBzpNGuneT/gbVh3z2LAdyZv
/qRShrhJYoqREq4xd3DK7MlEWa7AZOUEDFX/TryTHhjqs6Sm5yJnLi/rh4qINFZP1uMt8M74AUk7
HTrDu/y1elfvtVu2o11Sm3OhswgszcEg0dA5zrHLTF96L7rc/H5dVCvmFg9mDzykRAN85cpMa/Iu
7qp2gARRu59G2ER9ZQg7YzpJwj+pfSi8DoJyDXi/X6qprR5E4hjjHVzLNdgpIrOvj2FNGFfz0jkp
Mri8eBnvfFWdmfkUcoPOTQhLwgo18E66qqbI7aKa1Yq+hL0CQhQd7IEA0uKVDx9+ZtJxw0tcHyWY
bVyPKIwJKwByA58zZuNzLniuXyTNnEfZtGIThURyc6d1RgejESEGtBNMZxuODD6txEnQv1ReZdY/
eGn/InmmHVUdDJMg4MhAvKNswZId2pocttcZGHIY57ZUeQA9Ea5XHJwG0KVZSDV2jV4NSDwicTE6
mJd2+d4MLkZkggpvYHUtLFX9FMnQZJBtA2P/C8txqsXlpIJPBx4rW082hsJQVxks0U0csJ8y+n8W
XLMCtyhJqiyr4JWabWOYagoX8DEmFrQXcK45JfLBYoF5ae2eqI6E1nnMczIMe6k/XtF1BWGLzstA
spoZQlhFY+m3EBqvwSCbvWa2wpuTZBcdirjESzAswIum1LioBAi37IbsJa1FnCYi06aABfkLZEmW
cVEwGUi2lXg7RnhImglmucy09r2ojY5c2j2ECfMVRv3wzKGBekpVMYwGTg3E5r/etGCJKjmQEtKD
FdzhuvaIJ3njRXGMmF3KC95ZAT8ZENIBpiegcPurqKHvgUoWcFhh47/wfb6f8u7xe/e8tInnIujn
Z05mImmmDwqcjMRRqpZ9JjR2QJLHCTWVRAxOua/b30tcij1/WRVV5jORzZjniCJ81MPMe8FNhEtj
G2OgGMBg6ylZJQp69V5fv5f5kXf6cmgIXYCjj8KfMH9PaF1Zyl2IQxsBG+2P5DavYBOCYrfTLV/L
pto8JqC05C+UQLd54MO0nGop6k7xD4LWbApwhGecglrlq15lr0MHytZusNN2o8r4p2xcCcnwUPms
BrelZxm+L6wLVAMifSH8uldxVpREVLBXmhKFdjmK2CE5roV1mKplYCcRpgRW/KRk2VpRlOFG4Up0
G9YNqa9bIZe3OZg3WtPgw+hlyI34FIkq99IPUnnTcMVQmUqXxYWJ3E+bWTwXjI9xjxdIlI4gk+oo
pZQwpHj297F/p4tyc//9sSy6ZPhIvPDQok6ZAH5dXmnERZuMAnXJxTWdoG/d4ulHrxVrNG55K89k
UWM7UztB67IsFiFrcIlqtk+y1Vrtu/HaWuG1ZLYfUWVoqwdQvJHQ7u0A85UEanlN89qsx+bS9QB6
ZdBzIpbGHT/3ImVN+JFQj107sm6JzrQy0DMRq2YP/ADwJ1ofO/3fL8P/BG/54Yeq1//5X/z/BQPp
VRSEzey//9kXb9lVU729Nbun4n/pr/780V9/8T+76KXK6/y9mf/UL7+Ev/+nfPupefrlP07WRM14
bN+q8fRWt0nzIQDflP7k3/3wX28ff+V6LN7+/cdL3mYN/WtBlGd//PnR+vXff9COj/8+//N/fnb5
lOLX7DyNsujlaf4bb0918+8/OFX4Lzy4QeSh4gRAy0TvkP7tr4/w2qDMyTrqR+A3xPWWAVQ+/Pcf
gvJfqowo09DpIxZ8Wn/8q87bPz+hfwz0hDzYNECKqv3x11f75Yw+z+xfWZse8ghYlvi7NPo+81r4
dUgHHhfK7QJe63OwDnXs9FEGRbUd3QYnOsEBho4ELxAKSWLYxupsZ/4U/4s4ep3MxcEakQTRFAOL
m1lj26dpwcVjaffHfsP5G4ynRisAEq8ARSAcIxF0WVbqYwSpQDcvq5997gs+FnsufWafkdD6QtpN
kP6jTQqjl9mW1umCPXNUZWFjwaIO9iNdwrtEmOd6wNPrT2lilHa4Hi0KPjyt1AMdU6GxoHr6fl9n
Dwa6MAQKoo5slgQ9m8eduloZfTT5OMWgAo2BbGr9Ta4fvxdCd2d2dr8Ime0eXwV1nI0QkpcvkT5a
eJAx4j3tgw5gLkMUZPCpgGYPfMmzcCSWeU4cdZxQFyQbdCety1IyO7AXtyBYquLUlICxgMvVBd6a
GXAl9OVGmO5KDYFZsCb9yQexVdGlAGp5JWHsAF3SkcM3kT9kVWUmam3qg28VXG+BLWVTC80LGNke
Wrm8R4Dt8NmmFbYiWDhLuOhE8N8HMOKUdXOoRUzFVMaNWlRWMERX4MC2I/wbJFeIYQY7DvNdMTyH
2VMsvTZNu2m08SAMg9nLwgHMz26UpGu5GMCHt42Vaf/RchUXq0lB52jxpAo7pTiSBMjNHPAAUjup
H5V1ND3RHjPxeVJzO5QFW6n2YEc3M/2WUx8nAcCHGr9Bf8Q6wp3T6Pm91GqeMeCvBJiE1O4VtH0I
4aUiv2nVfmwvSH4K6sRKggaXrmIHHW8aabybgsRuEw+zR1Yry8jPvbblmyxNJtEFsyCG5aeiFaeP
Cg960uoKwQrByG6iCBaGbFZl9jzEhtMRDKwCnqkAoW6l3vJt4OpVaqcZYPdypHCG+0I8hGFt8b5m
d/V1iAmPlBftQiJ2mRF7HDUn1oW7JBRuW15+4bPCFho0sQT+ncERQC+XiQkGxW1dlg7v63sh5q2s
wiy/1FlBgfGL4kquDasOdnF8nRSqbqV1Cuas8BRExNOMwR4HiFRzM0hVy+9HB4kgcxQSuw5Cs2w2
dYKpiSwyOU44alxmdoZwGXdIGwa3BSlN8IiapBI3eiR4ESfbA9j7/FxyA6Wy5PhuJIkl96PXjiA2
wQR+GmEUZdOOhywCNGYHWtwYHfTvcY1xS063S4LZDWKYVR44uRCvwP/mRcYz6a+jymmyxIoSfj1C
pIbyRyNyVtAhJzapFnCg7Smv7akOrGakFJaHLNvX0aqvtryWm4r/MCK1UykA5dSR1e5Du4sFHOoN
Fz1E08GXroDauQtjxa6KHpTdidWXvl2kpRvj+4AI3eP0B6K86qEIVErDykVlJwaIn6bIaUZuzxHU
gfRn8OQiA8ibHf8qpBqwyMTTGIhW0aKvvSttDb2hTVvBPo+dtBajq3zkNkJ/KIPcUUdlo5GLVFdv
NKRr0Ju1JiNwSumucbWlZPdZ3rl5mZq6fqXFyAKSdYaDyOTMMcot+BARPz83RX2dpMTSsbEiprzq
6iURT4mE6rNynRvvpJZQZGxh9I9JcqobzVSmkwF/XwZmKaFzihC3TvJjJR0a9Fb6/WMxlmD3NVZK
0ZkYwEBwrppTk7lyXjotXvJFkEJfejuOY0vMryTNS9OXWu9Mg0boQ0rPPJ+OYn6p1HdJ6onS9dAO
cFN36Agygx6QcD3oLuTC5sV3LcrcFgTWCYai06pdSVxwLP0QnUg7gm40oBBcA21mhQd5auloIBu5
11EBS2RVmLnAm3L6Vtf7BhYp8RsVJZT6bSSYPSNAWR5id8RwrQwjLTJMD4L2MZGImWMMbqpaaxwB
M8r7tiLiMbSvaDOOgudzU27akDhxIVzwPuYBE/EtkIRNKQenSNZt0J1hY2FELeBm+8Cpo9jiOgSu
6HEMufty3FXAgDWGW1DHeYF0yde3XXera4XVtIGlAstQHSfs1GC3feCq2ZPQPQXNzZQdfB+AnNFJ
BKqcH7zr6PEKFN0KjTuVLxwj60013EbDKZQQQDd34zg6mZCZ8iSCr6F2YsHfgT7Blsrb1gCNGbDQ
c/4wAaauuB6xWRW+o9ELZgaUutZ36q6wBM13kgngGIPoVb43BTtf6qEAmlkG7yp82YDZTly0G/Sr
mV04mT23jimoBnc3TcdJq60G1lv3hcNPgi0OzTYXJzsn3arvKgvTjVYKoEF/uqu7GBCVMW6NUz15
PHnM6wlknx2QBcTMnALFjGWQlmrdSgLqgB5sgroHk+8uMuCk/FvQwqLXKzdFXzL73r+MytEhOlxB
k3hhIa584J3JRWyl3OQI2GjUOWroAAcqdSA6rsAkj2eXthF73U6FK6nDjZkkUNRdaxTWpF9z+Cak
560BLYpq9iYPq5Ach/GuNW4jiAY3rhiMW582O/oBqs5wbOh/rvTYHMEcmY1XPG4/tVz36SGUwJhR
cG6Xa7Ze7ZXS2AyZbwFQY8UVqU1k3hGK3JahYH0ymVA/k8BmO1xqIbxEVp0k/9mowOeqV7YoCnDj
LyQMgIo1OfxwR/qLpo89ka+ORnNnlK8dpv2UWluBUhSn23gVn9ypkGRlI9ysqDu4YdLY4bgK/ZA9
qO6VSrSFOjmOE2I/TXTzlPs/5q5rOXJb2/7K/QG6QAIkwFeGZndLrVZOLyxpNMMcAGZ+/V2Ufc6R
KHn6+D5dV9lVGtcIDODGDivgjYG0Nuluat/n4UU8FS6NuDtVdeYwBfayrM9I3OO9IyNtLX1roBjP
jASyPMVmovZGVrGnludn2g7i9wYvtHJyEm/pBBUNJXxrKH7FU+fHfXtL5sJrsnyXw77F6fLbDDp8
tHywFP8hJ/3B6G2v0gBXTeFxzg+wdD4ORlk4zcAD7CjfSgw8yfACGD3EwcrvU3zI6kliPFJm52k3
7RG5cTfhLtJwrClbnfXsJuX4mNgrsbtgNqugL1+VTVzNuptMAEsy6Se6viMJ0mDgTUW87ZQN4ehh
dGKu36WJ8AsxBGSUd7BDOCQi+pWkOHGj0vajcjhKZm5Jq3sEOm5oCAD52GS6MxRvUQzVW5rvehUh
plA37XB2h6V2GCNoK1r100jVcvTMtUNHpG5dzc5bE6xZVGvYvuqK9ey215CdGLcjndxOi68yyp66
Ps2cVPZbVs5bQuonpCx7ZXDXhgFcC8OiCOmVgX0KZ123jeLMKxgAqTVSPjznMwiR3s4U7qotYXtW
RBfz/Mg6vGBLaFfhzLAv6+aODuLI9GmXtcUBb+i8N83BmTgKdho1N8nMf/Z6ewzldKUN1UUxDMhL
K2fW2U/R8et2Fo4wz4yhBUxUc7swca3Bfm5NdVPm7ZU5w3UkGr02Y9uWpEcDXeG6/xG2tTOHAMWk
9Lo10ge7A/rSmOvdP83gBYZr6PYZmAJjFLzKrqe8sRNYVyoPWZ87tRLW4SdYmmsaLyqRz0usmn09
NpZEQ0l5LMgvzeNS+MSXQFXchB74KI+zn/3gB7KB/sE2dKfg9/e31rR5Xx1DIBg14x8dFcTnBkyJ
KjsFKkZ56Be71JmgYm+5sJnfx15+Nu/flaW86HhqxLCeHX5ZdzXd0Fg/6xk8GFFY5jsNFjf6doTs
9OJ1Br+Dk03bdX/zy3qrFwlkAZoDAuv1AG70OxkUB+Oy33eetck21oXln9aWePey/FyaoROPmSyD
0zMqzHVBm8WtDS54v9zj4GdncVDeVa+LcmIXiF1+ROg9o8SpLqBOt0E+6Q9oEm7QSHDbCwFHGKQt
ly1kNtg1PqfqVF9h6Yj/5uLWWDaV1ZnZW7g4ZM4QyPPHM7hhP5IN/JxO+gh8rYPxIDAAxGROoM+7
9p+RKuRWaQxwSQtxMD01p7hP3/RksIANQToMHWy4aq86smKchFYyLKBtF7pafRNvAIbZxVt5PK0D
tJ6x/LmX/rPa+4zwQ9MSynNoxNNpea8LXU2hFnquggSYL6QeqKe88T5CO2Z45UhOT3o0LTv1y4v7
sPryYj+s3qVlD5AO7jVCveCNibPQ8yDerLkzRHb486IWme/7INmcGuX+zWNGz8RmHG9yPdyJKkmh
T0SWj0js5x04gUs79hIFyX+hBrNWqf7rMf9ntaVf9OFG5xGG7kpitQFzY7f6BSNKAgY7TqeH+Jd5
hXPajffxhXaFhsNt6qDNcDJsfLtx0W/81w2vmm/RPLGc5LgEEYHn0d2JsfBOBODvvkPIwnEAyoDb
M9aYMpu0QDwPBr4NeBYW+xEi+Iv29rA7PZv7duPakMSgpo5GElmjm8VEKvBhzGUtG5Km4opuzHPz
4c+JcrYTj8hOF1UGfpn/2er+1On+2MZcsxPfXyZ6YYTrOpjcGBR/fpmJMMyBlUx50m9+iaADZ8iD
Vcp2eEHr4dLcdEEVhJvWLy7ZubqPz6x8g2rlKn0+iWL77oHb6DCaeOoI+uuGWZFUmg0ML5LmZ8C6
YBOpHtL78mIx5vs/tDSFTZZnjQSa2XBx/nzX0pYjHMnjxltcB1APyX3kLyLWPEDF0QZ/eWD9o4HC
344JPo0Wfjt2+H84UMCu+fBdLQOLTxMFRyVt0sT/A2ek5KX8n+OPn/jv7U+FP67U9HHO8P6L/hw0
cOMPvBN83H+NGQhykD/nDBwTCMo5NG8wNUCzf+nx/zVm0Mw/dHh/L67cFjGXuT4ypr8GDRr/gzHM
y2w4OJkcyBrxjwYNq40KTyIO/2/b4NwUxBAYW3yKf1keTgP0WRpwVgpw9zD5c7T0ic4T+G/KsRvq
kPiVQr5EnDIiWBMHvyy9yknNjmhWZaSN1y7+jqEKQJJ0yYDydMoOeijPo7bcjhTS6MBSjKj8Jvks
qLa1Y2CelQkKXLGDSPwOmEM/Qkth0uSFzeQWVPhgrpgX6dAsxEy06+tNPtubSQM1htCdPUNQzdhG
UG5FVN7McbKBN9jZOMqA58ahFVCRS07JlS/JwYcD9c+bXXYCkmCQS8TqZjvehEjTSjRjcXxrYe4a
pPM5B5MsfuT01USPebDR/4xxvjAIXrCDSsReQxU2dfuqA1cORteq20ydPIEgWY9f/rw0kxI0+AHw
o2vhx76Im5yWdeN1BqTf6BRoFG2U9G3ENU2A//Pe8mZdc6zsSQDP+OETuvzzCXyM2d+uzrDXLUHN
BYG7UhkpklSH341E9CIRGHbX6YTMoh2cYroCTcehrHO0rEGzCZ1/qZ1afTWheb93hhHNAucAU4yt
XkuRwC6p7lTjVZVya/h8qDoJrIbf8gyUThNsyWreJBYUOGqIWGhq103ivESlmGECwYryxAn2DiFb
bRObWTZeAubRcORZXc+Q5xhKRtgmxNR0jIw05vTHOmaWY7ZCc1pjeKFF7UtGAtZjGBKbEsOLkFpg
JAqPJ9C9npLLYbZ+JnIAI2zUHcvONmHdveWohlyzDjUnLcl2NKuj3dU5uvGdgdb7dMdj/BRPqHyV
3GFe/pKpaEfmcQc0gRPNypXD4HXEDKB4XboAJPwc8gK1vTb9ysNuRyZ1ns3KcK2lm4b5CnerwfDj
id/zun2KZ0tzyh77B7DqCxNRxxsz9Avb8UlrGKywAC9v8oV2YovXfEIfQp/11u17dGrnpt8nmqE5
3Tj/Q3XgZQOgLgXwe/k08ehX2y+P6jo00qnx0ugljDAYal81daAJWByHpL4z41uZCEfJH9GtwX/o
zR0TV8mNVpUnduK77fn6zWP2iokvMP+gu6wS0UamFRqLBDuxjC+zmpmubZMfiGt7ktqz00Vl6eZT
F6gugltKDVRQVzwWVYvRyYOhprdR6S9aPt4kPNlzLTmP011rAfsx2Mcyb9CdGqxtrcwt8IvnilqX
ET0OOjkfuuiss4prOlvbvK8vuBKXOW1vMYx3ahsGEbJnvZtA20so/Umjw3PVDtdMGCfUhta42/cX
YRmYQUPrG2ox6yhU6e2kK5M23iC5M1j2VjXToiPmdBQpOeEbHVOcvoOu0wS2sjqWVeXrEbjKqjkB
F1zTT94vhQNWBsgzXLEAEvh8JhpzSrtytBovsdEMKWd3iLrX3qJwn8wvAAoqnLLtDhlpnsa2uyQ9
qNqF7c7FtJsjVriqQpya68rNAeQFZ6L2WglFDhpfYxrjR6Q6ETTeNWHXW0eYC/SVwnYVVdPn641z
bulpjq3TWuohIphKpL19AR6JT2pzoyWW21Jxwwr+2hNxk9kzWtPVjZCaBv29Sbk2L51GNEAL0RkS
zoyj0RhNbtZg6FhGyFkZtvtUotBs5qtktu4sgdOojaaD3dQ+pG68vkQ3p4mDyoiCFqFCYKBoyvpS
VsYra/rNrOoLqxDPuYGY1WjNMxHUSdh8p7HkKZ/sl3DQb6o89wkpsFVldDk2edAk8ehJRBnMIbgf
F5OncjTSs6pF453Ht1pxHlXlKb9FslQJnx8nUI2wyATIbyHhrDsqdVz3ylJ968kRYmYMYnXzYHpj
J50xQgjNSwzzFZ0De0qurPLeBvIKTlRdhxvSK+cg7bJzhk4POms476W67Gh2p1PcX5q8kRxoTACU
N1lOUjxvuQcizuNN8hzb9Q/SwgiC69oZtJme02oIEpG78G0B66bc6kpdzKb1hOzobWzH+3aZAkf0
ITba2z7gDMOHYi85PTNp7dUVlshMdyBj0A7hY63Xt1o9D5huNAcrTl1YkD62xEZet5xynOdnzcyh
KAZDIXzxh1CIXTwPZ4UOB0OW3bVcPVCRv9UJORbXaU+uWUXvS/0i4xZm4SaGRBUzjyHG2F2kXVcq
8kIcG/GUX+vN8EurL2F47YYl/cnipHGojO4i23zCpNS3e32LMfCxSe2LLIye5K7I6GXBxvMo1bzl
37pkLz3uNimKgxb2V11pnfjkzW/eOVpG+H4oemhfjwEWzU2dC7P14IwdFDMg8XYcAb2TQTYA01SL
9jeTfSNG9gbfjltpTQ+pJjmmvdW+jqtfEcazlpwTl8cFdaum2SO5P48jxXa83traDDBsiVGqyntn
zuTTQKtdFoLHIMM7baxv22q6J5jtaO212VnA3pHqKS3s15zZ5wm8bSyNX2O6h+GhmVV+Y9I9m6R0
p6LFoVCTizDOj0Y/buuWo7iWBfWKSl1h40EqAt3u0nwYmNmcOLLeu3efPhTUH9i4oKkBd4y+2Cru
hIDtEFnJ1jNt/tgnBNuu2SHRHRwJvo3WmRhwsvS5D1NIWCw5lnxjMtrbQCxSFRjQg2gxJWQGYD6D
Z2vGIRrLAN/Do8gbKFOEXVDO/RmPgVOc+I++G36xAd8eNF+Puc1PZeirNoxhvt/NwlXgOsKotfz/
D50gqtERpZ5qvcmEeqIw3bSa3BbWDipPIVmzmfSNme5FCLAsHZ0woW5MwFADhOD3GfGXSgHXwdCu
twEzg1fS+joIZrJVaJHWU7btFiVz7REJGoToMZBQcIRLoVISYnr6+1XXOo7vtw9qFipVFJboJawO
vTJNhpYJ1npdW18Ss78YcHe9eGap6Q/C9pQMd1KzNpY2bwb1hKPcy4v61tLJW6E9lqUITlzQl9Qc
zwFQD2Tl6AGiol5dkBmmUq9s3np2ek7IYVCRYxTTJkZnaRj3hkj2emT5eaO8MGo83kqgYHC2aud5
c8qgbz3AWB4OknLABEGT5EB/r5IzdCMH0bd4JzKCepDOfBtsBa0ITL33s1Tuh3r0QTje12bujnPu
MM26UTI6l3V0Yxdox5S3nVafCFrvGk2r7w8Ry4IJG2iLGCysnhCo6bOyJrsDLElmTmPV4G5wpTts
vCoakNCoAFEzRo/fppUzCvFrsgFWGgoTpyeTjhWK80WLyKrsDSwlfvVjuy8IkQ4BErrVF8hNDxhK
osdveYHfRKy7cUFo9AvDTKvERZsWmJx5kRZ7o6W8eAy3MjNfrYn8jGbDlcKAUn8ZesVh1moPdOIz
a1bbEAPm0pg8NoqfYNvchXyenbKaKGA8PrGn0o0LiGsp3TzorKYO7c1fpgGNFhp5DbUPZQnlO1NE
MPLtF5dLSBXH06Wdy9w3YAzp5doub40TRM1vPg8AyA0Ad4HHhlH4+qukBUVW0uqdJxKoKdTFriOJ
h0akA/RRvzPouMW7Dig9JIUIcsF9BUSKlrGrQQ4uTBd3J76OpRD89O4t6CoyRF8bb94Q1qpQNJO2
5FPdzB7OKhePaWMgCxkBEYXcUjT6BME10QBHOS/Tbc5vRTMBwAkgD1xP20ddntHo7cQVfYmf71eE
QkrnaENaZB0/43waLV3NQGDdxeFdjPSmD1iyD8Efrw6xypwsOlO2r65IdF6W1yeW//qNQtPdItwk
6GbpwHau1tfzEj4nuoDyOCpFofrdaNgbHVW2k4W1yyIghcLMesxGcmmN010oY8fstK01j9dFP14l
DT5f4CnGKN4gGO2PhpyCPDe3MPkGPSB5Ks1ii0M8GBIwZNm0qcvUDZPZE3q/ifvEjZvObUoo32UD
MFNQ0m/s83CAy0xieDGQK6pXxxY6Q7Lodl2pXU19FGhtcSXL/FfeAQZpanBSbo/I2NLaeiNhc7Ra
LJ1OQVSOQVZGj5LodwmSx5KWz1Oans3DY6TH13QMA4hUuAZUmmTc3ZuGb/EZijPkkAGPIOXtOPBb
OXBAIOsX4O5R0wLrIY8qhG8jXC36KttUJXAgwu4A7pISfxICttCFV0OW3UjEfIfI4WxMRuAQGvIj
0ciD1lWOHOR+IdrMIRSSpBS+AdCcW7csdoHMcJSh3w9RPLhFDFmltA5BwKiJSyEGxa0KH7pWCE/1
3XEGrUJvuusqHwNzfCnDYq+gMYU+PaB0BgA5JzbL1z7Lslkos7FZAcJHx+XzYW+pDOmUHhPPpCV1
FNEAWCxgJgIwWGGMDIIR3SGK5OQt+S2Af8kvgQg0iHFXq1i6ndnDfKm1gC/jReSgaEElE3ua1N3B
7m7GqkeJrHlT1dzrEo9qgajdgmwJTFY1H4XG97FmbiHk+ZoCYqaDsjGFHvhwDwKysMBlGDdZpl/C
5fqyxbP0egHMUGew/WgnF2mJHwDV9dGGuahszP6kKKVTtXHv1LkNZBh1wRzagRMZQ3rbvml6vCka
qtJJ8sTTp/ERzVZPqeGM6qikcvR6O+iimQY9FF3j6kB9SnBxKMHghE1OEtn7LEu2s2YEDaJdZJ21
FQViVy8uZI8ecWu/CUhiQ4lsvJhU/8pzjtB8UFZ1m5HZ7aa292tzBGwkzJ4To9lpENAvlC/z7Bx6
da5WGShB0QOetCyAUNhtnSgbkDm4X5tF5OHQwtRNXIc0xehayINOtZ+dvVsSkXhAW4rGHkAanl4d
8v5Gs1FERtbezsZrI+OetPNtZEGXWUO6PeGg4FHkzz3byh72BEASlol9ycHWc2Id5VFi4EPN0tjh
FD9BpOwZE55tFnE0JZvpHnHP7yrbS/Qx6HvcckfuLsAU2NYafwIKZnJIifFWMh0mPmjOSLRzq6vP
TRptpwpHGWTcgA6GAplVa77R1tukDt0kDZ/oOGE5m/9MhTqEpX2reO/yIgH2tnuME/b4/gH8oxlO
8LNamBLNmunxaYTzt4Oe/4fjGxuzjb/ngwTqZ/ny9vJxTLP8hf/QQRaKGAc8ZYHhAE7xrzHNwhTB
ZATdALBxMXgB/+/fcxrd+AN9c1QLjKCHyE2OU/hffBD9DxvH4OJosLBAKfp5/4QP8nUeb6A2BZcU
2pVQAF/zQQY6Rlqm1alXwx0WabyXtkDQk2on4xYAwwGQLO6MKFszFF3AJG9TA0kZVPJG7SGqu5ve
mgL0ALYfnuA3zfvVkY956+erWqXFIkP8RgsoRfr3wiEtCG9b7/crfIMGWJZAZY4qwLLxFj4H6lA1
YVikCkv8pXsTApJ1jd77RgVzenIWvx5H/HVL/17PXOXUANNNkyVk6jU8dFkIh2Wrd8023Gap6WK+
HGT20QKUPzFe7Sx5OnG33z5QAHkwOAZTEVokn+92NKE3Asho6nF0myIW7UIbs3pww/pyvs6naKt4
4itbovPZbrscrrNhsp8F8Xkc/Rki/naYviz1IcH880Fg+mhilI5Mc81ABSKZGbGGB6/qpwbKm/zK
7lBmiVsUSLDKAey6JycKmlXF92VJfE0fK/CmpiWvwyb16HxRx08VuWhPpolLT+J3t7V6whJqGXY5
tSnwHgvhPbuItuZ5ByFY7nZegVftVsf/Qgn6vX39ZV0BKhdfMFpftAMmkpGwEFiX0WavAcDc6HQ7
zS3Sylx32n4M+LCIipLAmg0vIS9zR5zMeLXq9Azb0Bl1qC0js2z6adOYV3Ae5S5R/EKW+nZW5u1Y
41QykwNSjaC21LZKm0MJqTRNe5YGauixRIPvtUzvuhrgYCvZdmIA84Jc1kntd0YejE151aKtELMw
mBhSmObazMmRAMUR8bPWrrY9+sFh+5plBzWEOw3lhSgxmBgrNzLZD6SGnjYCF2SDzQEwemsYx0k2
fiVGVB3JDR+Kgw3CzAglXKmGG1NkQQe1G0yagFZFQAN2FCYhezTi/Coz73LJXD6bfo76VoMIKMCq
xx6ckprMDgvjHZ4zSmvzMmF8C/7gplHjGfrXwIRaz3Wv+xpUIGZmeCmw1TDU86uigIldGb7xgV5k
lRU5EnadYSx2TZNuQeZ1SQyMv2a7wAPt09gO0N3yLWaeJzFkEUJUey3M62vh5AXy4zh2pwx8qJxt
Y2acQ4fymqkCoqV67toEsBc73TF5L7oc2jqQouZjYEzAEiORMIh0wQvcKkPbFCb3I9FsyXgf15Ez
Jz+zGdI44kEiEw8FDLCkeQmkqjd0wO6iPBlyw8/QIpskuWNZHzQICinpINlWbwak8FNdnih9v4FI
IQTbDEREwwBrbo0vYdEAuj3mU57IkRmKYpMgBvNua5TG0TbDXY8NPFWJ24jubEgrIH1Bap1AE2km
7aqkndtD41mhp1ACdNlFSAOnlzqqNlWcnjiP1lX6ewRZgifEHtCQBCbycwQR2piHTYugZTrxLftV
XmKQHYRAcMM5cHZDx9rQu+IGcrG/j9vfBa6Pyy5B50PrsOrGiU8jlpUDXF4S7IKeunnGTh2G32UB
H9dZgTUgAJePJEaANK7iW+KLe3lhuVBA6LcQeN5jUJFfjHcQZdO8U3R0/bvjAEYVzEAzjhtQxvx8
izHQa63KB8SvoO0dlUArbNzgU7f8cofiCXDeBwE/oHPxA3FARGf/xh397YH03c0bBib1gLARA0an
n6+gF9hTUz+m3mSVXprgSli2G+X1SDpntsrg96/0u3Pi42rLSf3hlQJwD1Ibxf3OYLto5rzVJnOT
q3qjn8KKffdkl6mnAcF38FHXoLVBNxTaoLifGBiWuY69AhU/jI8x/Qe9SDTOPCHNS29/f3/fZRof
V13dX1ZXDYVGKD7q2HAYhr364P9+hXVD5v1jxAwVujwWGNZAH35+hFpWdqaGAZ9nHrOX+Sbd1cBg
1zcmd/jd9MOonHgLuiIw0fzEvX2DAzQoKmCAp0C+/ep/N/bRtHjkonXvGXvDZbBDQtwW94scehVB
tUpzbRz31EWLZaOARS5al71mXn53Sk7qu8iAmgH9OaBbIGKzegaTTqBRyuATHfbTIZnibUJ91B8n
UTTfbVdAHnUw0Dla1GtRgb4kYugoIpARxJfQHwdd22WQa1xsz8r72V8A17JxT4m+LhnZOqsBaIZh
wIO5M0Lu51ecth20+ocS2ZTSt2ZzGxWja9m5k1k6KpTrNErcE5tqKSm+rGghDIBQTdC6WcWhsIij
bkgzZP411CuqelczmD7BaEzCyxR0U8BnIAm7B8/xLBzIwa7GE1fw7qT89QoAlHpX54D4zud71rGr
QXWscMaEk2Nm9XMhgE+icwQkBnoZsHZEI8ZiNfo6A4AKus8XHkr9wtA0no0m0Ie3AqP5uEl8uw53
IBYq+0Fp+ZZMEMRD66GT7SGFCAs6FFu7oObCu0N3xt6V3Y+c9hvG6/t2yay44U6CnqKKLNe/vj9o
ISKNR6KKenOVIaM4HnhpIt/pEOEXA3BzaxJ0R5wJhCmnuC62ugN+4pYG0aV6KUDlU272I706RZ5f
I0Le4wfadBzQLA6ZhrXKUD9qNfR2EKLQQL8ALEDtCr8/s91WOfGFsSmXyOGd2F7fBeOPa65OciHn
quLFcpL7xcvoaU4GzoL9WgLrnwRZ4mS79h4cpuvUF5HTtieW/y5aIEYAHwiBAgA6VlsL1ou9EZYc
bvJl4/Bqp4cP8XTi/X5DUgFH8sMiq8ifo3PeJjkWYYH9A7iVhQrrJ4F8ZI/QVL0njgDM/+nUk/32
wUJxw1yOAqD8VruqtIcanXc82K5jXgmmHmlHV9fgkYg6xBypM1YcLTZ+6hD6LkJBtuBf665pFG3K
81zPl6+1Nh0Njt5L7RViRK0wKGn68yY7E3nkRmSPogIUxdlp5D2+Cwyurk2uBRFKFh3c8d/vs+UZ
f/nGkFQDwQh075dsStNZNsP/NvEy+B/0VuIOtX0iJ/3+8/mwxmor22gN6HqGJw5YxtV43riLOQ+a
ilfN+eJLedpZ99tH/WHB9VkHfJ3R5HnqleGhDTVIkKFNAq5k18cbOf1i5Sm3rXcDuN89xuWKPiRp
PRn1GagxJDGHEMABD9NNJwTBrPcmH9jC7GohPPE9hBsv0CrxKczcwA+HElu5py7GLNDTm7anHBFP
vdvVTlewoTS1CRcVgnZKaOKAp/n73fP9J/yfJ71uUkF6rivzJUotctAChBUOT+rlqAdCCmL8/41I
y/v4bP2slzN+yavQglz3g9RsTnMkETaUh8h43l7C4Nc8a67kgW5xaJnXsHwMQgdaIPMh3jc30Ag5
qgNItf/QG+n9WOAAxeuwElrEHldBMspbkO1DpFRZdARCU6/nE1/ON2RJAPM/rLCKkHYquaHQI8G0
/yozaifOnlUm3IT9aIdxUXvArApAlQEc0XAzj8fR9vQu8o0eFrOT8Bikgmlh70Sse5POToSOb7/r
BaxvohBbZCgXRP+HTW8Ka4qKCldH9s1Fch2C9bFL9slhvqLKKd7Cs+Kktdj3a4L2RoGVhiLl+iiu
2pDxrkOeZ0JWBYkACrANAZ73bGER5deVl2EHvP1+l6Pt+U2UBCAF8ncLEQIYo8932g6dkTUcCJxe
HQwDKgY5hqPPWrtNMfTXrbcJdX0lgM6NLS8iz1l8hD0nfGpeRDdeRclPAx0V1gHEiCkjbzAwG0Ea
z+GGMyauRrtNoUceq+DMaiKdzGqIZKBOwEQ3ta0didT5TJCmGa1rRdF9MxR+Hd9z8tbnZhAN0A0b
lhRAsU0DYnqs90HFI/yqH9M8nxUi8jFTrqpjKc0N6e6Be9oMLYRcFq2Zrt5ZtX6T6rlPR+hZLGo1
gsPnpgjGGMbyMyQjbahukju0e5/jMgtKo97L8roGBZ2ZsA0qqVd1BCY3rZ8O8XnfIzcLIVkmMoVR
VAlotbWrCu7hL7iCwRib9qDLgyrda94ixSBgOjQyVNE/kJU6RncujBsShc5szxukYtCFgLJ7D+GI
nJs35XCvAXtrxJAkYbDGNIk35NDIM9JDJAGAKB61EFkDoENacRMWmkPLIORoR2HCaDXDwRDDQR+A
23LTadwXCdLF+K6HCxKFiPpQSdewQiB85U0G4W3Y3aDJWNwm4aJdE3kJ1/3QpH6s6x4DBIgQECTK
aZ9HnWeK2M/RRh0GBu0LKPcZky/154wt7AHu19Lw5QwfTwvi1kXm0E7bCVa7C1u9ScQzMTO3NEnQ
588KRkdCmXtKICepIZLx11JZviqkazeQl68zf2otV8+sc7jdOiPqWf4a8zKwIO0SAXDbQTSrKAwv
z+9Kw/A1INrTQvoVwxBwxPw3D+oe387EYTBkQ1yngNwQgO2YNnZpuiljlMIhYLvIpiHCks8POkzt
MCaAlCd8w3QZZGCF601x3QHbAEjkptcvs7bxgWfg0Zvdsp80OqN1s+mZ4XQJhBTzO62z4Y1VO7V2
H9MLjb1kPPKwUzDgzjYF4w6wgke0JfwewMOkH6HhkqJGlEEU3yJnwquHYyGp3dwa3FQN3hA/LC+n
mvlWjbhuCNt0sFwSqQFtABTy9hmae9vOKL1yxKAfc6mJPMUjVNuFcEsSu5oIvTzSvKF/ljb3taH3
aYgSaei3c9G4w4BxBw3qcfBFPkH3o0GXdXQb9H65/atsrtoku9EBiBVRG+Sd7lH6FhG08ME7yEYf
bBVXRWPQscs+BXjZ6rwUE2KZa27LZ09H8BIz/JoLvXuNewzYE+sY6fwXxS6hsdq3+bQvxQsepdWI
s1petym56nLoDHXRIR7f8g7KQbI/aiZ5wDq3YzTuB9n9IHjFfRwFed9vrHl+LbrsZ00rrxUzwkTn
W930oGuWL4bySfXzpdnQq7nN9oNFXZPOd72QexMCKzAwuzVq9qC/AzcxH9CgINI+A5/uTOidTmjR
qMrYKjUuYikoOK35J8zHHdbbm1Fq+7SArILKsY3ReuyGfWzwc10D8AUGXxgxvGhVe2hFAsIRBR99
XGRTiYPpz6WCSFGeAg6WFZuB6OdFXW1Ku9iMcebGyrrW5xmxKBPbcIaLIzSMrLl0Nc2OHIpxlWNH
8xnPoMYD9lU5wYNsSs0dg5XXIOQl1D4fLBCMQDmpf05V+pg0UeZmctyOXeEzlAFti76slZ6ZffHc
ZNUtWvj4UmEC4LQi3UPmxykyw69zAHZMeKqZ01nevxYoAaXY0z7yp17tEyTPuoC42ADPmQHKSOLW
1MBMUa1bL55fKffCckbfENi1efBrCIE2ceXSEuCBaIT6T3cxMO04TOy8IUAe6FWAgtSjaGHrUGfJ
TerWueUQJdwWnaKQg5QwsQ0xSgBzI7+db+kEFRTo5XR6h+74sWqZF1raS87GszTsHkNbcy0KDkDV
wAMtfCgja0MA6zVkvgG86KxIrNIx0PFn0ALq4L4AFBcumdz0sndS8qujiJcwzeq6nRExd+yBrsdL
iabif6k7jyXHme7aPhEU8GZKGNryviaIsvDe4+m10Lq6quJHNfWHRpp1dER3EkAikXnO3mtvrO4t
mxunXsTW4jVgES8RC6cEr+VXgd3PPaBP8c7X0g3LebSaymKiOsMVaMyRJIjXpvA61qgYA8vTKhNV
rrFbcuHGMvW0hNKgdtX2CvYn0/a17yyvP1O02saEJUUT9M1YPFnNUyeLO4bwJk1yjPwWkTvRIG9N
fG/wcmgaWt4JrkbyqJjvXPJCiNlVY49d6bnNXlJ0/X75FobFtiB6ogs3Wl1vAwWRHx+NtuLOULyT
kCxpouB2TQnGSHeqiD63BceTBxxljzU3Tu/j1cxzNanamsKhULGuSYmrLZr0/kuQCmdGzlJD5/H1
CgzTSHLJdBFMpVdRwMmsezEXSfzDoWvQFMzIpCyeqzSzxba342EbWY3HnHS0KXLl6EFKfSecArea
Hv++7znZ8qYCgLhvUSeZf5xCPzZ4nTBHVtoJEZyB2VuYFYTKe+w5OLSd50ecbJlAH0GiwMHfQBT1
e5PVRWM1hKNJzcHoAbVE9thOdtS1q7zhDaWXUfvJFjbVyipam1AWLxpmUFzmLu9mzFohDj3xrAXj
xMYPcyt6F5x5SFuPfpOJqa3SB+6AcTUelE22Zs3YDtv0LP982UEeH2p+DnR0gLSsUWpji4FUlegL
Gd1XgX9n+Mqb9zGStn9/sCcOhuqCjaAYDNqTgt3vOz3IVVRlM9+hSihXuriP87Ng7hMFpJ9DHPM2
koEicAZc0dHuxO/lWDjvh8EOn9QVaCVPj23z6Tz25FSD8NeoRyeSqlayKVP/nA4mfMOQXBbGy+T2
98MadLGwEbejrezKlXiYL+TN9J7a55LiTjzIXz9hKRv/eGesxGozYaCgEmofufG5UCXLrrPVDNlj
dOZ8eO4mH81ONYigA87c5Fj7zGEXTtpX2N/8fa6cOnH9uqCjMyiuCzWsyil2xJv8UF4v6YXq9XIf
m8PsZl5wd47CekxJXs7VKsLZpbe2OOCOT1tlZuh1pfMUJb7zAerlWoeFCAjagAGidZhTwveAP9bJ
Q8ourPNvjVjbh5Lmzk3uVcLXjFNOz1AZVk8hhsMKL1lE97yRV0TE2hXIJfxN//Es/iUh23+rUful
ZPu/BiNY3DR/UbN1b59fadGVX78Ebfyb/xK0oWVbphAH5wUuwBvxX3xj6q+o1bCa6jo0e/7Vf/KN
9X9D78O/AhmuQzrW+Vf/KWjT/s1UQJFb6ON0DfXsvwY4/ufZ3qRvRGWW34jL7s9n6ccLW6US+lsl
IL8+WflrhcCJZc+8i67JUXvNnn7cm+v/WNB/msxPVHRoZ9Afox2JRusfDskoFqMULhWUg3V7mHb6
jp2cw2GF5SmiETi79T45FLxZ+r5cn3uz/tSYf39lGJ2SjbKof7jio4W/T8RK61ofayuIpvZa2iTr
ZNvc12vt+u/XCcT4Hx+0ZShCCvAvoYGwlrXrx20VWgttjm41Tq5yuMWsYZBbSyf7KaJlb6gEmUmJ
J3TymqSrXa9F60xr1wD3NiW0XCXczkACh2obggw1yvErDMs7IfYVDpGyQixx/FzpFFjFgROivG18
hAd1MUO+7O+iXjlkWuSmWPx6TDIohOVin1J0gCIXKNmKErDi615VPg3Vt2VeTTElAdFwzWSPL5Z4
5Mwe6ZSNxW3TPIaUBbr5Pu4fW0teydIhJf42QiWuW2y6GyRGTUW14l4dUB/NmVvnlR1KV3K3GULd
hkaqZMNKZPPeSb09Vu2q778q/yrQLk2VXFbyfEzhOw6fs6DEv5JCyHtTDTavTYFZw9xAzcc4M6+y
6mANr13QuS2fkULkiBnf10LnNvJXiqstFU1Hjx4CE7GL/wCxj+1ggURavFKDD2vJNp7v52otItos
Yw1L21qFyefLOrjGu1bdlfVT6U8OlSFP4LgdF699fDPBhJUyjvkHy5r2pU6oK24Oiq8rNCarKdmX
pbqRhWBjBXcDm+u2izxW7lUtqQ66wBdZEbZ9cZEFpGL6N934HPSXHfts+MlBqtn9tNUjcx30NQZF
unfdQWSPXWffEebG9rJIX9G02gIUnbLb4K6Go/GZzMWVWu0aDmzSMNotTiP20wD7DFvLDBQ9X7g9
vdjqKbSQB13SASaL1hw+l65O2b8I0trKDlq206Iz6qQTtfDfM57F7OeMV0c/TqqBl6v3FC+Dpo/a
bbTTt8oTthp/qV5CPLb//p6dKIYzKN4rxDgqX83jGmwUprI1aqxeBlZft7mV9uVTRxwIwNOVRDQh
1R83dAuPmOxVt9JWop2srO25CunJn0GpWueFF9FoHYtyojnC2rIsosFbu0UH6Gnk+EAbvUydEK7f
4E3XgM1tfZ9sJZfocAITA+ecfuXkE1hserT20Cejoj56Aro+GVmH/VyOiSxlhmVwFGqBXgDcsLlB
g0w0y9wSOZvAnWPDJCoUxpH85dGnFRvZme3ZH63D8XL78/fwDfs5I1KjGY3M4vfEUGTjuHFbimLU
kd8Sa58vOHG8lFX9EFY13gR1B8wSoDUVw/w2arR4NeSQPsZ+q87K/qVRUpI18nMyBmyy/IijH4k4
HHCTDriJ7+nRN6FAxqWLOcDoVi3XNces1uJA7H/H6UPr5y4MMDQEtdOQMq5FH+IiRi7aTearu6g9
SNl7haumHEW3ZfGaFdNVOziXrKgyHDEtrx8l/XsOP5BMbePwoQ5TZx6HrTQnV6ZcPlF1vpUA6oqk
PrGAxl3MSqvs6ll1B2Vy5jh1jEG39aRj9dK2kvGahuMT/b2Sml6zJ6B2k1a8XIm8hhezaTUaAMDd
K2Ve+XG7jv30MZ71zyiSX2DCa76873tiBQYoo3Nx6zfqlY5HpBlAcxf6oZ0lynToHSZjBy9ZhYsb
UwPRUhBwuMbMXODLEy2qd5uG5gqQ6E7W0aBRdITXSRceDApK90ysruRE2vfJm09xYEJ+p1MPq9iy
BkboFApFwMrwChmDPOKq+TnzTbdor3T9MopilIypI/WXLKb7LnkMqs8p3lflZ6xsOozIy0o5pI+c
rRw9I4qyHBzSQT2B8w7qT73+SqZ+BfI5oN9Zok4QPrP0vVI+DUjQQvM2pGtRz+1svA/FbQdpcQxq
FzAit+u6wIimF9R+wowORA3GFb5FBrGSEovVavugU7GxaW4mWI4xNnzqWPJFMAjq18zwsAws4O2N
ZwnhhT9SIe+yjUCpN0sWc1u5lrXvui0umxE3nEgzq/0olPo26IgKBKHvhuN01SPorLN4nQUmZVVB
Yf5bV2loDts5Fup9C+CayVxTy+xu0mC4M4p8AyvrNSyVbdzQaE1uwyK4H+UBzi734Lo0r8VCehuC
PRB7Oxp9N4DjhFjGrrLyRezaSzXsP5rc32iRsu75L/Iq3bY9N2QGFzM4KuwmaardYWq2cy/tilRy
/r6G//MUZ0miIS9iQmgPFD5+rxKt2E0CArjOiZBLBT61Fgn6UTrf/n2YE1q03+McNbGgpTTB1DCO
ug429JfC1XBR3Upw55x5s2D4Jqb6ulLIzNK+8dz9ibVtJBsgcvZ+zsZ6+qLZ2pNHYGJcObropJBq
C2Vu5+TlVWQ9huY+7s/pSxaHxO+VjQtmlw1HAQWeeZybG41YVUSdMXAIm75I8fnFTAy7hSyBxNkb
0xb37oNgnNnj/7O6gkBZZYMvgXHCBXq0oNKJQq6RGq1T0PULosM8vvz9SZ6whvwa4VhKIpaJGAQ1
KVkLZ4/eiB3d5JslpiS/OKerO3kxJCNpFM+WA8PRNr71tRiUStmBRtNJUbgJ28+/X8xyN44fkqRx
KqTsJ4rEgP2e/Zpc16UqRbTsDH81tncR87LUCzssmBQKe0TdyeSHv495otRoScCNcFCbBqmQfzg2
Pw4nqdzEIla4ll2Z8EH2xDp6aIiLEx5I4lsUKS/hejp/JvpnaQiOKW1y5js4hT8ovZ/bgV6aokCw
io5RJU8k1+Mr9mDJ73pXdGI3cgpn0ZEVV+eCnk7d4kVBh/iIJ8ifft9iVaanoMl+yzan8NSwuJy0
GSaMfKiMyeYEt25RD1h1eObJnpo6Ggd7FbOYyZ7w6MnWM683MRmtw4HDjvF3zvH/coTlF/x4jK1R
FUlY0EWaejI89mn+/vd5wgboxOz8eQ1H079eiFdCyZvWG9tQQ12RMWOE3MvpuoQWhvo5E9yaPHKB
sJO+IBAjJIIwILLSVD/9Lju0PgDydHwYku9cpVlkyfGGliog9mqjap0rRbUHponAk4c8+47HG72u
7+RQPXTztI27e4mdkBGCEMw/lZRKWM1hetTJ8J1cvk60NOgIKbOHFmVl6drBUL9qBNxpLnHEs5y8
i9Z+4R8s6VavMZZasGXH/itUlX2Vflerun2ukKtKEmJdvVkN5lMwGXZecVhBYiiEwUU2zLZZfg8R
R7bqM/KHm0kTYdOQbgNXLbf8VTZAidFutYY2qxywuzM4ZWauzlGX9gjG36C/biuLXrl0kQ6KLWmC
p81Ai7oWm3qhuYlYPytkQoRxuK9n82IyzetGaReruw1P1A4VrMa+4gqKuoaRR5cu9t9DmrJERTmD
Um+LW1OhPz5gemkzC/dB/hANqVPW4KZmGeQFcQdl+qgMxoVFXzZf1A8aLQWNBnFXEfZTb+K63hWW
xPipa0j027nXoszZN8M0BG6IHWZxl/aXI8zEgP2cmQN+uRG10Q5Jr+580RVkY6XS71/SQ4I6caMo
tSt9H8Yyhh+d5iT86/YyoMsvRs9aO9HqCRytlGw9NJ/GUjhYXXI3I1bTw+kq/yA7RnkeK2xgREpa
RFkIsgXqDmC4JTh9G3ElHA7w4vUjiD4io0baghMS3+heLvqvPO3ANoabIZWuoza57lvdY3OzlYR2
rxoAFgsd/lprjxOsnKEXD0ahrTFh33XVOy68dRvrGxji12nY2aaZrg02VEG6dB/fSwhLQEWyCMc+
R6bcf+hryQYqQnSj6dBJsttKdOAI7Ov6LaB9OumPg4VgoE29ZI6vmkxa5z3Gozhy9P4uJJGgE2l7
BQJqhdDcNY3l9WT/SaJ6iJJpO4pwuPIrGJ07JiReM4EvuWHtZvXbHO7nwPBaAyihIjh6TAnNN9ks
M6koUmQxUztoIXa2LuvireSXvLTNTYxyKGWnN2b9thvQolv9tkVnUDXPefxVtJkNxGjJrMERt4qn
u1xIXa1nw4qEWyxACZMqglHfkeSHLr4dqltU4k7PrqIg0kDrmrtMSdZjRdFDozusBXzPAFuhmGGH
ix9dOSA38RpSCAQkXVPFsb3BJTR9lDOZH/ODnL6FOntUnZ6j/ihmmtvG1GdKr0xbGzObY6lPff08
iLeharn+JEo0hIXrMCleZNgLeiKSRyK8K+0XxDJHiarLYXpTiXnqldwdEvWahWjb0pOtytcCPkIg
CU7dZq8qcrKyijakxW2tTnEHgEkmyLgaUj5AgjnmsDBdTcQOhXP7XVqvPnPHCqncxRk5VznpL7M3
dte5odlhWX0D+aIo922ABhElYZVBo1EKTiVZZBxaRARyHx304TaXDiD3HNPHsFQhjSylG3r8W1G6
NSQKlSqSYMFyW0PeVOKSKxlftIpwlWfNVRaQMDu9l4V4m42RY6JZkVqOJqhPciu8H8XoKlNiMCCm
vpaQolgax7tRehFLcWtMGRVH4nz0G1wvXjfLXpeGF6L1XGC4w46/FTmRWcg/6Pzv5uIj6JPNgGK3
SuctgdIup7hNSyGROLGsPMztmyFui/KprcPrAU6a2NzmHIH8sHeEwbMSwmnld7EZPd16liVICfQ1
rel20ASslhqFzIs/YUjNZcNrkbbXYYB6iWZ7pd0lxftk3artoxYUjm+8axT2wgnfpKA5wtQRcnMl
odmKxdAzLHAKYYG4ZgSUWqzyOX+2iszhtIpdCC4c4rz0Yk745e0ap8Qut/R1rNNsLoDsmOQBBTKp
5jlfhU9dJyInnXd1z/sX+NedyjlAv56z+9DXd0X0YAgcwLP3DtYAGgzbAocUJrGbdtdJwxwrd718
lVbdSxMUF3n5QTC2M9es+6NsD3oCkgBLc4cMq7ip5soWohTkY7vry/ygmKUtNiTj5YJdd4YtAzer
wacwfNSYG4BnV80oE4EE/UqVN01HsRzMTzBQwq9jy9aqZl+K4Ejg8whBvGurzIUcWdg0lDZSFH/I
mTjY2jA9NihEus8RN6dQ0dfvaCdxKygUUP4dZzrOwToTpMt0Du4bVbApwYF57B/LkqeTjCuTcgaw
EXRmSF5YXcShcZLcXInWtwpVLy4Qss3dl5Aq20r/yLRto8q7Mr6wugcVDUONiKdhW+Y/yuqtNsGL
eiuIqInQgGVl7gp+6KpIRRScFwkvJ5RWECSBrfk6oh9rkyJg6yUNylJomxGLeycfgvCVvG7Yjndm
O6Do5sRaIiQAY4ZwMbd9aXbnZNqIvcC3wNhlhnTgvyCzSLP1FCU2eh5I9BS3O0yT1ovWfQS+D47F
WGWUhtWYHJd+uO3Mep2OaJpTCqlleEia4k5DIVOz2zOj2OWXXEBa3M4+H8faehy0gfP16GTKbCeG
sgtCdBRgLYHIrWcfZ3eNWKLcypIGWTQ91NPgzsBsCtYERSIEWFhbxXXHQkJaqydHJDTFV3X2hPjY
DaNPQSe1NPzKKGZHneAhwrzS6+hm0Gs3DiN3ktXDqFMpD8g2IvWsnigKAgXyYW5Y0YNKYUQfu00i
txwLG8Jz+AZXqA/bhHnfbIFartQSY+F46wMjaUuOxiIknPa7FR5lObHZ9F9aJIBRbdDiT5FfmObq
RsrZU5fTfu6ES7+lwrGQaKTw3iKqSG2Fdw76t1IpA6/sbCNK91Ex8BqNmyYX3rP6Q0q3RkzzOiCL
lRVbly9lcqb0fGdagReH2VVgNYAO/avc6GTuaUDBQ7C+5mGCBaJfaFQ+QELJZglHuHkRgoQ2eN1e
5nlxrQWXMq0Sq3nWjWE9CKiBeMVlpdkqKqwdYDMG9G1zH4ijV5adjUFvG4JxyZtu1UYQratXtVXc
KTgkPbNEbHfg0c7UtU9UJZGcUBfAmSDpMCuOihXwLDo6aHPnhBT3yYDK7CUuIHuQLjUy2r8VV9zo
Zwr4p84rP4Y8PonmmRolZSd3TpJ8av7TILVn6sHnLmrpaf48rwyK0rV9YHGaeNZ33Tq6QRG4Mq9k
L3Pqi/PJHX+QFMdna8PUwYVAcV4s07/H031qZrGcto4/Rt6yZ8+0117SbXL4cLATupPml/w1m6LZ
LZNwk7CV97veVqvG61RhjdR1VY6XqYUkhZZ6I+NvbfUbVG6uXE7OlAzbQmfrIk220k2sAtkqMtjv
NukV2rEt0te1GAoYa5B7UFRc0fbb92n7ogrZBhScHRn141hKayHXHXzpDnpRu0EWLUvlVjOAsCVL
WN+orv9+rDuhazIteiXgNUmOJ9r86ECcjqGYDkZDydtZrBrSan7iBXWsdeGFu3PT6sRT/zXaMRyP
F7qQIpXR4i36Rmd+Um4FxHl270rM4ky7ONcU+ud5nwGBxDGZIfJhsfr92MecqExRRYu3FPpyj/C4
9QIp6TZ/v42n2hvkC8saAiIwEv+Ie8gqQTGrXG6wqA2u4dVbwnrb6+5RciI3eBj3PWG2If2MbXnb
E791G7rnvFynKipgBxcbl4mC4HiViCWSzlQNATa1nH0/fypw+Ev0yeG0bs2vv1/uqeXh51hHCi2t
i5UgWsbSUpiAhA8GZ3rmp2oNi9uRyBJAM3/Cnn+uDlFmBUUT5pREIWxIZW7DmHaB/p5bhf4peGBp
/bEqHFVN2CMOWa9RNenASAQc9PT+KhH3tXylkbx5V0Jr1+oQna/i/P0O/nNe/h74qJgidVNuQqTt
nGGHZHbT7jvP2smbc+WuE4qlBY6JooMvBFTCY1IP4CpdIQKTcQgsCuYVvJLdYkBmGwXYZJN5+cX8
8vdLW8rVxyvtjyG1I1hPXivWMBYMWbKzpVNHmADbuEtBOfONOtHi/HVt2tG7rc4YKvKej1T02B5E
F12UF5JLNF1JO8lWXPYFZ9uqpyb+z2s7+mqFJFsG0siQckVsbGm6wfj/klz+W6LCuSGOPlT50GfA
d5mSc0sQvZDeFdk5q9qpt+vHVRzj9UlRzyh9YgLQ/UtFfjAXLXB4Ti566tX6OcjR02lFjaP+wCAW
Zp28eVXNuyWDwPR5QtJjKD9nCfYXKtwh4pG/z8ATnxmgsOyUJFi9rB7K0dsVj0XR+XNLHNfH7LXX
1dp0Gse/0nZLs/281vKEluj3eEcdHL9KZT1u2FwEl4vcod+grFjnu/PbmBOf698jHe0FibiXxZRC
jpMe2Bds+k1LcJ61XuyFWHDO3MdTixSSNPJnCLHD/Hw0Ff0pw+EichtJ4NgqCKQGT1ifD6c6MR0x
DfJ9Rtmmo904untxIOjNrJXYJpEn1MXX1ImbPIvOJaosv/ZoXUJLrZJjQNlfs8SjW1fHhtELy6yn
g41nfEPZze5e8DuzVsj7/KzCjFyCUyMSmLbQV7my4120oBYTXE6kL6gWLht8Uj09/KSihgSBVNC/
FEIsxKHY6GKza8ybUXv3C+ELE9aq4fAYCZjs1ZFOk3oH0sHLK/aXLWKWXO1WRk+s8RThOKDuY74q
xUNRXoodCP87k8ObnG6rqNzXhuX0wnxbU6yRCsUeortkwnFMnPjsX1U0fNWbFu2TmGSun+7SBhA6
dfGuIlsGjoIc3idExUbWKh9TSlsWcafSDbSbxzZBo59k12IgoZUgQlXWNk3LdoPaHFFFmWfMsYda
QaODbbxlomGggfBvLWwwOhW8sL6pJ8poHGX0wSLaQvYibYIPARdIfm16jeoErahpfM3gXCp1YA/a
60i4dxVq+1qAm2HSICOvZ8Q1JlQCEaGc4dP4ss061yeOgsjBVZWTF49xxbbUEguobjdadKXzHwil
ujdV3+6Fb994DgVpq9NtHq17P1TWpsk9qCFvUS+kEIh1+rqJqanKxIuLQvdp4B02fZRzNNS2XT/v
0iVmVaYyIeDeyb+a6aPgCU9a8zLryT4IjS8DfurckKXeUXspBGJV8mAjiAlIsA9shURTqKodUv80
1GQ/at0+LfeZcc+Vy9NSveVOaOgYzFez9u0s+kzjyQHt7SUGKUx5i3lC50Trd7t2Hg6D4d+bquBm
OCW772y+VuXEiSnERxy6/U5xelV51ENh748vKE5WRmZcxIFBWSzb1yCiNW0dD9Zarzq38PN+NfkC
NVwT50/tb6UIE20/HkbIsUX7PHEmKsZNROGtkLdBg52vSqpnrRA+jLEiEfp1kgLXFLEtidK2FXYm
yRfmpFL3nrcmHkyd4taAV2Qa9xPREpqfr5jkWyknb51s38q/FWcNHcUmo/LbN7d1R5kifjLZlvll
4wjKRVikrm5pTtvWVx2BO7J4p1gvnfLnQip/ibCSd5ilVrr+sIhOoqJeV13uBLrBxMWBVwFIq/VV
GEqHukt2ZGRQjE23gBDWQ2OgiJIvRWu+rjrpUekfsIbcZFH25SeEECmpk0qTB9GXQsF3TWNCKUI7
1aTtWFLfyXpsaqb61FW3WE6lsL6KG75BFm5/WLapRJw5pbV6+EywKrZxvxbzEZ8HcsGxIxrryrdC
V5wuu2S+q1PMXb16P2oPEQXTmeZZ1Kb0LSGvqeE6qskKESYk6GKxD9Sn0LhKwgkdTLCC2r2uEwEI
HKRZ3VeAI1/3WCs6Kjp6hGu8au8bRbmfRoVKVerFNELETN4NcubVhOpgP5nHr7J+1sQ7YgX2pYnz
limsJ6VHgNRqNKp9qFLxk16qRrTTWHWlPvZio2VKZLah3wp659Gi3/j5IUDNIhMuEWXIzXJUlP0H
GehJolOyem1Llwr4VJcH4pLhZ5moZOnp66OrQFBDL6NQgJbUmvJ1ty/D19m8UaXPUb/KeLoFhbN0
wClGqyMN3hSBN7+G8G6ylBKTHBu16+fvzQTTPKk8SQHYT6mmIM24EB0QPWji33tJ3bY+AYX9SIXy
vWSR7IL7Or4p8ycln1Z607my9E3yzlYp7who41FTbEM/ZYlAvkxjE8dPQ3FLiwV7XEev7lWZPvue
i7CeouY1wFTXJt8RMix6ifPkps3tXFa2EVxbRrlKlP1cxatkMreWSEm9dEYtWykDjiocuD2/xg8k
W5BQ54jatuoqpw1Vr0T9FefGpc4ameuBV1bgbAttV0es6iyYJVg1jdgYASJxUFmU1IMbCOZMm4+p
/pbapf4cbgosr6ny4Pfp9TTBD8Aom+vJg6yFTkzkc1LUnsh1LIpaJfucZy6EGrnaPrEGO0aVez6A
eIuwrjlpd3VmrQW/XiUlq0eAkJwuf0WWNQZUOIOHIROu5UnZxfVd3yuX9KGvgjr0RMCBAV2+1Jas
l9DAwj7Um0Gr34dosnXxKfI3M//hEH00mAsV1pWJCBp/QsmsIXg26FVaRCXnAx4pTaXq/9a1FYLn
Byvfj72wK41kUyKB1VXyJ0nHCMLuguVsJ4zdZ6Cot0NQLBTtESutgH5uIDY7vUpkMyRpTbyTY3mt
aETRdXyaaDEGauN26ptpPsTGtgXpnCCVUxXR1o3XuOrsoEoOVjvvpggnelvz+RmcIHgRysY1J3tW
O3DCvMhiR+0cYoGumvdKeSNkFzr8YkWX14le4y9fyj8SUEcKs4fYfFSL/QB1MrZuZXOzJNAkdf+R
GIObVooX9/fse1d8MN0gxGA4PweD4RhMRI01LeKzbsQsh4XkNuGex+eY5VXQGxcpUmQ5W4tklBjT
u4zcJMhRqioapdVm5Yss+bBYVuF4kRjmJqANG3QvcQG1a+4w+xV4BchjTXqO6Xulox9pNdyyRytA
ZAsYaPxUZ3MzFMl6uT1qgWsvQxhZpo7qp17mJ/u5mTZ8TO0iI4eJwnnne2G0VfPoRYh2XfVU0I0f
1b2RXVf1buyIPCg2Tdp7VPS24TCtiiB0R/U21C5FkN2iYquklhnhk8EPsdLAacua+J6NLGqL8hoz
8DDCpc4+apLq9fmx+FPef/JR7XXUf2UE5F2L+C+/D4SXQvpq5ruSjyw3b9XROQKXnleEnlmo16sQ
kej3QuBMMadat3DhvD75Emk2zApf7OyaDQ9WfLrWSuGqtGnmmi1bETyYlAnnOXBj6FQDyYkcjoP5
demxGoBGJ/XRnG+rcWcqhyKpaEZPC7sFPnVN+pV6mbfWOkj9pXrvJJK+alQEa5Zpi2azTnx/ZVaH
EkUvmvlVUXxF3bA1jZulrdksiNCJRm6qb8vym/IHwVL8Ar225SR1mqhxmqJcE3WyaiwKLy1ycWsj
ja9F+mCoVIOzYI1uju4wwUMBS3E2u5FJWzy9kyJ4BMaqp1VkKxktuNJH+BFt5LrcCIm18Se2IUYO
IfRJxWTvgycM/NeWgr0M1MHvVJIpYMQMN3xJov5SLV98fg0FGHsmmkLw4xuDetNYq3ZXq642XpRQ
/XPxtZfvouBZi3pMBZmbdZRdxd5tId/3zKUphsalfSRFtfKtCznA/N8NrmJw9B2SDRm/tjGg4O8u
BMAZVoydfay3vpZ48593ugGHSRSHsQ+mW+aOSuO0Re1SJ28NK7bFgw3xJJTTk8VKGUnRvgFcESjl
RRtHbqNWXst0lfuvGOVolKA47wMnxbWZmvGqWkRd+Xq2EjqP9XWdyJ5iYe7O8v0UvxSJxHbwI/LF
g6BHb6I1eKFym9GLqehB46Uh+iqztRj+hfl95vR86thCHiap2hIKdvO4kmjUsa7Nut7CMtG8nLBy
ttA3OuXg4lzO31InPD6S/RzpqI5olGbeyQWKusbNLnMn2gWP5VZ0Gzu9Ch3xk7/fsvTQuQy8cwzA
E2fbBcoHMgcS4AIY56f90Et1uYhYO0eZuJxtcXFvBq/ZtutzwdknqrK/hjkqMPp+6os9dh5Hp2mg
MImRifApI2qL7sLZuKATtSMYnGgTDfgsCjLP3xc1VqPSYjZa7ufoyI+5U13kT+kb8XErrOuX0/5c
0fkETnJJqUXXZi0ORXxov0cURkMuzIov/Ohll+29Wtngb1w+yvuZXLRV/pZcD1dLvMlqCM4Ub48T
AfFGWhjedJ39Ci5J3Tg60GfJGDfxxNiDLe8I6YavGO3qveJUa/9F3aor8Vn1Ms+/NC/ITHMQhJ6N
tz8xi7jNAOpl5JqUV4/qgfnQzUGg0JpDYL1p1i2zKNycr5CcvlTomMYiW9T/0V7o9VzJQo1LrR19
PTosgrww3eVSwljwYcG1uY1sfRVdU0Cx8wt5T2PU/teXBYW8pf//G45eVm32RWNeJJvqWvKgd67N
bbIVduev9lT57tdIy13/8W4WbTVTLWKkhmaKudPteYPaAZIVmM73/0FR7UQB6ud4f+o4P8aLW6pc
COlY8NbZZbSv7HG1NWxXuBgcok/d3D7nzvlT+Tla+H6NeFwcRbQsmAYLH4oxZ3ZQLbvaJXIjZz5w
Nt1pl70NwsmRnqKLyhkc3UNAsYuuDO5IfSD3sdmS9/GQ2+ce8gnzkkW9VOKlguVLq/Toh9FuEQdA
KXR2kFMHm9KRd9Z166Gq3AzktLf72qUX6lC7cBfY41IQ/B90LZZV4/j2/PwVR69V+e/UnceW48bW
pV+lV89xF7wZ9IQg6JLpKrOyzASrLLz3ePr+kOr/igS5CJlRDyQNJNVhICJOHLPP3lkki43Kr3Dv
B8e7C1BOFx8nqmiS093yqq9hoFk1lH9Tnx3xiNnRHplsUXOR7fCPCAvvxLd8E64Tu+pW7QHcGgRu
dvwVGSdlwYVda2GcGZ6ddCnREmL/yXD3okv7cNyLYmgPypc4erVgqguU+CAKj8lwTDrSTsaOZCS3
lM3C1Z4qrJff+7/rn4Po80wSZFfhZwy4MTBJ43f3p/87fZDX+VY4isdknd/HH4cPC2avPP+nq3/H
9p/cuxbWeyIazMb76pu26TfQwGz8Fzg995JNXg4XcP0AGnyz9Cpf/+6MJDAxjW4cFeFzDxNmnpj3
09MRHge7PQJvfGGMdaL04CV7K1fqXYD62sJuX4kF6GSCsYfGjsG8+TCE1mS+HPbMYJjA0WKhX8dk
/7EKGifyQPfGC+auebUTc/NNbUCMMGNL0BwOb/WIhKD6zdOC9e09vBJxMOooa0iBMPcMrfP5hyzS
NGnVxqdbBVxMhXq8UL7dtnB1GQZUxgpPj2a8b+XJIam6FNyxigURphE/WOeUezoUjP6+FTBjMgGF
Bjj8Hfx+YqUNolZuLUYvZOEJ4WzqWp8tCru3jVxBCfB+nliZdTpcN4vCTqZ7kyBC3PtUgruPASRy
GgW14TGXvvma+hBqwocaoGQSuQc5Kw+ukKyNUAZcHtlJ4j7rMUCmwNoNbnxfZJ9v/8T3Ece5K2Ac
39QmPnc+xuxmyLFW6hoQekgSv/CZdpQUnQhVZ49Qsn3AA2WqYkf90xggy50gAIwOva4ITs68c9bi
KAhyXT3ZDl7sLPw0cXp8bv22WTDdiXVbiklYI2q4Mbtj0AXkaYhIUAbr5f2QotaWGhMuu0qfDOGx
rqGV08jP8m+x8MPzXadUXyKDbqTwoWypAaSgm3OYjHzqN4OIFM8PSMpt4IQMyxtAgkuqhUwr6HYE
j1XY/zI7ZW9Wb20iwkKEJltabVujpi6VPskWuJ8AliLzOQq/AtBmdBQgSEaF1H/syt52R3VtaDki
zDLFvJfcf4xAYNpe7x81EoGOUqJM/TwOXjXj65Cmm8p/q0uJCvPHQSjuTN+/M9B9lKR8BVPNukzo
IikdWMhf0PKsh/FtSEFDVm9d9zYw0Rcy7asLha0NlNSzihpqxI4yuSBTgkfkFKnInoGN/IEZ0pUc
wfLESOkQWyuh6Tc0JejbgBtRvIegKslgq/1AUeP2fsrXbvakqCpPzpCJp9lRa9oiskq5JaDk8yYB
ZGflCO8d/JWVu9cr61NfpHfJ+HVIfsjtvaHf1yLJoPkZXeRvbst8QU+iLorNZoi+98j8+km5Vc1h
BVvUSh+kTy61rNs/+b1xfHkC//zJsxPY1sC2Gj/iBO7TPYoS38s1NTdpPcHx3J37k1YpdcFV/927
J9Gz7N42DvW2+ZTcNfD7RmtrPXVq82fXQbllU+xu/7xr2cjpB5054yAbh8AwcGJJnzlmNk0lZ3Qu
diEV9qlNldPFExEH/HdW506tkVqm7gEshH3qGN2PkepjDgazmBgcAF8H2g81KhZ24lrEcrrUWe6n
a5bXBRZADF/kkFcvmkaIKB6VYKFEce19O7Hznv+evAs55bBB0CeAEPBdQd4zrLm+/fmWLMxiTzT3
FK0asSCUz33p2z2e5LaF66cWPIQuTrUB4E7nj7QntWIpT+Fdve4cCm3P/tOUcxTb9lG2fXIP0Mvi
uvjV7iySSMnO1pzaD/5BXMs76wtcHJ+ZFHqInfSjeLcUil2LAc0/f5sxQwuJll67A3CNdYOmEexu
EhilDHCzhE80Hj0kqW9/jOsP3InBWYZj1oE4CDUGe5joHrWN/3nKoTVAwBt3X23yO/yi7dl0IPyv
hQhRxIL9K1EgjTEF8WSdnQCecr4ZhhUzwxFgnxGCb95OWVcfGev4GNjKtnfKFbNGd/4hvl/K7K4h
R1RRodqFXAxjwBcFrzKoG1/g8aycCegZUaRBZLTZFHt1p31R9gvLnJYx85Rn5maeUhsV1NvT4g/g
2fBN27kUZChV7/WNevcXUrhrn1UGZ4G+kMmIszZzCK4iQ5IQIQXMGf/9Nf6p2vHafGIgP2N62995
NonUKlyUErlWq1BP7c6uryWUrdWW1MbN+3zv2z7tmbXwIb5TDilkw4BytKUvK1/5sqcWZ7d5zCc8
b4XFqTpibOjV+CvvHqIPyORgfFY/3N7J93LvfCdP7M3RYmEj+lC/Yi88Ci/9GsH1TQTECTLnLXSj
aeFU9xO8igaXDUFR6pAublyne3btXfhr6Ym74vdPP/e8PlGB7JKayVsyi1apH1CzYX6xXHXt2+1V
L+3r3GdqSeSZPd02CiGTWs1UVDSpQfW2sDXvht3SfZk27cZHngOjm0qoaa54LcBobfMH1Oqv4JSv
IdVUcN4mbxr1Skq3595H6JkCVxrCe3VrArtH7W0zbRyDQwuxyJXg7szQ7F7ogRcPfsoDrbdMVXJE
m9Zaa/Lff57PrMzugkG3pC2HoIXO6i2EPRmR2oXH8+pBICuEIozhFejXZibq0POaKhD/oIpIUB1e
CR8MR13lb9YhefTVlfS0cPSuXfATi3MAbZOqieFmAz2D+8ZBfXorMNIEfdIEVOtoqP3LFc5xtIVZ
0rFkoOF9BCD60GyT+x+07Pearf6VYts1T326vGn5JyGVy5RwGLiYKxxorz8Uh+gQrgkZHXEzED4n
T5MMRrZbqrkubaQ2i1NTUdVLKOdaYvfO0TYSoGt6FIfpmrl2Yy/OOixt4+yqITbQd0KGPVFIjm3n
Or7iQsS2j4ZfCf0/s4jscvwqtmgWNvRawZy9n6O/xcL4/xu/Il2rk8uy/lZ/+1+/0jqohwdEkf/P
/959g8DmlFvx/b//f+SKhvQfXQbNL0Kbi0zPKbmiof1HZDCDK6yYCEShGPxfckVZ/A+KrvSv4IDV
4eyaHP3/kCua/F/TOAX/41QKQUj476gFz84DLCgq5SsGkCSL+YyL0noRiHqLKpfoDIcyXPlPqpNt
0Ze2opW4Qbf80yL2f3bRMKjJ9KV0RddgnICB8PyiZWVURkPFIHxL/d48yE68ye4hWoaIGcyTPfl9
WI5MYKkfl7z/nH12sq1ASqnCYMx8Df88ty2BPEUvvJOdadBngA06AnE7EaANaHSvIJ5N1gPkJna8
RTa3Qx0GeuN0+i1Lce8svZp+CBEvslkiiF+TyZzzH2KVpiHkKXTyufwmBj8acQFWPK/p/WGALjJv
Ku3Pi3h+jIhJxrqWHREWy6kl56/Vp+JzvRue0Ew9ilOX5A7Spw/qFifzYYljdx7X/2FfVxV4kwDu
01U6X2Chg69JWr50/nnSBYs3o7iqd9pWcoIfy3JC88r5H+bQm5nSSBoGczWsEc7OMIwa2akcA3B9
v24f4437TthpJZyoCYe+mDPNEAnvRukwwxWD1A1zQbM1NqoOe1kiyU7/OXwCC/MJ8I3DONWynuUs
bJlbsmbpaM18WtX3WKpQAoCl0UfyQXF/nzitpz/CulPm03kUdmFlloOO4HozRs4hedgxE79qtoyU
b6Knv9BJu+IDaM9rSMdN0z+Qd5+fDtUsavjQEb+YEAHSOl27APndL4xvQ20lrsuv6VZbi3eLj+21
73hid57WD0oHiJykjDwgepikHpU7H7fDSLhMgQEtZQAd1kLIee2qAwl478STCb4HACeBhe7XXuuD
Z3GU4c4UNCoKSypHVy/7qYlZVitCxq96PSasHXw1jHqYKH9shVVlhy8uq5umPtJ71+6oIOSHYTGq
vuZXjdMfMCvx9dS/xbrkB0ystfK3sFkVgIdf6tquPvqP+Z20zfaKU9rDjjlk41fxCMf/8oWcTs1J
tvJ+fk9/xSyUCoO0G5TpM6A7C8XlNBiibpZziOmPuWVm9oB1iH2YGcVYpwm8T2IBBU0dw4oAkkyw
hKWoe3oIbhmbJSyFoWWFOK2pXJvbADCHd4i2IkULYZtsGhEG9dtO4MriaJpBNgkGicbWe3X85LSC
r03MUU4RMyrvTf+3QMUU1U6wwr9u27nmsd/fJVjLGOIh8Tt3AUPZyU0bFoDmaOkbG/Bu2b1gjw/J
EUAFDF/eo/BTyVcLVq9cxlOrc0daKkHI8FfGYPV+eLM2XJD1hFQxV70T7ipG85YAXXMo0nQozyzO
nCoDbbIh9LnqTFXOcSpw+cgGrpJfENC8Bztguu+tLy6z1wtbeXWtBHYEi8xJXSgjDDG21aRWHVFJ
DkMIQ5XU7Re+5xWHSsaOA1d45RHemu2i0Ea6Upgtu/gSE1JN+hPxnXcPuNmebvywAyC+5FAvbdKr
5KmncIykGarq5ycn07Q2G8oUuinjp+Upa9m4H1xz4ePNwRfsmw4hGzylbCCh8bwgWpSG3us6gwPT
vmUf1G/Zwees9IAO4VEifDK/C4un5fL26RAFQ6jA31QLcvXzpUV9pmJ1mlZQfhPabaFWWYUhvNGL
KsBXPuKZpXm6O8YSU9JYCop8o9FN81PLDrKvC+fjMrtgQZQppIlXnvbHLM4dB1HogslM5aC3xaT5
V39N9ZNy6+jZwn4prJYmd3juLrFHaEHGBYITuND5B8zzqvVGLZp2zX32PoBJcyInsxk9pwG7mnAU
gDfsfOs+ZJ8Wlnpt7zR44ye7sCXO3/kegjQ4ThXFaQ7DQT4AoV8rnyCg+VlAeub4u/i5++7fqwvj
xlf2kbq9ye3j63JWZwse3HwMkr5RHaGFMwUZG0HbeNCD3V7cpSuB4P/EyuwV4iJEVh5iRc2fLDVZ
iRyYf2BB0nRSWtHQIb8/37g4gqnAaztIhdv0RS3brZZJC7O/VzZIBUf1XxOzRcShUKQjTIuOq9/1
VWGb6JuJ+n3avd5eyrVDqKLOTm5vqCpc2zMHxfFMkFsCD65ulemJ2Yz7JNzpW9GW6G8lW8XYDN3d
BAIV2t3f9/o6+CEGSTn9pPVzF9K6IsNhKsYjqP60PEOCaqGzen19pJQThwUYmzm6xkiyHM79QXUG
YOUfWnnVH8uf6WPLYOdK2cIu9+ChAP1qbcV1tFmqH1w78BCDEDSgSYFLmR2UMNTh8pveUzVU7XSs
kYjyQC4n1ULkNW9PTg8AivCUWiYYEcTIM0NVpxlB6fMh47ERn3jo6vsEoN4K8Rrw4LqfGg6kSrAk
V2oS75qiHR0mNeQO8apAUNa+VI3bohI81RkTmYFUGXgQ8qfwITNnEJgRrT43VO5jGtKILpaaXjFX
3xvroBP6g2XGylOWhD490FJCr7B2S+0+6lRmK6Q86Zhi6bwImkeEgUN79Csm/8Tck+9iMx9s2RIa
hjtKwV442dP7c+ZeydmoPFG0mYrOVJ7Pb2mUyoareJD3DQd3m2/gQto0R2aqoIpfyq4v9hlTgNKI
XAgP4TCZXNJJIJrnfm/kkm84aILZgcDMmPo6+ktV5gufMFmhLzdR5763IGdWUMZ1OzUwnPQHxOfM
Fb2N0T6CafD2h7u6GBlQCZELcirzZ1Dth7ixlFRDVqPivLyg6ahVH2/buHj6pqXQJuEtwAwH9nwp
voiwks5gqtNbCSkfMzAAZT6GCkJ8NcM6OnJ7ZiwvwWUu43gIoomUqDPRAQPgP7smheCPnVl1hqO8
GC/6R/VgAFIV7AGKtvvuBwiedbfLtaWDeCWuIAIURSRpoNHBC50vVlMkbRRGPmhFvjspzLY79RV2
exuxvJ25pPJ7sX24glNr0yk6OYsB/ItRNcRs3xjuQhMw15ADXNzd3kDp4na9m5nA7Dwd4kUptgq8
Us0gy6cyqmy0XeBI8JqtpiGXfFstJiZL1qZPfLIoOFI1oUNylpxdtNt9SBU03037lW+X2qPXwgdO
yX8XNnMbltHoHuoTmiOVew26WsVc4tZYsjDzFlWFqoJQYcGENi5Aq8ZKyyWy8ukCnTm/2fbMzpwp
RKPBVdKcwtEP7wXFQ7pXHZS1dw2A8+kDMuEJZVS5XSxcTV9oZpuHdsLn8h0RWp3ZHvKmT1M11N/P
u+nZwU7ZWeDcww/JF/P7X5igWTI4O/K+J7p5YGBwSs/9L9HdhDxHe37NBG+9XUZKXNnAswXO3Iik
pEiFmtgTg+4zTJIfaxTiF7zwko1ZAMgUcJErDTbqkVGV+NGyft++wRevCT0NgnBDp81AEDun8YZU
sKwqI9Mdv+l/MpWXDulnmEWY5kU297Yp6epi/rQ1l+/LGubnmzrXOY2dA+1PjCxW/J06ZvHq2b7j
reX7pcG4OeZiColIbWScq6jTQJnHXnqepKnQF5PNCmHoQ/xj4rBB0O2BBO+j5fzwXoNX7xh/6x31
qO6CdXVnHMOP9f2wW2JQu5afI2oMqoZXAI6TeXgWFkLgxr3wh/sq96rNdKy7ZgDRHtYh40aSgwDJ
3VKp9fIlsAzo2owJJMUWv2OBT5ymHDVZz9C75mgQ3qyM2HIETXiLy3whrbs8Sed2Zs65oZgKxf5k
R6i9feZm/T4pLHEFdanCWHE3vi0cp0vnNhnkV6u0G8Gaz6IHgbKYGA2Rhnyu3X9mvjx7SJzwMbmH
Ss08qo/mo/7ZOgz74mU6W0tZrHIRvFBEYmSNLJPsRYUc6fwxUvu0M9qG9d7BzXJs6AoIK/3Qv6Ju
vtYP4Z4B7mDV79M1sgObfKeuiv14iJ70TU8ZNPipUW2Kd4gHPneLrbrJ9LnrPf9pM6+RtbrSKwU/
rQsTwNhvja6uAxRK9EHbCeWv2/uwZGy2DUbkSw2/jrhGsKxD1QdwGphFBQepC8mK7qZPBGLKQjR1
6UrOVjgfNBMFLwGUDZeJr5UOMkBOCvno7XVdvTdMtDIXSUyP6zjf3xrvriPZrDlu29hdfhSKaOU1
n/6dkelSnVxOY6waMgaMqEq0AXG6jZFCcvN0f9vMe5ZzcSJOFjM7rG2Xt30HHTs1+UmOMDoYIcPI
8QpS9m2JyvVed25bvLpBJwZnR7CvokItUjYoSpmZYTSA7sq/szA7d21rBvLQYEHPfgdtu1X6pd77
wgmYz/2IdW4GaslHs4pXbYDVoXwbypfbq1iyMSufmkEc91aKjS60PoV18Qlw6bPhu//EOf+5He+9
75NzVjJanbgaZvxmq/avHbRJRbJauJRXPeKJkSlAOzFi+FBR9T1GGOW9r4fg3mQMYSytuziCNluo
ET0Y5QXUwLTLNw72e8xxYrNFF0fOS7IqEuaPrSg8Z1b10BioP0pUFb1q23h6sarVasHu1dfuZK0z
76CUSp54Onapb2ySEAUBb3BKZNnj+F86ovew4mSJY2k2gjpy0BXGUSwYlRGWIh/xF27s1ZNIpGRO
/LWAf+b3iVpDFRusqB/7lVbUtgnCpYfN/vaBv1KKw3X/aWd+q3pXb5IcYioishRpEac+xvmqea6+
xpBOWnZ21N1HyTF3/X14WEpKrnilCWqBhCghA8J0s9tWmKIQqt1UDIpVyJ7iH6G22CW88h6e2ZjF
QWHc1aqYYYMpaHsEKNBDyEwX5lO9CxBhrb8xNvWcFivG1RYT5KX1zW6g2fZx2UXYbkpEGWW72YaR
DYtHu0IlXvo9aaw39SruF8qrS2anf39yQsuszXRpMpsB1DZ4Wlw0F24fmyUTs/smpXKhwvFEsJel
TzSunxWEBm6buHIBQDbJBCN06FTqtOergCIpU5ORVKHXIaGroMbPUCMJFkr616wgTWUgXoTYCC2Q
cyuGmhpSFY+6gzbrXkyljaz4d2buLTj8K01cC+jGhE02kdlC8PrcTual4mAQwjjaIyRkdrqf8AUQ
njM6AKvUR30Fydk6XUz735uMM4d8Znd2FoQ8n5gasTvVaLIH9L0OynoqNJQgAYpfgqO+IE9le1tj
667iXXcsQTqZDmqwx9D2v5p2fIxtcZlf46J2RNMePcpJjZkNRi3r/HskbVKOXWHqzmitlA1AoXXR
UfpHVMYZFhGDF6d1ZmzmA2Cq9Kq0RYwzo3WO9sAYLJT6L8Fq8FdoOnwZJLcWXNmzgC6oegSestB0
EtLql1BnttXRR7H331y/pK7fGXGebXWoL+EY9MwX0XRNdiSRyhrBiagxHzJNiJKFCOAyxaWiy1S2
SGed6Wyg8edfWRtiw8qUKfOw+3X3JvjrcQ9YcWM9BHv3h8nU5BES/Dtt/Tev7mTWkuUJrUrbY17F
UK20NhmC1xwhHZwOJjrfogqJfMJtM5dfHTu6SM+Se6vSl5u9kaaS50E3eNTs7hFKQhlGRjTL9iG1
ehbKlVStBplAZOGjXniMyagikuayNLjXZ1tdiT7OyiTBkjwXRrn0PoJBDqHrhYf5qhlTEyn3A++k
VXK+dQpDPzSPGr7h8BL0h0p8UPuFoOlK5R1ed9rNcNSCFriAWNJ4LHuxoCnLfBqzIM27kq9h+w8S
JRB5Ja5SEOS39+wS6AWLPO0SPuKEW9bmn09tSzlNcnqo4VE+IMHZ/e7X1Ur6POVBSHB9V0SKMBOr
fORvIc+CsO+52y12+S/cz/QrGO+nowJS4mJozIejyLLSccIOwTz1EB30fTzNU90ts75cOJ+ZqZkH
HnrBk+ISU41079NY8DJr4ahcBN3vFii5qDyWlm7OfCmd1Izahwju2qDu0X4K409Gv22QJULKzG5g
Soj7Jc6Hy7hxZnTmU4eBUmXRYLT8YbzkwSr5pv6miNg8VFvU8hyvRtLOjkd7GrfIt0s96svi5cz8
zLNVaFG0fY75wsmPymZCgAL/3utgFRkneZN3/lLxfvoTz17SmcXZPop5GeKusWjeN2/RSLk0ROCB
GpJqawRyy5Dki8gVg7TI4Spj9o/+4swDBJVXR3osg74KandjxLX8BCdVsPE0cKBhk2V2UUv15vb9
vHZamTSkb03PVLygxtZTIapDiCbRKhYeijLpoQpA9e/fGZl9SinrwkjqdNVRsscRWl//++0//6pj
O13FLKqDkKTxagkDU++h3UMNHbwjWu8nlp9kM+xCULTflw7lFZdNbPfnt5tVj6qhcBONar2D9oi3
6tz0MTf858xjKmJhfRNae34WTy3N3iAhLSU9KbCkBkhStt1KzcZj5L35XbuShi9uX9moWsGiuRAt
XxaupjMJIwrABplQdg7cMIM+prnPh80/F99gl4HOTt6j2NY6EwtA9LKE1Vg0OPumoVfqdRRicIpf
teiorMe7SFgJ5WZCW3f5GkbrhWDuom4yW+Ps4yIjydsLfZGjEBMnn4bmS5zCOPC10X6XjHssbOXV
CzehzRC+kkgPZkdV0LPUrRk4ATKvb7UNzBufjAcfkAit6KkRSOnW+Hnb5lWTsFOYIvkV8M6ZY+kk
K/NrAN9OFogvlQghpqJlv2/bmPbl4oROLD06gRK5/ewjdh4hjUenyxGhdTS7ekMyvOphXRaMpShm
emlumZrVNsMa4dIcrXoQuWVic/sQuiarApB4RycXtd3bK7tsshO7MPkDrwejVYxXzXaskwvfpdnI
0yMH0Z6BfuEuLOTOXGlWDIFJ6FnJikksKd3AmhRvceLqUzZGxidt9OCwuP1rrjwSHNcJ7SkCub4I
ZNTEFUvD9aeyODKcMWzbuih86TT9sZUn+eHRW5hMvXYjsfhO9GTItLHm0UYPTlG2yCnaTQthX7qu
JWrXE5y83vpfw/t/AuNh1AkNJ/gQya1m9ga3TzR9aux0NcGMO5brWm/u2qBVl67iZVA4RVATKgmV
IXqCs5gCru10tEZCbvd+oiKcBinhG95KTn2/JIYiX3pwhtcmcWo4OjE6TxhT/EFW5tiSt/mxeZvw
b268avQVTPpbypcWuoNrRC4NpD3gVf1o7KNPt0/OpRdATAnENYkTf9Fs5lqdVImE3G9aiLGpr8jB
V5iSLfiRPWV728g7rOD8cmKFPrbBJABZ/jwVDBHD1QUxIfX+Lf9OYNg9aIzECT8oQmxMWq3VcVgX
mxZqOHv8oN0Xx0km2xBWse19v/1TLl/ns18yb3cnfRJlHrR0Tq9APT58s2qkJZYSiyUjs49aSm09
wouqQwX/u2lRS5NWob6wcVey+vOVTA7xZOcmARgGLjEib6Uf+m/9TfgUOFCgb7rP3pP1u/0q3zGZ
t7n9+a4elz838r3QdGIUYSwTbqlUd1Kxti391YuXkN6XT8b5sqZfcGIBZo1Ma1WWZX4c7PDV/Z2u
GyDeD5FdO/Vbx99s8ACflvzLlVTi3O7Mn6dGH3cD+s1Ov3G3cDKbsHlsYb86lG/Va3sPx9UyTP9K
+jQZfQfaitJUJDlfbOKPZVGKAD2kRyJUurXJRJeJXLxHdRi6fO6DZEtQANkWDDqLCjiL9mePplqE
ae6NbKfLVFe5hrgvb/HlyHTeTZFH+EFd146+SVGDul8q+1+/JH+ufRZ/QElQowDK2iv3RUpep8ZG
0C/EH1dtEJ8yUwk3EKWo8++LIrJlZiLr08UvlvwUNua6XKr6XT2wJzamf39yYIteqqNswAYlDUfs
nn3PB2Rw15dLLafrR/TE0uy0SC7Rk1Rgqf0h/w520TOTFkcjXiMMsB52ri1vl4YRpj/xwm+fWJyd
Dw9iQshYpu8XjXbu36l9aKMraiTfK6NaeniXPuTsQAyJ3I5J8748ZUNuka6yr/6jDlGmwSX04G2K
1ukva3GW6zKl5xL+ucj5kxAbqqBGGnan8qhHl2GXbOG9OLTO6ISO/7zUwb4SO50bnD0Po55rYjh9
1fhYfEv3ssOMIcNjCdLv22moZOmmXaYy5/ZmL4VQSuJQubg2qzftrPsdGXdB8iPLXmHCd9xyKTRc
2Mf5G2Exlt+F+rSP1qq6m+YNofGha3lnsUj9MeXdpbvwF3TKpnVcnFb4TsEsT1W9eZ1byGABC0Kg
bBP7C08uPL7qY76C0HGd2ksgtqtXg7iJioyIdu08cFLEtEy0CGN9yZXnuyatHUVfRCQRkn4RHX0l
KAUc/ae12RYyZZVA0o219JgAksu26tr8MQHmEXr+22UZHXAN9QuZtRkXlAKRUqpiJ/e6E1aKfC8I
IRpAXrX03l7zzKdWZs+86bqSmaUDOE0rsUvvqDfaqhre/n60wvtqaiZgMFoRs4vWqmLNb6DtZUQx
6t/e1u2kl39gAjTjNG6kqheAJD+SjMEklnRKP/qc6MFe8Lxvt01cfaXZk//amL0weRup/lBjA+Gg
ZE0OFOirhlw6WdMx21sERik8hDiQbKWYaOL8BYr2a3f69CfMnh5hgKg2DfgJUvi1MD+n+r3eSGgR
fVpY6rX4EsZ5iRxPMiZKovPHNBG0vPBRZ3Dkr+6ztDY++RM7+lp9NIYVFWTbPyzVli7nc1gXJPvU
/+kuE4vNnp1CdUc55ILzdc0trYj4J/p5wcPUj5gYPYKtdCe+ZYFdjXDaboVgJa2yaNXeefvuqHkb
MQH2Ybffeqrej4hWIAO28+/+CdfB+e+c8yYpgmgyMkCvtN7AORDYsbvKPqAJuons6rP40n1G1mwX
jlthv1jruOZYTz7RnEIpziUxaiM+UZ+jP1OjM6bWdtt7KytHUah8rAZtrQTxKo1fS2OXZUuo/Os3
4M890mbuL9Eq1FdUfkC7qd7M7eDoyUH9NRG1I8xz4EVRg5WhbA4BMhD/yFOd2J4dySHxrVbose0m
/rMW6E7eQx/u6buFo3/VI57YmXlEvwSqJcYGfnffxZCu8k3N34jjQT83xeKqvEI7O3tZqkEsmZ2F
yAzll4LXTHtbM54PGDkqHsNwKSaYLtH8aT49QTMXxmuj1W3B4v6HozN/bdd0hVHTmOAPeLA3RBJT
G3H0RS2UpRXOfJeCfhCKQFycRn3Ve9ceZBIqv1l4Nq8FWacrnIXKWh2NiTvyHSnKjytRiw91GO6b
3jgAh7vLu+JYqunC+3bNK1Ndpa4ygSdIpc69ZdC6al4ZJUDVQfxV1s2TGbVH2kQ7PVlqplwLd05N
zW6gIHe5Z9Q1TXY5Q7arOqZimNlxbP2MG/ORPoSzcB2u+ZxTg7NrZ1HLTQBsTJNZ5nZq7PmwqMkv
GoTD3sZaqB5f2zwo2GmBMxJKH3xmbIzQph+mIUFRGXJaz3JUfchVDbYjz9STdSkN9bjKEcl8kjqk
LNe31zrXP1HByqPv8qf52dWXlLKuJDE04F2Rt8HD4CjrbFvZzQcDtQ53ne78bj1AHzfp++bFigfG
sdbB99u/4toOT+xiVCRlA5LN2TtYBxVjo2kHorFH8XxYwfHqdCmiqGFqx8XmtrFrd9IENkHbYeKU
mBc+8rzvRqtnXtIsYLRu37TUWwlpsvq7VogkkPqAGPgdZTTb1lKvurEtS6zQydrUXEJ7NMzCacW/
SePPDkLdTxowHSDZVOfl8FSu4HByW8OR+gcvZOrB+pBb5sJyrpT8sCKpukn/EJ61OdtXqml5qlkj
RfAD85H5a/6KsO2+/yBod/k3ZOEmToJgA6hwf/s7LhqeHdA6ZIxYCHKDGAkVTNXWD+1jYSNvuwaT
coyYm/B+BIuaPNOfev5onC939jRlcRSaY5kxEhppdqiLq9Yf/tEnpelGbwHU1gX3FllcJqgiG1ci
01Eejc+GBwSl2E4JuSevBWaGv0A8izbNwie9dDksjqMyTWgq2sV1kzJdjC2ds4mMfHWI995dioSp
Xe8LuGSsEY6JYK9/lqFXpPC4BM260ho/sz6veYDCKpMyHbgZX93BdqVtIDjtPt0IzvAzqHZeeY/Q
E+Nfi8uWr+0pY23gLOkDMIN4/mQZSD9buTIacJ3B8OSMVD7cTQI6JHb+Qn310s2wzBNr0685qc1Z
9KnRl8NaZzPeq6xVuK9LO3F6eDxayiEfi01/H7z429ube/kun5ud+50G6c9kwKxuxesgeBkg6pFK
wubo9d8Zmt3LbJBcoRtF1qdnW4Ret43g73qkiJFmWPABS59ydhlbvx9dZeiRxOhfsuhXDINBODz/
u+VM3/VkuxL4+DJTwoYsPbvyXYYaUO3vrWbBzJV21Pn+zCLC2EsRizC49P5ePOiHiSOeThuRRkCa
9xBxKk3AZ71j/Ta2gd18FjfienJwS6UWYouF6zCLGmMpHAz48Wk2miVajIxqhE+h2Q3JTtdCvHyT
IVAadkXRHusxjI5GVYsbSwvU58rs9W2duWAD6L3v9cEdDolg6sjvmPKDpreob6iZuY0MtQ9WsdWF
D4Xadh8aQUI/t6jMY6Wb8l5wNfOYD4a7awILBk3LrI5hMirrvnWh0iu69js5y3AQxkTZWmLtfnfR
Bb6z6sTda4UXbM3aUB67sS4Pde79UoQGPJ+BFm5gBJ5jRlq1rnPrNcDR2v0olOuuidNHrbJQeAka
2vS1HtpBF/u7PK6rbW70FYoTnTL+TJJ4OAQd4OFtFfv6s1J1kbnpxqpDizkpn7ogz621mHY8fIHk
B/dGpBgotDRag8ySbmX7sO+sV8Eo4remjvMPnjQMH2PLhzkhE+VD0fjG3ZgOYbYy+0AFJ+96yrD1
pDZ4kNu0eBQ9TXowUUzd0ezW7VKOrS/ILpu/RtdVgLx3OvxpRptUZBSNei9Jhflshb1Fx0YMo/7B
yIT0LVF9pEXUPBpedZRYtkJV9x8VNdc1RADEaltagyva4dCU9doYy+ZoeN4EeUxddSv6cfrVcnsR
6XU9TF492rf3UiGa66Ly67WZjJAbmlL93U26ah3GpbZX+tj9npa9ecd36beSwpxD1JuVbiu5SovQ
TKrUrpJOf2H+q5O3fjVY+2qopI9651uIz6qJLzot+s3ftKEvvsdt4K7rJkejRY6r3s5ZabZK5bqO
7SYIkQWWNVf/kEKlglpfH3qvleIlzSpIIv8gxbry0Uee/DmgaLuuq76QVkmRuEcvKpDwM+M4t7M4
jZD3JQPN17pnDmCn0eSxKjSPVwixdomNtK13GD1WZ47sQxPWNfBtI9ggoifaQdJljpLL7cpNYLiS
s15YQ8UirC2xlZ0sIqj3w1S2Yc617oSspnmYG+0HoWkbR8sNaW/m4rCyZFU4/l/2vq05bhvd9q9M
zTt9eAdYteeFZN9bLbUk2229oNy2GryCBAkCJH/9WdQktW0lO57st1N1qlJJbLWaIAl81/WtleUj
3xSyza9yzrsjdJvbNWWq2PpEmaQwQ3sM8wCxOcki6LE6zr4jKl95XWa/4JKx6ckX4IbuG2CVkmm2
WTpxnu869DM3szQQFFwW4npNsxvsqlu7rgWoqVsA2SobtXWzItjUEsLQQHNY6PhZi5Y3GCKsiZGd
DrLmaVDQyLXMQGNHcrovCsWhWgukCUC85skBSMJN1BS2EFqw5nnjMsF2JWiB9102CkgZK+AK2OiD
n6RtE1EaEOtA+N6LOzoG0boaIKMzzhM/ZwFDxZ4UmekSWUyQKKaetG6TDSkbMfQYxi46K3ZBgHf2
phrzxGSu+Bx31Tzf8SYrNx5IY76AGgw0RSS7eDm4nkqKmzeGEgYJb01SDMSiGZCR2FKrxvR7D/I9
DPgDMBVuicmaT8pT6Ij4/ZQ4OYWGIMPA7AQ+knUhI3ddKD2cNXVaJ1bjNO28aJ7SaGjEPuvGYjtB
ECme/MMEYpEXm5YTxGrdWEmr3jaaOWv8WB9mPY31RslsOruSWQfbnnRccuj7TjClD7qKCnjSZlET
pv2JDzVFi7JT66K0oYQ7ZXN/CLoB5x0kxTs+MRCTQWrLe6q7KrspnvODbkwT+0UzP9YdiMMamTVr
Os7RSYFpKLHcgD+WkxXphJQzNHOIlW3CVtVrTebh0mmvOFEy00PdRexxyCBm7PBg3IQmV1DzbqYH
ygRNAi68Tz1rh4/eZDAuD+7K69SiHpDkbVYemC2Kc0ZYCF42MVwCy20SIE1F6vZ4nZHJxFpP0fTi
e2DjygvbrFiTj4cZRa+VU1ZzFgdtCKozX9mJQSQbiwxSSmsfgp0IXaPMfuzBbDs/zqSCVvY4uuWh
70qyKyZNv4S2ntwYEw/mWjk0w8033XmCabl0keCf68mfU6UyfafzWasVNaCEikeJu9lHhe2OR2pE
8AnEh46IZ8tT96EzuGuAVYrvYDyi9zU2MU9MWZrrQJxpo6266CFB7jpQmgRisEuB3SqcNBtkYW0Y
WJNeMLYU7fXMoP7Fc+gfFwEkfcB0RFBs63s79uzSbKvQnfdDGyoIJxseQYfBdiBqFhp/U9X+tEL8
HkGCq4Ya0mwbzBw0/UNlOuXcF55RGAWcMkuvctLoz5bVR0/RELgbGyr0oACHr2uRxkOjvU0My+WD
jiLro8GJhbC27Z1nuPtN3wsUpFWfbzkncjWOLbvBN9JTUXIok1dF8Mi8jG3KAQ6Fi5F/hJGeU5/0
QGHOrl5bEsP+s9YFXIoeto6nxcYoDH8OCEWTzOeIahhpVxnS/rQtIO0BBM+wo8JpHsCHwB5F4Xdx
Xc/fpAAPbBCoIIFVz+EtJ/OSAYm8dssMMpndHD2M0dztKCfeSueZuqOt9UiNxZIiGsBi0blgnsrK
qMIMYyDYpzoPOImrUIdHBgwLmLFn38aoxhgC+kSjjOygneUgIsjpgTAtx8SXsu5iNPPxqixhGwcz
szkIsALmI0gkusvOdAjBS8vgBeLWt8A7T60qvFq+0EXSko4lwgv0R2eCcksMQuGSJqp0NTTjrUA9
I0lr7wx020PYXS1TZlAwjME67G9g6caYOJBpdrIiTImTqYfQU/AF4CZf2bZlb0Q5j99EDUfYjEJ5
Kxe4hmcfUuQihjS8TSCrbesqnTw2Tus5HJqncB4agCqM6W842t1HaChbF6Cx9QtjoRRxB86w9Qwt
kDteldC59wAFI7LO9NauDZtSOjJnOyuBWCRnsa49aN3IwjlzjBmBvw9UGoHs4saXh4AxjMQUyp9S
xSnP0jrQwoeMtyiiWNoNtU6jkONWZBKC6q6C4Jhhst+WjuffMri6LCn7rNlxWhfnUmQYCynV+FLC
qSVEDNNm6ka9KrpujG3ehqki+qpJ0e4xbodxnMyFZy4KjD4Wud1tnUBIiE3x/Or5U7jmLbTZxAyA
T17h6CdOiRjXz5rygkCyqJNhJlCNyw2HHF9pguoJ3bVibRtRDauhQjvKrq3iU4Bxq4RTmn9pRQSc
Qg1VOIKciyGQ5BMU6SMJpXg6rYegHZIao0Jb4soSoNTSelKNiNZmWJxMuWOTAHnaTQTh1nERoljE
/QJe0ucp2lTcNzC1CJqdZLDc8I6huOSsw5z4beLbkq0Rqr+1IVj3OWI22CaM055qg/cbM26q0zDn
8j7wBj/Nws55cmHlNvBF1VqH05RmfA79WJXVlPR+P64AgfQ3OneBdxhJp1Zta6p1XimNUA6oxRVU
axD8uKTfGe2joQ8zHsSlFlCFs7U3rMBboHZgpas/1rSVUeIEZRCikhnhIRov2mSBB12xolQvasyD
ZJZtwzd4CXSLuNq5R+FO3Ruhx4cpVMMQl3UbbhABF0eYGr2vmXS/ZS2ji7agcW9l1AiVVFnW3/46
JfxV2vmuKjm7DIXJAKm0cMdYcw6ce5UgrP9fXMXHqAPKkeADfD//mVNd1rLHVdjkp+P0PdAs9dqv
f/8i4FzCJdDtAD7hXdYZdFPRRS2SdcVePHV2CokA5frX1/iTYTgCPDFdOGXQFPjDRZSrgjkibQTx
EcjGPDhbviqTBb36vyMlBiXrD1d7X82pEa2OussjYBALgGTX5R4k6OtyswzgtJ8W4Dp0HHf/AXDt
TyosIBINFhoQjI5CvOLnSsEYlm5FezxLdzOvnXX7oL7Xe2tlf4fIb6pfwnV4mH4p5vZnVbOfrvou
W6eqc+WscNVst2gDLNIPcbPJN/1ar9rHcSOfxOZXtaQ/e6M/XvQ91zy8YYHEUUaoUI5p9324U1tk
4pvxK7it018dhD97rqjNATyzDCljYPbn59qQrisLhoMQOXAf5gyhUEZ7pEd/exIa4wA/XujduS48
1gyRwV31K7YhAAp9ak4Li3YJcjCvTeazBu7Q3yKg/BUa6k+qP4uE2KJ5sujk/aFW7/R6RlfHYSsl
m3tfPw62t/OYvCMu9Kkc8WAjz4V3frCsZzqR/TSyTzYg0jH1H7t5ZrHxnJS1CJzsBjyBlnUxrD00
rZOqej869oYO7ksnf2tR/S29m7v8W9f0zU391/Jr3yDO2OU8U2+yLf/9p//nVHECGP3/87v2zB9U
ce7gOfrXrvuqfpLGWX7pN2mc0P3ggOOakgi2219Ggf/5D/Paq3/908KPFk1IGqFZEjroNKHeLJpO
Zf/6pxN+oC5m/QG/X5qnb93T36Vxwg/YnoA/eZikRB4PCNvvy3v4d4Oif/fnn/Qw3lpnPzQylgkR
yA2DTNJeVviHaVdb260YvGJMQWq09vmwdlH0Mnl9Z5Xke5b5KFiUmz4qdrKDTDcVO+bSJ89jKEyG
+kmZflN4CGtVFSQB8WKGPD4JC+8zzzD+xM1+cFBqyN36GEoM74/eio7VS1O1d9ivmznMNpSKj0AR
rU1bbufOSQqCfhvIFE+RVQVpG0QHOZq0pHQX6fBcRwBcTvTEQb87mxkRMAScMK+aWxBgcUg6qXtt
OxAW5sDOt2luCUj0ARODEZyTclm8sJKOu9H2Y82+KHGItPJQ/0bGHAJgmYH9b/K2o6ljPfQxyV+n
hm20yTHIONxFTrXR/rRVIX80FqRzBjepbAICC3flSpmQnkEPD+EaKK5iUOInQtYKWpqICglKXUge
SUvXWfk0D1XS53rTZIbHTmmfUKd4Fbw6hxRZktPQJESSq4cOesn2RkMBzZYFJktAeCvyA89RPgxk
ltQcUya8+N5602sbIHBuuDxHqtvVppjjsbYOyBq+WVOdEEgKzzPqApVhiJGXu8yH2G7UmCinjUF5
hxdnXXkUfG8Duv3hSPy2537cY29QtvdbDHTvoJVAg/CPikSGjU3uaA2n9FWnOY/JWiJahQxY+xkx
GoZww3W2DzFisYJFXZdr8uWXrZ3F5/5xCZgZBZ0zWNrfM7jyrERcPGIJ4xqs2HkdB4d5a75gS3t3
JkUvDZ1e1GriPM1e+99avf/fPP7TtdG1+p/N48MAZEfzj8f8W/OjfXz7rd/tY/DBBW8pwG0Y88d/
Anj93+0j+QB5AIyyeQttEnRbca3f7SP9gI+CiZ7YGAFG0xnRzu/2kXwATS/kDGDKIKMOZqK/ZR/f
AdsXLlKI9/hgAncoaOfIexyLyDXXVdFDb0ZCpwBBVU3CdGqsvaDhupNy55R0FzTtE2gTV6QDAUw2
3eM2Ywvk4X3P1yCi2XkV+PxIuOtzVPS5X7yC4Psoh8d6mg4ulC4N0qs5Q6m07XeMkrXWINhvwtSx
kWzVYhUSdHyhA+rIduN3oCAx66Fvj5mNig/SZklWU9k8gDl/nXn+pkFhWqIONCuyqwKxbQsGOY5u
H81iy2m/5lW1dwNI24fNQ+iWx9BYK+aMBzbpZA5QFwhAba4gSpjRExn8jQGsPnOjB9+whzI392q+
CxU9jkN9NFnxbPHqQdNwJ0q2Ej2La9WvHbOqfbQRaHFyq+pYZPOBUX8zDOMGXL9DcOrr8eDCMKoy
KecQnI8PHQr2pQWjWN2iud0a3TyNU/HVcsnam4ZUkOpYj5jgddUeL/8o6mFFPbOOLHPvP5psPA2y
XgnjbQXXd0Wj90Pebn7YvX9iyd5az/9tRoJgmdZAY3gZZITrxnzzzyGoaX0nZ05er6Z8F+BVuiP4
mMHdXQ7eegHashZ89LYCCVC9igC8RrUg6dtH1+4BSSzTCpx9tiPjCh+vIrGlWQtate8uPTNHxeOE
QnKHXwAFg+sD02ORVEiURuY+/ev7WJb5821QkI2jwe0GzqIyskTaP/QyZ5NZCoUIDPLIALzmNEiR
6p9cIl5GHh6NzuIZOUz81xf9OXxfnt3PF32XFg0RhOIpq/hKqvZx8C8jmTFGBIgNrX+VKbxT+fr3
tXCHgIgvtgAu5+cbVIOXi0yhySdskDA2vEbRbBe5ZTpUZSyDEfOKVnGT7SV0rV9kue8AU2/XBrwf
ml82zM+iXfjztcOsRezd1lZKmbWf62NW2fuyWSk7W+czXw7fYUaHo+X+geXBpmTePkANRHfDx653
VkNU3HeY9Ggs+Vy710YO6P2cc6s71vRXc+Tvksbf1gr5F9C3Qb8ZE6Xv1tpoB5oXORpSZXMcqYih
KrgpCvc8B/QZXXXAjLsnGKUirlDt7KOLM9FvUh1UFz3bY/mLR/fny4G6iIPqJDD+75lXcgzY9bNg
YFqy7LWHcjGaEvkV7aEEYjiX1kbMYg1rVpF7tlCGVPWtb62V4vUxGIqbDuXTX29ZxyZLrvfuqESA
nYGAHZgy8Ny8ywU9MYJKz2f5Kld4d/JTG8hTVaPp5PHgs3I/Qh/vhhLfcxOsZz8sUyRheVKGwZln
Xh/npEVIjH0GiqPU+J/n9q4pyk++V9yAST62ripiXoN9wZ7pc0/9c1bbK7CjoZYXwQ771aspvIQy
f6+c6ooe3LPDyRlC6jFtg2vjAfJeH2UenCGTsY74lVrhqRtehLY+2b1/8kSbKD2fx7TWWOJUeXGT
ySuqa+noOXeugqJ0Jk5DGB47Ul2Fld3qot1FjkSvEHim3InGuO0sEXtPAMx8Dxbv4FoGPd7uEszN
cWLoCHilF4s5fwJ2Ji7z8FSy8O1emi44Dw0RkHHwzz7hH4fwPI7VkRe6wDwFS4cBIzgiOGVVeGps
1PEGFCL98rYsHX0KES931jv8MCJ+j2D+PaQWQ7iza/d7b6K0HZ1zMIU7R8DPZXg9jbzO4xiHDTmR
PthUU33VTeOBnFDgXxX7YmZMjUS9m+S9p5OMBTuFtUEPdiMdYJ3qqXETTcmOdvIzpaBZtgeN8q9I
5jJ4DovorLLsak3qwjIyr/AklvJxlIDzk6Z5j13R6vo4dXXqec266HGgJihdAKaIFnzJvzcOPKZT
3nJZJZCZ2PiS0thQ+mxmshtL/wx20oPbyvtyyiMkW/6mRN6SuvNWafXSRuUTm/mRqDYBn21Chwl5
yQyyctsMajVZ/MVu5ZzkPq9WzZSMRpdQD6kTNhctEqOv6DBDPi8IT9JDhDAH4RebCVBRlTawwEAE
vq2VuuNKN3KjVAPwgOqjBCNGx5p84X6wt+qsAMeF9uJhcPF+jLznGERHsuWypoAieX0NK3IaNdjC
pvroSXLfV7e6xTaaXEwfIaFNG6s5WyTbTTK6rwv8pOqxcXLQjFnNsCPYwS6ORgk64rgdoz4us9qL
uYy8eHZA+Da1MYgb3Ni3QmvlkljkQqeIH08o33uxqcdjRMxutMgYz8Q7t2X9diqM+TZ23Xd8I8rt
OC+kv7QRkKStFz1rMyA6mR7zdnmDzRglIw9eTBnFGbG2y5liRBwLRWhMfFBqAqMKeRMrvw0RZIUL
AjWYakpLjXuxvOw6jI8R6y8anZ6Vn+Gu/X7GVy4b0Vbg/7JCyLD6sKmUNCb1on2oy6/Kk18aKHen
U2+9zuMTt5xyRXqYwMXWTojkDK+uk89vdRRgnIMOjw6xHpYzJkV1ozk5IZbeVaa+og+K2/AykEj6
2ATkO2tw4OQUUmzPamfZ6L8xcVzWOAmcMk8DIumIF19Ua6CJX4PCO8NdPOsME9t0gq1BLAfTYUt8
r4UngWbORlhsh4DN64qHKFMXxH3YyRU4ZaLxS0O7HhkrPq2a/KPP2Yo3BZYFE5dVN9cL7yxCHwMR
tAgzw+zfS+tYdfW0dz876sA4G+MIuJOYDuQ4V8NlsSmsxt9OEkp6ClxmfXWafe8sZXUDgcdxiXld
NOfeHriurDyxOrODjM/ehnWwgKwTg8HyzbkZ56+oWMBtiNRM7RpMeM/BEGx0QHaQ+TpRS1wtCKpO
cvpoz3h9S0jN2nA3MrwzryYPMlyXrN6X3Lhvph6ImlsUjndDF0IRSzuYA6fNFM/FIyfoE9l4GrSY
5JbgkDvyoXDNNzsawOqpoNI54X0kBqE0hp1BMuDS5+XFNB45jsUJJC94lW6EE0vxREh+bptuP841
4mDwy/RY0LKB7QACOY4DZ9K0q3KiedI4eGFDKC85WnlttkinB/kNmIenqFN3jQmSzJ4/LV7Vg7cp
KnGSln9W3FqNNITnsYB+ITV8UB65gHJEW5rz+z7KIRscOWeZA6lSYC6c+accAriJVUgvlm19FKq+
5j57ngm/zfBpbbcXpDjYg7ywFp9ZPGNhVyvPEasmKDaTxmh1iaGHoXuO3OoZlF2XqsBN865fwcby
eKrLW6BxDqoZX92Fp8w4d/bX5f+kHT23g/7WirvCOUV9yRGMwzbprP4m5WlQ/nl5diMM7HKnVFvP
9RCclxcNFXRshkHdFcOBZhdITxxUYB/Qi1w7enmqi9mg4QmD4BfOcLC9kkexEtEJTdrz2wrdkF8j
jkc0EfyCnddXNoMhm8Ezus3Rt9qLZRkUhjROk3ukGUt04anENhJQE+V9lzUEhkKOopCAF5hAREPq
4En3w6em7xXSPhzNaR7SAc38LpKHyqnizMrXzeKPVdFdbJ5dhYe+aj3HGtXkZLnRDi37qIJiFKut
5wGCFvOIzAI/8HhzGwvvxf5YtNBLpc4T8ckzAEqXefhKxvywuO4l3OJGgbccfGmqorvF0Re1e8aO
OS2flyo4BZSfW1CcC4O+QugckJkhrgif4NJfnY6tCtFfjPDP5Vl2JTwkfl0Cboa4Gxu0isYHWZzq
nMSAq+VJa/sAvvenJVedlq1X+hxWvkBM1EjnkSMSBnE7DDtYhviAQHDGQjzPTvq1bYE0lvoVEF19
2a0AfxCprcAT2o4KFAU+kpzYad0Xn+P9IMVPfWM9BT2yAM3NhvJ83/vZNbDQITJwHVYG6lPXuZgK
R0231XWJzovCeoUkysGNsEXx6TfTHyWILGy8nPCLA62IeAnra40NFdiQfq4z6Dj1frmyzLEKuiip
52yX4yGMmX+OWrhJiOv4/ZAsBQEMVl3REb00xjoX/Fw1Q4EngCiEhHgC2RI+0gyL82r/NJc6FXce
QR3CQdT55o+sFnbaos9jvuAY7VtEzaYS4jjl8DZSWytrdM+sXTcOvyBMRSfewaZZvG7W4rVYeCMY
vt6Zgr9I4P8g5YdDMk7lDfofJxDyV8ABzLHpHNycxl4vp+U2u/LbLMhr35scSBHEuU2NhdZjtyVZ
ZWLIxUYJ7WiMnCeIWQGnB46ss3a7m21YuQLpIlBL/o7MIIhDudQuFbB3eX6rIvYKCei1MPQTR3DW
Bt6GVsWt7RAMeAI2aYpEAiH6JgmwjwAzBRzNPVclIoTODquVi6qFNJum80ANMfBrZfJrBebmcYyA
L/G+sgghme3iKLNgKld9e5551mxEXYGZqI8I+B4m8FlUbqz94N7JnYecwLG1XPMVI9Xqbcs6AGwm
leXHXmUBrpHVch0UZ9cgfCzGlWyBd8w0CJY0BiE9ic/6WfDIKb0zHSlXgg7fSedbKRHoSgdOjqma
vLgFrerTbgKmrbXQ6+6sr3XPsMfzo18io/Dogp4TwcV1hg0niGArZkF0LceDABq+7i5ZXlyV/THs
u5M7eijo2Gi5V42H8oEL3ZRmWPEaVU6f9e3aY8E56CoYmQZBDogoABmavR1oQ3FOom6dF9ju0dRA
BIorPNqIb7rQ2Yd9RNchOEXd0fWAmWjt1MKJzR0nOISWk4TNDDBha2exg/KIglUTGkc8d1A2Krq9
Y/AsmmXL5boGIqOnsWz8vRfMNIVYYpcUqjj4tXdupmCM5eIOWV7F0xAi5BpZA9lHvlK6wF5x56Uv
AX2WjtnQXJb9iVa1nVItHq2mwsF2MeeGnvpT0AVfQXtcoqoOwTCHVc8ao2J4N220xlDMvgqFSamt
+1VTafz9CKVQYB84wCZ+mXQSqFjHogCrdmtuY9ioQMsm9Yfgiz06E9ANEwCnPnIaFLbuKhNdpz6C
QLphXwESRV8BFBVJ09cPugu3EIg6uV6VvP0EeOmb03DUJqDjWfW41be/Rj00S9xuM7nzSkh1Xzg4
V1WPM5fr6iMizecydM6exAauRJAnMPp53j122j+HLMqTboDtoiPUGjBEkQ5k6NNW+1/HIEAIHaKS
p2pg/ukEIOHiYzU7L+QggiNhcBke0JE5hq65oy5uSF+DhgOSAvAV0+EYm6K6LumbRPAYhy08spyh
zqcp4jwPCa3qJOJxdt/q7vKWvaEcdMZGPuEvUjPCgrCRfUGCctfbME5VrW9AzbyZsgkKus4QXcpS
HJdL1DQ4Raq4QpFkV3aIRBQ/+rO69Ij7IeOwZ05/6QMsY/EGy46RXv5Z2VsSFNcltLVcd1NVzZ4u
iWZv7pfkYilXTDXfdgbWfMbenBczMIgMyLXypoHlfEteDbcayM5jfthwlgQqRCApiisZy0+eL1fV
qMMUGLlz3WRpL+X3MKMbLzvnTf0tt6zEFPZ6KqCX2LUbhQqtbmcUjq0VZuShxel+zGf2zVb0WbgA
Bo5iz6PZj3sU4YQNk2hehtZ9cMIM/Aa4a1ZsocW1tXOSdp23E6Q8AJCJ4hzgj9iqAPpib21mGzCi
XkdJoW0YWnS8UIGNwWyH6LrEM4KC9xT3S3RnAbsGlvLQAnOONJ/rDEXH0JaPejApQL8fUROGcZw+
g6sulTaQ6hipgAfBm2b1Uy34cRD66+CE28BZ97z+DMe6c0v9pH3nM+oKz2PG9p53NDC/QOMByj4W
VswG+3umUXHrZJC4BoEq9B2BqkU/q22/iRZbn5QIskp0tDVciYtiacxwNAfTPHQsA8wbZwDA1wfS
gWqshTakQfqFiYDnqc2u0JODx+zyWxGiq1OxcUvk8NQO9vZtD9oM1xJOd5nC8goU7FrqbjH1iDHc
lp2ZdnZd9JpP/NMvKkdLhfHnuhF4PhCIAK2HQ4sByp8ra16NzoQY52zVmmJlD7ZJQ2I9LwUAmekd
A0zcCvwNh1J83m1N3rnJjKmEpBiR44CN7Be1V7TZ3q8HLIfEtzEHCKEG9DLe1bHGSfQDSilwO0Tf
F40DpTNAW/e57tYWuPm2Bbfvrdm6j6jcl0DINTUiTxQeahw5B3WGeU/Dawe9LxNCdqvEhqWwb+C7
D1u5spCU+Qj1Cz/bBL39aHpr088w9HVPPpemfFwyNXfgRxoU96oGog7MBJM8ikGu7W4TFhjSNXFQ
0nTu+UZVRQJPkwo2J1aO4/ZCKyuFb3JgEZeoGCJFccZEypT9zcqnk4TIio0O9cCDVEG/gFh8hz0O
JFbPO1g30Ec19mGYIOAZ5E0sx2CfWShZtACMu0DnRYBtuxUMdINkMDzaJVsDGZgM5ZBghGkVLeuB
YpBX5deBAyJI8tSYMA1C5AlBtkdr8ZD1S5CLygEwiwaFO3Io6kvpY+fClcLhNeFJj/2ejPRhRopX
OhiHQPjnCdR+0EtwynltcpTKvJytWlROgsI/VbCGMsuv2gmeZDWtcyaK2CoGFEKYATwxuutVed/h
iNoLzF35AnMMDRwAbmjPveCJA7I/hSAlBXo6llG0iSb/NbLbrfTbXdtNd9qKeSFPGMxIHHeOkcNu
G1S74nD0j5PDj2VhpTbz7tA7/YV0wh86EMAcOK4LaiMwb2K+2P35eDQtQa0lp1Yauijj6KpuEQqF
O5J94UHxuWgRpi1m+ReHcsFh/HwqcVkQNRJcGvDYPyhJu4MnlGTYTWIJMRo2eTE6e5ipyZCZvRWc
K8isx8GwSDlUyYQlqLFDhnrLkdQMqAwutclJYhfVCCs1oycLyfHEMDqx+JTAqMuSkA+F/izxLc5S
DX4rURgUEpZTACKpOye8Tl55LS206VDh7MbouSbdRQu6m3Kdlll/ieA7ywWaUJP6iPrZTrZI1SPI
v2VooBtPXobZPy+VmpEubgyFKN4il1zKM96SzSw5KFRgEJozfdHIhDHOefKDflXO0f1S0rLm8LRk
eMs9WujCzQiql0LtEMmLL773qI6hxgLXUQd10mt9EQjQCRvhWO10wchPkuwgELXB+XpuRHNB+f2y
7O3ao+e6Wskyv7q5vCjLPmt8Z9X42H/k2aA558/70G0vPWq/LgDscGj0efn1N5vBO7lhOXI3sjTS
RlcAc8Vvbyk3vDAApzaUqJa4iNdANfCshTjlqisQaHKGuBijnUmPNDDpAv88cXg2y36G60MHroru
I8eFwJln77iN0M1SCGGjHjlaXiLCARMVaO1C67MVqqOO+JmJZu8qvMK86D5VE3JkXfUpCt7XDp28
SSN049brUhEBm9tlKV3ypr0QjVw3RMEOA2ugHalF4ucTyq240YjqLG2uRdR/zhCQ/NvK/y2cwXNT
45+/xGD9Z0itzWtz+lq/9u+/6id0F6BGv61ugUb99IeVULmazkAATI+v/VD9GwnGX5vlk//pD//x
+vYt8OSv//rnt2YQavk2AFzEj3gCZ0FO/c8ohKehywVu5Q+/8hsEIfA+RASQu2ghVoUuXwDf+BsE
IaAfbCgwop8XgnfAfZMM/A2CEH7AmLAXRRhZ9F2QMyxIiN8hCB+o5+DzwCkCBooe699BIGAlPxut
EELUEYArwGZhgbZHcLM/dmu563Zh4aB6O4YSPWfMZwAG34cI4FG7AFCX4gTuGqAWz+XcYoClIQAJ
CM/WsUKFJKFO1d43GMwSyaApb+PMJuPRcQXmuEsZHqoqc3d+IYf7IOiLZPQqjXDdH3fS+7/UnceS
3Fi2ZX/lWc+RBi0GPQHgcB3hocUEFgyS0FpefH0vMF91BiPZya43q1FZFYuEA7i44py912a7jMfG
+qKnSvTYLOn4ooe9s18KJ7qykfMS2hiG32UnI/k7F9lRmZUi6OwmDvK2m5BKpLpNoHhTM8/Vy1lq
psmvkOfcpJToDJdKthGE2K5Tmi71crSGoT5Y2AlfVbSFCRvmqmFXPtjkwETOdJ3GZuPVKEMlT3Go
shNcrm4iSiueY+PV0mf2pxSh9c7XCI3iGN/lJ22xOMCUzQiuyZ6QDJT6dBRzrNS+XETzLh2ZIxdD
GK27zBxC3Wzuv5bJwCObEdcnpqIfR7lqr9JGlhw/reZ2Ww7SRCp80iYc7ZX4IVWXvoH5a43oJ6TC
srzcbvUvNpInkDLVEisBLbas3kedNUiAbETecJgvl+yGzuJCXTEyRLHRoz4s3EnVmo3RLOyQBtmq
7jSlm7d1V4zvSp6SfKqa9I7YKpD/Fo6+VlQaPR4Fm16rY7Hue/m6NTkRyGMZeR0bVD8Xdc9eL0sP
k6xFN0MaJ5h98DeVbd7hk+Xs1Uba8pgPhv4lGQcp4ywGzU1k3XSUIY2c44KTD0ZFmeccaU+aXpR7
9LGU9lpUf0gesY8LUGc7q5pt6mhTemhKZfJL7Ja7fGqQ6qkjNqUYLeLZKCf5lnYnS+gYCWetCMC9
dSt7kQ69lZGKkkkyhbdFcLkmta84KhfbSmWrjLnH8RqlRgySV8sxzrXy0BVZiaI1bL5Ps6ljmJnF
gd7mgts1ym6USeu8SiWCXh71yVtGpG9gaSkqNiSiXxDZ9jdI7mFy23rrhThx0MI1sc2uYC43atIv
PIE025dao91owDQfQ3upWTgqKd9Kvay95mGfbapBG92ql5PDUGR4Fe1+OsUcAe5QHtYHytu6Kw+O
hOsLG9jFGUqqOvVinnR7mb9mBMB5s9TiLu2X+brLFKKXomXZl7ltod2ZKTWac0cgmJP2kOLS/DnX
FjRIE4sbCa6Eocl9FR27STiwp7LuZDhTjXvRsY6tpHaEjToFAnTLis6G3rRPsSXD55JFKY7LYOpP
jVmiQSnn/FYqnW7f5vNy100Ny1SWVYGT2qrfaGYHQnAINd+oqCqqvWVuFavEaCTnyk44E3Hy6oSC
tLNC8ThotGpPYSGLxwS+410ozel13CgWWkwnG0jaIXfpVTHG4tImtvy1nyLrzM5mmje1NFSwLtl5
PEslmbBYgui1uLgWLF9SRoOeTcP8MhZhf23MbXrEVqODOUMmVuFEziPwc9Jo0h0d9eyIg8/YJjRL
r/IUd84WNYwRb6bBsWmIzWm17zDVvUSR3F8n6pBdMzmhZZWihYB3zINs/DT2XoumSw1t0sZSA5vK
yYHugBLMBdZvHxGvdeqQVL70A7XnqTKmnRzKETrPthqop4USIZC4mu4lXaEm04XhkO10aPvRQTix
WA6MYpM9YFxLd1Fe1xKWm9y5afBJ3Khya7/I3ZAofjQLibO4htqrhIrb+ZOsVg+cgovXIUXB4dV9
1nYYeK1k8dVRQfg593rKl7LIEd+AOQ/tXaE6UhCO7Y1sxhP7p6Z4UfUCMBz9hfpOD0sTWplpFKZX
K0t8X0+J9FYRbraVM7LZFztnHItot9TOazPXNCwc9U0fpFuKuo07dnH4NJaKFvH6tHoD2lbd80va
b5U8ZcckjodjPIdvZWGTphfyIxf8O9m2T5X0OOVj0MeSBqDGPMeSdFx6s96LFIeZW9aJVFO16Cm/
OcWt1Ev4mdL+TW1MZ1PqotslqfSYRumLMuQNfJI0DQRSmqBkBAUhXsUbqcxanPKmdUvpUD2ysb4d
6FrAwyr1k1JUETbSzAxSjOiNu5SpIqPdVSXUCJLYMnziq7qymfAKnVwCFyEtW9TFiSh0LmK6mHH4
aua4+Ex9yjZsB5MAzQzSLiEJv22q94z8FLcudH1rRu2Erz6aaF4yDuZWlT1Fj2n8JcsUhFWNKte0
+XqjMT6BIcx3UWYvmYu2at9nc1At7S6f4f/NxSOylLOyVCXcPzR8DAzsre6SZ/nJWJQHTeRntZrO
ESvBrSJa1jvT7oMOV9Up1UDyDt05J35vH1NAJh33aAmDMma8G4V1FlJ5SZqa0YBzMUjs/hhl1ZXV
mvFRSVpK6CzVvsrNb6QkcTynynzaUts5taPjZIeoBdvvRTxdKj3d23oo3FGZBVrpcRcVNWTCdqvb
mfJa9ELyMyUbXL2Qak+LeNTuimNQH/UK9i2jV50V15iTkc1FrxRPY9LL5WYJm0xsc1xwkd+NK+6j
nmV5m+RxPvJ1L5QmjHLRZhYy4AueoUkxBwfs2cOOg0V9TAA6N9QbwE15XTd3kJcHRb4TtlWmGD6Q
zex1pS4V3xR1/kDFuSlRG83dvcjtJtCZ1DeL0gzUcHSd1SgpDUp+Lb2YwArbcCc4nRQubyV8yFpi
VN0xM/KnthJ1icYhdM5Z1YW0pHINmECRggnUmgY85hx/c8q1iT7asnIaUQw8ZkzglxjXC+xMPe+Q
nTvS1VQnYeUajjAORtoLGm5OfWIJT085wbDXU2gmz2laad9F3Nm7oZCGB8QX4/e2LIfKzVUkoHYa
6fvKtrvMt3AoXNq5qI56reDU1Zxh7+R58o01tlI2RV5Mlwxv8qFsBk6YaqsvJ66fv7TqIo2+BFjU
9JD4JjtEhOzfamfZq5rk3Id9lN5oY93eQZNY3jXbwB/YF920Dwmg2LZVrN12EQIkLzFELfnTkjYX
NTOmOmjlKSUHu+urc6Vr9h1QFAlF7aSVFmXTIb2LFpI73LixEYBmSJgUNhRv9mQ5UZBlWnhs21x5
jDEOBGwmxldD4A8IbLmuHqwkbPZSZlL0wggXX1D4aOoLaCsm61kvjN1QLWIIltqWrmE4LBtjCEPi
k1CpHKZCngI9t/Prlu1g7eaKFhMSYAnhmWN4lCJxn1tZFuCIyk4cN4cnlqyE8/6sXjWROdYegC71
PhnLkRiFqb+ycvzHlGtpDURUSr6paoIxuSmkGEGUBVadSsy+l/JGdptW7ZGpDxEm3S48N5VSvtVj
ne4493cSPXQtu59qlF2xmbI5bNum3iS0JK6c0oifKD+0Ne0YkwlFklAgRoXI3Jzt3X0oA2ZZ6DFs
xybM2MbWy7tjCMWzIWdcHMQcd1WZND64Inmb6k33PRry7lDPiyL8EFLJIXW0aS2+OZ5E2OaJ3cjw
ra6RlrptMc+nMinqfbIM866P8vHE3mB14sLWcPvGXvZ6307fsMmOz3VtOduhmAwDWMKkYD3XOSNT
ICp3QmcToKHg8As8Ksh2em3eqXqsHcykZ3+GnXmnxVoeKOiCaDA6zcHOEs5JkcFmzyE/dlNFYtw1
RjJ86cdq8RnS9aHpMvVom1X24jQJAa9pO15GqReRp6d6ts+TcT4XSV3tTGbvjQiNxG+cEP1juciH
tNZLJvqpCXo+NC/mdPNcNlOyhz4K5zZeIr8spviiJ7NBbxUIbmbY7bVAUL7nMQp+dc3vkAYNed7S
vBVsLe9nGFQktCRO57WxVVz1OL4fus5KHhdDWm4ntEKRK1fwIjhb9VeyWJxbiC35fl5QhOha3q9m
ZPMgRzBwHYtyA6o+FsWksk+KIhEJZkutetLCRK+oshoOZmrRx9umX2IIC9q0PDFw67eosOBiKOYY
3y+dJE59zVujWUYHXlZbcLeT+o0Jmaj6Oo6+drI9X6Py78OTzqHSlQpR30pDIx2A7Cy+prflpebY
s6vapd/MaLq3Jt7cxk/CdecsdPZU1MA3utYY+1YPJXpQi3VH1gn9yQ9n/8ufJfiPbpSfS4C2hqmO
MEZgarojU378bKdd65uUv5rKK+rmVanouxlBXIngn6/yc7kdiyv/OFV/JqGVfWlZnwTIWqflC2Rq
KJQGXWMSYXi4P67wbxV7/v8qOf9pnjvEeh8e9t88d3dvSdn/1zHp++6/3sqv/3X1bUy6j7WdH3//
X/YS9Q8DbKTpyBpQBENdIVf/speof9gmdRv+iDrNnx67f9lLrD90xV5Tb8DurUeLn+wlHGgV+AkK
/6pDGfnfKe4o/N8/VqRtjbIORSJiOmVdAxb0me4ZdaplJPbEnt3sg8k2sPU7V3aCkcxKXztgOd3Y
7BaRbTk1HrWVQyOaZpfX6t4e+23bqlstLHZ2Ph6x068cLmbA5jibGN5z2Z0L4WWVcimdVwosnj4o
l76U6UvX8F04CLWVB8fh0jXdpi5APaU6DUEEo1J3iPHx4xz8wrIFaEp7qUc1dqdMI4NgZsvZSEG5
iKvUou8/5vMdqEt/mO8VKP4oF/1QytlOyeeFGVOLZrcXt/A9d8i7mEAdd65bdgvAs2zFxTNxWy4A
/thbY4CJLsnkGH5rGEepHTeN9r7E6TusUzaDLcg1fMbOBC5C2cuChVwrrg1LeFVkHez0yzjdF5Xh
amayclYcBLx1MuCDEYvXcrYXkYpQwKHh2W0kWdlJU4RLpDk6wHEiy3laqu4wtkjNVPBiCZVatN90
yaXNIJcgO0bXTFlcagdNNPr0CgBiFF0Pc7VzkDPNgtMRgJPZajwTyU3aGm7fATmrZv/DeP/FFPbr
QePIJjjYVZv+OTqk4/w/pr0MncYXwg23sbeiWN/DfeN3J8kbPdsNXdWNNyFmu99c/PP8uQ5Y5Qcb
klw2y/7c2KzngUyiPFyQbOxp1Yvkqop+E2/3Y9D/1Tz986P4eI1PsyfKh9BsHWfxrbv4YgQok7xy
R7d/r2zg9fwWdac6P5dY//uCBllwFt80rutPno20r1GFh5Hsa2l+19kTbRZIDpq5DbUE2fnscdbb
1aa9mSvCoMxlM8IbSsp215Adl2W9FzpZ0JJPk4gvZv3dSqVdhR2MCEwXo82u7P3FdHwbwYqEeLe2
eq8rydMITZ/K1abvCBAJ59s+Tx6z6rYdniWO/Q2NfvlBVgpPHqrjhOi7g4kpWw9V8rUwjIcpQs5l
rtrDig6norS+ynk/1pugTYq3TIUoJUMfwPOqCPb6UJkETt5JHo6JA1srHO7aorpDjvSQVrFXNwM+
2oYR/DJEOrFsafMad4Rf04RRc6RGDjRspgmAMKQ2TmBbBu1WMtuT0faHoYTymKEqiNGisqc2h+TU
rgC2sLNh5yY2TiN9eOjn8assstu87HPfCsHGoJM75eZjVczgQnJO2mpHlZsORxoG3SxtLFxIUjnf
LejIyH3w+zF5bep0U5kxsuH4O67T61aN3uxo+ZaPHMiyuYDl15EOnNQ+U9cpFelW7anmtjYlMbBf
d12KBCGbLhTd73EQ+uEALTbl7ntauPyNheYnT3oVB6JX0AN6tZSUSq/Elmw1k2faOi29aR+pJD12
i+xWeXRBKrbtMkBCYuLgBv9OM67EBATeQoKfstmf1c1gSp5q4zIo1mrGdTijE5yijSNV+xyrbzvE
23VKi7MRqGx97DEWrIQ7RHDQRyfkcmZfU0+aHpJG3YkYAa1gRhyrNnDKMrBSdsV1xRwVA2eXy9dG
bU5hcz1RKEkLmuKkNUPH0gWyndC4inRnKyL5vrGKrVSGfjQ1B2cVJOmWvS0sYiszUPmsqchfKL8h
4cNLHDSadCtF0k5jjmvgzjmZ5YmyfiOsSXFt5iKZ4RZOmZuW8PrUwpvARzqhCTtG24fZcD2WkzuA
7WEffidTX1jSh9q60uKrGGCSnEa+7gC1ioeDQWQ1CSauPBK8bKCaH21+BUbqqz4RAeXBbSomv62j
QEMt4cgByaYe4CB/TDnYoW+uk0cOG4UYHiZkholQ/Z7AxbCmEEABQ291P5Kdu4zCjIQ+rlDe5rB+
nZYcRepFSi6RhfQ4noCRMYfGORWaBt6NL3BHLIq26Q3No8uMAAuTALqFSn7sR/nbgCBw0Iujo0Vb
WhTInCmOqv3dpGfbvO6oAltbKc0usmUR/0hzgMtbFGftNL7L0v5YpkiYQ80VmAX//e3if9xGcM1a
+Ie+3o+N4Gl4T4Dd/Nko3H/93/+LRgP/9e1PxIL8ByuUotGiQ4JDv5/V7F/bP4XWnsNOnU06IaNY
9f5yF+t/4PUizZEUyTXyFAvx/23taX9YMtpXOoHUaEnl+LfcxfaPjPSPKx2/DpPiD2mOzA/8vJpm
M45iK+1y3+jYOMnxo24OG0SR2WtqK/u4UPyhLQJ0ctdGiSqM8yLauE3eyhBQDMynFDIu/ZxtVYCO
yUxnoiuiJ0WyrqNcCZaGIOih2GvKdxWfpRQvO/ySDDpp09GMJhx7J7f9zuSYtsSUstVnigiBLnqX
4oevIexJHbo0mbE3EynoVefZRM9d5PKVljbbWKfonLw3yzdtnTZMZgkT4dsos3er0VzRqgljtx87
H0wo4KJVuAtjr4r8hlFezzpMx/gQ1qqfW9ZWRixrI09aewiivbIm3StsQknr1QmAgH2mD5huDZM5
bHxclsemgMVQjrd9wePJO/S6b3A7kfSbbqO/LLPhZzqWFfhmGvMYqFg3K8hriUGEZ7eNcq/19/n0
aptPMGjvjCK601u21gmpWq0Eh/kqG/rtkrJm4p8QBZMm4izhhF5uSsifnpoGzh3didYq3EJaPAuP
mFnf2gORLNAmWGO2EjkkAMLP/Ep0etV2Jm61M4xTlgFBQ5WqvxfYgtIFbqI+uWqSXDp+sTY1+xa+
TbnWGFdeVmifMTZs+qE9LODktJTaZpQFZT/7WKw2uTaci/oS6sOxyiIs3edUgnHEfD2nkzuH2155
rMovxiTBiQvRll9GjXJyOSLtfVwqFhTrnY4txVDoNgwihRqKhDdbqMcmAsVWgOGl5G8hyBlLLm9T
S5d578C44xY3+fzYMP8KRoBW72TsLsmMSnyBrTlh1oxrZtdh02f3aOTewu6l4lZDuziME5JWGd1G
J55naHCT+ZI1/XuosdbG0aWW9IstihctoY/g6NcUzK+lMQ36HoVMRvsNvlCa+AtOkr53grCVHoYp
9lbHd4xiM0mfB0FT2Xxn27NZ1jSgEBW7AiJEI3u92qP5AJd6yCxjb/E4ltHeUfHcmogri+IdCcx1
jBayTPOztTwWtgy8A4Wq8S3CaV93fGoLNn66nr2NvpdAxirSNtFsHHsp3kctFjyLmF3OYV1uoTSv
TnZt41R6aOn1ggPxgYadm3y+9Oqw1a3Bm8ZV5Wu7SMn9qTW3jVbuKtuCd9qsTBJWrDMjiqqK5k2q
7BusTUN6zFnBh3E74uAQ1xVIEZGg1kmH+6K5GKu0M/3GaMJegpt/RCj5DdWdK+XnTvua0ifJuslf
4jeJ+0+ad0r8LWeyXGxU5zaloNkkr20WXkKOgwViANF8k3NcsJFxyQGZUAlG1XjbdSxZySHW38zk
SzPqbpO3ftIYt5klbS31jmqcV1D2lE1xVJDNmQnUkvxSR+1uUHZF8yoixMN9RR45mZLzgcp50GaQ
XXgTtFEz+NochEtpY8boxG+Qb7mLyAMrEnDu5o0iqEpL40NTPql271ZqtRmwrRb1ey0TQKVLl4XV
o7q3ouc8P9uUSa2ROaK4ONTrJRCCxbwrQMEsgr8f++1S+LGxHESPdEJ/YJtPbeAgJBq8urbVtC+1
oeJ3wMAxPhgzDWFtF4mHBFeXHXs6U1Xb7UFief2CwQnQcJy8SdaLQU4FYVI85NupPC3NSwzX1ZzR
CSuja2cy36Tkzsq8cayrApxkkrHjbuj+47WVytJDYBumABjyel/Rm3fI4UzTuzK+X8MWWjF7zXwZ
E+A1zKgF4zLLYi+1W/6I0AUEmkKu3HRp3CHsvLwvzmWSYvl/7kaQofHbRKUh5QVkCuXJpGF8jexg
MCUVD1Z+nnq0xcaWNs5OWF/RFrKjKW4HpAtuGvb3aQ6hICSeR1U8p5fdBcPhQnoNoT1QdzXP1O6r
jrOF+Y6Qe4lkzxoWv86euw5pnPNgNdmpH2Kk519DhGajQDmJinvCk0pb7YBt38vsyQtn7ZCzb8wg
AEvsUtHVzf2uDi1PA+5jJ1dOfa1id6z0p7hdN7AO5uyaea7fxcjVY2DMg/Lq8LaGLDpHWEpLHAUK
Y6k1UoCPX3SmQceugzK8q6ocMD78jicVSaIt87J7NPMo5Q8y02cvwwGRH7um9CI6zSspWkforFQ3
uWodwzjdUZz3lVo86SknFt3eERn7vYfsOPeWa1C9aaw7ebrCuDz0jTeWGJVy/seEXEf0GiGHvd55
sZVvXf6YG4JdqAEQwDpGNRZNDUBI16Q+YlE6bmvDvL3IVX7N8ZC0eUIhLODbpnil9emnOGPtlkb9
mqzIyaBQK7/UZVeCUAgV2dM4HupVu6kt89Yck0tasR/uUmDY+j4yU6garduyv40hEmTD/EbbzEds
vw6k6xROdd/aGF5j2ondW6nKl27mRIjCtO6yAwQlb8qh9xr01ZDpChjvtaT5Tv6oUeKR9ddmyLxq
QkccOQfbeG5pXHfDsm0gptTLNQmeZaggE8dChTFoPX9AZ3dFPV+VyeTFo9imBJ7l830uFRupq98V
lngISa7Mu5bxgQAL9tEK68WjVSxoAzMwr5krWipfirHRUqziQ7NtmFtK/QWut1tWziUS8hmXo7dY
2FrL27h4MsB22GVH543YHZNe62r3RP5p4WmA6qlyKAUx7Oq5vF1fbyMd7RIMuWN4LOKSpTzTPBT5
ayfjCBsMk+TVu2V5RmB1NVZBjeGdfnfR7KH5buVKBmPt9XHj6bTCqxYPXOh864fXeZyQfxA3rQJA
WG0iSBTVx2i8jiJ8l+jIq/5l6F6xDp0nhVrzYHi8aARVz0tb+l10hYX7RpNokqPKn9XwhMwU6bKg
CbpcwwL15tbZyhOetmjZRnp4GZL0Jso5gRkWn2R15m51bfFk2qkjqGtQy0CRp41BB1Uu7H2r7nvn
iaaTD+zGI4+SWTD3MEe6hu7shU7r2PmOJdWdpe9rWa6xb+miHaQQqVZrnHIh+EZwbeEigrrb3gGc
PreD9aDr0XsUpoFVAKjKGyVATHRNF8MtmfJq7pIs5jP2wGtj0g8hjJwxg+3cs1vriO/snedQUkgu
gKclZBICLBJTlq3WOBfLYjssxAmnzlVWJ1BtVHjfwPkdGTwjhh9dpGfV5gb6NnvsKlb6UNmsahvE
10aQG/XOQnIGBP9LWiTHmONoXbNt7kGn2coWINfWBlQWTcVt2gKzihmjTufrGaGIzNA8jWQVtws5
MCb1KWaXS5OM9LpjPsrbWO2+gCu+QW/jI5D2RF6gDR68dCj92XQOMWTjPJouDksMRvq9lrR7Mdfn
WoReLxifvKVp/jrb0iWMTomueFZDWyg8KSnlGe1RhWqWzEswZDcFzylh2aH5ygL+PaOXQ9ULqAFT
KPaXKI4fk4jWVCwwG9nti0BcO1B1WCyiCfDMmcZ2lrv3vvnaECuQy5EvWmlX0HFKFMg3ReHbkrLr
8AMSc4S0i3geufc7hCkfDn2/qIaqazXw0xmKZKO1hi8jJUeKyZ9/oNkoREnQI6ak1G1gERARne+1
C96KnXGkx5gfw/v+CAtb8qgmBOghn0akZL1bbv8bgwjOENnqL37JJ1YUfKj1rKnIBodKDpykev78
S3IoEUOWT+svKd6I6wmSAz5UV35P7uurfJNvfxt+9Llw+emK5ieAS+KksqI0P65I8KCn7MZduQNJ
HfRbx/8tVmc1rXx+0nQpQOrQLoET++lJy4xOu1GU3DfPva8Fwzb2jdtla2zVoAiiQPl368A/7u7D
9da7//hmU7UCb871Jm/aLH6OvWG3pjt+d8giXvcN6L42/zya1krv325Rs2UVS5ymE6D78yVl1E9W
tB7IC0XsUhxdHAYQkNAX0dJNStXxny/3uZr+4w7/upzy6f1VA7peq+NyckRxisb2oH2XY+k3V/nM
af1zYK69LAVXiW5+viscPqKrUMr48qG8DNts2260g+ahm/HIuvD++Z7+Vr5fb2oNAltbBY6KruPT
M0RVGGYIE/0xSG7JjAedWioe3njX2VbwD/3wf/DSPl6QUs7HcUKtd5BniQsaSuZJwBenJPdCdvG2
ed0N4f439/erj063VNrHFIco36yfyYdhqQLTlmdSFH1xYAl2KYx/42gBfnGP6g9n4G86Lr98ezo9
NnrXmg5H61N3YsSclGPZXaeV5lHdNNv2qXyavfLNDJj5fztY1q/48yfw8XKrd+fD7Tm2JGo6o0gF
9rMfex1f+YppTncETvzm1n41/D9e6tPXNhgdaXsJMfFJpWOqh0KZ3lbqw//kff31/D5PknCgQ0Jj
uCHDxYfhd6RvRwdrY221TXwwfjc61t/898cHfVDVmSnVz805uZKsgc9wnbTYht0rbvVKXQ4XVkD9
/IHaATs8z3wO3VwLym21++eb/dUTNQ2+c8huP1rXP788OpZ2XI0QiFTlPpw561M8Q6f4zxdRfjVE
6I3wbcPyVv42SxaEMiUIbdZ7HP35xAnoKF9EoPr60+8ykD9Bwf5cVAE+s+6QMW7b8qfhmGDSKu2M
U29O+MazzAu0jtW3zEu/I/U9YXl7/X26n/r3T9x0FHxxhgb6S/3bhIkwLFPClkTr5DE8t7i93saT
vinvYh/14Imt+3ygP8wZ/pRvkmAAJ+eiZPzdY/77zuanX/F5dRjatEthuhY/1r/0hQbzn59icrHh
Tyd3ufc7APUv5houaRs/yuUG+t1PS3wr6UNDygRP+7Q+au1ISA/mTz2oriP/tyvFOjH//K38fLX1
NXyYaiYllQk44Wrh67p1s45sLV4gIPJk9aD1xC4/IPr93fr0y5eL81DRNPrnWGt+vmqXye1SjkNB
+1xm/qZc4o/HdT4oN/FN8+cH+W/pdP7jGi/rpPX/brwAkSmTr29ff8hv7qsvb9HPeNf1b//VgNHh
SjsWS+WaK/BX+0XFP0Ugj2lqBptlMNh/tV+UP7BbaTYkMjiuaG3+6r7If8g6h6gPWOxPrOt/ZF//
bTtLl8dUiE8BTI1M6/OuSJkZBGzjIZwdKOaoG2W35tkOAPNlf75CZ7D58JQuf47rj9Kzv432n6/3
+XOGz+Voccf1bA7xLSyNVHmIK2enhN/++ULqL6+kInPEO4bX+zNI0TKk2E5MBJklU9ex3M8n+S3/
Ks40wH0kb5vRo5WgvwM58+tbSi3Xg69tsqAj7Ou3THve8c/f+HrXH37Lp/nb4iCsj4Lf0pf3Q5Mj
RfyahfPvvulfXQVfu6U6jCeWik97pEYFR6IuluOZr9q7eVA5DOUBYN6NeAeb+zhvOX7/5nX+mAt/
mr24s4/X/HRnGa7hJRNcc6D4uBk2mIA3WlA9Ou/LyQq6LSUwDuVeSlSz6Xb7+UyP+3fL44/u5ufn
i/kQVTrUO93U5U8z9owGeG7zNPTqbIbdhsBWjSgq2+oha/NzLLobCPRvQy1st7WV7qAu2lWiqd8j
PGGnTCE/RU1oQzjmQmTjTNugNW9ygoD82FafR9E9trHYDENyl4p2M6gN9WHLAhHvjK/jQtFyyCTF
pX1PeURYdPoN1VedHwa37iGPqsZXOv6xKC8SDOYOZt3CeagoE7jE4ZEga1rAR8VZ6uyzpko72VEC
hO0veodjvrL3Ayf1Ju6/gKLE0beanbISAUchxzOiG2w84zKs+gT7oRu4FdplRweLb7kSzbTO9NUC
Z3fe6EcMePqqZKnhZOi3oZyd9Wp4ipZoO67kZZRa18h1vuty+p2t/bE2nZc+k27isP3amC3GO2qS
biRX75bZBJ0iB8Pg7Gdd+27L4buk50iUo6c47baWOQQ4J+l5SHeEkUGysafrpqlW3jqGe0tNzzMB
gYXojkrG0FBS/AA9xKwC5Y2xJU7jamzgKBT2I1vxbYf2BLlIeaM6tLKk9KnN14I+1gfXJGYEfLx0
Mmzh+LEyPZMPeHQGsdVrWXUdIy+IW1pBJbqO8xHqA/VcgcMC80bfia1NPJKLYwjNPLVVKdORaKSv
pSH2itooLmaOQzpqVw2NS62atgDlewAn3QHBO23h2bwuyvZb2hb70Jq/qhYTDHHvYZZdETnQukQ2
PmWOiX0nv1Wi9BiV6s0Uon9h+Q09jFbov638VcszRCx2fUlNUIAU74MCKmJogBeJC3IYCwTi+q1j
QBLRjjlWPQSLHifPyNP6WPPliZjioRHIuyE+9Gx1m2zeF528wRVMqJ1Oh1DPA5LbtlHd3RaGiDY5
8vWc/1Q7gCnCIhnUgjA40sCRDX1wzYJiLMmcKB2l7K0wCffq8u7LnAz3SiiCVFK+JvLwqCjJRi37
fdyn0cbogERUWfFV5DrZNlpi+Imp3cKTe+qMnJ67jgjFGeX7SMs4UP0f7s5rOW4sWdevcl4AE/Dm
FiiUZRWtSIk3CImS4L3H0+8P7J5pEqzNmu5zc+LEdPRcqENZC8vlyvyNErIZU3iGn5/7H/Ny6Y/D
Fv1cXUHqY3EWVH5W0g8r8DbbeXus87b+zrQVp9r02/ZCrNd3zOL0k6BFkiKiNmLxMH2fRYllaeDe
SQtbPqIf8XUEnPlNvfVPqkNL70d3qNzornIbm0aSQ9c03ovrYCseouOlJ8+HLJlB444EIFcWZyzt
4jk+lVXXGRLaG0Cjeu8Fb8MLQ50BJB+OWLjIOurH1BhxMn0/VL61Mo0IEzvNSt9Uu+qm2uWZa6yn
LQfMdbwzX6y98gg+rNrU2wtT+iFZZXRvY89//iZFFqc0M7H+8pzaFWfXhHCPlujetGwUDpzxcOlF
Ls8Vp8W0qviRUOhCCwG3nUVy7GcFNY8KRGG3HvHqWJkb6cpo7WJHe/2IhLUbcF7bkJ52g6tqV4gu
XagJfCwfsaA06rgUGDWRxGzxC5IokgzDSKDTHaud7sw9vm/Fdtp3j7BB1+2BfsDf/8ZvI35IzJA5
ruGOeg4OGd4GH1KgmU65mhzFya+zo3D1T+LNT2fwRXOWuxgh92EhI9LrOfPz+Y8CWbet1/mu2wCt
Xl+IdibNpWr0n2jaosZIs7xFrTX2HKxEqNrSzf6Cg6uTXlFF3fRPF+OdST51XZIUYPJgMz4kJJ6V
jpXh5/PowhPdUW8fb6kUfEk3hpPukBvtbvVtuL64bs6cA+/iLnZKK5mDoYevcXtXdIt1cq3vmrnM
41At3qPqfCnpPPNliWjyiOFUYMSLpBMhQIzHW47bufNAN1/bejskAByUdn43Dsj3SwXxM4fBu4CL
jNMHwF4gkjAHlLgnN3hUb8nYaLmth5N8ufbyoRrOyapje8GTC92UD2d8EGcIRyZwf6m9YNkKY3Ve
P8Fac4un4Tb4rnDNYxV5yng8XMxsz84n+1IDvmdQ91meuoAkG8RIPUe+FRqgsbbf3g20ul+0F29f
3avfIJ4ei9KJ0XoEDkrqaaz0lqNpctO1tVJ2f38f6QagP5XqCPpBy0eVhjxIhDGH56AYjkHXFTBg
J1iDQpg4Cpnuyyv63HS/jbiYbsEy5KkJO3ZS4AQ3M8o/3fhXePUObr76L+Kd27lv4y3OpRaXUCw3
iAfgTQYw+FV1KW47MoqtNjLLa+lx+iLs2u3fb5xJErBKTdbYR6iULae6tKrMAms9XzreJsd8KbBr
LptiG+9gUN9BZ0UV7eeF+TzzZDTE2X4L7Bksm2UZ30izruk9BfNVSl2qE8KjtfVv6q5es6CwISLl
1L5pl263+Rsu7ldDYpTz+cj/loSfmp4SmYThOf4jthSAu3qXOAfpkG6AcDiwdMxr43kuQVTOZXPC
c2OWKKtAbIJz9OHmwXAKzSfZo3GWPFfNQRVB/wh3n3/YszEM1bQUtHEwwFjkY2FlxZkFaRa93h9W
ttPLB+yrPw9x5mgwpDch5j9/kxSZsQHHO4Iqi2pdVf/uL5qVXAqwSG41fLDNSWcMgRat/bretPL3
z4dwZq8ZCBcZ+mwUiZPMYq+pHUTkpvDB0I7WWrBk/FGRlxFadFcuUR7PDsaCFgcHjkLcMkGWxRpY
DrB9ByXWK8Hyn9EpuP98NOdeHiYgamwTqZcTaHFY64I48MadXZV3oIaciVIaCl4beVVcTonPXLvv
Yi0uejkJgzaaY9WcwtJqTknNnwb3LvCKtXEjPFwY25lj+F28xYKGcOxbhJvTf675FTfOL5AZa2FT
bfxV+vR5tDPr4l2wxdIeBwwNhtfBFdAphjtf/ppQbkn1x8/jnEuz3wVaLHFdop6TVXzFaqW0TpnY
/lbahkcjtnXVRVN4Uz5dOufPLMR3Ieexv9m23iCIOZoi3Og8rsO2xh3+1+ejOhdhXoO0ixDKInl4
H6Hj7RuNbSBAYfRvrYqnONzmz0Ocm6C3IRaXciQaoGQlQrQtQKpWB7buAe8q3Ha8cJCeHwyZu4bG
GCnYYik0edGhy5Cwb1swjBLSRdLz52M599qDDv1XiMUisCa9Cmsx4hTK5Z3uWwe/Mt08S7YD2sBC
Vf6eZO1Hm3mHYOxWHsBAdei+VRYlhcZ6rDKMBurimGjAQ3t5V+TpFlG4C997YahEA5AStgLjgqua
OoM2s4PfrhqUqwTJ7HOB7df/9reoeDo96MRdu0mPGvhJe3Kbw+u71Bmcelde09Z1L2WjZw84GCQo
BAFpwM9zcQgUaldIuVgIbBeDbi598WNFeqKvxe2lN788L6FFjmAqs/OdyC0NkXwx8Wli1GqWM2I9
qY9Gid1PM5S3VmB95+DFcUF9iORhLfYBnDOEM/QkPURxW1BG05E9x0bMmIKv6gD9otBTBPQbmeoe
bnUingozp3gw2mRdinDXVF/94hnhNfbv28QYb0XUjT5fYh87ivP0vRnMYolVSJvldVkKTnJlvchu
uDevtNt+pTnx6nL54lypxpzd+lCBEzEkWCYfalYakeXz6WbzZe+3tIpdqnN30ZN0Kzmwwsip8lXh
eHfpjwvjnJfhctLouFMiBGFjsVjfL9NJlDqpBHPrdF/NTQf1zgkP2SpYS3flStuUO3nVHRW8oS4+
lF7ZqZ9EthYP/NzyE70diDwI0NdCgeL5uMOH7CQL4SbspdspbcFymvV9BRke5W3tUMeRC7LyRRbF
lwB0eVxku0AG/37ho5ypJoE6+s9HsZZpgaW0BvwOPgpO2ILdbjoMovur5nJScO6Sngn+NBlhYCK9
+P7zm3ERTK3fIsENVkywcYu4xfEBxB9iKIdLII+zO5QKGXoCmoRA47JKVqdySq2caINQgvFVgTZl
+gTdUb3BLURyBs/8FprFFkeLLcjKo1eqG2R89r2R7vj9Vw362sih9o+ZYP4WgmzTIK1x5WX+3WD0
tyAedv2YUiOemkeqj9+rvPsFExgeciw4F6bo3GHDu5YWrQr6mZLf+w8XqmOlJ0bHUL5aV4DWXeur
7Kb7aC67NbymeVhXJ2CTP8L1pQIKTaTlplFpC/MQYcb41weoGE0A1GA6KmFFnQDXLXLvqYzBnIeD
rNmZV/WRY1Sav/F8Bb8wbCbW3Wj231ulfVFh6gN5BhShtI2B69ZAM98UoEpZELG7ThwOUyhlMJsk
OFo54oCSgK7XpCjdt77Mng10Mrdil9Ky8IPOTcJw3Be5lW28ePqCZiUmj4g5rRD+UldJbKS2N0rl
vanTu+Q/mw0Yhm3b1T3kp8hyVUirTmDqg4vQy8vQylyNsqJtaIXEWzmCF9poNeBZGek9SA2bxiqT
206MeOZVYrlKe0jnQQsjyizVZJdgE+12gfZc6R5kiMyYKVDDlzTu4MEhd21zXeLSkA8wvLRdQoet
s41K1FdiJ0oA/Wt921TqNWpx33QZkaxmotvcxPCgK6QrRRtbJ8uJRZXpbtC2ajug/WLTPBajDFAW
vD88A1S2ciQYLQlikjHJ4g7lRVVb62ZiPCoeVlFWna+sPLqB3PMtMbvRDnJ+UB3m36Ouva5S7ypE
8dgeOiW5EaRgZh6ISq8il5VYDV46jb62WsrLTYYHqAT4esiRZdfhr9j6ZDV7Lxt19MdFCvtK097U
8MgpgCMJ/2ClMTaOyWA4EAJp8vjqSI6EVVsXd/ifd3G5rXPxV9eFv9IIlmRcG9i1GA2yceZBVSd/
l8bDVa6qPwHav/j6cDco47gRpvKnNpOkBtDMdmjqELzQN0JjgaZnKPh4UwfZFxWfmK4JKRtYwY6L
zVGUclcr9B/gPz7RnHTNVjlpZXJvIVC2NgRR2PlDcW904td4yE7IM500AURpqoq465UyQtRo8jhp
GViYhw6lban9Te13X8sUWSgFTrTg3aNs9iOxAn6WWrNi6fflcMrSPDpB4kNfQypK1kIEXV1VDr3c
P2KGdWMiikUXMLTxGXwIm0Rywn4moMfdSZNbPKol9kcxRNQcKvk+stSnNB2+Q7a8kdUaHmrlHwex
/U4K6tn4wFD2p7dGGRQCveQ7qSc+6EW4M9B6tTtEnZHAMB6DXL+ONN5GiPet/EZ/gpNOSxZRR45o
7JYNtKbNEdcnCLgiWHRLchGbbVzf4IHVZUp2k2U/ecOOtwkrctUq03MVETEQ4EVNGsNM4GW6lpJS
laygdMdpfx10ylbV2F7ReJflkKYCuT/iGYKNoHU3qLiYp0az7TSg8Bo0HiXTrutR/RZDI8+SqOPv
VR6ssaNLr3QnWFZbNUEDwcAwLhfzXYDwkz2x5VUE8hXV2/OXnCQvWiWB9z1m9UFdo34TilexL7l6
lm0oZ6JbKEWbIg5v0F50Sj3eVUO3qSvpGEzRb0GNj6HesAiQAVslqfBdxpbQlo30EWk2ijI1XWaj
MWm8JP19NRa+o2f+Cn1tE0X52trLaKjBZFNfhKKnlS6oV8ig0ahEm8FBCVKyDWs6JVTajmKGvwt+
qFuvH6+G0XqSBvkuVbz7zp8AY3jXPUqOUdI+xBJi+GpaoC/VVft4KDdWP32vgvZnpQ23olF+i3Ct
W1V9c4/UONQD9EOFsF8DokFroUXRjgiQ6Sr9MZ1wWTCbeCP6ybpNK5QbxsitTeteC/tT6kWnCsm6
MpC3+hRcyV1MR5ts7pgL5kmepK2e6Fex7j0JGTUqxXxKeyOAvxPm+ykbkR4RhhO7TnNo/o9rHRk0
xAY4/pW6h50rxwqGZBXnacbS70Ys56TGp76CHFuj0jjLZX1dhuY6lDFUmsX/A+m3UcLy7Jrye+VD
nazlBi6IJ6BemIzJ3vPVjPaxrrhG6ffQsMvvGmypbdWIt14oXqfolilWDQ2lckcfc0ejm+RdrSvQ
3PIY0o5SQ/Zqe8ALVfVlELlcbEmO/CN+x7MpYv6Dy8ieSvnJM4yrqtA3qTbJdl2Z27guB9sY6m9B
P842fG7SGuukGX/CL7pWuBdUI5lsQ5luygrN3gk2I81pxEuqbOeNqAFVyHj5DRiDqcf9KQyn/SQZ
N13qk43VMjs5Gm/Qdz7mdfjcinrJLx7uqmqkKBma34bE2vka6oRJYDz2ZrOPUf4DudGKYCGSW6w+
ECIscwsVDfDCEXYWGtCPCPMRB6IGKmJ9cyitIJOdutBeRUM6W1LYnNXod8dEKfHlm3rpfoSHuKoN
C42eTt1nA++TuuckVjxUK/TIuEeMerQ1r9kYzRQ+yXXmraMyn7ZmNYSbVK62s+udrGa/EFP6WVT+
XpCyxySJ90o7oE3XXsVqvW6t7NqsJz6MMUsO9yUYBL+t860xgj2AH5Y5OPchGNs8612q4AzHWauI
iJ6hui9DshuG+xAHyiPasYmdiZDirAy0iaTXX5Cxu1HFYHzKTc+C5EYdBd/dAZYY3lGfp2wfSsj0
mjDd1Ni9zDC9iEXGJutmPKXgyNSNua9B88/4zMut5w/lhzmMRBC6W6b1QWXIgMhSTZQTHT67XUyS
q8iXEsCPr+pFjEVFaESRKozmGHNDa8aae7vwStgk5OyX6jZn2Dnvx7OoI4SJFA/UF8BkrbrVeKIP
6nCtO7jYrnDoWIX3lwBiF0e3KBUVvjRwQL5OVLMzDsFKAEdf7nwHgewLFfHzowOLISsWymXW8kXi
dyKQGtJsRietAQdpW8St/FduDlTPJ0QdwPapvv35Unxtjb97e84TCN0DJK3IY1FZPLsKFFM4anRw
dwUlbCGC31ftNFhmLRoAk4QzoVSfemjIQn19IfSHt8Mi9KJKEhpyKpKYk8ja1PlukhW+0Xv0usCc
sO3W0SHbj1vtUgv2UtRFOSOvp9CPoeK9br5pp5h2sp5R2dT/VsKm39X3XWn320t9o7N7njYBTt2Y
mn9oqjcdHFcU5uewiPLvLbdx5z1/scx1dtO/ibM4WxQzVtrMJI68yR9HN1uVGxPh0G27gv18G66s
3Z8A6f+VNfcRrPo6j38NbbGE0DgbuwKZFsc8ml+atVlh1ezAjViD0LoBs/dV2hS0E1qgqSv0P/Hu
tBHrP6IIsBNuLp5IH57Di1+zWFXRWLdlgL4j+6i6anbJOj7WQBdwipkiJ3T6leSKWwy2dK5Ouh0X
XuMfikhzdBTnQUVDdQBXtTzaIya5ESxnpNbo9MiMF2a57QLxe++HyJqYt59vorPT/Ve8JTYky8px
Sg0PHZLsIcDzczIfPw8wb4cP58ObAIvqglwIYV0qBPAxVRxLxD5u+vxCifFDDIoIdJ3QbzNVVfog
ojNiB6xF6UB/Jn5O9Ru5P6TN/efDmEHnH8fx5s5djAOF9VzvyR4dLzO2Ag6YNhR5wIZljypYmP9O
y94dLZxySrDdfuRvu0n4jijxoa+EkLc18jiDON3wvr6wYs7/sjdfeLFjca0qvS6gBzF3p5TQjr4N
D6FLtdxGC7ujdtPv8jW1mwtJyMW4i22rIKTeoXBOemBb1+EhQaiv3cxwAbiSdvwQbFHSv4xR+NgN
eL9DtMX+DNsSZZmI4aqbBqiznf0EF7EBA7rqHhuGHbs4+dCnWJVX/re6sMv7+LoW7UutrNeL7bOF
vbgH6rby1EJjYSP2ttHdGuR3uTeu/JO3qW60Hc2t1qZhQSkS/ZX0i3ZqWAF7bEaEjbmubuWfg4Oj
mdte/xff6OwZBuDLAlwGs2IpZ9hkgk/dn29UweGTcnolFgthh9RHeOquOqSVtsoWLuuLSou2eQwR
IfstPSJL132Xftc7DPVW9YX85MMefZ22v37SIhWKpTBGLJufNJg/DOOodAaVjO3nm/R/WRsWpC3+
obu+mBM87oI+jQkyZ5P5ZOcnHWC+gef8KXB811yp92ILqK8C/qZD67fHq+JW3F66RM8dqgBaYBeh
AUyNeLEzJu6PbKowfO6BrSCTZ2fmJQThpRCLXZB4MsaGEiM1jyht+Fv9FYtkrtpVH7gzMjRcXbwZ
z03h22Etvq5qNCW9VTb8/HXHiQwzWnsrao5fva8IZm/j++h4KTk4m0KDL54BaKitfQBdpXGESEgJ
u0EjyePlb09beTdS1C82F2N9aFawRt/GWqzRxFI8tdKJNfPCwm10bbgdSKBiY+w+X6gfe2KvkXhS
aSBsVW2JnS76IvDyGZIZ7YKbGW/KM3MvOTJ87P+C73Z2sUCz/Xe0+W5703Y3E5Hb0XwFgCJyFuL7
BONNcF4aUGUnmH2wiC8iFc8lMhK9ESx9TF3+AHNCByFqhgHYsnVvbkRXdZUtwmLufDcUdvM4PVYQ
+PPDJcrkR1T6/GXfxF1sjGii4C7Occd9evJRJnOHde/6hxm1qJywZfA39WpcK4+BC8Fjk2z28U3i
Cpexoec+OuDX2QhslpF+/aFvPno01SPm4RQpa9fbFMgwPc54fAp6MyB/eI5XETJxFw7AM1zZeQFz
8pEEzY2wRZaSNEWZhAqjj670fX3Xb3AnWE2bdpXvxJV3iFfW6uKuOT/Qv2Iu8g8Mp+smlGeAeuB0
M9FZWuGtzGMsdFRzM65g/LuXzqJzryFVg1aGO5sofnjs4paURlRo5iTA384VEGwZ/ulraJZLQO5F
oQyyPMn9QGqDfgb+z30xcrpdvA+Pqt3z0sM8hl5ycLxwMsx3wzKtQDVhJhrIpLNLHlvWInQqWTkA
Pc67rgPtGh6mreEiQzO4PoUo989E7m8RVP//FJLXZlDprPGp0aVChh/U5ZvZ+CAs7yRhUfyqmjz7
P7s6QVr+raro2b/rT5IrMPd/wUnV4bP+yXP9D811/iOaxAD8mFPeJiJn779F5sV/UTQxoCoaBlbY
nBRvea6yOesHIDEB/IXn+N8SmTfmbf/Xovrw081F5cvyaxBELV48bXoIVJxnpF8pDvVqNouCZuhD
n2JjJfersXTG6QtNKzx2LHJHzUXYTsMlPae3BzfLaVQ3j7fGS4wzkLiz9LuyvNG904Twl4cO1taY
nsz2KjJ+hmjsZKNkh81Lqd5K6pXnP3TeLqAlZDiIdEja9zC4N+OT0J4MfDjkQ63fYFGhRjddfYj5
90Hw6N9eY35nmhnN1gMK17BWT5WAOB167hPuKex+FBvF+IdBd8O7661HLcTq8FeMwm+rnqoJ42s6
RFm3LpJjGt2o3U6X1ji1aDltmocBiWHFkcuVEG3lahf032VqN/jS2BJaeVF7l473gfIwifjFPEnT
cxdjUHv0ap7/OwS0fJyc+Ht6GhDbKNlo1pVOb2lKHpGvl2Onoa8XXw/jRg/pOl0H1pVE6yA5YAw1
ULvoj2N3M9KK9VZBsJ+6b0K+Tmqslbq1Et0YM91ta3Tbavq60vytMOznf/L1hMjdcNvGmHOh5hYd
UgT9tFOl3pf1vZccI7ycNGcWPDPdMMP3EC1OPJE3o75HnMkobDk+FhKuJZsy+KMe97fOkfPuo/Nf
8ZIX9Gf8oPl/wzJUnuujnzDc2yr+w13C+R6+5PWfB0L99kR4/Sv+PAEMxIRNshzuXAu4Hv/3nxPA
kP9F6jUjoUU0Of74oz9PAFn6F/IDqmyJKgUfkTL3f04A/ohcl8RJBaIuzyyhv3MCLCWyVE4f+BtI
ZHEKGWQli7zAo0whKGFjzAZyVGYffDQSkUt3PLD+iV9vRhbeVD1M5bYvk20WPuCsR8f3ZcLuWkdg
U1Ee2prS/ORvPSSAPatY1dOvsnvE/2jz5kPf/HEqvSXJL3GpH37rIp8QEE8xpbxG6n4vJrax9vcx
uL7oZO19IGNouzn/lwEXzzU+l5YnJQFRt3/pQRG70VrnJdXVa5rcq8y5xFSS35/HFKnm6YDixmSQ
jn6o8oFekjp8sAy3WdF8Fn83X4OHaldvrJznFPqRTr/rr6d9dPJeKKqv+OD/aMx//YJl3Q+BOvib
Vme4aRq6EzK9Df3AXn8Y6gfV2zaNvurKqwbTGuz7jDDapGL+j34Cq1uFbMiIXz/SmwR5qPO48kF7
ulq1RwfIVtGSR++5tusBceumfvTz5mmqEFZRrbtYP45joWEBVl8oUC4eKq9zQccRHRLuWfHDU0ys
dAViz8TWSBCRN3mqZCrKvxTxwhQrpYveHZfiLR5jWBwI6ohSgdusp7Xo0qahY/scbob9TP8TuJzp
RnVHf3VpzhfP9z8GqlrIntCm+ajKNVZgqIJEM1y1/DmmP3rtN7fG51tpkZZ/CLEYmxDKYN183XCt
+quVi5uUBKNERLNH5DWqf6nR7CSerD8P+irf9Fd288duklBrE3VSqY9yXJOUiPGEJoFbde02AaFQ
l1CAlbF5TtQZHYSea109l1PrDpnpxoGIs+p1nTwpuDjKoepURW/XWriuPdSw8wevfxgG9VGYEDLA
nTq0kSY1yH/a1qkbii1anb6AmdsJeCP0qvqla14myVtPMm2SEm6uujYptIlS5SZRuhPHJzAwfT/s
pb6sEFI0D1VHLzmUlLt+rG7EKRZseequJ0F4xpj5mAnFdyEIbmfxWKBKblyadtfHs3btfe8Hv0ON
5KZRzQvdtLNnEk8cycBpWp2pNe+LBGHfTHleyoaLJ9upL2M3Np+zUeMXN24QC7t+8uw+UFF/CK6L
cHSRZd92fXqNEsEO72EVmakHI2xuY8BwpXwXyzQci/TCXL92MZdzLbN6yafB9kLCe/8r6Y74UGo4
q0sZU+kmtn0ExWu53urI+arASNr4xvLFyfbyU4GsbCP/xqXS9pWXFFf2VHrGiWwlThqqp/c5o5Ca
cV8303og/0vr4ZCE7ZcOLU2s8Na+Coipsz9free2v2zApYSdD+FNXxTRAkuNhVpqDXQS7qX+p9Qc
dZMfhLIGCvKfh1q2hF+349tYi+2YdGpaay2xuhdxX+0o+a5oLCHNfOxcvIuQBPB/XAg5/5XL+QFG
OjdKEAdAPmsxP30IqlBmFSmtraz7jbqZdZ1Qg/81V1xj7bU2WRwvJQ3anBR8jEtvFGMuWITL1StJ
w9AE8DZRYa/WbXRdQguQQw7xKdy2IyX28KUa8lWHYEhcfJGiO9jvVxW2c2b97A2pq4mRG1bIZ+L/
atTjVT8pWN94M8j+C76CtoScOYLQ4ViswsDaTL0JnIpCWgOmhqwaOLCri1+USTzIGB3Q+24ditHU
/kMjsnsxX+uBfDSLwgaO+HtCpz3kJAlyVMFbKbEhws9XzUHHkw7RdxwKMae6MDNnvhBvTIR4sI0i
51junEDFHrpVJM+dZenmQioAX2TOZ0nGVXx9sY6xqKXOa49wOGjAV8bXYlmKBybVBko7ea7egHnH
SamwcGEJQzCg2n0kPURFcGsZ7UHQugu18dcO0GItvAu9WPYN3tNSj/01hJxor1rJnTFlJBIYOVhh
d2uNv9PY+GYOzYPX5qcqyHcGLppJEO684Tvp0FbBpjVDhL5tlBWi0OuhsQ4m9rIeHpPJRGFdNbYT
Nhd+re1CaDEdTpoTajsWULj+WorH3ZSkmzZBzFqCiqLmP0eVViHmzo7QgSRUcEg2c9oTplkcgwqr
sQat2qbbp/MrcmCVJQbg12qVVHdZ+9gL13q9GVDBvrAiztzW8px5URjB6+QDYUEZAhOlE9FzZR33
yjFdIYnuDla7kcfKSeQGCJW6xZt4j9ucXXr3ogiQ1BTsHHkUoc9dpUI6yJtcoHdXcX6xv3gmSca+
CYMW6m+iDJfr/VEiyGZrNRjJUvXKHdxTr1PcejUNGWZdASQ4bMspv1bL8dQaR3gNF/pVZw6yd9EX
iyiPPYA2LdG5QfLBjYvnKrjNhAu7clE7fd0l0GOAvyPTS8Fncemi3IwhRqB7rhcWt6X5q+8u9cbP
TTKY/rkrTikJMNf7rxjDCG2iVDXduVKqbP9dKW0vDGRZeX4dyds48/HzJpvv8QPtfLPzXKS07fAJ
I4+vtYb1C86GaoVqdv5LxGerahELvxKlYR2N3aFoXxD/vLCsz6S5nHEwnBVagB/fVrkVS0UjTABk
JN1pvZ9i0Np1ufl875y5xd8GWT6flLBQcwmQOnQqYxWkop0GSJij7B1+b7oLn/bcGplL+dQbIAIi
kfX+y3rDUFCdZpsm0V2WfdWS6MIXW/ZM/pi7vyIY81n+Zu7SYhjGNPD5ZPS9kLGgaYrt7uTw5eY+
0Vzvbu7yHSQ7p3icXHlLPz382TiijX/Cpcfx2eEaOsuV1fpRZaGUhE7LScFc2FTrGW1LEe3zyVt2
317Hq8xpCAweE5WbxZ5oshT13jKzuApLk+bp3EDQ7/ucxkxDTf8fPLzkt+EWW6PtxElHKc1y42Ry
RkHYVnBAZKldfz6scwufg5znNPrcc1H5/SyCXq8FK+249pjCuH6uhR/AOi+sFUm8FMZ8H6aVEyi8
Y2VRXqxxMzxO4knUu3s4aPdgYW4RD3VkDN8b7ansqvUAfL6KJltREfnSk3Wf9htNRRMOkmIQJSuT
+zTJpWMhW+vZpycNvyazyUpcPhl9f+i0DAOnxouAUGdPWJSukeAwHLHrN16dazTXm9uxVUrcO80X
HXaPjIaDoT8pUnkd0h2HdoLvz/wSxcCth25vo9iCQZ+Eh4umOaIv2VlCITuYnhTQxhJiyhIuUkWX
42UoO5GC9UfhHyor2en6izh+Hft8rSk4EIaVcG8YiApqgRv4MlyNYtV4FRi1LFsJuN+MLW1FyQeE
oKECryR4+UmnONCcsmjdNAO7FneHEraHOArXxRCccKEFcu1fTYWEW7S6Bay8rnKdOlyan5RB/RVA
a6GihJbYNlR/Cd6LKfH+0TAmGnCsgONQGAynSXaqHOOpNV1APp4782ZhYd4taA2ifP1+4qumqPvU
H3ndmfVtBF66r3lKsKQrjK/a6u+XEuZDj7coUmaz7Mr7aF5W1ByxCiesR37cYMtRxnbQ//SLaBVN
mx6z1u7bP9hAoKkVGuXUa5cd24CCVC0agedmxktoPA3JfcCb8fMYS37q69mDpA0G1DxfKckusppc
8amnFtwcoRjVjiBo33wNUYFmtCXEARXSTl1EWFyFnGN5eF6MD/EIURbaS6r/bqS9kf0IC5Hpji6A
6M7e4Cj+Styd4L359u+/uKykDZqOrUUZFADxId22uTM9QT5HWEFxxp0CxB0M5IUPos/LZpmtg16b
pdQ58D8wADuzbKSuFi3XM/C4oWAEO+yu9sGCQzRQ5Vqxg7J8QY/wJkn5g4zKdVnGq0xBnLikry9t
laTGMf075hy8w6Rj1hRry38xMzxxwTv7jWRLYoiev7YNNTJ7y3KzLk1spW9dwUdyHNHCsCxua+wz
EtD/kuhdtT0OrZ2PMU/yRbOK3xNaf2F73fKfduF1Cl/RtPae3u8zDF/yWlmFauaqxX3ICUOByRar
W6Eo9pURug1+V0PPazKVdkqqbvPmodZo7ob5pbV1JmWlMkKVHwDULMy3WFqpVCGSp2skk9JzUqFs
aFV7oUBCLZwuXDXzGf9hzv4AN2j0KJc7ZbLAG7JkLTcxvqTB104FaNCZGJLhypPg1axcWCTnkti5
STqDSeZ/L0bGs9XUi/no6VU6WFa2DXPhyyQ+TErtjLp6N0z6ThGEC0fQuUyELJLjR5sri0tGsR7h
6Kn6tQWlh3pew24F3vD5cfAKIFh+STzpZ78JLm6oxO83XdZGIVQvYnQqHGnvti3hZ8fPnbr1Ijh/
9VNUbMN0djCMWcvqLKJaTkJtN2F/Xe2wFsTTq8IdaEAhQs9NxZXK3/gNcQUHu9RvD60euUKF9VR7
J2Xjusta8NV0DsXguSVt7Q3Km6HifD6qV8P1DwuEN81cZUamB2Ws98OKS7WSw1qy3CEUv0RCQa8z
/jV1HpZHufbFipTbfpqadTXUT5RZLbueRPMaAFhuT35wyBQUx6oSdlyIBLod9eZK8rKNOWFIIOv3
Bj7MvfWcZ/EXWLenpK/xqlWdSB555cQ4bhutH4M3xsvRBIFZZj/9ZAcl7lAjwOpmvn6P5bnfmzvP
9JCP7VdBF7r6GF+1WfOrloZ7s6H5Y/SoosZrcZA3id6vuMUfh6wAD59Le1jHrhj9yL1d3SLD6t3K
jbnVs2FmVLawJL1Jw9ynOYXRdJWGsVuXerrqkr5w1bSHjgpbMTf41VgDwXhc+YK1qmbbCsWYcJi6
yrrnQZFXkSentp5y3xnITNbZBj7JKlLDtTyV69DjIxjTPpH73aTVdkCSNVXVoUpbRwx6WJ24rcnt
/ahMrpCzdAYezn6sroW6OoYCdr4YeWk/etwx/Fo5hJh9joVqm9P3CFHYgWUox8Ak4Xz2YkWloreb
5LYIwXHXOI5jIymXPUZq2UnGXknvagXXyErYlKpxg3HXveCH2Ft6s2Ma3tZtemOEArQw6CFJ99jn
2W1YVE/oibRObl0PrfnUTAFYyZ4+UGJkp1BuH8c0ndaN0IqO349ftdmqyo/ln0jGP+cmD5Rqmg35
8OBMWu2EkFVijzpmQ5KImi9QjUPlkQ61kv61k9J1KtfPMCm9bW1QASu7a7GPHso8Wet1ktiByL3W
VNqqhHC+kv+HtO9ajpVXt30iqgAhwi2pc7ftdr6hpsMUGQECBE+/B/Oc2svGXe6zz75aF/NfVkso
fGGEHDWYyop0RI5t6cmOHjo4SvM8PRWRAUOndgPiZ8jgPmrI8VlY8naCg7GBsNaSBWJS+wDm1D7q
nCM4+6syYWuelaEBo+zWTA69SfYAMHEfGcguJZB9dOStpnW3TdU8xqb2og35TaIMITjFUFK1dDjf
jbLwStJtpyx+sa08DWvBrmRFl+5Y9Kjt+R4CO40s0ocmargRweMuYMeZYNLshlALjN01iBq5VBj8
Os4if0hG2Wtpg3E6jiST3PKS/NWyDiuAF71OM/RDwQKEwPJK2tG2Fge7uzeb6qluxZOms10vyV0m
5J3W6zc9G33DOMOM7S4bndeJO4gVGYcpbPnSFrCgHgVkeUdmQAxZt8IMhqlXLvAL2RBBkQoSLQZy
1h9Q3zglDgdBEPd3fGdA8mMYjho5/n6dXhwDhnyobIOe9kMPVSFjTVopUQCQ6cEY2rWFSCm3Ov/3
YS48d3CvohZGMi3UhxcfprWLZKqlZQcFKJcdvUM2c2WxlpSBOfj9NsTiWTDTWgE+W7EDYFzCEjd7
GvYnvXYhZOn3QRG5HWwrHwrQ1M/XkvAL2/vr0PaixsFKmQNTMER4DUuvLR9Y3+FRLfuXUpYPJTBO
FAZiOpw7/5dzXhbgROMU0qhQjbbqtR57YzCDI3Ga1wPONcjR7zBBD2Ygqn73v/qetv79DaZVAS/f
EpU/HRzjqdm33dPvA1yqo3xb0zm0/1I34rVllXlRoeJQNN5kmEGSf9hkdjB9by1c93E42NtEDpu+
AOd7uBKEXh1+3tBfhh8Vm0oIiSFzOIiNs8tu4zCDLBskEBBmXIWJ/Ks3L0K1b7NdBKEJJ3kHVnkU
aLALLTmHN2l5nqjmt7a6bthNMoGhhmg/ICXKAJpASw8tYwo3+GTKbgrEBbSPTgns9UYTNRK8LHEh
blWlcyNRPRdTegsFzJOZ3GVMX2d6udGafA0HxJM95DtNPtWO7al2dmPI7D2dLBCsu1TFu3+mHbtp
LKgrQTLFcRw30XNQ03oIi1i+BUPZK199/qq/rcOchnxZdpMq2kg7YgfCkGGpvU01ZKQI5EpqGKnk
27EzQ1ONXJmgydqeRHRshXblqrp8I/73VbXEM2pGxmgxf4qs0lYN54ieo7DIr0mcXx5mFqbRDdDL
lh0IQxMcTRIU7gTkOaSxah1I4Sh/f1/Pebl+LKcBiyGYoFC4GywOUSPsyG5a6QRqowUxhM1q0gQW
yEJcXnt7//X4fo4FTNmslY7i+OL+bTszloPE26sfrPMsdM2CWllD+ceDsW+g/Z0BVvmqZe612tHl
kc05kwLOFTJui8vI7poxGVCNDegpWs2GO8lB84sjRUsavuOdp3nMQy2shsTKlf16cX3tGfiGJ35+
Q79vV0sppegqtFimqjxOzQqu0KHTv0hY7f7+IS/eRyjpwNYGMBTAxRera7MqBtAO+TfUdPwJB4QY
n8yEKI3ZBgMZPUdCqCEFM1p9IsWb5nz+Pv7/yaqWn/fLD1jW8Ykx2lM7EPyAym1bZIljYd1PurYn
3EZHHDqPJbwHEvqqMHQt813STQHvIPqk1LcgcaCuph1baR7y0XhABXLHCA1T3d6Ugpy0Um6ZA42c
SMLFGzbP43RKzORsTvpBI9mpFhDjyR7KjPpiUDY57v8R6hsQdXEpUXfoBHtl399Dz3iv5PdtMp2H
RBxJ7vjA8cOWgr5PffnaOzdjZtxCzsJjAhqRpVPA4Jn7NjzV4x5BcJMYxCv4vQPTV8uEIkyZiY+M
BdjVtZ840G/vC7V1TchkjQSCGaWZocDTIhnQ1jDAXin5eNsLmPs0+XMsTLidjmFkQOin4OCGWFR7
iyASAyVTyFIAAN0Z52x8V0Gh66g8NGa71nnljxTJM/e6sd62VTR4Ja+Omi4CVfTwsQURSgcFIj53
/F2BdTmu8BVVm/00wgEYsIihp75RpLca20T6VmL2g9MEmpqtSpUjRStuJ0c5TjE9gyAMo+H6XLRi
DpdzX6Y3+QCpIwWyNaI5ZHCilWgpxI1nxQ786fFPNuzLm+ikivE2AuFfFJYrFLhi9BGETioHbNUy
Q8vZiOI1hKQIKmYV+JM19KyZ4ULWDNnPPkn2KVQtFFHc5G11dqoR9tgvZDQ2aeH8bYSO1jjMMAt6
jm3qwmrEr9Xxpq20B5GOZdhOsLOdHmy9Q6PICPFY3NoWewPecVfa9ior41BEsEOpOX4NxHBOkAEB
c17D/V111rZVIIolNPsshiLdVhWUt7hQ32haohMMdfXxTS3Ys5ZI7pK+3MfpZojYocg+cv1z7AZY
1Eh3VDbJ7L2bm0E5UddMbpTxs04AKayCeqo9M+IeisnZgN0B9+w03vFe2VZ1uoaiElQXx9Rty/o8
dXANoTGATOkqbccg1/GFdMLnToc/aak/tPZRJgwYs+hmoPYfm99z2IUwLdtaqQ6P8M6l0O1k40ej
oJsFGlDTx68KX2Fj7wryBOuefVZnXpT9qcEJVYwVQCeukgA4QncRV4NKF35RgaOV/oGmzj4pBA3K
mj5bsXiBItgRhu6BYqKTEUPqoYb/nmG6mtltFH6uSiyx8T5kzTbP+A4p/FNfK5/ouDwo8eDhYtnz
5pFDAkbRTQgBlTd1gh/WlvDMmR4o3GBKxu5RgwhMKt4zXBkKcPkalhOayEi6oQxHzQO0UsBrNevA
zumqJS3w77krslAZyLa1YbMOAyBZyRMp79V8huXr/CEe1LDSWpenEPeJQo4WRhdlMGtmIaH3EJSo
Ea+2oIs78WqU5lnS6dyw8W4cwWouK4jt1/DEYZa+k5GxyczEB/AlLLCOdfY8tNor3KYOdOw9SVE2
L6ebaTabJiC5QwuMpM4NIJIbYWVP9ZQGyCkDnaa7YYxuVZ3tkcXh+3FYSGexjx2474R4YWl9Byma
lRmDBKTVppun2XOt5CuoBW3TqA+yFPp+eGQKZUJvFD0EEpc3NGlui5puFYHeBdTSTsI2HqTyPrTZ
DiKAhU9Yva1H7Slv2JPZpMcUorVaR1Z2Mfh9Sm+giH4isvfiJg4KzTlnzdsIGRxLHe7NXPnsE3KT
GkagZa8VWmO5ifJZYkaomtHKjayDYOljRYcVI9WRxtMNmh5hY/ZhSjS3V8xd5lQfZu6smrhdO9aD
zDugcHuk5UKxNko3ezy9gtf+budIpTPUwxDgcrKD+7HPCISehmkzzRWbGuCPsR52NevWpojW5oDb
t1MPE40/QFTdABYIQavWzStAL4fSbTrLlZXpxnLcoY/RKBL9Qd3tM8D26sQ3nCYkYx4waBBp6avk
KEA5tgD6sdhk9r3ObJxQ5IqyQS8NfHe03rmOk9Xws6qVa8N5Tutop9szRtG4VVj6nLTvpdXcilKH
1J22oe1bX9TnuFQ2JE48SMS5CNnBAoH2XcVe+hwvT1qavlWqPgSaAgCZAqYit8hBpOhiHEY0LCWB
hN2HhqC3NrHr2yioCwPLgK7JUL9EJNtrMnuYC2lNVIWt+IOu6DaOHswclhRT7Y/qGMa9jRwUJBwg
1SJQ97l5LlNcHwJcRQdkSSvymU6eOi3zOz76bQatw4RvcKH7yVAfkvIh488tvIRiHRAkSPqJqQ3y
Gsfi0DNono3E11SOrTRtS2Kfq0x+4qROBVknDgmjgtylVnnNP/ZSHQGcVqg5GmRucC0C2ggEnVTA
HTQozHvU6sA8+T3OudCHJF///iLts9uKWVOPrDMa7moBfG+LzR49WmMRDPwaCulSCvB1sPnfvyQ7
ipozK80wmdhGFnvfTCfzGhzh2not8qkBfurFGAFplNpvSnduu2vl+B8D/PNhsewZ+TfDKhZxKayz
xqxTMACl8H0h3KPxldDzZ1fz+xDOorqCi2HQqwJD9CBQ9bW1YyokGRXWBRmYJTlB/KQpUI6DFK+J
Q20SlyNv51CiB9mq6FA2KPRzM5iPhqJcS1j/USa/hcWLH7fosSBiNKSBtiuug+o97dJ7qg55ECGC
9YVSKeu8J2iyk/YeGYonEA5xSz5EvQyzovQqLVrTXNvwiB9AEwBXTgXobasCxq6l/Y62tqebOZ4y
G6hxUEWm1xjSYp0KWUhxEg5cjW38Ub6fauomxeAWyNOnFzM7inryoNFwSGIKlOo5zaAjolHXwrnu
4adlwHPJporb0wRWke0fp9Zn4yVUNshfAkFJRUq3t2JI0kBqA1pzw3aGSsSChZwMfomimmgeBwQc
09CtDRQiah1CnR96HrsKtKh6j0ncObIP8HIEU1utqsHye0AzazXULTjMGEm9SSf4W7fcd2S2Qp/s
pDpSuMMAg1YG8yvFCPUWQnxxDXA/gWyqBC62d+PcCuJGws4ZYYimBr+f/gubGSkO1Gp1gKetH2go
tR4NLU/n2yU72/QekqxX0rilJDoquUAEmSAWOwDl/Wz79c6Y2mpq4bi4QAdpiOigNA4YRmW4DlSe
ij2D4AJ4Qfq+YivIt64UP7/yGy5MEkhd8MbRQbtAb4bApQ7j34iFM1Al1+6l1v/PR5jrDZDtAhYB
QhmLaj/JJlVvDIxgqeijd+WWVNz//UtdrPZCkAw96dnkV1+WXIeOkwRvI/rR3YOiFA+SmUc4OLow
AUApzADS5mj0aVDx6hVVby8aTVTGoFyRZGjnl2uwOa79ogt9a3AG/vOLFjdBade6M3Qocdd/43sk
ddBjXg0HFsyaNSJIj8XLsI9Oow+Vwc3vi3HxHQEIkzpzDQTw6+/vSE9Z7MSgKgda06Iol7mkfjKy
8cpX/af89+2qQ4EdUNn/HmZR7CgH0kAwFyUIhijxn/CC9dRvoB9vQQsFZj7bAhYzZeFX96X0m0fd
RbB6tVL68zVY/AryfbJlYZq8iADhQzpOT+jHhtrOQap3HjtUvjMPtiBIIWkwS8BHgV1duSKWmiH/
2gxfV2E+Xl8ebQv4adhAIEIYt3ORa7bIkh7d/pO1Wf/+XS+1s76t+Pzhv4xVVrkGx0uMJaO88jSr
qA+aHJ7gLXrfs5t8Fo21tAPIQ68pkRuu5a9c1Z6dEuh7fegGv7OQVWijZ6A3AP3he72pN46dxG4G
lz0KZjGj40NdtWetEPc8TR+NTrp2bxxj0reunsbXzsi1nboIR2iu9lYz4uMpawZtYReh77qEzksU
jqdib/3VceNdOx2XmCpoO0HQAdp2s7HPYhV7M1KmbkD+RDMHwj3rifFt6fBu5k+cYGXsCTDEu2RH
8RCzZGewN7U1HhkIVb9/zn/V1m8HCBz9r/fiogkGqwlbcoHOhbEyt4bXn8uTWM9Se2JVvyhXwa5z
6PXbcIvQrKLVaA40icN0A8NSwFDJ6v9Fx+JHyPx9Vv8YdF82qV4xNI0zzMoZ4eKmxiSg1RDCCvUJ
JA7fKZrwyjL+aPIuBlxcd21OeE5GPC9J56x0dfBtfNBe8oM5QbaL0pVlJHuhvOegEPw+9Hy2f1nR
H+XenHa602OqNhu8Tj9mztvvA1zeIjoeZoIqLzjbi6fTsrrMHPIMzm8AJ7P4BItkz2mcMJuxNdXL
FJFAFvuC0UCNBAqPY5gb6bVTOl+hP6YJBKFuGUi0HHVxSocR+uJOh2mS0z8L++d6NQO1J0/5W27h
kHJlVX9cCvP3/DLcYs5q0wHVwDAciKsutSEsUD7FPb3yfGmXtg1g+xANAngIXYrFxQ0dYRTXbAwj
erovDRhG89arqnbXsiRQzXPc1OAfCsTtA7uyZS/tG5CNwXvENNHnW8zQqeCAoRhCAaz509ZO+E+u
TO5fc2X5ySj0QGYZJuBPliC2soVzlpUwFuLpcgVXAlu8KpC+1xANqGl/MBKycjpYwvXdHjERgIkE
T0CVi1NU5NM6E4VHWrESCtD4ANrZOaBHTiyCWkSbiiFbiUy3dj5UdkzYdAdJIpgoj1uEygdw40KK
EiZHv7CGRbeq/uH96xD/6ey/rSjg+QMV9WkA+jJ7zDIe6HLORRj4R/aO2ZMvUUswLPaKvt8VuZuL
q65Dsxb1HdigLa1epSCwjAZECFrOwqP13ug+rpzWKyP823Jfrj46mF3MO4yAZkSBEIgFxovpk1sY
3nu6q6/ZSfufhno4KxSCDyqdKao/PDN7qEHxWGrIH1Akn3oY/BnZxqn5lf30s6W2GGdxBUBdhWuT
iv1EXX1rxXA8zYJpx+C2bLjpsX8EQPUpvR3W1+yWf/a5FgMvjkohHJP1ZYpiLaFrMdigso6HpM+h
eYjKevlJu3ylKqA4m2A8RICKV1fO6qXb6OsKLx5pJ66SVNMTFhqASk8gU6c59yPxeWXrXHqcvw6z
eJy7vtHZYMTIkcz+Ic7UVe2IkCetr1poM6GWXYrHnk4wle9hrVTcqXW5ybuTRgdUEKhHR2UlkPxb
6ZvRXDXZ1S88AF9+3JKBpMV5ycmIr98G9qr5sKDAD/HLIZwCFNyr09UIbf6oP24v0AQt4IMuOIvD
5wF67DJnIcwtQnhT/U0TLEhWPFujfagnSPQ2zRrpeuWWxd+ifxY6W8GZIUDNdcdL6FxkQDQO2f3v
3+jiTkAVABIaSDDtJZu6jo04aRucbk0AMJu7URrm0d/fx/gpnjLv9y+DLA4aA7gvs3uJ7bbKoGk2
i5xBVe7e/Mx95VgDuDRzqelKA3lIXZd3tHHhWbq9ziOCkPelj/DllyxOXkfHoctNlNnAeEcXUD9A
LuOxa+LXKRsDiB7tLaXy6+5uyNU9sxTbkzK9a9Hlq3sREgOslRT+NPW5naq1YoIPPrL32BaHbryz
ss8BAHp1rDy7Mw+RjHBjxn2oqPo5gUZIUSYvZTMB7Zp0cNcj+c4Ef6UZizuriF0xlKGkqt/DPsYk
yTbXuDsp0IOz8dQJdGbFkRdFUIKw77TmqlPSMIbjQVu1XglnpMmJjmNfhKjHeGqLCrgOhw8T/ocM
/1GtyLXVWqXHndTPYGWW2NohbwhYQmCIeLZQYQWnTVUAeHEGNRu7XsHM5Zy3sI7ILeFmJqwg6hyd
FsY/WpkAmZv6PcBuvkOs3G+AVm+m0E7GFanwR6uKea2sHJT04vjeUsS9ponbogPgZ3KgNQCvIc+x
+GOexuAN3XJhruKa/8EPKt1x6oWrRtZbZluKX0xwcaqskyPyY1X3N1IZQRqHilVGKhCgzLWqylWW
9nsAqdY9+wTvJihi/ZNazMuV5qg5ypbkWCWr8JPpjYOFC3y8bwDRW3UZapelB1LBk1bSlzRvA5Y7
IJGgQGeklXBBOQ4IwLHUzPepyoIKt7GGpm/NqzUr1E8D6Jm2A+wuQvNc/OFJ8lYNZiihjqGkJiSp
8meneZtxsVOCBqn+klraysjpq8GZ7+gchdTCbVPiUiP3OYDnnawPXXFX4Gu3kVwVogMN2g7sdASG
etig2evaXX2wIhqIrD9YCkhgIKoNervi9Xvh0NsCP0XAUhC1kq1sWYAiFbqn5o2s+DkrSRgbmksl
BXoPbkqpHBJ31JwVYn3XEnCXS5tA5vVbEUlwzs8GkHxm8axIy436jzHq0OZRVlEBaLyCFimQ6KZh
b4B3vNHqKqhmyRmpnFAZ3OnxeNAap3ZHDilV0KjMaVb8wnUWo0ZL1SxkGbmLgF1ET+bcgiep1okX
WeN72U/ohXby3gH3C5CXUAVw1TNry7OE6rUR+6trYFinyqOhTO/gBL7Y6M40ABpDDNCfcuJT5U13
xq1Vq7BgbtHIK0JuKruh0te6nYbA84VgdHi5Bl1wuoWVQZak6wiqJmNTnQlR9uNgnqhTe5LFoUq5
Pzo2Qj6QzorEh+Koy/Vxw0095FrqiXYC/FzfFrGEcna55q2CYmPtqtXkF+JQD1AKyOQRRrh+UWgr
1YALKXZNPv7twMHj8YgDFCMbYOsiNncG+qgtueekubf66rklxV4vzAfQSp9bpzgrdbeJazDaEnhX
02KdI6LPckS/fHLHDD0CUGWKDH2BtvJwmzxn7bMmEzTqIcPes01eD2jYwztKRyoOIxOtVTyrxuUA
ziAENcKJ4MB2A4yO/nLjI+H5o56TPaSttioK71D/cc0+8yZ8vA5NkAnabPAFAbdsgCVKhWZsCpU5
8z218akAeChAHZjaO+iiAyYD+y6mwv5HvhkUlkYKVkiA/RaVQDgKOAkqEHEeaJDGnxbJtxlBBbzO
Q2N4iDUdlkx2oPLEH5XqtpdN0Bf2weHoOYj0SAGb4fVth0q/YATYYcdaOaUNNYkpVr0KWIfUbDaD
6Fe9An0IpdrWaR/2/RjqaXsbZ84pb9VDLk9WBVRRXtNgagClMaUftzaAtLiHwBW5k4CxucCg7jt1
AohdXAnGflbboL6uzsoxIMr8+188Wl8ibAGupQM0xhyH9j7b1Qf7/zr/okAf/P4UXwjmvw01B0Vf
hoILmE5qC7mfxW5aCL/Yae3/PsLPStRiNnPi/WWIMZN6WceYTfRQJi6UW2Hu4ATKgxLgegn0fRb+
z1F5iyHnWX8dUskzmvQaC6d0uk15t+3tTyORR6PMAWiARo2yVvn42I/vgwKN7pQxGMFa+1QDX9Cq
AkmBebWuUa4u5eLf1noOvb78qq4dG1YKLMSwFZCOSUOxHkJlm2+vKYNfHWkRX8W9kndO1CMxRr46
6LbfoO8mIgMy7jrwGohl2gZghTHZAl9yJVmb//YirP02y0VEVYkC3SAVsyTkUQUp0MFn0Mo64Hh7
ft9ZF0LVbyMtkhYVUNIGrlKYpQO3eeWu5B8RvYo2nwtrP+cDR3vHhGXuj/ZY1hqZpBJr2QZjAFGp
J75Gh3xjrge4cV85K5dP43+PtYQbJrTAtpQ4jVVzA0d7LwLu6/c1u/B1oJ34T74V7b4fnp6SZwL1
FIwgKSAWYEql2W0ZoRQeXbnELgXWc+FZ1dE6gXLRcrOD/YK7HR+ndSgEfVRAN5VnW/uwqjpoKTmk
jXOl8kEuzu3LkPO/fzlfCErHURrzkCWDbkzxZpTxTUVemIgy31T7Y8RAc1brddZEoa3M5165UYBC
TBnxVPUzySHoaWjAvWSPJhRDO7X5MEAfbg1gO+v8ltqtLwvyOKj0KE0D3OnD4BRhJICZjCaPim4n
IEE9wdupqvTb3qJXdHgunWsDGlfg9SJnnPm932eY1m1kOSlmOKbdfclKHznUlrEc2J/HdHjPEZNF
I7Bv+nBlbS8l7jbgDtD8tVX6Q1WltfqWVxoGzrJNARui1tyDljqAEafqn8I8Kmq8/n2jXjgKSI1n
uQqAqx24D3yfam+klmDz/hknCR3sx/Fa1fnSbvk6wOKNSFPNVvJpwk4xrZV2T4xnkCHN0r5ySV1a
ua/DLM5BleqALPy7DtX8Xek1X2kPrZ2sRAJd3+Sp17gHp8Pf127ppTs33L8t3uIk0CED9p5hblHM
H4Za+WhM2OhFmssb7U9vFtsJSFJZWgBCwj9ZgcyMO8EqU3BxbFAQnVi6JjUynmR4NCcgJBrRBn16
E2ljOOoQnaLVDTS8QwI/XdJsAabaJtr773P42QZczGHxjigESFBHYgNwpw+6/i90BVeV0q8TAiti
MXVuDIDjFAMLWR6dXLqKBcQ09AWsrR5nvgXNHGbeouPtUfvRQeBBPWWAHwBkxAadwQUPpC/bvulI
BvAz0HDQp4D5Q/j7JK5t4sULNTQmzFVHzKFNt8jQ4RXq+L+PcOEN/PalFxU1qeDJyhq8tlUEAQ1c
6UAWV/rb74Po82H75Q20Fs0nmiZ5JVO8GupWeR6O1WsZJq8k9eibY7kZ5P8BLveglrxrvPFJtUP9
rbxV/n9aJib2Naq9qg55nmXHv4NAIQOFHi2w+KAYJ6i7Jf3N7zP9KdlggDH+ZYxFPBwbTqSQCiGL
sRr17aicSz8NueWiEbBPYdrchnPP+3o76FKU/G3gxX0HE886J/N2H812K6t8Q0fw9tK/ZjaGRew8
07EEAaguoW79EuvQsciqWxX64CrukytrcGHXfvspy5sRQj5qznF7AHcdFSs4ycaetkZ3Zc8tP4GZ
zbrxht01OuGFgOHbqIuL0i4tajUVRq2n2Z+X73M48sYj0Kg1XoBxbFYQMbpGNr2UaqFzRAA4gP0j
xOQX56divdqwdh4VUHR/2lQPyGlXLditjzApuXJYf2ptzrvrP6MtWycKTWCxPI9mtcgAGFBlRbmD
neE7+C/PFuD8kP8BKHK6BbkSaNzKR6pf2nSbgcKu0XgbbftB+4O2lCdQLyij8b6qyzmX9WRRnMY6
+QNarePDZvooU2j/qo0/whP6yv64cOd8m8XiNoCrLpFk3h/JY7SS9/qnWQZ5WKx6T7WgFusqtRu/
Oj75uDLuhV4mxgWgAdoR5KccU9zzFE6lqNVOCUxdIhO3P0GRCmQEUFIKKvzaSMNZCdIEEO/3sS8e
CdOC4wG6mQb8n75HI1WaAlzm6Az44mhdWseKaMH/boTFxTNKC9R9aNmEVg29XHgTG4n3+wgXAh6Q
1P4zh8UNU0+ki5MEcxjGdCUmseaD5aV89Gzz9feRLvWzvg21uEFgfW2CToGhokP2J1nXq2QVQ3gc
2L40yFfXbEgvfhwL+qgQYwFYa4m8g9C4Lu0JSwc0HLWfsiG68vUvbnhsuVkHDCy0f33DL4lFmVYG
TFUNFgLE30LUrC1eo+zKrQu9p5+PLP70f0ZZBAsp1IxHoI0RY5uUB7Vp+XVmuaXSwKSYeoaTBTbc
SoT6pwLRLrbkZ9+gTzBN8uBArgdRBtKssLZg75ie2165UyjMz/kDi1+tzDlAPWQvIaac1wq84P/m
YAjk/Z2mfCSt7YPjhzrmZxslJ2arN3zkkHhNZ6Nsz+ZmaJBhn6Nm7oHi/Ylf9xHlzwA1gRabnOzU
OVmFspuq3jMatp5KeIdCm2Eq2zUz/2iNHmBoNM3loSjs2Ld4UpwGCEz4U1LkfhnH+L+fyOAE9hSF
FDpnRknu6xTy+DZQr+SjZzmYYzkWQXGTim/gCOyNVrwbYLNh6RwSBIrb6ACKJG8q3481eB1qc6Ti
SW0MN2v+pNRyURq/41O8qUc7NJT+ZOoCqIfchqoQFFucKA80IdbEBGcoJfCqJulzr9i3EFPZRLCk
z51MB6qXpkEU0SeZVSB7GUE2MtOHP6zHOvUhaSG5Uog/YzWhxESyV63Z64Pm6r1+lG1cBbljPndJ
SsICf+xFTvKvSrgZxHpvuiDKwPdQsTdAYzySlp1oInalo9wNVNc9BAVuYr9bEE7mVu86EMwV9lnv
B1T6MWjT3ViNdmMVNGiBX8tAyrHSYe1IuakphN8UG/xoSMDMkjejXRdBDBUStVDXsFdGibX+ExXF
G3hIe2mSjZ7rt9K+AWn/lY7ca219ZVj9vQ1KyohaZ6fZaxqhijQCydxDP6ar1xE1j6A5+VXTBkqW
72t+TtvoNc9AWurfmC19lYENCwfnQoXJWfXIWijIwXnSoxZEYvnc9BhPLaRPsnbvZCcnTsMSH2Hs
2sBK+lUnk2DQp12O+Hkq4wM61X5j2Pj26KtBWJ7Jci8H9XaEsUpN6p1ZPZCi8KY4XxsTPrMFqaE6
Rpes2vEx2ZTc8W3kMXRi3pAnGxhPhvEUHaPhqcDx4tMdU2GToh5iY/IS7aazYAmdnkbQYkzouwwC
Bt6QcZCQKK4k58CHz7rEPbxJkJZAn4RO9k6wvSM2TYZZlNWhIYlfmSAMpqp5EAb6GfQPqZ5SLVqp
WXMr6yQUKexZrWjXjrXbou8N4NNOr+rToGat21eq5hITTvRl/JzoKfW4KddUk34LZowAi6Yv7yFB
FHCYvJoAllCF3jRdgl0D0Z/InvUg6I1iZ67RTG5RQKBI4+9oraOIH6P7SIHkBMHPio+W8oaKOVqM
NRoH9IkrqlsO2xS9Na62r6MDEqGlHoF+9nR060AQkkMRGlq0t9hjyxR/LG8ENTYNexfgYNK29bIp
gR8LBYtefZpbBqqAGwxsECLminjYVsaad39YOrg5Ys1EhaI1/MNVCAWiuPIUV2hD9jg7etuGQDn6
9bDS43tIH9TyTk2SjRxQ0UTkDCfkvdqi8xELV3foW8bw1Kj9NoVlpG7zDXrYUK2B/lEHqWplq8Q0
FBnDPYU1MsXomRnxSQrIf8xxG6yNwnzNCIcU0rHupKeh60ozEk7QsPn9nbyUV3278hfRZ98rSjlw
gPryjdjwjeZ3hzg071kQazBdhupZF0InyUdJB+ClImTnDvZ23dO1uNS4AEWAMCDA0lAzQxi81OVq
mB6XVo2sRwUnMbKqAzJjZsLik5wm/twUQN5IdQ3TQJ/FsW9q2m5EB6mu7X3V4/vWfznaKKp5MhIt
7CzsRFI+JAwM9AZSdyp8nNUHtPxg3gPwbXH7X9ydV3Pj1pqu/8qufY99kEPV7LkAQIJBpHLovkGp
FZBzxq+fB23PscTWNMd17k65bFdbFhexsMIX3qCU10ZsvMSVpgMvgHll+Dp46oK37hfag58O+K52
XbYr/HaFIPZFpSP23EvIOCFnpQrVlYjgiVmati9PdiLNZ17LT/DmSbqLPvJSJSVYJ6ZYbuoP930H
jHhMFDCk6mTxNav1PIy63VZcrbV/ocqHrrvqM/w/S6QrJTSqQnpoopm7idqVLnH85Txp4gt8yNAN
arA7ShEclFLco6/sKOotusWbhMqhVm8EMViUxjAvQHvteKPScos9Q0KyrDTuuk47qHR+LXncDggy
O3Km4S0lC3cTJk3NIIBMyJ+hU9nF/GoKNOaNXYbHBmAFWM/QuWY9Qb7dEN1Uil8lKYo2I9cPtU4u
97St13iCoL0NUzl9/Lmy/5Zz0f+fDmgyzmG/sTm6fY7y9h8PUf7yxr9xPPtHG779w6vf8udXcI7N
J7uj5aP+tDvScSda5P3ZfRi4LK7L/9fuiB8thnl4cSCaIUvUf/8yPFP+hQY1v7FYIuqAdcgamqJr
w3//U5L/BeyS31vECykZs4j/8z8+OYhjG/Xpz58shJb048OWoOAMPhMvFzQ8Nfgep+VYSutpHwt1
7Ob64ED2fWwLstNZJ0SgDCMEmxbi86Tu2iHdFkLhDZblfZjHqz/G+vQVTg6pP77C8kSgcyl9nwr7
Za0RxFbTxa556C+S1V2Ceqn7ol4Kh8m915zas1zZk76dGXXJin55cFU3QOtikkTq+fksiFX05TuK
X+7iPCyv0KXcZV6EKA6aLD+Cs0yPLx8Sq12MWcGTotz/eTiE8bu2MSd48IQtURBftjVSHoK4Vn8S
1aq/l9n8MacfhjspFHe+XkJFZ7ipPFaw3cwC3dsg+H8cZXnoD+fpPOhaHiyjIJKFD4jkWLRM5Pjc
NXaS4P7yMCcJVIJVTpNCwnMLiEgitaIWIwhTi9BHqFe/XxZfD0VzC2YD/CNjWTUfnkiPm3LKIZW5
aVSspSbcE2pi+C7vRPH19yMt6+uX9ccAnAwmgvanGtRq5Rt5tiyIP3w5e1rG4ab2ztl9nNYf/5i8
D+OcTF48ChDYRCYvE7PLJCxXVobsEzmXUZTrQSnuWpTo/UjcBPQklUx3C/MaCONq1s+Ra0+rB398
FWyHiEUAdv/SOvSzfjDKQMTw9KCsEYM6tBvjIDm4Dl6n3jkxm1PywZ+jqbLIX5SWT3tqdWxmMVKW
AOGKq3K7OAcjgHABAxojw3E1bBGkPrN4TovMvwx5Uh7R6rhH6WQRu3CGlaWt/iBUKdfWodoCcFks
2fbn+Ab/w6z+9ZwnJ4uYynCgiANYSMrahEwKcSzdGx7Mle5/4QH35bo1/hru5GRp+9S0kp7h4u3i
kmBuk63gyRtt+/vtcVrA/WUuT86WJEUEQJgYR9wZa0KgEJPcEXVl6T65PLdJzj3TyR4JUeTRzGWp
iLtgI/3p/JCtzyGDvx7G0FFvptHxC7scZmPbm+LPNwUQbJd4847wcnNuGOWkbvbH1IGqX4qphA6n
2lXZWKBUYzBO2CvfBfXNaKkrQzA3SvEmlfWdpST7scSnKiq8Mv3Wt/EewNt3A7vNViCzzHoEmKZV
ayVrS5ntajR2k/6iJRB5K4y8zGofhMaVLBHhGo3XJII700LKBNWxSLwGUcci5a60xDO3zSlL9s/n
UpH+sjRkSqSTJZFRbul8qjVu9NCtEEgCu3crbcI1RTW0fsG2w/IDdZQfkh+/X4w/D+PTw5p5RNgY
A5glVPl8LUgCyjyhz4xO8nVnSXYhAqucYqw5sD3iHE3D8Aeip0hmvMVGhaaS5vhp4oU+GUAqjj8E
KPIaFl9NV3t6cWGCfU2piIFsdUo/cQT1JaJGUWA4VSbythh/+J2Jgk15IcfFldYnHNrlS1tBmg9a
R0amWwaT0JvYdcgPgmLedcPgxmm4MvSKWpN4MP3FqkbbBGO4CLXaoQKw2cRKSe+vDYxZG6RzVGwM
a/qns/YYkLNQJMGplX1WoHWGLFWgmRdGN22kROV1UmKM7EC07kxMb5SkZ8ZLuzaFWzOI7kIgoXNI
zSyW3KifbWsQz2RupwCJn6/+wws4bbCAdRV6FkXszqXiWOKVGOz6OV0bkJ4G/ZsxdpcyFgmqrJ4b
+Ksw8Sedy4J2Q4h60iDImrmXQhVW2oAeJRIFa3CQ8hUiVFBi2rfAPSuTupw1J0uNEwI6DM4sQEFO
8TWyUfTt0DKgvwi2sMdUcz/T1I6tOwUaWQJL5veL+7RYscwt/DHcNTl7dPjnJzGPZPl6bgyMKHvC
ZacjsWKj8jVECBDbxlOyqQ7+heQhp91DQEZ+CGDvpnhdTOmxrDpzhX5xdH36Lic3aG6Gc4NCAhtN
6WzVh/ydnJGI/XqERZHdQh0d8tHnrSymfi5HqU6EJz9MCcKq1bmuwlc3Mg/x1xDy5yHSQJJyaRlC
9XxPdZJVdvDXjavt1E16UM5dlF+s0E+jnby+UpEELVxGE73eFYk5qrfgvnIpotjNpfDt7MX8RYj8
abyTV2ROadqFNeOZRHEcIaI77umt7sYH67uMDWziCtvkMWvPLNMvEqhPw56EOSMQgbgaGHbG4cII
OevqaO37lFH13MvSM12bUybLH5tCMxEIIHYkNT+Z1RRR0gJyPA6Zq4P20q+lbbVvVr4HSOIaoWqE
6+zsvlxFYCQmt3iFg32Qb36/MX8SKX85CpaTAJViSJCn1btQt5oWK08emfRKCPd19W0yfcfKkjsa
im4cJ5ckLDsN0KLowT8AqfaeStMm1WpXD28z+izV0G37Rrxpw55ieWxHlOb6qnM6gJshmWgcSLbg
w6YsUYDGAruiTAv2nJi5v2nRVImD1hPbxCkjtBEC3/39Ey7v7NcHxIkQaW7CodPMPxHmOqWmyySr
1z0umN2wH6r5zCBfb8fF7/DPUU62Yy+1Kf50Zuzq1/VW2werxctvWpfH5Qg7B1GWv1ynH0Y7WThR
X5filPNMevXQDw8aLYuhkykwtpQAMYzSTZSzNsyxV8cZZl/WrgS2JILnH8PRBaoHGfIZvvQmji0v
QGYs1r8DYBMRxBnK2BlD35XVJzGVzuyvrwJudLn/mqaTfd23wZQWeDC6NQWRLLCXANU6NFtUyM4L
X5xKx/yxvz6MdrKdZdkvZkHjpXQ4FXd2dJO/jrfJpr/IFkvp7YIgp6khpg6E+PWAmuX5zPjL1Wda
yNfomqiKP/u2H3J9Wct8qfB5YP/7sIpQ6HejleA0bncx7xCTQ7eGl+D87RWP2BemI0RfsANPj5Wg
10Mr7ZrEnQ3gDDRTAoxYxeicuskXa15Z6NMLRBfH9F88gYxS0At1DFOytHaLdGOwogVjKztpRXvo
PMrp16kEaMPxzIOZEhiAk0WvckxJUkB83KW3NZ0mJUUuQTuzQn+NjD4PcrJAZXTJLUEnBhzC7gZ4
uD2mtNCT7zJRX1JrnskJ8nffFiNiPL6gDwjGTmOFVoUPHUiMGGKVLCj4H5vQwkEN/34YZHV+OQjR
J1AXrX9U3yH0n2Q2YqDI49TIVGFVw9N7c4fRz0MbaesoSC4jVXbK0VqH6EAmCbf64IOjalBIhWYO
giumf1pD58vHNc2uo0kHM8lMd9YQr9KuzZjGYSOvUdNeYQixqVDsqwCJFPXjXL3r8d1c0HU4Fs3g
oDnvFsCnA8NYWxUD+DLuKK9q9tCpUGajdJUDQG5U0VXLwZGLWxXfkRp/idwkGKZdUiPr1dENpJ3s
Tbnp9MrbIOIm5pdeMPCtUugh6XuJaL6FaCfIhz0+SjRHUxqy+wr+jx+02KijMZhqSH5Lrmb1G1Ou
3FjWPdH6jpyN3SSdO5g3lYlrj/Y8j/d5Aw7AB7DUlO9WMd/hk4UlKLKK0o9aRXIyqDCDyQ9W4r/6
WbueymI1YaXY9ZqnhliVWvOmZWXbpVD+6OhXpREnkn8FX8QLQyzXBJR3Gmk7NZk7z/qD2Yc0iFFn
noXVmWXw5SrQqMWL8BcpWJ2sgkAeRr8XCH7Lp4FcAwHi0DZddFydmrtK3J8re3y1oUA3cRBhBazQ
fPocp1KAbOupJZ9ekiqtQrRV+jEti07CjxX7oGCczgWrv96OnHqY4Oiq8lMp/CSRbudA8AeVgyIq
LA/4y6WYJatIuEEG0Y18dN5VZrsN3TKoXAXeXlNfdnnpTQpA//ylLXI3LbUz876M+TkKWb4TFS0R
PQ2SzJPvVFR+ZlkB0z50FyX9t3h+TFqk2CPbDETS6Pexuv/9m/6invBxSABOJzMv41FL5SZ2FUVy
DQu56UrbgtLfyFy8zfyCXWsho8JH87zoIscKCieuN317XcTTvtZUBz872BbZTlJ6twTvUgWPZsKV
WdH0FlXXSkTbqAEURJ0rBK+zRIeeU0PsjMcyvQGa4jaoQgOt2qc+1Pt5qxqYJ1mXbSlj1zVT/qnd
KnhWp/C2MTUvMppVY8Dkp+OYYMAd+dm+qOU1Naad0ZlrJPbpVKZQFVTkQSH8ZfV1KKZ3AixQv7ul
GOYokeGM+eSVwEfI2hHtNR0lz7xQhO4ZoQZroMiKfuigrSVfdaiZe4WGQUAznTlsl1vif37blKE/
T72RzVVbq0w9qCw7ZLqD/Ezu8PUIhJvwihbo2nJZfowr8iCSq5z1hBubA2c5jM/dS6eyYURPy/r5
a4iTImw3I5syGTxE65rA7vBII/Or43Wyg/AOaBsj6Xgv2+n382DtX9M/hlYgb6Bys/RITnbLGMlj
MyyJUWFAzopuWzTofO1NlZ5/v0fOjHNKmcoTSAiDTvJTTkdtwvAJ9F/XVWsaJ5vfjwTQ74s1sbQB
VZABtFRPn6nNsP1FNDtxK46hMcCjVhY8qD+cgDDem/YpEtoLNZBXZoV/XvNWIBceGhQcJc0e/KdA
e0Lx2JahWYqJuW/Up0xAjnKenCyVHJGq3qxSWS5aOIqZ19W+K7V7SX9J4tLNsEEKkfNWc229MDKy
lFyhWlPa3QXRdQfCxoejEVTzKi8hMy5pnFZcFFbldggYaIHodt2PucxtVQcsLAKZCRpXHktc/15V
rvxEa45dPKylmesLHeUqAhKNQY6ktXaAXoHxqBgvnfA0GjdpedtL03ZEiXNA/TkwJTh+9Socof/n
Pdii6hhQQxTx5FZGHNe+CU3qTPTHOpqLI1z/UsGaQQQSior/vEAbNaBKab8xOgR7015G0jpApIj/
qlrvPb6FgI1fSkXY86U8DQpnGEtrXwO/I+ebeWofChmNn6jYiFW8Vudv1OfQrR2OI/o+QdRumjp0
LOsigjQciCgg+ICtRG01JvFlksROqaquHqO+CTXEGMOrUla2DYIItVlUdlzEIE7yVRJG94ahXqWt
D8N4H41PTTG4gXbToqsQAJ/skFPQJn3bxYI9DaEL3d0RG8UOAhWIVLCrMxO149YN2ngXQLeW4Z6r
jTcyS/li2Tz63S40XtPmMZnQy16kVLVsfvr9Ev7qyPmwgE83i5ANUi9LWeI22tOUP5vWuS3yVajw
cYCTU7PrgkGxIgaAga1Z1AcdxF/jK8VtnMxrY1iaa712zdvBXZQKBdd0fv+Ay5l5emp/HP8kh59V
Wlz+yPhWftmAYUI7V+7OVAZ/9g9+N8hJPGSKQ2RJOYPUAZ0QsXHzUYOpAPwdPQk9wket3UrtjUpY
JgWJl9X3o4H6K3c1/rOjLLvGOdPzr/I48gKMl4FeQIw5rZAM/TCMVcNXSrU3obnUsSqMYy/LULVO
LmgKuHH57qu7ggOyjc7Mh7pM6i/z8WHwk0nvKl1KNStN3HCUN+0s2a1ZHVMF9atqwowMvwm6RaPI
HslCTARqV2xzVxTCVadP60HCzhgeT2+pnhjMxzwCwMt1q4Dly7tug2mhbVThNs9rJ6sAoI3Rrh50
NzIkjh9rjT3zulUNJ0OqYBx/lBtVUOEdE9egiZqqrSf1pRNHB/ksnv6rzUSPiR6nhd4xiqyf7+9B
qqKkaGvYQAVS8hqtje7Maj4zwul2LVAw5gJnBAVViDKd+PvH398vGmzBpc8oYX5x8gypJA956BMg
6AU+iYJpp3pJZFeceZAvegfg8v8a51RbSdFCswBMvBSDEcBUHfV5MXWEQqs52a7fQLDC7H3bHmmG
ieBSL8pDe99dtBTe/j5IhG/Cw/JtLNCOp0arHfpwMFzpYigSBpLRc94UmwgY3KSfCe++fuYPI50G
X7E+jSFODO60m5yg8LgbI/x3PQ6HTf2jxFLRwh7d3OQPzYt+0a58m6vgu89VcI698uWJRRsD6WU0
g7VfOsqy3jR4HxUJ3SkfvocX7LUL3MLdekPj9+Bfzg+aI29yz3r9/fL6KgAltiV3tBZCKiiWz3uk
0dJKSkIG1u8tgpf3hnKhcENEOA02Nj7vKJe4oj1tOtHWM/sc5oG60q9HE6qSJtRlvgCUwWWHfYix
1ZIAVR+Q9pGsdmUq7cbUAP77T7p1Zeq1J1R3ALHsJLjspAZ5JNDE6GBLRmNrZeQtcZGvWs4Yi07U
5rsoyZ2EhKpMKbSgXS51AhFKsyNQBDj1IEnjKhB6e+6wB2kwhJVLqgfN3vfTPbaKC4gdxhKS1xgX
NXKwE0Tf88tghSsuLelvipbftcOIGLhix62nTj5C5NWjLBdXY1/s+lJHwqe0x34/IEO1uKWp04zI
oOKJZGFSo23D+LsRvagd0Z2PY7PUFraB2hCNLESMKrdGIIVyo10Y1eXo74zM36lisxr1+FClwv1Y
BEdFy1xL6BxL9d9FyktxIq8LGaeWoL726wmyb6VvJCnB+qTehhPgWwWpzjkynuEMXuVi9drSKqF7
0N5pifw2D9Z7I1jgr3nktOr2fjMiywtKIzDKyzRV3sMpfbOqfFWGhmtG0V5i7mTzSi1wDiqgwJHQ
+vF7rRYYvqi0cCRn4j/3Y+X0hm5bWkYWvs/H1zn4oQ3osM9I35jE02w0fGMB55tuKexbDXh7W6wC
2Plx066I7pG7qfDtjWxFuQqkywGCgNnUW9Oiu5B1B9Ek4SvnrdFwhxvlMZRjdBsfAsiYikKl3n+Y
5dJJ1cgNtfsJUXM/fImwNh8CDZKEcpWAwC20dpVjgaQmV1YJ7kF607thO3Sm3RYDWkmxHZbInwf4
7BKgmoJ+Jag0ivULdVCRmiEW7pGAwN/+pkQHdS6s6yIzXzMCxzohCZcuAmSkoohQKlGQ/KZ+Nr7V
+pOMWZOUBeu2fVdjujRD+j1KeCkoGhwzlh/ojcG6Qnro4MsNC8g0b4JY9KIcPOUsITEkzZ5eQUAb
L9SidIaochMREaU23fWav46XScMyZqNn8zHr+osGZD09dlse1RWWe7ghcVOrIqhxiSLf+5xRV2t3
A4F3291M0t5XJ1gxtyJruZ1gQJLQRGbtNtztBsWeUta3KSlFMCOeH94p1Y2S9RtUY8kMvk2LjUgc
rMzwIjFLVK6AFlGITGrceyLEEHAzji2n0rxEyRFiktx8eEbkwk7G/Yh5+eKa0CBvb2WtJ+u6nU/D
SqwH9NF78NbQlnHmSureEZKFI/Uac0cFxoNqHIxsH08icknIDpH6JGF8kHXBkUd4osvUsssMi3pG
ZOwg1dk5EsA6P1NyC6LWsfUNt571TVDfFqO/D+dqhYHWGlKSjcHTDCh7AD1jMI3xiwTXNbIAMEXv
KdlDwRFh1OBF0L6bJ2yLTfBiCFToN0pYXAvoY9fJ+0xBJEdCL6QWVzaGW+rWzSIRF4AmMXFw7tvn
Vq4Q3tpJ1VuKpl9v5K7eccgpSCU9+7Qw5hdCpdUepxkUWzBuUQe04HjCDAS75r8Y6GYYd3V9DAKN
KinHqfEgGpjC03FRp5HiqO/mVBZm0ljg+CLdwRqCapm9DEp4CPveDqLaFrIbSC3kXh0791HM9+WA
Na10IxbfSvkiVru9UuIdE5lbuX2iT4CcVm9P00My3c7hi9Bd6P3tpJerZBjdCN3EmUs17u8gBjiy
4snGN1SbePlQpemGQXqakf3ItM2oUtXSLiVIojRI4Z0QA2N0EgTxqkknyDuX2He5VlmudfGbEGag
9CM7UfNtC6o7A6xkXoWK6SAmhpcO63x+8YXioRZL2wKbYxTySm6jPaKZ7miEl40APpol1xXvDVR1
X2YJaOmOXsh9GN0OMcEcsSJY7ic56rwQra4xwQ1afa3b97D1L3rcY2YjOROAfdG1w3ZdpntlEq/S
7jkpNtVWEs2AY1P61L2rOtkq2QXehB9xcdmdSwK/SMI+jXUS+LS0xOsuYyyyXd2ONunadMNHrfK6
b2gQrmuvwTSJSqX3+2Dji0oQNzy9LBokdGOMk1g2iWUxhgzE4kwbR+yRiQtVIue7UErOPOFXD/hh
JPOkLIvd2djky0h6spuXva/cQRf6/dN8+cZEnXq7aBCXW+bJG8OqSdbCYUpAh2SRo2ys48vsFHfd
1XkZzC/HwglZIiZGckU+7csFet93Zh6l7iI41m8rhz7gCv3NVX0495a+qOwrH4c6icjicIQrVDIU
9S1ka3KwgDeloLppwnUlnInBv2qYURoXWfmmCrhcPqlHRLpOd0wxKHisgIFp68ZrN91Lv6Kriljx
Bum9Pzba3yK+XJZv+S2Hw1t7eC7/Y/nVl6Kc6igI2//8/EcoGH9+svvcPn/6A8qdUTtdd2/1dPPW
dCm/+gdbY/k//7c//AckFD7lbirf/v3Pl6JbGjU3b8QF+SceypKO/Z+Pn//n7x2fM37PrqM2akJI
LXUQ5f/YNim0luaXD/hvIov6LwBwlCBkoiiMOZYEa3hr2n//U9DVfyHdAXaMzg7QVmPpk+ZF/ZOt
Yv7LUC08SaCzLAnD8qP/JrKY/wK8ggwQDWpUP5CH/ztEFpraJymBhWMpnRTDAqaJ1vtpAjhVTZoP
fQY3WtJpCLZ2ZB0HbieC6PRpxEeRcu3o6VQ29YqaPCzRau+nR0m/rM1dQsQ04MQjGo+6dlvVsKt3
abkThXfocyTO8HGlJxk3FHAadT8ibfjDQKlEv4pp3tTJAJTzpbMeSvWSyBrZvY0YRqsRsm9kuaPF
XTA+JLBL8ZJcL0RKhUMMq8v+LRuJfbA57rApR/Agh0VayY+xeUzjnaTt6Ix10262ruv2VoovY1zu
q6RzoA04QoaNZf5kutpKby7zbEtDlH5K13qZfNGljoDFWXKY4BVQLn6L3orJwyEUJ7RF5sdtER+0
jtH3cJ22zvgDCfdSdKX5or6U4vU2vKw0VycJGuwXvFH5ZC7Fyp13yiHygreipfhsgzeK7lVh4wd8
zTc9NGw1y+zMeMBgCeqxnUn7iNCz1A7F3LjId9E9L12hhFKkY+1pkhGZl6PT4QBCcI6WPWGYjKnU
W9dcq8aPgRJCSbtdk6htB56efm+mY2WmVG719SQqdKthIH8joHk0jkkLLEoDuqyhdZm/l/SjqE3/
xFbMwqbPN37kKbW110P82glOzORHWO/l6nsloKpFPlVV36Hh6dWwyjMQthgJyuJDrB7q5JAIHl3u
EiFNYdWaR826jTCXK1GeX9wxG8C1VLKioUTeU3eRxrf14J6OdqfeVMn3XHgUEZ+k2Jy3V9gU0RW4
CQjF+tSyFcvNse8Td7kJ+nZV4J843WrA6hu3zKEBJvcRjhC95zdb2tJBB9DrWD2hyOrUN+pTvsK4
U/DiVT/t5BpBF/WyLG7M4FsaX5Uo5IKaIaKSLKcQ9j78cXOe0Jl5RUU1ZcFZ2q2AEZx/k5W7Un0M
otCNi9lGzrjMfyy8AeNQskuiW2m4Tqy7OTkGGmYrK6WyhW1J99Bt56sh85RIWJHIplAOtBfL38k4
00/yXV4dZO2pVm+6GF/uVVRwX7t1dDW0V+bkTnuLOnnj9NkPNJ/yp+ydtgjRvy6uIlx2RJ7FAwYm
9mvdvB6Eb9N8ISPOp+GAs2CTwJgnq4Kts8IkcTn6k2frW2IPdFt2teUpt2J+rKyrJn8w2/uw3qIN
XA63A8Bdsb5prbcchnBGpV5oQSsfC+suRPYt3aRcHjszulTlS9+6krEaSKJtH+66jaLcqNo+G75n
xjetuJfjS3180baT+n2osOi4kohLBf/VyG+a+BLTNMx7C/G57a+HmbxU2mvKVdgiX7w1OmcSVdvM
jqW/Kbr7udIQBt6FaNiG/mvNBa2sMuZ59MA9OWK9zmy/+VH1z/lwKyYH2hRBewwook75w2zdCMZD
0L8O6lM6YJd4U+gYQN77TmO5w3wIi0tZv6ahMqmXwfA21XsR7Zmgfoyk+z5Beq3D1bCl3jE6Mt5n
k9Yik+2Jm9F6yAXFjtrBSeheNbBWMOrcTEFyoVfRVTdnN9CEC+Eu50tGdFkErwr1lTV4GnBD7UAh
xbaSFwT07LYUyAiRBhUTO6KoMEnPBgU6o+5gF8lrsRrhFtx8uMKu/qhOf2QTcuN8cQ9Y+L/JYOVM
enonocGAlWcphag/kyTtev95mC/L0MMmtIZ8nq9VNMdXYrp4AFCsvqdu4nvotA8I47qCb6eAS1YY
ybvyrXAE7DIDC+MITuNvSLDYGfYlDsARY3L93ukCQKg0JK9zyZPiDVamISdGddvBT4j3UbjJho0c
PpgDCdkzPXA2WNGsOz4yvWgewu28VmXPiC/EVXO91HKoYHlIBPM/KJt6wxmixw+CtlG7C3PeKD3y
AyuKfFhj9+QnwDV6d3ZDcIMCYV0R78dYgh13h+pDbX3r4mOeb4L4IvedPlpnMJI4z1si21VT3gA4
G3tb4xjelfORT3FqckKdZbqfWEL5OsaDenCju3mFeR4GxOghC2gSjI7wOl+hVT3B9ZuuI5XqCtwq
HRW/rZW65hOWeIV0RMR4rB6k4CCBG//W1CtEgav7wIWEwEGFg5O4ionVkAEZqZdsyOX03J71x9hL
3od8o08uGpxJeq2MO7QrzGY/Reugs8W7djWvoheuGn+xYr3GD7CpvWFYq/gKpt13Wvm5ftwMj8AP
QHZCvlcdfXbU4bmlkoboPprEiIsorpojd8HJxC02XGfxZUkn1ocax7XBDGTXgXtOBeuXiHUJTwj2
ZbB42OFgm/K5YtnpSiq3o2lSqtU9aV1LttTayjHbYsd7iRjlsDk75Jc74cOQJyF51c5DplBEdeOL
TLeRpt7Iu2jTmjbcfixwXjWPsUM7gno+uqjVnsmmfuaeH/tHp498kunkqh4oGYkJhXKlc2a3oMiz
ldbmMzrkBRXzyTa/a1fti/VSHU2ndYWXao/klfVq3hcP3XOyz475a+gU1xg7dtfUBw3fri9pFR30
W6qGC7ALGx/lwVhl9xm8Ld+tXMsT7yQw8BTg7epO83yXwp9L93xfDy5+MJaGYOB4wBq9qdERp31v
hzVgCbo962LVrbBx3+bfra1w1+2Ey+pSfSQtWy3acBja7pJLqunOuXK2shxJv5uok8Tah6yQIlhg
kjut0zva7XuESR50J9oZN0SN8HZzV6GSzrF8MToG4QOYOydEcmNHwjM8+ZfcutvMjb9T3jwHWT0V
nVROX+MSeH+otQfIXMZVzbcTbgcU4+R72uftXvsRvCWBE3I2vPkXCY558sLBmi6aS6pECK6AEPze
FS6+MWsMvH9oZy2QwIx9OW8mxHpaIDR/ThZYWVl61pfLUU+4Pza7HoKao+ZeMTmV5aqVBwyqXXPu
N8Y+49uXex3FbRBUmSNVLvcrFerqiLyMUxyCozbYsHlQfYns8NqCAW7dgjVTkUDjxaz7u2B0Lcml
vBX7Own/Q91FERHHpU5a8XuUjWXKgdFRzbbcpSJlMRT/oUkuoFi3VVfWxog8uVzNgh3c9ofubjxE
69Bb5HQojDn+DtP6DbclFmMqJdLWA4o2SKt23WUMuhIIOe1Gxw3WRnNyo93qplNeqTeTU1/wMzrx
71lji+/zLRfvkU6bIz7iS/QEAsjhvqUg3jsZwrKygx3LuCkBWKdYWYModefNGFxk47bAcLBFE6Vf
cz9gzarKa/9KcExuumqr2024KlFxKta9jxSNI6V3uQpfzPw+l1s9eWjbxwFRRaSPeuiC2EhsmurY
hK2TDLVTIPeJz0V2kcA1WKK/eHShCeKZwT9866llzUQwx4CdYXxRXtXYGPxAznSLyZVtPmSAx/St
D5zK96myg5jeAmyurvF0Egi1kaHprhOgKdZx4no0/B1ySAF0N9Opx704rdAiiTE0CtdRcuhET8EI
nLayiF49wWm2SpO1cTle1LLT3FiAWWRA54YzkJFs8VIA3+LIzxgXyPm7MOxL/5ADPyhMp0tuNR25
pftGWimkUdNxQnhNcyTlaKI02I0XlnyMB2c0PCq2MzjdJAQEt5ZFxxK2nPpP8Y6LTkfgy44e1Pf0
AvwsxI7kWB1ZtBAH7V6y435LmIlIDtG2eR9IqIhcUMmdcXdQNuDXnajeG9Ij6lnxt8QCwx6Ndoms
kot/bX9nSK7SeZ20kdT7RuXe5KbRXDJAVcL/xYnjTXbRrwJlUaHBnJX8qIjWlrCRCqe/HgcXsjSG
DIN21Qxbtb7PszuCpWz2jOYQlJ4/e4WxL62tnHsl0gnqmtvd95INsBDNJRejbRN767Lfy/VVIn1P
g2PJ5pCkqyE8SMIuFnajsUmSjYWPqLKqehSiHgfqwyspWPk5UNCrpbuh7/Lghggz9kZj1URrgwSF
Mvurohwn8y5P9nJ612leCqGd4v1j7sQOXb/Q0Xs39Q96cFDlbxgI2gPbSL8JEvzUw9UwERc/wz3o
BaDVLnaq6Bp18kq37nRjJ0brpWv4zX/r1DXvsBLt9N6AuQ5RYMBRBocDII+rkMTHfDZr0uSVnrr0
OhVbFC5msBDFlUz+IAGikjFhd+vDa+yk8OcyNzBc7S24TJ24sEvOF2En/hdh57UbOZat6RcaAvTm
lja8QiEbuiEkpUTvbfDp52M2MFOlTnQCB4XT3VWVUgS591q/FTeMh/fZcGh/lVAmNro32DSdI4KU
MmyfMbE4v8z8wRjmndr6GQxWivURGsc6iRBWBC1VTvMSHwYPy6dYeKg1FhEZmVeGxwo009iWgs+R
JYh7NnBaJBR8jATvksr0IRKD2nEde6AljeTJib82EVHi8pW4w4al747Pjpwqxicx24bLlr74YTM4
sexC/k4fujdatmDhVAmZ2tCvIpbm7IOOrs9W9G4S/4VhUjnPJQRBiZCZwL3e6a/yi7mna4NVJ3mP
u81yTZEQBY3OSsfMPPCOIXhnGGfho7NiqJ3RFV7ZS7qY/jVP8mH3JZsuDOczvZF4RuzTBbXXptD9
tWeFYb0g9n/Dd5tpfrTRNuIqtfOLdGMyYdvachadnrYVB7U632p6XigvdiTbvM78urvaD6+GZc+f
3CpOZ3fHSt4t3VYsAzZgfjBUThSDuAYsy/U/ybHxIeZXKdyy2w6LI/HDhdsMUMZTbq45euWH/twx
qo97wWk+degY0GzbeFtGtKguuXMeqULHHvXZzU+lgH9uAHyhNjrrPGoyEPDdxqAYvEaycWi32VZZ
NW92i1M73ciKmyWslfte4lFBle/2DSK/7XAh+cH5hHj6lkJHqlErDPZ8IzjIAyQApYUpjKCQNhLf
KUlzCPkLOyMstWs3k3xaytN4m534VMVuFu37fJMMnql5WXYYYg9XwIITVAws4ZBZdg/Xq+r2HB3F
5RQ3z0YRZMhTK5c/J8uCXj9OgE+FXZWBirDPEWq3/rUomNECXhNa50a3m7FYH3nE+vjSaX6MZbo5
JXuhcETSzIrjojzVmLeuo75rFDoPcaPfma1lM+9B1hfxRTnK5+Rwe81bTvGAdgSeRPwGtelYR0Pe
CrqLeWrB+DajS1Er1J228Q6pTtMTRbJGUAea275lr4XEuXzmLoKESmun4maEZlpsFIFQaKJlT2fh
zRycsbUnV6TVatC3mYuDToo2SDIcSXNE8l0Hv8VO2+vUON8vJ41Y9e4635gOtlVy4nREDKXx91Ai
aJ6Wk8wxPB6Bg6AEC2G7tPtRvxepQqEQ/ZEoe2uzPBetS6o97TlqGkiDz573aRx1MPDSE/tNFgaC
5lciP/muuZ0MJWjLTYNZOr9Xx6PGum76vd2QN0usq+6GU3C7hqktbgltqZpXTQzm9CEU/IrvrXCF
gpXI4e+uU2IeTDSn13ZfAtHoDnsqUanIs0gxlm1+08Rt6E4ZAEJXZJDijelIHqFF7IW1ZTHtOXE6
NxxcSfbiX+v2Y27W5LdqX0Z7SUW+cjdiQuA0dknMLZx08WfVoQhN1nyVXeEpwcHUfCEMM6/GJvHC
bbkfQnZTfZO1pE060YFYNfxkk07lh02x0B3Xvp3t9HfB5DrK/eS4bgsxI5C37BB9Pt0iisC2Pcwf
yyF/HUiXKFLq6mz5ymsBOy0+WC1uCIBRW+cRRohWPUNrl3TXlJeF2kn+uP6urWFi7UX28Ox399GJ
rEzkyofuKWJjMXD0Ox0oDIVBNAAt+NsYZjjY0IbLjnIAeiF5Ut2ypBESzJjJl6Jvms/ZchsDaA2N
PbhWkPRPqk66sIvESHI0T1a9Xtm1bMMyAmAHBpnmI3tIbV7/xXI/jdqhVbUG63jlZXHUwVkT2xiO
P7vXemM54wuNrHrzduuuScviTrSjrb213/Oz/mG+Un6J8TBRnPI9IwnxZOgu8Mmp/FaHrdpfjXLD
CRKDJ6JX+eajdERSOu3qVfA+Bze+zJcs2lSpNw1o0p0h+URAMQ8nw6u2fAy1xwnHkL0hW+CKZQup
LW5M2dXd3qMNjiHVnj3uPnBOQi4zj27z8NSd2684yLch2XMk0dlrZ4f2OHwAZa5ZTcpDWjnfi+G1
yZ52JOBERT2b8yFMHXQ98N29jCoXQsQZuq3APNBtUHLnDJ/M0npQokZBMS3il3A0zc86N1GYfj06
TnvE9IAg4ptguLMUwKlHeB3iwDCdNOMNtaODecUf+y3cPJzk5gYtFr/X9JG+Wah9+UW5zC/yUTnn
byR9V1zLT5HsCBS400OonJP0XQ1t6dvwSG65rOeNvM85ByXiIZ3pAWj1GWJfl1zeso6Ax8YZzr3l
dKviyeMamAnvRKwQ2fIDf0doo2j2h482tVvBpu6IOxYdA9UcdNej1eezIPqxW4EXR5o24CeR6OvD
7ia7pXQsCUGvT+EQCN+EMwL5dFHQwCmTIqNfWg4mclcflid4iqo8tpEjQ7hftOhe4fvhd+y2pcR2
Ork8Fhkd8Z0/c0G1rnG741Bo8x3jpFA7VnnKyGpU/Wl6EX8JXAegSixbv7/z6QA/M+7K1JHJ5brq
d/nMo9cwUNnLfcnDEoK6PUQxTi+XGO2mdzktY8tHcoi+K5gz1gm+ZE5k5KkIh6SFpApXWkXfnGbu
1LrxQmOtQzoykoHsifatABPK88ijx/260dzxvs/cenApsCtEvDX7ovAVBrbq1EdHgL7121AuMBg3
1YtX9YBLWYZyGVCulzRckYXILbCD3k2vw3N+4MTnvrSFV9YfzsBw9PreFm6u8AyDfm6WE5KYnvGg
9egnkvnOyo3wpKyaCncs8RowxW0HGP3X26f+ySlFlRsfZmRuKarjjI+WM25ui9mfukWmFsWJ99ld
ThypW0u+hkydl6s/J9zrBfOisKfMWqj8MtqayG8p+8tYRSjMcpTpWE8ewexBeJS26Vv91hGKdgvm
mT2gP609AK2TuNqT1fmjeNefKpCYSwcdEdqVW76hs6peGm/ywg6X+aV4V+/nO7F+eciis5HR4sDF
GtwOljOcMMa4WvI475Rd1B2FnMId4jmFu1q5l8KHzGLxdbTpnQcpfh9YuD+X75FZ6HW5IIDjX2Wd
8hd+q9fkjEMYcSmbrOKZe/qecm7Fj+FltRnu1NzpDpozHkP+y317mYMB6O92rzU2tzt+CI+E39J6
jSkj1B+SIxe8B51i6x+d4iVu95LTfGDgjbL5v0kheIMDqboSdRI9td7yba1MMyS+5JCRqyHj5RYs
HZO9RPYFXspfgE0KwzBTiWzj2pQP/MlAbe0FFdBNdRrZNbkQAFmJEAhfk1cZ/aziHETJhaDqHbJB
ZQitFZVI2JjIxGNSae2D+aBEdpwhwXIsJ9wgliM/a12wXZ7bXPZV/qHaS59Ah/Sn0dW/b/dxhZjn
gExzAe78a9wQ8OWfYBiqXNZYI+KGpB8AkTlrAkE3wDAsoyGOtResHTOTs0vS7q10yaUF1lALz0Dg
pbstcyOnWOuUjyK1Awl0JIZUmw63CJUPSMxM9x6YuImKWPSFzcAb4/XMNTBXhHCeEqfaFldEixhF
LMmB1rG89JlAM4VmB9t6nxA9M3mnHiY3a/2Ab48p9ISNoVVFvGltGVWiR/JvYk5COyShGBbCzt5W
pJDCZ9/alR5vstdhV/klLJ7sy2iDXL4HcnjkxMUeV0MwMxLQo2J3qMoiZ6SeOmCYB4IDvZi27d9a
zOWfWnxAOIOPV9VQwKB51X7Ax0VkWV3aA8IBzug2POnjMMNE+5hzVNPrebfJD+Jt7N8rdwGf40dV
t8roVSA0ma3/xRrwn+TYH5Dlv36eH9jy0ClmgYwROM3ik3SowE5Kb2EHuQcLS7fMfUbsIgknPJme
wE2u3uXaXRZ+6/01Hnx1DhLttMR+XLukyYPEEfhqGTyv8S/Jzd2Y3lzm13MF0doitnRv4l0qI2O0
MZ4NH8yXSFQLTy2C8MuS/AikT9kM2TECU9eLLUCKK/Ex7EpyV1pH6hg1HZATdCj4LcVdfF5TWdgY
MS8lE+nWx+KrAU85gdqhBZi380PqzrDyWyN5GZZzIh/aZGuoezaijD8O193soztcZWHdLtM30EB6
9pZCfk5uiES0iy+LFDSPwFvD5+SqjOleo8JXnk0eO66TeGN+iBE1PchmHSV7qMIdU9GVp8pQfUG6
nxN6HBnrgLuiYQ9OOAeLecyyhxRtmXUX5i4/xn7CE+KVx3hDgzTgDfnhmCgFxntPS232mPpemx4U
8ICZmAWKH70wPcJPDqS6z/dJeSQRvFT3FASB9kAYh+l9lr2iKObCqkN7OcuFjful8DPTXosxPXKo
WXcb7h/OTBgadIzEh7i065lOA5XN8NX/Temzqrv+60HDhWESrE9Hw083xm1pZcKLefDjQ3kIA+yh
iVv7GrP+VgkaKDPZLoE7x6NwHl7Uv7CJ+Gz+9McTvqJp+ira+pnbSeWtXobterbdNingAQ85uZ2W
XZJEJ37VwI7tR6P5pvTIp97OvgZkAmK4bBpmb5ytAKre+EsncC2/R1y7DrvyHR2V+Tfrymj6Espn
TrB3Fi62PPkXjppF8pBaA6XPvq4jGHa0cmPA+2YnSqwW+YOH3o+QokzHcvLb+awIjqAF/cNk7KcA
ITZsKyWvSr1D4D0CeTyTMd/5EB3J+cbeau3YOEsW2kg7Z8NRgv1zo4OG4rHmjMXrZrPO2oBf9MiG
i5/T2m3nKyOGJy/aAQ5N7Ma57jSgcpVvqgFw2Jr/PJ7AzJoJF6NHSE0v+VZPuxpsm69obiOTYo6r
G5LzkBv+OgGrdgGCMjuRW31YSTD8zej7M+155S0MyiP+31f3g1XJqd+m/pyvji3dHd7B5NqDLnhA
M8O3/saVpM9ktjOfsnTSCT+54OcVKLxwouxXyY7zntOEuPOT+JB+kCbetn732qUHGSANvTHS4jVv
bv6+Cb6A3BQmytGkTVq6y5P8AahLezAxpQxNomlPL+sSkLOGvTbk9Gh8Pfb/Jr4l649XhEaslcRN
jD7qxxURLmEoDFNoutIdFAa6bMmf1xNBew3fQKWSZwTe03smesZa/JMDbHMucEXHgEkay6uzFiM1
TgInfcd5LgA9HzgrD/EjVDXX652J/GIFvVoX8AQE7JKwWBPCh67QulSBTqNSwX8mT4BfnoGeNDiP
MgeiKDbjlv0d7f9p3lvejaJQPtkDlIJP5IWf3PPIVk+qKxyLQ7iRdtp9W+y1N+NJ+U9qun5OtvHH
mWqLjJSKZ+GIxt48LA7rTmTXGKAhO+zyYgWgM+FneQHQ2A8f8SZ+sY7FY8TAQOSng27mdHsstp2r
nEhdqVl7wd0rOh8JrfJvL3WQHinZ8oWtvEejjErS3ECU/nY0Qif6qVd8Fue05ai0xY0y27SBbxkt
to3HuhIY2/CUxbZxrh19P214KO7WmVjYwojs0oCeAJlW4J7JxGk2t5e/laVIP0uI/vO8G2TJrnJP
XfvJMAvDqKqGGFHQAyj7DQ0GoGJhXcBvwrlxBS674VJk5tQuo/XebIQrfBW3YQ/mt5U9wcSDwprG
iJrAOoVgoU3Q/kI3d5ufCCOg4hmuRfgEE83P+jt6sfpsfHJ6TDZqpZytuIOdnXJ7lTOImguC7WAI
OeM44F9J5Tvv2joxLe9z5DSPLb5FN+agoIO89ore5djLeTWEgxAsx7T2jQoJwia6zumGdRBt+eCq
nFTrYHx7ZJDOrunHDRwJuCb2QOXAf9+td1BAdimhfwfgitpXSXQEgwFRu7fux134KG9v9XFZkRBi
QLpm10cPavfCy5p9QDeU0WZUT5GF/v0odo7lGo9/eUl/z8I/rzOJl1OXEWyL+s8kyTjsUQbn8DTp
gegVd9761UlTAU/e9ZzCvSMCkbzfqahJWBwGvypP7XDf9CfB8EJHfKtwcUdewc0ysxFEvyRGlAb4
Cx+5S+9Ekm8ngw2eD58FGYmKDu8Ia0DtX+0wjMwF9MmpCy9xt6f/olQ3XbSlN7p4TQqsLlzqbqtu
qzRgNCMhDH8VAkFkL+OWM6LB0OxGKfinn3/ACcYe/ikqvl2Z9eOBexj4jEILhMYeJ+Ma290jOVls
8lz02Jstb+G8nHyDufWSlkHEK7gHuGDPeSRccGBcLNxZDrT37i65qq+6z8IGq2E9GoduU77VmZ0f
/6aRkP+wu6AVohrBREhsoi7n/v98vyRl1JG1/n8WqzI1XchRja5LxyW1bHnXbuWnlEvVKffrGZNt
p6vKYMf6B+2kPYt/D7v9E8f+rx9jlXL848cwbmYn5iaPBRmM0Ihe7ac+ZnquKnLCYhKqKqQuwKU8
t5pXZgfpM3pGMrSQhrdpmPrR3zv1HSuMYffeChO8AUkWDlg+F1clY2Ozpytbgh452n5lBMRtxJzu
Cx5wJy4dTVvpiO5qsgB/RW9gm2QF6Njk6Y+2rSfkYrKL0Rc/jXruP27H1EcRqtsmoD97MIIfmxe0
A314hzMGZOAc4RNjdkg+04u+zwOpthXImt5WEe90Tn0y726uzGYee8ovSMNWASKw693NDhk0lVdY
Cgw8WeMl9UZjE6TQAyaakQm04vc/eds3D5zzjPlO/66QDzb8Rb4i//QdrPPDPx+NH76DfGrqWjZ4
NMhfEDfT+wDy822MLDSoseBsGbEvnZ886g+jZ+0qPw/YczbCdwff97FykH85O/50v7P46WRsyfRJ
/UwGHQc6JdqeZ6Q8LHBLDKNBFIxgH7za27/ZabVVO/FfB9U//rQf05PW10WilPxp1OQw8ANH4dm1
7HDXXtf1abrMJU9H/iIBgHG1Ro6Ejy/ovSpgm4ZcwAYKgMOAtbNO3Re4D4mUmkPSN9e/xl2wL5yR
tH3luUC+dUi92x4i31l8bQumi4xlvP7vj++PG/Q/P74fb3rbRGFCV+f6CxUX62F4ni5QjPXjdMJe
L58ZVOSr/IA+iOdce1JBEj2xCeLM+9tH+9ve/V8fLaIV7gFLtOgD+PfLniZhOik3HqxccQjwGpHw
SShHbOs1VP16Vf65Olx3bB3VFh2N3bvp40pB5i7mGly1EuEbdqnbKu+FW3/0C6YvF3GE9UkbM30y
0VbD8H0VvyUXx8dqPyPB187BMCA8Q9fwYEAgDpzwU2LiZRX+VD8Xz4pYke3xm6hJnRnBFmNv7bCl
VtzJaYyy7ul7Ca2/PNTyf+XTr2+ZrJO4T5MF0Xjmj7esMXoJU6ZgulXOheWuiNWa1U47wuhaHA5E
i1YoNvnJkKmhjrFgaIkYirDOQIaQkbsKSbCpIUopE5cM6oROlewELsKGAzhYPap7wqtxv4Ev+cAH
AGPpu/Kcf6ONv/3i8zTeai2I8rOaPwNEql/xK4znLQ9kc2+1xyVZNQPqcMmaZySEcx9gRhtTTw5a
nMcpdPhGi94zcCInF32Jv3Komgf50zzf7jB8CoqvNX5Dv60j7VRmm5NARjZEDcTh1bigiPnKHF6d
byNlEtuALQxgxCEZFJzkYoKA1hmszSgHHW8Xw3XnkycjskgwxSBMm93WcIWvmS9TiZ3CClCSx+Vm
GlKnwr+Ht49jOsWcBWAYqBzfMGrcYvETUeCZqz0+1Fkg5SxF/vKu9p5c+O2JiF8y3rjZQ6RvJLbk
5lMYUMiGYOcx3Y4uOlZ0lWDUvh7ITlasYMGEVPmLKxpkQED1+xE60cfguIOntNjS5KeFywrBXbi7
3Y7i8NwMJ6m6ROp7mX2G3cNM71W8qx5hraMtOFrvYEIU1U3CDlI7DNTAqnPA5ZxhsXD/98GAY+gP
Rx2YGnnpqMjk/wqCjMImpQ2MRxClBjphC5MUOnPLIYsMH0Q/gnGD/unVRdPRlyLKqexog3+cg04x
f4nQy/0C/Iw7YZ/Ir/TR2VJ2Q+ktMjN55rhZRodcPn0QT4NxoglNnjeEerUgKeUvrHSbmv+xMGws
9S4xey2fN4RaDRUpR4GC27mgZ+wGARL7HLbsaxcAxyMmjCo9VcJlgjgsu4eGL6jGQoEH0g6l3QqA
JTuRfOMaeB5JITTRM9NBvU4EXiS5K9mWe3Q0bZGArnecwYp3bQp7fCP23e12iHoEpN+OuIm/mjMI
Nmwwdm/yZRfDATRFO9bHtthhGrAx1MLrC9U2Y/QGF4VgSn0zP0FYrsCquCVetnjEsRIRNW+iATaf
hfgK+qZyvA7Ijlc2xbp58rgiSqAGdKdNvMGiGzXrI0EED1IFQEPBmbMgqbdpdeEAtavfFVRmSyDR
rv8qc/wDftjeL9Ve5qLCgVCew+Y1RUCHHhh/ReqlKNhAhYGXo18R0Z+YPXIHe0YvgWHayRYrP3Yc
pFDALtBw2Oh3M2YbAn8zTwHrN3zMp/l62sD4iNI+G+4sdqAQ/M8r0LQrNi7QCvhvOU4RfNM2Ymep
30I+z9BT+AfHz0TwZ/Ge1Td1jALi3R4Hv0GNUEF+Es1JcIJoZ0RkVM4MY+Aa1KnVnvErSXxMSy0p
NIYDaTLyiZrBgEUiuBnbjDuah6MVH+P6YZp25UMWaEd4oaZ8isZNq+/0eXdT7PK7O8iIccSgao5Z
c6w5k8aH0fDXO3y9nrEfsGqMBqF8DmHAToSIDXXYoN5V8LGxr1Y7jRWp8SrtLiyO+uL27PuIyqD9
egYERHornM7DEZEmoLlK76n9QUcSovpW4qLu7hcoZVT3K5OrIjua71SRAxUjP2/eV1EhfSTGKCAm
Yax5kfyk3Hb8bIpf7pavqNpKCBaTXeIiYOq/QLh80mqhDwAitQ2YszQ6IcCCtNFEUPzbm7WcMwPD
xCbV0YLbrZsChBED2ZwjGjkX4uMx7Xj9HKyIV7CKkcL7+ldKGxpURUpUDZbke5O7s7bFnfiOzIk/
JHaQMg33yPBJhTSl+ymk0tDFuUI+jYwooiIKyKZbco0tJOo/iA8pc2PhgcbAB8PrUOaLYNRSvQld
RblHlPlrlFH7uTX5SYmvv+FoB4DBm24SvcN0JDl5/iwgEmPxRVyX0FjozHxho9dhvTbUB2C3ib2p
KSt4KjKqdNGt+sdbu1Nr+Nu8uxGbauNjRyS3NO8kjVHWmFwJBKM2DMEJcurMMcJnZb6v5w1pB2kV
aMJZbDdpMvgdWxA6miFANMqiVJxhAit/uH13esCl+xiDO998cR0a/HLeETVYP43EhXJAjoRTO514
L+cenzMrmFsn57+c4H+aVQnr+R3ag51Q+YF8yWabkz6B1U5SPBntL/o+MoJQdvOdHZvCVTh4vmOw
Tgmmadsir+p2COXcCHI3s8XpyN5rrRwVGU9UuIEJhQ/No6Ha1CTMKOc7WAQ3H5/WbZCzBmXjtwYi
DO83X5XhNyb2v38jZXUa/xwRGYz4nQzCCQjm//eIOGtmpSYp0/foD1hVCEslXOFmCw/9Y/2YeQ0H
AyKYcb+84OdDy29HBMPRc704IGIkNg/nzM8RI/2yzn/bQ1TtT5A8MbX0QWr6GjD8Y2RbCB/P45T5
NXxD18/syuer9buEjb1eHEM+oDiliuZd152IDGdxK5EoUaxM0Yy6jqiY1u55dC0bgErpXlOIjOHS
Ruchfk2Rkx9XPZp9+woZ/CQJva9wHaVPanq5cK/oyPL2RRdYVsdtkdSHtEeWPXV2NF0t5V0ot8Pg
ymS7PSj6DmCpLbfWdEAEFt884L7ZgyZGAyF5hW9+yC8aNivo1B3Rsxeo8njHIYP051oiu26PwvRE
GT3au1Hayew+g1OMQdW6I3SHGYifVulWmd/xygqb6DDu8/ZB1c7a+L1CJDA3G+2wbBIWXnh6oiFs
dOxAbca+L1+zJ9hf6gXxRyZ3sgY6xpQRbqbl1QzpzvSjBJWAF7WPJtBl/gBgpTR4Pj1p2U7TvqGm
NTuWyrYQNjf+bHlfEpAdHcTabwe7R8FckWNKcizy1OwyKT53VDk/I8zSp0CVv6iBWqxzIfkIpzpO
vNmvaHPInoQZk9LXgHKSPz5gD2AAk3Rfoq6pcnJHOgvstgjdGwdLJwkIBlcLyhqKqzjpye3jSGGi
KFxel4ELHQXuq4UDEdzZxYyB/PAwbJJvPSCKpmOqY4l+AGKSfZ1r4SqPPv8a0CIFbx5/M8k2JkJB
r+LI4EpCrsKnJdgW5SP40tpdGein2l181GLtoY+f4RvyW9AhBrmbyI5B1rWjzz7xx+zM3ZUWF0O9
OQJnIRIKP+t9whiwgGmft13oof459L4ZLK6xX9x2O3mjz9LhZjv+2tOuyOVFJITdnseDHuBH/K4P
6KCfKw8Di4+4e+LKcZIHWQSq2MJPfigK2t5VPYhB6XV8hlGA1tmi9phAOuiDYNrQgvE9CczzasVd
AusIVX1gCFgJFXW/lnVhFGDp4j/OxsF4jA/GnfxdeeVTfBT242fzTFpK5aZr8sPsGnzoFM/g6Fr1
qghC8PjOF2SQwnE4cEIwDRqegeNncnFMfo1nPYCG3FrbeNs8z+5aVWX5+g4RCiLgPbdq45j30l1y
0R7q7UoBDHgjcJra2l21oY5ka0Bk8jNpn/HxufcBE48xl/Gq/0bOUrn5ff8tvaN5a/fkG5CgxMza
1MSseLz7o7uSEvy0+n3M66oGXPWdaUdcNE7zjUo6bB4m2Jce77Lsjdz4i53nrkwxH1joDfJv+ZSm
tdKORI820G6BbvnFmZS+Hhg6yBUQJmwLenns64sAZPm3Q1D64xnIzkpeKC1LLA7/PqDlpLaWIebR
VIO6oA7XFt/N9/5O2iwblK5g1T10i8NXfmixEPwVQ1D+yG4pXA26pYIk/ydS/B+IoWD1plEUlB53
ntZ5Kk4H3705dXYI5Wukofx2GhSGvIGrjNNvil2IDsw4Vzke9m0UnmRnbbOho6jwMGuQCkOmirAq
5yALmDsZVhVPhZnBoIYIOXYWDMtmYDyQzB29QxOV1mcf7fWJ8OiRgl5OncVnKCpZCXHLy+1TjucE
EBVGO6ddllnKIblbW1xAysLOn4EO09bGYYo7e6FfIzp0yaYV/b6+Syh1yt8nrO39RlV8I/zQmcTi
/pjPXDSDI4R30oJS0ktrGyl6Hu7KLd7ZoElPEiRP77Qj6eF+yt3kmlg2fIW9XmwQe2ANomg6Oq4a
eZJSikCLXxBdtZxFRHpxOY2bTDuNv3JXYYtd8oOqk2853jjcXqMED41Fjg1gZu9lMo/cQ23Zt3Bv
wIa3PjQKuUQuUgQuNT4HDMB2+imeZg4Si8X7Pgz4FE17RV/T9B4STPdBYWvggriktrWD0EK7K8du
F5+RUa76bmfxUha2b9m3NJe+84yfc0SOmG1pRgiZOHM047eJ+1+7ORQ1NeQnQsedOl5/EtDvDHSK
rpTxO0AS5DsUM+ucj/po1fThjBfUR936bJ0bOKurQymjm/eU+UjnMmgme8/KjM3qKcUvQhzmwrBn
SVgD8EZsjXqfIEGs7rTwpFrvRHdFsHBtjekFr885r7zsdkI2CpjkJMQ5srzOKIe3uBX4dbKP5asg
wr17IGkg3Y3CRhMuiXE/ktYTX5HdjYAmIRTx3UT4kC4+t5oP3df7YFG4dVR0wR7NjDMPqjBsFtwX
EuHRrEcw6gdJ3yTA0r37W7iN0KFPdiR1xcxxZOEf1P41Ex9UK2CpiFokIRhsHlc0ehLcRPcmDP9w
gNV6aj7QwUE2nG0O5O8iqfNKdIeOfPOXfJfQWm35sn5XZ0hZHoYNZBvwB9mcIqQyVy1qeC/ecHqZ
5bbEOnfDRY2CFFVaG8TTFpCz1MldJ+vLNQsn5ogFxd7fmgDepDRQTa/naFH+BdemfvYPw+U/j471
f//H0WFJhVlJE0cHboXTapF1jA8II3ZJVC8fzRKkmd9c1Gf8mrG5TRO4hdRPAoP5SHDyTxhyT3iP
UbIi0EaPnbOto6t2KAyAYLgmTobg7aAw6mBX8NbHfQV61Ss5SyPfKP4kxwCOclcu0GNnB2ZQvmCM
GM90TFlwC6arHFfUCm1hf49Mh6cRvd9g8YaDXlwYxiDMXFrtItfsv5fJWZef2h0sP0GXCYYwEFFl
g6Rox8HtCmzqdsr24eJAHo6rmWrLrTPwWqxv/MpPUXEeXVs+6yBZELLyGLnG+W82z99SlZ9DvaLq
pP4o6+D8U8MVatKgZ0YJ90ecyHd2WmEk/YuTGheNGdRnejoAgfMjpw8tNQC75Oo+kp+h9ndNdhLl
fds9GFNkt5x7ElRJdehSKmvj9wa+RbTVa/kx+Suqwy2IVk3s9xP8dHlkU86xsrP/LV8VPv2vMXJm
lEcFphAYnfAzqW3CmSuypNWNYT0vGIRMP08Bk+94jwaLPOS/yHrkP1heoTD+/2fx4xmMo7gT5Y5n
EHhwZz5Zd/UWCx5QYQmLxSF7aN8HXznhF3Cmxzb4W1Wn+lu4819fBok1siXTk0Kz379fgn4xKqEz
2Rn5Mno30/3IYGYHQ/OJQssx4TGMFG4oXkvTm/GyogN1Wf7rGCzOARTNcLoWx8G6r2+gBr0Pge0O
jJPGUY1fK9EhaS/rCLPYlkyV3U41Vg1XOR47JXc0HXOhz7DapmTluiZWK5/GDrSSC9kaJImT7D0F
NT4WRxqwCYg8EsXs9ILbtqtNSHAmwxNHHnSA4/KYeCw8THrILhr5dwUo0Djn5ATcwQJ78w0uC6D/
6qCqQfYC58/dXyN9E72430ZYPPLYHSMXaBW6A7EXbBuiZ9VNhQ0/NJILkFt0JD6yTeAQ+Vi0J5a2
DAxsxQP9js44G6QW/rjACkuBEYZVO/ZI0AJHRTstM8nTRehG0XGdVlNA5T16i4qQxE1bIgD1SzCf
ij+dltoV8gOuj6d3S/CKVwgIySPKDX3bDSafIG5veI9faxCHFEss7zTeT25AcFuYjDIwS4S+gTL7
IwWXJct+cNM2dcCAHrFD9SsGlNIgwkG2YLsjJhL/N6Ei0J2chALexXnDhdOPDlF66mnScLseC2W3
sIMEcvwgx1/80ZLfkCMp8vcACyLfXvNnYuTewiFCq90eR2RGkdcqiTOhMt8i0ud+5v9NrSsXw6wV
nJ3HobjLk8daeiKuYaRVBFU/RvWpOhrkkUS7FCQ8cybFxW3QkNeV74rwKHOEtQRz3hFMU6EAH/xU
IHzUKXlma49VcO5eDPGzvh0gVPQPAZPMwvfjKYtjNveLthduR2k6IGK8pZ+zBOaqbgkhXcpdWhw5
1rmJTWdWgyVA2F7vZ7pHkM/cCSlWT8T3G7k7LdVBm++lfC9N71ggoF6dOn9G9qbtBIknwrvdiMgg
z9MV9WPkY3rEKZh65s3lku/KbTwSEu/1DUmKno6YJqTMwiFiYm58FkZN2TXCHSOjTH/t5dPSWKox
8oLRmhsje7GqUxUex9Y3FU9g+aL6czy22BhUaJNtkQVj4xkfBvco62Kzq0M3Hnl5x+3/Ze88dhxH
03R9K4OzZ4HebGYhOlHeRCjMRghLK5KiJ69+HmZPY7Iy61Rhlgc4QKPR1d2ZciT/73tt62VvkiuU
ntIvybGJGJR0v8EW126yjKURv0cTqFagYnJGx0Mefc1J4gpkMDFzqZl3J8El9AnLRMo9qy2Z8MEw
yo0WEnxnNPso+eib3QCs1PiMgkntFJ3DEyA1bdPwYtmtAOg5Z/BO4/TgX1hDiDcM/h44+kshAdFy
En1LM0X8QyT009neTkNMjB4sZz0iAmKR3Vr7aMv9caRYwHpmQk+88KsH/nubd/LpFb3Jk3I0P1Tv
vr+Zi3b9T6uS8lfoHJW3NEyKFsKkX9E5iJWqlSTgovu38WzydFupdrOHpoBou8BXYgqMroQ8sQgC
w+A76uk5mPX2ce0kjTdbZbBQwebhQiEZ4l14qR55QvbFErcuQtd/Oqd/CKV+Oxp+esO/nE1K2fR3
ISFJDHDIjpf9ln0ENlGjUhn4/Z/bs6S/+oZUWRPpXyPk8DcBfVjrraVnDYIZ50ZGW+tLTwbzyyV+
EJlK8y+TDvfFPwX2/eUY+POr/qI5EfNe1XqVVw0vzaYLMDUDKIY+PstvFJ+rWen39xfnb6nRM9er
UmqKzFY2dbDeP5+50k1MOjVmnuDIfOUZejL2pg/1fY5fASuO2BsgPEPQ60W8/yfWXVJ/Gzno/9MU
TdXRT/D6v/b83Aaae5NKn0eOHL9TjfkQ05t2qswgTs9XqqCQSfGM5nmBo2TwoOQw2YO8c0oJ7THE
58lB9QnBgfcds9epfL8mflWsWuAz7AbC5z05VDhw02eZoLl2KzSHlmwSApJ6sCCfEa0dgApWPyA6
iIdFiaeknbUVg4P0DjpsTjVx2fO4BSIJ9yiVwF6+U5cC5nmbY9N+GrnePQrcP8jWLl1xgWGKADOH
P71DUNV367jiwQdOyeysXcrXIn3ol9XjfW99Qyum19X1vmxK22gv+XXNkKwvsh0DKN3aMHGJo0E1
yEvlQT0hWo21DS0bTf0h3jy990rZG4RFS7Oxk5L6hYsVy17iC8OKTfIKEkLwxUwHO6ADKEXaq9uu
+nWV+mw5+ZEnYK/6mPP+/pqSxd9kMT9+Vnr8QE8lyufmm+unJ949DfVJbiQIlVcGMxSvrU+DByr2
ds4tWOj+AF2jLeMT6zH9yQQWYZ1FqbkCE6Ueqe1dPJgllr/bijgQJHgxe3iNHMIZT3Tu4hJmLEdv
UVF9tJCu+6xe1hxyMLGVm/QrcuwI2lbuy4hLmcokpLdhDX3/POFP4qrASDey2zmg9/cdYCYZXPip
8a0cUvKbNHSxurJTOMfhfhHOAARHHhXQQeGHeF4LG85yPoV7b9bY3B7NjUoELZJ3cyE/szgCDONi
mbSFqW0gM9PpEIlb4bar6k3t0BnZkP1pnodpKYeoCV6H9DuBa7O6j3yCmCInwakuxiueXokvD5MC
AAsZGH594C+bGL8FX9/j0SPaCxWahY7zRZWBI50ifixx3BUHEH+LrAztw3SyBR0PwhhY10M3YuBb
KQb+aK9hKCNVPA1GgyN8mcKGL7ovFJwFVZaI0HgQzBYtjDnaSla2BkZqcgzpFgaDGs55a6ulrZBf
TZgDnBdeA9AVZugMpMe/3lsbBz/icUhgglh6nqH4TOU3dY3asAbp9G7v47uS20yYaPP//uJTrPkZ
+aejYr74NFlXkfLoKjjgny++9pbEBa20+OaCW00gW4Yhed33sgOGmfa4g99lYBc08bgFFtcHfI7Z
vtqr2ZqgxaX5ojt3p38ePQx/yTdpi2mIkezuZr2XE8eIDmL28Dpca/0tAF1QlecrPOS1IR/AK9Xd
tfOodMB6259x4MGPWA8leJ5VbLIet8FjoW4bbJJ7DVosX+NQvM/AsIw7O4gUt898ndFmQkv6NkZb
PbbZ8DN1qTzdKWUTZa8ffPG2ubG89E+lQeSyLfIM6lm1oUiipTisyOmWZO4NFpMX+XbOQ9/AhyZe
eIDSxbNoGfQXUrFQPNTmnkhyAE+YztPem72M0/XJklxkxFccXYXbb689HPChVneF7FVg0UgP8IwO
a/1iWDDmi677rBgt5YDgxE7fIkfBDxj7+sNgrRmKNXWNI1TWDyrBkSie0B4j4xlWcB2E0E/EexSP
2pG9RAoot9dTT+j3Brf24MuNbXL98qgl74RLbKQYjEdsxbRqV220uDO9st6Nl8QJeInoqUXzynVo
bCz+V/HQNvdFvlaMI95+nHrLuxm0klPkG3IP5OEBQotnNIr03hcVW/ARwBrpLn0ub/AVC63a3OJX
oDJl2g7fk9v50+gnTLSUvLdz/ZsbZYEOBnvloASrLY+x6WO/jtmYHLlFdGQPLVkvy4EEy6DjWkOK
o9QbqX28J685sFa86/koqTc7l5jW82VMvEtEH71NFPsN0a6wBZS/7YTi1PKYGRZ0JjX3S9VgKp7p
5gBob4rwX731KA+hVNqAKE0t80e6h8VjithBnk34g1taQC2nlqQC4AvZDz/IMKCAItqT3WTLgMGR
zfvscdmyIRLbHiWLWlvxiBRb4FMW7wDSP+ce95Z15PHcbCqOn5VpuSFRPawC16+o4y9Y8YAIB3Jb
fcsgZA/RWNsZiyR7lPW1dfVE/cG4emZ9GHmsjgcFHkZpX8T+U+gCxdwkR6XB5QexhrnZ5AlMy6WD
mBnnq4DEIjChqcleKvii8Dog+eI8K1hsKYAfdFfVHAPBh2yjkc0/y/qobPSveHANFg99SxYMcNjt
XB2UNace2FrLPfUwPHcfE2CVaPNhO2slfRIAvZDmw9NPXofYrs1l+xBai7hyRw1eE7kKKfdjQsO0
8lgMALaIrMt7cDWaY3w//6N5QP9N7MqDTNd1EV6XoN7fqk6LVGjzSUyuTlYt2x/xMbcrBX0b3Zif
r0rrjqz0AlFY2bkFVzAIMbkulf38UF3AM4NqM7nDkUVBGUwK4oyLhDpgOurFJi+XHLuigNCY3g20
HZCH6xsxUmhH7m7ZnOmqVmZZrUjEN90C8TIlRokwRuRsblcsEYgj+TM5Zl2AQFoI1SCb13NwwoAc
JGzz8LypTcogwVBoaPq7O0bcNfTV617zZY2zxw5+M0xeCVcZgTqqRTXHvjqqI3o9GZ/0HCxH5pdZ
ze5RJwrYYz5XCzIUwKAJFFuIUFPWJ6UTRH/Qbkp+x6yv4OalboYotgswN1kXl8TNfGMDbC3zZxkc
Y8I4YcK0GcdtkjURt5x6iP0RmbYWcqmDgq4Y7QdOhzHA1R+Oa9lRqAIQlncWNT5KgzARxk5ulgaY
0fpOyC5HvYwKIXZG04uVJbmpI8/W8R+ONumfLoh57PpprLqpIqn1BRjPABdt52QUOAMCEpVAJ+RB
i2yN494vHCHFf0aryuLvT1b5x8n568mqQ26xJog6na2/7AqmXufqteP11S0feXAIIdnMnBV1oViC
ceBJ5yskbWKDcS5ogof/AozyVDL8eCg+4oGblXXetOn9ZkMqEaI9TqJ4zZC8ur+JqyuhIq6112Cm
IjdD9shTpDpcj1x9TIq5ly7R+y1p9zk3TwgXPIhvmzSRlbYkthOsm8qjwzjZXVAF5JEwa9gIZpDW
W250UXZYIE6DfYpX/S4+Gu/DmrMcb7HptVTsnglKCZio5swC7Vgub0GIB3yaldx++z6D5wOGFl85
pZuP6MxobqseoSsIN8HFGGuQoXgIpG4AE0BlT+bhCmgWMCPO/43g9o8x59E+QlRGYoQY3AJyZJ40
V0O9o9iFZx3xpXcYaF/MwLLzJ8zMPvT0St3Pf62xAhxmSBWdaPGVEKJI77hXHG4APY0PRcson21l
EizH3RZ1QOm/6BtrmwY4z5ezBY74Iz/HqvHFO34Rl8Jnk9uCYzj9Ktyn73c33REC5eRHK0ArNRdX
IlT1xiUqjJBomt4eT9PL319LEhKgX8e0efFUqVEzNdq+IW1/vZjLMZPiznLSysspWOGG4bl28804
yJGrYOm2xEuX7zuaWGUnEQWnbJZ0HMDv9aWPeikBZ5Dp9Wjr96m9E+l1qVpba3yUL8L9aHCe9a4y
D335g5YRn+WMLiGUu+JCzIlA2CkuLMcgpBjd3IXhAz7l/go3jsqLK5sROQAmPE4OtDX/j9cWhUEW
rsExh+d+tOPvDMAI0YNYPQFUEfYFisLr8+8qgk+B4EPARnM/oSkQqhXvic1CcqxmltUlR2sOPb3y
dt5ub7dvZF6zyA25VnrfwWKauB5rbAwYtyAs6wv7G5bV+jS+AuZNLgG4tU9auVNjALTuWyM6pbvs
s9poZ5nKkHFBY/sy4dlLFMNOqgk8wxxApEXQ+wLi59BV9bW4anl2tXe33nQl4YtEKHDLahfVXCK/
fK/fTVvfCgFf8bA3T+oJ1Pkw7edgXgkE/JMB7GVOWRqO6gctSzUVlwuRPPJH8j7RKdroQR6YuNE+
aTeHGXWZ+Czb4Izkl+BtwZy6uu3vS6QGxGnfkLkguHVQoMz8+LdurOXv5pNl/OpDe7jTExBZ5GA3
RlYe80heNwdLBxVGqbeIV2ZwM9zk3Ghv1dVHBsMvjcbGKgEzlwPkqAzfdSffO6096m/A6FkDIK9q
WIMvDBMg/cw9aBXRujuIwDFcriK/fZplLONlPtJgdJgacq8gNR3ZHHcIEzwaZLjjdmvO+vjogKIf
cR86QpdELTLc4mBkDMMcBV+EbntjrdLZqHSY6CWhCWQ0FyUSHJhxWLCcdZwEjBc8eDM2i1pjhwJu
Je9yONP+I2/9rnZZvkQRQeRTgVKLX4VUE77rNRMJPLzCV4+L8T2CcfawyBEWXNMIfICsdoYzVEMx
LtAAsqWNxizioRm1YpeOPHSNlbCUMR8Tdo/SkT8N74SejmjwD7Q7GJsQoBO3CWGHXMcZHemt1+nH
6LCbSKvGSlkk0B1By5DhaT7268SF1SXDGsexO3ituLxK21CCvGLL0BZ4XJ1whTnpyHpN2g+oCMxj
DE/BeXpgk3EITuC+BUT0cOqiq1MeGvLLwmXtE/dE0FuOUpU6idMcUDffCzYRmU29Ri78I0kLobLP
ioCF+QDVdiDsAq59wRxrZ0cdYYqzxN4senWN+rrG/gKYt2yLwCiwGF6M8cwn5rj6ItefHliXJzae
E7ivgvAZxEGE9duQdIc5tSolLtK+P5pBhpyHT/CJ4/xrbOjinDYNccXRsi7eiKlmn7vvrE8ZzANV
BgZtjICIy3AuKefRtpRLjJ2M5xcnapqd7+ky40mFknzOulPmgcq6EKZqC7AR5qwQn3ZMSSmf0Az9
KWYbyQnZKL0arTNSVJIMifpzyeu4c61+G+c5vmFWQFz9HNGDCk2GWSVQUEpVOAnG9wh2Znb6Uep4
QrQevzL8lP6NfARU/gA8CzAAz3AocQvvS54Yq6bxs5ofaXL6eCmYKwjmFCdCjyRSzNYsjhiH4/ca
Y3Z5kd/T2/Y6YAh5AzPFvIlzplMg9VhEbxdNIDDJ1yrcLMT9lhuiLhlbFiIXbSgvuUwNLOmzzt7u
7ug88BxA5Rcc6txJ1wTVFpoljoZOeOShIhEhjJoG/tQ1h28tdavHxKUH2JahtaR4WYSHyALw3zSW
K5cO9qI8kFEmvZNUB1EFoNRJax1Ax+kJd5y7WeLCh86aX6Qtv1GDpE/SV7U10DfcGUnJuQy90W+J
iuBr774FGr4l+tmb9XxDdV9T/HFV16xMMGQR4OlZZhW2C0oe5Mc8dcnLGkkvwPl957yrggqX9Eq2
GX48AanZfU4Q167HVFskL4WyaoUDPF47sy6L0ghw4t3GZfqUdQ/AmDYMu2ysYvkkS6eYU5+0HIt3
uQGBecLnzOSA6n2t57CJrmjar/Vt2XaniE3IsCnlRbys6AcK4BEkx4aTospkm+A54NNc+8r5S6Jm
RZrdvkd9VynuEB7IBOSWJ++87jfdY3eiPgAIN0OM3JLYK78Ic1g5RY8srh4Zhy1UDoaEjV7se2Xz
Q7gspCsZdQeqjJtfKOthSXsb8Uf1Zp5noswhPCmsl03ukuZCndy1WBAi+IXui0loE3UeZa+6upCz
oJs8lJzwlYhe+b3MdqeFyyjxRV99naHjgBN2nQSizaHK182Zu414xlJksJsf5Omuemg2+aEhFY87
Xlp3ywK3KdxqqDzEy9yrvya2k1mh2G2QV+Yc9izgfrgyOCGehqWBkCLfJRRTA66cmze8nr7hYsd5
E6otb2ZJtP0K7fNIRqW5i9p92R9HOZgNZErE3QJ7Jyxu3JgAz+wRFPkChJPEernhf+d5ODdpsepo
CvA40OUBr7HEd3ycn+34fCbNJZevFzFHe1XkK5gyqNjjRm99MV7ejKeS/agg3lPjqbKTPFwuyAjj
bxk+mUKL/SRvwTKR3rYkkHowYEh0rm8oOFV+6/RxCH2yeqcPvlkD9AM6kkSdu0de7dDNEjtUWxpI
Uoo6rSOvwO1h0VqX00GB5Rbs2QE2UWOB0HhdC95Y7JGJMlch0HdDrgsCHxRnuAVjF6R8JI49gjfd
9IQCq3A+Bjs5kccBAZ983oBGluX7KL/G181VgQHvOSPu/CBcqN1JvO80DX2cXclMILicV2TNTgRC
xfoaHrlXyHuoTx1zGNq8D2RUKRPPu0bbHYgYwXT6lpTLC6HoDwTX8DDQgnA/gHmVXjeQuwwbdq5K
gtpLFML4YzO/+tDbtzD/UnHH9ZseUR0fBLlaUfgWAD1itvuXbDxfoy0jwfAyC2gQ00RALyReA9Pb
N/GZuBCL0R0OHgc9JAcLi/I04WsYmWAw0vCUO9wol2TWicnEsym4FIgcn3wZGVCGoCB2TTrOqJsT
LmOypk4mQi2FJvSNWAGtZwxF8Fy8J/tpifoh42Zg6HSytfzRUC3g1y+tY6z0z5RgYgrQG2lemGDt
ecJQHkasHgGjgM+ttMbDT8Px+Dyk7FhlRmqj0jJrS498McWOngDO8faIk12q31osksNTquAcpAbg
iWw2y58omUDkM3JqjY51340x0Wpk4dgUbyzAShtqAP0p/NIEkPfvLl3hkOZ9AIFrrmQiK7dl9rtm
lVvEATeW140aYMxLRFjR3YfSUUmWuwtfPXtn8ZwQ30UWEKM51MlXSeCvi9W6QzUDiYWPLspxkAbk
9CGfU8tlPHmUwggMEFeijMYgE32+fwZH2vyy4dImrKB0m9ghRpcFinPEgEZC0QiZkYEZr3Vjz4Gm
0Y5CWG1/yaZPkVmhJuJnnXlYbup4PZTn4iMO2aZw6Rn5q0EPbezWKKpil4hKCUufgy6czLBh88Oh
i54Zpg+B4hhtrhnyy0sjg+vu5khb1gcNQX+zueFjKjEL2VLh0IZKvkAapB0yORKAlN4mlLjJ81mW
kEJ8KZSqO7MRAGd27poZFdF2LHnCneF2zlEa5L0p7yI0m/TeMLjhCYdgK1bC1bG4kVNb2PHeGRJe
sc753JdSoIP3m/aIUOMDcxEiTcL5MAub8A60H7km2MSIxCKYrHV/XWrJcRKB4boHNX8Q8Po0pP7x
jhw2bo7yjvww35iTmSYQ84B4thBRikHgwVPzXtePPX0BDRs+x2l3pIcpN0nX8yx7EnFbR0uhXhNV
AJwMX4NxqVgq2qoLIkpd+bJmkIpQRhoTF1foIfBDxq6dcQKNQgR9CVtXrfwO/QEhCMySOG2eb1Aw
+PyVjcSXNXlAv1cg/5xGFnD90WvIRyd71Nb3s2Gnc6sGu6UzZI41bCbNp2oKhyznAoIgRs2IqeOC
WLGne5kXj4OejQjymFtLzhGBD7w3jDjcRS8sF0WxivHj59dlrWPLISlGPZJUktrxU56fDMPtm3UK
iaTPPeO2CQiV7Ur8n+apQLtviK+JsMtJkdfWBckZWKwSsG//zpWAVbgN4hLCkHEw0l65ewhY2o1E
uISIVHjR5OYKV7dQHCM7MMBH3Z5jt+JX6b1+PoV9s/NNYUWBUnk9S/JLnjxdNbJIvB8oXCk9Kyjz
SQhNNSwIa7TgvXQgewfWqrBFYUVa9aVu10b/Et6OZAhMjEQMOl+z7IIJvaoW9bKcreCA8JtoY83m
c5myMGyT6WtMhqvII2dxParH8InJRd61K/1I3izvHPyPbhGYJXpvs+OgndXeqyiQNI2vstuY4k6n
H6oWVp2+Tg0wSB7WjZw7Zv083o84M60zMhtdD6p6FxIOTH6zRO7J1vDjyNfFg9Kc9GqrCluhOtzx
7MYeFTxt8Vyi9ULQBfBHUIJxIIeRfCdKvpAuvaLlonDdDXkey9d9i1uXpO/SQ9xoiWy7fj/HRyMP
8u6kLQMocpno3k1iejmGVtAgER/3Te0p5S5DwmbZNzbzwr9+dN/tbECJpx05s/l1Vyjf1+IFIpl2
rTF/6SE++pZUe4dpQj3zWOvRtmIyxYMFCQNU697aZ5Hlt+ZeODKn3WNuUJZ+8yu3njLxGKYYOpLn
W+K34erWb5PrQ8Fy0ZGoyyCP2uKqnczxSX1AqVPQuMznj0yatzYWn27+2ZZNyN97Vo2gqU+J9HBL
Pbl1b7CpvTsODyYuNdwkWwKYQVTBUAt+5DHZxMnG6gWUt4sUCBcBXLOZWQ5CKzLPyA9QLDjfSLLU
G5+HxEPeqKy+S44ww+HCReAq+PwSGGOY2XvgZB91C2lt5BHnO9JY2FuYpbrmJdE3OnEcofRYQr4t
GwTuBbrGBaFzsVP60iF8Ms4ikoIseUVYgiYTZI0oj9mBErLOrmpQcxw0ySpTdhHyAn4vGrhuay4v
MhLA8/LbmqZZBMVzLlzIGrnBrqFd2MjQteXau1Ec55IDwa3FrYy6X0RiRyoVjHS30Txa2dLygvXR
4sWv2xmaareM/lb8OhLr/Wk2THOEs+LRMQw/fANgtWV46OSp6p9yYkIrftvT9Y5Kx63mZ3zQlEfW
/RB9AgTKnBSFgysRFh1nc7/uTvkJZckh2TKL7zGx4+x45Fsnd5fJkaYQoNvMK9z2nTl0epTI5TZf
6SKbuW/qjp2+pBAZVNPLSWdEgqWlOIc7r+wfIuKf4g+cJG34D1C0ZP6mMJjRQ31GEFVJNWTxFzNe
LE9de1XxepAg1qyEKpAy8s2csEYzuo7156G1wQ+g3frCscAVkGpgkmAUN+xcp9OB9p2VZl4Gdvn2
M6r38NAickA4j7vl6OUZg6VibmswmlsB2OGUGMroCvwe5+4qIUatUTMnXd/C8HksDqSBohxH2aA8
y+5VuIRujvKaWooFOIq+p5NFcEWJ6e9ZW5Ezxq48S0bCG2Yw0pOMLzNEu+FNlAgwaxHhDZerfEbY
WDjd+c+tM9vK8hPZ+ZXqSaDqKFTarebHn1mLJsaN/SvLBWW41BehyN+nPq9mgL270iOrM4EK9Qcg
irgT0002oem29lTglZpHwg+mUrldRTOZCQaIhxTJp12sAOZl935snga8cqQb5DaqJGFykNEIEcZj
D69fJ7upvuMNi8xxBF+cdW4Up3JRsRH8ihmfXYjWacPJUY1OXoUvl0GMIuHSt7jtMbeiHcczP4cz
zjmsXEp31l6Sf6GcziNGbyrrASODm0eQn6fxaZ1JdZCL/j0arfyVtfPnq2m+2n4mVka9EcSBq6lx
7vpaZw3DcDW56mUEpdlk52p922i75Jw/EVJ23dy3qA5dkq/y72lcsH8sukeAACTc8tVR/gEqV/S/
vNZJ5EAYLWpc7r+oaawmDZP7LEXr7g5CV+WTjfyAAvmxeEWihHYZupUzMH0yUW7Y8YUlD7eJ9J69
5JqL1peimzvxJXyVp2xLRQpsDeZV2LzZTr5k8WVBQgqDE89kl3spXhVy0dQX02AVF84WxR81EnTC
dQKAxzChtHQRwjZAMp4QGlDpiW3UZJ6EoowOtC+YAamyRvUsSj6lYr2vcOYbq0HzreFDrXZSc5Zq
utyJC+cYppOG15mWRneB4UsvybwpZXikAEcbcOVx0bZkSgKUXlkBNFs1fYEihsFJvmeLJsQsCqAf
UbEh0lA0s44sU/vtcM78AO8hQfHf2NAv18KTh4ArXN2LuYcUbA/W5gwMBJiuOljdxCFSClgc09CW
u8ak4t5WvgCw0dboRNT1zEW8IQIHSCpfAuImnoqwFEM//xTNDqPE9FImw4mgyZy+HiZzHCohWlbl
Wc0+yuylrBtgjdeJCGrO0WJtdCt+qSLolnw08g149kfEMuLrdjVleYsPpFXmqJDQCSQkljIwu63i
TKgVMjilWQGZJQA+zfSYxqdEeGpjynJ2PL2BdzC4gYsVESHUboX2BP94gDser2g/h3Zl16WJ0xR2
ChK5XZRQQoaL/huXJgHfnS+uga26r3xF1UmQH82d+pR8hR/qukQcTY07rK78rsX29V0iOR9lm109
shCir1lMZwYjZkiC6tHnzgcFvu1yRygH1vhupgQUcAY0Kq4YzTreSHzBHoIrlUoI9rLkDaEvfwFl
SvKRzGg8WcsZ2LOrV+p3WRhxNwsI73RyfpPFnd+JK3sEpkuPFZYeMJF+/iAh9gtIAvhryVYEr86/
k5oREoFfNgc+Vkze4SrCwSGvk3Yvy4/tuMkipM5gLnaZO6PAXKfzRYW2qS5z8mbIeFiQiXKraNmA
VkoPIYPgfUNytzwwl0iPmIrowWFXbctgDvGZ46/9kWoI2JRZRXnzSt+0hSUg+98/wYy/ooY1CYGl
gs5YVeRfrBNqPBSiKtNQQIQJ4u4buw9ZXwQo9diGc0ioMjqJ5QVDPVtYDAEDxs9IfNUW0wemWfZb
0+mgND+jZhezb6i7MSUopfDUQ+ijUxtKFiXbzEN4AJl7KRD4guagL9UrAs0HrWvQKvkjjR50nkuY
LfnUj/rdAQ6xJZ4Ys09fX6vlVie4+Ro6t9m7vRgLMkgYRtaSzuZFxyzMGbu3H5qK15AlSJvJ339R
vw8OszqMecKcK5AlUf9lcNBvg17H2TR7NK/GDsC5slajuIIFiuZ6p4M52qTz0pa0JQd5hvgK3mhg
nHoKXHJshYdU4ARmVrMHJP5rki+/jJ1IVoiwSM6zrarYNMuP/DJuaLGIA/M5rIO+frbaN4GpkKUQ
pZ993zbnwp+Rw+4CnL6dMyoROeEUZoazlU991z7B38+JQEjXSVCI80ONLWZrbDLmZPuTmieWo3yj
1v+QIv37YTN/P3CyFmGIli79+v2ISjJqRqPNQmsSrmj6g0JhPJ/37UX0CfzvDJvsI8Edgr3FMz7m
XLwBfp74s2WF3eatf7ydBoZxAgYJ3LVrv1SDcb4gmLlZNQvU2qjVFhjUQDqZxz04pwM1Cy7IEO6T
XXcka0YBjMa4+Nqf8YlBaU+3d27L/7X2+ZfP+sux3xMIqUk3Pmu7inc8KDYmU0nmKk+oTmxCLKfT
zKErj6iwiAz9h2/6d633/OrK/2iffyHAxarv4gmdBa9Os1YFw7Ym12rHd8NSeCPWGW37iIFx8/d3
gPrbOPHL6/6iMY/StLEqAcEe4Q9IqUbpwTRs0LFMXwIuZYHhza1HYqC9yy69HdghCYR87Z7MlbKU
hSVnp3DCBl554EmSr+lHRtSBnOTn4Q1ol+bPu0VIsdO/4++RPn+8+f8uZsfpPIZFTlP7zz3uv/zj
f27jj6qoi+/mz/3uf/5D//n/XDG8we/0N8XwRf4WV19/aoKf/8TX27/q3s0/yGpTdU1kKrNEXWZG
/HcTvPmHKouWLCkykj5FsxBi/LsJXv5DkfgfLE4OEt1+SGn/3QQv/0GyvUGAra6xYpHy/b9pgpeN
X9QeKn+3Jv0YYU10uRSu/nnCLlVVqATtxokRgqGKVck93iKVTEJcW1q/HiXTIKQIiiwepHVtDjwk
Wx06x1TOdwPzWwPVObCUN9jtpO6tYDiRSRrAtEjrFSw+dnIDe7quftzpdpSqyYvj+DmF/FITAujq
G9pfbVXJrCGEssn1cOx14dGQklNTgGmXyEvCZDWVpl/dZFCD9WRSANaWizaTj6TzqPB0cUa4f0Qe
hiUQZOtbEWlRqRbIGjrfW1Q+FhVZwlPGIplX07eBIKpVsu+qoAn3Og6Meuq1hkwEOBg6RxTOCva2
uI09HdJChG5MCDIbytLvZMTGlF3L4WNDdkycputeku2eTP6RzyQpvohoPyIVQA2RA3Z3xuVRPXbg
T0Wyjdv2oZuuL/F4Re0qoUQCy0aZNAhvg8RTDra/zGe3kYJ110By2hAxlUebu3IplbcYKeytlj60
Xtz1+Z0ZTJK/Jw0uV2DLlW9875YJiWXyUymadsglyYt6GtSNdl0o6M7uBHhYvbprFMmf1Ibm5h66
c8JAQce3kT2oUB5xiM18kjdFjBi2HeNAlw1PGeJnA/F5VcszOfoSJ83TVY/9rGCSu0soc5TvNl7V
JkS/Geo0ij5fdURSBYJUQV4NqbXSawKkcVC0PcV5poA4B5l8hWmkuZvuTawpF2L8LW7tQoGsGEzB
j6brKekxmE6IFZj38wEV5Z3oGkrje1K5wqTfWzgYrrd4dU8zX21RwN7HU6QRrQ1Zp5CCEQ43p1QU
b9QRsvJTlkO8SbvrgbZ4MyJ8RCjWepmtEhPqP02/WxOIIeR3h54hxDEkqkE4GFTNtNn9o4zEQ3Wz
7vaVewXRk6v2hI8I8casG6Jc7+h2qnNdis9j1XHIZu1OL+cMboLd4ooEvF4KtCFaj+F4vIb0uwzy
xrqhd5ZKJF7DpOMoVn1RIEci4tOWGbyTHI/fSnQn6nkioxL2+9SHLDnXXRvhBucKIMWcKJ/ElYbm
TbLa5xQvz6JPEyQ/WbbXu3Fj9H5Jz51Qv5oZNKZyB156TgxUpblgt3L+oFjJ1zWP9ulUE0p9lz/N
0KDUAXv9WL+OFVazfqifo1jNEE/Omei98azGPBqsQn/WM/1gRPxooWk9XRNG7XAAvBfqO+XVUqkt
8tvtrN1kFMbZP4yLPDZ/9hL867GFPw6siWQlMKc/P7bCXlIKY6jI7ZNfrjGjWkwES/b805P8v8+0
n/vR/+rZKIuKzGvwnBaVX2b3QuoqNSp5kQiSsyggpvrL37/Cj/H/J+Xmj89BbhXHAxn0vxtypiw0
a71TJLzQ8jHRhe0wJDvtrm2SyVwWmuVm95S2PQtvbqUu1Mo6VfSqWQ2iFytP34xchVtAy7cwBgqP
M0htwfrUSuRhglGs8qz8VtDU/f+zvhmDTzKsZ5/b//2s375VdfSWZf8BkoK1sP750P/xR/916HOc
/iEZomRi3ZtRUJGd8F9nvqSLfxgklUmyZhm69mMa+PeRr/7B6Wvo/zMs/J//+O8jX/2DH5+h/3/+
3P/myCfg/s/3jjjXP0uKolqE6moWTet/vnfI9m31eyGGZ5i8jU4KegpJV645rBHvTYId4mSCACbf
pF7om+IreaGBUipeFObPGzgIFDUCS/KoVGq3lvCRenJQ04OoPQkAXf34kmdvbbUznhpsceklgz/C
pQL6U+LFH1ddjm5fP2joc0Ns5R2XNVSu5Yg9fUZEe1DR2Xsgs6mPqr03N3F4nlhlCVgqVjr8Woeq
fFwlJDSArerkNCkU8K5uI38VAlVbwzskEaECxG6PX/IbtiYkpLCAEPdbCA0iDTVPo+WA/CUnpTOQ
EQZnH96PueDLpMolc8kmrM8jxGmUYOwn9JVs9nFT0ZNkmiidzNZeWgrRkV9a9zK0VRCjthq2iNKx
m+tPdxhYIkxUCRRvi4MD823ZAWm1rPVI/Se/rVbYBHoKlpJ9Vm7qdtf0gUEXmvisVq1/E9+HzsVD
/tO1+hdPM+mX/eJfv7uF4peqD0kmyeHPv3titP9F2nntNq5tWfSLCDCHV4mSqOQk5xfCdtkMYhSz
vr7H9u3uI7MEq/te4OA8VAFFitzcYa05x0zxYCkEaiMKQzfp4hMKFjqxYLoXohdcXriemB5P5ra/
ridKIyfF21BjA5GnXK8TWnMEhsd3Ef+HZG6RzHx/esm1qo0Whb8uOFoUiqK3BynhgslSUL2SZq2g
ZwSD6oEarVCalvSw9J5gVDea3NPeB0IKXk6l71hMRINfl68guA0oxD/6A1DK46bUl8awcnhXYXdb
oETUkWdfeE7itv5+ToamG1iaZWNM13CqobXlWg12dbemp436ce+x4ABHQiqA+HxGepIM3W1elsjj
RCJdd+HArYlP/rdbEFPGyatqbKW0Kocn18+FynGGHAYZkVQCP6VLz4extmkEYxyBdHCsNgMFSH8L
LEOexhDayJGmqodlFUHm3rn+tjdlKPGwB8yJ1RqqaYuuFXaom5MVWh3vcn3xHz7D0dh2jo6xPwwG
CRW3QjTe3lP8pRZEmoVMjyTBFHp8FO1gIr4wTV24+KWnNxrojsxg4TAT7EroclDx5uqnhurXTd59
EsNDL0X6ixJY3qRuXE4ujh/70gAajfu91EoVp8xAqMwt8CMJEtFr1Er+Uhl2g7oQalU8eLk+s5RF
GazpQUEw03SP3PFKIwJ+o9iU25bgu/OF3HpOBINh3etvhU0VPDPegn7Gn8nIAcr7cGlQlF7qU7ln
ky2kTsPj4ZqH7d5QQiNDyblTzQnGi8l9Dc0YpwBmbTA8U39Z9RSSgRaFqA5Q35N/Qdjw/PiU0Pga
SL8UCQqwCqjRox1hRD3VH8p1Do18KUwAA+j3Sc14bLyOFPbb+IM8PGMHUpfjy67iJDa1bsJPVJ8O
WQdAtdN1Q8pa/BzR5QN4hPNKmcKtfb/RGIQf4GBAMjs+0s7h1vrDj0KkLuChq3aufQCAoEcpjMsf
anyPvBUSEiFxxkv2QCokeqXo2kdGzRErEzIwg3YPTZluhpyKIX5UHgjlwUDIXC/kP5H1npZb4fiQ
olVi3JaQWfzbGAifPVH6paE87/ubWF2aBMvr76H1VCFwXzjResB0jInFCj+P5o2JbNp4soYLu9xx
veu/p81/5p9R3SmVstweZE18/CR50wF6ptw1jTb6Rz8bBEI4Qmd84ZMR/+ZvE85oD5IUTcThgiGL
L7lRFip+5SXuWnxb6KdZ81nKmcD3K0w5yF6AiNgrYm4uYR3M378cUxb9x5N5Lxx80+oVvlx9QZQT
uQE6xOYpIzECsCJsdvR/+4VR3xRr6U5h7ljrS4V4HGlllZPDg+Pms/45WeYz6cb47PEodQLImX0M
bEIshCf4m40Zns+ZvEFAq820u/pewywBXzB2yTPfQu4Y0OHk16pnz3MQFrkb7Ow7lYimqayhCvrX
3p2yXPCZ3/zrCZ8eacbBR6OXbY7788lhL+d2wS8+XrfJFPVa5japh8wrN5/ED/SEbZhwT/ZftAJp
6VIYWlnDJL+XVt113U+Or4e34got0dy+uzAozq/f/zMQTVlsYE7eRq1W+0pNuTf1tpqRcXqfAmli
3sCFgyIWIx/e7fj14iD4fSxi6/x5Wa2qfT3Vuaz52syg0GCTxWQP0AYFfZmxpDE4S+zDCBrWLCmY
pY/34E0zZi6ML5pb2bMWczYhvVjPYZ8K+ITuDSogMhEmPaAfn1NQ5+y9kG8jXADqKnrDWNJnoj3j
4MFAPqhgn3bLRxVJqdt4CASDZ+ZdB8jt/IAsN8b7oswpDHN2x+so9FT/X5TLX0NjtAlID/EhiMXH
QLOdFomHgpP0bDGFCafangnv9/f9veEcTwJ0zk2K7WRwIRr5+eDjtmwlWzGDXQyoSp1a82KpeuTC
TklWYoER6XItnhB4XlOLAwndU5rNa8m9FGx0dvtzeiOjGTBK+zTPxC+3t5E5oZW00tieoqsET3m3
X7BPHupr+aVe4ZIm3QObN/zowyp5DebqVQQRd2M9Sy/FIsFTRNgFcWEuBrZd/LAHL36hTTA2m36/
ptObHU2duVbptW6z1Sm/4DqgD1CBHU/Q3PdMV9i5yHHGXMj3qz8Ec/1Sc+TcIeKfq1vjGTO1CvMw
iHeWbQQwyV9icp3LjFEBerrYihnXR/71YxWGh0JvUEBLRkOkaqTIKGzeTLXxgX9OK4KubOnL7hdh
fSNrbmdcJfLmGC6GjByFO5xHWUWrc0Hw0ISjHSdHkx3OA9G/Cz+dSq/IecxrJDf84Te6fX9f4mPM
1y3aRvQy+VxY0MqNZgAZCTkHmwFyaA+dHYfXmqTswhs4rcLrQhv7RW+xfbeE52MGxA5lBM5fLDsr
h4gsgQ9NIIlpExKQZ0cCySg2o2D3IoAdIjQDzoUPFWvYmCFNOHH+JA+328ikxrsOJ7OZlU4+Gpdo
8RwSZ7bAB4EgFMLvVg9obZNB2VyTB6lwUrzDpM9fIvdqgdumBX2rJUJWU/PM47vkf0nBqu7um/rK
D+/hif3+GSvnznm2rBGiJ1PusMYYLSmI9EipfLH97YSPc4Ue1Y02wkP3f0NAndtvn1xQG63awmod
5InDOoEp4Qu3xSzcFU+UEACOUq592liYreuHW5NEewC38YUffHZQnl5/NCiVtqm1rPv+wYJUg0EB
wyfQKVZ+G3CJ5QMjmAzX8RsqZCJkdAKn1FcVuUW1pWnqlu8XXsC5Bez0fkbrZlUEdmgE3A+9OQ0b
wqSd4ycVDtl0Rf4C2OBpHS8lZK4cvCU3vMSnPPs+ePFM4bSs/tL8yXpxjI50KnYUwZs77EX7WZZN
4AUhHJd3nL7k3RHOEER7eIbTYj3M0WAcHySX4iWmdQCHAflxiwKbJZ39CXzrCw/o3MbCPrnB0QPC
/1WEeZqHu4ooA6RRMOb6CZ6Va2WY4HqiXu/S9xrSC9c9N1As2cGMZ5JOoPwFvs6Z3iS7s4JdeLxB
aNtDXAE8yXmMJgZgY0TICsjEdeVyHwiVcF0ivpHJ6S0g/4a20L0iaL3wMM58rj9uarTYKY1yTLKW
KVVekROCeZbB6kNKQtKIp57uwkWUmXi8o3X+xxVHK5bSxrF5jLhi7WZL6VnoEmokGOWyvb1M+z53
nDm9mj2aHbrGT469wkMfVqLMNWyNd+cuogIAHXVnvjsQ5y880Qu/zx7NB4mRp9EwcEUAZSTm5qQS
sXbgFKonDlZs7H3Q9y9c88zJ5cevHA3prKxVKa65JntC+QuK9aJda680Zr4NTTtUPc8lvt1Y7CZ/
v7R26dJigJ1s04fjfp/K4ucC3jlO0ytFQF7MdqbfHF7SVevJO/MlfCZiDSZctlSgL1A7KifgSafB
S7cjPMHYkljjwEPCjAwdBErvipXigEAeVgS+4+Xvdzxm6YldxI+HNdrZdqH9399h+iVMrGzrp/49
CNJ4oni1Jyp/Qz0zHlOeVf9y4dqi+PPL4B8H2Kl7Myl6jadF3jWKuhe8fLh2psar+OYQ1D4m3gFQ
0/zijx5pZ79/tIJWQKerQPNgrE7t4rhuNDUKd/6WnRp+aHbQ0+omnVcXBoRybkCcXmlU/7KGQ6NY
7T7cHRKyJiizuDFWf/ju6baF6pKg+mdHingRw70rCfHjhWcs3t/4GZ/ewOggQUpZSqOVn9oRzRmR
gAeJgfgoDuGasPgvaKeXrIuXP4UzC4t1euHRXNqFR9MMmyTcAZWooSTYVLqxePuE7hGs5FcfPg5l
wh8qDR5wCEl3QV/9WExTKkoao851SAvpwQWjZ1YJw9Pw3vuTtwxqINCqNXWiVAfRsFcvvTIxJf32
xEZTcj1Ue6vOeWVoud16mcxZDZ916KyOe7z5/e2cXQVPHpIxmpC1Ns2Krg9RoQMdPOCJqOf28V6h
odPMwy8SpUEfC8Y2VibGCivkDNcgFP0+gLJw40/pbP6HdzSasGkr912y546kfl6BZyQegAbSIp0q
r9mXDMVgfgBCJnwewaTCK7ASk6nqWS+Dd6kSdnY2VWQDeRDOXfuvbIqjJtuNIyZy+XX/uIdQXkzq
XXId7mBFAI934KDEsHhnRwKm8dmpDw72tmBlU0GaH56+oe3LYIrymBAjFALou5y5OiDkXe3bG5xa
lz427fzQ+eeGR5OpIvXB3s7FhIZPbgrcBQFMxIpXPujQCa2ZRlsN7Gd7axvTCml0/2h64cxol8Uq
moMHxcMeM/N9mljnkKpivWfzfGlJPjfrnj5V8eGerFF2WviB1XKTwBRSfJUT/4tKs6dQsenxAuGQ
BmZlYHsie/zC4Dr/fBwN+wuZT/p4N1AnhTr0Jidk1HvGPVDNVXFDXHbTu105CUj4U5fHFXoOXHgI
51Fiu5H+5uerInZ/v5Nz/TBmp3/uZLRHULq+juCYiepmvRy2FcXvZqLo14d8OXS3SXNjoXCdkv1i
LCA7z3oSnb55NzqcCqz6zrS71nQarniGeFbTHiOpsureQaq9JtNy/fvdnmtP/rjb0baiUHQtLkNe
mQ5cZtiLQVSDU3IW+bxUAZCYl45xl17UaCDnewoLls3jgTc3DzK3W9APaZur4UV55SxPKAaVPET2
bv9BKvveZZHG2nVR7Cqm2r+n4n/e0mioxvXel4KE3w0RSZmjaJn5gddpNJ9pcWstjZJpPaFOLM4p
8WuD9eioX2XlQ2Sufn8D+vkdwz93MlrHK4OEb6XjgchEnwMhnBY30JWs2wOlMDm+8v0vjY+3M7F1
FAjFjxQ7B4I/hmgR2VRYVGLRYYFTOK60hz3eQnWTATGgOI59n58EKKVuX8jimfTtvWM/qlU3Tcsn
mOM2uKSLsNuzUwASDEM2bXJ/9NES1xnHoMwO4tA3S8K3aA+Zk85ml6Pamsn7peIm2G5MEtIWIBl1
bBPxU27epQQECCAdjn97lqFPCKES4XL6/VGrZ3cs/9zceE20yC+Xo4aba3E/4lR124+2X3Me04Tr
mlozUnfdzWFP3Umf9o78eDCHhH4C0tsdFgc6i//WjHlyR6M18VAlsqbn3JEMwWLP2yQ8Qboylxxj
iBe5am6S1wx3yoXncHbInVx1NEWFVqc0WclVcZ4DLtpGxU1lrol/Q4A5I3B96hxhTkIY5HOMzTV8
6ZpNyqUWwLkSlgUP+X/GijGae7Kq1TtNEq9jjmXxuMEbzElk7t9Tn7fchMSKy9c8u2s+ueZo+mkP
uRzbYggoVD3285rwPOqEbJ2n5WeK93YXEIWnumm4oP5HPiR0w+ffn/7Zc5GClcBmFdA09Xtjf7JK
xkkiyWpShDush2k1V17AvWIZw3I2FYd02KflR1CT8uoVd7Qm59b9hRsQr/evue/kBkb7Z6t3sqow
eQY6tmsYg/nCdI1Feq8xiZAre2G0nd9rnVxuNCUYTtA1RVcx2rCOeaH/YPq7/eHGgqT+HcC7bXA4
LVty3sjhW3XOjMhdjfth107s0xZ/tqUsD4qXl27oBZA04BYo+i3QWV944ZiiIfpNsehkV5J24cQ/
TivgPGcpBKjpGhU2SuHfeOWTlyU1wZDLRpDu+o/oMSMxpF9DSHr7xn0WpPkkro7V00XQC1QAxM8B
/Rb+bJzsbnodzDECWtAL+2nnrYP6wo76zBEQry+lX5vbFOzA0exRy7VxSJwu2UXGOiN0ovLUmUqL
K9jE5SqY5ek1/QntvrO9st4K9Ccs29/H0vc3+nMs/byF0VRyLB0tCPQ22REqS8yZVroDcTHpmkwZ
m+AkdCHEmM1QkOUPNJl15Fali3i524KOcYpVjzu6m1K21+FbiQx3ck1DqIbgjhwPv7tGiW5hbvx5
59wBhWddxtcIHYSqWbwClmsCO4iv9Wq9J4jkvXzq4OldGL+w/899L2TCabJh8NGOQwFCp0ir5kDv
R91C5bxNbiBzyvVcRggRYdCfEteWLe2VvN2vqL4kOwJM/GX8IZJCKb7QE8Ih9se/j79gEBjhlGl9
qfWT6kZVJ8NG9PonxDZcRemULyITdLPoIVjm8QOiXo6vzR7wYvtk3oCNMq5sCAbbnAQ3a1t4rSeM
UyCMnj/qdzouQGJAS1f839UWRLEbi2Jde9Sm8mm8I8jOlpaatqzNlVQs5NqN4OkQWwmglMNgHt10
GAw0rNT4kufgXkjoRapHOmL+qbQ3XeeFc31JwBotYcwHSE6g1/s873hWE9OSeUqB7xsNEIBwUEee
H13xr6nd1IyvOEDlOrXeeA2nJMZJB72Y9NM4LRaD/lTIznSfv/XJc5pvOv+rbOyJUT7RC05wPa05
ifUFWLT+o/bX+3Yp4WO0ZwikKlj//PNIxhYpcwsIHc0rygUWbXTyPWxaacKYUQoSBPfA20BtLwxo
xVN/o8Yzp5jZbrbG/cphoF/tY+gbi0JwuqZYx1uP8AHzBmCT/YLPzZoiS9T/aJgz7Hs5ugF53w3P
wPWkN/MPNxAs43IaLNHhIIH059WH5EwnuNR14PaRfqVDtgI4Ym9qfgaZK/Gsim54GXnMM5/Bi4zg
KhdbDdh2g79S0W1X9j+qdhcmwcQMMATL5BLUbvMRFx+JXnCTbFAKiKfbw3Fr29dt8VESQVIqjyR5
IupJ5pF+d4DaiajCwnPcgvEMyq1mPKcITns1n1Q9JaPDnWG+DJAuQNPwoAhN1yZ2Ni8wHJgPcXhd
ke9Va9eH43vW3FThH7E/lo/FxGhuJGA1JlRAmEB+PCwM555nY4G3N0iDtYN50N9WzbXfkvD9EupE
szJmjqSIGdS9UY2W+0cfsDRHbowdJQi9aQOMem5hGIRL80VVnjZ0NEPtlK6Gz+rBxkfPpBDdM0kU
3qFcECQEpx2QPqHkBRl72EaKVRySu1ZMJFp6snOfk/5mgajoHvMeID/ojhWyGtkzoj+9zelUmRj5
nVU+VAj6DwTPVvqb+m6p6+P+qnNuDWgcXbUjk21/rZGqtFaHTQwUnRTtwL4NtLccSqOm7TT9qZbu
UhKgmnnLkyZMUUunQ7qu6resv8o6KHj6NhrupAoizr2sYersRMoE7MnyMIdlqYKj9JUXrbVIKMIv
QF6SdegXFaZdU6ce0mXTAtPhQf9IAvbIeFV6CllRtq4riFQFjW+Qq6WHpke+YvccL7Q/Ts4JOF2b
TjAFlY0hJu2vFRWRhbnM8b6ry8L5jP3c1e8IqI3X2g1Ahwjzg0bm7SF2O/S2cbvM8cfu2RhHNUdZ
bog2QrbJ97dFPDt2UyIksLSZIXHHzqdukl3PV6a24CMwK9MHDTh5VO/h7XFYkRmAfzFBzNMTMv9Z
7W8b/MWmPW8j2Cwd45+JvTS2BxCRhPsVxk0cMZuhxSxJPe6Jb/c/dYwOkN5U5U2xifBut1gCqTBK
d63+ZEgcgwC1vzbtI3IP8tL6fpUfdjBRkBIzYPN3C9RiKwrgWnR1iB5D/xOsRZu+YTDNBMAxvrA2
fx90fi6MDHcDoxfgaJG/MDpgDrJ9kIe4F/W3GB2KWzgeEApsotB72bMcr0OYCTZKNJLd3A5ZHF5k
REAgrF12pIq2gS5nI17DJA2S6a20WBEFJiwpFxapuc1cgJKylInbjbSbVJvl5bU0RFO2HxrVWOUr
6BZRsmGyRohHAPrv6756dk00RPEMSbvGPvZnqSdL2rZrdUIlUzxRCbMrFJup/1Z9MdMAWRdZie5B
me4hvKGdQZXF4FNWgArAH4We42qX6p1n6wonNzTa2A9pu3e0XAnpj7Suw46s2LbQC2zAqDDtp3oP
GVWXgE/C401StEJfEqgP5pLPS8l95zf4pmWp+LRwIH5viE/3jEEblW1hiDOwMs9bYECcMHxSgwr3
IPZlBDrOpFtEKsa93ezgDl5qFp1/O5ytTJVOBPWd0eAz8mqvH21HPIwO47XPKe8wB7gj92StwJW4
ggicz1LlUzJfBHQu9oibg6A7oIsYQsFX/PP7eDlbv4TcjwxeUTA/jOUKqX7MzbyXxDMplgO3wW6H
Pj0wIUgv5BvOiculMEcyZLCkIASHv4TzQoMaghYxj6onGOAKEUZTocNQl6lyt2eS219UJ57Z8RuY
gv73Tsc6h66pjDIxfaZ8Y030IT54oCE0hPFR2iZ0YxQnBH/4j0xv6WGa4f3eXzOwcmqwkB+klWOi
SmFf+KfmF26q/Pn/0G0VX9d4ctFE15+0MtWix/3z69sXVq+GRhrtokedrDLqRTDWrNd0GXvJDH3k
hSqhJj6e3643OjEqx9Lo6pbribwxf4EOj44rJV4+/s5Z19BMicVoIKcspA8yYb+DILGRyu+kklRs
JjNKOysdyc+0Z3kvAFC6UvLE3LQg9ADI8YXBJm7nr9s1hd9CHN3kcTG4QZWRaiHDv53n2cLv4OwL
cnXz4r8okObYs7KBF7qmDkI3S08Or1ttXw7dPOi2MBRROBUBSCe9nlWaS9AkP1t6ltppqXlt+Kfo
PNlJqVclD5b7+62r5+oT2smtj85ThpxkTVcE0e5x27rcZh4hMwMcWxFr+Vo3VxpAPHXXHrcyK+f+
AVIzH4iLnBc8CnDBbbJnXQBKdPMf39loxodaH+qpz0MlfWyFodiqZlW1ISIRuJRvuRLIAvS65OAt
7Hhtogp6JEJA2RKXqGQLxXaNgCAEA4LgGozYhdX2nKgR15dqykihLEQnow8iTNqgPySkX1Yz6ME7
/UHkTqPrXXSoH9i9REseDZlQISwlPMQHMCQelDGU3kek5JScIVtVU9JYfn+d2rly6Ol9jT4cDLu5
esxZCoA328knTCVqtgt/1UCrIR2bpF1n2EbZQwMoqHgKwCzv3bKbVcOKdEzw9q5S3MjQq1FFizJH
SgMT9DJcxHBul+uw2aqZV4ZzpbnwCZ2dBU9vfFS0kRunMSXnew0D/otwjo0IhjRfu9VjVMuTPJgr
hhcCrobzw5Z+FsK6Sibmc/mSpSulDCctGDVlq6Kz447dS+3vs2Xzkxu0R/3NJM/TQt3zxoH2P9Yc
U52tdlgW9kNbu0o8s5pZXa18Et4eAb4Ps+bWDJ9JqSEEhxQn1MSt6ebSXIu9HGZnMm2BBD22mJGg
2dKUICXMuTIAxR6Wzu2wSaGVQXC/MDjOzaqnP2FUvjkYRpbVBs+4n9vmupJfB0wL2a6AACZ0uIDO
BuLj93PiSF0SPF1pLbSK1yo1gOiPlDtTXUEROdezO39DBi2fl4mHztw6L7W1GS4pDr+3dONZVdcd
3TJxUlJuGk0Aeuwg8hnY0R6R5xZXcLH1W7a0lGBsVoCO85KTYPfQr/O4Bs4+lEukZyXp7NNqGa9k
9qn60iTvFnu5c7tHvUej3UFmDVRAIoGUvTx8w+pVii7V8M5tDU9vXLyHk/2Yn1NnqA/c+OFDOIXC
KXiDCpclwzlfVAtpJqyIuYHje5pkM9Lf9D2VUFQxQJF+f+VnS0nYPy1bl3VkvOPab+soZS8Z1EIr
eF/mVPGEFebbnKevcQPClb5wwbMT0MkFRxPQIUjs0kga8osajMxIh2ZGOOuRHoBbdEtjltarLpo0
MOUcV7mwJz9Tn2RDzs/E/miKTM3RALcMmLsHkweflx+AypDpZu1V6A7d5KOCGNzCgKrod2XAswav
u6QQOyuBOL38aC3NGzMssSdyeRTM6MJcZQ7rCcywygb3OC+wF+B3ImIBFcjUF7Re4HvzbHiIKAhM
8jkHcOgQv7+Qs1vz05safUWs7bKeR7wQlpzoLfTJkOWpkD8MZXRew5ejDTSlihc+yvPY081F9Ez1
gvotCFnv4iM6t1OCa2KoSCVVTR+XNgd66cWgdtTmaXscGY1bBUyrB+lJRLgn0dywKLY6pM7DMMdo
m31bIbkrObvWl2SFVkv1mtCSSb3lkM9e8N95WqhsHYcNufyXezYzSzk8wjfYQfrXrslhTzwAcok0
PT4F6pxiYGctybSQrqiy0ysRFYku9vxPTKTM6d2Fr0kTI+avKfDkdsTXdjKTHJUmiGSzFZpbFkMB
BApdUq2D/WNEzTIzrs3jMyrTAwRkCiClwDtRk+X//EnzKc0yz1gcZ1QxyXdFdxPoHPQN6kH38VS7
//3RnVVk6if3OtoSkS4rS0EhXi1Uf/uTYsq2nghsX/enXmTTZHpRg3F2PTu54miuSfxWjbIDV0yW
lN3MK1O7p0jYvPrBctgDmy0XpGG3AzrtjY7dp4bfD/3C1Rqilh8tErAia2Vh6yGAyfv9YZzp9tu0
cLCamYpp/pU5XVf9MSqGTHheDsts3nrNXFqITfPvlzHPPIHT64zPjtQMI6eyU6G5FeZrmqkEbqsP
yvuQT9un6AFkaUhL9Uki5+kBtD0EbOsKqgRBcwDordn+Acza/tMnwEYcOSYHDjDDQn2hMg9hLDMW
hI2xe6lQb3rR6rAT5mAYOu2ErEs3Q9TpZav9PAQw4yb6ld2iouoo0E9rqqUJ6NTkuaU00lrfw+7i
ZHLm7PLj14+me+XopAc54imLX28i9+yfqHYS5Xlsbsr03SBviyDtwyJ60MmaeDogujLdgfwfIlCT
Wzkit1D6VI1tH6/xl/7+as6tvD9ubrQYhCVYFDPh5oTQpZpWnPx43huB7IN3fsnbfW6at2GoctgH
+yNDnPo5UwxhLdV2Z0h3mn6nED4BXmGxX2FhSfUPpIh4YQ7bPJmjeUONLQPGJ9DoMAftUxtudDnX
+txSbDMbqCY0Gqxf3/d7MnOVR0sOjDYJOL0JfTZNDmzDxkJiSkfn8gBeQiXKgxbRPYmjTGlpfW3Q
4kknfvIePMTvKUBLiORU3AkeSp5w2Zamp1yBey/rF8UScUO+JvbVEOZTnbG47kiSKBaFvMjWdEIq
oj0Xog44k7EVpnUL/e6uAWDq3JnNfUdiBOpDIdFVdGjyBMyRZU7sWrKVw7nzktwSO4kHqd7KTyW0
tdjNUL0d1gpt2aMywV0j4V/Q70pczB/s/mXosBq+YotM9tz1sUL3hsjtBO7ZkVC6RQxbYxpFZrQ5
XpPk4T/U8/TJvm3Ygc6rFWG5s3yHN7cYFnU+74G5HJ2vCwPyTA3nxxsZbwSOlZzLPm8kemzI7iDP
b3G8E74/soZWnZdeWErPfwAnI0DMXScjgO5mDc6QuQlNGbtgyvosXr7HhmcWzf8dXdmPXzeqQCpd
bCs+oB2kgPbCBCnLpCWk0MoMtSvf/YWzlHNmZbYNArbJpgf9Bvvt56+rB6s5tr4v3UXSZk/XpLUW
TfGRMyzVFSEkUMvt9MbJOPC5cSJooLxqEYanoxlwyQJCEZRLwP7vydbuiNvQFk51bb+qcJaBWIuW
K/Qx89akcSn260n5eIQfbi8seZbsPRpoprRAWQtOhRCQxw54EY5AjjObSGIPdVXCAZUizy6XpIkc
9AWNbs6dcUhFdh4om8YlFwFZQ1FfiawJl8zzCvIXzluCEAhH4sRPA8X4Q1KZf+vMi/00u9Eigq5m
yAOzgwj4oddBj+OSVOjcLuLHcx3tIkw79Q014rkCp0K0rM4gu9CUg9ZZz9CLfKS7SyYL/dwiaqBo
YLkGzgO05+erhOwlt5wqpbscpAQ5FludgMmNtDYXqjlBI9U9Buv9rXU33KjHG17BXnXt5/DroFDZ
l3lS8LbvhXJHmkdXLWkn785L6cmryKP70u4EqoGKGlbjfubry4xm1YWl5owmwuCZ/e8PMEeliUyT
MYoYNnP/LrlXNsoOwI9reTGTGxGbn+YtK3L6Dkp/QZgEgnWawi4hnqSxLtSdScKvvcuXypYQjurG
2cZPFPCvTYEYtV8OM37QBFPiVn6ndkTSTtZiGo4XVg1LlX68y4D4faI6V5L88XNGy7qVGJJt9A5D
gNimaaJtBhGajY2DoJPq1np21vGcFBh/yjE6IrnSxU5V37Z4vUTDVoRykiUiK7OLFqdzDmLb0A0D
liLnF+QZP0fKUTrkThOr0h3fRY1YrKcl6hErSZMghzFvOQTKwJvA+hXOEU9M9m8SAhM2YGRu3amz
owcGcAqTeZ/OARIfRAoozuc0ePfNP7Vw8xImdnktPrdNOr3r0VSlV/qg9L4s3cnRMiRITAfMtBZp
nIA44PLPreMWcDD1dQJvSC+9NDy/LSg/DzFIdhzh/jYVy9HGrZgA3z3/NQk1CMDuOAM+k8KTeHnt
No4WLS7eGpdx/OH3qIE38vGhNbymuNv3JBnd5sAnY1DFer5J8exqtwA4ADkPRNfIAE6ImdJQFOIG
qZ8yc2cYGI/iFm9d7rE9zZI1dmXqDfJw4Zs7oyX88aP+2nm3ba+XCjokhCANC1wIfWTFOFjWFM9k
YnlRGFzY7X93WX55kN89r5MVVQGV2ebHWjzIyOQzrL83vXCwUGJIrwm7qTpd+7U8sdpP7bDR41lJ
nHMyA+8v0QLxKvsFZiapALN4Zg6bwC0gb96rhDJlVKQ7ylTewdlki6R4/f2TPvu0FE7Vsk6HWtfH
3duD3ZlRFvK0+rm/iIBR8qgIfxetQPDenuwpl4R0ZxYSMKcnlxxtP0JfPVb1nksSVufFsHC9b9xZ
NRPf2WFFJuo0CKe//86zb+j0oqMJwvSjzmxsLko+5mGurmI8CKz14ZViwaYaXtLDVZc8tsiNlLs+
3ZpMxfgorEdHflCINcxeyCKq/mTFFwWqPXK+smObnjzr6kOnPuhk2hWbVp7pRyI+ne7+sl757K6G
qozNYqKppjXaIxZB4UuH40G6KwW3PCe/nLTLxNwDfbcnBYj4gcTfvfmskAbQtW+19ql9GM1Uk28U
PZwYiT3R9KmOlh56QrDdy16vbXgAdgeuaGo+ANw0dXEG/5MMQC6K2zh6i5Ttt4d5j/iMorKycsJp
oD5Wx3nvzERXjBo5pCMEPR+hgbywiUgH/6rK+3yYD8TbTeqKyVi5naXlrWwt4wpwxzeQ5aAu+HcC
f5tEy2SYgcKbFC3RrdyfZ9tbwmvC2LN9L1A3GvmSqggUWcvhR2fcSChYdMmrK8r3OzNetObqGIVu
akN7RaUCsxW7I5j2Ym6hXBHZYomZThLOlKS8kudibhPtTbJu8/LVKp+k4V1CRmqH5Eodnlr5XdGX
srJWwz9S/6ENm33wlXWfha9O6yM5M4RpoSqUfIjwpBRQxyDXT4b60HaPfaNONOe+G+B9ut0e+lTE
D2rnB+fFaG/Cfo7BSTDQ8+uydtX0LTLIrcyIYHUmRXyfGNuSst+A7yqsgA49dvF6b+Cl017FTtmE
jt9YDSbym735amMwV/y7g7LW/RfbebHtl0Ldycf3PW3VjCOVQv0EiaJdqxOzuaGmms5TQn/t21bb
7dNbKX/Lq11PoV7TFaR72C8zryWq1N5owWeMrVS6i+Vn2yd9sf8ikLhE5IR3qNoRRapUSKVIF1g3
3R/H/2OrEblzX330YcaEIWEgja4D8/XQ8fruJfkZG4ulXwXKu+3c6/p1DUUlfT8m74k6J7LksL8y
k62IuLpW4g9B3zsSPtvcdMYiI54oUB5i/8JMbYnv/OdMjXCTTQJiWU2W/2KKDroTt1aXS3fdimx0
Fn7d+SrsuRpdWcaqjN08n9fWrfrSstUmaxYtWDcNtB0xL07zqCmQghOGFCGKe6GTPMJ7fYG2Sm7T
nt6hpG1J2pCgkjRLohoEVSKF3uTs35njZaL4YCBiwSOITkLguKowHVWE5syIXaRCOTCiD+HU4ix6
nzT3qvyQaVdmumSokDvOpj+64rjrNB4dLXA18aJoScdxnexBMTfGvXUBdKKfaZbYJlsqWaUijOZ5
tNs7HAvD3zeiPm2REtrTuiFWM/AOoMdmhmdxAAieBB7aWpGNQ506MDeD9mcfztTwwVHuIXfocICn
6iR7CJobhfiwjsKtv26wHxO05hCCh9hcgDeM/WOJ7D5DGHTR3/PdWvjrjZtor9BQOTYd4Z9bQzPM
jcYoUtFo2XP6Wis0yek3IDkRcvcbqgnD05EWFrfKvqScFKQ+dd4l4cSZhVYohv+5DfvnbSh+IzVx
jFU1eDssAYO8mMYGKspWVB+tJcEm1YVml3J2qJ9ccXR6ssw+P9oSP7wjkOE7RVwm+eRK8xyqXcJW
4FyRg/QZEXf8+2KrimPNL4/8++9PtkODXQ2dlMX/UmAJFKRvXPVoi6xrSHVYDCDWuHW47HxcFxOc
py3cMVb9//AuRuO36w9Rmx154vJqTx2Vox6KE8uNTOqxBfQgPD4RGiKO2OWhgBm3VSf6/oUR4L/9
fifnZGCn735ccqtr3wmGiudh3lZv7EAfrCf/xfxDPLY+bVf/gp8OHhuRtJ5c+owvDYPv3tjJy4h6
1e6UnouLg6/I4L45eiZ6gvqxuPLXCRQlM/q3POk2FUZaC//F2XktN45tW/aLEAFvXglDT0qi/AtC
JhOG8B74+h7I03GPxFQnO+5TVVRlFUEQ2HvtteYc0+BcIf6RaXz51KQStbMuh+GpJTRqOQ+xQ6K4
HevOckdP9RDqlvyF8fVVtt1PestvH31xqiozEkKp95hOM8uTllKCq+tx8vda/qLqzz51Z3QnmHR6
t1p4CAl6m53fWyl+Jc4JbV7Ayw9Ap0i3w1C7NOkT1ZPVO1N+HLJfCaqlc7XiH8XDa1mtDdUjc6/a
n+u9hD5Z3cmRUx8jZC3Kwt9TnmknmpP/fpy0n2rBr/f2YkVThETuLJN7231ow5M4rbL75lQ+TJZX
HUklTW9jlH2oz4uFckif2XZRrZ1kcnqh4zqj8VASwwbz72g8IKZvnyk0Ujx3RNUC331TEBaEqEoW
KIvpILBZmaVHxuYz/a5Jeiyes7nPqiCGeieCQ7z793f7eelgndbpT4saAoPvy6TVDrnsK1ZwSuud
AuRY4HxEt4nQqBmsEdZEXL+1RM4gxO8A5aFo/c/Z3KjNK92OnxQ7JkQdTDV/oh4uT8eNNfiRNA/M
Z/Fm2+1E+VY8b7pyTVyvQ8jwilx5+MhI3alanFjaS2fcNete3kX66gzudow+6pIo4Dpgn1PcxHKF
fKeRH6U+QZElGzImHVa+stj8ZG38etmX59+gFiLfzJlM5n/iafzMTTq7+OyQhOuLSnAUshqGXyCb
RWJUGJwuW6VahAY17Vr3gthDEUEiaqihnF7++8f9eSn67x29PCbL2jmvVYM7SpS2tpBMgvJQPc8M
EIbLLZKiHUHF/x9Lwp/T0eWG9EdkIUI1hPV+cfrzz8mgannF8JgO+5CoJD194j1L/YMi70pxnYsr
lLF0ga21+aTJ+yhwamCysVupbpXmi0hcmfKtdN6Z0t4iejklLPF3VPxOpTWMxJxwNcLUbJwfcOli
kyPVKm68+TCIwjClP2m+h+1uMpyKHDlU0ukCpB17Tltsy8zVzCXbs1Wvx3Jbj/uGud+S6AIj2wrN
nRbsLXxE45Oi3Ju0poRBtuO2gveykHJ0725ybT4mz+vjv27WxfrpDyntggRTIDiRiCgyN6/fSgAZ
mcWeydiRvhg6fOpjaAibOLgd2w1CKYRWhBbKHqFfXbhRc3jbThhe5TX8+Awxt1I1lTwvwlMuFj9f
HMekSznfoAPI2LEBs7mJ06z6j5HWI+TQ+8md+3fXNFo/zs2+fvBFASdIZmIoGFpO53hNqx4mtNsd
0wEYu7y2SKCwMamR91uhBg2utwrn8/1fP8qXr31RzNVpVwpDiTdcn1cfxnZoKxfyyyz9n16T28z+
3wgpzS/f97J3PWpTnbQV31d/AFTvDKSAReTHH4+QdnlGG5McVUdKaZnaPdkeCzFYpgUKv+TVQudv
R79JpIxz78oS8tPe9/WqLvYHVUrMEd0U9AsvIHGNA5zhare9U/0HiXqtkv3xXfjvbf+TCvaljClz
Ie/Lgds+ewnU2uMu1JoHShDTAFHBli0/RK4V2x/h74HQ7VUouj5zm63/3FA40BCZWaHXHsWfwBLf
fpqLZlApmH6raSALyGpb+gQ4ZzBU+sD2CQ9y8sbzYTDTU+vdhF2HV9bXdxFBPHcEI8uhm7m5tu5n
7fySdFN+OrvQbVwziYDwHnefFznXOs3S/Hj+9fjOMUe6ODtgLhnr0aRobacDOJ8TvayHSLjhieqW
9Ii1Y98vIhWNpjday4hEe2K4rbW6m1FFV09hP02UsGP8z3Vc9B6zuBX1XIZ7XEOMLFAyObGT/qoI
U3As0yZPzmMVu1b/q/PS8K9vf7H9DFIu66MyBierXPez+CEjx7GUlqoOhS5+iLB/C/p7IR7mOhkQ
D20I2pSmm4P7hdSGvMkm5bJpdiPP4L1cL7PZZbsU5HXn0zUVDMcnU1r1osYNmnumYEp4HNRj2m+t
eK3NtRw5n8Dg+2KTp7dlsr921vqz6v71DfFy4AKySNO6ZPha+RQFo9z8gdLUZAbKIpjQ6t3PGKaQ
s+wQPs+1Zbwqu/4sLybVjVMbwfBQLAb0brob9q7vKo3N4mqFW5Shpls99/yp14YDEwxY4Kqtw/ig
XaMOQ1H1TNC37+O32Kj6ezJCU54DKW6n/DC4ZX2bao9TQffPbYkJUjC+AQGdZWHXlsmf96Mv3/zi
iYqS+qwISg20Y6N5/a9OnGlsgttyLmC29CwCgRSd6HTtjP1DFx0EEGI4SUHMomh/Gt5fVqZzn+dl
0RYoEyTSeefcW+E99DqbUr4L7RlqLV7ffOfN9e+f+b8ferEHJkJRpmZeQp+FmXX2pJlymWYbzgNP
JhAFysubYE48RSVNClJ5vApV+3H5//KtL7ZB1cgyVRdy1hECFjMHlBsUoz/SnWkvOMgJ/r3d/Djx
/HKX/2jPv9zlwspUY9C5yyBm44DUe49MYWrXlhMArxVDafJI0LTDirSng/GQiOvB7T+nN9GiTch7
V6hbDUbp/XVoxk9WnK9PwJ/+3Zdr69pSH4awArSYLtP2Lkod0r1GaaOkvGM4Go9ddtRn2O3I0cQJ
8aATAuuUA4lgz4gVTBVv8ilR7s/mmui5CYv9qxCvzsLelB01ZhfgbblGr/qxG/f1hs4/8JeLHqdA
lEIV8RUhcOJ5NTyf/VPDoNDFoX1TswgQRrzOd/54ElKXyjLM6A+eeXGvLVko1X94mImVmrEJKKGw
i3y/FDPPzG7oYyy78WaMT6Xv5ga5m468T6z9ufJI+VI7xwftqz+kkMPTtaBRX5JGmvY7nCRradUG
vzK/8HzKdQLAFlM1+96p/If7GWEeKNtMW7NGT9x6dVEl0kHh3Sxm9kGhONpA/y8pvTTD3qzXq3NP
TjxN0/6oGMcyujWaVb1sVhAjnGxIFnV5VKS1Hhwqxu+un76G1U2WrMP8ZDBdxxIXeA1eZRLJIVHj
qfcSjYwqN0XoWTsRgZW4tRsvJgVYX2AkiRi8TcAVzJDkYyRbUIQKILqRysljeDDSU5Dsxonwep7e
Zi3772W30aSjIe9jZalzXtHAQjmG5uXhkuSdUFya5zeCSkVkFz6Gim1DMBH28aeBsIZwYd5NmR32
5MytDF4IE/pivJeo4SfjMa6und1/LNYtRYFebsoc4C/VzFqqEusy1XiCmTFqOw1PnMXW7pG6i25i
dBTL7QtH5B9zFrxa7pg/lRlfPt660H0I4ZhFksHHq0uFiAq4TDadt4FUB+lZDFfFbAHa6hX5oO2p
7pzGOBYvYeQkL+kdg/hhV5MPXm1GsjuGLnxswlcS+nSCnRRXoyhKiIVx2v30JGBa6jzUPx6pOWcW
fDPl2yTR5oyQrfcq4xAlMCkeG3FTabfCRND4ypjeWhK9JTg+6sYSDrK1BjYhwMLPXZXzlLWEYnec
YA8kNwVmZXKVirsGxLNGxvobfDuE311BNCOZxp7QryJtpXBevQqF/7Fh/vUeXlT6kpilBoNi4Y4I
1Y31XLTI1Cz2VfV5VhvFt/8bCJH59QMvl6agTgU1Y8SKVdadMYCfqHZthpZgU/2ORehaHX/1K17U
8VUjASeteUxmmWx3E5dYE3WoHyM6tIXFk3m1Ofr/+EhY0ej8eTcuj899NEayqfTzk6mb9kz8QRi5
JpvbC1fx9rrG5OoHXpQMxIyUWlEPwt1AWotAvQsn0bOwnAjkcLksXTKapX/v2j/WZNac5vt/v+RF
lRAYA641ny9JlIznP9a3yooW74GJE2245oFZE+yRK+MG6SejHM/P/3zq5YG5LmtpSBS+6awrbov3
SUB66iQf3ZFz9EKRPlhap/tYd8UHki2mGi02VuIbKggwR+Kv7NRCmx8wCJwgxaidm7E6GZu43Y7T
ZgzXoYGklle1yQCFkJyapj4Cxpeo/t1k97J+AjLTxr/KOFycledi/sMDmXAkE0Qrwb8dMdiQHacv
WVPAO1TlKmW7SUf49juhJIbko90z0WY56R/yZJknW3HaxMmRvcp4gqgeIKmb9SnZbQOWCf1a9XBW
3rtmsCuh80y/XghFsjhn90JGZ8hoPSvJmRlinzmzJzbrfN46SRB6o8ks7oaDNYG1WKg0G7lL1Ip1
/yz1zEIDolBvgnpphJu83GR1xnLHJJn5TLET+nU47IXzNos2zdQ7NVtaJNw3iCBKt5mWxrTRkgPy
yStdAEhkf5cK1qwoxThAShgOsu+lgpC1rWVGDMZn1/M80JILYti9HkqWsi0fCHCNSnA/KX+9NW/y
X8EtP14FZVhGPBF5sm7jo2mQhAYW45CBJCaXIPfU8Ez84rLlioAvRNeYPEE4WtJNO7zFMvuAfpcJ
+7S4KcyV4U3bBPHySoLslB6ExD4THpO6CkYG/RaUhILkiIQoQqox3L3lB31ZYIVcq0Qq1b+gmfoO
0upscgZANrQrP0XpFD5qqpcqtno0lum4NUR06DXqEfA8zcYctkV50Bvg6I9hpkOr2ZnyXXUeMSCf
hOohxbqfIcTOoPz0patpTqk+mOKdEH12xVuDMfpMMYmNo3OvdhN+6MrM+AATp7EEWvCychNHOWoH
P5wV/HSQ25FwVgRnzKaVrb8eNVs80nukDEtRHF6zm5o/dOK+ffjFgpbEcWFOYjS3ELoQoLp5q+9F
w0Y7nqKPGY7dRxItjH4Ly6XeVMLCWlmyzfDf2Pn7kcMD6BE3XBNHq/CvquihQPUXr6STeIg4OHrm
rb8MtvjS1AeJBQBYijmbQs6/QA7FRHT9zqp3BjjKQbsL8FBgEhuWE4SjObr3GFsH9dRs4AgNd/Kx
yG8gyfi120LWfWwOKjWXxzDns8mW+f24y1zp4SEBDnttAf7p2MQ9gqjLCwP75I8u9kuVH/W+FDcW
QtFhLorX9VzjD4uWMOLONt8EydY1BxoskrfFGAB6oMVMCteybDbM0ohP12y9dAuoYbxrLkyva0/Q
n0nDxUH22wVenNrHVi2yCnnQDNE1VDcwC3Lx1rGKoMItGZfVC5Ah2Y3QLSzLw/IrMh65k3w7MFw4
S4SLDfbcmT+vOeu2biivkF21ojMNTnJ7TV0IC/Cv5YdxmCZpqqgRJwpO+/vy4wfaWZbP/vnkl15N
vl7+WJT74LzO2o0sLyvpkBm4ZV70ErQKh27V1n+BVePdjL10LzCcgvyBM8hB3hYfzTVGq43BYq27
UIHGe+WRfpvYLTLutF2eINGkx2KvrvxtNG118VBOnmmuyWK2/CcBSFMmvVjq8zm/78XHIEHdrr/E
Ok1G45HJnZOInAHGztYrSDbNQc7eQtBclvSA8sb1LcQteu8NKe3zbg0STOo/K1KXm/YmR2Vj7ETA
P7rsAf5aZtq+q0g+pUE0mPdjyIgIAE5jajej8Ctq0Qz1iwSIVOmH1LKJHWJWUZCXdvVJDn7X54/R
Zw2tnpJmG0FfCzeCujb7daEdk/okAmSzkj1ZL7KwDvIHJb49K0+KNk/FgNBlvydAGvki/K1km7Rf
WJ1DMGoIJ0JZiPzmkBmFVW49MleyDWC5gvYaic8dJClJC3Zmpa8mpGINgShD+qzHWzFYAZCWVaJr
VvCy/E81WuqzbmhrKWv+bwXaKbm7b4dNnb3xnay3s+qK/Cn8T/ZwW5kn8WTFz/mzKngMbavRYb4+
y46QJyG9qftF/dJ/oLi2jJnelUN4KjG9jzfFyF1bRLEr6yv9XtvLH+MHhD260w0KR/2Bv0cFRmeW
EOmHcjiB5rEmNFkbfXjyraOszl5ozbRJDFFI00Hqz0QIWl2+EAvFNi2Gxa5kOEXvKOJyLJ+D9KXt
trG26THZnON8oZzZ3K1Nln32441erjVt28e73FiV6KXMUxQ9aB0Z9A0D3u4tlWfKmWM9dPKKZewV
N65g2GPgNPIql2gqZYcEqpnpfwSqEw679Pk8Hkp498wbersVUENyOGiOffkqhV6s7QUeHr1bSUO/
KrCa6VApfE5YIprCgFz6aPQGcUI0aOC1+OULv1Oke0VL2tYA0i4x5rxEaUA/OeQrX6JHXDd2G3+S
kWZXDaY9TvPV+ZhwwIdoblspwrAE85QIsFhmBzpZ42dWbsaRYEIjWRUJDlABYxKG2oJff6I7Q383
15FpziOVEfxxQVWzzfRlm3NoRBh7xiBGkK0X8TYHXKij5zhdN/X5KPNfwlZ4KMptVDqT5sjVshUI
PtpC2verJzRPvJq2ijeVoa+8barMUacP9mpD9tJ2W2Xvof7UnA9B9myFPue6ba3OkRBhxKoCye85
RXVe+/dE8d4XhW2+z00GA6vFLppMNyIjxbgZjVfdvz+fj5HXic8azuR0L+NkGLubLPxtdtPybOxB
uUvjvVhuuIoiyd06uS/zNRkoKB7XKuRhtU4pAg8qT3YyPUfaEq6XrO7z+L43bkuo5bJnATPzQxf7
oqku0Qh2/a0/7CTrUTF2gdd3HjyBvnwqjVtL3A6IAZroRmVZzjZW8Ji2D8TX5/VvyRiWCRGS5Xtf
GTAZCZ1s34rgTYKF151ju+werGbpm6cwfq0CWjbw0cfOkScweI4csVA8TtjTJnOfKhji1E2fbkfr
ZrSexGwr0vxUNpn/HofLPrit6nXD7jIioffflPLWst5M2uFR9yCU6ylwRzinQXZTEemcjTequs37
XZEeG+UjUtZFvyjNwzla6/qLTxGvZA9YlqR2X3UrxOBlsZlaxtLxseWoH06MkrcTwVQa0Vur7Hwo
wk0EXERD0f2qjrj6u0NKb0AJAF6t+FWJRx5adZG90v5QqoNfwlVk1TpFw6NCvm3uST4oOc4G6MDl
glDIO1HZWybglHVtHvLzSYw3BryE5C5oDlnAAq3hlDrfWmwTK0FA1e0aPX2BZiHJHlrjcE4SaIaX
c7u14MAPq0RB+EfbInBYEWy/2U5UrwI50TtaSA1KZvDHwjZHDzphQye/lK4UHnyipxmcw+iBDx3j
K1V42fxfufoqyU9C8wKYYlHJGvAER4bVzwaEzBe6pQBF2J3yh6y7nwCE5GfJqSmpMrwoGAHR5tNj
014D2jP9bPU3sSdjeqQREB+mTkSSqhPnvquFbUrtrfGrLRg/s6sB/ZMAuSPWLZ6gydXDR2vc+sQs
G+2izBnaYAWXyyejW+PPCqVtJXyOpofOC7UzQUzCGplnaryITY1Wmmo9upF7xnKnhG9pRUtDuYnh
kZsnk2/f3iaabYWvRn5bkYmmzJ5FWbx2iP27JzpXGirp6Kgl5b/sALWs0nTqwuQknVomZNiGAeuy
FDlwCd6MyY6ZbrMUXavHfjixf//ci3pMbtVGRByZnNS9zCbrJp/IZ4cFjk8y49hfON/QRrx6aP9h
kvr9cy8qq0kMMZ6pEZ+7HF0LrdGhxikGQmYpPFOrUv+BcExeFNHRkdinN+i+s5NvuOVe25prZRm8
CMkiBu3b7WQCFSAbWb90KD0M9FhIN1fv098H0e/Xe6HNCMlAN5v598Hn1LrBqjjSUeGVGOlSMRlb
4RC80kv5+6z1/RMvuuRiPPaypQUcbkck0EzBZRsZsCWhe+D9kpYBlkURkgAuu/srH/332PT7R1+c
tNRJj5JM4cvKuqMiZgLTZWhr33SniOb2Es8kXgUS31C8o1Z7jvHTRN7/wvf4/Souzv6BYujnROQq
GioyTOJEbLMNcd5D9tV7Yr2KR9JixHF3re7/YWjOJ8MoMKn5LWwfF99facU+9PX4j2flQO7zfe1m
a83TVueHfC+brr+eow1L0Stv/j/GS3/03d/PSN8//uKLN0lPKnlxZi34iJ6oTjbBXfxZsBDobiXf
QFlcnHP0W+Kpkp6iglLenxXu1FtsKNVN234EsuKqnEmG6kXTHiO6EjUOkxA7K8qv2N/AxCVlbaVO
K1/zlLB3GqKCemCsHZXeSM8a/G7unwphMzIwz/2Df57cmkc86h9E6zB2hp1VTkADBJQyiUeKrciP
vgZoMthj/RKDPUDsZjiNzZ0JFriXX8aBBnl7p0wHcxm2WEdwOhwajpzVvkY2FPeOGWDgMZSNb2zl
8tCoO21uxNS3oa7b5/GhLn/VxRbgq40SbHyMDaat7COdX93JLfU8jpdE/dUWnw1j/TM50q9qgSwq
9G1J3mk9yQ5Lvb6Ljfcq3onmSRlvFH0lSvlCjp607hRlhzy0Fpa2K8NjD3YX6SPV7WyZ7qUtx/pC
25Y4BQz2a0pKNnRagnb1BMiKRL3oV4nQkB5duhCWw0ZeYzhDa7dN3tuX6RbUuuzkO3KdRx5kepKe
eJymtXyqactR/v+qfKdYZY8xZE6aDIv4nUNB9R6+9x84bJrf7eg1zBcF72yQa24rareQ5ccYOYM5
Ml7U8PH7Tz5XZI2L9LN8CQHYtwtqA347CB/IhKzKU82ldd6I5trQFsXveeWwBoezaIX5NT+q8UM9
spFXduk/JOi02w32nPxmWKqU77DaklW/I4Y29ukcJJtOXHWTOyBteZEeTEyx2/OLIbiM0obJbTmw
vIWgjR9BjRIvdo6cziJUFriAZYuhI6PkqXFT7NoQKvRKoGb1Fxb/tfrbKm6Y3crBkj8TgobWF92b
TFC0TGTFkizmc7jMGk9LHXM65NFddN5JWKrw97wRPlwdknxr5TcGhSXaQL9aFfk2yGLStFeddCuq
LlIx2n42fGKith8i873Kt1m4r60HsWRGh9GI6JN4zYkWu1oubHRjhQVVjhBpbjuI6JS7Mo/Igmo5
fpJfQP8Ba7gZ7qrfIeFNqVNhaRbzBe1Y5HDnT7GZD/d9vcqSzTicQhGyWMch9lPwD41wUqpH3LnF
ee0TtNGsC2Jy6rVUe2gotNqjLVi1uJkqR1I2U+YicZqSDcqhYM7pCOlqDQuZjvK9Op000Namc5Zv
aiqVwPgtkMKlECDuWyuFrnTM0lCKjykDx7ZIoRHvdH9Z8WcYbGpwamV/MTsh/r2H/BHpfl/EaBJi
H9cVi9YJObbfWyfWELRaWDbpCUORnDqiy7it0kiEt7XIM7vbLttk06rV3LxbiijFdQ+k3lFg3FyH
djQ4NINIgVQgHYZekthphbfsqmFC+nuT/X6VF6OnScpFqRXr9FSPpPMtFO+s0Y9aMg/HX1/ZU+oW
OrIKmkx6utfw9zv/vk1XL2DuQH1p2Cl5Wo193KWndrQnQCxeCfaAAtajYzwjx0doiZLpcL4kzYB+
/5W6U55/hn/9TBf1Xz/WpdjnbXqiRT7Z1doM1zVmdoLKnuc6A3+OWDmN5vnGqjNRBBSMuzkJbipO
f0//vhdXr+WiJozEUtXHgUdGoW8brwgyaN2EPU8HymArElFpjgiIGdeIwxs4OsZ8Otiy78HlQfj4
76v5YZJN7AToAxXCsgHo9eKXidOyyOQwS0/CKtsJHxGv3ErakmL1KR5lgFvjOvemcmHdpO///uQf
9CXfP/niN8nDERNFnfLJ2+CRqGtzHwoedg5t8Lrn6C24Cz+bdbBtsPQQOrlOaNXRAE88+knycBBP
hcHSsAvWpFMf5JVww2lKvwO58e/L/OHo8P0yL36uaYzUrtG4QbNMv/scfxHdY1v77M0iC2m27YPz
vKb6gjr2wwP79We5KMQnP0+mIMnTOXBjEh9Da69arRP8J4QwoSySd/BlqmA50VYozHUvLikkRLV1
c8IIevWZ+kcQd2BzzXEdcqLMay8C2tj5b1Z4J/ZM1+aWhIqm7caEUyr5PoOjFPITijpll3Sw1pfJ
uSYV7Am7bpkSGqO2cytglYziUhxQFUQfE36raSUED5qIz42NV9q02aF1z8SShExOME8gSczhS5U1
cLfRS6zVYwlaHo2x4UksdtPRb+7a80mBTNcyZGg1woVxruY4V3UrW/jNaRhFD2MDxPW0C5j93ZN8
gpqoVolDwXKgMpzpzFWjSbaWH3M2w2LGzzNZN9cDKQwc9HI8NKkKZPGzF27EEVUgWtbsc07TkByV
i+yU34YERkI48lsvUuXsDgZo8QQw7vQqnzsnaO/idqOcd3F053O75O6tC9/k/BBS7BjKryp9jYva
jkiUj8J7FBkadFLSHYtlbefDfdMdooCMBuYkabvMOxVDMpPIRl6I0KpIlNRnCj3OiQkUUpTvcIz6
vofwNiDQrbgxrKc8X5gBTVC7/ayhHxSrFKSS/yh0e0j3PZJP0WE2GXnhg7FTSOREuCu+lSTVzkj/
bSAeY/EmlZai7+rEpwjryPR0up9Gv88G28xWZ4CQef+rJs8TnVLhthGEYkpp3W5l12qQCySPpnVr
hb/DzlFIb6sI2TKXdQI15rxLlbnMyZFTycs42TTiejK2Icf59m6aXhkHGdOqGpzqdyQeRnNlTath
RFjKl2apLXaBfhdQCdsVuTFSu1ITyBjoe4DAULMoj5q4T3ksUx2QlPyi99Bo4b8Grm+u4zxa5O3S
NDB2L8vdhAaU3uNS9vcNnNWe0rlunoP4roPRQV0hLXP1F0VpmC0nqMHMVUf5dKYlJUJsZjYtCLwQ
57nx9Cuon8+EH1InaXTBg+VY0eTcGBwpzNpJhxJ1+qxTJ/9BAelp0Sl1ldTJK3eMRJ5cHhEc4dK2
EZgmvwj9o97vxfNNl9zD0M1WcGbIIELRrt311kay8kV6/hT0TQNkVzpZvAijimoGUS7BoeVeBV3u
xtoiLrextCqYSIvNsrJO8XTsld8RSA0hptV9h21snOV1cQ11TtDoxzoBNqZwjrNp/oNzIUgytZkG
gAkkilTD1w+M2FZDRzFP+EH8Yi811GtkcQX71N8b8HbTpZodG/l+brX72b1oLl/SxB64uFa2J0LA
dawJvZdayWIAiDSOum1W/A/Hd14HEJzUbYQzw+B+oKc2ADCHHTeepPNSJqnE8K6s1/O2cbnVf105
LxoKQoBKrsLqznrNymA+Zl6AzIajYrQjjndumjDsN9x/f+ofxdVfn6rIpkREwZ9Euu8FTgcATIrC
iPSm8rlnCayTRUs3VotMSljFKfPPdlozMZf6U0BwQSN4ckxZ+MxaGtauyoJIjDoRT9OenVD8rQJE
2IEH3RRbHy2Wg+qVgyqhLYEj3Y7P/J1qbYQHJb9pSenkC54XAD6GDXV8vhh+q/0pjp84Ns2/TGGA
Rlwkv/EjIXVM7eJxWmbvRApthoOw6XeE59GzTLz4cTKAV6wrHUkpaKmhfI8UTNWlk4XeKDBPcuBH
WyQEApObKa5Cu6rlVeDL16rFvxszbLmKLjPYVaBxahc/oSlMlpU2bH4DT/m87WrsJZUdTUQakPRj
5C4oncEVVYYtfzB2bGW/rpb286f8/ZP+9you2iOFEee1JJUp/QdHa5cYuM6FS++4RZCwIkuGmJmc
qHmVmUm46YpVGa6w9GfwFKBeBmB1xnHb4zeYBYCdK2arfz9yP1duX+7SRf+kbypLSOcSoXaxqgw0
6nqeDztgXsZckdEZJbW+sB9oGuZoEasrhdEP0Ntvv5J+IUJsa/Y+Sefzs9ZuEWr3E6F6Mm1JJpwo
TR1TWHSVjSWN049GDCzJECCGUqRKmk0exPraIeMHwe33C7o4iwlW1E6GXKV/zDQAWMbGC8K1HG6Y
TEtw+7yGKdJIPrVLQyBzC3MbJ1vBcAOa/ZxnKzxI3jy7Yh+/1uX7Qbz1/douTmB5VJatVPIwzY8z
HJwk3GklHKaOwW74UWcYQJ+qbKlS0Ak3k6sWsBkTW0t3sBjAbuD0ZAJuV9YdMmKtcsPu2kF2voB/
PO1/NAJfTmhaPshWmHNEDMDN5i4KBbV3JFDFDiVEyWAH027v5qpT4PZXvQxxX+LBD6LfMXNUheuH
xh/P1kg8yFaQsVQCkPq+pir5aGSywAEBwIDOjk2XiB5RflTQMiYOGjdVhYXCk5bHSyQTRXEaEoyD
DvlmEngr2keuFP5KcweldZCteW/nc/eVt/DHQv3LRV6cYmhItTrulPlkeZ6ZjoN0oOyao4BJfpqT
KaD4QbKRmPIAKHVaFk/Z1cCoXVk0fzxWfr1bF+eUZDprsaqEKWZO6uvywA4MSWNv1PCp3BJMKgGb
BHGxKuAaWDLz67DAMBu8fqT8qdvw9Uouzi69qIRoFc9cCWbFdQEaoWADJGAOgVmIIhtwV/oi/5kS
mvnVXsMPFm9etS+/yMXuMfV6mmKsSOE/0fjU5NncTYrimYmC/pnzRNvMVBiTpy/iqnxXcg5xPoFC
/34ufv45vsQ5XlyFJUypL4tCctICHOa5zrLCfBVSgbiXFnTokPR3hgfdNF/72NEAkX6MzRZOjmG4
146TPxjEQGJxvse6pEmM3i6ejVEeI82fpuQ0fUhe88mUSdqmttmuLR9knT/SuEM4e5xkV9CXlXas
tGX3fi7XKQd/u9Gd2tEVW5szyA0GxwVWXVcs3Tx5TahzztVa28zJCxZ19a7EKCuv9PNebw6ruj3E
hutnzllhZnvl1fvBif79W108Z2YuJGoTDcxv9gq2v48wfsixuGVYlXBVL8YP+pUBXcTfJBCdqcU2
45rzFJHgnyQMbq6prdUfVtBvN/niFx+lbGotcUxOMY1t6jyi7gaUKrs62jfTVm0exbCyLXklydFe
ElCuTJwZzGBZV27zOm5NxEWLZK1Ha8ncmWgmhn3QgWc2jm27YZmVpHWcOTRSM43DANUQXTLDWPYU
hZUXt93i3w/wD5pU7q6pExFDkNLfsWKFIfSTDOsJMz3T/Pt+ntLOh4bJ7V6rcnFV0/fT7QMDZMxe
GRjs6sUzalR1GcXzM9pQwbANOpZKbpVb2wlLJlWF1/eLKVozxxY9BtrWtMEsIEi0FGxxUeyvXc8P
UBWQoF+u5+Lp0sopMdNEnKdjKV0DNsKwx6CuENYwR3QvqZG7M8ETa8YJPPuOtB6V479/gx+wk9+v
4eKRKgU9SUtlfqTW0YqbUMKZ7JaGupq0cIEhaxx28K1JFVlF5ZZ9mkJ00vZmZnM8lFKHSQQGHfJK
xx2TClXYK0bPiIYjA5otYx8fUFht6b0Iqzq+bwYOENqVd9T8YS/gLhqaZRENgXPzoibLUkmKDfPP
NxisJY6sirEOI35Hf2xf69ewgZBja1vFYRE5snM15rGA6tSdhMFTshfORjWIg9bLYAkT/qIt8nhl
HKMDvACFylq0tdAZynuZZYjJEAda1IWKJ3UHK3qxcid7qp//D2nntds4tq3rJyLAHG7FpGRJzuGG
sF02KeYsik+/P3pjr7ZlnVJjHaBR6AYaxakZR/jDobNpVIyCO+jAILi7bOMz3ZjbKRvsr00aCLUT
RM7BRBqiW8aj3eDuQuNKuQEP23ja4Ar3WUc0T/V+JnxaoSckDsgRmS7JsgQfSSqFtBM6Rxcm71yE
L8sKsoKQrSV8PE4ifF2lE8/hRPYxX1ERtqV+STnJrruNYAO/U/73ItB4x7VN6l8qVJ/pD7P7FAOJ
HU3iD/Nk99X5qJhmKE9CiqLNU0oNcDoGE81JxtXDRwGPEhxMRTtr7UBAFGHfXJqCM9n8jzGcJGGK
YVT9ECnTKSyg82UerVhPlryj9qb5qAm6AGQCW71kQXMuiMDRTlJURYV8i73iz9gzQgJHyFs1vaU8
X5vUKRdURXPtoRqX1XQBHKichG4HKnGR9m+5CEbXx3/X+RfCyGey4R9DOYkw+y6QrEbUU6QZrhpX
qXlMl3K3bsi2LOC2gz9oyx41WZMCZUpHbpK+u3gbnj3H3+bj5HauQIZYWskgsJOhmT56YjY/KJ5l
LAs/HdaBuS0WOlIVswCg4r6cG7n397vwXAvpxzSc3Md5bwSJHmjpLdLqYIeiq0xd5vBGRGU2iWIT
VoLq1uYtxDP/0tt+9jGcDA4R/9V1Q/vKhb9lR4esjNJiwiroV0CEF1QIbc0Vrib9vX9BTTu76RHG
w9ERlBQViJ+bLx5lqy71bHp6QaehBPgyzicxMUoKDjh36rnb/+4XfvvmyfRKfdYkosI32WJUKGew
TnzDRxGGAMq1dtYF9b/zd9u3751cLoVRSnleAT5JF+VCmMEN+VDx/F3IO/SdUX10xgf1Uc2ois+B
H/59L53hD3Czffv46a2iadhLWWBurNZOFwUKsU2xLhpqhcWHZetkC/LSFN4RBJUptveusF8QhO1J
iuWZjACnseyHhUh0zO2THTxA5xeyubPTM9W+LMrHhmkZJ9NjmM2o56EJECtFgmcNLIr3K/BzpwUu
i+V146BsujcXAiIPfpbeycX8YgHsTNNU/j6Gk1lKMnk8GnuDrGE7ehnQg8yLQS/ajWu9k9od3RqV
LvR8Me1VkiXomGyiU19usp8Nxb4P5OQd7EMpCuKGgYBKs3R0W5eD02RLMOh25g+R967P9tofXf3S
iQcldGk1zmYa3wZwagHXKvvErDKk3QrKqzq6tDqdsJWQXyc4TywzdVMCmEecJrHNRQKPrX2AKQXB
UpPm6rqAXI5VptX9FyWb7+tzGlvFaaXTVremt7GTfI2YuV/moZOl/qDOIQJY2jLhIAE76JL7DI4c
JWNUyD0qSAEaLsvMurRrz11c3+dpivG/XZNtK46KHLFr0wXwlOcUTRFAxGidd052V88OILJLd/zz
99N8RpDP+DEPJ291nqhSEZV8FexwPQGEvtLscKvMD/18H81bCgFYJ7VOi0f5xliNaxhTEY7eEBxt
CVOGyJa8epcAjaAF5U04QOo3Y3YVOIr6ciDacWQwC/kKUErzhwqOoXj7Bq35uQh6IfTgEoGGvnwJ
yOceXcWCZqorU3P+NCVqUtpefUBtSQfKM2n3S3fR7gBQtCD3XlkBmodWjbC8jhdlSCxW0dmhUwWq
iUhExoL0MLsGpZwMly5v7exCfxvZyWsR6bJRaxHVjfI9gT9In01P5mG/bsxV2a066DCDDRJ99JLo
uhBHHMdej7hM9EDMZGUp5lMmUFSbQHmOx9sjAmnZY9o9YVHeO0W16+ko6nQ/sWAYOfJi9dAhHp1i
IpLvMJSvHoJ8tYdR3j6pLB3VHB0kVNLeVNGVuLeTdGnoLtS99AXTs3A+Sd5E4kxJr9sv5wCYrZ4a
AyoizIfrMUP0preVZG5Jy0OxNeI5vMTc3PRLOX1JDPdArAmR6RpfWd26eh7LjVkvZGDLGWxLH6oZ
4CfLz4aViNkU0rv3BMKwMuM5so+F5iDDNimBClOhsvvc62vTWLfWnTksdWHRIyCJPDQlVj9KFpIr
zsvYN7V7mAigmRJqrajP+Gm9hoRhYUhmzQfQUqITSjSQt3gcA1pX1cVeuh3CuzyhuFc/qIAgjBUI
tcMtwiGYWbA7h10UPGnlZ+5W4zq/j6HrVLd/P4XnX6xvW+LkxTKHPdHnns3aPmHCgzkq7SKyduMm
wyTdlr0WEj+OQ9w+Fz48He+TyrX8/ZScPFNmcgi7MqXwKfsyVWmbc7yzXtV3dJ85BuitRv6FL17a
/Sfv0VjvE0k68FMrcNFPAa4zsXcsPOF10uRpUf6dsbTChaDlDNOda+6fCdZO+i1pd1AqBMOmCG1C
baaOAFLVhz9LQbe9j+8vOeucA+jwQdwbyEGnDPTkZ8rpoO+xWctu2VgdZfXCqWsnjfzYmnfCJsSg
eBXxqoAH6JfYaKOETIlIgM9A35FNCkQTi+gE03ggkW6E7XxsPsHnA8SopL4lbinG/YuC/PnF+c+o
vzK7b2/QcTiEuiROzUNpUoZFgQCtbQUC155ym+RixZnNOhgql5bn0ndPKh0N8La0DKd2HPw5eTbc
He8Lf+/XtHbZ/Yrb/xu7rbN56rc1OpX+DdugETOlnPpKAFvok2JxCWpmgaZ8TLNNoGE/+wrj1bkJ
CPezfpegoj6CgP6vzoSlWKZM8e6XmreS1HnX9KDa6D0AyLmjYneb2UUOO5S6D6qOM8uBTvP3r55r
+bFF//mq/DPgIEau1EP0f18N0ER9gEylsdAwJb2CjiTVfhLlYDH6IvpzaNGVfo+oYXkD1Q7p9OeL
seL5R/ufIZ1EI31Uyqli0kiD/SU0Lgr2zcug+RZRoOaOsD1w2oXM74CNkFLYs72N72+6RswveSoQ
boFUDjiq9ATorPbfp+tsDq2KCHBgYK2Qz56c6LoND0kW0ZnRpipbuZicYPTduIHgOp9krsaHyjuu
9m8XPjvlq6c39LfPnt5cWqqJeZHw2XQxkFC6UNkH2kFYTTsWLFEMUEHta8+XenNfVly/v0ssIlLG
YkuePEnUz7IsDL4OBxK/eMlLxVYeXXmYw5qs022MS1ftYCePlYuT/8GWG6CTOtgV5ZwMSfq9MNMg
jTlW/9BO8RXQJiDjkeI3R1S89ze6vNO69SD7Wb3MIh9Ei1Zxy2FUt9oD9Dle75Otnt4BqL5ImzF+
XTemCsrFxPZPpt2lWye/Lekaywz2VfKf12C//1NQH0sO7qhtC4jXbDLZRjKilN3usFAMUPuB3X20
ug+m3qCqGrtqTE8SfAOmAHNd8uRwWfefWCiBKoMMVTrS4RO3Mz/P4rkAubSqXsma/aShDqnqGxzH
7bZFpPj4nKbPcrjtRnoRm7A05odsCRkjU5YJCrUyYcertg0frNue8PozDWaH0Y76p0q9g8hxLXcO
7AKu6PTxWNK2CRCfQL0Pd+T4FVh9pj5glixV3OCOrkJHckfdG8uVrsHT0//kA4IgkZ/yRXTXx9n+
CVacXalz2KvdFtQ3gN4j/+sw3Mfqcw+VKR9eDY5Zp+mu1lBO3dtBc4eI3wCb1DLgl/gJ77l4g0mo
XC5rygE5HeQKQYUk3tbqZgznVrzqj0upf+6aVWo9qDDLx6KbHfqPgHjnOTk8xKo2y9M3J6xc8/CR
mliQOiiqZMKKokb2Nml2gZ150zfdW5lsGm3bHlxUy3v2JhwwEFSFIzyPyNZTHo993DGil4Em3QtQ
TsJ6XbStP9EHNqMXrgjtV9I/7St0sVWRf4ADn+wrqdebJAlVKJhL4IpWujUiDoT1pAivWvhWw5Wr
R27yeh70eC8ucJAXoehuhAHTKyoUjmDr3SIsrw+KNBvaTRystGaXaO918EjI7QTpvWg0qMF5YBPL
myP9YKhVchBjdnKDKlE2eC2iFuDr9sr9mD508bNYLJA+QBYtuqj0cfHXnsSOOURFK0rEhBS6x7vA
CHe5tZ+lOcJYDCnrcfi7Htv5PvQaWBqE+/oNhCM5W3KRN6/R3cCtDmB2Hc5zD04xiuhX+XFmjIuk
dQ9sOpH0JaBXE46PlcqFYsOFqLqlqLnsytpcDdJ85NDQBSlhjLgdXPBI4eqf1vjvl7B8fmGtSfNc
UinqnxQV+8I8HIKgny4M40lM3ThYVJY4g0z85VVvxitseFQfeVYBHzxMrAFYgUo82sXtZXW8r4Lp
j6v5a5v9M5qTBHKPNF6HcUBym5t40w1OGcA8UaZRvYWFq0w5e14uVUivjhJeBQhaAzIK3kwN3aHy
VQrWQBdIbS++kOeuVUVSMC0zNaLe0055XuHtkh4EZgm0JdVsXzBn6InUb729p980eqA9U/cw18cL
6/P7bWZGvn/5ZEYURaIF2poJjyS3owmpKEf2YZFWbp3PJ9/4LqK+VY7XovQGwPfiizJt9dMV+f79
k4NfDdiIKYKR3Bbu6Gme/NpdU+O4TaBHHBwDgKcT2rG7v+3mmvP3rfk70Tj56SenUI9Lq8oDfjq+
f2O7DA24dNcCmXNOtbtPQZdJXBgiauDwZq37ajLEBny0OPbXsLZQdE3mIjoi7ZO0h0wnX9fdWwYT
SbpK9jfZ+KjZI7YonnmJzXzmSGlUZ0UVIRpNogR1cqTEQbD6oTmCO4K4ip6L5QPt7CAk0qEYuEVm
+3v9TnkBDEzP8frYzzJrngULeZ77yaWd+xXp/1y/n4M52T+xZSZjJ4/lJFweEF5mtvAOcHGlPFIj
eBb/RJ8F9WqYHWjiACBo0i3gZRDgFxbzd7GWg/N9Uk72kWQk6pDGQ3mrdTMwH/Jyqqcly/01iBKf
cuAC2ya0QOmY/ovk7/cmnj5OlkyEizHmaduuqTIjbWut5PWqF5MtNsosUrCC6DSxNlCNeRc+cVhb
lThMpVcXmyhT/Px7Df75/HS7fMs902MSR2qilLeIMyEYJeZuiFX20aVJPfJxUHTobTzv7SM6mUuF
9nLVuqRs13gy/f1I/c4Lv1bhn5GcbM1WHjBJV6WS3m18N8Lt62fVaxQ59Xpco3t2S/ahO9lCPN7W
G4PzBO/+Us/wa/v/bTZOdmTUH6I4oWt4K1hXB9FGhlXyRGVpUCpDC1v0VEhWfqSuRYSNYbwWJtjx
0U7vqDJo40ZEfEy4Sm6OxcoMryf6CgQgdq5+I7VuvverdBXW9zmhNqJudb8Rup1Q2/JtZMKqWhvg
T++OygbDj3XYPVcUIY7Eb53di1sqd1rqWOFWoyZhRXeWhAmJiOeA+LpXIaIJAuqYXx39PN5hhEK/
B+aL+jjGK41qHq0p9C2Fz33wvCee7eQB5i20xWQ2HLZ9gRno0zi+CuOdAJhrh5PW35dW+f2Qs8dN
laKMouq8UCcHjHhM6EJTL6fm1eDVi/y51D7EbHnYHD+Gt27C20MBPaaoILm6NRNeeslXNtQBKMnu
FLfAPqZ5bPGHx10Os6bYSR4vjPDcKQTygTQqRmggP5Sfx0AN0n0Ul4xQRh24ee3jG7olKg2bGwVf
plmn2zjSp8OfuPfUnXIDIBeAOmQH/Lygp0Y40L6KktN/YhxCfsi9CUiD+39uda4RUCLdjA26Iv1C
iv3q0tjPHeHvYz85wgkNBFnsGXuE0psnKZio2OCDiWsnpU69RlWk4j86H7/D4wa69JX5rG0ar65n
UFDAmijXKCdJ/sFBM3UOWXx8DiW7wHLXBDnn0Lm9sB/I+X7dOjSmqYJgsyqalnya5rJ9La1r0/j2
eK3MDrZm+EN4o0fRkxVQ+b5Cd+UPGj4RPkJYWtTSLPkkZi2PnvkCmwUNGJKbY7Pu33NpjTKxpqPK
2ixN8Xo4rETpObe2VNlFqfbq6q7D+rGC1NpQWd5l7RqGBYGxqM+y2o6Ea6OcUwgc+p14uEKmPCdn
1A+LJN2BrWmNWU1MFTO+SdKa/w87gYnBXOFoDZwQObTDpkvdEnqGozzJNonllYC0zyq5bw94B84Q
THnM5sTnWMTxJx53r5PjN1VmJ31Db2dEkunR2IBURqvSkmeV7CvyFEbpGNGz2TtILK5CYlh6Awma
5QEhThFVMxkPaDwnHO60ySVZ+Kw6XChGPLtRZUL8x4Xj0in0GG0A/ohi6ThpVbOCwCic40W/15xj
4kqyG47XLX8ZxqZ7zDOOywARzgh9Jg1xr8++XIhQrUBUIoWGg9P1Ni4XfYXKSoSOvE5HBH0k9OfR
Ob8zeq8qbqrwo4v9LkbUy9EQaKxXdYwI1IIRgPNQUAy6Y1KxA2TvBQNs41U7mdHaZWUH73o0pRiQ
6CXYcJ/CEm6vuaq2xRa1YFu/MrEBfoBzQpirEF7tEJwCChzYk3mx3Hnhp6KvS33doeUZHJ2hn2MF
E+lwyfxIXg3yChEgS7kVwnlyC9ziBqKRLNn95Lk4NchbelEYRQrIEy3KDbVPGiKOftMZS52DwENc
zXR10YjvjezWZLXW2qBM6oLXgr/gmLbQobRlp3a1ohHiIAVaOvEw568nD4spkUElakCRSbP23tpp
mJOsoO+DBUSF/yN9OSILFLvAxdrnvbaAUwssRYrmx3n3KKwr6qS2ssivwDDCVLOpmqD+teIJnKAO
XI04nXvmcRJkMjfhQx0ucztzANghDnO8FjzS+ChBjG7GFytzporv+LU229rv5pV7WCFxVwLGQrsi
v/qSlDEWt4qLjifOAP1TTLh1nKuP5grXgHbWXikYrHwk4TomXHwZlBUd0pJKoNpSRVJX/bX1CcHt
SC3TxwX5rtrJ82Y+eMK7diusD/PqtvTxbiz9wjssxNHrSU29ZIFcI/0ulIxh6aTzofXogrC0IKgg
PawFL/pIP8ql7JWfRxjG0VLZBTfJFhvt4QWlVC1ZmD2jKbwgXRMrTcDTSdZAPK5EDDRUu4DdH69p
cKHOgtwiEJxiGTzgMmmLuwCJ4U2zyN0E42ZGTjWMAwV+aoHU2DXHHPrc2uIvq+jd7306AZEdzaEv
OvJN6pf+4DcL3qw4mY+4wkrXKH2/lPhoTnBZPkTVKt9ixwpAhLchf21fJeiks9qPXtprjrojP0Wv
6IhvhnlF5rCSwALcIxB2CxsmWehO5QfOOxGhzbrTQlv2bu2Gi9Dv3xhLODHdEmizlMy02VTw26nV
HB9D1xpsJX9IgnWKfLLJE9VXb5PK94go6jpwmnso44v4s2n9IfOh+2MeRmwXgiyUJv1J6FU6MgQk
9QjRVTPzzuALx5lcz0Eli+jmF9iuZzu8Ozwrd6r3KF/RzkXT44BR80N3hwBCrTvhe+mnvnDB7O03
tIHcyzAlWcZMD/2C03rPAOWxKKQ2JlBEj6RfivcK1i50tLakLSplc+GKN1iN3Pqm+wNc8k0MHJr4
nMIrPGAvvGVnYpufoznJBOsxHfIxbOJbXqYR6y5seNC9u8PA1LwH6UxDeGhdihPqh1ohTYLfNcIu
BDrQ2/AtjhC6qL5qh6m3v0txUAsdINeLzrowa19P6s/Q9uc4Twrp5OqokhXMmhLCjnNwxNWXuTKr
Rv8ge5NEMvZ3ODqTdLJ/FF98vBRcf/X+/zKCU+cINF26UB6YqRpnGR91nFsEzB3sFtkiyWv5nraO
8mzctd7BcEan/6MOC9ryGYcc8VcbBWhQwvoaTcfYLZ7QOaorW0IZIXdhf8pUhFA9cY5vPMdcyJoD
SfzCUv8/ptCU4CRM3Qj9ZArjKgjkri5i6lFou31ibIQs23WPH0G0oW1v9y/cMHa8vDRzvwn9Xzv+
Px82TvqoQroPD5mWxRRaUEA0Z92VtBJc1VGu6RUhAVPbwegcs0v1nd9B8bRl/vnsSX8w65WqDJp8
itKS10naQFsXS2le+Sh5b4q18nlcEzW0V8KzfPP3ePxMneLnp+Wf8fhelYZclpnqfF285jttzeFJ
EJ/cBs/lXLuOb7o76yN2u8f4Wl3t3/+FrtjZEPXbjz/NCKJRSsuROUd/A0e1aw7ySPtnBtAwRF57
N95wWxKeIr6Dp4RVzYhGroQLsBV9+p2/z8w/S3AS22MIKRYKbhRsudGrcqKyFf2oQ7pUQAwdnAxV
UmkpHufBa/ilBMhVZ+26Nwr2EDGGnbYY3rGEI11VlElGBB3mpF4Vn9Z2WOTmC9FkMqBXOp9+0WHG
pWTcay8ENhI0KKj7KR109JXxUi9Jalq/pWJO2FsNj43JTbXi4O1zj5seobf0pVtdqhCdLbN934En
NQExPBZjnbMDJ7+k8s+EpA7RjDjeHV6O991HdSVThY9nWJI2jVsoawE2McJGT/1V9KIt9KsDliPb
4ZnpQJhBLv18bTjiRe1kdVqFv63SSdmgM8zoOKJC/0XjFB+Mzi53sJZocF/LRzt8EHvHWscVts/x
lbLL1ya+s9OyfHWdU1ctEKCa3NMrXgiMryEoAoouZj11KGq3ezyYbZlL81Nv3Up3EYBS5//Ct+nc
XjPJzyXJsAzsRk8mewiPRnjUyv3Xr5h87qXHqQCFLqmbXzUX3qPf3CPutImrYyFGREFSP/la1kgm
rqakgPGCNufYsj2p9wSfhWGrTY5t+n7WHelOIs8/T4U1+srk2kLtiQ5qEli4T8G/iZ3b5BMuAScM
HC12qJdgPD/t/VazUQVSx3VB4RUl4dJFGSQvbIL8S9fz2cvq+085WX69/L+fMn4VVaHGI7ty126D
B4vi6o3xFtGSfTxuh08idq3wx24dE3iL4ezCrXl2Bb/N6UmdpTiYfbJvmFOqFChE0id0VbhGiROj
kaT5ujA/7h+Ai/WNF/Q+uqJa4Wn73aFZZWjoTkqB/fPfh/QbAnSyzCfhUV5WkankDCl/AhbW2wcf
P1U7XY3U02zpKnIvVTTP9mm+r8bJKx2E8kEROr44eAP4O4JYRIpw/iMpRuoEjZbapWY2hfUO9g02
Zj1oDODkYis9WLytcLjoo/KbFPVzEk7fbwjejSEfGdLUs5N7lEodQtbQjQlz0J41UfKNt3q4KEhR
hz96/6yqm+Lo7wvCRiKkBnHotxGj1AlNn6H4BI3/ThIW9fFpL6z2xUIJl8bhTiuFWUlm3g0fo4aa
80VntzMl2h9n1jgJCJSsqqujxO8YLRT8HKY3gdaGRyz6nhScEDpQ79DJS4otnhbY8s2mrBtLMvdS
ve78kTNEjc1Oa1A+bQ3GRY6UbvE1owecFtzsyHu2RM9gf1iYKIyvBNGvgBe7UurWPvB81c/yRSWs
cMwoTO/CJp8O+On9b34bzckFQCm4sZKU0aSLGv7f6+jgO6EUDnrCMMGWPKbL4HHKqI8Xe2DnwhRI
F5TSNNPUtNOYVNuL8qBJybS1Dq6EUE3rxhKOnHhcDkdHSpaH0IeBOdmUTD1RQpmo25aq8/cZkKeb
5fcM/GcYpzvciPLBbMOv9RBRvSAd9hLck0YaKbmJdrFnlK6M7jCtZHtS6yBut+zkjwYHDXHzg99S
NZJQffZR6r54P597nr/N0em2ReOk0TuZOWrcdk25TDWfwCMftE1PWg3Meph1z5H8bE5GT9NdkCK8
vjBih3JzEdxR7fmv2j4cpX/WzZiu8m99l3afKLUoMKYIvYQYbgSc63BhSW4YLhPBA7SQIC+VU4Qq
iiU4RhSYC9QX/L+vm3J+5/6zbidRbteEWV6j883UGPE6NFcmwjezrLyJ8qcqv+kOd0dUNtWXYNil
x5uyR/bbE4VthBTW/mpiEsUUafQE+PK8rhwTH5/9Kg2IJ6/jPcFhhSyEGxFGepeadr9xdNOdCrcJ
Dwi63sYp3aSR+65MNGGPLrPyrnnZdS8sJdlBt8tGQABXPwwAHArYyNAcvdDv+Hc8qGdtYY90FS6r
KpydyW/jOXnoMmRFtCaNppkE+E7Cj4rBVIWvxVmAT7wN3TnIbHTpvrj71qXc9Owe//b5k1cvjPO8
hQu2nxQMiKRy3NCsm6kHj7AnGA/qec3jJZL+b7ola2CBumEjG8B8vx7/b5s4lcqgs3Jjf4sYCQVr
cnX6M6v84FXCBxS7dyF1DOq7n+kSQ4qgWXWgzdNwccmA5rfz58k4psn5No68HtgOeIGjWd285lTX
ODe2uFCpC39ZjlJzBNiy+fvZOfsafv/1JxHsvj+OE6x0T3KSveqNFw3ehJtv2i3iVqqHTj6Imj3V
YPTKJjfqivrfwaZIf2Ec556A7+M4eX16PQwbqWUcU3SBg29kAwE8HNz2gLZ+uxXl28J8CMGpVabf
a15OPuHqDJEzkIh+01P2rl7axI/jFdTs1m+0ZSrMo0su6mdWCWwWIE5cWlXVVL7e9G+rpKed1qam
Wn6Nswdpi3aTSxBGQket1EayGhUStEYvZBpnQlC+a4iSIups0l/aTAcDjwpJocUdorarAbKt/2iP
PI/kyJgPpV7vh1z5f1+UM7Winx89uQ5kqS6PTcOPRS8zX4AnTCwnev+KfWc1hveCuydRtfzJ1RlI
g+hd+P60+X4+yD+/f3IfxLkQRY0kfwE9ClRC8S/zQ9oIvYdyvQEP5D4E7EW13U9AUMmL/7/P6ycV
K7w/avFY8PNhw2uegJIbSAJHAfjfOaWM4cviUD7LTu6H6lbKXi98/feJ+PHj9ZM41UQ89WjmrPjg
dRWVQw/lYxO+j4uOEjLtvAwdktbO3porn4itEIJowkK/qOt2dg2goZPcwofHReDntdSGoXXUG/At
Cd4ysqOT4vqFX1ak1R3px7gZXocXSleCHzS7v0+Bcu7bliLp6HvooKdPG9pVj4zBcGwKUsGDe3wo
DC83/OPoD+W8ZgJETOyBBFCw3x2f0N4b5GXLTAExhRvU+9Xe0T7Qv6Kl1Sa7QJlXpNe72jNoPjyC
5JSDCe1Z9+7fR22dGTWMbSikUA2BDPyCCI9NMyhlW96aVwgw6MXOOqz24VWnlUiNUwCcNSuE7t3c
N22yO6e+A0YVzavEoZVprNTc2WP46XTHmQDsAlgWjZAnBVnrWbtNtxlwaOycDHd/r6ipLZl7p82u
aIsG2AGRC6sLFWlLBaWd7Gl4M5+VdjMWTnCH6jBKAlTFcWhaF47+1kJIwMFF+VDX5huYXXnvKcdl
mzjqY309NjN93t6re49uGEaD2cPkK9vTDd5K98h0pstm23SujCv2QC/uMXsPn2hB4sV0MV9Tpujt
5BL4MZ0nl1BiBEVlpn05aRiL9Ux7Vz8HUKDQDYB7vVQEtqYXo3P4XLx3Tw1CwqgP1tctdxNIAQ98
7CR8NOm2BLaMRsemJoLfexmctOe/L/wZKKGuaKJoiiYgDEX++iXf3oYiGPUm2Nd4tF1NBulrBHFm
ympYtW/oQl6xKYlgvMPqEnb4N0ve1FVVNjUZvQTwV9ZJ5CCKhcUB4rtIL7p9b5M7TcAJ/LjcoSBz
vBRwn/8gx9FScOmzlC8FsW8/NA86PaDJPmD+CfIu0tY5uhSVM7j75AYRPvvSLzyTmfEL//mgcnIT
691B1nqDDyIKoz9F7dMBEN0B7+NVqS/2hd+xNbO7HrCNXKwN2o3R+mDQ0lDZMCqm5nqw0JJHwKwz
TOqP14RS3aclVReCmDOV3p/DPLmy+1rs68piIURqo4er4a3GgY0RTGWsZmbqduFPNeADeiYE8mS3
FSQdsPOws6Y0BOVUR6NCT3N4dPPCRxW1JOi6iFI708RinKBeTQufRYm44uedvh/K0QwFprPQqMzO
rO3RFeCMVq9HLvLjWqV4rsOaidFySa67bpuEoEA6eZYCy0eiup+HB9hGEKziAi5A4JMNlHCwAxgd
PMUeCveY6PyhQqQ4g7Kpww8B4ok8yQrjgQaiK+7dplho6izVLibKZ+J5fpylTF0FBZPCU3ToIQti
JW/K4aZSvWPttQAyer+hgOhC8Zkhyjra4EETCzPJ6V5Ak/jyhj1jLTqdyW+jOIln1aErki5tpzOJ
ni4+m8bVMbw1sFqRhgdw7mGNLp301B+51qtlpm/QSyzAB5kBApJ7aCSQPUJU/o+ZLcKTRQMBxLvl
helxHgMo7fI3fShmYbXOcsOW+20vgk4pkKrCUOMmsa56FGzLZI5VnNaja84VmLrAQ7BF762HJq3s
vrzPpLdD5TYVySbmZ8ePY++llN7a/Xzkcajre+zVzMdcdw750zAsJqUdZCRxppo4ImsD/RsggEK4
bAoH00H684o7fpXuPoXyJoHql6FhOiywClP17T7sbU1/VFPVNfvNAcT94S5423ta7LIE1CcU4AMI
uZizCCoNp7tYpKAF3P1hYgplFeLWi5b2Dg0IOCrexWLc77KzDpqYexRDWJHmwUkRAfckQQkyLLGq
8SpulyityP4xdStbs+7UCI+Dw10orXIDnXQ87aWrpnvScLG0nNT6yNQr5JYA3lyIQOXpwvj59v0c
1MnNbuRNnAo6u2i67bhD7Orog1nK7w4+DXewN7jZIRnbOSrqKxhdCRNuaatciMOk/8Wy/RyISnYG
lcs0DcKx0yR53OdCPAwpbZV+VRsLZfCiBSLe1i0OD81nKTmhturAgwJvXJuIXaNZlGNgVME/FAGG
pdQT6AiZ+0UdusPO2NXRPLrafwb7hSJ/QFzMCa6BoopXR22GA5l5Vby2LfsLvJLXFZu9aWdcovHk
vFJTqp0X4kx90eq5agBbiwDRAg/En0S6PqSfBR+MhJfgiLzfbqSbZqIekVi3mrGIMYQb0YsOs+jm
kH4k3X0yorYHvdaYi8VDHHWONJovlvQgFHeatA5LEDLis1Qt0ug+TD8MTi6qWLAAUvRL2w89elST
z1r6KFO7lf+gLO7XwdLMfDmLkAVw0ydlF6LjgYtsfBe+Zsctk1N8BqUt0dETVuk6rp3uE+oqkeF4
2+JZiWi0uT0i8lwtpmonWHH0nZGWdLtrU0cmXDVnWrDctwoEl6dEwph5Bqkp42pwOjsad3w1uCZc
DBHhO25Zo1DQZkL1FFSI1RoLMX7soBRkDRe/OisUFa96hP1pSLb5s4bucNeszQbpQQFWPe7on0px
FZmoI96L41WPL6S56aQ7zdwOtIHGnVyv6EwCM+uwMrMrStXcd5CPMdUTrcxTJKpGxsJclvjY0my1
69ukJIeaXr50g1tlV15ZoI+6ReME88w/3ovDLAjtitoXSGmwLovxM0TbA1BMuRIgpIA2qlw4KBsa
16nldLltWa7u0BmjUqIv0Nykcg5potsB8b4VXo67Auu8OToSxF7hrTx7PXhYEpE9Jli4SNDnbhTq
/1Qrx/qmcsJ6nmuzai3pjujF2MEWtCNcBJyPT7wcQJTyGA8hX+cXoLGN5y4yBVv5rhFX/RIHS1pD
+M4BcmZvevotnigYcSK/frffWZ/9hstR+ywf0ofqiY5OWrA2iOLbCMMpxYO+lnfohSASMhvn6kLD
y3eoNhlsjGv1jRYXYW3qJc2iFh6Bux7fm/dhgN79SiuInUeZvLabZxObo3wTolq/RyKDMLDzp5mk
5w1GMY7xiB1vVH0OaCe3HL21M7QQwEGlwY5g6bCyuntzm90Z1/1smFm8lnPmqvzsXdnBcuEWJHg6
e6YiU+BIyqFD1S5/rpubIaBO4+AJI2V+P87JwOiMgaCj8S4/D2/6jroNsZfVvmrN+mDNIunaKqu5
JYDKOpT4JMd4BWINQF9/ztjTaGv1L1O/9F6sFsnw1Gh2/iZtRmqwSewUx11TwdKlymuAq6dpsn9M
MNGDAHIdSOvKwDhq1gJ2e9ZMb4xtUlR5WGjdffpatG4GNNPaHOr/Ie28euPGuiz6iwgwh9diqChV
qZT1QsgKzDnz18+iZ4BPLgvWYAbobhhuW8ViuDz3nL3X3oLhj+IXIXpEA481jk83pdUAGLRxGcVz
V3G1U81rYP/XTwlauAe0rlLhKKiwmmW+XU7ISreD5Iio3GTwFjbZRgy6x2lFAGkWvxD9tWok8U7n
TIblWzhvAE4YEHUFl56eSFeB+MjuNcU4gpypxsviFU/lJ40kkde14bQPSeOEZ6qxJn9ONcNNTKLc
b/QDskDzIB7rTwkg1rjXHWNNUJUX3NGGsjJ34gyTSFGhlgBRP+b7EtVp/QS6XxLXSnPg0ZmIfGgA
7DVvhmV304l7hQ2kcl6kSTyWzO25XqMBHh3PoddJhDmRTv9MUm4xenp71ZdrM3gLlGugkkDMDVcc
xU3IG2BE0CCEBCs85MlNmW9F5TYixu0muBJeMyy9rNpsJcXsjOIBtR0Jt1Xs5CDtBHKJe3eGrQCi
Q8MlPb71nEmhQeMP0howOSR+ZJcQOtwU7Rn/tNda3F4FPooq9OxUy7CjIuXRUo7iuBZygiqvevM5
iEhUxYdQsy0y/cSuhNTVLPLZlUedluJwYw4QGClt+m0Vry3eRAlxsjlLd/8gZ2dFvxFESqcrQ7/h
FhOHHSG2EXGd5B1Ufn8yehai+RfSNJIk8ZYXzhQ7Grgdvqbp07HteH3cqjl+ZTitGzKL7BlZpRld
69GpUa8lTA4RJXH5SCIB+0dbVpbrTbL8uhvXnEGlfx/6bRTKwF06R28Igr4KkVlK8y/YkauGKK4S
OHRZuuKz1X2YOYUljqPO4++aHeqztcwZ5n1JOm1sixhiegwpVU8GtrYrxl2OIJafMwFLQrQXeh0n
29rHpsc5adUj4hQj27LBLpv93NEU36TJTfoobpUboaf4cQrrkwvXGG7cnfR3v7crVAu1XQyAdlcw
0Sn5i2jftY5R71kdy+hIOjPNXEkls+KKrzYotzUJp+mS3vnE6TKnJz/am8K2it6Y1/j+Jh4PJNiP
nAv0mf0Dwcq6ReHVnar+igc8ho8KIBvWeLnOkEy7KWjCcjXEDmzNQPIy1eGPC52nRMeu31TCSsip
yV1Tvu70g2bcVcmvudjVnNSMwbl50+a5HWjXfHWei3RalKJjgPMBWyySehTtzz6jLmLsKmDTg415
e4of5PjUxkcte5LE89jupdkx39NH/91UHZBGXEGfv46aVdtW6rUR3/nF67Cg1/J+Z9St3fAiGBrS
+LRbS6/JCJNPKmoaCyt4f1L6axgXqwieR7Me5l0oHkjYSkKSuPKngB1AMa9noixThoFmS0fQOOr1
yVAPfbjO1Gez3DfEUwj9upeu23ajkIiQBF61GsP1qLgChaPlJZ0z4RuAD52y/7TZh5jCrhF4G6HP
o6mi542dschp4VXQEF1tIqcPbTIzbAHJiKTTc9PZ5CoPiXTqgydZvE5KnKztdhLuQxESsIPKjPWV
/86MUPFDCI7ROe24McLNHG7GYRvoV7A3oRY5qu9EiM/pNuqAnuI7dTxUOIQYz2ergtVC8s9VcsNA
piKwJrCeJXKjOyLd7HZam6bXCudZOOvcemlyLQr7edp1yOOJmpVY7iDjlC9qcM3rZ0FjoZbuQzqH
3XYJzx2Su5xdKRYnenIEf49DSjjzpgbWDOhf8M8SkA0OMgw+zO4TS5JW3i+HS+eMaNiGeBhhkcnn
/AF7nJ/KnrZbfJQ5zAb+c8UgLZnpJaM97t8t6uKg3Fnj2oj3xfRW5NtmOiuarVaIKVYNzoM2polh
lzJxPL099zdpSwm5r7vMK4ebSvxVmm7zS+pvkLUb+XlmNFNTT+AlpSWTo2s+6CwsMunmOGeTIHcR
oVMeIbTUd/xhqXV0XpRL/2/6tcgttCu2XDkVTD2sVEz94n0sIJqj+oLbBSlAfkzyjZptp0BjZfto
tckWJAW3y8DeLY/3Ybyk4MIVODCeL4PNVOym/n00JkLgsSVu+Ix5WLV6s+Yej6bWqXIIIf17Tzai
X67Dip4eq2NXOIid+CsKy616MrJzUuzieJ0ah7ijfISLSsWFDTW5yZSNph+q9lM4pHjGgmY/GTe1
VdCRXpEnmNH8jU5pgPvElfuHKiXN/Vc2OxbrKSAyv3SRDymsEYrk1uZD3ROb9AtxhakOXqs6urFi
pD8OK1l0te5OOODPyFgtQ+vBPBfzWVePgMPV/mHuSruJSFW6juSFOVCi40cs10qe0jpav+1VRzbY
fAxkLbJQEWnO4hi7CcdKcWQxUgS8ReQPIVJRdmWU9wQkKOO6LjyaJeJ13Bwt46HsN1mxQSTJnTGR
I9IclZhnqkQUxJvW3xfVOqrWIoJxQuUmZ4iOVen6KPRE47lTtvO4jk0XHWHRebhnU+UaRFnKx2em
6WgiykdNwCk2U39X6OyVo8pNI2L7beNrCIQctJ+tNM0e+vc2YxElSTeD7i8nT0FKGji6jA2DwZHv
y+KLaLHey82nHF/9u82q/L1TZy9qUAOIDM3VvxTMbduyFoq/B6VE75BivWU+adc+QVcHJWfb0F3R
nXVxAFSzR7A7/APoVPTXFGaE3KQuuQadQSfBadS1rBxb8yEs77Gmigz8fxihqd9M1C0R8AswpwXo
fanxkaq6iWpTim57ZtpZedKnI6cGbrrU7NgLI6PakAC+KHt817RctSWc1ClCe0xeLLqr/tvozcTJ
2Nq8iEYtkqaY9olYk/C9KSdTfNBCbx1Tvahn3dq189awrjODUDECZTo2rw7+krj0WBOb/v3fF+I7
kdrylSxNlHTL/IuTnKsZWh4+5VY5di7Af0GCCOcKJDYB77MFMkhW8oCZnCTUPeWF6szJBlKl7lEj
Rc/BDAXuh9P93TjbAh6OlkJVwHZpF9OqQBTEZpTz6JZkKCARZU76Ca2TDMkHVLLEpWFSkZCE6ak2
neTOZ1pbHH+enH7TuIFfjA3TIJsI+P/l8E6QIlmJiyy6TQzGcgRlEVGRpoei9fyI1puTxseoXSfC
lVDiSTJOueLhlaGLY08/eha+mUv8eTDLA/WlXU9bnG6jzsEsb4cl1IeXOnHLPeIOu7XIUd9BuFdD
ms0BfpkZUtcPfazfyqnL9pFiMD4UIZrh2L9oOGdR2QMr5LJwBPm+t7ZzyQ4zOAXKE7Za2xgC9IPt
SqECQ2DVl/xW95BQZE+EY6IFW1Pg4jwC5KHWR0O/4xUW3/MUrHPCqoPN3B2pbF8CdLWxC/pqT9rE
U7ORbzTjEOZnUHw+K7rd6xuzf4AOo5Cw/duFC9APg5yF0m2l6jcSYaKqtk4qR2ScXl8FCF9cAsgQ
DNW8j9nnOVrk/Psh+qZdvbSJoWnJkgjx+ved9OXiZIUw9KnFxSF+U7zCnwuA0M1LblInqh3GdUTC
Tk4wcAjUPrzQqLkoyX84DPm7derrYVzcIyNHmDfLDRsDu+gWgQcdKZBFy9yRV2UYODCaYgdU54QM
5E3RIDjKdJmgQDP6IeIDsxQSM+Mdmde/z9A3hAUMUouHg16+bP7VmR1rUUL7FkS3At0Lkku9zNwb
WOqD/cBcjVYtSSOOqJ+K/FxKO3V8TKbbCcHmJ5mGWMgC/5kG9b+PSV+Gjpc39NdjUv98pIq2GSyS
x8ByTG6beH1u107xQK1OcqcPT+NZ81+l99rYkHJdhFfFfBQw2LaEPhMbYFfBlZ5/BiIeYVsc3VxF
4XvKao9zN7BQUAD1IuAsgpKR4vTKJmGTFJ/03NOHXQQwzGRZ2cjCjUrnSK+2hnDKzf3CaBrulYYt
8yGpKcj29StSBc2FrknFoTljfSKkWaFFia2WHS7exH+flW+uFANIll7NEA1F+UvHGWuhNZuWVdzm
GDbXQoAzl4AqFAsvRNBg6jNT238fSXR2BHWfbbN3FX8nYQrs0NOfxvDfrHp/HMylmjOc86KoNQ6m
8U/Yh2FC6M5MavNCYEgYyo4OOaLgezcWalrtx2AgcxkY/HmL/Pn5F8NALZqzKgyN4paig952apyH
4Og3hKnzfAVlcaUU461sCi5SsxnjacXDdt8bNwJ+1uvEZcgDmsvHmclegr1rQy8hZFzyYpw1t7vy
t6s3HJfYOB+UawyO5NqErxZ9z+S+XCKd19n7gER22RRU+6l3Et8xgp3Yf1JklhUoRssbbqNn4DYD
QFUViHv50t3poZN/LvHdoFqzK4XtkMpWPhdktMkfecY6MKG2yAgpZ3xVYbUdtws3yREWadi/b6Zv
lVbq4qxXRBUI5qVDUgxmMqjYDNwaQQnMA3e6tBKLBd7XLfhNi6R4irmrn8fb36yFXLkvn3yhOMhK
BP/JuNw5rhWzzR0fY+uYEOtWrdCA3jF8Uu4md2yuLOumboibcae0x1j1OepXAuDaqr5JU14lA9Gm
65+4q/qytPx1X305ukU39OWFMacQ8cUgLG8BoXU0evwrysrqlRR7qV9P0kYPb4boCVyWRhPvYUi3
IfFBG5MqOdp11czY4Dp78beY9/e0hZNhpYh2z1VFSXPGSI+nPVz5ituywKyCde2WD9iVCWuyTvlL
newD2EhkwCB+VjTa5Ts5v0lptvjYwaOcqD4c/fYUOqgdum3B6zjAwP3vO+M7RYhCVo3OLEpbgI8X
RV7cCpkmx3F5izKXEnPednjbPgEixM9sSwPDMx7xgkEFdLvKmQLHsAihBDRPh4I0zOY3n5Y0kQM7
YdgnsUHzeTU8WqTHvv/7SL+/k74c6cUUuMzbKC3l30dKhHDf7hp5hzs/fE82sLb2FoOTF2Vy4wxJ
ymqQVvNO2hk77aPyrB37lE14iMQfnqtvnMfc3V+O6aIWq6NmDM2RY+qfRET9wLbAc9cOMIhl2QFL
sp7XIY3leCe+zZ/+ExuNDScofKF3IZ2MH8yBfyf0Qcz5ejgXDxtDRwQaJYfD7liolyaDfk/NXiWb
THB57NvtsG7u9WfjjOqMrsqx3euHvl4VxLOOe+YhRIrJDs2HtfqDNva3pP7ySdNE9jAi7zMSki7u
s6aZ/SFZztQiI/CswwRH4O5Guy3p+PbcZ/vmNdM9nTiYw3SVx159W+0UPLTGari3eg8BLwMA+msl
tuq7ZrT5vYInxLN62sKkDavH/Fe+l60rWXzoxZ3SXEeDnRwG1VVvp/dRvVqkz2ROAbRg6+R2GMQl
u4qeVVKgx+FGll8roosxlTZEBrcDLQ4wLxtq2uQN2ibcvp9sSdrfVSIiQJZkkCcmArffSJQva09h
dYaQ9RmCUAROxKrN9Z3K2IeOY95e+RFXq9xqFSoyHM0Q6PcabyFzHb/G+H6obe4VeJb2BH2kB2fo
5UxFPYiT+UGGMkB2snbbv4MNB13CKIvUPBJNVhSgwUGbdtn8MHNj0pnaaXQK6SE3VE9T38KO31v0
KGz/1wBR84dK71uu1pevbF1IjzJ/MGQr4SuzO2fbPjoJ6U68/Gg4OP5heq8Ct8HG6vl7pp6NzYj2
p/Xux0O4qCRGNbbaJkkXzXEigKAnhoEZaeqMv6QYSUvkQ0EFiyDTibFxChZ0nn9acv8WIvxx4a2L
7YHRmEYZdQl3MnP2F7zt7N+KCCWTB2Ven9ZJeUjMA2JcyCjEwkiFS3Yd+xYGd2RDX2W3mbEL2lt/
L7mT7EiA3W15/5OEXvm7KucoKRVwYuJu5xd/vhqRLQhzXxVwwFwoBhMzc0SW3HrvE7bMXXlsrhoS
1NT7PDlSWs+PbDAfzdybz9qLSbOA3gVYFpvQW6rSX1ZyXWhbVr76qqBBPlxZuo3SIPIE799vCe27
Nzqqvd9QWX3hOF8ctqbqqTGVJUwBdBO8H9DZGpNXpp6mugnQ1XBtvk736XFYB2fpjeSnxhGmz5Cp
OU1l2gmbTia4/Bxop/C2WJutwya6FVfJlbidvO5AI5pcPiN4BI+drrX5dRwIX10LdMZ4+UHBND0m
GDxBJVWwsP1pW/Dt+3pRRCqyKIo6kaJ/fj+rGlKriFFwPkFjpjEziYuHe+aFyEzIGfpzxDYoh2IK
v1puVspBWpE5cmeNq+KJIWZX05Okqb2NMlp5BCmvijvZ0+4XRee/r4Ty3W2OGQf3sElHS72U7qJ2
HOq6G5bKDzYmVBqwOh+14qr31i8F661yb3TcHsJnSwoE05JlgRbWkNWJ1ZRLplLeBPA7vamHbVY/
FsylJpA2yqbQd6q6/vfBst3kvP35fsI5CI6MgDdR/R/RzpfVOCzrQh+CqT/XQHXywH0KzW0pnao2
5iYCqsOINZFe1Az/jJQ8DOSNi0xsJulKz5wMTrBK21+cwPSWn4V6Y3YJz4bltN1j6b+J1HQFeSZ5
ptmB/DJab4Zfu/VJqf07JX8RkZSlKlrich9NRB3/srDoRBYpcHyaBgcqNSWn6NuNxt9qCHDTwS9l
QmaHpkxse+PqOmnc6sitfuq0Z5lNYVgpuxEubW4wXEnOkjx6TUPZL4NqamjOa5LNHJYejMFCPxH+
B0YpsvZZ+y4XTN/1Z31+jfS7ObgneLTQ70TwBvN+qk8pVr4x/CX0T4L+kSGYshD/zvTbe2sD9HYj
Cd2aHi0Zm+O6H3MblnwCh4IsIG+2FoA1jjuT4Cn1QRLQaiqnKd0b/nMuOqn2WjbhFmegrzDL8ujD
GqWtTS46A22+wplLYCRTJ2F8hkRmTTsZ54KLhKs8ZKJTjrZBr5d31myrQIXSNftCqlNHn9/aZlXv
9Me4Yq/h6P0uo/ulxufBP/qoYMyt3GxIzGsDzyIXyF8haYofqivDoxNOyZ5pHyNlG2EA0Rv9Leg9
yDTxLVTpC2/aCtXFSUSQc51tIbyu1V8jTAbzcWpNxnKniFmxlOSe2rga6UKta9BHA0FqORXnYduS
9Il+4DO8Qu0NvGS8byoUQPdKDtRHpLVbHPvz+CoTuGyjrr/yfxEUgqRBe52VHW0jDXnNtucpT6/n
cRW8L0cf2Ja+ymWaIqu58UraAxMqd1QEDVTmdgeZrh7vS0J9+lUPWVsizj6ltncBQRlk/d7ThQpi
z/qAOm20npRCpWbS4mryvr0RXmSUUYvUcyeu8nXxmN1CfSpvxk/RmXwI6NedGCLq2gwtQkQkrnZJ
CLxtmPtOdtzBX6mbDlCB+di+ji5SjCJ0a+F60l2xR6CP0gjQU3HKDWd8gJ7dMmiofjGgex0nN6Xr
fIuJOPuQ+Ohjf0zfl+S0fqUfFQMwZHpos02KnRaDFTvvDr9dShLpBvsmv+zic+C/zepNB6O36DaL
B3kfJnso0OjBRpwY031uedrBql1majkxsVzTcs9XEarPOCWrjRKM5B/HeM0f2gW61J/THnm0HadO
j+AYkx26Rh/42W8IWHsvCSX7yXIZAuvc/3b1Xh2ZONwj7Y9CjAA2voD+VVz195wpjXBHl76kbkLg
WxnYc+AVCKti3odIWQC7kxNVXPFp7IvdxPfYXeL8NvF/6gwlHEm6EtEMo6SZ6VzguQPknm7ExhEz
W2k9Av6YKKOhaEmZBXhH+Fu/ZqaMWE30V5QPGTA4xhxQamXe2cnTSCjoS3ACpXDf3YYZlKqooSRi
g8eBBHfc/DTQQD6jVFjHta2Yeyna+ILtx2eRlcF4pDE2aw4XXLc2Vb/jCQz8bUysAiqurMUZ6tXB
kqlep2s8N6ZAteeALSGKDpEj6iysXxpMPXPH0Wc8Zejw6eytuE1EFfylW9OHqY5AP0kqmY190m6S
DqWRLZCUBPDhN1dZJx14GbjvYm5DSNU834mDtkh948cZcPuSA27jyiHjJkPUrL2n4ZPOLq5SHxgy
lM9CeDWX7AWE68JcfjyfTIpOgU3txJQbkHuSefnI0yJcSQgfA3d6s1RvGPaMj+ayRSDyVHYfQUJK
NfHnI2D0NNPh8kfbnl8LRJ0qirHq1eMikRktWDaM2P1TyBC5sxa0X6wd8/RKRsKD2NjHmjYhfca4
BC1BJkEn2Pa9J0tbfVxFboJ9TigcSPUxRsfuuWbAGLIHbtnP3PTiLzF+GIBjxIy8tHNwoy2Q8yWM
jxNk2bz0GJUw1kIULTPOhuMNhh7S2bRHS6Fte1jv4fMofDBNTWHOiLTPAdZXrqI+psjZfdamEJlF
dR9CHBAI+I0QGX6EwzYObhc+Jypq5TUUn7piM1l36bTL4xhlwnXE/bYMewX/Y+g9oyIgVGL2Hj2Y
1a2JVax7KDtwhInNfB48HwJLuHVTctMwCdf4Ieuu3KXx3tAPLfPTf5cE3/TMIInRJqfKUmgRXTpQ
xqoP9TjSe3wSszcQp7SKb6M1QrZlAYTV8sje4MdIwaX2vyxDvn7oUt5+KUPKutb83tT685JYrNsp
2UP+pnd1b4k8G3/SIv9dLPMVlxhBEVC4qlwOVCN1zOtaioazxiayB6vbrUc43Yg/lpTAxS/x4/5r
2Tb89QW/fORFF6cq1S6S82Q4h9vuQTks4lTDNtbtK7JdEH8/ft53dd3Xr3hRL6fmmJlqxldccAhU
OerO1Nlw0tMab1ks0c72bigd0X3ZP4UPSst29l/f9aIdY2ozkpOA7yru8pOybzeLKUU+/Nxl/Wbw
9eeFvNj1FGLS9rEcDudpiRVcJbuEFUNfoeqkFRX2u9LrN9Rov3n+rJ2h27Gvdf/9wPyeB//1dbFr
WQj/KbAvnTB5M5u10fX9OUcXQlHI6x0gMqe9i/DyIm845vExVTe9doRgWsfeYn4tQ68Idn3JuN1R
nUZZLYLjlDWGjDQX2Yl2MjSobk8UeDVJuZFdQHyiXQFuYN0spQJaRhybCPq8+VR89g5ed5X4gufk
xDK/sCb//S2/Qa/p+GF0nQkjdsS/GqZhVuhZhZISM0p6h7V8bGG8VmuTgHlqmofkTSAFx/vJJqZ+
99yYgOYQPyDT+Mu+2VRTqvWytHzs5M7ttks38KQHwqSLDYqxI1PXkChsiigU05IjKDbChah3fDzg
SH/wIAag+Fd9voBu0BLP9vgQogPkhaFuRUZuLsHR7GaTbfbWfkAlqH5Rt7cwcH+YXy+34uVd8vWL
XKxwTVwqReRPw1ldF9c5BHxlXV4v6NF/XyflO2Od8vWDLjqOkZZlYkS00rnwXQJvxVNPe3Y+NuxD
UxErCiV5CpNReyq6V3O+8jH5FP5tIzxKMl599WOkh+yXp6D8iJRn1PgK2YDFQIx25MLEWrfMC+UU
ZWd9Ewi0jjjRI4aaPiJCJdn63blo0eqaT50Fb7vO1wLOnAxHArKsdVtRG46Plr+bqO80VNyDvgyD
If8sVrCm3SZddhyaFMldv5oE8pUag91+B6E25+lgYlOQfg5kIRintUQETkcfUFA+svJDa1C5Syfr
SZTzVU+qIXxCe5DXfvBUFUjKOc6JDUuNDlMm6UeiDWo2DzDVgP2jyQsSbLH4kbUrVOhz7mKgkwko
JhqZStoR1W1dnk3xTahnlLHmqh63JvtMK7gjXjCqnwkqEtJdHj7hYCoSepEUthRR+XSfxSjq2JFm
O6tY6+0T20zFDfkBTqrcTCgmmsVXABLXrBgyOIBIjTU6y+LAzckUBVF6kqy7e/lTucVmQOm/QKN6
kkrm9mAIB8G0DRYD+rTTqXxgHel/KXucGVBAS8dyCfGaF2l38AyL90NFLC2uSlRzfEC7izH1ik5i
/hrkhyrxMqCdhiMVCFp5O0WL4L8KHb1DWLiIztOKd4d4I0YvVnNeQtaNbQUMv/Z6/kfVwv1DC8nv
CwIo4QJ5gf84Cvgri+cWAX9xnTGpkPDgPFP3JzSncrczcbrYKeyB6B4ffodPuX0KTGZDL1X4GkyP
OdGRCUWetELqyZgx9a+VxpOk9ZSczXEfRxS+i8hUhnYr3Aq0A2TZWRzckwtrZ9qnohuX17rChWh+
JTExwSgSza0ZnHM8P0bx0Us3PYmn3P7suxrNZRqA6ElilxKOiDevcj5QWsug7rOdGqz9+JCQ0Nmw
5RUANIdnPovJuOjvajA1gle257C/Jy+RrWl/D6ONHz6ZRLp6ZXRXozXNz5J67IwD3rfovlA+w42u
ryNOfXAIaMevxJJtIvWdTDGL22IXjju/+OF9JX27pMok06sSjDsG7X/WWqHs13Eam8NZQi3deGrt
AYx6kVkwtaUE4n6GHvfjSv5tXWnSGFskGPTGjOWwvpR4YS5Jqa51/Tl5qO+yDXQfmw3ibknipmto
YyX54Yv+nu7+teR++cSLJVcxqyiPM17MzIT02puwI9EaXTX2vLGMu1qBkYWWbKW1+wnNdH8XxgxT
Ongl4R4sSLmrbuO1dIvYL0ZXCXa4Y1103zFuoaE3ZK/isIdt9evfC7j6XeVm6pooSyYFKi3oP89T
LYxBrvacJx89VwUt5pBghtvVzxMj92TdkEuIrTG9AZbWMNBB8l2Fu0691ZO9ybwy5qllJ0zcmU2i
BQ7hxH8owZxzv65YpdhbjuOVjFwgPSXC88i8pZyeC/U1HJ6D5nHSrvp4rWloHZ7S5E1SH38chizv
n7+vyn++38UYABm4MVkJV2WhtLSEDQbIDpCH2gskbIYSg9TQcsbjv0/r9/XLl9N6cfvNUwwnabn9
kJa+ydq+3OYeuntue9gGqLW8CXYbczba1//+ZP27ctg0MEovew5qp4vnzdCmrg5TPjnWN9Z4reb7
gVRuB6g/istVl1xXoNi1a95E4Xwoazcl8+zkz0/J+EzWU9Z4SCZsDfnEbwEMbkP039FHN9+EwhoG
6bQmOpiYHBvlstmtRHr+26bdjIGngv0mvpGmd/OsknxGC7HF8JuTbRG9x6BfEG2sG8Pzz3V41fL4
O4aj/kRA+UbQQ+H45etf7AamLGr1tOd6ZzN4823vqDaiwcjLkQkfI15nmbAV1CuENTY9XjnYo7eC
Qx/xJvLMnxa/b0bFfx7NxY5hTps4bHOOJmFBaDx8y/BHFY83jE1Xgs2un6yVYL/Y7CeVvB34GNWW
VlFp2dK9hPgfa4G4pTtJOOqP7KzvGAVfz5V5MSgU9XTIh4ijM18SOl1ueyqI9EN9+74E4iz5P7Md
vOfiJkZicQQteOz2EEDewHU8LHiK6odq8vtFmzCQRZ272JovFiOp8vM28DkgAAikutTETgZQDLHt
Q8YY+hXTgd98/H8/Mt/MiLlKXz72Yo1QYj+wopGpDpOeaHKx+OKHjR6k984dHqrWK7NDrbuDhAD2
XcyuS6AY+5KWlOHJpmPQM8cgtUR+rfpTc1O89L/KR39j3JSvYbOK6ahShIEwZlTGIIE0qjftM1Vo
7G0t9RkZq45BVD10efm7Of5Ar8wqvQJnIWOnmCHSDwuEtjwBf62IJghHYxmJY/n/c8VXRmU2snTs
zwat3+KaVxaWxvvJ2Euk9ZK151CQ6eNOlumkqy+JHcqLCQXhPK3ZlCSbiW5wbovkB5RnMsf85Drv
T8b8pgBTGEphTdS4HdBCJEp9n2K7cpQiJfninmAuK9imGX1HzOl+/1mmHU6HDe7aNQxyyX8IpwFo
PlRtgyxHQhRn6YkXIQ0S03XyH1OSv9siWSK8XQawkvjXjC9Ka2vWZmZRWFqk1Bbt2SHKUyWF1Qak
aN6YzuBpmmfIa41pGVxPVoifGiffOAN0hZ08SnTOJ/GjF9untOu0IW3m5fVkHRVPObSyrb4Kv8yb
ZRlu1jXzKd1uBtfckgy2Lt6D0TOKvUwvh7gBrLYFURY4uZEySVhrneLHAeN3vTIL2B+xzhA40FD8
ebvEWO9qCQ8ebzIgqpycojw08ToX9n5xsJTXUdh3w1WqpisV4/GGIbUrRvgB3HB0mNLU67l3C6Yn
Eer6YEdWo8iMZrHkOZrkSe//fpS5cH/f3SoLhwpC3NANVb44odAwzSAx5/Hs3xO5hMKKF1+06bLd
2N7hDpfUg457doJdxL7VFSniRbVYi+XnQByw2pOAZrIL4N9JeilbPJOeaovqCqdsy7TiqCfXARkg
w41S7GY6EdHRBNBk3hTmIcG2iF8Xp5bGcFrKbqnrjY8FwUhFhb0P15+OlmaTUgTBxtDFFdq0KHBC
ASVE6pIEQvyrjcmCFrxPWFW5lTImUorLfldAH6EQwTOtBuumYFy2zn072f530h7BHqYtWauJVuaw
SR6tAV9PgEEOZVl2qHBsh8GdUn2yW9Hat2aUMFaWG1X/ZMbm18+hdmPR+SQ3heDlVvwBA/ddv0oV
LfAUukjOk3ZJ3unMsfB9QVlAOEuw9zNxz6VTPwYvBhE90mHRptwBn3kscJnY3TF0hZNv+y/zuJ/Z
o1yjrzenNdEYCpsVUhrS9KlkizrVx8TcFsE6gz7+CSK930xbuCm4zllxDfOBTnc6rofpTew/LMmL
umurv6mFz5xMAxrrPxT/33DndJVelSSqokQU6GUbWyqnsbHC5Vsatr4e67tScfA94qpuhG1THGea
FZi7PI3kc4oxjHD9Qznsfrj7vynm/ziKiy1INgyz3LbygnBhBDySP+OlqF92OMXCaEtjCgX8ClFI
aY/K7dBd/79Pw8XTJ3c+RqieAxB3U7rLePx1IjrFfGZyfpyA06YeRnyVEbHLssXlDLKb6vGHs/DN
wv7HWbhsfsuqZuUKB6EuKYs1tczI8NCWtE2sbSI3rm77ZCfIO9Nfa6YT7kb/s9ZwAvykB/6uvkLk
QOoy2kXZMC/3VlJeErMoSMutT/THkGzGfp0rVNxcEh8DdaC6ubZDSsl8iIHpc/Tc63gSULoX1Kzx
tU97qKTGVrGZAlPWm9W/z9R3xfIfB3hR+Kh93s7jcoCj18rMdG2w5QGHZ1sUok18ndbjKu88lEZB
b+NGcogm04pXNTQY/T5bTh278+0Px/TdAv71pF3snLpSabQi5+oRM0OsAL11G+FnyOT6gHkLfeJd
1a5lCUzTDUS6ZNX3G2V+KtprJX4wwx+ETr9BZBfF0h9n6OKJqqW0I7iOMzQfyXEIItzoNgihDEJ4
YIsV5BcqZSE+zvDriE1YmZQ3xRLmpVPQE1C3pLzU/SnkGhrYZlE9DmJK3zLZRMkJO5M+EB4LtYJE
FX24kzuo/9oaPiAWd5AJdE55bJ70J6bPqYX7cy0QTHBTf+BttDCNh+9Zi/oEFzm27w1jOgKiY95E
w4cc32HpJAI6X6M6qD+Q4ve9W+3Fa21rnaZHLmRAGFJyyohgi3kkfdmOxLMi702OZvleL22jbzpy
2cxlU9LcKuKT4D8UyEODW7/j3lyDiTn9Xy6+opBUzuNCzNDF+uEHBRia6Pej26NawOs9e2G3mRa+
SjbcRcW5T58M5UWGGhOuI30LDSqF1JX2NGn700/K9e82JIxZ/sOpu7gZx74LBCEGO9a4PhKN+75Z
Mzq1kAqqHoPw7pTW5//FoOmbmkv9Sna6OA2TaA1VbwJRWuaTqi2topt6T3t6nbr43X5qGXy7DOBN
FUmmFVV45hcl3n9xdh7LjWvZtv0iRMCbLgEQdCIlyqY6CEmphCe8/fo7oEaVkskQ671WxYlTJwjB
7L32WnOOWYxKrXZZS80Ub2iSZPZJg4e9KACtpK5MGgQ7MVASTgamJ79MLqp5xv4y+jEn8O+gXShX
FqYLThgoUv+9onMJK+lOhh7OFKl4Ha1oKrH2qHshfrBOK8yIiJQY1MJp0G4GDHDX1u2LT/37r58d
Q7Nq0hVB49fN1yy8EcEOAJRGSNWgpVHsCLWHiwokpQ927QB84Wz21999tiD7albWasSTUF91ABmo
c+hZhI78+zQ67XKORc9/TU+pK0Aawyl65ev7V0s433UFSvC8W8nnrdqgUAwxG/l1GlXVQjecRnP5
62sLZM1ORt0/Y5dcxbT1pVbOYm0oagJkJarXdiVe5bhe6p78dT3z3frWw600pW/LsBuOxr31EmX3
mOc0AvrgygVOhEDJArrsL3Nk6h+gonoyERIbv41o2ByEytvJ1FZhh4dZqVd+lSyj6FNSV3LxNloU
y3O2Ff+bsazZ2Uv0wEDEBDQyy5PhAGFDs2Xci1BNJH50qdFA5qyLuT61s3cGkE6SHBDdhhsUQA8x
W4A7yeDihoc+XrKBI8AQukPd7ZXH9gEvyidLtPk+YLFBWUOhjaXN5oCvJKy0SyQ7M5ZNJdkKqdFC
vJ/T3j5m1B9DBcYg+/gI4SY9qpyV8cL7Rw0zBt9fBDfNwNn/ipZHZi6xjERpgSioR3VKIJa1syAo
vYWrItqcUNCRLAPFIkPwhkbKMa59tF+V/PleaaiSZGkz1fOf7k3ZBF1iCCOPS1gSfVSYXi95CCe7
lu5wSrqlfmtqz4X82IoEnyys1xQ6E38GRYZQLItgjWxl2WErqYotA7jZnBldqQ0vuK119fs1nn1g
uZBX1cniGnF+44g4sYwJLsWE6HSYOU5rwe2IzWRiiFzpgT6crXa3bbOFEBBdO/tfvZazzUVUY9MM
S46q3KLKYX9B9zK75fP2FyqCkbOfz9uezUJAuyqWwbJA1Ng6rXxl1fk6nPz04M6KnEntpLTKuSlQ
8TTofMiSHlSs+/fVOq8ftVLiy6CYEbDM2shGs9rtySLEauah1jJgsjHSQDGcr/XkYOIYUajL5s05
DnjX+hWwIsqIn9eqr9r532tWERNLskFFf9a7rDsjjQN/PnBtOFYq5noKHeGlkPa9ZYc9fTZySAia
tdUT8UPAURYVjQAQJqpLb6rcqcsUR4tjbIojs/qV8JBte6xvAF6SD/pcSFinm/LAUTRbAE8MB+/n
y7/Upec9/O/ln20xqdWlMPwpdEptUVkLkthpkpVPumlrKDXgJsuuTDw1XdnBKUWbBU9aDXNK5Szc
gNy+QD9d2ZMLYo3Zae2UOyLEPMUVt6zEgL48fzF+lB+W1+BayN6xuS07wvIkupsfTFpnjX2Trvp1
upnbR+G1P28uUP55OiwDogKG22L8drZyl+mYWa04HIPkns5ED5lsR7sU7m2SrjPtV3Ak1y1F5psy
WrVeTtquJplkmdB5ROhBC8nYZE7hNZ/Km7hkCJ4S+Hl6HtRfFWyZRY8u76F6S3YlzRZUKN6wR2Sf
HyhO9Xu0sIqtoIW5C4+abT5rn8kOkDT17qwFVTVXpk1wZP1GBuD+/FQvFg6Ghjse0AdOv3P6d64l
jS/46sCsc6HhuHma47zigwFQdkGXpVpIrrq6JvW4NGtSDR3UJQnaOtXqWfkmRU1WpBKfguppw9YS
7zEkEX3g22O/Hc11cIuoWrbLeUdaXasdLzY+vv34eaUmp9MgmjF/ck8aCQBjwATLWTI8xt4gbvR0
GUa2Dn7PgWbk78HKXLuCSxPM73++dfYp+bJWTEnNFbS8FNYBlxZ8u3LXkiQLlqciTm2QbB2aWu6A
h6tAxz5hL82XEjrsT0zmKU16ZB3F7cwoVMg4g2qHUnQRvclg7v4QLg+J7BfmAvYsdmc4d/CH0uVJ
9ub9gY4hETLh/8f88K8/6myfGkI+K+RJw7FyaOuRna3eJYXXJ17QwVneS9NrwioFLXjAcw3b58ry
eu2dOvclQYlvjLHm9+nRU/RL6zH1ZiFfC0unRJx+mlwUMEQXB4Apr31G8+rwz+phzmGf5twcP/e0
yCyMU13wRFOsd4AZvcjYZin9NNNp+42pgJ3WaYSuG2oozG1XxQPypULYQDkAwl9SADicvVJFFEyV
3mnzF5WLq5Y3G2TXim4tnKTlRz1zpK3RRYXBqV/fAiE5LSjtruMJLikO6bn/90LOXoNcMNpMMbgT
qu4AYg47z4BOpqDgWPsARnHSyU6bLqFtkA6dkVA67szxic0ivvJMLoLCv1/JWbFSZLnaZyq3RFiB
swgQwSw4IsYZHwBTnycspZJT0tIFRCmHn0yXC4AcuP8NvPjuaD5OqufvVAaKTJUQDCzQQpg71bwT
hD9mVNK6vWYAvKRM++venVU13Uk29FLh3vk3xQObv+evwXejOkdbgePh56X/4hn6+/2Zd8TvZxVp
igpIEyz9J/KQ6RaAFTupj3WyFdXnMdiU+g44SjEdWDqKo0hHP4y3BagD8X0K1jFJXc7PV3T13Tlr
g7Z5HrRFzhXNsmMMQ32516YnM3tPeuCA5b3B0PJOIpIG3FC7HbqD4FTAHWMIblcu5XKl++01PisH
on6AIqbNN8dYS9UqFG7ohMLwi9yxW+lQuinGmbG1Hpt38MvoHcp/WmUhVOZFeS27TZs/mvPlBTiM
PsNZ2Ky/FEvfHlWXJifYcvrcYaQn66cb3Raa1hsx+akZivv6Uc3fY6fMd8KnzCIH9XTcF9XXJeKt
CQdyHGwgsLr4XqUfArEmJ+oQ1uOgeY5lT3aCAfdYQcj4nEskzjjeck3DJKMWLlcwh+uluOL4BY64
4Yzjc2a98rVevOHf/8Szdz8gMjnvdJOjmLRo/Buy4RRvipc4vjWgPaoDfBIuuIIhF0b10ke+hkBl
3PTj7zmt7ucX8eK58PvFnH0aba8iD5cNQibqHeBsxdpwRwPiT2Au47aLnGhiH83u8vagaJs23sVE
xZNYsyVEEHADjmoGiloAR+O2VxyZvl/9LAq/5jv385VeCEfVSUhS8Ioz6qQfdvaepnqFfqvxh+N4
Z74aBwKE7AGFoe1z1dhwWNA+lGfgsFW9DcGE/z4hNDWc9CnqFpWrEj6+8B/QOrnpJkaoIDrDDWd9
uIw35jGFEAlFrUeHaqO1zt6v9U4vpF3+ffFn3RI1MNJRK7n4YTm61lJ9G3PPeOGGB6slxibqoBbf
SDztwgR68JZsUrW3+TMCKhrJO+XbUnbK2xyNRwuK0HCH7kYgj0pnhV8C+aOnkBxyHkaVX9XwXzyB
fr/xZyVsPVVKGuoWuwv0O8Ik6tUEoIm5rAjo1rjxww14oULnpGJsDDLNOiJyyM9we7y4HikPd+Pq
1K3iYCObS4EWvAL6KaVZWnlCeKeSvTNxJLq2wl7+yv77unz9+28LiVpPZaknXDUdp4DQYPxK8kZE
Yex2WA6XJBsAuY7Q9a574x0BsLma1b2BfJVycLEK/3b/vgqa71cShVnQAAOjYDEQ+QJfWMPjpD1n
j9WLQu3AmuVR5c49lVP1OrVXFpxLD5D4CJIBDVXU/rUhjyFwJWsWU9SQ6+x8pc4tH8eHZ9vexv0T
SUkLZrijB4q6YerhhE+TXT80R11ePCqWnfmeAR8gYU6ehwd2Q6Y6VosYHI3w088f+ZcC4Gz5N7F0
i8jjDA6oXzrOb/eqsOrTeBrQv0S0n2AT0lseiCg9osrUSlDz6666V/tN0tsUdwd1mREz4uYRJk3X
D16jYCd0D0ZzM4lL/XSlE2PMS+FP13b2DddYXiuhQ4kU1fT+GVtixYR7D+5uQj7owKR1Wb1F4bOH
VhMp9/6MUo4OJ/OhjQxbAc/R3TbaoRVfFLTYQlUBBhgXFUspfC6cIElJs8bBkn6oxT8VSngMtHG+
nbRtYO5OyhossqC+Ff2TBLXElfODNm9fhKy8a4R/EwIvbxPxPc6PUnzbJhzqIg66U7ds+98Uff2m
z7YnCh35TaDMircxvYdx18YPXXwLJrZnq8+EbaZfm3tfmPgSMQfVkW4DWRjiWb0eM0jKlCKY3Q4t
uj7hji4wOVuAcwOXaoJ1A2PB54D8kT0Q6op5mkG9VyvOeVc9e3p/XcZZtR4KiVFnoYCyik9wKbqt
R66D/xuZv5ce5/Fp+HrNsXJJXv3Xb57V5bE/5n3OO3Ms0eiRFn9y54kk7Tc7m/YzXDDEI+9d+YQu
nI/++tGz8kIxa5S8jdVRQbW0T8n2PvHFzlzTgSa5kxDC7kraUszom9viSsITS43VOjXz0NVVN9/F
2z7jPE0SzZV/gKVlIUqjOduyiNsqoFpRdg0rdmRUDqQFUOHS/rpWKly870zLJN2k061T+f9d7+dF
U4aZ1s5OoVk5Vtv1zA9tFsEt6kDEfdczs+Ynef52ff/Fs3o+rvVcrJtu/sXoSE/SjpfmWl3TOVwP
e5anXz8/5EvNrJlL8p+/8KwYioMpMfLh6y/UXpB3ux2m1VscxHaNS6WwqQOuybculYoW3Hmgkvwy
FNKz3yxbYzpZFW4iSOsYfp36tfhVCRtkHLWxoLTG9IKuhghvTXIhlodLJvOzI4yxuKZzRTv8x3EZ
L2YNV+CUDd3Qn+/KV27X+VNQASvNfWf0k+clYi0HauSX6TyZ5AWPNmaApdftwZ6LtEc+9IPxp38w
AdeHxQy1B+fVqm5X2viZSDZT4LE5k/Ks1rdDsBF6Lxxu5kDQny9Snl+Ffy6SG6nqFgpw8XyLE5gt
92VVz/PjuF4RBPmMAxQeRO5wMGdpRFERLlGneUTzuqcbSOYpLW/OL6iOEWD9LuLFz1d06TBu0bH6
zxWdbWxlXoVxnnNFeLSRZBc40iJPXVgeA4Kron/12t9/Vk6aWqhL6pz2hgzpaTw9E6RFPhVsbDAj
zb4iaWXRau+EY1BlAmtdmg7Y1gb8DCuG4c3zlpSGCtmEuX3yOMiBcm3s6UQzKtAXLVEqkKrN5Sgu
/gDjEGKMNE6Xen73P8DzLrU3v9859WzQ4WemnCpaNRwxHkLBpPE1NzLI4wB8lsrupG96OO62+Zsw
F/UBUkb3gJ+5vSVjIsP7PdjMPA1job23HkNsm8oZLQMyMB1+CbR+SPxCPv+tvXaTdjeoSoQvoQ85
MOoBxp547d28tHd8exPORVGjNqRWMvBsumWw0giGZ7oehFAz7lTGoRt4kOtZ89u+t4yNUh7ECotq
RCnt/PxKXmBB65ZG6OXcZpTAc5/tnFNnRq0WNLyS1qIrFrPjU33q95zZl0O2GMkakVepsMUymEZ8
LONyRorESEDNZfAlLvz5ei61XP+6nrNNlSMpJ+WUG6N65kbH2x8voxXa6wABvPjBamJLzDyWV4cW
F2pOftdAM6vLpNmfC3zV+lQ1vcYppidB3pbmwFKmyOQgeCTZTzN4GlNc1pAWtZSUKw/hktDj+49/
yXm/FeNZSwp6VnFwETdivUwGdwK9zd0OtZes8WagmrwTV0W8F6I9dtCfb/nFxRx0kjZ3glBgn/sN
/JPcNqJO8N4canArY/Y1HVIEJ/ZVDnR2PXpyg8htRZxKYP6Zu3jGDnlAutSTpfowwg+JcZja6PXb
bq8iUouTW73aFrRmf77SSx1p6/uVnpWWgXYyqj4v5/sUivtOPyYJKC1oRHK1lzhaQZ6mcaLVbxAu
DE+dnqscLw/BlqL8lkUPP1+NOq/W5/vL96s5+3TSOKmGPGBNQqP3Nhc/UrdUpS0QbACiQ2JHutP0
Hj00Ejqy1OuaYfGQM5LR7w1CcCV/qcyIDMghujsxiZ1Wp5OriSuzQd60ixH1RYw9Ma6WakKc2ipY
Nt06iTcB3k3IpdWW9RfbDkNOiCfvP/9tF4hsLAu0BefBA8lx5/YI2azDU14jOjnFOwuwUAlkSh/e
jNnNqt5JqxAM70ggS5gjywqeaan5RK0tEXS/sIvOSJb+XcCCi5reGebMrPo2dsvSDXnBt3V5LzzA
dq71DcI7Q1zVUBlZ7a7OBOdC6d8nZEKboFjR0STz7799V5ppCYFh8Wb3G+1ezzyyWYrlpB2wJtsk
mqA5baPj6AwWSiqRsuBq6vjFCyCAGUuhjJzvfBR6GhgA6zHihrn7zHZVqLY18Zk4WjKLqXDCy8s4
3sCDqpSNehUgcEl7a2nffv9sNS0Cfyjhhs6vKPjBDs5fGZM0BoAYV2YlLrkMVGUdc1nK99Oqdoq3
4XSvsZVWntYepmEdnB6D/kVBFp+foNwHOIGXP79rX+Xs30+JfHSZE6sssfT+c3JpB6xqRtFXR7Ek
y5h9OLDuR9hGBoTcZtdmrslGqG8rIs0I6sXjfJNNr5NBpCzFdwH35w+nLljDgmRPjFr6J13Z+72H
qz08bbPplmSzyoTosFGrtZbvd5FFcQOgPbAgHxnBHakwwCBAJxEnGNzUKlVB4Bm+G+qLQvJIRAsU
x7SWdBKofcxZUD/F76Z65fh+QedFx4hnpZCCwF78dSr49rLKZRclKWe74/BCQ8b8k7/RmqmftHo9
cJTSTy5uqdmPptyEzviIr93J14a+7BFyVHdGewyadaTPKKzrPb4LpMO/ru1rC/l2bbERIHFofPGo
HcwJ0S5Yc4IHDbzYt13klsca/0K64/OKCJovCVnHGAlCfV4R608ZyB14IBbEYUXUNRNo+X58CY9h
8xSI9zP4a/JihEcGDqvd+DLAro1eqhuUrxR0z73iwukT/kC98snyW9NjkV/17XWhOsraf5YL/ko2
QHZBlabYeS3kS1njl2ooHoN4ZRHqlXnBHpjjlB+GZGclj3q705sPmQVOTWHvWvHiBMHeKGNEciiG
kdatYsEZc7ubQ9YhPZFRtISnh1yQMKpgXFrxGjNcs/efk8LJ1DWOCCyOOLLFQ0mfUhOeO/FGqhm4
p5096A8dZgVtXMfT2npFmadkW03dBoZbCtGCNcXLbwdie0NPRcvihZyhymW90+W54TOClMzuRuLG
njmA9cLchD0lNxogsHEt1IuWRAdpmYqLSaQxA6zWY5Lswaz8gzLIeO3nUT8HOPGWGStBZxGht46i
HPpfULVOf8LSnrSFGjnKnbIRd5ZXOs1WdZJ1GboqTn9WEbeifUamC3LExWA5pzZYtPwNkk9MhCOD
oC5seFrYaqGixW4H7gtcl2fRPFA8eEvHlj+RHjjLFGdedvC1/CGRbABjN3Bzuqh2QAaSv+pJLD6W
L8od513hrY/2fYguBtZH+KRWxqYFraY7ZfzaIQfRkQxBOKQ7gVSweiMGclf2oKveWADl+5IYTqJI
BQ5F4Fq9INqLB5q43P1FTNqbrRl2qa/QsAzG8gsdPoMQ+hdfd6XRiTlFkcn8hoyieBoPC4Wgn4LQ
kKVx5wvgEedwycK3K5MAmb0CdjZfVp/lIdyaL/NAVFvE8V0OV6UjvAcIU8HABGiXGfxGihnmG2tc
dfG6MCBssSzaprDyJRIOn31pmyqPY0zHRQS5Kxxrpqglu0ri6tKLmT4N2qM8aTgp3vLsNrDcjkhO
3pvArtUFp6To87SS7k5P5svghXcgeWXCS3toF+jJF8KfKVxbHIuC9YhL/LULloMnffacj0ksE4Gk
bZAc3Ys7TSA8Bm9ssed1LrHoYuGKj7zXEdZRrGPBvn/wn5Vi1xHsED9lREi3Bxk5CgHwyEh7nMkf
+KLTG0u9TRpWlNti2Kjmw6A6QbPPmtspv4nB3yTiL73GTsrgNtr7oitZxxhgVxaDgTv0PJ8ePGkY
7ZJ4Rdwp8KzTXhFJeKJJ4rThgRDGAehv/lRYN6r4UNa3krRrpD9C+CiTV2JQ+N+YzWMsPWklAVPs
GEtZW2S8NErkiMkLmVDA5M3YPj0Oj2W7ANWX0NWk93x6O8EVEkiuXlfNweo3MsA8dHQ0YnUnMB7y
et+OKznb8o+N4GXxqqx3XcSjuenzJzn91CvC1azNSfwjaLus/1Cjh4He9hw31iVUUTS46+p+tGQ8
e4gfnIY0MbKr/JV8NOS92ZCHU18Fjv/bPwBIhoRVA0oGuOJcUVV1pl8qfS0eRQIzPV1fqJ8teEAy
pOyWI4q2lvsbkVi+wBWY/CCAcDSGu8jrqGZszXQFnJEdnMQH3yU94eei4avD9HfRwGlldhRBRzJn
S93fpZ2ipk2lwf46BpmjvYjuaNxqz9W2cfMHdVoOpS1sZre4MqNrSF/5+de1f0+Lf//6fOu+7Yea
OuX+lE3ysdbmd0oHaYJwme1YXpzwC+CtRJT90vCP03QvY7JCzajWy/TEjMAd8TiCeDWVLba+3CNb
MXqlLeUONqqIpPwVaZ8hWqed7Ew5ruBsCx7aqvYTwL08pXNV/oJwiTIWCXpF+cPszyJIJFtIn5bg
AtMkm+Nqm8C89DJ8v99nPcnJz6MoKRWZShJJZgBvqEzWurgOBHSZv3XgnNrnSHJBrGBFmLvhTpi9
VibZwdQmEx7FO724TUAgt4BPn6YX7aWGGYTsoFXurES0T+h2guq3LL6O4qughYvOwDAurZMa+xMD
tb2o3jWy5cjyq5GSlUYmgiguTNTl00YEX9ffnDDRfSIJipKnKfwVoM5COvxb1Hesjq3/JybImZS6
Mnqy/MGupaWAME6QIUqOR4143DF57xE5aAQjM1plq+iI6uqVRW48WfJBbh/YmLQ7sV0zFROtz4io
U9A2TsXTHMj747+JHPqcFnYsdqxutHlCFXm0BBLTrkC1xI7le/m4Nc01n3ZC4AJsnk+rX8X9QZGX
CrKg17z3gIGastt1h2JC6WaLMAp3JVupG1rrRFyVEh3dZFXnv32CxyoydWzEaVO0G9ifOQOTQ1xt
usDJzPsYRTf7crsqAWiyHA0+WdnPOooNV4BgGayawcMxlg07v32ir9dW21R1SOsLSG+XHoPSY8WL
0hvjIWP+HC9UZU063kAyHoPUzv/TUxt1dK+6dR1R2mxTBuu1up6TE83SGxlxTR8io/JG3rbsxARe
98As4+izjn+Z+gFyUf8AkUh6E83jCOjK9jsvh3kpNopdhy4kzNjcqpYn3OU7zTVvk9lQ7zvF+7TS
yYr2P05HzF3oOkmfX8n7YhPyhYABEl6l/UDDZu7g/SL09yC4HKlvu/38/6NTSUhK5q99AZjrFkSt
mYkL44YSIH+E3PkHrzH/HYtG4eXTc9B56IMmSYfBdVRzKEu+QY19F574jEVbmV6L4ZFgZU4JsbTq
fWCVH3DNiDeY3PYWSfVvEgLX4zHcXFuDLp0XNDIOFFnVtQseb8E3W01i9DhjIqDzDwQHMPKCGczS
AvtzuhP622F8qhOvsJbWntf3TjZWLVbv0IXV2gQHCTGwTg3Bch5C9bppMZNcaZJcaG2ZXCVmYFGH
+fhPCJQRll2gpKVEc0kGAaTsdJZmUnOWumMyjlUeFBLnjxx0cFFd957+26L5+9fPzr9yzs7mK5V0
7FCyPjXTvq7QiTZ8RTeSCqLHweeJIzF+AayLmvydst2RiMhN76d0A+m1e7PS5zY5wpGljwTdpbqy
k0gXdFhcIgJ+5DZgKCT9bGobcussH8sK3kr075gQg2IvfURPYceFugJRQxhxBjS8koc/QsKVKDWb
OZcoeSVPfhiBZHiAllLjPUS9pdF9J2y3MbE5gv8ClRVTkmgLgxtgLADTJexEvgiAKXmtm9leyb4N
gSaUloydSDzFejt3QkKXm5VZIAfxGsnijYINThpJb34zBTisW8jvrelAPJKJDBACLya2elOSaX16
Vg+iYqv+YQy8RsS06KEGq2QPbyenO1Sr6q/W4qPa9Eg0+uZFjB/b1hNQAxXyZrLBBhTywyzIam36
YULmZvkvn6PUaeJ9vem1D+w8db2e+/fhUeXvtCqWSI3/nPtkFLcS2WJsiECk7xT4x+CoFnm88yEU
hvKmzH/Jplf4Ln4npGylnWLjsm5SeRXGd/2H/tKrtknIrkT6QedFTAgIWClvYAhId8XWADbARH/P
XI31CYJZgo6e4HH/xryXXOKtvYqq+go64IKC8e8X5Kzp2Vm5nJySSZpVbNMLj1DKF2ifndkS1xCP
yKD1QN65xeFtXJGQClP6GtXrQquTa+BFnBEdvJBfwpfv9Y4eS1PXJ/Kx+RCp8JGCYck0gtnHYERv
pXgwrHVeJI6JXTcMwGf2L/LgxJ3kWLUz1SXDeDNeKMTxwvoSvPLXBGcLZkGyapBWWHc+M6lg3KrV
zdQeAShbeGb0dSl9tArR8dZSmdipbjL9sTZuet2N7671/y/oYfgLTYaE6HdA8J6LJ/IkESwrKmX6
/wSaiCsr9JJsG6bHSYM2fZ8VnmjcUukih/GFJTDCRVwd/XLTnWAxllu/dDW46rfXCq8vUNV5nYsL
kwG7Qm/sn+YYKzzZ4n7FnXdIjMiWKcdl3E/HVHcJx8gs28IQ44ifuPv1N2VajpZLvwVx2rDLHqsD
5xqOi7byQIwRxZf2RwVcSLemY59V5RZ24D08YoztfCkZAm8OF8VCC27jGt7LUjVdfYa5jtYiFtc5
7YoMdqKsu4boEWHWQbLPvdTaBtOftNql0Z1iPJvBrg92yUfLijbeBdbmy58sLejxIsSINgJvCclq
kuU22ZOOGOf6LOff4RrP0sKxLiq6SSvnrFZNEqPpjXKQ6bpaB/AG2/BABrMd/LreYb2ggPj7t85G
uq2kZZT5/BbNQ+yLpN6gSKCL4Y71SgSy9z/Mtf9tKv/9k2dd7SqTWtEvRvk4V8QQZdyOuK9dQEeQ
D9N0SXgjZXF8Jemi2952trg00oU2W1LefbD+2bJ5UpciE3jlmm99Hnicv6uzA8cAo8e3dD40iLRp
MlWTVeL0wds6m7gA3vDJaCdOvQ4xOOBmmMwi2O8ozpiwmiu1WKFqhXZ/LenxgnADupMs8fZKGoag
rwPktyUrbcfaypps/qB9T2cB6kovYOrvjMt5tN2Qmg4xZrpyLpUvnZO+/+zZ+9BFpdjxccnHRPJa
V6BT4ZwQ4pg7mbZo7mSJM5DvoNvi8JB5QCUYfGgqDBy36N1msEG0WrC+ErvPr/WX533in6cD3ZAi
Q1EQKZ6dmM0wL7Kh8qVjA3vfbcW1Vq/6EugdWinlnby8ZlE66odYORagUWyrDlWiXHtis71emX0N
7P+9Gl4HUaLRilX27xM00lRF7s1UPvod64EHYpgClrDHmgarea97pWUTpTEHxjsxLzLpYiwhygJL
fmtnwz1qSh2FL49y8MQVsSD3U/Eo97vaXyc9pkBiHeDaLbijgjPhgxZJWLjyqJVLywzemP/8CWfF
5RQJwiQZX2/Y4MgATSzjLkFsdXrOB6TdC3mTZ6v4dMOHCE1WX0m4yYW5K9yqhNnS4MNF1RxJ7cZZ
fdJv9WwdDE+kahpXdamXVozvV3r26FNN6JKujlmkPuYEivhX1S/rV6yh4k2wNTfGS1XdjRPzMJtd
uyNX0rydYemJdpulNnxaUj56kwHQov1I0XihkYlAwzoyxLcSReh+PL304rHqVj+3WS5MpvmGLVHB
owKH+h/KdyvHp5LJmnS0QCqSrQ05jgIjKv4kE5iq6TCAOZcW2QaBCp3zTd97WMBbQq5CGq7Ta1ju
qwmx7TJq3NRtHikS6ewPrYvysR2dKxd78XWwwNwgH6Bp9rVTfFtwqnIoT2HXcbGkjqBLgzEUkNvg
0lgMrZt+jrPO98N9t9a2yrulrCbEWzRTBKwJdqTZWNcnIimotjuopy8yEr6biFnd/5AZfOlUhETU
UCzJYoE8r+aEKuiNIBbl4ySQUeXoyQapImEw5A+pKtN7ZqPzEyYBDrIym0dxYnWiwY0yYBktYa2v
oKoDzl2RHzKjCJtrVDrt0r2k3CQHnAYkFPL533+7l8EoGEMBN+hIx7NxAuWuqVcp4A9auJPyVAq3
/R+JiV1Gwo3yOzttmVKTXY8BhdvcOfofKAiIW5kNpO2+waPiLzXrVsWgBvd5k+516z1WN9a0MdWn
TD8OzRE7rOEad4QhWcUtJunJ5pQcYV56m2V+bFFX9sqvY93Z+jcbpVS4SDIP4nw1NnjjrUCM1GPy
J+MPIt6C2B3QiFVx0NMNIyoqpHghj4+Tuqt+nxSkf2QUOVHqQn6G9dLARlIOYzy3qOTGDm4kZQ0X
XliQAWJ0cyylNhOWlpzFBrqyGcZiuyEEbikW6+5uIMfFdDSiVZgeIqpBwFHiNEIANZp04VmIF/rk
YHxIBDso5/ijU4sDe9FRHV9r5Sr/bpkoHcHcawZlLpzis61ASFpdyosUvXlCkriTkUtS3nXQJ+ho
vFgK4xz4EsZr8yyueTI1RsyWT2U7kWEj8sWPi3Cf3TbeuKKOICVYll0dAp+06OGRf8qS6yuHUNoG
za1yTbhjzEv830/x70s/2wLGJqxjXThV9xMBaeahAoZfgXonhcgrU0K0eF971iJB/6BVagJQwXw/
svjcaZi0JSwAEsyi+tkank7qW0oXJrgTJFpdyhHGN5ynUbGljcRObC0ESu47MNzaJj2GwWIhv4BV
m2drx+J57naRVONbd/X05BegaDyB55l1m1Z3T9L6NDzK1Y1srTm5Ws2ukG5KYCCqy7BwSZTzvV/d
y5AMgWuhn5axAf+/n2Hn+wQBDyUGQjPz7HuWkniSQqOs7vV6V5dEbuN7f2gnPlL2Rvv0XjpR8yJl
fwzp12Rnv/MlmVrXHG8Xjnh/X8TZQbrw5XIq26q6FzccYY2PZFpL4m1JeHtJfPdAh9WuXwWX1jzy
oYlRbfkxEKCDoBBdnEOLGLWNjqTQ/XnjuCDBm6/LYJwB8XWWYP292I1ZpsZFFlX3pUXgNfJ1bDNO
Dx07w7OwoKIAhtX5zqlj7IoKjpidedYidO+VbSReheGm7p5+vqYL1TOOQPS9MsIZk6DMsyOUwqip
yTAk3TPdINvM4uBQLBX0O46q7/ol7LqGvDT0skTF/PzTF3oNf//0eQVt+ZpeGmJ1T79DCBw1fq6i
hVktBBTQBK1NC0tzfdkbCC7Y6p/56+metLjP9rXmSEHIY2zn+S6WsLNsEsONY1t59THQYBrZGXen
t3ZdLodPU12rFCw3TKmkgkHqe3z6CJKlvD0xRpev5NF+1bLnqwQGKVY3tjIcN2c3M06bU1bkfGTD
MtV+FzMIJrAcDmxF6Bl0tpDlGMN9JnspqWXBoczv+/J3rWx84t18Bn1EM2hPzbiNT3ZarxtsvLN2
yHBpR6tPzLVtauXUjqnThpbMuse8qIlU2tfWWix+6eYqMqOFsCnA6dP5jXGLMYOR3Plseq1dccE7
aH2pmwmRZ1r0j+CpiUVYRSKgNJWF+Tk7eda4nAgOxcqGUBCVoD/Idk/WAIceo+xItlvlJJk15YG6
Mt3TDmDSz8DTLgNyItxEKW2f/nalPqjJ6BbKnV/eSP1jVN0RG1DXq6hZqf5Nqx8VjKXXz9oXCCX8
PQbilrlOYqs+W7hUKzViwHf1/SzgCsmx0HG6Ew4ne6QM1jEimOC2HBz+yjpnFJesQXZRMu0mcR+J
B+An5KLQZS0PDOomPhnc+5E94AsJvbH4bLPnrmCKRSEe3vGwl9Ke2fgQ2SY5cj5jPyMBRR3sx/qh
QER3qp8gKTqhxDfg7ysN6htXEMXHEIjJtCyqp8x/j4utSFsSk9t1Eyvq/gsbnmrMvjHNMP6dCTeZ
SExVr9T37ea0pnE0UJ2QOlcxsBsHSkQorZr6BKZ6+D/Szms3ciRb109EgN7c0qRVyqVc6YYoJ3rv
knz681F7Y7dEJZSNPpienpnCNBhJRqxY5jebiVZRf4WGdDdLuZz2fXlTosQyS8lO2s9BuPbLa4Fy
QgZp5d+n+OyF96N/XXUYd7S7JNuWjZej/adjTXsyaNmjC8kFn+M2Si9xQHZtEhsMAFEs6m+L5Hfa
Zi7qsx0CIwPKoozOjUekYX+Ay6iT2ZJ5uk1xgK7Fm0F5ypoXtX4xAJKEoH2RuSoAhowPtCU1TFLe
ScryfZVqbqT+Ajk2K4ceNfP2pN0x4xm2OS20IthrA982f67lOwP7zFRCaFBej/4aOAPaWhR6fyqY
hgzHpz1pNH44YEmCfpen2/r0M+hfSh20t7Tp7/6T9QM71wRINqM4RQTNFrdKEUhVGSXzzh2QSN4j
0j2Dui0uOkAtZrCX0P6nNfh99D4z7/n82EVGVHObsD947Ow0UJVvKS1JRmFrNG8cfqzhGgkfdqUH
e3lzkZF1bnfC6lCoGOFgAuf+/JtbUYW8HFvNMXmbVohWP4uwZWr75GpX7U0809CPJ2ca8U686Si0
OCP0ltGNvkT0OKODYDHpkSQudYQpSPA/L0SW2oK0kIWgoDITo4DuKdQjdnkLOkyESezIRzjT6Gvh
4+vOBLURIsBqgqrgX6hLz/Bz57WoOoeZv+iEfV6L4TfSSfBZC8YWDK37l6CxqY+QsH617pX7JFgX
EAyepF3zADJvk5ioUlwaVp7NJz4uYpF7ZWE4kP+wCAN5dE92sg2kIReDOwyCsUaMPfP+koDhGQzz
5x+++AhD1RjqpPJM8k2jRLaLcEms3Q6JYYP7GqtNPf7O++sucWtE4OUtr8Qxf4Dc+kO3u5GvDNhN
Dm5hhZNJDtONZHIZdivFVdYjGD9HWHCNfnpHXakJm0t36Xvds0wbkJCbi3Q6IMZSBjSRzVFIBdYP
1S3d0UxdC0huxgBXsV7Fn/vy9X2mpcUr+/DIuVT7UHdPcZQMdebP17dgIArhDpMDO2hCtdn0fKhD
9DHRTejAAnggfrTRVTsU98SruUauik3fuxhgynsCZwD5Hg/uv8UN7ZALOeIZIsDndS4OekOnpdBq
1tm6lupFPy0JV3sHqMjwCsuJbhBgi55mAMPUefBA/wfpMy7ESwRIc95DX74RA27eGTciJI7PL6zQ
LFlVOGJH6PbolJXd2iIXOe3b6Vlrd0jGVbZVuG21EzFYqXG5SW4g75faWjY8VbstMXMzeLHXun6V
g36ctkCHTLQ0YF1hmwyoLt502l6cYc7SA8jbNQhlvbzOvPQmI+2jnOT/Jl5noPG47leWB2b5KZYd
watcbWdkO0ncpORa7+12sToU1V36BvwzQNavEFeK5uZrNAM0H0toar+AEYIUr1uB7qX8qD4jVN8g
QTKiXIdv6kU+x9l4/eHtLS4LwzLMk2/x9ko8ENBlR8dsVfw8XaE7h1dROSOckPZpObQe+4xKGOGw
EHa8//f7W+sM8pf99GEh2ufPqE2NUFcqC5E40NNhCtaYsRm4gDCDttXBboFU3Yc34LB+UpW31ezd
rD0hBx2/zVo+qWdtG0AWqpvdxI/KnwurO/uaEGqZVc3IRbXFbh/KDI6tOEdwDDlwW3YUfT37rtfu
hLEynjrZX7CpkU3OD8KjnujLbTTH6Fxm39xu/0GZirf1YT2LCq2T1QD3Y9YDsfKh0+0eQ4SDsZmn
oyUjN9oWKJeojDlAf/+6dJWcLZcNukQm6SfslCVOXtTito0MH/3yemMAAQD85IZYCnqmcmSKCt9/
DwyLzBwYz9DdDnJrYyidGOu+2CtOBV/lIjxO+4ocR9tfA4VoqAozJ32xf8yq6ZvRNKsZc8VeLkNX
qV3xabwe/krmXUmKO0U/tJrmpCIBTaap3sv2qB5bDCOatQIbtBvt6Lq+8tenh+KueNRvw8JVW+c0
4vsx++OiUwh5Fi3XUXCVAOEdGnge1gl1SAG1G9IHo/yZZGj7P/WII6LEVaEq6HZg4vpbE3BTBcpl
uEt7rw1/B5eGbWdzDAsoJp41Gk2MZbtATAUt6AkiZH3z7d4womlX02lwtJCqli6lkhxwP/YPDJug
LofIypIEDuadD4/IUpTLzPRzZwbDDoZLgBYQ5VhmPaIxCk2u1Mf0Sl8bq2pdb6bd7BQxi39c3JNz
oFpcA7Ko0/W3JGbOX4aNgx+ngWDQwsF0AimcaVUV+7p5qcejthqUVfUaw/Nq6VdfTfnuNF/glAFy
tjqJWzWdL89V0DjfR41zKZcsIss+awFIXydskT/EJ39uK03Zj3xrrJTT39Ct8Fs0tnPMssKtino5
hI4Ll/PFBy+ielvVPVdiUBMecojOdCzSG8p4t5ACe+YyZrqXrSrgZsr2v/xkeMKmPBc+tK0+h/F4
1JOmktmG4KyR/AG3BT1YK99RGymgVMd6unz49XMfXxIZeasUWyZovM9PTRuhaKKSp6rrYENoVpF4
CPCR3DXq6EXo5LfdPk9+iKNG4buJ28LVT9sMnAb6toIj/7XwOKGlxp+lXohNuMgV/BNKE2gOY6NA
76dmc8AxvzHSpPr0QQrTNYGNml0BTfPLmAnyQ4X75ag6kLSwNhzEq5Oy97O7Kfo7tK2XD2C0Is/S
Bjt9VTASKV00xfDK0W7Tw6W8+1yAxgLkn/exSCLjXjDKUbAIhsRA5mBEN1rfNK1QIPo19J5YAw2H
gQZpJNVt4S9eGIoz/MlE14ddhcMe7IfvN8a5UkCWuT3niQvuPcv+c9BoilALxpzXGi+C5qX4rofw
FIDOUIcotoUbCa17R3udJrcUcLX1RMbiPq3g+UqLihuwxCA84q0MHrVeTdAg8U4bHhCmFs1VXqyG
Em5wDKL3wqBIPre7Pi59DnQfUnJZLoWwzkwyzOYKz/IUhgr+nusEOFrgWb8RxmmwBQDuDM0HqRes
o8ByAq2TuQmRZqS0KlG9vnDGzyXgWHnTWLB0VCqUZXehb3tVrk+80Dng56qDmeldjN8hHqlMlB4T
YFKz4Tuaw54arU6PlxEExnysljH34xIWYWbMhNOpk1jC3Jprtyo2p5v8BrAFDk0nOhuvPpzBd9WM
k2+bT+gU4UTNXH41TDiJ2sOrAPlJZloDXm7YZoOHjkCsH4Lkum2ZHf3kuEYwPmYPpPlnZeE9fCaR
lB7XUOsZsOH0hqIFrfldHTuztXd57e9R1wl+56+DCqqbXWZTMhbpoUhfVEWxK5oO8bgrOxctJQXh
w2FT8aZQ/dbdyzCoc8Xcp2+0iEul0f3vN6o8mDrb4o5N/iB0NkIOCV25t/A2/GH+hINQHYxrMBeW
nTxQLGFaJb6Y7TrAO8OuVqi6b4FPqBea4udSBkxhDBGAFmGTPfR5X7flKS0KS2dfv4E78LPj5N80
ERXUTHKMoT64SJwOAqyjQ4ZGHohLW4tv++QWzYmL9/eZMu7TYpZ7KTrVQxSyl5o3iAF2jVAwEirJ
1YEGEiuSCydc6eIe/wGoA/6NelpFt2jAFtsySnFRtS4NFs/QLbBCM8VZmpHiEury57ejNe3MwGZB
4VV0bb3gal7i2ZOtLLhPfyRzJ1Q7vPfmLnExC3cpwVV+RGbJLK90bKHoOpMjgsRySv0VhIF0zZR0
us/iPSRfBWadeKMVt5GxgQR9eoOzNj6oJQgLClD48g/0ksVmq7+MK3mL1Gv9S9/ed1i0YOFdbAwm
KjRlS4ZktgG4THTRqD40ykZDo6J+Dv8GIgJTTgu/ENT1k0zzVkBk3muV55QpjjG+lMODot2OqWVb
gK6xD7DgrfmufmmHnZkrf3qHi8jpl10adxnvsF8BZoaNEbmleIWFCkZnNkDd4mZGHD/Hf8qVADxe
t9snBU4aoj59cj0b6kAFvHARnSs0IaIrmqijUg0hfbHrpT4JT1ifNUdIBVjiOKaIRb0X4k2MNusb
PJZppjEHHlN9Q7Pp8/xE7LFi4PVbr7Y+kgt4f83ZW4uJuVRtzUvaa/JcSy6j6scFLk6CEphSdBJZ
YB7ZqezKJG5YAGbP+ap47DeMTeFid+vZP6G6GR8Dr7Vl6cpA0xuT6dALXAVPQ7cZ3eSSvNnZtILU
WoFHL2JT+SWjbyLLjFJGMXLqUv8i2kPmLO8U2jsnD7wqfmi+ezrBD0WZeZDdLLjtjIhodw+8CqMt
LJ5D6+/3icUZEgZlz4dFLfaYFJSSpBgsqvF0BsVO3zp58pi25HJcyKuuuxEGCvNmP0ZP4Kas5AjC
XnT1PdI6YtjZQnbUHCxOmXNGqGIiU1Z3P/rowvz9bLD9uMzFtkvGUR7kkK/ar5gvZzgpTM9wiIf7
bEdP8Qes2oxuFVVmDTo0RU6HIkk67S66mZyR55zfF7k5aTLyC8tRqHiSK/Fk9s0xoF+GpreKMxwm
u7b4Wm5VL6SpNd2bR1mxs8M82PSv8FRnBmOr8V7s4bffMhdvAeJ3sOPyV/wg1PDHWG4yxe4AHb9E
rnURgn0GhfZ5zYt2h2Q2vjrNa57tj6T2zqJTld6gxJ08tRC7Bsx3GvW5KlY93XN/V1pHQXoAs+EC
rXAjQqK8SvUr4D6YR/wtNMOO6SiBt+ieL95j87WwPL0GIwe4JGDZAVZ+vjbwepH7LK/npaLlO49g
mLai2WDugsQVoPRikhBpXjdeBxmRGy0ucaMZXtatlEtyx9JXlJmFJ8U/a1lEkqnsRxEG6ZyfFSZZ
IsSfEMcaLwo3E7aN89yjdocaHpw3g8jqlv7A1ffHUzoXzT6uYZECnZpJEsWxnfe9wn2+irXNCZuI
NT/5anCTyJXrA3O6+L05rFbH7x9/9tjRsMNXl6CFNN+iHrWaMIrD9P0VdF7aejTtQOxTlqGu0ewz
1D3z22A8DiBfr3Adl9DZElN0EgTnUsJ+/k38s5SlxFAln6qSf88Ju7SaWk8lJDqqsgcZ4KFwdELb
6ypp3EDDhCcotuGlpuHZU2TAJkYaldpQWp58XxJ7NUvL5vhur0WCFcJJwKRBw5yyeIwwHEjR5cyI
gKG6Vtu1ke9LxCy65HHs0OuAj+f412W3RXTUCveVOs0zl0p+bONfYfofYNxsXk0CAYPuPQtetFzD
k28oyRhzDXZ4nq618m50smtjJf3yrwxwcLNKWqZC2SVhim3tzcI0h5ongDc1e/YArgd27lzYTvOJ
+XK6PyxqEYi0BJXLvGBR/t8Gm1tm0tSoXbhp5V+zxjYiD0wVEqecI7yL5Il5Y3YOnj6o6+E3gkGA
nl+qrM9v8Q9rWmzxRJ4y0xJTElUYv8jeoiYLPclmwucJ2nroDzAvwMDaGWeNOTwVod78i2LnbNMJ
QAJ8D5rCJs3hz5FPDlKz6HzW0YADZOIre6WI2aQXtfgkwFaPECj5FxOzs4Xwx+cumx1WWjR1nhFh
ytL2QUPf0Py7Vr1ireGO+MMHxoXk4Y68DSrb5JmoY1qeSO63vjj9nl/11+1hsmlNCTHO5SxKGWlC
jVnYHGe7uGaNqO9tsstXtJQqOtKARu3+l0rVkl/hOXBDWpLUD+bN7Lo7bFTxZ4u1seFJQEFp27rf
b90zcFfOk87UAFlLme2yqGdKayj9dgrmtSHESH29Riy1NA+lhJ7PQ5SgVYnDDQ5LB03fGWiIpbBS
CVXYvRmyo2k7BKShumWRXSHW03GpeYN10xqupu0T0CIU1ky+xFfQ9Wim5MVbytBfvMFzjGNIoWQd
5fK3mhw16S0GVoLSxih6Ub1HXlkStkoMQwY7P8O2mptyRLdSvR7iG8xxLn6kMzf0ewQkC4ImYy1f
RCVHld50ICHnxokJjAjZSX3dVI9F/yOS92hCZ8zw5gFK1u01bH8txOo90cdKon8I2gv1yDm4xqfl
LPJXo6BIZMvUx65eBeipruYZ+BCvlXxTeuQwLa1aBoDGVrvEKXwv8BfbFQ8yUVVgtmGp9w7X/NDY
Qpc/K0qxRtbCidKjHN2ULtY5yiown/Xhlx+slNLVQK166UqDz69ATt+YLlOEVausmYUU7daqVyev
kG/N4NYXIYLn2V4EP38Lsf37/XvumDOAR5xKFnFK/3KT1yMsRJn69ZgHXg/ZGnTJHHLxM7VcAza/
N88J/5wchl6YZJNWMQ/H7O5S/XguzH1cx/IaD5S8zNqTXh+L1G0t+3204RR/o/WciBJpQPVd7nCf
K70+PXVxeiu6CSWoXjr61k1FmyHfgk1F1/n0BDxcdc3ZyPddVZOTOTm1cG1J26jbmamD2IlrbaPm
Qm1/ft/+8z3ecWofNk/UG1KNtFpNYhdsejTy2LZ4S3CG6TsGDl6C87hfGezpz//fTlii1bsylY1I
1kCrc2qfTul9AscyvBFLNFL+h5SriPjiuBpdxpMdCOR2OHn5/vpyxJfEMzk2H8YkSyHBZOy0SFMQ
vJ8iOT7Vx4bdiFxNey8lVwKyDFCDuYxDxz8k1+bku2nkpp0HMNEa91k5ecMAUybMgNBd42FDL1xF
Hq7Z5sJBBKgu3NZQCtGwKEMvq8CX5jdZ/Fy8hVzthi3fCUd5xODdw7hik92VILuS9YCyV72uswP2
ZZJSowS9wi5VCFYoYlTGlgCWtOi3gZ8DkLBr0WmwLA9FK3Sb5PyxjB5I+3wfhvmszJejggniYfLC
+m+dbqlTGub/3OHtCpN24KyiHqAeEcX9OmgOo4Dl8IBITd24o/Czm55TaTO2G1N1lNN20NcSDQHp
V2XSgd23j0xDtB8qQmUSPT0QGRhagKdVLrlHvaPNvgQ4HSP0OeOdG3mfU5IsbWNZylRw3YqIftsT
fLXZxKqInGiTMa9ODkaxE7fVb2Oyh9vwybiz1g1Kdn/i627Fa+Hue4J/3q2QQYIwuUXR5JpBw0Z/
NC9ZpXztFVsifSkgyjQdTSYkizSu7fsY/XijonDMoPHLiOxjG3o0b7mEi5/KQ/kyC/FLPTC22gTq
ufZpjkW3BjZ1QGysfG2gLT/dzbdtKmDk7EoXbd2/ZL+fl7gMfUYzap1VskSzZ6xUb8tVAYIRBjy1
Nb2CbfeQocC2qi89+N1E8dN3XDx4Ef0E5i9hlSs8GMeN8HRsIpX28CFMevtUDgDAyK3o8Wd7ekB8
tplBnWRoxJh2pK8QmEDpM243aKM4VrSKXfm0tkSOIkIOYMg8E0zAXZo+t7kHgdYVGDEpV5FwMOW3
Nn8bAN1k4m1k/koz1ekA8DQveE6OrvKTDr1bqhcSta+gs8WPXSQEY54OOVbf1VE/RPf9PLfd+g/8
gCe6xoo3IkLrfR9QqaaWeev8SAneAxuP/7IMYohiC+pQn6ojHeG0gNN+jeYjhQQGSVW6E4XnKFM3
CjoSRW+bY2ajP+W/RfcvoeyqbwYkVs1fzSz4zqk1rzU3unRAp0q60q6q3sX6LoddCXUMw+phRVa5
VaFPQIzqnEJ2/RcwRqgnBFAfx6MlrU+GW8h2ZWRuAD0AJPoBMAVu4MgTjVtAvCPdE0RM2t0Yuj/R
fhnNjWQ6Se0C55SibdFt++K5EPcx7sxoyUnFrk4JULTKO1df5a/tXTi6rbztsiuky0T/Ts85NeEr
yUKLcl3g73t/tpIunissth+MCx2Rr+PE+WXzL2g4hgEvenHQ00Kpy6EBFWA+WpA31JWmOOVsAbvq
1jn8DnWTHxP8NVD8ZechGmA6RrpRKTZHVwZgtk3eEAS7xAH7Spv+vKz3M/jhPj+NI8FyEKqjVL+c
9E3lU9iqq5M7QUJ28ZkP0YoR3J52+GlXo1cY2FwGmRvf54zXpY3cgMDehSDnZ9Vs/f77Lfq1Kb5Y
3SICxDKgAoVe1tGC3UXzvdnSrXeEe8VlL5ar0LRVcZ+YHjd/j32Wba3hpkmoCBlufo8Bz4zuaIVN
AF3yEszj60RhsbbFgbWavkS4GrRFwXWNXJyxFbG9ETyxCG0J0Rb/Jo6ohY8VlCp6gPk2Vzb0V7H0
oh8dXamSO2Dgd+I6/+F3L2P30gNOtplRXip9pPm++xJH/9l6y/o0aTSjHSW+MaKW/k6cIQEksc+t
nQz7JHXU3zMvH1Evw998//2+tiLf35GFQYWuSTDOF2lSWdTF5JvJTNO7l/p955XgYaJdE1+H9VqE
VPC7f9PejKc2cmoRk9iL3bf3Y/X1t/+zgkXrpp5OWd6IcBwjH0V1EJX973EisASH9iTZun8cECYK
5B9K+urz4aYIln5HTMGVM3vtOaCmsa/giPSgNdfCeFSEmxGGT3Antr99nMvU6i2AL49wR3s4dTup
3YraD0nbBPpKYKRrOH7iVY/B3WmWjKwgc1dwBvODFLyWxUtr3RUHdKKa0w6s5TH+1aDzeEdXspVv
yGQt/lkT3ajZFwCdZ1d6PTkVnsyka8htP2F+6AQPCGKhCILspzw8a/4zNyU2gz85K054p6EpD3Pr
IcB8LX7u1oE3JXe/jdd5kKXvQ68imThFf8KktcmWcvHl1N3oz4DeRLdeG27locAaJq4vP07llSa+
4D6U57/G4iW+U687AcFJxu4q1IsGpnLhWuS9ExyZDt1JGDu16eJIYxf6PdJA5rSyDJRNCSivPmlj
VN7MCsEoqiIgyT8b7i4jFb4WbfP2UyzUCjVDUcBLfE4E01o9NaVEpSsfWrfMnMR0x8Pst6DNykJY
n6OHfVn76ks7aPHUOZ/6EFLzVhDLOuap5e9382EDQd1Z+PntpIKRPJDL1e+oiRAE5Xba9zaato1/
sHZWcBdhVludjgzTgN+eNujH1dLLv8DNfRnRLta4SJHzMAiMZGKN86iC9s96LqtPGz9xqx37FsiS
p9otntBoEjhcUdBtPMbNVCQ7/oO9cSFQzIHgyzH98KUW3bwGRlGjzl+K+ckVvLUy+tlUt9AG5voS
1Zwdwm4aonvNtjHv3y19vl/A1/nY4oUsIlUjKKqcjCxAXZ+EHaQikT7XPDdIUI80N1W20Z57807q
blPpV4FhxMDOnvq1eFrX4Nxq5xThyetZTg1z1UQXw2tmUcBDyL0kJw9GvxXTO1HdCtJ+9m4M/VvZ
dyMaPJfe5Lynv3uTi4DXJ5qvC1B9eZOIIeDG4aKD72iHvOLQzx5QF2Psl1p4fnU0gGcbA5LrJUo6
0sQq0XNgZ9DIjRsVQR59TR/4kaQlRzzAhcLrWJWDkD5SOGTu9vef7muTZH4+GFAFu17xKwZWF4Y2
s8D4Qi8ecg8IeZuuYMiV06o5uQ1MNcizcY+rw8CVC3Xb9wzBi8vbDqhFbiOML3l5//D9or422RaL
WnyGsqmrsOHv9F1JVQp1Zwg7um0+dmDtFTXePEGAbGDhmdbuBZxesgFLGnCGp30s0p2lky+8krA6
AeLSmWSXpztVP2D+6cfwylDzwcjx4hTzbOT68CYXOaqIfo2sYdvGIZDfuODG0cEAWfszuUEMtjjU
a7At62AHJmVue0HKPK1wnZSwgo9BQz9gKYoHPI1DiHondK4AvuKJpFz64GeD1/8t03ivaz4E2O6k
hnmossx3y5BE3CY6kWFFEcJMO0Kc61qw32ET4GEo9LpmgxKeEG8aHKvRPHcQb08oTP4F/ezs4fuw
skW+2p4mf+hjvjodF2PTYkgu7Ca3VtwMfk5wNdE8ifV1to590Hn3J33fZl5ePlXbAia8SVWKqXHq
XJz+n8/yP6xrkatmpxhLizm6occMNhGgGTxu81H0j6CEQ8fAK2OGSff1yggOlbW14l3dPZKK4j7t
pOE2rxgl2/5Fxy31zKdkS4HetRBEIUVd3EP6YNZC1/PCZsFUV1OeUppppDPpKpDXEWNI0J0MbS0v
EFaGeKjqLaYCXe36v6dmBQow+5tFNMG2Q45ugVs2m7FZUbVQ+z8jv4lhR/lQB3cqciuAIvXkamYj
NWQx61a/VX3XQs/7Qln9vuRFAP70kxZXmTLHSJ3Z1DHj7Fh2o++1bi2Tb+qwfXYQDk5uavHSQ22T
+m6NInm31rX7jCCFyJuvMhheIypcO8Pc/790Pahfr4dPq1vcc34e9KPVzC98pe4CCM9P8w2LMyJO
TdBb7MyNVv0lWZmvXfxZS2iGaDMfY+iw1NpMRS0Ua5mn5tLcHy1r4BFEZpAwEGkSLz4Gj5aDWsAp
8ypwfchEopvixDNiU74Y5c7kGp8WszgMqBD33aixmHkSBHcM6JcEZjdwuTo4F+aE2RxCL4K+o2OU
7tvRSaC6DVDmV6NJ791t17m8aqRZNOUxxXTgx/d3x9fR7uJtLdPWuPB7U2SBGCGcNK++JdcII7ex
ledwtZb/0H1LNtxk9FPQlgcfjUBq3l/Yx1+7qItVzDvpQ5QFMxDIEOxqEgnD+NU2dzSo8cXBwSDc
+THzhtJFzUoXSzvGUUfdggELV2POVX9ENX9IVjruAv6MoBe8QAZmcqWuYv7J2YP4DoF6GZpjsg2U
Fl1HBKk9cbjQcjmX/iv0tUA7mbOG1ZKVMKp9VtdJ+z8fGjYlcY/e5SOq1PAptzrGvQxgLzn4nIu1
H5/6jsf48N5GY7LyKOCpVvsOA2JKVbSPuCFb6crq1vUDTUwnPOKw9QpKQIG7Luh7Bb8THWA7WkSr
Nty1qiu3lwDtZ2PtP6/jvRX9YWFqrAdqqfJBU3rKUn1nGPdFd6/WAI8PGmoRiN042i8sS70EfTf5
R50cGYdK1w3KDxgUrA30vBBHerpEXT+XK316Y4sDaYZWIkkhb0yzKxOZNG3c9wkNkkMXHXJYAZNd
9AcVsyCRcXHv+G1lM6ZgLq3dhxtMfOLrSXNJO0JuqWY2hgzNK60Q3XB0pGE7MgHhjy+Fka/ysPP5
+PA6F6fUrNSsSAReZ4u4Ihq9+0o+hMFe9ZK70I04HsjRXynA1TERI5qfqsd63F3s7Zy5biTkBhjx
W6huioy2Px/TiXu9VyddPIrjobUOhvpbKh/adifCL6VuKfdtu2393/FwnWSYh1WkR5Qdwvg0xJEt
x6MtTH97kIjaQxAf1J9yfgRmV8mYW62M2q0qh7/Lyl0Dfr+kOJX03+i/IReRxvejcGSQPknXcrjt
u2Nt7ibpd0Blzf9ukTWc9aByqEjPRII2s8UKI5RN4f+cBYNTGvYjYt9aBPkVmoC/k7l9cAmqhFej
uaIzHKJhrHlAooWJFOS5pDebnOC2HYTyqjav+tgdUFsBzZlgy+G0+vPY7SNhfcIEAapmfYDihfAw
elzpCEtjHm71oOEKOwVLOxHP19Ww7tN9btCseD2Z+zp/FtLnXNnJ4MXCtZj8zKCh6MIjhK26WlnB
FmWuInvp6mOtHCN9pzSlA3wDt8r8tFMiJNSfv78Ivg5bLck0DNRc8CVC/GPZPqvjSsmFUc2P7ZwU
tXwvGvBorZd/xseMGzPZZnCM+qtsddHB62uw+PzoRf3SDaM8JpOS0x+D5SF390LoaTQiaOCAVrGj
rRisLeUOnzf6/IwsL9w+Z3+6iSoTDDpMRL8QO9s0sKp6tPKjikULZNtmIzvWak5UJcOuR+gfJspx
tA0dHLKazfcv/kxJKaGV9c/TFzmcnmayOI1GfgywXAju5Oa3VN1o2laKVnK6npIbwAj2QGvcE9ax
4ZwYKDGEC7MN+93MnNMra7uQuX2lUrEZ8AWxJElSMKtaTjX1qLVwlKmhG2jA02toAdN1xeZDSNBY
aaINeQYacM6fWau+fcNCu4luO2TOaCzmAtwB3dGbmxR7R7914va2msvN6Q2LeBRYkjUcD8sdUU7M
MVRWE7wx2ttReFF6Y5XQtv7+Batf09D5x7C3FZG/vvDCVAXunm4V+VFcSy/JZtqLUJqfa8iSjLt0
6RhET1H0W/fvZXlgcJvYqmut5zBqFgiMOkplK7lrUQUDZhXn8D79mOrUFe9MdNzsuF0P40HNNsmv
SmR3QLwb3FDc4/cn2MLq+99izNfT54T/829ZXF+a2FutouU5iZK0QtZkVUe0IdKDJP80ty1Tfoxv
ax8nM9lL1NhVyh06tQch/OELf0+kQ6ag4RdB4v2/iiR6fBOZtsH8l77JDxVxh6lawzueHsdjAWr3
sbrpShd/IBRD0jvpEfx6eZe/MkrIOw3rIuYLG629Ef4MKGrc1y/Nm3UjJhvUjNZJPvG538Jgp6G7
I/d/N1awCRHfYKwTKa7wcAl/dmasKc8aa/RlaA9R3y3qjUFKw0JN8+LoA42jH0XiT9afQ6BfDUgO
cqz9f+GbduZy5rFw9mUVxSTpS8ER0/odlaIp6AkJJFnitepk0SZXN7qwwTIEF0Jhp403IO8Vj7Y/
Hhynq7L4iYPQ95vjq6gaSDPaUuJsbcrtvCRot0M3SElVV8dIXeWUoQYqKKjhQ1lACxq1O9AVijM+
xS8irhwqtATbL21bvp2ug3Ql0Cb4bR1kOom12++K3GF6ZFbuKNlht5LAUJDLQrQF9SH8pIOwEpmg
Ru7whztxLLZC703xUx2vcxWp0PX3v+xMlSJLM81bknSUNjRxUbqnWRnEQLP4ZW/yDh+gAyU3iZly
3cWe/CedXYkcpsib4XkaHDnn5bvjhTWc/cwf17CI06ZYdFamZdUxEK5K5W9ubGA6qbSqgjvTVfyr
oX8ehTtLXPcevBRGlOsYwUHz6T+9CnQIFHjoKsIjixwsNQplSGJAHMIALeG2xywN8ioVz5vqYVCV
UQHgKbNKBsKxjK57Vd1N8kHciKjRXhq6vfNxPsej+cP8s5pF4VaTc3anMqyOdYRD2CqzEL/eFbTw
O8T9T8xk3Erf+xDgUco1Dbr/Qbbp1oa5IouaW0D4RTDnQoxD5COOL7m4Rj2OYIE9zW3aZTa6CBqK
oATjSv6VUAZX9TpjbHBxknIGHMMvgUfP7qJFhEHj5/eqJdJ40lqjPEZP6UN6OwW3I41Usp1xL0oH
M7UNLJyLxy5eVwBjZp0Bax3hY5OCn3KEA/DNK1P5ZRTor1O34y/HzNGJnr//+vrXpt/nVS5SJdNK
degoWnnMX0TNFoZncdoU4mHMvASPdtNpe9t6UVztuencQoepZAvWTK3Rio2EOIS27SGj05l/KTAV
2NP5es0OERztSLYRkR38n1ZxbWJHkq4Q2Yi21mRDEHrprnJ9Ff1BOFdJbS/cq3uy+ts+vhXivZoe
TI6hk6EHIeybX9af6NelOvc9+fyyzT58nEWzuOryKTFyPg7XHun1z1lynnmiFFt4nboMwNk0Eo0L
g1OHW5HchheSiPMR6J8VvEudfyho81IJY31iBQOYNeQvUGbBBXFuVK+q3pvxbqcbJHUxb6ECi/Qb
Caahg6XnxSJs/sLfvIolQw6399nr2yqPGOAB5obRxTNDV3JnUO+7NksqHkR9c3rTVyeUfy4yFN6v
0a8rwJKN5iLD7mUwVgclHoV2KI/YtFstYjU7TGniEKDzgy9TvIHzbn+lGi5QwTqqf6vhwcgcScZ5
bx1D/wcy2OxBePSA+zpiAPUhVGUnmeBsr+pr44QFIF0dG8+gAaR3IN7KguqM9TZOodXINqp7Wnho
jf1wJXkpVa50o/0OsLfAYxS1qqN+H4VQP9vrOnbH++/P3xmQiIz4iSjyknUInkvuVRiiFXnq5PKo
qvticMttG7ltv25w21J/lu01YYLZv+UM6nU9PiniaDfRk2ncEMdy+cfkqf5WNw4Jhln+MJAd4GoT
e8mFzXr2uGiwT2lHkcF/AfqlopBZ9dSVx+INwCTGLHYK1Q+FfeT/Y31PL3sez2F0SwzGTfuS5NOZ
gmp+S//3/CWKL+vrtPXVej6uI0XNZjrdEjud8QfEeesRx5955j/g5NtDn79Qu5zpxPFw+JiWyJQQ
vY5FrqBFM/m2SUrqqetAuA0QkfcCz9xaPC6zDZ3kHggAm/RSGfl1ojU/GDtC3aRZg57b5xukNrsw
rP4fZ+e12zjWZeEnEsAcbkVSVJYtOdYNYbtcTGLOfPr5WAPMb8ua0mDQQKMb1WgdUYfn7L32CurA
3rj37ot9RRwF4gyr3AircKWgT5kCQc/rblkt/Rv3wpUmEkciEZY9FQo81Mvuvc2RLwZxRwvrxkTK
W1CpyvK50O78/t6I7sT4IcuOYbvDKpfKzS5IcsJQKHwVoydl/JhemFrYNMGNduUKG4hl4QhNVgg/
x4/cq1Rtxozh2VQaa3+kYoMSTHrj7cCFAHcc9uAwcnit5RmX2I2X4GppgjPOpIhFJwOh//vP0TW5
XstGnZ4yz4mB+iqnipfJUXxAI1PNPo3IFYpH1XtN0ZS2By1YDz7+ZFYuO7N3tGqPRGNJRGYzXfwr
YAxESH9/SKobvHn4Yrwbo90aDiyFWbvs88dBesz9ZZwus/7W63z17sEgUJJpYqeck4vb76wKUROm
HY7BlmAR4VCYxFbvhLiGNbFLhhcIE5A9EJKTqFS6Y0Zd721KaYPTJDGAN07AKxUIKeccLTj3U4tf
vl6p3IJ1k8t5ClZw4bGv9/xdHzopQ7RNHG4afBcnhfbBq11cV8unyYwptXRxIZmLYoBPD9tndWNN
0s87EUASTyCF0ByDfOfvP7UgZTNTDllT3kMD/TCVP62yrdL1OG4nKu4aMrZBXUDqMlbq8GDSTbbS
kgVEI+JLU+XkWcotsvW1duHrmtSJEPulYBj10mzSlDVF5GK+aPjmZgU443HmjMMy7DcUU1L6OkUp
h3MT1vew7to/M1jh8/YWa+Haq/BtLRe4raT3adROYwLFHbJNB/Lob2J53aPMROQodRZbH/6XSq7j
XWonbol8GaIOM9nJgnrKkd40HqyxeU3eio32jrxDpDoWO9AorYCctWifmw73s4oC7+m2Z+W1G+3b
N5h2wJen2Ra1LIQR36Byyn4zOB0jDfI+fEwSI2xXj1xk+ZOefYLYKFytTzfLLuEniiRJXPuyphlY
O6jGRX8gZbIYGG3+17FcEZG98EmTZaeAtF1/IaIv5p+7xyK/I2qDvnvgaJBr96w4JBQDEpXIicTn
vltr5WYcXkz8UAc3r35BEY/8ky8cc+u8FJ/GXY5ZkzwfFyQjFKU1UVvad3EjONK6p9fY9syZ9/Bl
Pf2l4iKlbYpXhvDr/MrQjGYvtmVjoe/1PVo67zdo0BlrONzjiwE5tuEMkau8isEiHY8ISsbcEapD
Csjp/VVpmHOFITJVPjAFsh/KhNQp8GEu4m0YHg0Nli5hBEWE9sVDC0qgY/xIyF/QcIKuu9/Y7s3y
hX+4xWe+/i5RbymapiOBuZzc50j5iBEyII9jYlsuWwj0iBDA15ioDlwi+aPmfWqaM3nP9W9Ks67q
h1q3cA7AR+/GvfK/LEbDfwwi0s+wy1pt5aSsYHkmA5GzjEIOaXDEutP4hP6kr8/ausm2enWX1ltp
oTOnQZKKg1RHSuKNpfx0IMY/RtD+s5SL7nuWRWMcS1BeyagV/hjKYixWJYnCUzAY4jQ0OkxhYudM
pLiNT1Q0c87yOgvc5jeosp3dGlNdmQ9JlB6TTSroBAStiwoozcQw6YR8MkmrPOY1D2f12OS4spD9
aD74OeHWKPlWka11VuKvi3JZEw6Y341OLx4CaZkaDLZa+/zr1ut7hRSAmQgYO9ONCUO69AbTfMCx
sQA1GcWnvDY5eqt5nR/wYS2mIcNcO+kE5GT7IBHdWp0LK21erJraatSVx3Vq/fvCuoKvsxwdfj6F
iYmZ5MVhUqe5n2IpNxXIVYLmpu6gZZxmz565Vcq95J+SSXxOngGS/eLDg6xMmF5nh/J25ELlKE5d
4GZgkcYqvE3kpUyminmdHbEBi9TTmTk9oUKuTKcPpdZJ0xtf4FqF/+0LXOAQlCp95hl8gfjJI4jT
lrWD/ox019IFyJwqozd/n0HvSIJX9VbS1RU2/PT0VOgdKkxbsN7vl0Gjmgm0Ei+f5CuMt0lOFW3l
nnijuxq7i5P0CbhJzu+d78LbGeYQslJq36lEOkPdwYl6Ss/2nBY4PL3Rffz0CeSVVCg6CcGdhmiX
3j+jKg3nvgUnKDBJFedDte2ggFcxlJP+oGsYH+Q7ekeP5FOFwzvq1xv6r/M2fItJZU1okvF+Cj5S
AUjRTqSFxiHnLwXOYiUC+Xqss6XZbwuPOFfigigIVxm+CX+a13yppFvEKN1CXwebMtz1+JGb5KQy
/EyGZwyFsLQb0N7qdlXew6MmpbqVH4ZVeBAj8lCs8D24ycW50hIRRkewPObWyPV/sCIkoZBjQclP
MwAjcSvcC0d9i/PD2luH+kJ67HbNo07422J8V/CS2tInfdCdjvyqyRoaABaHuwoQZXezkb92nX9Z
2SVz4tyF+qhErIztg125Pzgm125jaX+8PzryHIzcFxgkl0t1Jye4GUKMtGZ/VH6jdcjQZ526t4wt
r6h2cHKjZ/2L4PwkLkVtJ4t13uYM+VXDFRJK5UXjhMWdjNq4sgMU1AgKyYiJLGj32WZs3yTc7iuk
M/TzqUxs161B4NW66+uaLuquolCKyNNZE/yljovFJLEsWqTkODtF5JByke2reOvjJ6IrdtCuslte
VdoEq1+gTd+eysWdIupi6xcSWMZsabiKpS6z0QozbC4fgTAl1S6w9fP/1O1T1WDCH8t2yz1bJvc1
KVEChiOTIamc7hEQduWvsCYk1K/XffxcOxHmGWfI0/7ZGqQtnV0h89/c0/LhfKVxyFIVMcrTFpOn
RGQFW+MYJk4GaF0WdlkVcy8mcpNsjpHYbf1Jxku6ih4Y1qfB71n7UM8+ZxEaLw7fKCR0Tb+/ed9O
T//y2ZC5TRYC4mCTFL3vB2Fyptejz51+nRkRwXJu4bKUrzRrUO18ePJSRti5+YqcPn9Q122PFdP2
rNme94hIyG5uXWtXbwUN4q4gEUqhsarv68kjIa46IctPPVbNFUrYkMwuIn7dkBnqDu8Gb49YpDvK
2El+3tqrfxH6H0/jy6dfDGjk8zmKxCjhWtAhcdhF/6joCLXORF2lOROSNz3cDtEKkyL8/tpNmB9B
xHSSedxIJnnEBhnTynVa7cMIbeba6DaaDPvDTnSXSbgBm3tMiCUBbK4tb9L+3yQnTX3Yv77BRVkQ
hDO5S81oOgGy/HcOq3cVfKAhdsUefN9SfFwjqHHV/gBsijEcsmFop/PJJ07GJsCDZxxy6wKcDpwS
TnbDYexvlXSxvsl418RtmUrqR8aRGnhTFIkKyoQZuvkWB/d6v5Had109KN1STCwSwpEg9feLSt3n
3FSqm6nPI5awJqUpEOlBDxaGuMh0BweQcdj67bKSGFWt5BQqDDnScyGyfaKlVTeBsv4QFa4kO3q5
wLWoTAhp2Jfaxg+PSjEZR6bF81m/Z2+1KlykAw5HUDhfjEUPv5Sxh+FIMwRNM82eKYPVIwZIyk0c
cXozN1R/pd4T6FNmLurh3qTwrHbV7yElNQPnea/m0Jh9mv7NXUqB/vNHNnUspBGpMW36YfSuNZWu
eUIPHSFnxGpVCYbJ+PDJhtsMDvE4swTa2Y4Vl7DGZ4uJpWa4QO26b6vhoxGfjGh59t+kausJrtkT
ULTEDXamu4pI3FL7DF3S5NjTEfzPGVIy/jX5Y42DCxWzjUuXB5WoOsa4xJTZg8i+VxwYP81b+hrf
K928JP1RmBOxNe5jMrm8hUShQSpEuOnQqENBxboQUIdEo9RKJ8NneNxzJZv+LnHu2Wf/NcUoUJkn
+UIHWBTje4P0wZZGfZl9CA1Vywl/fVLvTJeKrLXjblFgXtCvSaJPvAmanZgG9TEL7Wz2OI6W8qJQ
0YrzrLTz+FlUp9mUiDQIzx/mXrI1BmhOPCIEugUF0wEpmAV5ry8XzBf6Y4panSGNOTcO4Sp5Gdd4
FfD6oLrBIhtaK0rgcd0/heVOM6ChKxWFIcUXiWiTZ1aWHA0i7F+q13awI2E+4OgKaC+v1PDAl46U
ZRKsi3ijDluxx20HvlhyH/YW9ReBX48oLenKjok5z7aTb4e0PD8SqbmECX/M99LWexZjRxKgqGF8
Oud/+ey/4PqsvkUa6m/iHNEjx/a6ulMf5fOd2e0UzP0yuyCkBPs8Rm4ecgnsOnaK6OT1YcggZqjE
nNwiKV0p5LA2gwxkYjk0Qc3fT/aEIiCTonbinbBJfxuZVX3q5128y59rrKnR50J05SSiqIUDY+yI
BrGTk/yJ+ngv3nWkVbn6663774rkk/yxL6u6qE7GuA3OQcWqOguN9Vp7GnbD4Ga/jFd4Up2NmBnJ
jQTNz5YQ3T/8u4m7Rjf59ukXlUnqBaHWR1V64kVFRCBZijVJCXghnWExuVW0cyiD6i0071rz+O1z
L7p+rxj02Gia9KSfqIVq4MV5QKeKA0m4qN9hbcjjvE6X4SPX4KKdfBTxJqldc9Ws6xgX+rMlufw+
i4Kta80W3pHcP0IvMqvBko75wC2Y4lpZ8G3BF2UB4ekjGkAWHD9Nnl0mMb5z/SisPFAmy/uYkoEi
ZqcAx283fqLp/3x5YX3dIBclQap3cVmqfLL/FN21B6BC7zdJY9w2wRNJs0v8B9b6qyb/uvG5V4rW
b9/44iJvCtmMU4PPhSR2ZkoIFZzZbAtA5FmqoxxU978ducTmxotKEsGNr3zRmeuNrPuxwNjDnHaH
8av2EaJZ0jiXSkvEnpognWhLPbsulhLOSuE8XJJPY9Mxr4I3YUUIt7xrXhAzgRIG73Vupc2iWZj3
jeLoj/J+etWFOUrNrbjW19JBPmIRjI8Xpx1H+7mzK0KXdKeZUfjOsCqeD7OV9GqoFqQ7yV9qdznT
eRiV02HIrIIRLSQPf91B88RMgfHkzjS2zM3HjKAsm9Au1TikL3ozDc1O6mtwb9qCe37AftaZ4Qk0
Tz/Mh/OjcvTODhbE428gzs2tyd41nA24D5MX0BoNbvBFna11oXYuJzpkuyB4+EmcqziS5I9jQNDu
3FTchszGPzqMN8uADmSrM5fWAIuHMF2ZqKBuwH5XHIEIRCH+AJ6uiq8WpcT30zgddXGmaAmhmMOd
oVsT1607Cd6dob60hlt6a+aesSbMiT1thJ03LjkbLYkokZMaIziZUH1aNyvhFSBhSp0EdrWyKAdH
evHoJJ9mj8rvlrhZn7NkjecFHkecKfG2oQNDumJB1Wfuc9AOSD039Tuhw47xMnxA8FZsxCudcldm
diOfAsJQohajge4PmNZoLozB1YEe12aENyiIjGtsulVEh5XvdW2T7psHOSbFsmFQva8ap8YzZ5u/
FdtJEAyTXNnk433MPcl0sz3Eue1BVpSXYrjB5mfmfyTCWzYwgTveeJ2v9FnfnvfFMeKHqEElj+dN
GbkABS8xf2GdTriduX74fzF9unqAfPmFLw6Q0RCCUJ0+EaA0dQthWRlTzFRFcjcDG17pKUS8AW4z
bNNwQLNuAHzytQWYgqLQV07j7Etv8pkaIC0RzASU+wDFVLnXoG0SXWwrcGwoCwdneGuh6H8wXR34
F0e2UZ1YQbk444truP153jwwhbCGFxG4QvrIFEdN8C5j9u7cav2M6VC7POe/rvaiEDDPihTECv7y
4DjZH9OALk4IAN7WcxF0cJu/eJ+ptx670zj28z57oHI2BnLDrVlDOOe93m6kYZeEz3w55ezCMaOR
77yNWO8GmPCJiqXHlkkOFsJz3dyF0cpvYmcgMEDnBYyWnbdXoYBhuGqdC3B+/hiPKremPoWXNHs+
E3eJSQFShCTeptmdXJIEssDCAOTyQZKPvb/bBspLED7owpvB7CLZiB1NTLquqrUWL8LypU1/V3o8
l7CV8EwCv9Zi+tsLtjOIW6bb0gAWyqL9G41t3PRJvXalmALaAAasUBwujz+zzJMgEvTkpPtHOT3k
9doe6mMXP0fmSrSLX+1GdrEvj85LQ/5tZnflMD+DMvbP0yF/G5S6ehx/WY9+MVqNR7zZaF9w1Z40
PKhxJSte4pg/s7J8cWYUSGqxExpLU1x3dnHnPc9W9asQLNCkpN2Nw1i9VmKQYS9rBEBKP4PNW8Uc
sUZtkhN8vG6aSxqGBRFv4mLOLK1tF/nwLiVvabfNMCHzupe+3rfBouSwa0CC79R+O9PuK95oDR9G
IhHwlTXTBv9oW0Gwi9VlaAtGOpeaT9ynwnSTcJz3XHarKjwgfw+sdMdpSrmpuBraL+gmJDyadiGu
+9YxtNsyoL++ez/eti9f+aIAPUfCIA8GX9lU3oNtjdC+YfSY649mcjgXL1L9JtSPrbaFhlyfj6V8
TMVTnLN58dpslYhmB9mOsD5Xh6r5LYd3UY8zzbBP2d+zclnNniVK2qwYGDdD0C9+x2hzB/LwwGXV
3xqOIc3RVD6F/FPHobDPXyvhEHRrUbLDzaQtFk6InZVqWclbvXg6k0WsBtxD0v2M0DTV0VrL/BMm
v87jgfGlz3iTuJdAfjVkrGogr2LD8pFmLnEwKrNO/zh2v/TxMRSfBt01y2MSPorDLuQ0q94y+UMz
0BRqq0o8yTnhq/0xqdaNPBdkJxnobpkRRslKl5Y5gubcRbWohXvxiOdSAU8a3gbOva4wkhViy9KG
kIn08d9315WZnAwHjMm1qqPo+FG7NEEvCsW5TOjczsWDMNvC/pcXSN26P+dhWzd3hfnkiwu69AhX
lRz++hIHLFzN24VGmeY91fXB6H9rAKA3xwM/Qfhva7t8kZOhSeo4KxJuOXHRKpYGe+Ch6BzwBQ+T
2POujB+E5CgF+9ppIX7T9G40BddJ9NRWGd3pRJ2WqqU2q38/NP3nSz2BmESK4StuQKS/uH77QUQ3
lgjNyTR2OCm0xnuCrbHEWLxTlPlL2T0brr9p3P69wyJqLjz2eKZZhb7XiEtPfWQYL70dNXMKhejB
X55thhzgVMIb7FWZcBYgC8B0ojaWKvTc+oBVjho8eOGTFrlRu2+XAAYJsRxoTfLPoPqgRgvlJ1lc
m9U27p4bNl2iOzVew9hQL0z5WcV4vhu2JQkwxbKZKPsMf56a7sVvNpmg4BiyIS7n30/pivr0L9Q7
JfFCOfuhEop0whrKQGtONQhkytBk7Q+/asNNukcMtDgKGVj0wGngJjJMqgfCWCtC0kIXvCXYnYs/
YbOMJ01NsDbi3b8Xd2VM/31xFzUbHPlRKAu5OQ0AwGdpKyp/8GYuHKNd6dVGExa0IQKhMzoMkmpO
odBbg+yUbmy8JtH9vxfzd5r0/cT8vpiL/cS0N2v6Qm1OY7jVigWwHsP6FCfI0UkrRjjEZXNMnRHr
L5p2CaXZnGRWa1VE5bgWLY0chMlxnHicbnZg3WS6LM+3FZ5XaITf13nRPKa+6st5yUPzq2ORfPqp
wwxTmm2BbI94dvJmOkFzF7YOZneK/9QpR/gEiEBmdt/aQ+ni0nRjk8lXzohpnvA/m+yi92rq8+AT
bsoms6e3XZorI14G675/BuVUC/tvIgcb/iCkVj+JJDe49Tb9Ar9NwMoRJNIimhCfO9pT4jNFCgYW
3LpoklhwJC1GXN1ukQ+vvxrylMfMQEIjwfJ7hxYao5zLotmc2vR1Vi2TenseyGpzkYzU4r4slvo7
V2a0MK3KXPf4pCL4hxcbhVYxW+NYiEmgeGzJ4A0XIXL3Gw/1Z6IJcYvCf5anXlRQM9/oMqXRmxN0
h2gKXG/exgW2pfi5pyvcZRUrKJakpBkAFs7Yv4/VEUckEUOJ0sGJL1cXA9tRe0ajXdvdeefnzr/f
mOuv75cVXgCOnRdnWqVwtozdpmCuFYOyYRUYVLueFBiHAUFUbbJ+L3KsdosSUpOGv1aFAq7sbjyt
K5rx70/rorsQtDzvI9loTqIkzaWK3h+npicZbYh/p4AjI25OwSjEx8DbKKVDpzNCAavt4PDRW8ik
Sg5p2VbKe2TBR+6RbrSR9xa6W4zaHLuTsbvHu+bfD/AK4+X7ouXvOzAwukQSZ/zEldMBhqOz1pnb
3jMRQOWMTWnCHesv0Wr2jteevOCowYNxg3zrm/f/D4LmtBhDUMhZ0GHfXJx/vpHGvRDMGi76gWxj
8SGnfcVAJ389295qYEBR6VvRvDMfJx//uHqI/b2PlsNQDiP3+43r/cqk/ftyLo45BKHBzBw8kilW
gTjZIPNrcEkwAYCzLUWk2HfDHU5DUu1qwwLjvWolSVaw5pxAu0eWXCHe1PhfP3s5KUST4RpTtIsf
TCh7oc5knpGQ3gnUjYgZtGrRGJbWIWRM5Tnu6IGdRO5MfOwZaBsHcup8PGeLo4rJkJ0rnHLLW2DT
zWVdFPtd6PtpIwbtaSbYcXWsOS1k7623FQcpUYFhmzs0K6NZ6uGB3uekFDvs5GLC1ZmRMhKZmAH2
ja09HZ4/btMvT2qq3r6QQWtdywd98NsTx3+dP4zs63n1hm58DNyxvBcVy2wXhAyZSDTmhKH1xoJf
dNET3d1NtgB/tTlZvemjXetzhqFLvUU4u35+fVnjRfnhJVqTKQOPrf8wyyU8LRKlTWbzkxahnQ+/
ldDWuEwZktvDKgaTj99vPKWrNawh6SJqfv1nupyeNP25U8OWi7NzCkbXZ+Q4vf13Aj55mJOBiNkd
btPy3sNHlzwNR9AcYqp0/GhoW8hiKdq7LH++sa7pXf/x631Z18Vp2uMBG5dS3J7EA/Y82eCI4hPc
IK/aGsMcywihorSwvMFtsVyAiEx0GocqHbBx6uHuLcIX4D9PpFezk/MES92im17x5+N4+LLCizdx
NpNn0lCf2xOwi/0CI6t5GuWnBNtJTqcPbVhFhFJry+YJcbzGnHNHeUs8ZI66RLdUKfvbEMLEilwv
cvW9cijf6vtGJX8DVMj2yYxqF/qrfIdZ5Y2TTZ4e3r8e7uXbWo55bFQ83BQ9KOB+oPJ4IchaKe9r
cR8SMw2DZ4VFyen8bAIdY85ZrILgkMWTK3v6lJQ7oV57jYUbITM8+U6IlrJkSc3i39tAubUNLl7i
OBNj/Hii9iTPgwcxcOTzIsQqD6JV/6udKN59C9fXgRZJ7rc3usZs31KtS3YH8oQ75FLRkf62ucW3
yNUNNkBV+aKcoJkcUI0NAZmfGIjM8ejtTtq7Rwoy7l7m1s9zB0V7Sd0XO8Fntvz317oiEPu+dy7e
+ygFNxli9k60RXQSFh9jayJNXGdvcTXvT8FH8QgpJYRpHS/8YdGY2FgvjBLwDGu7eWO6nWIJD3De
ghwBt5PcePuuqKOm9RHSwj0sij+0JM3gnXV8XjkV5CNt6HTvFVarulJ1AI7QNpN8sUbfeFMKNH3x
nzvzfz74stePZ8VgmEHSMoqDaZevEgAyLtlkQtLrJQFCcNjaeA4l49ZZ/L9stf989EUtKSVlEHQJ
Hx3lD1n66Y0rYzxMY6+ORiZ+j3PkgtqS3E/gOKb8I869j9GL7j8ZSAzNtY4RQhLsqqfR5hZWRUvs
wYzyN7/fRbYRbjR1Gwd2Ex5BejOim+t7scf5ZZ2J8wZUnHLVHpSV3O6qfpsIjzc23E86ybcf9K9j
xJfLUOqkZqapfDmUEdRUoqv2J7lc+do8PkqOFG86ccGWjx69xg3jLZmfAfvPNu2bvNxbe+tSHKnE
6qxKAvYWbBX5DKSjPBEdgYkYxLTzea69lOvcFaP5v5/A9asWyi2EYEDYH5rMRGlmuteV7akYVu0C
yzul541bygOpIZU7c6Rkm2VbYs+Q5bfkrr3nboAQzrmxjGkX/djgX5ZxcfTW5qzXw6poTxqJ3GQf
9ZvuTntRrexw21NXvvVhF6dnVBuZyVHWwrT3lwg5CicPbUVYygiyArg+mKnLDGnmDFCVe2MNLH4I
DoyO6F1EYhToO5piGYp7bzyZ8UoI7SFm0Atl6sZDuVqqfXkoF8dhFxT1ONPq9mQYp5E8HaFf4TIn
2kzClWV+fmEcWb2YzRH2CsXZro4cjKvi/x+IgDezqSDgURXl4gRIZqYe1/E4bZG558q2/N5gniO6
GRkE2HtxFhHyTARRY+m8Q2BU0mtOZ5L9ykw8b55njylU7eaIe0ZCpZ3lttyuyLodPKD5+e2f93p/
/mW9FzWSzPitNYeOvqw8xjPMkFxR3MrETvYLYHbNDZcjLG9if8WTnq7LdMlgEA2yKjliu+j5lZNV
RiwqQuoY1DaxUze5+Ux/ztw4eL6s8aJK6pQwOZ/Ftj2FEKKk9hHRN0ndFsuoLERHbQnavWm6d3Tp
YJokmAtPDTuyoju2ZgxISGTEH4xwWfRbIqWm070C0TA4s0V50YkfmhRhaPnW1gszgG6dYk4e1p//
3p//y3v0n41x8dKez74neVrPl1AXElm8SPRwfNPQgDxNoaQKYe9S+ekJu25EdtS9QZihdqKg+lU3
n360r6FpTcB07OnzONup8iIRTtX4u1uqD/9e6tVGDJCVjBlUl+aPdLVxlMMzSD4oxEH+CGFh2Xp+
iMCAOdgw03bJbK7EharPFcYKspXYdbDU9CMG6VrrAtDeqHSuuN3j0Auvf4p5vKLCaI3Cl4uxmAAG
z20wZVFSsgjWaXmIzU0g7WfmMlbWHWLop/YELw1bolxbC+Gmes1CUjueDbaHt0QYacb3pUcpOu/V
eVU5EbqzziYJhUIQcMd71apNCURCgFFJm9IlL7I/zDEkEhUbtmbbrZpslTLcI3jFuvHQr1WpaE0Q
EasiAebaxTkbSHlUC6LYImBORidvgWwsX3SVXRVZ8FBWs4PeQPT6b4rPLoaF8JkZbqgt8z+U1bI7
i1f6H2V56+FfRTC+ruviXG3ac17IIwda6dsSiSTxeiyXyrjDYRGQzCrcmTUIiyhYyIULSXOWUlYv
1JL4MLcKCfOukRzexGqvzZpwQfrP05qe5pdaJNfkfhwjqT0NWGzWW1Wr5h1jAKF88gKUV+9Skc5b
SZh7lQ0l0yOWMNIXHQ2fpC6hMej5VscQZt5wNSinaFjfQg6usBrYs18WeAH8aOEwywZfnn7OkYM+
deCJD8NBz+5baa8IbgCg0UvzRL5npIy4e+UZT3W/JcQqYIR/ro5nc09+VerxZ+vCLkrbvO/fEjs7
SJLjmQ9lc4hwMLaSW4DyFROz7yufLtovj1bRlKo6F8JU5oX7VNlK2oYMnbRckqACxRebB3i+1HaG
NO/bdSs70H1kfd7xUqHICl1c44dX6UEBUS5Jmpqjzcb3UDlEe7yqvUUSYQ08eR5K54OWr6pimZG2
vKq2k1PDrYL8Cm9zMvcGCgQLZHL+F3D98mXOXRJoca+0RHUQyvAMw6WLno11Da3GaZe5aY89A3Bp
HScL2QooHu9DO3i88Wpfu7++LuLi6K8DtRB8jUXUdk1iixau9GGRjCvqAChLQ3EXpTSM9z1k4mmo
fDf79CcrUysOnsTkE7Ae3RW2H8VWmL3m+fvtQJGrzfzXFV4cPnUf+qEis1uxEXa4+k0Stz4CWLbZ
HFbhGel4cso9F9CeaVC9Z54w/OK9kstNna4VemA7P3LxslQI09lvHAyo9aT5LN6UXG7uv5/n1Znp
19VeHEldYMjpWGgT4hUeTd7i1Babte7NFdjQ2G6qVODCJFgeVEC5x4ZTK6U5ufeyu7zfEJyc1ssM
WXQhP3j53Uz7LZcPcUqbQgyiE/bLGnYqyWjiBnqhLq1Sc2NiqRH9wsG5By0VVkhxFJGM0R05rPlT
eCc+mcDvmiOHVr6HfsPtEj1xBpLr5LeW1K4bvAlDApDyl4Ixb+gqcMdhaQarCDpFhF/6UvDcWeZi
+XX7rJzKo8t24evjujgrm8hsEn2mtqfuHmbkmYtvISDxip7Tet3Cx2PQhbsQk0BLKZZFs0qCI5ov
jEon24xCcm79flenHF8XdHE2hmPqtX3DbotW+QOwAFKvfNiIxjI8Y3Bx0JJTjfNRYWHTGpFD7FR7
pm52uOs+sHoYz7ZWLjv8VF3+I/+pLxaageHqSeP1uUlBuTpeww8XSaEiaIYuXzw8vynzWdabXH8f
tV0lpxmcZnxeJqKcoC0CvLWBNkR2PkxV+BlIwDBFyw00sStlEX+kZ1cxF7d/1L9zjB8/6pd1XTzD
3mgkcwxYlzonatDIf7ckrmDMuJqSerGpUudoC5r0IMwOfvN/aByu9sJfH8zFNSESyK4l04NJhykf
suPWGpwUuMLAFOZMGs1k+/ennd310Uq2+n2FrSPI2K2W/BrY82UZyuV8USvrJDKm56AcCfJzyvJA
duUi845TQEdXL9V+SW2X//Ltm7PNaxDo18++6PV634/P9cBMy39SQOB8iMwutVvxRGPi5sPWAxHE
yfR+CuDNj52wLfKV+Bm/3k6aUa4/BgXqMLMvRl8XB3gakUOQJ7Pp0s5mjikA8HFYdacOrrtsLBP8
fzldio1v8Ftg0dPf1yPO6+NvrX/wDGesrVTbxcGKLCWPnmnSoMG/9YY7X/40pfugYEgWOclI/Smt
Jnfae3OMrKg4ZqdKO2jpzsuRse1zzf+/0PCuIU8w3mhHJEmmBbhoAIfYy8VY9LtTDNsOFwxmKyaO
MPOyghWIs8hy9lkPh7w8KjVkYxFvkDhfFcrNWYt6DQz5upCLm7zMI3WY9SwEt3/JNs2d1v7qxadi
dupRecrbgETUellwRkXRa9O/ZgSmWZPsT7iPhncGyEa/loo3f6Bubp/RUCcEu53tOHjTk88BJ+kn
E65YuWQy+SADVMxem8ItEZGdd91so9WB5cuPAR4PHv6fprav5U23bG/Rba4oYWXKpukv+IY/9cFh
2kQkUPE1ZdmRzZ1fHxseeWM1f3q4paMF56YlyjW/UxjPS+uzTPjgEjcozFAtcel/Gri84v760JFF
hYEe1DnC4873uUIBVG+ChHSwfY6nLZK67qEQN2X7u5VXs4ppVSPak54mIHbrFMmKLahObL7nGn5r
Z23ulfezbDORxR/T+8CpMHy0BLx1S+S3Rboa1F+NclBwnxV7N4/sf9cd17ASmmLBBP/T8ZH+Owj/
Wkzqw9j3kYIFpQzu4Crl77HaGf5CF49nwUaCmGh3NUJEZR+jT9a2fbRMAN59DgUUnU6u2Thzt+d9
Jhwb+XGGM1SGf8heuRlnPG3Di8tBQ0LAMI4cTOWHMZkvZWbTto3A5dAQ+oCT8rhUJhXbRP5UrfET
C70b/atx6zMvirLACKvSnz7T27E3UrgI0lwO5yokR20+e4k8NIFz7nWdsZYVPBBDIa9RwY8fvNNt
BljoZm8FXukTloQntjKuz4x6l91j85jt4LduIfriGYOAIGzUeeCdhpcISars1KS35s+SCRiVLluy
jxDQrb3/4uy8diPXsi37RQTozStteHkppRdCKaXofdDF1/dgVnfdVGQgo3GBAqoKOAdB0ey99lpz
jhl5UnmQmO0848zyTA/zvfAov5CZqAErHtayGsCEqwbkUet+yUl1+257NHZoW4uTaxDn8Np34KVt
45W4jqq05+2JhIqna5zlSxv5t2d1VmD00dSL+sh9A7HoJgQNi6slDRJY5mItLKIAnwSasV8MaoBb
XfvUL/V6wABAUkGESFjv+QHJGkQMXlrKz/s576w9+WJQrk+sqs2+eCpFW63tgcmNtYnWg8fC6o6g
mFASf4rzte/rgmFV+XYxyzv2xwdWHnNlUpVcRLzRJgD8HDSOgA1TPn4K6NgFS6RIdqVh87CHfn8a
bQqKlKgT/h+ph56UOwUnUShDIO6fFGnXmAdI7x2egWhx+MS75mV6FQTXzIlT9WoCxZu11KwzRgdk
u2pbppa8XObbHDsiMQvHPSmYI/RTqjt2VGynwaJq6TZYFXocvIru8Y+dLKT67026FmhtR0q1QJCb
EEc6iRNOy0zUcLZWshMnT2k3ZrFSjk6TrugPgzk3+LvAJ+mPWrzVMahiwW2R6PKgb07N/mTd1Eyk
pflFR6c8KDv28VDwVAK3kXPdKXTSjxiB3op5I80fgrKO0UDuhF/iTT3b8EiIodWqL/7HOPk0Zobx
IyGuETRgvm+EewmKGY1dXnXRQUgcNz9DGjajo9+OnEOBRSZw3Rx8uvojv0mrL2amT2Sz6Xa1bUR3
2jPjquE+BsdiBNpzuk3bQ0ivQ8HBa0NBYZnGN3J65zTYGtuQ5LZulRT+UNIYsiNSElr50QpvpW43
SZuUOxruO3yx7Rq5Aq2tHA+HSb3t0sdVYSCoBj0uu0FcfFrjmGWjkLRtK5GMzAqzarAXlhwj3Lo1
7El3dRDUs9fsTHD2iohV1Z4pg6eb/LSHcM/OaxAOysgCoDM9VV9Q7Dl7JJUnqq691RdKM6zq2Bkw
NCBLOvc0nLLqqEYnxh/xfEBDP7m6Y7zMujsd92j0NAzUjk57kc/fSd/lFuNKSDlNGg9B6r9yfIMr
9UVIr2pb9AtdCTiJqiZD8JYISz4rqrpCaMKsVU4P8lvfAob7/aUVDu+l5E+7gdTQBTiNqlY3d0ri
jyqBF7cYkfFb5yUfQ2wf2cQwebK5yyR8JTVtv4e4P0zKyrov0m0k4YF3YxgNtZO2Nk+iRmUkIfSg
KZSvpaPf6UucOh48K902xb6E60dVEN6P5VqB+dHwGtgEn9T7qPEUQj1fK6+O3K47lLmDIy/rOxtN
palupugaCvH3we5sDzUBbEJ01EVE7dbZunzM6nHq8n5mXYY7y/e7JEpq0v00HLTYIzJIp9v4ZBj4
k6V1Jt6MCjPasH3jw6paXnQH4mi+Cu0sCeK2dmWFzJbjehjuj864VT5loCvKW8+JNXWNebiyG0tL
vf/X1UOQw0coyxp/wfeVdFCltq7qGeI1Cha+lypY0nGL8U4Rg8U+TfOOvOhZAJg4XTOqXKAmIWX/
48fPZkqVLiccTgd+nDwsL4JFe3qr67eZic06WSmN4pIm0N9m6MrLlR5tdM1hso2CQsG5LpaPdZAh
KJm1p5gR+bimL9IG/5t5oSmrdNRhcZPedf5ZRlNYam0izQ81wIMPdo4jgd/r9paZfAG4I/XMzw9g
ifFewdSxTnxtJMPu3wXlbzDoX0/JUNEqysrSKz47Q0dZMU3RMT1xnGCw0Tr0BLMJwHLqC57eyYcM
yT5Mjph5i6v6pugKz0uYUkHXCdiy/sT/ALrlwMjJH8TGLzNWiSOhe6qyutbQvrg3M4GBxClx3+iH
fH+j0ljUpyZPTg9RujawJzIMftWfBpBiS4oiEA2mbDiLECtxqUoewB7wrtyuC8dAbE8mNTjBV8yC
zj5JM5Ga+thE80OC5sCSd7K0iRA6My0DWEZr3yur9Uz2VbSZxNcTp61Q+LDMR8w10z3iWfyUTqET
8bKr3yydrAQHmEl/hxe9vHZUuNREB0IFhmoJa/jbq3USYrEZJGHCxwsop/Xx5kN8Cgxf2goHznM0
nV+E/ra1Xs3+1eBEkVosgneZ+Vy1qi1WT40r+hqSRmKbE0DqoatFnBxfjuxcMpu+RhxgrN4mz+OX
uQ+fAMCnyOlSrPdXB1MXzrygohRDNM0l7OH8Q4lPiiJYI0vJVJE3PGK/rI19EVhwQewc2drsGQMF
Kwlb1u/D96xRiQfXwmsuWMEUUxfVZagiMw0+f/hR2E1SI0/zg2TudYJ9Z4LSqSU2yxi3rnF4X2tT
XpodfPvFsxZbZNaRMmssY7xn1H5xg6UdWKbb3anagV3Q8Dq32wEqHRry6mrnmpb54iL+5598tjwI
nV6aTIznh8bLH9V3IfXnJ3hlYEdaT9lEjE201fEpvuZnuXCS+/PvNs9aag2PO1KWv1vYYkcl9MXV
dhL6bZHEHUYRRw7e11aXS6egb795tl8xDy2GXGG3VQPoYoZNle/AGw4+AKQ4PN6UCZ2KsDSjLXWl
hXhpVPftt8+2q67jIYe84Q9ayBlI9IxwPZGgyXKypKnCZXFhOzmsxakL4nI2XpZuNAGPpHKhJcPv
B6Ntdgm5dSHMLz1za60/mbhnrn8ES012vmH88UaYZzXbcFL/b1FikvuAFbpk6fPC9Xi7BIGmMzr2
q0/mUiXx50+encli8ThX6LLnBws5PyTcBEX26XGJ11QfczvTPLal7CoO7uJ2o7M5E5KF0Iqwm+/b
zWk0KlUSuvkBk6On+NlWWumvs3mLVmaJFJoPhPfZobZKvRDF7ub46+rnf6lu//MKzv7wKdIsITly
BYOv+GzOmSd4senH5L+5pbZd+owDod1d/qNQr3yCvztJfz3nP/76s8220CDhKe1x+RwIVc8+YzgK
9DlILl/L+Y7B2lfuQYJg5z9isQyfW+H+2oO/2Bn48+8/a+j0eh3rusjfDzJKLaCpUJU4Ksp84lUc
IpR5+SAXTqvx9siq0Jbu/AMijRFcfwcvDYwQkv7Py3C28R/7XCHYjNvBYT6TWCGKnMKIARoBhLCd
RqojVyyel/XKRHOlDQdEKhY0GgmV1T5kQJEzjVyWrew5wg53fd5/+Ynh4mSPtKhRxLO1OmvEWler
irdF8KEVyE5E3yG7DatnS31WnRbpltuCc2Koy04RlO1uGG7I1UlCyMFXJxOXKiUTbPCyZSomdtzv
X0/MGl7KqV6Sh5sXC4aLzkkDsO+xP8TOUoLoyEtDR15rgdY44nGdfR7/N7B0kCEGNSOQVsVkfvz9
KrSa5AlBVxe0BGWC+UPI/bG6DdO15ndBEij0mLAgso25AFPF9A1I1oCEjC4QyLtrdcylAuLb1Zx9
z1YdyQwRtOWeqIh6ttEGSthOcvp1ScrPtcDk32XR2Sf87efOHsE0dqo2xvxc+6ODUiCTI0s+On0P
OzGc8Z64sPRTz1YpAXDVdjHrftSVHb3Xsdc/p4SRrCS4SjVrT2H/gmIHzP0njYIlL2tNe6XUbbJV
GcR8hb0Ng0DB4XQvhwG0FFRA+HlUD9QD6eDIMKh/h8rFliHeCHvhDqIa5BjTSe/EZgNoo/uZmL6R
bEmqzYX1v0v2Szqdb3fhbBFBN3Qsk467AO+CAQJxeKhGeictnPrRhOetYgBcBjhKUMuBNXJ6ufWs
BrBCbpv+vMLwD038+Prvq9IuLO3frup8PUmUySoVXszsi7GlpO4a5Y7RTYV84XQDFZyoPQ9VqwK8
JnM1WKSExrDayUCrbLwXfedlUbCg6wDW1xhl7enFuM9IsVfswdb20iHV/EkfbNG66Uqf8Kk034DG
niCqUbrNP0ZXaBZPqIwWzbwbzdexv+3yu3D6bHic5WRbrnDFpfd7EPrX+0gjamGsGJDlzyosghQ6
aQh5EpiDek/0OECoozdXXqcxvHrsdV/qt13jT+HThGqnEJ57ZUumB0npx19TDYG1hmhJNXbKvUZ5
qrOAjg0JtXieVTrCtVvKdAXnDQRM15r2koniaZ1OV9Ufl79jiER0rCHEaecKW9Ogxy+0JtgpXO/r
7i37daTV5+C4XZAvwtpQ3H+/LpdG3UtK5X9/8axALNNjkuQmuZm45sFe/FwY6J6xSh+SQP7Qb6Jb
pu2d8RQfEARsrsF6zQvnr2+/fraKmmmpxqXKr4+8hIGC9oElHJIgKN4Qnz/NNK5n9LLD5DKH4/AY
f1X5Vs/cCZzHr+Zefz8+CBF6Dles7nPzrq29I5JCJvUpWfR+obkdJijB7sEp9as0p08JsJxcZJxR
h5TQr9yJyCcNdGT1nDlaQCeD3earlCWo8JgSl61db2c/XeE7hvxV+qblae3NSQi0cteSWZJux+yx
6G8t7daqdifZF7JD1r2kb2X+IWY39P+uhY2bF79wmpo4QKEKIar8vvUkXTR0TcgGSNgF5WN/DwRk
lxzaxzBfnfRfA+gufVtjBKKMmeFy+pCtaJUxLZdKh1ajJSyURAiSmxiLTJB/qu/V3Qzaqrqn1XgK
t2HqKSEimkMzAXLdapIngsgunUF0Kv5d6d2YXYzhzYeofajtOr2H3SO6ZWFTKIEY7QanFDkzgsu+
U1eRGweMmBptjbLVOjnIldPJLZl0VzcTQ5caTe3ckew97GcC7YR1FBPD7ECtuN4Xu1DvYwz9nzt3
9rJHx2wqh57XbQadLWYo9ewyB76oBPHqiMFEBfdZ+Zp6dYO+pJAmvodxs0rCyt/ZKtEQd2UZ88xG
B/+91dLoRSRoa7JbfUWdDdi8h6e5gIBOKL71fZje1sNzTIlM38l6Grv1sfWj2KvFt/5TXPWmDxlG
g1gPr9e+Vh7/Nsmer6d/XO25sT2WxjYPJ9bTHCOZHCwSKkn6OaGR9iCnh8OqLX7I8wY+EzlQuMYC
aQ+VShbu2BFi+Z2Bi1zuQNW1lhv22M6JK12n5KlK/kfeLg59mHcEoIjZ/pj/PA770fQVO+02Srga
Ud7TB+oH/yQfxvJZq55yY5eDfs7C12vnIHnZDP/6Q2Xi1/iSJMX6jSX6YyinhoOmholcLmR1ToCx
J77378mK/kuF2KO/CccN5n0kyinFeNiusiGwEkdqfo9d5Xldms9OWd5DNLnaIFlKtn9d2ll1EdfH
QTYzLg21k6t/qU51CiLOBVoQ/igjn3TKl2u1g3RpZZH/uB1ntYNqjMKcj/zm4FsfdCoImjq5/UBF
4GlIxpd2BUW+myC98cU6uLIVXXsYZz0pdvHISkN+Xd2z/S2I3QDHTeYcpUWFfRRfmwV2m25pHDqm
EhyL9ysXcO2Wn51zxPhUdmK7XECQIfkEhMSs+imjQa1tWvyrC4brmrbg0vmPsIP/voL6WUeqEwkG
nWLqtaX/OJpuT7jBdAsZQTDW8bxFzXuiYsEREtQo0JV10ryFMJEyc2WmTwpB6k9J/0Nv7uAJ01K1
0Ns4qbCCgNT1v46GJxZXyl5lWSTPX0xFpGul0CgHRnB2lwRL7ofOEJe7JHwYqd83t3HisYYp/pT4
LUMup9Aci2Q/TvHKTZY+Tzk2QNyBLmwo0U1+iKusxsJwo/a3g4CnXKg5QKzyngiF4Npx8RI0xvrj
cs/XsmLmkarmaTkahUGS7m+ybeLheo0yb5T93HolMt7CvuvKQmDnTILlbGceIb1maNEd5VNak3ev
EuxAFOnwS7yqZ7kwqiQCzCIUU1SXAvasBJo1OTRaC5B1jFDEOeH6j9in4S4HMV8hNasjG6voczni
Z0SCkVedbq8d6C7fpD8u4uz8qLT4ShVef55pp3M22JSfpd+CBhmwsnvxc5EehsaLppXAa4ZGbRk4
x+I6I5GGMe8ipf3Zc/LrnLK4Bwqe1BkzHGv1v/g+/7xVZ8dOIzoes1TmVi2fSn/fxqBfsr3l5LOt
fzD3W8UbPF7//tFLzY9vz+dsHTYLeGvSaS4f5MBEGevk7SbuAlqTSXY4cbgsV3PpF1it2zvR7R5o
mkHqNqgTBYQbN9dGBRd3LOYVhDgxsjBYHL4Xf2WjVXJhjiX64sFV8C2RDzABHIBIS9CY5GlkyNLN
A2RsNz9UhHQx2QwTcVjlLxA4J1JMTu7EP5kdmpf/zZ0yRbSMpiQSsHv2eExVmMtE4tLiNSIyqkHe
2ddmE5Mfrq5h15OkOx/hlNuTuYR0PUUjRcxtG2/q/bXd89KY1kIt+t9rOXtquHqEqZq5Fv0JgswA
SLAbX43uJWJnr3fAjPp1/AyBSep9dbGMi7h5IppupP1wcnigJrGqd2PY67VXZoiTrnVsLnQgVdZQ
2LOLQoHnuWyGf1Qe0ylr1TE/LvTFJWGd8jx+MAtr3c54/Ka7AoZKGpjAW6VXTPaLv7wL5tqV5Nkz
c7zw6bMEEpiwp8H792M0/j6TcWV4gHVQdxewuEUelVnWces6LyaLYC0GiI4Y4t5J3TpV8PzD2/el
ZsPSX8RrMoLzm+TOAA8vODQB6+HQ/CIXxp6t56x3FaPgRPHom3HMgsFfWk/Q4u/F5FPpnGPjke9+
JIsFknXsG3v6RfAyeskRf2qDZ9FVlCH3Qy3EpsGQSiEl4RAmpKnTBMVSs49gAA6HqvxRGG+nxflU
2EpG6PRD33OI6F7y4YZ368qR+cIGuNwgyxAlg/QG9GXfH50insZ8DFmGUib+RMWpw74F4pLZFuKy
nzHCqGxEIE4NQ3Bcf3RxjiHxsQ69DwsYViqmXbj9q4zCQl3PCjhNzJs6wHBtuquzD/16xMmFIoNL
Nniiv5cO+byDG7PBnMSMRSxdz88ljPVxbRy3KWX4uArr3TiuK2YtuER8kukwPMU3PJ7wdhl6skd6
JS2RrWjSXA4K8f5E1KOyGuLNKP+M3KtO9N/373uBgR2BnDEMkbx/in62xCUDcoJOh2cozuvcDOYv
4wPlAAlf5qbwGsTZcCvWYn+jN5wThOcxy9jMsS7kB8nYJ7hZSiI9AchCK+thHX9OnI633VuyIYmI
zYI6VnqfYWD5aX0oO18JDzkW5Fp4AGepcmAv6Bnoyfup+YzS+3J6jysP5shJd2LjdhTvE8uXhFVU
/gb5jn5X7muaWpxPQLodbfFerpijkTnxNhpOCMtX3KK7ktTbq6E+F3o33CjulEF9g3jh/KlGnZ4l
WjcWKBZm/iif46UurZXmdcQhxNlsxMLM6E62ZfW5N+7N5lWZ9nlQXauxLvgolwvRLNES8b78JV4I
S3m0rFCBQJlu9MAC/qkx2A0HNM3PjbXLj060+eg+yvrQnlZCtjH5TNdH55hvjxLixtO2mn9FV22n
F44zXJahE7SAY5398uxFolNoKLVkFg9N+tIYW/Pot+BMFh/acYMaFDW6cFMy/ApJ2Fhd959fiBhQ
ReLp4D4vdbJ4XtoVYap1UbTUK5lPyVJ6hJTUaPYs36rdEXCKn1fgSwV8kMILdIejfseij6QiWyEI
RtSoKq6JvbPy47sQEJQH8SNyOaomKsfQgKTcGt9OtQkJAbuWvHphB/1+8WclYSyFsy6XLBkEeLjT
mqHU+JpYOwVFXBM9DLXXDHehsAKeXawblFZ3+Tt9opWWPEvRqhpue8CCU0QuoS+bfjquRfnp2kp8
cRNFYrS0VRAZyefFUBdnptAvkQjVl+TPpWs0G4LRcbZxeHZ1CSHaTaN8tpjaSk+GfV+grUGqGgsc
QB40Cxn/SBKQc432pf59ROLe/XFdZ32mfO6EZB7ItFgm/jJDiYexsf0kXvcZik/bqlzjXn1E5Tl/
NsdXRV4j2xSZYsHpPW7mHxGRKmgR0H0It9qteMgl10iIafVMy7EUN6k9A/ztFOCcMAAkXQ1WvFDz
cv3LpA9pzJJPf/bhJHzpbRtWSx9gLrYD46wOKHfHMfRWzA6mKzxxqco7AfIsLtamTDh7Lpyjazfy
gkzl+4Wc3UhRruUpkdoSt/7IFYiqPYgQ0qcmOCF3TV9G1xK85sFAtRUaB9hq189nfzcFvl/C2W6f
NZVolUWzHDrCQF20hvLCNKj4oF1w3T3AEMkhq1e/UoddqPS///DZBzj2kV6FAw9BTzfCMQBjjR/E
y30IBRBFFwd9Z6dIr+6sn5PsVY5F8dP7iaMaa5IjYyjZmEiqfdpQptlXO2d/T2G/X91Zsa9botLO
Rr20p8CyQYtx1ISxnwsnx0geeccXanikMF7awG10SUZs49s4DfRrWZEX3xEwY4pFHpQGkOnsAVWl
WpmWUXJAu6PdXYkrXfEjDUSpfXphFOfJfoqChTE1zRxrPX5ex/xfEHSoC+nsv5dw9qhMq+/HWSZn
gLWysmOahIrTdQwnnZ5EJemt+xA/Yp4WTwhpyU7FCL0at9e24QvkoO+XcfZM2koYyJXlTgCr9GJ4
pIX9W0ngYIyh8b5d4uquKqqW23terf35t5+dtJSibwU6B0tnmzy6V8u0mwABvzt5SenUb9ePThek
Y9//zLOjkwXTNI5CfrFFoFnfYsSxGBpzRLAHqlL+2BYz8vq6DehiYfrnn3rWoMzGmUKn5IdBUzNb
LTlWOiIxa9J9J2+7Csugt5wCjt4wOPEP0jnk9Oex9nCZxC/4tNdy4R/pkvRO96Q2tmyR8oZA2oBv
xbQpMEnrIMW8vxWWT9uFgSXWS6xeKRMI4OZaoK6HzQJg82TZNdMdAVf18xLpweDMTndHImNkMRBC
n+A+PdxFp3043kghgaYrHEBt5U/Uv9q4kjuH3sS1vfhisWWyCXOaXWS00tmeMTdWLfVTys0xYPDv
zBPtILt6izzLK3ZAozj0dxr+Bpt0KxzZV9o0F7fcP3/+bKewBCS8fcPPGwSczLSOpc4NmeuqDmsk
a3bFTOqBlPFT9hYe72FFa0PAOp76ksmaucSfEWPppwqOxLt6yTUbGifn1DFtQ3O/IMNPKxJwRWul
oM30ppRm2C48HtLMS65RKi5MRXnB/7iVZyvaMNVhIfcx3/HGeGh3Br+XoAcDLAcXH8m7c+LzUohN
d0VMZbKdmLiH3jg08bqw1OM1Dw9CuNerrSBs6ugATCisnPGJ5w9NsR/vUusx5elwquAtVG6VhvF+
eD8rL7Lky6G0L01ig5yMeebCc6WYd/rY05WdUDzkwsPigMH6GznH0yZKImfg8KFylyv5Z1PcxW8j
jAGjv8luJE6Wx20n3pvST1MAI8r5S7slK3DSGffa40vRbVX1piyZJWoB/ND+57U+i3T1xThbmytR
lMuxS5ajbyEH8+ktktCO7ODCxu2+Ou5C4bY57lTpThJyqB58vxLdRbn0sLLoAVF/gd69Celj2Xhz
4/e/kuG1weABAs8Ny+Ak7Gtr1QdFtBac0fxSAklcCflnEx0mPGfGqkeRwGe8FSpvMu60cPne0x+K
svhNscStJdg3hWP298du5R8VhGiygPzF4hQVzCF7yX2ZrQeUG4XXvp94ofMNcauMsaefBrXXhxnt
O2PL0xafBfx/navUryeX5WU55hiIO+loMz0si00DjpQcTmtyR+NDiPaj/jQaaytZDVgoK1fL7iyU
EITMCDaLVsK/tQEDnp5+5r2fUX9wW8w15BurwbNXwA1athM5fRT5XFSYuQaTyEx5P2mN3Yo/lAl7
FD6axOLoolueFa5O02YQf/R2eK0E+Mu8Cv6EGGtsq6w7+ELPJWFh3KY5pFbxwTDWZMidwHGS5PGF
4w272ZE4aHKaHjlvceh3MoHgsi3EVpkuWgOgkzS34jN7hZpoHpfEhusjnvPjwPnlnW2RQ6lmimpy
eWoglgEkVCm0p9IWcVAvyEPdZKMIRHK0H9Mv/aZZ56vqpn0ilQlAstQ8VdLPLNqN6lNyM666rfSa
Pg0TGUJX64flOv7cyn9fp4am30D8SO/lbN1J5+Mcq9MsLtiDBPKhEmjtHm2QLziRuF1mI5q0l0o3
tojyvapV/ktPRbNW1ImWR5G7uLZ+u5b+aImKKalhhSqbDxJI3x24jhfTw2vYQa6h0dYx/WyPB52R
d+0h+zJY7Z6Riul+8qH+nElO3F7zr/5lI/vPFdHWQGxIRtw5eSCyymhOksF8UG7KnXRjlESMN4fx
uSQ567PW1pQc0bTEmGEn41TPcGSegA2sUdTWxWM73rYtyDm0LE7bOX2DL+/FSPyTBiHJQ0pUknZJ
apyG09Emjrrolilrfoi3GnS8I5naX1W0ayDD2dNT+qa/hKwHbz3rDD2qBxI8RuJzH3rR1tQHa1jD
/JQEe+bqQgxpp/sBY/A17e75Yej3DaGjwn+0Cy3+qKbjPjeZ9VD+mGfHmg8JWgReC1zqN9HdjN3y
kG+tGvuxmyFjZmH40YS2XAC5J5AU1YmVbIdr6Erj2lWdfV/jUIfNNMQWso58ndHxAtOxzllGb5oR
0UFATa4SyZJToBIwlclBGJMNm3xFNFVO4PCckvAvcnZ70MTYZ6kk3RpDLnNAsq2npwaSmp8T5WfX
RE0dWWQdU3NPghODMN9oWzKjnXwr3U335DkcjUVFNzYunJyE+OQ+qFDOnFCFhowUbufwXaxe5fj+
mK2OqFPd/qGpF/BV5lQP2QNL5ZVj5O9BwveP+j9NsP/3yM6q5U5vs7mSI+uhF3aJcmfQWDBX6E4m
VsNPWJeyFNTrbKvTliYwAS8fzFxP+CULfooBZNWYaPDrrQabxlbDfdw4gCEY/oW3xNpKo0uZpAle
9lr4/ZGkPFv4FHZkhmm1rR+6n9EDyaFbSNPCunjpmWQ6xBmeqD6nQLkifPzr9LPIgUWNZgUeGihz
v0UtfywfWZhJZj2IAEA8YmWw19MWCtrVfNPt0hXcLhLf7v89KgE3cL5inv3meXFRj7IiJAb5OoHx
kHVoOysyF5nO7FB8QkeaPIvcMeuQs6BPD+b0pt9BDhcLt0sc4SN7hw8ABy8hsGradoyeUbe2fUBG
cY8JjX+KnrcFyT7gAwMEFZeLOE6E6vc13WijLSJzzOyaVNx0HZ8O0XE3tC6n8YSMeQvkt30yCU36
InsNkCsZWEb9WJY3+L+LbFUMT1K7GvpAGbcdIAPZelBOtycz0CLOGp0dm2s0uzUBTZCu/L66PbZr
JUd8W91G2WrONlK4MXKnkjeQRg27+II5jeZslO9C/NlCfB8fEQ5+tT/SdYoQTa5uK+oG0ynnl/50
AwVcT9cSwVO6vj1FQXwrWIt2Nop+JP1OVx6hooAodDWILu267lZSFIzxHtpLmrhhvJ/mbSEUrKp3
BhzUARs3JuzG0b9i1amjQDVcQNgTfz2wHhPd2kGz1iCNpHCdd4FJzY7Xu//VPuQT7RRf6/Zj43fv
+WcfMKmpNnC3tC1JZ+QwCnbA4SCq98rxcxDZEG34IEFxEz9lNA5XiNRWKEqjPvjPOFwxsFy3G5JH
ACrmlLmCmwl3Ur5urJUx3KeoO0LzpyVv6njfth8SnnzgKmWwqDcqf3gqRv/Il7jpbsbBGeQ9iJDI
CnRu9DpeWc8N07YMlpzoSs0zBYzcYaBfqF0Nut739Nl4mn9062nPCWsIzB/MOEhJ9dRhpd13rwo+
8d1wh6gV7+lwsrEMJmGgdcywg0HkzvgJvLEPaCje7DaudljSiPvEPnkoMhuiVJj0wxOIvWQN5es1
Uu3wkcKK+XJY+DnHCcsentNVxeXnK4EzQUysNTZ+VO/ktYxufuKvOM0czh9Fv/nMHtGzaXdGMD1b
RKjGjglIpSYyhUQNt7NsYc8Ukfi1e5pJAZEgfrVGZCZGHlogkqymTbhKDagqNE6Tx9Pz6V0Gr6GR
aeIDA2H5kiVoCo7oizsgr+8xCKdh2/1ov5LHUlzlOVN8HrBXsxX0Nt9dH+JXsDOefEKEq5o+dZWt
vI0IRPsgH59KoHCaX/B5zyvlTv1oIbtHgUEeQeHplAGEEtKEeD+9R7czC91HBCTkmZ6PEN3lh1nw
6+fisbvNbgvO7vKOW8X+UOirbF0/W3vpLVvPXP2rOb2oDSep5k7OmYO62p6HLLQEcnN58g/YAtIX
EZ+8cVb6Yp3WKd+abN0A+bPmm93wZWQv1bQVgGzsZvd4d3oyOKUFup96cEAWK0D869oiaJ0LWM7X
3bOukyoL+qnhQT8yHHzOsx3f7LGFKhIYE6tHu6YaN7vd0nlHl5+8J4CSIdSeYii1KGti/ptzGeAd
NqfOEh0dLqgUHLO3lFGk1v3A4Z32Abs6fZ76s9lIq2N2JydbvnIcQ/pqeS/ED2inaKBqzuzP2NX9
bm1C7ZeD/D3n80cqkm/U2cf4Zx81v8UqE3vxO28lseLHr/Id7/7w3BRvNWyNmIlUhUT+5BFa0gtg
G35y+CVdtUfd/6V/jINdxW5W3YQEvptret8yaXi+8cUbz6gG07JebypmqZ//3mzkv04R7DUSlTmD
JFXSmbexF/2xvylmpZh5O+SPR795thZ4oR1/0M1IbdON9vGXuryK6RehJoiXmR4QPPEyZ3vjmkrw
L2zc8sAlU9HI6TEtuCpnnZ5BE6IwFvv8Uc++Wp/FX33Ld+0u3GTb+gEXQeZM96JknwyHw2XGklTc
ZOuTl3vWemDVCIwxOF25OX+d8n9fE4oPQC8AMcl++X5z5siQjqnBNVG+QG7XyefbNpqt7kvrBt9D
VcFQm+yq+6j1dYqHgZDz5KEUXmGCYX9VlDcL3EKBgiHaLySYcnAHGBVNXrMF3mXdXrO82tqN+U5D
E4nFAdz1EIyth2fTei2E7bW+hXneVj3/g86edl2USQGSKX8cxc1k3ZyGF0n0hS3yYfG2G6Hxxbpj
yYKrKJpbJ545Jm40/syaX1HFZwPUJeZ9tYy7grVfd3O0CYfBemnDl5IoeRFqndDJbne8A4CWWg+m
HZI6XTmi/cDWMed7YdyU1r38k8FZEd3P8u53V9UdoAaYxBp42hJJQ2Zt/yng39G2crdhvRQCECjy
VuXYn9qpl9N0q5+m9xLws4uLGGkHnaF8aa1Z7XPX3oGa8jBYlHz07//+Wv4y3f7n/hnwITDVL6mi
318IRcsNrR0l7p8zpTsaAEiSeggb20TxUwLD9CU+uxqCjOJh0SJTs/77Cv7SXJxfwVltKGlWovXW
KX+cy8Po0efJrQASlMo0pj35Js7D5Jg4hbyhaKsLp1pmKMBxTNRjuDCLpYdxqE440tFscCRBYvPC
wzqKe6Y7GgRS+f/DEfuXEPD8os++IyyhRh214u/bxjVssiqI4seIhqjmJ2gleLSC9cRUWFF2cuNw
9lO5n26akA3U0K6UH8UoqHVf6T5FYhvzgVAHrM3drzTbNsaVW/xbCfLtbMNKxDpkGhoqKpmW6feH
3AlTnWUlBgxIo2F5UKkW8F+pv9rTwTJWrXhr6j9mR4OxU9+iZSKF7zT7onArQeNhWtS6p+MIvzgw
N8pubogRdtqVUIDJdpPHHhFDYPwf0s5rx22s29ZPRIA53IpBOZRKFewbooKLOYr56c9Hb+Act8qw
gH3+Bn647e4WiyLXWnPOMb6x72HtfMGu8TdpRaqxbVkH9t0ImgdCkoI075H91ixpea14oYbyUE52
xX6RLwd8XhmnAGTTm/wM8+bpnn3mt1H4Pz8/Ti9D1fl/Uf1bvLQkTJqiSNFZ3+fr4jCDTomFJIPI
lshgDJx7mT76t1Vp/kANUiFcEcv81hCJYjUsw8aIzunaeo1Et7u0b9kz5jdKAWk6oB0FVC3Ii0Ja
IWM1pI9mOF39XcSaNAnC0VLrRZBvJuYn5NKEmO5ZduMZupPQI17L0krxvQJa1VPws34pt/KjejSP
nCMHinQ1XGo0o4cUUCAYBpqjaX8Wg1Pif4zTtoxeNYBCRn1SJ0oB/hW4s/IpwsamX51SOg6H+i69
/dug3Ly5HzerdKj7nTKV3A/laD7gDoJ6pWL542zypboRiio99wDq1vC4iAh8JojSNbf3s5y/DV9u
r+OmyO+nvBS1kOuQcQDzGCJw7LBP1+vuiAs13wFNFffmghSAxLs3evm+1M43YT6QQA+cyTg3Sy3R
klMoxWEMLWtlNZsEWFCLCsnNLS/DGOnJhCKRjrdIYIO1ble+E9wE7+Dfy+23MfDvW/DHVdysBYOW
TUnQRPG5q9YiXEpX48Md9G2oLaQDdK1RJbqX6SBUMQqohJm9co849200eXsRN8tn0KZFLejcCtBo
nHvxr+nPv/vOdAaZhGHhXnAwbaCN2fcGcMiKWO2+rQYGzUrT1P+iwkpKK5vKaxqdOfhEyWND7yPZ
VBOmlbcMxvpgTqtGmpxQFuxJz/axRAyDvmZaCAAqHj0/ftGlDXYxOWdYjJWgDpkC7a5l6V2LTw15
MXy4iseYADSBxJ8NoXrhdQUP6ipvSNfLqphFmDA0+l2ZfyjaszCR7PCh5aJrUmC9ttjGMnEdpuYi
j87mUDq6/2IWHB78xoNEUXMNqqeyMYL8qSmhfYoGRVo0AaGodv0RowWc1k1xFOkZVJdI2k9dtSgA
oo0+8jd+ram/TDOzB4vzvHQKund5eErDJUCrJnIK0Ub6P+LXQWbP2IpRLXkKuXYsX4YHrTj1wka6
og5eEA6fSYtI59MctKhT4ZVQZJOl0LtWuqZCoDqetlq5VZRNiIUsAhkWTI+d8qMDSBfuTfHUUydU
l9Q/tNp5ov2TPsbFJ2mD62l/vQgjwO1dVoFNXRBgZ16iJ6gPTn5QlvQNO6DHD7G4L9/UZEdFKpTP
vr9RuR0BA6q42Io6BFJaJuVnwm+0qafKuwhAcr4MaSvkX5z7fL5t/qjZxAfta7CwkKAoG7K5XQC7
WR5eWmPFf5jEqldDe0W/RR0VPtC+MsVFuanCpcIwhIaeG0UOpmpSLwfkn0uBpHhaNmH/lpnIKxF1
PFFq+h8kf1Oqo1qjLp3Jbsy4HY55Y+ph+KhH8rgWEb0kSlUMwCSYNyxSSBJ8l0YiDkxslkbqDF/l
oftJcDuxTwKdUao9wfXNcaFkX1ftI1sH8VMh73w8xhXi1acyWzJQ+Wy2QkbXObLBlYveLEOKHmvb
9PAjHvwjXQVovpbNaQo16LAZPaKCdacijbLD6Wvz97Q1X/XjkDqqvv6dUFP5e+Wh1mZBVvxljHtB
eaV5kJAs+0WHwtiXzwmtgktdL6I1GWkMDgs32cHtTqjJjhEcJpljgZa6/sp4KBBfBi4TsgwzTOGo
wjLvPk0BB+pLWzwNhYO/Mtn3hUePpqNfrFRLBtJdRc96UyO4TfcKtLo0fZCY1w6+k9BcTvqVku7n
UJUKlaeBpCRUnnqt80TGf4CbbfSrfuJmPyXk2I+yaxQk0hKwbcP8Sg/9TnlOwYpadvGDtWhwIYAy
2oObJj3V1S6p3Tpc6703s6UR0dFExEVuHcAYmpJjvgJBVFV7rI5ZuRAiO1S3Q7W7NoRpL1Q6rL5T
KW8dk8Cen6t+FMxnMV9Jhhuqi+RRqWDXLub45Rfhs2fArKzHub/U/Bj9gcXyooPcq4ki93PMTTZ7
BFGhY0uw27ZrnHR8pXncc5qMDv/eO74f1ecdzJQYaxikX30TioZRaCltzcqZlc8xgy1hUL1ZlV+z
XVWbANm22mGhheR2Muij0P8/lS5v5eByN8pVwSqq8K4uexrPQPiZ0ioPlnoR/QdCy9K9xRjA+/+8
5Hkz+KMbUPTRlERqFp1rJ6wu5brpl0nwkutuny+BzkZOKjh4x4ZLKuxrnle6x8CxbXr5se1Ljo9g
+TeVImPhgj4fuQq8awUskHWhuqT8+/f1/n17tkwsToz4vvOFu7qGOazG8RlCqUoMoYuPoCyh4h+S
eNmwIqPXX/epRy6DjVe4wXtp+/Id79o3Uevv/fmPq7i5a+MwDYaqcRUdqWYBOpnsvZjcJvUEc4kj
d0wY6S2vhk1vWS+9ocCMvDKdMFtjMeJ4r2mXXvsM841YuYL4erUezHwtksx+R83y17tl4gbTgZ4j
wDRuznNZNGqBCpHuzIKt2JF0tEKnEQ+lZwlbbl3AqJqWsUHfTNvF9a4EepHeC2zW5sPr7Xniz4u4
kTuZsa8CVkjYqi1X51TrFNWpYK3LXkQKwpruLpWpeRiTFe+Ek59UYn/xHpnAPnnC2uHQt/u0CxZy
sVP7hwxkqao+hvQ5SZ5sqg0W/ivyoMwWnubFMzo3gnttbfaZVHhJq8N4vbCTJcfCehjBn5p6Rg5b
TC2JWUJ+K7gRIDXTfXj3555Piv/6uW8MjnWn6lqY8WqVr7R3ZYfYe+YZlIm9elFxOlvrq7TixBHQ
RgaHNTiy7GXZe98crdHBAc2jrLmK3VPnD8DancLYd+CVCzsQnKxZT2j/ih+K9QKdAPZGdMq1vVau
Kd1aZyJxwc4PbM0WUoGLNazr34j/a4ebf0Rzs1LvRkrOZ9JvPy4OaAMHtKyLt2LfSU2NXNZ51sDm
MFFAX9I7BSakOTXDnaDPlQeFc1iyEO+CF/9at2DHp3oVTRDNv0uLP1axoMv10Yy41cqRH8/46NYS
nj6FjfI0Rxy0a+25+Rk/3Hu/vrc5WPD//NybR3saTakxDH5mnuAvHWtzvm1UN95N3uQQnvMCByHA
21MtfuXvOiL8T/2H6oSapzNSoag/wQOeodmGC8X9XkMdr9zfvpE/7srNAxj6oeDnCXcl+2oJ82UI
vc81W90Qg/kr9J0p3XcY8juv839kyQkX64CNTS535OwgR8zTY6etq2FftT8Tg7lNtNK2KXFLyjvg
ccXcDPxcAOlWg2wr7xAbz8repAk/vNC04DxX6wsaODmvsbEtMsrxxTRX7UfGR6o1V1HGZnoT5KWW
ORx2mIAw0kEG3unzFKWnl4UbXiQkks4VZKTKNa+PybEl7jvXORo9KYy5OLqMxWo0a8fsCEqF8KwX
XlUv0/3Q20xeiL5THwuBXECm7f2eg+nwo36VQzt5lo7JO5AIH3gOxKnTveRZZW5ef3sb5kQlDFNE
u95KiYRWjM24LSN2iPAEaGgVqE4msXmKmF8h9oovfbjK/cglaw23FK5BaL1eXy9zSJuHodiRC5TW
T7ywsH1wbggn01WVO/vD9xY8z68lco2cWiCA3AJ8+zKRZ4VGdO5tprtd5g0ICEaxcEXGcOFGqB/l
U99ti3o19U5obCW+JTsCJcYwMDiF+kEKHjVKDkyadvpUbP+92f/2XdzexD8v7+b1yroxToE7zq/X
AN89EIGakb1Eiy3LXgbrXfOPab3O2rdWXDaziPfqTNUGnZH6kyjfbtwZAxHDe4kps52W22zcBuTX
I2fEdlzUe1//JVyfY+B8fnwOKoCxAa2G6aPTDlrsjvdaC8p3aYElIzCbiWOqJs19Dh6aP5YpKy6V
rg3N5FzBBq1AcawDeQPdahI2SElYNct+27Ws5fYwebGmQew+hMxj/XfdGFeB5Xs/Q0OyTbE/iIOy
yBiyKtWqpYWrBvz21NqhFDqxPscF9fjvMFfAP+98Dr8sRFb8LoiH+nqx4rOU7kS3uchfaFy63XCx
XpSGyEQ7Wpqf4qfyMH1R4yUX7Uum+w/D8epdNVz4q/6HWh814yB327h9yq+6cyXyLEJOEBnrkYYl
xUsPRIBdDdcWJiOqQdcYFyx35bl5yDgL4xyLlGN1paZdIA0wm/P0wS8zxLUijv9Fzvj3A/Vtjjsc
02dMRjqDv4X0aLTwoBb6zx70h78vzWX9oQKX4hxqOQKzFnPHYZSfXc5gTS+0bp2NO4FIB80RLcL3
GOIfSnzwjAqY+ItHXXbYj37PQ7HNABkY7IrxLe3aNy3aEOFyxQ5NfB+EfdmRracoXIa1LV8dS9k0
mLh5aaYXnREeydiMwmHqU/Ioe2jX/FiulX1U/RKR5NCd+ePCWFa5F0XLdtq2xmesPmgM/JhvVCuR
f7/bpZx86AFoCLGhoK8MjEY5jmKUmjXKJ1/7KkWAN1Rb125Z0xuAAB+eFdLNp+Jjap56dpo+oh06
OriR8V/6n0xsBumpi45jvBzaUy7Z0fSqGzsN9SCRqoWX6HbFUlot0IQTyRG0GoLy6wPmsj5ZSO8k
87DA+/AKn2CvozTL+r32osQekkOF1MBuDwO6KZnQn5LSnvqD0daL3NxLGvH1q1FhfH7szZOAJuRN
vnoCchaSLx+5UJlNUNhTsZFY0pXbGluDeLjCyTDPiNHj+pckHCbpp0Gvb1xH0bsI0E3bWb6JcGpy
kL5fZXticKRso3KWoRuqw2NSTWfVVzwRvhVZ5OQbCItS5D9+FJtfmlnZCTmsxN7k9lgS2PKlZG8q
EjIxfg3ex+4jLNm9R6Rwtm54VrsO7lVaxu1828LKBUpbMySURXOcxH9f/tFvUjOYhORcv1ZfzBdq
5NgNq8zGzzbq9CQWSxW2GrdQ8BpGYLwFjAUIdhAWaXBm3GnJGB3tdpOUbvlhPFbyRvgQ38hxIYV9
WIevqWzjvyWKPeYIVLc9WDvMMnAWqwn28BSuouS9GIja+lL9FbhsekQmJBLQ3Q+jh8ZjNT6mD2my
7HRb6Ne+/J6ZyGpw+SfLDO5SZODJAZ+8lbq9L7kpQeF1wI6NPdkMR1tpjkHEAYKnww5e/r0PKLcV
xO2tu+nJWlKQyrEcpWflUfu4op5TqzlKqn2IOqfO4dsvEEVOXKQdeiVeCNLENqVLL6lyCrvYhM5H
sjZJ5TlV2q5pnrWAWc6Cw8RL8Z7d27O+nbrYsDSLeTYoTlUiD+1mkddSKQxFTZzOUrdtBM9olik9
H/WTADASgHrO5Qi6KO0bdD0uzUQZ0bxO2Lpd/Yo2loF1z2l8e/ysXSY+cx/KMRwUo2AwYQvEq7fJ
niUfOy3ZBJRO1b5Yt3hgKYJW1jF5NnbgrR8IzmVstTLJaH1DGDPaReqNBIP8VEgHuJ6whArj+1Rs
RkFzfBT4Gguy/5VWLx3PTh+7wvUAAq2g0aIoa9PRmi9DertiiYThoy4YtDQv/HyEMkVzfMFgLEQo
Fe+zoHE9LdXygU/sA6doYXV5E+K1CdM+oz9b/iGurdQN3+XHofbGE2z7SPImGm35QogfkeMiVkGv
oXYlMo9fRvNpVehAfYJJNq21WYTR2mdy+CB8NSnmRVvskIjBiIExQo7JMmkIIVjnVJVR6E6Zm/Jc
5htJ3ZfxRRh2k7CV5W2THONqkyTLYlxCoTKoB4NwY5QukuArCwIemQKf16nUN2mBnir+EHxs3dkr
LtWULNSCgAKm0/Ql88Dp5KdGpJP7QZ9Nii5jx3K+lyT0xr+E0KMSG5NDE3n6PD3fTBXE1RmuoTLe
Yc0Ky0Usgj+LWlvKFoLkJqWnF+eq+dmqiyB41Hu+C9p0M0ORT4l6QKCdPZmRE/0sESMBRxz4crHJ
2PRBQcw1wQIEQtv9YJAoXyp0cJmHWj8+mI9XT/QKL4ftU5zpcS58eonXdB/opmeUi+C9qj3l0bio
vl1wWRrrRL4OE/zmcxubbUzvbF4bOdyiMZ2cQj1exUVKWSrQjqSGcOuOJq8Xs6Wg9lL3AS1vfTOw
BBMNAYuvJGl6LWDkYudBt45sCTy0xxOa2DpqCTQIjaPKK2S9ZvIQggTT95PqBPk6JaSqW89gr3jR
Ga6J72cgFWJF2w+6W9PbJk0M+cksVhHGp+lVEVZ8kkFuKZ3EoPvqAcwJwqI4tqeGyXjoNvLeMmlV
LnR61KZbJLaYPUiJq9PKIUlcdXRcLHDMe8nlk5rxVWv3gr7L0fBBVW62PoviIXoxMXiET0yqAlxA
Yu21nCpcHdSB+pHC/GKU2eH055CSZL+sKw1LadfIn8gvhOFUyatGfA78bRq7CC/b7LOlCJGyN0Ug
+EJ47Zork4UDqgMeCm1hXeSiRgbjduUTvUzzLLHZ5a8maPx4W7Rf1+5ZpBXSx1Td6r6YrQm0CGZC
X+XzZjum+HQXWvqt4maV00WZoDkN6IgufhPvtL05Xk11Oo+o6pu13Dq1OCt20LRsQvfRdBUgoaxc
/94JpNuS9vfHKqIuAqGA0Xmr7U9zIaqKKx9Lb3muY5fAoJYSRhIUw3dpe9/aZ7efdlN/WOZo4Bvm
0xRCvgd4sOmODIol5ht3TgmL7JEH2c3dOTzrzg/6fcvj/s7SKEBFugwu+b+nhUTSUzOrpukM96Nd
ThJ89dG9EqBqk36crXuP2dScfdBP97uGt42r+ceWVFyoqmECGbzt5CSKQmHYcJ6aIzcMk1PIRsvW
yOo4rTPP8a/MPHV12Wp3mrvoq2+q5ttPvumrqn0goBYoJ+pRnHeQmCtGA6hZzPVwVojPqRbAfzR1
ndP967I9DZa9ehlRrp2I00unj6JFUWcDl8wpSuAjXk+srhfiJo/hsGBQgWKI9gPrJaRZVvnajTYy
lYO2B06nB59FzIDgZHWfIv/eBA3jOP5oAe/Gl0A9sPdxCZ01b3fBel5c4TMDfR0hkjWOfgmofF7z
N8G0e4+GDs36+EDMHXwwft0qDNM2U7kU9d3UnIZkr9Hjw+ZsuDFkpfzkKyBD3ZlyOEnutbfDFzoX
ZHrtxRPoG4Boxlk8MdOzHpQv4SEmO5yDH8v4jwKKimbXLIf2uGdI70xfNYlgyD2f8nduhhLbk7FI
ngRtGTGNIxpDWATLCRCdzfcZQ9Jwe+jOPfszSotoaX1ajDBtdYblMZRwI+pCRixfiLILN99XjT09
sV2egi/9zB5QrcjExD34MW7kffJuKYtUReAPX+Dx+iLlO7X1YgtM7rpNGDU9VMOO3YF1T/CSYpN2
q9zYJclD25zy6FAOXsRKqoOnc8rxlWFt0rULSAVCuwITKIouKBSBYre09Z8ciTAqsp8U2hxyxtZF
uAtUUSdIHnKiDsPCk5cz4q8ddlK7T1hSi11QD47A6aqOD80VCMC9wb1y2wS9fYBvDvmJmUuRPPHq
oJyj0z05irm4SIIN8EhFRWBbwdL8hWEr9D7WEeHhwiYDsKod9B/drLZBvR280oJBnO7bFQkW/Z5w
E3ZSVbT/FwvMny/5zZn6qgu53nVc6YzuH9bCOwd6IIlITcgSeKCnc8adx+7M+SC/N3S6d5fmP/+j
D6J1nRoUrG7IfyJkuPb4K3z1NyirEFDx8oiLDBytOj+sxsH30Gi75aG/jLA1q8X1WJ2ik/WzmJfe
Gfs6x5IxcY68Vny/u9/cWwrnZfqPK80ULa8tiyvtbbg4DCaCES9IZ+uL7IQ5y7bWRXWnKfdN/HH7
DN0MbYRmkuTEnL+Zj8nLL9Fq5kSYTvZKkMabsEwxzV3vVC3fRMG/P5O+OYpXQg4t5ea5HSxrkMIs
mc4Ar2SM19VhHqs8QPeuVDhr3kQn5qAeowCcIfLk7lD/lMddTrKSdgweq9Wdh3P+uD8bf7eXc/Nw
CoKU+2mZzg8n87XYlhaBe40OrN0UE88liVxt8vrvz/xm/rz9zJuHsqjkQkZgNp3FB1rgEEAWQ++J
HAQP/Rs4RUVzm8623uFh/IhfzEdTdUeJ6vNkVo6C/pwM149Z6+vjyxVWYfR85/L+9iSqBupEop0A
Ad2O8nprzPJKj+cnMQTuODj15/UnpXDHG0tcKQmPn43lqI88mZfAVlwcyCHzJFCKLS60lbGW1v++
or+exRi4GGilZc0k8fW/70Yj+2OPY3aiO6t5BkF0Nlbdw6wAqFFubPOPf3/eNwzS/AX9+Xk37+J0
1Sq5zfi8mYZDnlKKLMynYamdav1NnZgeDp/mU7pWbXyT1yWPLmht14/RHKPZZa8PSd9lLqZ7FSlh
hTcZL4lncTx+E2gs07JqFn1752v7NiG6veibl7kGGyWGMRfdjYfJE90gY0IHqU7dj/0DfibTid7q
tbaruN7xiO4x5PWSYw+zqh2u2kdOeDjRxB1S0DvrjPy3w9af9/PmdCuKDCjHikvTEk9f8sSn7pyy
NuJYn7PKEps2sA3oLAdcLrl9743/u/X1z2u4aZbklZX5Rco1zHxFadiqlKyHYZW3vzosNxpRoe8k
Ht7jlMKY/csCgz9Zs2SM3gzIb47XjaxpbRHxuc3rXL5cl9YZfqA2na3rtrMuCVmN4xVPRE8S464U
z1cmxlm4qpZ5chSTZ8YkjjoyAduUKkXytMvS7XVYqcbJ7wlOgWWnCPQ8+obuzl4THbP0/OQ5uz4l
uPoacyMGazlY+6VX1hu1sJlPWF6CsWHaqeNDKZNK2jlSj4yNLuYFq5kffYkiR0Pd1bMPdSwWUbQK
5t7q1QurlQXyVWm3Zbk2pt0knSfoZDRfA50Gnzd8lv2SiRN/l2KvrHaWtjaQrjXZRRq/JsrZplDp
lxjn69WCXQGJEXVMRMudqMp94y9R05adTVe7J54Z+YpXW2sZ7HruaqPXl79IhEg1oiAGEmXPcbfk
bxq64hnSMU8i3Bhx/lrG/XckFSfUXXjIhKIR7UG/rtibOVJpn2hU/ky60L+QxW2OEy1zfWtf1Gu/
ctKvDq3Ogv7DEpkULeM6sguAQPDNSHpFoYbIC3k0v4kUWF4Gn3E+/x7iQ5PUdvr52Snq+MOF4bvC
Q/MGPeWpNT6UjHw88TgNkEShz9KM9nFBUjs4iDJGJuzZTpVPJjnqqQproD8I44OQuGrx2l+X1Q/1
Bf5EW7mScQIrWejLIf5sE4Ifnidl20RfIR0AEXPWI3Y3padHQ1uvZJPop2nZB9U+SI+sQhks6DJO
vq7hLmD6A3MQWd4xQ1L6S25WDF0j7W2MPZFo1tgAMggYBkHbNaFxFLxIOsMhTv24yFXcD5X4kQg/
huotZ5AR7OR6qSXLKX+PrktJf9GvNhnNRAv0W5GCKTI2nf8cIqbHYn2VEogVS0U464Uj019W+SeG
+DlT18XLvaHeN5/XvCKSrSGC1GPyiPXnv9uGbCVpUqWdeFb3zCMyh9SQKMMAPW+1S4NfZgdM8l4d
LumxASxpYWugJBDXaoiV7UfOw48vfY9RaAk6ZRN+ZoeIxq+PS3Ul50vCYfAYzAE6MTbWdWctggMR
ydAS6lO7N+WtxiTDlRysHM2lu2irYqkchOesWaKuztSzVe/S8lFRX432KVM+M/HkVxcx8+ps1Yku
UwrkjIgY6KS1OE6GDYO39Kc02Fm4y3/S+6O1ikFVOJpkTqwZxRAvLjn6B8/hlWBvKqWn4YlzNZ1F
8d6I4dt88ebWWjcMcBIpr0VbAkohORXNMOBpCCSATCH1IDcYXmZuaDrAL3Fb4+Hfu/M3SdT/fDYo
RETDOlqEm9NANcqtPBkpq4+EWtohttdIEL/Nkp5p/ERZOGR8SwxgtM3MEpl8IEWOhqewFRm8GhpN
xIe8Woj6MiIhq13I2pKu4b8v8vch6fZcOSPFJKw8oLJvyRRlNPllSePlTKZ0SNdV8DAhR185ztw3
5UMV17l+rnGk9A552MmbCFkpcCOIEepzeUkZXe6iF3nffuUXcXKxX+en/nwdFuZbYL1C/Q9/qG8w
t0F2WRmTqYq2LgJUjO3OdY9J1p6hHAJPfONqoFnMbmVeX6/XjBy93RgaUIMuaP6icSspF4nD/kHa
t4/pqj5cT+Y2/Sm+T/VPsMsVPQfLGe9WhOK84X+/OwouGPwwSPFvNsWwyaU6KkLp3G9obPo/mbYa
Er5jsre3BnrE69rAuJqIa6ldItSuJNRi44sWIaoqDr38oxm2krEKg2UV7EdpM2bLMDyzbRHmHS/J
535ptwxsyx6w0syRCkhIhkDxQW92G+8YPJDsbaUw4LRoQZR3rD11QMBYcuMPSd/kCdyEcScHNMEf
/eQ9wSTLCNEqXP3RehBoJRMNNatMHfrjobIOom1tPAZEXnfbMF/qxiqVlyCHYtSgHxmJYuNS4nHz
10b4EDV7IogT60MPtkPu0OMwaX9QDG8H7SIi/A62NV4k0A+LxvUvvicfhYfywH9KXFV3SrFvsJD5
RTIQ6ykiKZ7Wt1hiU5qasL1K4plIsn7DWHx4Fb/Ur4k84CvF8m4IGAA7YkhL2FxXaGVYbeeOevOR
75AQ+OifvGqTdwf03TSJqo9m2mPmzGhFh04/MgfyWIwUtu8vK0fmgfXbQolHx8ELnxHcMUcZX8Vm
I/zUfipLEs1XyavKBktTwhw5o21qqlGykVB3EvlbHaMjzX6OEdX7vQpDvoUD/s+tMJB0qbJITsDN
4TnpTLHV61GkwqgvcvZswCOHLyzQaO7s9rVY92vpKf9Z0vJrt0Htdk/R/Vr0b4UXqrb/exE3x2RT
CoIyF7kIGofLlHJv4Q+X0DNsBmtLH10Sl7G913jQ5h/t9l0kmHrmUCg40m71Q5nkp5mYN3yqsRRT
p8T1kf2IBrZ1W15Onv4F7YlREW5TxI3LtN2ozzIVH7T20otBfsYeqK7ysXoSI9qjfYHi3k5+tT8k
FJfEJ5tUkJ6mL1Du0FbJjuN7vEHgcUb1EScrAyxV/5K+hSvlKY82qsl8z+ZdDUQHFgHaquHHvxfm
v9YimG7pNetMFFh8uB1/9FnGyAgyQQYKHczWxbUYg8lkS5fp/oLIh/veChjskGjE0h7TQkriqlsP
dEJYD+95Zr+poubHDj7fnJyFF5Dw6/9eTMDoofVJJ6b7YFKi4fm22w5BC2STTlsmhQeVYYK1SqLO
MmlfYx/tu8IMgo6JRF5BA0YPXHj7ABX237fpb/1xjDnyHBaIvBwy7H+vbFBUUQwDZsv1nOfc4qUM
92A9WuyJ6GmRziyBYBACxHx5ZoF3rsjAlpEfsvs9Kjoj8CAbsDL+zqdQbbP3lOAhdsmPb1f/vtS/
faN/Xqp2cxapVd/CVTjOQwTYXuHsx29gv+oQYnYMwelpQcy2IS+kUIAWurDRKTqbdeah1buL8f/L
QjLnh8+Ia/73bWdTC2UytQKYkXIk6KDcihhpkl3tr2d1KoPaoPCuBCx6mH6mCpuOo1y9VoPhdY+N
9ZfbYs0aEGSqOl4B4/YE4ps+OWkdz9b4oH1UA20m72o6KXNscG7ZJnB1huoLSAGTvgBE0dYXxZ2p
zfeO4X/pMv73Qm4e8srI6ukqBuIZSTbUhLRZjZpHqqS0kumm24q4n+Qltm0LBL1z9zZ8/0L+++k3
p8WEql/rSmHu5fTFV3jdK9e14j9p5ZHY0thhOq7CtqEOfJRNFrjrOqsvcbHMMRYACrjzqP71YuZp
G+hxSeev/75VfRmrtaRFIq01YDfUs/ByACOoNlPVwGWvpBVoswaGy+lZGxfD29z5FT7vXMX8Kf9d
8bklf1zFzeyr0q4Z+nSuYpYP50ieDri5oTW2b8NneqSipukc6guqW5ZpPANrTgDhz3sbz19mnv+9
jJtOcDbE2RSUMeXZMgper8k6AhbduBb1ix066idcFytZtxxuab7b4su9C/hLx+y/F3DzYApD1lqN
ns7fBvwPyWuidBZL9sWW8Um6uzIO9J3+JIcbBBb2pJKXCtv86i/JsA3nRkfjwnbutnSJ4aJa7qyf
+fdX9VsW+6+v6ubpVdSkjYUuFxnO+g/xGqdPnduo70r4OuSYEv2Hder6LNEfAa4xeaSiy0te9pzh
fFTS/TA+qAwAjdPa7i131A99SgbuW0bF0yhPI3iXjCyjaUdCjNZuE/MUVGeT6ISMZFTtMWmPcb5I
fpFPCFOxhpqEKWyBQHfrHyP8bqYtbKIPOojjshs39bCOKQNJ/EoPOiXrfp7ohYtkelaGNej8q7nB
rlfJbkf8jnAZOYzTeBi1dR1tsglV+yrKL1O6rMJtriyt/FEMDqRFAaw2cFa3/DOexsF9E9DvuD+D
l+ev+1/3+qbrm4lJllZiMt/rGIjFyg9eU+gQ/JiXUDoQvhdtkB2g0UTkak9fUrhvTMdUnzN/aRLx
5bv3TqV/qbLnB9QgTllT0HndiqbHKkjyuKJXGK9ZK8rGzaM559kRGPN6lv466XOqGuryO4/d7xL6
+634fx98cxLN8m4spFihWbqXa+RHy7F/6+hd4unBMQj/a6euMQsiY774xTF+41kQvXnJ1C6murw3
pFHmBelfl3NzGOmbbKzjSJ/Ovk7XiPHd1Vb1LUV0N7OJHgIAXHRUaCFj4lsoK18hRqKSSRMWWU64
TaCTml3ymXxa2ArbzQBATqOa8TD2Bd50+vc7K/9lxMXXxsYro71WJFm/eWnHZsZWpi3znfx50KHw
ko9FlpflNrlHoozKDzGry5CS4FUhw/YVB34Ll8Z6LHLJFdCTE6wlvNBf4o2mRAWMnSEdK+3rOf0h
vA5Y+JAe8pr9ZG4f5D9EfaX7Gyl5BNEFtUp5CHblyuJ4jYOSRA99hVkCy0PLeWRhPs52pgvNU1du
oB7YyeOw1L40CvDRxiEq6eA7NthHy1V4NFaAWvrByTbNCj+sWVz0Y7ga9uJL2q8ymEXNl/mIpkxW
XCR6EHRG1AUkllQfACNXole7KOyEt7hwrgoDdFSB6ArEx85YoBseo6WB0WCBbAAED+rCTX+4oitI
X8ZT7yG0S5x4y8VqYC+gs7jZKwKrHNElhheS0FBuqYRL/BAJ8wqJQO/WBuIJhqbasEuaI7+dFquQ
896piGcDZMfZa589KQQEYPYUizfYGSjsJoKeKlcrVmLP6QRRrpWREL3pTbdmgX+YeymdG2e4vYgz
uHQPqIHbx4y25gcZOhWQMPxOa3NyrHipKivkZXCEc/LOAywXA8pCD22S+Rt8mXUeXSc9tscCzjNg
j9j9P5yd127rWpZFv4gAc3hlUrBsyXL2C2Ef+5AiKeb89T3oQqN8ZMFq9EsBVbdwRTPsvfZac45p
HtBi9B8yQB9wtKNerPCeCgfIqn8UeGrDxoy22bDo6VZP5mOhObDoP9TJLuot8vULr+28vP34yIhT
BmZq6vBDT7ZjgtSD2oSMsLciO7g2noudeJ3fotsec7ZB+vKB1x29bF+SqMR+zKrtFitpg0fdTjGy
M4i41ETTzn733y7pZIO2BA2ZjsolSeRlCHdN/qIppDLRIJpws2KHF3DteQd82sXBNjmd24dip0+r
Svl7yGCaowcnhwqnbrK29voG5FmQbWFD682iq1OOAv4RQ8+W1EoEPIpt5Dei+dCpiX/kvZUr2Bz2
YLgzsTz09YlJC8ctP9gbq0trxvmVnkaYpasY2n6I3JS+FiH8cWywlulKmIshGcWQ6dZkMd2ETr/9
PyA45lXz5wP/72+elIG8fHFXH6z5qEL9AEQaGuPKuKrnja5a1s8EuQx3SP8dHCp0U3fRhbHgV1Dk
jwsAysJ5SQSE9QWL+XYUT/q8mEahJJ9p2z1rfwyy3xhlYOZ6ITi5ZaTMu0cHF/gRu46OJmlxTOyY
NXtcKFfiQ3nN8rYPF8IDXc5bxvVr47FEmm3dZmtjXW5IcFlCyrmxVuqyXcG2oSXtxev+qlJsk9xJ
8aklcl2izei2hYs2OdnqDOMuYZXOCBgtSSZ6S51P+iRanXQcxH6KwzGmwaLSG5xDdTKXPwtJFdJk
dK7uQXUYac1pJHP/78JnffHXT7ZyQ84UTTAqWgx/AGqawAMe2ocIXWH0OPyVnBit2/PBzS6Gjv2w
VAEh/ufPPtm060PUHuqUEUGNEnYGSPeIBbStmbgtexPuvuA2aF5h5PUAkcU5TVibvd6xl5TDbHPu
Y4X50xXeETmege5ffutS2NKDlE27HR4bTfQO+nVovAbYBCr9BoNGB6S4G17a6aNfivvfV8izB5Zv
D9KcT3ff3tchD8QsHriV+rWAxJ39G8UvlDM7cJUbdS6Llyzmgc32UN6FF7tFX3Co0++FaoPsIG4s
xv+TuqIL2tzKAu4oY8O/DD8DzU9M5n2zTyZfNEvYERqq/vCz5NvBSfVp7NOn6Sb7i3L9hUktiXTB
Vb3lEFM7FXJrYx2ztPSfjbm5NPL/kfT19fQVWUezocrEtZ88/aCv6yo8tPSWGVqMDkNmc9nsmrvS
wZXotIC2kPNGwA8Rt3K7dFglM4L39yemnivpacb871WcjqkmJWrMsObTq71ilX2Yi8G3lmTeaX+N
zo6eC/zPmwZPfLTupL0erqRqQdU0BU6GqPJP+wcZkAwPkiaWh4bbaYE9lLZ6ZLjHQiKiTjeudXgr
wWMYbhJ9oTFmf7j8KZ1t5Xz/M07aBjRupSmaH3y0Cm/U0dboyjPsuQpv4Ti4+hY4JN1W4jp83cfj
iunzGobD5vebefZ8RHuc0BqqA52h1r+vv56Fx6EPGKdGlauT2evoD8xlgk8VSiuDzvIB4mC913GB
2eJH4Eu31aPxSKKmBxz4ksPxTMOe1eXbxZyUBkUbKeKh5P3Kp2VXL9X06RrRnH1co3n54N1WaT7a
AFs67AoWbEnm5hbdpgsHpbP79vfLOPkk+96sk0HhMuTXgVp8DlviEuaTsmU4bDmgdW9N0hQv9DzP
KKL+/fNPzqqKIEmZNPG76WYUPMYwi7lW0DRGRxWa6UuN6rM9vO9/58ke1qehXKYKz37Itr3hKv6R
LDgK+MGLJCY35b3G0OaAGP/3d+7i757sXmVyEMuq4ndLdAnVitGd5PLTW6bM9BNS+jZQhNv77qF8
uvDL58phBTuYTMLx3KQ/Wex7pbCicZ4Icea0BnIa9hhcew0jQBcT0uJr8j1u09AxzbXUr3BPX8zZ
Ptem+34FJ199mDA10KZhrhsYg8rqOqx2kvFHLQgfvDbEzaRvJeu2RUCkYUPrrw+8+urerNfCuJJB
aREaqQCpGZyg8I7atuq2MXiHcDi6ImUGJtZLi75xrr1J1CVJrDPCkpLn3xVCkNm3irJG50VEbHmD
IbN/kImGvU0Vz3pKboPOM6H+SEfL1t7J0G6puY6jrzRXhd/e4LOrb7vgXuCgpC/gAmiben+UloL9
TkMQAqYsucKrcEsnKJn8ZLw7fsCEzkMeD1Xjopb2pvogteSCoHrfqepKNCpa3H5JaAGGKtkvZH/U
rsH9VJzuaOQ86Tc4WcL3bNHgo2Ge8vsrdMZMaEnzWYrJDj146WtZ/1YvHGWzAd3STPswJss7vp/c
o3XVRJ44lz/kXBn3kvow8Y8UnzGYNyL8ZVKi3oGTcpQ8ton6pOnYIaUQrA31IVLzbllbrHKo+kr7
0gunzh/TaX2holmYE36xZJwu8IUpZYeyH2g3kewHaviPxozWG0j6Ra9/NzzTYTncmLdwScMb4xnX
sxffVe9RfUW+hRp+TumthUUKhA/H1QW9hOJv26KOWtabkVlQh9Xc6+8tUA54zrB6Sb4AhbK3rV3x
ab0kkndxxzr3B2GLRCaiETpqfmnovz2ALgkDdRz5hkmmT6vbqluIqCB7dHU3bbwbDi9mRJtSe22s
XZ0hiUQPSa6OoxhQI1LJLoeP5HgdqrN3rFoneCOdFg/wpT1k/ipOb/v3qzxZy9s8MYrY5CrVBS8H
aqSEkB039cUYgRrIv6t+mjFhvhGuJaR8zqRcKJPOtvu+X8HJd6vIZZ3l8cTq7nfCGg6mLKJR3aTT
FS8q1pFuSQzo5DKx0Jea6ofGslx1GW0ApXUxbpTQ3g9/Ql/9/xTc36/rZPUHF1Fm04HrClKcGajZ
fOj4q/4mXHcV5hyOM4A/WIPpFH2SNGngJbyoVZl38NOnY2CupepWICkYJ1VPnVuFoPdcQzgTttS/
GPz9Y0P8xY3gYZF0IASGbpjeX5okauc2IMPCecaJ0QBAdfLDYlFPQ30kMDo5LrLUMQ2nNJ2DvEAf
2VL8hTf50ZbIM2JS3ftH/JzCUlGWuDL1wh5felq0H7iIiLmW4PokvafwAIGTxI74Ir32f1Cw6Fvt
Fb/mpoexDx6Zln0HUFldpbSwwK6/WysMmwDSTJPuBybStRb9TXsP82LqXEqu+dobTu8zcUgGqUj8
tYxO/9075NyIs8BgtzM6Wop72esfIp9SslBXcrdKiKdZqNNNEC6AWqGV8sVo+/tyfe4KsBnqJk1b
GeLWaQOsa5ALKmMp8R0KgB0p903MkTZNV3/ue+O8ncVmK8SbhIyvL22e50rJf37+pKJNg8IcJYto
vugwD3aE1sbtxDrgHhf9TjniPUTWl64vjc/PnWphhcAyIpRZQS55UmZMSl61mGQkzkjkxiDSdY1n
2TkupavOZrhvN38VDThhtagvxhWd6xH889vyvw89l4shNmcpXw0TAYykZUv9UzXeoOwKEUNQ2cpg
Mp32laxCbjqUHcA+iDZo5AElReVHz7/AmOuapCc8KwtYg8O6wHpHWWjOxaGuoJjArsvyaQYOEg4x
8rX2QpUqn1nB//kzTj7Vw1C2XdbH0j6A0PmXzJjuTwckhqXCFfazZ93aiy/T8vjaLfG0r4RX3IFA
3Oiihm4iOTR6Lx6QpDMuE+QbfFEoz3mjtdMPStMNQY7jUdrTFgUCIRruUSQxyIGtZ2mzONqEf4TF
k0iQiiWl9Lvp8UhokBitYmHBvLBAnIZcI70yeCcZO6rNa5GonlXftRCDxg8FiENUugcZkcN7h0e4
3UXMswnsk0iIREUTLDELFrk76pt58iA+jspOlx3zuI2Pn4dqlRnEGbtyCypjxnGq5K9Ya3153JIR
tTQdmMsxcj7FltflG+kyj4PiIJI2UEPtJgihll16RutVki+t8tEpoWoqNxa2pfjGKF+x12TEBx7G
TZLe9gRSLovje5f8UcwNyX4ieDL9OiIxBGEXnDfwHp12F5cbMX+muio3Srhqxw8pubJMTwhXzbC0
9KeBjj64GLr1yiLl0HXwkDRl0epgLPCLpYNtvByeLqxKZ/YfuEignYD5GJByTz5P+VjKkXA4onZl
0W3WRMljfAQ2AT0G5Bng5Dvuij+KtDR//2X1TDXP6YfCCZsW6sDT6aMhR4pWtOosR+vc6AXqB/At
hxhhOKMNOy9YoNLPB1v/jF4Q2ZQzoiXAJa00dlzeGXC2U8cYvelwXU5+nmzS0MelUHxhJkqNFHX9
NtBhkW4kSKLtUi4QaFyorb7aTCe7isEWirJq1jj+qAAJWRCZtfS07G7FFHpu5QzBuxU8xMRZx5Vt
+Zws9GsLFnnPTHkkc5epWCM5aqb54axni4na7K/b+jWKIkaMWFwtv+ghRLvihFzNy5HAE/eSPkfk
xmQ26FNszKRnR595QpQwIz66AnYg2RJqybXyFh2WPV1nWprwcRmF581VGPtl75ftVdkNttJtdVp1
okbX6VEXA/rg712xqbQn+AHMzefW58fw1rcLknEW/ZN2H0hrcVE+xbI/daRdPVjq05Hie2x1X9XX
rHoH617KYfPex6+XihTjTJFiQdLG3iLNHvLTUaciNnnfp92wJztdCz3WGeEPE0vKbMTGsbVOMJYE
fbMUG19mirhrIY8BfMsQl9gcFsJma34UBn1e33rTdIKHDewZfyEx0llQZaeGS4Fv2XwhjDKRfHAo
qBaIw3gYPwLFE9vZ0lzyNpKd+Cxu4PUIB8KjSOVJd13CRCr9E+pbs+UkyjPet5KXBZ/mQYdtfqUk
MA9WHRrwwIk4CpfYdoWlxmKS+1W4VrK9otjhxa/5x5GEpRjdugWYx6SXewrmyqJcqoUgl6EzKp4W
PlbmW6fsFeta5sQc7AprfZiuQ8hIFaAZk3i2Q6vAIX8P9Ge6EOoCc3QFfEyEuBzMcVuEFtc7I7jV
xP5qgo903GmsuBaIj1BisEqVWmLy7V5VEUoWEzrcc+awqFhMjuQNkI/gGHNZMZFQfmXQUiF/+uhK
3nB9XMEWYRMN+sipZ3yErDpwoI1raGJ0mLLpPgJDQYCG8jlrHyYk+OOLEj4nwxXSd0dXnGj0yDWa
u/XLiVAGzenoNquPNKPFatVX1wfUK2wX0du0/6rjx+yl6CdbrZ4rFQaJQvYUm4IMX5F/R8i41+2O
iyG44ksDGYxum8Fk5EuhzXFSWIevpNmZFKd+N2wKdRn30XqIt0L5FAVXVrAxR/JNmVE6wi0TmAek
4He6+lY0DGNkr8n3KqypwxILiyajNdk1wmff7pDFT3cacPBbgTpkpcoenO3IY2xe6VhDVEbArkJk
dLONJa6zW/2+BP8c3ny9LRbhuhLoC8046aLnupqIodnwtniD29T3HRxcvHxzwiUfS7YzwIY8zJOj
TrvQvJDnmuWflXP+acMyEIpx/Pi57wR5UxB/Ke+N6CGs/fQeKNTBnWc4QBluinfAnyxTSC4BjxG9
eheAEHiUl/Gie+jZty/ciB+74MnVnBSKVSC3mhBP8n7ACUC41wZFkydkS/QAGMXWomzrHBGc+JoJ
/u8/LX8NCX7cCaaUsxmWfeQUkJFbVSEGmSLP2vBii63ueIPPjJxhR/ljPc/y0qmjWWJiHaKsQ0OI
eAL0WYi2iUEyeXAQuKNNqr7P/yWM4Y6zLySYoRgl6IzWpyMbEzEdfroSnWaH1S/mK0tvtMaOoDRp
dLLUeTEbP4eu8RLlWWqJmgufWnOTY7GRCl8hXSt9jcP36bhhvqZbTkAW7+FOzzwBbNp7sVMP1yM4
OmVdgRnXHwPemq5ZpslbqN4qxVxLXMfGIum37OoKSDwR1dgROFtRgTl9M9tNa4mgLhRXbDedK1MC
RUef8FNvGCWbhajiP1W30hcRHnmDLkX7LhHqF0IDzNV7Ecws7jxZVuFrL2gL4veT8ddRkxYf1my9
wNInu+1beNWSIBf67cJioNZ5bXhlTK/9iBDNKSZSzxhs6Hzu5VYLbvBMgqAj4O5DgfUUXcvtsKyO
mJZBW2fVriiKmySEQlFsy8Z70xL85tZ7xT9sGwLTlNZuEvQuCtNP5j3zevgpkotWggnvOub93SKr
EL2XcLX+SGSEwHpLcQOT6NaPnxWSF72iv9mzZWd3KAY0StjVKOB9y9yit97y6nluKFnVW6/vRXed
lG7mlJ2PVa6FxZkuxYOb+P079AXehsrPkX3azQMtKHsOQpHpj/rRtMA/IopuvJcWhMhRALBn0YoA
PDne6rJn5Y5aenV2nUSLw4d439wMhCeHHsFzDm4+a/A6T/I6+blYaK5MvlayHlN3fOqNNep+X/yD
xsXJXpGTH20q3hL1nyusomBjiUt8SziBR0e4I2/6K2Cg2wuLmf/V291LvSUxAz/brEenYF4MwuxQ
QVzEbNuJLSSb41XXO5T6i9+/x5+jj3kp+PY5niwFQj5IldLyOc6gBMrSl/6hW1aQGybmPItLk5af
Q1eJzg9ZupSQliWyEP97RBWGVm8trVToChyOdxWKKwUkpEbI9UM6XjXmKmn3CUEK1sMg7ggqrdmY
JKbUyC+dpvRge/XlCkqZDLgk8upgq5iFI1e3PVkeovCWEmwa/McsVCwutRbNM9UGrFVTsvgj+M/T
DnSdR6N1zESFe9V7ovhasU4yE4AgLiKMiUbMRp99eYOfQ2URb8NbpVln7RpvLYFDZv9Q6n6JWTh7
DiiQgFpm1yp46US7xZ6rNbf9+JZo2GntPFnE+mqyXinrDGBvMWbmcd0U61Hy4c1AUpN9YGzAHskA
3UMc6ftoNRH71e/T0m8SygdEqOupyyAprjMCxOrPMPOjkGxxt/xocU2XzlitGXdoBE9gso82Ufw8
GPminC2d6ubQ3BZ0xgxmjsr6SBtduuFrne2mNKumw4WX8Gfdyw3V2ZdVopzwR5yejVqx0NtDGKts
zNEujhZVwM6ncE6aXP1NeIdq3zScTHcatVX7pFDux/BtIXlEV+H+6wwXiT2YzLWlbgsc2fRRUXdV
HlZEXEeYQBaVo77TW40n0J4kTOANXuvY+p9Ncj74vyXXePOI1QbyN/fc42VzO6J4yA1Xvs2L5ayH
CWmIOuZ2ZhKFaHjQbeWcq5t986g5wuAM48WPRTV+Fg14bRF+IOcBnP+jhdYOah6VvYqEljCZxh8D
L79i/GuLh5W8jyCxudhjNQq/yLNkDJuzjHFaKIvmnRNl9ULafHtbGk80vRzNM+h5hd06PD4cj772
EO9FXI0i2kfTNW6hPyAdkR3CLXe/rzA/DaY8XPKp4GEZ9AF/iLG0PlelVMnmvyKhwSSsleOrgQHo
cM3mWupPYB9Zsp0YbmkUg1N/ykffmJb58VUGse5yEkMlUG8ryPK4dOAuc1LusJrav1/nz/nSfJ2a
pcg0dyzjh8ZCUht61kyfuE7R6VYHCSCFoD4ETKIjbYVsvQAxcGBw1vrhjsHwq9jthnFNCVsnW8xk
EsK22WX1QDLV5AR27pKsi/3RLbeXR8j6j6OixGCJTtS8dM/uh5NaVumluj5MmbwXSiCLdkuWwULz
WTyiYtXHjzlUINhfgrJV2+sg39A6UpU74Z1henyvmPedeS885YvEke9gTZFSRYkVtEd/Su5N85E/
k6iLieM37xP5QPl61m3qvtnYaucQCmNAHnDTeDfJfgdjdrgdm50o5U4qPgcqVeN7FP85mveT+mSh
vq05+6mIB4lDqe4eWxUegB+IFxos1pmiltJaM2jwWzLz0pM7YgpjpudCIu8LY8XuQFlPh9C8Rcp6
nLkuZAS3Xqaavtx6Eak1BoJ60jkwWqp3IcPCpeGNfpcvesQ072P5QPD1EayYtuCwZDkHwe+UNwMw
sUMlhfhNuVJUJjaHl4nuwDQBMO6XbbFJBXoy4KoIvFlg+Ijm8UEJEpbCs2Y654aBnbVzl2s7K5xw
YtyiFnMOxn06ex42MLHorgTqW2WNTpEu5Og455OH2kJslmhRXAVcI6qkQtvRmusPEHEPstvRVpmY
vWm4AqP+NkfgammWG7WUQHNrSb0xot2QXVCwaGfONCjwiNwCjatwtJn/+bd5oFAESl4E3HDRvFHV
ZxyAM4KkZCYOg4SonxwBDUprkckKvEtdfLaUh7KBbGHeFhDikqu8BDsv1s5xYVSO3l/T5njR7eBP
9CiyxnFY/2z4kiSnu2HITi5i56fhnQS8NqV/mMPuAERNvoJiSJxoN12+j8uHvnuchmf9UnLI13Dz
5Njyzx97Mk/ohlKuj3L8n7OjKW7ZpUZ1rdXLY8I6oWV2QwQehnkN8kGcrUjeOaLAS91MXqiBrX1K
vaeXXgulAggpT0/dqc1NxR9hAEe9VpC5cBJOF+2FVe2rZfTjuuewvhkKCCNq/mq+PSRNSqt4rFIe
0lrzS8WvpzUMEha38XV849YjwcCxhUDU2MnKwgRRUhu76A58zGNZe2K6F8C+CSApi9ozj+9tuZFr
6vDCI1/G5CWtMrgnCacc0D3XZf1gHXwAPkAWYRuVnKNuelqUzH3EacNQZEo8SXPntkDW33baUwBl
PIkLNuFFRqvB3BjZPoBY3MWPCWJ1hayPGEVGFlEP/L7c/2zos4CiRZEJWIHqrn4NU77dmGNcFVUu
l3Phi5xuU7R3ubIIYXZLKqnQ2a0JPoXzkualxhYAH01VUq1wXxvWc6q9KI3lRNZO4zVPMdeYbp8/
C651oeFqzdX36dMzSfudvzAu9nRNEzK1Htuwn9+60dNUNBurI41Ih0nDMUsAXSFuyJ+b8LEJr8r8
PbXW6XFTytcyXGh6TatG3cgWtxd2oOrAG0FdmSwQ+ih0dKQbLOoF6QB4zn3MhCKnExReBY2bK/2I
8s3Ur+sSvPgVaWnwoqEvbdDFEaA3IZlA9NEwIrUJeYedtZCLvQAQrqRRhXbGLDc59B+XXJ+QfCK3
kDyp3nGqmLxO4Yh5sIfpTS9VP4r/ImhjohRfH8WbANrwfTEwl1YmVjCkvMtAeBGjmyah7LnUkT/X
k+GTkBA0iNi1qbL+/TSkLq7lUZHnmwu5h2CWgBTzBVTvJroaOiK71uAr8Q825W5gKiEs8uNGyJ3q
M4eLkK3HJXf2wkt5bkn9fkknq4wQtWHdpdJ8SalMfCMbEwJySnMQ7XNxh2FsHgI96RsRvJ9Hhxue
CUvqoWJPWxuxxwP7/ZKUH3OL+TsxoITJLB+a+WV4//admEd8hUOSqHvS/wrkDM172L+p+Q7c/6Ox
BYl0nboYQ2womJQNpraRjVVNLlv1iOW7nEfdZmCbEp1Lop0W1i65RE9Rz9w0NP6wQeZIDEYQJ0uc
kcTpFGeRsi8Ef26ZGwtDfhTqNX4Kl5y+eaWa3omyuYXSZT20vKHeYcnmjCcgWtFCh+J0n5rrgwGZ
HkqMH0+PaL8yiL6LlsMms0Wt8SU2aONNJPq7KnxQmZfkQj+1eXzhsHUY1pumrP3AzId6nuRyR592
9k7Sq3eO6U15O/MK2BKhz7CAhn50/fvT/ZI9nCwwzKhRhUimSDPuVE1f9GGYHPV0/lURkAfFLbn2
8iKrlwIfpmEr2qrLV0Bai+6mgYtUPyUZzOmHY3Sn4Aaah4jjgQMVzMnPGe6gRQ7VBwahcloEGp/+
lJOksJMaW0w4xLjVPYEZvYfkFuKKzWZRA+eyPA1REYEGAkPHfQc7w9VMZ6geFU74vlk8o0cLUqIh
1bd0WuvjB3SlgGS4WSgD0kesaaM0d5K5ObBWRWsoPUCnf79R2pnq0mQtmOVnFJlIGv5dLILC0vpM
S5Q9fh+75cD/UR7XBL7KnvSeEViivhKBbQlPfbsajDugURlHKfUTG4i2VFGIq4crDWsXobBzuhEp
eZ8q1BVSekfDhkI7elFMN/Am8DDOGKueKkI0/ugbIKIBBeTa0Nc5UcWujEWROWvoK5K4DAEtWcUr
p+Xf/9hzRQMKHUNBZqfMKTgnK2PRWEWhiLHCrLL3JkQTiv5aMSVQ9V08MX32CSxQ4auxNhprWpnT
VTPnDeBB3cbJtspZAO7gG8rxFUf12vDK7s56MLf6s4wpe3JoKGDHbvqH4Ll8qe9wsRJUkFicQW5S
TbIHBs2RSooIsPInMJ1JuysZERAeQ8vySXzHnjATxZ1qU9ZopRnBHFdHggfjgv/x9zvxU4sw77vf
7sTJglxKdS9nMndiXOdEemxqz+AnM4JnbBmcClp78+tIMHh0phMY2gwmQ0TDIZQwno1tMjNniHmh
Lvgprjm5rJMlL5SgXIw6l4Xh6jZYTysOfnykloc81UZcx4eIjCtd4HAWLpT9+pmahDWKI7LOKVlV
TrtgJpaNtEr47SgkcGXTa1c5oDeLuDcvKl9kfR5XcoOIGeGoxHRSug6aNc9bJ1sbwrHxmmkT84V3
80BC660af8ThBv9hdbzt5PcyJUv68NJUjde1A8BF1I/gdA1XkBZhZzqqsMZBn4hkQi7M4/VEikTu
tX+T+qqEOeKN3d/xsNWKB21o3VJ8V8IleVPjQBiyuTkGV8XhAvXnXHfDVCwTvKdpofI8ra+FIQo7
Iw7nTyWQXqS5bdV6M/6EfTv0zGDJwPEw+uq9GbsFlkuogaFXGiQy0yPIbeAjBcj7gJQTWsFTt7w4
65nf0NMV/vsFnughu8A46FUQzHWu6EwuzLl+OWvtejf5yLz41jRsdf/7VzOvhb/95NzX+lYypIAA
qikU5hFPuMQs6H0ZUBeXSvifrJ35K/h2708EjeNQNwftyMafSEAEbGn2bdx2CCjQAK3S9L66i3wC
Wl9JEiZl1j/6Voz1EFcpJHRmsdXoiQro7muQj2VIurEtNTdH1R0CgnhqpHoUrlgWPeUtA5G4mvAU
k1jUxm51F3oGUwHs0pYPrEBSnipjE8dXioKFP0YcRaYvzZNO6e38Emz9p7KNv5rygE6pIquKdvr9
WcGRkZAwP9A1QhKIgpJ9334mi37OtvVGzBnbS6o2+Uy3iRec9ixzaQbup2951gidaCWmvK+QB7iF
ia2SeLzFrAgiWewe2YqiLhLBngKv34A/iaA4hK5iM0fhHDE+Yg3/P1guz61E36/q5NVW+sqopcCi
B7ZMHk12Y0NZjdvW1X15CX77Euzop7ZvvvPf7sLJe13Uhqw0R+48Fk+kEDbMTdmu32Z1ceAGSyVZ
IszC+z15KaWlfel9P//kv/3+yfueZ1U2ChHfFePQZU3Tmqmx9Erv2aMomInpohO8/f4pn91p1FmO
oksWsrdTxopZ5sejeuDJd778lzQDL3JoKONpBuWB1sg5ZA4sbwst94WK62xZ//2X56f/bRUxD/Uk
K0dD/urHzgUxdYVU3QX9vZq/MUJGLn3TUJSg62UXhipOFg2V3+Epk1X4CXRodVe1fNW4DuWd0S+h
Frarql8H5V0u46LKm5uE6GuKDDhHhE8hseseUYzo8jI/bA9I9i+txWfrKm1mUMhoQzXttGmbdejS
9VJj7g4Yu/gD7bEHwIfdS8Odawfrcs2ghr+IUACYWfKKcOwIQxaCJNBUDVOgV7V5SYa1pWxjIP/3
pWtBBjjsqkfy7ZHtECTqBaJ/IClgMzmFnXn4NiGA7+J4Id9Em/ov4xIADuiNiRF6KEmSeho57M84
/hKkScyhBzQC1bpU2JFw4Yme3Su//fnGfNT89kQnVTt0ba3OT3SGshNt1KFMwbxQI0A0Da/trnOz
sltrPazptXgIil5A19XZsiZbobFD+AZxuDqoq9gRRBcnSlBfSeqFgcXZkxjL6uzM08A9nZ6JyjRO
yzKZ1RHbCuc2tU25ynCQo5Z3RWSX1Woe0kLVu1BsKvPw83Tf/P7DJ9+3lAwC6DhO/wkbZ+DNv8ka
e9h2EDgbstOU9ICAaVESaC4X1/MDngeFt8Vf055t5emiyDb5EecLxBpHgRH3IpLDYYbmhbzsn0iO
WQCIwpk3GEn9j+GDEPSJEhaiSvk5AKGyYxBg1gb3p9mvUurxGPgStR+YfyLcemeWuMcfpGxzjL28
DZx5rcjBtJiDwKdVGcueFMPVkEhdBWJtL76OTsZJtCYM0tbR3uOwgDTO1JKortgWtLVIXGuwHBD+
u3MOAM+w61yNGUC+1HIHaBaDfLCYl1buszcMualmzbpTxOEnp8ejXBlCmKnzgNNQSDxcErALQrcn
P5D+q92/kHsizXp4VwmQBNutK+GyTIQ5zt2GGTpeOEAo81b176umgqDARKUwKdHNUyCdyB3T9cRQ
93LqSvJGH1dTs1DMFVxrIdwoZDjyTLP81shXonw1HZ95rJK2aFXkMPgfivsB9utCRURRfU6mR7zc
JD73DOhZjtA2j4hpe384/J2aj0LxQ/8SbfOryvnlD9BO1pJY60z1WOkqe2EBxRpRCH142mEldKn8
sKjAWZQ9xw+IpXiNrPhKLNZhuW4Gbqe8/32TPPsGWmiKVYsxJ1/wSWEwNofckHtT3Q8WR1kPZoap
X9U6Bw+6dqqwlLvliNKkoz1nH2cZZtgS4gJPBq3rIneT2G/rp75Yqu9V6o3qkm/m0t7zNSz+ecP+
e40ni0sShDA5c2seb4bZIi62UNvF41oCToM/8IDp0vCS7k6J14JE5L2tZgvVy4HKHJo1mlsZqhc0
b/NZcXLZOSACjWVHMzcFWqqBiRdJjhe2izPlFu+ooSGDlRns/ThaMRAPklTgioVlixZ2raROtmKC
4YTrnoFi4yCHMJzZsBqg9iJTPL7wlZx/riYzRUVCraJ9/fNvG1aeT0IWyNhA9dGh7a9slIGc6MhO
m1WEp3DVW5t2Zoo23UeHwYXnH3EecOTdXIBglEaePULIUaHQfMY9QL7SLgofyvzv798ZoQB36r/X
+dXD/XadbThqymAJ6tcsI98n/QPqLjn7O3rYGxWM7bg9yCVqn9FPY2HKyMfQXPJsiKe7V01HpkuP
aMrp97yww7uGayXaoopLx60oufHNCICS8yJU/+zajJ0U8hkIs6B+msdZ8VZb/f7nnNmA//1zTkRC
gdlldXbkz0GnGbqDn+t2w17nCZ6WrVu/pn3k4K2KPy99JBd/Wf63QimUXCrkJtT4SHoPKQznRH9k
TgxL2ried9n2jkbCJVUU8JJzy7GJIIpcZ/mnAEY8CNGxGyJtDy+2J/Boe0ArCzCofKwRGTaeJLsq
O620ylzydVSsHPUymeyJVzFx0nJ9lJ9b7a5Ktn3EyLm7FoVljCeDSYyw1LvVICLz6WXkyk48OQp0
L4armasyrI1cfTWPopt0mSXLbFpZHHMRIyI7hxmtACsN3b590YNlk0PQGVFhwKQC1gEcC7+EybQT
CLNXR2uFYzZxi6up9VPw0E6AOiZg6PkcCntExuo91lb2OsL4ODCpi1FzmPKEh93A4TB9lF5NA6Sz
0/85TMgCnyfB6/n3A+0N7eNVFn1Ur4WDmLxLPCKh1HyJFJ22TtdtjHQZ9mulCO0h4PVOVgwOidGa
/qL23yUuRFcUCrmntlfiUg9tZOjxihmBONEasmtoR+UkkETEgeawMkEWZhtym0ycDPDtQV5jVhXp
LBHRwtfSPxXSps/WwpUUgR1/oDQd2mWePMPWJeCqNnwiFYlvEa17gTk16F0G9ikp1vp9krJUDevB
ox91VWbL37+ZMyf0+Zv57xt0srzXxB2NenXQ/oex81puXDui6BehCjm8IjFJlERlvbAUZpBzxtd7
YfzgEcUa2uWyp+61L0EQOKdP995rswRIqlcJt0LnAJ2e8CzeKP6i72W6fqi1BS1x3a7jp07zzHar
V9wyREV0C/PLe87Pgvb7RZ2UPRZBpOWc8VhzvyN5a843VbIpbxsHFLTR2s0hdEIT5QTgGVeetpHK
pO/ayPfM/uUHaOsoTVpH01xhyYmWGPPXI7/mfeBLlwLAzmjD/2sr1yHMUxOdFpEmFONKSVEpwYJE
siIhp/UEnqDSh4/ErWPAywirN3eKvtiWL60857YabO0UY8wiwYefusXbWozDzKzVg1Fct2Hp9ONO
0T5VK3WNyQcmjleDduh2AYOU+UaQN9VE3MuITQY6Rl9sxcQnGU5xjjlz9XsKRwI7OTp1txevdHmS
TgoJrtRcTrBEIv/oCAxs1nURyUshUaU407w685kaLYpkokdmPyRm3lE7WuSu/CUPO4NYDydOnxHV
MkHYkdaTYVxq8Du36j1O3AunqJ9gFYlf0qQK01VVVCAMfV/DKyzOHL0RExLlCRvYVcb7WV2g/4Js
4xKJgk2cXs+c/Cf/9SrEig028LEIebZeM513wr78IhBT8OOmafyqMpItqn/mqCcVolwawoyEmgba
cWtOThZvQvXLSskJLvacx9V4HRaQ7t5U1HwK2ReigSid5/9aOF7LtJJLYG3Vg9oe0rh0xnGXj/d4
GTi+gBt182A3tB99TK4Xrp11Puyip8GD/8VQYEL6lJNNzejOi8G9SUBxIyy3L5nhtlnvxBujWifk
kY8GKYNvJkXfMmi2Wp+A8sx4jAWvhAwRbUjZJUyRloqx1porWvFS/tsyCHGXroTpxuT/3dVuHKjO
EREvOEh+ZY952JSB6BPIlg28OacLqDhDu+2L30D9tf69O17r0SGLH3EF+J2wjaVViGCkqDYKBTxR
MH3mGgJyVLKwsgUiCBtKW3J6gWM/hYXg9MjKsB51+XtfESgMkmlaIRDs/OLBgJDdMIRekX1Z2KlH
ssMU+e2wpoWpMGVa8kvAYcXCoeLEbD7VeLH9uaYZs+rIXbaj464eSZt0aD7o6I4vNXLPHAq/PxMn
S7bWGX1viJiXOpUY2tmtUeRiDOmJovcD4nAJhSQmF2WRd+SwCG1Nz6674TcSNuMIQdEnT+Lfm4j+
81RIqcs2sgwzEOJaJ+v1sTmW0AcwqMacnWYZvT5pPRZxEii0S+vGPAZOGB1mP1JfC2yM016KHnng
LLvZ685yVhAmh7OhFQ7wQ54G+Zd2naa/k+B9Ughqvy9BZMZuNyzAKjU7ZMJG+NWPN1NnS7Uv9K6O
tjn3WyZ+xC7vq2Crxu68Lzbjvr8WXO11RIMIQNYYkDZfR/WuP66/ZG1LmLDGcoOnPlib8d2/74n2
szRbyn+FhWRx//7w5KmDXmRSHC3zkzjkZcvM3ThsiING9Ut3IX5WCCDSq11rgOzf5PmNUMf4TaA+
zI1XNFeZcMv0SXVSeY+hQ2l2c7sz+VrdcWsszMV8t5wvCEOcq88C7qh4pw67wXyfpKcu6SnLyWyd
fKEh6WvoiIZ7kP3CjQR3WJfI0J1AvqvMu4sDxp/j7u/f+qS1PofqGI8hz2bj0VER6Wx7At8SzAgW
G4M92VbGRyzXK+MiPuPn/vL9o0+WyqIoszHPs0WxFs0zPLsdLj0KLdIiAvpvjrqaa4Th6bAKki/E
wx6zG9UGqchqQTWXENKtCLQ/Vc2Ty3WjvF9MCz3TiOcS2VmWtHhL/iFpJu5uVDPxuJj8IUFgH6MV
P7mVxLgegAXlivaVS/f/fhDP6JO/f+jJ2cRM+qELDT60yla15oySO2nwn4VnkVylqbrFxDgK1zxo
PlsyrNu3GF7MsV4n9AZTKM/4bwcmtsVTM+7b36RZMSeZ1sfZjkSb5mrNqNaBsBqrF07RZw5V3y9c
+b4hZx1x7O0cLM8SGIKcnOmvkETORSYYEcQQHZZ7RhTzhULgjNOMz7U0htTMyfQfjmuBwCpBFlRW
s80y96ygljkjd6y4UpHcCjbmphS+B8aByjZERNBXconQB3luiua09IrwqyXzfSDfxks4vA9P+tg4
bWi4UXeTIpfRyPRZiJo3Q/O2SIA15KoDyURg+LFW4GKDL1HetOH1Mr9GMVXhunKmZg1B2QzdBrCI
aTdoKKbtMb3GK1uwy4xX/fH3UNCo2hb8LtbrUG477Oi05RFUtL/VGCuMy6EId7fRQjaGx4qEpO83
8+t4G6EXqre8JFXnV5ximINZv0wd1JH51PICH/79TJ5/Ef66xSdbWK+ZU1S1+gL5CEgIAigTumHo
o0L4zD1xBxX0rRwudDt+whDJYcAqCYUIJw4u9JPnSY6mthsSjQ+l50J2+/2U3ff6hpFKuGaFPiJD
mp3k1qJEYeOn7BxMarpLPCpt2Qy/18HfL2PZOP5quih9ElptL0uHEbkrUkZjPaODm+fbI1WRpnr6
ZOdfgBGHN8q1tSr/zoleyh+JQ02qtwnEJYE9SZe6jXFF0LNJurEofEnEWNeOGe0MGi5Uh276q5f8
IbDJtK/bG0vaiUhhHoFNNsNv67VKX8pgTaZ34JfX7a/opqzfIEFpwTrubmjVDCDeug6p4KXfYFls
fnx5SJALXddkGnBSKXSlfuwWbB7v9HG17P1DyyL83yUlXjWXDh1nd2H1f58nnbR7pzAoQhKupMNE
rVYDk3Alyf7vgMTaD+FTNdzJwqHBoF3fdzov+1A6KoKw4jDo5KiN9qS5FjSc6HWYIYdrNzLWdeGu
ceP6M5avQ3BH6h02KLO9n3UngxiGW8J8GkmzZhqmwzljEsOPlc2HxMQ9WfgaZ9SPdloVpQvXAdXw
vhN2lzSq2vIs/7jPCtAiZlEaN/pktmEosRxbEdmQdN2N+kUGAFG7uebNCpBMu6MlcY9vO7uun5Vr
bEytZ04+VQOehARfIY7vUaCLo64sDoz9/UQ0Z4sugYPhq8bJQNstG/nvws8d4/Uo8R8MAmmvJPk6
AtyQH5KPqvuS6dPwFivM6PaJsKs+2DCs7uHfS8kZpRXqQ+zChAgtOsTTA3DShnpkViNwlHar0rjM
XssNWyvWpXL6aPO12F0PdA0QfX2qm6j3YP6uHjGuY5ET7IIxRektcePHXd5e2MDO9FY4kzO2VUR2
EV06bQOrpRVxnqyVQ0ruHC93Wt0pMajuYI1jF+45utxfDEZoD0YvgubPdFP7lOJ5367hwtjdhsw0
92KhJJ15Nv6+rNOubxzLoVkrjcJBXLiZ3rvVuOO5XVUwlZJP4WJ6xsXPOz1Y06JI1bFFZ/sZ7aP1
WK6Zq2l7ifZW3/oE3jbOpef/jwr/5Pn/9h2XdeivRVZNNCHVowG/aL4/8t2ylYJG93dR/AafF7Cz
ti8EFPXRu8bXb9aychf2qw5pFbCph+xN8KQ9KtEGE/k4gUBcHD9fo4U4kwPqsaNfMr8JEo3AlVTt
xvoL2+aIeZzm9oVi5NxOiVxOVIDPmLrC+er7F2nKds4jzAhLVbvuVgUnKVd9gPa/KBUW4hrTi0u0
mz9Nq9O7Z0rLsoH1DtXqyfZ81LLKjIZFU4zyOjj07lA59Dr3MvblcEMtTzoZeWx9uRddvXERcOav
Quv3TM1yKA7U2+H08u/3/Gf6BAglBM7gLA3abNBkvt8IUxzGI8lp8oIytlRP8nsSg3FjTgys/brc
DqxF2S7OkPd19nIotPevA3YE0qAXYSUnjhLXj60kK/wJPSGZZHeGT2a7v1Q/nn3t6SPRrUH3gtv3
5CCSHS0lrnPUGrGy7OfScRvrOpXirSDekv3kI4BmQzA9cdz2xNlX/gR25mUkfvWpUK7E5q5G+Wb5
qM859F7YgH/ihCBJAIpBgIk+lfPpycVVikTzr+glRvCTR9Hv6mjbtiUQxngVazdR4cjH31bwOqju
xFYnoj72JQLgxZXFYyDR03foF8puC6LZ1VQXeCQV5ZHdQlRXHKpTuKzoakFcrTlfFwaxILfJJXPB
ma7r929x8oBKxhC30jCw6OvrDknwFaoQTIdeB7usQdmMD31BHgtQO928Li+8lGdMXd8//uSlLC11
ziyDm7hUMeZ75B1vo+yjjm+m/prMSk6SyGxQW8xYqDOgCLwZCz8U6flHyM7fM7bd6fmatIbwuhRs
KrX0V6ott1PBWK3fFZcITGc8K7ooU3CrS9yVSYvm+9sjYliJ8gKOyCLA0/q9OdyJ7Q1JaAoHGB5G
dPLvQur2XuUPa2kTV2+Z9Tq+StYBSE88bS8t0MpS5X5fYsgcpUBZrNvIME6fQyXtJDmM2kWT1m7Y
EnpoDM0qdcn/LE1fFf2hewgYNxUJ5nNi77wJMoVyFUqvKYCFDNoxOdM03nIUQdxf+nI4qtTbqPut
Fs+DhhuJoZVoXdjSjZ/1K8EciiJhtpE00vdO7iNgi3DIBg7TGGtI5IO0oR1C5Tcj5kDkp/eDFvTH
VuElIao0Jfu7divBk+ONaO1BpanmvfSSJBtRhC50L/n80SLpa43J/iYU7foZJwOnSsat4j0LQyxt
TYt4vOzXmIWgRxxTQUAEQMrcS3TMQNGCNMjqTQQHJVExYlvvxryZOtqSDkhO2a3u04Qzvjc8s00k
U4Ie1R0V+1jSZyP35OYor1WgFLoXXXrizv3AYHcRrWCuUUDgnVSgvZBM7TTp4qEt7qzqZVRpeVi+
mdzm91W4FUt/GjY5rtalC+I07hFDCKp4YQVs2S5HWs/iY4DlBmvq4gpcgNpTdt2IFNxIvZYjrvw+
s9Zc2GWW88DJYwlhAvyuJNLQ/AELLuZskWsn4D5nStmUBiPuCcbZVGZ0tBYhAX1ucmwZ9XTDQzpf
NcupZUfzv/ZRjjKyg79Rv4rmBvbzdhT29NzcLny92GhbtrufF7oQOkWYaugd+ft/FTgQ4bokHI0l
Na3Sd+TccIKGP/M2S6sRQ/nltsgZIYgu/dl+Yc+bPw1dfZBrNQ/ZcmYvheu2Xo/mRjIfs/IpbDxF
+iWnHltzi/tMI5g9ec2Th1K9QRctko41+mP4UJK74SYtxp0Y3f/akSTwausjWkT8x1BOLvyW524R
JwLAIZz6OQctf/+vWxTGTdvVlbBQ50o3e679angrAxclZPekVv5coUYmAtFFhzEdGCC2yg3nhemr
+0ThrWx5n6qr5OrIS1bbxINvW4AwF/fj5Xc6/R3/vshlnfzrIkc6uDnCPGgy000ivR7rz9Ax9QET
YS0SPMR7na5n2RXsFDyai5VKIdZT82vCpaedoUDiOODU7g9wwci8qKzHinka81vIdEzK/mDVNhBT
etOzhs3IjMAFcZZcKlPPPhysjMv4zAJyckriWLQJhdhP4oHZETNQ4ZPoT6Iv4swZ5nVH56tyuOle
Mr6G7qDdTjHjyYmVaZ0zSNoOuifEX4HPVCjb4clI1HWo3lVfnA2exUvAhp+A7SXz8a9rPSkeqjqo
R+yAZLH41XuKflWLECfsLP3aPD7FzXM1Pug8yVMEmkBDjyi1B7l1RkdNKd1cLVtVAz59iyQU/FjE
E9PX7icM52AnKu4uZzamEiwVpsEcda+mN2gPcuSUr8bMi4HkWaIN28cerboWIuN6iC4wdM/Yf5dt
HkmIykyTMu/kyR+bWTGFehQPOZgsIuj9/t7soDTdkBUMJpktf7QbGhuhj7yRRbQY7jXJw9wrYR+E
qOEZhYf5RDe8RvgKgk3DrqGtMDpAdAuPbm7OSPkYznb7ugbH6Q3jvUX9ZbarttiZrZctTkdO+/FO
re6MbLW4tiBstZwzRYyRklPAflgH2TXbpprZvb625OemYJA4Qo9/b2oP6Z0r5Fj0bgdl08Uv9CGb
8Cbo/UF32184BZRHEc/LZO2K2RVie3oeSU1CuAkjAULaZwegbntp0VXP7P7f7uvJy6oXZdDVAve1
8ZJ0qwhs4rZ01WD0/BNj7ss8LHj4Mbapq0+SuhZR3LQeoO8QzmArILac8H5JLwQLo9ikSR8JOnos
MsioJXGHii9sjo9N5dC00TsfV6zz7yXxT1zC6WrD4WkZb+sLavik+m/mTjNHC7hyzrPMv5F1L/oA
5DPzdtH0KNL7H3RCBixoRf5plfnq+v+Yay9l0r+u4/QVFLvUSPuOAnpiFpVSRnO4haEICpRi2oVw
pszX8VNGnoWMHhiV/Qb07b9vxp9z2I+LoDm4+H81OAcnFcoQaQRLpDmNWH8i8h42ELcCCQIm3XgV
rXR0G0jGGoBsoP2Ui/Oq5V6ffjzcGJWlhhYRR+3vKz+pW2kQDDxM6pLvPnld9zlkWxW6f+Fl8uts
rXpzLcSHBsaTHfoV/pnWBq6cbmvzZRC2tXLda1Qan0OzKh8vruhnKiFIeypRaLA6cIWe3J06k/Ni
KDqRceuVma3S6RZjWrFO6ICsqFlDVO3pL+F+fKDMZkQ0NjzYhnYHMyUB4zFrIohosHM4GzG8eGby
IJEjdjE3/UxzSf92mScDRw2IRGdJRJMsRzEJav9ukSGQcuBlkdd9sUhcKCvOLa7fPvHkd0snrZVm
izQjGaE6eQxJ5ah70aYpAvowcgVfvCueMDa3D9Eu86K78L58Hu+MuxCWnrC8Yx/Cx9w6EhyM9LZR
dsm8TTVqpiVorRqZ/mTXGTcUGNWg7hOSDXEQEAPZOllBiXwbl67ROFblWbvxQVqrRwippIqQj9p/
CeNhOK6LdqK2h3rU2Mfam+drtP9kqJejq41uPK2rZlWnt5K2T8N1Le+m+IaVWIt3DAlM4466GnSE
rSqBH+XqVYzVIub3zlXJBtxQKOvQuEoHR28udCaMMw/cgrpkcULOpP84okqGMgddBMeNFnzwzj9f
uY8hOzSu9aluxxfhqr7O33gRbUI8URZscJs/UEO0uYNotZnspnBJRKoX8CPrWWVzhtDRPS2PA8M2
R3Rl8GfjXvYjDkqUKCjoYYo+Nq8DOSi6WyB1gcbXQi13Gsu2DhW+cq9yR8/020d53ZA786A5A2y0
ZIXv8vnCanQGLIKJ/3/f/zQlq8mTRsubjO8frwdgbDpje7l7FPr7Y7QB1Ez6j90P9+mw0zgTjzeJ
tsu62Zan66pcxcisBVvqPAWeLVNcoCv8U4CNz55xtOPYz7Abmn4jrMt1od3qqoueqc/anVg9Dsvr
a9fr4Cov3P6D1xjdUEZHwBG7lUZ9NvFiL1wawtsD8uWDLRbmhJk+XoTX6A4MmFPR/mEYSwLl8GBx
8MyZTxbOUHtCzWc5CuLKZiOOO12Ctwlqc9fzkpirYdjJx205eam0lUcfknA4xqwyfiHtElop+NwX
gggnX8+s10PglpZrVX5z3GJvwttEzw/RsfYhibZ8C6bfKeDLuwwkhogKhFTxVWX68/RSMVrEXTm/
StmV0q3nDuotrxv1HhAM7F3ev39L5cz2BhxRp8/G+q78UKBP8zE1imPQHTQ72sMDO5QvR82WLFt/
S1d4kcBM3MxuXtrkj64XUEN8mEMH0jIzSaD6ki3edJ8LrY7Uh6951S+GmOuJAcyByeXuUqLeuebQ
t8s9WUOnrDZCidLmcLz+r+SzvQ/omN7QWf6VkmBNw/UZN8z4fFxbK9AckR+QeCbaA6Frl3blM4JG
XoO/7t3J8jolRpLD/O4OE1HoJsyH0IHSOn4xJMvs4c5cxXAyKaRiP9gm0/Zz1N3o8fhqPCL2hiWd
r8A6bvsQpsKFhf+MsXC5MtwvUIBN6eekKVr0T13VHepPi/hKP7+SGk9QlrjMNnPk2cFUm9VO/qU+
Um2DOojo8VLtY7ac7S5lPLAOrvVXwwmyPyVwuTJnf7jJC6coAe4Pz6DrJfJtoInmdvS6SIGe1QsW
rDPzhO9f4qSEDcwgHPCpdXhRWV3JbEMOvgAAg2v5gS7bkZ4RcUAXmYR/fDUn1c63m3dSThCZmCWy
sdw8KHn57BOrbICsXYHuVKwV6RIlXFWocQhKQBwjLsYCkZA06oW9z2S7fS5fOam7ygE3liJ5iL0K
TlBgblJk5wxfXDNYpRVLtAgwJt9UMCcrfJ8jWBGHiECFOI81HMDyF2gD0i3lS6fKc/2ub1/w5CUK
h7lLgoovWL5YN0IEX8mONW8I7vrQ6w7w9XzUwN2a/BSvcvp10q4YGK3oa21V2a6I5iTs3s4+5efu
g+cg5oyAyYecoX8vTfLy+vzrdzh5vdJ5nEK0F+wyUCmEF6TscY8+3s4ip0Q1fdM8Hl2JF+2WRI+Y
yu2JtKhNPnpT5MnrZTjYbC9b8c5Ifb4/lSfnATWW9TZM0u6P87/aovsUPcTSbN3Vy8LO1QYcqcUF
BoN2pvfy7Sc7aebOaVaqlVhCjoVornrhwwRbml5Ws4QWk8JSiWs4mZidNNNO3qq34I2HsTTtTNkd
E886uskvDs/KwZSfjWbpErEAdZ94CFBf5/wRk/cX9QKGF6xPFkToo91EXsVkGlQ3mJxF2BxDbW81
pw7cKX6ITP/fP/eF1x3RxfdDRqtmSVGX/Nyty2KacZiAPuLOq9Yr39ODbCf+pfr4/AJuyRxs8F5x
tDnpTEYTQX5Sz0cuySGrxA5hlk97fCFW6qckmDMjbFb0UOHZkO8J4ak23COMqGLXyIzCGSA+Jugi
hk3AK8EeGK+Ol2rNM45Znre/rnE56P/VdZP6KFLn5RppV9GqMe6BbU8hum/W8mlkCuMpLCpcZmdH
HupgFVbrO/RrPfDUxsuAvcHuhVC2q0luRyetmV4KG+rxUsfhzCzx+4WedHJU+t+RpXOhpcLVlapj
AdWdHGXyxcYPlzR0VwRyTN2FPwWngQQ90SahL9I8Id1qUKXnX0mAdcYeZT+YL4xD/hyRf6wm1oI2
ZjL9s+0nFk3Yz1nO42Vtj6N3VH0jvmomL1Y9pDb0NEIQoougBNGc26UgcCTtagZ419pQAzuioGWP
WhTwOhQaA7az5FvRXSKsjENHZ2rBQmn6LjZ2ce4qpluPXpqgRX83X9hDm4eY8R4Q03+/M+emezwc
//tSJ4vRYM0DEGqWhcGRt+mtdpX3Tl3aRe+ag8cexfMwvJq0Lp8NXACGPYJwwfKYOcRH3GcPw4ZC
2PQArFEfAZTqqa7RI8fk0tqIj6Jn+RIc/9wh+NsVnyxk2cjZSUm4Ym74Q7upb4Jt5kxfqa1tca+C
11v/+xadkRfhSabHiJCL+R1N3+/vT98YrZgOx/agig8xY66i9sXUfWlfevcIJ9BedJPzWr7lT8zJ
/GawoXs14IiZHehbcPojLjOE+sZ2SvZFCq2e9dIan+Ji09sp8S7xumMVLgk3EGg4MD5Nmb7cilCj
TE9L3CFBvLgNt52x1bFM4Ry2Xuf+4SIcVhZ/7pcGGCcRh50oIy84baWWqQRlOiiDezNaZyK+ZqaS
v5v5WklEuz9uG8RyKoHETfEVZA2kqY7+kWlPCfnT2ks53CstGYxrUXfz4Tm3rpXwMZuRebutzpFe
cdvorWr2AVYFMMZT+ls7+oEq2loErY9cm6bZNwLwwApowTqh00DiJB3o91zaWRi20P4lxTqs3kph
1RurmHI08Y/5TqmXoL4jqhRF/4ri3iO6yKazJCpbHV+gcCNQ3OvkQ/KXe+OAS5D42rK5ozoEuvl+
THcEG8uVI+uYM5wyJOJP3inTFVK5kuF1iwNkibCLBQfHnu4uuGwNaLgEqV+9Unmt5eSQhLcqJ8Tk
0+o/JG1RhPCPNGZEbxEWgW1D1j2WdZ24lWXKVpMZjugsjV/zaDPG6zS+j6hQQGZNbvDIzElfj9lu
thClEauaXR3lfU+SALhXaOPxtpWBE+8biSiG/WQdRnGVdk9z9GDSGlbD3bHZ8kkqwaWZl2arsvOV
Z8H5zHp7Fq/nfDfDojIege6nK6PGrkzs9MyhB59ZBquGUQDUhCPRUjzZWbtShTdDuiOkoHNFX78v
BGbVTkJISvkg6leJ8KX3DyZt/onZ5VHA4evJ4F29On5pp7WkvpANmy2w1wiNqVvTdoU4rNgEqM1u
OKyP2psY3cxYlJOPAGPRuDBS8C53t6hy//0an1npeLhVhRcYjh8ytZOifDh2VdCNRnCv3Oiryes3
BEVApLdaD/7DBK14F3+2oitZ/oJ0hsPIEfR+etIdwG3PFpox0U8+s694h/0cmJVNRgJlTqkTqXCx
rPjZe/9+rSf19XTM5iYcjsE9Gb+rWeZyHucH8VFPbf09F9nw3I6oQtpnCGBpaKhgCLS7UF5fvpQz
BvPvl3JSQ2t6aQy5bAX38QYD24h96dUCtQhRGCsr03V0zD1ct7byQfgq6Qrk2IUOwxkZD5egqQgL
QaP/1NGKYzJagxCE9xhisRyFdwv4bxsMoKMZwGIbMX93RPdVtwp/NF1h9oXMzwGnuVG0BXUfyb7R
7NUHui4x43T4Lb6wij4FZtgRoQi01abrpeon4sK8lSyC+y79oGcOTN++wqk0t2RGVQhKHHIXp8rR
XlBFZnZ3l35WzKc4K3FsvmrI9Xrrb/LXBA+XPVznil2lq/Q+qBAQ/ll2OCVl5nWANYEuVOVyw/+P
S/15UFgulSk7536I1cZJRaCmxpEfIw3vmfvoNFpXxZ704JecFm51ZZX4pH3VchCkZRgwE1SdwysZ
iOR+/nGAM0jzg+yBN8MoPhriosPGFkzekUtPhXb2HfnrOk/qgLwbFaXJ8pB3hHgeTnVMVBhRyb+U
j0aFhmwTW5PQ96QfP1xP+xuCa/LG7b8UwYn0APGjF8EOB6i8YzRpJ9cKmQgLD54EysmXXaP01dg/
Vp6KEkNf1YrfZk8g/WwnIVxnXIdMaoS7oFpH1Zq00//jnCgu9e73gtMwcGRQFMtoSuTTh0aZFGWa
ChPvnbgCQZKjnJfxdw87PFYCNsUipRz3ouE9DWB5PBTCrc7yLrk0bNJ5r9WbOvVJZwh0O2+9ors6
Ch43iCcub50Kr8uddUif59U8rylIUnQUuh3d0gANy9v+d0YMJi5kdlaOAUB2531GNwPhCl1NmvVe
hxUTiQNDzY7NYsLR5YOGDjycH6W1k6nBwSqKBM4tmhGXzVG+p/fJX4QNR2O163nzbDV6CiqMF80u
En6NyV34rNwRhOikW/idZkW0TXkV6reK4Q35uo33VNjZeBXp27i4miNCs37N8W4kMiZf0wKtL46t
lj3h9BegFy8vkyFT/rFnTGGUlamlC4ytaLbLv8234L2+UkF8PCk77r5q4/iMn//0EAqUslvdh++i
Ht2GwzwW7EsdjT9zsh8XRKYgBH/Ikj8kWVk/14uIVTj0YF0R7garJnP76iEtb4537cbaDaAzZpqE
4mbhkdzqV73qJxo9a3886J+LsmhYo8r7qK+nTQD8ap+S2n6LIwbHBPCox3kFYYVhoOKBFZiv61WC
Nptcc+aUH2vCKIebEdbylk7f7b/35zM6XMOQ/vfVTp/2co71vqr4as2WmIUVmUdYJpJdNK3UwVH2
i/IWet8+Iu6LXa+G22WpNlgF8pMaZ4Tsn15icZ0ZgXNJFkd4RoOSTJDE98rfyKjlrJZLIqcz9bOJ
kSmdrorSlzFq+UJwnxt52J0MJbXVABhEwHJIBl5qoGBxYsOVapuXysAFlWyBSizQP+Yab+21+AF7
75ivd2pyLX0VH3N+0IjByi+0RM7f1L++wUkHNAk7YSgCHuAGETFeXo76tkZYX7VSsY+S2PcLqj0U
sfSt2U1r4QF36PQsCfbRWO4qoM6Hf//KRBideaWQcIPJW3yBPybBTWMlWdeLPMHtaopJKvBGcwU6
hkpeMqABewbcyM7WJOAHThHSP3ZhGijkVrH03ZtvRbzhaCBY9kDqgbWxyA2adw2RWoZ/lDZkAw3z
qhnX2bhWkd0jxFDWrOnIOeatsCJ1pAj2w7zLQGVEopvSlhxoIXjIenFvBDfFDfByBaG+RZzg1YxN
sfZ7BjKc8JhGuOF6/IXYYl1dzZNXqE5BGb8tateaN7H8kCIyBmDxJEnb6UWtyTIE3QH71WlUlxfV
xXMy+NpbELryzXBrjERs2ujsmZemlJLw5RBLSChrQo8oyIKIC8Pm3BIH66IEl2RPoycUbxd+j2U3
P11Q/v45Tnb7yqTPHzazwGmaaCsk0s1e4b9j2s+Moxbh6fgmrjHbIkC58NGXnoSTDbxVjICBKx+N
zMVcLRi3NIJ255lXwcMiae4Sp2NJai+0PLSleD75ypYuAmrUcHH/BFFpejgEhirPi1NFwsuf3sPc
yKbHUG85DWyUnj49Bmr0GCnSUt1ArEMXO1oCOxJ8i1X1xpQjzNdDDzDhKiR2I+B/qoobXLn2VBv3
Zvxm2tZMD1lBOkmmY6dgvbiZ8hdJvc+URxW6EFqgdU3OaHuTyesxgqjiB8V+Cm8icXaM+YUKo0Bo
04kfLekzH/++9WdaWaCJIVOIAPxwW6gnLQ1piAdJj4z5YCzAPH8gM4lvSAKdc0xWNUlSlcSYmBjT
K9HYWda6ZAAFoRf3iBMOt1p7j+3dbB4T5CvH47qa9jzqY0mTn9VO9o/aZrSuxAmzI7CxCAT3gVjR
ddftpuAKECU5U9oqBdJ/4Zc9o5T//rWWkvGvTmfWKeMkNNp86EJnDFaq7tYCZ1o3fzB8fD/yWoqe
peFxwT6T/LL69009075ceM/LpszcjHPKyQGzS+OJPoM1M/WJxI1a7kMGZYCC3hfBKsMfOzlue0J0
eI1znAg2ljmg9VSislc6w9EVwMus+ktO0DMEhe+XdXKWhA6adXpynHnDseOGx2XhpAnVH/1kWFvQ
hQqH7kMludWmv+sfacgosZujmQMLKnuNeNnmc+4F/PtGnRwpYyFsp9LkRi0AKUF25WSLHmETAUGO
U2b8/iCjgQZeHxCT+O8f6U8L6/TlN/iXZJgkhlDYfX9E9Eputdz8czcGLCHTdbMPb0vxVjadZj8/
SN2Os5fULMVQ80nLgnJY4CF+5i6h1jc3PXMstOrIKqCldjzOFCn16rJq7NzOvaDDaXUaC7DxVFI+
RkS86604s3MvCvtNg5iOVGhpF5TvmfBbPf6aaIUZZJbgKFUiYJu6/ibq2xyad3vTa/vIAoFxsLKD
gLXm33fx/KNu0SCEbwPT70+Z+teLltad0IVlsAiyUegix2ncOUREYTdOCvJ2eAXhQGoO+Zymm4KH
JnESCmvhx3LnNvMVpeWoufPxiaPMhR8Yis2Z5Z24BsjraEE5Np28hrGSQ2hOQ7T4PF3tbcJBtnok
5thrcCKh5IAzGEDE04nW7m0x/tXRSK3ApMkfeuKl3a6ZXsWS9kZ+Jx1X/caUV0NOZL3HE3KkTFmF
uSMTdUomkLGXu08SxuxchnkhFaWzJCvSIMd+5ZrZaAfyxoCHFzxJ0aEEbSHuleM26a6YZbRUDi6J
SMucty9cVG9YoSuUtTDzV6rmK7JtMTm3hfjm6GqiA4TFxDw8euTyafPbNCDWVcgSzZ77+jbL31L0
PAJ0WyN64QD/Ls6V3YuesvQ4q42clHY3PeX6/Vy9R6UFBVzYdsOtat7NynMBGbnKrhPrbkqIWb74
i5z/QTR0ZIhEFsn091duzOYwDSWe5LR2y+UMLjSOmOyjYE1hD8b3P6Sd127j2BZtv4gAc3gVg5Jl
WXIsvxB2VZkUc05ffwd9gHvKkq8FnAsUGv3QXdqiuNNac445C/0QKy0BDk8EkwIdfv5flBa4++Zr
NKkhOsijs7dCrQdTkFuEbLVbYz5j0Wlxf4krVA0mXq+CNCN77pbb2r76D0BOOCbDjUo5GaSJDdCn
rqh4znm4C0VqFyQBXq9pIIX87uVV5gQNSi+k7ZwtjT2KEKHN0EmefLd1hd/m5EqLjrzVwCPsl9q0
aHM590QbLf9euxn2gye85Ei5duRQKXAKnYS03fqXaXR2TWgwIcAUDfNMtluFyu9jTXpjVO3zwCJK
+jCOKpU8ruqIlbO1CUoYuMWyjG8qcSXzCy2xgM6RNDnnoAaBHUaLxBv0raJ6AVSINHqNNE/lWOu3
RD45IKO66Ziluw5hT21u5fBQ1Q+juEeYZZUOhEL4PcC/Q0dN1gpXS/IiZo8yeQQ8fFTFbhF4wUP6
KMDrY16gC5V+SfWtJbrorosQJqOjxq8IcapbI92IwTIW7yQgH3tSDkCYHKGbZMyhOkWhaN1zvY3/
EKkLPUsnMtRatNwrTsSBKHRqlRW8WJoF8nCT+cdoF04vJ9gThn5zMonpzW/k9i5s94HyqMBeFlJ6
M/Vr7D80BH7xbyH2cEGFCBd7JdGFg00IV1MuCK0VQOAEdsv9/26GnCh3vgWXcyVe64N9u0FA9td0
rFnY3i88olVdpcXINQEA5IwefRPl5XATEgzKmdMtj4gJ+2XkwRt67SYApS6ua9Wzkk3evuB8x6pz
baZ/YzaY0ytpIEkKVzsE+V9nOmzmxMz0QuS4Z0/1Cmj3rO9GMSQvtBeymozWzrqlXv71g4OvAZCb
bkFU0y+aX3XeaE9Bnp+7Y+bKggtb1bIABOF0ZR3EQ+FGHy2WXDduN4O8yXqK4dGjnImIFkzu1Qe9
JaM1JTXr1bTWcyz4lU3v23VMU7BKyZzxiLj5+u0sNRxC2UckbFFHttY9mlFpNeZMUA/OpmSbMuKt
hYLTu1Xc6sCMtUdbhc+EYocL6BabymfqydVDzTdK99m6/N+RnV3iTiS3xZ3ByGpXe+GJjRjnpgWx
uTVxh8jHQkczKF94nWtQhCDLelOTTHm4huhU5vP1+eHq33GcHa7CUerCgjvdsZo7h0v8d2q8kDfN
A4n34WqMtnWwVvt1NNzxcxZULgGjOTmye0zppBSLGwWVpb5qKq+INxqRa858UI+Qp1KxBB/18w/6
jSaex6bT1JWkWYRnnr2usdhiHhnYE3ouvEgRlwXHdBrdoh1BvlOObIjObLssIrelaHqV5nD5QlEB
wTfIVZRJc3FhkNShis1kELC7s4gHfHU7iTzOHoYBGtSwh82454CeR4tk27jzWMxn7e/wGAtzt73N
nek+WnJFTq8yzi5/SEYms2UD6YPVfH5KPqHJNsyynalvmJsXieZKrR3c6mg+pL/JAd3WVll3LzgF
e1dytO3pFaRqHlOJ3AgdaCXfw6lO2rCh7VAR9ThbZVxCB7XdC8qjlr0Exh2BNmPxRp+Vm9B8splL
DQQxx5VLkl/fPATqe5LedtNGCze0v7PeNXMnmI5ckPr3sFyMzPR+k1tXjrbf9Lu+fPVPbd+/R9ui
zKLS56snN+jM43phyItx5w+HAL6tvg+PEddaLCUuYTTV32R3bRJ9k3/AAEwDzxaAy8t1feh9M5Lq
wD+W0kGp1l0F5PbVzFz+jK9AWmi7vKvoW7Ce40pq7HbcaCcvDuxy3CR046UtNaX2RGsDuIa1o/y4
MVcE/bzoNL0ap9MWluGVdGyNdVja1ZvcLTSSLIvlNOCVWzS2uEiWA57iBqWSp/1C7pMN64l2iYnv
mIr/wTdBIy9LY8O7l9e2QiQ7Bc9r1ddvVJRfH8RcP/rnlzDiZvKzUrCOYucgr6L1Rzwj6s14F76n
O8ieyvDEtUzqPMlHUkMk9ULZJU/xQzUuCJrc1TcnO96lrRP81U9OIDm40ytalBhaZ/FalC0/s+W9
djESg54dEL13Ag/nKSDZotqG/qqQn39ecr7hk339TmfH0DieJ3zkW0fqm8XNbEbKNygL8Nn+oX5/
o9r9cjTdoPAo0lbQdgmpaJbz8Z9qbb2IKk9+kUOHTKTZFuyEqIaJSOXIbIzoENJ1AGr3Wg35myo4
Y7YUzAqWKslUzs5+h1EVzWo0rWM1ePBB7fRpwDlEZ20H6aG49xuEqp1BNwqJwkMabEjVHVDfW09E
Axv00tAG3aMOmN6QqRI0Lj5HNgk5wrb6W2xiTwXCRdhxupaVtcgadw1M803r9cvwL/oKQxllU69b
xx6qiPhLujN39NQd9fG00Y75Y8e6+wf41H191Lb+nf7QVDD8HCUF8w89J7C75elOIVPLrtE6Vcse
P8u1NWd+gl/3za9DPNuIpDqv/K5miNP9nIulusEhdoMtGRqrblUUCBgxrywhJsjPVLwffn4nv1/x
5jqgbuF5puP79feVWy2TqzT2UbHYCphA/2YOxzjxSGA70DsKkAkGLq7P2W2Nxdszrnz/TyDD5ff/
7wjOzi/iyYyGjhoVbTYF1jZCKsUpFKfzl8FR20svNNySucC4QnmQ0MPlaMmyhsD0VWIf/Fsf1Mwt
RVePl/khPlH/4GS4KLY5cpnOqa1N5G918lq7dfEMV9XVbJ/PEIt1GXnZY/kM5WV/ejt9QPRARp2Q
fAUx3NGoRCMPjhfTE0nyay6BUKqPyap/wSxSvgAVcYMH1RteA/TOQHsjmyg7vaFDZhHyvEZK9LdR
FyH0n9yGXpcc5riRKz/dvAT+9ODOpmYriFrZj5F/FA379IbLwskfaTbIf1jlsf3MhU6CO+JrvIPv
l+b/vjLmmdJ26NKMQ/fJPyJ2HLDO4EF6a7CkWesEnX1HnKHd96SzuuawqSCRFzRCFlwtWcBIf6p3
/iZ7oFTk4P1ulYXA4OFAaXAgtCX//y1EOvVF9YiPfQe01Wu7WlnJoVcjq+OiHm/TngQBp37GBfTz
A/3mUmXK6N9wJtH44Ix/tj53Wh9ORcWNsLfjNzXm3gKPMVuK0RplO0oTcDZiTvGf81m2bU7rHoBw
eTeddrI2g3yVj9kZdL1s+Y1m/Ou4zoq4nP2rSW5T/2juitaOqGdP75Nv6wSnO7MXaLjVdFtYXzsi
f3Oi//q5Z2vD2PVFJ4c8jxKvmbikGae+6rfho+72HMnw6y+s/QykqeFqsZJGT91GWjVbOAKi8diD
xdloBKCgZ7SzvxzajCs5i5/ay7MJIIsqqSKiBn/jgjrWl2EsD9iPPp0WAbKU2qlfy0dSFe/AuyFr
6BKaEI6M0dud3Ui0EvH7te/Xrr7mZeGG6hK+Wg7MtIrl84po2+nlNEHkOVrJrxzFG/sY/csOe7y5
r5TfXIjC4kEhejr2Gn8VZH8gSIhckW4osds4ttSd9SaSrNN6YbiPPkQRZAjyP0p/j2FzG9HEVNYI
JurTkm2p8p/7X0wqeNG67ib+bGKrQetUx4E5JVMfsc3uUBXSHKBC1gb3Cf42/UE5jPsqXcSQKBac
IYJfSeZA9vYLZ0pcWVtFhg01SqTwHtuQNDli+8RjTgtNIGoJ4fV7VK0s7G7qrvn188T79gUHHYeF
jCoh1+uzFy0bpcoQwsE6jofg7XSsb7G6xA5XCBqxvN/dyQZiQcUuuDLjJfmbNRSxqwJpSwUaZJ2X
3FrRHGtQKNaxNSjsPk31pm7fLAHiQfohFQ/SdIf2Rmmgsyxl3w0VW2gXdMsKEkUp0naNtEhHtPIL
6ZceL6TfaKZyAIS/KM39njzi5ONFuiqqXflJf87e62DVNdv4b/Je/q5BkwLvF5xawvC6gllKzQrr
G475NcJgpVzq69arPqy3it/ksREppjxqiRtFdCI3ZQ8Cxdx/emnElyR1BeFmhB9jzQ4bHJ8+R/lZ
mg7zz7xF9YlSHiGqWK0BAPe01MN9L20r41BkK7+zk22VurLiZtU2Oe175dbk/P+A6FTjNFDi6oIM
6+bSot6jjCoZKWyd57H1dM4E4yIloBcLD0glHyz6A+6PlzB//Pkd+ZxD55NdkSkh84Io3JjPFueh
Phlam3bWMRzvSABoDY9tr3kp1oYnPyEAQ9yU3UOvm7lejzny3I285LAGrLfdUBaUMX9BtBlWdeSq
/OncCIkDAqgCUR77GOgGmuzI7Fmn3P63RIgfKn/gqSdn5kZKdrhKSDuBkA4l5W3YTa2jgV4sl2Kx
/PmbfmNSRG30zzc9W+71MZH0vmkR936aCajv+RttlVR0pufmFEDx0JsDU/UVYbGY8p4MYDS7Oa6P
xoqNP7a7lm4pfVMS+DKkswlaF2MzNE1vHRvvP0hRLACQNakPh6ti2V+zmH0eIS5+bKBTPAhMiBct
6tKY5ptwaR1V8HbmbSsu0d9ML1ngAlmP/Tt+a5BiwVwcmfusYG7HiHLArWas0ROE+WLyOD/faKtg
RQcnXVQvCJqnG2AL76rqJCSuC4uodFusvccCSs8+o2wRHNFuTNFG5lXPF9ZjVXmneiNysyF2xesQ
kG9GwtO1rTl4HdeFgOnlmaXToZvI7Fi5D98N/y45RlvuDGD6o2fOihSyNgQ3I15XJK/mNPQc7APx
yjr2TUvOnMuS6PfJgUKqdPb7lLkpj5pKrSy6gUUPVGM2R2TUS1dS4eAZhrpA3jbXtBdAus0GH9Js
PyqmpdQ6MQSqzp3+nN7l9Mq4vmm4Mi5arTQJZVBi52XqJqsmwZ9Ocw3vCWM3V/lVgPz7id7aDVfy
TQ4M32OtGftlazwN5JLHynNRoUPHI7CvPmCUExW7iBLs0QExNMey/ctxW0MGpt6l/e+fZ97nAe/8
tft3uPNu8U/RIRWTQosGwTzmZAua++50o+iu1WZ2le678K4Tlma1LS2HixJgaawgkye6CckxrKUN
2dp/ysFLlec29xQM+dFdQt+xXbelQ4ujFVZ99MSu7PdLANCS7nCpomrtB8s8XKohqw8hun87ULP/
gwrg689wtnZ2mHllowuto7DFHZpv+wPulHXzx3qPNUifN8EjW0IOF5fEP3FhDEurt8kcElfCn5+f
sDF/0sUTVghExFkMzuK86pq0Pvfd3jCPBqdojXbrKtBetHIVCusxJ4riSRMR13Niw+lv+R7FdrZd
5q6fLfXJ7UQvKWc9iqUtQ9kV79Kb6aOQ1py/G3GNd35IXdFYVtmtisU0LnYJ2kZu0CNx8V4H7Ke+
OwWkTXcpp6TnyDpM6qrBnwcaX9h2xQYbsxnORp4xwXg29/0ykTDND/ijCo7VyD2VbpnsQtkbtaWZ
rzA0cy83ugejYZnyJJDAOm2ma+gs/RIYAcKSajENd50wwvNpJGtqUEuDYh71cad194K+JheljFfh
3VwniB7iRb8tNlG6SDbC2nTngG3Fo0A4G9vZyFh+XrV0EeVO2i8ySB2YtIxFDVXAWvjmMiFynGyS
guMyqQsGVSRtJ+Rk01NRY//nPxpf5oW+QyANwPwvx50KQ4hJqBvIT6iUTnbNgf6NmOfrNz6bib1e
+oIcy+bRf5w5a/WSfbnZ6muRVv5skxVXPkCia1dq7Zt9ToEaxGqlKaDILnpYgdw3TSGZR2lfSss2
5VIz3UFP+Mx8QUyYI+lKi7ep/9ADcC8bSVmXwnGAPg49oFtEH7w1DSkr45yfaWyMZFNGN8JjvPZ/
d/IysWzy7dITt8S4xxe+sQjpsB5odQkrv/UCgPo8S5qiFvI7R83dGtMQv8mVSfjdvUnhPYJeRpUf
DcVZ4aCOYkGxOtOcKy5eZ61qqid0LQdb4FJJu0NCW+1KiSP/bvBF0+lqWZjEiZ+/P4zlEtzVz6vC
d6fwfwd0DgQpp2RKu5YBmSIr7CJ8QWknjA7uOaXYoI4oqNj9ER6HabDbajU3C8wV21b4F96q3/1u
ow1Vm/Fak/WyH8/eBVQcQJqi80ac18bCMRrVuD1VR6tyC2Odp42TZPzK6oeWCBSc1lL9gFLEAq0d
QkDcysNGK5aqsTRG5LUbmb62co9GvP9tBrAUl7+yZDNWqyJxBnml+dtBP9mZAP/D9ftuqVIcCUjx
yR3zhtr+rTLX4g8h0lB0UqY79atmwKU92jnhZIjOpWGHaCzIDlO7RzI6+R8SPdciPyLXzuXHKX1T
pPuff6jLaSmr8lwEFmHXsJufc74n3FWh7mvlXBEgdUueVnRxB0fn5mjDMJAw1Lsy6Wm6d2ogBF27
aF/2Oj8/X0XZIyLJRgT/dYPGzW+q/dhWVGhOtwleNM2zand09XxJ9Su+TW2t/dMBIoOEbJQ3aelA
p81o8Xk/P4jPHtiXfexzIEjJFJqImJPOdlQx7bJS7fuKCmWlPJHyNf02s23OfMcm9R/vckkE4ZJq
pJEcLNPzDReXTJVv6twzymVkeZX1QN9COmq7DBvtU7PJxqP/p/aspXiDWIpiARhYap9o+jn7nPSl
IG9DejEGfLW/1U64swakRgvN+fmrXV4/5q9G3q2GXAaqy/lFq8+l3IwysTrGvjvXgrUG/bEbhrej
QpNeix80qgCnZeuY5vokbAYiqjxfXce+VyV36pZ2xOnp5yFdVhwZEp13kt+Yh7hKz0rk/Uk8WV0i
V3AMR9dA+ZS0z1Z3a+igwVZG+zJWt43/jv8rvk0QtPgHXb3XjI0oCm6OxKl7SCjQpuqfAKty2rkz
+G2+eiNUEZ3epA+BySFvb33kIVn0Lvroc/eVSjobuhj5MajvIUom1JdZ2rXykcLwKaDjUsIAvPJe
Xeo1ZSg6RLGI1OKhsp4L/8TcknW/YYKl0XPrjsFBQqfuaYWbmgR6Te+lHy5UkZebXdDsXqjfFBPx
Tg8Aq9RoN+k343AEZfzz87/slZ+N6uxGGo19rg65Wh5jaTmldgsXcpUp+2DczCZxF3DVkqeprSth
lYJAOHlT5F4Zwrzhn024Lw/mbOYPpuQHQcwQKOKFd+0SLvJRhouy0KmigLPTbcsJ3q986EWPnpeN
YypgOENjjp8DHghyVsROZpYL4k1IqsTozXRP8Dc8gnwZq7djgyir2tccwujRes1gB541dvbP47gs
TMtIQRkKMHhY65I21x//uZeII0LRKK6qI5F0J517kBvky65y2niNMIwYZfyE0ors0X75O9aOPgiK
0AecvBo97QnCYbksg1+hisDt54Hp8w9/9qvAFQGRq/LSkhl4dpLQjaYjKq+ujvkHh/TB6d+0lNCB
Axub9ABNZDWVzFe6KPG+bF9l/TZDjw1H/RgSjdwsTgMtAw8MTgCQu3WjcJsfpOeJOWzQCxjrGxnp
VRrcJypgzq1cvpJqEVPqBNiSbXUgU6FT6q6IDTV/V0UotsVajfejCBKvftZBDY0UCTRj0Uf7Ut9Z
+p2IaTSciCiiqIL1LAqeh8Jjf4W+cdXSdOXZGGdtkkmUxNHE781eBXiDzimUo8/9IRF2qONJpo28
aDpK4fOc/Gf7i0rEoIX2WsjfRn0pYSLHWKj0V3+1y3ggLgywqqmlfcY2n1cLZGv0T9g8kWAHFMeh
CYa2RBUkYP1k8fayZgvxOQA8jmWpqm4wQMoDnM7CvSbI/mavYSQymwyYWiiu5ycslRQ1pU/SWa5L
+ql+Wku8HAcUOTAWwjtaWriAuGwNG0IYuKuwg5Kfl53s04PsRJv0eg69efmrzSNCgYlD4hsd/6Dn
oyVNCIjlpbHPay8X92VwCMXbYryvp70oPOMtUNChCbfY7vLyj+Q09+kE42XByZUNxN8ExfLkUqni
IHe6s3y71u+qkyd2KzQKFYxBwdaIAU4eghgWODZJWwOQj6Dl2dhyu22KVQCBVzCceZ3voxnX11J0
lhz/PvhToOyq7jK4geSJ418KZjkkEwzjUqffVuH9gNqzBiNFsoKgkaD10pLPXDgnFdLeYsQ7OW4q
NP/BTbkft+EjgkWZG3+/OjnXPLrf7Bo8SgqZtHZpz1wY6Jo2aHUzjkVQR/4GDm9s4V1fTAhJUNiv
ZjRseUd0bYWrBqXq69XPvyzn6BLGWVDNhBMiqjnfTIVIOXWGX46HDq5+usylTYTyFRlFUNGhwuow
bE1ql6jQEqLMVrSJsnVxIoX+oHcH8iXRpLVAXopfRv9IEnBdY0+bb8Si4oioR1wyQcvflAZpTyAW
6taw0Z/GPT9Z76W0WzIIX+CdpAV3F+jWdn93eig+qC62+WPAlboiYH4OT9OwxKBxDO2RvmPkKoat
nm4reu3y/ZTPFMGx34TJTv2EKFDZPy0payCgbqihKGR6SiG9AGWf5JtOfMS2SC30dop3hekhC6cX
rNZ7XcFslt2OQJxIg+Nc86hjqiSEAYqJ/yeNlmWzzLbkpCEzQwRO/7i9D5MtWh+1uYMjqI/vI1yT
rlvpEtsOcWmloaDFDJEBMy9reaEymNA4LfvINnp8vxxSqUUH7Mo6GUty1a9kKkoEFY+5Fye7Jjka
4V2v7io19NTi+WQ8AKPhb8NOTG7RlTPtZYPp800wZxAwxdGLDbQaJSsOm3Y8zKXRaiX5O7jnDiaF
ZlWZtxT/oYaSu3o/rpTT8uc98tLzePbZ88nmn82719NAbJEMHwZzL/gbEZDbWkkPkVeFXgpoKXyL
cjdC7SgDyLry2Rer2dlnn11ThJPQ+1bJZ9cuctquWkueDHDAbtQ17dIQKc5GeUsSZB3sM9fKVpf7
zPzpTH4day/t0XPtPzqLMu78aqTaOM1p0e0ryA1s9iGaoYLMShJrXdHLTAfqMfdeQtFvBO/nJ3BZ
Wjgbw9nTj/TYqiajmZ9ALv+qh9eIVDLAevXG17ZIq9CcT4d02Cm+04mzbd2MvbylLQb0ZDTogpK9
ETf30d+re99FrYmRoZaeT5bmZ/rQ1/dCZfNr1DieR6bSg8J9Asx0ielIWRvIKNXVYHkm9fIOFduu
JDRwJ6SboN3KuET8/smX3uLqmij22pjm9+mfd1XrIyNUM8bkv44fzVpaCXa2Ank6uRQbrkqXL3eI
s0dwdqivc0Ey0uLzEZyOpIbvDN/Ooz+sXcTa5E6srTEe0Covl3Bhri4K8+H0y+F1/nS6SxryX8BH
52WwRM+aRup5PTtPBWZgOqG1hgZUKW6LdGeG/1SkPSzrbpm2LvVkymA6TfXpfyhrfB3Jef1LOdVq
milsVDQqEQ7gb5aAQyGinTjWF1txj2Ix+4jecQIvRE/0l1q5APr+5+e58u1K9c8DOU/aSInRHoqG
B9I46ZtIZ4L4dLt4/t24YujicsqpDv5//wzW/E7+886dtNQMi4RP5WZnHkKNIrt9qhfZ3WnF3fvV
uPVX+j1gZwttDaVTBJura0eFS1bk2Q9wfsFqT/0YCvwAxXgr2sYLQaADmnN71L0ZBrSPD6BKf9F+
wl3BmRjXL2FqtAZaLNvpXe7177G08AkeHa5oXC71eWcjO1u/lLwUGzNiZISTd9ywmj8G+s8/uHiW
ukO7I8EIj9vE0rl55iv9eOWVuDJHrLMNZChaPe3nj8dBgxacTUT/aPn6bjDa41u8CR4Jr6dJItYr
KHypF3ji8mr/6vt14r8z1TpblvJ21AWjYRTqsk82A1kC6kIFHeo07+2wQB0LshdcBNmULtZC3zhc
jROYK0yXawUkXFHjUHvhK8wTsYpTsxgPMqneCCzqdQnoDI1FccN53nID6SOKV6T42LGIzckDLEBK
ewbMh9sfodzVlZv3/+O9+O+Azh5JptSm0hkMiIZetoYU3HCLxqIa/E0Fj6IIhGi0krf4AnGDOMRw
XHkx5r//4oFActDx0aK9Ot/bg5wQu0Dn8yMEoiPyPlgNi25fHv5DkXQionq6JRpED0Lg1aV7fu1+
+vSzWRHqbdvX4zwrUK3W7qQxDwAX6Lk9rQCmgUejOE3kUnljZmt03T9/+Uvq9Twp1TnRi3/qmE2/
LllZ2ZZdGmALwGUqLZNuWWFjsWHW5Wu49yJF2/6pzt4G3wnAZQo3Yv/QN/sEl7f1EDp4NtAFjC6G
NXi4uN0OcCt1y0vQieq2Ef6ulPtT96RHc0jr73orRC4Raj9/he/X+v9+hfPqhGRkUioGwnDA+6J+
SI74V8lXw4Je9Xwxq45oWXV9o16BMl8iU3lypBQR7yjqcFPPr2QchegqCOZwMBPoyLJdlA46jJrW
B3EiJ4463HZPwro2VoGwa/MdYUkAsByf+pCjeRmNKNR9aOFbhwTagrq4BoC4OG0b9QqR5tvDq66h
5sPQNsfan9WcJYsf2er04VAAYoDbGq8q4Jhkqao7tFfwdSj6aa//N87810TijOxlV93W86t8/qrP
B2jcINRIyH/9+q6No5mlaisNh1N+i9h+2MofVCOS+iBXC5MoE+W9xzWcHYXuo5h+x0uAkkr9LhU8
pP5G6nciUJHxpuaqduUNuiiO6lztqVOzLhuGhFvo68BEI1WRrrNvo0ntXaPYq4+JU72zHAo26jNp
GYQubs14XS1PuEVQrT1fGcHlo5mLCxiUMHDh6P+8//9zchDTUlJk//P4iENJkSi2LGSwFGtpdh74
032t4CGjGn119btcf75+8tnqKyV6lCkinyzd6yhXthwVAt2p/xbPOG9b+9S+yIsC5+P2mg/xm61Q
JiN1vjjQoeZSdXZk9gOLdMMmnM8DSbdIJaIhJmfctahe5fVcRsjcNrUxiFDeuXZluVw0AE/RGGIO
qxjnLnJkilZt+kaSk3t5ySKnxY+aDFIdRJjTIZmaJefzfnPtHnmZF3H2sWdP2wyCTM9zJbnXD+pr
8ARWk+2GqpyUeKA+uz8k2gAaR3W86+6rk5vhHtYdWHTibQY/H1eoAYUz2Ma/1NVVw9bFPvg5Nrpk
M1xyri58nQVqKllCUwNjg5qqAfttqYPnGg/CYhOw8/YxEZbK6bFujsQmqtwm6BPEG5oJVeCO0ypp
l31+K9E4He5LcRcqN50GSZuQnm2rLwYKTU/C7znE/sOonJlrGqN4W5h3vie+aNJybF6k/rEvd2EG
utl415HI9p4ZwsTl30rlD5LJRTDdVRRjCuAep+GZeIlxeA4hobYP9R7P8vievysFfrprhY+LsyOP
hgV0tt4Dm7lY68dhUsNygLAjbqBEkMqNKrN/GkeXhf8pfBn/Bq7mZm/p5GXCfQhf+ip58XK2fA5B
l0mmUKF4nTdO/LyUxl6J0/ve1qrVybRz4Ao8SLclD9ywRYR/hkOuUGo3h9P1POjvn8B/P/7smNLl
mt8JopDc15tPsXx6KxGz9Do9B4/UDG+YMSjUpydpl9+Lz/7ttfaMce3zz07vbdl2VqkSigcl19+Y
GMBLmFnoFNzOXLYY5VCgpSspfCQbi4QCpeHUKu5q+TB5SrMpaOR3iGzsiSvPHX53vfD6Y3V/msVE
6aMiLgqUhQBb1Zlw3va2KXpG4qqAea03MsHwhFnDwjiedHLgcMJQVqQO2m0ncg6CxXhH/VEbbur+
YLXedKSx6e+T4/QWovoob6L01iQWLUmeBFiMw52EF4uG+L7An1u8w+nU651SLjICan7eVS5demfv
zNlqMyal3o11kt6nH33qjps43hAOnS705jEx3IneFAeCp+Gh2EvPA/VZgV4bF9YNEa41blZEfNUM
/C2I1XygQmxkW2sJ78cOXURla9Nyr/k0vn/LZVSWMpxqYr7OduI86OtTLvGWFy/qUrRF11SB25Ku
xZagHUAyAfL/xa9y1NbitQPdxU44P61/Pvvs9j5Z7IJjwtNquBo+xs/yrnXFD+sE3xTXd053TX6U
MF0gVABb2oORWOQ3kI5nwo9k3qgsaLG4uHY0UOdl98up6WxYZ8tyW9RCWoo8EnUJQS3FQ7EA9Esi
uvlBZufs21dtXbgXP8QKsqP/URoz/KpkuOreVO8avK+FLUgbEboVQE3L6bo/HbA81Us97lOnGs7X
XktyF9V7RqZHnK976zD8ve7+uRQ/zF+F7DSNTAOLJvDZJKYbWkdyH7KG4SaITo9qfRzHfVB5mG4r
pEMUlPEf/B6cEmS1HUULHmn7ClfWV4DJ84WjX+VrSSZDALJoJWD/9VeGuhFmbZknhHaxMMmuhGkN
4wMdZbGVMmwft8GdROg58vIecPWiwCiJlEV1wr/S+ucJ9+32DtOSb8b1mtPFvIr9c4wbtagY4thP
7lttIdNap5F8k/2SA1vIV0YDyWYR0wVjagmc5JDMLgKMKIY92e1NgjMyKN2cG3BAVSgz3NZy/Lef
B3ipCqT9T8CDRf+dwFysYV8H2CtK3w1SlNxnN/2TgBwm+hsO3tA8lEirCwNPcbAf82VtgSx8aUHL
xOApxuJWCt/0huY3yNP3urrz8/sm+dX6L+yGsdutWuyvdmuudMTmuriOq4dSvIUil43rk/ERCwfe
C1cnt7LmJxKdtqJzp/AzPFfZppSeJeQ46ZNaOOFruPv5G19WzQ2Dy8asADK4kZHu/vUbR3ksT2MV
RvcZZ3sNEvHc3IzDFyu29afpRd/km5ga6eQIoiu9kkcEgIqyVPUXto72mN7X7yQiXBnTvJJ8ndLz
mEw6evD5NNLmv45pCg1z9IssYjObLbyZI23D+8yk/BMsqcsBnU1v2psZoNg+K+vxoD0Yf0gkuDKK
y/Pe11GcrXdpPSWWVQFtxw8NeZdImR7t2QNPqHziOqr+pXEALdBwRy9a5Q/MHivc0UUwX8SXlGPG
GxSQ5bVbgTJ/95+ezdnvFYjctqe+iO5LNiiH5PM3456DqOSdVt195vlrkXQGYPu3IcaiQ28u0Z4n
+XbaWI8TNavI3YQ7vfQw8mAXxfl15aFdnkMMXeJHk3TWMMTfZxNITNJMh9US3Yswk+3046QuhRO5
q24QryaMGqOHkoVCK+FbdAzpY+JwRAkqfzTxRiUhpVosKtiCql3pjvxu/SqvVEPU+dZ0/vwoWEEN
03V0v+c2cevUqoaWQSQ1McEZKz/Y+diKG0cYtsZ4D53WVanuTPdkCtDFpipOpiy9mYGjCqKNcR2a
iPq2HH5kbH/TugOqXHtFuhEGdC03WjFHxcrlvi33U3Co0nsD3H9zjO8CG+ao0wl/TtlaGNh/XB4N
muqfn/+nbPmnr3c2dcI0tU6l3/P8T+uyd1LMkYhlTFuNV7zA+hsw/DZ2RWjK6rrCs+nmb6et8Qw5
zSnccfTG33hHxsEzjUf1XoHC6nabNl/oL3CXWN9yWxRgJ5BI5c8QhRDf3jUJlHIhgWdFgpjFhV7n
poXN5evsryK/sIxRghl73xjrVPOoOlBDGl6YeRnpPh9G4Fh7TqpIDQCYUoR4AsGLCrchT75CjPun
20y2tRlu0f2Yt7r78yO+VKaejW+ulvyziWlRr43lIEf38yHXzXtHhKYYrYWXfuffyXd3d2TqtHAN
LcRikGcdMs+ue+mVi5rM2SjOJ5olBEpk8pSSdXinEM21hwelDfccWaff8sGi7rgIPJykmADAaXFQ
3Ze32ip+BOFZho994JI4aIgUbFYaPDYcTdZughAXzNTrwiWuy4QhfqXr+O1u889ve24oT4Q2qPSU
Z9dIzgBwBo9zues/AmUTIKxx2Cu38lo21k267Hh12Vh1hxTf9f8h7T2WW8e6LtsnQgS86cLRkxIp
30Ho6BzBg/AA8fQ1oKy4dZLSTdYf1chGfiYEAhsba68155jDtlzXi2wHOeLG0/xpP/37iq5emKS7
zIkwXFGyqp6CHZ4OqbqXzBWFiZ/vwkUOpZyTJN2X3G2fpCdEmV+RYf+Pl3H1sTH0wTIAKSenYAcL
5oHk4NhRPy9PFomAMURiyGxhtwbL7mLm2ulHYXVrfv5Dy4f3zlBUFe0tLKBr6a1OK0ovNO4EoxfN
TycPTBH5bqpdkljIAqvt5kFdGqv//uVY/L7vyDQ9+d4zlyVZ8lqFrNRCAhxJik9j7Y3SVq6PpfmO
ETc+u9KscvWAuwaTHSAeouFy1J96QHRP2aHd4IJG91IGTlQ9x/09G3TBokH/QhZPuWChoyTTScJC
Sfx2kZirWq2PEGfMyUFfIJAhEjlDmrjFn0u5yX+gHCvBhvkAouA3/8MG0fYbm2Fs2TXk+XZvmgSw
wDZaheOiP691A8WO9ZRwNv51DtZot/Jt8i4Regk/ZaGKrpK6KLKi1BVI5BwW5HKW47o0vFx8MDqv
sTZtse20dVc+mwYfbBdXEdGvAQfiAXimS9lv1Qe9cEdhYXHFwmJSbuxmP9UT/7r7V2dgRe7btGm0
+NT6bCCofmuNJIdp3yhrDhiRRIIRuS7GOnjicCw5ZD8iXwJAiTpPy92E0DhgeohyiYWrRS+qfE70
nEIDGMt3t7oc39WxM9H1r6Vy9Wm4mGJ7TjojPjUm4ezOSIbPU0uea3ykM9ptx2gBFjEgY6dARWoL
b7C9m+q1m3xZ3AcXfzJcYUHVsxSDGxub9kOx+K8ru/ooBMV4MWJZiU9DySIEeAEn1FYFDw11iLun
/chFJ0SgBUfrmZaI1Jy68zE6rywJR4gT/pHvhtd0d96RF1/9UQlNfpRXxScI8f4TjFEdgxuHc1T4
4uTr/eISbSLycUsnP5QMTTirpXYLhzR0UxiJtghMY3gSS6yUSwttw/98KjY/B0xTwDNmWtA1Ksjq
U2nKGzM+Ecvb6TPMpybZyiXb27IeLXE/CPve5JDJxBrtK/PyYZkybCLg6j1zcfx1RDPj+FeROMAs
VMwXbPgIYt+Si5M2uzCdP1gPieUkG2Sqr7f6Pj+csw1DFokAN3UqwG/YM/Oi9mLS1PGpR7Gng6/1
zcsyy/xE2ZaZX7drUm1N3bWsXcDR2XAreM3E+PX4Nl3pAaxJ75GYGP9R+bzSXiz2pNtKNWKiBYF/
cr3KCON4kABUKvOIIIFhg+eY5ar5E22m8Gh8TUuTnaWchN/RuMa2/N+b6nfTCg/or1/4dQf+qlGK
MmmrROjiEyq4UsGRug3UjYriT1/y286qP2gvFyZt/YaG1yghiXFITg0LN2VvPM99vjZxeov8Rk/f
loE3lLsyWWrZ4hJ+aMVakN9i8xAWh7HzNW8WE+Jzwy2v2sEzWSA14j9hyb9dzitDsGfh5S1a1U9V
GKpmJlLI9hVi2662ginQUrUeiphILYSNd1DDaMo549Lksz0uGnFDJ+Gjcycv9/vUS0pfQHMo2uZ0
41ZL3/tP3Oq/LuT6zW8M/ZwVJXsS7iTV4bADbttp3Nl2AiqU9++WROHmn7yq/UpFDyVz/pOEC0Kp
888LeADr+GGmjBN3e7O7/N10Pi+n//Mbvx7GX8upJcY7KrVzfOKpMm1ZDwAnn8M30xXep+Xkwghj
Elh8BoqXzNF4ikPEJWUKSS5GghPK0W/0IpUbN/26Q6BOgTidkzw+JfQimA2xb6ggcztnLn9rVK8e
mirrl0Z2FexhQjnbfd4eFFCw4xE2OxE3YDJpUFYfIkRiVqryaMm+DDBTX4QJgrDbeQTflalXN/Gq
xBOtAudTzFMbnGJV30UfIO6c3hk/VZ+9b4HP66bc7OeVQm8HlCnizG+2lqydIjM1z4jFfcVXYvfy
OC1nFw+Oyz/GPDC9pdf4rq+af+Vff/HqV9a5JipRUkb0boKF6qCYD/2sd9rfwLhrvgTigdGtZdr6
02UnPUN1xbhBe8zvdwREp1qNaRat9SG8OVtE7fdDoYm9TMTyNrverufrsSAU0My7OZwr1f2o9fDY
kDqDsiCiWKmW2gFUH61fKSbzoyCom77qfRl7mvg8wuXEH0ddx5DDcirKzgqYItw0mQAeLwb0n7tD
RIKUnTImnR5La3lWFkbuD4i4Oh1h/iac/zuPtL9J3WbBr+po/mHCkkIP30zodtRlcFkHr+oqXNHj
EjlDal4tvmmQyNqHKXYy0bsYxzFf17rP92TM1lO6LJDUU+SiMmm7R4UERvQ5L9Vqehp3VXowSKFJ
0HZrUBAr/yJ9qIQ6GHfkXeXGoir8btrUl/eBiwzvsvapNTfn6qCbS7NZmhGJsIvbdN3vpKl5fcC8
xGk7H/Ove9xiGxRtWRjRKTMXCl8VzqGficwtcyqk+rWTbMV1AelFQ67N7/LQYUzPUHdb0VYfmhfh
fpgVQJ41dZy+dyQlzllHAKud//6CfoHCrxopGIFlyPcEZ3CxV3228tLBGplE1vHLGHotWsT19IK7
p2yWifrE07YirxAe4019mH6dxRcQZ/Kd8mbca0QSExiZbjEvRkSVvU5s0dNMpypLZPF0D/1hKWzT
zv/vK/6xOJbprvP68QKq4tWbp+f1RZDJCzvpOyp5A4AR0RiTV62zA/MhCnfI2vJHcpRlu34yDzrj
rXttfXbZ/ZLRybE0UIj++u+L+mHExvWYtNrg7pro8a9uo3WRpSrV4/iknOiU6DRpaCZJi1y+v3zG
T9DxOcydW2DjHtUhWNMeBMjB2F8OFE7QCjAUaNka0B4ZeHHvnK1V39gNhVi4iEy3fP8n4uN/boxl
kbI8RYUUQmhj10dhs9caObDUGI4+xAlb+bA+KpyBdp66NTGw8LKW0bvyWbXe9H5e5byu0C9LR1yG
p1i6cUL7zuXkYlQaqlh1FWAF10F9Yh6PRmSI8emyNtf1a4EmHJE2zTzLuWDw6H514lLEHvikPna7
/LFm2lBiM8Z39l7slciZpHVNY/rlctkniFd+t58yYMMVluJxVWOzb0ik9kyk6HcShtnZmHLrXfqh
50rOoIx3UMPnipLx3x0zUxv1pk0v8Ul/Oz/l+4pQmT/sq0W8uCB7xt8VbnibxMfwvt3IDwUJlJYd
JSuO5QEjIPSmREIxDsoc9cVam77+XKQLQlBHPKj5S/anwt9TOOMNWdh36d983y3aLvrsDCVO9N9X
LfV9rqvJQNEzEsAQugmBZWgyiCNGoGvZMdMR4+V87A/NW3bAoFxY/pBST29isnXKtWL6Ubdvk4N+
Zz6IvxPCT947P653xFhfSEjQbVViN34es9Tu1ec8ub/x6v3QITTIFiBcZPZUm9eHNEGWckFVhegE
VNc6yURXdbMSQCGcHN7HoYhgaa6KO0oCog5aO8IYTXhP4YMVruI7WXOk49204AnAnkrzN7G3Bd0O
qa8e09IFGAMFU15mZ9AA9n9f+dedvd57DUtDkMeYmyHQVW3f487u2rqNT4w2Gq6Mzy41ns6ZzL7s
03X6eLnDawWPad4kSPTNfMNwO7zKL+Z2ZqiSUCRtqOG+lFFefWOj/WmEgAYNCpMosqRR6l0tjFIb
S0GyotNX0o5grBKQ6xJR4G7E4kjcvtjmG3lRbNM9vZPJRWBelCuEzBMg3JGV7ceDFySeFSGGKD6j
wBPpHHFQfLculEZObbrd7+4kPxMWpP0xKucc2BNtPxKVaIIOy1s123d0LivdIjQDCQ9tv2/v51Cd
BzGQqugkLlLDJWVTOwG/owEFa6NZx0+77jN/786LofUF/dANnqIeBG3drqMnAnKydFk1q7hdVbEn
w2VkOgcyG822Nx+8drcmOD/W/n9f7ZXUJhjF1NAqrjZkMXfzHPkyuAWYMqLE3ko8/uQMIDV4uyin
mu4Kcb6WLag+om22PxYK0QhmzIl03iLH92QjbvSQseZRE32ZUAISo24pO/WfukPUm9xiKCNkkV1t
JTi6m1I0yDAl7iPPvZoEnTRdDnB5smQ7NMcRUc6binwkWJ9NhwQF0QMMzJjGPu9q/Lhk/yh+Xjuz
UKzZiaPbmC5cXE0AxexG6jLSFgMUdn7P/fmF8WjJ60DQE6WmvpnI5QHuAByIgYDsDrTLSICnBxqi
o6bE5cBImg0C7mqPHgd3aagtFWTtZKseLXZdP/GE1flGXfAdL/K15P6/O/I1BPrrRNlM08Usu3xO
nw0WdbgxlvMRMttYu/M2vdOejD+ETy60W83m+Uvz750FPBYaMYTcZER/o5SllzoOe02A+r7SCcn6
bSwpl1zzYOQ40+qFdVsYJn77k+YshOYLYmIogGh4NWDI01IYq6nWj/ks6lA+ZZRYSPgimeitxk+k
u6xbn4WTpB/l4ITrQtVp8nli45MOJAPEdPXyKNRzqreFOmIVAqutVxbFUJmq3lTwsIXXCTebhNN8
AHF15h8RJVC4ioRXoXQrk/Q5XkliCXfxI1+l3jZ4QzgCyohZXDQVMZw1TC1pswieU3EL0cYFOg6p
G1PxytBOEctAiV/GcZXGi2Q4tKABTXrSe1Xb1jSnFXQm85zEWlDHi/SESTjMnudD5nDeZXBirZco
3k3DoyIvUNPacoz/dKRH1r+E0l1tbox4LQ53VbDKYM7md0n8u7gl8v4uE5ofg8F0nMLYNL8J+cOx
qnpTnPQjTPIuO0ULNm+SRRxpk3ocR+MNwOnLPr+XB3jFlTNuTWnRW4vslRbyfaj48Vv7S5KXxj3J
OiGvK+TUwY7y5eVU+U2wqHqnvw9+DdEC79htfeH3/vJ8+ciBabtygP62cPM4Ko0hYJEMjojQh+k0
IByyuKLeCXaZ6lnxdsKeQeQbdHzRHXsiXMmuqfRnKd9N9ITHaRtEK61aY39Mkyfg7RmuyJdiD/5r
Q3n+2O7UiX3AH9MFgJe+9ONi15jrfjgk00MtvxB+A5tI6w/GtNCDRaauA32Rl6uIzx6s2ZvBz+q3
4/rXT6Zw4dsEp+aa0GXkRmhIgc5PXhtoU3ghKodOQrnS7+V4ZUZOzomcTbCwy8JWz06euUhzSmKM
YGXSQwhtzlsgTBgRT+QB+eyQtScs1I3YPcs9KX1wIeC/OOXb5dQfL25AhenXRxFI4uJmaOC3IdfV
j7k6nMVZnA+YQ/Vj4zHdgRJGgrBOLeZO5wPT26LwDR2fGVbAZUecz976PLf3Fwzk9XpI/MhAa2Dj
kFj8d6WFied6QzQ5V2DRoLsHh+ZbK/xiImLKzmft67XwGgG4rC8JvkZthQ5s3z2DgE12oWi3BuRC
P+QzErpN/55oRxOehOorBEaXe8S2WbBLit7pYjrlEDvpNE8HbWW8Wg/BI/oPMbhL+BTl4NWDXX55
U+lciPqmiMBfuGbn9rJnpHPOxQQ34QS6tVc5xtjR+2uZLsV6yWE/Ep5b8LR3ASI2HPwQtS52qdnm
AVARVv2OAR9SheoDfue0r1ai294TIHXxrNrfsnmC6mJCRzTGBF/cT1fqhzBgUvcYsoghrk+CEakI
YI0kT2DKTXMWDI8SWSDiKT3bRbqE3EzMJAk7L6buTfca45yPbqWNNo5Ruv18XyHuRuYJ3dpltq/Y
EoAIG1hJv+CeLeXNOXUslLCv8o12qPat1P/3U7xu99dFnPSTkGlHtMeXeDW+ME3ncwB4pIkdevtl
R7C5U4EOjmzlAeDvQnGn7fl9jndAnfYqys9i/n5R9oha6BKAEx6Z8MHwbN2PMvJLuGwbIHluuVc3
4BtmkaenKS7yj0KdYbQXsMUf3e8U9doSnVznnqMZrZ9KTnlLlmX88D0FTGbqCvId5XuwsHQJjAZU
m3YEwzzLQnik72RMCQyFWWX9I6pzxXhkKnXBwYqUEOYlK+HsQ0ChPxwkaz6ipFsECXzmxWgwAV60
8u+OsR0Pitax6YitrxYnPEDDW3Ii4GvguboT6p/PCZESHu7QVSqf9CIl2I4iMa9L4Sn67DTncmCF
R9xxVCrhIibgeM4XOp0j2DR40QE2m3gnnyftoTQ3hFcBMMP2FBxvHV2l75ameUGg5mOkDuX0m2fP
aibRqAVdPYaftF1CCclyRfDwW5M89yqQBunVYtEGyJkiaARrcAHndF2BzTzV1U6FX1MyBW7kVyV6
71Vnah3tF5/yjUV/67yCFXPe0mwEFymfuldqTqJlUTyz6XJ2l/JFR1SA5BINlILRQ+bJLUObci/M
BQqQCPi7kGodUyP7CA2ujei0mJxpcppmGdMHiO9CckSU8YNqGtZU708bU93Lxrbt/AsnrPoU6o6s
ECvGhI18xfgZlK+EUtJaBzCpWAsXm+2SdK6zzvfgyUju2ogNZG1oz2VLF6omAQeWt2a3r7JhG80h
ipb4vQXVRtrIabJ7yZ7oQ9G8c6TH4k9L0kK5SH8RScTRX+huHdS/tUd4WDwl9BWmbtImuaoQC7M/
px3T1iO2W3iz6VN4DDfJA+tRq9f6/UBUiOxh+9EdTdtxJ5r0Lg1P9WULvhGUta54IZAqbOTpstf8
nuS3aMGuNKFhNn0Lep66TyVM7fq6vMWb/S6Yvbr2q++abhXpuSYd/MgXg68ZDb2QfXnyc3VtNATY
ELK9QaUMH69oTwR3VCMcwQRRmt8QufgePbWf2ZGnbX1Kpjt9joPbrPRnkq/OlccTUwGZnjCCD7C5
jU1K4ubTVNnSY4pCTbabVbmm5+YK24YkLb4b1aq5NUr9Di6af6FMB5ODsciZYS5T/jqpWEE96joG
F8BFkbVIpWWC9wEE0NP0nDuoDGLVvcTbHnJs7cxwDSeuF2e4tU8F/35Qb2z10tdo619HmPl6aKTO
CH0alNcKy6rQdZwuln4kPwwAbcZpIC82RJZa1c6Y9heygi5U/C8Uc/m6B30C56AAQbrQmqUib4Xz
wSAG17HSIzUIZ3XNlckbXULKW2NRKRrwkm6jnWpx24sM78uXSGardTMpsWmII82ubRVW18SsXuQE
ro65n1eGR+qKVs75d7giIB+LfjStWhLXx/QlHDzulHonSe+hlS/zeIubvaqUpVIgrj9JjgLzDjub
YJeU1fOQFuj3wnSMu2FzYUpDXHLi0O/XGOr20RzaWFXPWrIXL1uhOFbIx8QL8K/cbstH2HF2LpPT
Vz1q+KUT0+sTD0xdK4Cs+91wslIVFEEC0VmYYCkjRqKlzPHp3GesSERv2YMaPGgUt+Fm0FVPemK7
vC3j/T6Ym58i0cQ6fWaQKV9fub9XldmW1iSYcz0YLJAx+rKKwhpFBMIRj82m95VbyFt5fhe/rZy/
/uZV40QI9VCRK1bOZTFTgzHPQRUqVhdpIOjAJgRI88QP65hSJo8eWbheCj3deJAoKlAu3ag8f9r0
GFbIJJ+htudj/u/XKp+/7ZXIDRgcyZfcBKQySqe55BtnQBrh4dlu5JIUtx3X+Q25zvVLLUE1naNE
LMuiGYAY+KqFx3laiat0yo4IZLXyIRlPiVjbzKHi2IFU5yYnaDC13X4al7e2+DMUB5QbOhHNjr4s
ABcRf+z89w259kZ8u6RrHYE1mObQiNkxzt1J2VJgq5e3tKW46gw6/qs5XXx2lNPYIbI+CD4q/NBW
4VrMHVi7AE10L8oWeAWC1gMcq4EUexYe/vsqv3qbf62hb1d59dhqNVQCXZEzgMLhMu1deXqcBOJR
7QDMUAcdMo+9kjz2aS1c1rexsOSQ/bCIGR5yVGI/tr5tf5lStZWWijodHNpgnHVtU3M5+inShzja
0lcj5LcWU8E2Jyk5JN0+w75ToAshYJF8TIcSd5LeyVtMAreLfpvhb/P8mFtPZ+1OBOzVfzbDiuZs
qrqp4WXJA0ytUNwMyEBJV+0x7YOIX5jN6wQlK+e8QaaG/FAnKya2ZIP67eM58i7K78v5Qe1PUbEX
5b1avulo98qFaS4kOm8ltrv0RISmLWHxVOvEy+mg4EGqiJP6Mo/ZGQ0xRfNN8XUiAa9CnHMhg6ko
7+XqV5WkbssJKWjeY/6LwgIm7JPdokP1T2IOv9VLMN0nJGIYnjgg940JzRtUR7i8GASvS8qzwNhy
XOv6ZGdTaVvEg1zW+EObuwa5mmJHvXueEJNYvi55Rec2xloNXGN4ncD/hsuh8ophqd2Yt3znXLAl
Uv3A/rQMUZeuR4VS0nSJbuQ0ynLOhFvj4Z/8CSIc0GGyLwCxYiJkvgREocwnqlvm4x/35L8v4Gp/
NKSznpoSFyDf9268rBYE9gF4MxkxJyQb3ZKhffU4/3qXRHjCMjYECfkS0CzK9H9vgdE49eJZoDPY
Zk4q3E3aRybku1gvnQind+PQ0nDqeiNwQE1V0zEfQhDsfnxnaqEd0ho2DtbT9A4ZswyJTRXW1R3Z
IL5047l8T+jgrIVYDkqtqUIJvmZICk2axWOqa0dFZ0K0TSDIt4JPa8KbQM5LSzlZCJNbDR6lAEU9
seXbViRWjZ66Y9TL7KFLl3FSz+qyonKratuV/qXfFYELJRGBzkk3FwGi53fS7VXZ5odE8uKicopz
eGk51nMcPRvLCjQ7wv9H677c07/nWB0GWJndhmOVsCA/KfCV+xHxekxF7xuAU5GqUuIf5U2KEzGy
Dcjau5HWKrN3G3Bpsx/lU9D9Ngw2esKq/2c75fx0Z1YCw/iZ48oN/PfT7fj+F1N3UUl9xVtrcR7y
xHfknUTiwrZ8CtGuzicf8t/Jjftz09c1L56rxUWROKMDyG9jRnX1hbOGSlOEYFSPY7WM6WLoG1PY
U5U3kI6cDqwFM1aEfb1TqR4hIeP7VLix6CIdJSrbtbobnffvU5v5diiGylmVb691/XajsVAKaeJ6
xMVlHb6PdH+P9V1Lt7SRVrQqCLxZlqC/vNZD7Yptgsg1FbM8eonXfnTqP83v9AGTvwLkVsJU2t2h
MKvs861M3J+Ozv+60KtdoL8IQ5XJXKj8BjCFOVj3FDlEmVzCVaw9c2id6YgaRzNf4lJk/HoUnJ7a
7q3m8N9L6Ptcjntm0OyFWYbh9xtxQDYujaYqncbRg0y9l0vqGd06N19McRWoqt0Jd1KEDsUtWV+n
zum/xkbVn/6Z50sH7MUAHgq2m3YmrxxErXPsSZN3rj1N3pikid1Y8tfujrk44GSCmVAhTtj4NnFm
uQeTUUrZUZnNKBTl7Ue5SoIVLVpD9s4L9eH8gSjUjTaJ6WoOaLM828pbRPIbbXW+oZu43s7/99XM
1R2nNqqFqzdAbvW6tRKBlJ5VfqQbzPglHG391XCMBeiMiUHHrS39/+dvIr6BGDRL7q4Oi7XeaudQ
DzJe+ij3u71Y2X3gohMWHs+rwqu1U7G7hTSTrpU///xSuNEgWGfJyrVrtVabgszAMj+K9/Ka9tdW
gy5Iah/eCEA2v2PyHYAQEH9p+UmFu9Qp2iU9KbTZsZc/0g5lS5+bOQ9adAhpAgJW54O0m9BX1ffR
u/ogBBvynUvZ4/jFdKFEUo+giDOcUwR2Otli6EeKN4Vb8084LnXNvVR+2Lvw9ZLBVp9o0vCqY6In
pa7F9OPTHs1lag94tzRUhK2Se7Rzac2EaJWJxhUWUbBpOBmQ63t+jIjyY2IeUY4gR76reo//WUgm
mxc/kA+yyflUMllXl3W0LFQCc1EyEaXglMJS6ldNfSqKIyw/Iplqhcvp7ihsknvg+g2tfgencznD
CoQ/EjL8ZhMyChPqN0t57tDJkNo90JaZhvu2X51vBWzqV43bf54c3XdGwqqExueqnNbDtmqnIsug
amN0M5plgRZRlnZTu57g4KXbrHqNlfXEhKXV/pjNR6n/kRECdM2TNFVuyrIWdHKS7oSYpndvQ6dJ
Obf0mGWr2mnyvdzYMlbZ0eXDbEyumHzE3UEnGKtYKrhc0KEo5BTYZE1kuHzovXTOiPsZlSadPEdF
OiKT9yB/aP3RaP3pzYheJsSPBoFxHe94kVdrlS9urkd2nw98TFIMk3+gpS3jW9kh6k83a5ayMgaj
RNSvJXkKjtxwyrXsWHnmApeBThYAYnxzUxk+1lw5Xytoifq5SYcMWFC24OtyWI8igCDgUi5mlly/
I3cdQXBYsOhW8MHzEZqX9gsmKIteRgx8OaXmWtYOMdjW9Heq/kqtxk75ZufGpyS/Xfr/C1Xk9Tj8
ax1QDWKYZZcnE+CqjUZnsCjbRM+OErODZIlqv/mc/PLO+jX+ms/jSv5p3TOT9W/ar66aAv/8ZSqE
eSw+B7Bd7Vhx1pWWmhscOz/D93LFi3jIniO4Znt9mfq3IDrXX9dvf+6qKjIkIWqMyszoe0R3s6V6
vrdIN7xK3kiiLTicd33Fk3THJDej8lNteVukrM3f8L+Ko/99Fei6+GLRIb/uvnRB2IvNaGWkTEgv
KTzSaSkOGDrC++bx/Gb96iwPcDQjheQ3Qbezxiur3AlGCXGsaFHNO/kVMME7EZzwedDjkeJCLsKC
zkDzHLJsbI5IbC7CaxzZgwnaZN+DXC/dziKR3U4P7FKt7tzmvV+3eP75YaaiKPI/qVtX+0nfikkn
t3x/1IW5zklumIWCKA2kiuAUBwx5DqDFSbc9TAXFQfIwUqLzKmury+ZWOXAtXLy+mGurtRyce6tv
e8KUQ6+WtzB2I3OZaX9kFhh9SdFrRKfXF2eA0b03MhyBnreLUMgOMp0OUNVsNFj8MoyXlO8Ufka7
Da1fwmem3rNV9eJBjezUhWqud5+K6uYGsVimF9RO8N5Vz8lN29OVM/nrB0EjAHREox4y5FVFIVS6
NVZDkx3TT2YmKxhQ468WY3jv5hwPJb8aVmK4arL9ROo5UVyLwQ/sZCkRaNUxbt/zKwJzHeYPyeOk
wI6yVWVX3iKWXXdI5qvU+AeHFq8zM92rNWACljMswUypBgiqmZMalGheABq91bd+Q9x9xtGeI9eS
jkNtOvjLhE9qAgehJcNfPv6kDROAdaPnxh///tb9fWHXmh+tGoVWa6KcEF+ijWhLW8tUOsDInlE2
6RIXCa39Y7oFRdL4BKIzvd8NpR38rhCwFOPvMd9J0i/AFFa7FBRHGZ8vtMpgcMLYaFTUS+sw8/qS
iMYFoRntXeqlO9p5jtEduw9LW6vS5lib93o4A58DZ5rNis1JpU0s85KGEQK3Pxytz6limzI9flfL
X0qkIWfeEafmKAk6mPHUYWzvwvaQ9zuz0IiH4y+Mn8IiWdfk6uqQYzOed2C5pnog0WfiXFy8VEq/
ktBONs2zWupOL+LozWQnVh8lsbTz4XNq30h2DgOu97IeL3C7z+RnsE2En0W0vMipLZv2bYPItRz/
a7HQagF6QtYqU9Wr7V/HQdW1RZwfR1IGfNm78DJqLjWeHProFtUO6eU98SdqMQ/Y+S5wH1QBxL2Z
4frSm6UBhdSBR0QGszDcm2f3bPrC74r4HkR1t4R015qQfy5XoVRCxqXP56J/H6qtti5lPaemv3SP
U00yWIyIihA8sqimXR7uBOs9SrcgF+a1FGEM86toPk/SP4hAj1PQESpSl89ts1G71VDMhjYvEbxe
vs8ymm+6aFMpWvHdWaRHPgq7JHMKa2tqi5SPEooFex7gn7e39krpSwZ29UkivOD//LKrY6clSGoQ
dzwIkB5Lw1gXwb0YrYL67izvBovFukElN2lP5qdEZ05cB9m+Ujd8Ow3RBW80439GNk+HSCqSV4b+
MOzyaTFZ9xYGAHN+ZnO6xLggV8UKtpwM895WkAtla1lG72sjPa01P7z4BBtQKnNGq4M9hlld8PPy
PqvIUmy8QbIvNELRUI5Ihj+ZiQ9k2FE46f75ZPzJDCcniFVbWSNxQUtgZOvkniSYF7yg5EyOw7Ka
3DZZyNoiFjZCv+wx6CX0s96Y0usZptB9pc9h1MANSUtIxntleO2RA559DNRj60q30gd/Ojr967Zf
rX+x0UOhhbxzFDkrg41CbJt75ar0Ix/xaK0eEvDHwQMjq4t3yVD5gz18rVXOI35q2tD/ZMKaGSDf
SkG6Pvt/W+lXhVIRnNW2UcyEEmUe1SR+j5ZER6kPW7YSUkeMP8TmkDEaKGAke6zuQLCL53SbHA2M
RmBmJ3ci7JV5WFCdVPQc4eXXPPImyPbiBUy6yhpV8Tvjsf/uWtx8R6++kp0oEToYhemRFPkyh1Fm
/WJiDXCr+LJO9CyaZGFIgLQYvtkV4lyDNoUtaQRtr3g9yeA1sOKSq+dlz3gr2qehtytEyfczTCz2
caqww+pnxos0NfDq3UEKiJVDJz2S20ey4bKxbnQ2rlu1/zwNVRLppM3dhGstPQPOIUk1PTlSmZPl
7hj++T47rxTrNRqe2jOiuk3b7jsuVDnmKgoRz0Bzm9niQxC4AemR3Y4Xokw2qvmaoEXR7mTLlTgm
yTf6bD9VgLNwXiTThgCxb4NFZehGXSHRbJ5sFQyNFJOk8XXAcT/lu5fiTkrUhcr8l7TJmVGkOdO4
NIZVV65z5sncUCmaN9Rb13Ul2/m6g39f19X+Zmp9WpRk7h6nw/SCTGC27Je+8UsQNrTVRh0F6OxR
koDw2vU7zJQLACpKbeyBerFCgnErG/OnURZdGmsGXhgcva9l/GHaGnXc8IYFb4NX7ZUl737vof9U
9q2HXnyNgIi59OWZs6T/3+/Ij59dHFEKSibiXvHE/Ps7lgySGWXyOT8KABY+eo73l+FdFqGOaKqj
uH27zD4isl/1BcGBivnQdK96vKjCZYBwCxA2JgE70yiKlpEp2dkIt4Tl1AGm901SC6rZ4nHjkued
8PoD9fclX80n9WY+cSRVfoyfcJEwZkr39W8M8XoB/nEpIHlCfk5fHic/PgDLk8olIX1RvQjcWl4K
xb4aT3W6nqZVKt6V8iLh/yrwubKL7hCdv6om6MX9QArtjbf3p9Gq9velX1XEYTIUgmxl+fEr70Da
WSope2fQbBpTZ3zjl/2wI94d99MltYtsd365vCi6DfCInd4Ut11zn2p/SOkMVnG5IpngVmuDDKyf
7i6+PUNVNQWZyVVh01byRUyCgaJd9Ue+NtZaVl8msunpmdvi+U6fdlr4ruYeVe+kJ+goB1z9d8os
OBNm/ZYALJpmXfWQBnuF4Yl2BN6r1as8P2kILtFX0SeWsYOeCVbEMoHswzPX1vm1Qjw3jCguOnEj
S8D1uyNG1rLeZdavM16QPsOD+iapT+fJQ1w8ksDXuKhxyZHNkRA0pDU4Bppy9DredOxArjarfTbZ
oeLqkTeoW8N40WDpHUNnXJRP9RHGl3joPRrp94oTM8daZZ/wZYpyo6FtzyN3eNFlJBHi0sAeVnS/
lAYHOXr02VGf1R9t/VFIuyF6F7uFLHCWkSQHt1h4Fx1ReQr3k4zYDJR3D/NUnO7CYWMa/4u081iO
G0vT9q101B498OaP6V6kZRp6Eilqg6AoCd57XP3/gKopkWAGMdVTtZFEcxIHx3zmNTuvJ3s3VkZx
p+Y7t9pXB/Uai3dIkLBDQjIgZ43QILwJqLT9k6msSxpxS38rpFdkSQjto99Q7aEgLbSlcNvQdsdw
skLL3Ado7a8D9SGh/VbaMuvnxsc/pW9n/CHOYRY0Wut/LZHJCVp0VjNIGhvQ+dqsBKAAMX56sFkA
za69J+2IHB1elfR7R07OcytcA5atEA7JljpqdI/Wau4UO1fMefeJJsFTaypO0JacYsGu2LVb5dB9
M4Klu0/uBSTvFxhsj9J4WEVgxVSvimALn+jzU+nsIa4jj03D4ZzeXKXofV07fAQNIjGIxm1x09yT
vC71XQWgA+mNnzpraz921WeVwM4UJHn+vwY3xk39BsRTWbnmhSHninpJEhk/t1dBDYhk6YerQN3J
hF6R+9TmCN8tI2cp3iu3wq2+UU8ejQ8q285B9K+z5hJ314GYINjGp89nRz1/qvz+gJMOs1p2si/F
cXwHUGvlXw0rZaUBmEiPsnLvDS9udleQLpvrGv5ys/bQgMMWDEVxYywNYGEMXhW+re+vKMqkTwPo
JHZ5C/Fy0VNdDkirbrXsa+PcGf660pZec0FF4/NnOH9VvpnkSWnUia3B9bqEDJX807puMSsqKdji
yq00G7Hd5d5e9vaudmrNY49CpHMnOF/KbkP0TNSITuOLgoA5SjkQ/QP9JghuVDiD2Cjr1VUT39Uk
V59/4rNrkrDCgOszOj5NA4vIq6pXRdq77IVlYaC7BnAdO3my+YP16BcrSLktrnxQWElriDI+H18e
g4fpTT2CA4H1o9rxQT6z91rLcawgvjMpRAIe9ZbhPhPgq+xC+VCrV6KGit/ORdSwWGrA3tPFVWW7
y+SWf7zPXILVpx54bV9v2n7uKh6v2g+fTRt7wETSlBsmgY9QeqXmVaS5FTYP5k+qrLJ30eX7Rn0c
5LUWXxrZWsKXPgCdss76JaDpWh3ZSYW7jNydgVgOmeNToJ1S8Hvppuu2BanhTOf1/CskggabNxqC
T6/jwogjzCyJDS1kwx6kFd1WqNMU8fKtpuyo+y3pKKyddDWEB0XazAr4TMVCXsNl680HmBz2WmAE
phGQlyoEiLSpUETA3ZFwHorec77LQQYtUJdxV3NMldmRJ4e6ZOYhFjiM3N4C/Iuvul35w9GWGHJS
lFvDPP+a32eXc4TAKT5gfGAQecSQyD5SkJpWLVtFTWshKKI7dDnr9KbWEFJaGulDG5wU2pMhZrgh
QQywmGCjjyFCtym1ZS4AQlsr0boaLvL8Eke3ql9R4oj6paAtCnHnZT8rd4N8uLuaIxOeS7XegAjh
lr0//vOg9vKqAgsHohRhyp50b51/7ZEaGv1VcIHcjEI4QM87Ckeglb9Q9HtW8d8ESvv5lp+quP2a
PRIJar7mKJs5CR/Nostrp6/pdSdPCode4Fyb7WNZH8MISt9FnR7E6ig+15feSrvKIdKra/Sbhivk
rmX5qq62+nATB4+Ieyf+JdTYsNhjTOuv3Fmn5bOzBnZZBSlAdvqh96KG1CFRiA7ucm1RZnbSHfBe
hToA3yL4AhwOOqsYwM09gLNwAfmggtJhGYgcyS7q8VKgsbf4s2//Xy/d/3N/pDe/DqDy3//N31/S
bCR5etXkr/++9F+KtEx/Vv89/thf3/b+h/59nf1I7qvix4/q8jmbfue7H+T3/zn+6rl6fvcXFF99
fAjrH0V/96Oso+p1ED7p+J3/2y/+48frb3nosx//+uMlrRPs2u5+uH6a/PHnl3bf//XHqBbxX29/
/Z9fu3qO+bGNH/jT7/7xXFb/+gM7PvOf8piJ4OtIbxDy4R//aH+MX0KU+Z+0KfVXF4zxS5zxSVpU
3vhT8j9V6CYYQej01gwS3D/+Uab169dk6Z8Grxbdbzpu6Mjr8h//88HevaHfb+wfwBZuUj+pSkYd
T8DfNwkKleDmMO/lP5TwOTYmSx757l5wnViwM+qSQNGSjb/3rkflLc1YwfhZ/i98bsei22djTs7G
Gux9KOWZYY/oV+EU3qpP5hFE5R4Jp235TYQeBehs5j6fe9BJJdCISsHy3E6wK60DbYpVVDETJ2rv
wWIf53KS2w9ZG1fQ6uWT2ehO20trmvDpVqhqE62sVkLd2Ci74vD6xxhPXfR3fNgFnaTF4PnHb/j1
r59876/v8hNLffn1x9ef+v130/Q55n/9gt/jvvm1b8Z1S63589O8fo5ff//1kZQOXtjrr+kAKlT3
5z/o9HvfjP5rHCOf41p+XDvGSMYadf1Hy+kpjFLPRCFHakaz8xLaYi4tA2mfyeUyojT3Zg//uVXe
bY0xJH6/TKGqIMxoAAci0HrtNbzNS9Bz8LHv0ex6D+D46O/1B30xLLVltPc3c8tz0m8cF8+oMkLD
GTlI1HKm6i6yWAraoKaajYTqqnmQ9wr+bOkyqxblM05ZK1TiLgV77DdXX/Oju8SbZlUf3GuwOHOf
ZRJFjJ8Fcyg4FaMuB2Xaaegt6g3q41VUnug2gIaDK7w0t/ldva0u/PWI8cBN8Et+xLRnC+jzAmnh
LSa5q5HuMNLeu01yOTLDhzme1CSgfP1ggOOwQsNVQKYOOilB5VWQ6f2QGHZwdLY+OnQvQEHjx3Ap
35eIUSytH6PF+WWjrf6TAwSVzt9jT/vwg9KjZZNXjm1ll52PVCVwp89X3Mcj6v0IkzzTiuOgbsNW
sDunhNOf3ZeOPNc+/rio348xfv3Nok4zKxF8aShP4n5MaUb21YuyV9bZ0trNteNe05D3O4jBeGvq
aCmuiq/6mm8GixwBh6dcaE5QV4IrR1Y2ZeKBlhfr/dADrvI0WqUJEtVBpZRLsc+xT3D3USXdx92I
WvC5EJrC7pMCS4tK3Cq1ZKI9qcvojsSPotI91A5W31Jl5wqVPDTI6GiLRyWkn5EWe0toNwGo8MEN
T6ZTqQgWQuSVa+NWkrAg7KRvcijdu279NXFG0INXfC1b86U39Cu5yS6KQX2JHANSbiycNAnNmL4f
GyO+QdukfSpkcStZ8WMWQnVR4iNiNk+tE31JBVVZfb4w3qeify773/M4JSa7eh5JudrptsOdESkF
RG2ks3Lti9dwyQzR7vPhzm6zsUBGe9gCb/wBT+e0UtU7vmknX8CoY0UtL+s7ckXKQdiKIHZF8o0Z
Ej6u86iiCYjr18O+GXxaDpKGpMi82LJs+TZ+htL0RaY1+s18iI/S0vjZ3IHrD1ftYY638HGOUeAV
NRmoNzBhhA3fb4zQi3PNDXrDzqEBNGCQFNTTPBxD9EWRP85M8BhVvd8YFgqKxgi/s9ggU85C2A1D
SmtStct1t4I+vqmweAIBIQB/cpNFCQlzJvyZYGrHaX2NF7lb6NQg1zt5vsCRPLWM6vD0iyrnr4sD
bjZr67FZ06HdZurMmh2DuOkjmhoYGphhJpD1SYlCHPABVTLmU3IfxfyL6OHq8PXzaZwgpX8909sx
JgGXFgSxLOidalNoIPlK9Ocotx47NKGjRsUZWcW5PjakVRLl35K8OjYDvjhjH7GFhaR2TbXyY2QO
ytCHJGHl4gKaG1x3Rd6lUXvnScheKJAbi0SxpXoO5Tzpp/DpQRhx2RPfs8uAp0/C4HDIPS01Vcn2
eWebEPMDHeA31jYyAoduuDVVJNH1UmUBOmm/LMRs1wQAYEL9CAmAtoGDkwYezyn1G8G6Tp3GVog0
i3TYBHiiO36Flm/uIZwpgrusQmFfqYBeI4UAWCvxAP38bUgfrxaLsgOLGikM2IjTqMEcwjjoey5n
ii3GS4zvAcrU32mZo3f+gAg6Wlbb/+OQkwUQWEKTeqlUnpJjtVMu8BvYjxqCUIZXaEzOrOiJWcTr
cnv3gJMtpPRgnhJBc+wmHfs3coO5kI7oo2CK8VUpSl8rN7jxJF6fJLYPkZrcSq3w4qbFV1c1qWJ7
8Opblz81rnlsGsVatBGdcFKhR8HFpLmI2ls59fy1Wcggz3tjE/YdheYOJXO1Up5jEZ6yB/l3XYXe
lRA0iEMTb8mYh+URyBOlB9HCdixhcYO8LRVl5hCZYBE/zIA8qdU0cd52YF29kx8qR9ETUTw0gRs0
UuBfuVrrHGJFRgwgB2fdVfEidR1r2URZWHyh8bno6Q3JTlcf+kBBHDZOMyTOExSGW3pNbse/uWnl
LEMv6x4TgAxujxGgj7J35w3dOgROeN2E5S5oLKT4VLkAYNPcmiYEiD52b5SwxdqahBuhrwrrLiNU
VkUVQ1eIBH2JZQZNHIg+e99CRN3pAHN/vhg/HHikCbAkNBgbOojB6QVSJjF7PSw1u6HpJwO/LG+r
fObE+5D9jGNQFgC/DXASisj7S0rODD2Lsl62B7RUKjpDahdtlfao6nM+6q8f9935PRlKfT+UYVSC
E5qCZJdhtkOV9NS16TEbANXHKKQFjvmQZtcpLgxZb31r5dgOC/wQrZXqAW0DpFplNY0DDy6CtJFH
wgNyvQIuqLZnYQ6h3pZxtTYt2J74GaXqz8GIdlV9Fw57JDnwBcT7rkIyBZaNjPxrg85VAxQuTsON
SGNfqNdylYGol9dib8Cmx9ih+SGEBcyramkasXfx+cv9WCch9kcUFglRvDUoD04O67bOGjHKSocb
W9oYoCwlmBzfRsnl6II+FUphs3rhZxbUqDzCxaApo13D5AZ1gzQwU7WT7Ti6lwyYdwZyPflMP/Tc
g42AdaDOBF0kVZMHi63GUvTB4A6VFuK+W1Go3nqr4gJARLwz9s123iPl3IMx3Bhu4VVCDev90qpa
13BU15Fs1+93ctLvYy3YdKgqfP7OxhX6bgVTQdOZQZnUGk3GKTs9UeWkaS1NtUNfWJZZhn7wLOLg
zBh0N7RRHFQbRfQnjxKXrhjrZWraGLdulKi8RsSDroYqXfLS5CK8kwwRUjE6DqV5qAT1e+XF21Y8
ee5/sEAJtVRdBj8yLpfJ5YRuXZCJQyPbxj23hLxMR/FD6MbLICYxR2Wt+ZrNKgGeeZNvB53mxCgw
JlGrYN4iN+6NUSjQgjw0MaT933yTmGVLUM94ocZIN5g8mztIcdYrjWPXiO26SXoNEHfz+RBnTlZe
jUZQTlwqfTDwK7PGLeVaFWwrDQ+dW67C0LtwQdeDvJ+5KM5tOQRJqOJykoy6zpM8Xy1rUQgtybTB
bJtLYdHdQyD7McTYZQ4/MY4MNyzYuVjpw0plDt8OOkn8+yjIVNfvJNviKDH1b6VSLT6fwg8Z1DiC
xq00YuMh0U3eUhYa9SBnnWUbPjma46G1/k2xboYhW6lhMPO+xsju3eYeB0PnRwSdp8Flmszh4BW1
NVi1ZRdtuFVAyirSsBvk6NbtmhLGFQp3OTJEnz/hBKrxGrLzxqiYwwugeDs9UoLOd7iYY9kebZR+
eh76H4izYkCQvwSnYo2I9c2wzNZIOCIzN2fXcGaz0U5QZWsUYMQXcPLIeRGTiEQUoBThSQFQUOs7
RylmQrxXQvV0Yt+OMlknvqU5tTqw1yKRrvFgRnghqsZGTQ384wwZ2ZqGAFdB/ROwXWeu3Kw5jcIk
9FHbJzPv6qUQ5ldR7cLZTMqVYPqXiuHVazcwb/K8uzV099mKXGfraOU3wSy+uWjSka8gkCMfXJKg
0EV9qdS/tanzqLTaTlVbZKrSU+9YyHOm5f2gpdCZHAGHgI7mv5jjRmuKeGlkw0suZl9gjgaQhawD
pSVaNzoxs9BcxnoWLlQPkcKyvKnd7Esch8ehgbwttEhxCX5gZ6mB5ZKeWyuUZn0ga6gjRrF10+Zm
sVTzauek7n1gBrem0u2qQNq4RfnTddzvepO6O8fSnruqURdgNDd1BzDcjPNDWg/2zCJ8D0d5XYQw
milSwH1XuHom6yCKmkh3VSc4dUQkCy+NkQxR8lF0NvrWgm1edBEm06HS7spEsx0l9taff4IzC3G0
/NGJc2k+6uYkCvWkptYS2ZRt0TwkUMsD9xRWN//JGNQMoZbRBJtG061hDJmikWuBLL+qOv9m6LK9
l0dfPh/mY9LKOWKY7Gnq3bQUjMlkdlgxS4IyWDby4WgLILP2w1m94M6y4Yicu6PHiZnuLZNn4aIZ
O4LTe6yEipGVvS/bOUGkvEatJ1jqD9pW32RbEPsg/mdGPHersUzxXtAkYqFpEaZKMgymfM6rxuVm
yZqDj4eAVon4GBkz0dZ4un94NomiBiAyqOuv9ac3td6yDfUq9yTJrnC2STbNod6M1ay5a+zM2iP4
plUJx4OIdXrJSEWtqpElOLY2dFsRtm+KiKvp+DMTd24YSzHpyGjUfD4U6CpHSlQ9c92Tq6VrMdTW
MeT68O+XTFh9b4eZHLZR0xoDwDvHHnAfQZVhFd1bd/nK2AKB777Oe7WfWw9vx5vsXKUT8sGITZK6
wSWDQvZbyneSfi9BVvt8Y33sIU0ebYxH3qyHSqhDGPwyhnd+psJF7x/yJs2wPPbalT/4t1afuw+O
DDsqERxra2ZxS+FeP3iqedG6hS1GUJ9FbXjoUCA0UxC6ThppqzBC/ThT17XXbcMScrymbqSIa0mI
6CP0Q4vuDsLMktFcmXr+rDUBLJ0eA3LZBVbXC/FMMHcurBq1QWRCAuiMrxHDm8f0q7zPPKOV7MgA
+gfZ3mxnu15nxpCJ3SAXw2qmujAu1jdjtKVTelEjSzZkhPC52iUAEP21qi2RUxrW5c3oezQ8ff7+
zmyAd2OOK+nNmFFl9GLjiJJtdKIt4GTQOcJBFefKDOdiYY5xgAzSyLb4YBWuRJFaa70okFcTMcpQ
+xZItXsbqVmhmLSjvQgGiPRtZn+f2QioWYxtRNR4cK+bHPujnFxQeOTWnYN4DJSvAtcWCzK/uP58
Hs+8u3cDTXZ4apZuKkidZuv9hYfaziDOSiuefxYibpTwWInTQ77GijkftEq3OyG+ci0LQGIFmjlf
isMXK8CByMLImoZGYlVLR0kfXG3Y0kBCyUMACOFRRfNWnpG+aNDZSuT/KcUcSp+bCX6UOcBYlNqL
yLMucynO//7sEEn8dctPG1tZoLU0QgrOP/F7Zq0U7MY+n/5z64tqGfkcmACdKZrsHSEeBbHEXuZ+
H+Et4BAhgZKCP1FY2sTYVyVg2pSZ4OVMJoQYHqg2CDFju3WSCTlNgBJmT/CVScJqkL4p8mXNe2gy
9EEePn/AM+vr7VDTGZTiVJD7vAxPgvqS5d4y8by5KTzzNAaaCvQqyElpBk7qUDmRk1bkOVfuwrwl
bsGkdOlt4BUtjL12BbXjpQIXbGBWN5OLfGwFko7jwUQBik4JSclklxLlSnpVJHRvSbdsHLYP3cm4
Sg4wJxC+abbKGr7M9WyIce6BFYxTRgk1tMWma6aXo1LqQ0UkxkggghgIvRW3cZ9DlEZtvCLUWppe
9qyaSLCqOUTSqjdxXfb8G6VOj7VqrsvauhRKBTastVHjPF6Cu2/wk2g3mlRdphVYq1RdSLWMtbaX
sSORjWlOFVrgroRwfCVciZF8aepRunSS/qbU9HUEKGIxFKHHv1jHXAwvS1m68jscvAUjtfVC/J4G
xpchqW6dxrmO9OZOKfBpFHQ67jQ2sX3KyIC0UoROIpXboQG0niEtgHxJxfQ6g7tUCmX3+fI8ExWS
Lv+eysk14naFZUQeVwilEA6Tzo40QPBdAN7JK16kutypGSZxoWzdfz7wmUMRzAFQGoMMglR9snTa
MNcHtzYDTI5QjqgRwC2Kfabd1jA7Ph/p3Cp9N9TkiO8z+oe1YwSndO1cNvChyoX4rJ3AiN5FP4dl
+CA9G8/xtX73+bhnn5BqH0YzMM4/lIcHclgvDikHdHhwBOFdQHfFc06dMdf1mWCZfyWcQANVg2Iq
/0/jDyVrgwKoVXByLuW9ujQOwcpBA2eBmAcEumYb33O3zRAWziwcUxvHUoEgUm+ZnNtJMoiRqyjB
CXPOC+ngb0cjjXAzhz4+/2wWEMvx8gSTOTncZNUJO60FbVAv/ef+p3sBCO8SCDQUrWW3VnHZvXbu
Zg+2MycMLZzfo5rvoysvQZpbGUc1v4pLhX7CcNHc5EuYI+vIjq7Q+lhnl+51PtOiPXNZvBt2ci/h
FVMJXaIoNg4KXU9jdph9snFfTdJAVMIkumDGWE6dNi08tdXqOCkVu0dITbb9vXtZrclvb13YXJ9v
gHNPA1gbioaOvZU1bYZZda+rjUMdBC2RpVy21HxmwpPXMPDD01BepLRPdPoBHUvEHzdWmCs2fMq1
QH42XBQHY2tucIVcff40Z1cie+2vscbHfRNx61FfdG7VUUdcZTv0ZoyL5DrdIgRF+b4ZFsOliiPX
7KhjxvfxCakkUft4BYa8H1U0pLroBiax2aBEe1Gh8YiDEN1FYasfnCs605v/5DlxrKRGD4b5g1RS
6wWDnPuCbLfUEvfZg7GBjAC8Ec90iBIP6Ols+llzrvG4+PCYbwad3ENDOHgOrWvFrusjSh2LpjQW
oafNvcNz+xqTor+ebXKaWBpIcVlTKc1t4IpWzkI5dvfKN+7/FZIo5Sq4i+KLikaMu0lnMhoEDT8+
I5kMFUEqPVQHp6oeWo2NadYkwckvYTDSYn+s3fImQqFTRQDDaNx00RuEHpVhaEtiEGwlTPlqCOtR
tVr9mgoKzIX8spLSL2EzlFu5dm0vAH6SKd5xaPWXsm9OqlrkC9lA0UwXA7QvQe5diJHwGIk52DiF
JkYcFrjKlfjjmIgqtM1QrxO5QyxmMNAIB4+yLAcTVPkQHFwcXz0Vz1qklyXFvK4HcWVo7k2cGDST
nWBbWmgiDzX2IuHQJnulrbJ90+X6qistYelp7V7uk8dcdx6TTHnUGmMrap209EsH4HqS+GtQ3/G6
dLSNlpDtxFiTm56+rzP3J5yl6y7sr2pqvQQk6QNOEJBWW6yAMDi6EszyrvSs21Dxvshxei8b3bVb
xJey1+GJEbYUXiUC4CBF6IfmIPqEGFl6VrxoBRnsWCvmCyMVXX5ztlHaDvJ2/N0N4HfXQX1yBBmh
DgAJGN5fez3c+S4GvgQUKTKEy6o0brxMWOlyEGB30d7XdXvIw/hGVMsrPx+2koIDT2MS/OGCpudD
jMRO9MPqSowJa0jNRfIFOOahrYOtW4LjLgzceFj+EeJyysFvzW9GLrlr1whfPE9bt715Pyja2tO9
68pD1dUYPGvRhfhjDe1D2Q2bVIuew1Hae8iJEiM3zxfCUD0LSXtsHB8bVxRhgoz6Sx16R8c1vVXt
I5xspbi3eOwJnrN8kLTw1sijTSQpL2I15As/i6/Ezs+QGnSOTTTKK7kp8GZzuIiCPFxJeXepCUO4
IIh89tTCX6ktppx4+EU99rVyCOvdKlPeXmYeS6/f9SjsAFH53upSt/ayQV/UhQ5gtKphM4fHQhNe
hIjmRVi1WyMEoFTCnAkk7SmOQn/VKuKVpxRHl3JVbGbahYaEfaRh5KF310WLsmPje7eqlSmY9CBp
0+Bb3InGtZrXGCUiyymZY4dEOFhVgvA6MkuZL77IUfJihsCuREvYVV197AbjpgiRbhTggtArUG9k
pH4LKFieGPdQR6MnT07NRQHHD8s5TFsx6b6XheC2NUajH1iwit88DmW9bXW2YQVzdhVUZBd9kq16
Hd+zSDjoVXgb+cEp1KifJHHRLXzBurKUoUVG0/V3TpU+5FnJlGdKBvcbF14rEmGgo9nm67icdLF1
ygRhG/fKdStat7lbPhUDtg0dGA0EFpPy0ixzHUGn1F2AxWDZ6cp3BZ+QQBqeBCu9ThLhaEkoS0bN
Bg+EfepWz3pcvui4/ipd8RPc0kWpOwdFCRHrQy0DMOpqiLBEyziZ1Kjh9VhHVwhO+iBvChNB/x4R
ccNw1lmCG3pGY0AoBRZdraKkIIT35uBdmHp/MwjhunE7JkO4UCv/MeVoW6TqsIkyAQMN8ykpsE5x
22qZNO7OyiK77JNveRTeRLK2yWt5LQUDXfwYZyMpzS6bdvhS9MqxMBHU0Ix4S4IvXbgplufMTK0k
WyNxTjUNSYSbrR+i3j4ojrrXjeCi0qVbJ1TugyFB3JOKEwdCktMrwl8nEQHIDzUSsnpe4ktladLB
1MPvihRFKci9Chsl3fwhW/lN6bZ08XsdN5m8DVfA75Jd2Ly22IpobY5ItChGn0gM426rGg4Gu4JH
tywvTDznBvyulXg5WO5JUt0XqvcnS8WNlS2LQ2GTM1u56O7BhqcXguWbF5WMD0knejiHiDkaHjkC
fKJDEk4l56ovkHVwhceiYQTXCJRFbCr+xpWaF6unRRfK/o0guNdDNsrDZgbaCQgeOYbXrwWFoycU
TYQ344c+BMesI5v2eXxx5qYnqAAkhVWuiCTI5AoOuNfySI9NWwpprGTuigrJzm3nsPqvgewkokAU
TuLGHS9bGBvvA6es0npFiSvBFgItWzp9vtDkeNXL+ZXRqJcI3wF9oivYi2J/kWoyxiAqoppdGe+H
QLymnv0yyCKTFB6GWplJfs/1qS2FZjwgAwAGNKrffzhdQjmoEkLBHk0nMPeWF/J2wB8i2kBA1Y+j
bWG0Hn7GiJPGT956Lqo89w4goI5FXawpMCh/P7yRppGaZ0106vHjiFL8atJoreVzkO2zwxCY09wi
C/5AL3ZJMwKtbqNTjchdgq5Y2OULsfn5+YI6k2ZYikY4AJTZkD6KpSlKNRiBHJwEo3lCPuLUKenz
50NMRPtfM+x3Y0xif+rfSRoaYnjyju4zyk7P+InQi0xvdYE7G85rcNU9t/fiCWT4XBo1kgmnsTFy
9GORBNAGjbVxmt8kHk6blhSDJMHWm/CRrhtaMrL7aIrt16oJd74f43gKpWKF2p98rMXg0Y/6tdaK
V2nfbUJPPvWlCURvNISFWF4M4WMsGBdl7QIO9Y5WpxvLFCVerc2XQy9gLZfgYxUp5h3n9doQG8LS
JsYyV3hUrWTm5Z1dIniUUukXKeVNu5KDJvpdlpLemGa2pGSybENIC9UwF/ifSaPoq5G7UXEaPagm
c1iLbZxkbhueRkK+cozX0gFNcUqk0hKnz8fZEuWZV0Z1i8LrWOD6YPtSEdA5itkIthFZ+Sp2ipI+
SXOfaqY7k66dm0CauiP8CrNmjpP3i0PPMnR/PEOwnSjfl7m5dGMY+5oxd2qfATVQJiRxIvk4I6Ab
0Ob3XYyLTpjwwd2quPzUMEWmkn5JGRl23CkPgV4fPa0GmNiaT2EePZt1dw1r5zaI2mApU3hYpCnI
HFi3L2qpIGQtB8tORNFNrZLvMc3WhR9o/aoz5a9KFibLcBAI6MWbsstA2jvBl9xSizWgtlslRW07
6gByKNKtWRmXPDJBU3IXBtgfC4MzLKrGlfjtyr2UG6dEFr7mSa6taxN3c0tx70oD4IhAubzuv4Sp
8G3mxBgT1un183a+xq+/2bRZ67Z1LMcReXu2M3/463A73EHJ27tLxHO2wP9pCs5Vd8ay1MdBTcuk
8X5G8FfXuOmtwg9Phrfyw+9qjrv5sE2Sx9Y7Bs3T54947tylHPLXYJMzkdK/1HgZ1K0SQBS3WJtQ
pK4fPx/k7DSSMmvUUakiTREZNQT32igiwUY4zDfjJXwVZQi2Ldpfnw907mkgD4yHEGUWoAvv31da
uJ1eakp4ahGDaiVks2d6Tuc2KgQ3OpqUMU1zCsoxe6UtyoxycAuISSS39Iz7LvsPpovTbWw1MsoH
n9M2UKJYTmrHrhBf0eQ7M4VuGSQbpxuWn8/XGWAOURyXDfgimpqg3d9PWOgKutPUhkXzeYX+Fj7e
6s4/ug8YJ1IHnlX//3iAj+hIE18NutH0oichC+hhQKEiBSK39dC0kQ5OZ91WrVhtMxkpRJhDi15H
qRP1XYiJMQZXQT6ssyqOV+DHwhnA68eX+f7TjFf2m92tDlGfZiqpTwKUMq8R3YJ3ZwT9316UDEMH
XKbuPdrTTObYNxvRCk0tOHmVtovyai1RX/n8PX7cYBK3B3U+Tab9+mHFuIUehnwIYCAD7ruZcEz0
dO1yfELQnHmaj6eTxO+HVaeAdRqxoe8nrZMKL60pLtqhxHIxUEXvNr2BooicrLP6STLWnz/amYot
EFQJmiTiDvQKlcmAltHXEihGKpm4STc7j4tp78HjqzFBTlfJmhrHfCXz9aR4fwgz6rhIgc4jLDEt
e0stTfOIloWd4DoXiN5WltBHTs1LpzMuiliSFmqUntIBYo0a1xdFFImLWupgX7ne30+2AEiZYF9G
P3D1Q2cowPcqJNXFTtK9Agi5KHG1djNp9/lEn1lD70aZ3HVxlNPZ7CvRlpX2pi+yoyb794Ye7C1f
2X4+1Mca6vsHmoQ7hZA7ZW/mot349QFqxndY+fgsOkcqa8cAZMTcMXfu2XR6TxAhIB+JUyUnDpba
dzrNsIuNflvskg3SRChL9Tfx7lUlFyTrVrwLLudU186dr2Dpfw88aUHF6eB5aTiYdrGC9PFQwu2n
Prj2LvJ7YRXObM3Z0aZbJY+MLiSGelU3MDbRtXWVooD2anbfXyRz6rnntubbp9PHcPPNAVqUBMY1
m8huNs623sbb6CR+j4/yJl21F8p9ftH/XXPyMYnj3Pk9ox+y3tCF65L2pl3jvOL42l6JTUr+aexc
dipiBcZYvxHL0dk4psAMh/N7YfnDE7CAdJEm1U9FD5qjqbjoKECa7T0XFoeaD9dGYYnraIjN/WiC
Bp3EFS50T+lWgynMJDLyeM9NThcqBgo3IZA27rxJnNL7nV/4cV1zpkkbdQkXMdjWtISazagCr2Os
iUrwfbUk65OW0VcfP0A0OGZ2xUSk8ddUvv0Uk9ivCH3V99NhfH3eDYYa8sLgPcbr1rYO+RZDQSxW
n0G/jTCQ6hKw/UW1hAn5t0MqxNVE1EZGKjwfarJopUBouoK81I7IOTxK9F7x2KHJ+fmRcwY/8G6Y
qaC/22RFE9W5ZSNzR4V60e1YQhzXG/dRHe2u6TPk18NjWy3+fp2GkUe1FCpY+KhOkT2RYTRS6OSS
7aXY1viofYjPup7NnKlnjjhGgRaMWsuYHE+WVNGVuhfk1BeGmgYmzMgYy6QiMZZdqs80weaGmqwb
lwy9GXzLtK3hIFeXTWTtFd/dU+OfeWlzA00ip6iC06qlkQXZE1u1rg5WRP7rpFe1lfl3pRBfofaE
22DG6aojwTt9T4UuOU2n1/HJteV9u8Z57tLY5EsQJmv9fsBvp9/pSMH83W3ItS6+G3dyR4h6kSWJ
1MYnBY71gtjrvtYRve6D+ls11qjz/LHXLzpNd7HFkA+G8P9Ju7LmtnGl+4tYxZ3gKxdRiy1btiI5
eWHFTsJ9B9df/x0697uWYF5hknmZ1FRqpgUC6G50nz4HWWqThXtZCDddXYM2HWJCpuJAg9PRkviZ
NCDRMNBByuidGE815OCB/+VcJ/nag3360cytVYZEpSXFx5qzsvhH5g7rytGt4XtslXbLOXBsoPlt
DWVmDIfCXX56N0ga6iNjWGWgVVAgFm2uMHCM9lhmJ0gDwagr2uE3f8+lF2TO3yez80e4iG94LiVZ
2TTZufplmFas/QjWGipOaok+k0VqBz0pDe06t7Y7NCI5+Rh30cyNzut8KlMhnxc9OHSTrobX/DXY
ziohEsoPPvQdIMfBAa+wYIxPa2Yu99TX8ZSGZTbDkEBdE20Tj1rKlqzCLTc7Yh5gn2wx91uI2zwr
A3zfeVu1TbyZLabPIGVAI9vx32RnXPNEydnY+8novOkXmzqOg0novKmaNb3MvCD9F3rWT7/Rlhgo
d4yDtq2foO/kFLt8sHig6PkDXsT+T/aZ5HdIMckZazjLNQI7qMmbkDcVwMa6TyYYj1JRpZ3QIM/O
9A1TqtKGOr5Xrgovf1XUVbWBuAhgQnx2Ld52Mj7ByGWTkohm5xbnxQCD026UeWSnHBvsLKyqT50m
xnV2Hl4gFg+hUmgxwUXLuf022NpokVUB+ofX5Mzxd/Nlu7FrLJS9N2G4a2C334KpB/yPGcZ+8/N8
FcUjpFH/gdoZU6xld/E92784qJFK2zKPsIviVlslW+gI3aur+Vjy4KO8b/rJ0VTjKIswNE94+MG6
Eb63CWfjlm3M0GZjZlVkyY4ywRfiOClw1aH1p5Vfs1Fy2n7P2SWOFZbVKJF8tdHGGAffEW3caU86
+5AhH1ftHd2nUIk3NhMnfWWx7//Zpv+ujJ1tU7ME7eQuzd6xXRCyOYSYxH1M8ArK3RyUIhBZ047/
cp1sYKqi1jRLOOlZOq3d+1B5X/mPQLo8zyK95UH5AhlhbvVuMea/w9Pf95CFPpHO7OPMTGZ3PSI9
ggbuGSLPTgjEXOpFr5w1Mm+kT9+VCUQaDYC4r3FixG20zp9D5y3bxOty9luc1Hn2S5/v9scOzqfq
4qLpYzWNKdDSZxIgOReg1DyEdidBFTY0XdU4YPgevbm/C+8fVpk4FPSloQIgglvXCgCimABLNfSl
rYpDIBa53evhuhgg0gbYDo0xAlyWlWKJuq85QSuvo3Z80n3a/E1eB5ZStCkx/YeZEcYXBIqhG63s
p8jroGL6NYTgZOjoR/9BXwFW4bu3N3npvl5aY/ZYwpBtHrdRfs6rY4+6b5KDB070rdtWltK4SyvM
/jYBFOsxfZydY/IlqJ8mc3DysXDNQuYYYquG72f20hKzp2kZQRMBCinnAtre21mqMbvPd5I3vx6g
HHIQeQ5vThZuHV0m5AoioGX4D7KzfIAiGoLSsPY9iGO7gu2vMHFoV4853B5kiG5/0v+RYvz39L4L
sV/cmVTQwhFFT5zeO+KFdvyWBTgo1cxbZ3othuVaarU74fEPH9OsV2ABIZoCiHwZZMjeFGVrlmAe
A6O6xn3eLIf7j+XJ1y6hmwzaZ0CvvV+Dfl9SO3BBHbcFsKsDc0QAvBvnKjBc0/95fn54V7a1VGqt
XoQdvNDMfSOepk3q9CALVm2ojh78Te0ihh1CC3sKkYjqIQD3FmdPlxOOj0Uzt9GgGaThc+yp6s01
0m4dbSAVCAbUv0uBPwwxFzIPii4cEnzdHDoHWbTvU062Mf/SG9eCMPdQEcZBz7P5dBpvab5PU07Q
V3gGmCTej8TeV+dQWIqJactRFHpAq80ArLK1DVp/R3DGv41NYhWhD+npIr/T2wpyQwBxqnnwA6Lt
aC1IUBrJIq/VKFm3iEDgRTAeKaVnzYxWaiBBNlh5qQygBdsMKEIJRAx0GNbUnA6Ygn3TJ22jBTWm
mv1kK7WoYUcG5z3IPZbMWyLOalkNfRxLoCAH2YLOzBZEihvQ+zn5Qwh6+1lRsv4u32UP+VZeUZsP
n1+KEijd/3/uyLacklyPtaHBxzbQ0fU3pDhOCmeZLNCM9SvmfDcu/BkCYZwSpDdn2YMMxSlfJYln
PEV3hgcppeN0P7cJ+nUW239VZPiIGSjUXFsWSVujNIkYCABnZPm/gPSEzkXrJG5mg93iIXqMQN6G
744pNo7PWVz1pW3mxveJOKGYhsiIiWpPgl5BuFL2xuu7r7OTx+Eb/Pi62cpPHE+zlHFd2mUcwEjM
LA9BBgpfp9cWZEMjC/rK1XfdrkCLBRTfaE8eeYbOOlhoyY6vJbqYtV/+AsZDBJUQmBPV8ArH2zgq
nufuBXqZjg9GGej5Or1g/wOrtzMRDD5e7zWloVClPtYNspVt8iQCUbuW1oKLorMHUVJi5U/QneLO
nyxdoMvFMndY7EezVfUgOyfJRgZ3Sgjtp/4nZ0+XXOKlESYVwbhSaZABmWO3IlvgFiBRNzOcvbU4
1HiUCF+NI8fiHIRZL/9hERDF66+ZhioEgwo9PaebFuOyk1VsM69yxJWkr/AK4o6z314hFHOu7SVS
PihtiZsKiMlmMDE/lPq8SidvTcwJiXvwDeoRvqK4bb/Th5n16K11uu/Nwz84jrevoSoy5yL00b8b
NSwI+mwQTQLHzKO5SqHoZ1VeBoYhCyzktuF133EoEwv4IB4qkoVkfkqYmUMjAwWfQ2RnTjl6N1qH
x2QPeT0wsuuO8S2CbbBNPIc7/pXgpepsISml1A+GHA7/N5ZQW8dO5kX2zElTfvsHhMucw8MWkDDG
U4zliG89P2erg/KOXBRf+jvZot5cj5M5b4Olp8HF7WDLR1OrJZSKQgp0C3AgElqI7YOs/IrFyDZ5
PbzFWvWlMSaItQbwi4Ec5ufRVt7qjZJbyivdle7gKifxCGSI3e64h2cpSb80On/yi5it5L6JHAmf
tEamrKzKx/6+W2v3xXHc1F7gcAvyvC1kolbUDFkJkqT8rB98rwF9tTWt9dxGuNqODpqnYAJ06dfb
To5nk4lTdS+Umu8H+XnKqq+gz3ro0NW+bWKxIn75HRmfIw0pCXOCk6JZ/WhBrQ95gKPs/VN0IE63
lbbdCV2OAR7V37cQnha4D4LFrsPlT2A8kaHTOBIhkHjOg70W96A/Sy21JxamhPEU0R8r/QcSZcz6
/bq9dt7nZfyPodDcyEDWcyYGKMWkrSj+uG2AdzNYMt8xr8AqOqd38iE85kd6NDGJiTmmTXEXEide
1/8gYebkdZC9ub4ZbRMaatHh1BShrXsgPTbWZmFBmdmJPFHCGCgFCEVyBdACHXjXhHec3l8UF9cS
jC+iPGIi8HdUSTfSSrehHz8hmuCq2OmT/Dx7WgESyUgwfxpOzuXyuZ3wqO/Ih4ufMORt15Up3BEa
S3P3zFjRBHPfg+nkv6SttgWeAeUKFbUm6/Z2307wMJJ4/eHNsDB6MDQjfI+ZC1C/rdOXRvWc21Y4
p5ZFbU5KKKdGjnwu1UIrChNLbngwP54Jxu8YjVRqU4rw2IMqs8DUoCFwHgG8PWK8Th+3eivKOKN9
tRv9XzLdCFXO2Q5Omg/Fgev9SIxcSHOa5ChT+RiEzjHIaWniTE3z2DpQhy89TD7W3ISbZZ1n8xoW
1GI0rQaqLRzAeDOrcHcWGEDiY71BdjWdyUbyUEhayasSrYnJEx8xBgdZ+nSLrew8lLi5U/ycj82i
X+SQVgHGxnAhsug+RDFCLZStEfAk6nneTmEcjzaJYxjlWDcam8abdDe/Aor7+Cx5/nN2RNP6FXH5
x7+6De+TNxeXfQIJi18YuA1mPn/nxsKQEe8cyTgnN54aLLomShuSJiDiBQV+tldRZSV389RJDLXW
yOHVOLlfcb6cFyuqEjkfwhi7Fd51L70ruuHbTIkASBtm27Mf4Cfj9kB4+bDCJDdhXsUl8OaIU57y
gnG5dQKcQbbp72org84P4RUbOQ5GYRxMVQgGSg+IvI3bnMJjttfRiJ/WSE7vtV/1ZJUer9nAC0zs
lE0UGrTLTSyx31Z460BeRbJal27AIpPajVevQRwEsXJwvhZW5EHaHRq9IJrhw+A5UeJdAuFif2ce
DE1Ike00bh14o2torvo9X2U/VWfoMd1omZPbPtIvfBlgXmbAoqlLqgaCgSt6JvfA+ymhIx3xNEid
GUqD/T4i71JO9baDgs+a12d7z3Vu3CKVebDrYYVB9g4bMOM9EgzjPqLm5PmplT6GKLBPACVARwO4
bh1FdmpjZFl+5VHecL69yniolEDsIY9R+JmqFt3uOMAkEyS0gyH50adhxjnmnFOuzn7lYqc1Whv6
MOAmJ+EhBHRdD8Z/aWF+JF1Y6CpQUJSijgxWDh/xOllPKm8CdPGToQIKUvB3bnAmiDa0iETazgld
G9lgpnZ8Ih4N8l1KX2978sUodWGIycaFtKglFTN+56EdVmb+EvaGnVa/bht5f/h+OoUfVliQAG2E
NtLnJ1XljvbcyG68whYfkfzfhVse3Oi9jnDLGnPeSI5cgBRYk+RnDmjW0BiDdkb3aqS5qyj+SvGB
cQJpiEl4KRw7n/w7CblYKHP4ekNoaGti3yqXeMkufAsaK39UXcBsHdMF+wwmlFUgycQdXlrgCuGc
zGVfc2GfOZpT7pdZJ/izi6/A07IB/3plTSEAO8N5ppryoSiC4nqT2GuNS0m4WP64MM7E0LAbpHIs
sMsDwM2qXWzLZ3NfYVrfGhBkok3vZJC0Jm6w4m45574YTCgtC6XKUwLTwrNsQyh6lz6HrVV4OgCS
o9M+JGBmwKuP10ngmZ3//sITlJ0PwbVRyc4SSe7KOnocwfFBIsEyIpPDG7acoVx8XSZ5L8BuM8n+
nOed+u9gcrCCQ4ZCCBBKLyDqsxOnOf9duefCJuOGgBGvKpC7oA30TLz461ykkJ70Z8gu2M1z7nEp
lOabeevmMt4oHIHO0wescdaKDHaNl3j9qtmkW77q4fI75WNtbDu9jjCFGYdYW/mSb4aj1OGxDu7g
DfTOW4RpG+Xfr7z7yfG2bCud5hHkehQVLZAYJLfdsyoiHlIuJmIxdb5YGuOF0lhvagWSTudxSzdA
RzmRXQAcBU5Jp7cKTh+PnWlgfR7bRTdi2uo6ENFn/R6lyBUmCMHerjxMK6h02c194YHLX0UVIl6r
5+ileBxfUNH6U/7sT7+CcT5UCsKYlCmcfnWIte91tskE3kQDx8F9GoavzVGBZGF+NrJ7s3HM9rEI
Tkr+BL7pfxcw2W76MIsrCyN2kKLOqtqtFz/QdQecx7DPPR7VKseLEcaz9EmgiFSCsXKM3ak/6cYP
faytEsMot5e1mJpdnEvGnXS6TDplQiKYl31iSSNq1oKQPN02srhJoM7DWIaKERCW1DEVaTR2JgH0
qEHyJ42rmV8/lFZmikJrf7xtbPkNd2GNiQAYM6FgDjPnylvnDB2gFbYJXCCkMjRLsoXITlbct+rS
ClXRhHieaOoQAGLyG0XQ4xaQXAwrO+o2vRP3ujc52joZIFk7PiR30rY/quvsmYchWfJel3YZt1J1
oVDkqgqdDqV4GFTAjcCYvzd7vOw4X5VniUljkqRO40jJO7QZiJfN3flosFLJVRHuRmgEx98SshL5
r6Wl+HO5QsaJdNGg9OC1L86QYOnBLZ0+FyoYM4lQAFHaDuIa2k9vopKcxEHtXTI0kLOpQGwLctvI
6vN88MIGZEfmVHduLUqD08kQ5BYDuffwBMwtSWne2qwg69vfi3cgmOwnyFPRiAYDXRISDKAZTx9A
XZtakYyyvpkDWNGH3Hrv508F5gwNBAOYsDI+C0QVTQAIs5D9Ri22e21H1yqQ/PUTlM45Eeaz27g2
xdwxeZJrse5jsO6Q3qKh6cgRj0B04c1wbYPxgf4g0Qz0Uuk5q1NbMX7GyVfNBKy9Btg8/VJnO3V6
y8Tz7X1bgPRdW2UcYi0oKuTU0/QMgrjjUOUQ4B3F9Rj3kFVvngxIdKrtAPT74Eh+utYp+GVaAfif
QnmJGuhwTUkMHxO4t38W73szWZgcDNmYBvhVvrmHLAG6bi3nnfL+4LtO9OaFg2cKOuSglmGLe2BG
14sCXbZTLMVrw6xDyJeWgqWBnsSpKuEtjkoHZgu7ikT0U+hj20KvOBZV6iRDf8iUAMKf5VTZVam+
9SEoOxTwi9WVgUsb6k6pUxd6Guimx23pgskpR4FJ/ynI5rHGwLeLef7H1oADE5viDkj8R79UGzsf
IRcbQG8zE3+aY1laKc3uiAoKliGT35QObdxJih59IvdQss1/IMyAw6UvbRKrL6JAJSvWQa/WlQRd
tHoeGQOvWytVe0g03xlytfYz+Xsg4KdB+m/VTOlhFKLOiib/odNa0ZbDrneSWXgGbwpiky6EFKWQ
WRhWw777KvQH1eZbQXmvp8/eFoP3IPkxTTBBoRLGuI+qNyJ9yIbkXKnlWdEBbe+l+hSV0vPtc/U5
z7jedMa7gnsOsooULiMa469K5Oi1fhQnch/pXPG/uax163wxSzKB3SPSgOscb4J1sZ2pXxUvXOdb
XuttIQG4XhTjnAAn7zpJhSX/nnjBbkbgzNS28otsxS4fQDLfvVsLY/wUJDT1MS1Ick5pFIMM0AjX
3dR/1wUwIU4xvBUppFctCr4AZcIlzJ8D/C3jjLsaaNSUsY+wbLQQHQh28YPhNhB7dSQXAF2Hl5fO
/7tP5iA8Oo/yykDpMWsV60AtB9D/nVWc2hVtpbUOnlM1qDfg8IFYtxQdIZS7uX1IF33yzHcFOTJk
WCBIw6+6eNMLY2ZqVa3g8YQC6Rq1Ukf4Hj/4Dog2ACoXndoOgPS2ax7dOiv6jBcM5DcvDDNfVx6V
0YdqD14XZeUIQ6vb4Ff9GadaboFBE1BErcZwv2bGjiGXz0IfO0Hn5n3kDLoPOkf9KfS1nZSgoi7m
pgNp2VdTbdwE7nzrd5qlTTJ16vFronBRzAsO5OqXMwGDpJHW1gE+Wd5syQg1CrDfgi4kPAmQnVKs
fETrG5j4La+9sBSoiAS9MLByIwthW35alkt48YGOL8hDiGCaHrQpVn91HP5rg23jRUleVZTUKSp6
4P228RZDpaVcEact4aaBs6P2oNtl5/pgg+WEyYXq/XwkPowzmb4ZkHag2LBz9yattJcysgZHQKEC
QjKOvjHvIeY2uDIIZUG6ipLFOnZ5DYT3lyZ7CS9/ApP0gzYBhJRKk54LSDOAoVX84oMTto0h6jTI
nqqstVzzOlo8yXq0q03ZI2b4PEwEzy7tuc5r20ypKyri2td6W1WEDVTAT1KPiR8w+0J6b8KiMr1Y
oyuwAR+hK8alk0Fzw8d4NVHAqGqAZa+vvoJQd1OaIxLA2D8UyvTQZ9K92YG6s/ddBYxl+YDpoVQ/
d7HumEO8wpl8CNJmRQfZJkliq40BMIsnmfn3xIcgZStaZXbSgf1NwPCsZiclnqyYRNtK7bdUNnat
SLc+dA+DR9Uc7XISVrkU3w8juUvDH9BjX5EWPNjGucnr7wY4RE0IZsShbPsQDJ5GcDiQo9ImlpFh
OE3R1n0vHPTiUY9K9/YRfaeuYLYIVAeaos/Z+Gel27gfdXD00fCcD+0aSfmXSlAfCZatqudafsyE
bpskzwKo7oqz0Io7A4SFGYg7gZs46vmPHJStY3Do9PIgiBA37obJxTjSVjZdTTsUEHjRknZVDwoE
qnOMwYvWpDxESWblSrcO1Ye8rCwfrHL+BLW8vTFtWwUzeMbg+voEAABJvEzpvgTD4JnTsUE3hhpB
B1ZY2R3Cl6jtdkEveJCMdyiGsm5/moWMA19mpi4kcyWABXqPAAENKISF4LAF0D88kK6yzQI/tfl1
29BSWL68JcyDdZRLOMBkmJvV2krZzWVLCChv/2Iq/9ohMClU0RRVUtfljBsD/anoziVLFIleNRca
LafMMTf9VjjeXttiinO5OCaZClIxmiDTnp6FmqxlEBjWamQFOSor/eDJog5KamqLGdBOaW/Xyeuk
oc0T8jRKOc6e7V6nGunBG96m56lotxMpdjT+i3fm5TqZyE98JVUVlSKchOWujXekqjmkYQugu+v9
Y2J8EEN/TJuqGbGtbxXH3zQrbTsDp/kFbt73YoIyTToF1B34Xnpq2qYI5FW15hyMpXzw4oOxzWXa
CbRXDcTfYdZYcINtKbmd3bmKO66l2OXRZXFWxPaRhZAGZjvAXBs8aKD4JggfnBUtvRsuV8REOwr/
rYJpHSmnR6EXDsEIe1b5QE2D9+0WXNNlaFcZj6GGkkx9pMMAf8xovcqD4qyb2NOhgz0ROhHpHZ8u
YAH8fXX+1PkTXyS3lTKBpntCNA+BiAINEtjoS3BNTA456piFGPboEEg2oio42jW79rhHZqlsdPmB
GV/iRyWqswVO5dzhoWDngnghegPFo7zmPc2WE2oQ/4LcFQzHSOivF6uHoVILAd4P0kMHzn5L/hXa
cy9S2YM1BeK5D9o+dgr00FRkUf2mWPVr406EaIfHOVWL9+Tjh7A5JB1CDfytKKjQl87RVo0XfFHw
llAxusWHvS8dLDDoQTwJIFQDDC7XqxYUJDyVriEZz8KfBsSirFimb0lMPJI1L3++MhnJm6HIkjKr
RzPbmY20y1BDgVQNyt/SHThi5p7kuJIdTC+g8c6J5wse4MrcvPaL41tHPR1MAUogmppDVVxPE6uN
Ri70jGeG+YRxHqdRYWbzqog33VV2cJjBSb1TrbS5i8xp7fLMMUFBGipJDiZ8ROibrEgaOzEOIWej
ZnfC5oiXG8XchXKiupLn+HIYt8dGjT/jZ8OFHOum/qnu+MFnoVsNzqCPg8HOerQoPUNeC2uijmFN
DnKGfhWuDIAu4V6+EVTedoHDOx5LVdwrq8x7SchiGk0xrMabDhizGWGlQUxPPXOv9IIfu7LEBAph
qkAYLMHS7Mei9WzrnSwhPvxrU0ykqON4UEQwRQLTgV7gl2knuPOYjuKCo5aXYM739fMxAQUxChHw
mCyOQm1qs5vmY9JqmEaiPuRo9xX9yTmMywf+wwpzjY0J7zJBgvyhX4ovVQelFGpU+0gon+QUNBAm
+LNARq3HxVZW5fUk5qrtA11ix4W2ElpF4HgV3qKZ646HY5AWYZWgjDDZvtqtRrWxDKNY3V72wlwv
7oSqgvkXCvOKwnb/ZXC5C6GQ4g5CruYBDyIoVUzRMasrQKLBOha14EtRO0cf45dIh4jKKK1qvd9r
6Fxq0Bh0Wq1/Laf4DbTCb6lR4gFABYSRKv0i+OnDpFCD4zYWnjUymRupELLFsB/bSyUSNCdAGgqM
hF7JttZIujMFE5QVkylxQHb7JEqoVQ2lv+qBAnBuf6+lbQGxvWEYqiSK4J+8dvaRDBGVSQij80jj
r7lhQoOk1b0sLv+QXG8uvM0M+v81xNzluXJl6EkaoevnR05einY25KhcVeZoTU3P626qnyM0ypmS
CmnD+YaBjvJ6YWOaSa2i1FhYSM1tVsSo7WAuFs2Ibtc1la0WpegUk69ZOfHXeFne0VxxaIgBZd/E
7HeivKS0XmuDfqRGA1ETolpGrpQ27asH2c8emtG8Cwi4Q5pw9V4PLrPShjzLbjDDL3hDhfeDXnwp
DEG0KonQVSSEGnQKiLTNaWrcRUI92s3QPQIT0HnhSB/0QJe2Co3wGzFlsR2DFiq6eve1ENOffq3z
Lspn54oPNFMemwb+obLdocGoAJ6XtRBZeLUHheiaOgUg4P39QJFfzJhsxSa79DvqFJZ6zrl1tzng
XnvBa/uz/7pIM5qxBLF0CftTLWxwE1HbeyTi2YRKjhFuwfjKcUAL+Mhrg/NVuDAoRV2mqwMMztGk
3aNj62E2yhvvRIAEBY6g/UJsvrbGuN8q63SljEl4zn69ozFPrefHqCiqqJ8hPJsgsnSiFYTkbt/n
hcr6tV3Gz3YT6BhyUw3PolreJahyQ7VAt00angISQfwrWoHFHKrMJfoa0ESL23vIpa0mEQRqoWJ3
QftQxMOP2z/qs4e7/k1M7pVX45RCHzTEgxwzlOu5cAOgFBdZwF07c+cnv9MjUsEO+aa8DY7sVtsK
mklnfVM55am901e6AKZXHuXRZx96tTz2hY5QSkkLkaqzH6CUWu+krrUV1Phuf0SeFcZTU1nS+0LD
xhbDN1I9Sij46zHHKSw6zQ+fwMK6x36c8N6ZYAN67aHRbzUTfza9O7bNHwee+aMRaGrPEkMoHl7f
RsWnYhcFY4ih08KQLLl9JvL69hf7H3fwwwYTc1qd0iAp+983nm7CN+lVcFUHAkqyVT3O969d+yYn
nC/7tQ+jTCYpQlNUmMC0dR6hu6k26DinmZvQY5rP+luYRsDg1O11zp7ysyf9sMh40p72RTkFsAiB
HHtqMAOJ6vxtE8uH78ME4zuzeGjAFoYvmWAVNEXkIijbDD9vW1mAi14fCsZp1uittmiSo8geWcVJ
Qckm2QrANY4vwaPgUZsvNsU9I4y/LGtStuJ8RoznWENXbWYG6/AHGALElYHOhp1u+zWvMsXbMsYj
6p0CJnoJCw1TDLBXh+jPmYLwJXXoC0hoe6DFyrjCqu2iZhbyOtOQ3JuZkFpmbXJi3JK30CAeDWZh
febwZ66wqHZKWOtI6YZUOA+DfuhpvpGT6dA0A+f8LX2vS1PMTR6KMm109MhO6ABYufjNbznD4tK8
z+wlurTAXNthMKs6y4vo3LV94+DlhNctQI6OmAeDjQHMTReRwA6U9rFEqX4dqY20naYGgrORIXhi
aw47sK8m4NbDo67V5a8CpRzvvHQJL3/i/JEuEhgR1OsNhI78kyAoT8QIV81Qux0mmzi3cPlTmNAB
NJT5IcWcHWPyZYraQoS3sO/5uH26Bd4TEckLepP3nRuotuJOqOnptu/ylGgXqqeyrIvKfHyBDpDZ
ArQa6SCHripyalwRZRQYL1cDYLnpyQXeA/cxceL71O4tXoBdmCvBi8FEgJPwVMGbgXEFat6jCEAS
iBq8QFTSTh8zN1yVOxJbybd57So4yvKn8lAAp8Clz11atyKDmtBUofQDDV7mAOq0rhSjGqIz2BNj
py97001lEm6yEPZ8H1udVybdEAHVa1GLtiUNg3utbjBxMgnCtgd8wyIxRt+Toj6KRQRc7lRCSjQq
zc3tA7JwDmd9PhOtDVx7SN5cn8OmieOukwPhFBoJmL9MyFC+NWHu/rkVvEl1vExRyzZ05nvkLYHI
7TSap6Fs7/1J3ca1cuxkmePEFgrY0F+RVWw73BiRRca1kBiaumbR+KdGJM/5CICZLkSbxJfuJjEG
RU2fgbxcSw1Mi+v7fEzsPpB8rwu7DSHanRK2K2WSfnZGvjZafdVX8T0Y1EYMyaeB02ljaQ/NALEF
VUVlruwGzlda6BvituDEQLAS4RlM+debMWqdr46mT95lZARc1KqyOota9SmwMeDqDV9vb8u7pj3j
KC8NssQPSVTSOlVi8xTJ61q+K8dDNUHd1P9VAj4jqJnVYb5RSl4mHSyNbXyKyY8WTHEVsiACDlIj
fAjBiaVrsTUlmV23xUpLevgYXDkz2A/AC4Y16qc0c43E9MTsKPhPvQ8WHTW1kNvbRSg6XdLbU343
SOs2DS1kVHind56ig2tLBQ1v/6CP3TGV4K8F01WgZXP7GywFi6tvwEQ+szQbLW1kcsI4+GjLdgTx
Glso1rOXKH+BGYpElnSfHmIV1ELyH1eyr3b8vQJ2EQbqbhqTQovMkwLPVNehrVQBJ9wyEWAWI4Fy
migqqJtAHZP1wWgCN2NrJuYJ8caOtOfAANRa3/bhqy4Uf3iCPxljLqA4QOtX10ITJ3jm+sR61hGy
PvDB/9JXycPEOcDvLBIXB/iTPcaxlC3pGoJq7/uNCXYGxtiie4iNZ1/Aios2mQHKKDwOBMy/C2sC
QBLI1D153+/+cLDt9w/BpAYmKCRFIuxXphQP1krAwpPiZwAqU3G+F/QoiTFnO2cf8GnFyNIM6JAa
AAMzPkIEDhiYWl84/WbcjvD+ntufvCL6shljXoy+IJ6bNMMY1AQl3riJ9wEd3yIBKbtYP/pxva0g
BYzecm5LscRr+DPZ4e8PifkQFQVGFWkgE5AGPatoFDUSdpR4qt09YvLVC+4bZwZNAnYkWjy0PPPI
+2SReahocpwqDemFUw0pu0Ss1lov2B01rBYiskUrbOTp9bbPWVojanVzyAWG+JNURFgpY5rqMvbQ
p09pYT4UWub9OxPMRdTyJqvUOEQHNQfjXEHemp4Hxp93gj2J5iy0pus6xqvY1LJVMMuTDVJypnrw
SgNxBw1HaF3UAQdlwrHDzkIP4iBVOYH8o5ym0l1O9HVX1sqW1urL7W+2aAgFDAC6CUTqWO7wqe1q
LZZqwLrlxg0q+qMEwWZTgr7/tp3F7UfSBQYFyOGJrK/A5K0s5Q22P2yz0oqqKbf6v5BrhSycoiD9
nYetDIPxE8NEwzLJWny1wF9LZHiaGowXSj3nHbO4lg8z7FBoDlnYKAXE9uzj7dIUGcZneGXQz/cT
iRxSVMDRIAMpsZ3RdAL7dqABMD7oCdS0JEsbnyegt40SunZmupKh9/ynG3RtkUkJurpKRaVGGqmh
00ZAuxdzXqjMaxsuBwYI1EYlgq6W8p4IXoR93eyCUNJq/1RImm2Mu0IsrXLQ3LT8fnslPEPz9l0Y
CuUsMBOp8E8gK7tXjKS2pGywMkyGdZn27bYttl33vipFkxURK4JMFnt//JoKRptI4ixfVd+B0Wpn
7uQT8KL1g7+ZmxDZVzrZ9Tbe7uk+sJ9Lmzvpt7RegNtRjDTwI/AKuF6vAk7sTAsV7RQDTjo6uqet
qm8bZHT9wUT3XpZBmxq10KfgIY8/Z1nA7ZmyqgNVrUIcnAlbZlKbxK86cirqlZruJ6DhUvWYVoJV
Bqpz+0N/9lPXtuaPcLmpKKwlU0PIyZC7LxAzPuhZJoD9v7b/xo4G4V3dBFCW3c8oM4VRF1rpVBT7
rP6FUriVGTwjnx3IvBh4KhUDqMqnxEmHIAvoSiGtpkDTFwSp8mHoxfXfLOTDBhMMY8Hv66KoyYmC
nNokxx7y3/H4x9HjeiFMKkpaU2+VJAzOPSEV3j3Sz6Buge6nHN+x5A6R+EHeAlwn8COMY09UQZEK
QZdPPTxtNgjfxLA9YBrZRVcZCk9EfzLaipdNMDC/96uN7VGguEBwyt8fURdHDqoaGs1B1nESSZPa
FFWMzAx/4DeuRF+zM4itooKUb0Q//iFGXbpSBHmrR01mA7kQ2ao2fRuEZF0oymaqs8lKFIxWSKEg
W6mQ/JQ7TN6oGH3QKvqWBjkE5gNBWlc5rayApGs89d2mxgijmPoHQyz2RR1u21a9zyLzSe3Cwk4y
pbASsaWuUBXnUJXBzdwZ59uniH2ef/oI885cfASi/h9n17XcuI5tv4hVAEGC5Cujki1HObyw7Lab
OYMB+Pq71C9jyypr5s7Dqak6fRoiCWzssIKZ5n3HtcMESegNlArDePY0ADjVvxEgVOgvUpdPCQ0/
1jz52m0HT2pHR4W+hNW1uT9CEIGWlhFfQ4/FVO4QHtVg000yeLA4H57y10tgq9NJ3OlPOG0SQCcg
HiewSMGedvYQ8WNhFTRe0+xKV/XhFJhet5crHVd/9v8IdF923Q/edtxnnMDgBEG1cMuJu7xoPZ68
/P5dz0Wgr6ucRAcnSa0YaozaQRyZhHnsXPXdpTbbuXvp6xonwSHp+hmkYzyJ4cReN79n6WfKkjUv
LwSh0w7Yj491fNgve3QQWWr0KFrwsSa0Vnb1Tc7v4o1KIk33R3jiHLetE4yOa1q+Yi9asQZzEoOg
BL3Y+aJ4sn7uweEq6cBYEmTJH3OFuAUorCIaOVhtv8vwyJnDUJND81PocVROyWelN1lYWzO/44NQ
bpLYAFEZy5Owyc1sdblfF819pTubJDsSV7gD5Xlloas3OhudyK1DktyzSQyijzqmUcWyb8r0Qll6
/jEAE0JH17Z/tNERGR10ZhDcq2bYaqURkERbx0MTkm4Kft+O52534ELBEaIEPWT9ZKvkk9bhfyCf
sBlpSs1hJzCtnPTSsT6XsEAR4cgohletfmpYwHmrWfPUO4d2epIEKRGm6+kARwfNN5P2/3GQvyx2
6lwgdbNOqA5j06r5FNVzrdYqTS4k7efiFJzZbeR+SP3MH5mEbLRJaYsNVKh00wc0eoJiU+6Lx8yr
/2pHcYl0S+AMu9z8z9/r27In4aMYhxbG6SMQgJ3hpXBhMBM3u6wVdeba/7bMybZocqft5o6yQ6bo
Xta4MTteZf48atdD3QSqrbuAlyQSc71u9OG+bWCtnsh+1S/cAfJ3XNm0ebVqHLHZ1A9QBrj//T2c
NlKPoQczHiTeMAvmFv83FPkSeipmCSPTLIWrikI/WD4a3C37IAf1z4xGqOW1rvNJ3Bpx5qLO9plD
823tk2uys1lqjdRWsHvl95ii3rGM3kzxpQHD6VD7+IzfvsJJeK0gfO/YsBp5greom0252yAvztZ9
BQvr+q2GoHgJhmGh3/JSu5nqYmWlsZ/Uq99f9ZmzqxOoPR9Bp0DJn5aPuRoXiRNNDx3QKW1d+jxO
XYyO3brhLkHN+vty5xIfhhYPQTBC2foDWFh1QwK0nIFOD74s84uNiVQjhBnxA3HJSvsYLkTbc68Z
HSXmUCjSoG19SkOrsnZkmUbIQQIlryvvmCiCITuGFCrmveOVq8sdzzMv1YB4oIWGPMaVP0AshZEY
dBZorJo1asckCQaR+BwcMR0LXxpRn1kMHSaYxTKH0GOr8/s1bbcT76t8YgdDrSDtCHaFCBZ6ay1A
z+mX3uZx839v1OnfFjvZtJlWTcRpBDvkTt1itNHVvl4Wk0e75MPWtFVPrduawOxjLHUfwE4rakT1
YenJi5aTKWiYuJuL8RbozKA34biQts0dzJ0b7/dtdq5/gBYhZyZQjNjVp+lekhAmlwEBPLbnXWOm
D9xOlSu4ucvzeXZJxyJ0Mz80Mj1R0V7JWENHS6/WdMxtl6cCahN28VzhGYem9bWy249kQu2vz5CG
bobVbLPH33/y6aD3GA++/eST4E+bsleL1hQAXhaLDxFcyAZC7AIMQwwfQHW+azC2K2+ddXZ/qddx
JiUxGWE4JcB+cPzj+xayelLhvkbnbS6e7PKGMeayFrQBuABfeMjjQ5zuHwwlEfgMBHZ62uhVsHNK
l3ZgB/22XfNPmFDA+kKGiDMNRAwueU2fu0eO1FyGm8QA3Pc0M1G9dIqsl/mT/mrfJiu2tUJ4xVWu
cTOE1m1yU66mKzSbb/5H6N+/b/mvj32cPujozH9/oUWhDxqxEduNnq0LjMNbzVnrixP9/jr/fZgf
rxO+zBwe6EeIwjE2fLknZwiaGJmtoEa1wJdrNAEt0xvl9za/WlprXxbpvmXZs1mNq0xPNqRXvSdU
1buTwzZS1wDp5Q7UneRRg8/+ZFon3Lkx7huWBU5dyQDqJ+2eJOmVJp0/Tkt2PJetj1rqWfSzn5oZ
iAFj9wSm/MN05GHLlm4xsw2SSj2ItmwDe1oSF6iFtaVjBJLB/xgOYabtO44DvOuU/7EXq/DrvHvS
dbUfZXVDY70JqTSka1GAnqEoe9fm4qXWheY7qpM+TXACWPaWTnIzptN+WNq3zOgxPy4efn+/Z0Ir
5p1IBI+tdVz1J5+xS23MkJKMHLhcqeUP7R4shZc0Bwt+xu9LHQPnyZf8uhQ/dk2+fEldqRmi3gk5
ZJSsZV77diwvHL5LS5yccjYI22xBWjhYwLtLNEQqU78Qd88FsW+PcRLETHssFczYyWEKWSivoTRX
+svgFblvj67YTIEdyhW5rq2gNTFKvXTgz38wCBvBuQ/4/tOwX0i0nWSJD1YvmteJBoIEq3K+I8w+
MDVdetjjC/vxzYAR4ejR6hAPOdkerLMEbgq80KQPeWSFyYZdd9Q/Wk1cdvA5c/M69n8WO617zHyR
RjHizcZdu1Y5hAA0HulLEYDM4CcW9cF7gXbQRdTX2V3zZd3TXcOX2ZQFHnIImrf0g3vyMwZuGjQA
7job2HnAMu33o3DuSY+oFaC9IAMDpMH3o2CIakQJb5CDmPSwL8SVJO3kQqFrnYzdy2LTvzNLtvCL
vlB9nctNcQWi7EDBDADyKTcEhnhlozkgYB012o8G4o43hzY0bI/inf8FY+5MpYH1kKGgD4Dh2inD
RxZEzKSX+sG6L94aGz40cwMJo/gBdH4bwrIkg+ANoDoX1W7OHBPTPGb80PfB2PXUl43ZfbNwDIsP
8VW/a9zhrfworhUGGdqq3sWbIxR/8uqDge4Ovb2J77udeKNX7evlG/rcK+AYciDrAKrQ4ifxIkez
mTZkzJ7g+LjXzX6biiYqHXYBzXV2GcfEmJSjFfIjRy7FAmnySsHoUO+uYGsUe2Tstv04m8Hve/fc
QuioH0elFno7p/jaOoXGLCGjftBj9aYtIAALWbwtdv35+zqnrJV/GYaFiblOTIIO/j9dki/3Rd6I
2HKghQ5OA7jcoMsXkdxDWQVaP5dbx+fyQ8DxLRRs52jNIAlN85JPeKpR90tjt8BFxIGkC+cXjEzP
LMRBdYIsHYpE8weaYZFsrJM4pwde6lByRJlftj0cGVh+Iwp6SWvv33VwEsAxYsN80bCPY8ZTlps9
zWSgJbcORoRO9Ka7cq6NG4g1BMmjiiCl4BFXbu1ggRkdy/F/L11Xpyjz41f89gNOtr+YF5EbVcYP
Ruu1sD/AJSKRJb3GL/GO39dvzeSJ18scq1Ou7nHdY83Pju1UG1n4Sd6Y2cKWTSXZQQjH5wostHzx
l1qtjNQKR9a7fFBhg5+i80sv/eLax+7Ul51bxXE1GAtjB6hj+XYxX4FjW7syS6/HhXk1s7dGCYWV
orpHN/fuwrE5s8HQpHSAXQNA/dhp/b74opoBqAA2HrIDHvCuCMwMxr+F1/xZ4FktoqJ24zv+3r3/
vu65ZWGFDeTBv8N6mpe0rMrM2R6mQ9dKt8gKb0Jq3PHGT5JLoK5zDQ/nKCh4RGuYkKg9yUpaK8/6
xSrVwXRL3aVhGsOwerhKAr6D/5Ue/dPFvWitemaq53Ac2iO8guIpT1YlqpLxkunkUPV3Vzn/qzhz
zeKeICGRQ+um2m4wLuQJ5+5rJAjQp4PeAvBPp4TpeIa+EcsqgtQkjqQIGaxF+wDwUsiyRRw2qpcm
82dzoWOVDiEP3dHNk8xkVrkOqG6sDppe7GPN2tLFfPt9p5zPoL+0Pk+OZkxZv2gc7ceWeTSkGLFM
2z51HciT+txNbngI2yjylCA2Xc6fz77Sr7nXSUCas7TW23khgARCvTxApwzQVXgbRUbYewiA0e9P
e+5cfF3u5Djq5TK0To1UL1UlyF4LMhBNfjhgl3XFeGGtc019tP8oTj8D4BEds+9nn1f1LKsxmQ41
/oDrFLFwi7wJNE3BmqUbnvtJ3M/m+IAJG/D9ibT9WhmpW/f2rUMHAvVXBU58Fnu13VyISz/TBqBq
MQoH2xHghR+k2xoMgIyYiA9c7AghbjPNLpqx7u9v++f2Pa5iw9UESmUAY56cUbYAVUrNBHhIDGkk
f2/LS3iC4/f6fqFiBfTriaVbwO78215fYrutqK7lVjsdmByJG8Po2530inpFbUMDzCqh62zzJ2qm
b81SPWAerUWOrcFuqamJl+QSEBdapZ6Wa42P1Od2AKvalYuMejY/8A7tYYoCq577IJtZFGvJLe/l
Qw4tIlYvHwAVbGljZNtysgzfKPO95kBtrhycDzUBCqAZaO6hMbuZHBpqVoxR3/yWjfkDWdL3DohD
18iynW400AZYnL9aqmwo3mHKOsT9fZE51EMq7Xj5wPcUjZd7aAU/xgpQk0mJHY2XAZ6y3T2pzR2M
fyq3MoyXmZDtwhRBGsiujMoWnlmSj1pLboYFMkcsz90x0T9pLm7hT/Aam6bu4tV8jmreO5b4M5T9
3s4w4Kq1OBJ5GXVVt68ysWWquh97zfZ/3yJnwg9D8gVIGTUxfIG4zPdDosfSkbxT4A1s2p2xgTvt
Xbdp75cVLkhLupB5xFACSkVJ+L/KEyEpYQCyYvfoDhqEP7YnJua9pvfKwryZwKgG8mobsraiDh2D
S2udO2+ofagJeQVgZ08rd6p43TtQ3j1AzNUA0nDsHkoY5l14l8dgeXIakC4jQz/C8owfCnhHUxSr
ybg61KZaVcUAX3NZOm5ucd9W+V1jjdeQDUXHzZSTqyc0JMXsD9alpsyZY//tZxz//ZdDWXE1JQNj
qOCBnwPpxNXiSzDUf0Z3p48KTQVIIIL2R348KpLJPnVYOh3SarB9Q2tSF/OP9TzlL0mhv7R98Vpp
4xuAfmGFfRB0hvFh6tbGiLOwsmjpNSp7hyD3lZMUb4Vp7A159KuZlkdTNsrtR7nK0x1rli4oVXpd
ZPVKX8w+KJGL+PMM7iwRnLoWIcHvH/F4Kfx4MHSscWMQiGafgvFKsJ4VnSiufIwgs+pA6aPN/qTw
Nxxq6v2+1s/bEPwpzLZtWMMixzhtw09FHssxTdVB2dJl3d5SAnKciCp2duGY/1O9Onmsb4H6ZE9k
VmWiT6cmnDX5N96kVyMg8nowBmk0e/AVlMHg9VDS9iDQ9YdG1Guvu934UHg0EkG3XqLLQ7NTnt2/
84/c3DTwuvnP0aBemUNZ28g9jMjeGF69x9zME7BqmgNgp+FzDpEwYzW86zvIAIfmhVdyJm8+3l3/
Wf54mr8ck1wbLXRhHYXI1yP1ScMyFKAJYPgij0hPaAAnbvX0+xc/UwBiUZQjuI5BjkCJ8H1R3tC4
U9pxUQ8X4LbYDGiYAqPxT6uJr7r7eXWx6Dyzpb+tefrtCcKMBWFJrGmV3pTeAYAGfSjjI57dwuMu
dDpFegWxLRhzXlr83wOdbjyqozOCnhfKk1M6o2Evht7Fajzk6xicDADide41uE/mtRMsG+12uFk+
28XrX8ur/LUKj8Vv9td5ufRDzjRQ/oGLoTUNPCr0dU5y+TgrBhMc3eUw/YmjI5LJuuM7jIejxoeA
4qXW4vFv+/HYuAOojfVQCJ6kXlVRN6DjC4WOGw2PxNUhLK9hbPlftBWPn++XpU45DrPMpKYqLJU6
j2yAAt1wAZx97vJEtwSFHrbtT3AMAJL5VOWSHHqVRU2choXRvCbmpXbsGbwivtAxDwBm2EK2d/LO
km7OSRPnx306+f1Ns8mCNuyuKs+u9nzfPKAjGTn+6OWAiD/r4Pd9XDicZ9/kf37AKVuAjiplNU3J
QaPu0bBzuNIfcz/2Dd+6hQYzmmBQALjAUDm/JjIGYJiPTcSTIkXPq65o23w6FAbawI9tekkV4vjW
fmwP59hYZ0dU++klY40tZMYcRJyG3KLr484KajegZ7Ycye7RMA5POn3+/ibP7Rgd81CsitoGJi/f
oxwU1LSp1szxMCXXuf6Y5HdWfGGJc+8NBTlIc2h+ILacBNJFZ1qSzpk8VBzCS0ozpZcMo3WhP3ku
dH5d5fgrvtwRouGWyusC2CCMz/I08aTd+ZwmLneSkNgX/ZzPfayv6x1f7Jf1SoCz+lh2E67Efg0c
VOeCNXere8t9EljXeYzSvFs3fln4zrzSLmv6Oc6594pyGbkdQZ8Fyfn3X7BQNLMt4PsOhZ0M0D9f
/hRsMTwDIBNnYH+asgLMJH5zav7YZyRyQLKtoRvXC/VcjOJzaJHfwlYj7Dh0XTUw91HddhZ70oS+
qyd9yyo75E4flRSKQ6pDl6PSt60xr+aevvIYRVoxj/uqIDdMq27tUWRuTbutNYmQj9V7mwGq5qj7
sZ2u5oYFcZFExC5e5NjCg4fQOFiq7M1gJVCpVhdUMfKJJYPu6ZD2fu0MDyiEmqDMMXjJEkeHwnZ/
n7TdYRrz8i63wW81WUqBkjaBJOVGxEf8BTpUr6OCVZafzvj2ORURCGxrs51nLN4+FEVauXyaFsiS
83cjg+T3pKtI9P1mKGNUfsmuygsVELPTd4scDI8Wy3s5kkfWT10Up2VowSi3tM3rxTJLLycKoLcZ
6Ucun4YkfYDXWudLyq6nsSsBdTe2xuyEDDIbi+PAR+8IB456aJAHSwP59KZLokyNHnTcNrqC8VcS
j6k79DI0LUDmU+1R5dmjOQ9/aJFcIebtig5yW7mFFBx8ubuSqU0fm4dFS9EZbtqnmBVXdlWt+VQ9
FFTcgU59n8/WNaAQoWNLJOOpvqlYeWem9p0mu7cqntDFh4yBJzUYdSk5am43z6AQGdkNl3PtaRbs
6Xr7sWUWiDUxKD6YiPv2IOBfkNqtR1I6o3Z3Yr/JZgj0WiX03x0J2V6LQ89eJAcp7dBe8mfY0+yh
SX8XJxrUNvPsvcYRciGen7t8LgBus8TbojfMM5TxUjeYtalEPM/d6NdsgSdwkb7wMd30Te/H88wC
2AfDKDBZDsWM1gQy9xAacpCPTiXmY0XT+aq1i6BM+velSP3OyQo/LUc0KKALkZU7ay58ZeW1lzhO
69HB9KGt6Pg9V3KbcUCnyl6saDmFGeQAnIZAKiQjCTQXzXnTdHBnjpPYWqdDC1ZGRx9LQhKX0Qr8
mcwUnj4sOCrQS3MhcTV6emISz9JnzzHbzmPCPAxGGo19vIMpL/WWUftTkObFHJzBhYb/rW53edC2
yYcsOuVzzYZxBBhquIMgTEzwV9T4770yAWW+Rr0VQnQUDgxAtwVsAkQ/mQkA2IkRNZ19m1OKZC1H
zwTCXteaWb8Wo/WQHlvCoxblGky92rrowpKaA2AnifPUGubGkmOAcWwK0w0OXj6VWFMUZVQq9iil
0fhjVUsf4qJQxbRaTzfHv7DNre4bE748etLd54PYpu2wx4xqLZYEqhNmRd0pU/s8VxQ3AUSdVIJo
0GgpRBp4baIhDcU1g9/APH0nlup9bKLOJJBngVczLLBRu3YE9G/epZiD1Gi52H418LvOSQD97dND
3Y6bxhZRy9FCbFupr2RrbuwJ4a0T+rYvtKsG2rwebYo/xWS/4AunHoLoKuWUumxqcLyBI8M7eLKA
LvGccbZcmVjctSat8tIWImEaxJSmQq01K99D3OXDmHRoB0jzWpfknhgqd3VoD/qGTKLOAn1aOAJY
4WnWAoWKEZBoTwdprS0YpDjgAjAazi6zilWn0Rvw6taJY0K5ZoJUwnA/LqVvmOK1WqqwQe7q9Sm/
0QzZgkJlSX9WEnoCjGz0xLD8Loehq4khEaE7bIHF5by/z51kCznk2MXX3hv6glDDhslltXrUbO7W
NVxwNU6kV5VZ7hpNtoXOwGdhMbAU1Sv8j/ZE0NFPevx8MzNTv6xI72qq2CmZOH5rADpEZaYjSnD4
3SvS70g3ZsEYj/cZJDhDDbiTlda3TyVPShcijYvPEnETK7jzaToEqPXxxbbVTbsYFMCFKvGYJvdo
OL2NXHsCo6LyqyQXnjYMsTtSedvq8fNYQOdYI/ByiIfh0ZLOu5NX17qA9GtlD6HB4m1H5zGwy+LO
suQfO6e38Zyv7BLUBJKsRcs/rNn4YHn7yPP2Lh+KFzL1N8KaEMBqtnEUA6qZPTdFcqd1OSQscAiz
WgGfONPtBPzopADoLMquCmpzjrq4CpyFXCkoSwOjmx5waV4ntnEocaxiu9b9FPE0osp+qBC8gzqT
QRKba1gG3KgK+gWO0b/ZqfEBY58rdDtWVMHfLzWHNmgWss/b7ACFcjicyb91QapjS+pWF8VNaQlo
Pablc2sDvlUZfHTjCcFMZehTgLt/S7Nir4kmgx4NWFRCS1YSvdMg1TstGoW1b1vHjkqAgnfG0r90
3fTG41y4TdbfOjrc+4QwM2/ooCitDSB85tC5hBuI2kL5YMU1x4/xY8pcAZho7Gqrfi75vFaxs2mZ
9NI0mnqIKMbj1Txhd+WWfCYxuTHjwbWn6dpwHA6ycuNq4wbduChhSSh7BcJRqsEIbJrunLHfLhOO
siMADZ26W6EhW2js99wyH6pOw8EA0l1pVZS01bPu9FrA0R8GWXg4gGrstaJ+npp4laMbO5ntbZdr
WzFNAZqMoQHpp0q0HrPVRo3ZLUWemBQgJ+YESiUgF1ivTup4lSDbDmBT3AGbGeI+Ci50kz1fl4n2
B6V0pLF+xyBY2GXXwDvijxqeMEr4XMLArXosTYD3jzryagiLLr6OHQO3g+U507JaWPnSlAtkrRHa
cWfGXHp8gDWh3PWT32kCnBjDK6s4MLJ9CqVPgDIF+ubPCSKxTNcoUXwkLSFQesGEH5zMrTeRB5ro
KzGoVclVwIEUx1gs6hrozHDdg3gUtLhup2YIE6N/0egthIzNrIMb99SVGAM8TiPMnIyPHsPfFOjo
MbO9JTu+fzNU8+C1rVhZ6rYFWUuwrcBRIp1Yz0qPzDxfFZbpl7SARv4Et8ApX4vSWlHxCiUdt5+O
G2dGc5946Ky4mdPflem6B1ahqVP8qdalk/DyqtgxK4Yo44OmbctsbzrgvHWal1r+pDZ2cm+NUPdx
4pXuwFCsFGGLLn8CNEfSDZ4yC8jWWF46v+ZsQ/hOSNjU6GAoLG9TYbq9ejeJjjwKoMF6Ady0D4XM
AiGwiWMUWUTbEJonUIh9HutnoaXg28ZuazeekTLXSjAdxg4BjsWP4cXDmrAzkeU8WsSX9Yti4dI8
DaPpjUhjOeiMENRAcE8YnCzKdWEsfpp2vsDQRVeIzmxXp5AVzT+kSa8ta8PHIO+kqyO02Ys/dM9q
/lRMRiBFAti8uBhcQLBCeFUyeobRuQaxXccZvU6aoW6Pf8XQwvmIuYmzdca/Zlz6kP1x5xnfpFCQ
M1JB3LYwKMXlbANrCm5pVZueYR9GZ/IBmfESHfcxzbaIz37b0VXhoOFoi30uMGDEzlfmDdX0B6Pv
txiWBQBE30/ceTIoAr9R7UqNrApEcFfGVTSWMihHthtziXFPugWl2M8EsvGs9MoO+U4lcT/XK6Mc
/WXE+kYTzO3oAXPkHisFK4ssslclyP/IJmyKZuiYB8K6NU0c2XL0CPnozCtWQ89DRFMLbSJEgpHe
OAhV3bEM0uH+tDwo5entXWnddhN8AnOIEeE268W11myX5SHW/TxHo4K0K41uFvUm0lcmNty4xuke
dRFYTSSXJZhY7In6nkObNUXYR8s+6PGTesgeGS1Um5LnLl0n8SfLV057U0A0dbkSzV86fCC/GscN
M7f6UgEot5qz5xxDd1VT36DpKo+RFMBKNc8sEOjnsGUMpOIkSHvrryMzH74o0It7QH3OJA9Vct0m
k1/1TjDJ2jVQxvQYgXb8LrH/wsvwph7NvYNzgy/oxVysOmM5CCu+pna3mqQB3cI7eK6KOn5H1rqp
4mJPKxn2zWdvvzMBJ6ex38RNFYwl/J7Afav73pcTkr80dpu8XA08DYRa9fwarRC/T2ZXS54HgFRm
TNi6hbkV8qO4acHztSCeSzdEYocjazNA66yaKYTJS0jxZ40JSOe0hpAI5JvLCnK3I5KD+DEpioCI
bmuXm5S/xvJmtJ77UkXVcg+QHqJU7powuGnaJQTS0B0wjCRduhvqEUfhvoIGNzpsawsyzuZIo7Zu
b3oFXBQkp2w91I7DDPtNxxeLl/GaLJHW10+DKAKnN1yhrfFFrivmvOV9fNsGecKgZVe4GLy5ubQA
3669jD8u2l+NPlIJ3hXV3YwaINS16NU8SiiQi12JM2fSFDflNVxFEIkXv0Cs0DHXTavObeOrlAtM
rp9YTtdl9mfQ/jTwClLNh0URpOtt14e0IF6bPxKRhQVs7oiV+4OTBv0C5Szzr0qNcMyGwERTWEe+
Mk07LX+hyyuUzaIeSXH8B3N2sK+xWUu+bepN62y1rGIQTh9vdTbdzOTGhuRX42hvesJWLW5CDUq7
SLFnKG5ANK3UrhsCHV5EmMZ4MqZ7qRtXNSmvK3O9DCbeYgx1L+V1mNYLNDKL5dYwJm/p2yDFicvp
O1VXxQI5psKHpjvmukt9N6IzOA3+6CBB4yis7Rky+jhMQ+NhxrpMYQkDt57mkYi9scGkfezdBekG
qUMBdpDQG5fauQfF4G2PIBBPAFngw+ZxeWsU+B2KIr5/2N2naO2gnDUXeileWuRBBeq0jOE9SjxI
gs/2GKjpunSiMf5EPR7lEOVNyWema26vQWe6QbRr2j9GroKkRSmrw5ohQ9DsjE1Scoy+lj5qYMQq
BbTXFwa1U5xihgDZ027T92XY1oPHSRGSqvBNJIVTiV0qpG/aYKiU1UvWxKHRdNGiusBpoWdva+FY
DQ90STbVvITIayGlFb84qNoUOlfMnFpXwzwa0JdgNOvQLGGglorCVegOMlaDy6muoN4WzSPk8ZkT
YyrHNgaD6faQBvHyOKnY1WWGihUSl8jKI5UjmS7L+6GABGGVXBVxClcIVO9oBNw1UHCcp79D07i5
OaxZke+gQrOiEraWC/qtxFwtGQ36Bucim1dxrEFlMhlczM/2etLv+raJbLkEnPKgTyyUzVO3Hq16
rYjpJWLewm9nM1LqyclGBLyZm7vWsF1UTmFqvvQGbBtraIrM/VUl8kdhkF3XmygzcFWZuXrsCr5L
nC6c8Xpa5E0kK8IpqW6hm1i7eTlGdOBXFWM+7KaV67D2qSXDdTHKgFXIp1LMUMryJl4I1O2SvZWp
A4zibpQ1BwNKkCLuD8CO7/ouRw/RsDTPth+1BlWLLeFHDH2VXBbu0oNnTdFTAHjC0J5LvfIYlxHG
pVdCTxfXlo5P2RBMpI/QqPMJrrSxfNB5B0LT0YLa9gaj2NdWvl4abSf6Hc9KvyjnoC042laL5xTl
la1A05VmUJfAIljK5V19NY7Si2uKym3xZ+Ndb+JIWzCHHVvU4qKEIR+OSVXhAkeCYr4ZSvNMlvhM
tyBSb6AT9VlN10J/q6V+pABvey3/TJFSSfQdbH1vps9FxyB5/NLBhih/5yWU+oo/Jm/cVhMfSbzo
bkzSPYRzIEVgr+2RRZNsognwxKuWQAQ/a181AQc7u47XqhrNTRzzjRJya2VyreMyWOt9KwJoZAJ5
Id4lCkhtQStphMwzRyjJiojzK6c3A3N5bTjGYAX4VnFzrSewMc7GDzqO8dpK+qDKUcA6x39po0Fi
eMl0vUi5Kqut1hXuYFEPBrQeKLIH7CGvmPRAI4kvJYU6CLkBoZMZb2l7oPIFlDSvoOVLOX9U6S6V
+cYUKnJSGi44aVX/nHLMvSbiTiWC5yYbb0FAcVuY2Vfa/3F2XrtxY2m7viICzOG0yIrKqWTphJAt
mzlnXv3/0HtjRqIIcbqBAfpgurWKK37hDSJ1Az13aiJ51Wr2uJg91r5xmcYXHeZzRmiHunsfqqrT
uW+CcizYNSViK+i4DKp3KWXYt7vuNo2qbapmO1IgM5ePAUoPqXKVtk+h8eiF78QHx0pEHi1+NWLB
rtvukJidTVJnS37+RJpMbDncyWl+oLG0rczIaQw01aJsi97kPuikvazlB0tHqyP6g0nqpSKYNx0i
xoV7IYX3Kf+yXJaHCveMPscbuA9ttatBwFxk8kUkkWnAsUvjlrv9aozTF+qdhypD+6a7EQT5KHri
KausXSNlu1wfnBaOeavcRaL7xwiyfRqWTjwes9g6t7XulMVvk3onD0jYJHYfm5tI+o0j9kYIoPhx
1+vuQy28SMbPBCWK1r8b4nYjie5JFxwsPWDIPFTenctEpDR/NVTytba4AHO5z0R0f+pe3OkCryDW
jo2KvjH3tBnbAerAHI34olS9+07THNejmAU4US9gKAXdLgufks7Ylcpt1IAoMC7kyHS68jU3tF0v
u7/1jDPYDPXeB6WhG9TrWHLdv9Trdlur6g+qDRTjwsyWGtGONUCBGbGoFCCXWRyrQHcq7S4fr5D1
udZT8VhXV3l+EsQr1OjiTVPz/HA6y1zZD77Jky7shew1jNqrctAPWus91WKybeXiJiqyUzqdq+LF
05UbHxKGXSQlXrb+Y5HL5NbYAkw+2+Nez96tActlHO+F9loDI+5Ol6Qp7YzUI9UwN2168gePYkdw
qybRISY96FIHInmV+btW7C59X7cpx993Sn2oBjRIYH4ZaWCbMglj795Z5bFNTnVzG+bNbdHivkKd
sYQWklfCLpSNyygQLiyB7x1uUPi4MIN2H1FLtbAWH+NnSwhP4Pj2WfqjEh8me3GvQMZ7gHkYaThM
ZHZORKX01p3fD+9m+dgET5EX2FGtbQIfg0cr2EZAdz2ptAP5sUiJNpvYug18faMhQ9v5BKDCZuRr
Kj/f6+b1yJ3d5ZoNwnETRcU9Uqzc/He0CEgV+PqqfIfS7Zf46YH56emBs8mgSGwRlCMs4yEi2+SQ
NfF1Xg7bIn3LVVR7rZeu1HnEDnn/GPInE1ndFJMVquc5RfGeGe8o29PhuKzkVzk6ZenoDN7jaCI5
j897MTSIWlA78oJd3D6MgEo13X+LPeNimHIAv3fiEj0WF0fBiLZERaGt1fiINj2kY3TdoroxvRsv
ZtaQP6ryu6dO/5Z4z2EH0xxcCF3+2+sJe1pdfkrd4CaSXbLwl4ByEdZ+NrQTtFjFjdWl+3pQ7ymF
/cxC4xiNqlOSQpvFVR3fBgqrT5gdJCTVsg7QTriWavNkoPnVBMEpgO4k1M2mFwhVRvXg6akTdR5e
8E95cgXVBMKZfpaI9Iy02dVjcUjcjvemg+Crsnk8P/lZcxkyXP87ToYAJV+YE8NT4h2KEdGfGyV5
KoEuo+6EylNW2wD1KNhG6ZtYa3uj/V1Er3Hz2lMZRYB303nPstAc5Fx/HDPJGdyHvta3vS6+SaFF
Bi8RD2rHbijvei1/LJRbiSci7s5uGt4mWnairbnp0PtUiKfE5Gpq5oDitOUh3TbRryKq7F7VbgQK
uqUSbcd03Ago4Yc9LOXsXsjPQ6Fv4+KX6f9WupGVlejMPFRyubW6Gw9JyBG1KvlKG5uG0DfAWfah
oobnWd2V7luE95j0Gugd9eqm9Up7bBR+DamIoB7U8IerIoMKNjKkMqdSf8KnSYzTLVYQ3JbxvtKF
DZz2PnnQCeulIT90nk4Q+aupbmOz5BBkDmUCgsTqkI+6LSDuB7IAcRbXHjHyzuR4q0INR+HAQVqw
jreiVdhBadoR4BAQMxtNTB01JMDTznA57KCiexJnW7mlY2MVmyYpfrZjtDWkclfS7TARD2ynWPhW
N5GXuiOSvira8rLQ+21SR/zS7qmD3EpIN55lf2oEhTVuLy0F0t4fsCC06mDrafmDVjTHKq13nhH3
m6yiOAh/vd/1Vi3Tnqqrh3AsY6araPaJ3zUbKFUvSdTwB+Waw0xBc6OowYMoWcFJl3onabJLkpJH
q+rcg+F2T62YvDEXh2zQgk3hGjeyQf7c8ABmLb5PArrIg1S2hC3pbzECmcxVKpvhpebRmaPXo9lS
nRDhwMk9KXJEaTEjZNSD8KpQk5OsxG8lsm665uJtaajXfTdcKVV6QHtK3MQBMsFWoqVOQ+bmazod
EgnXgabIaeMm0pNX529h54GFlRusD3KIfrl+YabNcyE0/Ubt5Pqeds8T2vfbaIxvTVO9lUPNIH01
LnOeQ9/nDkRDiHfSz62piH4lV029IWarbDEdYsp16SNYsB9FFt0UDaoxRl6+R5PtWdVEgIZTeasP
AhyYhH5U0UiOocnBATZAQ66sUyezgPprQ4oEm9+apLDquImbmu9SIQvJOV08nW4IWv0XYSVudb/o
t2mrkDEmJD9kguW+sToaNQVKH50eXWhl/xPujKOorbf3FfnWSyuGCSLCAfrgTq236T4VxMcelrIT
9EW2MYjSj1ZOQYis8o18zsmipt3GvTZJMdD2VPPuULCNv4dULCLHkM8AECzhM/lFlT7VqPB7ujah
Y3Cms7kigp1gTzC55DY/RbvmIv6xxvJYACiiMwqXXgHiLX0Bb3ldWHWNkUloopOZ5NAkR96kmKZw
tKoUsISY0iG2A+bQGHAOvOykRMziemjPAxXeJN/GmeEobf4g5BERKYIhZXd0C2CIibtrpWYFhrMA
vAAXhjwdisUi6ukzOEkg6UFtWFpPbGdskOJzPNphhfukuH90nR14gUHayoouYEvoXygATRErmQb9
jLTAbz2v9R56gmnkNFkIS8w/iO4mFY4jyYpW+AIgh7EQ12ElNV2d0xQlzFmHmu7ZuQoPmnZOKxxZ
pR/f79CVMbQ5o700uqBUTZB+rYRjNdoADf+kLPX9MMZX5pGiKCwToj26iATybN5S3whagq/m3MjU
DowwB8XoBReIDzS878ltWQF2SLLk1RSbC1GObhNPPUS9fyx02Ad1foMo7E5F8UMYmgN/h5RJUrYw
YY6DnpyCYPijatqFxt1tliFxlEWNJMkLWilhhuKYeXJhPh3GoHquMgsiW5WmTpWqTqh0SFtU0d0Y
BWeuEHxvR67tukxv8jL1tzDYX7jvL6rAuxsSj/9S9o9iYLzzuZe9mzzA+myAr4zPotseW5P0G0rf
I+4D/BE6qyrq2Z5v3oL3+zG46Nh24zW9dZqkuoaynxuaGxArpIiUNJu+oaloSU4/CC8UJ1aWWl5A
CbEGE7ZLxmzgiwKYqWVExi1rYL7mRwIiUh2FxrE9vEE92yf7yLZeG0fdeb8gn/xo3ySdmi4MJm/V
YG3hivr4S+Y0eaWKBTMR2dlNgZZjeo5Euuopcn/h3ff7buWTrdm243GKsspgIF/46RmXHU/ivxgA
DCAOiSh8wPH9fB9IkVHDqjOac43mXutSll5zdV+CPCtcOP8ZYk7FlPKxrDqGUB70p/yoOKh+0Fl5
H22M0R3Ir6ta8IvLwzaFRzyBf+f3amcVdVqCKSMgfU2xKe/lo9pbGwGG2z+fPZ5HCQNqFcLeHN7b
FT3Cd2UPUi+3rt1M/S0O7fv3Qyx9y8ch5M8LBCkg5KIBnNfUNL1RI05G5EtReZbevh9o6WWY0PGm
JU56xH9Vbj6gAPO2HYpRhtFZE/qa8hUavZuIOnrf/PTXVJ6X4gqEgNABguCIGvucGlOlVLFVjYmr
nW4rbLr9qGGPLh41JAHMDa3LQ0VjrXa+/8SludTYFrQTmVJjvi8gHHG3SMylCB4QWPZGgg5tBA+u
uvLyrQ00HesPc+mC+RmFtoT40MeI2f8J5Z++696Ta2y//6IlJpXy8ZNm2E0FW1m17GpGQj6zvI0d
6RnDnl3xNJEqmt3geHZ9hd6OJaxKZU7ndobx/TT0NAkfPlITm7TskxBdXwWv8+gcA25ou2sS4guA
TvEGAuPKcVsbcXZZgWnKDUSP2nPV/JQCIDvmfU4tLyKvkbVLs01XBB2Wl9FCYsFEt5hQ9PMXxmHT
S16CQKBclDS76SmRuJZ02cNwTTZncSgCUZXBLM7D7NN61/UksWdroqS0adEfj0VUQ69LP1jZMUsB
E7Ic/xlodhvHiTwWJJPtOZZ76o3vfLady6sKfIvDUJuZIj+Eb9TZw2V2apkIrtudpV+0n6+1i9Da
ScnGu7SusMI8SOgC+RsdhYz7lQOxdI3pE6BfhOAD9262ZsUY4fFcBi3UD2UX0P05GwFsFzRk7ejo
/wkSu7ot6aXBiljjGUvTR81PxMexZ8c+T6UGryaIxoMgv/RR5G3UYsIyycBWDPMK2P2NO0ZPRpG/
paPyS4rNX99//RKbgVuVnAIRAJM8dTbthgs0KwmG6a2lQ3gqTklEN5HCxqa5Qsn0UG6FvXlB2lsO
+2wHlMpeUxddIHcTGn34CbMHCxGPwvJHuAXVFlkAmwbbz/HOv/dg+pCiHvyVq3ZxvTmdeLYZEyR6
hvqHCDjWHt3gc5ib7c6kGbnJk3Gntul9ibzvwTXBJH8/y9Myflnm/w45j/5q8OuZMLbjOXCfEyHY
5N3KNy0dnkkp/f9/0zzqaw2p8CWjgkuJzvGoYj/lXRr1Gjlp8TMobaFxbMGWmL+GllBUmI/J49ns
x42kvNWuuHJfL34HmKS/8Qtp0+xSG0at8CEXNGfBoh2WV+6xLqkvVfrd9wuyRLMiMfjvQLNLTYhS
ileVJp/7St5qsfQwZtZJTPp9CVAtT04eAiOu/2KOz3JBIRVY7Pc/YO1DZ5vQS6rICISuOWOPY/Y/
aukgyofvh1hcrcmcD2lqJCfF2VxGXVlXFezWM+WgExbpN5U/rPHHprvxy8b+MMZsGivBDBQ9ZYwQ
tNkOZ7FDsxcFkkn8OzfKmWvz9M9luLgt0BVE9g7VJHH+TmRC35dq35NJUQMcjfuQar87AItKQUEB
tW/8rd+s8GvkpcdWx8jEmIQ9EC+ZvRG+UWpB4FI0gLOMCH4hn1o9BoaRTPZ1OSUg1Z8wXElLz4t2
KyXSG78A8poT1Ug9Tb3KFC9UMdwqMYl5lqKN1CDdEKFYYg+h8jscERQwxPiiwuZ8g+QfSjOpjLci
OPjvd8XXjWeo+BSqBiEKdaQvQTt9y8iMa6r6wEfQUbdjUBMG2IDvh/n6slEag7GvQhdWkPCcv6qu
CoQhmeL16VJXeE3N1B5uhp2yHQ665ayM9mV9ptHQ14O8aUAhm9/pUdFRPo+4YA1coY5h5v22vNRz
PD88Wql8MhUgoq2ivutpc2v4xp0Uyfdoq97UUfRUx8W9XlSPIZYKKz/ry/POz6JJYlGcVAw0BGbb
po4IdeqeSYDSuimuo1N9AOBr+wd5VbLk6432d6ypSGdIKHaos7HgrhZB18GvLB3/VuUVTa7i5wbn
8mxX/pbXgqblL/vvaNPl8yGUp+Q+tEKf8GaL2S+zGg6Nrx6zujpYrX+GLP7bz3suAVA3QfsgFsHj
ysx+ecRnXztt8w/jG9TPPcNrpnSQ9ji9CJ866Gu2F19+cflgaVjcjr/V5+DGc1YZ2V+O0GzsaTN+
GLvXe3McfWZ6IkcHh9gRn3qo0Rp0dH1X3UwmA2vexV/u8tmQs7tc7EMkIyaebleeo+BVEv58P59r
f392j/dF4gGfIv10hetcuzIhJX0/wNcgb/oClZIR9w7KpXOuZVemEBQNsoiO2GEcAb3qKtClXgCD
paB4XHsXfpm8NtXwJ2iFm6ITniN5qoB6+opY9NLWoV6h8zBi1oom3mz52tw1/FgZzjjFb5oMweeE
Xt6LYd56zcr7uLRTUPYRdVnRFlizmHolhtE27TkQX3vjMSuvhjVLqsWvkUUVeVOqcV/MBFNhoOcT
a8OZD36jLXRbms3PqHJhHLS+ZvfGmvLE0lZBiOU/A852fy1msRhjGXuOEnnTWIBoV9R6FgcwKCpZ
3OaMNFufJEy6oABlcvbd5CqM8IKpjF8ru/FLcZ7dOOmukzkjuYTz7ec9QLVF1z16fefSQOTJU7Rt
LSnPXqHi5COXh2EItI0MrWSj0VwZhVFx/s0P4Gk0WDXkH+d6A4HXNwFhdn/ucv828hWcKbL2vRb7
A+qMME/8AjeBGN6zFsHeaVt9+/0PmA70p8BtmgADrzm6ZoYBOujzBAASNmgdVf051s3LJEkwB48f
DI1ucd+EmuNJnV1oXKvfj7q0tIT21rS4mkr08XnUUnOFoDCG/uyZw6HWhpvKzNeWdnrnvnyZNZGC
idQsqqyfx/DEwaeWVkzbRzkF0UBxsM8fG4HufYQy0gbg9s7Nvc7GYOOmVruzJ1kvvgtGjv7wv/hc
lEyJtPSpYzf7XKkRDAEuU382rYegfi3M9+///lfpsGkVPwwgf/7WMSpEQcGh8u9LFPPqx461ix1v
G+yjo1BuNLvcg9lZywMXN8+HYeehRtL0vpZF/bmvXahiufsYZcrPNkv2+HS8JnFiAhGqVnbsUoj3
8VunvfXh1R0LX2kbPWZdk/QtVmMYBXL9M4rFXRTRUvsXM0tzQ+eeoxb1pRMZZXrvR2MwzWy3lWhA
BIC2vM0Y2ghO9YkDJWAX76PB7jX7+6GXzsiHkef9Sb/N6Y6mjFyL17X1Ekf/5ik2iNxQJuTsI3gy
yz01AboiElAdoTlO34/dHpar3dvirnmMT/F+TZ1wYeE+DjcvfvRiHbmexXBC/JqBl+mG66KG6b7W
qJ4O9uzg05XXkfBnyb6iAOpA6QVXb7uz1cUo57XtLzKT3m6ifM08cynWJpwnDRNBMuCkMTvYZd14
WRWm3Vnb/D8P6OIq2gf2lN2Iz2vohq/aNOTuH0ebnfI8kNtkzP6OBkz7WqNQNzrVXf9cvcIzt5Fn
+xX/6ZxyAyPDwSItfhWOhvOPd+WUwEwTPIn7zjvzQR1YjSwn3ZlyMJSYykMWUVPjlb2/EMx8HGW+
91EzcHEoYJQgGH+VVndACOfa9xp49lX6AwucNa30hcNmWKgiy9hQIQIyz4aV1msstYso+ZbdY1Wb
78OoroQzS5kw2o7EvdTnNCTIZset1NJcwruIfdlUj/5YHphnp9T6Z5GGfzsYvwdI1YcmR8oXx1II
azpCf9+v3t/vmJ+ND79BneKhD5dnFFZFmUvBtGFbJzh0T2pv+xS4e1uyaf7H1zLqQsnP/0HSd3FJ
//v18ydfHwUhs9CagPGPdTKQiF+61e3kITlmhVTYiajCvymi06DlgKKHK0Bs4cZ1IU3WkFTtsG8w
5Q5hnYtCQwE+CFcyn2n2v5uZ2eHK6hyFGYXfN5yCg3QoL7S97JT76vD9CixdTsBkRYISGf3C+TTU
HciuwSVq9rRiW9YPLrxYL/FXTunCx1D9IKhDsnwBHmRoghgjKdmetewGYtVVY6Y/Y3E4JlVx1ENj
1+WxggztWu9GWfg6VLNk6rWkodyK0///YXuZyqjXlNXbs9QGb2FOxRRmoOCARb/pUhQ3UdHrnD4P
tyVeAvCrm5uwj465PtyMWQjNSwAOrPf34hi8lKYQ2iDpPRurUbqQVHbsQSu7bVy1Kv4dMMTERAHR
zR+31coadshOZoDcsnMWp3cD8HoQKG9+FarbrkOBZkiKfEdJca0OufTNdA8kci6VFvi8JFj6Usnm
CbED0IprHMMOae7tmlbYfb9xlhJn8+M40xX2YW5DjxZ76VHaN27KI4SMbA+c7keJjucRWpcjHtJ+
//2Qi19GI0wlRTIQV5+9borstRWhKyOCGojKhqY3adFabrwQFtB1Io2UJhOsL5L0TeePcj31L+sJ
rjzgemdnCWzDXoeyEcl333+TvBCzMhxtRYMGI5nVdE99mMZeS4ux0svxXLQSTIm+3CLN+gNu3biN
kfLZwdgmUyhExaYfR97Qv8k9Sns1hHjIMec8Qc4lAtPsitm2qeAkJtYpTZQrS8YbJVV3IqzRzqLm
VVLqgHIRXPRRcxrCvocTWhZrF/q0BrNri1mbQAmTKv0XmTgja+pOF736b+Q/XjZ780io4zTH+KQd
v5+6hZn7NNTshsSpSqo7063O1XCj5Afa6aigaxu3e8jNwdbqtR7Q0o7/NOAsvSgLNBTUNKrPOfoq
Nm4I6CeFYQI3NqXaroenmnS4w2HRUGBria4KvydF/9XXrTtzVJK1E7g217MTqDWqhiyTUJ3jS/1k
YadSb/RNfYbYvuoxspTRkS9yh9LZMFXu8c/bNFJRySBg5a/vpR3SbvvqN4iax+iq3HYgM9DYhpmX
2sUKrvQr5AqNWzRhZTrglEQY+PO4UmzIjWwF9Tk+6n8SapqTBdZk++vDlHFKe13T+2+J48sWJtyz
dIsLlMfj85BJE5SuNZoVfXf11D7COopwwqpvExATj8WriqYdwhU2VMpdfFK26RtOacWL6PT7t8kj
T3qCW+QAC/gfgpZpS3/z0+YKe2HfWmaU8dOmcCm/1Q7tQdlnR88ubXBG/zw0AFhLQxUJbA3xu9nU
66brlbXH9irKaOsWA0JlhYKyT/fPJfinRUbXHDQTd+6XtCVp0to3Az5LPFkb3w53yR6DZwdsvLbn
9nW6g5xtv788FgLsT0POLg/RL6xOjfm42kCwCbazFK7UWL8GmKrO4yAR7ygE8nP5dDNzk7hIUwMt
BOkygjsrhtWx04ffmSBCHKmVleX6CqBCA5GGqja10UgA5VmwAxcwqXuXAWG4BpvBwLxtPDTKRrrz
AxsjUpOyS+QgBWEe/G1sR8/fz+jCFfF5/Olh/fCSDWqLuLecGGdd3WGAnEz6rNvitwFRaNPyP20n
Ojl4uBiljZVnx/j6Fnwee3Y95WEPgmcI6+c28xGj8eKtYBnQMZD8E6LqdxLW73qovaNzUm2EJObw
6P5RTUvVka1W3SeG+idKRZgjg4hot66AgCYYrgbrMtHBkepjIp9c0C+bAIDGpjWgOIXueKgj1SIw
wAxEzofpKyGdWwJArs7C/tbDHDaC1QGaO7sIoGp0OqI7uHnYhaS+yhU8Y6pHP9Khvw17lIX6GjWl
yWOe2kAh7a0OjRHZjWsHEeQKbmN5N0rZr6CSofnEF7mgvyCqBv+rrDeD2KPNM+JBKAaXvere6lbr
b4Ja/6kJFrIB+t2YFA9oepwKZbhpfVQKxii58T35T9y+Qdy5qfvqF7sH6lwR/bCyCZc5BufQ9J+A
PfxZ2Spf8wHVELEZnEIe3fziRBFCPkPUYLDYqvmxM23dt0v0GoMtOh6FujGd+mRuFFtDqKC1cZPa
GSuxw0Li+fkXzDarCdPZC4DDEqfkl7hhv7dHRG0xOvX2/anGweHU7+NTus9WTsnXGJayNmQQ5KJU
Hhh9FsMWsEjjsffd8wg6LpJvaqRV+uj9+/mdfvznZ4JBKIYQKv9FK89uglxVZXSoOv2sqqNk42oI
FV+8HpSsckgI8pXiyELV6fNws7lM9FI3cwjDvNHxbYo/TH2aqj7Tm7TugLX8bTjxSKqqTfKon28Z
Cf/WhgjWxVPkzGXDeYET1yHEQxX0+1lcuMANqEKT3DG8Fv75eSRLS2of1UHtXAcJ4gGpd5uaKZoZ
40VcjG9Vlybb7wf8+iapE31Hoiun0v6Z1z+t2h3lNBu1M9Iob3ne7ctIfvx+iMW1Mg0iOGrI4DOt
2UepiGkIWsQY4qk9ahcFNdapPqjv2t/reqgLa0UKAJYAiwILy5lZJJXLmeqhfGNBaQm3GlJQjQFS
U5Vh3a+9AAuBIlr6/x1rHhohBCkmeRSZfxMP2dbtGM1XSPnAGhQ7vwt2a3C9pff204izozxh6dtk
8NyzuvfGTUpjE63j6kdyqe0nvz/RUQ/pU3WRY0O71uiYVml2wMH7ADSinzS1ymaHQMvNRg5UQTvr
4lXVAwTVfaiowcoB+Ipth5yCjC0OYwRldBtm65elsZIFRWKdhdrmeevejIvid37j4b9tj1C498jL
VGSnzlohe+EkULfB9npyFqRmNJta0iwTiVLLOIdTv5iKvOKv+motzSG978nXiqhTnZ+2OvK7qhJ6
7dyo6m3Vx5gkcBfXSvXW91gIRq14Nj2hdEosFzxVe4lcDBPCvH7pzMzBHsXbezGl0ZXzOa3cfGVB
/FKSJWZUaBR+vnRkQQ9Lf+Rl7OxxB6W72QvXiLs6yW14SE+pvbaTFpJaCEj0mhmLfqs6jxqzmKlV
Jg0IlcQOK1xcBBCO2fdbkrqH/8HEcelO+Dje7LFoQ7HQ09C3zojUNlvkCsZjsY+ekBgdJCe+mFzk
0EFjh4FCW3l7F/fzx7FnUWJRlVZiFdO3uttuG75PfUkkOY3tgBWog64gidQePcB/8UB+muMpev0Q
GXsTLEFzUw00IgxvbScdBBuGJoqzdrhdt2ZYnGLcjdk/AGK1uUmC5BpqDEWYYzvqKD27O9iZB8ib
TzIKJSv7dekU4T/zn7Gmk/zh0+KgNj2rDCze/vyRKLXAhbvZ0X3Nt2g53crPyu/uYFYrx2RpVMTu
adZzQ5DpzBYyTNQRukhm0lLTkaJBvFUWbFFda08sXEOfMqov6xZlbSA0wrlAcqMRFMR60u3KBH4t
4qi8jH8Rgkj9fEEW4z7nlxnnkwPfOt5FYWOjuiXt3dZXa6j+hVljKFisyJZDmJ2HTqk0tlnr9e1z
1eVOhORSWbmXXr/6bCxNm6HyZkCJItidB05tp4VlrJCIdrg32bItb6WDiuQuT3H2CPTnN9fK2hGb
7sXZvQkT5L9jzq4VScrBb/hi9dydcPET7S6w6wdkPw5IltCJbLfdEVOS25oM2HpZa0IuXSyfRp/t
x0T2rUTVYxcb58G0vQPaW1lmC9vKgaWR3iND7dlEA/YaHGBtpmcbdFRKeBpYXZ1DUUNXGwqYvlrR
XZxZkjSNnUOZeu7y27eqpEZRXD2Lp+5NuVQOuo1Y1zPyyeUhOEKaPaoX8T48ud7GuNXvvz8eS1uW
5u5foDhc5fmW9ZMyrqIo7J5rA7/dQrtvQn9XyvLu+2Gm9ZnvHip9mB8BewITM3t1MysWOz/22bGG
fBWoyiX2ur9dfx8ljSPI0srttbRq3FwG4FtAeF9kASJ/iKU2NZHnQGeuTfStV6+a9y18kQF6iziC
f5gURz7fy36YpFI6kt8WmBSVR9WOttnePVq2vhF347bmkfW36xjUhU/7NOzsGMahKcg5XNazAW5c
Dl8D458SSghJP978sx3f4+6AqJKgngfNO8U6ePcSQeOiWbuWF+bv0zizHaHXvYCofzPltONlvTP3
qLbs+4ve25gP3aXHNRLu0TZytJWq4cIEfhxXnzXEUTVPEq3IzTO8VUn9MRAgfb/VlzJAIJkkDUgA
wDOZ74wBYWtr9EKTu2rEL1M5eCftWmVXpNvkQVn5nL80rdnJ+jTabEOkkukKBSa1vAXCDZIuW/lO
+iXtkm10h3Kbe6kl+wCz8q15yAH4yK80Zddu52lLfPcTZpdzlBaRK0uedtY8WkRpnLyh0n8JeOW+
kQg+m/YZAf41b7LF/aOQw08Gfazo7PxpXiXGbaibZ5GHQBGQ/2jwjaE/EL2lvuysrOnirvkw2myW
rb4aAXPK5rm/6Xdha6un8XH8yRO4FeTTVPWFB73y4q4NOZvVUfENMwpE81z2qPzrP8JmxTZp6VGF
p6GBT0HpnEBvlgRa4ohsoUAYO/7Sn/R95mED4CiACAWbCqsSHptxZ06aCGs50eKn6TSAYcLrMABn
n9YJAKyaGk/HWj2n4mMZvP+b5TKpvqhQoGhnzwaIdMmShGZEd2+nntAXwwATH3vVyS7r83BEo3+3
dgYW3lF6sjrIcj7I/PKI+xLWHENP1tULMdpZETJ4g9BscN9YuZ+nnTY/bBqsGlRvYEJ9yaojpC/r
LmXRXNDecIsjobDFFliYtRb7LFZ8Pgw1x+8F3hClmhtoZ/OqlzfpS2Fj8mNLJzQi70SkYR3/NK7J
CC3NI0AzDjXFFxpWs2fBizUPyeXCPFejct2kwj4PLdvq16yal3Yg237C5uuEXPMdWMiDl0tuFj63
ZYiaU7XJ+9Wq7ULiMRm5S1PbDcDlPPHH1Upp5ERXz/0Oduuv4DTFygpSp9RzVtdqqazxcbDZBdXj
deJqsapCAjL3E2zVdYaXKSHAJ3lvHdeou4vzBwoBg215al7Org68D3rDwBbzrCe1YyianSR3K2d4
6YInOfzPEPLnAGuQlcZUu8o4C4fpGaXsXdnZaVA30VV+gS7p2+RWV1g7ZNXX7id5+tvzQ/Zx7Gm2
PyTduSJVBJeM3Z26bfqu28EdvGgKNyekcZ6Ck0lN19orZ0i96Ofv873p2ms3irn2I6Y1+PAjfB/M
vOSm8bOit/VG09roSWkq2R6CMEXfDeHQcmhvYH89sRz7VsdeAHfis5DBYs89sUEr2rwIQbxvRh1W
wygD8yuEZBvo6B0afrvndLyWhuGAPTikFCHlVpRPqZwIWx8J2W0n6veYV6DF5yPK13WKbDd1lDpG
HyF9LuIMIfe+gbMNkegwSvkeb/WHwUc2dEw9RBtD/AtgqcDISvp3XZMxdir2udDelTKOIrVgUHTL
+xOsRLaPSrpTi9E2NeXrMUHYfijNt7HLNFsTaOTkpX+Vo9CHmtF4X1SEhVUWgQykpIWrCdJ8yfAi
JO2wy/R62AZxpzpaiUKiGab3glKg04a0o9E80DJ7LaGBX2ALRC3On6oaclHuS8jGVYKj08D1/g4Y
NTh+v50XDgzdKAshEyBI0LVni1kGrmoU0FqRTNGu29hFBPmf83NUqA/QHyZnOyodszOpJVkgWKRE
ZzN2f3im6ER4lq8Et9P1OzsYn8aYHUpzGHy5FNGy1IuzhAVZqAdOEz2lgI9DXAsE4yj379/P3AKM
lu8id0RxZuqrzXkdlZakSeTxJMh4zuFzdfSO1h4HIPtfBSbT9IG6o4opfumnRFHWQTsrTTSUTuYA
1mvV+3jhVpvQoJBCAPtMUkCfD7Ume1WZJXRRGg0JfTF5zKtrUX/ztfYyCl++n7m/j+WX1VLh04ls
OKAms8FycCVNrmaIgdZafMDaiJoo5AaH1uypEmh+C1PfOzf6YWvJMJhxG043ule+piI2ckGm9rui
0Du7LCegnmg2+NP7SCWGmeu0cX0lRDXPjFRCPhH9y0xXS9vVBGKussP2aozggGqW4PQ4yO86uXjH
wAQzUx2tbitCUl0r6mgjxVjHGWMGyAut8jxSj31i1fRUwyNyQOhxSL5/qse2tENVvgb81R8FsUOe
KR9QsPw/zq5rOVacWz8RVSQhuCU0nRzaoR1uVPa2TQYJEQRPfz7mVP2z3e7jrv/MxVRNVAPS0gpf
AJJx3hSqbyDKb6x+f31nNh5Z2p/QpQO5AJ3ekwMFqy0yMd5jyhs7WyM0/DQk18sor7m5BAWiy//r
+6fCWlgGOQk0y37mParWPZ7p2pFCx16j3basWWADgskUhw4mxDcoMCYGv22YE4DdBac3sarMIegF
DWbuBMpQ13PWhHULkRZVX5USYusiCVMGvE+FrL6E0G/e3EoIU9utF8iOQNUa5RriqckW1NFhcvGP
CNmYbn2lcQHMBPJ/B4MDbfAONmVgi2vBxOorjkawnhcrkWIoRxiN5pnCd4ZudGlCdqpMtkxXr2kK
hwUpcWeq8UoDEdKi6Q03zJWr8dCzEwhGo5/WABVAetgKOE+whAuqVgRmXRggzzcrc57AjUeHyNBh
NVhGv3/f87c8khdY7iJrh5PG97OYqMaERZdEGQJlKSMEJr19LbZ0zT9gmIJ6YUH7eZPv7hYPXvOJ
DpupCS8OVpdVvn/5pW7491ecZG6GzTVdoxNKS/iV8YbHooQ0U3apgfsP0v+3dU5qosQlSZHAVOMJ
ddHaTnEvl96gxcIuGAwF0q+E5oCCaeyB5WpP0JgPXNbuOrTZVmNR3acDhbdcqylIGXvsqkwVyoGh
gHQggwO6gkBtCszm6HqwtzCeTYtDP6fg/mBIuOBAdGCaoQ/WyneHpAB/TDD3E/lhHvgbwD1biAzB
8YeY0MaGz1JRVI/YIx9DDUnVC998ae98fwvLtNx2IfYGFugP3ocLba1BG0vjmFqB+6iSiAPaqR8X
aAoaydRv/sA+o9mndwwFDnCe2sW6/uf3xi8Au3VRvgGj5rQ2tVOPS5Jm5jEpdzD1hPbwV8ku0Ux/
VolYBNWoh6kTOESnaFLJDJkK6Owe3Tp/SbPqsabwJWEZrI9cS11I1c8tBjAyhVYUAbrwtJhSLicK
epJwVoLQcu2tccVuPQ2Tv2a+EJLPvbuFQ4FVIAfnnV5og1lCjD9RJtjwb7NxcMg6tS801H4masTB
x0FjxAVHHHf096AgLaOcs2Q0jy1pQgs2XLjkLiRRP58CJx74V2guwcj2B9RXQMEAik/IAUhZxyXx
gon3zznTLlz/l5Y56eRWZOx61L720YYgrolro1KwI9TWv5+oc82/vx9myRj/qlLAGdaKWaGPCzsL
uE3YPqT240aDUWEHOH9yANz///H6oIzleshEoaxxil3ocK4AOZwBg5w1v6JoFZuJPwge/v5gxplc
F1vg33VOct2iAlUF8skU9Xt6q0M4VATedfvgBNZTeg8B6wNMtoBngAKrEaS2b16gj51dHnoJUPVF
4fCDDZ/RGYLDIzpkA27ysjDXlg5bps7CjKFOIeyIi1IS8UxyNV148nMrI/tFV3WJUkCkf/+kAtZ3
uTkQ68i9jQEnpxI4YReehCa6u3wcQ1Z5L557CQ12Fijx97LLyfxrJyGpTOw2m4BJ2RBY0i+jGxl0
OxGaq2kjU/DkA/vu9298JhuH1MC/T7ocob+WBAdJsAVFeczlBG+4I+XKBxozMowbBy5nvy92Nt8A
VhlcQIjOIes4OSqE1NkwJWgIQRmnAQx7ehyT7bKVVKDF2XMaLrQ85stb2Jis2zDXUL4Gl7ASZ0il
NshL//kVp129aWqWigq/wn5tjmYAU5No2Nn3zXUVJZG9SVeLNq4bKmBiIGO+hZ9kAnelj9/fxZnY
BOARIHgo7Ja09yTKpvBjNgTsgmDFizxfG19qEy5x/SUU6rlX/m2dkxjoVBZv0haN4GlbvamV1fgQ
prGe7QDmpTFMOjGvk384bi24evwZN+0h3/LPS7CAczvbs0CQ01H4oTt8mmhqHSqvrIf0Url3YycY
r2CJ5l0PwRD1m/G+voKD8u+v9xxUHCsunFMQngBQOTnCiRyqscyxIrnhm/mhrkHlgvc2UloVgPcU
9e84vx3kHkIgsX5f+0z0+Lb0yTGuVW8MbgUMUL5J1jIe1nC/jM2Lwr3nutPf1jk5u4JWaqondNy1
JByPgHwHzdWQB3AUgdsDgEb8lX8W778/25l48W3Nk1zdQXrMZZqSY4pcfbD2g7sScMym9T0XF6Yz
P5MqVJ74gHSRPoCc+EnxqbgBC5WpJEeG3mIrAftpVcQTuBiw+kJgOjexhEcB+H6g5BADfarvYVCw
3sNIxqYodLO1+bkA1Ixt8bHkv/Biu5Bgnd0fC5kcGh2AA5ympmNOuVQzFhtW3Wahr5FYbiCbH//+
qc7kJXimf5c5Ofkul145mgU5Qop88he1F0hk3deJOM4avHtYdyRSuBf2/rmwBmGhhVUOdDj+/P1F
DkanWXT07KMQf2baB5lxm7SXQFP/5NPfaxgbgLB/VznZhYCby6zMsYpNA2exIPfd2I7ykLIg+aSB
hoJsV22yl8UO7eKw1/pZQWF1IB70Rf8ZRcbJM+bCkQUML9HBSqGCRVZ9xGLwpMAuSLbFznqqYhLJ
fQJ1ZgOXmXtT3RpXPCjjhaEIR7bNZbDuuUwNXFzkK+A7wMz3NNq1k5GxOWmANAXEiyYxxHxKMA06
Pz3qG+8KBFO6HTf2Ot8mK+2BPPy+0/6P5dG6wcpgzZ4eVT2TJUglbBnBw7dAw+0iD/1n8qrfFnvv
IOB3GehhHhWuP/pl0F3qyZ6LFBikGjZOMBTnTg9Ua7Upen8AP6K1iDZPPLU38xS1yJh+f86z6+BA
AcOqA9ZwOi6emaXXWZaTIxmg3T+Mh6KiK6c1gXw8/r7S2YDkLHLfoCDg4vRODm/F59kYJgs7PE6g
mgDgt4QEbaA/Oyse82Z/aeBzLiYtXBEABE1UFM5JOqJSrcuppehRt7VtR6u1UeVxqneborM/IfgR
1Yl5M1iXhgLnwsXfy548Zm8lHMJLyj7qIw10mMLxFrCUS1jvc9+N/tUFXv75X0kuKxvhDU6VP6Gn
GrhztZ/RQzU43I1AVfv9wy13+2lkwlAV01twk9EPOEk7sqbILVVq9MgB2Nc6uHld2hrnHsZdkHIe
0imguE+iz9jPrquUaR2lxeFOOfRwn2xDOhqLRa799N8+DpqxaM1hqg+cwo9Kk1kl/ME1TDuGsb+e
HRc+F4Z5Cc35cxN8X8T8/nlamAjSjE2oQbp5o8pxR6QRTc28/v1Zzi2DZ8CDQNTop9GBVeuZ55aV
dRx4e5BW/jURsbEHdUl4/R8eyPc9QGCjAFQ0SA1kgXh8fx5hDnnhWokJwjzGeNZcvQCR/jnOztcw
mvdG3cJYxKEydFJYxU2DvP/9OZczc7L8QiqGkBFqd0CDTo7yJJg39tiZR+Im7aEo1W0l63Et0b+E
yzlmpmm5Hkzv+fdVnZ87H+JMfy17cpRJUTsYbOjpU0LYSofdt5s+1Vbraxa6SI0TEardFZw+zR58
0joJu0hMMGAr4Akr5pid9mwM+2kEBxICsAMmaQNyr+otUe0BbqsbJXoMa4ZbNcbKztdGkierjLDX
DC5TWvElmu7GgM9zVja2n+tdqCm4WdZkhXndHy11tyOdN64qbjy3OUqaHjGN/HRhDVoBvqRNZcSA
X0er8B9rQ6lXIUS+QibVdmIfnvMMAOzKctrdqMF8U4PRpjOuWphQwyh7S2oWz05/4SueKZm+t+FO
3meNxikMgeEYAMBvhCEV9C+SyAvy45Lae2606JH//gl/3gGQxEIrAEwNE6iX09jVCXgJJkwvnuxZ
6nDK6rc1VEZTyW7nqrnPNL2Lxo7lgXDsS+Xaz7OJ+AwkGyQq4Jz1g5MyCCujtQvDvdyE71jiXAkT
t4A7DeHvj7js/d/Oxmme78LxG5NJ66hSeMdpwrECy5ngN81grztaho2/xz5/X/Pnsy0HAy1VMCVt
6HCchAPOrWmwxYypdFNeYYYQOrXx5BjZhW7ZmaQYOC8U2CBTYWtgYvw97IxONcN+E2FHrdgUuXWE
fBQzxRBelbjxsGmGVx7kj3CAK18v1Rpn8pXvi5/s1nxAVOOFZmDxSt8AjAX/N5BsxTOkWqAweVFU
yPyZhH9f8ORLWtWglKtq6+hwPrxMEobhTNhWRBsHxudGuqVeuZ284qHqC+N+GjPrgG9+b9gJMGlt
EdOie9G02YaFXt+sJNwofVLD4XpIoDpXYtzz+yb4P14QskaoIbs4Yie7oOddmYI5bh6hgjWHcDuw
1l4kjX0fooW6AMk0Lf59yXMBGbKoS5eYQu7/tCZgsI5tuC4sqIWbO1NlG41Pq9+XOLe1YXgHZSdc
qdC2PHmoJC/B/baEc+zEYZwOmfv+3/uiLRA/hKWlnkSvzDv5zhVftOJ5gdOTdlu7B/7BoLkv4AX2
+6Oce1tIq9AKXbyd0JD7fnpSIAo7fSytI9Kr/SChUi75BU3Mc4kB4Io2KiRIBeCNnTyL1xgaANOD
d2xbeLRLL00CmCSiJOrzPRLhB3h+f+RLh07QmI/F+vcn/GnL9g9a8j/Ln0rMAcxgMJQcoMSL67Er
H2wC4Wg3i6QObqktV5KDu2IXUaurLdfza314nQms3CG5ND7osIkksJPXiILnuB20GDmwxQ+5/2PO
1p7KJw8WsRmMp8dRXlX6WyJA54RKDoWJJ94rzJPtVZFZcLoFZSWrIpY8Dg2m+Ojwmo3ud50dUAs2
V+m8cwaCXvdtJ4C5rKdbVmAQTiDDUla37nSfkOxWI+W1l/Z3Y54HjoQJOxwmeZVi7IIMlQNw4WAU
Y/Srslp0RcjerjD8qcWRdOrF5G3UuJkPQ9Po9zf8MzX/Bpc4JSOLpKtAvFwyzGSGn3E3rO2p3mhe
8chpc+HoLXvl5Cb7Bs1Y4uNfNU1i00KzKsS/EdTKXVrhBeRVdWVgdgGZybIPeYHkUwpN+IKa44V7
9NyTOmBfLR5QMIc6ZeyYSeVWvamzY0nao9NWAQS6ofpB2Auc3tSFvOQfaNjpswKwjJJnYZv8ILAJ
izm9LXC5VH3FN50hofFheDepMYdaBu8fWSnn2gCR/onl3decQ0Wnze8qF9SKlsIOFmWRIUgW9Eqk
kSuHdjMD5qMy7XouVRKU+XRLxbpp+sAy8phViRuiTfboYl8GQrO3jWeuNGmtmZcdtNE9FKYOeTYX
yevv++dMOEXOZy0OoqAj/eBNICPTU03HGHl0bN8z35HGw+HyEo99uYp/vM2/Vlm+7V87p7Qp70xg
f9HFAKi5rOD+21vGIwRhs7CzzEdXaGs2dpdwzWcCLADNiy0CJq4WvuL3ZacuE9wBnAhjUniGV21M
suYCMvxM0x8d/3/XOGXoCzLrbKaSAc9SvU3HBv7mIMzTZczwAFWz1f/2cy/1Ts59NihpUgoSAeZK
9CTxwnzXA5PH1o4w4AUp756D++jMH7/vjXPpHbAF6HJBSRFn4bSq7PLOgVIL6gGJduN0DUtHa70g
dKp97/kLUGeZMSRFYFP/v++v4bX+tfTJjkFgB4kdmP9jZnWx4vPaSbJHNGDXuU0u3JFnEnQANnDV
E5zgBc79fZdUqtIBGaH06NXlnozzOscjpSQJRtsJTNVcuBPPzFD+mREtbjj4A6Sl7+tBh8fti65l
eKvm1gzoaoCXCrjTGsR6oa9gQbKiuqTydi54oku5NIgWUb5TLyGWukBWSCDdPFIA1Zz5Xl4HRYIE
Vl7QNru00nIm/zrqgrC0UAR7JunKQFNfKPz8dn4x1YWvdvZsg0dgQ1d9cYk5eYv9AKZE3wPRw9Jn
x9mgSXohMp5FIno42jqyJnyT09ZrOhXw1c5APwLbA9C7VKSB2yT7zNFhYUWczaDBvAscpW1bkJ20
+2ujgJ/970fwTOBEVw/d33+8P36olTVJr42Oq9hxaic/H2UwWT2M+8q4m19rrAz7mt8XhHfJuWse
D7xIJ0B55IfVHSmBoDJyZqM3RiHC0WYQx0PDNOwZWpm5xtZe12hr2gNblgrjKGYl/LIlbqiRemc3
H4TjouPaDYqS1QBqed8Ced7CiRdA0/ajacYADuaJ39QzWQ2z9gbBOsh46TO85hXuw7pKAXg0ms1M
9ZeMeh9mNiPKzPTBNNUY5HLe2Lk1r/JK7IZkSiNhZlFLTIjqN4Cu1YayQ9YL5Lm1XQPVqa2EhZb5
1G2nFGp+VZEPPs3T99TLd7TvniGYPQTCnO9Vot71GtndXAF5q5Vut+oGs/VT4mzHkoWZR6TPBpkF
iYKw62xQuMeX/EWMVZRrQDAamR2AdAu/X1N6wWAOu15HdgmzcHQIV7xIoYbPoZU9IRNUNix/rSS0
R+fQ6iTmBcNcicjrgbkhdcVj26u14zB4KEKZUO8jHf4EyHzJEA00o5EwJsvvmvGlKVsYi/N9Z2Yr
SWDyUVjdTdlUKZBH/XsOokDQu40Chh/Qqtle8u5JvMgOiu6krt5zBl/3vij7yCnr987ylC+B0Id0
8EiiRLMXDgQP5fAEADeHPbS7whzq1a7zzKdKvowtfbeaufVrRxVh0qqbmsNT0DHjKTfDvK7Zxhq7
XSq00KRIDoV0hd8P7RVYD5GqtSzgkkeJ1f3hedsABpLoAarhe0MmSLpNY9+SvvVd3LCAvM4wZ4ZH
YZ9mryXpy3Aus68qd+E7AE7GyrG7FzizvevM3Q352Ky4cN9HSibfsOvd7LnXNkTPYhgSqJ3pTS+L
prg/zAR5l+S+3igb6TND8xCty8DmZhnUA5qlKgVWrOlcb5eAh7FCw47etb0pHsrMVf5o6VdW7j1T
o2uCvLDfXJpXeBntlZztlWqb63l5bK9vKr/Rs1XTNvGYThuklzCNL90Hz+pZ2HfZ7ZTYyaozjauh
prVfjppCuVI/1SkaR2gFRk0/BK2OkzT1yY3byHc4QD9Jg7zoA2j4hjV0QBrjlzupdGIxDnRfsAF9
RrcG8MUsie+0evmYJwtDAfbQY2a/TA6b4aKFLr7ZqwjiZdy3Rpj56PMc15D9F1O+EFveSzfDFazt
uqZba06/S4m8Y7P2WVK3va4NGbZyWnUU0KjSg+90snKraTNmEmDXzul9axgf0wLcNSh7VUHftvi5
XfJA9ObVMdRhxiwgIN74aDbenjfy1pZQjctokfnVaESJZFFryTVz3O009yDI6HHd1IeUUjiLKhif
pY75lGT8mKoM5Z/VRHnTbZgJu2dvhFJDStnOs4t967V9AOG6L64n93Sa3iYrvRbJ4CMLDSB2eu8l
6M8JCBmnpXvVjDxuZCs2om7WjlY+cmcMYVwZSMkOwPYtkdjeMtjMULvezmOa+qZVeL5l1A9W5q3s
1plikScmxFJt8LklDqSdWmLFWHvfjNUbfs1XM1T7FjKy4o8xOr5pJhADaO9pqbZo5qCYRHkDTh4E
bf0+OSRWFTh2EyeNBYKAuh4dJ/dtHbKIPZ2xw0wc1eK9StLEB6oLaq7tk5RDJKUduzOJRMehA+PB
oYJbUYkxDjABfiJY3M9ZYBQyGJ08VMmfTH+Y2SfU1UNhVg9QYwqUbgdeA2C82UN7D6p8iDzAgIRD
n7xY83Was094t4Q2K327oStaimhwyggOiWG6RF9v8Dm7ohIC0skzDAY3Y5P6uVnDyFyPLUHAY/rI
0Jxg+fCnhTz6XJE7u0/bsASJlGksgELhDcaWe6L98cA9cns3zJs0cggPrEaEWtP7XK8PCPXCz8xy
beNsaSnfVp70iRJxO6mHpLwiXfkHucmdO7TbSYltYtmx0ps7YTh7J03DBop1Hf5TMg3+6OX7Wv9i
/IMV81VP2LsY8t3QIVaZ5iNmKzDbctcDv8ngEGDcZH1706SvXZ7GMhkwW9i1nrPCMH/f9e4a4Wnj
JRB4ldNWq6dj7WlRAX4V7cWNAvhtytqgYR+cDuukr2OWFfestCMXbA2aN9eqoTAuh2lhHTVIREDW
8eskC2mTBamiW9JNoUWS+6G/MlN7NY+YzOHE+jqZdrAFi7X0rXW6jWyaqB5l3NDbmQPbmOqxnrDb
BLdC76Zxp5GNlYktxlW+x6DhUxRR7+XQMq/hxNzG6KCvZiZ9ODffquJNM8d1ORSh7aY7ORWgiHR+
bZLBn+saWpE3rbbJB/h2DHxFBy8EwHzd9GAuVTyghN2mBb8paxplVoEYUcZlbUF+cgoSiDkXCV23
9h/IvIWwUYzMKd3kiBtj4aGOrrek7/2q1v1sZpuiF1uX/klhEphXeVS1GH1R93quF6ElM6ROC7uU
OnRabzu4nW+2H660D23/1HmPuipvUodFJkRY81rb2IhdUwdOeca2aSZuawN+zfocWd7sq6H1K824
mewK7pVdlDR6OMPIlCA2ucB8+aSHvnxrrxnzwt7AtpzekzaPIN1ysKsX1eDU2WB+eGozoYgy0s/J
gWg7xkiT9+bmbxaGQF5qrXNlb+zmfXTl1lXbkdToCLrrAljoVvdi2gw3vIKqv52vUh1IunbaK3SO
a/7hkibASHaVud0zvmKoRpx1y4zZhEJ7jIH2D2nrXfcmCxpurNoE6FonD6zhk3k6XoEKqMavKXpg
HFu46XBiqyldQaNsq+F/03TWyrbK2xI7sq0E7jTtmecFhvXVnRrbGP5eYSHTCF5fvl53q9LpI5mJ
iKkCIQulYk/vhtTwoQAR8M7Y2Lry7Z5HqcpvYED1LhtyZfAmaPG9qyy7z7Jbi1WhIfqdmbkvBZKW
wk6vmAEresdZMQcg/sG9J3lyxWsZatrkVwmCu5UGRoafyfQ9EJfYJn04aPsGEnKcG7DGI36tv2CG
eZt6LGBwY4QKPs2ayOmOOlK+XCaB6teaAUZEvvP4IZkQGp21VsKQnOITGr42Ns+jXvuFu0+6LISE
aZjquC2Taz5AcdeodzxpnqAUwhjomkv/0tSjYjpWxZVBcl81MmgHfat5dw24IESrVx1IJ8MMpjyO
rGsNsWX3a6epdpVW7kE5vMac5912biHB2lhXg3BWxvAFjwc8MGTT8IC2JdbIKsEF/tKFtko9sRL2
MPsmyFuGGOI0LTEyhKQbTsnBtvs3kza45T7yrIgHg61hCgYfeQenCv/ZVs5l4GRfTtoHvFq5FLi+
0YmLDAL4YMgcUsiHTt52tFmKK8mIKy+z/Q4DyTExQk3may/TYwKKmBpVnFK06nCtUdB44S2hqpex
ue+qJMhIAVeB6abjz+0iSsvr4dF1xkemp69lo0dEn95Ko3qEWEESILpjjEQrAydEVrgcDIYgX11p
MtN8p+w+bae9m73is3Qw/mH9CJnaxH2DwN8VLz3Q2Au7xd/mo29lOiKmZrZhNvZj6PQjBdFpTD5g
Rhs02EejXr7XmF0DG/CW93AOJd1OT6d72om1McuIJlADKozkI+HWocRMAKyr/l0VKiqrFj5FGd1z
VAeY6eEXpjqydbDFXIhQcthrI/UsOPDO1oFXIwCMekxHdQsc+qpI0OazsJShdpgMxiCXHVBvbIH8
CRXIej14hKEcRdDPyCbgS2CXO22aC7/N3UhATT+E+1eopmLtcJxvAawrr6NOze9szKMu/6g7fg3j
3bu+NFfCKX23NZFpTo/2aO3qASDOXsVUOHdaP4Q5rLlU14Wm9ZH1rt9iUjRxvk7HbpUZQHcNIFBq
JJzKdkMA6WOgJg/juKfQAslb9L2Kedeo5COrkd67s2/V96Vzq6F4NSzI4Clty8tub3IRpuSqnFMo
0zajAU7w/ITdC8m8WnS4C7s+MCq9QAcU9iQ2gfBaN0OmeODmK2icVwDmHwZprdAcE1gi2TGYVYwi
O0JYZopN5iVRjiswcBMM62m3c0e6g1EIuJaVccfc5DUzihdNDi+lpa6SMhXQWrXeKwhMQG+yvzFS
EqaVuKFufVdoecT0RPoDaMsxiKr9JtONp2qC2rWpqz+V7h7mCZiewZ7XgmXvtCTgJ+gQ6eqnZ6Hr
B9ycSNFIaBZuu5qomAPMX+DygBFUkFTWO7MoktoB+YyVHCulD6scWZrXoeywGXSPda+CAxGp72Rm
dGEtsi8B8gHgYjcpdC6A+k3CRkDE0p3XMBZ/Uu1wjUoUnqvZxurbu6YuIi6bV6Vpz7Xn3ukZOcxj
ucnT/EDs+mBZ6b6ujf2YNkYgKQVgCQcuc8vrXmd31BKPlNP32aWfipNraKzee56KHY8DH5tmMfxO
VmVH3vWGfLJ2RKQ16bujp9eyYQvhbY3D+NIWyV2FGthPxhJsLzP7EHyYgozJKw+Ar9grAciHu4df
2epGS+oPe+rjzrOvSC5v+gmojbr/AtP8KGycB8dtNmPe3yWOezBm9ceTGLRI+jW55C3TQJWtHTZe
Ew8tSx3yub2RPHXjAAoshwRjPxZ+3hd9OHq4DqgDD+p6qoxIH9idal3cBVp5p6XD0e37/rHFeN03
WHabm13lpwpmTKTI18pBITRXMoTZydFEcV5VKBwrkJtwWIZ6lYLfF3DH/nImucu8+hEdsVuzAbGy
Ehm7AjUMcS0vb3KQgNedAMykBUplsNInANHeFG0k0svptqnye5eRO54O+hrAUJjaMuOqswVSTrYe
i3ovOHyYDTBXg8IbxqAjLe4k8MLgpmhBzixp9vDhePcqM0wK6w5gTRyBDMkGNO76tW30n63qInsW
KIRzsnHdaTVp+Iu+HF8tF35QkFNZM2NGbieLuKCoIkpUv6Q84nYHfXTyoGGqVybqzeIL4tNtVKvx
YyDDbUfqzVSwOG/bChMFCA5OO5CUiW8LaJ9Os6ND0WAugpHqTtgidPvQKoZyRuXBHtli0MsXpI3w
r2Er+5mBrybXmTLR3MAZrRIFHW2EI39sK5gn0mfRoTmRu/IONovHPFfPVVYf2raNhNsfzFb9gULw
xtPH2LZU6uua2OaN624y1x0ib0Rmknu9CMrMeWOF9ex02rohaGoks3pwK3fXzzqmg1WnNvVgbMqZ
PI8YAbmN9UktoI5w8axJxbeWwSEgZylQf4u4080j5h57PjYaBjf8zvQaEK+lHs8tCjBDjztzXMFp
ZsMHEjiljOFfegCh+G0e+kepu1sp+utJgCFuZjWq3MYgfpGwnV0hxGkI44hFO0dR27fQdwQFcIhH
wb8So/9wsuaa53mP6SYb4NirvtwcvauxKFd5A3ozIKVwlE/pFf5K+pVpPpt02DtNOkET3jrIXD5m
StunFdklor6yXFz/kL548sZ6pfXqMBrioOpyhw490k+HQ+2nydelBd3qEbx0LUchphodKGmnXxXI
82XNMD4zrou+/bQ1pOfOCCF3TH0M35mM1TgbAJjCd4wOHXwpBg1i6W290ttqxdGfiqcMCTgkEO50
PXvVa1zxFfILBPLrWbH3YqBx7RlrNkH8cWKy8UtQ74PaRkErjGJTofeH9q0HTWjLRcDib0U+37IO
zNkZQld+g7SvqqxtOqMiThcFJopiMHXC3rSvEg1aHNCvbkOZASXWKAl0N4bZvSgekkE8O73nBnAN
QvKXNLfVVN8bLAWLN0PgcCi6AjIbVrou4yzjps/oEDKzgLoxe9KHqQsZqR5LAWyTUSb3oNizgMDl
PGoQ/sNSoq4HsvNzbAuQZSqU/XqLH2OpV2Vm997AYO5lUH+etOshAd5FVn/mUkDuPwGPdu7RWJup
A5UBiTTc0MVDLZxbAbH+egCV2CxvDIWkGWiADCFOlyGrLUBVM6L7hsHe0EZcMao9stnFdoO8UuXB
JWysxyvImdybEpKvfaagDDGxW8Or9tqc3ntp8dRaznYAQdTIeB1YgFgGegPoiSos8JLRAw1MKlaq
qs1gSOUrvMDy0KrMa+Gq3pdT+WjxDMomRJLYc0cReo7GV7K3IylGqMujPO/bqvKNGRIqszXtKOGb
YTIixxGHypZy15BmO8Ojd6VZOK4Yw/Jh4BFJxi/dhMCW6bH3yWlvCs/+8hhqDqhr91HSFs9l0dR+
P1NAASm/s2aBDtXYIauzPL9WzPQJ9Cmymd54kxbZnXZVJgyxqUruzWF6Ltpp9O16QC5td3vWlzdE
jZ8OQw4lmGmhtmj0pUUJbRg36M2pRstifG3RKcCou4LowKwFxnJ08+JW65s24ODqo1Ey/w9pV9rc
KK+lfxFVgFi/snl34sSxk3yhku4OOwLEIvj185B3ZtrBvmbuneqPXZVjCelIOudZHlsagKpWG7Ab
bDLA8XrBlnHcOIlOua1yYVGZBHcGWn5SUW3WapiUKEvL8B4wlMSpEnEdxSWgdL0N/aXnVEZjqwS2
j3fwnI1UEAu7pvUibA+L0QBPOuZmaio/8Iqckzr/ZAWEvzNta6o8d+Vm9FMT6WOUqC8VIuHn5PEC
gJwdDlDq+QAoWgJem0MzjEbC3dMgkX04FPDPkkNIXwjysc5xp8xwXFm0aFZa02e2nCo2DuV12lfk
CRpseMZJeW/j+o7nK8D12SDttSo6+B0grEJInlrF9EwpLqyqTX7hmWCzIu2tIMJfLvsmt5iirnQe
7pJgqG0o+eK6VUb7EjAxjkq/BSunJY7ewEFXbNXlygZVzzPNmvfAVAdL5MgXYY3cJCQEQBL0MVw+
PrkC0u6ihOF0lcKXJmN4LStD7A65DH3nKv6Vt+1rG0OgiGWAzbNGspq8gTZlEwFHbyaCU3U4gGka
shUWwJPChq+yIO+iwVFRzl6lzt+bhaRBeSI/pDV7RRHwrcf7szdSFE9T3FIgEXxMdXMJt9QPMy69
SBwe45a9RlzdKanyJMVoX6gFFnLfG+KiMOqjX4QPGQSiLb0lgm1AHHzZibhyRrKZAZ8CyDhNmAvL
uMxOcfx6oa68xhowCXEL1IwmpYnlk1a3kL5fStME3SQ0l/ogPrV5vSwInlQaqrR60alOqXINQkna
XhfiAigGadcE6g7nQ4udHR9jNXhpQLovBbwnEn8X+d1TxPhJDYPSCqPoi2rxiho03zGofGJ1jJud
+IVLWnAWq55proTKmWrQbULLlVTqz00rv3a9fmip+VFm2MNRvKa55nS5ug7K4cUvywdBlfetkn0I
tbjJjWSDijbqZU0AJRTxaOitb4dZfig1inyIC043bCAktyfYmssgQFky7/Nf+qCbi9bXz1Ga7cSs
WQcaxB31YNMz3RWadAe8x1vPhy0nJZzI0KlhYBGDJw2IjB/FBy6av0t98IqWGm6hJ8q2VeW3MCc4
8jRofhQ9SCRYrI6o5OiyCPwl8HHm9zno3DTNcqCYOuIFAzKfgTu7GaXLkKW+3fW9anUUbmRyBT2n
vtkrLYUgRNc9Fa3mFBmKVFkp/+llQJn84SOk5TOUlA3UcUvsaGy0sgHuDM1/HLu5vmNhj97mqOFk
cvx5Hb6121RmgF/VUDsBO2RbZxo0iFR8Wf+DBC3ExY3Ao3GDsw22AfAn6xApKIllVuS1LzTX6OtD
2flAlTAoCAfVS+wHhTVQirSgu2EAlava7xd6ivypBsMqYsKeBOJjkSPvNNJKVXsQzYdqz8ziTSz5
pq6E13AwIGVhCOjN8U2liV9pEqhW0DOvTTSUnwvs7UgInok/xJZRyzqKZP0LicgZlpi9lXcNHic0
yu0AqJAlHSgoNaBrohUbodGWyI4AJJOdigO1OznC6QV3h0LJB2cwUcVB4gWWkqHwFSEIKhSh6Qkl
bgeENCjZaUE5A/K62esGQUaFuwUw/lOgoKAXvVr4pnQiMOWqVRz5LPHu931vAkrQZAYMG88UWC39
bNsbUQK5H0GVTnn8Ehcrxp/jaP2fhADTx4CoFDxcyM8QkdyZWlJiFDm4MV6R8goGLjpeEK0szsC3
rkcDbDfwTIYJyjX0jyejiVReSVh4EJmpdaer+3XFhA+9lec0j6/b8zo686MbDfii8hWUo0pCqkAI
ITgHZqsjf6axBe+xjzgND0zF2g1yDxa3M4O7RlggKDCjI+sN/6aga/hvCzGW4Ujjrmwtl3ETSLZ+
uW50MrMobgwPqkaAkmNJQAthCrnLfJ4rAWraJxOJAZpz+VJsx1e6US/EYZRAot0jxCo//t11gpLI
yFJHLwGQtOn4Bvju5ILQJecsORewV1Ej31Wzz/tBrrcUgkDfXwSGyLxmh0saQ2rw4SapdREuoJuc
/ftq/mMEFXomgNtcs8GjoY8YHmbJ2TQfBm1Xy8eknWH13oASIYYCQXq0v6AnO91SoxJmHg9+fFZ2
5kN+HNUyMhsdgsiCfhP0k+YlV6+XBOYLjAJAimH1dKVulhVqoba1KJ6MMnw3Yv8jYNIjQV/RY+ir
47Oqllx/3f9WN7iexihBh9UO6znUiSY4PpoGjSGmdXPSQJ7Ig09DP6JUbtdwNO4LtE1CdZmBsKig
cdeQQwZXFVojL8NjLESlgPXlY0aDh1ZF90t9mPlt16nmx2/7Zu5e4J2GNInMWBCbk/ms9Jb/lTuj
vzvurejv7ZqtCoX8eX/wG1SEMSrsomDAjq053SN6hRqJpKbNKVwFT41LVvJ6dDlR4EkAv1oHzQ9p
rXjlVnIzR3BU5/6gb42ZwNkQ5Ft8kCvWjglAN8dbBt9DFdyWfXIVx3szt4FuWBEZ8mWYcQ9fTC00
8TqNo350al+hI+FAENTNFqatL1orOgj2L30hwitTA+9jBnV1gzkxRtbAP1SQ1M0pRE+WAOmqIYIG
cnHnyqPK/EttMWdUExcc7en+bN7YxWO0UalSgfyhPJUoqSFNFUC/a4wm2hEKe65ILG7TFYoelgzj
ckt/K5f/QVBYKo5iPqP83RQRCJUf0uPk/GeI1bF+TB1qBzs419jCF+Ry5015rnGWI3Dsb8TJ5/RD
mM1LEj4nKvZ2HkKPN3oHkgulAbTATWnuG17D2H6Gm9wBEkHMWNghHHPrVbCPliW36hUabme+HDVf
ZI/hhbcovXid7shcZp4b7HiIX6xdIRoCFuBJCVgwGucrYx1i9Qp71PQdYQdoD7ykQzTKrTlNw5tL
93KWxx92ERhwqjRjMQIrEO4Ud9TGTfkBRQIYI3TLOZTuDfQzEjIMs0dZArwSphetQRLUXlbM5hR8
DF5dWOB/YWcqv8kBQjZvgHof4M6M9Xu8v3pvJCCEBRvZHO+qYI//HGRoprreDkZz8kt/p6jRSh5U
QDIUaCXdD3SDEjkO8G+kyaKFFkMG72kdqW6HutbjaIYGPc+P3vnWqVvN6c/fGpgCQh1e4DjLkF5/
Diw31SLGi6c5xWi1i8lGi17EZM5AfvzNP9H4gMSLmkIA6RbhtDaZvZamZd022nDiUreM+zfG/33O
488Ik1mTCUqO0HRF5kbZJEVL2N82FbBopxqN45kvdONGgtFgIahoxsDVdwIELoQypXKIWP57uAPu
0IX05qp34ea8a5flr1bEeSgsMs9UnDm16FubDcKhIkQwoNilqlMyGkT45IBWiG0+Q4HCRQcOTiQo
EI1CufN64ze/20W0SU7JNdJIJShGpzpuYHT6LMRzMkI3lx8MqSUVxx5eu5O5rEnJsrrGdtbRc6vx
qO8Jnv2oEt//Zjc/2UUY+ecqD+tO6kuAC05UZoHLG5QdZfGlVtsl7eLSVmPIrnYin2Gr3py+i6iT
ZS9CjcGQ+JirgNVUEwiGpHNkkBtnDrQLxnsZ2DQKHoY/B6bLLMrBYWpO0QdaSKdomayRDY/lwgdr
onGgpL1KjlCjh4pyP3eLGH/+1a6+iD2ZVCA3lTLkiM3gAtftgUE4tJ84byxzkbptA2eX+x/x9nT+
HetkOmmWK2JPFRw0FPJpA3WK5u1+hNur0ZDx+IQuyZVkY9QlDYux6E8AYAAHva6gdCmKv+8HuXFQ
45P9DTKu1YvzkvpNC+kGTJskbUFASoevFvLyJRTCROLeD3Xr1v4j1uQdk6RCCCYhYkE8CNxvV/cA
lRfdeouU5Qhu3HjsF+QLNA8qv5INtqMsWrPe87fX6P8O+Fuy9mLAegluWw8sJ24mEKMeF4vs1qEF
Yy9bftD3wXY0KxRhFe3B2Ws5zF2MbjBScTbAkBflEoVIV5WmptfrQfEHXANjMOJiYGrsosAlvtSM
xxpwzFQu935qglWklnw5ZOkCRYLaAoHfi5v+uS6q55ZAvroK2zdDgYenToWd6Y/GbyGrUP0GOEwr
Ps0+W9VF96CWqVMn2roWRLBedGAu0O4lcgmBjDwCoD16QaNgm/JmU6nDi5E0Dwk13VTpNkrOCBSb
iQLDAxGsmQjoOXRAV0MIHLdpPItSt24E7YV1TLY0DV4uvvTQaMRNBr/fVK0PS8QoWQaGnnoNQf8p
5Adm6q9mnW+JH+3lQvkkibHvQv0Xjf3abuF85eRJ0FhBWGyAXT73BHgiNcwehEIPXRYArV4PzW9i
9EfgT6kVcxQnW1RGgecEoBR12AAMBLpsaPigZBm1ErMfrEwMfjUxO5li8CQ3xkqW0HMRqq7wzCJe
cZ6tyFA8dakhoYTa43fk5gDfwQiz3wMnFZN6aUpYkFLTQKawoMdY4xxS4ECaMfGLho3qJmVkuLGh
LVuTerQXAIYv9TlS5s3L2OXSmRyAQZr0jVTjAGQutJbepI22ahxsFCt2iStu5jLcrQcoliqEI/EC
BAtles0kglmDC9GNb6TWMdZ4QtjJe72sXNF7y/ejAxEqyM5BmtsjN1P5Rdwx9V5sUQIDPL/VsEXE
BX8lnro0UBsf2WHg28E2HFyKOQ2hfzG1hmqO5dKRIzYJqWchilg1ssK3fxa0wyFVaAGCATmx8iH9
M0dgHD/V1WkF9+n/iTc5rbA2GzBeEE+Dbb1as6+mR5OLarpgFaSZ4aTdemHjQ/6NNjmrIIxYa9AS
GSfUOKhetxs2IjAvNla+XR3g0bWfu8jfnlC47yHFaRAJm3JPRaLmptiy8R02hG60CdboBD6AE8Fd
FTKJwuxl9OZ5PFpzIaIM89LJ00FqykqtSyyaJiqcVlkrpWbdP7+uvpmKPzsqFoK/qOCtN3lagooi
x0rFmhc6rHJD8QSUCciQoBk+F0m6Ovq/Q6EwiyojaqjT6sQQU1kbBe9eUMI7BoGlvIDgv1B3wVGy
ozdtqZxNx5xhFF5v9zGoTlDIR11NuaIUdn2n1QX36xfmKmtwZEaBv2HZA52T25ZyBMLTrZ7qBSDq
ENmbuRtcXYknsSf7gQ8gnlHJrF+CYbDe+fCk0AdNhST8wizzme94c3ahf4UX+0gtvPKA54COFLmf
NS/gnm2BVkEjfRRuKTZASucWmujSB0RZD8LMBN9aP5dhJ+mbSuWQCjnC6gp/FpLQ7X3hbCbBVm7y
uV6TOM0vmM/LWJO1imMuTToeNy9pheMaTP5tL0CzrOPaTmz87ZDCYlcOY1TmNQVgSpIC5NxuRVrV
NmGAjjbJ8GyA5gccOzqrplESR2EAEQMbgqOAtb4DGZKnHD3VmAJFEpnVIReFXzQRnwGzYLZJUsPJ
akCVYs4rO0ODzRUEnTvoesIdeZAPZs3XLE7OulJ/5YDy+1XyC14Ru6CJ7CqTNTifSkC3GgCYZRow
27KRHrDDN1UvaEsoPuBKXNGP+zv8KoeMswZNR7QUTGgCTOuePTcj0PyC5sVX+VNe+Q+SMneo3trZ
SIfo7hBIrJrTJ3NixEA+Eix0Kr3VZrgY+sRNY92+P5Dr9IuRQPQGpxlo5NAknZxnbdvwuI0V9tI3
maV3sBEJYESsGDbNcFnDEteTJzU+lAp0g+KPEsTSBIy/+z/i6mkxEq5HwWVdVqVrUTawceoyNUz2
Aibqk1y1K86iRxaoT6WsQvVa+XM/3PXHQzhog44+RFBjmpaRMz60QJ6o7EVXv8L8K6dP9//+9fb9
8ffNcctd3ErMBN3ACk2UF60FHh6kNBAM3TzDle/rfqDpcY2jRUMdHC1VBWUqNFYnHw/6OznrsUjP
VRqtGSA5OiSs4sCw1eAoDInDSfu7qgSbdhW45dTVB/NQ6/xXXZDnmZ8yhrq4p/zzUwghULmCKjyk
dH4OOqNyk2S1IYHTwbwInIu8AK8TyD2uhouu3dQjtt8HBtOkx1afo39Pj6Tv8JgALGI8UccOwc/w
0CnMI0NLh7OUNMBh5u8VUoUdGzHebIaZW3Cdx40wjgInNfJ1kyivHRU7O+taeKVlIfDiXBGssqZw
TFeoWxcG1GOJP5NtJyvPxKqD4Dfe6Gg44mogTg6vHCjkQO/N7AycCRyGhuajjMWZGJO8MZkJtCd+
zgTeFz2PY6E/G0ghdhFD4ZbrL0PYzn1xcuOLw5hzFNLE5fSqBNsFFV6Hud+fwZv1YFHiKXzBQZVc
6LAvB5Vb8njt3F9lk8P/n7FdhJwcjPgZpJTFZDgXLcyXoJ0MbFS6GVRKLdEXdkUsLYmfzkzoJDtd
BZ2ckK3aQ7wHs3pOiPrhy8C1kDJNHKHuZFdgZQvmTJ7NXMTlSQ7576CjlwiWCyBj4+Rf5JA+Tf1E
gWXcmb92X8pX9RAtQZtY6x74Ep7XLkfzxL3/Sp1q0e7SvfpC1rIjL+dUkyY1kKufMS7oi58hJC1W
QIGfIa5BgIVceuN12/+DXPrNRatBP8KUEfPK8TJVcprKetOfwTTdVg/lfuxhAj36YK79B4gI5RZI
jjNzPC2w/DO4i6CTipbeg0EOiEZ/jlfFahzcWHoE42cxJ/R/OztdRJpkp0QELj+qMTwoVB5Ak4b1
iAUsPcwMxu+YPJL33gPf3POf/s3n43SM35W2iw9IYYEHJbBxYrm/5SEct+LwFCnwi+zL4T/ZnX9H
OT2NGg5OZEn7/lyo4Qllrfcogu6HaC47rrhJWz932n+yNS8iTvIpr816iCJ8wVoabJIOYFpAYcEA
q1zbMdTq7mefaRfjajInmzIAVznt5Q7hHNGWbbAfl4ajWHSVI9+Fi/9ntMneS3RTalqBjcuTO5ID
oLaCpn7rSm4FHSyQPeyZgDObUB7//2KtZCSMlFDBWultbTE4AEYL9liP7zyYmC6lHURX93NlzrmY
k4wegd6d6s24M4AnJzz3dOhVlGTu4Jhec68+3SSJAznf0JTy8dO1TrOHWevCdOVfkl2hJoY60cwV
cKqJg3gg5IB2isMRiklXXo0AO5V45pDiHBhQaGmajm+BxP+sNfVXUYGbVeHgAMm20ZzWhJdeHoGb
D1TP8/1P+t1H+Xkrw8/AwxXiQQrUW6fbX0THMgZlpT2jmn7WSfsEVnEKHr0oOsIAsorAUpAzZeZD
eTjqliHAhtD16CE7IOoBwLs1UBys8rqe/gbwF0h1nltREG+SUviQwEyN+pC6DN6+FgCiv7RaOidZ
VUC4hIIMIaXUyUiFZzPM45YdY/sSYnGgDPdbwIkPFSzQLDDQ3gGIBeHYTx95Hh00pT2UUrsY/OCs
kPgdTcsTo3jr+4NyUIvuXSkhNRMU8RMT9XXQwO2i6DZML9/yVMWAUhCYRx9QF8Bb0Ya6nm+nrBKt
oh12acNQ7VHfWkV9FQvSOXWEh7wsDBtDzU5lBRmcSlUUJ2RQ/yipcupTbebQuVrvWApANuKVo4+2
5lM9slwPO73maXbGurEIfYVTrq13b/c/uzbmvR+ffRJlcrIFmsgMWcvy86Bn8dKAir3XQsPZrrTC
y0m7hyQ/bsOKAGNdqGAkfrrNUmXdyyiIS5Wrh6Ca+KYLHW1bpcGzFKQHjUOCYpCeE6V7CaJyyQdg
fAn39C5ZK22RuqWA92lbyruoDsHtGHKK3oC5aRX2wGp9afJhVfsDQPE9KAwCY1sg1h+CbDjJJCNW
WZZHeCec4h44ed6Wh57j62UmF622jaFOEEuvZawmtoq/yyL1mPEoW8ZDARcLTQMAOmwrJzeD2u6G
uFi3BZK/qVbPquEnTs9QbzD82drbmO5/zrKMLpUK2RURxT6IIP7Ml7kRchG6l/43+AldUrtRrGrZ
2uoampgizBTmTL/GjD8JCAQJoBRjwBHx+TMgoLMp6KONeQqkNxN12RictvsrZ1rxwgtl/MNQjtSw
OFHamORjoNXCStI64wTi6p+2pdsg5wcj6JdUA8coHSC9BAdP1qEjQqDYGRwk0tvo71pyGkICaOZ8
V6+3C34O0K3IYEBhoMr5c8Qcxp+doFLhNFC+iAxpib7gIpEjCImA1eyX1IETJ1RWAn7MDfJEItD9
6lB+FeUvuT0OMfsafH3TQeaUxBB6gsQCC5rBKukfBUo/AV2rUgjri5cCvooMKAEQKtwqSO0KMh06
xEukzsB94k/b4V5RlpUHwf2FYoZeyGook4c7KHZvwRN1OjWAAmXrcEZeVLE5ppq4Iprv9VT+TVgf
uRJRkPTBi4W5LISPhIITKzSzN62CRdz9bzg3Z5PNn+RBz1PoyZ7qBhzJGkJVZtB6cpK79+NcPcbG
pXLxbSarsSBST6KghfIg776CINuWBIlDjYbF0GW4NXRtijlV+MwSvXoZ/Qw7ra40XZnFUMCRTmUX
uD056gBC1MEDztqZQFMvsn/2ggnhQXmE/QHq8XPxBS3058NGDs9oLNpGWUMOIfLKfDj3iuoiu7wE
NF7D8tftQTy2NKgj2poJ0Y9O3GZgD5XQcgiI/l6TYFHWNVhXIL6F4bscaW5XBTsSzOwW+TrtyxrE
xVURrnAQu5x2NjKhiJIoJsZJH6ATo6ThMaw6EFLNF7xTxwMUwrP8t8+VCDo52msdQZipSR55T7ad
rC/8LvSMKHxT2nLHff1UlcBWAWcV2zWjJ4Juyf0FdCOdoQqHmwnqId9StT/nN61koORb0zgpYudm
8mMKQ+D7Ecb0MEmYPyJMtkIHrZiUVpgQOf0TQR0fyc1O0GVW5Kek/XM/1sxovlfTxe1ZK5lcJlQy
ThmuETr7pP3v+wHkmdHI4y+4iNBJ4E4yAk8xszcpdL2gVdLH/VMncdGBs4Jfwpc4NTasyZYa70ZJ
QMnKQqhGSF17hiEJALPaQYspZMxaskmGYDOUIVQL5HUZVB/l4D9HerQXIUXXte1v8C/BScrf7w/i
umQJsPDFR58+MsDbjqIQnkCwThDfIQULWosjLdsle1N+AXhQWfVirpJ+/W77jqmNfBoVbatpbbKJ
47IpaDA63LVbxeVLqOdsJXvsS5uzDrpTEP6YNjDC/402TVBwSfAr2UC0yvEXugmBbas4gjXRLYZN
sEhPdEuP7FEMHcWL3WI3C1j+F1P89wdMq8KFoA9lF5mnguPQrIQQRudJccqy3nhUEoYybNLYCiit
u2LIIcJbNVsIJK6iSILT4ADNQg2Hnyydxcj3jEbcx3UUPWR6+8wKHjpDkqYAUIiPvuZDlCoAlSeH
5pHDwCm0Cq35pCFaRrquHc3Q3KWltgKlGQq4uvjCUOKxOceRYILwo6BE6uhmuxxYR9DRTlZKlX+G
sKKwoE2565rilfP4D9Yo+vltDzNdqGck3RIZYFkonddkvHAiTXxK1OpBLtgiCPKllqIBJflC5nBT
ecshOmWBEvGClyUUN6rK4RIhkP7zT6jPf8Zxv6uMApJa0eC0ovIuVaLTEnOltSb2h7ocFNhqmJLD
9OJDAPnNkEocpO2DaKDDpaYgvUqjnYkGJYMkl5weD0GLqeqvMlEWrCReHUCji0HNbimr5Yueyce8
kl5hRf3ZdSnU+iDDThrQcMVKfIi05Lnn9QfU6aVXNCPBuK6LD4NkGvQNJXAcNShyGIavQ9pE7W0f
+LwmqBaySU545p2TTvuY2aq38s2ouA/+BOByeK78zDeiCQZookfB2UAncijhDDN4zCjeI678AeNR
g/giHn4cXtop9RJ4YCklUkYWezSAtHzENKvJyIZW6Sxm4MYV59sL4L9/2Xdl7yITQibAlMKoME6D
icceVMXsAfWRUXFZTjzYafwGJfwZamkzN6spLu17a6PLgqYL3NxAIxp/10VcIdPaBvrAwRmAJtek
FsOz2Ro2AMyPsaGAYlf7fqV40hdEzNzgoRJm7iRTHPnVL5jcz41UzqUuraDU8orV3Lmqx2zQTunC
OLa2/KpUjuGh5/845z9z63S7HPnkIg6FBinSuziARzPU6SC4WJvmzNjG5TQ9rC9DTA5rRcxakIHL
4IxXP8c93oTiVahXtmH8GbD0JfktrpuZO+yt9452GXSyxus4aPqKIyjIsE4PW5YS8opW8sc/6rty
Sx/D9QDixdxnvLl+/64jY9Kj0UmPdlNcBGdxpH4/EyRNdQZie+OafDmwKdp7iFiYiQMLzmDqO60a
7wWdQGu23SbZrEPnBEMwXZTGeC+92BZ5n2ZqYGI7jnpUDQhmHRQXZJri6kmshsZOI3p8MN2uN2d2
5Nx+MCZ39KHyTeikYl2KC0j/2sUR7CrYSmA3QnRtle/Jx0jumwOhXJcTccZfLBtjchXrxZ60voLU
mG6LFdli0TioW+DlL7mQn/Dm8PO3MjHyL1w1CTLxFdxcpZKEBkJpnCL9NaT+c5gdQxDzY4luArVd
3c/7txYnmLoIBEKHhvbTz6/ZKFmjCHpsnCh5S+mrGG8VqE/ej/FtcDPd7BdB9MkOiHUJZtoF109o
UNp6Bi6/kjwA2WMpTHnOIOgG7VmUOFw5hm8oG3p4fgl2C6UUHfpSqtwvJGjsGpAdhJGqVwafqfor
DaG1DTFi/5GCqoG3YdesZTWF3hFOeF8qUhswF9tXmF3Q5zycM4ggt/LX5ZAm164sVVWtznPjVGmA
zasl2LLU0qSNET7B9aAs2bqss2XdPNbti5TXDzmU0YDuA5n/kVCUIbt+x6FLbKDQkkAbqFnm4hOc
NPr2gZX5IiDMSbrHgZmun0OWtD+mzZ5Xp6YrdmL3oqpQ44SS9KAeFA0opXTOg+dqVeg6Fh6qn3gP
w4hHmWTnkmdKQSlWRaOY8DtfFim0t4Teub8uvntE03VxeXmepJJWatQYQjvmiTybD1CGdP01iogr
+U+5CP7AmO40IjvjNdo9UMtfQMl7ef8H3NppAHthkwFEcE1GJgLvIbWl4E3aa6sOxlV9BslmWVoA
eLYcmjkc0XWfd0wkIl5igM0CGTAlkqRqSGkP4TgotukuzfoXTXyDtrdXxFseoMdtaKHjC+qXxNJ9
ycsNYVBZzFxNj9/bBIqfPt9BatMCFN9m2cGETmYahVY50B3pohVE2K3GfE/b4/1Zum6dTn725DOl
OZTbKzCRTwRKuRCOgwq7sMwaiNoUIRTdulH80NOUYgdFpJkvdPNgu5ixScZvdL3LoG8dnn0hdEre
ODoDBRTgJcLnKkC3dvTlx5lkeUAgGymDLsxZFd7HQhbjb/D1sbSwACUG4jnxW8vamcx4ewH+XRDj
Prw4S328pyoo5YbnCGZTBDB1ITKdAMK9kBBbKwqbSfY3Z/Pijj8J10cpWqYsDc49ZFBC8U8J+d9Q
gGZhcppZMuN3me7sy9fE+EsuBkb9QpTiBGdYdurc6hFAM8e0YXx2COx6Ec2ybm7f7C5GNrmxQuOI
cVHCpSSF6ZKrfXWL0jZ1q940b2g19k4LEyLLd7U5JuTUgvqf29BF4EmmRBXC8BteB2fAchvL1PIv
4PhsRgCXTandmtmfvpQ2UHpxUMwb+1tuasYRukD1WhfBapahm1g2Hg35qvA71+g0UMdBOeaAoKoh
tzgU0rXacAO9+NRD8llE2VpnELlOfGOdDsLz/Q93lfix1S+PtclWL0wyBJCzQjlQLr0A+n4ifLw6
Wtr3w9ysWlzGmexrXEhEVvoUB4xJF6QtHajdWFE4ej6BZI2HTWeEp1gkSyXYUzy2ZRgjGK3qtlAb
vv9Txm09XamXv2Sy7Vs5F+GojJUTw70n0mCr0Hn3I8zN6WTX1b0Pbdo6Bc2zOIYE9IH6k4mf92Pc
nlAA3GFbhXMFyernhgtz9MlqGRNKYZ/Tu8QhS9QUzqjtLDRPO/8fnM5vJRP9IuJk4kqiZrAUwLDE
hXYgHqRJN/zT2GqPZDEiCOoFhA4hIzjTUr15Gb8MO5lNMep77DeEzbfsQ8VlXLBBPd5nW+5SkMfn
FFFu3lEu400yGdMCJsJSF5kFFCc3jly8OTQwrG1ANJ5aIDSqPZg+6LvKFnReITEIJXN4ZsyCDMiY
Sa4W6sV8T1KczAMi8zGlahCbCVQBCmWaLZS7eGAPGk5GiAtD7jKCSK3vdSh5ydARbXd9DU8WvbCg
IWkVyWeVDTYFi7UKRaczAzCbDjV94Jq+1PvGRq/X0fuVgD5YKgDbGThB8a5pv/K03CYhsRNc1fO+
sAs8k422mznrZ9fwJJfG6B/pKRvv1Hic82PqJNC43oznRrnqjzHsES3z9/19c7PIc/l5J+8fliWw
1B1jxivYY6BEjBMR70m+zlbqnm8Kl9uD62/y9xj9wd9RMktxuHUFuPgB0+qASvJQGcZMKDVrMPjA
W9uW0e+oOrBWWdwf7DVOZczuf5fQtEwgManQ8SwxTsEeQtWow/8a8Wgo5NpzILiZ5DAtEmhFBoYA
xy5lw05DL4J1jmm+Jryfyd43q/2XQ5rkvS4EqEXyMSTlIHmKDWbxHuveUzz2jGvGzLF1M5NfzN8k
5UFKNRArLcSpVXz1cYpK7joL3+5/pLkYk/wW5gUMr1FFPVFdd6t2NAcqYOswQzq5eWG6nLdJWhuk
SC7bHGGAE4EjzRHm68GSLQQ7gk2DDZkecw2JHmfuxTWXvqc9fj0S8SZvsd/UB5h1r/gSXghW6wqL
4Js3OPfF5tbhJKVw+KQXBifaqVa0x1aBV1mgQkFX3NTQ3bz/4abmmN9XwcspnaaSqhRJTTGlyi7a
DxDmAY2ZLuheXgib1pFtAT6Bkgdgwjr0UGn51TlsFT1KB7YdXYeNfQkpEhBnrGLWo3lcl3eOjmmT
KgPbR+ikADnGXw3FLyjR3x/6zJo1J8WQuIk66AaL2gkGHGDpwKAF1guNNHfHGffyvWHIP+84Qcg4
rLwwwbUHBw5L3JU2P2tb6By7cPGZl+aZSy5Tvl1ZdE1qgoyMTWJ8YyQliy+VVe9Bu/5ldmvMrFVz
kl3oIAYJZ0hlnT14FBXqUSghA2g4W5XOgGOosiNvboPcwj1cngnmJN/opWiUAcOkwrssPAKnJlnJ
u/ZW7vzFCEM1nMZDNpBO/kZ9H7l+3aoGMTRs3ftLaG7wk3yUxKrgB1AVPykDtyFwAOWs0NX5pxap
M/t0bjNM7lFgaxvUjHDgmll20KCIlmVzuL9v6bXrlapBpksmYHNNecNRTRUNWthYqc5oZhna0If+
Q2IPapqwBtE3kBJtdgE8JYC9dCBFJAEY7lsoD5rhOngNnPKzWjDfg7ro0M0M/1/csv7+tskuKljT
xVKB3yarVvYkObFD8VC1hBNdyRDxRb0tcP6Luu/obt1Ys/0rXp7DjVgAevW9A2QwkxKVJliKQCGH
Qvz1b0M+vpYgtfg8bA+8jkSRRQAVv52w7Pz8eN+R/p/uyGKdTkVknhfpRMAEQMhWg5OWsWV+b8PU
HyFws4GQip7e2dVB0wzVbC0wZukLyn6JQS+j9t/OJBCzaiqkuzBVXEzVg1BjLYiA2s8S9ihzMo+u
qMlsTnEgQ8ZUcglR+7Z7/93gcgamilT+YnME6osmxCDf6mbMREvgnn++09927w8tLebidCB5j5gd
7qbX7pp+HZMLfjHfzvXgGxEViuevroM6FYahFGv1ZlJekvw5QX9G0vSF7vLtpvjvRpb2gQWAnpKT
0AhTMCvJyH/iMRnJnZlwT93Fyt87t2vZOaFFEQQQISFBX3K/ahXhHSQIcJSNy4PSw7QFOUt8BDiw
BhFenikQZXRSxtxFWoUdIBA+GkcfTkBIFyZXEdWPQQq1m844J1DyI1V5G4ngZl7lVwThGEjRQfIa
dTmptQWKoq0Y7+reFRC+qQejNUzUK0XJlPLBJ7C1kgTJpkQ7hcITgi2tKOwRhDPY8ZSc2gx2W4lo
56m+FZCo1Yk3CZR/cK4w6vGIir4t9yEC+aTHLLjoavblyc+ggKCoKDHIAKeW4lE6UX2Cc4EO069w
xz0jJX6N9clFnBwSLAabmflg0ivh8HN//q5VEW6DeDZQkSDI4vOi32b1qFR6iOwomH5IQIrVsIdP
0YUdzJdRg2ubmX8KCPQE5fnFokDJNOXaBKISOJzwpj6gUfPn6/jSpRctLHai2DjmRB156UaO4M2v
1Xu4mCABRD0Gg2YGwiU6xzzMP3VpPCuCCODZoFbEA1tMA1DmcB3Raw5lknmfDSMds3EqP1hz1qW5
7cu9w6ny4+iZX/9Y69VDsSoCDNYYPsxzggdIQj/fuy99YG4BHguwb0AH++LKKMO4JexHFtzA5RQJ
CgYD6Q4xID83Is5P4NMtW7SyuI5GDuO8R+j7rSAI0TYLpoZdDepQT/bP/58muf3rLz++6+O///yE
j7/5+O//7ROmmIGKPIwysQbkYYzVJVbvxWue7/yHZ6cIElyk5moa8lGnFSpLewG5kJ6kNLIxhelg
1fBaFwOqIx4IJnVUJRuwECVDFWiIAApybmve44IeYVbJfZhOxymv97XIZabUqtuIzyDIiCqn0JLE
6/K2WPdiWaw5wqfHOQgHwtjpAi/2S19B+jsMhmHaPRvQ6dJiJHcMDDDENyo3PWZaeJgbqsat+cte
HF8HGNqBFhYUfdwkWO19vnNy2NUBA2A0Gza1ttpFZzBCW4MT40exj3diVhygRDmkWmbzESSNKLuk
F4bFOwf0U4+dr/Xv77BkRvWdoiGnFIfpgXQ3cTA4iCT0Sh2eRJG8z5TiWosQTgoC8FgrFlzFrUbU
7ZrVJiKjER5VWmFzFJMjP3U2TRAFlxZzICncFeZsjxKpTYV1YYyJyzE2f2MVpmUaiN0Y0ott4JhG
CSzSGvmmydTKlrXi2GVJYw25MjyNCZ0XXRQrgyi/5fK2N3pdQm5UqtSGognHPNCZCW3yWuqQ2yFR
TKRppMOMthLTAzfC/yHsXkpkLu+wioUXbrb8ZZpbzKjzpX0YKqzOaVRVBAbjFJnn7ZSgVoJIXh6m
uzr1aKcAAj30GtlOSIENJN6JkPRWD5mlCFhT+CBwtZT3hSLyhUxO7DwKHV5MXEQ/9cYErYehF6UF
Dr4hz5uAEswFVQ1WXX1AhrA1W3TB+9zkuXsBGa5QR7GRd2SghppaWqXcOYiHc+qgOjNphz3JMLB1
1qbOz49P+GYR+/T4Fqe0gKaT3JcVZFjyMLkVfP1WWUUIhJ+Kkq3ef37/15+//Pvn91++/4+bOJ9H
Yia6F6ICPDFuJ/fnL6le6mOLGSCUqiISEfVy24U8bxZTIDgw7EhPozxoltiXp7Kcph2binTTNipv
TEyJbaUVvQRTrClx2EGNI3dCxcgZCeRwiWQVc94SU5BtGWhwZ0vOQRYKLoNHo6k2rSd1YYniOAnA
DBWQdi7BmQ8bQsReJskhlaabNJT3Sqruxgh4fRqKtzDNVOys6FD7knSc/GSuXSVcP8CUjRccLUah
FLUkhDYO/bEdkQosg/2TQ3OShdyKzcl6DJZosOAZdIvUUm9Sqb3tCde5RAuQp5hNDLz3WHd7xkJv
SsAuYaBtrXtWaCabRhTWIf50dTnuXUSgj7syEVQjLbRbJKQg63kQ27Uu1bZYV9B20Li++/khKV8O
RIuJYDF9Io8PqjECcqWmxzXSzFIZ42HoGdKDYbPGNch20jUe7B9Je2Aj8u4k5EDn8+5WmcdVEchX
VFZHRBNJHURAqR/pkA2qY7GXpHCj5tEsWpNvBwm6x7Zn11On3BdDe11jyUDOBzxk2ox/bPRmPWSK
ZGDJOMI1PrcEAVlcYxZYfQEouQBwB7Fjd93yOLJrU4CQGehgjDBQkDQ9PggZwurDHpGZfCzcMoLv
UtT5DovpGXIkZO9ohZdluBaO1ThEsLY5q2BgC+uc64pjnA9ZetHj5es8hSkWCQiCrOi6ClrX53kq
YaM0FKKABRDycx4kxwLu9+Qa4WFGYOQrzpIu7NC/lsnmZ/mhxcXGCXn2cdkiwg8YioZ+a00o6nar
6CTZSPi5WLH6doH/0Npiy1JRMsh9N2o3pRBZI+YRnT1LySWC19dC9eKiFlNdncN3cAhhSSNdtbb8
1sw266hQzAuPmVmXsYWLd3ExbfVS3qT1hOcmb7XjXPqjZ/gKIhsQvpcIs7yAo87j68vW4cNdXBxH
WnjitEmP1ghkhXO+Ldc2yFaDN7WAU+0Im95ix+VPP4/6bwc9jtk4aeEAqS8PJXqQBNPQAD+p49QS
K3FNwuSOD44Ru5A/8FU9Mz+9Dy0tFutGDbM2rBB1EqghVDDI/U5xae1LjOTUoUOCUz7ZY1g/FFNm
FNSTGshZa2JHTMWCEbphBjPaLLeHSHBIjuEDgr7IdfaEG9TMgUX6NkgRFBXB+zIl3s936dsBPB91
oPmcLXOXU+OYZ6ykkGTlQbWD9xQcr4Obn5v4dgz9pwkYGH2eI/ikgT85pPi34oj8c1pYM8ikDZfO
bd/36Q/tLE6hFNKjLChwKRRJBapTuKqtXfXWLy2O/fNFfS1l46HDeBrhNpIKF5WlKCvIe8RNi0F7
G/n9jYwVDnXF7ikNLTh4IrzVTVFJLwB3Ihdynpyog2V0mOuL/KWq+ldaEL6KDBtXaBZgo/vFfruA
IJtOXB7cREqQIDQ79dumspVmgsVoBjbZlI7QQsW6lROChTZ8VtJ8XQcxaL7IzXPjIYfgAlAZ4mui
NdNzR2qUldYzCOK5zMgl5I9FWvFI0nmbPo1Ql8vlZAkTMCVRWiFvecOHc8xi9g/d6uCC+fnCFgNL
J32DkOoBLAThmhWBKbbUAlfIFhv+wuP8ClG+NyXL0F+AhArTss+ddIAERsh0KQA7Eww8IzzJN/2s
SzEqq4VhHJgt+QnmBZdXmO/OVaC/zqUTSKNV0PM+t0yRzEUCWGfejKGyylvOEti4a0oofAOEmATc
GeRYs4pQjxo7Cx4ahtBlnpgOtlz2TsG9wlUTaY+5E/aaR0hx1SNojomlhxMjwn5fJPXCZP61pv/O
1/37Cy+eCpli1BdZHNxApMVVVu7rTmjTV7k0FAgb5tzLbXix7vPdA/p0mxY7DSDvROolClhRose6
6xw93na5bOYxm5cQm2rnVoSJkYxnlcJzm+Y2r0G4wtdulcTOz6P/69Hkc8Fr8WXaAYoxbWi4G0QX
raUiAi/1LYoDbPPOVV0bPzf2lUmBwyB0UgJcIhXoWZfCxkAkUcFnpXgD84vBUBp6TlPkqgaIN6fN
XpGk2x7ZtXkbHfic2Lx60azy6/o9l99hGQXhL9JDvlA5wCQcI+TdwDS7sxh8/BskssDvAQQVRDHQ
6zByW79MEeXBTFhl4pRwfr8F//U8/Hf4Whz+3Cs0//4f/PxcIGmPhhFb/PjvffmaX7H69ZVtH8v/
md/6nz/99+cf8c5fn2w9ssdPP9g5g2nPEanK4+m1aVP23ia+w/yX/78v/vb6/inXY/n6r9+fizZn
86eFtMh///WS//Kv398jMf7r4+f/enH3mOF9Zls/Pj8WX97x+tiwf/3OEe0PoGYQwevQx0k8sILf
f+tf/3xJ/0OYq4cESjHUNkAF+P03pN+y6F+/C+IfgAFRieUlzCaQWKBjNkX7/pLwx7xBn4etoJK5
1vb7X9/t0/3/+3n8lrfZAQl8rMEHf943wMcBaQ/IkUG1F54RiH1YjICy6msiIUfUSsAbVafyiqWs
NIq8u6NIJBPUEsADteQQ7DSontIEgZAZFG3yJL0pHXSjPw8RVME+bTH//D4wg8A8if+wCVhsaDW9
ggPfRESro9KR4CiFwhKOREXxjODNc6zBJopjGyFkd/P8ZcR0XaJElhWBldXVSuCHKxkRuYjtNbUi
fgDsBE/zwQKUZk5SaatV41aB5g58t2lyzmHpTu8qk5dyeNogbEpeNxNO/wF1Czg5OT0XU6sbOQ62
mjCvQJjslSgftIKitNQAPmkTh/X00PXw8AaZPrE1FAgcnnYPkkQfOk498VXiFFXm8UPvcy23KiV9
o2WgeMhbDu4AMUNZE2kr7WjH8VvYgjLAPyeJbPTlkQabmEZWwnMQxL6FFMyh7CEYTjoiyRhLbCam
Ri2/lfIjnj1uxEpSd0IHGnGFtV677+C5P+iHqNhmTWqyvDKQW25AlmwQDuVhfR32sh0ko9nVkoNg
FkPhC/jE3zapn44DVJK1U/LYeSl+G6VWCzir5kInD2+q4DbNr6esA2GjBfMsNocKcdo8B6k5JK/j
bUBXQQVTDAXO51yybiRqd8HjBLBKESEHJsBnnUyTnIEGVhBivxyORsJhe40ASKEI7zKURASC3C0y
iPCjSZH7HK5wxIbj8+jl4a4ko48c5MGQsawrxQunvfQx5yJFfjRgBbKpczi7NMc6Vl2huhGnoz7M
twt56HaoI5+lq0Nb4WI/0gCbUThZccSIoFWZ6E1B8fRBZWJTYASKeIyEwoyCxhyVa0V2IeBXrahu
IGupURCS01uk3PemzompNQI+K6Rwy1eQZKAOdyjl4Zg2yT3lkKmLjMESvCwojBlNNnqvhnY2lZIp
y7cF6kc4HsAZN27QjeC0qxm9OMBnpx0nS4oTzKVajV6MkN+af5jKDCkDYeBMdXrd8zv8zsS9zEVU
c9J2X0LKlwNcm7hpJQfaHhb/dq68Ve39gOz4pr9SMaIKqKLLMN7F02n2+k/Sp7jpDfBW3F7I/ABV
fE57bEd8j/5JGp8j5QTNJUriGfYh6IVsdIagBB6vGBMPFw82rDsUW8dUcoMAXQVKTCUGqDM5aRuY
JZeauvbImm01NYdBYVYJkXCB55VsMqGB5rw/itmzHMg+bMzNDPwn1L6kQXQHolsUN3/Ipz0Smhun
bxFB2URkU+jCtkEdUGMI30XFN5ERtdpeSais4iuPKe6orD6F9QlS2FUTrDQt2vfTYFD+QVAgCmsq
GGsFRpgljjRq19mIwXAd6Fct1b0MiUvJmU1blR3LKLfb2ifh3AsOsrSCDM2dZlNn8kbRzWFJNPG3
aqOvlUl4VcMtF7jIELRl6FID4YFy0gFxrohZ3/Qlbwr4UJTlECJOrWLUtlIue0m5ZZEfMPh+NILJ
EQGRFTWH40eNy24RYxCYTNWQ0iBbMQnOtMNrLUSMwLJyibdGom0C7STJsGMaz3wo4XAcrJgsOXIs
n7uisfmAmkF5Rdrmuha7BxYlBsPQmWJIz7PhXi+7bRRjJz628F3d8TCJiAlchGtAxNgkgNvRs8BF
njeetdDtNK5CUHTMnpQZ0u4mW0EUfFc8sU66KiSBGVocnbNMf651P+nvw6TzEeRpyXDrmqemTHtU
cMBS1Jc2fyGDP1Icte+DGslasN3A7GAWoWRqWFbgKZB0yHAbYWmp7Ub4xAzEg60LoiNkQ2HA0uPG
pv1BoYOhVdu2jU2+RWYu5H5IfYJz4Z1IHjnSGRImF6U+jPJLgNzxmkrbXNrpTQ0DC7al4YDYkMHM
KoRMI0EsryGW7hRIPjjBy5B5nxc4RVSqQVhtlRUi3cvnVnyMy8oOBgHxF1D1M5h9t2AesdyFjB9p
RX14rgR5E4YlTDSE/Vjr65LSdc5Go4CJBieHPp/rwOaKzoiGEgmTE0Jo+c1EDj0OlinZYa02dT25
0WPm6mOwEutwzVf1IwAlaD2CymBcvo163pv1HVqv+3yCjRuo3LDDGr1x6rYNcrAHOVrHlD5pOQQh
lD+mtb6ZRvZKRroTktEtZsCg2eTonFllyTlvSgUMbBSXq19Q4d6UPBYHyst+2GfEkodcxThLPZY2
R1isoimvG/a5XFqkwuingrxjLYAzFXlsYuMHMuIueqSNhuVJb4OzhpFTZnyJhUL2B0ZXqVauRXh7
6NOL1rdm2uorKsVWw6/K+lqWJqPk0A+za2SqG6leYxEYsQAjJzwc3aF9TuUGKzOednAqcJpsRtgp
QDtZISGLk4mvshNVh40S5w5fVfBJCB1NgkN2daLVE99CvlTAZQn+vVxjp8g7C6LJiUvNzJsYZDbW
n+boc72Tra5MzHmxzM4p5LRjlVglSrxBkZmCXJhD0juSCoJo00JbE9sp9iqZWDpD5IohKFxlbcpc
5XB1exyGK2gDy7i1yhKFftoaSDu1+Dq1hekM6oStg3SPOdiaBgALsKNSlc1UFzY/anbabYvkFpHn
/iADkC8ERLNXJvZ2Vt9xYH4zuyOxQWE3IA+nQHdr2ppIBvYRM+BqEn5FoaDiEOfF8SYZwRPH4gft
9cCe5Fa50wF7RfUxFYXXrjmJcMotFNVi/ORqmIy7DvLYmHdAXUZ8Sm4oGOUDTrHdcA9AFtMuJLRJ
YUrRFbLYNfER4JU5cOJ5pPd0gut5oZhVV9sCu8/At1Sg8SZSYek4ZIXcE5iv6OHnpswcAf4WQ+bG
GEu85hN53OUhFhD0yjq3FClGfMxbpZ30CGu+uCVw1+Ca20yLHAH3ima6CTjEEoUH5FMYJEngYIgA
sRocOVg7K5nLspskfpB4pAo3moV4YaviJ7NXzgqMbxKE91SiPSqhkWryLqAbpqMDIiy36vY5qW2t
DOwI+dd4n8nBKk9UlOtiqM8FprvZ/r7D/rKExw62in4C51SZQ8QMX2/E8BzFDOkDJWx2sl2tJjAs
8Thx0wqngjtkKJ5NIarDSnnmqkPRnanmhIE/xOcRkX8FfyuHqPuE3GByMe9T9WUqeKsVAT3oxFPo
gZbkhY6J0RAMTsR2Q9v1FssvCoEqCW52mJ2vWFxg5YJqQ59kp0VCL4qHsGgbzQnR6wLz+GSv1yhR
i86ElbqU6l0dTgBV8GDU2w7TaztgWzRhf4sKJ9UdrNk+4D63bZnB950XpKpXdpwDPocti5FH5yMs
Vm0cFRyC/RKO+KlRhaiYiQcO96Htkh0Ojthgoh+BnVPDK75K4OopUYtTtzmqNYyKWx3h5/NDaKZz
Ne41jjPqDp0yWg9cuq813hgj1aKRaGASwG4POosSOwWuNVTypDec22FrwVTBlNNhr8OFMGe5oeml
0cELrhCrlYykTEKprciIJB9vYAmtJZWZa7lVTbpZUXHTyA88JqYkva9GT+f2XJGYWfvUVFcBQFg9
R6Z56uTT5Gd4I7wirVIAJgtnQyYg4JnxZo6dbtVBoJuK3kAlJ2j5rZzx4O2EEH2H5kRAX++u1PyJ
SM8JMGulL624ZaDO4pobl4o3RASAkDUrtQR2AIl9prxIU7we4lVSZgjwCuGdgEtPB7+bYrcYOLPW
dU/Hu3RwK4wghXaxgv4AuD3viKmgmBPLfUVut3CVXIlIqBdBF0VexnzECm25CTy9G019pAAItfPY
jLYuZieUD18C7kFh3JtWwuFRYYcgT0sza0D9lWh1hby5S2y+z7WKXwdBbQ7lncNclSVxLOHDknZM
FK3YD70cftaSC2G3d8n56XNR+89mIKtGtoHE4yC8LImIDUk4VQBaS7A2QY2sItkUz/HnY+2lRhaV
ti5jAYA/NCKVQJ7kRz1DEtDF+OTPxayvl7I4ygsMxeUiTyVLMfo37a060gfdDDxeh8+lgc0I9AKq
1a6iV/WCLuS7GsLHe7iA8gaBC0nZ4vKG8hggTgszw8/3bwEJ/Lo0KOBR0SUzO3pRFWg1pjcTDSWr
sQdLNlMLu0Csy+YcRtnfXsQmv+t7SOT+T3MLnCtXCj4XcayzZn+uOW02kAzWIP61MiNr5hnDl2sV
uYmF6QAWz5eg0W+7y4fm56/3gTRCW8LJg4rmOU/d97ZgFUfsyzUr8buVACRxIojKuuTjvijMfrnH
yzA7vucBaKW4x7NzkeJUoK2WBkHVfM7QI80axpRVgyjOS0zASw93CfAVmTwBbEfDc1USeMRM7PZV
e1ZojGvFv9CVviswKfxMDUUVTZWXrUFLNHU4k0gWtDySQ5AWWDfIeYea2k9t9tquL1FgFyz2P2/s
xxYXo78PhxT+xRgejR1fR27kK3eqM2NNmS09hWfZ70ykJB4ku/URouWmp9ymVuhcAm8XRjhfv8di
fhAZ6ZCggivHlrfxBgt2IGanQW2k2BQc/r2WOsl97ba308uFez5f4d+48deWFxNEMHRDx7VomVsj
YB2q38ASdq0zWswcvUtOOJ/x4q+NzaPrw+iJ9IFitkdjQ7/WsOFNp8YI4ieFdO6Fy/pu3vv4YOdv
8qGlklVtKpV4sLMMVL+tBpygLHjoIw87tZPETFexZl8KjP+2Yvux1cVcSFiTDs28YmmlKezhLWSF
OBUaGhxs4DSG6UGXAW8J/xCW/XpfF5MizO/6otPeu/FsNp/YmINBMX2fgyEsvjgtfLecKTO9enZL
VMnSyhguf2rLuEyy+NW00Qqz2eonbOkN6MTXyk6CQj1xojOqJhfDy5bdVeZ5glZ1Hbx07OSXLM0o
ImqKmqpkzU7ws2tz8Zq4s2kzWfced32hFy0npEVrSz5mjpJHXPe1ZNV389omraMr3da3FfL0eC84
XZqOFiiUJr+3J8CcTlAQL/OF5A1nR9SlBLTXOeNNZuNoZAwQ9MpeaF1sa7mSvbclqTqWbLjda+86
+Q8jRGRKz+tVN085o12cQMu0ytv89nmAcKneobph1bF14X7ONISPk83cJqJ0icojFhX/XIx/LUsp
+HAjRuWGrHo32TZOfIJh22VZ6nL8L1pa8lI5Eg2tjHAua3CC2qivJSvVHfYUeLMui+BRnjl/+CUJ
+EcQ2pY+10VTvLHPeNln3O3/INCGG/y/A21Xj0+Pn1E2/PlfKJv0h4gFHU6WvD4D/xLA979QNrwE
UgygrV8wG176C2VT/yAKIu+ByuEtBL6ef6NseElA9JcOQhCYGDMA909QtkWffMfyiAajIIBsBKH0
i6U3kMMhkFpNtFDSNMH7XdXe6BAHAl77wy35he/9hOf9agnImYrvDd7FoqWakSENR+wdYx+hudVk
YFHfVlbmU2wukGSlvNKriysuP8/9H8bcstWlxx6snqYhKnTRUvRtB9+F9iU4J+1ZjMxodJIqgRCg
MohW7Gh7qsWN0uWojW3FfFcVO/U+0Qxx3a/TbWHTXSu6LSCKm3EVnIVDYzc3+T3wAtR43vjTCBTF
yTf8CkdCKzxO/rhCbmYPQEmKThxcm7MrIBUC7AVPzGedoWyol/vJTe03ZuxovuCOunHi7HBVHEuo
qqdr+YbPr+RVtUOeHdxk0pcESsPMyhojvZYU7E/SVXpACLnXb4unwhP2ImKO6k16kHTETWf2nJKw
i0JXN5B+53I2qjStGTlg/44PA+Tc1GbrveIUNwQhbzejzRniK4iz10KGl2LdIcQsdhkMhzPVrs4T
85V6q0JfGRhY3pPJquorMbWL2Jcza2w36TV0MtU2vFUM68/Il9yBT6651Q1i42TvJCtEMhtIXTDm
/eXggfviIz/CUettbhVbZDIDvY1Ec3gC+AODeZTaz+1NBLAttcJT6mdGdVNeZ3bg5157nyOew6Xr
1AFS57SiE/jxE/IwmIfziDCfyv1+snEFoGgNqAGb5JCY6mAPo5exVQKCQQK3TPY0nJhmSoBlzQoq
JhN11la6CrhTSbYJ9TrRVIFQ6gbI7q+Asu6AQIJeJV33j3g0b4mHZ2fFjdm75UZ1cENvYWeaFSb2
7s7s41JtM7syiy2nGsrzYKEDSK3ZH5k1pkZ6SP0KGOezvkEF70H0ZpEsAmOvg1N2C/tX3ZAztyKG
CoY1iKGwwCErYo7mYOEJugD32sdkvdfvcqfecA6ipzJTfpPNAEweN3fiK8ELLNkat9U2dcIHMK42
74zP/WwgjQ6BL57B80WzJqNa5fv5CQB0nDdOvpTa5a24F3YoOjZWCDPR/jHCp+o2anPhJvMnt9lw
ClITzHSX+JPNXPxUBdumsQF5xUjhxJkeuNH1kAEQtKiwUU8qNg5NbAHgIZvsQb4Pj+LLbDgThHZX
WOloVDHIqFYeQD8cOPIh1oxwKyPTKjQ1D5xRX7eZJ+5hzIz+43M74nezIbV+DfQbioP8tjNBSYbT
Eir98lUdwhIGYmNLSK0u9+hZOukQPFrFHQzEi9iW70XOIBDenVBbia6E0u48pViF24LzFAGI7B1F
ywNqdE85gtJM9VwCo0QOdHFfczYRENsJwpTV44QGpMIZNU+P/Sl3U0wQ4LpH6Fi9NaGvhicUOcrE
EwDS1Z4s24VsSyqQbTPjDCE221dOsYGbqLeZqaO6hTK/I2V2h68d+0LuBpPDIJPvIaeID1m+VarH
SNxP2SpLN5xmEvhBc04SQNlpxCd49IcIkJmuOmhlxUMvb3I2ofj+PPEPYnlPB+j9Swqx05Ylfi4f
SXOdICci0s3aLLfyWnPKU3AnbxBGOui2jCmq8qLULVNXJUZzoMzLoSEAeAoWLyjRwMQJgDODKxwY
YccQP2sGfPYlFRn3eAw1QKX7mPPSxEZhMKfrxmYbpLbE9lwp73a80/vwGQahmiLMhmy00dJyTxrc
pjmwdqs3e3mwQYSW4IosGK3qAIguoSkX4CcgnerW7xF7UVgNd/e+UP2jbcz/PSYQ9pI/bFBAsfnN
bhv2yGjbfN6q4I1/bVXEP1DORJAqdgIagX8kdjF/b1VA+IE2CxReEIaQ0PNxq6LMDB2k7kgQnAqz
NOIvQpD6h4xd7iyO0rCjx9/8k60KkRann3ktn/fqc4aMjOTXpXYWh65SF3tBsMDq6ONbfvS61ksp
0D0jUM3gocPQz0CiKI288YCHCMgUqO0aA1D1QE2wFRzLakvxk9QgcIOowJVhrsI5Y2pFsGc7Nh6z
sODa4a5CJntrz38cAaeF0fs2Tp24A7nI48k61CwOqApIklHnKu2qr29IZhXCFv9nsjlCCBtsyvvi
xKsd0B44VCG1q7zO5w8DBPUC0LJ8GdV1l24SiA91sgcrus/tTjSUyC4bawLHrgKFBuFzpqR47Cp7
4JObNrHS2gZqXuRW1BrJYPI9iBMGDzsN6JVvswdtMLsY48Qbe7tqrV4G9m71WHaRQHU9PEmetMHN
4Qcz3XdPNRQnAJUM9aSsoz34HSbdcA+ygDnNxEfdT6qTv2GOx8xX9xYsK8GC7OwhsCqsTlgupsjo
ODOJVkXnQ0XUhB6HrQkPEN4TdiXYAtcgJ8R7LJR0FQ62+iTx4MUAk7c4yDiwwI/wJ92LL8TPtvO+
KLEiyOGKO64BpfKuU4AVIoLGoeNqJjmQrT6dkJHF5ya4SAOKYgrSCYSrAYZMta/DPGW270QmKng3
dgbNUeA14aocwIg5lf2LjokW0yM2B7iGWN6TYkMTt4hWNRQtoqNG97R0MsVi2rEhptx7fH8/nlWv
Vmx+egCayAnGnBSuNmYX+Aoee72tO2h6vBBsUNHg7tLOhJ3YAA8InMvdxKUpPL947C+d8BXEGfkx
uh5t+I3t54ledZNNWuFDTA47If0pPYS7P0sXs/tzY0W7CkHCT1LhYx3MbyGp0m9D4DcdLC4mnx4z
1AVx/0jicMIqghz/TXtGTyhTK4st/ZFyqxC7VgCo1GOjzUZvAt0FKZTjoe1sVXP4cP6yEdZM3WXt
Ct/YQG4QuFRQ6yElfJZXP2MODwx1lduaJYF+Y7CnXDMgG6rOxU7yQjsxgWV2ewE59LoDCwyEMfjk
isOos/E4U0fxkOWC3dtRNyLUxTOzvg0czm63ipdTu0bMjJG8ZY8ZcwrEYk32/EcaDgPTTszN2lZW
bWmkFcyIkUtVuElvI88tLB1EpKUS4G4DZKcsM/rQD+6RFXZUIpOb0/cMiBhEzpmOKppQ7UhxizPI
XcWDxhlDaCAbibQGm9VLdvVM9vVj8sJgvJN6AnGm1+y5piY3WO0VmD7UnLKrTvCAaoPfodYGj8OL
DQ2UIHhhchKGs6BZWDoTg4+MDG4Oz5m2Sv4fd2e25Ki2bNkvogzR80qPeoUUkiJeZIoOJAQChEDw
R/Ud9WM1Vp57rTLjZO2ouo/X7Ng+e2dGSDRr+XKfPuf0ykv43/CRKW53fukP8LOcQ07PLaDDMgrl
eoUtmvqZLdUZ4GpcauO88e+sHnY/wyIeflV7N0JN7l55AJhJ030chcNlPOQeDeVRElRlRMcNHaxq
TTBcdW6NOxxrlxMYI11gvXOo1LuhnOLxKhuzvF02hvtgejG8qZHFxBzCo9OpvjzlFAfrcFOfqRGM
HzjEmh6dH5EOdYeWKf/eYsW3LbIlmmP4ZvXjpUmjiz6Hx5Gel2bh6gfmbM1syYSk+dINtFJPwQBD
yDanZyXoy/FBWyharLvWG/ijvTKT9WEOqaYug1PjHnbmp3qEFCMMziA3+GkJ6nqNhENK/0Z+gSW0
DyXQCvq3jL7qRHnjt5RrbA9jcxgrNOrf20dkwIJj+mnlZ2U8KEGiRcrorTovOnM1uk6LzoeugVqB
WdRu3cXUZN3uUjl64Xak0yq9tRU1nBKW74xNvpW+3vr0U29l1LeB1sxP6rEdTUpSV3NTMA/u6ila
eL0H9n2TnEmh5poSm3rmlLqLX70ZnhWmMP8XameGv6iCWWugdfuOxN3NIuNPic35l4gvmX9m+moE
x2duBLXbTfLgPxzv/ltnQb+eyz9kQUeRBjlHeMz/639ePvP+90To1+/+n0RIkJ4VerymqSDYINv5
z0SIHIkftRkfiHOI6M3+ngghW2YV6doIXxEE4b8nQnCZLTIre2TCqmb2xv8HZvO9bSPyID5NaBTx
JAYK+oaz383hlN67TgG7bKbZUVjPifqsnRaeOoELDYgp3EM5zJkReg26KF8/KC1/UgWNBGLzDVvB
2F9j5rHMVBGeyZ9dBlm7Adjecf2x1+jK3Or1MTm/aY6MnxgzKymCf2hrKH9JAP/4QgF7/gbawrZX
Ll3KFzZBGRtutoLQoixTOKPrZsd8GuZuHHE9CtmjOwaGNWxaODmpk739lj3/Dcv6NicJIwbxCn67
dd7171dSjAQ+f+FKxPxwKHRBgnXMA/Q/G8P4gFMi+xfA18G7r4QZ1DWsZhjoLZKJOoHEDlIQnZw2
zoB7JFfzB/44n9lBRncT9Mg3vGyWBvWbfZRc/a2MdSQwg0c2Mn3E6sSKdZ/qNO68g/P4HPmD23u5
l3lzw3nUlETOLdDH9fy66CZXfzjmXjE7PDW4Yjv6koGS0W3ShqmPSlgqEbrjUwilYo6qZ1eGdmyP
a8cO5T1x9B2r/xeDMez40NowfxyIJa4UUXX+ZEbwHfn/t8f5rV8ll3mvZCqPUwuTp96/h/Bc6Rjl
HzSqflhE7JK/rVtEJraiyYgUwGb/fHndodEv0oX90wT2ovSsEPrD/uAydS4kRVueyGQgPnNaLO4P
n/F5KKLKGB3863APi8+LK4dWaGzJfx8fRes+1rdnYWBdu6nmpilJ4m1mRsbYmqWvlp+lDsxgegx3
UBfR0xVv8PGRJA6EC3X/qOOiRmZcOPkQmxuVMcWn4BImOzlQXfGaRuRiKQYQjpAZ8grbz8KtdsYb
purmaA9edPZhl6okye/pq/ZmBQywJ1v2bCmSR67pqQvgwOoIAIoGFFaOqHAOCCScAX6MZzZwa0l5
fBj7/bynE9J7+HwfyrGxM0MekOFCHBX1EonsI8TSkZ6/whYfLbrLx6ChbPetzxqz96AaV+PTk1j2
ySobzYZL62T2+pb7Je355jbOv/Taz0Z+wfl79XTNexgu4zgtwbZzzWNxBPxh9mqQZG7UH9xhMQQK
Rx0I2GkNA9jR9wdsmYDidBTSLtmF+ml+kRdva/ci2Htunnjl6y2ugVsckRIgl3y1PUiXCwVOkVO/
Xp5v42u+Sjz5CVIajKviU7XdfG2/ZMGFt88wJstypYkUY1ru3Y6Xu6vvs2Ou89AYIP90kZBVRN0K
ykrcLEfv8hP+Ca41G4JufgmuxCN3CIt1hSdc68m+PdG++t49k2YomHT6amQ/GZ+sLaatSPN+fj9C
FzkE8eBIc4mmE+uwODtI+9E5PlyDfmk61aGsAtCJz5B7Rw7h45H1eem6CEpCLIRl22kxDPiQ3pjj
1KwP20sa5icXmnllenmF5wZTR8OR8lXggtjhR+J2UFTOMZAL/yKmbTQY2A9IUpZlNWPm3nmae+Ko
qD30DywTkvXc7fK1guNtjFxg3Vwd3IwPzrDsXI2HvbH6xegXSNqvin3Xkz0H8OKyPIThZX/YI/Cs
N113tYNXZ171Yn4x5fy1e9PH+dLAssVT5idUiEyAcECWluoLnC3N6ROCVRrfCwFjm3DyhIDCP6Qg
cs5jQ6mJOwR2g9Ok9XA5vpkuaoIMGiMDgKmReMgnN33nRwbqpLN4REmFCgEWhx5IgaDqGK4QPMNA
P/j9VzpmLtQUAIuMX54/PqR361j2KG7Eg0S0YykcsOYOwq09r9jDZdTGhPddUjntx0PyHq1zR68G
go6HBfLJA0Ckg/okKJavoOusDKDTQA3wCfTryXACAb+1XiKHowiYW32zOMaY/AWa3e7uc4HFQnwF
VxYxsAMBHX3qq3zTDk4PnnDFwQEdhlNfJzewQ/XrLPkIOZocYq9npy7jWBqeExgpEPfVaY6J28Pe
w/M52ZuGy8xkCPdP2YafM0vG30IdjB+YZUCMZCzyZXXPfDSA8OKb8xO83YZac/ABKFJKK9WjFO0S
l9hlkUJ3EDmB1XfVp2BxQoT9HHbNznyCqj8/Po7XPmjz0IL5+MuC97rRXUqQK2RYI4SNWI9igdC6
9+Vl8G/U0HkIkdJYpPPztlsam+bsAhbI5/mDiwJMsXwVsSxVwfPZZgNeFO96VNwCYuIkoTa7MVwg
OEEy9qBDm3cnnVaTyn/gz0iwxZkyT2LVdGCoNpAcH4F4rjaoEBUqBSpDkJInia0Wchva5l98ha+O
MedbKLjMrEGLpeY4CkDSBUWY6qPo8nRSnPTLVOJb5yZojF4e2oIyFaK0onvaJweH9tVitMqOtQmQ
Se+1uTsoXmnFDLsRjiCK0xxEdGVPKRZj4G7uaAKeLUM2l/BxcbRlRfpAvc5B84J4BZE1L+LyfqX6
+8yfzr/ABsbtIMWYVJ68ZywkTQ0M7ICGUDwwKbX2GFO+a9+A8pUG24z+7FipYyT+SA8e9IQUpNtO
8yWRsCwTw71LzumKewgA+fWze2JRaq4+uXBGFi7m8F8alTnwQOaeGbcIKEtfQJ2UaGAHYoyj+FVo
scNEM/3kXl7uIapduHCX+WlC8yE8xQ/0JTPaN54JERX5g+VykScyGc628DSjCQjSNDhKSiPnxNIv
5lgMpW5dB5gQJTPAvMEtjSBxVTXougArrsxc2A9Y7h7V+gk8A2ZW7V0MR9mnMgTDML2GPacGf9LI
6KrQlAMi468bsJtKy7OG+SWL6BBdlelpmCdk1KMQJ8LRwGJfPGRXSnflGV6bAIpOlNYLmTMLIvCH
vT4vuy9prYTFBnqyQG9u0J0rJ8/8ntpyxMhGRlI6h8jY1LoDd726h5DxLdUttuyCm3dfKu9a4z1W
d+4T6F/lmVTuaAu7Qp7feITVJrXcx3U+YldA2EX9fAc+o131iTLk+tJuMdFBqsG+ualuc1j2tzHc
22vrM6FjJocm4grxTiDnfp5myVQscucRDp/94rzVmRfpSsy86R7MQIfVPqKN4l6z8MwIRE55O2CE
KvZaSb3NJ53LjODTzWne97jyq4EdQKoduJdxu2ZyuhW/szBduBSze0ijEOJhJG/vM3krAlo3Sz2F
lpeO+T2MMmZwvI84SFaHSF8NpnfeMmiEwTRoIEHkeLo6+B/2FIIoz2DsLhiVUVp5JdGnxRpLnDnN
XgrSlR3fHXkFKGu+cyjc4Oal3rvYHl4+62dt1IxvobWqnu6vAx5gLNn3cmmNydRZk0bnNKw7e3Ia
n0dsi3Rbbu1LeNCeksMMDKm4uYW9Qcj6nlZoesUxUlbRHQ3MSzWmTYke6ah2OGQ55YcyjHNGNiKb
fkMeyfb9ZdRgz1kN9FEheqj4NPRxruDCz95Ta0fBxSyFCvV8mN5RjW6KiUjmGZZ0hWnIBGpmzxl7
m0+6NaFSRVdaHfKkYN53EQGCnpkj9nY4hyPm/T3IpdzqE2q4W6P6obnWkYVoG6iR+4bMCQLI6+Pz
5OlIF0gxW4dgfCcqFxO6VwQ2hfN/d+cUs4Orgh7FkbUdTBEbFylusnVugLKcYvqUNyIhMvkVmBB0
SLXbarNDgpsAElGWuduSYMp+o+MxEo4KpzbHlUGcd+2Rfz/7FKUPWrVfeiQig/ZOty2iRQpmtTMq
T3h8fhGSWQgtVE7G8PUBEbiHPYbHD6JOuqC6g/0XKfEcqKW7wFAw6vASMhLt4nWmJ8B6Jbgh8StQ
ibuHG0izCwHrkYXmOEEG6pzD/EvaNF0kMd/s4WX7M8pFUNCTcz/56n1aJZPH4OJdeTejYV7RScPF
/eGgM7Xx3wcazMV+xjiw9YlVLtbmoeDSnGH+Ax7R+d7jkDZR9vDdzmtSHaw4TKf8Etl4AmIZojCx
PcxJQvyIF81WYUiBRDd8oa3IFUm+6R80Trajry4V7vB8WgiXHJ5HcPuCq1CixhAWdx4EcKa113fv
gQ8r7f6MsO4UOK0XGYZrbjHnhDIsB7lmL4GvFS6fyunFRbhZIL9ZB9d4un61c1rNvBJe5NnJ34YF
asURxzQpseQka9i1dvF0spxccsmkmSwfK06ysUGHIw2kfpc1IKgu1yUS00t4etEm9svwoo+B671q
Jy4ehrJvh6qvTG6RPMZI4DDPF2Zcz8DYMY8vPS2iVfOJ+Pcagc5uqSpDY84md1Qgi/LVmpvrbi1H
98hymBDtncfym91Qyl4n4slw6Wmcs0zdW1z4GPtPpAgQkDWBD8qd44Rboz3buPmii0474XEkXJBF
Iat7whGZhMnrHA4BeaK/aLPsOHjQqQHhGfro92NlLkUZoxezr4qxAWnImF2v9KQl6qlXysE6vm4L
VmNge+qG8WXD+rQ16GVSOARFfHbxRoGo4SIXFnUYVx/KXAuFSfFcLUsyEtZUGl3Xonfe70ySh0DB
qvnk0c+aIqiAE2ZzUs8bKgnRJ3b6Jz0G5mM/zC8zPWaNZFwN3VULhVQWFlBGHm4nufdzAIiqreUA
sgcHARNeIp1tIfoQxDCwArTOAiEeLYrLnPwb7/NQIfWDKnFZnezNrWLPGstqqvoPSA2xsuoayc1j
GaA7W6fVlvDiMHV7eAJoiItY9gHHX3uoFvd0rAL4rlJoicNEInnVw6oPS3MsN9MkogvcLpmHSKiH
EsHiX6RqbJ5ifWDmbPKOQQyORmN1LHtIDU2eV7GS6GgYu5EywbKEiTAAs/Y1yM+LlMl6FIinXUI3
ghVn665UPuMq12QToBLCGqHKVcYph4lXTrN59ZRTNpyWihpVasSTGui4n4hNYbfR9iO/HJdkoU1F
WGax0ZRmYIyLyjzsFx0vRonYulHJBq6DKqokt9vwKq2RL41riIIdBTnKu/Szu8Z3y8n2uLHdzHFW
xESgYUkmZm9sBkLwAZywaB30Jd9jbgZabbQGXHVNBWyXQbU5vIvbMeMbGSrR4/lMOuBDtXQfy+uO
yRZTNJTcHVgPhAD1ORsJt5iZkBrco4lM6uqwzMOrb7GorEkZouILcxa2NS3GID5YYrJuFJduxQXW
/mNyqD3aO8yUnPMkPGmcByXwhsRJASakLqU4+apfTwvTs0CQREwhYXWLUEHGv6eayt5gg0Nm1HLn
tOS5je249AAD7lETWHPEw7mTEl+bnxm4skD6vkOPkNZMeLCw4XC1+QbhlJJ0L1sgHC009+2Gd558
lUiub26yyHawHkMUcr4U6E4R508JExcpw/yDfxsfXu1I3+M+SMt1d3oT0IwC8/u2GiY68Ibi3kFw
BNmlorSnSItgSo2Z1BW9I3aO0/eT/5icnuD+4jPGSj59nhfwhzTOBcqBa4gvMe2yiv/H4gfmCKXs
/gJtljJrepuaZMMQW6DPEg1gm1hRi2bDCM5E7f1taeDFJbvNqoMI5f/EhVMFJvlvz8wyLEF5ZUDk
r7//DT1VrxZ60pYe1s0fgpaZExV9qEBamDwtw0VWPFa96hX8USTrbN+Hi64uvsL27QJz3GDwPhme
Cdj6mCBLCPkBU/3p8r690qKXL410oz6y15ePG3IW+wn4ITwQF0Qgq1GWjH7Ss3xj5P/CHUe/PZJv
zHFDa3HZufFICJYEbjgBr5d1M8lcfdb66OBm7awIs90Pdyru5J9exDf8UTWGPEt77rRzy/jm13EO
Dly5bdSOW//mKQFjfz02z0+A/beBnf9CrbHYYTgokjLVML6h1uZN7YyOJpPXj43n87Tdd34/uCcz
oH6uwoZXnjt0DfYQ6eiJHxUbH3TVp+Xnd/Slr2Q9P/Gw/y+XhK3KiHYLXNdvPYQHesa7fVCFoiif
079fJU+Kf1m2PJM8vExOsbG4TxsEC5dnMkKSCosEAawg/knb9Ktr8m9vBVbtf17Jt+bCIbXlLMGx
3cu3o2BgXBeVlgJSc/HsAHVVoHkypPQrCpFsfJ0plDMyyqcTe7p7178AMlbQS9+vsRWQd1WO+oHX
li/FEjlCBZ8WOe60dw3/xsYupnBD45N3IcRU/w+Dnb4Ll/61rn+7l28vGut3hmKkmlhh6aaJhXCp
fLNnNudctv6v7dzfvu0bep9fm/qqiifXeDw58ihsTsT5b4b9VMz/Ya5x+NNa/msHRixkzcS+6N9N
1AsrYbBowda97LOt9F6/YF6LhSyoiTQH1Q6lZ1ko4gY3JZG7aGv1h9ih/YU5bf5+Ad/WS3aX0kOK
f5GnvIqM9vyiaE7xAYcF6e8DFGQU2fv7HAXXw0lW5dv5K90Orv5lLeR3iIjB49l6xy+XAgREK6JA
q9aSqAFoV43i8vmn6P/rRPy+vH+/3G9Lgjlco9KqxOWGrdeBtETmXsYbZVsub+79uVnkT/3s9mkH
v/AkgD5G+k7I83idhhKUi9QzPNg92dTaYwdO13xZR8SqvYHlkaOuuCVPn6krea8FWlRpkXl1kWgb
kkMtZa4GX940z2cmgaoxHQUMWzJmx9wm1pM2wfyGSuefYyzSy78EWYQWjFrQ1F/2nH9mCEZdFjnt
dDKE3gU3bgPoOgrAb+k1U2P1mMrPILUgg3XM7BYQzppBCcQfYL7DGJ8i6seOTPXrkDhScD0C4jEE
a5ouRU5gNzT96Iiksbq8zNJQRycuO3d39H6VHRxLxtosneHh4VEcsiMeHLUWXLPgNB6CUyRqpvMS
Nlp0IrdoiGdTTh+vjZupUPSc1zm04jzEi4IEHtDMLRzE4htOwulhcZqmc+ijPqM2QjXUJ9fnegJE
Nh0EOMHcm4nhSb5IRlD8U2kbhEyRFPYTlHtwjWCZUJldn8son+nzGvo3YDOYHbnKppt2C8hVUTq/
T+0x+clK6ElFsAXpDNUxXN34gNbZXokKreY7rL1IN+H+HhjOKcbUjciMD+8n6toogdSNbdMDKX4S
WR8wb26eTVbVumdROTBb0gryNYWNd/HzpRlqCAGSuDgqbQhScX0BUBViVpo7KxxUzq8YDXRROsVj
gBsr/GxNiG1D0vbmx2NyZApDxO97xcSDcCRbZEoovf5cO7V5ak5YiqJLpt9UCvBLm2NIx3q5CaCe
ahWk7ysBUyQhfmA8sCG9pE/yeEwEx8sKk3nrXV7SDfAd7qpuv02XTAci7ZMo6ODjBnQkUroChzCb
1C2dHv9+Eq2u8uOKvQ4dxwjk2gN9x+3pypkM04wsaE2zAPApq5xhLs3bs3vZdtOSuNKI48dnZLaH
nkIEXugAnV+2lHy3BB6ATlU1YPIyLebnuQXiHekh7jhOFh8CPTRIWDHR4qh3GxduEr2HGgzkHmSs
iXPEb8RqhGNJ1E5uwQP4o2Et3Wk+9/F5PoTEsCSUxvKk5QOUCNQGLBNCoAKOc3cgZfOuwXRpWmSn
MH0aHeEuWaTJJ1/zNNoT+bt6bFapb8zp0gl/P+vgMWAAy14HXthWI8sGyNE8mDd14/1zmDD/FsRN
y4JHwdseqd9bwSP9muidaRAVVymFNuYUTyWzTq/A0DN7LRh/+Ws267d6TcJxbYPho93LpQv5HTuV
p2pMc39Z7wxKixcaKOc3Y21AxLboqn+ed5IW1rIzeiOxAurqXy74/TgSKMoOp5e3Yl4/4bGztt6K
LSMOtqd9jXEYP0pHzB6PVgJeysEq8h/ST/VvtdNv96yKZ/JbHVAVp+HWVdwztu7UxRZsbjebXBbE
HEflP3wRfkSZ//BvH8qyfy2X92M/Z37ps7G2n8xnPZklL4c3IjiOs+YpBJr659fyr3ET33egBbHE
hogM8Vh4E/5+jXf9YRt6Qdda8CuUJ6in4WXZ+VBdVr3fPRmh4qJZUKfFlM7zqlmWC6G0aKPkqSWK
4hw2y4+nSXYag8qTu5WRPR/tIFxsT2+0ZDfnEM+0MQ4q0CpujjoZoXs2X85gQmpwKTEpOAUWU3mC
y2v6fDiW2Gp93Ha0o4qFaPnexk2QzRXQbWmOE26UT4qpvVB8gN8TE8hGkRVf50xD46PzcbkcwUwF
+i/8RPbRYQzg082k0PEMcgSZqwjEP/WJ8JHAJghsJHNpofP89afadG77AzWp6l7W9J6fRf8d+1/f
9t+7oNwO4QMSCc23ErCtGsFCYccTZy8Lc155+pi/oSMBmq3LzIEtI2luu30ge+WW3s+R7mPA6Qw+
IWaKq36x5Rp2QulOGe2fQmNR7MheTp9Eb0DfHjnGKl3DGchmGmZbO9M3cGE3x6fZOTiF7Via3d/7
BU3F0r/GAu9Q4SHVnFV0nxA9BqI2Jsq7ZBGc+Sv97DqHaZu6w5f52takalpgAW8K/cbZlV6VgPaO
h20N1EAiExbWiCLA64zFg2g1hvQStDRuDo7MUdlNq6kE+pcEh8/69UZbUYxmNxbVRgEkyemkbsXF
qr65quejWRkmi/rs51v9XYpzgL58p138ipIjrjcXAEVw7UiZ1qHld2MBDoJpvUPCwGjuSHYAAxm3
Gkc50j422DLA4e8NihfTgc2K2uk8TTf2FEAJaMRyzzG4CxZM4T2B4EDDOYJjMayTeTa/O/3b5VUZ
PEAu2M9Hm5TBcLq9AMCsyUBrCGaAczmqfvIiUsV9i6nKFwhQcP5MOfGnPLI3EBk4PwI6a8LRKrPD
68lDNz9siyPOYqd3bXIelxVw4jWCfOGg7XsChPq4cnjrsYyZAc90rq7bvQWkDiL8U+6p/q3gxWAW
N2sDVS921n/u5mwojabN2c3K7AohZDqaarNLbEcCXmzZcucY+dnECE+RuTsHpunQQEvGhldElzd9
lcweiG+Q0JERYO9kV64y4fSvsOT7wXj4V7j/t7ADd49ZU9Drfvmr/h521PRgXJX7gWp0jY0glRqc
oHEbl4qLsMt8UufJ62FTzSR3uLKQOJuXD9I8q14Lkc7Bl1fJ4hr9FAt5OP90Td/qDMM6PW63ltZ7
g4aR7o2D5ZzQ1otsT0HmhYzSTznptUUxeWyED4hBGnDY3PaUG66xp1GwOG1wcOB1awD/yVp+1V8u
7j9f5t/qMQvHVp4ZEXtkGiKn+u1UGS4je2CsHCYdJLMDyA05S3CmJ3dyexFjzLCL6VW0z8xSd4Xf
yz9/v/KXnO2P7xfcwd++v73f7LTE585TejddChcAycdoxm8nOGspi4q4cxm3qzQ60yEQ6P+PZfBf
wKQ/ruAblHHGp88Y6l8vKt0IhglKBs5/zYN27XaLkQ9dwLfMH7fX6C/b648v/rZCiq7Os0LcughL
CbQjJuqtr+NzgJbvtSNfvoyzPb2cn+74b/v6jy/+lifn7aFVzYovLvc1Asg842S6oulVx1n4iESz
FZaS7EMocbWlOqI+F5wlkaHWX7Q7bc4IciIxf4JG01N2m5AZzpInelnEzV/r4781nxnJuCjj/4HR
LAjNsyOM5s8/jKH/4xf/D53Zti0VxqPFCAmSXFDO/6Qzq/8DvwVLIdSZOimw/ZsE3fofeE3YqK1A
kxgmqHAl/6nr4q9klF5MIyNHG/Gb/z905r+BVUjOsLzBOZq5eOa3fXMwz3nWyjdhxZAzaJrahfzT
mtqrcyTvfvSa+Qsu8Me3fdsspvLIyp7hpV5C19UVBl7ARD4V7FSYvpyCnwKTLgLPt/jNmAGmMAqm
6Qgo4s/AxKTYbGiSBmydk68dkTuIfPYQFjHtCPJnjFIESgCRLSy8k596GNcGaoRUNKzR6jagLMU8
j+kU8TeXLU2wuSi/ZI8WOU0HpqEJu5o505TBG25jRA0/0XPNv0Q2Vo7KUsCVCL+Mb28o0/u2ODR3
8Yaw7HJy/wyH7gqltef4fgDdnuaTfGF7fZh4NO/W9kZ1ZqN9wylFJ2XunCZDJFREo9Vnikw6RY+e
8Bmpp95A+MknqUFFp0HcLYP6yAO1Pd6AFCCQjsDh6zHyFMFKbALpZfJB/jW+uGDklvvb7ln+66X8
4VEwMv56q4psoWVEAsDsjT/fltxp/Wno8QWpKV+VEJILSWFxGBs9+mgfM8wLTWjBd+3mrexpxwv8
1aM8lntXgycaw9+iJSoYfB11HnAOqNHZYYyBMj4xj74euUrcbph08QpxoYC+p2xyHIMl3wKlwkYU
8RXisxqnvGTaoy/8gMKDrBGn3qvXWaLeUh11wZ9Qu+GDDRvnQfvvCwhL/+AC5EkaPugo3HAgdhML
05Z0fxJksVsHKpFiMlg43WvHoPomhLQB4beT414da5QFkGhHVDi4JQtKh+zqgWrR4jJuQTKaddna
7CbaK31D0CQ6fDIKZXrX/UKFLwHOPCcJ8fQ52voYGSBFR7mETkL9MeBCTGFm+9lzNi4Xw7RdHsai
vaP42fww7p4rfswvfWnOz+fP909jCZkMzmXnqlQmDbzkaxIwG4nkxwLiWN1Nr61Wo7tbbgBNuvDw
MvLaPV6fYxmg5V7Ok+KLNvUTTV/UZvBGv2q6t/evik6H5eWDW0sMwfF0mqRf8H0NCL67hiJmwoM7
ZGPr4NfJkfeO3cKD5UcvCJudynkgNWa49d1PUKxrmFwHOSlqNq+NsCxjuwuyPDLu07aMZcrPXNBn
AXLqwxtNBJDG9gOhIHBjj3LKUXKv4/FKYxttfrlNAT8uHt4KJrV3CZMnSCAcehgxaMeMDQYBFz46
Vo5QBLunfJVSwCFHHLDehoubN9PmFiVF2NBakJfwb6QFUbTyKigF6MbxT4cjwLq6urLt4h10p2ff
La1uluRzxAhZw4uOLrfZzZzAqTRHjk2jmDBlvvPUTWrZcs5gvgQpVnQ6ioJBmFxcV2IO+ECrDMec
0kmmbaTgB+G2XzkNYA+7zC3D1fEhED9A/UJ/HW6fDYd3XftyYM8obYWC6RrDKTy5OZTRwnmsq9V1
dp/1nzRaMImMO+LEwbs/p2uc7s4OpF1PmsNTgyiJ7UX+XGJnQLUsUr2Z/HwO4JtFZ4CM6hEqjBqe
CcK6xvh5UXgfXtglCZLhD41FY+B0ot+PTQXeVoPZNMproVuBno177CRqf1A2rTxrfNL+M3I2VKVU
lKguzifsdRdKElWekn7Umoqx9Pxg+moFwnubMLXmUYU4P59xZaVH7KlUWfYLRGH9MT19pv3UWraD
106oyYfo4dSTcoJ9sYVrPQzMc+0o63TbX7B6p19cbOkk729e42NVkruU+2MQv/f7u/18h8pPO82B
uNl/8AEUzChjQZmaw6S+jlHvn+bQWct7cIbo5o5CaaaPaUhBi36CTgWLoAPkpZTKlrABkBcowbGd
IUMwIisaK4EUQiLy0ycUIoSDGhf6iPKz3l5T/4wXt1NCM8hd6x6e0vCQvCnIVHstW+tKHwI+6lKz
Pd1UqOCEE8FHGbKwhiYOy9qe51Z47yZZuUnshWEdWS5oP2UK62Vxf87RCt7XBKfwSl+gHt83xbGI
lGXjn0ewR/c9jEit8vtm16rM/i017zKronzH5G6A4KgOz88wNaCIrXGB1qb39XkFIvCkzJMF6GL3
1pn84/yI5Z1g/J83l1DstGzeTe63CB8KFh0UHqmaXZuJSfsXtBNNp6AO1ftyrFOVX2yfuQeaHpby
WGf0ALyrz1u+kWJktJN8qsI8suxV3uweeHp0U5z7jhqGE6zcE7TVpy7Am+LexsqyKihlw2F4R+0y
AVwLSxw7uh6MvAv0IpaYUYuas5kygA7NqtejjMCHhCGw1hRXCZ9IjdQ7OkSX4VWcrsVhyeZw+8Vg
vZ4Ab24Q0oxgtHqiD+XnyDQ212nKBrG88zr5vCyyZ9BL/uvmYZJPfUajjPNFGHQUwXBj7ErrolVG
6f2Y5H6z7D/x3PAM3hXsxED3k421txYZXrQ+ns34gRB/oJidw8bLjgwoq3pcrVCc0LTd6d7h9bGo
GBYEXwdyCaTt5zTso3rWYyMBZgM9up02FnEA6PhgO91dsNgtYVfhng9LNTSBRY4FnQ2sbWC/mJ1z
WVXFSjQ52B49UYRS4hXacDqBpSaFxu4cquvHS/5lJqpTW9u8CmWoNMhCKEot/4yv2EJYT8ie7EAg
AjLTaXQA7OI2AkG97wKrmFXoK7Jttob3413ilqmnE4EISOuDstI676JDOkSDDAL0y4jakQxWKSC+
hClAdBkBQkkfD2aj9+NqneG/fnNMc4L91xV5dxdojECFZ49SH4E+HkQw/xhqMeBJ4KoYa6IzsOIW
8tzEBhDWVgfcbnAAGG2uc+ji2uw0b9uQ8+PA09cDhmTKeLBcPLUL4cYhbq3q0MSf+zS2RpCsg0TC
Dd0/WMFVW1j1bn1w72Bq8OGAql/gGwSMhiNklpIjHaLyWV2CMtDdSI4263C0LOLaehtdcbu5h3Ud
GfWTlkdZETFqDPePWOUHR+sbz1F35R3SYoeWnkuGrW4MAtWLyQkxeBnHcD/t+S5HQzJO3NleGGOg
OBTHn+YRfj16BTxVHPia4vouYUOTDV3Iq1T4NZ5GnkzEQ90GWTwJrIeDmqB/O/iCJQeq6pOlIXyA
KUoEeldcOARjSPcqsnHLK5Hccwx+WEaAvquFcHUKlLtXcUpYMx1IsYxIvO4rpj9p27syVq1YYgqJ
TyiB404rAgoRjGpRL4wCycnIaFNpViahNe4O8yuUv9v0BgUgW+fWPMEFQm1mnYTX/+qi7sz0Xb6O
abxOm0d4XdILcG46PFigPnYAhEXO2xJHV1Q3GTLmZAp6127bsHsTXb52W29TbVOP8ACiWReLAy8P
3zV67DrMf4jy/5u780hyHNvS9FbSelQ1QDUEoQY9KEID1MrpPqE5XQAgCQIECILEInpTvbH+rmdW
vUh/URFW07KX9iJShEPfe8751XkD2u3DYqe8dA9zEwJzcElqkmqEpplYtnJKCbeqYkGesG64Ww8P
OJ2DDU6RSnjmU8l3xqiGPQ1LKyan+InH949zYHidWL2HA3XRAQXWwbkfDO3jh+xLZiKHJlsql9Ev
FImvJpG3PcvSUw29MhsLb/QjCFPvnVtllkF5RyAN8ZkqXsM8oBnBCW0AY8c8v+dfl/E/E8jSaeGN
RmQdtiTfeS5VqxqDQlJhU4OWCdXPecWo9shmjBdWF/RJ9Qw7u/hA/qRRb52DFMbrY5hRQBJNu++e
GORazW9ADUV0lt8bQchGYE302fjBfWsEbbvZWebB+OqiBh6kX+HfKzkZI077Ex8GXAf/UnH/LdTq
x4bmWyD6F+PH/vGY36Zi6c227jTemouLyQVyc896658fS1RlMmKCenrhZUIdZX32FWbqvEB0W45N
SB1RRHxwpMmI74twaCYyvwXpRTP1/Y4QJmgoPA/Fwnzm780Wp5ZKVWFSkvLdTm7+qfDlT2atTjsG
2vErIzapHfvrqFihEyn93SR374HgNcKl+W2X+zN/GbKwdBlXPRK1QZ3+fjqppfcdOce8Nrwy2bvY
s8njmdgwkD0IADhqQLS++tmMturN2lh3B2wFaqug1zBqC7uFkoiEWrICgL0B8z6B/aUlvnpJ8VKi
G4qxSLMLRycVAXdooPMm4sKZa1c+rruYKPDtFYzFFu39JeuSwwiyoka9tjdviU4cOhNmiKYGEd03
p4AmW5jPRem2yAu0lx5h08E7l4Q6BfmBCr6jwkxD9Rw9ZNwJYBnefLKPlA9GbuhoUN7wQcrDKzYf
1PrEKHeeNiRCOoYUYi6riGVPEElvfgUZP6hn9QGPfu/O4N2I4Y6cI9QkM9vTTkzD66kiJSckFoyi
qeQN1hUODmbSVa/sWYDmgajD20C6hCkqy7kRD7wHJvO4sFmvu5g9jAiIN7QM8hrqsIeK5YwEkWgN
Eh8iQWnfYtVvwR8oErIIj+M8xgAkU4Zm2J7J58WZLDgLVjVEGkcG11YdsWkuH6sCsyg63aESYLoC
a/2p1YSnGd5SvOpdpF98HRmI09hj08Ey5eFDgoXEC9tlQEU2IHQE59zjsK+dcpQe3OMAVuIREYFz
HElkYfgHPOAY5mSJXF6DZow33dOxmrONYVhTHksvHXSQXTZZG9pgkJVbhEIOTqR9pk/NBXDcw/3T
IbeD70A6w9VNBzA4sid+KeyhzrqMy/yqxy8GtJwOaCVP+4QU568eWV0h/bPdxq+bkVqBGd6dsxzp
ut8WkDXh+LvKO9ok5Q35cqAJkzh0lqExLxNKiLQIzNnBQ2QV3rzLjJ3V1aITasDheQ60dPjoOxjS
/mMQ7i6xNoiV125E88yA5u6B5GDKSvkEtytDHEzExPA+pgBEEUERnhJsQQeJ4A3dwoHNDfHqoZqe
IlVAYPKRWMVRtpYTJE0Z34Vcu4a+yE9+tReTrSY6PIY5b11oeqo5qpl7FXQXrqoNsQDCeA2VLOxo
D/1KS38SnpfHi399T0OsCQ+RTbD1mPc2kvaa7esjvjcDsEhLLpwiNsTsmt2McLMFrN0dyQO48YBt
SriQBTufjZRN1GuWZNKDqFY6yHE2rXydF+PtUA13G+YyhoMabERPT843UR7KNg8v0HWKD33nQnbJ
2lnOVI76fcCMS8aqEEO5oQeL5+HSIm/tdW56reLCcLlmmAM93m2PL4ke7eHrRXI6PBX35LxbHk5b
BCiXFyPQ/esSBxx2buxe4p6Ibm59Wvv0Okjzhbz8Ko2F+G6Qztuzb91AsDPgYwhp2oXmHqs1/QEc
mGfOvRoqcMDRmH8tCEZSTg8fp7jDLGlEGo+8R7IAiamnftyny2pdOeaclsY7jdntEQYzBnKzqHa+
yDvBeaSQTTOsSeQjpcDLy7hEWJ1PKiUpdvzlNFAkC5AnSuwIwXUqCTHMDYVB6Z/QE6lcBvZ9jjEm
/SXWV4btKs+FvM+PZCbRDjIhc2+oFU6JETbv+QpTwYZvIGr8ArjXjHUnm0NYCh6JDMAD1HnFC0Va
PRIUBeDFAhfFM8vhFUS8MBLvVu/B7l8yRjsA0b+DSwWiMIdadNzbNBZrjb5X7IBdwqt7DaiVBjhm
82Uchp83vie60kj8h/rnfYwdHUQdSoyrr7yd3+jIy6fdgnbDpZZL92RFNZBptmqQ73GEyVpElNHx
OI2lNEovRGEE+qZZyk+Hj9LLVu1e/zQouUkEOrv1/BEikaPqxC4PTUg7bDwDGBozzB04+bIaUZpX
IzlokzJ8zM3pg1lLPq0Ob6cuwkBATaoxQRkQsShp8DeaYH1VUcWFpHOAOIMV7oCiiEAaKm/F02ME
MBU3f2Kp/7MBF8WU2fR/Abh8WciMAVzy8x//4tev57ePf/3RRkb78yf8gLyYMnbglBQaWMqAkvAH
5IXcVBU/3K/KR/sb8qKoOlCIKWywCdT8G/AyMHSLAtI0ZZ2f/N8CXn5WfuFII5yDDIFQfIPlzfqY
p+mZhrRj82c2WQE7ZMwQIM9SkTLnDXeeEv1wv34yYv8ZZihscP7zoN8o99K9q/u24KDoRmJlaiC0
Yl65vUW3ESImP4VHYkxphGen/Z+u6phWUwa2fn1xOjEr4jN39RlTyAXTSH4t978+Q/13t+Ub96jP
6rtR3jhD8z5B5GWRyLWxPs1pgYOlEDod/GuCeyfoRagA2IBxOJawE6SSNikTHrM8uD/ZHluKshBy
D0BvejR8VGMrRNuLO44Za2tmRxS0VNx0tUJy5Ne07VE3//XFmD/BhrndqBjMgYa5o/WtxB40d2tX
nWUMwEfnSHVU1AZIvdaFJxEMkAtzg3LSTXb40aIHpGxpCF8Y5A6sqldzqkN82tpvlOX1s/nUzLGq
c6zU7Wu0s4hZal+B3QfxBGcyhOdmkOEvXk2aEcZxst9G1laaF+/WVnWxMWS8Aj8nvI9VyuiUDjHG
Sg1plVDX1R+qOZSurjXJ/S6xfxMCo8g/xfx+uAnfCvvOUJqDdKYL6vDViFQ50G2cc++r5iVbdsEV
rRNGK1tm/iJsmimS1VNGePcr/dJQYpYBGNcE16WYMlQ+Ng20ygSdeNY7lSU9JHZvH2nUQ8lV38wY
+AqtN8qBE/OshzSskoHYJaaY4tbhPTkiMSIP6omIzj0J3D52yuH5FVxpIs1VmpyZ+dqvmTxV8YCJ
Celcs9vGVGPhPGe6rY7OSUPd+IHgcyInRL/f1p1rfl58krsgvrHhPZO35p7WvyPcqz9tX02oHRak
WIEl/707OlWXsu8e3MQsc0/5q4y7ByGGbJcQdYjyHJ4nOFgr1YzQdx5xeJhLMd7ZQvaIqVsW/Pq9
/moNv7eO+GkJO3GSzbWvR/4D3UO+SbfqUeqimW42tBM0F8e4GHdjnYHmEhdk/emOHcLO2b0fYUPP
jKtj3lxcjePjCsNEpswjQ8XpiFHtyvCvQT3u4G7vHEK35BY5HXMTYwLda3DxmyeTT3P16wsQspuf
dL8/XoK44T9cgqnc9VTkE0CAaiHi1/u0nMlQifVEPYTaeZrRqdu42J0CBoyOeQDsKQYIBbuNCC6V
YN5a+LLoWJTf9jn1IU0W7g9tIJrOKfCTtmXGoDCFvQ2hIOKBsFJ82amjXTDFayjsgQLHDNoC7BEU
5iQLiMr3UTkB/8t2/Mc1PI3RdWROsWFx8usQz7sdYWv5xPIuJdmlqAcdUScenMIc7j44vapWCE/j
1d0Wn+XnfUt5uAW2MoI7cLHxgkPydjcG2jIq57rdrW8tJjJkFZsrfkCZXJJuiDs3zX/SYnY1Sx+j
7GNwH0l8AzaRcy6OXgwRMTyCxCYygNwB0T/ALigVzMPkAhSjZO8XT0lDeTCVqMxZUQbANlBucLHq
sB7vd+PzYb3TOBvUTnEB4JMD/BA0PSS1kzy/+6sNMMQMtW3fHxtsActX5c2I7entjeQhV/z/BeAb
ZWeyKT3t2Y5KD8ebyAIbs+b6c/5pIFQTSDW2AePBRHChDHDyJj76ttvPDjEl9BNaBIByMd03cbQM
G2bkbAot02ZHR3TkENHCLJD4SuygM/iHnIe57RAwnjwhvVxf9o3QbOof+CAtNO+Kbv0TlSq9gNAT
n15O43ptUJHjBQGYwUhXKCGp6otEV4b8MB1y45T+5RRVSN54y3COGN6xAnEJ7DPVoQoiawkbg2NC
Np3t5y/1M9PVqLiD1KN/xJaWsYawfKuW6bwZA/6QDDK5rM2KXZDfFrDmh5AZXr42yyYB2jsGWtLD
JsWppA+VRCoj9Jajcq7vH+vTlCOyktyW7TjDXosgaMBd0EVc3O3tI6aG7XG8iXHs+aJZMgaBjq9g
t39cCJpE9Zy9y57xWuPvkKMsWbSLywQ3b0DKkpTtBPYRvd8THikvClZtOB+81GHN0hma6wcmT7hl
ef2kEfJiVxUbO4AJrS5OOcbyuqm9+6eM8yIINNeFiWgpLtLXxL5gOCZC3D0uGK8g4Lmwkr2i+KH5
QDO9BhIduCCvtxAEhzM5roFYcHkYNwF3xF6AKtvU78dkxzj56sggqXfc4HansLfDlvUVgKEhTGd2
Q7ybiyeE7xKWJNtBbILwf+on395hP3XKPK2OUCkARwhy4Fv/rucTeWK/S1EVnF+U9Y61Y9VEN6Qd
t5fHxaO/F/ZKJq6ZTpa7MLh4A3A0xeWD1fsykXMcoZLsNLrdhrvP66gmQUTbqp/pbUEK6tWrpJjZ
3VCu8BACU7IXOljjZ2cFNaP3mDLA+rJHp9qZ4mSj5NP0iHULXT3mKaUvtTNFQKWLgTlq7I18Y7gP
82uAACC+A4PkD+ekT9uW6QuuypigYnaJX3g3rqc4U4B+a/3oJLl58VaxLdsvVw1TVqcfAVWc4Erw
oSCncQvCCw5LFlPa2rEYywkHtt242+ThfXl3z0hwxF4svwqx7y0qX8izhK9wmuJvRAQNUyTadzNR
NxpeSwLJR6slEHfuMOT/8/vD5iXlvYgPU74Sbc+rka6VPW4aSHEEAqeQF0sduIvKDy3ckT8ALZol
bI7ygirwJDky9vmcZzEsQnls9d7j9bgwEeeO2omuY3zFnGpYX7f32n1Qal1jpCg9Nj8TG4cBvNB8
bC7M99TtovvaCO+Tgc/sMMIaMWDxYEZ6pq4SDN8c/fgz62rawDxS3u8M4Tf3LRySywa/jgGDjrcG
198Ni2fvnEdfkTEW9J2HJz6bSA+rJa+rSr4srosdIAaalSXDo1D1BLaI3Mhc9MxqSNz0BXtntxJM
68FMiO8IhcOrEAYmB+rgeRz8QedgXtINxPguj5kYvGBG+2ptrvDZWSYw66jc9kXFV1983GJX7ya5
VwHCyq70dHq7IYCqtgqmuFV4BQB8uUV1lKrBRbgzRf1o8EV/ECNZ4JHw9JxvoOoTOKGM0NlDOKmm
qBMFBVGwc4SLcetLc1GiNz6n67FdMCRaDJaPLWZB0NB272p0jxUt5GGmJdGabLdM/uDFTHOufBDY
99GO9wYCe3ZO5Lc7MQrXwrOssQ26ByCPuXYd3kLIkYKlq6CkalbU+1MFuaDHl7t5uExnjrWrYTtk
4DVODPfw8QHXxO1XWsiEL0nHzfiIviEPSEtBhnVGYwCBf4oXGBJZQn+X59cDI7HPcnQcPThcui5G
NiqdzBf0MaKUlzyCgQsGFjxm6YcacZEdNAr0LqvzRCmGb70jPyNkcTOFqfcOKZ/QXBfTM3s9JsXs
uSHKrOt1wyzrNZvg7LC1lgMfHRjeiEDCO6QEeCCSm/0F0KIjS7D6YwGlOnFvanDCB4pDrAbJhYFR
SsrH+o6PxIt9xNkZP48zczN0kulIewQyP3BdYg0nu3kTZC8t2JJzGotulOgyoqJBf73jczO98EmK
qZVyGUrPILGzQdKaEd0XITbGkjEhDDlG7TH2UTYm7kxXIgUTmqIMBPICM4PFmxmt2cZnt5nsNrx2
gGrY6qx3keXy+KBOKQvjWWHBm0Fc7bk/ZmBu2tVxxoXueO9g2TvM0h/MyOxJiXIQZ62Xc3Izh9kU
EcYCJ7UDnIEl6xZilBtVAQVz/k6WiHtAqlWu+YmLw8Z0TK+A/qag+aGShm8x6S/oIr76q1NilWsE
F73CWff7Y9wG1ezIsgM/iHmmmD6y0/BSiLe5+YL0sVyeiJ/f4IFyfwK84TQPIZ3I852R/5Dh96Rn
duibaALhxYyLl+YFqGOR8rNh3OAfVPHZ4lkQSNR2PntYVfOW8bCLCzJnG4nC8kxeBbZrI+UUXHJI
Lk76LCZyDwwEz8FtffJA4lUquv4ZJ2eUHLM+zme0Lp79fJ4L8OKtg29JCZOcFteNxrrxxin2U2EI
d4DwT8ruBdus0EikOINcnM6OuXucGXADEITMB2963DKJzNkiHPM9iwaxPUqXj+Q8v70gMdNe8xs5
ssmdsljHTVzPSJNoAG1ZDQH/9NOyPaxP0lOuuhjkXDBhHfgdRSxu+o22MItJKkW17RaD2bVOUNPk
SHlFsw/PbXkNa2x1lrp/CYzZPTS517zHL+laPFXcLBkRUD31YWeOKsxfv1yhyjlGmVdP/myxELw9
3W13kHrt2+nVBEiBK/8JFH7AqWeiLrW58Sx80/C4xLyoYsp4HpqbI4QMDOqmdzw5Gc+z9te+NVik
D77BkF1WlpDV0WIeo2oi3gy8oYVQhroiZJJqjwzw1pA4DkpQPHgoUlN5iBXMLqkWMH9cHlVSPGFw
Pbs7TEkZnBazk9eueEAhOSGzNHr4/G6k8j8RA3nma2aYa4T92nxVXpV4sJtW6AMBL3ZLcJvzpwpO
37sYPU2heB0+D0/YCuAcc9g0wl5Apct2H1hvvLbUuCU8UDX1rp+AsTLz7E+pXaerE0I4otO7Vf+a
b5v3iihtrNJJsrEDQ3GRFpZRg1UuqzcbqrCroGRAnWg7eXTd3xzsj0Fq3lhx7UlFaifGWlI8Gh0Q
IrGyT8EPxAvcOjZfYS6Wrop5DWrFxwgFFXDd13AdlE64TSUdpdQlRO85gduHgOC0rtblUoiZzh+3
ST4Da5rSqkgxq9LXiGrnnezJXSwNwnSHxtxvQfTg6RXLk8PCQu/D0ZM7FX/zcnKQSqJoTaPbx1V3
86nFG9dBlUEWeQDqmotJtvReLuFEBPn28q58qDj87c9EuQxzRtXEI3iaMt2RfXwFTrwx01ddhjCZ
d4MdwrVA/TpnmF662g0Hgzq6xhhXkQ3nwIca9p/pO8RN5uUEYmzwYU3fmqNzZn/D0UV+or0BaJHC
axEfjQVTd09zdok8wj/mYCbFccTzw51uc6smLetiRjA4LndI3RtIZt1UBpUjGaOcpKMSE5THwBOY
s7HUjrH9wmKHiZY8lXgGmcsKk0PDvCVsO+rRZ9h0KryvHFKhK1NikuPnV7IGYrCPJHf7MacCTAWo
xkgfKgETbcUf2O5dn0krfZX2zOMxPd19WAHlHm3LpE9otJFheG3piOYHeiTKGtlRUsomKRRDftad
85en8vnD2ne2X3XeYdw6gwDSqVr7csluPxJVsH9PFJzXB4Q9hAIt5vsTqC6lOoUYhrLO6boVbGCR
uA3w1nhVRsUJ/AHY1i0FJFqY8Kfz0G68NLmBj3bwZcCBoFrwgVq0qY9E9HRakDcRytHLF5aiBw1F
HVQOCYye1+2Kw2K14P2AzCQUu+kM5Ro4XedeViyp85s3EQ/6QY0ohwNiBpxDbM7W2aZzeawU/l+A
0s3/3B2ADm4ws1In34p3tpjxsrNY1JPM4meX0/oySa0FbC3z6st2JMmRbIVSj/lTwmNhDnV1Slpb
9mTbA7Iv0CDBhiIKo8amzoC6AukAh77MxWtxvXOrxHrX2Ctp/IoxK8eyW2OyKkqfZpyH7EUxBeFO
W9ZPmHbyvQoV2PKM1++zRB0EOJMUs7NH3ubsKnwvvxzZuBzFMxI4sieP1hoDgBC4y6t5ubmE8Do+
MnRm3ncImpCxhoxT0BX3hURKik+Mo/Jp8UTn3M1F9955oG32xSUVHobLBmYg8QTy/BT0M5tssOc2
BrzCU6xgRERDD57V4rks4KX4MBbiQelZDrMjgFGG/TDhCYVPLSN06wjtfiNeUwR/5PtIDAmFIqsG
UTx4W/99ntQfzmmap/BLxNTBxLOEncnTYg294eU3ojRF8EZ+daxvvJIuPxa2nXOsq9v7OpMAEXNm
RCZecMLq5NezMvWnR1MGFtgH5BkkwX+/sk7KtPvxwBC7YagFiwXdQbqAPgf4CxMR2TJtBsBdx9Z1
ieCjzX57vT+bIJPj+J9n8G2CfDge1KoyenEGshCNfO3zAIq+jXwS37fJr6/4K9Dhn+7vD8f7Bs3Y
hSSd+4wrvvnFpA0KjJjM+MrU6HccnN8e6Rsek6l2nmkDruw8etAk9+E5gUxBvvXvAiA1ZEE/eWl4
M3k9DTH4/CYjgbHSXO/EREHb9WpA9yIdmxkIQxnyLXr07Teg01nb+KpnJkbt69miO0SAEMyqrrSb
42ZzQT76pj13pt8z3GPrwztzN0OuXwpOUCkHKXa1g4VpHoctrrIX15T86xvu43tVZO1dn/FIM/lA
9O3VzdExEAhjeZXbfL5Lzz2q4MteGlEwsjKbCU7wE9WDeO7iiVsh08kTjNmYYr7VI0ZmjKzcNj5u
Oo/uuQ2uifGpTOENtTGDzRsNwft1hBde0C2Ep0DVOdaL9fCYUSi+sBFCU31gKoRWUUjAd4g2oX0T
Xrd7qxPGYH4HJc1XYyuW9tBM/Ote54SEeylMgxdjtvMLhpRDrE2Ja3SUp6gUngv2hKe3eBhfSyx0
fp95xW6uTnpsefCkoNGCL+4w9sG49xjfQ2J6dkE5qdEf6atic1rJrw8Gmsx9AJezlUi9bLwBcnf2
vmWXKBEe6Rokn5SEQPFH1Y30lPk2q3r1aqnOY0cuEBMP/7JO5yJx8e5MeArBjd58aK6R8dIw7WAN
a/GVesx6xJl/O8TdW78SZfUDbB+pqknxShMQ5Ssm+EQownyQv3Z/B3p8cv9smrDgRcnw/nANKtDU
e8x2UQphiD4fmdQ7kxboDp6Na8OwyIe9iHcUvhXl8noUeAR2onPDr9eHNUrQpMObkqAjutdHUp1C
thGmZbzB/LKCgkM7z/T99sCJlJ1OTyBvSEWS6dv6EJ467EgOpxDTDKw0bsNOlH5wau8CZqdIP5We
3nuWMutW5TPRdTCfQZcolysQNwc+8wFQ/uH/afh1GB8WOncFMY1bTdisQtPJx33AdOyroCR1K94t
fgfraD9b2TR1YNomMbAGPLy/r62HJi9To/tiJSo+MKFfr3D6PuOGjvfFxAbsImN6zDIby9EFuTnS
FQS8jxBjC+++zsIbOA/brBT9Lmbb+Nmq/+OZfd9j0jRr+gvsQJw6vW6SkuFmAiTw+SzyhIFmLE6R
YfICaJVuVeNu4d8OsENPQAeGXx1ArUJPMAB/fEvX1ugOVNX5F7cdidgLSkZBrmasvy0Z67MszAeL
eov1J/FPR7/b/04KaP1USDewYRaShWcbKAL/frObg3mwLwdbc11pe6UDCurztL77pwYPAWYPJsyd
69m/nJ/OZo+nUHzQcCMTauaOdBDdJnfiGBKsYJE95mlIT2hZTYHAwPdOXRiR17f0OmoeL2n3qqvk
pzKThKDbGixV1LwuBM/uowj9Kw0Yxum72f1KV3tZaKxI+ls6HYzreQ7ehfZnmEEeogv0zVnLIN5y
io1IPoDL2Axf+q2+1UY6ZlZxy0wm2tlPymXeiDxXjZFp8Vq7Oc9rEFyjHkElXQKTbHJJYGjDDFrU
LLHSzHIGY+WtjWEegp+z0FdYS9euhDwEJuRJ+EtntZAjHUZKZBPKtE8rl4hJZtftYVpBHCpwCmgg
QMon2iMsdMLH4hI+GOscMIDlq8a6ybVE8YfUo9lfny/4xENYU8ehdPBox/YHUnLqALIvrgqpDxXH
scNyXxNsgPxtZo8u+8PLJTyNxfgL2hSqN/pkzORvIGKDeevRDsgO3J5KxLZOuhCue/uELStV+4Hs
jnI6wPDdk3djFdMNqIyjO+T1oA8Yvf25IuEGsTD0AMFVNTZnxydMpYB4YempOHLg6UMNrsYIx9g4
uo70X7FJsihvOJCg1nVDzDrxAXbU/Q4uHgXoXpx2g3fQNYIkFIH7Nd4lPIxlmsXJAx9T/HqjbI0t
ZxlqS5jdRG1Iz8cn7l3Ck2b+5JShehyTt4E5yY3HtxubI5Y0/uDdx+7Ku47vgYgL7ZKdJ1qcHXmd
vMhQByGDdTxx4tG2BvWDGp6C+xTzK5mPywgGnxX1cLq5bWu0f4HFl6bxahFaHCOZ+3oLFJF7LMbX
HlZJ8eOzdyF34t9vPMDeoL9SCJ0i0XuL2bSNXyOuhHy9PoNqpxlfMEcBvgLt2sN8xxsGcG26A4jD
CJbFCUoWJWMbaAhL5jbqwdnFTPIQim9s0/P3FgvGgxFxfLWgoZzr5W2fTcW8tnMnotvNFpYVFLrH
zBWlirU8Pbxqh/x2nYPY4GVmTQfK0529RT0tZHyy9PhC+hwRZFpUw1VcYz/DAA7QhH7n4lraBO4s
ckDFLz++HKajNlcd67jv2fYFnVBlfph6RDJgzc3fMrAl2GLwpGlhUS4qLJetEUmFxDEes1AaRDh1
9yLZEjWWY2xUA8GCsKoiBJkwu09qqBvL6O7j4UBkvvIAjjEo4Hu5r1xYNC3KkaH2Zr+Z29OMah6O
81s+79bZ7lmHxIvF+H14wxMXI3Tok4gu3fz59orPSHT7VN8YQBsjxAdc5QeZhsnAw0JHofeocdYv
iFxGDOQD/mQbdn+iF90+3k21iZhJCkZplYi5ONP/BPmvxzwbocuXQ7DXPhszFJiI1IRFMFMH4XsC
KtfHSEWq18HbY2t6EK8DBtHL8j0d8LUwkDRgsBpDBpv+6TWfCePr3cKO29rtRoyMzPjMmfKYeOYL
Je6is3DTQh33pEa4safE8qlbBd+1kTkvt+Z4MC2j8+dje9AT/HMofrCyn7XAJIjuTOGpTkYE2d9C
dEMvSFFqot54tvINxvJA0rvnh5Jk9VK5BFn2DOhT3ANQwONam8DuhE4zQ1V6hIwZYcENlExizQzi
66QF12FdHMEurjzkf1BNneu+Cs2xvrh+Nv4lOkbXhCQeSkfkYfT6JuRF5mH+cS1YSKISQfPLtQqB
5JctENKtz84X+prOV5fysybkjYJFm70W0Jyg52ixBdXQ1xbZ5q0PBUhypQGmeoLNhHPkzCTHAKWV
lUBXQBskBgTLh4tOYCQtxEkwnogsmCsZhjNsHqdxvt/tHH3VhnAp4lOgQQ+nRsMZfFPO1Ho1yDyp
e61fDdSOM0yI0vfLHbZMwFqpxYqRULzlx9FFX5w/a3wsgBMZASgzSY1twhxOT9XkEd3vkEBp2nEM
o3wEv1u3CM1IxRIO6Y+F8ZIBhbVEaEB75QHhx1OT9aEPIXjgytMwDEcCQ9ipxz+3sVmWEsyZJRAy
lDoJPoWNOdRYU0KshXvGWOrafubSWClLnm7FaHetCrvP+hgwKZIsr2MK41/ES8huiwKX9eP8eTsj
yET252DyOGvD+we7qzIr9rLsqHMJS/Jft4+CivO9eySlF+86zdTQM3xrtEy11usSSwjckesICI35
kRTUQfu7KcBP3NNIBP7Hcb4xWKzHQ+uVnHJG7PQkmzFzsgPhWK39hjVo/Ywr8+ORvk0Abtmtq1qT
KxL9cBHm8dbCS193rZe0gQdgb7VtHdWj03tL4eDa2wqIpd0QuF5HlD6hmVSRJBgJEIUqv0A/kH7I
M+AvFLWT06ftK4kFKgu69HL6FA5uos7F3Bq/vQBCeDzAfgF3rghz2Gk9hO6meCUEN5ROTODIVQkv
SxkLJ4RqgrjSMLu7btqIsfyfd/x/NKkW1iuuHliPQh1D9wShldfxv6bY/r//e/r44/3jj9PrH5PX
22vTfPzxv//63esfUXN6Pb//8S8Af1V7/Xj/47X+eP1jvfx3Kfz3aBX9649U3J8e9y9irqnjYAIl
i2hq8jRlW2NU8RcxV/wr1TYYn8GxxVdWEILPZX3N/s//Uqx/GygU7pi6yv8R/vgPSxQSsGUcIxB2
0UXxp/47CY+CGPzjF/x1y1RDxy0EdrDxdct+5IYpza1PUSntPNuc3vFlBLPvKGoqOzhAchD8pWqW
IxENvoSDbWxMcsEKq5hb4MUJhTdUYG7ZuSfGlORDl8Oj6V4Y5pJwgNPBmzrvl9CgbJwbsfMgJRhq
owzVcadgPkGFhIL3dqULGZtNpOyi270btlqsS+u7tNIGayOLZaA4NNcGW1T5au7mR08pw3S3kUC+
msMmtxfqTXFbhuHyHSmU/dnnxColoGyP7K1uMQsCfzw/yCcOL5eXI46TDrw86cGk5L07r4tD0tGk
BWyz14NjUhWhJpFBHJ0LvHvcVlEEkD978qwm6M35FesKWXTpKcu5ASsFq81TdMiiHrLCnaLRfK+t
EYb51QU70/TNAOkfi98THYTeRdipnOf4O6rwpV6oyX36P5D+Ra8mF0xIERwT4uB1eoCYYgIKDXGf
QNrcL6fS801/shbV+jKt4TsieGdZAG2OJDQOsL/y54ce6N24WhRMK9Al0WvCcGCQrzLydi8JSPe1
E/LfZnmWNiW5tac54R2SNNTXaTs8kfFirwrW1rDb12PQjmpcPqm5TyKujVhieFNxHruupdn9meIX
yqL0Xn1YHKd0UXsUKx3fK3QCiTEmPW4n7Ge796KKyzrQDi4EPjiUkjEaaFP6iI5Lhbk1t59PBI28
/2W+8z96+WLkjAslH6FhM4/FF8aiaf+vl69JWX+Wp+NfK9WP69FPf9Cf6xHeQP+GRZMwuhT5vvC1
/2M5+vo3hFQiR1QHKi6lbHx/rUaSavGHsNPDy99CsqgJ8edfy5Gk2hg7sX5YOhIDMUce/LfWo78P
if46cw7B5RsGB/s2ijmfznel2J3zJ8GhOiHvw83giwYtugGIX8/MVHAqrGD8psKldWw5yGF+uI+z
P8uXH7Ws3/CNf7p99rcaoK7Myt5JRf50nJDiDdcXgoefE/+ym1zCXen95nA/veZ/PHb728hfzVLp
YRmH/CnfqBv1Q1oM3g34JPG58EjpQQ4rJG5/2ZT914Ldvw+9/vkiv02IMvWYS3c1y5+u9Guo7lWc
T+033MTdM1NgBHG26F4Ijmmn+Tug1zp1P3994d+I3v98CrxWP+49F80uj2bJwx4Eu5ioJDJikJm7
99Ed4qM0ue8l7/Esg7w/RCsRNUsMGdz86ddnoYgL/UcN+89n8Y1uPrCzozSoedrX0S5WX8kowGcU
Ts/lrRldgyxmGv1ejQ//oVv6L5/ANyPD7wc25G/2uOajOPVmwYEhngYdrhx9cGIUkO3tSUoQiOZV
Y2YvgM0TTEsewa8vW/07iPfn0W082cghIGB6oH57/pZeW+399Mie2NMDnj6ynGYOYvzUBAwKvNa/
erSn+J++3ienuAarxcvi1+dgfwtl+OeT+PYGFEqe8qV1fGlDHHHfyjKR3i4Thiz4+7EhS5MDca8D
qOS2IKnvXo4XlCSND0yTh8iGcUWG2godP7ZRS8BcNaFJYXAu7NWHhwwdtO0XYbs4ese4x2pkZk/w
HoCURc2OxW+6YC+Ev7eDSmM7N8Q/lBkzvEtQz56Eddi8Hfcjk4L/NiN26PU8axbQZwmj3cqfjxhV
KnQ/4rzc/DRkb3WNF31qMc/DoN1VyLnIPQgEbuM0E6Abj1kO4yZ1wTCSQdJppTIJwVRYca3PHGBj
kybmFpze0xMMy+C4cU44sGOzvjA4Qws4aS8zCLz5u7icnFbcLzwsBOXbq986oErmTxNjcqYzsLHE
uEDIvonAL2UEoW99nt6he9GvFAsyjeYUZCMSZQEUzdUhuY2zeTEVUlwEiKoPcsWgj8mcNj3MNCJ5
pISf96THKBgr3gSI9+kyXWIKdAHHcHQAq3qFC2eeXBMmRrPT7Dy7zNOkFRG2pFcwGl40IOL/n7Tz
XG6cPdP0qbjmP1xIRKja3aoBCIA5B4l/WCQlEQQIIhAgAR79Xq/sGXfTLWnn22rb3aJFxDc84Q5X
4BNOh7gC32zsjwAlxsJTCUaQp+5P860XLpO+vThvZCT5mgGU8zltFZykSbbvU/pfrrzRxsUgAom1
y1d6L54xaNUh2GA4sNkg2YmKL+VjLj75EGrTU2DojwnKylSAk4+q9zjcV1rpXIfnN9iha32ijMrO
sQv0LOtcOoLtbU1O3ZgSePiK/C1+2/YLdrku6xJssBgoUkVYY05QOfH1UTiwhI4GYImV5muQypLp
Y40n2yumfXcH1ilo0glFxcCYxjt7IL1ZI7r0e22Cks+c97ZqhlRkwGuMBOd/Fb4a0J1mEKU0iikL
i2JC7l4mj27oPwS8UpqB5jh6l70J7g/MnSfzB9yAGG20LcCnCayV5T3gCcHgd888r5E6vL3UaEgr
jDOhUI19MFm6/gbmkGYX5CiMoxKqQ8rGsHvqmOIftO/ep23mHVbs4jIBAzgGkkisP8vhkQ10ZLvc
Yg3AWpmBlkAnm4anMb0yfpXRzS1NwKzq5Ayx/bTMJWCj+ticUsvEJ3B0GZUe0ByG8tCeWgDc6eed
+ZIwGE/pq1yc1xaNFSpB1gQprAq7JAneyKONKLp/nsTeGaFXiWIVtSRA9FBtt2M6gpBRPNB6TRtk
VRpE27bKi9WQBzUGpidrXmtKmW47vx+oL9VI1vRuu3gQrR9ob0zCMesErdeJNTFnyfJBjuAoa+IO
P2TCxAAnz6KJQHgs6N2A5vXgCvR8rCMMjvCqe6cFC4rSNwG9BSfnbDvqtD5EYLH8sAtTY6xurGFG
UiN8Suv5Y20NkotbygHPUQu2c4lYeXpcbMdIL06Kkbbr0WHoS+BwlRFtTAzYX3Usau1p7Va2wJm2
puHMxjq5Z8KbBM021VAUADboVjPWj+m5e1+19sn0MmZsUfs7hzyuM1a5suZAlzBHGh4LF+p5ooCm
4MbaPk1EMdT0LmuGbDR/7Auu0TiQXQQ0Qc4I2Sbo3xHfb3mDVORQ+W0W7MZdeYB6fjSjWDHWhtrI
6NbrbFxhb5Us0w1Dc5XMHgNICtNbhzbyAsLDdkE1etma3u5txL3QnU7nUe9Coeu4bYdTfW7v9LE9
zU4uyDzRFQKkSCftJZ/nGEaAToumu2KljgG27NVJDTQOFBT/Y4zjhTzIehea3L0bEHUFUHcPl7l2
tFRniCpMkBUBTDRRutT1whUeBKLIe3vdIonD373zx3ZOX6+hjKaACQOe17STxRlGBpRDyIN3pgX+
oflASOtyVAA9sFyOPt0XD+Epsj0p5p+XaTZV1+f38P28pJRH5HaFs0SzHDdBEuzJOQckBFZxdFmd
V/UQnORtijtkOqdH4ctTw2tNskAf8JHVScYKlFN9mu62QTKLO+UinBRWlyXCmNInm6QdWAxgnmeC
d4S3ybZ/6Rn7eH6HGX6cK0taQjMGbSceN51saHWulFMpqHbCjnG4t+NXKGtA5Y4u1cIGsvoRtt0s
T4TRJAcqhsXmrpLOIaLFan9HDhQbt1GO9VvSsNWlffsNoYmJvMcl1qJ4i+yk8F2oxkXATeUOXSAw
fZc7TigoMHoN+T7O299HD3+Mn2xkvk0bcrPc0p7iJ10pZBpzRDDnAdShTrGoQeVHSCysr8tbXxGi
c8mkDLaWc+nhrDf5/vTaHwMoFTZzS22p5G1PcSO86ux8oau9BinEK1IBRwhgyypK3DPaWcqAuv8+
nFNCQGaJxeMlGyExZaFfehtS9VtIH2WQLVmxZ99f2Kd6zHNAyyP554VRRPo9rD4fpaTaag+eSxdt
UEIAzS8m9NiFzitt/3JV7jIb/aaf6K+m8adMxhapoE0JjizyKXtrKvuYpToR7Ut3j1Wf8zIf7lf+
aQTMsd0RkqM32un77nBvOn1YRw6kFpcZ5fUC9DmcSZfwxx3DlHGTXuK8GAGMjQj4yQL7u9CfATrv
DMK2D6Kb43Un2HrAcHH2q6M/T5zxFjtg2fX7iEIVhHWaM8Qq3KGJPB2afj8NNtPYGT/4bsvxkVmk
lCw70xowT+0PgdMQoqFFx2riBk178u5PXmcHrxkTd6m42J2c4ZhWLd3s1OlTbOmNh7q3gTqmOR+A
g5zhatPOncUq598HaDTueAjiops4ndRZnB3OTzihOS/+tit5yecDELS2sM1RUa2h3fU+3phc3DRt
J8581Dhvw82DW2j3pbY3GzuFMzjTLG912/60tyLyc4bczxsRg7/svIleZYsaU+Z0lljVum8vW2+1
2XbZD91JS/jdu3Nh25O6Y56lyKrr/p73ASoJWA/wZldyui1nOpxT+xt2S2eBtOSmCTZ9961ua3y0
qbkpoQtatjdl3+bKr8F4Qyzg8ZRdP3GDB3coINKEq4nbTAyOAjq8Tfrmc3yESfBgIejgHwev5XnA
6Ny69xo5c683whgp6E782nntLLlUzQ1ubvfqTDCwJ98frEfz/tkdORO6eCd30OnZ7Lx52+sNet5s
YDk9u/2SO33kK9D87La8AScBBsu7FHHbxw6UpzsTkI3MCV51R2fETcCAo1JGVjusnNHF8TotZBDB
4wCsHM1Vp+OFzhuIQx6o1juE7eCOYo/WE/KVzmjZtOPF0dmQZwQGD86b8Vfm9I7i3UXOygb6RfSA
Yk3mDN5N1+vRa+57PcUVV/aeuj5IXSF8aIxHA07EdUJeHuL54X147V7wPmEd9kZvYIHBPdjOkryY
AHriXbzgXRAscm9Y9aaNi0eUCPMVv2x3YqdDzA7wp7eiKtIwrIbjxa3tN27jFe3lajhuOS8dgAx0
aK1ADjxqsaazGvanXHncxr7JQ8nEaZx+5Y1XcZuI7ENz5i9vjGQxjUznI2l7neXK9Sa9hgE4Cl55
fInzseq8ABB4EIBFo92ggJM1ej26rw0ePj2vnKI8BEgKl+MAoDv7C2QanguvAq4XmyhQ9w6dPIT8
OKo4Hjh5uu1wWx1v6S25utID/TqfvuzvDskWuYsDaoQcDtJad7ECGAHzlyDdnQLNW8psetmoQEqz
98+myJcZ+2c7699W1l/WN7H+/UKkViXLOOk56xutOudF6r882vshor08xcplwpJ4DukN8+hTd78I
Sqg2BzLpvLu2HBqlEUFr7mvuvPphK9RERerfLsywQI3SYbC1z2T/lws7h7kilyEW8mgSemEXHbqx
xKynuy26VMRiM1knTw7nFv0l0SRno6fF5Ot7A7x2uGF/5u98DraFaOX/+/Ke9oWTeamys1aLWgPe
i5Manjisx86te0bEBio3Xc0ORf9e2cv6gCwHhD9vKjA4P+4eg3wYD6tuRnaKxy5oEA1ONN6r4x92
zT/Vw2iA/PcjfHq3FyU0m1pWEcRa3Yh2daG3EKB6W+yavfKqwRv//oSt3zsv/6x9/HLCp57m5Zbd
5dv2JGofGQol9OwRGEvdon8Hz7gw0e+q6RXG7rro4bTDDpG7eY9Up3cFtFn06+llP9kd6qkwoj5j
kP0izN20VzrJNl7q1I0o3s+uAnUontpPcF7j90bpPy+fcvEnTtpAI+b3udCUaa7pBZdPbYr5V9yc
YTxLZ8VbCYGMa5UwDqKItrReH/2w3YzLNVrbkndi92iqIdgXo9tMQAcwzdFtWB/bWw9oA1AqGhq+
Mq+BVsufdH/XfhUtggKdNMVDiTWfVG+xWCDRySMYBeuIou8ON/QfJpUuik//NqksFQ0KS6M+Jsrx
v872bXMubkWuhOvcS3Y5LVY1wHoNf6gB+6kfqq42gFVE+O+depSMCK80occnVKfLD0sBqVlRR9Uw
51QR1Y1WjW+8XBeUXNrwae8oVZy77FEIGyO8TmHh++H1pygQaUoZ40qae/gqPL0fqZQf1bWVh+vb
QUewdXYM6gHSK5JHi+sxUyunXOVgwxjgYEd2359ctYw/ju5fHt5TZe9+LKIEUY1w3T5SrNsVx6BF
Mgb/DZXMxwRhe8OeJB96Nt/uLmb3vMg1REnoQMEfoSuIgDfaYGkHQnaFaiEsEYiYqDVgstwQJcEn
g+yNHXYfHGPLQYxV/kDHliw9AdsNSQliB1ixJZg+GSih6AS650/bRdTar2hMC1clwhpqVcQ0lPYg
y0RA7W6SY0/AKK3BdjAO0bAtncdb3jigkTGRQjXQNStH6m9naZu9EvLaBY7FziI6w+yFAOk0i17S
GaA4n8ZhP/Uvbj0kQ4WFRcgKfVh2zxMCvlG1A6g9xN6ddTfyboG1xicKUWHqb9EQFTEZEpRjh87l
0DCd7w69MqgjBVMFRV5kaxl7aJA5BRNfnckBqvSinkbpMUIQFUF+JhV8Prabpr1U3J3iZjsQSQI0
cW1DigMpZY/sB2TaBzGQCuSJU3ZOyOIAP/lQiVxR3KCheu1vEY/oGFhFw7dEXcOmQgn7xUHhIGqT
nCPltIfsjT9h94bIsT6jUo17WeXUk8cEIMwRvgSij/tPtwnAVAIifcSVMnKzzrHuCcMcsDRwdFoE
7BTMVhFRdMsxDY8rOG375pvRYMYcG1PpFKgzMxzJyKi/6iMhoIJXduorUf+IJT2XL6teuLkMK0qI
ylsTqFOgxZSv6TeTPY/pP6+TPnnzWnqr+jnMg2W4KXWRrAqsdmD1b6P4zQYAt10cA0Hn00YKFopT
0tg1egwicBXxIzovvPgQShj2Wtwq5Rsof+cVVNF6cxzjp9g54xK/sC6C83PMPJ0ZhoqKvJIRfsRJ
ijrXFTME1yr8B2OQqjZnuXohyp6Nd3p4ClEhtpvU8q5ei/+E4sMTLGHwTzB+6jmcb4Bv6HGS2VKJ
zvkKGkC4Dngme/15gfSqYbZ1nADaSBMLPZayDZQ3Gmh0pwV6DPFdlFOQbJOIYqiSBnromgeQNUTb
KA8zRpFPNMfWRp8WZEkCyAlLthdJ8Oe8BMM0sd2AfO2mwNE0p0L9Y82UpDDK4xkJgHCIV6mxPAke
qKIB+YOxZHZNCgkIXJUoa7tSn9KWA44YXb61uE7sFwMZZCmixMjaAblBFAccOrmcTf5yGhmgN8OJ
yECyQUOQA6ad6nMh9GzscdPTpy9SpwliJ99jTtIVrnsFUeKCqQQalalsd5leqCN1pc59XPUTrOLf
0bvsi2JVyOBH1L+pKbgnlOqRbnApqdN0gjJXDgBxoki4pVZ+AuWJNKQvdJVCVxrL60pAihkR8IXR
hy/f8T6yqRdfMA67E81T3eYnk+xSoXwpIbhCLIbeRrmgVD/EgQhyNCXf8C2E1iT6EAZ06ptbrJBg
bIvmB9YJGH02INmYG6D7XeFKiAkrxzuOwgXfrjliyHfjYdEP91t6pjfIIBC0h/k7WbO7xYAX6V9I
IhHI7Ev/jHvApvCMgzYyR0iMUlSjzuwcY/RGqVpflxnG0unsNE1AGV1dwBMYx5YIxwyVRYKG1wMy
SSeelbgEwKyg9gxKdYC8/c2Re3g8ljpyl21tHintSJsZuf8YX5bRUJ8d16BkKfLZbY0kZWQjBC54
hMoEXOjovDQZIgBn/cer5f3jF0vqeHXAZRGOVh4KmHhHepS92Q6G/m0iow4DXL9XA3/rn3tHoa5+
6d2djhBbB1ANGlVIDoHzbeNcOMI1ZUh2QMmLNbsjxIeF4+UnI8ezpshETJmtzMsPOiluK2OAiQY0
nScaCJQlxAO/kfFeWVB8fRoRATxEk6hbH4iwqcfNqx79n6kwqRENoeNI/Ax9jHdDKTymeF70dac5
lD0ZrOkJT17AtzNgtV2bVpbeA9EeIPCovDEBqNmQQ0A8ApW87V2R1AE8cnTmYL3QxTgjJ5IR3Z9m
FKqdegqDu4foG4BIAYx8wMim2tsvSf21PQaOfdGaoAgbO3vk9lGXR093JGQdYDuQrlRLoDAsEcXk
2CkHTKw+0tT9rXvEVhIRT+JytP9RFF2Iu1JdjAGnsC/9uH8UVQvFwcfjJowDnAee49Sy1uncnONL
7N7fRXcO4jOOzq0+Lje4DotbRQu1a3uYrfikiEIYqtVJN6mL6NuQe6Lco3V4svRAbpQnePqKg0YJ
cG0m/4cJFSMasA+vc1DmvOEVMiZwJiFNAf5pAFyCmHeyt2qjda5wnKFrV/5xWlC9RStF9XkI+Qbb
sotHnzB6oashfQoInfHb6SLW0tZX3Bz53Ab7mC2XXswbLA5qGgLxhr5JD10hWqXiwfAaZA/Ok+7B
1QKfQzZaA/oeWZSWafp1jzMcc6BjDazgNOICtXFIGwHRmNY4pr95ae/THvpMsAdQqECgE1MAen3W
vJG7kTl8mD2VhQVtMTuoMJJDiAcZLWtSTDMIo693PFkGGDH0w9LJ1qj50qZA64qZTK/i3qZGzHRh
poYHlGZOw5hYaQNyVnhZAvV3b7xyYS6aOOeAj6fRTDBXrqB7zQ07ujVhxqfTyIeCNKTxSAuQl+/L
oxr/0BbNUQzXYL/z+70a2RW9XwcKWYlBqnIie8GURxu+K1NjbAxiROTTJXEEZTFqRUrp5OheHJ0u
Oi7UsmQ3TYmQw/YRUq4i4it2TMozE3XCjktwUPaLvtU96U46LOape2Eg7m/7c7tE5CJIhiaTiq9R
ZAYCzKPIA/M6kna2p6CT7xT7uo8Ixa1DIx+9QcTGPmS472g9E3XcHa0UOsjVa4UO037WRN71lXwF
/xQeARIq0ccVlTC8SK2VykaP3HyHgAkO+bmvVp3HlENFUYefr2xS4lMTOteC70zOJCU9eSxkuVGM
AIXvSiuTpYlAJ3NkEgJI77m4uwinbaRq9CCOg2vNMCBrKivoytIVB4wGJJjp0bJhGF+y3hGvUgxW
QPNCxGMcI/KCwGruXFkPcf9E8q8Ut0ScnJw9vsJZsK9p3mn78vT5db6n5J6955eE+BZD9/2U+ci/
vJh0HzclM2+AUE7nNjCC62rbY28WVEH/Rpg1uQ45ZLgOP47vFnVMwM/91mY7fuSuPRPcQoTd0Q7w
0XqHtaocCOcN/CyvsBXxC390VEyrJ9wK2ZExOIJPTpEvaO3UuZA+CcyZOuF9MYiDzD9TU8W8HQqW
IBDeAfPjdj24tRuvJttCqsSxulmneSupQFFTdQ3kAEdIozgQIkLb1VZ4rNLBSCaIIhG0e1n//jrJ
1vbswHigG/9Yn7ft7avQzMTQMqLu/BYXrrzKFleUtQSV+XDs3n3LkTUUiXEX6uCPjoHQkcsBy7/j
YTG5EgSQDtXQgk7TsTAjWT8S4YwDIrF6j6GKkX/ge+TeHnQrEyI5VmaF1U5zsf/w9ggezNkX2sYO
fTM03Nt05BwIA5hWX2YAfqmS2as7XDK5q74S5QMMMSaY4HSP09zVGPu9lC+UeHLzS707mL45njTt
/WOQ4nAzAZksSlC1A56C9k0bu7PVdUAkBJbDcA7qROeQJOPxO9XwTRK0ZjHAE3NUAMRH+AzYT9K1
gwfWutXg4lQ+tu+0yWFICFUtFVZcsF3oxEwYlMzqPn1aqBvl1TUJkoPjuz2z4HsdnUW8kWYZhyWq
MO4MbURoXIoBsEtQ22I0Phg3yppVoSP0mZp3uqnOPVAceLVzVgEVsMZBkaFoxi6TN/OAUdMFt7oJ
cHtaiqwl3dssOZzJwlI/EVqUDWqQtUd3q3saRB+qzb0S9xsI9Rjdm7OGqDGwl3zEyjxgUUcvBDkl
7hu7N1aLktGiBYcYZZZudVDfEE+WuApZ2IxpQ2VGp1edYyOMvzYklXW6tHqI16kIb7xDn5nXnRNe
ZELyJrzRUyerRLwFh3K8jeLu/ZB0oWDSPsSFHrWJF5Cj9/lteekwG6yXR48C+EDt5gclkHEle78T
SfvCdo/7rkDeerg4E7nJ3Ircvbnvl32FycXSesv6LJlDVHioiOJ54yIhn07xhoMgVS3TlB28Bugq
0hekk/zzZ7G/IjwtKZ/brixmhphRJipiZR+pjMmh7DPDj5sQS57jBsk8CP4QEqDN3mcYzSOpZPhb
JKFWEMXIQxbkEGzgd7AurM48zgN3vlCCo4oxHK51+k5a35dpwEbLks56ykp1Jsuw3QRJW4K6I/IY
Qm3hvItWjEljEq3PH9IQFo/Mw9j6NZJR8isSuBza6KpdaKqO9YbRmDwxR+E6ssT6eHyXdjR1VXa9
14tn7UvwtnEAWYKeMWrg5hs1gZhxCg+pU3U+tswWLN7Ivuvg1CahJ/Bc5vTDw5GFThWKF8nWqVEd
WqF8QWrf0WiURPubh4quTAH/Fti9bIX7ug8lELCFjEyQKyMTLjSrqHIPWHtWNEwd0ErosOFRxKKx
qjfpxbFmZGAVekIXT4E6RdqQ9Yx+1IkxVRgJpd4J6oqoYujY8VDvlB0sCdVOjixMOVSGl54M9P92
7hy5KWIOm0R0i0wRrKUbC4YZJLCQdGoP1E4d0FtYcGs9LF7Q+Rm8YwcFQWdpE+eyVq/BH1QHcBTa
1rt8XAjediiuPkYnTXCaNXpGPJ2PbIRryZKnqN3ZuhyibKo58jQPXXUD7pLesAKIiB4S72AP8bL6
KGz0JqKhNqFAsU49PSNdrGDkNP0b0SQaEbmfU7yTfc1L/GsHa6yAXHGYAkjSxhCZXUDMRoUZgH+m
Vo3VlD0sw5k6PY0ug9Kno+1e3qPlfV5RyJiQx/J2ULLyWuw3gwYWRW8H8TnsaAjHIMQqGv2wJnzk
TNHKTXi4WY8EAKkY7f1I8CJ0hIU9BSsCzxq1oTcL9lY3fw07pEEvSHsInVxe130gh+16FXUonUAW
Ysy2yLISV+FxELX2qW1R3GB2rMl8TOo0guKP65jz2NFhtw4Qy9gDNPc2ilgF0L1BRXfcwhiC7N0T
by8bpeNiehkZByDiPtx0iEMvYCHwd+Bd7lSqO5CI+iSCwuHbbscAuZEIOGNwTUECw5xTO2nrvvmx
5P/tqh2DLSwd4LHDE3I+wiF6/5gBlcF9ru3qXYZ6r/Fio3IjQaPBjosx2vJwo5jJB6S8fAgrxwGb
Jy1XltJVVbnFrnBe0y5y7mihRAETisQM9x+zq9FRAEJDZ2e4JQAgDqNwX9LrQbByWbAzJ77R2YEg
FfgD1FJyn9LZ8t4RyX0Ftn0dj6vxeQr1PcBZi0JOQQkgsPaMQoTbgtus6hLedRDl8egasUNSLt6D
6UdeKp1LsbfbMn9ynxk+UVPwKKXklSvGBHQvKLGD+9jw9YHm3XaMAMw9WFlq77Ro9QDPWKRjL80L
pEZaVFQONyWM/V76Jn6AWbhCPhJjBNBYQwQO6dA1awYJZTuMBMGCHQ3SUxpW8y1uX7RPTr6NuEAv
6p3G+Ia7IOo8uhbl+yMn3HLtd5AVXjbd4fiwOoqhacPzqV2THH2uUeIvV+gvM6gmeZeX7CEeM6PS
tTl+SANjaXnFsliieAL/07kNFZpp5erhEfPsWxviiQ4qBchpuddB3lXYEcU1atTg0DEhaaJ0x/vq
tsQfKliZO3oMGVKKG7/JBAZElBfmDHvOOJqJFwQhYc+LRAhv1GoXuHt/SB/pq/apFv3puUF0LTHE
ALwEgPPQTgq4SEAgwWNMkfxFG9OKXhq2j2zOIR2zHB/bUrccynf/sSnR2oKz2k0nS/7hAkbYefLL
dSAXxCkxsy6cXbt6RwK6sQQgiOkXfEykskhsxkzHgexTwuixuzO5qF5i1+Jcu2vFPRASakN7eOsJ
iRYtYN29sDiX7yZqTVuPWSt9khAzBoeyxPnrVrUb8ki0wXkARWCjE7LWnNshUh2VZDKwPqq6XUyy
CbkrhYkIKzAhqJN3IPjNySn7IdJQOFF3YLYjaU/hcvAYiHrQXSg4TUBQdnWay2eyd0oNU5jJAapo
IKlp5fYxU1uRq2HKhiAmwTy1riYIUflFH4C6rsKLKny0PIyRoBpiYEOZhrXyyFYVDVuv8gh5bqp4
aUcatF5bb1RU3gzTbzn0TqghVKA/cxbwMboj6V4Bjfiq7tUORUpATq0PRuJ7zlq+h6VLaoRDoBOP
7dcWMDUwcfQioMMP9JG0uHcarrjAQlUb46RC/VofohNKGkWxGxK/j2DH7Nq5BNaV2cyWRaOXFffh
7q7dpQS+CteWoDhIHZZGrEN9sVTp+0twnhKAjFUWbyTLVkKdEgswUr515hprdKGE2yGfUdaNWZvv
5DBziI2dJfvNcLuXepAMme53Xql3RTnkVVoibPzBSnt9e2xAa12mBvkK8T6IK0KFKTUV6v8KNLx7
/62Ex1f6TXAZIj13KEb1mYHCxB+mh0evRjMfio5Xb8rh9aDAwdtxPKrEpznSZJS3qcMbGwC/IRJm
rGiAjMR8wwZtHwXVmt2BIVss7Qm2F67ymtT8SEH9+/6K8kfskS28GUxZQ+bmiTLQynT7pBe0phC5
LgaPvj3SNiFBvtoX3bMfTvaH5jIgIk2FbmaaGnS23/tgUi5Fhh6V4Vo5XAi+EAagYFO9ghXFK+4I
0ZpZqnoMnnj/w5n/0ET67cxPfeNMsx/22biLnqxysAnMdymYhQS1U0xmEFKet97MV/0naoTyh8bf
b6d9agVHF6V6yDats2ZaHupxa3ElMF2Zh/yDQkP1En5cX6RNtC9Z+V5pzvxw0+KmntqOv539qS98
1W4hFgu3cE0dxzw52SvFK4UInhiycNjDKvYAEJDaT+cVeLXn8yro22uMKpD6ytN5m6Z5XHRly10H
0QBKApJCqxhpNFItlC6QTS7RO1V68iDsaWg/ZK0f+q3Kn2781wt4ot0c1Xtk3RMAdZcDbhgNYuOX
z6rGw7keiKCpX+nUbOQf7lv76bRPc0nVb3JiCA5Ca668qKt4le9RPp7LYK9b62RJZnXro6qLJq42
2vra8PJBqk7B6wFPHW4uBc53c0LD5yda0B+v618N3E/44y+YjryVpap9YvCj5TizevdA6xw3W19e
5IusZ3c/R93/iDD3n9W1LHY4Klz+5lTQXau/pR9/m5e78nQtT4fr/xIHO6RZU5yOYfl/fv/x+o+f
j+9pe1fufvvBu5SnsplW70Uze79WZ776D8SN+M3/1//zb++fR1k02fv//o9DWl1KcbTjKb38ynwT
6+TXjLn/LI7iKBea2f84WvcNqi1f+SdXt6X93YDDDrnbYBqYsOP+ixwnmdrfW2AcFAOuzL+x45S/
m7Zlqzaybfonk/c//psd14Ljy0xSLdZpGXZty/6fsON+X4gljm/qpqqK6/oViGDn5cUKQ7TZzYys
/WY7SfV6T+ofEAO/Azr+dfSnTn20LbY3NUwwQZYsqrOgj+M4GZ9t+eWuWC+/PPDJP1aTX6l1X93B
E5SiMaWq3mpnZHCkphen1+Xlru+T62Px1w7/NIWjqJaiRlJpn1/MFzC5BvoNEnHDicjnr53haW06
b6XsEldJ5LXKMDoHuv6o7t2wtuUCaS2zLH6Q5fvqOT2twadHU+p5jXqFWhmjPM3nxomozcz239+F
OMy/lvp/veqnje1+OyWqehQq/uqHofmlaf3FxyPWsl/WKoWhW4Y3DSub6kS7NorBZlQom3HCn8Bk
X137UxRyjdKikY0w8jAjQepDqyTPsJvlX3swT2AZJLEu0UNqsN2Mr0PrTEp/u+k/IMz+PL+UZ5x4
er0ek1iPI0SXy7KfVPK7qd1flG0LX2Tbttvf38GfR45iP83iFBRTWlWgBR5ma38OUZazJLJ4Q1Z/
uI2vTvA0hS+4u9rWJYebzj7tKXLrQCSBh2dt+t/fgSEu9d9Hp2I/zeIqe2SaepdDUiDBKEI1nr8b
1KBy2E04pdKBxReUDqv4E4v+o6hBig/x2sW2bovzJMobovBd+TXCV7CRELOhP9tGMLykMKwImwD+
+48/IEuAQdbUuSUMpf7x+b2NVlC7N/3+lr56ZuLzX6ZFeTPLpiiskxffj71Ea1F1vCPfmpc/PLKv
jv+0XBxlOZaiI1q/wMB8uwQ5ktDYtJrO95f/1ch9Wi5uVnhJ1BavPOLK9WMTWFvogA/d1R6S9/0p
/jyrEe34/Qm1SlOviqYV40UCLAAVgkJTfliTvjr004KR5ZZ2TtMri90lRwEvk+n2UBP4/ro/L/BP
g/VpxVCLY3WUG3ZN7NGBUQuPh8TZ7JEW6oQTdbVFUbjpPRiNs263PVzt9wmtjXJwxg4k7VFtc+gJ
ucIQ5MQw3QItQieSQoxFUWa33BXO7kaN6a1x5oC3gDWAMQNtDQzDoSXTmw6WsagStuk/UfQ5Qdr8
ABnZG6Xt18bp/IBU1b54/89GXLWusbPprOpqYNPZw9CGjv8YFl4bExSa9ULaD8AW3Ay052kcFZ4A
VoiKqzAWAmABe/oIVTL24/HH98/9q0t6WuYeiXzKT7oRedvrCfnCx6Al34UMGAmSVZfxDynJV2d5
WutOt2t81VMTYGeWjx9SOUWnBUKybs+OUmX9cBJVDJU/DKFPKaJfVgf9rMd1ervCfg3o0DqLSChW
0z8SPAlqjs6ccoyz6lTgS75/eF/MiGeLPsNU8yg8lbS6Kx2Gtd5MrawV/LVjPy1FWSuMqpv5CL0o
ue8lqRpsW1n+w3V/scxZ2u+LxC1Wyiw/FfS1TcAVx4uOEfSFRkX6CJsf5vMXe4/1tA5d9Ht1Da8F
09mquzewC9okj6VOXU2bO/ow5g+n+eoNPK1J53vRmFfFYNafO9vtew0i5fvHL0bmn8bS03IUl2Wi
HBVkzh6RTAvolsGaLqFC1DIYVujFZ7S829+f6ovJYT5lI0ViPcrj0aS+FeYzNVdfKyW5jULNrtpl
nZ5735/liyeFAelvW+fZNopbZONKVuUPKt5hHZRHAHTfH1xc6h+elvk0v838nt+N8wV7SPVmuqF5
mmotxc9O0aS45TPcVKP2NUtR4rWkHwL7r25HPMxf5vrWMLa1GalnAieAyVryqkug5b6/m69eyFOU
sb3kpxNP/+QdlXAoyfbdk49HxWkkrH7Me1n/cJovZqEpbu2XW4jRitCLK9GAvmvifYvGgD75/ga+
OvLT/D5bailrlzL0Yus6UcwaJOs9HGXS5er9tROov186sbaZPzQuXVEN3TkVWBWeso9rqK++P/5T
5fC/EivFfJrXcmE9asvmDioQquDShosZxUFW88M6cz5kZ/dDQPnVMHqa5rJmpdlVwW+guJvR2yOs
8NOO1H8Wg77mOf15WhhPMzuN5KhuLAUAS5zhpvK45d45buz59w/pi2H6Gfb/Mn4ummXk5oVQ71hH
QYxB2aWW347WaXbe5v73p/hiIBlP81o561JRXMlvo/A+u5pb/66CfL22dt8f/qs7EJ//cgd1Uhxj
s8bppNUqh6a1LKzhWQIaXdfD70/wxet9th/IDet6re8aAbdhxJs8a/QjwpGt7Id59tX1P83gS/mI
pHNIOkIw3E7qbBPd5U5eAEFHZ+iv3cHTVE5vZni+XXlEVxM4a5GomLUncfbDEvTV83max8f0frnH
ecr7hX5wBwCs/iTG9MX+bzxNYAO6tGw/9AjDwusaU4GJGm5NN7629F4lH6NpbYYrSZd/yKW/uo+n
aZzmxs0s7jylFHc7vcFVPfthBH3xiqk3/jZE1W3xuF/M9Oy1cnq6lS4NHmkBl6W4pe27pLx8/5a/
OsvT5lw0W/ue27yHR2XNblfNbcmDpHgJK+n9+xN8MZFbTxPZNNMyC0vqhSF6OxbMjRoYjnH7YRh9
dfni81/m8TltKuUo87LV8zltlzcZgsQVDMPNrBe3c/nDaqGIMf+HKKMlbu6X05Rbe6sktoz7ZYxN
qnTrWBrUixp5RUVfXk7XWVIr+zx5sILcr+NHEvqKee6nevSDLfUXo6wlPv/l/HV4TK6ZpYddCcxA
ivdYkq+/fz1fHflplm+V5p6HmRF28/gxtG/Q4S7h5vtDf/Xmn6b4NruWD6Pk0MV9HoEaQAHG/CGf
/eqqn+a4lUdxdhLPQwdTY193kuH/tWt+ms7h3bbujdUKu4YEGtiyw/c0t4Z1/ZNRwRfPRH+a1KWq
54+6LE5d/YI221lp80FXJkz6/vK/mA6fPMhfxslJy6Iyx2G1e9l2szTqtHLUN7fQetTkh/VCTNs/
zAT9aTrrmhZK/5ez69qNXAeWX0RAObxOkjTOcW2/COvdY4nKFJW//pZ8cS/m8AyHgN+MgUGKoZvN
ZnUV0RiN3Mk54F4YzA0IXlwQ6tV8Zwzl8+WBSJy4Jdh1VZNC14eeRn4OBoL+0+veOxQo0fTK5C+6
+3q5F0OyjyzBrvtOn0ZeazRqa8DxclRR93eeedObge8Cak+udaCSGMBmQLrzttjp+rO75PuhnINF
B+Bnfh9plDr7Bih0HYogM5CRRQx8mBFd/kJdNt/rl5+s6BgXnr00OkVRnnOEzMON8fotI79DPTNk
UrarjAbgJED2BZd7lHUoOITamBYw4BIaZUgsLNCOJSsKHnjzpt6Xer293IvMDgTfoOkzbR2WZlEK
BGNbfFTxgPojxRD01VrPbVLBPSyVq3dtVmSRt/hRh5o4v0GRWrm1R4i3e4BaAk9Sk+fSU6VjZMMR
3AanGtfnFh1WgDQXBqBi7adbPV2eq9U3nBmNKfgMC4F8i3/MorFloauj0ggFR6CeQaVMUepQjnlx
LMXMSfzHSnF8utvS0u+JZqArph8HC4j2luzSGShAsrs8FsnuMtffT7azzQufNwwdtGAe1uqnBFXi
Uwtpv/Q+c379rA/Bd7S9nifayLKoc/qAA47b8HuOqjazwUMDaBAv9yJZ8m8eh5ORzLltc6f0oTVF
IH2Tr7K+ZgAq4MutSxyTKZh95eW42lI3i6h5bPn9aLz8rF3ButuaxEa8OPhq44u2b5BSvdyuxF9/
IzNOZsMzeIFckgdBln66afpbq3rqsjc/QU2n6+5rtr/cjWxaBMMu66TSFxufX0OyIgFdlZsrNqZs
OQULnsHfPfEUy+k6LxUwtHbioKopvPzZksYNwYIrY0lqOmJ2CLwdLY9Oi1cxqtgqMm+3Uvr+y6YI
wvfJS0CwMRmvNaSwndndmhRFs0MWxFYK6Jy5LyggSM7PUmCGYMWel3iVThYSxuQ6Z4e5UESMstNO
BMO13MX7VIyGq2vtdZXaXp8Bkz0Yg/GwBzjerr0Fvhu0C5fX5RuAc8a1GuuCnWzbhbDEmEyolI4P
IKvddc962H2CsSrw8dZofpf0h1AmACEACoMV7kliKt+xyEmf7tB2LmcEoFvjOS4fM4BCtdU7oTI2
eVjSv5eHJvHkhmDoc+06vdmkSdRW7/l03aW3JYr4bU8xc7LmhfO7S82+5chNRhpBQe+tb/6241+N
8bPwXuTAyWyTaHaB1hvzM0VNhabKOsgMUbByUpM8HTOKhpvnXv/IbG+TqTI+kikRQV7V0ju9o2HG
mfHc+Q+cvpjVwS0UgaCsdcHISVJ3VdauerrNMxn/0izwQJLbgun18n4RyEb+P+/5bZIn2zJv85zN
Vg/NyDvnWKLAaYeC2FXHEJUndbxxrqwDajSgi6Lob90pZ0zv+ztO+lsAGtCqAf0B137gDygHxxM/
Kn/SsA3Ic63wvLpkxb9/P+mmNPphrnRoJFsFBBDcAz2i+CNZUZioHX/QwPEJnVfo73LVuGQdWv92
KZkXu23TYVxgHkB1PwDlIDgDb+eGXa+CusBXQ5hKMYdrm+fmUDBy1yJdzCeOOTyOIEeZQRqxukt/
rTGrLZDXmBgaU714rbi6s90JRl8tVmdSG3NpBM0qkXIEffMGRchBBd4ExZBk+1w44Tt3iBl30QcG
lN/GH5De4igf96IeBTD82vLBcQmC0J/vQ8ElAFfg6FxDh8tdh9J2HsQ783EE31kNPlHVbpdsChH2
NzHo++UUm8K296373NiHHMxUiilbV/vMLtAE12DHgz+TmEEGHOqaK3cRBC/MW9T+gBMUNOso8KhU
qyMxWk04+FvG8r6ypyRaVUshFQcsbfrLRIFpeSA7okh2yfaZtu6NE5u1vCKhzTivA6KPEAMLVyF2
0AqjDxX31TcU+tykrSt10kdj+7ZReRhJAlARRM2x8CsDZfGVvZaowSshe6qkCZOsj+ARag0P0to6
nJFct9VBL0DVqDopZRGMJriA1bvRcsA4UBdhfBHQE6DyF1qrOaptvT/VrXdYSynetIN3ANJi76rW
SGKnmugLmqLNunUn2CCOvBtQkbHDY0TE3/0b1OJdLUcDZVwrDdHlTS7xdGLhguVoxO19WKnewdEh
Ceqx4HLLstyuJjgAt/IMb6p9AunJ8Xe5Tw+PKPFjEX8C9ZLCbs5/vSbiBmOGZ0ajd5PI9FaRFnqw
XaqICwTI/f+d25qIFkxoP2hMj+GUIVa8Sjg+kW2NUl4I3Jn/NKA3VkzTedPXfMH0NdpUtYVrV1R+
zSjqX83F+Vu/gW/igDI5FZRfshqaiBysOrehtPCSyLsBZSdUDcm2R6UGaA5RDBuCWO5dMZ7zhxlQ
df92AFrqFkvVYjwLCiQxHLK3wWQOsmhQ/ajc/jo3/3Uy3xItp07GL8aiaRItierya6B7rXtf9GcL
Ym/z4+VRnD9XoEn170HQKrU62uZplLphWz0U7huUQS83LduzgoEvDAAXzW5TkJh8cqTMNJXrlTUs
nPA5IHzeYKBhE5W2kEflig+WuELNFww564zJ4RMabn1QZ+pwSaCm2+pX/r5tINKG8jQwBaHIJ75b
GQfVIYRkQCK2LtOblHtdjUUw0+3s/XZzhW1LVtcTDvairz06sSpFCvMrBW+754Y6arYur6/kBNRE
TsTZ01qauR2ma9eBObzYQDAmbK8qsMw/QVfrKj+Qd9WdVzZFwonemWnbTPOAKULZGTUOZqYahqxl
wYxdVmbZkI1o2f+03JexU1xBZY7IWzs8CRBiF0gTx8AnA8WKAiogkqE95m95Ag0CP1jvDKZimWVD
EIy46M3YKCwsc2V+VuYzoX8ur7CsXcGCk35KsTXhSvtaDznx3gqALH/WtGDD2pzGHs3gPOcC5ERG
j/rQnihOGtlnC2bcGXPalS4+u2wz0EkMm0kVtJyPWUBZ+e8lHeq6mhNkyqIM3E6OfpN5LBySA4tV
ajgSgxWRblXZV6O3npHVfJuBaiEBFYSjmHLZhhSRbkPpDpAc9HEyMsgYGyBQS3cxhAYm6JhDWfSA
wm26v7y8sokSzNUumU7qzIKcykRaUBLN1rRLPRciUnnn/Oq6mKgSfpJTWHxOzJmhsdop8B76AM6y
kICAcVWfawCEVgVfkkURnxL9ZGF9Z5Z4SjReXZCkDvUVs1Tfv9rSmRNefEDsqO53zEXjYAgCqdpK
3xeDggVkHfv0QVVHuPr7c50IrsgmEDIdgJKOULmxM5fbwj36BuSRoOsQNzuSKlyexPAswQ+Z+eS1
lRHTiNZfnEVxrDiYZZ8v+CG8d/e+AVBxZHCwxsdfPoOsTRJOWgwyD0iEm/bPHKkleKWYOrMFemrQ
vxbFTWuDWEJTvRRL5sYVjpms7bKuRkFL5M6Q7UihXrW7bGpSsxYWN6t4lXSLCcQBKA1uXajiQJ77
GuSq9ZsfpFfqCF6yDK6wvCwZOWI6H8cMqMdm8tQ6V95wYxOQHXhXrvlLMR6JRbjCakNewzBN1Jsg
r6evNTy4FFrPK4OOg/jdU5bPy7oR1jqjtpWkZYno5c29a6Pq4EXQx5kgSAUo8EG/vzwaie9whbMo
nXhZOXqRgqnqYMQhp3ugly83LclMaiJEs6stTg2+Bhh3VaSBBy4AkVwOIpnD72T7RFe1wBnkwe+X
u5OMRIRsEmtMXZ1yjIT0JYijq2I75GMdDA+X25eFkyJgU6N4EZ1cBmKJhxgcGeB/AwfcJ0itwPEH
7mKQ4ILK5Ic+3REOKHB5p8YMgGJke79bcAXFFigcckWuQTZVgq0vvGS2TVMaJVrUjOBQvi3N35dn
Sda0YOwEBQ+AcyQ47ur7vL62vIAkx8tNSzyUI5i34xZWY1oA5hixE2pd9YyUw+Fy0zIf5Qg27ThZ
1yYNtioKQkFbd1iTpBDk+gBJKTJ/yZPqviybHsGocYG2nHGaoHowQ0qAROV0RStVEZnkhUNzBGM2
oVDZZtX3KPLfbQRgz6raEq/jwBbtIyjTN+CoBezl8rS5549tEcBpegUqUFCLEi0dB+m36784Ncjt
vM67KZskJKWriJgl02avHv/kqtK5qWGjQiCN5tjpI6Bf+AGC02bQWOaoOFolEaGI4ux7CgxS26QR
LeJNvxwb6w3JhrRXoGhlIxDsmQxGWac14F6md1fEzy3/zDNF08a6vGeiJxG7OS51UfUu2s4i8I6Y
4MuNd/oViCBQHcrfoDOHLDnY3aFxHM6Pc6iqCZM5RBGzyTuXABdc06ged/0xuTW29sH9zAP3JuHh
6hCrQPlqIps/wfjp0Dg+SyoKA+1W4ZtVfJLujfcFBJUUZCvtztyPIfsZTEizBX9gr0/mTdOhO/Pa
sO7L5i5ZbkqloUoiFVtwA1Zf4PUap2M0ulAL2JjPxhFktWtl4hvIKhnk24y/KwdUYIDRqFQELrId
LniHYqiSsnKBzCTrk9MYmlA4XO7G6mc2KgI/Uy+l6UIALDVNkNZaDb2zmvyKzcXnZWcj224i9JP7
TZwNekYj9lUBKbZpopXvZbw3QM72W0cRZ7XVFc5AUiOjWcJc0SGbLaLVYPjilqe7h5m4w9+lLw2y
n6AEDaq0pcsKKM+mVv1cmpS3rxwP7zp4Qr0CNdNbj1V2HPh+A0Iy0ngAzDmlzudDWS8dvVvmWX8Z
+xHq5YnXm4rrjWSBRRgdQLfj0vfgRM/HD+ZAd4JBbQSYiB7EWpfXQGKFInoOEhrzTJK5iWzA5lCd
ZOveJnYfLzcugfmA1eTfXj4xKpv1qdYgLAFx260BSbICZDogwMSDEh/exvrWJKqyWckbnPZdSHxy
ptCWAn6WDHgHQWF+9t7jxMfTJTh8w/ygqcI4iaGLGLpRp6MN+pAsstifKbmfpyOrb8fhvVggkjD8
LPIVoXRx4U9pp6MTg4NBIL/Tu5e5e1YsyupgzxwupuB4czoniQVKrYg10BNY0zL06K9ypninhgCl
BrmByz3J9pbgcnltN7TtyYrMfCAgO4BdGfvLTUsiR1Nwt3m50CJL4yxyTDOY2bytzX8utywzOdFP
TBqb9AR+gs13DrJ5TRlM1bJ1ueJslwWmIrAOFFSx0yQj1BEhKWHtpyswT4PsUjsYuxwMdb7CeUtw
aZoIsetI1WaU1GAPhHpAd+8c3dDYt6DaC/LtcgQLH+AkIFD0I9UbuCR2FBF2Gc+W2SvNNjLn2xLl
paAn2HQexFh6aHuB9/JH6yPC7Qq39nI3NiBmY4P8kkE7eehfGhajSFeVtvy2hDMWIkLsUOS46OCF
4NHgge3lPnM9I4HyL6EO37V6MYF+dOxoDJ2UskflzrYyjQFas7FmzKDyG3VQC4FqnujpU5YvdnVo
dV5CKnaYMzutDtZQGpSGpduNfn3VTE7lgNarnYBt9bR0GejBK5g+xuDmHDPXjvy5LUe2G7JyQn52
QglP8QqQ+AQcaTVAvnzaNF6G8gbo6+R+kzv7ClV8FFL1oOLoyxtE1GYAkiitZveM+XET/3AlVts8
dbe0zsaaJtB66F+6LixWzvf8epoUl0OJ9xDRgKXZuzrrOS4H3k181Lv7vlM4D6lpCI7J6Uat1Iul
RxoDqjcreUYBvmnr3rkuo+qxAyOtsXM+i4CpbFE2FsFd9Zld8TSe+mjVbba2wKhBBOB+vIeC8G5F
WNG7jigl3mR2KHgwbwGn3GzMfTSZ7Dbr/auZ9Afbg0gLytjAVKVYH9kr/n/Ag20X57lt9BFfn5oa
xLoUjNnjn/9NZ6nmzj9/Wn3Hcye7TJudpDVHvY96Or/0w7hP3XjbO11gMjdqDPM670Hobaswi5KV
+t4yJ90ty1y3Nk0GQOQ/uoJtZ1APtj3fXnZestaFO6PTd2XlN/0QEQO6pXGym9itA/2Gy63Lpmrt
9fTbNasH3s0eIm2MH2llRr7X4t5ogLc993cJMb7MDgrQTvWjak/tO6w/6W/OkwZ1hejPdsO8LQ8F
vLGTvPOf3tm+j9CTDow4Hkq6mEMEg0029rQgN9vUH2zSPsuaPl6eNcmB/729TzrRy16vPR+jGEaI
3/rXcZvuluZ2oq+X25eFpd+/n3SQAEfvpUUyRkle/J5AJ174Tbcz4/Yroe6vLAaec05eM3P+DX6U
FiB77Y+iZ4kn+A7LT3qe66kineEPER4A+G17jfzmjemCz3LYT79BIm5u4XpWmPi80RWRq2Q2RdQg
M5zCKhoyRBP42DaLhcuSZf/TxQ6Uv9pCifyVGJKIH5ydNLWqESMDTQaCtCqCXlEIERaQonp/h23z
6gDhA0pflci07Mj4D4qwKSbCnRSL+FVAWfuOLxBJAhMRxOwhJdChZgRJfHMLovQgVZiXJMYVIYW8
qnXGfeybqXrX+T+26klZNneCmxjyifezjqFkU39bTBO4VOubelLZk+yzhbCAE5fXy+QMkQ9msDz+
61sqoJWsZeHiojV+2tnwCREbX+zuN21UJ5lsRoR4oGFJn6UFNm1bQGATQkwgmkr2zWes7aBhAg4b
0Ifnn4MK0S/zCCIykKe9ny1FNYI/H3I2ACXPd26wpvQSKA9ftn3JNVVECCZ51aSUoQuNQzRchxAT
kmzLqh0AAs8FjoArXh7OLgroBdfD6MTHtFqb8SQpMJbSv12ATvBjFU/OWV+CptexnTRdLEnqD1UO
AwCVoJEZKB3wty24uXPVyss+XshPWO1IC0Lx8Z5XvHE/uy+pis757J7Cx6+DOvn4Eh4v1dsMNJ0l
39npsKlS9yvxfoSiQ/OCETtljsRJhi9PGL/lxpH1/mujYsCWffs6XSffbi1pnlYWJj71LfAfQNix
uspUcf35R0R8umDGmesQNo4TWjcpShuNKfbiTZ7T5VcJIsxn020yLWw68PzZM9gKDG1LSZ8c2zlj
D33hzrfUQh5yYxscOqyeqopethUEH1AtoLMp0hoGM7zEvrMFVZki6Dt/48eAheh/0Gg2Mr3ELnuB
St+x/0Zta1F5DcA+RAhVGXXZqglxv6M7esqRm4p4dZXMR9JCTH5aFIOQ2KIIGNTnqfKKuoGZM0gD
OFDlzJPQqeC0oDhy2WVJvl+EDhLT41WqYQUo1dJjm3dQqKvdEUK8VnX4WReCvS+8oKMOFpdoAkbL
SSApk/12MsV5Lft+weLz2jEdO3ZZaBYQ8DFtUu6Ii/v+qE2p4vvPnxygWV37PrHMxsoI6XJ42SzK
/ppAKvh766n7WvHMUD+5PEnnQanoRDD/cWRF6Vk2NKcBh9CfnEDbzy/mDvp2UJpdX4HAve8G8zX6
3CoT0RL7E1n2NKq5s2kRFi7Wn9hLIK8WXR7O2VsRRiMa9lxYbdWi4baCaixI7Nt8ADxs3I/+zezx
g1tfo7ZesYfPX4rRm2Dr8zK7GhuxQF3xfSmuXwh01ED8ucaHkCpSPdWdDe3Rj2Dspe+aHUywDS0C
mY0YEmdzal/HBAysY43XOoXZS1ZFhB8SvdGNcd1vLsolGH8u9d+XV0Xy/SLssO6m1q50NFzr75a/
rft3V4ccch5oAA1f7kK2FiL60HFGCmqpjkNPZNVhXnlDvSi/Xqtyk4OqWk+yvVzB6ieGnUtGdGIE
HQpy8mCtYjBCFY5OOgjB4tnA9KaM0f54dI6Q7YP+XXK9bJe9AYkSVXG0xHWJ5Hp+zcZ0Ri4ztOIi
SL0xrDLvdrJqxWLLmhdOfJfQ0tLahofcHjadCTUUiG92lsoW1qn+T7pW90X41tznuTlonIfUrkLQ
90BRnvBfUz8fYz6PCkuQjUEw7GXQ/ZSOGIOXGscsde6JZd/Z04/yThiDYM9aXnIt1XIeDjP0xKEF
BM7j1lNRmErMWMRtWbPppaODN/wYOgObZWieh7lU+FeJJYsoLd/CM3E/r54o/hXr4CLmn8OybFFA
tFmyVGHLsgEIB3dh+gSVVGkbxkDha0Z7Tzr36bKbkDUtGDDva560qEgJjea1qdvNOP293LBkx4h0
eoC71g4dDUyMc7WYv9P+sf2hQTnrWE7CAGbNzkQdvQ2ZiXqR9E9W38/p+88+WzDWKs+bAfIUbUiX
KhwMe5czckehI3+5edl0C8dxYhArb2OtBXsesm3/ONCT+VnDgoFmRjUaTYPp1gaKBPFnpSnSA7J1
FExztlva65BaCO3kcQJCJflTkdfL3yxpWoRbFZpJ81Zf2rA1/zB2INMjU729S5yiCLBasjwuEh/L
2FtH1nab0rtGDL91IVt7+dvPIyp0X8RXpbwwUt5pHLFoHAA2G0cOBVnxFjk4qJJCabQKbBoMEDgO
yN9SgYiQzZhgrXqW+DNwXfBkbbGhVR6WECVJ61kRw0t2pwi8yuLMJXD1PCw7vNChBmg75aOvmDHZ
kghW66ScDLmLxhvb25vFEujGsbSP7aTwxLK5ESx30lzb6TwHoYKVHIe0vO38aleAOF+x4KuJnjln
RQhVPo2T4bVr+2Cn+rMWz0KXl+20+24PBoQbr1UctbJ5Eiy565yi8Wubh8SN8hRcBMm7wbR9h4z1
5ZHIOhAs2nPtmcZNi4HE+3l+ziCOnadBXCmRKJKZEpFTZjZYsUULBAuoCF3xFQnCwlX8YYU0qe77
Z1N8Os7Zfx8CUzaVY7GUELZD0GYkD3V/U1PIPTv9dmJ0V+T54fJ0SfaVWPDCu27Wixod9dPL3D/r
4wvt/7nctGQlxEKXHAkcUzcyHkJ83ue7pfy7QAbVVliz7MPX30+OSX8uMjPjMw81hojKey3nX6aq
aEDWtmjMWVU2ebNgk1qPHvwbj5z+/vKknId/YmUFQ/aWxYi9Am3Tr6bf0lvoeINPYi2Qj0P3AVLK
DYR9uz2LrOsWspBM4Vslzs9ad/PJdLVlSWwyolsLbN7NjAuHW4SXh/T9JnjGd4h1LgbjFLWUaLs7
JCU4K8p9Ca3pZg+cfQ16DNC0bFXDOP9Wg+kTzLvkRqXpFH31x4xuUChqQSliugInw1VyjRS4/wAI
+I7iEqgCYsryMv8B6qGis2fVhHMDBEx4C08PTWh/TPtu2wSqa45keUSoXt2VvHQbnLcOQX1nopGQ
a/qvy+sj2c0iUA86PV6c6z6Wh0P0ZhVMn6t9Ej9fbt2Q+EMRmVeNcUnrJelC6JMG9bSDsGCxkr5g
P+vH/toNpi20UwMbQsLx3rgZoTGrIgGQjUzwATkpeB9nTYdD97ruAHDUArv4Ebeb7os4PcpI4WU1
Gtfjl3JOthBPU5yBsnu/iNIz294nDVh5QhCLRaA1OqJ4LlhfiZBVVNYZyraUYPGZljpGZuVdSEsI
iEPxux1ihe+VNS0c4rz24rKFYEZoZO0H6bS3slWxfMuWVLDvPmdF4sZ9H85De1hi3CPsR6aippOc
SCI8ryDTYvo6Gq9pE/Gl2BDTDVIy76uuUJiD5OAWkXljZpOlINUQTh2kcZN5t4DvJG/GnQfxcMtF
flW5jWRHiQjK0ye/j6uEDWFdFrdt423cZNw1YNdJDWhpJfOhp96uc4tdy5INc69q+1hwbbc42o4O
5K4au43dkZ0HWDAvmg2xVaYjSRv8B8ene3lnghg89JfqcWjSXW07V012b9l/9FJF+SbZKSKQz22S
tRuMvuBvS/VRIf1EJ8UpLVvFdeOfnJZpb/a53aLteVxuIJEYLUX/K+v+GhnYf82blFeby97zfBEQ
RKqEcKDSgUsHWytGUW+mA0TIoF6MKqB864CVfJMMm+QeQdMh3iefih5lYxP8wuj0eZLG+YDM6bhv
KdSXtBv2UU6bIWzCJJq+9C1Ez58A8EzyrQouLHsYFCn0ajspelqyLkxejWN85MEM+C0krfRDDl1x
iJ1eFW8z1J5+/3CUgh8xpwEFDgb643tQJYTzb32T7bor7R1YTTxxrAXRczgRqFdnLy354WqKsLkY
rEraSqgYDof6tf9thrmzLSGhbvUbLUKf2y7In8xuRxWLKXFoIoDOiGvNsyr0p9PrvrnuM7JZ7B3I
nRQDkjh6ETGXA1/aQ8imC7XiPm7vpkzF3SZreB3QiYH51Qw0P8+QNa5AN5m+2M3h8sJLUvYiv56W
peVolUjlIoHh7zyXPs2LFriseUQus9yOLJrt6grvnfvL/clWQPAUHVB5iw7xmpCnOdtD28vc5DUD
VAi1CdCcUUTvsl4EL9FYmg5Gf4RwTQ3klZekD36aFgczMaKcqY5eiWP4jlZO1mTOIJbTrIEcdfm9
xuO30XouyzKMx2Jf9+Vrpap8kXju70D7pCOCe1uTW/ESLnB6Wufvl/rKNpWMh+uknLmOiMg4MEfi
SSJlWjj9KZ7rZGOGK1EK3obcHZTwEISq8lUypyYC4uaEo8aoaDRQdcUBRXHYPn0aUBAGddJX92uO
gL97nFRq2pJDVYTFFaAz1lBVpYVZO4JFFdFFQw+6TjZV9z6UP0zhili40cicZRl1FjrDXVf9rTNV
FZ1kC4uIt5rQcR4TPNUOhQcSd2onGyhIvS4Ge66oo8iSSbawtu64k52VFnPVjbxow2bSXl1ahmlL
wI9gzDjdvPo5SeiHn48PPzJ9TTB90lI7nX08Lpjao2vo+6Ftdmb7UhaxopxE4iRFLr3Rh3Ov56wN
p0mPuFM85T1RAQFkyyFEAVVczMjWl22Y14EObuaBoXCrARngvLs8OxIjF3Fw4B1tbQC82rCEaliM
ypuN53So/FQpMsgmRzjgsyo1Z7eu8WpUE31TkfZtYtnTT77dE3FvzOjBxei0bZjVZcgXgGk97TCq
MYLrJP/XQ3ki+M1JtdjzK47Xo6C+Lff5PgXbLAdrznBbHlyFLUhy+J7IkDctICSvZvSSRUkIGr54
U73b16sw6ASZWhC21Lvq2N93H8YvlVjD+aJA3RORcaY+QXd1bNaRlbd9gPqqI4syvGb34eWlkfYg
mLiZlsVIbTwFVb7T/RqmvMdfEDskiPc2tjvGAQj9P0qdjJA5ncfpyk2VLvi80Xi+YPFzNRc90dH3
YpGbOOcm9nOzdZYej1JUVf4myTd5IobO9kgMDn+7DUeH3/pVvc/0Nt0gH/QwtM7B56CFbbP3LrF3
eG/wtukIijTF5MoGKHgF04oJM4CjCYGDBokJJFiNl/Xw1O5WPeO+Qm06WDQPqqyX5AD1RPRcOViZ
7rZpHOggu8VzJ0fqiL7E19aO0s2q+Fock52rOkEliUpPZORz0sZqFxTrBNrRf3Nei0O6A8dJNW+c
TbxJr6oHnKaaAjsrQQZ6IqpudONkJEWGjGF8R3G54ciEkkBPDg448+r4QzffZuBeE3DQlEXo8w/F
Gp6PEzwRamclcZz5M/rVZ7bVJ2QdkHko4gp6E+PWWfUtyts8/uWC4Sp5tIagmY6d8aU5QeI9jcoK
xfPu3xPZ/JyuTB1u0TiAujaIqPh2QUZkk9ZhFXp35r58cqdAb/B8eHnU3/fIMy5VVLy1rcVMmI7+
/GR4Nz1rb6XLVp/Tv6ND96gd3rjLGPCZ0c2YzcGkGVtikg2l/htDxM7TndvMQTUs+74k111f7Hnb
7wpgWRQ3Kdl8CG7L9XxEOraGMBGFEpbzMpYPXImGOh/2eCKoj9Xcz6e5Bdsy2JMYb7fp8gfpy21r
vFd4eU7+uTzJ9nq2nptk4RrC6xbZ1kaPg8l+JWZAlj9ungd1q2+sBdy6zjVJftP5uN7p6gTUHLCm
uNjoc73thvQ4LVCwmsvNZBnb0rxiHpIc2lcG7ZsYobln3lcQ6mZZE6AMYM/Gw5JbW7c5gCYvspo/
3cJ35hD02aoTHsXGy0A+GpAMZ+OLPj5Xy/0y8W1XJNs5/cxjc8+qbANmG3yZ6ulStoSCc0QAZgw5
c7CE3ltfPqbjS++p8kCytoWM6jw5icMIOAh6BvXHeCD21mya+MNrZ09B2GfKVk+ImEBiqDco3kAf
OQgB7zO2m7tb5u08nmyoc3ATqF0XWJN4vmWNvyn6w8ruyYdfNUpJlrscXOelNm36+H1wo67YF86n
mVxR5yP3b+0x6gC5RWvMf7+82yTpTU/EJ7rL0vAiczHfpR6UPgSfiqBZnswWSDnjwTQ/fJ3e5OzZ
t/tN7d712E8Vu03ZByfPbfw0+GQ3l19V/Hr5eyRG9h9U45JZnWskJMiQ0e3jaTNP4TAUIZu/tOqV
gUX5cj+SrSAiG1szLprEK0hgseYfktn6kbL6C2hWouhAcsiLqEYompiUMEYgPcWM7bB4X9wFi05p
oR4gHhXHn6yTdXQnN7EFJQZ9Y9YkGL1bQ/uAANKG9I+jocjvySZJiMRyozagxobm59zYmOldUzxN
qoWWhQkiM11uOV0+xyP4XB6sIw1ZUABwtIEvWZ9o2m3yZN8rQ0rJaS3iG5Ned0YbCjNBXzk70zb2
rDMeWeGHmQssJYpY/rm8q6SDEjxMaeepQ4qBfB/INKwf0ieQ15B2626HvXNIjwMJVYWCkldaT0Q8
VixnWkI4CbwbkLFf5+H6IoiXx+ZqPKxkCOUfMGqCEEEF1JV1KIIgWTrlWl0gvup22jZfQKuUHZwd
lOIMextfr9RKxg5cSv2BffrPl2dUsgVFbGSWU59YNbrMoeExfgD2M3aKxZIYj8hdB9aZPEGFPNaq
agKrdMJ2McNkqbcZdP8uf73Em4mMdR0dudO3FglMN9546b2WPpX5Z5rwjWNeO60ibyl53vBEnCR3
oavbcXRTJfsKYICvZZduQcR3hdLrvtgWvwlMqtmudFeXxyXb5yJ8Mi2HZknXgel35p+4hQ4A2B32
08MECqLXlR5uDH8kpKB7IsXd0FdWWvgadvn0nGnmJp0i1AcoBnI+ke2JHHdDUxW+25skaHkfcjN+
xi1zBrJs+O3niNvHqd74KNXpx2l/eeZkm05wEGC+BctGg/3sFEdj/GNod8vQHXXaKUL08wkbT6S7
G4oKnHAa2kcN/iYzvc2igutI3tM9EWqpWbZW9SnmajisNZfZAY881gYE63uwqv9V0kxJAigRdum2
ucXAeQOzZKiNGt59hkjoneuHBNktoj90db9Jsx+ajgjB5GWfcEtDb/HNcu0Fyy65cq/Y9n8VkIxy
q11ryKuoHugkq2Ovu+LkvE7AGrxkSwwH2r01xYOmYiSStbt6z5N2W7bUU4l8RgCKq61m/Oqh3X15
v8paXn8/aXnOxo64AJkFjl4e/MR7KYn/P5xdyW7cPLN9IgGkBkraaupWt2fHTuKNECdfNM+znv4e
GXfRP2M2AW9ipBekOBRZVTx1zpc0AahlcIEOHmQR/tWYjX58Kia4x5osvy64NXicZTpaWke2LoZw
Zof7qD1U+eA1efk1I+ap6mIN5CfZOsTHeNRAyD1rK/T9qu5xikl5KOpeVjskSsN9hIgXs2/aPWLN
bYyPoBgb3LqOsoekhzprYY+515kJdbop1k8kNtOg0mv2oAFKI6u/FSw9D8GMx65eFED7kXlPDwAq
n1arkUQdoqb3+/JiXJSAFi/tFtBBR6oz2jlGoD5e37CCpeehlrSpyVgzbCo1Xp1ifcrojwgCOV9r
nLPfVVvbASiy+Dik6WukG4dhKp5oWkvceVE2iycWL1FBPxhrESOZrNyrSFmzh+ZMD3k4hsUpeekl
eHyBO6xzRk3MooNeegU2UhCizr91Eg5qjDK+/2inf3GmONuurNZetQgVrupiuGz5gbSRt+YSZJTo
KuJxlkmxNajem2IkwOPjfJsEpau9zQHy7V5zaGVejmiauLtaj5Wta6DieWz70dm65NRAklCxwYW7
3LayGEs4Fj5h0BEAHw2GmXqcfSiXQIvSdtcfO6JzPYLk5vrOFVgcD69MzHRsQZSFnVXdKgjlqSnj
Mhd4NP+AKsskR5EYjY+2Zp/UxSu16qAC9t+vv69/usBH45GVxmoq/ahbOCxyNYRMsVNV+R3eaUHq
DwIjuiKCS7vsQSlqyfEumivOyiHMrpsNtCiOm4bcBhLH6SpxN0WpeJ770Io7GlXtiqZ/Kz9ywMGd
2jWf7M0pnBJlldbRIiCPdGQ0BKLIgIdXzjPLUdCKm2q5V/Bwc1+UIM/q3f21AYmm+Xfxd0IFfeJL
iy1Fc8fZvb4U8aATdJiE+S8DnNGW1/jGoQx3GZ5dyc27vikEtslLDw9lXoJZVNmvYNWl43NNDEcx
G0etHkuZzoOoD87+00RPsblgMyTpoLtwlxexV6XfdU1353iWGKaoE87802k027ypk2M7l5BvPA1t
fVzWlwi6jgx1QNdnS3Sx8JjMyjazKY/RyxLs4rr1IfrTmv72pDvUrXwl7IcHSU+CDcBDMzu2jlsG
ofejdt/dRCftGP0sdzEv/X4/0Yo3EPBp4fW+BFc9j8zUyrybmgFdldlwahY9MDcoFLay1xXByvD4
yjob+ywGq88xGUYG/sUJjKVK6tV9uTpWD3/VAnHh10ayj/DCH4othekqChKP5pIdjUkHbk8NG/gX
15sXrcn++0XzaWQvjdqMybFJDua0OtokuyJFKaF/kJWTkiqphqanYHxF7oG8GQRCNbuGG3Le6l0D
Yqy/5AaPJV8Noj4g8hejseJGa+xuSY5z7cda64CnU7IMonniDB6VcYViKVMCmFnsp7nxNBSQjL2+
BqKj+CMBf/HZIOCbGsWek2PSrP7cTXeZYbttFz8URn6fbij7VRFUt/TY1rbfq9rJnNdfYF5wDBt4
5m17sZVOYqQCw+EBlGMMvAIbSHJc6/MEOpX2Vs2/5n7zWMnNSu1Cq9C0Xj10xFNG82aYC8njimB9
eKBk0rB403WaAIip/O42doPEUClZe9GccJf+vA6ojsMj7jG2u9tlbke3sCCqyojMTxJ1wNn4AtLV
uqz15FgqUzDH5EiWP2tdete3lyDT+JGou9hdcas1qaIayXGEVTA1ubdT5lbLMVMNB1I8XhxJFljg
jX3cMJcdJZNudCU6moKdrQEFKcGu0SjFtqg4kz55/fxwky/abzSI0/Um1kE/fMjAn/Lb4vueZtp7
GWvJdIl2EmfpS2mUqQ0FJ0RAyMNB8oP1sQRPJvCHP2L5iwHEWtoN1YKmV1IdbSX2Zms7NNhXVIqw
2L/ykzniEZEl0v45VXM8mtBHpMeKtDgxw1O0UAdTlsngsca/p3TCW7Fk0QV7l0dFJmOWG3PDcHZF
qVOCAcYq79tSVuwpuGh5NGRDi6iLrCw9DjNzu15BZmN0Rmvxl+qvXUvODpHrzUMjKW0pQiBMWu+v
fklcoH1iP/pGD5vbONPjAsUzPD9JC4NEKXIeJbmQhJYA+maI5btve7o0foEb1HvK454wVeHsnWW4
DMFu5jGSrIgMqyJWeqyqxzq/YV88zHlo5Ai/wSS5mR4zvLtkMYiwZ8Nvhl7ivwmOEl5NWK0QhJoZ
Phsvvo/J1BxHSv+shfIKMMnS4DUar5rDvPy+fkKK9jBn8nOqT0pZ2xiMOv2x2tmbAesiMZNBb0Xt
c458CX4Q3WQJ1ps8LCOU4ZqHuZaZyOeNmzxWcjKttl6mKAWYezyWKzkoluEXsYyvW+Cc/KOiWtWD
AcqqmAV7QoUa4QpuTv3/a2Rs5vVhHXu5B+uIj9dXQ4C/Izxwq69anVoNeiTL6Jh2iVdYyyHbeR5v
4/lEUGeob+d0+dMhsLve5ecHM+EhW2prD2C2AQajANs9XL2w6Uc3GYm71o1kVJ8bIuHxWKqtjYqe
JCyI5+RHrheJA+Td8/XP/9xaCI+9mqhB60HF51eZ9mOm+UNUKfcMFFwWZG6caSgOC63PAMNJnETR
WPateHGPUZpNJqkzjKVMbvMtOzZZ+vP6UERN779fNN21RkrsGkOJ2PpzWutDq2+v15sWpNMIz4KW
QMIyrSEKGJhq7UXFEta9cV7L/mEg5t1a1WDBHoLNZDuz3HNpqrexrUnSkp8bKeF50pCRVKJmmowg
Vh6m+kfVjS6NmXd9YKLdyx1fCYj8onpA4wiwnWUBcrS7143BHWRMKoILi/CEaLQjSV0MnRns4h8M
PFn2/Id5H1LffoKH5ClYMk+XpLoFw+FhRxGYoDIEPmZA6LQ5ndmzpxlSi05FlulQx3ohcesFVsPj
iawCsGWDLmbQET1ok+hJMyKQGqfmbVNDK701TnNCbeDbahlHiWBz88gizRrLLSPQxynyN3h+GTJ6
13fA524S4RFFqpqYyHBhfQYdrksHcn07dpiRugwZUItJbFOwiXnNy2iM86GCaFpQaL3ms7ppnNyc
Bi9KCAmvD0TUBWf+ht0q2RCji42+aorXK29GLsl0fB4GER5URBQrqRRjgvUX1LhRCy1zm6V7NdS1
CRCYUkDYesvJ1UaR7C/RPt7DmIujrIS0Uaf3M0qerAh5u/k3nVUWpIVZOCQfIv9rM8YZvw78wTDn
GwvmNhp9KA5N3hKP6VmdlUUyENHMce6LmaoDAWaNBbQphh8TCImP5Qh88y6F6TGjjoOp37JwzkdL
8golmDoeTRTFaUttcK7inKFOatqAsYbdCPHF9y9NGg8dqsYoV6IVq6HneoOybHP2qWGt56lbZCXY
oiHspnqx+k2jQ0Asac0ggXRunv8tNB3I782CAHQnmSWBsfAQIrNoN0DX0EU3Uoe07FjMhbtlo2TZ
Rc3vv1+MwMqTPO9rNM9Ic0oVOzSV4m3FTvvaGnCmTrWtbdoVzVNrvDHW7D4ZrCCVZj1EX6/979c3
2zZZDetxiwBs2z4vQzBVknhRcIzzyCB1MsZtgPx2gNItYr128d/rMyJIxRPG2XKnsUTJdTS8Paev
u2JqFOrpofE3FISr5/Zdxm8t7IizaBTODIRCbzLIwgG6l+mbOru5u8uGD646oNTFYf71MQnmikcG
TVldz8ZcmYEVkQROfP3DrL7ImUV4PNCuvzxrMRpfguhQeQnqcR37xTxUYEfL32WFJAJL5nFA4B1u
tCHCZBWon8sS0LdEt/Z0v9kyOnnRHO0dXxialiXNViwYRpKvz+OO0hjp9u36/IuWmiddM5e6bvV9
TyFYSr59CCM/LE/56FZ3BhizslvZphKNYv/9YhSznpqppWAUZFrCNieenbY/rg9CYMs8Gqgy7Gpo
Moyh1ccw0rsg7YyfRfZF/5mHBDFtBZqPonkKgt8WhU9bNvjb2riGLQvSBb4mDwuyjFprAZfGTjVQ
mwxWPatFHYZhuEt801eQ9onfVkB2rk+XqDPOupuijdNRQWdzOQZW0vlNP5z7Fo+62hbUhDj5nASk
ZjKg3O7Q/JtzJDwaqNAaIJzoyIL1gCKmMz2afn4zeztUG0UpkttItJF5RrZiyyplreBO9f7iUW8n
6YhfBlSO6YF+jINNEtuK8h08SqgsILsEj4cF2ri+gUIi9arKdjARlkMHUPHBV1D0ydMGCL/N/UMz
9zdV04dqbobJ9l9bLJIwSGBPPHsb1YAomhqMV0O5g169qI3ExxZsDx5JpKO4vCAWlstulueo6PA2
OrpmtzLPANc1qoUyvNVZVuIv2SQr3RGuHnc6xF1dN6gAY0HbOSZKG/FqCiTlb9A/7pznX30BJDp3
7Vd6PEVDDS9/XYqHOKtBYUQkGRzBPcAji4a50kY9QwVoZw1vc7mdi9F+nzSaOUQbf183XVGkrXMu
gJqhHAtsgKgHSEFoXiNIyaLtO6Q/bmoCXbN20c9Zb4PRqCzvrM0+4tzya9K5Vjm/5avMwxGgCwnP
8jYC4mItbIHQTzJOgJ1Q6uYoNQtoCg42pV56h04dcTNbyQ+K3a0+IyyVuLWCjc/jkWK97+w4w1bJ
8ZbkFplRe2NFI0nrglCZxyRVvd4rdYWRrXXsD7PilgZ1cvZKq9cil9G2CCImHpdUbl1mmhV2Yce6
/0Dv6Glz7mtmdWYli4G7py7E1v67vmVE08V5DzTLaBRvOK/Sra6OJLXqILG/KE1BeFRSaw79GG8N
UovV7Ndl6S7jFPZz6ZWgl78+ANFkcUeDnWoZi+eKBWo+haZVuWBI+mXG5UtWzkdEOPddKfOGBCbM
877hkbWF0ZYsqBfoBiiZv/X9fW6Oj9VCJQ6vqAsu6p80Ix+2FKOxl/47zcebuskCtVjOTDXfrk+Y
wB3SuDPCrsrCgE4uCwxVuW/TMSwHy50n7el686L14NyHzYjVTY9qbCidtX7dg0wgsu0bsyuYk7bd
5GTd0ENxp5dKRu4tf+JA8BAkkyYsNth+IxU446ZID9YcotjjMPqrqoWxaRyImh1B2/4wadXr9WGK
riQejrStRl8n/b61yV8I+zlwAJs2NKJwsL/H6cGAwlnR/LbnAHk1o4i8690K9gePTFosTTd6FbML
+d67JotuGlqdJh0kIPkkA5QIKjcJj08qNgLZKL1lgbJZ4ABdb2eQT+RV9iuaituiy4FbYt/7hpyW
nnxD4acXa93N0kVv6djdGDZO9yQOtHy7G60CGdgiVKdeBqEUzvu+rS8ChTVloOLfkEeAoPvgWads
BulAErTe2D7upJ5pIKupEDzsEpU7Wua6T5g9rjhabtnh7W2H0KYH7ZE5BIAzb1fnu76ogjOYhzqt
VaIwkqAfI1u9XNvegHQdJN68wNp5TJNhzSlbW0xX1KteZNCdZc96IZqMa0V01/PMcH2tFDrA9tiR
ll48T5v6bqU18Yuozh97qzbAZli9xfrGXBXcqAe9AWnU9WkTvcjwwKdEtYoUoRG8QkUtDxDl9qGn
6241sKHRfK7XsnKMmf3oC/M9WuBzp3A5tlhyUgs8AR7q1BlKAnoBdK5PqXIeywGyToZZBAqpdA8s
lRWCtb6WQD8EhyoPfurirQRgjOCFMQMX5EbpCqrWOHFBq4/Djcbm0Ujr5WQtUsV2gZvPI6JYXE8x
xLURP5gRmCnXKZjoVjldPzWonI4hH53m/mDRk6HLNOVEpv0RU12YtpnWRhmZGKVyZhDjBdIbKCDt
cQNjfefKxbhEK8edIEZXjSvkzRioCWxkY0iAOq3WKWrt0EWQVTIVSaQk6oc7PlACWNlDi+FMSnxW
KPUS+hzVzXOpMXe2gutGIDg7PubyYs5mdddXmeAr1ml0ZF3kJkonCSFFps0jpoohsco+Q9tVmxQu
xNN+4KX4bI+2O+NGzyPz17L0J0jFmY7CZB62aONx7olSVGpvM3Q6kv68ruOr3elPqED6tpj9Y7uV
gcLsEMxd36/Pn8iyOHcFN4mdRykc+omq//VVhUdp07eS6JTiDclIq6CZekniVwBpJTy6qmbd1uYF
orO83tx23G7UFC+u5hwoHSTgi+ysZraTrnZgTpavr9SrNusQ2fpJywsIRZKf9mx/mzQiOVRE9xsP
vgJRLzgqOoSkUxAfK69FxTV0mCanb71dJWJwdfNUHOif6zMtMAcejDXotIrSAaPvZgNqnohPaWLc
tlUEfSytCGbblLyWC3YQj8diiTargwL3pU4oOSsTcmWJYv3cEgOCt9OpQb4ir8ktntJkKHiBEfKI
LBuXgTnvm2gss5uxMgJ12ySHiMDh4xFYW5albVnBNyCT4YNIYqiSMINjPch4RQQOAg/FMiZryyYb
8TIUSL8vDTmo+mrgHbuR7HpR+1xEYxdLmY0d2h9AImwZ+etQpUd9K9+v7yrRYnPHBYoWJ8IW3FNj
B8agyEIeX09ek8j62+3F10PlTamGCkfza5IzhFdvHct0jLMCQWBemi90UcPBrF9npZWs9+dODflH
tLWeaMVYXMAZ1M3Oa3ow+1r2dMwL7RkiJRCQNABMn8E3183eqtqOMjDQ7iT94fp8fnoeovv994v7
RDMJvDR8QrDG26lJyWmk2UNVgf6nW3/Ym5Y6Wjf8ut7Xp1sDfe0nxUVfS5Q3ZpNiqNCLL4Oc5SCX
H7I41FrafslHRB+7XV32kSpx3bU4DCrqNaHq1wczOhs+Sgl8CNbHqBu6PpbPnRd0xHkVIFzVlVXB
xGXI2OyaqUG00b8s0u+RCntelZ3DezAflqp8AHYkXAfzvqzMpxmMoNe/4FNLwAdw7gZdt5puKQLS
klDqD/GiO3W3fbNplruTpji2GbtVvjxFkVZJNuunRzq65NKlOrFWWmqYXGubom91ZrxPVaL7faVZ
XqdCh3tDnZNsgneL/ifMR2fq/66k3tlWZYy4P/CIfIuQ/9aMzVPSx2fWLQHr65CWDGQeqhvFCnLt
g+SW/PRsR7fcAWPPhbbkGaaVTb2fm8tdYnU/r6+YaP9zvkeiNFlWT5i+yFb+9nnl6fEQWpv2cr15
0VHCIyGjaGV2vadimrl8R/2vHmaVFSiWFcR0OGgRe4npUjnLzh5PIe/q6H1818ey3fE5EpPYPC6y
mgt9zW2YRF2p2r0dG9EZzwex3ypI0zGTDUdjpLpHojn2SIIaO6bS77VGY0k6XLB0PGgy02g62yqO
6oZNvs2s16atJT6GcGzcudJqVWEitYFtoQIyV2rmcVbWWyQDb5XVvqdZ+rgia1eZ9TfSqSFOIe/6
ogpMjleZ1YFJoFWDMdEVzKDIpC/dTbK8aHbrkFIyOFEf3Emy6ukAFfoMlmY3kWcl2xa0rNE9BkFu
FyG2foR/83R9PKJzk4dVTupYdEOCzprK+DZO6ykmNFijwhvz5Yami4dyih/JvHr1ZgbxYB7SPvNt
lfjX+xfYIA+thO5NOfQD1jHu1ndNRyKXKcQCv9+0SEb4qQcHK+AOEBX4cIJ4cz8kUdFCsuOIwkLW
py9wUB6+NgjuIEHSxerzHZC02MpvsjmT0jysqi7ZDgKXgEdU2qMCQogILhYo2V06zc4cN+5k/kno
z9gqPSar8BRMFI+opGNZRnOCeBlZlcqz9PyljdhjroHmyrKYJNcmWG8eRDm1PYKpPdeGpBBNG2eZ
gEdfZC83n4dUxOahlEvbAete4ZKCupF+2jzdp0fk8pRfoB8zwJVUe+RIZwfUmddX/vMXP3S4j/PC
vzHNjSxUQwwHWtkb66R5qMH2mneI6RyUE3Gy3JESEovWhzsWrIkUpKjR1fa8U0F+VFEVwfKeu/bi
bKful+FOL3YoqwAVnN484jLd9DqrQHMVKOrmaePmWJ1kQ4ta5jwJdYkVBSU7SN31fe6Wq/GzVWTk
+KJJ4qw9rXSGCgrcudsQa44ZhdpEcxBQJ7oHcOXh+qqLNjFn73Zksr5t4JNYiGdT0BM0cQJmUlni
WzA/PH5SaSlLjRQL3Qy3dn4L2KZkt4oa5oILOweEWSvQMGR8/Jb96pRF0rLA+eUp10ZDUyM67a5G
BjpxqoAvtwDBuKs2OYQ1wTMedF0VeZUVv9Fo6iTrILgoeQjllLatNY9YBwNn4Vzrj028eLo+egkS
SaU+y4ILwabiadj0ETkvHZCbYLXyx9xWwrZbER8OuUOIbCyCPcUTr5mQzGkKFWtTLc/K9pSxc14+
fmm78kRrfb6NVhahaaPOPGsIrOaxWFLJgS7aU5wxKzZLSoYEWjDTe6M9R/DGrn+1aNI5S+6aeVzW
/e2adYgUN4T5twbLu2DuwJ0C6sDy5Qv9UJOPuNusZGbaoAIrX10tiNVzDdxY1MrqdwWIJJOPsvEw
QKOlTjPwJmTfVL88YQ0AOpmd5K/xqAeDmz2mz3C+h0wycZ+uCAa0T+jFlbS2qzlN0ZYe4xbchF3/
PhSqbFE+j2nQOHffjSy3VCgGpNBfHP3qYX1JX8afw+o0d+oxulu/ltEz+WBaWwCoTBaWHpGf8KAm
8Jut5P36eoumhwuaiaYVa9KiXLDvR19pb7qxkZjCpyaMueFMAfKvS9qAsQtck4vbKlAuUiuvojLN
ic+dG7TPWURbZ1q3jPhy9pbeEb/SnP6wnIv37QB5UH+tnOGpePya7r3Jk72DdZpllo4VUJAphtyC
25lne/52fQ0+tW0K9u7/3aKTZm1Wt9e1GvNzpyETtPhNnrjAiUqW4nO/DD1wV11iW1q2KPh87Vk9
ra895KvKA72bTtoJUASvOvQS/KRoKPvddGFtrDCiLFVgbUN731rPOkOOK0pdRQbmEmwqvjpwaSwo
MAGTciyq+3bxR0XzxmHxrq+DqHHemrWS9sqQobTVSkK6zHBi3jrwCV1vXfDgYvLE6tts6XE5oXnr
1viRaF6EiZ/cMnb629iHDMRh+ltNTwV0zEbIInxN1tL8J6LFYT6bZZlBeuS0ZI+9fSTk1/URieaL
s3CIEdrLZEc4y8vuYVSsUE3nJ6LL6qZFdwUfq5qsoeAOt7Ojch485TeI/x/zR0j9xDfMKb/13zqX
nIsXGXRLcBLydYHVpiw4Y8scyqbQrf49yni9BO3yAetUDcYQr2tzrPDko6oQUCznL+H/TD5GXQs2
m2ZkQgWhPOm14oDw5DhaSPM2YQpuqi+tMh+jdqRcqZF0ib9O+QrQ5Dx6vQaPb9KVQWJ4grddkw9U
t7Lc5hgamn5XV4euNBGe9JZPqOUveR+Mg+ayTP2GiN92tjGRHYuC/ctHqxkFg1eVlZHXgES2nIiz
stRB1fzX5m3fDxdHYV7mWc/AL+/jzutqtyq7WXfGNG/TszmXgwwg/wEs+ycTTU0+Mk36gpWJ0ib+
FLS+4WxB8S0CxV7toKbHT32kzDzFZZ4OdPl3vEk5Pzd/uOvuNh9VqIcvAqFMnnq8gDZJpGTTHK6F
F711YOmOfctTO9963l830sD4SnYJw+WufRbjaYEZ4xxaTQ3Jh/8WvJ3KmL8/jaDQNh/JwrdOorWf
wyShyFlEUPpY1+LGAJ+NWywqcQyll9wGgr3HR7XzqmMjl/EWtqvimBCxiNczWb9GDGvyNYFJxJi2
acoaEqCZtbt+eq6QFbm+rz/PkVKTj24No0KVW4VPr34gzRMitjwAZafjlR6VA2fbU2WIj09TfeiI
d93rvC2bJdlCsEx49nHwyrsmUJ5GPKg8Ka95SH1y3JkwCxcJWcng9m30iTXxwW1pTBNZUYwYZvZt
EaJ67aiHM70ZfM3PAxl94H4EfNYJdzS0tbomWzNsYUG6xUk0kLEvrQzYIWqc8+hLvOllu48UpuRo
1N/L+VUyNQLfji8VnNhUjUOKqaGdX2Fq4pNxF6V+9o7MArtXA+iuHutjbzhU9somGgpn6wqef3Po
SmAxllemeHhCvz4UgZ3z7OFN1WzRwNBuuk0nWqlBb1YPbWmjmAhq7CXxrncjEE0z+YLBpG6MDgJi
W8hu2csQdDdt4UAfGryE7A+eBeuw8iMH5Vm+KieWEqwSX0eYExWPuZDQDtfT4sFSjvZd0/gIiaDM
QJHxVcKz1bmD5NFQ1Bvn78+dXllTNG1h34OeFBwjEErLU5RRPF2fQsEOMPZ+Ly7RalGTXJlntJ9U
gV5PBxQK+9ebFn36fjJfNM2iyRymCk0PJHaqxulBzDJFD/38+2vt70O6aB+FSSuB7vMW5tZdWT70
ZenMW+4iJJZEdaK54QydLFax5e2C3TVpvknT53KSOZaiueE8e7ot3dBtmJupO3bGYYtrLx/vTM2W
3CGC248vIUQUpA9gLdhCzV48e5iPudK+0xLXyPW5F7XPXeSpbQA6kqhbSOwFpBHVaoRapHTHcTOS
5+tdCC4nvlBw6O0p22wMAUJw1GGVbbkF0R82DYAONb6r7QgRV/aVZ39q8vWCFGR9RZdhPPDEoaUE
9nWIBF8fhyiPwtcI0iUFr2hHtzCpQbPhNGET1K7iqprfB9nrfkZVB+OPrLJWsLP4SsA6ItkKTsYt
NIvlPx1U9RkreifKugc6zrJ8mSjfwZcF9natE6JiTOoh+7aeuhst0I6Kr7wCHrz5hY+CgFAyfbtJ
fHKX8yTjm2Ir1pajK/1xr3IHpRfUuVF56HYnOUhYYOp8JWDNGjsrLR3e4lb7vd2+DOskQcQJ7kK+
EhDqjwoKVQycsCMOKN1wrGJ0kKhwh+1HxxLv+jSJBsDd5MlS6n2pohfIGDpshXa5jPBOtKE4Uy8g
Y6uZPTbUaOTBQqpgaOfJaUjmdhn70pMHxTn3v2c5JHMhA6PB/to+ekoI/NG2A0KV3m5RHVyfIcGR
xdfyjdDL1tYRXaTFYWgOA6K28fF60yJz4Ev4CrUYSRNNBOawS5psx3w5rZlTnHcNqsZdvxuDZ8tY
EgQHo7Yv1MW9V0I6LymBVAxttf1t4sWiyiog6bTTQLTX2tZf1liml/5R3vCJ8fEVfXU/lONiaCS0
brdA9bdj1/jkIX1pf7c3kdM5u0AP8giPySlyDU2yl0Urte/xiwEO28hQ5wc1gVZLLVdTTEg/9rte
nWbNkvtL9LDAF/dFpNiiNcfA6IgTeTwknlY67exoB7yt3xo/1SfJ1hCYD08wruXRaPSjiiPLdM3R
QT2409xn3nDsfw7+6kHoCPyUByjfSCZPlNTjC/5iUMkYZa+QcDzppwb8yYlXvcNHPX90tV829ff1
ScYMLzjdPuQLL9aq3mitEmBoQtMMiQ5itD+laXh46piltJ6Co40v+OstJbWK2CZhtQUTe1yyV8nS
CG4WvqaPRl3cT3NKw9ZXnkFXeMSRsABJgZfwQ+TKLuSP2qtPbIgv4lsXfcvNHt30p+lHuSeQiD+6
qFb0e7d4Xn+CtUi/pyflUN+ogQqVoML9GlmIyZf2jfagW2mb0RD0WMl2K9VwEliouv9+sepNNXU2
qdBukz4NVahtR6ZIHjhEq80Zv5nGW6d2mC1oiszlrzWRBFIiu+DL7gZNKYopSz/csC2wncSlznTO
T5E3uavt2IedWaB9l1FQiMaxb7qLKbIrmhpDgcKALTrFduLU9OX6thXNPXfT29su/tChYX0ggQWe
nJa+WwALXG9d9NncbR+V62bqFW57po5+3r5Z5fS1aIqvoMvsKMrnDN89l88LlG972YSILim+XC6x
NaaD+wI00v5++9aHZPOa5aY2b/Bvp923HnIneIMbl5uigg+Gl3HT7yQTJlgOvnJuKXPgWWsDnXep
kzZaSKdfLUSbry+H4Hj92MwXu0ir6rVXGFpv5u5Y6pO7IYXZ5+oB2UcnQZnW17rh7Bk5erupdH0I
o2466YqzFHebCQqg9VcvE8EQrhJn2LpuAubZDQPKeIHyrDxyuy5Ogcfe0PTV+wgy06lXQELVAba1
f0h8GRO4oL7Z/EizXsxhnVos6lm3d5wop3G71xLPgIQ0NMvxTKv4kIL7a+IaLr6PiQ9t6Z2KRpHz
NwtumQ8P5KJ7JQN4JJkwbsiY/9bhQg2O7qg1nKfcq1xZUbEoFfaBXL7ohnRtxSbIzYeoIgnx3NI/
qaMXhSRMQ/yFFHzix7nbPeo3SLNKto3Ii/p4brrodIW+dF9M6DQLDeDJ/QWDW9yk/xicvNpC4EP9
U0k3x22/tDDwHKdeeUKxsVNvQW7ISuAFhx5fGYcS3nkYoWQQGtt3Wv431L+um5XgbOBr4KysjEvG
ZphV/jxVbwwymnr57XrbgiiAL3tTC32eonEZQlsZD5nywqYwYaicrd61FhBamZP0+dQwHjAdpXk9
0i42jkaPCvwUFIj3EI5bZJe9yDj5WrqsMvtqqNcmXGatbO8ruhhlHtZGkVY99Dm1vqXu1m49fUh1
tdcflCQFYNup0qVMQLO+qTqiaUNrovo9t4k1s3PUT3nhNeuULqqLoiOwGARFlS2IuLXGTDLV12x9
aKOjOZn29kJSdWz+QjeuVn/FmaURKCgN+M+32Bxjwz7MOs3TMegx1cXsJnWZ5fBEp8TI/kRRNJPb
Ip+29J3YWzmPoA1U5qb2jXGZFeRBMmaUwxH8tH2leEs5zCRy1Wz4P86ubEdSXNt+ERJgMPDKFJFz
Zg1Zwwuq6qoyYGNmM3z9XdS9D9nuILjK09JRn5SOHdjeHvZeg1Pc83n0KAO7auwROaOy+fK5zGof
wFcliiwXocclCAdh09pu/bODAF9XhbCS8edfYLcHYGnbQZeX/rNkbu7QuKiHDorEnMBtqAynEup8
c0Vi0BXwQBwhC7BGSGja9SPLXM5JqAjYmc9dy0bXDDvqeFl7bwxgFzcxZ57qHwLH6rLHtXNUf4ZX
pklpRP2JkwdAXlfYgQbOr7LO4XG6LhmNlJUZ631Q9HHuLdPnOqN5tGRW7t81TVVu1lqG66qP7SIJ
pbFpem03R1XXFtn0MPrKIXiflK0k9ofZmz2inluvmd2noRLL1J0GswM5IbHtBgr1YSBENcgzjDZE
sKSoYDFih34tpPtCpBfMMIgSjEFqq80Gw7XDSvbG+OCbnaQ8AS+qG/9hA+QTi4gAFryWt6bRT7A6
Jba9yOJO1QIY+Ngmfu/cF8U0yKeVd1X5bUFVrvq0roytEJ+oi2axogbz15U3vXByC6uAdlXXxRiR
WU2R5xfV9JuQahPJqgxOhj5aHQiUvOZ2mS8Z+EV1AEsoy6Z+3oarEkNgxwUnArp4rZsHTei7Sppj
WHHfbfPQnlpenhrlwnD4I+1aUrkvgaAlM5bErZQDkn4o1m41ZbTmOfM7J1wqH7ZqN5BJmgMr8mEq
CR1K0VsKSF+bwb++uls7oyHLB5hbK2mBgDyv3R+7q41KhPmak7Z6LmlXiPxsWwZRfsQtL/eqX1AK
F75KXNP18j/GOOfMjFfD8yABVU1TN5yGjtlznmxCETavkwK2UfaXqrbH3sCFe8HV9W7MoQJ4b1S5
4/xqjDHPi7DBcb3yj7JHCvu5lQ3Qf2nd4E370hqWcn8Jz68sK6w5xOencKQtVfeGrahABbNvbQYs
lNl0gxvSEu4+zbkbhLcud6B9VIYd8rVopxsCLjSgnRavwXAPyULqcjibg9G37AZSWhXcMddGmqAQ
VsoYxanDvY6LkHpOQ+BeT4PcDWKznsZpOBvZGnR2aCOgRziUWZyawDgMYHtZ30rCDGGCW14X5FdX
LhPPntuixRJIumXw5zGpfenB9rhrBfHqk0EXRjtU+IvZ4umApO3ysXPmToE33i+Y9BfAqWcOM+Fy
rWyotQuYa07Zh7UwuBGE9ijFWDZQbSD1Qu77xqMQ4LJX4gb+aWxlPz6YJe8665FN5tK1YQaDX/z2
rKUCPmS9U/bs1YFZKIBffr0GDuD+Yij5Y9dCicYIMw6da/FHBNxe2tQr3Sz/BIc7IvPQL9aFqlTY
riRPtmW6hh9DNrfZiD7uQFYzGlpeuOCT2vUiRx7WwpyhFhQq1mRWF7brvBR9REqHDp8EsxclwrkA
bm8GwZfasghNj/S+mbil62ZWJFTe+vcV9J9XYH7G0lVetMJ3p27vzNwdLBYuJWvaNlpGAtvnECAA
R9KwHFy/NqORrt3PCnEEv+6i9HuIT8yQwwV5wrKJ+GjmZBkQOg7yT9AQacoJUhi2TQa2+aTOXf07
LxvT+Tl3EyiXISI+90H3ZA3kr0I4YvZwDGVDidAJCzb743cbR5Gs44CUonexvTJWuGGRszwoY8jL
Z8Nnr8nwrguzivB8gtYNuDF16C/j6EBF1OYO5yHMYLrhMy+nYMjDgLDSAIS4rDDDvGcOeYHgbgkE
xWJaFKnHHvUZZMscpxinO0KDZfIivLp6ycPJNHnJzz6yRDTKIGsu5xCaTQzLamrNkvxmYCE/YQPK
ZjtuSZ13v22hZKFC6ZSuddvSwoKRLJvh3T6UrjlEKPbC4wyaSK3D+9AdgsHmYbAaHeK5soJp+gWZ
vaX/abRL1kEvcMsoWviJ1Cp+OFYBz/FongqvqkO3zFQ9hTY4YtKLMY9Ni6m3B+y8oZiptH7Zrc/G
x1LJek4K6G+vr1NTNbjMK44kNY+olMC0hWtQ1uIZ0jR982WE6sGiQsMtxfqrlG0GiBv+W9SfLbLk
6G4xxs4moeR0Yl+nTE7WZ3/yEM9huZj+8K3oF5Z9KqsWIhghC3rp3AyFI7AJ0KKcUbQzhG0KWMpX
ahxuKLWCUoUzgHVdG3sgOq+fe7eRpRsOreq4DFePrxLGFEuTVRhbkyEHYRhV5UaFlZe5DR/KtvFe
/cJtJwyksUKakORZlX3t6bJiCc155ZHYX52chWKCZsSJ8rng50pWbOhPam2W7sbrS6fkMc9sE8IT
uCzM01OVW5LzCCPVQRdQMKuuCajCtC2RdrL9in/Nua+8l57KHCAxR1nN6IeUwGjhdhnyfEJ9Xc1Z
+TJUq2jO0ExW9edZOqO4sWqj919g2UdbHklRi+AFWgCQRIkkkRTHtqKmysyQCN4NNV5+bWt9ysbA
y35Z0pP0Q8td4IMirM41GGN0OczPY+UEqkuWGcIdHwNuOsJJsBog5BtSIw9aLP7VzEW+rePGIAiF
NVMfwR+zFcNCH7j12Cheil8zy0qUv3Jc6swOT8xy6H+1jSvH4Lkx56ppw7Zief9g1rPlbzkVN5ME
52W2jM+VG3R9jhR70wkv7Gt37E5If83GU+3zqkaxv2u84Xe2+K5zv7jFDNGuqFnpahkvUEOoguCl
hSGbHV+/+e+9Krar+ptHV9P30Av3lvpmdsgttaA5akAMRgb1ERVr77lF/t2BKebOsZequQm6ynz0
zWWB6tmK4i72/Ztm236uf8jem9XUcmSwrzc7UYoG+CMrBQIszmQEB5cGxgrDs/8LawHINnnyg7iW
sDGMm+no4br3iVoSjRYkt1uGnq2PMDO94R/yzaQm9fBEiJQZ0XCKt56DMTn41MvvKE/XkWgKYvYj
QuZmeRkTyK+kRuIHH/p4hm2qgbRLtEDi95AmuH3Gf1POVLf56WU2gnSA3raMWJWwZARZL5riGmCu
6ijlcHkMqc5kUUhHgZmMTlT3taaAGtjN3dh5N1l1BBe8PGhU57LkywRgp4GF6PnQNjdjnx2VmHYy
F1RnrXgV46R3/o4QvAmS6uQ+dpDcjzYbU3mS7sFC2/sCLbFmMNxITR/d1K6dGMYHObODli+//0EI
+3eQWkwq3mDHvuFmc99NeF5m4dQHX7FV4dhnIgRx6UBCcgeQSHXhB8VEL/xVVojTOV432SAn5JGD
nHmdNg/B81E+6fLORnVGi5G3vPMU+qHWrYU341qzUFUfrofg3lRoIZ8tJh1mQisAD6uQQSQGOqIH
G9lWpb4UblrSnHBTTmpB06Czn8l5uJvS8aY7HWUwd365Tl/BcdMJXkn3bONSkBnL/eg66fVB2Rlx
nbdSlmJRbGpdiHau97jwRSvrToT9fl/rGnjN6ucBF9vGPTumEzbeh9opwwFzer31vRjWuSpNhrSO
dHzn3MXZacv70+fsvBk8dkCsHhU490Zo+/ub03aZkKix7MA5ey6u2nhMA5aAl9c6HmHzd7ZRnbVS
zW4AtGTmnAe6iESs6glGp1M42KYXenAzuT5Ye71oZzocuPxp7gznbNndh6wmX7yuglMh3lLJXGQH
IbbXiRZiIiNF2wzoBJ5c3511eFVrd1sMbRU1Q/7p+odcrohQnUUCbmFHcoI+WEDPNH/pFYmrhkWG
dTbV6/U+dgJOZ5S0c2dSj6GPyTDchAbKQw4pO2h8Z0HpnJLJWYiJxKFxrue4BhSWrNHYvY9hRXUu
CR4K+dzks3H2VvHNtu32UapVxkQM5lEddVsxFza7/1BJeMeNznKgSzZG5Gv9QXw0EhXJH+K1eDbj
7nSE4d6ZaJ08EvR46fWgON60yC/kTR3PBJeyWcQsf7Sg4Hh9qnfQeUjh/Du+BdIjazu0OapDZgTT
iCZ1f7Jb+o1Hc2Sn84kOYc5PsOO53t/e7OtxaNfjoMBMSPAgvreCKkV+Luzs9HrrewvX/vfHAFs/
KiR5c6i8T4+CT7/b1aAHv3yvbS24beZY5dKKPIFq+BwTKb95S370FNhrXDtBHeZPqs0pfjicqpGf
8URsVW1+AMHbGXSdCzIElA1DNeRJbpM+mlzrT8aXNiJTcDStO+gCqhNCMsvyelH4PFnxkIHaPzLD
d874qXCenY/BKb/1Hyfv00zvezzYjy6XewegThSpYTKOnI6oUoEDKSbx0tzzE0V/dWoOdzI6ehDu
drRt+G8OQVbyoshXdNQnw/0K0RGWIMHxsnVkxEfEo8siSxbVqSFICDu+l7GtlyVxQK3K+2j469jc
naYjx+adu5oufIAEVw9yvyHgUIp64m2QTCl8Ok6HaN+d7VFXP8BzJbcGlgkotMxxhuRHqs7/rFHh
RCWgPezpEOe115EW62XjWhTUhypVX6dk49GocAj9pzViUbU5rEbXt5S9y7/uM+WBVemKHpKd29xX
qF/7n1AOk9EAtoNMprPZnK73tAOUojprBOnuBvplmzjo32cGT+qHf0TYwE0g9AHSQeHnVp1YnIPp
gRo9/u1oLP9KfF8403QeCTfGJuPt1vOtf1I3m13Mtv+b39zT9Nc8Zmah+7IBm6dzBohYOMdNxGJ1
pKGwt/R1UklJBl8gRyTxA1DR/ZnHKtz80MePxeFE7myxujOV8FuSI44zqGltAnDEDyJvZQcaOzs7
rE4joTXJXbaILOmHDxMfwiLATd872L53nrq6K9UAR2SC6kqW1By1EjhGPZVz80U67Qev6+/82v5a
sunl+iLcG6Xt7292unka8nkYyiyxcOTb9i+bf7re8M51xtUO/trt3bGweJB0nnFPTP9Tv9UjuPfa
rn7UK/bjejd7v1/bFZZRlUwKdGPWRdyB9yaag1r93hRr5/+ce2s/NzU+oH0waBcJ2OHWR7vy3gnj
aheABZlmlC384cRfkSN7rD8XUeUkG8x/22MO6Yc7H6GTSvLBrJG5b5EiJ7YT5QES48xZ7BAp2w/X
J2AnqUl1KgkQDZ7X+uhC3me35K64rXioWohBjOkakcgOm8+QBIN5rPnFez6icu5Mu84x8UebBm3R
9KeadKj8Nz5NqKrpAQ1+b9S0479txlm4DYT2A3h3ha5ZoDjVd8ufKlDun+vDtvcBW9dv4i7LMWaq
lP2p9IbbvOzDZjmakb1fv3X5pmlpTsGo8q3pChhAD0bEg30CpTu5/sv3DkidO2JMg5UTr+pP3hD5
D6j8mAD2lmkQrfLRO9mQgOuPgEp7YaKTScoFcEPfQF9ijNx//Nvq1kgKhGK66XcXx8CuncuF7izF
1dwAX4R+isy+FwEFoMgJh7587ElwPyoVeuLPpOwkl+ZvFHWebCCE5n44eMbsyBVQ3VGKt8ppSjhb
ndqlupXspzKzcLRIHVu8DWugKYh0orGFMbdpHCkn7SwTnYKSzZnTZI7oT3nt3i914tPuU6Gcm+ur
ZAuVCzcMnX3iWyAXlT2Hgo6a78rKil1+65D5ZMIy5noPe79/O3jeLHM/J2IiHcastAeUU1lcm6lL
nq83vrfwdNIJ8Sxz4gxB9H+lmrRb4+Jhu6Pg7mxF5CC7sLMN6HwTt+RiFsRVJ9NVobJvVHvwAXvj
r20C8NiyQcNg0ykHNKTvnm0rP9O6j3jVHewDOw8LnVGi6NgX0ALM0pmV/YM/GCqpx4DeBT1l30wq
12SGks6NT5HKDT0zsw7mfW/ItBMfkCNW5n5pAGhxXtrvi3hnypBoB747NU6ZOWjYmN3QGNvQlf+s
2SNm5+BpsffLtTM/r2yn7it0YLszipgNblxthjrY9SW7Ew86bWQds6nrHMdIl+FeTL+M9Un5r9eb
3lEaojpzpOXjopwebc/pIsLga3VWTWwwYJmHkN/LVxJBPgN2k0UaxEfyOXvfo8X3IANznErGTpWd
jettOY7EDmvfsCdo4bnqfffHv/H/ZhfJG4A3rGrKUmty6i7sg+5X5gfiKM+zE4Y6StlgEBuugeJL
V9OKWl+StHHIn3mtv9m+25wPpmfn9NJhyTkvO5bBoSr1P6sYqkbmVlqO7U+bZ7Ft45w88lPfWcE6
MLkNRkraHh31bYYOVEnDtXdern/GTuM6ecdua6TFpGWkVf3RguBkcLDH7i2k7e9vpnh0wOcMhI0N
o/wMUaDQmqpQekdyOTszrLtokaKXtrH9atP65jkirJ0shKtwOGS/3jcs2kOq45bLS2gjwWHZ+jKv
7tMq+4N77t4z/G9m4s3QqLyXzLe3oSmayJdfSkVCCuRfMAOIm91Z7CvccMNGlLBI+nr9c/bGS9tl
KWq4AmgoIwW2JEXqNnKFfWrq9bbO/Ph6Fzvv57/Y6zdf5VC4TOQ9vqr2vgY90IaOFQfe7dD78JK7
G5Q46GfniaszfKoM9VonX410AEAWaDA38W0ISpXMgTlpgEOkqo5MX3bWsE75qY1uHAuxIDamHNU/
c/kpoP705AMCf3A47fWgbbfQWpL1sOJjKOAvrf29lfD+mA92qL2R2hbDmxkZZjqQgs9G2ne24vHC
AQ+34RLbhMSsxRCNs+ltkMNhfN/j/W/1402HflssfbFOmJrcjCoxh55R33jOkaz6zlb1lxf9pvnO
lyOZLUwHIJ11WjITnOexdQ9O8r3WtYgn1gJ/2dpE67n3eTbIJ4dlp+uhsdP0f5gfc1tQy6qyFMhq
8k9Tl2ADkwbq3deb3wlunQBSUkkrdwmCNJOAyTD7BAWqe+Iuj+Cepte72FlKOg+EFSbAPkD/ppN7
N/DqG8v6uKHGd1jUUshdX+9kJxh0lsYM/IEiWydrCXgWD6I+Sysgh6+3vjdK2+S8WT2+I0c3t7fW
/fmhHJ029BtrCTMQZ+r2vZ1oi4hCEg4KJW6QAkfbx7CR/SNI/SMHtSVsLPHO5WT/+0taeymKbsmC
VJhBGZlKvrKFi4OZ3sssmdpRgctys8CbM0jdUMXd85AqgHGANPzYOywC1euvEFzgERipH2XG9yZe
u6JDWwm3NfBkUt9yvs4FDr+V+y9TkB3VXy+fTa6OVGv4pBxPMCOV5I8z1zd22RSQ8Z4jcDxiVnVf
nOXwRXA5VAB6//fsGBOIYzRHXxOI3qV3IvP6bSp/mHX+uS74wUP/8oi5OmbNr7O+a2YjS0tH3vUl
f6GOc1qpc7CRX96wXB23BqiICYeGLEvp2LB4Kk0SN+0yHtBNL0eiq8stZ5MFrinEDlMQGJ6hRvZs
BcUTG5FnaY4QCnsfoAW7qXwKlyB8QObKJVGoG4S+x4qDOsTeB2hRXlQ1NY2iMFLPq7/min60kfEN
ndxA1podiZXsfYIW5aoArytoGiMlxk+e/SimP9f3wb2lo8X3Iny7b/zagMEpRGsBlDJDuCrdtEGf
v2sfd3WV5VL5pod3vZFy9WOuHrzlu8oPrjQ7P14HqVmycuYcGOx0BYW3Iecp+DxM7xMSdXWYWpa7
o0uJwHsb2RsofCbuZo3H4uvjvjOfunEQo3BYsEpppKOD6qKTJWPuH4zKXtPbOn1ztCnmqj7v8MNL
lZ2WoEygmpBc/9U7u5luDeTbPi4uC1ZLJYoHd33IBhWBAxda/PUI4bv367e/v/n1QRsYTbBUGHZv
CSe/ToKSHdT09paLFqj2aE7GtI154XQ9BnwAzwXuvfdMetXBYbw3QFqYgswpBwtXo3QZ80fTULe5
pz5BtGyMCuB7C1am1yfC3uLzP7ldM9Dr1kZhdlnhwWCkvOluyq/AJrWouwEBkmzFeDPkKbxZvgIb
FYnT+gxWnwey1cECuyw9ZAZ66RpuMAbe3OicPMG2IN5w7N4Hdj/FkIDCReDdBi3/KVHDirAKGIQm
wKDABdb1lzsHp8XBznRxqeEztkl8s9Rahy4gom5jmD05cG4v33MgoF0tAAF5FK0DYkYq1FJFuQl3
Ftp6oKM2wjmBKzscLLaL6xn9bH9/8/sJlKJHn5puyieKDF1+LrmFf58Pgv1y/h3ta6FY1b0j1UJc
3P2WCLe+sI3mc5BUN3bMn94FuUMnWlA6ACC4dZfDKYf/8cga25V5I+BvTabh5PHX6+FyMSzRiRaW
su4quLShE7fNTpnHYoOY8BlrnO/Z0KZzT48Mw/emRDtO6wq2wWCQwTo+w8yL/IYS72tfv89rHR+i
3Y1XxVej5mA4TpJ9Fp3/WkKjSLjWQZru8nXfDPRa9ZqrqSQL6Nv5SJ7kRD4LkJ9yeI7PzHmeMnrf
bM4qOTm13Zr4i/M9J3YElbPE4k4KE4SzymD/VxuPbmEZB2G6XZUvbHV6cZtLUuBBELh444sQoit5
ZPdw7wTFrQ4B30dccedVzO1BVF2urWIMtG1B2IGqawfh2yfg6sQi9ePpeVPahm3YGTpJn961Jh1t
l6g6AwQH38NnNcVtWQ7JKEHfhl56KHC4GlI54fWO9uJYF04cCt+XgG65gJ+xs/GFJTwCxuieRTyd
7g4xWzu7qa6ZiJRDZ3oCvbjhyB42uhH0Tj6UXUpDH1IglRX+PwTH9jrTdg3QemVeOhweWK7TYD14
yaxY2i7OZy8AAXQ27JMBBcwwK/KfTuOWEct8L5IuOD1iSUD5ONojd85hvTiubAd0zgI/ZISXfTy0
ZQTy4Acra2J36B/Ae47lwmLcBqK2tv7JzeX39Und2dH0Yvlo5H2vxs3Ydvk9ljBHEy8kn+N2vJvt
j9e72BbipbjT9poGLN3VLOAD6ZbsH0WGl3nidwUowMycD95+l4vuZqAXwJ1VLp65+UDWPh1+S7f7
4DesDFnRfHFmJu+HpYCOzCBkRCh5MGnjPV//uJ3x02vjZQ7ZGtVgo4bAx0+PDLGwppOxMqh3N3Fe
04Or0s461UUas6Zq8azd5DDW2jsZ2TQlS8eOOHd7rWtbiMMH0g+bu7qUyPGVpf/H5f50sA/uHGV6
WXxZZ1mUFn66Yw82/B4tE+7C5RxvAPn4fZOwfdebC0xrzqx2JLoQbQAmWb0+mIVK4FZVpsCc3CpJ
3jkN2nYBn1Q2dBLnv93CXUt+E1IetLx3F9a1FqexcPxhgCIm8NDBVyCIIYeR3dEmLMB9/CtmT27E
eJgc25ty7YLRVj1M+ArcWQMYadyXzdql7ZQtB0fF3pxrId/XdM4FgyGiDKRxgyTcbxbYXYqkjX/Q
w86molfIh9ErIU6sKPZq4CrzKq9vQElvT8HA2a0arXcuLb1aDrUS/CfAxuIH82s3VZ88Wd5nufli
mVVkUONgj7xcvTMDXWix4qPpjRB5wdkK2Yi/hN7i5J0w8Xf5QSDuTLlek82NyfPNzV+cuF0CEZE8
LD1w4q+H4N58bCvhTQha9SSlarB8ocgeg/lyTwrjn5V53wN7ORijnUWlV2czqGIQx8Xv96bykZUs
gd3HJ+cQMrJzPdQ1Fr18xCRk9ub4aD/zOYBcR/+nho1wxfvEqeDkK7Lf1wdrbybsfw9WBZ6A8ooF
i7cZU6vxb+tRHpSB9+ZBi2tn9KE3wFz4Ly5RDW9ay2rvRy9LoG9wMNOXxfCwVLXg9oIAykMduqhe
pQJ3Y3ieP1a3PoRuT0W0pOIxP6sTHqzDaflZPtTvSR6bgV6g7WgHYnq54qbmw4uhU46EUpyjDrbf
nRnRa7IQD4JUzbi1vsLoAWIeS//l+lzv3Zp1kUUCLaPV7NA0+6H6m7+h7YdQIibREltB1Jz8g0vQ
ZQ4Chkg7xieDsBnuJJvBrn+Cad+5T1Tc9+FGeaHxkJgqhLpaBGkM3KS3lM50d1Rr2QkevUYrwAuc
gEPOEyyNEymcV9XbS7w4NIhy0n9uIacSMYicxNcHdWcr0Gu2q/QHtxmtPKFQX+LfLMNZsJMtLJfT
KyNl5b6rfAtVJi1S5x7iU5XVlknnZslkrdDBK4/QJhdBd2hbC9Whm5gBffI8mdkPBjtNGoQyt+It
0wrhs9C3+hu3E+8p7aAzLWiXEpokjo3OBJ/PXOXdqVLWj6HiRxS7yxuPrxfDKiYwvTN4ar1Hpgcx
rne4VI4pROK++OPRE/5ymPp6FYxAOWapwalMaiabH7bpDvfm7E1Hpr+XvyH4+5J/c4h5bV0Y84xB
KuyHxQhiQsZ/ekv8WI3i4AzeW7jaegLr0JscOvPEcNoxXKdqjpgcfkwmP8qD/c2qXXhu/b1hvPkI
aeB5VMAKIiF35VP7UD20D9nzJhbc/RzO+VPwGDzWDwX+4X//kef//ffqobuzb5ybLrTv+JN3M34x
nvs7+kgf27vg2XtmT8Gzce8/+o/5A3108Rf6GDznDwL/631BrS3R1e/BbvBMkRCApAuXPXRlCXGn
OXpX8zrercb9ap5zTK4iM/3QIFcLLTwZ0oyyg8m9vDqh2PjvYz3zXdTQy14kmV0AB+DTKlKFl1z/
+XuNe/9uXPiFNY3VRmEVNgDebHjtWfCuUg92B+3kGF0bJnsL1gzv7bikrYQ4HT/K6OxElQ7AmMZ+
zIMtqjgkFcMpy0NWIwPsyNdeHPkQ7pw/5jZqbxZ9M3q2hFwmT9pW3XXTPCSqA7oegDsIBRDra7u0
jxksEePrk7H3Sdo7sGGD6QPiiK3btSFw5zEfy9Ynwn1e+NIwkKJR1zhYt5cn3teL8gINNoHjglFo
8vl5yovsOykL831h4etFefjcLQI8XKwroMRCdxpfKO9R186KD9fHaic34+uFeYhxj9Vaw79x5mn5
CZTIIbS81B7D/kbc2mN6vZvLO6uva8p4y2rZmRy9pICeXux2zIRLzezdUChYHnRx+Y2OKpF2YsM4
pu6GrZS70Vbd1Dq78qwi42G7TZUgxIVrGVq/rn/PxWlHX9pu6JsFtLhqgJkpceQ5h9xaPFqjcbCA
d1rXVSIYnSw2WE6Wbop1AwRHQ1lPRz7nF6fCcnWVCNI5q2dnKKdXtXhAmurWy9ZHp6wO7uoXYx3N
6zuh18OOk6L8yg03tJsN1lOFOTUBjCKR0fThO9HGri4X4Qat3Y02ytRD/sMtcKKuTVxY60FgXy4Q
4EO28XuzaU2rw5lbD1m6vMzpGjtJf/Lj9XHzfJtPRXp0N9/G5T8XAnSzrYE33Rg5r+yyRTemebZq
lXAB2dYKUph+JFvz4GMu7ojoRNsRIfuiXOgBZ6k90Qc2tN9q1Q3hIv3vReEcVJX2Fq12efLVyKu+
ajMIBUMSzLdOfDgCCe5Iabi6c2hg5xWUIAHuL29g2F7cFokR9aA0pwQkTvvsxQ4Py+b+SBZpbw1r
0e0hDWrlxYjohqTQRFRoV1m40oQMXmiBmt21/CDS91aZLiABgUQpA4Lpn5/oyY62VZbF88uUmnGb
Hq+yncnRRSSQFu2MwMMCAObtqzF0H03BD/AWu5+gRbxRtF3GOdq2Pv5voFhnI1ofp3RN6DlPjgJl
t59tcb+JlLr2nGqFuiaGausHUMg0i5cncoLF8P+jn539UdeKCJjVWsG8rWNFQVKU0CiWMW2OUkA7
8a6rRMxMFKTxQeyYautlGbPIgKWWYxhxjfqrKquDWdmbcC3iGytf7KVHxOA+/aMyglc/KA7W7N4X
aIHuEmEvVltnaeB/r6fbevjcjzCNz8NuDJLrx+vltIzl6tIQAh61uSnRh+TAosJo8G4L+Yqn9Q2c
cRHw1/vZ+xQ90H1r8qwc3XjWfQM33BbeOdbXYjViJY6eBjt96DAaVhc2NH8BBAfQPJIWiizL775U
aR+ICKfv9Q/ZWbQ6hMZ21l76NToZ1Q8JD2nnn8k8kpC4mAmxXB1AsyKxVzuNBOfJ9BLH6UQUZBye
beTJMMekqKcfgQ8iHGuPvGP3RkwLdHg3M6PwRJayNu3w2oTs+11X3VituinLg+fs5Twpvko73rlJ
CxBnsceX1sjOUy2t0PLVD04coLrgZtn60IihBsSvF3PKoLKC9+LAfe8O/KY1wv+HRi4HUFCZeQZd
0aCNgTGXiWtU/o8MUOp/rk/sThzreW9c3yAxD3n01OTixUfltCubg8V/+eqPIdj6fLOhQjmak27C
2SPEcq+ar47s41rV34osCN2CQ2we820p3K+8gzzXztfoMCBmkWmlFEcFn+cPNmcPMJf7eH2g9iJA
25WspWWsCrBK6wEC3xOw98G3sXzvhqTbnsp1bqdxRvNUVfBHqBOzX0LR3UETubOfgvq0Dp9J/mIz
kGuOeNe7E6RtT2rIZtRnsT3VAYWW9AxJt9FI/YVGhjRDb4b0tMfJ4zT0v3Hxerk+kHt7r44OUpbT
u1aGSdL3XvdWnPFIPB30sx1FF26+OuJHOnzyZxPLb/34Hy5luSD1frTLXy7fWa6O9YGGuqz+h7Pr
WJJbV5ZfxAgSAN2WtrvHG43RhiGNJHrv+fUved5djHAGjRO97QXRAKoKBVRWJh5V0UwJ+ifqZUhR
n1KIKidXyckmEgMUrhsXtqAjMxM1wyhVeTdjDb2VWO8UTXduYVT9YQMLo9vbm+mw3gA11Bop4Wyn
BA3QZJPxhYqSJB4FBJ701chy2On8sJ+b/2tQ7d8Nh7r/aVEFrswDgXDe2Gmy9zcpNr0zMnApa7Io
Ibit8LQX6L+zAXxF/LcSAMkXB6IBLfjOo+rtvOWJ/joXKqq+SnuoMCCBMcO++6ZMj+e/K7g28Gid
uEIRbFrzKGiiB5VYbrcSf81VRwXde41X9l6JvfMjCW2NiwyRYvdzrmSYwsEIl6N2MLz8eieBKb3/
IDAlOPl53M7YNXoCVpv9CmyEyLj7/Z6FxnTfDnoQWSnusvjQaIZp6el/iAyC/eFROyxvk25ZujiE
xoE3MHBN17YkTxJ9ek85Ph1582iPeq22cYgml6DV4ruiu+iBXNN5Hgu9B1PfVPdxaOVr0KzqES+C
zhZZErix6DDgkTrjkNqTZaFLf9Fexi2k0Faok9QD6vxQondhSxePpYVPms45b2Sitdp//7RWOsW5
r8yY0DC3bj++N2ol+bLIfHlGiyRdjLgd8enZrY7/Q1R46v0aAKHwJKu1iGIhD9pp4go99BZGUQ5Q
e+1/sP8HbrjREC7+sNd23fMrJUomeUKLsbcTZlOMVF23PS4suDGScHn7h67nrrlKod+neRsI4P3Y
taHbG+qShEq4klwgmIe1QScjRl5PILqHTBq9MZzIgR6NV7iXriSP5ynIosx5PsVh7y+e5qV+h6o1
iLTAeAS0rG76smqEaD7/QvTE6AlbYozUeVpguOAGxOZh3TS/C43MpZVsywTZx78gPQvERKYEA2XH
6Zj602sbH/Bs6RjePhhUnEGQ3KYSEXjBycCDexhkt5qmmONwAp+Go9e/o/ItqRQXGhhOGa1+MZqv
ElPcD7EvsirC3WsYpLM1A4IUYevPPvGLoI4hnTd6u/TsbAUX3tF4uM/caGCitNH5r+bDQ0dI4owR
uwZp5O983Q7mYMrIVgTJAE+cAPo/UGQvLd6T4zFYs9xVt9YddN1njeRMENwc/mm++RTn0rSd0Nw/
oR/f3rJjSaD4YllQcmyM1Zdsyu6NX20K76WQk8mTeh9iNFanzNLHfDEOZab7s5q8TGUNiYop9lQQ
sOeyyo7A5nhITlRAE67VTSWwe1sHhQx7Ks34pjGJk/UDRH+6+TCuUt6avcjyxQx5iA7eNxbcfMGd
QRu9cUCw3Pmdnec+YJNIUNByizR3LJysbTLHYmx29CZ+aKO5lxyPgk3kcTw21PPqCAQkgY72TMCq
Tr0S3ZtFKknuBWchD94Z4q4BgRBVghiCUFE4b7oROzEEaWQv9KIBOLfNlo2saIECbwOaA7STna4D
pPCgS9N7521Q4Ec8KEdvEjMqLQyQQfKnHTMnTa9TjQV9L7nPiWawB9pPbgS8MFQIYxt0I1W/gcUN
krhzLrmTiv78Huw+fRukcfnUKog2bVke47FYITqkvlU1fd9m0EddtkJc/RCMn+VgjKCasLTBcPRk
huYoHmmdckvyoI9zRTKOaKG4YJBNmkbVnTGjbrWHojUeonR6Pz8FgRfwKApts2e9ajCFrDXjAKpm
RoC2ECWMjaKQOJpgK3gYBUTN2LoXpQNdGW6Ixj6aUTmBZ+HNtKUxX7BCPLkF6BlIYu69rbOlTl6u
GT+zqPp1folE397n9cmU0GYE+TkL9UnLZMZTldrLg9pHFzZw82iKLOq3atTw9S4uuhckTc3jkA31
ZS7G4yhonDRsGtA1W7YG8xW8WYbdNKUSDKdoZzkHZtkIuULcKgOivg964oCM3W3HNAQ6UGL5IvPk
3DjJRsjE7bRseawFSv7NLn8ZuuGf39j9CvfFCcQD9vD0Ar2yBX/f3MjsaErkJNH8UVhd7jZsPdC+
OJwfSDQLzn9ThbAyjmGdtqWeQNXmrdHmK6oimcfXl27GQ/WIjSs3OD7AW5GoPl3Xo0a6A951jtVi
uWibflbU2VuMJDg/m6/TBMaD9hCKlKKJ9j2ZU82BsuB7kcXuEkMFHJVPr7WL92FgklTra+djPFrG
Tls7pT32qOu1D7tV3pSGuOfnIfo059dZrXZWrYGfYTGH2J3VtXHQoy35+Ne2xXiQzFRb06ClJqgl
Wqt5XFOt8RO0+niltik3ZUEX19ZSGWPx1/bFeKyMtpAMOBaCR/J88Yx2PChZ4uiLjFFJICiAe+nf
ETDT4x7UPsBNqKcWcgtvAJmCapB6EMPYhVu8/to2r370E4jQZW+9os3hHL9NFVB4pRgS1gYqxmFI
g1JLIskl+OvAxWzu4B7jzUgJRVi0cpTXNnv9RVu8jKfbITJl9B+iGXBOn6FReQJNLCxXGa9B/3hs
qvKiuMt4fgvVmqKuYPj0FiWncY3cJL+JC/2oY6ku8g2e5KJa1aJoEoywaMZrktj3GcR+z39a8MgC
GYW/rcmgDQF1AE68pm+Pw6w8WGb9yCLzh70oj/EwHeoeHD+VfUqM+qbPBz9V9bustS9KR5jFuf1k
Z0U3aj32hRmQWcVaIjPZ5hyKmRakxEyjeDo/UYGR8aQY8D+1gcoprnCsJV5HzLtpMNBjWho+BMzu
zw8icH1esSlpVyheqlhMphQhdDtDKFY/K7UenP+8aA6c56eboYJKAOF3Bo1EukEQfPrWLhRCnhfl
n4zXdAffY2yoBANotHoumvkqZ+YPqJFLNltQyGE8xE8daWrUu7FFGX1XSXEY8u2h35RvdtUH2ri+
jWPmNqBndXDPjLy5iyU+KjgAeLyfQroGMunwoMZCO81i/wTz4M1W6h7Kp+h3SS/L8KCI/Lc3FayC
ELQOK4PqbeXMU986Bc2889svsC4e+dcrkLbt7QG0u8DROGxUwnpMPE2pt8viDI/9M6au2uYBRMU5
sGCOYs33eiUjRBXkKTzaLxlWbR2giB1oygxt8NV8GPv62zTZx9ow3bocb8ZIUSSOIhpsX8FPlwQr
Git9WFaw69HUp1F5nFDaA9HodtPm1fNqt8wl9WX04IxHADb5TiViDSCpm/XDZJb67yYZD1RbEul7
+35K/Ts3Zjz+T9MrZhoqFg8kjdAipZZyaqEQ5vYkgZA1aYsH1TQeNC33hs580SuZQQgCjsmd+2pL
6gkNFXYQj4+j0jlRbXvI0l1lUCUmJ8iWeWQghc5Cv8v6Bk2VBJU1vWZa6edpF4BRzldoGaboR7E6
9ed5FxK8TzOTywPyDXR/TINlJChWnKogOlar9z89iTqYD6bsOiNwVh4YqJQgfiEpBurjBx3I5Xa5
qkFdeH4aoo/vdv/JvlO9m0qQvtjgxGGuAtbwTLmu6s0//3XBrvPiUVW1bZOlY9cjDYQaAC4rVqCT
5qRc1KGpMWMf+NPfb6FGiqeNCR6TTvdQND9RGv04/98FgZ5H/+VRVGiqik+P5eqoXeetNDnOxSMe
cN10fTw/iMBoeQxglcRAVG2jHZjJN3O1IVl/7O0XPX1dCWSnh4dokOQTgqyVl4xS7Lzb1gazgWzH
vZppd1SvP87PQbRQ5O89SGuIdVs5Pj3UmAdEefKs95XiZQQCxqSXHbs8DHAhq17UdF+o9q000bIY
ZVdTXThk/JF3r+cnIlojzqPHLCOdrSJJJWp3E8XxrVLIrruCY4SH/tU0Nwu02dnBmtcfq60ct0xx
wFB1B930o1XPszOyTLJUgmnwCMC1pJYKuXs7aNtfxZI54yCrAwt2msf/VS10SMyps4NJyZ1oqh1D
K528m4+a0gYMgqIX7QPPp7WmpKqrBotVgCXCaGbgqP5c9mXuNE/sMe1y6LEHtnbfkNqpIsmHBYGO
B9DNNcS9+gIrQ5XIj2gc0mLyCqO5redOUjkURGoeMUdhKbBNbKtZAGyL5BYdFXgBlKy5aGs5Jy6J
HgO0aOOQ6QczGFcNAFtd2Q6UASukzzl1my6V9TIJUPyMx9CpuRkPVo/R7Oo7GFPCsmGuMZCQ4jll
TIqnOoHcB+RFlE07LhvogHU0Ow7d9ag17zHrJ8nxJPIUzuHnqaubDn3ywRqhu8Z6zjpJSBQlBzxy
rmiKaTNy0OgqV831P9xI0OopCkdzIcUuJQcRmASPm4sL8IZnBkapB+jbF8N1rCdHEBRJkOOCoMWD
5da8sbsuBmcygDJ+qlW/a0v3N6jXR9vsgaX5Gjw6svxQNBZ3kJt0WuusQR5iJuVHsZW35VRdbWN5
HxvGKWHdd50lF4YxHhk39MvMEhuZohovXeLpmZK909mw34t4bCqnUo0scjtVNyU1K9HcdvP7lKQY
BlnwMoIsaK3uiyJz6+z31uJimjxaYDFYtLeLghsPlsuqhESlPdvoVXnRdFy2ZYRigiSF57xaNNU0
J1x1g6Y9EgLmiPVPrL+s6X1donN2PYylZKFE9sw934Gjqe0ImB0CqxkOCkUKUdCHsUpk5Cei73P+
PiVmliypipQ9HZDpLtu3rm5jF8VbiccIAgoPkyM67mxtASuegZDShtRZZe8pAhvikXB6Q9dsHeCL
45S/InYiWW/UXzlIRkuj+6gy7Z7p2/N5QxJFL57FCooE2cwWCoPVVSNs6Uq9Hm85frHm0Mszleho
Niw/AmSG5GW1jTswvXQesksYdbVVkjcewW7xsAVVsUv0Q7VmMFXkFoQ42wlldsUtylomiy4YgQfq
pXpGK7ODPUwt3rtBGPVmpWo4ACp7fiEFhyoP1EsHlUFVEuYQ9TSw49GrI93VVfAMJuvdXB/OjyIy
Oi68EDA46XRjdsCG9VVRjZtoMx/Pf1o0Ae6ZcFoqqNhWOm7tvQ4m1ujZ6uxjXNfXwNjfmxtmcn4c
0RS47KNJc3BoKgYWqgGTg9orb8Mc2ZLcTDQJLqpMw9JDDA2TsHJyVY35KZvz94yZL7maT46mXpZ2
Uy640HRqCK4ou8KAFT1H1Vw+rXUpa3wUxGAed2cosQVGjQaRhbXsuWms+brrZsNddE0NkkZJ0U07
gv9QVfpDZyfKZbb1LxDe2A15XWNYgIR+dFHrT8NlLPOMh93FOVrH7GH/dK/6WqEdJlJcFoZ5kJ2p
QC6p1vHpUbdTZ0Sm705F/eO8rQqCBg+rW9S8MyathLtRgEMAskuPDOHvwUojU5KMi4bgPJqV1kzz
BP8/73Kn7m6n9qdqXPj3OZdWzYRSyMjhkjsML0myvW+59mB2l4mEMh6kR7uEJGqOG1Y86j8aVX8j
g0ybQrQqnB/HTIGQTbdfgLLRU7sRnPvW+pTapqwNSjQA58EDq8p47XozUKK+adzELK3KjdvBeByr
psmD8/YjuCry+Li2wMOSRTozUFuXxOly1UDLFT1KNHK3TYYzFARUHgRXs0VJlApToebgaXH5WuEl
VGKdom9zqXo1Z3kCDUgziGfVU4nyZwMNsuTbgi3g+an6vgOZAkPDB0W3REZyB0oaMSoI55decBLw
yDe0ZEy1TdArYa0mwy1mmp0WGq3QnTkkrL7ZrDT1LxuJ87JtqKwFCDXABKYEBBo580b6ylQAcFfA
HotVDc+PIzIm8vfVgpE0H6YUDSxk7rzMIq2vIVHcaWegcDJMz5eNwnleE3cJKJ3QfbasMXVaHdwN
pgGdlmiYcxdgock7P47gkPun4eHTRUnR502JS7Qqp+VhzU7l+tCn10u/OOMcambspkQWYQXrxsPj
jDUmY63Dzrqp9szUfjZorzkstoO0yt/Pz0ZgbTw+Tomq3ETWCj6Hcka9vQJVvrX6MdEcPFk/LJtx
GdSM8SC5xayBvEuxbFVlLE420vUB+k/p/flpCFyS5xwyRwLC9h6bn1TRFXQInru4+1NDt/H85wXR
hMfJ5XOb6foMC64qtBFPY9CU0H86/23RLu9jfrInYmRpQliCbj8wN8TTcJfWSwA21ROa8i7L+lTO
0RdDa0cFLz1BjhZaJxtI5jBWSfIY0dJz3t0Ys4qaGay0nMrTpJq/jQJSLVP5en55RJ/n3Jr1hVpb
e7AtdOJoceeDRTtuZBxwghsrz2RnZlaCUglaxsoIvONWjs6XaH7p5+wq77SbaG1fu9WShMGvjYjy
SLlZtbRl0HB/QNtV2ObaBzFlFZqvF4nyqLi2UWKtU6BOla7RG4sqUE4CfQnp8P7lkl2gPBJu0K0l
Xzv892VSr2i9Mch7rlfLLPv+12GI8sRRlsKMnliYQDcwvEGqw3bdzrbhICOG+lWRE0dNoYB9fjKi
jdhX8ZPH9UBcjqaGTQexkztW7KR2MmcQzYN35g76glGuoe86il0yXpOKOjb5MWff04z45//+P/nR
v8vjlEfEVbFpDx1Z0TTrriuqx27igsFrG5zS3XuPqjhQR/CBEif1UOiS9TqJVo3z86lu+kbJEETS
nlouy/TQMKCfeH5Ooo9zXl6vkzn2lgb76qD16LPeaspgnfRkkgwg8hAubR7VFJi1Eu8Pphn/HHUL
7KXGcpyYJjsiBAPwsLh6KY15nVTUJtB5AXAPe8mioThkiyojxfw68aA8LG7bcqXvCUYgLfupbPa7
VS2h0Rq+kXbHqGwOrYZ8MWGSuP71uUR5pByIz2NLaeHySoZQQvX8rqbGO2AY38AKJTmYRIu2j/3J
E0FXs7Rtsb96bHsC2h278laXYoVFM9hH/fR1IP/BgU7wdbD5hblqX8cbGlE1+5DmoySmiybA+XuL
UDugewzP2ZoeJLYWVtvdKr0KiL7OndtVlXfdgOcBYMRRX7Kt7GkchrfF0C/895xL026yCpDp20FJ
pxujRqiaklukIP55pxb9fc6plbqFjk6Fz0MC9dBG9McatQ92XVyGE0XB+O/9nXPAgjWK5RkrtKmR
Jn2tceE7/98FAYlHts1dQ7uCIl6UafPS6uyFsvrx/KcFy8Lj2uwJuVe7wGbs7l3v76l11c+/Lvv0
fix9sni7XNQaLKGo8No/enSEpuiLAJXEZTGUx7TFamsxu8F+jnR6I6p5n8/zMStkBVeBu/IMdk2t
bZoJNY6gNEev6dQPmAw6p+bFcNtURqYgCKI8es3KdWhfqNjXLKpTZ9ofCCL9qprI721ooNXc26qr
K5aj6zJ2RNF2c04cR3VR2DGm1aI84I2GhjBUA0eTyi4QAkwz5WFriV5HEMJARYrc7LwHzN8ZzejN
Tso2hXJGM5FLcO5sAgZvAoqJ9+/cdHQIyLBYhh4T1Nopj1NjFoMAA6o0YMwjSGem+Lp2wdfwyBzN
jRyVuJ0bB4UMBS6YCQ9WS1WjgSljtFp/H6erAXW28/4n2gqeuM6s4xGQ+L+2wvKKK/0/kr59fW2h
PGStXeuI0NFCcbhoXkcF+j5pdchLgPAT7alpFl/RW08ypX17v8g2efTaVlrdMhqIKdawOqCCfjFy
47pi3YPN1JtWb99YS09JTKHHhqZ7p+83ybO+IB7w2DZcf+vaKBBusv6moYWzjcOprvuA1qPkgBKN
sNvHp3DJyqGy4xTLmCSPynBcyewq4GI1ZTmhyM4412/Gns6TsQdMXfXsYvsGhPTb+W0RXDQM7ujO
rJUa7X4hqzeQxqofEXmy5xLQPM2JKxmRguj/cx6fDvGyWgWCZR71D5BG+WGaiWTpBfwglNeKXOms
LMMKs0o6q/Nanby36vyn20nYC310oKz0AaKI70uUPs1Rczy/aoJYzCPcMiNuNuBD8PC/HeP8Vo81
aDPM7mUf3531kzX1Kgj3+/0O22fja2TDili3o5erb+e/Lzi6eGDbVrfL2NU2rImVxLWT4tawxj8A
7d1mSnOlq+MztTVoIiZUtkeiEXe/+TSjEaUvzc7MGrySKkox1Dfae83QwjHHZUNXjnF3bSv59Zwe
WPRH2+aw0yBDoRnHBNCogUyOqt83XeWpYK6QhCPRDu6/f/pLHYQtUZOLm5BtN1b+goczdIVIrEMU
vXmAXInuiKpLGjNMjsqdGbRh7k4ue5p8aEsGkSurhQuonymPkpuBRCiiGOPgsnDaGUrGELJ0Prkb
fBLU3n9gehF4MK8xicJBBiqnFsRRYEKZ7suHxPtgzoJhdrnMS4X2kHRzoYLEMwWACHJis6u66UFt
nciDtt3Lzu2S+JCMuZfSowmiNi83mW1aOYCe3Qz1py2YjvTKik/bT+V2RIerC8Z5P35iO4ezy2Tk
i3u8/uII/BdQToE+b04w4i6+CBmcq9o1juROg6ht9pDdyNo4BLbNI+U0WqR1ZUxmuMspGTG4KajT
T5IXcgHpD+WBcnUeq7Heb/skrBDs7OSk3BXMZW7qR94HRE5Y7QCxT93NH/8DZ6nAAnlFyRhUgHO5
mkbY6I9T82rqsk3ZT7qvNoWLBHme10PXW0aoVI4V7lxC0XVmOr03e5W/HioZ0FfkrTx1HLXzekQf
sIGFix93NqEyjK77YHFZoLsQqTlski0SnOk8Nm5FQ5KugWsq3JJvNGPobgYBTn7ahu8m6sjnDxGR
jXF5g6bnY11rBaiCm/smfybqfTlKdkT0aS4ElKhX9j0rjXBCWbS37tNhCVpTVj/6WgVWo4y77W/l
rJek2vSwAsz3WGK/FeMB2eApuVIP9J0+We6fwq/c8aBJzgOB6fJAuYZZM4rdOQvXHLJzmVNrMm0Y
0X2HR8rVmVmoUAOC7u9361sKBdkT9bbDFjuV6Uyn+J540+/Ykz3dCnaGh8qNVTfGRY3RlOW2ta5N
rXa6+NdFBsXD07LFMNgKSu2QNo2TlTdlHbtm+nH+46Id4Hzc3sCiVIAeMkyS6d5qIMWgGd5ln96H
/JRIaKnVNkmVR2FjJS+qUd7Xs6xDTuDHPF0cbWPIlAyWHW426haZfaMZy12TLceUKBhOBnsSICAp
TxhXLPMI3BjGaf90x97NPPauhe2xDjL/P7AqCo5bniwOhfQsRVEDo3ToHHWm1AH7kxdDAQh9FeUb
fdDc7BC/KbPDHs9vjaDln/IotWLQ2tbeMCSA4rmTviTPm6c5bWihrv8BnYb+CFI6t3IjSeYumCKP
W4urWK1IMURh1Z22KPX1mDiGAiLUZpZYm+gQ4TFq6kDRxKxA6HsZHfuOuIar/WTvzFM1J3rayc6y
36vsXVTg7jxozW6rfB52l9xs6JihWYvgUaiTPNmL1mr//ZPfoA0bD3UjPq7GZQjiXbA61vejQcJU
l93SRKGeR69tNTSnKIg8w+KtOgJ3d2A+e0lg4PnvWHHWN8up75tTnLtG6cieoESLxsUDNdGWte8w
plqchuxOqW+37bK7Ok+KXSXow6d4Og3BuuEszLVJ4Y7L5Ladry+jxMJE/5872O12Xc3ZoHZI56co
/WXqlTOhdfW8R4o2nTva45XacY/mg3BeiQcM5w0w5F1g6W3jLOrIJKMI4iavBRkXEJYz9MQKC+12
bSqvhQDcqF7TzvSM5P38TESOyAO2a9PsIC+RWmHjre7qa17zlKDthSGbBx1tgC7c5/Mj7YbzRX7K
Q+g2fRnSlWE2w3BIm5txk0RHwV7wqLl4jgYLyowWlBGv6+IqxjvDMF3bieTIFS4Q5+Amq7aozYb4
MAWgDQnsn2PrLAcThWUVJeVpcdSfMpFJ0RJxx3uBLm6gjPr4kCuTE7XPCjTaLlv8fcRPUQreAFRK
gkkkiw1VtsHBI9b5L4seCf75/dOnlxnlVnCOx4cIS3GqnjUPp6GfujWu2H7tpdLGKdHqcB5dEOzD
mFAtLEB7oJSgMFVljaqCh51/CCs+zUHtlqREr6cGNtH4QA/DYQ5Y0IXjZS+3PESOQE1ZY4MRH/oK
3KTxfWkzV+0aR2WXZeY8Mq4tFKunKcP2lt/N6EovX85vrsC3eDSc2S1UH3t814J6fWEUbmWkfru9
RCaRYE8EYZqHwTWVogwgW8fSRLM3jYk7W3fEkOrz7AH5i6DD4+BUTW3yYsQEdGfypmP+HSoQTnlk
1+uhlSQAAtvhsXDr0qgR2GtivPG8FPQ2XW/QOgmSTtOxbMiMx7FD+j/nt0MUi3gGOeB0yirLzD0W
zX+S+/m28GrXOiJterNP9ouc3V+0LfTveFFsiTYsyTaGBtNdKP+xGtaqSe71opDBC79SBsRdRdcx
BCCxTMAhTfw2TEM9dybDK48EL36RrEdRZMLcUb1mNriTJnMKqwGpTGgkGYADrwuTEXPur9lfWRh3
Da8sY6rWqsaLpfUzp5vDSO8ZE71S4tYnVulMtqyb5OuZEB4vp86oO6kDRsoUy9/s9kDy7/14NTey
8oZoAO7BPs+qss9pOYaLqrlWcZUqrZuTzlcjyztvwF+HcMLD5qJ8Uht9xgiVloddF87sMuAJ4QFz
KMNWJLLx5WIN0kL1qhEkprMqCeCi/80dzHOemYpZ4uvgnGzs0VsnGS/O1zkeuJD/drSFdFGUxNUY
5nT1koE40do5TT+6k1m5iawUI7gaEx4il7Ha6PIWw+DSuvOeJF7pIjoxhwSFHwdJeH5/vw4bxOaO
6FKjhrZaahsq6QJhv0yzoDGrt4esh0Lp+SFEW8H5s40OGDQTkjbs5ts6Jm67VcH5L38dyInNe/LS
o3bE8Of7HI9bpLJO9tDmDgpzQbWMv0c9RfZdDJ5q9ZIRBXPhMXJDt1YZXWgb2tj4kn2AmdA7PxcB
1RbhwXHrZE/qEBttSGr9zaytMB/LEOzsr2Vcon+Omg5k8kJTqf1MBXBS9uYpuKoCovq3PSuA5Oca
es7+qXvs5Yjq6Ti8tpqX284GECbw9J79TI+J7cyy+73gPCE8i5xtJitEppoRg4JFf3/An53uZ+oa
zp7FKe+bjHBB5Ec8jVxiKIkFbkr4kT/6KujZI48+aiELysD2ZOejwIt4Gjmz78Awsx8p++1SmUfo
Uw1uEkm58wWGbnGH+2h01Ix7TCJ9WTzzWILU6YjqHiRB1MbBIVwey5BRb3EhDYLKQS5jxhTuExce
yKhA17nExKrUUf3cz566n9Zz74HUI3Zzb75isiZeof1zYWJBO+UQ9xiKhTSANFxY6Kfeg25EWITZ
ZZS7hAfcoeJSGnWDQSb6p1p6Z6s2d1g2n466pJ366+yC8LC7uF1Yg0ZYHA827uL5+KCU6ETRxxuD
QQnZrpNAjfLf52OGwOx4HB5pIQBflwXG0k6AQjo7qY6x2hc9ZhCeXK4aGE2sKR3CsbrSgXCwNMMx
zesueVgsWYYkQIITHpE3gRJkLQkGGbzZ359lM/qNDk4+++A8cOxvergLUdisdSiT3ktFe7Sv56fL
41YoXdEXYx9m0UdqQ4JwgdAFAitUIZ0xWb2xX2RRXbRF+0HyaSiF6SzrGETLZnf2l+vSj/0VLESW
ryoO6m8fu4BQkRzsSJL3iMbjIkWt570yNisO2248TfPs6lN5jbZm/zKL4+IBXaYs7Sg+r0JHa8nv
sm1xoXV5/uOCbPZf1HKGXuZNquFwNX9ofUjp96z+TcnT+a8L8jYeoDe1+tBH0BkN++bXZpahRg5D
+ZREvddrP84PITpseFie3VnWWjaYAYO0bOLqr4k3YJs1V7tpQip5OhDcKQkP0dvKqG30CqPskIis
cXoXxLu/TPe9v6Z+8w2ldxnMUGBNPEovURd1i02G7TbsY4S62/p9oqkklxLOY7eDT75BNWJ0Ohrt
Q0D9Jm84glrOnyKXDW7v6X9QeLpSoEYl8cTd4f596yM8Fs9uKFmTHIMZxDjGdAOVnQxVLDoleXq5
IqdGt856G6JtafH0YPw+/Wy95gVEhe+DW4VS2I3AQ3h6Oaj3lVYBAHCojI71XXU3r3fzU76Auguw
gV1jqXhY0JJ6kF0wRQbA+fvYKkllFFi1wWYV4JHUUXrzgO6T7xKP2VP1r7aFO/VnQ+tNy4y7cOeP
byECbEy9yzZ0sam3SfTbsh8mS3XllKyCyhzhUXskykiR6hhQ7/xdWS1xk8FV/MnNDPQuOpWz+Z2b
Bp6s6i+wOx6wZ1fUHLPObMNi+d3VtxV2SrJ0+x58sXQ8AR3UbSGftOLL0c1WO3qQnnKXOXGJKkCO
R1yZ1pbA5njQnpnW9S76jphmIlSOR7v7mNEgbPYyE9iPpq/mwYUBNDAC1VhigCh7skIz2A5j5iUs
YB/qdRs0rhx49U8d5quhdjP/FHHypppThro5TmMw7d8Clh8ag1eftgkl4fRk+vZDfp/EDntDi0fq
gelDkb06ic4GHpo3NXm5tQz3rOyoBdRDSfBdPS5ufyxO49X2LjEKgcPywDzTXnWtiXbzxvMpwoPT
EN84bh0sw3KMYD2QzG1VB/ym5wcUmfe/AkRjQ34Ps6ozJAQkdUupKIloKlxoyNlSV0uOTwPuepzW
7K6xsGBEkbxpCpJAHoSnqKAogEgUOPf3ovySHYwE8oH1r7x/mplxGOWXKEHmwYPvAH7vzMXOcK8l
7uARqGldMzf3FX9wyIfyoDW49sIM/OKbrNop2BUeh4e+003pNcxtYjWI19KDHjeSpjrRZLjngpQq
oFzo8OnFjg+s/2YpNpjWHi39emwkOazo33MBIV2zLYZYdxcCyeou9C4qZdgx0Zc5/7cZ1LRXhRg7
eb1DltW3ZlmmLwiTPMauzbHmKcWnNWhDUnJg4zU67dNExrssWncusVfNWs2y3IBeozoObqYmihPF
Qx/MTWzfVBDJOqhTzS7cAc6rtTVLIa6qG4Fa/8zHG7r27vlwIfBpxvl0mVStEeHgChaS3+GJ8wA2
zIcxK2ThSLRK3Itgm5pVUpPVCJT/Y+47tuNGtmx/5a6aRzUCLoBefXsAkz7pRIlSTbBEiQp4Ewbu
699Odd3XFFpgvuboDVS1yGQGEP6YffaePCtS7cVoMYp9lSePvU6+dYQ8vN2RlZW0RNZp0XdTYTF3
o+wyqItz7Vy7b1eGaAmsYyUVwiMeEDVsri6RfBUJxedwMEWzed/LL/YwzfWQsDRxN7lCTrNTZD8l
/IoPtPb6i83rObR0nFG6G+Dck2Ni+8kRQuGQxdL9tYKetUdcfv/qFncbkypaYJJ5YU+PlfDNv6aq
b/eicMcr07tyOViXaX/1CK9oEVvpsE7ngln3o5XfFoX/MZVik6qh3bVwJULLoI9vz8dahxZ7W7os
BTHbjGMJYpyxNQOUws35lmmvuIJsXVuuiw3dWaC1yBWGLMv6Pqjccldl1jvHarGnLaVnUOOh7akg
oUnmO1/JOSzq/NHBBhfaf2mM/loJ+coxuwTWFbbjJAVSnJumEl5Qpl1xpMqfNz4yMEcDJezvynKb
S0AdM8AWMZmOs+HQBYJeQDj5fWzTa7G1tWjnEk2neDXJukP7lBWBr3ZuboJs+6+x09CfgNQ838/+
d6/6YfRXVsDKybiE1ElhgqPFNJ2NY6XhmNpn39FhOQM6YWRhm35/eyWvrLMlJRxtmEf70sVTxHg0
7Ope0muCQCubZAmpm7oKGhGF52yEHjc85bEs6ZM0rrFxriws89KjVzteToTIWeLN/UKGdfYM2ZPY
K2sUDH14e2jW3n+xyU2ZyYyOzNkQyw26Jv/EUxlD/u2abbPW/mKLm3MDvjONDrj8vu5fMn1AeV3w
vndfbHEQBWNofMPZWMOTGu5ASxZw90rAfM0jX4LmfOZ3DFV/zoZ9EKf0jm3o00ihfx0lkR1MKPPp
X5whzourUa21oPMSQae4xUbwzWCozuKU7bozBwPatEUcJXnM9uqTE/Zn8xn0d/lH+j4SVHMJprMr
7fFE4JkNVFnd6hP0cqLW+Pz2/Kxs7p8dfbV46zqZbKmwuYc6DwzvSEd3Uw/fTfKxBoLi7WesbJCf
0/fqGb3Outbm2H/A4h94Mn01JnaTpPKl6HGEvf2MlWv3Z7HBq2cAtGdO/XTZI21yNybJnWLuCQTC
26KoI0WaJ4fqK9txrTuL/U4ZeCWhmoshG9MHHygvE7YiH4swafP3WdE/w4WvepNnkg2c+86mTOUc
5Iy2AaiRo7eHam3KF9t9zseqNwjen1hWGkyef9Jjt5kse9vl9ZNI0yvbc+VEXwLtBKcjmVw8RxVe
IJAEJtASfl8XFsY6qrJbM9ewDW27P1APAM3qgzduaW+GyTX9mJXM6RJnNzldQoWZOKj9zoZN4os5
yCZs7Nk4et4IbaMybrzaCyCTeWXAVhbWEoFHksEVeUIwYKOdB2yuT56DEqjRe6L8WhpmZfL/BwaP
tpBH7tErM3VfzCKJCsfaAqW9yQ1Qtwwdv2I0rPXl8vtXK1i6ydBXHfZjVVV/aag7jvNw8FK3Cwxu
vm+XLNF4PKdKdv7l3irnb/3YHiruvbPpxR6XKQH3mcLrt1l9Mzb+kQzXqJTXRmZxmwuwpHoueGw2
dmrpraVICXiGh/B/3t3NAEu/vUNWNt8Sdpe1zpQPBFZilwG23HP3WBfQpnxf44tLPeOJTsYaXVCV
CUm12ThNGXl6X9uLrd31LHOsAWZ6a1c3bY/IWukO71LooEtU3TQbmukegzIz/kFJFNH4kOx0r7lK
v99bdMlEN4NmldGLZU58seum+TGDNyO79DtpUdlv+tu3R+j35hpdAuvoLI1GSTymnVwnGOz+1BXm
B9rozfvaX2xd6PWRtkpxRPAkd7e2kZs7YbbzCTRf9J1duHTt1emAnJc9pzMeQT2ArqDPTns7mlz2
rvVJl0C72XRsx2eXLTZWp37mEFxIr1yea4O/2L35aNHarNB0iwhjJdXL2Khdy8gV2+L3Zgxdgupy
oIGsqkDzYACJmdB3ru9EIGqLedffjoCMSWe48qjfnxB0KcXqE2HNlY9l1LNchE0qP/pGfiWZsDZK
i01cc9saWYJNPEMUJ+ipArMWinJKJ71yPq88YImm050eS/DY4OXL/A4EYZGVDPfgTLqygNaav0zP
q/VpGCIZwVAJl07NqOavWB1rmqRhxq5yy6w94nKIvHqEW2gH8jAYfkHzO5KWn1gz3Ke59b4dtoTJ
ZdodRy/DQirK+TxN/XFA1UxFyu9vnxEri2eJjZunHkyITgYDDKj7jwQSF1kofRB7XZmAtfYvv381
Or22gLwcSncj+zJkeWEDMimz8O2XX9lkS0xcMdmtQ2rYWX73KPNvXW5HHm7h2ugD9CEE//Pbz1mb
YvPXTjRzzllr4jm8E1FTNfe4HeIGAZT3Nb+4hXt3yKfJwyE6DfkznNIbJop4JM7D283/9Gn/Z8qT
LhFvudWRts5hZOdkrF5Y74gQmoogqOoaL5qMpA15z+/zvITcnp5f5racgkaaTiQbMWyrjBqXSUOV
nCQ5yEw78HO2vQ7bshrjrKd+9PZ7riyVJWyu6FsDRZOXYejrD7TMv2g+3b2v6cUx0PepaswSE8gM
VONKYzPl5fP7ml5sf6htDpZRYgONFUIV/Gs1XTPOVsAxdAmMQ6YqtVGj4m7cv7pP1sbZpRH/qL84
NwLUJ2o7GQH5/nYnVjbSkrVuBJfk7NoYH1CjAgxx0+rnphsiL+ug+moAWnJNtmdlJy2Z6xpIxis+
4UFGxYNx/DFp1C+Wn9/uxe8NcrpUXE14gxxrgfFKZ+CHajCWdRxgiAYn87UU/tojFidBheiNOV/e
v7PAP8AaZ2ur8SCFtSsb/vF93VgcBxlqhh2/wzNK75vo7JNt84BMOVxjFr/9hLVZWNzqEJ9tmQOn
YjM4RkDbz9aQbVR95bhZaXwJgEvUpIbhcuIPdh7RdgyKbIvy2ivX4coELIFvtHWoBz1gd6MZv+nq
4QRhsZ3ngStncvMr+e21Zyy2NLH7nA9jgfRbS6BE3G/tURwN3W6lbVx5xErEky4J6aBInHCm8Iwh
BI0NikdjEOAB4A/8++0FxJVt9LG7Tf+6phaygnuhS/BbW41eXrHc3Zh6qI9agNWr16OMfM9rQyPV
TqTqZgrNXgGu6Fj9UXJSxJ3XiTAX4K92iDtvGwhcbA17TGJ3IMWO+J23GTLPCqdZtJAr6q+5RisH
0pKJycodV+gKK9QDJQOdKJZnGWZ12LZlaGbghs6s9906SwyIpGXJ8w7nt6zVDjP/NBvXSuZXLrQl
6KPvUmLJBk3n3b1Vj4F1ja5khXmFLsEdLCN5N6ZoOflofeZfxR7477NxN9365yFKguGDsZO7t8+K
y6L/jfGwZFwq2rTwC8CzNnX3OLJ7BiBGpXU8GxkiZ++rD4K68K8G1jR2WZ4V6A8f7efZrMGjTOmV
w25tFi7n1CsLNJsng+sZbZuT2DvJtEXBU/D22KwcFEvAhw0BTclGNG0k0tvyElwi/tSxSPK6DYE8
eF+dHF2CS8FeYpvQasDwUBtSIMhKqQ5MktegQiubbQkpTdraru0CJ7ZL72cK+Eq9Y/zzaHzORgrq
l2ux3pUyI7qke6xMyZMWvtJGxl0Xegd97l7YU3YEe8idH+af1CfxYJ/cZzOJrqGXVyZ/KWZsdJld
jw1W79CyHwklu6SjV6z2taYXl2hmFXM2eLiJQJD4CH7rQ6r6K3tupeklYBQua82RHsQFRJ3HMs+/
l+radl65nZeIUQg7yTK/7IYJSW2V9rfZxBE+vuqSrbW/uDtp1ZGK91iqOm1vxtrZld30xZfvHZnF
QWFYFsupAWe7GYuPEEA4zt41gZ+1N1+cE4X0qV9ouB8qmUM35Yd6ciMKG+bts2Kt+ctcvzqGOsJr
iSArfNWEnYmQ2wp5fVfO1/Sc1iyKJeyz7FpL99UlS+Nt6WaO/OP8PO78WEcmGC9++FsTzBfXFXHX
1ujCEtZDN1nkkrLtRDMctEOLMyPmvHnXaC1Z5FALSxJ28aoKam0UJUHqP1nJNfTQ2p22ePdxmFNj
BoxkkxFjX3j18zRad2mJwiaHHh2dXLMt1k68JdaNyEKRvEf4rIeWZwhaAzNsJ6SECJj4Lrzd32ih
vkCQggcVTfHZgKI6SyV2OFVDEw+p1YF9VNz1WWtsvM7+wmejj8RsllcOmhVEMl3y0VkT6fqRXAKs
ppfdZ4buI7hnU9Qys9ukbvHsNUYZWWAC26cDH2KNqs3NxFUSTjmtPr492SvX6BJI5/lUFCMH1LBC
9czJ0rbZ7n2/nL4Yfp5s8yrV12r/VjA3dAnxGNvG9rMWV1CFzOONZdM6HmXnRqAd+ppZjEZcNEmQ
TvUcZVIBDDC5c2RB4u1K4c7KVbtE9g11BiWvuYMxUpr6RhSFty8qIW5aOk8b7csX3Vr+mQHZdiVE
trJNl6x5nDk0LaCAAT76sdah6yQOCykz7Gv6ayvn2pIXqsyblFS9724au3k2hP25YuIh1e6nt9fG
z0z5b+xPc7FXkTKvQSd5Ca92+yl0DwWY08Jqm4VD+gAK2CjbXENd/j5PTM2F3z0OSdPYl6yPvQWz
ybbYXvhkqs21m/dnO7/rycJg4H2HWCVDKpKbxmczb85m9ikHeTNYZgDY8AMGfu0CrPRlZtw2fQfZ
YSuyXL8MXfDHzVm+A64+6kRlBYipIs4/R/kwfCz7a4jftTjhEhPTOf0I3mM4XY4kybYSphWmhqEC
BCOGyLHBYIWohD5kbgXkNECdXv0lzeaNMaanyTEfXK9sA98fM/RIowrV6K3Qa37WOXJ9zW++TPtv
BnHJ1NiTcu5Rh+RuunjemDFo7qBZH6vY3pi7Miyer6y6tW2zMAYYdXSdTYCwCpSl2WEdpVCZfiZg
UvY0CHONYNhV18zvldtoCTTtC8FcTfGskQxb3/3GkgzVTipKPfvolGT7dpdW9qll/Wp/QK3cVOMI
mzIzQbIBNBVKNgJIOgRvN792si55HMGtZs3UvvhCB1AQonY7O7GDgQoakJm+8yxbbNCmkJAm8PEI
aBINgcoHFRp19/3tDqzN+GJ3yjHra+fn+7OsDRQzj3Mrr8mhr0zxEkqqZ8Uq3ePNueCBVX02hikY
dBF40tnN7bVU0UoXloDSErS4vtQX29uW1W2jiHWmE7feN/pL9GiupHBNggVU5l89EyeAfnnXyC8B
o4PldGB0RsONhXz+h4RdE7JYG4/lJs4df5AcMbbaNl+sVohgTNIrBFJrltMSzKdkyvykwpTmOOUO
KCMLOYp5PB5d6DKu65Ws2EZLWB+tCNMcYuabRKd2XPiJu9WkgpoIuxRijuqd3As45389H1rPKrzK
xO0k42QLcUu641uDxxfa+HZ7VbRk7TpfwvtSWJgNGMNg2Lu5F3Ko58ZmJRzcLC6yTFbZBUQMqPnV
KG4BwKgMLY1Q3ygpwfHY2NukkdcQrSu22M+0yyuPjGvC8zHDq1S4eN0a1IksPzp1+wUT+5jK8u7C
BvX2El9zzn4Ox6tnpW0BdUNyScF55bNJWB6KBJFUMz8nNTtlHr+hlrGfqXMufWR29BSrLL1B0v2U
aHUio5EGTp1d2xgrls7PNf3qbdq5aHwm8TalHp6zufpwyQtWpflU5MMnn5XbvuF7hDServR+ZSMu
AYROBX6k/HL8aQuEG26RRbxyDpmu04BpKzY5aiskNMEKdZiMapMYwxOMibAm9SEfxfviNUs+v9Fv
eT+iPgQlIxAgtvOtkV+Lz61s0iXC0BV2YToM/bM1AMs6OQBnvyVVFoH36AoMby1+v8QUcq9zhCEb
BOkSd1fnDWhf4My7UEHNveZOpH3Mcw6ANEQURWc8MXOK3K7ZJKX4WmXeIRPdC0cqj9IKm8sFSz4K
1KBC8b7LYYlGTEQNnAgXLqjeWzt2rMyJxvla3cKK6bLkA2zsom0lh4FkQi8DY/BU4v9FNn5+e3mu
Nb+4JohVa9TlwqQcKbILfelvK19vhH9NFnQtj7skAJQl7gnbgtMpxFAEZg5yOUqK50yrY25BhaES
9+Di3Dtmvnd8E/493Xq8DBWRcHK6K47UWi8X9h+rplK1PnrpNd1unPmxApDfVX389iCubPElTJGY
diWlQvMlbd0Tkz+9TPMa59baBltYfrPJrQa6DzARhOpCZ5jcuEHy7L4uTDcyhb6G0F+dqoUVSLUx
+b6Au0wBbw+c0vhUZlBlGFVUZf3JFfXGdcCuS5PPJvE+A9Ub9hJ+qSQx4/7Xt4fy98aisQQ3ImA9
6KxBZ2lh/2C+QFGQ+GR2yINRM/RcdmXLrj3mci2+ugQAY6ltl7W4ksrxaz2mkMes6inQrp3HqQI7
uRp2b3fo90vPWOIci5T6IoPG58ar1AMR+oupQBUOMNwV32Ot/YXpgmRYwYbhgpMwqBvkdUuDwnFD
s7gWjfz94jb8y4NfDRW4cwpb27AUhG8cdA+YI3fbK67m2stfnvmq7RHI86q63MXcn2+4JU+5ZWWw
hPgVj/n3d72xJBHU2ugRXIBT4GsjTi3gyCYd1iWEZRw/0NyDTku7peP7CrdRQP9rd4oi1y5uJhCg
OPxO6vRoedco0NZGanEIDFmpu4pcwhOGPgFaeWZTeyghxv5zlf7bt/Hf+Utz919BBPmf/4GfvzXt
JDKO1fzrj/95277UH5R4eVHnr+1/XL76f/908Zfn7JuAJvsPtfyrX76E9v9+fvRVff3lh7hWmZru
9YuYHl6kLtXPB+BNL3/5//rhP15+tvI4tS///ONbo2uwED68cCjt/PH3R/vv//zj4ln92+vm//7s
5muFr0FWLesznFH/1da/vvDyVap//kEc9qftgL7Up9T2fcO8RCmGl58fuf6frk1dxjzHtW0HnD1/
/KPGQZzia/jI9SB36fgGaK4o9t8f/wCB28/PTPNPz4enCGA/ZB+My/f+9XK/zNJ/z9o/ag0Ji6xW
8p9/OD8z0f8dEnJt06F4uOt7ODJ95i3dX2/ohTlAlTHutRg5KBIZsnPQEk5cfa55Zg6PxCwm48DK
gViBkTYI7YqG2tOzMyn7mfM2YX8pqnLUFfpgOA4t153yQPm1csfQmBrrL2W61XMyyFFtjLYtdIoo
hO/wwCAGRYDIz0dy05We8sN5bIc5cASc2xPI4MD+Ejrc9sS9xg/f2xRiOLsEUjmNFXdpZjMRAhHV
V8gkg23pr5RVib9r7QmeQWAbMutj1zIsfvRmYkNTmhCcQX6FgEUkPeXUoYEyjXbXl7Lvdogd+VYO
psZEoJjOguH0MWEFhZaQclMGtIlvcsf4bpeKOBFXlUNCpcekNsFX7w70rJQm2bk2hqrY99KsulDk
pHEmHfSoXfLtyOqpN+mzp3Ak3rFJ+R4IKSHqTPOA627M5Les6ZUDQQ3oYfvmXWpzgiqoYFAGzQCW
ckCL38iyhESY5c55rCwh/TtkGqhAAFSb/lHMadMHjZPlbUhzTHZAUUplhoXC+gutbNY0dDPVa5xg
BQR74qZNSiI/WcXUg5lQJ1wGjaVd8OEkeQHq93KWzR78tUhBo85n5orEsiPjvDOGznRA+oxYv52g
bRTOiI01uec0Szp5GmAydbdFWjjzHDTF5D/7aZfsaE/TeSsmPVR3iAOAd48zz2pDNlDoS0I/yEPI
VtZpnj9iqLUfFhaKP0NvGBI/MFAz0sZeMQAyoC16+e6U3Bbaw2eDVeS0CMDGiQ9FL5rAnsyGx0Wv
Gmj3+ADFbHlaj4+yK9ppm4zDpeCa99oLNdQZeB5MneV3T8ieVdmepIQboP9Gm/uxmS2IkXb2XG0H
0puy8QLIYk6A+FmJaQ9OaKWZ7MqDNbptnuJ6mPPCCoraKLIvvLWzIqp0Z6VbcLDm02PfdGYbJEPa
pruq1UVxnJskfWoy8EVt5dQyaBs1k93Fbu2KL12FErug7Wn/lzPk/hwA1ExpIN3MPvfOBLyHIxPy
BcWFZhb7Pmi6INBQuw8oaAQVT1XXzDtCVXG0gt62zD6axkztO78ox2059FP5pRb9nG5x+4FcsWK+
dENBZNNGQLxOzymEmPIwK+tZBvjj8UJGr5O/5oRMgPKyxPsIclAuvqZzJsjJr4j+CkBkr7btxJIe
c+eNEBsbh/Qlb7PiIWm7topY4ioj6AXg5bGXILO2zRFV/Tobss7LoHMdzLfj6slE/VdFf1gEwPZw
QnX6GFYV5igckhkajpD2doD2cicPZ0mSlWKj5YTpRdGmvWWO0mZI+mnuT3ni11+ljcq+wC9HnyEx
OLosAmZLDwHiQFPgzQa7NYQFNUGIUgoQhLpM6mBoC2M49VXJvSCtRsQDk8r3QOmYDnO5sfu0/O5w
kH0gGOO6WTC7oodgrTEqfzcRmX6okLYkwWxQ+dVrW7/44KYmVOfLydMcalKOyqIeEvQQhZnBcvUj
r3Dpgkx77ooYWU+PhLU/FgykQLX0oorDjP/YdSqfArdOIe1CDJJNoU9kbQWY5y4J/YE7DHTWqa4C
OJLCOvSV3c0xGCAdE/JSRs3jVCY4OIBLNZGtKwYGCmbH8Uk0mwkBoXpfjW7M8ikxdsQBCCQkluED
PVanSbshTjqlu0ZAvTBIGpt8kLXpPvlDglyMl8jRg1s9uUCLFKoNk6wvodRCHZeD/wGadvshmWoe
TECakv0429Le+gBsKiRvp1xsRO7CKkkciHzFDopZoWJNSAFMfd70Y2haQy0invT1szY5dmBfVBJ8
ztlUzIBVMS85CNr2TTSMIHoJMlk2FQJiVZWdZmJ46ZEPIMu7ccGmDGQuo+X3bkJw+dzZgKcfMOhD
Fsisc8fDUHmuPqipSJHPrAgW3pGPPSfIAJqIFwwz0qCgQRyF2NtGjepHSGJ2LC4BDc1QxqYRPkCe
NCFBo/nwg/u8hEalqfoypmDtTeJ5ZnUPdpWUZjE8PgxlkVus3yZMSYWDpfZF0KWyHyPQN42oeJnN
R+7KJuqFaG6rhvYPDtZ7HvsIZ54y6Y5G3NLKAoc2iPkR2qzH3vjWmBywSE9wluE3k8xfRofDNc7s
ln9vekPnwci8akAQfeYhFKqzAleIqUhgCtycoNFASndC8Ck9Z1U1WUFOkdt9JDVtVYg9UtbItHej
idT8gBLamQnQPOgWlOe4HhpTnFVrgCsQRaoYWFUllTyNykv0S4k3Kj62tWlAtNQfqAyFNYJLkrS6
8k42s6rqq8TwTgEbcSohj6yd8bHIBoRjJgxdBs/f79pIpBCxCMreHO5NaqQTUtKQ2o5426JcwiSA
S8XcdloV56yym9tJmYY6DLSiL8KtoPXVTC734zGt5YWfD6VjOvYARpvPJuTB0+GDXRStV97MdsaM
uyxnhg7tZkw0olSWUvd1l+H+aYdsquPWZdDeRejDF0eCJLUX4pSyqz3isVYRs7RlLAKpbV1/yDqf
zHVQ9MISUZ0a1tdcZGUaGgOY4kPoETfG/dgw3QamKawkKFuHqQCQhnE84yLNxkNm9SDMIbkw8iPv
wXGh7JkB2lY54wcFqg376JVNrQJh1gjYiYYQGtui6+tANvVUykDj2O5CsINZyAZNDFsUYJSuBKsF
LJgYiSLD+wiiX1+dla5bc8OaVpUPXc/ZU1o0dfJhdORYgHTenNOwpB3PPtc8Rdhn5kUOyrdac6h9
qAagR8pzkm5zVY98DvRQtqWMMzEV7JT7VcXD1E5G4FFd5QWKmwO6Ozm6MgJlDN7wAJIP2AsS5pz5
zWu7XG6y3pWI2qFqrvYgrGv247llmOgPXm+yCiDXRqVBAaSQD5OQyRr7qOlxzJUwBuUtJ17rhWzs
9fzJzrTn/SiQeuurQDWV9DbdbNXisxjs8Qcdkj4Nqe/iyJMzZJZvmnbO0wc52MYQybI1/Lh3ypSF
Nv5jh02nhIgHmdD8OMwS4MUyl9lnrO45MBKrL4O8oyULU2qn/aYGO0r5zVZG1caJBfaBqJg6W8Ve
A2UNM0Bpo6afQY3c001dQknlzpuaS+d1DdrdsEQYp7xp7XF04qRlgwL72lTQnfQSFKGI1sJ814kY
0lBoCoiUg4h592DBTPW+O3lSyxAk5pxE9pDU4O2zB5Uj9WJb/iefjua0o17jJLEcsqKE9i0ZwB43
q1Grz0x42ogwuZm1M2nq6Rg5dC/bjLgdqzIyCs66T4MYDA99AP0xdWBhQuHnEypCK9yr7VDOJ16W
hv5gyA5fbHVWHFPM7LxT1AHPc54Yku8LV7k0BilegVKkyTIVdKwQq0UE07SeBvCRg/BtJAo7BMeX
uS0NaBSHJeO8CcGcY1V/Jx7/V07tqqv6i3v7puv7/6FTe8EKrzu1YZqVL69d2suf/+3Suu6fluvA
VbTof7mtCDT87dJSw/8Tbq5nXfxIBnw1vN1/ubQUnjA+ASWpAwcQpzIiLf9yaR33T4c5WNam5eDL
HhDB/wuXFh4SoiWvXFr4stjncJp922Ou4SxLoty28AQzpmEv3QjifhvOjE0RTFthI3cvDn5mHKcp
PUNPOyZGGnJKb3UVlz1KTbflyZfdpoZ+aUlwhjICNCm8puSJZ2JrAaDRnnI9bvPHkm913HwS4Phm
njrW5Xjk7nS08c8n6uhP9bGh5AAcXoXzlW/HOt1R4WzHChQ/RgzA4T7PzJOenSMJ6rJCos6NAQ7L
ZiuwLR7XbRkj2BwLlsSi7FDHJO8vMboqnugQt9KNpxr2YXnUsxGMKJ/qs3FjE3OT1QkKtfJt7VYX
YU5wBIMZPlVbwSDSDSZ8RY4D9yK4j1sAHX26rbb9U0dyaNvWZRNNNQk4TQ7ONBzGLj28vGjKjiTO
zpKJe0jv3mUeiyiBRGkizybApGXqHRwiTyCtOvMsQDRUjFAmyYJkl6fehqIUBBQuO83mXWcV+6Ke
9wXGlsEqsOWBHpIPs+x2Yp52eWnvcuLuTkU63JYolkvKZjNtgsInGzrn20lEVW3ElVdsDfzrab6V
Ots2nG+/WIVxkwS6Hh68HDVY1I45BJRzUt06nnsmVJ1skRwa76yhslzG/oTZU26c6mLj2Xqja3tD
Tb7lEnE92m9LFGYLlPpA1loPEPwq8h0r6p3APw9BCK8G0EkBz6Jkf9PU1U3nWGd7qo5GE82DeeoB
9CnM9mjlzz3SkindGDVyTc/5dp7NmxGk+XUOe4XBTij3M5Rt2WmU1zC55s/8wa87wbJ8BIkcZoJU
DZvy17hiW5cinwf4HaY1n7yPsORc2PPRp25m8TjLDWn8DXz3GC+iPn+qekyBl+435WfHgEpHfaM9
dZs3sIvLHzLF/QndcBEkfwG1cj8T8digahTTDB8b1ZAVEXvSzPuqimD87/0yO4imOfjQ4LBaGXWe
PBAhDgieH4hXoUpuBO1pkN5pLc/Cys9COthazYlALLEvjlk5HArvyOiwd1AjSAW5sxm78XIEGSAu
LPtzdlETQXymEMadO3v3fXeYOvdjmnifahRb34JHD4tojKw0j8tiuuPFcDc+qRLa6ym4v2EQgyon
aHJjDxjhfqT9XpFqL5p0bzk2eMX6XWqUO+ehNdItCanXRoM+Q6fXeShgNnuROIJKbT/l7i5NjqBV
OOAy3HVAy+vWDqzEDgxr3jpGv0tAaY7aVCCN40xhXbYpQIuBaXQ3yfBhro90TiB4sENR92asX5pT
xci5b4YbAPhuSEFuyL17awHpWFXmpmpuS5lFk0c28xAhhXJfGuVDKtSptR6pWT5YvX+vqv9D2Hfs
Vq5rUX6RAIoSJXGqHE/ycZwIFSUqUTl9fS8/9OChGug38L2Tgqt8LJF7rzjftYbdyrq68vj0FDOZ
nsNTLLAcrXY1ziEn15lYblfpQS0QsbxhCJpXX90Lf55PD2O+Xod9/9OaVZfqecQ0PS7OLRmHPp01
nopOBfJT+BDhsf7HtBTJfBSPxpAPnAoPVZMP9ITeW2W+H9sWqshurlVng59Nndfg990Eij6Y99/A
vsy5CNpd9bmc/VXUPuO6R+rTtSZ7Qw3NiTTK/7rK/i8E+t+QJxyN/+8FgZZ6g5g67iNGjX+NmyZV
YM4ZCImQ+RvvFt7jfLBr8okYMK9XfGX4OMgnvHEBD8PCmjImv4i2uTi+XcWIRvUE6ZmilTpiq+7v
PKuwZ4V82DNJxJXe1dPwDLXG4fE9Qx6+2VCEm3K/K91aqt5s1MHpm0+UG19/M7fB+XBY6Df4+ZY3
loe2Ta/4ju1qPxkxbIPNPgJTfKXpgsY6gxWiaNxofPZ7iQ7CVbC33txdHe94QdiHNY0On45Uj2XV
+ajasXBLKde9KD87UX6yD5avr2CsMkv+xUT43AakOM+Wz6hy18bzNsnqmmtTxn2gj37DY3WHYFLS
wNKnkB1ldAwkGmkdC1WPB6efJr+7riPOY1IEKA3ae4fZ4/Yid+qe1hnWlmPpaGZf2Ms8sEcV5A+T
Vq6bm7Y6jFGx/7aq9bpuk7OWDAGO40W7LQkFAOiOynHp0aA8lW22HEPKXDFfVuRB7J1DHxoKr9SV
hOTCkfkoxHMITWHd97K+5b0esFzYTEzp6O7X4uzTMmV9ia4cIGtf6m2B6bFs9bgG+PzbWvQIaUDJ
OI0JVRt7U1rPmIa4ntQInieFydjoYo7MI+QNphKtgJXyaypGb9Fzd+o12yyBs1ohCUZfkj1aN4n3
ithWFeNmjLD3nIjzI2zx6l1iyhgyYzGyIZcXHZVwQ5PRGBGZAcFXv3530PIA+2lQ9izQKhLsJfcE
3lSlDwCJAODh/jlTGDlH3PY1bBeG1zWbZyLpRoaVCHi7ecZ30H3Zhr1ihqd1RFiM49YwY4R0afyu
aWqEGoRrZxjXam5vS4Nguuq4Qbp5O5vhlt/o6uU3HICxRN8rkOp0AahrXobtudTzs5X4xdnR9LAO
4B/yY4xEwV8MJX/sG7OLSQ/loN5GS177Q82wX6brXke75lUfAgNNRyyAMB1SAQ7/KZJRLN6Oyixt
YC7S7DxRY/uvP+mGGwp/qqp3f3LU0fB6WYGqbH2FLsgSPUHA6n5Fa/dgF23Cs3pFCt1o8kBA/Nng
kRGtNy5FWMQz7y/WXF/yhmfQQWUaTMHhmWNHn/JwxmhjmU0MdY+Nv5LO0v4+1bve22u4qtwim2vF
H7XNh3KsXUVU1kWoIpQMcXfrEczdEK4OBzioJ+Uwx2T6nPMx2cjssTFVyiUUntl2UcOOSK84vtoY
paryrvckGpoqPrqfwiLgKcxYTTgBFWCEU4kQy2KIVmvCu3ZEkIhG53C6J0TCE66rwmNNxoouslae
5gdNa4RUG7f6tTqbVwCXT/us743qiIxORwYgM9sWmponTbBQEYqx7ojWGeebxZ0iL+MZTgHgdqmY
q2xWeKZ8Wc/m3V/to548i//tMB70SfNTjK3fdJbXA1zquUdr3GeK3XD36JWAJfI+Cu26qR/TfMRm
m5njcGtHgNSKHuZC3lm13Af9BZM5YoVJxJZb2WIA8/PK7dbNMc7FnYSRWrfzHXhdAoVvKI64pUuy
dDJBeNr+jqPXU5ssV2RczSVKy/Soo1Nk6sFRuRrHq6kBfNcGey6ZvbeKX+FmORe/qlRXMf0xGTGt
7peztdHJh/GsduRpT2vh7wf12goTGsSfjX+QKkA0T7BgwMSHE9Qs98lo+XSsbGag7sDAZVwv/rD1
fnOgmMg78d+8Ad6ruADwPbxe3nj74k0TjcRXV+nPbIfpXQk0OIxaj32/AysyqIXm622FDw+HdeXL
7QCGaQN1CjaJj9RqQuQlh4ZBwmEyQqooYeWegt4QaHVTgfctlRKQcrvh4g8x4trobLvyVb8A58m4
A0zqNgvrchI9pMu92WgiHBEcM0hguae1Y9cWv5QDtYcMXb9W/ZhN/dJqSftl1bcGVS+buSRKThNt
4wlo0FQuIt1mka4zT2bVkXkXiAXCt8RA1SQoB4fqLsgI/NA21vyYT3rE9D7SoWYWa9hwgdbWM6BD
EeDxo7e6XbzSrL0A79ZYqvbGSxufqU0j7VIMZox0wQit37ocXDw1bjtwV6tirZNObsJWrvhwhwWw
1v7qibzsAGiVV7tZmHezxYB9BksDBUHTa3CrCF+3kRrfUG9aK79s/2gIfITAwl9kHgzTEvIv+7gZ
bYrP3cw/fuXC3QVPzHxKeeMdjQjm/QhM4Ln1idZ7+IwKfgVZB5o0bTAG/20B0Jq9I5X1qpfj7fg4
Y33vnrvTgKVpwJVlXH2ijjhDwfzGbaFNfoG5QGksHwLzQPZdoBzzdzBCMBQkMH6pyL2fu2DZk305
s3U9M7RJZj1vnXyJtMfMW68yctdK57Ad9WTe2sQwpoAqERvUaByTAWeSRiH0V6pAY4Y7gRPAjhYE
uICtyJ415VEMxYNUnsTzabEYFTKDWfrdO/e5hlmPKGmHWilbGJ+qu1KBxwHq1l0L2kO3m4GjYL6I
VKZG0GLE067GKGt61SsZyHoOCixRTzhmgum18oWn/TzH/TJkW0Ozo0fw+mqiSVzL9lAKEjUQchWz
jIihhDjI7pgkyvmx5p86Hrrz3RLktuN2msR2W/r6pjzU2YxGeCxaG2XDF1TV2Qr9vj//IMwiKdsi
6fdf21g/wGq5Za67f7CurbixWTC0YKWL31prlxjO6Dv4lzcjyqOGrBESPSLSGGHxPft3UU6pv5u2
RrZAPcrAwAhw9sHKNA9qa+DuC5ZzuIo1j6y9xwWgqBaAwhRbeFEO7UoLz6yXJ9K4XhVG32aISJT9
xfi1OlogJHLjeNjqnmEs983v1PVlkKi3WtKtLLIRYCVgZcNcArXfLqu3/l2BPwwwQK7ekNZVARmH
hwrKCOt6dEgrkr0VmYc9jBnhNfoSdsecoQW12hj4SGRtZ1RtbbQxWEvpEG5Rb/d9srUO0ERI5kzv
8kOqjXd6xediaSA96qT+XKYyUUuoSVt7YLqn4Ac6olhfkeCh+ig289fJZmRCtF4XI0wiAuEdK7Vb
lKu9EFTEUXTQJmd8suJeSn5nJQgrrGCKeEEhhTO2esjxVRNEtCCAv7ZoWD0QmRl0/RxC4RNSv8dB
u2mae55ebuvCBpDyBtXSE3XkZIklvQlqZaPY0y5XYkf3+dRHbMZpp7ahQd6JAprXVfMi0nQRcnBz
1NAjVL7GUAvG+yvDNtPmIqs3n+KsLckUruIIZ3ZZ9807RyM09jwE8h8iVhORiO6GM6xMaM3jedZj
RazxMaFGSFc9TbxRnHQKt0JhwReoh+jkCrm5B+bQO3pbBOao+pNZu7Oe5FsdTIYe6NMYQvgV9k5n
mj4CcYApoId4o7YG0WlbpH1Ve0X7fco0Yd6OYXkXeIjOZ2tYz3k3noZxPptgUh0FLXBJFY+4LfLB
cLRqzbTyj9IYr2tfvUHpAMyin+tQwBB1oMBcYyxQGjyH6NvLQUwhuhm3kHwF8FwF1Z+tNe66Ud7L
VzOCiPyxCeO+mYCyeQoVBxpnKzSS01hgkNDGztPs7a4jLozyNZB7F8I6Z/cdfFAwNXXUywG0zdha
VJx5B/ahGm4xA1Wc5SiC/M4bYk840ky7i0Zhl1R1Mu1Xzixcs6dTToXbtk8uj2DJeWB2wF9UZ4QG
uhJtsAxd0OOc7EhE1tJDImaw46tBBUZzeuY0IwP3dUlzzdm7wDovu0lw6NuXcSs84wMHSJ5vV0Ho
xbzQcQq7d2zxVIFyHq88MLXAeLY9IDij9tCL5R4S2uEVXccTc8liw4Dqsw3B9m/02qowPAIDwWrf
HR4Z9oBSM8B2CSG+372JiDLjBufX2k4J/YXJivMLqGqoydxaEPfYgn5Y/A2hL5pQA6E5ApvleGZt
wdLp0LOSX+q8/b47gOtXh6cVy3U8bJAuPVh1yBAkfemFRCNeHTRwlx1a6d8MhipNtziXZC14XBtQ
KeDSYObnebjNz7ys/b7Apoo0baKXHi5a8AIxMbfkpjiTxaKRw00g2UNq3R2GiutCEvl9BprCPwzd
WZB20u8+fal+lpgKC3xSv9YS28lkgyEgIqiwK4Hd8pUfzYE0YutC8celdd0ovfV0fsyj32ji2tj8
C5Dd9+FZtdFiWN6kP9qUf6nbllp9NmKe+vve5NyzueHWgBDz9ox4j1GmKFYYLkYdKpPNNn7nKe0c
fvKg2OPCkPG+rFFL91Cb7Dw1Clxcugi6JO/GdN6v3aZF4+EIdfJv7yckC7C6tHT21gbNifjb6qPy
cbVTpcBs1eG18QwgNMqohoc/b82zHJdnPoFj/PjmjzVnWEtgTah6VGNRKyFI6Og7DILE5BzAvPC3
5nRQCxpbEDjhJKMJUwNT0y4HVy/nvF0KyFEajbr7W2luaauX6abToBiueZPH5w+wiH5VND7RdW88
TXuUL40OitHQ3W3S3L4T3nwvxi6C5iU+TTM2SvybGCI4O7u7V55Wwy7yFC2wzxFggZpHks1xc68r
28CAmhu4i6zcM/9QQb0+npbjlm/nY8nbp1Xqr8XAYwnBlSjzd2YsHyMCX4oSmcBDvFfCqaX+hCH5
abTyxcR5UNeAUg0UfDR20ZwQH0q/AEPYf1kYw4EwuwAaE6mweG6OWLPwaM5ur1ihauzhKOuQrQTZ
mw69lCe5jnmozKYvaQ8cxXljtMgY2RMuv+aycA3uGcAzlyPcseNDmuSNU9wu2oUt9nk9Fz2DGbsJ
INq5CG46E5ndZqwzNASnJqyXG8E80wZDCML5VH7fIQIb0SkwvJPK+e4EXfdADKtXG4uDWwtBc4mG
y3MdL3PHU8CPChQDp+YVI3X0wYd9M0I9wBR3LfVYhxmjRf7PE79HEA14hEZILMpSYjLFh/KCoH+H
YSvXIaEv2eaA3IwFjgioCRRluVGruIN13HHKlWMX7GaP6vUe8OjgasA8iQymBkM6xZGtO+iJBn8W
QvAMrVlJ7oap3qZQmL1PFeEnYc41X7sNs73QH0UzeppyRoLjhdtNxN7UOEkm62qp5HIUdtU3wYma
iG9SdaqBN3WaJwHsdA7ULq7V7q4BPCzvEYR3t7o3F5mBO8+9/WrMr6tVu+wYw80hPyFy+aMfCHIW
amrJcBQ8In2bHaGsRuTiyGchxZOupZ0LI8m9XKdJzfqkWs1YzHiwNmil1shYzXC1UNprQkP+stVn
MH/id0D26opiZaXTwmnjATzA246OUBLliDrqxRdC0lDcESPn06+XH2bhyhDRY5klwrma3O483Q4L
RYXUM/0IRyAINL8Jvj/KBmlPzQP5lC966bikWF2VI8ZvDyZUdRVwXNWrARGeEnBut2K/TdV+Q66Z
yB2I6iA8ckDhEL1HgBH3CIEmDB+T8bSQAKrjUytGwyVtsmFPsc4a7oYdQYzcF294TEBJZRtiXSoZ
f6Pqw1ZEsLneMGhK/Hr2gOdAlHUzoPjLG+1N+9VJGpX5tZh8fTIvLesfljI/LODAIieOiv3BbMZ7
DixYM82rT/5WSp1CTpS2cMtOMp7UNUGvSW19LJqBZosqW6sfpbgxV/2sK5JVxZkSY0oWhxDr0n+V
J4YZ+hNqALxPv5sRs7SgwQGWpDTLUFuRbgWGpMscDDAOErJsCscxc0vWRACFXLyuNojhCBK/OARl
dY6JoZ4JXLZJs+uJohY4vhfXbNUk77dkLjGxqd4SltOUSlKkEBolSLmPGwpc8RucK5YIz3lILCNQ
I8PTta/fij/seOdMzYfdQet9gf2WGp+DUmcrLa4NNW4D+9BaEzVQ+M7AW/Cvis5DRhvwln25iqby
+9dZOvUV8EUgjt/GYr12mKMs8AZc6e4GL+91rt7msbix2eXibTH7+5RUnrkCE2kQjW5OL2NQkDy0
ZB0p8xhRc4qEvkaLtka9XCK1WyKrwpERlNKZptbNVVSrrkXQnabPPn/XVQv4Zkd+L+JaaJlA4XXr
V4LY7E8cPgkEaMlQ8Tj3KJ/vI19vUlmu7drigws6qEPhwkPKsK00OMGpS9bZNYs34Bj/A0z/T9Ts
f1FMUC9DQkupamiGpoFo+kdf3p/InMIdAYe0LpONnWnVFfjtG16NEQW3I9BaZmeJpe3R5vAX1+L7
a1Oxt91H73c8GVM8FWesQmEMjVMM3JuQuK7OuCMLsHc3D/DClhDGrLc17dru/gXwkdRv06o95cNF
uUK86XfDYF4BSz9it8L19woItMREYzhXtqiu0RYeya45N/0rOFTNOwGLMjGmTOkzbWsvjZt3BxZn
FrSdErQF8AIZCcDbaz6Hq7qFgpFwnM4QSSTh3MfDxj3t2MKhXcNRdQYlf2ME7cvd+uxG86Gcts0X
YeO2tAXA/T0H7Mtyl5bELXekFcCChthOb3AHuQeL33vQshXwl+lIzxiQnk18tLj5JULjoI4KDrzz
Rs0C/Osi2h8fGmbK8kNG0E+Sp3JXwApfMFn00nxVaVzoQ7Lof4eCeyw+0AY6j3EOfSr0thEEzlH9
e5mUSKeuPu6JqStxbaoOsv7RSt6UwIT7LQNQlTKYgwifXWWCswqfn5FIX3wLH2EwVMG3kbx9WN9x
VJKGBJ+LvZ8EUWEwm82Krw/gZg2HjYBwv2uD2RggMTc4hC/n8cppczWb/CLwggMUa0935k0sJzNC
Tm906koYEkgYhyEAljdaYwxCetqb0ASrts6V0+Ks//8/xLr+bVD674fYMHRO8QTrhKtQ6f+bpaLN
p7Gg3qcLyx76SLAvs255su19Zr8VYKF0Lm0l0Sfp7UCQOiBIprL4NDAwZciRX0k+Rk0De2Cv3FEl
8yin/qUfKO6PM4blDiwM2IVYN9q4H0S8ppoJdAFt7aVG4n6R8TpbUdtPYFegWFoKJ//e0bEfLJge
lkd+ju621S4h/aXYTPRV9AkPTSRR5bObT7rL8EQV++DNPNMKd4u7DxN5amxsvPkXH4asbdRggNpJ
v+e1PWqKz5Cfcfv+dtpvYNKbGhGgHyvE3iZGMPmO74FbeAotyCjhO9qPyMSOxNTiwmSd0Yfoq2T/
XMUN0j+7QIXlgSkTBnSAoBjvNlnHGrCnVQRLsQTWnPst6FboNU8HXEmvrd72jZsAr5L/UcH67WF3
/R5zIwThc0FHGexI1a01i/s5UODM8cZf5r5CwSg6snLjhpijmxzAPiLY+cQDb/SXQW6B1pVJPeHd
c0BX+tOu+V2dv3UqeRVb+QQepbI3ovCoQs1DuQVyI2nTa0l9fsKH589k9UTvIEQJotQZzjTqWSr3
yr3xDfHn4PuTFfprjjWIbbZV/7K2z3Y8YorJad/LeNxBisEAnhjgwCBktnW+vDAUiWKHk2+zCVIa
S2nvit25ggGYTfFBDv1jwo6syVBBrESvva4TeWfH+g58/xBdeJZVuCGYSmJbnxQgCvYEMuaQC0KO
BES2CagNd8N3FtDtTgjARBW7NMBzae6kQCWr+CuIi4M/drCvLX3XpMdOEK/MZcPqbqptQKlanC/z
aj5Qa2bjLyj+NFgrjOv5E7L4uMbXyJ8Yr7yaSV9bbn7pNmyK5NFEE4Be6ChDG77sivyk5vbaivmJ
k4FUdt9oD9hAoEY8rPXG6/GKJXWsxK362SdmJ0P9t1ZnO1ucRb72rIckLPeOGVQofxwLCecT29oQ
9RTqgS/hVHMRg0YfDRDuECCOeG0qbNJaneablXZFVlZzWChnCO2oVM6AH0XkHYDVtpQwNdXiT3bi
kne8fjPfxBPoBMCX0keRKdD1EdQhdG9TuG9DaDR9ODZNuG4i7C5KP986zq4rt2y+bhDXFBcn1fL3
ZQH6XVx5s1yJDqyv8WtqpVgEN6wxnhnk11OXNrbBFMr2pwIFZ/VBPua/2vp6onRcO92hVrzyMltY
SKy0OKtMz380OmCOussG/NSxOeeIdcrT8dRSzra0eYBYDtYTw4Xh5aWrWjDEau8Ql76b65R1tLP3
7/n7R73KFK2aXmEJ+xBmLDcF8CbQv7Kx5ZGMh+Y3+FkGdfDPvPbbarElnDGAz2M4ckJRgPov8Bkq
KHC7VIB/mfu63vvW+NZzhka4Z3MFXVOwZ8W6pEu5Z8PL0uW3WhePgZkPhme6lkZyhNCD2OW9D85v
of8X5sGQmE0owdpVX/MfOosnfllPOMGfJ5aBLugcM8+fKqT8YRMolhUpGj6fYYcUAMBejvXwk+0M
EUAtmLw91Xo9WWwcq9ECTFIL9aYIj1z+r+vhX0GZZRjQpqF5iuP/Gg6Af2YclERt9QAfWEjG3l1a
CDZQfq1Se8llVKWHRe76ub6AkD+BcG1AuDTomwz5ezFaB4Pv2+Es7HCHxl485Og/msi6TzrQlxRs
I479TOY0E5cVtIAVUIhttuCDOOg90C7aB0hivjVefoZ0q70JZdvWMKeaOqaN+FF0ZaCOSCDTUmps
qTIiek8HLEv97ce+djeNyStU3c5M9gDhdl0eSL7aPnzhGWC5eIE1BEP5kwy1C/YK7Jtf8xEBQaav
7FZk1XlofDNk0tLtQQ0hBdGGsBghJGbNhVRaOrUauqABUrtqqqblKcFnuqMO0HNy15wGXQsC1N5f
hplESznZx0jdZpqTvBzdAasEo+D8oUVWi+DJ3jGzO407YQZrgHmeNq4Rs30upHptrpE0lgQfgPhi
PzsWSRiFHCHa61P5CYuJs2XTHU1e6fHaYZDmGDsbH/GPPgY7CBQOfP/upfY4AD91TFSKbX26caSV
cRUe4fl9bNj7pNF30EKzmeGYK3fzwR8dgyo6Mz41xHsDOagzO+9Qea5AMpjHbX38RyBXFHvEve7n
bFZpbtRJTg9ngvdjO5XwvHSJsjYh2j1uax/YdgF2CzmhHlh7k0aboro7JvPtxgGQnQHokHvusw5k
S8R/KG/FRsOh9hvclhuZfDq48HMlkwqrhZqo8H8cRjS5xstUfUEoD7O1PbZ/x78IwoIZdnVsCyBi
oQGJYUtQVAwrPUqo/MmFv41EHehKY34YaIpDfXsKwqB+0auvEj1lynaHzVjJ2ITK7RoRxdsc7dYe
VU0MsXkwdQzeVwMiCy34xFEFM5k/n72LJlfTqOLlLIFhQWRn2DgINSzH5aONMLbZKgKxqvmWl+et
qM6baNdbuTQ32pRXBckPL9ws4saaLtAsAcjHuRNuYx92GIQaDEICV2dXPjlD1gUE7MUHAZi/Asxf
IEzSAOX3wGpsCpXNetwRihcUsJesMtlx276C7DNB/R/5RU7Hrd1AbRmX2tVJHtX+XsCuhJFmVpOX
E9qtZX4O0/AqRYnB/vDMrQm67O/Y/jxUx2qWtOjs6mtvScRFBXZSdUERgLEvYq4oUY8vuKMiJWdR
9ccdOkjCA6Ca/tSAdC5y/65Ey/YHOMhl48XbkuDOgsLCMFOI7lK57ekWHm17wbUC3v5vY3VBC0YM
UjQK5w0ww+mAcnPFkrivfvJ7FpeceJLMIYRL/gYWVfHdu4VKk9ypWBMn925r0h4Ppvp7/ezOMkEz
+14p/8NFjtPwnxna1Dli2DSNWhiiQT3942GWclr0ucbC0qrMOV8qYHGrmk4axPm16g114U84ykKK
BWwugAZaxJdLFWQ04IWCc7H2P+Au8OWo+VUEzYhCsnwDiMfO61H1t48On00LxDvGaDuswq/YQ9ew
jDUA8c9LO5sX5WoqWO5LdstHXHy7vbwRRwIhM8HhZ+3FwiXKShfSUd/SPuG99JvpDocDcGKGX1cX
rXjirKEBjkiCItn71jEUC81UNWLLmqjui9hEBIQyGaAYVYzhTrNvSYdxDkaCaoALE6aXo4wN0cbD
nxOQGNT33fmQQb/VccP7qH2FYS+CZTISJfQf2su67h7IjKidtLB1rOgAEgoJddSDSzo3M9Qef2Bq
8fqkf2/o6CjGXS0Nrx2g8eEdNhXuCtAHWBdceNncIm1sIG3M+9WuL7P9a1sQrtQtyCI6QhNqla1t
AWOz0MwG91zmwCJmMGIP7VEedsKAtfyitE4bWmb9bOCGXS7whF6nfrouLoGWk2ENFA/sAS7Brj5D
yalhpdnxzrejFVXlEYnf/UUoY+hMkaW/TRFCVLdCv67DZSP0xRHaHB2zEo7zHHYTD/IKoGWuw1EC
IlJ4dQd2ASorunkCCom+6H2zP/zRGb92FRruTfEPgNpM/aiVLSC9GRw7bnyMFFsHsYg7WhVm3Pm9
c7rXrtofUH7au/yxnLm3vOf58CyV44UU52Mw57vpFgT/QDAi9fGosWBuYGHaxHLK2vTOBrI5VnnQ
EP4P+SH9J4vGsPCiWKalq5Dr6hT9FP9kijABZ8r8HaNTNBqwuO0CpDTQyJysqD6f1dI59MUrmu3S
zfJ6TsoVSrhbkVu3LoL9LiPtFlj975pSV1YbDJElUl3M1ML9L+cqhWstyeOvA4Pd0OWeXGGowN6H
xXLSWw/+b5fmoE+xUnL/GIvYIjIhx5nukMwCE+l8guvzW2sFLNPP6eKWA/iwFWg1EqfV2jkkwy8G
NA80NpjtIdrIELqIO30vx7SCBbpSzQy2kYuaKOVwkTCRLXh6FHKtXk7sOc1be8QgrS7yNa/sZdY/
8qb4qAuog8/TUcrztfv5ePwhw1cNKAwSBX3EsLRdy/9D2JnsyK0lW/aLCLBvpuzpvXtEuCI0ISSF
xL7v+fW1PFGDVzmoNxASiXulq3AnzzHbtvcyQfMYFdt/VvqKLBAMM4BgaBP0MZxgogGmj/Zaj9Ch
Ox/sqdfCH/NhvweFkB7yeSeGtxHfQvyWbd4SnbkakYSzwMe8ScW1OSnBsivX1dl10dmH1wQjO+zO
D6nvrggG120Wrmlf3rwmGvbxM9XNH5BmDt2oOMZePJMv1d+f1Q3wWLD+SkOoeLc5/dwmMyJSe9ni
/Dxo4hEo6+tqO+gms9TmXHpymvpl22PE3nyCqf5gpTjEuyCnW30VzcVb5uZ3uOWtEw5Kfe0s+WqJ
5rWS9Wumy9c5Xa+Tml/3dr7Qwvw2GdmVFbDM2rzElJCleRFr4+xq3xu93fr8Vzs86s/y4z4UEwHC
+pT4m8nwB+VIzM73JV7vJQ1bTsKvPhXUutkAypFPOTby6P8vu8BH/X+vDIIagAVUgygfL4JuiP9l
T68Z6sz7Wq2RlP7M1muj7idYvhdlu42Yzl9WdLBI+HyOuySdKHemKazp8TpYTqpqkS7IUEyqiP0D
0Vy0Dsc4lhT7k1/qlIVaw0HTCuHWqqjS2EXjPmy2LCQ5EhDN1btoAtU2bB8jRUZBkVFQZKyliLm3
xAOs+i3VcBlpxnledlaXqAc5ZlV2XFLmyadMJIo3imcDXa5lRl1qGMjEW6wqTqE3voxVpRWO2lwf
dpxqc7iCO1iehN8/1gYdXHprpQ9xLU+LNt/qnanLreVvanl8L55ca444tp7mdVNO2Pj4kguRDzmq
ue1G5Sjy+PbeemjiQ90hvpVoIXlD63FbRMmRtd1PEsPPpZjrNAtMDMdfNIe1ht6qH9rRPOSTeVgw
9rK8QaSk7V9mjffYHN+Imz2EpuUhsK6KpPCq106SWSeC/AVDCKfj6ky9gnAKW1+LxgABV3oACzwl
VzwCiPLqVXrtq8rk6xqGh8TyDcIodEIB6z0Zqh+qVHAzE7VGNvzsLRv3YCnv4sCqWp3zt5mYnPeB
ZNGgUy/pmumbMYRD5pd8Jhzb3Ma3lGldgSkxH8pIfKgXEAhOrdWBRPEa1+7KtSgZqvf/f1zl/8DC
/odKaKg8q4ql6zq/mbTSf0vdW6ZkNfK1FbE4NpqY9iNfiffC1t57X+9a9oxF5j4fxBpBUFDvmh3P
Y7Bn1N0iGFoyLrR/ch1mPL5SKYTDlEe73zLYU3dKBAZ7NWyNeDxVlCwWLh6T7s7aiBzFtrxKoab9
Jd7tyjzC7D8MdB2jg9i5qHJ7LvpdV/sFAlGBisVVSkZ3EWlQNOuYDnK44rMwxot2nGRYOVheZhLm
6s4K+Oqy28vf2Gxw0OIQ4xsCAtF/qIxz2hXTCBfr0NL5JpQQv/sUc+BdsZYziNVzLjO6MT3ipujC
GPrx6zTdR5wcWmrkMWOfdnsgmniYLDPSYzkCn4ADiR+cMF8GgziuQqt3DA4Z5sqMFzyaA3Sm1JNj
yY19uahC1a6P1WIvtR9nSFulJ+6j1zFDTZihJkylBvU/5r4F4XxS99e8HjiYnTGKXyo5GianFzdf
GBTWM5j0OZYfX9tnM1ZhjPSTGX1Yo/lYQSrMIWEBJpyeqf41VnggVRm2L+eVMlyg1+YNraVuvJcP
cxmujMgvWMBkqztKkAh7kQ8WyBHWz8iYxKg99Nlbr8/B3ALNk+dL3a/XtFtuJI7vNcWOWeZhl88P
MMwKs81YCKVlCIUIPI8AR8Ac9w9lG55tLd57+bgdE7JbG68H0l+wCkPQT12Avyso4yzghIsLyU0/
tC9TL++90N9oFDQZgw92QIL2dZmdLFIbfBGOppmhfB6/5ERymYeO7eL2ef2/lDiK8l8Hu6GaIik/
U1YNSSIL+N8g+lqfa5FIbnOoiUy0rvmhD+ml74yrYGx3XOtrK1zjcxrJ+XCO/2qx8Rry3ErABpOs
n47fVhxupKSzuvR7qjG5Xz3Br35QYR4GzI1aghl2x2Y12M/1Vhvi8WXXGPIAySQw9j5U8dYx4Yhd
482VkTrX+UjRbUtv272olFN+KuzKyk79n/1q4UlRkMS73mavNR7MPFS1I2+CZw6GrW3stc7aKG33
aCfVJJBqiu8ro+Xs0j33VfVkQkfakcPkuLqQUFaEDfQZy5QuSr1dzJn7pklww6YXqZfOfZecy3o+
nSls3837srU/OG6uCmqo3HwCoSC6u52YgnXaSa7Ek+ILf/J5uEqTdem2klZvP/v9e6k1LmkOVB6z
p6uoDGaYQ6j2VpCLmDBXkzODqSfY3KLJPLikMLFTG2gWH2nmiwJJHwnmcNkEWbsFm2gGQCVC8hxv
UpViFF3hx0in0p3y7CoO43XM9mujqVeNkoN5xrX4qDDUV8KDoVUUu5KyBANZepMsjwKxTN5nLp4K
ZqThDdiCHoaH0cwjduHlpurKzeJmjjpLbkeTeCuPdTV7Qo+P5ZZC9kkYr8zL5rPc2Gd7QVDNcrAe
gp0GpsNEoEq2yFKlnfhOveF0yTUyZsySBwUOAwFMklXRmE5BpQAHH1J72Qa/t0j2nf60uujXYecm
NKbZ2l1+yG8bI7jCDDpyWSIuYPguITLKdl0XHD/4Rx56geKuVxftp/jWdwz2t9EpF7IddueiyF1b
Y7kNrsrfsZcQrp4VPZWhmLiAWGyHAzmu2PI60vzLAIhYspangZZWQaW3fE+EWXBIOuTJ33P61cLQ
OUPS92GS34qbcW+M+fklHfZ9DAiHBfXLOKSLK9uKpppjdPuRvrAb1uQp7W2SNDRrKTSSJcx3xkfk
TWMbUNBNGIVLMx+WtTmoynaSjfpoUfgv83hETz+KtV35hSnxFuDuRTZRdDEYz7GIm52vdNkBXuC2
RpHraLQ25eMlePS6U8QY4kW0ilA8cot/bGL53H5s4bASJkysCL4I4yQtgp0SiTKNqd67E6d4v3/2
Ehbx/DJayyPV6nvam9eiHS+jePxuKDf3vnIKwzxAA1L0/+UWx47//xadJk2tqb2QV6BNVJ0WjH/+
P9Bxpi5VQAu0/dhBCMJ3IzBEkzFj9GrpMz0T766OrCsl2YHDw/xZpWpoTPaxzmjcK5xh1i9D1hla
Y5/dbOttlvuwQhxlX0CYyriv5hEDNtYaw6BkeWgNn4A7lUAZFDCtjYdh1EZFORjMuYdfVjg2d/mn
cQJeG8ChDseljpirzMS9eD+SbXXc2bJrTfAnoQvis2Kxa+LXdpeK3EVv/Birr8KeX/FaZQ4HsreG
ujgE7l9mXD52LuBUPpideZjdtM9verF7ely6Bj40rXsvm/7GdSn/Y63Hp9bYyWNaPkRn+pd1DsKK
9g7GxBYvJsVN4z3TkhCNNp7kM2fm1DVB3oqHpjeP7WSe4p86mdb8Zv4kRXnZDtJkXAmHMpfzc3KL
AHv8mdAif7jhyr2tGb9lmGJOJ/awNW8aXoBymA5yNkR8WPl7zzkqbwEpxiAhcPF7UxNvbw33uVfp
qU/M87TPZ6iOsdLc8S+Ww7mry4t+X1Evp1tnFvexVO6DKRK9rIP+NGe2BYFi+VXKroWPqqfcWrzF
UxSWHpaHapbCNReZfSyhwvpqrGvSKD72SblLo7d3XzFFGBgvr7Ec/d8gti7/X5GmUN8oewuqQStY
rC1oHlkGNarNImv+3JrZHSrESwXx8W8V1l/KLHqTOHnxanhN3/skzdrGk9fJizrqZ9MUPE2r/Wwb
MeSDXVm9lZm68mM4S9RcFI3nLtBEW8n1W0YT7UqZ4ZbxZHOP3iEHDfptP77s94r9ElJJQ88Htp5P
q/YYWulh6Yc4vzDi8Sv0yTS/lin2LTzxrBuwTSaKmyVH63rSh8oHQcYlxB+VuLP6c+vnAC/LWGK9
WtNgTGzpMieozfYkyEE73JLKdMRIP/X1U3yL9Fo9YmFaMfuwD7M+Mnpm7mgo3Ltxftyut55m7V5z
YRtc2AQJQOiAPk1/mJE8YXweFq/B9hJkd8EcQwoujNQjLoyWwtexa3V6Sq35MWuZUylcuQVJBFJP
/Q9BXt6WKnlIQnnrt/Zi618CS84bkrlaZLZE8uxZSk7KvB/1GPaWuB86TYiKfnFnfqbRlEipx8Gf
ldTEn+mrUelUKJP5Mg6Gxz2zP/hDhGlD729pyG4Kv4cHy/xOPhbBFhwrk17vOQGeIdiZvu5MX+38
dyxO5zLG9t2uZ+lu9cNFZfuCsDM3+MiwaM5XQxnuxpnxnGAsntBxBya/ilQlIM14Th18hbdoTPBm
s3PmpP7Jf3U4O7qcQm+/2SAwr9hN1D/DYrhZI/va1F3Ju5sjg0fLfJufKyEFzNgOVZSEGGgX76Wx
vU8n1mWs6PZdtHZO3OM5w5yAuTlqO1B8ErcfCp4hnS+tTrLumDXJ2SyMG3g/ZqLVtX2Mv4RFfuQv
xUl9Ss/00VMslxeCQc3wrokq3WT6JinpgxIT83w1E21+LHNgmuuZ4GxDVV9YXg97ZrQ6b70Q2gTx
69cGp/HDQPomHmjDUu8VBxO0VxjK9TI+jVw+Ns16bPTumAJwai8t/yLejoMkwySp3yiw8AzavfaV
Tn92r92zEH4TRhpbKe1UrdC6iDTV3mxseEo7/xeRhs7sztPgtg8c3TCcsHnpUUN8KzGmsBSlQMgc
DhR/V1u7G/eryYhhz+c39ajyvqa8r0RPrr2hgW+y1bCu/szn4W0zGbbzrJnZBfTSNbUaEgComeeN
zkrYhhBqVQh3CMM8imWBtGQmOEvWsNsXAihziEFMm9Qj1uqj8TX8lsYOyLgv5dDnpoQfCKmcG7o6
pgTlrHcWPsXz03ws7EzEnFgoKIxTsBmcksb7mFMuqgQdxI8c+35Gu2Wc5q/ORAxQ5Kh3jZPSH/63
llmTrP+aCxiqrsqKiWpoySp+dg1eyP+8b0erGMvR5GRJDLxuRhIaaHNjx0SpdJj5xxoWPvAbiv47
j0RjiqAzXbP5w8zD58by7rbXLgz4rBdvon9POmfKfyyDclL2G6k/BwrMaROtFzQxKkTGYVKFuBGQ
BAZvCLzT/sTTDNoRJAaqAZEBzZphonnxPfsF48mnA5xXLZSRk0QcAhlSUmsVEe03NyjyEnlgYzvW
00EVTlsBq4N4pOB21XGWyIfXeF2TUXUF6tgCA45i8arJeJHpfrut95NfA8gneW658jJ3Scj2yfz9
+ukAUBKCSMItkWO+HHj/VuWUmoj383aqh+Zk2dzH2N4QIqN2rUJNbN9KoX5MrXYTOZWYIJbt5pl6
4+nzycChaiWi22AwnVFlUpK04plBcDjtfcSZyIeyu6022qV/RpI+mMlnhQdgIsEoIhW32AW0AbSG
QPoccNWooOz8go8BOn3pmUqO423t02tcL+cibEzZrdmC2opPa/8nzyJTLtNtGq4zrjIN58y+3OA3
Whrjz608CFZmG1ntqoMSWYuvYCQTZUrxlXqgGoO4ZBSRLufyVm7DlU3Wuh3rhKk5CuZoaHEHrhqt
YhxiMAgH+6pntDr5IW+K63ae5SZMVhSVZIzITkfl3kBo96qFuWCaQUfpj+RL1/QH79yPKRmDJUdW
S4Vn8bdJ/lZOw1ruNDIaXHDsQ9e77m3usof8ZbWp06XY7DcGb6kSDE0Z0LrcBmwX6vcMa1iyUwwW
e7ye8705DVl+TB1ZPbTIZOavPVothoW/tG33q6YJ9FwPCNaHPXEfcZpoXf52IFM1qT4wy9Y26yiY
3SlFUSnf2kmlPUFcb94LbBFMGML5h/7Co7Ylc57KXVWqOUc891btL1gxNLYiTKYYmE3vt6K7EzvG
hRZy7kSlb2nZRSB7J66EMgvFt8z4+opAapMPtNJWF0/U9Xdj6J5YlX4KU0ruYwCBMRNWViLc2rJG
N5fqkZgw3lpUjla8W9aZNMphHUrWRud2qSannkxorpMx/g3eYlJYL7yGm9wiMKbh30bAvFwK/hhO
Az0iMaN4ugtTcqpSgliDFSVVfUTQr9IPtWVXlc9ltXMt2DeIlhyg6mlIPzrs9DltVaz9/rPf21Ug
i8fK0xb/WR2lL8ObHmx/mPHTJnWqZhcfG7OGuGqQkIxDvYy470hYsZkYCAqe+Kw0vBnbFJxWSvXE
e43jYx7rCnv4SlCAsAcL2+xYnc4JYw38t4mJTku8raz7J33Ok0HHgUR0NJPCwwFjr+bvNb6aqhUt
zb9y9Oosv6+FcgPz6BaDRnm7HNr37SmlMw9UFbSS5Wujh6zndVtL/jfxdW7D3Ww9yV2aJdQmtDtT
igaMwu1hW8/+MDO9JDpfGD/WBViptkebwjCmqxxKWTb8ACGJfzV1OM2Fa+AUS+w2MWz5IlvI3nLN
26ZQ3RHQrLxnTlAi9kawDE5eFTdVzK+4/4o7SeiBAJ1y1r4ZI/e5V5iFFw92RyaqHN3v6qi9szVh
cYBZ6sDAHJ4BlfroK3e6RLNLuSM1eRTeZzZiYSSvRi+Z/rE+O1IiVZDdNHimhBQmEu5UIEIAvtKI
Qwia19b6KxpZmMQ867bIEJuVAoyPOJ2sATRTmIpHVQlKiq34Dz8rI9Gu5zl+L1IGysip6HYioyqF
Zp7Q6yAHVDELiMPVkzTTw5ekyUUwumNByequPB1YPGwKmDedqeD0n6ngEhabwWi5e2i5PfyuB/VQ
BtptnUOZLEWsjJhECzQiCbn5T73NDu45vxqwgw6x12LduGCkcxvruEEEWmH2eu2fUmceds3YIaCf
l0MauSnpEAuhQK5cifxRu6h+meEA/NZ7xZbRC+Izb3ryNqvi++fLTT14z9f/7AsQBGMEAHJRt8Qd
IMdM+ITXdgh0iQ7yX/16D32OME5UQi009yrRvzrQ5rPBxZfbYapm0a7kbqwoH5KwPBBDz0I2PlSN
NQ4kzYt0fRMm5U1wS3l2hNs/ILYnq4bi15kfVqTnBrYeJdDRfFY0n+5Hsycn08L97nRHZbh2x+9J
uWYY8ZatsO8JKA3AJdFsmOQD0nB7gHKonYZQ1my7AB3lCIHQ05CJUvlNvrhWest+5I4k1ue1tStR
sdfb5GwDxs5wOKyW7szNPT1ZhMITaUPeA44xlJ721g4GjLqdSsL0TC5g7VrGs8skPaCh/yi64ikN
4rG08Dq3yQ9ZNJ5Gujxz4arNR2V+S7LyXPS/xZVArNvDx7JFcLxZkWD2/GvVNjFBvk/pqqv0WsiD
64pxezhRolWlZavmBKuFHBT/5j7PARTtQI2PuQkzK+lu055foQyex5rVB9zrek/nRJULPURxt/xT
+iZr5eTwTGfrAW6kJVckUHW3PxOUvuHKHp+vVT8xcInK+Ht7iSTtT6v+iHlH5OU04u7nbGPTzyKR
fr1MKU7FES0xd+L2jVtXyxTEaIbtQFJJRAOlTH6bXofvUh8uIqHBtRH9eP0t4I/AzSBBMWnt3fxn
lL+s2QkFmWEoM2hnmcg3snzoMXLQNAA3YJe1tf2NVNoVn6z+iirjvd5EsBEIBoDkXEiNDnMkZiMI
HvATMjVQbMIhxfInhd9CSI4Qjib61fh32sbQWG/75FkCC1rmt7pnYXM22/sKs+k6J248Ifhl+Ny8
jTT+tIM1oQRq0oep+sR2yPjgmsEYwPAPTNLnvHAAJBM1gnrWQSd2T6zmX4bZfWHD+5Snh7LhOlax
1QRmlb/hTXwgm93TXL02yXjBIkcbNeZgI5DpOJ63DY+TrVIpuR2EcUfI1CNtZJRwSEd+U3Mnj9+V
VqLP85IUE3bmxNn7hvc0UKlFGZ/nsZ/v1a0WeXhZXR/SPMR+N/2cKA05Zlp3FN63jw3XUuoKAiEA
atxs85I9RE3mMGt2EXO23RNIAlzQI1mWSJYNEjXKR+Ll6cfI/ZmeDMGw9Zi07m84SPa+aYGstbcE
exB+bBvYok3W5GJVsLrHQ9qQuRAFfADMpHG6H6SnqK587G6mOpncXGMQxwIrldbnCsGzw1+qD+sx
S0ryTx6Al7SDuyKtwS5UzpLLJzUNkkWgXpsOE21NDtlyg5ZRBCrYxr2rw7Gw1WJ+diMJFqQ4jFjo
7GV3TPritKLjmFXQ64tdQQjTBgUjgBmoqI+j2WLFGcOCUMbcfeRF8E/OCDR2E4la+ZiuzovCTJRH
UN+mVLoIbs2xopdXbW2vafE0pPXdaE7trD0qdsiICgwwEmQLBKEvIXfDaWXREj2YvqpRu4SJnwji
aa+BV16h5e4Mg5UsUl/1Yq2HWyqHMyumJy5BNrATHzUDk6Yy9VsKC2vavI7CQmW09b00UJK+GiTH
9LCmzxjckxDzeIB847xguBPXq4sLn68mdzh5MvJMU4EBWWP0Nwtwk5UoZ8ntd0blNEFuecVJGOGk
CpZAeXUbMmWvHuQJvt0biVzjZEg8jHdUNFbIbzBLIyKhgT/rkEo6IbujBoRV6D7F+qJvYYmi+4di
QXltaplsEijfuKM30BxKHzvzVztwQ+uCm26fglETwcht8VFLGEj2o+lJUUZfwU249KBElGuBkuBY
+gkQTjxDL8Q426b8UNUe7jUZ9N+GWxixizBsG3Dg3qXqoeNp01FMYus4k1rufqr8UTlLMCb8OSn/
ZU16k+vK3TkUnx2VDWE7cyCMl3mpBVNlfoUDFfNfqZ8WPsrGcgELGR6xuxcINS8dapQNLZOPp5h3
XKqHJIsYZIgyNhWZCmEM2k8ubHICmTVfxAYya/PHYsOZXvmyetyqb5MZAiw83I+gBGAZau1dqM1Q
l95NgXRpxnQOL8q1PBlGZA6PfPDm9vw5OQrOTZ2Nz2lVB8W+BQMZEodw/OhrSX9ItGNamqGrDJ29
6KU7t/dEE29Tmz6wrgI83cfON8BRdswwa4b6JW8E7nVp/dEtBiLtEuj8KjCOi/zKlzWQ6yWgrjAL
NOnN21PN0cziyq6UaTGJFcoH3aoOsaVHC0U2kY2fLSKMiE+I76hBspyw0Kr8t37VJ6UExMdQpa/i
Y1o3p46Y2p2FS/Vp3Hz5UBrjUenFo+iw7gBuBFhMAOMADHQwACCsGi2YGH7ly+YsgxTsK385jgyc
4X3PX4o6nEC5fDY5zzh1miFoqGEE+V+bkprMLITTPJyyMtRVpjYaJW3nfGqfKhZ/G7TZVuDs4xQy
N1ep2G5rwa0beDdqe56Wuyg1b1BP3q0pfw4CmkuTnN4amvFjTERpoCM/9satszJH0p2RbhFCNTLw
ZexBEZRAzlTbMZMG4GF1148SAJafnbQ444pgyckuwkIjDM12B1apJBYl2F94I4QR54houDUYHmL4
IfWapb/+26g4jEBYgH5kvdMGhp6iMJehOTchh2nIbZe5WowR79xtxDiq3wqVOWjgwyj8p3s+iMzZ
VKxx6jyTd64iIypm3hpFu7lwGRTS1eTs4EDk2RYUOE4r1kRsZm2PGYe/5AvT+t6vgU4yw3Gr1jhj
nhfLNIJKFKZWDB90CkTDFx9z3QXqIPl6nwdWL8OHgHC9BzEPkxyEU+wQzRrgIabZc+WFN7MBZqDg
dYD1dfrQtaES/tczuUg5jda19+Lud7+tNoeXfh7E8sjWulMJZ2pDSGGaYeeccFL3WWDeogtyGOTe
5j/fomTY1ev0GN28KxFP+LrOCJUbEXL621YLXRmqHB0dSq0ya2dXAk0xG/FxneODdXoxhgf6x9eq
C2Qa+SHQwU828ozPtJ7yZDVfayEbr6P55l8azIkiUiPRnHgCXhvFvEq5HGXTL0HrYB/Mj2myrgkR
bJ/YKFGTMjriVv9P1Yrn28voQYj+ygSjQW25DX+MwQ/PRITOo0MQStfcryjruYQdMH05k8AJ6g9E
uEA+UBmUu3matOac5xMbQvaz8plXw3uLzHDh2PTk5mjNVei/ot7dVD3SGntiXHuDNuIpOKW4FbEo
KEIoP1BEw6JquMoWlPXFNvpDkY7uvkjwk2IYeog0PxenLny1Y09vpWyHQmAU3ndnhaawGI5ZBlui
qG8aP7GB9yrb7zLGbSH5Gsbma0yqryEWP1fYd6ktTgiHixnmFZEdrG6UPWIc4FsIuq4KRsqy39LJ
QOm6ztF4M9j8JdQ/Fak4tsoNxpc850fyWPTqVuRWuNGMRDgKvNSGtuGrmx2Y7QfAqUocBwtJcLYh
hiZrCdznt1QUl+01jOoZQAZw8rpPdAS7JZdH/ZPM/uKQdUMc2BQlkF+OSnjwA77qfdzOEAoAwR/n
djiJBebxWj3QbwoAFzilEHoov3u8WIzrdgADL24wvCdpp7MjEbft3LUU0Sf1Z9zD07CfPZYsgf/U
0P/mcbRHgaRDAJO/Fg9HIhZG0+HeUHzxMvMHcHVrqehm+HUncOkrbKvReT2D1LbK20pjyHJwP30l
QUmuEzALJqOP9rQ89C67ttnjMjjdZn+OXAz7HykyMAA3IX0O4bsW91X2euxzX3mD6f8jrR557umj
EaIwsS3k0Ir60UyHsxAuh5xmUpmg/c5nGDnHso8UXfCBw9tTVd42hw9pXHhHlfecNTn4NAaVdmEM
1J+DcEoSdlHqTOz7/JE27dv6qb3NSX0zBTPQcnTrGSFaNt/44JvyNjKo0P6IiDpdpCxjVHFXya9p
Bei8fbJXXKYcPnr90DvpXpXpXV3Lm5SSFPXVcjnXm3Za38f9qP7inRBNh2mla6hAiobkYMkOixKi
PVbBPSrXUTIjLV8iUO2HXdaPmu1K13oM+J7qRPPZz7HPkIaXyJTm17zxGCstXzy4GRk8g6ieZ6W7
7J9xkiBFyQ8efbk2PvrN+sjZCaETHSOLH6kHpOF0my5WKl4njKtlGqq1FayKHAzdgkoSKv68ArhB
5qkbw4/NzRfBd/RgnleYh4xFPMVtMdLF+7uJtXwVE8yWwrHMzFPRyWdFHS+1zFabFTSs8053szZv
C8LKMc/hTJizP0B7liq+w98b9M2R1C2GQmCqXeBL4fJX2vprWU93a4nvImRWWOvC8pbCnGXIfqk3
vPnGUZN/6V/MxfRCOhrwi1nMdOhBL+jEU/Q1i5r4e6bcou0OYpgsenlmXe/8nsJs0Co7+xCBQbIg
JJIECc4trrQIKkRArBtcFtY/xJnecut+dk20y0pHt0QuRzyw5a+/HXDh2M3Ba2v5nSVWD6qrctSv
hQNlt9qRDqOALS5YPO6JhH0ifTa8lEX63L4I7dl9qIi/pIfglCZLhEPTVQWo3XrrKzL8B05nWQBB
Qz7se2PCT5e6CUskgxPRSZarzNdHamlMc6hPWnUb1D1ous1pqZY1zNCQ5zGsbe4mPUu2rsCK6A7q
FMZU1ELOVKLizT4LjIOsis/S4SQLF2ygMrMH0n/KA9rBpOhHi3P0/3pYpNhTU+ksK9+JGWG5mZBA
gdHx2B+Hur61kCSI06LyMGXkZegcGHmU4DRUO/1FH65Wg/5aHaQ7NtCGZE6gvulYlqS9DtcRpxsb
HlqIEUizUh7qSEIN8jSYMGITTNFX5Vr/mxGN8uf0xRItTxo1z/gQtvO+YHu+b8aMcxq2n6CEZAO0
s/xe03ILf+tsP/fKelXfdqaTuDpmukIOfz8VKh9oWYO1pUB0kppvM8ayS2CImXSU9byThMDtOmFB
RM/BpWjX9DVuXHNPKrZr8p1854V2YzHbrWTo0zbi5ZJ91SthIfYYdyx66YgibsoaaNAh13AowKMm
JqWTGh0ooMnYZfYUwTKuW9I+GB6nQ7fJkVautqFRlEJtUMEGkp0rOhNqz4+mlt+Y/L9no/aemxW8
Ji1SP0UsV7j+9kXxW7k6pap5FAKW5VkywzlwNKiKOm6aLv8FqMPp8V2Oeg5oSvGZTqqMHGWFQO6x
KDTPUrLzJCTnBLoN4dpVvRIoi5ZEjMy+iWijeEwNNp9tImEsmAlnix52xjKlRqnbpJo39qQ99OlR
Ncmt+dgV8xnfHjW2PwFgIsyxrLNj2NqfM2G4/Pl/mDqv5kbVaNv+IqrI4ZUgIZQd236h2m6bnDO/
/g60T51za3dr221bwgi+sNacYxI6OVbhnfXGLW2Lc2x8FuJyJpVo+Aypnyyvw6fYRPdC157KXfPZ
FGlgmFPQ7QcQnarYHmkI1c9xKrhLw67PnrXVG37KHR+2YXSSBq5tTb0sCZSm60qZQT8oEvUC/rZi
H4S3sVVPqjaeBATkQB97OLoJHN0amiC6i0Cl8MdecUzjQ/pV0O4DQItX5hiPeAjZeZOiAmLeDH2V
roDMcDPjY/pZJprbpQ2cm6c/TD1+SVc9SP1vfZRb0WmsX2Fiu7gN5h3H+jd916hnJI7uSgMMqHER
L1FtnhT12ECiyRG5Tic9FM8yrcSqsmkatG1xkva1L940OASQBgQVa150QYL2IdbbWDrsxIP8L6cr
sIXLGhMTNh6D5YrZ83wqLJb9TkTMGAvyY/O9qpxNydbOomAcBszJYMWO9S9RMjB7Tx/flcabSlc/
R6edAoUOI9eWrO62fM80CWcMo9ypy9UqqHpRztREkHtwR3S4XPiKzX2aao6VhUGX9LhtfkaRDA8n
FeZz+RGuDvs/unx2HB9L5B2NQpmGLSi8XWpZl65hRYgPe6fQEI9KV/6bEjMgljcVZNPkNPXopnRY
0sjN2JCx1BdXkMufPRpTAyGL2QeJDZO7OAqidXwpgEqhecgaV5/agyVLh212GhIraL4EbEjFMU/h
khAtIKmXCkweuKG+bg/N2ICk2nxx60H66N5NisfaR41bXOX6T+bMHbT+vrT6FV4OkikHozqxeOLq
wNO3YBJQo2u+svEnIik6rr3qi61YGEIDU68lApaNKp63+T5soZL9Y0BXC3Ty5TWaU1sw6Qwh9bf2
S5E5uuXq7BdLJy2xllDM3Xe+cWuF8kKBvzMkIAJO/Fpn6C7A4mlw4n0BFIVPEUYSRQ8j6LlTySg7
5HvEvN6gnRN1olZD+5UFrAO2bkeKzXLs1m/xqxCcIo7fZEwvE2hfMXNbRfQLCUovmVmOlV5Mfr1V
PkU5flCKKCQLnQrUKRFLzBLba9k849tQUilgQeW25Kqs/WgnX0m67pDPd1G2D8M/FEAyGTmtAC5D
cbcFP9sxOg/YZlzW8WH2GyLXPzeYxs1dZTVbU+Tc1J4xVk998UQSxL2J2ytVebiPNDQxN+vTsSFA
BhZcVyknozmkiXFH+/6Un+g0j38kPXzurMsiCC96ZrwuhmtNg5/WM5KG2S/kBSXlr1ls3XEg25Qg
UkRVplH63d96mfc9NGtYZrierJ1MHUmEZk2qDSuLrxm8mXRqZajC+JSsqaNQyua4bFxhAoFcEt6G
44CM5z0tSUVWT0ozPtVh8SKW8ys7kkTDvGwgnFekXQLncebO85qffMHLjM66wtBM1w59VJLZUeSk
z9poHaELrj25UPhsAAu2zVv2KWhToAmwuQGjRNKFMMEpu4zaPhSeYpcRfMJHPP5qnenNWJwVtE6r
TdOTg9AqnG+v9P3jiWG7RTuJ2jgghQnB9Ek5Dp/93J+ns/WeNMK+kju/fh7uKRe07iwNF765eqoM
9HuLHt3hCdsNoEPjETkRRF7ME6lZn7NSPqfuoSu64MlMcNBKBQsRLu+6YR3CKtYlj0rVTwKaYGc2
RsjXMvjrLkGFR1ZQxGrInAmriizzj6ZoC/5ThjNZD5E7HAgzxTIO1GWSwN328DhFZCkGOelzpXTY
Fr9F8U0Pd2obyBRutJ62WkmaA/W1JQetHH/P4msBD1jrf0R4D/X7mrwoy1dlvolo9svoIzaZ42ea
OcCjrHinGDapgLS8+9rVC4LgDAPzZmvMm9mNKt9M4bXFlUDzciOoKacVHnSSHAaZjAXc0I2IVm5B
4bQv8Ov15bayjiVK5unU7y3NiJw6GSHBNYFJiWtDnJBx2QlDoKT3DJ1yEVfHsu0Dkx5jL63PLOR3
rD/38bhY/iRSsDXK+aAMoGe17QGuN71HoXKVqvJHcXqeV+tZbODTwEEcrZwxgUBQcMvCDHoe3bII
VC6p21MmLTcDiaeLpJ6dtWJ8SOrMawEu6MgbSQR8FrOvlLmDifA8pR3+D23XqJYbybInorWjHEZY
EqQBqGyJrBTeSIPMIIPPKr+bCNYp6wPu3AVFl452PS1FsCdSICwH9uToDkI0Vqs8gXyY1WhmHUk3
wRkmR6rchFxL3AAWbWa1fh41ejt10koeacDrTlrOsXlJN/7GpCKnFIb/eRC3T8N6qRkfg2Y4LCHa
0cTU3LW7lMlLU7XVKQpXZASSNQQLvdIlmx0GsPoYi2gZaoR3MteKVMmf8N88Auo1rTKCUJqN4PER
KVbU+yzXEFk8GDBtMkwQUu5YYX2rKv1SGv1NlcuzpIbkliXo4ZpdHoZA6/Pr0MOsE4W4Cx4PhpES
6pOCuQiIPwmatW/PJaDlM0Ij+JSldetScvEQ9zLvAczzEvJSDLVzarCf/dQloMqo7uYflvleNoBt
hgZIbEJGJFlftp0rYR8UeVu6Up/xXmi2uILShOy9XqB50KIynsJolW2VQyvUZJ+kACuNNpXsUV8r
MkaYx+dS2VXUPmitbBR5HGSO1D6p6njVyQ7Li39FaHypw8uAECVvxX8Afn5EakBG/RYXM9ksSWTH
DGuShOJi38fhHwHr/tS2bxJpu+SU4UQ0TzUXqcSWVdH2xQj8dfiNmYlnEx55SUzvTRZqL0ldwwEO
h2w/gRljAzUg54xlVoxPwLQ8ljzDTHmnEV4No/yOxeYPOyFlBU656tbfLOx+48XOUvMnVoAuliOS
ukheaAb1yDKH5pj1xl8xFe5RnEzsFHSQNFT9tfUZlNYRViuXioxRQPmOWprTRIoRCzYUb+iVpAxt
e1Rwy6P0JKlSwnNOP8SaUrcRasRXG7k1bbY9PR4II6U3YS0vsKpZRyThVW+h9JFnAn4HjefYJ4e+
NNg7KB3vWonANhnz40LSYC835PMMUeJmlkkWbzzt4qRMj0LMw5CA4JFSyqfEGkj9Qi7B/35NwqHP
cEaYapfmTws49x0zulf4iE4Xn3Utdoy/cqWTOzVQJloslaUToKzHZ4NZtoHAWIyGKhRV2kwDxWE5
1p6XufcXidWQrkWZV3W3cAD6POcNHGEhJWBq8RJLiJElS7Ru+ipoZK6rBGSA8/g0EcNzqTGmrD3V
c1MzIQC2GKPY11eCVAXyoJzTOXURZvQe1nk6fNr2NP99aGDvt2NaZgkSCn2sg1SPUreouH4fz/54
0ECe2hOeTDdZ1jJ4PORQDALSpZi2cQeydG2gSm8PmeU2IfCr//tWaxydek5EsA/8zOPf14hRZ0S6
9XiapVRw6WsC6FGePocrQQl3m4byITk8nvTxBbjKDFcqi4D/PYpubR0pX0SfDNEtoXqwsApqBf6K
IYOiyITbJTzjdlwhWADfYHulcRgZFFx8nD0Dqq+S2izhIAiU7cHEwxaY+qph3UNiuH2Xjgnb1ftM
ZNlzaURjPjy+qdNZns6D/t/PPV42Kv71ErzWx9cfT1cnBq8o0U98/JuxCkxsCxcfGTclxkmITaPW
Qf7ZXntOaY5m7ZtYzLS7ketAZP20Guq8rHHi8Ramt6XaSOPKfh1/O9U4WmRmJh8Y7V6xz7+K7OwH
8pTYZJPhdBNE8w0MQzi9/WjJdYSmbiIgTfM/Ky15A35Ti4S7N3WkfpAPAl2NLLuvgLcR77KCqihC
EEFCQo+gcSA6F53mZOolRobBYpTd/HhOhzJYlGdiKvQIqdPdqr2FDBgZ7juxT+HoW9O/iZEaSGK6
nGopOa/aZ7bsuaAZkVtHJQAsT99WyhPrn/6L746vxEG9znNi5zpBI9IznDjCix1hWSani00X0EZl
L1OHxGoSv8uMRg9NLRbX2ctijae6bN7mXqWthRyI5WCj+8Wk+FF2iaLfrpSOZb3u9JiQoiELFv6/
9mgylm89IZo2/kfS7TVvyXNIyfOmdKZBxO6zp5ETJkUIvPV7ZZYXkcga0fqt2N3KIvAUjSgBmWEk
beiRNr7WwKUqjvCIQddfVu6sJRPuqQFINOvOJAxMoU67Csd77ZgLYPJ0n5QZ8vruWCFnMe26TyhN
xH6L5dngr5nh3CxVimr/pi1DJtR2yb/phPTsddTzF0huT10j3LRqj2cJQOpix0V9B2ixWxbqeWH/
LFgW9byaaw2LB56yuMUUFIa7FTUWkbMg950qOWkIlmLhVBk66lEipNqvmL5xG8X74Y/xOoWfsvgm
xqmTMabTaKTCzf3kMM6hFoKfNEgnlSpZ7ugxEeEjhKSvtS5OYUkdXsIPkIensDl0XXrOBieOqbgS
J2QRR1qxSDWbg5537qINJ4ReXooPrFAggiL9y3cDv1eOFyuM2OBbV8oG1S2qFUdQNUAFTwSNgpQj
cgXi0QiRhHCG3Mzd2dGIC/L6+bNVFndlp55T3uqwUxNkDR+AFl9X39dM2nNYSWexwI7QqdC1tWyF
1OqZZ2+sawiEX7S4IzA6Ecsrd4tXUmdk68NQ4toG6jc5/cKVOxa9U3TAw7p9za4r6aiFIugaDkPS
UsCLrnXq59a7oruqgil8V1CxJuLSofWP+K2x2+F1oWcsyGOgWO80MYacYZtInJoqFsB1dlMqfYQF
T2UDnDypX6SZFchylaU3z5wvZYHRmnXdnaWM9ZqPGLYi4SBflWU5rll/6twkpZCgs/6Fy16/tVV+
8YiRQQQWg7Va2d8MCgWy8qOb3yGVhNZfGRbWn649GAXmAwn4gIPxOQgjNBAF7o0W+QY3ubj4CaUg
V2EetKpLkWKkFm/qDMTMdJuThNRSQIhwFPvYG1LT1rvJ1lLg1fJvOVdfNe9OueBE5MpikDUr08lO
A2ddueut6o0kRStMsOXFyn/gqIelXdPj13KPAjNaHyCDRC8rV6pvBEQxb4k0z3U2DmjCu9S2KU9l
yXoaIunIuOjo/9omdko6r2LIbUwrpbZhhHn90D23tTcRQz2pNADm+NsUmp2c8kbJpJ+mdD3gTeB/
hOrP+McIlZXszj7VQ5cjiMru5VheOxNOTUSTiVJD1CCRvgoKIBoqhzHUbMjZ08sIKJL0oD0IWpth
b4FF3rxb2Oim9BgKE8RZAmg8U0DDMqekLzVrtatjeW8kiJSkCfMQySfd4tbSlzXo1SEeQiLZmC0m
6XWx4uskPK16kEnSW0PnuDPvcKvvpnbrCFOtkNXMnWNoV4y+u6gIdwnqFRByH3F8giLiLeRKKfq+
Fl7k/CjkzUHQxxfSEL0YKY8K309OmANxn4Yvc83b3444p8F0a4Zv6glIKC8t7nJYvRTK/LK+C5ss
g1/c8mm8n+NYv5V07k0F4pbanIQKYpUV5nchjuhPQhzGyIRGiEByL39OivpUstE/x8W9ig6mAOdI
EC/FBFj+mizRjYR5Qt13qgH1cKGMFWQlYuno1OTfS6GBq+eySGaWzdqzJRcvFRp4gRV0KO2zjPbt
mzCVwdiMXyaV3ciGVrwXhvSICDiQ8j8UIjZQfBUIEe4awXBbCl5FP3nj9jlQiXOyJXuL+VUFatdI
ghdt/4/nQz38WpaLCeIc4/wXkWpXrDSSF1oNMWpj8kNGeuEiq1QLlS9r4/eF5mQUeTIxORsCCO+9
jMVQk8DRMkej2mOkTSSE3SALq3DZS+jKFqrUUb+QcH/40jUcZ9Ln0FEjYuOUI+mgCEhY0yWeB6wF
/HLr21icmnmkkKQeyR+JdAoldJwXDa+U4dNn9wmAOtDNldycjXc0WgBfD2YEqxkR2yktrivp4FS1
a+WcsWBiRFxMAjETXwn3uXYyTQDiVNSaa2ZW9tT+9MNI+UMA/cMCCO+BAlIr8QSU1RkAxfCsBnH9
Qb4itQwyi6UXHCHrTPXd/KsyJg7WuzWnvqASz0SCIPJtGjmmyeD5KuruqtGeKj56wtI2DRU0jSU+
K9A/wFJZqIJH9XuRkWZ8h8azqh47xo2WQXNxFkFDm6U7srz5eJ7L5hCOCOSU6BrhshBbP1HwpqM8
tH4yYDjyaGFTqph478qhz0q36S6hOTuLfF3q5dAsfq18S40JnQBZgrOxBItNOMFuHxA+XuXSm2F8
CMwLIY5kUghK8B6dx/aXdfnfSLD42n6M25sOGVWiW2twcjTe/zRgVyVgtwzZKnb7BqEZizAiniOQ
yxRSywXGB9PdxDAKTwlrzfyH2Tv6K0Vem3aOOKMnZ1yVYsHfXNmNcppm1myDjHqpBwUD6YcaMQEs
EJNFWPNTSCB4Egy/6fxcbT4TT6nEV0t+gy4hEZugygADAdd/G/x4X37o/PN0ROcAyWiWdU4uGW9I
Vq5tr/kr8+hMviuiTkZX8qBsyTqrdYvm94mqV8I8W66SAz0sBJG8Sahy+QQVVWfMG6SPWfmnKURo
M/9OdHCH6t8ifbTyWzj8laiAZNZl/e6A+qgYqbNqRwtUBljaVDBn0UzECHtNp5I+RIbgihjXY9VS
4GYnl6JMJ0xMn7zt/Zer71n7arqbqB7XqfU0/XUSeUGoAE8zvlRD/cqlkwxUQGlnjBm2yg+Zjezg
FgwpBMwfJqGWC9vZ5CvnLR4/ki8YmTtMN4SydvtUuYzF4lYa2wl8nbc2YQjOHFOmsRlPzD4s7GhN
Tw79IZl6GYvTSoFOyMwhIrM2E1bjCgD4wSFmQWG+sZAH4fyqJtUxacHQkmntvGddYCG+nlPG5J+6
JNjHMl1RWql2kHGCTt8oCIySuqeeVasgkFmZ7uFG2RaTVkZSlRkeo0hx+zC2LaRFk9ZC9CNiR9Hs
PsqPHWk43XGq4SvG7Cw9CRcnGmRrQziXYKLKGZCiiKgX0HuDajrTDEAhOWf0BegApbkIEfgu0z/T
HpRqkXKj/ZQQdbbvj9FjyqtnWegFQhVVOOkTM2nKtenJFC0T/ubcfB0tbFC5PVdcheS0CUKeyeTv
QuwNQT1oV4uCkBRkt/MI51nCh1V4svlSFdwkxFXk9WsdWb6A6YNWJUjFvt+Z5q4k/gffd6rEvqxY
+5UgezSgfX+dEsXNFQwEA2uj0BU7Qm0jXyQ9UqU6aKZ3OXnRvSk8WnTSX1JjAs/vSysL0LhFlOJl
1GOFASD5fhygpKaeSuOQdkPcQLiqXg2iGBbWiqrxglYvwtuWthFRPagkWTJOAqEJbPJrR5C/s/wP
e/hdR4hlB9qMpl2F5QJx/CHvP8Spp0sAPZD0gb4IkGbYM+T/VrsVMqaOHNvVfDJnQnc7oGImGCko
nvFwEBGUCyLawRZ4IbXIei93aZCouwWHRWleu8wMuLtMT4i/Iwm/DNMdVkN1+gbLOpG9MZYQgAwQ
2keFNCRFvlCRU2hpMyyqQ4vw+pKgKamn1Bfnq4Vlg8AIPx5oqPisKBh0a4bgEmJgW70MW6c6fh2k
V03q3HwOKF7spaI9VNgNFhTvHLSKYpQeteG16BlJRqREfKD45mTDb5hFR7gOOtqAITxKCFnV+j6j
CEBRJETfQ//TjKnNeUWUnzQ4wWVnE6OH0gFrzaquflxMmw4XZYW3srDeJpxtDlhwG6zyj44OdACA
2MLaiDKagANXzHx1tRYTYuSo1RtoBMG8Lu1XK721uGHsykSTj8gRGRovkTUEvtLtkFdbxRfWXeL0
C3oCIp6sfm/J68GValucu5oyey3INiwYe7COOVU5kGwiC1ApcUR25g2egA/E/jCg7Vqc7FAm2iMh
L5js6UPY3RLhTyZKXkGHatwUTruFErJez3ZXV76k3gz8AgPjjpwM+4EVM1dADG4yw+LSG/sRMySS
4XRQd7Lu1pMT4ZqjhSiZjRMhzEvHey9AqsAQMuEb/NB5SL2GhnDCbRGuLJXym9G1l4FAlXHcyegM
TOMCHFwt/iEYzvorsM/LnNxWku24qhTCmfKEXJxTLz+vRB1pVMlrG7/DkNHQiT7IBKV9RriuYP1A
vzEwjnxZRUnN0VvRjlUVUAdUrCLi1syRgSOFjKFa8hZ6NPdyIwlMyx1UWGt0ymSpvqSpO4EEbOM3
unU2kDFXgdWbNO85ojS5jgOMLi2UE/bS2R+TrA8xvtIc2X4g7j9GYZ+wkUCZZ65sMtFCsNlHBRF3
4h5STaiy3RSp4U0KBlO3ITKurstjlEAUxkOwWU62OzpClEhGl1MtrHUARc8eIu43BivCiWCd2YQl
psrsvjWeBAtMIqfDbTx0go2DRWJAQ8MapfewKUr45hhaFMglM/mNLI2mz6V2lOchdyvkD7NnVWcj
8SDKc2+ipRbMX5FBSGNUQmeTZD0Lj7PCTJW0R0wg1osWM0mjPaDqj6L0TmW0EzP27TsMRrL4Nb13
00+sPqs0b1K278Lo+eogOL3wJtK4HyghEuta5DBliGQxKNC/gBwflNljRxZrOgjJl1SmzqOxl1TI
e0BB1N1MLvIqe0b4JGtoqiZvJlYjIXwXNFWBiZqkKSml3lo09LakQ0Oo9xCTGjwW+AEiOuqy0C77
cKjwNJDuIWZk0JJW5kYKtNwSEUKrmnUwdXkTGGkK+KNjk8U4NSBmmLaHx0ePB3MUvLYvkEexHYUb
qyo+KBQ2eqXwhs0H2d6MsKtZG/EszZF4NiMBSn+kL87j08cXRq4Qopcp5BVRexSmLGf5CCv+0GCc
jEUugLQUsoDkdvj1OCnoDjQv3Srp3jL00qtQCDNaQCBXeaNLrzJvj2NILQEqIcvLQmvqS1+kBTtc
CDwBdW/aEUeZ8utNjJsGKDSduEht5AsoQwCF2EWkXKwDzUrqQJ7bOhC3h5HpJ7drhqdF0QneqknV
amVIMnpSV0FsZSksxe1DqUWYNxb6jCegEsBa/msiw1mUS5aW01Up1o9x0HAwRmJ/qzqdVmfYMJ2V
1Gj6hG5angnoQ7u8Qz0g3Ojlm9RQMI1qazveHg+SID4jyYmPpET/zz9xA0VOV/Hb5+WXWJGHF/XT
rc3V6WamRsbwQil2+ydZHtGI1qy2oSbMt0yjZhwNUUlgfUZzpuUmWR6VYByxLKZ0jePTsSHHGl4G
QdR/dGkoPQgs1HcfBefHh2Jb5IHhPD5Gp1YGj49C/S1KlxZ5YSau3CJbDdzoKSKbckVuOibYx7+l
RpETuUCD1dAAP1CjhIAiVnzYgK5LRTnyNWkx9iLjo1XMBRR3rO2Po5Sl8jIuurwTt2NOlXrcLTKR
o9tnyzhLfidfyur98QMN/mjEGgzloZmwtNbhXnJeD48vlo3Orxv3eNMkYd0JWzU7F9DsZbNyezz5
46HfyuKPjyKRcIMeBZXzOKQ8xbnes5Na09AZSsgXj39+PESA2jQ1Tv3HKz0e/juCglQzW5Kj134K
v/47gsdX18e5X+UYuU2ulP/fUz2eL2vNf0OLZDvMgBnbj2Otzehdkcn+GgsAgt7/vTiStHfLom5O
Pr2pPqfWjj+jir41mKpTq+3RFSWxX2UXAEZNjLUHeMZBYpNM+BwrXgyx3TUs/gIjE0nYHQ5d6Szi
sQEBlGzW4DoNdOHeQnvL999okkkqaIujWp3RI6nRm564VcgaZlf1iBKRQ/sK2eIDYkr2zsA2Md45
E5sX/OQztjxPnBz2vVXkLwTuSbAbAzoP9MVrhcI3PncfRJGeutEnfPJ1UykYkoMuQaL8pTtgB0g1
nOi/947+FmPjy2mnMIzTCHXYay0JpignEx0+MJhhVjtHkXXTAVpstBJmsx2RqC1b3Mam1EGsryV5
RMTmxKtarkSDZnJozwklLTB7+ZdpJI2xWtrd6PXFMZXgvfCWvpdHirlsqNgy8GdtAmxZhuzpgzup
ttHb0td2R79Hn91reOt7lNkOmcERfD96QpNTkGu8uLFIOZZdABtVm/qG8tQjt/5rdDY8VjR22WTH
74u4syyHunKKVhLBI+4eisl8M+8KOxy6YWwrBmf6bjCNflM0nxTMJ56yUIVEvEaImkvfcIr2AzFf
aFf1Pw0tMXQ/qH02p5ANjdVcaCj/m7pgVXEkBVaL0+KJOGFCdFOKW4QPivdWYqcGZes6tryjlDX3
KWCA6b2yrjDWWywfMoeNKYydNUCm7XDRs/C7VCw7QwxROx35L5Vm6HRiUC5+Qw5Y4ncxNksIAQSZ
4SlyAVsa7BReDPCb0m57M1Kq3jhggyi9rNIrvTscGwT3ZnB1+BIp2JyZ0G2qU8o4vl1RfjgeBMnL
rRc18kuQpFCAcKcIx1q9GrhTOiQgOQou2uuSoO/ZR3mGRHsMq2Aq4DSZtvyT+qhO/AYWylNWFuV1
Xi4r8cspdmA/qS4DAiXrqhgHDQoNsZoxSYjWZupRNZtwl5QGU/Ys4M6kbrJVPmw89LFsF7+4DZOF
Lda+ix2TDpGjXcm+Az1lUr6OMY5CfEcs4Uy/E0JSwAqfrJ3Yug+czc/ml1dYCq8BzyLZyd/VIhDM
ZXXBZwQMsKNvVr8wXL5lWdjdsiPAR+aa8Pl/eXWoXlRX1nyrLOCflWzcUiijKOhEuLJzR6EugeV0
a7s4HA5ewQRX1YLHxlYJeuZJQy9uqXn6kQQdyaPg0S2YUtw5DKr6DeJppB/1u7Jc8pzBZ3slTh4l
l2a5CuQlUB5nk7O5UjAj7OFgcYQcbZqzMrIhOvBMReFSxmENJlg2CpEBUQc0eEj/jz8rOSzgbcAM
0N+K4a7iDnXiAq0V2Ys7MwsGDZrzHtpGotuQ0Bvy6Tb2SRnt0Th2csAXB7T0nRfHXkvjJMXJeqdA
lKN+EG4KkFucT+lp1L4z+WONn+p8x5PwdrQxZ4pmisfrjC37FZ80YHk9yCUqWBB0yGEhZuJ35VR6
OpAOiwWCJ5nnpSV582KZZ4iM43yB2ZP8UgbDK/64JiTkPc15pZtQXbTw3K6XRT+2AgwHtskBUE8z
doCGGYAkEJm3O7iq7EFE7lvDb5fLWeyeyAJYl4tWvxBPQReZiEuDExqf6ZB2wymO98twomqwBaZT
u+h8dtASMKUOlwaTCqEn+21VXvoaIkTJEUNMvjeyKeV4x06hpgVZuXQ8mVQFzcH7TRGi1FEeQ2sh
zX3HxoKZsEPa5xqpq+KXqtCxOVhwZxzdiFWTvaSfSkRKmlNzH6PdUdyCuv1iJ7+gCPCof2vf+i+Y
JknzxtBei93C9nPc9yMON4eDpC2iZtgO9xNbdiJTNC+me8Yb/He4iD+QF2gatzHbSSYEJlHbYKNT
2Igaepzkq0u5TzU8Zpm5v6TTvzm7a1QrHxONkr5041nI7tN0l7qjGPlMh4hDWDsiEy7t5nMFp/hU
1zSfbPqAcc4imuPZXg7F8PTD//kMEzMVKdIOrce0w1Su/qiNrap2hxGMFvZNpU6IWIaSjE3x8PHz
HZrlyaOhhVhu+TG+sk8UyTwfgJMfZjt8D915+snRpaFqBkH7xUyCsIFJ8J36SRWxa6I7jeLMLj6N
rwmxZLm9HI+6ysYEL842RcagB9Fd0EKroHyPTkLCKOFCiisSq7I6JTUFpm62BP1OJ72k99GKcaUM
RJSUXtbv2HJLUD7+QYpN6WeSLo01gsbMT0YHb7Yz2CTjIVr25giUx9Pbz9h6MTE9EmeIOVo796FL
11ugtLi62QxGxNa+xFf5RyQ4ircsccuP9t8ass+ipu10MBfYQIGT4DVxhY+ZE8vIVrDjIeUM1haL
H1yLPZWKSL9p+VlPj+A10aaPqzvXAVFq4RzgBzOy+yi/DtN9gfdO1Sa9qqMXAb9YsSD5HSuL9JIi
XKWTis8XCaKyV2nlYhvoCDGAEIk7H6SQWwh2CpWaiQKTlQrw0qtNwEouym+dRYLOZc+s7nLJZD/h
R4qlW0UGhqqUMjJEFrs6Ewu7JqCRiPd7quFP5Pdivivte47ga/S2Vdnki+pF0s4Fl4yYHpXtt0JK
7FWDS3qWgq9LPqY77AaAt/mz6TlZA2EjgUCvHljKWiU57jv+bC80EMqwX6YDAVoRYtTMRd0V1+7s
j8JxBJte+awKeTNYnPBmoBRt0Wv9JHc+mSYfGWCp+nCN9SgAA8kh0A5TvrpX3nP+9AIm2z1XFoZ9
/muf2+etDcCahmuvckiKg8lnsgXZlnd7TnndOSWFbDgcIi7vw8zZUmyEY6HGWsxBT5iZJw5cCrdf
lYYW4iwt2RWcV9R5+k0IHU5SKntSDSzxOZrv83LC5+Sy62VdSJ4Fp4dFbJbdVuEIPUYy7/zKHEqm
uaXgKJLD1cIJyUmw0dDtOBByeb/gcrXjjmu2gjj3xQG0y4nTYik+V9Y4XMbsBV6ZtT4lcZCwWgTM
X5wHk3lsLwlHvieZzvhOkT7TTUTHobPOGC7GgFjyxvsHWlo3TmV+Z+URm3dpfaqF47LRG096Dynb
z5eThupi8nPhSIeYy1bpjjmgodTNXtn+cER9HfBYTQc4I9AkeWvjxuPrFgxS1eVngF6SsEJDDgpT
RWjadSKsI7mSvtHVr1Z4RNNSqZdBu5nDB91XvqeHtVoe0MFNiOYFcDlMjfhaMcDTNHbU3h2/xt5u
ztkn48iAnE/2GF00dNzsHQP9g9Yj302CCWoXkWpsb2fo6dkhDD5LNpav1KjxNinzCTJUXR6ADrHi
RekIw5AzzhFz9vvV5TdGoqYT4LhdmdC/0oJAelqgQKR3KdwG7mjW3IhieLOYX/7B/iWXiPOjcn4a
exSpgxFGzqIQ5YpbZF6WbeeIe5E7MmfzgICw9p54qoT6+H+3J6wERs3Koa/CBcPtFc12uEmq9oxe
MoMD3YBqt6gX2cAPc5Bw25cORdQt2a1CJOpQ+WEPUH2zEMcNYVK7xOmuu+hvhoGxn0KaYxKFSvCR
iC2BSoNrlq+CRfn1RB5COFFMOffS34oCd3GAkDE8Fq8IhTjn89f6Xl6rwNpNl/4fwZ+H+EP/Nf4Y
LA/RgmAYxuw0EzaKV/GUo+un3Jz5ADP4BrXhtII7oEVq5x84697aD2YjlI9t7yQN2CSHMvGa7gCk
xbTheGtfGbwlZoieQcwOazv/4r2sU0cefHYc7G8miPyQ0MBBldsQyJd6ICZocke/V8/ARDXZ5zEa
vYWKs8EizgsJNsTosrgs3BG4slGx/ub/j6UzW1IVC6LoFxnhhMAr4KwoDqC+GI6IIDOifn2vrNtx
bduyLEU4J4edO3cy2QO/mdMa3Ee3HepL0bKKiGDKDBKEmo3iohy+C/gwsWIg/k4t02hvnncoDPzd
x2kd4mnkdWSsHmMw43N85tEHSCMZkDiRFSDVwMXBPHOrFMAXCARmrqNu2yehiOl8CKwigz1BFRUg
qt9rm9zS0bMJpcdiLAHpJ6lEg95W2Ec6/QMwHgztql2fJSGvodj5lM682OOOH99c+q4lHXCIrKIW
DACNXgOTFZg0MWcaT5/q7Yhk7xzeWHh+DyIN9Xoz6BrkfyxccLrjnlFRkPFDI7txCfDheAkuR5XQ
oExQg0yXCfbO6BJOoaS8+BEsXRX2Y9ylx+iRQ0SDN5SkTBzyDx7uRxw+Qiu9jE1rtG8RpCDAPp+g
0UwpStMmRqqM6EZqxW1TwhG0o7nR8RcblKZIe34htpsU0eRH1WP3c1O80CGNrW4vp0kgw9txSui7
ubU85pp48FQCJ7shtopCqL+ljgkhP/X4AYIv/UykbWIOWNsUzWoxDf+eP16hAkzYwrR3PWHn8kqi
Gjkd1a0YEtSuxQ1+zPZHjofDfphd8zhpuvCDEQuKacG/v2ePZeFS3qMI/GTgHJKBL4ucISfH6ppv
0qyADBhMB6lY42U3LqgNdlWLNg80NvwR+dTwQeAGmFAbmAdGrgzjKWuPkuJrR3Kdfs1cMRofo4Hk
F2yxuzKPR/Ue/VeqDzlt+IAWxHL74+Z57l1ZGyzL3jU6f/f0aV61DaaQfP7Jz70rXJ7OSttE4AXR
0yTCSClB0qNDLMQBg1p8SKnoa0Ejg+TYhPD4U4n4+9+W4XfMZsto+hbaE2abbqtDdwEiuYBjTqb9
sI6gE5T3IQJRCkooqhqPnvG793sXuCNzoLfxZ9JctBcfx5/p24fHx0L4KfZMbVyy2R73eknL1xgo
w2suae5YRV50bkA7ZArtFDCkwSonEGVYz1O+ISQYvAG/vravv9VrpxzAHkDv6OliHB2SthHEA6gK
RnxvL1Lq3Qf1AEDB0LsWggYEj0jB+rPjKB41x92NtlFW6RTBz3HDzs+6rS3fo3F406Q193UjOAhv
uh1su/Sle8Ht7RFd0dwkW4geFrHjxL3bt/f2tGXDbqy0cThnhoSde4gMEf0DNdN1CMUIX0XNKvf4
1Tm40a5u5ufe3r8F8/Ss2h24iwAtcrm4onWM97Cw3NHRzJhyTYrEqAgyloJ0VK4dImMMZohUeQaA
DH4oVl9iRNTkMPlP60E0+TN4ZdWBuD1m/Ch988AeRJPUpQTqwRy8+62e8+4OFYWK2YgWYILLH1ML
iEeZSZENfXVGhx5Mpzf5S0uuQepxFWBfYa4w14gK8Y1w/phfRF54HRE2hCe88h8a0kWiiq4x/gI9
RvYXlkKjqZodLRYDFtuwY2lDba6uNSSIAQQYFE+9nguHogZrPMbdYFyk5x6ZUm7JnTS/gh2NQJ3k
70gfA+z3GL/zNYAXAAnAH4T9sAOeAKigppzcSXF5mxRmIFXlr/liJayPp+ah4OJUyB4ONAYnIkvI
1tn+FsftgxVMQgo8fGcywb8bP+W7eoKEnFn0oxnvC4TxqgUPSSA5Sg79Ze3xie57x+G1kEPAU9LX
8zCpXv12rQuK3D3FQCCUowQiAZX4B1zwGJTkmYONWYA3wChvxuAyxvP0vQsNjvW7K9xvZraYzgE6
c0+X+ZJsEMtZHDDCFDwdTNifBTHeZ0k4QYEoB9PVBDZH7+qe5SbSjGaKcyVdhh1/9rF1ZHklomAG
vtTDBun4sxs/hnMWZmxmTyYyWGw9DChuptNEs8nQUUlLBR3DMTeBA0tBBFl9xCQBrHOKBukQZTii
FETS2eas3+4V34RbpE2Lxfq9YtBShdqtWT7wFKhgmPKYQhuOsccwH8bJ4LGlowAZbBA1dECJJwh7
rvUSn4kX/eTyLMAjL8a985iDYFUHjNRVoOGY5EsJIeL5ee5AO2+a2EuqIcNwru0/04ZvfEa6jeE/
jrXlZ4oavdmZfre6p3r6GceFtc8XmaN7jXO+aJJb1PN8na4V7+WQFdfbYh70gwlpyeAzwjasEASf
Q660U8+fN/cdO1WNhtta/aGnv1W9x9R1Vq1VPmK8Kvk8Xvzc3FNytf1tsH28ByCxRHhYDolriVDx
z5SEXl2sz2tLfWBIR5uH9yVDxw3j5/BTJEnYncf6M32fCW1LTy4jRkzv95bdMeYfnBnqCFks5ESa
J0h0QM+5AqiaM+bTfHqclg+YZkPCCdwIkQPWNnzD++w/kBZEV/Ix4EfQ4ZYy4Udew310ln8a0xbg
m5UWMQ9GBHoD/dpR2udJbh8UWRiOlwywaAQnHAH8Jt7q35P8lhCKx4RMOkQjYQJYP5JaAO9qID66
wZ/AtRXrj/sGPUk9FnUXU0mnVEQE/zLyM3cALCxhMJZGv/QwsJwCOYFnbfnCAgtmj2/ldP2I0rE8
nLFzNm95vzNRzt+uyW5HeelcW4Lc8oYYM23Z3QuzYFtOsdeYOMU3jtfjlWyCUA2XJBrSRzNOLLHS
exlWBnIElQsmXodQYaDpk0c8zfIRTighJo7MutvXgetPkHBQ0aqBxr9AaKBTxhsrkhvaJT0Fm4aj
rfX5w22ptIwAe88YNpBdin3jxNLHblMGkLWcm292l4qwAqEMR6hd2ezscQ6zt+dssK3FbXUpgBuP
AWbBPwQTZZSgBWc0zjUAz1/A1r51mdJnoNFrQzqsT++NNukMslW+yZf1qnLoOpkAZyne95Yuwkk2
DCbZFnfHuzI5jp6ReTDs2Kyn9kYnMK9p3JQmagIXQDKJJojdycCEOK8z+4VCNqglUgDJQj96mTbm
RCTCU34SLYEKtwxO1ReQNzFUSA1UNph3yz7/jmomxLwtanEowtJSxf7Xv3PON/XqZwPBZivP6Zw3
XuQmoKlMrsXC0kySGLQcwCdyk2jAGedj6BfFrIAgvywVHzDT1i3H6K4JPVApFSkps17GI0yP8Dvx
SoibkWtwrqEeISnCisWsHBHtsjqoHKAS+ULUDWbmADes6mKP6HBhaLAdnSsGDOCAgwWpyqNEABjZ
IVk9jw4SFuOEnLMxogMTF8ukNTxmgqEN560OvxqD6xC9ciPhe6CsG4+5zv486UqBhqiHEI89xwbi
nqXI3qJ2QMxAOMhmZzc3GXIb00phYoV4nE4RRNiyhyCiEEjlXjlNz8Qx23/hzfbjkQOQAZMGkINy
/2N/4Kf/KkYZIw+KOUJ0o0oaacs1LgfIbMtYrAHOdvTeQGzkhpJMrVnHe2GX43T5GRcrZaZPP+uj
i1+zgslzASrTOZM3hI68VzZ5L7RTMA1HfOFl202Xx0m0TPjrZp8GaBMOzzEz0F9RR4DPfRFUAYT8
do08NJkcjEoCoQPmEWwL/3WIFp1pvU0X+aLexovwEDHsMJv7TnIKVkzYYKIJbrPgh+IUM1aUACIz
0bEp2wazSlu714k2BOobRO4pKdF3wJSMGj1bCOyMEVOM3oMECg/DOYYhJw695i3unQv/U6gfUD15
IaVOFjk9Os9NjEjOPROtHLLlY201YzhkFqLL4GWELMCp5AXWRx9COErsaNl0yw3pxJO0ZZZei8KI
SYP5gXwBfdEARFue0RnLkqP5BV8flgEMQikmUmGM9gizM3ybRjSyXvr3yaNMkg6ZAxxQoGHUsyns
Qx2mPdfZ4Enw9nTT2MnUaMj2Tol7k7MWHHAr2Mm395vKOQ0PJHnkiyDKPRMsFyH1xs9C35W5lJ82
OHhfOceLEmg6NOiinjdvJHSS7muS8bdvX64IFfKFhCZEVngki4CYCCS44YGTeTDpeFwxO7Pjjb8K
bKI5pq18GLiCHSVESBjw8nI7Fy4O5xJhq3G8QZdoVtuckfBlvHBmnIg3VA1THbTIxjS0CI3PuNxk
tnbnlCAK3b2HhfHYH6lzbT5v4/szGSzL6eGJBibjWrvRNbPfm54LGL6IF53RE4Dy4722uZd77eWf
u/Mkk+oulVWw1Vf5mbl9ONxpMD9a1HssOAwe/9iaZ8lEQZOZwQDemmGF5HyCC5FY44l+pAj/7Cf3
ZA/JDTONe3rBJ/mL3oA3cG4qiaCRkhkQaP8DBdi33T1KQSJK4j1Z7FicUTjtDHqTxkJzkFsNDHWd
78IvcrkG7CRIKA/OI/MmMWH77lzbdg8hCEhqhnffpYuZghtSk+9d6OaUFC/+SXMYiB6gjWKQwnJf
3wf+6rGMN9By7c+Mk/l19V059keyZ9/jeP++lldZjngYvDzd5z/A/ddIHXxmCgxYnNtLKiastEXm
fr9SUXxCmtsd58ridaeXjcofITRFyN7cd9NLCyZnYwgRD825/BLcy0s96Q4DWxsyq9lFPBFIKpso
03SdODpqDWvVwyaIDK5GNmNmPl3zVsW0crRxBo1Vu2GwGziXy2Co2L8VuRC3Jwx+o9o/zjX5cTry
50dgEvSJJ9Uwxp4h0cUi+wUI3xJzy3Jr7JCh2yXUStzfrGBC+m/En3gQtCTM6I0Vm7CISACzTLBD
LMOtpOCEehBl9H1oKvZxk08Z7rTUZo1Td0MoW9B73DPlLUoJXgg9SJPYF6wqjPSPLFARhwFI4c/R
WbK1GZ6ITI8/7RHy02JithfVTltra9X57lLNfBLAcnk78qBUrS7X3tUWitM44Be7XGjaaO7kx887
w0TBs7KLutVPvdnDkywc4n6/XiqF0b7yUefYUwhN0S1RV7pNxLw8juFBrH9nqgmwHgimePCBiizB
ADubqJXtDZ8Aiy1K5JRJSeWkDzEDeIRUDrZH4w6qw10Sgj43slxO2b9n+C232MunY39O2NdmIjv0
xVTOn7jAv/ARb9Yg/WWsIh8AukEIzSt49fHKGevuc4/YZ0sGIyAi7bHU3mjj3Esfi7g0tiU4PnuS
EJAtNKVdY/iaKF59a/DpDO0upT6ln5Vpt58OMozTi4oECs5y3wLGLEm4oj222IdY2DHiffZDqoOK
L0pZdA4ZCMH8c4Q8Sd2QfkmCquceW46FVt7Qtfmpi5sL+ARy3lG6wHauK4CmzvlFOswB4M6wnV5r
9HLQwSDPSA4YXWLI/4txnWmHKE73qsN3S06yUKflQpnVh8pB7dx+XrRbe/s9RJfKeV4+63JdDfMF
LpFtkq8f7KqDfqZAAqLFffOG2ZZv7UttDs/OvX5u3j48e+ZHkvPGuX37SzBJNIkaHxeQPf4YZI8A
kue6N0x9e/tmCsQXQQ1lirjGkF79QeUc3d+Gk1imcktJPFw8+dFN95+15j53z1106d2eO+30Xmo3
OfCv/dhpN2qVOUjTl8KV4Svi/SlwEgZorCvf5J5P5TV/vkW+Vn1jyAOjNJshpR4oBAC8VrM9UH8W
z/MMdck861OlA72k+oJhpmL5aJg/6lWyms8fL7mhz9Q1Io8VSRYkKRCkSq45l5n9CHZG6iJzlqR+
S5JDYEfd6B8uxZM8JiNin/InrGaeYbn+gxcFl6XowArmrVmrvCO5Dn8gGQ+ZKTsIqi6iT1D/yE1J
2c98BEPR2KAgbc9jn7GSGi0gb4tB0gBvQNQqs2TgPrMkQNugoHKCWKF3/l9cKlQ8Eew3VSCuv2g4
Rre6bYB99dZflPINmIRvwAlMPErzmGICol1rSPvr8OdICp0bPmVGQpmAEXBwNMFhTNgyZNpYHh91
Gy4o0f74J7ygisEMdOXz3a+E/mTdJPogTeCJQJaE0Ai/EEVXmVUg9N+zCNoBGYERPw7KY+NqoM47
Qw7lhYv/O17amNLaogWTQ4aIy2PyhiCXe54hO+A7dQjdCejv5bEPiBfBAIFCAnHha4BHUgOhmQBx
KYwcIwQ7juJE7tOlo9LprgV49PFEBHMsn0MZWc11PKJOMEMsa8pFB0yPPNXWxqotKfRr+4AvI2AV
q2TawlzEi5QFl+J5FTACFt9ZnSJkOaKlrf/qx1Y1fDkvp5qHDvV/wqHXAbVlcIXHQmDBAIgAC7XE
22xotrz+AQK9jfiDYs8k+h0NHe21EWAkaLKTSVSglX1SITDfHtwaMKSMbJpvhSkvdvq8tya/4YLW
O6RSJ7pDq+74Ma2u4a5a0i35OVSLau1TYFn3pt0RmrydzGjdinXMKBnjc3vfel7svLeoAxVr7uqH
QXPtVvNSJ0Zul/ljsSEPkoE2qMaKecqWDNU+xXY1S8a/u0bJSWfpmeGbqj/jVE38zQtdDbpg7kjS
IbHPNczv+V0/ZDufBhCGBRBrwdBB6RqZdkA4YmnSUT4/YsAx7iiha/nnAHqzzD4rFhpOqYffBJJd
JdsPmQ/J+yiYUF/rJ5PXqLYLJ5tI9b5xpghBnYGbTnE4kJSfDPW1XQHcUmUF1ce7AhrQyaf+8eli
IMp0mAI+FAB4Uqkhj8Lfsn3xvc0/V6yhEUWxTkwJzU0YF3QH+oAPsDdA1cAC6q6Ve7wWV00BDcwD
JRcwAaptwCqk6lSrgKfUmAqjIOdtOrHSv35YkodQWGmcglZqFhcVa4tPvuonIhPwW9iJ7Kv4abL/
jh0o85Q15TCxLy3iGqxMaRFyEGNw+MJQK8Dd+qShLVpZmcaioEsC2X6cNadkq9FjQPKK1BGjzt/i
lfothEuHeWT5tGnQuIImJCQ53B6EqUI2Ftg/UBzPg8lhZ0qKDzcQDq4LdgCUTRC8VBCl9hUUQmDq
c3t5vHb3nBeGMlCslLNDxYWMt2VK3slpZaIEIAMx4l/1DLvKjWeeZxLUlt2+Pr32VS76/rOq9kAe
7vf6vWIyWoefA+b3kHJI69De9Gacq3jastPp86xdiYuxnIQez3W8eFyUWbv/PVVu8967R1fN/WzS
63vzmVUnem3gGcE0JzLldryTHpziJVpGm2pVrRrIegEloTggxJhqpbn1IafGtpA8VoUDFhklg2OI
aQuCwcc1OxUupR045zqN76DJ4MVkIokkfPwIUou6DxUgGv535V/yWbv8toVx+wsX6JqkQkqfGDmf
dqealARmYvuFoWGuNZMsFSl6wgiQ/RMHXZ8IIaSrrGGR9rRm4SjdE6HUh8+fQ/xt6gMiX9GlvJbL
lNJw2+iRaMrf5RLLkgCR7VB+Ihon+yMDJgWKNqi47vgt56V75+AYQ4klvcNj48V8qHb/uon92Xw2
8Z6D7Z64o62SYCeSn/l87QaA1Np03ZoYh8ieD+CckHkeJephTBbJWE2ZITd/m/bpAdgEdFEgimal
gcXX4cSqhOho7fwQsCZkhoRhpF1TaVt1NHrQQQ0PixSWs6lZUOwY6dMAyUFcARViyHC/Pk2bYWfS
KkZw8LIYbijkUYP02v8ZtARJAtJixhS7nKLJLlzxy/cfUC/sOMoPuA0MLJAVfNEvyTaJm8FUy96h
iQeLTJTiQfpREm5ZoP20U661wyOQskCOC43M8qIdQA1A/Ys7pEF9oV7CVWany++Jb8R3abqogLj6
pX3/cHraRuPCKea6slwaOvmhoApM43y05Yb+dvfYfwr8D6eMvnn0vmAIw24YwKFrVcMAdUgaH9pW
jwICZzkwWIJcVS4mXx8xpy4rB80+gEV4jAwk2pHJ8Qmw9kj7yaCBN2iHb6EZSn8yWFnOrCorO7GK
OzsGKeZcc7SrwO4qk/lt0A0L1cpUi3oFR1V2mAJHyxIG0QoaVID72rePxgK0wMoNbea4XHiPzk5K
n235hnwg37C+B6fWhSoIaT35PacpdI8HEtYZp5HLMOVUKipD6JFVkQJNE5NEQgyT80Fm2addhse8
jif9yOg6dMi50cy3ExeaahdZMve5US98XLRhLiJ5/9cFTliiITzLVoIrVXbXBQSZsxtVvldbvnxx
ipbxsrArGynshfhtZZqvwbmcn1eeVV+iOOwrKcqb7nD0/UopxD2JACmxKyZYNvA3yQyYNRA5wyhf
gObITFhKiBDKEGuH4BKWWv/Sqyn32VvCRuJEgkKByjHif4kOyG0OgsvOILCupfxC5qLtfcAXhUoE
LKfmrTi0t4TC2gnOX0YwBhLEZQUAv4L8XNmJ5SZeJqumy6LHunCLl/GVFa/dy5m/yrCHgFyV2723
78+NvtDXvktZDZAg2gEQ1DgFTCrFLyw5aSeFlQYZDUrB1oMKH2Ja4y74E2kp4TEOKiGjGz4+DBxh
lSIqOKC760dTK4OqQOoZGvIYdJP+s7R4pwe6UkyZTPpoL31RhIUTc2YgVdN4YbdLS0EYHWIetSdU
Vd6Il0x+oKGI6UPXSoCKoGYOEWpUUaAgsO4ayv7VhLGJZDYt0PQHy9vwAM3IIqWX1Arg+zDhB/dM
4QEv/pTmOI3ajySEVl5DxIHgYv3Q1OYkbqaP+XNeT8MFXUwldX6v6cVbff9lBJf5BA8F6PaN6qzs
E6J0vgknxzeU65tyBX44QOkOQoz05tG/yPyLnHAZjPha01jk9TCYK53WaEJLIziHnggWG0fC7Fpo
p9x+V8qbn4W21UviBiFpV8DkvtWhyg5fHdcw6/Ufw65PhIyigCnvSNHXq0YVo+o5uIJiBHgtOKin
gwHzTZ+InRmN64/eBig9ifVhRSGTY7T2nX3ite3GtLNmN021eXlpO9G4PYk27bu/whbgFrr3xwZT
wKQw4FzQHtwYKcGpsX6TVDCphUk49OERt8GGGcALD3sMMhk0SN1yhmGbGFCa64BugJ6kt/hByc1C
C49v9YQ7QKMdkyDDgQzmQDGiK7capJ6NzqdoJsCfRmWeqiBGDFscGT+qtTvfRj27z8yfGTme85KE
mNxYOSdO5uD8npeCrFalLNfxoMiSRat/4Xfzlq6zA3gkjJ9b4vyRYMllSVjJXclgHzuSSCixjXO1
bZwbnqS4H0l62XGkxPCSyIfVs35OgJKf6+xGKpD1yCDNbFsRSrNEBB8He/7LEV5bf+I7xJ1ges81
4aoHE2//WPPL4NDyXrRdFPME6Eo/U1ScJhPwVuu75QuROqQDOsO2xaHhoRGFPuV7/V4Xjk/Zk3jm
PQ6myarCp0Cx2sh9F3TcZ+oRsYmTLhCIB01HRpvAOBpQnzyETrFtwdHsnFPkfuHNxIt4jbp4QQHW
AH8HL0MT5As/h7oOSMD3lh0AAkhbajkgpwtkSUZAzfM1KcEPKAAB48JB7Rd8MkO6rc5Uwm+dPD+Z
pINiGE6PriD6kgV95xlhOfXSoTJSpg3vO+dv0ZOAEXjIJvUKBM9G4kCs9CnevGx/xfKbBCumTmcu
8CM9YevEpVxe39NZcPJtpHBwogDWaNXYCf/8KfN1rGzFP1uZleOW9Zu1T9r9sU9B655XZkd/T02X
uhYfpnKiIGzOcMir1+rrQo1c/mYsp+kb6CQc6cyVgurCf6HDdQ2ddP1ysgOLx2FZnMt1uoBGamuT
x7LiMMqZGNDOJePg0tlvp3OsvaFv4zZBTH/i+7530OoQ96RfNCdzKUCA0KMFwVZ7nZKTflEveHY8
5RNg1R/1TLR5pE5CqrlBD6SvjmAirEFg8jW4z1YZIYyzCnhNMH2PjxMERGfl7Dd4LJ+b0H6dGJH7
Ay9FKhIsl7tops3TXfdAMy9BTfsAkYH4xr8fb28izQ9ygCamPpPcGq6ckXeAOawXVX+6zp6oA7CH
zSYtL3Q7+GLuO1f9ihHFjtWqEZ5Lwve9wr4j/9jjJHgXJqT5509qECYw717elBfxSfGOAzhu8dsx
RAhK+SToh3z3W9QOv20UyPMY2tZ36c4+vC+0Y8DZYMsTbnVRMWxZhEPcYxCO8+yuYxRhhQBTU3sh
YmKBPDadC8jwSsC3+4eFcJxwpS3m0y2Z6DxieQ7fy3a/HtagbS3wtmrb4v8sYB6/Di1g5GgdOgHb
JWSP/jHaQNbPKG1P2SMtL2PPZvPA+Y2iRbGlWsy+EqhOnqEoNgRxZYlX85rtxz8rcVAiHjKRYsrS
H2UO6v7MF6MVa6rM0OEeUgNmy+T7bNKxKJiOVC57xgaqhkQ68ko2F62nYNfaUrePCA+FcApCNP2D
uboqR6nXMNUV6U4+jT16xFep1xt3yMr+cqD2PvZAkyC/jXUbyHsLGEsB4xzKAyIacqTcQ3xlDi5K
1ZyKg41++Dm5vc++g4buhJKP0zp3vKD/HABC0gJAjTwExuCbZ3AQgL0tuHLCnZA/gPuAKPkTy+JP
OIsHyhKD5yBwpIr0XEDh5nfZHJhtGi3oKaE+8ldBnne81vQ3Kqg3UcRYFHPOH+alecupFMk/6kic
RSpLXCW0uQbyHLztgeT9CrVAIEZ+n3K+xeBJISTmDFZzLOlAzGHCeYeqwaN8rUxBBTBKQJOjBGPZ
mRZ8WkUDA5+LkQz6CVVt1IscKBbzZMv34jiFbkE3zrYzqjFerVE4aSEgXA1VAM4W17vgCAhMKReI
YVMxvwlXFJuOCUwm6khWXM0RfueYShkU2w8pmdD1PFUHaN8ZzT7FE+Dk40TKDRj4UTD6sX6h0VLF
on9n4E/FyKkDXk9xVFZPOJL795LeN57rzN7ryqmcLxhI5Tx2lSPF2ML4WZ2BFGja5JLHSc4jirE4
jfesM0AIbdnsKxzBmxLrv8+m2EEQnKzeG6LIbJViGoNpbf/GvRO585pZYczX61H24APHHFVtfzha
5grwD5LzqMN7QcvmM799BgFixvNxb5Jjnup+NEaZanZ0JC9QL0ennIV2a1DOehRYjkN6W0ZCN8g5
FnXAhyJb1JnJGY0G0YAqzYIpqLLuQmidkFNxY9lc3BgbbFKu8SacXOYz4VXkFFTOZ12vjm69Eg+D
VG//Zx2Hx6G+e14T+7F8LCXQ0SVNIF9/kvmSh+kXZUeu3r4np5dNbjgpxz2TTI/v3JzLpazBz5Hx
Hgr+l83ZBgmw4Gv7V9ATUoUj2wJXu8ausDbo7OG7dM0KF+UzfoTrvgpX6GuslB1xVfPe2YHIcsk5
rywItEspvwajZNU+kapnK+6gTM9IqgZIvs0oIov7QMF4g0dp7RL3sWntHht18XIhmaWV2XOaEzQP
+X6FW/FSf4Ui10TfSc7cvocrGGNgvPyicHkzXE4CnYzCtMtp8Feh3Z208CbUP5cpvqjCIzfv+GHy
Nl7OETNIS1is6o6M6XF9z7hY7mNfUAysT8WJDyHDJqPmJsDHsjuJx5nLG/BJZK7hz3ydesxXisb6
WnLAF81VeCgiSPLA0P3suk52T+5EugiwTvxTdUehY3d0mA3OqEjKfnSY8n2/fZCU8WsllbjXSgz9
10Xa0KU0yWhKMFFOhGqR9IILUE9vw0DfkHq3OHC4t2yKtsAovUkJT/fLtW7tagr3uMzWpWIR0HHI
QAKczl/my/1nV/QbaxYxZzxxXy5Zcc+pJL//XRiZtWiigGbgVkEOpESZ7hghiBZE+xDc8bQhbpX6
xQlPiptsHkq+KjRF8NVLb/6Y5TvfPW7THVBDkhu0JaF7BQtx8lnUE2WhLoITA94mf6tFv8Sb94yo
Z8XZtvNNZ8BgXike2QwD61PMmuSLch1iEGVP4IgwbDEOreMVt2zbmbJfFir2vDOizLSluARjgqGD
hVCb+cdybp3ZX39tUMEkMUFO+UaOMMwO/GYeUh7L1/o0c8QM6kRDBQanWvms22wFIIbjrU/He2OH
cM29OA2698aFhcANmVXSf0gJ5RhtgxOXgtpYueH/D8pB1/Zfhg4eA3wpveiCjOg7EC99dxxWLOVo
E2/+eBvqjnhpp03QuDHTZW13ZiHOVFwl+oByvNkWThJJO9tzjbsq5v8cC9/3hnQRsRyTF6xu/zP+
YEIrG4moPg0ho2//uezeCz7odSIyA8VmEd6VXbTpTV5YAkwlK+w9FvNObetQHfKFPi3XiGx5Et9+
5wXOvnDeVNlKKmxEuRjudr8cl+MM0xsvy40wWYSy0Brks9eJbcHHZCf1wqplW7LJ2CbF6cuOksLg
b5ZMsGTSPEcUzidsKSJAchePHC+odtfbck24Td64ifbpFeqDFCXLZeXUhwCoYv68ZPw1lpJFCIdn
9Hdt6Rz0D5KPJKwJEPTgEPKj+LR4gDfFCEHToc+DS2ofh4/ly1Z2GfCpYEQnGvC/ctScHGAdTkyy
AlmMrpQ17WzVmT12Yof1QXMracQ2xDdmlNN7+9dWUIy/kvAfHXoZzqE2kgffCERgT0CcyKcdOyZ+
ob491ftQMQl0Ng/r7WFjF9AvJCDBqgr9SFIZiSMkbqDzYC2xFzHGQGI58eGvSWfUmUbEAUQGc+ww
0UO8qOZknGYo5KN+0OfZrRCZGL7Au7YoE7A94K3MeYMJwR8hAPN7h7h6fi5YObyIj+Pj59VNaCoh
YUL8hxBx8nhtwQcR0PTZX1BgWgQWvA/BiORhqKpMZd2UMEhlPu1vnGDz34v34i9UtAhyCFxqaqaQ
X+bsXcIaCRalViuOJHACgqvf6HOO1o8FTHPCk+P4Qy3pNT8uid8eC9JLYabDXLzJs5/pa/uaU+xe
cPI8gkiL2hMroOXxlbcQ98ygDymKsIwCClS+jG+IpTh3zhVngMx1/T4fl9S8VgyjtuUCyH8oVO+5
nGPhvcC6l1oMgM8yvIFUqUgDQPoAIkFHEGIxXFO4kmQHNN/+sX24h0Ts+VtALwpsVD8BwED/qYQC
rlEJgAXwpBblwxOX8gsVOAhszb0Ce47X8LwCIT4dpdN62Tg1rx+nvYhcdd68NObtS02FaVO63cH7
1B3UgPfX8hRctV2TkuJGheytmXaH/Af+tQxyku6E5A3NUqvMCED08gPfIAVbPVadyWvcmEcuVEFq
bxQaqbB9viYcREqmVKb4UZ9TN+0AUELwwul9zeqCThAcDDRiX7oBBuhkl85ce4B7SLWHsg9ikVUH
8QRo0SrCCULIz2oKJvWeamnMifOa14fX+hk5DmfFq/ktXx++LqeIE0L4PpGVrVBkbG/BKrRTmIJj
mTG8HsYQq2aXwn0pPLDmxyjbVOIsemuwEw8kJZCRoCWRzk+q3cCmf6yMf4UXPoa6GlxoJvIJmYLG
ADCinxR2Ker+Vu0NbRhrKlOU5ag3ZjvqVEBCFPgQm6c/St/WSyGkyhAYupX4K0rDc66jv4UoW9Er
R5sdNuqvTgYBh/3OPWsB6u62Ax+6eaWQ811wl1yaYwo89Kvp0Amc1qH+q+bCoqU1i6IT9VrquzRl
8V3XlKKU+Yc+Dz76DHeZJdQkSWJSISl8foWPdO254VT6d782lYVor8zS/df+gKUA5nxv1TZd+xP0
SddQd6ilqdL4CRGehtDgxjIm2PxhPDuelG//4JHvLSTSZI8uPxZCC8y/bNq/5W+fAjtO/XN+wakf
SdN3j/FxLpHu9076T28cMUlo48J7GE/KLFR/CLmwpJjRwCaaoAmgmTOd3XhSEKhA2MKTvnjhGdRL
4WYu6MBzkwPc1sTUnMFBFyxDAsVsFUx1YJh6+C/+rpwOtlsl+mbI8jK0IwABfEqTOJfQiWZyVxsS
cY+jpYS2AngfJ9mqJGKXHEPC5+ackJm8Rh19rjggW1hbl9fpSTz5JNasBQnE/iMDwWFz81fvmUBP
+qAgCIkxJxpdokI89m+QfdIzVJz0HGxhr3+8ag6c5YXT9inaEy28cYjIA2x+mwI/IgHN46rsiGxr
zaQXCsXMf0GnsgMw4SERJA8yl/8/NxQxaIMAxaZ76kTRg+IJ0P+TJqwTMVyoiZQDARrDeXlD5cI4
XI4WjOCzo1zDRSLOApUUKhzChWDYU/ANMBCeS6k+lACOZqEIavlVTYBLoMwfHYJfNFTRfe3zuKuK
oBeloUZpKhTkRaBU+HNAFYSMhLRcS/ifHDFXn+/SvnOwLbqiOGQd70kjxx/KCdcNKAN6I6AnBaj3
BXQUZbHj2+LzCQrTy2cJ8AJUXFJWFtDbAmrP4MtTNGA6dNMEYW+j9/ehzUE0U0XmxaRsQjQqY9kj
WPgmumI9JlFKJGoIaMJcYwBW6i+ALFRxIsaOIpGLgAR0jEtrwQu5MQWT748YKm8d1QbYNqqRb8UE
LP9SvFVMIGgk+5p2vgtOkkGVm85MY8/VIHHxnmoKkTXxtYB4TUKYjxBAS3qym/MeLXPl+HFNN69V
SkGUAPfOwBZqErRsERNS//uDm8lqiMU5q6QE4Z36Wq9nlRGERa4QIg1VShuu5cOLAYk+9qPeqEFu
xpzBbKDnk6Q5bKlD9C6QxEOoLS4mTH7sZFYHa/nqa3MFHkpjgMZI+BvlOWJj/QQ6AngdbW5fOq2k
yae8xOxjScneBHLQKwk132vdKwA6eeMtKfGU0Izgp+k2Lg2SSyk5Pa/R8rGvbKHNf21JoNtuzxWu
13HS2FFy/Vdyrk/xNVkJNzXaVysY1dMj3WbavoTnKdYRJwktqL2nMP7dwx7sSi8f1L8NHaBAdwTO
Z2kWK89vnP0HKR8gaKlYCc4q0EBmN3YIX/a7br6UbVYSLyf2c5mR9LGfMEAoh2ChYopzFakZESnP
YW3Y4WI8CPkoDP9jR//VK7t3kj9Sp+pE0bCQKmHmsr3YdWCdPKBGwKpnH9C9RDbaAnuDNtASy0ah
kAamFudYlbWG+OwnRwuEmtEwes4y+huLSZfDhg2iDUNVGp7YH8GJ7JadXSOBK2VFcjoqibwdC4M8
sTJLthLemZ7dHcY3ge/4t95BFtlGsoFEioim6v9oOrMmRbEgCv8iIhQQ9BUuqwjuWr4YpaXijivo
r58v6Zjomp7qWhQu9+Zy8uRJLsoFdOQoAEHWdFh4rxwSzsOVZguiY3Ahvn9hmx1IXWFkQ3J4gjcS
d8g82EtTIUL7Ztyw4Wk6uCWvTMrHj/CC1Cl5If6J+aCOpi92s+XvDQIRpMWHZH0VBgJ6OCebBAXy
eG1/SAjPHwQhnB2I0KJY8/tcMcVPPijFcXVc8Xuujc5k4TwLcOTpfijl4yeAL1+o4fHDmMfG2u/T
91wP2gvoTnSWoTgNCX/yXLeyds8aYI44U8dfrHeFBpCk0S0o7lIn3Q3teTktxmgSzR+/1jb/W9TE
BEjj5PMk+UT7/Co6mGyXq5DjhdDAA12TsOhb/uKJsIkwavzQk7yN2ra1hVzf4XXPQwbQAsSf+qc/
Nv1B/mpM+ev0B32Y/8Mq+EyrN1uKd+GXeE+o+Qcc1I5UxA7fWAsGOjAhEbAOEjqtsb6W1u1VE5ha
tCn0nl2dw3JZcS7G9hCwk/9aw13P6sNfia8S7i6+lD8kKf4w5avmSLwBWnVAL4PMtfgz4YUgBUvW
ZU4PRAxQ7tPDD/BL0Rc8bBnvCCkOP41fvOVYGhooNPhVZPuC8AnCS0GEwECKxje486ThGTlUcBZQ
hyTwm8CWnqIeSpoE77z2uacf/N/48kfyLB5wIK9WjYzk3ocVIRYBAI7ZgH+dueRg2hoKA0kxR245
YD/gjoh/OuLfkGfrnFwcHCCG1OxxoegK4U9q/0l//hIpm6HObCJpD6BZSMEIoL7HM/wCMlnCeaeY
glX6/OpTfUqsxAc0Vub7gknCq7/81NcDke9nT0jIl7nMPyREIYK8yMAFE/ykBc39zbE0D71Sa3r5
0X8r0LPCf2f5/LBm4bv5XMpYD8pd51AYqWAHaYl5pNqB56io27AYquib7jdZxtRwpsuYVqQQUHMI
5ggfv0xNL1elrf2cjsfo3XkN9UNq2R6dYM8Z4SYfmEWiD6JM/t5vqKbD9DLQ6aC8C1llclqi7e5a
jDFnSCExKb2oXxhaSIJIqZ0PMhbM6HfFX0AfAoug6+FcEZIpRb+ngk9MSzadjBbVVVESgRYGVf85
K2A2fRVd9eUhaEHx5Juo60IQ0EJ4Yih8LQ/el86dXcz0AJQieC8UHQpgSWYGULtenTdvmgQsF42U
wz04oM75gGfiklR1RCyXiQHSMavzjrbHt6gwLporfoyu/BYkW+r3NOtSCD00FAxYJlrzd6V79Gfw
eXl1z4vDiOC/ItpFE0UunUAU8WrEJSiRzLiefds7wo5Dk5vU6+BC6QYMulDUFJGVaC8CP3yB3n9w
FsRkyPIExb+Scu547eZqv4AUSckTnIK4uQBzb82uixYc6s/G3FRkQy/h7+qVpCiQ8/TKpZMfybzd
WyEFQPWVkisd/ZLICO2BPEWeKCwEqLFcz1IEO3IaeaQ/L6e4sIzIdCk8HHwpJZBTe7RShpIfC6Ah
pT4y6VhKAggs9+xZY3IOObAgFRJAH7vmRt+UMJ1HNMJdKQEAk1D1oaYjdQ7ugLJWdt6Q0F43PH6p
39JOKLAF8gkUcuFNr96z2+ZByn5bUF1YsTDLPgpIo/qXX5sWQMJtsoxAiFEvmeXZc0U+7UFyfYIB
LqxROb9hyLGHv405rMnD72f+4gAOLr86VJ/f5++xb80Pw+K3vdYGncFubA/uIGdbbVD8XuDsvNz2
+j59CBH0viVjtZCAWp+mnYG1Po7tu2PNq19GDE33fxpWf2vOr5Qat4ffakv/nQaVBuPdcWh2c3lb
fr65JWFug9Wl79/O1sRAjC1Yxttjf7n+SIotv9bj4snECvqgCZaPwjq+UieEUD7XX8xydcgNEZtt
kqsdthCJ7ckBBnN0nl/ne5BgkmbeoP5lph8XsAE+xOAiyIfmAAkzTWqoAUAvJsrkX8gc0ShFqKsF
UGsaRMEQPJg5srLGrx9myUOiPMEVJuheNKSNgVcj8b7Ov0hTknr//Mu8eVFYnXAoaRowUX5o0CUJ
K4dmmmJFRa1PmsrnfOw2OzpwdTrjSJdrAwLfmxop/4LtjlIXR8f22k8EqZ1W3bskPRqaKHZAcfxH
dKTnQfiNB2ZlIMuLLRBO4r/CHC2slOf0H9jegBr8FGjIixb9Z90rQphdf4W75wOaOH9DIeWOuWyu
H32DB736VYCiXaoD3XfW+ILPlpxSEos1VD04P5c/FP5/279tU8gNcBhov2qjuSHkfSj7+sT8RdJY
rDxNU5Aw4aCskbuSk9CmvVNQ49smbws+TPsXx5xepe8M0KsmU6DAMbDg539SHbD3MwXuhZKGNwfm
3b4oqzemy62In7Wh99OP0D3G+wEvBXZJHn1b0GbAdcCvoHUws2gUT5o4DiJlYNUHsOqn1wLilI49
QZ6pQH6htYgxp593kWNmjNV3Vq2OPXAt8LDL6ATatourFab7OGn3Ofxd3u44ANA+jOiJrjBG/A8m
BrNVVpUcWA4mh7vu9SiZrpuvD2uW6UNkCDxwWnfqAhQ8btjcjF6nCCedQIbfrnuBXoRhbbpG1g3Q
4Mnnr7mA5F4NBb9pRJeu+ddM81k/X8GIz2fgKK+fxh8gTz77DvPVnaAeEvDDKbFsyTJpouHypE9c
YFFMBxCi4Jbk4FTVzmHdUJlI+v0vm39KH1WFd5TSHSED10dhkpI0fxaQSsDoKXyCJjLTeNoCHBVr
eKRDjcIxaCETODOE4SCsr2QZociO4DhcEQwAi+w/hv4LcitGk8obaAmQtZSfEDsnRiSLbdWxKJmD
IPIg1kRwD0h14qavQ3rCfvlaiw4pa9uY3knqH7yYOeFBM2G1JumcRgJQdobLsdlv/wEAtv/QJ6FH
YNWCDE+Ne/iEJoNxnxxGhwyyIVQWaq7UTpkjRIOZZFRSkATW6e+6FD+oGBYzcQadoTY8To6b84Zy
Nq9l9i8rEEWAp8uqmOk/BAN0VXCe6CMindLrViKyKY4dCAUHkQjiviJqeM6OqHnkI16MgwKqOSxW
y7/TjB+k+6Pxw9klwuAo88Hv4J7gkIMagR1hA+4rkLrlnw6hn3dBVytsJ+bYHOvomJxEpYfX4LLo
WPqX2+0mxYwWsWLFt+A+16neaVand3wOnGX9VLQbGDiyKrpRVaddcJWPdmiPnINz8J4BzY7Y0L3r
pq5YT764ZIKUWV0ppat9Js1D+LPFS6oHJQC01KPBeqj6Qt1R5CVx/bOUTXoIqVE0+YqXImwqgfG4
SfJONmvnFzPOnv/X58EKYL64ZX7uuQIrwzkSONAV9sNB5d8EBRvChQl+FOA8pII/ORMbiCH4OmhM
UGs481/uY3eBk4nUAayPC3sFzwhu1ozCxuCKA+a0wkcAPHrSfMn5xXfWvAWc704aRgWvPg/g+FPK
t2dsa/hFVGgz3C08DdqEaJqk+4YnDKJM+LcRGwCrW5or9xOKDzUwLVeP6hUNZ1hYwFAj5TG1x4eZ
OT51y598Jo7GlDaN/gWhlna07NOpOqCCQBkMehURzmsjHWRwCaA+gcmRuOhUZ+S+r3yfM9aSq1tB
3ER8lyIaD+O24GYp0fWukIsuxA6PiU27FYAtjDYNk9cQDcd7W/5Jf9emsYF9xBOA6/YUshaBCh+H
tihAYPm4WxaEWyWkpS2UKe+Kbc12BObdT2R783psWBSqVgS2FCuk2gOFjFJd0a8rzdYvjbexPatG
FToBc2tTjb5RDZ2e/i7yI5C1n3+v4S02J1S/ZqQc3B6DCDHZ9x+pabS60gNDR2bCFDL8QDGGH0/Z
OX3CU2jA6qBsOBOmwjtrjks6vNhw2W5xX7GX6NiT3cQ1Unk4SMRNp8a+Ekad6E4xV49esHplDJSo
Fs9RhaGG9I59XWirD4tH+9wR2NChIRFSDnuPX6IjHEPPSsMCfNAXd1hrM+la5wap804avSdNfBdI
YvkfGbV4VIyYlFkxYOkbjk4rYUng572CEuPKyk3YcvgmZKZAO4X+AmkG4KbqXql0taPclxSVKfEe
9SbmcwmNRrLQXQxlANbKGepiCSnOhhEkzatYtjpXlNSJRIjy6B6uh6BNQjLb4wFgfdQ2EGSXJyaM
IukWlJUziLhvE9wcOs5QuvhYHFFzFkgIgydqRedgqY4bLMRECj0SFB/Bre4w3Ui3sKRiVe8gwUV0
qnty6bnGkkvGyVfHL0rq59/bVP4TLHkHgUDIw3Qw4JPsuXQDN/1zKoJXFGRhbwiLYxdWMFfk/x9I
F8xMqXkfuxTFPegFT94RxJg895vAbeGOZevAeIQ1I6QKTC/tpZgS/nwJHYSjQ/pPSALjCuJlkzog
k8FQyRJOkDRbCcdL4ERx0LorBdaCd9oN28EzWQYW11VEV+7nnbyTyzjvU7dMrVgK6U8S2CsIxRkU
m7JrTXqQ7nvpbgaYw82S+YfC2SiiZ1JEsgL35J7cpp3MCrSs6bdqaon4oSuJKog8RHMGuLOmDKGF
/bAbahnt2IEwW+RpChtGeC/3pPKFSFsBndY8AgiuoGcUAvgXn/CR61IL+ApBgg4FppIB1V6dnoBf
WxAc4Gy+w1daa/4FxAqwA8gPBkMgyFaGzgK5e+kA0LCjdZJ9QZD+ETFyUL0a/+MXOmuQG/5/r5sL
CJIF4gfR+8j78Ca897+/yy1v9pIvPSDw15/wPS6RLzfXzfVjy/WAy1G9mNqj/ZT+iPZCiHzvOTyG
0ZvOiMYgTxqDYv5c39fWwlwsJ8aomDczYyRfgfZH68WiNWIKJgzAm2hRXz9gZIJl3eeNwXsNz+Le
EVwWpJyvg+MD0/FP0LcdK0Y9gla/7VugNL76XvPP45YfAQ/7R9HgkyuY+vw+b3GJsJ7n77U5aATm
wAx67cH+lz70+jHsBSujyMAtAp5sgaX4eIGP7QwLEnbHmn2vTBk521edQK3KkPEe0Qxi+geYTw3E
MfAA0HaE9aQPtNCIDkF7eOihWhi+4sp/K7hdlIXr6rNTqbc6TtHJ5kbzBFlzRa1NHVVD7fv3qU2+
FJVK99F09Heq7SFX71F/ogf+4zJpINASK/2iD98rgqPPDEeV96CVm+mtu199hq/4kHBnQwQhIMzt
BvQexiXJa8wnE7N/mBGT0uDIuA6USRe6R7d7AnIe2cmuQZOtA1Ecz2F7h549bqRVZi2Mkd57IVhE
jtJ9hDY6I30tYgRRZveRYw6e/rKnx5w+4sgmyNc1tba8aMRk+fDbb/Yh5DOj5NDLg7svD3Fh9hi9
TiDVv81OAXJWzked0oIWlMHSL0K93/K+wT4y4vf03M+JL7pafIuukR0fhgjjq7O6B5cACrx/894K
KvGAyb/ei0W6dhtDZusFld/ALgAkEbgDiXcJnRVEc75/6766CJHS29hbDvMb5Hhmg3aSRvoZGBk7
+DnXURl09cV3pA/35G2pzeIcp9JxooU6S3xddaI912B4ZbLvF9PW4M32HKAj16WdsJXSVOo+FFNv
PMNDwDM6q73fiW6r6+rWtby7enliURqxkXXCZtRJYPc/VmXIbDzX8lG6jq+JHTAvJWgk9/gdNEKt
v8seM7j/VGCg8UdMxgo5FAgkMy9Nackj3PnolLIwDYVGU1LFhWcpzT3U9XuUNtzSt5qKbsCIAQiK
GTL+KT54RaApWyHTzOvYUXt46TVCZP7oIi0pec9vDFpwLulx3IoR02d37nwteSOfmjziZsbRjjsZ
BTnsEIXPoMJYMiez9+VcXLu2aruvbhEgmuydfn/s+OudvHtQ9I544YFOOyrTOdUhKFQevZXpCsOo
iTgK7SYJ82HcS1DOXiGK4dFupffMk0czSYRgb0QCIgzscgtRzFYipYbuxSc2Rp/g2j0ErIMC9Ijt
QWdxZMN8vaerETjxJF5jWjcc+sd61tl5hAyp8Uq4OTC7SYcDpmrBfdkNW9C7yvjqtb1O9An1LjNL
vRP02vDp5t4l4DmErQjFYowRJcKpkZnBl8B6j5t+ZuKkDajbpHCILj27VsQgrnA3uEJWIfvjFgAG
o/fP5aA4ZTx2O1qWf7uRFh19cyYL3IqM/i1EVJ0WJxPaHNL286cJk7PpI4A6aI0oRBwSnWOEuB8P
paGKSiFXG179o3/pvbqHidHXh42U0kpPH7z9Bj+aYy5e7IhUS/Shndx9gxXbp3vQhF3YdKBrB62U
nlMjRdoEOScjfYbPrpZKPkY7LTp7kMKDpXfpdXhkzKTrHhITwvs+xek8pq21sYanTR2Pua9Q4qMv
D/TmsgDhLpCDrE2uc/pyiJGAUZ2mn4s2DkVdnylCARJIDG92m3+a3/ZaEcYlOrHUZ5/l5l3pkuHH
ikRE8IqEUpMZ3Lw8OiSIBEIc/XD80SlkOEFcKB5p+AiXaYvBUV26a9Ure2Mei95lcurJhVsYhg9U
xK8vpQ5e1QqWi4eHADmUz8JHDOsI9RQGUAAbydNomBwfA2YF1Hqf6L27ZXAdmPzry9O4Y7N5XLQd
sSOMCDnwFDk1b+d+Ijlgn+4HQVgOJhYhaj+c3Qp79/7phA0uYdnTRq/tLkXsKmh7crEtd+cyTjUV
q4H8n7dnU+A/vFv4ZWt/R3e8zJPIyqipbEZIXl2n/LR9jBgN5tBLhvV7xbcwD9xOxARQpYXyC3e4
Zzp7yR5RB22NWlkrawLc9bAgHGe24atbhof4GRjeJ+kErcAY0Hue4nzwRpo6BUxmDCEwWnIk1C6j
dzrEG2LaX15TCMcuCIRH45R7iqr5J+b8y/eDG+3V9C494qcvR8SAE6vNCnAp6Mlm3FpTnCI+TPSB
2SsH376W5D27f+kVvStNCxjCLg1lnhYwMDKu4tu6shk8hd5oFVuZEdNRx1Jr3OYjPM7E86E60wE6
p3aO6+vZ2XIgsawB+ZPQlu4l/+7vZ2a6TD8hY+09JBDTa3SOLDzvoBlXFJqd99SOGxh1bFN8d6lT
+hr7aJftVRHwINk9SEOrkr4TalRRxWcUinvX7ZvIRQIarfti/FNi9k60hSwHNNzB64ZwiBDGkbi4
9NoDjNWIIWAR8zAcFKR8uQRzbcQVZkpWG2VO9pUc8BdOuc26MU7XK2i7w4maaSehtywPbAaCuEUA
7CAvocSS0joFrZoOGq90aQDHBByCspvHeXzqnXpnUkueBUeNcR4ZRfEupSHuDwzD+brH5B3rkZHe
FHKe/ttjmIMCbZw1e2XGNLvwHhyz4upqEXLSLnZloI3qbaVkCT6cBRStiLX36S7NIwbN9vOgZJGf
AZ5GCbeqMwCsBoQ2YsNlVmSvDO3+bXVeNYYMbE9s4uq78FE8hqiEu8mbuh3jUDne1KT/hbz7qbWw
gfcIXWtfJ2ebmmxwS8z1OWrFj0hnFSwKJ4rG++gTGOxyO9PvTiszBxUh2S78qoJL7NC8255o/iN8
de3+IzT6e/zLZ5BDT172hC5jz4+pHtv83ikxRrvtuXsLT6zlUb0DA5YVBoXz0qMdr9lvRiwHD4mB
ANh7dCOGb7C3Pbxcwz9CX5ZE4Dy1BlbvFVse7Y1+4V48LS4TLdCdo7oEnagV3cJPgEXj6sx4GQgp
B8VgJaGT5nfGTYoQ6SW44s3pW5tpNC9xSPYgQxnS94gvhuJF7749YqJyoLst0ippdWEcSKT/oGzs
kTaBy1XqEtkE5bBMxN+XhGMBBhZ79fWa8X2b/z4ShhESqmApo/3sifI2kP+gherG6IFd0bBKjFeP
rgl/okdyi4jEHAYBeNg4T6KIPCIc1wdi058+tXri1SYEeDpPnJaiEVKhZORS2WFQ5d1HccGlmKkE
/GSAu0uEG3bGL9RQ9JERMSmMh1jGDe7tSsTJKpRhgf9GzCXtxADqHgeU80Jvsoc6vU9ehTNB5yWw
k2+fg+oLgVu6DSRfI2d0P54VvJFuvXo2sXbuIaLoaVLuqGAQ6upOpM1pIajMe0iup5+gHLyIcxrB
FWtmj69eI+B6YpqYv36Fi7/43y44ZADI9MXWeW21w3Hk6uoaitEPit5fbDeOGi3Z/dS+qfcce0En
08Akc6wUo19ixu0kqNqGX/hTGLMTijf4C/x1mCd59OKK28GlzqXR5h3JHEJoOjmHkNViNojT5tLa
HH80JTjI+a+Zocg82kUaE9HURwI9DPij+0ASeEUrKM8gaQxP83Kg25irG/I2iYEKVxnTFOowPSZl
liJcPhjHfc2XMFrsHVruQoemWH/oS2tJNaYQrqygdCk0e4VLWOdSs1F3ZZPWSMfFJYJforEhddxQ
i6d06Wn8X+MJvf1TpGUPOCTsdbw30MAjJXnijFY+bf1ENXtlhZbPuA/svSt28RW2MWmabxN/50mT
bXFhOpvh2qNG/Gatm+CLmrd3Wx667gNj8PILcd+wfmke5i1aNESIKADxVOXflSQBrb9m9B1BuSjj
A8kPfpOVLJ3JL9ibt4+eHgJCWy0+E1bjSonR3z90qu1IkOlxJbcuXFaN+dfr5aItjP71gUlCI8Jo
BYnFofLlI8gS7EwXuVDn45DjEMoWCs4hY44+kBC+9B3CdMVry3F5xJ+AqbP/fCzJXCwWbsdDLVXp
N7KHbzmUgZ27y3wGgrwb1KufTsQfAiq1V7rT7BkE2NaR9UJ93j33K4/eYLUMH37FVtAx6UgA4lmJ
Me0oD3KStlf8JozhmRFgNYJHbIzJ8G4hRBw2zjtAep0rh5iZENp4TLDWOCMo2iumIyYUJF8KeZ4g
p0aVGNND2PbN8N1jgPA5y+MdeeErvHVznrcZgKGAkoA7Uu6HmMYd3zwjgrwV3IOWS4nPa9ZOlzyW
mAeTh1Eu9bAxJN20lTW8hWC0hOrH9Ot/6PzXbmrZe4E0daCu7ekdfMWn+d1/+s3MGhRky7ImnGcM
Vhk+umTKfeIDfdj8YWztqkRKjCSw7VLEDI1bSE8GYDeLSBEN5iLtyiJA+raRYeJ8yFzFDro7R2YI
MtKNgUPv79eH1uKzVvzZO0uFTEPXVA81K5xZxxXl3au7sLlkshsCWNhsWMBVduZbS+YeoRmouciF
O8ibshsYkoUh5M7YG7h19aJsGLXd0jUBs5A85Tqhv7EbqHm6O+4JipJbkuVgDNUBRuoNVyn9RDQZ
ek1nATOZV0If2WE0BQVybs55q6sDsR4xXB89UxdmJm8rRlLCjBW4oYu+pH/3mEXlP/yb2iBcQdj/
ifMInXeXgiRUGjgHABiU5Z2ns9bcc4BsljdmQ/vY6PDlSmIrfUsfd/r3WzgjAFiC7BtvzPVQFMXR
yWKA4zuae+Rlsg/v3qpjyC/LiAAbv8EkK6zOiv7jHpVop1Z+AAfCXyDJ4oovp2GEWwP8UDvvCKFh
RTmLLKFBzMSEIn4Ho+UykI9OuK/fiAEbBo+tTgCMcizh5xImLZ11wkgqxtJ4pnNPtAvQTKC5DGb+
IfmhAVPzmJccIRPmZAtgtFiSBIRYuCyGedPlfAs2lFr9PgUlJY/yHD6GN6fwIQZDIWzghvKgNb5z
tsDLTLTN86hI6vidgQUn2lGkUw81BGwADDUPJFm1leYRRqgD6Az16o5XdO8hMpWkIPIQK1yaWEgk
otUfhEWQ1iaLcA2osuDhmMHmIjVF6olSNygD8hMccsIOl9o5ESdUWQfGS4TTd/5QQZgXZE+0ozp6
TJg5xaLznKXtruNMT26nj24UwifSx3dni4m7pqOQ54hkyN81hFKqqkSsWRmft8ueGVTkdtJiQK8o
d9ekRYuXU8wXJTtpcuk3TyNOwAC5nDL1wfch7flUPDy3k5o/gOjsyy9+5cJ18RjdfHSgx4eGDo6H
WO33zyPWwgN4QUWb43UBPMzDJn0jvb11m+TWjEOKaKn3zFgfHFhue16MPwwtYQQbclFHLm2v+xSI
qPiR4TGAhyd/9tjrLv3OUVux2oFQyVCsxJ3T5MtZOdYZMjsjstkRVtJGLYx58FEV0j4CW4gKDNIV
QFZUGnV6XHgcbDuONWk3Kg+4J+AHv+aURM+uTVfusUfbCgcUQHD0kmuF4n/wKVNR3g4RKKQZFbdl
8zMUE2Dd+A8Hp8t67sMH25H15OLMv7YS1VFyU8n+vIsEOKVncnYEggfmpocQYByeJk8O2S08sewK
5p2y6zTsFrrYQIP/DMIX1w3lHgdkRKhiWOwzOuH4sZYPOY2Of2miubH/bf9A4dR//QLW0KdZZOgb
AzTZLlwG13Q67ubAs8ldNoeSAgGBPb91duZ/JVsHpTq3YFvIRuE23F1gRg1mdQQIIXG0Fuy7Ltxo
Duk3eY+PtJYysJxomFE+WDZ6kqVAzOsxIxC7AvSLtuc+WI4heBF25Ww2zYXhILuKzcatACcYUY2d
Js+5jbmE6NKTOPlNZiwmtyIblW169EyuDHCJrncXQnOoOVLNuXAoaP7kXFGd5n6lYVNOwcMjwMVT
MprQA+iqrY3cKC0cAdaNG0BqyMk2EKaGUOfZpg3XChoYEc3ZIJ6F1RJQQQyzCRxQEU9J4680K2FY
632Z19+1nRv7m0PGs5UlpymWe815dDBt2EOUGCRGw0csFtA2nNUcOilHnxibwysRuNgsEaiFdBXJ
T5giiyRYqU5gS34etkiDJOzF74eSzdGjjBW6BhXb/B42U0jvAcoQ7Lwa+eCzomu7hfeNCWm545U0
GEhLMWNXuT1ZfZ4gT3jxYpUsb8l5rxNNyXF9hPrxAbpLpYXbEr+ECCF+6oFOO5xYth2pDHgrvNbe
1cmgsAWy5Zk6qDpskhVStRJ3trAH2MIIyQXMEpKxrAx6AnJClcllcTCCyllD5I/uHrxUbv/LgqHV
WL8n8DopCWw4Zy4P7ThY/duyZlxxeLGt/BG7eQoEyBRfshgTY7rPLvLWePcxsDHn40DWRuVCiQqD
7o5XiHHhwFvkCoV6YvKeaiEeyWAHicu68dDHldNfW07pU253NtwQldygw8uLVyXuHrxdhMaUPWwD
mB3dIRVYZ7OZPZSVPRQsPDyUPIzN3ln15Dq/GQQHHvXL7YR2cnTmvBAuC2EPD+Otjs6AgrETp6O/
LvM1HSlCoYPDrUMxZJvi+4cEjQ4FEKft9PFmXJJ4Jt1dyVvMpwWvUb8BnkJM/J6XJ7vk/zwfWUeG
m+ArplNb3vWJHgnMaHbnGZxEwj04wrXTIHl12zQXWjHZMscLjilYG8+M0H1HqC6vCYmVgikFywVu
hKY++tWwzlcXNcZuxzsGlFpxb8Q40NN4b9m/dPyCTJ4CFJoIjui8otpCswIrQ0cJrpKKigPrh6vU
8GMV0aiEZdbkzhLgJx2WS/OOqNjT4RbtCYOKcO8+eDodziGbG3TVJWKPS24kQ+eVwEVMneWcE3ke
NHByfZw7vcYEZT0IU4hauS73DeWELN7gYhvuKgMTxkoN610iwZ5YQRi+sgLueIFAETGOFlLdwWCj
ilFvPxIUNilPhH3g7QGSr242BwkkVYIXr1ATxbYY8hhzde8y2I/V0ZwxlQK+8/Ut6iALYimOT4T8
LLdX8efn61l+00PB3m3z5OVOr4H0MSLTQBlbDqJEZecQ7yd6Ml1cnFOEDCtz0aWmTV9oJJxMd03H
hmqDXSIH5VA440aYbMy3gOLitzuL9+qyEQDq46RvfCoUVWSyNU+PxIfK59wSkgs39xVgl0IgsmAh
JuRFMigLJEvW7jN/goBAnvjL/SNFcK8zFjhlyCcbH7PKY8zEKzKl5NmVNYW4P0ZukL0sNlIAaXGC
d2WA+7ciyQfQ5nQW2cFHySKFfnAmc7f+Ot7bGYuJZjk3fZqSfFDQeeX9n0vRj8Qp5mGLwwUC8G+/
RCxyEl7e+1+QHUWaB+ENJ7A5rZhx5YxhdjpvCvvE5WLmUU7i/s7OFOqZU7jW6uP8dVvYzHf9rbFs
sTo8wQxE4uGCtT4KNuOFwPASRtOx4wOGUMjYdqeyVb6+NPxbsc0KyRHP2KbZnEETgoPhyj8CE+zA
XmDfkdJtGVDGkWaFOUoSBdAbiw1GmkWcc1Kps5gyuYy1qYb0kDpoVHNUZP1uXjM6S4hOJYbXEDdz
CrDHFxD1t0+8ToW5/wZQ3HP1hE/cqR7L+dEXB/cvv3Impn8Tstro4PxBCq49oik2kYWXEJdGquDs
cFKIwLCAYrYz7miIdA751Y+3xu5JkPjvgbYHHWclfpBSGMdZ0AjJj84jjhyzdIBK0OWhi5GbXLKW
HDwaCmcS2tD2wTNAAYyTipWf7PyPM4G95aYjZgHzyybDhXkneVK8UoCtkUMoZ6tMZX17tnOcLiKk
dDa5imS5JebAsfUkUH7xGYs0QAqTbZyNuZvUUjikKBPQKxtuCJaamHvNbauoPvqSE3dCswdV34Oq
6iLwVXsoGtLo7BMvUgdA/mYfrNdHsRhy4zbBC7ULkiIpZVHUKD3a7+vY6OrSPs0jKJjqwu+Sovjw
hZibgPsGqnIyWkRdDAUKCR4T5JzKXW/YuRLrcbNyAG+eiBQ8fYkE5ewgSxjIRd3wa3I4myobSggq
j0TKU//8MjU4zPCHe4uO2QfbO4B6g+El5XcoIpG7lF2Cjb7k34IXUTvj4h49oHsCXXmlBVd1DIb4
WFaZtG90ojhDTNNSdC2w5eWJvnpAO+TTHU4bY2yxWbtYyksSaHUyskTSI8m7b0BHLR6gDprbyig8
JZekjCERfDCr1mCXQqFyrojLywpjhiYSJehsd7oRzykMV0azEr63ZnKRS7XHiG1ubtbiGUpZtbN4
eux394jxFKMpwRgZJ9ctKi5fzpS86pnUg7HSuLKdh3wOzlEgUWrVeC+5PIIF8beVszEV83FJekQz
BhkSZ7jnSeeS6XKc+l9J/KO233Zuak1TKVFrRb7zCL6hNqxW5BgD6euGZezWVB7YGNI4sm0AAS8V
FtEEwXwCljY8mluiykfPO2j+3GY5oeB8BRmHvnc5KfCea9uP+rjBJ8KwkRMHQ945BMjaeSCEEJ2l
ykPBzfgR8JfiE7U4UAPefw+UjxV2YIWFSCQF3+7KJkOHlfHwFk0c5rUn6wwmUeFXyACYLsjaiosn
g+RsUh0HavPGuCWi6jeCW5I/muIVT7XVl7yKq/Q6rkG53UqWPvlZmvuIA8BIKwOpz9DQR3HhOi23
6GP9mgPqtPLa7HtCExJ48VXwbhmKUzv1O2ACPeRkUx+PoiuNLGWgzUogdcmflr+cAMlW/z1E4hE2
6aQdSeBSjOjaUBYbfXCkbFaDZmGVSfTnMuSS5WCrwiHkQUIqbgCS0N1TO/+VxP807hLZQmNT2oQ2
Z7WbnNlOF6kCJCJlJXEQQnuUUg8zclMwnEdQF/y4LOArUBzyzQQWO+YEovp4FzzDd3hvkDmKdXii
wct2o0DGBWRQe5RNiV3AGpYD6MEhqJh8Zd5Ft5MKh4w8bh/Jnv7Cz0IwjpSLMCXcb9CgcteSpVso
kPH4WDZLtTgANLy6cIPJny0Eq8RFyi/tPPLkxEiZdxV9uy+wbXx0x2WkF9Lf9I1xueKgDZgaTHLj
AsHSh2YfmqyB7Yfs2luj9hi8CHilevzs/qvEClRM7witC9nLy2SCyLkHEMQfcQT6tvXCHx3wSIZ/
TYXQJw9b8rsGGZTAJZKuIqEuOUMX0IVMXlQOOJZ0msEv78pFPmPCJDj+befqG25FhcQIjskllMgF
Ai5yEivxgFJ4m8qul00to7/QRiVK1ehJF+9190o/T79xp1d4dA3jzUAnIDjXkRb50g7rBc+JVyfn
/heJsehHTzReZFm+czBrDgAJEm2ewSkjQWR38sg4XAQ5EQg0rtLEHnzjZcYYnIFQP9jHBNMYeKYX
k5OBbaFbgf+TeEqMZr0TeUjC1HuIVg+bJFphRlWLwJyJY47wB/B7mFqDmAVzSvzLce+JaxRmTU6T
F1xYUlipc5TxgyQONyX5qRi4/ULWlexeVRAKJBAgQjpPBf9aYiHfYixAosCZqY+3AEmpES8AcQlB
AnlTnJWCZi14yE0Mc/2qE1l19i8oBpPjMQeVL5EdJqStbmTA9RMsRmKuKM6rZkYRlRhaMh2JBWuz
gqllRO4/REDYKlTbQMC6ErI+uwxTw6oA7qYiOig4VJPV+5dX7oAFeF3iCYuqhUiRMfJtUE7ssH1z
kLH0sRbAsLtf5Lmx7mIrG6lJaArBi76iC+k9sjAJcAzYDBz+u1Ar2G9v9tsJiTSRH3wQVzMfNPqA
clHGB+eHZAU4gdN9AOyIXhbDYgOQtp1gXn6zTxUNSIEEoItHJNlmFnS/kxS123nTkNjwULDBekAb
570YBZ4I8IzR0eE97FLogxCR8CC0K/LkJNpafTw9prXzNOZkdTxhb0AkIj171PAST5CCNyQfuBOn
yBx0RlJybPK4UKbrAsbIUgOp3KGfCXj8isX07FMZlWgSjcKa4UIFuTxj9JjygOjLGTjs5K+YkwAj
kR2C22WB8ZpcNKaD7YQPQBUPKX0OjqSWFTb0H1hyxtTdQ7j1ekSHhfx0xU+BOuLA6KqrkQzwPk48
yMDdM2ITs5Mr2LLkk0smfzaDZvD0SmU5tktzMqP77l293xzStjFbhg0wPzq3sLjIx+HJ6BnkK8tw
F5WA5TfBJMRWMIulBVa8o8sLOjCmqjmsBkd6eZmEDaNekq6X0nrI34M6sovZIISEnNK4BeJe+ueI
UlG/hQZJxYtppLuCFYhJ4cWoMMr9mzxG2aQCdIlDABIh3EFmhlMoHuuB0wb99UUxBLkjLlbsoeTJ
ZLqx5Il1VypJyz+cip4/HA0DTxkEhmCMf50gHENzHaONMFWNyFS2DCCrc+BHurqxbwQfBSVNGCVG
uiSieZcMbjukdYZE8bZgp/zqw2cEI6ynZkj0cFyIop5IDDIJm84BaWDUGCYjjXwPqgfUS2njWwmL
BO56JFNfL9181RzqjFKsRWb6PCe/MzF6RZcBOiLxRLwj6YoluWgo4KvoBqHnygaFLeWs6BShyCGr
Iv+UDKetWiQyJ2WwJ5B+Et061o/5rME+6LAOstZ4ee+NExVX0eoKeIHbkNdhRwP64/+09E6LAIMI
NKr88lDk3IjAJDkz4xdlhiQBjLv0uV4QBdm2CDqyfZcQxGVcAcqnqCDcBuKDABTx7/fk+gtHF8ou
7fXIrNPiLRUZkjDpPpJpfRJJgQ7zKjLIUEJTiZjBClAjQcjhAtPkDpL2YNCVzlsgHMTZuAP9mgDb
iBkhBsSeiU7cC1Eo/RdyXzQJwQgXs4oDopVyyQmXwOKN+xbfIOUGtASJhW43clmJJ8+oE13wc2LA
wS3JMAQog+b9H03n1dw4sizhX4QIePNKAqA3AilxqBeEKFFwBAnvfv35Wntv7JzZPTMSBdNdXZWV
lQlZWqRT/UIByqNVsBVDJn8nDtAwM6ScwQI9Fh8pMKlwJyjaQuIr4dmge8Q4gsFFoV8Am0uoZQlK
N/XTIdw9t4JOjYT0W4rUt4jIIthwipM6iZSUaXHyh0AkwC8EEASAkEOhoDENG7dYWSJqAvbqwJOw
03CYhYTFj8E0hP8/oEGo+FHwXAlsRYOXz5QRgPMDUIJKyRNDbON77n3S0YZMzHewFnh9ZB9fJpcl
Wl1CZDD10a+co6dI/ie47jSUuBJNRHs0FwVQDf865OnwRUJClPrmxt67igcSrgH5gXbVdYrSWRLA
SONAE0ghO4M9UnPNQj5MfB43vv5HO4syol9oeNmjRskQLZqRyrZmRFr8sc5j4ciiEyOg5dYTnFX7
LdvH8PzzPZ/M7sdHZou8wAeaum60h1+wpl3AkYfY4OrFaz9aYLnmWgaJQVdwUW01ZAKhEWvw9Ad0
n/KdSFBqXn8MGeDJdYVw0v4A/bWIvUzEcIuw76EjIEfTAGFwnNrQzYzTALfSgUGvAyuhxsn24WX6
SdBwCN148C6UQ1aPyeMUhyizhZAMnYPgVzbIzYg+najzUnaTwMmLm1i0IocVcpb/VR2x34EgimOi
JFrnTMCJqKQfMw4TJ0D3h8wYxQ2idr5V3p5LAsDfASQER00uC2UsgG/wG1oszh8OiHkAqVdMPtos
RdOTBArkS+CbCTccYitmMsQmxFoZS+P76NhMtxzJMCifhKjY7ZYW834iZHIJRFQ0ujp+7vPS8Bec
OMtpj5HFUndDWn9sVZr0JBt/TSnSw9S9Z9wJI1tUANT9X9WSUvC/yoUH5jEoJdRDxHPDEBEqDGom
zT+Ro3EOc8qi7oYAn1hDFJFrMkiQffFIIn4HbmUWQ/acf6LrQTmJSx9xTuih8n6B9REpE5qrIi0R
2xx5O7Y6s4JMqAgfQwEP6uwDwXYZ3PJD+afT8EHgb/xidpKIlS1kRtp4G/RLsRRZctATXkVEoTAR
2eIKIiPKZbZbLPN/fzOV9la8kuwufAHRlOU1i0pRrDERj/7KAo5jsv1lGwg2PdpuZAaMvYnXyvIQ
J7+YdCOOs1BClCHEj9OWkbdyPPXK0B3NRkbzKlq8opASfQ7GKRdIv1GrMdPzpznHZM+clgDrgbuw
9mJhi7tRV/ZZKOtSMWyY+CZMiG8XpQeNdnHZTBEzaLZnFTHUtgvxW445GjPBQcFGnvnLi2C2ifJJ
XLc4/UQLO1oAwRyjRbi1GW5HqxuRKqz90LBTlsPtxUoSP4DJemaSWKQ8F2E9DhjLWzK56gYtGBbh
/sVRxB2LxOassah0Dh4hA2xjy0IzAewYu/ktYVqUgcBQNOZ4tzAVYF8taHH0QPxJgFDYnKak2Ias
Pp4/8K9FjRwMyzvnOjACwCcoY+quzgexbBiMB685Mo58BdKl7tuJHQI+AZAh0HuwUFpayM9N4lQR
GxIc+hj6x3JO8BVgC32IxyEQXyt6B2AH72AGFxFmPuvZrpx9RsH0L9nLc/6vsjz/Fd34NVPx4tTB
WvrHxMb+U0RH5h0YNxSAF8F+I07TP1T9AIGaJcrAi2g/HA7x/AzIFLzm+jHkNqhp56wTwclgQhGr
txXXshOdOGketGCtvlBQm91JmT7FSJeAZlIAFf6ali/pTpC6fD95sC8RHhJKwDNa8DMAZlG0pG6F
gLi4NZGhWQHshwXD6PrqWIJq1qSGNH3m9wBGxY7sbrfAMmbzLVoQIl23xVBf8LzdgU/9nANMJCT5
Qj/yBV6KK/2O5Cbxzt1PcRIPDxCHBxkfovVZJMza8vz/L4koNs34fxrVioCWeeK06t/PIkdixgqs
mobwQQBxaBiwQnl1i4inIkBB5H/d9N8B/+HZYQXHEcgYxIGEiqK7mQXc7ZrHSHwTD4WP5rHiKrI4
K8sV/Wx2ypmK9MUwqxjiYgSdkkk0M3LonvdudpfmCP6d72IF3S2CU0bgDHpQIgLvjni3TIY5H8jo
aLc8chsX8fJFah6w/WeOz1WT4/zVr7oXUCfu4OkKSF7xaUjCO0KziR/32vHOmW/ZiMAq/ktBM5N1
9vfqo9k54EV2lO48d9F2nK2CgqYKY9T+WXQpeHrlDmVL2nKL52baP2bfoT+8GR5Ojgteq2gRimaL
MAbnuviRQoF1Jdpa4mkG3AZsGL/aIEMCu4F+teht0RX6ow1ae9D+7F0KzrAISPhRiIE8+SXOVh7G
MeAh0f2hCvlAb5NNyMAXkOLqLG54Fxh895nsDo4L1FNio7Lk/fI4s3exGWGW8GN4WjJNbWrmgEXD
c0Q9U/VUqNtMn4mKFymrFRvugLuOiH4oV1Ju3XKUYUV4dTwmlgXHMXbxtETYUVQqIh1Le57kmQXA
5g54YIQLRJMFlHIPOL20fCb2/+2Bjk+zDP07FVbGgicuiAjPIcoyhUZDBZntwGegIyHxI4gFIEi8
p5CzmEJofmYSVrwrMeJIp58/QWKKvpTlffNe2R8uq+y1uFOEjUdUs8AUzVXDxTxOgeAKALevVkCp
RPfUhcB1LueMnTIreRbat/TQnrxzwsdi9RfZLwLTof8Mukriw3eDMbxHi4TIwKdxDAm2TED6T84I
eJsAxFyGNZGNvm3O/MNrcQ6E3Cas5nXAjDbP52/Nk9oJqIvAwSdSKcxozHN9GRCXkHdf3O/PZTdX
gE+inXhr57N4DUAsfs4NDFhhRYugYeKVnyEqKircCBybjzOPaGcGfDIfdxdnU3DOEbDPqSPE0S6k
5LkC4WNhHxf3JpodCXBiaeS8VFF0Wv6nSNd59GSgXPLDDw6CVwGkxZQmR2G4PepnQXGjAzHxZMU+
efhnliUPc5qxeRgUd9lG04o0m6PpebnHJxG6zmcRmcSyAtXZBeGKZySeNpuVWAznRnAUuHLumJEC
LIT3QoyVqW0aLECNG7YRf8fBcF6JnyZaGmhD3fPFHT1SCr0d8OQiuLMQyjmqYsTigJ8g8Y9KpXcP
CNDixyPgtO9OK856zh9meoUzJQg6L158cXoj9NxF9HntUEs2hDo8F1bd2HwGdWa++FvkFo0H3u8u
ICbxN3y8eH2o+WxYmXfOJ6GY+oTmB1rIF6LI4DY38YI6cNJLwk8Q9fNbIPhaBoQjcZUCmOxmiyNn
I8qrfr67PzaNoAiI8yz3ADpZ4Vyj99xwvv5FjHP+iUfBTLRuefrDhhOaPb0hHCAkwFVxgi0SDtvL
4j94PTgH0d/9iIMg/9toEx5q5kpEFweuyj1AmozPo2CFmiNaD+KHi9gltoJYqKQkuBlyZ8lCvL4g
9g94wLK9efMroj6oMZMIynyy/VhfNaXQRULEp5WWyB5JDKuF8yRzw87DnxVhHcX2ZYbXoZXSOUhF
oOg7Txm2nX1GfSVEkGCYP9gmVKDU7umCdLczdnz4I/FBuKvEt6VlRtKYzSogKhpuDEjAuaUiuPBn
LHR8PVH0bGYFDyNC4NHtAJMQ62bmHHGlzuciEJ5FmaND0AMWFPz0S0+bD08zDHlxqxZ/AY5TIkJD
g5VWPkoOkRBm4Usgc91fAIDpxnHc5NM+WrAowRhRBk5QNRqUOSPp04yEeZM8iMixq4FG7ocLTyjc
opZp0t8CXhjw8fJ5mUg1nRRJ+J4zwS4Dp9wUrvygew1R3rlJ5IpQO7/EoLVFuvMlqHFCdkvFyBwg
WZ/3gM4wwUCDSA638m//4aDbSZrFLHz5jtwAjFtWMvd/cfzw96G5Elr17xQd2VpbhpBMmfE2P1oE
saNPltStH9f4qcImwJw3oWIwI7xI2ZvjuxDGx215yObVQQqFSEH9idcGgtnjV/WT0AE99osM16dk
ofbUD8ny8YM+/C+Dxyr4MUjCDuwjWrao1LBnYTuXs5T5oHMBJ/y1/rukhuwQnbug2OLYHZEoIh2H
DD3Mi18wchg6qt9+Kuchn/eM6TGxhG3KdiITBdgFTghRLpNi8BB+7ih80szfPy54yEfG54TByhNX
wy8EBxnHBOSFPbQbKg+iNyxvqz8ZPN96pUM3qGY9YyFQOaPdIO0G5Jt+HtVOHek4lJDPtTXYbiiG
hp+JC7V0ODsX49ajbxFGPt7iTy+3he9a1SwTeZ5eVcA5WlSvRf/FR0/kyiPbQPijVXgYjr4OB0RZ
MFws637zD8F5eT1kflj6DDm3psscQENPH335yGUw+o9LCbaya7mXAxPUFtZqKo1I7oJupLMe7Xm0
f2zppFKKb/BZq7pNn8+qHvcoBiykDbqibSisujJ1mQ2Bcigh9hvzejO2vgp5DQVA+R1CNLkUybbt
4iKHFr05e9U+z6Bo1gVojcooNpD31TkUqzpnwiGj9gdNVsJdAuakA9DxypPojS/AX2Bl/oK//yb0
ELZifXTbNsfRlQau4Hr3SNateWJyeALYGd0EXuExG9ysZoAw+dK+qXRR9ISmKm1RYNR3KUUNpQsa
EPSLq+Vz21DOWIixAT/YO6bfomQFDD14aKRa1De7nJX48DCcQrrX8KzDc8tAAJ8ab01muBgptRgr
VICNIfSoc15QBQqBMTPCJUKEgGt/ZwtLeyIAwQ1kxJopgd2zlfjvDX+arbuT+DphH718qf4YL1/E
KgTPBLLDNi4nNicKly0jKYguolybzLFUT9w6WxUMTMFVYjSaoRxinDtF/8ExKC3Sh/Ylw3uu8EMM
FzgiCiSuTah9W5DwO0GjLWdEOYoVnV65tAfKXKucUFhLgzDXc2TKmpmhzOvPlNmMS1MAD2PJAbEH
OLJysSITYxZ0yh8sGJrmonBinX7KJezIZBlrs+lPYhocE+mXDbdEqMUglx7XxsKC+Y4lfPjLC5U8
8aajBfICYpxrC7kX0hDNwl/ERZhV4q5X9TRDxBiJFLoiGHt/1BRZSDJhm6zPQ8ttcig8IcEo8fov
5Az/iA4Kw/J4E4y6EPWQ75ZQvB8/uQ9CYYXnCT/i6azYpmUyRzsTJQg0D3nSFUoRWEnqax0BWpse
f4FEhDzOJshUCRgbS3j8EnINtBFZfKBfHS3+XPx3DrnqT72Sj9HXQgF1nT09nMqgAQmVBaQYY9GX
pEVjCE0HrIwYJ5eoTKCRCOVU+m1v7B4kKtYl4Zkw9etADbkp6LJM3TwixHAsy/PqykYbPyFyv6t4
Q6DPhYIV9gZwt/jvbXVt/xQfuDm0v9hQPWLmqAj8QNi6Pq+fL4bIl/avjC4YSYOojjgtkDyXxBtk
Pb3UdVG5QiLDcRZ6DraW7W17zjZutvRgcIPE1lE8J5v9y1T0L8cJBn/s/aNQ+MMTDW0VB/nBTPfz
FDJRlgjdwLrvFrkaL1XNnhdM62kaZLoKe2DFRP9tneHPYQpJN6aYBgRW+0Z8NW6U3bwaUGTLnHmv
UpW+zn16y4ZVxJTs88uwr9XwnbPe2vAnR++1RS+hiw9myPPmyCnVy4NX01+HqJ91JhHc2tYpQvIj
Hw29oT1Z4bmPmR8D+LHWbX9IzVVhI/yDTtWwkpiL198y4ttj+YD9q6TXAsZr/JU9Ty/tLZ02vf3x
UN5DPAAf1cD0D1z6jK+B2AFawyiKeAksvRBLF2nZx4zJD1fJPJjjui2+ClaTmtCpTq4vxk4iRL2U
2m1idOu0Q6ldBh1leOvURsFgYIHKW2nVxnuSflRGMS8xZIm+ivD0xM3byqE9q3jsweeJ0atuwuNY
/SszLCoN1NwYEnztTGs1VssBHeB1q0YEd9ONJ1gDMv2n8WLGQa1+RDXTWPnvqN2zhpoiRGNyGuaR
EbQ6jUqGA3UmfV4MRkgoIXTRqk4f62jbOccYQ/sesnuCPEZYbDnb4l+r+5WyN5O0eDhnCDw8UIuP
ctKiD7m/manmQ+rKJ87FYphXIzlC08/xKi0Q0X/TORc0TvWpxqAY/jjX+ywW0QQJGO+93kbwSPse
7a+HcpXbNxm6xYjs/SsnQ2TufHSlATKKdTbLpZx1qPXBqkZZIuLxNPIusRdquUwLr9X3Tzlw0nNc
nbp2r7aHltlUjH+7twR5EEkn3iJP2Vmwm6Xfrmf3drhLloumZbaxYZIqNt1wwlWsaMkwTd9BMmOq
oFwbrLDBOuskP4zi/YRj56f5hAW0hqHzolR/FA6WF/ImAzEkS1EWi75S81/G6LtDAFYTUh163JP2
ZkO6cPpy2ZqBETLkt6twIy9+XvhOQHZl9qVh9tQ6mQriC+tnnLlld1IsxM3JhdmJsrqXlR97Agk0
/B6JVyv/Le1wVuMVEdbzXv4oiQ61cTOtr4mM2ogv2bCWtWNxKRmeqn8ji6RfZ8Q0/Em1zHeQmKo0
1Nq3ySNQCmvWVtdaGlFU5aptiFUAYukIZYCrS+xvQ3urOR/lXVU2V1MuUaFCOVDaoz8qHRiylvc4
0uOYkLOglI5ZopKzA8e49PmbhIseECv9KJiozT4qenGcCfNWc6N2XaMdUG5K92lABCALy3863Lqq
mzLtyqmZh87LXeSkSdjwVIGNw7HOeTjG+2f5EwdD+9X7UcgZYB0b0x/La/46mES0aStFKxXl91P8
2KjOqsiOw8h9GfHcNtdRvSritVX8Dhq4l/WatyjZSZO9iB7SbRpRR2wZKK4uCWrNT+8Y4XuL5zIp
YLIdY8RKdd8m2I2IQ9rtm0R4Co2t3cDwxiJGXeaczmiqXDLtYhLFxpbxTMZwJ3zXyf4Ho2KxJb6V
QjasPp0hGC2sRRNmZvl3XsAS0knYKhMJ9Pe2X43KPwsCzyP8LuxvDjkTLc2cVPAlFRwIJz3+7UvY
ejEnolCh7eFGZqrb6zblmEWU4vgiQOUOWS4vp/wM9XBWIuOgjjDRe3jH9bUhsg7aoaEGajoShmOD
pZJeohCJSGb+zyj5KRuxxK066BvU8+3lq4MZTzan35PXQX0euiKd5dbSfJ1j5von7aww/6y/WfW7
Wa+m8TPTf0Kqncdzo/brLj3raj8bDXtu6YcCE9Zup3NmlTmsFKZBx2uJKHKNkCinbaECKiiQmzhs
CynxVI3R2gb2LhWW2l7N9vBAPAUHxGH6sM1j/DjLWGjSsCip8/Kzkh1M1S/qS8vmcs5SdO1MJiYf
jDd2p1h+cxC71WMcZKmJnNdv01XzNttG0dej/85anLG6xreQ6XzZsWfitSrpEHxMhBYAI1pn21iw
ZdEbV1Xcbs0zh9BDZzk9I1cuRldBdHzCWdkJQ3YJE335m+04KLLKOC1jDfKkH91Ayex/WxQ/srNi
X2ulIPjdajQ7ZTohhHc9PyC/qo2rKqbpoTNTkACzDaX7ajkRxKkg7er0qxi/6vDdhm4iHRt5VYT7
NLvY9T/W6XRs08/aAoP3X87iYe/rZEu8CdW7NO2eqDYV3wYrobVWNUI79lc8Hjrl3JarZ/PFVIje
zvOKQUTAl4bCqDI+o/jnhbh57xjuhBITmYvdnDsqOQ2vpOfh0mVr6bkx+xO2KTW6Wi8m0lg+qXpt
y51RfHcPVxmXVv01YSleEc6fFQxdLiFBezDKXv7LAkruwYYe+BLKcxlSj3wwmhtWwPLR1OH62Oga
sIKz/Dqk6/7FStLw9yCkGY6BxDpVLEYso29PRCCLcwNJAeek8ZIjGMv1dqRNoKybSJBzxedI1bZh
QNjcaAwxjgeT6P2s/dGB+FTdpCTdZttcpMwyLoA5hZ5uEwoX5smWP6x3abK8QT1koTLnnRkox3Lu
dQqMeyhd1nmMvoEdcmRI2YFK6NbI4jyCWq5mQ6X5sRBvbJm5xfwgJJwn6KOQ00zQnWIgizdbB5hh
wCLzBxQ2Y6+dTgody9WYBVL9rRi1Z+SegpbrC7WZl8OJ5evFrqnR28IVvGk4OKY9jJPHWsU1PsEm
eYT7Ae2Zk1dGHUkemvl3j+11Wx80Cas8WKQkLg/EYzX5mgGbGLsXUoQJKaoER8h0y/ZfLaaQX81Z
FooTkIO0dIkxcrZKEWKL/w2MBUgswUJZZGDmOtoj9u0pnWL81eYhggyvX09jkM3i4uxpb4JvVpij
L3OE5kovkn9MOtU4+NTGsrknxbLJ147xXJYVZS+bvyhZPdY5HnDteU7zLgtnmfU+IFBI3Tcenkbv
6tEHLz5O1ZkhE8Ob3F0l5DRj8RnSoknTea5xUVHrWgrDbTChEJEMkU6TdGp2A9GQ6j2NHnOlD2KU
gCh9MvNuyYeKPlwMUInHt9pDjZBl99il0/z78j2ss+20llBUiffR8bFvt899sR+347ZfzedevFHR
eKrWw27YvQ6Pt8db+pacEH85Pt6to3U0EEYRuh/5BkGAbdy/2fF5IonGyw5zIUi1EEFZVsy7woZh
fIShFmX+GOayhYuRpxae/OeJ3bxrK4S7Nvb+sYsOSJocil3FP81O3zzXxXpYPJbxpl8JaYqeK2y3
6T7dl0LpATGpYR2tZA14ugm6cZYx2o/JCS8nmb9QlUvmZTj7eqIVSpHINAxSqRCFUSJyiEReF/m8
tQLUuVtU6iJ9LB3m+rJljlAPKiLKImwWpeG1Wwf+ibKYWBrOQjH8ZPJLyOVwja5Cy3o8t8fxFP0L
L/ZtuHOU5CBWdMppy3EzySE7gMVsdP4p1ubSXvYrcTM8ZP557B9/NxPv/7uZYR3Sg1BXxbLaMDOz
K7J/j/HpS2CR+ktyuYJyldRrmUO92D0ghz8PunNI5OMkHe069gaci3J7OVYPb9Da+VHp8dh288oN
IxfhBbKCF/Ozn+N380uK9CctwwbXhMq29ev8Tl/ZNb/K5/GkvYe3mrcS8laeO/FOsoO6aXaPtbkx
l+by8X+3Uez7rbV+7GveSrktc1+p/RyyIY/IASICz/Db0bcYBVkrCDJgjwr1FjopG/mfGr8bwyGd
Il9pDY88bFBqTwovYefMTAWfLav2InaoUiRL44H6RLxpK20ppRBzTXdK15G1eg0m9vW7UmpcpSLG
QrQeJu/l7KLkKGdcCvwM4186fVsNPaIcLItX90qT9ydsQin0BoVKy9jLEJqtf09K7jbfJnH39hrT
vT7aQfMgp620e5ehGzHMpUb51FS4Rhh0NA68wKe6ehTgf7Vb1UdibqdQsFdj+9FTX2eps3Mq6DlP
QorDSKJMlFHzc9RBJdQv3Rjo1kfNwi7OeleuihdnhrUx7XvUn01rYRamudX76Bab0cOrZfNUVIX0
k+5Jn1NllE+htYrCkH5NPOAhaWh4LzcUwfJT+vdMTDzNq9bcJC/mRaXgqX5Zj52DhgTiIMCANOCL
ddzs9ecWlPcJMAA4mhxVadFlu4exCxVfQlXA9pJ+FUPCRCqhW1l4ayJE1+00+2oO2AYsOnSy4N2r
PvBK35P/zbLGfdCntuYkPZwKNIiR8icYU4br4jTGXCvtqfNcFRbhP/Vk0Q1AbKV35e8XLpd0zUAb
S6HDPiLmWM3Cw8NyB8Rp4nnPIqZtqvucLBnTmoVXZxseTVq6FlIrkjuOC070F5MmFBdY7jmTZzMl
K7n4hz96X7W3SnaGMQn1+7VM1ZuMJSCnEEIg+ioNr5W5M5zrIz0U6nvS7QzY3hgm6Djee/DrYIkj
BavNiKSFKA3m4ODg9NFrrlI2vDzn4TnJMoVcj31TAni9VgJLPQgogCdTjJR6b024aZHwhBiw1/ul
Ga0eod/mS1tdFChII0IEyXA86VUK6y7vgqGgMji2JAOT+1IBN2ymmD5SoGiA7jJ+ezjL6HmSOJbT
opvn02f+ugMOPQyvGDcTQhpMeypB5by1wy7ueTYLGaxHMu61fo6G9wHhfxM7x9fCIrYUqwG7cmUv
ldcmXNgQgOtroWFiuk6SXVSiuPvVygc9PFXGXVxhChrBlBoUGiTszNvoHA1kX+LInsXSp6J89Pm9
rG8G/FF6TPU5DnFg24MM1g4Bdaf21zQ7JOYlG8/248OO3yR5nxp3u/jQ65vMu7ebIFXdQloPNILM
78G+majGYa4H+wT2IrfzCPronFW/6eNrkP2y2w7opkwnI9qU1qaw4eZo56e8l8O93WNhGzxBmRHS
fVyyYt86pzqnn0QqY/QbGwfYiWM4GPNfU3Rb4sAa90V4kJ+Qfp8/Pa3eMkgbitt1GZ1UJAL4Pfp1
mCMqtz2aJjQ7q6Oqv6XQARvfkXZ5uJ8IzSBqz02EWh4QYwKGpikflOwDIvUfffmRxbsn0lSRm+kb
B6MSdWNVF/UZ0DNtnqtHG83k+LtLIZzlQdohyuJ8jIAAkb7XYHIpm+y9qTdZe8ifgdmd+TMbgTxk
7Z+TyNCuGj0pExnz4qJ0H9REA/vaOE76ocNuONs4DLzr21e4hWnpPNuDXD8ZXU77N0N7gtd3CqKl
uP/oQK5Jy4isyCZfPxKHW+pEJNiowVDd1bU965/0rKKtya5MnU+9II98URiDM8OyUKTzE92/7hCN
5z77Hgp6jfzPjNg//d1gQrm1ASYwDKi53/wwKj+Z/eXYyIYfMmnVNL959zY19wZpf5ly4ctC6VGD
GXxz0E7QAqPaJvTUk7eYlqb2KT1dW73E6flZnmJ94Ty/u+SiOojBP8naX3vHPqmtJyGbb384AhJp
f6T+W3fIXl/vPCRRrVW0MozuQyIh7hEynmo0uI9qBXt+mJs83mtCEnNvAYNgzWbAjK4NCw1RJRAj
aTPCdB4XnbEgyiS9V46LGm544mOlwlcmCE1J4L1eb3ta6FYMDTDFTXUtmpBLwHEwOxp1hUAvWS5z
jTE0dFYYwrE9vpEPqeE/yTN+vfBmoSFsz2r+8G5gW0k0Y24pm/dg60hWI3nD1QpbVdFx5NswPShn
CZ3ZG7LUJImv+yDPMuo5LDJ78RcR34IMyqfez1YcdCboJqSeXvQY6SvixChjvFZ4D8VDTxSXRU0m
fs4dhkdkXyv9unQTptaoZ5iXf7op6pwPty/dCksMJp/hpVMXQvKHpAR1jyYGTW4U9xl/ZOYSaT2i
NxgfLU3KL/TCixmy5+jd/2chDyalkvQykHIFYLLQXr/S0udXim5OKkqXF4SoC+YGfJoFxPqb/3O+
pLt6Hn+AdqT7+DP+PHDZ+Klg6Hxon8n22/pkVUTg2QxQ8pSrGZfARXFpCULEaHyLhQ3QIkxB6cFO
+J79mX/SiQVM/AnP6lW9Vjfh+FRcQCPCrQq9Qz+PR/UnFp4L+DDcQBC5Mn4ff6R7/Mt5N+3lk/b5
PHYrlPi2xVnMFggbYQ25nDywfOGBLvjgGsMXDsQY0dRRISALp3ShKS20t4TYCGsGuo30/ULHSJ3n
wcQ0hxiswXps3y+E61O2QdEbLW/h/BZtary/hdMigPLj2H7RDj0DzB8RnIZiHi0FxznaCDkk0RuC
bgEZG4+j+UB3iT/BNxajuTWFmjCwwVYXpUcGPN7F+gRCudUYoU9I5E83NCmEu8I72Ch1in3sUMwn
GOH1izmPcPwVRgHhMX+PDxUmC8I7lnFfv3zX8NBg6gTb5OkGsw2OBTL5Qg7fvJpHK+BMZgnwK7pX
NyLbTRBM3vgNsgx9c5aFaHLd+bGwE3Xhmqnd+jtB/vVn9CE8/8Z7+SkK2DvWIli3Y9kBqIhYD5vt
1r/37w7q7SUK/lDWuC3IzH87CDRTu1mMCXwaN/RdDjWjLTe+8/Vp4bg8vuMo5Qs7A6TBn7Oe2zAu
VHcX+Go3aH80SexrdE/urB9+gaLXf7/YUnQU5gyIsLMAetllL0oldhl/QZ0KgeUGrwkUVr+SelD9
0ZUnmeIXu318r+/wrU8tTr31G60y3J6xQ/kUzYdP+R2FeNyTtW0f1EHB3t1UJ/Tw3/U734dgfXMY
TuNef4cg1e+HM45iyIHhbdWcJ8w2dJwT02u2EfdkLJNP5cITph5tbiQ/FaYduSAhpORVsAWZVoZ2
xm416AT8dDIIhKAtlGBP3MHf14zdUu7n4Az4XemwDpHxgiPB7zciDe+PTw2FA47KE+jcpCCAuJTv
Jg0A2MEcPsBj3H3mOrihOF4+LCukUoqlUS3snljkO6mvO17NxFvv87vBhGHpqdHcgrqCdSR2mShg
NueIRjZOqZAD9dkLviGoi3jFIGgeebDERNBrXkDmDl1Z8cfUlV++Rc6qE7iEgxbeVzXgHh+oCM/w
tHbp+pEkFPUyNrxw9FLDo2GV5v5gL/2X7Vqq+0R8gPy8mtN45NyoalcF4RJNgXljel2z6xhSiPxe
XQDiZ0wYRb799BQHpJ5kfOsYQVeetfItZIZPfdOKc4ICabTLmkDPaHkdDGc3YKXen0pc9JAAQane
2cn2aZS2g314Wu/aeMScMPow07WkbHuYQ7D9pqUObzhb98o6URYJvbbag/yAGyK/J9O8hmTwnQDA
/UbE1S/SF1JH51tjjupfhUOOtWw/8anCA4HlRipM85aGLnucdJ9En7MDxyKOD95pjWAYehN0LHrS
ZR80uU+9l+7mLx/wTOK9VPMn5JtUeC3hREyIVgIxNEXTenTTlwvzpeWQkbFBRHXeLSGk00tZwqZh
2WCpIdIlesdgjIBln4KU88lWxRibfc+bFv+ebniK7TkriNHqVaHLJjyBzaOweCGVwMVL+FJHO/X4
uNAp35pimpJBHCeIdg3e33/Tk8xUMRO8YjQK6Rk8Ojcms0CCu2ZD5aN5dxH203DG+VOLOSGI0++M
8mD99+ddYu3RaBEO1auGaGDtodgHXA3xAOE1eDvYwJB64riEt3SVzksmfi5s/r8L1gIlAJ7cKp/T
Pv6d3oxdsqW43IE4Pz6APSiaQI2K3x62SLMwJ69ub6nzHjW3ByimUkBhMf91Vspu/Ofo8czif42E
4sx46qdPknpDv2vhu1JcjeIgK/AP6HaHJxb3iG8Z6oWQxFvPVv1Hg/us6Ad3jo8OnQH2ga4l6Uq7
1NAxbHzNpsvlGsLDzmtZ8+NC0Zd0tkYQDn2lK5sx3YTNQWceBVWsYVGiGqqvsn6ZqxuyplT1+OIs
XhfUabCema1IfmJmEPrdqwBLWJcoSYH5jIAxXjXR3FgW+pLyLysWMuk1UlTaQn0tKmY4wwPbxy72
9VeqHGGFGPaqpsGM/Zi8VFnziqDLPJD9YmD86fVgRqh35UvR3a+8IfULlCFV/FgXoc5T9WmIj9oi
eaxaBHSExS3uHn40eHnpS+gjZC5BVgMNBX2PvRixyWxlImigrCi9LHrosDugrOcg9dCEdkPuW/AP
7Jx2bEnelqYHSVcrz0xbh26RxjCn/lzWLQkqNAKjjuYm2JJSvTnmt6bdXzK5iYPC50Jl+qtbTNLh
4bCYqjMvrHls6+eFyi1Pdg+Cay9dYvs2qusHCyFjEyQRZ/ormquV5llSDf/Fpo+dqq+Jak3agaiy
BF8dvSGp+CkU62fKKKciaYLy0cXd3FE4/8Jn5A9ji3q4PFZe5iRX/aFXxzgLzZ/WYOublkgu626v
yyUuXL2MylrZZys7saXjlOHE3eya5zpKPbKz+lv+IdOCqKJeKWtucFtVYTNru5rjSurKhA/2wTAt
hwrb3WTEGcACbi8wLMyrQ7Ql16pTV009JYQrSTDhQzmcSBMJGXQSOIc6bYlnW3rjGOo4bxS/sn1F
8ZoJboRvhktiDpEeyheBjcybDJ7wkUEkU2AGzjqYeyEre+5U8xGFaXR9qKLJADiKOZD5WfafZbeE
DjgU6PTI6Qh60IWCQahyFsJF/CRJichL+GSURUBFUK75TAs8GZm+G06sxIwR512lCFMyei0kJslb
YYtJRvp9xgU8nH87+ooygFMLj5kTrQyOJGhT137HN5H8N3wo1/WeY4xGtyLmXN5SpZxjFDi5DdqS
BSQX458rNOVpbK3Lj+hrRNVAOKnPKmQ3cA7GB3VL+KedBY8AnDn7Uv9H05ktp4pFYfiJqGIebgUB
pyRqNCY3VDQGREHm6en72znVFZM+nVEZ9l7rX/9Akh60JB64DowzfQvBCS7YhNMK3wFB6DfaKoRy
ywSukt/5+BHlLL751BPVu/qb/JQv4zdV5xGSy4OAZr7H/JWPLRKx6Z1p+sUgjxuapYqRBcRphEf2
O5IpPAS1M2LPjxLKdRYMRBqWm/aLynZ+Rh4A1RUdNKJy5DFIgLofifU1+1Ki7aMNncznXohgDo5+
b3ngCZoT3OWlhGoOe0/2+Zy9Nuier/Lzp2qWUMbgcPXRHtZb26yTelE/Qh1TIw3W6OaeLrL7vn6+
OeSW9R8mQO/t+ZJHy6R4x/a1G/xU30nWd1mdIbJMXnLzFLw9cMgjwRs+mrLg+DX0GvXOKFkVViX2
/an6Y+vt7KFco/ytt19GZWnE323y3h9j0kunNYxIOI1kFqU/5c7wrVPyA/8MUBMkQxz2vprVQGYF
V86cbR4FNhNch1ODARltAA6vsBwwzFM8eEExRiIjdET+rEhrlQkuxs9zFPssR94UgVnZVexX6oLt
iMWHbpqUQu4tLmY2I+IB8w+2dPZd7sLug0Q7NhP+/+PezdMz83e2LfUnFRFi3ceEbPJ5oxXhsmOq
iwc4lt4xM+CZwkJyNNYjVDCNUYjLAqjiYgdzhxkB/FnuSBhgz7XK1KCbU5BxvUMrJ9L0QUccMQRx
6b5vbO5pIOVIkaiOJSyXQbMHAjdR95mbuvSHZg57QENnrAZGvWBpZv2lLjQA8CZyDN91it5SPvWk
YjpHWXu5ocKbycRxpqcGlvlzKXcLxVjayPad1fMW9FFYdltLDxjoUSnyVwtcL1OYsqJrpbGTCclh
4MMg+kI9TEt6w+ssmutEQEPLxebv1zqQN8kZV4FjOO5uQs7F6GYg8BuTyHDmS3toCU+Mbk4NWDKO
2MBDuCRankVgOH43v3Bu2O8HSCoJ9/qSX2cDlf46X6rksxgqW/NVxUx0v8Y/HutELrgTCPyNgILX
FC0FqZTMqRnMYpJGp8FMXrTZPD3tq/WTY4cTEZa2jIOhLO15Xgaf4LBCaXydttJB2dr79HGq72dn
3CkDXXD7yXg86qBFr+4JfVjzUnef02Ojp29xdIzSVWUEphQ6/Q98HFVZRbDKpt0NXysE0CQ+GUEM
yIwvIuLGZWavATrASUh6NQqP7C/KAFZAYBP2HNZbKj0Ai5yLga6fLBv4aBj76PgCjEcTg5Ob+/gp
foYf5T1/a3cO8zQ8iFnTnuISrI8omnX8cJyZdsnRivwm+CiwutGUUSS+QzyiYdDOKMFZ+YF+kfES
EMOoF4YvNwj+bW80LIDZikWfyd7KHqR9ya9KCkXZs5CAn2xc/zA9SD0e9DwUfOAWnzAv9E9pByQm
+N3QGuclzHuSdmFOfAC5NGeudV0HCZw5OzYt5NwvGcmD0txgljbjj1JYZ4LSnbwCSNN/8ccHZHss
hS94LX6XIvJpab5x3zov3CsR4IT+gwZly4vgDx8UTFSiH3rJSvRwaDOwGmC7vXOePDT26Hr6GR+f
V7pmuuHbyjzWO+sGCxKK+IHWmkNdEXrNl9FpwKRhz7qSdUlJgRSM9paSuoOFpx7oeQdi/6QdN7GJ
gBCSxpkmMeMO/+DJQLV7lEGRhxGifghmaVghWcXNjZuBfG1UnMUxx0mjpFGaj9pbjV3n80vO1hMO
g87qLq964lGBh2hqZZfyoGVuzknBPqwRSYgcPZYqWg7xt6SAUgAIJg9BC+2f+Gr+AB/YP/TZ7ef4
af4MO9YqGUt0bGjwS4S3DtuFfu+HU870ohs9Sg92EbiLPZRRiv9kriWe00L9JLvazDw78yDHJknQ
TX6rBvyvUi+cOqwnOLKeg2/WTVxgHUYjMDEYpjwXIIOOtAJH1pNlp86156KrgoaelfIXCQvp8qKK
VjoYy1zQGvyhyU95SEs1XVjOax5tGoZZeOGNLHLLQtqYpesgh0mCKQoGzRsiv08WmuzBTFNopWNX
KrwJ221BY/aNxINto/52hBNEMA28coJ9Qlx9eEe6ArcPihZIxFyw/2vX7rgf58RDUyupip8+6FhD
qidFCxt9AR8GlYPGBMXxu3Ku4frToBmY29O8QtuT+Rk4YLKi7YV+jgKA8tH8JS9blhdMDtiSJaT+
Fbts2E4bWlSnDJUbiK745EA63RRSfZATznPN4flBKD2SOyeiHI0PFQf2g8gsZIOBgwprmKKWANXG
7faCkrctuRTezav5bV7bK3AND3BORM4U79R1+exxAQvCrleEH6Jch7lDO9vtU9p7UsNhp4HZt5Bz
ZpipyNd217/A8leZXsFeh5jVe9RDJYamhgiPKhM3PylAmopnMN2iNsI4CfuGMbQR4VsuYTDs0Irk
y1zvWGfw27E+h2hItfRJNiHU2xhcBc8FtGJ0GEcnmlmYz+C6Xy/aRzgQSqVttftapkhh26gW6PPJ
i1DfS+clbXADh/Kx1Ai2sEIHqjrpX8R73Jcmu8BvBuVb3w39SrZfUq4g59XoP544OxTv/fg6Vack
XZvZNUl2kv16Ly7l8KXmP1ZyyJ/vGdbTeHLhrArWpBy06Ke7rfR8qd+2Bi9x8B/rDNkzt0cS0AXd
mck9F7LQJNXdJoZfCmMKern22NjdZ1csn8R/OL5WLJlVAPRoiFFZPO+uPIRd6suPVQ3LVl+lOIIW
i7QPuJYcfMFItYz8EmcCmetjoZTLCorlsBhq74G3vcEIOKAbvY1LyulJ40vLtguLfJE8xeWak3wz
BIh4MGMsUOog5sWzmTINd7LHuU9XWhnYXZhAFBeF/xtMtkTnugyKyBtJJsfLBLPoJ/ehx3aDVicC
sqQlYy/gz2ESjlMNjuvYoNzn5JUn6Af/wpZZ/kQzxGPBCkqJBNZHp0MjQ1eSn1mtmHMINwYI3UxY
WOurGWQeBnlcXhKujA+Xk21x7c4HiFnQgEZfQUIy0msHejR3oN/Qkk+uoMJDo07mtxtQO7OJmUyG
Zgb7gxhuQSPyfBQ245ceu8TdH4CwLPTn8LzIhajd6gzQxRrK62TXItXdgJ/BzZ967E4DHA6ua2cG
lwx1R4mBHW1I50a4iNBu9W7Vz0boN8AyrKGsnvjx02Zi1ipGOjOFXk+GyTPPieSQZypEX4uOff5g
58lDLfe79v3ORpQvGymopIWkeQqevWpo8SVijPQgicOUJPh20be+TToYUvy/fz9SwuxZdcOaNNHc
syqYZ75VB72KAczK1AKlcaEya3SPnavRETD79hxcPWS/yd0B1yjDTbAmq/4+quHAX0vFq8mxVsWo
P3V5lXx8GrOu9IaWCRiTf1QxLiU29ul25Y+Hwu9exSDxzLbJzgdSynQF9JhZywNBZszegN8MjaQC
v5Wi0KVnw3kJG6T25cZOdaQ+KaH5Im5iiaNS6ajOIyjQMMCYT7ksgNTxGeLBes6/cwTseGd914PH
2HdAA/jzYA6Cdu2oQlljOgwZvXI1vLxu3sTtJXmq40Ljj8Aqp3mPUAVxD9IWJ6hAKmJuLwCVeYIv
JBwNFADTIrHCxIZxupvU30I91uTy1aekWcrPtxoY0lzxJaUKNdw3mmXZ7hppM8oh4hsZsRPe2PRd
PxLtRhHoz0BzwrLfTfWmcsIbg3IVMQzsOq/EVEKas7k1TZiSjSx7dGQPLARbL7Zhgoj7iiOlUuVD
mzNmSLkKxClZyKhf1YKIigSyTO6xXUEW1xl5PV2u6DtiBO496OcYcaguvTRL9ihEEm6nsRF7dEMt
cgv2QChD7Cc0RBB7CPEoYRC4kNq41NHkcLXHdMSj29E6MQL9i3RkCc+YiRQuzS88FUXxJKZFJ7QV
XA+s6aK9q2YPtMsU90ia2AMg5CNDop7/lfbGhVw4/pfmjIsnO+Jz1RBpLeYwOUGfHRy+H64IeeMP
e22NnoENCyFJtZevHAlsi5jqcVS0DwrhllISNwmaUGZ2nPc9kwoGgYwswC5YmO53Lv5ZeWBLpN/h
uIoZ4kEww8BpD6Q2M5UiMRf0gpwufj4Xv+IKY2bkgB+Yi1B6o3vDKJyKe3CLvcWAUQQ3j1fpTJ73
B6FZr8mJJ8CuyUfjPF45UeO12dfbZxEgmOFCRJXHRVkukxN7sclTXvXMJpxVu7O/u9foWJBWxEAZ
07UP9Sofqn27ZbcdrwUJq8qZJ0WD6YDSN+54aLeczP4rOspX46yceb2iDBVDGRAQbi9e9HBGKc2t
x3GilsUJg1p2a50FRs1Epy9nYgYF++bv5VLIbrQPagfgEjpKygcOHos201AxGz1ws2bMdspl99YR
zsqeL52eL9oJeHw6aRdWa3b/is5t35xQbCm8CKSGMNB+b7/aPiI8FE66kH2hnnDtDW603NonHHFR
S4kkWtq+Wb6Oj8lCfB8sLZIqhQ8O3rkk8BivXElsW6QFCAdeVnfjIl2YOkCA2CgrlhgRPE9dDvBd
/QFd5iflK91GfhZV8Et3FmMowoW5F+idhAyKYV35xRSPAo9I62wrsC4ijq4cMdamJUmBTH6a9/Sz
erdO5Xc0ImwzYce/m0fOUs8F9lVuRa413fCueE/5vIX/Er89uzIoJ7gakIv/0o5x7/6BBMUHUCRo
G6X0B/2+vKGl4CFCpI3145N1TkIHii0QIg/EofmcQQolNoVjKm2semGNq0f8ZiuvwKAQlXPz1bh9
jtIu1uDqMjvKvzVsQv5AAnYstitNCHd3GdPywqOlRAbkYBKTu2Xn1hE7JAMOWJjzDEwpm6vkXoyu
iQOGBu8Xu1nLcZ9N0MZIgOm8SLZaaunSQHxZeo9xbtgvLblsIDUw74g1RJhkrKRhXjdBo/vR8FLS
+mn5i0rPnn9G5SKuPLvY1NNbc9/TI/In8mnT6f6DEUyz1KK5TIlL3Q7QThAZaC4IDn6FOO3y3JxZ
8g3vNdNceiEYyDLTdVSYBfsJbX0wFMFNWljPeWa4Gjgog3fazdG7Y1hGmDKhSkQUKvNcmbOhZ6Sn
IXe9gYZAgENW4kade2vI9hHzlrLxQEZzJOwpwxlPDL74mLP8+qntq+0GeUAJFdP2oT9JFeOvOWRl
6TnXsDs0Q4iF8NxsVKCxB4LIGOkEn4JDIR0fZ9o0hMkmOniMDGJBXUhe1c/op0e7MWPu05IawuiT
wSZqB+CDFx3PWTyF8OzAGp2Wg+25YYrmD/XK4O+2FNcuVZfYTxXICHRbLuiAGPawIKAGF+KFd5BX
fg+Xhkx4EUqFdMU/FLimEOeLeQESzKAJa2o94PXyoBXvMVHFjQ+iPuZPFT2Hi3JCmWYR4UkcNEnM
aegqUaWzZlHUwFpgNouvyAt9p7W7Xdnbd2JMuxEvj/n0XyvKN1AuQkrmQWWQXcGnb1du2+qvF35n
7Dvt8o/bZvqoyUHX52TU4wQI8CsIZwwcafnFml4zEhXVBWNtlvPy6/HaH7QPjhJNNvcXYyTgb8ga
hsO5E9NjXjUQCRp27kmaHpYI/VN9a5bGxnxtbF4eB2smXzpYx0fpIF2d7/pTBg36lI7Jh3QV5D0Y
/fvs1FLV8SqhH70ZApqIMfFl7naGgMe8j+MuUEMwecgODOLfoUxw5rFMYtSK2yQCOgbzPAsmnmKG
MON8N46XNfQvXIkeDBL4JeYPw0EAAoXcGQnakcthAZKy6NnxnMKr34Hj7YKupdA1WnHDAqwNeFMS
w4ZzUz97gGTgR0L8WuTCy/jJBTWAJ5Yrrnj9jA9HLmuOnsc4UvBJWh8+BzcGQA6448MIGiwCsEmx
xAth9UKuz2hS7uGlCFSA72H2ziV8+4L04zARKNwWNvMAEuHruGBgHFr4TKowQ4UabwYalh53L2Mz
NxFvcMOF1sMFoKqgJ3duEYl/WJoranUIjtRetlvi6KZs1EdoOAtmeGXsp+YcEABOP9tos+/uVIDQ
IN1HKzB8NKgZrgfjCqzBRDyhr/ti1ZM208xbmFHDvKD2NbhdA5QkbKo0uSgOMDoieByBKX8cEIOR
DtUnbT9/JBqo3GihZ3wzL7I2xCwE0b8tqrGZxWTv7UaZarPaeCq4MZyqkwQAgdGytIzRKdqhVDOS
3xQ4m2D5ZDKq89vYz53QVIMKYII7CUUwCw99Q+zrcmg/lk21SQm7xZ2RUAhqU8ASNEM92LnPQJ3J
Ok0yx0fIWMHw1sZaPsjXB2016TWCvMHeJTZ8hLZQNqgrFGEMRxtlJ6LeGzG3xi0sXbRwlBF3Y7D/
fJFua9N+GYpNi6Hi731apPnrA2GeHNhjaI4hJV5H1wXYitr4RFPF73IgJyNqB87FsDGGTDnXxzmt
f1d59F6FOkMjSatGxUdFUP8+H7MCQ/zYm3DAI47F8HF9p0akbZOsRQr0SMip5GcUouTF8nMoImtU
EQud0NlpE8nLNN6lVRiT1oYgnggpJK0RGGkop8uJFgw9qVsjxR9ntOAxF080ty3xa6hY42xe4RNH
lAzgBhFdEESpQvkSU4JojsZew6T3lTkOZSngwIiCRPE4UholvR1kpLwm87H3eGmNOsvyuQy1WPUy
mNVEwE4ux8Gs/NwKy0zMVCijuZaoXWNsoTju3/owkxmZAsUg5aAtgZ1292AKJBiCAERxMzEQGVxw
f3Cp9ALomuJtAZauwbykUINfQdFKcfu8BwL9LTyLFVH2GPNGzISxy4DmwXwgFtdA1grnjha4Fm7d
4FIiAOvQ7NgEYdie0swJRRtweyXOpQPh+ohtL22X9j3MWQEdupfopXBEGhFa9S6ZWzhWMXNEGImb
A34VxD3bLh4FnOksD2x8wrlbuazuS8ApTjYNeIz3BLu0EsS496HdSLxBFbwQxsm0QwCEopzh7uK+
IUOYzh5fZMe1xVboaTzXxnWgqrCW8Hq45ThymBDiz4E7/H3OMI8DZmNDwT7RUSt71kXiQtFcHnXv
3cAAhcFlpCxtPPUEBDNvUc+xxrFrCWsCTgzgIF0F97l6BBxHTfeN2Ls8OpeY1ljljGHc6FVvzx0F
X8ur6bkY4GiLNqn+e+k0K8ODJpQnCO7r1ZVPCCkRwaPLlXSjSmxhaMyw/XQYP2FdBH/Hob2pv9Xj
8F58TvmMlsxkdcV3YnyJgIyR67JPMJqiqCZwFJ4QCxqjMOpc18RTiZr204iESFz+BprMKA3pXonQ
yKHZCOINCxcac84YAFqDfh+XoGQOKCouWj6Zz9vaB63lPOTNnJEjH6kpLYpLWMWZD6yqM4fitGd+
hz0lPoHEC1VujVVX56o1IN6MZ9PSGXy0B2ic9Bkx1zJFluCxWdgZEjGL+93dSwmfoBhfsW0zKQY/
siFO/pU7EGHiKzwYptKUGDof2QcpIoB+2K7E/k6fQUFEq8JMmu/GfQuMCL44TBcNNd6O6qE44x9z
v1ID1PpMA8SCcxqLSa5+BJ/kDFIzQzua8I6q/VYO+8eyQi2K7y/CWUgNMMuAF1AJgaaVyCAvo+a3
Q5hPa6d7G+FSFH5scXF7deNDVejA8jC3Jyys2sBH5wYQt0u7w2wgZnXO0c0EUx0CQSbN3LFC8Am2
N2GqyZCFWXCF7A597KKSfFbSaGSQ6MqFm8IjRFXjzJ5s4zitob0ARrmwKJbIQUhvY4Giw8ao2WQr
mgOu8hmQsBSxcyIuKPT6uJCwWOJfQAftc8tFFLFfrJ36FgcMGmtGoeo4kwVjib2JJ4O7CysTizfN
EwgK6zQgis3gjPuFX/32eOdqEYYdrNbdCcw2Yj5+aXmGiBcGiA2sZy4Cq5yIEs3l810l8NT6HjZ4
0dqE3Abc23cwlYwFyWNtb1KgcECRQGaBoIr/ux7ZNJpmORGFNMJQCWQMO8kbIgQLPJjAXzkwtHle
LtRozcdY9xPIPeEk+4TLtyz8aaglh07ymx5xyItlHZ69R8I8g9wRnyukYL1nxPCN5y0slnzeoMK5
gZ7DZw9THNwh6ePvW6yfiCUGtL8v0bDU8+/bIVFJLLDTfnOrI5TonYQHSsy0TH/2YiSm9YRV5Xdn
cRdfzjt0ZXdDAzJ6yplrqwVhpXI5zv+++vdhHAyw1ZH827Y659SeJgytqThFcPfQGFAyactRCYXa
FAuO21uDUXpGZYsOG2sWc2NZjZfEsm/KRNNWEAASBp8WpK5ia9pZilyzvpYqqLVhU0MPsSa9ZXKe
gnLcxlVkOOVKb3rMxDsHj2a9v7F93KygRaOuP/fgx3eMTeuNwzlm7J8ZMlOdQ2Xt6uZiSi8qFrPD
mKJKc1wjwp6ngaddb/P+9MThGdDgtuFZQ+vp0ZON3LAPCsCp0txc/1UxGB+9Lt+gGko19rH7pqE1
lVOUmgmclnx7M7Y0sYlxdO6HJN11OGbW21Jn+PF4TW54Wjhf9njQFBClaR0rp/FuMSP/NkED+quZ
wc0RawLeR0G0kJmxxrD1kd3WeNEwozHknUEr0kwf9vNasEjmgtjfm5/JdJQfl6ZaKgwPjfrjZr08
SJN67m+GNKuixTP76B8LitXYORrMVIb0VLBJ37LPpqL3dWKY2pk3OZRD6HwnXCeuqropKQ8NILv7
azrQSerApNLVfIDy4MSR5edHSYzJy9MClr9hpM9dG2XouxHxKBwDoJ56wr8TLMaUVdpObnkYFqUK
wfN8k2AzCNYmBZKpweY2k0AHm8wrBHnnYSSJnLhpp2QG0zG1himXKAQ8JOxK4xlRvnD3cLJmXtZ4
Lt4xU3k3hnOJbrTtIcrfPsyELtHArQrQ6na+T6cCvZZxA5MfMob7HF6tZ8vDgzHd1v2y4Tz3FMC1
tIi1Gv0txj863hRNjygUuz0W5LyFAEEPoehUDWn4iPHGUa1ZCR3CXEYEY08dllIsIOoDn3eZzg3T
mImdUvz7RnE/FGRjsEe3UBGK7KCtbfVko5wsn+eqxMGK3saOSSCxiUGjkwJYs29L7eahQ5Gla2mv
63In63tK/BsG++PKGFaUlkOx0KxtzFaFZL2O6YO634Ja7A4PtUdtfrPY5YFIG2RV5apLVnfgusrC
CQaCBLiSRQ9v41o0raaS2oxbsXwcNWnTAo/VdeWm6u9T3lKoTlDeGrTKDZddhc5zGDWWxWWMRDYa
XvX85Y6iskLa22KANIWdzvrigF4VQ9iAqGe545Z0k3nx2d/xEbSuprV3HlmoWQzmkfVNMla9DXG1
0TKHaxGx5+dWPq8srLOT0sdrQUoAc+KJO1x6uynspjmyeolIHiv1rCRgYFrQZj7E4pNwIUynTJRt
SruKxk/EL3emqMlkz3HBfoehi+ufwZyaMUsC/zhLsR1JOXqqvukgU1RNgcItW0iInRWtDyUaSf1g
33TOr9V9lbKDQWZWPTA0T5m9Ggy9kbk4uCEwuUok+MOzJmJUGOSUsp93gQVI3w32Mw04vI9ytRFP
ZqFqCAZnBrHJ5vwSYarfeLbO/PSVufmQMc/y0NAoczHFBFGFTIpPP5wGGsE388eA5E9UqBUMHRi1
5de345Np3Y++qPQAcpopBebTL875fVvowUhK5boytyPfgh1T40fqCwqkHYfsqeAdCd9twGApeQti
vN3SY/LYLuR4CVMhaXEVzumbiUVmngVbx0wvD/VbZRWIl4yLo9xlzhZpH2kLQ5VKphOWNDmYOk6k
6i7j74Lq5yMlqkr5oIe06ACXqbawHgEaP31f3xhnr4bmBdBq1LHYCkAGHqNrcMXY+WfNd+MgYNwI
a7ztrMfeoBMR3i1IebAzPGYN8WXwXgs+QcmUIqGzq81Id47tEeuPBGjSRguenSwtDQxCKSlq4KTv
Wqf/eTMHUKhcC2s4uQYmD/HtAijQocOSxl0d/d4XBu29Fc2f/UpHH2LYHyAVifHwMJtBgm5/F8aq
gFV9iGFvh8X8ecpO0lE6tp/JWf9HkjJ/ACWATQC+KPz4KG5ZxC3c6Acob8Dw5SHft3D5in2xL7cY
221Jz9jAnXrpeaveyl3xRrTFGpN4+GIK1tqC9i9vRt7K7XOb8U6fDJwufle65/eekf+c71/Q6r6y
LxQMZ+vD+RgP8gGx4QtndSV+g/h5kGKUEM/tnd/yT5eR7uNtss+wgsVXfOe8WLvq/DdKaM4INa4d
6o/hPJ1LlBV4SvMmBBOMuje0bxJqlckDVXAINiAm8+8BU1hw78FemN/yeZyI/yaoabMq1dWjEY/8
71HgQYqfNBZn6F9fKbf/YPAMQYqBS5UV9oGw7B+w6BMZ5i3cdnBvblBKeIBrHetYdjg6EYYQ+Ook
JypM5CFoJTBQAvFJWYMwZxB9CJxWA64QSG4nrLV40J8wTqVV6oMJpUsy0690quyDYkTzWm8ASDfo
PVa0xEuLJFbyxNfxiq2cdPHH2+MNMugbxn5v0mu8i/CYk3+diwOaL11MiJHpj/3bI8YZv9NP+XsA
VG9303u/GxiGSB/yQfpAssIbw5pze2UexNicSQv8UV4h+zUPXiGcBfZWoCEeCnMTz/4ev8YvTBwu
/z/bfyAQEwEeZrL896jKZYw8O9TIVGqDPsBLPbR8C6euBp+tCvs20mFgGoi31A212aoAfTBmRwA4
ErtM0mrhgvAmzPahla06TsHkRciZxJuJH5lAvHjAW5RoFCfxoP6mgzOX991TjOD+ejn6QHNWESbP
+BOF9SP3q9dx06Bfwgp51XNpVm8Fb8+dCOokt30n3kQ+weM93okje8/vlMa02BAV5ZtLp21SKtwE
GMADiIEHgpd/D5R8zJNKmSb0M/5CI4fKhbviA2HQwfpg1LVFJbPvXrtXQcBMPwdmQMN799bvmFFt
uz1jLO4acVoYpXA3aUIAxcX/vHITIEvquCWEA3511j/1T3BbHhCFmVnRLorSwUZ5MoPbJsZPmGAC
HwPP7f9dskAn/84TEAfQCasVD2Y1GjvO34Nu899TJeoHgzrxVOvtvyeLHc5bvevey516JGbnKJ1G
RsvWKTOIKGBybOehXPbB8P7gcks/xYUHW/c3/TGh7iY/0kXEb3GFslyDuo2/4y9jTRxffrWLcrEA
fww8/FMZlgP7SD3vofU9eGqNWeCSAL9Inie0NcpnD0NWyj4z2UEEqp6UB3bEwLNqx9i9i139W/82
v6NjekpP/Rd2RZf6xfxufvRv0AEBEMQzhkI8aHOx92EOBUeGGREPsFM5Kdf688+p0w6ggdHIDXCi
KQcE8ZZmfgADurlUWC0jHWistWfA/03EcOmZC9VynM+BTKAf9QmDA8MJJZjIDqRCRoIfk324qe9K
v4+VLTIax944xtpib8QFw/KA3MDgMiSNYkiAkgWEMllLth5Y+dqRV520GNpFY9GAL6p6Oeq+tbfW
Xb+a+hUtovFqbqV9tC2P9fHxnr+TBc5pKnf4knKlyazbqU0hf00UjjswZxWUIGGkzKq+zu3pzOnr
mOrr/WKSvAcWHiYlgh/ja70WJzH5KSZyQBLpBSYV8qBpfFGcV2l666W3+BvIBIwINgkdK7AfGBJ2
YECH4IZghSgDVPZY0oKZATFiH3mvWBm7u9/rvtIE0LLgZAGEUV5TW9E0tjKvcYEvJJonmyGoaVR+
Wr4qMYLudVuuJpyukzVwHmv9g54P0Ss8em41oRaMvzrUMOZnfCAZYPcsBlfE60i76I0E8D0230uG
C2xCPZuRsyIfh02ufslZUzWyFMS9D0z6nrzbW+vVeLU35qZdJmsI2zwAVxsrBHnXCB18QqUSwAFs
5whfJqxCQKjw/1PFOgQfGXANcIK3XqRA+YW2jpMNj0x/x741V70KE9e/K4zjzBU2keoCR4sYRHtm
IrjE+R62gbYyILoxpzO97IGX5xwdS9pjoGt8PL+cD+7QfQcttXvXj8mnBM9eupTfzmX8NS7TSXni
pMTQqzvF37fv+7dxEfuEdHFOmIYBpemAac1bu7Uc/BEXRbPQ9DUM8zvyzXZdtutNVW3uyiaRNkq5
GeNNjFvNg/YKt0NgfWrbvwB2NjILq0V2NEAuhsWwIREdf93ZXPqDqAJqVrcW0aB+FMtH+gMdet2+
8DNgAwi+uSZpeX9l5gRdpvr42vn9fR+ZzMpARybw6QWU+Tus8I2TrmsTothKV5aKtVBvizIN+wKI
9lL/KheA8vEXpIZ1hhXH/LV/Hz/5z+PTPPY7nV2PYfNXD3EvsQIbS9ciuGfh87FgOtJrS1RJiNFQ
+mfWqrivW3kjyxtb3rTFy6S5eoOJ45N0EgghFiP5onW8OwgM3njwtRmzQo/0rXYOMSiNAUrnNdj6
gI3FuMZRd847WbQiPV2knoptjkxCwgxJHmGb03wmweTjiGIL+2fih0RowGSLHRlQGj4VFW5Mc4KR
MZImks6TkC/BUBkRk6LmQXJI7hUXHJUncYMAsjeXJa2HnQ/CSYIMmD3RTwBkcFBweAZhB4jnUgX6
hMXMpfqPKggS0P08LiPjmr9SBKIESHn302X45f9hroyM0JAYcNTob4RttQunK4a5DoMWQhu2zTfa
7Kn+AHTo6Ej6T7P75DnwpoCOIYWz3qBVsMwgs4ydOcMuFbdY1YddIrIcRWaNyCBhnE0JQSwQRUTh
C7myKCEa7E4b4nsK3kRikrqEx4qB3RAHTRxAmuywE4bpG80z8ohGGDlA+dOdLeK+VKcFuIAKObgJ
kFYYLNO17o2OjXMzqiUS2+Pal/Q6qLpV1tH+FJuyXjvO0jEXOAXn0qKvVhlh7vpGbl6M/DBWz1XB
LzaaioERMJzh6fc5WHuByAsPO5WByVztUGCh3hIiw+LpCeN3aggcX6RZxuwPTAipcCwAWHD62+z1
nZNKQckdBMulYnpa/5Xiyrr5qT7Tkw4Zptn/02907+J2kk7OyTo5l+d39q2cptNw6k7q1thPryQe
UUrVoDe4yrK/gV6ULtaW482louFOpa9iXEB1R6WnEhcHIcgWvRQnNYW0/kdggQUL+xWIjWFCpM+Y
xIxgLYjIoPkydnBJWnX/32MaOgrosweW4Y/4a/hAdvVh7eKD+ia/KY/JV3E+Nt3h43kQlVF7MCgz
KDT+6qGKAgMzLfGC9LWjrzuAtZONH1m9yO2wvS9UOWxAJAXWBu+EPwX3pVS36O6gwD6htL+KKkVU
KM1runBm8Np/BOXEumSsfDCjTrfj7Rg5+/KxR+oqFdvEea2cjV6hagUR+JbUn1i0XwYKp/VqtXpg
Q373H6PPRARO20hIAZm5z3eMSVYFrhL1W8xg6Ma7RHuW4W5YhhnhmeMT3ugJeEEqNjrsHryuildL
2oDtluWlcb7l4euuvTvKHZEqFlOMsUboIt0aQYnRBXArG3yK9QVC3lvsJ7zMiOq7rl4M/ZBECwY2
YMV2GjoIC0ArZ0gkFa+zMRteaqBi9qpqJ6+HtoEBugzuQyVIbU/TQsfCjW1fWWeBhmhL6Ea482lC
2LBYC2BuUy4jb9pks1PjOa9s8a8JbUb69sQct3wRLYiTfvfOqZwOjr2TKTaFT+mMjpuZC4sPiCbc
dAApVh4eGsbCLkNxgrsHhYzKeNND14k2EHFgmOO9MlUbJqk8yik0mxbRIsqcsnJN3qcEWQrvBnoj
B1hfH4F24b5mJi1cwNlJ19FtYVkLJlXxc1XRxg0CrKqRs9zsQizF2D4w0faKFGLo/AbzA2O3O5Z2
q8Sam1AK2lClQiwCCpQUJUnrpwNt+858GVFKDuukAzjBs8g3ovCpLTJlDu/0BsgFlFEGXRo4yI4n
D4TPgAJwn0eMDalIiOdDS89cPWxXvPMxDcqVtWh5hxfKotG7z3AMSnh9FEFLsPDBl4P8Aoc/1EUc
qa9jMUbFz5AYcd3CCYtLftE3KlvsNvqGB/5cjYG0rnwyyjEfm8VY1vArtUUdSus6VDE5QCoIlon6
cs53htE1+nbWsFXDxwkHlvwiEaBZowUO+BkAOACpCygJfruBsuBJVZfo+gzLFY6OZyd8hjVewAtj
wbfw1kCRJccWci8aqXXMGSPBswFbDeoVqt0Frw39ccHXnqtnSOByGHF9+JiyYXs5K1cOr/3JR8xJ
kC8go/CURXRVePLG4rniuTzDyrfW95RUTSmEItsvYUn2SwNRfnj/TdcSZvbRxqTtnU7R5n58/ooM
vebUXKTV7cP4gZX+Nu3js/WO7LTBJOqzQFRTzKYT0LGML8w++26/k88YS2kN5GimXPgso/l/7DsK
WMbY8C2fI5e1G13F2QCjh8bA5YTSC/1jP2MVohvJv7Rr+6MzpEY6SN9PqhJSnWiGhes2ZgK1r77y
bb0v98U225vn+z4/8IMIa6VP1LfquRhm/xF1XsuJK1sYfiJVKYdbk3M0Bm5UDBjliPLTn6+9L07Z
M3v2DLZBtLrX+tcf1FX5zR8wVmdfY+dfNYduG86bo/ULKA+E+FU+Ajbcjf6jzsF4zVWz9efWr75e
mj9sVjrKHday9pWtLKi5X9gRA2b9E99K/Lc9KY/S/EK1vC9OYIeDEoYz+xj9yEf53sE1Zfun7CEo
nhYe0xSEj0zNb7y9vKXVTXt5FfoECM+c2V8JplsJWyQlyTjDcw1ZEfBvj8oZF4Qv3s5aXmaMtONx
hVkjki/s++XZZ4mNP5+0NzzEMCc2vmUQx+qJI0+5FT/11ACYg9PN1BYc0Jqo1tQm0VUwp7hdUQxO
YmPUpNO8m9rFtM8B75D6Y8Y1FgM2ZcxGHQFLg9Z5kxIdiyUIB7i/McFlgs1MjhoIEIDJLgchbZ3Q
qWCw2I0BEXBhFJ6yNnaQY+YANINMfxlnw9Iwqe3IscCEqBfhBCXNDcwGmKPmWG3GyVdB7jYq+adR
TlzeSCYcypgnR3lokTYdjip6F1YEjCWomt3MIlYbYiYbEqLgmlJu3GRTMMEAU7ls2kKP525Qpiwu
PRtbzcKBEQdFyP5Kf30IN8jaOJ6hwBczBlu8CQ1cUH9KlgHfzzWWn5w9bqSQG8gNG28kgxnwOCI+
KIUAM2WXYoww8Ds39cAFwWttwluqskMwJE5HPLsG/ZwDmjb3zwxR44W1q9akSxWP9hIBkdjLegsK
c9HI7IQegbuLMS222tiAQyNKVhHbQyzGRMNuBoUwkY/BXBjUu7MS4MddVotoLqLGi2WNAY0zLQ5E
va4Ij1yUWNZ/dU9o+aoQtJJsffWO2SPcVwvp+bkYV+NZk2oBc53z6mk9oT2fHX5FR+tqcWycIxFg
TzzoIbkw+5VO3M+8Aga1dGfeI7sUb/seXPDQY63DYcErl8GOtZbv6ZX/dR/uw3hZL3Mb/TPOykI5
MROOCI7M3upBng07DNrvIk2C7Vg7sTNAxyHJ4C26RFzjeWHZsQMwrXnG2TY5iheaHYtt/XCu7aVa
i/Rh2KgPMKr0r2jDje3oJV/hi1ySFxzgo8DpiuNYvqRnuPq0kRx6IVPRv0mzd+SaQA5mRRpPNi3m
2v/tV+h64VcIahB1Pe78FnUEGSKMqmEOQ+lqxJD6v+bU38vv9Kxd43PyEO0Mug44swAwCdPqWHAd
sOoFrhzzXM0ZUl4ewR95GnwLOBtw3LkbIKow8Oau4ibjUyHmokfoLkRV9R91xC2n0DX4cnAe3giI
zdyF4g9bxvCQ1WwGO4zOaQZo1R5cgmrf7Ozf4TwsvJVMS4qN2aODwe6+fS6JuDACrAmEjkk0kDQo
YHAC35Qf6Yvu9UVBCxulfUDoYCpV4u3whdsMslQ+34zB6Om4pd2WgY/46f9BUP6e58fN7h3ld34u
z81Cugbz/pJsvSPMfvv9OSpn+0IVDioLv5yy6dG83Evz0iGACDCXp6SaQmTBZDvG6B41MqEdmObh
7IZNKPoiAoXULzYXnh37S9+NVZzaRD2PlBRhGPvFL3wQ/INotuCwKGv/lm1FDbbNLsNTAA8swuHJ
UeTxjL7zq3EyD96juGhXXpPHnaVNEwTc3I0rjQDF+A/CLjafTUS+RXGBHLE3R/WBecPm8w28PSdH
cIV4i/tYBOfSLExFhYdoH2cmYhlEoOkvyPw9W2aHEupbS0VeQH/zb/3FnWXbbt1eEJMMa6iHkLQR
UC1AS7cmuaoilVWEciJkPig7fcNdMtPvzVM9tLDTMUZYINYn9rel/ZcvH3DX+Ab5D2sobf0h13ub
n6Unem7wK1Y3n6w6VpFzck6YATTX6PJ5sz8YImCC9d09+Q25BANlQQ26Wv8R5LC+I2QDUh8KZthD
T+4BBqMQOdxD9mCgQ5vEneQdWdXpub5Iz2YtblJR1+Z7zKy+PvgV6Rciay7JUSAV6Yt8m/DGf5jC
Ah3iVAN8wUoDykfznIw+F/lN1RBytlx8IaAPHtIJKOKqcXXri3JVrsmjR6hhnTraMu2EzGMQ1Ya/
jx7eI3q739o5+Glu3Z5Ne0l/uoSuhIWXdKrG7ne3kw/UNVfnlL2DS73sD8mKuo4yylp3O+2s37td
t2sPwU/wY52dl7bPVrSnB3+dUUzVKxM/XQoqeZte1Y1yqqmtVoM2Gfb2RNn73/6m+JHO6nG4qTww
omBSt1X4FfxzH91ePvJHfsy+PwY/yn7YJz/Jj76FGnDmR1MXfUdv0ZzcsUk9wb3hHWHB/m2yrFne
J7Jk2C/Jq0H4QnyPBC3N/0LWAHswf8KFZFm33JBPCi92MP7Ixsr2zImOZAZ6TFZS2DLDpUghBYLv
0x7Evg2NGIoSFWsq2j4b7VsqUFMIDhQX/ASqZvf3wykcjzmFfYoDwP03ysk25zQYQTuDRwnKrPYg
EoJxBp8IDhH6M2ofkGS+NdeJmAFmlZAHAfXebKqsqoy3k5XlHdmK2c45hxwB/rEJvzlrOMBYc+Ys
4rSR3/hefC7FQ+PgMg8RjWdDY94JdlIGTqU8k4sBRheflSv7YgZAsxML1JgOi4IbVv6Vf3PUXB05
J8MCccDDB4UFU0yOnwcRLI9gq7MVJO/0KqHnMce8bK4Ll4javcDwg1yPL3H7KTsuKNfZ/dbv9rf9
XV7zq3UydtWV8+zu3vOrufEubCwbZafsvIsu6AaSqUc7yX5GcrPUN4U2rLtCW7ZWvHdjzh+sVhM5
/sni4Gq07bcOagK/Z+Qx0ASvswESHER6LcT5VqMZMEE8TXRoKRDrEG6izDh4R6tlFKRqW88fiD4x
lnTxcUyGYm7+aC3NUJjMTAjdruKNm84YEw5UpKxdfkkDGhY24TcOU5R5MLCyBLXdtA0XNOlGOVfs
mVTN2lbwZKnkgXk+/QQCkIUIo5/wVYJgaUwdQCDUreFCVpb1sKCfrpUlSV2eMlOJi3M2EmoMRhH6
FOpZkK7gHlh48Nlbqd8jeI3dJX8Jib2cUOOiYIRlVaVT14FIObGwBq9mKXm35TTqJ8lnTTCTm6wk
guN62MczgEEqSgKHuFGgXuqTvp8I0nbMj5yb5PsOC2ApZJk1XAMClOzZR5nl5JWrY642YGjs4mo5
gwZmuUv+1WSRwB+DyZhMnHLRmiugy6H7SYA6mGCy1rN9B3SaX2TlMCDLBQpTl0U0hxg32IugfXyK
S41HouJC5MShHieABs2a9k6QKNg+SVtYuwb0WdktBAf08TMv8q2uzKiueaaFtM+AZTMShuyU8fqy
BPRwZrCtmQ1gX2bypLGSl+eFPPdM0JTVvZG3tYZT2KKDYeIgQV/Y2hLsOY6OvQptYOJSk+NRZI50
derm4vMTz1JrVnB2aTQfAOrjgoQqgnCdEXJdLNtwu2GwIJVwgCagn1QGjGnQBRrVhNCbxp/J9jjV
xgBYnsHBC++d4DJoQrAwseyVySwjWmHmYsiECzORY3SeHdwcNirUwkSEzGBo8ZWgrQbyIgj3HC++
IHUyL+3sLwcPERY9ZhOUzMzC9HmrCxX4DiBXMAriGfx5OKsAMkzqAE+lP3lRF0yJCcStk0cjK/Of
TI59OgVyDLExA8NA0PkL+gbhVUUYyqwUZyjMPNsJAmHPgFYySVohlue7tC0K+rkgdDKAumNJU4ha
RdFH9h/jlZqEedV/IysFrCCeQvWEeA+X2X5Tg2GnilKOcWAH7psRXYhaWQiQmaAnJM3XYxJhVH5i
weACWu60kjBFQua8zLQpwgA49GgrVeGst2uYqxMgQlaztKrYcJJNmS1SPL7yJd+KZwjfmuui2KIS
gqctIUOtJ5mG+fQMtmGaTtFiwnHBSRgDPmZG7R0zsEJdWC4UEpoEfvKMtyHBEoyJLJMHei3C+EJg
LUBWbAHqSR6MGdXByjUv4GQZXPU/zSfgF/gngBXUJYYQdSfmeJHDOzf+/E32nGqCrJSvQ1hAyQZM
VqKZUMf2IDTQHWiqju51BO+X8o66E+w8vgHAA9fycMbEWH/xKD6ZMlJ8irSlv2EHVQRjEh4jqtnP
F88VzMx98yggM+pcZGwAcvyOiRgkAX4wf8nUcope7sGygFzgX9tvhErwG3JrKatTjMt8zJZh//hL
jSl6AdY8RS8POMjbxEQaeI5rC54W0U2D8+kjro8Mkxze0yt+8dzqB2UypWt2YZiO0pZnT43NTwYZ
5BPWOc+OEpZNHtqCSBqk5A3GPIwKGByYxcrogRG4yxvxzbDx3n4znWDOTGjZ1r7IICL41lCGPOKb
jkiTmlr+ZR7NaAMqupgx/CtPn/vnoH7bF+a0XCAujZKMVIa3JKZBoRb/L+4HCm6AS/PS3+uDTwiZ
uGNqVKIjRtqgnCynHnVqPoaADMWd32F/U8ULNgM8BnXUwoo3UDEA04/h4QG28/fg7UgHUALwJWwK
3Gg8fZQqviqEwqEqFipfi+xA7AcKylL9l0YEsJhqnmUSMmDiafNXvGOCGieqRoQttCIsHC40S4yr
xdpRL6UO1MgoWbzLXPv49RFnO8BFPaIxYlpDb0QQHMgwBSYu09yZ1Ea8IzTG+DjQSNB1/MGtYsYe
v1hegBmMcShJp/hk/c23ueFZjrwvyGFx/lLJCvnyQA0tIZEwf9sNwl+UO+JGJ1TbYLi9INIrzhYe
iwi3JGvJhPgDOEiaR48FAuEyywE02cfOY8nMWHKmcIHxPSoaCLZjhj4DTlmMCb7plDC6s40xswJs
Qhhlwu2T40VDXDMvW2VqOGeqGctjPj/xNou3ejRL7WXTTlFh4yTQ3hl1Kgi0PuOmWbrmtENmSbmN
zCf+DuUf1ZyyOpleqLh2JisRucmm0SwzdcF+l9ANuFMsT9xuzqcP6cuZGKTKJyvoo3x7D1lMOVF/
wcP7duK2C6daWfjWQAKtxIIMseIEkMQoCAN6DgZslZEqC827+J03HzjuxK4PZSd8fgiNhtD0n6er
xFqbYFuCfWBubrhoqT4v/GUL0JtP42ZbYpXA7lgj5pgU+TFx1jhc8xz4iSxbE8vnaGxgtkbcFEcO
fHGOJyiLwZjgLu6vrEQLPm7/mk+WlMn+A6c6HetYe/7drVwVNhfuETwX1+3dyce8DcxLuEPQfNTt
JDUWWCfa7RyDGGj6fUQ8zWKwlqGxiE+wqDp9DoO6LGe+sWAkhRKKW9iOVinpEUAC8HKKiWBfIVJo
/wQlaGQwosaZo+bMg0aAQaM9qRnl8cX5WLxef6lAskoO2JynuGs02xxT7+6g52uejB7tcVvkeMc2
/z+Kr9mdCbDjueFg17ECEa+oiEWF2gfJGH6tXCtU/dzfRMyG7pRjW/rHWIMVzsVjkffOpHUEkyHX
Jn4xL8slo95KmzBL48rF9aSOGRqL68q50ZCriKs07jXeFm/DgkwuWhiAXgQrxhSL90De5foFo/fI
nCoOTo1z9DZmvnXkfZ7v+HtGLjjfoPApOZSCL/+mX8oXwxD2aUJh8R9RhLHAtMS/BtO1P0aVTX6A
PC5PXrxiks8+A0WnNcYhGeoY+fDGcM6izzdnCc526NltMLoRJy+X3zKEz3oZwZo/pd4aDit6QRZl
McxsfIELZhGzZJixfJkTl/KYnZCzNXz+dzL5MErZrRgDscPJY05vsgK4V3EIihoOPmgsYlFzYgQM
07QJj1SpXbI776PTTA2c0qAamSKi2MPF5wf5io/9JDoVlEXIRyDFwYvXsWhAQAqDF90rBfqI21+v
ptz+Ekz3DNnCBjvM8MnGIEbA3QhHIcwxq2wT9Tjecv/OKL50DQgX4OTLwWeJWEnGkWINsP4Ismok
7IBnbEcmRqHGjnk8BhiyTXlC4N2GugNTc+wFmE+7pCjhP4VvOWsSwBKLQ5oTd9T8IIBRChFRUWMm
hkq/EdzS4BcfLAS3t+4f+j9ek9kv1XbjaSuuMwUV1Dzuf8jkLjlabBPWjLWWcHCwCpGQxdA9xdLE
RoYeKLuzmSTk2ogAUmbo7LVNJm4rGFpsA/wjhxbRBdSfkNCxTlG/WaSQ/NkmqW847JsX5SZbNvbF
KXIO5YtxG8UXC4iSlDuau4PvggqirsfIiRCqE57Bq4I8VcWbNqMi41RcuO48tYmOnpXpHNP5sD+6
WJXUU/YZ+ze8cSxznFCqAOwAV9YAfQJ+BIzhwEq47eDGjoHEuClkNCl0zvidodMMkP991exD1Db0
7G8MRFAOSU/miOa7vdhLD84iR1d6TiHTELB3aYHOWfa00zXgrD/S7+Cqh/wZvJUd/etAbBT148Z7
42NFY0rvHV+DN/4wtLj5E7dhetTmOjxr+BGBUOdYO/duCaTWvYMRgSKYh+4qAZIhnORhb3mZrsUj
SOHgO+Csdhy7D4zkXv0RAxb5qLLmGIXRKsMb1/mROmiwtMpFT51A5tzxX+AM+PwwLCBF8jNon3kF
IBnBBayV1yGeCUAQXCDaJdQvQBbo+mj+wYTwuHsCxPLv4Afqwca+oeF1+At/bZzc779QXoZ32Dmk
z8BndAJuIWYvKejsKHERYI70o7NmuNPCNfmXrLIJuZtLmyiUE62+mHWpmJ2JyRaDqexH3VpnZjae
DDcay6ERA0+XXY4XLuCM4F/J8A1s4A6oAldS+TIBilCAIgi1mp8uI1r65rAJhNKdjjVLKMMhwcwk
1l6+iT9LMBgCgmlvmWowguQboBbl7akRUXkTRyMaZJziyEoqFt42OQEp8LxEzPJ/z4BoLix7mB0G
3AxgTDgFaRQteJGJz4AO48O8AvbkV14hbK+2mXMLQZ3jiGYULYImJPtslyRD+BM5EDwjdiuLAR/U
q8xjTyWQlBrfihYVe05GlBanYY8v27tF0V4M4qbFRoJCjgwczjXQbkZeCaLxrmbbqlm4kj6u02Fe
aVDUCGDny/QgWsRptB+801sr1oyQx0y+xvEkmSbTaJrPxAd9Kb/cCYJZPoArvrCs+qI6mvyf0So4
rRh0MBvRpoLqE5cHnTUBfw7ueKe/JMY8JVw6CadspA4y7g4t7QROOkSmuNztJWWKNq4IDbUbNIP5
T4evf7j1ThoF6qd7DfrWQh0oXZWWR84Q+zYVoJyIXWWKV6K5jZa2yxGDsWqF0wDzoAw6gvrqzRw5
80kz/pXPBA4PGdNBNFfRu6jVxM6R5jBpc2yMcjAzN+65U37J6iLUXuEZfWClYYcK+qTs5UnlfksR
szm6q7D+qwkHYDJtnXD2+unNqFhzsOedTWXOP59nz5jYV9hXpY2Lb36AbM0z2Lox/Qk2VXhsna2q
8q3SdenOMUfS9jaDyKzPV2F+iDtMEsadvKqxMMWN5NKmb7/76fNXUP0Tkzz7SlUPvYXw4yQmwP2D
FROORWpPKrzINMVdVzlojOp042qmv1n93bEaVVzXPj3mS9Q0e7hO7jKOv6X4His/BdzokL3OLt8N
7oE25TmdJEbrbJ7IDZCf5y2ItP5q62NHHa5BCUkVnNLhAZEuk4ueL4bNwjbZ2XDkVOAFFTs/GcYY
TQQojRsSos4un8LygIBOyCDpbPo9gNrUM0RMYoKWw4nKHUCIUgOVIKc9EeqthvzhSpu3fj+TAyYw
AJSqdDRrdgLGXJKCh0W9laPnQIuhW5cYqK6U1PHCASJpsh8Dd4JMerUSFNb2RuWq4fQbnKTmGuC1
FakSNDE2DnoT2cN7lpE5WjzJpNWA6W0QTqegHQXsNHcpcePyj4zXlecjyOS1JGik6u8GH/qzIWEJ
qeZLcDRffuvxL4JQByvW2maio2EuxjQyQg5k569S/8USEUYg9iDhZsDLr0V5gYa7ejoy2JCHFRFQ
dbDyQwJUPsakRV5mDfDNcaZLgatUKmvyK7WRgY4tJjei3Srw551vHawPQBVBGWWxPGBbWMxcRkNK
eCfcCu6R5ohDbS5bKYooqLLG/GPu+/bsSb9aOo9+W33bSvrdIY/TdSTsDscmPk9FfheX2vFBWAyL
kxPFLnNpHEyt9hUFGu8YLR9zeB9KrM0+9mnPYYxwAP53hYqMLpaUJUzjLfifHTibiIdcyfx93uLE
R7gWgic0XgnaN++UQ6wzt3E9V8Kj6bPOOfyz8F2Koyi6S6DMzAMTFYIUZZnmZRMrt/9pBZAETKUa
V1h1gL6N62DrOwe3E/l/1chO2lmfS0sTMb1KZGkHj1FDzC9Yj4oNZyjGrzTAPB9tfUpFmjb6qvIt
rvedINITEa5f5D6CGFAj8oZFej3xiZLRwvvAGydHeAyLfR+bbh/3qy6+NaBzQWkheiE+x7FAN7lT
zHPZLgkqm4Zc0UAd+9CvG9plV17X7q0tfjRrX2OSx18Zn52T37VqY6Clj1g8BpbZfZosGsNcFhXz
vxDyPqMZhVenxj9OJozSFm1xkgpK7M/OwOm27uE/gFdXn3gSUTo5Hwco0ByZKSnpFZWRdcmJOGIY
kLtwAj/tV8bAJp/Rv3yGpe79tPVak38CHH00aLqYP1MpFSKqxmQeVvZsAzEGe+8+XvS4XoCP0Ki7
6GoljA+Q2WhvL3on+jLxDhVPv2J7rhRgFaAVl0JN9VpSxZkZKT8GhW+TgD5QO2XB02RNqdTlETRS
+xZH3C4GbH4jw7rU23+YQLXTqiwR/DLsYh/OpW/HfJfMP+Xg0iMx19SF1mNJfCHLt+AVN4jCModS
QXukUDz99KD565ypIrWGodKNNTesUcNgmvWof6dpuaxhVuNFGfcrcDM6b9wzO0n7bsqSQOuT2Rzs
Wl9ahqjVg+Hsfe6DeXfMeyo/Uw5lfeurZNzLMyKqcBxT0C2JgMrAkRaE2ekf86zXPHUGgSKiysd7
qK6zR6+h9Y/2OP7nbIChCt6mTgOZrZmnGQzLlGLnE8yjBvf7HVkAXnk3PzscjMhPsyDp6tu63knm
JiyXpgIYPba9hTaHf6oFO11smLizSMl1MCA+ryDROcMtGiosIIj3Lhe6PO0yIZ3rCFinSYj7C7X5
QBVig1Pp5TeJW5r2iPu1bdJUWvrcSGh35GOESq1s9la9L6AIiPmkvyzwpMSp04KC8Lk7IUnpIWHq
MwrzRB41WT/x4r3qLUtj1w3iZ+b8jgMRcG+TjlExpqZHa4m2vCZSbRAwN1ipIh2UCqbnd5UZa63D
/z9KZrr/WdTKrO/slWTyYrBHkTGwRdQ616ik4hMi4ca4tz6GCsHN1ceqlM4sHTw1VzZepkyGchE4
IUYCyi6lEo9XbD+6x+IGQkvHTTL166VMfdmx27bFrx1EFFVLuIMB28cqZ/qbb0sODd3fyNkFP/KO
/YitMhzh1Nx9JCA71O5SgEEF6x6RK4aeQ4/IMYdMEO9o3GGm193EZRxgbDvn3Lawt1qu4il18T+w
x2UyHeS9rjO6dmikLaSyKyGtDdk5O4ncFG0hqUjF1xW7bsqEFWJkcNbKYPuxUb5h99Wv0/isAUtg
lItMNZYvBlhbS/kJTgUapXe3IFxmMpZrxsJvtpF6JUKVJYiv/yIhJ1sWhunNNLbPn+SYm4cPzmjd
UwIpztHWOOVKOfrKo+sg9qSYT86H5p2AFgLYR8W33p1doie4PR1hqN+84+aXu5y0arU5N8WJyLKE
HUujEvchXgtlK2f+B5mpkF6hlZZsirrsCuSJBSocde4DrXcXH1TSvcw1sNDoY6sQAMOCF3i7oSJb
rkMYTQQK76yOkp8uFL+htnh4PhufClC5LHjDpHwklZvBWYTJWo+3JeM6c+HEb1fFKwf2TAVVgvho
u8JpaWpYW435N6wwzwLVBiywFqE6N1QMiVe2uW5EmKu3dI42dWSRHvtgX5gYMWNT1h81Eg15foxe
LE4G2jY8jDvEculNqx9l8fTzl4+PCE4NTfFsEejgql+MsRLD3x2nQm5lfziW2JNRGWrkPJ7l+JjK
szIn6+UctT9h9ainhf60P3hMoousr2p2MxnllYsSxh1GsDh3GObZSi8VGa2COFAQCbqNi5MsJsuQ
PhIcz1Wyh5o5CUQMXif2WJpIE6DGqTchcGpGfuHfR4LrsjkSnH7KgD8eN+/jAgsmXIw67BS0cWLS
BYhckPY7QS2hIF3pfoR4ZXa0F/rNOMp7bWuutU2tnBLtGEA9pnJKt6a/tb7rm/4yXwpOVLAR4f4z
poOBKcxfIEcLXVdP0ZGwceaI0cmvS+1bHzxLFv+HC9+GFSw3ECvaR6G599be2uZD3WPIdSQHi3gt
wdNWfsifgtXdCu3aTvC82m1xzOCF5GfceC8Qq/io+Wgv/aU853tsPxBGQURmysQYjvkflqBogxhv
Ioz6G6VTnjBND3FKYXuHiC7GK4I9A5TNJAR5VoliCxXXk6jCP4A/i74ExooKmD44XSYp/omfg1DL
WWjrkjsXfRnc0Ye46AURIAA//iXWQWgHiQGzAUmiE2AGBGxMcwLuwVkD/Yqhwh8FmukMuAW6QXYf
5vGYe8A9gVpF905HT7XCm58+h+ZUKZfEuMbeI7X+9RCoLHCQhl8yYKnNPAA3G2AOYhKMWBClsDKB
Ag20L9ATRKuBMKrgZOeswNcIdyOmAQC5ILdgvIz6BGhofzGI6GHdA4FjeSiN6maCTzZGdRVH7x/Q
yogRrxjAQpJIGbsB35FpBWSOKSubqpnALyQDFRMb4T8DmOTg5u4gF+G6wF38+9agaYspCBSAKhNJ
MC0AZ6A/1EcAowPwqDNClWTp68rb1gXY9S6GC67sVXWJdbTyYcCyNTn+EabXR2ZHw3BidhdZ2zBf
gPQawF1+9eMPyCT7R0M3JMN5ctAbAaMe02jNsF9xl2awkEJM6AI8WYzrUM5xaUFfhF6B+QdAExMT
tmCDqChOX6wtabce4ct/Uc44T5Zv/9bAebyHe6+uhvgL54kBP/JXHgYWa16QRjFUEutESF0/BMll
v2cM5748Ml2Vid4Am00Gcl9x5q+nmBPW4YxuLpuSIYCoXjFAGOFJg04JyIDNmpmwB1UYxIW3kFXz
N5Jp6Nf/BjeYAeE+y6gbsQP8UlyujH6KKoUXTHLQ54Hdc0oWz4qpzn0YczDwXVgLYkIUUNsJBM2B
uPe3YiblQp54c2LPSSFhs4BgFU1gebHFkFEyy2b+FCLBBA3f2Pz7KMbIJJWRDZ7ijjx8SWn+uaHG
oTSKyVOSRpXE2qOEPeTUh6XwhqWIxqWE20D0kC8bU/P/ZD/5OeMmr5GDawi/y12JZDs5/Cf4zpBq
S8cp1WDu34rhypKMUaWpk4pjF4CW6S/THxIUjJNAomGa/uIa+i+eQm6Yliey4g7CcTUXyGP+EvMq
mlVsh/4YVTZ8IM5X5qF/nCBgveQtmXN0Oy19GzwyMtSAUKAGT1T2V6GWEsRToZaKpwjjpv7fB5xX
9mV7jO3T30cxxmtD+OqBtjIbFROvYnI+n//bWDBCgtOQ/fme2rfui2oO3bwrNtfwp72p5+zK2ZRX
e0/DSpK6cF1C9PLJWomzZ8HeXtDXpPTUoVmTxYKIuqBuwAy6Bhz02H1R2LQSr88UR7hcbWx74/v0
TYDfwKmUeth1jmV9bJCGiPwMybmIVtzsppvdhiNHiFqF7FoVM1NOe0ad7O9YpLLX86wNY6MZm7bZ
sDzjW3pTzt1JSN2wQ/0HMvOXVkYfSWnNpxDXq7f0h6/DYZFTw+Lop2mj7OfV/hOv1vqmEnwSnx2k
31V6wYRgGG4933luV2eizStTxJwTdl5mE5s5XjcxRgyk+cAQcayMYN6MYBaPOj6omr5wJRlR/ozw
HeMjxzlSb1E+AOVUEISrGSevxj4AhWpIgEVsQNdglaXrQd/kwQ5bH43ECe7tvP6VQ3ZdvFWMQwYO
mqOU8veGuov9nX5y7tJdfapP8zm8lbf3Mt7RK7g1Kbj3LE5ngTdTyqkXTzOEI8kkw5qV9IAeocy8
SRdKipfFotEXVcsP4lfMycPxi3ip/DFvzU/D4SxESxrHTY+pcIWSnrBDunyiqnH+YNCVbGQVn/mR
2XBDcNTI24951UlkMPZFti4YUzkG7D7pSyuzeWsRg0ihXeG1wShLOYTJacALW2SvpOv4cwLj/4Qb
JhTkXTjujXmDkS84H3wPbp3y1Lo30xc3vIRsQUAMfn1ilQ3e3TAfef0TmecMrWbVkarl0vZ7l969
Gsw87fhpiYpfedUIj4Zg6/iIYRaWssqDmQeE5B2Ynimf0+fX734DBLJoFaL+IffR3Ct+2ddHDmWK
E1xtCWWz5Y3Lplw7UTelD4hEUtg9qv7hSMAordJ+S6QTBTKKUP35VBlDDO5v+Pwf4O4cUkZpg3bj
lsbZj2TYIuE0vJOTbCONaEN3EgwWJ7k1pTeWykNlzG2JNTjO7kG8ly2kzTr8TW2jyFu9A6eiRdNt
PIy0JWShdlgGze5TXUrjpTLUy7llFNDxDCs9CeSjc2hWWfmpxw0FutHWL6Pb2sCCHSCGZeEBWa6K
8mQ5lFjqLu+nhvGqwBEpgPx3e2zvqr9oOa1tGQs2/V2p+745mtUzMs7EWvOUg89l8Pa5OYkwWIj1
f3hApC0Ma2hhiHkquNAduxPuYDTofnVWewt7058Ux4gEjql2RcHUGS/PO8jKQoNKQ8jEb52t+5BC
ZAonRiJy4dvmhZcgi0V/10z20uiYok8IXDzxLW6/9KeJAA/zd9AxirFemnQrEYXA+veWrjdFWpy3
M7dZt9aqsf7FUC9TH9txpsa1PyeDnILS1beOugiwuXTmRj9vQB9a2JW041UCVP6pbx8dK7PQAvnB
ojKfWR2dGijOTCeTccV8ErCSm75qpkH2AEvT2alodm6oASWZHazGb56yNAzPsXN2WM46ML1qIbEd
LmVDcAIEJthnkRChNNtzplyj4DdGifurSgcTltNnZXJ+2Tg4l99hfDTZujSbsYBQJTfGjnwHckju
gIOBukhI+vb3WPTVw8Ty+MLFuUSXRbucnAdjDfPIhgS5IAoNGwW+Jd2dQ/wjhT58Jkgq0+xKboys
rNr8YRcMd5IzMSztuzKOaPx7aY+QF+Kbt8jUFfQs4x95haG81juiwO6s4ByOYHcgizttXzbVeeY9
jeDHp+tx60VhUVr0OJ2uI29haN8M9qoQnqxy/Ugd9LLvjuuk8FidMgQoKbeBPNAeZ8fWW1CTkCbY
LT7txvH/ATep4UyX5oEYDjI2EWTAWdy9XfOnUvY8R6Mm/2ILcULVl/i9BjkIyINEDMeey/LSMr8H
/zsgkheCRZfjTkDrnSI1SWME25/qbGEd1eDb2y8dYyv3az3YLUG6pVcvnWV912u7ksT7eGtri06a
9SWZ5UxAWyBJKCJatP0QrYHcC4W9sUvYT81jndBkUTxRA2U3DEczin17OgAixJuihTC5TB2OXQAz
TELDiY0Q6dPso+Sa/NjV+5P9oNeZphijtLseESMlpYTh41ui9+2X5bIoJ5I96QSWu86zW16fzRph
jvz2GUawttgAbK5fifveIsdpx4b0sBvqpeV8d+auwM0wnXXuTrHoD4BPJoq+1o2zZm18qORQ9xLi
Iwuwk3OUnphymOne6fcYJUTcoRI3FnVwSBgmo+rkUn8eICl6fgkYojpAEbq662wJfznnq/lgQa9t
U+jmPFM5hLxk3fQ2nX5sUsLldYY7lQMhayBQA6MIriqaK1M9Y3qeyXPF+1cHB7mFj8GRg8v9KWIs
hgdyewzZHzIfE1N8xj2sV5X6BMwB9yGU9xVnWTTHliA2Hrgj9e0I66WU0ZjH22wQAWibzDfBpdMr
SBrCPRLkBVYHg07lLvhoW4gXPFQ39yWnJ9mccbjDFiwLN0CJtCkeRKEPjsjTHj5aqu+kaq845zpg
4NcRZI2Zwzqzr0lnYbf8COyr1x7T9G7ASBneWb321Cs0E2/SmJuOopSQiQYdFvB59oyQaqkStyzx
t5FxZXRpdT9eRtlUwJ3EBRP8y8gxRsRhq+FLIkZcts28dKixSmHSLj0aZS1IrOohLjYqXZ2qX2FE
6iTjhXgyYygfF0SAY8lf/6vsb0M0kZwc4oA1kMLYn5cBLcZmnmZdo+QfcChA8IcmWcknpn8yfaIv
lgFHhTXAWEG3dlPBQnQON8k9h80e666ix0vsIheYfLrF2CgBgWsEkSBqGXT2rsEkkSJdG+sDSEKx
RhTdfaCD0jRLCJGwSXa4NRLwioAXoa7jHAfkTaptWe5uvPH6CU4kKp7S2os+S2WC7oWIHaJThnV4
Mqmsh4WUz/vEU1qd8n80nVeTotoahn8RVYggcCvBDOa2vaG07QYEJAv468+zZtepMzVndrcBWOkL
b1AORnN71k6SL5/PVfpat+kSI7DoV4FV+u7+El70HtYy//WJv3OJm332W9dUG+rb2vwV9IjIdjZb
Ygguu71GJaBcBJKltfYEokN2raMXUr9RPwQGHpOxS7jUSTGELBiLmVAojX8aHemUdVbNit9chaUq
mXsNKW31BZW5jIHJXOlNM1jzssSpV/kKo+9G+n29cRpZP+MAQuG5mxDYa/emHk3P0LHHtLNH1JTD
RaOcnzpGB9RfXt0iFOAqc7B0NH9KF+WTUF2Cj0yhdSSKhp+yHRZk7f1Jf56SARVntO2VjlqGvlJa
0tx6l9L/R7pDCJo2bodKLPhFOOuFN0G2Untcy4g5PtqSzmtfrJwwxPYRb2arKf1IW78rQ1CrUlqR
xIzpEzFlIhAFwEJJS1tMuPiG7kk6IS2h2BOHl1dJSwz6IlpyCkilD2GNAgTqTbuth3chk5l0Edod
fl38huQMyT4jEdCQ0MmRpdy2OuOhrUFMdbPnBVnvOHqMgIUQebdURORb1lJDpjDZ7znwA06pUeNl
70Uy9gYY1BIha/mVkKS9lVv2uSiZN0IV7wPI/k+i6mgGu466MuSdJHJKY/sk1wBzOUlmfffbdbh8
EgsKUMLOGH8HmWq902se7kplichIn/KMN1q9yZj+YlG7xps58QEcpKLowVh3+RYqZpceGvzuwvG3
in0mCY++qMAn0Q/Tql0wM9HITZN1P14DC8mKLe7YoxZtRrRULbxyq5FHFeb5WYHHU79FaUJVKdfS
+u3Y7j7rlDhVp5k2aN/QF7rMk2jSRtrfpEZYUBSougDebDHNho1R5TTsNUsBrjlS9g2VM+jxQGqg
tpvDIW9jeueAOctNJQMyIskilnlG6wzJyhfVryc4Uc4CIPAAb+qb2cTLIP1RwYEUk4mfVNUiDxEE
l48Yi8kGpb7unLZUcSJyXpgPjQnQNaGlWLHZM1U/zV8POUrC3ykz7UiGMgJk9oXmD+hmCVxJHM+Z
4lJxbPeECzJ6gVlHoRAZ3K51FMr8KPkrUFTVyWdWUKir0BKeBofgkN6UH/UnvUW3N/E8mNQfYyRs
J/UrL2P9alf5UF7UA2YN7WUifB576owX6artsAXofsZYYU/seEMTayVkPqKDsQ22k+/qrm4zDXMN
utSv9pRm0Tk0tdPwuRFwt+OdPHFb0ZLx6tyvYUipsy4jRIVJlePijbJ7LLopR81L78q2WDWryWKy
zU7hUsj9CFMkoU9XboS7GzsdpYzMEbJk4znIRYAsu25T+CVqOoVf+Lie37MlVQH93mKd8HITWpGY
O6QXGa5PRjuYNgN8vrFBK7alEk2ZKw3PRXJSO/K67Fv3TWBMod38EIUDXyLdofpIOyNFGmRaYGZx
yXBdBH3kTRCdIv1ILZyj6CLu+A8AK/xWka0dUqyMFXmR6Cm/puF57EsH9S+HQ5fsqc4IjhFPHcMt
VM1oYlZk8Db/5g8UJ0A58K0oGqMf0KC6CgIEtBVoJgSHiUSSvzHvWkNV8jCyXUl3HBcGgVHL8WsB
b7IeHcFYa+yoXaShSYcAYKdbBRWMKgltQ7qo8nf9XLzNKyezLp+TLpqitresBx2x6tu7uNKEm+nd
JWRt5LVQsX/ChcyXhiq0+eYTiEm0H/3GlXfKpoNgi5+To+5ea4gta3VnnAShP8WmRqXiA6H8jC0M
lEUFuvHYbUGUv4/AzqLv1zaBapvjx23+PLeJJ/nyANWPBGEf8E5Y1fjFCtJiOK/P8b5Z1+cC9blo
W0L/l37AqM0F1c6Y5dMXh8JU0IhrOKDF4r1+C7NiDGmwFy4W5g9UPle8GjbZpeRLa4+SMuRn8CAl
1F8TNjOFb7fbTKx8iaUkwoGKk+NEjIjIF3uRm9rZLN+QTCLfsSIa3qR34yhK7ij/36MvIM9e993v
B1/ieU5TJs5OPw3+eCMf5EeI5Tsy4i5qXFvMnc7oZ870H+G0TK/Qg2C9U/D3eS4+iOclXjCLtuqy
PQs5auG/vGZW+v+IaskZhjV+cLPhL/aeSNwJgvSfsuwv3TL+y533t+opSAMw/fLVeCutwVh8vy7V
RYMbpkDslK8VL43W4ifRkUeyT7f9WpTjhC7f/zV5OkdjcKMFcMgjaKh/ohGGB93wxN+z7Av/Fg+W
4kxBWguViflkj0AE8CUwsrN2SW+WcvGSOCy7CUKlB+fMm8zyc4KOCyaEO05blFtoDgL2y2Fd0jN7
MqSCaZ4LNmeMqxKV1Po2nFNYnbKTIKCor4TqlBgVQgbvuRVc32CWHhsEsN5b2tkUEMer7tRD3dbc
Gq4rQHUYthM8p3MecbyXeOD6BVp07EXbnPkD+cP4q47KufTA/1RH6VKiI9YcUWihlaD8qX9E9ygW
/hUPAWI4UutsbyjcIDv3w55FkMc9Po8vqNQtuHShWC6gbGj00Hw4K0zlikcwoQFxfMJWVf54k3YB
DMTPCXrxTRj+KJiHsfU8MqC3HrUb+sk5hPToUa21ywZ/J4YJcqXBBElu1RqSIf/rnGKdneMbC2wX
3/K//I+WDBhF9BM4LtWdeeA/qh+wjmf1mv3JO7aSleCPKldlN9mwxSVn3vH5AQsJP5Lt5okzBchB
dhoKBjdKdD0Cb5pVw8kkatloh+pCfe/9w5mKEjri/jRUACHm7EepE63/QSt1n0YLsIHTBNqrfkQE
ljoMpqxI98lT82HspQcItATk7j/Ni8meX5qP8osXECvFXwOqH5OTuEwk0/3+Z+xnf9mfioxb/scX
gMiEkJqcX+t/Tz1mt8ig6guXW2NpQrz8LPS5mAmiZ6Ct+0O3R/zwMCAXCWK5Y9eJV8Wj9tIHlvSs
j32wzPYtGwmdo+72WQsS8egopli/VlgMCbMkXYwvTFQDVQIkiUCm8hAYduj0pjmt8BVABBl8vs3P
GG6BLRugf+s/YGXy82TWXwSEVfO7JZZMK7FO2nl0qufaNrvDrFxhEAtl7xtMuicdkX4I9uVXdMoh
65pHZR/ex8cPD54hZfGzklCv48SgdYzRB4r5GJKkpmDbAuAsmT58aXyj7i6uDuYuaoSoPsNwRYKA
Te4fKXt0MXYQtM/sleMLXihcN5oM0oHX87HoKzExyRMP/MUgbl8I4xzRXwH6mYwspC+AfupHTjnw
uMMOdCLJCk3cf3oBNNHg0PMsVVix9Y3iIlNc++F6wpu6qy7B6XXhJKyIVRDDplS2RS8E6RrN1o+0
lPXjG+j09/i7Bg5Om+hLWgDwei2rfprukkM162efDZUN5O2m73N/bm7FnhTGjlaGS9C/Sr6DlXau
rulO/uru7fx5UvfjBbzojex1uw/s5/FRO36eU/4IERSsJhOnBTn+S0iIrgYSGiax88hVabtzGczU
DN0gyGi4dAtmsoD1sssB3ZTpY4oqwBSpDQoqyG7wHjQ66jufAA62vL8xjeLDxA0x1yfI+AaWtqVI
2d5JvdITVaDuK/rlPeYWwRedYJoC+3d7pw/x7iz+RuMDTFNGa43g/RvVIgEHJo4Wi6UTUuC2KW6G
/1L2PMQxEwb8MLE76yna8A6+1kNvU5/mX+IfUMTB5t/NozgUog16P9IDo9BFuhmQODL2wf65CTxp
EdvtSlo8N+3c8Epm7Gjbbws7d2QPbaO15H54e4lE0HiR3LVFOVf2gqcOcHmhbzEcmqUbfSE9npvJ
Hp2dSjetGOqTlKGa2yaYoyyRTGyqJ8VbUfGQdZceFmlTJG+7fhNSVP58IPQA7n9mKKkE8QzYDVIx
wApxZmvABsrUBSSJfreW7956MetGtMgMv+6vAc2aGJrau5HdZ00phsbNhCqAQr+4CkDH9bfG2GBL
xOareRIzf2AsQETEBfsPpZUYDRwJEngafJufX5kA3ki2moYNZfJtQvMbqAMVKtAO7QEkBsET3zwQ
2+TbZLSMiD2Q3WrwFXp5LCJ1MyzR9xyRNC3ZGHCL+aAmMbj0yTnYONLQMXlbbxHdoOXNtlO4dDnv
9PN/npeawut43hzGCFqRxfJnqvkVvjRgVBHPA7xP500clnwELYUXh4HkI91J7FS8p6BlPXWJW4sB
48vOvKjwZd1OPNNXhfLukTSnb2cNb8HIr7OVJS07DsQjEQaiO3jd8ymkfj8qGyArONhJ4jCB/f4z
wW2esAWMCb/3lSVfhjAPt1etaZRG5iz0YBikSL7gGQX77r0lmX+L/jjUQmiG1Rr9e8Ib062vyZJ2
t9Hbz24GiBAlmSsK8HOdNicVQOLYZFfP3iua8vwpr/CCAVXBeetph81aqJDzcMWHtkRksHKgYYVL
DC+FdEa5CZHvoq62Gc1Hx+oBTwUA6G8IPm1OItxewQRrTE0iRB5P4k0Gh7tsFiUKnNCzMmIHVXK4
WhE/wAoCAFUikEGoUCxQpcGmGZCBR5rF6vReDwNOlMBAxJ4BR2ouHgnvY9qFe8nX4YWjj6E5NN2J
Hbo9aDZqdNOxz6E72aibbokOFoDQnbFLxKDd1CX1KPOAteGal3AIcjiD4z5Sc4vn9FmL2m4oIM1M
YlmgB//FJhoqPdGWL2gW2Tyei/ocs9SH6WhHflxOY+HBWEO8dUf05R9gJWi/4yrKa4M/bGCG3w9l
bWHblm1go/xHDqGfrS6jo0weLTxnXwvmChoH3ucIr0h3gyW9AuAQEBX/3a6C0anQhl5THBKLQXXC
yMURCDUPkl8PMafQY8llQmuE+YtE05oYF5okDj2cpxSEtxkBLXNRzLvnETvMJeNSsULUpSoYqG+U
HKeoAhjYRa6jdkaeDzLnucZCAAFADrGfcN8t6yU6WuyZ9DyO0mqCK9SKGIWWB/hPDh1zPUIFoyrt
kf/xn2t+yG8Jj3xm9WTDNrbtVsUG9QGsSvDH2MY+uzsuIh+2UW2reB/KiN86piSbYK96vASo/b/j
Q9S+2BpRF1i9YQ9sKwqBqivNaftsRtvQj/2Szaa1E5itvqlZgfdS3BL08v6zpZZANg7QhIYS1U0y
O45faWVsYpgrBw53zf+3FFmZ/9JTMCrKDslAVDRdmKyOwrQBZCkGCE2CGdF0MJrlxdJCswAjFVwA
LZTvhlW0CX10w7iOpTJXYoSDnYHKtWd4OTojVceW5CDIQTGqLBzpCHEFPoq2BWq1klaJeGpok/Dq
EN4aAZ0OTY9H9IGnBB9HA/A/A37IL4O9gY0ibn7byZ4jiRNn1RPwcBl0yIhyPsDRvUCf8mhHvITD
knNOJMn4u2B8L5aTSs2UfJ1g6gxxhz+oXogRGrMwlN4ZSDnjP378uhCEIsHMWqJeLyGd8vGDEyQZ
zutok26eFFW4awZKhhm2rldQcrQtxymYxtzlRQzoaEupstZdZc+RythRlFghJPKhd0De/hFTgz8f
qHsWvB/kwUntzI0c479ufw4jShkVh/ZUnKHm0xaao9Zz0yG0wvAC64v9HJMBGA3cdOiLS7LrJWSA
fqsw4cSzz3j6hN2GZ6J/j+QLToobUefuPdxhlvUCBkcZ2CpBCKD9BZKFPLgKlTUsorb8aLJPuaqh
e7zNB1F+DfpE9E7q3CkMoThg2EmN7ykmEgnzOBgNtlDmTak3v/QFhWZ59J2VnqHu2tQbylNVzE3p
OJr45tNv0Cpla8TMpliV6Veh7dsKpoAmWyZN8koULsoz0GfBRv4MyEYChzAQP8gMxKwuAByndEwo
5KcEhR2RM1ImxKicEeRHf1Flo+MCGQFSC0u5/gjzaBWYTCbkQnDvUjidOluvHWpvcbocmrVZbrCw
Z5a8P57WMRUUTEDBaEfzRCOwrAG6ZsvPajxHHRrtf6TaF5MbrDyOivej2IL3qR7tngYtNL1uT3l1
p9+1FYhLaqzjr+63FN05akdjeCMjmvmzSUXLPSQRChEzjN/gKMWhVfYcIJI1yin5pASoNYQOFa9T
M3ZBrNF3ZP8FW0zXBeFfuI0vH0QbKgyggJuPnaAz2aGJY5VsB4BaQPTA4e4toRABwAcwF9j2R2za
ITkdmGIYxeTVENtpK2H5CcmZnQNUBgcbxUzKS/BPNxASuCI0m9mc7/y8+5VY+PgqT271jlNhhb60
I2/yHWTi+jT8DqfRERdjHwNlf9h0M9AmXrdnK3ebtU8t2w22ksfB4f1K1v53n83i63jFKpjjG+cg
iDE9kohYieOndr5b1FOfdTHN5ptwvhHWxEJXmgP7ezzHnW9+FNBKhE2mINysu+lKF9iOuB1D5HKO
g/ex2ZgPbySV9emldi4belMevXOXZcek+qc9pnA3k++WiE30d2o8s8I6dDMVkjrQD6OK9nX5UAK8
atHzLyTaHMds/zySJIroBRhSchaZGjXNSyuSZVLfM2kwey65UfeHJwpqBMLE+H0wV/Ipmb8R0xiv
jXN/QMrFjVec90yfeDVeoze+y5dAKn8pTr5E+4uHP5wM9Gr/KRH0DwV/VkSgqJpDQcWc9Z9EAq5M
HVifO2/RQffKgLZR7ziNbaqXM+V3TPGJCl7oMOFoA7wPnfdy5c+08idWAVKCyO84shlDh7rEkorA
+wcsBV2XOUG1G2z0w3OBaxkaipjLpBiSNShka7MITycJ8S8KQtoTSH1J3JSAdJL6N5SXbApkGdCw
XiGuhr4KRUKg22+Oo0aDt11S0BtSf3gWsxClgcJcj3VA4Vp77eRsVn00oETxMjG46GflxEOxqetu
rqUc4Xm/7ifRd2Zus+yhPCEAa+FKAnwUmaljBMrfgD8L5w210ifEKH0aUseGuDG2U/Ah8K4kjnCx
G5NRNVN1zzEmHXteKXoZtvbNKc/RQvZMI4IsNfhADu3Ir2gDg/HjdWg0UtB9jB/E8XCf2OrjL444
7UFJg0wu+eL/ByCBH/EhPZxSUtrJqfpJ0dniLApuE9SWIhNawDT8Ij+VoQNTke3b6VBA39TR80rO
uo+O0xK361k5Sw+Rn/9Sp/aZ9EtkeRYJMuAvZOqZFm62HB2xz6BUqSyJyldAdrMvjsPk3gvx2Skp
35wd/gOM8Rs+UHuPfgOv/uq+SBp1NqsvfZv4uAicmlO0S0+QLFHvNGEm/NJVMlE+lB4cZfAwdzlv
NdjhmHffAYDWLz6OX+kP8RRo+X9Txya+oFSD4FbKOURiWTgklBVK4E8nQ9IGSuTTSTgwW8dA+R+r
JC4LuxpeTCJKXlTRrrAgtH7B4EjfDrmyGBoWHZ1Z2QoJs/+Nw/v7PeLBAZYRCo3jB70ZGKT5F6kz
ssbc8qdjv7NJ97kfWAAhCgwl6JFp6GPx/csdMsaksBEt69YJC4eRDrlQ7Kdw9dUsWXY+YDd61JEc
o1yF1SrWlq3u9t1MLmYyvRJKl63D65+6MyA7VNpKvU1k8B2TGDQuNWsYovm7m6sTCttyagVgjfse
xSeJ7uiy78GuTmY0BEP1kjQ3TYaGVD76niaQ8L+KN+P3Upo8SvVoCstsHnNnRksJnY+0zOc95bQR
g2pWla/mrqTq6yw2droaOk1+BpkXZvcXQ5Vh75W7zbBvYn80PklE1n1YIIM2Tw8dGSAH6OxZXT5A
y8D46DLK0Q1+Avkf+ksDim48J7V9pOW1b0lEMqen2KIcTbohzTGGh16Fb85pKjyNShXpriAllBsY
2oNM0Dp6YeZ3hHidRs2skehePAcYz7yyJusu/xLzgjDHAJpn+MDQiNYDozTInasDudSrZfMBtPqm
5BkZCw2Nh65/ziQjmaUfL43Q7aK60o6xuQLmHw+DWwhVmqc0n7w40EYFBJdyNTTSsmPma+q5OHLc
sf196oNZrwb16w02EjJ6OE+UFWjJdwX5k64zogjiFEe3Bi0BQOIIKmGki6oEm24Qhg49TysQ6X39
lTzhySRsFz2K7qlGUIndcrsyIB93JksjvJqQfMyr/jloVDdzlonJtFVhNEHbndLbbGT6W1i8C1EH
aC0v4V+4esKEwmAZ6/lj1y+7fpe9mORECaN0Vybei3oMygTvX01VEcZGuK5vbUxfGgQHxjk+AIhZ
jL5ChH0mRbwyeoTZiRhC4VkNhOs9cROAAj21LhOrvdL4XHtp8osSQKFppVu38aLWs8cI+Vz5Gd+l
Jj29x6OZNNCoz6gva68P1rP18ZlD6tGXhZzg0yHN3xqkaob1OcpWn/rthAFic22zrp7tRo0lt5WF
/ezbbULyIKxC+8wJwF+AmS/qFpWRyTIf8HjkOYfgnuVMxWoeLLfxO0pvE9xupXRwCoivAd3esgSi
XwYwE5GJKJ76Fl4rsoBXEyvWpwkUyaT79n4S8NGl6c1TrGmO2fczzoZz2EizIqjmCn7aqZdJwii1
xd6zcyc5FSU0GcFhGriO6jIdvmDwUgPr6AaxqxcUTNSqu5qUf4T087tXrdzEoXRC2y+VgXnGy6bP
N0okO/3HtPpyNgbmn+f0f5/xrCakH6rEi59IGBQrxdS/c5BZTRatwok5D+Nh1knGAoTefEiJJ0CI
QArHrOuNdNenKL4MSM0a+noEZuipUG8AlKp0mTUaBU5pkoIOpyDHE0RBVgaQ7QKJiDmc73CK2ayN
TMQaHAHMAyq+nPBgO7H7QHbUomNN1ysgfnrRM9Nd+fxeUC25l1Zx+Kzq09MOFp8vDeYKSFxSa8Jw
Eu91b3+A3vG/elNj48RvtrTL0IUXNZsCzQdiBZ/Dc9M6yPN6KP+eKX0TozEkfuTmJxEEwkqRPJA5
VJ4ST7vEXo/oqIZjAQNJpoZC/zncaz/4xWUOPdY3GqINDhkB+o1O8c/IANXdtbCEtVle2j9nakIu
+reRNZrSe7eANog4sZ3BtyBAEhc8Iu6hRDTF/n0qbjJxaL1sqP7ku2HTH9DFoT0EoWWiAguz5NMI
JXnrQwyP1wQi86t4ScPyK99g0PAb2Sx4nz3hu9zApv2sKHQQya7wGJvnHXssi91RCUX7dc0Tps4i
cO6AwJ3kN77mFob0c22FZwLfGflPm2CGie+B3bcSmuHZr+ShNOVSbLGjwgap36/GRClT9kfRxUYX
4ZdetvO0YTzYr22PGRlSHRRj+Fr6w/FU45lTQuO5m1iYlb/tLKKY0qKl2wQzWBOiASp6YtNkhU6Z
Cw2FAiGNMHoaeBekrjZvZxTNCE+ZSmR2ZMuHekYPy0JSEOCPwF9YmEKAAz6BZKUcNkMId1GibYxU
0VqUkVhCNuKxCfJAnPYQEQnuiwNaXvRCSoRUuw/qXaZbUdGDCTO+4Lxs+vQNuWbU7agIXrS5SAhg
vtACXyo93yIKbdA+C5vq0iE48/BonAZrgSFXvs29jBfgFzu6BXPeQmRrQc5lF3dUEqzXXFmgWWOh
8eboXgBzmmiJx91QO3i72M1FCLDzyJHEY3j8+vfli8Sk29D4Ly3cLrvp62u8L1bgCBgdfKZtGTtE
8QVPVAPQquPJMDWEZxHaYHZ/IGJHrw441ApiNs8q3wTdNP5lwSIgwM4Et3HRAzumG4iM2JL6Fc08
8hxR0qzPOvmMIGPYlDJJ2sTkBXNKYlCeylNuJbsYUrvF0FoAVm488wXR7b+/g6V6C1c8wuYxeO1e
dSiHWqZHEoebnvyd3vE6pwdAzkVqtkYInzLdkhRsGTv1qTsVPAKKIAcxNWEDYJMHd5Bh9/MNKSh0
ERQ5vhBvm723Jt9OF4enwzHKJLbHX/2KlUdZWtCpWCP4whAMWfVJSGSN5x9M9eCPz+GpIKwoloy5
Is49sfBYVtDVxeziO79zazRvN3CmMWoiSeyo7/ZHbpKWPzsJt4uJ9dF0x3OmGNc6Bq7PY2380XHM
nGGKiA+gPcckRHeISh/iQ77wpeNVYk+gWL3FSmxbbasFtBO/tEJ2BrL6D46EYqsAZUsBgl9Q8o2X
4g7CK2rJfEAyr479g9DgaUwX+OraDOci3sSOdpHxcP+jCv6j/olK+Md9HWWrR7fadJHGC+FVMNsZ
mHwnJpZ2F/tR+Zssx1//BgBKFhhspr/uEjY1Fj02V1wwG8s0vmJORxki2I4EMqM9iYVDUEfGzS4j
3kaJDhKewKlEJNACpmBeEDFcpzbNoMtgYazj1aL3CQDXIj/w0d3x2NKBCexE621PxeShbQk5HQMG
Nzv420W4YOTH94mHqtASZf0NtvSk2Tsh+m1jz8QwhPOOrJzbtJnz1L6NXbBB7NhBTjz23pw/ut/Y
jYuijo32mEWW4ucc2nQ5db91xM6OJDKXxrIxaW5Me5c+sCjLGRtA0hwvQg61deiSMhtwl+Nc494o
pbNSsKZim8tv1ICQI4IgJbAs3JjPecQloBxMqs/3lCgPoen1g304dMPyrLslZYly380QNiHbAPLW
AAEBdKWts2VwZrvmK0E+aXyN2PlKpuJAOefffpTxdwvQA7lrCUIa05JVzKMezkhnc6Y+t+EeIMVW
mpZLsUHBmhdLY85Q7v7haViPO64T3yL27M5BBd3rGMLqKKaW2MM5V2wOAXaM6DL+YjBP+o84yicz
+e/NU54sO4c+gO4rV8NCXcbSQFUYG3pqf6QfiG0b1+ysH9LLxJGvPG3GDWQNHfcHlUrQRpNN1q0H
MeodDgRuYPEp1mQ/2mJ3gIaPX/FdqqWzusE97TN8GtUzVaNuhucoC7vaEgj/UeOn+FOxT6iOkLZH
s+5I30EMOYAZg/lm4MUh/hbs7SUBHQUs5v6+E8LGtEh6l9IJAQ+ZxS651cjiAKG8oiNU2TL7aEcN
Z0Jvj8lLKOGPSY5BMZUOoChEz5ku1PV5GABzWS/sfPRGGb6GCRE9xJoL6N+Lc5AHRy9m/drW+2rR
cShHPxw8iCBy9jGST3d8Lw5i48HgaUNggsLL12hengSSeWOsaQUSUwH4GFwicD5A+8EnCzwNM6r8
q+yxqOWyrs5iEk9mzHeqTiALPvjETVARdky//mO4Li30r7PE1BQzvndr5ldniTszdnS0RcvL2OFU
j4gm5i546gJqdo0lyJLWoePxD/Wi/wjYjljEAOndxm4thUdME4T2GygLALjfGmtNDF9+A0JJMaza
xvN0q18+LBeJ+qRiaet6jzuTYzCVKIzzY3MKTiZ1B+CBfg3kCuKkANMYlEoRsOF4Es0TTiOOIuKZ
EUHvFKh5zLlEtWSNLpjANfBxPCXjrz2TjaXb6Ci8EV5r+goTTFnoO2BniG67QD3Qzom9hlMOdyOg
NFSziNxWAm1DxbKe0WsarRFzno3uJo6HMMWWhB80+GYa7qHscBQc1rDhRNtymGb70RF1XLdl246v
iJLAueZ4OWTXzxfyecxhkh+oW/ZohXZsyc4LPPreP96EaMlKuSXEyio4ne6M/s8H4BSa/nCgmCFE
eKxFKF/avT3hcw+qYjpaPe2WTtkYCQn+E1ETH5/bab8SezDyv8JiDSoZZ8KdLxJRKFrDJxFddb/D
hhasqHeuAlusbzwHd5SYTugCmnwGBVJb4zwDmOlTOhabPrEPjVfODeWP8w6SYwtiERp/ahNJfDgZ
cCgg4EM3eExcyn0GW6h8m8QqVvEG4uiO59nfgZLO7lDhCajeaPMR1Ch0vhbDLeK2QWV7EoXNEaeE
SWV9dAz+zdmu4mCY7DqnWaNkKPKFzuk5Enk5ZYZ1RI4hlhfSvRR3xcXBGk3YUuspSRBXhXggShXI
XQk8CwuaabBrHdmK3jN6yBnqCA6RP7uJuEGRYIhClnprFkgnjl1agSP2rl823NVbYDcX2Saj05zR
cQa+R/1uGfkjbrJDwG/TyFNasZyKrF5B8gfuWRF2zamK9qvUpTrNXgmz5LecfVYVRVLxc37Z/Y7m
T9+80yenQP5buJ+ETa+eZY62YtgLBHbLdNbty/3AWBCemWjP5t5LmE9AjJlzeF9zrktkTclSF3oh
hPjohgDiJk7nlKZ0x6HNC4mPkmW2GRMMlbSU8w0XT19uSRAfIs1ioaiMlocQ7NnkdMMdgtrtBAWD
VZg4b/79WRk0uBb9KkaUbJlsyAJhtkPE0ih1Ec1/kWH34q51T/JUSpL7T2DxXNA4LPnXxLDL0qUu
q9USCvoDLNhJhddLNd5LSLmFyspgl9Fld0w63hLgwciB0j9s6qtQJbqiDE6hb49R8xVNGJObWWkC
wxRcMbspBxsjT9ENRAiG+mhjIQoX3p5Q6tm8DAFiCxHPJALBVrC1jEEYo74K36BTq9ijsYWoDoLs
lTmFc/gml4usgfyrmI1ebkh7kj0abMAIUSWhN0jDumMn9d4HIh3aExCZn/AB/rXx2/ofcxmyWGQB
RIoHB7F2VXWhpFXklyMbbLTc2Xwcm+yotMGB4NRjwGhTbYrRhrYsQVCR7WAs0FjQGDM808HSfWAd
zF4NZQCcHJjKvBWolI0hwcAXUfScIAoAR2WKvniz5lQDlHiWd5Qq8V/SpwXOSFTsXi6FYkjYaDE8
hAw/HYM3i0Rz6VjRB+QbuR4gcuBv1MGmSC2bKOfMBIKERt519AOOpNfnPC24TtLkHqUu7S66FgZp
ccfN0Hu0Uyoh6CqwdYOiQ+QDlBPAv8o2dgJcmFmtPNda8BIsYQEBZInivUAplQYk4m4pjlpUs9AR
Iekmmipmg7KAcmVGHiZLZNsTrJt4qti7EA4YSG7agNPQFkjfFvAGdBOo7N3AjyKT8MKXh5SUZA5L
BSzi+cSfaD0+CmMG7pAyQSx0A8PAwc1hQPVeAFuou0879ne2N0r2I2A6vtxuJxiNiYI6NpoqCTlt
hxcr7EZNmOo7n4THEu9WBmqYFh9WFpYhCogOfmyfpzMQ9LxEAXkYbDzdOCaNNyIhwliiJCC9BTvw
GLlX0dyBnMkQA4mp3SrwmUV4i2AEwXxmSvBd4LZ0PJGQx7hOvrpDcH9eI/rlT5uKJKCehmTq6TBs
eW7TZ5CvFMShsI7jE/NkAGiEzDBwTpBGEPCfzuhBhxbWZBkvUNXCrI3GAZVvEGD9yM3GczBNzBsq
5AhTTl6w/oTlFnJV+T25AwTvnjvmBrcz6akDbYnmeHiUwTWNjovo0XPLdBoAVTYgPnZExxpMdPn7
wuPq8N3CQauxH1Tf+dSgdVvSM0AIqKOOF3K2qLOFHtuxOsMJL9DdIt5yaXSIG6IKAHY4AUJ4Okad
AEHw2FmlNL1EoAKB540fmA1aiOkR12hCIbwrniEIdxz3WGKGwr1NQWbppR2Qn+iLF+4AKTjlVyjM
A1hzwkmpcvPPghlH+TkOHAqxf+BX5MLCxZN3qWwonViezH2ACwwokFO6LChM1oPddEtmi3ylqJ2G
jlTOiR0xbwiTOSaxGMe16L7n1LvtoFyNSk5zl6SDPUMbW8RDbG3vCz8AEXtDfRt9ChQ7qOlhlMD0
xyuPxjA9AazLqsl81AsPMHgisUcs9EQrhnCMpiCg2YHBPBCpN6wFRcRo4E2BRY4vFLnoOCuamzYO
69GY8S2AMfldRZCAECS4rzErh+CYCJ5kAcsLbDSec/2fhAh9bxw8STfVZp3QuwxMb6zP03AGfFTs
A6hE6cJsWZ3YHU+K4AecgbHgt6Y+x9SMwgLJDu1HOXQRBEHAXUhVGBaXyj4t9Er/zLeYjqxIcACf
FO1jyNIWxbZxaaPOVmAiWi81w+ffbLN5sAUXqvEg6Mdi8/wiNbV5l7wEzka211pcAEBiWGGYRQHw
AtWJ0AVKUwG5OPaQ+/SbemRxROSDF9ArJA1kX7qODvqDDTOaSa5yPTPGdPnfUAn/TD6Gi+FpsIMN
WGVYRJoojnLTfC8/54XMRoqHrGI2fK4iuxFjc4hEJFYTxkbEagHy+gjyI3TLa4FZAz4iWcsEEpcn
TZc3/vuIbl/R2GwpbCxsxUz1vEPMYm5ULray5WQ1Dp2eak7ooFWLXFUbwami6A0m2a7vNNRwh+QY
eGIHyfX+k7nlEOE0xBccIDdzwfxB5oZrabba2gRqQDi3Y3RIGfCwRy+GszT2QP7VArMMeAdYNVfB
XcoD7y2OEFqF+xklUBJz7p1HKQ4h+klA/QGOU1r94ebpODCrApW8HnAKvRFHHmjIcXE2d8QD/BD1
cirBGhljkGKRTTPupo8RiRmi22dnHawPQSkxrq9mxpJmNgQTARrmzGBr47jukWCaAvkjcSPRg/AF
VlODzB07UuZCtIJxxL0yAByTXCSjA3wzSRb4lJDhkzeC1mBFcz1YsvCtnNqiLUY9HfGIyFZIVClI
V3auryrNKchDeEjMFwrDUKgW/MVFgiVnkTL7mfpvirBj2EsiwwIcxurm5WLNpDbqZ4yhrNusW8EZ
IhonmVFm+Ii8YgqvsAWCXbvUjhh1bvV1IayjmMVMCyDTXCFnLOMH7pKCKwi4HvMIdvBvaMGopxDT
vimAYVgykETYAM/I9tOHQk0GfJtMtGSNwAMQA0MI4DXIhofKTMY65TKM4IV5yOggWZo28yZzY/xR
+PvjvP8FImyv6MmMsJp4z3CoHmkMzkwPZ6ohHgczi50e7DUHNjMOTpE4WDoxOsH/SDqz5lS1IAr/
IquQSXiV2XmO5oWKmggiCoKC/Pr79bl15pPECOzdu3v1Wqtbj+HqXDoxBoSGAIVggDDN3U97DGx3
uY/3V0AioVUe+QHKkZxD04cKxschg7Onvnl4PNeCEdoIiUdUS2LuCDcB06GbRysNt1dS9IJJLASQ
Tlxw/i1BSnYWpoQTli6I5w07WsxhyP1c7JHJaVi58HaZ15RcPe0MJxyIgbObgQWMeHgguPQeid/T
3DgP9Yf3RHWUyXFAxpLtcgjojPZl0/OdoVzeEUH6GJmiRaYrQcMS33X0/5iu9zegEM0PT4pHgq6C
JUe2whEJMwwyMA0e0hbSIeJPRd/THlK53l4O8liiF6lWnxCHlSFbgpm81C2dMOElKSzQBAZ3qHcf
v085VQePfkD07xaVMm0uU1I39QPNyiF0cTaSLXJjCEHcSlba88zw4jUUHCRpk1oItdJtgbdGkPtH
D6DJ0THPRnO6vkw34ziJga8/s5bTBWSOEVYMPIagC/E2FfUHzgZ4h5pYprEgLOzIh0AJbCMhphJ8
OS3vAczamPTtz0IGiw9MwIa1RYTS7q+TfmQsSHRu21SAcWEGPGB6k7lp/6aAUuFBXQcwkymfKpSS
E4tox21gLrIdj7herp4dzFKzdJ8ny01i09WTdyTTLeyTRpinpwVrhCjCpmWGBYTF3CWX5q6yLRna
iVGyzfwQhgb4Nukn6n80y6xsLgcnbm7OhvfNBqI3znNmZ70oUXXa6UxhwYTBgUabwLHlTiO5EZLY
kAavQbhFlUn3i1v1Q4LHqc8y4I5w+TEIGDuWSCyrhJ5wTc1vUq0g0uFLBiciGwvAJOOOqRq8qxW8
qxHJ5zsTZhGKFzrpVBwm802ROZPBMI3KFPsw+M9gj2wvIT6fSNasLVuSlIY0AdGeTWJHneIwdDGO
Pe4JAFnBI0zchiSCgh+oC1sVwDotyFE7Jn4NMkqCeHWW2RHWRa77XRkRt0kyyYRZySxavtAupiZv
SQk4GXkMPCH+Qthmp5GbJ32XqHDvc2ZJLYPY6AMb9gMCKyIU0oxmlxzMH9xFqJl5zzAptm9s3kx4
2daUhxQ1Y1JzY2Gc2YzsIIoaNjleZ6RnPKr0h9NanufHcZ8c2TxrUBOxURkSlih2SFkxe+csTkjr
hqp8Z2op2X/ojRh+BsSdHOx9b85Q7+/niUAGwQYfccI7kYRj/3lq5+gwFtVXMe1tZFiysZHkUrIH
Vs+Ug5/gRW4DuAPhmmSDKgWSO3VL+cOuIMixx5gcy82RO7N+oE9AxN47VArXpR0+0KSP9xNte5K3
mJvYZ7iSlKQDDt5ucj+859JsPDJUoIKjtdaOzXYwvh9w0V+po8vO2qI54ohgXiyScnYcV7oiRYzJ
i8QW/71h9DZjPWoasbHf6zkp8Yy1d+DSqXTlfCCMtmIA11lDwDJw1PqMlpiPVxwLuK7h1r+ieY76
fUk0zr7L3+eXtVHPKpEPEOrfWAPMEJl6D/qQw85Lx+1G+VW3tHBoAONBkznXEyQxS7xF/LwNccLq
YOTSRIMcpwsIRvOEngc9mwSjX2gEOPvfXaZqsWmmhBVuMHgh2RUbmXdN5P98A7bBO2OsAVMgSkxg
3HSJ6dcX2Ij+2240NiflMVnOSqctd27oWyLcACW3ZSQ9hxshkntM3Nib36xGQhuxUrl76Oa4Qc8z
gVI8CKf5lsuCegG4jsUfKm/feMdR/vh661eqj/f8emVRE6Ti7ptBHRWs6dzQNqaizQp7mV9S6lsr
0Ixvo08UwaXzqo06TO+0gsVcfvU+WGRYaVBq65JMzrz8DYzg1nvja9Aht3bNz4B5GQyObN7n8sWx
+YQ9ZW2blzFWSWasnJHgXy/TjnoND3NwxcxLC6Sj1QeJhRI4wb+S2ZLKjr9tXj+ENLitTKXc3xGa
6iPEfdwCEkBqC5r+/4zQiA8oNAkbaNfI2vF4Iqvh9gBrb8FdkVdUOC+iQN2jJiBpPnAqmj/3A2PS
cPd5KE72QbnOTWeuBKOz+JkjPQi1WCZR8WA0stAnCqEhpzkAECsA9iOteJrCvPtlBQx5nxdrZiXh
SGUcMVtssa2Q9UIvGFqpjJb5BSYCx6y+EdXgjFXUTM5BipKcrF8RXd4X9wVRmuUCWUOC745j6b4h
yBaby1gYPSRPlUDLqED/ivN7kyHWpJlXL5RdH4zwvRHnv2+bVDn7jnUhOELJfa04TO8HURGQ0RPk
Lfe1wubkBNXGPtLgg9Cg/0JvxXzOImiKXZpydWvIt0d7NsAsrXIu23SLLe0gFxM0G+vLd4ib5+wd
8j95YC3asAxQxnj5TGYLa5AVSoSfHDYZg2MfDEV9R5rg0HO69VjGznPIsoOxQWexXKq/9byLpPX7
2SEaRscE66HaESXtk9Qre6zqQxs2aA2FtvoWCQu5ZQjn97EtBToEvCx/2zEvnUHnnsbnBLhOoQh2
egr2L8RvdF8uNqSI+O+d+4YpbEmLF6vL+swJCHIP8JYBCLZ0YCMGBREMOfbYb/xPpQZJHd1vE6wW
b+eWqSMT4NP+EQI2LfP78aPBBGUPIrIjC6Gb/Xi5UJL5mVA+W0MIqfT5y1+5ctym8GJ4uTEGBPih
64DWpCFOV4ghYQpTHk9CKA4wH2qXn5rGFCJMlTAScrBtZTwSHs4YqVkFFG28CdycfoUl/TpOcPxr
rpV4JSI94V+pjGyjlGTpsprwC61IBKDtMEaWT6HBiJ4pIl6+LSwocAt1SfIL/FNIDugH8RfActJx
dFxgkoaHvy0HMsUCLqXZ3SNoa3sqQjJgkiNSFmCj7Ad2y08XVVNEMUeAVyixUC2/kjlEgsc/6ubV
173+RnoL2ar8sQLJb5hjfBnXa/srXzY6jUU6kF8qNO1n+vHZNL2BlbTODRPA5tbXg54OO+FaFw/E
feY41uxyofcthsXf8p+qbzGO8olYs6v6gG+8ypU4EAHuhTkaHAX1qbr74JW5EzoI64ueDsUjQ3Yb
Gin5qJkS8J9zxEuRzKa+LhD+8EMmVWcrVDdQStADoZQX6XtvLtxqhhDP8K3c9ObP6I4S/zLD6RGQ
/0+RGbYI1LK/6wTR+D9ydDwlF0h32U4d2fPHjlzCPpU7dkzAYn/8IL3Zy/fL+V6i4Cki5p4iqoZh
vUCyP4ppAOtLbW6H4gfwGXXzXvj087G1xe3+ub9GxppBPMu3T48YFNNA39TDMCD96vm9TRK8Qjgz
NMleTjk2vceXfS5DYM7rpHbznU1zPl5KgMzobR5rZG/QulAHmSMYMqMUX7DI4GMppovNCoCPH52L
dGuBwp+ZzI9ViiGjSKqtUYEutSF4i4gcq/ypMcYkAjZMMc9HxRxezPT128dgtPu64J8yfEzfX/VX
+s2ZhY9usYZYP2mm+rbbsDcp+avZ9fzayZhz2i+ouBjHSj4lTb5ur5009Ej3TY7hAwZYK+rYfAZg
KZhrtTNOnJFk2bVrfuvT2744Kd+gpbBmtU38Q3GuIfttRtw98i9Rxnx1ByTCsKgS5FAgRmPo4utk
TYChlYKTyvo9H0AQx9M3HfLgaLSCC+FMZUsZQcZMhU9GQ22R/xD7ZP2gltmLE2s1q81p09R+hSKI
6aECV9UdGTtdc2g8Vd56vY6YSGLweM6M5OJo6ARv8dNrwOJyZn30VGrMHkbV2Esw0BvOerumH/2t
/xohTWd6uaIRK/AySBhhzhuTAbv0QThf9xwmJHf8Vf2j7qRYJY+gNH9uAFhM0lltgjGcvtN38P7y
FfGCAEj3yiCjY2HeXT4qTqR98bsg03niP87kRgaK4/HFP+n2LhlRhbM95yP50PPAZD8gFkrPM3UG
iZF4q2DVIYPMiwOZSkcvCSbp+iK+GcN+5jCDi0LUwlf9iNLQPiantxwKjDuX1soWW8ktxpvmuTnc
+Wv6y7E0WMWRRqV1UEGBDxJ6txCY+lBIbAQGCiuGEPMZIr/8kwP/LI7M+k+74UZtlSnXghAMCvi3
Lu1Zjh0iHsAB2SerPvdu2GvS0aK5jg+wApAP8Sej98WUCLdNoFAg8LrVC70Je1dffU+Ux9h+Pfzc
VtzqKUN2MIAECUwYMsLAK9KX3mD6Jj+E/rz4Nj8v72NgBlFYy7tdrhJVD4xBvnnhUG82BobsI5MK
vIoBuN8aI34ebWSot/BmNTjlgpJ1adTHFSjP2Tw900s+lxByVmN8Xdtqr/e6xf2hrXDq7ywexztR
Ts9LNb4qzUSP02WfBkN/lJPgp1k1v5nF5PEy15n29sw7SZ9pLB71nFkffqUwWcdevslA2subG6RP
sl4cvqq5KoqrB7AtpaiaXul/7dr44iQ3xhTi6Nopo/TSip+5JojYBwrD8Y1bRBJoLNUP4w5TV0MN
YRihrW3LpgysG6426ipmVNmAgbukMSkE+DdVnr0qYgtcqQSvMKBCXaCOttiufahx/axnBO+M3pO9
e1xBRYCXKiMeyezNnlMSaNMAu92EOexPcGcI1aMPwqwsT4Z7m1YhJFOmTrz7L79VtHFsP3bVIIrV
AYMAVmlvpFjHN0zcp34PKwOnogIKPBZgHBu1iv+lWAVwdKedX/TBb82LZ9LM6lpmikKcuhv40tAH
fyCeiL3q4uo0yPLrZXRNB0FalVF8IY15vYJr00LlJuIWf+r7qPUXj0HlmuxvVdswBTK/AvYazBNj
isFACw2zzxw6QflH1JM1KZ59KZifY3KSv5at9fMCDLy93kOzua2aplg9G/pdzF6q87DqaxPjpRxq
sxn303is9vK1qb28Qd6O+sbn7004uJs2zQDVe9+TSa0v+kxH/rTFT957Rl0y8Lse9rP9ml4kB6fC
nJdeN8FpqqnxbTAGJFkqYxufodl7BLqO/iDTnAr/oSsto/T5CFUO5vaWeyoCGVREary340i3ZnUD
gTwJaiz69Oua6dTWaweIDveYkuGdXlZxjEUi0dxQCJgwxleqgQNA7CnNPcReMYFCd1WArBkYkk2t
etGTSXqANQYm61mDBOKFZ27H2t3VFF63wfzCdMZcH5s3uJGgcwOdHmSdRFdTGZXL2v+MkggWMo3/
IoL1JLSreIpX5AhjmChDCar5nQ/qHAI80La/QJnQhCoKhYXDAJJVAwHMFBKYT1/AFQpXFeKw7yuB
jjblPlFxcMGt2ft4Gyh7a8rwv7c/mFjT/K9/yn44jUclMm6KGzGxgefnKksoZPvaf4RJlOLJ0pGI
1BNDaFA+kwNdoc4Ui8opMV1sEZyrTMTwPn/XqPYxVEDigYRFi/qRNb2Uzh16EgQvhw4/YhlzeYue
jJ7DKScAh4A3xeUGGVWnc/GghjnZFiu56d2/zvuhhsGOCqWLRKrjPgHVkNWYI0w8uQF0VOHgPMJP
UI4RC/NW1UBmy7X+2y9clO+/RkRP3HlyS1A5+9Y3Jjn829qa37wMmSTT46H4XUaoC1HZFnhQIsOt
Rj2/9JSREpThdcpk5QlBj7eM6mSfTO5kK1T8sCW4qYPNxVWHZ9PrTua0W6iBPWnC53bgluEtgJru
1M5fFd4DhglCFKP9M892OOI7hUPdP6SV6TZMcxfy0h0WHiyxdTPKdukMKA9Z/zVSl/H2BUONNCto
wnXsfJZAtW7m9iJONO4Mv/AfiVfGgqaBa4t6DLQ4ML0mpODFviFhGVwnu8cYY0U3iazt+QB6OQLf
CWh9ODQhnVfYYzFg2OnxnldGdAsYDePz+XuuBk/GkHZHu2AWuGN6L64r9nAE8nQ0T3RGeAVGRnoc
SLjGD/UxBg2MXKNDJ8uQpfHxOhc0CmoOZpMRiY1DK5Hr/0MYtrAcmApuyisIBw5f/iFFU1CNLQ+F
Aiueg4u1HTt/6+cQ82Y+t8dnQ+X06VqzNW+Tkj+B+NzUz9eZex1lXM+ZL2QDMGnUZa6YW4UXd9fz
Ca0+zzK4OxzTvMHYQQrs2y4V1SR2ePcuTESPgmOOMk7eD1PjmAsR0LZ1bVdu5zXoL57+09eGJIak
xIrDbvObf++aKUI+E9LZeTkLtYYBRlcOmT03wMEzxsWFCbImWV6IeGG4b9iqJpuTUUHDKzdR/q3w
O28zbJzPqoSLR0sNtlxJDwA9rKOxtokYkwqjJ6GmwajboAvHiSueYv8PGQm0HjEzDWNYQzQE8F2n
ZHXIimH6qQHPsD6BrD9dpgHSzIXV7lxZJ0JNkAepBqXXh7pmeuoURG/+9gktztU/tu490oPanZKF
OkfF0QOSXO4s0Ypn68P68R6esFMVR4ry4x0yIAc720rYUQy4nSgj+toRdDlPAh12m9A+B7xEfw7a
60HciN5u3y//3SvqhZBRHFI3wKRkXAsfZ3wtsa9wAVyFTTjhtgQ16/MawJib1D7pzJzGNIsNQis3
8OOoI9JyfHxYRrGzHJwffHVF+QKgvS9g0IGRixEZn2BP1JVxfjAVENsbcFLuHcxW0n016GOFQo9k
SvnC0yiIHIDKXLEOsQyQ2+ERUzXJOACUsQ79We7pG+ok/QHSeWFt0rFkMbQ+tuhOwuvJJRCuGSJQ
EE4k7rcwjsHa+IpugpNZIApbjLsIwNgLDY/9kD4KGwi9Gnzg/781dqBLOAhDHvr6X2TGah9gO0yn
pH/eBtLzpN7jnkYUQb/3jwsnJG36h84R4zb+KCFbwmXiLMIA/uHMO749NT//C70MFho8MRYVNpa8
MeFAJ1ysPmKWCF8Lxu6+w6ufLlkMIm4RvqnJA5BF/ljJXBV7SDudl2DuKdRjDod/KxMUAQWxKD/a
EDbuWAYmYN/L3SCWc08x/vOTuTD0PfIZ9gyAPXUOh9Iw8bPpdZ5xNhTQxa3AOFmoKVKIXfFCwwxn
enWP4ORnXEiwhOPxwDZMRz3vwddCkJ6xIVhnlmfylHlAnuai5uet0Kt16wkJFSsCCTeD3pAmeNjD
TgZOGvDDsbeVP2CQDL7WnLNYsrktq09Io2B+vVCFbqoz6wCe4/G2lt/TEZkAkS6Hi4zsboQlv6+t
tfn/K6WNypHEQmHAJ+syOH6IHSWBil3AsoO9wukqi4LmOacdCoVKlAws8AsMZebN8TCUrRZCAUOl
8ATGuvG986DgUcJcZFAi944rC+XLMOdjGeH2xqLrfGjEHsMxPGNGFxnB8dsFY4KfSl5C/dGgJALR
cyHyekgamGOROyemM3j0ZUWCQ8Kh0Be9QWZl1hPRBTsWEhGh2MuahYlBpCK9cN6s9cLVg3SGjCSg
WS5ZTA9WK9NW2K9VWPvtCf8shBdCPeWiILYX+7dLn9djrGmIweioOKkzc5Zw8rIJdo8fheDCDMWV
TZTvRdVYnZUU1XMlwKxuNpgALF+du5O7mFaEDccfwDlB78Mv4DYeQILzCJsQ6vUjfBG/yKK471XI
hGCiOadC9Brja0EoVCVbgqTl1f7NSd3b6D0tgitpAMfMTvAPC3ulXhTPOMt9zBZZPvTF/rDC5Sgp
kUSBkmD9UHBgKKESFgFtD+4JpUFwo6fHc1wBIGCgg5UMEUoK+597ROhcQkr6wNz/IF/AT9GlaB1C
H+xgQt85SVQEKYhVom6DND9AFyYgB0+LThgqTNYbq5B4n3mQFHkecswMYOpWgahDgGKDfoCvMQtc
G9s+i4RT4zJrT63PjeFosoI7ofqO/CMP2nF0RcTOGA82JXzIIJO4wrIGljwrPPrXsliwSogBdYhZ
YiS7jBloQbIhfWKJQs1lZ/bDLqSqhUAKVAygEnLVAMoz8YaEgMqe2+tBh3OZeB4VfDvAU99csrVh
QdBu6vsFOEuOk+G/JeeQpuGhk+7aE/07suYd9VC3N2FsS3tYaOF+y5ugq449oMRcgPh/56LMIWHP
eQ1oUbO7R5ysL5AyaFtEZfwoGeQCsXwgbPHp+2QuLytwlf6eRwRfATY7+0NDWgE9fqTM8nGC+Bg7
Gzh9jLIBr5A0ULLkmrkh5JqZ/wxIFKbakBOXFJwhFjB0qyWI+j+t31+2gkfsMKuPPuB3+cevz7B/
En+nJ14+JMjcLiS8WGpKFvHk1CI3OdymNuu+JNGt2Lkc+25y1iBH39j8YNF+G9rgEynadIlplXed
vEb5H1YeSE4sod/gJy7UjJbXRkEzkggbc6az4yba+ROw45YgXJwOt4OIFxEeOOLbivgavIwePe/o
dn7jTtqbX1b1ROPYomdMZqRFyfSfu9qbM32TfQ0m2ho3H6LjWgqP24Qae/JgSDLMpPhbzm9SGkdW
TUbEoz/HecBieLrl+DplxqCvhJ8Q4JfHzZI6pyvcpUdgX31AevydWCx9H/66BTKp4HrYMnvmttD2
Aj/hmbB/7yHl1PSr6NdeJ7xuRCMZCZYYy0LI5xTHuZJ90v9iofrviT66Re1eYukDdYIV2P8cTnny
BfxMzF1Ht0W5AuzGixwzL1kILMQdWCTqTvRPwpMHPWR15j+0SL2bm/BEINCwDcX8k3gCqPCt4G7a
m3di+vfk3v2zScXMMmoCnVXPSu5jYHGZSV6C7wVkfYMm7Fp8VnEBW+MQSKVizwvxTeKxfUZ0foVe
JNgRsgBocNBzh9WfBA+WL/cY96jZbZJMlBUTA+bFnoLSXOJL6tnjzwz3ZjydgFk5o+CSLjqIwlio
InxBBNohpKEgGmbBZVpLC2UOV4UzU6ysWJmjuwj0ggEEaYqmr5x2w9EIMVZFz0M3nnYYLGt42UtG
sQSGn8NzbVnJoFkhluOuvsi2+RRqmkt/I18JRm6Nyh+D54eJDLyZbg/KHTKMaJovy+DuE5uW8MwG
p+oHrnzEVTqPb4l9BicaYPsqH5VB9gv5fimnGJXZCpg/590IyJ6NrutL60BORzknJR6CJbeChN6b
MRLx+YXMlrSHmeiTAWsiHb2mmJRh5/WYgV7yU/kDe98gDDT2yRmXtOGba6l+pEZWOKVpGHNnOhRZ
YotLxT6xWfQCxBLjglh8JUmVbxM5OB5jJbCmCkKNOwuy2Ei4lRlSovTMSQpaXoXPl6OKTYZM4xaZ
HMkp+RErGXRArBsTKnZi3z8WXneiHa7imQSaDHowYl3+SLZB1IGN69psOnX2WQ02+RFPQUyeptqa
HjpQ/Y2YJIcHRb3fIFiySY4ZhM1jBnQdciRNSzSyNywvgCSpM7KZuNgyJH0GdveDqetMRWlaY7Zm
+Jcx/Q5Pbj7CS6KdLOLOvYyx6o3SMcwJdhTlAzi9CsANSxRkHtEy7fmM8wkC9RwdMqeUzbsiJOZi
oMz1lZx29abdoGtamX+gM53XO2nY2yrLT6CuPkvYE0/fnigDwRnKYzmWstle7wknMB6D3hgsE2+q
Bkh6Adae/t33cQsjAQRefDXvwBAkMNJO5aCslllIUo7yIhvDUgCxppsO4TSl2KArR6c4OdWL65kG
eLkDeMfids5kBD5b3d3P2NquDCRU7V5s0jYUETx0e97b5zO5W22kbpVf/0q9sP78VlvaUxcUlmcE
5sxSPVsg2oI5P49FH4brkGFGtDaKM7C1gu0IfUfeo/9B1mv+SZdsTLw7wxe9b2wZrQa0fqMP3yeA
wfomTEBm/Gcb19unY3tcrFX685etwoBqskv8VsiUcFDwtSMD5l5LvFJ3tNngXPYoXFe0Qr7p8Pa+
3pExR6VYYaLbYkiWjvpHKAh0k8HMgchRo5HAVhG0OmPPZnH1XzY/zd9pRQoBOIAweUcf+FX5abEw
sPDrQuk/1UNEfHE67VfTPsNALBdqEK/Ri/34E+aV/zKZVxAqCWNCA/U1NR4jBvq+TSZ1B7gPUkwi
dVR9haLl5fLBTkOu8NW7RwodvFv0wMagdQfPKCOMUu0Z8Htd2u1CTfrnFWcyIB4TtMqFn8xUEcgr
Se3VqMS57bGbkBfdcQOnUr5j87l+9ZeNMo2BtqpJUgcqU3mtOXx++z7H2yJJ3VgNLIQA6CcSj64O
bjR3QBpq+jTA/uGKTov67wYHGi6QvsJolUksjLsoVm9zOBBKhpcy3OA61zKM3YaYd3z0sATnu/iK
Fb5R+JJ6t06phRguYEl6vUKCDqEZDZrx8xIUdoQ4P60mijXj9xZJwGNWWExawJxQzFemIMewn+is
QDI1df/5DCGwQWMDyBQG+jWKkWO+EBOj8gLQSi7u/czab3u+CdOr+zcSkd5/50BUbHocFNwtWreQ
Dpig2zFdDsp55YpOiJkFGfyNoN9z328HwmnSc7HIgovAbdLoE1tuTnlzYZyfcwW9oXn8dqCOmjum
0kEMuJG+0rQywS0oAxEkQ4aATgMDBJpO4VxlMJAsHWiEvKxlQlaUfg98hvxXX9i8XOE+obe0GP7j
GOLEcAzAbb9o4rBePpk7KL1iTa/uBH24MV3iIKTeDvFo6tE6KX/q1IUxOaB0XMIlemQ4cMCAdbpZ
ZjOtRdSmbE1mWdDqhtBPU4s5HUv6+sYXXtYzbfwWMgNkm+fxg78yoyFha4QNqhfMi8mTwC7h9x3b
I0YCqGaSfd54tJ8R0qn4zwCeD3mn1QFZ/KKjEXzjpIM6SXMPSgjC7vVrVf1AP4FOZZxu5xxxZP47
mH0OT8gFCOAvsNYY0zYktCg/1MxQ08VF5UgF/bCEpV4byFyGyq9QCfh2OM2hWpI+vlv/9SEOf8UL
pFAhFseoMnZwSfLww1hEwvb3608CgA1LCAHIEq+XXemCzy7ZBGOLJwdt7ZDiPNZMaZKVxDTseA7c
DIRhSKWQr/7AtZTQNJeDGJktzC7pmGKX94tWAm5l90LMKh3PPoKZIQ4b3It0oo2aBe+yagNYF+pP
p7r0PaH8kkZCtISjc8d5JYHhcsgbJzmaiwd9dHtVHV6IdHjdmQpACbkQbhkdcg0O8j+FE1Ryi+4w
A1j3t03vxAOFLPxaFdEAGSjjg4bvIy/6HAxLbhIyFtDd0+NUNUzuda0z3RtQDBjWNKoRHkUkwhMO
j++BxcQIDzqpCtZ90I79I2/apE/hfjDOo4xbaR8IwG4Jq5RWLDRxV3cfv/X6erSxVirF8a1ymp2U
VcaMuTtM8to/5kpo+oNRMzECRBTMNEh8G2gdFHGbM3QSvCwfYsATNf4rUv3WGawIXBBpMKpgoua0
L8jkBsOdFbn9KlmQGAO0Q/tZMwJ0jpqdZOCXex2Hg+V7p59aZ1GPYb/R1oF/1MyuB3tsHZ5HmU/o
2VN9/vT63ntb/HZTBomM3iN9g6OD95xzQEKZB04yZmr0j3pNXXQlmzjT/tUpbTqPog47UEhUxJfB
mOqQ+Wgke3/Pj3P90/effTerEbXEDuM/0y0d2DDdxtEVEzUIU4ik1WkfaBgJOSLjBcQDBhL1Xbj2
UCBWlAmLPu2AbNSb3ce9XT02OPmSubnQVo+TBdPSZRrHxELxmYCXwEKJJ2wWETW2X8VXb8tMNUZI
fBNPAfG0hkGXznP0iazhJVIO2qr9DNsVRqtbhv7OHtObGDcI8Mlo1OjyHR+e2BK+fhREFMu7aNW7
rwpTDnLWv3JSbgq45ZDh/7A3BVspcQ3BYG59+bW/nx4Kws/0FcSYZrx95QWdWsbH9o4S7C7O4Kgc
ktmV6V9Q6mB2+2rmv1r/Xnh0mApyv3UelKP2DGvJCvaXECASREuqN5iGZPTsZywsSPFBUlHhBbfo
umGai/99TBhEChLkCTBA7uFYIHrZ1Paw4cFVA4EiFZogZ4nzD/q7R3uyLVCkBmAS0FPASa/k4xXJ
ophTWC7eduEzpHWI0J4TQsTCHNcV0CKfAMsaJX0Olky+5xyr4XGTOVCtPIZE+2+HdxDEbkYS2B8C
L4suHVUdkA4APTAN8D7A8DPCwBAm5lChbIPRiDeDANwglrgQgkQyDgCADtQbPAwS/fAXz16n9n6S
IZ0DuFDO6QSFjP4SRHyQPoGwVK4GPhlX9nLOZwFq1ACvngDPAX9vASjxf1dnR89ihzkdsOh3CvtM
kFM2CeYmcYgUNNBdG+8TkT2LGwzEJt6fzDCguAQL4Ykw9FTcUWBYMnGT2MndBk+ZFmPbi33T1WbX
ox6Z/P/AeY9AG+W1eSbvkTbV3YF3Dwv8VSyWHlpU5sqCofCj8PThVz2UEbPyybZjeLfh13v4m/EG
ufQhdmsRyZezwGGFtwyyI5n9Rpxcjt+CCwI+gSsBI4LECZwnEDHmNcAw8tEnP8S5kWBHvQ4ewENo
nN1ruN/tlv83jdA20suxnPPFJ6N1t59hA5SZBADtgJniqSCojJjJSGlJCs2fzNwWQMnD6ASYtxs/
+LYUcMRSgTJuLkIxz3QFlz6hJx5uUiDcdmwRZXpeLYASr/IPEQXclEjc4+3ZgKbyphHWs8E0YClZ
EiClixYoRYCKjs/ZjaVdJAAi2e/wQ5tpaXrnP8SOtC94yoBOgGlwzoA6RIiNYQAoE/23QAUmIcPk
9RNnfhREDXU52HVKKayFBDpWWxacFoKks9YDeZe8bwAUi6Ux4GEhqeJqCaMxnOTeSaERgIomOeN+
kgyfsPTQwAM3UV/6ALnJ32CpfXN3JhkiSPHVwuoQ5yxhzCf7D2fFI7wWI4bLPi5OWwG3YbwNnQHB
H8z8y6hH/2ll35HW4XwyIGp80CjDm3bJn/DvJnkp2Mv/Tx+YceyWD9+w3f4HvqZbouaxorLy0otH
zvO/4ykJy+0M3nFV3XYP2/ViIQZZlHcPXXqBvhx3M2oSKuMjaMAV63yWeg6vweE1m/lrkWKis0x/
9V+S81Z1/1FARZwDzwnX9G1Fs5ZNiDzrKDOAkCYjfsFLBB4vnV9aPdhtZp7B48AnkNmyi8sv2WVL
vs4YQrp0WCwUDl/OKUrC8YCxeT9wHpPCogS0U7fDlxk2hYawTPh3/2jdz4P+C1kS/l352zQOc6b5
HTsZxvrClIT//Tx/dgZG+cgmmVHHBZTerfQ+2NggeXq6DIPW0QnxYPmanwGTNvqOcMu2qJAhUjU8
4pewtfQlcw6fcHBDBmTAIsZrKHuh+hyuLm3QXFHekLM52TNsaRIaUDg99eKpZA2McKSwg/SAUuqM
x1PyR15loBjAz4SGgBRjVH71K0CQXQ5QbowQmqDgAQb6VD6WBhggyBLUo9gfbIvwPmbsGzVmfzCs
j1ZUHNUFdvk0X8D4Yrbd3Zf4Bbc20qP7WIl6W/vbWr9Ht7Hp4mcwvZCYNLN0zDdV0RXUAakoyibO
YSZAHG6YP4kSAqGYb+NQbLsm7bg+uZqr0QqgNPhMsuusl+0ZQZg3IY5rGnCENmfgXqJFOhMBfmFa
ND8cZf0LWsKh3qKyQyfORDmWSE0n7eLCwXnQHq0D/PTg2bKfEvcDbw+RnsgIGhflRIftOEv6OmaT
9C2fHaL+ALDS9sz6sPtDVCyoSGFgQXunZni1o+IT9rTpi8NOGSqH5xi1F+jQe5z/O5MugTVpFubE
mHZLlSkCfzo3Jd8/9ubEnBSE5joczNpwhavSSBtXEA+NsFxq4AodNhiYW4VFeAmSL216mXTL1/61
zybW2pxbSIpOg2k66S91FwvMcLD9MFXoPYrD/rL4q/b8//wSlXtlLr5Z/Zly4Imt9IV+MA89vh1G
BMty24cLzvDuKXk99hthvsyWmBmRCRVrmVqNrwKgp7QErgv84/414sHvIceW9BDi6M2VWpGQq9MA
a4UoDo1pHLajwfQGg4wF8Nrr88GUJthJXXezdqWfyasPl2k6tWFjZ1t7lW3bMFlf148p1lJcskQ/
7BvgYiIVp5NZR32wNWZVQW7UsPl5YdeQjgCsuWH0y8LLMl12YUvLgNg/sxbPcRbU4/QXBwnubDG+
fSmHYqwzh0mbxRs5BLPAXr1JYK0FLgxYU3A28HWYUByfXznNinbMhYVi1ZAHPET+lFgNYZyuo1z4
g9iNR68DddjJOS/Iu3FQLnzs1hj1/f+88jji9cZMKydHfAKC83touVZke5lzIRnvB0+vG5F3M1R7
EOQbY6T6r0njFj8tN255m6n7wZKppCNz3vvW5+b8ukujNDLng6Wk67C6eaFUXEIC+9+95ww3yVIN
78kPI8gntQdK4YqD2oVHY7lPTkHSNBxyxPyt3LLUxvnIIO9mni9jFfASwz7sJqPR1sxLYISCuLDI
uSlOJ7ZzmV4AdFMWNf8TteGD+3RlaD3jUkBZBbAG/QCdw918wYAsaR/KmUxDuB1KymF74uCGZ2r0
8p9ePklm3SiLBsHHz6NHFM8HAcoVj9rf19fq/D0qPCXSpuZEIQBdJpQF4yJMg5ql1vMS2hUkYpiR
YSyDAxdtC5+VESDGdRq8XaRDJV1S8ZuWIhRq0UQAVtqi/F6AXAvSKCcyxtMbmKk4BMlWq/kOA/IH
nL/92E8nl6gdWfPe1Jy//+67Egh8ft/pc2utLTN2tL5+7AdbIuukW32oFRR+GbPi637UD4NVOs22
5qKmMk7WLM5v5C0lZS/D6wjnwAEc+rCZ8WS7QCXGMnDGHNjpgN2hHnTqqITkFOdGrog6FWy0m1TQ
tt5MCitgWTNY418+dqFxL8mj7T1DndAbk+bJfpeg082YMbYm7Kwv0YVFk0UZ9/n+w3TlU0MmTObx
k8wGy8eEkrI3tacND0Z3CSW4lpArBsaKjDw0I/1gz8yF7HNs4sZwqlBEYPdNFi0pWQuIK4++v5Ek
DQdK9w3xXPWOmRQUDGEqQIth7izu0MBE2MLgJmwrfnrr3tqkxwFHjcfBMc1rycVK8pOSCcv2k4fN
pY0HM4Tx44IfspHIfb+w4YyYW7n4LBj+vG9XGmMKa4KfMR1MtUAf2lyPFmT/0XRmS6oySxR+IiKU
mVucRxRR0RtDbEVRRAVUePrzpfs/0XvotpWhqMrKXLly5UAmmjO3vXen6DC1XPGP6x7ar+3L+DKo
h/LFljK47XdePHuOb9Pn4Dp7DvSuw4S8DoqONWnODUxYPG4sPrN7v8FTL4Z1rzEwsMnqouHlh/Pq
Mq57DPS4YMcrhsVQJg9k6C6Q1vDdyceXIJnuvIxlaXB1kkylWvnHEXA68cTCMBeI3qRoxzQRlSQS
wCSyuH5LUowiQkNM95xWJpTukGoANcH3bsioEWWJiJ+4rQlfEizh5OKEiqwZAA16UkITSoDWpRGf
RocLYdqTcySnjvwrkD8pLP4KP60J/2/XA7TjaaBTzdPgCxbdBfN65gxo/P33V7gexDGEB/KMxNBZ
06JPDNgRgyML1hwzWuwJl/F1rHq692WsrwODJd/oqoyv/L35SF8Mmh3qu9u3vt01u3o3H+QDQS3U
rtLTu1qLdk79ktfk/ZdZMk2m8kytOc0IJsZcY6PT5srSmsimp3rJSV1UXsy5LSzjhXlT9K89WlPK
jozhImiYiEFnDrN1xPN0WUQKBULW9DIxWUA0fGdOVV4xjAf2QmyuMkkH2lAbJr52eu3fq/gvDT5j
pddoq+2ML7V/66j9ZPiYUEA8igEI+zDO3cW5Q+myS1FXiyaKY2L58XXgTOqes9z1b6OMWWuOv/MG
m7ONK6D5FLvP3pjp3ewdPalKqSOW9/yyvWwZcwpJqQtMaXxJzQnS/CmVDSTUZ+U+3+NU5fst4idT
RNx6oJ89H33JyWttDtSZbLf6JsYWMcf6nAnvrJ4/DzYw5YEJPdKm9CH8++IAL29r849N0seVAddB
pJanakxNYDEHw8RL97WOQixGpjG4jJ+hSSnoQvc+3XooVjwf52N2sXG9uvvn3E0DaMmB7TVC00vx
Wix8g0cfoR7G2RwQifZ4GuT5b+iGIciF3XgEt9k9EFwtmZFqDygpwWjU4YUmeM6iDqUJIqLPUAJS
TKMwBOCZTMAel840Xj6iXXBb639ijdXAWjYWzAXcaC7y96dAQQJxGFLiFPkeGofH6jxV5tlAumlU
g2L6Gtb0C3GrQcnyfw6eA/NwnjbCxqGE3AbdDz5j5co00yY3BlEPmn61AeChURQWX1wZ7Dyba3OE
DzX69JqgsIgUomEp8mqU3gjlgCylidnUWrA3LEnAoAx2AFIiPiv39qmm3Ry9Cvm0NoLihFNEp+mN
vXmsDWKc0T26RYA3n805KlKU0d3zGvwyNIlM9srxy2PNwpolkY7TsdWTZVZ3tM6zS/ZhVI2UmSNf
dOd1P9Fjeabhy334GCYjbZ/0G+O7b1FUDkbxl+ut9M863X2lZw3j2actTzgevDFrxdAc39iLd2N2
mwCPAONFRwhKX5b25o0L914TQBJxZMvsGLPDISZKv2bKUmSvI21DPU06JEyDFHEdWVQ6IQYxrsdP
5HuuJJPME41I6YNF6RpRY0LA2xy/gxzuRep/9iR9UT757JUwp4pH2FAchyn0o3IxpWSTkPCjsQBq
9pSlsuSh07b+gD96XuVhHsq0rTxnqaxo486WfVvLfpvguyfyZ/dnzlRChiPDHZMakH2wwWwydaQ/
49GLVB0dvELQeGrYjPU7yoZc3YTHTPr+TSkOaLHgPCBRuSDMHfSkQFkIUIByoLupkPLqLrArThGx
Mm6bACseEsigCw9I0dWPEirs43IIbbEVUhEK/GJzCByVP7hF+T5eER0CkaoU3CJaQZOCtoGvxcSG
ChIQnNg6qkWuem7xJiIaMjAN082J5+b3zQv93F8hGcG5CsALAl62yTgAnWtJ6xEx1yjUQbtPAJVu
NgmCpht4TZB4/qfAqJ1PAOVi17fbx6z3wBF2upPUXQF2GW4IKgTjhe5DuFZJAE8V1TEoWrwurFa4
czA5DfCy5mB+MgZ/j/YKQSRXpCNfEEHV3rMDVoZ8IJw/re2FZWe1Wgm3F81IYKHw6q7s1oqepZeV
JaMmDNh2QXsQ4n3OcHF9X2nRG0MQGNq9AlKR0ETdzuDUcglXV1jDdC6lxQynEdVM6M5trpK4Ds6v
kG8BClpbkMukHQSeRMHHR9Tz39G57YuDDbLWB5TsBdQ5uxNBwdAqPQijTxlpAYMAYy5U3K1wSVO3
6oVFe5szggFXhuv6gxdj91j00xYjm7vbrYxANQzNFt+tqt4fRXJcTg5uTVth3oEqMSCvF+Cpvvsz
ccZl7lByTu1i7PZm6/F4dgxg0rcCP2BQtgSr3Nrq4/7NlS64pLsCP3BL93Rpz3ed1aiE5LbKO6Bx
eT91PRRws1bgQaUK+bTW3nLWFWlW6Gz8V3Yg8XNLK453mpeMFlL4/wFnIilZEaKJpxGJbDcA4hHR
YbzpFK/0GLszP9gyO75gYzBZecfFjeB0Cir7t+LBu5EQYeEzQUiMmKww6UV7mEaKcOjAtLkpph3J
MoC6EKwfsDHv0ELlB70K71lo3HI5QjQFNubpSfNItOhXwEI/GNLuRTbTRIfG3lw05s2B5pJB5C38
7AE/0RNYaDGXPgEBnAzhUeLNitA3qsvyhDSc7aq1pXNal9TJL2qoWhC0kKLhawcv9B/v/AaTPYGM
hBQooUf0bT/diHUuU5Z6GCY9QNzPzWXmAKPKnTG5xA98wRhFJRNsVqQhCZoYTzkm1ApWTQnrtIII
CC5EPcCnFcLmZvyQnegQd3EUIFkoocw2qGnMHVkJUiCAkBkAK1INvFJzMcKZFg6143oy0krrKP6O
YPYOD4sCX/w57noiYCPoNitKiEIMOQP54JEJofEzunQ/HJHTd3bIguoIpFDPAUAK74xRwyOF4+rw
OIC68CmFmS2EZMHyk649EJyfOg2sGSW24IuN/27g0vFIoXDTZd+BspZQIpBArweKESo3SQhY0V0n
FAifZks/PFqiI1xfJijkXJjOAKkSDAHTY7ig2255tkzcjF8Lu3MuKQgpN1DwzRrukl3UvUBkR+sN
+soLFidEYDeqWsz5kSXgMfACVx1FUidTtGmm40lZgEwAHuy/uQxCDErxIJa0cUzkpukRhF+WkIxG
AkFfVUf4Mq9A35Prbdr0kKCKn9CvbgAcUtFHvcydsyBCwwM5FiDwLKEdhzljwjgHk0/o2/zy6/oy
YVD5dqMjKgJkdi8jOmNy1/jhhIE3jvNkASDwwWcly/JPuhPmdwcVJvK4EBUwqPIOy2Xto6nBF5J4
7D0NPiKEQVYMdMSfORbu+0B+IwNbc2CDyUNHoJki0+co6Qj5QoqrJbaHsYObRHnuizPTzoXZRsIF
Gy7XIrxBCJW/3tBJr6LoQDj85MAwzRJDSmkHxcK/1yWjAEerFRHeEOSY6J0iCoaF+mcTZEJpzAhJ
JAmPXoqXRFFZSNmoyolXMUTDHyY5zCMqhgSX0CHSQZgcwree0HagLyVJQl7eAZjL5+BEs2EJlVsW
iVgYiETcMWTINivLRApfITVEAgQwRHAXhCfBNSUP8y/iara3wpyC5d894wOocwouWesR6lIIwEYX
Hg95XRaCxWjLYxF+r8zxvG93KFhh1ud9DbRXhklKViR7ZXI06pVgwkMzGZRQmIWdeBtD8KaOQ97Z
GJryXSicQ/k570g/bRzLMx3UlWL4Jr6quoY1qD8jygyrbHZjX4duwgxhudOFQJ++lNEuG1Pr9lS7
MW1IqMlNupbRtwEPQVmecAPbu1iINZA0Eio8AFeQJI2HmU6lmosiwCNrVxayVm0Fkh9Nyhb3R/96
5ZcD5d5P9P6r2Sp4oLxy7ts0RQHQBtyhkTTbPFlU4om/y9O1k47JsZrg5X1TE3zWxiHKW2/sBrWt
ODQQ3ppU3SKjgVz9GZbkmy00aZPoYId8g4QV7gEGFEH9e0jqDrzN6RyebQ2ordnT6MmQ0Tv0MnmR
Z3z00Rxlg8dbJUoUy4unQyT7Gvl0DYg7PuR13ydDIEwnPFaqIKhRZ/EF7NcqWwHLXlatH7yj2B1U
y7wVBKwSEDFRFzb6g5i302OCWevCm89b5mDGAQd0QnSDwMfvG/ryFrDIFuc9wspmEWHJ0fYV5va5
FcBgaR0VAHiEmBAvl73CJ7res9UfScNxHPIzfVBoDIQwLqnd7A/qvh93gmfL91h3GuRMOq95MBbF
1TDGNTOQFdELcDVkd6IC0cU3+XE1MTXQJn+1GjizWHO4ivwtoEYLA78xFC/FnlCO0X0MiKIwdpJK
k0SVaN7KDk3qtB2QcujAAJUtWXJ/CA+wTUGR7MiuIrubFHLFI2GBstOxs0K44kySXf5SCgBvAqnx
91i8ZEruwDCkO6pwG0PafrEFiUWSSn7JB6KbIXUfWFwDziDJIT5yo0zow3ZDModRFFGAJrTUT0cS
qkLPEM9S6uRE55yNlRNIQaRQpRP4kndUEaQqqgLPFNdPiMuijSwFBG8ub3uhDFGKd1A8hkFKZSgm
6l/GU9icjKq4Mo0eriXnw7DxCG4DGqYN6gNM3JK0oBSzyYxIQLswPrwBK05cIJaZIglsJ0pgXLDQ
0ZtclgQFbFykRCECxeREhWTNI+sISkvNlrBUANCkbx58WAjcAsvxANkxIfG6kawQkBvSprKZCED7
r0BIOKfEAbzG/VCAofMkeLJ7h8ItqWv6wgBOIWOa1FA9xkJZFjAVui84kvhIYtB+qBCfF7AVoJVN
BBPnyQzZ9QSKFShCoPBLB2ve5In90GDw8yfkjOcSdm07nT8oFqAIdiYOlyD7wrUvkY430JBOiQ+d
brFAiAiEmrzsUGp12DJ4plKoyu5AmEJ0T1KCsqah3QaswEmHg/db4Oxd3XwCmEYoQ+dfeE/x9uyB
609+gNDEbmtwhYSnjC2gWxu+l6yBnMNJDCflRR8GWTwyhO9xa0FUBg+g7A/MgyceE/krPHpZ9rS7
+FkRdoiJRZQgAuRyBFKP9DAmdcB0lc4c4h7v4EtIFYakMJ54fU9GSh4aLRh48mYvpVjH4DFj8hDu
EFROZs2VtSbWDhn1kUD1Yv92lOxD+uA87DIckvvnnnw2qR6jCUipk3+QrEPaM2f833th8mwWatZz
pvrgQsLuPbr9Lg4b14G0T47iy0j92M9ALFwwWL9kpQEA2ykXKpg0QuFT+lWzqvB6GGOxc7LaqNLg
2CnHhoyALRbk4NLCvj5GNKxcX5dnoHtJ3nDtE0acGQMXbyR8DCwD90zYxzwSuyLpCJFCAethEsjM
qsEw8YQxAYQN/woQYp+OClQJiE1g9wElr4GjZWECXXqoyHd3jMf/HwbbRB+gklxIvBRYTOpZvpLs
AsBWiBdzRMHFeiND0ye7A7ceFgDeATOPrR4wnzySOK821TUoYJLPKLvp+D20SQDUggJdwUBe61dE
og380wBV/FJVJavDHn4HKe66GCqiEemKINx5CqVnghPgx5CXIY3KBMS16xWRiIxAxXI65uzae0QF
uxY9awA4LL8YOa1idMVXwfp754UkQ3RcH2IYbPm5a7cLzks/FggGWUuj0ueLABE/H5/IQNGWUPJr
2vi2Ia8wNDeGD/S5PCMV8mQ9vkdWx/EvQ4q6qD+E02iMhBnFnjtGNJRdD4oZWMBvnTC3GRx48VIa
IYixxKBxR6r7rNFncm+jnvIDpmn2I+s6ZolIZwx2OSj+vFGKBNhZcV3hQWyhNHIcoVgJi0TKAWsi
MXFKMfUkmYSIIckcKdLBL/834+BH83Y2G04pBlU2HQm/sI9cEryFnvh0UvQksLgcosbR/1BaKxCi
XM2bTCGYCNYeWh3sDNmBhS0i18bDA/SuIZzJiqFEcnhfkJygsJyENsGBeHa7mRxF8plvegtwJsbS
nkGVZrIh9UE92ZpJt1GmCH/o9xYJWJrNFCBlpDvb6B7hTxZYA5L6jDugraxPyXPJqgL2abGoKSzA
tpyZeELWwa8AcMfpl0wY1GjuSzZhDC2mROAJYZdI3g7fAXqRjpkiR0Ti5MGR8YqmYFLkJiWXh4uD
j3LmHViLCfIkkgSj3+JasGLOe8yWOZyIXkLCh3XNY5fsK8ArqQhyoL9cKLlkyHbmvWVvvv2Ckgh6
HHDF0G4Et4TrDdlsvfuTNe/Q/3MHNICb+Fg3pzBIb+v7ukBtzelkCarDLajdVP5bnWxyKdtcj+VD
ccD7c6TeAhq60QKoLijpmZVwXmXVwbaElCBSKllbNG+oKiNfdOlpvr7RMEP6H4xaPEoIGsj0N4jg
350bzwsCALrslgvtAhILYNjdu4kOIN89SHGVQC53UlxEFVOkCwafaUG/1euIAqLRC7UD6ZMuJImc
TUOsBkRb8qlkVPlfI5GeDlFmQkPIWBtri5oZJCoGOQUn1RYaTeG9F8hG4aOgCkiN7VL/5/rWbTxe
i7vjimlnCQpPJ270FQthZfIHiuS38R8L/4xB/bnHfMO6RgXtAZ2YhrjHdHtG2QDhPryb5WsjzGzY
4Se0thDRQU6rPrcR9X9rLa3ZLoiIMYulgNKIw8KxRJlOCmdv0ov5LVoJ6K6eDxBiRLoL6Z+vy3Wf
D58vejLSzRYOtRq33l61Vbkx9Apx6IG5XyLlxfk0NH1BcikqCDgmLkwTbhQCDESTaG1UAlJSq/o5
NSrR7OZ9t5/q53OPCBCaV4i8NlZKiDAOndwBSiiM0KS+4hUAwXIGVIbQecJJw5UhyiRFC1njj1KB
z4o3oNR4QZ76FK8gcHzhVkICYRoQHM93+92xBPKL3TdE7y8lVR2FAn7NVSDm3dsarKBnGylo1GLQ
R392zuMcjshL1IOFBwsD6jdm3IeaSls7tGQhTlOhKOqQEC5F0oyqCJjbaERDxIJFVSHqQKSedxl9
SD4FkbLVzu+9+ta1kvGdBnFVl99+SOLgcDd7VBJc7794jeOgqyo0zhafKjAEjCBj9xuiD0JLlIMi
fCcSeedQngkIAyJFX/kjDKO8BVGsAZuaogFdiDEW4nhQmJExgwj0nqU494B0fxbAAtV1+FToQ4qm
UgsWLvJJbBX7GO3MVbVFComP5Nvn1a2OBXPwJxxXLQvvwThS0iicdNZT4tqrz1QDo38H5w04NDVr
CL3tToiBUsSGyYbKHAjmTy0KBSnLD8IG+Kpw+3SXve16ZEkXkblh/iOEx+KGt6RanQSSN4L3QLqW
/FEBfdjjKLkGzfkFiRSAp2h1sVQyrFcd/cu700smJpHGSr9sWfE5QnzP//5F04o3Q89nO31jtRuy
KllO2TEni4YcBGxJWxYXtGgWGk1QWbIsOujoYjuYHLqbMArk9zkGevQbetegoMhxjmwAsNq5Wu7C
pjstVCldfjQQkwF5oeCDxMNH/sRK//ZETSi4Nkd5s1viahdtXkx4EUSMyADBejRhYrfa6BtiYxzX
fz7sTtJzPsZ2QApm9o/VApumb6zTLaVusNlKevWhIPl3/0Mri+TKc08iqsiEH6Yb7hlOGeCQxh20
YzArsgaOrFnk7UXelPnOTKdXDix72nFVLnrSvIfiHuqG+QhFGTbTv0R62eXF108N93MChWCSOgeW
JCCXcyDJdYKASG0d61I5OIfn/hZIJ8tsbx3SvXaoQ4wDn8YgILaanxAl4n8o2m/iReiVqGNSpvj6
qTxTl0qfW1TKMRArfVL5NfOV8SFng4WE6I3z/Qdp7xplu1ZuyatWwOuXtUEYBd36OZQUh4EKVTo3
ILzDaJBEFQqk4D5+fLR8NmvyoJSgsLFghKkbISAHOcvYFOOn+14z+Zicm3e02zDlmBJMmXoNpWpN
D76jnkmPvS3Ux8+StcemcgadXjtrJUoOiFzpGLUHhXDJzAlJAor1o57EcZHw/aBEXboODIVKGnm8
DgaGC3QNeb5KHpMJsgfB8VSdGifRTitXuahPftDZmpen54pCeHTxMj8eIU46QwCHFjzkx0ZXWtPa
M1O+oHQIH0j4Txkx13WItz+i/Ir2j5QrKodMBN8wZJTFIpmmtvmJh8lsoNso9plvqMmg7IsqN+ZK
U2s9U9lDSqoryKBYoj9c0NUo7yDsr+46CEEniKtBIyZ6P33HiDAsqM48igTmkRGXJYL2EUUX2A6a
UvMM8GxhzRjihk+BfdHK4xaZSzFib3+0BwtKGtO/PIpB8q3wRaz1HfVtumyvn0dZm+BQrCziJ7pF
43M96M/tPlmDkihVAzUoN8q+RvCJuRKQ+cKDkEeMQyCdTVmd4Ey8HB/j5T1iKzY3XBGLmSdt6Ork
tkNa/UEQnkBYLdhOagTLM3VU0Kj6/FrHVtp/7dhr4o1pr+4VPuj52/m8mr1rrnXOJn7OQ3/0KKMy
m2SmEMXSqnT1MFic2sThSrNm2qvSydlAtxuVyJbyuHUcdmvt9p47GrooDSQy2LdSyJ8v4PmU/cm8
9BLj3HLIP9zHF/U9VHWIMCR0r4w+VvpiRAmVYMjx2Gd4Cd/v8OJQJG0So6avoYV4beq9aGFzo8iu
cV0/y/1HlO/gXje19vmC7Gc1fd5eLYVcMBxgi1Jd9fai+IbaWKNXJNTFfdidaXWzvamPjopDDKCn
GH7jWrTNC8+f5hD0I6WHUrFuGNP4u8mmlr4/I/D9voQX5fBw1lcofi9tqJvXwfkNuPlBX4LreVdO
D3bxy6RJTnxDMX2iQtmgkh8RtfQBjE7hRxMm07kiqngpFttd2lcxyjqFhN/XddAwvy0nxwuyst5L
+7tpRUezrd7DJJNB+558kVmz5Llx6i/qZzWFfe+RfsWjwiktGnUbWXhV7xbf8/hxQZTkrUQ5anXp
i4CNJrFa5SVWNburu8XLpIM32Acz70xS/oXEek3lXY39vCdTx6TA+9xcPrSCHqUZDWVQITt3jCz+
u7zpyJ3BnYH+ajVXd7rDx3AXCi36Ut13Y/trkrXXQafpj2U/vq0HO4euNdpvZxArWdfeLT75uNIv
HeO9vuXl5GqfJ9faK77TmsZJ6ThxVs0vfRjf2sC011Wsk8CgacOrih88ct942uPEjkdXTvFseFkG
RamiMuwDXWNXtlU4/ZlXn/2cRB1ZoAqV9rYdI2L46DxLRgYVrg8TngK4m2mOrnhZenZA6Z8mJIlJ
B5HhDdLXFwTlkQ0K5hTdUnbAuUZ+bjdiFE/MSHuhnYgu6Q3BhKLoOTUyuB+YY7l3MWhwETmIiX37
ygfEeG2+qbnFeGxMxIdMP78iSNUM7WanSb8PhMpui5gMpJ4hO9ezzUlezmI6SOWY4Ma75vDU5dQ3
H7G/QVbZK+f+Gqmx2aG1DR1yaDluNqDHsStkef9c0CDIprncI+6qRkoBFCn+mKJlxGGacBkfpDyI
WKwLUBhWkhJU6zWvP/YYtTn35mBFlbDx/fSTK8UDLxoQDG43eXjUjN2n8RRU/kq95RcfKI0fVHF2
3ljh7+KdjNXdOLvj8jmu+Vpdr++28qyminH1aHCTZaO6TiaWbo6aFjB7c61DZqpYjDDEW3xzPVGh
qG+Z3rzU2FLAfD/g8y4bc2NhLd6Hb/isaDuN6CpbaHF4hE0Ko+2tuUWP9VCEZNfJveEo8KYTYrAJ
vraH3hq4tXwmPVE5zsv8K6Vs1xWOBDs3H6A+khzV6bJih+apXVbP0/PUPPBLyrLLE9FE81ANM1Qr
OEEhnB5+dBY7hGKvK837DB3k39XpZX0L64W6zRlZCDlzezkqh1wcnYNOCY7FtgiL8HuAykbduqCr
97Hj7eZoOoSfkxCGvj9hD1GgtSc7mhjexrqIItBYlAIdTmV4u8lnqCE566CxoXka6h3vMN7He2vB
Rvs9ZCdrcUX6llnbPBCgiIpMdcr3+gmnG8lr227BnKf6j9II+1TuRYpWGzfQhxZxbRiSC/yJ77qI
/u1teAzsKFgpolgJ6BquOLE4fr8dqgQFo3i00XolLYoRK4wGIfGrZf/ZfzX2GilSyujea2lbfFkS
DRIZSoKEXQ3YKmLvxPvFvdSyNmdhp5KGc2coN2AM7je6HlE4hiCdI237WijR20Nlnj41X2S641Gy
eQXktw7pf5IFSRDiu1FTiWwgbh4ZdXqaaeLX4SjatJTlYV/2zUMzrEPCMQoMPqcHj4A5AxWR2RS+
DgVqIOqcFgB4bOVZWhbw1PiRCYTRXkmRAQYROHuP8vBPRk9jj69W2J8RkeQSQvJEi8C2bBlDBi4W
Xxl6Cv8ycNwkuzvjwOvs0tw5g0CekZ5dlpt/WgWFX1hKHDYFxr/7IExAPR2Xmbw4WbbfBk/UgAXd
yfgKNVvW8PS1ViigBXjEH9I7rxkqBMENaXfxpD7+B4+j2pp79pubuHBfAQpgZaJxAXgND16cb2pa
ARzNGVQifSOETlJVi3h7W0CiHBnr61yODqkL8JaCtzUUvdllguuB8/OKBCkhZd9smVAImBzUd/zu
l9kjM4aC0ugHID2i+9rwb1GyvkVmcIu4UzNo/HiLzSmlopO8y/bvXXg6uMvUXsPlrDoZHj6qBLSV
qPvUA95pA0SVKCJotASivI8eLrz/8AytLcmypQahtvJqqIn6IIFDf+OMrzXXyl0JkBvPv+vn5LK9
UmgBN+oinT/BHIgw2XK1X4SFQwwBjFLe8giuQgd2foPL940ghHFj+Gg8Tj3plHqbkhWpo+HueHwO
2Wi4GIzgR/7cAfLASHSJzL6wjcjgJy3n0SH1GCNjCAWEwuKGNFa/GMiqtPgeRx3HEsDouPujjvsV
UfpDGhK/jj2HoWTq4IMxHYijWIJv+itq8u/uz5ZCHpYXM4tIk4FnZX3XHBsYjDuojk5UzvHpkAzG
O0JIeqogavWzCrcACecwQfRF1N+UxWP8PFEvS98s1o7hoelwHzPnL6sKIOHEdwUGBzNYH4hkCKFY
Erj5vJfX6FyoeTF4CQkvPIFVelLnfIKFQxdgDPU7lIYUHv0Qe/BVhRCIxcC/PUeNv+xDSRGltcEX
VgJdLMMH/jSPZVP9Nbd8//VBq314bzNZD388A5m+3/U7koGkupp1s3xjbq5HRpwliNP7XfMk794d
6qlIb3ymKQi4f95k/h31bKObbIrBDV3m0m+CwOe+yKzRvHp8RX4p859+EaDsNgYFoO6dP9Ve+oV9
B+b+HD68fCkwPAosBP4w4R1s3IVSIyTbFoqfH6nvGGlrY0RfnTV1Kte5tqaxuARWDy/bXuc3Wr1D
kcXc/pA8JhdRvsT+/Ndstmoppea3MZMTfkTWBlwA/ONe0yOf4OV6DbeW+F4iwDuRnQKHn6/ocrzC
4ceK4gj+QrjrVnTACUziFtloAgVzg9VgqrAM/zRfDz4zqKGiP9JSaNZJB65rt9egKJKmhvT0Aj7r
Gjfax7QydJJfrfTe+vpncNDCEuM/I0p5E95TYF52MFt31EcAASm0Jx+MWQBJRc4a4CYWa8FE5s8Z
VdmkhwHEOGAnUwbiviiPVkSZX/4lBAUQZHl+na4Bq0R3n/ARcMqT1kXtEsoyDhqzno8TkXBkpgIC
/p9BvqTGegBi81kBumHiv6jM6B00O2J4hFTwmUAWbdxJ/gDZgWfd1LaOc05gSBHLuU3HQDrIAJQx
Y18UwOGm0ciG2QuNlqJ4FMwprEdIlfdTg43WJpQcvgE7gOugsoUR6rRUaippO1RKwSDfADHwZgAL
3k/1WH24oVRfe3RDX+iTGHE1YxGvhNsOlUTUBFOIt5c+mURouNe+vSr9dEhj3iUWq5aENDOasXgC
soOd/waFcSFkqX/NaIF50vgH/EDRpGKDGpFIPX783L/P6H80hVOZE4s+eBeUnvLV2pG4ZtDnNiFg
CFaqw0zB+qGthiPY/kEBHEc6/UYYRqYiy0ohAkWURG8TfwrKYAA3UPHfhgwBVMRDsahPRNkTiP/R
btY0Z21RPc6/TG1mNTOQh85M5s95QfT6cw5Y1VRrbHaz5/G7bkYoA9DI1ohe/I8mDzP5MucFXv7N
k2USlvOnfxe+LdX2AK1NQFvaesC4o9MebskPhJXyUbUtOCNHN6UOESmNJukrWqzRtKbcOpHEjZRX
ZrQLk71RP5ZbuCP0vQFfjLHQXfsIA4rff6/SUAaYUj2qSOp8W1erxW9QhlEBx/gDvELHi8V38fIo
s2vsyz1I8COg+l89ASDBYFVhboJ3UIbbe4+hv9OYzQlfIMdpS6Ou5Q+pnVNjVYhg/Gd6/2MmO8LZ
3UHH58rf4t4QSwJs1VoLIBdA+j42PFFB+vClMaleYYmsoDlReyYTjCreufiZUkQh6sPq0PJe4+te
KHBIyIXx9M5PTZoaqEP5fZNs/20gIpjig8bTamiQFhcqnTnPVnc4VrbIv3Ls3fKF8K/Sz1E9bOuT
cihQ8xkZwAy1yWz05EvpagPj79nXBlbgjC9RRj8EKwBBnFa95p8WOGgeOv3z+OvFpwvd7Hj5w4DP
lFHt3Q/6pPZuIRGAOjGXnzn+dL24HzR6y79Cek/oWzpZqdvPvPJBvhG1U+e0WBB5v70UYCNnNwVZ
Sldwk8LdxKFlgz43PH2uzxtzGi6pc1w+GNELYgFjga+XVbh4KnRcWkD9nD++IaAgLkN1D1rVTcIE
RDvY82JpB8nCjve16IakJ7xFDRsBS4JwUf7nYOaWfc9GdukX0GTogHBH7wM/L5sLfnzwI20iIBe1
1G3tmcsMyyK3G5/4Tl4qeZ4NuSkqTsev0OZztEik7eOj9X5QAusqI6WPbqTHOfFR49VuGa9eh6yj
jL7ebk8MEq8puJ7WD1cZW+PLWnSxvxzyI5qLyigflkMFdSyEk68neQ6115jWi+Yg62cji6eijO4h
nLeZOtECLah8Xu/z0zRDOEueHOcfFRt16vTt1ncmv/nOql5NaKKMKv87a/Ks8uFnztXKI0cmeJqN
HoDIA1HoMgJ1iv/iw2kelVj7tTW793bTz6gc3SbEiJud7/CrD0q08sptAsNysENNVp8iGyqtNTiN
GNJHqEPQc8ZKV59agdGG8VkO0R1Dt1CujbfxK7mOEsFpXmPq1guusQ8aw9ery/ddQEBXaNQmasYp
MxftXeSfTfiriPgxo0U/2Wgr6GHLl9KlSV27OWj48m50Rqawc4OSDS6gCQgHrP8qvzGN1zKgJadG
HVO0pK80TkKJZsHg4/aAGwaoe24lvCU+tbc4TswnfU7wRoSS7kWIDwSG+Lym1U8SOF4zJC/UPGQr
jUkholuUZcR7KTF5yKqWxh3NsIE+LvN/n66AXNOVlKDIlnRIiQsBuzEaxC7v0ObEj/AefuZXy30b
LStgprAA89Q1/vSpEqho36xvS5S02RqO9tT008j6q4lE/By2qzl9RhYQpDRhOy/NaXOTRvRLVAIn
qDc6DOgRw+UbG2Njc6Bo5ysDZ1ONHpProhEl82Sujm7z9wT0sffoFXzpo9Sr4OnGbQclbqfNFJiW
I3t6PmqbfJT3zWne52wK0i5Z9Fw/1yBdJnqpSnCNtE22fqKefWYifDdKV/6qfsYrQlVEEB0FVm3G
JY/y0XmibayBHI11AVFgJm+yBvbUmpV9JMWnsXc7fvqQlv3ddEdEi0K26GHHXUpQprdljFM1ib3Y
u08+3FYe5f1y7Wz4OyvXCa537NrTZJkcz8fb5LL4rM/zqv9YVqOq34jOW75bXxbVKPYajO5nrQzk
rzJTOMJt0i9H+Tpf02wZoy88Y7ZjWE7A69QsIDbbQV6JlO7Tf/zdZ+dNY08+yj79fFP7hE7pKmer
f82qKTJYo3Kbz6tpEgppQgmbHI06R2DsxuTtPUn0om+0RrRnnXjpEld5Tg94vqSammQK9dz3BZot
XrHQRrSEInFGHiEql1qUH401//fFuWXXS+d0F3GIUM5uucTbpkbflrKN65YsE2oH+bHkk6QQyi2l
M8TKMDxQuLkTXN4XompI17qFiorEVos0Yk08P6PZkg/qfPZ3ANzdJ+I/clTyWs8lyY/yyIk08PNs
bkRydaRx+YhcS2OCN2P0m8Fnax/fM/T49o+/55SMo7pKJKkHbybUuupJC8lgXKaAVUZYIRAYWCGZ
TzZqEJLrdGuENljAiveQYM72z9V1mu6T4LrPT44IIetzzTPnUPXaeB2UXytTKmgJx+2BRUYAAp4k
+ojmLB/M4xVZPpl8eQcBs7khn0HuC3bTFFwAnwk/CJec9JgEcJN4Ill/Uon9eyRuPcdpAvOTngY7
wMLpghnc8fZV0F+irzboizrjLfaM1Ej/EaBvB8GOhBnp692cvVC0FVn7JMwNousVebR0xX7/C93K
Ez/i1eKlsnexgxU4vBANK5p+uuxH19MLR1b0yjoiPoSr8pY+xtCY0HXFv8EjoZcrSl0IXv1LnpMG
F92OPxTOzFPCvLzTPY25aqniqCV/N4QmnAOONwcjgjRI6YPy8g3ndmQ7LTkrZ8BePVoZOVx8UqC6
E1jaA3EKCDJbzCRID2YQoybGkEuCK0+NHE5OHXI3uOyo+RGH4uez2/+2aGk0D/OaNna8l3jn7r4O
bJvwddi+oc0A7iC3AHEHthZ3T91IyEd0+mqsuC4GBywoO5HbYyi5ChKPzAP8ATz7IuRc+AKV+BaA
mU3yX4fGnDboHIG3ECzwLH70hPzED8TOYoXpLkrQcGFO8RphNAF3EjRD8lLcUXlCnYvsE1pQv/Ew
FpyDTeKy4vzsF1wQw1KEuy0eymvMeNLg6vco5Ynz7FaWx9vNCc9U39rLr8cudVk3/y5Ze4Qpf2/Y
kCuit6pdwDWhUlI6hBabndO6H76zBFIqExJf/yU+VoyfhJtCN/MTLa1MGGAH9o74hDNiFLg0DBeA
GVnADK0Mcc9+uBrNLQlzyGDhwq+4u/zEdsSF88uvpF9bgrCNn6RKeSSOvFDR7vosjxzfhJYyPAh9
yxw4U5FKVMqz+EG7fD6FqPfD6cjgooYzpJaMx8Hh5dZPDBmHQQSW1urQjG/SX5xv6KHKYIFmcF57
a387jI255R9+5oJ4+Dy8h8N98QQ5FT+ZW25NW3C0V8h3xoL18Q7lOewve/ROJKN58S+gCmgInOgl
Nn2PyVavYj+dSqr4ufqcmtJO8TVWPP57rsrTZX/dI3mLf/qrLNch3wPy4nZnJ2mXtduCuOCUm5Se
f0OmAsr5lGUK9ZZMJPKg8HS7yYwOZiiNZivskZeuxMuH7ByqvRfQeIXfYS8Rwl1UftW7H+oFq5l+
AgepGvl66vYe1t7Xs8a7Yw6C3QBopwTgfyyd2XKqahCFn4gqZvQ2Kmqcx0RvqJgogyggM09/vnaf
2u7EJIYg/EP3WqtXfxsrrhOx8aqPNRyrH9Mp2BdIaYWztT+zZYGWqMKS+zFRF+Wmm6IYQhf32MTi
wHCId6zLz11+KNkljJl1gaqetIt0ZaCeRoOBnWSAOi9dVetymWzBpR06EZITwZFWcweA1tswedO5
wVPA3HFNG56N4LjkT0w60D7q/nd8ZlIT3DBF+dYNmpbZFf4wwOxN8xtxKb1D/hnepFXUJ2nKN9OF
Bz/n90C3qm8ydkiFb2Y0d9k7mGdWAwHt88/uz0bd8a2f/w1bgn2mXe+MITHnof1yB1lL37m//Hnq
wW73I/E+Y4o5zOH5lrkBN2CFENKAP1t9s3wwerUVS4y249Te87ej4UR4C2+RLB+C7EsYHhOTwXMx
C3+MfcNtJIb+DW+Q6twYximh/jm/cfb/6ou1X9CHx1H4ArK4cbitEd7mR/EvAM36EOvfvisuxdSY
UH1dTcWjhB5DFC4/MRlHe4h/VIgaXUpw/JnOc6nS5nsz6S2Xb+VjCOQuPeu6qYPVS4NldzWVxqGi
J8vgwRmWj2W8r0fGN7XPmFKzOksYClHC4s2YZp42v4DtsDBccFkYpDdHMeDZ/Waf7zdmnLbyj/ZZ
WwlVQ3jKht5nwklmV386OwEQ+zsgkg2HbFwfd17BLMWIQcetoTwKbhIiu/fGL5T1bIK4a0jo1KKU
V1YhlsxYwdEwDs9Db9Ewzm2misokyckM5B87nCQIJZ1GJF0rYGrkD95ptxkw0/Db5qgWvuYhV8KP
BlKG4/MNOmpQ4FfMX9wA6RkisxbDurl0/aAYZpwyz16utOmRNy1u/29pvUvBDGJaOWVpICKSPR1l
6pMq8be5MLJaBHqYnYhgXmSLYhYi/xA0op5GG4vUT0xEpHBIFNtSvy26WWkBmG0s+j0aE4ye0WDe
N8xF9K41Tj34uvObDxp8yiy9b/KDgZQ65ShEmLS2E8NiqWdXb/E+2tMUakOfUVZcasCgoJwdO493
plcP+fAKLJifkPRCRTFGIajgmr9Zq+UmOrt/QyH8IYJSdtI2oTw63xnOgDePnXTdUD4tTQ27eczz
9ljNld/6SOCr3/hwX4bbeH9f1rf6ppDicA7aLyuAwoZLE8D35ivFRAQOLc5JLzY7xBaQQKg9UNvZ
7OM2oq8RgHeDEhLfgfV9otBO74fC7f+7HiZb8/hahyhnmbSsR9nWu2XbmPBEpY9tukfzpdAQF4cm
7I5RJcTYmBiYq5lwZ8Q3KAEAE5mIlNrQqk+X57QiptabL1HS9X9rWd4Ij1R5R/GeD+YNRIcr+1f/
JDR1zJYq55PTHVPMUuJTR3xe7SFxKDxmjc23vWOB0XE4M+avNeoAqYbouzULbwbdk3CfBeB7rRgl
GxSs9CXmPn9mcHl0M1jdN9qkuWSH5vK4AiCj7wIYB0aEliCUBovrLsTX97MwH1cwRQw8DwiD1pBC
wt0B24LZOhhhohkG+gP/vfhnEoVxfsjOhPRohfRDfYb8WtZjmW4ztBL5FjkBWhcw9Slflltp34sz
wCRd1VdRuyRnhKZiOCvaVRqSXp87vLf5J+wMaiZYwJWyVbaPw+OAeqX6Ejcj0esir90AeuOPyYuf
bDv/rIDUQ/8LzO3cXgVfp0AIKgca7nFG+sbhKgTuGEn8iclCvcbV9Ddg7NKHYOetvFW4f/48QBB3
8TE6evxxIKdi4CO+jgb0Q31OlGNABID0gbAZTQrxBuAwSDacHQI5St5UOqUNCd8TuZzaBS4JR1xy
EWBFVCY8dEzghIJjkLVL2sftlAumbCUApH6Q3rwvXKukPRnickiD5KBsoW9e+Do5W//g7e0/hVJK
kmhc+/Dw4y9eANzz5wDbWVgTdMg8eXzru+xbIUwmsiLMRNeJrx946+84P0EldltkeJXzYWEnJYcm
PXm796y7mb8R0hVsFg84GR60fsU9/sM/k3KBzIP5IklBKQbL0MDgIlXjXeIChD5TvSZn9Yp99JOw
i5J0uiQjzOEP/WlzZlW2JeQHBM3f3Tshom8EX+AuS/6BkLJvbCtozX0No3Ml8HxHn8SJ1S9M+47d
kxArh4gHtQxhXQEzXOOX+c/mEv6wHpDekLsB6zPDPGTyOzBSZHvWbzVkHQAXLo93QjC6t7FEQdUS
Z3xW4rO/TFlwYlISOxvgOMyNwXgAYDw4ZTBjlMFiYG59Zz+oB/E9hxl4d1r4oQ82EQm7D7MefN8W
9Zr3GKFv5bTIkPCFZHiIoEE+cjLqjfPjzIBxSJM4J/3GisDSxEqlIC5ERITsl+a8KYsP5sNLeo2y
iNNteZUdpKkvl5n1euZ81VvciiiVDKbartuBlxKBazv/VkHrUvL5nQeD3pmdlaiDC4Ms663O+3eN
JGBaZUdOgjNAJHeM0FT2kLTST5Z9ny42tMKhvQkhmvaVsCVUmM+oawYb4wyWVjkaywB/Gn1V/8bH
gqW7BwEhriQvBBWsnOwIhPsULZ75zPRgwqjlB+Z+IevnwVqIoxO+I9jkYqSyfn2lbJzhpMU1o5qj
tObE/G085TR7G86bBxoGpJ4gVzbaiJitqJE1E9HCc1/T81aWaftozLW9qNztHwE5+rNq13eFFKh5
h6zIpKAtIR8lhmRIDJ8t98uDhqFQ//0nnV8+c1cYJsi1kfRSW85F+3n9lUtawx+lVXhBzWFMsQJ8
BXw4k2uXHYQzR98vIn/h/B6wybLUCjrRDIyv+so9My6ZuIh0F+hllltYGb6S14GIAGn0QC/gcwxZ
fKXrAD98HGBVZKX9wg0GS/Q1tGhJSgZ3Bs3W/3+ut+vgAu3mLyh1ONUsP3iX4CMD6XNldrKec8Dk
gAc1po58Rd972O4MDvhingAHwAxgqVkFIkSfLGGXLWUJoAw8ECRAJpsn3hdKDFTAQs4wr0EtG6EY
ORqbBud4v48K2oFqwiWi5Ee9DCMORQ1egdS5Vy6gg3KMJdECAEnAjFeTOqIIcMhmAleNNiqpRu2b
O3prwj44BU6HdxVcgDL4fMf/9X2WGXAJTHckwhGlpCJYmHehl+hvC6meDNOvku5GL6y4GwjiFlX6
AO0ESsQ7ZaTU/ITDzPig3JdHCQx+7J/zX+0sjn4a9fWUA74oi2rXNRqLDlXkkBWWU0Gdwrni3Imv
rTfkPXL3FYc7xMXVLs5F1Mn6NfoNfpVLx608a/v+V3Y2aEdfm2IAzgDgAYnLjvCP8mLTgrniYjoc
HhH3GV9uzBuwJsQPmPzBFn0zCyUNcrOfBDdiohBrbs1pZrR5U15cfgju5MCNEa7vArXPQgzRzR1B
XwPkyEaAXp46DHovqh8iNxDNjhRbcN/kRM4IAYpV34UIXKNaYX7R+KHARVE/0Mz38lpJab7s1+ys
+ZX9jIOhV0G+gowPYo5rAxfnSx8F3kJ+LnbqoptW4G/ZOdsIb4hM/6x81QeYNBSub2oNEXHuD5gb
7MPsKc1FTvUk5SKoYjgy1C365iu7UYU6RiMAwag9WkFmCuuNdPCtLYFtRF7CuHy/0QEvJZhBaM+4
SC+oj1RsWQfcRbhn+89qh7IrFwxv/cTggn5mZAOacRQ2UgrA0wujHHksN9pW2GjH3p89r/FEoo77
ca2Qt/A7zaZbdpsGHzr+0xEZ/ToK5OaLLTA7vN2tVlx+TiJhl2Sm8EDXQbgSXumxDZp5Za5zxXgU
GOG8NSHMESVwuZwoZXoIIIb2Wy7DuT1DF80IT5iHyOoZ3pTNIQZINs4sRXLQEoGyoRZrB+vL8qBc
nK9uWqxgI6NaaMvXiouu2gMC/+aDi+588VlgWPNdFsAgwGYb5Ql6UnppUn0AWZnIdUJTIn8epTkT
7DUgpKHuyKIIl5Jelh+MGpE+cHe4UXv1LT5hkbKAcfE+RzEBrAzv+t7hCWvZMMMPCz0+1D/xrXfD
o5Rwn2A/AO/D8YvAmlgaZVJJ4J9vJb61f6q1/dMHFM7PojTvXxhK+v8jCD/PL94NoWICFERxQ/P+
+D8xHK+keJaAFI8T1qnD/drfIkBiMDG0UMrwnIvKteRLvinr1BuXZRV5SY8E78/7452nX8CzWIwK
fMpiY+JDWwxZJyPGfzpiteJ9c6WQZ4G/lliC1KCHzCpZLgIOjtsrwlJP1lU2y/hiwz4vBaddFxec
EylkFnfH4i+S0Dg+QbrrBzhkJgwFSO84kK1j0xKyhxtvTVUE9QCbHk9MXGptzD/1P31aPFgf2Qo0
2hfkEvPxYHP4FwKyyvVYm9A+5ad41puLNIyKWtDlkCYovFNwSnZVUTgCjr0xuN4GnhPxAiEDQQyo
WX93vwGNglHQqG6jodexz0It3vyfkvyrvuGzd2MLffzoZHN9zBpIV2CsbVIh8XCrqJhRaUaofAuq
4H3KPZYVhXozTPWdCTVp1OdSJYJFmKSgNOOacHXYWShuDs+yRZ4TrMiaGYXIsnQxkbh1DNQY09Jo
wEdWC55wi7hRbQ2AKoA4X3LB2c3YAhi97B84NPAl0QvbifnX2+trQdm7GWXM/6pDcTrJyOaL+WPp
/EZ0HhKkS7Az7ddbEHgA5dAqRzBmvojhAuUzXaN+weyO/g9tt4nhINbx/tgADFVQ0sU3l5BXPY5c
1vwGEs0jI+B9R2I810C13w9wGyJY7VfZiem6+MM09IKS8mEYCXaFatpgZlVcmJj3a3i1ecq1sE/h
wcS72JAwXiUKIJja23N9r51fUFSIhL4dwhNi4CsfVIpQkJps+BahQ0JNSP7BdkfWolxrQFpS4/4H
DtIhzQTQrCBRB2RvXA2CKB13KtIWlxFeWgMFi0mMYtlx0hGLtuwIF6f7WPso2zAHubt3WjGabnl3
aSLeUJCN6DIe2vRNyOQ7/AkSJ1sfpGDu6aBeK8du6c2jr4o2t2zlpDbeXqo2nS2mt8QoPepNccY7
iQ6quZANXdg/ebzD4HJBvdbuhc2XNalZGR8b4A5GFMkkb31FB6ELicuGQbTxpPABz9gFbmlLe59T
jLVs/8x9/yf51fHX6zbxjAvZ25NWxZf4wnrPmCLuYuBEX/ykPUWX6KIQRZ56ezYRFkVeEF3qE8eK
3jbS7DDGlrn1mqknbfsOXkxyTJ5yGFKb9X3AGDSWKcam7V9ufAQESeXIDockbSmuR3CuOKGhxnFk
GrfrePY+COopQhnCP4YvD1ZhUj6WZu5IoFGs8sHF4/j8eR6cOCs13+TEWab/TQDSPfS4KhoXDgI0
oUgJlkPIHQ05WkZRFisRixi3lZXwUnwxyYKddwrZ8/8CqrVYliWBz7Z8eZLn9g+LV01YXGOGDfxA
DdIL6q4+kHDTrOnALUDBlR2yQ0QfCEp8l2LX/GAnpKyMhB0tKfsgdxV/SGyKWchZrAldRK3nnYhX
CkRhFHsgT5X0khf82+MZcGyRbFCgD28vQaa6hmJN+dH/eHPqH9eRq6lcGeOM++yXEU/aQRbyIh+C
BGjdvKQHrAEK2GGMFGNCVlEKnmNaRalxO/Atl8QNbVif2th4x4IIQaYra9OhcHFkeauHsVGDRUtn
kkwfE6rBDErLVZFOy0oXnap9ODOPJWvyOj5p+24v/6EcF7S4QF7kfCVn5/LaIQFsKHTlGdcKqx82
0C8Sg0+Qi11ODi20JREPYVh+7hA5wa+Ax14lzGKngN9EeyQ0K2olblYxoFDSuSBJci7UbIE0wJ/G
KruWaJB4UX1lhojK1cFthKjmPkzpn4BmyeciDzX+ciOaLIhZpKd1Kc7r7K1wq3zklRk7U0/+EueM
xolSHxJ8Tgte9V2paV+zc32XkkpsPc2PVzYiMCTRIW4jUuWRX/lLkgi9yxJZ5QVNsFA68jJew2JP
VMjhyTMUuecJf59KdiJE4pFaUg3iQAYIryHmY1zQremLYHWZsNBPuzkFCLnEzLL/PNfKN9j0DO6X
90skHtNmtzyAa77Lin3R9aKTJI7menC2oiUjIN31t8VXeJBiKcICqWW8suaywTCJ9BOTjGCRacSs
8jAbeU9KCxeLf5OMgIKIk3lMqx6MusiGULkQX3F0koUBwl1ivdeFr0nOyI6I/3g3xOO0J+A9ZQsi
cm4HbxK2O9pJYSeTBYfvi2irWe1xqMQ380tHk3GirwrBrXMgh2lhMXHVwjgiGYW1aDHZ+33OAHj9
JWusrPSaJDyVpFBQaR9ePmTh71WD/k+RMuMpRR8g7dQ4jDNIcb+RMU+UPlToaFINUHvyHLUntVPM
rn+vlGlGKke4iOEj1jsKBQ6UzXxEoK5E6BYtPpRr+wd2RhzybAeJpFkbYAB2AJa96MZ+Ax7FD2kQ
Y5zZgNCbcp76nqgS9XngOh/I0zbxXJD/ijoG9lJCE0hbuFoI3MeNykJoV/AjSBDTdB1sTPA1ZPdV
XD7S02wRlULsUvrV+CPoFV7KA0KG4AeGBGaYKkRoVehi1J7MescYaLFUNVs0Dq3IzqSOlI8sCywI
hT9O0/A1KoJkqvm49USY5lVcgodl7F4pPGpdrbTiCWhREPtrYYI6O6MfWs9+0gau6a1CpwAHLBGD
3EX8fw9cs6fUqEfDGwU4h35kjlRLuZlatuoHF91Dbpn7VB0SaoLwFcBBNzvvuSyxkb3KsDQwej+V
aV08K5gYWXcwdXxDDWPbM/NjdodY5C3WlX/NrW7rlfbpqWJFDTKf5+qwC2zGmZJMY69YlVlBsZ7+
+LM8TF56pEBW/W23/uUZs880CUGVnwFvFlGL6RZEdBSgT+h6CF4rRxuoiZvk/tZsnofKYSsJNP3k
WcjDHily8A6y2q82Dy/axA/n2658QiMFfp6cpwx2pUGCU/wl7AoBg8KqlYHVcxmJtj9Urd8HS5r5
KEdm/FOHhwz4Ps7+eg6xXE+Epn8GlE+NqJQqxpIZ2G+VT6Nhr1dLQDBCqxQ8rBes+84+qLNP/ekt
QX/DeNYxhtT7ujUBqXIcojp71bU4CwTJKVDZbZ3n+BpTlNT1i6FCrOZkxUjP83mka6Mmrxdq5wx1
Q580nkpPBmvaxADx/qIynsNUx+79VYLtamzmahB/qn34RLsYmZ4zjjHMU/q/XcSqo0fezE+sY1fS
26Hdm89zBNCRvPAs7S1pHGJROJ5Zw4I39Sy5Ivo8e+0j4xQzwHUC8/KBB1L6cotyZho+ihFi+VT7
MJ+ku8TPUXBW1UmvmyrlpxcvrccGNCYDU0xuYbgtHuMSAwdCTlacZ5OzHhpuRV4T43uTubkzMQvC
pI1W4MjUvw9NCpHLwidBSKdN1oz6ljFKpPWJgSo6OqoZ4baduH7oDPQM3u+slvEpsOuN0Y/m98yc
eSEZkkornGc40jMdPOKStT++QfHtvRxHDVIuh9LSxN87RXbQ6IB179Nc5Zn+Zk49TbXnsDB75P3q
sqfQtUG/z5WWfh3xc9rvKTDi+bjqnZWSlhO9/jjtECFSh0FJ69QI91aKI/cznL/ieBHk+J3ryjTw
0o2uwMu1fTbMclF3JahF+3OPrLkR4JOYvYZWAzKSQ39Gya7o0Kpp6rjWcIKy6FHjYN5Ev8R+9qU9
tR+VykSTguWMVjcO9rVOyZZEj/Y8+AwJaKz+/vH4CtpsUXbJ5f7Ut2kRLVOCEb2HjJvtgqG0uAf6
Zx8jBfWJJrFWtmwnUXz/0x2mh/K8n2oznai0K9QSeluBlNghipeMdIdABYOGOrxh/sO+oZukqmQJ
xj7GpFobV8RBobPrZQjYFlVGa1wdM5YebcWaYpw5dzfRQJrYlHR62AB9w5H1Ic4zylYHGG604SDB
KA5OEWfT7oOqsX7sAsHyCB5uHyNAqqmtET1rfHzQsMUNRgYzFeZLF+sIaH7peYYahaWUOiyRz7cE
qUwVyYNYpniOfhkyD4C6MuSnJKWokQAS3qi+snru+WNEWqdib8zFwaHaaXsPuOPbPLRL82gi6dI8
4lXvBoYGTisSa2BeNANwyMWv8JDw+f90JA+SWGhL8HkwZtJX1NScJu8DZIJTpqoTlEL55d0iDmt/
0JWfqj803C0QLtHrdw0LhxPBbw3n1dLPh2D6g2IDsAqCIOI0zu99xWoUUDfjjSfTFI+LpD5YeYfd
S6oM0JBRlUBzHxgFbp+FdrQeevawptI8G/qoHJyBgcXk3UWw0i8GpjNQ2aCxoMuGuk3d+gA6vGF3
Q3zElo2Ghp6v32Lg0n2RIaKfZ4AEjC2krWAfbMtAYIRkNLl81wMxKAGsqJ0gxJIg7V/ERWTFl/Sz
Jk7kxfnAJRQTQAW1Pv2xAD/MoYj6KaQG/2iHEh/VA4mOiC8wxaFJfEUHUjq0jZX+kJqAPHFBd6VQ
6j6S4iWK+2hEBSj5JpfgGIl1sG6GUiIEgmsiGuLMHFJ7SjrwYaHyPRJOjewEDIWHvsYL56T+xTPp
2qPjbW0P8emftGvPlW4KT1Iuj4YbxkID3jXhn253hk7/Q4V6ISmHOfh4zG1gPAA90Mc/nLNPIH5i
eUVAemCq8X5B5XekKFwYglBAQDKQC0BMARiIuTR5HcGXhYn66+btOKRD7ym4tWbLt8kw59LSoben
KH+PR9EWwR+lDNj5XHEYog0FUA5SPsI5jYCK93ghbeRUxN2++ML0Qtg0EtgLcTE6zHfPjQXhKqgI
9IJwoViVoyt8UkBHAoSA8MR1AaPGsgsUvxBYi+xoaW17f9o2vrxm3p6CpK2CuzzDQobCBZkhpUni
OJ9e/AP8xfJ5Abzi17b6iYuuOZRfFF/9pcBohcC0QKwka2sQz4tPZRK5XXYQvaUBhPP47ON8ny9X
4lbq46qGATwqEQaj2NEh7uQjrBKmLOAs/iRaY6uAI5l0lsFma9XD1Ul997y5069FihFx0vpsJg/c
nGiTcbHXSCE5zytGb0MdF3molq2AOPa6+uLfRdoA5Ziyi3kWLfBoMQIOIe1uoJCpa8QcTq6rmESI
ylT8+rkhb0BMx0KCw2/lI6Z6OMexBFDetgz2mNsQHlp9oRdZlxCawUAiFQPRSWn0QH2tqNPQHNFS
XopJkaEgPMjJFFEBxuJAgm6J7yCv5uf4E9WtNIAE9ilvhqxtHV7VFlbsrFTPPUjZr1ydEpnBW32K
fJIfZOIgRFHInuKP3q39YXEuPKzj0z1KqfyHdQoWTCgr0h9xJgF7fe1h0o6vU7MjQczOJRIshrG/
8c8NNJRG1c57klNJw4o1E63PfVas+8hDEPCCiRnzPk5P9rF3zIkKTmT6AeWLAKGH/Az4+oCtF47a
vib59VWb+wJNXi8FsUAPqOePeag1a6Msv+sHDpfqj3p3ttR3/EHqaqcWlQzoxamlyBWXtmrU+BMb
2xtWEXAl2Qg/WoAMa6h6w1YbOPWAHxl4kpJApSN+y8I6qxo5FgWUI0LAHEYf10R+keQVpoAsMh02
tDy5D4i6OVoA8s5xngO6ZmpCkQ8S50Nn4+h7NrVtz2FV6KOCYvdW+pWLfe6TDiLyTyBARG/Acvdj
hToou1GrFYLuqVTR0NmMiowASU9EVbbU22Bo5EJZ06R50I6TEQ3KN2LVKyUV+SfBkTJ74NlLVT8w
oQCF8Vwdm/j46kt1q27vX85e32Yza22so4XFfyJAxOy9ZT6Lxg5m7zl+5wp9+5ShiOGf4xiZfOiG
Q2WKKGHwrpWY1JMnb78N82FYK25cRVPzO/7Rv/XvcO9sMnb0VfST0PPuN393YNW/vd/qmOydm8o+
x35+DE/asdh4X80h2T12wQZxe8SWBh9H7n69Q+JigErkmcKT68CyjeG4RIH0ZaiQ7N9X91V6oHVI
fCi//J1VD3ASiRC1t1/PxX1Fd7ZJM5a2FNTm7YOZOtfnAXXTm2zVmxlINXafmdubmfNiWe61IyF1
ThebfPpYayPb1eclHVbyqbYIyPnHKa1J7+lHNOnOiVssHgjwRWSfHu6r6pCsioM+Q0Q/ddb5xVrb
W3OLvKA5mUsKNU4m1Bmr5HNgnVDnK38MSYoHGmpRYDRO/T8GTXBNLhpjftv/s/6adXV6fqe/8bcq
ZgSURLTcseaknWgpz29S74AA48uSA3tLBPuX4EC2Ss6KLIn8FOsAeJBvDcMC7TeXclq+z3JR3joq
/ZUdK0T3nR8twGcp+gd2Pne/GSLCYB/+GN/ObysyAUB2EiJkotovv8Cvd+xpcnAWJ8KlYC9VSUcU
iP0dArW9t9G+cSs7Gr9yXGpEvgnAOI/7D3gz4sk7oZWF8lczxj7IiNmqf9GLOKPu2beC22wF/rZs
fzsaDxp3hjRdWV9oMR7RV1AQO+4L79tLiRusfFo6EBOePS5fOLP1rU8zcsZmaLphSdPpzyTYRMqm
oUxEXznZ+Y7WIW9Xlj82oEfuuK45IepK5aQan44+KoNpd6d+1cadAbE8SJceSdeHZQK75CycbpcR
KvboZU0LQvVS1evMwQMQ7Fl7ffZ7YKTNzGqikVf6I6N4bV+KhtEQ2AZKiWj00t1enX+ECT2pfXuY
4F3SazXXe9m0RqQU0csXeRRMlWCdkAoFrH2mR3uyyBl6Jf2+O9pJkeF7ABeGtUsEcKrx++yymdkV
k8juNma46kL2zsi4VW21jcjAUqpKVSw++jWuvFnjtp+vVzCyH9anYWtL3wt3peMT1zj5umqpMtWa
SS/FMDsvlhVdz2Ng2ZyNw3MfVX+jt9nEIud5VNYiNpp1Fyrz3h1ZysLDrC4rzr43t+goVhzJryra
M4SLWF0aza5rdk22aa0Z5h28ay+lg4uyflrbVGfrSJ+7h0OblIeHxXbE9MApCX648syBUyG3ub/W
pleONHKPoEAWomqooukkozlu/uyOjl8jun3WVGAAlpGDhfjrRIL0CGaXCmReDa2uGHh9eMcoJ20r
p2l+X2os43cvmjt3Y/y0ZBPrA9oldvvXN4m9bSx/6HCO6y3lvJlBBBc9cpyOieOcsk4AdMZRrS/L
IPiKdeBvRfGvPYdqh6SgbqMfHEur+Hsm+9r0/WHTMBX1HF7TQMD6JAsJDEIEk11d6eqrqvcQGJlq
8HF+mPRJf9CprXnM73Yy69fxvLBRRTUYQdVXT2ObNDy3AIeoWvozOvrVfmm3rCMMexQURqkLw7KJ
CitrGeXOKotxb8nbqf2qJzjVjJ04mfsPZ1lq9XcZ+F9d1lv0X9NXQMG4SuhosRbbhrbJki8ryU6e
Ql1H22DrorqVH81epYM8S5nr2ZenvcbBA8dc7z7xC83NXrhmKfGuZ7dARBleAfePFLi1s1s6rz7m
iRKt6g5Wunw0S99RkE+GNBlTzFFlPRdm5WDlA1nUu1+C5r5/WdrRsbS9r+GYn7EAa/XOepbIYnkz
oZcADuCXzq5sO/UyLoPfsml/M06jMWnsmhm7vmLdDCf9boNTUGuHJknWtnNfp4Z/apuM9u80E0qe
36yeL4NItqkfrt03Jy9D/3nVxmcZU5gVodwdKjTH9O37LYjDL/L7T7srDgqxkIMvhKm1VGpHW0tP
1A+tyXRSh3bdVx+LXicisu6acP8/1DTYR2W+6r0U0o04rNnLetdeieFwFi87LTqrCt2wHLbzUqN5
JwxK3CKATaZpnUysvDctLHVrmvHaKpV5nXqUXtJIKKhnSTTrgCJKm0xMibdOMKpiB8VmvfCT+BZ1
nBF55r2H+qnM01nSbxeGn83s/nNTpxV2OfWobJE+E7T4GUKOnkuTVVpS44pFn25wEb1FadU/AK1q
OHYUL9L2vQn9n1PqfU9vUTWOq2YUxOjNFX1k0+Tb3KV0cCYCj6HwhnXivmht7m0bmyXSzeupislq
5qrVNm8PPkIZemsGcy5DdF8lmFpR9qtu08d3h8NCvPEJFbvntKLjNipvzSWHYKDH7AO8X4RBI/Ia
sPtLBgmXbDyKlTspImc4AEqBaGfo/9UDEscU96ALiLvIIosViH2PeJkcuf0Ae1UH2ZH6Ra7UE4PF
VpwW6+eoC0YKfpINZmwks8M2WCDfSq2RAlgbDM0bTQBYO6PnQIEQKK8QCKQqPIIdKL9OnRmZOQ1d
sCFG9KGi2sgQH8HceRRZsw24/S1J3xN/0/sZA4dZeGbtmrBdYlnUuayoCsevhnk8emK3nkstGBvs
46aiW4RNBnRPRz6eYeEQezE0d2TuQM1UDfBSjBKb8StxAziL9KO/188YyrGJg3ogcgMm8bcICHl3
Hi3dHiNEhGzMYhVgSBERKUaAtSihHsw3WAVzmLIDbYh6UO0N+MXsiV5+TAGUQYqLCIrcqD8E9KEZ
7Sv/fAKDe66ghkRRZOf58HGDuqYGivoJHlXv8EKwpziTuzqhibH9HKm2W4Sk5h+y64GcYeAPKf/V
ULaP6wJSle4Dj46UdIuLmpzNaz8dYp76PPWOXTVoEVdz327ZD2psdmjMEsBzYnAiisHczhjwGfcE
C3xhHPL38U3Oho7nUvFMCY3fCssuaklag5C9wp7glMJ7BtvNRnRd4CbCCXqOOAr4qRs2Yv9AflxX
I80cd6WLOqOnjK+k03drgC1Fl46RZITR2HRGCMRwGwBKDl4j9DFqPOo8+IdBi+MqEknQAVtkVww6
RNoItv1upLWuQ5L6wq9qEuJ3O26apUpzPKQU8Nimq4Tz2JmQBGIokavTujfAPxBIR8TmwbCvfEbt
rFEWuXHqmlmi0MB3SF9iGAdgOrG+QqPKkKdWgFZKOMfRkMl2GdM4qzq9MeaE/nOcUlqRLrpwDtVh
+bi3jaAhSpxV8fmpBj2q2wl2ekhHh0/at2B8N3hW0i/5lU872v49R9xmsDVQJcMn0hmRk9qYd1sE
ShMRyGKDgcgOPp7OP2xiNBnGgK3+DChY0HZZeATCYb0wq6ly3zjZuApdqIF4BT70YjWXy8ZtYlar
cIhAx5wJjXcgPX64hwhZuaZ596EDcakDnjjeh9cMWBlA6RJ6f6FSfaAy77kFzh/tEPhXU8ZKif3e
mCdPzb33CHiO6v27gb61Hj8lEovGxRisQEyi4Qk4DCnW7n/qzeif6y2zsTOWActLNMKCzGNZI/Sj
epIssPnooyKMZiUIFIydNiDYJy80szHZp4YfOi6JSJ15whKFjuSPIuUUhnVV714E/Az01FVQVSPX
A7JBIGFIuvDQBjVA1RryByO51BwWMOoIupSppc5UrFH6Q87OjOUEO2esiD5i3KefAq3hlZEJYIvH
+3PUA2d9Mds5yCCm5wf4JQUmqT6kTVr0cEFTM2fWUP7uLcPnyNQ/lXyEramujXv5HN+1FqvxahhT
lscupw68awETgtM1tIUOliqjFJFyjh88nTL7dB4BjSYER146hAYBReRepJhWY/qKmgiVF+vF36sa
hd7QYLU0h693xR91d4k3AnHOu6mVDeN8RA0dqIhWjMvH2LQJcocsOHo8ejym3KcU+TOX0Keq0N+F
O2WaXMJL5g0kcyKoDdk9vEGDHzcXVRtZ5pB7lVALD9YHJYxEjXguHD+jkZ6McDlIyJdg+GAjsMMH
5uYXaVIAavCcVJobckuxJnRGeeja1oId2/GvDaX21UQrFy9z3ZQjavscDTXK2zSWmWgPC3+ot0OV
9LLnataAi9fBdSIIV6mscF8dh3IfwULpHVJ93tCKkDtfDLtTU228bGc5cwWsqOy2Vjgj6tGKRe81
9zBWSHBhWCnOVO8vmfhVPmLt/lcsy9LhdQuN1rIvN6RReW/MlH8Woyye+H3I1mFSuL3nqK8PK7Tg
4VAHi8aRA1ZSfYxkNrMWxcOOvo709HzNLWcM61PTvxOBJeEf1tv+pDXH0pE8HmvZVA+nKc4bbx/o
VGEcID4eF3fhSFmMyAjZhxhp+n1yf47wRsnir6xj/Ry+8kneQcEMcszdWVQ0NC9DwYlRECLIq0ZI
foFKQQURs0KkW7RMVsQSnd4BqshPuwvAMiwDnnGAg6iXaH6BVpRglF8wKVgWCEg0eWzAHaBUOwaL
pjwQjdIX0oIOkxWUBICx1H3iCR9IkQN5l73v/QUr9CLnoifFHQQUZylnBysTRExaU0pAQaUOiw4/
v2+Ak1+hq2kjM3ERoGCWcyBa3QfWSHJlEi6WbIoE3pU7zjeWsBhfs57LtQGThxL5bGjl0Y6i1rVN
N2hdAEAsfHBT4CVs5mSvBv0uKbu3yVfd5x5PFmYuQCL4Pnsg8416ZET+MVSneIiB7jYX0HggXzZU
8w+lGuoAQiquBA9QeV4hBZNiQ4a7vzVE44taU/EGQNKEKoC99GIAFyTFcGOEB/S3O5Mpe8BfMDc4
IQsaSJ6NeOVfHTF0O3vrmyZ4/LDNUsaF9B3Eh2nAV+zYr6HPtSNsxzKPuNpH4jCO/6yJsBqXDtxJ
lHbIGocA9DAe3J6Yrh/NoPmLaE+DspQNGnW0h9HqiIHg1yOePxA/+6ItERoXgTt8vyWlMOgt+JFC
27XSRSXOUKqjMapMvxwG7NKrxwJWoL1a8+Av3Dorc5zcqIsmSIgo8yJAjAd4n3CarEFsi5LJQS8R
F0p9JfcF3BX/ZQzG/1XvKyU97z8KGtnquDqNiLXyI3eH4jKorceQgNIRTDb8efyInTMxHmPIws79
J2DJV2GFYYgG/f9IOq8tVZEoDD8Ra4FIuhUQVIxtB71hdds2SRDJ8PTz1Zk16UwHFajatcMfMk43
Xxxm+Fbky5kMFG6lTbtntno+fLbOM1pqpq9LIqqLlIAXHxxtbtM6bRJXhf1Bqitzpu+tyMvxRMBY
E3yu6pFyqbqXTV6XLksAHVhrmfCO17XpjrDwkNKBsIneZHYzI3Eeqzjn0cdA1BWcCSeOIbTnBPIE
8dV4aRlL0GlzLG8ah1+MXy4KW8BZkmGNAjlYXwCtWbNnak9mp/1Lz5m/8GcmO2D16aX88hMIC+Zx
dO3CEMiVtEgHQqWMYOtcrTkLkfFFngARnnkCm5gavjMfXzq95558IDTxcHhi5JcftPxaZYYH6LwY
9SA2WcCIYjVPnjF41YziNJpBoQxnm2hYSy+PXhM5EWErlor1VMjvQ0M6iKRI9C2NUCXT3NPCH+lV
+imHtGl9vJLyOHYzlK0RyJ8lrhkB/zQPZfiTgZnN0CB8PQ6p5hZm5un4VhuIsb3yz7C5KMRBSyFk
Siz+ohJWXhkC3pC+Q06tMimZl+WOLN0MhRM2bMguVx3VUd+7L5MjLiQaduSo9ES11+DMD3mzH7nF
5np6BPUMZkONOki+LYzEruPclRjZajwJOuaAPwhlMvYEQ3NNtA745It0SVmETAPDdDg9IoyY+5mT
mcpWfXUbuQbTR5YQaWwM6MgE0Db+VsN82Vi9WyuNa4J50PrfCPmtZ3GDtVUMJ6mp4eFc+x4N0HL7
QoS9QIfrGUhg1p0uXNIAryi1YiIiaK5kPFYGGCAEBpisaecXXfQoP1kaACHmSV38WlaV9+p9SfXG
ecwit5yXBlEkbykwDDfKEy/mVGn5/xCuerepMRhgPK1vonDm6y3s1LxydIsRIkqO8xJ38lrdxBLt
xcdEi05zqpkv6YwRcTJkCDAq/eKB/LTcPFZqmQdK1PiKCgydN+ufjNmQYXrh5JFkSxV974y2NUj6
JPweaFyDokzW3eMzn3HcjP6L+TS9n3MExJ5cIfqbMnnbGKXzSna0q5zX7C6uJTNJfUFTvctQrH+a
emciBCGzHYefHn6AES+b0uUOCfB5kQV5RC5f10vzI4tCuoANSEGX8W+euTLtCgM5rvC50pMNI9GO
ESXp6ihG0I+DVX1YNeUl1x52dibXSLfh1lRpy7YljNU7bb5XdFpzQn+OWjOhvMBpPNs9pNw16OrB
OInwjGwdbTx1xdPJxVlbfzz1S9c3bsjjkzmy3pVwz4mYqvfSGLEIEWCox6UTxXgDKMefdlaxK+qg
2DQM3tCdnOfUXkyTEtrQ4D9FeSPG7u/VDLUjZnDz1nBzUOcxCtAhc/6ORMMUY9poRp+Fm2E6gEkK
XKu40DSmcKYXGtX70fTm5Va1PjXrQLxPGzrRjIUMidwFUC29YyCJ8K8cMygnrHEirE1RaOK2xUsW
4DPcxs/dMA2UP/tCPup17A4tdSVoxjn5gZ5ykdTdScjpOdvGE28o0e8LJrnyNF5Alk4mcVMnaSWF
yr8jyr7HzM8GiI1v2bDRp2V5oq/rz0irO9hBz4uM4/vghVhw5V4MT9cqBkbVrkY9ozoN2p5UG/pG
V0HAl8faQvGsgDUgL/OEDDJvgJXQI64oJ5PZKYtkP6es17AuRD1N9sbOn9d7+fEz7y+ZhJAceswq
qst5chhCt5n5czzGNU+P76G2A7PSAr+QIYZXSFM0+0HZdcWqnX0Ow7583Qr1mqGM8RiYOhHecyxn
SuClWroNX/7Ilms9gDSNsk1zECDn+XNfNbT+AQ83IQvASSS/TTd9jm6aiTApGvTJWpt/9ogitFpr
g1qyE9l5UdVJiEakK3n4eg6gZXVpO4ckpVfPwKxdHZZsSokbzhEdySSCJJJLLe1ScAA0DgROU/8e
0NFrEzEZ+UiAIVvTi01Anaefe8Yo8x5kTdIfBFAIxQsGRcJ7yBuSCwmFlKzgfw2KrcogoJv416Cc
NLkH/V8hXcJql1HRFPPlIJBqnEQag8PSeqszF3BCNndpzkkxXdZF+mGGyzFyFAogMh7lM66C6eFS
FjLMmXNqJ5I9QZph9zSk6AbQd2Mxj66lJhib4MzkkSQENpemIniGEko8Uz0N8ZRhoGuwetaAJ8b2
e8rbu27dkwmTcY0Ulvk9XYlYWUv6eWYEAC3j8q4bK/l5LFnGygQHuen9Ep5Oq8JAgQHxOVqDL885
1MallWH+NgZ9XvigM4rPYlzcJNTf6L+hmAwZCvg8pCNqCWTiaUWkZMtV99dG/rO9RDMawti7YPhJ
HTtnTDyGxlF6GluT5tH0anYPxu4A9bMO4FeDleZxVO55l+667rmdj0hpDc1bruiHV2UFoZp4g6yv
QApu1O6brbacTSTGEsrM4XDM521gqHqQddEhBKhHz/CFEuQwFvtSNgjtWGq9Bu5G0gYzPVkZT0y1
aB1UOUh6E4zJbN3rtVupBZyA36eFcaxhW69oVSWwdV+TF3ZWEHEImGPpjYXpGzqml2Dyc/qg6DtO
5tqYtH3eWpREz8f2NeUkzQnd9NdX8biHobJNCHeZ+fQ7M3l7WcNb82zeg05BR2HeEsdUIHThRi3a
S9Kizx42/W+bXsHHXcJn65t5sZFyS180pnIyK4oDMEYAC2M524xPw1d7KP3Z+xine709ZfpnqaSb
VKFQUnvQjdUoGn0xFdcrqCMjMCBaNWN7qWkml6UCsE2U2eZKoZZ7AsxOkmSrK+UyLVh7qtm+D2X4
lj97T9b1d+ll7l9gUJsR5Z5m/q5X2jpOHkE8MHeNgAsXqFAV7632OD7xMJwvG0UJVCN/13TrbCXG
stLu9WsT1YZbSBFYo+E3Mmr/MWeA8ejdXPodKt0eVQY1De6c6FxMG6XYddWmCw9pSs9wrrx3Uwxo
DeE+LTs14B5fBNeJdktLwzjmDG1XgLutn8ywSXqr7CTTWqxaZfGSo3UudyBPV8+EpYM1GEKaSR4u
aEcDm1Pa9YMeBhBCqXTn2lKV1vrrt9OuAw6kMlATcGgDks/qksRh3rnZnQp1Vnjs7EMxvDFzfEyf
ytzwgTZNJelkxmkbdJwABbyUmnmwoVOKNJbbPgonTOTNWLxX2VdN9SUelyKfNWVtjat0PGltuTVz
AvlqYpGla6tqNxptc6JaEgiDpPQ2Szdk7onsWwLckwXRgFRkCjYp3+QFgvxGb4cZ8gtJEtTMSeUQ
0HR2C2kj55TY1qBREUe2hnFrdksH5i6/mfYZtnslqnxrnNshsEEmzz0TxQrjXfB1tHjMVcyYrs8z
+wFGM21AFy6SVoXosNXSS2t9Kcx6DDhKoC+q8tJDthl0agswoQc4PHUHFJuxiKkvYuXQGZOfP0HD
d6c4+gEW+VKWXg8rTdw9gNfb2Ez9tAESpRytST6Xs9afQdy0GPTFadBBTpwAHVIuPOkP9qiPvhxG
lwWoA92jxoiAZ6UBIlIpFpcRAtzmXzd4HZp6Gqnow5vmhxaaHRRi43WeZW91sbNeK86dfgCuvSwQ
vqL+65qdPHp1fywYUbSbtD4/mMMVL9wZIYHNUtDs03reb/WQMqXeofkd6YtyLBxJenp68T5jxJKa
697cmCZT8P4yA0o9P7UkpWHjwfAlu5sNGsk20PXfuv7oqkub1Qdj5AE/dSau8j5L10YzfuWS5owI
UlH/6ODzdT51csiiPykcw50aS2TZEwTZl/xp1BuzV31FlryKgeKsTenJtBeFoBgDZYvZKTyouoIL
26ubMu2C4TFfxCW9ueIy0lmMmYlH/eph0KGffmftABIbXiAVWawFpbaXWQZTvjUaKXh11ZbOzGMO
CD/5fmEmUh2m8TeZ4Q+OiEXbfav94DN2ftFwfmYfQMmrPTXuo/60ENkZh3cDbtcc/oCSysijYQ9L
+duxvkoaQdH4PlQhAVfny7SENWxra6ypHxRYFe2raDolZfepNCB9wOKmQdSnIjeiT0T2OctC09G6
jfjbrPfgYqilBsTvhwXntim7TePkcCg51miOlC5wHzqsuuXwdcYYDEKSP2YY0S7bldPSXDcrmj7q
tKOHk2aBbDhW5QP71vZgO4GWIqGMbnmN3TNlDoJI2CMwCf/HuxvI9UGmM/evVnTnplv37zfxfa1W
ALuYvcxHH4EsQwvm20dAn4d3YuBfQZyAs9C4+pqRAeBntk/tQ3Yl52B+XWLBbKAgHQCstSx0c2fH
cKsgUgQMvrZ2Cpa9ewYHo/h0dAdV/E+DOaoRiESYK9QxyIzBzQK+WjOWV31aA4zBmZExVJkfhVCR
tZcUhDyWNECYN3FYAKl9o8/Dlajxd74DaNsF4EzpN/Elev7SXl+niVtixeFqRN0RxQjk10dmkQKY
K+2zD6ZJvJuCmSnduv6U78KjuH9zlzZX/afulRu4tQw0lHlk/ITFQoCAy5WpIGLaxGT+I0axlaOS
Zh2THX4e89FtP6BUJdMeoEd2InwDr9UxtS0RMWKHWUvsmk6J6tERocsyYXVuUer7XTCb7CpAJ1DF
ZZM5IjOMmQC40b4RyeOVgoK2V7IpqAxFM40a6AHBZW1+C7SaIEUz1dBwil0/cSiADCWaY/+kSLoV
TOKQMdVKqJYlEU1JhgSLAukPNEEILKCiuUr5D8by0Hr0xbiterXkcaUc6ywFjFdG39zSSkv7jYKv
JnriuJYbflKItj64GJ49Bddj/GQAThMu8mlFDjyRVQ8wGofCgMfC3Y4PUuSljZDNok+yruEDQ+to
WqzksVilOGKGHTt8Du4r2drjEq5Roc9Z7rwYq4wVmO1CTFABzjDW/KZNK5qPfgNcgc+IwfI8dJU9
aGKhh1h+GLrf03jjOR31Na+Z+fJ3+DH7njSXRVxd8O29jQj5Am8LwtzhE3DHRR/sxHKS9rwjnQhi
Oic7vy8WvlkvpcqpP/hWeBwCftxcs47jCsm7UfYFWhH5LSQMZAqmRfvNKuZHtfSd0Sd6hgirjwux
kJpasMOZenSN+9zx82puP3eK7lrzX/qoYDD/71qyo2HXeA21Fmq18Xu2mwO47lER6q9j+DVBz5D9
x4GbxR7Vkedk+rTjU6QHY8mki/VVoXmyMz/kbxop2F/CIgOs9dcE3DN/wLKbMbnHyc8i43tg5ols
CE860Q7Apl5s2BA4IzLto1XO9mKTcrk8J0YpotcY0EIMQREuQYR2ptetrGW5RFkcfa5rzODgbnQM
Sqj9luVvhvs2DyH8QNcFFuRsSceXc4dNSEtvA8ExA8yzbnUkNlcKjicM6KyfcM4v9IXDmI8bSaQo
cyTWCDrhbF3RjvyuLmDTC+JqbkOz7z+qX+C37IOSziKTZTpu/sAk6YMI89wx5+Te0/xhzgByEa1M
gPdinfJooxOJVbJjpY6mXSJkKi6vYWFi8sSPMeEk2sGpQUGO6IINwMesOdFsJeei90qkANwIihix
euEPTKAWESkUkQMQCkkcOzlHgC0nhlv7tOVlHXYLnShGo13tv2iHM6UKjwSc+qup+cjx2aICQrKt
pnqmUn4suQjmqvM1b2+ClF+ze4XQP1MM37L8hKOLhu85Ee8djm4TjI83ljGI2v6dWl6Ffs40Jdzz
0MTTjW1044inmV+2vmouiG5eGK9F5rMg+/BYPRP2bPVf8nRBiwblOd/xCbgrkcfsnFc0AWCiSAk2
dgcV0WKDE8bGWox3y9p/PqAeeXW24t8xnhJ8aqTW2ZkG4bfumUG5mJ3tWFAJs11OmtxJTqzgFJ1F
hFSRmaX3t6ONSTR5DlwuEyKs98o9l8ezM6tFFXHaLNgieKx/SHuiprnmh6sVP6GvCcTIQU6caGIM
gdQ8kh/I4gvi5BQgZ4c796NxY2WnnNGsIW9gH3I3jfaNibJS+ywVGjKmY+YOSyP8Iz7oa45Ddj1t
MBEqViUagjI+xzgBIoc3rKqzKn6vPjGkrjCNEe5tNk0ACr35OxPynjX8VT89ICHRpmFNn8w1/XEE
+kOw5DSogCAjH4O4DwduT4v23LzFDm0rBgPhhzpDXq8j40TcwZX20g3QSfv9kLbP3IGxN/5ZrU3C
wUE6ucjoH0whBWft9YcT/UU/LbLw3OqPDPDo7/yk74TyOqKlDXIbeEyjwUhnWzvLp3rED89Rf0un
duGB7cva4SgWjxtFXh2L5iJ2y3BbgemFk/6B3KgADBgrpirWntKkc57SgfPgibKn7oHRTFKk6HXr
UNxmHIJrsJ9kGr+Qi9mfjJzIYtg2uLKK3QeNyGEAJSRfOay5VDCjMX1X0QqExrt+QSFJtyPK03CK
ZfbYK2Wt1Y6u4ZH0dCN99A0AJb1yJuFsSnSRwA8lsLd61MvZO0LR4iu9kaqCJclRn42/KAXr5A/x
Mf3hv0CBJIW8SqfOmT/GZZNrQOqf3nn/snEk588ARHis0+YMDGEJd8MhWbCZXAyABNDCs8H928kV
lTa7fkemHPt4LNBdmNf3/bD4YYb1ljq1xybL3DMjTfyz1Q3xf3MmPajtFcfe25lRrzO/DIviJ8dw
mU6ccxowDD1RErmVn72fMIfArXoZuXAbT8LnXbzpAkd6DNzpqiCap+A0L+gHhcPw8t//K5sz0R8b
+uETOgU/eG72xfKMZqkvzMfPbDaXoxfhBZBFzuueuOefs7X8OeOdvSAi89vR4gSgZJFs73OMzU8v
O8dY+nzmn5pcpECamw8h2MrQdRaWjXgH56h7v0feuNdXuHYgH2Qe7jmvgRiMY2Bpf+J9xAsjxsKH
C50zjHics8WFsHDwrOYVkZ8m4+L88s/PdSbQ+vZJvAb/bFYIUx3FpYoPc55WvVc4fCDsp3j5+wHk
qlv492lHi3Th3S3bcu8lUgXV5l788E4Z73W/ITyQ2OHy8Qk82r19NuvhWC/5f77K2I2Td33D0dcF
kOJmwSG4HR6L4PCpv9GOAmEUcN5+GEe60kdrS13k0DJ1gs7+bB0IXu607pdB8Kl6eWBsb8P6sbjN
9vzQul4Gn5pLT9JVvG6tepdsJR2D6EwkDpjFLhedS48+CBe7eKfwfY0PxZuOtzxAYsszjpNtLsLF
ZbDlpbQdbGs72btixxh2wYzYkZeK/W55F/EG8wWfeLJvgId5w0+dlw4uAb95+Ezs+93Tdtwayb6/
HMU7dOvxl2dElbg9CJvznHt0uFOsc8u9xKOHvvqEdXRv/AOW9ofPl8NneTkt6C3/hbICyIIF8BLv
+SVuw/oZZKsg/fj8hCOxylZzhxlMcErscjMgobHNvMo/8O4AIcGvOcBgvRzzdvATPF9AbWyAYXE6
3O+lT7tmQ9/8brC6mKyuku1Bsg93GpTR4n7nALVsmOJ0Hs/6ClgQDB8+OPjlnQfTBT0GuoXmQbBv
kvvpRlufhoUPemUdfPLgGawcNK91gMBtg0PFMqhcrE084j3/jriQ2T5aHbjwKPi8dfYh/sADi/pB
7Er7ANzKPSjH2oESHsHDioL+gEjCASNm+zNaIYK4pJxncfDImaT6JyDIG4l7ajqWXW1ugDq4TtyK
N93ifjhxjZZ7mx3oHvEX3/RwN+MnT8Lh/dD5hxODRFeFhHSCGcXdArO2YN8vBl/sRhtCOzbuYpfH
+2mDNoUw0nktrjNXhKwrxYtdXua2iGAIyAWMW9z4cGUuuJBRiiU/QN2CqOSgeRTMbOYeTncgsHwS
UNDJRfv238OpF9crh5G91+0Xn16yT/S27qkzbFAR479QZnBY135SR9lk7l7scgzueaoQpEgyRECN
nYPm8vhP8FaIoavTHUZUbt/hC/p02x2uc/JTWFRcVHXZC0l+mgjwq6ALO7lfLIkpXrRQHG15VR0N
qR1iEUF0ybudo3XooCJw11cH/ffEAqkvCFnZDzCWjru7vFaRfblcpnXtIDui7k4HcYuTf2Fix9LR
4dU9gLEtIs+z7Mi7o3Wyo/ePMllw0B3DhnUemA5JCKNxYoVOTOOnugVhD6riitNpISSI9F/GrJbL
ykdfS7mWPtFndrkR0onwlV9s7rzawbIN98R/vXBJwbgDFbsN+arbLcRt3iebPSCgHb2Ghexep1Vt
78+197R/9kjsL8vVtVzB2HeFFuxjdb3Kbn4CooF5nMPZgEqNzWX4WMvzUPdnUVyRosR2uIa+z52s
9mgu2ivxWCVWJ4H+ZZ9Vfw+M0t4DxuBZkQpigPdYnoXwLt89cw4uVgR7unsLTkMiL4cFZTuh+Pzy
hLsenErxnDgXeEKLHw3a1cy9IsTyTWcFiZDYLg4QzTB3oKZ3r73L4GV0r0jynMBmrdpvOrDL1n2c
r3vcgR3Z1QIOGb+As9S7WxjZzlf7ba5bmG+Ac+DAibtDSk1ds5fJjo0Flm5Ubd5DmPd4TcIfxVLl
XCbDxSjeObPsjhztNq0hJ8fLLFyJJSu+XXNC43nHSfhwOMw9PCe2Z/CbYoOeWLqgcTi92WHQyz2F
YIamk99yvfzKcZ/TTxiclrTZWHSO+KgzV9z9yC/OQEn4mnXT0Y2Aqkt3021dg4pTXe6rFVCMM+CQ
gNTnPF+z/UiYuBDEtL0HrKvGwfh0seU6V49VsepdvoOO2pHLPMrCf0usAdqPAVLyLiUZnwFJRf4s
/hqc/MTPd86w/DIWbFs21GOZLk8nrkjIKz/ZS6vUeaJ+d6YkPO7FQTy8iZxCpC6ZWxMWkMomcvR3
UgY0bdwMBPFTrIfFz8sjSzj/WGg4PRf7a7ieu+kl5pczBJrF9p8W4vRGE5V3Y1m337y/w++kS/EG
8KwJ7dCQeNvz9C9G1AQ+gKxEsiW6WaxGUINudszcl4ctpnvit4lxHBvAcrbn01msVZV7Tc7Lx7GJ
Ajy7beQuxUqe29NS3C3OgSNtxB1WbdwYekE7BJep8KXFVSUWKo66DNfXq2DGwdr994GtJd9k0SEl
Hlzn/MhPzMbYAGLlQfHDs7V2E+FTtK9yn17w4lqtfpiuOdVF6IJfI774o9G809fihsRUoqMbQZLp
2nkg9eEqbXW3ozGgWCtLCO3K0TYNkelmWpxWzJNxyRpTL6XYzgOpQhN6jsjJSOaOb3DEdFrS1MVy
DlejYqUxzAEGPslk8kHMiEwhXDEyfH32GURN+i+7KF8pmpcBsQpmBZT7eC3ndO7ybDuCU7IsMT5T
u794QJH/Fa4KCEGdYYKzWajzzHlMtBBhNRu4GJqARJDPYe49SYOTDaQmzJ501JaepuQ2MrdOyVZT
aLodHPOhn5ZxiE6CGNGelFxnmJC+T7MbnWbgquCBpdTPHhqwP5z3FHNhYMFdMMpsJDpTqPzI1D7T
4E1j62c0FqtmWEO28KSo9Ae6tWiXgaPLX2j5KajpCuzPvZoZSEkx38BV+JkjFZ58RYz8NQVsE0g8
CWDDEHooXWzqqgWbOAMM+Eoma2lN9bdepxaWpfcWNFV4HctbuupRh2ikaBOjpmTJyAs01Eq4JVdt
6kcmsv49DdTYVXq6fENnP2uo41nmWJYFFcgCqZh6cVG6RQg1ipK96OYrYyi8FlG8rvRrJmofBT44
5/H1wUDtN6xRvJiBWWo/4vg2i9BRqxGtrLH+m476iwqzxTVAxlYKkXWkP2ZAWsl06RYqb1l4kLTD
w5NmxlsFT3miQWeDxUhbR/8S+PifNtwYOOLQKnmAGHhTVDRpUD+ryGuL5VMCz58AH/EZasoC9lmA
8Q+q+NQBHmnf0+7tVbq56suM6yW8o8+a+jnqLTyC2Y/SI2n7QKUcTDljCAphLyRlzkD76ULrC3p5
Tm9bQuXLpA9uwTdo+j993lGyc4PezTpZ5GFQQKfUU7ys03uWguhxU3gdtsJc/PEYdg3gzljzRqSs
I3VDf37eAxU7hC2YzG+2BwBPYPMRWo6c3iajt3UUQp9tROu1bJzKgDahMKBE+JPbn74g3XDrYOC7
dIrRf/+gONfXUEMC3MxoG9AFgL7jPl3ZKwIAhev2RPOseaPnSubnJ5iHIsr/h8CyS/pxQHV+0540
PIXb3q+9FSUSBYxAArpoIDCUmtz4d0LktDy8dsW5xN0CLwkhw0t3KMSpDX7tSnvDQwCB/fo9d4mp
MPnpce+nG5gRtP3VDaAVdIvN7/QLIJoCF/au+JnduKgL0BEet+Ao2kQ00MB9SvtuiTnlBi0CjsRp
Qo8+ImIBnWBe6NBxok3DKQJkW7gwJhx6NbZIyEgJTWYh8Y9tRoj/nfI1/3vtxl2FRnO6rxE9r4GX
ovyHPxNlPy06jjt602cakH/mtoAvPqKtP7ZkJLrNNJxcl9G9csqv8myTYYAkb2nJnhB/7eslGCCg
/NYtO7U7voYIfpEjETgg1ioEx6aV/C6oR0gUuQVhuMZqhF724zyo2JZmHMNgYElZPGUnKO7A9hp0
cn+kE6v4UTrIdCHzAHZTIHDvZudrcPWo1OXMgbyDahccJsxSyRRNAUrNjzzeewQD4oNREOMd1IaB
nJSf81XtxLvKFQR9yR47UWE877w1Ujmosos+PTPgT/47/YAvCJTr40eNKEIyxOLBs9IDzqQ3blW2
yY6sQ5NYKy/GS0Mr9ox+QQMDQiAdcIUHQ3oFTmptZDc9gLAVKRNH75bfYpCHzRT9/t4VvB9mSutk
MwQ92MB6KX8kGy518dpKaB3ov5BPQ79zowP15HX21h964B+XQaxJ0JwLnreHZK1M0i1QDCdqE1de
ZodX0C/H/ex3+l9fY5+trc2w6j+sr4ZMNBIYSwag0ZqQ2psulKgrnf3XtqMWYxKOPFJyDw/Prcbi
5nTl4DZOAFRk9LwQE6MOKz35Vz4geIGYbbLt0Lk3+S1BAwvP89XsnKzMN71dzN9m5zAAdbidNhNS
CzMb3Lere4KQbrxJbw2SaP8yGrCrm+i93JR+s8aXndpt9jb/VU9oPCA6k0KSuoD9QqJBQ3IVk6yA
vk+Lnp+y6XxGqj49zPXsVnxkK+OYftOnX1uUZhX2YOkbtzohS3kHPKrhbaYzjiesf6iYXqCOW2yS
FTFvoIcgfTw2GQ7VMjpkfFzk5hYaqRg5zN2AsyBA0GBkKiQyo5P0br0rFIXxG5Dy9K38lH858dV8
M3tTTvwo9LgKLcb4h6+OiMnMl9Z7GOSe4J+9rkBhond5NdAc+yp8njHPCVFeJCQRBWj32b38RDKV
qN5oa7mHO7kSUsEayD166g4QuEhwxkA6CcZTnzqq6oOgfcFmA48OdQgdxf5fX2dgLQKbqC9gCdI/
XoQEoug+mOSaiRMzVqLvgEwHThquHDkEeYXcDWY8wKzJwQrtnUqIR/5snCbez+QlmmslQhEUItXa
rD1eZJr53dyTgQnAmSCt4xFzPKOi8M9AHFQ79g18WoRXOPQVEKI0+wBGj0teR3p4D7o1pNWR1/xp
KF+GB0jeKJgIbQ8EvSomxqxqjoLxjjHxCXW3CZwhfT5EzJs1WQbab0hJ6nBp4M9ZSwJA8yMYf0gl
fiVQ1KBCgN676bfhQwPpyGTUnXHiVq70jUJKoO/blXljpSIjN2O9yW8opChMxZdA/htAxemGD8+e
E92SPyBVxnMz/RlkhJy6eDIgVCpaGD//nhzy1YIlwD5B6gBWMQa6AHWw2fob6K6ShH7Mg+5an6Vj
kqD++GKnX9I/bbT1twoaumq3yJ+iLkQFCVrDnnBaOZYfPV3ufRTov/rvuAdCWCDdAOathSeI9h+Z
PrivchH/PL9gyo0Wuso2LbD/9fEgZ/L+BjkmkM8vaf3w5z6jjY9UcjtQFMJ/AF1W/fB4sz51gWWn
dc3dR2IlxlAq6JintnYSeVTg+Rf5HuPyCJ3x+TI1FihYwwcgirDaWcHGw53DyW3WIYPfDj/dRaai
3yx+ngdEzDAIzBRF9Cp6+BtLSwOrIYT1nqBcCltvmTpB7lkQ6T7K7yfTFtzVmOkAQ3z5OYEWSTOi
9Q2nCH4VUA/IOLVa0gaS7lAlAZYbFmOnRYsW9IVUa8TFbfkAh4pVFgcp8M0CGDpYhKXE5AZc+Mn6
ZuUVH88bLdot0XOC0tM67C/E2jkuhAoRmx/HCeIazS62Xhg8SZLRhUIGjpHnaDfj4sUl4vF0e3yU
f7O9vM+/6ktniH2Uv9fvD+p0NcgZG+i40PJxcdYEvK3tsUKKXQ2PiGFpHpkR4FzExNnrfM6b2UU9
pXTDtFMiRNKf+CpgQoJaTXkuUE2pztGG85hd+tZuy7cnp0eyeVwSf6YzWuZ0ktGv5nqZrWWb2TtS
X096tVw0FQmIQ5Ye6Cdm1oMDs7BEixA1BSwHQbVzVOKWAejNBPiKM4xrQZQIQUOh7CT8SSDGQKxh
h1KyPK/pbfidf5uMn0hiTIK03dO3BOPzT7MTMGTRbPBR1jRPgtBLI1OyYcWXEukKBEohtj5Hy4AO
/E1JXIt7CH6A54cm6S+8XLyLETgKL6YYNOL8QagmFpgB2Oo5CthEmOe9fu/2CMd9waohU3p+w8qN
mJ6N7G+mqy7zqJ7WEe3e3K54fdSw2kEc8aAXyWXAM6o/4l+fBgkuNP0I7RVGG6KBzadIiaMT2gHi
wvgBNEUrHKFB5dBwQdeMMgjY25UpQHd4nWZ/jLRfJlbkTg4SpYQDakeMuJzw+DxBb/hKuc8mDH6G
Mexg8XeLGml7BdPEiIqzH+gGGq/Ab8MBKoSDcBbsFqi47Z+Brk6/qyEtR1eEZ8GUg5JiZV6ku/WN
BPwBjaR3nDYxCmHGSy4Y08jChYL2yeNQHsYdHZ474gQO2d2S2oyMixVzfW5Z4Lg2DT505HYr/Wif
KPS/CTOeERtOk8E7xpPlAhNunHsPT3SLo2t4QWieBwclGS3gu4kWPTlBZZMGFU+fjAo9LEY2T1ze
6ImQlih2yeiAZF8fGIu7NYgrqHsYP8Njox5C0uRe7NHkBncuBmJfzbk9ynflk8SENcdNL5i4gSHH
DQD3H6BFpZMx4kF/MYTlAWpAnEft15NQBqqf8HEmXmYwEuFX+e2+2vafcmiDAENQjCIXTdV1vJmz
B+A/owxJvb2wvnkhsgwQXRUOnpOQDevgn0NYYcG9EW3AyOeIrwEHuDV/EAaUa8sQjiqdXaQ6cbVR
0i1HG2dZrtqPb8qg8dYwYSZGK85rXKY5u2BhbNvLizNcJqmGbu7QA+A8ayPwTsQubqFXEfyZohzy
s4wWzhOPn/KPg4AKD7ihARYGgSZimeSqrJdTfhhp+TLPPenLfq988CnlL6gIurQsWPnwe6lZ6Fk0
pJlbSjyFjZDY5n7cm2feqRldrqgjzscOmNPc05Pg9TyrDMzo70xsfHsO+BlREp70jdPJgq1XO6/4
wOGMCQHnHGzmnqoOWZYLKl7n+BNtdw5SLm+GYiAcoRJGzYIzSxf6ZpxKZCHkDnw/t3jN2S+J8yD6
vPxNrnYfflgyIuLxtBlKMQGMBUcvQnj3aZeIeVAjaszuxbqhZQKsGHDaleYLH+3BgBrquZDxBIm1
6MSNC9/0M5O3N+kHX3j6Cd0brC7iDm4XhKHXlW1NJjYxE0R+mAEDim36b8vKFEK684sE3E0EipKm
hogROJ/ADHxjtguG+IcADLGsftfYOCQoDTsaWBrUIOS+pR820Xt9lH7q4+toIf1dMtmzsB/AS9YH
8rN6MRhTESIRDU9se+pvqr2kFrEgO3XUqdEuF250iObgS0dY+wZPxZ8Ws3X+rd2e//R2ACBxIKhf
+PXcxAupX19zhuwB4I7/WDqv5caRJIp+ESLgzWvTe29fEKIkwhPefv2e0mxEz4y6hy2RQKEq8+Y1
/Ld+G99k213TY7UvHiHEoBsQE7uff+dS4MRsI3g7tUf2PJ/6B/yFh4MOCGRWF5LEEn9nnjzoK/o/
sf17I6hUyqt7sTDwBsZhPRGlJ2uAgxe5BOouugoqVCo/atAC4vJL+AajPqIoevkMLwkC3gZfGAxx
6l/R8mFkVsAvuELWoI2034SI7ZtTeZAF1Q9QiDuGPAGf5WcoBN18K84e3hohVIQwGvcBaBTIgZ33
K8Tz278XD3JCfmSsrhGEWHfl3r9DzIUEuSzGzS1Yphtqpj+zPh54brnI2Cow8hNfUR2wq/+3Aln2
zc05RhfSFqiA+YLyPPhlDVbCHrm6Ca9wtsDqxlQquOjY5UUbe09t/wtWQAUc2nAihXE0rGJfGrGE
aGK1F6EjLJJf6QXFxvxtj/2m3jB5+VtTrBhj3bB26g2u8Fg2oneiO6xOHFr9b095lo5oGDmxasZT
F5Fowo3C2HHEshQ/AFdzjlhgxBs/HaCfD0Qtj1SRg5SP5QGr0GyKIB/+rvESIViaNAJMAQtBxSpT
AncjE7tt5mgSnEuxIrRbfJU2ydrfGgcO8k1Lo6Xv4OSNjImxRVC1MbbC/s7ZVivc/ubuFGf8c3Jn
66QETe/Ok03ZpvouvoIf7G4a0OQf70d7N9fgXDb/AnU8vOX754tiMHD/ZV/NV3LOtv5ROjiH+IvN
N0LieG/vwdrYaE/tmY+jNWUiexVuzTS4PLaaSMuACs06Y+fgU/MLU0AqsN/yl6vCohGlxN/V4E+5
t1QPlPXZjYoyAI6+gWixo6P1oNADB63BA6ESo6Kg6yKIhaeCje03I+oV8OkZUsBxrdnOHLHHF+Rc
O//+zJf+2Rj5UgVDLNDgxP8zT2CVNoomZKxga5whbO9A/oiCqFCwBzLH1PJ8GzZImd/CrsOM+Ic+
jaOlxPV3w16pc0LAcvpmq7YwxojF/tl6aERH/psjh4OG3VyFRsqp8leMZvmITsXE6YFOApb72/wG
lB7eJXzuewffphevpdPgCzZn+qH8m7dXYYTxFhV78/9XZLACObYgGp9F3Qvzl/oZqBz+8tkjKUmb
8E4i56+Id7geU+p1PpQM20mBCTnis1tPLg3XiOwtymW+IfV/Xk64EjkGb3euBQee8KrCENib8CH4
Osb4V1woqvP+u3jzn+qt/L1Zim7RFD2lK/ehOw5H7kz/be/sU3tXDL7k08RX3j+frXmHX0g7dpg/
vOt18fU54h5nLD+fiX9s7/TCkAMYZVNLJRvzkWxEbAW1N3e/fQxb/YcAvRufV9nyCjoczjzWGS8w
f4pbfOsfhFnAKLmU3/6bVX4Rq7F8IGJBhcqMkPabFXcONtmNJqJagWhxZAKPhLhhhq9hi5emOGwE
vAP/8xzf/vJcROfK8uPHEczyl5BXP2RkHf/kvfwAWzIYDSUigeJMy8OvvyAHJFJQyrtwxCnKyuX9
Mt2Uf6gL0T6G/3LtX4CqCBoI3p/g7z2kKdBixN9jOuIBfRErMxkZPK1rLl3zppaiJxWvQ904Dq/J
+mON6SpZfFxkjPnMk7hB9+HAU1B+9zuNcCoZ4c3Ypqi+8IekdfAj5ZN0sS6sKg+D20Nyb5bKM7mn
dx4cccW6Q3r3Fg4JAqicCIGhnmLBCJfSjf+lLNu7s+FnOZv/kBm6eJnKxXiCmhx4GrGb3xPv9OCB
d/cW0xTQOb4EQ/kRSVj92PmSfkuazQyFtViP9LLWk5XIVZAsobOM3xJR29it/63OgYRwe8SDyZOS
kyn+TQ1BFcVDhBgrh9NwjX6E/SB0TvkiiZwiEuefZHbsaTjtc9SKaoTNiMOFd2PqFJbCZoC3B4rQ
3Khi0ItT03AbANp+2a7Zg8FLOA52CNWFs09yYQ9j6ypenEiuJFxdjVd0cG6kooKkQhcsftBg1F/4
CQkXlX8GfDAeoC8MFzgGoc0ZQAh/HEXrmyhPzsVgmOTmvxqbYFhZbGHcNrp7UQqAp+JxwIlK1ytO
C3I1cdClBSROk0WIYwH/Zq5Es5MJRXxM/xKNxC98StishKVB+aSUeCb4WmG7QAwSR7b1Ml6cGhxI
hASAulEkgYLy6uzk3z8P9Yt30fIZjtU5e8BnoiWyRHoU3rCoM9xx8yLz5obe21r5d+VMe/kG5Qx/
sGSHMcUzsxUxH80ZCPkof8H+67Et+GnJ5CuvGYsXf7e/XtC4a3euTfkF8XBKyxt1cCP/CXz7B2Td
vNbbaGWsU5hI9Qa4eJcemj2mVfmy2LvLAqCUHFcRoHs2vqWd4Yi2sn2XbJ1ULr1INheJv/5a3bQJ
zioK47tjfjO30a31/o27nYhjVp/KSbD0PLxQMXbG07nbB7eScecPYetrQoMPAsqHsDo17n8xRds/
f8RgS0w2myOpivh67RChsNBZETpTl0fxYoGk5JUEBxLLWD6HfhN+90/qCMJYDXJ19+0W260fdms2
bnbLv02YB9O/yQQxGCOwVNaocMISjRzlO9ta+ofctq3A3IB4gFoo6VprArTEzkLgXafjFjKm1SMj
T4BDyPCpw3/o+ijMWe+iCKLuAI4tRV3CgmLhI/YFAAGjMKh64cyfcf8550cKXbxhlXNzMoRXMWYK
AjHDow4/F0LxkFL8tRT4MpviU7BBcBbwi6fR8UdUA2xCBIWq3lizRuwEAiW1RBIGFZq0ZbcVgTlO
RwTNmAObIoS4iaYfDw5s6FGPNZPwGRhRGIGaU64HwCPZjEVhEISLb5Y/Gf6+4N/1VyuWGFGbIc5R
14B1m4+gscLEpTHH/htLLJ+2lSMpmpIKnQr97b+GhwFVowYKhmHOv883EdgtGB+4JaYdoIEYmuBe
YTMdHWGwzWzA2WVrkz4OfjPe+ABuUMDyMd+toQBcdnzERw0qtGEJETF5hQuMhQSaie4OaxPbTKi4
f+meqrDWTQXb2vtDe0QSsvI9CHikfdMgNOLh4NUAJKy0HPwsH7uXWgTVV3dImARWrp27R/9Fpug+
uSI4aekpaam+TPEvHINx5hxnYtoFA9swIvDbSF4WNpRW1TjEUD7z9qsq0Wf9SpS/lSpEw/czh/tA
zH10csP9J09wEmCA4slPSfFnudFMPd+b4P830aN08lETCO4Fanl7UkqEQ+OMlQ/x7JMvzTiYekow
1vHnbyvh6cYZFZUXU7MXnzh8dZ+9F5KNorOTOt6ub7Adl419IjJwnEmMZ0PCN8xbe5MUAOYW6dEq
N9bW/6mo12tYzZ++w6oIykaLbD9ykFSbq3iAFEElhfVcx4iB/IYK+VwaNAu/gTZqwHWUAb0d+Hsa
eEpKs8MkvGfJWbADItOc28+gBBHMDoNoCUxohpkxlaV3UkVzTQqmfYJ7ut4ujaRA1DgAksC9L6FR
mV9Fh0mJPPNsfVkoMJTCfNrjiekV2qSu6i9X8va2qzIDJXcxhBhq1JPGLadxJtw5EUIiPh2Y9toO
UqeZBLKsOjrgnzEqqDwCNNzMM3p8A3sTebPwnpJnSMYAo4qJ62izAEu71MERXoLC3cKBwSw5B4Jp
fW0iiLCqw85hAfjqwdjS7alVCuUzi13T1l48LC3LmivJcPxY8XywKbUscL9AoyjBb8CPYvzHlHUD
aFLp6tSFDv/ZQJGYhJ26DiAyGLDnm6BZloMzqwZ9h4PSIZOKfew0ey+zNnEthKXZJvOd7aoe5HWZ
NCtHJVpAsAcQMrWx+1PRZks6BXEHpTjvyy0S1GNV9evSKQ92ay7U0hw3prf7JDwOLIKA7pXsEnEX
04p08TxBO+bOFDR0KWsirLtlVakoAuupyw7pAWLUOkbQhjex0dubeBUF2MtkdYpfiT6NdG8qfu97
6abDB0N2F7ozr7gPWkZL7MHuIIEhbYTOTp6XsbwJs45RM+J7xDDKOEKhtHd2Hl7f7gbK9QGvJgb0
bB1aKSRjjFEXDVmycPj/TPpIM4f4fkjikwVtm9TXHWkKMLjdA/aFLutabCAG0eclNqHDhsOtOBtz
o2E0l3+hSYm2noe/5Sj7QWPzObOaOHe7hbeCcoH6if0KKc29p6Phe+LH8A/pC3wN4jz8bxfMGc0I
Ih1rDsIQ71Rz73MCgBdTDDH2htwM5YOcpGDcrTWYeP4Y1APSFeR0modeyG+0ZFQ+E9q2OZM7f1fj
tgO95hkgQAK4qTfCVclBczqWXlU7039FwDwVA7JaOJBw6ogng7ZDqRGM3WuzwBuc+6lNBKbsjXQb
WpyFvb/9D6tgYGu1HqdLNDXwxxmrMVvUXuUGzKHCM5B1+iyf0ZI+mWkzg9J6hgEUPLoloDbMquUH
5zLElXgOY+5CwMIUvQIqEnvksT5Qo4T7ZOtxpq6F6aAl1G6BOkM1pr7TL24Fs30h8Um2iCC4mdKp
qGZmvoq21Vr/0icOoyjSgutZtJSOCaYt8//QbR/1kjZ3r+VMwd4Tl6NVhgHhCoREmXO1kOqQRrcv
+2UJwiPEPeDKj5ZuRTzEs0Yak2B+4nP/BTXn9biBfoWbwIrL0gwYDUGFTDZi/rUSyZQjylZ+I23z
jQo32Nj6+MsciN6CmiQyy8k3j5ZUkczmm5WE/eAEAKhbCVOfE7VAumkZ3VHigugRpIaPBRQHFT3W
8hPMVBE7jHsWtphTvio3RGm9Un9up9OGjXdMvh6+1frUWzBGReoJfAw/YKFjnYPNMZkCuD3Ssocv
bQsiTgSvGmK3zM8Rw2tui5wAtiW4vXlTxvf4HglJmT0I/zoWdbXmDpez8KSsVBAVTEjtf8pN7hYd
cQFAYYJfjyAYMc61vZYfZKFivIngFignDHhERynf2hhn0+YnQ79B+dATJZs8pRDrhlGzIpMMTxyZ
120QSRI6QIkqCBYcnlmFoz2Cu2P5RM1TYQRPiSaPDQolXPY4wqs1K0MxJqQU+EifIPApMI2g2Bsv
AEsrmAJMhrzPYKmnR26f3i+N1ZBPHMafMOh4KdhZBIl482Eww2olO2YmYNAZ1/ujz+lEWNAfxEXT
Vl8x5kDoYa+hjKJcWdNe47W6hbJDh40FKQVWwHQeAF+zpyosHMaEtLXqhBWmrNqZCqcdvuUs/IaX
gksvjHZtKroNaDEwdOf4SyHWiHkaSmeE5Konc5dnGVCquPXwbBnd+EveF1gWWFSmse4/SO6URbCC
IUNsMZll/sypyJmsFjE66nPxSJcsKloM8muR+6+cF7QeaA7kKfAgxEQGUwRFR+oqxEs5uvRVwH3H
rZDUl/xc/WUkJFjmo/mGaEk9R2kWXOUCoo7tTrB4ddqVA1+IS34lkoXjsxgLBW4+zife++P8o0qj
iuphX59C+O/Xko48H1dYXAHr4IdNXxAIlfCHKJI7pZv6xJh9i2YnffP3oDD+/YeCDHnqlb5Cksbq
DNrrIWA4ywsQu5dztgtyWBinHkBOzSn2bg9SFQxRowpdIuJNhi1XRlx0N96qhNYC4eVpkGolZmmt
KfZuQGB4jOzQZ6RryJBgjrn/txD9r1RUR3lEI75Gj8U50UTYBeN+RdHLtcC+jEJUFwnnoLbOCUUd
0TNfNKMYM2EVR32sv322h7uP+P/AyK0eUON23+aM3Y6oiG8Ju2N24mUJ98qkGSWv7Ve6oQZqyGuj
RlqQQtOsGViySCTIWjynKP5++IH84p2iV/xIi6jF5dZTJ1JyaAM2c6dAdV9tBrckOcg7Gl6+zUQR
Ay4XZRQQFSaP3SxQsTWFYsmeoHV4buk3M/xu05Ki6dozLMm+TAZBXf/uLc5aoqKMccDMrNkS/q1g
UuFOzGLZ79J8odknm32q76ed/OFcnxbhTUYqm48eNjo9fZKWd0c+qCZuBZPQOjRUtQelX7sIrmTB
eS2NLTMHBeqxuqiBjreStJbkcmLVl0RH5beFI8CH0ZKx9s7tl14tFWMV8BzgMinNM+2iIS6tbj0H
tcXNHkAc7PSYMeam2+g5ldDc+x8i1m4ZzS0GAHAUXRzlVgPJvbk8Aq2jSrKKdRrjM2sdqIBNBfvP
zz+OQhy7CtANjNXIZfGIDUFMO4nNg/pDt4f/cFlTYqw1cycuFwc7vwoQ9rg8tcPdTdeusU/Lp+U8
sPmYO5hAiZAdOleNKzYmqkvqd7r9SgOsdRBehDfXB42bFJ+xwqY7/KN7ZFHWXwQK1SOsm9N2oWBh
pUzwo7K1raJ+tQ0pWHPsINgn2H1xm8NbzoAVK3CGuJl+fIZsE9yb8BADDa1pvwl7aFpmE4+MT4ZD
r24KY15J26RwQ6RFy9StxfBJm+jlUi8XqTPT4U/QS1kTWhLc66LKWUv1tXTnuYpXFJildMmlpxG9
83DrZyfbnafqj0rvW5IrKQ50ClPw3z22WkG7MKylonG1T10/pXOihFVqvJAniQgLKF81uSBFA/Ir
M5ZEz9HSq2DcNc8vGoBRjrM7Risg8BO7eMvkw9p3x93hUV0tOMNjdcJPB3FNEGz1k/halhOwVEk9
fNxTwFwmO8tAsJBqPfXHdadtfY6aAw4xJYKP+BVbhw+FryVHU8IW1RvrvCvW2DoOYBXClImSVg/2
GJZEEsfcHEMyKWMEn4RXxq5NucqcRwRAVktPC0AlPav1XNa2lrbjGmTVKvvcfcQY5k7T1+bnlpQ+
TmRgJpzEFc65cnAaqpMC2qsH75ZBJhekpeO52TVK25XkzPn8gTo16TNDU4XhAv5Ukd/U4OKA/6up
4UX69anf4n/YLshfDeRbbt30GdTn2uHwwjYlSPGQOfjlyioxDwILSr6qLsI0R3gCPiLESVQsNgib
hD3YVwtnpQNl8Lkz6dnEDTBZGcWKAUDabWLEtc48Yd7mPZ1my7LPo6sVs9JusXAe07dNcM6zo1Wt
0mdsH0L7nNhXCdlY/DVoO6jDNtAfxTW1H9UudXPzhQuKVq8SfelRmFHj0C8Jf4bG/+K8N5UFCXI1
vnra+oO7WGrCa2JD9I1RXh9T677osoWkLyQUm1w9V0NqMizZ0czu/HEORnELXby4/LkkCR8uOZ0p
1UEFZk6eKtJktlvmPYbxNsiJ0Rl5qPcebrFkfJXuvTO+eGN6ANcj+tajGbfmk10/ycJnsGP6+7pd
tNkasSSzmvggqZcMYor6gp8uxlDEFwNVPitCFj7dT25N9OYcqxe5ZENoz7g7ysxZWh7gEws00I+f
t7PJACoRj1PQqczEc75/HZKEM67sB3+7pvi0z3Z1JsgQFpmCK0Qzd5JV6N6calqZ+J+Epy6BiMX8
1ji69ius1zFKQAxMiF6EqlW+XDqG5vKJTtwNIKCsvTYYnwESdclkKNcWFQ8ey5i9e4u02aEkcde5
c8+GVc/0S70UHFofF03/b6hsM3MidwdboamIDtnt0/50NaAqDKnYRC5t//t4n6lZkIJTztv+FlR3
X3uk6bmuD3W3dUHbKzIcTftaUFjncC+onTt2cw1Y+kNeqYUhHOLm2j1mIFclWaiFelG0rw6DMjf/
4t7yhCXdWe02oveQ794y7q4Zk8KOBQEh2Tq13sKnv1eLGj43VgBAVMs4OmvdWsmnUf2wmclJ8CRa
Rxr79a+43B1GviaYu7NPhr2nHxV11+912jPFOgCXpap4qHlWPcjk8vSFIQQnWxCNId0aSjfpJZKU
SDAdIpzeKZQ6yMxUuXEpk38Eex4zpKTpN7KX7sUPd2yVkyZcOX42K6t+kyQ4EOXDRLrrkrxQuOpB
ZUwblbfXhKh9041s0TCwY7gNHstYeeZhNvYliSkLDTUTS854foZSuXOMMWcmx6/c6NPMBfLz+3HI
fa4kZR4W2Jdy8xWLw9EiggTzrEBe5KV1i52cqElt6Q/5Wm/6yWC3s0rGTNw/2h7o4qA0i8FmaiWp
LnO0nMjebo4X0USW5SkJEvvIUP7VcvdtoLxoG8DTBBS0/FalW9jkbKt3Kd355ncg3dJqnQ9zHG46
+gssxhdmthoQwyXwNnadvO29e1ds9PSda+fO/fIx7GG2Zl/6Ylro30EGLN/t83btB2vLeFXK+2Pg
CmmsQoBEd2lBfPDVNb4ocTlHA0HjF0tj3BkMMIp2o6ULwJus3UvYhctji/V6aqNJHeGaO0XNoFBB
dwfFnhqUq5gQRdoJH1as92Jphfu6HM68btYSg0Me8zbMMe2j5oDGeXKiA3ZHpfSrGJu+2Qw8zkV0
9k9dM02jVVPMdH85kL4jE0VAmgQYyZSTLAEwofjU1rrJ1jzuhlXnr0ipaZpl5c58f1Wa0xq9HgxH
hKLtopLHmbymcMSPEOZCQb+Ok4Iz8aJZZQvjywA3vjE8lSCkHCAsY1baPBnaLm6uXbQx5Skx5V6w
NQwGGsmiwLQ33CpitFeecOjTg1OUY06cCZDCDN+qf88J4EHpSmRCPj2r+cUIdmF5iwCUJOhEXrDE
gAC7IAso2vncU36f3av0WWNsnRxwKjh7MDCMjel99zz7PvPXD3C8q0xpwoTiFNKEdWRTTZqxb07q
ZI6uA1sHJ9zJGN4SKxBPmExEgGcAG/ZcFp2dvVBhBDmsK7UBvvfOvsVkcjho/a/abhwthVbk/+vk
bxtYrachZiSAmxv+T7Q1v592qoXCl9+1V0r5dy/0ldzNtWqlRxbKLLWH3DEsm8+B6y5rs8haGUAX
YOQVUC5zR4sgkJQztfusPxCrOaf9lHaUTT4uMiIYVngrZfpP4G4J9Kmro90Rdsz7f2qkbTWIO2IU
3vnGSHfAnciKTJsys4VWhPehssewk9yAwN4XPnSa5BXuKjowNh8tB2jAvWDielOIc30y43kfWiyy
tvhG2NWxgRmMXN4e+SjjLxH/v5/qASMio5po37oHgoHzBU60HcgshuwvFqff09rkGCXSgbc1jlaX
Rgd3MlFALczPq24P7piZnRVOS+OsOne1G8OeJMuD3aFGDcjtUCf6KJIx5+Viz9id4zHMjDMfs+pP
eCxjd8HB2/wMZ/XvY8mROlZemTGzrCWdf9ysgvi70C4F0wNfhZ1iTqIMDlo9jaNsJryTm0fXvfNm
/fFWsbL3u2kegtKnL/geH0wkopw5yr9z2i95hAbnojdfgLKWcuUKdNal01FlMziRw5vaktNOyMVm
UHiIID/csuhpzlJ/g2VGFC2MKT0kvhVpgOP+LHZ3QYz/4Dxj/lwdU2fLfVOVR07OVbpn+gHdkVBU
PSEjT9h6Sy8pWwbRXspPuccACr5abIAM03oFjFEzVI+0LJj4R+bWRdiJhS9+ve5sQLeXLhx918Zb
Tb+EFnaoc56BVFvVDvvWrMPS2pzaKkD42PzMGmhoRw3yCFhbcwSZZPpMgCo4vrIKtFvTQFxwMN7/
8ZpFDcNVateafWvLx4fqI/gcA2vdxq+0nWTWUgPIwcGu2Xj+0iZjy5tbxarSdg77a/ftw2JyV439
GKJNRgzyNAyZZdLnud8FO0QD4xc0u6wPVbHSazbXMd1XEF0rfVHVW72Zt92y/awdXIvURQihMV2G
xiyIZnKzKYMf4S3tMh6vnIfJBHuot0q2jKsVGxpdZr5l11E/Mx4jr8FFcV5jA04qKzZK+RptLHaL
zFl1tGBbvh1Htb4bOMLlreEsbKwySLrF0SqJhUU+/NhMFTAIhXFxtc2VihMTCgLrp2Ai7susjhj2
/nCy9KufP3IyyeWMwOYl5ldqfRxUFG6jGu7tZy6ny8K5FtKxDndKtrZAzxBclc8+OfTJ3W3eJFik
ziO1z2o2GcJtHK4Uad7gSYmTWyVfO+OFI7qazTqUtzfbVpcaOVsM9cFy5EsCHEf3hn6CynTUfXYy
Y6PuqZXLfpY4kAEZkucQcE5YwBM6ScmMSxlzbxOTq3k3/KoQe0Jn0YaQJpsjxmqDs5N7RGuHEAV9
cnIhDKuMycqjmd4+mMTyHoN9lsLjMbmE6hUgwoaE4C4MppRA3v4BOJsVFsonYULNBfwQ6Czj5PrN
hLlIH0ZxJnAMRMTwtoGykzAexHPMztiwpzg0+bpP6MEbjzkorgUK334VN7MuWm8ySnySw7Dr9wpw
i4UandBz6fWRbyfZ8wDzVcwgyxEPSX31go2GeXzF8J+sQgUY4a19x6zIuon4BP/w+5PVjcyhv4k+
Jx0uCMo7fVZmV4+IQr+82/WXwvYxzY2t9JmHMKur6aDsw3yZ2bB1171gg5S3sD5I7bYyFh5R7rjy
YVHY4nt7VYEjbR7JetebeN/eNBREGICUMK+kmR+dGNUmQThSiGuOcYgp3BUjQaCc3zjaaMWphBru
zFH6wptHQ+ut3KWrLVmEnT2vhi2ZMWa69buWcUaF+TIFk/odSrO0BHg96TbHE2jRgn6ywl9zmH/2
1Kvho0coqV10Y1ubPJbemoKCLv9tynMdIMo/uM068yEJZmODhFuwbUeZ1MYtiVYEZpURFtT7Dw+N
vmA6QUIBUH3vbCVseoxI4va97Xzl2GAMWTfr1XridyaKQ8bo7k1OwAwH4HzCNL47jIKYVAt0jyE2
z8mwU6yXuowH2G7qebBnUDS6+Kkq88+DlGak3eoKBka84+qDd1VMQ6cO76GfyNrZl+BkcVhWzuXD
2nGZPGwHA5NpyuVxb6IzX7fYgYmjtf28LQh/bOx1/u1Wx6HYJIbOVL8GW4AQp6MQ410OYPpJEo2r
+PJssP0T7vF3uVrj0kPMgKKSOP4svQMnR2i1I0jkvXMri9XwWYcAM1Z/D/q1BAugQa7mHNrypkOS
TsmgKkTg8yNyJ0k4lyBqpCw1MyEmpT3VlAkY0g3RGu6lNm76my/hsPnj2AsGSYZ5bPMfuWAXZT2t
BBcUsOMG5F+Uq1wFWZzLDMXpOsDifhN0xFLPZGlrZmsmHFRi3OI4hFyjgJzDyvIb8niINWK+yuEM
Oo5RWh2cZGfig8dq7gLcuW+eubpxh1lQf6feIcCRNtR+9OxbAmAG+MX+OnMuNkRAeeDMSIgPOtUF
09lZhgcXYF8ARJcyF4iUTYf5omrSuwXUoBZ7UAUPoiPHg6qqGW6dQlq2Ad8qnbUwRHT+yeWN5C7T
dJWm28aaBZ8VSe0uopkQ5+W7gwM8VAIdyM+YEltudGxD7ios6FghZ2KEFnVnyPSArmb+ToN7y5zS
huzYYVzn3I0CW/kHmTtNMjLfTKWmuCh7gTvNwn6UD0uMsax0h8pA8ieV/c3c/V9oHJkPWlhCtVlL
JASDqxYcEpZ5lPwAlmLT+tAsIkM3vbTvPwxjSwYtgDfE/2SkfXXkuGk8cfCQ3Gw7ZAsFS+xMcOXA
4XgadfXZalOk6o517sNXxLxXpqPddNoF03a7O3j9ptVmwKJusK2oiJVesIAhEVMh90VH3AHY2F1L
79gLY8yJai8ZZ+z8jmQjWsc6AauBAM/TbdpT/rK3rTv5Vsg30+oQQO08Z6Wmryq9F9SIHR7jiRoe
Wlde5R8++PTDFKxH3Fh8Znb5agkFJnwBUmhFUM4zLfYp6Uet6S01TBo9Z29Lt6zcBD6lqmWMMlaL
zz5gM85l79G2sr6nC5ChxfkIP3wLRHuAJIWCo0kpUxAwu0T/OPD/4mznDnC7PGWqGxp+88Uoq86e
0k4EkIMbL7nrzCDge/T5M3EZm/m/H65XDmdeqjddpACLY7aSxGjx0Ah7WAThQJ+ba6zcx0rDNpRO
EmYTDPuZZyFqLsu54mrThpQlp0UzxxzSxf7uo0CegJMTcB5b/BR7rAzQy96ZSJlIL625bpiOxS4a
uKwZZQx/EmU6oIZvDUy6g3ZcO+6+RWRrQKozap+mRDAUa/fbYpjmg93n3hdAowOTrfJgYVbMKjBH
tQoMh2VGUkYxRxinPipA8KLh1Mw2sglc0N0T5921ylTK6nUj93Bbg3RVV+r647TTiBFOikFZmrWb
3kIvUsnn6qdj0hocRSLOG+a79W2+OREZNx2pEPwfBNicSCJt5lotZDIucFRkVpfTtGHQB4+O2/Yw
v+rnwMzXZE6shngetcH04/m7gIcMch/nwwnOEPAnGhEVQS5XFktEdwx/DdFmOkN/CM+7IxreGEN+
gj3NwJNbquBRhaQRic3TukFt3/Rb6wbqHj3VX9RWzGQ13tu8PVo3mN4H/Rr/4N7GW+KkhMHHGIhP
BIsN+2bIfxzCvH12Fj4YJDE+JS/msxDRtq72qpjLME6aIy1ndn3kI3dIw4cJVoA4DvwwwCyftHQ1
8/NeMKMh+cEG96BYQU6f0xWg9CpFZp3E5h0xaCBoj7GLoJEzbuwgN+2zn0JlfQqXvpLrPYzY9jkw
mQPJHFk4dnD2M6IAXGLGSx3DMB8LtxotPxjuyP+GmKHjfUXjIo/7bmT+IgKTfzH25QdwOcEQ0VWh
L0B+p7x4f/4PQ29oDm085mloiQ2EhcY1n0MASly2opHfjkpsa5F7dJMEbgRJGwql9D96Tv/vNRZH
CyQq+Jl74tYAuxrEsTcd+izyJfhiQqz6z/oZHs3DvsCF+g5QkCFd4UPiuQjfusf5VSQQYZ2hJhO4
UPxhCh1NGNgTDgflYIp0m1tFIZrguokHl00nPCbKEJ4EuXZU0xjt8WKGjEwtLTiXO3pK5cV1bl6D
oNmDzCAP4eYAP8gb+A2P4kYNCUOO14A6rKQbegAMUC+AkcWJtYRcchU+ApQKp/7vVkJZ+HMUqHZ/
mgGmz9GhZeH6Ykyq3RCcsSifEAVEEPkMsifII/+HwXv6y1uqf5nbyhf2bo4Hjxx5LuGHiTZ/IGQt
+j/rJV9QZLG0GcIhEIEzir7jL6adD4WJHgIy54ioGqYpa0HB90OohIRcSJj+MePgyaI1HsMYRELn
2RzOY1QJPFx/song6UI6KNle/2RHN+VVXrKTd8CQmHOF0f+LubN1RG+U6uP+Aadaf5CSdeFItubQ
NhG7MKOEoEKfIb9txpawxpHMIHH6AgTgphFZSDaVMh9uw80/xafsxLt+Rb9QB4HyuRqXgk9AhO6O
kPlduckviWAokGuHCS6jz13N+XNKr+Eeb6M55nwXH/IAj3twyJG42w9739zwGbop8/6C79LJo7xD
/H5Tbrgu0Ky94h2X7Bk9uTO/8i+xphPGJTe0RkfGFjyI0cU5uvsCQkP9yOZCmSv4kxqkgmKX7YWT
AiY2+E46q+KU7YZbgCwPCgh3rjgl6OLLY310Vv1vfIIzfFLO1CPqb3Vito46CfFPj5r5UmEw1v6K
R+2FZiK/IM6ECcydYCWC6QKE8PDbEo8Pwx6YxlOefxYinRdXzw3H/GL8j7gHMT0v4++mv0i1/sQW
8Hs+p5R3mzypTFkdVP6IrPie/DyUpCyc+pfrQDawEGzwkSGz6oIGzILkSvJCfsGM5u9x6fmCA4St
FF6CBcrBboyO9zMKGaxTjbZCbYhXRI1TGUltltDxwWOF48mb5cHxd5C5kg0i+A0sJAjPF6rWTfCL
fJwhNM/O55Ef8XD6ce7sYNVZSLR8ir8bjwrbNIt9CXldDK2Ndf1koQllDtqu337LM8hwGiNjrPFj
nL9RjcHiX31uUNCOML731U1+6A/7kfxSQb5YwvbZ/YmBYASVt3qxwVEPGEcGZXT+xIC8WNBw19Ep
e7/83ltC9n0El4rKA/tY0Pl/Qv8ZILjxNtVruLEvM0Eof4Wfh/ISgqGWT9fDWGpY2CybW3KId8OL
s4kL0KwUFn14inf9b7Erf8WyKn+5/N2Lx7Fjhaa/kIp/898BNbvCwopP6eHD96ln2S46CI4FLo07
aYvLxJFehfvHcoHRyJXmCzwqT4iSTuwpbDy4hdR/3HLkZMXOvcob/y548xx85YXbGnAYsnuh0znD
XFw1/CgHw5IeYVe254rWB1a0w5XOeMPKy90Pr/+RdF7LiStRFP0iVSmHV5ucM4YXFRisHFH++rt6
bg3lscceDFL36RN2sJ45k7wwRQKURdwFPgDCYPGp44Ou3PxGXgRSfijp4BkpDmm2unHyhZQjOYIT
saam99qAapKp+lJtm4WPb3ZLKa92bDjPnzlIyIrRQ0yLO9atudTh7PDMB/ukZend8uJ32qMs7zv2
V/MBE8ksI2zlq9Z0m6JUsaT+LCpaoz0gOPzbWxsbzDyfa216SLtl2QPvpub+mCGt1HSWfPI5FXAV
FNPEGxY2XgONrqwLHMfTohjLNcrBBN+Yg7DjCYsWlQN1WSj69ZMloM8dd10Y9woLeYpSGjHdwuzz
Vep624RK2aldTJnl73zlJEhhpPZziIqjWRu/QZ2iujBy6gKn235VUTdnljaNscxUSudQV/RJhrgG
7brNvGZrQsseLOTY4Wg7tHLKHs0UPI96R5onCdITTEkcUBJqEs1SXMiwjJoGWCZaiY2Kq39QO2mK
UaWnVAeUsMYq/OIIGHGGJVGMDptk/tK8nkelide3czRJHNSPtPLwhJON5KT3+Trswo1EKmRG1zgH
bERvIavPkoJoLqGlW3kYjRbBtr0OGdNC5Hs0d5xhzJ0sQOTmzkrjv2flWqqYAknapEAmt2BFaBnu
AxsPpdz74B9DRZD0QkaKBr0XyjCzQWUpRO23j5AgYJLcJ/MkmFfBmXpI7+5euklaAHs4raHsXczj
YQdC0+u9hYp3wwemrY/BcsX0NSd6DrX8JZcMvuOHlj4CfV6qSwBeHP7eRIs3Trvo7c0HNobwUjqo
tGk/KlCokWv+xN1Rs2Ct1T9BfNXLV6Ot5OrREvRKc2U7S2FiACi2syaFdXfjHxeeazaObAvY567n
pEnXqZky5Zljz15WsBfaD5Of9YfZcMYELoez2nFMAgeO1PNA37Y8197SSY6KhAdWtq6ag/S5aBSV
CVwbjSI0z2YaTNAPmaTUnTJhOravg5sBuEzSRx/5HOjWVwt1Ke7GMrLFTP2NwZsOOGZJ4MyHbEbu
v0hxplJ8WFYIlHkM0JV6m2UQ2IpuVJXKV4nLiMEMGQP1ameETyyiM03Gg4Fh0ymvQxAcaDCXI4S3
NYf6FdxSj8FHLHMTUAVEUNmVRJPw2ZLppPRunJyxZ7Wp3INbTQqXF71D3SzRJrG/tOtVwhMUNVKB
3sazf0zzpyfBNNR3BppRO0nayxDs8kcUxjOTIyuHM67Cis9uhXIvjZXaPjNK7lqGWlhslZ7jIv9L
m58AsGy1koxkFFpPrWK0uWmlXQqUvPMox/d69epjainrZpq3NsMnxfuz42xUaVcpVKHUelB0v7TI
mCrOY6DyN2SOIQysLBo20LurCo29emwqqNVzcjD8xXC5/VAtcKlTDMbyqWmu3XYVGItBh4FNw//T
7Np6UmjbBB0NhdF8izM4xCH/EPoHbF6rzKafd43iP0fgeJlmF72GQax3il1mHD6qJ7o7QYWqF7LV
nT7qNFpMCFZIizaZFf1aVeaN/qd1R5fcEMJDJK+HHm2rwP76ROHcR/+ntWZyt8pACKjuEmB79HHn
KqpggTzVSfBqpKw85PIZ8aG/FppP1x2nGWjlb4OamsqjJdT0EzT37WEmD0BUdhnK7t1V/5OMFx0X
XSQRezXY2zR1/WIc+iviRE4x+xPA5UJ0HGNsHF7sOaIQMKkoYyilqKwAHoMN5SIyvQlQOyjPITpZ
uKl5K8te9N2WziKtOWkcqxu3WwAt8VLS3eqaTqotNwXwT6MzysNyb+34B4S56vAalUtblTk1qDp7
dhQyWriGtatRFGz1diUFYx39QfCooLYDak85Rro4FrO5fNK2K1f/UbolLbpUumvbtr7Y6UKTpsA0
p9aOboWO0jspEh3ML7iYeIgxiqMt601kmxzYF4qJcnuGJ0IuzBfFL0cEOK8fvVdHy8g5Grjyimvc
IZviX6WW5IojBliShYE5bXPtry82DfbO0cFmVj0cq2HSxHcum5tO5W8ERhgywK9sN479GsxXXO4H
D3JpcjckBFBj76mtSjqn5pRKxMrQmjj42F7JP3SR45Zxy5zmNIk5bJ4J1hFiTJUMgBfBPqcSe2/m
3TW4GvzaEZWBHeKhcpqfkvpuogBaHDIWr06mEYfGqAIgl80rajkwEg1dFEpysNDZtwq8tLyXzont
c6UXTCz5GNdCujTGlt+QdPs5nKNM36ngm5I1/kYxEqjtHfEurMxlpOPChkGUdtRiEPterMyyvJqZ
DEY/Of0FCXZ/a58lvZ7FWTp3WiBoiQJXDn2ijSIvFLJsbdb01jqXyGntbQaXudWZNCLNqU0jf4yM
UlHCHy+tbaCmZytLrnK/kCzEOfR6Y9hCBsSnLIT0yKHjgH7e+fGfTt3LxLwmnK4DjMZVmFBRqx0z
7ccA8kbigkn3DjGbqooWFVWugzuWNNxsPCuktUAXEl68spwnSL/41PNGdBroXpgyLSySYMWbfv6A
4RrV3FKwO6Gg95weuYQB4wzta67FBrCweQ7WrUHBx5XECY2nN06oBd/vQeYReCn1n0bygyiMFK0T
VNAZydiNNkWDct0yDyWnNqwWHwmdeyGNoryeGAylnbTfe0w2FC4JnFAfASPwQmBpE4sdgwhMhYeR
dQqgAWY7gKEoKC4xKps2XHIML3U2uG3rIxvMRGiX48F72lk/7cNsWunRQmBkgFS5IVUMUh91YM21
IUF7CnKdXEw9N5s6cr/KKnVp2dVGaoZLEn92IdBnSQVknIWzQvsgnSXvg9BfW2H049bDW5DorXgV
4OFWhzpn++dUOSm9KzpkeToXTyv16UKyOYMjpAgg9OfMwMX7bqKBnqO8w9L1mNM3ka1i9umCrRJ+
GHjTUqKDkWv5VG0s8NFUbuzUFBMC/EmBy+pMjjDZUbFdcFSaNsq1dF4Fw18DzIA7JRWNCbcR/UmV
KnRA7CYpziaoORNWdmtdSLa+eqHwAKk8q/fdwcZPqF141TZHJLKC8b5OpKMZvLulkEDtY/CXdAJc
5s6NSfdCf5scDT0MYWxl0/LGgBaDtl5fALxHZ60Cu9axfMJ0bjoMZhBA+yz1atJJ29K/W81GbVFC
a0+hRRfJmwf60qn2HsGafybT+mgLo1+G/tSoDFAI6rIH02JbG7dYtt66bgDQThpaZ/m1hjQovnUK
9LVjvy3rEgdcVhw5EwCeS6Vd4ptEqZaEU7meq1b3VdPaGGSgj1DRSpH/2nvcq74jGml9skltmhgK
vNAwY/KJXkxjQGh7yeqEsTuN2K0OeKQ/RM7FlGaxyxCX8/oUgWWnuxqBlZX9v8BdWdXe9k4MowaD
wfPcwq5TIE/3pneSsUlEDCWL8kWqHHKFZQrc3t4Hxs7VjhWT8zrY1O5fb8Oti6YfGCzRKEkXRoyo
5xjHpIDR4SBPmAeAZajXJhV5NA6g+ydCdnQqJnfRUkKg1Fl0xoy++8DnMhtj4WXPwUCzZ9XAQyFK
4weMptsk18Ye2m3tJA5xuHawXNTK70iDwD+U0x635mZiGHewzBn0tdZFitCiOGnQ+IIWkyJbu4q8
hS7NB6b/wKjTEoJKCBjVXQIkDkG2M4DP2oXiMyDFML3dhT5z7m3lO+OwyFjR69iZqsxTBGzK9WpM
smSuSIc1zkNiHtZpNNBE+6lPKLwXQXGJXPA/ZAH9HU1raZsKbNpIjjagou0O/7dxC/6osjiB4rka
eieNwWXvYU1gd2OHFpdXiZuAiow+LT53oUdqrHmRebT2mf2Dh9XoudbWSgKlJ2WzjzMm5GMTB11L
zjed9QuUyWh3BlNLickzbcCEjBkekq0tZFrUDfpJzRQPjMi7hsMrin/bGCfTgEIWxZeGo2HUMoAP
67NJzSNanMzsyh6IXLxQwnkhORBI9TG0P/h7yghtYOmN4F6bAGGYDeC49Z1SbcBHQwPS/RmFaCKP
y2ILWrXp/voOPLD6Q5xtrVUULkFG1OGUzkHU4s468YyvDtQxJKXI/gpz4TUXjAJ8gHHFQ4+UC0kq
/Q05xo0v/nAszQtjbk7eHobYBwNfGiznogAa9m0UV4sN3kAdWjsGc15rqxmzqN3W7oozBLLooM9U
mU4UskL6WoYfonvnpJgHGeMBgD2DfG7lSxTsgH3L9tSruknUT7yKV9KuGChHJLFK386UEr1Q294O
dJxPUorR8VItHgOUi5yqViPLVZcD0KHCoPnQvT+0plw3XoUfpunehY5EAzxRq4uFU+unDuyXrm8E
cNn+LIdMeegt0EjN1Dc8FRWMf9AtzJFL9nCxsbpoGXKopQ6eSr431dPdB86OS7nt6iDcCLRFuTNR
JraMmNBRYC+Hx6/kzjyv3eTljxctus/CruxRTDejKWryZiqwVvv2zSeYPhUGhdaTpNNOax5Ocuhq
8s+xbp0c789JcbWmXiqlyyejsSxjn3zNEF4oPesr1xEhAfSaCLDELe1Qvr12ML+kicsS9uW/KC3p
26FFIaOzEnLt/Grd6/qy9uOHXmqnCPCjkANtD+pOS4apZtt/oUGZaVts7ObZW6h6Y7kQ7iKpWRE3
8oqOnSz6t+kojw9fcbnUICO4waju0GpVMFYOy5GbW98fJXswyXVckpAffNb+UmTeK+SLCAc8OB6Q
8oGqo6FlpKO4XeH5QzMOgBk2mzAC4WVzdF2KTbiDEcIVMJA7+lx0pPPdtb230bfNxoz4rspO3qjr
fkooXDjHeJ5s0KKF9WXN6K1vWV9rvF0n3syboR4EpxyTM3dbX6RfzIw6+tcjY4KIJs5bNoJB+am/
0AbgbcPo+zwGRin2CEM/ANr8X8AfFCMUD5CuSwdzUDC9pFHfxg9iuIwGoNIw1paO+K01Hzi9iFmN
NGWEUSF6TigfwSXnwYbDEom+NPkXTwRmVn2ICREsxDODTxqf1FF0Rmm4RdEYPEjxRjQBEp2QRfrX
eGN1V09zRxojxDapXO4Jee7z35Sg3pe76MC4iEkSH/OTS/sIxbmLfal2ufaV5uJBFOo38Yv3xBui
FPJfvAzeNVxY8RVXgHoANzl0YRiJ0FMHcfaP/BSCGiLNvnBG48HXOBTyXxE0TiSODmDovD8+gz1k
3807pCcYfD816EdM2Axx151ffk35Igx0r2bHiyBryF8B1jQHUE5cPnH028DgvqNkVFhipoJ+ONeU
gZDZi9fKBWfuIv32AJvoAUCygL4xMBkerb10RAHrIS2m4/r5hb+bPnwzp6JRTPh5QyQECoZSK8N+
Oiw0wREwhaz2ch4VxwowlBZjR1Q1tUN+dREYqnDcRefiGz4kbehSFg3rBLNQD5kNuiNjPlYI3UlI
IYwqwISwFNpvetZIIYjZIW1PpihA3tAlAEMijSQ6Eza3ibDMkIuW7LGnPdpswULPhpOyGub07+f5
Lt+VJyz/Vsz4/t1IHTnA6PB5aEhbsQkQkPgghZUd9Eu/qff2I1iafCaeRV4L9d5ghrHWvy2g4B+o
Y7IgPNL6S/uQL/nOv6kXJoOMTxFDB9Nx4w3Q6I+Pydu7c0Twuahv+QuQOfQnIZPFFObZMOpgtdGS
Ft9CMsT9Rr+DKQqNd1r0NLIhRsuItdKXYLTG0BJzt+Er/qeow76BXPZSv+GM3eoNeJhTzVn5Z/+p
F/HJxeUPA8HmqL6dJ31gCWZpJIpyHnSBgWmKcRWpkI8tBQ4pAFsQBKfAqL5INExqaBrIqGCEt+5U
H/pNAasXQO4bNqo4Bd/ymqWfEKg4KbhwzSl/QT+LX+Dj/h+rMi2Gouj8ukx7hFgZE0+VjfOXPPo/
4XSFljdINkQEQWcIS0siFxW2TYXNIFT8INFMR3lMRIlGjGr5mB36y4DOZ4G8h/1HQlGezD96m85P
xtfDCl4oY2swtoQDRlj8Vz7yrGwXg9YY8jvUTeybf6FE8qDgIxAJewz0BbLGDOuE4RbyDHkwQSVI
SJi2zGIRMh234RQTXTFzII9CR6QRsnbMRoI34l2H+NnflE18dVfBtLxG5y/qkr1xNRh5QUWdJYdm
RZsk2ChCP0L74UWx8ZhNIypj/5HrsN/SV3kiqlQnNFryXXWKX8BB8xPX78/LpmXyHb9YZOQ7SiZm
xkRw4Y1H4OMqiVsAdYGam6lzI+aRYlQUSt+MF7Trv7FgwrQDGRI2qYxQzEk54M+Czo/2ZTI1Y0my
MNlHYqLOfANC0L8F572jM2uQ1JHBIWpN9JW4JJoQ9Sr+7W5w6kwnD9KDLzmJa6biQscb69k2F3q2
GQ2RG6Mk81Xf+CFCyEveqeSsMDWYqZnjIRv73AMGnfRb5S/VAKQ+7mk2OiOGUGhIQmGz8jHDG6aa
jMswykLkWQAYBR2xQnIUzRMQoVfx4Qke6f5Bup1IgQbOwUP81T4hnHBlL0Gj490yLPLe7st+5TN0
hsCbfW58MF+a0DzBI4tZMW51D+nxAXARfvMztL3RDObt8+Jv+ZVlwSiWsROTRl4HL+J/RSn3BYWN
xhuvh0Fcx/SHcV/z5FwR6tlscI6Xm7urntKmexIUMvTqYKldI1TZBU2a+JXdpf+l7Qhhx+ZYHplE
nY0naklPtuK0f4Mn2yfIHtJSAQBR7ioM+AhSUPoTMZC+0j8mXGkzWlXvgPuYIHHj7dOtMoMGjxfR
ZxofubtbfjMn4lqMpbBO3YOFx16QyvafxLeYJRKkmJij8Gb9+4SA9f43m/TQagqZ6/rHYMGw9ix+
iXcP9piULDWkgIIllnY7xCh22L/N8K0ZITGxxC4QYyWh2OhMrAlA45WMoL+3zPleRxyNDiChN9Iv
ngPAIMTRxSlGOf4HYEu0oTkr+YqTnQYyBD8KIs4knE0eEG/jXUZyoq0+m5qP8Q2q/6rgX4oNzKMT
oraX/pG+4ld18m8pH2WUHAkb7UP4CfxTimwv1o+wJHgQbmLIur/pqeafROr02fi3cNdepB9OQfMC
koceD9J+0DwwfK7/MezJcE1l0n2WfbcAOJ1VWy/cucHOiPa+tJTDZSrBvr4l5xRQd721m3WSHRJ/
YQQTpOvDfIaIFVvXNr+h+FpM5hW4cgh9i2kpa2Lg5LszdP7s1Tdjv+SuXT9v9jY3sLsSh6I3y845
lM+KP2L4fWfZcVtYorg8i/8A0MB4JgQjbcnX9PvmwmaPNt0uWKPrIUTWymuJ7KA1dlf+M53pR2Bl
q3SGBeVKO7gnC1HCZiYmltUVPztkhL0zIoVXpr/nZpacXVzxun/a9e7O2TBsfbPvwGOy5cC6gVDg
BAT1SrCRxFZlR2Rnog3AB+WpPBOOFEjsHzFI5/WJb7A5OjHg5DsCuiB2AH9AvJzNt3qWnhxo1xyJ
3frMTgd7wP/RGCgzw4VGL56GaWdw15bZnhV3BVJ97jfmt/D+bTfmpT6Uu4bVIBbPi6MjfcmP8sUQ
tQXa9FA5yNoDd9q+xDeElvD3ozHJRuEyMujRnszi6zcvDXwHuvhMxnf2joE0yhntV/okpPLWdXjP
1hcjah5Qgfmm+Y8TDKSDgIIQHQ9iqbdGhCH/athnAI64VqQwQh5f3sErQmRraRDBqmt51SxuMc+b
PwlfPKonT4zOBOMaciiuL0EHsA9JE1NkAg+6ViQhN7GHD0SekshT0T6EVMu9eTNDN1coxXGlf7Q7
f3V7lAqsMyqI8lG7G3f7mCDpbm6FdR2aEfyBE7Nud/qp3UFnO6GxchBDenXnneG/8iIxl1sD7b9G
fLTndCinMNUYmIsA5G/xmloHi+QukFnNFgjAoVhQQBydZ3bXngLUER8x+VjAdFy0mCgQij7cWtYB
D9rMrGSgG3ugamcEsDgai019CU+cpOxX4xezWfJgdi9hgXKiQXfujwrnNeHOXjqEzgJyUS77IfC+
8GW62X/pK0P9DMgCz0QWBVxu0T78m8gAY5DFCiZdyqm9h7+Milqk9c7+r/wu9vB3yCgDpMi9ZXFw
/wgh1g8l87/fzHns/AaHiAQlg0yB7XeHrhi6FKzf9uw8AWKqgNuYywErMJ5YZLIwWKtgSLeE0H+4
DLKL4M1G4XggzgI64Bv3Yv1Z81NcILHyNMzvQNUQT0V3HRw6nlXIwqIJ9SVtEMdbD8/kLFAE3mIQ
ZyKEXzFRO6kHdT0c+72Gmpq2rX6oI1CcCechpeOPvreO3qP5sbYwyy68LQaE2N7Wl+xh/ZIh/yo/
9p6saIA5ePcu5Y9QbdOO8t44Bhfw6f48XNULf9UfnBXq7Dt1LS39Vf7rXcSP9XvrJJ3Mzedarct1
Nolp430VV3XzWWC7ujSQoKIB+q7WDT0u7jnHJlk+e6HiIPjOnnQk3DPANCYqlYPcPdY8X9RMHAvg
5ijFKCupLwccrDECJC0ORAnIERIS9sX47dFsmy38wZ9/AsbGrGaJEWhpfjFMIZ/dEnbosgPc4bqT
1HEAFufiTJAFuRNxP0adELIREay5ktJTRoLZAj8NNAPAh3ZNtwTo+LemIo93yJ1dxBH2L08TKsP2
/vNX/MnGl6ivmWcihfbDeNGfa0eXmHY310Bmqe9A2Hu0e7Cm/YVVx3sEJSWoCuTImijfkCbC25dS
jv5qQaQDkP2rLnqS6/gbjSMgWkioAdhDKA0cLlZI8v2TYxb0nf974IdbIFWEJCWFMvXxnV/OJLDg
HxAoQ3wN3VMI9OTG3vh/s3n3znOSETvemAeCa2jtkJqTyYPRKx4Y8SL6gA4a+soPMm5V5OvIbAAw
hmFDPg+AT6cvLniUosBVOfGdZfjTHWXSFAoSihMKufZdnwmm3AoqEFR5QU5ShzByZh7Fg5yEow4g
DIgqtBUxvxlA/OcjECakt4IVyV7JJxSL5LCkiNxCPnKDqKe4ZxyOLlmX2D93SkHsIJH2u6iXalVf
8vnnYrG0swthJDy5exSgfzgV/i0d1lJ+wn/n5B0+F3+XPJQffKC49ISa4CAjlGiRX+h/9cOi2wJ8
m4qeOoMrxoOf+b+Yod5HAoT3j1YJWHduEzh6ivxSo8X/zVKmkYaippA1yR0AXiCIv7n5bMqiF3eJ
25FR65Pw/40C6qqerkK8kx/KKb0JMTExzYC4DdKqwXtChY3+BHJFo0pEG4hcoMRYYsDIwXoogBA5
RLsXGlPdixIx53/TU31hFHAxH6AVBxpcvzo4N/Xt/3ZH/e1eYFsflBPRE5D3KsWsSaLQoo5eZRtM
pxch2Vf9+DzqS7NyfoXLd06zCG2Vp3GARH7y1v1N3QG1Ogdr7+yQNBDommVyztbhkTuHveeOyIUe
/w7cyZxDAxec4B2cTXCb4nDhKc6inpI21RU8zM1Dado9uaf8yuCCzER8P37mV3Mn/hXV1/jK9Gcp
43xpn6CaQTfLr/2tv8k7DlyhcMQBzE9gP6m+qFaGgz7iX6kShAgzR9rNfYlT19yhJHsjVcdx2DnY
O1FH6DylYO/LO56Oel7ahMd2TYtBNAiW4tiIlsNJZ3WFLwzUUND8aR9go9OXQduB0/sGKBXIhywQ
ogKYhSZJJ6pvyvBwxAdQeqxvZgIp2nAM7VAD/+cWQXBih7ATQKexF7bk68a1PKrn8ma/TZoQ9aak
+s4R/Y+EsY+QidyVr3QXUs2AbaYbgCrKANOnOOSYTYizTXRKDJJEYGHBPTyGR3Cyp/jqP6uFt1K3
+hb+QPyAr5o+qkt0gnML4jx+1FDnvvhWBTeQY7dEDZYmvPEN9HKjXNlm4rDT34yDgNnqndA8rTlH
maTAwwJWyxsXMFvGBbVYjP4vy656NSeD+jz4ki/pC2meDQjzV36zLwJ8mXHus6DJAXjb6TZZFGjg
gHdjQ6FU+i/80FgQRxQbjyqeOGbfCZ2cVTCG2HEcT0zDaSwQDNlXf/zY8EN/mJAaU22g8sxBQp8i
/sbsgj4BbbpcjM/R2B/XF+0nefjgxh2xhTkCiYE82N0kG0S+8GUTNCjB6TE1cETgun3p37Cwh2pZ
5JPSEVo6dBKhvJXENpc+xzdZGwcKoCY+UfURTa6umA4Fg5URHAKfuqAZI8YyKDhYCIMGVMvWJM0f
2jj+L6UCDyoBbp5ISf/puxtPGp0UBGiK8rUu6jfOMZZT8yQ7Q1WcRU8kBFb7jM4d2SBJIf03k/VP
Uvjiq2CPwAKqrNxQEYzK3+HYbeWNdmI2Wd36Q39QD/pGOvlvVBiAKVKq0Py5ViHye1/F0gCr/FJu
yo1PGpIYhK1OKlXjv/xDeukH8F/qgR9FuJVnlO862Cl6BGQm9AIo+7kSxJgWqa7v5Am8vKAQ4gWH
9LwBr3wXAsz+BW/RIZ2hhGDlcAoDsydrH1AymWkUMfgY8Ft4YuOLU4+DTWJAF8xCtFDxwdNofn6R
SnxQMG2/4GAGyBV914i0w76CPkjtyxr/JckwCMMwP+iB9cgeCAA7a0kolMLoYswDaB0WNx7XCjS8
kY7qIWGcvrSwucJvpOWQ9L//LbPIpn0kTkLWCukhJzZraaf++Tv5D/iN/IdGFVh3Fp8Kb+qBSwEN
4eRP3nt/+lo55j/uOftTp0x4d9pcP4i+vLMyTt41/VHX6tRchyt/no3tTT+Tr+FeXsrL6Ngv+6W0
C7byVdqJP/k6fadraY5T4czd2Bt3E57Jt0jBjFtxdU5kh9E1eJpn5SjfDRp7+/zHXHekFu4e3z+2
GRzZafGoVsIFYPjxHgh/9uJ6eX9FP4dHMLxstGEQ2IAaANGdZqczYgUIKkD2zK71Mvq3Whi9swq6
m/Gq4D1xRkPpqEYD9nE4UXCjCXJPn64jEifUSyB3j5L2FU8/V+6tgv0Rmh6s15T14dFzudWsMYql
Jxmj9wvCSnnzmQvyGv/M6tu8Qgm1r91beTeEm3vB6PTgXIC/Le0rUJ+SmQsaYpySz+rN1zV46cUA
Megrv7tPmEbMW+O7/kwQYiOL+PdQcU2gEVahMfZF0po97UP2TK7SivR2Ih+SpfeU79bKmWWzcqKv
AbrM1TWYgyUSVSttns2sVTZW5kyUndnAHS2W/vpzjafGzT9b889S5Sl6WmazhiIPtsIse374HWIf
0Io8uAfvGL7zdz9LttlxONtXZpP3ah3uKw7SHS+txCf0Gd7jtwOr/KtFOPjv80f+wer6XLiNBdm8
ISRqyVWcLdkaS5OAx+oUuT1zxL9qZeB/hQ6O3TnSCtWFziRi23DIAF6VcOQdDgdOMd38LJxEnfNu
fOerilG8jpCYR8MC5BDZbN7MopQeJL+raSde9kjyR65RX2YTJYCWODJrZVWbhB6qoO7DnQtdmLmQ
0XI3n+ZKintmMbfsZt7r2Kdr2q5VvI3Ve6veg5kHWbsRWlIyp9Ep5pihv0Pu3KT33taAeI9T/C8F
eFmtg1VWdLeioBEfVQBphy9nuOZWsizaBJotJMvcQC8D1U7989tF9j4f1I0OQctqoIkm0kKS6Vck
44LkTodjFUT9GTIi/YwcTLSEtnnofDeWPwc3tAN1Ru/y0Qsl289noQiGBjZz4v3YHb17tHmznVdu
VDD0ekVyyzmASu+3RdDNtGk6MPKxqXZkDA1Kd50H1i6RJdpK5dzXk2WpOTs9zFcZ4ktkCbwLtGfG
STJDNCSgTG9RyBgDZjKcs1lePCh2amWKlkBkRdQ26IqnMzObmFJ7jl3coxqbwUMNEpnedxHuvaya
pXTqKYRqRUCKINoA3kwT84pe8JEn+ctDUkXmlGqDioX/kCOMqtUQYzN64L06Ve3k22m4lkowz3hp
Totsw91EQzNCnNU0kV4o0nFm9xPNeJu0qkNnFslopsbxsgTNWLbu1s9dorm3HLoETASux59tbn32
bWfj5gZXLm7WUZisnB5iVBYvudNzlbmUg65PD+HM9vupUkaLnrzqnxlvkSzrEBti46LgSBdqI71E
+oH0xaGDXJGIuD3mv6wygOQTB6a5oO5lUOnRXKATB0xDV0EK1yCvh6nMJN/t9f2nG1ulBiI1mYaM
DcwAEqxB31rSpq2PULZpMr2BO+oCNagDxIZfbUZPFb1bM0wn6tB+Fxa6JZDv01rAYDuG55ynesz7
MFa95E1NNX/wlNOuZ5I2ZN0MCqltUrsn7TxDi7Is0Cyum1FTxWNbnkf01FUkHQutPnkfZVxk7tim
XZK7G9NeWgGuwZ42r3mb3VOPpa+8aRdNQGN+8NOzV2roI3ZvtUepMSajD8myJDqFsJgJx64M2AY8
blmpkyJHSKzn1KFEMYiRFVzEmpmEG6K4MFy4Lp1+EWudXi1cXQ0l3Ba7oshoZiGVjpMCrGBfEby7
6seUjqmxVdSdbi318tKZ84J8hnIPESFaIV5yC2Gj4D3IBH7NZCB2AUkydJ/Rrgo4gD4g+NEXuTq4
2wabTh73+qH7rBREBqupZ746/WYBlnWO7qRy9S8fBI7srk1nIZSq0o3rznN9W7SnmiXoQ4GD1t4i
R5LqZ214yekhKu+mfhSUfQwMEb9B7y5QJmirW5+lJgQgG/I8wPTqMmpuZnYoUAadqf6LPgNSQf4M
qm4XnnTqRiVG1QdYqU+phitpWLMdJ7gFsHc+AVGTXk43JR30cOcyNyW2WekK34mMmraF5toQ2+Vn
l0H8/7D1KT0EtiIfZ5+z5VNnUGaWGdMQpwMBt1KCQ9sJUwv0e3ROTUAQlTVBf163VrU1Dg0Iiicr
2AY+2thzBOpZIdVnDvQ2rOZI3QSMvZpmk4J+bPR5W8z7ZKugMSnvW4v1OOu1jYRopr2ytIca7vTu
xy+eWc1rrCES0T2KmaoH5z7EemnZMFwsTtmwzYBVVhO/W2rFbPiQh+VIQEQHOZmF+Q8ibG2wzBix
WYsQvH0woXavzH0pPxJZQwc3RNZaWpnIh/bfgUT2MmYuyvpswQoiweFuKG+w2ZPpUUMJwgYEBCaG
mj2xyJo0jJzSvwimfjp1kITHpxDJM7oi3jRzN5xqaT31nakZL3xEZN2JDO4XB5UebF5Pa4FsqFkM
AawYa9RowIo2SnCX5YUTjFVghPUUfVm7HuGGTffXQ8pUTN/aSeIsrWTS6CBm9kVzkKtJac7T4YJ7
tt2sElrOwXSIbpbmIBy6RPImFlOO4EfuiM7UH2Mt2QcxiIPwXMPmARUYu+gISjBJ4ClS/3zAvQ3n
CiM33SLpDIWqlE3JX4hRMheURIl5hPvy4x+EvAz9LjdbANlB+PaMY07/FChFE9FQCSZ2ALxy2jYn
rX/iNGfOq25VkTEEtJLbcQMFqPvVEXdptqW5zlFid0bVK/O2hELbpMCkI1Urv1YJEoBmg4szPWxP
nDmz9OCZO0fmZL2h1STVG5DCOryFITKXvYQvUKmM5a664U7NPvpcRJ5haq+8gPoXP1qGwYbCGVPr
x5RFrmFCohgW2r5UJcPLD7yNETVTyQo2jirtqzTatkEzIp7RscrpmzU7Ox6mTmyNW5rKpY2kPZMe
pBwVjLfg7mcJqJIfv0VtRoLpo+Dg3lvJwi/3JhlOqnjHGKPw+GQoxTrSvEVVhESYcOzEAfEpti5W
Vx3bBEphAtntYZlgC8v02FNKQH2ZZUoF0lx/RiwPiWQzafChD+kDHXolXMh+fO3ccqan8bLg1Ohk
lNNlElTMoj28mfx00XQA1jRr6gfRpHbNUW2bq/9oOq/dxnktCj+RAPVyG0ty7ymOb4Q4k6havT/9
+ZgfBzBmUhxblkRyc+1V0idlcV9sMgcLHngcXVq+5d3Ngf0SSvjYPsG/c8WPy2z1hISWVWg6CKG0
9HEvD81+Il+17OZVSYZPV2KRUKzKLngvLWvZTJVHceBplqh1uA262M0rmoZ1vHE0nMKgzcm/GXer
Ron+dAI/LuI3Wa8h81V4RMZuowDqTYCMnRQsdXp0wkEe96VheC1MFW8RVByBhkuuvnJgXiUy5sjC
yrs8VDDQ2hGjy3g4icjMTiEyMN82Q723qPVKyNdobWoK/blAFTd06+cEnx4NThiZbqjKnqUOpy5O
Pa0wsdIvtbOK30UIJNQzvadtDHpgzOcqtghBsD4soliSsVqroJ8yhhF6yVZ2aNHkZ34o19t4KLdQ
3cC5zEBeY4ezkTJ7b6bTsZmVZY/hQfNcy31ylGwamWmB2yLJ4grbUNv67IBYlWmtSDEM5A9ZhrY1
o5ik0azOKCtk46hOXp8VvxZmFJnNZi/CcR1RreM2VrG3BxFGRvVmzPs2VU+BUh9M1pPZ6g6ogjwE
bW21EAWszQYdyxg550IxOcgF3u3Nbxk2r5KpeOaEaiIu3bgpd4MkL535oLUxSbDoaZJ4bVnTqW3i
ZShrntTly9b817fFcbSf+8GArgQfeMbhS+kPeiEt8yA5lgPaNQ3zqNLe5NK8Gg1lV+PVZgcgZIOM
1VmJ5RyconYdHipc4qwRD0yVtDOQaGmcUdYdLTi+FDLLsoY+UWFgF7PA6APhCrA6lGFVz/q2kYe9
NI/7tgz3ccuUpmY/ZTKzEI0HFG5eauprTa3X3KCbCjWcBRI9TPnRSOfDMNXL3tHOtkQrQUt/nYyN
kIQpW3roZ+OQdPUuLRBQmedCmuAFAD/KDdkCUrKpB+6iZvSnZv6ndSP2afYGAJ6R0TvVwW6MTZMl
nCMHUqB0ScNkGbSzN5nTSoNL3kKbrnJKDQ7eqan4ldDT9GjZNEgeB32PA+lqtNKdOO2xob7iiNLr
4xWxld+PgBUdloHdU9g0uFaZ3BXTiyrCI5N/+tR56Qx7ql/2M65DlOXNP0tbGQBEsZ9G65pdTQp6
jqdaHZSumP9zGBpG9xMgZDEgWsgniWARfR+h00i2RvJqlaAeYYcWn5nKuI+Fq+UHQ2YOOhOB1ZM/
gSgNM6cAaQOLLKkDwPivFWYzSN0t7Tdgr1m+2s4hggIGGtN+YLbFnqS2AfXzq8wF0WKsPapdSycy
wtnE06b1VPgxOyX6cAGulTK0Ye8lJPCKwJ2AQXScg+WUeRVgnRmtm3ifywc0fGm+zcGglkycuLsG
8aaXD4Gyr2EM265s3+bnm80tMq4HbT89r6pJe+XQZ0ezRk2yNtPT0zzpyips/Ke5TboNJqf17A/6
JtAPtAvw96vwEYqPdeYwX60aFSAveLfQUg0Mnin9zu27XTzgfNbsuNKRXIO1OaI7ILj7W6Z9DptN
VrYlAZjMYRrmQxtMKKNqNXIGJDApXFu0YJcRaPREe/Rpz7eG9lBXfEmTvigQqY3A3biv8m9zaLOb
Vl/755nxYbPOYf9i4Nsn/M00a/NEwIKL85OORVetE3Nrld+Kc+poWxjoK5GiIUKXfo3xH8PIgMeV
YS5kUI85A7Jt49plD7KgHTCJJ9VLSQAWnMY8vLXN9/y8WjbWON/sLJ5YQUhYRSR3h+5CX5xqHP8w
VKTICODitdF+Mv41/W3UNqVGOjQ+JXJFyIWXsgF1mINw5bpr0zEKMjeLzk4jnIlUTkuy1irWcT4W
bhVN4IYC46FdVWCW68hfI4wBQz6n6b8sgEOw64aVMbJYQvnHW7I06aBADigxZMWzrttTr4bhWs69
tvIUqKvSQZWFFombJrc2JNXg4y7Te7MO1fhmpV8S+rkOjCp+ngJjXEjx5JrqZ8i1fGZbp5wvVSKD
E5CCoHjP8DfNpKWWZ296MJ/kwbo+Z2c3hKbflcFe/C+Zzba1SIy23oNM3ySMMQs7ItOyTkFEztDT
l/D+EOO/yrBa6LHKDhMEb7MvIULINcftn5mXzAliaqQl8HStTd9Z6yDBmCsFSGZ1eCr1qm+ntTic
p+rauFVP8GcD0fRkubCCci3rRF1Mv/nQ+FWdoyvb1ca7Bau4cgy/Zi7OJOwhZfbKGstvP7yaenBp
U3kpoUYBoCyextmph9fWgLyfvsW4YHcJ0WfWSxHrt3rVttKt7tNPOw9PmU3XHA5oGD09BCgs7yDa
kodV1FPda7M/gv4G8GqiFgVBckHGLewS5OepoVMu7QrCKTuA9F7al8CMoNoj0k0ZFdjeccDEgQ/S
11xbQbAxS98ExJHXU7JmOgwZR0rYsqe5RJQiwfNaA+wqc7WdQWeHXMKisdrh+uOpMVMDzgWZvGun
5GKwj4JvvigK+yM2JzynuqXNjlYarfWYG24aUOVDApA6ey8DVlVJuomMbKURtpi1+Z8+8U3Wrg5G
q3hdSUwtrUTMRnnIlIiUz7Y5JtgmqsW8DkR9hIbV4jBZ4PE581P2yYoJu0LaVMbrU+QfRF5vP9SR
3kGW3qcq8DVbWcjhgCqWLmts7NLJep17x6+iZg0WPR/Vu7ovv7PbeFT38n08TUtp23+mH9Uq2kd7
/dKtqBtWSM682ke+wP8JP7cv0va5pRJtNvoeMGptXpI3kGEIadfgIoB8/QBczznViI17cU7pNdvk
nubZPrf4urzYfuGn/vOaHlOAR7DjC9ss7yz52lraTme692caxd0m/rB22j+B+16ejxisdxd+yHdx
wAO0Flh+RO5BFgwWgL7ACTjIMOhB/IH2Z5ysFS8N3LHw+8KfkO3qBJl5TcldsTAgAw6L6fmiaYLH
UOquZixAlgcLDbboH7BnTyQ65C8F0D5Z8/1K9A8Yu9XSjnytdYGW6VMAM2swclrkOi6osz65EgMb
tUSOtHRh80b/ajIq6YUmlKguAC0rwRP17+jj5w3QgKNo/At8gQeNaBYNohcLnRQCCuhqcNdegW15
MQ4foJoPJ/G2MHww9BCMnsXMi7PVATPEjoxZEgcd3owPyJ/1n3zPvY0HO2/Ezo6MC6QM4gvYzvRH
mHGA0p+PkZFkAdUHX+EvnWF6wtxaNCloRvDk9nsCCyIHHGc+i70grr6LoKZOdMvExUvBRBxjMYOK
y11CSgJ+Txa8Twf0B4U49p441rKDrMUZMf6NwNvNAjQ+gplF32pYrAZSqiFJQBuGlAZ9+w+O77HW
BtMH2b8DYXLi1Lto77Crf1E+/zpFnA2dd3rQ5wEAoaBJkBOihIJJmqBV5mAW9A04qv9OAxcV6RlN
nBRDHuImFUYJjkQvKQ2SaAFwlQ+kTYquEbcsd9ITIIlsHQXJwAvus5n+kqNWweeOhiowQeEWM8Lc
BcKzKPWA0ekoYcEHes9vK9jPojQUDShaC7wmH5tXCwmzz8Whgm3lPBMEHNk30Fwk8grhZ8CXQCdq
ITZecIVgO6CmwvcO5qK421pSKsB9idAhH0yCiuAmClsK9OQv3NzUEWTaccJwC5FeGlYdfBDRf5D2
xI3vkprGARmJZ3DZem9MliY/H9A4oJL1+LScxLl1OUS+5f34Ca/EYMLMWy1cg2GhiG4ZWx9aKJwU
zghpY/xQ48Tx+r1nwcAhjgcWBfvM1JN6T4PLbIrfcqk1fkv5SBsas5i/BlsCNYnpgdMUMFm68d9g
5Yxzq3MVOX7uMwYOTR3uKsai6BpmN87aRHFPaytzEerrd5gptAo6LAtaenOuY3pTTfIPhcCCqYER
TvcPdzc+awr7vVnUulv3Xgf3enLxzZM018j93CLd1q0YZwmeqB5zx2BTum+dfkUjifPHmAcvkG2s
mZeiLSitohTh6T5X/YRpU1pN3cFBt2WwC1o26IkNdA3uM/IZPhxYJILmweq99uYo6MHx3F7VmZ9h
siz5urKJnYOOvl5eNvn2OXk8gYA5y14GTLw2BeoyNwCGXehIIH3lpyqIyIJEnnhTzn1LmeuyplOO
UVGLNsoX7gZoZjTAUtx/YYqAyDQevUYsgbN6nRIlU3td5sbIXcTt7zcyTqjEb4Bn0IZcBDgykEZT
e7lO0Icg+HBImGrC19HspV37lb3A4gGmF68JpQT+lMogpYE9CSY8LCoUIaT0FE+X/vf0S9+T5wJy
IbRBL4VTl3RlooN3QvMSkQ2tIv4lavwfvKtJ/2Rr1tzZrRb36ixsa6yP6Y2QPFi20SnYF79MZhGy
Y+Yqmk3vtEb5FM9fKFA0OsMvruoV/j9cf6whUAtEdALoktBlipBhCxG+wonUMA73Eza4jTsGTI8u
5Qd2CXiyd+maDAAyz0nCxE4Gs1KBBT4F4QHhaSiDYi5oEwhnOBpo8wIRS8HkMjIKmOxeUkCsI3km
FLT0SIBTVUJyuTrBghwFVeTPbGprY8FEwuJY9Z6lj/FGNW34F6Q4wopdwg6RU+zF0aazPTpbFlcW
jSscFyobJkRmV0AKMgGEmpHtxEKe0VqI9CSn3VB6cam4YCOX6owPtNUulQSP5WUA8KEsh4S4GJ8H
eh1HcTFCALwC5TF/OUsFNRatcybKULjfYVXwx24DsuxgATGvwhD40B5QBCAESUxzzHEMKhJnGJjh
QqQZwNMgcjb7tn/Yvc5r+QeCBR8AXi57PCQA4Z279087YMHB/GMc8Ko8iruBvTbO7gURcwaOSWrq
5VeImn9U5oX1sB7wVJAnf3AsiqDAc8ej0gashe0Lg+WPzsGTlQ9YCwAz4Z23KwRrHmo82ivo1eki
Ov7RhCsopMQPvRVwglJy5w0+7wV3r7UNZSg6Vhg34Zh1xuN6iT4FNnsliKL7+lhCoH9Cl8d66Y3T
UF6fG+tjeMOFyXvNj9rHvA0EdffUfvA/aN593uLOtIIOSFosbGeW6xPMCBLtIZDBwRC5wk+YrTxt
hSkBNJsKfy7hcFZe0w2xYnscDQiSdXzsr4SVxRbPpVW8AYNdVvtxW6FLSGF1jh/jVoI6zXZyFf6w
oyxBy394O8QCUDm7Hw7W+iALB3+sUjALi7P1MFb1Vdu2V/HhDOyHxafJjt1S+E+RG8eRz9ixZUdI
QjCiMZyCFX2dH+MHJ/LPJC++h/fqjexAqOYsm0JFAfLB9rf4oeECcUeQjxAalMdiI8QF6KAuPdof
+V1YwsGdXms7eV/A23Wg4uZHcZrEu8BRPZPIuIqOgiYlLlPFp+Q3GF/FZ6iUxR+xW1zr9M5N8hjE
5yv4dMgb/otmjs/cE7wzAO2xPFb36Lu/zuv5tTwhLfpTx2As9sfrjJFJbWUvpv1DlfEuf1UXFYzx
on5hmQhtb4YVOgmlAIK7it6M+oLT+ay6cLHg/MMKTXQxXTDVaDfYFpAS2YuoZwqpgPN2owAz9yxZ
sIfGb2bL/pvJq/3mW4UynFJEEeaJ5TcsCZ4lYVbzR2+EUEnlbt/5i6qmbnxJfynK6Ee33/13+s6r
82hv/Y0Mmx3zN6QNuokbWs3smjfT5vkeH6pfkaI23rJ1RNys5sdoK4Nl8hqTV1nvktf0kL1CNFwI
0VmMOQndPmFOScePf0kBhtWV/WNKZC51vgUfCiETfbZfPPyMzEdPKSIsKFpZX4CPmDGZMlgOVFd/
ujprBJOTKaZIHkya8NUS7cUGowAqid0yxhQd/pI7E3CuCh0p8yypZcOMbIG48UWrUINi5+WmFt7o
Yv7LKCofzgcTD5GQIm1CEV6ImNtXI4A2BZLws2R3DivRANKFIwARB1ewFvdoNvjLHG+faEk8AGRF
pXEnOjImrvGgY2KOV0lq+vsyRvlJuUP/HyEV2hE+WY0lKalCCy7u/A39i1qZqyGIw6x9JQJRgFMX
Vitf8Cw4qpTwTK2gaqxszwtULvmLNQRhL1RVvD7d4c+gERcUQgwJK6S5w4yVdi57TIiq8Pikx3Dg
jJGhXbCS5t4Ey83mJOma4UG/kykORd1AaRQHH/Xzq2wy3OxnOtvFd+tYy2DsFqGl/1PU508QB/tp
6jepHJ2L57AtqmKVZdG+KlLygiCoWGgt1HFZKDEegH5e637QkU3Q1+8WF1Suh7NS1F8pphFDeI1B
nw0VwmBcktEKvbp6UtZN7CsHmSPr0+E7nNbpMyNutllqXb4vdRzgkvYkSSoSaNvPO7RFOV4JHGOh
m68JPlSU1egXYA88Mi2FwQ7XkJqkhrWmyTqw3SqeVpaO6Txs4GX/KGuE97SrbP0idbhbRW9EOlUR
feXsHox+4ayfwxJKQA1XYCI0jJ7Uze5fVSnaBBPgB7AsxKLxu5N+inkJ8oy/yywyOW5Zj+dPF2M4
w/aPgsHU6PWpOskrykqcJN0uaBjLPpw7OkhbaVTWARFAWoHJfJRhvrR46pjBJNOtldTPmKZkPIef
MweuwIg0BjcNCwJxUjdzPmc2EjUXgZxjwPtsqWF3zmn1hYg7LZWTamBSTYWTXay42pqhftIaax9l
yWkCEiwL+aIq5sUECg0xq2mchW5L24HsOMX+GulET4NxzFDlS8O8feLUm9JKKAftrdeic/YsuYPZ
I1hJsMmMn+Qbyguoq+CSCp4p4B+mtvguUd0wOjDhQ0bNaBAFFCO5FDUC1WZzF7RBTCT/eNdwKq0H
PBSmXWbjH/RMsBAwP2TpZzSzccB+CJbKj9DhQNKBVK08mh/EGUIphtCQV0lFgcDSTpImwwMuCws3
pQfPxg4XyjZMeR0KgSEsSw3rpXwgYYWaiLAp+w6ouMCGXyz1hWqZWxerJIs2uMh0WiDHel6odJil
4M0xjU8VhiFkHXl9RJw1gctcb/dPWRrSJ9UWWuRaGvRLMbUzzU0IOuzf6R3NKKUkKwHLAMuD/s5Z
kH+UP30jqgM2bYWQFc6PDB8Ow6VagZDrPCa0HsO9/ccQ4cypX/2JMEi8Q7HzhHxe4fGJzy/7aFFi
sT5j7EflxETAMkZhxEnm3BgPiiax0rFgcKYwexNOwZzpCxI+xCh3SdRmVETpvfrhxahi3sB8j8gT
Lgo6uubQn6pNuoX5guem9kF1NfJ4zB/Nvr8SLYD+KTwjPnrNPxD0xFQpBNHu7VO9TR5EJ30OJ8Dj
P60lT/kTFtknhYsA687i6UxIyB4pe7AChSMPWiFqPUo1SgJYB+kbdq6ABD8ByiHoB883cXkxeRFp
9N0bwq0PygYqIh78Pd166K2SJW4TvkanySvBdsVsSkf09QGbo/zIPux/8icHG7Uvl+nT/GeI6ioV
bxqOf+ak2PmxJ2f1+LNOJQfrwSmnLuSYYPTHutCR8Xp0MINPfsxf8bfjgyqN/hPOY/QV4IPnDyG1
RPvCR+KDhXdi1EPqEOXhPKrzdCg/MVj7wfr3T9HFVRHz+cjzKiGxYclyHmKgPKhYuZD8knPPW3EQ
lInxz/OHU8E3XI6/5UBcX+uDcKd9dcaT9hxdn2/9g3ek8ZFwdP0Dqq84RLgf1C8UGqjcuFkYV8MP
A5CtwvSjPXirjr2TitZIfRsu9pf93lzKz/YfmxUKnvbUXbQYWvgLPjQfaIvK43NF8UM5u6l+RjRU
vHJDdfvcMD28cdu8UYo+NCTIJFPBr7tKyGDLD03oyKQL5w1/fQbqlQMd0XCGZzRtmCcz4DGa5na4
6ajmhkP/Wp/YWxLmC339wjYDjvu6oKgtkWxFV+4Hzi6hxtVewx4CB9IDydk77RUIB/TPgYR1j3/h
14IQgHIBFul7k43h/B3cIQfaZ+Mm1BQ2JdY3bR+HcoCfZm7BGt14MG61DP0/4WhuXbvQslnd7UnM
CBRBCH3QmkNtL08UIwzuRuyK8k+KI9QN2MpCPmcNh8/M+Wwu/Dr/x0TCSs+mEx0NvFuKQHh9wy9M
bmbKhop3fq3/IQTkyYx+hPVf5i8duN/mS/8tX9l3DV/sPVnNspP0jQUHxwKdnJrhV7vR5X2lCPvk
avGm/VUIjphCuUjmOyJ6IghflBtkpDfQ00v/KV+kWPgsAWrRBlWu9p3SEXkIxxR+kcp442UTVFgw
lZm67AVvav7ypn9CeaDH6Xf4JRETWgRci/Qr/uJsUfRwtqRvCzUuM214b940yjBmpfg8bs3PET0v
O2Ao20BKA0jmC/8ayDIufwOGW7R/IExGsSf+sHlTVngubps9chx0wxjAfPa46TIJMs65e9g5M7ZB
Oj6CV/M1R27BEOyZBVYEHvdMP/S/vvKtubZ3dB+2yoGpiLH0g7cv54hb501BQJVdtQ9x61QXBBPv
qPdR/7Iq0A6JSF/ABEIQ7U1o9uYvK10gVP/o9P5VF/u95u6PN+OW9iPCEO5u68U8hWIzhSISmtSF
WK2Pbt+wAZtX2REjJ0TP6ZmbdTvsia7CoIStAqImThy3H9vx4pdLMIjaES0Bkiv6npxh2m3Vu/KN
hIffwnbhCQDBlJZIrsLfYjUAAX7WkJpADAcwXYcGq2DtDrIgKcucfjY3zPVsfN+GR/b22zA7sffC
R+APvUPnRsoq0HbIaopOHdCCv58FAIxfDb1lsRNhZIAPlZrgnwPRcMj/GavPHR0+wJvOFuYiPNCc
AZea9O0wcGcOc/FXwGidP4AJjBgC/AfgnofULuw7kMx/nHYApByxmSN+SbEsjLq4nQYX7CYHzBf1
K6A9UxELB+RL3GpAXukewE++dI+Jg6cY/JE+gwu1ywTajHMFcOB9OA8QmcQ+C7iJ0SoKkz9/BhAZ
TVTgjHr2X0C8EcZfmgucnBuLAuG0gPkHB/MydwTOZvBBoYP7DczN3PvQ/jGv9LfnOy/6/HK+M0w+
KHbyT6yDvljpBbJBiTSzCoAJI6kTCr0vhrVwrOC+Ium1EMqY/wqkAq/+4cX+0r+Y8L6YAsCMhHi0
uVADBO86zUOx6+RfJ/IAc7J/otr6elJacb+yWcX6Zd0eNVwWuff+e7AgMmjE5ppFnl0yIDC0NuFY
DZpFiJNYoXgwc7MtZ+mjbKIU4AseFBMgJGA2GJwAvqR3qJFt9hPFhsVCe8YmhRVX+AQH2FoLucf8
sMGsbFGE5dJCe5B7xxYFLg3wFRMALVK+ZU2TdQEGqWxmxhfGNe8gwgoAoEP6uy7pAixIbHtswwXd
g+5JIcjPncob0L6DlnEi8WjGNIfpAKIZ+QYp77KQRww+FhSmKgjDl/nVXDg1TNGc7/I0v9rv9s8s
OseibELUKlZ9PpZw24ZUdpRZkbHIYt6kCuV9eQjBGt6tIPpQnER5xZ+z/Gk2dGwhXAPWq3I3AsSg
qMNjHuP4EyL2vbQfIG38qt+T8wIvjtYzbbmWXSUmI5FrGC+fFTO78LfxHW59wEeaWDdzVxMWwJyE
KRClBbDJjAkuMUig3CSUMSxpKQKRMGgpk8GwbPFBWP7mB3tBSh0KFJ5FveIULmUT3SVuKBZcajJk
K/DV/owi/qoqQEaKnO4HPbnKa1PiUHTbyISEyPG/ollOXCozbhJT46534Zw6k4vvYwH3zPLJdwnx
cKS5oy/JtQ26VdivCmKZ2VM7LgAmZTcpzejB4VijE0cpmdTLjLyWeknwD3cDly2imKEWe/oDJXRE
iACUZeDKhfrVnIGn5R/0acJakTQDvGjsF5PyCz/7HxEcz97/D39k990jbDE8tt/gtszWtcpUPVPA
ihLqby/AmRLnjiY4RXC44ENDohYuFBxbzfk2F2ZLpKYojhgsw5v0mKi9WcHZQo/gv5/VQSzIf3sZ
7qdIwBykrwBvsENgTgOfFtIuTbRjkLoif4XjCX6OZ2VJBjBdu+/2RopF+FFR+BboU7niQiVL2wwu
At0c0J089OjpkDxvkIqM46yJGZhL6B4P24G3S8oep9zHRoxegSH7uuzRu6D/yJNpGli1Z+KoDpgA
Kxgs5Smi/5g3QtYJHUskFF6QzQlHFNUAcC20aBa3mOQPy5XJTMfQCmWRI2B59Q/AAsjggSEGp5f9
ERSH4OneQbsBdIBsbPambIN4CXllYA5mw18WalDzp4T7Rk5hhh+x2+C5mrt17LUxJEsX7KTCChj6
g7wwv0J0ca0Y95XhNgS2h5DxfaX3A0i4pK5zI46LELOPCj49lhSdiy2epgh1Iq4Mf6JS6UGBxYcB
izH/YPgx8sJRfDBqFPZisFi5Lcilr8XV5BqCxc+vACvZN+cFfSCVJt/1J0YyzwI/gTggFv//o0yM
7foTW9sOgA+Aha0tsD73LJFyjP/pXn+aI2W4y5kdIVeeNapgbiHhvU9Vy6yKCv7MVMpulRLeYfZj
YLcLimd8WW0mGW4Ai16fkCNaGFFoD4p90Oa/cn98EMHG/fhDeQ/R4S6KyPykvmPS81t8gdcbL1hp
cb1pkmSZT7YswsJ8B5TEyptFHksyy5yEYgTIilWP1gW1XSNmK2ZO5k+2wQwHrC+Y+3nABkfTTCZE
iB8s7YUrJCyuQoSTvi2mHdAnjVYEJvJokJh9GVW2yIJhvmTDzpRI2QldCwCQJo3CaMiXGnymCddn
0Swev3FTTxoPGTj0TOoAJIxcJnwVkfqDIbA9rtA468v5OF2CH1q4F+UI4fFcvacX8n4Ic7thuoAC
WGh/zU16MJfGt3TNdiaWcaFfLp21tSbU+UBKHH8Yc4p4zqZeT550jC/B2brhm/VFH8m4CQEx1DqE
xOWpOYzr/lhtqjPNmDcWgO6cnwJgTt5yohqk7JXfu0N70nbFRqOISzckJPJHhl++pisHe44cExwS
PVbxqluK7/E8wZ0mJmwh+BRWCAJ4Ljb9UQfL7t7zV/tMxQAAu6zXmi8MY1jxua7TF+8FfR1dKXwQ
HlSh4Kg05zCTGjx073RhYGtJimsQCxxBM1jAv0VHitEadk71c8EF4MF8aDkQ+wVmMZiircVswKvy
SmCMVJRK5ufNKsw9WCLdXxeoxoYt8KAEjvUqn/ynAEMW9ByTzEcINYaXeBw2dpov9GY6qykunKq+
Ulrm0HEdOhZ+jQll0kB+fLtxBmfv0FMqS3rCdELIuCeW2a+nZEUQnZsbph/PjScRAerI6g5gS2nC
08BWRDNVT6HD1UlbGztkq6u3vebsoq7ZpG0HG2vYKk7xamTl1iq25jTyfqOvA4WNyB8cA11ylXnj
rJ1Mer0NhPyZlL4yvCqyb5r4GgDB1xHg4WSDsUkgi6tnzr5dKZdWcNFHwsc42LrfBhin2nO2GpyP
xPmX181RkWjeqXA06/BbfsJ0jxqF0rOFKmyUOBBA89YzAwc7C2nfCA6tVYYf0nGbKnrycUII+SRf
pUS/52slxTTZYUQGMGPxHqSITdjipVSYjrMk6bM4pMoa4FvZZR2B9SfLZNe8lCXPdq5TcG2GtyE4
KO0GnwNzxEEeLu9iNrxhOo5Y4hBRZF40LFGkj47R3tfrBuFAQIDCpnQeIXmgoFnNS12uUMXF6UGO
/lnKWw2gN8Fs653PRvtI1DeDcUjVJGF4fIFB+BR+r68J2cM9xHwn6NjsvgX0C6TlgMO+CI/7zNM3
YaYfe+Pz1TQO6fjZ6nTq+mOg7gUtjP1dZhHf7Qq2s6N/6xnTpN4hHFgHzw3uoqgxHJLBYKSY/qzv
5wJ6rWeZS0QUqkJJg+ClG1/l5NRihJ1TzMn5l9ZEL7bMTNl81tGxKd501jipB19jorWJkJPuOdt7
addpeOReG+X0nK4RgjHnFAf/Uu17HC+ZfbWev4T0kYD12dm/IW0oWoIJLTGkiXklYugjKlV1+AiK
fdWtuumGgiUz1rZ1Gqf3gK1HEjAXlwibwRlS6SdMgKqYZsv409S2vfmOXqurD5VxZjV01IcdwnJh
J9kem+pLkO96R2KnhigwxXUchZWKpp8x0c23UoKpUfIlObOZhnUb2+5ApSrh0/o4UjfdsSu/OHq8
XOGmV29l91HGj7xHTd1di/Zdnj3qLJyk8PH+zl7RXOLFqF1Z7WN70X8H+2gtXeVfUiQBMjGRJbuU
ORw3y/d2DYDZG154qb4QJDKvY/pGwMNIUA4rx5nlmNXZDBes+5pOkJgolBya5tio0OphdXBVMg5l
eBJuYPjwFJj62Rd2kyek8aM/jn7CZMaUNvr9sJ3h8c8+6VukrjbEY8qrcdyq6YbQRRQy9Kg7NFgE
h65Z5ESBxdbTofJDVq8ryyn3xPRIq4WWV7cZm3Wvs0J6WEl4rLKwLQnXIy0dlYQSu52GCbwblwtR
EiHdKXZqsmSh8wmUkWoXbxdzQ0InyWzTe6kv2GHgKjK6HIYx+U5L9uOSLWo5XunPkZ2ZTT7hBpnu
UdA9oVaDHjobNrhW4Ect+bN+Ma0Mmi3Ksk13HR/kuVRN19S3A/FV+jJvj4W2xjO5Vl01vHUSaN80
+QTc9u3SovtenslrhjsYlqcSuAuphMTlrHVcy/YWpnnqO1hAORKpuVSuJMdXwcmKEE8e1eqRNhfG
HWbqrbUO89XUbrnX6OzAetOdrSlvkgpX+3vrKyP5zvVNLCl0VNRdpr07uveQpi0ZKWJbhg4Ml2Pv
WR/KbGeVR5Mm6TIJD+BswfV5MNVNla1oX8X1IUp82Oix6cbinmBSIAy+0DfUT4HXqifMoqfZA3If
wCCTCIf21YzkdJdFX2lBvOPSSXdz7OKh7EhkXr7vneZGIquh7XJ9J90Me6W+Syx0kZd1y/0tYgcB
i0xeALd2rgmlizJtEas+6UKt6TU9MansbXDT8zXHBytF91zeavmq5pjR+9G8y46Rc+7rj7zaqNmh
0pa8b6puIIHS/RO1dHVqMx/IAySwai+qBpbkq95jMv0M4Wp5ZPcRtZ6T+mblt9HJDnaJ8zYiaGhW
krS3qtckRK+2IVGOKXpamhYk8Utd3WrWLbhowCs6oSjVlXp+blZ8Gnyds+z8Ag+mJEP8KDd3BBjt
8/UZrbNmD3IwQkFvTopyMXSg423fHWb9OH1Khdek2+z7CO5gSC7PNeozHwhOepIe+QnLkm67R3N8
oxxjtzLh99isCCJZs2Wq9lD/6/as9ELSSUQG3vSQqHdQUGCYkLhJWa+bdEo8vxuxZ13V+kovfIpD
q/crnQRIX9KPJE9203zKE4wl29+kWirTjjtimjcy8B2qQa8a9wX9M4RKa1Ym3RIsJO7sOvhivi9h
xm8fittV2xTZSmKvoMsn6xhYKzQgwnoVFbXVLCPjBFWc2YTdSnKCgaSfDX9I1zqr5PNKUAtrYggD
ZVY/7ORm4i8xyGDD+zk6YT/NKntPQY+piVZTeXkNn2tuUjYNjf6qWjcFRyrK0/ws5XvI4DrytWpn
JH6fnxtWI46AGIteRYF0yOxXYYDHvtfeFfLWbD97rOCD1zbfQ2kZpYU1oQs9c2Lw4Evf0E0QsI4u
eYpWdSESVGlYys7CNK7HR0KQSnjE4zqdlxbk13mjMpAKGx0iYq+fJmZ2y45460/9pd9F+q43vQeI
MO6j9l7DGfCNMG4WmfKTGY87D2qZq6pHSJZEVA3afUwOw4sZM/wuWQGr5FooXoMDCF3QeJUZGBsq
DJmViJxqN0FJtnn5Hg9vVrW3Aak1Uk3IDtXGzSIsed035pECUD1zpw3pDdm4HOqrApu7c6uH4EaW
nmStb4OCbNjV33kHclaas50IKBDvCr+jAqM6GYqtopwM+URivTNeQTypEdgrQ8gzHdd5LdJbqV0t
7VBa73yUAK8/g47E1zxuOcyiu1DsZo3LNlVKd0xgZMogWwzlta5z0DCmnUOAm6V+ca6juuO7wboF
pBJSRuMd1OJcQ8Pfpr7IEYpv71p9bg7A+v1afe+e1zuuUjIBWcM1gkdT73rnXzAD+w3fJQa38mse
fhnqe2rd8Gl/6XoAvhzSHE3MkpkPS/QDpC9pI6pvc9sYfvEOq1xN1rO05xjg6F+ANEhZcIrPtt4D
thMsblv0ZyGuncdizT2YteeyRztyC8aFmMqCXRvuZAR08MCqrfr1RLmZf6QmQpoXBYZiO0LYP3Xh
a/Pc1AjQ8KUICUHPPmbRpy9+DBUALDhWyVoGXKmU17FdttZbFH6ZycqGgy6hMyGd2W9TsGEaHtn/
SDqr5ca1LYp+karE8BpbYGbHyYvKTjpisFj6+jt0bp0+3UGDYO+15prAEGX4l9O/i/1Xkz2og+TN
MP4ofLjAEz5BGsJcCbmqiZHyKRuvvY4QGr3yHhlMpR3GfpdVt4DhDm+n8lcMdxo7PU6ml0ZPykNk
LXTokeQJD1X0QpxNC+3K9DOy8RhCQVA7bHhpY5vvew8jIWYl1v7i1gOPoa5Xqt0wXb7jmvea24ly
nVSGZ7iGljuZK6nVHPl9r7N/7/qsW0disUR5JftbgY0t375DR0bRiO0rnsjyYTag6HFfuOT1asoc
5DxJ5GkdVflh6lziGsiVN7KdDHemt7l5lQTzxPTQ+D8sH7yiMj1wloDZmGprLUzNec1Mgz3808nm
O9y90xKdB9gT78JsbZxeOwZ1wn0COK9WyIt5F+BK3QJKgdwShvBXhqUdJ7hXv90k3g/vC8EGZXQN
EJDO6ANrNBSYkjTlbk9XXkrnEo9btLRV8d+ZkYrV+xsQ00xcES3SewPcAZoliHuz3KvtVlUcw1NB
L3zMpcytivWWejGw0ROW16lEA7WMcY/Anc15hMOnEthRs5X8XaqdQ1eggh+RaazfNLXtuUg9yfSC
4dkNm0Q4qi63dq79U5Ibpl18GFJ9fTBVEg9YNlBMxAdlWq6IL6BumG1ZAXO427AHonyFQcXqwHJD
Y/vLj5lf1ngOMS62YJ1ujPgk2Ch4teTUmtt+erBBEfYkl1vSQSoJJGKjDzj7kDl1yXVbvWtQ/O1s
WMXaSvJXFXw7/aAVs9HAEDlMey0nNb5j+SWhDALrbSpqR2DR9HCuAw/llUziDV4PGEtP7nt4Rdm+
8k8WjAlKfsRrAL6Na1pLoT915a2IHAA96aJ2yzFa9YOd+l7Tr43W7trd8GXWiJGP72RnCG4QzT0a
qSbQdzplqT9RTVGhDNqtM3bV7xsst0hJnSF9+0cVwM3zVdIefEZGg3aoxDPh2QkZePiV6Q72GANW
iBV93WpOX+/sHMNbstmiX4Im1N5u1BUG38RVzDk49mB+yVTNIojVHOYBDaE3idpYJmsejutJvL0n
Zi/4P3j1DQSfPbv0VxORJeWW3BFskAa7BE6NzkXtfDeZo7dLEGvg6DiY6Wk0RfFeQSroL2OywcPI
bXxXWsJaQYygnxG3IobxJxvlWTPDITJ84I/Mjt9L+WZodnSGgVGuNKCqsfqV0i1DYVfO9jID0Jc5
ooJ9Ne0xUj8NQtYLT5dJc169+zP5X9BsuE85LkG/G/SdzhCZ+cZLQ/s7sQHMxOf3c3xOUH90W5r9
/mSMBwynyMlg/w3Jh5VxCjgiI38DbTd/Y7xvA8QVCgUG8mYS1V1foCs/B+k84GDSIWZ7S/UoEpiV
JPq+tKCBH9A8+vQWyX7KHol/byyoA58TOZL9tbrwqxSxbKvUzutyG+FgV+Hw3mzJcwGk8tf+ulsB
roHcls4cx/aRQnzEQZkMT+KjDtYeKucOc7sdUMkmzx50Mle0k3m2NR5kQlGSWh6c5b7eklKfJRBe
j9yO+mjL8loJ3MhKlyH0+tqn7MyZM8Kf0KHwJNDK0m8ie2j/gtSt6CJgNH6G/lUSNhqG29quUC9U
2hpqt2nJOtOOc/lEJ2jEjsgWeQNNjJh2JN8aCpKieOVOBkRIyywGmDp5KDBZZ4qQ1Cm3xVRKXPSk
xZjUakHMiFm+RrDUzMX0ZppO16XAupxBfCTVRMKkr45raWJQ+R07pX5QC1e2ma37BZ02q1qGNRug
I6kQg+n1uZ2PG1H9svyX/BQZH2r1KY6fYbZlvyFYSWlOrCiNAgkkWZmZ/5GvKuslaaDIwlFi8kUK
lXChFsd55+y8g4OGoZV14mBk1hZBaWBta+lBNdf797Dd+CAfjBr+s1iO60/sCqgiLeNfDO4aFid/
umbFZ6SdsMWrKHh+8tjRPrlrdJEkkjlFjQ28+qTar7t5ZDtb9oOJSfVFiR2WM6pzhqkMVieGDxKQ
oUTrsQn9lcXcqG9om7F9896wXYiCJSag+Jd0LNU3ZbxY5k0yXTKsZ9pp5mbSuqofSAwwxqA+A8bO
CfNmNOGN4Zpi/VV3UFfX72JTRmc5d+cGDv3EkhKACoRTxLKFViFS1t17JwRPv34JzSNDy5RN31aM
j265aHGGjr6LdDkdygAVoAv7ESyC8uhNMUp9FXz8Q6EAJ0hhD+483di+yYYp16XqxVjtRWsGezH5
o/TWEvPnrTYHYxEcvCQdqE7dBsmrsGDWmJZeqnppsQreN6wicL3u8+fYrRI0APFMOap7O1BMlqur
LGFC8WMwHFWe5oSAJEFG+7DaP0W+JWAsMv5GnQ/QfcvGkrr6BQgmqS6LIDsrUeio9HBLygo72LBw
dQ0GQJ4wAw8rIXZaIqeGJboKeGI5Vdz7hw8GYYc1Eo1/yB5XTLg4rZCgM6+Q0S4Ku0CaH6LrXHT0
TbrVNJvwC3j6sw/HcAvbdWetpMbmQcUUdw+aHc+XKVQcrotCP4oDmwplAhYRexaWrD9V1UaTbopx
MlAjFOeY4YfuM8GProXwQ4ZTH98DxZFLh9TmYMUGkpJdRv8ArUgPfzkM7D+i4gyMUw1EIE3wSqOl
eKMvWYw3qgiam6zYEobbQhPmGKnTgxDpUvFEw+4qdyWjTU6OSbK3EOElSOrCt6PNkgqNBWMujs+o
Z+vONtMz2X7cABkldeNpoLRAU54mspfZ/V1eDAIyRAfNTfoPDRW3rjQe6d1MML80sEsAEmy3liRZ
SsDz0Y4BoeFF+U+TbRXtFhOlUR17aWcoW1PGhOvIAEsZN2XjhfWJuSfTT713BZv2rFhX6ormVpou
jIDYgqiSB+smda7mHELGbuuCUpUiZ4PYchju7KaxyeGdk/Ie8XvuagCXMmODBbN0YKyFsMOaHKZg
rbzR3zdImFJMQzBS/8wDwCfgh6atKoGDu81xV8/WYAwwIORjZ3xb8o1RUFBuKRJZVOL+DwigT20q
/VHaCQczxJzd8MAUMvz4OxwpWyzZSqIae2WtBc9qJEx2GUEErsCn8JrHoOiUVRhFwbvSaIkYeI04
kS0B+QRYTY2LvOqj1H5oxJL33WgfgsTiwuZbnTpq0keK5F65jm9IfeLcDwJsMbsMt9mHR6ixAAe2
2kjRRkVwGEhrTd7G0HLe005i38jE24SLpr8hevPf9CO285mqQdkGwCv5j11v5nJCkxCUcydBnWmf
JbU7WIBWryMZ18KCx8qPBWqLEaD4qIxOtMcdsxZXPmHL/i21bp1/sNjIMdT+DiTPAqwa5atCVM7k
QdHk7OgUNmxLe5m26jnaOlkQeKYExtKKGWil/yR9VUjXUKdEu+D1NymfInII4bdOH6N51b6YDptu
q7jMvvJsx4Jr/cC+KmBZqjAiivhaon0Y22OmzEUeqktpcBTy/NjTW7y39P7ZCDtZvdaSByI6Jwsw
DkKUhi0QTgKq2CL0w8uKQevsfRHdouYMDqZYqwAhhL9r3oeksOEfMReyak/MZJgKTxw1/Aqx73UK
nz0b1+wDoUpfk3GLy52l3zTjJjZnwbyNPFMD4ySEMxTLfwOiEeUvmrc6viZyJ7DvNuZNGBw8SiuD
kGtMlXZFT5Iw+rtUzU51HpMJ6Lta/oYCsBWVVWPdVflZhX/aHEhB7uCQvobqu5qTs1M3Q2qdViVi
Nn2FL8i+ti7RiJ5U/g3wZHrr5dYUv97JX1ji1jJkh3ze6CfuELlZDUl2FzWSYSxMjlImyEDxsIBS
IbdFHvaNv1cCIzLQy5MU4x5orR8BlsTqj97d3jVgVhUSdUrqaxDOzReid4tBr0gbx31j3jP/kZr/
ulKEAs60kKpX1i5KCN2Ji1Jp8AJWdg0tjFRprqXmVNHjF7+57GDaJlm0TCDpK9qfDCNphGWWxV7g
47Dgvd+XqPrsi3Qh49RXGngnab8FSXwC3gVJzK7FGyGFjiKTyXK4GbkGW0hJQuOqxriBdVyOBvOx
f1q0LyBeJAxaWvILWhoFjVqkdqTJ1ZpDpOFhRP52gjqx0TCpJbGX0RmQHEiZ9ila9GuZ7hiWQfdp
HBI1lKDLK3sf1UNkbdrKRFvW+UuGnz38Keo+0fiqBqcc3tDBCw+UbdW2ECx8UE8cFGocvBK1nD1O
aM3Ea1TEX0LuGOWtK06kzwY9JBEsNEc4bkSWSyaXQ8i4mP2tJrxGIx5t0FFUY9pXpgJgKDcsstyA
JgTUMbTzt4bNWODmVnYaphyzN0cVjgaUz9lWQoFoxKDeCNgSY/nSaJAAAp/YP8M25hafF/gmWW7q
Q3sKGRNDGksGz4IOMkICa32m+e17GaJE7IFY475dymGyjfvi801STAYvpZHWHYSKKaUxVNtLqxsL
A0cSf+ZWVCTV5wIK+kC4YC2l40jcAHLqVgtxAsGOr6XfCp2EkHKHmcL0M/DdEuOnAIVvECc/lZHf
E0E6BhOqIj99VdD8c1WgjqnOvTHcolZZ5WlwRLM7COlFVKeLOHQ7aaLzbLqVFb1igUVRaMNnoSHq
SeERTXLpanpzCZR1O73/JoPbfnqHXxLegR+ZHB6Lc1hoN0UDT2aBStpzmuf7IrRmFjDX+TSwp9IV
Udylk+WMEUzvCOi6NVe1TghaZTFmqJD+vc9Kpe7jgqa8P+WttRliaau/kf+LOcnzGEeMwSOegl3w
NrY6Pg6jMJwn3Nxbq3ANlnwt7pyQV1rkKswP0Vb97tIK4jG9Jrl40ST/U5W79RB2p3ctfWtB9sPx
LIZpxzx0ULahHz7zMj9aY34eOmlf9vG+xCFHh0WYo4G1knY3ZSmls78wKpxcinKlGNa9H9JdpfSr
xvRpypJrrKT3eETqDSfSF2tmAWhwo2ivdj161nbfmeXOqIrl+MbkEUe4wl8XDaZrLZh/HFzUEY0+
sk8xNbi1O1fVG+i/pEy2ofKq1LkrgwZR9MWqZnSliKmDESErTvNOVqx034Ga/ehysTW74qwpuzDx
D4Wk/Skm7m+SQIpDUHkaBYFf8tJG3TNIplUtZhcKSklR3seDcY4y9ZS/pUuRVk4RehT7TmPKblyL
nhVi9Tj0tjmo/6YR48UhXZUFOhezv2CY8anr8Z/yEnrdyYFzkjy7TKNyJi/9LEng521yyOrc1mN4
XrHmTHn1tPrq4AtgN0nhJgzcAmpXPBL72SyNabZEIoScbHAgojEf9hZjWU2dp8utJ41E9E3EeeWM
xIR8lUem2yWxPVumVX0Cb4DyIG7tSOxpoyHzqKM3/2yZBqACajbcJ1G5lam6LaG+GbgG5gOUAsmi
lAocDMycCU6JUmsuwFAsR0dTS3ayCGia0CKW9TFr21WSB6u0/UyTcBuPOhe9wVBNk5cxtaRvBqs8
S1dRdNKCDsi2IE18mh5yEAEloT9fKjhJ4GpPZiz5xMUS8Yhq2OT34aMCEw12U6zYsH6UcGNleDXN
5KOZT0UDwNgMuCODjrXkKybjuW4BfshEFTMTNo/SsTgZC3lYEAvOBwaUpmLF0eqEBQAega6wonQL
6ZxLMizvFzdvjtU8UBcd7vEAm+pb+GhwhZv1NxZ275FXHTsSDsn3uprr+l7fxb/4COcHXx0fh/yZ
WsJQHdK85fT/tK22NTZAKAzyLpr3XnfH4Tfz/pN7EEnDjwJkBR/jnkKf0nSqWoMChTc4WFGz9L8h
yi1g76wBdha13S9Y9xfMAQ/z5/Nn8+c4Zix4F7t+0S1ZMRfNEqOMJWLvBVyWDwarCxAJR9+bfG55
/ULwLA9zKb5eLTG55reqrQGTqdyOCzC1Jcuopzzmr7+GJZrqJSRokpEYifPgc7ST5jCilJ/5NT5q
PzOT/gGHDVH5+IeKHG66/804AG4cY2KYvmwPGh4b6Ufx1/yUs8/GTGyGU01PDLma2TR/0ORJj1mY
x+32AY2JThuyHN/QcS1FvEnlB1EHhlD8C5aJzkmHnU/H0N+Dc/GEAAXJGKeuLa9GI6FF+zEOwoHQ
Blys4fLkW/B/HgE+9F90rvdcyf35DckMcm/3yzhahHdUXfvncAX6qb/HfXESCQ2xPosTTXB37Fb8
pDlTk2YxALz0/JcUQJqja3eAFMFJJUOou0CdeJW/OCkinP9/RuXPBG//TgYVMZd/vuu7M8npCdHR
cDKv3TPEh/CmzZxK5hHm831Sb82Rdwo8wpPBE6E4vGpOcs7O4EF7y/HXkTdsNafbOj50pm7b3ntb
XwO228qydBS0x9MnnOJ4iT7YQ2S0Q/fiUjts2p2IWuT/EjDIcxDpoA3OCiXIttYmfBhE2FCUMpug
epn1yOItsbVNe4MPxx/t1WrL6sBCdCmRIinIgOcoJvg4s6r3k3wCQleUrWqP+5znNlfgm9kNKAXS
b3HKCHw8jTe4pVBp6TzUf/MPV8f8NyIrb646oLiQnsCRmcMNoZzi4EtkKbEXfGeYc72ekDdoExF3
wazy1yg3IZIj6/yjf4YRSffE5XPgGgLGxnCLRf4Hva0cLiJ9vqK6B58Zl435DT4B/105+N/Sj/TA
/W0m/DMpPkkH6gso5oM0G5LAGcWXm/tR48yc2027ETHu72euPl9P+4X0H28fSww4/MOX/xTrJ7+p
38wB+rz0yz+sdAOZG//R58uf/74DB5UHLn8mKHwM5MhYAf74VssFd0b5o1xya+bFM4ZL/oSNfFO2
dD/HlBCj6le/s1LMVCJ95pyl87XR7qka/VlAQSQrUjguvOE/8RxiQA5qcZdJj/l7P6Gg0XegteNn
INGiCkZkwRiHQF8UNfwwtDeO5fw4Kiq+OfcTAbb45Amb3+kK0VR40W/MrHK0CRcuExBeqOw/TLHQ
imvb5tihV0o2qj1n70DtI85uzijpDiia+F7DZ9xXO/1fQJqSeockzliIRbQlVmRalZD9iBshC2JY
Idw5t2dophW8/nLW5JW/vCSGg7+c/lZ2YQvx75znxp/0Sx2W7YmFmic71mdedsMQnPs7fDAo3lmf
sMlxW/4vGEX+N1xYiREj3sUdKy/YmwbDeUBOOLPYNUa4FO6QA1ru7GlV/ZK59zX/139nXr03HvkR
Epn5x/POqVLZmSM3pzE+yyOPJqPgavdYfHCWnhF0qS9Y8KgeudlSbFRAAyI1dcUYP/Q2XEtNTAuz
CXscEAuMsmJ5F0ds49hwMhHSTFDot3ZWVUYcVmZHaoLGNGNsLDlaIiyhVmN67WYBDbuB8XBJ1c+v
CHK2KenMtWFcWWBQ1qzsMOtVWPlkb862OOC0RnCo8dZp5MruCuM0teJamyTCqc11E8hOqQS8EtQK
S4OZsNZvSv9b/c/vq9jLcXicwIkLCf0dAQ1DAKA6UCr08mIiDLdeC9Y5ToeFodu56aYGemCsR4eR
Ndv3Gcc2G1mtvUltnUYNGBq1rkFArGZ+5eJ7Wxv9Ss0M1MvVqmqY3XDiZpQ7KM8Q8xUGr+3oRr10
6zNlFUrtfRCszxp/wFKZaXrFtiQ/wxCGRdwoN2rshzJ1n+9ouKe+iuObfmgCZs3GZzp1R4zEbpHc
02bU9Ra1YijmTpC9QjzAQ9wiU4iXsYcRIebFGRI3vEgaC6sxvO/QsM7WZWkxrzVa5fUqGxFcjwRC
hX8VAACtLkQSf7SsHWBtqI0nME8se2NQ22AnNV4TMRVjLm4qXtFeM+zPTD3chBoqZUw8J2XY9kly
MvRQxECKrS48Zebj3SZ3NepdAAscR8KhvdVp/aPr4bLVBc/ghOOKu23WdWswt+M4dYDN4ftm6sbF
0PtLrRpInHdZqrjV0K3SJvk0R2jRJFpAhxybu8RVL0uniF5fZr03dBaSAKUHlWCLsYxZYyBdsTq2
u6i0vKGXHT+XN5bVfwYKsWJZsE8zeh4SLpq34xOja07Ou/ExFvdCXdxj9IvLoLwJc5ltRjxJKQaF
eZp91iPqMqQ18huSJWN3YtDkBXsyQhD8RtCg4LOM16VkzkoRgDRmSvo/jAUYN4I+spfgB8qP998z
WYrV4ANOJTgcmVN0CXwX8vc8HMJ8gCEtAyr0gI6JlVCHvsVDOiEoTN0WuMEMpI4S5hvbELExJUHG
UJlz+DB+djznlDAKB7aZy8pOXPIxr4jrgGehmJwL7dKBWY/aAjEOyNQAAZ2FAPOrBlh5OcDw1tyU
hJ9hbeUezw5lCr0G/FxmdUg2MPekwY4LD0yeOWENhou2TSO8dlFt1COSeHR2wDVTtfCVZUZRh9qy
dAH1+dsXVqhBMCP3W5vv4n4M3RP+PRoBDfzxQ0RvIC0lqsRgKcBYKDHPsBVjoUKOJxMXUMyCEgbt
eQG+iojvTQn+m/OiGK0ysakQJqAcmJ+yZ1kQF+lL/ULBAQxFp2yyO9ynvbaD6cKpaDGI+Mgx1fix
2E0v00m4BVvpJJ2MXUYRdcGH9qbs6i+FzYZUpvlXs8d4UHbKqVuPP8KuRXd1FJFYQrE523xAxsR9
+Evv8gHsCTrfn/BdARYDjzBx2tfouy6Ap/EzuHY8LYbdfzJcagwtMaDg1cxPOz5kysC7+jM++KVs
uzUv4VM+jAf5EpZQBxuKC+OzxUsmI7ew2IUw4D7yC8ooDeHguGuO5POSfdXfEXVqP5QY/Ftt0QQk
d+nRjqS7iScke53E9G52BZnVJNfopQB1oY3+V38Wn8zcPmd9HPN1xC9X4XceA76Qzr2998b4pSxg
SH5Md+kuOASHdBfflKNxHY7Sb/RCF8cfOLbBC0w++OQ+DF7yN15p7wwLcp73A8VL9AeiGM6FRfPw
vzWKEWOhXTAj6XlB/wWV8UpbO6R+OqlzJfxk36dvgYA11wOkLT+hpZLaEc4pbqTQTT/oHXzEqil+
83ORDp33PjP7yytBSGs0uRW9He5d8+8zDhRRJGIImi3n6Jv/tCtU3/BDUexTl4CuoWaZ/UjOFPHZ
2fyr96RXzxsm3DoYsEzt0DP2VEALhB792b+jDLqwJ6dYpDGVjpb0lcyoQ9o1nrUiQHueVarPPLJh
EjGC5kEYls0zHyZKV8Y5EBpgxcp3MpYp3ekZmW7TVkC/J7Qn+xtm1SfHAxEl5SGhT/xpwVcX9ArS
A0r+f4ZM4cXXZtrfR63U67TTvDAvDrHufxoRY3VVwNdXuyo9ip53sR3qaj2U2fJf3DoSVniBDLBF
l0+ihqb2D1xHPRXsoKpB9A3QfuhcltY7bVNABszdIRW+5hSHMa1PUQLzBZclGI8Vpm6i0Z3yElkC
vMMws67q+P1OPoeYNbDNqGFjRJPWZ1BBOAWpl33tYSg0CZm5H0RGqbIJ+m+bmgjnTPUKLdzUpok0
KS//kjj9ngwcI5MJV9aZ9NyvQ7X7NKz3zlctuHHh3ZIPCdzUoawO+mi+8nojvEULwam5j03csvVw
LahYMmvQDI1gLQ0bSq22vsWMmPKYEhHDsQ5x5zvODzLYXYtT5WCt6ngdpYRGNNKpyvxjJ3wJfXhL
npyOcc7SGx50bgDHu3yFAte4CJdyS4Clq9Q2p3FLue/6J6Qp8/lD3XbNPii5nFd6oFBevN3q8sY6
A20ZgcWpAz/GRot4w1L4OO7A1llc7q2t/eAZNJoLyZklIvh6/rKsFW7zyVKMdxKw9of0CWsWETTS
ruw2ed0rx1d3Eb+YlLRfmj1+WTbWw/kisBl9avYcM8d4a+M7IBmYX654NK/xylfnGXblZa66Mlcq
vThTDupDF4b1MrInr1honxa2YywrwzI4h78sg/aw1La0QxY3m+Tw6A431z1c5fPyM7d++GTb44Ix
xQfiCH4+2LPz0m/PMU4frzmkD2ESSqWDdQE8/4AGfvEjL1zpt+anpw/HnQjLfZu3w0faoftBgKzn
bBTYi7KwYG/n6Dsa9uD+/sN7+6N8ANi4dPIcbpjldnv/RlkUnSenhN5Jt0VriqnED2rkh3AIr8IP
4x9eJ3GCHy+Ll4mofz5zgBXmgiTIO+vPm5tfc5jC+uvv+QRm0NfdAgIXSpw7UgvYBjaKpQ+Bxkde
oHOiOZ54nsmZGMzcfbe+my5maxIjqWHpZGeRXzHX0lJxFP6HfIUnIwMHQiADD36QDer9mJz8qji8
RB6K0aE3OUjtOBx360d3ZxWUv56dmUDDZ37J5n1ibULJpj6xhvlqXX2R2L37pjfBuofTMlz1ReBB
WYKzLYG04S5Fw1E62Rrc4FPb4P+hz6UElhHo6M7yMVloXDX9EVqI+6bu+PjBD3dBWb+gd1yEDlQQ
+72gRjU4mb7b252jusMBYtWerJyfcEXFA28L+zD+h9q1aNczLXTBRqSh83DCrX5TrtZ2+h15keuW
rC9cVfmNO+pD9oQHEAyKiA+c0tlEXY6QR7gWPlTcWdfy+ihXLI0iKAs94nyitdr2x0W1JR3WJUqP
R4BddZmTS+0GuvLS35H4cmFyYif32dJAXs/Xa7maTxdkZpSDIC3kyTBZwi9ee/iu/ofTx5mz020B
82IWdXS6rMXNmvWskT/MNeLA6IxOpL7DWGAMxC0qr5HgDRDZ7fAYnNlV5EXyHECxoFauu8DNnjwK
W7Q8LxwkXMH/RtfP54AGwQw2GD9ItySHnYjdgG2LeOGnek+PZb00XUo08hwx7LJ7+/2MrzsiQUWP
WRGMbdEWsSWQEWv9YNrnUmxx0Po7g9DiKcIbsTk9Dk3NfEuR95kQjk5KbbZEPwIgwSEbqmWwN3dY
NDL4Y9sh4vUPaL16WAcr2rY2hrMRsI09zPp/gi3uQH2Yw37rrqg6/Thn28ESF62lsayQ/NqYCLy9
1tPtSVsIV+Pq24Xt00J8IOrMF4XdYHaDHRC16NUPHWPZw7JYWl/tZ3Sp2uWwi5Y1rvzHbFneiBq7
MSWiIECX7lrXyAngpn9iF1rFGzyGQQJZ/iA9IpyZnRq479IZDRTv5REmlq0vVNllXoU+qvtgKbii
bhmc5Im9Ido0qgrrMo+EbHENm4YgPBY5zNBwsiA+luOmVN6UOO9yLmgEHyeFdf7jd0thE69mQITN
musKu4Z7ek1X1Czi38gJEi7+Kd/qLrg8B/cnu8tubU8HtBo1zvLQM22DVS+4Wxe0IpwRXgZeIPNq
J/1MM3PBhgHH1Y7SprZZLv/Y9zkpvU1bP+7nFYG1Snug0smPrBtUPbKdnMur5KTqogNkcWYnNfA6
eC64p4kr8AEyQKmP+CI3VXsHfeLn6qdoN1wUSAO7LeW77oBUtne5XzI52DIJ3DJxhoeKonlrVgyf
FmxH1QrYk+uGlR+VKYJTAyzyJ12NrnZRfa69gQOtEAQBdEY4L/fprKCE4dLbaNpwjwMhoU52+DLi
Yd8Nr1yNJopIFkIgVGSga7x1eGu8latZa2vYCq5kSlSb1U854CpW6VuSqCoj6D+0VL1NZXGNkoGJ
BhxUHSPWIVq1lh2N49LCmKywmP5K4aZQBLI1JvBbkwkCiWJ9chFCVv+i/85T9SyW2WqUvzIicJrR
3/xXYFDJDXr0qajiJjVJ+BI+rWzmk40fgqkcxN7/9xbER5qL514J9xl6cE3HLw6GR53S8tXtMVGs
U1MKuzrpL72vIEGa5OgqK/J2jMVjKbZOXw4LvNAonccZ6Yrkh2B8R6L1KGUULinGHem73YwwgP+b
+RQG5uQaPg3KhK1rf5cErG0DikxLEa5xbb1KZn9C9SNL0zcc7wjT3QzEu7BHeDiNCGNCydfCRHiK
NriirG4GHw5jINlqWO+KKTqULEsURfLYfuhCuO+xBtegx/ikgebv41RhtJG/m402ZmdVMHe1le8n
kc41aunI+VnO/hLrvGt5mKPBcbLkb9wkiRCfpfvcvMQNLeAer2uMqU90stZGeSVUGWCwaFxgtOCh
aW3ebukU3+o/4/Uut3SuEyZChNF6OEEzi0KEN3jaCwErVQiRV+BcVAv0ya72YFtHhMnOIVOtAIer
dnkkkBabDPb78krLBENiyWOBSo/g6UQZbQ1nWOoLfEyB7DI+F+GGsIjYPjt0iAdl5DVUOcEGVNFJ
j/OGqm3J8nbgHXsdJZRhW3bzmgupxO08C4cZCquXZVOqfTFsQuyOw+jOXzWeVCzRWBeu9okfpxut
5xJMIVQYByuLg5A6Gh6atOwcNJbClfIaPGxNl6jAMXq85cuEo4ME3CHXidYBjRCLHSKtI2BDxg22
JIR3pd/ZLgAJm8Nw4VZUUdzPbwZq1rH7Ra+3Lh3MSF2CnWBgot3LXJp8hUY++IjczM1f1Qu//Y30
SY7N/O4EO1vAELITN/mH7sULvvVVEHqRGzvJP8wnohPuS3axi+ziez4hwJcYh3LOvMJVPPRY//xf
zLgiW+H00b1io3SYXy9iaIPMM6IeOH0ceU4W/PMap2quktZNnQLKKdgucmxss4eFyJlhIsFKdS55
H91V6xbVwfiknHaNFwcIhx0U8q3bHdH1JxtM8Hm3NnpGr+eigR6xxC5G+eB55qPBQyXWMqcUa92a
Sw77VB982YYczl97Dpu0LLBH+kCVwyzE/JOcufDS1+OT3XWugVmba9qrAyUee3f4pWRI9ZiImPgk
VbPXGysntRwWzPZL2eZf45OpBMUHRjDdQnwThUwbIkKiJOaGIdb4xA1j+C/AF8UEGUIvrVzW82vr
nNTxV8U30YItSgUoKlQC7TmY9/7MG0n6gpj/AS9bj93i38CQJbmhCfCYcBilrS9xi8DAG8M3enW3
5ZxumMgDe+Jk/jJXQELRDRZvsla8t5vJ+M8OnlRfqveaRg+hFnqw+sZc3cCEkyJbeeATjdMdOwD7
k+TOxViPIP0j3hZ/4qmYvYLIdUD1SIH6UUpL+nZkmsAQ5u1tAylg34MLBnRQsJjUlr/HBZgBhb/D
/L53GU2QW+FIRxOmANwKikMSi4ulvDNtVNlAChxb38b2lOhcCFuNEzEUgKlho7kl2/SLMFqbaFNO
72f2mo7a0VpKR5zkzRbF5vKNHhxo9R9BtDaIsrHSVj7ZIR/KiloF3Ir5n8OM8uvticWaEuPsL1pv
dI1l2C94ycxOsOhGi3AFrua9zZaqsksWITrUwEZlNSfhLNE7kWJiTzRvtgFBqHUKyiLsgsqlsFSO
VL4N2BmUSXe6cHIfFRKt5fCFbybWQT/imXkOmwmvB0B0YSynrwjdhxthVIKBy/HtUWJpS/a7TU2f
yFr1AwakMUDe6VDhdFtzECg015iQQQijHvcU4kv+yM+5ZeGShvOHcZI7XLkBhyu3QUnYAyPNcTYY
kGZ94+RQ8uouGg/dxX/hD3DGRZJ3r+EBX7WZVb4nSDPd/o+lM1tSVFvC8BMRISICt8ygouLsjeGI
oOAECD79/lb1jji7T3VXlQLCWpn/lK8YYlj7uQwrhV0cw140PmAjaT4sYLLqPRYZoTKsG0JDwERF
vEMwRM/Jc86SzVO1l7/uraWK4Zlj3Ikr29S4bFes2kRIdkvqT46ChkuzS90jwek+JHX8jZI445Pv
em8bZIlEiRHDjtd8py+cbszc44Pwmkk/pthUkG+Y6cGwdefuUZVOjPltZzHzwNFO5EbsqFbrxlO+
1KfVSvzMlZmIcUo0u39dQKvJm6vHrBpe8FmKu4AydiLuYoe7A/kufRtD1yjNnEdMlxLfebZ/Zj27
JzYqbT28+a1TB1Vq6Z7C1FmzUGx6f4TL/V4oBo+jqh+QKtI6v9LBo+FQQKXKnBwthO/5klIrm1RU
Tx9iSYGAvK4wPoPFXiDPiiFLEK0329XPRUaF2t+gIyNxBuPbXQqrW6iR2rB/g3YRYfd27xyDFlDQ
Xx/jghE5LFyGp2nH7DWuiflFckAycZcMWcZdvMa4kqgfddhiCAiVLIzwm5I7xACcF/FEU2W3ACtS
11lNoyvhy7UqbQCDY96R7TMIFh7tRtliOARIntGVM/9E//qs06zpVxh4lqZkQTYiADLgcu/063mP
/rBlHHPE33+fqNObdDcZ2W6HPPGZr3QiO04JspWibolvE856G39YubO6G/yuxA5xh6dLgVKv7gBG
BFQxWBalGMkYOKevSnwXXORmZ1gIZTx4zo4WkWH2olnsTynlibbvTpGhcZX0fCBL26bYkHSW7rUd
YYvMqFnilCcqg4CfnbzpTX/p4mnsM3pE0fHSDnx+AYbNpYZWSET66H2bCahQWf0F0AXrBWMGlI5b
MWEZKfyskS/VE4pqohsrxlcS30E+MaFk6HjQKbnt9Kl7BgY9jf8etPjMW/uTbvaZylMbYx2O6BdU
Zbx7TJDvE9refzPo3a/ohyjEMzTZfo13JF0xJIAHBTXTzkHtr8pLvK+kT3Ru4deI8k7w6dHKlgdM
t4pyKZledvN/+BRxLL+ZKDxGqX/XYb5HaUMEr8A6c9xumbtTbZn1jP0BMZ7hYp56vkI2DYbmQD00
v+HvEaT9FeF42kQy5ll7Khh63rlFuF6ZbfVqpl9qt66rvrxuHZSYSYq4wr/7GezkQS/zbigUgaQw
o0CFIFR8w1MOMJS8WcR0B3EKGzOp/HfVwZ6tIOxBnW5YBloBRj1glCH9+eXo+Bga6525Ik3q62g+
v/f9eZAxGDG+yihnxrDCFI6/2DHCvrAB606N7eDpk2SC85HYgadvQLWdWK743/MEsMsDrkho/TE/
C9MdtHOHMv4GkfIXan/GW9TruuTkULrWDP9gVpBEcCdBYpRyShE8JF+m62VreVhs27Bc2bGNyB8T
wgYCbhdGjHQaFSQhbSmDRMC2Hi6ZPL+D/EMt5Gs7W/rZBGOhXwfSgWVCtEocEc6A+qQvJaYcngCc
eZJRLUAkk8Akk6FJmlwVwyi/NxKL+75nWN9Y/OJGXz4hhglsUHtWz9ktocW3zayN6jEUNAMEKMFI
tQ97Z0wYvTOKefis/lnY8jFTfVgUTbK5Mxr1v2CpXy2KK96fIwIT/yBqAQOnvG52hCZ2yKH8RLDd
1E6z/pKlBtasd+ZT4AWYjgBWTkcKpQhq0vkLBudr/MBgIiAVtCdgNu0o9UUZXI6/Z2hYUqJwnn/I
JzoTRJHN/tQmWFbRi8Avr6voAVDI0B9WGQRIbKWUQAxC+VId0Y3aZARCN77hxEDysNbij4QFtKSb
i9exEzLaCUCeIZgGtBSpvjDf0AigeL1/C788hBDV9wgAif0UwZ+IIejfAajIdKxt/hCbKlQFadx3
kZBUz8tTtqbsxSGQHbmXUh+hxUTApM95PURnA3gUI3wDKiLeaHzVA3RRSCGWfKQeJMKxu/0dsyFu
2VkW3IMuAA/FCQTLbYnqkrgva1m7/W0XFQmzYRn35H4pyAZEHRh4N8tjcildtcRWhdaqexdTPTpb
BqVw5ixtBozidDdSUJdZuLkX8rj1kiVlF3lk+Tt++Ox9lGZMzfTrjWJeuhEYFOmEDo6yyJjzMVq4
TYH1qO68/ojqRxwNsvUxhZNiamOQYpNLOkLr6nbY0bDkRAA31w0gq+oCuqL80mZX1IvmdaKJK0cy
P4hgddHGSMCSqEZZB5xlmETW8++ioIYqnDR45nSvAHEDFRQhj7WLUIFyBpSe/VF8k9ULYBEhsUUl
WwzzJf4wUMkIGRhFg2biRmoFK9Xna37yZ6ngsfBCh2JyMEAhv47LzgTgKX4UgjkQSMjszTZMlKuI
zRdHI5RrzwCg5a+a+lHw89NcgBNVLh9O1zMqc6nOJP8bsjIn6DYCLr46K4bfUBzGGj+PuYTT5Dox
IBLBNSeJ3NWjIivQw4lDNsbirtyuxf3ZDcE4x5wQl3Tchq+Wt6hduTIhkkZwZT93y/IWYrmW56+/
bHmyqSUib6lYhKiLerCK2qVsGy7Rl2JOAU9rM3wJeAgYkA6GTESGGoSwlcgrEHohhREwE1E1DhDm
j2tEYDy3J4TIkCG/45/7WD72BxkBGG31X9tOWq/Q6RQu2gE6f9LGaPLoNyyEyND38v9/L2eK/eM4
BW0AIkTd4nLhYaWt1GelIlaLfo7wts0P9qGZ78JvjCthxJgL9k5f4kniZyEcWOmw7C/TmKfvsyQx
bJ/G7zm/aiUhJjm4OHL9TWh43dwFDI+wGoIWLYK4mcgyeq9yDzSc57KhOYamp0+37vD6q8TEfYgQ
08y3tG8Q1X9RzU9Y/wOxbuLkCvd6ZBXmcL5nsl5Hau3iWby6zLpNXRTpMXGwXgLq0JDHtxKgel8C
Vy9/thQlYX7mxQERdidYTIhorbCPxSDTzHYMLh8lnhaVZLVSD06eV4B61skjRsqnr8a0kV/zyMSl
SYeSN7pjbLvI08b6uh9XL637QLL0oOYMyExweENfijhHbHWzxwLJK6f64GTZYDgFYvhtY81zF2HG
2kswBIUL90zHjozAAav0sUjw2VWj3GGS/KJwaSlEhuShGsEWHc6EU9i3KT2H9SIS2m4OdJE0Zwt2
cuCPF9AHVeyY5EBugpfFheLt0ea9zrTRLsXliDxdIdJDK5F7SUjOaONnM32TOBzuVPyO+M0UIoIR
zeR/MvYKD6i4lT4eye/s3LQb0yTEJ2tnmPosBWCe2rsPtQO4j1rOFisNTKG4JV/WQXxwcKALXsB8
LXLr5++Cv8uDp3RyG9Um4IclWamnB2CPq2SkBzq+acCb3JxI1j1lTqB1ZUi8hPxBtWTkauSAvgcM
oUZLDEwN18E1JMWUih9qmZzim/X0OzQmlhoXg5q8JJ1gTbOHG5IAcYG5XG1w+hA+wIWCABp0bx6T
1Dub3VCOj+RuStw8qUf3TnR9cEba6khR6etzuGyLOpfX+XsFsxwgi6BczlzCCJLw3AzgjicPj4jE
qToo7Ad9AugRg6rsdvR0QWheIeWcgI3x4y7BOUL4CdqMBriJJ94rKSV+ItkCWwqNAr0kASkT1MnI
5yyRY9FzPrE65Hq3EVI5dQgUv+8uSc4HaXfuc9YMkGbF3RosbGyJUDERCXg2lBK3TAhMA8wBnPDl
tuLTBJ4Ir+5nAW7GgwdqxdJtqwMQG0c9HLQVvwOpez5QhcHQg5EZQCnqesuiCWheMScqYZAJGTMT
0YEBrAe8ezfsh+8h6QpIcK1iov8sHJwXsUNI7L5Qd3B/nHXLDcPKmkZp/PpDfHCcU8McWjppNmmo
qRvfIEfJRCTIynMoGLfD4XBTsnw4r0UD1JmfATuZveMBcDK5hzqQOyDA9BlLV5cBswckLp4WUw9Y
fJoYYYFfMkvhS4XQ1sCwGNl+SBb1ikDffETqPKOE7OsMpOeQ2Y1QE5FiyooicvAb8SDyeELVYdFl
iUF0C2XMAmcyuohnmC8oLfljI0WAfYQoWtyoD/v99LjxhsR8TooBnlyhvlkeMSi70ojoVRhGk1vT
6aw7rhpuKHi5kC9ro3krjHh3Vy4GJVDQO7gz8FQOZSaEwsigd1ko3i9CNjXUHPEfzwuwfwBe6tcD
ErJACTnkFcjl4oHvdMMgpECAjeImZjQRz2ice6zKOmOSxAL4HjBs7oRJyukAp9JbsgxzNqXPABi/
Z/P/Xj0Q10Koe72fmY3BTsevEUs+/SaOjzYJ6q4j0RWS7xEiWi0gIVQreYr6nT8pS0kkQXojSlis
ywT/3xhFOvjWvvr0+sARKbEQFtiZnpHJCfta2CTSczuwg4ItU5bD4z7nFK0io9mGi3NAadeQG8Q+
TmD3ITxg5WDaoKVJbIQ3gi78CAJEM4jDMdUx9SKD3ObIirshKVBsp0CO4kUhfh6xHqofn/sWFnkt
ZNg/MGnULp1LRyZQzL7tKw4gC/pQgXUF8fgMoIHgU8i9cIS0FdUKUkIg0p//3nR5YpFqANsQeikS
+tGXIeTMxbQV9NXfBfEOPchkJEjs5Tex+4JIMmgK/fb369AKFOPvoiQ9mZaK1oLmj4fz0EZwXaOb
Q54/WDdBMm5BJ4U9VrXbKHduTv/M1D/CcPlp/gCdRaH9ntFuOc0H0LZZFdgiVriMBfj9+aO163Fn
8e8QBCT+85HhCRD92rEzdiwSecQqdtt+vAfHh3wKUtt5ugjDbUX0gJAPxgDkHFVDThmBRfvFAeXO
d/HxkA9viddy65niY5RA7pBhjPDyLZhFyk9xf9+sz5R3YNgKonZOhqvBbzN/0XCavkclz/vRLnJQ
ndZjjHTni/CNcJMBvZrBUDbyEbA36ALXV6k1aJAffjLFiMZony62D1LQcf+zbEDSM+KCkBZc/G9a
QwfdPzMpEMVTcICr8TI/3q1LOiuxuOg2S9kB02T1wOR4ZoeQ2V2fziMbFO9Zp4g1YkKaKRk1XQxD
5QDfpfZyWiZgq2hDXbK1RYImyef3iZpPdTVq3t7jS7KIzSMDTPxgeMxjKD+d+8PPdQfPSu4TQFDj
sXoJy4qIA6Mhf+CtBa6z0yakPGk7WEiDtBR7IZI9jkh6eV8+PFgdlZQ9cZZ3fh1J7JdktUDEC+mm
3PeA+fU9wXs5T08Z9sJEws8Tkah2uwXwmZheH7pNOqS0Ll62pouccdST7ydeeet6H2kt8bIWhRCJ
tUKk2GEqJeJY1rQn1sPUAzlfqPE3c3iCv5sGyvruPSnO6NKUiQ7FssnX11U67KAHNBZUVsaIDVsZ
JV7/BAuW7/xfnFIJEIXNCO1h4unc0mzahXXsTHRkRHbifb9Ia7LMAjKyXoUF2xXxfzztHD1VQUVy
yawTpMP6TUwYyxwzTHH2OI915arbt3PlwZ72zLI14d7XHxclnFutV5CaQiuJbJBe11t9j2/nsy7f
5vHratPyat3NlcYfnbGxP4pFVRmwpngPyrEkTELCVDy2z8pOQyyzu82Vfp5Jcbh4yRjn0ziwWVBt
8a9nElpcXTKbQ37mloqpHmB+RrsJZaookHUqMUafCCxDtW6j3gRvJwnh4BQ9QsrP/c2OnekFdyW2
sOLQn1BVcg0oPRksh1lr9hllFFyMg2JxFihMAAbanj9ikf7rBagzOabbjeNNQ5YeloAD0dBislzt
S/xIgfccBcHhBf/0GeH5CH++kKWg0/qLOOdUi4OEhoUnlvMwe8Hx7fMJYTHgRqIq6p2SkRY37D7c
NEeKNh9l6s7NDv2gSyYaEgZgC8hSazcnKEt8bhHRO0//Wrk3yuvco6CHwWO/hoaPNIcboDOTI2P/
dIwFmrQF9TrDbwA1TGMLWUMMt3k3yZA221Np2CnXqbLYGgFV2WA9hS7dJGjQ08cdlwfLecAtjbuM
Jp10ZtwN9Ic998cIc5PyUVpmK8NSIvyjvDsbCe4HOhYd5ISWJiFv+OpihsERK/g3gqd9PBgu6Te8
MFdJ7PyHhHXSIgkeuQR3AbnUDXF/BKXRlhGMIf6JDdfh+ljXGaXlpD8RF5599UBSuqg2RXmZLCQm
KnPPlT5LD0TnRMW0z9gLPWDQD6lM8bEfaCwXgnR6sjtT7NO9iKoU5Rq1frnCScB8DP9criiRPOXA
FkP4Q0LQjkvyKoNGqUzfmwcfr6j/ZEHicVN3RoKyQ/D+o+e4OtVecfkKSxXtNjIeiM40poU9XFPo
4Gao0P1T/C8pVEVvKJp4PaTsQ2WAAd3cCu0OATlEewrHiigP+xJEsahM84jOkT53rBOOPkS+Jtpd
r3XugUyTdASjZ8iGGjALVzJJdrf16AsKgo3Mxy0rJghzMyEZp8UadkeV2ZqvA+GewgJnYnkjLoMX
yYaQZOVRX1w9AvOjfoQP+0T0kpkPyPA+3FYPbHEVxrjTB/QFOi2/SO4bxkloqx4OBTOdMwI41VwD
Wr2BkWyVl2Xy8aw3urWWglQOeW/0dgV5RFlqS8MLdh9bDqBIoUZIsV3t4guHtAGd4JAZSE7/yHGS
92hJQ04JgTW/QDSB3Y2V4Mv5gQy7z2NxrMKHk9HxizczfI5b/JjkcglCY4iDy0fKvwbbaMEjYOVg
Z5hnTedG+qvbhl2izW1gLZUqu3GFBlAbA1doY7pzABx0hCNCNvmKJ3KEgobPBundWIA7fAQCq9d4
HdReTPW4U/Cgq0JBi2znHzjzQenzFqU79TuZ451pbQBIIb6hwLoBVcBIY2iDxuHTFe8+A2Nbc0nG
jwsJtyiCUJzDUNZ8D0diqC+6njjWayACyZVjEjEYcU+uMjjRUtB+vE2DhkeaoQASFVwR4DkFmVun
AE4Cs+mIc18z177lRdNII6AcnfSFEEFHDdLDTeBEtYsw08ugEVqLUUq4Uh2B+YFLhXx61rKLtk2D
AwMBY8vmfACrxO899goferqHiaAXQpMHRIASZLnkmzNIT7SYuFzNVONMhDSvEtTmQiVwjLvlgzRO
RH+Ia16sVbtmVsQcsEqefaf5gI97wJ2cWZeTZFeleVn2HXR7ITCg4Rsd3k98NZdPy0fLvESAscqq
jwKPvFdWd/u0tfLP9Hm76CP8rAg6gfz+LqS48M81OaWqebrf3NrtTJcNRlmi5bmHeN1AOan2Et6N
24o3gYuDsPsMFGDaRbGg8DjfZqnbW5XMeFsVU4rqKXFe4++4GbVzfbA75GNMx27LQU35DwjZIY7N
a83c7g4eLvmI3u3Ipuf2B1Ra2Eus1K1w0Y/I2bAf+ALNq3O59Fa9VTuALYSHxoe1uLSDNyFLvra5
MD/QkXjwu8yDVXlMUMcYQeXfRzDW7Kej0+ViBLuIattCkYys9HCdZtPu4LmQJiCtqOZ18/I9GJvd
w748F8/F19cZNl2aeqRsrgu431Mz/k1YPLwPq3fMAwoVEDHhB09GrJ1YJzBZcWrAVitCay4d8nvR
q0l+83YEc2yc9Bie+6AFeHu4eIL1JjrqwKWdEIeJ/p9QAthe9o+xWjmo/tHtffxkBbGu2mj1SGWy
JVcawk8LwrMkMRrB5VkL7t5tRvHk0f+MOG11Iou1hMaWRaCzlVyy1/NV35Hmhq3HiBMDTNEQ85IL
G7+R5nCrXuXzPackwiF4avCuqi1i/DsxLxDrhONeRx+ORigJxXeaMboCVtNmzFqZjHtvqyhEGNDu
edgtsoA43ICYAQAXt3e3pcS+vV1iYtLnTK7MgjqO3+TkPFKmcTbmKrcbIshOCDGKIRhe9UkgrXgA
eiwVhGToi3Ktsqzv3zZuLLxGoxLcFyfDD77aFO8HNchXaEZnT1sf8QojZfzKvTtR+S7L8OxBj0EK
ZyDSVtDOhT+uQbUXcsBHMgLcZiY4oPoFVJdlqit7QlemiFFiyLpy973BzUtt6MIPwHJh3UYM0ojO
jYFRckDOg4vqExVdRNeIGTssMJxu8wtexIXGusuy3MGExqPI0/RyWKKx1jCHhHdorV4ITE7+gDT5
HfmZxuU3ikCnAKz55AjKRmTh1msc0wEwNZJaKk9obkpTxozQijhvRpW0Qd4FA5oomzsVrMo0QhsJ
LMVQjEohXTVj7tX7UH6hPl6z/qOd2PTjLpYiBqOjsdCZaM54FYeQ5w015CKbtgNmy5mEOo1eh+l1
0QMzo6YAU0Z5P/z1WKhZOqVZEnEgYmxqzWrKArcT2VQs+oZiCZoA1uQC9EN1wKLLuB1y5FFtzRE0
TKAeY+PI4BEQ9T2aAke/VEsBA7KGpwyuZM1ijQRcCOQ1AXOXG5QB+H0FdQ/GHyoMnxC/VTAQTah+
iapHY9zAc9O81OMDU+nASGmgNf8NE3DzxWS85vQwt/WQUajA0nmUDCiHJgcqEEak4RjN4y1YAzYn
840SXQJuJyz9bm7B1oHS8pgg4708xLgqSq+X157posm/E/AnpT1ILBGL1NOpqQxk01gJcAxLiIlU
8fCNaFMHOcIngdnCr3X2D1ys9K1joBa6Hn6Stpt68eZ0GQUQgPZzMhRUFUIlbiouh0Hlg3x9+IeB
3aInZ1zbjQ3XBMU41xFl8zPj17LPV2lUzEGNUaAVc+2fSZ4zORQngLElJn6wC6F4x2uNRh4mHGW3
0M+jiHK/OPm/Ucd5xRLyMOR4Aaabb0zA0knUaF0wulsMGU2+h/2KsOSscUdTzqFGBoIjvM/tXLZ8
3sVckEfPgAoaDA8AiqwA6It9hfwVNou9H93rbY8BG5Yc6v+xpCJgah7mH7ecPyKS7nEW1Bwl5SGe
KT5knkcyy/g0Y7xmXA9RGVJr7qV110FVeFBcarxQA1vBdIczmusQ83gFDaL9RIG+AfGB2bO0NQg0
/OceQTkaRWim4J8I/Rkglu048vCQDoQM5ktAaeI/T5pbiulehy7Uxxa3PpXrLU58qlvwcFPYENQU
y7z9Ii2KZIJIE9PWyNTg1nzsdzwP0KFRf9kKyPXUcYT87BEJ74GAW2tYHIWrdAHg3HNNoHbmxvER
MSU+/PDps3lPtjih9jAcdMEIiIA5S1HrkGnHq/ATuTn/bGW/YpSpTK+B4BN/6v4JZgtaBNFOOh/T
QfltOjoGK38XOO5DaH8Kd5tp0EdBgyQA0CxqBPJT0yNic19h59xzcnSEiQN0b4PBg0Mljh5kthTT
3Ywl7CxdoiJo8d5IE434tqDfh9SgTgLjtWuCXDH506VClPqdSZ9oP9tgFgrd9tP/sFPFj5KfevsK
1kRwF1PfMAd9JUUNXQ7vtwvS7dVNHME15AsUJMC4WFdDKaaphFRJ5s+l6hHiP6se5qbHgrAWpr0d
gY3TdLgCzHAmz9aUQUzHCvCpaPs0RwWpbKbZsnVvtblSQ0I1vU06SeevIRBqOn++LL6hTW+MrlKs
IrdrR74QIX2PNixvTnN5DI0RChu3PdYhE5zGrFIMhOK552+MUQMe4KcsRkDxN9BZ8AGsXh6Ho1EO
bL8uBuyQ1wNXmr0d0q2oZMD/D4BjNtlJ6D5rkhnEeUsxneIMMsHhb+ZxdwJLtcgENKLbgnG6JjSF
dTszllnwD+fnQfTEgui4E4JGMVAiDbdFUw3gPGfymCegZvESt1HFQzZgSKNt8DjQSC5yD/BsgAcA
qKBEAJtb+mlSworRc9OgA+MOeIud3wIZmTm2D86CHPnoDWk5ugN5PMX/OjahBYNmKV9ahkZYWfya
a4VX2RIZUPPfUkZbxcLGFeUfDdIVSeCyyv1TmWPxujOn107nGp/nHTQWj7Rs3ziX/Z31IewQO+U3
cbcKGg0BkLDr0uX+ZEdFZ+6BfGjOVSZw3LqvuF6EXrX2zcOWWhygfPokw87N76ZSLe5BZqlBMYKa
6ibMX33oMjyGfGGsu4SDr1TnNUxr4VOt6A/W3WO1TqkJjp9jJnvgPJdsqSsOhjwXm6w66o3JO6Py
XKZDdXpHj29/1sfqWBCg5aJawtYwzfY5NwzAvZcMgbeO3bk+B4EPjr1AdOPd4Pn0yL6GnYc1VKMJ
2bF+/1T6CKmgmCb09Bh/NUgr69yZgHAQiQt48viaNWfGMK8wCX7tqN3s3HYDbcVIOHFf9O3uBkSC
BqzkoZbWMG19izlIYA0q2TTKsN0D/4ZilCAUURkkA31PjA1ZDHMd0eLly3AuuEpm8yyAheBRJFac
M2JxTz0wXA8Z6rsLQ0hECBoVlqEfdAYbxRdNDN3RdYIsQFhi2WfVNZsQ8RLRIZuQAO8z66ZqeE+q
KYEHix2T8EnCgQfyIA/xKbo61my7OkM57ibwDwds0skU1S1ha5QY1rfmyVAeYS7IQHiWFRAu1GZ9
mNQdEBgOSuBgpWyBeBkOctzqnIftCF3zJ3HJdGb5BpZIBs2pd24UgAR0Lp2lDK7AkqoMicBmQj1E
AuHezE0hrg9TrtXMGBWWAJcDzohlqmZ6MXIgwdxSq92c+4zjp0SOsGHNO0t0M8wJ6iChVHFCsY+g
soEYTKcFDIgiyDpSM1LYaRsUFuU2dqXFpxt8t6zy7Vmsv1yEUjYrL1uTMiNU2qAj8WNP6R+ke9Sq
LuVyTZ2JuTGxmfUqY0rrcflFrMma8hJXnke9+KaLc6m42x5htU7bG5QusrZdj5IUnduPfFQqbmRy
xaCDH6oVOZvvq5DVsDPjPsAC89r3Pi6j2NqlwUQ65Bx79D/cTi9eaY1ahArCYd9iOBfRbRAsaGry
4fWIvcbN1pnktfwq4sW3SA4xKBMbF9Eq6mXUElLPocHHrsVGiCvYVY9JVwyWYexIkBfenbKm0/F/
Q6nEiMNtnwolQs+6noSPrw9KiUg1jxF0dvoij7xnvTcyvOiXi24jCN8haKFoMNZk5F49ilSVgbLS
GoUoxA8ncz1RYzDUohsQlclqvX9O1I/9rP+Zv+Cqy5M8h6Nh0LGniRqfEKMCewOGwKuNtEijOuhb
+oW/Ma6AEcjVInNzRhd899DbsSgXmYLQD5GtMGdGkFG3mA0b9feeR2xfQojBWC3TAQSnW3aJPrSp
RtoLuib5WAyNxLkGOI4RRSZRB5nN49LzwA0ej8EOMokJ6WDvAeJT/GM3DJ1sKczQ4N7I94ReUXDj
KKPgVkVRjSCRl0M8DASUhSi2QavQWTIjsXwRkypia4DJAMlEG3emt+oxbBxyQ6jTf7FO75lZ779g
aZ4rHjZyrRGgKmxPhPY8Rvfxnxv+y+FB9/1NUZ1w5fmSKB4fQfMjora++UKxSMXTBK+Q37uOsX50
XUzFEfOmFyhIexMD4SHoZTqqVzzN97E6eIksmYJJqoyQzNBxwOCKuVIWbNOdf0UnqIopKc1AhHAT
xe2yec5u08Jw264rSOspGQscp1gb4C7/1tnuJM3s/hBCpAcNwJrp7VSrHJQD7CEoUQm2D8QUa/Dz
EXa9sXQArecI3wOWadiC/vBlmIwW4HFhqKRb+OQsEE2WjiA42D7LAcoV8R9SeZZzJU5G5aDq8X3+
TdClyQiIHmheHvwwO8DwCT4AZB9AHaKEPYqnMSBmbURs+KhhgW9ojrHQsOGkw3z4A5BD9fdCgmfV
YVmEKqswA5WGMmJWRqKJHAeDkWfTH7kKjO0BsSaRwC/DTsCPh3cEQrxKzdwfuq9hb6yPpZE+lgmQ
jW5DAhGGDEaVRi+SMFvTwIMWFVEyuTKIZPgZNmAvYy1MmJY2NlTyf5k7aFERsV/f3VR1DICyYaI6
7OHtsFxemfJBzEPh9xCxBRwGYH4ybMLCJ2f0ncDPPAeUK2qsRXwOTISure8r6ATXu6nLpjq6Da8w
iZCwM8Kuh2nAq5XLfKjTtSEzCgiQ6NslvfT0F8EREbdYUYyDntElX20qQgpDdSptuYJxcmbbpyJ9
QltLJAcLqv52JhifAgqvNb6q8qBFEBBEGsf5miOEuTCod5PzvXa71Bwxu009SEkBX1CCjRjWwoR3
dXCfva+oAbQDMUa8KqkXOP/Rl9u7jYD1Md+gizlopQmbSDKJmHDLHQ0zAA33pEWVBZf4QRCwZbQj
cx3RqGbgTMztJS7QRO3E1ovuBvWpAsK9goJHqsszCKHOL1HFU83QHw1uU3zI+RRaCdqGP1EywY+Q
f8lo9w6qBxxdBNZ9EV+aUEzsY2JG7Sr15Dg7wEskzFX4+R/IKOHPwZeGo52XBdIaX4+fPwaZiovQ
GTFKu1xpsRqjkSgP8uq3IpT9IEWMIBmph8cUVnqgiPf8OyJoI+Rm9OWvLaNqCUoCkwWF6E6xrgo/
L7OT5zSMEAOpRVAezlyciCjqKcIYLcQSJiQixEUoawnYGGk3rnCYmD+sRuT77RX+OYdgx1yFGL8H
aMlKOBGGoICIpX0VtxGzvU/PTXZ8j6stJ2W4L/6pGfK65HOwmQSEwS2FXr4WasXr3Bh/L9WFL3GE
ikauHOKSRHiyzPeg2OBbwhHeJXuUjmyM6m6dRz8wKvzJNHKsyJ1LTiFAiDaHv+e9IlrPF5F4DWIu
No5bTOJbtWcTvW8Ul8FZ+AKFJJdtDG1glykIYBJXss5rsWmS74XqAq1/33SvG7Y9mZ0MDm33N0se
IApmR3SO9PSkGwoNIWLjyXVTQ2mmluhI2QoRrZNuUdOnYJy2SeV4RMArXH90kyBg/EkfzrVHBoow
stp/UJGS8Z45+YpJRHh9n7VfJCGA7ycEWSLFsret2NBAxW3SHiGRtymV1qygD01j9WKQLr6+Gih1
yTJ137Lbf3kVD/qN6VnAeJYiBRnXtWXCuHro6bPvLxCuCHmY5sBSM+kTAuChmU2Ry77D7A1hjhXS
4rPejWo9uDO0DZUG9ct19WXcaBbTf6cSQhGEJvMdCdZJ15PXTIED+q4ruARswpLidN4uKfDon+59
PEfItUmbcghZK4yTjJyNpXPKSLv+FsV+SQNGdai4N7Zj5sjxUTIIAS0rzDAihx65x+JpzVnuMsvo
DQ3g5+7gk8wQ2ddIer8CL+zfgB68V5RV4VV1BD6Gp4TSkrod0pAQyOtTJAI9wqyJXjr51y7zavqv
E/MXSWbgDPXD9Ter5BGzH4QWFLNPQ44J/ZCn1SGsLXVqStIC8UrQYohq4T3L4KbbPYZRXUVMfBM8
SjejEpS0+NmxWYNk9PK3mPC2/ncM0S93GSQzY7ZMD7k9jpg9QBBB5YySpb8gq3uya1CiRuRehMwy
UWCEpzIDxVMxT1DS/Ur26/ti1/9LO7qZnDOvTPRL+o2RqoJ1fUZpIjLhqHYVpBLHDyqqn/OIOB2J
TFfkwEQak4hUs4Os3lCuO26dWMXBR7KMgEEFBY3Ignx99BwscSU+wcYun2PexRCZAKam+c1v8n7b
3NKleqZY5dHiKRHFHw4N3Bn+qND8KvMx7mDlZvIeaeBUs9qToN4pz84un+XVAV+deFzQ6AwfXFuy
kMkNfSPQZMpQGWQfMiu5G0flUGJ0fby73KkPUet0Rsj2cD+yontALN0zX/3IcBggX1kh6Cj+YuPQ
dzDafMY3umfjoA6aOahbVM8+U4UsqVk9QbnC5vEeE+I8rUZVLK1kXz3cttD/Wz3YbdgGGEnOyBCa
L/UgwJqxQucww4PL732xO5vpgFNm4WiJzMCCg32Iug4V50fk3hSbT8xnRqsjtMRk/ZEyy5rFY7Bl
qWj3mjAr8W1WAaYeshRyNVkToWOZcYk+mVDVPygXRq0fctW5/MWpislNJ/XgemLN5skj/nxK3bmb
Aq7x/2iq6zV/oDXfsyxnk87yFncvvPjv7rKe485kUcKBSeFrZMNPZLQrsOHnoHqd+DS45O8cyFMM
ObyjU2CZUYPrK8xBoY1pcj/20XspU2LZ9YfHvcbdiT/l/nWpHdmq0q9PbXg9lteI0ZN6n2wcMkrJ
jWjZXixsMcMnI9BKlwdb55YEHb37DZS2ZJUfxIFI3frZMkUVj/iBML5fnLShyJpb0fUx6J2JXKRI
hHeUFMm2QaYhxdnsu2ijCnD5QZ37XT7nySAdKHY9xl8RAROSTFoj7xLne4u14yNWhrdBFz4KTvus
DdCC4dfFK4HN+kBzTtWAMJSY8gN7vS6gNWoQil9o+yujjyki2FgpgfkRDoi9YMzuDjjC5ss+Xa/y
EXOPeY0VP/nv/iLkVgepPgpb1kpnUii5bngE4u5C319Rhk9qhny1BF5Qtddz1jt2DAIiG5S7MNHH
21JCw3EV/6SJ7B1uELJf8gsbJdslEH/GFQYwse4nbix8teAj84JYQMEDcLdx83Bb8Ce3yxvxAo1b
DbJNOOac8aaTz7aa7voiS40zSqcotlg5nrMOV4dOH9ZpmULfLvrnt+LgaaEtTrCv1awkQirf/ZuR
ThfPQZC8wIZIYssLfA65PpLXn8XKwA+D5YJVvE/PE2O1WJgI5znTXLRtaPCxT+RBf89jpK1FeCzP
QLWEQ0CYwOnF72HJoYP2Imanc6YAPspH8jqoZZoj97kgtNDhw9ez5xy5we9zZf0jh5QQXsS5QNL7
5oiUgculgZ5eMbIyhIZoBht+FhLyAm+XXtiHuKgZGgL8/1sicQUfhj6aToVaft3ZPgwb5hGmhz8x
3N5LuwOAwrQSAkBoZIDjKaYLoHVTrHDoZA96TGg67OCLSpB1okMxSnygyQSasYHaCo6bV4KNFuJM
8/m1kB5g0vmXRvYlPlMR/WE+EFx0KTbU+7BZJ3tjRrVABbX+XIwhpDAcaEvPt0/ZSFkScZhTr6/L
NSgD/g5iZfLLg6oJRqNFXQCHxEVspy/4ch7Tngmn3TyI3qJdtn58gaWKW/+FpUkUDp23JyOXaKxf
Yilnvp/KJpkNJa6jcdEz7z0TprcYpToriX1PrJrf4mHtW+9GvFR+rKfpsUNru2NOgPUGkHgRsAcv
yKuYVCW5ZLW0nGfJ7u+sx86WoVhVxsxyMbGtiUQVrmoXUoMGdNucSXPYDbTlb/mOmyVAZsHe8x9J
97WcSLKEAfiJiMCbW+GEdwJG3BAISXjvGp5+v9LGmTOrmZGB7uqqzN/lyG/3V/FBOvq7+c5ZJN1Q
CPE0z2K0m/gg4bkj82wESZ77jIHU4YoEIBylBvvtVZyhsP1ipFP4ujBnTnIPo2KKMSQ++drfJUn8
3PB+12KaqvJfFLGtvy0JNkZLmaKwwh+XbzVfoOltWoSjIH8M/vz0+TCGDjAKdH29ney50LrBndD3
K02Ktam6YK9kJUs+nwgX7OqCZiUvAsJYtA82FaSWn/t7+o1j/xwLwZ+5+uVGWjzfTkR2n3neK09W
h8zF4joyGPZ349h37PMoYp267u3YirAVnfPk2j97qnmc/D65DZyoP5h8+rTOtm7gj7vw+EqoeZUo
MCM+78/LFd6kzAlXIs4EzyxyKXr113z5Mi09EuHOhbu/KN4SxRiBHB+F1v/6lmOwC0YqPDKwI9aI
DEsKrzzuQRJbx1TNbWXw77NYyL5L8ECWQz8IJRCvFue/h67YTvVvKr7tYtKGQXol56fSxjnySv7B
nSePniRcO4txUQ9H+noefd+79iqhWQqg0dkTng9GNdtAJIEQXW1fhb3Mpz+eFw/ddV3CsPpALerH
RngqnYeRkQZ5vb3mICB/m5wUTGUh8XCHnbNBzqSusxvZUe8ot2SQLQOD7K75nu5EXoyz3Aeq+xCT
hjS2Aa3sTUVMalrzT3ZTCPHHASj8577ZRR7GMj8RxBChlGz5kEnoQzyyx/uB2dKqChC3NRgZiI7u
ERUt8gEtPC9L2iFv1ZOeWJRO7FHEkLZ7f7kKCmsVtFNDOzVzRbe1qJuqhQDDSKx92NqWMhDEFHEs
zu++XFMv2Y+jV1UizxygaZDzo0S6VBjcfv0k/kOblD3s/vnsvTpiYNgInr8OJNuybVa+GNTZ5CBF
oI8p9IQXM6ZA06g/n2+Z+eOXngyiyUvMCLb2Lede8u3XFX2IksToNBWm6WHI9nUVp5NUJzd4DdKT
479obmEkAQ12Qp8HTHMkzs4PVkbX7Hp72xVK7ma8/beDFiUPxOl70qVpvHiiCP5yMb1yG3XSFe+t
7dDLylqk+4+t38ojgUiaDiLXAGo2OpTTvYhKwtzpHauPBRGrEDDdC2+X39yp5ENv1gwrx4tzSXst
j8T5ZteppJrqQADpK1RIDflEatDc+6H+gDlpG0RwZMQOaBOzv87np+65ciGcKgyWQowWfRWiMwwr
6jRNAw6KyR/t8w3oASEah+JelH5Xh7+dE137p+dQNW889q0Yzr4uepXAhzljWz9fjUsqOo9V27nO
+uM24mpBn8bmq7ZadN3FGfyuu+mR8a8dCorl93Oy7Wx+butSgbxx2UFpnRIN5zzJYXFa4jJoqLdi
RRWewiegDxop8bDnaobNhuw8Fqqk9YCG/taLl1UFIZI+eBjbPM5H4ERmfOMaqaca8da5kxmrOK5f
JpRWTqYmhzGYjRWKZ5xqnH5OGSyoai/6WnfMLM2XC5cBo9RyYNbkj38uOnA6ifH969VAoyKvT1AC
28SySyGNLX43MFU1sn9VTL9jM5gqmdrBJXmY3Zvbj2V33d2bvdIUUNiX4F6TfALBaAt2LxSjWv6H
G0g9MX4O94HbVegXKkfszPwJT1TuQVbdi0KDth46emgV+udGqhcX2VI0mgVfRQo+gFse0qVCO9cG
s7EMxKrd46G0GIIb78nadVuKM6EmO0cH3LqY1kmDO6On21VL3UvbxqsXrx2INoOB1rDP9uGhn66s
mpuzQW+VTaxKCLsbKmNBpq3MO7v1smNWp4u6C25pZA4DdXlVjuUr6w7X+GNoMoWmpOREbBih4L9G
bE946YxLHBCmI4DQztlFLT5c2Awaf12OEXST7fzCLZ1q+mqynHtNy5mrZGWWQMN4IwJ2xkJXxy2o
Alch+iEYnpuuudZTs0y3ai7ckKFCF1ZoiGy6taNVKRvwbA48P6eoRe0uod+X38vViFEk28ZWoyJd
lnOtQkvnnelFyeDwwjwylzGJ16DLJbwxsDdfy7SRea9n6ezo9ura02a2lqCOBBM3Mv4EzBQn1bji
RZtrz7NwS6zuuXEahsjHgao/+QjJ+bwKp5aE42XnFlBvvplT61E1ApxFw8OockmWX41pF06Iel+1
dm49y17r7ohsAb2sMFuuuWG836NYZ5Vr2AE37f29WqCGqwMuni0enFtLsA0XoFmWprEnPnZcuVAE
Kfe7irzJ5msahAe599S7jAFek6PW41C3N+bed/X8T14iLVv2tPJopaz/VCOteJhDCNIz/nZ7vRlN
KEbbsY0YCfAe/0lBvjVod2c61xMlUhdYn5GA9C5Pl0aggXW7MZNeAvgPJA1vNQy9xBiEORlGfizi
H4XGucPlGbrfzSQKOIFQ3mkprP+lBWHfIMrOPAMfrlfb81kCgLsnNY/+qhGMo94S+DkoHHgOSfFh
q0K3RE8FG9jiD+eFcZIyBM8ew1fX43PAqXNPFtqCmsjsu+4YUnLRQxBUKSHGqKVlJX5/T6/LHBCM
CHpzYzmiZmL39oxxltFNDDFGwSvx4OhkAk2ibe/laZOZIesfFi0lDVl/V7ZA+/W16kUioODJ0GTJ
pIe28+u+LLuxkXRKAzjmtn+7ixUzA8OPbAbde2ndBV84k805WJaxa8dmWhBO9diV3WhiRby8FHFU
Q/BS5pQ14FvhbsK3pMvsCHwdJemeWiRufpiRI6EIUwJsaWZPZXGOiENbmTyYwyj6dxrZv74zIJG2
QQJdbb6xuabzrd6I/gUW8pMLJrkXBHY6RvwQwZX952+wBC76aDjZmiRf2XBwyfqzQPXmtN0Oj62B
LrDMLIfPqZ+72/DkC72vP1+ldDFqCpfq2FN6f8p5zpfTjwWME8EHla5hBzlYhp6fRysXIG19Ml3T
9lMjLl5JBlZDPykSfBZIPKofAmjX9zTZd3JfW8PpHpkSXP7sGPB5DkvAagqK+TcCxSuMzSHUirSH
yTIhl08CU+Lf8iP6t16QGkO1MpXdaMuFh0ak+qUEFl4qeKSVTUOx5cK/gehP7LWXP/TonR+3Dlo8
1dOB/T5MnD6yJIoYvUwpN1ZJSUSqSZwSxNU54R0Odbbabfk6KDS0wDazhlW9KpuiQaF4qqOTW8E/
4LyipG6syq7C2C0/fj+Ij8K9CRf+EWDNae8yYgfNF5+CdtUPc2GXtIOvAE47wr6dzoAa2AmEjnXN
AYSb5gsg+Vqh78Ggha916djZTVzWZ1GLbb2Msb7hLNjUF2VQFQRaALrXp8fS0ZSOp2r+I/+daie7
6W4m56mLFdktN0OPQlYfjCnD1dWWpbynbdpdd+RfrfFlC9udzc1DhSQp7XzSshOYvR8cxPDVYP2F
b7+R+jQupkeVLmjQaq48fc+0k9/Zb/WB6ZZvCeIHZdG1GySAYi6+X02V0HO2aLxKgAGgJswg9o+z
ftFIfASghKJgVY1HjCckVQqhmmPj4wHfcEE7yaH9c8xtZ/WlZdJXUw24ysMxKKMNXDo5/BTaqyc7
Et9HMEibXunvF6Tq3kMOv50sLvovhVe6p+STbaEClJdCyE8SL6SHa6306i5lwvbkR9TZC4L4s6Of
kEqUL6qF45t3pHQpb1z3/huIh6m+hrDcbDGcgZcSYiFzf5s8ZudvqC7Ku/8ys2fTAHLqg2Tw0R9U
44GOiL5pEDRywA7a0lqyfP2AJt9Gubn68DK6BgF+QWTVFhhbpu2l3VXkteh9a3qaRS6M8lE/RxX/
+8eENlKgCi7tpHvXkmIWeHSlLaqmPeHPWdSMdmwmLB86jHdAIOhSemAzOwp2kWU3Kl1Q7mwk1iu+
hRirEvsXn6275If/VvnS9lu0x7MMaqR8sP35zLCnLD9sj7Je3F/lZE3Z37h39N4eBsWdqm1RNp9g
WQqPBZu8o+zW8sgJB5B2amCyqQZlRLCdmjzrL4KgdB+jzEBvi7pFyS+OtvtaJ96mmD3iDwdTyJPG
SMoH5W23BsEu6BAzkolEc+NdPVxkdekQuvdsZ2Ubl62l4KhMEnt82jm74ZVj/nNz2sSoue1KukN2
wd2DFMS9uXoLdo3El3OTHE8xtWuxZjoXNvXzsXR0/vVUWYmG8pXGxGpYy7gv74bepFwAWxkdT52+
JMVpfpMRaMcoemKT7wikv8yY6S8AzaKeQ4zrkohBb1s/5vkTLpNS2XsICGOeKEd13UZrLit+i2Ry
ekWLoNMrOUgC2E+45UOyGxF+w139Qntk5pPS9E9I6GudNxIcXIFXw5XlifRkM2hzv1VC1Y7cZExr
FViRnPfgG1c543al7JPGCb1zspYNALv4tgvVAgbBYKZdPTcGE4aknz3rrOecBTg86ZYX5BUaaOkT
uqJQ3sgRCkGGEvwZUYVZQ5CXs42NIyjWyUKebZ2k03Dqn9NVXWhUOYUxUbGB07GU722pNFVI+29m
p1dxtUA5SimeZ9Llw2++d69sRntz58ryrTvOtqQTJmpKSWrfkYAJT3yIzJhcZjpyE4oIrsDigKMQ
Sm2Kk64JGs2E9f7QXLh1n3LLLm+HXIU7Xwp05dLWyWGknDmO6mmsqXu90vRAB9Y37hkyofm9Emto
J5fNBH8LvwUGU4h+Jd0L7/bmBgSMf9rTup9GG0lU78/f3AXZqT/Bub6kN4aD2oncR89GJeB+VR2Z
73nCxS/fXQM70GEEGApPu4pjV2T7at76l/5d7LdUKNVdaTPxtJE6cIUq5+kxqE1DKwXwiELbVDqp
8+lAJtvALYWxbloyqaKo8KLO7OcVUgSij0LFmXvsbr89X+dPzw6VdSM3PtAzWpOaC2+8QkaRSBll
/rYcAI/z3eMXsj8cLUB7R235YaOTdRHWKqSnhHD3cfh/YvwYRkTNz1VQNr2aD5f3ZnvaSidPuiu2
KxQe9etuYomznAytvHo0wMGqRGryoZUFSNVpL5ak0naa4uhWDbptOnerbDVSKQiH5km/fxORNx27
jlUHcTOUQVPtfTL8v5puAZE3v2uhv8uPQBoXaM/zM17moxYpP8u8J05syBcjKIK2wEuJaQkSY7SY
vcGz4YQ1b6QaGz/6K8cZKB9sizUwSrz9t9EHuc5LGxuK35PPJO++d3fvUJJwFmIL/URqrtmdWY8q
79oRoJJpiHdC0cVK2/krD5VBKISel1iggY62ksPrtI2nqrsg7AHNBZbragrKRzrwiDZf8oawa+0m
IW8Uvh/P9KwPbY0KItjM2bvL+UNlXQkqwOPAPkK0k/kiaKYzP7kX6krrEJSl4qIIj0rbrpzlSwlO
w2sfnPbwE2gdsGL5lw5V3bWTIwHUS9V1O42RX3pCba7Orfn2w/PzB5cYSrfjzxHEhwqDk0lgMv/k
EaA6eDVT3PVSxnzA7GDZjmcjDy/12x/yk25NW/DPa676lEeQq9wJnFfvN0E1T87V6qW+bO0aheau
ARd6JN9lStakSkafK1gliBOK8SzBk1Pddeux6ZlclO/nLZz2Vqh2VH2lVTDVo8inzr615OdrTNvL
egGsOjWNoLfONxOL90I3V5v2E7G3TK78aGDnF51lq9B96P8aHE0w0+SxDtp9CKJ1VtS3daA5WHgp
7XPRhL9GGwasZyP5fn1+xN9TIPNjs6A7P5LM1WK27U66sTaxor+tJ32QbOxBAZPUT7Jxr+YY1KrJ
Bjg6IzlhEr+0Lw0GFMGMj2QtIHI0bJ2Ep11H3oMaCzner7jay9tcLXGWssivlakd4hIsSnqMdFsq
Hzwy27OJKkQ3I52L3Wna4yzsxE6lDKkaw+KDc6jCe1a71DMIV1afRqELXpModmjcY2/T9po4pp6m
xE6WVx3XIpYppvtg9OXPorNuxRuw6GVv18lmqvuklBXChuLSpREVvWa2lye1Kefb+ZwqqLWsxyWw
bBrw8A19tVJznvsp0Ha0Hvq6+JuhVIDscyv5fgSMcbmrPvWRrSfHFxaoc0H1SdhJQiQTdCL5HpnF
SW57vmc8LzzzIe5lWr/IB7LGYM+qpboPo0UJ4JvogD4DWyJIc/eei1cK79n2xSsqLW6VpYDOdrof
02brQIELjVMBqlOMWseWO+xOX4vrgqH3b/fWcQGIrhR368q2PpUTjEG1X9pU8Az3yrrnShxbCd69
96w2KcauXbzhWslGDQ7UVpxKp0fFW+OHu7GVY2oau2w931/bf7DN8hzMtrDyeFnrUOFEJ9PZRu2Y
yfT/lk2NJD9WfipAvyxKsfk/bPqyne4bt3j17jLxfHv7AvK6h8aTry5XSdWiqApvxn9cJV7bU9Eb
t5rJXrlyvlCy7lM+LdyBRLp0IU8xzvNYeUqe7u+lBda9A2GJrUvdyc1mdd5WaHrExKNdXdLPA8Yk
QRUid0z2WGxRttTyjxLvl1MVGw7ln+bDCbsQf9BZtaHqD+KAXMD+RZzbu3dEQfcg8IG2Ejbfq5Al
gaIqWIkJxB3G/zxK8A5MMJmbliH3qJxOlUUucJUKEO6Q55v3vm9mOkFGlHu3Na0/DFEI3xP8qVk7
9Sf3TOiIJXraoKOSgjmIQT1gJo2x2G5ESxYPD/XK1Fkg39pA7BJ68bGvqpxPl8o9kAMlHTf8fdH3
LuDziQ7I2nybY7ocy1UP6/ofBYj4yJc30H0nZjkWVfc/sv3j5o7JvI01Uyoyxskk7KG9EeC6J5gr
nr4uiWLm8wi1WFbun6DucCNani4UzVF1BhJmkS0++9MWpVEUuiwdkwby0seYPNQZ6LLa4VUmkJl6
fXci8o9H6zC5unt1QR/JYWGc/4ESu6y28eWqJBGINHB21hapWmfJWURn4B8/9QfAD7+qHi2Y1+j4
JwgjCkHFOoLxzfFHaTotY7EudbMDlh+bNuLkpRvacZKz6/LcrBrHLnVAFKiM1z+tmCc33I/areV7
ljdidMInYZCN/GttVnAEhQ41rPFz+1DRUAaEXx3hYnaM8jJZBDwYJ/MXTxaZtlSC3obQNIvMNQg4
hm8Wan1p2tiJpAgLZvmkIRNRCbYjG4YJRYf3pAkW8u/N/R6EyZ5qyyZ+1WznqakWBkZCbh6bulfs
DmcGcXmlwRPJMNeKr+uX+msR2q97rpbMlpAyyBS5iggtqcOxYDH/zrYjx5fRud3VtMxzitNpr9R8
5VuivNFMpbsxWcvfqA20UFgCme/C++JYTj5Lx8QgcH9SwfeVePvQwOemalkPCENnMuxq+JzYOzo7
fRP4+pVZNv52BieCipqOYGCEUL7qkC10jCO25S0/biHrMWWUUGDfOM1RjMR9gnc7z57n5gyDhUW3
7ZS+VWiXcWZz73fbFB27Zzi/1s+FqlSClLE+BiyMsjICw3eyEtuvawjwU5jtzK0bWVTXD0we8fq0
hx0jETo8y5un0TTX5vlTZaUkzTKx5BWGACxgFe2Ke3W9Wwmb9+ulupAPrwOTXto2N916Wcbqhc66
m+svB/uOhI6lAXuh7zL5xcin1jRhrIT8lPINQRsiX/w3nzKTha1DmAwAUrjdpudrbkJT2f99Fz0W
IBjUqfoKeVyyTk/lvy6vahiyBjCO8+hxE6gJK3lmTikumeomHaR/eglKd+OjcgtDIf/wIe9Ge9RU
7ZrdbkiWVO2uje5vl1ChyW5YVC58iRLXm4CQfF1lCNmh4JM8hsUNWjASS4zGog9KIg8xaoPeC5yU
K0XiWFRZHbosvOmuLbRrX86deqYyrV5lHzsECdtX7ayYG/+enyE56iZu+3andkAMPSZ/aAAt2XNb
Dk8/Q7L9pf2nG8vXT+CWGMB/u/mMrwwqTq0bh8v1/RBT3O5yUrPupWsCwULTYfu9r6KPRCHfP50L
vbPqptA8pXjFCs/RMzr9y64WuPBc1NpvFrXYs55O3irZeKq1m0pb2XtbN8d7MtO9TfV16dy/2H18
zoOOVsZzvVbVzL26KRx9VWG+jSea8WjZTQvwTSQG0WohBzfpPN9/3tL50TZX6C+A3YelxLPL/nuT
jCaxUiZ9bm/95Hjm2t6oy1ZqyPgz3U08dr3Y6VRbmS0Sw+hH1+EzKeFvtQbRbnvxdBZ8mfk+5nLV
VUpCiJit82raSD4utXiBSHK7Km6f9/Y1u+1MHUn556t2OebmyRsFVZg2Sp2+oJRKGWM5TUW1XJat
5vnqhHd9u+8ayb2Bnynsw4HS+lXJrLMia5MBBUlYmdJvbtc8tdlxmM7eG9PjsctJlnmML6tjb3c8
NjYpMUOLcSaxrKVW6YaRFY3F/tA+XVMmAnUe02l1c3y1YwT98ULzcD40LicO8FOa1PTWuNzUmkaG
HJdR+3YSJifs9bqXf7Jb18VBLY7XavqFRF2WH/HzoBB/NteFM1HeTRrLrUah+0jO0qfjTy5H9pCP
+ultsgGf3m1zzew+b6IhumTPCRizRyZbyW3uPbN4tg5Y7cVTKMIpW0vLMo4OLuSrO81uAbP7enpz
a8eur3Lmvq8vMKbrwso0mshWo6aPH0mhE7vRJnYYXZLX0eJwg3Ofv3Kg4JRoBD31M39ppwqLz+gc
HyXlQOWXz2GYyUm7eni8Zrtc3IOfG+8TmbfNfV9Zrw+VuNMriq8nm3Nm9ogMznpMm5nVuX3KHNRB
qWF0WE3yTEor+cXTxBIQy2S/fogWQQ5lH+Vo/6jd79TO6UJteU0rES6t7D3ZX6+TX4/Vtnee6tke
i9rqPu2f/0Wf8USmm77MT8dk/bw/986LkJ54OXXWK7VzlB3ECvePx+FicmiqcTvHjWTNNxY3ox39
+P2muzg+uutk4TOdXFWS9LaZ+7q7KaguPO7Lgy57So72NDtrlTaSdNs5HlefcXztbrXqLr6m4tkf
ZAPlKUNS2m5ayT9uw/AAPuL3WTz76N6ZCZPkLdEl246DnWOxRGv/WFSvx3P1OXjUTt17717d1rON
ZOO6ecs3su/7XnacH8YnuWbm49WNNS91efRsLq+u6O9+XCquwViSPEJ873W+WifKt+Nmvoq0/lHv
uHyOH/FDM1a/9q/trTvczr8/a1nlZVzPtB3qvdqrzvOLXb6z6SQbu9Klk228WufH59Sp6dHPvvrr
VorS4dBIfThgX91XZ/pDP/XsXT9zzWT71U3UVsIfkv2ouxoroYJkxlE33svVuIzzBtaNn+RIBDjf
ty8/akxLkx7TRZ0nx8l5GB/Hx258nMuvtekQzyTH8Xfx5P4kkwsE2ZiiLj4V7s8xl/+mQ9jcQtYN
mbwG12H8/d6KWuty8n3d8419wWZwHq5EhXzm5Fx7b3vTVN8W1INIZ1QQNm64GDwase/lDy0ZiY4S
7zEOQ6O2Qz9ghSQdxBs+9X/1jhrdm0p0Mx/5CLAxnahCQqGm/h4ke1ArMe3PcIJnW9Y9wdSv0Uv/
UCuc01bQP3w9VQcVKfnYU7mjK7zPN78w8PSExGzXiLr54bY5naiRFHrCCHYku39KYNQSjUuAshQ+
8D8IjDJiFAT+rC20TLxWz6JW3lTt81xnSYeSH65+8/dSkIE8w0So06+XCBbwuWtV01xi8whCQ4Gj
k1iH0j2M4lJ9wNgm+VZuYLDmzUQuX+ILva19qmjomgpT8xNaYDIisj4aQpXZMUgq98+KF41oVrwE
hWT4OVq/JUXH736u3FoJoPx+fcf7i19pH4JiPyX6fClSvlIP5Zr9OAgB9b07LfSC1O8qaPKPtCM2
0VYfxpuvVJevazGOukmsDtXg4u+9hrd7DKpFBeHU8KKZCmmtc3GtMm8OZtfIa9RUqCq5CL08EMgB
KirRij8286aLSrYS35svP2/3RVeY+CSXIxekvdK7RZ9Rx2CM+mtA5JToxvtRJ95bjZNtL/aFH/9L
aYk+UxBzle8nQMTXYRojrZ3gBIXXrgyA0cG5Z5YE0RKiMvasXDNlf1SI7WaP3wNEiGh7dPglz5nz
rfVP/edshfzOhDnvCT44DZebNIMUgdTIUkPylKDU7/RIFYOyQi2u/8HuQWcF0bJvdB/+K20dQa4N
Q/QkR9cPSQ2fejHtgbFyoDkSLjKOv7VxnVNm6V/DhaWuk1P0p4Gj8qEHclO8KberK/mlGWtMh2FB
qcqQBS71ZDqJ/k17ROXUwNM6v8gs9S9HU6lGdUM2s8vvlhxGUUnWAx15Fg1g9fEzlLyWUbD+/e5+
/QfVaMXlJ76rV6Z1QMTcflVgXqollxtYV1autiGeCwZAN1H/QIfm7626sGA17vTafqTvfvmNDfK9
5UfQ6uw/XLz072O07RaYXdR8nR31J39iJzV4VhPd5TDblyli8uCyGRSf0RyA9j8XZCVBP0HGiblH
ODV3w7xYra+H2GsBCRhHcw5VtzfiH9MwHqX6P632MwziKmkbgfc5NU4qaHcVdOD2yOR5M5gmsTFd
Mx4GrbrKFc0U2M7BkATCMqHti9Eb7iCYBvIh6jpxJZPGi4iWW/3gGcmkD6L5XmOigOdP7Mud3n4m
R/ERpTaMcf/xKj1mSNComR/JlU9jX5/D9Z9Gm2h6OtLLTb0ya1GS2r+NuIndDG1gm6IXy8wPs8Mo
NV/WBGnNnkTy9rHzn7OJIFngg7viK3ETzEACzgVqKL8RGbNAtc0irSBw1U33VKqHUWNBtDwdgRDY
LMlVogH+jmZbpgMmOJMPRoNNLqxb1f0lKgdhULZkUIAq5bat7rKlvJBQpYEmQ1+mn0mWI0ex2LBX
KaRqJ4qsj34JyDam6Aoo4hYhrqADSHMTFP3uqw6TwheKp/D1nCjP1ebIwkDTu1Grkou1Dxh9urwK
Gg6cehbMpO+n1PnWUBDgP0G3PLbYi70xYyW+pEB3uIyBYg4C+Y+YGBC3+PURGy/nV5HUbzuZt+Qi
YM2hH33rPWdTSwmA+6ccsFx4kvVmV+oNA4z+VH0ZVtt8+Nj6gwiTNRyAOL9OAvdG+E6YQEwuiSnV
3lDdAUY8+X/WkbgVQDCY/931Xy7+JXTm05M5PslsgCEgPQH4n20a6eFzgp1LCsYgUAQoOR6pbY8h
03U99yejGVpW6NeudxzQ8yTGjAIuKDKMfo2IRAwKjaoqSxYN+6vN4jMZkwRgdrFB3ibXGST1tvph
QeQ3JxBZv+2/OExXPxmy5C/Z0UNpqy38xwbCV1r0/la3PjLYSMMyD23lddw/j7df6aMmsKgMu0Ny
NFRA+mn4lSRq9nPlWetK18UtSKfxbF16LnI72PWu5PuC+qzu/ce5xnLc3XY9G8ePU/uARs69F77u
PuU2W37bGmkF3RM3BJqV/8Wy5WxcMDEq59H+k/Nx4AI9h8mf5FDGd/Nob9nNnMseGZDLbpTupXtB
RzHtHWZ74T/Oo91sb8BCYzFKDR71xSjfMrKjg+zqpToLxYBtIzdI9wqDxFyRYNcLJURqHo6Mv35U
AeBJS/6qJB4SqD1bz1Gwej/abMiSfHoMmYwWYwTLICTY34gBOXp6aa79uNGxBQLF1L+4fCIL1DuM
j/bfy09qkP2336QZGEWiLMamp4fGkLjRNBjE+tjOCdp0mP4JCyDXQL/uO8+fHEfPfnBkRETB91+G
5m36t1HGip+cwybr9XnyPQ4wRH8s/OOmiI9AXIgaL6l57dyGHCfD1/g2RLXcO9QVz59T/VVLjy59
S5N2w1b5nLFH2DXNxvaQ8ukgHh1fjXDE7PrWdVOGDBoxL31bg95fusfkWt1wK8Md3grq336QtXRy
Af4UsRfcELwanpP9x/J7373g+bKzWy85vHdTTbKKoLNJNQOCdtJx8U/At/ZmQTATtuNik8P/0r+5
uSDy3TsrVG3VN33KdNC/1VZFfTfiM8x4/SJcDyXZ31pvIQt80XflBUL2YeCWZg7oYqpeF3DxHlg2
IgdqgZB15OR0vvefo1Qzw2R+/Dh7z6Zf/vNy9naVvZdtSZ5Y84EZ+V9SBDuOf3w1IZH+6jErhF3W
bubP9Ah+D2EHGj2BL2JYdhDzqk2Gud6WskyWILD5cwW6DJrD9+5Yltig4XM4ZdnrSguqe9HTi9I0
eltRIILGPoBlR+lKQnoKpcBXzKazSz3dApwrqDQnqe/F9U1VdP/fxCER3H4gyn4trKi0XwunL54z
RqkHxHyDH3ESQOWwMDYgeKGaUtF5DJ6TPfrqnwfkQgZukjk0euTQV0QmJ5himuX8ROTlJEiK1brP
UPfl5oI7LHDL6OFBDqNoclYiVVuy5PANCj69bzpckf+3XacXAMlzD/gxJcaeCkWiKZc3wG353Mns
KStgMiQDm+DGpLY3yvUVVQxBWjxKubN0k9p5U8mlyrlsLX6qPM6MK6Y8VLYgvt/Nbxgvr8zZVw/7
6on+CpSfLjMOAUaXcr3nscFKlluaGoqIXVkRzaeTpaATzPrfng5VFsOwy4dj5notS5RILIMcOOf3
RYU6JroXs1RwBS8NKeIoKmVg9VF5SxB7K++EYMnjbws3yBgmZpYhCjYtHVuyHK+3yBlGjGeYyynT
XEbC3mTvF4KmdDZpQQIJOmMfIuTz33bdBfHhX175KuhuSaH8Chv/p6Ik/3gLWUBhmzgyCsa+nCxq
jeW/TNNP7187FNed42DzZxMnBOFvABuanoPkMy5E0iiExveo7hsHBp4+B3sj+ykmZ9NyIghwyOEe
HCsWjYBSjYQ8ZQZSF3JVZl7dm1dMbRWvpMS6LeAPphEZM6SKTBbTt5KzH9J9ioLeGtgZ3wBMiwiN
5ckJHsplodk0d6oEo0STf58cSiTmK7ZJ6omreYPl0mX7flx0n4LJLyWqDCHTyoP1pQrkDFoa4bSp
8lkK+LW4ZDMSwyLE0EwNrPC6ksm8F24NJfmCpJNW7GC0bNGkRyfzggvWjErQvEi2yATaklnhjGtC
yhQnnNUObtoWGJD1y3pHqoAzxrVQMGBMgrA+JwLI4BjnEPE5HcSWw/pmmGuoEyw2C1r7ZjEOPD1X
1p+fMPcu+petXpumYFaMFJi4h66yzOIQw6w3Y+vmnJIdx4KPFiQbSL8ZR6AUxW+QpStLlajuMkVs
a50IslSytgscD/cWtBCLnooHfKxMkFCwTxSFSFyMvfPBuvRIl7av0utQonQ9GMu9V+sISnauWwrr
aUiBVj74av9yTIRzPe57qKCI5w6lS7oUv5b8Me1F89mEdWIhWij0T1bUYYjG2ExSY4Ebw8tQCSbt
nNM0ZVHTbdCwkhtoeORMsaW6JJm3V66Y5fuj1ujnm9nPVS/xFf9xRFkwr/F6IDRseJRrkRwc5od5
YVaYPVQhX1asyuR+KJld672leQogDULwDKM3Dcosj6+cAF/9VMrQGyWbGSPFswvyPeUD3tsDmcT4
Q4oxGX8CN3Ra86UOvZX8y4hIbTlIy2spFrnSI1Fa5kpE8YIn0h+ZftJbV8qRG12K5n8Ela61bdSP
5Fc0lcGJsrT3xaTXoFhijnu8XfjfOfQ1JJ5eT8gXRa/vcfzy9S8OD4QwM9vP6icXckxis1c/0053
5TYZmZD+JsFPtIGL3UI//739MnvkS7xTon0h3tdjdn3HbFfaVn83vH4tfo5fXsz5K9aX1z0RcyR9
YnynczSbgeI8211bdcF0atZJe9uJxtEXk3A/EvIffXMXN8yka51NmDeYgxvZdNbH8KzEIXJtHX42
fz9i0ZP5PKzlu6/GsiNy/JM+poO5uiuPjl01uHAC/p0aTJ7cAgCghZbhE/LyqMV0wLPCXGH0b/l9
rYUQPCerV0leNd929yZoXdq7tvMV0D7aELvcZjoO8UhBg3r2CZdZWpYjDVGHNrZ7GuV7YJzMAGQ4
WDe1rKuR4eYBJdIW7kbigVAJGtLavrloExfQvr4+rt3pSNDMppEfxTiw5q8Pe5ZWzmY10fslf3Am
BHpaH/Z3lZ6/ex0JmwiXhR78kk8RNWqSAQXqUO2BsnE346TSyN1+xUoE8gklmDJjOwxv/J+Lig2g
WDYNjbhvA9bxe56V6FRMzf2LT9W+3/j9wQ9/7TiMxdkEOjHuC/6HfROauvh1DCcn93/TyUvRqw2h
clFjho5wF6L30aK82K9l6I+0hi8gV8drfShxj82d3Ug/v/hSLsBd9g6W4aOXDgiUS4YL9RIgID4f
FJaZK6UTAVnzFhEZatnW9R80cvga/I1aO88hOl4ZnO76eZGY7Md9ywh6nosMYex8IKRIN5F62+kS
VCTfN2t3oGrRxCtAwBkKkM3v8Z/vE3yf4Lc/9Mi+6pq5tqHdQkrQr51LyF8doImlT9UERbEd1pVg
wdgE86+gAJujA8rBN3Ix8lXDfn+95rUM5HxxdakUnpWkYDiVMrGlcjcWq2ZyOqbY9oZJbj+X4VGe
ngyK4BCggU3rprej4yZWSeV3lTs7afqulrhpR9F2ybH96ym/A28m2Z61Ou913LQK+epm08wssEo4
NEXuPtZMMpBmvMglB+8tsS6l7uK+Rq9LN2ei0ipfPb6v8b9omPNt+36OznppLcrk3kh9xaLx9dI7
3Zs3Tdxeb3a2daYfvQVLaz65+ZfaXippN+C06xecWjviztXBxnM//UuoP88JPt3CtP9KC906Ltt5
zMVtP0jebdKr0/tzVY8/Lt0NODwRAzyvWEKzacKJxUstkMm/5w6TzW3fyaTyzBgEPTuJnEuZbPds
K4qDhdP3UmJ/4hRLI26gMJtVbf2C0mTX3IGFpOiSW+ceu8n2+52+UrVAdx2Mk0hq4WNHm9c2e20c
99mxoSq7nEbmlNrMVinJTi/tZ/ZWuy62nd2qtT6vVYpVvxarTiwXvU2n48J+GDu9Q6HOq/LWelye
ykfX+PAv0rfFk+Jxd2bZ5U7FKZQnfV81D49NK1fIj+KbqD8NY+pj2dKC3+aEA7vuX63I5MfXTWBd
Nmq/zo3d+VF6bnb11ePezq4FCkouyaf/Y+m8lttWsij6RahCDq8Sc86k+IISJQo5Z3z9rPadssfj
KyuQQKP7nH12yB+6Z940Kz+qQFJSGE8Gt1qZVrvOsuym6HDrCeIJgp1jMOAJG2K8rZDDI/IPeRc+
Y0aAgfbV9vqXXjvbWrWe3dBfqsCcDzqk6LqdVew4stl+qi28qQxxuzQs0pQi18IzS3LmJimsqi7P
S0knjhQohMU81vXOddH85M42spgRxNF8TInBaupV5+UIb/Al4STqhlWfNhu3t+5q1m7FqojMYe1F
1jWQuw2gToYAyxYMyQxv1g77CKrR5P1f5WhwyAt3IO3lKKiLPzpACY4JvExOCSZ6yFrAJSgpyWIA
gri2ayx+GKXeRdGJ1ggVQ/dB4gcnJTADFH4gDAoTEAROU05FpC36b3iXyTByZ+VCGD0xTYKHf9B2
+TpfEOo9LyYWUivh+SmSsM0JqfVTd6bz0RFBFZ0WyUTh3kP/8s/d60yMG25cIrQmWbBDHODhw2u2
1tYMwhhpBGgWNCK3W8/ZWHk4s+pkJ6F0bBwqO8q/kZlRXVvLxJfWtvunFBJE7nfSepgoQ2YrN77q
T9OmmicaFVvRYOvVbeqWsYoSzWVJnrUlFn3yMqqUJ+aDi5M/OQFPzE+EvnxcTjCYP2o4lSCURO0t
i8/9pZsv9xecY8EFMFAC08Ze9lkvBR1Znz4x3tg7s8uLI2fGhxZ78Uf1ccEKZ9FPnpQ5yyep8dM9
BnswhsUvA7nTOHkqlz1KuI/LZYCaqs2e5udT/CtwhohSEBEMT54aOLoJVBb8duvJo92AU02f0t6e
49LLx7yTaJpFtw3wAkjCc6b/saFCYxWwpODcA5R1//DYwf7kbGKw/ef8cLrbf2zc5krmRwKtWA97
1S5xwEM+9I+VrK4ysIN2ky/duYDaVcwV89/4l1JcMGKrb2WWLwVZv91gFcRLaW7yCp7xDnclPHWT
XYn/H9RKIhSdhbSW53CTiLTcktoDRr/AiWtBEd59NitK48V4Tu7OAuJkth6/orv7Fv8wnpngI02w
2M/JVW7H+RCplwx9Nv+/dXV7P/YJ2nxvLbsxdsssT4+cw+rqBnCEc3OahsExKOp5JlE3VqQHJNGy
2gXrZgeDqVg1z3ZvbEBWaHDsm/Cu8OTP+AtwIf1SLuZNubSX8IETIHASYJC8JccIYNkjspui6BvI
sfjmAhNOudQmBRx3Y9HM+dQZ8MbC2PBfyHXgwLPkYwH47EX9bB+owoW9nHOiydC/oCd8Cbvfem+t
E4JVJs6rQfZDIXgPIMOXZ2NRnbx1jJ1y8k2S8rH663+qP05i7BVv+cZgWgK6xEbtnUJ46iQynGNm
Ws65h6gIZp/dnHN0E8CbuQ1uGJk/SGe+cZg7Z4EMmat6Ex6cH24X7wq/54dw+OQqoWC1sBHGRWza
ERkFxD6HNThr13ihbckP3LuHGgGgdwxWEQ6/hA6uFOjcMUFqykL8CqbKWiQNRm8JRg0WfqQhvoS9
GPDcXOXpDwiHGpfZylmDPxL5Ve3wNIUCz6swWI7CcmS4/QOhxAqD9fBXC/8iAqPKs8IWgSkxckvi
A6/6l7VL787OpnQursmx3FP7PtU3/P+re9M5i1fqm5MI0kvPWU1Ez7+EJKsWskREDA1ZSkw2qeuw
HAAufwng703LJ/qnNy9edAPctfJlf9mHlp8Nb+xZvaG54fIj3OMICN8nW6GCuLLHQ/XJ96JYR/8K
R3OPCix51vsMsCtZIMo8gV1e1D8R+w5KdwEZEzhYy5YRH6qbeKTrf4sK4iYqOYEvKhsR85tya6jQ
M0TFwpubkc6y+aOOvgWYAJzVZymibPciP6QgZsLe+SJbfclIVFqo8xEvFO0RL1kVq/GnWylncBpr
I23MnXSxltU63mIdf/L21UtaenvrS2QtMHjOr+5uWFd3/20zG1JPzsU8UcG9BKVZjInle7NuFhlZ
B9nUWbSzmJre2jt7Clcq6ODb2TOMlM7WTwEkCE/znN34uNAXPegIxp/6kfwZLE6Kt6O/pBZWj2wF
W2k9kBNvHOJtdycKgR9CZvw2W5czneAL2KgsEaiUBJeW8I7ADAkk5APMDA/GDILqikCRHfK2k7pi
LAsvZW+SBAJ3V6x8uL0reR5u7Ou4hzwCTu2uxo2G9zzWHVP80pkirAUQjCrshYyQX+1ZvQIwz9oD
ZgJs3oxv0i/Mozbeujz0vzmhaTXjnY30KLipZH0+RCSitaeOXblP9dj+mFf1Scg7fQMzj5sYkTd/
1d/I3NA+BmLkxDUJl0z4ppQSM58po7SQUaHENEreztn3s3TDG5urcKkzLhkFHBP0bER+7XvFxPyW
ARERgzEc4mB/y2/nTlHxRkzZCTCb8oBlndAfugcO//blY8hNACgj0XNEcpiIEcpf5lfyppsu1ynj
Bpp2Kmt9Sbs8fNUYD/66vzS59Ls9KriTzzQnhGr/MTJixdyDIJGX/dtbHxQbFBZoa2mnaX8p6Uvm
Hf8mGiAe/BM9dv06RW/RaGO1Tco0NFNgryf6ouAN7oLwlk/Ds5Sv5S+UJikqNUpz6HVkCFLm5BNs
R+FLiad2JBVFvD9aREo14yWKpXdxrd7xGeAieTJdbN7VVXmBm/Ebp3QayRfd81r/oojXBXAChuJ4
AvURftyIEr+EBal4OU+e3uLKc6yA1mPkBHyXIYbc/jM34qf/+2cMvai9MKJCCYgi92vYWWikBQQo
BE3dtdtKmCpKd3nbnUoBmH//68tDYin6S3Ni3nn1H2SBs7T+bSpzdO0vjCnvFl9mvax7fRaK/OqI
RJNvKEzJ6IExIIPU8aJXBhxQ3/4DTQ3XgCkF+JT1Ks/1OXkCwoHpBc8eEAL4Qdxvtqn+g9eP1qay
pyjm2PQwo6RTYYaKXxMIFnaPuFfKePXkExWEj+/6ZTqwvGFwI9NCVcuPQLoGpMhr8B8lCqJfE18f
DkqUdIxpgV7YQFFiCXCTewjaov9KQEYlhxKP6y29FZv+7zO41PS3zkcKsfnm0QaCcCdo/IUZTytM
ecKTw8ybZ5jZNvscQ1l8PKB73Mbhw4chvZEwOaQ/raYVcRxcC8orVB/o8pvPlBH4jwFJAssgAGDs
GO8+ymMMF9DI3UGhwK+c7wx1yY+D4g2UIP7MjQ89mDiUyEwCgWMxP71kYEYQHlj4LHiKZN6+MgWr
o0jmN9+v+dJ4WJg6fQGnoVId8V4IsboGekJXy0FTQ1dDoiIAuuSavFnweIQCyTm7CJBIkLQEFOX+
sg4p20GQR1yemCsCPf97mpDBc/reWaP85jNAoTmO6FfJ9DS/yC+9escQaX3zZjJFD4BG9am9im24
t7+47dodkd65ZdHzGsrXybvya5tzoJGqihVodHW/BExV3s2D+8tr8a4AXPTiO7oJqK9vYG2OuRcv
iRfGIoK86nJR0P7wPD6r43DlGShxeyLRA0wUsRZSBLBS4YkmqOCwZBVcAj5V3CM9pOKcuJ9ICjWC
eMU24IAsil8RJy1HOn8GW+/Na1W/2EHE63mLcx5Aj60EtM67ur+0J+oXO9KJr/fe9b0UlqZMY1+c
3LzCFk4Bz7t492KOeqhf9Z1rCYhqfplffE175/tjEgFhik8RW2L94oYxzQWpBfll3ebjhL8w68Ue
IADahRMP3ApIY3ziVY/AlBRlnnsk7LAXOtF5sUNxqXim+NnKXXkxWajejPkQC3MFxS7CH9oLS4An
z2l1pfDw98vxDvzPaJeaEGCSSQPL67/7zvPTYyIYrdgLBAYIc6KCGwPptwR6A1KCjYDIj7iVDtyK
fHIQkP8AGkA9jsXoVH1HGJJsE4qsAJi6PGdP9On61djkX8aG8Tf1rSa0sSO2GScuCRg474jLwM/m
5aNzVpFE9x/89n+aJyhcYgliRvdsz/o1p1jmRf0jBzDtBzeEpR98elgsAxpiQ+exZEHsaTKgjYEB
YvXNBFF7DKI4/T9LxURTEi9NxsGIGgC+gL/ECGj86R/ySuD5m+qvfVDm2E/rbG/xrgLJb38gp/CZ
2R8nKrADJLSRxx/kjLQ3/v6bI4F/QkMK7kRf/Qp63ngmV+jM94GzDkxpI3/8+E80xngNeC/XPiEf
JN/uESwQ3A2OEN0TaFv0DQTXasK8FEYIPY4YSSKSXCqX7im/U+HZx3P0jwjA9cMN+8rBMN67N3e+
2DLiCZ6sCEb8MXHM/bLDXjA5yTcAQRfEEi4JjBqGKStswU9QK9BLIBbtdgnysrf67q6cNDxX1XZ4
k0KLsXfF4JVZCPxt9VuMYh1MNbIngAAlLeAALG/2Ax+hhjCppsAFATd/jV3XfTBCoAKAa3atX+zL
PEV+gOzkQ6BtnNf/ljCPgQIQTyw2LVG65PnjC9nBu3DSWFP2QVZpoaMo+uw5wjt0O3MVNI3N8df5
lrWPecuJ/WIQwHJigyTtlB/II8eDxUgNF0yGbBB32E2KKycF+xn/Vb+ANnimOIT/KxkYY1Cp8Fp4
7vgn/uQxy7YQ4vluUC8oHKgGcIzgQOOs7N7/DnqLp44Tmk2wuRbX7FldxZDm6WJNGD6EcRIF+Yrm
6ogqsiEyheqOLERG6jtyir6NH5omBMIPOmrg5OqWfat0zMEJkyP8EAQUO4PjA7WJcwoWTPKJ2vsf
q4vyjRX5x9iS5en95T+MdvGRYnifTTpxcoh5MOy4iA3sF0TQ5NYzgap/rD16D74RoDHPMIShEaDz
D+6AMM9n7THpYlKtDlM0QOCv8l9fYi/wCSAsk7bDPB9rqz/MEX1UzaDnv3w5jxpwv/mH17Aw9sRV
HzU9CmCwuX/bhVjaQP1YjOJkTA7ACQ3EQbBF8I48iE5luGr39KzBqGD9dtf0HOHRgUHKk/vE7eNW
clsomzjX2JD5zRbKdsFfAuH/8I/f4pEOG7JdHiguOQtZRCwWzLn5zd9HTjlQfcYmpGFyrLK6xHD1
LXecT/WdOwwBxv3yjtpdeyEmBVemJjIowqhNVM4d2jqOT45TqrFeLHjOFUailCYUHhqLGXiW2hcg
h7PnxUHEwyE+fGdlDFf2L4pl5dIcQVwSfNt2aFylF1UVi4jPYEraUt5QnfLZhdCPwMzKa/Y1oX+q
fyvci5haMk5nOGrfOjyLqWsb4eXJ4uu4GjyKQsL+aeAq8OI8QuLB488pwM6KU7eCFwslFL99YSTO
0JXPhZV1RJK86S/Uh5grQB90BarDnVKYcJTiL2Dp7PCW9sm6ANRhUg8pCkKDjTM7HKmBYueTTYv9
ik9g2M6GlqKmtRG/fjIXYTdlXAqLL0jEuJQ9jck+LE2N4b65IJugnRXAcyj5lXlZTaGOgpHzRRws
KEzIVBMRSdBuUYMAEZszjwSSlgCICd5sgv+GFpgXBRdOmbTkTGIkVoifE/GN2Vw98J8ZezYkAlWf
9TrMgg/IAWL+X9w4FdjFGeCTO6OD3PMdR68FV/WXmaXNS4Mj1zXmY+Gsakudl7688PSLCqs+GM1n
H868huDDRJ8Vg4MB/sKJk60qQ5FBzOKM5iyK2f81Yyt5xRpKfcw8sWnKuR/HQEvx52gnEwfehdu3
OBmO88SIHkVQXTO7+DQKbaep2bYCGrdT5EKVtlBi7MvKelvbR4UGrK0YnobZKrYIaK7zU9mRkWji
Gh9Abcfm2vAAUnBnVipsHwYgpJE9p8YzgzRlT9FXw8A57S2zXlu0TEca5+3XBUeSFW8L294p0DEx
5fek9NtvqrPTEARkUov3lESlue8BegvrpCSIcLRxnhoeLtnuwS3Tr8JjHOGyZRxSrz/bigWH3K6g
CXAVmM9KTjfXe3Y2poRyVi+6Pt7qUb7phu/UGJctzK8GdVdTMmzAsy1ae90yqThbOsU8+SbWXJ7F
TXR4Gg03uXgSo8cBr69EPY19DSVbyNFDCNqNGyLmcvYMei4DnhlN7J+8Ops7MenlWTYdWv8ud/LE
j8GTlI3tEyHPWKNS5GXjYZzh8Ji4OfN/iXuFLmewvZkf2VtXZmfjLYbNVxg9C7zBtDd7NeYIKWoQ
c2Vo0JxrqmZsgxJoUqhUhrLblIG89xmv9Bnb/LiMDYcpP+FIRrKRK/XUGkxGhhy7A2vaFejmiLLV
ZBmtIJHerbMYKPYSwnsSh0jxPL7o0G9iFUWf4y70od5Eer+8DSQOdaOJoo2BWyoFN7PQzzVRf9sm
TWd9Cik/rLuLPxTLUidiwmieDjuT5UnT2LdZtMrZtbxlNQBxVOa9vrRZgBt5PK9DjLVs4LK0d/+q
khAb35uo4zVq4ewPGolHo3kVX25oztrGBimWSNhSnorm/eaONKtYnEqATWpsHzUjottzzFmQ1rOA
aXtrLD1VO2t6P8tTfW+ZBtLy8WDX3dyi/89ymPKGvh7L8dq6yVrCVUfVioWvUeNb+yjXLk2Dn1Qd
nsxQu4xJ/hgwoLHpvOgjzcxcmnW5doN00SfhtHEBtjQSMhppnhRQVlq7ng70nFF1c+3o2ugUkGOO
i+jgql96aa+LqRU168GDp0zmjREmM6M6Oj55fpBaVNwjDIv5VhGuEsdhVpWSUbPwVUI7mYF6kbIs
bWU2FDCXUjTicb5KudIjZ2sRsbYcwlqLZqf449I0tJ2bxUc7jRe6PMykzF9E2rzW4mnfFzPFozPM
ZARQ6TEpul2cZyvP9E+jUm6cgaHEYJPVbr0w4emkcAWm5MXOWQqTH9mRoXAXlyCQd12UHzUb3tto
z8oEjX2VLgy9+83NU5yVhyFwF6Gtb/sa8K9cOhWUv7BhTFXMalxzGf3d8OcKWXIQczPKo9hcFkY6
iUI6g+ooe9imchj4/hx7+1g9VB1FJG2jcnIt6K7doU+2WTyvgP1Bx1L2dQvqCo/fJEKAbSefEoVD
eEpprbNWmxkFXXy0ggVWZGtKDoVZNGpaGFdOfFRUamAqnQI3X9yx7E2grnG+ymiivepZZTO1Pcfo
dfDzg0ITEJHmLhw0KyNnbnXQ9LlkHCsZ2iktlx6+UouiGQbyt4GJSjy1uRCWPePbEKOVQ3yJLDxF
ATDrQ1/QcmDvZTUSV+UcUnTa2bdHGZB1lJXqtx4cCBxTup/CIQ6VeNHmIqebFFNQ57MJGKfLqzBb
KA2GZ+bKQogM0NAY91aI5kswFZJ7GfLXzUyOENtS6o8KRLUKZqGGQpbKOr+a3htaWQ3kqkKUTxhS
ZA1Ojmu8OwyYVZo/981b3Uyz7DyWX3HLvkj3P1B3B7kGaAcg4+96NQJP24XRyYk3RbkpvbVkLSLK
pojWwn0WKQSpn1p6BnBwxufYoyvV36aF5wIZQH0XT8s4nJC5tq8fHTJpIphvGu7FqX3NUK+rb6dd
m9WpoORo0Jv5xVEflnFLRV0iPhw/IrR5yckEiY8ItwE88ZVbgeWbaU/N6iWoEPFMZ8VVj1Fnc7+b
5qOMn3nwrdUPS4oQhG47+VitjGLRWq8iOYcedjXV3XPUWTq6DI+JT2NrwlkAMISuLSp2Go46bKVZ
Cb73F9W/jTnThPCVgjhw8Zgn77j66WG9NhtT2WZD/OkbN6XYF7SrRvdo4UKZ1Syhm+t8LCxC1LLx
PVeI28n3vndoBM/J2+fNqqWtphBKorvJ4WPk21qnxCguKURInG8wplilv4L3Ukw6S0gqMvpHy96O
Gl6rvrouQzKnsy8H8Id3YHTnkeUsLWW8QSJer8JgUtpyY8xuwlPhCNYNWuOTSsKGwjhuaYRro8fm
6RrX+xayQBnufEZEwZQsDEve2TYcRP9R4KWDtSQOO8ExwYsOl4YY2/p3Z8rzYOoGKzIjYvb4yNuq
lMxFfLY5TPCD1BdjLXQM+B1I6aRmh6kBBg1nr9vrPt117k/i837I0S2WUrBIq3VSUD7QQhd4mCbT
vlr4yFH9+pJUN52xHi7q+aNyH5weKVNd8Hw339jZid1ejzAReCb4aFTngU3H6m+lciIxZ8hOqbwx
5WWnzPkzKndtuYd8aOn+R2rCJrBlsJEf1T2rMszbeA6go+Qri3kQI51ib/bXsNzyiksE5vpfgk0m
mkCt/+yrY+2vR3vREbYSz1MH+1dYP+08NxaCxalOtGph0XnU9aXLX0n414mczXLTtZssucfSvqOH
BhZcVqigNA0p6KpXqCczCCLlKxm3uXqL5UNbXCodK8bhqVWPQV4mxY/DxNLRJiaPg+qsY9LQDI7P
i1WKimOX6GcqSjQU1d2AqsgFkOunYyxYcO64TBlO5jtV3nrGGkaNuRhoNaTg2iEx9KC+kWXN2Eea
wmZN66VursNsLysMS/dFjpnbxs0OfCSUVjGW7U1K1boXHX94c6wVdxd2pt0fUfnG+jUavprs1Vsr
t1u6xbUdfppuqUu3yt2kTFnxunS3hgVHoLj5zjKIlxpQgznR+4kIC0zeEBhMibaE8NACZTKIinbz
1T9pCCFZktI3nDpn7UNIbNAlJJAqzhI3FS/c0r1m+cFhgoJMDIctY8bBV5E2AoXFu1H4ttBotHfL
Emcj02ndXHa2amUh0ZKLW14dvYWCMRSxXBK0xkXhvQ1jHrtHAlI8SAL1TKuWXE6rWRXqXKtX2CT3
xhQCiIGRm7tv4C3Xcjodi0tfbOP8YpImC8kGM+XwFDvL2H6Z9tnnxelTQkHG/eAdsQIys4NcXUkg
CwmFW8S0KmwHRB+b5h2PLtOcOYxXHHuO3K5s5rl1qtQV3kQjRHVlYnrHwRNDxAUUex+3nblWLhJh
mZ2cI3mfmr8hKJDLaJDUm2qlKRvX2sFdDnCVzSlX5knMQXE1qrNCexa3eOVbb3YrNf+LoGp37Pa9
YU5HFW883EtGXg/1snfhTSORCWt6n5MJJWnsgP68hxuwVcfPmQzJSdoq9oKXX4xzni+Nek0l3kXe
RercGNY68FhlP2gm22ZVS6u+PCrEEmjDOcvXGoxGfw0L10X6qP6EX460z2lYGCsUDc4jWKiskXrH
QALK+GNIa0M+Jd6yAPQzjXreSttx3GVQFzqqdTM4J/1zAP0JQTpaL/motKPXnjpA1vxW2ixVLDrE
HdwC1pn6PKrWxfDjSKchGWdOncyadJzL3U8IbJ9KdPv6QgN16n51aN28fRrfEXZ+KsjJ2h9PjdTE
00qCIlFtConM7wGrHO2P/b7CVL82xSF86nim9K0Zz3uHCU5GWCp4LcdMbJ+k6hhTZRYizewQ8gMQ
7TOTwBZXlZOpwZvQ/G5i+tsBZlwkYcaM0/zSY0eToo2K5VMNtx33Ilgb9UmV0XVgkUm73JxCe26p
G5WtprdhtkWrtlhEIAYOU44kXeOpZKj3od55OLyxyPDvYaHjSdD7OOncOuWZWieZpj3PeA4p7mqK
VbN+aaR3OeQAsPzwf+tfhnzuQl7d3oNpTjoC3hrRtXN3jv6bIE3kijvFsXB0qj/i7RqN5Ve+5Hyg
FqCRUGX5YRbtulXCo+paq85SUIp5uG1xocM2wcyGJVrm9LbYc5jRb5mO17F173EWPlp0DpXvbQaF
gX0VBbtYl39atz47FTc4e8hJt9HD9hG1zrdh1bscO6R6qLdlyL0fwvqkac6n3lcbeoqJ4X4ZQX/W
Y3OSCCMv8BuZ7MlEAsKQx5mOLoKKb+pxYDZFNDHIB1IaPPtUwK+AN7UYu4PT4f4Dkdi8ES/ETTck
gKYAYpQMLBFxv7ky4W9q/HnUB41scUBz9+BfqIoEUasiVSKGcmMH/iVJrVtV2X8hurjIHXeBp90E
8pfvR8O5NJl+Dtim/bTaxA5TYdueKd2lraj2Il6RWVpvvcvOhZJcHF2dKUWwx4rLjXDuaS6DpU2b
KH0OgfanRCo03Sx4x2SVFgntdNCHyzLGH8pt2Rx1mLbmRyUPv6Y9blu/PXZBTYexjLT4Luf5qfck
LmYZzg2n3CsZIrsswzoqCUNctTUI9+pZLXIU8jpWJt7F6Lov0Bq9DiZZwbNnDxhs4NI+jvu2yi6j
Ms7K1P6UW0qJoK15DhEJBcVPaZdcRg/yKY1FUlH1tkW/doJ404WQECXRloHj1BKPlplXPwEYmd2S
7Szv9Qz9mB/t/djbR6mKbXgHzFoUcPsYJ8qZDDW+5JCDLcr8oIbc+KEZLShl0tvMEqsCdKtEwNqn
e7VQrlXbPGSsNyLDuhvAcw7G9RmqPHqsr9COaONJX6JalN36d2xIsEm8s9L4V63DJ8MsT0YN/N3W
DOoQYMI3tHIIrLFs7TUje4w5c9e4ObtNtfSq/NahbTZTZmJUg1SFZdDv0tzeOVYDn6Gc4fabsv9h
d89MUpcIiByfZZ/tR8DgcNCnTt+zv8q3TFL+0HRrJH03OakdRfCnZfs2Vn+tpMUsRLnYpHZqytJ1
pYk1ypuiudSSf5F95xEY1F0xt1XJsRWnEZcNYnL5e/itNGcfjDE1CN4Rqhnlw7QOLmY1DfLRNoqn
BYTGUZwzbr404nya6+TSpISjV9ma67S2AcBavDJ7a6pEDDbrblaF0lQeNdQ6uNy4lCcjVYvefOZU
uFIFLwhRFLE18WCi0uSx1yhzeZo4klKvXVpAlXqWTyOKyqLqZx1zpMrFs86n8QNZTzsdBMIRc1Up
xcmq1ZdZC8MJqc9Q4T0ZastawTRt0GaOGs5Mzzm4AdaujC+kHrYCAQpGMS7D3sALFEQrA0phyOFo
mHsrZB4wnZQYJikYGnkkg1qhNVOl/HNss1nUA1El8BbMpYZkISTyJq6qiUNIbuCPOLkRCSqX01Rt
4TiQ5zJUc8cspznCmpAY26SdlcCHCqO+sVHuRVJPusKf1z3hIGRZdvXJDTjUbAunnGyZD7SJEmQW
RDOBQ/S60c3trwY6xah8D7jwB7G2DEHZNIg6Y/rMx34RYAkW9t5ibEYy7BCzBX+1DnuGkzDIMLEY
AmmeKw7qE4U3Teggi8KTkM+ODkPVcBrDcfc82sr8J682WUvEJsqZZF3LL91f5uWqlE8lfDfdnZRK
Mev7g+VR1Y3bVOWkzMnVsqtn2HXJLJBGtPqArVqx72xRmbgTFD8GP7Qtx1lISe2z5Y9ytGpwj8I+
FDOPJoKO6Q+HoZEgcCU4jc1Vj+lh4OEo4hTjIYrA0BDU6xmULVEo1S4Or1KKF4HWAufzSMb+wi0w
ldeHWYE0ovYEpixbzTS3oo2Vgko31bwLrE3K4ElH3BRW/jIuorlmBxMbZkKDe6Ysf1ykxqa3UT41
vK9lZk06mTGNUswrwsV1BVAnn5dCSITwxPQZZTj2xK2xewAzbpCiMyTwx1vWoa1TDeIImkWr6dOI
/05ydTI4NX1OPiuLlgWOj268kWhejZbeg3zHSAQG8IiYejWVQtKhwUkyfMcVxjlBvwwLXN1f1qDM
ZOxQFEakhhcspQLqJrhNJPR4+kXzJLylYhwDCroVxmrVOQE9b2PyLGh7BqR2ZpsvPfKnnJqaL/Mm
to28Vp0UqHnKvpgomQ1jASWkjyedVOxU9u0Wn4TR8j9NwdHvdgMUH426tnF3CgquLPtTmaMUNRFH
6HH7jLj1kkHgsdFWfr7XrD3nR94TmZLeJemaOPYHNUfb7awWG0bMPa1BcISgL29UKF/c3E7MK9iY
nBrXjWPak58R7zwS3+JuF5BUg3NTCBQLXAziRZSP++lJ6qzIsa8iDKi8RzLzMfU5eEibmwdiNBaF
U+DVKDFpZ5RkGT0qdROVwsWG3Z1Aj4jAgHPm9okUo54HGczymToOiyh2Pm1rF5kNOxgQfbOJmMhk
0E16LohvRfPIZhCSKVMl3LSU36OiLiJAe9kbp2VWzVU0ETanq6oZBCVNR1z3hc4F5nLBlSXUIESB
wxYFoAJznYm8h0Li2OBbkWkXA1C0/xp8RqjoejPrIHsXT9m7PA1hxBPB1u77T5lwvJEZGNqzkuwj
wGOgTiSUU7c8KO53Uh3kKKQvQZfPSNZmrNM7S526tAE47aNnx1CvEjmhlj0dWIhtR9oIwIXP1ex6
zLn0jcIGqauA+fvKEKFkYAM8yKmxTHCgyXh9jX5vzWdnECqF3G9A1AXO7vf8Q58z90IFG+JQo0pP
KSeEMrVWWto/1Np4ppF2SMD6EkdZOQY5zRTjUllucic8VAY0MN6KnrCSra1PsIjnOZQ7SP6LfKUZ
ILdqM3GjYSHVBL9V2H7iLKW0vI98M9BcJjYW7a5+NDzzzgqAK8YmgvFQmTQy7rPuhyWlREJhZkTP
6s1kaDYtgGDOyBHjA6OeWo5IcUm2TS7jAhGAM9UFrA/TOIcy2cSemDFzAFmStdEJH1UEe8WI99mw
4vbOi9j6DBum1xauAaxrH72kd68L6lLpz8xeUcxmhcTBoN23nzISuJTv3nNr+9Bh6zy2WL4RBFbG
8U5l89DQBSjYu/bYjuIa49xy/TmE+OJDfpNHprt/bpYy9oVO2tIn195CxUbPDl9l/1t7PFRk8+BH
DqmhgUbqLTUMYmznwzKfSd1NK4+pHf8LCIY05KtjBxAssG0fSc+oybKwqbrpUWSJmFzS4yzoTzWO
wYqNrQBRy0BmKEMvrotbZ3MwwsegK4BU+iTxTE6ObydZJFBG45eBd4pJypuRLpPgNgDQ6nOXsYuX
XXSyQL1K+VAAafVgZyu/4rvr5COG4GtD8Gzil6MzOuCi9N0tVa5JZE01AxZ8sA49bWLBxgJzBcxB
SwsI0yGS0nTIhUW66eXs3EqRuTE5SAfsy1XYYZ/8yY2UHYrHDzD9GtzSQoD1qSKhSqZqNe3MldZO
Kzo3jm7Uv/5KJemahGkMo7b6usIIhjEtpvBEs+Sz+jq+DTKao4nfL5RuSsRbi3cdGCEitWg9OKzJ
jxDp6D7I4KHP0n5hDPOmmarOUpbIQiH0cmclK7VZ2XDYxukIPuIxjGOLmvbKPmV2nOHXSDznTO4P
HIBufDSiuffg2QOSz4cp5DQEj/Ty6TAx5ZvWP9mqqGbsclF5c5Xdp5176UwibRmdBI1xfdLteRgt
kACNONRFrO2lpICenHJn52NP+e9quKjZ6GX57ilyicamAzqhPCmkWYtOqk3mjU/+hrxNcN8R0Mfc
A+uvZhXJvRsGUOaPn6xk7GIvMuQ7LDjkXQwbtbwp1QySnldNInuBHqMJvzPoCdm8A/PDqWyOGItW
OoPbQdsYrSF0+PZMO3Gah8aSOXmwRe2a5tNgi14zDh9ds4DpjUQD7l628Tb+rqMXqyYdRBmibqF7
QgrHTQDrkDGZptk84GHfJewFPkwh5/oZVIv/sXRfS4or2xZAv4gIvHkFSXhbvl6IZlc1RngPX39H
9rlxzO7dZQAplbnWXNNYDlUuBGYNt2HKVySkyPZWu251sZc8N8pO+7VV6xZslF7mqQjjhoT00e3y
Wa69pSghq+nLBd2mOrs8ku3WbDhGWMzeu46NzDG5EPitP+4YLNsmPZpmV2LBtF0AFvQ2//HtTStA
vWiZH+wrL6roUmQOsz4kheXLDUN7USdom55aeVnp5yR/fF26XO7iyite671Frr2+R4dFFFYCu6xC
tnFftmXAz/f9KnD18lYBzBRia+W2Gc7zHFHZAqwby9JkA9Tao2F7CgRgH16rw0Oh99h9rfmUT/u3
aWfNvxgFAI5iC91114M9b6VpvZDrpAuBIm+LSQbsRe5vBFg/qXA3vcu9mdcwYDtX9NRD1cG61Cwb
GUZ+sLicrMrJ5dL07dv0pViMD4fxpaZfrnRL58ncL512rhp9JdateShxM6nvW7r+eSk61oxE5cgl
u1srW2SrWXw0MQwlDgzxJQP9if2KFPXx3SSxGO3e7qRqdTIzNT9ZNV7ecd/J5GKRzpdM67JrVM8J
Mgzruuqfc0YeQZaoXLXZkW2GxZA+3uxNmVqrQFVpgoTU2Cmumru0iURb/XMNXrfIjuxhUfwu0S4d
XfqMebSiZlvFBcr+Yu+nGnSMalIcODEH/cWLwKdgGUvk8bIX01xrTcvsWES4VDhjZXuLl+nj0x9x
VrLI6yoPmUTcBnIibRjOBemKWDjpY3NB5Nt43q2ltBmHgeCMrNCGyXLCFvg0eNaa1IRcG0TSwgAn
90tABjNc07INXpynvm1ckgj4xenPQHURr7wTlA+lxD/gmB9RiIXFZqLqqmLGhzSzijt/rR8qMgqO
7conemGwf7l6PaafwX+UpQb9jwKqE5INPLhYrfN5vJWhdX6Ht2Tbi2pd2Uye/LYtNQ+31nGZuB+5
rnENhYRwX1Jy9vDINahmfg71Rx98k7B2IxXb9O87OjKMIdhGfrSbtnzLyRdXTZwiqXHnAovUczff
9tqrYa3YzLdRklBuNoKrrJJiMSrsWpsVaXl9Ospv/xRO9YtBYt+8xEyrbxcJq9W7tqOb4PfD0fOI
4IvZTAKRWIob5/fNtoLnMo/hBtk6SSKinOQu1caRhmUFoxpUJtw3p4lZ5YWH6T4ib3uZj7F+qn92
Her/XT9/jWsc7Y9Niwg59MEM/obM42hnkhoVoUu9M8FjuP27lg9RG6CsnkIggH+uTO5bixdkY1eH
2H96VrDUT7dOqZLMpZdp/afLbi6H1uWlQWSYJas9YtI9C/rlYssOd14VMRYzkan8s+Eq2S2PwyWT
CdZ8WFc7+7Cam/xtQMprMPFENFtG21Hx0PUraFKWjXSwC+JdYDyFeNYj/Mnq+bpJrK716N5+9qbr
Ts1S3FLZA4qZa4kgziYbpXc5Lt71DA2OUg+IffBcvlUjv+yJVTSuDNl0Xt4hl/IKt/M/mETqHN4P
3h+ReaG5Gl3b6xEQ4biAVQeddnkMt131WKel74f3zaB06RyrrR16KwkFW8lttNnFfLJ0msDvEPWF
Y+WZvFNDbMiMiOY7BSMT//+BLFS9eVyR3Jenv55j7+uSbVEGVkVs7X927+UxQ9w7fxtS4xA5MO2A
FGubZPXjVYIbRnbiKbZTsFJt4gpa0575Ag1+rmu3wIqfhuiYVb5x6hda2yGL4HuvNqBS2wXPBqsh
fbtiCvFsjud9Z+GxlW0fu+tpd3VxKbxkZDhcLQxQ1a/dZV9omYrseO46MzOD+Ti/S6rTiYkKkcXV
g96wsn3pbMPqL9+yxTBQ33eLfkVv+pQC2CjtG+u/y3XCPOH2mROPde5vuwdOCKPQ/E3u29ZNXU7r
SchRbpcmueWrl848omXfL60MPNgr+RxphJN5Lnc0APietb7IwW1LWaY+Kefq1RfnDox1uugdTCnn
2i9a0Ilj/PrP2eQ5mO8SDAc8m21S6OokD2NKcTtG7vX+aqehH7+O9vtW2B+wnqfpoNA6vBW6Hicg
x/EQ3w9xado+9K+nxuqFR8Yd5fAb3kWacNg1TfsmIVsD4nP/2O7atcF5Rn2HKIhLxmbaBsHoYz9Z
jnWGKOjI4Si2nloXlAAFxRs7MxusVap/woCNQkL8dnW0WXQejNeqgQtYahVADzYMhnPlxtah9cEE
t7oXe3EyRgTFB7og6v3O7Km+ykRpIfHDp3uQ6iIvrofydFRz8t90h092w63tpZUneJ3dCYr2rxXT
TOG0vWdB/lOId5+AnVTw3I2Qqw/POCUHAv2jTxN1jgMHlaUXGyuhbYjghkabQYEE8Lkfz/leCc3m
tlj61MquKBUH5XWrsMDCD47Ym9YN65g/Xjy9xayzsCyfkcQ6dLGzDrBuR13KWUJv7l4khawxKBwr
HvQdud+mb81b8OQ0N1R/QWHuUxpVqC0wxAs6uPoy9DsVG3KrEPItl8H7xRGsa6fXcXXknx8iflh9
pIrF0GEfFM/7pOwmdXLFt6uhTffGHerYNCZ8f9aYdJ6LsXwO8t/+ATzeQwSneb/WgsZsSAnSFgVi
15hP9pWWsw+X8HpqHaqR9YFqQM5fTVvPE5Slnw6OUqeejdXI1N54bPXzKCfHS+exxdvrqvkYtu8f
SZmrlVwhO6SWl+DxoWkWvfq2PTQv17jcpuTMdoPXWyUOYvFUc9SW6bjp68vEnr0ULcLiyOGD84Rl
fWieu9UM7nDgpe76OcJHp+hVll3IRXyI9hSU6hGDUPSPosyVFJXO+RC7FCupidnAodJLOPDEzl2P
2JGN3MeNeoftw68FJReiszg2qyO9WHACQTWVWqaoenh8sIGe0IpI2fRqwTq58Cv2o/IzDsJPo2Wk
89y/mPX1qJCPuEepKEQObFJ+1vU9JQL7bwQVStPqNLYTM/Y0hiwNF739PMZBKWDnT/vF8eLSxLXg
wFwkb57CIEIOenGMPu+GVFhgjnWMtR4a030es98yiFi9MgyD9WvxO5lzd7VsCtWoRoeJJLbiL2Ku
gb5zhfPZOjywnIVgFjhI4h3gYAvBMAiupo/M5zCjQ57fQiCtRwKnY6PwG3kTi5BcsT32WUfZoDet
3UCiJuEO+6GJn8JEtZweDqfKC5LhYYBUtRgtB4fMv0SHHklXkHh6jItSM2w4FrwnxL0ttssjfGXK
k9qA1N2z0396YrIPgWWn+9hDtRzP49w1ATU50GuTY3ffNRK2IORdIOPL/WSOPcpmZEhEt9uYkPZe
d36pJmnaToIAMxVUq+bxGAzhqVC4xIQn9dBXgaxrX155jkY5mKOKOYwykzVWwhiDXmGRmXYV2H7G
bMVJkvb9kaQOeQrnn+eDRVaMlPHTbHKT7dwrDC673vb4wvWG6Aln++40VbsQ763wuNtHVkRMH+qV
iV/u5asjL32TJ92+lCw2x9HEieEVFsOpiW2aPGh12h4WJkjz8XRU2Me8843u+EURTts1yaKdW/mu
lCml1NQTUx0BZ43TrPZacuijHvy3kUHcLf+WPAhb1cfcQdlWLagvVByyL6li4WDa3lKcGa57hUNU
7WPQqON688kx0wmJclZIKVmaqIVQj8Hlz/m10Ptef9USpK/gfSN6CGzIyhOAJnYIhP6VDyrvw6Rw
JQ5/vmKLE/T9FmbHHzINzqJMjVUM1COYQy9B1vofsrTGLVOMeRiTknzveOUcJkUcWf4xvoFIXysF
rV8nweW4lKQlm0xUkAentqo1H8p8/mnfjLO4No1VGYCr9fllvh4A5HAjrrg+hzg99EBTu/Gi1LZO
XM1AgeeUQM6AT0Mmv3+5EvfbZOwV1Nza5XniXMmdpBSvR+ak6kADlEv8DAnT86wID4Uibnf2MFq2
yEueCSMuXYUSEbtmL7ZUVpOHchAcCbtp17RseY0e36HWUQMTuC/H9sVaIrw323cGroZp8eV+fCFy
uowdNOw8TtH66yB34OksOP5c7lGBwdBxxO91bqw/LAWPRR0WcGHRKj869kjblV3vPsvaxQ4xBJ/E
LIWMpPRuxJKnUdgQ9fAO5qeagZbyH3U/R1viqXksHFT5dOQ4C+XaveGkehqEhMONGOorLCCyg1Uj
56ghYxjTlMJtjWJIBh8hINfRpV7WHNkel937z0UuS1P302X7oU7A4quOlmNAr3pgXWzpFDIThEOH
oq13OebK5Aztb1tFFk3TVbwBK1nlLDHYFNwPzV01XvMsntCcShgvhj7YXKDa5tXl+4JcfveWhqeP
VnUfVwZVj2fJY14jV6gkmZqir5PueqoXbYmHT5tEfWSL8KTemx418X5OGPwjn+6faC/tMwIJrcPC
glk12YsRF16uKGENA7Gp0CkI1fgaDvYqz+vG9BzZ2hYIDaKTdo3rx1S6kvYhtFAqJkpAKlLTvdKc
vV/Ioa38x1bRcmZDUSYHwJSM1PbahG2Qr6MMmWzkK12V9lZkzxGT1mwtIuPiQcOzacNGwu67eiQ1
loLkzI/WFbuGNeExqexVWJFK5l5rVitIX2xwIwaFFRHW8JFjpF91U9QvwAQJkWoxqYpCrJUbZK0B
ZBDCa6Qw8MzgGRBhULtw05VV0yWdWlc6y868Ur+3PQfizKmyJnclmX1h916pDdPdYMEViWdz6eVe
aFxDVODq2EZzZBFOKOFNMJvbQ4dec9TpHA5625GMwWubDltUQ7AeXLgZT/m2P6JU8J1PWjFhzYeW
I26NrecpeHbdd2Yj/7wFWBVegwUnDQUCKUiVPndWJS8IruxrjKYHZQcAr3G4RYue2C721bUeH8NI
fi3uGubqfZiyL9LcVnVj9bWT2oilIbpKebNJO+LRDBwVV8qXeP7+gPOH3JfWnTi++nb4y+7Rj2We
KJDMWeOdy7evZ6LqJKumnxqExawthTFUiT6CDQkfnprcOMVGNt59uEvu4eB8jrho50ZPpU259xyx
//B9m0PDXU/f4W7b/5hqru/NgxvDzrtVo1Pjex/4Q0ZVMVHfQUm2aSLwTfsMuYqO81rwssqwf6Q0
29enHlBPfaX+uEaXY8JI81hE67JTSvG6vnB3bazS5MjcKdjQNPJ/bGAaccSPARdmWyOTrnwoaVbY
YMMpkeO+0a9+7yPBku/Smbh0ix8qeOh+AmfqEClf5KC5h0/Lqg5qoqJY/QRB0YTp7K17/G9eTAK9
RzTPPts9lGjhk+vXfYXM1HQB+DJZOZZ4CRmQy7EYynp2UBMKNrUm6ou34iD9uDnDg5CxIHAMbyvI
eahC/jMtwAp4tnXQlzyql821Ntz9lb/zl5NvvHvfPFv8w1h8hEClfx7jPAQ+XQvDKss58GPGEpMp
un8WP6V1sho9T63NuqWdyIAiJTpp1e/dC99pLlZOvctYEy8NlOMKp5Ty37kPuqUrOtFYFc6t6mLT
xL6IAmOqejm0juktzmVYlQIXtvtjnF9ueuftvDnP7ZNNGd+plOQvWd9uV1nJzF1/b58amt52+XW+
mjI5JU4cIi5IirsDZkz24wTPv+z/PJldF9tZeoyaeeG9TI0nBM3HnGvTjxVa3xJNHLvICob+fTrM
7L6KCsvM4cukMT1hC9VaK4Trx3z4LBCZu/GoOMtlrXHbrdr7cxZJ14TrsYxPO9KdWsmEh1ps19/e
k8tzVjz/uUFaF3jjtQKuR5lDtQfhURUoSOWyE05VvcVrEeasLcjB8pnWI62wcztEj2vf7Da5VliE
7QelDUhMCsRlRaO2TaNH7trNpZk4HxJ6bQan3d8c/H2qsUNimx6T+2XaLOYeSbry8rz1DyfCVI6Z
d7BJ7VFMsp7aahbj/flsFZ45vg3F0Zo9GHcD2cWV69/sEuBvwriu7tt5dZmBV7xZaMflE2Qk8qR3
UTvCuMqbdq5GzcTA9XLmc5zW+hlhylJVi2rf834anUBlFU5n0xMZZFrEwGMnTZFJ4Js1V5kXa/U7
/8tcZp6UD9loOZcfX1lFj9Koak61zpDWGRcdFr8n+ulded+aMs3aPl4OnD8nYucxd1AL9qgN++7p
/kejxhB0gyxUNuI4fm1shKd1M+X7gqeha70fP0uVFhTIiXJTh817h3PW8zlJS3w/+PRWH0N6K6vd
9ltLdR/trLJmwR92eabhe1KYX78WuVP76dXv12LzSdGY3oCV9HDl0Y1SpxK8HUOGxmGW6mAyuuUO
E5ptW7d2WIGUayKRsm8VsPi1+L1LxfsJt5F1emQ95cWWVNWL28ARcLDDVjF1UKf40UC41VKlW2t3
fNs+fmqFt8u6rVjZLpNnaXjYjDZPJnyha3b+nww+UAxLt/fprleove6L7WXqZGKmdKvjv+QPreqp
wupgfMwPH2Uej5d2Zv6VqZhVbeWtGMEUcz0o/WUXwGvT/9AAcEYDGdcunbwgxrk387te+fKzWZ0H
Gm4e4Lbt5E79bOFFfV568JRtn66TK2jlbFCkcCrka41y+aQRZ+Mqz9hTcHRxpwJ5HtuP2+aCpZDr
rA7sxR7AwY2R82GyB4pVy8gKZWGmT/G62WPzviRiNF54yBMWq5hDztkfC8wLR/OjaSQOwQl6sJV8
eDeGzbM73us0puSoN5BI1k61ZXq9/VRzbz4gJsfy7770Z/fsXJ+M6tUA6QkTA983q5e7Vj/2N6LN
w8tpuVB9jXPSUe608AVDpZv9bbmZxhluJ/lprr4WM5yZIflxkL66O83M/GZX65wWGAsO0FzuoQG8
eQ4KBu+oSjuI0vrn8hwf9Rv3jdGGoMwz8M8YAPdoznJuhZKRHhhNo8CSqNwfOf6N58azsIqnC8gM
ffj17kMwPabTS3KpLv8vZo6BRdqonF43QSe6/7OWuFbRF1dsiJXsJVkq7TO179whbWxUbbvp+41w
7uD8PmlY9vaRyuNv/va1ug5uZmWLy0eVjpCaKaqVbv3aftnOVj/n5/drmHx+1fbsOfT/FcqgxXQZ
5RlqFS3mnT4jNHgO3Sxh1AE7OUyhd9kMfxbbscpjtzo29ifBfk+d0s4wnbExjusDgbJYAD8deF+q
+DNW/7PAsuP0g6RWXxy/TijN6/ygBro7qkzumqxS5ia+4GDwVnrnR327iEouoSo9KI5O8fXsJOIK
urwX4lpeiaIh2+UIlWB+uNo08JzbkFpKjw9eivWNWRAzz6W7P9+pT07UOkv+0KrlG4ITr9pWJepy
8yq1BOSGrN7Z9uXRh31Fy+4DKFnpBhU/VFhW/M33+UpSbDiMmyGg+iIevdg5tu/RDNInN3mBTZpv
0nO3n8nnPTLJlWA8bV9by2bTMqvDXUyaavHUX6OHx3Re3XWyjr4rSSUxZvcbQ1wvyBHE9fxn07aQ
rxvyuvNxsIlz8jjT4bKR6QQ7reA6B+FpBg+vsihjpQAMuyCa3cTIfIdnZCttFd/Db763lN/Naht1
EoVrlTx1NwHMOzA+4tPNqG+bgO770pHblCmdS7PcoJqp+3vh4tNIYqkPkI1zibi9tjGLRO9X/Rin
uwvVipUVL1vV39mr4vNF8weIZ0XRNapOlvUhjKURvPW4RooSh8x+5XinHTqv4buW0j3a9EpLXw4B
yN+ozr6fox6LvfqtX4jYsHPJ8p845yLsR+ruaNniOxJmZ0lw48vGU74K29G5bZj1Kba94WFOnDAB
8fRzt6byg9nZQfT8tCM4cBJ+6vwCeWBZL1/74pPlQ5JEUm3mXPst67v167aHJcKo9JlcAA5HnlN0
Db1ip/J5bmt62tkYopTg7jePfNp27yTAQ3Uomz2XI9YYvRkcOOb7r4YUHfAxoBvnonXvTtsEJcnk
3qLrHLL16LpGgij/3W9Z4m/b4cWi2b6cbI3N16ftcKhPdunudQg9HHb9cm9xgHx5frhuHakS9L9c
yxoznqlizP0DdBdN9a1bLfNJhvQmLnJjdD1by44xZ4uGr7tssVl4zcb5P8fX6d9Ccu/d/uR6j7iQ
hAtAabRvuy423FBNSgpg8/GIVz/rkXzzSi/X5u79ceL/Z7TOB2s6Ln0u2J2t23IVX410FJrB68w4
uJ3rAcTLv4jPT5cNmnJ6Z9vtcuODccwPQyqd479sBD/yAz0AhG+/uMh0IQ+1D9CyrGkXKoWj8nU4
9fNv+Nnt80vFGqh0n2kjKXwc3uRdf1tzMX0CQ77bm02qpagIgfBlzsDJgdnDktuW/00WX6fJ/fU4
SrvA6G/hzn3nQUAFrOVDgI5DOPfxFdq+954XjSUwRdJ56/LHoziQvsixou2oKr5nPrmNDCfVqDBJ
m5PfamQQOmSVzj8vHb+m37/E1IvGjLVjuXEa5z6WKGB1tzIS3u7mLWPV8JtngzMm1GL7YtEAMALo
09g1zXbMrQ+NhdztFZsGZBK32p+jlYcr3PpVcmdZR9fTInvrLgyjw56gjal7OTsWR1WPg6fdozoJ
P7ROZiAQ//Zq9YDwX/WZnKWvXeHp9gohPokJY3OV/ApNsbI2TS8eqc38OvbioP6wVLdJrt5edsKX
fA7r/d5F2+uHd4Is2qdRHW+TjVeZRkaqsAe/B1LVfM4WQw887XoUsNTVCzi8Hb7n3Hp2OfG0baaJ
WVf0z2Ww/hr+wX4QquNXxjN8kOQ1PN9DoeotCUntXIQ4ZVfkgpQ84mkzrNpHTPMbSRCZcLzyjJ+Z
7x3bhd6tuR++4hxBhsKWbgbjP6XerpPtX5lHTpu7AeMAS20vYoM7cuM2YczVW3xtR8fRTABw2MHq
E+keTdTF1nSUTNgmDmsTnBTXymWFCcVcEZvhilCdR7mP8Nf7l9IseI8NfbGeaYA72CD9/oIuwunw
7SYOc0wXZYO5YOE3+aw+75JfqTFD2nlNO8uY3mX4O+9wCeFV28oAOSoDtVGm8bi2xc8MPfHe3nTk
AoogWIWhfPv6+vjDrieE2Ku/ovz7dRQmQn/vDjHAmI8f2dXBgn9vE1E+vnE+KQdXEh7eo2BOyLwV
E2DzbZualbrVgqtT6h46YgfcduNFqFMjXILzjF1Ixh+rXxbncPMN0W6kfaRxsEwsUGW4M2kLJ9ql
iQQRbYdp/M8/MQw7fb+d+jIpNtxIgKGh0UWewupL6BFLJ8dpmE4dVP+c3lDUPI6YJGcoxQdwMqTc
rxkyYmg6dL5PfTjNUPzh7yJZJHilpjGxksUSCyQFa9pVdTiP9t1jF8LOawTHQVMMWPvfSg6oXMi8
L8w8qBXc4m5hFj6DKlbysalA6/TLkczmSliA3ORKhzVT+vBOGoqD+OZ/8rBjabj5+hEM26t2gk94
O3Ahj07qRwxtBGfac5eT3SCcb86v4OkafjT7dzPYZ/roGaXPdJB5ka1Jf7Z+nQ/sxo/MSC+8GDEJ
0eM3MVsQRObzOo3P5s4Q8YFEwpIRfgB/uXWMyxRTP5cxZxJ8U/MGTvoXrZPevjn96/L6tzQudTOp
I2PXYcJwqDRK6mgDdRgs4t9PwDr7cspb8z5BZxnPoRFQyIoyONnOFmqHXChT61DMc3dh0BDtu8BD
AOjmpnvyewH+1/g5y5r0WqPGHi0bfIG5ohGAO2jzALh0H29Q3XlsIS3HYEbj+hgPt/pLkRvjXjRk
gmlloakYZBKX4rRv/n3uQi8xN5iAVQbLPotQt5oJ1+UXxPzsesF54/QdqhQoso+9+V5yBbpMtrXO
dgQF3P4QGCFKrP9zLc68Pe8/tQ882VPj+VpsMP3A9oyq7VpDhOa2lfZqYRJvZm7dLxKCfLpiT3Yw
zkl/d7/7YeqtY8S4Zra4bcOHLavrbJzLR1T7gH0fbng9tlXIr6PcO/Lc4quMb95bK9/Y0j4abNnJ
OjCOew/94a9ykpEgMTVlE0vlwM78MVDXFJYbQRRjJnj6heDOx9UVNW+UXiIPntVOxGdoKdA2NfoG
hupk5AA2yiOX8Leq5eQItY+Zyxg12aNdSTB5BSst3qOO7KEu9cNn/r/aODMuQiCd0aZI0SXiCLOq
r2brGaUa26hRdriGRDZs4e5nINLUA+VvhUAW19yuaZQNMyiblWtnnJYfpd5DaZGg/pCsj3LlTpip
/brbJ883KPt6jE0zV5+sivrZN12CKYePNrz8elQ5SE5/VDe/qyQzuIpp7nuqEY+chmN9i48bQGvG
T2lTn/2cYeSwFtgirzZMxLJfFVo/QXTt8o9AiUPF518YqoWjrhrlv7DhdlFxdFjZexrzfrW3YnKk
1cNsnlVH+XuT+5/11wgo/eNoZyEjFvpRjHzSS2LKowIIZtk+p3HaapY7gm4b5UJ9UTCl4YSlNa0X
Bn4lw0UhMLU+FnG+XRk4BI2KR1Z1xmgNcFIeqYsG4Upzv71muouZt58RuhI86IjqteQ9t8wYzv3c
4lDWJszccIR12o1rJz+svlw7mT+VN7OQ8b3BEaLI9D++lhCNPCzHbWvzSWI1rNDF/XAZSPs11grC
QbZ/q6C1Bmp6ze+b3pvVn2x796nLny/r03xj84k7taiXh08i/vqh57tr/V0v11z2bbO/Z1bK3qYl
/5aGRxrrbT7eDr1pUOLhzaVI37z9dXT4rY62s3t3rQqutGgV3OWD8tNRlnP8lbqhKeBOd8LDYFJ4
+N2l8aH/r6g282CotLUkttIzYCnkUZVZzQWn1dp851QZtEojpgB2DXxrsww/sXd/tCVbV/HwO40o
rjv512pPw117u43W3dJg2wXrII1B7RuLWfknmPV5SAZVS8KdqPXvk3xY7Gnv3Lk3cJf3H8Eh/QSa
E4f9cZ9cG3DQjqU/PTXn7dI47RVfcdRpGAalCUdorNKmA/wWfPj8cqTmPmKOPc9dP1cTcyHOgNkR
Cm2El8JCEdEiF0MVJLO8bLvhtLW7cesK+6SdpeOIOZwTgoBvx6M6+/5T+jj97vrHTKMULkjmYzuP
ShQz4+vLMq6EwazzVprBV2mS9qv4OwNtIQrNwUTCMGteSMJxbzYMEoWrn1/W/60+t08tkxukvMyZ
o9hzQg+HseBeqUhnfnD1wlu0fm2tZ4VB9gVLCFE7T1v8n6X3tvo7B/wEgrMhcg0lN8nc69tN/LQY
JVF9+/Ys82c4ybD0jZRn/znyw+pdG+B/MVx1hNm0h+69+LPm8dvPv6ae3Utr20VvWvYRpY7d5SqS
30IWs+yJk4Em7yvRoQe2IZrmlRIxvPHFa0eiw22U/9m3MFPPtulzy2JZvaKZzvu2pYGkpGjl2CfZ
7Wfi1dbwH4uz1Eibpcm1xZ6WaVQnFEeKzkH5L3JrV28p/qmA4pHjNA5dV8ooU5UkATSg+SYpeM1F
d63E/WfXsRsPw9HHoef3/rONuHd0nblIs9/h0jKym4ZEybmRxrRpSK94e/zBHNXd8X1DNrKkD9+7
Dq4nJm3twyni4A7npAMo3qm8tXpdT5HdIRyvAUc49Bls8ZFAdy3N1tFadRlK1LuOj1ncNcoMi9jk
2lnDud37o3GJUfducXUM509O1H6NrDqs7BBRvuwGz+g6Ct3W1VHlCggii/Bytu35JHSPd+4PIQtF
s9iDjmWURlaI7cV/cSR2v6FNWyUX4lmzuVUEJLLvd51YYINbP6++CmUmAhZqFXWwlpAsX3kYKv3i
23FYy0S5mcFPbMV1zp2j5kPJ3U9/MW9wvxBLpA5U/5jblnCIGyZ1YS6H9o7V2A7j3fuPeBuAmbLt
9KvG6ItBcznotr2cEcixcVR+ioYaiLxRPu8GSq3iX59Jbcc+wQwwnBSBGJCDEKRixxlgNm7viLbh
ew68sMugBeBY55kI8OP3GHPv6zGAa13QGAMrX4Cm9ybxQcV6n7lf9cvEi+78fNW4b8ojECCxQLLG
YAHRZV4wbwyqUgrI4dPdAVEMheq+ZF6yodDDw15GV+tyPSq/45ftLEuTSRCMUthQdJZ20hi06dPJ
CmWFzT908ODNLpvwN/++Qwc1k5n2j4GN2SQzvH5eo1t85KugrPS+6MVKL2cTs9ILyHnaP8Xc5WKs
rQRAHhtsv1U5cOYyiYkkH5hayLUrVhrTP2VzxfgG9+hnVjEvKwVr/WFTjCrRtFEYVRvzpDjAtGjU
fqRYDZ/6hE5+fI4KQxLU8KJMEWUTX/+7J+EV8ZTYHo3uESQU6g812kbrH3GQMSyB5czWo3YaXNvf
p8HF0E1v7aKsPu+v4ZF1o/btxSh1qVcjgClSjLr77oNipWJwRJn/5t17T+Ge8S8hIDE8gGthxHek
I4/DP6LHPxPReTWY8am3FyMX/dUVO/9naP1MpmMEPYgh0VInrFxdOMd8T8EwxQVSqx1JClHvovXL
arh40ctVlLI0p9KNf8G6ymwj/jScp4b9Etj7vDntxzQSy7FTkBkjD4CvCnTn8VtwUKaUajpF1CmV
7tisGxtHoRoMNFcJH0XnsEMQNehfRx6MCpXUk/mvFn2saImdhyNHEKwiZyEGsEBcHF0dtOh7lZS8
dT6BKq5Sl8O+/w/HMvxQ3anwOTuKPqieVFta95H4AGdr9guTwFPnMeWs1y+HZnqiFfpzmmxauEEM
eV4CEHlBvg8GqI70eyAEPvoOmloXpf/m3ZvyOsjyMee94Q3jeIgMWvg3y092b+tsBOz16VDrdoFa
D5U5jqrbGHnn+LoXbtEtEES3ti8OwlSRjEayGRu+oaL6bruYJCkNGD9WGJOzNAsbyP+ieiyxSuBu
CM6ggLKbiDtzKfAfMewUpBtfBptAlTwINZz84yDhbVo9vcXrwkCHKjHGonuBhVeAgiwY/0cFYreY
K8bTKXFCnB3zh1naySFrL5AGINPn4y1ALNVf44WTku4VQLbZNtETjdxfDu+n9+rf2imu/EcociQf
bu576BILI8Lz5+WUAOo0gocJ8N0BVAufcNN6QMFgA4J6OolW6NHPY4vMgPDup80Y+3oWuGsqL5Dw
TIvIUDYwawDFQ9chAIlHqbBPgEEGsm35TTw/D4zCyx87Yg5jusjhVQeLVNE51QGFjzgklB5xzcOX
6tPm8VUq2S4rJWWNZSSN5O/lvZAET1zhF6sRJFXk5+DmHFm9hv4ZORMDIGxCYffRLA9M05xYYIPo
1s+hXiflYFb+vDZSwVegBdiJGvOea1j4FTSi2TMskVUSjj6rhohSCTk8vYX8hw/9/e9zhu3s6bPy
AzKPSGKphgLq+4mVSSQcUO/Wc3bSnyV7W9tbQLAzXgCxQb7x73YoS7UbUG6wpmRqaEe8+G//wqgd
Kn6bHIel1vSr2lP5UUUMsEJ1LXrkr8sXs7x2vhjwk7DsA2yAvnL7xeeUwvcPTZsCllvzuCJG0H4N
NfJJfMbiV/ar/Cq/79i9fR1bj6+rWqc/tbPrw7ic+1xz79KOASQaLN8UkDi+2G8KXnwgB2E0/5ZH
xyK7WGqcP7I4eKxM4wrRQC7WsGCs5BqoqfYBwuVIN6GDpWX9Cu2OZomqgdcovcVbVq2lVyAVibBI
G0KE9JE7R1f8MHJp444TPzzHHm19uYLvhr/RC+VUigxVjsq9wyfJlhhAf/ZbAAbasIOiBQSKMjoq
uWydsncwH2/cQzHbsx1iIKQSD87ARut9nBWq4PDFyx3Sqn+E5KxebIUo5sF2PBNnwJ1Ue2NbWAdo
rDoqtZjl13KesYsVYB6fi90YpX11pM5mjx9ougj9tiztp+mtnjP6hwF2N+NFoIA5tkNpouXv3ELq
YozdGSYphe7m+47J+QsIyAymo/RNr4IBvdZ9e7lALIUXqZlVPuapNuqZfKBQG870qEsfPiDBoZbe
jc+tTTP9fs6kgvav2cbqo6gdwAUMZU1YSxp8F7EazX/zX9UR6ZyaqnHuMO5G+NhgsThJ9An4Zu1l
Tzba+PQfvCYO159QxpPTYBE4mPZYp4F1lMy3rzVXnABY6D41wvP+cRZAgeyX2dZsP6uSpvSN4fVp
GjRgSm22SgozBHvZavydbQ4DG6KhWfWPXClZXHEA5wsfS6M2Ls5viVrt1z6emUbuksSc6PbmVOgw
o4RpK9kAPlzKUxdAeqU+hEjQ8+yOg9y8VGCaw0cggWiPAW6pzHYd592zvfjPbXmDUXYXtwCT+1d0
Qrgr2vv6a+N43HQMqikCodzOYYihu8Qie88ofgTrtqAXiQegMhAnGkp/l0XOVVlfVh49J5l46a8g
W4vhsfv4CuDTvaEXebik05fi8BrnGotBeUi+L7j2v2P87DAr+HNtVIfHRz0/pO46JrgqOhDtcw1u
cGfo6n7teiSqvemw+N819lcKoNHytTIm/mJK/khuxhZ9EU7Dkr8i7o8y/bO3opMMvvQ79xBspDwJ
2JeaoTDJvzowLBmNNci+QRnB6jtsPEi2EXBTttJnPhcaMNgejymLI+APpBulCShEs9HLvENL7XzV
n/AxbQMh9yO09DWUxPI2OewSoq5F4pO/Zt5pizGabSr/kGAXEqDf8PajE8VIaNqef69/tYDXjgZP
F1w/xpeonKsfEAwClJT2jirPKKc8UyiQbJmNQlsOn0W1w+rDnzWK6JvJsnP92M/Cy2Eijz0mab3w
wQ041to89bcDQw2RIWqO7EprXQ36GztfiGNIPTa1CeGdZNZ8ydXA1G/DHza2k+AVKBzl8OvX+Bya
Ymfg2qcA7nWnr4VJuWfg3Xhok20lIfbUIxTyT3JqjFbow2vKNNfQhMN2ZEJ3Qnj0G656HhZDm9bi
P/R7EzhPxdXGpBkrzfQwr4qUZ5gp/Kg/esi2S7g/DDi4lecAE/3lLebnNjEszDawTRSMngNk/ppP
bQYGRWceSNnk7RukGDeFs1yZBzQRjMKSE7Fw0wou/RWFUTp+yBZZfJ7DDxvYDC13MM+tcW1V23Bx
WwPou2HjOHbPH//ODozX///ddviBSIWwZBYeGFySFWETcOf/WLqv5caWXAmgX8QIevNK750o1y8M
qVuH3nt+/Szo3pgYnZZE0exdVQAyEwlLgKD1/L5hx9vEvcd1tlc0ZWaEi8TvUswHrlihb44TJddn
xhmTNCAsfgr+CkyeSj4AwgBWHYrWo+s7nSQdT/AofJrLHze+EObzDD5eaLKVPD2wgt3Ecetpn+2O
TY18YhX9wK2MXo2mIfckPIWkYTQ+wJVh+jP4J+nj/x+0kKgeNLkE/Egc7XxX4FvkgF5AZ1oAMiFP
q/woV+MJCuoJ8OXxeaDAbcYJTP9Rkaz3rrXL57kNzhDg8g5YMPipyh7bOIF2JtPIV9MTeKGOgnLi
TWRkhUNcK6gzIMcVZWzjZf1Uqq3WnOl+kb3eJlWPBXxz30tG3xxqyVVNagYfXVWFEZ+Ag8etCbHx
F2kHbGc2b5lzdjaLyOHUkhf5TgWU3Q/ZW/WxO4tiVaILPaYy2hlNcOjvU+WsBNG349V4B1PAWpJn
qok1P0mpM/S+3yEun5XxRdzamEcgavOpBk5DO3Who26aNm4MpipICQ0XSRqi6j3fYhFpCB0Ls5mO
9xXzcOVV+j8GwZtm4l0ZXpU9nhJGTVefTNyePO15toRdfVbj361Keal0zA0U2UCJFkvV9aKx/0dr
i7OlBDZPfGa26F+ZIxgWukd/Auqp6Z/V4/GxtXv4mYVQkAz+z3KyJ8xK9RbjwxchCdKZvvL42zOs
eWihuHvyCq5oACE8S20q93+UHzmyahMEcu+ld+l/aJhWMfH6QJugZ+zxev+HY+kka0/jP5141f3E
W3lWi43LVxA5GcFGYswmJd/IqY1JBO7VwxtxIXMkqApyfAdnie8XOKa/USeeaSArymsKVTSPw9oV
UXSqOYoJhSlux5e6QaoaCbbDFN2CR0TJmfirBI4/gkvAKrTUyfX59lTmL9a/ZcqxrKUIZEMKH2ef
C3rRrQKHzX2HIPkXx0srzazPYl1aHIrpFTp8K9/4QZ3Z7j3rrUFjLU/ZVvUqAJaQvps/EYmD2FCQ
GfFmDFLkN2vb66RMPPWyntWIPNGaiRsehju+QvTdijLkuXL3x9aZRXgYMzruwy/7gGWc3waPXUJF
xpVMvunxhrRV82/zoakGu/+S6mrE1gXuQJpBVjxZD41DuFapv+rK72M16Ld84/RGNRm3Q+XwiV37
DBUJEU83ns3/unjRr8t4V6hoDlB6kdCkqudDM1h/bRUQAU/upqjVjl0C6l5msPlaDqd8DcSEGmjm
5nXIlrSDnGqlAblyfkSsC2KsXwEUACD0W3SkaDCbTyiH1U71VD1mlQvLLB2UactJydyydHvbfda1
4vbXn8W3Q/86WX8maxmqi38LGKaY7XrtP00t7RfAihhrW8OGoWy4V+coAp72hq30ARGHNx4y2bou
wf3kOTGk6l1DIuXIs32DH+xfoAl3MDmOSuYq8hmRoEZ3s87qJ6E5mmr3KBsDy3P7Wn7oZOTz3Mjh
BiSJzubdchjH9iL6quHUR6eubvw5gpgs332nWttDN6FqkR1OP71K70HccHyxeoL2UkPcGYc6/IMs
Rh5lh2oGzGdwui1FJKQFpuOsmrZnnTOm/8ACMzhJjTrd65OnQnn+uUE5VgXSI4ooeycvEhqrhQ6V
toKfeG9jy12pmb9urH/rWjgyapXsMOhBqZOxK2E8kPkd1xc4kb4XBjsHXfA2VbHNR4T8ZPLsnotN
WxsPC4JLXRo6zUyVtev7V9PkqIeAF4K6cLuvSUQifSiCHwx+/2FUL6e1WTYx5jGNTaVRcQngnMq6
cxRitcwVBhqqr19qRF6+eBWMNbJDxshK93rpK+t3EeJbkOoDfAxk+6aTIG3/3MuPZr8zOeYmZVPF
gEx0EYKGpSA2s2+39dy3Xkt7eNPYvMp1eyFU0wtSGpf6S+SClx5k3qP/xnb2xh6XavJHU9tPcN8a
PjZ/Hq/X4bMbKONNV/HISIf9uaFdJFEvenUCnls0Tq4nl1q+vZ4s/7lxvHFp4CYGRly7VNnXrqkL
JFv/NEkgW88t8zUzMNir7glURE+PajGtoai82sNo1VzzfUtLbaEDwy6WFWDrQaxgCJBhkmbq0ErS
/bnUkLv9RLfGcDlkfqnP6h7NJWRIygEtD7+7g0nW9V+u6XLP2tdvGLgTkXrt1kqmO+4X4nu3p+WA
oOsCvtUcmdf6RltdMoFSXNyaGnWcnxAtdxY1eQ+OGppa6MwXjXPrdyHoI9No76jZJCta5JH7d+d/
10J6Sm87d3N+nNwsyE+fukDwAMXkYDVG/sNqtKOmi5Yrczz0J8wkItp4OdlsXsickzgllzb299/H
72SOqygSM8dJD2r6CwY5rdkxa/BMsCbOfOQ+npZpPfH3eK71otXybfd2LjYAuk6hK9zGufjf7gt6
ufnKN7IjOvQ8hBX+lH8lN78aSph7yY7SI2pL59O6HTNJnIRs8zTkRMzaT9aT1TgYj9CJpSald2rq
1RFQFUNT15M40VZjEL3iTxZMgPMbGd217ST34ZimKjQ6D6n7E2IeVEmFF/9EKR3o0+WPfHWmt+Ne
S7wrBkdXbT7fpZiUddDVpc5UtiHZdbV+49SloX1oh9Tqczay8Qwd88grAcyutxYZA+JEdKHi8yT0
9eQO3JNFPD+v1fn3DYjUzdEOkkG3sp+Ln/xQaseoUjMWVk7MUznQMXgHnXx3Gcnn1EyN92NzrwIK
Fla6W5n9LN+xXfN6pu9Zsaw9dEPv9lfBE6XDSjGj5DJiQVWUwQTeK2n1nIKouudVLStteS0g3D2C
J+ONVShZjDg0uk4xrkcyPm4+jlQlNjty0dqV0iYXGpcFWDa6Sqdo/L4nAd1FJUZLMP0X6IeAP4Ub
YJU6qNw2LKCSnegmppIhJ/1zqJZ64JdEb8M8pnbcVG/V2WTeF56Gy69sefeR++MPWlCxDTOQTXuv
vgCi8kP5Tks9ldUamjuXV6OEoGAKenOyUCmBdGwHgQ2orSTh1tW3TgHVvCZDxVDBfB4Toc2Uk1A0
8z9rnakhwf1ZZSNnx7/vOypuoJKqZDqZu82eCrivoweiJ8RIMEKwqwG7t/6mdpKuzGrOxk0DcF2i
JfI3ORXSmnyV6HtumHcwP9XVrauJmiDUU0S3lha9Un//vdbvNsyNF0a+RdVQ/Ld/z00BFe7+QrGp
fQE6UVsSCCvygN0zErzNqCBJoXFqKCJ/EmNlKls5U9ectbvKORU3ou60WdYtI8WPfnKX4+9SHhSX
DUX9Az9TqUvl50SsrzjqCKvKLBBIsYzgJXOQY4mcITExFJ6vlXRY+5I2gJUMqsQz2n+UkvIkyXPF
UdxP1aXFazk28WYovESup3ZYoGrkIjZ+4Lfy7/VQ4h4jd82qfTstkFbSx/1kBWtLNj3FGKUi4x5H
XoQtQ/XO65uKYnPTC4zKzcRXeXsQ8hf6uG9SPB8KxXFhoWFvYPhgae6bBmX4ZPegJvwX8FNwvzVf
NPhXlkZ+/sooBCUjlDVcylx/08fe8gVVYV3PXzyBo5heTA0EOwfRr+vmVOnf7NxQVzLZryTuDVGD
gzRlsZas7Z/19b/5ph5ItSsh4YsJTfGEFleuj5nPhv4Cilnq67K0A0GXoI2CHEfhFYfKvHqM4YGm
NzO3iH9UtEsWpUfy9XcTOjuF7wwBpICAwyAAmpVq52Bv6aXIbyazP6eGpIvbD45l17j85L5vP8g+
Bpqhm8wTJMHhL1IEaP/rJQ8gO0iZtfb2t//kpmQ20l0BCfvLEK12eaOONWDEbL1fkqm+nVxRg/9W
/ch1HyyeiMaRZEzEubKMTXtI1DV+1m7hSFfWv/TKLkmi+0Z0n3qZ02ZTd9SXvOMangBBh2F41qWi
2q2EdAHjpOoqp7F7muN0XYyyjUPNPGmswWT1dkT/Ia8qyZFGvZY4IuXGxwkvouH6c/u5DGFhSqGS
qQflfQwKXEk2/+dW9RVgz7rcODHwJeK0zB0Z8jU/SdCZziBcVUhgf+1wQXAiJdU6IWnP1ItvStW0
NF5dtv70CwpjSrixSMmw2wUYYQUvsvFiI4pBuUDCvN3r32zv1M7jsakbO0rglAw/NUnWjv+M75Cz
3BQheYhhwfhXFvNIg1OFKMzHeHxdfsV52YrLH5Nf1TSN1ETrWiXt3DOprzZPNA6jnWXgVIRd8hwC
6xaaykatSMznoDG6eof8CUFGzGp7hbHDWhY6JrPle/KbZ5/N5UT89STfzhBynsC94ov1N6uF3kk8
K4EdFq+hppp24/8B3wZiGRDU9jvdSn4uwmjmQg8BMqGQiumsFrOXCbVt6Hv1EyMeru8bTzJ7PUKJ
QTCpyoyGoLJ6pfyiR2fS4ZGhGLCmZyO7ePdq688HNgK6HZP4LSjsGuf3eEwA8QSVC3DcbHT9nr/Q
nJPzj26vPljxHxaQlZO4SxoCmCkCZAS1ALL3naeP6M1f0Mn2o5R3/i2yrirFyXTCj9J0uX0tI8oG
ABSUDPOa71+xK+WMSYMRfgt4lezk8AEe/YrgFtHw91P7QP1jSFJdazmfN3z6IXwIvFBGEJpmUJWm
yKo8489JZX/BUPo8dbNbXzwz+t1JQPCh2TNbFRzOMNv2seAdg8Vb/CzhQf6qegD25Ad+m6WUMwqt
dZEHrJjYJV8uW4oqMW2AiT1/Q22hjkymQY3CG2bNgRWBwrX8yf2yM9EcUnTHc2MySrOMqpGpu2CR
ozwbLgz/Y0hkKMWSSKRfuRqPDPI0QgKn1M2lSn6ihzRmibuV3QeWsxNKJQUBUzmK9UMjwF0nMlEZ
EVPl8umyIe0qeyvQGl300p+rRpYg262KK99KWkde+rd5RFJRXjQggt/z+C32kLikd3CAoYqjqAnk
+ZqqyKOMd91Unhs8UqKy/pYLFQDq86rFqQp5Rzbome/kq/VkKzmcTlBLLvhs1XGpAo/XKO8VZORT
hm0/DClEHz/Z9ERGjdIjs5LhXvi4OKR/C9IfijNLUNuYOE3/uPu5v6MDxHkRm6NCSqqQqMW2s3qs
cdFFoLWacXK2hGviB3MR27xJKmpPzMIpuKHg1q6U3lwbXn0euxdgTTrIQsfuGoFTq5JPZZ6z/8np
7+ehNUG0UtnduN5S/QlNrLbEpzFNzLZFYZAYUNSYdtpYw+fWE9oDAhPHvnTfsZ8YJBTjdb21GcA5
BUcQn44a8YLIR1dhHg1FRv5+fymRpADmkAfjTXhViH3TxuPt9EVuVC3+BweIZ4d+vXlaBDIzFcBB
scFOpfp4u9MPOxTZ9g5Obz1Ogx+gxwkYAVDxUWwEQqXv7VzVP8FNnJZFoPCuH5V7qRxNW/WswJAf
7bhAVw1yq23epqMAsYSOCuvxJm/+mSlUL2gzGRt/dzeDiQMYaofc1G0gdQhyk2tZTa4PYpL+SgYU
r8H4SfeSP1TivbvAXN2Mil+yHUkO8bLPu2Ukjhpm2hsfJ1sg0HH5TpqjDo7s9LPCfexWLfxdTphQ
vd2LrbypHIxwI57C4LJinbjlMzRm/QIPk0XrUNMk1t7mKgLj+DlMaLLHJxgU0jR3iiZvrKWbyOAj
X0tpf9cYtuhkN+VpLfO5bOhvE1eGCdPLdv8Jh/8ZQEMrs9QMc/97+C87ulVcw8zL6o3vA8nbf9r1
92R5k1zVLDo1Qm8XFUHtMdqRRdZKyarRtv34ZaFVrDk1/DvRuVRux8qullkI7v5D/ExD+O/GmrC6
6WTHRV3ljXwv5uyeq6nBqZb+45jU0Nfblaq69Y5V0hr9sSfu3NVLJdk/bIBH2tEP22ZKS1yqtunA
X4v034yYdp3sqZzvn80mILk3d7LHx5jTx6MiqVhNK+b/+bx5+Ejn9D1/vfN939dyw1J3/lqaXCXp
37lUvTDMMOIabCTikttZ9SmId04GwbzqlR4sXtav83199XJ1QPUW9HJFM09q195uYKrRqmF6GIOH
WWuWYJBXLnbyndLPflRSRnUWL6btoLV1BK07JS69nR0nrpcNhwU0KIS5aojCqpwnNG6WMvVz7957
/rn9K6mp+6dWDqv/U+xfFvWDg2RZy8H9X72J/Wu6s23fG/F/NrFhxp+urV4Su3qys0C9upzO4Elu
ku1BQsgTUpFhXc0xGM57hX8zMpNqBqBVnw0Kw8v7bNdaEVSSJGyZDpM5WSFdQ0iWr8WCqbmVxLA4
vtrmL1fGSca6vuR7j5He5/u2637cZKr9PQ+qceqzMNk13y700zk5N7noxFr0wMX78tBK9lPD6fj4
uhms/j5arIg3f4sdXuHb9rrNdXetflGADbav+1tr/ZoYXtyt2aE2He/e17cyGwWqFP28JwCcLuKO
lfkcZDONbK69e0/xPhrPX9mD5zOtuxIa0dYrag56zQ1nL4nP0/uylx2fPaqfNgAIcEUyttNrNXiM
Fm+FowaISqKTGlj8u3klfpZ5yW/6l19zB4YJJtHlR4l7P+ejnz/OH6WX6SjxUtw4rTh/5JctX7U/
GJD5GGX/3Eapz0yaIrqS7XujMQ22sWXVbsbJtJY1O9rklZNy+nMJ5tlXbvlq4WX2lmPCWrZyl6mq
z8uCfa+/dnjJNkou5FCXfnzCbL/QzY9zk9TQGOlhunemdHjN95lg4E/ZlQ9O34VUvdg3B+qz1C2O
8/1Ed4VL1gmX+cwMV/oi+oXhjI7U2j4M0hKZIrCnnO1sBodY34nhNWeBTsclszcQHNePYm/z5roA
0uLDlgN5Mc+NK93DJVti8/7xFXgOk2ObnkW45P1JffSX3cbzWLsfa/mejunM4Dk4SqkdLjw9BvNJ
cXRgA7rgt1UcGWWVeHB+SBTJMn/hoWh4mBtQvTnXJcIbdSvvZ2QFR7UOb5XNrgHQO/SxDsvhpr+9
NhiH4dzeMDYMGc4BP69TL7j31qZUS/YILH8W6SZxXTdAvgTlQpM+6glTzXSvw+vk+m+JEOtrkRsy
mbQCHpXpa1bhkByZM+MkJJ2TuOe4h6kRAES9o5b9VC0X2+w5zAwL3TQ4KEX+pD7JlZ8Z2lRQlzFx
xMVGqBnnWs4D57nbFxet3CDZFqNdBg5mo+kozVJmgHWhbR3Niy1ONIXBBoM12L2VBrmBpxwB7jPO
35HTuNS1w+7LmpVs/tCg2Hc4zF9374murWhDOjDKp2aRrZe5uRzEy81jb9vT+L0YzAYLp1mhUHvK
QI1YLJe892k/x9/c7nxIAE2T7LEcxzj6je9WpB+DmEv1cZ7XwJhS8hF+SsMHiYDJvn1V/Z8r14Qs
v2Wzz0Jk7A2VkwbodU+lSo62UKnBXIl47dS/t+7GOTjPp40c3SIqCyXZyJ7f7q00+6K3Rd8VfMm4
DlS9nG6I0iapD2GzSMDGZ1Dn0dsaXzgbZz5yfzdvuYHCr/DyHPC8SJAp99K9bC+lAOxacb/xgGOP
27B7c3rMJ3FwpbX4PcqM4NI4Gg9ddj1w8eBhoYK0M58D82NCE7pPVU/EnZmPaFYGDu5B/G1kUPEL
ALwJR09ju6XL7VRppLGLmdMrp7VMR9LjUVYsL8KONtCM1h8C+OPpM+atA/8NiUz2wIegAqOSSMvY
PmDCpWAxPhLHotzrZpgtpjlt4vBQpYe2bIrkHWylgyTYddkHwaA7nawkMfxNFzUtO2stJXLdX4z7
3kUbli4SrU1/he6E77IRanlivzFoZBYeZSaZZT5KfxH8Q/DwY9lTEz7Ly79EL+cKX9L7nD2B84+Z
RPP5/iDNhDIw/WinV1UdL701H8pOiEMXJg+GRRywvnNpAMcB4qdeVpWhhZuYpRRmtFDuZqRZI1aB
2idCyoCWI1ZakaSvwtERxh59QlOrK4xXn1bfzLTpPOOjVT9Eiu5ZugtQZoLDwS9ne0xf73+PJQPg
HaMdy2E3rUWIWpsFxmjk4bbHnbb7pKQo5P5zWTt8Z4bLV5NY5RUOrGUhUplYPAZBsQLMDNKj60cc
x39SA8gDDWQ3PZJOFv+ke0bmOczn4AV5TjvxssMXfBDYys+swRf2D1ArhxIJIU+Xe2t3rjOAcLDE
/r7sOvsJgzcKAwtqgu5mOLiprvpas79KVprbaKmd3uTeuXHhUsl83LvwMYzjMPcBjT+4IplK7i9U
fNbfvPGtuv8Fj38wgvqY8ZFmnTRegCbwxgyXTSsBLTheB7bryipYb4JXznyE9e1zcB8Uvda+ll5W
Hg4z4jIR5/nPUBhORpuuq5WaNsEz3IDmXZppPb6ALgYP3dQw3V/poFpWTu/T/s1x0S0+Y2ule7lB
1n9G+dH+Q6zOsfqtbjnnvhV7ePFF31VznVDKUnMNzlyOyffZM7I862X+FpyHeS4ScqxR6iX/x5V9
i6yjW6IdR5uMSoPzg2q5oHlbCHmj8k8Mko+aIzo7ojU3rxSyYewtzzRSmaNF90qK8HIIH6sMikTJ
E5IK/SsqlPXgdykfP3kYg5dRNn0K+GfNTlxwJmwUv87so/R3K2OwWv8OxuuWL32tKzCVJTRw/wJk
Wd7I93Z3NNF2YCnTCsucSRyKPUajHXFMeRV0qJogPH4aqXzt0N61vfRmlAFO79q5RS2Dbgg5DKs3
2x2VKNxdu7c3OnGWmH09CwZF30GMf1lfn4s2Ccnx78ZiOAPuCSgZ+WMLHkZ22INoo8P1d/Pnt1sb
1AeLVryEmBpjZbD2akRkqqGkoDTdsT5c/PBsA+H8QiOhRmws2phYtiQQzzs6/X3X9s4cL5ixUrSB
7AearDsll4K60bcdiqUiZd60i57PwFbjp6ThL/khdcueGySQ1e+f+IR97fjOoG5IkpP/RBWaYR6/
JdXpnM7B2/KlNmpEQYsaiE4zs736iUCaEmOCE1xOWL9DpD81iAUa6qVOPWoARW7A7i7GvUKXEorH
ZwfxMjAbyiAO7suBuVAhDbiw+ffO2FKtHXjWazoYz+3LlF8b28zrscEOAk6PpmHawyc+tCwIACur
QXE9yKEow2p55zICvAcYZq5ubkCsgaYv+Z/rUPpxACULFQDZXKHNhbBdUDiFuKa8/ouF5B74oBQL
iW6bJ8PuO79SzrbdADbz30g/zSXJVdXzhXu0piavAIJ+0SrIjDmvPdgcse0AFQMZ8jmx8Y+wmbW8
MDDepIf+OkT/rgca0FeYt0ZoTERYiBf67o0m2UfVLFYTDzohxyWfU/SOAW2htby69Hk10piVOOXS
PECR9BAnnm6dOyZXaRKbvZbGBTeQgbplcG1eUp0zC+Nty33owd9DW7Y5opd1sOpYCI9Xe2MnELH6
jvC6LVn/JRchel5+Y0Smg+2UDauTwuxJW++1nZ13GI8HAdLddgD1hKWlvreUHS6lx0PI0dw+utYA
Q6YWl5NOkVZS6moCbvkx9CajeXAaLp9TFUWmmaVKBSuRKROZYVdwbX24yWZL9FSjBczUjCS4tkFV
6Usr2UJKbxmmplvLs5lyCGp8PU6rD6PTTLAwe0WgrDw4dVEryseHLjILRc1NLzPscRaZXVzWrjFp
4qFeShBzQjUXjBCPnSe7po4pNb37pX5Z4gurBYJXnm5yhYx3mOtvv2kk9Y5xH20B03jUwzjt6JxF
AN55WZN26y81CP13BXYIkEMkbLkEdz6tZynuRqfR45Uv+JHXcSxK4Tijod9SswESjy6Ja6iE5wND
xknsNq8uLquDF5fLlqFg9qaLpuGWfcgfbvI8DEkxOv5YY1LT4chOuqDxxWnFn2iCbP6PDEn/cLCp
NkBnTaU+WF9aXGsWkvToX7m2aF6je98CjY2mzyMsmL2eUSyQAOcLhQgPAoQG0c9oB/pHtYGsXJ1W
6kZb/av61aS8GKWa0iOGC8R1NgQNLxJSvWzXzCUiWekL0xJXhkOnkvMlMNeg6EbnXCOOmujJ1ffi
XGCD4jhfD3avoUXUYkjc4zIf6YReXQTL0knjNfzxK01u7zJrZq+1XH9OaGW/5PorulzEmGyJc+Kd
sY4J2mWMH/usVNNoLKI+zbj2keHQBppV87tXIsrHkgbU7JAqe03t/z0zjOkQLvXnmLhFW67lkDEa
ozu71nTQnspF3E43B9c60KrnotF30Q1Ru65a40AlwN17u9B7thdEovP/AMTJAdu2+7LJgj3R40pX
qFIJb47Ve6qxf9t1IcT+PASu2URrBbfPD2dUF4SYoJH1mKqRCEAik8OAl+f9UG17nUPVFpmCmii7
upneAnXXSfyUloZBlIuT0tcTHOR+OWhO0Wyc6Sf2jVnPv86s38log3PTdrxv5jbD2XVkEvUYWznG
8wWramkxwwzOwjoAjPcSsed/Htu6Xc4X2Kt3PPG6gwZOChQp/fWeO/u5Qb2fOy40EFcz8s60oXIL
a4Em78x69DzxOUtfdzPfZ/V7O6GhpvUMReSqm7+UU+17OzugBPYhe3czfFzC9duTyX+5+PIcqeJ0
DrjO97YRNVNohBS9tYewQyd6uT/vGT9VTQ3Wj9qZVFAJqEdIrrhp5HrPEVgbUA/1b57bXmPvprQ9
LONFMwwsQOPN87Jp6gyJd6Z/3ban3SQrvfLhXl//l/jSFMrvvlnoZ1tbyy3dupivIORw9+MHYs5b
YriZMCYepk2y78/H0ZKaH7CXMlSmRZbq9fKDaRPIEP/YEXjf2/M+LzfQp0W3W3ugt8PdQd8ZygPd
F6DyFKTH+VUP8T0c+bcsbCuzlm7VrYFQ1Wdfx3FSIPSp9bI28gO6fhINS0IzbFLpF52zl1Mz0y6o
wMh524n2nFVK+9ZdDC/dpQEbpo4Y7uM9z+DybaNcvHuW8qUGEbrJQN2F7HV0IXsNvXfNAVwY44a+
NyiHUIUjf4qfwn9kecDx3A4NjwDg8aDbAe5PqP+TUy7rMak7L8nGiOi7RkWFrlZaEY0fDrjP6Vl/
GHY9BFCJ8f47YeBiGcty7IS0HC8jkSLodkaGwptQ7YIOOKBmeHvB5y00JzNqtO7kLG3KpVRtRplj
kh7QHnxK7UEYLXF4KQ733+nf8RqKuNewbr8EcU3XrDZhiEUr7h1Aoem3UTKFQpl0XB+933yKLDiH
CFuSe0Lf5TtOG7USaZb4w3qgR9tLMMJIUA85cIwu9APro/cQDmFyrEVbfNl1E71Er0ir3M0OUqNp
c1q3Om1Yy76d8phGvqR3NR3rBfbSTcJ+IGUGk1g8ud6p+vi76P42GTyYy7K/jfbzYwy/CkOGS/dm
ThP7QJ7WZsqsmzsmWP0NiRG4tXaJ1gIV/Kg4yNBSDoqLCN71Y2fb3KVIXWlPzvaqgIqvkUqEhcIs
UiOVJy4+LykrDBOlesy1SFTVmFpUKrfXS666z5ixJtgIGH/wEWwW/oiMC7WOY5XM6cyttOIyZLGz
jzjh1t8OEYMmpv+22J1vkTw93DJGYzV3bjrITiY2Vudm297ribcla8ZtO3qOeM7uqsdcewFcxK1R
tuHC/+b+2IfPY3n/X57ec4rbsitK2TbGCJPzG1exmXQ78mOjt3QWurOGnLNmxhRFG9bQ2r4bPbmX
YmAY90R5nROH5SVcER+rO4lKwKL2qEwzeW9LIKjUMeCmyjLyPfvupIxhm2PjPnBE4SMjayleJ7ft
mB4pL+NeNUoJTyZECrw4j/BPJn95sTQFSUpuDjVNF1Ma6ZrfZq1zLiqG062JJYkZI4l+BgEuwfYX
sAkBXPjdi7nRP2/lKR/T/aRWRE0FkVQuegg0610//w0ZQVppcs2syY5aWxzDlfubfmrmyjU6BvKK
XsSVrpuSTzSunOq317rKICIDF+vh/lk96kKHXrZS2cayWJ/+C9t6ClIJ3rK2PzSyl95Y2lcrdj32
/qRbMpPTF97MoSBG40nIWL1KV41S7Sj1QA+MtgSd30lJ932zWAxZu0mh955Cz+5002Lyj+VwA4FH
iNMo4/y37qdN3fz5rIlVjasDr1S+3DrOykeKGESKJo3wGQ/ubzHTx+ahI6OMVH30ruS8CS4aUm6z
yrfNx1mp5pFRnZXG8sitThuJSS84Q+ts1hRNRVyvHge1PILv6cW7eZ/WXe6jPSNm7B+O8URPI8Jz
KPQYrvVM9raphii/u1S2b2c006Vh51uc26aplLYB9exjqBRM9C1H3+wNR7JyvLGru+1NZq/NnAVq
GtBu1qQFW5viahzlj+JHzmO5zuo6CC70ACLCA+ssdgpNUgeNG5hWK5PExYa2+O9K4JUm8z/UsTHt
5CfzKz8FM7n5bWleqvPI6RcBs3lsCASyw2xuyDcFhSpJ+AmhmqAnwRCNzK4qlC0HBSFpT4rU1fGs
0iJAncpxjIuMxtvil9LLMRInyPpF97nRuArz1RhEQskug90WcTa1E2FXoTOlIjxPjfVRSoVw5GmM
Q+A6UtxT30OKX48/15cbBGsDxDtA4DKhGS1GzknaZlebJcKO1GteHMsnufDRsYQSMgmEEQ0O8GDs
cdVYiWm7KIA968SINL5jDRFLLkBjakkTszTvnrSixc+N894PdSosxhp8l/mat8S2Fog+5fw6r8HH
+dtT76R4p9NT23zqGb451d3Xad0scSo35WjdIp469HdjI8jM01rM6tTFz010+cPK0SOU1K9gTEAe
FBDCoJ5kh4SV3VRhSzoGADAsFdhVn0y9rFwhv+Nirr7MVnK7wY0wKGTI0Muxjn/AFPx2Gypcb6fA
VJfcRJ4fhXt2qAXUOohz0B0j1zI0h/1GyByZ8RTtimXY0riY+aEGN8GuN5/i7g3lVPt3ju+EB+QV
TprICqImfe5rCQ6CTqScMScBOfDf4V8dmyk7ZPLErNHICXbsfWLckxbWPtP05wcEHnDGHNDFBoYu
CNKhAjzsiV7d8pjHrnzlptc07aH0rOffkm9+fs0F5jYmvt6sGBqHR/B1wWac77AoVI5p3vILCMqe
8W6dl9xA+slf0twlx1V6X14tnRJN/jUma8RojFaR2khWF8jJdEhbxjaCg7N+ulttL/wzAr+1bBdq
x0RkGUqLVQ3YUXKGN4t0pxNSbeOHUBw+Qe6DOpbINjNRbdEZ71413WlwDLts8Ae0Wv0161gE80++
GftPZZxx3Rb2rnJRqepEFTfhSZSt1/r0LWVI4H95cyTIhbWkadN+z6m1/sCiNerMIukSLCor7PfT
aDXOg2eg2ciLBNQLmqLfBrm4O0UnEs2bcligLwpNid8yVO7kM5wrBe2j7+x51JknHHeuEXJTlXW8
a45ZtB8s0/TqaRGzR6nnbDf9ek/Ec3mrf2Li9R7OysbiUdnQdeq1J6d1FeUKjA0+fYBZyfFVBTb7
x5wHDMUTueu9SgRNDS+pCI9hd7BzYDVukWqR+tJExKuBztFT/Y5nAt/o1fW4IvnEb2+7KWhX6PmM
VNbq4dVviMMHvby4ZJEC2SxFJ6AcdarawZZpXSMQ1pi0qVtQucfLOdHe3jvBlbFqKL1qDwKFX5Yt
ILItB0UxcD4hhzLpN91iG6+k3q0bDyYihfm3DxMYslZPiCZrey1EecR2c31q8mRbPSuZYktLymI8
Lb3gRvLanzI/ps48nk1YaybdpQi8XzoYDAeS1wJfeyZ27AFEqz5PjK4nm+v3ccYCbwA91fiwq+1T
/VNuskq1Flw2koN5fsyhBWEL4g0xnR6hr+nJfOrqUSb07qZSuJjYMtcV6rDWzaTTxs2mTaWQPg/c
addEemPpqc4dEX6i7I6SfRezRoxDYadsBf64F8Y8Kw0dwzfjfM7//FjwAJ4lFnWzai77+gnSeumI
6kk22Ol6BBTqzKOJ4rXio/H4ERA8welPySw+VB3jMYaIEvFNebFrLPcDF0AzjTjham5LDVfifGoC
IWKNQBXmgEPBmuboFLLSxKHhg2yPjfOs+3TcK549iKib8wQnmn0UDj5CKKts41ArNOxnUA2wEHyX
zX461JnJXI7D7JoyrV38ApkJMY5PP0geOsv8680EuGLZoGyuSXN2Z9yFL+bwaoBvzVbD6Xlw29Wf
xfpNHDiyNG/szoPlrrllDlKsX0rtuwKXtunQehQaism0yTmp+hVnmKus6eQM3cg1TLWUoz1PHXjV
bdmRfORnzeOjawrheTV5FGvnXauwqEcvWqaZW42OHqlJjEo13ZwmWol0s1QwnEBysc3WSzroD/UN
3/9Vc1ZsXZbd3LN5zNVPp+ZJu9ymXli2toznL5Vlrv6ccqBvGIGdW0CLK8f/pA72ATnMvZY9VFf0
kg+qh/It3U0a/6a0xn9lyvKzKHtkf4HWwMmXL5InWXch3AjEEImoZ3oYeiKN8xsiX8MBp7/DR7Ie
Av1Yvksl1R25Rqkk1QO/ncwatXtP4cVYgNqlh0fzPWdNizjfIqw+dsT51awpz4bRHGhUZlX5zo6p
Ax1km2V3+tjP0I2aRTsWF6MR4R4ph+V1YUjUFovAG8+uWCEF0WbmHJ7YtHhkjM3ZWN1dDX866xR/
DiOLW6pqnvzSgFwshTkeK2UOrArThkF4or2zP45wgHFCRBB97q0iw9tnHTtyJbjb1XiF3PPcqh0F
ZRjD23l4YGQf1KVWmNFm38+gbDTKLiizQrGEMeTYwxZof64Ighbjfrh5sIMCJsa0XBANNzWVTXgA
SpPMwhJ6tFpuSqKsPqVpe5nAjSYUEpF6yX5mHWmNfCXMJB+1Y8lAIUPQIrfI2pK1dBt/rmHtWD+o
6BYt7NvdEI0NJXB9uRskyUxHpUc/PTJ6bjglBtNby8H0n1PZzrr8WJz3bzbxaB8onUE9MEPjD2sK
l+KjvXoyw6fQ87YDJj0ibjqwQhvSHxuWNY95qVz9xQ351HbyeHu2sL5icN4gn5bZ4bz1eteUjoTo
bFdOJa9mvqnRbXEAE6dH/qkdsz0Xr3uj1OJYM1n011US8eTNeB0M6Iv//GbamZKgDiPx5ahaP4u7
quASzdOX4W7yoWvNGlOdaPLtyBzUFH5Jsnqjy4yCMTE2zUpvUD7CpLTqBgmz2PUnk6zmM5o6gZJa
STJ9tgnCT4BJSkzvfFHshoXaJR1NWBINhalD1rOVcjHly+ggcmO7gdmKktWp5Ucz1tIarTVZdY7f
yXPV9oghPvB0MJurw7HCMajKC6Xk1IFGX5o4dYqFmvFdxS8dRpv0ACENw2Xib7BaH+uMAgnqBPF8
PrbFWtM4M9N6mqZU4U+KCsh5uiR2sf1tHKozBPUgx1cbZ8G4Bj25KSYJKANMNTtXV3SrmTAcWp4r
WBtG8ZmOg3j6aIj0+R+7jUKzF9tGLdG/LBuOPzYsovlqNH9hTKtiNG8bMtI+XzSlR226a1tBKDS/
/W0VpB8G8pYOjUPvfg0s2hjCe3R1XAttdaTmjFPDXtyz7LQQxZ3oNtUplvyxlVQftqSYaF/I3qRb
HHalvdGxeAleiDxC4/RdyDMspD/1/FlWGEktIqaemp84f3Su/9QWj15x9nIcGLB3MfZ23gSyD566
aIIVOvT4efQ0+f1fDJV4aEYZhbORqe/aA4W9e1mh7fCDyDLhBGPmol5DTzT1GfXvabJ9JSZPgu6i
y70jizXvPgaPRIPXXaJBjxOQZw+KI+7CjSTs11rcmGzdApKvq+RXQQ7Jatl2Irg0P5k5euosfehE
Ezr7uE5WuaEFncu1ybARK0lHuPtrzjMogXQY0ZUNs6k7Z1iNAjPelYp3mS9PhrWlP3B/GK3E9LBr
SxqntawwmI6cs05ZodMkQWtKkSUHiC5Ylkji0PZ/JN3XchtJEgXQL0IEvHklvDe00guCFEl47/H1
cxITuzMjUSIBdFdXZd68po3ckjvWcVgLz6j+Ctvjiy2aw3KQULpBR8VGOvQw7cUNy7VkMGSDGh7e
ctkmFm5EG7J7yIk5LY22ug31XH5e97BOnz1AVuWzycKr+WAMMd3aK87V6/bWOdzs3Mr569f9C4zS
Zmy43Fcfiw3DZKDMLH7e5zXS+ZwVUDXAMM8O81S30c+YDYV8PhzDFoYo9uQ9q2sim0i/3f9BnWqI
zm0rxz1TpDh2p14Uf46h6m1fW70VnnGRHmSnfLfUQC9ad3aRfCjMGVnVc8lXrrPJAACri0J7NjKB
3vTGuzd6wuKxM3+Zn1qap4i+0v5QfK/rISLGqq9eMOuLN8SGxW5QfPuyOs1/IJNoqWG07KC7rVrZ
819nkAg9PfQm1VTfdC2NdGkPH7FTHmOh6A6s2nkfbge28ej4EUq2EnM6+RhbIyUNan7S5yNAhUvR
o6ONIMI8n4Gyv07vkk/X9AvmpwZMkXEaRlF/znT6t+qFUHfFkns14jwcJobUKwLWyJ+XTWkq9Suh
B6HvQ4mdLSM4U7ijDTsSE/3pACAwMdDXi8uaCWfB9swQooLRxBCXAeA2LKWIvZs7VZZXXcoXPQwZ
6NEDIxyPW1TjIc+/B6kNn3mQzT8JKriMQuBNC/XNXAMPCvWXFur/FwivdC5e2A+8R/8wzqM+8UEO
NdHiJt12MY1WuOURjCBm8+h9SbOHV1Y3mVydVo3r91isW7C0fWyCfIrGMLFRT2yfY6RMvgYNFAas
H+HlM3TlfOnfPUl0chltaX5sU4hPVPFZaYKb0WpkfV2/C9N61jaJ/Zwi/g5SdfxTgmBH0sG4Dqj4
pqxk4g6hBJ30fNf4V/AaV/0iCpkYgz/eOrtukm79WaHmo3Fr0zb+FeS86qTwmHR2Jex0CeMJhZPv
/N3mqiGBv8VF8OD+zr8zQZ3S+WH5RR/q6AjbhfN3kkDNh1Ffn7p2vNW9fjDcX2G/02e6JTu+3+E0
z9cQhP8I9sR7ij8Jn7P4n+4OplMUPBBm6zbm8PdaVc8D+vdVAylijMP+nQl/sbhdTDEtLDIHBpvZ
N4zVl2l57/oSR67Lt1dmWbWc5UIpptO4vTLn+tEj3F7DGN9yuRDwmX/rUVorTpu0a4wJLthTro4V
k+ViaYIKzuLtyXn5Yd+3jMyNoLTzPJvUXdx75URmr3OkFa/7D7p3OLPV7zVXC3IDypniwAE95IGG
vPZaO5aedr9TVPwQbNF0lf6Nh90H/xwHfUru5Gcsn8hsoSK4gN+aOhDSCeDFCIBRPVeCpmZx0caH
+J4zJJwO9qG+Zgsqa+qxFpHFnBHdBJFHe1pbsYjvBoz7FUY1NnlweoxgwnlWyoqRq3YiA+WxuYYY
meVJ3iBeBX+GGHTWWtAnQ/JF/Udf7RThFDOa7Oyzx/cY8cFE8wZ+zk/D2gWayiFySaPdxEfZVlTd
ma8T3Z4zsqy1DO0Gr678H+e5vk8MBifmW0fpwylQqT+YPqs9CGV68PdC7Ga2ctSZGF8ahC3HZfhU
opeLruH6RRF7hZje3+H3nIwgMjL9/jriJ3+txbmOLDo/8Pq0ASjiidNSlDihIs8cCHBMDfD/Nj0t
Pn7gDI+eQQo+UR6MNpNJV7HUFdxyADw5PVvgFNrTVmlHXoD9TMl/rIXX3fnFscDj//vUE4Fou90y
/nGXbp9QQ+47uc6+jxgQyge0qXDD2ImTOeItBmETtzD2KVPtDKLGpFDb3F4FudzL/byQNrL7dLI5
pt27V1MMXUa0gJQejB9Agbr906d49CuWJ3CT8x9gJfiiC0Ej2EgsCX64op1oVkpjt13pmdmRqj7w
wMBDCtXFsf8YhBSRUCZRSXACG2Wd+kRh+T9b5bcaDBceHwMpqcfwDMuP6DMTdAHw2LxGPe8302OY
orniwYZoxDHiiNqYJ9uy46JugMM9FxBAqYMB3/iSYpPHvwvlwrsTYE5KfilvNI44Roen7KJx7qAf
Uzhhnjlb8YYTfU2Th4M4EFjwgc3GQ7EX1OMS9rEjKtNxz0Coq95xGiBC6d++gzEo5+OFUae4dwFr
mzc/Sdmy6W3z1fVRvo/vcTGFsh4tffqqOsDVCyQKjfkL8cwkZQ+PgOErcbs9b9Ur/MMb2/WYtCep
i/i0F5CIwTHLTn54G+aecfSGp1toZPLDFB6eF75/GO08F7f0l1ja+eHihlGXMuHoi7jO1uJ78JHT
wxuTj4+jEJngziPIB0u6KLIAafL4Me5q05advcAvPEDOL8gIsKOyy2WNAkmnrCpQUf1eO+xEasLM
II+MYgNCHQ/3OZ69rG7ghpxU4NLOw5kKAdrGNgSprmPP0V9yr+3c7nYUmyD23HEs0jgoVSY7avPH
JOr0KORBSsEA03CBd9iDXmoXulalhKWiWQPEYo55ShnqBTrvwXaWD6/vwqvVWUr8xIa3VF5wEFVO
7xAUvvQhCJ1u0GykzIFxx7X2Bfkxy4EbMX9hv4KsOq2sXw5vovQQ32+SWAyOhSOq1M7OS1ifkHiL
bYrd53GC+Af9lWCccx/eyqTjGIaE/lFIKsy5kodfot3Du7rd6ptFHY661qOoc+SCOBeujeXOEZ9I
V6/fTi8mmug9rCGw7OyMYObSpH8OrsFjoFZEPNEj2hyfriEbQyGYdVAYTIPZFHuPpfDB1wfaMt+N
nS7NU9cheIu9iwAuyvqW7/dWo4GSyuDiB+S2w9UKTlJp3QSvmMGMI1QcXmQHzrRtveF3H26ovogz
4D+eynDN0Azam5QPbnVL8hYkoulij9HjxX0vdPsS0tMEs4d12Np49GxPFsj1dZbnqRSjhQGDDV/d
JJuFcYv/hLI0QPkJqRUbXa7PzNbSFbvhg6q0dOE9R8t/h0yNdWg881t8fHbIQtROmMWCmwv5ZiEl
qRGvl42yAHbgaYIKzUrgI1U9y5pdVTzGyxf4oGVrLAL3TiI5rOurtwwyK0IxwuyqLVX0Ss3t/ELr
SVXvmLbr8gpn/67KwzRediYklFyWcYfvAZiqyPMAhiffOhqvK4kMYVWyh/6fh94UqmdUSfugEkK9
28sRICRelNGehkud6KOdJhTJOE/pXUqdkKB0CmYSttmX0ou/dTsTAKUG+VGGJ9oL8i4N1Sjzne1l
+qm+7Ucb5IpuX4yUYnezbF3LzoOYfpqV902PoCNHtavmRnhlnZmmjzN74LZgwIfhiMlgFq6b1fcG
TVIXuohB2IW1XCNYfQb5GhlxpBWj5nxERqt+8NkfgGrI7C0+kzwHLcrUgw45fTa8Z1vggPhbaJ8H
ya7Gxhqygix4vZHf4q0b6DtMrUekocca8/OVHXjpfgFotnZX2D9B58Q1dIBQ7AeZnk98ifUm9wUH
xO2vH2AGUPpaxNN1qWuj1rhAs4YFU6raYRgLW++v+PdO4MUIx/7OwMOmkKxGMTtMOINmPCnyPMl/
x8NNoWIJlRK1TH+LvIH+Y1cYki5AyH0QJHTeIzqKjpMX3X78lv0MoXnWYkBuOVbN71K1Vbpu2hQ+
YLcyeJAZfKl+44lRqKR/wfKbOCkSH/jnD9lmsU6KP0nLHBtvB/lfxgrpcvY1+waZ0+QQb4Q997my
WD0vTR1H2RSg4okzeOOwxWh2eXzmIAjaT1g7Orwf48+1LNa3y9vpTTO0QgyPXjEOHuRy9OBBTmyo
8431JMjMgaz13MYYTL06K9vvLsUKdzAdjplhnFFRU0cdQb8TR++304IyxFs24G3YDLauhQSFP5jY
eVkTn3tLSmqAhYF1x38w30ILCG9R4AXmgXqsU2DP8L4N9AtBY83iQmE4yDbtZ8gHCIgUlCE/WDVM
m21v7r2Su6sXLX0o3K8dXR1LGHSFI/JEDRJ/ioq34qi56pPwfK2P2dC/fBMAwImx0nztA3DBUBOd
IIiPTwpTd6XHoj3/N5mjMD5mwIY0luqsFLVUcM5tRpixLcBgaQRl3q6b/7/PjCbW9hqlMWk27C1b
ATOqiDE+CsLUFE/rJYnD017tfYan+GTcYLCYZzW9M9jxihXrT8BT9ugYOnocTcI3r4ktBJHr2b3o
/ceIjHMLkn9ZVrtOMBCN/7k1qXamkaZrxHpXoTxmo+6qs84E2WatAnWzedQZ9c5gFatKTJILsQFn
lK7MUtx6g8GLNmobPGz1vQgffIFj+eLUsDkY+KcDflKTz5+Vd8VCZ8YFlQG5tBRIPpODvp+wrFmK
x0uNd5HdJs/jnoUH2DXVVLZBPcAUJQ2RI9ituoAvmII23NUtgpApX8fpCrmAsSv1ip+b1vjSJFHJ
xhzQzmHbMabtp3/EJzrfHvT7UwDzbLy+nciuCTAlxofK6+NL6lz2Z1ir34ZNrGSxVjmvYNrbLlKo
qqXa4ljTBeF1uGHjAWlMYIWGWMs9HBhq+J4O/o6R5eO++GhulSWkHPVWGhc82jkyibnxisvUU2Ja
Sa3KwSnwdIEn0N80XWAZg3f/73gmwVN+Jxavmjs5nZSfIr1pELbbaBDOzek/tez4zb7mi2CGJXEP
NCnT1nT2E+/pz/wbPNbhq7bEgXCoojFMvx+Vox/s1CwJGN+Vi4hN/i2lsPRE45ZTGG47uUkVLL/u
zI6dlEw6KQR4C/ahQ+WUbCj5l7Yr3wRtC/EOhUbz/zmry5l9NWFvoxTQ5eFDBE0aLrp9dg/sxyrz
FUDBo/hyjEDXpt3CW3EBDuYS9+oiXZ+lui7K5Fqxzdm5/Dss9sxLGKF/TtqeRB94HQe70f29c8q0
LBANafLTqzM0xVUATuQd7vl8ZdnJDq+nJ0fxKVm+FMpXj8OuklxW3k44nUTFMl/nnUtS7/O0aVz1
qe1oGKLzMgDUT1yzDaityIf2dMcj2xcnrLCCtIxD1orqkBbuepB54FkR40b5Xqh4256ofNTsygjT
3etH+t5woRhihNSu0L9Fm8G3SkLXtH7uqIHH5jsgMN6MzbsxjpEvTExDm6hYTKl3vSqPtmEMIeas
uVmCO0IPXYcYxsUzeB4tdjR9Xj5nZIcuX/Qzxxd33j13saNhvMQBccuDO6NZ1GbI6MKVhVXFDr3q
afnJ+a7xVlLkQi4lqRM506G3ZXPmGxej4+1Zyhd8zZYpep6saYRiLhh0aWJrwlgbtzhstZ3wm79G
9HaK7A+xyUf4z1ofgvR+7As36bc/+AfyVLN0do3L20WZ/e3Hxvq6q/9MSL3tDpAHwCtw/FMTagFs
w8fNddUbTc+i7ivWxePBkPs4fvKbyNY8Pp9ewYtRtw5Pf8WKF+N9+JWLGFwXz7e7R5V26lmLenN0
ims0fIigbRyP+WD+ZzKK+xJM9bD5AqvHfuJ88QH0EOYCgEgdyCQ8S5C7NpWxYBaItRFl+s/5C9uf
N6WZRSgHMMCIWZJ/juPybN3Zvq9tFxjQl+bqFVdDrXGaRXpAtKuljzjYk3grpb7OazqoOXLPHeag
O15PNmApmp5CNFr39c0KtzGYlh2q65f5y2nRzOZqi08liPFiftJV3i61rG/jQMVps4oon1bCt2uu
sDPjniSVdxWEfcBDoo+D9KDFpD6EBdA9zz2RhUpyVReoWWyuAa3925LgNzuEDzsxIgTkWREJQSN/
fVJPp4c7osx4ofa11M0vqcWQBPjEJYcHycGIFJLj0EVHqiqfs4i45LOw0xnY8qYHBIJAex0HIkIo
BOyt53e3YNlndi+tOoiipC8KznSNuWG2kUxroCIyIFp6oZjXisJuqgKP+sNPEvO9jrzBAxYZO8Pp
0/Hbv8ZGX8b6tfTPnFO3xWGMwZA0+rOH/yjT3wiHeMhrUFksJf5IXTPAVNtdxVC8iBTXatjbXMOL
gz9ZOVyrKoSGKzu+hq/oouejWkI6lfnApXeRIo9he21fjAJ79m2PoCUXnx6aRgrdsID9Vs976AkR
Pn+vn7VlimBB4/cs8YxyO9IwMqhhnsbJCMdJ5kk4bBBmqOJdUQZK9nK/BfFNaAVnTsfdK2z30t0M
Jfy0rX8nH9Ooh8jCUFgdU2gw/GSS/5X/yXmGIJ2v8kgnUR/wYT0+H23t9n1YA4UfO93cRzTJZwdz
7c7gMISOUA4I/cNoMIGFPNLlHHq7t/mjg/ZZbR2e3+Sn1TcfeILXf+KaBxIt/jx0aZrg46wWw7cd
moDYj1ZeX8cZoczPLH1prNPVGZ4HEcAOJ1tpn73obU0P+T0/fOoMYzdNjCmcKhlpxTegIsnGqgm6
m39tCux5mwUtVKmiZExhApCQRw4SWa4pvp2Qf6EFj0nXWw4w7wzqsdWBMwTOliabFDhHdPZxsN0y
dQeEj8VmXtZNR33pETp3mEL6bI/p93xwQuNrn5vu1gMMOAMgKWgODXeOS9aqAmtQY4FyP1fX17mN
1JmorA6Bu0LLM+QZ2y9rxaGDxPxFUQ3lCdjhUWDPep59KwmwZNTV86fGXL5kR783wxAyqvD0SqaS
Go7rValiyq/auYVFDEqJ2FoBgARz8/DHz7StW4NG2dRKYLSTtts7nSiebl2LJ7GtxF7Rdk5fQBdN
SPcspM2uk3lDJ3+sJRQTg8dDFz7J/DhVCCGVdUrcgIljzf7lUoltyMCN1H90ePNgaKhpuMddPfmh
lTrWt4rR4fpls8WdcTkjtNJVRJpM21RkEPWkdGRgKwY6qiI8hEakpE4nX9cmVgJliO1o0bOrmHQ9
dLGIievOHvPzwepcjXKaU33bZqgQSXb3faC78YbXU/FvnzPvt95Y66VL4xmhxUAlQ3f9azZMgzmx
I1w7DnbNMi3p/OVwr67W1dVncdFwZxUw7n1pX8k+iiPQoJhfslZK4wirOhH3Hqqb8L8p9U++w4Ct
zyYgxOz964UE9tZK9UsMNbPV3PP454amx4VZ+qpYwz5eKtG60pft3nO+UME2seMV2lDQB7nEJfXi
yxdbPju9t//3UiL9sN421Uzfm2s36H+6x6nlUA9IZfni2ywnSVUQ2pyzRqe3bKDM3brTy9NXyJiR
h+GEgeAsXen53RTg3ik5fp3JLzawa0eRYS30rafjU8HIt7tiIp9xysYXVq9KAJTQS9dvHuRv551e
KoXzqEt4JtA8id8C28VfpDqFHDkOZ8PsAqOESIsHrBL8GTOT98mqdu4kPKRI0OO6egOlMWwHHkik
L/K7RnnLcedJYXU3Sk6lZyS1S4vvRwxB4zNYdB4S88veZLRwymac80s2nGGCwEMwU97n/8Fp77ea
SrgguXvdduXRVuCnqmOJck7c/gdjC3ZuDwvaHAeHQ4vXx7STXdZTVwYlT1k6WfV9J6G3Pr6ChUqN
vOzNdW2t0aOxvg72SNKMT7szzW7H2LoopUk6GloysXk69+SpL1S8aSdsqc8J7/zvIohn+XT+KPw7
vUn82pnZMlnjKN6384JxEkx+K756rSTLnhUTKvWdPCBWADxTgWNZ0EE0dGuCbCuKxV6hcmptbvCp
0vP2A2YMpsYUHbjvy2Sg3Ko6T7rbrtXwijFzeOxTWojB9UR8f4weRcmgFCht+g457EPf95CmM75Q
eoy7UD76nr9U9HECRoaW/zrp9XRFLAoOrddO+tGXKPKuFVbItH8dGyEL5lUNIqU2A1ugM9s2YcSC
wKL+w7JK9ONJH507a3K3oQJ7o35VOlzeHFXHxoXTlIU6cuSsoLuovsc086Eq7l3QkeKnru3N+dqh
GE2vcW689GHCYzZVMY5tn728NkXAivbhe+YHFytHuWxtPamt7v82TeXslQGXTBZGux5QsnCrQfpU
ZBPQZP7e8OTb7n4TbTdaMgYW3ohBBxubfaLBtGg92p+bt4fenkHP5n2hxjkyecn3slnDjqfiupne
to7drVbf4+gry9fiqBiGMMxB+AcRyQz4yCQG7HzWw1V/T+HwnG7vX7OUkOV5Nz1KocyN/JWAEAcn
dLZ0g8D/hg47yl3rOWyk7StDnn4RitLbzWpeI5utZx0ZG5Foh/Yx8XRGeuIMkPuT7+U3lWn3gBQh
6p3DZV/7Fk6iT1xIFkQb5XW+twj6b+WKjtXYKJ9gaVp9USqvPsS+609LhWriZSKiy0cpDQ7vi2xz
tqtOh8fu8WeMuve+1h98MSci1adZfJ6K3MS4LV9EnZATdE+n6soD1ir9JNccdCvZh1fT36u67lJN
nFB7ytn2wSbTXvUP8gtwxZK1k6jNdDm9raz6NHcG4MMJd5Bdc5Gvbi35bfno27HANg0vDN12DAIg
nw99Lk/TayPbPkr7rTSWrW2Lr9OxVPV1nzED30wML2hIBX/eSEwp4OrT4ep59rz3cdO1bbc0yCKr
8oE//s3ytHKvCoP1tJHV2b1uE2+z5/mwEH8lT90A8KxfmeO7eN7i66Y/n5TH4PpRSWptqnw1qW3O
TVY6Z5Xj/CmNHYrr9JNvZBW33d2uevla4QP1p8MLF8jBYVZLkOu8s305Q/zbWWqobmn8y37pZu1g
sr5uzjVeMxMNLjV2WELtX9eqqtEt/Xp6P4GhAb2vd7Kf9/lcLR13wLdms0hx3kEtm67Oh9vrk4ao
4zLNto2TU7bQTVx8feaZL/RW+NeBRjVPmapLl0yXz10X7NxNK0Xh8XTPqtBbPcF+b1s7d6+Jt71B
/ry2XFaTifJ9UZkgjmneXO0f/7U61o4LGhuz3+ftpLznMAV7Mmd/PvbStsvfnaRATnFqopfJNx+p
5uQ7KRdMR+zawXtMlrX43/N9uaDz+U2fsfyejjpjWpx/3uPpO2WnNxgiv9jTiFOSPUma3evkPfpM
cKZPqWs5/8WjK4MbiBlAg8iyd90sMFq4lrfpWhL+vGkeb3WPyY4DV7p2B4hbY8Y3C9E5ZZcgdy2v
l9UEvhDk6tZKQh6mrRMpIyuKRCOZqo4X3fRxUNzBT5rnjOa4b9iUL0lfw8Kr54EZN7Nfx5PdPL19
Gx++lruX7OI9lenkEq38+Jkt+SXZuDEMLIor4SUMa4b/rM/42GHIi+Sib/h/xqEemP5RV3Fc/3R6
+I7oOG81s7AIW/PtBnaHT4fBgzi6Cb44cQ2WQoqDKmvttzuzpicGJg5ZIAdzVcUX425naNpMcsgb
RCz47g1NIfMR9S1Cl4ME7PW7dmvYA/uZvfOeg2b19jsnbOWqBcPHNtc6DnnDTN5uIxOWPERwMDf1
DNFSJexOtJd3hnMTs8Rqenjtj+ks/cgKm6nZ05ZDde3a5yHPbG9Vxf1qT75ylTQb089N1eENx65M
3nMV/PVGFru1mu5y8NpWmKXxs3X3B0ts/Yp+OpgSPhfzGSc/21pvetxlQlhf7/GLIm+zKKHk+JIV
/+csrq5GKnu2De+mteGdnOqkI7c1MiLn3wZVPgjHwPU39Ev91mKhaMSu3U8DsIKzpFFGicGEqUy0
DqwRUZr84C0NLaLPfFpffeJ7ZGqzxqyRx82516YvOzduYFTFASh8bDdmwGGdeGI75ZpigYQHodeI
kImwIjSiuFTh04UKJyxWTG4deMFdhxnOX/J1UQbYUSz5K6mPrLSI0jO/fa5NKGIsBnegKMVsmDWa
crkeq09s8w4rKZVq9re4ByTnPrKmaXfUHuNd8VLoPdREbQAKL/lR8tMgxBHfc7LyfP7MIJk7kA+C
Qb1VyGKNlY6QS69VlK+RrW/eIiXT+x8P/YIYha8lQoxwiWLMR5LlD2/OH0+57Kqav/EdblEaBa9q
/kcvMw/xL7psCll0sKgbPtGfcsxk40rZyx8SF5YcD7UxPyg22cTycr3ZgEPIF8ER2EyDi+6wY9+q
5ivIt+HiPTOzgnV/im70cewJn0rU6bm+fpmNPFuCVI0S80+cnyJmQjLI7/Q72Gcr/zC/5OMpWWU9
wMPiWyC+oTWvsSnhBnz6OdQ5hwRpKW1ehi/z514xNsciQBdNfq5Gh08DJuQqHAz8NUiIHwhmZt2p
t/oLmIeHQ4aNn46Z6qVr0oX6xOSqe82wrDlhJbEfNdYiSfZPy1WY8toNxsaU9dN1CGCsPPJT7P8V
bfjuVedN0VXnkB3bHtJ0JBjRYyKbMn/5U/ArGyAzACVtN/FpSo2+Iz8rLEMyDayscuIL71orUGjs
n6U/gDUcn6gjrfSyPlFQWxv+0tiHTX/mciosvLfx01EszZKltuvpwfYRuYZpcDltm+VAscOgeh2S
NeAgXtksU3cTlpyg/YffzpK9+HrA0NklX0W5OVjFrDgsoFPRkN84l95QnmYjHDuiNzgLUAWy8RFg
TkOJ15z/CSIgfPsj37I+sw+0DZv97gmglIN/6vg9tCx+ZOaELfq1giJnI/az9y+ocwDeCsjTw2y7
QlBKi46xIGg3LWX0eE8hmyi+qZ+x3SzVrdK92RKOeS8Jmqmda0r2mSUvwAMTbCYRId43BRFyWtp0
0fpqrr/x9P6P111+cymqpN/mf5JR/7I8LCt5Y4nePsP6OtVZfy908r5ID4dBqZgePVr88a81m/+F
vOZ/Czz0HAjuwfxBJJM3VLVbFOv2Qy2JPaq2bqY+UqcyTz39Ckjl3+zTUwuA7K6pslsnpXJ1z7t7
zzHcR67lbZzTl6uL5O/vFg1/efZmw87YyqdTG2rmw9R1V/Z0nJ+myMI/mN4nSa5nHObHTPnv7e/8
O+evHhqLnkBP48/BRUopiErXTzV2l4oXORbuhxZXcV8LqHeCkYIM5/A71Baj0skruBfwNM0xBou9
I4ik6bLUpnriEW9zx/mIIj/uKM6UKuDD/mYzo+jjRZ6tL96y9S0KSy+3eLXH2/vx60xFgTL/dFXx
8oH7uyqxU5IUd52VmWLdlyI3p1h3RBrAxomSr9twUUC9lJZ2z481Ao4LUAKbBZSRE+8PGgtZ9zTB
jPbp6Pp8RQLvgfbS4V4xgEuRx6mgIm4MI1Gw6jvIQGO+71smW353HD0apkwSl8MLkjmhfnP3ds6A
bcZDNsCEfiPggJPAh7ahJvpMywg6HtdMy1zqB2WiKMcj8bzsgAaRi5adlLP4xnMXANjSWWeQhzLP
y0nVrU+0tx8PfjbbNs7Vv4hVPNbeNEyu4uE32Sr1IRFeD2A6/nRFMLGLEWlkQpVj5JBeVT0HdvYs
o9/S8+EXHA3Q7qfCPfEKS5l3st17v2j4z+RiBImKS9VCEV607m3DUHtgyZZ361IGumpAH15XEAf8
dSlNEnw59gG0zAGBfA/yHRej0LzYbIQUjG9PdgqzcRtPcJ5SwELMTCGzBkABh8YVlQwrXAZhjiJZ
ZflcFHjtSgq4VzqqgVr4KsuGSZ+hOtBvA0X2PskOtyecKUMkY7RZ3RBo+WrlQHJiKgNAmw5AezFI
wksauCDdUpH9K0gQzrdZ85WK93ZDX6G3IAJmR3gOg0EjAd8Z+MbubfUGSRBdRXVzu5V1n02TsOww
/NfMzauzt7mslupYnd0f/9wH18Gqff9O1FLfCca2v5Qgw8tw/IOeoh76VoFtGtgn6Tpj/kpGFc4q
WJ1WKVYLlXwvKCi+jBwwOBDPfbN55Fiaq9wK4SBc6mRHTBSR92151cXvBubFHjhZH7/ua6n+PvM0
2VaveH+nRmbAaXXzOu5tN7XV+0YXzea0U3hJj6wvHU2LPyeSzMkMgCCbVykDZbPKXvpUO7Tzvd37
9DUnbrGd9vLTbvzVRCe66wLH2nzvelHaMcPtFXkt9g6tosiu3jhch8MIb/OeRFzf+xPmPrMK54nK
tD77ug42sj7Liy88U34M/8wWl4tarnLYd3KevPL5T8Ev5B2cykh3+8ryQ/E4/kk9B6GOVt6jXcY/
qHFCpv2qJRppCQZXjterzxn+BxovSAGaEz54BXXVvGmj9Fc8mud/LtPWBnqtpetZBtnHSf3xwKR/
LcrkL202S237jCNl8TlZVbb/Jl9jbwQhiOsvecupglakm6zE/yb4r68HFMvJUxGeWJnU2Ai/jkeT
WnFU8Oezr7Q+hFvwmAO0hf2nyKF6+qrIau+YA8ZNLWAbsSQWne6v6DKLo40A34oWt1IsX1PsfGFd
p3cUJLSJrgWT7GVF0Zd3NEZ6/017PCr2lq9+4Bc8w4XrT0bzQe3Y2UnvK5Yd2qRxQSXf1YPp6srY
LKL4zPG7GZHS3atKZ0FB9vICCo5WM1vjCrkdLoAZ2dosWefqGvUVjg+GOCBSVsKuYfi/agna3qBx
FA33829F8TlfqbavXEZZg6Tvxa2hDPF7HFNDHRSkWzc9CWQ48ZUxkFFtvZsrpvJ1dOOdVnVZPf1d
tPez6gVuS+SyH9zNVk0GBpn2bGgyMa9lvqSSIUnMJk3DDgPd3ethE3ppDpyLqh9pDhUTX5IQc+ev
mOnS1DQXP4aIWYYxcBFkD18Cg1YOuV4x95617aMRPT1ypJLpGjOZ54JHi7A6xcbRcJET2gDDepcr
30+1NDXon/OtwmRpHwTI27yusmWwlnhLCR/dVc636spa+riVnhYv8gqxm1aVLIuUGQ+V6uxlhsjZ
ScHxQco6wml9ma7vMTAGs/PDGUYsZX/ycuiUcvzNZCagdEsDhhExBEDuMbN5FW2VwLSeUGsV2XJx
DOiuZ7XcuC0FheeK2c3t+07A3d42rpzGYLvYPbg4XQ4VPoJqvB16MGwx2PK2hluwaCe+yCijPgSD
Fto6l/ULqmBveTQB3PRMdcHVpD+l+mLb1vFKkro90rzs6B3HHKQxJohmJcVPcViZkvYDarpKNaPy
iOwsvK2f3HWQ/9nZOKUb7Fqmj0KENkMBQoefDHf0YnUODTn3jrnmVkM5RB65r7vWxeUhFMuYR6d/
MDfzdGKQk2vDAC44k82J9M0IKST8wVhfiNjqYGghygGMz8KozftFx7oOPBZ6yczTdlMh8pvgLShS
Cs2rS2100F5/KdtLX5YfCrfwukOliLOYrqtr8Q+ZwE5QagiPy/vBoZfA75rWp9F5eqSynrVC+15s
zE6dWcH8B1JtTkv8AxBw7mTCcrQqVXP8K29rs24Z+eDdeAk/hGuzn5diXdEunjpe+37k51VFVsmc
WkYz82/s39unMzk30g8eJh+lDz/z9nsRLqkbwuKUIN9YSOgc13e79jXxmpQ5GHPc8mz+4UdlP3Mr
7qINdDllzO11g8LGV8J0IKfLyFkaEkmz7GbCSEiwlzaiq03ZdHeXbhLDlTOo62tsaP9riy0NQk8Q
yNvZdC08blGG8wM+dKEojpkr7q3BF3E4WZZsCghg36B/WUTB4tvQQ92dnJtkwyJZ1xTFu0g9qc4l
UBza23AxmOa601jr+01r9prpJdfCzu/0DMSexe1TDr3d4Jqk8mnmDW1Z5HCDotGk2czPcb7yBcKl
WgK0/qrnjKAU1hCIYIhvKB+LG90kcnPQjepa2aFnmOFPcc6aZDgJTlhp06AMfL2qEb92Jle8rs3U
SBu6Rrp/2f6abc1PjcmtvPs7r6R2rfGbeacbS+G//96rG3qYc5JYxX6ddkGwNm8ltdRNRvAUvT8b
v1yZeG0uK6/UQEgyKHJJg3h5b2pNr53x6vlwrJ0HpS+yIgDwsX1gcpFtYDfLSEm9C0RiSkgRlkqV
3YpcipVD7LbuzlwnKsbqS6vNtm/48ARyroLGgTbcLd6nFbwKagFWlFjIeNh2wN4cMk2LeQiBGE7M
ppU1fNpG8yygysQzU2gp9BbbevZzsn2WkSdJFTAwqWnOYrAhh3bkl7lOKdEPo4mXxYjW69BDC0ki
Xwhg+9VZCZzVcaZ/efDKOSBkXxIMsCJu4jIzugWamcKhSuoaDSTPp/ryakmwobfnRzhh9hUNdJZs
3aV874KfWHRVBCDSuW8baYqaV7Ou9KvgTCZkPc0iEr0ZSHHJXrms3w3dGGxH8Oe1VEetzH344lrS
2yqop/ti3egYIyTRMu3x5PJ2FxVTXd1hJWI0wqHbwBq9ezi/v6UoKtjhPUFEim+av3um4hxj3JsL
HvftlQMB0fUjGwTNBofuRlZ02/uvcX5LMZ5b1py72r2xXnC3aSdzNZ9b4asqnd5ru7Uvp4fLDuHD
r6M8TC3aqUIfF2B+qnLyYOkBwIkuvqrGHi8aqxHgcXqq4h8bzQTdSpHiXOa5UsQE9W52kxqjUIXl
d5r4JybRtjukTsTLymk0S75c/s4yNVNEz7JH+CyVZau2N/Y+my9Szhjt97i8GBzKSEeKK2rFSx9a
QBMd7S1I6dAIcoWCHWKVyZTNATV1fVMdo/j4EyMvRYkolQH5GurG/ts81M3cJzHr5dQBgVBBr99o
oqd9+YhqkGljPNl70BaLuBjy4g88GRq54vTp1Lu4fuiwKaF85wBmD+qjmO0bZS7e3L3Tm1oIz207
q/61aXOtWI28MFqLefiE91t0ausXFHmDv22xkT/UUoadXPMXzVBmwEWsSo5Cs/ZDQ7rl/t9IQerL
ixJq9+JWodjYjAz0MXSp1twdtLVkdewCtFRFNwnbMeSd1vO/6cSzR8Pwe1WxDkQ05u4DZI/JtKub
0/nLAvOLO38sJb1KNy5X9o2VRoZGc8IdpY/fMt9XkblrmJCpzn4Lpmyc99VMhxLKvH3+jzR2YvAj
6vcPw6JC+fYX6y2Ymfy2998apuXruG6SB482QIxDiCKnxnp7Wkdq374cPounL6cXTtNMq3WKeli/
nnievc1Asyqcmh7RqHVmrzJ+n5sSyCVzVaA6JqoyI563FX+e2an4ozhH6N5dKh6nsxn+Iyd5FRFM
WCMtI3umKNXkTahYLPrvWfvqKXLyVcizgGgh9/b5MTBc4FO6WzroMJ+22Y43vs39KFfEZN92b9fM
2//gyhbUdWhiJTuJp1n0a43f9NLKNY7asHzl9Fdq5Q/LV6VomJk8nEO45mXqQCvjjGkFmB/T+lTt
9lZYQqU8jscj+OzUc1vt+r5FFKHA3XtL6xsPSiVxflKrLP4KNMr/teGXCmyKAwLsmemrLfM/pS/m
LYdHCqCT4hIhnofdw8IiLaNT9nf9/pG9KL0qmX/q9sshpgwxDEY+7SAhmjOwqeHhd6jYCulkrt8k
QrgHBlIZ4m8TEzSUsIRNscDPNBze9nAH2Kp12XZwsM1u1NChBt87y0KbzTSA8u7vlDXgcPN6wQ7n
O4aNS6LXcOjtN03uCfhaRIvz+vV9O6sVgT/8W86N6cbTJZWEpUiKmYHEXIGAEhU2YTBXbLJXOTEW
SUI1E5rBpqMcd2/sKejeGIaQ49XdVlXzpiKqsTDKc1eIaGsnsATQklq66pcz7CqqT0CCKgzjB1/f
ToddvV/VVD+0dbceQIYRQumCWJzINcdvdpFZ9fpsP7F2skF6DHxuovc6NuxUaqnsm+dG2bUrQi9J
zdCIT5+F1AARI9NRxXru7RXLP2yuKD0LbZjn5TXoHS9LXrBLrvuBINq1k4XgGhpde0LQcqgPLDSS
E9nxIZdGeaLeS1XCDZ/vKE1KZQdvei2w9xkxhmeT8q6JZnOCP8Tc05d7414Wn2peNuIdj6avdyY6
vWnHEyfdNV0/tK5cWCdVx9QRhFPUpMp8LcKQ2R3VJxH+VDx+FZnYLclWYxr0AV6ckzjDWDnt+Aie
kP2LMfhkWV0/u1YPAe9H/mchCuR0by3O0nDKZ2YKLUoOZ/9S56xCZx/ATUgjpsYc2bDBgtlF6Fkp
GrcvyMK2kvE6Ei5Pf1EFl3/scdEQzODpFcOD4g//yeJecuxJqk0/U3zKG6tM7N2yHnCJ0ozklesk
WVUdidQ65nnX98SIb9D2LhKA91vFap5TCcOFbE0OSYdd4sNJ4tmY/tnLtXAQv4g9yYr1C9125kn1
JHX6/oLkgqityZ3R8lYPo1WhBtq/JRtIHqlTCxzJLMeN/5N2NGrS8J2ODSrpySYUJLORmd9yYFcx
lPuPpfPabhVLwvATsZYQIOBWAqGEcrB9w7KPbYIAEYQITz9fuWdNzzndjhJs9q76U6Gl0upFQPuM
sYRHWGzcXFcxgPJjNgQDENvFY6/Pnt/F9+jawxiSMzDIyT35Tffp01VtDwEgymzgdLlv4GFaKBAw
U7w0IWJgasoMVgm6hXMNYoZB8YDNLoMFwunrHTIPFgd3Mm5nmDWGe+2gEf/Thd7ZD1AsYjYGg0On
gdwDMBKh3uSH7EZUzRHCXWT5kAMQuEc0PJ8p9khNBj0HleRCsNdFjFMQDRr8VXDof5HSRH62jZh0
Hm6B4qhaGI0VHMR3FgN+2qCTXoHJ8aTUbPaGTGsphi1/mjs9c3MmqXOgqYw+xvFZ9m4NCimRckiJ
KMNgvJB68DOxWYLFbRhWonGiClsWLUerdtW9scr5r9GKF/Kp/mvdJ5D+8GbhbBlfeT1ETlBgIONF
osV+KQiw8a/iUS5nQDrDPNsK1+VAMP7H2zGAmXMVhDNh5vJbu0JZc3dj17g1fs2Atv6HJfIDeJCg
kFWZcmYXK5lrqoC3ICvA4s9CQ06KRf3hQSj9KDL0jzHzBIKWPwTrDjcZcdeJkzIRhSBiV8ZQs4bJ
4yDYQ6anlRfS7hIMM6EL5RXN4XTi8by6/YWASsT8OFzdL5E4PAjl/pGRqgUKXgndxvsuvkLmnTxP
SNeiN/WMJJX6s962RwDZZF7BaRwmUHRMSy59CuP5X+o/iAfBuiTPyFRdycoQAAHtLm2pC5xdeqjK
EXXKO4DJonrkW22VcIYINLcEp9WgVPXra0MeorCpPDOALb6B9b8lXomxqPzPZO+EWWu36GCHJfJN
8h4Yb+KM3fFn/g6Y3xzbLb8/9tBL8lbkWqL1Wdu39oManrgB7gWuGOYLS1qtzFo1vsisBR7icMsd
+kjuDlPoeL7xGKEgh/1al0x/bH8aH+yx9wQR4L6ML0zv+8DFM6uZ346QnJxgbJr8uOdTbCkPfgH7
IKkgRPaRDyjCd96UGMmOwB/WL0oXzPmkjLWfnQNUf2UqKeW/MAgRpUG5pQdglyThsr8AP4FS84Jf
GCfHsXBD7Fe/Qmy9iV8Rl8R4hezsDMTMc2WJWYBzPfgt+HqgbCi3d+vaneN1A9tNhsHIBTQByJ51
3/J8OA+Z/ThjY6LBoOcEPUFYNVUsnmZuPfEawNyL3sWcs6ZuYRLVrGN+DQADpAl0OmqBSjoZGBGe
HfZm6pwE+4+xaT64EexZ1LIDkAuSZaFbZL++oXj2zFuOIlEIWePlERPK1+yJ5Pl73zxorAp+E13I
mv1uL3xtuq/26bfw7oGXQajm39E3xzySCCHW8GcIx8pjCXWHwvb84KoK6yePNNi6uitdDksgWjYN
2JvJYeLFV/2DaNuDcDnd3GLcoXL6G4MHNJa692vMCfQnbxBSrOj5SrZGn9KAKDMOmGi+xmT6mveM
1RuTAogAQvfzfyUhBuJdiZboHjAZDvO6ZZASL0vD7C+XgP5XjNQuXZchdLpcW+SLrDEyFcnJmGZH
Dj26Hr5aJ1li9MlZ1NUMeJZllJ8pnuH3EMBc75+yfRF6y2+C1YRWRFksI5/Z+x1SvvQL/kxmMksY
zIghDwt5lh6rCmKZ8I10x8DLfTQH1gDJgi5nphzac879vQXZbjHaM/aIcthYaIxnQCfUEd8DAzof
zCHF1318fRVrpmPDuwCBkehmz0KFqKtjdUsLQk5g6hnFahmovk1GlQIMPJl8AeAo0xpkiGjkiDsL
2wbpSYBM0/iDoxoqnIEroD6PH3VtfiWOzoxPdj3xczGjEyGgBLPAgz6XXBZJL0u/McYsJ4SjCLPH
VTpPrlj8+DJZ/+NfoXRhnEeShtF9/82GMimMZAdKJdyH3yyhlpSnbMZSLODFM2+U1tkHprw50Qz0
CYy6IBwGYDdnYgYpf51UBcQ5QdRB2UKFV9/I6regFuRu4JAB0aSGmTWfkfT4wkmJpANZCOfIJ/cY
68yY9yHDtDGRiJETB7vXXJHPshABLOjOUfS+TVCwMGP5AAmr7eLr3wjACVB/CVkbnXkQ/6pYAm2h
lXF1Fe9ERuhXSgyVtaKg6+e5O3ZwaV/9hfaOdwyyw9u1NDkdXE4T3A2ysX4me6B6DmkSDM6oFray
gY0+2TI0kl3umgdJt3oCJpG0ZHPpBnLo6HPqA38QbIOXjANgB1ZCzET7t2XVXD7gdyxEHwNReDie
BoNdY9iI3JkyCaGn8jZntyKxh1pIdhTYNOFmuUz7FuEA7FnP9izZKeCYWXimVWEQmUx1om6xnx7/
kMMTHIBIMUFx4aW7gZTPG49+AhJQCkiJQRjmomISQQp4Euc38EFIg/pE5D3+QHtDYipQFfgG8Tfc
N5q31CN5m9IfTnEDljG69AhUwLppGa4IZMLtQEbESPPAPWjEuRrtHDik4hg3wYgKKMsPpNodrBQh
ztTYl9EnxBH1e/MJYQlswO50Tc6KPc2/6bQBFwzb45VxCdCu68OC+w5OtYS9zdJTHDDPGyZfttoe
ziS73lsH2AdimCJGKXyiZJA9d7u7JWVUnhJogfiMnZRDFjUZ4SzxlE/gj8cBvUIjJUIBTO/FUl/R
hNvVou5d+ZmQL7/0BJiGBvbMQcbQ0eHutEpkataVklpYbGFk2dztm0nW5lOOjdqnOsUcoIsVjbjz
T3rk8EhrwFv9G6lKH0EpyOBuqlEFfQWbGG+FfQyW2Ry2ZFgxp8vQZkBzvCBGLIp3hl0fBEo50Q1w
tbK5uIben7HL2QRWUsiUHUD1I/G4xpylmmXr1wmQ8h86+X89Z8XrueRLOXWZB5a6eIqeuR+Nj0kJ
6KgXx44ZcdByVwodTsnNXyIS08TrLbPcNjzUOM1nzQXOgsjOaRCfDH2Wfxt4LT4ACuBqKT6Gs3SR
wvERSsEFRfAS04QT4gLSyjmTVkttByDDfEHGl5E1LFFSLKq5VU1zZRUELmASdxr2sYFBZ2ptJ3KT
TkOPAfPLxmh5tFlqCrH4nEMBVw6qdJVhaRxroBurBLTTwI+wQwyBpoQ2hRBj2wN/ocJA/XzGSCr1
cebwGx+fYhgm6hGq2vIsGcnbszwQV5yBSHAS0/1SxjJHkd6VciRfFsv+ky6DnjbZo7zndXEbNc5a
LpwUZpRKLd7+u0RKYGHn2ywXiI+PUbiAOaOFKyTK2ligteN8glFnpvTIaVMoi+k8B4IDCBRZFU8S
8BxGIQnVfJJ294efPAAKHDiPeguWUeMqZjx1c0XRDjlCD4Wse5ygAWCc6d/YNWY3UgcdsnQlF80m
zHWOOCH4MHc8SKPefcuex65aKAgTin/sqJSF16qfh5P1SKanYS0g/UHCWO4J9y38BFykq59FBATv
AkqZfwDKxE+wNyMg6HHlfoafzJq8hqYTRzPGrR2UtXHKsu8BWS0FA9QTsX5s0inqlz9MjdE0pOM+
LhVKD+z24PewmyxjGOWx25OWxKGDpFKCRjih8XITH4aIZGFBQmI9P8m0P8pCRiFjpGdGVcEsR7Zx
9pho5Oj3rYzQgYOpWhRqWOThYKyNcC9gHtGOYew0C3Aw4SHXF7hnOzFlk/DOqCRQUkzZwhXwOGQL
PHpoIQEhTG0Wb+mFcFNYgh/GOUmOPp4ZTAaca3qO1/dxTTA6AkmUDpYh3bc+mN6q++1KWYvKBPMh
lb02GzNh9oo9BZcOPx6AiT1DXTc+r5cUzdNrXcJlMHYRG3pHz5Axnw6bCfyphpqDKU9ip6Vbt9ek
BIPZleTc/gNWoHDFAC56TABxOK0MIZH59pTADIpbcC1UHziirE/IPlwCgi+LWgOUDAWjtIUNS+RC
EFdRLdQ3SjlxkJBj6Aewd4jdWMmS2k/DihPzytMCvVAtiTl8q8crnpin4WI5ajoHj09XnpM9liPM
GfqmPgZi3MXNwABIqmfJq5gyIBIFj2ihpK6DzSBn4swJxM7PnzTET3xbG6LlSw0DJ2TpHzbPNsZt
wTiLHYdVAUX9YGBZN4WlITB4KV7+E5nrT2oesv5eS6q5PHAYoyIWbz4bzgAPJQ7rz1UZr4hnfhAj
jm3vxjPKJAbNPsPs5DrjdG4pwZ45w67w+k32iuGpt0Z9K9q5ft9TF5HA1RtbFKIc6+1SZikMBPtw
n/4if9Q1y4tFxXRKCf9qmdlJ/cQ9XnH7tKf42fSfQSHbgqPMq4kb6EgeY3sVL35lM50vO1CAKWvJ
DmOQCLdfBq3x2pQtvkM4eYmnYWLhARwKRuUBiMFZFn9SCNOPT1bKzqAKd2jgiyXu139Y5K3Uefzy
zCOmWrLRsrUVmNadmqP0F1PWPPuUxt8+tZyL+B04muR0Tvd0P1BAwHcMM6UbQFH2Jt2C5Ejw/yMH
snJ6gePer0Q8rdgkOgednVQgMvMcKPs159zlJHjJFq+jEHz902gy0JCxPRk7ZMxn2zHfLR4GJMA4
9nuRpJ0Njl5l5CQbsl43HZJCAxOaqPOSzZieRVTlIA3wjrJUs9xLlkAYVzZmf/RLFQeGVTDTnGqC
M1tX9uobEAxrTmSBVBAvAmyddKn7jWhgXm+VvDjKTy5rBhZKjUWfR5RON0c0ntL8cKGlwcuXUpjR
3NGaDEBwHANjAgARnElMHVK5QcfBJLOWOZBEzeTyh33CkM9oXRQgIEncNg91lIe2vGKiDyd0Rm2G
N3SXbxhc2XElEUlj0f/kKs/BFLnEKBBdLGK8KcgnBoC42fQKxZdyJ4c3irIxR46wCJyqHFCSIjle
cdRxjNH8QWsNs5fccfPE/eNMJdqNimlXoerec4qPXOUfjyvdOSQYcX54Qd6D32RPdAxObc5rvpV/
keK7ZIEh8GQFQJS3juwMvx19O8dM7daotCiaRgWlOZnG1x6rJCUXrAlVOb82gh4cH5IlpQB1m6i2
jzCKxLYh20GhKccVS0zOfOJquLaJVD4ghFglfC5jpnpEIrzEuTUmZWLDz8CtKHFh3dvwRkFMeXjm
x7HlydBS68BXGzv1LfoGaiZnLKMfzpfEEEpSGnjWQ6Y4K28dMlREa5+onAAL32gddZ6a/0SkwxzN
NtFibPROxV+QShZj6tH2M0TbQ3BGKVjMqF+WFVb4KcghwCYCM0yQLCneFCti4mncIoS0MbZMdl32
R6p75L3Fsji3V2lpRUIPmIO6mr0Q+bhDyrgT8kCS0c2jyXvU7nOEVTjEWACQnJS84GvDHNGVdPi8
TJ50ZBLoN3Xv6aT8q6ftSgOB05NHhTnQMrUeCW2I6hUpKNgzjQDqYL5K3eH6Q/KaIdgyd1xsVq7V
cobNMoNlyd9cNixo0hgJFkpvRoXV5iwLtpyjdC2QXJCsqB3ngXg8SVo786hJN2Oncx4VkTvSwvD9
cJNilKOfJ0LlJS5AqkaMzaxCpKsoa4S85BbwjxA4e/gDSuCBZSCRKvRzE5Q+ElqGMLE8BgMZL3xj
8S0di5ClkG2AR8BKf2JzAWF5ZkTSKs8SUlpbSFT2JtFvYlb1wCSSM1Az75L1KFlf6FyfXHWu5rgH
lBq16HxhyOUJtDxuJ5FfV3XeImOW8FXBvwG6QSQ4z+EvTfAFpDfIK9e4HejFybqFlwea2dDuks3K
nZlJ8DnvXz7Rf9SHp0Bq7Opoymufg0ic1sWeKwABIouT3RlzEKsG+IsNJmKxyEQVYg2o0eRpEU3a
5JelqzoseW0HooP3gzssEE8gwSicqwShAxNIS8ipgNCVCeMOmxjbDrs0tx7MgxF0aIXBiIzTg/5a
LCRCkv4K7pwuuVTNZ/r+x9MBsQU8t9wPWAkiffBc8nyxnuhtWldH7y2BpRTIW4hwGghjjTCiv0ik
KOxB7xcjB0092tkPpj5x1QAaCO35EowBrerosxdBTfJWz5jcRu/c/4x/KO6epxJBdfuhbaxrcxhf
yPNeAE4jmjUWxhfTow4EoXQ39Yvc8z28F6J+r/gKeX0MnZpGY1BaJP5Ia78EshTDAaAoJzmD1D5K
Lz9xrt8/QIdI3NoR0fQkpCYGJgJoptuQeSo5yCdBOavRj8AeLkkddH0i2uVbCNFZc8QS9zOVt5mt
SOqQgU7g2iqfQDMnCa+0CgwbgkPkHoAckI8tPOaRvA2qmh9DUj8+zNvdBZG+z/B6yHQopvuSGgtu
AR7OvE+c4AhNkBRdsg9kWEx3oBxCVnIk7BaMkdRRcFZ5JtsBpT29x8lYaA5ehRv3QNBuYuFwQRML
7A+L+CBpZ7d2MuMiiAOCRCfntVAofBfwjKhgqJVCNzlB3N4kopcZcFvYSJwRUkXz7Q59j+I+PMZR
EszmChjGZI2QoHf9rC/VLUPNYo+/GLaI34ICe8FwPAHDBCLPLgSxea8vJtw9b/cZwHrm0wnhkeT9
jnhRB8BoQGlCk2itPkBdQHAxyTyO6hy5PPsrnBameTRfR2RahSzJDRjxiGucfZB9fhpKkejgpIU/
Lr27DAC/HyRhFxgcJRvY98edoEBG4qB3/ah2SOYA8CmyAO7XzQ+r7/LAl7aAX/TSOaAZLwQJZIL3
RIiJF+gdQVlA6zFVG8Qo8s05dJmsDqawk6gKsM/uT343bTEihM1rL1FLoFUpqWhZ4UnuBR1K6IaM
jLlQp6KYKvmd9x+DKG9kldPXjYOKxiD7aX/u1IVQIaQ+udSyCUuMqeEqC0kE9XwY4dMcV4zDDUyc
x4+8NNgW4iz4aPgDyQxNAWsBqQL38DfylNnUF8AgLzk1P+y4KPLB//5bbLRnwAzI0Mgc2PFwUKEK
UFv9B6U7YhYDSW+36hmET3BVYoNd+8ZGxqvhmSeSwJqOfshyTqaTyVwHcFoLK+g0KOokG5ZYaNSF
BmSFmIegiXgWh1WCEIWHTfgiXtgHewWqNxnkqn0JKErLhGLB/OJK7+h+ANfprgvWHLcrRDlBTzRr
EGWMLjL7+L85KdxMdQbpjbzzBwKcd86FYggc8P4PaAGBv53HnGcSnFa4rUh5vcU/rEnS+WXKsOIS
qWV9vwjIuUiWjjOwXyENXT1oJ0jj4l0Q/7JOBGjGHYmzELXorLrBiOPgAkfOvxR+eMTuQ/hcthwz
GCOZKUdyxngYAVx5ioK97AIoHL7I2kEvRtTJmrhm8KTCUb+ML7oVNkc2QZQPkurL6OdyRhOdnGQJ
EJfBhADkRzOUECseGBk8pDrW738DpF4zwrbozrjs4BjFuxxIuJZw3bCBczpzzoJ8gMVyvv7KSZdt
UXCxf4RrhGVAjzxmAO9zzOv851/dO/6FnYXwEDPLkZ/NkTf+5CDvPzFpLqH32QnZZIUJqllX9SWa
C2cHPcW264CRytsjAe4m64atkJPyDCwfse/QC9m37lQe+JlCGEp4OQJZ/2+TYj3PVcR4BL5D36He
+0CkgKnos/rmbDXfBFWklgCMpmYAHLeY6UDFLhpaQDusQPib/jW/mEVeGwDHAmIFZAWw6o5+G2Xd
P4NZzzv6HWAh8fOFHh0/xS5YBkrtwP8z92EXpNGA9ESYYi1ROHFdLYf1XeCmpGjQD4ABlRNu0R6/
AQHMkglxPPhYXRWX0FY5N8EMoftYwoSm9VcZ4DlQ3+uVtkz84ekMxTTyS8wELyCaLfbQx7rbZc08
pAGMNt3TN9EmQTMsmUCNbt6v19EFaYN5fnWeBnrbiHi/JdR5HeaLSpny8/RthXKTmRzErjIvd5kz
YZM5o4uhpvWcBjgiUl/bd8hH0Ha0fKB6LR7o09oZMgkTLyGmBXPPZ7Rka+az4eXWa2I/t8ZycsSy
sFY2uu00vI4IJmDTMR/kqAP6AvFtexPtBZp6NPzlLfH1bbh7dqvEx6xPIMI0hBnlg/ZG2z+flM79
UY/mWOq/ct1RMVks9AOFSYGfEqfGggFEfsPMcGgv0w2AZJwRQla0NPt23U77m/1yS8OrwlVDMMy5
WfOS2iUubD/1lXA1wWeOBH1rUxns5Ld2lNixF8qPcMpFjTTmPOz5q15JccyEP9Ya6WtR6FrIGogE
b6f2nj9wZxxLwP4JKlfmnKyCbU90PYQymRnO689FPQLyW2f8l2ei2Sdfzk9JEMgPA8GU/pj1ua22
GLtz5r1x6v1LD8VKIeB6PVmUJXNLZjkkGEF6E2dsLC1jmVMt4EEBkaEnXJTAougbCXoknWNNcEDn
m/HJ1sBL3BpVGJd1Rw4Dr60hP4wkXElknRyHvVXNmnXGUI1u0+BXMYj7a/FkLtR9w+QUDKTLO/bJ
tWVjLhZPTL2uC9feJ6QEkPXKUmpnZriKVhjB7zv7fXxr1iV8KZOzlLWCApiYEEbxTZu1ok0X5jIL
gJ+duvAsX33Owq9yMU5dfQI0EF4JlMEHpjltj7HonVdYLjBjKGduxQNlikFkwVzZJFz0ZckQvYdv
wTQQK4Bues1y5ktJmIEDI/bCGeNypZ70QyLFhinyMFQxtTthgg7bwWg5RrwwmedyvSM+PbjVNl30
JPs5EmpAwo8zWjfmasQxjMGl93K/wgRBrufLtTflw+GCdeiil7pMX52lj3nKAmMtYzIhCmQRwpPD
8m2D4/3U3qJDDDBFxEFxyQ/jtb7G/5/7zKTmR+7CyruzBxLXNY31xd+X1pVXURUv7rtY0hyZtjZP
V5Ln8Dhh3k9X8a6k8iSPCsUoGmzu0HPN1Kypvk5W40XaTeWPWd1s+djfPTL2k3wZAXYha24X/TrY
xrsWCOyQ+uGuxmtk1h6XLzL23JtmpeM84mZvtWXqB7pP2oc86kZCzbTiqVzqRFNuBnCHU7QHIAD0
jCKXR5J/xs8jUd+g5vTRNhMsWXF8OYN0JHwccc54NfHbg7rLeuTRpKwBNNKghNQGhLAxk8MBjwpA
GYGywy2E319zTfMBPrB+YPCm7yWOZUM2ov4RpO6kmD1AbdjPH4yTlXUBXZt6OOuLWU7zumEvyY0Z
3TkLSF0ay76X5VeSYlSQZKMuy3W2ln21XofaophsqtdaW/K5rpWNmD+t7ZM/yCT1g5FLdDoPIBtx
TRVILebbG2PJ51nyDFjCea8bq/4Y+b0XM++IK2Uic56yzk2ups4nHiyqKbtJQO9rol+fAjbRXT2B
MZesKiKUXiXbW7Jp2Hjkh34X7MW2A4XFq2EUkuzMxGukfuSzkfnmvifZhA2UeW2EpuW8n3h30Eja
tFz7OzwZ1HXji5245XrCs2tteaBtbB234f2/dwhE0QYz3kLLybPmakmO896AvBG5092cPt95rXUm
U2lqqPm/BFrAXe6l6JMsH6s+Z/EGRBvsBfEJzjFfzKrGc2XaXg1/VN0ZPMfNDfyMUwU6Z4txH+Mk
Wj2yrBF/kdhUu4EfncMt8WD1kXvPB8aDX6/0A4g5KVIgCQTSE0vPd2yAmAw0S24D04AyEJMiKtNV
zxAN1SvzdbNKNiyVwMeU+1tsahcROMVl67zxy4AiHus/VI+WmUQvvJJYqvP9C/ASMJnaEI5GqJbX
MvABcsr1qxCQh2MeeWjkAl3FVxBSsZBG52IDiDYQGyTMEX9jTt2SP4FAkUIj2yqhB+1FYvUWVTZ3
VbAeNGnYeyaqB59JthHvhVdFGAYPUQw2cd/KFTzACmDFE8Dd3hlkelk3ngvgJv1gBBgOoSKTDSc6
G+PInMqSWpEFai/MTT1x6OQBAgPfRu0EdbWoGefGGKwluT3mnjqBg3nLmst6vivdUEaw7mzCm1bs
o/UaL6P2zd1cjn1taS/GOA1dc/P46sjjIYj929xkKAO4bDeeqPKLR6B/K+t16rMzsnwGVgQzH1mL
bC8sTxOX6eBwZuQLFigvNgT2TFxO7jECAPltGDMn28Q38Dk+k7WKvq5dmfvxkWXJi60kN1h2eDYc
mHHspvt6ZcKgiK0y9lilGZnf7P/y6BBShSjx6cFWoZLjdlCGCUVlSo74iBndfvevcQMCOFSHUxzA
eK28bmnH6DaQ8IZbhLSFZNXONdFiHO13BtGJOZCyh0RTrg7DZA+ISh+khOPz2BHqkqBRQyZB0Sxu
TaI1zwhGmXN6MEVwBz+UnCGYeS1gvJEwRjvwXgbZUf/204fqFQxnISmLNYiE57eRbpY0PMQFpECR
APGfpAj2BnwSL1PRrADz4y1Q4AAZzLIGYQGfG/7VYK6EYA7/RDKVbuKt7hkn8B6eSuhQaBqwmTeK
XVBeFYcAOWnAsJiHbXRPG6gUWcQrHnCJw0N8TRIeiN1Tkn5Bt6A23whRiY8vPlt+Cg6IGLGIuRAu
QgIEjDJqgJeYbQGLN4+Hp47RirPlJ/snJjUCb2kccHgdQQsFb+JLazBNda6ecTk+mT0D/0WyxJVt
BecHlTPZonTOA0/n44hYDFgckzXmDbRcJNPZ4HJc3r/avtw2VypfvCfQlIbIFQDJBP/i+mE9IBXh
SuFPYMmmTVd/wxyCFU8+rQFQI8QTmWMSst0CdOeE6vOAEku+Hl2bLb9eBofgZWAKtUyWYrcQ/gN9
CRjj5CpRuowhJAyZwIYNi+wwuXQWWcSRhGklGyT4iAo6Fucd+3LtmRAWCJo5qsbwNNwZbQewKtse
SwOyQCLKIJeDFVsXVtxDyPwW3iiLp06W8LXqGypKeEZTrB0sI/6VMxb00t7ZkLVb5R80LzcsxoGh
/MOLTpxJ8c3PRvSp7NINhoItv7DYsEOAzhvE/T9ZrPgI8KKzuZiTxd/WMvkgjubyND0i4qqZnu3D
61joC/bGjugguDbvAeuRk/7V4xH1eZj1IyE3CQO956T9g7nQA0QXPm68K2ceZuCdfXhq1vUN++6a
BLANtbrCCXyuvxoGMnTUV+UaW669x/ArZUnRThktYM0ea5Ti3zx7d5xTxBiBkc6EyWOqFYSCtqM6
8Sqnhgaa2K72na0TKJ7XPPt99A4e6XYBa/KlbMrFiFgx0PjE07fGN/Zg/kdUbDIzaPgHXh7PLkUj
oFPisac5uUD4782tXWjvD7Lu6LsiyLG5EB/JOd8kIaA3xKS9w2LB4NYDMga0ithqgbzJ2aGQRiIC
lIqyA2Hs/MnDK+jrXdKIAG8Z3SAhDxkTp/C7Sw6/qBwZkQNAyiJECylxlHyNsgBc/42JlkG3g8r0
TfA6WEQSTirosCfkp5ch0kMhQdZLBawwRvY/G6gfcAM8v4xtcDa3Y2oYB8SHsJRj8RXNX4vXAo+f
ekzwGzAPVpRpI9M1Z5N3/vPuKUfEPhcMC8y2pJxmL+d7w5Ut04jkhxj0ltv/A1FMQNTfQTKc+8/k
3VoWzDu6e/cfJp4tR+/RV3gJf9rXQkRv7xmTrQAQ9RehNRTJ/CDyPDtscsBwja8+lrXoI7MD3kd8
Eg5AZok+C7wRLDQ+3A/FDjiEGgVUxEAS/AUmCkoU/SsPzMxEOWtLQsvdlbT/ntCNBF0rKKvmmPgr
wOEIYv2CRUdb55IwQ5b/CCEWMTwC5DJdDV1qezQXMpJMkpv3xpyABIATxoUizUfRBZzbgG3jMnuQ
RoxCBq054isYq0/NyVKkikLdMHHqXW4hahdSrYu/PQZKYtN9W2g/n+LIA8mHffjjNEDwwfEDEaSz
wbefpGCSUwOKKy8eEctdoGbR4BGVcYcBkY/jM/lKT3L5VILoaG8ZHQbZjLyhkMnbiPcFzsSZPSxg
l8tyekY14Yx+4gnoHZE8F9zhgjPl81LiupEqmLPXCY1SuIaRAbIkvBbxpUi60KaEqE1lUNNAUDhf
a6+FrGIYBBQLtL1DzPhX9T6+ZMh+JJ1FokypY46wV0IRIZmBSJRsC5lAhr1DgMgYG9fkB2genFxm
TQ1LkRepc6bJsQN2kqJOVhJ5UkzVWSG7rpDrxVhTRq7wFezLyCmYvqbABTfwbtoeQvevqZgWkGxS
gAo1Eu1t0giEhCz4wh5WVyi94CBhULCWxkmYkvKXeImc73oY/EiV3VsU/jyrUH/jVQqO+wtrBSyH
EvUiMqpUEYORqCSzA+DU+BIj1/5PzCxKVJHoCjNDBjYHPFQuQraz0D5Ma8PThETzHToELdR/eCcm
b+xFJHMcwagpGmF2EdA8PllE++id0Z389+/zu3qPhSuSnKRGIuP5nQQySz5X+k6scuFGp2WwfPCw
AFUj1U4Fsu1uTwBH0oVBE8DQ717EJxDEoEb/wKgdoxu5kCblg3zyKKNdR99gvePUPQ1fMvKdMXyn
x8Gejy5oLERzzDQ5NimYZM5XqmOwYdFHcWBzGPU4B6hRKT1U3CsMaIqvtIOcZJT+pLMQLZmJgs06
PEa+dYBnlrKAZHxCihjpLLOo2qM4KZigm/0l1/SccWNEzRKwf3xuXhvOxL8Sm7WEv+OXdB+CVbHB
JnjDSbIg3Agr3ZYzmg8luBnJ2yEDbUeI+sB6ptoBDvZNKkn0QhZHmXiK+SRxK6xCeBCU9UzH1LbM
79K2IOZYc0GZkx2GAkbAvW5NuNK25ha+xZLv48ke9BmaMqp98mfOsITQg5TxHP22R6bTmWJD+Ye+
hVFMEjtLuBNPLypPLh6Gi1p8bsHhb27gFSezUpNje85W0QkxB1b8E41Ii0IEgRiWUZLHt6OrRZ+B
Oh1FQyXBpfwCnbRiNDy/gI/S8BRU6T7tebYmeeTMgdntR1vKcs5F8C4gOw7bS3FJf5R3872gdg1X
Y5/+kkYCxfY248QO5sqa4Vx+tOHBUNYJKTX0qTKGqHQoFKhImcnjjzDJFpirGEnE8K2/OFn6b5PH
Bwcn2lLZbtN/qLRQtvnA+shafFYR74lVdkgYXwNHVvL2jJhkT5nX3EIMWndDn2qGRjQhF+LxcO4v
wiCR9OgtXEuqEFjZrzQCwyJdZ+kBARjvyaSbKi3yce3tmSSLgv5pFKmLNm7mnZVsHypQVo+ftomY
BJSjv07mbcRYUZ60MjXWcZpu7fDchvDmWMKjADhUJ4ScKN9qpMxambJA4FjL8KoAncJYXyT9yNNJ
d0hQgd1Ve6Gk8fWl9pt4GoU5EYfZLmqrf6PPcYDmyAJYtB6TjzwhQJAhszQbE0yfL5X0YYD0R4qo
HGClwvN7H9pNOsFhZPptQv3M3tMRJVlR7Dz0s4Yc9vHCEvJkGynI2e6oiVKnY8UyBjfqvkcgDSVY
fh683zsC7y1nMgndRfn4Z7XtRolNt4WFKKvWe6TJJqba1EsECTFOohqPocYg5/rDCmN3Qn77A6Cs
uMfi6kzH+7i3N/G4XmSxvZxUlwftahNrhDsEc03iObjbQXZ3dGiIyeRW02BoqTJvssc6HjOJwHTT
qp21xlfPEpk0WOHUat6ZuJxr3k/G3LsHUcnmcz5OjXmo4ZYeYRmHo7XnNUltIY1fPECbarEXx68P
3RhvxlmxifXk1hWv2zNbGn3rKQopiDSVD9S/qmk5Hf1mB6PbGeRmlcbCwhFp0cLygyp99cRD1prM
3wLFq6oJeasEJ77KpS4EkI0hgZfWt0xsCFKvDxlzZbqjjmTibvSWhi15RIyJY1R8PyILEslvrjez
R9U6MXfHVuLFOMgPalgurRGXucL9ngSuPeq8Z8+dG4N8d35akVbLMNlwhEWE2JNRELnVi9/MBBA7
GWA+8SjY1iI3CDx6du5gZctoIOM6o1LHtqUYpOCoGfGVAwM7Hn47rDpbdcdxMI9I/Ag15KmvChlN
jPxDHRL4V0sFtg+Ui6HyXJKgYlbLqC4dK2FE+7sa2QiIkR2oI94GhQ0H0hNlUTECp2O8ifqgR4B4
UJgtGb7oPbt99+rmRWi7rUUGPyIMJg0VTG9+6h2BpcUhL5K91bnVvVmNA2v1oFDM87csiL6fDGB+
UDYpEa7u/L3sV0PaH6wXo1qRu1gGdVL6ZqlITqpbEFPIMigjKkFysdDn9j8VRVoYkhFYI+gq98ag
oND+0uKxa7x4O6m9z+LMmzzabfwIL4+nXU6pwvXFnTRvG7whJsi6+2xycGiDVWibXpulC0uTWWEg
DPdybonw3QA9nVxrLlTUvNF6pw13DMnjg5EDVllsS16gloNEWm9NRKUJlmw2/aIKUFraDUPuf2oE
0gVNk2Z99CNuCDl/mTLZTIBBFbrRwZys8iy+dESeFCO6G8C/IBltNKvfhyYk2NUiNSV+kUoR0BjX
F1NxJnT8+WOZtt/34Pf5utaPTQl7kMi452Q7gqjrnTFgDwdeskGPQ8VF2YVZnTAUytxn/VaM9hWx
JgjDmudXMflOScRBLpSfCJC+V9uwd54c8IP3eBJXNit6h1QcRmAP+UIjTBObZ3ceT0jGOWqPJfu5
NvGD1h8Mr0Gf2stI8mYymzS7Efm48TzKfDXZvXClam5rrNpsSZ/4dLgmCX1Qvez1wxB4VEHKwCFz
31TdOgp2HWB0Q/5Qe2eICgm9rzCbK4zaSBcGGc9lMdpEpXG2OXKrAXEOcIxSHYwiIno6fw95IYNh
+/fuvj2GbUpmSdVd8pTslM+wU4mOf7w1unnrxhDDFuxzNoTLUtUWFfR60KRIGqJcPb3i3gkTDDvl
U5vqGnucGXT+KHt6rzQ5KFWBRGfoLb+xM5Ki6hQ46rF8RfWP3nCelcw5nIydqAK2gIEyJR23Jr2Y
CKMJKoOCX2XzelvFnE+sesV+H42dXoejDarocM/DSxPL/KjXW17ZbIoIIcfRMqg+k/bJNoa0Nntt
DcZ5Voq5afLhFk4GP+zSbdQFixDUMa4oHSeqvWlVNsFeh7QKk0V/h9wpgo45Ltk8jEllGltbq8dZ
0OQbszD9Ebnbeht6E4KVSmrIRwZ61VMYh+X8peqeOcJgkNgkP1juc2IhxCXmehRnTJbcGf2vbcbb
vMfzmpueEUEZcYv6Z7pubDJ9NfQeKuFKGtOaUqGpRigVUjhXqspe36hB5T2tFUlVoZ3uUr1za0P5
ILE/7U/KhNfdCMz21M7jMNhF5IzfO8R2Wo+oHVl80b0bI8UJNcZa3ycrqyBUH0FFqjB4bWiyYzYe
MRmsInkENVg8HOvk5TfP8uOVBvs4bFcVItM4uuUR9sQ7uKWl+UZZLSZ2t0uryk1DnZzj4lza0aJK
a9JUok1jxbsOWXWYseE8geuZkhk/uvdRkvQscsuN2EnYhfY9Pu/JfXRSzPGqSiZrFfj+iZuoT25t
RikZjvDSZIr+XcR030pYvbd9tawq+P1JBdWuh04IE9qZYxLWK8ZqT7LAHb9wvhaFqwzNez+yV6/J
neRKYk6ymHlpXOZ7gFQnVza5ToZUGL5VinocUCG8JjVWN36mpjdXtY4/nkayGBtj5PvUdSFqLEU1
FvWdeI7/kXReu40rSxT9IgLM4VWSlayc5RdCsjXMqZn59XfxXGDG8PFY4YjN7qpdO2BS0hXJv9Ik
kLVAFCkN0SamvRz/phLTx7Itv2RdXvhK/iwimVyvgjecSNLSqINDWA/UDOdmuLkqFqMMJT2r+VbG
4c0AmorcqFWdZUlxKPsmgn7m0yLE8xGpb/dyOp0yD/i2xASNi6gwCvMhOCBA9Iy1VBlYl8MKKvnM
C/FQbKJjQuupkjcc+Bc5HdYJGIhqm6tC2HO9Dp95Tl/d0mZ6cPHrYt+HMKHjqR+FlyQz9z4CCJ8T
yy/Uc+RqS8lgZ6npQDyX81mZGbX27frlSs6VhR/mLC3d3rgsYV8rvnWEvJCYvBzjUInCSj8KmQRr
Ad+lIxc6pnPPk6/Eba+lqD6OoS/sXCOq3EDugSHowOKucGjTMFwzo01ENpOSUmUWiP3Q7NfhKwNU
VZPuVFhEwusg3V6ib1Rfmhs+HVJ+7Ayjm3SuOe+SBKqNbn0NeCDkFLmZq/zLk1SbKh5ie9eL3ok/
3AeY+gW0lTT3MPkg2CtRPDLwxlG0AfAn1ZtG134qiy4pIv0jlo6B08/8kB8NCy9Dn99bh9YAbCjC
u4G7UO/MfF18mSZmupWFLrImT1BNedJOJqigW1p+hTHOJVCbdB2XuKkwRg7JRVJiC4hjeA2Ot+Ec
iHUy3EL/oymoCsDI479KYoCMBZNgd84EuxaBfNnBJSDepStIFBkX0/Tbi/u9EhcrxQeQDD9VU/1z
pfqRRApmZQGxr6SbWOCENsRJl14n1hduUi3NBneoqlgGTkuHhrH50MnfzG2oeCT2nVLvl04ef4aC
s7MVjEfKfOml4b7GPUMJfVQG0qofGHOaJOXgo565wd7Q1YNun/NchkhdokKnJkLfEtMwV4U0r2Rr
mafRyjIY01UdSerpPMAOpcrIEcrSe6fr2/GDa4S9EinHOs5aQ4K3Wl0dlVjsgjKYxE679VRq8NRm
FN8W6zwJ571QkK1qGyk9yjlTkEpdWl2JR4apLl3w0KFL5/Zg0LOmYOsZnIhFOvD/lXQ0zWmszkXm
Yzsa3Q0JNmdfObxEiLc+TAIngpGTLMZCTxW/fYnnfboNGulm0B54YXckJ8bLIIAGBlhY2K6kxkF+
EkgP2axXFIFRCe9aYxhYrbJYZeJZdSSl+R7Buzo9G15QGTIUkS77NPjTc1hNrtR/N/JdDZqvVANv
LKkHAhwiHQtmr8K0POsZy2jWUhrSTVGEC9FzzlXaQrh8xBg/6va+KpEW2oO8DKNul8f6xs8ZexHu
2NiAaVUkUW6rnpioHmSxFuUtXaDZhlcnGfZu5gKJYkooglfgxGAKHqEDYAAcwE6YnbL847TGRZe8
lRbjwN+lsGGEjoeUviyS7kuvXZCV6uamKHn1nkK/AyIVULwH45m0zAXd5qrl4uBH5ScV2qFt22PY
eVA60D4FknVXtf5lsSi0NF5bUgW2gDeKvIo7wZh+nXZ06LHPDYt4LUqjS+x0hyptjpUe7Y0oIGQV
T464ouloybpwsqdZFGAGFSPf2in/8ti9+Ia9TUDuZUv/brp6k3fmwSjxzq/I6e6to1f8q/WMCRwH
ldVucs3gf83bVHa+at40pvdShnTVJ/KxifHQ1TdZbG1cKVj7Wse4nw6hA8rTXARNve6cjDaC0W/S
hGRQIFHgOgADr0GsExuT2ZUlrW3sC0ccM6HUwQRq60Nicgigk8jPjbeVtk+townxv4mPugbhoLmA
HuP1gDWEtcZbUtXP+OJF0U0ZTnL68v2n095S6j1wJLLK1T8TZy+uUXno5VcbrsWvof0p/d3Tn6Xx
9BWw91dG+0H9GqbHVLpqkEgqCWY6jAYia/jaTEdvRv/RA2e49AZKdtHlYwGCFDHeRt0kpq37qMWu
lPdStW5YgS0+8WFETm8CxRH1gv1NNS5RFgbKUe/IkSpWjoT/aP8elI1fwyiChM3NxJABkj4aEbPc
lNKGUi3SIbhWry6UJpLYx9JydGplSi0vJHneBUAaTHcj4MX6XRSfQmxSrEr1Syb+2QMhV4CJEA7z
71A8/YHEu0Vi41e4hHLjMPtBf2p4C4bzpky9hzwfmjijQa2ZVkDRxMfTQffwrCrMNTWNf8iWci1P
h/bjFHc12TTFOYp2ksAuJ+gxyot2prSwa+xP9XMYseZXZnM0OqyzZ05DvNBM4QoWW2XYRsa0cr8T
f5n4667fJBkOQh6r4CJRD6ZgiHP3hsBfA6m0pYOEWmRrcyPjLqCD0o5L6KgU+9CwN1KGBHropzHg
CsIpyG0FEI7JhPkh0Z7BrqrvgXRgQteZSwNShRZeu/zZpc+wAlbCrzBJ/ulkgfQIF02mpioVCZ9H
4VuLBu5WDKbT5ISS9+uCSUbXrX0ngNUYKd6i66xPAxXIp2GKxbFysXtko61PHdpUoQNF2NcOix3Y
TszfY+L3yr1gugJ5i2QNaAeMTBjpKI+wfzapNU3YmhOItDs9ukjt0VC/XfdbwwvD76eWCxE2fgzB
74C3nBmjEiVVe2BukfLXqfaK9CnsS1hf3H6rMJQ0W2hjuDEyI4PDfsuqjdrMOhxONY69jWcT+9Le
RxMk8ndW+aP7pT8rb+Ur/CtOHCnNAqCuMGfDcJbyvdA3MsVerKItgJcaa5uYWzk5Z8nZs6N5tOth
tzC2DVwNOTMqGBBydVU6j7En+j9kjBFDBgOTBCViw5i93mL5rptzUZ8NY8nZEMJPKXE/yc6wX92e
ktDZyIg14AAzZYIw08QbQVyL1N/r+lTnoK+wpJUlJrZNsc+akxyt8uCVFlsHq7niEanHIP/OQAAw
o7TPkkyxyXithQDosZRyZztYqwxT/frSQ9Bqz456C1DVRuK3xrqCQYZOpBcrb66UFFjFr1M+AmJH
tH81zwYQlu4BhVjqcx8JEmJhEHbKc5rhcFpCS4gEcgb9z6PWwHxZxuLJu8ryujvoIejzTRRbG+aZ
BAqdu+vcXFLhh+wMOlzAI5QVpaZxxN/ZfXjuIYvPvnIobNTFyZcXJoskj3eJptJu+fPAuKj2I9b/
CWfheUc+Ybelo59h31VBFMwnIF+MeuxxrF318hYYE6TNnJSqPhPaaBRQzi0w7yj35ilphIHNfmTC
NfGVaUfpzuC8sX+V/GG5bKg5LBqylsTWYxaiwyZgXF5hQ2riiJn/BTCCI2KXLYgCAtZsVvwp9aNR
4NOg4//zYqKLF62/bD1EThU+iHBtGF2iZeqoCGpnW1gQWhVyzcWo8h8IgCkJhAfo5K5MFGJrDGTT
UPpC2magKMYU8qVtXgE8pQzk1cDn1IY2Rb2oMNtFl1qwsVkpcnT728SSs4yXjrOyi02KmbNaQOQs
Jj4G1VWZLkr1qRZ/df4v7+OvJLrT5k0r7mTs77zuhS49dl9R91IwC6CB9vMlwmWpodr3qSQBY6MB
uPLsip0G9oWAC/tDq1hp0lMpz0Btw9utntJw7WloGvzh0rWsHfsBQgskZ5NU1hwbZEqnfhSF2/Gt
9PYZ0zgT/7+/CFgo45SNSOhYmNJOE89OrDMdw4GMpgwBOOzDyOWGOpYRPyDajTovKA5RQblxqho8
6g4xuGUX/njVxiBErr1WCUokNA+D9Q60C4JJDQqGLu9JZWCx1MpSoVsBj/kvdrsD0SHpqGIkc9Bo
iuK1Vmy3prKOh52wIAjjSEVIb4CL6xzDaVXsyFV06kXHoI2WQy/+Am4sZVs0V2jRagJgxVimvbTD
kxaSpuWSO+g1W3kxYEZSSaARox8238vUgnAY42SrhwYMvYuSw2ZhhpG6EkhyNJW8JezTprvYw8ki
9oRTzHTYRm+WwIECGgNadh0iJGOyKj2B6E5c9Woq10C5uurLlkmioz6W1VWUfoNToXO26kUZ3TPz
UtIV6Ccl2PgcBS2kNEgcKOcgNWfNIYjTr8HP54by8KK5ztSv3vTBrD6IYEmR60jLNNtUNaNoY9I7
5iztcD0dVjLnpRIjCRXMBVsyxGH8eXwEHqr6uKXJcGdVogO4MJ/MFg6h6i3SaaaRyReFXz6MQssB
I/yOkXP+0cUnoz9QtaMQlxA6e4IOv9zkziJV4IV2V1sZJ0rC2JgFbrFXMdw0Fw+A+qcIm6++fgf6
upW/vPReVADE9uj6zEV0V2G3M4ZbxdC6Tt6ZnJOahJn4TKfQ7pZe945whsU5KW++G2NjMdiTdw2N
fFrD3CvnFE5BtCo5dMS8db9S+1+THbNy0yffOtKJEG9iH59gCEtN4W96MAQMHSAYmeEZ7mXWL2Pj
rTKvS0wDEitBUgzTVBDMdggXMm7CVWkvVRx3Yv/lhKPG9ATLhU+kEqvyn6ccfX022Iys27Oo1tga
DOavM5L2hPrVhnc3PRREp2DkKzGrripv6oujFP9U0UbWKcXab0tHHMmtZbVk0zGpyypUr1TVLXdk
3kozlSNCrJTgVdgMTuw/Y473Z6Afg+ZkZ99ZtKqcK9ETGAXqLoYsewdjffVYZujcI5kJHsF0CWQS
tcIclVdpHuGvhnwqH8MICwW2hrX0N4xs4EwSsYgDDEYWWE9bHqap6VvttqU2r4u52gnsANBQlw8z
O5icwFDEbECncptZB3N4lPC3QCuCtacu2TeY67DvVD34xV/TOqih2cQDQNYfWd5rJutI7LJUXun+
Xx1QxxI9Q0BlsBVs78rGkl69upBj/EEXNcYkyVxTdkJsM++IErrD/5qoZm+OJaEoF7ZHXTQSDTRp
ho0F2bRIQ6x5bktTgYESukLzY+nVNIFTIcITsRRx9kisuw3wqpJhJ7PJQRiqH11NXOcxZmKomTHb
T7Ny2AcGc6/D43X3dn5zvBfMuuiVZPR60RLleowso3byqVRspRGR9eWpGDmR4ykF9RirN/L1YhYH
eEkNH0SHqes/XKJ7+IGi/ZbwMVwVY6Ebsi12RkMc0zGwYlWSRo7jr3QO2fNqjnwtwABZRbeV/2Y2
mTawpJL62mT1LnZeOLUyHx4dTwN8O2cd8r7gyxmJDGs8mOFDC25yLhd9CJZ9KG4xEjfyGT6Nlj3v
omiRu5RMyRt90ABv3dIgDN9YSiwxW90OfDDgdOY6TlelAos9Ut6V7eAjDMRoGtmrUWENqc7B1CHU
SM6XXIJDDv3GsLO9PLTHirhPNY6oKKojZdw1SXOSV8Gv4qZ66Fmz9UN923kbAPYL7YYTl5soYJzS
evYua0kubMQ5HXV+qnQ1VeKfSu/Qg/4XangulG7lNxoFH7RFpzpaBQmAzHrMSt07ob21gSBCIzkk
jBN8v52FitioMqJAK70oiEOUpn07LrZnXrT0bRlP6mTXqO238KSD0bJtpyQRQUZMQIVhn0ouDBw/
StBdmFiDk3cnLOudM5eV3IpKG06MKmX3WKWWEKm6G6+VkJpZzMRa8eKzm6NV02Doa2N8SCOUaZ0A
N9gcX7qLDVxtYe1hXL3KWKc5psPxOXcxghqqfwGcyhzuQI2HV9UcRKWg9Xkq2bPMuq+UrSVQ7UXA
GovAM4ringKt5A3+ITR6bDr6shU/SX9UfFQyBvtRPgVannCVovCW9CtAjrniA7F6l4ioT/Y0VVxD
DyNnshlGP0uLGf+B05fUgAA9wK+K4zw8KZgEPzpO+dk/fSwzh53CLG/wbhZm+PhujWVHyn35lUoX
mfZGzjcZ/hHjvrVIqPSp0EPYgN5dqb7sFB44Iz7Jx+nu0BwkfFTqvYHvr3LKyEdnypFDvK2mUnhi
TIrMz6V6RhRQrqgPChLywnuNKkA6sC/6FcpSKoQvNhZYAS0s5nJFfelq66BAJo6b7ks3McDRFoM8
M725A02D+OpwFzVfbbBom2OMi256cjRmU1jgPm3aIAiKzbbK17mxkqs5VYqbLXCjJhea7twfznw+
BgSWZJHbK2ZfA/df/TIb8kYpk0JaGXsG1NF3F4/gnggX83kg3eV+aTKfiXax2OruXfIZ8VAuqbxn
k6flSBmspWw8dNqJsFob9dYJf6ApdpCU/G2elcQycqS686iJZhoidwXrFc7B6DvM2QoDaWl2TGKt
Bv/6LlgksbHPkgAOIIlw1N/mEG/t2sMddzAnmd5gxpjiuF6ZS8kiJAwJRajY2xHMP8klx2aWH4Gy
zhKnVG+YCyfzdiKCv9Z0gFUFxXyAVlB4BGj3Tv7CAFqHjc7lwv4FyPDBF/nVXdAPx0/Sz8mYoh9E
Ug/7NpjAZgn/cJ+Cj4N5c/gHk6XFMEmMFq1wlvkK+Ym7G4uMyJw4v9bDxoBkdCehZoqISvJOxqO+
BSexSkFyJySmfTUrcRAHFfUglgDVSr9hl4UVd/ocv1M2sMAK6EFwovBMW7k8nYDljKbgW7poTw0x
NxQQaOcT58/4a+D/MKhkekGUTjiNH2i3CGPk7dT/8IKXaMdG3wqJ4wYy6YlNYEQCRklEcefx+ajD
i95cLSRz6QMs8AeRSvOLrfbgzZi9e/34Z0CV9cP+CjFUkHr1y72FLD5cuR9nqazQwn1JcGm8f9rZ
vrZH7QxK9jvaE46R6BThFzJiTvQS6HKf4gA6UR3MG97jLyjV8g1ilP7i0x8u9gteiv0RT/3KjcD1
guWnQRYiDJ19PCF2GBPt0Zwe6vMAZwSjN7KDpbWXQu/w1XPfFQ/DlSACdjXAq6tfdbVayCiIPW8h
JNCuLhgxN1NXkCDnO6UW655NLq/kLy2HRdGXk41LnoasUEB0+WrQgodp5gwTneXQm3OvxiKc89j0
zk1HbSsiHJVlUFBkZg58YMc66pVEjx69TZcpZ28tjQb1eYxxUs4rM7yFqpH5/6ym2rodF8aRsOzj
NHJs5PJ4lJEr0IAEqp3C/mBmewNXuMa3iQqJzsGAXyE+c8BLkQ4BMZQuaWg9uq48p1F0jjWxVoJs
3rT6l9qZMx3GaaaYP0JFbwAukXbaOhcqaLlzqUrKOyZ43YQXYwCDk47ucn7yWbUKpCztGdrJ1eqQ
fXWc92B2i8EsVipYmhwU6GcVvXnLkM6zQNlHoVg4xdGPu7XROyAxwEWZwbgq1LJNWoLVV+WqrU+I
QFDWwuK2xAzOGxcfXyY+cqK+oKdCU7MUPC+RKkPSYjTLrjrtIJCQR0ekIl0euROoDKHx6rxRTO++
LIWi4Wt0tYXE/NeGs46go2qWIkdEPZSOjpbY0oJ/07E3h4pg6R51IXOfFcp4Fz9YB082bHqmbMkG
3IFkirss2phxTNdNCRhB784fnMsL6hzosOU0gpMEgo67NQnCNsA6qrXxIYFNTRK0t8jASnho3508
3IRFcU4X1eGrJ1SCqhS2GnUg3Z0jS4tquh/R7NzM3zaY9ubpK6lAqCWZzprzFTUvpbglMwAT9tru
w7UWm+dMGYkhGb9CIBWuHmQDYthNtgN2Bhig8b2yjaKVKJecZzpOXcQ4GF8YwyLbBYol7IWSmh5J
+F947cHS4KzycBKB54F4F50IehGxwvijQ4IQLZnWh+Uyx/Eenir2+hgmc9X8UU8s03tjGAlJn3oa
oYKNVd2lPQ2Xfuc/qrPLfoaPBIsef01msRxlMa6bhFWRYNzi0g2hYUwboSklFUaF6a1MHRq7Z1zS
l0zAP7Et4KtrYJo+tQgBY1z/11mTup2aJM7h3PDmiw57/t0+e40EqZl0k4Ae2FPySf9ncNhLk9+M
EAiIbidwfepoQsEI6f1TCVTIZjGUcgoOYEomzuydmOmn0wKFBcFGf8zgGOY/+fVEmvQQ/fnEMU7m
7bIOuzv2AjwxdIxD/k3e8sI5iXv0KbfJD77KV0ZdK29LkMTK4Wu6lFek3u+SrTjnczx1cVhOfpIf
GKp4PcOBjH4gL/u/0JFZYxfyMAB1AJjaHxzy9Gu25mzbOSf3z/1TV+bTfdoHZYkdhuX5Xx7VpTOS
4bSOmbxQWY2O7O419+kL7ZQYqLiFu7fGHCSzodqRoO3XwaOM+MV6bOES21zK7Ep+CMNUbS9JgY5J
wnZOwjsh8QZEJpnxo8Z4OZTmKpCDN9DZvrFlTGpMCf4ls2dw+Lus8x+lS+Q1foUKgw6hguKUMwhU
cpehpKUIkxwWc0gXXCqxzGVFK1LF3mgUApcGGxH1U+FJJN8YQW/kbbUXT45f7FDox7DDP5koVfIn
p4jLN863fM1+6g8F94duJOHaQLFkqb2xFt4b7+xH/QBxMePn/rfe7U86r/awZXk4rGqYyOTDw0/P
mykSeMLZsOyyRud0nHfAXiH0EqEYcg16DlADDtovBKY/3k78x7FMyinVAJBfDsyO4Tu+SwGg2uhr
gWlPBdkOStOLg4JxCEg8JxzTBRr5cWzoYTWL5ydmPbTlCI6cX4ROj/GyjA5l6Aed0ZuKYgLaKwp+
cgnG8oPmrMLHIcV5y6QZ5raPtXXVFPOQWbPUGLtxfhuUNcds3vufWCds3GrOgT/SYVzlYurOWVVJ
WMzLs6rlf73T4hg9IP4tjGNcjjkpBl06VgjwAje5V6ErTbgFQqS1ouLS9Ew/2nsZjk27oMKwG+mh
6/2+UeJ3Jw0k1TQs3LL0noDGKslXnunujYRaJZCkk1+68yTKfpQIhIorDbHkGrvtyYRBaGrIz3Jp
kYQm8qQSsRDZfbrc+TC1mr1utFuQgnKWhEyENDM9ODHxk4A0Vci4OKpVDBGUCqoKsyr4VrqGZ4RG
Zjf4tMKRFdNZhpE7jdkX/ADqa9dioGDZDhAFXTb8OjvMr1ApMYoycQ1XGIClsCZGy+f0EqIaCUN5
EiT/ouwQZvu0PJIE0FFhhicdzPnF6lFJ1xHMu6QRA4QwyskA0BRjDQ3Yi62eUX0j+PA8vMuCeoqd
HpEFGOVX8j3jYa531P2HYWxyy4RduYlZofKwbIoL5PICrkG4qBk/4TAwzTANShZlXS1iqk7dOg8W
rX8w061ppQBcpspX7R0hGskjKY61Ws4cDN5gtlorV1uZxjawtK3s63NZnOHzzTUJt/lgY7vIkQ0p
3ZXI/CO1XaY4NEkwumOx7jCNQEolA1hVOW4mgHtGHcEANpWn8PDrbnsoNbgSZCTUoATqBok1YW9s
pydvr7yYZT+X7HSeYQaquoQkFfY87LCVsIZtmyv7pqM9Sy1sp3zF2dU24H3rko5GzIWySRxmcP2C
qn+wdn6dc/RHs8LiFsoeDQMa1/qxWT0+6qahcOdt181qgKLe8eY1cY9BNzKjOTeIKGiDnHuzWmSC
pTn4i0ZuGC39g1DGmCNeJFE7t03cgUhdprrXzf7bGgoevcy1ajWE8lxrnZ2S58vaMgmes5cFpaWB
/Yw5sk58RCiAeA17Td1ETDWcSQarNHTgNqRfqdNAzm83umF9lcgR9fgfS3TileDKnpj7+EgZo49x
HGH4daScmhi5sws6C4DH/y5UpPw6WgyBdtb19jVj0AzTlUztl4hYREMSYPGUcB6oKEeVBktTvQJu
YocspLVivg3KXTnTlwEIn2o7XyyjousXDqmYOSLokMNHZ3Ths4TiGPlu4K8shPgZrBnVv4duuh6G
ettSKnUUGFlpztVG35VmvhK0jA1Zn0FZrdsqpDrNlpUys/CB8hBwQ5dg/4fMi+9ZQp2dKfZEwVw5
Ux52EdHd69dY9Zk4wgGOcbsihkVT27UaVxfTHa0pbOSVX6WKjYSc7GRLfOeOv3Eol712JTSUDLh5
h118yzCTxK+NLkFFTCxpDBkxpNG8W2bhSMewoPeZcTK+aZzrUBC22FAclvJ3T2ycK49TLU5azU+P
Y/UUws7JMH7MjYNG3lUXq5sGz4pxe8hS4oRJziOMgDGNPtiT9FyMcCFaLkfPprJdwjUTGC2g82vI
JihuFQ564ej/0EV4iVaoljQOA9BQXBZsP5ynbAs2lkt6HrAeSXjRxFJFnIsrcFa5M0UNl7VsbpvC
pt+EApHP9HHnhlZkI3nXcaWO+XHa/evuiXkIyn0p/Xj4QDTtJ2H7MatnaMBXxslEtpHf6uOvqLg8
hy76buvcIKFgi51A4510mGB1CGZj95nwoyz4CFhjCuOHdpXxNtVx9IBLo2h37GCu+mPKRDTCRckR
T0o6koIeyxubbB3iTHU+knD4G59fw0rEivupgsrNiz462Rfdq0KcMvigVqCR4EYe/rGFPFrvNZDG
4QBGbwMqRNsFyq4YEg1H7IfrUL8HinLVVGR8mYnKss3cm6dQhKpMuDHPGdqLpDb3yIt1JlyYQIQZ
VVbgcGAlovHWlpkh2knNBo6SH72k0Uo3zzexRNhfYyLH6HIFukAli6Msc3bFna/OddMDc4+cPxhr
1gmyR7OOqbRgGXPqx+4QLKReGTb/feHcEtg3QGVUtMvQZmRUj//mD3wxfYbxtQ2bwx2QmTUd7FEz
9xct9G3HD8SXEqr9ygqIDBJZ/0jMh+poycOJZPan3DkOrYzxkSNLDyGYN0W+FH5FUo5zXlHVV49R
vvDT5mIm47irTDmTg7T/pXctl2neRxjPsVILXVtEfc8+lRYVFOgErzMngyLOfxWDH65kKpTWYLAN
6dlOa3ftD3K1g5hEheSQJfzfb2qDyWyjwSFP88LZf7/h2xKMw4abza57YPLxCRmAYT0l9FeTQF/w
gkbetUbS7bTv1lNHIhJDFlGrS1kiY0N76YYza/XsJGt3V2Gn9bKb1DNb9PItlOKF0+E/3psHtTGW
Kez0vKMHtaJLz+i0yXWMBOr2kOnVMzYZm0FFsoj3JAhK86pl1MhwpGgli3PtioOTm6+0B21J43fj
cZRXBag+QcXaxmcG5sr9JbP0WZV7+wF3pAH/QsVO121Nsc5BptnKxva1W1yXeznybgogYY8Xkw3p
xNcyaPxR9tu8yXU7Ztvum6EtNnL+JNsqdzSBtDfoTekfkJ/dszFrcSR2R3CxGIdBW5qYFx045NQe
ECf0T/vP51ZhVvCOttEH2dpVfRond6OdRr2rdXJOFUZs0cc/K3dctfjqn5t7d/d+ii3ZM9f2o9Cu
8KKYbNFPPWmJKZgxBIaZSsAmkTI8NPlE1+7Ne8qu/HtzF+9RPNfRI4yFuTgbS+O7OFo83ZgWQ/Xw
zaElo2lMvppzdR6DVsqjfC3Gvz8OmlQDHSRROQhDUZzvTITm0bJYQwb4Zhx25GzatjsNG8tmJd/i
Z8K/if34ImLfnOvjcMEl8tual6OV/AJXzE2DcDI72f9Ir1xjFbqCU7IsFwFhaNKu+062sAcP+V0/
UBw4u+ZNh+d96OiQmxA/gcaDrp6ZMJRjzPbytzMlxG+rrFFNsbMfqpf7a+/l32j0HsBDhbaBHX6i
/TB9Vp90oZI1AZbgYwMFAAuAu6DcMb1TRkiABo4Pka6G14AZK7fT4MO3GKm9xT0HsbjbM/nQnaSb
vAeWogXYDBAd2P0nDt3xybxopxQDwPiOzdq9XtD5kPxSfwyuIJwvnru80h8Z9xA17nVU7iF2RAJB
z8P/EEgIR53yZsZb/CTdhHfX3XF+JliNLFNkMjrECp1+e6q8tU21CanjftGOOHjyUdbBYCK8nD4I
ww8svnExBxtFteV/mca8MmCmoZxb0PSPhDCdU4w56NSn2CXMBICUueSN1oZas8EYL+KqNmfnzgyp
/9DVgaDwbfYDhgIOwH3DAfB/ibNVjnbUYMou7Wzw8T5cJy7ZSAjDpImYBbJDtInL7PXOedndwRDG
lBA+eRRI9oSKpfSgTo9O2LxIrI7Rzza2dx7Q8JjHgNUk0RPgSSA/wDS8NE7iSDjUT3dWLuFDIPeU
r82hPqUH+Rb+wQIFxLUX1kP/h86ZdotdkP6g+sO+z38wj5U/vER+5jShvuemxY7sv/cWIm+DcGrR
MI/vF1oVf2xi0tGLWDjscZ34dlw/7XjbsUzwXTSq8W07Y3hBrky6c3MYu1v/yUub/2gLcY0AXmGC
xswO0xSkBTj8opum6KDpxHICIAl+CzABzQJJdOnf6FiDkpde8xc3od/oBvKLqQoGKfV0VCbY09HU
DmwYzJS8n1/aV8SVXD88FJA+8dssBZoKnp5xZg3Ld5xQQLjyEBMM07FP4Snw8gB8598HvPS+hv8i
88i9pMvtscjNwEBnvC3H/+KXeW7pVx+DEag76GXNf+Y/rGlHEN39Z+JYsWxW3Vm/qldrKc4tW1W+
Z1iVfTAFTa427j349Fy5f6JP/lafCuSXt45mFxTlrrE3Yne+kX6STbFR1s6xfShHa1vOowW2j/vq
m/VUPgvOzkkMyHoddv6tGMHriSEmaHa3Ykl0N66V+bw41lhfWncN08ziGu4Hts/qjSPnR9zNlbaz
L+ky+y1/petI94PPc5a2zjHc+TuVPcPcQ6c6qudqLb30SwOWZKChHYGkAczrDwaHeAdIo1glLn5p
M+ZrYGCobDEbABWj7BDYEGWz9M6S7/kxMdInzBBZMM7JOlnjZkRl1fERgiAA0+Y8hlU9Rf0B+Y8K
L6fc/FfE06afUtIpiK1/M5o+EDxAP2VW4dlsTEDBZG3Cu4lYvB88BrCzHBf1f7u7xZt78zNU6mWN
XQxklwlvDATWs3EZmYFgj2cC7BFK+m7KGcgjEAxbb1JRth3VM1AVk1eWdPbDPV1e+V3cIpNJem8P
5TO8W7vmmwOoebNVJR+l4kzBiBx3sgnHIVpK4ForYaM0D7zRdtxzOYkwrQe5AR4EsedmeVsgO+KM
CJ9HKVO2kuHNfe39JFe2CD63lFxKcoffIzjHftkD9NqT0VKAJIYIEBUseAohJfwNH/qHhgz2KiR8
iOV/2LyTyQJ+wz7HLdSSfz1MA4cQVsiaE/+pzYFsiv9sf/+/LWRsUmyJfxE/PqVPgeUKd2R1YRTL
A7iLoaNACYC7Mj6LPTLSsCthcAFnrMHeDoXGBJJP+2F7Gj0hMbWE0PXDtyx+dgyWC2thQKqszzCb
ZdFwP7B78LlWcNOYeFMjj0GGbC3sQvn4AGKc2PDNg7UzL+Hdh+yH6xSi73P2C4KZfsd3HD1PCf4R
bNj2P0RA7CkGgxOwrP/RdGfLiSzLEkC/CDPm4RWKQWNLSELACwZCAop5LIqvvyvZ59rBdLS7W4Kq
ysyI8PBw17K8MCkFS58pZd6aAPrgI1iNMKICVNbbTAvP6Wv1t/TsPoK73TzxHy943kdghyUG2kAZ
4wHFAfkzLCVPrqY6Pkdli8hjJyVsjRUME2SxNhr+CIvMv9u2F++3/2B+8HoeWNAqZzogfyes8Cde
uFIx9r8D3MFO+KLmHUCy4A1zB9yIBPfeYXAYeLYOst/M99VMs4XINSrzPygfFl0WBu9uPaY3j0Oz
YjIb/9BC8UlMgPlgwvmcBu89yMfhnZnPNva/C2KD3w5tEccHULm4XCtLb3v/JaOwrwTkkF5cJx4R
JRGj0Lj99j40WxaCKgBgBiH7i+Lb6SmosX5luouv0SDkhsuwE3g55CY+xR6saSclXzbnmg3cKTid
50U+66Vb7Vly+d7uk70FiS+MDo1wX0mYs0bRLV0Ew8zAi8VoGcfKbBzcRmWyaW1a5/d1Z/d2ecj0
lSfxJ5Ki0lQLCrPrRDcf5WYPA1WINk4/ClTc8+K7EUzo5LprZP0jM/GJlmGDO9BE5y25bK1K1pkV
Fa5GdZQnmny/dXSlT9bB/ZafPi4fIqm9BqygbA0dDURYkcAccWNOuHKoVyt5vviH8x/zYXs7k8c8
kwbUO1Oqi0hzxuy7R36aZqr11T6iUrIwJFMOXUEQte3kN/u1fL/8UPEaFS7tZHmaHA+u8WrSalp8
vb0VPpP3fbM43PVP/coHgfAgXdqwDcyrUEBn8GGgOsieYQX7x4izBx0GaJN2IUdE87WhXbYUvMnM
u25faYGaM4Nta1NcmpiXNR8FKfAtQx/y8FJ+WrcOj/nnbev0Mn8fUc4i9NgyeyPRngC30snyI/u0
/tiBST8yVHhqg41o8ZWdxKXIH9b8ES1Rn2H7fbX/k3q2e1zXUfVpxdUXf5cf9TrjAayKMTmA2VgU
B9ht+qXPyuf5sfKZdtdPo/ENO1dV57N/F6Z+/vCDuYmYRWvwYxnUKyQ/9OK6MU2SZTfTnz2d3s6v
nOffK0/H99Kz07JtoOtlqbvBVYY+zerffmFyJ1uZvc9Hq8ksGY0LhXkzVz13sleM0xlDhfT4mEsK
/WOxBPU9Grg6n7QHivv1v9m2+HNtZdOSmrb8lCzMqZn058WiV68hnc3TGTomf4fiunuKC8N9Ph9l
q5fHReKAW1W0nkatQzLiGRK/ZWU0hWu+mblk/qVX08a35CEb597SGBmrpCVmRDjZW5DxvreTHGay
hC4RQTIFR/6m5Jcki31/taghRlqglRkNlAKlgPnkcM08VHP553J8NhoOlcjuGflsF7OOEaYqm5ri
EsE41ocu3dr7sxZ61uVlV4aHNEb35dtwddp2nN0clnTilpnV02y/4ylzEEn0Ni+GIdLKabK8kFaC
C+epG+95r82g/+fjYKTEn0n+cgl6eOXyUq1sOsn83Moi+e3mV9hniTZhp5a9Ndd5si816vPxvoMq
9nUryTJwNI2nNbfao8fNqFWasI7NH/6uuFTL03pYvGY/Ql+jVs+mdyNY6sycPhaG/Btpr/ins5Gs
IxsDppvnHfWH6S1z/C9drLCaWj2WD8gED0Qw0+3T/txdHR80Exd5I+YRM6YrvJqwya5BbIu+hpuY
MQpDTYYTQ7m5NlibaaNUBfRwh47ZMkfu467CJzb7qXfZWV0ezHNR2rolj3EJLT7qlblGhvPJmXX9
seoZAuBQiNnx1MOLByzw/gvqLIVRCg5THZ85xXS6cBRFXN0Oj8Na/6PREnwCcjkSrKEE0tNUAmWp
MlD9ujWESAw4ZgRrE5k87SMnDEYwF/YwnIHrEQZIouqik+WCVRlXZBZpM9ZQJbyqGWhY8WB+KALq
ngpOvODttfspzIJiIbDej2LL5OjyEUV3K7Vv16HzSioyaJwVGqU5Eb4OezBfD8eHDJcCPpCVSA6v
YzRf0It2mbJzfaZjVmhsyWOKpFZz4bhfcq8sBaO+BZtsCnWn5pnd/KpThkRfGgXqNtIUrSaU5kLE
QP5SNncWacefVAbnhvqjRO1dCgCONR94/6laHeUyulzaWf5u3noA+gpuDOyhjh21gNumQrSlSMZR
Q5JCCcp+N6OmICYEDNwOAQPfyye1IgFqBPVa/rlw/ajMuyW0n7RF2C24xWU7c348m+bZVq5Mtrd/
lWWrQqEi22BljfyypctO9LDaDEywtF2iE042bBQtSu0qqMcYv2N43qLIPIrfR1mT1Y9kUuk+X2rd
GhoZoCbVD2kSiEAw221btNiOUlsdhEvT13D8gmRsZM1dIkdpe1OKCBCvwdcMMeUVgl+lXnibfxUo
ztz+LV9pXInB2T90n78twpoi7uXiSKmPhkiV8SU4HcoJ6eMcx3yguEFLHSSy/2VOcWBmhia5wBoE
ZO79TsWTMkuxRdgxw5svtHGNz0R2lJU6oghKiFwJZzxnitEgm69N1li86rA6evLKAqOr9JP7VMml
QRJxNubujIcgOCSciECQ5PG23jMSQE5sToN3WH00nklWMnW9hKrLl5jPpUT1Ew0wXV7jLwSt9lHy
7/B+lKHIdGhc0e7INESrzbK9Uee7Tdpnyneq7Ap1vW7+XLRzgGbGQsZr+bZfYmviWf1eXhbVekz5
OdYGq1emlCf6F//bSUZEMwWqukbPrtAgxQO58OkplM7c5cgw26lh0l1oG/0S9RGpPVuqyiOCRcJh
3MgOZ3+zP7PBnGH+XGs5mGim72l327kN8pV6WQIRNwoDKn7byaq9+zq934aX9zNH0F9qNHiyua9q
Zy7fek6wwLo1MqIPCdrs5/6t2hlNihONwvIJqCFgn58qg3J3/ksNtxTJB/z/7eNkJoO/LrANgPex
mOj5JN+m4xITGFSVgR2lBhlt5yTPdY0MTAhpffgj8HuByqibCbYz2/iSTjJSEcQg8CEqzPcufKlp
JYT6qQ5xtEqNds7ZOoSv7XhGr0CBQ31dvopd3theWtttJ/3OYF44I+7vdz7ed1UcSUWWBya27R1f
C1WTIkOtlz6Loqydd9Qxbqdq4cHc87mXLRR0oxfmrEeXpwN5wX2k9gRD5z8xLZRgit8LHOxCg7ql
jpVQy5HluaOB6ToFn2Asf05+lWelSeF79wEKklzL9M+/ykhNBF8zEwn2HUVidqfePA7lwOuhFFld
bn4+P11NVJgA09R91FFXxHbP5lxoWLktVsWmcZisf0eDWrVVJZjtRmkJoXz8+oUpmlHazlebYLMM
zb+TLD3o3l2l2r9K29XH+iv3BCNVE8yrAYoIl5DA3x6Ulpd/STektIsG0e0GOZh4ugr09GZW7s20
GMXAzBUGJB0zaYEWBwPRgBrXExUtWmcJJ0IJgukyD7Vt5dtHMrK2igIwdDCCEYgh+eCCF9ilgK08
j/VddKXS5Ob8KnuVGT7I1lxQxjERbimHAJhYbbLgN3jT2qnnPp0z1fEZ3OqK8r8AMb8MdJaEO7D9
1atUicdg8cZseJkQU9rjM0a7XEMlraQJY/JTuHOFly0U1Y361UNP/+U/8v/m4ytYxTyI5gMbah3/
j23/9p59qL7dnpIvFFJDx4HpJ2gKUyPH1rRE7UX2Vz++59WROdhweYy4InijZN4IjC3a6Ff+9cLQ
0qwujz/T3Ls0Aqg0b6urVTbItSIdhqSMxq3lgURDTdTJsRU3zbJojnqXaQb+vmvsaFHjrSqiro09
F7dgkx7lJpfOTvkWIwYLd/zjovlkt4oAsSfISZBLQO6LqrR1jL65IqkrgkX5IwtEmKbT7GD2svxS
sOGEIYG559CQbPJgPaG5KzCdvMdL5BPojCqSeTHknWLqMScXpE1beNMMvEVMRiJvjhXSJYEdFp3B
rYfIebfTgS22lmuTUKYBG2aLVpvWPCjCN7K82TemSJ/3186i8FQyaH5plZNBNX1EnicXYMhjMe/s
bgb9/9UKHU3iNH2sLFrHknqltbm8VojXcNaddwDD1WLUhSbM5jS/Oq4kjlsZ9nwzKuamzx4YS572
zcuhjfLG5aMcU0+KZnNcyOa+bZ1qsFhvl2UozA8DPBtJNdPq5M6f2T1gxurmyQPlLOuMse3m8hrR
aUVCQ6BFSwjEFlS0S7DCwudcTZVvloM1G8QWBSUh+Ndq3QsqPH5+vYNNY7Paw+AAS9fG9Bjs0FEm
qP1BURbvPpi9sA5O0sDEAhRBmZys+ATPjfBGEmM4sk2/pAtphowEa8ZQU4jANSINH3Z5ZRfcaCBS
rthZo1lSCB2b276NelhlJCHrUlLTj6vUaewgtUHbOaMUclRSIyJhkEoIYNH9CmQ+PPXmXgpbbC+Z
0gD9LIpueVrmShRHaGsZU298sWN1N6ZS06kF9KheOoXtI/5mlS9aqb1I26guOFyFRYta2IWhAvFP
AxSnlgVGB8ToYyub7SxOrVQ1UDVG1TKuk8eCyD8AbLRNza5urOtfdjFzDFJcjOThWG1uDu1VBnmE
+hcZrua81N7GT1REUpm4YCCtMiSRdPBw40w0rz5Wtg9l1iWlaL6PVucHa/K8baa1BnOimtLbQs0g
p7dmFadGtEyDXTY/HLvjNopKpXZp30bnBIK46rnkih530iAjEqRKTyEtXWcblbjFYApz7Pyum5CN
NtkoFYPu20mKe1ODbJv7fGA2rvQnKtEMd//chq9ZVHBlEI+lmUUOMKyUtuluFNj8+CoMOIk2IQLl
RhGcSqoMHjILtYR68KZyMg6pkMZGk2zqr/P75RPhEWqnFuLvGev8z6FZYUIe9ZscjiwXoCfd9W/y
UDPK0uvIfg9lAkoHwcgDx/FbOIfjnx0XrWdBwRpfTat/GE3SbcBgmdMP2tnYm1A5lK1JkJ0W6eta
UJNISFTAHNpWnyIykHREIi5g96YTJZ4aF9wKd0a0qOoF9F5WqHB0K2CZuGgYttV15Hh0BB8J3Y+v
082eniv0ToKuFgAUjf5qfWy4gAWGFE+uF/yxcdz8Frm+z6Mcmu+w5PHXfBLQp28y/dOnfuzrscvh
u517qg4EXeqamm2iSBUT645X3ib2IejyGmBwEdTGEbM9g9k5qO1aX7YfOFMCbE86We1P8OD+HGl3
YYkCREUkKLQf9PBQPqtvRuPmzgFZuEk6Kah6xNacQtkkBmC1OzIn5qW/IqlItBmsBgpBqKFxmg/J
hI9k93uz/bIJWbW9ZRCVbpYHiH1NfQPQ5SwnGDuRXdiyW+J8TgT9KinfWVoLDjZk0ThHuLZqRSAT
4CWtCxMj0nBgpOHqKX9njaYZNGfUKAEikFm9wZ71lyYWNBRIZj8bwGmWOkUO4ZbSalrsiZshalvJ
OX4mOBX6sMUAFG9xf2Vny0iLCwRmFC1Ew4qSNlIJetZhWE5P/t6GcSgcu8taVLoE2Ftssq04CeeX
LD6bwNr1/nlfoBBJfqkZEhSjv2SkZ600Z77XCUx4uFE+taqEGfMUIiP2xJdaa0fy2fYn/+vkrzVt
UAxPWOucbrzeACuPUgTVdVkiI13+oYNauuFfZCbXqfUPbN92FbgWJ3DcfxGiC4JL1VCTqjEPheiw
adEYhvPuCnUTyUbPUsJwl0bJ79G02Db2M2TisM3tcf/pnmhQAJGXTLAa9CksA09WDgN9wTd2vt2k
NO78WZ0YVWedxRJA07hJeXcqfglXlM0bjmnkioE4ILKfymxQOtSZhVTaP9viBws9s2kxdZs8Wcoo
jzBlxCQfyjCRT6mmkteuCyxSm8PkhF2okj+3kUq5JSBPUzonFrE2FtDM5sJ8MAMF+C0Xay/pALV5
8B3cZFmJqoTDVDBF3TfGRYpT5GWg8i34GYUK57nwg2xa7K1+oO0AaQ9WNA63Y9YIVPPQNukYQ3TS
B89nY0WIc34uS1kfvbC9O3eEBPfXcSXFAN2RopeYqFZ32hTdLdVtO9kGE85wpbezjpggXtl4exKX
+knT1Xf6ZvzKmfN+URtxoNJQLjQoOo5IqcGYe9sfuyZhTZo2JFIJQTX4hyXorN9Ht7IpgCj9h5eN
Q5IU6jm5skaQ5A4V3ERL3JChrfu47qVu7VUObs9aTcc2g2u1pCbVUKdKpBa9g1G03NqDu3POZdvF
3x113wPh9tBRkvEpTpY1HKWQ0M1MjhI6/jsXGgSvciPMmYap0LPH5imdGueZKxbPm8cZRbtmoWLe
PaqN79ezxjbO1HNphFmYjcWnetE3Ir7ogrbhVKLDpkAhNjPFHzi4KgHvC2HolA30csTW1PVemhoc
M3UIG99c65IzLenPm14VB3mK79qs0dElIqjjAndc+b6R5qJjlNup8B5zx+cM+wacSPy/q+S4PR+R
Hg0DEPTNJS/HSxNET9FFpNWGKM1b2UtHC1J66IjzzvlKk9JVyt2V7c25U8k2Tqmm872EIp6QAwax
4I2SuH3bGWVr6nOX9a1GDQR5nytXaXglJnbyqk8cTr2vxlrVJ8nZRhqII2qA7LmMWsRtm1ITBexI
PVtgZ0SkBBHNDk3Dbs6XzK6zDizWulWZ5ZNBXLwcumiOCH25wnPSBXPYcCrD093xTjEnLZyVwoae
H9q5G+YY80yxUugFA3o5D21OEUxcPcGk6Mzzd4AQ0gys4MqHdpW0I3GWss4zUJDDugujCKKYZW45
BpUZY+/hAWY9TjdFoNKIxrSfoH9Msr/7d3N0eOqGWhD94V3h0Go6qByzZbr5mSg9B3V3ZZpOkiwo
IzYqkYVHer9q1XMzzQW6SbyOLrk2WdiUrvK5rRpZElRFDtgpJUQXDcTGWdwz+JVzCD8W2Z3dM84Z
w0x557Z1oNk/yQ4SPQJgJY5oTuIEVjM1Rws0Oh1aK9L6bNopl5MIT8PvRYu8HRqIkfZHeLApTI2S
JskejeOWRe21vaJfhtmM4qZVOqJeKmMaeKHf5mVzDGDrGYXk0Ebf/6Qt2375nP+Xe82+pYPy1G1M
B+kAj6n2qlpffLm1dkjpdfZye00GxWn1MzsovtlJy/blO+ZweG7P+5tWZbIcfpaQ+J1ZunWhjfUV
nGMFplSBMFRJ7ocqAlQkcAqgA3X71JC5iVM3hcIsnAOVSfIlUgiyKmQ5BWUyPFFW904K49mOTPxL
scmxoiJITPyQaf/VDrzWWqWKma1ModAtpRRD6bdsc0mzPNt3ks2M3vlCtfW3qJ3Gx8vlcflYW4fe
1HH9vl0QiqlRDVMCVq1IVOAlr4fr7bNQzuPPljTdKWz+lVbnv9Oi8LanFGVBXcqnRySWYqF1z7EQ
LqzUTKVzps1xmlRPXez90eZpM+8ubw/7xcPu+DgvikIvx7izAqYGDvHzrtrm0DArtUYMAoKkISGS
5qLUOrDpqbY3iEVpk5SC+AKZFmuKaRMaDnauFBqENDTDZhtim5G/vdEkSDivBE5J7Himo3XPFwVp
Ba6BKVOgVWUfIyRjDPftBCA/dm09+bngLlvM+N30KMZKA4mMZwXuEahYYuKL+c/qb7Vnk/rdxZ4f
vkxzn26iva9r+Zv/Wv2kw1AQQF70JLp+rSTWVwnDVYCyDg8hoVW2+qFF6BmC/LWDpQmbqTx4hp6G
IijxRacxoqG1kw/WiAtJwfQ+aCghV5vcquEr1VH5jD62vMhLbqV+13JUPBF4usl2wEMuDv/S9HLY
3fXQtLTS4N65ULEWe6mRjYH0PGM41BCIT4u5gwrwufs0E79TqxowhQmYcpHJGV0RswoTJCCgUPoa
KED58emN8JnByaDGb+gvUHIakFrP5uB23ts12pWBsKNjK/HYNF2qdq6vxT9Nm8/UsqrPPxfj0r9D
v/Sx+D6J1O/HRzIb8fNoOOJiZSzUeIB+JztHRfo7QvqhP/qa9VgBZJGEAmjk4kpMRy9vu4E+Arwv
21MoKClUJtVHC0O3YDf1uK+fJcVRTeMjJHRSThIYbjQUzFPyrLQL1A/ncSk0nRlReiahglK79Ath
8OX8p4vjjW+QkTD/gojkfNW8LtWjysfWR+1zDao5VWv1kWmjgP6ygyp/3T7g1bG70M8q2gjfAq/N
GOWH9/80BTv6WsDcV3AWHS5Lvuk1KrYy19Y+146ZcRlxLbDWC6bxSG/6GfNp9RBaYb56IUO5Pcjc
O7VUqQWCd+OITGjVBXha7tcH3pBcWI7zf7Nu5cd/bXuL8XJc+/GzAo6rhPbAPHRXF6xq7uyp0MVR
s4Lv78Ss/+Z8lJbubbFnMzDn2gVR+aR7+UdPIsaF68uHy+Ob4briuGqsrvzrEOhCgcYj3B/xMtW1
buADKCExx7yP71ef2lRp7+Y7SjbK1Tcfyl5QudoUNMPiKVa+aDifKj+VjChaik+BJYVv1POBIOLl
h4Z+pPh358jlHRDkmeltL5hiqAqVojaaR+sdvLur8Z9+jbJYOerJJ4hoDdfvk4q/mR+32fNXarrD
lrHbr/u8HM/GBqCsXP0SKxu5UOPTWgQiFQ5h2NBV6nssGSbpzTEkRU/oHl/P3VHvioOh3kPypmWy
bKg0vcIAqhLvYzu8vN0+s2NVsrsQEnEfEGf71AyZADbVnTJnGMs8MsRBYmBpuzx0H6eNq1VJldeR
S8ibxOLMJIuQ6bpDXmgDO2MsDT0Hyi2WIsBuzxeQjoGz0+410VDzURpnRKw0rIDq4zUYrjooEP0N
M0tWEqISXVNXdhEKnbLaRjoYdtJ6vEAq+NCGIyZHd7nnCHEUOlnLf26vLF1aYzu5ErfpP0ARjhhk
O+YqvI5PrPFs+Ef3lg6/h+iQyJKVNTJtgMCKA7Ndwqnqvcu9ao83t+LqGuiT+uRAZ1hRAjJlPsTO
Uzp3jkDwyi3pDIxeLZr5Fo+d2NepQ1J1ebJN+TpTgNKBrITqDVrgdoJHgBCrta5o5DPpG0phTJxW
wwtm6NYs2IdgId27n9qdWshGTZRFnnoAIsQ4axJSYt7lDoCcx+7ifPBilm833U3zvXwvHVOfwFJd
RPAXYGIVjQsyEMN5QjPUqbSctZxKTi2QozLZz6Zb46uB6Bm+0vkHCquvekn3NGWv7Mv9+kzm/85/
AmYlnaHHBuDDchR8PjdPB0PKWguKAA3FmABBQwfiSPfbVH6iYUWIN3wNGAUCHCBAc+IN4LD+LfDv
vfxLreLzO3bNN87vC1fnL6WqalbL4qDUwrIDM94RC0CnQnf3oQx3UP/ZA47k3eAyzY8DwVp4ESxH
vbh/94tHp9xorxiCHXI3sUmolcPet6Fb4G/wzQLism1cUHWksy7snuxtJlU3A/oOXsXe/T2/ZL+S
7uFNXvKYjo9jC67yw1jmvu7mU0ecEybT33eP3eyLvVj6lpDdWyzKfwVOeB/ooi4Kh6Nlk6EzlEDC
prIO6ZjaHQuaeJLPer9apCv4LSTIXTBjO9A/moUqz4dZvOcm8GDIrpwNLHT84gL/W307TK7feqeF
CZ7UvB//uAWgVCcoacWAj1k5PqOVj77KeEjFjdXAZk3J7oXOnGETx9PKS2vVdpU56GOTO5o67JQP
YDA/KngFjhWrACfDvqHxE/oOTEJQdCVBVJEYJKypvzfQCRwUIgd+ha8OnNG6KcnShnU0HscOQtHB
qesUDsWN0/GO+mmdOx1ud1wPHuco+u+8ds/PY3IUq4H6ppcf57EuXWg/ACEKP5XvNcDh7pJsV4K5
XQWNEYeHU0YN5PeEfWXMqNg6gh5ICK0apB3WqR2OR43KHJWEvsZBiw6FSvFQ8uhYI9A7rZ80bH94
0NaeMy3T6UAILUitUz1wfXLNxIwS99e3BwjVlx5mdhRxwtUwesWG2k5yCmO6D7+xTfJ0nlIeIYqW
N0QqpZcQgmCLsq/6AhkBZ5tQmW5NgLjgbfCR9jkj3UIGUqMYSHtMqcOTYy9FjcNOOduiQ6xhahAq
j+hOoU+ZaxxF44wPUa651/6kHUEH3lo0E2OgPGmRN7jB0Het6qLl9+rhGrs75Fvanj79pQwHaN2q
jAyap2WUwVPNRjWnXZ7OWmMLUs40dIgTwys6cRYrYW7NV2UF4Z1yI7VSi0iHZp3rJxUlkhjKwijY
jlY+5S1AHXceXWRpwKBGvy7c4iVsCqyJIl6h2Kyj3jzv2356pI1HsVc40poKTESKcNTCKrn6dt7I
7mQQGGCkObLvo19qfX796NfjLH/lprcpilgxaHmc+igJYizoaS5Buz34M+1/sdbSFJaszuDPphnj
e1X3Pdo5nOFRJSczhPu/YkH+mJesg+e0OJuCnO9nQK1iUx2R4KU4nP9bs2gv1Uh2jpenCeEsdgrr
zN1kiEVPu7EyS1ls7AjhFFjP6w3WlctrrjDKFtWmjslRnhf8uMRj4GnII0MfsOQAhzzLHnEo7qHP
/hEJM/3y37Frw0NPfRVD8QJJElR7oo+onh/LQ9Jx2G9TObNUQhZ3/EPhQYJb/N3t8gLBztqxVkdM
v1VEgfk3YsEn5z83K2V9YgOxEWnpzCLKlImOtHfh27LwzDaim0VauzMD8QSzznzYSa5lGViBfD4x
BolBXQc3pdRcf0dWHBVJMAGcVtGW2p1txmMwvLUOiKs0GWWIrp4b+FA3SwfY8jYa519y/wr/uDg+
Xz5L2qdiFu5y38FfNG5+DVG78F2YOEtDFuTO3cGxmgaCuSemuv9Rbx325iHFmqOoc0PBDyRuEQF8
qP7Zv9Ne6R2mCCi7h+zferwf4zb3Q+pABveHbSPvy97xD3MJwUUatEzr1eHib3ugVBle6fvpB7Cj
lJPM6gkFTMRksOhtKV2ByKEksDSkMjKH0CbGBdlQQ60bDB0ZLyE0Ib98n/9g78LwsyLv+fX2uRvE
/cv0OMzSDIIo/3+kGQJtVZX+rYtAqOomXR2OVqlzHrqay0f6qpVYNhaCJGC6XPIkCbQsAj1WwqBq
l/odBqXnxdPt2azCrENF+W31uR/Pug5rQdZr0fWFC9db2fjR3bzzabtr53vWlR9Je8fXEGk6pc7p
7c4BL/YkPRKPCi64vN2NGP2JlDIyu00ImnEftY8VEjg+t9BmOeYZQnTwsMl0UDDNl1rzU1PqKzrZ
f6dZGzVKkVJlozpvyo8kydLgkPLbFBb2KOSAfhvqmkCHjKAONcch+snyZOK2iTAgy5enH0lthww3
7AqNJye+QhJIZqM2xSL7RA4vYhiDtl02D3HeGkXLbgth6hk53KzcEipVejeqbaWmHXeF4XvooTPS
VDl7Kci9tpsoU+2ccw+39Ol0aRMh5cGyw83NPYwo0Vzoaj0UqcicWqVba0cqVYFRtdnb8bx9PT4U
V48yRLdI+3iFA8pTbs65NHALlcRuoOfixroeyIBrkNHJAJ0oVp0NobbffaS/AD7hMfmSsQLL0SBi
B6e8HVL8Dg5wr4VBRwajWZWRA0rov9hD0ezYKqWt2yq8NoZawGcmlc2oziNPUWEnPjuPnEqJ9U0v
QqlsiPBOR2CxKvzqAQbkAbfStY0L+jqhQdkQ5r2h58ULVj1lUdz7jP5MA6ecafpXfq914Wb76h8o
hvbHlhNWrqw8Cv0/Djs66mStPUHsxdCGCEUlxliRqpycXskVpKtDheCDSlUkGLKL242XVSBmqN+k
xgzZPDeABmANxnoRcDn8oKroo9KzDXsLIQHmee+K4pD8pC8xyTOc6CUXoRY+AWlMpwc2DXT2qhpC
sh9joaFyuCMyqt398FZOEUIE6DrRpT3/mUNagWYROA3x0z2Pd5+rz0XX2pMfgU6s40x/2fVgs+PL
mw11Cypdlu7lLR2WnoNoVtrbvoZkVIloe5varsoom3bXeoxO4RYogjFVjDEXGoxl92kzM4u88FJ3
Ra3tCGoGGFjGDyAz2FklF92Opmr/11veioirutZI2CkepNqpGEoHD9uuud2LibzzAxLkgsFjSDdf
52H6lZkoo3SH0pf9sPJ9/j18HIdakPleKNw3b62Tccb5YPG0eGK//Zg2DeZ9LsfV9/Xr5tNJW/5T
0MkTTYFZ/R67Te4yt+PMP/U6p+B4UP0Nqa53dVMGGWX+IpK2+sYzdYLqXr/N+3QPXpadWqvCcDUd
j/7cSrlwLGo4tcabT31efWRPw18ohh3KeacZkMdqEV0trXJ4OtYrAuN5PJ9mftxktxUKZeNlwQLn
scPO3zpo/CrnoZ/z21RZ7sX48jB7Sl4Pb/EgWEdW+pW31W9W23dOrICmX7SCz+pMUmwSl/b10++B
ZZ9s0j/IvMVfe0WBsGWYq7N/Krxh2H2dv49P5dc5d1sZ1TTzWXKmd1ndolJ8Zj633+XXGt+cOu3I
l+33drL9LvqD/VNpwOaaNW92QkHsJfs0f9y9zD5m/5g7/Ju/Z58Wvk++Mw/JJHni4l3iL79+qjzn
HmjSv+6feAd1sfNNvkxqA3olvyPApAGpf5yJ35b/Mg/nb5/3N25768zztrPqH36KQ8MEZg1oyEvS
SiFacuROJV9YPpzsKEG7kct6Rgrar3XohTzOXo9/XLw/kkcOTzzRq8PVM9XLl+QxfWet1+eRy/Od
g/zD/Pn4eBsUu/vJ6iX+Sp4oQqff8ZBm/CCZZN5Gr5uv47cmH1HHp3I3/zp/1lL0cGR2P7Ufyd6x
t++lf1waezwtZYQ8k3ur50uwtqwQcFv1y18BZTs+znpURnu5vvUnZTRM6NkLDI4a6E3uJ/dz7fuo
SIhwSkR/zYqcmX6iQHrzjcLnbCLLlcpKgQs6ZKqMSDI0wuelCEWIV4HnCQ/kwVfeMJpIjB31rPSp
NP9RcPSUkBfpPvFuJMZ0f80TAb3B1Qx7fKezntTXGjrYAavmXCyAzdG9k7GGrLpVBrlqn/ARuJCV
sbEbGQKJ2ZaXxO5IQxeuahoWp3TGtqJVWLbM6a/XTV5PMV073S3KLZXG6JecgR6sMKMkVwpNmY/J
shT0KLIab7VoMZnhfQ62E1eaOqbMg/bLQw/a4AAeq9yZcs+iAuFplneBG8/0YKEdwx1qH8WMa84h
hZJSUdkjH2lt5FcRfws4uz7VDiLdXOK0Zt8JOJxqnkVDKbf/G/16J9Wb5D+RiMqES04O41moQnX5
4yUJVZ27pJY4DSDCbraXv7yatkE9IsYEt8BNoREYbCDrbpiLRM8npeEOLSwXK0QNfqg/3aZ7HiUz
LaZQDboDHiTNdnMw9qnxF2mvhyqPLQyk1fvvcpcVNdIt76Tn9BHe/LB8RXZ70Fjv7A1/BftVaB1j
LzCuMsfEFGKX1UMiK9S3w+NQ/Jk5sHMBa/cNT2IdHkcftw1/gvGIjsQCVWtbfLh+qgIcP9Ke6p/w
6iQ99wTM/J8KfduzgCs1I8PBTR7QXB1qrQyv/er76vnUIts4rL7k7L/qy+o5/1h8JEvZYwRPT7F3
Nne17B4+STi/5SSMupJg++S19LwZqHFOb5fPbXf0BxrP9CVX4SVBm95PZzngP/OCimDl8lv4KZoP
rXzv9In4Nj73lq+zru1k5FfkBug6ZeUaPr2EjcihlxTcuSyFUAdJN0QjORhRBsia0/ceROVBjnLn
bziCb011Ert6IrwmEOUVUiQ/J2x5uT2qLLmwKmsZBghC4hL4I1Bo2xxf3DHmI8wgKqozXdKqZrXF
uqIBA12M5rqX+sUswq100zT3xgtwTSwQ5OUv0hZBXBYjhZWoSSnlV7AS8B3oxI1xm+aLCPVTguQC
4sFw95kP48IBTZZY90v/bj/Vr9GXMmmreNWOzwnGkcJXy2spl0a5qNUZkSaJ+euORpY8mWzdJUA8
8jYVqQaswtZ4xWM8RTtoFFreSTWJhY+pBWOp1dAzWtty63QCLYcxnZnalc6z/suxlb39u57bIMjt
6pE2HknqhIm2X35qJwe2Ts3KnsyqQadmNWtUQmeVxxMNqXbl0EluHUouGm/XI/uHRq6f/RuhCCld
T7LI5q7akeqDnUR4d0gCr+fmE8O96fhVD63YNIrfO2rqAGnlXamrKrUREv4KYaHLv9Rhzu53MVi1
svm0PmTv5b+tDALgXui7ieV25uP4x6nrPrGiDSIKGYgr/PSFAus/hIIbZuq41rdnNm/SNc9n9GeF
HMwJynust9Mx8oiOMnkAgNOBiiMYG1OXKu7yITm2crX27qS32ZQ0+HH7ThLRNcwHozoMgiTA6R84
8oO4g6mHrBmH3Vu+5z0kUnLn0CBzC+xQlyDVtegls5KgTN+f+X/E0fNYGmZ5y1FUG6VL6OErFGwm
+ZjnqKb0SYs0MV9UnpepZrzmYCCSTl2T9EVGogBSXvhxc6LieNfirt2x3/ApDamgfuMd3svjPV/2
em2Cb6B1eRyePiCb8x91RWXZmPcrHSDb/Ac5T6q1Gign772QvMJREiSr3ptuBzJ/nsfBEjsdZ8xh
Nk66gNcPavTgdc3E+9AGnuGZLsHX9p0D5cv14eQA8UndFIQchZzFYf+b9dCGCbm/ZtqP5Mv40nvm
X+4n2I/vhfHd8/lv3bvo9xWYUVc+Zq+75+LjrFv7t++te/l3itkfyXt2KN04hYxk9s1PxUigWNGV
NE3DoT1YfwsZmc/a5/ZpPck8hWnJ+XP+ZfZ3+4ifQ0fOD1sqjpqX8vD2L/+ynGS75S/hL/N0+NGY
E/BJxMptKMfKevrX/uh91j325A271VcZTleAX9c2wzJJQKYAtCqLLRLlfVXKjDvZUzwvvB/TylpM
InNUu8F+4+p83abudOrG29pJRa71vC0v3+5/lKaZr+ohf2mWNiNEpvmxAtrL7V9PpfnyNXusrT8K
xe48GZ3b+/kZOyBN5Ran5PRRSkZEyEebeYunG2LqdXZ4vMVzVe9ikXr3orWwHeWrrWS5etvuTqXu
LfzENT/7iDcl2itxZ3/eUo2JRc4ky7x7Ff64sDv1l5fz7XFjm2zO1wV8dm1AbBdXHy4x99/zzNG3
OWHSlFa55jXZFbuywtWq3N3F13J3n0Tr/XneqnFx1v7FlM7NnB7Zea3czYBSVpvK+e3+X4VTgetk
tmxMMedgPS6alcxy+XzdVA2ZVpP5e1LGYKid3w7rypEyd2d128XvcbIld3tdvGzPCRb2TPVTiiub
x6qJ+txaGC4dJqvt7fp4HGVjJqOz5fs1W4D/ri7bzqZaStrpeSvEFhGtub+959fHGW8Ixl/pckl0
bH9Aos3tC83LqAo7CG95eigsDqO3W2FFctSU5qha+VvV0sV7HL7kk/3VJ4on1dyt/Hy8Hp/uf1ce
lblPXI/t+/VkDvtKu1jd6Ljvzibq0sJTrhJ3hQ8ukcW3/655T0Updyi+HM6Lx2K4xOPucIYsaM1s
a0nlZZt+hXBs/a1qtvY8v8893H+ysqm0qnG29HI8pXQVittR67zIlltpGV3pfivpaGpU1LTWRoec
cuX2XLweadIVz3NDYZlhZSdubzOb5Wu8reZbu1qt9ppu0yD1Lc+slmamqksErEppNX3LjZiMrePl
+b0y0m0rJ5Xv2TZ37OZyKv359v+4Oq/lxLF2DV+RqlCWTttkMDmfqACDcs5c/f8spmof7JoeN21s
EFrpC29oUE/p0IrW5VcuxS15DBO+6TRzKsstnmqGRubu5NJnmvvuM9ZqDIyjCqc4VLNW8ffZPGJX
Fc9WgYWEOCi5j90OVqmaUGNQzGZtaV00bRGoj7NWxmIP+4rvl+8/zQboltl/OmaGA/rvk8ztHNR2
L7e7MrQ+i8buIXi45rlpEgOFWL71/T4Qe3DNGpmgDSZOV+oIVcxBRTJOUc5OjEVofrShAHPhZI6t
z6KWL5VxawBlWjQaDJfSW1f+pKJuTNF97L+kgGGnsJ5k8o8ni/JEPEpxR3Fc8O6cEarkUm8oFgnG
8AE/oycoQnQhBQZ6Bwr9iM/D24O2SoxJKE+GNYWQkoOj0sgs8f/y4X6ZnIsyMaqLIxvmfso6LpYD
Y+WHfwN4Kop/6kzGiPhXyW7KrFOmZbK04jV2e429cfSlHr9c89GqFGBz3IXGFaeqIuxgVko/drxb
DQIhyM5S/dfZ15xTKKFX4FN6UlSqO+XbKiyBFNQ4HVz8ujWi+pbUnjZApsFs4RpsZHpsisxhksDo
syd9SyeGurwMoirkJIgdFN9hLnhYM9moOEvqBAKWBs7Pmzafob2qHrhYWygw0OPsEM4L2N4Go3qw
Lry727CZK5xxsGl1VNYbGYhgREpKcuNXTyxRSD9Ae9FYaEGFmBTbeq8nxAQmHXLKAukp5qa2zPSX
pL4TsoU0oIL1oRCO9pV+cBW6orUQGEAU4AP7bpU0DNeydLcm9yyAEqam60JaO9XTjo9+dYrTvdMf
KlCs5CuB/BdTs/bVXyPBZeBig+oNWwRO2+rErJKaVZWS0tBxzYmWXT5I6B6oIUYOAbLi/GTmOus2
qYkUR6KN3bIc6QpWU+WEUiMUFMef9fJVRb2DGfGrendT3+FI/k8tw4UScESRRnr6SULdxK5Jdahi
ZNPkg1Myrp0zr0fJUUAHO8xaf1WJKBPA/izTf91goQ7AObl/gGeF9l4JkDWJbViUEElqmqEqyh1S
O/HpV+bZ3WLU4x7gKL2jT3pC0zdCuwWwK970JhIkCwUvkurXogHXLwN9VoWwCOkohNkuJ45RkU0j
BZNHdTPDZJtAqOkWborCzsJO15/oVlsXTPCcjmyHgSw7EDHNvCvWZbGSzbX0WQ7w7dSw9103EICs
qY8finoyKrQhl0q2UvHT8UdBS3y7IVmghE8xWJbGTrzozb2jLTQJrc/zhzYkxmCqNeu8XfsujQWe
UWX+jBEJsBloLJriEEfJvdqpUD/GVKsgTOlYeHQnyoe0gpJqSkSpDGYZ6aqK6L22tM1d5sws4gMb
jGFORl+4K60/quZf2z70zyJUqC+SXkc0FFKmDAXLsKSY6b8SZEAHIGrlNLGnuUoXKibvrYuN525a
a1Fob1M91drBsRautQHw57szM50ParyWEDmc9N42GZy14pTla8+gY0kkBEi93Jb5wsiXffebGgjq
Xrzorrfo6wD0DbVrY+40eW2VaKjNZOuJ/4Jebs1sFoebxJir5UoxT1n7HHgnzn89ODjqHrm7HGEj
deHVSIqutWhlQ8KKECYKvJuRjctwouq/VrDwoN5kY7q6SHcb/U0L9x2pCM4KlfZU+40un2TpFlhr
VyK4XxDeVc02r99htar8VUrtu0F6Il77BMUSmtHkCmIBOi6AWsLY3EPuzDoq9t4FRSVZ9w7bXGOB
D5NijyCdZdY80qZpMFE9SvXDvBmmmCH1Qut4QNIU4ix2cqqdHiy9YIkYOZSdvkXIUpR+Lti1y+a8
aqEV4VhJX8sfg6Cv2pPrzg1/qNTXTrl31apXFir0AmvBTWwsesTuJq3+YnuR+/MA/T93IZezeLCW
9V2dvj7UnJCdL8BOJGvDn+FNnScb114lTMJiOuhnnTQOk5Ws/NGuzLJtap8TynO5vFVR5LBXSjpq
VGRFr85gHsDRx8mimUjaUtG2+NzEn5vXnc2QzJbNquHIaOO9Ek3p51KK9BYyDEShDMZpa8DyVk/s
qLXFfFQPqXZg11K8md+sS+8PX9iBv/SddarvvBRz3lmbLD3rgNdQj4ukjiOUC2JzrvZL7GblfJ/R
MXdpAQ6aa4Hso7015EuoYc0ES2LWBjNdwKUweJtihMO08JNd3c7oxjni0lO8z/BvaqNzKqHHOHfd
WUySHtCx0zvAK2hUWN7TAGLRojC1qsOHFT3YElRI3RplDhDIrNmaHm4vc/p67VDlRrdYTOHBx0aD
cL929bxH7E+tdDyQdkGFGea/lAkrLSqVq7kbM1OdMfwEGdilVUTFIt0MESr6K5EhUtnnFyVk12aL
9mrPPpuhDvRZ1NXY1Gfsa1a3HWCDSSre1lR72gHAUUL+7aCClA4WW5ZRiMluGulGo1EQVMJJVAiJ
J4qGBs6V4rH8roBXVxCbk09PZx8mlfNK8cFQPAxVZly3xT7v7QfwsSoXzAX1OrF3AI8JiOzqkA4S
zGYlCP/NalruUbp1qh6sxF6laR1HG0U6hdGzaYGiJeAhYbVLNGAxtwZIRJef//VAHVa0dP3k+dHv
uXwpXWAqoLGxBKbScquEBCsEjs+wwWN0gCTmzEDzct652luCsG4XB1tdFs5v1q9C8yrXWMctPuAX
W7qLpA6kaPbdKw6Sc0z9bRbtMk5lSbsrOg0wSjAieip0GlzW1fFOGfSkItn0xrHSbqgi/9OuqVYO
I1VgpLPP0uoPMni58qC6DyPfDKJFoq9RqCWq+y3Sc6FOG+OXmEwdrEL1mvUoVwb/BhRsY3MRqQhU
zOXBMjHelb4u/YksAcGDIt4RqMTgO7rm9RnszHrfg/RQXUo87tGgURS1E7Y0rVoO8rGeHKPsEOSH
ot87eY9C1jksj4F1S42N6h88h/yf89WbkU7WxSlWfjt72kYbydraFnvvIW22TbUpzO3Ho54sBEJP
BJvMyTafGf2qao919ovwsG1sq0zAIKRpeCw/eIYAoEe+LgLXkiHootrq6EMJtAJqX1TvrNxposFT
7iBntO02BHwUjAOAWRpWe4SmpkZJhg6axYluwxDzNYj/vHE6jJupZ24VaRap06J+BzVIVBA1fX2n
khTW94gec6e+TQ2FeNaIqgmhFJ0sG8haeQiUVZjvPOIuObhCpURaO5WRPp0pydkHVx/ROESvorZs
uG1MXaqnKrW2qkVjd+Ggn++DuDvH5sbD1c6/R92CLpjlwJPC2E2n2d6raBHShUkw0FBbBKasmGrK
TerHgY3SsXatP4dm8CR940x9ugTqrXbO5J0aHmoAg5pNOZPae3+BdNCk5wpT6+bX6zYKAuExfi7U
pSw0x5kmu97FOPOENaKvTDF971Xs1pYKU9oaQ0WFsAqSBB9uR19wBuXq1TEXejvWtVlUL0RjmAIR
zos08Hv860D5lSRHY6VnwBcs2br7jQdzsxeH2tqPJiGi9somaS5himr+2csuuDMm/R4wcAudprxI
xsMjYJWsR178ffIrx5fZnRt4Mh8CPgk7VW+l2Uvga0V3yvq/Shfx0zpxj1K0bYp940Nfo0hqGJs2
2LT9JJMAtK0NVgZZcAmTcND4o6qB0IJ/iiXt++pWUUDv+wOsXc292OrJM4j86mdf/WnuemCc+/Ck
sEOUhoxzxZspHSqoCkQruR2b3aLDtLXa5OVK+2D0uvZBVGOIrlHtOKfKKK9XpT8L7VUBGqLvbpG1
9q2xq9xTOua5ikLN1TcPaJ8PmntAiYxV1iY9FbhtYM7q+I1/avR5GeamRPAiVxcYEXvIE+cTByfx
kdONlWT9kS4ymCJMA0xIN4SihQQtmAKee9NRD6humbO1yj/TOapYP9PWoWHLNiYDsdLSvR1ec4Ib
61ogcFDe8/6auE8XXmAKCUnH4yOW2dFpQyRvZTBF91tiVSUFRK4q+yk5wQhRfvpsR+UsoZqT0NnC
j6vp/8xiL9M99Oxbjkc0YarzmesEyR/tbohCH1vYB9fgpl2xwUbeqqZxkKQEcm/s0PLopLrwVs2T
5uxaf4EXCYVDGvZ98/AI7KR0HXq/pg4jLb7p9iNUfrMWgae5kgn1aFkCxjGRAmzZT7aFzfHQtsc5
FHx9bXQTWfCngFGNfUieioDEai0Q4WHSL21nkQerQYCQFCcJIkeA2uZ2LfQrYdq5Mztco0Rvm7+F
e8vUR+QtQ5SGSJ/CXeSu6vic6wcihwgFdTYgjbJMg7pNygqtBWpdHPigGjTv1VALpu4lDhqUJUyL
gOvXJ8EDVSx0LqGxusUscLHHm6oo+bPxoaTbrT6DkVNP4YxR+k/klceOjVce7O7OPZb1zSDY/tAj
jVHdgP+R1TBn0ErlCKJU3yu3vH5K0iNQduJILYxJam2kz96T90i7Yz/iyFNwwJI0LmyKUXed7Dk8
hgjgKoe6X9MhlbH00hYtJEDvNIB/pyKKwkLmsvYFOrG8fALuUHh7VR41B8DQEShrn6KQrNP+Rpgw
0d4u/L1B+g6CXVxsrGb5yWZlD4W0Z6j+VcYsLu+aRqXP1IDrQf1I9giily1QVP2koqJlYFlmcVCx
+ZU+/ctLqF+jTSRSEfMnymaRUOpYqc27T4X4DJ2Zz1DlvG+g5rMa2oiNE7KSvsdezasWweAR4q8S
Ahu6Bp+XGy/i5Jx9ZCoMQIwoh9vhzpCnUTu2/bUGARhXEhtHTcG5DhCaQdielLvt8JAvAPfMCkgy
7bsyAI/1T7Tx0bLg6AtroFra/uOhBeKBbbU463e687Cbed3gFzdV1dkASFs26kzM62mzoazfXSO8
LkBUBL95vpOTS6VNTZQCDCivAKnNBYNXYvTEhZKQFvU/hKNsnbt5MHEjoW0kT8kT3e4Y0V3I6nn3
GRv40AG2hDD8GYoaKwJf0WRg4/lA8q//qNql7jeNPo/9U5zca65aMjDNKJBgMIeeGk8kIpfWeX9M
Gjf+M6W+so8krB6WJX2UnlZfy9/F4JEgyxQm98y8xvVBpWAjt0/umxkhcwo5p3rb+d4obh1qrs0v
xYKMSdWNbO9cJvbYgmrVU7/LkoJehI5WanuyyJ2iwS4VGcxIbXGO2Nv209EPfnUMPXBLC7XZuJpn
j9OBstRTRBBtRVbWPQiorvXJALv44mxcthm3tjeDT+IBiHHDdpHEVbvIxJfGAD5qJYiDlZ7RzlXN
7+ZZ04wDZ3Dqi2xlFfTd82ha5RKyIMai+QAYbQN7WkY+E0ybJb5PLTstL5XuvmMfRfDks/ZJJ7Ky
XVg0aJWAzjBWJa1cTq125rZgRpVGpoVhJjcU8DemBfIkZ5+0YmclWdlTTjgQrGysZR8IpqWiLk0J
6mhnlrNokKQLLdeVZVLp6ihIS3fvfcCFG002tz3Y451h0SmutWye/9+X77MclEh7i5/7PvH//vl9
wir6gqpIdNJlBdPritgytt1qRETsTY1Bj7OcDnCuzY2332jki922UUgMCiTusrBNT7F0yiU5OfR1
PXJ0LE27kJJ2JpeDc1DiAYLnAkhrs3xoTqhcJaK8hOTglyIR08Hs0e5wrX4pZYa1TrOSTrHSWtNO
67VxjcREXSRQOdP8aJbVZ5qYmTsJqWJAAibr6XRqo9RNwBB/gLv3XbWXDEyutG4fagC8Pn5zzmvK
jqo2DTznjq3vMqvS0SBe+tI4VpYF6fag27fuqAyWfoTAC4XcqZwK7q6PqxxwWG1ozWT5mAYjVj3u
jxCnB2gYRxO/mGIw0H1mTsvBdZOcEU8VtP9p3uaTBD/Vgq9T9C9QMoIeihKSR35N5dXZxgZdzVEa
Toxm5pUscATnnXEApdtdamuKIT/uTNkb+3gZzsCs7Z11sMpn7TLe2PN6Rvdi5G6Ku7ezJ/Ko2JWb
agVscWhNi637rPflGrPdSTXpXs0x3YfrApRN/RlmwHpfGd1DSCDA40UbH8T9MGDrric1MEhvqD2d
vWBiP6WXcTB3zQP9czgC4RY54G21KBbWUqetBzjhUF+hhqPy/MyfJiga4KIF+EAE03/cZdZDHQaF
KoitOvgxNL4IUb2xg3Uq4JEHhSPr8Fl9dsZBm32mn4eKflp6618I2u69i/3QH7AYCMZe+Ss/Nmd7
RcKIVOsNXoZ1NRDgF3wPjHXpoWHByMqnYvfgX+oK3uthAHZlIJ7hsHJfyEnQTZDBMr0IKL019QR1
pf+av/GSzDO5+wc21uIUrOIlD2yd+v2/wdOl83fp9H/NfIAI3r/6Gp3dibQzNto1W1DT2EenwaW+
oLA8plz0sA4FrmOUPqbuKERmH/bRspthCTvOV2BaD+GqPlExBuwjKElfyBwtPfp5xAvVUr/QaFR+
nIl3bWGkwHUM584MFeyjKBJoeJhlo+StbtG+/rXW4RJ2z8ifVFNj0yyMGbWUq7kKubr4V+JOFSg+
W4yeOaKCdzZHygxlYXSg5Z28G8wGG9wYF2Iss7N79H/dI3dzg/bhkB7UuJtKo2qqbAZXZaPNqIXR
2rvqK39i/mzklXT6TKq5M9WGykzjfS3+t3nX5my0/4yrtCKOODqz7pG++P/X3VpX3AFe7s295RMK
kFP0Aoc0odEBafbhwl7UOzg+4B8qPAUggTEOfzl8F4HsQGw3FiyiSuA2RIu43EpnWr8y0raeADq2
SKLSymKWpD+qDEXpJz8yV8uXKSSI5PNnIT/Q7qA64t4YeEptyFo3DzSFoNwIGXB5jBYKF87MijXS
RuAYnFj/irNzMCBaMJEAElw/O/fXZNzdl7RzruXrc472sN1g9ED58MUrI4mkCu1gwYSGUkO0hxWA
mHA8xNkHBSgO+9KbysYvdHQumF/gq78NX7x7hiLqi3ScEib2Fl/qHLwjemVCchl+w2/9Il9EgQei
TsxCa0BJCkI7lOoPcCcU6rJRiDgbv0lvGxqFxXQXf1Dk8KQfvlInL8MRb8rP09VFGAB9AlQ5WBg2
tx6NpSvdmwgdQaidgIh2GT+3g/iD/cGYHgCLjmfEzTnD+KHpDwIcq7cAfC11E6FXJthLUPWvweAf
MgVU3L2zcfhstT1qXh7QgZt9rxGhIWWnQneIslGWDitAZcgPX8OvngUvwsvCM+ooMkmCEcUHStgL
vIvxAitgwb007iDKj/qDrCVbg00CBNu+1HN+LJlh3H8GHyS9em5BfSpH+9FOnHl6j+9QeEXjHNoB
zO4vyRAEvy/ASuLPHzHxvb5TCmBZundgYea+fgO0hxz7JNazn9UM7s8RoP6RLak+xlukrNAsSPZI
uQkSfP2CAC8q8Gdy4fIFQQ88bgdTpfsXjdOtPvUuIO2dkwOe4gvWoRuEKcsf/TByWBALgA5AuIKQ
yFeAf/IVTZYdbLJqoy9hAbNQ8nl9LI8sI2qujBjrm8YVchdifTOK3K3mzCh1D/lMoWjf7SmYfGYt
6kCDO3GlEAyTccyQzxgfQtRkEZ3Ll3/zbyq7IiiIo7enqiKt+MKTmiaE8lEFQIMe1S3WCaPMP20c
FawRcljxi2bh5wG1jL//m+fMLorcHgp3QvhHaLMIkAbeCvuGXOyf8QIsxrLN58ETVSCawP2x22O0
m/0MwiHGeMdwXr5StjvmHnNQom+BRu+DSccf3huIGhNywffZZQ/2yt36nAtkZCA3fLYRQUf9HGph
bSKku7UjdQ9qThuNDQfQyQC7XyAqCKpb7+rA/QbQosLfc75oqwX+2QKpfqSxBeQEvJv5iLc6ToZc
aP1Cq0Z8vBfq2/vyyInU0aaiNit4EDLJ4X+7QHdmB0Lv9dE8WJTcRrZjyFUPf4tp97qboVC7cafG
nBCVbG7DcTBvlsDZICHcqTG5u7G/q090W9xpdiCdsYSwFLZF9y++mTS6OxDi+osORq3At8zaE5Cc
cJffgWzpTzAi/Rtmub02n4IqDWQFJ40LD72DIK3EO5U3UJBJlQGM4kt7CUgnBAc9P6lPEHbeX7Cx
0Z7uheOjfeEGkc9xz4pNtql32R9XkM8/s+aABuUpX9mXz7JcRSBsBIH3MxNEVPCAMCmLNe1K7ueq
3sJBFSDk6Aq4ZkM1gHONgeV94T8s6lt7EzpCq8GvvWj27RELGvSuGS8EZaZM3zuqgyVYawOvYgpd
GuQ7c8z3b8gq0Z0F1vR1uBFXwfUDqrWfEVeXLck8vL/BCQoGH+EjqIQFCvrJFdAdZ0n3x1yUD8Ik
p1ij+8RKRr0FXBGlnCM94ZoF5UEspKxFtxUAEnh3oKA466iY8OisofrIDs3GyJ7TPJiZ32NarEt7
pRFPQqP6RVf/Fk+CvX/TF7DssOMZ/EL6ObIvG1cT6RVhS8TfdFU5hEwXRVaMa5jrzH9eg/0VRS/2
YhOpOHbk9Dd+SRjr2DsOCY7ZSbUgjHFQRCQ0WARjvMUvgN8oYvK1Zwej993Iw6D+Afas4x+d/QBn
BR38H1KYdMbiQr6sNfp61Mlaqgt0JygnCxVXHvA9fsMS4DXE6flKRbcRbLb63SJQHTHoYgGX23Yi
1h25sXywF8ap23/JsM4pnLarz+wDVyrdhTvEL5jZTHBvkxxAvkNm/SyLP+Nksl+1q3TLTBDoNMa5
v6lL7vZ8wIkvqJbOqYIAG21aZAyA222Y5NpceSeb4tAtu4NxgsPUYfD4T4aZJd5zgAJmsYcRtFRG
/SrADlde1F+LombBHU6P4VZ/lJPBL7/4mQG9i64osx3YLCE0dEumf/T3fbnBqQAgCnTFebM/84e5
RKWAHftLXmJyQa9w3ixWdhTpWRy0d32SbIGhDCB2I9Eaj+DUc/KolxSQINJ1wA61t1hqAEfLO78J
IQDFDh4Ef0IxByKN/cOqA6LJO/V3kKscUuj48rGHYN6aP9aU99Q6gb5loQg3jc/3Ed9CU46PFICj
/sJ1uZdwIhxREBUiGmJHvGkjRmvnksMDmeWFUc6BxgdAG4adBhcdpjvPsErocrCk2bqFtjVkB04w
dDXxZmbL1pHg6IRwhv2QiRpoKQAYy0effE6PlM456jtFO8Y13oYDVw9hytIapstLp4hux38cFzhj
MF2QfSGyob3JK7D51rdoKMFWfuY31h9mD+y7tSbIyajE5JNIIAF5CscGPkS9Y2SSDWmeeQGyyM0F
XsqYsB8Q+VNagdyBqy6H7FfmFNIie9UBdJ/3156MNwc+22gJrtjftfevzXzAE7nYjI25+czvYj8E
EVssmyWvHxLHS88IiZDy7m3s55d+Hd6LpXcgxJgoIwMoQnxTz9+TA4thDobwhsNSIOjSoAS6BbJF
R+PKNrFjzfM03w9fHGnCiczbq2f8W5iqKodauA1v6S9C/2NdHCBrDnCsedbxUdqxJRDu8avpUYRL
D1BBj+ZMxWMuzMfiW7Lnh4lB/gtFuYHI8HDiImIH1fORQTgE8ThXjgoKXUAuUUPhGNMfLOD+xaFN
6m4++IXKAlI44tfERjiJ5woaP+iv3ATtea68WK5Bja4ic894BfC+0cRUKdetGRz7YdCGEypj/6RH
tkb7lkHn5Y8ASYSVU7ptCd4eaBzwikQD/Iu5xNDiawjiyj6jVcO3mTxcHFsxNfWO2j2CIxzP0ICh
GTylB9Af4tePEEn4ZCgVcPkc/d/X4aLMs/e0H9HTOtXwlJR7BgcGfk1yhXCF3iWvGs7DbfviEOLO
MLfP7a1f+UjtCDZhdZAuLGmUE6htgvtuIWp9D8MMS2UANojfINkhYKwIQzyZbvIhn8N6AyPfr/gg
fH45RGX6h09iP3j5ACARQQGgEqxL8Devh0TzjI3poG0Pk0ykCkx8vpY3Ij/EFwAFMxHTFaSdL/Sc
7bMBzCo0Wk/djI8iC9ObAaB44x3v2LPSXbSJiffEIuDhACYRaRRO4IjRPlr0lOVFenRpnh45tsIb
lKhXBPNSxdtNUNtpKN1tjCewm9gTvlE5HIu5Ht+7CxsusQSmVnvjZh05QUQD8eL8AnC9UxD/yv5v
5RmEoKt0gIL7AaGELNCOGvkCQoXxS9OHGBziSoDSLhsgHeEDLADKpwjBwcMW8UtPpC1sBRAZV+Fh
eOK84q0KcawhQo+iBycZEFqeBJJuHGGFAKgJTU4ufpI/JXisdwcMqf8n7yH/PCXaxsUwQFhgz7HF
6+ejYCntZfF5eNcBb7iX6i8RAYQ8H5Ae0wWiDwoHtF3Rjbjw8PMn73lx/11Qz7D/wRrXK6E50sJO
fqVTcwnutpxL077/gTpAGAJiGpUCAkuwgsyc4sDwlXfYWhAhmEPgzHnAAVEtCfWodgHNBxoIWB8F
BPYj4PtoDRR/IIkYXjYvqNfQAsiNRSvnB+A3qOnir4E3m13rFc/yPnAaBfIIlRbUOQitQLFDMUE7
lC1PAKR5yCFivQhC6MTsUVuljHwNF8m1IRkTAhz1qjkQoGyDp30uqEFUf9m14D3ApqQ7ZjwhNJ6L
X+x3f0dwoVwxA60Tvj9opDF1hXzGMdvH6Bay75At5i8Zwax/H2DFInmkxiNSEMwY4UaDe5nlGCPa
mBIqI2HwlK44AIsZzRL50r/tNWlXuPJ33MuvxTM8BuddkRT1xIjSQ58a927G5g9ZccMiUS/5CRx9
DRa7mP1GbPIebamhiS6Gd1VO4YJ+DNP8IJgI2TJhDjQXC8tgD0IFukf1/L9ZwPghD8Q1oNcC4hu5
G16EgUMAx7yAX0zvvAnUq4JusYfg2Yj3heTAKHLcQ7aAZCRicPSHCiAVCFkt4PBKsHZhFKC8/PXu
46XhFUr15DslGPX/XpcJyaEjIgKwB88OIcgD5XVBVyDggDYKsPE7rdAMgtnKWKPtxH7G5yZntdf+
nelr7jMxYWGA4x/LLPnRhM4SM98jPImHUDOJ4KCnwsaEfoP6DypIzhZ/Edo7vBnkMrEuOS2hRyP7
wqkKdQJW7ZeOyxXwHVgYsJD5ScidvB4f10LOAujsgef51PqTu6cIbRRuEHB1bSs/eS9uW3qq3zQj
IUAIf5xuPJg0l5aBFla8RDqkPx+RazDx1mPtZT/QMAVodg723RnyMGWP8shuipfhVnq0OxXnSnch
orNg4++8jb8inppLl3KV74RDJbkO1/NODvkqghakYp7V/aVb2OjXbFOunPngFMMkEj5OXBtjzaiW
b+px3LD8zW4lFLmap7qvLureOdKREKoO3Vr+g8Xl3BF3gPEFnNN5sfr9B5gOInaJR4OdmozxPBAb
xz65sFfFbxo3ZPjvgDv4jc7R1mLrAZ7PjsjfPvNWf5pPNiX/DrNa4BCENBdtEfXZv52tuTa4a0vu
XmULFYrvHvVbPS/wc27p20NDcytNP+vkkjyTCxSxdls82bJSbQwx4K2ipM5Ef7MR69C3SIUj1M6F
0VIAoCMfsrfyI1wdrUO2V3Y39w3druYQBIFpg9tBXPlfABUQzwTQNMQTCGxSVz2bez5Q+fYBbV5Y
sCwE84kSVgj0xfuxXSzmkLkUg99hYQnP+vuY6Pibl6oiZNPkCSuIPyqwCUxX7sxAFlMuWMQoNApZ
Mvdu7qun88tscrYcF3Bwn5w5MGFlbwQpjAUT77QTy4fFJHiR7PjQSmBdIQ3GS739r1AGTCB31VHv
z7eaPLdueMDY7pAbWly4WUf/zIfqd3zi5JI9/bfT/Sue3AoTcUjYge7wIw9jkA/uxC6mVT0x+lFC
FZW46E5BiTXBO+vaiJUGP10srWiOXkDRLRJ1yaLBJIlPC4Yd4HRQjeCOp4NpqIi7wkdyP6iczGBP
gSxmVQnZGmro0M++V+6eOOa4OppKzLjUHpKhgd5KYd2xkvjZGzODw62qfwD7+ndEcLjBnLK8jrHl
mD4y5iy6fh7MpDWqEqf2niCUEPxxGw+CpWLC9GLO1wV7oZDPYuv7/kZ2ATHhvJgpzdO5uTBcqI2h
vgXu9Bi/Hbhhg626Lt/NJZk1y8Gdzj2axRw0YByNk77UMD9oiTPMR/1LC5x47TefC+tZYKL8lwzD
uT/CGG2iL/yRkJXNqJPoC/Phz2tCXwKWqUxj5V+2j9YiKo72H75B/Y38OyZ4C7ccOd/oVcS35LLE
z/bDXhB/dfiUelRuOixpk7P2R4fY+KspYKAcS4jX/ksWCEPZKFAJy0P1Vl4AyfyL3vnFWCZnj6SD
CGBhLCs6efvPNhYA53/aMzlFp/pp3tqNs/R/qzPuwg/U6KkAULvklGseFq1oCrkvKlaRA/NACE45
Kot5CMZHgwX6FYlF6DMNhgMSuQeSsTRDVFFI/cePcDyaVASI71G/RzhEgIspAdBFgSD2GKB0S5CJ
8fY/rgyAE8CfXBt2D6rTv8YmnLijeG6OEwS5rFNL6/huIeHRiVqcfTbP39C+vlUbogNiVtLDekts
nd/KI5usKOnJP7SqkO0XmpwQhqgtfz0cCLqpuiMx1t7w5wBOJoJtquyi2ipExJHTEgYgXCJdl1k2
jRYyy0woEDPvnoiSepyTyEUU39u494mInuoNvS5aZaKSjABuMKKOSQlzBgZIWkVrlEB/PaL35EoW
mt8YXmaCKKoF4h6RA/GGFEBBu2PwR/uMgn0AC5aPdB0g1skBTJcal23wi4xvizTGWnrRsKIFzdha
B958cI0e2AGKGiMO8BLl7W95nCr6f/kV7syAESj0WcT/P6jok2+oDxxTkNjK0VEhdeEwF4/pNZxr
URMWQi/JWrjwvegPfD09eF1KOnxQ6jVe+UNPDUzKV8rXIvKi2/AI0C4aCDl0/lCMFfOIz7bJv7EO
UpAfS8xu9UxGhiILWVe+RcaTv5ohuQsVcnYttmooJ2NymKMYpv/WwzcNZB2EN8qVvCxaZGvew2Eb
mXQP+mg0H6DdXa3lZ6Wuoof0Kp/ZW9l32/RpLIUDdrxMZ95UW7ZrA+UYwspNepCpF7FFULagrI7W
JCAP8Ew/KiEb6iaQaJFGIhgmLHoq3dg+euwYX6lbVIqjesyQ1LQKVHgPYgCVZMkYGn9Y1ogR3TAR
ozWTivo6uQpUZM8S44Jlq7lTQQCC8BmqxY9JrRy3mWoYY9QJGZoyMXEvVTSB4h9Wj+jBkqqE2Yj4
JhL3tGpo8bz8I11BlloATGtDZzJ69JuY/O4p3ao3gFCJPj+HGnETn4UoqR320ThH2UgBDAv3gygI
mAca5qOWAwjDTKQS0Gv9l1Fm7YXGtUkphQIGEvqSkKlT/phzHj047cA1an9sOeV1sPFYsajxMjUB
IYnbwKZRTS0qLUPOl4W960wmBpw2Opr/FQhNUW9Mf1mYzH0aXmJ6SYwosw8bGpJzskrpQZeANqp6
9m80iOiJ5a+WVdSsM2zGNrQbKrpq4EeInigeIiyBzze9lXbXUHkLF+VLfiD7X77QeKYYg0gqPtjx
jZIl8uWU+bvHd1PlC1K97Ckk0dka07OeYhTyuQgZUTIngyXBT28D6vsJtT5vQ4hKbEiDEyA8qFBx
hlcY0Ch4mX8L+mjToU/NxGTL4WOx/vKXzV7OZEesVhR8aGHctFe1r2/JkMfUBIEP/Iou8bdOxCaF
soxIWh/ljfo9j/QlS4bDoaCSQPuXbmBI8wRxL2DB354G0yYbldoQtySWQU694mstze0kT0drEU7J
f50Aem+osNByo3GCF4sTALoT5iVsf2yXJgcEq+hBpZ/bQtQaXEiHlBdc2Hu/aif1TWFTYNviStUH
/Wt0EHb0sq8FJ1OzcK5saex64W/yiDlMvvVJUfZFHmABm2EGuqWYMrUxb3pYtH3VXbago3pkVnPZ
LtVpjo2Z++JH4iMpFqucTYve+ZqNg8+Pt9E+nnNdlEhseqSvAUUS74mv5IsbTnsR25b0xaJjI0j2
4QTD23k8i+7Wxd5iUPBthB+US0YQ8iMjnKqPMujSqJQdIfzEpDsXWuaslYjOGlKhpXg6psnyP5bO
rDtVJYjCv4i1mGR4ldkJRBOTvLBiYhBQREBBf/392nNPchIjik3TXV1dtfcuSo4h876QCMfA38qp
Ti3mh45HdfJsgOYoBd1dzXBzFohi0U5wCp0CPgUC9bn3RMYTMa2vB1BdMmVCypHC4kBTXPpa3LAt
qyGq74aIrUmmuHV0GO7BTlpxQ+iVfkfyhSCkKMYl9AyygRdbQBYQTmdC9iypn9mv9VtQ1/CDWdt9
qnGxaDxKK+E7fWQxoHUkKojbPqaTv2Oaxc27/aWtT380DGtmfytft5soR2G/Uale3tjf+YIa898Z
MqYo3LzdMKSZMqUfgFGiL85CKH0d31Hrvz8cgD6vD3pp9yuiGL264RRvnGItvdMcYzEkILfLXb3H
buSiAJS6nfCxb5PlI9aW1oKUvictuwWQ27PuQBzQ/iZ/xe9jUcA8Wd22k/due1u07zc0R9L2HTuF
iW490YZikUdZyCDfnnZNCK5hrkbZwlrIiZpgjhI8DBbTIigO1icW6h6ygkHkY9UYCV8y0OwUXBIZ
X7IeDFNSwk9Cntc3+EDiKMv4ednvqSpPrLJ6QyzbKd5YX3mevdxchEe7ax00tulYophncwoJot9r
+/080WOl6y2qBPYHOJ6kQfBGMHti+0ecGGkk6mwROBUmhrGNFcTaiNTm/t+UacEz6L9qUu4kMCdM
MZYYGI6s5r08LTfMDRQvEbjAcIr1AAgYKRgE4SVhU2kfA4dvfCq6nDNI79CK6PWX+8BIhuzHGD79
mV8FmzbCVqrPyWgF8w7jAMYkwnwU1ArDWFRgEd1B9YGukhl+EGdF4JrUK2s1kfiJqC3TfBYvZW/i
iIAg7hv8V5xYPAJqir2qO4mwaUMR6pc4HD+pxgTo4FV6jOQ4bRarBkvlgVYzI8S6hgMmrUjLi4ny
gr/gYeRL9TN/y7kpxqcNQoMc0kHUP25ZhIhEv9FtrwunQiNgDiYQnuTSTl/YjpX1yRpqp9x4Xt/v
72SguOvAFMhXVW8MjpW04q73++rAuZdUTirQa5Ma//xGfeyvi/AsryLr9dyNe0w7VmecM2iCalkc
+Hw+DX+ZNhifrIQDfBFsEXm0+5wiWwfT01I5UVb3mfSWs3teK+vnKl/IMWzPGSL21KZYZVvRfCFt
j5/FyfhLpNZIrLOykjWVxU/M7HFjvS432zY767fZZb8lZWvYx+NxkF9AMCWfUj8KCANbBMwNP1mQ
WYHNlM4Fk4Avjg/BgKJH8gMt/sWJZBuBcr/cTAnqoUjwMldYrOxXYamh1CVnM6fMF/T8HwMmVCz2
kxTd/eT2ab7hpd5+hG18r/8eP3eyMh9AMS3S907/h2Vt/674yoC5VVHdo0GUYQlai/Gm7YXPOYCj
sfftRqyaQsKFu/DGneeeG1GBMMdUTqwtXN4Vw50lh2WMTWQ/rXfKSt0C4tK3xz9lDaDHN9zzW7sH
9MEt5TrqcLJihltb4E6Y2LTFRpQ7SLpvFM2O8jUf2B06UAPgQT7pcHpYIGzwPHBgO/21MQCcAWGc
cYq+5m6yUw8skOQ8mC88ScQb7wEfArLEa4tyW2vz7k0gmficDZZRxyBXi36Gtw6gK1JW9U4D1WRE
F8ZmuzvtwSsvmrn+y857hXtdBWALl8ZPnowok/xZqGcm523+e/+e4H8QYMOwq/XtM2uIf3fEmI4k
XhAIGN4e0tB6PXL0ujaZPasGwLzUwYdQCuWHp3PbDweBgnCawwNmaT/t2BPo00Ge3qjB+Yv0Ffo7
FqU8xDbGueDKF/5FFMQAvuqYxMIl5HddHtywFnuJKhJDNOlduyZwIOIpN8qBAKNAmQZr+wndGCml
kWIXhH83RJon7ABQdbCJFvnEU1BlRq6EQDOSBSUaYZaLfDlZRUSaEWwz0SrsIsQqKGmLEhuhvc5E
RtUnAICKEAoVIjHMIyJAUFGJgHLqDEkX4nmIsZlCN4WfVNCligFKSdWAqll0uby31NQ1QmJF2QhN
2x8pboHelE5NC5/6ukdcY9VBnpPIWP2DFBFJgIICYxKQKFfXg9OFSngoSVN0mMuBz4CYX5Q/Q7le
abH1CPMasPnulCFtH2n2Uj0H52eI2sq9DaESUrAnJ1D0DKVrJGfI3a34ePC0VwEQdUlVE21Tv7go
tGmIaV1JNryK/NJ+FGpQm7O72ZleoKgM1YEGNzPcpg9AsPIW5Kg4AVEPVFWJ2xA9EgHOP/UPuRwC
93Qz4SyCO6jCSFB8/khGqKOMFAAKaUrlK7nLe40TGj9E6XPvemkOcF6/z+fyR8vQERqQe25HSvRe
Pk+PMWy1anY7w7/Uj0i5W97pioOgyBRPwC/ZiqjkuCB6evwdF8dfMgP2R5mgBDCA2pj8nIlykhOo
E3RZSDHcoUZuz+Fj2S3BnMzBBWBMmeCvNRqfkuE9Nh5WjG2I9G5/t6gfcTe2eBW7MWSpOcXZ5+Vw
AXOOg8x0PlRrHEVmJmsQQtJxGwsvnNmcr9mKUcgaRBzkR/EZfGNSKGKJLrkmNLJZPf/tVdRPsJEJ
Sc79adOSa6SqZ8+6iW9OiI2+E9liHhB2IJkHwEKYr8v6ur6tq7l8w0xdHoH1rN8fZ2V+qrb3i7Lq
THuR2TC4n9amVm7e89bvWxmAVneU0qt9hZW1VAYU2PTxTqZCLVhJMr9H3cWsrv6Z2nq3uwQ9t9uo
OgUYi2o+2g8va2vvbj4i/VGEg1TjHeMUScfgefkYh+dabeDyZzK7D21YmGSttRpocN6se7NNRWTz
qVGYGynQ55VQPYInytxQgDnAWlJRPcvUs6+b+gaMOHwTkLt6+QZlLVba5dm0o0LR0Ay5oWJQhblO
rbELccCzQTFkxLguBG+Hp73oGzzN5nGbaZb9Jg1DpJ5+9QuCrpWatN1OMPuU2WWswvrYR08NOaUj
0+RH6or5VbmuB/u8qvJJNFYnX3mqs+E5Cc4Xbnhlh3bz9LPy53K5efkZLH+fbyyb0NzmNBhRlsXH
UfMbKp4/bfnjWKsmXJ/mRztaQSkrVqQp5vpG5ejhWRdk/LX349ggMzmqEgDanaQUQ1gozeIxqXIq
J5qI/uqnUyA9zAnCyxBMR+PkF1Kth5BmxpllGJBLOumz1mGTyv2k86WGG6dKCjmtrttNZEkNrZEk
Vt5dVFgLVu4PzzFzCLx0g4zqD3vUE3T7OqcW0x0Jz0eFwoVBOZASSrKSz6+GsTz2Mnd0vGwf1x52
UwsWcLgMTXzsrlTxlOeWa59anfpXa/N066mloec7+UTZH3yXmzZu866NuiEP4Bp4xu1KnCdrj5hZ
mWg6+IrJvflsJEISJOk0Wt8QKD62qHmAVTLRsczNImglyzX7Y0RAiRKIp6oM21O9GKXnEh0ZonUI
1ZToYenH+VlugsFC2Wt4NIK9+VGPxJir0s/1G6oaslegiG0a+HR1FxolevfQoh4UTDCb4FyO04a9
0uWIRVCnDzOPyjtMBJzt4VH4haKEuj5G+hVOeY22bzvObBaqjGWEM89R0TqWgKye+Yyi6mZxBbPS
liSjdJTtjsoFHZfefn8c7eBW9bNjfffh2t6v1PyWH758BOt0Gg5P+7MrD0VdBvkZ7S2UWKVhVxTk
sKXbhPDbPWMXrYbyxVwUMjupYZXlj3iCD2GXDwSFgHn1/Tyj6E9O9bUaiGA+TmD1ZqBOvy8UHJjd
1G2ZBfZ5W9XcpmlhtN271RZdcNPurEyBdacQ1KkCv6IXp/VQF02sG3W5GG22sXqh3r7t/uNxRUto
0G+I6xoEBrPjUKzO2lrJ8n7RHom/35VhO/Rm93b9NmVWZn0UEqbIjj0jqcepkCyCd8fn8c9G28jO
74SLjnmV6IYNNKhQjZ1yslBce9Z39yY98/klG+dWCTGo7+3P/nxBdNjI/8a2AT9gg0Ib7VqL7soF
cksloc6oIo6hR8pd1wkCNEo8MtWDrDDZBKGwUFz2Kqx45luzNOzm42hB4LYtfZifrLYO1fNRjybq
eY5QDbkL9XGLpVIdvW7A+vZGWa9Uqm1dbIJDlXbTEv2Ee6OhmnN89NWHbMlxMbCXf+RqleQ5Zf1G
Qwr6SmKVLZXvSrqefPpodZIre6raTQP9gTx6zvZGIQ9tSdZHNhJoyOU2qg1zoUktjhAKPLPJbdAC
pULrUMdVLZqTvC3PTyLm5hkDZnb7vgfel1+rElNhfjFdAGK0FHm1jmTMHkY/IdcOKgeZALvi3k2s
5QM4RXO1V6hmSJP7e3s/78ajjZOmhKUlz54UuyeE2Jr3VGVz2+dUVx2hTLVI2uHsD75OlbXC7xuD
GF9k6eriKQPdHR7pnSFllqef86N/ONZAjrDgEHn4nCj0BH7AeLrf3+wuOy9KTYmukroaH8rtTTtJ
7dI83/Ax88dPRvAw18DRXRWW7adktVFVwY1oJ5XTj2TPc9h/ZYNDY+FvPO9AokcwWwXeEcl6+YLO
pmKGx7FIhva8MUt4c2PTgWfV65mssSUxbANRwpLY5f1xTm/ltYsom4Hmw/VMtaKryr5KlfxGOa9V
m6q7NuhXneBh84jsvXnHE7ko5SWcjJZnC0kmnUBUmarldTc5wfSz4WG2srK809uqets24xjWmfJj
5HogF8Os7u6+rl7DiV1uhjPolCq7+GreEw66SpHVWLtjBVG5WUzGDowCCSUKpBNeu8loIQJRU6DS
SG22tmVqCyqT5UWRg8dDB4/WEZ3McZGRl7zjz2kKirkAJIlhWjJdSr10maq8t9LyBsCxZg4agYh9
yX6pOrNjA1x7lvU55S5yAx/7ZHQPpGAL39CQ5VVtv5ZgTQwUY3nN6W2VLTKJLVyhBwaVEJ4qEj16
o86KyeNd1H1q2cPcwqKhlEoFh713egRZVJ24X+nlmRxeqFRonii3XKHPd67mOaxREwmHTiZL8oSQ
2i9rnCtdfm604hY26t2tZHsx4LhS59MYv+U8D+VSj4acQlhFH14uCu+C02mBItQfVAO9+adxDBCz
moMS0KgSDPGyOyXaiDKVCjQDZdv8AZgE18o4IWCDJndHXW9uCJ3XRYON66fW781NXzxMdTXJJfao
x0f0ODWg5Mw+qu+nx+xOPPNJyO+IJOnETC8UzNS067IvTL8yalTHJMTEVSqW5Z6MspxZgd5XS58d
y7lxakPxe3RbezrWph6iMVFXhq16pdEGR/MY3NvRPdtX92wQ2y9ZE4ub7fW6mTv5nR2joYBGpdpp
g4jJ6Vl/qDURcxheoMC1n0zRfs9ZzZywQZ/nx8fgnlTyovUDTVuRDDjtkFHCV6W6sk2uTZ3jb1Sa
TzS0JaTYz4FlYZwazUHFjywnPuha+iH1CU20g/8XUBjY1lF48aC8ydR7+GGD9qgjsavbsXWSrsAz
78cqzPD275UAe5nJxbpF99YKn3dp87Qnq1ZshvQ1jOqmQlHjcsJGo3vXXSbzhwSoUx4oqW670KKp
C86u4kw1yZIKcE8qT1AaGdT9VbejGyEi4s2B4ms+6NmZEQDoiO4+Ce6o91E4du8+Kx3CqeOHEYgv
hJW8dmEF8syOy+iBeCq1PyOZd5ZR53XezbOCJoJT6Kqz0R/9OhICq+gDgBi+eeL9sgOs3Hv6x60V
tIsmaiLGoyd74j1AjF/voc6hT+kgZ+KarhnZLtgcx/Asp3Qyz3ZzN/dz/xScgiGkhoULzCAAk0Xh
jMa9zXofgIN78SxP4hyUeXCpcTzliIP6m68uSW66V+/i3Wa3mUqNByQdQ25FiPSoZ8wmPoWYAgTP
HSTMPcT1pxSr3aDONo3ZNGXBxNdcCm8GjQ+0ydcW8f4Lo3Byt3vNjTVOMUY26eZqHmcBAQxAw7L3
pTt5CLhmdPE7Pr6Iori1D+Bnxx7fj/d8kCOB1ULqfSY6QnceKy2sfY5yview7mfUrQGuh21swmdC
XpOcyoOyPcAsYTVc1yRMkdyswlsKGeFdAAvLX/Flf4BRkUnGMwyvq3N64fgAfqUIr6n8nodX7xjd
nF9tuiae7A7zzPmlLx125s576bwb3s15b1x99b5+/9WSIVz/gkfx1rd5t1/b0W/t/OXuhsDXlAkZ
2O4fKduwcNfr9abYDGG5/B3Wv5mzoS6NM0zX1YbJ5h2nm9xd/7Y+CTJHmv+tN3+No8+xnvHm7xHW
wfqPqebk7t+f5FLdnseFa60h8ngy9+sYoVYYgXkDEgvOitGTBT1dDvg/uq6KMJu1ERXOZlLMRgIu
BNicfIiyyp2Etat71CNxYOqjlp7PmySfF+Fzcfo9IdMO6yCRl9e1vTvPhjdt3gAV4AbPi1k+KwHF
HmPU5gDELo/xJXiGtwM8bv8KaLV2xwjvY1uktGRxXl1Wmg/9AIwn9SY6xMwoox0hKoxep8GAZ3Wb
ZUF5K9OJdUXCApiiIAENaLySxBreQWUF19V11SIfX/4iFxuX/raYUVN1WboUfvBpkAdMiS/+cjEu
ASpBr3GK3siM1JFPu5zSTS9Bisato4TwBMMTj6ib48PJd0DBOLCWwC29mrjqoyIcFwjjvYvuqEJt
QYk6cJnWrErrRKCYBIYuD7PACsDNrbkb/JRn0mb8AJ6jomJubjDo/jGylvLsMcMeB3X09MHKLaC4
L/K0WBnB6OtcP/rnAoqZrYvV5AdmCLk6Mx7+rPXzAzRO8W5vJrG+nsQjgJyCNQSegbax3m6z0wf2
JnjMzFjA+/Fc/J6I5Q+dBjDI/KHQ0wOc2g8QIfa55dZa56tiJW3MeIKhKqP8exKjoOrCYbHB5hkB
Oi3QOJSPajWGfYhbt5ukVUAcZXkCJl37l9kZjEgXVOvuUIJ6JjRerJ+7Gn2/9SvgfH07baov0gNE
HM9fHCa/BewV2D8H8nW3vLyVm/Mbe+jAgE/a74ykh/kowtxWQjzDSqo3i6cr8Np2KkiVLwLqcSMG
6nXW+DVmghLGPmFDB2KZY0JtPGFcSMRCk/l3tADfojBIqbARXIOSO/+cP0MWYKfwgD0xNvgvyBvh
BeTGldfkvPY55UxMhdoV5wVFgU07ucIcYXh4XuOxYDVBtnDOHpxAhLwJ9rn/vhqfQtm+eHcFFkSZ
d4E4NqE6SjU7+ajvhc5lLYal+Gj4TUuFuq/KPJ8951aE/IUrBiHBpSl6lwEdsiQnmLThJJ1ARFXp
EcLJdBGpnYOI/YruoqcSkQY4L5ENgKly3NBrCSF86FnnNyQQCcUDi0nOh/uedBx/5l/8wMUghiTI
iwcOkxwQGSRSzSJXC/hHwLPRHfMzF/fPracHUIwBRInQiiTPSJ67bllvzPkQ0Nv+OKfWHkcyF7K1
RwaRXn7NKJFpndsebJ2ZYM5qARIIie2hPrHkFVSoBmE4z9cU644t2LuFc3VbT5SV7xb1d548kSv+
7iGiOiYbD4LSP5cFikQM6839T/2wfqwfAYnQP4yPastedFumRVJtLxF5t/FvIEi749YvlflLXh1V
IFAdorvZOWGp7qGeWPBoTS9fZOEzoCYvnNtEJXZfz5HIneOrcGFWxDMQfhtPxPVfF+qSC4MA3IbK
SpB5xQWJS+Lr7fKGnEfMewnVV9CB8eRXxVvOPSrIstgrpAfSYkl+YDkRNCKWVrGs4qmx8hG05v9z
UbyelT2xYioubjgLq3gdZSzEojfxLyk+My8S63AVCrNN1VbGo8HIREOA01HUwKler4ABPSW0wOkp
uvD/qK5dMXI7ZkvlgU90thcMnzCbFHnkBlIIzhWPmCgMf3FCMYjFmgvZKCLqwiMx0SBTAyDjyJST
8VomGP+7QBhfTin+QBb1dTgmAzmNx2l6n6YgLafbaJwmZyeFKSv+Ekb69YNf+20cxREZ7Gkc+c9p
tC2mEb/49kvX30ZnL/IjnydzngELOd1uo2LKI/HFx/I035xEd/a+302XR2fLOxqfd0VXh1NiCbbb
fJrCts6n/sXZcuI42kbRVglpQLUWZ5zxvGgWLfHFfz4Hg0J/sKV0Iv7xYXzOyEddnAhDtCWazx/P
6XTrcxEcpj0c/3cJ4mNzL2WKRFEQpVF0dqbR4ZDm0ySikZHPCzgH5y08LjKNt9v464sDsbisaEvj
/aMTxf6Sf774Fy/FBUWHqWgK7yMWP0+iaZpMo5+AsyZBIj6E9LUjPjp6nYZXirssvjgQ0FtMV3HH
AT5xDWLhFEsokm48EoZSLJpgJD0UEnhOjIhY3NWRrwPWgl+c8DDFOjh0Lp06PRwAIGDLDpnLccnj
B5IFLsMjiLdYbDH7HHhfUwyquF76h5cIMxvv4zjei0/ibtKpfOKSo/ymENVrMS/dSHQpi3eaUq2I
Vou2X7kOMW6Jz3mvFvO8uFPDWea9lccQY3HA5OMioLL7Mv8MS94lFv7SRTrIOfoXzNvRx4Y6lgvq
3CWY5GbTevoJRGQ6etYUFYlpO30DqumCsZ0iDyiOfSL+7oDZ5j+Jrmk//Um4ciC7vmjOkZvCKeH0
38PMLQLbyaHy6xhVwy2cgg+zPWHyEZV2fnY39+6MDvuiqekkp+kuSfTpgt+nKX+RJ53+6OJRYjo7
jhTOIuE5jLiT6JxNvC8KfjgtB7DXCYCj6c5bBDQ2Sae289O5vHDHqjydfu6SnyQ4pP30QAyIBefu
ENHii/0xb+NDb754Hdln7ycpAixgOA2wleQMePV0ZCYbbpIiz8HFJPxVOQdGxJ0RkU8PDIQoHXkZ
t088wVPiuUMaMMsuYt5z6YwO7h9WIHPT/AsoOiMt3rJoc7fFnREzjBtXukyq2t9iCLbbLniypKfi
jKl4BY8KLzoyYA4BWfyQvwHorMWh0j1jihjxz+l9z0dwkE/iLdyUkNaQBHck50CVvvDAXeCVapKm
6UGsc3Qflbt5sZih261wL4WhoWIHP6E6znOAhmTEMQrTbXxdCxMY0Th2IsIz5iX1hvYVnmhKR8tq
zsVlcC2Fx1EmV8BbXyarWAtPtHR521aYTqpt/rtqJdw+eR6/RLyP1844B64DvsjVERZGXGX0nIsZ
MIZYAfHKSyCerYKURdV/vebJ9D2c39ID8zoU8/7fZYim0A4N70ZMbSZMLMxfGfOmYi0+iw+n7CSN
5FS8jZ5gdaObaNLyZT94LO4UDE5mD53EFHrZVIQUXi8Q/Q08VVxneqbE/SHF9wYaJJrpCHeSttCM
6xttF1/jnuwXE5u3idshnHFxGe721XRlJ56yEu6fuI2RaMI5oLVimvEJ6dFPU8lJt/eQccPz/5/1
GAPRwFoJb44BhOe35ayl+8T6RzivoltoxTMssBTCHvBWHBchxUErAXSIjxWwC07O6dnz8BoxzApP
NPrCLXvyidOjT0uzT9rP+8eXC/SvZWLZm6eWm/aok4iTiS/esAX3RstpfeZan2nKoY04ZK9grtE4
nhDnOuIUPmcPf3S0IMlCnJRpciictGATs0tS+JukA6cHyTkH/MEk4IvMz/yQissRaxwLj+iq/89o
rxLxJL2Drh7ecEpjUwE4wfNkVv6bwyiSiKVUGFpyC8nrosAipLAnmSopM+R1UFy+5MB/ZK5Z3DTb
E67DMQaZ4vRA6HCBnPQANPpgRMKdOiTCXIF+8pPuM9gJI5YUTsAruGKaIHoJt5cZyDceMKYyj0Zn
txP2FRljJ3MPh4OEsgprJxaH3YlzsDGfyUgTdRY8NcKkcdZAGNvTPNktJsFKWOw7AKxqcfMHP18g
oJ6mP7YTEPkCvzCmrZdoSzkOfkRbRZ8K6MshoalEyTGCOms1bcTrc5IF5xmmOyDbHFICY7rboS66
4zdXYjpK8Fzv1DggmeUEWNzdDpjjgnuWR/zaYnTrMDA92xlnCR0gGlQtCrBnxgLsRURruDHglUHb
Coi89ZsvLXK6DzQ+AeqCTJU/NfB34ObJtv4CI9vzQusXvMgL29LO9Uj+zJc6SzA63wlwHwCtRsLz
4MtqcDf6p/ELZBsYPriNci8ngO7xd41I/SQfIHB54vO0VP1FTynUhNYFQI+ttehzAe+GWvgLBPAp
4HfStyxw/d1A8Fs0msdPhLmnytf5A8k2S3WeaOU8nAHF8lEguHQ25QgbgtWliGvuKqAAgCACsUAW
nnBc5uUIlUNzIMRPcQgQiY34biBksIhDxASHDmNoY8TluwDTyfEjJlm81b7KPwN2KqHLj8n6+H78
u4Hg2JW70x4M3ye03/+3SACiUKICuMtu9CUeU5BafymzkGPnm30QrNnUzAWaa7Kij6wtIpDxacNm
jVIow1fz+dIj6DH65NIBhZPKF4BpdFqd7BNgGIhIsGFcLbI2I9bx/AUwWKTX0bJoHYjRBKi+Hl/G
wSKNRPhRYMuRLllmn+j1RPmy3HWfxx23OPslm58oX6Derh/le0stOopxIfTr3hQXXGcJfgLSG1Jg
9DRERBwn2QFj8Hy4Bc4PKoe/Nhhu6t7cpnRiTyjgBDHcVaF+sjX6a4mnfiFSPjjE6rmFoL8GcDGt
g5Jpo3hAwiWUhgm/ITI8UP0XzS+Bt2IUAHLS28c3SS5tuFBL0tT8CoaQVD8AY1YPX2309XFAqKI9
LboeNXOkd/rrcf04AXaFktcMVjKp6NyzofqAuoBL/EPUgXIEAQ3msPgCFkEoAaUf4FaI6BBfwlqC
vkNfR1EcdqrgEP8dZRsr+hpbihFRnJ49OQzjp4vKXwNslQsA4a84yJ1lvQtCD1SloIOTQt7Un6fP
9u7ArOye1LEh2vl9BA3+h/IeeeQ7fB9B+UR5gJKHFowmAlpIfr/4f2cCDfhN+D2FQ/mKgkokQDxF
sl3U5TRQaEAGA5D3EQAVWGQioS1DEtgmmHJRGVURgUpQIIx9HExI1FCzoQ9+NVBiyYlRqYBJDgfh
MkOca80qau6BIpK+gBMuC1kM3kD8nEHU9EIRgMpUduOS1Sl/eG78VQmwboyDPAqlAr6NA6oEUMTh
SAPNELDxCmyQIHcLsSYW9A2wDlBdMA8CJWg98qbOxDmF4KXCY9hF9uy6Vf1uoc202ePjsii/wcaB
q7U2C/Ruuw99o2/sL2Mjg+WXP9SPPDmtyrRZNelx3iFMjlx1gSLcX/N++gbPvLaX0ldhnwkQK+Qt
x0ezeEKqYY1HJBTZJWBqQCVE866sBKDpW8G9UT+bPYiXfj8SyUGHNibr/8s9IBkzfOseRP0U4VuY
Md0L0B5Luwahsm/zhxKqxBkT5E0IOEw8EnMuWOrdAFIxBU1JyBIKP2OsjodxOgQ6dFoW/GwL7tcb
w1uQh+ysl+DkL/Q+DsM+A65bh+a6fe9wXN+VYEIg5fJGe0mFjmdwgtMebbXCB86/aUUo8kopTLFf
sVnTJNw/omLC3wJIMJW9BqGiwvbQOzlqBI40mFYwXrS5OeeWSXtOC88eBN8EKrl0JQRGcwJFGCtw
mnCPoEPtQfkeN1dazlkusyEwYCE1xGFx5b7E04waWZ+K8ETFO6RVGd8MZ4t60hsMeYuxRQC93fDq
pZxkREPpEuhQK9CJCwMpMhHnHeAvozaP3KlPwvPxBT0ANCF5pGZ33GOcpTcTL0Sb6/iTJw+QME0m
9Hden8Pz6iWRQg4pMMNifSd3Ltgaxm8hdBTOa2plfbckMsB7AftEmFQoAyArAKeC+uUH1rt6Z23v
sNLGDaimNr6iWWQ47ZaZhwyEoCHDU+5OYT5HxfbNnj97gfznonFmDzLrH5UO9vd9M798GPExFSGi
xxQaSdB7nU9gZ1WgGwdJf1nNlAVKUOgDk1iHlP6rv5n7J+BrQSERg68k8NWlxox60C/JkBMIL+Sf
xTKAJ8SSTBcgdPSEc5j0QsoEuBiKPtxXULgoPsFw+jLDLj0CsF/dCE+dNkB8v6oXLxx5MhCbexWq
0YbcXIBgX7sfd1DzFtc1kfbddZ0DW/1WIZ2/o8Exb2PKwqFVFhTzfD4umA3U9GWcEYBkJyWClaaI
MBFjJpOaFunjfQKfLjQCkqNkbY6YQJutePdGFJQNVD6riKg3xFLrjbIn4B8oW90ZqNFHUa2wTdDp
mSOMzH6zx88U2Z583q2kDy6zCvu4IpoAd8KjCLNnTL8v7sWHuIEteM6QVWQfjOv+ZUU97jE48OuS
vftaJ4iVEXSmpDCJLASiiZCTNAibpDDhJHer46cC/+9VdZZroXFQTi5fFUHTTMSA3VOiQ688MhE/
KK3sHL1ydgpuoRbBLQ/1tb05U2B3WGES27iaXQ+vePUF9WGBKz4vqRqI9t/kp0QyYONSnZKKo0BY
AsU16RgRnUUMcN4g2meu2FIS0lWJeyHlASJ83fg9eayeTJr6RR1rFzu/gO+PcBx7EHslg2738sAg
JGIlrHMC8XeMc0LDwxvGHJ2mJSqFqA++nz6VLTU3XdsD+BWgkLlokDS8z5+IGWIGSD5U4WWW6ahT
ZDP9j4zz6Gsx7FR9rdkUdZqSPIBcDrfHxdgIfGH+xaKIGRvneDtIp/tPppPtkSO+pQVcPDKNlPQh
URIPa2k+zKAHdaQTA9MnnD5jf0P0mbHlDe8sbVfU0xzFRzvzW0jtIK4YYBAPwtHHz50EkzUlA2Mi
G9xZluzcQ+laIzap+fqseieVUX2rfxKw4NAMtRAxFlK6y3p+nymzu3BFBp9QdJAlxYySLPYkRscG
QRQAy2iKgT1Ta5eK2lfTJ7nH2i8vsA4sX5M99dxNwo8vbwEnbA2u2dwJ3Q1LKOncE4TgN80Gf4Fp
JRTTcNVgHgCFqQVbh465ASAg1flCRyPtdobw5yuNh0IhqwiMOGyCUEZCMS6iGPzPPQcd65zfb+Tk
P6xZm1xm5MNY3F7I+n2+ZhpPyAmJ5OR1BkDcVxYZA3oSP9bZG1rZf+rstBUJR2Thv3SAm2wreD2q
LkSUYuDV7DGM2IofHzLGqQ7hGJIjvRFioswLiSnjIQQJyl9l8fjqZKdkFAjKEyZAP5gociN9waW1
HvAKV1nkIakgfDMSOydHZxjiCF6oLT0VxO0JsY/kOnuw6w5RayNfqH0Ys2x2C9q43mDZb0j59XER
fk38NsrRkcpmmg9nIGDsMM46sopIbQidlggdtHfq97F3iQAvRhygQBa6AbAwD9WynZ/m3U/OHpEt
1OIRN+zqX3cUCxlpBQ1yRJ37m+xdGWUvqaXhS5hGGIP4TEsxYS6sImTlIiqSz0mCEOQD5RXw+cgX
ube1RTiP4BBrVjGrNxrBcXSDUE/YNp2Lg9f/Eunw4eeGI+ngxufUA2qoochkTPbFFxwlNL40wvjP
EG0YP0+PWxsFgscMlWtycdHNu/tjPKGk5EAmGppJqO3FCudDM6M0lfdYYpnIIecsdWTe7B8b54ik
4BM9OIdywp616pD1o3gzBeFBTVNilSztlivvt5NiOnzDw+F3A3IADC4jHpUb20Uc2HprP8y4WPUo
eZEQYOpd0npLQiC8kYOpmaCnpOlC/GpLgCosimDSo92Kezqi0mZ894WbzZBJSy/fkN3BWWMv0EAw
f3jYqWQ78VGz9+NPs5nsryx+55U604PJxwVVkjbR25WyxdPE31TZz7CagZLuOkRDmoR9zYkcW74W
OULyN5gZ/Ek0ya5CQFH9tv7oBMathIEDJY6sUVL/4lfTtMOZQfGIZWJ3DARWnl9EE2XS+owj6YeF
tXu/Lwh0Bdc3NlnYM1Sosg4W37AEumzr+BDPnX1a+ggVYktY3HftJdIo7RDekwFUNhJwbICPcbG+
UbDu7iPgxHzHZOBXR51/8/OtsVEClFQTIa4IiQZQNBu9ZqOF/7F0XruRY8kW/SIC9OZVSZ8+5fVC
SFUqeu/59bPY9wKNxkxDkEnyxInYsQ09y3i23I2w8urF+pOQzN6xSWfzyCKDYFJPu1ZU/X2zh20u
oiVMCXehcorTKr6n2ECxWOYWLsP9PC9hdOJU8+V0Nz3WfaSdv7HRlT76N1jmyY1Go8f5Cn6DY/jk
y9Ys4BY/57SUYIFxCFyDowWFqH+Fhv+gnZkBv5EI+OIb7E6VwYPT2f/je1JoIYZxPpER/IwLjlHD
s7rTwGkq6W3wbQRbrEMGgpWLlWV8ykzDKYmeqDApXa7m71+XsFpnWyk73bP1PjwrR8osPOnDYpPh
zeWYP/oLGdFcV6ALRCez8h/ZDaUYLFaUEQapM+Vs83Ga8Zrr6PETuUj3qe2KnKz8EmcHSbv8ur1s
VHJ7OuWXGkdGPu7mKRZZZnHbPSYO6uwhYBma/yKVXnOICUxVwwsUk3A6on2hLOwflW6PbhmMJ3hR
du9qjwYbTtPtWF0RWPQrvdOnDtftJfnEAiiFb8ClxJ3KJKWv3rCdEokCqmOII7wbP7uJ5nkgR4El
hfrLzMWETtg86aOTx/Mb7yteoMmzxlqae4421eNTnAtfDedw+BPj70jQLwdZwmYC76tChECUX/ZX
qHz0+7HAn59uG4YYswTHBdygPY+7evckf6tvmPPtrsWcMVJtiSp38jdYsRdkBw98WjCp2e9eqs+R
KZi8BlqKKHPWySnZbFbcdQZeQPgCXrK/2kfyEhHnPH3G8N+wBrgQXsokkz/ix7r7hvDazXg7zg/a
NpyD8tA4TjhA1JhG0Jc+FHo13VY8/Tq6Jmfzr8LGEjSbErUvEvM7dyYh1XeSMlhZ1hfUGtVLiX6G
K4Un7rHZPaNxhMIGcJo682uERRtS9A/M9PauGO9MLjV5N98TPlRn9BokpBxCNHXEPuzvG6I87gWK
OiNaLfgakrAAH+hT9m//fVjeImHejYhEuvT/BvEonFFjGAY88kP9Cv+gwvIrzH1iVmksV3deHVgN
j+kFTydBc7q/8itz1xctPWf/3YLijk8hgY/A3MSjHnbdk8YKN3MrPluoLh5qBiaRhQ6YI3GVX2c8
bfgFJPyHvJrYVTf7K77hzTThkwQP+z9lIsEIPOldg9E65HfPj/ZuvI+vcUj9QyXJHwaSB7AiBpNP
tuVyII+ISgqmAdsCy0vjyMBhAAjyNatEzgKSY+OBHR8tC5JtXtB9tFu4imB6NTRdNPHnOCY/dUcE
61fM5Z7l3xKyTvcD5iL+BcLTP/NwPYMFcEqZkugqsTngZCbX7h1qPww+ngLqAgpL/zYjXYIAquyd
g4IkRnzb8JqcX9F0x4chstvXvSeeroZPeTSdRnaUI0Ux/2pNhzYLqeF54nfBm+yJ0YBCSy+dekz7
/QcKigAqe4BBs5297VreK3AXKOiDgRMXkv4e4zixX2MWSMAdq9nakV7mM6Yk/1EZMPN8VEflLLw2
+I99FLxyAwrtNPy/3n2nn7Aztz4AZsrKwQNn2WPLOSTDdfzqMQkF67sgCLxxhQAtnPSTdh7CgtZ3
B1PRHdqs/Z30pRMczWNFBlWET8mYbg3Et+4mf28BB9fEorHF3YHOl8ZZeJ+uU7DCLcPN9TJ6aWjt
GKrx+K+T2d+dmXt7aff5eC9Mz7wUuwcLOPphdbdQumsQCmrvv6Hj/41ISbjCaXevf5D4hxeLpiP3
U9/6oLvTdpdEOFtucQXN7BlWIySBy6HHpwfcKoV8wtzOP3yE/DyO7Cvv1n4Z3muMjVOcDhU/+1wh
K9YYynW36TY+yG6DOZGghX1tm1NPv1Sesc0DcNA/UWci8QTn3ID9YRKbDq8QZuIXfo/2DdOkDkrx
k9LZMbtB+NYgg4i1XwfbHU4Jnnd14RkM0YiWqshWwRoUL3/JT9FOtmd8PolBtxJO7uyiQ8jVu2Fo
utCyxcfxW++e5NIBZ1zxQU0SDy+d2x54MvIJROGeeUH1Ke8KD3h+ZCR6T/j6hEB2Iu8MfzY/lDOA
JouHC0zb/y7/GQXOu6ueDR28/oLAbKUuIilY5+Cf6R7avv7b/iBsk7/Ex4o3p+QYf1s8Y4hnSw7L
TaWm3zTG7m6XFOv4+PVYG4JVmvMh/oXwLnwXNClHZNm7M+9uqcpoUvyl/CEEovwln+UFWy/+quSk
BPNRcOcwgZaV4JBFxd+7StCM+bLPH3y443f9IIbnzPO0eCPkN14Gku5YuhXv+WCD7YMe56/cDrz/
rCmP5QO0AAvGj+6ZmUn8hbvjLif5XwdrGcJa/sBFaUS+guMGngIX/VfPd6fE/4AIoKfrdMWrNAW5
6l3WK0dWlQx5bIxeWsTqL+wldiBH2fkEIWrq5u9e0f/IsFT/s6WixcFJmJuNJWH3DnwskaCzY9HJ
t249xS/qVQHi/yfcl38940EMswlAEruw5oa/cTAF05X6NG6e9SMdeW3N+tRyZwJ8XnEC/gU/5m1E
aDccpx/MS475sbhZf5QPfgFuuIGWOgcJzoejrqSDO2cdLSwnQHPqukCQM/enqXW0qc6DdpRkt1z4
adEUdd5c9QQ1grrD+E8fWiNi5JWWjjDXKPyV5tzxPYfYspOe7ijRN4vQ+u0Cf9HX819yKdblWugq
jrLRl95B8ZoqpgTV+v7pUcTO1PyKlUY1de+TDDbMoCirXBVCJNm5NhOcOxLbHYG2TcPPGi/NAxJU
oRrYVRmw5I0qm724+GpFOfGEgVDhSO6Qg5bbj1JnmyPGwnuxES83ykbkQybXRXX2kmqRvDRu0F0m
fTDAKEsXIZD1dr5Ial0S/iaKRy3Ds2ESF5AnSYcvbPQvs2FCY25T8A0z/ZaG+ax3bGtI+cDlWlnu
jayQf2FWN1NrIVBsXfUQNtQBc0l3gdblqWtlzVML8yQNCmkGVvZdTBW2eG1U+OJ403PqbSJa7UHX
6sYxhqwjZpOItyjBli7iBSlbnGqTjYfdqZgHGgOdXFGZkODp3gcuLLGxpRJtiDZrhivmqjMvAryA
SYQrJdpZMTykZD1GGqbAaso3FMTVEaOGQJ+ic4yq7WzSyRTzrBZtfSJ8BVvEnIaoR/Mu1OC4/J+y
RAdm/EvyiFEvWVMnqiiJSvynUmVbLQHf5UnvnHa2JqeOEtFt15jGGMEeT2GOHKFsV19dDHwHm17x
Gg01+SzMJuF/YuSLIoyRpdO9oljEN9myQnmWB19URjJURdlTO6v4Z5WQwpsKB6JVCBdZflW2Tj6O
2kjy74Q4Qs66kIC71M57PIMWFBmKJuvP6gAoNtOGCIuYhEbdCs85833MyanyenpWtVXxMkRWmHMM
3bFvLNgRBQkMuoWdBKHih6aQl93gaU2A4rViSZwlA0QyCuK9hC49rz1751HECKbBG2QSTjKgUdFg
5Gko6u2U4rdTDx8k691KjX7NbIiEt6DkT+u0PVkYIYqrbULpx+BVYnrW3KJcbvmy0XMY0fw11KZt
+sl66LZ7wz4/fm2N60Afb4IXW05zL3aN14tFwOqqfZvDswFhNT4g+nSXX7V1ov5dSP6RZwZ20quv
S+51MX4noqeyZMrcfDu1fCee4FphhLW8tcAnuEAUiAQhAchug+VCc0I86pVT7Gda4huEss7odLDo
+6xeJ+rJvPw1suOoBsl8Nkso4qmb5QorHrQlVRhfJbQ5MVLIxv1Xq35OZv2sefV0mzHnUTf1MGpX
Xp1jOUOowHBjJupxdTsaqRV7vaXwVv95NMIlxX1tr4I+/zYAsArNHrhKZ6fAMF3iHMDBG4RDk3vj
9sei2RtYUfXiw0eaq6Zu99rMACDeIpMu8jpGg7/ptwbZAV81lueicUU09fp6wk+mw2RntKWkPk98
nyonfShxBIM/vNW8fFu8Om5JlMbUe3DK6HU85bdyae022PTyiv2SSEtMy64BdkjRiRzS02AIYZIm
4bYpxAEQIn3tK/j1Y+ekKWTGNHHlkUgXSXTVSXB5N70sNI2vpts/EMeYaFSXs5gxo/bjKdPZF5LY
ZZGOC2Bh9k4B35NfaY2PSWcdmhZWuiQe84wA3ocWb7Y6BCqGfMTZ46YtsjPv0sOWqJ7Qzl4VI1rZ
3UFNt1YWxOWwxQTdWdPR6XuCQ7jajdEXRMkzj4Seqtuzdtim2NVXXFRJbMqUFA2eiiB1spMOK5+K
8JHlLKDgpojlZoV6f7ns3sXx4buRA957jAmH5lKQAFrN1RMem8Ct+luvYrVCxBGrRdtZTxxxxM45
Dtw5HQ612KTCNpNbPES7u7RARXX/YrQHU2rd/NNAjQmVX2cpqGtOpIPAgnRjoMSzXMZrbmW0acup
XJLj4ilDS77x3tCCoo65K5NUJhGCO0iFV44jajPVy1kcK0loskl451+tGOFnKpzL6ZLaYn5Vy3vu
JvNVxWhAppinCzaB5EkXKo5YmnXVZOOCXog/afgz8eZa7dlaCUoWSfzrrKDOlUNM/4JCeWqPGV1H
WYBkihz28ToULMy0Zf8US3ZVs5bbVglqdUssWuaQ2Pt/iRa5jbr6DdG308IqiYzi2uJ7/QqeiPxs
d2p/439MHAEuwe4yBmH5t43JlN3X+9IZraFcnKfKVuBGdPgHdbgiHJquCQaBgNUJBryY+mMi4Md+
niRfk7440xKCXrv8jNqriGMwlhXdmHj5RxNvBAEbbpstXtllYHKK38l1sJV6UFRNmDnjMDhDBu2W
1WtuBXJK4rlxqIcOubLlp7SkRRLktnmcvgT5XMgBEsE3lXz69rNZm6A2q7Ct2mMbf61j47XJciZS
FkHxSZKZENaU5LXgeZCM9+431srj1NUkdm+2CF7G7vpp1qAW4cIjuyi6cFgCubCM03pMdKI/WO/i
X4XjRrjUCOqwjZcPlTOyG0ufFy9NTF/XjCCix6S25Z/D18iFZX01aaga0IAMjabkHUGmE0869h1h
Z1xaNp9J6vXi5rXVHfcvNqjyAWUvSc/UJQgNfWy39Ue8LrZUr65aaE/rBHtZk3gRcTwdHjrofn6I
JrK6qJbDeUEeni8XvjBbfQNc/9Uq/ooiIFINDFTiZDh0Tl3dleImrcO1rKnuKWonGJ18G7Y961sx
XXO2svp7b7I1iW5dK963OaiWH+stthhe7rXhVZTXOF+82ABhq+41UrEEyXWpzIGC5Vb7ophIY6ot
ZMON/5qCYhCyhcEI/rQSCngb2n8iiIJOIKbO+6aelHpxxKZwZLAL+ZBjX4HRQPGJidChttOP/Qa2
2jLsr3W8hFlSnsqJPfJCVwpUvVzqxjdwj9lAu1R0UAX7fpxe7hyc0i5tuYb7kjxN502/tFfzXW38
bsjdUh3dSgSCqog3I6aYAW3eSCB9H5lAcncWq7DxZD7fjVJa9uh/8jgsr32bB2nj9/m1JlRAh7uX
hIUTzTdtOctFfu07nDv1zdkKgtR04/Gcu3iT1GRwjZuvC6ovFZafgPjCM6jn0iYhE8+DJwP4MwoO
isOJjxvzqQNcgqjDFZQpsaMIIrQW3R7AtcArd7V5qwRtKoYpOtvtNxfik5yzm+3Lcz+KZ9waVjWk
DY/o8k180VA1t2DNJZl3ukuDTiRbl1XonSHQJD8F4ZqLsZ2FYTrTWmzrGpasuROWgoeMGTXr3moV
pc8QHWOlPSzd27A5fUBTGxSF4Ztb4qjZQ0Syvn1TRc8SjFttO2tcAMLrcpnjWy/T9JuPDeO0WCuc
LmE13mchrmuVaU9t7STy7FiT4Yg4RHf1jzn0bsfDoYomBgrEWDl06TONtpoiyMSaYs6DjdqVxK6q
/ebmct46jAX6cxt5heT3RCFP3qowNcZRMA73qSKX7kDPfxoserjSPKnGWahY1+vbIdGf2+TLqGEb
gM20f8WluiS7s7h2rqz+1KkWc8VVah8CevNuVe+z1T8PrfzSwO8ZjwuZ9TooUDOn5FwXJylvTqKG
R91Qnao+PVl2pb4vzIxs7+XqLFd3vfFTcGq9yBzpd8Zfp8dSRz/WReLozBIY0c2OidowJgyrVoJG
OfbzLTPlk1UQVdl5Ql46VpLaUpZ5bbo8J04qNMe2GI7iToTCE7VYvZqxUMErpFnDgdHMpwUiErjv
vCi7Gg0S2Y8+goz1lXd62B1qPeJnV+5Al0gLnzbg7spPO+G/WMu3EQLb1k7hWkyPFlHX4uatdEp7
4RyzrplC8CNMS9pMdkwRpRTiaaFdaQwjt2VYVDEUlqzEZ0IZx+XSx/m1ye1lyw7S7HO729ay2kQW
TFxIIzHtGYLPuPXrDGlQVQUGquFlxsJndnIYIC6WWJNd5p+c6e4r5+eZ7zN2KVaRhVOMWK58K5Xu
WtpRI99yGoqB8f9vtPFioJ4e9eTUWAe5Er0442KVkbBOtVtmo7N4i8kCoyNZjGlRr+HWJIG5WGFs
eALxWGuCo0W02cJ5xVXan+DmrR9r/xFnrwaQoTsNPN9EPHy2GfGCp/ZkdZgX2VOpvESxBBawvtRz
RnR797xtpq0buiM0w12VcNLxcYmxFZk6GlGN/Iy83VzoHIU61vK3EJij4UsVtp2zNT9DeVkyDMYk
HBELhbRY6URdPLcgUFRChr3cpfoERl6Gqg7yTilQ9ChshISY4OIoztmRGbpkO4ABbjT9tjLMUw0r
eJwhrlX2Z+yPqvydDzgC9UZQHDJrui8DmmXwTCN2RywI1+XX6tgOlPrJKmVWccPBVNOzOQMeIw4G
fWFQfNfgQo1Xq/iJnwtPhsM1RVCHx94f+9q3JNhTr0XdBbISyHV8jKejhgNRP3H0i+NksZscWPT8
iNQ2bD8TXAAOosxpMlkfLD2NJAP4stlmyX+rS0fcJqdCUE1rmFjwO7XKRejvrtyX4qq78iC4apt7
SVjlSmCuahCbna3DrmtiK0j6L00BsOtYWPbPeYxaeNG8BHsnicFN1ZwRi+2MllZ665PB7WbExFAc
ldNsVsdMro/aqJ9ijrElt97UL9emVm/zrN87r+t6bgPMuIfVPpjKQRDeU9PHwHWILt0Gb7H0NuWl
Qjhf6+0xkYWwKaGEjEUozmBKchbormF27rRBp6vxF+2NY5MqJ+YT7NNwvbK7fr5bCkJEe7Rg8MrL
qQErt9pXuWl46wf69+chH2EKAqXaSiK8aKro5K3utMV2rZf0tko/6qBQ7K17fRO65S7aWivdihrm
Oz9yd/Nz2oSYeNZX28ixmW1Te90SFJL6t4D7qTpdFDW+ZU6//sY4boDwwQL+3Ro3eZKxMeKT1elm
bxYoWO6m8oWWhP3Om1QNodJxco2OeZfgpYMa48b/FAvgfDD30HWBkE6Ft3zJgr2KVFWMExaAJdgk
sEh7u8EiTMDEa38NBDqoAyxExHGHwqksZ1vwpsNV0iJKBEvEgpcqLTku+jVq4uvWTb4EO6mSWdqv
LA0zNGjkjvKJ3lVmpYK447LDitKQPaPjMeHmkB0LzH23CeN3ZgVz5kPp1uPkKQvErtztIfI54+4u
LV5048+84oMlGN5mrRTj0htS3TXxpMjxAmAWJyqbsom32Njr4Zwmp+ncS+qp6eRzy3G06oO6FG6h
uJol+pZKckKEobQB7gfYV+nuFpF4z+JoY8eG1ami2okZudW0PmYab03Jgi5XL5g7KBNy9mG7S+Rr
CffIgqESQWOSB69XkP4CJg2Vlyko4pPYizUVlSzEV9DdjtqoIwQt3w8WBGvat47NbTw6TczY/zS/
bOp9opVzRfr99joVwUrw9v5hVVuHW3eo6SlWk9yU8EKupRWmFFSgmKfapX9+7qHl8IzUVoENJeQd
HbgFTPUtJFOgaOW1MpVLr2aX9YQ157mBbLuYlV2Py7HXlnC6FK3hb1nsh2HFGRSNyOkZKFm8T0gB
o9IDdfTELSbqFu9vU/R73fAFuQhMGky85lSffN6ShW/0OYISx2WDgaSdGKuDw30jnaRIOzeqfhl0
Ezc4jLD46PuivdPm3xdMtYAM1OLaKcVVlF9jN2dRrGF7PjeJLdrti65qvoELRZt4+uaupctVammy
XVnmsW0Ie0jt7wHBIFykCPLFXn0r2pvITW8NmqnZNqz6OEzmUZ67k1zKrq7iaQueJSmXNiYvViqv
ilxetfZtQCpFSuCDRfutxX8vvq9j9xrD4J2NKsgnL9HduTubWPHYzZphxkOLO4Y0hRKbucK6tbCJ
dC7oAs83HrplYB/V3zMJO/wERxGgSF32orXyDK5MkyszUxVnimOXfr9T7Gm+ZvPkWxrtaXdNLBmD
Rc2WzlEJGjb1Dq5ojkBVNuWVzjxWnGYJOOCbNh2e4beHEjYX4E9DDG41Cm4WlgRsS/S2ae3l8WnN
9bAf2OT8iplwBi8V1Mkd9XNdnk0SPSwTyJorHCOYqSfgAAzETYxLAaTEcpdmRAxUBZyJAWSjDNB2
MZFtNL/zyr62oBKJSzgPRSgY9L15kAt4BGywN8uTuuXHek3DdRWoA+ychmAfs1bd0fJfzIng4f6o
FlYReR+oteZljwhrzZxw7Qwb0K44q2J2FqXsvCbwxlG9Woze40ctXmZZ87tk9qWtJSVdoO2HefWM
F4mrpqW7jLFrkIDX6wgeFoyQ+vO22JZYXOK8YJyVzkobnyoENitpul3HqWc0ZnNVt0FrtqFZtMcp
Lk/RXLjriD5kFJxyA6SEHdiozqLyNo7P5gjvCzOsNFk8qREAiwKT494OtQsRwnTWntgZchviyxBH
jE2D36mgsHSRUk0ie3UoK1b/w32+dsbIlQG0U6bOypjJI85NFpqHFUo+pw3LgqdMPeoc/RIosGND
lOBJ3A1TiJFRFvcXk53U3q+N1fRI8+W5OZfa6wLcNbDVL61Aw4ka/FTCYmgQTQZgUm/b7N6XxbVy
jEg5rQNmlM763PBWdovhmBEUthwr0M2486EFMUuuFn/M0cQeEiUXy9POAk4pimuhFedV/lMMbMkk
pDRc5L05+zo+lFPqMwWestbVEXSTiSUbZ9UghDW+lFptr6Ps1tyO0rfao4C+lCb+x9I1o3gOOE1W
8WBHnI+ljJ01/1QRkSvsddf7nOfXSr9E+HZiHRY7Ki12V/4R8cVg6OoQoQim00IBcFILuUoyujrO
V7AaqYpUWBEXA47wNmnH0WyPsaWE81SEklMKy3lqaD+hAe/edssU1rN+VCFe5yYGzPV2zRzZXzZ0
NTki0ko+S8TDl9JwUZvlotbLpV2HS2w3qMJkhczGgQkK5FbdCASHQntYoZFmxwqhvNDzQHOoieuj
3LbD2sMrlt3DivWUDNB6LOhC8hw1ui58jMSODBZniGx6GRNSgYWfXNuxGuBOmuLKljaOvwG9GHV9
yTX1wjh5VTpIWnhO5SIdENqO1q6i1rEILl9qgCLFBXmUMUpWYjp4aDoOd0os2jg+YQg+2QLY3Ti+
qyAfkX5dRdtK/wGRqTmuA2sXJLxUWdOH+rArXQp8n+6rq41ZIBItU+bpm9AYr6owvaab9pLVnjIX
N6NfHzlg5jZfKBCrYJ7M/izJZ3GDeUUuUSUAEZYgNJVjlsKteahRBGT9ramdG0uaLaPXNQVvc3QB
7yP1VFNrl/ZWIZnAhI2VBpSJnhNotbesOcbGYxVWEGdS/ICULwmeYRFUjdTL+OMVmsKUwm/CDZwe
TZaE6ihjx0Z0y3QsaKYGri+prM+8ZHOiXPVqveXuxKqc6V7eqnAW21AoGev4iJdZdGdTZiaASFfK
B7nLPWttPQMDqry8b4sIYg8jc0/ctHyjIX3cuvdr7evy7Kul7JdgG03zPSThWOnHYfVKy7UWxTet
BpLtcEya+rgmn1P5szWnlkzG1ArE986ECo4to0QjDMVQtPusCHpmtbXhMyj8ZZy9g5z8RFbmjh2L
+F5zDNYEjBWWgsnhy95vl73hrQCsBV1SCkFU2xw1aYOGO4aiiy9Z9zoa5osyZ6/VlL3SxWEm56nr
hCMVi12ZezEe/Uj8O5CNRfYU5UsY5pth9nZL/zUl07PS4EtcLK8lKsByexan7Y2O/RDh8GTWqlNK
9Blx6fNHOhu/Ee66UViN0lHdqlO7qCcjv8S466VYSbcVPE4dqyFmGaG7FRgvKRo0W8RJ246GMMqY
jDKsFyXcuTTiRXu0qOU+o9nslI4gpVJ1mqP0TLt7zsG+ajiUy/Y2Lz2sqa/RKI/aHKwCKRMSG3Yx
wjPXpITauapcs9W6KuFk9mGG+2zDwq3BgV9tCzo1K8hLFtCVU+VTYJZpoBzKfjlSbUNDiEPVaoPp
Mk/hlkACYkuRjYWvG6o3I0yeB8wbY38aLL/WcQb8VfayLYxHFee7ptFPJX++lh8HOtcsTBwD39SS
Rl3VtkNdrrT9p/65gILNTbTUDb8N+rePgmVnRP5czle2ckJW+dOaKaHOn2jtxqvxARMh9jzEFAGI
HAvgmK7F1KL/KrEPKzKvNDtvbFn7zKbTsboH2yvuHQyFYifbjcdqAcbqnwFEXjaQfANiN18ipp8R
9pEdrHzEYk3dBw3nzqgclE+P5tEgV/iuUOv1myt3drk+Vxu7m8kMl0oOhWQOc6jL8YKSyE5WOG6x
6LJ5dNviNIgGvr6x27CBYI3nJLwICaouMfGsGgth+MJwoTQZNSzL7snLcXDGBG3oDhKWZvoyOGZF
UioLibl8ScobLedRPZaKo9V6YGkMxMKpHMjXUJTjVHBNw3qcbfz6zlU8nw2JlAeR6FdzPo3bs0lN
GVoUjDrGXLERUEKT7lhvODzY0r47UfB4/5m+IiArwuW5cIF57pnRXrOmOVs4vgI154AhwRQvjrY7
EYlsohGDDCnm+VnjCxnTPXKrKfOq2V4Oc59djLlkNSBc62S6bYe2F4/SiPlRzUQdK7e9Cv2UjQa6
qdzkcrpJh1gcL5WVYHL7M238oZZXTBIUBBjvp4ixPOIK1qiFObWwxQZzBIKopcVdK9FfxT1a8Koa
GDNvlbfm49PrGmWXzOARfNKHc/6TQAIsFcMZZgvVcun+1fFbjF9QbNG0CGWo9ZsTawdNwyQaYk+h
YO4h67ZI0yufimnwhU3yMlQaq+R0gugNhaOn7dlYosuIvEx42bLf5axQUjq6z1kEycB7tBsBIb/w
zpRMuxp3Sz0E7jdxCrXvNei567qMKxv31T4NjYbHISX2GLBeEyIO0IBTWvebQV3vLln5rsuQxQ+p
JlzNQqbxfVLYJPUdahx4btXCTkG6CsxqtfCyb0ZyO1J9sLuy/lD0y5aYJBG6khI/ZJpvOaPkr2+5
ZXmKKnqi35gNcFfvN/HzGp90KC0pFv62FkFXnh5W2oZ5lx3ykYWgMw9oLg5S7GoJ+OMgY6gXCiqm
bfXqT8iganQzCBoY2DWDBfjb4k0PMMc+gQimH7ZqDdLxzj9S+5vN0r3Wa1tERbVa03WhyVWmMyrl
THx06vSMWK6SQErHsF/EsPhmE/yCn3C/4NEr7roMgo0jrJlB3LR2fRTgGloPScBkivp7WSdvMcrT
0jfAYvAysxo/cQ2T+cUb2ZxZLEZT8zh4HZtTDfPnvjU83Sxo7LGXkxnjh3MyXVutf5ZhyK35WW74
LyAtquBQJgoG5FL9x8eWV/O1TIjSdSSZaQbn3nox7k1l3dJavBpCf2kT61QjPo1mNv8T4JenFFQX
+B22tGRB3gp+LVxz/W9m6sFenNO0CGjKywrWpiOXB3qevWlgTduzwy1pdBUAZCqmkxqKnRDIlIGW
meJf7LzJ9WLKXZ0aID5pWQy1BMJBzN/Q8Of43k2iLZQmjTwyKRvQLyWBKvMG5Sizy1NMdiIdBEqL
ODacCFbNj646ow45K0IERzASjvFNig0EBuKJGJo6OkesRuoWrbbenbbmmAiVH2uKXUn0dk/s9m71
iOnQ7MkANqvi6Kw3FtkgCzLQ+UOmXHcTKPk0fuLSQ0cQ3InBYeUhToCl8jC5EWjKVC4YqR9oFd9J
v5C9asxOxopEajpkcOiNEg5iq5z16AmuzhOPosx4KQ6bSAxQlQGJ4BAWDxepSs9SNHhZf4uxq7Wg
GMjiOWKxY7TirZeiO9dNjun5YreNSI4lRZPWVDQZcmQic2n55xL4v/aTgbeaZnyTZcKpEQ+x1RGl
i5LNWER64oghcDK/giK/EMQ51Sd28MdmgE4MPDoLQcKfHWFJifmpOGR+lH/GmMTvCxOFELmgnLy6
dE0lObFwAcBCOFlWbr4mrqBpjtijfOAF6P/H03ntOI5s6fqJCNCbW4kSnXzaqhuiTBe9N0Hy6efj
4My5SGB3Y3eVUqIi1vqtmp+I/uSlERQzXisb43KV0fjWubZgBudj3viYTT5Ry5FPOY1ZOyUIU2K4
NpmZC1atVL2sIo6mldZqxOgcJ056UUsrLAHtuWkPPUCPUjD620loz2pQJrD5A0tB5sGGrBpOJoCW
Bm0xRuApjcQqkfHMVWVPvj6Qo7Gi9GPoGWLkFYS90a8ruUX8FISQNgD7GsC+kQQFXaKrTmRm/ir1
H4aFp6+fH72Y7m3X3hgjZ2uO0nKLQHEHL52wuCnLbZ2g6+jCrMr+lYCutApaxva8sYUv23FpFtrL
cVUrT3NCHpljk/2cOYvLSve2DpiVfEngN60dPRnSOu5VBGxdoIlTm2unpSCZFytmOe7wH7qw/Cha
y0tPjg7RDd5sZLm3IE+Jm9Ybk4Y7EAFG3XJXhCCrnJFHOyUJkzrrFLkizneC8NH9VHsadHtp5J6p
ifdc+tVI0rnod/FVdVaJd7YPRksqo6TddeHc7Cq5KeiTCLoFrfLsc8q2UXPROk8SzV9VXT+nhbxx
zULKtl1hco/zZoRCkrnoR5Sm0tABxtWs7mUssaeSEt6yCplYCofCW+lI/jC4IDKp8sS2kbVOgBba
ReM/FeugyWo6fsWbOKqQPUWpehopJ+zejpFF7fBHsdNbuW1XRNLmQSlRz0OmQCEfVQEtvh0JXVXF
4JUG7xUCE11dznlLhh3Zv2a7nnrg/uUGv1AOvqqkTPVJOKZSOOAwa3XXgimarwkSi3z6uWXprYAj
53hOueApcmiRlWXUWjgTe3DyE6IFz4ozMrLqUYZY5560QNWkXavZWZourSR5Kz49Xl2lEqKEdL1A
PQQOk6HzhF8080u93ctkC8vGCMvhnC2WW2vvsgMhKZh28iwQs+0ns6eW0luKeAYk0ABlsb+RrUwy
Ts74Q5XuSZ9GzNFhmePLVPgPMlTLypsFJpjYOm/h6uNvgpWzWlotoL9GTjGT6Ifmb4Gdprd2axDx
PaRLWDEcc4GZZlZOsdOfwFhOPAcuUjS+oTGltgx57lg9Su5h2WLZKh+N8SGhvligF2VVPypXriF3
5ugvHNIRyrvZ1CdlmU5ZhR3Elk46MJJdvk+24PomlFn9vbYKFwpmDdSnabiTT0OK7wrsv4yX97W4
x8B3yoBJTEG/xR/DuCFNWIHXd855GM7NWK+bPN9MZcUt3+7jeace1wSgcAB8FJIrxxx0wHF1DjMI
L0uLyoC6tgxXJD/GgvakN7y6R58EtJ4yXXRrlK/qa8naq6KFCZOQRJJDqt/Adbq5viIBjYAhLNaq
TL4Ze3v36tBAnR6OS9F+6hzI7OSVYrxrhXhLJrpl9wrICnJYhWf7OcRdVFgjQL84aRulqKbzUVZf
M77/jOBnYP8GLtziotRZ79NC/ccGP9i5P/OvBifgNjyoE0ysg2DM7GaCxSMBQOB4Zk4AhW1ADglU
yjObv37N2/9aTAgImkgnQJUpXDNOfEva3jpLfs+M+WNpywfXEsHxstwR3H1RARsdJ706M8VZ6xLK
A1y7GqZ4RIVGgBYLu+tQdKL2vohTnlYkE6lz6+DzE60PpHgMpdYf5+nStTOCt/ZUs58VHXLdCjsN
wm3DiO9qhT7eIqlY+hwB1C00gYz2+ei1nIZ1rN6lhA9vobelMNxFkH2Mfn3EagAOpFAcUyvOMRvM
z1alWKzYkxqGD1NO/W6KjwT0ZM4136xLXjlRKauhyUXXbbhrbKQStMLMJuGkZuMPM5GuaCNk+zEM
9svC5JvkDZdV9dlT9qNUp1F91+mXkbWjDp09SQy9xOaI5q7U010uxb3ciesrYhtfGowIEWiEFCma
KoAFSL8CD4A9Xez2XSKnxf6Q8PkVGEBZRUdIYcRHTD/aqrtMEddsJbWww+yXXgtc6MKuPpC8EI1B
CzKlECoJ+ppnOzH1nHhpGFDsjChxi1zV/jPjtDDj1uu1MJ9sYq9Z8pshYjFmsEp3DDmvrxMhFTMU
bAyWDJVxMHrllC0QI1l5kd16FmfwMTBxwuoYA3W9OBbJo5UGTCdM5QwBVfa7BpB9KZkVSIvux/rs
tlDOS5963SOx8zNIAAQWQ1hFXDNKC6LlT3XPotrk3g5MLlk4eqn9qABJ9GjcvPi3aPgQND2QekQ7
SOMUowzqZ1JiwUWLolZXYc7QbwTKm9ie0PM6Tn9Gi3IyaWsCqCrPGktTPklE3XwhIj4zVVLWgKYq
IWCaZ7HmmUverQRZSszf3Pd8Jr+NJH06Sg5VS6lfF0fQHXJZX/UayL2WLzFFCw67CDdLIzvnmISA
uArJyA802NTEnPwut70GeHSSFKDiE5CyRl3eI8NrnzunvcYE5ea6ydGsS2E3f0v/Wsu8DsWe1q/R
KkT9Wo4P3DMlglPTwJh/Kja98DMxeCWawH47CVs5cgcJzQF1pLd2F+m2nKkmBc0Cpy+eJwmqDk/1
MvorecgZo1Clmece0LI7NwNmQZMM/cNYr762H9WUAsFQZ9vnLoejEeFO2PxjbaZn3n/o8X0nHwoV
ohLjnlyzZhr/DYEBv8CACNlODLe8eJuZewXw96B38FHOqR//9qHDr+/AicWerld+Fgt/ZD3LYUh0
PKYqml5ewrpg8EPLxgkeN1Ao7MDw0RUAqKrJ1IIwwiH6ZL3QKzhA/pzceqO2xN34kxfyePjlbxJS
kPkiZQnoNOFLmx3GDk9Bz4tCzwspZ9NDlPnML0N9/r9hv2g4eGzAJkQiOud+tTpuaax+HNPBtJJB
jKqDpVgeccEVwi/Fa0PNmhSdx1o5GuhING4o6wtVYr+0wbCkZ3nCUAjKv/ThWFbRmOMwP9grmenq
dpkRpNT9sch+WzaWphV8RXJnowkm9dhKMqI/SEaZCingsRawC84zD5dxDdUvNLU8umc12iblJc/N
m94pbwi9aFSJzyk7c31F1HKoEAfVqvJp2+/K/KPfFk6p7L0107dlg6gpJ+gQHzwG5dn6ptrKU341
jc5cbVLKgVoUB9HYd0Gd0ousvSbdpLF7CTKMwGqcnOZqoiinCnJ5picA6Vqi+kXX+PP8rCmLTRTh
9WbmFV8axcBVH4HqOAbNR2NU8H1BenDAiD0MlAmQgy1kECTmV4WinYFcJYvxfskCxlsDby7mAV3K
PROzb6eFZVxf5GfV29FU4lSSMKfHMgqw+Mbi0rbvteq8q7jgawInFY+B1uj9wDW3PGzTFgCYFne8
T9bGmHmKY9MX4EnKt2VjE6vw9PCT1MJz/lQqevLplThke7Psc5nXIj1tAF5ZQaq+sECfhGusOaKy
njQATVhPtXIe05K5pkyryg9ZvmO7UaT7wtcwNQxfSgZ/fq//QvS5ffGht7fOhK0CRls7v6haxFTE
4I54wearXH7XC78aWfKrfKicDJyxdWNoSaFmN8eA2Ja/S5P0gUNhYcYBnDcIYZC92MCbZgZ67SA3
xf5eooqDVA9iBPTy9lnt9H9DSsT0M3Yowzno0caMLVAeOnITCEqDYv2eN+KR5NmzrLuTxPe2njF6
dbnHBA18xugo/KQ/2VGJOCg/OYjVGr1wpTimcWf1F4lQCm9IEk/IOiUuVJ9q59pESr/XN9T1eYcm
K03H/7OeJAOpKwiCZuhu3qIxpfKSOiqbdu8F/UeTEWSCSkDVPxlqdOY3wgD+FXzBW+kNn0LXl2/E
MiTqhfN3q2ZXVd1N09+EfjHaf+p2njuqJ9c7JVT3mUfoV1IC6CFCqVjweEkZgClyb8ZjqaFkhS0N
+GaTbizwsfVuz+UbbH1m4w+AOCGPYkBROivPcUvcevhtTujRr3ZhUFZVXpduAH7brgOGg4FxKgHN
WzpUsJvuGqZ9GD/Bhc6l7CNQCjS0B5UGfQDnisu7jK91FV+ZE+ZYQbgWSF37GKfxYvbBNk9HnRaM
bqbnstJ9CxhQ18gYkG/ZNt0qNUc6cOCfhDR5Niv/6tYWUdrSvYzZVMzuqsorYh01AlQK7dUIUBwd
5laFlT8o12K/DtWTzo+I+1Mt4/5xvG1EiWJgLtDkM2fSuivuNr9eTYAW/Uomko6hig/aWii84e+l
HcTbt3WC0IXtWxYRCg3sIhNgkyK/I0ij6z3IiPMu/88anHuApHqf+lVbujmfuKqMV6mfwTORJ1va
fFNsm+neukoqtTDVa00AvRbtTVuK9zjr37GJKBSGZQjxxV5b4qU4TUfypLUxaGvLr7XOByr1TIUY
gpa0geKcq3en/tLVjSNnCcrTiLLIqamaSOVQzjt0jdtRdWdgDPM88NJUjWTIhJQcBAkr95nJfabA
68iIAObqISg9mmG4k4U2MU0/dtvn+JN+IkxFKvur4ByOqwiCNde8FH+ckl25N2Q6RSwdbHfDvQ+7
RQfeo39NGymPfAIym7qycbgk9wUrgwLfvVsZmpplC4FDiTZRpOm5lZqzhVwb+VM6WSfAEq+EO6ze
On1Eb6uEYvmMqfXIUa/W8WW4F/GfmiQjulC8WHJNye01JtI5UvP8KshXa2EbMhqakCBH6Ya4ZROu
Zh5nGTMmyT40zCWYfKv11RQfbQMTC0Ai1eNzWDJPhYbA4BVXd/Tst2k1Lmj5oiIDhKjOmVW4aRVl
AGpjv3oxKG773Ta7Fgvos1ojo20vE4QVmC/b7PYfOgAV2xhyJeT62COaUXEFhbDFUL4JM3/tUoVi
UYM+oWn+xwxzF+vOmWoydJ6vSlGuNZGFkAYL+fxbD8XTtG7FETltxmVFRof6By2DVn1Crne52/KR
l6Sh0PaWWDmbPB5/RyCvGkrrUWnSfWjTuzySd2a78XbWtQ6eC6nuzgAAbdqyq1V21A/zVQL0caqw
RCUio05ASunkJvZGqoAOFmriCTVx2+ahTi1awlte497qKGCsAQPFskQdwNLwpyA2pYmGTvtek+Ib
6BZLqHXRETYNye8aNFfO9LsBmquXs2d8Gsl7PAZVSgqJXp6a6rLG+jnPxHlpc0+YAF1MRW3mJ3/R
+uzWoH3LNaw8xE9IT9EcmJwCyESKeLm28nih3uakIwmvNimoLLhevA4NixpXWKdiPEGd0IHO5WVB
Qc1zBLBmYPB6G87YgSMkCbUvMWZwBbESr89e13A9Ocz8eKFQbcL2LkgxIyv/W9tRwvqgpEpQtMAZ
wf7FWGf1xFmWNr1XtdROSuiXdZpQHOKAOdmzKvWdzfSa/KUN9nmF8ereE4RNcBNOuPGetpGYmtBG
h0sRXmV1wWru6ijgTXDUGY+IXox8HmbJLQlg16AMG7b/kBSg+sZDtcaFl/1VnDVyeGgrWwtrmBmV
1Vfq/usdOgmIN+rywU8c1UMRkMdBiWJe0RM3H3Tf1CYfG3E7uZsJoWvjz+zZfP7qVn8xDPrOLTlM
ZJUhGD0zYZogJ6TXobKlDlEeGBFJVLMs8BIsw27GTGxVK2MypZ5oG1eT4RXzYI9EetMsuLQsSsOU
scARxBBl6XWeiPb5irUMkgCrlcWHQQ9zDIsg/smclx36JiH+dSNCowTdhPKoFcAmQEpYBC3BepU+
O0dHzNqBEF9kwJEt3xBJTWEylGGHlYzpWHlsNh9723sJQHMpwpmeNQu5YqItHqMXSya5QPT8SL9b
GTEp21fhxKc0FWdmZM3so86i39Ncr0wZDmhm1+M6bbFgtPQIYsIoeXTj9FcNUFEr1+pdb8q3sV1f
CzssJtCNKQufzn3s9se2u2qSHWHuQIVjspmqG2MUdVoJglZdJ4+G7uScTZfAEA5I/au/7hgKom9N
acBsFd7SImzSg6Lbd0QLjfXTNFG3ZxlyOPXQmvEHnuCct7pasRZqVaSqVcQFHydmmCx/GaL60TjH
EFpoog5YvpilJtisYr7NyV3f0WfkEuMoB8uCRv6nbgQKeY3A9ZPGIXEZJjIlVbfj4R3nnwm7qYOg
fbWuRflDcLE46Kb6bsWSYB8L5U+/cZDIoDohQgTfWZJzg/GwhppduInyzTi2GeSzRdiG6aflX6XT
Hwy+r3hW3hTNfJ/G7aPRWEcN6TTs8oIPA1ufJmYyRamdt3JiY5pLGiUy8QOcqzhZkS6Aa6k2msFI
KNJFm7ZbkQyu/L7LY1ZCHHAl0KHLVYXWrMQJbCKFGZA3jD8X2MhY/oO1MUKtDmO8lGskUXm/8h0n
fUlxLgzVxfDsa/mZ0nKWjagjaDqo9EdWT8+99qpRXBl0J+vGa5liPOWLZ6BP5uZjDtf9WpU9Q5E9
yfksAL23uPYM45EZ3AvCwiJeRshCFMSTJgrF5W+FuFTK5WffWBBl67Xr1WdmUCSzzIccVgCZxMk8
09OJ1xX1166O2qerLRdhjiZUId2oXO9VjPFuUgPQthkdjsVgOwUKnIjDaJtxj0vbUVt6d+OizzVi
hFhV444WSrH4HFpgoah1CSxSP4vY+VR57XYqKHB00za+0toINBVj2UUe3ocIJlKFfQncT+v/ZpxF
JZ2WuvG5TgO92iS7vioVbDl7CsNwV3RuG/VuqhH7k6EHu/St73gTWCAeVX5G6Hyc5D9z9tYybGkM
WznG9922CTCg8ila6NkLT6BokGvNxaTHGYLM6cuchu/Mlr474LV00r97/Us4xgN+5RU3YT3HH1rN
BoK5WQIIB+wWEo919s699dHgyezv2UBkb5u9GSPVKywdtY1jdUu/mtr4Ktb6W3zZIvbVHpM0GSfL
AmMUSQqz7xwWpnOmwNFrzj38rZ0T/6Jp52EzDmF+kN+x3uyZGOw8dFXWCiiS6YLUonnCH0IqJaYv
k7Yx5No2hmMFdxgL86HkmzKtUV19TRMwI23TCq4GkPp1orWPMWLtn7YQgVQOgZxAhS54IieCxWNm
BTKf6oUoEGv0lBPVrv6mghLohLTWEOfJRpNzGvuZUM+oG00bb0qCnXaMz9uAaIkqq11eZCtnuGBn
XCD1DSqw/7OXyh3VQOGs7E0yxOFKRuwIzf5NuXboNnQUrtsonohZgVY9HHVTy+ms1sF8UFQf0jym
0xbnV6Y//ntYbNSDbFDk/ihN013vcXaSg5xoMuPJTsLz3KcESdoFljplDlPivxhi8OZn4qvr0Tyj
uxrOymC72lCgaho/0276Sm9WRgzj7LiFRW16m18MlGXTlH1Mqni3FP0tN8wXHbqH2lp9NP7NFi4I
Pzbo1mamElX2OgQDSVU/OSUeSL3jYooMpbztGm906ykVhSpl3pw9Tf1zBHw4OpNyKn60hCeI+Xso
fjmtcq6HLdSmIRBIhHvizcXum2RVmQ2iC+SwHUj/mS3XxGevrDm1yss11WAP0aVuSSDtErzJ06Bz
Y6XHowB2QioGQVL1KijpO5ZcUsroZ7LhiR+qQAk8S6c+B1clI8tIibeSZk9ZJT7Z0U8Vx8cTK4nR
G8kHBIruJoYPhwMI8qoc7oBKj3RBVqH8KNiIRYa5qT3Ms3bZBnCMujnPvIkCf6Dd3eSmvk3FCs0O
xmsVd3NwbrnC/JAA8MJzSZxdxK5paYvUsr4hJ3NZfY7Wsl1reC6TqHAoIYaiiryiApIAgbSP+cXW
uPfQwZXqNRuSK1K1S/cQsUn9JTopm/rm8mRxXO0098hc0zUlloXpRL26kJ81BD0bnatK5UfdLZ92
1mFJ40uPIitFkUV6Z03PV65xbeNDx2M3Mv+S3BMvPLTZfELoecIZKKHtxgWGvPFQ1+EKOJqxZDvG
O/xU8cr9Yo0jR7XDTj4TVI5BpyUe3dzVfoKlPr6oaUzCRQPaiSeGbNDOviYSwAghPApJbHUbFPn6
1o/kp1JstxafdY7sayF/xx5us3Sb7PzVII8zawwUMK9qZDA35qvNlNOcNelNnuzAGdtAb2U/GdgD
wX5Q8kPky2NgC8nPd8FLOmDHPyy64nO8pfLBQajMLC5shsn8NaklXsAcwJHKaF/nPtFjnlR644iB
xMmVUp0qUZXZn5higQeqU699y1jx/9eC+tZRXBXvkgTGmE4EhUHaRoqjPVos8xIn9XU+KejzDTu7
m2l6t1D1b8K6aSbJq6g9RAlDeYQ9iWrskFQVAV8q5oi/JPWmnPe1ozdIPlb81buivQeZtH6lCwwf
kEBLDl5vneenQMLt0DhFaJ8p+k9DvjvTdNeOJSrtFJU2Emi/YVCIiQWtlfY8t6Rk4RyjcHIFzSRV
aMOGEdPfZha3EhPR6FX4EEvk+wXm9nzUPKOWPDQF/rwNfoxRbzMQAl3VpvV07Vcx6hcJ99iIDL+v
qX/DE2a3CqHfnP/c83ZVePzmHkhxAnTGR0HWBdfvhvkUK5j221ABn5E3bh89ZikVY4Q16U9LBKYQ
yHHwIWz3fkM9GmVm0GPk6V67XHyFhCA/npe6O73ACch56SKlfeEYm9rcX0YcPehTUxAzCaHyRIZF
J+sBeRyURhdh5kIVHmQHHiKZr+3cX/O4JpECIXvL0YR+sZC8XLQowDkCiLFwgNmBbKX5h0PvrTYX
j9QiaKwEyk7NR5HEDztlLJdfCr3oav9VUP+oIeebbg5/0VzIzHj2A3nXebB7qG48LMg7dX9A8ojh
nPwSghTuIQKBk9oQTpD2LwGSjmCVIJ+pklHYqBDyYh8iTykHgFp9OP1j2tnYvYqnKiWf9Ek6Ptnw
AgS9QaZ0gcpPO1T4GPAyPJjg+R6fqRRXjrcF5UOnqZ7JxrnG41v2w8JxUErFeYJCljricZrqCG42
4LfiMXWzKdhv8/kJZ0my/FdqPJEjU0B/Fhm5+vr7KKsv5dS2G2mpBvlUNPhaCULnwpcMG3MAYvNB
DsxdPf+c0Gin6dcRrN1WSH+VMJ0XynXJ46vRlzezqm/CdUY7NAj6w2SZo6dcUjjnC3qxf7Qufwq4
nT7H+sXGqjpk3A7BjDoE6aDfIyxaNBIYGULkjWwzcrjZlyAgrFy72Klxk3r9sYx0WkBUcBEnpIpt
zf83Bvn0Pcoa3xtCgfAISd0UmA4G7OKgK/TQHvKWNtVcDhJ3KItAl/pLsy4wtYRaFZi/reuKIXvE
qqtO6rN8rkAnsoYYXk+83QZrarqXYG7TGaQRrq7acsnL9Iqc6zrrxpV8kkX+XlrmaBp0UYUCa4y/
Ci6QJpdxTAZzj/uQTKF96nTIwlKoxJXz4BRbf/bdrybXA7J0ysJUvDSkANbwWf2oNR5Uj9nZZocf
jfIWS8tlNOfb0kue4SiHkYvDRIh1a/n0dfJYWgL7p+emG694/UsomEWKCUZZClPTLjC1NVA3lrfU
4bhNQ9YvN03wg+KC12Gj2jCWqRQw5KNEYCXwf72xMumFV10sCY5oVo+G8pzIdrI0DoqvOIN0yemR
6WtPdiC4pu5Op12qZ5HcUwyRxuFqoPcl6WYyIkwPg2VfjKKD6JYjfLyptpG/Ml4aoOBKvcwauWzg
fJwFID4oGqT+32rdVWIod2PQ7MHVAU36FVaNGhQUe/ZhQW/L8HGyz1K9H8UDRjuUgHoamut/NVcF
jdBS+cn4kssyMoHyWLTEcYKPtRVhMLuFjETxKXJMGZEj0Rpo4ruCnEC2Q44ME6XekmM8zvCFwn+2
zQTK/a6hy92S5KKREDwVCMJJIbOyaByN0IS1kOqexAMkccAdFb+1Ix2NhMzkDDScjJZLpcb4lyER
EG4yiGyR6fyuJgOoHM6PO8DYO6+P6s70/TVsJqyJIUnh0Oj0c5cgtkHHZ0yzX550KXP19bOCYGaP
NVWu/Yw3XM6jRlfOhvHVicSH+1MtwOqs9EbFL8xTkUbO7mGwL8qgRruJM+bm5IUiUN65gM3+VuAG
/o9OyFE687pJ+TkJoz4tKOVSIg3q+U9uE8kea14TzGVYGsbd2aAIuvJNkvBOIFzqtfQhJu5rJEG6
JoKJUqdosNODowSLYfIM89v1+v9KtIT8t274RIFFEzXqYjPCVxWpW0qU93n5NxtaIOlmoJlakEys
Afbqrrzx5tiHRuUa02sT4HHr4rX66M2Ew8zYwRhLbFgJRTevCZOZmv+S8Fm2NGoYGcGzRNYW5r21
SU9wzFtWOBChE8Xo31XVYVR0woFEnoI7xkGSCUtHFU88n+zmblCi2bvLsF0nXb824CnMriX6ZvJY
cvTaXT1dt7kEvNQusfHfXGCD0eQwl9oQ/+BhJTFCIoqFzZKhEUC9d7yR9uVGhD3GNqjmJpNJEBqO
469+tV1JG721Rw+7Rnr8wX3Dtksa7e6DB0MnuUbgKkqS3wpeZxwAA/bXBXExW/OpUOxXFidvvBuv
rpdfHJuJMjEMpqeWh3MEgj6ubjtd+l85KdZC8VV2srWXeG5WX29JyyBpqCeRX33OxurBYXkyv35G
yMKIIhbvbovyIqsiU5fDjhPMVIgcaSwfM8ARGKQ4mOgd5ffZtL1UNv2eeHIH7VcJbrNJU5Rn/+QJ
ESEug42EBNk3rNQferpQNKohyDxbM8eFj8fpaae0AZ+E/Np7uyU6Y6x4PW6Fp3ASG8mb2D53jd/O
t6vgpuplkgQ6nOaWhz3/5w2NywR4R9H8a1taJumeBJ9sSa4WsRLLTwGLQY4hgUUtsglgHiia3V43
evYXWg6SPlZvwWaX7iIb7KgdPUHF57Ygp1PWa/6zJW+Y9KC1uWuL+RrN+DWPKt6q1F0L69woj7jP
kQu2Fwvq4CsjcoUVc9DMcK0LMNEROeaey4hVf0S6kKlRm4PE8Nn2xmfKuG38Y/bsZdNLuTJTYNFW
6XypI2YUh6he0ti5iXM3k2dFFYsaihwfdI/3f9fGEMZlWvd4y0/EEGHf2sNREu4FeiwRVNZTzJO7
YRa9T2RoD6TPZDZuLNGfyom3QmOJG16OY3stOxmXQ048WaLieSOpUpqpRyOzz65/xKt+pnX9rNrs
5FvuWR4Ynm3g/qzIiVS7k0VMY6xg645vHA/o+KNBrk8pQrEF4Jj/2Vt0t/P9MaT52g84AYHVG0m5
iO2sxEMo1Oae6cat7f/GuPXJFh+/LbQnzWIjkmetfUhe1uI17uTLYqH/lrII5r6ds5NVpu/FmL9v
WkcyEV7vYiWFF8XDAhJhlq+6Lp8FCvyFLwH2DuXXqiLM4rzbnT45510uE/ypLG4BIW5P0YRPZppZ
EJP5UI+ym6JSq5r1WM4/++ZUS/05zVsOPfPsGLOHg80hI6hEs9sOzW2yakLe1tP8mbDaH/tfQ54z
oi2P1Z3wkOnck1Nsvk1p8+q39mEcu8fErUdqw2ndsG5vvzpWHgOAc6wp/eXcnjCW1JgFeZ/aGE9j
y+eBNgvHeRUjWEb5nsqDvxJjA0n+McTah5Jm5ArQNr985joBXC2mFwY/QL26iUCvQqdYYV3K0HYI
w0nxYpHYTKoGQk9+ekE+T0PCQwf0zwaBUIdojWo4yj00RiHfrHm4sq3G+lVZyl3Q56ToTrLI4scs
02hiOgAJNmDrDY34iCMnfmhlBAc44DyofTJsvLmi+DaZZX3tbjBS6oAyoD/+QqZ6ia06chgLxO6P
tFl33ayn3QD7lkBOuoHnGsXql6wTBaE/Tj/hJtutEFX93RWQy9D9cVvdrPyRCj1qY5io9qOybOSw
eZTUGw+IoAGAm5c+EOlTLc2wmW88zPekmS5CQjRaefieCsJYUj5+p7h1avVYuovJdMqmQybOiFYI
i/fZpMzA2L8K8Il2z0djXldAQA0T1H6CtDQNMa6TzeSwmpQm5G2R+5VR+tZY+HKGdDk+lo2E3pbo
qAzbWDVep6+e3IjRbfVDY5FwJwvfoHVhZtoaWbmnbQoJlmKirwKbrFobDTQjx0T6ElmEm5V4Wv5P
ZaAwNOZtgbEQNeqhFYh/M4wyxNxx2JQQEsmPvKEtiUV3yknlsbm4ijVQON9Xlu9CHWCETttPBLcB
iZORvcK+Ib5td3W/vhA2CMNEGSZ+KGsCngM0G/2K9aLIt4MIel3csiq/srY76w+n6oGoM/dYmYU3
15j57irHCes0L9zAhq96U214y/YzAZYxmDyKHB2e6kqELje94cvFFixbSwKbFOafamP72bjijqSg
0lwCSyGtbLvHgYVWZsr/VFPppVqKu94+2zrGA1Mgm27P+fKnH9AUxazpJ9nhBaz4yWyiEKbtZAEp
8PydtC6jFySW4tO8HhsH4+3IrCrBWFN/zLpB24xMtZCufs5oVosvdXkba7avlRL1idC2tn5ITftI
5vxROdp9Y0JYpV8rYsKMEdKScrqjYB9kRmRdw4UYR5JJMmZKYBXtDj2pPRtffwX1Kzx5QMx9N5/r
BQngDgwhAqlgvGetAP6w3e7MKY+EkPoUNHIJ+SUEUBHQGSLXPsGkZaToAbqa5UfCQJoJhy9BOOZD
oMb3hriJ9leX64c9mVPiZxiCyra8lu2OBxz7I+L2awLMwnPVHfVCIl5p/XDwRlRV+pZ3NDaLlRnD
nKew0fOzIOkdHUXMCkR2n/4uNf/Q8HtGSz8VegM949kkrWIUFL8mZFMkq4u3trX6c6tl59IyTlkp
TrmBho3fbcRgWgaKQhof2t6FsJkZwbdNvp1Gvt2qYkgcsef1j4RM05G/Q2E6V9CTSXQG4ELTueM9
Y7wsih3tOtLp/+lI2d6wAMJXo1Rb/4en81puHMuW6BchAsCBfaWBIehEytYLQlWlgvceX38XeiLu
gyJmuqu7JYo8ODt35kpMwBUgENwvlaofar1yATs48TI5Fs5LbvBj7vd5cm0hTiXsLLPinIrsvjJV
G5M3x08VOHOqddil0yth93WcrtxdB6zkCcGwcYVqLufXnDtpzy+iVsRRPstqerdG5EavRHzeLHir
alwm+Uoiazv6gob4HJRRn7XtNLan7hUfsMEtCYGg1xFX4twlduKwP3SMrHAIRB0H7mTTJpgd9Hei
IecBWX4tn9Vdr4dHOfd3aIEkD3fLa8MVddaLs0KypforQaAwHAUAil4OjkZWz4T6lnbV0c7FsWcn
EGrZiaWb4eE5ZJhlNCbiW0X3EGePZvyLwsZvp96zMLQPCiLO5CFz2ohIkFBIOfDQNtblXCHq4+Es
mYBT3K8wu474pSK0CjOm6ZuwSimlBzwAGRbLEqpc237LDN+ZRaH8Z6IV71y/9y0XKV1bAgWorAQd
Zr2Zdh6sYR4sPHVU2zjV7Xs+gYvOzHO4G+e3LHaJzF++F37nBa7TqledMecnTQv06X3R+/2qvzAF
QQny8eY1CP7gxmZW1/u0s/cmr8yKOdbAlonR7Rhr8K4U6zjRobVudDuQJuDrsMfbin0clcJpl549
yhaCrSaGVwgzEmAMrr5DB5g9Og8li4J69PRo8Uq+JGkXyr9n/ltV8QbCJZH069qR1NKwOmmb83S+
mQlFSCvOZkx6EC8NGb8NSyduDPWWBiFyBfZLHMIMT7fi5TNeQwh0xnpeBXG6H/Cj5GCr4D8+TftW
n6R64VnNggcUQbUEs3FdSsnLr+0izlGXBeayG/v+nKbslGJAPwWSb1UHYtBPJtsaxXBgIexnXlhd
iDNotyX6Ld673vsSeU09TueTqqLFSYDtpKVnmPz4wZpnz2CzqzFBrXPjaRMQHmT2JjSZafi9cs3L
SCiV9F9xgZhPuWT7/bUEFbdqqV8M4Nlysc/M71J8FjEpPUFoqbjU/XotjPDGv5nQpJrdhnB46382
1Ln8ajTNWwRDppAwid+ApMlWc0475ENr3enZu+y1+AGq+WcCQFtRMtSn90SYN4yvtwpMi4Yhr2uX
a7FYFx0nnj32u6zIz3wCMLVkuAiJMxKPg6mdJzsewpu4tsHT2IZVjZdGPfxfdV+9qpD6kiEMtHQI
mtg8cQewIcyqi4qrjVtYkCwpBtrEExaNgtRlLoxLjWuHgmsOInqcn2KJ8gHSDbp0CWGxhEoQDhXA
buW27sekDha1CcplDERWM7L9EKuaYFSo4YJ3P7o2/iA111UYrEp3Tbe+rH1/T/WviqhFYYhA/2eb
+MJoObLyx1KZ8KaWWz+FlzX35TVYWho6OeYbHYCfjHEsP82QAca5wBSgHTnfbIV9HhkenEmhD9r7
1MrLKRwNKHmYR2OCWICEyEFn00eltJ7QHFOR+fRh8Cm/Blqg4hbxz5j2E77T2Ry9vlO8cQCnj7VB
iQ5zJF8rP0a4L9jwmIj3co1eiQdp7f4Ikkxzbp6LPD+/yRq8dcq5QNDkOfkLFKhul9K0hx+aBQqP
FIy11i1f+OHAyayR07M/NLHTTzHdmss/TcqZo1evDxP0xtnn4zxx17QwzauK4tcwEhrAHdgCqjk7
1VHKz5mdwmIXPQX1plpVHTLLdgssJFhp9vWYeWJAeGUK5x26tWayrxtURMPdSl6lxRS1Aj7PORx1
pF6t3+wyu6mPb1ukF40Dz1S7i6hjm5ES4Z8VB4nCkPWUqgBq2+FUkBExvFFHYjeXg2z5XXz8Kr+7
ujpbDZLfHN9DdIdq5kbTyFRl1gSVlOFscK9XsfnBuYcyZVfxdlg5ElfNVZSHFL20tU65mgSEXLZD
GwzPqKGzkjBWM3Djkp8DSNSaayzxIURGUS5AQi71alzMWFwwtl5axJJyhgm/hIduqM7dq6Hc+8wP
yWGlkfTglqJ9admbLDEva9Vh1L5EVbi4rLGDTV4BjZT9LSJK7LItBqIOZ+QMkTvgG1SkqwREoPxl
o8Ct3HTLaDwQ6WnB59rVMSWH0mKWjCCwtVycNIqE2hm1DQTGQO4Bqmx8meuVnBoFgzo9PLK4WlJE
/SuMq7G5JQyuahryErWqFWzjTDp0QVTHgRyCgmckU5nXr+ZxWxZHvTjIdXpUZeIZo84ND6qHSe/k
xE0EpjGZWQrhSoXthVJ6KW9wu1U8+A8pA3VTcPzKkV+yPTbx46HnwanwUuUypMuxHRVvphQ3zDhW
tepTLqSPjEw5s6W+cohJtwKdZTGvsfYV4tfdLBbg552Mh5zRH4so0Jxt/KwmjOd3snMH7Ci1DmR8
x/dwLK85MOKmzwJppvhppPTC+65WDNG8S4pW9fX1plsyEjOUpbqGk8MmmM1ot+32mSF6CaW7e+FG
B4xK2wYJDNt4FeRVOtQPw6hulZVeKd09y0kLY+jUAauLDDsIY9xI3XrtWejoTsR+Xm0NctBa/Skn
GGba0m90+g9r5OHYU6D0pVO7j2z4I4+++dtwrMkdRwh3CcNZGFVtjNOCzA1YphCj5dz/UQdyITQQ
hOExzSZnEZIDQsOtj7FE1kSqPFg4Z0kglP1T3KyLOQH18wcOm6BIdkXGgd3bGK0gWjThWfvDJvJs
Ig4KWMcq7/SlUi5fxmdWSz5CVl7srR3EQ/vNULiqRjwnerpAl8lP0+nJQuqgj8v7ICdvyvvMlX6E
XFhxehrY7DA2xsEyDZfElHETFRcWZdf2RWgQ+Ga/WYp784Tw0OVBFcXnsjHOVogIdpKXEgBpdTRG
LM348gyKhKe6uMxRdUFUx61WXAYVJ61LMmfaRQTLY78ZQ04k4RU1sgExfBgmh0VKvCk2XYQL1zxk
UJ3DbvLwG7nGwleCtaqjKXZ40SeZdD9lWuFyBAV4TKbW0Z9aHt8bvXrBz3XisO8q4dRy61m/VKsK
oNFlWRDX7MOAJ3HOpwZSZGmchNIGpqwFqZWf1fWPHFqOCQvNwq+OdFhM3MSOiYYlt7osdkY8k5KN
Ftt3B/26ee1B6i0b4odHT1Or16zcM70FYaPg4LVwqddsk8nDb2ax0KZqL7XO5ckOkSH1CeSlQYqg
9Hv9kA72fnws/oZQqWgAUmfNqRNm+qp0RYzoD7tZq7kGz6eKOW/VnVQvvT5XT2mhnkY8fxI3Gr7x
AV9YnJ8jFskqux/WI8Cf5m80LQ2CGilJPi6no4QehlpFQvoOu0Uvbiw9WNRfFhQw/mhpo6bku2vH
/GdtiwpZ8UwcnSvqNsFYV7A6qBntQ7JJz6Om6q/6BgEJfSwhl7FJb7h5bczQLUbofn+CFuH0Wo4X
iCMIau4+KqBmQWRhw5WIq2wbt6Ew7iTpX6IRQGu7UkSmPHKdlL02nZLnKsU3OYlusoWBcOqva2ZD
bcatrcvnJtQD8zDsShkgI7QJuAcqJ4SYvWa2XbvgbQeDNqJKgnY2I/LWbZjXBj9KP5TV4NLMmj52
zae+E036sDpYwoO5b/vpVWjj2/RPtAkrFQLOfBkrJcQZXbVdSRXFMRn708DqrTXYvE/qrUnNS0pW
k+azMsUFMSAfrKSOx83ieoy2hBe0Ik7kquR+pN3122erKFf4yFnd3A4yv8dub96Clm46ikXAMyXq
q52rz4Hez620pXVsSH+p9KNyuaAkcJTAUI+EI9vMS9/I2R6aAVzLmxl3J473mBVloomdObu2ZLLe
H7G4snyUf8u006abemyfMiivlomxY0TeodSr4/+HEqZ1IHiDk1kv0th5DXv8HDtG/WaXEKVM9P+J
8CAwl/Vh2eg4wh3450ztY43oMNEpOsKkuKYCk9HVhhimCJw4krjr49Gc9gOOsT5lc7aRf3ny0a1z
NTM+JsWZq+nRsmkxRN7kUMBe3mJn0TrjWFM9E264teJFY9k7q/xahgBdjAyfyU0wAeWG7MMn0QSx
IPOpXLTJh/9VUmgj2OQZjI8rrwgG+konSg3pp4z1m1REL9oHzpAQ0xiwn1Ah9qVjkuVpL6aNAEPV
VmycFDGxb4g3i+EB49ouY48rACmlGCIMQJFzvHvDISqIt7T/bdI+bEl8SDo1j3l8k8RXtM6ujG60
cF3qJb9bVmYKyZPwZViJ5aoEaap4UyZwQ7zlyctmVGnNzkvpIOVR/Z3jjxc/NiWBonAKnGjd8q8D
w9Eq4LgU4WEWoRzFZjEbaW7OlnA5tyyCZ/R8gZ7PuhKkitwcenpmy9mCEto6FS/3fiF4PQCgT5Pa
qafb2kf4wRNk35mXXMO4aqUbc4o/TKEjwf8GoTFWyKZuS5OdJGQmXDYwKIwzNokBdTOzX+JwPNPl
co4p/tgkSaUEfx2YU7VreWj59G+oy18ea4NkObBuT0KFKGpy7058e4b/37d+TZcBka2ezfaEx27C
wmOZQNiLX7z9nJSPgz6cTZVMhJFe8F5qaXstOYEws7maesette35C37EhoMKFJYTNfYuJ2QMuKL6
K6OBo7cAF77YSX/Fa36R+fvMakKHjfKzwVQkbqU9i7ca5g3lBtuFUEH8YTp0C4zTJnuRCJMZqXlq
5E3hAavIpfgipeJixLCaxc0WL63eOpJrhSoFzq2XK7+K5hYjxghCNhnW/Sj+reIV7e3pbBVmoHYx
pU1oHnhIygO73X0kskDNW7z+5mWwkMpeOD7+c0qn80UHaY6gHqjmSZqWQ8P+tDn3ZXGSk+ym6NbN
yNX7c4y9vAOpDeweItYtuaUw9KwCUE3X3ghC3MKFMU0KDOwovFKuHj9ZVtZCPKexeeP3pLW4dA9t
8k+BNBJp4Qv18sNI2JQcGiHfgsDpYBQP+bcaSo96aZ6T0j0r8R1qzbmQAuIHKUdCDrK3w+3ZKKds
6U8ZB88st9dFiIs5EKZimYJgVWLQbx4GW3Zd/SyzZaeVUJSiDwESlmej/LfBEf7XrsYjthWys9YB
k/HBjF8JPe+UPjtkCnx//mUF76D6RWABtMChKgtVl8asHP6YSn1OuaMR1tQt8lgRpQ6IDMe4tw5d
9O2gZTcvdhfhOwQTccjH70EQcviW7fERr7csKXEM0rahOwadvvzqjjSWc+skGEhnrkKqE9lH4LmM
eWKYZrH/Irxr/W6xrZsK12/sL6evldSIuktaZsBfyj/jc1Py1NLa4Ga0HDj2VjclsVyIRq5Lk68t
vQ/BEH9w4ZsDkyxhbwmxwniUpOgSvMqAA7oK5OS+5z5AnxMlYldWX3uBSzRaWSa3ZM+Y2HtduRU+
gAoznvaa+Kna1QeP5u5GYFumm8wf0kx0sMavhattImkpDySvRwRPbWFHuLCa7QcMSaxmtsS6dLJR
bMHkEDhITojn/hJib+3ZI/bchqt9W41+3QQ2MqGshQRLGCH7t/mXRA6kPcPIS5eLnZEJxlkOxaZC
SFRxC438SaYc+1eBNVqpwYHrDZenkAgFJuBKCng5k6S56tMXeEF4qU8W3ITN7DF7nYfstWPQnXai
Nz/StwQJzFend836tbWE0a6LfIpJYxxwzBDKaDHTZukJWRvc1Z6Aeq/xnQSF+shl1ufJBj/wFfPe
S5wq5wWgjpx+j1F5woKOYcOj1GTiduytwJU14iYDcZPM0PZy9KaabDgIYEomGXjCazDbSIAlBVuX
YnXNOMNygaWix+BHFZIEwzI8KBSshTKVRJojl7GjQeNVU9WRothNYH3Vj2rpn6FcvmpbkP+lKYkA
GLuGFe/COkM1ENFnTBB8gWmGvFe7qHkPAwsQ69yLJG0EgP1CNLyHz7QYbDpUtyUCSLebu2oqrnbF
LfrC0/jie8FRWHvb7wI4gW7XO9F1AUAXKg2ulq1dNo01RGOtFz1opvw0verozBrT16CS8CAphxMa
J+6ItR5rI2WHEpR5SwoG3C6CjBnU7KYLQOWW5uc402aeeRQzDJCCyAPnFNa0oe7YtNPV/Z0NbYKN
dy+DpFYQCzqJ1boN+IDnQYpfrcOvZiNi6ICOBEsNlTx0UdI/bz0N8aCCbSHAoZJ2oREF21VV/iGM
wYPprtH0ELc86DMR2NLXSA62nq7YXghP6LeisO4hN1QasdeMlXBPmeDKyuNf3cqXeWVQsV9rFcSZ
Ybs8bCbzowjnj7WNP8Y+f1eqQ6nSuarkvJyDQ2HoFOoYnS8rC/OI+Si+LeWClBihmFaB9FNqDqs6
2B+FsxCKlaTIxbRB+Qe3mtUZJNL3HRf+b6Pu8N5gru+OdsW5kusMtuiZmc0D2XZnvohcJbQkoYMm
Pa1e1sW2TJby5m67F5NIxT5ArC7EBYR1vrH7Y7fOTljCTWA9LrBqkCg9FFVyijhgpBh/CsMmOzF/
89slaJbjLI483/itiv8wA1lOZSJ/HbQKPHF4Ce3bqPDER9EkFY3ZpzDro57sozEMoPhEDcKqEroT
d10+9calwbc0SvDRnC75jnkCr+hCPb9qBVmBpY+epTfLSK8T/kcV9I0aaYGCSGgT9cAKQn4M60If
2/ftHTvXT/xVJws6UidLLxlTfVq+9Xh1Ev29MzRHiT+r8HeLF2v9NllAjvrrACknEwXfAaTFJXOj
0XQbPsEzjN7eTahvFlWFTD9RGUY4j3SBpBog0+Ez0M/UTJvjFleGxfu0Yg3CqHS1uZfgVqIhi6BT
UNLntTw1efZ6uKmRvxJ7XKQi0JSHyYJqaMoXdLkbhCbapiNXNcuzeMO3izZIrSd+tI6ARPS3bYCw
ZLCOpZuaDAH50lvYL1dqN4lbRk0CyKVDEgWI4WsyeSeiVr3eeYKoVU9bSOTHjewP1NiSUyiNEU7g
WyLF7oLVd8TqG++6e0PiuzP/x7mvaGYOQ7ZSTxM7SzOoXBCVu77ixIKYy14Ifw+0NtPprcWRYUWP
LL4o+pEwF8wm1kWK7wZSMGSKw21zlBdOJ6tHlTfiqZKfE2lFeteX8q625j3EHDErMCltG28baDv+
favCU5CJXB6gwNGBp7oF7qSZ2J4BahnVcFMIoVqu1Meth4F0SdWeYijzCm1VOZCGZoM0bBirAgwS
8gdlaQ18PSMaTm9xm+zKBw0zh7T5p/N7pSgDk1h7WgtgYxJ7EiysOjvakZmDzFRdUlanYOAljqMT
x5lN2YUuirHDqfcd1jiFm6S1sl7DsX6vE8OtCj5PBbnTKL4m8p+6aLcNc5/L15jYt7p+bPvwvJXP
9Y7TjX56vFsSl/Ue5pvdlgBcbPYBlMLpmMl6DmKgNle829ftHblOBkDqBTQ7qgqsqwnMWyQCibuX
Nv2rSgzewESISNk6KxY+MXPRE8UhU0RZz0HC3zgqzJ0bW0RLA3T7GqY1LODXZUwP20S1cnRnReMy
9Hs2WbXIVPwtXZqRgNEXdMH6gCsKkecvlQP1xowVp1r9zAg/a4xtpT06eseuSv1tsBmcMqeFnkZH
RGizY+FO2WCFpgXH/o86ZvHC2XgqpfjZt9iJG5sqlN43FBOzxSRv+n7GMjR1BbbrOOb+BnNbAlsf
JWhc72Znu2YHdWzhmcnLFeJt7EhnJhVSS/G+0WnQGVLtotfrdTXgUr4WK3nJ/gLm1g3J9LHJUuXV
s/nEp90b5EhAcJ5ugUMRob8QP2+N67i8tqDeyE+wkNrHDJ5ksBvj1uqI+C2jdd0HAm3JNvPzUKHY
Y6uF9s/dhXpAsHhXzBJX1f7qmUUBoRaY7fEC51TiZHXrGeN9pNAHJoFn5gBFCH3hXMVUbWTzxaTN
JKVAFMFzJ+X1O9dNucSShV6akdapSQ6MjMUso1ezfSaLeOGuspfshYAGnureYeYe5NKNO8ZICI/z
RpFdfwbzX5V/J+hrynRDd81pALcmbLr4gLa2wapztfM0lRe9qQ8LniRVpp9vre5q7cWIPloT3kG9
ChLcyJYn6yPjLV+DMde1V2WbtdhtEwrhmKQ7gmabetw+lrv9NzHsxY+mT25M5poQQHqSI9vxQ+Ly
bSC7NBxvC7I34ZwTQzNMUxWKF4VS9SCDFDpUfE/DlJ0bxDZGhAr94Ch+YN8X9Wcy3xlXVFqUMOCN
1L+eVwKZFQN0Abo3nrFvsKCMyfvCfJr9aqQc5TRh92vASPOh3hKcs4L/FxN4T9c2E/jGIRAVCSbu
rOcCE3e1TEEbUvJksOtpWEujH9Cvsxqwg174+8qwYIP/N1CyOmjU+kZ43PeGWdKBITs65WpS8Uok
6i1dXlEDLUxLGVkreokXSruNK+Hus467K1Y/4aC/kApsoRGT+1SKIvivHTLrE5/yOaW9y9ZDJtEC
PdgrACcA18dvZyl+SY4qOxUb6+DQ3UM2hxk/vlXGmIlYrTToWRQumnjJEPhnrF7dwn2NWbfJzgvt
pNkkE3RMrhiaj13xMhJZFQlBSYp8qfuhMINPyE3reMAt35og4pZhl7Y0v2OmHomYy7tKjAd+BYuR
UQYBYivccEg9p8bvCM/ZvDnhBAUyGlO/m6QZy9nBq8rmv0NJ+SG9qhOYJVlt/OcFos4X33Z3nZhC
E5rVYuDhCV0R1Cum+LPmknyTeZrzge7V+qBr6jnLsLakUClbsNBNd1LnKEgZJ9SgdQXFpgxUvcjh
K7X7WvCkyz22sMAFQ6+eWn/j3fJE1W+DySjZoz38Eio5FqmlS8dwZzhM89uqJOdoInIrlkuUspY6
JshEQ5IedWYWZK8VxnSbJuC8S691VXIoSll6C1JI/t6VuMe6+Zo24FN2pIAOFk9eCbF13sRWKKdL
CMtzcBVRI3DljjbBzSJclHKXedsIBTIHU2MXgcl/BRuvjulqv8uLXQpwMffSFuvsH41mdZ3f+DhI
AU4zhFqcld4azYcpF/dVs288xm8RNSNgFcHOPqRTRqqfRWNQjucJr3e01/vJrQgbI0nRyWcdJXB0
JM8MbM4lTyazIQfjzW8wqZ02NrDw5xzfg9e0GWqotiPt7/VEKVSp9rGNoCkBv7YvYiFusLfz7kUM
1oscHtKlvi2jeQFCRKqm21p9lvH/n1MqzykMMJHyZy3+mEPJdi8ojLde4Z02bE0/Ch2i9ae0nkKs
Y5PuVf0+xyJMgd3Vou+gpsBP7/ACtOCJWM/XDBgsWtucQ1f+6ZQoMGOK4dx6+CXVIHkYVo3RNe3z
BLMUcCpOiVb2aN8hfXqMpJWcBGkaVCb4PRO8RRXuRUlyLpZrZ4pMYmMddx3ob8cJ/VvCt7GRFCUM
R2Rcra2NhkOGDhcPAWN77/SycY1pE1hjHOdzdsnqQ4f40CDaaG17K/T01qb3QV6PvaBLHS7s5hiq
bxpOL2RiTKDpSvUHfK4yOSUCGYmSao17fMX9vdPptZ+0I+65bGBPgCVOkvVPaUy/ipTKeez2ZEuY
oz6WuX3f0DrF3znsrm1eM+0kB5p50umRcIqEGhmQe8YnGL/DQRs+NlRDH55L2gZIdBkkmkwdUru/
hQtGwTla294IVEIvhD+Q5e8pDVgT2NUnekxnA/gM6+oJf4KUsqYsmJoMPMagnqrBLXJMxGSwyB+6
Zp+7WSWxc8MDzf5RfJnWdFOm9op+nCNjYa3hlkjvTLjau0qbdzJj+4SDDYnyWGHALcgydbaCA7Q/
EKdlERx0ht8Vv1ous1iYhPaY2val75eb6ECld3fA5tTErm+x7L5lylNJx6AfjHOzFteCUjyeB5wn
FbkJcBJSKQU9qqe9Rm6FvpdGzaPzQ4wLfaz4gFnDdDo28IqzpWKvTE/MOnukIHjmSmxLUmBQJafV
2H6PM3IEpzYbRdYyW5hDWy28jp1nDbrbwQwonRZCKJtXawTzRJpKnmPcibeyK3l/25gVMyq/nYQS
taRitIQ9jFwPPCnt9zb+pw4EMFXRk/ys9ZeU4SgjDUnwfnu1eia2hler5m6tswcu4v32giUg6AXA
JxzLNCBgLLrjZTLS0W272I2o5kg457PoHTZxyq2NOneKqNuV3UE9w9CZ713P9zeeRQo5A9/VeM2+
LPydZG0xcWRQURAsHYo1HJkbSLXVeNnntGWnAilUCA/soY3N4u/MJadSBwrI1Kce5o9ZIZoAdxkW
BankhQGjZgGQUDozyLznBw9OyIzs4hd0ySef9IYd2hP446MFAGHDHiO8yj12Xp0/JeEPzTkdN9u4
sxUXzm8VE5Lg6GDG2m33taYp6ZuEegtORUoA0FF4YS0kyRlEqpexypwet3YB01c+oE45qgLNiI1q
25CK+p0TeJQ6GlswbYU9WCI+ppa5izix6F+5N+wBFJ3KYt6/PZrVpb6gp/EBudcTfhMpkBKZuAGW
6vS9Tyai2dU9V7SbOpY30R/MCvg60jZXHQ7FDxELehL4oOPGiaUzZ9U+L78jSgZi9oYxVc7yhlpE
DtFwGkeUBxfFbebgi2NgQOhx5GYZSa289xVVOa3Ll0r6FBXhM6Jll3Vdy90rgmkmM7TibJGBB1XW
ZalZ5ECY4HHFSd0Y7LVWDIPY25kI3ZXNQslSueV+WufBFoEDZaDzPM50IlLtXu0+yN75Y9PdR2Nf
rh2P5MlLY57xs/CWTPUUIQNrWL1uwao88Yjxubszbup0/aTPsY4ehWbf8ZbbSUZ/CrZkbBwDIubC
Gg+yGEJV/L+PZFaaMF8eI6Y7gde25qSz5cKP13yX0u3X3ekJdYjT0rLopXB0G0IRasyxr9TPrY9S
154WlvmpvYtEY1O8X15runHja2zSFzHRIwIJFdNwbAg3V0nSwg7FrkqwssWPNnhqBj5q/cVznI+3
7JHnEdbDLpeHLscP7H4v2d+0OBHdhbELS+Utb6SrEbVXxuJDg8FiMdvjiBOLwmuTOzXXuB2ynpfg
BlsnEna4jqbiTXwTUVOK0wiC7wcSurGtzsBfbn1ZqC6qmkBAnshccdz8JU+8zPd0HrlKVr6hf8s7
DAi4Kaxb+SvsOofBr0U0HPfX4S+2g1OrIlA3tk93TgAybASSAEictAq+LFYCNH2J/E+SAAXG0qTZ
eIGxNC00pc7Jz8ppghUdy7sZPfFusS/eYVUqLlryxWBBVp+wKXXbwL+JeVIgrfyJ04SuJN6q21s2
N/lnjxJrOZtcDvcKvO6sM/steic3ZFNIGxThqy1JnlVTKEk533PdHjG88z8B7sUbD6njTWwhCmhH
XXqUVNZHtxQb1JRkz8iZUyLJvCmJg9kYWBi8bI03FnbiAroHCpY27iDcf2MtgXygOjPFBlF5oEEk
LtijBpaTeuKYzvk+VC2PvomcNryIU9vgo2RnMGw/k3I+hQm5zKzjR8AKNdLaWHeUXfDhzp59/k9Z
edLG4J7t9WyEPYSc9LruhxgDh0wnOAbVGtaKQV3pAgmfhdHRIAK8DHKQX+cphmFv3iQAe/NqXg2N
7g360kdT2+lLf7YNsFZBDc+0o2p04rm+Aiml/nXRd1puoVdlO51CGrHc1hOn9wf+Hu2vhF1kv1YL
vLujyf0NF6veI/kuD1JtC2gi0naVOu+65SMFpGei9RZoziHILxH5dmrSEYfEYpdexsWVWmMsPXL6
aOOXjqyBENKO+AyuuM35WR3xLRH1rcHhvbcwmXgCTOnDRqos/tq4Cpc2vjXEfHXE+qkmIHRdWUaQ
TzQQkQoMDDZ3avu9Qd4j7j+99oSUOWhqBKQGsmGsS2QJ/KojR81DzqBXMizNQ0w7vTJ0RwOvrYnX
NqIDqObglwxcduXC44r3JRVKke4reX2KGRW14hI33zb6BAz0w6w/h4VrXn0ek59E+oIL2s1g/2GI
5q/tWzNetdG6amp5a1nOZdz1MKLtyoo27+Gel0zZInbNaZezppcTfUd6eN8mz2GExZ46KfPQAnVK
2B+rNsD339vV+7jM+6jl1K6fEZYGO1reFrl473mbKiLIdQkBhYqhvd7qwTDKuJiPFZjytdaIu4Ia
X0kQQpCU6HGClDXyHSdfuG1F85N9SSeG8y0dbmIbjINZY1nMNjNHR5sU24E55Wyvt4xPdfg7UVxi
4HXQZyfnIYjG7sQbRrYHq8OdUOJOmFWfa+O0p60XTaYfUOV53KADaUFM4YagNakvPyz+CzVuKWHP
j5nV9362v9T+NgEdkCwstm/Jz0QCoD+MHyivI/nprVCMZDH8k/6mhPsuZduUHUxNPamwVHWNOH4T
+kQZJHJOww8v4MNOoQ2dLGk5F8ndmqEotNOlK/RrZaO8UExlOVHRudlMOhe8dIKLi/tdh/c9TGVu
lT9z07CwIhILTNuWWt+u/qosEDnYDGy5+mM4nKXqr8CHxJ1Wnp9ZfNRoGcsh1e0hUJHWwXAI2dTm
S8GWifKGBJVfZflOCGNKHnnFGfCrTrg2EY6t+XWFM5YEC7RtWO+urC4oMdvr/zq79RpSl3GIglSQ
LCR1qYSSS96TGQFLDp+SUP83vG4I83TtAn0P6gHE8jt8b3M9toCgJ8RkDeDbjIJkTiUhljN3hcR7
3Gvog8W+i/9kYE3J1JyFjuHR0g5FPxyArHBjdTp4AkhhyhmY6kWaipNk3xdzuI+5/ZIO2VGLwFQh
aGJ2ohgeJEqT76fuU05mGH2Kp0Feiwk9Cp2QKaIeB0sDPgSz8jVa6esx4qvxCcnG1SZll/Ozc/sB
nARoiwleYuMPLlSmTK3g6k8Lzwa2wdU9og+SqlvH3utlxa1YSCZJsTWW+yHyMA8u8s6M3L8Fn/OJ
l2IGlkrixU1n3ypebO7PLDV4HALckwGhLdOdhgxVecTLxVrAXhnGlehXq14i6tzLAi8H9YLQTsgu
fxqkmalWpfOCDFXlC3gCLX1TCzCBUGb/QNManQddCXrvYCzFKxJjkxLTw0Ns5ZcQ3H+xKUAoXQmL
enDJ7lSkmBOJ7prmDjBYV613egfI0oKpKfb7qwzOJW4RR+0/icxc8qRTPhduS8QdGLI42u+L9RDf
w72FwD2AF8mtD4Qp3k8hzRikCZhV44JELrWpxQr0xiCIZDFS+9pHtfxkjNgshY0KMIMMLE4li32U
xXqsWcwC08Sx0rzFNcmBG8vOSb9pNLBrtn6NouzS7wcckjaBIyzQqnwIda/kf6UYfDKvyEkxr61f
FtHJLH93EuGNIuE9gouw6oPWpvIYwaD0wqIFbMo8RAZMqdjpgnr+P5rOq8dVbN2ivwiJzOLVGAec
y2VXeEGVNjlnfv0dtM6Vep8+3eodygVrfWHOMe9D43SNY9gVCQbs6HsBet9NT12L8DN9L6H3y3tc
+p5E5Hj6eb+3g8v3IwrZ01g9BoNuBUzgYWffRFcBCI1XplSe5c4kARfetOrebb07+DNubw5k9NOb
Amw5KZjahpeSBAjmJY8xKq9zqHpJ8jmxgFn1kQ15ATFGlII/yXe69q/Qined1raLX+tQf8ti/1mi
6mHfNcxvI8aEiWd4UdJmvPtdT9wjy3HgPAI4DwQHH2LQ8o8LuGBoWD8hKcLaU978BiDINDmmIJS0
LM8zKyhDMdDdDYiZFG+40w81CnqK9dQjGkhjpOicBvWRQLJU2dfkR8S577Yysaz8BhE9YEgPaJK2
CcK8pgcEAchGYG5BKhkamvFpnxLk1BJyNxpY5zo8MtFRfRPgcQsKvUTD3xdr4MeZBvCDXPb9tJgQ
g1UAMql3MxsxOhJ1MetMwVYxDXnd6x5fsWdnk9dLhTejvmUTriFXxllpGp+t6aQ46yxIYyaBCNgD
JsRdlrG1F3ANJZ3oj0HagSxd9SI8GKPlFbVwS0Li+8rTgw87+Q2N5NSgwNdqchzyyzBHVzMxGWVX
t471utr5t10O9pA3lqxKemWUazjHmlc96O42jR2gG6fiic560iRidgdRzoeaHAssv8kpKBXCZnVy
M0feayjLl55BJ/VqadEjkEeEyqNtPB1mTR5kx0F5MaSnYBYlke+Fdp1htYnmpnKmUNuZdBsMXeXF
GKIVl3oclvUJaEbj6PvfMos1ZTI4cPG5Cn8HnQw4Y5OTfMTGMHUWstGKZoRkaGpzTvRSyfY5tmQb
RF0d5KQdrTCl8Z80507STz3akgLiFBwAt0diqmKa6RPEHco2fVF1RKX2d2nEREDRBoBUgFyw6coP
mXHTgHAdzSxceLiIqZtCyyIpHQYEtqI+dsdi4PiOLgna97H6KVqSrGaqU+wg6BlX5Mt+RkN8Eh1d
0Y9SgKtB/tUyrQYWUmuoIRtjhaPpvdMJ0THQwnCL9AEX4iCgsd4IRzLD52DQDVbHGnhKviuibar7
kKpJslUQ94ovjVoWU8VavmApuWKM2LcDXooZEcA8HaafyAB/3ofHMAgduWFtuehMyajMFLf3yW+j
jpoTb/nTzOVzATOBFdjM9XxSINeIMSZ/CD6UgOOBYFcfjjY/sEwctTAAEsOzBgErlR0L671IQYFD
V+DxLnxUwrY4sPvPetQcDFqZXFqciR1u9+bY6e29bPJ7lTk0DFcZsi9FGjTsfPmmwV2ozL+YRuKX
do6evj0vNfBI7VY3wzbE5TiSGeObCqfjGozKurcdk7WqVlrHAoJGb8jIr5wQpy65JA1Unwii68hI
LMP3F/u8R/WvRlJJLkcY/FOHw+aM8Ox1ICCcbpNjrtqEGCrphHulOTVFehRgwkjtcEr2Fjpthbyg
V24Ju/UlBK5i07bs1jWI5zwpdmDtVNngIKdoR0fgYxLxZR6DHGREjpywNrYy6BrgRZH5T+oIJ0t3
wNiA+PNV4CzkWmAGNQ1Q+PBkELKFSxbRAarQNL0TlnK365+IfJURW0NijWvT9u/6QGj5P9N4sVif
KzF7MojIOizdKT8o1Fzlx2xlXlZHkCjUPapZnLFM9Dw0EcCwdwJP+TSOO5VpqI88ZfhmtKUCahtz
LGxQ2vKJbaaya8ph1TIamcbQnWw23ryOBbgyq/FsoCTt/Bn5X0GmvYdMYu30nmawNFGg4VorHkaG
/U3Ejvoe+ndZhqvISzNE/VUP52u8CDl+VPwAIutOsiGOUVo6DEjdL3ckvYlU3QxeLsawcp8tJWFi
7WC67gpKwpTSKqcklCkJ9QahQqdeQ5/JG3M5iyph9N/QBjNJhOExGrsAs0jv6r10yev0OvGeE5TR
In+KuNc79g4TGx8Vz/3sNVhzCU71Kj64qDX2BR9ck0ckusYVYD558amHzhLBvDyCnYHI3568shIe
bBlZ8wz8PwFYGZ0fpYL4b0I2M46bxVRcSDtUK5bq6SK5pKzR4QGcS3zNSW8cUwEDh+X5oJwt/VaZ
bgAbPI1Ax5LYPcbxvjATr/+cbDTcpJGiCWsuhfJDeiLZwUlwN7hMJtnxQUZraovaFAoGOOyOIYEg
76LFxWe70ytBhhkeF6aMJqkoIcP9huG+QcE0qkjPabfxG+goRdgATe2F0RZKi9fclQymUGzSZzbp
CRt/5pr0cOwGIblwe9rdoUfgVnIbJle+tKsiv1ckK3HarwfGIrJCoJmsOwziiUmSYb2PxbfUkoXH
4cxGp0H6vORcTeqPDphfY96YNfy99F1brEu0+UBvSTHq11oFVxKE2gj3hOY2AVe5zCRJN1MRP7K7
3SugUCQ5w5VF9Af/P2XUY1JXMENL6nI3KecagUfIgskHxwIXLAztZURWzZixEMdiHVwlCbmXFc45
/qR1/tv76Ag6dduXEUEdLf0kTjvN3tVtjBqh3FfHSGACKP7qZ0jG6YSfLJqvAdHI0J/mmewVsgOM
Cf0kmZU87SX2jBjrEHvTvn42IBv4I8TIbqvsczgyZsP1YpIiAo27TlXuGcBIlwoUQDtR1W5aydxZ
297uUSqjO+K5mjrBF2bsGJoh7CodOCcroiEEceychRnCHgxc0Jn+goKqcgeJAXH58JqS2dkDzlTR
3ujMkPth2FLzAWZsqgqd7+cgU0ehrB4woNFlDPNwiEjtbU+hME5d1R2Z/44FJ8pzBDuoJuSoVl6g
U2klFykOIf+0HLEIjsNgX0Tqlpk/gwvA57P0LATxtSVP2xutRshYOY42gZWCPLiMMgm6Colvp45N
aeRTDCtIFSeAgBD8CLPgMvJjBAnsgAVBseXKqp4VbWu5N5Nor9j2ziQGAQYQPOt1rW4XS6piU8VF
pwIEMUfjMUyytZk+ljOPVhfbekPKH10lgU9gR14yDse2+U3JpK4SdG3BfxPHOdO3UYG2rVsVIyxg
RBTM/mv4hgbTlgDZQcC2VWISimQjzs19SzB3O34glmDQBh+MfMXB7WuJrVD9p2gdGBHoY7ljN79Q
z9uJtEdNeG3tIye8WV3DQpj+8lIkiFnZjegzN09JZLnC8GLJr5EDOgwcCi0pKdG4VmDkD/jMTYzw
xFkAo5JVRHKCM9CsSHEiMaG+DIXvJGijjCmAknNQ7V3G2HUIKMnLl3awbxObGUbNQJH8np1jnm0V
CFKL+EwNUMjirOlYA018cstMS9nxqDaGDDlN4pw0niP/Kg2DncJepEwxypff82fHErJlwq9cagIY
xpq1NhZIGCH+fBESfrl4umBAwYQb5uE2I9uj1m7syTlmZCedMmT05Y7xGAQ8srsRDLPt2mj+ORbQ
XWuxh3NFqYalDPUkXl7gpfVI/lg2MiZw0Y3iRurAy1WHmXX88nsub47+T2TDJVOKi2jtc8FgOqGG
JInWwn1bTcyFmKHUDEW5AQU3k1gR5ctASIArfdRtejVojoOhAZGpnmfpDphvR25kxqdkBt/L5zFX
VK7zHb98Sb6shrB41BS+GcZaCy4VmeY4oXXMa0OeXChw2+CNLkAloiYPV8utks/SqqYCnWqxK2eM
Sow41xJk2SiK9mHkpPOnquiEXaKJuildeCUCfGX0mkumx5umWs9F9Kh1LzE0e5JOzn6SrlPCoA2m
7bGk7YnD2QMyhpO6TpKXL4qALw5MfYGEbiXlEy7YQPtk8GGKjfxaKGe403NhoUYnMQqKQSi7JcIl
+rrOGj2bOac0nciicEwo1BMXp8Q4P+dDUKRpyy6s6NcdUiAWfxsJ8XKnrW30fjXY4mIYV+RnhJQz
/l7GnM/9n12IsQO6u0UPzbVRvquQRRowXxtdXlvsxgWX12BdOPxCvkqIDt0dXviiyqpC/F/RHbYm
E1tiY7AIKNRz/CDDwPoS6pXxRd2h78zWE+lIiMoaFt5x/lTLd9zyQdw7SzCGFsIMKB1hf+b8kw3j
HhYGu1c5PHdYLnXgLvyG1j8Lx86AOIXX8CZxrZoM1Xm0mtghpKXPf+LmquvfnR5znqR8KaTnsprq
WV6qjmyQg068NJo5RpwrJncO7FRsFQIOMWy/oRSYL140X+ZCpSdSzqDvFTQNgrMKRApPa2m86jRc
OmWdyXHIzNNgySkfBcnLNcI369fEy9oB+EOkhBtwnJk3sU+kA+rqE6hMlk+9K7/P5NHMYERZAaut
UxUfcHfakYW+xhvB/RzQG4C8yvzsNPvX5h3j7kUTgzvonKYqYgUwXTgL3bC3XiXsuyE2VeubVdKG
INtZzjwF20JmfdczEgxojC2p3khCieHhQC3epQh1JR0L3OACAO+ghfhf5vNU7zt0MaK4kYAn+DOU
ivQIkANgeloHGYME/kML40sCuMyxBUVHZyP1sW6J9gdM1p3VfCeLR9tpR4Yjx0B7Lt6BYFK39rxP
4Y9EWOgTKrfPCY+2rZWeGb5EGuUwR2MntXjmGCm1bKFQY/tpsYF05Ai/X9skQWXGS1wwrGNzA00B
hg5fysJ8dEJ1erVnVpJxew1UZa0uFh9FQUEcODAyQ4obzkBE6oBEl+1+dSCNcTUNNJuSedQ7pwJA
oxHuk1voxS15bwzAylXawfIjt4i87/ktkb0FUGVQenq5GXjEe5R4aOMEYzcaGdHmmK3Mk+BAle38
tQcjhpc5xFyes9tWrZ84xE+UceJjXb42tEQWfuCAPB+IgRqiNtlmPWDtamAVQ7PwavYpo7ksh1/W
b0UJM95PX0MLDX6lLG73XTIYWw0LPoVLlHZc8VslZMeY09ryXiRidkLSBNL2Yc6IOYIQE23JNmVF
jtlR1Rm83mhTjdzwWlQZKvJ/oQHLnLUjzrMjk6YFMNlYmqflCHgefUXxZrGA+UpQ+4UMr41s2yKX
SLa8yh1kSBq+MWBESZnWYEspkAlKLk/3PQun+xD4XoRrNorZnJNH0wiof8G2nLF2zB5JeJ7FJ0YU
FMlNaLH9+VrNzB55aifAq0SBZq5M+MgloKMd5OtcYlA28UEMiYu5B0HUjmBPmPj9c3Q7I3uWpkre
g/E6EiFV9vFRzG9dKSFILrhDCKwg5YYQhBQ+v+XEjGLaMrgpMZaAKFfOMsX8YJHfV220GtNboaww
izvjoxtTXPzBZznz7eBVqtVp09gPiwdWNqGnZGjrDNdS6401VOwWH2PCtsnY5FGFkNRiEDJuSjsB
abNVEMenGFU6U7uEqbpCgozEaJ3UFkwjRAcTqQv4czoyc356P9vILG4K+5Kl6iZqyaoYyjVESlxw
/uQNuumBpyq0fC8PLaJkJseLO0jlHEXKa8ReH3IDUpkDzfntMSrh2bFxE9EwxYttZ2D+pIRHqiIp
GG8saQkMQ0jI9S1vukxyX1I2CpRAHU9SbsYgl2pP+MGB8y3L9h2qoo53tId2NaSR51/YKWHZaLzS
770GNoTVklUWvualfE+0Yi34JaGAMbFHJAWfqEXAoC9BUEQbEmJujaeITs3OXagfNjbDpWonBW+v
BL3bNbdlc93J2Y7LnqSuVduCybO/q6Fa06zve/pYCxBASR9LR8R2web9bL/8dyuKL7ra4QVkFUyZ
njbyseBIrqnOMxR1/cTEoD5HlGyzCXsLLXLOPqrNi22HMTSDS9PGf4CEM1QY9Se2t0YsMVEosRVK
RLdV9AUOt9IXPGZTXf2R2hvjRlYeo753C1MjHdwnLtJ3hbj5xW7xEuHLqwe3EYQjhrzp4hy048qE
CQ2XwmkYLNkmPozEuTex7lYM8tFMEo9awLKMuvnBRpEWzR3JlhPaIyJ1tVFJHCe5JLMHeJ3vef5d
wq4MUChV8o9mcJHl38PSHA54bov+M4xTkLKXea4YlxF5SgPNGnEnL7+MeZkqVvR4fNB9h9OPvMQ7
ZTet3Mis69WczrlZ7hfJmWfyqcgpzK2V+FbQPDbWSWEXMI+rUG4vUWlecxJcBEJtCb8hbQ1aLYoG
82xVXyU/OcKnkD6DoSWWjMkUM9sQL8U8fiwS2yE4InyAYPTaGPtysQ6Iu9S8NCPDDNVEata6/3Hk
58yzG/MUJZGnX/ICqHa06zTM/v7MDtncKZ5a7xv0FB3w4HEi5lvaE02Jg6X25FzsNVxBX2290W62
rm0H3DQDP5togJXKVFF+b2vGu90ODcfOwHkfDyh+tO3/z+4DTFETP3qMUWpfrUPtA2NETSIDKI7i
z+zwTNGHBm92Mz2jWX5MxvBak1GyQIzJRtPrnY09W8dnVz57mVTgJTBW2ZZJ/d7L0qqzH6aqHZB5
KTMoEHFAN39YBmGj9tol9W1Q18koH0SIz7Hd99DMlmLdx1c8ZBvDRt0YHHxCc8IyvIl+uIwMXmue
5LNEMSiJjo0WO4xl7sU4Fb2aJjEtIWI+UTEyINDG/GdsU4oUc5VYtKTUJq1QT6KPzz2OKKJOz4Cv
5CL1JGWr0xFAnig5sXehoW3jKtqVDXbjfNxxhzpz82JJxJtbtE/a7xSOh1Z9nUEaTFlx7JXhqBvK
Mab8BKHo5OCftBTCJnFfcIT1f5yli3qAzK/I/CFginDwcWNxAc5ezXSJiZvHPNmzvDxgc2ZhFB7m
vWrne4ugVkMvtrL5Fy6BheB1SdFlnoNenkl8x1JabAj840bw31HDJO9o6IJqP2c7A4Q8MMGlRLxQ
gdVMVSRS3KooRMrZbvoTE9xNAyukawAuDvM2QVQ48NiCfAUWY0xfClk3tk4Aq9P9iv7dwI+MsJ2B
966PlP+ihcKROlpHDVhFT+wsrwGbFzxp6nzvqHDc1mC3/WLhfjHEHQVnMMUvff2j+l/MABJ8omVr
3+SShi7rb2YsXZl65Pqrppx8XHETRQdazE0J4QN4lQKaTmIWUlj8Qu0+HZrD4pcnM1FuKQbIbog5
BUK3XogNVc9DRT4uFf9cZO6DltkdYR0w9EV2M8H8CnAHBZwK5cCpxiveGS1aqn+cb6lMnTj9jTy6
8rr9xMjudAaWlcOg/MgA+il0YAl3e81OTlgbLsSnoPVY9onAhmR6B+p2fDykL2tK+6AYO5fBe1Q1
r3U03KtXi02HCIzTHN5M3DEN+bIWRPlYVp1QYLktKJdA+dlMnkvd49Hrz0uIXwvhh68cMrYlLSPB
wTNRkBeAu7K13XJvFe8dq5jOvGhMEoDCXphpxgMKivti3Yn+cRVvKUGEQeg6J5cFGZMvVI0C1MR/
AQMt9NqcD2+6sQ+0aYVroMKVL9q7lp5z7MzcHwgy1sshyYnOWvmhJh/14kYiiUmmTQFVV5G+NtBy
QajCmyDwJRrTzSdabcag5FigCmD1124yXv0S7cIKK0/t2iXJ8Wj2eZ7HZMS46kXNqcSJhlzdMfVj
0L0HjMLEu+2ZCeZMzY1+ff1f+qKJfEdvtRvAHVkpkaY8fAw/JoYTLeURM6Gu82pkmknKRoCMTwpG
VfIUCEBGDG8ask7owmgq9OcSGFo0zdrK1mMHTH9tl3+adSi6dw1qjh+6XbHwJnnqJQJR9jY0Zx68
Rj8CKapA/JK2RA2e+vdMXX9wd046OkxvrJ7LwA3LooyQ0AHTPdkP/T2trAcK1q5ASJqkN4BJgEhX
nXIlKIyocqReyzNOG5Y1t7x/acl6Z5Il7+x/cQPGCiRCmDNrRz2nT9atqmcosiwFaOo4kA8FBjhY
HMDOeqtyEb5TnnUm5Edeo+SjaE4m3L/ABIqP9Ay9p7mC1UAwzHfKVHWM0LCn+0fgLLr9s9gQaMH/
Ar1MWqQjj17bik31UWuam7z75FBWwRXq2VqG+Ae1MEO2FSH8SOSrVhqHgrn2UjT6knnouQAaXfsP
H5nb09plM8NweenN6yeO3sfsnmk7+JdL+2xv0UtQ8+Tg8YhCo6bvQ8khsJB0Pcztgs9HNvD6VoTB
kb5NcDhoBTc9ZxUXE5Zx9I/2FncBZaais+kq/6Im9Qom9zbZgwNlMcozG20BwRT+d6l8Istcpf2R
wVXykeDr7JIv7prsnQNEyZ8+vqtkY0PhqCentOFkCtuV6wqkobxBstOaOMm/wF7tzRo6ho2T3r+r
wVdES4inpF0rxDqI8TIH7TUVwc0Ox1t4zhsBwunM6vIyEEideWUIUFG+qhPtif5nG4FXWibEe0YS
Oo55qNbcJizb2HQfEcs4A9qgBD+s6bbo8nKAUenq69E2T+DuqfFB1F9OT/aVoSOT9JmcxfjYEWUs
pYeGpyREnQOJhzdzpaYwVabM1QXPOh3P4o+m0G5BmU9rkA03mueRROn2cCWdGPzMYsrn7LJbgpMp
byZtX6W115i2py+7RsEwrZyBCm+4oVmSDgtboKhIkttDC6MGqdEPpA3VjtiLjpxh3bqy5WWRuE2F
tiGEzbeecju5zBLr2HQmw1pHtbHWa+gtvOV7xntuvsDCwtjhL7oPKcj25dy4c/ETKilpeckxsi9N
Kk6mqpztuLuMvX1hCz7hExgD5ZoF1jWLtKuM0aFY++wmlGI7+JTL3D3if/SvBPqXNJT/iSLRDVj2
tJ2jk2U0pMffYb5InPBWE7z53FxiinhvzmfeYmY4THsg9+Ix16xznQ8nFYWaXf8lS3anDumHmVCI
fWVKLwRxmrTD2CBILVxmxHyHCwu8bkj0FymwEc/lKN2rpWMDfidgwaVecOUjMaZynVa/NqR9BYd0
IqxFidgX/7JGe5d7821ZGIx4zf77ZVCcqYiVQFypgJRPuikBmONKNH4m7tl1/jRXfJ9IuGYvnUEo
rNl0dZ7Oj9JumFHaDrpggscYrDJYKKkswr5eW9a6KBUkUV8mYwwTai+KK6KQ4q+0B1QWByckJ2w3
HHzFh/Y5Bmxn+enjXK41GncTylMG5QnKxGEZFnfWb074uuEAeESgw1CEeVc31x4jQqD7MplHqh6u
jUeDZDk+MNakYzMP5pidCtGe0TdlJvEWFaGykCzqxtUQZQf9cEhnRBgozScmxuYB6QeZlQF46hxd
DWucjswT+8OOOicuioPqa0+jVh4810HtXxrwzufqTToqH3nvhjJEOARkKcE9Es9oE17mwjGhkpaI
gDDumdG7HnHu9tc4MVxeH/i45nuwZuUZXGx4MLCYMYBog5NNR1X9KQL5ICFbYb+SMpPsxqvs4572
N36J/KR6CaIe+TMTnhcr2sXDMZug2y2BWTH+zMYpCJdlmtI2fyGW4VBnB1FfyFLKCw4EwmNh0aoj
2VizchP5Z8UMT+NrcDCIJxrxJrkzsRJlEblETIf5W6xtd604dMhzal+wQTmbM2hbH3Au0akSJZea
HitcEgytpIVrwVcsarISAA2yghgCputMU1H4neG+fBFvV+IFn/BUG/qrSZaq/42qi1Y54RnvspIr
/hlwP7X6K4hC+VMXu5aTv0zpevZ1/Uw0RloavXMg4f14nRloIcl2eBTIXfBm4nNI6PVywWk+s9Pw
vxt7CZXpVhHLD9zCEIOUseYPFC3xudqahRalDitd3IXTvrk20F952xONTXxH6hhzIVJqqZazQqfv
TjY6QdUS8YQ57uhsnVEnJsGnKMyr+d1wt5k5AvLSTi/GlG6XOD3maRerHq4TjopBIPZYASr6BLO6
Vg8th0PoNmV3jeMAANTG5682ODD77jBDoOIfLSrVJyvqm5whjGDJYvssE7CJ8pmX1qaLWlqbAPoi
PEOdAVC1L3AgEua7qcxuU95IIbiIsrqB2W5I/K3LiYgbh3mByrKzaU5LntDSVuVS7+mWdum65jKH
8WVSurMKjjGt/rRkr3FrqgkWVHQTGjWSvFHss8+0JLAfI2RFg41j1IYbVAkxScbwscJocJSUgRgO
b8NGwsZGEqCX345IUNuVFpzGf6RLXXSOCV+02PwBA1rlljocL0amwmJYNwm9gLQwWG5hswkr0OwQ
bY7ReB8Z7gdI0RS+zTCQiV5xAdZMwMuN/pEso5UJKc1CWntpLVyNAqsCeEYGQGQUr/C5JvGRXyrW
cfOnmDU+oKQiJvweYajpQGHTFiqVSr1KhgOqFzxUUAWjQ968yIUPKVTf6bYMtehLyRv6loCkwzz9
NxSFjK5D+YFW2ib/fPEn+fSbmvQWl9Em0udt3hZEWmzC4ZOQEYUBIHuSWT5PHwp8QVjJQCEgZ4y8
NnDKQ7zOAFC1LvQQz+xV67ifjZNPkR5vkQWuLGNxju200Yf2K+1URFx+ZO+mgtCQSN3lI1iniEwr
C+0RgwS6v2jcq1PxYuvpzcoAHKq7vmzPRm8d0Qf0CSlAeXgk8KRClqJgY6AP4VNjmszNPqgG8tvY
LQML8c5VL1edXGxKojBsojAE+RcDd1BZwhpqFm/u6Bqf8kR+2VzvSrV9ieNFn8xPiLfSt2HsfRjK
FYGsAzGcnc1WtZmPmm1xBRQnePEmkLK42DO4My1UAyMN+iMwz6Y6Ub6yWWsmt6CV9PMfvfmSt8ON
JWiX7/0B/1HYYKEskDJkJyHZJ8it87mrqwsrlRydeDrJT8L/vFFrl1XPs3tasXatGsWNCihLLzNh
Tr9P67WypFXwPWmGN+tULzJdgIFXWsVmOHnZCncZma4Zl7F0pLw5pUwSgJiI5E0WCMBIXjVeErjD
yqy8+Ub5BmbrqZvto0+aFxojg41nfity9dKM/gk3xdEg1daP/5Sk20GsQbglbhFKYmSp+erbIN1w
aO2dJeiOoEXMfyN2I+lNm7OrWQ+3gd+tmrV7tUXIjvUEqwWx3jobroDhtIHlwnI28wGeHBz09OB/
bGKpezGb4KU/7C1T9aKg8TLHQJoPpeqFOyCGKiZe1Q/7nNn5mRb5pJW4GcVm9df0t/wtn79FzjxG
KZytynW15CKsNPGhhRbPPFXw1f7OjfG4J2qISGSfYaTGqy1KtnfZLWQqXSS3ehTssC1y0vRHa4un
Hk1vmV28JiXSL6JN6tcI5pGRKnd5xhApqjXQmQFjfglXM0kQpiY4h+dwq2AHa+YlN9Fwg8H5wYvn
Gh0RKq2BFRWL9b8gzbd9olDGRsgExx16PyemJIXRpAGVjcIeyo66CZWtkrOIYlTdZmKDtxbT166o
ZZY16VoH2V8tzg/OQNP06H7B/i8FTkeur0EYU4yqIACKZocDdIMYNWWOFOgsMa5DxyVXxYZ5c0VU
ff5COAJg1Tbz3fxlqSqhv2wURIsqdJL+P9eGtOY+NgK6fw0DRkCC1ddkVSdGSQtn7dFWeBvD40LR
1YitCaHoLh6pgeY0I1zIgCFo4ABbGgKgG9A/t8hwNnrcbqzgstQKNd5zYYOfkVjeB9ynxd5GYt/Z
GP2TaWerG6wXaVQ8cWO9qUb0nkrl+7+Spbu4BGV/QU242yVSx3FLjjhdbWFCB5uqbfk3P4au3DZM
GUbK1CIkkRwwaEm6GgwPJIF73uk95nbJ1C+Rmm+yRnb0CNlQBvXRQnkVsBEyNXbWlotSn+Ruw5Us
TuMWA4dU7PMRGEe08qOjdRo5rVcuHlRXzj+KjslCuJprblK0ptk2qhgfSFvrdhyMH91M9tlc7S2/
2zNyIibz2473fvyo0N1H2IeR9OjqM+6/wFFvcVh0+u/E9NRn4ac00brkmjJ6RHQYTfrKOMwyZmQG
mRW97IQIWnCkDjgdGR6Ay5Fk/DbM8Usw7colxEgUBvCyGZX2M19Guth3fpCNL1kv1VOwSSzZC8KP
wt603JoM7k9sOkY29f4se2w8kIn46/orPxOE2zHZ6EAHWkh50A6Xf+eaLdQIDF8tJQp55JAwi+if
bYDQ3aDdijm/6sSkhdApcPFxqrudApiBZ6ajbmv26ZRelWfCv1ONGL50exxLMpViy2t+23Zjo7Jk
qhgHVFQQSfiDIZvEnUXlZnaI09jHKml2EGQrIfg1sAumg6MFEZliwWkorUPgkxmIkLicItfgY9KY
bbJtwGZYKvZNasbraFhnKbL2OJW6UmNGTHvjDMz0BVZLyeZrYSc0I6EEoKA7Mx8GMsaRhdNbhS+i
lD950UDcWp4/VuuAtbZG++IxRembQz4Lz5YYsoO1lhWxM/F5x+oeJCntbUVZVKwwRnTNFgFz7B97
RP27GREZLvZDPwM4xfquoi7tm2da84RNj9AqEGSbm2AoNomF04b3Sed9Yn66qW+Mxbf+d+wb4PzN
cxFqFwO3Z0dAgxVDRhow0hM3rsXD7V/YXbi9i+5sdlc0iWwXFiCQxSJuxcgy/MVXAt9kOrHWj/VX
Py7uyZCsRy5gop0vU/ze4fDr9uX43pgMwBfhnL3Ou9ItYsXtahzD4qySRvXSoqAn3UWMcKz+GU1y
skf1aIJ60s4jn/zQexVGWROib1VJp2wWZ+FXJA7u6mJxg0S3iDWVfbib4y+6L4n1Y+hFnBHcLuDE
ph0q1AGMeQqGVwiHfXla//mQXnlWmFMqKmFPd8SszIJNaBHsxgh/wuLm6jCMoHyuGu17LCdGsqDh
7M+6QYmIWONYRyetV27Vlc7UVlB1dD1Fg3lYkhvYGZYWwUE6QgV7xBUxYwML7sRRvIY4w+rJetV/
Eu1Zjv47S++Pj7q8FlB5klYg8Xq3+erDYDg1HZy89JbX7TUvp8uIR4Chl4N1bl2HygaFA96n7TBD
wCNTZ5D5OL9KXIe6Zl2qvrkomFa5pNflqkjwCuNmbwsPM2RbncmFXFv/BhkXMqaHxYGQ/s+BsHDD
UsJOB0ZqzJgauBHt9FUwBC6jYrdYeJeU74Vkz8xPKstbxH/4n+gsic5d2Bw5SBd4iEykkKGR4dTY
7CfOVVqRKNp6iEgOWU0/zPfQ9y1C7iMMCykn77TKcegICU+gwQvWD06VfHTZawef34DPn5iYGhK6
U6eyBk+2Qegbb4xHUj1iQstoiHl+ZfmubwDuw0OUx3dg0y+G/lHYGjR9nLZ2fA5xVcl2fGiLZWfx
BRkxJ+YpFleleaigatQu2crByHbO3PYPgE+vAe7ZSdFRWhZP4i+fc5WvIwB0ZsR4AqPaNMXo7RGU
a8MJwLvuOxqClDp07PWw6u2clcxNazA8KOolT9gGZvPa/qgGfU+7rUMEnwpGzLx+YW+Qi6psJngB
AZvWboLNR+uV1+aOfOWV/GaW3mxZh1oc8QDW4Z/FMLeGAScNAOp7JtovRqevlO5SIWisA27+iT9M
sjOTV1PPttjKQvSH4y9c/DSvXCVkU5kO8Bd/YHq9/B9P57HkNhom2ydCBLzZEoQhQW/KaIOQhfce
Tz8Hfe/MQhEdLalURYK/+TLzZGhB81Cfo4S5j7pEtfKXHeG4e5GTy52rXd6QU8EtOUbPRXxYnOZI
F+66GhcKNa2bQo3CWmTC+d+oo7kIbhyTzae2uKBLt1qSXc7hT6keE20JSbbBERyE8SXi8tr9oFXD
nuPEUaDcYhHsiXhfSrpUtv8/Ek5W9ZrDXuYqXFgt8ctkcGWpz2qbaaDYIjJYGdfeEAkjBxXznef4
Fq1k33ICaLA1ZPtlHV/4S2RmHmBfqhWkT+nrgmxzIttqvJCB7QqNVuS8kLhxpDgDQYuuYcSC4sV3
wPvrJ3Sx7nS+hJTiyVnw+Vi2UuDEp69TWY4Rci5RVCS9jWmp4xvVshuPxbbIwt3dZi/ixEyBitIp
UuzYacChtAlqP0TeMs2wLnsGX1aY71JIQB4jcsfvpBZOZQJdjXWU+Lkssj4SfwmWv4eHjlDb4j4r
0lS1BWaVOHY5DqTLpD/pZtPULlM5sK6HFp29zBxQlKZ+pbZim/Es9lhTprdk+CAPHHY3Au4OySmP
jitfTOhYwHEiSybF9CEfb3Jp1bDu55HarMGGwjYtyatGNTEX8rVjf47Gno1N+U2JU9cP5J8pp0mY
18EfGFlECaNvvu+UVAFDqp2+0ds64ZWixaDAZAyVqAdm8mV8p4n4VYHe6bHk1azKFcbj9bsMo0ck
JTupSoIq5fkxB6IbtZ8utghfTrb0T3b7kkRknFIShjHb3EALGBCEdODz3dtRJX2Pa31LsKbVMXwz
AW6o9lLwCxpiS2Rgl2P/2gjdwIgNX5GhP0D46LCLlnsRcdUsRcS6/GXmpB2ORl7fSsBXgvxdrRcR
Z9cag52qU/x3Nq21J7Mr+cS1p6VlIm5QuYE/cvMHRUg9aq1xy8VvZ0uicqrZSrJ3h4knpRJsLcVT
m5KombRgm6jL/Gr73wlp4NwaoeCKqPe1CxCypMU2ARAGmbTd6cbfyA45VyQ2w3V1aW/UM17oJrwY
xe+00QmY+pFMAXOFdzMZoyuhHZwOgEnLXQkQ1lo5uJU7ixCiyZsTp5wPRQ7LWNThS695dV576xzy
ARGlI01o51YMbf2X1jJ8l7lBlJwlqdlqYKOVcMigfVhxcwzx8k6p4lOyFPlNw0i23sxe3/ocTIr+
JDWhEb3tgeUvbN9jd5air0b9MKhTJNzI9oftnbFeZDQHjYC5FFXkO6CvDbHXtNXObHmU6DbvkWjT
syiolyQ17bH7ifrsxshITX4dcpCB7CTGRtBj9lYNWym35dSUYG3mxqrCvKaAmRqDdDYodS7dafkn
zUCxIJnqpZvItqr5HTLV8DvSl9Ps6ahLlH6iQNJwSGy9QPnJ233ay/tcp+xDZ0xI4yx3jhV3Bt59
SO/RLmWgJvWa28uRp35C+N+HJlWSpUyFTW5LG9GN3F3O3ehqaM9S+9ZELZB3FZqtIFPryI18WudL
R4KTFMK0ZTrcZ8pfsyCbLFXDT4a2CpiQeKtOd1VEwltrG443y2ZuxK3e2mFxp2iB0djoFrBQWNzy
+pG5OMMwZJgU2tTbyksuM0H9bkh3Tt1+qySNdJuGIKW9VdR5KWA5JAHUNbS8BFtVwXKAexzXzsTl
jkzF1qHnx8NybUTpTFA6ofKJA0EnGL6oQ6LQOaSs7tJZx3JjdhHDWOa/BeJu00Ay+qy9cdib9KMz
UNoyVbB9Mevon8UVz73FssUDh2UTMYddKdkDaW+Id8843MWGuoD4WMIJAmeo2jyFqnqiz5ua+7b7
I48Ae+my26GN7eUTPtJvrM0x5Emc4bsdS/ocf6rhYf6hEz9lyJHzVppDu6P591hQZqzhjj4pNakH
vn9q5EO3BnAJbZMEgATcWFX7I/2v0UGvW6eksxZCOX+HhXRgvRfy3+avlZdfnv+VBnUIguxi5HWl
mYL77NbJToY7p8MPzAl1AlLF2GVnjzP26QYcdx90PMHqcqhKVqk/q67Y4DfS+7EUqfgBvUGCYQsy
CJMfcwFMGjdVI7vDyGRu++7yAQaiACwvY2cCLjjnCiUKwPshmXXZtU7/bGedMv6nTWcD9FwNdEEQ
v0b+iMyRK2Fn1uK/BSlSqqhycqDO+JerwT1nLAYFbtizrhE7YE+UIMKtOg8Ot3jcVAr/SQfwzO/U
C7W8smuQ9g17op5nDFdATrfSrkCQA4rHPgtz50Ou5CtxGeRDN8ICrjJ76Z7bJqrHwj790Z5lQg8R
xwu4HlPgyxxlGo4ZGLxQ4XRxF4FB6/jjAz94qT2ltYOSL5+oTE0mnaV+S9JyF8EqNmoXLQ/dAcfX
TC5zB495JzfH9b2ZMWKgkTmfz5Kda44UrlP3jEB47Ezh5GmTLw9sEGy7LT9o7Up8mjL8WLFv83tt
/0OiIm4V4aT1U/HMRMiSXIHIOV3IlnfrnwbYv24UmJK48xWLxzGCBgaYAHBJ3ivPxiRzljXstdgU
F5R8eos77acMCtcFWihWzb1Jv3klMJa1827ZfGkxLozXNifJf8OZ6J+k4i2MaiZSzPxPbD29OBv8
U2YCDqHWHcM8xQbFo+27LekKNo7NekIUyMnwx+ClVR9sxEkXR1g4O0VM4ZxTNFHUR2GUjkb20TR6
QG5/KojLPyEutvXD5HTzLObR4ZqsBg0nABrulwLItnWfV3qW2sxL7+qvp8LjFYoYvoORZ0SYX/Bz
GNzgsH9iskYjxeDqLtTbYbmr6Z5pPYaitlT+wm8Xnca/5J5sC/BGJOzJG7prFrTqaIsq/avIfjHN
b7dQP3MOyrSfRdIEADocMXwN+PgQOjikWTPTDXlw+fr6Z80/QgvYQjlKy0FLp08OHNRF9AU9pbcC
wF2NqX/J972h2DqvHIc63u44hz/IAdwr1MnPf1ClG0gL1JoLl9RI3Heh5Pz/tmvKqlxZZWIqOvhm
i3szFbcYZZkqkHDPT2rIbtUASG+Rsx2xf05D70DJkVkUO7Lm4Por29AZMnwT7LTj5mSqfpv90U2q
cNWfBXuRkJyxNWv9D7azv0L7XkdqsHf5caUVUONMKU3nUcw9CA6+St7+MP+VOOg1zVHe7nTE3i/V
E6S9w7/CPzxbJ9NyzaHnowaFtfzBGi8spOVoQnDy/Jbtn9kex7Lsq9h0iE4cwdAzlYRcaDoF4C5d
/TnQYqyxVKSMjTs9txeW91j4yLHqrEVyzXmuewi0I5+RkpaYkgaDGewX9Z/HaIkPcTcf4u082oxH
ozNwC2XSLo0PK87IkVIpjNoK2D+Q/OsfW2OCrwJDCiKig/Xsb4+1MCDGoKEQ7mUUpe2fGsec8VrH
igtVt77XsEjT5XuabpNs88F2M7CYMJAijgB4QrxsH240XAA0dPzhvk6IdeK4med9gX1o2GAiHItb
uoai/lP/JB+Qmdqz48E0xd9kkn1IW0Uv31mQUnkLAhGGp4pYh1KLOidxVxCwioq+JHy0Hjggn+jX
McEKyj9Hf7qmfw7sPVXcEjlKzl2Eq/hb53UkV98RdmBn2PHGZ+D/LCXoynuKpRK9BBLnNrM5CLUr
m7ueWi3eUl4Vi+7zGfgo56AOKt8V+Jgs/SZj4tp8qcPAhQSlaPuSfG2ZNEYGYkI9hOGrvI8r1rlg
Aje3X3mLFukRcuPh9WTLL4Zg2IxBT9Y7Pkd6dh3nb926R+WZRY/HYeXKsiwfLE54B/2K+8Y5v6NQ
qm+rkwKx/KpYrrl7ZsKeEBcs94FgmcQ5p8xvvBTsrRahO/46GSqzaX39l/6Jk8wE6TNrdggxfKat
lNqYiBEk5I9ASo5Dy8lSCADiKZiONSIkZIk2AdPUkk9Eh1NWEwBin16eMxVT7aMacVkCbI6Xmr4C
01FI4sDbRQ2yFWZCIodBQ6jcnruMRSFnD3I3nv3tDRyx6LF+Za44iGcrjEhlNReLzxPD6Zj260XF
aaIXb2sMMQX/0Vgz+wT0IhXUDIKgxOO9zMBBk+T3ZpJkSou3CRr/BldRbMYBnXWwKD9MxfAE9NxN
EocCzbwY3AhUj0qwh0fFpQhC+0A7b9pvam9xzif/ZzdUKG+eyaG+AYfHkcQg/HtQzYvObLu+do18
k0p1z6iCMbBGxiSt/6xW/9hqBhOYOPA6arxZULqa6kSs+dQrJqTgeWN3YqdhoEkgS/qwpnaP0D2j
BlQT977N/qRsZawj6LbYlUfRkcnvEihI4xDzT0ttzKlYsevzodPHwVMFy2t5RLN9rXTvnr2gBPVb
hzJp99xpSlIPc86uM+8X8ZOrtISVqaIWU7G2Sr1SjvZRCNenLZ+rpD80naqX5TlQh5hpfzQoPwu/
a/adJ+QtUOZdLAxOXdK6m3SPsB4pYapvuKiua6Och5aaK9bvIlWPAxb/4D0JEv7+xps5zqqLi8hy
W8r2hrtkNpZAXp4QVY4L3wHGY77JLoeQKd0jXKwxT6hqPuZ0eHS9cifOqVKRSP7beCh0rxIJY8W3
JTs1v2hwIraxYh2kUcOGYogfPST2re+Fcot+17fRyO4yGSFp2ofyKVaVQ0sNS0LxbCkcSlxjEcGQ
FAbvv2IMPU7FflpYnoj5Bj+qVzAL1MfO+68A0quaOGAafJbuBTKyoYx+GAt+i8u6F/UDu/1RbgbY
4xhf9iPzzO1qGzLf3NpSKtpSiuxdqX9zKue06V3zKsCfDZSiDoTJPIoi6oCVYhtjvM2buHh1exug
tG24VoiLhs5HdvJUPIhVM5z7jAwdGoG6hh7Aa0+m13mQLvKQ7lc6i2tMBTH2QwU2vLLe8yqB1o6E
r5EQKs9CRda6ZCTFMAiFbrmvZfLsk/plstCaUQMqB0n0ES6nzpScgpnQO24SSJjZNyrxbqCXpCM8
Az5/vEsETHX5ITfcEXp30Jxqhv1SFGDt5MuQR4xPc/rnmSLFWMFUOpkHBlfsiNwPiKtiVY3S8NjA
upgKu0qwu+Y+445FjZkB+Ra0jumQG0TdHIPhZUKXJDkCrqGmU614Phpui8IpsiLfTBEFE3L0vB9J
jjdwez9g7ZczYTSNgN1mh1oPMZbumsKIpZEPo47/pV8PaQL9Le8OAwiC5I+R5/cUKYV+PGHlJoeX
dxQxkBNuTGG0jdTh8XEci4M4fOWog13F7uzMET3DBMWgNQcTaaHFpcF1WRp7MzvUS+qFdNdoSeuJ
7faJmiBJOu2IPQ5FilKprrxGOLliWjAnUmOY6mvxTWBg1r/ALZgjTk4I6d5Y/QbGXBGp7C0+ERaX
TAVGcsieqvjpPwVYfXpZIkAzIQnnHWm6wDr3x001hRX3R5R2zVcFh/TcfeG2oMvdLCK7rLHGE92u
TlPrJ+TtW0hpfI7WEacoFsgp1Tz66FueefSveiYnC3VPdKJNHH1VWfcaEpKLCw/A8NpEx3Nazvf5
Qwi/8ObjwOnoMdq1VN9l+mlZZ25ayLGHmBTHhLe1Y9BltgczpsGj2kUh5EC7T7Rj242EI7WDDr9r
ZW26Rq+dhXdjWi5h6HL0PU9qdKWE/Ja1uACxc1kX04yuhipdxwoGBD7FTLhgarEQ40SywKMU8aaZ
vmba8UIqnugT0ibqn85iwoAyvTAS9Efzi2IOtcXsRnHusm5zYXOPkyVXweSjGgr82uB0GVZDlTvo
TF5pSgA55b6uQVJkPiOwiPBja6Zm6xDpsnk45vyh08D2alHDUUZsWBNdCdSMmspphI+ZR+YxU3iO
yztgGrAOK+cQqn+R8nlzhI6TnX5YsTOpUnMUP5llb3fRdmihkFJtDamrzMQDc4XxX7YRp1SZbFN7
Yep4WefjoE3PSKchdKsSxmfTX5uYPaonNcl1CLmG8GHeIp/X1zbT93GGKhC3+3VCI4CC3+k25hSI
0m8rxMiEfp37MezsmJUcuiZ9KjzUEzmNsKUcCFRDzDneCacOUZ4qirL3mmeHrzz6De5WQt8qKDaw
jgUnYQk7TzzeyWkcZFKeFv7HmCpg9u07k+m7llo30NI3acD0+XMZ8uMSBQYt0TFcVwGPqChiWCDQ
pN03V5C+wTdE+o2TY6l1x645C3L9MGpWKMl8wMW9WdNeLSmIsUS6B6pzN+4EnlYts2gEzm+qVl0z
I71g/ovOo6QFKWSqkd4vbi3rgNlBd0aq7irN1zDcb0j6pK+9uWJt4OY0FDCAxvWu5+o1n7aRy26D
WlsTNalSiWQ72cJEfdOk3fHD750UgHuGNY/QHvA+bsbe9wV3JeStGcSEYA1OB0Ku3DKR6K1aODht
qnxMKeaBMX7NIt8vEbKdwJAvbK6qyrQKlj3K860ks8C/0JFSp30yrh4V881EVx2LcHFUpBTp7DkC
DfPdSvQr7VKqeTYqAo2CwSmCm83S3CbWsWwA9CZfYqa7uocVYabFKG4CbeJQbQarwiwNlz0WZfw1
cQ30grpsSQykWTs2Bl4P/HgF+LRolH2pFw9cORbwTzDqC41rg6W62s+5A5RKVtrU8fUY9gCWnKmj
Y7VYQcTcBQJipAxd08EHcceB0+NRQDPUaExqHBUlT2giHjp0S7RAUAqYEJjIiTq+ZLvF1IpLxibp
JAshNnPgUNLM7aZ2W3pmZxn6WHdu1/QUkV1FVuByIB7n9dVxnm7o1YHA979DOPILXF4WXoZKB3nj
WBzSpRyvUKQA2e6F6MIAZsxIsSQbSsyC48aEFtknCms+hkw8lewsS2CpAWDI3M4l6B3c6Cbtp9bM
VwYGplQeDQnXug6Ttk9ezTy+aiIoA8MBkdEqxjvEGEBwJyhAp9yrrTkQShugAqH2R0Xvhlb1txAX
LtaFTK2unTJcavm8PXupYJDc0PczJ7gsfaS8ZQTxcmkBScWUBLAvZdh+184gjvoNzstCn/B7Top/
E+zkLoMOrs7NJcR+IQvBqEb3dMwfqZU8i5QMnZERNSlfIDpfFVYKMr0922xC9rYfUO49VZ53bYZb
ZTTPajWc0950q82HCs1rSlBf2hiyufpouvpJ0/mTyA0pKdwCf6eyvLQR/BXh52ancLRaeSly/lLi
iWRi91gixsWl6GMb3Uz5l4j5L3E0tI5axEyXewMTgYnqF663lLk13PTIkh+Bq1I1NEnjnntfRr4X
xD3sDm51KtqLSAnukr96QbRjrhFA6Mkl0zvJ8yVN5ISZuskyvOB+9hEufS07xH53oDdcAAopCfcN
L7GM1l7R6oeME5+cWCKKx3q3ataho6mKgehhIgmQE5OZTmWsok4TNwC3VZFkGeluRrcIhauAKKCA
hB2RWGSa6uhA15jpq2S/L+381gQnDuvj0JmHPoF1x3JaQMeqWWOV82jqNE/+PwbqMtHQnaQIUo8F
GNbEeWzeGtE4j8XlcRUrR6qHKx/bMb1NlnLFPX8VvDjU7IzCkOJDr6RX1VxFFinYGMil/tDGfiZh
uFAx+qyrO021FwJPHTf5hOPPLtHL01Sq5ybPrtjPGYGkWs52NdMpDIFJoIYtYyuru/d/TUFpg2C9
SBkCtAdPjBtRstfxdMlQziImJyMJvRi/iN2UVw3G6RhCkKGJWuNGNyWnuUcPYK3FlNKJR4Nz2GxJ
gQTNOhZhM3LeSWPx1InmSWk4ku6sHh4Zz7zKr4aVmDraLaxR9RRnL14zT8DqSnqemAcBS2dBANl6
mis5KDXhWAG659tjZQHquYU6CC3/F+roV8AowLdaRffCpPGSzRRQfkYAIhmEo0r0o36iihdysqOS
91a0J0fcY1eEt3hQ7xs+0gD2QrkTZim6v3e1Ge1BjdPs5kCacAtEOpEL4BLPXknIK+R6T6adO8E+
DlIYQkSVQ/L73U0X3jMpvyHPvXbRXD2dvQHoX0X3yRQa6ASETWQ+BqiYifrWKjLRluWx6Ty35sLB
+srrnxZ5qJm7yAi7rJpktwMspZAX6gdhF7cPPY3BDU8utPyERKSancs0vkRNdEUQXlBwynUrSjvr
g3xnfSsm5K6xD3TE4ZCb80AvMWUNv9K6cnC24DbsYFExRZvz9JiYvCrIuIhfAXjsRXmbdCFlMWQp
VPxXxCc4l1Wg1E2QMVWFiXYaEsgCuX7SMqZTZrsn0aQ3JzARQXmueU3m6DFtfoktIhpaN24NrmhM
HtUsnlFRtFYwbeZtTqx9NkSBDKy+lL+0zRnDu2OO+j1q10edecwB/ou55cC/8ZlDT7ZYLduDvnS7
JiXrPo5U6sawJG11+kqsfr/UX50YsyYjlaxMghkfTKoVKLN1VkzcXu3mBUxuRPPuPVpSpPxShA9W
orqglSmOoeXtB6ZKEBSaWSCicx9VgG5M3Aqx8pX0D6BMj92wKuKPpSnQg2Kskz8ygwqrrfUhkXDP
vuxep7ZFUrid1K5BQGxF0Gu5Vckx7lW6CzYxD1aknlEFRgXmlWoqsvl4ADvJ07h8Kmbmgt9L6NCL
vgsItjWIcaKBi8l6NPgqhXnkW7wam6LGQVApf9eIxDOostho8cTYbQs1vu7vBO8ZHWz5KITo08Lf
MWDP1AJJSf4wxhl35QA8NSl95PuVQ1bqLFp4lRHSpfGXDN9ZJJSZQoETqcugCi269gRSUPmsj16d
HOhsHKhm16IdIWRSYrY8eLxSDP0lwaB/5FLW090yORaVrR8xlYtbXKzoCKMyv4xUfiFXFnj0SXZI
A6ZHC3CRQsNfXDtqdUwZFBNrYD2rEKNq+Nqdgc90poYGMEUFlRXuvZ1gBp+F0jPGs9pUT6vXHgXd
slZXHcha3aeKzCb5aVxxImT3frkLTPtDs/VmJLo2WoNazM+qGZ9KEqPt9LCA3zH8wayWfG2DoU64
46P2Ghjuyno0th5a0i9QZjkxsYczP4AMxv26DLnuUKyXc2yKGM82nDJq+k14SGIc/GNy60rdkduW
UfER/vOtH6JbLRNi7+urOqkXo7TDNg3oLyCdwXdg0JeRcWEbShfvMmpLx1iqDtQsPGTY+tLO2i3e
XNO0ScU4BiSub7pTzgg5feMm3IzzRXU7rsVt7oqAYHBSs/f1SL+Dp5Bhy1TWPigRcGvWDPbQdszC
JaLfJHz1Q025LxUCOvmiUojY02tc8bO/HGIJhETW0gcCmQhSWhSIHRFTFqVYyS5ljxUJmYwx6LJ+
UMYzPWndClmka5IF//B+edp4jfCIEslsmcmkFEn+qSAulKDcEwMsXr28hWRw9fyHZokH0epcmj34
r1h9pWO6o2NaiiO3FEjri/8KRXDlih9CdZs+3itt/shklupZpSoJLN1tBhLIZ8E2p/DdtPorzaon
xeiWI6WDl+KJXhWgIsPdynt7+q41MBYx48yduh/U+CAMERfBnWKKYGqGPeGA00AXJ7coyliLVPAL
ib3rXJ0YwQY6FomcHJJ8g2R9xiWjC8mdtN1dS7QbjCEUHRxkknDdTg29XwJfA3bu95zj1o9VNGCw
2Qp25K1qmpPF+lPsXjqt7RzCdpQHJ2cG3NMqMhKjgsks4e1FjNI011xHd2i5LWVo6QDLyjd3+v1Q
jx7GAzc1iNiAwoRjVBugEQhurOzq7VA4cuRge5BMKSj1mm4j7VTN1Gm/oo6aPxv0alQHCj7eaMaY
LB8jIqk6vzYuQYWVtzaX4KfBwa1k2G9TZBtq600c8uvYyjvpUUqSA300YXic9YFm1gFV10FdR4FK
G4Yw3rlc3HqxOS2Sy0oThRfzD1oXJL8hsJr+GOUU8FEnX+reb0nR6UF/LM20CxsfIrlYcoibU388
0sYinfgsRAV2M0aTIIucWivsBmvxzMezpHU5trwijqE8/IC2EW7AKqu4W5l0jyc4LBsITAA6mVTl
p2Eqn03sRO1ZGyD0LupTIt7TncwJB8BZpTtmIiSk9p61RMdZp74Ie8I8n6WEgUpegvEfLmM7XbCX
ejmhadN61zLydsK1BfNKgk2Q5FULP08C8tBHITI+uBdlX9ADP9HzCZV7mXmuhtRPrOPCFEC5t1RO
Gz7jdXzvy+nSq9/EmvHpykuQiOYZ2nw7qJxaba6paP+OAZSxZWzYK+F+nkQgp7jq9EOD9hACeYRR
xnBA0trzijNnLM4pp4l4CC+FBgWw1ZGFN3Uw/1GhJkutwo/LGZPwvADMOtWPIRwxo+JkgraRrwAY
BvWoblzl8RtwjNJWn+tkYzxfk0tUH3EYaDeaDjO/0QwPmwmb3Uh0RqBfe9GwqWN4r+gjUNCwmELx
a+Q+UhfPEGor7b7/jQy3IyJ+MR+PMrP8SpwgXQIiyiafC5ZK4lXkpVMoy9TLwiV7ZtBOlFTGvrXf
MoHAcev4Wf7FXbFLeAEYyuIMgpghYwqS48Zj8oR3CVYTUuYuVSYmqrCt+QCWJjqvcqktlHWOFUR3
sNQArcki+437go09BnqGwA0OGzNJipmkwkwymZghMJrlKNcifhBG9gY1WCiq1EyV4bOs5jcWCbIO
o2ocO8wZxROiSjCEFNLhCJTsf5XATs37sI06M6cHAmWW0z5va2w8y36khSMFkyjMA8IRLHqbVHAF
jMnUZD/NWlLejDlUX4EkHkMsoIIKtESfn2NmJHC45KV+6uX0EAHzjgAJ1aG99dzSbYhlNw0NoHYy
tvwYLsRW+CRT/iGdtzYMqdKZZqcO2wibvPylByytLbaBrfwMJwRIKSGI6KQ2oCt29F3PNb307anD
4U8IRGh71pmTFONVfacsXZEz9qitzhSv94omjzjsHzHfeA4MZSyoEIGjGJZsSx+WhVWdFEBtHCiB
MIcFTYJcrobjz1L2Y+3V3b/MqvZjg8sFnB3xKIjBdF7tKm24c51euoHiHk7h9IFLr2apnaVaD1lu
HjQpPSpQDbvN3nxULPlDF8WP1Fxe7OuirF2k/DMnRwkB4SlYOfTF+TYdYtzFqQZ4Lsnd0VID6jbP
OaDTsF1usaIGgLyrJntu6mRyjxkiarz2W7nyKCunCL4CRIS9wTxb+ZiFbdrnI8uYnXwQRVAduL7h
JXM7GoEpqK3gp9x4wpqyTe0Vz+1eMXpP3DIEsBvKs1SsQYijqKfL0aTwK/xsJynQOeqPcnvmmHQZ
QwaVRo6sljFnmDChqSS7XQL+oo5/BBcHimFZoofYmSxxc4ReEf/VZ84qoPO76d/yWf6IqDZVf6nz
3xXcde9mhuYTOxbqAiIgkjcxy5QagXShgSuHWDkOvxGlA4zZzSRt5ZzjCo2xDmoSmqlwGQu66vvk
KPzr2ntXlRcAox1yDOthPV2jkfBkRa/oWUjqtyH2b6YSotAHIljmXAF8KfoG1LZJ5y2jgN4yo+PE
wlCCVWOCpmwFV3SjyRgDeZoSn1lwsciHHv8h3ezUQ3yDrAB+xo5EaxLHnGwE8PxHi9XDQjWGyuDM
pAi6H1ov+YpxiI7ysVPWA0P4wwArUdTeMtHJmXojSogphIk3YUaX0OCIXXZEwbA08WLXMg1/ZfAT
mXc7muv9R0QLdSbKz0gT7tjYdIBlEbO/uT5o7+HAPO8qcfD24Z/1CykZIJGhkxDDiIAntnDiWdVh
vNDL0+Lrs6KQKO5l4hvJnQ5Lu2kQrdgQNRZHXPy4OrdN0kRm3LjYjXxNxgUcf+jG8JFr0oeREJyd
7ub6SFZ8QyPsXtzBw69Vai8F5ezNpyoEjYlP3LNG0bXozgaRkxxWNTmUoE8R8HSQoNNLSmoyGIAp
iwGlDG4ch5OKeSClY7iQptHEgMFIyKtNxd7uw7mGUbBNFUfuJXtD3+OhsCBN2VVO6qq0u+fcRSxA
z032XuT72K9PLLx6yUc55aQxwAWhAwfJdmy4yDLHlK5sDTQdIHNT1JigYPqhJPvKFB0MWHbDwluG
g0/WD7NsHdh+QiSiVE2PHLa3GR2AVxfeDRni9W5k/X1IhZsIuzoU8OnIl+KW6dpliTWq2l34TGF6
1CVQy5XhG3HlExfaw+JvOHElEGbXrcJib+YMeJrmXl1ZfoutqmSZ0a1HhPQZIZ3nIePY1ocBYeSU
UDYfhjZdDnLFi5vTK999AKXbDxlWfuqMpTOlrRpoAVMNKgJbGdZGYQXpqrgz9xPDGQ2+v84L5cgX
BBGQJxCVHROZe4vMWj2YnEf9QSNuJFE2bcFnUsmcdfw50wtRFkaKqHGCaSWNF1zLBXbQlBg8FAqR
J3xLkbCz4v8QtYbYXHjM72aiHPP/YNXVNW+mG/scQizd32nhJ7jJa0iDqnwWczuBgz/RNGA5JAnw
qDDlrKJHlvBU6ybiB0soHKoNfdcJumtQCYNbmRYpbdlvYbWiNn3ogz3hMFWfoVgTzjT6QOUB3bpQ
tT1S3Ji/snl6dYP20vTlJWnlvkZcFmkWKolSqYb5MFbrXsdf8ozvk0s6luTj0hg3PoSTepoHyTEI
pIpEMLk0Mx50RV6PrQpL4iOHskVBYcsO3xMtFSyFxl3xvzLZ8j7Tk5C3H1PYftLGEeb7Yb3AhBDp
N6gFuFFAPBLhc0jHe6Q/yoXaeWv6DCOPagqe0pQLgKnIXgRbGkkMJ/9BocW5XPHvuYhwSpBEKqOi
3yaopiFXfLLDB5V/lX6WTdWLG3rd+QDRZKe4uHxYAgrPhA+Xt+8OWIXSnohrn6YTx4DQBAiF7xKv
o0eiIv+cZGnHSldzGJLR2ASAoWsPl9Bw4M65ciKzR9PoI5zmo1QSv6TXRw8BzhiCawAHr20xosux
jUFYjGyh+gAKkH0/U3CrA4JHBkqKjVF0H2Brb/IBquAgWu8mKt+RUL7qOn0iakT4nligX1IzXKn/
EqRL/hhaCaUjvgAjNUxmRzC9LGhPOgNbHF/wN+CJ4YHcDmFMV0iqYLsNWo17ziCSViTbyR6oCpQe
VzUn3sSjUIiBwVKJtvjChpKCVFjYtXayyR0Fv8BWJpRrId5XC7KS+p/RpUSaYX7AjXX9UFT9XD4u
FYCTFPoVbwYtAZQ/kkpanmMYYk3JH8htxAThwvJWzj8BGboG0z2Dp2o0W5dHjes6D7jpNN/hjjuA
WJAZjo2TMUeOxNhHUYoTIuYyg88cZj/cOQ1pfK2HVQCcNRkJ73IZjbacr+BqKN5rAl8YtICW0mWM
OV5e/Ljb4BrkfJZ4H84qwcr6gaXhLtTzreinqzX+avseykNrFadhjKF8qMztxqP0rjOAFVzeE5EO
bxzJAqyw8auBaj5Ss3sb48ivmYR0MBZoJlYpJTX0AdkWHY1pa/TbyBO8SK0r0O248Czi01QDQ2y2
uZmSRIfJug+4Dwn1cUEwQDgyk1JRbv/mSwc3FnrWjFQfCy+zjN9WLL/+h6Xz6m0bW6PoLyLAXl4l
UWyimmU7yQuRODF77/z1d3FwHwIMBpmMI5HnfGXvtRF7y230SPD6tTt+BKul7ouS5RjpSmd/yDTB
G2W8xQcMraLZXgRruowx4eOyfCnkoBVXz8jusiUf01Q7VYkc9mIT9qpxsDIp2Ecu6cwWvrMunYlz
X5FwZU+HQadWMPA/7kIJaoAey6Z1HAgQKaLxjEZaRGMoY60mJfVdyE324OtD/Cyjwc2HzZWtV5SQ
r6aK7tyh8Y8WFyLBueaiwO8AU7l7G/Eik4IKgZfpnUHIAE/srP+W3mdcQdkN76kCGfrYv5Qxx6Hp
Z0vpCSKIcBYKKQy0xRGYAEYKetr4hBrt70StA0YIiTyne3QuM5HxY3VG6m9L+WQLYJUZKPGuHQuW
fuh/YypK7giJiKWBNOWMyK7GZZqzN+wO+QnQG+kQoWGQIaqTVkhy3v+LxL0rrGtofHoCDpU9Gzjj
XWWdn3O0h92N6vveZTl1RXRD+aw0KnGo6mPJRbRHQ0hMJ2u1kWokrtwpJkMIkzrZxMdZepeM1OG9
xgHeY015XwdiiErFiXL1NSrzm95hsxFDzYoPlkzeEdbhVfmlVoajFPGrkUVnHcrT9/oniZmLH9VE
J7mjO0QxvVu14vKfSNso/JYcLHFmnwC5a9xru331e87WH01n+IWiYe8OIB07HbgEKen8Kan9/DvO
aF9wxBVBAequmruLxNBE+aouLWhlI4pv5uZKFfc5XFVEclnjmo466+j8Grdkb9p4+TWOikBX06AU
BV/uNH9pbiZ0VE1YTugWoI50kPJimr8oUI951zy0eWZZvoUzaw19wWu2XPUZj6yVPznh3qzqRwKz
20IMnC3fC7pzUK5vXRy9DXL5qrP4VRA/qNX1W1r/LjJEkhHACcozaI+kOoCyA2egnHqBN6ysHCFn
mKTYSksUXFu6Cb26SPjHQMDVRD2B7E9V0dc1GD7NO2qKu5WdYIkVRJJgUodBoU7FhyaBjwOhUsDs
31WWOcgVbhovyeDTpJmf5QcCFn7uNrzWhM2GxQ4z41GGWZPwFZqRBHOVpcY8OfFJFmEmS6IbzIFh
Jbd+Va8ib++849U+relhdISTJmAsogGkpC/oKTN7+VwBOohLxhIn6S+eX01iKQMMQ2Z4ODQMrcHn
rLIrqqNnMRPTyr0XRO/dBj0UzL75UIr6IrTAm2lChPRNZlnaqMObLgiBpP1d2AKzxWWBD9S7dNEa
HgjD4XlTWYhPTk5P1NUAcCxSgWmoQSUVTj8j+c/KN1PxOMdZZ6EzYxa0by+P6IjMn8L6I0U9ImNK
V1S3FVp3xk3WsHp8RqAbGuGwKeQZK+eqYV+ohrptcWnrXNrk59qSsdhB9B7182Vu9HAjP5SWH682
bqzqPho13Uby7ArxmcbZ23ZWUSmCIqeXxKefo4RI2uwUE0/XaH79G8vJ6jaa6Caz/WYQd2YIrMGV
7AR581LnwEG7Cg+ZFUDdH656khAv8NLz3DFVhikdVOGD8pOLtIsTFqjTtQkrkSN2AQA5E7lVMXZC
x0u8VxXxmmVf6Fwvo8D6Fz+WCBFTIslt8tyd0b75ZU8qn4HUz95EkTZHYKxx7mCdx43NU1zkkp8B
YQQM4BraLtP6hZyhJmfnYZY4EmZAWfPsx7VplyWuviSnD1lgH/yVSekzKtEXIivQy2DKN6/dGh/V
t6ifts5mv0xEjgbrrz2m7DzVRPPBD3F8p2DZTehAlKlfDeS0Qsip1K1jVZrhDEslvu6BKdxYTXmp
evSZorMZm5PybumZW6JqkXSf3O1B8JVVCeQiu0QAZ00PtvBZaKlEWpRsOmHntCndJYNfXktUhShF
s8HGvuuHUw8DBf5ZP3O4awz1RRBzmycMBSZ30e3mQy6b5w9Kr4ShMlmUMinjguzg3nQT6V/R4lFs
hkO5IWjKOl+Vi8A031jJEp6UhWgKmasSATjSYOGUPrau1haentfu9rbw2qvB6uSHWQSpTOomhGxC
Zsi8Ur5UCUGBtex+9SOGRzQWZ3k9QkBzC0bmecZlrS9cO6gH5c6Wp9+5ktFHFP5s81oDMhKz5VGi
U+VNAusNmumuZqTYIWlYkznkXCaUCdhhH6LZ/FvEK7L9o/zda2mgT6bfgabqpPsAcdyqMc1gaeae
JFSvGFxt/NGi/ScosfeaQXBHRogS6NY/CRFjWsykUGXIT0Y7QSmDRg8P+RmxT9spoamSRKuxWjHU
ExVux5bYYOqFTc9RNh4qdGTmrleG2lXH+m07cUhd46oJjVQNSlxfgWonHOjPsWLrWfulOriClQeT
QE5So3oJ25jIty4nzAoBiD7DOmfLj1RQAys5/JUh97EchHlq+ciNLpEshzOjXhA++L2jsywUjpzO
TquzmkgtZ5FBuyoVNPjOJd50I4kA+TPebCwYlUOs3aWk6Bws6YIh66LQgw7ZGAzeiJVegk2WTL5M
ZhgnhpNDox/YSPfrbk1a7dItn2aT0EKRllGd2ADpxXhOGUFbUkmaF1b1KqY0aJEURGeD9OfF8NKP
euO8e0zQBWcm1mbNtj/TdrbPc5PACGMVLdujBF9HRlFZmW4yZHYxin5S5kGcyWQ6zN7CM2Os1XEC
8CzVuCl0QnjptIr8EifSXRDU9yx/r0W3vKLHUzJXJWgxIRqRXZfKrxo7M3NPphPoKaIGnmJ/Gghv
mlDrE+cM0Q9xSDVXTkmjART+3KdEN5TY9ObLMOCXHdfLFjss/CER8vbE2c1iPqh11XU7qSYtFtwC
A2OsmJcBsWOOVtB1OWLZILeUA4Y4M4U6D1akwy1tjbM1EVBqsMf1RIyLTUdmQHGLwVnIKWQNYqRG
+ITV6irmgUknPTlPyxnw4ZOoqseiCecSVUZX9Dfs53eZUWrNdz+dGuD/eY+nF1/vIGahaCVhp5oX
E2+vTob1/veWUU3FVzktg4IPgZQCfdWCqo78ZhEYQbwlVmMjbnPBdAtMF4voxBeyl8glRyn+6EOi
mSAQuChJgs3H/rAZJGAgQ3ErOQkWgf/OTP6MyRmGxGtMOntlnNfXybEFa0SHcjD+FjyZdJT2EKFC
0oVTh3DVbN2tphHu9jSggy6P3pTytIvgLZdn3BUvNVrehRVsAkqFLRzllSQF66UYGBlgYkjDu9lT
KAN87ufxlfbimyJelXNHZJwkMQODH7RZwH6Ed5ERqszxybdVQjHY7SVMjUhxW/GRznwdAvlZG0Pv
hhVC9rUgsRyR1Gnr99AbThy3bo43Zt5d6dptUWBzFArocQCHSBDkwsvAbkZcEWDyPWyH/K7eS7vO
a2IQXNIZ6/Ip//dUhYQW+c9Q6vauBq1HhwrQsaATRjT0zO2NZ1NKJ7XkwWo/pw1J8nye/pT/QLYW
yu9yti6Y4S8JzAd9Rua1XFNdvEFxuDUqZyYYQTI2t/in8aQPXw2mF9EfJOFYUpjJD/lDT2mSCZNY
GGwRo8y/kTVoiybkYpqxZDhkTJkxYMZQsmVaCUKN7YSrlbnE0dwcidmQwtiRaPvzvHglAWIN3uQV
66+gScQyIjMxUbcgxEP4sekYirAhWVDGjZ22ROk/xi4YH6fNBEcWUmf6lGYV6vIhSfDqZoi1TclZ
itGhPtja5ZRQXvAInLeJnwczcYM9iATiPlYc6OL4TvGbGTtffveTZasrAEIYuYvYCC24+acEWn9m
VyRMCxqZA8UJpfWpZ59y1tESpOcMQUPByGdyqrVyzPZ7xW2vgmUF+sRTQxKjydoBDOmASJUJMc8E
c9Htr84dJDBznXIYu1SHC847gSVwbTLMAyiS5bcWRyulwuFsLq/yl4L0roIzMzUjVkbrgl0iJE7T
bjaVPl516vG2MeeLHzkJRzx28/ahMQOT2zpgm+AWMcO5hPyB48CKO0onH4WnD0/bIx34X12AJif/
emmoNqywRXNNQlGswDCUd0SwFSAOZDZ4KzRW+S0I/w7/AXCvKA4Ng8nyjwKg7VakHxqpKFpaPbgd
feTYzFFbVrEngzTQCAGXgfAW+raSna0Kf2uycBcnrriOL5YFRyXLTi1N+rJcV1a4XQpJCOKgOnfn
tFXOjN2P/TIeJmG5FoR8ztgoNPEVoU7X0PTjTggTUM+k0IfNRaogqyrNazbTL4BixwExoBCB5TCh
GXHyJTm28IZiMFUPbLOJs9GdMJYBdHeli3mtJneGjZ2LvS3D+aD/2OLab+2TRvBSxQhD1m+4z9rE
y2B7dG/dSF9Wm6QKdlc6frEnUdV8TUblNAqjK57ClDKVSlQwN69vWOQ2+ADtatsJmvI3ljHjohZl
GMm/tbhkK4OFTsfEIUDgnb7nhY2FkfoTaVFNjDVZaLFu5eeeEtUiPA3kBBv9goe7iZ4WA5WTYGiX
WJZsOoIkHCXMQDkOcnV+zmV0i0T1c0m5/FXydIX4pFP3seO2FVG4m/215IwtjZesbuQsRqc15jxh
cxVtv+P2TyUiXKAiNEeLFTFusOyczrSiKQ3Fe7SsZw2jQp99diLXKYl9MbyIziCxKJPw7P/udjW5
MOF7YFROHScyUWdPJ50rAvtWmY11/c2+209r2S+yJ0meQbyavjEjaNf/8X8yYh677qzCe9igaPbo
ylVGOR0jX7EqvZUYHk3EUaiJXj/wlgBD2fC2m+JRl3/iM3Hw4K0q0dLQw+AR3wB8XzvvXDDM44+I
EeO2zPRm5u1ywWpkRIcBYKjlomb+MdNpD1wHDTg5iSQ2qqp2OEcSoxIugo2Vq0Ger0zeocg+jZSx
mB0MFY2OgXl/4+vyi+I9tRCX4Z+Prem8cep18p8YqAHfXnJk8bFCudAQxg6kBXONpkhl4aIKe4R3
azhq7KHzIyd1Cs3md/kLZerCFLD4gKea7gkXmuON7+aqf1hs43otO0l/oNKRScDPEhPfB4fzUo1l
KBN5G//3YRCHvvkDzuC8LAIy0InkGgJz7va46kBEhZHqRxRHq8wQf/7IiTYnYOGqE32MWCdZ6kv7
hPqBCAEnFIqxilLuVv1MOJyToC0++y67ZLoSmLD0RFKqZ9S7ZTr4a2R58seGPm2GtKDDPUPr8Tux
uHFfLWQMsxm5DMKlas+TovOsc8VzeFLblErvbqaBoaPyyuK6Ykpmw7VU+aUVpsusyhdxsy7bZ+oD
zZq74SYZ7bMGQjtsH61WfaBpwhGANwpZaY5kphXmW58aB6ExQg2oTk+6TmIcohmUj5GcGVnCl8B7
y1oPETkxZJeC6xdHF2QidAAyvi4NY2Ah7+HaDKD03xiaueMOA7X4/OAErGc71XMbx8t1nyrEY+nv
wP9Fdhf5bw9gLOnRsGVelwPme8TIE3JNDHSpBrvbBUOsXGi6Sw171qkzzRvL/Ieh5U+dvMQoWd7E
lhRlGEYiKeqiDEbKst7iswK11BpZAEBhSJTGraTEVSFJDsPkKIaA9861iEbQd/S6cO5RNvX82HRn
R2FDo6COf4eW1HSCIbby7wgeeSCFGxbtLHsL3icdNi7lhX5k4kJZzSSkUi6VLIR68Z3SxCG1+09Y
Jif6wWxxppNS1Cd40AgMGTdk/NdMYehWdR9Qw5PnoPbnKRNsdV1RvPPbQc52wsYk+KsrNdjfCCkb
RpqtJ35jgLXi+bl28pMV+DMTyMAw4CQg+83NHz05VRNsaKmfb9jxTtaI+cOybgkahTQwK2rtmvN0
QTAzNhfSt5oaMSC5utslQvNvtON9Kh+FWbjtCuCcO82NlpgAq9KLHmzfN6Yi2cuI7b2KLglsJsEk
zj+ldHtsjfEAMYwC8Tlv+lNqxWdmVE+mrhaeJknRGIefB6/FU0iiAAPc81JRVdsnScagyF5aZysZ
IRkXTIr4r4x9G+k44QyVQEhUSKGGpxmo/tpLrCku4J6wXdxNAOZfV26fr67KCCn3FcaK5WPLb1hX
N7gKNZv6BFUkoKPGpNvjnlm7YNawPMcr2WcwUdr9W+/fehWVifiHWSSFqeEZy87peErbZqsj1qTW
4T51/mGyLMivLrdzVmBT4n3RUTECcpcKBoTMSNaNSCgk0vOIhYpnKZq9Wb8QxH5M4fqS2MAeSdYv
FgnZUOz60BDfqcUg4qLYcybpXR1D7bnyJ1R/IsH7V2xzKBUqvPnCziWSMRncWf3BsdoNDD6ZYBrk
L9mNVOsUEWBId2YLK545w9uGzMmk1yBOYa4ctbE5Afud0SwRK50jAzscRCW+jsYYlrE7icYFqqxo
yMASf3b8XKyAozg/JH964SunBOLgfEaCMzTlSUmtQ1VTBuEWPSA6cOZiI+uBCS3HBXTVo3zPNCgz
GsmiPUwO46MYOA1M8ngoC02cuEv10cx1iIg5GAZggcU3RUmIei9DQz9impLWjqIH7mFPZiBvT+ll
EhZG4mjHUxRvd20R/GV+7xINkTJM8766K4aGb53sqObXBA1ntQlEOor3zjohODhYpP/ASJ4O0Dr0
Y+zggKpZDzkimxoW6keDyNe/0SWlRRsJO0bHuGiKHXOKbQAQC/x+dXsuRChQxhsGetuSEOiSsInP
l3sduM3q6zOQih9ksytJc88w+mKlSibBVwmuKH6vOi95bSKlAuqkQFxQtHDV74oA9fOwmcJTqBoM
vlcR6xaOOmUjK+Zs4mfvZUjVbeaPgskmGoKru6ykKtQR851Dj1BuJFeT6B52oWjt2RsuMp0n7cis
HEURfqnY+Y0A2Q+tgCpxL6aXFHF1SrMLFaXvBaJn20P/ayaTKlniQJlnTgohKH9t4+YW8I0OsvBh
UI7rHXFtf7jUB36ZUnHaosnr0CjoC0QpDauK8MqN6J20jASazQReTpq/t3Z01nx18NZxEbUsepby
R88dq0hlEB+Kt2qcg+xmuNsghGkt3Qg3Hqs6VFI8/dhj1AIN2+TF9IxtauFrPnhmua+NZwoaKJ4v
K49vlpHd2P71xeQD1/ThXx8Sk6dguqZpfR2EiEigFTfq74mQXBL7TiUxZQlQhi1RwzRFp5Mca7pI
IHwsxcf3BAqf0okhBmAaQIQ9Zt/hM4JqOBcntFicGc14HRXYhqbgAh/EkZgajdsuvavO7GtydNwx
cnzC7gFmGoobKSzC4eDIlulNSPTtlQ1Lsl4ws/LJWL1wJEGRUhjh4MWyxIusTZdJC8el8FYC71P1
KnC8RPkf2Sz8RkMD/L6yQkaLtNACxQgXpxKkzIXgdzX2s/kfeCpEKlkdiuIatqGcX+X62QO1+7Ns
ld8Wvd9CJOFlxasilD+QgjrVFHP2PpJyvJQIDP7pEPtQWqjI6Q85PdLyIQUIY78nGfQjA0fVB1hf
5vX7Sn+DSBc8qIGUTOOE681gSjTmQEcd2WxUFVe1Na4KfIO1luw1Xm+DptwqyxnYKZfslInX4rC2
t70aZRqeMZukozoP4sJVeijIGq9hG2d6faOh5Q3Cccl0awkaKgVt6g4tGp/aYIXKR4zfgU0E2YuL
Z+HfaeazkbUnkUEalRBqGNm6VKvJDIEKnmq00Z1WkD7mGQUCLqBygY3kjuS+r2RnZGiHZY4/YDSx
ZzIF7eFHAlrH5JUsGk0Etu5q8ghP+LfBcVMV9ruL1zX4YKWUvbnhTouT9kwNUeI3IXG9h6no6TLg
LpGE0t9Wi/82epo8h4zf6wFBL3zMVbQlAeAN/hPWyci5MWeknoxJdHzlK9+F/EnVGShW9VGYhMjM
xQdP2HvHKqaL76NqvQ2N9jROQ1zfM8IkErPifuq8ZAzHGc+QUJ1zTjN5GJyShRbrhiPPqzuVZF7Y
ImbiZX3FvzNsYfL7aJfQv60jOtEyRlvG2WwN7EA5my3O5kLMONkOKQRNk6ajMxjFfzV71jH+Znn3
ONOQ5Ijz/UQIeyVliY41qEyChG5nz3DFyrF0Ie53X8OYLGDYB0z6aQjRR12Z71b+R8nz8zCBsuPz
kYFeDcXJUE3PqmpPwefx7PT1miqeWhToLr61CqQHuoPWCoRyoJlnMW6gSLkWiEXkNUXBd1zj0Y6U
9tz/7TMFVTBlxNI4On5nEHr5NhC+hZ4Uy0iMvFoBpDAEbRRfZE7G/DIBlzcYRFg687lCs7nXVRiI
Kj4eQRJRSIiOdS/JjN4qxUnUQzeRnuhTETgKDqkRh47YnCxQPvjHkAfpNcLXRg/KEntAiCLfFzT+
bRcHixr5DNEtFtU6hXvPeCvCW2FFta/MrFoMPtEOVxKSWxCxE19x+algrPjJCODQBvS4GzSxVXR1
KpE2NhwLgxbXn3rNoyBJVr8qn3iVmQyw72eHr+HaoMczeIfomsh0hLWwPmE0z42bmuNJY3XBjair
hI3UX2v10U0ZY4JHxWa3/YF+gOr+sG8o7amDyC76Mo+YTonzjaLswNbM7nFII2onWwN5DE5HVqY8
H8ABygURG6kqEkOvcMCtVx9RSO6PpezscRkfwgQLC26p/Df+sAwMeWfxMSOVY18ynbIuuUQ4O0wd
n+xcHcdkcJcza8oNj4Mkyy4kE3eUHJkAOcEd2izsh/6q3GTSdALZmc6AP2C1OaJVnteSbqDE5pH6
mfaFiR1RJ+QvyyUbFXYGPng2NcC2rc7rZkb3mPm7i3ATBUC0sXBHNnsX6+E+XUQJWKmusjYiPJ5P
nqGQMzKQzB4S8ttcfFfItKfEAtSdmd+FYIRtZd1m7cCi39beEtRfJEER6/1ra1l9riSuvVFFHJeM
s9kmFzj9NebYGFjMyuP7uq/cJSCP1oFXMyVHPdTy+ioUpN3HBJBl62ONmsfoumppgEl9WM3oYcXc
FpDvZwhsaPztintayVbmIzNwCP65+9WuX7Iq3/TN/BCR2KWkLBW6S1altxk2/dse0Il37j2JJ7+e
PjoGodJdbD53sI/Eo3OUl83OaA8pXlPJNg2BUjGx25TUJea+WeJ+rwcco1PKn5Eu72vxqMXqJrGC
J5HASzQjyLtPfV5sGnowJudHxF6b0OUD4Ziu2bF2nEJ9+UIk4wK2oUXb3VMVDDqIITGwBEwTyr4d
i/fA66BUWKRmBAcXFNvsvkEWZz/qPEyjo9bj5IOlSU80tJdBxnUuM+1Zvo1mvjOEflj6fVANvJcC
Kbb76jt3pBkgF7+UqYDDiRVPwYIL07zA8DcSfpP4hqV5JJR6GgKKmNvAlAfXsiKnjo5MQJioI4CN
CyCZ0mtScKcLQPyZc2nMuXoBLdO0T92ri2BGztgFelX5s1J6ifWMzMnZWLUzkcMXMXAczCcpaXwh
hkeMTbSafpY9Tm0WxKKMhUJMvZTjYMpOKqvjUpfQvre4wYh9yR4MvYhlZZFvdWCzKumY73y6MlxV
T1hix2LQ3VZDyN9tKNUHWIVHpV7xT4Ea/Ur4eBU0wojyj1oqh+N/wljBhB6lGJei6y+bZZxUDm6D
qDlUSFY0+iOLvHZgKbU+VBdbTIwd88RDUKIDle9qAHlx4NCvIRFAYE9xDTJIameTlIPCKakuxWw9
bvkXRS2u9IS5bM60EkSlVkBmYpkphmT/hoZVhR2K24XqKym2S8xTwpne7fhS45A1MoGDG3pUpP+Q
tjNeGeXa3zji3Ohz6KgoJgq9pL8Oy3Cr+h6tzt+VfEwTd3p2tTjopBoul8QiLp+vS9PeYtMzb6if
VZVHPo+BNTMKSN/1ZvFL1kKpbJIRK191TEdm/AXaMVU7P2KEoIVtibm/19xJQ2mxxH5JEfYx8Jmt
d9MaKSA3Vwn1l+xJGdCytna6WXDWDrKpibvoQUwMCG+1M07jl1J/pjrRMuUujDi00kZyaeX0sZ0x
ptwGCDLSK1Xo8FpQPXMwduN109Jbyw5Z0qXbTwJyZpoEXUi8aBcWVK+xrM80OafZIB3zROQEjz6m
ISSHhKtvG0puHNFKd66q4dITaU5wI5HaEKxtlDolYQvwycDdTEzX48HG40+uI8BRsE7m16avIPGn
YA9JsxDoGdPvaM+OZSAVT0hGAJnAbgYUoOPQFQiGZpReDraE/SW+q4CTiiTsDYm4AEhF8Q9koTPu
DgvDTPexkWSk9NxHSMo3ymjUKyb0tkp4FHlF61G8SvJvm+EyFpoj0yc3GhP/KBCb6L9YwRH/1oR/
a5fjM+FB22kXeNBboOJPQEf+wjwDoruXAhxSyaZidGNMkl1D8JpRoTYYQ5L6Uzb3UfDIm0es8L5V
mU6S2rtNEXswYNvbrN9MNO23pMWpVGHYYxJofNJk4D8qbAFG20bAKGw3mbW41cUvsIPDwPkLChqu
IMJYmPv0lHQxJG15Ldzrnfows082+cYswfT06XswNKdeL8y9bdUimAQV+qjRIzd2rFHkFhiiP0aN
UFgEN8SyMRtjIhHxE7d2jPwNPy2GgQEkcE5IInkLOKFVatB+iw4ZjNPmvUksD1Hlw4prBpZ2qlBe
SOWT+0qcWC7lhGwCS4PybuJd0d1JCjQtCXjA9lBtJmuFF9ny+G/eazzlc4eaw6VzTRUV9niaUuiC
hIgMuDHr50TosMSJ187f0Vhd0oHyyfJjVGyoCLAAq0Dfdr9YfYyg1aJdNErdVdvY7dERlK7RmqhM
UC6ycdgVRdmtXVRvSBRvSRErl6NXbyd0/Sczf0DfhBg44z/pJj9fVQ47u4XiB8AblyIkCrijnQ73
AOtKaTIQq6erMmLMpAjLosAk6qgTtEBSQ0arx7xfwxwgQnOr9r+pdhASSrmUH+LeMVjL048OE+tC
aIm1DCfGhCkdw5jZSBKUm2XL91F+WwnE4cv2cBzN0V/YqhTCqTByeojEhd6XkaADNMviQ2qik/Zr
6g02docUHbnwK2P3YtCP1AqFbAE96BeV5bbFSCtG2jlKJrQ5wq8ibQhr5uMQSfxRGr9lCNKUXjkl
IHp+bil63GVgJlodwLpgolJNnCL36pAhj8qLMWxg2VhREnI+XawRYEwWA8TuqZ8NpmYPwR8gt2xs
VyV4c2PFJqr7WNCsjG0cNgVDvmEJOohF5PVV2stC5G9YP6zkRw/kAfxYRGM+Z+UZZXrmDkjxImlB
F2qLKn35V1V9btZRAwlTUx7NnmSr/WMC5whVx2CNkEMqI1hCHmqqRqJ47woY20i8r8reeoOcp22R
HVA8fTR/xkv3QRadWaZeHLPGboEwAlPo/06SSwywtsvb8STPnC+6kyUMnOFvmL1XKFMgFhEojNca
/xlz7ZgwoccrPuIVF0ywzs+qVHnvUif/wRFCyitrLYQyxwQsWgtPYQfqDTvzUaJFiZkOwMlCpIfj
a+VUWsWRv5A3Tjh9u4+4X0lYe8cHKU5RABGpB4xho6JJbmKMzcOr4oPxYZ7t1Wzspp3sdC5ulRaF
6AVQ9KR3NIynZV/WoUgTWchU4nCos5O+iTfHYgVMtj1PWEHAs8n71RPWS63Jg0bqWZn+2iYBlx/+
CmtX1wBRIOhWfemxiXgcNwGB09g/1oJrsXXHZ3tYs/Y5vXadpB6f5lmyBQ7MFOFtaskng0YTYpa9
iJM9vakfsdK60ysHdlYDvemVsLT6y2t6xaxdNiIHs5zYOkBB4/azVhnqqYWTzwqFeuHOoaDQepFG
PwFmKNN/ZtmdNRqtqR4vWSJdtEG9ZG8mjdaIQxNyJ/Ug3Kn8OPQbDgBioavRGf5I5nxepBK7SuLo
KzXgT8HKsDzOgWDq/MCYWxXBM1+RCB/Ew3y+TudWS8618DWopVeI72tt2eBBDzE7skl8zRjEDvE/
QzL4UdAHzrzjxEYV5BPh2ANAaa8/u5mcQs4Uui80AZyDoFMfcxU5wri6Q5N5OrcZwLbUUxey0PCC
JCwZtKRzDsQntghfx0e8VU8xl8Jku0U3avf6LpX2Mr2TdHVTCC1Vic/j2uBu+ZQTg61rAYgZ/O2m
XYFGI0jEUxIjN/MNFPPN9okVJ4nW1xWaWIJSTO/CUaSTYUOPeD8jYTdZ5vOMWydOghjCY278M8/v
AmQXCTxCsUurd4W6QMQ17t9oGa/zPPOuPOK/rGdi7Z6wURNva77dyzm72+sJNZY7FvCADiuUR72b
7q0OR9fgBZr2sR7+edmWeap388lC3gBLM0ydFAxtg9h8Ca7VSGLEehM2g0lgcm07oBIVAF6tClIA
oQar4IqMKCW1S1M5dWCnsKM0R9PNjQRqOC46rb+khMXIS3nK5+VazcOtnzA6wYEWXWTBy1UbhhN4
LZVFqIIiZimZbcMh63Bcts+i3w56y0+orbZQazag2aLhGhNNaLW3Wth8Wf29Q5AHrtQRU1E3h+sS
ef2S+7tH1YyvkxFfi/f1IDXEwOv0Kp03ryzj2KWejvMnQ5N3OYG7Tz+DykEWZx81S4J1V0kjuFKo
6w9zoJviNYlZ3qIWIREmnSvaTRH3oBEm0b9cTJyRXJOFRZWxzz7ea7JHByKzOgWgEYxCOj5tYyWc
mmehwEfMqyuzBEpNEPmuvIVi6SwWCQQQ/OnPB4n0wQKoHs6UjrFdVt0nKAAK+oWECT1++UWSiN5l
/VGu+M5JkUTRYZma0yDUz6OfMq65+c+mjmz0SArC87sZdIO8GpvkscG/vK1Bs9af4KcTmyxur0lX
VyYSkyBfJpcJ8VaHTrUuajSHgJQf7GJouLFwo7JNTPmKj7hQTqZkUQL5uNmeutY+kyFmJjI8clO6
R5N+Sw3SA1DPmmSecorwlksTN8FETYrHQcAgieXU/N0zly4JfouZHsS4ibeC9m55I0qR5L+TgPM9
vvbf6pCC50P4sPbXtDeuLdl+3SUvfL1BMki9K4ylK1LvgixmpLaSEYS4tSXEWdmue8ogCUE+TtH6
93RO6goTPAfUm6nBFsLl1cZ4FsFLLtJyMIs3rfgrwdoEP2H90yBzDOUHuCmsI/D8I+d/LJ3XjuNm
t0SfiABzuBVFMUhU7uQbontmmjlnPv1Z+nEubBgOM26J4du7qlat9NBpcu3LL0IwDWiW06GRpUW7
r8snZV2XhHHHyPNbh0toeXZr9qbJGl7kP3XVvlnZzprmPbCCzxib1WgAz2qTD22KYCdRljD55U9r
flX8HKKsuloluL11UzMe7GQrGZzneTngdbsJSXNr0oISK+0agZSL7jHUdAVTcVNRYp+ql1dBUUUV
EtiCJseBKVhelSP8d3+rOyeE9cRfyfGxpWkyvyvTXdH5+RxZwvWz1/PJFaAzWjUM0i7C4s0Nm/R7
fAYwLF0dO+r2z1QhoMuRT1VuEMvZEZnaHekUFBzZoAGKOozMPFAY7pqPAQPpIrLKoWS4ZLiTnwsL
UVkdHCFkK7lrRj0cSZGbIT1sQjFeRFWBpGZcIsm4LPguBOulIL14lclFphSVlEBNywENfot4mZd2
Z5g2fst71CLcVsp1jH4M6LyYX2bcBmY/HUQd4j/W3zHfbm2t0Lks3ZiOJJkY8btEzBccP+ZKzsiJ
G30acRMmeBVyQhLpmh9prDXvKnAcqEBYD6wN7CQGDzWzXj0LCkeBbi3OWzaHzOgKaM3GmjwZHHeN
2kqVNF62Gk+nuo3eXDZehLmpM1kqUlsr/q+PqiJLvOAV+d7afzGT4kA0k9o9ygKzJuTR1XbELl+p
Mb5+qMIFVtmBGp8GbyOVBlPSHKhqMPRzOo7XkfPU4ihx5guV7pPBlOED0fIXmVRLDe1bLxfvDCXO
KtOOLKF02CU2MUo6KA6giMHg41/w1OYOxuROoi47HVy6BzCkRDiVlTcqcq1GcdeP9PJ6hDWsJgtY
QMQK2BHPTk1PTIedy2d15Zjkl6qbPoNbAfmqn3FZqJaBkntR61CmG01B/FBWL1f0o9TnzP6E1sya
EEkmPxK86xqdsDTYHZICJstvhgs5w4U8ZQwq1nwtVo5crU5DXO2PseAVv+XM3R5brtSfWra1Y7NC
tTGRhDh22Q2zrcLicdkuVQECmcjgZJBmSlEbZuC08cwTZM/Mq8vvCX4gwZJD3RLCAa7xsgrY9gFf
7YrKxPuQX2YJl8tBBWpj6QIUYOOwjqz12/pr40Vzz2eS2erdfNQdeFqJ80jlTKD2aFEEK8gvlJyK
PKg5pvdR8s5QzER0zLXuLk/DZ6OLn2st+FM27QcG9gg/vtkWgaUTcLEUX+4muAjrWZVhBVVXsxUc
A74dRcMMwYhvveAZseQbDVDGVD4tm4aJSCfsLak6JIPSjefYJhVu0WIxpjXtmR9gUjkoWuAMXovh
U2ecSzpOWvj3Ee/giS8TR0mhqEFTsneICh4pGpCfN0s+zqrEVcwluXxJOTbnh9l5BsSSpCvOjdSf
Jc4sGOIJUfDwHnh4v1DSIqoCTnmZLtGtZDTW1XAS8ChVmQ1lQG9gMn+rcfW2Fe2zJHhvzAp7+eWm
C8ZFUYszBhJSC/qp3ktvUwe8KXvlwPt91rxQn1XfnlSU3qH6mDnkUJHQjJbd01CO6O0nPay9sj3G
aXeioQW7hBDas45lidIVZTvmtX409fhUFc0pj5pjwpOc9q+Upiv1YQGZYi7ZiWSW6oZekaX6nFMW
6kpKZppG8kSndWM60YoOmtma/GGls3sVbeD8j2S1jRVtI1FOc02PN8DCtYqu3UvQoG9Cxs+6ihzx
s/ottZQ3CXqMPeXzdWZbye1XsdxFw5hwTUkLt/Z+umcEjrae1SdBgVrkyZwypXG36cDkKbLQid1x
/ALVAH4p5AGtEAQlB7phVtMwq8WYliueZZq62JUcNqLi1HiV9fiY0IknfW/8WZatvRURo926vcqj
gV3CGz7gBlWSNLcmGEF9aF+UjmI5VMC6wH0lLF6w9F+yaSYfIu1U3hRJIxDAXd4pRcErc3lxq+bt
j8QWsppe/R+1W4wKMh++KfGRRNNj5fKAnGrqGzxc06uUG+5SRywaO4Nr2sOHXDDJR9gtIGW29D6L
c4pc2EHMUx9TGhZFGlZqoPcTzVXlUWJujjU2UR6zjqPSYBTn676CeZKU0A4gj8z4AP9o/7CK48ux
S/WnbCpHqX+mARmpJw6VpxAH2kPOcrWk3IMKwUMW1Nv2LgrtR0Y4SdQe2Yg32Xy1fGxuAXmE9zL+
PfpSDxGLywqgsScyIjdhLt0nZPqGHq0FWz7Cadu+lRVN3wryR76eN1k5T3CC1tgdVKgXN22kNKn9
Y6lTGBkCm4L6nBbr2ciYULSgN/QgVpEDSzkwgZqgVGL+KoOdtNEMWfwksuX6xvlfQm2vSad8b/S0
WgjQkVTW5BNZtnrYb/d/q8DX+JESjpZufRFfi4i7jftpvcjPARGrzg9Wr9JKnlIF0DpTANPf11Pi
NiFLsmMUL0d6rUjuZB5vfN6X1F73BgQLhfwmhOoFlFX1W2niVX/Mf+KBJPUN/edkhTOiA4m+QJV/
ZfSpxhr95Ew8vNvC5t1FAN5FCGSPeCSwVBZ8v7ued2PxnA/Nr7QQ0T0pbquyHv+P378z0ocqoV83
j2Ia7XnBS/U+Bb0VH3kZ4zmRSFWMb8CQv5cKl6EKjgyTvkkOX8ZdQIraeq0quFrMxZ1SPiepYdNw
0Gugu9Lo1ibOcjeykFIS1duSxieWCvghDpJvTnDkCuQAFEOw2QgPyXJtT8takteqT/mTi3yNIQRe
Ixm/DeRHlWxcZDJY//bQPKQ+O8krxp+JvpZqC/SDyf5kw/GYsvPhCnQ7RTnIe4U0/eKhILjDjVhM
3mKEAxhGIyKyujAdzJgGWbBpeLRprcKkjs+IyyJzNsf6reXqCE2ChUfB8EkdE9bw3bpXEZMNkx+C
9ewMKWLk5I4lnjNUjtOypcyHapOJYS3jADLWqlOg06p0yy0ruzZ5L/AUqo7aYtJRVAffCabN7y82
7g1cHD6t2U5KHssbgFPaxVqE6LpJvFaXXR3qvaTeIlM9AJ/VlsMElF5ZDaeCJsgG6DAiBdfMk3SX
1ExOQfuY2+65qdIbIodI4zbUR2p4mgRt1GvYO67smL22QGw1TzE5x9XjORPjHzVZexlEj+ZcPBRe
h3QdkZAzAkkebZlKLEadgP9JHtTmsdz3Go1p9GwObXdACt2bPHEkKSw3zsowWiAowpA31zGIR7Li
K2YJtjO40y2JHva/aY95F8xGL1+h1XiFJ9OgFqFj9UqHiN0yXoLRCfXupghU/uXGqTYBTnGoHaAH
GgooV7uSLisFFGd+QYzNNoNoYEJKTquA7QqKYuw2+p5KRb9w4krBuSEdZZ74g9yFEdnbhXqduLGw
wVxkD4rDWWqWSzuQ84XfkfH2STBYUgmk0kUlmRRbw1nibbDiE+AYwgZUCRYWx+LHMHszzYDAUMG2
KOvEtzq6OVBjgbFL5v3XqHg7hgnKNoeOnvapf7hK9sL0HEbKgkYglobTcNuOlLd0Ha+blg5Bz6BL
Kt9Xt7WCJE1LXMdzlPzdjr4UDeoaiveQc9KCxVcxUxszD+P9tpoPyVreRKkDswuHQ4g+mncj7Vw0
f7e1KNbgj/5U+7woHzuOg1L6YTEjZvQV10+TaeBGl3Eg1JCCJs4nhJWg42AJEC7sTPZdE4VOel3l
LGwmVGOgJrteHM9mFp+NpQ/bRD5JjvQ+cv/oryQuvt4kvXXUKG4Li7mVH8n8NzUQ5srrgDcFzaxG
0fl/UaJsSPo7+gdLKmJSTgXOYEvxmOByklNvtd6kX63rjzMZ04ZLTWnxjWNf6A9RMZ063TzmSnUU
lSWYfUjSlAqOgcTbmYQrle6tD53bLjOZXU9+4HO0VbE84wR+lRxCv7ZVb6p/2ksgYkTSJNNVK/2K
SSPijAZHjHjboybWUkACo40YE9VCuOomI2YMLrOA8+L/tFZHUVCOWgnW0wIG3OSWnzh6V4a9OQOr
jpyaMa2y4rPgU5IxJwGPLrVXT4kknzTlkYsK3A11P3XT3uihBcC+wzpcEU8/CQZnhxWB/1fdsaQB
K4djJCLdyxqK2vQIfMC8un+mYG6Xg8vOyqQfoePf2U0zEaI4cUVkugVTIImWhBhXZShuR7Agfuo7
OZmuRCiuefyyYfa+FltXGLmo99uehe5vjqOKtiNaLDHb4D4IEPt5I+3rtaSWl5gLR1mrBL17TQBj
VstxGgvC8xoUBt7j84mQgQJLTmCRPQHgE+rsRXw4MocKhwzzj3OyNFw5FFsbS+xveePrAsioYWaz
zrdpLXwOb6mArvwi+tmWNYXC0NO+kRH1NE7Gb79GbqzSgcx8WCYFplb7VCsgU9Hbzl/0mI+6HiAu
QCkPZ0QFVWrDRkhCI7AaLvZ5PptEXFfi5FuWhkz9HcH0SPcGRqNZbO0BB6aMEWlxekP2XlBldvrY
VLf/hnenT1PfrjZbSqXrFx0r6X0escDgt9yXfX5kzR40RDE6rMnSZkOch6A3kh0p/8IIwU7EkJsq
xPIG3ID53tBqJ1Z2+NsK4q82tZ5FT3r2OlMbjZObLXXCNajDapP8alB83cN1pbwpWcKfOVbmRhXE
fyjgECiQHEyRVBNWtgVZGt8OBz0k66+By6w/DTcCh5exuiFtSoEmEqlrqPMqu6tQDKCxd9w6n2kf
kQX9h1cxbu6F0T/EF7cdItFZplZXqK1A+rBkRJVS9lJnbZmCx4ueq+y/86Azd9K0uX2kuRLhM1Lk
boEzUCJMRdLIk42VQxg/3Avit2n2RFWl5s0p5SEAedsdOyojORNLmmD2jGwH+kR1VTCmG3nRBn8R
ORrZBB4Lm6b7SwrheEi9Oq5sDg2HNVGJWtodcOeIIB1pol2uA5STHYNzOQE2IL8p7h8WCnxo4+Q1
pCEMmjBbg5cyxUZZi7RvptB3gYcmBCX4KFk6xLRBUMlb83lCG17lgZ7G3VCYbjfyJolWv7GGoDoA
JqOD7m3ADQ7Q+OUuB8qQ4nuW4U3sMCaCPlbCopvIdbR23Ku2xY6YOoy9rpOD3Mieb2QoyU6CC+mR
zP36PooRXjQQQOKOja/XXDXgULjDIwjwE6LBVvroGlIDdff7NTVeclACcfhjHMr5PvlkfmDI8Hkk
IBulSXeIFXvqa89N2zmX/nijZvgP4LY2mM8jrJn8mB4VfQW6j2EjK+ne4sV4UcE3LxCletILyGpG
KFHHvpg6PKoRFeS4QpiAHJxzeYyYW1SVNV5Mhwrl0ylyLqlbt1HY7+7wl9We3ueAqxIv3inSCyyI
QsxnUapfUUWBBwSSmXJdA07LBkXs81Og7jD+VpLuGpvxDVsHrxTsQpjKl0AOAAy/i3n81r8Ll+S6
FhZRRtK8uE6KB9tA4B1EC9JdXSV+tyDm0ONMJiVeaOsdFmcZrVM98CI237R4YCEn3QvwheOK56Wy
9cHwkunVF2GPLUpNC/wN+7aMfTue9z0g0A2jcEX4BM+XIMzHdSxPn/QmUy8DMtbAEiOKM7YKnvgp
wOZkX5g/qwmJrQJZW9zIWV6hKGmjTQ91VTx6qqsUo7obLPAI1aurhN+k9yIuoTpiyYR3P/VUW4rM
k1XTE71SLINdpOE0wDifw5sx8q+NiR488mkOh2m7T0X0mKzijTpcQiAAjQ8YcRtQpVhSyMRpTFbj
VVr1mwZFkbturb3qUSvYplEho2rxW+2j6whvY+axVskfXyo3TFH3WTCiZWnlT0nl63iZo+viGY0T
9QyTyXRHZruXb5plXZH0bk0Jx64+GsBfy2L7KJ6kPhseynrP/ldeKPHDVE64CA37LOTTNd4UMN7Y
mrfKy+DLdSqNDAX1ziaHztz0FUBylF07s1W/l6b8XlRSKE0tFbDxR/s9A6/o3LXAlCyeAbLuS/aZ
G8UR8BIfZhAW9Xa1qM+IVxwouXzWoiVUsgJHC97cvrsqa3851PcOjXgqTurAXEPmvuZZXBKwUglY
dRWIuSZzAaPH0cmY+oPm6e0uhhM4POSSKM5/Pvaym7iUj4P1s4j1gxMxg7VRW6xpCUnhuhjgtcgg
mmp4LWsKHVNsMYz2cFvs7fgsuvJqDOSiE0wcdXntpugyHUu8ctgUMHKyYdYTbCVb0Jqc3alg1TqV
U3Dp09rlaeQyyJW7FGVUbSD6lGWse+UcmTEnI4p8CH+PKWc2PfY4a/RWzdys+WSmfgzm47aAR/vV
PayXRYTTEZb1Y+8aHwo6qBUjH5ssvhBBgaeBROHromxP/2d4l5JiLhn8dES1iZhQL7LlXkNGt0qY
cphIWlfH85pSPrsZc5hFSphypJY4O4MsDLtGpKemCUcrDllHCdU5fyuN5QP7aCi3FXHp5meFaDck
+k2+upvWHOKwZKuRPgdJuA/HFFpDvPPJnoGBijN1v4zpffgp3anHvDGY7mRKpL6BqJMwhfFmig3j
gIADepfVQzgsf4l+zwIQVKd8i6SJh9ION0rMAjlWuP5Xf8abrcFb/hezgBo+pkkF7Z3slWjCPxrd
dVG/E9M7jyDuODFsbRqYBhjidfYjzMqaSe6GeqSXu1WgLu/VoDy7+jR4sFzcqpFhzu/jZvU6ej1U
4nqxYWs0tLw+/wwL8RhDSIiM06ydu0G/qVJ+B/qGj6LBhJLo4TzVAL8KvwyJEWNjSYAy5RiAsxQX
q7V4w5HSPPwrtQcVw5Ei27rHkfZmKrtlIqEDlkaRZjd6ipHq3EdDcGBF0k6WCeO73A0fnWB9FEr6
KYxXccGDJvTuQbi34GpyPjOf3VZdnhPlOxuhoDZnyMNhBoKrzT3Ya7A7FhpnSHvrJ/1v2dLxZaYe
y59dVhqhvEwnFt5lnB8E2iGE+pXLtylnPNSfJnpgLKNKkBTQm8h1ttsgxTcMm1fsWGnUPSuT4xow
bfCNKi3gjnRk1Y0PJoi7iNKY6lKYO8Ja6+Jsu9pGtKIbb03ociCQYUWGvfxIx5YOr9Rp7YpwYL2A
FUSN+kkD7CvbLr+p+R9skvxTPf3MF1v6mKP6aVjbE+z4vqqhecXd03oBTKNLgymmhKaFNmzd/QkI
1h36gCi607GJOKEetVHyM63xE+pzpxgfsY2O2VXxhd9Ckn4GhDUSE/1C4waqWpATsiC3cNq2ffvW
FevtRVeO6xvdozcRt2pB4mPrj/mMhFXThztfjDow10+sZBP2rN2Adb4UtVAh+ibjQ88J2RaUqZla
gEUoASyzB3NAC3yON0mgKqpVT7o6naImPYlGS5OM/gTOxzNhq/GQY3zFutns2lSmddPuvDb+axnP
vjMv5tiddZruyEP2C0aO+j9UUKcXWQO+zAhVmmDiS3Hj2FpiBovYnBKFLDCeelkeHJFooLRbsQcC
jnHjZI+ZhZoqqtXfVzZqi7TChBJxOK/cm/sMPAxXMlTFjuUAZrpkCzqBWEw8B+3QBZpR4o3co1jm
1DLgQODkEkb6dFExuADp8ZeAU4D9QQUNoCMGpZ56uGXQXdkCn9jbhga/aydCL8a5hJexTop9i8Mh
wnjyGlGIZ3bvwwLA6HdpmVGz1clQkBiv6r58PP02J9CUQ4Hsr5BFHYQ5OlxYoqMtPzY4FDxzAOkf
uFUpqth2rKNtsl+7DusI1tvz64uZlupSyugTeXme0iHsjrsSh83gkSLtL9o9xjhr2fdpiU9bnR1d
OLiUAJgVEobB4ogAlCjKO8O+Rnl13NwWuQ5cPTg8zWlnTgIGmRUAAaUuHKjCsUf5t0ATprvS3Zil
pvpSWttFPKwHhcQ/FsDVPCrFI/KaCcainvhD+U8mIlcWXVDrViBzEsx9caWUZrx2Eiv/n6iQ7kol
HJqFA56xwPLgqbnJl39xsp1aGPQqfhck9I6g0szjhoMObyYlTz1ShrkAoqLlchp4ceBW4WAWbYiQ
8g7+a7XQ2JjRoJcjoX/XlOROd9GIHw73w3dyXsrsNG7dqWlJs9NXJKn4Khwtbp8NYjEB5tQUMMPP
YJ7UhypXTw3+e7PuJiyn/SDc9K0No5ZmnY0x78IRYhozH4QlGdTcN/kD6KP4uQ0KXBjVk4ICIefV
hEgtew4rpsGQklYi1kSZw/Gfdlbvek7ydhVuDR4ymebLDUyk0qwXzbYoJ2OIBsRfwGBeWfxT+Ulu
iheI3i2e2Lz6mYmk7QezokOamagD787Yy/XLcIV6zloSIhJWDdkWuvcOpAvZhgvfyzlrjVPcjkch
xzXH2pgNttNrRtg/zGNHD+Cc0MOKesYWbKAcmcp4scPam5c33Ka1tJwKeo2TxCE0wU/cixVc64GT
J9cTIzKK+3k+SSNaJ9pDcVc65K6NWgZq0xTqEbKPJav451uAc2g65r1J6UPe1JdaX69tbtwWBULl
yE3/eWpXheBiehy51+jWTPAjiJ9CadnZWb0kcenW+ujO0eaKi+xCkARqwqFaBz8kgB/qKcyBakfe
iJWBLmLLxjvd72NASJVMoxiumQ6ubdpTydFkV9u49Wzgc0s/WlwpZQ1LvSN7SVNyEZZ+Q+Opxt9X
2+7NNDE8AbuRFck2PyenZtAvn3BOIA0SuvLWfZtLz0xWH6ak3sXSzubxMsrZNRsaVte2aFW0qtt6
x7gP9YGLhBUuy10ecyOPuY+cH0tBCt1FD5H/u6mWiNLp1AFgs8CBSAqku/fi1UyrsJzUu2q9dep8
YhfBattj/8RrFLwjV0XKVSGBcG1XxKKUMG37r+tJF7XWuQY1bni9hD/8/xVehf9INXS2U67MfzdR
DJpJ/7FDUQ8JxHB1KIJ+lin0JTxrrR7ymkctMKPkfWBW4zoj3eSYYIvBDKT8urGlXOpnFROKrMXT
TMVyx8FJ4x/Y4LPSUJiHEyWkJMOZ0DkWEB59teso7pJKZOU5BIyFByTDk/TYVoqOikYxWDdghG1z
6ugQCXrUSTQz+lyIVHq28V5hHwBmYjH0TI4IRdkwVqdQLUcb/yuXxOYxh1hR8GZmnbJwlNNfvali
jQj6jkBI5d944OSL/ThjitQCMtlHGbW8MJrTwCFl0ZNQACwsUtlueNX3SSID9Hma6VPQkNAja2fu
iikjnJG9ELeJRsy2SYO4pftzkP38deajUWHdDkaJMjwtnvBrTBr7cTyTLHT664i0QOIJb6IA/avT
Gt5WrrzLaLhKV3rDugzzioKXPbYh5/J8NpAL2mAVOAqniZPvGYWudTmCHNRv+preNbIjDejEYSiu
fS56OUh1GcsOS9OeUjUsTr6aFtBw+Yi9b3tUBKLutHPywJAAI5WHrHZS1OO+4WVGt0WvWPs5XeyG
LhOXM9HWnsfP5pe/GtpwHbLzsBF54EWx2eIqu5v+OUamI2OK59UWzuxFC2y8sApPQyWe6rQ4bY58
GOuM1tllIIz+4v5m9zMBDbb8cwoVdL73+BGtMOFNrF9knizRB+9h9B51dLueDjC8FMB5ZwjWAHO5
dZDxn1OgKew2kVxN461hscgX6FGAsE3lqS8OlWT5JWVp+kpwGW7ijiD7cepffqoVq81+KJ21hmpY
wrTSFrzLuq8XabApZSBpzYttGgg3eVkOhnxTAcHA9OcGZEU6l2MYK1k4fCe9ecgwNfa+82qDblAc
DcPCQQ/x8u8EjqW9ILtgtjGSya8aGKUqdLs/JTcTQaI6LNCCYM0k3CeQRI+RTGxsN9PIJ+I3Tkmw
xl9qtxwFGknyuQhMbfCD8osbBVWKu2fIgAPslEW6FZa6y/A2GO0cGvN2po+q0f30RUYRxiNGhq2A
RAs9ERJPKV7zor3FjHIj62DPE1b1COwKqX8n/ugWeqH0o7HBiYlrM2y2OyJk0RZ5ep2jKNTQ/TqU
W1sqqy8ByP3IsSnb/5qFFVhXK3qBRKSgXocABrGmoZNsrkEMDgCd9ama+qfGjTvOdsUE0SQQPzmZ
WpxMI64KmCL0eF8XntdzeV+EXQdBIc8ZtP0YfzzY3APYo8xu6tq3MoOq5g3HRDCh5qrNsu+92zTF
rnFVMJtRo4Av2Xymgj/AFKgZfMlJ/NmApbev8uXP11KIWNnaOSrmeEvPTkBLMOTK/AfGl3KuPmqZ
/B3Ij9IuhzWMjThM0aLyhiqwCM8EFkL464uuHZNmCIhKHYdggOshuTrCGUuugfzGvoHiaE7SnkCH
MLXO9Z+la1dCARfRfI8iFgyU/unJAfSeudcU6ptm5oMZxXR83/ilh3in+unMItpgvyTsZAMscmLZ
c+sZeXMYGZM47r+s1oeyhWARta5USG72vmOFgfky3FYmF64WCaxICjcEF7DMqmoF3TTkdCGYk2fG
opfq1JtwAGFMwaxxXIvGIznxO7MMk29WFY700dbSSUS5Ml6JfgSz06s+iy+wrfdGwhFIXcMpa8/D
bJ71rbkY6QZSRL1kbHR48orhQl6mXoM4/l0IgbcM2X0YiR1hIgaxUjhmsAZ73Taq7b7F033xkoel
XrAdcxneIr+Lx9swv+t8rcNHg7W6wVptUISgr59y/gMjzNmE4Tro64VZZQTjHnWsJnse2DUgLvV/
Z+R4tvNNPuiaDhLfTjWgwvq+Gt9AK/wtlsvLZ3JUakf4nn5qst+DSg1yY56zaTirsxbWHKxIgmkq
CIy/akxLH4k4ZXyt0NPd0I/QHP1RjY7zZqH5zHs1XohgZR+jAbZfR9xR99VEerG0DkIikZXpPRY6
nCv5n9R1r1QoKsPY3bOM4KU0m+MJUX2f0sHVYb1K8sRFPnbhCrvQbokl1y625bpGhh0+DU3HlMnR
amn3r3dATjenWeA8FSDndBQqbyl1kcDWR6limUNGub9BfidaVIPAZh82BcM7VMdXtIa2M+bDZrvJ
ucBeLru+ggxC81tIBSQaWry4Kjvx0mZrSAf8WSBBqU1n1QiHmsXHtBL5yY5rQhLqH4sGvqJtwWJy
lsHZFeWrzrMn7KIS6BXYH4NknBA+AWfgvlUAyudfRkNnjPmfMdfHdasfRtI8F932dBp/pAhH74Fc
79Q7S644+FB7Y9iP/JIxBR1zYh1SkxW0iZQKsWELTEy9iWN+LAaAgLx2Z1i3yeJpPYaJmBNo7bXC
4CmsqCT8wit5TFLxSRZIccZcSVh/ygMMF0FBAZtOh5OeqGFS14B5pbMK8svgGaObT1wXU/ZmTPpz
xFPbP3RtfowghxOtIvq4H+RHocn8FpC1l8bLcxJ5o78kOKIn1p0iFGNG1HKW922iBQAl1E1wK8LI
EUjPIUp8ka3Oe27axm7PDsbTFCJ6ots1M9QCZRepmj3sa4J17EynOOCxgFPsYP43fEUKrNHfeLbc
1Xgo67aXeQRmCby4lga6aKZxrDlphBVHx0qFo2C9c78dzHna18JwM7kMWbVVi3WngYdhl0wLqWY2
Xw2JLfxXI0yC0fm7leUuym7CWFzEVQnJQUhq6mbzdFjdorb3iswhQpQ/2KD1tJ/02RBu6gtmuYvX
+MRq0umBFLDBYUBHiy17b7Qju+FfMf6menMQo/RQGoqjjNSEc67XycQZ2l5up32PI0cNs2I8V2SZ
JB571azsi3l4oCLd9UY/aK9whUdXBFg61gMEQReq6ZGlc5YCgKm87XU6+ldgFqWGpSSxtOxa9rvS
vw7qoo7mqxXov7E9TTUlbeoxp6xTr3UnVtkP4bdPYbeAtyE7phZv6OzQAb+T/wiV+UbMnpdE3Uai
jpWoK8pzsOWv5HMVaCmJGYGADrF0A3Vgr9HAx8LSIPa5Ro6+nCYo7jG7WTDWXONWD3ce2ixV518U
3hoflR4FEiXNKXSVXPaIwA+6XQ0r9/8OqCWmlj2NXLExnBsIli1YNJUQAl2KtyaszV1+yW4ws84T
1vYBQuYbUqLfjZ2fapOf/NcXwOd7e/3QLZbhmejTXtiN+2LS3ysQpIEOgt6AD7IyIyH0CAL0ECJG
676JRC4um5O9e8bwRjHPui/uhX6YT9h3OfFD/kBpyyvCZwHPG6Tilb/Ov+p0X0HgT5UFKS3iiNTx
mCCdEaFsLbTfvIwcwraT/lkAKERqVfelzIM8Kl1bedMG3PDJK8qJxG/5unRXJ1DcRyqGeSCB8T7K
PJBMvrkad2+4SRpX9PLQi1set2jD+ZN+akSN0Ey+dJObN84fotzeoY9+lBMoeN0up8gDUuyNx/4j
oo6nlGw24iSfJji5vEej1JPLHd9UhKNBkycItcCvm+xoPXEUq1LxjqtyKGbAk+a7KqyXpaS0sr/W
2+imak0T1W1F6MgYRBCm6z45fFXva0GrJ2lYpVCe8mf+EkpaNCYhyFK7gYBonJTmbEwooksEL5kp
MgcnoQ7uDC85l3gcUusxPhdS2JjIVlKaV1arS3XdRoFVgRLKQnca/4pUzJCcYFwK0Xn3OZGqih60
bB0diTIh6ksd9Yi4Og+mX/7leBtpl7mArE3duLKFWUM+Bohd0lt+i7teJeM9ie19VYRr0avnCCpb
FLJB6OdAtVS//iN8LwOFyiXES1t88EI45RQ/Ty+Og84B/e1qLXW4WssZYuO7mcn+RuiCxhrKT+76
Ja5k/HS4uFf5bVuH982Onyk1eBY7goj9wKhm3vCO36bW01vbmhgfsYAldtxuvl7LflmZfi8ERWMe
cK76eWP6vIH9Vx1mtPtAH/DniqLU7+ybIGNc1ifOcoXgazLpXbUMxIbp6rTYAscQs74JsvCmLfmb
/KnU8cfJ3FElci0APBRxgnvEuLa+noCgxsgvJ9FTSiwuLfUVPhDx2WuJfqGvwZYqzOu8kyaNeGJv
ejWlLnUPoUbcnixtl/+j6byW21bWbvtEqEJqhFuCJAhmihIl+wYlW8vIOTSAp/8Hdp1TtbVr1Qq2
RQHdX5hzzIG8jRHBtqJv9eHd7FXffI8X85ClDkwDK4gM9zjQXfD/JJMokH7y/sxU/Uz4ghgvVe38
L0nRIkkx4babjLPJ+iwZGAilj3pTf6uol/moYP3dbeBYoVHdJgfIpTsxhjh2WR7Akofh1R+bXw0R
9yU6uHFNvHDKfc/NHcLxY5zkywnhfw6xrFswNBdQbRPoZdesNi8miBzrlCbNQesnfgLvc+KchSMu
cpiuGIBuGl6yDpYVbKUyM4LCYWhgvnDsjLP17nbWKzOGV7NwVnZeVLAUxSKFLtwDkvdVgpFM++UK
aC+vzbutR+xCk+cw/1SgYJPtKohbo3ZsuPd8uSP+nFY7JpzJDg2LPpRH4gOwqkQAMNZJS5ydudrT
kIzeMigqrMtdemo+SbzAB2Ynr0Hd2AMGRiNmhoPMeDkLlTwgQz9NPUMh6BKQfoyVjQj0LOImktSI
jh5gGqeGIGCc199z3+X489guzW/tlzr8N5CaVS8KmEwCJYthZ/xQpR3FdqvVVeB4wgJ7GJF9C5ah
+zcIG0gUXIdabsDgFHWyGyfCKMFgNfAwu4Q3HSJCCEi3fjgztSRDNXZXnY17WBkeKSG8ltoB5wh3
7jb9iPbVABxmNNHavxpGpjVpv2BhsEklCjtU9zLMw55k142jywubQt72EmnWG/LeUO7mfXaeWoPT
qb+gbCOQ5zaiN5l5MTW8IUvW39V9dU4iH9nsLbOoNWzjswoKaOOCiV46xvdiZqlviVtf9xzvXOS4
8OauvCpDioR041HVZkmAzY+nM2bX216/6ym/925xo82hYu6jTzu0dy4Sb2nJ91lx3ozXLyPikyeU
iNmGehiY5ynthuKZOvGAwo1IatQ7MIfM/qv91skRaEFNFY3wGTD5qUD7JVI+OAsZJKpy92CVtdf8
NBjUUI6mAxc+Ka3kD2WIb9ZXQxJwPMMxrjGoDE8XTXjZvKW7a4WXN8O6OuD1r4RAxW4Jl0Br7mzB
vJ0mLR+sbR7px565aEysNjZSfjvZBHl2EFg2O3IV6TKk+srI8bSIRi1IYf4HGMhL3pmTyxiEt5Xc
FmW61ZPLmKbJsUa/6L4c/6z+HWfBiuhlunjPLVRee/MvyHBh1e9VnXygdxn/obBDZdIEzMfdR9VC
JwWykIBpggaKCB2RTecnxCU4FIGdy5P9A4mLWdX81Dzqdz7SdVjaQLOjo6xUccgrE9iXeoCnuGNd
zufOn7lOu8Dmy9n8qnABOs07Q3ANMUeGmAOJCc/6cRcpqI+r/1ZSw/hyfdgWPzOTYSSqm/6Yh7z7
aYR/jplFeE8Yr7Y84wT1BNVkHNltlBF6VBrPucFpXHnSwK6onAtH3mdw6RFlnkrD4kzP6hVdkf1/
JIX9YTEZK9AW0Oap44JegVP0r9QuDROcIrXP6tifKflPGd6hHIkFaQc6oU8GJx44oJZQOQGKrzIY
I1qRb/0Xts6dUdWbq/61yEMHsfaS//E2dOBSMB6U4eDFab4rKUNqtb8qy9pLkB1ptNjE2QKdDGYF
FTHLKzh8bBkIji4r1PqzjNyjb7+5xATP6NeNOiB24DAUPChEdvYdwRpeD/vDySffBe2RabQZfG56
Z2D0mI45eNU2xbuLp7RVmHhadxk2D6N/QwNeldm6c7qbyWtZUHJ7dRR/DGH+rPX6Mbf5LfHCc9Nv
GRTcU7nsYAzUB4BIoE5qooNUMh4qyCsEsMTJOREKS2xqUJSsrt3dAY97EZDzhDAcky6nCpdDwdVD
NEHQKvem1XciRJR6nv5ls3oMCWC19V85+SmWYXCPbnUDg+To9adlsg/Rxyani1BzzKw59DMbebEj
gyQcGJJ3h6rqA4BWQbcf/s5tgyceEl/e3fIiv/+vnr1EorlOSxQ402dqMN082y4PyheOA5Af5c5s
yrtlOm9q1L2lzpa96jujz2cRVW9T92JCyxJJmwSjU3R80m9satvuNmzTSQW5gGprZYMNuOhpV3Fz
JV2zVVRfKyUudHXfrEi0FF0p4B7T9kkt9GcqGJGgv7/PbOy0W+fgrH4Rq9ao8VnG6q0Wxa0yxDXj
YCTg8EIadS6ZvJkeMwYsNxwQ83SQUkD8Qb1S6f4kugNZKanjIeRAIa6cnIXRI0Ob8nfrldDvVGsO
MJwfqS/2+XhzZ7Kc+kuooNdAF9ROj6gtriChsL9wl6vJtV3EJRNs7rQTbUkd6kE+2pDEbz0LS5xT
nN4b5RzdMGm+t3n/DvDU7w392v3hih0qWhXB3xiB33Udfcy2Q2arK6sGVkcq214mewSqCexi1/XJ
e25O74m7l1FC5qv+znQSYhsnLUD8nZgQV3PS2mgK4zL12+nSNwjy8UtLF+Fzh+xPNQ4mU0wkvkZ5
W8hDU6RKPAQuys8xXcjCY/zD7nUlk5N6fw09HngX7SKOJTos+bNMKpdB509d5KsoajAkpTjv57Bi
B4wfbuPa6YOLkeCxjTaQ/qQsQY9XpM4OSP4wHp1AekUGixIUN63qiZxxI9wcFRUwuK6oRb+wGn8z
UIN3t4NsaEgv4tANn7GJqHaOAtyRZvim1OVTd/5UTXhSkJ6AdKBVbWBeGtc4BKK9WiDngZUk3ZKu
nUnIviiCz5tLAgg4I+7JrI8Dlt81Qrhu/7ZIFwRYLGyEuMsNjl8iPOpd44jzPNmn3jJQCPy18m8W
XFsU/Uv15or80WTZfaqR3IJTV++uPI9QXnPYJAMmIqmeUEQBLwwhEwLxJP9hxX6r5D/YYL+znLS0
vbHGZjPCEWAcEVJlar9vn/VemgliF378cl/o4HJBfzekWzNt8HuctgZ5Sc4eGb0/4gBXhqul5UHy
yJ+cGb2N5islBEJWpBIzprbAarg1S9YseBtrlozS0/MRFFuFIiYCkXR1FZNJLWspPExS2vuo6vfc
xr3bHFwOuIIzJUIjIG3y6T9qvDAOUpNUOyijEYS826WlYZg79Fq2L9R2FTOwrOD2IRepPdu9cc7i
EgMmtJhdlxF0L/dOUT8hcJw7M4EU+oZq5tzGKrvI8EzQB+vnFiG0wheSukDXGwbuRUDCRIr2elvh
81IEyzkiAJBZ0zId+6hkNss9JDWUeGBQ+b4m4O0JLSHZINYaQDjTtbSnAiMbhuRBP4do6wY85g5e
qmGL65OYUPOLlXgtOi/lelWGiAUZ5Kj8OkbDLSIoTDAgxJeaDuNJ+CKqT0VEHYbXk4DBKyS6a4RN
0mwPMTHYkoVuWv8IjvPkPSHlvgRIbfNVy++qVU89205rrQpNplyCJAG+whEFpwG7D6SjDidEvY3R
o+iMR527SAvi+5RD3elHz0LEmq/kiEOCM1jwnAjS+ET3E6PSHYVzdMx5I1KEc9txeVe0g41NRJkM
UjEQFtjk0pmge6DXYqDfy/SX7QwnPi287AKhgrpREMSq5VlX7HNYVegPHcBWxmXJQ7J4wCflG9MC
pAMnJIcT0lc5S4xTNywf1rS86mY+yoiUIbwHTkFqcM2cc6jZ7xqE/KHUzecDxcqBiyqovUPUe/FM
dJ/YPh1Mf6OaIpOJ4FvkgcOp66LGxN1ppsrFFEx/QbmYI/iLMvYNwr2+NQX/h677ZjT6UgFIGX64
xZOj0ktKRNlrKrS416SojCnPTrhs7Rz3HXzOAg/HwK3VcpLZiGHhiTitTRJu3HPljL+VFqWU5dtM
jCeyhtx2JrEj5YHSMWPFB9IhEO4FWl4c3egpcdCUzNLi/4yYmfO01z6yZPIjjSdRAEAdoEQWAxrw
mYCSR8qpnJWEKJ2cgshKpluosDrtbTCaIwazFIRbts3dmCObCgZzQ2LIw7hAxJ3Dw6Qo9MVZkACB
YJMc3aYyZN1gXptiAujvGWgyxuV3WQNb6fU3TkZDIXwrilgJPxKD0CMFv7jrBgToBd34lRlQK5Pu
AGD0oIExNXY1y+mFytAdrLf028HurDbdrcnlrZdp4Fh/i3d6vmuKoWBZ3TNw90PYBgXybRiPGsdG
Ib3OJjJzq5479NtFR7b4Aj4LHSnQOPdIccd76HwunoI5OyuxR2KBiJ3CG+di9/9dDxauBwcYEjvz
87z9tgjdinolWL3yCgUAojaohM4eXeSuYvswqvkGZeOIbjYefMUG9gLogINC5QkiCGCBN7E0JLpG
zp4fNNidUmFkD1VGd4mPECcWkLrGAwK83o4DYeBrqa7pMu9Ha0QRh5uPbGAFCIeG28JWL5H5n2Xh
di76Q2i3h7zEyYzS2fX1yAUnTqQF1M14VfLrAHs67kwkSoyjWrqwGiV/xH1AlENDdNPI2nmXSYoD
gCySuGd0BoL5PjaHiT1maVSBMEEEZ8Gy/OIe3o6Nsw1bQjSpqlAz7XRyaEPm5x0kcIW44yX2ZAUF
KrU/StaaZID4FswTwaCb7md20Nu468wM7xIyVeZ1eOmV7BiPyUnoVEYjmpV8I+DfIZHeZOKv3cZv
cqaRlC09Dui6W6tTgfVLIMiWmwzyIpLUK4kTd+WpdhbucDfgSCmh/NnM5j/LNn/jEE2luMUzUg6Y
JsIk0sEyPqVWfUX9/EVXNCn6q3iHCXNLrHaHhQcENARSOTFGjbsTTK6+TA7GOB8cFEcWGjr+mCr1
83IcdQIRCW4ZXcpmhlytaTDCgnlruAHif+RHmNe2UC5Q4FJ8MHkYX6s1pgUFRZubKuz1d0NoI6Gm
zqlav5gTXxCuO8dcy2ayXyOsj8CFhAyG/NfoMpzndejJNcXU18CZQKGuuajFdm2F/pNyY9kQ5gPi
D0HOamHZjyAW3WvGPj5uu4uqA6dFA1/jsoW0u8F7vdNM45p3GmRM4aU9u6mVkcAotCPapl+jbZIN
EWpkagCMgZ8vkgx4lIBkxPJnUojBLT31J+qIHmqSKwOCM+PjizInt9Frqphi8tQoRBOZJCoRtZyv
vV/C7aGOCIVLcPkv4laqdvYS7bwp3e2ESlSg84rkdWa1gFbhMXxF0cwki5xrpEV1BGEaUqxu7jSi
PHOSdVjkJgVvbQJRKXyGkfJMq/h9xsydWdYKzvXioXzOpUTxPz3Kvr/Xb8hQtxjZNxkfdd79DESF
aXEY2Fm4zuI2rgGUvds4IPtnxQbRDRrfDqr5LlPy1AxCjqR5sX/bbOXajMnYAFO5Tf0M4hwvgj0S
yVFoB6MkMGDWzpaiXgArOjGJKi2/uPooNLoOqpasZSHl1bK7LuSDJdwFQmPQWt4L5biY9Zuof4wU
bSHM5pzVI+Ir82vhTnet+qjXiIfANDQ6HNDB/wU1DLF/6/O5+gV0ET4E/OlEVs3w+UF0Fz+2iAIj
lUzMTWSva4Gqst1kWvLj4E3trQTXbbgzPoaZ7TzyAUgiWgc5yf7MGtIIptOariE/jar4kkb1hfwB
0bA3TfGdGNubCgCqrf/JuL12+UcpE6D+CDIRnax2G8R3dUWAbwKPbzhCEwrygwl8yimjS9ooV4LF
rsDwFQYArnMeC9ggeDGcqNwaMZQgBSKcHgMmgrm5RXrBAmQYoJAUzEhVr3SQezocWxmzP+4FV+ab
FFNsEnPNrAHezT7lfSJhdkfl6gyj10K5UgljQFO869BXFVvR1+epHtmnQtLDelN5gwLiCRGQsVPw
IsSKzUfE3C9KSEzxOmcO0qHcmty0sWUfZxalS3zo2XGOzLn6Dp9yAfqD1K7F/IUlAm86ed0YBoc/
qH1Py85Jy4+0kE8bNUnUqbeYp3+hXb+HprcsG/c/1E1ximfIYgVCSVkh1Rra/lSqNPc6/06SbPOs
usDMI1emGU3yQYg2R28NC3GnBCV714PTnWY069PD7Fq6wuQI/QYVhVB2tfzVJxALpfE02MSwMzCf
rCod+XKj/9LZl4f8P+rFjeYytauB22SkrAPuhaC0kab0Z42I7o59B7pTs79Dm/R0FCPuu82ijgQK
muLGmP4HZZERagsKPwgVVXY2U+08guLH9FkIaOH1towCvKMHM3t3MAY0EH8MCp4WnLgYLEhCEG7C
YxI3pGXjaMhxwE0u2gVujZThJ1GupW8aEXYvgsUw8UHTIo8TlxfIf1vu2wjkKXTyqXN3IPAMOg/V
9JV32JxCKXdDSSBvhPYq/dBlAWo0fYoIZzh0UsYxiF+WX+RSDrr0bVT103AxZOotvbLpdeLxmDJm
c76HX5klBi8NIZ4Vse40TWUGe9WXDkpwgrwhTJxzgyZb8h8pK4h9M2JNDdGUT313DiFmVN96HZ0c
FLnl9FiaHs9gfwNgpKmkJ8J6no4DsMuZML05z3ymVgbIoZSkE00d9xooZzcB8MXiNJD81Iv+Xw6h
7qePZwAKM9eAOCPjqUGqIMEcxp/WIlYI8Wicwm0CMB79WY0/uXkk2K0KTTTAf8w2f03ju5a83LYj
5RJx4i9Zf1YMvxiA7Rstgn1M9gqDtd5e5fZnWzbXYoaXVF3phZN53quAtkoTSKlZ+xcj4uAhD0t/
CMoEnURArpWWXF/nYpdMZODpT0fRDSeJXZrxWiu2RN6MhB1XLNl+V0O1q8lizUKsMEjuag86c8fy
vmuxvFb3xfxrR1s0ihvDReLfKluiadegnzT6HkscXJ3YzMevXp4AwYHfno/Wwx65hfR31/oTilP0
XbaBpmBicZ/JQhE1b5xBOSp9eRodUqcow8ognp/KrV0Hwe2m7A628W/B+RYBpQRUPqOQJRUXOftQ
OghSkk3qcsFR1ugQq4TBk83RtDCRRmaEnLBsTOLZ7a2aLlyDLKaNHQSWwK7VYzfNJyuCP9R+mebe
ZBXnMmGtu3WjB32wC4wiXFli5ygklx4BtnLrY8Bi7dlgW+nq9a7/0rLuxjCiBWGXLNRBKScOtwZy
X9UShOBspo4ayhh39V/cxCQPGaR/uxfDYoQEDiVl/EwjDgR4FfRia564rdWjiobuW8VWuRL3nXuj
RA9ZbHVE2EOq02huEis9roIngRNQAcimHo2BhcogAtR4dhPYlkBP+6YIAwgNivmIRAeqAhWrV0TT
2FFjwc/I3W1t/OExOQ7DfORd3TSCsDQzvgt7uKqYf7prmOA9l386hJ1ZW+5rjQhpTd2gQ9r0CTEV
A4nIDzkQy8c2O4ZgjZBKn1hRkj0zgtYBYB0tPMpY4l1wOJRuXpJ+ipvAlDVzaJ7N7JGPo49qypda
TIgu7ApGGDOpIsSEFpgKG2TRXX+clD5w0stchAfdWM5acdNLA7kWUsQCrW0POs/NgCR7aix9FYUl
YY4H2TUwEnZZCqIOJ8d0Tx1zR7TrgdIJEEDuNORDruVzdzBasqVkwdpM8Uc7SHiMGL5b/GLKqPOt
0bwhzQ6SqA5mU900IGL7EDnNfO0GCM8A1e0qvZsgVK2FslWl1xDYy0UAtjiwLCPIWMTCCA6E8q1y
/xRQb6aPGKsuuVsncH3VhjeVDZ4OHZqxd4yzCHtFghqgpfMiJsjeG2fyMgmSdLYasJsMAyyJ0bse
S38hV47RRuuIe3oUkq3d0F8qLbsKYV61U7HrQpjcaNHS6NVtbr9TljYdybpldDYN52hrKH3blHpn
nwLD1tI1qhgpcbozCYkpoEzs7T9wYr1S3tO6fY+K6cP4RJJLgMMNfvsmUsdNAXZMZ6xlu8xnU9jc
oURHoq/Z5j6NnUHqlimPUMI3BGyDsvoxEEFiTeIsca2DcNgdKO5lYsBpRUjq0ekCxFLhYEC3x4dd
Fq/uWVYo1Ay2CUV0HEExVcyyl4K5faNtVy5xr5KiIcSlnDDULQ7cmhX11557o73oB+Fi1XCjc6dP
5L1YZ9VKLvOmnzImczD+4mJH1I6XE0+SdfekxRWJK9SpcIIiCtWNDysWm5XY787uOYchZVf4mKtv
4jH9VtXPTecZy1c8bAEnxw+Rtfs62/X1EIhqCEzRBapTMw7mFKrfEFr6/eTN/GRZX5LFXTPTgZ4x
O37/X28Dqt8a8K/7WoE6/5Uu7Sn+TXN2WCYDPXSzLZOfBIGMTPUDk45DWowHs2D0Ct2LbDtW5V4l
5UGD82xhQaLktu9ZS9Vg73jI33MRP5FokqHKlvuJvKMnTyPX7FOLvfXhSBQ9JSHG5BBRubCagW7D
DpdAlM1kJX5CvnwylCsGdxcv/a6HBl1gpjGeRftpGN1WwpFsFlKTO184QNdPC85MDWemvjKdk1MF
qZP5SrptO5VgZDbOqCIz3u34qL4Jo/Mp8CMuQsm4qPMrFChUj7spxwFvUAyov8wq94DPcITYw4YA
LNlDESa9PTHwYDnGR419NxPwKRPrgyQv3+Rmt39N8lHKQ2s+GbU0Ql4GcP4aR7lBU0OUwu+w2Gwz
fkSq/NkKZaO6PGuWfrLYkic91ZS6YW88xO1hHIkPJURMJUU17LAUFy0iRftg3Avu7ilsj3PqWche
44KCyCJ6k9iiMrlbanqztyE93uAYe0mPl9PjKSFc0e5eW8SboactsVgkPOGNJFln3vUkYSQrQZ/L
vqTFU7k19KiFiDkDSeDTcFiK2skjwuyRYSQz7fHoir+RRfYC3VuKQyks42NiQtK2tRcX66cQ6Ses
olen/uF06GZk7fNRB/JbjhjwmZ27WotbC4QTmrZS6meLY7iQq9w3Z5FLsEO17PPkRyTofpQayo+4
W3lxT2OwyC2tA0r3CH+nwqivs49W+6l/xlH9vqhICev4Qxr5BwP1TcovQUoDa/3WwJ5OKpSI1EBP
PXYOfUpQo84udArgIw6o95mbsHpA4s5x13LcFdSFhe6pnAAGp86zPs4qrIiJqyfnH48M2hUG7Rmq
zAxVpk7NOM4Qr6lx249mlPD2zZMOGC4lNLq8jOxOYOEke9dsr9Ktr0qfXWv2QdzptOoYFCt1pazx
5nvDp1OpKH3rS442W4HNNhVvAkEhT+pj7kuMM/VVdbdwvoaNwU3wMQqvJPEiHIg5/pUONv71Nczb
8atcO2BQCqKlRv5E5VZ1b9blpblMI9JqU0kraJBUnMk+ab+sS6KDohVYAeh1HUxvUfdnqdBzY3ZT
eJ+U8lcar11SQU7y6qmBSF7uVACW3eurQDpa5WR/qDQ62AuVv3R2EEBqm3OElYVyKBwXdLfO9Ksj
Ko4tKpJsJz0sW8TrUByAIw68S0WBPyz1e7LIl+3i4OanH0u7bTYi9SyvFpMs2z12x7DfT4o8zDrj
G5ZmfbhTi2JbYmSB3GdzrFbuXeVwGjhW6nSbJ+PBICoQXO2G+IEDawrdcPZClFQ6J+EQti7QzhO7
Kvch5VxMgsxMSZdjKKXMqFSFNMvikibkwByy4ZvMc4IbqpmO6sGmwNWNu3BcAst+z4YBBwkLXmL7
NNy+nN/Y0GwdL45+7O4WJdZuaSQhB+XORvU+lh9m67mkeApeUa042xYevPI9pohc/wrtfbGG5kxw
+1wEMXAtDTEQDqH7qUMQQbdLvrUZCjJx6OVq/EJhRe4K9hG3AfefVYepJsGCPRdLbLGxLuSeI3wd
Gd8xp0IB1ZrWKS/nMwf8pWr+9hqan56FLxMuF7NXmY/7xNpAsdMjwhkg6SLnGgRz7L/uzbTzE8gl
5nYk5cEW8RZijQttPmzNY8VGxuHL/Ztd29p4DDa49ykNfoOsLeP42cfdW422YStQR9SoI2KiBDEw
71VXEE9EK0RKGTb+ofT3iZn6Q88gttf38/f8DRv2Ovb4Cw6dnt+Vxj4tyW4AWl7laHMIio9KZoZe
NmmnVi/PU2YdEhzt1Yz2WHc/WRp0IXwbDIWSOIYM8agDfAp//G4quIDZRs5jt2Eg5pGB8V4MV/K6
M/kvso8irbc2CCubaFrjmyTQ2U48ve5oUnsUCr810W1n+NERan7TKsA1xJ/6kv1MsvF1vXhbJYJQ
P1aJqJtCxjLy2yhBhM/ITcgft1NQMBnJzU7R7vIPFLA0kFWtwWs58IAGRFgFmJcCPYluBA9f3Q5O
gbawNARJltpEuLE8dN8VGG5vVQmPJX/osLTU1TRLnyy51GnUBT4V1SWodvohHHzTC7LZUJkX1ilj
joGz7jX0sRd/GyytNNLkLIgS2DvddPlUm3cu+nxhOqP6HTj/8oQsy/xxbpw5QGg6n8W6PwwoUvVH
LT9qbCSDfa1H+9oKA4I+s38bPfpbmP9WUZQuoIrs6mJ3+QWr9qVawId0wawM2BX4X7VDZOZ3LPEW
ZuRvht7uUyFubgZhkJCSDNtNFXePCETtcOrBVD/L1SnhvQES3kyf8dNm4DETbI+SBXlBshHIUR1N
PWxi2g0vTGHdKoHdmwGbIl3nqZpqGt2NFdSfOilo6JtLqN24DLb5n//iknE5SZwpnPiiOsSf4waM
4+Y/f2msPaqflnW4TALLfaPBdd7Z+fnWu/HmbOGv6PdSyguZltSjNByNK4MRFv4PiMzA9Zj/77jN
cwnGZj194n1O8HyPoUyTe53M0YVhzFL7A3D6KJ0OmvPkKYTwOQU4HI7dthJ/2393oywwj2rMhFEF
KNklqy8NqnVbyPvo3WvYheXBhexytrbhfiQJQKvobf8fXFejZETwVt6iAvD12bd79ncu6aIsQRAN
hSoFBTRyRo+oU/bDXlyKHBscQ2DUc/XkD2AHPtMXFsFNK74GE15py/PrPFVz14SX8InNjAjJsAVm
AZ0SQ7XCXvLVbWlZafMnOh4IgcVmYFQfUrb7BBZQwdsY0leVV+WXCymI7GMZ8nG7oX1hvlU5R9Xl
WShwNHjk4eDlEaoCSTpjtp8NfVC+JkjRqEw+8SZme2iPwAa2i3bU6OczGq9RxzD86MhRhPdd2OuD
R6LtmBDWhL1hYz/WX0XWbAjyZ7rclAR6zlycGbkiTqnvDMsiajcwVzBGAiuFdeNGjzjuHynYiSYb
H+0CZeErzPdynvaLZl3sSF5a/J4QFhMNv1zjDRiVbQRz1X1GydycUanBkJc7BHp8mloqj+p2YGdA
Lvh8rkhMFJ4qlJssEIcobCjYbbUnWRmnMGno/6E7g5KjvWJsVxunqUKLrsLf1pvjc4w8Mma2a5hQ
bZ0biO2E0F2cmWTfDHK/L6z2SqUSu+PZRuaRkvDJNPKtweiq9O7DEOLLkRz0A1r8GRnGKF4kS36U
lvmsdPvRO5CYtZu+7ZnR6o0gfDBHigQSmKpJMidKsmlfYy2BM0gdJ2Oy6v62npoaQECKU92hDogi
oAV8w0zeEnU6V5F27hT1rGwN+b5QFRaW+wl0/GUOpp+G9ta6uuwl+vfGSZ8dJNIREilNODYjZb9V
MUEMa/bv+tIdyFB1yftj2tgeyxx9aLPuloqzont031gcQzZkaaXzwLKUA72JbW/0JOmXFMI9TI8M
vNI8JMC9Qx9o51bFX6TZGWYHyqRwc3FvSARObfXLlNZby/rylRaC2FnWfHzlto2Zl8YWD0TReWVa
PtyMul7md8bYdJUhETAEymmwGirwKC196r/iNXZfynPY5Z0EeGLQELAfSuw92uIy2JroFqEn1eeE
BJLZQxxT55fGHi/N66L2byPPOrAj7P2EP3j232Vv6c7nYLJOhTC2i679V7Ic4sRBXOxeakO7Ri0p
W1cm5dhn9Fe1KTZRy+DjGEKR7YGgxNtZdQM3+u5S4sCt7tie+ZStQ6rHnsl8kFX/MSqWiwpxt2LJ
k2yQC4eEz+fsfHMP0fOe7yVeGH+JjQ3d2/xbZFBBX1zoJaodljTdFJ9rXrJObc+tGvQTgVpo85Z0
IhR7h/MHqKFzzlicCqTvjwUL9+xkvo36cDe+DDl4WmwzgyJowf0oUFymrbM3kIk3QFQL/lOnFudE
zghvSSQbtzhM8/wg8mPM7qGZ413BsFEpxKmWBcFVe6vHfl+2x0JCoB1JHK6yUwa03WBLndaI95uT
Dne7eDf+kSR+YBR9UGRyaHF09DjFDXFERIZQg0EuNFNB7W7cR2f0rak99NPNDkdEIZBP7QU9eQzl
rzpwUFGCBSq/a8XvqjYPeHeHkNo7SxkhWCDu2SY3bJItvszVf6hxkMiGCCvwJcaddureDsOt1xGU
RxqaFbFlt2Fp1IrD26qRWYwoKAzBD18eFDJ1kshBnc/EGch9kvuUC/GfrH3ManqpkOoVsiHvPNla
t44GFjRds8YQewQIzfUjO9v8rJUxQsDXB7VuBLEWYY/Pd5Xxby7wCXv0S0cQwfLbtSbk/Xgk0+GC
rupSAbnSQpY3Qw5e6MMGNKdw86dgvO1/k/JEg73JTXHTbePWDR2A0/imM1UVoKjiAVvg94JPOoNk
YBpbFqkLy/d+4ACPYTyw2XZMWCjFK9X6VyR4m161nvqjWIU9xnZRDyU7NmyQ+9Jq8c7gJYCRHoM7
R0hQMrLrhK/iL5Q7i6CHCtkdjEJl+mBwdjJVzACzHuhn8Ou72Mx2sbC2ktQi1xq2w61aQ3ZoGUOI
0AX8Ctotu0e0gZE8PrerBPC81OaWyqw8GrhG+O7Q5uxHP7EGcD4sLhf14jjmdcy0m4AIlSEJUQos
sOyGy4WoCpp7QmgsQwc2T8aa4O5FsaogIKVU+eAGTTb2b1f1Y0n7RhFgPLSZpRivY5X+LnTtWqcY
RtEtm/FlqvBUL/cc15WMt9oRkTRAD7PCYzY/B6gV7DMZCEKIsFGlysqHWoDyhJ+7WvwKQ/XSMG9e
5tPwxZgA2rj6rCt8F5a7gkMMaZxbh6G/3LLCcLDn1aa67dgDrsT6ll2gMNFWIzWQibyljKtZbB+M
NOhlzac5BQQgHNgSa7obzA30JYdxTXSExx7UAu1AC1QaS/2se9O/mn/Atp0lbHSsalAD3Mw281Hg
GbzsoYq8FehADSxEuDcLacOk/Q4Hlhms8U1+uiPLPrvF4Mrak5zacD4phGlRrhb9F+m17wCX+VPj
DJpO5vTJe/BMXYwHCXTbITn8H03ntdw4tiXRL0IEvHklLAF6ypTqBVEqA+89vn4We2Yirl46+qop
kgDO3pm5Mm/+YZ9r4wswEE+iB3fHq4j0HDJM5UVgtlugJMQQtckxEswKfRmJnRC1JVozimD91Jvk
rXy+WXJ8ra/9AgqTrYK0JIGOzpbrJWlIn4LnT4TglKqQ+PY6/G5pGelSTOe0FNI9n+v4TsfFmTBj
Cth+VU0Ilgz+ZXspmv48lvWJLpqDkEOz+NOxqTZc82RoeFpYKLDq1e4NMN0UQ2YPvPvmoyFdEh4X
iOHzolzahYut9UtQQ/Us22wzPfMqpvvd1ZbysTc4iVz1d9ZyaMBXwS75mG+607DhwnZ5bAYCRSyr
OTQcShxdVDpXw3GiAOwXWtZe5FdRJ2Frk7UFz5RxZVWHReIf5MLgtvWnQfu6oOiOke5OCxFiMSgv
QHJaQYs2GFoppFhAs3ol2ZqixKs9RutfhBpPTt7FnXMn7qxdgrgF7anyQKNFkLBGrL3l/ZmZ7C4U
I2xtNIB+QPZ8SqMeDFNKBgqKaMkeYzjWdnovwXaO63zopgxYTnYTRf26TQBCN9rS02s9DoGV/MHB
csZSvS1nKdlParZEZjeGEeHyhKPm6n007scq8O3aIOvTI1kJid87rEotPzN0bL4gIdvLAKy9IVev
foyM0YLhKOz75exXvAqOmZTHHYwsYnag7zD4Ro0KEPLsVBeRDl/CtJuJJmB2OIwNEDl09IyiA1MW
EBUWO99Qrgkc1jEAdJD37qqA0lKLMydFejpXtsLdrx0Aa/1dlzcIc1Q1TPL3JIB+RiUVA7Wvzq9q
PgodpuJqrRgyMauzEFtzihuYyTquaaeb8psF7GjUP5u3+QOusiWd2NudAWPLqkZxFLQserOVJawo
BZjj40iyJhZeOTa8mk1o8k022KzXwcqStMO0PO0RSaKoltxHH3X6GrSIqLSPi4SGjaUM/uakhtfd
9H5b9oTYl7CkjCFvrph2SLLH3eoJwD6eFHjYp5vxM6tuojJfhp/CZ63BB5hwyryyrESj6cvlGC5j
9DmCtY2Eeoz0TopElK0clD650ub9bSk235tnO0ftFRNP1VSox6GwaZDOANtRv0LDwqSr4TIKUUfc
a0tBJzD+WchYcDIxNS5MQULiWaC4x7V5Kt+lNwjgpqvmMs3zpRXES/JTn0lMyO8iiQ85rn3a1vzU
IXS3n2Rcy9NEDxqb0ZUK8CTKaA1OdO0Yv4EBaeuwsNnf03+4fQkPo2FxSSWuyc5D2CRvkma4Wdl7
YfBcnuVTzlXmWoN0lAjTNQIUM8sdmzQEEmuPqKsQ0n3LNsnVGVho8in2lh7AiT/WF0xmh51CllUc
XHMtbJ49hUgrwph5AtMbarStTvdVL1zpAvFq1t9EYXlkf2XdIP5oKx2wYM06LFS2WRj20lfFsdC4
FEGOwn6G68AwUdNEVwH4/qLRoxoCqQQxExwFRb6OCpvwJmzQIQS+3azvFeXaF0kkfhmXBDuv1e3R
PKJDzERq7CaRvdlWHRljVrDcpmw/ruoWkuD7LXIAo2cDhv/p75APJ809TnShx6fsjPti5At4Q9oL
sQx/KxTuypIQEFbPi8t+SaXp2LpEWzDtstzDMyU/MyE+tqUZph/bNU5ECE1sEKBSoqH6asrekE9i
30H5sHPIF4qV8ZLLN/7qnFFi+dKpuiK6qGekM5HHQeNQDy4/u67z2O/TRGFn7qHzO9CYxV0EMkvs
AU22RKMFT3IHsxu0C5Z+aIcj8gMJgMMC8bDC4S0CIDSpJlZvOUJpBpm1xA+iQBCx7JsK9LIDd/hX
NYlqb8T+SaX2E2nDH2QYMPRrBPvTSaaeBYuJHmA5ppML9dSdGafqyi3WxpGvn0MO8clc7vkePxi4
h2S/a/6p0zBFMHenF/Mao4ovZvECVRUq6pjYHfu6PQr8dKzqAYj2jjAbmNumt+Uk+CnmI+jLlxrU
/AzGo+W966npkxS+E5RlKsyYo+DqmCYTo3apnBWsUy3Gl6rXb+s73cl33arehoUAJjw/UnPlegKq
WIss1/kb6qFykTJH14IHZxAPVBExZfxwE0raoD+M95KsQJkyD5JhVT87IdBAsZQiVEMJM8pSmHf5
Sxuzi9nQZ8/9iDCPqPZh+tkCcGsKMxDpD/4tsualN642n0iN5qnnQYwRAgo7+ISfXTH4+ypwlW0w
MA+GHrMOnKmD3p4ZemR7nCvOYxbMgDHQ0QFYUYkJeJ+adsfqyG+LijUOW2451mXIREddZsjzQhSP
6hn93mEDHKTA/ob6iviN6k191H4bnM9syB8gZZ4Cy5uET6nhU1Jgb+UmmENb28vH1NY3+OG61T/K
PX1kQwvxR6bvTHBnZCQDUBAbj6NMioKz24LRT2Y1mO8/VxOnU5mcLwgsE2Fi2N04H0eObzjgblIq
X5vFusRafsnF8iya6cmqwl7TfYWxnOdpgUMhMQPVkPCLbfxywNDC24y7aiUNw1NKIhtrKOaVbwE+
jpEsycgXpNdHfyBgsbOw5hmJPfA60hBEZdlJykDRMCgsEXzAbIb4qxKHTecnTqmmPVW5dFLy9NxR
xisC+wUZADsKBpzE4lcYMVnO8T2Z+OE/KM9UoA4sTMDDk0KS6XWPZDE7ZzMkGO60eX5ZxDLI6EtX
H+0w+/8vfK5t5VXR+nKco+7Gpb/T9VcL+PoYwyWCyqHZwv+lSwX5JsX5b55nTLkSZaDyWUsrW2dv
0cN91oUz/hRExJkaZSl+WNeYYGkMgrm0N+ai7CLU9KZrytEg5BnqdFsf2Xfkk/nQd+HdhED+SzZL
p/pI/1rz+jYm1VO/aEfN4O4nB0W1+ym89mrj/E48VeeViCTI0m+DO670Kx8sfxIHv8A6LS+N9944
Fg4A2r6jpz0DRFFiTtjcuLG9N9jeeQrl7OQwuKso1o1oRTudUUv5JlI2ntyFRrxnGG563bSrUka2
gacigF6Ub1+fgiT4uR7Jv1fb3MDpMM1DGpGLq1SNTrYYTkE/nHC3Ft0Xa81fAXyIjeaDDiSKFbuv
1eE8+JtQ+AWMzuFCmW2fnDfKsAQOJMarBmBi00ppJflTiZLpCgPcQv9LzYZt8Xh6UBJcR2IMXdKw
4/ILUg6YVk7+hD4dDZq4kIM3Y8Y0O1/cDb/7MS0tTpcDF1/ahwqVZFiMqK+oBh98GpGJiaXSPPoG
+9GZriORhWTlsGVWvI61KdzhUSPj60rEZUa6icizLkT6OZP3+MZNyA9cZHuuHwoS8QNgQuDaSvWx
7dZ7Wgb6byZHVkyJyyMHrv18E+XuvNd/0o81rkDy4EjtarzG4lWBuZA6MdipAaYNdFYrGRGLkkjP
tzDTBTI0L88mq5bIctUc4Nsb0B1GxgGDMEPnp5oarkynrZUvPKwzbjY4xYd/SUttUU2HqHKK4ZCI
iWM1XdCD9OlT7vQFlOV/2h2VGrgSduG2qXjUjUfGItR8FkD0QKb0QAqso5U7czkinnXoxg7ZS0O7
JiuRtoE5E2dkhgRJt+iDl71hu39U3KkshrV0K0isW3e+I3fA2LeSiINON4uuXeiVe1HklY5dDHU5
Vu7n3YRfjvsXVjGT44nwAmbiLeeyGY8QgUM4EJN16BXq2393SosxZfEbBf2P/XLMSyHIHQxIY/3I
rOyBLDRWIZT5Tc1Qf0p2li3OXFkICCArDP1ZwDqQPgDz51NE8CEUkg5C0KElNCs7GomUWTAjpeMZ
PJdRSk+AI3OKZ71h9f/isXFEcXWAtIBqabBiLcQEO3xYclTIcTBTL1Z21KXKEhjk+MjCbvbHvrgr
bfZsdvVNj9k/wwAi3jmSrCEZRjVywqG0BNQqkvh3sAEnOHxMq3cJXdBtrjkm//0cfRqQa84VojGI
Zcm7xTk3Xqqz/rnN1bkR+yswr4OMc2fABVjWy72czDuMlGqrw2Wtwzapwgp+kGUJR4qKbVpLVuVJ
dxfZVAiz4qGAAcxtxok31Z/4iVcVFqvCJ3Tg2IEpyMBJ5sbEUi+vQQU6x6EriSav+plU8VlcQRHg
9asqu+9oL+wRTih+mui309byUkpHFd15QmUcktF7ZV3I8zQxB1BQEzGFYBWwP9asvMFBnefH5EdD
Jk+HNby/0x2wDLdxlx5W3r4pGrqd8Y9OnWCSynC5teqIgIvBdd0gf2NzaeBsvSzw+VFSUUl3C48w
DcDk14fvznjt09jnYJ/o+9+knPhlGG9JdefjeLowbLbM8zSJdPi2y8fMFmzdAMJqgJLz2dc4A8ns
R4tgaYHGwIbJ8x/IKDY1wq6WN0ERL0G7TSQhhzDcz5bZn5tld+gvccSuupNEfaAQiAqQOQ1zngP3
G7eDHOGMIl5W8O3pQkw4D6mrnhU87SW/vdhyTt9nHg3n+GdRcxPt3ru5nj21+/A71r6Firspmcac
AKHKzUcgbEfXF/da4n8o90c4/Xg0ThSJnnb7FXezuIPPefueSsW7KFhvZu/UEFv6RPXF7XWOOKxV
7XWsbCZqz0t2lzlJGRrDTfxCS+KtF3JKmXEc1BQucX7YfybK7s/rTIFafdTqJLRkNZQhh+NCgzEL
FGrcX7wbUVSRFKxjEP+wZMxxihCSmbeUUBIAYZpRivHe7MRgvbCe6bKYCm3rHagGOrWCTi3IAquC
P5kh8W3BC4gRytDc13Nko0+ug6s1A1PMGbUxAkDjtLlay9KWslA8bMcBH79pYFonDV+zqsAbI0rm
pZDtzsouOwgS6dAtgp3LP3Ks1ib2K0yRhnHsFivMmd6HJD93ACGsYKNHrsNuniMBzXkSdlzAokZ3
MTgPOZYpYLEFbsXGle7AKjlajerATICAS2HOmlAyuUeWgYNX/k56rp4Xy+Sm/6h7452I3W0XA6hZ
b2WbPzlRNPMpkcXIGuWwEqHNOISMpj+ZkJ4mRCi+ZKGF0QPeVCB1ZVBiHcW2YsqOhWFK67Io66XT
RPsQy2vAclBoiIGJRK6Yg4tnVsq31LVh07661ynHjqH3rB+GqVxUQKpoaELWnhOrp4l9n9Zbqi6X
/L+TX4uam73ehIfCimEkxmaYKIZVfzG9hQqcMaWGKxWwqpVOU7/hnrU3rKZabwU52oP5qjevde6e
1DpExFVOKsTfnIQ683+CxY/Oj7Mk1Od0Ls7TtwKeSG+ZmrVHKxH3FC+TBuRBpnGEEoPfquL+5iHI
9wQQojPkU7hvwe952XDiV0EikhaEPzJLofWzlJHJk9kxRz+ZCIBUpMyB2jHee3AwUSqxZbuk2B6Z
Wj8AQ9+znuWuTeTaNXmeqC3go0pEtFIu/eFXtil3zK9uQbhu+GMBlSG6WV2hVOEgBbgtXSdduZY0
6JZq51oNGxO27MWtejM5HDCvE9qrsWukBmlkfBCpUIXqrB2nNjt24MwljuaDnHoZ3USotyDyKNQh
hta3UPyrSBsHFy+FiYbLLo1ecuxV8Wa682MlNWmurR/WAIjnoF/WY8lIjuG3tdx2Krxt2wP0IAKI
4lGhOUo1jAOM7jCmzqKBaoCEfVCReEh0tzabLP4PSANi7O0wAlqyN2x7KF6fc1xtr53tyagV4gPb
Wy2XbxqpTaq6dpyGbNWSsFr348y3tOZbWiZNIBSqP5qvEwclZJKHgVWSIsHABgrdrRu2m4nznFCs
2dtjQ6q7We6WUjxamwPaCN7sO2Gjv+kS8zl+piL3TdqEoLUbIg9dFaZBx5679RS6r8qFxAwcVhFa
wD4Vl0Gyp8IgUar4E3ZHljL0Z/4RY3tWNV9tdm70LXGBSSMhLfJAPkCHAqx5N2vhBs/p2NxerKTm
T8bsNPcQEKVrk0Ym0zDlkgzl5G2XeQY1KGAu4jLo6L+ic0qErjDzzpW8cy+MiUyTATW3iu4KCba1
tKW34VUWqdnVm9W0bOiKo8rYm0MqI2RdKqz5x98qj1DxdGlLKBNOWWZn3aPDS9+CjKs6VwjKGuwG
nflVwCRdQoW90sRXW3CRPEokbBnrxeuXGtU1hai0t5HBAU3Saew2biZajCDRN7NMZ3kwopJhiCAQ
BkuaQaP+HifdOZfnCzn7prunxfiYEnjEyKtiGj+za3vW1uSRKdWDz5BW8k2DWvao3+tJs6kMo7N3
e523svNIIGUV/hpw/lWqiJv+SpERBe/hom3XnE3z9NV8IvwUHXC6ZGJdQcsXZD7WWrrbY2JExLYV
vrnA7RvdowNMMjBPhAuM00noz5jiF0k+iz688XaOOGx6ElZzC4uZ6svCciik2jHIDeA2jfT9KFTf
jbmH6aqG9Tsde6vlZoJdE92J7/W5G8z3DcOkTgW8Sj4ueVSNZM+74cW2jtVEM704xhhKxzJVjgS5
aQe0ZVL9xsrBPsX7hjr76qjv6YjYrY4yKOyjw+ZyAAfNWmLCW15ZUu2byQd3aoVXkOwBj/KyJStY
X5mRTpWun+qOmdX4rnunMw4iCbuE9lkUjK8yBpbVkeriLev3qCYvAjQffVyv1Ld2N56xu8+uccP+
G1aUthhGGY4m6wS7iya6bzQ6eQ2wyZC60Ns1XmaWE1g+QlLf1+SSfa5oxCIOReVTAvsvCH5l0j9v
kF7X1FDLzKgCZjWyEC+jhrONUn/3VnmaNitS9T3qJvk+nrVa8AvdT4Pkq5+/YyBSMxs+Zdio+lEC
xooCHoWgRq34FW8GIQXurxAOSJuq/Pm5dkqb4dyWh8+EcvNpgtPQXMUfEueCijo+kNl2tsp+B7lk
w0wpMJAteUtdQBdUCLnDIvC6b5RwoLSWl8Xr4upMLvVsXpe1P4kIfGIhYAWgUQf4wYA2u2k56+53
ibF6YaduhGXdMqDFIRZ1x5Bxkoz0Y0j4jVKO/4w1Qqn61IwwmlcNI5Oj/PoPf6o5L1lARxZgNfmf
JmDVJmY2Tr2vDIATf27k8q3WS8lNxQ3ElWKjaf6Q/NYEERZff5x6w9ck48W89xB0WSzXh5RqzqHm
hkM9J92/XJIGVUOI4bR66BzMrfP+1xymmzaI98KRg7bOnjQ8CjKIQbdu1oeRZc9KdiVGC+H43MCM
T21BrJusT0fpa4k9oKC7h96lkqfZP+uLPnvXugUYVNYGN9Fn7f8TJE/t0NaJaEGNQj1Sh/Sz7/oj
RuD4IprKWaVWR4knTsEdeQUv4A8FebLov2XlQ900B5+BFnYII3lYdWTw2MBw5MYvK1hMvodCGTwB
atge5sysBtli477yFPusCu00WazPYvFNyZP3V8Rbu30tJG6TTyXTbgLNCSejkDzg9BgPAA69osVi
dWWWv0rZhj2wu+5qdd1kDeYOXsOrxOe7VHb6jxMqjsvf3c7bRnKkw8RRVdjDZT3Mse4J8hbNrsB0
PZMXwvaEL4DDNls3GlhOfe328RBmBcc2oON81KRaEyMyFSVqC4ZFUHI6A5KQVFENnJ1d4LT0FCTo
PFpKCpLpT33UFZQwI/cUjrcKd0LoDMSBlGK0heZJ3PJnR7eJDtaBm2WVuCDZ3JZeS6uh4AhCosiz
E5aoBxuMhjl6HL0JVomldYeaU2fWFX7GBltsWr/ih1MWHyVtwgfueupafpgmAcwFZ+vwDob6kf4d
IhaQ4huqOnSljpNy9QJLOeX/cfPxVCrIuXz70CrM+j7n/zRsSSK2pNE/YWrkf4ywDACyu0Cws0gI
J9Z0a5DY5/rvZl2bE6N+tSlXQxWiGRNi9p5IxVUhntVjBmugEIpde8gTKBJ8zl2x37gjuksR2xV9
7NIcLRNFva0cGvSbFtqHia9KknNolUvQ5CZAigPjdbU2iER0h1QRS2m7x2YBwfW4M3LCz2zbKuLv
aMXJXRke8p5Hzf42ipxR6DZc282vW8Ff9obpz9lVg7hFGWnZFjWUEcKny5nnZK/VxKClDQwhErQ1
SmhLXTMDDsjWIvcqEus/KsXRpIQ6QSwj+y9t+i3DohkQWzPEVuBJjlkKTn9voRKoUziLE9VaCClj
B/lTj3rkSm44nXgUyjysVynEb9JO6h0vGUI9nLyqeMby8BScLQbwSFyV3q7jqkzPWrQeacqVyrpJ
Tq2wUnvnVUlXdcZRsf71wkEAtgIf8SimMA+0IqpKAz9lTwDIZDnpr5j+sPsBwKFZO6bmyzDdkh0t
PGviZydP3mBv175FtcEAZkuX52CH4iBjq5TJuXAlJ7+kCfQViVuDwWzCDDwHnPzSI5Y1wmnA5ecQ
Cmao7V2kvfLfUh5K1OwYhyq185Xunfae9lNQrD/TocOJ2WBfEt0NAysdw7I6nwt67zfKUbKOTZbp
07J5s/KZhdx4W5v+tpUvwsi7hGWrwThUC08iSw9cbgP3tUMGz7ohkZX5OtFycoXQ6myK0CjzLt+m
nsr5zFtZiAFh5MqTPeMqXyo9pvlIdpJlpEkx2ks2jaPdZ0SxSR2EsV76U+ksk3WMrRsbH18dTJzt
2D6xbUIvTaiqjL8ICOAM/N1kqtdlBc57KxJykBrKRx5r7xR+xOOtbqHagkUyjAzonUJ+2xF1wzbd
+7QCuzlkSu9nFXZWDS36WUjbkebXQ6u3Afhsr3gSkMfcdzKS5K4KhJ1i46bBb5RsuRDODVituWgu
HQdlssM0r5UcMxSshRCxUlKBMPgVXzDZBFaGL+RO9txhG6X8YFoI2JK77Aur6mzN1imlfrhMWvbn
/gtJjPMxmUy3oJTRmF+wLRgcdUGKMqGSi/PToHu0Pcz1Nc7WiyQptlyRui7Uk3WCf9mMDT2IhE1e
1BmVvxAkMgmrTyg6oLEGasXY9wZEo2KiUZUu+VXWgqOBVL6xxScTZBwmhdaxtyKrLpDlOC0/68WI
tnkPIU2/5WTUV2v11YuQ91he8IQLNCwx/RfQ0Ws9qHpEeRj7X3VKgbooufsf5bjlOB4AS1NZ6lqx
J5NqsCjHeC+x5w4166cJncyOl82rqMPNPhZV8XsB0Sx4VRATdkSLyAllU76aJdx1RG/Y4TpuAxcx
YU298gucVAtwodxRaOti8cyq3B7U/I6ecy3F9pKK4ukl2aa3hZ0ASH7hw4CrkiTkWnZ3WQ4zDk1d
8C0S/rtXCGhsvEsEmd2DxnKLVQjOawTsR8/WCneKhTPloEi8Isk1nTWBQ8S/oOraSWv3KFOacGSN
RyCeebu1ZjsGD0a3mwv9k4OCrSPD54it1smsEJZE+Sy8Ix3CFcDFI/qfu6AE5b8W3/DszJv9Sv/J
1Dadakg7JsIs8XjRnlh0YVk99xV5Dg5V2KokQ7zR3Zp/6PF2B14BC23mPZckF8vCaxPmUoaevrRN
9PPRAf6cUOiUdarbUmPMibAkjGNelDMJ1StUVMyOetTUX/hDnukv9qLosgyxsT85lqhcBIP5RT7U
2P4gSSmslPPLqz2h4wBHMJk7wMBwxdd+QNfFkVXAbZyN9q1lNYtgXp0sKktGrNjtC8j1L04cY4/J
DuUUENqICkPX4qeNnwVBHwlDtLwtbyAnCSSR/pq1N2kCkyyYz3hvn7tbM92V8PGz4dx3FhlNWnN2
9pyLzO6i8lZFcY1fqZEBO6BMUdG9cVqvRZvd1Wl/tILxJAR437EMSBKzDUxZoQvrnRq2iAfqxEc2
9KpnJpA08cVVIsYVd1vm69yYtwrNSCE/WmzNk+Xd9vpKdq2vZiSBWgHA5kIrhq2r7TlW2vPyCby7
WmNYXCnl6GlYEqhAmiHPZpmEsYXpBHIpao5rIZ4sX+vY4JVhz+01blhObRf9lSCK+hIKhIgzGK4c
LqtogeHW9eaRShKdQTtTxdAiLKMF/TAGHVXy40htYJn4+05Y+m1P6TXWLJc13GHt8V3b/+0ZXv8U
KdU1xhKjVXxq1u00/4qXlHDYt2JrGDrVcbvsvyCgKP3THX/F1X7byakSp3qtgCGzbzjFiw3xjbd/
hLM6s6w0WGKYMQ86snOCLaunaulvgLF+YbsFlN2L48eKnjRiuQAjD0itvFQQlYEwoxGGBm0t9FyG
Kk0tMXAB3GtAPCETBQA6hooD3+TNdf3yp1tJduEQR1GARlBbcTJjDef7+BH39W3rpDOVLkp5cKV5
OPOvnpuKTkOVIgNcqhNF5Wu1hEIukaE3gu04/VnFxSshg+KlBLY2/yxdkrHxMJ9WizFsSM/ttF8m
6XfJrUqDRbaYP3vJ4tBLZGoYPDldPSuWvVXFcf7X+FukP9tQ+VAIPm/Z6G0w43Qbj0+l5q5C4nno
kKOt3VVigdPZ+8bVH3Me7jkPSy/3Wcj3PEN3QYxeLf1oUPAt7mawosysKhswYPG6l7At57S2PRdp
PFvSeK0cse4iyop/qmNBIrA+zCav5+fegzevU8pCVPBQ42X82yXqGc4d7z1PcOg0t6eyOuyV2WVP
eBjyA0VmX/iyFIiqLFUlNlHNlFx5aE03rFp+TqAa8Tv7aiG+vGLfbO2QaWf20hp7adRbqplhu8ov
7rM9qaqLOx5QUSP00DgF+gH+17Gv/Z9jX9LphpVsXH5a8jCr9akL5puAOb+r4IW/GFPVJbESktmp
LWNOkmPxwnj1b972H0qV/ODZ9gK/AxrbIgUTirz+qXpAbzXPfn7Kv5DxXyeJ8pUdxzpyrnj6lgSd
QLceU360hpmK0J89rM+COFr+ukcsft/y8NxlFgeaTzH7Bm1sQs5vpDM7C4LUdouTwBo1phgPk8sL
qKNz5C/ZAzLKYMxp2ntHgiJlL1La1WZcdfPd6icYY6rMJ60fhh9kF7mvIyzOffnGCfHd4lHATboG
md4AHB3GKrCAMM9b6wjyV4EFe+b4c+kojyGJOAwRN4xzTTyMezJNPNwuDjLMvnLTfdqE/U6W/QQV
Y6yhE8w1XIDYI+g+7VO4TbhaJziM1RJcpNFC04Reh+dNWI/pMri4yjSWfTkTKYzSSrpsFPDRbXEj
wQ42Y3atXr2re/bYophSccy9wcK1QflCN/zYrPS+kqSQ8s9OSz7ANP9ttAxO/He1cBnLDV8Tjiis
gg6Uj0NbyTBQmVTtyPRaEBDtsSuQlayiKrZT2JVm4wYxgX+TrCmNLrWdfN8VzEwxfSOHdh1ullU8
XlWjl3JmMVEfjI9Y+C6IaHZ5RWq+POpqGlqJEKYqzUrDdBIPOauFbLlhJFxa4olU6XadaxjGc1Kq
t9Zs3gydJjVbEw1vSb+6lrxtUkZBk5FnZNQ8zC3aokWotLDlgJ3cI85XdETAM2C2W5LCW8Du4zbD
HSny3BvIgq2ree3EQ3I1peyMj/hkCA3ZEz0CnqJJN4598q/07xIs6nXh107yu4oxUUaXJHzKTsLt
U4K2Fe79cg9UMwtG0FUDPRl/YneY/4LVcyUTA8WtSCY0BDkSaUJFKaZ8VUouAUF1bAOEQ4nxO1AU
F+xuLZ1JiqU4fLIOB1ZH5OhGFA9RVfHqH8OQXqYRbtUCcvNDIsk9kOT+wSKPG3Sw18RyjTFg+0Ip
z/SdYIPgvqIrZ80CG4GwOlonJtTPduh8Puo+jS+cUs8otCdLWiMWdsn0Zy4KZsMcG/0rh6uYaaj0
rqour5eBgQsn63qbU5Fhx3IyPH9y/4AO7XKkdAqImJivQ+XaKYxKVhPJGp0aC0V/kCV6BCdJPcOu
uWBZNOzW0eeWtlM6lI39lEnpGbOlJF3ic04kpS7rW2ept+xC2BVnR5ovV+13RhJ1Wd4TvfAk2sd6
fOTyv77mpPvI3+hsO1S/pvKQ7imMc+2QPFRlOZG//zcVbTSCX8Wh2INk6UP2XiEEME5O20EmAwqZ
afhcXG9Yig9AJZnAlmE7ET6/D5k9fYzVTLhLgAtA/Isa7PSL4gz6Lr24pZSHOo/DMhMdMRkMvfwP
1rKSlFfXL/6a0p8NiFODWyZzSy90WkE4C7K1Xs+kKiHy4kLyWBGQ5Z78nHJoaaOAHqajIg6BWst0
ZkBZiCFRl1G/9Yy9lB6rExEvIuyzaJsGiU1y9AtjFmuslaRjo41BJZWBIcR+Sr2wyMwxzVSNds8M
+8rQRw2wVnlto53aLTCNTj63FN1JblJjU+4pQRX61VtxhcmEjy3CxyUNkxk5OL3PAr0IGzl0MnbZ
3etewQSmbydtIUrCj67BIJ9NSKIGREFuIygZ5mOFyZKPmFhvAtsbaoBKXrocCBgY9S7sbcq81Zll
FA1efY9tXQvMrjgqw3R86bK52Xgbc/JVnxq2+WZsfVptgkxhfE556y7UWDuJowuQxDBLSGQxzXup
GTfrDaQDKDqXjOdBunXBSJezBM0nFbZTFc05rIflKidJ1PRxkMRYNfSXR+aKx/Rb5immfU30CM0M
DEaksPlfVeH2Z6JiZeIY3l7yabC1WHHonIhwREjUjfSnGY/RgRDdeU+JsuuoSTiSbQsROyE2WSoV
ZjGZRBNVRLOzzolzIww6TVHFDLPctpuiSYHedbAR+7CoE0x3MNVaOyfKqDKZy4XMOcfyTCBNBQ69
nGcjQRw/vmoU0YJ/URsMek17q6unmsDhugG+AXbS+zNBe6lJ/eXUvc2KHlgU4V7bBh50q3hkajZA
NixO1GvGRrEttBAUPrQ3HUyRcDFTnrcTAUQMMWkZShJbDf1AFidY+aGWEvvMFsBpz5DGra2g0Ca/
mKYFlHpBSuFwn0tvykYdgsm5wJ46InIl3c/kL3pikMytH5o5H1SvecMX/ojbqzqB8aKEJZ2FSyys
MMnLUytTRYg3hdwjNHhc/8ZEQgEzRmsJHPAZCNnx6/gXQEd5vGWJP2b4YJkMKApGiWQ/iZ9sFH8U
Btfmf9S0bqzxJ2UnOdOjVZwi7YsXu1F3OhUhRQDnKZiCF5QLJQ5JpbQF1mkTt///4ei8dh3Vsij6
RUjkDa8YYzDO9glVL6jCLXLOfH0Pt3RLLfUNdcqGvVeYc8xoHxEY3iGgtTDht7xi4oXUPoa1mkto
+gkp3RdIbJFcHjICW/iA2/bAa585GRDlhv4/IhA6Grc94Xu4a3cS0evlIgfVNyuSau3ha+Su+VEO
DnDmG0ru1oOQ/aYlbSy4W1oj8L11pHg14zdJJsuz7T4RllHw3wZyAnSAwWN0UHZ6FD/RJl3LYV/g
Y6Sfa/HMqu1eyoKmY0/BL2te+DLmg8KDYvOgAGKGjr90xC7P0yFRUdkSKIe/GCNJcxggmtkK/BqV
iR8peOEQxhLncRsBt+0C9Lp+l+2KuT1t3egp9df2MNDhRy0cXqcLo45FL3GELbO55DotHFUrmcPm
XYfvvU1/BvM1tAB/Cqw1CCEHRrWscFLLkxdIFSxJ11MOfx/xmIR/uUPCNgoKD9HfF+UeocuKns6o
mEe2eiHd+WRqh4rDq9T+CZoRvS99baTOw02HGMzHRoV3D4sjDC9crKV8KtKWiJLkpOAD6tskLCDH
E24ayC6GsMwkXAuPEJTsg6XbyPuZXfA5LJ4VbXuzyyg6Ofxj6iWqO4LYWTqtoa6kN9MGwSxD5Nge
QuYsZjWJC1Km+EzYMRgE2evxKc/N0J/+y+c57ME6MjTNnzpT3Gm5r8I+rFPsp3nmszOqWSRTnKAf
YdY8NX80pjiiSTH1ragUQ5PAAOUYW9K5NaC8CYUWg1+2ckky+QKqyCkbA4x5dF72JCf08CN+Vf+G
zr6ytb9hpim6T+6ir1Rk3/0o3fEF8pxNoEYN7jfaz3+d3SBCwZmBSw9JW2Dp5s2spfu8WA9+jyc6
aUv7T0KQ995sACGYzfOWR2eNzZfKdKPkqk93FamsKXhEuuEUCfBItsB79QI8ds4SstNRgKARXG69
xH9dRumuMdFKxA2DycDmwyWZBNfnOqWcXs5Espg44lfaa/+0fx1IGnhRyD/VVOb5gtAMjeAtWYaw
c+jRf6YoWRN/JEJ00qUjUPTjUDCarEZPJWlJw1xi8xyiYoDUtBz6ni93QS895Qcd7GH0m2hVEz0z
9rODIbeHpF4PBjJWpsb+VOK8X/nZW3QG6oVxhEGYHGBZBBisMP/BTH0as/qAIH/Xa+12GYOU37/j
0qhjVOmO3iAR8Nsbh+Al16DbvE/NU2FSTyXFSaPgiFN3lm1PUQ8pQqV4So+tMQQGry18U8f0RGQH
Y8z4P1op1PerAqLJGdX61HA9rXp31RnGfOjhRBAwZ/rDALZvFNae6CPcOYSgSLDGgQEoKQaVHAk1
+SBV4nEt76JJ91S5I79bfZpXmxXYhmxzgGauTb+02XQhzgb1MhAYMbB+6AO0A6D4s8cfpY0DOYoC
jUpR/ATRfiRLW1ZOMYk49ZhdNJt01n/1tpxFpJ7FKIgQkfZjb537wTqvjXK2tO5UvxRmCW+d96++
XS91Hl9iExFAR6Du33Ha7uvMtiq19qxFhPWYfmGIffv/tKYJU1M+bpIdNBuV/MikBnibjK93WA/a
x9JPZ+Kvj1tMxc/gDHmvuHVbcdlMnIji/znNfeqOSANV1UZICDF+68jM6bFnKFTJsOMYq7H2yhm2
d+0+oVNSO3Nf5amXRTWa4AkTkuzlBdhzmhDjUnSAz3PmuE3slgCEWASfkK4hDsPUmDfHXm6PNvFS
XBnKpH8jVyA3BqG2WZ36ebzZaQN5OX1hzGykcGOZXTQPxmpdw7/SMvRe0B2s6xn12tmWxjOqCSlI
ctrYrPJnX16MJ1WiE9M02IJxrMLLq9+F5vCnYy1f9++52QpsHZFMp/kxmgEI906lGAhaqoMSLHHO
gFjZk8njaSArKhTPpfLSe9N9nwAYHnctwwL5R4zVGqpNm1teS2HZpozHYDKkqoR+kZWUDhNsYyhO
s1Gun3l0kaTyXpC3KCnyZwP1lTabEZXdBfZE2s/JrscjitAd8LPTjDesLuLQYnWfHPy3twyVHH9j
JWuqiP6lb/odILLRYcfmGH/pxaZo8fRLxoRB9TrUD2OJPAksz/bsAWVE83XSN58CrUb4QKbWPsIR
YkD6s7GGc+dIMJMKY/M2/PFzfQPnB1kp2cxjLpTQMMlZGrPzhIvamZIljC8WY1aNiq02ccgRLpGM
IFNizqVEBjDYAEDdJRxTY7vD5ay1QIUV+2qQzS1YZ8L541cDEYnF4MDqRll2W46+ZXcW7GrKz8Ju
7/G2q6DKistg28elPRs0TRz619pWrlG2Xlns8qfHNw6ZfTplt2htEYDp5/XTOmptfDaI6GLZ5NYU
BBM/CsZ9VrCgh8BivlscjsMZDR67PCTiYEOdJoGfkv7q2XnE2Nd1EpvLnNZi29UXA4m9WpW8fuQU
mjzrBZVAcSohBhsxYR+Ej4R/jQ7u+m3EJWPi2uu8EMdc9aFIONDwPixtcqr67OyepSQ9avojRuw1
R18i5ZMnqP5bOBZeExuvCWr3o240x4YGj9xDfZnDBTo7si00kP1bxFy8yuW/YoJFPChHPVKPaWoe
F8LNBGnM4281bz9qfXtZj5qVT6ciXpruVk5yF3sGiIsXi3A5Fal7rAx+RnYP7fL0QyNlUxvvYHnk
Fu0hJlFSlCN8Pln8aGiqtKf+ELDn7QXhZLBMYyhiHvjKXw9kUxMCHHDZp/HLEvOzOMhKfKppO8hW
b2LtjJjnLHuGRUTOuPGn7INO/pnIJnaEw7KfFPHJ9PqY5PNu+VwXOTTlKowt7ShPNckUu8tUmk7z
QJL8jawsNPL2xEeqo9aC1jxD0N4gNc+6cOf52yBjXmtNJNg/RUPs5zsyh2Il41xisUUDVcDhvGb/
kmnj/tzPBdKktTxOmcEsvQ73xl0303uea/e2c2/Z705hlLUNvp3SN4rab0DQqaDy4BbGkyeqmy6b
R+vJ2FYNzJJh73xMV5o8eKAsiqA1/3dLvoyRErXS9nPsSsPHaTvYH6LGHvecNvAmYGhtfqpiSUPN
UsI8MAbz/A7aoMzLZ9awOn6Qd51rXKvNvo4UKVq+Xhc85xZRXHQNlylKLjO3huzue4bg5fq0BvYX
N4xLcc6rg1KjjuWrgXmJ+bhl5deYRCHm2hdVLOfET5bGs0kbgJ/lVKOG4UC6C2BIu+lf8SsiTLBf
6itWjCTvDgu/JH4lSn1QKFg0iARpEh8yCYqWm3RNsFnflmK4jWCrolx1eG+/6lMETkmkmNTxeCBK
oImbqc9nRogzIlH2reiTl2CPbsg1Ic+ItLi3Y3fMll9iSxgQ92QUYreQqqDG+V+3J22vFyrEyjxs
Z7KCRxNIDhQ+rOljA8CqMm/jbN7rBDFFcoxKLCuoUNHwp16bMF1Wz1b/zJM2iFO4IWV8XX93Me45
p3L6rnlOufxkDwAjCEoeUxQr6h7TZ7k2zyEfH5SCd91LqLSSDCuFV9/iKnmy2HYqqi5q714Np4qM
8N5kDJyCwu4QsOzwRbJrWS4NcGFgDFl7yfro0s7ddVtg6sG/6p9brp51VD0m7StxNgJhz9w9MwEH
3fVlXb2uc3WFXw2KqSX/ExKrbnkwyb2/S/2hvadgvXpK2LECR9CW7P94Qpsd8MSvhJnjZqieSu/2
jjVEs7YKD2d7/bsHSGPmDApYe5uw05Xb2uE9JdarkFVP74EFF2heGKmRZG5XrLVeFe3928cPpjLZ
9SONex0f5jThXSmo0uCIZIU/kIPZzgo4412FUihG+tzbrLbpYbILC5azUohTWxSnDt/jtn4QHnVk
9hcUy+C/N0Mg8pKFpwDDcg6LCPWu0wGIT/ALMCg0XJH9RVyh+vV1xS7ZfhIEzVeuLkgDrXcWR++L
vnIKw615AtB8ZVQhW3tkePPUDLpXOmuZnZveUu4ouqsZxavvpvvyCwhXI88XfYCAiGVlNMbjaGWh
WhH5k0zOJBlkJKZX8/d71DWt+FWazlcZcxm9yc0Oa0Sh0IT6bqZVkHJjHW2zZZn6du+qkDcYZBIe
Nt6k4i/uEzIs1IM1kKa3JUFkKAGgqKNivF8KulLpk5u2Rz5WY+XfjK+YCLl3UFcGR9LUmOTKa7Bi
3ANEnuMq6WT5sCUMQZAbDSONmbi3tX5K4IgybDYWwGg65QMPAbCmk/EaMJfrRjDHTvpbtxfMXA6e
ev5EWrqjulpBxaRfDHlHDQ03czelARBc+otgIndR/r6rJhq+ffH9fj7kDo7KsSJ+zo6tQIdL2MOo
Z8BB+R0JnOPqXwUxbJWpHmlAnKD9YS6Vg7jqM6FsEtI4eFWsQA6s2qP7OaWYsHFcdDiYsBJDfPOs
ja0IMlxScZbikW+PXGMiS/e+zU7NEDvBTv9+wFFrthk7sJmkRoILgQdqWBBrIKDlMW2hAc7sAoPF
0gJz2oLUwKWLG410in7aqe92SktuhJpcNLU/EwiyU8k3qE0mo72yr5Dmb5/8s3r1mrYC5GHyKtm3
CM6wmDI9kiUMQvxzc+fqqX5VyPhjszhxLqjojZQOMfj2X4MEajL6k2auZwWWcMNCjXycpwIZukjw
AZsHNZPcuMdljPOId4PtMfVLzQtkJj6FC06KIf4usH8ZQNujFQJ5UnzXtb+ty8t2/2VjF8KQZbYg
61dm8tc6Ky/l3CAd39UMLvh8kDzy+V561KlB/QV1Nyh/L/YWiPJXoin8n+pXhY8/H5JAiT5zdtSD
hYPPuiSzeUltXP0egyZDe2qx33Dg+MXZNM7lMAGFYo6fkfincg7Exw2qRMo0d2LUJEXLgTxFNrwW
81z9gs5vJKqcGcdYLJdNo8hMh3Opsb9oX2/TJjULkDafTC6SQtxJq6jPTGRJf+dqvGNwe8TZ9PAJ
krhqGFpH0eO00lWghVv+WKBxDxWWc0LOiSc3kUuD7y0tb9MNdpXiPJXrkYdZg6eHcB5kEFOhGs1x
y7LifbSuw21rOraA69HGydSz0SE7E2Fx9YfWoAQTFf8z0dXy85aQbAlQPhM/l7DOoNvdxXm7Mxby
jdjU5IlOgmrZ22SGbVgy3iI59bh2zMT4E+ZUZQixO1VxbDthSzE6aWJdTCs65SAC7Cg/WuDseIUs
QfuNBqYv3R4WH6vytxeTosjF7BzaI0paq8YdRHpD7YpXuuHQM2BVIn0fekecwDumNiiaon7amXVf
JVTDfNmMEKe2BEAs9gK9qNOh2pEmGdWOimgyIrQLCU+UMG6oO4ecBPCJzMlTXmzMN+72zAcYiUw4
TFd6Z286nVebHUkjNUMvXMBG+aOVWsd4psod2D9s++UwLgl6XlidzFkJ5Uj26feIzlZqkVmSNZzP
m9fc7Va+6cgpNqUMojCL4XThYm27/UiCe9W3eNhkgB84WWLAns1eZSQ0AgRKjzIB1SZc7F5GuC3T
N+rmJRHWVRTWDRN0Fj2XrnIrfvi19Oo2+QB0/cG20dTHz6LMPnHYNMoYthsGsFvSdCjiPyb2Yamh
+zOCp4hwAqP8VbWoVJvioMOxrcOWeegCvLgZ7xa5TLKhIlYHsOxZyHKRiaDsHjnzc4J5Bt0b22Ef
KSQTAQgQandhk6umQSpzO4QTC68sXTidUnfp0hOwnnNGHHKfagw/+xMp9uGkYgrnWQvxCYPYBhQf
g1B4VaAbkjhmuMgkObM9vECOnhHarkV+b+PyxvyeIhDMsPMiRnwXSSnqegSH3XpcJfWYKOLYyEgw
N3GcQz9LzeCdcDtgfkLrWPDLiAkempm6qR+mhjlphtrK4JBUYdpsZSwC2PL+XyMYkL0TU90MXjn9
teBBZBw5KnYDRPabkexnGWEFtTMq0OKx5KWPe5zNrRthGNcWz+zB9MRQNLeASSz3Z0Jzp516LB+p
IM0Ax5Z0jDc4Ppq+Z8/wKeEzjWXjlLXEfETLCTWyhkCwVA9ETxoNarGWvPuZmzbqMebQLfCnbwxX
G1ZyH6gOM6Rnqx5UHxvcCXZMBLOZoES0wFrXYJrOBCqc1605dyRhDAOJBFV6Gkf+RU276agFo/Ez
LSAvVJCWH5AATjNPRCp+WJUrgSLSet1jGTmVCdK50SPU28tUznh6Emw4QUJUw7gRwgOPboEPumTU
Kxpqmzo0AbuJ68JwCxfnbPj21cyIo11xEBU7cWWTENafqq2ez4stnWdsLyO2l6KGDiFnTCGOW5sC
ZevPCpMX9hJ9k7sKGXtizsMBy6rkGHj39ueV+xowHAZeHQPvtKhBT0KEAl1vYs5ss/3HdmacGEtA
tWdLQTi6OpHRtv5oyaaZCb4b+Hjnmes8RDs0P4DCEOBZrm5M7omQIRZKFskh3C+NebTXOUzi7pTF
kPGA2oue+3zbL625023CZUlAG82b3QhmlJ9VbxBGAgmiRZusIHmh92KGXiBj7zuNzBGb6TrMXfiA
qEjdiDD7gfvFepAsSc23K+LV0xT+BWwWdXEvdZhc03VNf2TZdNbJAGcj8bJn0FniMUpsmKSVjpbp
2u/Rpxoe9XBjuyKTDt4r+Dzcv1r9kbKs3sgdQVbQaCQsq8TXn74EPwYehMP0r8KRJJvIujC5lzi5
CmXA1ETStIpTfvspNXhGqS6y9kbyutvSTTG19Db0HgJ5Enkr3kbgGMKfsjjpW06E4Z3eGLsYTlo4
QBsWkbrQQslWT3r43KQVJqDFLWleIIm1C+21+tXs8mvRYh8N6ZMQrYr8jSIsQ+bu0awHHE/kr7YI
eCypuTRGh9FtuIw1QlVL4tt8aSOTt4f4YWfDS4sqGutL2aaPVlduo8PiHjjlm+mNBuYdWMeQOK0B
TMz3IYMuL1V3pnXFGazEF5b0fQdRaDu3yOGM7heCnP1wqCnGc1+JZL8l/S3XlQCQVdLOt6T99aZa
lfbd7rbTEg9IQyhD+k0/bChlUcYcNmFwkbCjtRXsQCuTcmACDda3iaC2mlc7eq1E7yisCY3pDvVF
T2h1XpHtmiZAVutHMVhOUYi9Ma57llwkrjQeRAxuQf1iAT4Uc8Mxf4rlD/ajC3h/CnxRyp4b4gNA
Nk08ciYuk77epLF6SIT+fJe8wWqivaoi201gEKu6+/SwIlG1tt88RkRSneoZD2kMpG+rfOvMIrVk
9F4uh88zd0NhkxnEcgx9n+FEH7ORsfL6MVnwet9EWSKVGyKVu7jx63X1Z6IiOt7GwSbghgAx+dtT
vmUOAA7OsWOnzxlQi+RiHn8qvfEpkIgNlfJS5eiUSR9p999qdG7/ZvePbAdrbu1suFZLd9EvA/Sv
0H51qsQNSJhgrAH7x8fLzV0h4JVcP+u1Z+zOQQ03o0FGVinIAQyUkz+TdYeddcbVnyUwILs3xJmJ
515U8V3WeXym8qbke8PCQbVMLxO0s4QowFjMVy42on+LGpBE+8wU+1HiRdbjC0oXS82uykw/1+U5
bxsqWaRCIxDqaIhxz8R+NyJ2NXkoWNq3vIgHK0W9TBRsrdrMKv+2FQTlnTnOvmqnvqDESZfyPcnS
/qqPGMEQiYInrHaXFAuGDe78tPz4OyJCj38nYJIbs/T1mBce9WjdnaCsz+STtxZHERNjRNqt7QF2
9Ofj3PN3aaCXnx04eoh4B0LstrS6xNF2iVh5T8Sjm0N7rQL1aAKnOasXtRwYw8FJI0BBysKGtqK3
TjKDckc/J+p4WKzYz1iwPed3XVVF5cUiuHXuWOUZ4Wg2+LjQA4EHTcG8Wj+lKHdHCz00e0XzbnJY
TZrK4goSrgM9dsJ0rlR3pZfJrIHbD4l8CrcaH/agXcp/LVvTSX7igpzWRzEtt8geLzsMkNsvyAkU
X2wX8ekVjQPYc8g4gXFylJDxYJBNCsPxcSQXUj9ga/NX8ZNBiWuyZ6X+EhQaM5t2iy3oDq0FvEeT
VUPiMY65NVtzISuyHkUYJaTI4nA2EkJSP+OApOUy9aWS+YOeOUU2kOF96zoBkI854Xbuv8FIs66V
0Kg6Kw+K7beSCCSUw90pHZdzVmAsI5b8q+eheA7jr52OttT0vpajvqAXJwjS2hanwoDQUGRUn6mN
hI/IXJY6S4mY2CvAGkj4GAYMG5PCbTPiFpCOfbS4K+z3lXi27rh8IhzQSNduUSI0u0YnhI1BnWB5
gBsZTaMEubNgmjxmpdfn9r4dZN6Edr/af+KEn9Gdc80fZ3HQTM23eznoxulo5egxrZ96QqoyvKDi
nsl084Sa8eGFWLjCNew+YAqT88cwOn8pue3nCGCsex+bNxHLtzUd6Wc+xI/Zkcbcn0hhy6b8VVv2
U23YtZKRQgN4wzeqpPp9FFjS2TeqUC5ROrNgkPwFDNcI+z+HMs20zUckCa0/W8RRxfuIZJ1lix5A
F6oS5QFjOBTJJ707QfTA2BcUwmezd0ani9mJkXa4sxhF66sNvJP5YswL8pQf83zKM1aiXCovrCaI
8wxycTS+GafS1wsAlZM6E4CTtVfYqoyyeoCtHIz9fkzI82P0gfxA3s87G2yJbR5GiduYuVpKwD3x
g2RPzfPPTtIcUsBhEcJA/ms0NXx2T4B3UCQv+jDlFw3bbmkXr+CNtn5Wf3Ld62XihY06lO+ixWaT
zRfKmLI3z43AdD0GlTo7C4KCjMIwz17bFqO9pJnE7bzINWJYRHUkuGq17BHb4aFUV7RbFzX7mJCT
jsgYTf5UO95L8htiksesiqBZYsMrESjrTakXZDIRrDBSo7rW1e2gZShqYNwwLRPbUe7DxcGgHMPf
qoOPPfBRFzAbvsTMtfPunQSCOiCtMaMAm+FAHmtmqirvBwm/bQpoNAFo4BomukgySwh7uUr5cp3X
AdcYDmRQjMV2VsDmzriLsB4QcJaOYBpY2Ksnx1l26Cw9fdbcdf6SYISgbClTR9PTa/WpYW5fsGhj
Oz6oFER8F0QxUNBvFPRksvGXvrRBnytngaoaTODi6BHAuI8kf0H3JHCyhzdh3svdGzzH+3EoM7hI
O73+aH6nCOH3HVr5eL+I9guN9RcV12eVshExbhqLNY1YjYYdXjEOR5bFhCJ+0mRaWnFMYYFk2W4e
g9JgJxBTjRjE7ZVOFKsBywMS5gDg08iZfmxaSP1zT4LCRFVhHGUy7jO373CwDbdyiHZyj7iftEYI
IAlxVLvsyd7+hkL6loPGYnWqlmjdshDkSCQ5SeLUh0xID300HqrZP9L51asitC/mW9Fq/ZhBFvF7
CLUJ1RwpxLSPXmrPADLaUfRoXFcpppIadmSKZYi2/I09am3tNlb5rc5J9ONHWlktzhjwkiOs6q+G
wCH4FqQF4HfRtI5VzN76+/7Z1ZQG27xXpIsxMZBv+MvEe67dOpFra0xhxr3QAiJf+vll4cQmshmZ
cexXBpoaomkPDU8jhLBeM6hx2buR6lNgpIKz2mY46tlNVvxmYldgI5/J1OmdfAYFAhmHwFLW+tUO
fD9cC28gIthgO0A4RM+nYrHMZYB/Q3iWoWLoic7ytOK8bQ9tzMKSw0fWea4rBH3/Nb+7ZjvMmZsT
QWgXDD9lkthOS6cHJLal56quMCSDl43tT2X5o5nKzWBWSaJTjqr53fI94zZ/lNploBK04DnogM0O
sQE3izdbPpjMoUeu9e/5x0j4gSiDKd/8Pw3+boJTMkSpPGldzRtHMIQI5ZEMxIX0O5bRFT+symQi
/iNWnY/NQYmJV9mR4a/+1TD/gLS1TPyRZ1XWdq122cg7TDIwQZqNuvgMepkILBjf6O9gjHH8soSB
hzljlxcQ2lqF9TqQDqzn6PatF8TvVxetD4aDMon3E7CnoKPXt5ir/vdWHRI+QXZXNUDIaLwONXC7
EKMFBgCDE0EFZQUbqtpZroJxzGzXc8dkKeUMTMk5cQdBCnAEdZ+ztY0AgrATjTHVAUL1Sr2mFt4e
3ebKCbk3dnHUFVIZecUYxsfcpDzl1jaGqUGqB17GdLhOSXlptfgs2NIxeI7SvXbRWa4y5YqQG86c
k+TzTfqB8yxAdOuvG7Q1qWcCuTl95Qkuw3rhaiSBrTGRB3e+RZVgTdrRIK1R/qNKcahIG5geKB6n
xmDTG6j9nmhlDg1X5EeDEAUNkX5ikzvIrz+SCq5tDsjlxQEDBhhTmuDLN4jTkPcQlqLTymCN2X0G
HeWgNs6aQaBulID0xmpxjFhxipDvOJr2tN7UrPyjbE6jLkf2dRKTEvTU27OMLXSTeRHCbbgJ3Fep
bfkJVrqOz2HoL1ORhXiSj5p4yp3CAwZXsx39juvkP6tQXyncjmq61pTO5ra80nrXjYCUczYgSK3w
k1fc2IJP7l0nB8Ju7kW03DThsPrdtBl3Fo0GP5ap7kfi0QjAISv+O2IUbL3i2GdNdTHGFBHWbvBz
UCJ85faOh2qynKUdb2ue30tgPgVBf0l8bz/kOb6ZZI1O6wkTHNtWHPX5Dk0eTnXColodFWTLHc4c
r2PlBbt6+TNFu9qOSP7Lw1l0R10a+I45rb1bv7A3T+6jyrdN6T/n00WJsIUH9YRrceMeIKBu9tR6
uUYz57f86jE9DAQyjFW715rhvMmkRvUnXEnVs61sXyVMjqjSgA8xKCwgftFVWqIryoCrVJWXHA9K
6bwXFZCuNpbKUL0ZjmXiwIYCnVJ/IOybEU6AlMa4QbPdRW4kyAV8s74R0KKYI7G7j99wegzyZ9KV
3U7Zm0wezI2+SzxrM3k2WE7pgpnsV1xLxLekjI6HG9jjjKCytzz+P4vTn795VH/Ase3b49YpweTI
72ZnxpK+a8ib7cibxWPxxmYvNdlnRM5WFq61egLCasEk5tn9sBNkN8yvalfKei+xCcD9MuhwSBbp
DiP0m5tVEHiE4ZEyY8XDUzq8U2+foQlPtGzXHYNpxuJ1n/uLxkTZl/r0UZjFva9jXK7WZU7DIMK/
05FwxWoSL0bJmMRKPDmD7trklzQ3EUXfsuU0aYRQAtXpQ/h4/vI1kUgLHM+J086boRVM0xYmmH5v
s04yjrXcO6a1pCGK1GfprbJjLzFKxhLDi93CVzbBrpYeMs1/KT0KsqrWcAu9HDJEsvpmrxzrM9+s
X58blmUy24AahoIE4ZLLxh9l2Zf73meey5ASmYzHsha0bRA7htHhbGf9RAyayAynY/PBMuXC8Wtu
35ZxC3Ltrc0RoXThPwV4u7lmtoSPPgPjI583lCqYPNMDH8E6LC/Kt4Q5CBeRCb/yLbB2pJ08vaS9
gUPVis7d9GkYI3EUnO9zcTLNnCmwS/oO9x7lyMDJLl58Wzxq6Khoijxzkffv78vsf1ByZgk2bc6b
UgNViUVhoQP5aQsUmGhArQPPpI03CGdbqz+XVHuNrfzRpumndtxq4zihtsJxmWO5wCuICtyozbNJ
XbzxZ0D+0U7hAA1kXDRXMkDiYwavMIPPXXpQAXzY0nbpNO2CZF6aPmWj/CwhvU0Tl/vGonGZL+jb
phRoTSNucVFcLeaH76o33quwADNkanJyyrYRLzRKMxhKqcGA1J3BT8cE1jVqzLYAZRYPSua0jPr5
n9LQ9y0usBkXGKk6btWBq8EJF5nRHmdsUp7W7W9kI5Qk7i4RUKNN/aL/lpl1y0DR16rztWbyCzbX
2JIn5YE7LC7au6kYz6KIX2vkPhWbk1mJGIR1rFoVqqZrGcUeVN13/AxbZZH3R8lNjPqRsHLK6p1N
jcPWfuS8qmnZJSYjY0syEdZsiWPkNoMG1Enw8kyq7BoPwmgI31ojvzKBbzmglSO4+dmcM9ahFisJ
JPpo5RlO+vzm4/qJAPW3uQR3Yk4wuEuahGOG450iPdX2/NX9JLBcEPeHg8jrSduu6R76+2S44Kqc
iHVAl++sGZmkVVwh4+UgYaNGBXLwT8w6iavxI37LJ2Yf0Z6vs8lr1Y++R+6M19LUQUNOvsFNoYBc
Xnggiax3q5zrWk1v7dP6HZeIIcfhnM+4LPeRjn2JlTuJdBIz5BQbE2rgpjN9mTovDlp9+mIO9p0p
2ze1cKY/wduebEprsswEwx6SxnLY5Rm/8KctO20diHfDKTITUrE9pnp7ljGPSZrtbW155S1uuvYe
aT6mn7PffGj15M/W4Ct8eGIC5TO6VtTcVd5hZoT9G5OUXofsUpx7Q3pAdh3oHYRRfSyW9NQTDxqQ
tRDQOPBV9eVZUdazyExXZ4RiNPQJ3VdVqe5Y4HSxddZmtbOgfr7J7V6dkmDa6C+ahbUvJWhPEjYa
6BkN9JCDhAao+ja61Qmq8SU+qN3ipNVySd/XEKsGZd5N8XpYZdADHKsJnzfyB1YxKDeoQurK+j+8
qWSbSwJXajbYMcyjstGi7ZhpNXSaKPFXnBrQUfY5hm2F37AlvkROr7GYyQCw3Nqe9/0/IWvXiZHM
o0EGz8G9cueag3mVm+GyUIaJGj+ksLx/8++0Vp6CUxIgQnxV9NrDtWmyoWaip2XWrftvJChu40FY
T/qSH1UaohnRJYOKBV3kZDqlSupESl8jBKIuYiSQi9YoxxVdhOPvvmHZC7hgKA1P6umVZVyW6i8V
/pPGxWLV1r78PVl49gYnYkYYSKfuQ257T5S/mUQ4dVoEvWH4PPQ769ueiouhcpTVLAlbQI0lKVwF
DJ4ypLRGlXqc8zdvJdpg8Wepb5ANb+LNbT0TE6mk6cd8m8OaJQU33wmjkAnW+Br/ifi73Q4jQ6gk
zwTrj2Gpp5KHnk/C/NI5MfKUEkNfg3YjPNkdtua6ah/D0n+6z4E01PWrwpFOZiu62Qr7cn/vI2Y6
/5EQRzjBIK/nOtLOi0p07yEubeQ2y0dMEFOV8FYsBedsONaKK80tEh8A6jrHHPbUCEQFGzgW7dRV
Cfp9tIB1H855TQDL6G3tTwVIvfQSs3zI8Xz8tfA1q6eUMPI8i0NNlYK+dDbREnqEUWH31yKyvUk3
RDD/Y+q8duTGsiz6RQTozWuQwYigCZtWL4RUWaL3nl8/i4UZYFDIRhe6SyVlMnjv2WfvtaVgz19c
U3n4wp/zKWP1IkN30hmSA/Ln8mLbxxKLchJmFoy6L33XeuSD9Hc1W9xdjVS8xT/XMY5POlKZiS9q
tf5A7uimnZQyuQ3rjn5lWvxvmxfVlP9y/WysgTe/4QKAJph5FAvLTTOW0S0iBsYQvOg4ZmRohzjH
oUEBK6OrOZKOonrmpgPLZTrL1AQ3Yc5/iv12Fr6n9jAWDKvdSFoVXH6KnZ4OxH4xLvUcXUSKHEYa
rwmOcfdM5PDsQLoNWRGEmxmH9bAEZzDrQLukTCHi2p4I7BMhOMbScdbKi6oz2rOBSDuawlgOiv0S
UKoN54ePAPT/TGsdQXQzU3N8cH+1fmUzOzBBlgDXqvnwV08MwITzSeNR4+7a+22SOOW2HdUngQVc
rFeu/p8N5RTOkg6fP4zofB7Hz9lXaI9NIuESDcZF55xpYqgSwYYwlas30KFjAdqPe6KoxO6gyUeN
Vs89tblnYnGUOp1wqkS/ZPYjSFtAZZxJxM71U0EbAPnd6JjE2HSbOU2zvo/AJtHWVoz0H/5Fmz7k
BOL0D4IyfLbQdk0LrEJ9Q6dgyBzP2UWT6Y6i5C4yRxRd+dLRClZDAuxRkEUF4M5FF+5dYDiTMHrg
z/eVaiq9DxNmNZz9Kmofm4yKptheF11zDTGlXQrNPNbVD/g9HqM5csuIcSbRcM5wW428CGl8m7uA
G0lBt7ROagzDNFwB0ZvGg0aNycI6VuWswqPmaiWOxJGQD/9w05Zn4+ATnVeJ/DkLv2bVlGcM4Py0
gCZV5aW34NFq4McJHMAmVz3wKqDOdAxKblwkb9GUfBm58CnX26epGB8leZyOOu002d6EkkLRye7e
sqzAyUUGjd8frUYNmRSQur0+hTNTBRAbC7GlMdmhJ/dqFW4RFJ0yX+4YGO7Gl2hTe+1xAG2bdu4b
zeN09fJhdgf9GZP+t7rCywaNKZZCPcPeHNmWLFjwoFBSggmQcifUbgnsjpy6nOdb60w50hAbxwiW
07CmnqSa/FyNS6SAJ1y/pSQJhlftpUN9XVfJ64zpHiW3Pv/671CySgAs1xh6CEqirGQBp9K9HhWo
+jDM9nKe7ChZuaO0jsged2WPO2JGtzCjV3DSKzoN+G2AdET1WL7UDWoZb7/FtmDMSVXsNALThSDh
vCyBV9lZuzrW/hdFQioiNG2QuAJZ5qtj6WyCwFYxuayI4/X2D8Qe5XfHTFAI2aONmN4SKG6TedvW
4tasrD6bxO7yng39cyMd0NIlScayYDkIiBV2oOWUgAGl5h+Kobl/+YhinqywyBZTv6WzLi5tSUAo
zCrE0uGuVt19IB2UxXMIzjeS65uJa3ddMda+DVF5a9L0ahhKsLR+r1KTaTcwFryM8oOKyzdCEJmd
qVSOLfv2ltyOlf5toGXQMA2ItGL9tA69m4G3KTeMZiY183gadR2TLrBODXvFlP+TN6zgZU9QV3+W
FV8eWap8WBrR+uU/JoHWHXBwWgK4ExgJAtaP7NTSTFew3pD4asg85jrOPdrHwDpMBQBLLagwY6ei
6IPPELKZPQutyL1ly9MXNo2TBS8knlDTU4wjBP0KAtiJBwfWE+BMYkKBNh4MUh62ExVcQ3ld5ul6
TrytYY2xkXOBxz2r/iJwyou50664J3G0qZSOM0F5Efdng3aoVaC/LYfvOLKRHLkoGZatZQmja3sh
DDnDtjiYZ0ueEb+7ukYxNYHQzqAHjxpyDbJvxruatYjHzCyvg93LJNb7hYCXcu1H4wYn9JYNdF7O
kOfK3s83xc/KLKCzBhSWzfc9KPvKZ5TyZWpASmpAbHXrAjzigaijMtJBV8t4gF1hd24n2S3t1mvX
ESEjodmvxFQtdPTej5XRKzDQ1mddpu19qFhzxZfJUux1pRcpIvZhgaQVDH8Iq1+ikV61SL6C0b0B
AT8ZlAtUtjQQGp7jp5WyeLcptn6gHY7+jODyHw5UjANKyfwHvl+VvUTVMdhGrUsNexaPdswBlubD
UcbWpWPr0t9Hu515f5wlePGxTy7MablJJssX0EmSOsmx3OD531SYN+OvnHhgVOCgdwbNGd4nRrdi
ebEmflO2/n2cLfqqNryZh/VzYG+7qHTYYR8/LCx9+df6SVP7qVT6wuDEMg0wClgnLoG5oLiyjpOT
5bSBUa3ZMQ8YVfy1doa4c6ucUHEmOSThgWAct+9BTm6xRRqkQiegypztRQK2dd77FrazLNQXXcPD
fyKI9aAjS2DaHVzAe7TBVE12zBM71S1CWnbBYyC12nX6Mthw23jc+OQPlauGePuq9w7fm9z/Xh9c
gmL9XP1Tq4XT0D+W41/q6R8TCB3gmsOEYtgJKh9oI5V2SU4juFYmUuAM32AnUaRkvMWbBJsmB0y+
DF6iI0p8YuzqTSOIIqw81ptM6KWpZU8GaY1LRFfQ6Lh2pzrUQu6FkN81uocL+dYWHWqgUyoRJvGW
4hDZ1S3uEWVz2CL47liNEzDR3YQQAn8EeIDZkB1ALBTNQ74CikMlNlMORzKfKILsI6gJEYKcl/Xy
YjjtO/khZfSWLP27wp20ihhPZfNNpEOcliev/dS4tHdo0fRmHnXUtEruHdymW+TJqFicuXcYMA+j
OWg4G0my1u+SWQf4mv1N73g1H1TWBLqaHpsO+3abUySy3RBvaCtxI0PyIDUkcnSf3NkWOPsNagNH
c3AFKm6+UvxXh3CvtxmdufujKPlllsUL0WjaZOmo4uUqKl7ZmcBaU/+X6Kl98vzSJ/3pAGST3xYu
y1uotZgyiijUBCHsZXk/+hn1pLBT2lDRzaC+bj0h9u1YPvnjkb1Uisgb1/dSuCNg/M0RkpevUVr9
/e9GjeMMBkv9wWRoZd1di7e7QhZUHf4YhH2A5n3RvPlZ4Gich6+0YsDu41MtNxglNlYsEa8lWmA5
iKR8OygsMzen77/M1iR1zLTyD1Tlc08W2Dp9DuC2dRMyOLhtKuZOErvqGNIeXTl2W/zqNPWgcYds
L4MKeP7Z/c4ANrUX4AICET7ypatTg4WXRuWtBG0kMoaLw0R0VsRYAAlJKvHAWX4M9wthyuTXRmY3
DfIe9SWV1YuJoS6ren5GEq0L+Q1s1X77RsHj0e0YXkzChoZH4YygxzDWtNDA2Vj0eZjkW1BEtB2V
lbOawmFKVs88OiooNoc265RVzjDyFiphctBOjREXHuAwHtbl+FHgMSeScv4QcRy58UrPF8Jn0RBe
10iGJ5C2d2JdNbh02mdktrWa+OkUjLZ41YcPkBGV9OqpO4nx3PQIXn/FB0omFxWsf3UiOWqNF1o+
KQJawS9cuaD6OZSPbAfj7oLJyescqkMoRNLotRqb1JmscKmQxk7OaAxuhhNEh8OBinWIaEdRsb3H
ZLqtjkog+8sYBGdI8uPK/Rkgw5bVVHxjDoB8uc7n6LoDXIwgZ48V2ecS7dxyBhgYJEu9AkmgHq4l
jWdOEvax5VW0iHErNWL0EYFGJph0fP4Lo7mNDf1RcfMc4ulFO3du3teEPj1U8vXQvXcdv+X5W+Fj
LfCxVkYApXh1YwFKPAawDKSvLnIlRMnHbTqO/7KsAQ8ueRsPJVx9AYMq87s2Y+08pnfRwnpPDzpT
csE3mdDH2o5hX61HS9wopjX8ngDXuIAxW4Qz+44FQYybQtqywK+h0GU0GvFwRTxcFQ9XzsPV2Num
vNYsugOUl9bsXR6vPN8adaOQDVsLA3b5MJQklDhrsVw7w1+J9zl3/fWLhnhguTVsA8qAiJKLIFyg
CsyO9Ldof2ZFgj7NfT5PIZ6qjkD59QEjdBRaCsaNE0Hhw3dEXYrWH7FKyUSCkdIvyXP4m7ALqz56
fjknxoU5SUwgGQ4CxW+au4GxJ28iP+Jr6jUfSxBQLqPIXguIYvY4eXUtpxGzpkMu0KL9mbeSKtPV
I7UXTZXfRaF8hz2m/1OO5PBO6ABKpzvZir0lpoVm0Cin3AKDPbvJ5LJUBkYV7bZF8z1V/k5y6Q05
iaVBeHQfmGDeF1zMMEreJoW4C5E6Vfu31ym2r427KvU3vN3jTLDIcjsBbiAQU7F05CQ9GZZ4imGu
mpl2ZpdU6peSY38sEZvgtEbjTJWQ7DcFgFn0nPQlf7b67OGDlrxSsF+Cio1tnRx1H78R30S8deLV
wPNsrum1LmoaA/D4R0/GLkQzIr1Relb2jQ8LCqKg7kiYY/rmVn8ajBwcxFdMum8m3TfaTrrqQVJp
1/zvSHtfS3vfsupwTKiqgjWeAJvsB1zV+kV/KHRCTyV8okOU2Zq8W8/6V0xVnKnca/HQJvJjMify
YxAhDTqIYH+YlwLfV32eIJBwMcKLLrb0wOjas5SixwRJQZXeYcDgCzR3y30UX+u4vVrjdK234dri
pdw/xFuPGYMcPUmTc8mJjLGGHKyS/F2kiR4FhQDStSXe0e+VqdARWr52UXXlNj+fmow2pWUCcdnT
WdjubDIl0Y4xy1/hZzYrYjs2f/FOGE3NS8IfrngZisaM3UBJC6jKkcfFqmxMnrbhytJeZMnU8q5U
viPpt+E88Gom7wu6rgoTpER/UOfKjUhc3TeyxSa78JFldJk9mL5s6WJJ2NMJS+v9cGq+HBG/NuPT
sfvSemJSIxMfPJCJNVJO82e/uPnHxIJZuC0a57ZiLwJrQzN/SIXyEJk6coOlhhcq5Ilb4djRo83h
joBDHIqrk1VxTIeiqAfO4FrKU+hxkoWM5EZ718NQB4aLdj3NgWINYZbAGgD3ok/vNRXgsdXbZZ/c
V0i18E/v2VukN57VgkkgCTTq1iUMZ1GhoqYO1mPzJhKKh4gUsc88EvdJF8md1ydeUIwMGglr+bl8
a2xmChb5ylt9lgiDgGZ3/B0ZfR11Rw4X1KBVK8DC5q8MfMKy9FzdpnOKBD1z75PU5hyRjOmgrs4H
2N5FQtGJAg1k4cVu3GUE6Q3ts9bFq8peqNDIvPyJCHDLvt5mQH80AAY0xO4RY+GsT8VZHMGx4RyK
k+02mc3XlCD+jvp1jJQPDMzCcMflhoJEfKIbrtHYhMnJJ+hgEPYfyHzgXsJ2ACLcsvxynULpZr5D
nHLzurDN8ieRwM+IxoknqJBODuiG5oHL90hUsymGN4mnxgiTgbQClU2msHlamvq5S65CXYIh3Mvo
bAuzS7z1B7nVj1q5vKvr9rFs9af9d8C+FlkUNC6qz/rBx6uiELxg5EtjZLaK3ifGPu27LTAIFIyL
okErc8SFjiswCb6xcpmEPpOJw0fpPIUbMRRVAbrX//H+R82X8EoyDxF0SgD677YzrTYZC6hJ1ewI
y5Gic8PSaa4W3wq4RdHCpbgPl2i5OugSlAZke2kAJsGULtCmPqwAwOJ4OYhbTO9C44FP9TIe9mo5
K7Q+f+3k2V9MforcY9DBUUSNppYGijJiYJh9PJszpBOAjmcsF+wQFHdC8ihk0Mo2G8ZTVI+f1ULg
gUI1QnASWeAW2LJkPrOZpi3Yvi03mpEL+m8K07bBPJeGdTYT45w26jlnoKDfKFW/M/CX2Wxdk6Sg
jwPSMoh+MwtJggYLpl2q/mye7b3O9NI5G33l9mzXx1iEw0Djk7T7LPkeiDRxmAaeIGF+sAt5kpR1
FXVzNneWvQWic011NXYLWh9ijybxQwEoVlGGo4D5da2k0wYF9iv9bfJf97twOwQdPeslgdHNDWWZ
Gta0ckVaLBnaMeic8kS+D9D0dESeQlJvdQFx0mK42DZWo8XsFwPOcIpdaz/L4ztAAcdIYifhItg5
DDVl+Sl8j12CuGyeMPULeNlLyYD1pJzTZT6nCXZPQkhUSSjffcI2mFeoSKIUYxMdD5Sx1K6MYY9p
wZYX4HWY7I3VJ/LiRGlyGzYliEG+jHgAZyRxFI+RRfzb8Lvr1vfoS4lAmgpQqBuOOuTsrKLYLvGt
+SM1tFPiCnKHQwVqAlQxIQduZqX0EhqU0TKTG/DSVkeEJmwd2f2KANByozqJEc9HvrnVVCFTMvcw
JRGkshFHNRwGU3VWEjrnBFQU6loRsVJYWCBbqRCg/L1wjC67BPpNij7zCwog0gWXFgNDzBxX4erm
l9RQ363cKyoNE5jxDsWmiT+lv6OQwxQs4EthZ2oWindSv8Cm/l/UO+JHvm2X+a3clEfci7dxHUNz
+0gI8NqtO0v9AUdmiZRlgM5Nu5a1m/EkiE2c6FkO7XspFx+JIX1U7/lLlQfv76s2pWPfQmxDp5vT
1Sb1JPbRI8rlx2BmjxjvCsO/1A4u9WsuM+6ER7gQ1P/E7PH/idnWWXyuCp/WFH9/6uwrMPlXtqdc
VWumqyYKBzCBoEXbsgXDCHuNz+h+eE2yjBI7cXnOgkKWgpanj6VJFi2vTohedYsQBFowLj7raQvD
yWEJT0du6q4FWGSdtzYNg9T+RMC/qzxomzEYSj1Y0iTsFkibSf2ADUZEErgIVsF0uxaRgg554VN0
G5rpKjcGn9A0/MHKtXBB+rOKXPp/zhGqiMVSZ+J4yHF/bDMme+KDFjfXfrZzA+yb0BIQouuR7fnS
naiBcgsihcV8mZGIWpwQNDCcM1wYGoYV7bvcxvfdVqOPT6nWnpPaPYj5Lhx160DZQcvnKaM+Ccq3
XfodTwxieW0S0Wonx9KQO7iOFsMpEo3jkNQoKUaFyAlfoOP5UoZn3qqv8ViYkKJW481ouvcouxRJ
94ifHb0haU5ENJk/+t/mqRupyPTy65AcpyawpwcC/DEHSTWKwdAAqCLQVkyaK1slH5bttIh8tGXs
b1XQ6ARgoNHNCoGadgjxCwFPhtkPXKhMaMeSVDsudE8dWHF1NeEwqibmzp9QncriYaI4KdbHJvNu
6Sy/ISpfbF8D5rTC7n7NKoJsr/vSuAU6C+CYthG2mAVjbmkU78YmvZeG8m7M0vs2hWuXcoRvb0Ot
vPIibKQM6vFnwYdYXglLEbFv5FeyoKaRxTSfFpe2BT9mA8YeRLjO4QWRieph7H0dJceGZlsonppm
j5/DxEWTFvQ2etBoHDQc1OS2qIgjYJvgN2JP+1/AtslYzNHLk6KNkbDDfLk0KJ40gtI+t0EnAVI2
fEe/MUsf2/KHhZ5jEd1TLwI3Ee5MLI3h/IUj18WR66K2+3h6/sBtzp99CBJ18Yfd6abKF1TBO3h3
HIRBj4YKY3oc7smaXmb25uR2B4MdiuJYMixYwm86olYaUfvkthSLhbwNvx3+5zxJLjSanFuNWFjr
Cu5G0gTEjRWJvhItXn1GTSejeNOQsRZ54R64PkpaNUcTHzWkyb02oVlOFW+8CJPLJsRn6xVXkHFr
5QkDxDAvzB+XbksvkracHeVbBoyiXfa2Fa15z1LBZ2SvHnin7nkf3QgIaVF3N7vqNiFIGRJ7CRxH
JgmPAecjTmxQaLCxuAmwyaQKTSGZgQZERaRGdncmO8JiWGCL/6G8Bi5Rv0rI7Eim+V6DG+g1VX2V
i7vJnRS+UXSdyqIt0lSU4ffehop0ODb1Vjn2RUwDEn9I8G705GF8NX5rNGibi3TrS5wlZiDkZji5
cK4ymO1T5g4kB3fftY5Tv7FXrFnLrPhiMQRaYVejXRssnxO7/btSGbGQmhugGZJ4QB/liotO3jui
wItEweyCmlMVjddiBJ7RCjTAMybQGYHLPz7yCpK8EIe7OGGkxsGKMuw4WQARkH9d7Fs/D40lKbRX
oqmortyz3gTO1ZyEpHTvQczvSyJuDKQjJKevdMQS3el0+gooLx/Tzxwhhc3e7GHbp05HgNxF7KXt
3GZrr8arP27mBo4+vuTgA2pZuUSrbYgLfJzKF/T8NLdMHbL1qMBc16SHEl9iNzGPkyu+yQ7MlBzg
apSZB8kb0uXRVsojabXHUEuP1TlOcXZT41OxWI+j+aX2dVA8j2wQ/ESefHRjlie+LC0e4wtU5kgN
JDjgS9mEbar6ka8GAuamDfJx0WlH8hZuhTev3AFe4IQKRCDY18nBrioSKTG9VgsMYG4FXfem5lJQ
rAQIjto6X+NhxHnbBv0dgFc6Mo2Rl9HqUzLDG5LTI6VL3WHtk/MA6W1e0LoI5KMz0+I6XCzSQ4I+
HwBCzaC4DvIwnrDcIyRY7IfycwLjbWJIiaX5LDGkYHlSuINXbJT5yaYaV20y8krmkMU8t2oFOR2U
Q42B/t8GLn5Ee+PMxrSWbkvXP0bO9kHO36y8fldxZFhN7op/9FZ6DZrxWleNr/mcZaPdmclL2Oqn
ag6POG7vhT1jpU52yJDxYaitk3I1R/09Z7bF/vqz7TASsILLtcipY8mpB+BuY4Y9WnbqDXRihznj
hPNASV4l48kSwbgVuYpYR0IfNV4+YdA/0B8+cGhNhBEpXPto8PhYGa0TSXNULUcmNT8rtzgWAuXH
eOuIvGkwUNbmlBDX4B2A3rfc546m5M02qUX4kO5pUt7baL5ud1NkpWJwmWA5soh/JbgZ7R5VbZQj
Tgs9s5Gt5Uf5lxTwS63uGD9goU76RIc6XbgNaXIcGSlQ8cb80LjTrf3Ijr3Bo7uH7DObnx1Mr95T
DntkZC5pThgIrk0AWbmxwxNKpd7DIMK5pvgJC++67A/TxsCia6QyyoPsTZifsn+JUJJqZC21XrpE
eJtR6NiGUl97FyKw/F18J/b8TsUK7hZABoXCFtA1e/xpxnKmJHnfdD0iVbo39BnwAxOJUsDYoBbJ
aCZKSvRdZI2yr9oX8FUAm6nOnbH4mpoAd51hgvDLQ2GsHP55/ah8z5T/or33xlPg8rFtIjZKMzQC
BsEBW6tPuYSReoklEzGV1/aZqNt9KPRrJcYhpQbMpP+2mek5+SHNwY4dVlkOWyu6koG8m3r9KD+I
Ip7K2Xgri/WDVXkvPAajexrNArCNyFA8PnVPrFWcztJ5PWKVBMtSWKecqkCgEZeSDqCcnx4Xur1U
137wSdM4K5eLzOAwQZQj+2pHS8xC9CBtU6AAw13r1mP/ClzUTpIM2clRxM1divSEzlqxI0ut/OzI
j+5LVURoLYrPpWkTEDKiT9ZiDQHXlOhqdSrT/IXdb7LmdyGS3iYLRv/hRyBkMQGnVuDYqdwrJois
/IwV+ZMUC2GgQ/WvVGUfRaK/95+aAhEHtWHCBlqtKHn4yWZK89Rnu3eU4AmeKnuyFleA6KJv0lEz
qmPvsetL/R+iMYDBFZNg410zqKyPe7fmu4exmzrvYdGPGfc+nSoWFmAtz3mWHpjNecz5YAHgoS2X
zX49r5BQ85f1yoJVWI90aqKvUIlNejs1eX5BMa+yI8eMk27nDDmjSY5bKXsO+vIydPFtFKSde7iz
9VoZWXO91k31QjWCzYCuR6rglK/0jhKtFA3lpBQkhDM6PYDImrl1CoWbKBofigQLAJGHk5nrj+Qv
VQTaJwv6rQwkOujT9dVK3UtpOKa4rtQxiHRiQK1INeifvGKLWak+08J5kjC9IS+OJ0YLmYvUNtYO
kBwHUqKDj/moh1OXcT7SjJlF/mCeJtrfw/S3Yohv0E2Ia9Byx1u4fOF+hv4i+uxQPqfN+Fx9S5aD
Cu1l5b4EzNrTGUhjIiNJwz5arDCE6eNJQMm0JM+qKH83T8ZjBSLXAZEbHVj6cxmoHf47TQq6RaES
RE+TbyNdCMPcLKjNhHvi9NDwMdn4mBjbro37BpCBJt2hyBgzFUogq5OGlaa/mAPjA/Q+w1ouyNcn
q4jfU3DIRwE0WEE9u56dG+QyQkBtC5IVWXe+yBZ2nsm0DZzQZdKf1dIeWacBgmtFxqWxvGwbDsoM
ywtWkv5NSIXn1DUPQ29vNkStmIYzW8yByr1RL9b+ZIPsNavmkZy2htOmKm4uEtaraFTAYti/tLbC
paufKd4KpDS7CUZPTd5OOaPwxGgvVf8zLJ2TJKh2FPnWGqWhCqbvNEVbVU5ERZSFwyLAgnYpaACT
aACrEbMwa/qFiLQqo0g5MROEVP6RGvURt/qj240vm8OhIubtu9xOIJStu6Rhdo7lkKJD9tdov+7A
uMoY6XKe1eyF6zzMbOg5pDGtpbiIHfMek+nUv6alfq7qSngUVyKUu2FjMDbj6AVv+61U03BUfpfs
jGNnZa9vqVPQc+WCgNSZhVfRsavxNpOte5x1t0qVUA/pN23R1z+6BbvzgWX+KgbzNnns+9uJRT7V
gBY3Th1TxMA1Jz9uVGMqe8u12rtf8qNCVdUrKFvd554zPQg7isSKQ0Zbm3ewvXAE7+zK8n/ZlcOM
9KWc5rk8RYPklngGeFkoEBFjQfWEyR+V7bqmxd3JV0AgEoyVSzUiBuFD3ZjiB2A7qXTDasnbFALo
XLDIsSz8KlDO18yvTsoqvReL9G5963/MpHvOev9aNQAwccCc06lkYCA8aJ8Nr8NIaz/bdvtIcfOw
nd4wyltk/tmB/pXV9qmiAxlzmIv/1DtmK99ugJZuzb9Ws3oDAkSqo2ZWK93BybEn8yIJtbfjgnLC
O8ZFNg4GMxctWacE1MnC2van6Myb9C2Q6+WLtUWHgzijkbSg6S1S6Ab6NfG+XIRfKa1X2INdA5MB
KNlb/Ju1tZY+RjIncov9RH9aiwabuLFZNDgSTSJpmx0G1CjGHyXs1OjAFpIrlvTyQVQut0nG2Vch
VOcAq3LaRg5ZoIJGpxcQB0/NMNJIUtAIZSiQxK7Sf0QMvp1chemfJvXLpvV6pbyYfex1TI5NekzQ
9PVQOEfTCr6eNvAGHbfn5qIfuMMNHPGdUPHhEPBMOs0eGhBZF+p/DGRDqcuOHdQWmTNLaU5+A85a
LnofEl85QTECW4K9qxQEFlHzCdLoMXkbeX0NLR6AAfsfX2w5vVHobdAboHuG0rxbg/qYs/ShEze8
RofM/BqzmLqR5E2xj4kpnBou5pSqn9q4PXF/NrrXou0Fjukxy/Rb3Me41IVgVekmh4GckNGcNukp
n0WxQuUyGfB52leD+Aa7wnHiBt7bJg9BIzPzItT8uy7aSxraV5/SwpvrD04K0xq4adBJ1c3HGAYU
obvgA0L06uxooNpA2yW2olLstTOSSn+5CX7Dz6rnZ2V2QW9EoH/nO7eopz7+roHtx8M9I3G42034
p/ajZZ969YU+9s7PmC0UlAKdCHVda+cRa14CCYSX4jt7b6oaqESmIGjnOffJYT3kjqkNXlHTv5CB
0Kh1fypWd6EZZKoCeayotwDEiz9lG7wx+cbJfFys1CNnc8lOf6GGYO41uI4p37ncX2aiTw2oNXVl
h7EDFHYsVIoSbKSu4Ot4dCVm+MXQMYFA9wd/DWcTiDVcVNHXRqgJjv5L3EtYu3QX2X1sHINxI9Zw
bzLlAbmWDCAMqcmJjSl0GlUNs7cKXlv8mpw1nRwmQ8uYbpmq38exeKoERYezSIsh1BwpO+dDe555
XV2LYSGvyIWiPgisYwdieMVuSRYpypJMX3LhOJAcrepA+IHx1B6w3iopSV/48JE1PGbjUcWRW8Ta
EbNKJ07uyHWJ5yrmCquwFRxXJ8cN2+mAtZleox5IdXf40hyzWWgLPugwoNJhOFkKfQ2/En7P+JeX
EkTXyTI5hLuv2tDP+48iM7nD1J7oYbnNLbuTA2VY3BIGgT6k9pQ5mCg4mj8KDMebVtFiYffktMTi
lgnrNQnzcoNmUh1ERMMdeGL9263hsmIDWOwemPtqGYc1qCeqvqBpy/p4nooF1PPTlNHuib62rtE1
nrDWvhaT8hHScHpPRmAr1BHU0Ry2JRR2ebg2J3ybLJxzPRBmCzPYRAJeDcbPfCKlHp9xA510OmYs
go1rBWgJh14fd2dKhGi8Zn3Wn3MiuBISEuPa/2KLDWK2I0pj8WVwomMjOpYUzhXgM6kVQ5s2eyqN
6os4lx4HD8/QYZrMIDVg/PT30uofvD2eGrTSkZFi/0m0hXRuvvJxPct8u+Hn/yNn51Sl7VAVfCD3
gVwVId8Vqut4GSIxU3+czBn1jKD1Kv3IXYspCSMgEUnrWNCUpeTgFQ9JTwkFmBNx5o+y9O4WUg+E
J0INOS9OCkUH6bQ39PQ8O+VTFoTnYo4vPhYtZXWY9Onxi8Q/6jI5oqniEpXPMQnDjmi7gXxnXvs/
/zn2NuawmkhZhyu1/NMnZdj6mIAwPUKKjmmyrZh+ii4cZ3buC+Br3Cq0BcqgSGYG3uTC/7HH7TjI
pxXAjMzd23pZdHKXJGcL0uX5eJPoj+oClPersrI7v1aXiR1SliK1QIi69x/9PhbxMYJJL9aWvYCq
j82SLK156QxMnzCBsXrkYNCQm7GIKl3MBxGYNDwQTETLHCLiEc3o+T2P4US5Iwai48bsqpLZHY85
f5cJB5Of/HBNSiLk33K1YOW8dDWbQwsSVXJgmcc9yk3EPZtmt8eeCW/24gidk57SkiDmMLSHOmJJ
PJy+cDuL3ixV561czpaCDVi1zmV1ojKwQXSF8fRS1wM8FFZeI/Qz7rYiDQTLaePLhAwyAtVfMK3w
Jj6RWhI2azd5jQeVjxULb3KWG0JCYPzQ5MBMVxLKaBzjR05cmvUOVvKPDFqgPWMGwEwrHz/0o1lE
l7g3zvkiXpJ2PONyQQ4sNZwAOPEf7Ie8ONX8jP6i3jXDwToMTExmObtRq7gr7x1oZweR4aZeUdml
9SQnvAWH58C27mumIxm8Nt8qVbDrj5ZYQBEFliKERRZMfJ9r3NPRWAby/xB1Xktum2ESfSGjCjnc
IpAAmMMEzQ1K0oyQc8bT7+HuxVZ57CpbHo1I4g/9dZ8eFO4B2UmAqS2Jy6mopFMGnBn3d4y1VPTH
94xMhkJImflkWhFwAj9L37Xbv7PgJlsozUvIZy1s6V+e+11FEvGFgXUPhBmk2BU15EYRoJ7qrTQ6
Kcz8FcAqafuXVJIzrx7+zbmi4/XMpiWodQgd1SkTywb2nlDtegAFKHPhZG8Yvrf+V0VzuzFQxcfF
SCtcCTOlzrVRlWnkfpVEbsFYFudIpoxDoIFZlS74xq5l62BVYCA5wpeZwlyYwvRe/9a0iqR1E9Rg
yatptk2YnrzTxF2Myzga79sofWhS/VkN6+eI/0DM7sZg3CZR9XQMEnVsI6ddZcfMsssUaycRUnpJ
wcFucdP7yFi2EYVLNfeXheoswzwq0pUkYxhRO01o9bsA5t9cW4VAtynj0ZndSTvmLRSBHiVQ2siW
lzgD7DWxnDjq+eQyGCUuouhH86RdMqqbp86PrXPvZcA6zBN+eFliIFZel0J0VVI56ahfTJJavmuh
9ssySJaEdj8wDvJl1pQdwS5BcWhbHQj0wrxlSMpQaMCw1kD8T4ZjLsFA27h5UsYWifdtYxnxCu7/
qtAcaI85SDFuRr0PqKzJhOXQt/OBSc8hOleOAhiGM/+tx+RbxSAXC94s4lzx62sXMxKsLlkRnc2c
OjWnGIjPYWlYoBea7AqCshzEZQtNqv3g5Q2ImyJOhu5XpI5+g3IL6GWfRiqXwTlYUopumWMsrsFn
VhEumfyb7G7L7RrihOlOdgKLYNRoeSDjobsD0JkE1X5l4kFUr6FDm9Lvl87iNty39COBRqLm6lMN
FuFTDZSz5YzpWbpfm0NHlMeWv2tEehkr+9JA8pO2nfygIJp7/giOLvs3caFx6dHC249TqsBn5VFq
wk6j7OE4c+5NrW2fB+PnBINJNqe7VR36Ca8PHaXg6MbWf5W4YCmjdITFyFLXvYipebg1ut1KNbhK
6Vqp1iXW3udJDsaxOvd9dRIlEq8mDGZGcgo9TcyszO5ktOmF7SDz9agNcphWnqmLONLoXlqx9n92
4MQIgfcUTWtfrWsr5AfxXpVKGlYq13FOLRRFihZpaQgv7CYx9lpkAuWr5EahU4ogp0eRYi0hQ3xM
d8n0li4MFTmqzK/kBrN9vnRb+BKzF+0e8sOmYFy3wno5yLgi5NmyteIRYasrVX/B6dqxCo4jeZUu
TAmqxJ0QFAJ374qCxJ7sBk6LJibHhy/CyvhYNtdkbM7DmJzegJ2hqCteXi27RmfzQQmgYwoHk+zn
kOSsmmyYyrwLo2vYq3Qt09WeD1QbGdjIcM2rNCY3FDyaCjdVNdn/K6hOnoR0X4HMNoBqKMvqcS0X
AAeShypgIjEjuRrfWlAtxg6B123/ROr/qh2ndjmO0QA1LukKfy6LQNNan6TydAB1hwQ48GI602g5
ZZ15lTJjVDM9kxZ3kyK2jpFA81WRu5d9wK5q5JvbsR1JPB1SY6B0JQKJN7zNI7CPLqfZoCYSN8IY
5PPFEZRPWCzvOfhusKmgPWCXENZLNjYXcVHPwJEHW/sF1Oyu5PFTUz+WqePn1R7FyVBNR0HpZXc/
9FV8SPI17EEOGMIcAADGJqNbrV8eXhylGg9yBySW5+b1ROm666Ljs5+/trLMQpirePJA0sKcGofX
0GefilCkG8kfMsHX9IURfOoIsFrabadojQ/kiPoOw6poEmXQgJYxNelxBFbdlTjmMyfBy7pOU3Ag
cM7NRaTfNqEMghs64+UrruY4vQgoMBPGU8ICcUl0FkPhKs4nMROOhwE8pxaUVup/l+hWo3mBgJUl
wxPOP/4964o9TgNjx4k9+xR2cKIGTFUGvl0gNEjbKcpngV14jMIZXqQ+dDuZanScQliDlTYwkN4Z
1qB7WZ7IlE7Eht7xJODp1akHgeTAAJ6WaxwvEudh6jRFad016Bk4tsup9eN7tmX3aubp18ECJGe3
Xv8o33kMabktwKItu2ymS1DSr7xdg+Yr3RAk3BYwjzn0eL5GH9i7jmMP4oiRrAQpiyzfR8RpSZA+
+tAtO9qDJxpVNOHIR9MTdRJ/XOVJW7tZ76m4k2VOGi0typACcSav+nAXy+qBF/+u/bWW+pIRJ66S
52xxfBKmx8zcpAhbFAjp+7v+EznCNweL73RQg6Tqgih9thasWyjcSsPxzpSpc8wcldTbQMAzwuBH
Mn1o4eDns1fptTfTQpOZsgvYV1x8hwoVNuG6mrF0k82jWk+h2UAUjpoynbtEu+RVdKXb895LGH0I
13bW+NCRdxhhvQymaR2An3NLoEU5NGk6FLj4CvlVoTljJfq/FP2NcfbNmOO7QWS/ctLH0Mafiix/
CK4uF3Cycg4zPC0AJdeQog/qfe11wts2JpS8G4EmyEGRLcEyk9xjMoLtiESo0XBnALOUmN11xWHS
KdqxHrJQq29dqTgE6zTegJEelpbJLgGscK6+MdCoWBezaDghxgMfMc6c75zPlFusaUz+wLLJCd1v
SPeJseHrLJqCqPkyB7+uIu6g6PdFWWGkgW4394Og+bEG4MJXZtrfGt8YRFKL8b7pElc1zsKBKYEk
DE5jgRwZmpMiYs8psOEsYdJdifTtSOsGBX1L2mDtt6Hc94wUKdRodS50t8QydsUMBGYCpNPanbry
pLVncTbP1TBcuh+5Z7Y3PoQRo/Z4ZvDG7ZXTnZh+Wm582Rrir60dm805FaITwZ+T0VtHCUbVAIym
qQMj48LDTEHVgvhPjXuH5Kxn9BzV7eFVOh4jzG8nI89cjaE/RgDaRHhlpceWZFeQJXchlR+L0WLk
3ReB+SU1p+EzQf3TSXQWIylU7gUGhT6l/HotouPc6ydjPetiGeZreZE1nG4YRuuquXZHt1W0z4p6
zmL4lVBoN3PBlE9NNQSsfctFLFpfJJEAOpHU1MYU+6A9++TyLhwXvQckhGNrdujOSg3BThldduNN
aURnvh0S677iQV9vOl0r6mL5WwprNx58wL/FceH83C0gwxMg2XMN1BbTjAIPEFBSCjjkuQDoxt+w
70EB5HnlUA7Cz+hKvNsa1gRDJoowoHQqrkY7ZozroMDUpILzz/xSwO/jLKRAVs5OGzQXn4Gv5Qmo
lNFvDf4+XRReCWYokX6MhOXsRaCkyGamtd3pFKKItBzitc6Z8kiV7A1w0UDhEb+tW6oXqPaOnap7
o84RTmjCdACPjwGtFJTFqn/RveEyFocgcVeYMZss/SvRBgoPndcXIgMO3VhcjluzQSHZYI5gjK3u
9RgFWHk5tVkPJS0fUPZ1iUBd9sxo6J73NaeoocdDmtcHUyEDy6NY1W8rjrBOvVZl7gPLJMKh7lh4
Iegekg4QQuTFix4kI0PhDtGFQ4FCDwZIu9KVcAFXsRjM+Q1cKAwgXJZ7g4+pYVy3HFP+ip/Q8PRi
Q+xlC2SSPL8+ujyLdjaQlp5ulQgnAfU7i+7U82AYJacXgdbwEezzxsLq3xzKj6k3wkER2KiyIIKn
qCYfygRIFycEcA5E8IWngIoNKoy69AUBjqj7VI6gLUfcpyX0vGInJzytLW1SCF6TxjzTaT4j8nkm
21PF+wOthyEca9SJ477fk4OG0KdSRTkbBreF/Fo+HqUOnQ43bodde6MPDkNuElrA6+L6UxUJxJcy
qxiIG1T5MlbCFXdSwY0oDsX8We3HS9rrYTIIh6xJuCQJp5yxZfQ2xckZVKFtitWnbAqfj+ymAsIA
PDIvP4nnd7i5fkS/0PO7Zlr3upceOjD9WDqTC3s2Rv3csOojLD7QR4SfbBSdFRLTS5x8lUHr9xlc
/4I810F3tlbBoxPCMyj5ES30aQK9BnUuYaFXjrouAUYc9Ca3BbBYM/JoGES2nnmC/OSzFndKzjDF
BOy1ncgnxQbSLd+XugDgX6hdpKoLj7rLuTYPBiCNQo0vib5eeaHNR3VsPXGIA0sFlVK/ACarWyB7
Q/H4lJLSgU8wCHjQJk7rMO3L+titdLePpqfTOqJjB6ywYMT4xC0m9RHcFVMu/JjYJTb8Nr7S2Olt
L+4Nh1EHIefl4oVkkO9lyWBzN/fSROHTTL3AFhYsoGPFSd57xTZdA496BcROg6X90ooioks1TXsQ
+mH/HhqsulTHbNWlOhLHnP/v87biNtNPKXQUxnC4T9KbcaEzano0LWbhGSyz5saMOl/Wf/iE/xvl
njkGNQx1X1Fu42I9Wqi02djamWyjNZekknZZsM1tgMWo5agxQEvZza9WStDNY1e8R3QmjA8ppc9w
PHFgvcZyBCFZulJbcVRK3HIcIkDwdvPkgJ+C9UytGuaqvIdEYe7BACAHH+uN4cx8TTbCzerCc+KT
SrsAIre55T4LiEUb8TmZTRbZpEAaoOyPZox3rZ+DtqLOlIzerO0GCotEyopyyoq0aNzTt+VORvUU
NP0xRW+qpBwnSbgtDBwnhrLZ/tSSqxejffVdl4s3GjuhhFtJpRZxN3/YqV8Ld+6+BDJNIsKcrQC6
ayjJP53BErooAF4dg5BinojHTjSPRhaftl1tmI/19fnqepfk/F5quENNmE5Mf55BjenIHGxdiaJc
zJvB2Lf8vX3GbXFeEmP30jTp+COCpSDzgUdZhnf+hB/G3/J3rZKK4UtoNLynK+nK2AMdTt9DQ99D
uybka4BJ5O17ChS9xZfMOcjujfRkJfUp+UpuJW1/tD2RMS9bia1eP26pfmzn5Ugz9DHHTLmA+ZvI
fva+cNRxKlRgURdRvKADWQkBXChu3CgYQNWogAAjRigbMPMSABoR0ptJ+NcQcBILKaQJg9X1O2ma
S7HxdO5fNbUx3hg/B2OXMIus0Tu0RT5TAns6CMeCTQ7U8ZOelYcsFvi1X0H+PTNY0vrrhe6JUzS/
msD/v0Ca+6+4/2z+SmydYoU0ZEcgIbvUIUG7iyFecJDeYbLdF1zs49aBhLqekPxAEU1YGdGa4dVq
+SHKo0DleCCLoWZgFxAiJJ54NzHfzruQnbpd9gfzRCAy6A0mnnl+EHj/SQiP1kVqb5z+pbhnOZce
i9zfBVm4yias5wH5E6c3E/VdTyIUiZUJI5G2ihDOEL7muir6ECA8RD3So5ICShOGm2HuSXSnI4DW
xNxFDCVaRNSOGmEJuyunAZXz8pidkkw64aIDmhEycw2tixyOm8H4pdGx/fFVyez9493s/g4Ma9Vs
I+DVh1lfhN3Akc1nDH4cYsQxxBopP1ZmCREn3U3pqw4KeZAbq44Fl0/DoPFmk87ptgOO+7Aj6k9H
BpFQIskx9yV5LxvOKKmYfdQ7/3YQlnNHB0w65jzGa6jOtSeCIuN6fu7G+lLhbDOJ6e90b2DFz4gE
tKjIZoEnFhgH9YQ0Rb8OjTqj0QanqM5GSK4USEgSAIwsXa1f2LSHQNZExF6VRT5IzfY4WRP+Ywj0
nEVqziJZ2hwXNiGMVzb3CfrR0/baRPMFoUKFD8pRe99ItFJvzS5FvI3Y8wk4DNOO3VYAqsdTnOmn
PII5CJ1Zwrlm5XernfHPvZD8z67WGfor40WGqnTpRp0xQR70jRujYLCF7FIUjA4FA5Ynm8YC2KRA
x9DRMRYkDGPytkR+Vn3+JMD/iKX2Pkk7FUJp/NPL8fHlibUQMzZNuRJInXnoM711s6k7x+qJkhQQ
KVQc/yh67a+MDOTVj/+NsmnPhctwKSX3abDD0rE0L4ObmOCXEcOhx7yacXJcQBE9LcA+dIu5TZUF
M7ITD1Aj5/ssw6eyXiLBOklbRdoagT9mZIdDo6v31go+Trw1TI4nIwkU462lzHdjJi7gkQS1oSl6
yFoaszuATbcTON/yTApF2TXcS5ia71PJNuCwU+PkKGRweUEVtQiydoG/xb0tzcKC5afU3yqreueC
AudMyeIncdtqRB9JDRyyUG0yYh2YAuAAyS055mltIX4D8HEzhokFkK7s10tNSihIBhwwTpOnNjTq
Iii1fBkCMwfejPiSZbCK53cTlQ3ryEV9UXsrZT+xxugcWXWp25si79oY77sp0OGvQobCT3WNmr1Q
v5xGyDX9XIUyZd6KZQYZN8/+YMEa7IfhLDwhspkzRUXtBw7KbuFl32Wnhvb4VtOurz6n7iqmDJYm
aB0fWq4e/ou4z4kRSHC6ZdxhUYP4Nv7QNnYYsE/0rQ0nDnVlOukCKckIY/FSX+NuvtFltHaXYgXz
UM7XQbsg0KRQW37IlbzrEw4Lk0YW4572yr2Oxvtc6jeNUIC5sMY/FW55S/quoJsJrbjDZkl3BJrM
UtKQ6PIQ6+K+6Xsafn+kNDBjbb8xucrQjlYreZGkJRzKW0NbIWOQ/xghTlvV4MIrFqoZKx3Do3XI
iZ7WNd2jPExddEvRlXqv0RZ3JnI9dcu+wxusM8jcWBmIn4mHhyhxmnINydw3TeWrM8eEmpHRY4U1
Zf831Umu89RLbJB4lMHFMQNJiTjD27Qt+cPsXgyyRBKuIM7Mfwy1MhiWnNC57Q/9nXLW/1or1rQi
VlhQuo8hyfwBfmYHrK+EGirXo61fc4iiSsp0XWnO8QmFqzypnLJw254FB/lQw9+V2fnJuoMWXYYq
NLXHUre3KjewwRre2pePNHyaHNwJ0bYp2xNiukDayC//KFhS4pkxz4ceA/bFHjOzyIo4Spkoc5C3
3HfAI3x/U1OdPllCfN1KL15Z4+7g3SAvxrATV4N+6p7JEC+KWhN64PSMSaT4nLo8LKMtyFF+/Zhr
mG322RvSgjUZdwNIi5D6sarto+/4ra2dkr7n+g1AS0LB6rJUITFL3ZHy8mORzXchad9bvXornUlr
IMQA/MgvVF9lCm4AQ6Izybj0So9xCU3PMMOaUpk0QFsIU5K3Pd9Sgl44btOHn3z1iKHQAffTxLyv
aKkSNa/rpN+EFc04NRmC9Lsl5bOUYSIfqjphTscg0ESsHCDTY4TMQXXVy6fQYsfz1cbGaMnVLX0x
QuWEbJAn4UXTj+CoAW7JnDRSMhf80jGhB1ulXQeT0UfKB34gtGXOofnSTv/AEVbhEExlMBbhcOS4
GsEkETgGEAk0tOWRKdbTzIw3NFZTm8jO8OTPzP+ieGZ4HO+6IQoHqCZxFh2x3WbHCpteUpd+gxl+
pcHAkd7GHlSJQvjDFaM1UEmDdWTmzRA8aG7Cdp4Mj2Nkl+DiS9LAYooImwHKJ6Eq20gDe+G40P6d
W/e/qaGCQulrK9BF0VbMNYjZT/V7tiCTVwZuUcfQaIklRfVFFnHFctuLZ8h1RzPlbBztXnAYu+FP
HXHgX2nerW45OBFLXk+qlrLMTucU77+BG93cL7mw1zVrHxWnGJsTniAL+E69EY2+4KtCirPCggnw
hFg13hUzOdH4TGdDQ0P3+Pu/UcxNVVZmggBW7hj6TS3vRXohJ/dCoZuQ2a5Fz7YB+pijp9elpA9U
t1Eu4nXhIdMEP2s/OiymLCw15Vt9zYkYTXTg7k0yArRG1LAmR/eUXM55VJKDKR429dQAeduKDTpn
7FNU1lR5CJ4MulEkf1C9Qv3r5BOGBnCuBo0SDMtfbfoWo7vQDWcJFGyK87shygqSiBPIhlw9x6NT
/Im7coeo54GBjeWHMb7zC5L0okiKHbdfY/Q9c8kzEbDBNTlG/68m51h7Sgaz+7tYjrihuuU4i9Mx
4QfMUt5xQGIIGLJuuD3Jt4BKH1x2RLt3ELiYlrv2JConq4bSC+kq0XZ7thtxRWuDQwJ0IrnMv7IP
kx4xhncVLnQyihC4s5cKzbFezGPKzGpSMHOQ14q/XpuYaiEEVmcG4W3opTekkidygVQofkYuUL1B
zHcyjbryTB17nTKQ6faWiH+LwOgC/E1yIafaI23yCRN5c532JTwfWvWmpjyrMEQ2nUouLIkp/p2t
uIxdHWjSW76HqstNex/zBup94yzSbxrBdgtBFrDn2lkkICmxTuk0CtDZLfpdU/umiiUIR3XftPt9
fCrXT9vyNJbPTmt2EllMy9Mh5k0gzgo6YTC3uNLdfMoc+0dzsa/mM+KPTV/0XnflIMIXhK0dMClJ
uMn7uOaUuoC6jHJunhIVHFQ8EPMxEINHUlwJWXMtfW4WJDhAiHFokvsa8SuqCRYgqXZWYMsjtMC5
OjJ6pfZG3ANHH+u3uTH3IkFV/rexpP+KE1mZHiSWyAzsGma7pqR8u+Cz6TN8cWIWNm5YwvjTjP9W
zJADXUiFuZPIr2F3mOBDi1zLYXfRWSUCBMLJ/lrSS26wQ2JLd2ySdks5DolQT20jJzbfsegDKSFP
jLxWbRo/vgu67zUpIQPRoA3oscCgyCe82WGT6mhQUObr2g5MRUANbkQxMVM1z5h+M5UrjSURsX8q
BGuHhENVam+hFc23PIoZJ4OtYgXt6c4xJJ4GVKD7BgjHTO7bpPPGn1bl3/JvaYYji4U4OrJ2X9Ta
3kjyjv4gUre0XfAb+Uo1+OmV9zyvJwgOdkwJYYxbhCtvVYclRsQUE+LKvcIQP9NWO/ZRxBPiDxSV
3OfGHrCD97aUSQAM36qDivAai7x+f6sccYMSm0gxYXVA66m4OgPYt1h8Ixmz015ahCPmhUKqjtZg
9+QsJmoDL9VLw3oYsfWsHnGNBX9TQz5OIaYQZ5EtRxLteFFDHuWagtZ4oWPSJsR+oAxP17xGtM4q
697om6XKWXsDQkeLSi3vk2JkmFUEaa0HbYsY5oqxcm4yerDizlVGnAS5fDXBt9OZcVPJg9Dadl18
euqS/JgDuVbT3B4i2ML0n8EVd2OL2jI5QSRgEkpqmVgrE/hYomM2Cbu1h469+OKq4aNZSCcIewmT
rOn+RFdBaChxU321BnXlFE9xMbl6Okg3Fbs+fOLZLc89EMNVKA7qP2kHU/NC68TvZWLPwZJjqSoV
HAtpm/umZycdbuGsVMix/aHSlhDGTCDXs98YkQ9vIqjDypWQYHn9lRxZ/bKetILKeDTq9R82C1ro
lbDJ6Bds9UMq9sfU0/48U0RL04ClpajngeJTIpWXLPpVNctZTvW3YMudsjjUS6B0+WM3ps0zEgFi
ScV7+vUC2dy2DwButdB8LuBOdNBPnCGTnPQmSOVFbT9IEb9DvtsVpFrXxrxGcXNf2+0xaq72UTS+
JEbgl/Nj8ZDp9qFP55g91p+2qE9cGppFPXYdPl7C5MoaLNolATqSiMM5AzqC8Z5U2Ym6FEjaIAQJ
pbgcDHpT9De+q5gfVC5qRQwr5+118q+08o5L8L6hK+L9OEgfEpDiDUhxBoZko2Ir4wvgji1Q67Wo
FuZ5ifWYuy2WqHzPwOm8Wc35vvANBO3aMS9hFEaTtS6aF3kzGdKCRDVN0tqIfs4GqxYpdQXkOOhf
lEqGNQ323Yp+EfssMmkHFLE95Q1BdwhLbjE6ltT5IreBjLu6FkGReWyfvWle1fg0TsqxybdbViu3
+jc7xKHue3wrvDuSEJqhXmAY4CVZhMtO6uC3ztkx9RGZJpbR8QDZsEwTXOaRz3AqXsnA4aWtRv2g
iepRy/D2VZ8tt4ICnMrodhgJGtW4W0r/yAi21W/bnw1+3QyzQq3rg5pwxvqBdwE08SdK1j1setWd
CW1r2VPsaPGwEEwxG2cw/GKONksNMpdXmw0W39fGBDA6p18VAXis4GPup3MJcelF66SknYazcmSw
NZMMouFMhY6d1fQIDJfS2Qx8auNhoc+X44iGnRL2U0LHQLIwLj3kJKdNiSLD1zG3BUe2MuTM3dIq
CG9KR1m0jipM5rTAk9TtJRgoVXLmcLJbRg6bK36EDn4fUWju0uJpkCZPEl1dgui8nDY1vZarelPV
FqFyebY4rOq1pM/FZnVTFmj6MUMp+JQCxPsN7n1rByZl4dRiTmm40Vcke/LvvHJ7CeOE1001x2UH
EpRAzdsYLvwjgXE3VgwWGX7jYY2ZUJaMMP1yEc4l7jHsDrYSM5WRqD9QxlDsbYAkcP3/SRw6pwq3
BNnPpod9qD6GAeLZap031bGy3+Zk7hLkmVJDqJpEL2FezeKD2waQmZA646raJZQFNvKd7MW0pJkG
wLJYO+udcHhVioybO0uWR4HhDvyoQwPXcSXV01LvsGoE71dMb+muoKTSmYiT9Ay+FcspsoagV+ow
DN8L6AcVpRVUDTDFs/PFmWeYUsnPNnaXeGkuS99dBC279Dx6rbUcAKBXmzuAABpeYIxkIqUJD69B
bhF8GX92thW+fI2+c05BSg7AwK3TMTBxCXTEj5MBaFvzGJkHZAM7IrUp25rvIm2FvJYshL1Tb3zZ
/xlLqhNjRGrW5Au1EmMhhaOK47+q2SZ7iPbOvAn+ZPKeHK03pm5HIe1PshT/MpgPauu67/X4Eul/
1ELGIkzEVZveKV7Jpeq5KZXfNNqBbjH4rMkxKx/6xOczephV8TAk/Y5NmRj/ODNBMEVeltZNmsGX
mV9U7XBlaHrZJOO8JoDkoEoYFRPyduJFz51YXcDTUatDSdev2MqAbiiebMugO3EbidiaOtxiSKg6
tlHmMMpgnKnGLX6TWUpn3MEDEyHOBpONRxLTOc7gOlSThIKjzH/9R2bcO11xmOJi1cVbSjn3l5lq
x3FqTwndCD1wr2xzsvc4jgg0xQQ368M0vcnwOMbWdCoFA1frbN0uawwkayzjVO00194sefKpL1ux
8jvpcjDxfz27fxw9g+o1dsTlOCXHfO2O22vti/BiMxZl+klacLKr32bPUFLwaP/hxNyXPlTa1u2B
W6j4Bm3Dohql4MAzKSG1e+kxN1Tu4Ik95cySVfmzoT6l+MEPouHfqEDH2Zxkd6L0sagMZOX6bCLf
zH/nvxM0oIFZ6QTFBusGSNTG6RmrmHoeZAxVxnkIlHAB0aZ3FZLo63uZMICZhsCVNanO22DK9gVD
isim7h7DTbFd0f5L6GaTxYun7CJIlywpp5WOMULyh6bDKijTPAaZgXNbiy1w+woF5rA9ttRe1nf9
iHZm4HqIEj9PRj+RwNvsxuXVN5M7s7URMQGq4mz6B3+PaFJHy6DW+9T+KmJs9H9pP0q0OMg2Cd0V
VpPEaaf7Ra8E0Af04IOwmmGStKGUSqgUkV8Ojc+QyCNIVmZ4h2wxnZzpayKoEu2nr4UGH3wM4rc9
zHOYarjH1NHByWxLoJs4RhoeCCNx9Fjp+D1gXsScIrlTcfZylC/eZq9kyE659UUlQjxnu1Ed97ls
7Bsh9zXN1lZnjTkw6JNflO7gTQpVeJB86QnlOBxdVKTgMy5iFTutQ28OPINucnUXKHe1W3EKjFu/
ixVh95cMyszO8PeviOn6Sr1R5OOIFD2WKvrBZEIKZeSnjuVsg3GE+mBG9IzL3Mk5vroEVeCBtATT
jP2SgWyNNT5wwltRtJDv9SuoNK9PqSoriFTQoIgxaoO7JAIMWm3SpJ1JUoD+axOpW62CFIIOFhem
Vp2KY7N0QS9Ifq7j6h7S/VS6uSDsZGA/3A1MltLhxq/hL1EYDlbRHJDlwllnSO22fRqOmCenxSVG
hxTX8Xuu/WcHtbs9ljDINydvZDI0CnQIbG9Mw5rfXekKpfEmLtZb0hpvRblcjfqw8MORtKaLKk5u
Q2Jdu5zJJEPq5qOpmvetW27S5qFtP2LY79OVhtbzKGH3lQYIZq7AE6gu3jAbXrsWuwZ9tRf1XQQP
LhPb/RgRXvWNDmigOtgQZTjM4+OdyOnf8gft1sfYaKGg9TywG7NlD+3NK9nm56EjBGoPJoWcVHu3
a2y/CCkbhJSkJhaZu065iMzjYyRO8kJg8aHd2f36XingRpTZL0SFEEIclET16Fle4oM8nVVtDZzl
Jx7bq4FgI4PU9yaGGBteiIhMMQdKSSbEl19qynB5y2vLJrVHLIKSZ0Idyo/BHp76hOSTzTo5xURr
NqpaMmGba3kd2YydhmK2uQQATpitbmAlFS4E7LbofSm2HCH7VxnOwpx+/JAXBp5R6Sbp9mxj6w67
9DTRxRLrZ8siDrFNl8Lj5+L2ldkZIQtm9W2yHvlYyk/i9VhL1TBWPeTjQ4sRQqH2RLJHHA2QjH2R
viC8i7ADRZGyYnfWo1CnKznmyyostErdTCAmXgdqMPpGCnvmc4lrjFKQIzoktEXQr/DC8Uy4P8ed
pO6DqZkPm/y7aPH0BwqmBaVgoIxMQ8tBuVBDR7dvoqs+tvb8zViorfnoze1Ku6CxtXCwnI5nI8Fc
qYlMC76n18Earia1XYCzcKTMOFIW1GR1nPY1NV4vqaqb3uONBci2zmWh8eqsu5YBKoUQuxkggrDv
8SJB0De8l/hMR1z1Zwa3D5KKsRSe7KeIF2j9ZT6L100OE/SeTiTIiyUIlpZ1QZPJ/Eg/IyR2r4UW
Y6pO1j9yVBkuo+XPsrYhVx1hoTdkS8/qqtHUh8+sUo/6eCqlxh8wvcTQXQN7gPmAoUvNUAs6R9S7
qyqQWYlSykXR1Ykv6TCgZP1QwznJj9Jty3zKJ0eArPYLok/KA/WPs6qccO/G0KVh6FpR5LbE6RXs
E9wUdH69md6GpeGWGbl98ZdoEZmmxh+zFXsdZb187LXNrcX1lFG5UdUUle15aE+xHd/I6b3VI6LL
fOOcuS9l6d1corcY/UvZnmLTProiuhmodLpErOBq3FUVCdtYHxMJXzK2JmoMY+sXFR/ZrU1pQsQ9
HyFtHVdqLjVte5rSLnq5Dj6FuPzgXeOt7E5SLhybP9zCqfQrnY6UOQYWUptj+TRj6W450XMsuiBD
LkIWLD5EIjT/w9F57caNbUH0hy4B5vDK0IGdg+ILIckSc878+rs4wBgGPLak7iZ5zqldtUpnld9X
uxjgDa+Q5gnFZitk7qORhEmSLfsKBnOQbaPorjHYpkx9+kzZmECgI5adh6dkkpxQmkFhmK6Meetl
KEyHpg3NlrRvAv26dWWb5TXTmQgLE0/y1h6TviGZnNVdgsTtGSDYmHZ7YHka5gqF9DfAxE2bb8Zy
o/jBMHAu/inzFU4MLZizcOzeya3QVVW/W1LnrdCbmf2Xi+lMxmOmih8aE5Uej6rafIMenIqnJQ8v
/Z8qMIayAO78WOo/Kz5GEAjImHfvFFw46Z8O+mjuXwryP6hzaEgGLlLGxSZDTAJB6o1KLXCdLIvs
5NtLJec3WeajwbcjqOJTDbCfDrYyV/xe2vUfdHsgNphYgv5rLoi1EthixY2/DNPyZ8hVHM+IWJR2
jAyfs8NhLvnTJJ8TnRfQZTsFQz/fd+TruzVikcQF/CqXBNWwuCP/EavkfoBkUqKnUq4dsjlkYyZP
3nKJs78+oJaOq0nuPQnZdIVUG/kp5sOjlTdd9lELmnqknEuwHPVWEAFpSna4k98Z8a3MtdskFfcp
Gu/hPatkauVfcpJ9FGrM96oEaBW9Ec9xhDrD2T16PQ7hFd2AdXJWOTqcAqV66uwLDQC71iU29WP0
NIXpgk3+0rPLHJKPysTL30hbEigYc64Fp1Akf/QtcIVq55kEGYuGgnrQiuaoMZcPN72QbwpS5jN7
YD704k+dBTuFV6IzfZg8ITpbZr/BQtGsEfZ6PMbsPiMlJ0DKH0RYt6Aqb1Jc18AI4U+YTN/gxk/M
whkTzhwusiPtFF6nCM5oileJZz+e2qCRdhGeWhAAqGI46wMf490JPLqGDbcDXdGRCZFu5qLg3Iwv
ct5fEB0usQXtPpkv81QjSJnTQhj/lrQgYmP20Sz9Ss+41atLfLOcwdJxl7fWVjAp3IZnIBIcTCmq
1Nt5E1fJFmmOFA0FYcZ2tACGqzwSZKegEqRTJ79PSeqjkvUDSedeZq2V9vl65wZbc36WEXAkJ2ME
bwzbRKNrcpA3lXkngmqLoB0HbvSUXQInPYhw1B0BFyKvmHu5BmBXBxfW0P3bT4QsXmTwaBN1YeiR
1i5iHqSLJ5UzhSzoR43nKx1OXnck2wDi76igjzb9xRJ8HVg4mpNBLhQ1nGznWIwb4suqljtMzlHp
2o0+X4Y22MoY34kNWhxFCtIuDKN3hJZ2hLN3CkoXAPQujS5mKp6n3o9EhqzGdNIztph6xIQsP1hz
6YM0HZnShBxDKTVOS46npCgmUhQLZU2xLHIWwzZit/l8kGdk60FwFGQyNaH6D/PJDEgioiV6qnH3
Y38R3z/lSdqODei39EueEFgDeEJOysuZUE9KQeDhA3UM3QQXBB8p1YlsWELAT5GdY1ZcwvBRtzpF
T42jT+kzudQWZSWDo8FIoidvqjIXVpQ3q3CIqUae+UpJkBP3QhHVsXOG+5b9EW5ziMYZP+i/ocPs
JciboUA1jN25AR5F/6+AvDcSPqLmy/S6Gc83bAbKQ1FY8oQkcEJgoLXn+isTaPM0BM9IVa/p0CSY
6Wnql26ykzGPvU77gqadrDiDSzU6Zt3bxkxDRu8mFopVQjQ7RszRoXV+KKm2IymxTyrFlTgmJaHX
llAA4t++Ws4W/SqR+WkuQA/y22w1mzoNdtqkbckcYl3SxAlSxovQLgiTzA0jZiqAUABPqPFRn04q
1TEMEpnmEgV+QRBwQKCHcQPH8Wl8a1Lkd7nKXXIO6WHNK6rTCRCh7FlptIMlRMzUKNtnK6mPTFLv
w6DcBLaG65OJ3gxCO8O9HaUtO2tDu5NadcIY4JiG1bCkgm+cHSkRd2U4YgMmpGOib2LbGSXGU3tV
KZknsJfBedBxQuGKbFWZJzYXJ9E/tVIdXVQ2yeBXV1iqMLs3Q8TwcmKkAyZnAn00vySJydAp30qc
my3MhZXuQjm2ChLLOdP35HcQR0dEDycEYU9qsJcVFQPUiTN0RLlOz1Yz6AFt+nx8/XwT5G+9dOL+
M7afea6zarF20YMFz2WrsTrLv0i7W9WiQzt7k1PlNW2rlzofH9q43Nr79LQiPPZJc2j04shG7AQr
xEkbZ8GIVAYOQ3PxdVTApDkcQNMp9qwq9sHgw+owSCzIQrsbfZnajCKOfdanzLpkMScXSqz63NxY
hkAtEEqPQiD7beEcRwVSbcqvWWC96mrox6bm6Er3qv71KlsuiVmEVeyKhScD6VrsXJTFmqxEhXaI
KVeZ1H/LLG+X8iIzu0rqpyBEJLn+CcuqNKqnCU76iCmzCtgbj5INvxC6FxQykPN1nm9H0rsEGDfW
uhbbFSMdUdK3Fg5NK8qYJembLO426QS+vp695RnnZK4IQXD1TWwDC5OaDwprJjLKgYiBJPDGl8XS
LyPK58LtyAz5ZiCZp3hotepU8rtl/Ex8n0xXN/M4buaS9hHrXaWSo32OpqujzQsX9Y+2JmgWNbTr
CW5QwSY8eBhi7UjmN4vwTunN/+i96ijtDOrR8nq2k3Yn94qnIOyUA3PUiY8fMSWTYjrWtdeE89PI
CQc6Hamegz6AU6DRZN9PL/pfRioeeduIv6jR5LDXP9fMz20iS4ELJU45wRbCI8PWUjwSCbUs7hyQ
qMyBurP5GqSCk804WZZH3AUnITCPFPItGy4ZCgID/Gjw6/+CdZHloa7wa32oxxJ1q5MfGG5INhQ6
GcMCgyN3nTBU7DDDTXs9GvZqfy8Hnvs6V3hrnYnPnwMFwDs1oPN+CXiW5Bf4m3uSKh1E2wj6dGEO
F7RbrNZ8UKl5GiXWhBKHIXYHdnFM01LxVOTGTfkpjgWqXzl/TtgZp/qWY6SoETUNeK6V/Oig+fcU
e6dUt2xjwZvn7F7i9EwH0InAVgpGw0gsfatvkw4SZCfZCTuYdUcDbJSJ6zkpk+vsVMpvXhLvAjUV
PeFCllyO+Lm17o5AZWJuLgiH1gnYZrxRWsiaRCBMo9+rwlce5Wh2NVGPnCapdDo1Fj6B1k0yvD4K
UaNQ9JWBThwDMlB9JkZPyKa5TLG+78YPvBg1aYpiIi2sEfKhpZnChwBsKM6rpg3vBF6GUn9dtPEl
CXcto+UAzJcx+pFsOlGgevAmx3486bEF3HiTZA6vkMN0e0Fwl9iIzrfZn7djoZ9UffUX7OZQ3Q3N
ew5eM8U02fJGlE3s9ma/l5GsSIwZdpHLmxybRIMsk3bsQCfEGmLi/GrnBcd/5RDs1HWCEgN/LGCL
OEZXavro24a5saW1eWs2JklNBfz5vMlAKKcaipLiK+TGSmacGaGxhPpXeGaeoq/kvMHV4oJbrHJl
Wq10uCUeAiT0C+yienBJiviGsRSSRMQ2feSGkh5BFj5Dr4bhFLXZRspLVwj7WwBdeAl7INsI3bV+
nmaA52bkpmRDmGDQINLCI0V29jNyBNl0WUXzXmDSmnsx0aTeJzsWTMpG4C5hvMQogMfAOp0M8XzX
i1eatYdyoyBScH40xLcqJKzNbmaiZkGkpaquVTenZoA0I4NaWhz8GqaEkMAekmHgBPVRCYyj3BRu
nRkOyuBp+R4mLFhR7utC7MPlLen9zjEkZQM4VxoAG72it80WPAUf2RyS0NS2gkJPtrzTKT4e6UiR
gYokWCeV6CJff4dEJF7MGxkw4BcPKiw7XUH4VlyYfT4M+cPYmkd+KMJqIAJjSHhy69ey7htCyU7N
odM0a7O7RvuCILGXDq5VxgN703jT7Fi9ShWmApey8vviw/lB42xIWKAYA+YHASBtJW4nsBs4QKzt
CM9+1lyhxnBO0Eo6kQ/fqV36Kv814vjs9LsoWRetEr1Ue59XVmr5GjINjQkUkJLXgIK5K2ouxIIc
TM0mXGaoqy8C+TAm6pqlOrPGiw+jHY8ECclxoO+sU8F7xnuS1TsNozIdg1sMp+Fo7FpsF3PEPjpx
KjJ1KRsJ9ncZXuxRg7eLejS1kOAr15y54YZ+E0Bl1mp8FVS1zJhweDc3Alhe6hdsgpbXvmEIaBgW
JDaEL2STikrnrMr2eV464V8Ig4lhF3NB4l+0iJJvWCTOqWHxMMvXwroonCQzchk658AIbVUpxUPC
xlvFhdvgah/Ln4QJXMCpUY/fagveIveQWs5o2RQcyILb6ik8y209tW5lgI7b6pF2Hlv5OnXTXTPS
+2jafC5KcAlz+Vqk5U2s5Nv6LC3X9jlbzm6dTivZyPU5qAfZWOzQLXMInQNrAxUp4M2y0MIIvJDM
fpQDcWa4hYCt1diZ5ndjYOdAcBJjcQM22MIqRTpKcwqcVktj4CrHWcCwuMT6ZrKii/TrkAiM8RZ3
8HRLDqtwhQd4VWAiFHSHUK8/2RNJD4VOkLz4F4a6PY6yq+Ms5lFmTOeeuUaxBjKnxhPE36R8rpMo
tEIYFUuBiNaCBhLhWU0nS+ZyhmVGrm1g4PDOFzhVybdChZfeBB6wlYYsoPoJzy2mHyMeFq+lUS5D
C3m1lHOY5udSl661Vt3y+BIEgDzrl7nKr8EQXICrijmn/cxXZg9guh1QHb12OWFUf48IuCmKn6qK
v6wm+7H3K/ET1MMUwyl7xu2+ZPuTSOG+GAgpxxHki9+8BRMgWy/x8lCq33GktnGSdr0AYaCMgA56
7CDSYEt2at5LEuwC8MlEZWvza7Qye7VhWZCDazJQ/cwAjZUqTVpHaZHN5D8mWjnxPxbFek42/OAh
5nETmUJAm+HeKq3+VknVvTyGT2zur9G5a4Jjp5enuBB2QJXBcXhDAbTLKk9Jn5262DhShn0cj+Ey
beMQg7qWbGX2UKLKd28+xJQK60D3jGQ9wm+rPMZIIZzk8czahmv3w+yprYRXHDQ5QEaEVdWjjIAj
QAsu4EWCIBhouYuEql8UXcfA33LykKFSEgLphGs7aS4WjJ2xJqkFqpOgwpVVCZuDbQVMfaYYSHgi
aL35GTN5NMPRQ4mEqTzDAo6SAWQCaPUFNyktC7Fe7xdsdQaOxXyjZNaVc8y15r5Sn9qS7MF476b6
PFlQMzlFFDLDnDaEhBDSGxwdmCTRSkwBbAYDBw2nLjy6w91o3vMfFSH/+EoDyYIJdQcjUAV2oOMo
gWUhy/Zlw2oZoAFkAzy4CUpGkcIuU8lhQ46rYZB2ZCAGQP4DZiWZ7cKykMjP9hLdkZ1ykDlZeUtc
OioC+AO78oli8guHQrmwIZSDqxO3ktbudOVbYWTiEq9c1PFo1a+d8pFF9REv6TGqscbYBW9LSMOy
KTPanClfDuGzYAcZ2gUZDsuTeRDzzcSrr8JNpJesO9aGRq8m99XlUZALZynflb3GMX3bzV9S310p
pcQOHIpvuU7oeKngNowd12nhTOa8G4jhpB9d81sqE7Z6a5PAky2ywRMQCKhw81Img1H8mI8VmdHM
cjA5IiYOCEfJBvyiPfEs7HkWipZE7ogYK0SJ2PgaH6Ab6t94ZI5Vxfusje0J/mQoMcY+WTh8iuo0
CQOmiNgLcrAvCWO2drVPRdtyQOevfY1Dr4XxUYEt2x9LUTxVY3AeokcksGvjdD4tw5lOe5MpFjGX
a5oStbvgDTjObXcy6ST0y87RI74++NZI3VooRlTzbLvcN63FNUy0pB6cIJ+4TPYCZN5c7WULx15L
BSSkAWVajkojU2W4nLUBn4iGVzlk4MAAQajZL35oFf0tlW/qp6iYCVCo3GgCAkW0K9aNDZjgAYlI
LQkAJOIelZzCMw7rHNV7zCzFqQl1ak0GWjmwrBBmaCE8JSz2EJkXLLIahtAIQ+hMn0/M2tnLBNCV
eCt1TjE21Jz3Dr2LKuU2CwtuwXwgEpWvSPjXYsiUcM/SPZwBBp7UEQyOyeyyOY8l9DiDHqS1v4EV
VVmduy1v0E88kohk9gPP9HfmB8oNaZuYJAuHfxKV4bJJnSRSvFxwfiFtu0TXEEJTYRFulf+JhuUB
Nj+SkTYtR2dQG5s0MkLVE8zX5HOtrMlV9Rxj1yCjgY5TbpOKhcI8qkxlahIfGvizBoKIhWV03DV0
usXW5q8YP+IouOYEn60heUE0f+YFnd8DDpkRZ/vBuord8MwN61G0NcHm+t7Hl1oVz33pj9rnqMu+
uk7ircwfTG3fFuoqFEBOyrqLZM1nDj360pF1UtSdwhthLfqHYOEEMoT5aEQMeIb63oAhwbNhEvpe
SdIZzccRBO2WVEuQK0dajeyW3dkoHIekvci6eB0QSeEC20OD1sCDpmEVRFjOp3CvWFyoD0vTr0r8
As8uKBhzPkV9IkAPubVEXmBBMUMnC714mEFQcqvcIhDIeZOzyHEfQnSXWpnsL8H+98K8AP9Hc+gb
VD9wruOnNDfQDpJ9whazKHrfkAlOgyUIiNGCr691V2gKPLyi1yfhph4pLANemib0qkrPcSCcjGWa
JZyvyKQjyVrAZFl2GpfcD0h+9eV1xoVS8mKSucYPo9mRWL6PfwMh6SfMUWSixKqvcmrd6oYgVmZj
5yEA1p4RWNXgrQ9hBCUTVCTNSarWjSEv2jPNgNLrANZbo165X3iODsTwLbtnk/yetmcxeCeagNjU
73UF2IqG0VXrCTgwP2g5W7WcrUaaWlSQ9op8PKQ95oSGelY8tCb7ja5574EsdysgAMBWgZcECydT
3sS14heLkYU6xBuxUzxdM23EoI8hLuypVqjBohyOHUYVfSnq6n4h0b8aCSym2hBfc7R445LJR2Yc
MsDHxTVZLM0DdGZJstm3n4qKZo9PoNaDkGxCooRDaOICTOxBXg2t8A4jldEzWGMCdguUM4XpozaQ
4jHBM2oZCkCCRgB2mMlCCCMJs4eoTS8Sh3srAAVDdC+BNNeQjU99VCoijY8Ux7HeBfhYWMzj1ha1
dDfiqingEnTxcTI4uqgUraqYCS4io0n+J3sxn7z5wBLTU+lXYuOANUqiOCFsMBjHXqbV4T7rXLay
vuO+JQSf7lJNXxPgFWdcTKpsE5nQzDQocIG+glYI30aZkgRjonbG6z50eR/3GzfR8eZHjHeAQ8iC
QmDX3MnF6yisFaTpwSACSbJJsVNZtPn0WGJxSOo2+wSnhqZaME8lmS0N+B1SXhyB/QBgfFn9dP2t
TZNDEs88jh55/yLxjW+yINmyWJ4Ho+bskN0tlTqa4A0p0zkZ+cXqHP5ayeQr1Svo0iH0vN4Vs79A
Nq9l6s9AYBlK8dqy37hI7CAmT+LqWE0kU99IBPTa3IPZRJTlsT4f4kxhCG2duDXn5CHAMdd44g71
u1sDhNCWvQTVV1rx5maHx0O0cwIkPT+r/G99nAQgafmNRpp0mpxem30RHtI0PvD6r3n7nulXxuVA
hJev0dWUvaJwzfsV0kmMSWZqRx2li3PBHYsMK8AAcPhP7VhA8CjxQ6mQTvSp8iUG+r0iHHLuUy5e
2lwowaiJ29Yri47rKcj+BJlH9B/jxJVIOv4rK+OE3HQSsviYSMz1gVzJsZM1FW55ZaeG+Woz9Bfp
KE0SdL5jRnP8epDekayaJWZZxUvJMpTyaVDXYjAcS06qYV0nDJlgmFl3RGCBay9RN5J9lDe3ibZY
GOFCwoQFw1RDqczgJvE5I2DBcgD5ebMShgANrCebgFYRoPO9eQ5xy105p3nFD4wb4kTxttERCM8S
Z1CLBvm11UXhKHMsuZxzmrzqUKMDVDnEr2aVkEdZ9uHXGHhq8W8CrL4Imwwy2Tp3DHxDei3/km4b
CSlCN9fOelfppxrQYkLZDw1GYWXn2ql9gyIFDPKm0jEa0sOlORJ2wiLhBmJArVwQgpOGfc6hpYc5
pOJjNlIIC7obfidrv0Wlc0NSbEjnkUCIP920HOh5vK+NHgIq2AfezfXah/Ah8Njlr31yiIXTa8b7
5R+hXzfmOiPyC0WFYUU7u/FjVTXbR9MTriR3agf5+2IeMfHjGFxGQioetH5RxEPoVPxzRJNn99tV
2K0LJ/LCcSMzxsCCM6l2JbyyDcPFMteejPcm1rd+U90Tb6YG5fFIsqvZ2Ql+A3kDtNP0uSNpYDbt
vDiNYLAnEOmdk/iSCQaFszGFAZTaUeRLAXf3gCmryt9d6DwGqjiGl7RzGiYqH4b+loDq5UDkJfJ7
lh1qRH9MPfnT6t2qPkq64fMQ0t9UenoeYTiQODhKnFkMOvUoUgeZnIZeINpQfrGvmX6W/BbltzQ5
ebWXBuwTFQcginCD6mlg1Q6ZQ1dfVZfhxtiOLjIyjfTvFrrT/NYoz9V/ncBL2Uy0dsLAULDoAUH1
F64hRTvMJVVo41vTmS5+L0hjlKkRQA5A6GGzGKxHUD6toUMNo3L30aueyfa4OBioBxhWZie1Ljjd
jX0d+MAD1R4Uor9Ai+DLRsm+xs/Gv8F2f0ARWPw5dIvsL7Pxdas8xAVKp7qTbLxUKDl80tKrVP3k
1iUp/73JgPKtUxpnfpJoftk7Uar5PbXs8g++m3ZDta6LtdnB8jM5EY0vSo953l7UTc2WQgzvOctf
U9Awbx7GkqPd62TS4KMfcEaJkhNHLjU2Z926qPIr3RnaIdTSvca4vjSCqxjdW8u2RFR1O8F90sNn
nKTbyEikmvyQf6ENvoU3K+UkOpRniVFZcmQ5XoLryDvBUittaZ0i/7mc+E/Ktz8trR5D9wUIbc90
MggWp+oMZ+GrN/OlNbcahL+UnMxl7SxYTiq08DG6W/NuYdcj8GnVy/Vaz7qXQVjuCQYDHQADDjZ+
y2l5K65IQuPbVP7FGDYJ7IBFcuAEuwb4oUL6kFa0H6GrmY9WZc4jMOfh8f2usITOoCeV+1AryPZU
0CSdm6SPkfShxbOc/4mfSqPiXE3Lo5pqx6rKTjqbIvFF/8lGV8ryvY4LuJc5LL0xlWF+T2BD1X0z
jg76D1mwOWl86sgPhcnGyJZBneENANLpYpwVgmudfIpge3NU+4V586RqG9LMG/y+5OYeiCETByK2
qyE9iC31YqR+hc+iPAdTjTlIOwQjNxns5G5f0Bcky6+zVm2zpdtCoLdrMXWC+janrJkBHO63WqWR
1ZhAHjN+E6/Mp+isOKYwDUjrEJxLKLdNeEnqd8eeTlPJfxJ5LPpuq2QMSLkZBih4KRvB2lXo01Rg
KiJ4YrjexhElh9iZQoswg0QjW4Jf1kW/1b6Za3kADTzts2JLRA30hvcI2xULTV1Td9K6gnXVYQkX
zXfFphsOXdue+9BTexvLn18TwAaKYpXrmvBMFPbwjemKk3Kp/iwd28Qu+YtwjLDxTt+lIvKH8UeZ
xbMwiUcmFueEt6k85SN7kjD20Xe6L7mMNrZ+hPrMgKbfVeKafOaO0hhmwZSDMMEVQRgN0omTm39Z
+xcBybHgAIys1JkKHIne09GN/uR61086xYUoT2wXEygUKek1TIEQsY3TwKjWrruLFWEhlr8aMtFC
vh8S5Q707CpZlHVsgqdFB3FdXGoScKX1y4imr0YSjQUO9y3wz8wyufPM/TCjuAwKJt29vBdexTmi
CfdTntcxYbBVG20nGM1euqWtH69MfnZgNbfKvItCevb49DRIY2yZJjWm8ZEhfFYB42SKPKuuhc5k
QpLdWkt7rg3pPOFUBdRz7hCODIGXmlbnpsIFXlHfBOUpzx3oprUrJCoj5/SNqrG3bIzeJSRomXjB
+NYr8dvSbtg69guPG5IM7lHE0lMSi1/9FXL4yHBbq0PhmTEZtdB9k3HmR9zwLa6fbBKA7tO3w5OV
FDaKBrIfxzUc/iU/Mxcqz4NvbYlOBdkztM8+WuFYjlT+tBulpVgAfxd/GeUApiZTon7Ts001BYIG
zXjksYnx8tkSHlxNbAHNhdrKeaBE2QqwCaDRFP96pcd75qRAUPq5c0rpV2CDImMRppr8zFvl0SNP
rwt6NngGPiDkVd2WxNss0POJgzQn56M/QGkDcps5fMt/hIgkG7cl3gYWYEhSyWcG9y8ufSFnQL6f
6Yoy9hjich0WQ4FQrNvF+NkCup3Z01QD0j3ArIwceazdjCW4K8u+VH6lhnOKxtyZXL5kvg18FOtC
iP8pcnmZmXTqmTUzdlULYa/j8ckjIIr05EFqMimXVh3BPNc5c0D097jfDoV8z8bmoaAqmMpWoSgU
T7GBnzhv5P2sHJdF8OcAg0fzzLE0hUPjl5yX1Og4CVD5c1J+IYn4jDjX+J2yqeHos7MqdIbMi83k
IBb2eGzKGSuSch7lzBuLynG6cKLHsz8UaYHHQ8UzZPm5ROjPgFiDR4q08zZmXqavxFiNWDrzMus1
1LDiiPpO1dU9f1vP6r0CB9CdypKuqv0y954/VqupzBtSuzeoxKjbm1V8W9T4ZkbiQkMkZM0sj/RZ
Mplwz88Q/SWsISjSWW63SFFh3u3hd29zpExBsbC2N5sYr+OEm0agMzJOZQq+w11zakTst8bnGIP8
Iv7US6Q7DAiZ9Hean0Y8PKJSeHJIWTN5FD6Z4VGHBjTiI8PPAJ0locmhxLFYUVt0sbLDlMOFGuiH
q4+svFkAvddEXUBdSxU8qkQGsApFUr2tR1qha8zv/Wai7jjZjJWO2Ze2y9B0RKn2q5OlN2crXc7i
9E8kt5byK3yIS8I+j6jgMh0ZgsxxfzOD7BbwzJPwnAzHIm5pS/LoMk5+aE9ruwgc9IEd8SwBd43q
ffcypPEjZRipYB1CGZ/C9CZ8WOGuBZusADSVBEzc6VMJfTofjWjHmGWjRDxGpRecb68Kb5S14kua
8L3h94S4UDHyTGoKROJ1iEpMUsuIdjOJLEZenZ5sZLaaEe3T9izNx0YJQFXzsJcbvwHsXfs1JrOY
qEhqHoc0ooaUQqflEFCwieAO+Tc/If/vxPZRTgZPxmqXVV/GkJ6p48UuWyDyiBm7tEw4mvcihdy3
hEfgTmBT1tcKGWcrZv1tYfoa1/FzJbeAq1mpu2GRIumG/1F3G02miApob9zZqJk4YESbVjjCBfs0
i59a+C+trUOYnQoW6wUTJk6yvt3VoNIkxIZO3NxGZWeyGEkHrQSFySzPVNVdHRIhlL702rhronAd
o9INIJKXh/Q7qxQy1z781+U7byLfMEtKGjjh11vSmYDxbZHJSxlf9PNieNShqWqIpCVt5uAgJf1+
zkglAsRnqc3hVWXlJgqnPUm+nSrvZGUnqoDDIWtGBEyt4DSBv+bvmBjDWe1K64PmjghPG3NO+ZlU
9zgE5GWar13dvYkLNti3NuWhBNFihmgRJfNW1AgKyA20M3YvQbw1ofwO2tWS+UikiBsHSy4x0+A3
NIJTPxvH0NQOLNoRVHqTsir9RYi98E2PYAmNnxoHa6UBGOn2RXwFLpnqO6DjJq6Te6jsCLdyUDBh
OJ0NTd5rT5H+uxzRIy+WA8UvTH/1aj3XuhOGIYK4hPXQS2rZbgBzKtHeKG/zPcU8R0kZPuZBJqcE
FpX4jwJ+W3bjgvwM6FQD9H+5X4Qt8Ee6O2bKz2eO6CI6ywpSlIS9othTgTf62h500CMRD61FYGRB
xRw0kDaR3BgJNK90LHTY8b05Vo/hXB3kxW7INr7R2GHCl6RTF9jlibUuK5wxOEQvEclMeb6r9PC1
eFkK1FwTzCU7zIhp7f1f3jC7wmQvNDWJ9NhZ8AUo8iMhbKWIR0kQDylvWD063TQ4UqaSL7kKY+hY
RD+K2FVEPOoc9hnJaow3eUYE3HOsKqm5YTFuVWbJzRbjPzWvAZ/So2cWacTXmm2QYr5mpnQCNpOO
ABWT1QcE7s7wGvkh0EIWf6sJXWSZ5CTShmj+bpysLYkzaT+trdgt7j7pSINMCCwwrgB6Tz9Cy3hY
G19DS8L1dV0nOcyeh4rXFxHgDtlFIp2rm3a6cCvNxkhPm2ZbWepao74dJn2rG+SE8BHVauf0aeD8
j92DClK1FUGzeFBf9RI8VQnLnMfLJqsldy5gQdNwpgKhE8/FTCrPcqIPStECC+qnE4H7lqSaliyi
MCuLkQwE919Wr1Z2Kj/bD9NSbcUV4uJgKerRILndxBFblmbTGexRhMatilM931S8zm6QSZ5QA2Ao
DiNFaWod7/QtDgHmT1uxciL1B+anZE2eTvZioNe96pglKoQDw4nHjrpZOsZSdbydgpO+rPuD7j02
xPc+Gt9r6ZSfSa5B7ihduvYE+YwjgBZlLaRWSxP2fcLQ1PBV9tZZk2HYqXZqai9MpMCG9jusVsYH
87GjINATOh0jfhvm/sBY0DfU2C+Vi8Blx/RRTRdskbSmmo7ZxuixbI6rcTfh0Elw9/eOzp+I6GQh
UTF76W/ock3/pMCd0dhU7af2lxkJZCjUmAsbsgZ6UP5CukAYv2bChTP8JaxTE9ZyqioX4SITOLfT
ttsP0eJxeg9pwkTTA/6p4apfkPEC6TdjDwTLnoRMfwSsGtqyEB7maDosyIscq6jdvegIyG34FVJA
Sd66kgWq5Dg/DwjTnKT4Hvpw1znJzWFzzczyNlkPM7fO87yBkJ/IGHFOBo0zJO6KdpsZ7S0hL2ZC
qkuX7lEIVzZIvvrDBrIzQYNuFsBeFOV1qMvsPwO5g8tSHUVBOAqQPAHo/y+dp0Af4mTeG0O7V2FV
SOcy18850lzK02XpO3+oiCarvLWGjq0BIjpsCvSvo9AlhxFTjSlw0Ak7IH9vKdmNDJsDiyMj/Plo
1inV7dgaOu1eUddowEtQ0vG30iVQurSFZ70wOYtWQyRMqAqXcVnNfMmCAa3RjJFtmQHpREj8GRs1
24p7Yh3Wrp5QOBuRNARyapLA/msxkkj+DAWC561EP3EHlUsQ7KZaoHGFlA7IZ6M7L22wNwPpBHr9
yHyai7KCY2Lk+5q1roDWQSuWQU8JLHl47J8zq5ehJ8fGxK0mXyzkexUG0v85Oq/mtq01iv4hYwa9
vBKNIEGRlCha0gvGlm303vHrs5CHzM0kN7ZMAud8Ze+1F8Ig4YrbAm6zFlhUtYssRLThHK9ojHcj
VQ+bB4YExpPZoNnW7vR/mgKyX4tPraEHciQGgkp9WabBorR2w+6qFKrjjOlawz2bQ9eemBpMrdOI
4mmOZ+pYu9VlrqiEAumwKuqbWoH7Kdk8qH+1+qqgpEDFjZM3Zd8yDIuH1sckPm5sMPIh9dy6Y4bF
yYr5yhAbleoHXyWfMBvoDMFtSUrCyy4yFGLUS1xXJBLbmgSQUpgRqtFGouYx2GW3EHdluvmdZY8o
sFD7w0wl0pfFJUfd1zw6ZgwtL4BesaxgeYYPJNoXUebsoszhEGZMKakAziYJOXiGXH1wC8FTxDyM
OaBmtCmN2L6YdXuNlOkig4ZdR/Sn6FgK6ZkKaIz+KSTdAFUuxsSZmL7TZ7MTiMbkZUEQucQEuRBP
ACu+6KFDxq6JLZ9p/k2NalLj+jo9qCu5OdEhT/jNiuwhRScwmFqbeJuUHSNmP/X0boJIM0GwNHyY
Gn9y6Cz2ZAyXHG4E8/uUvrKK2YWQWScxkDBpkOXmWxsSRuNSKE7v62AcYmsM5nS4FbGPmM3Yd1H3
DVK3sOinrYWt/qWluKnxFjUEDhawb5KBvBgqc5ZkRfY1DqONqrPgWOjzt363/KxMt8nnYgy0/0s2
w1fAzBl9Wzv9khYZg/d2KRcdDu9fEoJ78YJ9gBRUKFzs9ZL6c9u9OwZRMCzpCiZ+CRHcwnqK8SYg
UjTQK6aZfKoJvdQ1zRNliFmszWrNqxPUrQSXKXTW+u7bgTy4frNRD7bsXMAItCberRUk2uT3zIuv
zRwI7MdH9uP6BoFE7QNyhnFcpT7IJZCDTObZ8LDOr0jRASRPCXA3De1WQfZtluI6mM+V6qnLEFVZ
qDhz9W4Ey2q8dakE/zO7NyBLekiOWIcpqw4dpGNTZ7dnao5IbTeWPNn1bilAbIMr2CQJrGBofkz/
sSYmpm5Gh8ZSHqnaHTshk+7FKVLYx9B/tgHsLoYxLBlAujZ3y4gG0FNK3odG/kmxfVSZBHQ6OzfT
EZOQX4pcCglwp4HOibtK0LGVpMRH1/5Q33WtOrCsoFaeWRPO6oeW44ooet/iwo0ZmlUjA3KO+g1w
HAJKRBdHIJ9sWXryCAigprB2xSoKzT4cRsWpLDoMlMgRyyAnVdObNYr3NovfppUxdlb7DaioJJwL
yOL6CzkBfpXo/CDVsa3bQ24CTMG3AG1BornNti/JFG2s/Rm0ULTJlgST9DUiQFDBIGg1pHYs56aA
mNX5KLNSqT0DBdA/oLueLWAFraCfDULkBuXBhpNiMOfc0k6fC9pmoeoP1djZVtHhcHYH9O7G7jGo
imOK0UeVMZepby/dsxPpk+dfyfCaJfKprw86O9mcmLJ4rq9N6cSb7AulO9boNWg+hxXZp6MWoEBU
R+k8HMbEnLOdw+rdMtIdFn+F1Zs0733sh+I+yR8vpIC5Mr3AqKkXE88yzHaWzek5e9X16rXppLvx
rzIt5mNrYDEbBJXxZLGY51+cVUjknLpr3hL+RCXctW0IDURe5naFiBBp30AFOFuU0kXKiOUICc/A
gXJP4/giMyS2fk0zj6UXZ72fdYcDOahI1y2eSBOfG0dAO1CHHazsIyFBAh9aROBDPh8QuISbwVho
9A2WkWtKvj01v4TTswxA+FbVTWRgoSFfYnanvvG60Jh+yA9zlo/f9ceA1LFn9J2GXO/gKWjOb1V3
VinBjHn2Ma0bLDV71gHZhJq48wyLmG8gFSwpahjpDSIHVNgru8XfG25Bc+GXuTZcAMsJ5UK3InDr
ArRwWEx1/XeO4Dsa0Hs8UsM6yd+LVJ76Gel2qZ32T22tqdRKZo2VX4k1ODAw6cIlBeTcyZkvondO
ehwU5VvLPzJmVGJrwzvLTacVeyFG3Ycg0LQOanuPtsaN609ol2N0iQfrfRI11gFBLJwsoozVucSb
oOMtWKB1sTPg22InUg25a6GMndjvx1LnNtVfK3/LnkAsVANFfQrBOr9bk3CQy8WXMQCaWXn8YSRQ
DEqgJoF0bP2orW951d9ik7xZfTuY6tecj745TA4OSbZnmLjGXfmz98aQ7hLrlBkhg4T2MLHlLvk1
QH2VKnIN/Ahfiv8jUxH9bRGit0P6LtA0q5+suw1BOqaX+F2f7k2LVGH8hyAMucZ+r7B/5foFv7WW
uGtSp+l2ne3eHru5Bc479QzA5Twt/nQS4d+9wva4DfTgETEYaOWh8tUa+aVehRSVPLdmchF6ArP2
4cAVhNCplRUarnzT8D2XyCkQdMr0yzCcXPTfDT2uHhLRk5B8gwcClkIK6CXgmZU2NodY9SF4FDLv
A83ETMxLd2C8gEnNVhjplvVy0pnuLJGTVOxIttdELF/rAgm6kdxbpmADR4DEq3QafuYxNZM9sQqP
RjR6kXSciPFrOLtJn/YBzpG1R0U2cUI3xIjBfJXfzXw9pZfhp7B8I8lIFlTqPYZ7b4Iz64mkZiDT
moU6HDv1HD0GOoGBys/f4NKk1S/O/1fBbvGNy5qtkrdhbAmHH+FCTgJ0qB5ULkWsNnQLyKMVon8N
OnmF73lC0RvhMY5o3ecZjD+YuFxAMIK86KdQEn1plGjUmEV9oQ2u8z6MI6pprGc6qK4xGPI8eFWy
PJA245jUGz6q5miJ2EaiBZsLMwg2TjJgNf4oyK6R0PIyHjKN90vRApG8E7yGrM3Hmq0PCRUSaoYY
V3niIa9jeZGWgQJnHb0vT2IEJb5YBX9RpqOcoJe+54hcJ1Z0bIXaGlpR7sYJ9Tfy7utICnFO91om
NUDs+UYKJ9C1nrGXmGF6UYtj9Jm8zQjuje111KfwVZ/tTSzx9kanuFhPRo9g3uZe5KM+TdYexJsc
dYRt/TGFGhpOpsmU9YBGfGYyoq+TJ97GChf6QHCaQPVJEjfk0BhRR+VwiK5EYwoDC1QodpScdj5C
6TOopnm4MbrXOT/Yoasd85a308tfQVEIbrbNRcQO1fnqDSQAmRg5a3tBIn6SRIwGXczERhRrf1y1
l4byleJSloQLn5cczApU8hGwM7oMoNSXOSXjDigdUqVhPHarO9B21s8M/vTUv6gw7POK8UdiyxL5
aG70ptdMixqRjtPRcbvyuOHNhbtDKzGaihPzv1Hy1S2UC+w7k/eN0BHcK2vMSwDTJGxqMq7JC9WD
QjwYr36OZWHj2UiIPgHb0F8UYihw07/0WnEl1/2Kah5pYIRKowJbRABWdsvT/mTyRTUNYgaRSbx5
1prlnEy7qxy8OZof0HWB5smq6hQYdcGHBSqjVKPBhBas7MMMJ6H6Xti5bgkP0WWNboNiZxS4eeRM
Krnv6NlgONfLd6ZQp6CGREosqMJN/T/6+qCnV6NWQAI4O6l+a79kmsG1WXCnMTVnDjSvr8OeH4Ia
sockKqOkfQjjce3OxIzNTWIn6ZPL86RUHtOW3S1AjJDKvKlWgqqk8qOrk5JnPpD2NMtnxZLsGmmN
yJWQqxkKtAabLOyq7bICZByJUqzJrNJokqKvzPqVUyGtENj8KKnIq3wrjPhl/C3D/ut769xvr+kY
HYeBWaBKQg2ekYRBhmKSI2eRKcF8tD9PCU9npjjmyMmCGqZSfwrR/Jr5mibcWsb2C+rFEX3oMvFf
j8HYAZfRFhB9iCM6588znf5gIz8k9XuRslE7yJ3tlVCNDGrR3qDa9ObN8s8dAE4L3mlRvmYxvwx2
eyMsuAc2AdX3WtuCcZ1rfZ+eSM1Xl543XjHpE+oR48ivs5Te9ApJLTrRYbrP9MS1gKuAGIHlcwDW
K7Pz4eGCv600oqfhPmhVWEycj0r9Lq7ta026o/InIR7z96T2zrhob/0424U9IeeUrKe1IkcB9JwP
+qHbsGVyHSo4RGvpREBS22zsdPDwSwKitfkZJZ4WvfbnloGmpsIaqu05STAh5oQVfFZy/NJTBS7T
Q59AT+b5TeUJoVOQPhllb/IbhdAhU35O1a8dI6g2gWGZx2mDgdKBGg96cLe7hrazWrtWv0pgfbNI
ZbucFk4B+dVi8DG2wDIQ9Rgwcxfq/2nqbZHDqmZXPA1OxG3YK7z/oECTckcpro6yT7hm9Ssbp4Os
nTpGX+SeUKbZMT+mwaGOLKgB/LuBrKjflR7qEzNKpk3+wPeg6gyBLIxAlL2q4anMKx1LD3eHjcic
gUYu/7nR7KxVdpYLOqVQV/ftDoUMHNU9QQNboIycjszhNMXFR9sYxfb2ueiCUwmUvbdF+N4jkba1
Zv/B3s4ekmetK96AdFEyL2DnRXKXyuwo8FYkCh7qu1KsDpM69HWupVqOwrlLFlCNOk/sncLISToV
2XrfxvE5wNwFRvnUkToRBatBlF0kBU0qQ1P5pL+k3Q5YKwIyLhrJQ8AMkRgK+0Rmr/bIEDHH/VlS
SN4lFtKdor+4IOjSXzNG2QzCx6TkN/EkkdnK28gJvU3oHE3kFQ6KtNR8WE13li0HukqrAP2TfmUE
34jdmW9rZpyjCboNkV+qUGh9F/HJgrsSl2qIZAsR6R9GR3YNXKQYYZDrLf5UAaiogX36YaXfLdl5
PaEd8ks0fws71Vo8NArzGdJbaByzbuKMoBCoF/pqvqcKul3yLZr9hbvc6K4NYlFyJyBE4CuYTn5E
45cj+okdgA92LCgcr6ht+5DvEQI6+2Y645l7IKZdignEAn2rR9jyE0dNvqjtIjpvf77lhCEpXypq
3w21L+6B2w+NcW1M4C1hdNQ3zQK1sPE3kMYWnPIaJMmGln+tmSsBNoOKF0Zkkk9y2ChE8ojpeaz7
85AvZ47xLSXO4a9uiQjRcq/rkPm0JBGeeWiJPNHKlWIj8X8U2IyNMd6qU/S5EUc1kAU3nbHNJX8O
ARFNF6FRw+53NhhBDj+6sUpmEGxtEPfgz8Ji0TR0dAPz6kecVNCrDk+ZwoNgg1m3l/FQdNw0pB9Y
ML/6eHP5el0mvF6WszyykwIjAv2FoCD838jSZeir60xFIi2MaP+3o2KVR1mVmL6UfgrVuUU4q/Sf
axJ7A1XpuBiO1R2ASwztxWR0NeNJrYBcbNq699iO+i1/Nyr7ebskfIbsrktn1Bicq0tDP1EcUozY
FTLozP6xiga71LU1A3CkCNPxvCfPcth/HcAFI4wM9SPDxfOVLSBym1PV6FSjL4MB6cqp0N2RegRB
xx7IsBy0XShpCwqGGiR8A2hGEr/M1CmbUI8AR9ckzM+Fv/xOPCuNr13XXdUS/lCE+q2ZXnRefDHM
RGocQiMn9JbUOPZQ6UQkcnPq89lcEnKv5hdtB5DQrCpXNK3qLa6s+9Sqr1W9q3mNQxOqnENdHl/6
7ctssQ7AxDF9Aeawzj/SLzXPRQ0/rjhx0pIB9D/IyrrhpnjdGEqLsX7VCvbFq0YgNa6K8qyF3jpS
y50UJsySo5SMwZh1DYFZl6eHyEnUudU02EUS9pCBpwU20X2ab9bv7m3RB8fy6NlvYglvJKfUx1Fa
dayzVYq/BiPAjCqWkJyEmtuq/aVEqE+g8JiyZCJFtNEo0hZnMDZXVbXXbk4f3ZC817HNQM/XLY3J
uuVv+v5XCTN0p2jGx3TCZpijySYzfvtosjEMkIejgFKTI9NJv9U1X8xeSBB3CtUWycaayU1D9adA
Hvs34xarwk7waBfwUyPn7KgyZLQdkFbG8VciP62OzMv0oH+NesGsc99K42J/i/B04dXEaUD/sVJ2
CozMZMdCqtJzcMlYcJb8ioh1a+4FuphJ/43nMWjK7rQX3NhHW0IilolYGqUmvUul62KZU6OkLyoC
GwOQl/o0vK/yA2OMLD2yQENwNm0HGdH6sL7kq7to7X0n8VTQfiryMJPlTdpuEZiK7xJNOvES/Zrh
YNyoFHsCvfQ0IJmAGYkfMSKQClv/WtLlqNBVoxZtzCSQGAwyhA8mhWQnrGolWwwUk26HVqlDjRfx
wW2K4UNqPZaY6SOM06Y5oYdgBmRPyWtsQY/klYtZV0BxUiFwG8cNPnzyquRUxQnWixZ+ZN1fVV26
fkjf/DlZ4RwiVIziqfo2y5vIKTM0CwcCQ4cFIidImtEMG8SKq7G9VOgAZcI1VH8+rSoejnvcTWeY
AzY0OQ5o3ol4vKS/OsqeWj5JZXG6wGe2R/CTlWQybwq3wjN0htuyM4MAGi2HBlRAKzK1Zz5WlWud
2kPnSi7PTJ4FOvGSPEQlEZ2J2q34EFDxR/TweOu8obU8HoYB5eHAUmCfduJHnapXWdje9DsT4HSb
Q/PO6D6shsjv5c942C6Y8xIYyWn21qjmq1yvr/o/R5cffFZK/iXKn7g3ix01L2seGHiNAvaKuRwB
cvlvI0SB5EVTX1Fb2LWcXCQsrDCeiC5nAjEbjKqAM018g9J3/Mz4+/+f7Ig0Pi1kR3XR0Yiq4GNq
GQM+Y7PHxRjmhyE/m46Shv4H8NCcxu/atzKcZGWPJM5OxNEbndvBXlxZMzAJLyvySylFUwQJbXVa
KVMzFeDHHCzWX4HepumvIzKSCZZYJ/jGiBwM9x1bbAIoxd3W85G3v0suvAoNObZYRpPSG/BBzTQC
XNDn8ZSbgBNK8cwdgXtCqe9IcZ01ApK5HjqrfIk0nO3QcHiDleFsMOJfPmSoWSBs7Moaw6nQwrgt
LuJKhxq/q3n8LgFq1IjAaiVY7+uboQAbY9XPSxbjjl8nm5+z1mMIjiz/TbS+rB3+NBVg8RQhGWQ0
GhnBsMia2bdclzmW2B3y1ZO8TX5qrtfnou9CAQUwyzZC/Niw2xpwrMai7kKCuSuI2dRVtzUdkDUD
y6yuRQOFn6oQh29nXuv1OFsTp9S5UTHZln4HRKthSFDjXC0j0VtPGa5WVSb3A0EgXzfnTDwhKO1d
E10w5F04fCitK8y29aGX2G29JZERbCy/cFlyVIm/8/V7ZAz3p8lugAa67SPdsJ6CT12AtX4jDkLG
RBzdtZu01+Ld2DSSusbLluGIpwpGTlJJhMIxjudzXMg6Ezpe4BjnJOphjA1ENCCJ6ZXmvhrjNf5N
fNModbbcjx4RmgwCLOVmUlTFGS8UFVUCBorSn5kpFvKUaSf6VjRU+B7ViXksJovOE3OOXvnPuj/M
kIuOcW4ns7upil3kZBywxbskrijnDuiXQ7XlL8sM2tVFQlVIopdGdwjSsk3kJs/SrZ+ToEUHL5tQ
o74XDqNUNK4bAXMVk24RasxLP4NEfcrrC61foEeEnBXanaVQJFZovQKNl6XmMJRYxPcb0fSV9hD6
8GeNgwxzWGwGq/k+s5uI2IDqb/EjN9nQZdA16vVg/n+CPlPlqTfyW8EgtWO5lTJyF4RHtdZ+DOW3
TZxeUs6JeERkaeE1KGY/+zWIl4lp9mpwwdm4ig/F/D7KsEc0dqoMCZUnQ3oddzGiwfksMEpFEN0L
V4F3otA1T4VDlwopMus/OfdsEf8Umicl6LlOHIMyE7n2mVPB05o/sJvR8KJKM9azBKgcFuq5zKIT
hHzjnM3KwYoMt1VtBaen0PFRIbdtx6s0/7IS5akNxns9z0A1y3MfEKd0kBNnGOFi5+Nr+1iImy1H
8KVz8ugYZxBL6Mz9FsBOZqM/BeKG8Pklomqb8TFzRR1EEf3ux9zyGAZaR9weqIaV4EB+GbsHWzIv
ymk2/Vn+RxQhA2p/mJ1dbGtd+WQ57jpnI+lds6OpC5Um4kpBl2Dzsr9JsBi6J1atprXFYT7MCHLl
E6nXh1T9Wwlu3AeAigG5Kkhq88cOce00aAaHmRKr7NB30ht0WqD9m1Syo/k/CfdewrErXjS2Mqv4
ZIUjmtM78NP3YbOVfwO86AwmFAQsUW0vwCrDOcZrR2KffjXw/Jl7Cp2jvpGusmUEXlS3CYV8QlwL
jjQk3Qb+RQVAXwEmYkM1wpFFCEoFjA9bKxMoOae8pEwewTppqAz//QRZlS3IvIfUhYZRk6R5xpcf
itJbU1an5qjPHyauF1l/F8lplef2pWkwEmCmzGVPh1ypiJ/o0lLMgr3TAxH6qdRkCl9BnVGL0qnn
bxLbsM8YbAtcRlFLPBixfOGe+Ac6g7vQi4nW62i9atTW9DHzWda6U8MJ2sZ4BlBCbRgT4QQQavah
05ytKMeixJ45K6TCGwcGs+IpkUgEQpKdKptXoUnKcraduIqzMEagQ69RE0wzs29VUcRLuOcTOBw6
1vl25FCCwRQD8qGB6H71Me6s+szIjE6D4v62b8JiJoMLEg1t64MGyQyXGjCMgq6YVlXV6pPFFIOO
MhujQyKwiebTbGXWIwzcfBxZRmOyRoferdLE4SYzoaqKPg+7t1C5NeXfCIdl3RMXzqU+Zj7qUx8o
lGL09ij/zay3BHUJEuqEO3qyNmBMbjkKjlzpPxUChfZpdexK+oeSwJTuzMvUF9wtjI0ywgFY2fSi
Ro69FhalGJrZFNZKgmjnpdH5jDZXUWq29TNQhT6Aki7QhNbAg1nNcjoTPhSblmPufkEGIsNSHNUO
SmUy+vPAqZ+XONYAlFGsr73bsnqfIpB+AHcmll5a3KBfxLVxmFivxRpJw9w+CmdayTC1b9gqsaQU
cgAeI953xd6Hjudm3Vdm9TFHH6/0N9YPKGHfFoUTQtluGlJ/tZbDgXOHAmiIT+TU3gxpeFUwSC3S
JywPkMB/hnU91rSaExELK8i2xryU+rcp4PdZGD8iR1YatC2Y9ZStDBexDGspCevUOJsr+rXKF9Fe
qYZyMsQvYczCEXKa0V4Y0YU5ERRYwoxdOmU6MYLsWU6AGCBzTdFpIiqRvjPMnqYJNEcmPzFFjTD8
/rHm+pbM5moFxVuarEcsFaRjB0m7eUQIDKDW4q0gQwTFWHrSJZHXjww7OWhZ2ZGLMaMqNfLeE5m0
LrXpzow3BLKmRqSIo/xzY+uGpArS/j8r1W2I0QzcWWWMGB0nvQB1vhyA6rh6xvPN+IXhj9SdJb5k
4/+KjBiTfcEQfo9xclKGY6yTtsOS3dTv+0xXWhKEqkdTxJlLzCAjJEl+WYpXjBIjy4rfUbYda0M6
VoSmZBOTqYpa4by74519eJkxYBom0c+TXewsIla200HyYmwoytb4polW9VKbb0T6eni2FSZ5JYdU
/ltiPZ8ycVuSnlh1ftdAqzQU0FjnmaiVrcleHwQCL9oKwpQQMZlgzch8q0JO7DJxm7V4TM1t6YtL
EiWXZOaQr8Rw2NzZQqjv0Jc6RT8+htqy26nEut0eBGJ3Lb7cGbTFyrMR1JwPP6qpT+IoqqyABtPT
/cZ6N8qw28gd5t8Kc55qmU59OFemz6JNZOiapt8IFaliYaWBG8hpFsktbyesGYwO0YkwlQRYehUU
nBZEmxQqMterlksYU1zuyRjOJtVXK3rRVnuDdlJ7FWptH5D9jMdaCtrvaVaCSRLOG+LLYdwOEdNh
LTr0n6kA3Ry01owTpkBERu7CBwarpmfDSpQXyhgpI6QKeJDOmPCQT9YVAUpfGO/pS6quD3kP73iX
PuKmPxO2oYE4y8lz6/h2DNApMaCsyRRgEqE7Nhxa0lVZH2apPMRFfUu5yeYHs9oUO1evhDEb+b7O
n9sHc01AKYafqgJHSHrMHmM3fC5x+Smwvob/3wcSRj81UvwvtFsPmav2qP4Tsvmp/+uJk0nQIkA8
GXRQnBDbLPBL1KckDUJO36BvNxU+3z4/S16y/d/i568jquH1NDIRWMrBL070oLFdena2MTs/mIt+
YMONw1cK8CFesXf46pYeYDLcoYjLlXwT6vmetidGAT6egqRjoQtYokGz3hQv4hEyUtoGxT1u8jDN
pbC7iAcr1x2CdGPuO0UVIbGR4cMmTjwXX3mPEl1aL42fIWVByKtoF6XBp5wKl/gaXyPk5BYYhimN
AHG979Qvft6t1DwU4hrilJWSc1gDBTQ1zCgjdzYgmBPDhhKZEoX+EU+0b5YwCey0nl1tbF0NT0IT
ORm3JITjttyjyljloFZeqCxkHkxkS/HExGUDgMT6d8OGid/HGjwV9a0sL464qxDHuk3MPDuxK9RE
GvX3uePZSIHArjBWECBK0vsS2R14JPWG/G6uPQMf5wJVirzT23BUuGoAx/liqnm5hWBWsxPJtYCS
gJwgiudUHRe99fFlsQeEA8mPUSJvaBV/QauKRAuvl9tHtau75Bdk5D8cpD8j9mJFJ3oIQ6zigdMb
/iQSUDI+lnZA10YaiAIlFsn6LDYXOOGu1L5n1XQq2Btl+s0w2JMqv2TUjtyrjEXXWQpGhUXaEna6
7BDZyScQGV12IsEuZ06ZMaf0i5+p5BU9YU3HiRyEDEP0QXtZZeNWDsU1zrtLNOonWpWffsqZ5ScY
1sVoZGcS+xjUcIEt1DzWCd7kdLGs4W5Ilm+yiYLGbjL1zhV/ZJjEEUDqkkwMHHpehK6IKA0Wh7Wt
jySl6vVrjYFChRvQtNf+nzLrb32mPMqWIvyePOpnijmQttIz75uoelijVfwfRMEGS44KAOrt9hTS
5Rk790QRj1W0HGn2DKN6H7LhETHcTzEVaJl5/2O6BhgS0zVfpGQJeuTdwyoeFz4PK2zif/gk7Mqv
e4CrLS/3AZ1r1b6XZfJOG/kj6eVcLJZ4C9QUdDfLp4qaAECdpTiWQtrXNH4DrWa3wjoVGOjQ2W2c
XUEugeqeOyK5UUuaOzzSOOvj5NSZ7gIK8KiMfqxZn+hDU1qBkULX0wbSdQT/75CQagK8M7vPZHaz
YTOMIZznUyn/JEjOJ2jHXm+JmQVUzfk+TrjIGK9EqKErTu/Oek8JZige6kkC0Kkwaa8hvA2W6WLg
7DjEag4xkUPMZFTIJoHnShah3LUqeq/knHctOhI3ltws+lMq5OOBXDFx4GQzYQkwV8wqIP7r4q5M
geQ0wTuDquXjR6UooqKrohYU585ydGcGaU84n4iOXfIJJGwUVAFqF7Bf6GewI/Up+zlQSvcZN/xC
lDFqQzjt2wufsL9HvBrAVxxi9PDPH0cYD4iYdE7n8kDrGjZrQh22eaLCZCuJDsvwXpxZb4v45ODv
Oft3VJWdM5x2hS+rQJe9cHnEtwgRAp0FgC+Qci6/iZmANeLKI62ptyOwaDFsPijuMoZ1qz+P0GJm
EK1xS6XLbJX8waoM1hvxwhpLlxU3gNGN5IZc48IKoyQU2bkYtvipI87QXrbsjjsS1B9EdV9DSci5
gaqfWCIqRIou0vwKamFbv2VZ+tCVA4OERNdu5cLMgp6seZUq3O+YKNLqtxFxUTA5jewcJ6leMF4g
5GQxfYncsIK/SMnO+boSsOlIJCSEiCv2pZQBMvnJ41UXtCBaV3fOnnq2sCqrgxEe2KoRg4N9AB8n
MXWMPblnn7XMUJBRoT5GXoEyYQH+YSl0PWAmJbo2d+uQ2p5Ij/BbFrfVCDYbRfR0JpL1kKCPlPfv
O3nR9NAkslqfLQqLGi9FGraoeTCERijQeA4xSLjJVITsDBtm78QeUegt1h+ifZm3OEr6bDUxNExs
PwotKfJt7EAQEiE9nmbcprxfsWMxykzpb6IJGYeqncRSDXZQhjqhFSBvQnJVjnnLfI4bWdGR5UkE
U0YbIGDZHfPBTZH1dCSYj/w8kQjEJ0x/p8hgEPiayaMAropXJAfENbsNkMacANLZlimvCcV1MlJm
jbDh89hmAqU0l9UAt7ybLt8b9VKFenADXjdV9Hj87ECDUgZwbNfQ+SiOrp515AIlKA/kdPt0kXax
o08BRQSOOGk7TvPyAtdWi69IADJI+Zyfz0J7jYgd3WY2BPHoY3bQpy/9vR/+1VZ7bAbSeFISPMfH
1n/GleKuVO4FmqCMjV35L0fat+3q9yI+N+Ryigh82IKBWQ954c8TY0/0OkKLviUG3dfpL2REzbTN
GQt7/ZUNpWQKjvAQVBDKPNqR8alYAIMeDA1OeeIp7GfVl16S3CHt3ZQ3p6Q/XtBkjwAW5zp1ZADN
8IgAdSS4gRBoGajCayIGQmTJVueaUwJLsL0WIXJ2T1lfpoY0FG+oTCBZdcgrJKNokhDpMaBkz4HM
0RJl4ngR9G06SU/yQfWH7wSbv0Mp7MKKdmrjuNg/wSisBUWGeVR8NXb6D9gIDCQwRGPZR4sk8B0T
nTNgr0/VPFBjN25EUqTKMHqb5SdMCHlKQumEZWKtFibMuI2Zhe97fEaTt6Y8rLBxyjQ0sRbXECpp
+McFcczINFI6li2yxpWwUJ7cDsDixSqcOjfuGgIO6U5CyQD0lHJgz3VlqYBHdNGZ9ZyHfYlAvzBI
TNYiBmQgXBN85sT8flVI2TZ+otnZ2GEiDqIzB+DC3ZtOrmwwr4LAlZCfqnDQgqegHgmjKuO3dnf7
fDdzBu0TZbabyIVVVkIYPE9DRz0Jpp91CtKZb7mNfIhY8SWa3+TUl8eAgFoFSGQvYyp2amEfImzt
tK+Xe+gy5Q6yZvQL0L6EjCI0Sjijqlw8k7HBph0GJTBewGPn8W6woj4Ck1huPnMNf6TbgqY2kNYk
/MpEiMHkrPJt8+wsHDNCBxEKaNK6YjIewjzi/RAJlfj1I6u33Fw1CUMta3oRRJqjk89a1u96zbid
l8Ugmae+o9P5C74yiJKTaqWBZEyBzHCkJLixu2P+nNv01pvrVeTIYkLcyUSmINtrpv939yMjiDTt
oOJyhUS6bXRs4piEjc31R59WapaOlREkNNvaJl0kgz/jGQYBxZ5QGw7sJE+mogHnbczuwBxMkXtP
Yjp1iTP5aKL7oT8ZK/ESiymdMnQ5BVE7C/VlcbQq8kjB8kyjJ5gGlPfoQEkpYnqLlpaI0ZCA/PKI
iHdl3D6R1QANELzxnwZa848Bn6+SK+iv5sohGMazPKIWSO9rNFRhA4m8KgLJw5qvT4wYF2QqBbwO
XfwsDy2Yz/mW9K2zU12jCz4DAA89bL9xL7thezS+puNFv8bg2vbMiWMzEVQrvCsi2bXy4iUrdc+x
QvzbOjxpUEJWG/lwKXgTtvU86BY9YFVAzMFvEzyIupCgyLppbNfwP5rObLlxawuyPyREYB5eSYAg
AM6iRJVeEFUqF+Z5xtf3wu3ucMgP5bAtUSTOPjszV27aOCyLed0ZLl5oI96zOGV7DH3H4UHrCTBk
at6waWa/qYWgxfEqs0/jKioyhZpDd2zJqloZOk/zmlSN4MVuieU9JYCXaCK6idOKPc7kdmHn0gOs
ZtIj1b4V3PdIILfKcEKjOt3g7lL2h+NSp29425qtl12/8hQRP9mT7ZQTjQkJktdEhZ4CIXkEMrxy
BtW8vJNMsH/15wY/AvcauxKLvXb80wFQLhz8D7XTaYNtVqutdPozUad3lMacKmULoyKlEzaEwz8q
g23IY2KkQY4pBC0lUC/KLXZZc5Gg3CKjPZ5GGFfbScpk0XKYNswUBp1jLVM8uAzSg0ABOsQvSmq9
2HSjz3BMgljTg3m54AxJZ7fjsTK8VxicqtQ6qD2GAUN0DT7iyVodR1p8GuvebY+SLugYZC7JrU61
m8zpIviRIvpCWPu5hZPZCfGxOG+RqCRNnvPGU4bVFWT1YsCnyOC4Ixvfw7b1kpHkRu13hFxzlJxs
AFwKP7NxeuxC6HmOrFWBAEcmP31mGy2HeGd1LRfBF/jShq15+ZRSEFJwg36LDXEVWlPRPZFfPsze
kxXpGyMFsjKPkeqYNIxNuI8oJRfSLR5Egg3WkCS582KHTI/SpZZh+SzdYYWnMDVAexZXjT/a4m+Z
mvxPRSrqsAbSX2eqiFlq46Y/jS9GL2XIvOWs48NWypNZAmNtq4uBuxXTXvkupn9BoobyhSLZdLGC
KrNbgTyQCkLxUpa7bCskXfRLNuuXKPm7rL4xDG5NP5UWAJ2aCrvZE9NyKHPD4Vyfko7QN02iQvbU
SjIDwRqME2RDyknwcLC+jLv42kXX7tFkr34L4FQHhjJEroRtmszwI6DBoQHNK6GcZ5xcepiO0LLY
ftSkP/HdhlHOxv5idYCracCChTeAN4QAo+wUXJxt/1xX/Zkv+nMBvFrwS8SkSlDcLjs6ygw/rRXS
ILrNXopY2m4YQ9z89aEriJDNyWMdogfjPu4rkTDsAmtnl0R4ItWWi3nQDuIeT47R8QJNhi8vE3Re
pxezSy6mH4kYXgGnqwvWliLbtY+yzY+R9Gp7NmOaRe3AdDDU3F10aHVxgyrgTuPgvrXKUIZKtMI5
NA+rcjXEimfQoUKjv2QVHJx1JXjCpPyTwQIpVyrGPvQ8+pLZa3AbnzNqOqE7dqCTV4SkqD8PJTZr
t5R+L4LHXQlwi8G+8oMGObZ8gMAEzjjqCjpMWpsN6kMSxHf21sYFYTDmTinQyumo+CDqugP365Rp
4jdq588r+/IkDiIUmS+C7LXsfJXdF6mB/RJKWC3jk0YtpSYMdM7D5P2ODbqApJPOkCrWtjWwEyer
bFKOm/G8FvIPVRg+Q27Tebleevizco8DYfJNnbea8I/UgBNPhPjgOgO4N8iHqOWnKRGRSnUf6ziQ
Hch9ykdfRfZbmtWLPiy0+SqqHGhczgIjfVKLNe10zMQSS5ZSvZptG3SD4bv0bAn/MatkWvdYrPGe
l54VzxftwW0rm7EVfzfsXAX93tMYlD0Wdb1Fo5Ptl191UA/6NXHdhINwNkmkoajFPYZpiV0JblBF
KT8trfyQm3clsc7Sr3zKr01hnMsGI33cOpKaBUUgX/rwiJ9XLWfsqwTOstA7b1LZdskzuNTrcFIa
y5N18B87PGC9vn9LerHpyyRLCJikDqFLgKn5sY8Md6QLTbiliN9x2uwTnrZCFNLJGpFB2OEHWbPT
rseBW+P6w8Tr10OHe1C5MTkVoxEIFHIne52azf3OYAO4y4OBs0QXnHzNfA/Af4jfpToPuXXUSRxu
gZC2KahFHN0ERl+Mf4LDhJcktHrEwN0whM7Isilj2aQiTC8uTgw641HpcSP/GvYQDmyDY2kOQ2dW
HtlcHrUc/2pPTc9yqBgsAWdP2fvij1+pmp1mSFvRchn+Lb68wkSjtzCji7lE3QiF6V2spPfpKJDD
C6KSs1iYj9E1vsvSPvYnSm/Gxa8i2a3qDs5HZSulfmqWvxqeYdz6tmWOeNxsLuO420pVaqMlifyS
LpqBp4gamljWUsoeGAYJm1ZuKJq7eZp3YURP6Dx4h9JWZSadKj6Dfc2IWWkr3hfqpbYKOo08yXzC
nARIMGFozaiVLs54mmudpTt0Cply7nlCcQHhQPekdYnb94zhYJRJLTkZI3x/NSLsGaRUSq0LXHcc
f+jzfBZquFtdvLpt75rhQd7WdpO2NyLtWA8x6JoTZeknaaDM2jBY9FqnnfanJAynmAD2tQsUMz9h
XcP6lI1Ng/twE6HIkPAEVLkRZDINWFl+m/TovkUGIpB3+ng+E+I6FyoxVCOFk7m4bRRd8oFeDo49
tBsS/fL0tHT9XVX1RyPSgpLNjsQGqIfK1B+ljOUHlGezxYzBi5qyMAHU14LBK8I6GCyoDWYd9Eke
SDIFXedORDRtbrWoXpleFOWlD7OjQd8oyYVgGtgtPW+HFz6saztFl5o2w50+UzWy2Cvr0pH1Ujj4
uQG1crgXOGi7WzEp56ij4RRG9pHSAgT3CYoWc0bmqkinQtkfSiRXDSp/axJZZVekrPAaanvEmiTe
dcxkQFzRUJQo91sBZwS48P83n28Wjsg8WF3IwMS3KGu3QRUuwb2OFJenPfv8ye73Cn6GUpz3UYrx
iHj4Vi+sz+9GhLAXi+9AwRAJqsGt+sm74LNSuTAi6tYfOtq3jPbdcUx02Ydolc96Kt8lM3/0WuUK
EOtjdKMewZdE7iJuFSibaI8SnO31H0EXuZcgzfSrJxBdbH+b0wTRHA5Znnil+mvSuCQn03Gt8qPC
WTU2cGaD9iHGPakiMHwzoEfOJT9UDchBmUOFIxspBoHiUMNCQ3MaJgkQCJZHzL0yeV+Fdj+TO22O
gwKuW7lViO+6MP7spuSlGcor5fL8pquZGkermGwRJqkanyzW3glp1RRyJJxa+6gTDytCnlLmB5zW
JLm4WTaYpDK8rOXoTFrssAOdi2Ncos7g6cjY7IU4KgzY2XO9+Xgug4mIxgVVBg7skfcuOtbLNLkA
qQWId0wV+UgmeJ9KeDVqkoj0tlJlT1cRVaWSBZBRwR0yy5Ebyfum28xtLZbKyd1Os626tftF8A/M
yHEwrzigR/+N/azQWaUV0XgLVRu4QvVstPh9TPS7abY3pK25DVDHGZUuyUaQoflRavVDueXj8HhZ
ra9qmmc++5xOzkSyCT1HB50FFwK6+rcfIkYpCQEgcmuOFB1GF1ckttrY6aBjvd9KBkWyjR03HS7C
nNoWSfcBr7Zh4E68CSzHaxh9NTmZUVJ4drA8FevjHP1ZAXYI3bhPJAmKTnKMgpXCCPVQduNh4M3Q
xZAqmFs2cxryEYVZJm7nyRGNwySa4JlPJVmkChtp57c/2mbvRk2pv2jgm6/LvRDlM9Tk61f4UVDW
EH0WXBYNvErL3jxLHXSi2xfWSlx6IXDhARZYHwos9T9MPNfneIBlfFr85t/8ZUwvgcJXsaXHywGE
sVA707nzZjpX9pHC8AetUGX1obNN6JzFVyhgKHTSNMW/3LT8aaTbrg3uJgFkg1y5vc5c6aruaLJd
3PZkaUjnzgZt0GygD+wnaNs+84kAZCbeAZGzaBBppZAIoa6UNUfVTe0BgJJmZzo7dP9S9vFWOwGM
6y7t74yep7RZYdYxqbaJX0/5boxnOz7iaQoJjw7XE8184XvKiRDhnym2DG+3RU0rLCj6Vzk0Rynv
j+nlVy8vbm4qbgykZeZry/4am3eGEqZ40fFYKy7I7CUG4aZDh1SKkyhe3ppwnXiNGowABTdKZ/m3
0K7Fw9JV+Frk3uWRwDWHF5TMak3wgVzqYfo0gUvB5+EC8LsE3FLDl9LgSwn0ZUsCTeT9vpaQV97H
88jcJwpoFgHMfKrX8QSUeQDIKMDeHYy5ECx/FKDhnO01oMpKfYyFSy+JDAuFkQ8adHicbv9fRls6
jec1yxferT0f4BCIQM0c97ZMMyXyMYGVFJLjItJ0oqh7LX7htbXfxsWSC0vlQo2B5lrpXLksOj1A
hcPj3Ah9JeQJnkYx4yOtUgO4Xy7RvfHvD+4LK/vfD2/C1kq2wO4Xv8R4nf2Mq6VyWHAtLZ/5zULD
/UQD95pd/ZzV9CJz6zQG3wynE0GlYHxSS0D/LoxIZL0/rUW1GG2QdZyQDqauWciPXMeVn6HQ7tIX
DTWmScBUIceTs6fXPgdnJvEHylvhOs9fUmXcJRpt8EIJ1S/8MNe82P/P2PWBd3lM6VEYCZ+T1IZW
sG3oKUpI+nt2UcLs1NC/ZeA80P1h++Nti2FH0WynE4gm8upRc9Vk1QYPKuaXVgTkaWIFVUyfchZn
UBH6Gw2yIPpZSCQM6HAi+ijRCLaxK/Ow1f00BraBNoBlHC+dDEizxTdarc05Nqtz/OBJeSmYGDqA
OkpOF3lFs3APNZQXYUkKLH/k8CcW6LQy7GdyEFyg3LLXXQOajyRjlZ0wx4kLeifWqOoXdrJhll6Z
/jCj9N5q9StUxM+5dBIYjPmKUBM1/ps8U+IFq0zwsor5wst5726jidl81qsGslf2rF30QKXPoNEk
lIq2agYjNGM5LJE8YWH6iY8EBD22HIZF6Ph3xW9OdSHd8ewwbjbntzE1qqSRoKKYMCUSc/bSp0Vs
BqHsX8a+tWeJq7C4Dcv+1Gg8HnN2efuwV4DtFXu64u4Vc0vqESv1v9IYPnWJixAAQXJpx+ECNOm8
/et440+s7/X7jCoJxSmOznSWydDmBQZHYAI8HCyN8LMHUhbznws7wikEBO2ZD/JMUIQa2ISHNSZI
YcBXxpMSONw/nZ/JhClbDda9qqV7eisxhinNWdAMpq/0Sv/IsTd/pgTueJ/4QE/sKIP0vpyA4yj7
jJhKXa+ewp7W9Nl2B2f9vn4J73PZfmTSxAjV77Sfr5zLDvCegr4VroxZCoC0IszCNImfYS9o2MZ+
0kh8LFv1s4nD54pTpE/Fh3lHm64IWhkQA+8LSG13cMheXps6v+FFj3iChbi5QqicCxThFBv37+J3
BEbmK7zX1vj5lT5ZboGMkdyCcsZm7T+iB4uXaPVLIKoztfKHoTN9pfpVxPW9jtM7F8ibVY43ZIpF
NSHjF9cxaS+jNzb1UetJU6CtFTP2OQh7o/GvjDcPCl6jdzU7dp9y29OYUp0oyXAyU8RmYATLul+c
geFov8hgLFAHswf/+EvAWbL9ErF/sh+ngpN0GVUIxBji9KPG6q/xs44sSlhDrY1Xzr1n8NUvvTfH
TvOZgLY4ZcQ6F74U6yOcoXLyBKdNFdE0dsMNXyVoB+UQ8mkSPPKgF3ZVe/3fyC2Sfe/6ChPKJCns
2p/70WRlqR0TbeGhiGsE/hmwweW9loHH82krl0ekEYFRU+IEwXz61pVfG6s/m4gN0uS9FLD+Q9fK
ReZ70GyVX5+mtX7ltf6qfgtd+uTl5sxmn2ixRBpg3NhfLEBGfuQnObLPRi3tkD6wEeyYwJfuQ0H+
yp9wTmSCdDn13VH+e6vSG63lTOv7mLEghB+MK4WFg/SfEZtA4NSTVIxn6Dv0xYNPT5KrEiUbTlxQ
KSeI1ys0n1Z8DX8SfIoKenF6lkkAabFxItYoF6f6QrqsTwFrFwCxVgQKtH2p8WaS/zVIo+LoLF8a
zRIHmagUsxB4c0yBfOd0i7WfyHGZCM5k3TtNb1K2S+L9wYB+EaGRbkAITOuYEPCEf2Y8tEfxg8tc
dNOy7RO96wUhEDot2KqIMILuUyPywRnpmIeRKnyZz6GVYmr5BD970ksA5GHjWZ/UYXutX/yIEbpR
W507bmZgx2c5J+IKwAbbW7TA8GKXWpvicdKNY1dnHvR0HIwmmaWojBntdYVfkNhhc8p4e9yl/1I0
AMr4ZrVwKJsQWOuGol1SqEFEgub6nqBzhcfBiqh2m8WjtTdxmcSHmE70OhBoghFy06Hc6zKXfkMJ
QrLvMfyRUijKYHWtagxMdThtRe/S/bVuFav7MnQ6hARociPc4Lr+sZT6tPyoG9gbrQp2TOJZZ1wk
gZKmJ+FcGuZt0tjtd0h8FWxhHnuxVj86HIjNGcojl9v0XGnmqfPyvL5Iin6u6SvqoEjIRnsavPiY
0m4oW544d25N/VJCyZKpNNiKQsgri9OKEMPIhrvTNbJSrq3zaT2zNyvROoTx0LCxxlbhas26kwpw
h5QJRgrVHQzVLK4zymNCfy4YhnTY7/ESLEeKikKYWN7yEjUSF80OcAGtUD+ZHRX8j7DI5Lppa+zR
2ekwa2AZ7638kux/CqQv8AjABZyCyjTVFg2RvMN6Wjd2dGtcXzIPLP47mzWX9RgbvYcx/DfBIqxf
2WoEcZ0GGSnzXqw91TZPrNnoQhDHu/xLEPLzDCBMm04iepiS5YcW52LLjhoWhzZ3foErl5A7CvuB
VzYYCI7kmJq1nv5I1RE0EdYtKBkebGBsaDSTMjBjVPVBdGHtdpudHKYOIJ4hVe9sSIAemQiIBu6I
wY1xScwKGEKU1o1JRgOJDQxIZG/k/lgLZQINWZErzNtMDG4vCeBINjTeyFqJSX8TI/9n2SfOi674
b/RbWT8RaJCr4TJvwQ9/+Eq8OGyRFnsBmRne+Bs3nV7UI9XyRu1bFVYva/GYBpQWlDZZDflXQrVo
iBVnAORjHMFKH3/qQOM4Ftm8VWyUViplWabR3BNu/MWTu5RMUJJ8XjtODnDuSQHugKewJXII0nVZ
ydTVAF6gLzJdZCeBahn64yx43W49IR0COSQmWSpgFMxrvu+t+TgkLWaH0Q6lDx2vTinM7oavHNFp
aACCu21rT7wRBLh1EX0etahGSkn4bPsVmFsCN6rstXyzo1ochveZpTEbjPpPSKm2lCigaVJXAqgU
suF/S5RQA1YuGJ6eXhCpWCXOf6mbKUC4Tvjt+CNtIzfF4WGA4hrF2Dby7jBWhMMe8cguBVfntJ/l
9Yln6H2zZdGcJ6sa3rXXUi34wHtfVC95rB4mcr09QdoRJEhKSiDaPVuMP6RLnwnPO+0lN9HXThvG
Z7R7TCRqirM0ENFT7XnF3GBkbgl0RzNqtzRxc/BLhFoxwr0jgZJbpBtlGc2F0tuqdQf2TYZoGwnb
aazhY7XH+1WT2UjAAzZO6RW/ATH5OYV8vciJArOAbyWCTw2zQiT4umJkHIzpbJrCgwN31tKXIkuf
8pB/GjcpdXWwuDr66VFYlPfkANKK0meLejZRXl1ETQHLrJFdVDO8hn/0uriXAiYU6dGfaZPAC1Uv
AFDYR2Wpq6wNr/oOfgSTJY3R4zVKzf1buMTdZGqd5hGUoVtGpGQpWJpy9030ox6Awt/lf1lT38L2
pzLM1zZ4wD8lBNL/SILgdtq8iyzGlksuU0Aj4HkId2+D3nc0yYkmEwYNGgLviWJnIQMRLm06POS8
f2biwf2JltFsvoV9flsiPohhdh3m6TJJ67kh/2vpyNPxbhaUgLj99DXB7iyt87/hVS/m1YpmDLyQ
FoHEs3cPuNz3uUsIz2WD9R9oVsr9grkEvfPxd4CMoIDaKJv6miKN8C0t/AOKkUi6CznOP3opwgTx
szsLG9oTYp0Z4ZYj9FvVh5ZKCaNuNs+FoWZ38/01a4oLjcGlsGBLGBks2oB+T8zweTXPWd/Q5TsN
2QFobc7spy/xLTqKCGU8i2z0o99RoZwXR9jFfffM/+K/v0axeqHgzyuRAkfYb6C8QPrnShM067fe
aHSPjsyz6Z1oriZ+mv+G33K4IMQs+yKC/tVE93SVHiwUMww9Tkche80l8R0WmI4rvFlxIDkpo9Mg
HFqd3ipucpNdmmQqxdIpdeXCb+qygo4t6oME20qokiOYrpWDEXDgiXFCq2kLIdiQC551p3H0L39v
SXMWpDn1lQhe//UWw2astSKkkJmgVPhJpsbJSYcJk1fRhPwuxhAodUqmdMN9C1cwCXnIHlFbuWIw
dsxu0bdeTWrK/G0cZoum53gzRd2iJoMKSftho+8pvUMfrZWeO6zSY0etd2ZD0ydlwDqXklXRyaNd
406HwfmtWtYeqNZebx38MW+DUYp0ackYx2hFZiNmZNl7lLmKUp91CDJrwSl5WCCPNxEnKJtWCnVJ
hBRLsM6wB+VPNAUX2sYoNzRjIRWM8Ex2bIxGjmk2h4ekcAgbHBuwsQ1CIxamLXUoNHD1R5/gcmlw
u710lR3zNhRDaJr4hSG+xPze9ktCbnf9LrFYa3wl9a+hwriBnb9evxuqsZP/hRkP9HIfTb4asz2O
M/c16PYHdYwPI3eEKRoCet0XyzXIR/V4J+vJvbwNUreM0kJmi5pWUqmwSs/NGTnsCeRsPxdnet0C
YMmFxLcMRNGQNMroY4dWuItksuviPq7TWfa2aqUIQRzzXTEghhiXkDHI9KlSI2WyG09CNLoKymA9
J+4qq04kVyh9uOca6u8yH1pOTI+60q2YtsSdgp1iYL2m3BVzct5UPVrJyumx18KhL8+qrDnf57bo
Xqa/OMpo3I32OQPbm08x6fk5Ua/i72anlAWiYXlgk3vQK8Q31/oyk5kbSsPEa1qKt3xWLO21J7+2
gzBZl2TBn9kKziAOYAzPhbz6K4GmrsCSacDCb89TyOobfHIickQ/BeWmPeVLq950dCcc/3eLkkue
wwtCb8rlTLGnq4SQnsLDH95TCtIGHgCC3XJDUmjKqnp3Pi9sg2e2wSkVQhK7YNViSOm/4yna8Kxn
/d1ycuIfxmLr9XKeiu6EsG9BP1Q3qa/OvRIQDs7u2DzsukNIYnNiTd5FTDdkWhbdeynG4oclrgv1
8NZMyzhOE1hLZeyd9ioqkTtarSvqotu5mW/8ken5+09tRbtnVbFdz3eZQcR0KG7yRFHTLpsYlr+H
tLgKm6esHh/loV2YVa8KKnVxyKHg46de0PG7zJ5GmRUzN4B+u0ecCqN4LDsy+i3XuMVNee6TfW/x
l4mAGlpSOBqeCdQ3WluX+1yXdpamB7TA6DqObZCfgQvVxGZ7kGkT1aBUTT1x657lZTk1vLFM+o+J
iww6YjEw5XTR7V/8yrkXva2s4acm1AUSZ9+d1J6BKJwzX1PVCwCBazRzVuRewz2kkENmQvYtwXBh
SdIJjuz0Zo1QGNphsuJXYp/dVI5Armjmt5ca0Eb2I/B8XtK57w4JxEJTMw4rnmBYQKQVNH5g2GPu
uqO5RmABHB+9/GqpXmsLqh6E3+H3ADtVZDNlG8y2dCq70UXbGG9ZDnCu80dR8WtN97+jy6yPH0qo
fph6oJheN6P/k9KYaV8iclGD0h7RkXt0ZDEdPbA9Ncxcs6VGaj20q3kOJdRccA+L0EFy0vzZkx0x
wT4iwF/IKZrBX9bkF2yjbCxxRC9j4sB/B18R483L+ZzZyler/tdtj2+p55HCB9sCys9iINz4V6Qc
4HfxtPygkrrpm6s1QrGNz0Bjsxgt/SODvAZEsixoUvnBtaz7zW+jYvHBMBXqC97fjs54eIc1O8BV
ObDmsOkJoiI5bvyBaouiNo6TkhxDBNQ+xbeUxrzM/iiM3uRGiRnojX4ahYk5uLhsde10AeHdU3k7
fita6AkvQMXZiCHEkt3Za4rZziZc1tJuNdnXZOLJ+rGlGmsxg13t9af+pCbaLZp/zw3LdRMve4eb
CCk2sYxTYqMTddIjvrdz9MAA9K4nHCF2oQyfdUiRWMnVI5TQn6Z3EFJ2BQqA6XQvhhwMhKnmQCNV
lMVk2cZbig06j/9BytPIWtQ4ocVXjO0rpMWkeOrYWYZCejd+NTEf8lfppkN2jqr1UAN6FAioDaVX
AwKX4egOklc3fJrUb8oApI5eQzgNnhjukrB1IoXrnYZFrpxsGXwb5ioGEQm5paVbStYPDYwJAYdU
X/N+bdpj/yFiLM6py8s1+0h0WeQD815dZVn1xhzEbbf40tLwJDk3wG0ToQ6avA9KeIJafswnLxFo
5TtNYKC9crAnVi57keILXWBdd44G7Ey/Yn/UhmDpCEd75lAd08mLDMlpcH3ruHTo5ITVUoyHJFIP
IUfvQQiHs0S2iglZaroPhLYqzJxeSm39EZ/17DzjF1kdjc3wfjpp8XRknT9Mra+xUkfBJ1X8TwB3
l/b7hr/y9e9zOGOPuSMePvKDGZPVMoUv+mR/MZJ99ctPV2q0SWOkL8VXU3ef5Ww+2yDpLKfGe2Tg
PQop4qvTfW7odkHG2RJKe6JtdL7TTYC+AelptiidbXT39cooyB5aOr+4NJ5mX+pOLV4M0AItPQR9
d7IewqU1xROE/hNHiqyXZxOMYQnXvw8sZ6n1y5wwv+MlGc3hqlnBUH+TxT+OGnl6StStjZDMPZ82
oWTdi8Cj3V0k8mvhij03+jlDEBrVPNDLq2CKNyvs7iZywC+8JWALEo/nCkSh7DQRSeg5DABycXbg
C2mI8JraTz6asL1IDWFLa4noVxjk63v8MPmR4jNBOe5JU40+z0dbYehYlcpVUT4ZI+sO0r1+0Kbp
QCaRRqda1Ql8lVwUlUOZsn0VPzUJ7qceuRO6BpZGaXLSWiNjjJ+Zo6beQ6UtNEAvPM1wk+GChRjv
NHrJHYceMxVloroVV7zsAwd55jStQIMALQskbhEnU5Lm2layfLRalLzdqZvTc910Z+x2qLqxeAxN
fG9W5q3rd89ZIqaJN7DG7FhjZj0+6ZPhm5nAOrfz3rRQ12plZU6R6W4fG39sQ09Od8WywRlPjWqd
Mdif1woGxZGVgkW1kCEDEiKwJb/P6y/xPUKTStGkekyOeIkH7/VWrGlisXWyjpje9njwrxUZJeCp
azvbXTz6VeoK2HgH3oG6tzF14Uft3U6naPyv9ogy894GsfnE+T+16s4r9rjDsvi/YSI+XA+uMH1q
McvViHfXYviaIbPJ6P0OiipND/2f/lVSJldzi9KQkM1EtmtcgcqxXv8YF/jPmTXeFubdBXidZdrd
PoXxleM5N9kXirYm8unsRpI+9a4/BHDBqSlwuhK2ZMHLoH+b8njU6UedqYCX8MGm1mhrV7K3SwSk
bJ/CvBnk+n+WMRERYB04SiKiW9l3jsRSrHsp7IOErZ9Wfemx+iJa/llY2JwsKkT4zkegssSQJomm
6rDZ64D0Vl5xWXU7aJZzxx2QZGy9y/e2kRFEi2o//cBjQD+WX1jyvgPAl2nEgsgJtN/KQLCRRNMC
jwucHjZMgdEmPI6ieLQF2hJAcIwx/WsKZyPeqpWTe94yj3bWps8q757hQqwjBNBq2HKKkuHQ04Gg
AilwVO4oJ9hUBJ+TxU+GxBf88tEI075DDFXzIRDtSySnzyKpHvrMdd1SK5xRQ81LSPSs6s07ZT94
qqwN3YwF0arsNileZdx8ajAezPVmiPIVn1PV83PIyq4h+DrEi1+q3xZxFlJzuy6h/sbExx07sfSh
sutJlSv8M5eEoNbdEh1Uo6HaGS8CTZ9SxwAw2mXcBZVB4rC6mbzx9CM8z5eruBoJrYOwnJeILmgq
H4T+ql5n6FnD73Fc7uXBCCx8jlX1JzQ0Ek//d3ZSUpDsUkfr2nrsUpRWTnAFytcy0MOzhOSzdjSi
HlOq0ce18eWUNoO6CpKIngDOG5GxMRquQ8RuixUQBUgVUEWNe9dqPbj52ASK7HIg9xfvVoIwWQHL
AD/hGURUm7hRm4Lqx4odHRYqkyFdiVN46DF2lBJRM7E8bkW5M1vIsTaPxSdx4uOqZ9R/LyQOpH2L
w0YzjpLeOywrqUjBrv4xkwrzo1eLxxQIfk8rrvwNGkN8tsqD5YiTxqJjUJdGe43OdZuVLxtW9R6s
EQ+oFU6shI8E7WZusKcQBcCstodasC/r1v/a7FmtVxFoTyRSM7AeuLQruH3zQ1aU7+haEceexL/S
wMnoxKASvVb/MUCxpKQwqRFiEo7zuxnH9yLhowi7xXLDisc1k9jAJCYhgosGoiF9keZXS0111jxU
mp8mibfHTujHg5X9JirojjEzydeQCn6slifxY6GlYjGgNvIVJcfBOpmUFDWgXrgDVvF0kkwoynT+
ytIHKCdEog9ewyVagmnB7STSnqmOh5FvrmKXoX9nFaXNwEVU3wT8zdCESW6n9OYli0iERv/GhYhU
InomKRweAUVI+jxs7wb8X124yX29X7HBQMjKiAppNNNWAHFMLra38o+i+SsrTpFwSRXiBlDgGsQs
czZIXg9jY59Y/yyqJH4ZLeSPewICzddvvZAcrV51l+a7nAkXajWJHrhL6u4/k6I/r0VVMssPyOlJ
oR3GI8ZWk9ADpGCUvHCyE6wRE1/qZo0oCrfRdzOaniiPwaQIWA5pFFG5XpBd5uLfWi5+y+9Izs+L
YAYdbkuragIjUOxZ/Evo7ZDTu9XQuxUWyXWEcMp8hrXYL4iratIfpjeHXFa2RA9Tqx6p7IT0D8Rc
3jIBFBefwnARdyKZeF7msIx48xZOmoj3wtBufR3dsPDr2VfV64eJP8k6nGeLI4MX7XBZKo151df6
Ev2RQ+JD6DAyIsd1AFMFe3X+yfpt1iSjOAcZOdsxXdEBLK4xWdCZOqECwjgkmmPSNuQ/iu7SmWgy
0l8r+ZPNeZBb6smsfiSaOWqKKAfKwglXjLrli3ReGHkYGDx4F/NZk0/FYPF/KDuPJcmRNEm/Skud
Gz1gBhhWpvvgnLPwoBdIsATnHE+/H6prditzVmp3D9kiXREZnuEOwMz0V/20wePZIwHYpLcuYfwx
TlYDWm+cA/6clQPy39DadReg4Uq6LNpNaqmTq2eBYzKG6t645qYuUvJ7gh0qNJue37pm9z+kL2pZ
vcTyEJW00CaYntObCrS5yrx9BEabsdX0u7YZCSyJpB0BCxs/cASZsQ5Nb0dihSOy8kmGm6p34vjA
J/TkpYpwPiDkBnKRhl8dp0ZQuXxjc9ECefFGMrhlzUTb3aX8UWN7DSCafP1OCcDLBjy4UMTyaF13
xoP/5vfVIxzWR6nFj5NJ6zIYMcxlcsRLkJeLAgQi86RC3SpJwkHYmwO+a6i2e9C+6Q2OYAnUb66H
z4L4PeDWRc6foC4uGPvbylhvopWoGJRRjGrH46kiAZHr4E6x6HY/cBnM3I9s5AluRLuo2SvamlBD
W5AjnysdlkN9mcAoEHd1CJcSR7iFPSNA6GQeqhALtCyQH7QnWjCGH20YIZLHN+XGHBwL391VjrXL
VTZDysJ3lb3lv4fwTOjEgOPnZHJnixhn+HTfsDEp5iJUTuzpzxW3YY2XwpMN4i+ctTNXvH9SoZEV
Q3i0EG0natQoSMTpTx7opUNOiSU11g2cdpeedG9tMSq3Y5DdO4yrXK9UaiseT+InQlfRQzLFkwdj
x2iCaeIYPkMvm1nYzNqRUHRzBjploQphpCDIoH7SiFXjXzSm48w95aUz8ekOBSN96sBZZwS9MLQu
7yIkZdeEnsWTcub7yOz3rn+Ogeh4BR+cBqGQm7ZjDRLWS7Mw8Ip4JRtPyFEhWGaXPjCEgoqp9+Th
UjUueWYUBD3cc13jC6TgxNE3gUqNIYK5wwMMz2Pylfjx2Revcf9ulcdcPcr8LidHhs5SmyjbglbL
EgJdt/BPmZUD9vliSzI3wGE52CH+HsWD5uhqzkDYobPe2Tli05ofooS72J+iMd6rJFZwBOxwaxes
jNR7MGN9ctwI7D9tpIc4ivaB+2yXLwSU5qRwVn3DeDbAS7Bq6aIKymit0p2s0dhTvQA2w4bYrMZr
hi7t9D19IT+oiqbKaRmKlk433pIkvGN4WhucwNbNqgqcU5z5F3vyfuELV1GPoUE7JwUoKnfPBDXh
yMTh/JXNKLJScDCaZB+Q9q4ZfnZzJ+sPxslaKBj3R+oXaKlebCPavOq+PAfLmMVVia8doJggISWZ
0kzTA+tc2rY4NBTqpQFFTGRjaYMvLCIVWIEV19kPQwZNrDmFIO1DBnT6LISUZeIOUZbYi6ITtrza
d0+D5R59flRLZZyKPB9o9Qa/pkmVaLx2KLVKxQfqpEdkPfApoH3rq4gQMHg4eMeSqCnwmGWz0JL6
ED8ddN2iNYrhrqjBiGGEsOmtSvmUFh2USaDga40GLXhG2IKk/vR3oy5UKyoU3FTjzGJkP8etkRrf
dIn+9rf/+Nd/fvb/w/vOLswxvSz9W4qKmAVpXf3zN2Frv/0t//d/33798zfsp6qh2qamO4Zm2Fw0
Bl//fL8Fqce3a39PqDOqfJd+N9ckYphgOVN3CYcld7JOQvZMLTaS41ac0/ECxRVty9laVxjPQjuw
cswM5cp0kpmEwV4BV0FUHQPt6tNWlZq3novCWvN5osJ1qHAGIhxFoaT0EZ1QolRvERf3vKTSgCdH
gC+oxfg0DCMDO/R1hgzBDcSrRd/C8BB5L/qPGtW7W1RPLFKhpp1SMZ59fZYeClZ80oWLGKqYuLYv
dSVOdNfQ8DEZ51/8Qw3jI+cgaDwoVI9VxxpjrvShvdAWRN6jxd77mpFuomAspzC1YP6Z1iYO9AO3
3r7+FNRpsXHYD6VxiMz2yGiHwPCE6yhIUFBg2HMsCBj815yaLWdZfhKRH8fFcJ3wjbrWbzVqcS0S
kUn47DJp+veuU/sU9CdWiw4yl5ZSl6TvrWV3bYH7P2Em4bQ1voqGitiQgLQHSmMZgnK602gFwJk3
oQNmxFikeU+rnnGKWNFxji+3puEp2nNlFwwskBr6F4dn6lRW/hJbzYWw7q34YbjtOfS6s32GsnIN
Y+NqkalVt54wtip/JqnOywhUKPEibqDtB+1W5hTXMYJ7msazRJZ41msXKs4zNi0pOqH2VoTByRfD
wVyq6Iht1K+FkaGS+tta7hKm1kNRMaJ0d35P3zfeWyBOEKibOtvr+CxkTpdR/s6EdlVY9r7oTDoC
zX0yH7o7j6p7lYVPydErqGZnUx9x7wNALJgtYt3Y5eDzxamV3RrbGHo/x0kWSNhl0TxiA+DSJAck
B5NUX0FTnOWtfSwb++hk6hHX87yJCjwjyFbWDJ8riQb6tUKP1dB+Lqld91mG5sl3E/VbKy+JAMdb
kx0RwlR0nIAc0XqWizfrIjvoStjx2b/4qzwkajd2u0zGu7F9islFKCQy2+iFWOkilri1Zb/+bDcY
VhZkv9ytq8XnNJcn59ZP+B48qfyhvXGdIfwy/54JDuA20oEj5Eo19VWH3wIFwf2iR6uxx0saY/Yo
SaWlvMcHdMtDpmy7vF2rU5/8HiNA46TXxhkvEqN7Spg1qYlWQJigmNqjB7hOVt+3PBxvzP/HmGgz
94NDXV1MTAUT8JL/aQAE1cO2b2wgp/5mjbbPO4AeQQuDmGVWev0GHsacz75ZqXYjdTFk8hrI9Jpb
PIiNlUdYerRot0KuZW5dGlsJM6GbmAmA4k1CqTqYDy2BJ4vPilDLwrO5gkDrEEvqjW2TNLvQoE7Y
JxjEU8Hwj7VojzbtPyTYQU/ttaI7ya45xYhNnrtjHBjEPmkgIJejtS5tEk/JXB3cdWbqFCHQKC6w
U9gFf3mR4ZyfYhTWqC/Fe5K9xZu55U3Ap5l2SwKieHa2dGBiiF7ZB1CXFPQypnbEkLKDzRyLY01W
2NipcRAEB3X7bTGRN2t8X8khFGKPJHhwyhuoSD7v8ZxGD3ZqPvQye3Rr9cmrQAmKHKPViUngufWH
c8bRSwQuhPXhXPfFOYn9s90yxe8loKRlZDRMMYGYKadU7h2bvaSVIcJYBAaLlR1KBFQW62Tv4gjO
fUbW3Tk3zd1YsZhLTKELkERSW1kNLQSUQNlzQ8i1bxmbmAs2I0Xh0p08LFug+H4Nhj0rV14zMoU1
V7nmrZFP3Xp8jBtt54lsnn/HhK/Y00dn97mdJry7PkVOWj+kdrztKcYQmM2Fau5i6g3nOXOyXDwY
Op2oklaAAr5EtvkR4V16bY++UXK2dvZV0dCJ7Bx6cm4DNdS65a+VYTjKQj1SCpsUF632Lh4iuI/l
A6PWPIhAopTjpiZjThIKMa4GPhXClSh2YW1Q7OptoiHbeApEuGbcuBwjgkV0rvV4qyr5drCrbcjM
OaUM0VuRTlH8c/wN8717pemTui8Yevq+GcY9CbB9mx1E265xG64d+o9vKHT3ED+RuLXhiXLti2yt
s+kJHCXooAjMUY3jo1+qHNdrxmrkQBFYF3+9wuua+d9WeAapYD4NaUvVsvVfVngv40LU89ja2MLb
NIa1iQN9q8TNTr8yUkMOkfiv+1lcFxBNpskMWWaQriZnK9Vd9YKhPQhqzlCLJqhxV3w1BX3IIWic
aolLCSCtvbZ96DGnjMmpxs5ZW9uzgEOmsU5IOmDC497JTwtuCSN/Hj33SVsdyY/t7HLRVtuEmXbh
Ddui4A1/8uz60Q2dh/RS9Q3qeXhKjUV9McMWOj+ZMhEvBV1WOO2UHuIiOm1GpiPhkC/VtbQoFh5X
Ud1u7A8t0k7+UJ6RcVNn3MUaQhLqYmvJO3z3mSaKg3tp4/bs9OnZ7s3ToKQnhvW6QZFZBKMuZnKg
bQkeb82vAjYESc+lTcjEnxKhIJAHQuXYzabe4A7owfY5x8W0ypdljfQgvU0LGCWDMp4cTMpuvXqX
9oC9zlSMeQPNiqzMHgd0LYKOz6a0pDMuvoHMXqTQvv1JVdK55cQq1pGQIPk4yso9DyvDSHbj/NVi
02R9wg/Yx6cOtxyUB39c2rG+s1R1x4HF6MOtXmW7rlS2ff6j0sTCLvNtmNgbZacH4Fcx/HiOuoMr
unX3ctxXMdmToELl0xYRLPwsjZcVxbhpCKCQVJX1bDrJDWf1rA+Y4loJ+Lp8LyvG0pt8PchywaSJ
5Rur0j6T+j5OtX3o9nt83jPiAouEU3xI1Yo753EJbOAeqj6Cv7kOgnytHJoZKJZV8oEovNQuIcfZ
HQUdDuAdyfwnlnzMxluHqcknWTvou7++T0w53Qc/74R1pBNH0y32wtISzs874WqQwhVWkWw5xS5A
ES7YMoG6WEg+XOsNN9V8gebCqYxMg3Hz4h9tVAFIv+ionEWu7CCuxGK4+GV469liAOzm9NEs/eye
9PkO05bVUXCY97sXC+L3WTygDvcshsbNhCg6IbHtBywb1sfQEGWFkuogjAY4HnHOTa2ZgeFsYh2/
m19tWzI0LvToHkAjJHkdE7MzZSM+FyphiYnwgzMOaI6NUcak9LTtQKNxZwdPNjQYrSRhABPW8/eo
vXujVPepa+2pUt6zTzukhbtP7L2iXooeTkswa56csdlgWNp0T61V7FU74Kv9Lm3ine5rWx6PCyd8
dwRGGcHc/KQbcuHDhBJcSUEKmO9z1ddzh8BVPmzwLpjNW0s99Fhbe87HtHC3x+ytPuuP0OiTB7KZ
KKwapMyt7o13lm65cTKfsIS+xhwQd+O1L1Xw8JeWrhInDZehQj8E9Xl9Db3IWFYGqVD9CkUlILSH
J3DE5jZ+6UWx5KkOZJB7t3gfcU2C2N7qbCJ7ix0a6iftXsxYydD7m2LqEnP8/aDQppL1cxW12++L
3eAEOwrgt2X3VSUSbc6fy7IAbLUJHaTRoaNiKFyHlcWYMCSd/ZG9OfiAkiuIvrKpVpSvwcty2AYj
csQrkW2dsniqjjkClRbcBMJmM0wxRvvGcOvmkcv09iUZU9dmA8GKrRKFCmd3QidXau1uSa3doKpj
Prkgjtb0RTgIWFULrqNjC18zFjK4OMa1kjSoZ/QFwg7ruo21JUqYcPi8KjGossJ/psbokd0K/Zjy
FNgHpe+OCl3YyXvcfGuC63vmMa1I1W6tATFDVBzBStVJthE9ERXq53Rf3UN9gUlCMnDRGUyRuXNN
IMGYpU1V5yJImf6eDLr9oA2u8XhXANLIPbbDXAe0H6DAFe2+CjIQpluD6goDB2CLoegoneaa4es4
SgZA5Dx3VUNREoEQc4C0uMZlJ8AqaeLF9f1XZz0yi9b2KYKTcuxr4G3oRx0Lla88M21f6zgwvPoF
A+m+pt4pPpln3UwWtKb5yngIuhDzOZgryFAIRpQC7dhQMKBBKONv6EDZJix2QfVQQD13lD92QMMd
vKRTTiDSLmVTLoBhzboA6wGqOVEWtdjSeEMF03pK/GXVlnPSdpLRCS0w0x1KcVCa+pA17p6ZjFRR
U5rhVnyFVo/HXFvlg3JqiUy64Pc1cJXN8+Ckq6AwyUfR/eRtC0bTJrRaIOKJt/M8lXieB+EDA6F+
T2TziIJYa/yCYAC8OZyZdojXgMG2+bF8LAdjIw328lSMKK9a6Gw8LuXMmv8YEH+0gf0ClTn8MYpy
u9A/sqLCG/XtWd4B06Gabfg27mzH4/DlnX7oHz4bQVbYWeb1DwG3HYPQ9AhwSrC93pq1u3fFN7u1
lQ/oJbt0XbZzR8LfAUO/Kt5kerUe31DLTYr1gnqlL4xY27JQkf4lGK2xyYyNvZJSx5nQveMz4dY/
jDw7YbmKx7PWRpcqHi6mb12YpXKhNtEm9ct5Gfa3SGlugh47KHhqaR+lrV10xnf5oJ8kqvusVSI4
a/pOYBF16C6fhmJwvopVSKdv8JFk7rlBi2/mJR3cEU2KhvZV95h+YXhRqsEiTXC94FhAviYD3X7W
vkyYwnj0muqknsbXAPJHRKWQma47AyAXMWKKr/56NdOcX1Yz27RsVTUty1KFjcjjTLrPn3SdfKys
sOjB+WqkSmuqmUL8a/z7KqteJT88hMHAJHGaJwxy2028DaH3Wxt6hrftIiC9StJ3XnRT8jg7ZEV9
CPFXezwbtPIQluSkfO8APVkatCDzmPHj7RDbm6yqN7hdFol2jvWepw1Oo2UG58iY/DBYNmC8sbTq
kBFhHVOmToku7oOCQrpwX2rOvi2BkzjBMXa6o1rCN+Bs1eFjyxWmH0s9yy5WEV06UE0ZB2GduX1d
7Qubo5CZn76D43R0hWK2wjYBmu5VLhCcy2ojbtYlCNBBtceWChtdcRElzkmX3aAIM1zpYpqJpYsx
GbI0j/mA34oig9Jc4rMFOmUmr2vpjPPspZSnZtDma0wQ8z50D4OKbJC5a41ye60V50i4lypXroL9
qHXxFJTAWLtmITRGRN0ef7GTaVe4p9Mgm3oc7aJQsRTfM1fenLK+ysg8pypem2rP8wQJqj12Snou
zrph3KQy7ZHK/SDip76un5MHf6dAAVKgADkM6jwJUHR+DdlF+dbu+tBXwaFvOKRk3d4b6Tu6WHV9
KiL1OO22HMAL7MxUVEZ3vte6mIJnoIH4LxzsarPxAoQBxjZzenehsZjjKnxVyZ8rs4Icudp8hW2w
HdaETaPZXuebLMB9+3kNHdGF7fbXF7Ru/XKMsYVJ87PKzszRLWnKX4XKMNQdkdUVmL14XTo7j2CJ
mDkbkd5bf9w2oluW/qOkDNNX3vBjEgyFzEA2VxJalqjvUikIFZNVwv4HYB4fCdZkOPGcr313JHsz
Y5xPfBcbxLSdynhKG+j6Bbq+gq6v46Bz8RTozYeXPmSxcTSDABj9NRoek2zclS1JywYCmzts1O5W
t5Sh2emynTotelRplwxryaoO1Ycjdu3165JdiVHy+xQ9BUQu28NjdDWguVRBPI8za+/wdPUssgZR
fsiOITeMgbHsw8Q4mlzF81hV1OUyAY8jLPFo5tElidWL7bsXnCg9I/x7Qbecd6+66L4KV6Ey3tlN
4P+Cs+Ll5G2+t2FTnrsuP/tjeh57wNpGuwJ0do10lWkGp0H03njbSGbxqr0pOdl62bzd4E8JEB7N
rcoYKPW3AxqerNaMJKhb5X0bFhp4mcE6pPQbBA20OntZQtsfbxqxG3C0PRvjiK7ADCB68TKUIQS7
4gTQRKTYj9NXwUlTIxRjzZ5LQ936U1FKkc3t69IrF6U6gGEMD0uL2Bbg1RH8W4/CS+GVxhOLuuCD
wh+LR5XHoyq5e1U/7Zy5d6ATAp4wEX0qRB9kQES0cO341oqFhlRPgYdPzHdhpMyFd296fVWszNjY
VI62rYW564W5b4/1eoBfUq9d1hxUJGZ7QRidw4EGyMi9+LuxBHyS9ds+NDBuWVsWqG161HgnyS2t
rGqfjJiZF9CtCURUWPDQLDYOvfXuTbkobbH2AIuhLZF79JqNm0UPxKgApF5KN7sPpMYwsc84MgUg
4tlaCv87Q/wMMmeX5+9jR+5PDvMC9VMwhK6sDksZBs7y2XV4dxp+fEIAB8bUJnAXjR6e7cWmyiQ9
rdjLeThIdL46XLq9fqbqMDH5l1eLnGBZ3r9IS/5fDl6GLn89ePHsMh2pUYFk2iZrxs9LlZ9DlKwT
sHuBTsacUXnhbW3X3T4tGIIsCbjMUz05pklG5r24xuZSzAgYO0uG2UwWuN3MVRXBWxhOTqpcG9W9
MRfWSla2mr5w6rosYujQmvAbLoOTZMpX4UW1be3gBO2hiZ8by9k2Lu4NwuVaoWxkwYA6vI2euqKk
L77HgNe77t2K4k2LhFgiIaoMP+FxRzdt1QlEFA5Kqn/kKbgqmJCnlb4SOW1WzSEru3Whspbm8VVX
6FOthvM5vyhSnGLlw4jE0Slfydc3xd4scUGk5tpEeZNxOBvJm8QwFtq2uQQ0hiPNUFhj4H90NiNI
dsm9ACnvEhodIQWSFiM+MRvpZQJjdD/6wWQZ6wnfNJck7C5EGi5+654TulsKRCnZvFasiXVgLILH
4rGPQjpfuajMVRBhKTO3nc8MoNe2VDK62/A8sj/0InaGs6zBnYiD4MN7K0D5u52LNIkJANNosci8
el0a8HESkPAzDs8P3tKqSFaF+SLkv5PZnFS7GV1IUICJKRjvmgnzH0kmEdrMiMtlEH5SG3Lxrghl
z0WTPQOQelJYuGGIHgx3X4N2q7JVp7WHYG1xxzBx4KaqkclZ01zY6w3sdXn/poV6nUiGtfZdAgtt
wSpbzQbiBVwVmujUlSWZbZfGfhKVC7xcD89saMPijFnBj4tzasiLNuS3Vm+BWK3YUs1CqsIQNs+D
AmHXob2X+rAhgzmsX0ui8RbzK4NRoG0Z29DBDFl9VoSJWgX5iGiwUcynwWyxTeKDwfZX4LQzM3wS
sPChytHXTlPbSvPtbWLIjQF3k3x51egb/NqKNWCecZYhcmrXjjw8nFUnOcHVwEAYgDg5dTrunVee
IzTNDA+n6SLfWYG7zsFgUTO91XV3WzxwO2mb+jZsTaNnSEIG3fbWaOpr4H0lsevCvHQ2WCwXEGYx
Ppgf8JLBh5IgNJjT+Ugb2aZAMTUTfZMlTP77qw92LIdjGJFn4pmzadc5XqVGpX0ZvBejJ2mvyhg+
uEL0n5hUHWRzn94FRl/Qp4dNOBobYgt6VN4VvafopL8zibhLeya6uRn4C6dfmxlTapyAlWKsaqYH
Crmenr2eSVuIXkMpVI2joBO+rNn0UVYcx+bOatXtcA2PaQW7Rwpqi7Kdh6i3YKszUtRuQQavJIQc
cqu/b1j+46fRavX7qPUzy4cy8Pz6l//7r3P+nT7U5fd3fXzP/3P6q//rW3/+i/86wg3PquxH/et3
/fSX+Pl/vP7ivX7/6f9QzxbUw7X5Lofbd9XE9X8Ngafv/H/94t++f/8pwBe///nbZ9ak9fTTvCBL
f/vjS7/PjK0/bd2mH//H107vCX9t+dm8f2Xlr3/h+72q//mbYot/4EwwHVsXhqnZjoXI1n3//iVH
/4eqsnw4kr2dzWLABjDNytpnDP0PS2qG4zimZpqm4di//a3KyCjzA8U/VE04Oj9IOqbJMUf+9l+/
+R/j739/KP/ncfjPe0yhSdtW0QApRFBVEPS/7jF7KtjTdkygyY/90UdYwgHy/qd344+X/PPEnTfr
Tyrj9BKOahhC1W3NMhwhpq//6VzmOYqVqwZUs6zSH0t8L3abRVgO4kcraNZ//VqTYvm/Fc3fX0tT
LUtKB7FDc0z159fK7aHm/aXG1016d1e3oozmsqiH93ZwcezmgQnDIfYxfjqRh8W7LAPl6a//CZr4
9d8gWYqFKRBVpcDCOi3+f/p9aVFTmPqzRGJENebuurzEi+gNbeuzn5ufIMOTFXyhfPbXL/vf3uXf
X5XzgjAEV43+y28+9nkXgquwF6lNvM3wM5zzXbmWOew5Erb/369GaYu0uXY1oQvNmN6DP/2OQ0zY
02K/tSxJ2g9b2qxmbYGEuf3rX+rnfRJvHiX3HOUFG3xNNW37l7fSiYnIYCDg4+wdfAa1Km++Sd9R
MUUdFe0HIouLliCLzV+/rmX8/n796UoStjAsjc7Z6fBlCEvoP/+GtUwKO0so4uoNRCC6J03cjFEN
JrDsm/RhHMh4CA1SbtaTas/sXJypuOPCJnxNZoIEFg1tWTyCiwtasFRFxwCR8J+TPjFkGuDS5G71
XCGfLS0lj79kU7Dc+03oUPRlmC1bBfpzYXM5BmmssDSMD6v2ontqxu4nYFtB20Wt32RhjzSfeCh/
tEyl897I7GjmZFV5CQave468hHMLp+/nkj5MrJZSZW3SuuxTyTuXVS4wUZzAgRnOvK5Lv5jVnTcl
T7WQ/islTx+kk3fWFCKKv0wwnRRAetq49xQNCSzs3BOWc9ygMCqWA6zAd5lL81EPxYBD2jAmMk0d
zcKidG4kKwDFqsy7CzDI69y06OcJgv6ZHJN5GFyZ4aoz83XjYsa1cID+KIaeDiuXN2Cmcrpg69Gl
k80syF58Cu3IbnrKoYtSXNgRVXxSk/m1Nh2MDErl05qdVMQmwtGurzXGEnNjE9c+aGlnd6uRV8ey
Xvrywcvw8Se5C8YVMoj6hbWC8YAppmYlXSU+4mBpdvWqPLG0Nx+VEIy3mggZMU3so62Ajs2Y7z82
MRLKLLdBaHWGLxb8/mw0rVxm/lXp9GouGMWkkHEoCJua4Ey4JtSUl9q4UCOf8uQTiVq3f42MsWUE
IQYEDxfCv2G9W7blGS+6JzSTFKcNcHqVBI5LjtLwUeMTLVO+/Ewd6QYMMyYQRh54n4Rj8jdVURWy
vRXmWui5lvimU6p4L9upV6HshXvKyj54MmITfngpx2IBNN7kOnQIilhcNwudJ/aqVitt78YZ3Els
ips4acCDVoZ+VBLGQKNgaBx7I/WEuuntfMAkCwmj9o6oWL1rfgorsVLKna3hihdTR187GHRlC2LL
rmU1V6fNbZ4fdvniNrq2920nSGaeUgFcHUV4NeypPQOwimBDuO01ob4JWVW4aIscCbjliErbnxGh
OAKi5pKO7NdGR3H37Fbue9vDhVQopGgLD0ca3irQD3qskxqV1aYxezgtg9MdjDjW+fiENWusPF0i
1lmU2jvJm+FD7wtqy/uqnHqgjEdPOf8qNQMl2WXsbJuOcFg/Qm0MhhhYfAZau0yae9hnHEJ63o44
CtynJAIvFxaZMS9z+m9SHWDfjPKp8d50Tv7RK56sabQxY6zHrNrRgnP+sB8ajwsc6yPtrUPFnMRm
Z7ApOsLk0aAntzjhOps1OX0ttWKbjyqoxJdyqCbztsw/qsh24XXUio/wFeT2fixL7d5WfMOsQVJk
1ylhTtlW82hYdXiwS93exdwcN4A/FXaNUUw7a7TlLgVeIkbKnX3aX7x5bEpQUnzQgA+L6OBXY7Lj
ruICNr0piGu19QOMzAphVHOnLr1xFxCsHme5H1ntrHHzCpdqiXjVlnp8bqdXt1qqfRu7rWHCa6T8
vYrhc9Br7LwV87mLQu+1iKr2mCoq9cRpPTX0dA3Y68JKXsvWLgmKGqJraZsxrD1pDI7ETteus7QG
A8iOdhVn+IabKCLNoTVg/zpbwfOqeTS3zyo14yCjSjcjfengi3JEr76K0YBer8r04IPPvwNq97Zd
pqRfzDzYXjgSBmvGB3PLcIQ+uRGhRC+VcbSIXOidE98h/YhF0vFZuxmHgrHstsXYmwcKeQTljQGV
9LXviY+WlrJ7JwbWnL7Kj2ypIBqbNbiYNqJQtk1HBehIO+yTtvcOEYDKxzCJcZpUGt48yBAYPs3A
DWeFDGLqgPhW1qFpFmYmTLJD76ID718keDIXJC3rh8buVHLmgbMPOqVj7MHTAjt5osMHKAWlr5iR
dpmhwMeVpdcnM3ChLABa3RgrO+5Z8Ds9KWZy8DHUJTkhutTD0BXrjWNsBik7ZlGlYpPNKtwHDW32
oxkzRiS07GoIN7J7qrW0P2sVNHrucPzDMx6R+clCwiC9mtr2p5BxcgnpBeuPslEy/BWhIFqiDdDG
QreC5MAH8xBU0ry4VqdMZlv/Ku0uLulwj0ARu651ToXJHUvRWWWAugMv4nQgg32fs3vi6cF2FKzz
XSqduWE22or2D0CvcUdEQyOFyBkfkig2IYZyARUvrMJ0nUvciEZnZ2BQ+3zZC6v9dlKteRg0ES7b
kF4SPxoIPFuFNrOLLkPJso17G2be1SMDtLQ8PYLB7UVPgVLSy+IXKowJrqIEICBBiaq6trJO7i0F
6UtyAvB72oF7eNTq/FmHYfc++tYw6zqLyVsUFP2HrPEVlQUgEfyL+PhnaeTogAg66ps79dhXCqTm
+N2iZtPjWN8V6cVUlaXGwVGFsWxZt9ZU54xRaVLcmA5gqTCl+sDggyAlyiIUvVVEEJGGiTVorGb9
nBCz2hzzjFZlfZ7WNztcqfmTTvdsqxyMECrANjUPTnXp9Sc1voOBqfpLR/5x+IqKhx41IiBAtU+9
XW5jPaDk11M2pvmaG49e9V3kMCYCCBhnt7nAgVLSm+XCENUOQqsXiqB2VBHrzvrIwvfC3ob+R0OO
r6v6bcNosLLUpUbdVey5y0hcKvEDkwGuGZGykOizzKBWJxpXnskO4twZBHcNa11zUg+JMer9Jk3k
bFrmF6ljg0TmyXTqKuOKWjQPwFL7RnxVbUZxMRllFSfwW+QaDE4Bj0111OT5zJricm5tF35EOveo
WIfXnqU6hgX6ccgh4MIvDG2OVfrZLEve3xedfIWOv90ip24ylTg14QTSJ2AU8XTH1TqgwLmd8jm6
kLhy7ds34G0MxrcOMY5rbtbAO/L0a+d/uNGdx3fLFo4fJ5cGLTG2Ip4cyDZNB3il1ojgMVCCxWyl
Lzl6cBQ1R6Muj31qzxtG3xqkzo5GjobEpcuc3T+qwM8T+Ao+TnadD6tUk+fBZZCtxYdBUfdJWZ5E
Fd+IsbKNrK7IQdyA3ZknyD6qXNZ4XFcV7zSV1gPWNg4msyh5S4LqniQltGVn1jIjNFUae9ynMqx4
GIGU9MZh3vs/4rE4MR3iYuWh2lNfop50V5mNkfEQO3hHqPaJQbr0zK+FWS4HJ0Se16mVISydfITl
xUueNPYHMSzftPlgN7qU1lcTQdT7nxSdR3OkShpFfxEReMhtQRmVyqpka0NIqhbeJZ5f34fFLGbi
vR41gszP3HtuiemIIh7DXahP/8z0MqnnqMTPOSGXxkdlZnLfBahqQziJ5HiqOOcCayYXJTyFZbYF
rLHSigaNoOGbfQvSerzCBwt42Vndc9NaLNjQQAGqil61PHS8hK/RiOvLVBleUignFUGd0oPdzzcF
WWAljvoqIMwxs4ajydWUhcbabNLfiECtjhikMEmeJI+xZg2/IJ711ljF4qKJZhuIxms0bH3ap1Nd
m0IQ9MK4crRJULFWtoFJUEWYlqJEhlc5d4BSRndlW5yNHaaf6lvQfKRG4uEtXdEdeV1/LvEtpKz2
+ZHR8n3EycNRH2OcbbU54qnUjOWIPhyzS88tkSGOYLWC9w+WRwXPolmAftE5MsFHRQrqp7E65rJd
6+BcYLV5JspkA8BojBzLQHdghG8qFJR2JiOHUCAVEiN08d2g3OQEgyHFHJCwy6bgbIpXCihywolx
LndK2+4cdZul6E7maFei/tbkvEVVsYpnk2cuoAJqPGRiuP7N2qkVpEi5fhz9dciEnH3OkqHjt6k/
V0RNh1iQ0s98em+yNwPnZmOvRcEZ+RW34EJwT9A9FgQpvQj0+a5LxEardnxJ08FRVAKIpD+E+mvr
sJ/VEKyPz7qJTLrnEQc1qUs9hnQA88sRQq6qUb+L4arzvkVJBlE3Ye1zrfvXvH0fY2JPLbEWtsO0
EwiAmR0i5pm15ADEN6f3oRdkIMoo/Ok2EArif9EVeZzylP2b2mocZ+6mshvKenhNzSWUhZ/xgyTa
vzA82w7pXwSl44DfTLRalJfelP3lDFdd9RkAJdhkAVzWwuk69LytD0ACQfdtGfBwjigulJr4KXfr
JPnGlv0KNkCgx/ylQ1/td5EWI7KE4v8Jik6ZaWtZ3qGJY5AJDBFDSv7ZGyRF7YPxveijtVZcx/gO
bgLQF69a7Oc18XWfxaisUoC8Q3KuBZ6/HfABXrQntiBJ0px0zMJJjGT4nNivegvERX1Rsy/QcisV
bRPeVXzr4bAwbdJtSA2TOlhvm9CfHX1tECSmBO16iOIVQaerklWXio6mkuHKxWPtwFyMRcs7iN6P
xqfroVx+FY7mCYX/QJ4Ey4ng85RlZOi0sT+NlZe3nedUixsDszi5I0F8c6LXMHtxsJ+qjNX+NUmN
vyZdWTyeMYbKNw+QkU+O8q6Qg8cu7znSXocCHEehnuvoMRj/qFa8DJNSCRuVLE9NXZQtb3X/J/OD
wz5XlmTQA+2vxCsp0s+IgFeO8ZnJ90DvNok4qvhATaqeHlXTkMOyBn2Rz67XhqRoQbYzgYYIeZ3M
aG070c3sejgT1lpX3LUIf4v8eRSwTBgwjKyIun9dAlg8jm9YmUY+27GKPXfJJw/BzOACH5vfOnS9
EV+nApjSEhjQx0dUDbRf3zM2KZR3pn5SWYAN02+u7kJMh2VerEZAPcXAPF79nmnHKo6IUkWYAWzL
iue1ab1lcA2E6Xo5JGwjkMDn0KG4lxpTTMjCsSn0bUHhm9tw93E8uaV5yZs9OShgh5Cf65jVqXgG
DIPOv1EguP9UBxBknIkwKEaIkOVskDr9F0uMVOVbW32aLmTKnxLaAc34SkstnxBmBov16L712j1q
W29QMW4sv0cD5iXJ6/mrVX4YUbayqwn2l42Lk8VHwqyV1iIeWSnRVwxgSP9a68xue6UHQGN5XZgV
6n9V8MmsBixeDYctv5JeQm8YnvVsWjtVylmHqnowvD4kCDF+T9wfaYhlceJpsLkAkvP02A73mLN4
oouaR+GZZXXA6Roc5PgXsjTqldcoxyVAlWUqOO7uQfKS99cleypX7BU1DuYsCVRe8VUN5LJ8jNjl
I0JLccBqxk6pv2oIOMn41rJ7belcbNhbSYe+wgCkTnvngONXdyWFaG79qs7djA/zGK4aOWEfCtep
Rq3Ej4OkZDzqiPoooLaz+uVYv66kqxUClCRaX46lmDiqsnvJ5ndISuOqY7lmS+rRkXXvKumAiFKw
oJ5ltBbWLxi3ipXM7evSgtV0RrV9yREdmTYrFbDic/iaNYWvu+qpnns/qRxvMEofaMKbkY68EOTz
lV9O809mLGCzejUbuZcoBLdTthBLa4PRrEzCidieyRcSsXPmWln7U2Fczc1hlyQvYkk7ndHqac7H
mN1D8CnFfLM6qKei9WvMr3ghYD2JTZlD/bLLdabPawGZznaSfZF9InQ5hsRemcN7B/yIZDtVtdeV
uo6qR1EbH1EpPydg+Dz6wmq9uRGeThR1gte9VA5jdBvBuxCZPkyvBksgKgwYxALPmAUULuTSSboB
0yjxNHF/DOMbRCQeuSMOlvi1gtEfTRhGBKcP1UnkVwUaOZBhiM8XiaAtDJjqOUi11XcxJqceT3lp
abjIyos26p60nbchAcWBKtTI4VSgA2Xcv9LluNEmfRUSQOuS15dFIftKMD5Te6Wa34QsxHGqP2fg
LUQFMyyu76M1gsIy0e+p8budBr9a/ZG7qAO4WdpfeL1D8XAAOg/EbpJ5w/vYO3ctfSIr+zsXLarA
ectgcVXN9nEK2idohs/lYFHlsyjsJON4MewUG+1GYa4GlTszY18c9zaGnBl9t7Ovox5y8KWQzcbC
FW/g94DGdcpkuVTjVN3ua4GtMbMxMyLVM8rAz8zpachVPyPQXGlKUioOTkPeHlMNx+0xEQ4rq+q8
DGqhNGc/46ps5E+d4t/l6w6No0v/0qsnOfM7SvmqFfJM8Mw5nKYVFnwyPtZBT4GmzTsryrCWH/DI
YrqF32FSCqfiOctfKDlHRBIZVqfO5ArLVBUAjAZiX+vCTVKQyFJyDQ1iBgTTfbXVw1ZoVkSJuMvC
7e8Fk/BbnRYmlLanlsC/Ej5FEtS1X4gdzYwrPyHDgeF/gWyoKEaOn3m7JKOn3CsYpdZ6bnmpgazI
ou9mFCXBDqo0BhK0e2mTleLEbFDn9aRxI3fdmcvvlFuVD31+E0FGrbEIt2bvIzo5MLD4MMP5UruB
4UWadlCn8X3S/pkZWYupCU9NgKt23BrY0UwS791AMJHnXCG9e+7b8NHBosgG9aV3bU4Ffg1jh1/t
w86gVYYD2fWUbxyHzXfeVJAaJuUfLGtP8AsKpPPW5zSOWrgobwuO4wlwaVhGr8r8kM57gry5aM8x
mtihddZ68JtL9U3XeneV5aXpdWagrakjv9nrWWe3sPld1sRlpdP8lyj2q4VUsW3AQ7GVsn8zmkR9
0jOvlp1FOaYe8kZsM5BKaFJXxM1twtR4Ai9sLb1WJS4Rr2gw8teQLVlZzRA8T0X8ymBzC1IMK67D
pAqFRWujIpAJ6fP6l1UYP0Oh8ZO1SBRbEoYZEeWRtRdaqu4UDcSZc1GoI8Y5fmpwAKuyxUik8/yj
+ZJ2OGhC2ytDoD24xHqt2gd98mlX8ZfZUrQhtcFoT7aaVfoTN6FGFBPojsYToB+ITGg64wEFgOcd
trxeMzgBvAPzcLQqBa/r/Igpm6xW7IumfCRlvC7Tu+2MvET2rg6Be8vgZI41TNpgPwwXRN/XBBhm
DZCKA08+jyO2KL7uYkIx7OZeWtunNvxxOwja9aMz9YPt9J5ekjoGgzKxXFRs36M1rwtqxZmDm0vl
GlFHOwQgFPW+bLmeE3fFIPOpDrsHuVC7iRZJHyWmD5SYNVCrLNq7k0sSQimp4ttqX5Qd9UeP61+S
v4oAHjboEG8oWDYBX2Zaq/1TXlRLoAbefCXxJgW8nqOdkQ+hlujof8vIiLaOS2ZN4qCyok6AK1SY
07PLwmGjhPZnBEymbZkKrUYH9MGqiFpe6rz4UW1duxm5yJl3mPs67YeKkWtd+1UbYvIa5Nlw0vKh
ja3hxZH4Rl+anGYY7Y+OwdkucaEAKjm7CzttH6VFdJKM5BVF7RMUOTx0Y1wNbzqM10X8w2eWGyYT
TU4D1Zi6rR7CalPyKHoj1eTNUc3h32jFJRyw3CoPM+q+k5kk5a0IA3HpUsX90tMKeuGcWC0IAue7
DvT3zsbNV+VncCKboNP4SkRA6dqTmKFUFC5G1pN2Skgg56OjnyYzKz6csGpfpWti23SQ9miVi+Vf
1Bc9HidCzE3haUV5i0yw9XwuKGFmgizC4IuBGR+3qaYkYskEorTmfPds6ZlY4M5xw3ilpMxn2hTP
iTE5kBXyyDwYOjZd2yxeARyvBxwLlIfzc0TCEL4yWsapSU30cuPeMgZ4FMBW4s4kV1ybfyqxDJxA
l8a9804MNl9LWDXsqNz+loXCeBtCKhM96shfr3vhoaw59UONLZOZSaVnzSHO4F92ScxMA36A7XY3
Y5RgXucHRiYbbkS7S50QPWJ5jiHJlUlbX825m5jEQbQQs4rlMALZUSEXm7KICE38lp89kaWrMcRN
LuHb8G2zK+/thI5PEEQ2Zlw+KY3GRkN45Rpd6RmcZIE9E3Iq7edhlPR6E+ZQNetfaosIOm5OOcAe
NO2PobRP+RStxwSmTaJ/aQYG7hzdIq0plsUWFmUmgje7aNRdRSuvFNk/3D8JA0ZWLHKm/Vft6a1T
4LdGkw4Rr6PFls1zb8ccXcDzOudUudVFNUlAw6wWe+R4SYaiS8T9OGrbYehmP23lI8Vey6OUxNAm
+QMEwZvroIccw7ryK55+noTOoo1rt6UwP2uE4SLiHxYxfp0qjK/kOBwzjqJYZRTTpiHmyIVKEiNb
7YpkeO4agrujKVFvLkL859xVy5Uqe/1pnvLqjC5i8Fq6TN9yHdJwi7JkCr28OhiCGbQi4w7pBFld
aKuwqjXWOCknP9u8acbRok9xua7RDW9SkwBvtyqY6qEpmwy1XqlQeH/Jky3WFiN9iDYjPVvyGAe9
KHfRpJrvlggy5nua7lzBJwncd2Uf32VRV4BCBpMcMqxWLu47O2+YetkhI2ith2sT5mbyT0JcYaiB
ZOzmDC6EJg2Qzs4cNHHVZNRX9L4hZ02RuYP7LSq6BCotETrrrCsWHgYT/nMj584vAJERldIXX5RF
3S9ILVIH56oEcGuRw+fIHt9rptIF+TNXIFOutjUPiDf5fnvbiJ/dZLn1lsVhcu+tJX5QsBbbjbgY
saMMpuZb0qGBDOBS9h2VEhuxJVagoySr3xH47id9CQgDd2XBN5Cp3T5XqeBDCIh67Ls/m5R6bcIb
mpKcXY/rMeVSIyfgZMriQGN7UkCNp3Z3UKz6uxqqixWyhxjLZ/Zp6JS7CNa23MbluOHX/Jdo+msX
0xq1AOPdbEQfKQmcFcQX+Lnov0J33vVK9tFDiuBl3Vg6snz1EbFvsq3oGQUaGd9h9NQ6IZBvFeCv
mhJ/wlELTJZ5dukg07PzNOQ0LPZVk13KMKeDMdZWiOI3GDZaT5bF9KdZyNgV7ZImBi2YyQzAbt8T
VOWHvtannSHc36S1vuM2+tCrkAukYQgg9WfWRyvyp7EMNF9tan6PbbcHBXIiMqf7TpM4u4STAFPm
OmRTdAEgnII+KZXjp0WIhVw3jsufplhy4u1u3V3CxHivTD0QYr20gJFZz8aSdDQXaMJbtmYxOZoT
DgOvGovfknhMpAf8obZDTBmJVkjduzMrsHo1dq15EhxTJ5zROuhuc65uCeMHZsaJUPaNwDgOgXQ0
0z83kRCSlYX8iVkd79qNOUi50erO9ruA0iWzbA51hlSubaLcbmV2VgZQiYv+Wbr63SEsVCF816W5
cFgfVapL7RTxU3bqj3BQABK9/kVZdUlcB+NriqXIqd1Ta6KDn/4liCijEvL+IKtDIcUJ5sapnaIn
E8G876hV7+eN5gfE2EZpcMJ4HazaybnVSnJuhgjsZHV3QZpcci2xyHUJJKsXtflWbLVOmLETEm4X
4a1qtfdQBjib5rAHRoYxTVZQLhESj8u/NN+NhAAzfplMLZOo+yjSahd18JMzK5XrICfSJk8MNtYi
PSt9jyI350G4OfkWNokeLqNpFkK2LwIz+VLjhqE6ZJvGfDZElIOpTCVeg2F+N3K9e0ijUoEOVShD
C6KnXOM4Ohr+QGfEJuYgMjVZeWdvA4VPPs7Pg37VumvAIM1Q1JchHJnKGWtHJhcmjrvacW8q7Bmm
00Wo7ooFmTN3gPm5rzKQK9zV/VL9s9KBDWpat0jlbkiRFXDroXMZSzvyB/bV2BQg+kXxTUHXgMYZ
2zBHOR2p8u0WnfOWuuG1t4qXKq75Ts1x02kBm5puY5M42UTGuteh+KdcdkN3bpXyTkvJ+Zuj4U/R
pd51RmMzzY20mX7CgVHK/GoWbxyN3pCUp7BHrxJZsQCzTJafWcAnjdOzrOrn2MSIM9pPAnovFecV
mxutQA86BWCwquyXFmropafYsHiJTOsSeW4CweCqfG9G+B3sgokWzSTbi1Z/6aLqecxnas0qgLSS
rdSm3ahkZDcjIER13NlkdCLT/uoCVOnVwcoZLNSKlyemb2m9rwuWTPG8gsCBBzzcDKR62nfVheLG
p5PY7IoIDnXStyFtTiZL7oIg5Oe8KymCSaGqiFEj+GrUdwX9s9W6vjZ8u+oXIX3x/JFJAgNf2RsT
TUPWhuCuHrAMDLDP6l1HXWxiw5E4/1p43I0JXiv33ITFnPwpi2nFSs8DsBbn4zkt33qOulz8M21r
m9LlCSVAqUEUxUK5H71kGX2Ie1/pwERCzxBn1zk55qGDYNK9aKAC2HtyaOAPgpvsC+OZHZZgXhfJ
z9r9kvO1D2uv7Zl/9RX5hZ8gU1sLUTFFBnI2IgMeet3zuV5L9W2koVSHhjYbiG0p9wrPWjYd5dFN
zK9uXPsst7nUntKWAlF+m+LVGgrPYHYC7M3TIj7WnHo1a9bpEvJ2s4w3PEMUwaRswr65Wc7e7rDf
ATomSrO+2IKMJPzxGTt6mqssJ4rIBE9YOCtpRNSpfFG3hjSAsoVHqK679GPQzy3ItszY9zmrE5ce
J/kMUsXP2kdGOWCw71fx68Y7hWl8zt6hlPwyg2I3zd9CvbCg2SojXfRTyEDOjfY2Oz/zrxQYfZn1
9X9Os0WVuStQzGg8lVTd1NSTmZcyCckhMgxDsa4Y5binJIR6JlPfDZ9SojKGGkIMIy1mZlRY/HLL
4VECypjcryj5wZmNF10lUvNAZtEiPdALFgH1a9jfGEajwWbUzbLNJBiu6zL6HczZKI+cvGMuA8uB
PVjL34Rpwiqvj2X9JZGRz0LxK+a8Rsy0iOlbTze4NApFdmhtXsf0rvfuPi7SdTiNfrPMsTHKYSeV
9im23g1lVyesp9n+iiWT6rWx3w0S2dGL2e/uknDFK0YZMxY03jy63KvEgOsW72cX/9WM9Fs+9zZ6
GtLPYvqZOUS0svAsDNcEA2HTsr9jxYZ5oPEZ7DTM17rxFpnQCZgfROpK6S4pNk5mw4xP8bLh8Bun
c2Sk3/DbBJZxO3+36iNFz0bLVa9IM+JqVebMCbUySQsGx4C2Qu0O9eRHIwt0mnVmi/jEbJiQ2TGY
UuxR7wQfXBBDBOoNIQEkDxMk21cVvhqVdsX8YRUhkmL91PRQGnOHsfqvWuae42AaV5PtQlvRyVZA
+6YjhPSLdjxaNnVQNHGoFhkj67Lvj2qtA9QhHMNexrENXlz1Df3jkY7Gn4BwY4xf6lr5Vc/lc2+2
exOC1lMu6xuBZ57FiVOXy0dOwFR0p3ASk/EUNSVBliM38laf6P+dXyLpd4waFVIvVIJ506CG4s4k
J9KatUhclCQMQJbqZCPgqkXs9Imxu+R1uc84RAeo7JWusFEgfgvQyqzJdYo6pSFdKHJ/ltG3RsQE
p7hsjhB9QheIXYkDhBRvd69zkqXUSKQxZ8RuRshL1G9nvGtDcTPIamDitJGL/gvpvhk7Gy2Y4AOX
Oy3/ErycyMy8LO79SLRYKiZfpkwKeLgS31Oe8WZmb1bzIcR4wXLk83DOKVosvSMqJUciwX6hqdhD
mOXaGUBrscsPmCIHCvufjHzo6UeSvVBik4uaxbZAPh8wZ3tsTlF1Zpkhh0vrkB/z5RJ3UCzucJcO
6gZB1ks5ZGEGr7QRhBPCxHIoNowrSA0jdzfTVpV+0Fv6kfdBvaaBu6IbXSnmU0qWcm4im27W0vhu
EjQmE+rMgUtR/W26nZJ+2TPEcb8pbnyJOGCeSsiGyvTRpe8tdCXRKF4YH1tWSQHjbrh6jvjplR+x
fN/spMsPBXC1pXREq19BCa1G680Z1+aUrwwjuTT1XVv8sMLasM6BnD8yCG+NaK2OMxaKFzOEGFJs
IvlUo7sh8LksIcc690H7qDN5SjhlgZ/J6TKD1RPKXcWeN2ivkfIw5B/e41UTQ7i7ZjRWWU/W+shg
AgZbWJf4zcCbFiyJXFI2al91Hlb4RHPImn9bs04vWYG2qP6MeiuJJLXEKYo3av1SM/G2xt8YBYz8
KEj5BmPgu/IRALeQjG8tp/VR5NCQrfCTLFHrFYwEVg2p9soEGFUgdiHOOy3iEQTHPnMXgjXbT8Jd
wRHjHbpMscHMzCQuUUUT81UvNF3F2kNA1/ihAszGsB5TlryETKKSyHd685Gm1wAczWL5aX9c9UNh
yBbM4pLnzKzyMNjlEChymuxSbT4NrJwBBecYgkqhPECElnlxSfhnCgHZsG+2O2gsbakV2d2V6UsR
kaXDCsglBWOYBsj4ip8anPI3WZxc4z1qIGwR6d1fcKnmpHXb9VczvznGC8G1bfaDfMGMsPlx6rYE
OY+nMP1NnByB0JdNTFU7+ImOUsewVzbtDTf0kB6IWekDppPaahjfBqI/6zzaTgRkVxXZcdhiUk92
p6rWAYaLVyNsVmhN92lbIHB4Qq3g9Y4XcUFj9+J30ejow6HV5wJsf39Kk0tp/s5gZy0Y07iUTX4l
cwSFSbWZiXAzl2srkavR1f2lpqgIjjBcBrcQMuWjUN/79pLbp74798pvniLg+2eKyavkuSeeSe3v
s3ksqxd3fhnY8zIJNllAMXf3kl+6O892px0DTToqTqYMqhtHT+vDHWDPfLWdfUCfb/HJYNmLGbKT
PGWiUXJVlHgnCgWM2yA4oGkVMFKT/FilAEauvY4ca05pZzZd+nCqt1rd6wNTwmDhTb/n0z1T8B7r
VwYfNlu8pn4uZOJ32GWL4KEQIaQ6kEf3TaDcKohYneBd01dgrMsq3bhLE81V1RALYZhsSrvvRl9I
Pe3HzP4gNw5WhXRHnCUm2D4N/KgW/shQoklKjrznIM63RY44UQGfsqgx2pVGwdwIdTsDRSkdwsl1
QmPmeK3br4tMSNsCUF9NWBFyCtksTFn5+hMTtDxiRtk3+whpomVd3IRwwkfTZNyqCgkPRMF0Oh2i
pER4CH3cjOiT+uoJKS7V7Y1YilUXMZ/XUg+5IM8Q/3YCFvvddBhR2RsdOgnVQr2Na5bCpHmgxhnc
aNuS2jt9xIIghbj3JNRilhZQxhjDeiGu+nHyuXToQyhB672kaFWjwoOMQw7qkk/1aoOjjjJUktUp
jU81JVpvFzs9xKhiwcDK4AdG7EW4LFtypVhM4hpV9qH+EWSb2j3E/OtSvQur8Tv9raa7mu/U4SSY
Du4bJ2xCk2mPD1Kd4WTsIuB4HZQ2UkecJ6Q56D09HWmPnL+ctAV5j6WjhMhXbnL3qLNgDyFEmfoS
UQmltsbPWnsOUmc+7Z1ZjQyNbopNixn4Jd7UuPoEc0IgV3C2pf6ZlseZ5NpWMzZdLfZWbG+IHWnl
Xak5cQfr2er5UxR0kCCQBhQbaL9RJ7Pa62evLdB0SFk84wrYRHqzixTKC1jzST4+1w3REoVadl6x
uJFN0AXMWC1UhzazJEL5nlR3eNQByo6JSBkiyq5ZhchwtkmFaQPhFzFsBMMsv4bCBOQJCYQrSkGV
JXD+VYL0kQDDPv3zUy2nIPBNmS9MovrXBWvqiXF+yXNspmX0l5jEldpFeUXzhl+9cA+Bk73YOeOT
PGjwgvC+68VGtbNi0eq9zIVynAqba6t8GVLNeIpneydsCdkUKzLfQFTmfjOL92ESB6aubsP5FqOy
sgtiI9uzErlb1gscUaSqDoTFoAnekw3ssShjOTgQ8+74bVDsC9KegFiDrJ1WtQZHryD5CwTQP0c2
20bkm4AEQmnykJv6FJfZjiHUU8N3Epfmh+XaL1bGt9PkF6FRmgl5ZJ0MPyw8BQ3Ky5q8lXA0uODn
im4L731nOYQZcE7qPHVUL2isxD+jgayLXb8g4KxNhxetx6BbIDGb3Z85WJIexo3LV4hZyxMV9KZ8
ZfXkaXJNn9v0y8pRdFZewu8h6Do0nzOqM5Jve6AaxVMbbaZxPw2Zn8/EikS2b5bmt5qAdgzI3bCf
TV3SbFK2OGhhPTwYBDcwPfA4YWSyS0gQdvvAZ8CX6USaY/Bh8j2zrV+NbGgWI0LzOjMNH0Z2Zalk
fIlzof3jZmRBo4yXUsfzQJ4n0jbDvSOD71HlcWtNLekKjldVF4nZptzC8AoSMK4rpc1WkbbWYTrV
nMjlXpsPYXNH5KhOJ/QolvttkUYT/jX1Ph/e45bzFH/8sadci47D/IRWs05fK0ac01b0TISbepsx
YUJeIbtz1n4GDRi6ZdG0YQrWQuJc0npeCo6v8KXrd3rw3iNszM9whtVHjk5tug76BkHhYO9iMm+b
Z2BKA27uJvFC1+d8aayrKxAOud/utKLkCdmsoESdpwO6EDZ7s71nuBDkmzC7xpSv9TOwjKl/UYef
uj6FCXjKDU2h+IW7EiP4t9MaIeCj0tAZpy+9ceWVZW2q65CHiL1mZMeX2Za+rvnVnf8JAHrXLqVo
mtzH4a0w9mqE3phUB674WqJ046Wm0H+VMLUYpYHLpnqVH0p/M7pvI//totNc8gfQ6LRwLH0z0vzp
b7BeNfE2k+JlU6By3ncAx8snG9WTEH+6uSvLXWHcaNFhgVbzJnesNSFqIvxq9FOV/5MNQ7SvQiD9
VRVPNxHVPBXBd4coN3ng+8jM23QNMpJPY8Siw0VBqpgx7fw2im3qRqRle706rywknlaJi3j8c+MJ
jTKigNETgMRjtHXAV0xaWw3GWh1qVI9r3eCqXicD+hZ0c2RGxCipcz6a7Agri8ghYLPNO2KsJei1
+C6J/G3Jg253TE5I/AUWNytPVsa/S381cgMDqWWPR/5QtwQ1gAnb0pOmLOiQfRQPWqiB0CVN7jJl
E/Vrtf6YqSCzW8TcYKAxK33WDGp6dxxPtPB4db/P74mxCJevsAg19ViDQqoeUaxwYIFFePDX0pMr
Yb2k3dlQyOq70Zw69QSN2Mr4vyLcsro41TFWTF+370xp3PYTJ0aJTkxhUE1qnC/YGWDnizgKiiU2
FCK0188ukjzoFWsGM0p3hgXLhcE+BqEujEqvFseAAvwfawzQc2eDhHXCK1azKhg4v9YRi1PqCnd+
MvN9l3Bk6nfmELghZvhU5F0ut3R1tTRfI3abDTdERcbBRrDPnXKliLfG/iJFnKwf8GDroUMs84Ih
05UIdeQqpCsZDmQChBx9k7t3WTwPz7N6n63XuT0nqDgYyqW7NieqYPE10Sxn4IhuGfEOkmqO/86M
JNHJeGIQIwm5WdD7YbcTkFQdbQNn0zI3rGPV7KCle6ocJzjkCPLK5BAwmXFXBWwBonyDv4rdaIUC
HimqsH+XRElW4nXwVU75VoaS/E2PGEgsi37SfpbVV4Kcbg4OWv+jDJC+pkOKosnqv3INxtfGwT63
HDVEcE5/M2St4liwNzYeCW3KWD2VquvDVjDcDb6aIG4BIc8ePA11ukUTrzaOfByezKj/8dmPEqvE
w6Qwj+TriDq0hZ+WRM8p4+X4K2b1y3igye7QH9hJFkuzurYOasHA7r10K1wL+JGY66QAwlHnwV7R
UWYv7pi62tojDoMdKbUIOrRiLVHzMyyS8WfVn517ORyT9qULzg6BdrIidXqL9jbl8ijlDbhfworW
WTn5EXlbOQDrRUW10QzUMKeqOWL38lPYbVid2uGv462pjz3NZ4rJ0G2cdTX9To3CbVP6uUKOT0gq
d7cjJySLjg2enQwGQnMnzgP0Csx/SkWozBHfJVfCh4BVhhm0P+Qm36W9tcwLvTCwu37eukhHBqRp
1lNp8US0Y6TtRgapdNKO9RFRH5FBbSVIjdE4D+0lnX6IElk1ASA5KCvDKMiDG/0o7z1+MASI5aWB
7Fjn1lW6w8fMgKwCQ1LDPZHoiPqWwXXPDrSwSIkGfxgJg1Rg82y3EPwCy9i5Wb13ErKfx24djplv
yAJ2ITMwvDW/eHCeM6sClRz5FglI3XGoHgm7ZMQLe7yuqFYQE71ibNs1TP9NVvEl75xR7zJbeUqF
E6y6GcwysddRGLw2KKd0DdkeF7lWCHZPcpfjBlbBUtTwQUPW5FWsMr6XXt9pK9bi77ph/QtIXUim
Q2R5OloagbirS7RblkRAZUOb3S3T3GTwW8Lo0cdQfex1BvuVxQCCjLPWKtiMfDhuAHGx9FNOb9dO
j44z7Fk8LmykbZF2L1PyFaifCL7OCZOWFAX+kJA+GDUg4dSjzdBay2ANDggSmL2XLyrh5anLTizw
qgDoMuRSJ/hUAQbOewWG36CP7BdOoT358EH+U3aeu3Uja7q+ogKYw9+Vs6SlpfiHkGWJOYdi8ern
4QxwsO3xsTHYjY1Gu3slklVfvXFNVjMtRzj/lpP5xTEwbakxYP3Mec4dO1uF2ruW/5w0qlAAFxU6
3FHcCMNfxP2E2G86NjxNvYskNKFzgQIm6SQ/IhJ6rOoYap8Tw6PvOuw3NIXEwb2TCzLrbeSWlIg3
B6mz9Bn13nC/hqR6wh+2SVJ7z+BDJgYFGPLNaPT1BGwmJBJGeNCUM0+c0ydC84dRUg+HpEeDVcrM
+NFO5CcmVjreGK01YEcywmhgQJ0X1t2T09AUHdnXyvKu3li9tF5LIFKzKHrt3IbTanDjpVmcZIv2
xDKJ5I83Pt6HVG7tMNxhUd6oKl+Otb2pcZRqdXGhxORrhEOig+fQSW1bcjYV+tWmYikOTnX9EFfX
XEdPr4gWHoq7KKLyC1HR5HxEXr+c4neL9uG0kMsUwwEm821dKEwM0z7nNOL3nJb8YR2k89Cq7cyK
YMXA345oKtLUPGay4eCTYeXVqV322ejD2Qm96C17XdazQQTgT0cqzNkf5+AW/m85TcHFpAN2nenJ
DxHTaGYTZ0MOXWo/t5G961sYQ9LU0WWgCI0W+DEXlbxxd7nVFyJDB4Ta40CjNykyLO3i91fP+NTL
AHUAR2s/CvYq4gEiCQeCmAEvXCL6DvD/xhvLtBYQetjmx0WV9TRdEqTlYpuIdAIXEa3XNQ6OxiVE
CIYLmLLAVgGn3fm3wF2G7q3gmqOrp3sqPGZR8eDQJOxxHCb8k3CxaDUyDrmiPmX11vMgGFx/o7xw
KQJkIQONFQ6aO75fKJH8mU/WHES3G1ngCqveFfRJFRp0xZgAp8G4pHAeEvVWCEeEI7hNtJ2mwagC
4FTeq1UTlJUTMEN7YYHbaNS7jdXDAjnDJZil8SRk+D6sJ66sIdSebbIoPTCkNPgQ9bWkur2nFDgo
D4luzeVbK+imtUG6JDWFy8gy34rCfTR8OC7Jqha6H07M2bpksg8tMEZCzlmKU6T00ZCvZR1uU6La
MxGdLcroFgmH5bSOnivNosSN8TY7m8bNpIJEsFVYBgRaMDzb6i2eulUMpmsBNA0xmvxTIZN9P5BH
MAcY1EG3M1Hdu5FDTFcs1w6XLkmr1cDQ2vU6tc1PXsyfObZ9SwnQkaAMMqBnzNKJmioBNoCuS3wO
qjbvZWm+ahbAA2IccntIbYxYSTA6CDTuTf1uqOhQsQi6TAzA9kys4c4luG8s7FtIOZtJq3uUxBuP
EEbQ/IqE5R1eayZg/5wR8W5LVEVIPUjKUPyZgsdI906vrxXvNUfL9Qq2znHAHWioHtTGyjuwhOht
Sl1Ua+6j7rg7R7Bmu/7IvzAsxhGYb+yxouvLoqweJCmBXiXQPPMJgpQzWPRmZdprKIMnImOonYn3
vh7eTx5n+6kOX0KrvWvt/pRBV3iQYWGdn5vKOeksN23MjGEjlOSqqoh+Ri3ZS5Aih44s3eweIzBG
3Dsk91E+FpBEGel3c1Rji3rNag2C3eWyniKqP2A6I2aINn7LPB6p/DMgTkhGHl+2OcdFcwncZlbw
3jSPB4qSXxkyHPRvPgYlJIA7W4fu88JNBVU35i6t3nNH5n2CObLM1VklzcFxoqe4iE+Ng5m2JQQJ
DoVyuLXXw08KfCzpRL87xFu/azo2x/hqKqJ6m3zVY4C31XaC1lUNz5fs6HXi5CzV1h2iFfvZvV0E
W6vrTjZutrF4CycqpsycQSbfawZqCz9aDdAgdNJg1VEX/vVTZ6U33TMuvelS6miz+mvETo3kfeOa
LVJAzfDgFpemTxaRE2yKSj/EU8vp0UIOakm4hC6mxCV1f4iwO0tE6lBU3c3S++1Ui6tVg59Iu301
bFEtVUH2v21Ro2dkcwtAjyk3q4jOpSj9s+oIixQW8ceYUL/7dEg3U0biFGQ00JdXoeFB3kw7Qvxl
lkN1ADzUD35hi0fKrPWH1p03NhvQH23j2TUByUqUp4Z7NgV9gGKA3RSx+ihMdDMc1Cvzs9VmT6pm
P2dpdhdrpK51PnG3hoBYlD2HvhJvZSZqGl8LU6z6vnkjt4jcT5++9Zghw68+/ZJac2PwkTNN2rcb
CG2JtwU7moLQEiOogIhS90C4Gh57iuaKAUzWmRDCGIJBvEtoeM3t4Ic91p+UK+3MRNxnTExN1B9U
4xMe3XovSUIf0dwx1WE/duO3MNO3EcR464ibF4DuBq5OL69MrqpqoX2wTLotDTjEdAXPXVetg+In
6dFLs11pGOdJBFsNggxlzee+IyBi7mCrGSeo6JIUDZl59D7fvmrElF46szthVcuQ3jwkNYW/zpOv
YTRW+djsfHUzKvoW0v6hrT8i95aSSZw1aB4wL7pO/Djx31dEtAbewSYze24zdL5pW9RQw/rRzrLf
c1Evh7K/Gch5dfvW6ophdh2N3/HEAoxzt6u2RjLwrI6E4fct8+A0ERrDTHqf0htaVXJNG0rFvKe+
UbsDwXxIL37M9bNlHXINTSeTGwGTmFW64zRAEGfJWvcpL5KPvo8lOKZOFS2QR+pp+dI3aJKbp7J5
CIa1ql9FZGHwQLRNP57RYQwpFxVNauqQokcIWIs2DvUWwjVRCv70yciObxoPQxruRTJzifV1ICUb
quhsjAFZb+3LSFQ/B1G7y7aWTnQz31/YdwEVc8ijWTNeI7dej22zdTXA90LeLAaBPvZhG9hvwTMi
jU7HhORg/aEakw+D5SPD1zOmMP2MYtjvH0YfnhHGJqH1SGESm8ZHh5kKaTPOPNhJCLxt67wiRl2N
A3e6enfp4zSeQufDq4+2kSzTRiw00KEge56KCY6DoiwmLU6/QVCuos59FhkhfsSSKlDM3gXxoJk1
6ljaBgfvaWMiWHwM5bQCmNmNBfRKENCujb6A9TrPxNGmn6XD7FKF4UaTxWmKnUOMGaYZUEuxgqlJ
3OUcGCgPNIejYDqOjMdMvAbWyzA7gR7iyQD9BfmIl1mOSdrlc2DdnxdsfayYeblc9YeSxWuDEEJH
g6I1b2kZvQFeH8MWKr/SCqLoUsVj4DyORMd2GKmIIfro0vF79DscYeaeQ9OaF7kPUFlvckVpaVgF
L2pwfqTs9Yve7L4JIl66mcaOWJjpuprJcDuZXiKDy3rpeoN0D9UsZ92E3mpnerI4erR3Ct1E04iD
P0HZCdyxA9Ofp6G8x2qHfXgxi0uL/DSl+bkrrUcBCDH6cwxNTvBffe6oBsyH9pQEw7JnlFfiTdAD
V6dQd/dS+8pYnYfhK8Wxnk/PFqg+HUd2aj90drhq51LJDuBzEdFv09npubXjld5GYEifBmoiKZno
nCiDa27ymwnWWHj4x4dxr2ES4ulbMWZtXIaXgUG/B9dJgC9VOR5cjiQ+2bIzMT2UeD55nfjetcc7
guYeC/qnffopOKPRakXEQt8lq1q3T00JbM6QpIAXuG2tpj8gRjqEg4+aqtjUHbIEnlFC2Y+mpb2S
nvQawl8POC2MqCJTgpYoL95KbABuRMRLEm4Dhtm65ElHzlUmEU/NTnKkKXMSbXNtrwEolAaAX5VK
IpJCcFxxw8f8OjqAmMYEz4V0diDHYnot3eSl9OuHoOEr1U7/XLvsIrAKEeybd0NDe6noFTpMZh/Q
2VMn25az6Xy0vNiGjyXdTz/HKX/tA4PhbLqNfrpsJ0eu+pbSVZX25pnaQu0i8+bqdN7zJMyLdGua
WsgiWrepfMPOMCtwNl5RfIUFibXDBMZILTJcFfKzSMIuEE50pxPftdVr0CRzrH6kvd8thoZDuz6l
V80fX3JpXUdnDitozK1oGuqP0rUpjPFSjfl90GF8jUz/udc1/94tnCcrzT/TBBgkT2ULiwy1bxLE
t9QlDa2PFSucTuqpBG/vfyTpeOlazGIdKeBoJXEYR4fAwqOHHj9xNYh++iamJzStJx0WqtMA8un6
xbZR8mWQcefNcLXEuAwhzUBYNZtYE/iMttth/yZlZWJxo4cMp8LS78u3tisuYfYhAVQ7lRxGX5Ap
/JAniQKvD7axhwMWlqQWTkNQP+U0Y47Iyd42FiChl1L8hByJlO2lQuvN4W7hQ8b5RrivKgrNjXir
VxQONdq1ABurIvkakLbf+h8pRXF0Y2N3LfdNAcUOFmUatEPEjC38fUMfFR/ge2rUZ6xt1URwLd6S
gVOZWX9X453ivsNqWFCCMYzrCaLTxiCKSL2hHSLeDe1PBMp1xpKcpyvp0sZVULcpUPcKeafnOP4p
5jx5ln+a2ltGYEaNMripk82QBM9pG+/iyFoSGb5wuUu6Yg7J8DjPaMcIf2+ByIAkGqxW0ZLuQGCM
EmCAlgDtTodFlxUwO/3JXI45MMyBNUJ/mNIsPcWs3wP0Lp3invGUgP3kpQEFHy8KWnArxExzNFVr
3vISyFL/KrVsBYtOOvhnbffbMujeG/+VeIVN350zaKBx5mWC58khSgEAM4f4Mfj7DgjUNh8q+qlz
VIMxTSVtGN3R00kDOG2rIdqsAuWfre3bEo1nzMgRdcxZnzlSDqTyqy5qkLxwtSvtDK5fD1QKYAUq
cYoatKcSkgRIzM5R+UuCRGOEPwk3ma7b9xL+SRfov/nlqzGgR0E7gBdcyRq8a4gKsnFspZVC8mfv
2efTyglnIyw8KkKWEHYql3cwnagl+WRRd2drZwMCZwr8Lx+4tDB5MnlYEyJ3ui6hhE8t0/JVsvHS
+mf1+V2oQXWbxlHFI15cA/obZNim04QI6+oqWrJGxm5R93C26JS83j1Ehrfy6O62wfigCLJQHUeA
ogR0YFTuUnkW8w14W0ZoHkCFz4TPQHwaeu/odt/6+BVxfCkleyl9vmjsSTJHsRiyZ0NJFMOyE8lJ
M6GV8xboXD/gD3oxYmY8y8VhzJEkSxvOF9cmhggJXbzJNSyORxc8fkPy7pt6L8efbfQekFpWWsNj
y92nde0jxZmbmn/fMS4l9axBBlHeDi/R/HLY+hJ8JW5ur5KJI0eo342+dhcWCEB7GgcDksb8bj34
UBB2um4DfaeTNOYhIQkpmzFxK7vCITwJ0JH6nACDggNG79M0MPSAlBCfgnpBhfjBCuRj4/kEOMSo
jl7c8CNCKSn65xRbe6ctpxQmGkVVw49pzKcv/GlpRjATt6pHHF8ruVKkYdiesXaByBt+loxJX5i0
0KYBgb6Cn5fRPLq2Rs0gDvgQqWVH/kNbb4K59kT7GlEm6EJf6261CBAhZ0ASBjqMSRqsAFCPkCBT
fHVhOerm4guSw2u1zSgVlDhzHPiXwmlgLE54HH+ETXsKywErjLmO7Wxfe9Ertr1wSZ/7evJ8Ti0x
3J4Eq6fxwFibwXPGRGsT3d6Rm0W9JwydviSYnn5e3EQENkypABfDyRN638LSvjqRXxzbuJHvetFk
fM284EngTjTBqVwDu72lP4m4eMv0ftU1wVIRRK2JzwprLeYdjh8Qj401nmy0IkRVETMVr2TVIxlP
1KaOACJCkOAksR8mIliwthMh0zKw4FIg5qeV69Aarw7IfQQbnw/pXmqz/Nw5Z2qOSvPrW2zy29gY
fCEkgxTUkrbvVFHyONthn2b9pImA0HvJ+xE34ntXINsSFNsR7YzpW1bfvffYyBukLpK5FsMQ+mXy
c2L9BFQYznII4NUqJgV7J437WVjbImVMegzCb35ZLumY5MwOin6n+T44fQQUpzNUsRlzlsh0C8fn
M/9VN/ygiTny6NUAxhv0N90TCII4YqKNi8heJ3sjzU/Cp5M9eSfTYlUbyI3LdJPk8ZnKH85mzyVd
T63DLO15pO2BBCFEtrhF/WWYPUXeg9uzGKIzRGVTI6jyAYDHEYINdY5T0ANU31eAnrHHDnLUSElg
eWGQ0Gp77Vhwpc5Lln20zsXiCiKXCrtrwENYE53BWKI+I7lRPYrNUHvCSXud6s8CebpdZ0tH4M5N
aXNN4Ngzvh0VRDwlHsGolIjxbFbOQvOiddXE90b+AZZi0roXMlGX2VFwOlOOiWZUIcU7GBhYta84
/w74ccw5CCLl/gRhmkx4ZDc/SknXIO4FS7/ZQbAYomvn7KLgqxjesLVMnOp168JCU0zPCQxRuxny
N90FuMgXXXdzmme6oYL4assrnoyhvSbTohNYepsnzFe+xZaNIIKdbuBAmn/XVJxT8+Tt3AKpDjAU
GLWqbnn0nAwIXEFskHpY9geVMKba9e4JiKkiTpg8rDknSZ/OmmFtxuaJ5LxwMWSIsYeAkwToN4uO
xk6GfYBaRRQhd/g2l1ph8HLY8cObkz2K8GoEl5iElfaHjTs+f7JZtAYnXLn9k+muTK6PAiLCQ73M
OTek1laHYwuZQ0zqalGP+s4txzpqoWyFfFqN4h4zzC5lLNIVJUa8Gh3QZfDGcrnL09ewgTokHaEa
XhjnHKokKsb4nm7KpQlD0vbXdHy3FA3bFFmg7d6p+MmPkBxTNYPqOFfX2YYViX0SnDMc/vKcsgaO
u5yqK9bjcE/k1ORz3r2m8dGUHyRnmOpq+i8lD2R18lh8c3HNiNrU7jzgN5/Y4nivodcIYTsJvSKe
fwJNGDneVO9x75/oPCABa0fECW5CQZW1ucTwD2tE4h2O/WTjOA81dVIFW9kEI9/OyiuxKJBX2kQ8
UUZob0fCZjJIdcXwW140RRoS+TYOMsHnztdRKeKzo8Ijq65u+IX/qUH5nPKEo1Vj2dI4NeNy5S46
iHkJRybZPerDNcDwitmIVDXZr0n12UPmkJxD1Xf6EvRrxDTu9GnJc20dJ1RfRgXgQqA7XRGJttF6
MB9gHUofZtE8WU8KNatLxK226zlee9LaK7WzjWfamVX1mFFshUkwyTkObFT+hRLfj59zeV81l9Cj
fqM/mIpRlxGfgMbp2nvvo7mdXIYUY5/XB5rTN2I8lCjh/FeXWubGI0BtuJpAJP3PfvhGCrYxQYk9
pHY5NlIuFcLJWQWRLQwjeTTnxuW6fRqo0nEi9zSCtJiSol60JNwPZT69Ng7d0uRfQEm/NKa9JN7h
nVBXnA7pUXlzpEt3P8YkGQU8PlciAtGgrgwDoztJZqj8YYLxgy2FEDz1p9oMVypmGadeF0tMzwj4
MIEOhqjmqNfJAOAmZticx65Mj1MxzykPpi/xld6P6U0wOMcpUl8O+FGe8IguzOnJAvQbItJg9XUo
JdFlJwFdVEyvXfVjoBgxSB5LzI1p8xYNH63Yx727tmtYQXvOoLmbhlfh4Y3QyZqozgazGDGriJ3H
tea2q7Y8DeXPAuWPPzmrJnrxM8qNaU2dFsqoLmXB/WhjyPbucQS5UNRaSsjDqWBzjqbdmMllxvVS
znNe7McIZ3S+T8ZbZ746vaDUGesPsofeei8mdncet9QINzFjqUgJlTqYiE+tL0e+mYG1AiAj0CpF
s03x0EcY8uNi5IqH9mw45KKJcz9C/uzMxoGKJE/2Pg51ZF0Awh4NMtxBvsVG9xoabCcUEofz8Upg
RNNAIOzusbaqtQX7a3h39H0wpKujOcPKGRv659BNywJ0IKq2djwu2+DN897piIvTR5Pg5xLYWbOv
NRLggisBYrYKU2QuIB10cmcRB03OZ0iZXP/JVClNo4ce4jGfT+CMNVbQLaw6x3jRv0JbrtoQlwa/
ZVn6S2U9mKhgcjxFRqkORopuEbeCm301ebWP6uCUje0hNS5CfGvmpYVpdDid6CUlg3duEPJPfAxM
tCHWWzmHM0Ppa2pAbMhqr/Dvv9T+JqjCdePejx1imW7jjfvMROaUbOABkfY/hf6rbMnfrFjD+ab0
tC8NWp8Tx99EczZegXDW6N4S013qMauhlEsH131XMbQQvNCykjYopDMnXznxXeX1x4HpneSq7ZQw
u1j9UVUlZBoxHcxYYxkt9OqRnKsjZR2mx1Vv0JT7mMKxZmHQ8zNFTJe5JxfqOJLmJ6JuDb3CWjvr
u5FRYCBdd116P6GgVfGHrpNw4QMAecsIz5MvHkJ8l7ZRn2miWVT9Q0VWH+CiKexlaTtrwjKLlFdB
2FbF/jrF2iWgeGskyXI6QhSseo8GEcaeHHBzYsm2sATo8CTO7KnxN7b9zdBHjFSNeTN7pLWMI89K
JslB1azhRnSK+mxj6uLgmc6afs2VNadO1foKl/UOFyyU3kRYN1KxFOl8b2zaRpzJiVrX6A2iPlgF
AgkRAk4rutP1GHEvCqdeO2ndawFSoCVPsU4pHkxtxjIDmNLaPySePKut1yI9ly4/mIlBmmgraHB9
okoAP6fklaRLZW1dHnvaGqkx/VnX8o4MbgSGjMrx+JArj/gYvGpBzeXJxNo1ad8l6DCUdxm3lhWK
PZPRISbYhOVqF+gedepUfLPthntctpACOrGO3dIS6sEg07Yr/GXDhatzTmlamJbrwHG3TsA85/8w
0vFrSsCxkOpkVGAuYtMl32lCOERzp7jq6QinYjoGmt8gYJQLq3gvC3iH0PTFUfQxLnbKCQ9+GjZv
FAkTkld6wWVwzeJKSiwltLUVPBMCN/zQaCImKlWjtIPxgNgNLdGXFhmId/kUZ0xcFhcmn5qxQPXI
4ECD76ayypdGrxmHCXO5R4/EgBUOE5Bt8kTvwESGaAfVHxOP6s5mfWyuF6KPfnruRHyrZ9G0zhMg
hpYgpGgm+JMk5pWFyNNlLHzngs8MIZ0dW3DBAsMXAzfDRt4oG20u8p5uQqKexI1EzTwEN6/Q8m3X
zzlcRZKwesimPLu6GcPA0dLbm2OG8j+ID5QPdUzQZP04Grurj+VhY+ZxchfqBnq2XnjEyZVJcg92
DS0f14IGtXTyV5EbWlsL0+Kb6C36vdKRqmA5JvU1Ft6mrLNLpdcEixNMgqe1ru6JPj/qVOn6EeKj
0MHBkX67CcvdpvU6Z1nlxvDDyztSYIUZqotXVQPsQJG1O5PqD5AQC0t2FaqQpBwOEqSLTmQF22Zg
o+w3wx0EQ07+VNeq6+ircYsXMr/Wbd8fS3y2dyLXZ/qtYhRI2lq7MFPhtHDR/4mumNDPlNGhqbP4
rDuK1AaMxgUxy/xWReKFKwKSqse6MLlGdoOouAjsB74x4X8pAVP4yPyZex0seR+M47xJlsgusX3Y
2UINJYxm0k/OJ0irSye7Z4EtD0RSW6AHaQ+1NUASsvGP8SERGjGzZViGt8QGlOW2gID8n/S0yuQU
WnvVCzaXaFWFTr8rObltm9jXLqHlohJVVn6NROdBcbSVz5Yw2GczEoL4yAEYNlMJW2RPBzqTrd92
5N1QOjegrI3clzEtsbG0lZlvTLsNHkWkWVSNDWAMfekT+OdrrdttlOaLYR36OVhp6VrOyYoMzE5D
kW4b0/LvU5Dgf5Rv/VZ44tuOY3qeY2iGBtvL///a6zCMU1WqOjHWqYMHvHhuy2n19/KI3/o//tc7
zJ/gP7oxylDWWK4KSis6HYi0zMlabGjpKUtyeP+vb+VapufYpgfebfHXr2+l2VNOIMsceeL/mAXO
NvsHZr9/lH38758MRkF3dAMkzvJ087cqDDJrW5qWyEQb0+bUhfWpEOU/roo+v8Z/1G3wo/EejubS
28Ity27/6zdxKbjyeiQZWD0LubGGlgJZR/eOESDSrld2u03s4XtINH2fVzZiYTRarFbpCJzUyukf
3/hPH8fT+bKua/vU1+i/fRyV1Vo0NtQfIE2hSzo2MGwT1LUDlHFOimjhVeiOFkkSbf8SZyrbcP9X
VOb60YeRxFCEf7/Oxh8ugcfHsV3DsR3NcH7rNi3C3Gj6fHBXCdZVPDQjZAxNKM1JyUDe9BjDV5k5
tIcWbnLujXn8TIn85CcUq8IzaJTKXSRUOI0pjtOxQiqHqg6ForNTQXJnKQ0NutGliglb2WhdVIXU
0h5wqFY89/+4bf/wbfgiBt0uOjJB/vr1YhPGoTWaZrur2mSAEIas8ESW/T/e5bdGnPmWch3dd+ea
JJMal9+uodl5rTHhPUZCniDhji/DbHOqUGxNvZf96wr9VlXz3+/maoZhGx71TMx9v34nayLmIbLo
lTbKmtlz6OyDMUPFeQLAXKn6RFw7D6eMrqMOtNw7LtyI94YntVwkjrz5WXaEhcZ/EEiHjRuhs/Dh
dnyzfY/j9DNoR5LScg4KOHWDh8hD4hD5xIosNANVnMi1r0TP+uvfbzxd++P3MvhCmqPRrev/9ita
UVHKWOguUbUlWXw+PF/+U7XGcSLIZ2VXMxAmfiaGdnQLe6H7uNI4V0HJLAJFIqbxHhIhFkM3uUSS
2rhJrBH52XAVWOyCMtrEw63rX0oz2EhSz+MBw3cIet19Jv7R8VFmEckxd0dFp2A8paCfNUOES7lm
ffSsM0mZyK7eG8U+o9VH0cCQWmgy0UI6SFOq52CkWhn4uKJBniO4DWk19D4sPEk84wHi8ymEfi5i
zzrGgV1uXZVWa83Lv5TUP9OZIhq9/jbY0WdY1rMgZlWWb1ET4oNjl3WAdgrOVbiOEq+/S0FPdbxe
DS3nir24cSGpM705mxWmKSKxTxM9Dm7UbxMc1xmFGFk6J3SMK6+Vp3o+hqeJ85MyMUBLMOBRvvQY
f2UyEhIQFbsiLM/OyCgVeWgVkcbGnfFQa9kX54bdmIh/lGn9cRX8z1XH+PWeNksja9J4royQqUfA
XCGJnmRmwtO5jr36gTGKPAl5TQlwMU2PFCLLwnhRQHf+4zb8w4rxy/o3//l/7KnKipWSDiFkoCbR
0ljCh1GCTULZQm4AFXDu0CSaLP/+rswFvOxvu5LHiuvSccX/mH9+fVtoXK/3SNjl/gGZzYngIhmW
ug6Cu3iei3MHpBAjOvZiQeJt9Vq27acM3MfATJ6atBDrSAR3JWfARWmDT0twoqoKHkjZmyWYGsCA
iQCeOmK9sG4RzQuZ5mXrvs1BcMrtlCFcNQeIgcy4GhJqWJtIPdeuPp4ybiBV3xjcEMfO+SFnHeK7
blYThn0yFLg3dVIAuiVR24vcO1aEpRJuu3StmhiiQ2Sa28CGkcZPU+ndNam/TPcuAwNKkl3VIcbx
weGz+8bdYDNJgN3s7mFyXugPAa6CNFXOawk27YZ7EnBOgdfwFMc7ZaPf0MUZTzP5lKRBc+QtcqQd
Q7T0EV34kDFFQoLTLOl2iAtQ/Yof/94pAPUmOtwNBv/Bdg60jC+1MaARiRB+s7vEfssDKM8GUWwa
oGE2xS8iVK9GEe6CVFJ7DJuXR7u07K4xPccqnOmEIPjkhfjsOh7MPrvSwj5uOPJoC+nrP2Rnn9os
OvVD+uh3+CY0y6Ii1FlPIzHSJOoBz9gUfYZW+ChU+uxMR5HsOp+m3KCYvqNOvKf2T13uo/zFB5Nt
c0WZvbmaulPXK1Q4fB9Cmk0Otg2SwNhoqGVN7u20fvdNEHqfvmAb9CVoT02wL8dnDt42v6X5hNfy
UiQpx/sYs7kSz0awTsRzktsXabgQWM5LFRD6hemAqrexe52wIs1UkU0G41Chaa4n+2oDeSWZvWuS
YTtayU5n3WuDdhfnpMGMq9yh+EFsQqt/bkhMQb6uwpE0m+wW4x1tsbUSSu2LiwKtjQivalEVBZUD
/gaVgNsuyD7SwqN6FSNTcBD9Q9ScJ/fbyG6BHm0tgBhH5mwQzs7Bph7CgIWAxCjT9lZsXWRcvxZm
v6wZABzn4vqwyRNtNlTAfttQ753GhxZPdj+uGrI5CHidfaDokUwyJoiwnRiCYCtcmKlMBXifw31J
ZXLcCoyNL7pmbYP2Z5K/8puRZSI3uv5eIMM3wCgBmK92XTz0Sj9ntCJEM7qC0D0koKB3bjb6d+pK
4EsXJXx1T2ty6F9zfEnEAkIwacdEt9fj7FYh8MLXg5Od4tbncD3qzjKMUA7azn07g/TiPIBF9+6b
cH7Gfbwh7mYtnXUr/QVJMjRGa6vIMJdTTxBVyAEwy9qvcnrL4bL78Naoc8tag6Zm0XBYnOFCadtv
DHJA2hfbhqIsGC2g2gILIB4Br+eEj7MZWxKWl/nTxUm9pQnhJ92PnLNalDlLK4MWIYVwHH9OevoS
coiOQ5vFg7DjPL2YxN17kVwHihtpNNc0HO1wm18DjdMn6qy1QhSDLc3e1gj8nSB/Fba6BJB/CYUI
Qw8gr+LVqPBI1OCgDERY4qiTEEb1ZSXtzkqIdY8Hcg4VXQuZjyaK8mDD6i9J5HwV03CaD8KJOttD
u7O7CIdK9ZToGEFy+CSJMnyEPWwxwKn0izBz7OUhCn3ihKUMuWsr+11WCZ5Nh7Ibrm2ik/7Tw1i5
/WOAowD59HhTMflpAFi25T4PZHrp7KgeZfGkGUerQmL+Sx0EDlnt/2Mi/eMu9v+2E137bZai2qIp
e5dmSENDig6zobp/nQj/8BZUchg6chjT9Tjg/rpjTaKcEMXTmNjg0V6XEybXPuzzx7/vjH8YrX2D
o5HheaZpELL367vkRTC55cDxKOhg0QPpk5gCusYQynhKKOvu//52HrMn/aGmqeP//vXtAJc8M/KY
Q4iY2SpN3zp+WELcG1vNAI79+5vZvNhvez61qwaYnMvGDwb865uRYjhqtcmxgbBlRLSA1lgiERWP
t7+/z59+w/94n98H66Qb2t5ugQmESPIHWWc9JiqSvhoqEpdlX/b/mKGojP3b9/J/O0KWhpyagl7u
dYdCBXFWRGtM4D75cxbuP26Pf/yEvvnrT5i6uVMkgq+Wmkh+maGIqIsMg3N89a+j5L/e6rfBcJQo
nMiKcxD3Rgh2Kx75jqCaSqe+7O/X61/v9NtNiA2IvM+W3y8PHxLy5ccnSn7+/hb/uiV+u/XKTPaY
ADntcM4zz4nqOrpn6JgZvDI/6wk089/f779hjP//vU7c2a8XyhEwk4PuuqvKapv7pCj+i7Tz2pFU
y7ruEyGx8dxGED7S+7pBaarw3vP0/6BO6+9MMhWh099F67S6qg8BbLZZa84xERirml7D0msVMAUd
RHzY/+qfSJKrfm/FHvgd24jJuTz9SxT5+8RlyeSa2grTiaJx4Pz6U2jQhBqYYROiDzYuYwRdGu1k
X78zTOsgBhO4o74lRfG9Jo8eT8ej4d3YMbxUGLALXRKXnP8czZsIVe02t7wPVdHpeCI/SjPzumtq
GI7WbR6wGA3IvjRt2Fo2vW21NGliF28VlNeoyi56iBteA+NSM+EwaqsqD462l69SaZKwJGwJ6/fA
B5TjNRsfswpwz6WUjlcBwMAWSaMqoTIUKBjY4977oA3Kjn+WHS0lzM8e25yyuq2z4aFrn+uG7lPi
Gm8pwSNdWexGI9iiamM0K1jxxz549/Hg8yTgmPnUwuItqMZHNQg5IWN+jkm3JwF+nGRO5nWa11dJ
fdmL36Cs95EV7gipo2LV7ZpKIEXjXCyGaG0agGfC2KAtqgGxumyV/g6xzFNV0Xoc7U04DKiKYVLW
0DRNI1zJVfRBUqW/bFs+ZPYVG46cl0lgbkkrcKC7Qx5j74IH3KXtUpW/XdjBMQVyhVp1i30YuHeI
cEXBhWTK1HsqfGSIy4hWrdN1VDz6hfnmwltXyUw0/In9hILC3eZC+qWJcIu/7t4vRkyNwEVQsAEr
PpZTVOibqXkv0+5W9i4y6SImQcOtydCKDHDA8crAZo8Na21E0R3kICtcN4SIJQYEW54EuKLOf5et
DbF/W6xzR/JUF+RDL6XsaQyjd/a1O1r7mVQcqAS4aDDcSt4qaXAj0QjJzXYF9KHmXTfV7wFOSKfR
RKT1V5oPQvTbkfzUirVDYU/Yes8JWi81pZSRP3g1OZZYTiJSSQ16amxKbLaIjTnseg4t6PLRTin5
M2FSB6CfG7smPjqhOSY9n/7mGHTfloSv39xsvqEAkUWjmMLmOhiHIj1mWVjRsuw2Xcu5NMPXXFa0
kVTlLkiVPbYgFJ8D8YBXdMTS4RHynYie81y+TJCtGyk9yQE8vS35zzUmBqSsq7TqIOcVkIbllVmN
fzSql0H+2sd3DadMH6poLF5JiEHSSMYPOWwiRIaTvBsgeAvce5ntbQL1PpWJWkGmBb8+W6J+2kp+
63hYUjTQJzjK9kEZ7zgTL6WxujUyY1Xw20gKPcgCA4SWvfvyFHDrD49R7r6q4Db9NG4RYimwIUr/
Ss3GDyRidOFl5GqhVus8E1AW2WgRsyEPyFEGDlPWAU9cBCrmT4KLbBhDvpZgU2tY901zA8p+L5Js
JyNW6Qqx0eKbEFo8YOQVFZzVSA+4bxOkCOAvbY44/lMDmFQXpE4QcEcVKG0xv7Xoc9J2rdNiqWDa
ukV2RYV6mWTRsYwTJ8ilVZ4pt66HpiCMjy27BehFIDUIIsxgairAXJQy8sm34PCdVUuJWYoA0W0Z
mXzgzYrCK+oJKA4QFx47VVwbrvvLK9/T/kH1fk8Rj+Xg3TSReqXXYNv4C9zYC2UQkFFxQgpD89Kg
ZY0bcKOGh+1Al85UHadx999liTaGTrFRqLYqU7sVqpgttbWktZ1lhwJs3dBdczZU0bOhBfZse6e1
pfQWpUX71lTUKOpylB9Pfxc/rEQKWmNNJkddZiWaVb2Utm5bKv6czfIXzB8TBv/Mavf1/nRqxZai
yirdN9Oabna2afELy0NSa0FNDpv8inQADDr6ZFf1NJmUZCW+EYVK/k/YV0gw8/zfN1ssdu60aE1V
1fFWzbaCAX5FL8wbvILbfBcdiiXmgJ2xcBdggdfnqmjih1lGsWW0mGBNBYTm2fNUyW6H6iaUFatj
s8IJcTVuw9Gxl9gUKSMs2GCvEVyfu+73/a715bKzhyyLKcMgyTkJucWImp0yVYLGkeyciQKQvPHi
o/XpkSO+1wtpkZk46qDf6RrhUV83MYaSDwHBxWJFotmKzB7YOotoNToawWcLb6856WPnZB/1r5yA
xDPV2h+GLZBjm+fLfRu2Mb2GzyVSK1IJA4hHDC73A2gtvt/Td/fDe/x8AXP2Ho226oJB5/QaxE8B
Qhjvwg1eTl/i7/H0y5cvyBuQp76bqakqMUBfb0ITtLeikZOD1rvPqQnuqgqrj6Fpdp7dr+y4XJsq
YwhAblUn66TySWABZInrn1zSC7aIMK0RP9Kpq/v8jiTExx54yekfOds1Mz0JoVm0XYWp0a6kxfT1
R6oNs8PgcUJEr1KxgdPUnpTpQdnLplx8GKpnb/QeZ6peWjrIGM7hVZxHD6d/xdfh/e1HzA/6g0/P
T6hsiaglZhsuMLlYrA+Y7h1wPRd/t+KcvuLXAfbPFW2ZKcMAssl/psH/aYD1g6IIJcNrkcrk9bAR
q8WZ88jXz+c/VxCmQWOQk7Fszc6NieTSP8iIXY8DkIeFpbe/EAVQQSNbfjEibdnnI8lS7ah3z6fv
7cd3an+69Gy26BFmqZIYEVo0oC/dBKe+qrRbqaOQ7ckrpCHOgJ6IzAHV/zhz7enDmQ16qg26wXGD
5/u92RwFGY18XqUki+C3pg9in+hpSE1Va9+h11loUZPi0HQUtstOiQ+mQnu8wMV/P6qecXH65/yd
pOY/R0E4wuvUiJlXZhNJ4klSZ1gRmZ0junEjWEk5tivgjB5GDdPY64q7JYplh3TwKi7BltJsQxB4
PVRvgV8gBKyv+qJaN/TVRA6YkZOKarpOCQ+mdsXG9TNc/pdAsNZRund9d20k4E2CZV95wMgR47rG
0cp73MahM/rjU9VqaztAV65LB1uqVpIYQPx8hMFNJtF4DxROqMPOJl9RVu3LAbJfQl16BEgGdmAV
qODvWmkRpuXaV/8QxLt0a/tQE9fGaXvp62JNyy3MAMoUYLzUKKDBUCPTX5cB9PiQmPbiaJQIo4Nk
H5XN0YT2a/QaNBfxFCigJXW4jtTz6sY8U0b59okzKmSDuZAeOUqV+UakU6Kg6THPO6Vqip3SVa0j
63Bsi6DM9o3gkIpg+9wa9nWW//sNgln5/29/vlpbXtYYVkXqLlgyGs51fjRrgigimcrH6YH2w5VM
mWLlVNVjpVZm80lsIhxT6xALR5NgaM6pKO/YL+HQKVOr98/MXl9rK3/vyySzhBVEBsVjzmevITFC
y40K02k8PcZliuuQFQWiI2l3blGfmcm+35uqW7qBkkXTURyZ059/mivbrHQRGVUsEX3UHlUgwetc
Jk6ha7FmnX6M39dMbkvnlKarmmqQADm7llKbINnDQl5hdyIPq38Xz2KN+HwDpGVJ5s0WKy45TsmG
SEVpr4CMX8i3p3/DrFPM09VkoeioB1gVmcDmhSStdBvAFfa4wo0EFo3mrCPvSF9eWodhm515uD9c
jbfIqJEtHRyhoczOB0pkQMTP2aETjbNXHs1DfSA56B4o3Cq+SJ7O3Nu3d8lSpCvIqyg8y6aQp8/0
07ts6qLvoph3CcKivSIgXAE33PtXhUrqtFyMxaYNaYh3QqDnzFjyWUoIxtTrnlKhLVDw1oFxFU0K
fzgg58qS38a1rmtopnjxtoaSRp09C+KqKmoIbHO59K1i5bdakIGOsvACFHqvnxlsf/c2XxaH2cOY
fbRD541ForLLRFe7jG61fXAo7c2behy3yks/LKmQdQ5wlT2uxwgqw+b0y/h2txqtDVu2OTZpU31+
tj80UwBUljeNdYKc5BzWKbSXv7hcImtOX2q2mZ/GNCsg6iSTDb1p8l+/vveYiEQ47LpCy65TyHZF
nsvDidZdXriEN5doJF2swACGQmXjek0IA1dCt7nSqyR7lpHCehelib+/ScZbPh6abiXKd3IsTv/Q
7+NTtXnzsm0oKh/FvNrujok3WuiKaTxb/k2MunqXyhOVBmLT+vSlxLQD+/r6VTZ+eCYFszYXnZ0c
y1GLkRtCxp5evyA/U3bEwV7RG12R8AySJFibZybuaef19ZIaa8s0vTGlQsucbQqNsmwTv0EgP9bU
eSTVjGG29uHqzJ0pP11GmxROCEM1eX5nhl7UXhigMKlWoKqX8V27HTe40zbI0O/E9emr/XRP0P6m
sYUMTlVmjzH3y75Baw7DS0rMW2I4jH2dnD1NTQP065OjyGAyNSuWzg3Nj/lWEMBUbNhXjoMFXlaB
MS2gUO9byS42Rk3phQ0aRVAVjtC5SfP7HXJtTvwQMFh0GTD8tk+TZh9bVttGTEu5FbONNoM3mxCg
pZqQf9tlLtj7HLgrbI/LROtocuu0gwtPAgOKUwfoNBjFOA69MyvH97VS42fZtBAVU2GVkmcPvtdV
PTDbkFOTR3m1qSptjUJgXCleqYK4Bl1NCEC/VLNavW0URaXroAZrqsq/fV8uL4YxNtamLmF9DaIE
EYOn7MdRaTZRFxPJR5W4u6uSejyzJf9aL2ImYo6fxIwIcJn21G/r3WiTmdfiZERWvddJ9xM2ZsuQ
XFZ7C7PQCfCuK8NwZl75NnymKpwqBCse04rQZ/uKpG3HggOt6WRGJG0px1nXlRdXezlLw2NQjuBa
PZFts1xSzxSopsHxZeDOrjxb04ZuSgD1e3pBRmf8HktRHzMtK2gODGjbyWCFUxZb/plzvfbzZRmv
lHBYYuadX3W0rM6MbQyjJfZdDGZ1hR2HWp2Bo6wp010Qt9bRyy2AcSNUwxE1zTHXYusaKWrtYNvT
f2WSnjy1CHIPRhGI19zsW7yOYckeHo60bFXJKszH5CUTFXs1WCpY65EEKC1wEKWjDChPWascvtSC
ODLyM3sx+Yj9bTqU1b4eaLDrDUhO3PPKfSzDZmg4OiVaRDSPATTVMhAfd1CXrjlQkKwq6W64Jege
f1Ec9FsT1/p6kvX9Rt4EEAsiCWC305PbtzV6dmyZfWMSoWyeVVLD8XS8axIR0clAdEZUUk+XJSpi
/+pyBHpSpGWa42u2kZDPJ+4mQmurNTlUCFnH5B3QKVvUVQwWSlKRcOWtGv7LVfDbJae15NPkhoaD
7LoutB3hu+NbMnX5fN98IxKlugu1yFqQVJgularWNmEP9jsSCMbVtCDJuyKdF+Bb8Xj6Icy+1X9+
ERtBkxoC9eX5giKACRAuRnKLJE1MCFt5iDrritPUuye8974zLicN6elrzvYd/7kmHSQ24X83BV+f
ghvnplEGg+t00IeJIEeOBhEqNs9cRsw+y/l15jVBBSBYi2zHZbdv7aPE4XDDsQZLk31pLk1SkQjb
W9RLFDWOe+ba5y49G8pFV5a+PqQWnP3cw1XMaXUdhmH5VBB0dqFkfnmbV/W5Hc/8fPPPHZv6hC+i
A2IqswJjm4/InmyLnrfQ6bkVIf7NsByAo6lBQL8rAqEgFdiDCUbR9oMhk3NY+57/DMXZA/lRZ+J/
eBAqFW1FVagIifkesxlSOZbdQCIsQIcwKL3HMs0tzztGQXEYDe3X6aE12z38fQCfLzf9+acPTIjU
zDWZy+U4+x8tFcw9AR3ZmWV1vpv95zIcWG0dOQgOgdlz9u2hK0w9sB30dqvoll2fk/3WL0luPFhP
zeHfdSSQLzFTsSeaFhdMJXRfvt6V1hfa0AY4PmkcdBcp7NgHvYu7g4p8eMla09/CmdFuTz9K0/rp
O1WnXa1lC8qq2my2kgYrpM3rk+YX6rvGBUXeqkejdyLpkYGGB3sRqjdKQ3oUMHkNgDqiQ0nNSbUj
JRF0QAxnFLwqKPJCbJn5dhWV0FHF61YsMmS4yqOs7Nwcs/awtMudH1RbBWh7WmKgfZMFRbzhzSZx
FUySSJMNoTfkhcD8xNk4uIvSs8GzY7ZTtmg31WTnYZVUjz1QHRIs9fQyA6EOXqLin227a+nSp+DM
61Ree/ybyBEGcPkm1ZdaFTt1y/asVLG/dQu9usK2sFaDNxds31+sE7WeyYtO62EVNPI+HnZ1jy4B
hmtKOIsuryfucz75/bCNTizagsk005tl52tr7gvIXn9t+nBq30oXXmefOm2JI6C5HtD1k3YCsfXG
Go5qS67xiPOWvxRPRHXoNCHSliw/CHzKfbPOe39vIontiDrrKnAXE17UfQGd7NNAt1S4gQTFuDtK
ncTMqfottsilNt6hty4xAiTeS97bq6K4K8yrioSBoPtjAIbN4Nyo7i8ryZEqozX3tYdQM28zgEid
oW4b1dr36QUwL18dLwGOs3F4CxXSliiyp5l9kMMQUfDSCxkXDQfY+EJBW93fSL25zZtHCz6gp9On
lrcQ95PGWpkCMIq5A9FXVmTE5DpxSWiCfWAZI1BixzMOkk4IE/oCX3Ws0RmQaqniw7cnGLd3ncLc
zZoHP/UWuaEt9GIgbAvsBPzQXAlu/OJXVMIXMi8z6SCibeP/0oBCmJkK5OlXVeP4xRBW6eatn97m
A4V7P8Ws4O7y6irPywfeyCRRjVepddPZ9cGy1yVP3GIRro1rF/QMqXhoP+zf1FERQwC28VekqILu
JsdN5maxWI5At/rbKUIzfxKQKUYNlnINt4qFvs7IIgdCRczUbagAfhuubHwuVS+tLOOhJlpTXZEH
F8K+yYt9bkAv6/pi5UFObrKevDUp0lEAwMfveceGf2iIdawrb2cE7AM7sE5qsQID9gdRJQGMt7Gx
0QAJ9iWwJ8FCKMEuil8Uc6cp5LATeLlFfr+k0gjsjB5kz/cSXrFBZLwtEvWO1CXZ+2NFa92vl2pL
MHh1a48vI5YoQZcNdL0lO7K8S4lgUfUPVfsgA3ZHvwZY5w6a8wLL/iIA2iS8jORj99muKkfjhBQi
OiDx1Wv0i6yGNVIyB6CENw5VjNIC6XdX7hAMBWTzyhUi4YJEDYv4HW9js7bJLnPKU1v7qIj5YsRV
nn7UOmpvb1sOK8/dyACl/LAnchAGzzXdBRgn0SKddNf2lMUNoSa/74u7JG6XvfLSJOR+4iAYhHtV
gt9NQaDrjFYdfg8kRw9xrx69jvK1Rt6Oq4IEbp5R2RMvV3Wv8gCS7kq0oDVxThCpCIc7y+HVVPcm
BY4ifc7Y7wjU9hLZL0RbGpDF3Kuuup0iiEXfE/biE1WDHKhddw0Q2cBAJSVvlPyttCJCu4RTwUOy
MbJwqHvwk5coulZscnYik/y1euvTKNdLRMwwpAH4EbQnJ+R0qMeuoYDMIVp5MdN3ACnkJQKlR/jh
eAQ7F2DsJ6E4VuCyW5Nx4CnRFM6M++BVyytAfQdK3kCRgmUrw6zyH1Si6CSx9BPwrBuvvhzgR2Qm
GDv5dRBvAi6G3VxEwTFN96K/GVMcVQoDV+xjKd6WSfFiaHiwR23n9/2zWwzrSJgPQV9exuK+B8IK
A25FtgDcF7LdBgz8GiAd+BSKBwZaKQHU/KkUHlJbcHRe59GlPtnZBAMXt4wrW3QdUKszi8iXKm7d
qrz3gXcCo6QGlHYHxQA4M24LY+1LL4NnLswsWg5tvAqbjyFELsdhYA9RkYyQ3jsUJNDXJFZZGz/d
EP680DSDVKxdIu0071IaH3IgOYF2SzCXi52iKsZr9HM7v4EgM8jrNDsi0CsBrgyGfxEr8FEC0sNz
b2N4L2Efb8N4UTULAj7hJOI5J9p5rSvevsiVFTnzI4goQ3vIiaX2052FL6QKwMh3FyN5LF68NTvS
ccTSyC+bMeHEB/UXZn7RkvqElE2xAMCF7wmRGIHdw/bABA5BNQ4/ZP9AvjsuQ5PJCoifFziiQxqF
zKoOr1zc5xJ8QcV7b9sakdRzOEVGYC8z3HttIr7E75avbDXoQTFpkqEAEziSKgmIKdKguJsa3+yt
V217nOqZ8e4mOSXXGzTsS5jp657296jZm3RQ+Gw1lqGlR2liyFjVYM6JkNWVoHPZXBekzGZ7r7mt
8ETKWoXJ6HdRPPhEZxf+b8Wzt9ZYgqh4EckTeFJJ/tPl151xXUfPsKO6piHpCThiexcDIPImxBzE
bwx0EkTY1r30/Z2odbrSe5Y41/9AbtVWd2Z1j4YW7stFwPvSZLTwNlZT9Z00+kUiFIfxQZ+Vqt+i
zAFkR08t6gLfJY+KEUDl8WGgXJUWT237oPK8R9WGoY47Fkuy90ezsAz+AUKexK8+6rIRk2MjWOjC
Bw/3Zo0fi1XEhDwQ4Vccmg642Y2PrcStbrNMve9jVKQJOXt2uUlIk6F0wOL7KoJyMZDTG7vXonUX
WECcOL+seCMgjyHSkVs47TWOfkaGSICtMKD/CNKjVYMd8aBb2KwLSY535RQrkk8J8qsexikeaUS3
q7onyDchMUIrkLkhWciSRSQfKvY/frLSerH3Q+CXxr1NDMEEGlcHAEgKg1hPemeUnhK5uRykckkQ
LQOiW2X53iDOO9KgCHC2t9NHihpA14HjDbdNI3NaOTb6ux2SpGhe2YDWRfQG/bGqSE/IDuNwb5hQ
GOpLOUagmdUHCAoEQljgbSDoi2BXRNKb2wbM1d1rl7UfSndMLeAw2kcJPmYklgYLh+Vdl+IiYEHo
hx3AEwxDKUaWkqxT03rr8HQmCPnGj9N7639asJ8qVX+39BolVktRqCoijvi6pc8qqW+KRnadRiJo
hOvKQDYbJNua1OyGLNimLgqg9KZnTYOMM9R3HlgSzeRFWiC+i3f6GBsXiJCUcoatLyKswSrebiG9
YTInp2BnlVcyvMOIRMvct1dNNpU0sPYZH13MYngZutHSQvgosF+qVE1tErnQ2r9ycHxUByxrkKIQ
VsOa+KMjTR2OpXbRhb8lz19ZFaB1t2NhgCwn3Rb6YdRZvvKuXibE5/Q+JA70oOlAynp6KBQDy+Xa
Gl7t9knFtVwSrSaRXxuo1yp5bESjmbBEMrSKJZzXNLp1lRYWRoNChf8ZZteyJrNQgXtZhfxOhAUp
Qyu1VharM3Et0NwEYGRvONJkqd1jLkkHE1h7UkVHbWydbASt0dJtC35H9b0Gl6KYjMcondeczePo
RpYuev8pKJrjqNv4dtH8KvyBi4Uuv4r9Xd2UBxoyUMW1Jb3ijWlz4hPvvfQ8BdJLbFDdVLpn7+to
9bsZwsEs21VM+HID8WqKww2UduPHhBoxuFqceSD/MBt+jJVymyXB9WBDcCoJbe22bmMsa9XDgekf
EjCM0GwctU05+SnLtHowxa+i/sg5rbQG40W5S9m4E4tOJu5DBfJkzHQUrM9I5zAngckgmk0nNstS
bgwrWCXVHQ3lpV9dZvYDW9q4uA6nLfUI1/7CIuDH3zdKAYetdBRA3q3bXVTDZWX+kVCjqjJxTdtA
fm7kAmzEryH9kygDREaWWeTLkiVWNgJ0FTx2wjnPBTduZY92AdUs9cgBfFVVbdOSKklkt9PqUMvw
pRmRuypAZMJAs0HJYcq5pH3ElBvdDBXpEPB/CKoKNy2sl+wG2v7SKn7pDcmSo+TgtL6YEvPKX+VE
ILI2fbuSjLXe3cnFPmDSD8hDfim7y8F85+TX0bZQxmtX2sqawEnpX4gyX1eopvFyOdT94TwyMzab
Mn4wR0KG2nphBgXwXBZDpKQXMFj2zWhfasOflONfl6dXjfY8lHfSyLLV6yshhxeG1u4r80X3CJtL
ty3LauRiroVBTZAHB4EGB28NctXIxdKb+A+YVlGdtMDf4UArrCaVGV80gbJh976mRDkhk85UPn86
2KMznPoCKHWQc36dfIJIiXs1JQuqicnfqg6V/lgMZ6a4WTH3nwnu0zVmlZhYIwdcHg3LsSlVQJEI
w2WtqQgoggp27HA4PaFO/7Zv0+mnq81aDgbuSr/Uchs3z7NeAVDkLHj6Cj8VStnY4fDSkaSKecmn
N7vKLXOi9FIGKet/+AtaRvdEiG/uBKrlrmKz0Z2aov//cmvoB9gzIhlE3vz1ZUmRNHoVwiQnZS9+
MEoZ9Iabsh08fX8/jIlJB0Jl1zBpX5uzGlPRqQOGfUpaBLRIbPBqGmz6ubrZVDGavSadijviMBQn
qJNmdbO0M83W9QRcAEMSThFrNqfF4iUu41tE1WyRorsKYyzk/UPTNN5SywHF9q1xefpef6jOQr7R
ORDQGVaoQn99pIHXtibj0HXqKVdKUIG4luXCeGxxrpK6bmvEJtMdGFanL6v9VJHWtb9lb6EoiO9n
wzTsFV/TyDIhWyRb0nBYluyeiptiYK8nMhLBIAB2rKn9c9zYMAKvCVpZ9AQEBikJz6W0DrVrGdd+
wik8reCJ1lF4I2fiRsvVakUMzsEq0Tk2Fu65NnOXao3uX/loiA4MEkBa2iVKY3bX90rwFsKyc/GQ
9OYeXoDT9Td6Uy3CSiZq4w4d+qKNmBVSHNM55TxOtHKKH1hbaDArZFiuoHLVmv9/wBrplfKNwt48
HPjLcZ5vahBm+uS0UH3KCw9t0a0jagiesjIAADJ4wY4v5JIa/Fvn/+ZUu4rUJ62/7sp7T3rxQGTE
bA6sTePdZURopWwAq5dIvUC76mTEjIOTdy0Iirh2TDDM7Cl30rTgTMx/u9/11R8poS7oEz1bjEdT
L+7ZxqEwLN/LJLxIUmircXatdSXBUJClVbN6AaKxk0hl1EkCyvRDX/nHiF7NIpPkQ8YWtzbvotxf
w+y5laNk0WKGr3pl1XpiFfQKEUrEvtYw7KLsJaJKY9rN3s1q4HiNI0ZOzz3l28zajFWNr0nfK7X1
UDbiJW3jXQ3e0VSrZcsecGihdxm3uVGtYz/EW/1k5tYyiDB3ZL+GYcoveTKUD9dyWUJ2dqODoYTV
1W2k7FWvHuOiOjQ94aK6S6JTtxlKsnQi3FUUDoYquC5lqistMiuS+YpAWVTtbVL3u04jdqxetwIK
67gvdQ4FW4m4Sj9lW5cNB9SWS+E9DxxP8rjfxELnTEJXiiiyAL5hHN3rjQSQEgo2qQlWWx7QglKk
6ij2NBsA1j3VEQqg8Cwt/kKnUWdSQicwr2RXX9TmBDOhyAbEpjYWdrDLjN8dxnwqaHH9ZA5vgpcr
lw9hXCyGbg8yZWULUlo3PuxjSwAYTd7zdgcjDoABOfY7zi6saDbIkYwgZ3N8NQvjWhIApWFfDvoV
v1vSDwl55tQqSPKVtKchOtrDe4W9bdjkMt8YCeYuh50AarKN+v9OpZaj+jckQi/jkBoTaZJdAlOf
qNOMRFCTSL/YWk977Mr/M7h8Hh1v/N6Uk2MEcn/ZBVQMF2mxN4AGiyrdVOJe1X4H0uVo3Y5UVOwp
LE1WlvC7AfBK1YEAO9/b1TAyo9LRg5cmBP/pLSrliPOIrbtM4R9sr5Y+GfmfXPsz6OIq6FQKwsZV
rXUbT1r16MaGeDdKUGTZ6Ofye8fSSJv6DVIrc727okf2HFCDGDmElC7Bqj7pf5CBCyezK4KC6/sx
DjdmSC3Qv24LlYLXMXIPpXyfiw2n6Lu4PvomEi7iEsqlYbyCGVomhNQo3bti7hNzUwyHAkKCfYMt
rMhuSiNeesSi8G8fCeEjr2FgGtEImW1KfWmEBYkYxI3FFrUGUrWfzX7TxON60AihHm/HzHMsix2F
+zJopVNXyMUArvsGqSy1iwmP4FJi7CoOme5LBUJDL4IF9I60upN+D5wYI9URCRFcwdtImFcPbhpa
GF/dNFjq4BmGr49Yj+10cTPklyFHK/K5tBowVr8byycyK7duON5I9ngMTZLKnbLm+A7esuOJTgfw
TaLtIv9M6/iH7ceXlWPabn1qbEnRaOh1QisAMMewjgV5VEHtRitNDYcN68YkM5YzR1cx355etWY2
nL/dJ1Qkk6MJqbnOJuvrpQNNtQcIwbZTO5K3Am+qLKMtia3bd7oDgb0JPggR24gzSqef9iPsTU3s
+7qw8Kd8vSo14lAv1ch2rOY2zJ848ajBmd73mUuoM03gUEpa2RSKi04lFYfWKxogh4BUtDKSd6cf
4o+v7793o842cXVR1QWOEIQpCCmgRpUHGJLXrl//zsP8Bt/0hen3/8p285/39uma02bs05AZIikb
rC62nUE0xVLLTB7kZCeUw7r5P97ebENF4mnd+wEviw0OuXcZCE9/LecPUn7p17/kor35vz3O2eFC
Qd4z2BXXs4luF1LdwomXL0Y1fq1ZktCPgM8Kw/H19FX/2gfn21fNQjCJXgI3izq7zVirlE7RsSQg
9YNOvoyhIy+bC+zi2sK6I4sN9BbEpKW9O6dcnkb7tytTKFJxh00CtNn4MT1djDW4AkeYr0RIHryy
2PTA/q2QPEod+vCoHRUBJerMHU93dOq6szGUqkpXx+QjOT3Rkmy3MrjywaM6Vjsyjtd28WgQAmG6
+a8mr16JS28pVcQttczTv+OnDbtma9jjUKjI+Ii+DmUby6gKOoiOqVLGThoM7Au6zilaaysTn5ZL
rF+nr/jDgVLXECDKCtdFOzqb9GQgucLIUttJ6CS42GdS9cwVfpx9Pl1hmjI+fZ498Ox0ICvQ6RE6
Iahb+dSFRz93Tt/ID+fwLzcye3RlL+RIohjjhHjdyLtbCpMsM7plgJTPrFE/yU8+X0ubTai6Fyq2
ZKJTMN0pu1fGMpPkJAm6nR+vJK1IV1pXhIfWRO+N+pEE0Koni1i1yV1UtfqMLE9MH8XXwYtv1FZx
UZg6i5Q6e8Km4Y2lVeaS0xrQ8ddNkVJrLaWkicBaCf+Wo3R2Yw6qezTgChP3zF5KTmLvzTYD5cwq
+v01KKygQCowBNjoz2cfMPkSNWG2ku0YcbBVdeDtgPSTXroI83hz+o1/H1hINXRcs4i74bv+PYR+
Glg1y3hsT9+sggNfxoMM1GIJsfff1yXwbGL50dC7MyvNJsNh5DAoal522dxxlmrpB5y+jx+n289X
mM3yXu+JOMF845CubEKq0Np1CYKDFIxufCvjQFohdYJ703TsDEtwG8K6oTqefCR5KFYl6noKvXa9
0aQY3rBvuqvTP/CHB60KRejYk5EsQ/n7+gW7bRIMUhqhbSqLK3JkbgN6/eVZxO33yY9h/N/L/HUg
fnqffhETWG+GkqMEEQeKBo62h17mzZXeOPov/0/39Peb+nQxi4Bw26q5pwA0U+X9jnHSFtW5AuQP
XwO3hCifkSM0VFRfnxw6aIT0YyI5klpuqyqnR4f7DlTTQUvlj//hjjR85JPRBb3W9BY/3REx4WDp
YmaBvMGCXONU3jYpqoZQrfIzE+D3RYM39elS021/ulTQtZk5xJnk2ARJ9p7OabM+81H8+OQ+XWK2
LhWkwymuxSWSxP0QmXSUDe9Qu8k+jIczYupzdzObPuWgy5TRSiXHKPI1z5Zg2TP1wB9vhvKbzCwF
nFifXYGsQMJNE0a2X9PcNKcgpoRoUBcB17nnJn68GwPrNUJXNhDzmp+WeOqQ1zFtgCWa9xTDmwNG
Zot7lBbGgYjxC885p9s7d83pzz+Nh7EbijImEszpdGQ941pn/j89uH9Ychlyn25rNrotHWqV3v69
LbFWXquLaNMujYV4NJ7cVfPvB9+XlWX2vujODTApWFmkymc2QmxCG6eV253mh2dKtN83vCxiBsul
ziszKNZ+fXS1ko6+XrHhlffBNtrX2/9H2nksOY5k2/aHLsygxZQAQc0QDD2BhUporfH1d6HsPesM
Ji1p1XfQo+oqDwIOF+fsvRctbpeK3pVt+YKS8+c4Z58s0S2BSKyy5fhPIjx5kipXhds9W48RWg9s
gaETXJn0eMD42/84l/z2zs7GJBbp/62x0sBuJnUIHwQakb08bGL6h9A1ojY94iAO7Lxpvuux2nFE
2neJvtRRD3k4xVSfXleLIMqo0CB26jHRyACWMyTsbSTWTtfTqsx8FVFV4mi+tjVTH080Zngo8umn
BFFy0tr7PPnUdRJlPW2V5sQgWnH3qU+SHTbhilyRlR4QVJlWbi/mcOTJG6KHJZG9ISgPkUgPUz5W
dGR7wvvrljYgYOzQbwiJc61epqkMKlQvXd18iLXSrpGKdBJKA1Q48Cai6gXc4hLyyzJOqHClkL4D
qNH0HeuOAFVLX2XyoavIBYyfxVl0gHs8qEN3SF/mwGh1qO24JFHXUxeTtoyUZGEUtIujT5WsOFq/
jiRFOyGFzVmNjjLchlZAj3N0pVnEYpUiyjTLBky5AHTjAACG0BZRDvVWpiq4oSksW+9bQco3pNQC
e8Y3wc4NOhoVwIQe+E3WrYHCZVG9qcHgGvDzsNNshGmn0b+VtdzpmhvcodJSrOETeETCGzgBWRBc
GZZoOrOzNZxNVoSTvYrLdeTN2RvK0od7P4TplwgvUzb2Ir1Xcaqe8kgExohigICWRUwhVoHW5tPV
JYLzWI0NBbcmvcvK4UaWRl5RjCcpS6EOmUb3MNFkDt8zsqU0JF6Wmu5rbug56T/EPvAzjdtUNE9N
0rwnLe3pLHSqLlqCQgpa2IG8Y5kosSZtj2JzbPpmY+kokDlYY74KsxdAIQ5q+yXlUFfiUXFYcqNR
chKCViHcEr5aLULpPqlIX5r1Qbwm4r+1mQ4kXuvTXfqiWRFplbGxGBq0lZ8rRyCMrZh4vBwzElAT
yGMDfgVceBArxBAQcQlrsFZfDKEMfyVDED0gyyeGVK6Leg3zirgmpSF5+8o6/edFmnUaD82szKfB
dn6BV7B5higDBCfn/roxXO3Z7BefNay/pY6AbUEW+JWT3OUH8duQZw+CQqGsNSaHLKL36uXg6LaI
XMSGqVe50zJ1BKe+ciW4OuTZnSDXNGUQfIZsHPSmNgDktbn5jDe6W9noljd/f6gXt9ff7ndnZyF1
1PwY5o3g+KHZQ8VrhAOX6v6KpeDSKZ+Ki8a1TZR5d2e/aSQ6N2875pOUaSDPWnCSdtbUaFWbSnz+
+y+6tDMgNNBnX4FMyfXsXBw1oGCaiLPqGExfmj+Ayp613rK2l1UoHWZRXakRXjqBycAOcOsxnnFe
WCGrcYwbso8dMgn2hf7lGZ2D82hBMs2/PzsQMKSIpFdxL+Ra9/OznPxiUOWRqVGKbx4C8i6gMNmC
ia2Gl//iIf420tn2qqRQU8N5WqRjuZbC7qkSx00tNbuILHBDn67Mj4uP8LfhzmZhSmZu1Ut82V3m
qXaUpM96rz10s7AZGEP+f3yMZ0ewYjayBf9cMaaTKnxDuAUi4FrN1dXj0sf1+/s6u9xantiPOPbn
T1lEuQmRdetvI4LfcWznt2RthI6W/1vPNqoRjEL/eZjnd101DiLC5Xh3cgfiSVXeu1S88r4u/TCm
IQwfi6QoLLI/J2JpgZhAxc7dc5IWYvg+qo9/n3+XFozfBzibf5MmF7WaMoDYOyGYt9Lc1hhJ/j7I
pVn3+yBns641YlP2xNnPYtY4QI9ANpalNKAb/3fB0HMbQSYw4z/P62zGebVWW/nISHGbw3YiwhJT
z99/zKVXQgiFpHIJJC1DPVv2inKSSnm+xPhEkdngyO7NTHr4+xgXltYfF4qzB+ZbQm41GheKsHlX
rSUJP0AntkOPaqv4+PtQl+6aP8Y6e2S1qnfa0MyXl9Uctr/XbZiJNsfL8ZYYKLu5q76vSVouPMIf
Q559rnKH/YcuE2Ve8z5JfmUEvP83P8qQNV1hKyTH7GwEnDXWEPjU4NXV5K/Up8whkALa757ae8iN
g+jV2L52P/vzZ9F1VAgaVC1r9sCdfUv9KGderIamk5K3MfMdgQMajeb+/bddGsViS5IM3OqUBs7m
BhA5C70o4RRCblanAFsBquvGWP59FNyOF77aH1XgswI5ZtsxxRfuOeIM3Awndwoek0peRlw5KEkJ
MbqBdpNM2UOrt6mtG5iLVO1VxilS9e027PfDdJ9HdJsomIS6cuN5nWMV38n0htcTkrLiaGJGJ0FA
4S0jFuOwh5zIZOapJwm9UBITth/jGccY1xXZYvRvBJiLwqGvLXrtZDTDUDXyZ86qiASKXQ59zQSF
GafGstQRA6O9UeWXANNuPEVcA37FtBJGH9O0Ed0E4YOXcrFCsWMltOG8+z40bydxsklMDH1giBX2
DPS8+ZwuGjslagsvBm6k9XvQzGXeLCVAzIa0a0nzNZPHtlwqORebCX3AQFn3JeW+IBX3ivqQwSXQ
tQAd7aaTkPaAcw1R2mD1xUY1abZan8jDbspXdI4LxbhP5Mlu9Pc+bshSfk7k97In+LeE9a7gjML1
pzzqNUFtOs9Yurf6z0jdmJrT5qB0LbcrsSLVL4l/F6ZQt9ONShJvpDcQBx88VCph+dAUXyE8pQJy
nRrDEnkZJHwY6tdYvMmDCAOmcwiIyIkq415vgB9K8s+8xsHQQ7TGutjtEmNfNoHdGPlSzdditDWQ
JvkzqSNTl0E2M60XOtH1zUdDQnHVshn77VrE6dh7jqrdURWX8neleRPUY6kby7AXFmLz7QGqM1BB
YWAx8NFUCsUu5R7d/arV011ImDPpQEB776a+P04i1FzY2xOTY8D7EBhIAUVz3c+/HCkJQgOTIh3q
1ob/njahF+GNecYLtQg5GG1TBOTnfZSNB5wZA4PXvk/Sr6GMDwhumSgoj0zwBaZ5kBsVQRoYFzzJ
UhDvlAmApERVowR7DjBCAL5JOO+DNKTrXquJS9vnHXmj2Asw5osdPguQwL78VLPWGaiq5ObQznqj
dy92YPWqGXf0fCNPj7lYL1Q9wsuzHWeQbeDGFv+cigF/WhCgzrWIOqHeXbKdCqsp/TA6DHvxoqtR
gEMF12Nb6X8pw97XPsNhm+V3ksf9f0PWna0F05IYHyVYayp8b+DVeUXqmYGoXe8XfroXKSmgc1LT
TV+Htor6aWiipSV8Zs2LxGeMNo/wBsYCBdX9EgfFwfO2mK1gCHQSBHP6h0UGr3IrIPwzR/KW8TqZ
uPxG4UuQVq38oer3cQ11hVqmdjdK7jSt9eIplm7YaReKjgh5J8yrS/kwiM8GUurOP2oj4sFkuvH8
L4/KkaLVy57yi+DVtwrzVlCQy3vYS7Eqgn/ZwOrkK/wqvGoR9+LGn+599X0UIOSEL4nHUxiYakqM
I1G5HRUyyiUSu99G/6GW6udCb24N3DeFPG396E0qik0RbNEchv3S6HCahOKvQCLL1qzoYBdqvJO9
+EBDKcPwM30zXxOEdQL+0RyWcSof5DFxJlW5N42XlrpH751ibx839zr6KgjbUr6nuktnwWofxnzl
xwdpyuy43ut5b2cCuej+bYu7TwrJ3WpYU2xqHT3KQW8tqx+wZ5tEXFV5jx1iP8Qro11XQJAMtH7K
PyTkRv0Qm0+ruDMsyh8IRn3g8dBsIv6VuHufIp5j1S0SMuCnkHUOV9SuGE4qUrNcOA1yThbzZxLe
h1LhEPVkYJWTNlJw25C/lXQ3pDHZrbcMNZmylA5uAXd06NTVV0Xfp/NhIxzM+HOMt5Z0zJOjBOaZ
L62zVmWdUsaYHaqxTeCmI5gHq9smAWr9uzyVYcgdW0I7OnVcSN5BDtdW/z0M28rYKPG7mr/H48Eo
Dx192YJiv/rM+djUbTJ/7RiXcTCqKwVLc6O9YG5ss/smUQc09tpSq1mi0BI2kQyi9qNreCTRYwCa
VY91sk3XivDSA58JKNVJ/KI4h62sFpiOlw1N6QJ2HRjcLYYCLoVLdSxhJr8RZoxHF+49ZXlwr944
Guxld9EsK+zYecJpqSU7i1JbSVFnMXSqI8F3UrBmpzxgzglj6URdixfpVjU/53NxCMVUxr5Mxb+n
jpflKCjRpHVwkV/98DUUfgk0+6P0ebRusvJWY+msHkPmyvyVwn6SauxWSwNniLiN+8/O2tTWUZlQ
qMJoNnJ4iSNX9NnevY/CX5iMSmmTl+DnSr5SMuEpeY3HlGDocKSgNqLwW41RALN+40XespN5Mq32
Dnl3EYffChT6xOmhbckZwAGF5EphkQ3+Whm/MYjswlahxBn1TxKzTgJUlGLVZ88uAazq6FOqtRQA
bQVEj+FpKtZ63AO3avYyhpHZrV37uCTnKFw53nuCU6WYvfEfB19t8piCYgq+vMLj9d6GA7Yf7QnJ
zS4rk6d4SrA18g11/lLRn/3xFJWPGaem5i6O30YiZWV/AkcWLGLNc9H9ToRiYiCzCzBeFZ4+SXxL
x2mFW4s9V16SYbNsZP5b+XuRmngvxGXBAmZVtMgxdBZEpHh1h5OsjWC/hi9opXHn+ACnQ0AE+O8g
mGtcszu4AWHQ76Wk3iX1RuzWWbhXrDuv/xLKaQPK0dYwqImgtbllLGpMxHVS38RBxs+9HzqC0rG6
isNnYh7l8L0JmGPtw6TxO6L3Tnyvg8It23gN6sxR9ODeY1nHGklECzL18F4z3xA5EMTKq0ZyfS9p
diu4sXwbFUgVnRzt4bEKHHDNZu3y3QvWCih3pe0kcFDYqg2HknzVv8fFg2LaQkGUgVPESwO5duRv
ihFtasDquiRHvdft5CMon2rjaxTsECK0Zsfyjq/bF46lxzrj+JI7RA0q+33Y3GRY6VGcFtMaFDob
pa0lWLhfRH0vI0H23gFTZTFhnS4644BjvFk/t8SKAQcz7oluxyqGaWgRQfzqHwts3Gb3mEsbixrz
mJ2S+EYLcOZxMnBr4SkkUbhZIBXK01tZfdAl7DdbPgvOfJhevXg1F9kJy5XzvVmuVXMjAkFOabSo
rwHfh/gAKr7v+P12mN+HxkdF5QbHOMHIcuqOKF6VbSPYPosujrIc03pOoF+wMHxbSAjF3ybaS0I+
RGXcjSQikK5HN0J2yiiFYGHAa48Xxag5ff2kVE4ZbooSvKR87L1npV155RFXtdLfxoiDp9uaRkSq
261o99Iq079l5TVJMOAuBs472jczW0HfouB/ZQ1rqHrLmaPrz4qeLqruRHoTEhiZu/l0EMwVcs1M
vRmPWv7AkCRpFKzBPVH7iJbNk1gUC+JRVPhc5VLNXCl1G+1gDg8wdvj8IH9jRUNzPjVHsiU8jgez
WYm0imkdB6teXSvqcyuvqbhneIJ7wil+BeGSoxc9i0VFkIZpvaKSwWL12nhbP91p9V2ZgB9Yh9EK
lhqLRB0/6c2hujWKAx/SWOxrzgfVVpAZwQlqjj27uN5SlFGEV33asDILz1GMvFr48gjunI5e9SaO
r1iPdawByh51tT6csL562rGL1wZq9nhb4zef7moRo8cHSn0OCcNbP50k5UEJt7nIfNoVydvUOAne
xu+WmZQHBz1ZQvetpjupeyVIYDQ3uFmL7q6OtqYkwIW3a3UzUQZrXA9LW/ASzz7BzcgpRtHASKzi
cklGwQTu79ln6iaNbYk7mVz1LnkCK8r+2ItrACWjBs3vWDREB+yn9qma8xNcMycC4R+FOG+q3469
w5Ye9JyYdOz0L5a5T7y9qmzIgytN2ilar2MriYPUUeOJTkgM0qGxnvm4e6JFYn/n67berkBQ4YS4
81J3GOwUlkOw16UXI4WS4sjxKjIf/PJkhi49VlFaF+Ou75cCpvVsK8p3Hcx3g3DIejHKK4r7kN2b
YtE+qnMLbjmGEPjitSxzCCBIs2/cSr9L+25h5csgsQ1Pts2EXWRvJQUx83bM8a8rjmSaaOKmS3ce
LbJkSbIEJ8Sx2kTZQjOPxKuM7IIpefjSfGd7NsN12MTQ4E7itCK1o+DP4GWXJtVqImMX8HDqu6Kk
2eLdNZPDYU+fCidp7uRsFWq4Efc+SFZhm/XcofxdrX6hxZK6dwHbdWN9NMpTRL5uveMYnFuvQ37n
l9FCTvA5r4KWF7aZo4vUbs+eD9B0m3E1yZ6M6LHquIstZNAXc1ksIiHCIN9g0Q07VvKaczzTQhTu
MIGb+qEoH/PsoHAHTo4eflor/koBTtIbtIpDGrptfVvG2168Uco707wNyNj2VlZyJF4w4jsSHjKR
O2XkSD19AX8fmcsII2PTP+NDwS8JnNXF9B1kkCJdvQ0XgjEhrFFqYVlqz13r4jDSgiXGc19lDVjk
dFS5d4OmFvodknhu72m1SfmEeb1R8C2WJ/qxdfokV7hp51CUurnTEZvH7kj8pMpSuejpZ+n8jwlS
NluzBUnkgGgPOPrB58COs8i7dcmRzCKCYFXoa81c+qQNp+vSe9Z8ptMSfhGaNBMtvbj3pZUiAzEl
+obAjYXcLYPPSjnmIgnPkt3GX9Vrz8V20dS3uI4Hg5gEQuR2g7nGZlNRd8C0n2x72k/VU5Z8Wf0C
fkk/3BPzHVhb9nJ6pvbgrfTxTgVk6rnZ+EI0iWTaWfhCLIWQ0Upei8omtB4HcSnLe61/19SFjvBJ
IpEADzNvi0UrjQ+9xXyGjSM/6Bbn/tsJCGC07IQ3Sd1r4aOan9g90nAd8YPYPyoOxx/KpCyC1hna
dSHc1OGNVt5R9aCWMI7ugBWTs1plVxyMjNYO2lNILp2pbyM897WdGgej2hbGwbRoHxq7LH3RYpds
U1E59hKH3lVjrs0IUqF4Uw0rDmZqvNXYxicyUuZiVmLn6mKwblX9s4lYvW9N1NMmARuEQKgPhroc
oASF6UdlPfVYrKdVmhKC7nrqSzeccIHLw92YLNNubebz+pBLrsSUqbI36hZ1v4V4ystXy6MQE8jU
f+YwCjl4Dx9Juk/GVyl7L8KvcHzjGI4FN58nLwbqbZVgxmm/sXcV6toTN1J9o/PvaZo7Vlu1fO5H
R5Q/Ulq6Ee7V+gmXLc6RXN9E5o64lI6mtbeeSKI3rIUPm0nCXYXwFCuJxdHlzfNfDe7n04smnTxv
iQGu6ddhUtrkNgXSh4fvlTsHICHB0QYSRzeD8KaYtNVd/iKreKn1XaffG+R2BJ/4uxUV6agdNKtK
Ohqy2/N4gMASIY2dRthq/NP2OCmOPKy4h1QfVbD3o5UKDpWsk9M43YiZEwy/WvwhQWCL/anR7lPD
1ROuaQTK5K6Vv3ckXFmbMT1a2htJahx/GuNYSS+5fpDrozhRvcDh7T8w1TOo8qwzGXa5LLtPNRcH
PnWJhmpcQWbjOi+fFGpENXNB8t+opQTBsdccKcmdJiUzVF3NwRhWKjmCpG5gMwuwbjMiOfKKCykm
MvAfzD1wnCMqH48YlZte3PYMYoCEJg3A6l+xfqfDY2y5avfka7vM+GjFR2XYGfl738SgcHoa+gQ1
rLrhRkVyIIaPuf6L9YCju9K5hpza+Xhqua8b4o2uc7x4Ebtyqw3APaURu/ANcNB+eJSFvYwSSG5s
4dnvOZVsfOmxbj5S/xRw+pe9pzI9kXWqyU+NCpLM1fKbzpIXo/JakxuUaoode0zM+sj6b/rOUNle
8Vi339F4EvQ1yQu+um6mXQ+3iU2h7u9VBJ/9To0Ow/Qy9fyZqtvKrT3hFiz0lWCtG40TRUIVhrlE
eBmA45XcbUvpvpNf82g1ZZLjR8RXuR7X3Izyo11y5Z4p6KW26TCPUz6qA3siK9Q0vlju/WxXo7CA
FNY230l0jwsTZwECkrY5eBNWqnWhb2RxFSUbr9kNw+MU3w7RUzKSKhgd/eJTndapOCE+/WiHXxLK
GrEEMbgvyocAPU5m1w2BVFj72Au0DXiwxNwr4S4F8IMjXV6lwAyw1ZcUzzjAe1ytb0QNIoHda8cG
6ZW3KIt9n9zhOW8QsQBnxEUlcgCWq3sTA1rk9jlORmeIb4SU2i7FG1cIY7vIb5pwG+RuRN8cSQZl
dcAEOfeUehUSMubxF5NAceh0IvXxNIqPfro12qOvsAMRWb3WycTxH7z60fCRB35V9UukfYUp24fT
kuzc7UzptfbveqohI+kg3PCT1s3LuzR1YS8shuIXumeu5iufhIK+3E7DNo9euTdwCZ4wrwW7Or81
21vf3+ZEPYlcnVXH7JySWm72lCvlXBlyjNbRupw8nhi0h7KIn0smPpEx+q4yCW674VAfweoy1lMN
QS/eFtxAOQGlW7GA3oaVCdvruB7alR5FC/Gt1GDUb9PqwWIeEjM2P6mGXDGCc3DlNQFpMs+9P5wm
0jUgjinUfDkCJSkmsKc5OINiofLQ6Fu2y2RcDbEbtUudmwzgstI1i1UQrrDH8iJ8cTOW7M9UUXbN
uKvkW62FFrLwky1s17jYiYVrUr+NNh0VY/J/hFvNBxqz55BAdSZTcnYwioHN2uo49/ChfBhCw6S4
EwBuq+VH3+F5PTSx65f7suT24AbVWs13jbLJAlYTpmRfzJKlhVmRf0fqSEVhzzxgCVZL3LXJI+lK
MQDxWv9FKjyHVO4Oa0HYq2ppA3STzUMlrTUqib0rZjfUZwq2Skwoy9Hft+EmrV/itCLncRagv0ge
CWUFO/pj2u7TfO0r8JQnvL83oX8XdLdNvyVHbhvxN/TtL5Gzkz+t+P5FlmSruDHrfSK7A25F3Kk1
qbZcp4pbj2MoWoV2m7AB+9ROjW2pH9VBWfjaqY0bcLKkXy2L6J8yTB+dEtKOegqthXkQEb+I313L
/+/VVEixax6ztmU98ReluEs9Vg32Gqhr/lgvMmrWFbhxK/glSo/edFTFl7iXyOchv80MHF8wnTwM
lpLfbnrx1IYnqTXYOLmzRN9tCULYz49J2x1nMQCAilXULKcYKmBXUZZ3ZOmgxHde+YsDFz2QoHnF
k7bQywN1hSn7ksn60QqXSr4kbozmMyV0z9dZ29qCczcdHYENy3v261tRvh+0F0W+axvfLqiuZFz8
hJplcrrBl9S3bha++ZTePBLxlO7RgxTahy9NeYjIwGlOsUTS1a/GuG+yQ0bdT+7fB/17NI//bG+I
XlTUXFbvLQNdtLOiWor5g18dkvqrtN5ZGAALuZJHeZL11fQfqRwpE4Nl8CsOtfIAdn6KduGI4e1D
kPZRFa7YzSKySttEY6unIAQKk6MnEY7SN8cL4Ewol35F3rrnjiMoaBeJdAneOnoDQXQrefPJLV0P
2nfeee9lTXAkO2I+bkQ9OMa5uiqabS9TYU3YPUS/JqOOMwyy9u5xUCQgeX1XW6/BOHL/SSV62mLT
fughYjenkq10L9HspFwEOpqwPNP2p6Fgzy00i3umqRmH1gPKvlCJramXmjWNt73qczeK22wiDqt/
k3GPuyLyOdOaIL1Py3CqZic9CS1Np23V7lmsE8osBuVHH89oNH3LYTKsa0MwibYybrzWOxmAVAnY
Moi9rIJhxUk0sNVOOMlyv2sKa3BgbjOmXrhyKUt2TEcLHaNPPQhLXNfurCoisZK7lXaqkRUGMXcX
wxaz74DzY9rI5E5VpAmZXOvZ2rwKpUJHVD6pj335rJD4h8fU/p9I9/gxBt1lSYO9qC8jbdndTfW7
Rbz3NVeF/KdUDnYeOhZYAeBJMDD+FGgMpEuZVjwBAYaquSgKTVsl6iTg+OqUA4gdOJwpS7xYcpU2
kGfRthHlFecnY9XOrccs6yO2RnIQisIkJ6Gouc5WQrsm/lPGsyc2ThRKzSb3qnw/KJXwVKqTdKWl
/KcIREWFSBQtvwP2gDa3nH+Tfs/sEZ3Cr0kpQ3yV4nDdRuOywtFypS3/Z0eZYHqCx3VVgm5BosvZ
OIPet+wH6JfHYlvNR5kmL77zRj2Q5XTFUHXxN5Hki1ZfJCfkvE0+1oSPZB18TdUQF4rV2iUqTm+4
hvS9NsyZesLD4mIK7eQ5gm7cGEV6nzRcI6xruSqXnhzomTktGcSBcS5I67y2LNOQDOax6qm4iEQ/
ajyzhVZZyTqPFP3KjLhgZ2JKMLXRgWoAaM6FRzlxq03cwQOrl8ZCtsUn2u0kgNS29Ka/WE9UiyCF
Pva0Wv+LOYJ1dDaeGbKiq2fKDTmo+bIDnFrtaFSHSik0whHjjOyfMLBil+5R6vxd6nDBlsBv/c+Q
2pnQQQ9DWLmzhovIuGzp4fex/YY6BbH0Kl3eOB8Wg2hJN1IkYvMvzVpZSlpJakkT0KEtI7W7ooa9
+LZ/+x7PVJyTR85TXkCnSoyAlU8wtlFdSlwoQSbnyunvP//SYDKgE7qdM+z+fGrVdUvzWs9NRyK7
zdENYTsZisbOiHxc6pNrbJ35/f30E0ACwVSozepUWErzB/XbWtNGQ0NIJgJzti0/gq8aJa8qhHi7
S4iT7XyDDRBtYrmLIrW6CTpqnX//vX9qq1QoRxYQbkUnUuf8Dwg9PYBQB2q770Uiwkb4WCJwVw5l
syW5mYTmW6uvYhcuPWVNNgwdFhipBOeUEikG3N4YkELSnKxcsYHHJjX3ceILdtt22pXfeGlVIjQI
rBqmNdE8h2WNbR7JIsl2Dm4cAjuDhGolSOEJ3d3fH+algcjiVjUTrTgu8zMxXKhDf4liKAiRn74q
ifqQUMiR4/Tu78Ncenq/D3O2QVW5qvhmTzi+Rl5sRKhkTzqnSqk0xFny96EuyKtw+onMEZRjBobq
n/Oz19OsbFUSrAqV0MBoJNhaKrJrS454aRaapslLQsc1c8V+DhNNKW4on0PKJAv2xPFQJ5u2JJNY
86Bsqpxbyo2m9x8CHyC0rY3njfswNe8mf7rBa/oitaELOG9rNa1bZtyNhGit0RPs0zvfNB9MMXNV
b9qWRfuqDSeJE3YYoa/S3FrGSKIS/UJat0qNmdR03NaUeFAcdZzQg57m1+gykxedUa1mVKEE8ksf
cANYXC+7dU/iZ6+v6vxE35N72akxDJruKFLkYqn1iCL021mU4483XfJQafoS15WjJsqdkB4UaScR
Iid6OCmJF+SKGVg3g0R2HLiR0akiJGLRrq4SRA+0G+dw6tc6uQ2Dyh7yYjlwf9GLdqN4u4iatTcG
jkKRVuRSnYv04DZpFK/DsgP7jG0nbAVbqJMVZJGd0h3Z7FYDnViZmkRYVScIJI8VuhVLE06d0u1z
IKt/n0wX4kjQAVpIV0RMsdIfYfha0CoB1EcLIx/5UuvohQQgR1lpW/qwO5hLzjXX2wVXg86WbUII
UcijJBzw58TyzDFTpIbOjHpX7NF2LFogqYt4FW/S2/6EvOLaVP5zJv8c8OxQZwheVNYiA2J43qh2
czLHrYDIbb7uYe4rN9jYV0L/qhXv/fO10f9cGBgcks1M7uEUfk4v60hEQf5pmORyxvrKG7gC9430
EYmKtgmD7vPvr/PP1e7naGdrg0Tsz9DIFudk/ziqNQkz1Dca61+fXOdRSM8DnkCQnHl2pQiGvCLQ
gd/UhqK1FoZpcpoK3U/CMnLlsHVB/Atzc0bAgU4AU/nPbPptN+Za35lh0ZpOVXgmFd+IlFlYBTQR
K1JLm0mCgSsOyFa0UbyPM79fdw05wppKphvpCLFrjcQmF4YaP/3rR41HHX09MT44bs93MNASmWkN
/GFdTSBXx0dO5n5WrFj9tSvP+8IEZij2ZLTCRAedB6X4fSDUFID4LpNZ76bXp0r36NrGKUlLw+zl
y1///uMuPXZTI/UAK77MFqwqPz/STMi13iIvGb9C57THGMiBukC9sGgd0ckbirpL5HRXDgXyn1ub
/mPU+Z//9rK1clRTMWLUGWtXb02YK/fWB3UXm6DTZlmjtC0X9GTd/DZ3kjcS+Rb5e37D5b25smjI
85H65ykQ4itSaYioEmew81UqqvtE6Axdp3WwkNy3murIomS96CgKL2jfugRxe4vHrbxOVv1dEV2b
9/Oi9Mf4OocjAmrgK57rw8Ogxtdq9vML6JeSEy6RP6oOsKtls/LurYcr7/vCMmXidfn/w53DfXB8
1YISgfqK9tapQN/hZG7+WKxps1brwTaJel+gA7uRrxiTL040A5QkAao8cM7dP195aVV9qhFTzeI8
LnV6aNTxF0TZHapl77Cn5p5LHvqViXZh12Ow30Y9uxRHBirMsQDJF2y8VbymKkqU34Je+RKk2cJ7
FkgavDLm5Rn125hnazMSvXHQDX6pvDLROi0yZ+ScsvQ2s8OcbuRjweCKLT3mr6nju9M1tOKFveG3
34wH5eeT7hW9zjUlhCg8vXmJsehwN6cAR67MpPnRnU3cfyhUTFlNk/+wmgelbE5DiShfjrbwPayT
7yKJISVA2UtrL7OJdwrtSH4Ynca+Tqm8kFJDGoGpck9UdUJqjLMlZGgqQoAwK7GEAIpbEyZoy5ve
1V1xdw2CeuFa/nOs+Yn/tlx5jWmmHVlrfKPVHr7sP74U9cFa5c74fO0gceFLMSgU4cEVCbzhv3o2
f7zU8ERv0mcPf3KLGHaVruCFrIZtuUnd6BCero0o/7nvzMeWGfXKyRCv7dmz9LvWShM2QCfIinWj
B6TLwjvkDi5G6W5qhzdtyNzA6+wItAkKoU1V0Gcze7tFi9XoNInArykEnVIkWIzRQyV0jtA/tFVu
DxUQCyQ8Q/nLy5+D7Jqh68Kfzh9tcGLgBk017+wDVxQxFWKqTlgYfHskSTAlpt8C3hL2t3Xtra9M
+gvDcTShPsGjMgi6OlvF/CSxSj8msbyE9yy5/rpfze/HWvJcPs2Ft0gd5NfJSvv325RJJQqjjcjH
ppID/HMKmn6RWCRn6864RU5lw7h2yoO5oaIIWGJhrJRl7JC6hVdgP1uUry6k8xT4+bX/HP9sirRK
Bsnlf0k7r+bGsWRb/5WJfscceHPizHkgCdBIlKuSyrwgqlUqeO/x6+8H9dxpEuIleubGPEx0qKTE
drlzZ65cK8L+1Nc4bpRNdRRsekI+S2uAS0eqgtuFqZ5GNLdIOMjDVILBGdWw8xGrYqHEhCywYn1q
bDQ9dkhJkKEuNpPeMcMO11D+X7f58XI0lROT7yn2k3MuipHrVZSDN6oPPXWOE6UEkE+UCCUF+UJX
FnoqP+Y2IXOWWU4op8h3ieYUHJwYbNsCsniF0kYlxB1RvF9oRzkPxYdu8KNvSumqJggSeDYADAqe
k5pKj+TJEMiHII5aElci8Ac2hvktD0RUECQtLnilI+X0787M9KHsgIlyBvVHZeaTMrFvckukUKmL
9EekyVGoXPoBjp3bHa6vwUf3h6kpOY9CHBJx0jyREwajKoSQZNneS/9VcSZxc89WwequzXv/Rnrz
vy/5vw/LPrM4W4UYnctE4bjbHRDJUPuRA3aTqh8ioiXXx/bhEM2We3aIXd5SaePrqm1k/S4KRbuK
vl238DGyfjeBzoJMctNUPySNkpEaAPQZ4OKRPhIe6+RbAswO1Qz0ou51Dwxs9SWeQNjxtw48ZpqE
NwkV60yEQBimWkWklk3GpyYmdxXDbs0ETAYiddEPBQju9a/9eIlPX6vTvgqhPrH3PCjs1TzJqlZT
7SZJbF0VDv6I5o+YAcwDFpfT3iEFNxBjbmMLWaEk/reJF2b2Z7eH54ddqzUWufUN9cQ7dIW3r8Yj
GtSbgLhQX8rBTBmPM5c2mYN0DSILFVnkOW1ANJJPy2uZjXbI9wBHjt5ttmdnEwUuOuzpRF6xZczc
p9gLacVOmIaW78GIG1/JuBFwR28u2a54JW4SJ32Tf6/xpYAkFoLgj8mfaagnDmN2UVqWF5bmNNTW
KX7AnQ1jVLQ3V8OGIutmOdn0IeadmZstpNuItRrjaW23zbZt3WyzXnX0YUnPWro0q6fOaXaCBTWK
jI70B8MaoLX+BG6C5oAV6Sbbs/U9ekzQ3hSb6LO4AcC+fA1rF3wVBUuR+5BcOvmm2T0M1UUnIWqi
231bBkAlVAAFRWXe5YqW2kYa1usitAK6eKLSW3dxFt0kDfeLUpG3WfVJiApYLClxhWoKoH8pMpWI
brVGeB7zKn8ZdL3/6Wq1eNsYiuAYfYfvyClf3BVJAaUdrI/gkC0D+ZsgLu/rwVBupLqVQatFPk2M
00MLwLITNLRVUEFsvoECskjSZjzyPcAxahRKu0Kg4J9EcnQYNDN0jDEGgimMYFa5XXKgnXC+R4NY
7ruBbKqXVLVdyKXw3cOT2blXWkcryuAbbmiMaMW+2pd9K3+VhMTdD21UPau9F70YaR89W7nhOrIR
5FDvuG6c3Rlei5Qt5Z69kcXuARKriMDCgsbDNrSyF0GZuSadhYNrOEMzDA96UdQ7amC1t6tVsyyc
oIOt3GXkX0p5bI9Bn8gZlFHmeFt3WkOnlGCCZAvq+i4WB9DegQEgQzI6od1GPWICY9UoKrQ/kWjs
1WH0jrHr0xBQjmVEb3GofS37V8WXy30MMRJhuFwC4opvhlIGPNOl9NCalVzKFB/k7KUZLESwREMO
7bSQwCsnMrheLeth0u8bhNbXtTsUdE1lvniXtZZIi0cSc8+5gCu7vkSqpRLxwmtPocYOYM8bQ7DQ
RXRThEpCp2MwODUqQnbiRd0OSvZmX8i++VTGcrvNPBT9NLPXDpU5wMRfWx2gFG9qPxB0hHtKw7SR
0Up+5nEDeYkcdvedYKQtHbxhh8ymr22Nvkd9zQdXskGDG/xgPtbNvVAF0ZauPcjLh7SkFaVFeGNF
UU5/0bLCfSYKF+nqHQa5BtwiZTXqAar5RY680liHoy8VW4Ha7ZckDORPQZ8ZS6+AyZvMfCuHUAU4
gLiIAVfqLGwLAphtQnE6VhOIl464FAcwpa8Ai+fDOgK8jELEobfLVfYX0hoX4ogz+zMnoFela4Yu
9rvOsF3jR5/828TbPG5ORzh78RpFzcu+obmmLMJm17kefdxDTAU+oZ9A6mOJoj/9ipUWLKl9fHxs
Y1oCKIEMCPk4qIvPJxexPNXLcGd279S3qh3Ygi2mJCTHNeSk2y5fuJQvzeWpucnhnoTgRVtDw+1i
DsWYB0+nRQ5kfrcU6Ew7Yr5jTq3MrsO0z7vKC1RWbD1+7Tfgq3c0WXzr190mvMnum6UdumRvdh8G
tPOBmGJU3Vo+1Ht0lmE4nPKZ/q7cpselaOM9M31tfLP3gQASoWome+o2uYv34edxY014WH1LH9jT
8KOaYvhNsi/v6A7YV7dcjwd6j4/A41YIOq2TTYaM7at4sxTbX7qxT7fTPA5SlVxUaRzliWWj49fZ
8c/pW3pvFd57u+Eu4+1e2pQMTQ7sm0f+c7MQ4y4shTErgyWqQtH4fSnKFZU9smL9imLCukQ2cCuv
6HT5C3HCwq42Zk8avyv0xI3laT3Mw3BHK9vG+t4RfIFK3tAkvRxvLg1z+vnJOcotzzVCZdoBj4Cj
N8Vj6KBIiQCiTcz3VUS9ZeHgXno8n63szAu241BG8tARR/9KwZPuSFE5MLWRlaht65D/Gm1ua2cx
sp2m7spWN2b+SUjNQgMWqdkjWpI9Yp959dq2KlIa9apQvsQ11Is+LQS/+vC7AFnD9e00OYpr1mfu
igfzGMeTdYuKtAvKMKkeFenrEEBKuUS+96E0cu6J54hCtIbMpIiwlQok6XPJbghoIhDUKdUwNITr
8KiKPfKaiw+laQ6vjXLmvsZkdI2ixLL26WuO1vlNusm22Sv1iWYb21pkf+pWi/XqpYWd+TA34a1b
TBdP6yjgQhH6dIYHkjLbSZtA83bFwutz4YyasxdaaxamxyMKXGvy3Pv3pbEEcrxoQIV5CK5xQ/6g
VzfKsCto1J/tgU5Sla44imrXd+OlZA1V7T9NzM5gb4HbG3ydhSIE0g/NFtT8Rl2VdvBQr8HRb8z1
gsWLfubE4uz4ZYWYlGLCTZp+BSN8SA4ZMuhULMe1sC0f/0Kh4eJePDE4O3GtGVV552KwfTVW40Z/
82zjTsXH4L13XKfrZSTDpUfe6azOogVLyaAANYm+vELd9Mkv1KloynnSrJ//n5M5O2c8eHq5dDXN
jl6moKQ5Bo+IIa+mOmD51D4vMU9eygoAbaECCOxWUuEZPb8kJKVWgriqZcIScZ2BkNi6+1cd+tgV
upH3y2Sel9aOwgYc5qAKwWbMxhe2pT6GDQm3wguOBtQjgzh8VVVtKWd5yXWc2pm5jtoYhgAZDoo1
tuQ0T4Hd7oxn+lG3iaMIq6Xy+aXtcWJtrhfRG5A/uGgL2GlWo6yu0caTRT+FrLnP3db5D7bIqbFZ
+FK6MfbEaWi/zK3ljDfpTb/OSR9J6+mEL9HmXQz/T+1NU30SRxhNbJYVrGWkf3n//QB+YBvwEtui
I28GWnCXPNilS+7U3ixuEStTgOiLyVQicxsM5k0hRT+7sd7CEkjXry4dpdr9qhbDp0I1P/8nk6tD
7zrlBHH1s/0pdsjggfBUbBokuzVgtCO6uGtPQBjH2prIQy1Fo+r0F+c3K2jTf1mc7dS0zVA07ALF
1khpPIoxKmlekFX7oNfD+6BJu00bZjm5AQhjXIt2UEUtU6TI40beNmkD/9bgCy0qyTk6MpGi7qze
zL6OQaPdZHIdvhjIfH7Rglh/S7MsFh1PFRFTHLqsJ50AbOopN+mzID3a3/RKVz8JCT3yWZNq+Tpr
ashfhAYSgNiI4lUTqe1NnjfjjZkV+bPvZ80xbmqQiblWPtRS4b0Ffg7gXYY/mJsmLbjilETcmUId
RCs0YPPHirIFlB1x+tMdymQhQPp4DjUYbg0TZR1NUWRttnXyvDBoGBolW62zbeHGwaHTg54SiZhv
Wkmwr28W+ePSYe69RKuR7VT0WbwQIOLRalRnbPcIPLOqnB5pyhca+cZNYhdb2Kv2JcgC+sBq23ia
ruBqH33tmjW5iPaXskZejg7M3fWvujgHJx81cw8dXQJN1LYybX3mcYSgph+y36MkJHFgLUzAe8Xv
fO+eT8DMNUhG03pUyBTbbF69VoGnAq6xPlyXoblOusTRhuMIh4+mx/vrg/wYSJ0bni10W4nhkMWo
cMLTvFKtg+otFAIvzqIs0fZC1Que69ksmqNe6P0Io+GohLusRM7S7e5loz+aRv6fjOXE1GwSwyaM
+lpqIKL1H0vxWYR35fpkfXyhMFknBmaTBSFEZJUKd3wBQQc0Fn37EtZfQgmXFlcLF+/HIzFh581J
GUjVdV2ZHQlDTdUmyzgSdWutgvgn+UpatMH/tp9z/ZtiBdvrY7sYT5zYm61TlutuOfgT2UNvANwF
Mx3f1MbLdSMXg2q43kks6mDmxTkAZKAptNOziu22onV32MgH5dY7xF8MiEOeYPrbJ/dLhKGXI7N/
2ZTmoCEljdzIdLFJgsoZN/5aaB13AyUk4DfrpWw2i6Caj4eKtTuxOJtLkNGVOyg1Gb6XbJWthJUC
0QBAqf0UV0Odt7At35EgM+8hgTuDgZW7lj6BmT0xSeqQYoGCBOrEtBTcBZ4DA6U9vVekwe6pN64n
2F37RFLGgRTj+qoqF84FGU3ZAuUHYgk1vPPAJjaSqNFDGEesrm+/F3UJAWwlGeVXzcyym7arIMtL
sh6ofyALeHWjrzs404axbahKpPI+Da3yVbNSrm1raKoVSXaY4dIiD4gYRMNRct96KnXIwldS49f3
g4JybFkm1Bla2Eh0pDAhJ3RFJ5ISVDxLg/GHXXxXCFCSopqe2pXWjLbsQX4PDDBs0pWfJQryvCO9
n11tvcC1Vkfr6/PycRucu4vp5yfxXqmEXcUFotiN39t9ZZLTrpzrJpa863SqT0yQn+h73WJvh5CB
NnmzavU9PR7rREoXLF3aZGfOb/qUE1Mxys9C2PaKHd6Wt4W+Em3upJvie0v9EypB2VFs9Yu29r4u
h3YXImfI76kNgrU36J+cl/5pIxGruosVEuf09NCETjU7NFadQ2PxzocgdMEZXtjQp/bmzWqCXlSB
ZOYwMrmoq6DrONBMn8viJtY/FXW/cPt/dL1no5sf3xzpjlwtWEQJcs8qy2yKoCvLHTbX98rlWaTB
ccICm9Qbp1GfrGBkZojEK6FiC7t8r9xODNTpzeQF3ZvlrOnFQYFxor3REGEMn13GQ11Tw6rQYWm7
ZJenMCX4dijm/8ERQxPoX1ZmN3Jq+EJWUG+1I0mVoEWDEyIc63Fp708f+8HB/ung5oAtEiVQaHT1
lGknmaCvUqfdjdsJ6uqjY7LIeX9ppQDlgIqbpApNVD7PVyrzY/6nh1yT9+W++e47wnuVqHjoj8Fy
5f3jO5Gm6inI4FLmHpkrKzWQNWdlpsjsC3M73ccm2A32xGbpifb/GNeflmY+xOyVoR2aZkJudDZy
RBvSdrRxA/LLNvrv+tPChr+wByWqberUggiQdh5DNbGglQMkOLa4xZy+wj+GTn0zPvbr8aV8Gp8n
iS/p23Wr0xg+7JUTo7PLGMxbQ/ssuU/F+DnWsFI4lfRWon9z3czS2GbnSwmlqpJ7xsbjaSWV8N0+
V+HCUC5cYMyfMbUPTF2V82gtlzK65DM4Jg2055GrhLhpgJ3u+kCuGwEffL7X0zqtOmkSRRpDwwlk
9Nwpbi81PF/eef8aCh7p3MpYDLoQealsp69TNsLYeTZEYdaqt/8KhPvi4gDRprkGhU9TnN38io/e
SC8jiVH4w30vQ7/DhbzNlHHhkTAFVh/22omdmZ9IoqLG7wncyfviTrmpd5D5bP9CzfXCfQh4+s/x
zM6t0MRl0bOHqblld2Cob/rPkd3fBNspndoHaxEZttiGE25/fW8sjW92YxmSXNAlxDyGe9Rat+2u
tNGPd5bMXADr4QFPxjc9xk5uxsZUWiUmon9/lqhriAKfpxYdkMeflrKAl7bGJG6IqiS8CYB8z011
eR63PUBo24D1aICaK9Leuu7n9XlbMPKhMiwGlUKSXbZzas9KAOs6LQt9Lm6um7k4byeDmReAs6IB
faNnfySH1TdINm7cXbYvnBCZr4W9sGhs5vEkLQE13TGo9DbYxZsJmo6k8AqevF2xkPq58E4FwsUj
jj5yuCBIsp+vUmgNilCJvL57h+7adi0eqQmu9FUckBoWDv1xOT388cF/bnLmoaxQVxuvx6QWqfCe
vozarq9/CRVsg5DMhp8Xlm6KjOau43SEs9nsK5iKapoW7doJ7mDIohEDRlJnimnK9fLV/5HDZaLV
OJnRWaRW6bofxaGnQ3qToMJWF6NJ744yKD8706sepc4Ca1QMSDWUiQZ9IozSoMsqmOOtaqBIRDOf
uxksr1/rrZwn0G/Hxe9qO5G7ZWE20VTRYJitkKqND14mJY9SruTIj9S+Ku9NpiZZqHFeOGNkMFSF
jliDp7c58xkjUMOgV1zJTofqx2gIT0UnPhtFunCUL4QTZ2Zm/qJtPdfLGna9nI/rOP5hNpArC3ej
7C3cwxfyJDxX/xzQvH+OzdObcV5pdnOYgjPTu4+daAvZEtiK0biDvGy7sAenPTbbg2cWZ1u+Ig2e
ixOAJRzuJphZeu9vmm9Ruc/2/TZylmAVF26xM3OzLa+kltJCqqTYlesmT5ogyU+uNwxPmp6rD1Zp
RkehF4SF9btg9Gzfq+eeRPe7Rpenc2aov1T/LejuYwF63aFalwgOXJ9Q+dJ9aWmUW0xxwu7NuX8G
dyR7oiKiWW50G2bJTzl8Tr8kR11nB8Chz4Aa8ZnuSjqW1GEMClBT9N3y8FzJm+x+2C3VtJULSyyd
ftHs2CujofZ+L02OtHvx17GT2FH0oJt28oy8hUQYlv6OMMjaOsKEuMk24DWd8nvzpT8iJFkeoE04
mqaTQY/+U1hoSb7s5E9ma7Y0bgpDfFvxbebRewpuUmfiDZC+qw/GcdJglHfojlxfoEt5/rPpmAVs
SA4VQQ1dBcAI371Tykh4zdKkAoXKRYSEgV9CuimgDgDOFNYI2X1VPE1aaFi9sEvOzsFsTZLIKPOo
7IhuPDlDly5p85XWt566jilzHHqt9u6Rmk3vSIGQL6tiFwLt6xNx4bLjE/6sL83v18EU9FEbCPrL
vRAgy5BCcA4jagQTslUUtgBV7HWLF87hmcWZrzFF6Gc8Oh3hUKyOZflNLEJbNFMoz3wniNOF8S1Z
m7maXMRr5x0vJ21lGTVyMLQqhOu0ztbwFG+uj+zSRXSaA5lt4zx366osC9mOC8ggOxe1JjAVXKHX
zXxs/qVjk3QEdEJ0lJOJmz0CDEGJSzDO5NEP2mdUGxxpUzrxfirRhZ/0cGU8WzgT0QlvaLQut4u3
xaU9Q9crgAdQD/RrzVaw8qBH0cR+yuN3dsUzRKZXkaz6+hUZHC4puFNhaCFpUX8N7pdSF5cW9NT4
bEGNyBpGdZS5hmsPkLl06EbI/Idwkxo5/aGefX2yL936p+ZmR1RItLrKcmrZsu4KxxI8OCSRwlNb
q/79UGTSkiucPv/Pm5hsBRxGqqYBSdZVyBnmsG+tK4XBFSAEqzejU++rbXuDiMaW4OZxuaNlFsl/
tDbbsYaZh7I1QGikm4l2P/WGPvcEcjsryKxVkSjms2LUsV3UKvQIVs5Pw7J5KJRSe7w+zedb6o8P
0eghEBG+lcizzaa578okoz3B3HTe0RUDR01yCHJWFboXYUx/QOkuHKLzs/pPgxweQ6dMo0JmeB4N
+GWu0ygH8VHjGyY8xENxqyv5NzVd5Jab5nC+ouTKoXej0KZ+EKlNxcFIWhUyuzJodDLmQdo72Yg8
SBpoEKz7kOW2ahah9pI36yptvX2JGP1N7Qew86LBtJIg3VvrUKrvrs/5pSkADTF9kqTRHDdzIyEk
U4XqRcDsZS+ExrrSoeCtoflsYEO6bur8FP0x21O1AG9hWhP32vlsS54kZkXRQgThBs2zHkchdJsZ
aazYyNCgqQXL+LdwE+8WNZUaBZwjdE+QMT63iHhRSDMpHFoo52pNuQLGS6/h71aw8Pi4sLoapEew
SdJFCrfJbB9pSmUFyBYi/d34D6IK7D1fVKW/4BPYpOBpaOgTTaLG87GEppyj0WVK0BBIjnhE2K0l
aMz20np8S7fjw/W1eu+znW1Y9NV5TWmGBKXavGEyFgIJkdTUgvbbLD/JPlFB6/bCbaZ7yLa5mnXv
FlZN62aWd3ZAS8N65M182xau/BgV6L+n9AZvae8w9n4aGqCA+sGhYjWJe5gw7VflsG1VpdiLXt84
fgRjqS6Y3X3qy96tYKrVTdW1HQ1REVLstSFA4oEyFZVH5OuMFi27bhQ+d6lafM8Dw7jNquKtIjsF
Wfx0doZh4IWWxAuOeRY/mzgJ2OxUUtjUvjQFAoPzRehCQQu8QrDs1DXtEYCGELBzBaFEQCN5UlPx
cYx4Kw0NCjlk0S0owYrqZhJthgd020qZbQVoLhDgmAgx5GG6Ua3o1ewjpBaCg6vrNzkCirSq0uJW
rCya/trsTteSVZONa6Ms0HHI9tdXeu50pyGZ+tSDw0LL0nuccZJsM1GNNMiQqjAxm1Ag+RsthKe1
bleNhgDaF3URtjFL/k6TSAoWglUgRKCMYMQ5n0St8JvaSAeByEU+0JpM9XD4CeeyLe/MO8G5Pry5
05kbmyKJk+H53jiyy33ku8poXZa8n6ViU9f+pgJJf93U3JX+YcqaWH5gcPrg4321FK1GZnP00W3V
JvCYf6qVJS7JWV5gmj0KAIgjkwmjd/1DJa83XK8MLJHZI+7ydqihAG1FYGctrdXb4F5Z2B6L9mbR
gUSbXVbH02phD03B4/RKhV5mHe6Mt+XM1Plr6OPwZicM7h4pgptPILft7apjsNW28gYlIfv6Ws16
Oj7amW3CppLhWpWxQ17LUQsd3nWag2DQdod+lcn5riqKY1ziqfp0nZIGGdPDKIVbbuptOcLKt3gQ
Z6/Rj58026p4Uzfvi/ehB7vk4G/aVbRXnWUMznul7dS5z/fQ5BNODkXjWknuVawpDQjKWtuXm97f
kJ52ShRnjyjbxBt/0z0gNLQ2HfP3/E6EtOmmAokrbiYijm6PsJyzxNw06+36OAGz61pU/SxQJ8cg
HvqHyh4dzeFDHO8NwqwNLjFcfW5v0Ta1g62+QvfS1g7dZ+jo1uEahpgVb9a7fruMd7jgITXgQxb8
P+QXcf3ns9U2ZEPzrlRJBac0gH7qCtrYh08NEicKBCkouyzszekqP1+e81tmduSCZmhTrUNYQkTE
Dy6czhjAtAqhlh+muvdXNXZ1tBGpKPzqVFd9yXXVSFdeH1e7zHC7T++f81+v/X97b9CaxYOXpdX/
/g///ZrlA+yPfj37z/+9z9/ST3X59lYff+T/M/3qv/7p+S/+7zF4LbMq+1XP/9XZL/H3/2l/86P+
cfYfdloH9fDYvJXD01vVxPW7Ab50+pd/9Yd/e3v/K5+H/O0fv72C6q2nvwa+OP3tnz/a//zHbwaH
/r9O//w/f3b3I+HXnPItffX/tm2CH+mP+a+9/ajqf/wmaNLfiZ0NkZSzDhE6rKa//a17++NH6t+h
m5ChaJw6XIn7+VGalbX/j9+0v1O+NTRoWPgVQL1ToaYCdMyP5L9LkkihwyK2gJ5Zlo3f/u8Hnq3U
nyv3t7RJHrIgrat//HZ++Wk6BEI6aBxNMyw4wWHIPN+5Q9XCc5yPwFcmSeMgRRLgmJhPabEknX3+
HscQL1XIPqELAkVIJ87MoRTQRA+NUsMI0w7oyPi/173xQ4o1xITRG9YD8+fJSvxzoKcDmyULwSQz
RSQfCCRAE0zgoPORUWhtuoGkCCLUm8EGo5Y6aEwYCSGx+0nYwsXZI/26CAWZXfFwc3PzGgQvIuym
PJdm41RDLah6LTFQaaq3mSgin1VtB+/l+uiWrMwG12t5KESwc9HbPdpi9LMfxI2OstV1K+ebgyk8
H8s88NOltKiaSZE3b8KHRjcOkUIKPFPazVhHi82MUwrxxKe9W5tCZ6gPTYuWnNnzBfoD2MOV3lj5
e2+XA9iZ6JWUdeYsAUw/DksW9Wnfm/Cbw+I/y2WKpSdUrYTSzmAJb3FX3EZxcvBkrqwhWsofXLIF
CTRMWTrks/J8CsEvtnGVMajAvPP00sn60JEaOgKafxMxMa0WER++hoNMSxPB8/mGlwYFwfgO/Y16
02/6z81zDYlibw+fxFW6mNybNtj5YsnSxJ+IZIEKwlqZGQtDITY0eCNWIYul7KItEuwk4JdyiB/3
+bmZaXpPwpBUyuSkMEfI9oWHPHlEGsVo7q9v8hkY9n3ezoYyC6rcSPQ6M2QoU8PUFE9kd3QM3yM0
9TRxYPY3+q34kjvSrryHGmKNwP1aWyNUfpvs25fsm2+j5SXv0KZY60Abu91SQ/vSVM88iuiaWWi2
fN97vLsV6BGHZmRxRbk3ri/pzKeUtUulQ2CuS7Be0ICQe/GqFZCY7YTCVmHf3pS7dqds87v2HYst
00SPcjX1h01FJcBZqkXNEth/rAxnBpyHyv+R8Txf/SBRXOCylrGiy8RO9ygfTp2B8WYK7ypHOxjH
5LPpqDceXtxb7q6+MPHwHr6zEHJz85g/Nw8plhrWJZqJ07umeyJr8YQ+c7aGDAX+L/T0fhQbaxve
RJt4kcVght59HztJHEk1iQ2sSRvk3HhZaXEr+C5wiX27jw4K6unJCjFKO1k3jgFTtinSzOdv802F
euLm+pm4NHINYCFMYwQG8rxl380txJNJQa9KVXW6Kt8MAy0uvufUSWlzu60TrzmYgrxgdv6SnFyY
cmp3nv+TE+aiZsaVNNwYnu/gOteTqH1hCjud1swY9ScqgPakbdcV/SYswztTkLbXhz9/Z334jtnG
c3t4S30oF1fCKEEyGThjEH/yi9xW3HirxN6tZ5KD8dkV3UJWbZ5qn0wDjqW+zHVBumCexKOLzCXV
BsvetOn0l+Sx3UV74VB//wvMDBe865mtKaF44l113zAQVcdWZec0ca2ywwQxbhx9pX8Nd8kGJp/j
0taapm52cZzZnC1xUrdA0vvSQrQQJK78U6gW+pdmNfX3k3NmYbZ4gdIUnmAxqpirST5ojrbpHdFO
eb5Kq+ItOHrf85svKRzs0ta9n3IisIDdw44QbneTJ7m+l947YK8NeHZT+mpl6RHp3xW60Ft5Pd5O
zLThA6C1LXp+6/vkTv1RbZXN9KAPHcGG/cVGOP7rREVS4WXkVXrUd969tZ2Aj+ETvQI+n3r9Ky+d
vLNJm120ZoNonFm8bwWTr0T9jBo/UicQ3dTb5a13cedNNHsyzGFI6czumhC1tbSddp6pfcqjArm6
F1Fd6v7S53lEDpMGMRIkZFNqX9Ot2dUZsMMtksQaEkey8sZDJ92UWcY2p9B97Ie2eIsHtxVWujGo
aHrKhX+jx2IJv6wk33RV4B4ypNOQja1pfiJ36/TWmG2F2mp+pU1g7uui17ZKWXkbperzY6sI/iuc
tQViYU139Ky2QwB2MDro98FG9VXr/4AqJHnwRlW8qSEzdnrJRT0WSlVEw+v4JnZVGYL5IkOmAcK0
/dS+c+PJYnlbaSPuqInjmzIp9ddCaCrH0kbF8ZVags4rlraNR/YpR9n6BuEnCkW6121i3xIeCg/5
3bTvo8+KkqWHwBKM31X0wL5ZtaDcVko63nVp6R+zqNbWrW/+nk46gJCBi3tBg0OKv+Y/jp00ybi6
3hq192GXjKG6q6hp3ARtU+/rhhiaZj4NV1lBCeflNWLXFKjjO1Ab+jH1/OHOTK1kWwkm6gdZqK4h
OJLXhdGKa7Rhxl2hd5JTeKl3M2qh+iXLNO1zMPgWCum0/nyN/Eh4bGHg3xqeUOtrU2rqWxN1VnVl
CpF00CzekEKLYptahsOLJVTF3nSV2O6tzjj4EFHvhSxvD7UoqLu6VsWN7xXTszBstNfGEOlJaHpJ
R+m4rfp1DFT33uxYp3VQC+LeN7R+kwDgPhQhzGtt4k2S0CPljESs03VGFnnjJT75XKsLb2U/b2x0
Mc1PtVrme0/OpUe9qGFRb5vsswyA/476yGj7NApzmOW+z3dJ3gbyKoPQ5QbqtaDay8U43BkxAqKy
PtZf5cSIN2JAH7NuxUi/Jg0RV6IIyGZLecstbcSO2+qub2dtZ/4eKWX/EOa9dQioX9qZmsL+5ZsE
6oURf68aVXmJmla/hdtW/qVGAqn9Rq8i2+zd0VGqurSFQfNNB7qJdCfUPgpIoVzpartqEyP4rDTo
n8DrVk9ak5kH9y9yrtZL6gvSs2kk2p3VycmzG5WIb2eje6SJVDjIlf/Ud2jClg0w9kfFEHx6uBOl
AT/pcy2szLARimNU+QmaQ2U0ltsgVuN7c5SGR6j94gOXZ/EzEdEqWg16OrY7ZHZUdBJDH91et0rT
B7dM05cg6vu3WgmHZ/rZUFRxIy27g10iex5LKTHWg5xn0aobSyhCXBNhy7gvSuTS6yp61sQxQ+a9
6Vxt61padK8rhVQ7KafQQhFcMaNNWanBPkZ9YW2pcrdhB4hw4BneAOecLK9lNUccayhcIKGucax7
9ITdsNoaScC/6NLqu9H20lcfol10/7qIz8/0A+iyX/TsPVoQo74KpoXQKTNziKpuasnJUI6vct3O
otKK0L6h67px+3EjWYlyb0LTTMEYIVv+sJ0nXb2R8kjdNmpLmwY7FWUn8U5oamvdBbV+b5V+t/ID
8X5Ec7sW1LsKGUrkUzPT2nBEBjQuS22fWlm4Mj0IVdKEOYbH6V6rvGZVh4jDuzQ/07qIpnYIuvNB
ilDyFLxO5lusJ6QbCzwb+qVmODZouZc5sWJSaylCh0le2QhvmIi8Z9Aj+vdikb2Ng6YBD4keS7Kn
RWB+cS0/OFQNAJG49qyDkYzeqrLU0RaEOl/LsWUnVt+9CYFCw6ZG4t2MdqMn/UA7RDtSGKHlPIOA
ooxjQAL1mNxyvRm2FaNz7+UGLZ6pXzmCG0dI1QfhWh6hVoxc8b7ODW9btYF0wxHQNYQvGpRfJT8I
jmw9KAp9Q30gxfpFCtxmD5RfPJSqONwL+RDFduD2+loPq9tBCH8EbFAESav6qw9Zwao0s+auqPpx
DWjMOIp6tBeV7i71+34fG7WwDoe6Wfe6q2w7D4xKN2gvxuBqq7wM0EbI42iTwKhMR5sUbbS0iewO
AgJbLQp5SxUNfrO+essy3/gOIqd+UN023/ZqlKzVRhv3Y5BtIiOPHF2tEztuZe9Xq4csa9Jn+t0Y
jE9xI32O8+zV88XHNBOMdVZGnq3o431YVoljNZyYYuhexUh4huODe3uk+lroerCT1KhXt10/aP+H
uS/brhRXtv2V8wPsIRDtK7BgNe7tTDcvjHQ5EwFC9O3X34nP3jttlVncyqfzVKM8RoolKRQKRcyY
8zlveqv0gduEJm5ik1tL6ZO9XolbOKb5GCddfSqT2EHbfDqGg23xK5gOjAhgFx8V3/gtQsk5nJsM
rx3uZJCSqVMHoHsE3+UdLwjo20VVd0koSp2V3jgn9CbHnmdh5eDmCU0VAhoeeji533Rjf5fPPVjO
4O0ghtv1QxsYiUIdz86s+ZCLSfxizYwNrew+9noxIdxuzGFnsRYaTHEdj68FqD0VkN+YAgZoNe0P
AFDY3dIl+lznpn1bsKRQAgMKBMMdZL6nl6oahvk4EG7GRzI7dRHWGsjgd5Vj0ofenurvyES3qE0w
Jer3rAcczM2VRIA7LMvVwMpi8zhaBbhQ27RX/hJ5rkBthZbOoag7SPTqKLuHRZrnqQuEdnYNovCa
+CMSzZ079rrOdlkaxyhDESW+gk4ggzqMQy9apTdjgNkGBZVxZIKBvG65nnujUuV7Ys3Fc19VkF5X
e0P4CKYsv8tmB6xpoAAo/AECp081hZqEW3W0S8MGNnqJg0reiNHnN5CgUF+U3tF/1XEBYWkH3U1t
rDr3A40BqEgSUbvlCP06ECenAvBV1r3Y2jh91ysbqvSlnaERmnAVv0SUF52ZWGE6CXGsB5vbngKo
jxNEwsGlOHAO4LZevtGo0R/nSUynsojb1GVNVzduZFnxpQICjCMk65C5VLouOZmgq7+eVLMGL+rk
QNJFUY6JwXnpVgKFdwRrpl9YavY0OWl76KvC8TBk91OrR3MnBCehFkNtvupHhONIVR8QJzU+s0Sz
M3VG/YwC6k0hQfE2TKV5YXciudDVarqZO0cRPhK14IIzcxWyRX3xkNntcNFVjh2IliRHXYGUetnl
zM+IXe7TxgZ2wAYrLHZGfe1Rm+duyhXtlggrhcA49NRzFkPHdRojMLRYgDxBuq32BC5cz7Ds5tYc
2uQmzSvIUYODFrkKZcZjcja0yzGbG2/USXqr5tV8GyvjdJxSSBO0bKQPeEjnLzGn8KYQVjtVbdb5
1jg5EMJB8d+cs9Y3gBW4ygXkFkZVjXagpYdy+1jMw6lUxhxXqiFsUNBCCQ2a3mIgdyqtnEvaQ2k0
R1FMdefM4HsaE/MhH1lyWRJzfjXTPruEeJ1auFFelsccVEkoo4lEuY1VOviZWccXU8LbPUQSx+vC
SOudBtmpH72ats8CnfuI58bW1dVJ7TxEz1CHR8RypeZdfOdAKemqnYfiqKb5fJgm4Ieh7S3oRVYw
laCQW8y/VF4oN7XdFbhVauI51SiuZ8gII8lSQ6O5LkBbqAzm/5bNPlXNPpYo/pZwA3JmwWWq0KDB
G0XGR9aU6theaEUw5xVKTG5Vx3dx/6hXXWhm+f8mFv5RjW618vapWne2kvd/sUaHx+OZGt0PnvEf
4u1/Ds3yn+ZTmQ7/8j9lOutfQGUgUa8SEDrBveGp+O8ynan+C0qOqrG8VKGQSQ38q3+X6QBf/ZcD
7nT0XBoLRPA96f7vOp1iaP9yFkVfsmiIgS7a0f9JoU5KDCkwaDDtINUuZSGFniPKhkpmOMw9mm8r
xl1E1K+8z7+1E61c6F5DbHyGfpXDH6lFGOTOp3+WHvj9cSktwNDKp8zwgmEbEG/aMS8VIAwF1TEK
C+WxDOlG+utzueT3d6QkiQ4WS82B1nMYC1xreEQS9BZZe7sLPuz9F1XBz3mH3+NLOaFaLVAvTFIn
VA2UrX9kxlveb/z0z4mt30NLCa1RqNY8KqoRIgrUBfZko2V0bVwpOdfNxKrhcu2wmW6ht2E6m4oH
n/3P718spZahoUviqQLFmEUKNezBj+A21AEDOATXUgYiJ/FS1NojU4ARb+I66Eb7JU2aF8YhYjgb
4vuoCyi3IxVhx8Dfnt8hCXbz+1eRz8lINaMkAQAEyDKv200iNFBxgaylr18T1Y0P8QNKDbsyRPL3
/Aff62K/E3T//aBcIOYMqrqTM2f7CM+DsSk9wZyHOUt9nuJ2HfVfE0jiaYQeft7uxtYo0f1Wekmm
hEOFZ/DEo6soy2a3zuMLPRNXCjV+GMx6RiMxGmV6eo+GRB/U9ntjyv4RavX3T5byWbQHFBgpCdgE
00511gSUoNcxmvqfldA3kIxSAf33RySHU9dNBf1fYYXNUT86Qfetf5yeVaCsJr8IyCu/pA/nd2BJ
9n21AZJzGVsQu0Ffyg71ELTQ10k4BWxPTlvqPSsHiEg+ZSbJXLK4s0JrOiUlqOkjZQOuvDby8vcP
eXOlnoSRI9cVGrQqXFTir5xiiv3zq7I2uORPqmRIbCYWf6I/NPUBz+Dz466ttuRPrFpvBwb7DPWI
XVGtv0sov+alss+p9dRm9jOl4tuAJ9T5z0mZ5d9mJHuZuEwiPCGRqQIuuPMIsGPxwuhpgZLYWyhZ
S2+LP2LFu8vNvx2QNY1WDA5yW4ZLRt+sIDin/Tg/ka+vJlXmVACwp0MTq+aERtcULs3gjY3mSEtz
P6bx1plbFuXvRwFEdZ8tSu1svSC1ZoVTXiJNOjmuzsl9rJtXdVb94ir0g4nBCBALNdQK0hPNN778
9dKpMohbYzGZx9k2Q6XaO8ahc677bMMCvjZkIBI+zykmRsOTCMTUPYgA2l8tezu/ISs3BdrzPg9c
d8qo1mh5CofjUpmujtVl30CTaSF4KR5qN/O7xouuturw7xClrzZnmeCH455NKi9riGaFU2LcmFF7
HbMR9O2tdoml2/Vcv6+5uS+ixkUi0PI6btwNiX6DsHF2yxxljZooSCeZ35HXPVWRVaOUGl0OgE5T
kl2h2RKXiT3ejbmO5A4IRtXqSWvZN+QOjq2eHSbW+HnUnKCKjtZpqpxIzEEfle8HjRluUs2XlI8b
oIg1Y5ecj5byuUbiCYSfiMOYuORIV3H7pqSP5/duuUO+WkrJCWl5DEqZxScLiBuMyJgxQ/MSJXbj
6IXVyYZRr1me5Ho00XXMafIoHKbrCtRmSvnt/M+XCsT/cWqI7j+bwgAZYmC4Z5CtgyIRxSv7B1jS
7pAb5r5CukCbR1dho492nJe0aDcWTSpn/fercrXMGJHKallvh0sTH3py/X4PZiNfD/iOh5ux/sre
yP3xTdrmUCcYrFDRCRhPEWih9ezHEPVuZGpPhjB6l7FSB5KpeZxzsF21bAqbKH8qyhrcbr1HeX80
4vaJE8G88wu+spOyxiE0ZaY+qlDz0SETNQwQTbdYcH7otb2UoY9qWuqzGY9OOKcXrf7WVCjMlj/t
GVTC9kXd/JrLxGXz7cbX1lZXclqpaGy7T0ZYvs2DpO3vm64PlVp5QgY7MLh4ok4BkWnV63oG3UZo
nLSay+xfYxyHSE76XNFfjGKLcnjlnMvIGh2PSh1baIVxNF+pfQ/9QkC54/mYT+phY8bLmf7irNuS
L+E9wnnTYPD/gQBXRTDvHS8+0F9QPv//kZlYrsivPiO5FFRIWY0L0kRZML11SHkaI3qp6MZNVaWP
Ze8894ZV+DFkn/xxhoa3wcvYi1vjPk5ROWHJHIC9y/ZYY+B1nYyHISvF7vwSrFmv5IcGxYyRK0vg
LVRI1ZSiO2hcbIRzi918NW3JE5lzro5Oj+ehoX1XzbC22ofCirf83MreWUsQ+eHK0yF5gMqSZoTN
rvdVfyFvKfcLEfQCBig2euNWprCkXD5+pF26sRipoxCsQZ7ZcTRahKDkOL/2KxYuC0aoo5ImbVTY
IfYzaLTnBGlANT1Ec7HhmtY+sPz9wxKB9NdoU7SIhNAOI/Q+r/JgVvdF0oV/NoFl1T6MH9EldEB6
KTTpM3GYS3ugOvXEF53+dP4La+svxTVqAmaXBvod4WC0ARSyjpDwaNHacX70lXckWsQ+TwDF4hr6
gxHekTv9mN/lgJS0aFepLkCqCrSgc9gK0NZ2QvIANdcVI3eWQFO7SNje6VK3dnY8/3F+IiuneIHi
f9wIJ4cQHVcxj2rcN/EbT7dYQNbWXzrCChyCbgFgGGrliZeorKTPZbMRyK08v/5GW4W2xzox0H8Y
OnvjOgqhQuiZfoOEjq8FfTjstw7xyuKb0iG2FWJkSheZodmAiwMNOBByC3P1BsC888u/OpPlRv1w
EJoCcIBpUowwGyAfme/GfZ969sXo9Ts9qMCBot9tfGltLtKR1hU7j1quOkhI0EAE0cExb+sZmN8G
KortIq4BkrHUU6mbbKLfV6zLlI65Zowlau9Yv4UxDZVgMOqA9OUSvZxH4L2ALMWzYmN6y8H74sow
pfNuREldQm7RDhdS1oUUDsz0+TfbH73Fr6fDbgtVtjYn6eQTDZVliyNr3Df7Dg1jSxv3+Tms7ZB0
1OMClS4xULBeGq8jVXfCSL14ROtZusVyuHIoZcnfWh1aK4oQtVjQE2+q3IuQ8Mq3qF3XVkY68kbH
IU0WCwM14cIrzNDYdLcrIy9Fio+nRMQROkmh0xkWJlRqsSqI4c+v+drzQ1aGABVprqEebsKRqwH1
0wAPgddFK81cNK22zHNtAtIxV2iSaQMa6MNSNd2u4r5d3W9MYMXwDelcEzJA0RqkreHgRbeWColU
9ALtqsEDqQG0c47aiRfB+W+thPmGdJyzPrOiknV22AHOpHOI65W1q6oPlLyAr90//5G1q9VY1vCD
S4ydtut5DvthSJbHAOxrR/Dk7NChKYDdwiXL9u0lcI0bn1s5dbK4xGigEqG0eCm1IG0BMyvZdWhD
sABTVS5j4OCPmrsI925py6xZgnTIHT3RHUiZoq2XHEzoKtCIbcxkbSLSVW5URDGqFDWGCfwVgO4o
/KlI71R946pa8R1/Y6FmvM0TrlqhPdQgO6ge5ojtk2qLkGNlXWRSbQe1uMhgCPbR6AMBLd0l5cZj
Yi2l9i7V8sGgjFwMKZ1MJxSx+hg76TGdpxtoGJ+INpseIvVHY2jQd1CL8ThElhc56lGUzRuzDVdN
AVouwZsR91AFOG9yKyupS86AUQhBwQicsIse9bEPetb6RbZF/rE2uuQPDOg0AISvWGFpNgDOtSBb
KBjbV70env/5K15Al7xAhYItoHUWEtKRfjDVsCh+RF0HogzqjtpG9L66Z5ITSOw6A8wM5ZMyAvkf
cDBjkX2ra7TL5ODiNy3A0aDgwSo8cKHHh0KW7UaDOGWjAVBP+xOQk9SDcGq6Oz/nNeuULn1GNCcn
OR5cfTO4c/GX3nvnB17bLckdqGUKNNqs2WHW3CEKhC4A2Pj+dBElj5By0gDeiTPV7Ibd0u7VAkfy
HB0ygN8hSa96ha8ciONvdrJ/XYYBv8Vn1036WTEVa3JCGMRDY/eFVyuz42YQXlJ5d0l1J3UBG302
1PEN2klBTRClITeHiId8p3XpzxO/tCLNV60E/TBl+Rzn9iubtUueEuahY+67gXxZC3YmIwa8tyBv
YlK/GcDPeBAhvwaUFJ3wuvCRivX1FjSHkX4dJ/Gp1KJvCvg5AzKk1wOZNx75K2bxziLzwbMQVPLR
sgiYfFWdeLIA/rduwRW7kDuKRyCJ+z6J7VCh3wol5MJPq60a+drYkv+B5mMrAE0CHgFcMSphoaDN
TgHM97xJr/gHKjmgwiidJEttK+Ql8k3dIbXzXZvsR6h8zdqfYSr+1qLJcW0SgPatcNYa10SFJLZG
oPPRS0m7jXksj7wvXhRUckEa9AniLB/tUE0jx8VugPtRxeNITTxtGC/zbASqsvhnXEr/TYO/k0N8
MCXdTOOOof8H1+tuGJ+gQr5x26xFuO+kPh9GTkc2zS17T3eh6QoJdvNG7Dsk2LV95G0RJ63ZlORq
ohYn3jLgIPPkcSpOKS6DP7ZXyat0CJ2jTkxGKKrDHF0LE8SCs3/eWFcQSKrMkWVAq3OqaQbXCw0g
yMgfFa+FAoDmZ8EmZ/RKZPYuOPZhB5B1d9S5BCPSwl2FHQh4eWS2y9Ge5XY+QSsa14LYCJ2bTVbR
5WL6wnjf+2E/fBKNQLqGDoAoJLeTV6PHUvHYo3YPctUdOwLm/nx++Va2XZPOOnoV1AkEBUYYW3lQ
g/pdG8y/okL5cX54qWH0v6dCbvtupzybYzirsA6iSxDihNVlfaKQB31c2L+cW+sSXfQ7ZElQh1SD
8x9d2y3p3E9Fl1qtiTJeS64m5NRVMV70/TM1tkBVa0mfd3bqD5tjiiYBFRzsYRGeKN86MEDhxXnU
ArS/+UABbdxOaydfVj2Jm86emgp8VnqYma5xMZ8SD2ITFZrvFtqYrTTPu3raV8YmHX5W55EQs2Xi
O/axv6Gv0VEcgIm475FWp0d2l99oF+OO4qvoSTCvtgjS16xPcgwNwugYGF07hIM+8Wo+UJNfzmlz
OG8IK8O/K55/2CZLG0EOViF7VeT8SplZ4hZq8pgR5+b8+CuGJrNp5MBWgQMRSfAUwMPUALq3+2ZA
ERl+4fwH1o6PDK+MorQvq8Kyw8jsDgObw8QgB95jE7Ie7+t0eFBFuksGftdOybXJm9zjlYUXUIH+
FAWdCTbvG4DBqnvoBwRxqe3P/7CVuOk96v+wslNvgqjfqcywKm8qnrslSzduu5VLW9aqsdHsNQD2
gXtoYFephWZPh4dJGFmv1P4+drs/+/2SiwCErFQAi3XCvJjuCs2YXW7rZGMKa4uzuPQPizOqJRHV
jMoRp0g9NM+Mbjzc1uxZemtojOZE4bOFvrP7dvqeW2CVTso/HFzyAdOYzibe1chwlbe1dafFOPna
hiNb21TpnJNJ9FB/MZBYrDVcziA1sRuK5JwVoMVzP0PTjCdbdYuVQykDJ6HvjYIISDXDWf1J6QVy
Er6VHNEL+UeWQ5Ypftjciee2qfV46SHHCwFHr6X35wdeu1SIFNUbHJp7swKw01B61Xd0YHvFpXbD
mTegHT0QO+WAVrDz31qxUJnBEP5DA2sKi0Io1n0DNORuLuJmY+y1S0tGNpKuHwuL43Jc8CDaj+Gy
3/fQdcmf6+N2q/baDKQDbIEnrEbKEhABcl3aV5OyYalr1iOd3aaa4kwwwEuRydq1UTDX8c4cT9XW
+Gu/WzrCwxBVIi5RrkvIoTbjXYMGnT/bU+n8opSZMjTKAAeW/xTghgRIdsOfrVqmdHwbaxI5mg2W
8Les/UU6J/KRX+WIRcCA5LOXrdLM16sPB/z5cIFRuWQFyJxDcxSugTYb1NKoeCs2qwVfLz86LT9/
QEkgL5fEuDo7Zc4AqEFjYjuS4PwOrCS+0dv/eXQClllhLLXY1ifeDMY/fh2/II+BRA31qnvkTrb4
G1YOGZiVPn9KH4YyaRjSC+SoecwDgHh59kxwE+YjD7ckQb9OBxEZy4i81hTzFCiCJS5colwaKijG
bQkmre3G8vcPvpRFDqgESh1q4uqDZexHs9+w2K8vSvDRfR44163EAJleFEYi8U0n+h5pzEPz9wbQ
fSUsA2Pc5/HRUMoTRUUZjt4vj7MG54GXuwrUP46Xo3cR+nPD3tzl3IX+WL8VGq0tl3TC0zyhMRri
jbBNfujiOqo3bv61ceXjrRhDT9oGcBq0ai5943m3pUm5YkAyNlDEjlEZGh7nCzuUCBZFMT3YZoda
+eUyKBA1B2ZXFKlyG2F9+tpuqeKtHS8Z2eeYMQEd4HvKRUfxCswnnslc7PcOouneVovBimNFb9dn
O4KCW6pqAz4DEfcleVGF7QltoagoFQcKsi7AUMst61nxrbIso0JmPPFa1NfNJvGG/JVkOaAKFvqx
tmB7a7ux/P3DcUYorcQclD1hPHmNYgIvuKXzsXKeZbAeCqTl0IMmIRzrPeE3tLmoy7vzTvvr0JTY
0lHO2slq9X4yQ64CIT3rYJUqld2cm55oaOzSIv1B82Lrktbe355/f2qDQ+vzIsWDkaZTJKJQY9W1
knY3nQ6hkrzoUJboyQncQw9VBiIvyykql1p56tOheTL7/lcBAhePUhT+zbR+MUn6qDjmRQERCcV0
7vspvuR9faFX6alnuYs2YRQMivIEDOUNM9Ef1CgjaKn6+d5prQXT3aPTVAWFNVUvc2F5unDA6N8e
tT7/TngZcAGOQzYh1dTFCfguIC0wdtw1wXU1d/TaZOhcL7MHMxdhMmiHpESP69w4r3lHAicf9zPX
Hgsru7KJ/YN29o4qWQ+ZrcafBw26WqC3HHsVecBoNzTIBnaD9SLqLAQnBCg8/CHTXoa0PIm6bTzS
5PdQBdJcm0bHBprBoo3ozirpsXbEvRNBahk8A57RiTtLE7eTqO+jqYRcJusBmrTJbojtyS377Eeh
M2gSgGlTtJkW5MR5jft5lxUd6Gg7TtwG7Ex4n/SvFjo0EiReGoN+j8EXEc1p7RYl5MIykJ45cdjk
zfe6ST2jHi4TowbPngoRKLXbt53TuVoCjhA1HtDsnX/jBK3FgLNeTgDYliUIf3RHIWghbm5MMVgu
Yd2x0IcETDZK5wplAF0d1F5Ci5U7wDF8fRgfm74ekW80rwqnuzAm8yYpzNSPqnSf1fNJDOCn6Ic3
MF3vJjKAFLn3aQ/IMIg4X+qkwINufJ7K/q/SidC4X6OsqIOSl0fda6YVHHdWd5nperQrcrQ2N3l8
jdrj66wkr3pTBGkxfm/HbEcqcqTT1LtmNV6Kkr00Q3RAL9C1k9eB2oA0wwY2xU/AzOkKtAcMQ+qP
hg3x7pwfrBZdCUnJ7kHjx3zAYn0nmVxhOy+gMzsxMF54+cRv9TqCmLaAAaMj/qJlDuh1SIhucgK0
M3rN7dE4xOn8zSFQVyrtAXtS39o0P6QlqBRmoy5cuyXCpYYA87SucE8d+j1h5ERBvYD6jg5CxOJE
CuMCs3hoa3qhVtbB0Ypvaj/e5oae+bM9XaC1/3rpoRq16Vc9qVullbUQ0ZbuWrtcuIwXj19yb9Eo
K0L9ADH30l0UqyBM8DP2rbfznm3FHcso2dTsS24I4JyM7gTtWleLbP/8yGv3loyNFYMpaqcEppEc
J5BPskC7AYS4hsweIp9pn72SzQVbQrYv/KWMlLVoOar5jCeBeg+42zs0Jg5RyR89LSh8EW4l3Feu
mIVa+ePl1ZkOzsty48f0NmuvCxu0Qhtox7Whl79/uBd5ppSsrZa2FXAk8YgGTj/tHafbgEesxFiW
dO3WLVKEuHnt0KmgpN5+A6mTZ/UiyJoUnFEKotB6zxq6P7/3y1vmq/2QQmu7LlrbipfQGkLB2fAc
sRdOj93I3Db6df4Ta+G1Jd3JWix43FF8o9nxhz4o9uZd7fcXymN6r0Ze9wyUB0QE0x4lni1e/ZUw
QIbRJl3ap7baRGEympd2rnlKDWxlU1aunXffGq6DWHKr22LNHiQf4PTUZOqsWeHCC2b9VVN0HKhb
qZ2VME8WhGU9j/qpHqJwNNPAhv4lAuTQyKY7a9hiKl5zYjKqtuxqRnuSoIPJIx5/E3NgBfGxB3pX
oDWnB0WcW1xvfW1ltUzpUW0IMWRRyqMwBXzMRv1ZEaXiGlGaBOfNbcWiTenkjxW1gIqa8QE0gqg8
vxysEXRTPDsN6RC0Jd2Uxlzs94uzI6NpmQLKq8xqlNC4N57ivboHK75rMG/yl56TrWrOit+XgbQa
ZUk3EBKFToEA897qD3+2TtLJL+YlxVQDy6BF8wUUnL3aTEZEC4g3e2tXaMnG7bLiz2TVSU1L9Mik
XMGbsT2A8u2wqFBrkIQ+P4215ZEC8CKD+EjDMHwaX3Xxccgfzo+74kFk3u5JjIOmJFmMYCO9qIro
GlIqbmsAnKG14LjOpwMfrQ2TXZmDDKdt2zIvVYI5VPHPRHh9vvEYeq+yfGGhMpjW1ktd47g0whoU
Z15ugICho0/Q8bsAJR2k4sSD5igHQHlCPUO/sdmK1m9MSH3GWQNeq/ICcfNWi4a2Nkvp5NNZVI6e
aVEoih7NixwFsOZaL5VfmUI9aJOeUr26izr7ghERgLq39rgOwO+szI+WXl5MYxG7bdWWblEIzwKt
uQZ4Nki5ROQmlvoEWMtjJ/oHZQs9teKp/g7kLUtq6eqSVbd82pkBWUQvE/PPDFcG784R5DscB3vT
iJ9x92BtdUKv3BgyXLeOYlXPFSeC7NMuK++wyLtuQM+r82egdSIDdJOlr7btY6ga5M99FFBAf/X+
5/lTt7bmUqjQVyoow5CdDsFQBqRVG4N60d6CFq8NLrkKoBcLrVdxzAyIZJnZ6JH4KtnCfa8tuxQF
2LXdpBbi8nDuH0WyiwCB0gDoT2cSnl+aleMjA3KFnhUKHYSCSIDvp1H10e54e37old8uA3KhCpKY
TYOrwOorKAzlJp6tHPjuWb3k4AD6My8nw2xJE6mqXTOA56buyAY0IwBnMrrnp7Cyt7Ju4DzjedT1
oEtZ2NmU/KmymDvQb+cHX1uf5aMfIv5iNpKFKDveV5HqEqQC0HOCVDBoOo3d+S+sbe7y9w9fqE29
TKehU0KS3A74QDly//zIa79duuaHMVGwzDhRoIR1M1pV/pTN0H0Gb3A1Z8WGca59RTq3JjSCxngu
471Jy94dooXrFEg9veFHNpGthpy1PK7MU68Z1LYiVuOyh6brTvOy3bxPfurQd1V/1GG34ZnXbEk6
yrWiQWowLhVgnZtDTABoNOY4zIk1/ZmxyjBVm9fop6CtEiKb5dod9yMdfRTTlgDcijHJWFWzTBgD
oXG8n8zHGpQO9f15U1qJ5Kh0gVsMF3fTWmyfNeBVAfAa8o9uBw5Jd+ELrcedMsfoyzc3GhxWeuaJ
DFwVZgGKRM0BTU+Z+IoY9xYRu0a137o5u2itJ8i6HJPZ8YSpbByWZSZfxEtUOuhWCiLmjhdsL9oU
+ajO5ZjcUJUu669HbWMZV+clHXZkZBURd9j+mVZIOIqnfABvI20vuV2HPU/vG8jCu0MX3c7ISJ7f
uxWbluGsg5XUTt7g0jZoDT5aCLzPCbS7n86PvhZoyphWIA2npmwqxATX2Xekla0n06u8ds9/xZpb
XVSHIhBh9UdFfUKlezyp0EzQZ3q8z5H4rkZwB4NoPXKFuNuYzeIbvzIDyQFMTl4lUPBcnizzFCww
x0WFA75fPWZvwOoFWwXylZMqg10r1oBnO8OtlU6VG+l/mQjUzs9hxSH/DeJKKHVYi5zLHEOBOgUb
N2g87BsVYcn5D6z5YhnRamaZ0xedGu/HJzUog+gGMZVrP4F6wNsWhV4xWxnPOlmshgxUF4X6tB/M
m35G90BwfgLvY3yxyzKWNcsTLWkBewtVHlO3aMpbltmHsXKEP2vRTuH6Hnc+sM2Zcmgb8hbF8UPe
pj9pPhLfaJXrKCp0v8XbFng5RJMMtGhe1dog3437HQGQrx3om2OMnW9T+8Lk5k4diy3dgZX36fsr
60PE0OgKKjMG8iiGeHH0a9tKQjQZuV30EANsUdXOxmFbM9HljHz4Dge/cNMt0LpEu9RTUGuMW7f5
2shSzJB1Zq8MvYLmlAgmmrCbpPmz3jjwWH7+0YkzEtxNMZ6aMflm09SregDVgLLYiBDeAZtf2Y7k
IWxmWzODEkQIkg9f9I4bGc1Jr2lA0l9sbq+AhXkp69YDOftFTufdzEFJnBunzESF1gRKJblhLNud
t+SVQyLjYgcoeadDs8wWfP5IcjroHq8yy4VMxVa/7NonFiv8YAVTM5qMQUs2TJsxAEc1SNbAD0pz
VIPOz2Hl5pWRsSwfxoGOoIkctbcif8xQxY7Fc4EO9c3uq7U5LK7ywxy0IckVyAY4wK63TwggUdcr
UbJhgQMB6V1RuONO8/+pRt9/oPKQ5/v8OUhFWDFUyxQgC+k1F9FtGevh1Ig/Ai6S92Tuh9kQ0uW8
hZZ4GGW/WmBSqmzDsa9Eee9Fog8DNzwztaZD2iNyxjuwZN/MEGqMKTQDrEJ1FVV/0cgYjkm1O7/z
a9siuYGiT8yeg74PlO6aL2iNLqjsJXOqasOy1vJO750mHyYUNX1ajSC1Dh0+QEssw6Ft+REF6KfW
1h/mOrlzNHERgWncAx9+Bnps3GhJg4dwZ9+O6bSD7kXqoz8L92hDjyIdCq+bVeaC3B6djtmJpdXs
O6QKoQG4AUl6bwn4wsG8x44ffnRPS1DloTM1tMy92kGNbdrZXu2DRjUoQme38GM6uwJgxnuVAY25
0BxtNxCsVWxk0C2qpZSJCXwe5V990ELjdtyLE4jTNOrOt7OnB/2xQEjnHFD2BEfFeUNYK0PKWNyx
1tIsa2DSztI1D52/ywzSZ8au8+ddHsT+1u2w0mNEZGhuDlo4JJoidMzGu6UGWb+Ot6abPyjHbSzT
ilnLmNwYxPmZRdHwA55tPv2VW3uRbTyMVq5+GZFra+hKNXU4Y7vSRrD1Vy8G/gfq0UdQEB1aozjk
7RZZ5MolTZa/f7DDKNLihdwIYUb2Yqu/pmojYbC2PFJY0WhKgYR6hr2GpI6i0CBVdT+CmsN5W1ob
XnIqA5nUWIBBP5zGKdQdqLDO5qlOt+L2teBXZlMvepBfpAYQ1wtLBeA9c+uWpyUPEXvzT65vA0PX
JiIFGkQrAGRRS3wI2hzvfDT6A0co409or0SlqQ15qFJ/Myj76t2w8MUvt8KH/R6qfjbYSJCIml6i
tMUV37g2NDb+hN9oGV8KJKAhZPSNwO3CFpSPzl5xTraClK9sdRlbyk+k0TAoEZuAxWru5h70EZnY
ck1rQ0uxQ9sondLZSxFO85agId7F36DpSu5b0AJB5Mp3/G2N1eUMyL5/mcdiCx/2QHHs1NYAkAPb
4sINlCNEEY/W7h0iETg3W5TFX/b0L9+RznY1otWSx6iUKtl0kTnNYzWjd69I/Niamj1HL60bExKC
eIwGqmm1yILwG12ZNEQB+V9KA2Eex/GgK/j2zw/t8nsknzDRFkk3B7YBfmxXNQa/so56VGzEAWtb
KLmErgQgquNYVTEblVvMyh4QkQ1IyNqpkd4bUEMaqFG1iGHEVdodTKRtKkgwbVKJfOUFlpWRvECU
lLNdzXgGzwW9zWPnKtczL8m3mm6/Cr4xvAzr1TL7/3F2Zj2S6sC2/kVIZjavQM5jzcOLVV3dDRgM
xoAZfv1Zuc996MuprJRKrS21ektkpnE47PCKb1ErZVgtU7f41RtDEsM+ewHFwcOUcQiTb55UrozT
XOBrEy+tRIIw4uWblx1EkgHF9yr0LeTKlXGa63zNggKUl4wG2jHcU93qdaayv6q/tUO5MoXm+l54
zzlGxhAwul073YYFj99P/GvDMgt41Xk9MUYMiy5PXaBCH5xIUZz64ZYk/Nq4XH7QPyuKqQD0zAXm
Z9tspTql0yYwb0z9a3NnFrR+U/Sm7oG/nWQQT/n9hUqbclT/yNFq//xsfGaha0xlNmEvzFZ0gFbE
EXkfNSV/9NLpVQ1eEP/sU2ZBDDctT3gOLk79HPDTDdAXaz5supuclmuzZxbEhl9YmoL3teozvveE
Y624MdbLH335uToQzaHw6GC4TU7LctVl48Y2uue+z54UyNE/+4hZ6hbw1bF5PqFYCfvKQR0cG5dg
5MDojZ9wZXzm0sCEFS4MBwwGFcShhVRT/qCChdVtLgXkTY96bucguqq3ArAy3zZvpJQrYeXP4laa
NulyhhnToV92VCwiwZuohp/Nx7kQMJmE43QwR0J9culO97kJ+5VxW0Lt+/37vPbtZ5Hbj51mcsKV
ABvrRR50BytP127w0xk5C1pn0oCp5xDQuHk1hhanEBd59VtOIc/16htj9OWZ8fJyZ0E7uIBV8x5V
louD8QVLVkUXu24vhOZllcQ/wWlcPmYWu9BDVlM3UYgqiq3PIdHxzpZ8+P49XJn3c4mfLiglxBbJ
epIltDGwgpfp+mePnocsJRwIcY5rmfqNV7/96fVnz53ttN1cBqNfYWpqwZdE6pXXZzcefSWfzOV7
CQVnpyJjANeRcumSPfBzobadUItjwO6///rXPmMWtxf/YS9P22TtF2OUAZHf5xcc9qPk/sJ0z99/
yLXt9Vy41wxDVdoDxc37Qb+qvbu0/lRP3nl86+Jqw17LCd4BSSxvcWWuTaNZOPsBOoKMJEM4wyE4
68gE5tx4C4t17eGzYAamv5Eyx0SiAu3Xj2P69v0gXdn5zAGYnVLUcFu8Cc5+2R4MYM0k9Bp4dRfN
z7LKXMdXo63PRT9Esm4zN5oMd9GatxQ5V778XLYHA1LY+cJSbV1AGZDQ6iVHb05hydjPy1u6lisD
P1fwBW2eVaYB+YbujFMji03ussX3Y//lJQYWNXcWxQXjuYCTZLpuwDgyAufgF+U5qN0NlDRRloHl
azULt8Wtxdi/CJ08ZBx4sspaFjbZWK4IXe0vi+KmoPbaeF7+/Z9dqo2KmR5LEAyF/nCcOmzKLiQ+
dsQ/EYBdfvAs7j0F/dHQXoQdGm1ZLpqfU6M5AIB2ixL2ZeH08gmX1/jPT5Aiq2zHhZKqXRonea62
ILxNO6fHVbhcmJEbwZWZhPLARNit7c33L/JKIp8L8lgeDINbYNxS+9m1Psz2fgxuxOe16TeLe0tS
r60oRGfe8FSbcOOebsmav1SdX4ZqlrlBPu4Gn9jJ+pK5R2vVr/SL3prvF9Ay2vaKAZDPWwe3ayM0
S98w+/D7PsCLd6qzk62D/r3z3380+HNZXmPqDLoKLAISymb9OHmoZN5Yui5Z+os60FyWV5MOPrQU
k4m0xq6XMIK14efdAs/uCrGHqv3J4taNn2FdhuKrD5stBrBIychIIUrpoti5G4EnVLhW2F7+XGTt
/urDjdjruEGPxv2tlqYreXgu2lOWbEyYwGABRaejNPmSB+i+Vs2q6cLf37+ea9NsTseElY5BpMIM
1sv642IukCzoG7KMWvRxG3XAVB7Fzw4aziz4be5ZU5WjH8DuVqpNwhSNlt//iivz15nl9hplMc0h
lUbnnBVaQJQOhhPbqfz7s8fPotzPqTdw4xLl5DByK+ogb7zIFr5/+rVpPAt0x4aRi6ovT6cvylug
WfJBDnGWoaANPHJP2huDdGWtmsMuKz8oq4BfNEjY/YTDRCI0sf5shOaKPS9zvCov8RvQzbC2u2Hv
tEFY0elGz9eVrz5X7FmT3cl0uHx1VFmJE8RJx29MyitTZy7ay1HgxX39Jed1r6SYYOF0ys1bQ34l
gOcKPTpp+JwWkK0y/aHqrVUmsS7byGbA5qOh+Pv5c0n/X6xMc1FeVRtg6EqEFXMfRlhrc/ghJuis
9YNh9f0nXBujWeCinVQmpYO36xoQMWWfpXqGV/H3z/6yQxx5bq68o2abTLCzh84fV0X6TJ7LGPX8
X/nBiY0DgQmheUC70DkhYXAz311ua74asllACz/oNRzkkO+K6k1M9Uuuuj8s4VtR0DxEInxNO71r
jFsKlGvzdxbik1MVRX4Jva7NoaRy0B9zi/p5bQG3Z7k7d4DmIBkm8LDELViU39UHaM3+33aqoWF5
8B+/f1VXfsVcjaeYU/mDh9mMGtqu9dSqovWNK9trj76sjf/sC1VdZa7jWclaD8PKcb3dGGSL77/1
l3JSTLC5EI8y2G+UDHJI26n9RSKmRymdAUwI93fRtgaoAOOp95S31KaxdWTzsyVxLs1rC5XlLUEN
wE3OxXjvYb/L/nz/k65E/FyZZ0xuIJlAUafp/ceyBU2AGsvChJe3yG6Ura8Vjub6OScp4A7X4rjc
LMbFkC38XzwNg0W7mBapF7u4lL4Zjdde/ix7D4MuCoYcDnCtXKejd9JZemNeXVm55kRJq/XENIEK
sPJLDhzzPazUQ997+f41fKmTuMysWVjDIYEZfABZnG8uVKIaHP7/ZbGm21uNul8qhy+fMQtvW7Iy
QK//5T3ASzPKFj0u5qILhVVAjEXvydp+M8/f/6ArL2IulAvsAMK9xkctgCVryh14dHk3Uoj5X0L9
Ys3970j4T4jbU6pNnKjTtSPZ3pXFyTLzp7EojkC/xj2yI0dl3lOls0up/ixIvczd7n4cvXvLrVIg
IvCVcO62e7VAfeq+y5KFNLq73sdmjFnBifHRDGk6bds6R0112KUdX6ZJvRJwIAxT10/Qq6t3eQsC
gaqKJbN6GUvaplHDyjV38gedFEBZaPMVlntJKHrVx0UwHLMuWzs+en4ABgMZRPZ92Ob2GJsB7uUo
PItjDR5vyPxSQ/ZnxLbNdsoFgYkMdRO1gTvGXVsdM/R5hi6pXolBPwyT/mmb8dgZ6QLixD7s8uo9
zYpDEhjw03GGbR7IXdM5913NXtwxmcJUVACnOPVnYsMLr7PU2pD9Toz1puWZt6yhv+/UBAFqUPOI
Qe5GZHmSzfCUNO02H3J0yVfByR6xDfFhw+hXcoFLo0NRw6S8AkcizWqF+2z1G1jnfsVo/mAmw3Ew
vYOZ40g4ZYe6bO4KWT3B4rUKy5qc7SL/QwLonrR9GeKu6dE2JhaydjZJJ5OYGuLsVM6+6rxFk6UI
vZafHMu4Q+dCFeJ+5M4a+yUkCUtLdvfGOD1rkEuTIYXJD61kzHkj48Z0j67yF43bvwyFeoDmn4eO
IVf5JMFe/2GRYC6uonaRVorAeMALoB8ZW30smxSWPM6t0+qVRXsuqtLwjzWJiwV1YAddOmEB6XQC
AhXsmm6t2Vfid66pkoXJdaWx2l1KBtNjdzABZcN5Lhab6px34bi+BWS79mMu6+0/wewVwi1rC40g
oq4iX9yxFhgw1kRGZv9sVzsXVo24cb9I0FD5zLOt9Pvt2NN3dJpBWzHcWL+vJAcyyzu2UcEcE5qY
lZIa9+xv9VBGxL5lnHLt6bM9Jkj7uZ2UGYThALH3j4W/S6bP79fpa0lhLq9SqWt4A6qNOLSL4wWd
2X1A47TOonyjsoiH+lBGt2pDX2q5kIHILAOB09nBRRekRU9GF+8yFms//A/MvKhi9eeWZuzK5J0r
nCnpA0j2ER/TsANxIxyz6WdTaU7vlTXrLZg7oPmuAdXMb90N0tBLBlO0aUxvqfWvvO65nLmqvYoW
JfI0GEVeuk34frilpr82Mpd//yfY3GEyhalKZE7rzSjPzk9EgHix/239/nmuTCenoC4aTqX322tI
HORpFHjujVG/NiCz+V+UMs+0iU0qhQ2zBsZLGJsGlKLvQ8D/+gQ3Fy17OnACSrGpZzhHJ6kR6WQP
0eqiGEnklzc+5NrR4f+ojAfHniYL5zaQQDcX2L59b24Bxdvd6uG7MkhzIbHhWn7RXgobQcnjSlQL
C0Rip2V334/SlTs2+n/kim1aNNwGXppv8vu+CNvNBbOL/YYTUhCmoIuG0jvOTz/LC3QuX3R63rQ1
x+1kgZq+Qn+g7tCBtktuCXW+DgU6lzDaqT30bYHn+ybMCFJsg9mP6kB0ThidTJ22vMHh1iz6WE0g
O3l15Pe3EBZfv2g61yx60lTE73DGKf2PyYmmaggbeeN+4+tkTOc6xWAMPNyP4w7MquBb4wWRPzhH
nvavorjVTXHtI2ap0smGJGtdiAOrvl1V+a+ggYeB+Wuit4pY18ZntlpYcsrGxMPq3xfuuayyI8n8
ZeOZN27Nr1w80WB+VEs6q/JNlO+DtX8qH1toVJvVsAaHqNx1sR35z87aWo+7YnUzb17G5v8eeOhc
lGjkdMxqCcZS3zU6snDdHQcSZoljH4qRrJtSkDhxqncujHezFvd1oZcF9tjh6N+SDF3J3XSuXAT2
DwR9AmFb/nyRf+CEGsH2J98TwMTG9aii79eZK29vrltsOEGjIO6m1zyDxHuEGTvUbcWtRewyB74Y
yLlqsZB1WxYGikPOyq3CS7NFFpnb4h7GtXCFuPW+rkzxuXjRqgfliAtkZrL0r8anv0dk3EGWn45x
C4B6ZfWaM0m90jBzSyEl+mOPnbMXTThhfP8Gvs6HyHz//x4hCTIi4S6WrLuAvNq+hyrmRJakdDdl
0ewzYt34nGtverYQ5Nih6QCcrTUr6HZo7fsWZgxBHtzQ0F0bodky4GK/UGiHZGvwkVm9bsSt+L8S
jHMOKc85U3Bvv2RyHcuzuKuiPOqXwyKJvJfb/bhXA262WR5yrliqBTrksxCgZyBuaZzv1TP5j3l1
a65eeQtzNaPTtIkzXgSfZePHxFsOwItW5Jaa/8pLmOMObTD7WIJW67UxBGFPwd+8ZVZwbXjmGsbR
aKH96HEVb5sAq5dAKY52CLZ6PCxEDAMm/0ZKvFK+pHNRY5nlPmXEznB7TqJlvp7WLP4cl4AUrW/a
1Vwbp8vb+Wf/3I6NB86PStYqLqxw2MO0aMHHED5vD/+7vppvN5serr3xWXzDKSzwgg5roG+3C8/2
t1YrH5rp1r7qitaFzv3Bvd5PExRVsjU9ECC+/eW0Uadp167r2DtZr8Z2+pNu/c2tq+BrP2cW5xo2
LaXhIWHAVn1PQEVVTbH2bqaMa4+fZfsh6ZRBQMVYp44ZWd5Txf6O4hbU+NrDZyFedfZUix7e5tL6
rQIW8v7dDW5F9n81/C+S3VztmPKGQeE3JOtKhSCmRlgHV/a+OGdJOD77Weg8eyq0IjtGmyMWsPID
tTizzkJvWS3l6lbvy5VkOEce1hX30ro2UffTL9aAJn4Lgifc2/9INkPnkEO7lwmu/dBQYfsgK3/A
y+f7LHglIufiSIcMuNCTLjbxtfnbHdt9mlU3MpMb/Jemv3o1lwnxT7w3nNqJVikYxFlixz53n1OR
gxJialDMq/VYyrPb0fepd+5N1qmQcZ5ERtFboXbUi294p9I391x268BI/cgg6Ozief/hZcFRCcvY
lQ55l3IiIB8HD4aRp2FiOXE3dH9KKRfKqd+9otr50nloGms/JWkbmgHMtj1VvCbcfDESbq1kjftF
XqCCUibDw0UrujXAaa4r916bL1WVj6HKjF3So5xc1N5jWrcby6kOdlNHY594URBIiAxbWJjQ7K5W
zRrV7l3ntJ9VabkxXKbQ2TVseGdKtPVVKuJ2koQlIAPrMXUfAdteFXQ61ha8jACpJ9MYhGMNXCsK
ekszPea5N4au25/yDliXxOMyrohAgb64k3Z9FoK+VTk8P1l66JJxJwznDPOxrWONK4BxT5QFRZhN
UIkO0l12XELHGTgDkFPD2iZlGVEv246021kZ6SNa1e+K9NuWjW+14k86Ib8mIs6dq+1dgFvyiFj6
A9XxD5Rj89XgkEc2TvtyBLy7G9EHRSC4DY0eZ36n7uAQdJHcceDrMytf68wyI156AXwiux2xy0Vv
+02Y9fRQ2AoN9CQv73Ju+bGvnHdzsCbYmvF3SQFLEraIZJLu67z/ywYSBcRemXJcBLSMoGrH5PUf
6tQ8JYa2otoV67ohz0nnb2XRJHBvSnBtXT3ZChRoapSfeWmQmEzADQhpHM0ifxBVCtpFCkcRi+tj
QmlUdsaTlNZW6/6F1dNKuNXrSO0/1gTlYu3fscD45Qk3WBKTZousSTaB3T7kpf/IaueXW6e7wFNp
aE5NzHT5oGuNju/SPHSoIuGGI18KE93hBppP+GTsoJF5GQw0AXkA1zrov1hZgQWllPBAm69XGmfJ
ARcsGSNxM1YsUsJYlxwzjxXyCU1Ku8Eq/2qSHJq2eR800Oa515+1dqaoVt4G95/wzjR9pN7OBH5E
30+Zh8xlyU/Q0oG9GdWb7XT37iRiluXnHsK8ye/PQwcKNwS14I5LPNIuV0XlpbA10kCyZ3fCH34V
trkzKn5kORBARk9wvUHFM/rfAdxug63j8u00lH8z03/hroTTSVK+NyPc1mg15SH+9y/mDScQzfdp
J+CQ1yVumLn5Lin9O7vTC3jO7kD3h0m3zA/M8h+noAJ6TLhb3amlAIFhOaDjoDWSU0eb2MxUHxKi
67iohs/e7tZSXsgP+ac5sjqeeF0tWy6cqB28z6rB3aBWdjQKcR800yuYIb9LlYG/7X7y3vsIvPYk
oeqMAFTvo4GOQEUKGY0Ff85E8jR06QcpUCiSnlxpq3t32unZCuqNY9plWBmAjJfTW2ZwJ5JeAMSk
gGG7l69rMS4zYS5k168aowdPtmZ1CHpjHcLK4DFQGp3xjlplCRQJwwg8vik3tSkfB5JjGcJcc3S/
BzlgaxX2mhE+hP1Q2rHLmye3Zn+ttNv7st13PSCXjpXdMWUsoPArorRx1vVYnnorW/UawiaPBwHo
9HiX4ISOlkRbhR74zk2so9fl6ORos0Nnqg/0ZbKlm5jrpKROLL1yPTTJfgwKSN2FTEMt7V8Za3VI
mTlFpg1kPDHepZnSWLvtgssUl5KWek284pWYfb4OWpcvRFn/GRsQNwf64oCj3vLpaJv2sXaz1dDm
a5pP4IgWyVtaqAPvL84FRXGfOeqvDTnK1Jp7QrzzJOQ579Mn0WF0iLLvSr9faCMRsVtMC035kzfp
dRvIleXIu8QaFnBOfp2YxDJvGAuWFXvZZgKMLHjl5KjzMVHv8BWQEwbokjuFtcwYfPwtyQ6j6j5w
Zn/oa/5MGIm4V7Bw9CDRHrh6ZlNdhTJAryurTR80A3LgOXhAppW/4lC+bGyQRo1JrUWZrpK0OJRB
vmmz6bWkCXhE5nHK7dWQsM+u9g+QFGydzI77snXxOSl8V7MnM9VHeGFvC7taqZTcubwqQjiz3Uvh
NZFPnSIsFXwnFXCRZl23UdO6i6RsXtOqhnkIz9a8ScdIwAmiGtoooFYN/VN7yA13O9T8CPvKoza9
uOXBb+ZQIK4t9FZnHn3M5WWSaniBAbZzrz0zCIW2fwVpdlaNm4XcsOswpUxEaOe4J3i98OreDy1c
vaGSXqQkeeg85y5JrTUcxt2wgrBroUq5wO97yBW1N46DA/gA4NAIF7iF7XMjVERkuBruYZgwahL7
BrIi8lxbeI/a818l3CAyzo4qcNuwdJw17qr3AXJTQDs3tLqUXAwbNmZpQRXabh2fHPLL6DO2LrUP
aXrwmevpr2zTYz2i0GsFJeBNRRL3ul96E9uyxIjQyveL+RZmYoOdgGAqgrruxUwhfAtEsaqIfRR6
bCBVco3Qdvo8guT9SRHv2WsQ3Lgs7+Ii/ZTGFIlGHwnfwcHdQo2LvRuevZu88a+f1A+OpM8CmAdA
8PoBzdA8mjz3PKJZKPRxm0toM6zA1TwoR8VIqJGPyiiqgHk4Dc6BGwwyk+A3zDWGsKu6rWGpNHLJ
sLcErgG7S7IZNZBOMkgWo12vrZHHpqjFekK8Ea+8Uy7tsNdpsa6k28wZ4rTpeKwC6771JYlbRoKd
j6wYZijVxVmB8VC5/qxaeBopBaOMpOR3IDPjc/p0KRrn4LGhC02HHYF9OieMoZsh3Utr2Bu9+4dX
8g5my5uWehGMULAqlzDyEnVw5+nsQLj7njT8mDN6KIXckFFhEavrqPecqFITJiLj/YaC0lYWE87G
JRgmBE+zuoOeEBFtQarY7VyofWwBGQO69CyFvUdXFC+BpZ+0lbbRhKwUjZmzb4IJRhS4Wgh7yT4M
wEujuhycULJqnXfuL1FjoS7zc+AGu0p62AdVZF+y5DnNAxGC4Xzn6PKx96xP7tPnAPSmgFEBLpMH
8U/Ht6XXfbYZFxHy+x0Wog9YTBxVI1kkpLfxJ38hswk09onWcavGbdP3m8pVu6QrFy7ol7XFXqUL
KrFynrsGRDyT+GvLVi+e22BLWU1bo8Vqx9UbKqgceSbYD4StheV0CHlnjJIpW9gNW2bV9CzL7ohe
zkMqSzcWffLXc4p3u0p+Zao5OEaPuoLQZlSz8V5jQwCyEYEZb2B9pgkuxfN8UTItFzRTcYt7u0bD
67gykjp2qeWFaUCfuMq32sDWGyqWsE3M5eCyWPUmDUejhtVEU63Mxlv79YidRCeW0zCizz19gbJ6
B5ubV9omn2bbv7asOKfaPU2daEH1GN5a4mwTakNHwhrcD9u7RnsRFdUJ5KidJPYdxH2PlqxQJBkB
fB5l+07ybCOCXv3K+5GHQBvFTAqY33XcjMhIRESHCmKMQp90dRFkGMOOdnWkob1YonDEwz5hWw7C
j6LyDAe3KkILULtURX4YzGHZYyUIp0TBLSe1/5S+tTJ4/cRFsXWIeLC6/qh18xBQ7Pm1lSwbi4GX
aMFdLs8sNNS2rypJdsBiI3v0JlonIRSzZFQ1zaFqyjf0n58g5jiQxrjYt+7TxN8n0jowg9xPiX0y
dbWFk0cZtkKuMhbYYNWqfZmUC1yw2pGAi00ydHdub777AVYtwT5cZcVgRe9TK/kcDSiF4L39G0K4
uG6zPswH/ZYUxbhQA9GxUWUsKnt+TgT8TnozdHISpy6O0IWm+aZp1D337K3nsud0zMkqaCxYWLjF
uwXboHCC1hJfATVbfLFlHRjY3DF55raYNvBDB+yHr0knm1CP4kX77HEULg5PWO2wa90YQ4mOIK9a
J1PxBBTvjiO8wzpFI4/w2yLOHOelr9LHaRxtuBPhJDPlzadZjm1EeAfZMw6NoelDxgQ/HBoJbiPc
zeBY9g2M9mr1qGzzTsvsA2iPI83oxp26o/aGOx+bV7vbFST7bfn50m/L02hLCAVolBbuHgiLCmcW
5cX1BL91iwNZHWBr4Ovm0HAPDbX86HvlsUibdKHM5lw2gPTpxnwpk3pawKZtWwq168rBD+3J+WVQ
WPtg6f0IUDrkvVvgkFDB9Ij9TYphaVJyKMHJCNs62OcFbSO3THGmglUvdsHBYmTOEVadZSg8hZWU
pZFhsINTYXs9FLVYKIPvcuFMaEksVNwJsvJrDSFNK44S3mHaG6PJMg5i8E5+sK1UzvA23LvENP/S
WulwaLDkGiTfuZa7xmw8drX5R5t8XVXjptQiCK3EPvhts3bgmxTpjh1sOcZGO9mR3eGbGl11nykA
Z6gtl1wNGyNzIGwiwdbL+e+c6bc6s18NeKssJws1nIm0J5q6UeYUW8s1o9SzloMDYyQFz98iiIPC
f5J8OHF8uay0F1SnTmRdUtBkDJ+GSF7tgD9hb7nrzOLZHPOnoIF41Q8ObWNtABoRIW1QQ0un59zA
SaPm2b1HppXh4PSaZcY90c6rzthjPohlUWGuGD57c6bhZObugg3qWXFxGif817TQ4qkzIOPLFJu2
rmtOUyO3OJFHvBHnafDLEHVhiTHIH7VTeWe3MGCt1bWgDQ9GE1oyXxqJXS/glxzEGMR3OBqfh9z9
q7DsC1p/qNEtoSB3Pt2uX7jwFV/gIPNkDeRzrJMP7rHf6OrmyB3wUmsvPSITMz5k27exwQIa5mb3
tx+rNAJQWYA/VsVMOfDyonTNGmzAPJ4ruJqZe1oXx7QzgLke/UuBhkZeTVnEpHocgDzEDvJONWpv
NSrZkbHow75PYK7UBFjVzGyLw8IhaXHWL232aFJjP1K4PrNJYE+oxj3sCBZBlm5s2wP7uBtW5UAX
mSJ/2p7U0STNlyzt7pKqeDJwX43qgD5S18BZtF0EHU50wo7aFIUJH2pUyxl3lLZtxErexLaLssnQ
TjoqLe/gX3bssksfE4ROaPYcw2WhHiD7cW+77VrkQxyYnhn3QfnWVji2gTlqhbgK8mLH8t+ww0P3
cQ0/F/q7da1NnepFO9i7AVKVsLGbIDRbsnKHSqPiVC2UK5cyDXYwKQtCXOAvJ1KDnMR30tUw+x41
NF4CRxkUvkTgPTjlcGxyk0Mpic1UQQ+WbSfLskJmUDjM9i15hJsC4s9gT9L1EMB+GdlWnkQp9ba2
YyiYkdp/RFDsoELBLthnm0FgG5iOco9j7WdNkL/KQNx3lvk398Rn5w+Pg0eOpOkeK5XcWa4/hTjH
7UnQYK02HzmM3FLfXFQ58HM9az9wMDaj4CLIrNUGTFIoKLX7K/DoghfBjsEk/VI8fe9ZiTWksB8o
Hz4dYr3kXrmaOieCh5br+9CR5tkjuxjKdWKIbUIfGQ61NiI20pBeN0O7lIXxu2/9GpOI2th1ygdJ
GMy52CkdfDsmjoJ8t/Tuc1HFRdMdyzLYl9o9dthnBpVOlq6L8zQT4k66DBmbr+xSQ7Q3ZPiG1dkE
WyIqZPE7d9uVpfwXG7kxy6ffLP9sa3af+agoAgd9tgTLQTnN2ggWYffV5eCWpfZ6BKuvRpSHOCfz
qM3dF2co9tRUD9wc7oOa3g8ooNF+WtojekewtTilrN91WfXs9sFSmd2KQPfNpLPoynTX+u5d25GX
hllvtWOu6mLammrEUR5dyotUTgeCEjZ2KO90Gk+cqiWFxVSSjWs7wd6XFYtaJipqamvvG/kvVDQO
tsUeUTA5+GVr4+CafNoe+chstaWmHtHuSJ8tAyv8oO2n2iOLUpcvzAXm38zbR68jT1bO/0oJPn+Z
06VhTGfalrsEW+TQxhFRZOYxqWE1LYj1DosGrDnFEr20J5OxLLQojoWuLZ6brNkmNc5YQVYv3YHj
p/AXLco7fyrQSjEVS4DlgJ/3nJdBFR9VYW28lC3NodnC3XLBiiYNCYXIldQ4aidLcJiLEGXAQ0vL
TVn7fypfvKYjqvtmutZGiqJYcnJ9xDXPdxZM5MQlyV5OaElyZ/Sw/7PoHmnjsWbJqRDklx1UxwCm
2UHXbTJWPdU5PIiom0ee6W3/h6Lz2m0cycLwExEgi6HIWwZly3Ju+4aw29PMsZiffj7dDHaxg7UC
VXXOH2UvvtQo2LdAV3QvPQ7g1M0mCpro2qAfttG3m/bvUFV7UfTvzSJuacJpS0OFPZdROm4hHohH
06Jvjwa6Go8BKCjHYOL1D4br3ZhlT0tNmJo7Gz866FMFgKazxcapeE3WJjIgtYVsHlYXqYFKnttm
Creu/hl7872rvENTxfrOFNs3BMNbMTknMNbPtehCaTVnZbPF0HWSztajnY+/up7+qQ3rkMr1RErD
sdQUsHAGWJnu4xz8I84PyizvM1n9MXLncFw3waTcoCST12fO281q+si9omMOrHmTjIy2lh8Tt2RM
jGlwdIR2UJ7YTUx9KOSetmx89ZLmaiw9Yzjicc22H/lZPyTW/NaUk08Aph4SVfwf0TRrsFDUVtsa
GKX5muWlGyi7DbtY64N20N661OsC4PxjlebvRs3SFYNvxWsZjF15Uel7l8SHpmjuMxTdpO2BanIS
HZMlbBv93NblzisBFbi30LqFJH6eAarfGJn9pnDD3LAPW5dGoy7Dah13c2y+bqBO9VT8Y24Ni7I5
OWAtG/8lmEdSm7k5H4Qx7EBXH++5JvbahmZpDejn7Ke5iQ9Tpe/6fGP2MvabNpNbbyfXxo53JFzx
PFm3Ia64VJagLhhkFvfv7Hqnwao+UYhHs5tEsrMjF+CKAbk/uoX+YLnyS47Wc25qH11DsqjeRJ0z
U2VTh7ooD33pkZ9nevuF88CP64HvkHZNOblfIhmCVmjHpqz2dNPu81L9EEj9MOn0IjZDf2YpnaJ2
Hq7Ykr7beTvrqjuuSFX9qauuTVzfBltePK9LEei7h9lrDlu9/KsqtW80cexb+28rB3rv5KXM6DSO
Kc1cc+tP0fEqCF6mHYb5zWrGo0GymMyz19obHvMGRJIRMV71xzFzQmHA8lbxm+Qh8Zr6LNAjTlrB
GbvZt1ZYQSKmS9zHpKGqK+hbB/Kqn5LZi0xTN5mY60NiN6fRGP+oev1aakYQsVLp6Aya73XGQZf2
hXwqQEeAOKHmPfEnN3pC/rrFG2jHLteat7LiQhuaNZg0DvBkO409ZESmER+mdZARDnWoRv1W26zD
ba+jas9OqVEHSjL1j56442VZmFd6G7R4fexiOlTVHGHK2nfLNh1dZr1qzX4oc0ypWmUcG8Tmq8Qi
rdnmurCtGkAUdEH33lw3e2mG30pjkW3jkNHmQkA2NEWSXRe734sBZSA4mZtxmI9oBMEbA611s7B2
5bOhuo/UaX6MuvuXCbEva6WDV4oPz8xP8bAEY+2hlIpDUxb/dA7Isutuq4zPHk6Soiuea6qQ8mbc
j3LrGYfSn5EvPBo1eZRk7LAGuzy6M02frU3IV79P2+5vNpbHUSn+UbD2OtYYWdZyTVPtWGTayanE
PmUecNPxEUvKX8etw1om5yZWEZ1Neyf/p5wyi/SSUkjPrq594f6hwXOve5yhbvJYFMt7VzovzQhK
X+kFMGLvvuTWEEyxYwcTCwN3dMdIIH9jVLmhl5sfjiXdoDXm0EoKkzcyTMFk4c9mWRuc5Cyq6uos
8qgSUfsAlp/dNGeR0JbjZpRvlWaccrvfzYKTXqwf5aI9GjrQiUTj6xcuVal5lzzJNe390iuq+6F+
3pr+UXbqZ02sL3v1LoljsBdnGI0WevWsZc5806NGtXbd52xSh3gYDwKG027kPztNn4bWLn1PTvIy
GemZWA6/jzkBsKWlcZ6EGPPAJmywlUnH/qCkuhLM8FzNJmWHXfvA1Kp8rxEv8UKxRDHEv2ooIdrS
DsZGzVFdwpLaGnC+Kx5cYVVBpQ1fE72/vpFtVP3a9fOaaX8XQ6Hrtq5OSnIeWx2HaPc8NMtRVfM+
J+XDVxl1GY1z3awtmgHG5pTT0yuPk6dd0nqwwrRN+W3Ezq5MSLyxE3loZ/1RjMOR38nThl9QmetR
qPUydn2zM9Xi+pnZ1tHG4bl69bvmZd+KQbVbmc3zOQKxerXm8a+Kx/tQnO5yNxl85VmZ39YCZF8+
l0bxmMvBF+niBGs6/XNFz0zKF1gt90QDSMfIXTClWgokSyVPWV+86uawS8uSznf9hewxHFENn69I
xZOduWFjiJ96/mlEUx/72DlrZsImZy47TuNDWeV/23jhebdJl3f4RiDf9kbfCXIZPTNsNdOvuCRg
c0JzgRYYZ5KG1q3gBdW5c+yy4WhC3JvmyGeVLmcNv9ROb6BiXdf+TgpvT0/Sz+ZsBERr+a/WEQvd
2+ku7uajHadjYOn1U+VsO1ah1deb5ZTw8ga1TI/lTGWtt+HesqNi1p7XYt319XQptzasRfbAcffs
dgmab86QdqtOiTcVB9Pd/s1LF3XzvBsddTPBRMxt+W9jcPUdvYvs1KoYxiCfhoEK9eRLePHDVvHW
9crazXrtAOsrf1AeH5d4d1N9epCk4/vFCG7fyfia5oQ8dLi6yrV2H5RN3G89M9EYs23s6rK5JEYd
WcP4vrl20GQU/SpGqMwrndOkp8G8rL+ziJeg1EGG8bSXkZNxCVrtwxgvj17L+oAT9b/ecsIlNfZr
eZ9P74ar5rmxmjxYisHx82qhc1IMz2M5dr4j3S6w1vx5NUgVVCbPlRSbFVlV+lRuBsUTpv3YTM5R
a7ZLa607jf+zrqX4WGnro5hzTm0PAMwZ67cCLr63zDMutQw713JhGLjJvtt71RSqZMgDA+ZrKRmc
hMtqqjTzIDp+rXmNEwQ+8Z72bbp6qCXiOI3JTfXdh8jXt9Sa4FjJYAGSNg+WRwVGPO0roKa4yLKI
8/xLLAXBZ5XlO3jAgkLql3SwUl/ryTBMV25NiaZgtrv9Vrv/yUW9a8SKB44N2D4OGPEmET+knQdV
oMV10KzF87C15zYpD029GNgG643DH+BoczSa6mKfMKLjlvZHiFp/mKffvFm3aM3jc+yiqauLM7+2
y9SnoQ3cxC8ODb3mHCAMw6nPvpZSO2KG3iUF1UQcr2HKqRxtZvIKMn4bVpaBVVdX5uQ21A2WEECz
1zUTo7+4OjCqolbQ9cxAS7S/VVGFwyiPQ+EcunyMnKRFatMf1MIlo6wjoo9PCrafmwGMwvG8p2zs
Hj3Z7ZSRvoGW/qvA54JpIUvHjKUedTW9Q7Y93XJIAAQb/c1urD8tyMJabYdmlqFonW83LTSeUfO5
GMSbMKYhSGBmfJMu1d7QitDK1fuaxSewy+/JdeiYhnOiC7w6EEF2GZtZCxx9/Fs1iQqLLqWtXJv2
/aQkd8bLrKW30ah3+QbHWnUPjmaH8KjnvPGs39xcz5OCzLHaP9Mw/rP41s0BPr/Y6C/xtOsmssiy
p8fW6i6521x1rX1aOMxWG9k5lfKP5bodJm+CR1tRoThD+6C7zyUVjqscdhalAlG1jNnDNm+XvHe+
mqpv9qW35lFZGydYjoM0OjtwvdQMRrP7MNf8l2oI8qNrhV1L31Vecp5s9w/CFPotqwFuaVj8tVnS
Q2ZSGqHVza5y4zVwUp7aPkfAMaT4ULmvQfw0MNpM2i/48Xg+Ki8yPO1mJMo+5K5bhN5YF8GCoodK
303z55xkO7ntbCi7IB1dAdiIPZVwmyKyDDGfKtfZoqVKYzaS6kvT5Xk09adkrRJ/WeSLWqfITKz/
Os8R/tbFZ/JEIrsbTzP+sNSG9wVa81NNHPLU/HW64sGs+1NajJj19Eh3TEyuRdC33fDC+gRhNTAn
zEkVGcyZhRi+C6vHjzk1B89KP203fZ/VeBQ9Q8sy5Xw3jU0Ktv5ktsnOWuvdJNyvNZ1P2lhfeglK
cbfXurpxW+o1MKatZ9dLANNEwwsQ1ILP5k/DPWnF9d6LOzpgGDvM9XvlzFLl58adT/UPBtXezU+o
Xr9KxQRJ/0CYqBGuD3f6aO26O2UvJ1CmctIOoNmP1MXBZUNAl+wfg26rcEutr2LZyNOFGge7vqA3
4bW77afnJFAOynEPaVOHMEOcOUDBuSb+TKp5FvEkg06qMJXxGGyTKf3OGP1q3Jh4zJzuklTICIW/
7qM++jYSb8+jt+/H+WQUJZPzGtpZfNkMZYTgv2Es9Kvl4WLNrOdGq4xQrpz4nhXvinG4t8S7n5UY
/jRcnQCCn+6GJqctLs42v6Zy+RWbc3NdGNWkH8Net26zypqwtYqnoTYe7cYOEDpzMINF0VTbzfLs
ucujLaavaZt3NqqOpJ1fKa65LV0JcSPWBXMWzempiGEhm4jB68E2az2IIc+CfkqjxTDAeNMOadpU
BJbon/WlOCWmtrunHCZadenq/Flq7k1C6+OPbpugqvhParVvIt1+HSCyamPv7DlaShUfnXlewkbC
rWd3IiYt8zXw+hKOq+lBaTIc2GYOk5DV7mmz7mo2AqQ8izQce1Yv8dR9xa08gYkekryBt2NlMOTZ
nvIsHIxOP9JbQRifurWzc8ooAMrJp4TjHd/mzjybxZaHySRfEmehHGvhj405NBU9wqEcjQdtG/9u
WnGcC/if9c60OIP8miGnXG5Yv7HaU5LR8bZWB8ttS38ymyc27FvZji8y7/ZSzo8jjmwUcPxKBic0
Vv1W9PGTyxBIycouNXXlG2l7EOlsHHW9iLSs2WeucahxIv9nr8bV7HlbfFjcp89NA9tfeP2+dYtL
7DIxzlq7W6r3hLhciQA8cdYfR26I2u0cFnyTPXqIuvO7WqDfs1AeNs3P6G7VYdTV9sLhmoTF/Sud
EvvgFHjOjYXhykTTHOYt163i5xwtIm+BxfiRWKaJcBHpRcU/RtmVwWI3IQDHE2rHfwoCYHWR61Se
6QT2bH3GxXSd65UDr/yKdeLKrNw9Ip9kn9ObAHLPROlWNkG9Jv9ZKjOiSepxsNrld15o8qBviALW
jO0SpaIt7ciLAUfXsfB2dscGNJVJpGfihSDli9FXBwEy5lgUkMEpnvO6DBqNZnv4R4SX397YAo7r
e+YmPTQ315etXfhzU9hhXi/QjS7SIh3xxhTNujrYKvtnVykDTwxHWgFGmlX+YKTWg0X3cJankaZp
T6awHwDWLp7hMRFaL+j9roDdu1qfqkPmxmQFzjVyFfeWN/jVZe1+9veyLLdlZ44zMwm1FRGN0XKb
8tpYDuYsbHXFMqO1fVDQpbXlc9CNmJMqvT/Y24w0wjNActjZnHLws2EFrxhtMCmtuJbotaSsfhkz
xihx2kdHtjFDR84bm/sjTXAFsdNx669W2wVEXV/HWn/LtyLnqqJF2BmtH7F1r8Y2MjA52HuLDTI4
UZGQMUFnGvOM4UIeq+RsTk4ckNpgRtusan+z+6fO0l+8vCXV2gONs1yA8+2R8KMApeABnVuYmUPY
rZqFJDGOnLY48RguYSce8/thzK47Ia5c9qI21VEfa8jj6VNU6bFC9KDD+wkz+60MdM+9DhOibPgt
Ps220yJUK6euMNDL9txZndiNnrurUuuH9MbNL+V26AuQstwBgtBH2HsCCiom+Cq7dKNkxOEkX5EE
3uZM/+fAeoaya/9mGwCjJ7z7GCdPfcpvgAeEr24YT/3g/fSm+y8mLUBtThGO+Kx20oajrN0x0jXj
JfHmi626B02FHatloG9WWvlLxuxQ64y19MhyKMS5/K4d+WhNK0h15Rd59aIy7X7KCAzpBIanea9x
N0/HVaWXvBQPpmNWV7CZPyydhZ+zjxhDTgejroKWHqW+6A+OCzTqUvtop38B1Ccmc/SF1dAcdaBF
0XFAsOt0MDxp1ObocL3E4G8IHLprAUHVfFXDZgRyar88rX91FtpZXLS+ZXMoV7UTJaUGq4UgJEv+
GM1CqV1XS4jbbt949n5wlgdNbpPviSbcsgyiKW4vms29Oq/TO7eziJbcRqLb31Q3AmZXQ2B47Xti
mlR1AFEmqrirKUbqrZe30tGuebzcUHbsR9Pe38Mt6Md4txR2F7PxjnmP3IuH/gJNKy9VhxDA3OgW
1leApWm91FtDtJd72dR2ahR3TI71RMQ1ABvabTjy8WamsntBzlj7+oK+RzOo1GafX4JtjTmi0i45
OrXMg7E0pz1e8vZriod1n+buNZXJq6XPjzK7o+4FH4Zp17vCQf1rbZsi3hIeeJbtydbHDdzJe1H2
MoVV0p8GuBdtyR+zpeeqy6Zb3NZTVFr9BQmOP9rV+2gbv3AF4gh5BvDTPWS9ZbM/iFsG9xJoFuK6
WPxmlvvPqdu/hjI/J1N/mQzGK1YmOyxaC9re+VckY4WIuDPgxy0g9O2aucnRnuQvZ5MDEp6eRjvf
2fHMh7ZmoXBqJkY1AkRPTsKfzgl4cOEYckQ3mUL6QiJop4wvuwa+NUz0bY0GMrgV4jJO2qlamxWd
VbPb7OKwWtOxo8T1UNbFQRhcn+SW7nJ72xVNfSJz5tlJElgn+zOZ07/x5H6WicIOZMtzNZM1QAo3
K+/wsahS8yUiFPhRCpZKa7eAiC/jFOYWzYF8wH6LrsFvgDG4CQ8G4FPtmA9TNSFlKX4VScK2p3Ae
rdEsnFMh15fM9Q6pFzNJdfKTce1I81UbKMisJSOZxC2cULN769UztFeIrP90lMXuPdC1jJGdW2B3
4zYGferMwJtTxcBYtAEBIryUFEgqc+JX1H7IPpo4CYVK/66bFsBaneu1JtTMBIdr4xiGMjEu8SrP
WaVP6BUAIiopz2Xf1qGs9DlsFw7LQkgtSOCuXqTZW2Gizw7qV6Uz7ZZZuJDttzM8kftuH38atnez
xXaZMv2lmmomKHXLM3XrV+9gFIuJmkzTfL1O4c/usrLafEmgObvK/a9PO7pa0oYkpvo/Z8ueBqv9
EHzPiRBnk0UOmr98dh0POjk/NXb1VzXibWYe5BFzosW1n6DCrl5rPlebceC3gK9gzXdiFju0wEc1
GT+MJo+xW57gp34b5Ab6vCbnLF8szujS3RG0oxEJNNLi069hExvPhkdOjMGImGlsfeVdEljeNyuz
6h7zujhW91K/zLYjbQG6a4pS+rm60zex+m8WHaoOJ1cBOEfIBsL5kzDvwD8bxXpd2vigFfpburBW
1DyKZHa9aFP72G/rLekHjvgZ1+kiLlm9vulZkQWtqYF0Dj0xK3SnBXG2HaW+7JLKedW7FjW6edcQ
g7Qaevzi9O7TOvCTzk0Fqs4023SRNoF/ZGnpa25GtQzwKMfFvN8cRqX8vpsWALzRXDjg2g2TnoM3
zmiMbwkTEBmG/eK45lUu/Ak0lO8KYGLmG0Y49pQuyXchufkczUFTSBrFajrFfiBB1ibHI9SHgpGn
RgmTQuNqKiKePCFRKb/Om/cxYICP7QFtWYK/BHHDkutRojlHq4AS6t1fpAco3re8P3dLVobevQjH
0bO9M8I+pBXMeRf7bRIzNd0FyGrKIgQtzZ3TR11H5t5xm4v5dWPwDDPghT8N1EjfqJ/G69CbDp1+
8Jz/PGFvPoyZHQllvqRa9ZCn1pvQtquTaG9agcq99vDmu715Trq6uGtL3l17qFhPKieoXDbsVhe2
L9VCG3PKgTdWM/y7VvvuYnA5NfVXJeaYH3EGmNZj52F09DsEM+c6ZhrkF/HHWacXe1qfnA7tbuWl
N4Eo1Mc3cK2RjARdqV5Nev7CPrPysNOSi5U23g5fE808VTU2uHDMSAIbjq7jZ01fIrfODylvuJ5b
0B1yKhJjM55STfu7cQIM1qpuIovNnbZsLsrg/l+TKn4dMUOJ1pmoRiznG6Lwc2kpQI47t4QtTJ0g
Rve2qxh/WxuaXqYHrEGPCdxQ1sU7r2UPN5enbDX+klUc6f3QhGqMvxaERWjji7dtUXswLkAA4BRU
Gs3sd9P42JaNjDKXtHGBkP9K2lRKtmoF2tcxTIOOF4n7wjJ2tYV303X1VpeQCJkmb+aS762NnNTY
23mJ95SOPLCbEXZts9dSnEyZfvFq5J19eixTHJmTPHF9H7u8eF4ZdunmiNp62wJbtMeCqMmh7phK
Xd/h3wK4g1OuGJfKwdwNVMuGQsrQGVUUm4LnLrWO5Zhe89Y4tBmsfVtnr9i7nhFPgkvJOXTxGiDK
yX5asoQCd3ReXLt1fW2FgmztYfZpcyQ9rLyOLXmBesUH4NJfZeMEqRYXlarGfNWeiqk+biiWuz7G
0W9m73qpPrPMOLUeqlGJiHG2ivM0W0eOvzlEyH5wV2wMtbxaHLJQyZJ4+1K7ZE656/Jup/fxuSAE
h2QIHX1KdjNRezHm/SnQWFvAGMEw6/lelK4ezfQ1hauR7sqqRecFoxV4cvxODfdW2TnaK3nRVq6l
tM/3HOC/Q0rypMwoYy3vUhntLEt6mKb5iN0Qhd5QARfpLFdepBCka6RVHg2n/ZLzuPnMn9yQsnor
cQ85U/GJBuLgZd6TWccgYD2LCw1ySDwh9Mp139dsKcN2RDDw5HrFj1g4CIScP5I2o5ktFcyYGGUc
kh5jm6DvvKsbfnkqcI3seVLJP+xO4RYPZ/5VjGhVfah567EJpi2Ll37MJ+CB+VVaSxOUUzZHneF9
teLLnjReQGoElRxui42xG9qqM0lO06fLRlQc5w1Dm8N7yZKdYwyHWaX7xnD+JFqBDKX6MyVrCR+2
7Mx6IBqUNyYd44nStJel0t+1WZ6Kimpw6cWvoogDHpiT5Rmw/zjOaEQPhnJmQxDoOK35DyqAg5Fu
485Zh4ul+msFUu/rCoHPqC4GZoexaV50lwaQ1kXATzQE5wfNTCh+RKM9a1y3KOCOyNFfkBN+g7Ey
lK8MrlAk59VNnzMH+7ThhnpJipiJGilGb58M4PGFi2Z6QeBc1WgwZYaLDp5LJ1Mj0IRj+mnXS7Sv
83lqxgwmH7UE8cCQ3YV3mMGxEb/u6xoTM6DsKvQpyHMZsH5lUa2pIlwHxIpzXNCjWxXIB9rh1K3t
N//7+7Lk165hUUS3FVbGEvtgIpGX882T0M0kTki6u8mHonUPE1SMyHp+SGhfgLNTTz9a4yIYTtwn
Nx12qPxOOZLVOFUtD8564vKGy3f+Y211QhdFBCkHEoBqsCI9zXAuMfWrHBPQXFdPrOSmD74cUkwS
msp+SScZepp7qJ3hnFo6l3D1aLpWhFk8qnr7b10kqHfy9QqReRwc/SuPkyfmOMrKYnIvxRzqSWLu
Kcsh7r3KWaeMXYMddOLEf5EC3Zs3D1AbOT8ErIhVOA3pn3hZATas+TAY87NZ5Cdga+mncXwCxvtD
PkgTbbGrHQGsUStXOQOn9jyu1VuiZede915Y5SI9115QwLw0BhsMnbP8pbaxDqoXkVaZL9jFvnss
IqM5HZocUkhuwp+1ClFrSdbMqq5a0x1taTFV1RVOjGo7S2WxQKEaCrx2fLQLdXPyBS7b+lzWCdQz
QVjNUqkvBJOADcGCOm/kjl4qYAN9Qolfl8cuSeAsuZyb8rYasfDNckQipyEKba25Dw1EBUa8Dn5c
GFencwFbzRJF3RSzilE1i5uWNQNItZ/Nb8SKkdPFn+tQ/7fJNdB6daZd8y3X3cd2KulRcvYT2eft
yArAlf5BuzJPrDA/eq3j+wXoxvPkY78Jh4q+EkT+mFSWRYu0Ru2ymZvDnNLj6g08NTW1LJvaLQ1x
ENq8BYVnv+grYMi6kQEt4sEkU1VPoqLOHte+3Wn6Bq1S/ZdSE5+p4gKMeSoT72MT5oPTNZGnhuNM
PCUtKdUOWQGvSc7+YqffjqaMvTaC8aIaVJCuQ5W/Tj0/ID1GFmaPT6SvB6PQeeLiB0dmtOPBvrJg
jeWyb1vna2mcQ4Om2TTUT7sN70qlh267TxHkXTEWwMxYrLJNbv7JTOPmoRBrU/e25jzNnaH2idMs
VOF2YabBC01srFqVfiCy+mnnlvwUmZsQoJvvmbKCtUO2kd2TohTXXWMjjS1mG41nenftDnhogIW2
WHKG2Ml/W6c/mGZx1ko7gE7EEQU+i0eKjacsjprNgrrNpzYXu84mfBBJvQ+RcUw753ltOAQ3+rgr
wQShZ6vfjThb+8G6iBJJiYU1WSEcH9vxNcO4gt0n93knxz6Z9nZfvq05okJJOY3BMh8YzhR4c3vN
8v6O8Qw961J3Nebm0XDXoz7kXJLLdjdHYmjq2sDNcftY/RTGnX0qSit0GAwGF0jc9N7LeppwfiIg
GTNySKnlO2H2eRji+rWcDW/XtAjR7x6ndXyuZ2tvGE7UEl4glPZmLwLxLRQsWh3nWHs9y2Lmnmp9
wDslLrlXvknCE32vt3aN65o7dZeppu0Tzrp3t9Y+dd36wlWCeGb4bOb1W0+A50hcPhnkfKNws/al
U+O7kYLWjDoZUZbrHq4y4sla+7MFDAYt/tb4vK24+5lG9BGJBnw1mWz3c5+eezI8o7nVzvHcnYe2
ZgPO2cqS3zHOI6FXRyNN/1sTgNc1v66avQWzGl5atMZ55X6wcUZNnf9z4ZhtY8MJUgWiNJ6LzPky
x5JFfrURd5RnFKkwF/K0lLMZlEL7MPkNKV6nvyTlhzbiEHHc9dLFCjVJu5s6KyKE7ka96lHMAMKq
hNnVun9dpZ9XKX/rCqlxM9MZ2caIaxMTKnUQj6YuUVQkf2YDE9GUozrJJEGRTnudYdiy3EIy1In/
XAt0rhUtAwZrAYg/0j9SZvRCBZblHV3RsQCvT+0cR1oPlpNk1Q/hrIHw0A1MNvt1KZ+4VtG3Tdku
xYYb6EbOLNAMJXUT2mNiFlGKZYrFzg5JDse8h9QWh4YtMOKP6BKxIzZxdVEdiwBXJjiGwFiXZ5it
E3xTsCviGFsEUrvK/VtmzD4cXN/aiEGqHPDAF89gp0BH47PeWiexjFcptGtdIi5OjZtTmFFrixMo
4GlmQQ1SMOVAWemjkuNlqOYvqkLhqJBC4H6KemE/Co27M25u6QJLMar6OdazD5yixD23NqYTOL0R
X5oyxc7Sza++QpFhkPba3vlDzdgTn4lEz8XF1PdOIEtXBVyLjwpzdG/PV7vODkoZ7yJrH8RsE+PL
9DlUGbQCGKxsmrcpxTy0OKpkioQz7W3rus5ttM5k0zUahTBECAaNg7U4KSKFOaxO0Gjl8mNMtV0i
5otT861OadMGRVF2GE3aw+ICIHsj4qN+4sCwYtRUzV4X3TkGScOqOflVn+4rU+j+ULefdi92Uk92
boW8ZXb5ypq6/Df3uJCz7SDHGDcnfnr+Ci4tJ3ei/zk7j93Gsahbv8rFnRNgPuRUkUqWLGdPCIcy
cz6MT38/1ah+/eXyRU8a6EZDVuDZZ4e1vu2q5kJLmQ5qQechSJgrVrXIAQ7PelY0y0SYM9wb+2oc
f5WueKaGyNAcyHdlJDfoEizcaJLisb74kptpjoFqQVtkjoQSZ3SKZE+TYmU3yRv91Xlp+kThUj+L
mpS5c61TYraogbTOc5R0G6puTx9wWCmhy3dovpJneXGfvk2pCr+WZZAKxub5JfMagmRnakzJqsZT
Ox7BzsaTJEmsBNLyWaJo8wmb7uWmEzOlGp7jpFPnhlNge9B5mNNwM6kxcAham2FhrHOzPulKv7Zl
vqZgfqwDuSuAoNHENh7Uiv2rrDJdDDb7fYR47LiUWES3VYuUdkLkqUV5RztnQ0V4ZFa09qvgHmMq
ftmSgSXimLFIsBWPzinv4k2lM/MIE1YCZL41cxvyRj9ARTVZWGUs7VAENulqt3WRcyiIqpkjsW+6
qx97Ua1HX1uqjX4uxPhUtdV7nI57tVHrZdZ1Bxd72BAb+lKT5nPt5EscomABopH8NvQ3uqvdI5Ib
Lh/qM1Ozx1gKLzPIpf1OXcPdS1ZGmOI5lk27QjJOgeyiobU7jAtNwj+6yaCeUwBhzEcDNaMrn9BV
RBjHYVcgubAj7dZXbHzxCcqi6WI+UO/HMudRk8YnJGt3Zuk8eNPlTFjh+FJBe7dy7mdV9z/GzsdU
YHBtVnaGolLE3bbWgqNisaQkiqrb7GKBa/FO6oyNuIfwr5RWsTZrdWuHqC4cTbtXc0gEF2IpBVHX
F281g89ZMfY7NSrwkpjZDp/+k27ZjKxluq59XrJ0aCv1/qpKzWRBfvlJ0c1thGOKfm0/LfG8GZu4
GJJNLjWM+n7bPUU90iQHPDFVfIz8ZjS8kWmd25Fd2GXpRSM4usllOuVoQM11c9U64TG2xWJq3Acx
GufOqUBvd+ZHZoOYo7m6qyQDwaZ+ribnMaw7lSWT7iy026eEdcMzKRH/QeZIWQkGuuDE+HqeVyWy
EunPWEr02isjlgujfIqqloZiGvDK6SZkNzp1I03cqHAfqjj8ZSmIemsubFavITI17sk7TjLPn3Sl
OoOvt5Y5uA7VgKiSDw1LoEiAdDm+2GyHTgJCSobxcsaU6L5MbAvft/1U1qyV7s3hLlaye/7/s8AL
VljhsoswChDaXFZPkiH3z2lrb9uJORvq9Y0wysNvQ7+mgTJXhve4VbZjgLi1yN8VVyh0doxzEQwc
2HQxtZgHEeAucByZKJnNTdPbVDIReglpvemF8ZFUVcpQb3yjhoLVIJONiFTgFc5rwnh6FofBAzLf
o99aX8ZkvQM1fAAs8pKgQErJUbUW3RsVOnOkGyvq38qa0YkqKUHSOl7ZNo4Z3KvgTtJTw+Cn1OM7
LZne/VLfZwnmXT1b6Ln+QoX27ijKXtcd7APxk1+jI3HSt4xe9cU8/tiogFWmXDzElCIT9n1nmkjD
eryWQ3W2zGbLtpOTgmS66kAKiRE5NxB+AVl8UHq6fHBQ1AykQV2KB03RF3YcrcbUOmSG/ZF27ZNh
9fZiNIxXBQmLQh+W27m8CTCtNP303Fjtohnwdo0KShVLlbhNGBZM4CTCRC7ZbTfDTYCWR2RekF4k
fzELPpSmvjMNyo280LdVlDJySvX3SAg8rqFhLroUq0LSIDKnb8BMB/F9gMcqp6SNTOSTCNxnVUJf
qFducfQsdZQtqNW3bVXlCyl6PJrSOqqjPUM8+tzXDVZeSitZyGda4c/uEO5GPY9WwuZiMGwga7WJ
TbY52hHdvOhkufqtieElntAhogpXButQKJNnYU3Ef7qTao9MAz5JjCqDZrwcXiw53ndxeGuX4TJ2
9U1bdR9u3h3rHLLahFe4tL3UIJ2wRaWuhphBTxlvhFK8lJN2TkvzV6Nr93Ru3lxEW4NFxw2ZwHut
+DWljK+jd8FSR7H2S0bOPqNnygCrOomg3IWACVx12Ch6lMycnDmhrdDGDxoF5xae3Jprs3X42kIU
la3GbWk1KGkTiGyN46OE7xE1guZYFzQSYGGkM0RvCYHcf+DRrOe6Uye0FP3jCIRDY0lZW2GW1kCo
ZhAklsxXGNZA/qJicKmcpTxOqblVreppDBG6IFtA/J1skikED2O86CWFqCaJkXn0FKfUH2EsX2hj
v+gjLTU1f1AN7Zj74thZ2nuJNF0bp2rZlNlaioEZWHhruFRwATLuIXS2XT49IAb66ka6tyhAZOC8
q4XYt0G7ubRGAdVs2gk/ilTHlUPvD81BzaIZm4u9hBgyE1nCrC53bkTY3ht+ehjU6KwG7SNT8JUR
qW95m69SQDZL6U8fiZp4dksFZMWAMCwtOrpxvlSlvBOlsnKLHpBB80sTmM5DV5Qzo86+NC7U0KLd
oVUm3kHhTa31kAIMsXox1zXF8ztzi2VkxUFesHn1zaa1lWk0BBlvvMgKHNaosURBta0HAfBKghLG
jiufrDZ/D/UCKklcvFaGxCIUseDAqTNa3uX0WQzqvYLzS/IePcYSF+mQdczacFzouITVWKQ3U+zc
yzZ5jEIHj0lQnZWWrldMKhHI6lynqBHd8tM2jGMC/iNBs8BjNa2nrtghPQYoJBi5oW4xwySAyRNv
rDTs5lWVJAu1DTduHA6c2CrYDk3B7KJtH1rTerIzOlns3523qovdWgQJY5zkk/x8bVdcfHrV37tR
wzqGRn0m0zV4xNI5/9scQwy1+YBsog54utsQZbLf0F4R+Ixndh6RvMXb2hfLsDARlIcKIn7rtg2z
97RGIkMv8ayw0gipEfKqgJ3RhlZJmq1DPM/qrNoaaDa3IH5AL8Vk0Qql6jKpu3VLj6XQKtSYIdLc
iXF2X7X3SE13QkEoJjP/UQ1xDsN5sgYHqQwt3MRP0gXZfLjqM7Rh9lQKZCvYrpoB4f4wrEa6+Ag8
jA0albse41jUg++Ip3xvG/qD2iMoap3ms6tx8QzlUbP6Zy2XDyYOL1GLObPOY2GpL6IdvdBW12mg
YfrQnhUIdXpaHG1tOMS5iecp/einJNxnfRLwsCuPrd7i5u3x2k13Qim9NG11vjGErnhRfklTLNNY
3g8M0Mo42LaCgtLOXnwXMWcVZq8J4nvWsDnPTaZvcyIddQA/sZk9mREqPycg5jqa8RCN6j42JV1K
4JY7nsBoXRs+6TP8z67M9oMr6qWDlBX4wmJUw0OZA15wBLWiFlV7PGvruECS2bviQXWGU6+4T6K3
X52+ilZ91G1sRlRmUq5LK35m7MctkZXnqShOhpN8ioBfd6oxkrr5vtVd2g7YAGRcgnLJyeJDDehP
WvaoWrK1naX3YpjwDJvGbEzHjRy1d9kHNwbTIhRDpuQAchx0Os1d7Z/RRHjgLrzOxEbW57sMU8RM
tVkfl5j0EVIWo4ip/OgMdeO44yLrtceplgfbJos3s2xCQ+B+Om52MxbY8FSWCExhfOda6UkfLuoh
l3xU137lneZpU95fVF5HVabn4bcimo49GmTkFve4pPi/qayoNJ7ddHwdL0NCI3swlDiaC6VaRwzJ
Mw1jOJhRnDg+WU6ron83Genrl79bN5z6EOkRz67SOlvq5yVf1yqfAgAkCoYnVp+g5RDlccBaNfOZ
B8wTuihJaJzAEz2Q0D32hvquKpfKrWPPexrHj0mGuKEbCcnxHW7wIyverEPDkhrqOap4WkgDnWH7
YJr5L8fK3ioTgIJuaBvW65xJzJ2lMxbHqkcjr9jjwrXwjHdSe8d5eYwkSXhXVjB8sIHMlZi5fN3f
DCB36TKgqE0tRKKV8z4w6uthElK8xwONO+fVN/NNQe1eKtHRGlz2qjirtFTfXRndqhcVce8syuky
mBYaKrFKv8tEupxMZzeh5FaIGlOuHuiCebo5vPUgEdQx3neh+2onDsqW7rZI2QllVoVctOiITBPq
QHMZ3DJCwDsSeQoOGSbIx1EPEH5ZzTmhnYxFONhXMnjIpka/yZKL9nJQ60M0VTdKnNcrl4EfS7vk
cdTsWzJt7kMibZ4wVUtVnWLLx9Aw+i8YE4tNp1fdTCNReKhKcRyCjCFy2d5kuPuIGtOjDCOx0Ez0
sUkpvlJ2JxjK8OmycibLxD2gcQJe1+8dYn8DMp1tM/RTHUCXHepNvwCZwFKwlISo6lG2o7Nf12W5
8GW0dDIIHSNyFpPYN8U6lKvLfePri0C3PNdSNlLDNk8nZJ8m5l5YL3j3gZrAaB/jeN3o+UIPmlcr
mNijk3rBGN2MmTjQDlyF2ada5tuqGU6chrs67FZaEd+6jJkzI9hqdrDpejx9E+US1YSxx5p0MzCK
WChABldJld2bfXpv0OFyIuUt0V0GbLZ5moLxbEusyW3qxIcm8vGXJ8uyQ1JX+cZZphPktE4pWYmG
ENOR7W2W8Mt1Bk10S+tvnYKmmynq8q5OzXg19kBs0nrXm9m6wAlOuBh3ClqWWdeQBPjdvLbxJMFZ
dtC9mTpaNUffytH0l5OKNqodpnlg4PbAFXoO1fTc+e65sMQ8haaW18UvlcnDrI7Vp76LYCaCD6xE
eVvjdu7gJRICw1NKiTtLmuhBVYicFD8X2aYXmuGhA7/OFErfjzXvZsKNqab+qhmqQ9DhmR4cAG3p
cONanB06nzMEr+vW7Q9F1s9Dw+FwEud0Xfm0aw0taUB0YgN0mdwCDNrlEhcw9ViRYcxk0tGggKuU
2NMDop7lmJtMirkTBlBoxERMRPmhJOtYVo+WDeZdMRw8p9ZxcFhriOTp7Get56T9iU+yHksEglNl
gNGMvZouT0Ss1JjKYFthruEDxh8hKfTog2NXvdVcu1rrGm/WbpoVqRAdAYqyvjpyE96aobpWpqhA
BMkCCHfSFw0ZCzqMfQXix41gGfom3jlIlBVtz8rtUD2Fa1Vz7hVfLrCkwx/gzsdA5dzWaXOKQlGA
POxfeCIfxlB6Zt/smipa+pXyVMbtfUZoqRv52PnMK9txDJYo6zDQWNqTAohrTg9HYUjXuJ5d8aZN
G10eysWIHrPrpswVymHD/HPg0cLnRIK5NlKXdqf+4RjiAYjoSVXQjemjZznZq5E3W0LSmpJ37QyA
/XlCW617a6JuKRL7EeLNS37pBOpxtO+bS1s26YEuwJNjHDErjfIGYdcnbEn+1ohGs6nG11j3N6yH
eQ7c4leqTK+VhRHR4rlf2Gr8nl6SGpkhnlBqp55HAbJrNmHQNsouY0oWYEWB2MVpt+drfVQYNfma
wK/jaEA9LkElwmFX3RiB9agX1go30TYwq1Wuq8vRnvYMDjGVxSsXIe8E0ithr+0s1KJVFk0rrXZG
gJ4hjWoH9py+nNL+cYgxUzftGkT0qbesXSEHVGBO3dDkiA4tDYWeXBjTuH5QkMnN63xaole4HYW1
oT392pfZilHe+iLVoP5jlt6/Z0p6KCf7rrZUJkMC0FybnnxTu087+zCWNt119VEM9ddk97elNr6i
HF/1lr4v294LaY75FrPYMq63bj48G7hgNZ9rDa06baL6rMjggMwpWQxIcX0NlWwmThpNzDGFckR/
+ziy303BAzi16uHSQ4pFfUZ3vnH7jPnmiDCKlWmgRwxwXk50AEqPBKc6DLE40Cks5jAkfyVBdCzJ
r8gFXijYOC7HxAYSGkRLN4n3NP1p+sDDHfrhSxvNk+bWsB0M8w6b21loGTlc7jU6q+ni/m7CXDJv
E3NAbJbcJmW9qQQaVFAyByfQkLnayJ1jhva8nQ9ryu/yortBgUqRMdabDrU0MD0xs4II15eraLMk
ST5BP4C9c6vP2lFOYyfuXDmp/NpMAFlSN5ucBLQGwKCkvm8NsTYgRYAMWzn6JbwITVtGggaBDAAj
AFMwoJzgKkBv3HYpWYVjzuPeBWSKpyzNgjnsgbkRmx49vODoWKhzlDR/pk22x7Z5DBgTDqKaIwhE
7BeQraUiQqqMVHGZx3p+Bu26DZGbGT6WnCYAG5o7bjAHx4RIeLiM954CPvCC+eH7WDvHpnHOk04N
a0qcOEa4slNoQsWwr3DilhNC086vYaNqBnyPOj3BIL+b/IjMNAxRVuLF6GH6MfTTT6ZdvWhMJcC9
kRxIrCol4pYorh5rw6XM0EqEvgFLYn2mv1P8nFuomFsfFySzj7DblKLj4+fBGz/KW26Nb24WMj3U
j1HeU9WihlZT9s2V8iOZqIZFcyona1cVDNgLRzxpk8taY369cFQ/WNmDXE+N3AUsUGcBd3JV1BIL
y0QZ5aehRW82v+uZnS66JPvqhE3KfynJeHhc7Pbm49BFtBdiE9+7W3yOFfLbJgkXog+QtTtbTXe3
8HyRk7gHJoRHy4CANTFG0JtyHwXZXGAY2Qiz2wlY4cyv6KK4lm0ugZdiPjfu8wkRksBzNkWMV91z
3TtPTR7Sd6E7VAIVKWkpu0pjkksJTxj9oXFt4l+Or9xFHtKI8NxVqu0FqgoWCiNNPqLeLjcW+MBd
X3VfpoPekjAD0bG/yP7L4T5CHO3K8NWk4lgAAhh3RRL5M5V2MARXlLuEoETxl4MKYzoJSR3GDPTi
pf9YRUG7KA17mg21odyMIn0PVPEcZU67sCb3PUMxiK/8xm7KpSFw0tBKdxUebAfCoF/TqWaLYgiz
PmetjqK+dpGxdmBt6aFVL1MHMFnsuzuaQMumUJ8BQG0sAMNFPq3KDJNd1zmzKWw3fQN30cK+PY7k
AIqvb6QSbo0hXbQjgNHQtJbgq2hGCcQB8lUOBc5YJeU/lrBTKP4CtR3n7RBuNZNcXdXrddNZvzTk
9RUa8pB2rWR7Je/By1TUcGFxa2vKIcm4ZwWkJrs95aBD2rCANxUj80ztcwHzScJluoC5K8mgJC8l
OM9609A/D2sgI7qz0GJ/z7O6iWSSMeamtWWqCpcJHUJ7VF9VzJZzRx/DmRI0ESuTwh1brXisMlK2
Id6bZZyjIQyXRkGDva0d8Ln2Yzbm60q47ElrfrWjshoieVtk3b0mjS2ep0fAZm+xRhWXIN1KEos4
AoYe9RQntnJu/JZ1gFVdo/82jiycnKeF2c4rZ3yokS00/kX81R19YyBJCC4OapAXqcw2fVd6JfZ9
tCFMyILmJXSyuxRcSJYaOxtj2axUy4Wijjt4C3dlW7ITNTFvRZiys3LaRIl+j+jpgpYS726lvIYB
OfKQI+ttJDdZrq+NfliWAaYcZIgHvTQoW6O3kqVS9Am7U59pkC1S04ur5CQ1JvVapb8OcXXrgval
t9rMKce8uDbo/zIAjtzoqa7TMwqSTTNAkaRpmk8lt5JiAEwohnOhx/eOqS3bxpb0rOWNIq2za2CG
djBV6nWXMc0KH1hyekO6Ssu3dp4K2sYLJIpIJ4d7LdLmPo1J10Dqxx76nRxJpbU+nQcXgZVTyEPW
Vk9WR6GbM93WCeKZ+KUPLnJ+0z06irOSdvU+pQb1EnrSTqzMZtogJsTIPq7Cwt72RrUIdXdObbp0
y7GY21NCNaSPb1rDHY4MYBlf/D/sAb0EzPI1KsOMUWN5gE8bUuNicR46hUzD/SyU7iMf7GeJGGze
WM0KluyXKfJt4yRLPSjZNToOn2XYY5fHkM3cco/aa5cKc6cm4S80S/syj0+iAQNYSmuGFdPDvlMg
TVUtehDTdmyzRZBreEX9Oa2XBbXZI8s+bsaQtSt9LN6Dqnvpg3CZNyjQw2zJpM6D7Fu3cJbTHJaE
uCCqLfyW0QYhM5F/8sbSPY8XXhaCTvTXVO7phBK/HobXwGfSJyfz5I8cFfL6D8p7eMs4ZbMoWpW5
g4J6zGdKk56US1GsuBfNTJEuUP8/JUVy1PBGzAJJuRjoNamAE3wJUIJoF/VXhKCbZkpvfbJjw7lo
allgYKmfuNNm0ij3GX3InIikowyx6AGFZTxH1US6rvQKposSPDR2dbddu914iEIWNQSOmKmRfQpQ
uM7sqeI64+lXJstDTX/bx9lzdtkpO+GTnze2tSpHfxslarzgX+jCtuVbeFHU+/lFbmFBDIvanIWr
IiGeDzqXf3HTFoo3Es9L6HaBX28tv2U3cbzsan0z+cFqMuhKD4X91vrBLpnabmXF/c5UkNxo8Lso
/h+HGgRdAuwhHVFJhH620yr/La5cliqgXgs68zTIgWuNLR5ZqD60Q/uSB/qqjmBU5gIxkYZEA2vv
G1mjXCl+yO9SenZjRistqV+VPln0BnR7Rln47RwUpRd1rd0tm7F8HqMWTret3ReSfLo1vuLc+AWj
5Y4xOJJYR6voZODuTwSzU4giXmbroI77ez2Ot7pvPZVRjSEhI5zD/ti604CkwwnTVRyjtWWcqs+t
BEKV7wLJMA6TKO99X0Uco9u4c5mczei6bfIwuE8dd6Mb4jxmnMK0SE6pDO6GdtgwSZFzkSn3gYDX
nyVkqIwc4uBO7zCbRuHEdG/4AEelUDXm1Zy5NvqBsFwljf56MU63rn2Z7vZL0y8/6gqZGDFxVjXu
UwNPZFDbCyC591KcHBAuGWCRBdNuQYNSqMfJrV+aFO2Vr6qvWUahIAcaxal2KkvXK31Jp8TWftVs
plkUI19FTDaH7eu9Ns0nmOzgghvfmttO/cxkmv6v5SITy5JHmhM2AWa4SyscgXZIK0RU2V2ClIQR
FTJcynGWlk3LqGDCJpwIz2lcdgsNpOLK5Vm3e9441kBmvaE3MqdYONzb86YNje0oo3v0Fo+h2exp
iVBf2+OJjs4NiUCAK7a6aVp6BkFkvSUxZMe6g/rtq/umcT9Mmnss5oJhomJGTAP6/oj7B05eDZuR
xYBhx+Va2OZbHFT0zCK878qIHnkKAdC4LnJeOq2RBp6ucQ+GECm8MfvJ7SSwElt9Juov3Lz5yJrR
XqolXeiYSQLQkjNoxnImNYotVLAXqGT4CdAXCZCC9KFW+r0cTOejs+yX0Gbebw8YY+paAa2nkWpO
ZKnVc64GN+SLzPh78zZJSZB7P77LGqAYSE2eHX0YVyIYvQtyJvb7l9FGqMn0gUUfkHq7agWs+bFv
q4e8snY9zHxdHd4adUKDQe6GYPBDWrybUjH3WZbhH2vOsoveOxPtDnRNCSiIYirV24PV0O4Pw2Sb
ahlJkwy3dXdRP+Ex4IKmaFdpbMWncUw+atze/17+8t3OmqsVSU7F1sUeyalnczasLwz+s4ZL3Z8e
//363+z9sa9Wn/lahvq6jGNcBeN+CFAIus5tMg7L//byVyuRsAgocCoy1OD6lx6jj2+UBRuWf/hy
vluAaF+tRPLLoc1Hywm8ZqmtjEW8StYYkHs8ccibA4An82GOTHSVH8yWbGybysV/+1xX65JkWEwm
YLHQ823taJvyUOCRi53oh8Xy36z8sdz/+3/+XMoDviNl4itDT+vmQ/or5cL6T+/bcv7nC5dicKLK
bUNaufGhrLVNqXSe7pQ/bDW8vMxflglZl0V+fywTylmh0TAXDT2LodqQMkHV3sDtz+CQzOA8ROEP
K5F+b8T92x+6HJc//hA6tLYRPrsMnZ55/xQPWyhu5DY9gPjIF4dBlx8E6zf6YVy1U74Li592Jn2z
p9qxrjYm5Q2txwbJLVv3hsW0SBcgai7tmzOPHgq0JaFtrpxi+cNn/e5ZuIoAsYzV1rjcuV0HPaPv
HisgFf9+Gr7bXGddnf5cwLAb8grHN+cn2iVLe9M82zNzVa+DxfTf9mJZVzHAEo7Uxt6MvBHsQJO9
ZD+ekm+Co3V1/CEQjcmUupE3qNAdTAVIbBUKZCRV/Yg7Q52zlOFuHJpTliDuNMLblvsWPTNIoUh9
lwi27SR/USe5GzFdsz/lznKluIEQSt4/DIvGyA9RZt449PKKLELkP5U1N2UazFsdC5ktVG1WyRb3
UnePXb6Ha4mGMhDWQ93Yh0y4a0UHy9CiXGHgipkSNNHcGJiamy6tJzN/QH+3iAQbiCZHnH74VS9R
4m+H4yo4Fb3p6wkiJ4/GmeGsVWulLtHxLvCzg0xclI/ia/piWoAh96TPft6vpn+zr9O8Clsg5wOz
LDvSwzHbxk392RpgGKuy5R9dvJeqzmqNGjtOk1qAcjrnOc0hhAzTaLM9tNjkpbEfdQmzbrotVA1y
Vg/tI720UKhBgl5siqb+UK0OlHGPMmLgE3Uji4LMH8L6NwdC2FdxJdbH3NcvaF1zLTfta7hKsGXN
4PPP6zlwEflDGP77mRb2VQhRanB/tIxY3j4krPnA5yB+/fDjX47u//7xUUH9z8iY2K5MJlDjHk/b
WX00fy+WpR9zMpbAcJc/7cTW/n72xHXiUNqRbZgS10aKloDFw9GtMk8p4RhVgjJ5lOveMzb6K+ie
zb8/2Xff2VUYkWmOeUDmsUe7ZdFjlyzVH/aofvfKV2EkhZSj9pfzomp4/vUvmfywfvuba0rYVyfR
stiRkQ2FsoYGuVCX+FB3AWuKqdXXyurfX8t3f+M6V/DHKM61vA9/LwVVl+nC38gts6NVsCq8f/+N
b76g66xBQ7SRFlVHOqJDRMtdRqnBD1fQ31/aMa8SklyZRg3mOoPIHG9jjy+7sX84ZNrfj4JjXmUj
VZ25pGmsMnWV17xOt0X1JaqnNkGX7he3g/KYBDnkKJCj8BFpK3bpD1nvd3HwKorg+y/6suFein3Y
qKUFdU/M8avDV4HKon/++1e5BIv/fdId8yqIVL6w6e4wwzXCnapE6wgdy6goP/ww37365Qf7I8Pq
DYSE6LZjzw+kl1E0m0ip3Lz94Sv67uWvMg9WOVZqCiPDU41xrbKLV2kiDMjmD7/9d4/VVbDwmZ/E
Tceh0PDChKDnuUj+/a1/c97ocf7PL8YEBNSrtRJ6iDyKX0AwaFOodTzvrJoWERXvfKw6oITNqqF5
ZWLxt+vxP8VAx7yKJyrAJlY6IEJxVfKd+HXQf1gE+vdo7hhXN/dgw2pjfB14UT1Agt735j5CpqYz
Rfnha/vmFzGuDjpTHgRkbp1ws9a0lNjOwvpihsYHcTt9NZtuXT7E63//rW+eLePq3KNkbqPGwIIM
QnPuDuXeoHuj9/8tHzeuDnebYHG0TDvwcjq5Mn/Uu/l/e9uXj/PHiRswGTg9gA2vKZPHLor3eR5u
ZVP/8Av8fkD/Ei+MqxNdKI7aJaPCZud+WCfNePDrhrEjYEI24iz60sEZrb4HXXLfO8VXYjkDLM5p
lxtsN9OcV8bT68AJd5YfvDA1OCq6OUfdIRAqBVtdY3ZnNPNYKiPDFuMGBMUz4AsPbYkN0WpYQTDG
R+CsQ8i6bTDgnsaYpiCgi5qvthwQikBDcKMF7Id1WSU3//5O//7UieuCVA/pBSP4DT2V5R4zOA6H
EGnJD6Hgu+fsKobBTZzMMYCX5YQTDhrXvcl0E+FdOP7wIP/93TvGVRTrpRlHWiACtjl+1cPZtH94
3e/e+FUIS4a2bCctTrxAsCQFggNqaFv8cHHo31y7xlWQyscoTNRuoudTGbfGAA8Cz+zctvtzboMG
jekxOh1Y5Ugad/hN1ozi01UW2zfDhG+8VCQScwcztjDLL/BlB7VzvL5mCGjo+ntX+IwWEvS7iRL9
8Dtql3f2l5OhX0W/McqTEixF4hkRN1CLVc5HuyrUcJMASwSok2IydYxD3/q7Lmt/CObfpNCOfhUS
O41hrevQvQIZQpvbd56Hxtm0xoUQ3MmvsQSuMbF4iKEGFqEMQ7NWvCZB7fkife7y4XacMKAp7uLf
Z+WbO+B3VfdH/HEMYKUtbh0Pu4PW3Nmdtqjjxw5U/b9f/5unWb8KnCPoGmjaIvYG9qTlwExyd/wh
dH730lehMzcMV0sUg5Wt43jvMtOHAfXDS39zVvTLn/zjWzE7Nyo7qSdewn5Z2T8yy2kApP77K7k8
YH978K4iSN5GBgY7HjwaA+6sCKz3yUVhJICwIeHT5qlEbDDkugaNOe5/+KPfZTC6/j8/kmawtlGY
ceopnrllt9AR6cBWnyULZfHTxvdv/8ZViHHrWJkwDLM7TrhvyRQsI3/4MCbtGcsySkdWF+4HxMGz
SrXAKEbxm6SK+eFB/qaKd/SrCFQXgdNwnNPfJRFpJX3+FYjVNWbi12j142f8JtBpV2FjqKYKLYyS
ePWCRbZyaS7JaOg42/z75v+n2L4EhL88Jr/b3388gy2LL8B8FjhMbedU1MVL3j6VgXUaAvlSO8+4
I3942L85R9pV5iR6NSRMgVjGSLlAo763hf9D+vHNOfodBP/4DCzaGA38pYGnCHvLkvBVCUk80bSf
gul3P8ZVCECLZIwql8LafghupkUza365N82L8jCuWCLuaT91/r+7LLSrgIB+kGZUwXeU9vZnY8CQ
q/JzU93S/VrDL9kZJtsv0QuyxML7d5T47jD9LnD/+O6w0WqGqPhsxhFWxRzny5JZ0wp32s5Z/vtv
fPfzXMWERMXiAAyaXCY4UlKOKoeUsPPvF/8mzP3+XH+8f9mLtmDjB19Z2W7hfktk3hn0xsGCBHfT
Ms3/f5ydx3KkSrdGn4gIvJlWUZRRyZuWNCFabfDe8/R3oZEOvyhu9OQMFKehgMydmXt/e30ibTWX
77U0V2Zzv6Fc65YJRuxujteDeyeadxpFgVL4UUEalu8v32Vhooizqe9O4RjyrLtPcbAkV0z0tvS1
17XwLcTZviADJ6T0akxqLUxvBANOrk6p0lBWNmhLeRFxNsuhfsbSWJgUr56bnXmq9jQzY4UB1Hlr
bhDyg91b2Wh+TopvIpc4W/PRZGJc3sVscW6HLbYEDoJNWojyXbvTtun7+Cd4NJ4uf5Kltzb9/csg
G5kluofUHIxMekCMiY7TvQFcbF++/GcM/O5RZvO+TwVLzXslYFGRo1Ny8+EUW9+Rfyev/dY4Fb+t
U7lfO8EuTBhxti/wQ6smIcVrE0+ao3BMZnFxYN2vfJbpQ3/3KLPJLmlwyWEfBIesKPDXjfOHXpfQ
+cYTi7u5HpthbagtfZTZNqBoLQl/EB6ktHN5M/zVnGpv2hRKxpPqJI/lRrbXc9ILG1hxNvUHCgqt
2AHoEKMTnYdS8ZEoYF+blciyMG8MazbpywRifz8k2CW8AESON/422EF639bmdtxR87PdlWV48U6z
COCBm5fFAKMa2iP+NjfFFgb6FobzsEGZbKPsWrvR9MX/dyQY1iwUYFzQUGimjq3cjo68K/buE8fk
z8cBvb0ydb4fzQj2/zszA9YWt8S64lDQcAhMQkBOFf3ytOJXW+fIgQCiH2q8zy5P1O8Ht2HN4kDS
qTFYTuKAmgnvum9BWS4+DAlweCaXxUaNY+fyjb4f24Y1Cwhj1auST/YdpiyeLd2TQnetUT5fvvjn
afm7LzMLAZBm0eF4vLRkzICp+P6H5vcfbjrkjllo8rYdk591kHe0yaPczhLUWUoVanAhepvGG3gN
eohNYqvT51hjz4qd1C5Sw2hnqLTaxnH3qoLap+lT3LWx9HMyyLzHt3AS1mF4qnSgYABnTLhBu11d
2RZq54Y1izxJaPS09bN5ak7NTnGiK5oWHuqrmqWnfgkPgQNCcnVwfx8PDGsWfMJQsYQU/t0hfY1e
phoV9g1b66d2Le0bW6fGDfB9t3a3pdEwCz5NPmLPTIJp7wa/SWvBQi3DtWPiwoHGMGeRBy+LOKLX
aZIcAFTcxY53DUjoxAbwALFxZeIsPIE5CzqyV3pVXfFtCjqjivilyRV8TLKV6LnwMcxZpCmSwOxc
TfEO8kgziJlKV4qhcurDvJfuh8uTZiGjYpizSFPDBSrw1xL25jtcMAicHDWcqVlPim2ktuA2tL3u
5HtcbY2V51r8NtPr/LLvSHQk71WdUAVAEHCC03vKrul034Ji627/dXGDq/rf27ij6dH+mSKiVX63
UxOgT6D2j1nwdPndfb9vxgHsv9f346odawRv+6rT9xq6/zAETiI7cdja2EJBAl15YUvDbBYCfH9Q
cdKahhk6X0M95BOUwD1efoqF0xntZ/99jM5y/XjQZe/gXpfM+P4AceFF3ogbY+UOS+9pNs8Dj9Of
p6sckUDkTNYcz4XW3nyadA0Dnna9gZGYLphvKw80vZZv1gFjNvU9oSkssavdvbpX/04PBATqb/Ga
HTNbOJbKykeZrvbdXWZz33T7bJAFBnGYYAJvagio6OmvaefOkfH6KZrALD8YMlL1y881DdvvbjgL
B2brRWLVU4zQNP0kYQw9JmviigVVoGHMokBUKjUQAY6AtQOkdg9ddAqa9BFvadBJXsdTC+h8P8m0
YOGuTJ+Fk45hzMJA7VtN6XUcqtLXydbpmHBDuo+e1XLXb6Xt9LVEceXlLcUcYxYM8kaSoQkxWemZ
Kc8qGQHfsTBnPXa2bAeOu7v8kRbvMwsKeckIwO9X2NMA+i5oAMVN/LxE36NJQQNa7av3qhv/Bill
N1G61Y30WAzxz8t3Xxois0ARZQRBOoWRBkBEipEpyY//duFZjBBHIUlEiws3fm97/aOLb+DlKy9N
o1lwkCorStUgZhodg4N00I+DI+1omDpcvvzCG9FnsQCcUZW1Grt1XyPGVEDwV3cYC7tmfRYAsGiP
8s5D4jHcIwZvbXXbXKMYu3GPwx3iSiT2ZE+Hg37Tvl1+lqWxpc8igIGDjOfiSLyftIf0ge1h+tWn
dqc7wwHLhOjH5fvIn5n6b0KNNgsHA428k9uQgMmicj85ZSKCBSXATpO2/vYaB4lDpuNNqajXOkaF
wRjvi8KlyNJ0uwqsPlZDNyATUxq3sFXtCmqmAR3UzT7JIieSmz1VVduNShBDpR0E/l4R3f48JCry
1zT82QCMMzrYEzGNCuIY3OF0nm7KJv7VWi7d87Dn6aqAMNuY11KHXCFQh503ljehUu47Y7CLcjDg
DfaI+QRgfF1VYVte/Bir5qeB0bks9VdNCsc4ANtIh/64DaNoLwjGWTPbhygKALfGV6Ka3tOG6wje
1AQ4oepKWj3L6lWAPjUVmjLJeJUU7I6tkEYCv2uxL4z6e1Ogu7/w6vs8ad76QqFX1XPxL6VwmA0l
zTa1rFJCjO6iDGF/GyroEupe3+BuCFUpToQtiG9s6A2I13RNPpZmc6cCgJNF5Uno8+vINSkNKDs/
b/BsEa131YKzpmZ4GA/xr88+JHA2nuxtqTc7oZg90brgiBPnUh3O9FNjXVfyg5UQ9Gopi7+CFmNA
2dLAs3pjamtyRIuY+qtNKqwoa8GpSj+wB3WEjqRKm6GoUsAR9S0lHnPn94DNa+UWzPMVAKmrLg5f
isK47fT+0GJqTN1xlyclxObgKq6tN01v34Ta/SENzc+qFXC5CJERxVHNzgngXGW192k1vpeRcR14
xUEp2ytOWOdqTJ5diIo1NY+NYVbRrjQphTRJ9qohP21U2MzY1YKuTe9wVgXJFf0x8uJvO0IdATEt
q/EJuNR7pE8eNZr7yyvhEtdSuQFTOxk/ePT0+t5rFIYRIE0abrOkz+2xb3bV2E3Wks0b0rTQ9jPR
UZPx2YqD36E2cRloVgrC+xj0OKTth6QwnzuhONI25OLCWQNwLQr85AyatMbG3ECYABoZCHSfAMbZ
hhgpnwVfuE0EOmA6RdVPaV684g95nY7dLgQaMsKD81TBkbXkQZK811DpcRPQ+O+GSnrsaD14Jk46
E/k5e8uK+uD72cmIK8MG6NHwWK11kKNsbSVd2Ixqs1Xb02XaRLoM8GMv3Spuf5+E2jnLxv3l4LN0
INFmC/Uoh4VfmklIfkWHmrjRbt29vg0dYZsepPtaY3nI92qyWVPqLexO/0fQjRsh3TpkDYRU2Rrl
09SGW5eUc1oHTx78sc+XH0yZdgDfBdXZ4lxb5mAOOkr/DkQfzYOWhQNmcRMO/m0lJ7c6tuE7OLUP
ruo/0W8a210r22mVnQPElnZQVHeFFBpMT9faCGHtgd1p3QluEZ4pC76prg+b3x+JaB4U77ZOj1YN
rBtuHooFTHzwx9UPIa7Gp0ZJgfdTnc+6VIAEABrv8jMurLZzdblndEMSZG1w8Pvi2PqAEnwD7uHl
iy8ch7XZToHWUPwfZfp6XBk2hNsrN25u4ZPnYn7Zx3eXb7KQszbmguxYEVTiUu1BCsMNMU7k45BI
V3hrvTWpQOoyL/E2Ar0Sq/rr2JTSrlPDAyJo/l8MFmy1AFudQwd2u7u6ktZO6QuD9H80n1EqCamP
2KzaeQ84i7725+hUf0AqdoK79tTYnKWpn+IXfLz8Hha+5FwICodXlRP8kQ7BqJzpWH/ATc++fOml
Z5ltLkCEun1F29ch0IdfJh0guBg+WSWLEeQ4e6SvU+HMfvleC2NmLviMAcWZiYU5aFtbtpBCEu9g
++q3avOPShhDncUrPSkVr8+nfH2unVNxvCqQyOJafqf75jZV8qfAKM49KQH4jiuFYWUhBquzQ4Yx
djH7mILKMOACO27Np6jSTq7Ul/cYebCJwsfm3jUgt42d4gDyoHg42RHJVnA26Hv2uu4wuEZEIYPN
QMxaW1IuU/sc0rpCl6BA7UEyaNToxP5U6t5g+5EGlIPGQVOJTp3Q3AWd9qHoZUKLSvUq1dm13ge3
eibgUq1vL3+8paVAnUVMKyXnggdDcPB669hOZw7sLxOACsC6lPGdvcCxFXRHHvKt0UR/RR2bEjfG
wnfwIWiMSklBKz3TupqvhKCloTs7BhmdTFdzhQTXr82jX0GYreQf5Zid4Hjalpz/0a1u5cS19Iln
0W7QA0AAih8emmaAPS2RmituZWlN8CFPP/mb1WguXxVNvbRc9hMHvygIJIU/sYSA4w1xdk0H8K7C
3o/k95HGCI4ZIw6+ufiQV/CLcZT/3ZXlFbjPyRgBr8hOMYWTrqHcjokSYB3vemzSVgbBQiSaq2Az
rdetfGKFKyZ8cqtS0Is0Lc2k8k/SYj8McPq1kNPEOB5CAzpG25m05sLFjAyoNf2qsnAhlMwlskHB
AaPVkC6bOHVZuY29+Gb0ji40/ctPuvDF5ypZLSypL/o0fhqyv3Pb1qlyyBmCubaGLD3AdN8vWVcv
KlM3UwJqfakfOoblPRaxhO+sGJiO3/olyRAc/3Sz2uGWvVfF8D1U27MqYWBVCeFRpS0w7wp/2xni
yhhfmE5zeS3eA22SumwXyiK9Mv1uG/qwdvAxqZVznv8BcXf5zS4NoVm4FItALnWe+iA2D2X2I+t/
/9t1Z/FJasTe7AIah+RW3hbtGQrcylhYyo0ps0iTZ7oy6HkVHszn1uFwe/C3OAzs3ANNaIONx6Gz
VjmdkgffBYJZoHH9sJBciXpiXE68ELk+axxCN2lovo299aqN/tPlt7WgyTHmmlGLDjtMcNhpUyUT
AEz6Z7kPX6rIe4Zw9zL2mGoKiek6JQ52PbRNMMoPl2+9MADmstHE0wXBbFAFdxLOx+mbAiTg3648
vdUvk8oyBT2p6oGej6h+iw2MeJLy9fKl5YWAMFd/ZjXEjFCkNzBNAKZkYX0GyhhuXJX0D9ZlrNfK
U5Z5d6plwHCBuSO3BZ5FPazt7FEu6n3rSodOQcuVgSJys4dhDF8GT/3jpZR6VJpysfBo/6gdIO3Y
qlYC9ve/Wjdn40lJBC8zSia1F1t0eBwj6YXC68oC/P2H1OepfWzoQquyuuAwWJioJXq7NwFNrHzL
7wOkbkxh6su3NCqotFFNm4KU3uv6c+P+9dSfmhWtXH5pTn9+5y/X7/vaRdFFSbJ1ZEQq9Jc6yg3m
cHv/IF8Zb+E2+qe3ZMwFuMPQi22pMNFSSdp6MpmQld6AhWTtp379yxOoqgiHKMoFYLzpBmRWkL/7
4E8j6xafyK75neCdfHnwL53D5orbVHVV3Q/hY/fSpnppj+VtsYcA/tCexi1ZrZPwLuwT5LfK2t5u
8Y6zkBu7WjoMHd2S4knxSfQdsht1W23HK9/2P/R4a6V76y9WLJRA1irgCwvgXHWrgnJ0s9DHqLMz
vKMXYlcLAnqy9AxvXN1TJnb7Y5T4K6vK91PTmKtvyyxVdYlrH6pMf0hy+KiZ8SQNprPyzeTvl5K5
6Da1WLN6g3GXvNAL4IwHa6vshfvPTuB1DfEUSL5ZsD6/35dBqKeR1CoRpwJ1X9ykTrJvnB5pXL1a
M1iSXMyFtx5OjVhA0N2KNxLGRIBUnuRds/d2uGI63u/xLynbdeXaknTp82d8eSAlseRkLEAKlOoO
eaTjHr1zTZPQvrMZbveM8ZUCwvcBzvgMTF9ulDWCSzqco6qVY6HzIzJx05HJEFovlwfA0vVn+yxw
PWprlDrRWUu2UfpoQh/3jVevXDnNL4Sfz7rIl98vmG5sqarLBsKor8n50DekKHCZ1N8eqbUtC867
5eW4EXQPlx9oqeIyl+EKbqrH6cinwQjymNzzVNv0RdqGmykKyGt3WZqXsyUzrvNa1JJR2Ecvxut4
digm2NbWuJa21ZkUMzK5NV3Z9+unMRfhimnvy6PICAhF7U0qk7OerOWFl97VXINbVKJqjCFP0b7q
p/44HpQH4XqqrtLYfrUWMZcW0bkSNzZGlrYMvXXrtJAY3pQrLNU8xFDaCXNcFlLhbu1lLW1Y51Jc
igmlnk+wjG471dtgfSsb1W5sFRERJuGXx9jCoBanQfFlUKct1ohyqXEskwLlGICK36ia30HYU7GV
E/xr1yjLic+ICUkX25dvujDixGl8fLlpKee5MEa0RzSVSVkMACbM31jKjpcvvzgWZpFAE6AOqNrU
GIU/3rDNqe1ne+UGJ830J8eX/Zq0ZPFG01L05UE0iHd9LIqI8J9r291TYbwur/Jd+AB7dFVbvDRr
ZjsDN4Wuq2ic85Kquymq4IdRWbvLb+qzrfKb1WyuwNWKMOlSEcUdEuO3Kovesj7e5lWOg2P9CrH9
UckUmyzpkcanxzLA6l6qHPCDz5ECdTALxVdPS596UJu4mUj3g5pTU4vIF7Wm6WgYe2JfgpWpWHV/
xtLaI7sSbZfuoU1V0VofCYAmk1Snha7+pTXiU+PHT0Kn/UkCn6qXiUxTqvpwMhMgtTYyEPsuEd8V
mbyUhTwM+wFaWiX1Zy70WEEHZ19NPiYmWeOqV7Xkn4XEfe5E4G159aaoooG5n3CmV/Ea9v3h8itc
EDDpc5HxQHG0xs0NdkBc4NKo6ZQ0yASG9ehuiwxmYCqYj3WMS1DV5g2/uVi58/frnW7NDgzUPOFK
qkTTzAT4jVBXa3GMTN6K6sfKo30/8vS52DixhgaHjCm5bKdncTuepU22DfbC+7hVkDWvC44XNiH6
XHGsNVmv+NPeID5LzmiXt76TbH81tvdGssFem69LzzMLdo0v5vj3MJMC6QkPxyFe65Rc2LPpc2mx
kmctGl/qNkKTttsmxwFY00600J7rILir2b/nsQJsxSgO+DwXu05PXgyhRQLsAwn3cISRtJX1/Pvg
qluz4FeJUp8b40A3L4COvqLbyX+Oo4+VIbF09VnEMzD2HnoT/Ief0UejFM1doYLsjfQ7F39dLzTv
DQ1jyaxDJv7H19qd1Xv7YbTsQI5/W7K/In39pOP8b+DS51LhBL9BjIT76FCV5bAD0HgKTJPv2uJy
Gd2mVfej8LDAahQf8pNwBfLwl994BUz7KsMgWui3sSs/0Ff5HifFVS+qD5pbSRtdT691Kat3raDc
yKhBHLXRb0sVhi0AyAB/0vE5wKul9vr7wE1+u4oegDWknkNfGcg0Elka6c1RcJ1ca1PAtsY59pWt
JcFWa0Js4D3EWI6rYoLkh/571VV41g8oOazmXqzwogP9WI3asyaUx9Qzn4LKPAcwkLPcfWvr+oeh
jYrdq9WPLBauJcXagG2czEzIgwdi8KvvrJVh9H1iTjdmqaWELWFr4vFxAHr+7uW1TU/zc2ZKN16X
PoOpXwPcLcXPufgvDXLVKBX6DGu33fUFmxw5h7du9JtBNQB1Avyvxn0oYgBDSevyMF4axbMtL6Zo
bSQlbONgIMvZO+716VqT+EJUniu/zVqQIlWb8ug52E7xQ6vu/LRzpMJayXAt7Av1uewbArrZKS2C
VgHpg9T7QOzckuWytB7kIXHC1MftSfoQK/0nowfJ6doBTvpMjX8z6+aacEQpqtogbOe9pYWtDTUL
vQdAxVOonxZKaOutchrH4KYNh4p8vXIVF8Zj1o5XiVDuIYcfVcWztnlZDFu3UPnXqv7BXtBJjPFR
HbCGGzGui1Uc13xTwkjL/a1GkrYZ2MiFPam2UDJ/xp0Msg3sBEiK2DFV5V203AEQa3EIYDRXofKC
qPg+TXOibmA5rWb8rDPgw10VIviBE+3jAtI06W86Nh513TrLmfoKMelWyHzVFj1D3/hN+FEL5n1n
4ttoadiKYrFUbkQxfRjl5BC76nHIhj0g7nNmAc4fzAj9jPTWxCp+WApI2Lb6UydQFD0x+9XE8rWr
jtdV0iYbSQU4nzakJwQf8RYG0xvZDNStINYvgR/+ML3uF6URiLR5/yo0GCtLptFvwWI/9HRi48FR
bXRQx5MvFOBvo6qhw2JTmxkqSVjXxG3JevY8872oXdzicWlqRjgFpeP6+g82UrdeBb68jtudXIsf
UuAes1aUtwOamqo1Hkw13hkedl2GN/5OsexpROa+Lzph3OvbrhkeK0t5CoLkOWu5K6rWfKuFgmMY
IKQj6yaVk8yxCoXinO6f8cq4EpL6Z1yFp7Qq640XNpwr8D4kbFcrs1n6LFJ9My7nWl78j3CBDogh
o+4+unV7IwyKdZLCjHKFJl+ldMxtapLF+CuUxFtLesUhbrD7ocxvNC3fA7y/qwVMpcMqnUwlhgfF
MjZyArBZLMbkYOgJePRhgpQaoFjizoQ8MWb7IuhgBGftfd+7DvCadIsf7bYacWIMgvYqtvJdxDiz
qFn5hrWFvi1vejVjiNzgvIZjSXBlGMVTpo+YiMTeGVOKUnswexRxoV5itBVhEl+byl2Dw1iS0OOt
hzhI4Afg+vJrmmsT9fBjMJJT4tMzM0r1xs00EKR6YGv0D/W0bWuedqKj6uAKVCZxv8XnM9RsRa8f
ZF/Z64P3G2L7RzX6u8qKq00Z8b6atsWVnA4sJHlnAtmhQaK06Qq82spcv5Zc796PmxurM35gN/ZU
uOAIPAzuK8Hc1kW9i5viyiusfQ8/GzPov83o7zVBvI2b7kcnjrQz0a8Q4UjREb3K3DwmYvNMHxoG
MPEfZuEetPpJk1/x6XMS/NSQTh/7FJ1hZpB5scS9Jxdno0VTa6W0jUyKvAZdooI3J+bAWawc8H9y
xuqXDky0rfcKSuhcLuA+9/lJktUd5mBPqiU5mRXeyJn4HEbK4+WlZWkra8z2X2qlG02bI5bpnfas
65v60du1G2WvnbztMJXO1hIE36dvdWO2FWvFGgo+8o9DLKh7KrfVxkrGe1MvGuDenDTqVD00Sbly
2lhYMuedOjKWfyW0VjRA+S+xw+/pRxffX35lS5ee/v7lFG11Evslg/iD2cPGbeiXCGRc5/9evvrC
Rmbeh1N2OMIpRTWhRt5LjpUu7mtxh4QrNPd1Om4u32XhaDHvxomNytCbMI0OgWZuTFD1Vr+/fOWl
tzP7zEWLU6rYtDgHeMMrlClbCfw7Frx/vPwsu0DMgMSQoyJLtfpKyH2swrxbhC67y79+YTs0b3yQ
BVlXMRzyDhEM1d5q/zTA030ztTNBWxk+C6/emD2BmXsSi0lOedUyUdc+tMnL5d++UJMBDvvfgRlh
OAL2lSsHefJq5rDRMV4+amV4NDFpx+doqxXiXpN+mq3vtJa1a7tnAXm40BZ7bErtUid/JgYr5a+F
55w3E8DZb1PTy+iCYH8x6m+BtjK1ly48SySYotjUkdCwGy6CPW6YJ3+sncuvcOHzz3sGpLAV8X6Y
aOU63lusAnL921KTE6LxlcV/YXrMAbDY9fQiKR+qPjo+F9mfkpWY0u/ln7/0ZmaRyYsFvUlz0IFq
YR10oXIkKbQvX3rpd0+3/BL0vAaxeaVR5Zl8k5QYbxWqyb7/j1efLULYomDOh6T8YI1X2WRuI370
SFsu//QFAaCuz0JSbKpDbFiccZQkvIkiaz+a45Nu9pOa2E6GAd+74cdY4+TQq+BWfE7MdpaXtl7E
92Yv3gKA/zkm+VsYx9ddZFylfbkX5cBBPPUo9PE5ksuDqrmhbeAfj8EiEngzxe5QMpHWcxTHD7He
irqEQHuwM8V8qmSZPcEwtCtPuLBm6LOQIrViQ6UcnqImSh+hWZ+iQpgaLIM7aPvYFWnduPKhlibI
LMSMktHLQTYlvrATdFk7Wuwoo8Y8t/nz5a+18Cxz3Cx2k10pBcxuGWdx+L9Y3deYg0xeio8CnW+X
77KgltTnyNmmiUOShYyJGgtmOyq27BT2rt1u62Gzwz22f9G2/5oT1+eYQI0OgAHFDrnP1nWESvgt
W+La+Xp69d8cJubtR5aAbr0BTk+NB3+ZfbKvnOKoH9ZZW9MU/+4Gs6hiTJhWWkTBUFnKpjFpCm9X
eaMLYWXev6BLad4Z2N0d+kTbD6bx7OJ5gjuk6Zhp6B/pNtoZCWZOWFUncgh0SW/sahSB6HGCjTXl
Rag4JcMofhwNDMNU7bmJwrfOTdBm4SYGsemti4ZdnoVXAnYlDZ3GlUwzyGhZ2sbokl0yamfq1z/L
0r8uBuym8R8ExII7kYsT8aAOmxLLGGfEaizU2P1nVoJlZHALYeJBztVncageLw/Jpdc8i4EqNvGC
LJPBUkp5b4Q4w46C8XH52ksJX20WAiP6KpWxRzvBGVx7nXoHXZsXp27MjXBKbzSy1hjz3v3j3Wbx
SOQwKAQCWizznZyY/zTa0iYkQy7pNoo8VDaftPN4ZdVbGkOzmISTqyYEOTij1u8PmhtvGpWqyRrt
fuGzzFscAr+j9WtiWYppfbaK1hZA/1x+Tws/fN6nUPuR2+oGP9wtQbSPggUSoZB3KqfGyzf4vlqq
z/sSlDD3aSJHtpypw5UuSU5Bk0w3YDk1ZE4iZTaWAlfKEKyEoqXnmRaNL3uErirGsEChc5DZI9TY
YAe5xLn+3yS/7MP/e3mrSOIAE2J4KOJZUOjV22XDw+UXtTQ/5n0JeS+BHc/BCaKOV08JbfBNuKNk
6P/VGa+4FR6yg/tn8FaWn6VBNZvrKcVrKwJMcADfvHfjgtxjuyLfXfoIs5mel2LYJKnqH+r2qq32
UXDulZXd8VKuYI6mzvuSxCeQ6IP22NpoYB3fRl+Oxgz0C9SgNZHtwiZjTqFWhC4dDY1ghc8q8Iur
HlMND89uT1k5RC7sMeZy/pDUmoeZLAV39SHpS5TUCF2F2MFIWDXe/m1I/Y8UvxK0Qs0Zruk52+n7
+snfToiA+Cp8aWyFCFiuAqkXhtNcbW/pXq+WQxwcMhH/YZoOmrWBuhBB5jL7qgtivSoQwUXSW5le
D168xe6KHeCmQkeUpjst/L3yvqYB+s0243P3/iV65GGl6vWkt2NHZmPezNvqD95+AlEAcbMv32Vh
dsxF9EIwDKoJXfGgRydVfeyHW1f8uHzppeP3ZyvjlwfoLVdsLA6Oh87Uz1EvOlpGq7ubyRjc9sWt
MhQIjrV6G8f1dW+Cb2GZrLemJz4pvuwIQ7CTafJu1OastNLz5R+19LyzaFAFAemSwkKMQayRKSPT
YJh2+toYX/pms4U+G6001AJt2nsOO8X2Hfdp3Jc7TGRtevmrzeWHWIgHc+BzYBmWj7oeztLwqHp/
RlzxRuMubtcS8gvT53+k9pLeBW3HOlxFP0bsDU3jH9Nscyl9lauJNSoswJSSf8Zqfpdo/cpLWTrB
zHHKQ2gpiqhROK/t3sbRFH/gk4sHD47tjrTVWLTie4TH/wbw1Of6+gDfnKKRoSvrsn/d15I9tu6D
kVT/tmzN5d4++wZ9UEqKOgCp49E4KkJ+Qra+Mu8XIv5c5B37E3sqoQiZKU9D0gMAMA+tBgsMX2QE
cZfH6UKwnAu+E9fXPEs1yb/hbts5WvBcCH9d89qMzn7+GDVr+8aF+TBXe2PQXqlux6Fpck8NQ8Ox
zPIo+K/iWj/rZ4H0m1j82Qf3JZRhppVHrqBSOLWkR3PiNgpld5vrakYzdbHPfWjpCCOx2gs/qqJH
7wtAoXfrH7KXYQ9qGk4h+7/ksbS1GKtlUcQggaZJWzXTZtvW/lWnU3hyw+jBaNKzoki/3Ca+VcRC
3rjuMG591E+Y9nLerM22swef+pxvSXaW+edINKja6MND3xh73Yy2XdhfyXWoEU+jv7qbaPTzg5et
SQp7rZnS41bYgyG8GO6AtbMV3E21Kizj4piCj9vZ4agchqy/UsvgHpLHw1B5v4U6vitDY5s1PyG8
Haq+f9VkVtYs9K4rOb5tgZcPnkJTp4FVfTc6uhBdjZSGj1ldfmha8Dtlc78NpPLDn+ADYaThW84F
zdi7dhOVxGWs3aaW9csLyj9hKZIgGtChJY3wYFbyPw7I2cnIT8rYythsHuIqvRpxxxY0NGqKji+3
0AjHPhY6m+TW3musand5DiztEeey+cHIVdk1CUvxOT+WvydfsGhLbVDf4FK0t8KNsnbKXAjbcwF9
36bROEzEN4zeT97VBLEETrGx7k2on/8vXObSnaao8mU6qF0bjMXIAtFtJ3KNtBkP+Qd8E/WRdsq9
dQwyu12D8y5odvW5nl7vuyzvYrqwO+x09/iTbyRkbPiEebvxFL5MnNZ2Lau7oAjVP89DX55MY/yG
6bT0jbeUzQ/I6ekp38iPNZgcqrZrK/jCNmSupSechL2FOeohqMNjbsmMfuldatcOngsB8XMsfnkK
jJB7DbG2f/AkeWsE6bYcDar2z0Px4/KoXhoA8n8HQKRFnSpVJAFA/uLOs23FNW3xwsL0qZr58tNr
2XLl0ILQD63+Vh/SQ6i6O9MXD6pR3CmG9HL5ARaWpk8105fbNE0/KqbMFkrIaJTpE8Nxq+Q8+tqV
XxgkvtB9GgXWanJ+vHzDhTc2185LpLMEC4kCqh+P2K0pu6AU/21TO9fO44HEUcEnLEe9zMnw1Jh/
5OT98u9eqFKLs6meSH6BwzC75bQMngLssEk2bj3LfYwCnJNVSTu3krfmyLP0kqbx/OWrdH0uFE2d
0WrryxvQUGWk/ltqaa6Tp/UMGo8BSliriyN1zL1YXGvCyrddmG5zPfzoR3HgRbwj0RNucE2XNkbk
HmWaJ/Fy71eeYCklI85yJFIbFl09Af0nI3EnKbexDS4WEQxLyUCjRP8n3qG1tS9/96VPMZvheO3K
XV7wKdzkL83bm7hdeVkLtEBdnJ2RkKPgTaCgRJDk8CoqcXQ2fTvNsjcXZxXsoPcJ57HAHdGejtm1
6rvuJte6XZYLJduG6k4PxS0qSgjQFpbwEc5Wl594aaTPNgdKJg5ZpvPEWp5v+ugplZBj01bVe3aA
dB28mHP5Rt+/Wm2uONf6FrjGdEgUkC5h9xJsrQLTpssX/+z++9+tqjaXlSP3ThQtxEeuxiRDsmNH
/ivZ1Tbby88TmLWym7P7mryV9/lWOAormc7P8PzdXWdhwldwOEobmuR7LfmjBfJPqU/+0Dh/ZU30
Y1NP7psGtWNgvDQCcLtutNYG6vefTZtLz1v4o2LUcudcABGuB+2PssBmfUhPYqONthKmTlC1K7u5
72c6TvP/DVDlQF+fAVoDh4Bua9F3USWZbMP3x7TIGtY0tUsDZPr7lzA41i1VmMkUVUPyFTZ/1Wjl
My1wO7T/EZf3ohsUCdTBJr1BUti1z0q87RBgv8g0qxZ7Dg/13vw/zr6juW0e3PoXYYYECZYtm7rl
GsfeYOIUFrCAYAHJX3+P8m1yeS3rm3eTRSahJAJ48JRTYEe07PAnd3dss8Q0uA16+jzxYf4qrDSZ
X0Lh+hLhgeajeR7yTkJt6pYN4ZVsm61x5SqvIUcrYKtxyUwXeHfkMWRVt3aAMJPUm+zGIOHaz1jF
CpGl86guNmdW20aNf+xVHpe3rPuuLP8agjwyTIuWGg+fTPvUyHYDgF/0dXS4kkyzNfi4nkfiuws8
7wYWGGjro7HIDuM2x+sKHSvkQQ/G6K2+9ZWj+bea/mcfm0sF6Nass63TFxue6pNDWNSX7sEj9KJb
2oFHYdxS1L1CKWBrhJskpddlFGzLueBzBMHRHa94HgjPGgMzIzAMh84diEvQPJrNKU9EoxPSQz6x
9VwIVhR/LEnQcrTFFLhA9IZeYwK02CTagNCUN+EfK/PgOsVD7vYhftm5okYWabOGh+oif7s9ZaE9
ZSoQafNia/dlLsuDVTQgfFs8HjMU2yWXh9yFa7ZZQUmwhKYrwBX82NQNgJslTAEnqEspqX7IAs3C
pfc33J0fxhpoYdNsHnsmX0lV9rGFBgLGYvrXKB1/03v8uezLdyBkoSQ6lO4unSF0hOsRnZyigxSm
iVr9WI2Al1ayuaUTcKXhxtamylU+G64DdNDWMoMLUhe3jTyLjR6A9w7qD2uDVYhAYmFv1vPX2/fK
sVt7LauSoZ+yQB3C9fFL+ycLNip2vf364Vf61cxZJVilA+mDSUONIwNRJJ7jaVef8wceMSxeWNyh
iQvLLv3q76ZbFfsl6n1ya66BODX1AJlcFNwYcFdD/wiaiwGBlDnk707+2y2i2eclFVujYSa3ciub
TRhyo+/mVdAH8I4lOld12UF4PN18/fqufcoqJAJuUED1KxPIatCl4i08FJPS6iKnBAOe32opXgtg
aziM0mpYwGLALAxMs4s8dyFjtKeHASReC6rPaVLJeKpvpGp/W4ifrND/gcX4tSZUo2NEICSxhAPE
WRNkqBCcJ1PQx5gqbvrT+M3MEDqH5xSnLijiNPqPFijs/wBlPGhlpZ4vtvQhfYTB/OYyYSSnanc5
W7cj9d8m+We/85Lw/BOqRQe9K4BmxBZOTlFrZpty6DajV5qJqcSbVoB9QAeEL74ZLsb0Lv3lVYwc
PFCW/chN2QWeudzbNnAohbPFJX8QPnTs6vG5dg3I1RbAcTM1RRT6cA6szAEbmVVYYUAUf737Pr8z
7XULuFhqp5VtC2O/9E/FtsYtK7Brz10VK6aC8HdR93gvdJ9nvwh7/W/fd3Va+Ax2rGIXFMVyRh4Z
VMWNEPl5hmqv2424f9Kmcrpyq3ISlXUbthfYD30xlltCN9dyfe8Snf/ZK+ZcUqpcXOs61PESOeFF
ePvi89Cfhhux+EqgX4O+2QhBYkJmADd5c9/Y5I10aTJUt/TrrsSqNdqbpSl8nb0Fj1c/iuVektAc
qrj306CzXv7LAjNvlehWdQcNJQc5/EUEFDSmA8nZjb1+pRMAX8r/vQBuzxlMCRtA4hXY/gEsfaI0
dh97M4RTfAAHEbUExZ4/3pJN+HxPMW+1WXPpMVpBsxjacvoEoBeYOVbALBcEGRZ9/bqufMRamgmW
RRlN0RfY2tBCrOljOZQBek+B+98OHFvLM0F1OwX3B0jmCdmeEvy4GNkNg+orm3VNtSyaSczcFJBD
mOOWbElvh7ab31jszwMQW9Mrpxxdq8VBYDaKX5l3mPMbX/oKb5OtOVcoMiVhCpP/9K66kwkAPonz
HTVSeCv7v7akl1/0T5jwCUsNJ7sYkEPfroecu9ecZXfft+RGq+Pae1/la0KPmZX3GXzNh+9ghGzm
7C0tbwF7r0W5NT3HHBeXDBdWyyXKtY91IjbiCBOV8+1b99oPWJ1js5q9xmgqaBL78BcaSSBnyINA
LfHrM3Xt8atja08MWuWwf0VBlAVQqYaWKeSp6lsGfVd25prPYBdKNKpD15lCm34Cq8h/+E/fe22N
ANFZP/cpHlxOmPIUE1xxdtRybhyoK29lTWmgFiS6mYfBOifFQ0bECL1XkYaFuilf4mODf5JLrSkN
BQC2M01bxIPc/lBkeIbG+nNq5tFktG/U9U6cdU3EWxekNwuUThIzKUCJpfbJbNm5LEwdiIvZvabZ
ooKGpH+IdG6wUK51SNYK7GRpZ48KKMbk5sbb0FhjUP3hhu5DVYXLD34QyS3XwysbZI1lLgYJ1D9B
PVUvIrSkCs1bbbgra7hWXWelsFXTgvRE5TcXenj+udXJf9p8a2AwHPO6ZSrw6EnXh9QFL0iXj728
yf6+9tVXZ35uHS2zzsJXf1gSX0WXJQDbKKZpjOoBPmB/bdLSj69/zZVmO1vLnmejKHKujQrS31Nk
fJMJ76P6yQ+HxAvsxDkY0cWF2kiD+uWWic2VuL8GCJvFYHGL4SMnR+wKxjZ12t5BHyPJp/7GGb4y
pmVrpDDkF5QtbDB76yP5af++2EKi9IiqX8P9bQewK0u1RgvnRW/BT4OJLcyaPiS8IPzROi78lv37
tcdf3t8/9yP3/MYVzUVPr73PIQRdR3n5/etlv7YEl4/859F65L6AcwQ2cX12sp0JFZHaPHf659eP
v5Y7rNHB08CXfkrNCmL6z9BnM+24V3vHiroaPid666KGzPqXrz/sSjRdq5Wr2oFgicZSXyx+ulO+
qXYWLH6yG22La6uwytOBn3YbKWexnSksEVsXfpVnc7xxk107fmuAMC9tu3RtqNUbe77HjIfCStCF
qMDe3Oab4Xt6bwIoTEBZr4P/yk9ha7iwohJZl2ug3+O/FFBmt9D2/Hot6N8I+8ndtkYKy8pt+9y0
8exeQ1rQ5/fgWSWlNGC04j75RmYEYwu0u0yb19qxIe/gbJd5gdVM3yW2Jk2Qus19kTEZghSORihv
9kY2Bnndf7fh4hZ2deif/MKKHJ3d9baxIVaeUHP8BlHSLKwhxBQA+mgd086Hj7ITM/5mwn7HMost
urcwIwzmZeyCFNZBJLWfiw7gNmLgqTbaRoFlSTdahkpGDp/fZl/Bl8F9r6suNNEmbWcnWpwxD+w+
LyPDYWjqG8bb3IITWknTCABu+mVrC/Z5ekcgbb7MOnRlBZfD3N37VXPONVTQFF/2k+EcFqHeBLxe
g5pC3mZYTrljvGvHObKFPhipXPbSEDXMiFIddH6/G9tm66n+3YTpkGqcUFYoqS8Wd41hnmuz3FdL
+TKb8ytjoxVXen7OvSbmHhQZnFHSHZM9fCTS0QFcrEffO//h++27xGx655r7tCLjUeWg0XgWH8Jm
tl9gYzNC6oPRX9BIlzHqbeuo3bLCwMw+VFQVSe3It2n2trqrEmustop7OvYGeR4KL66J/Fab1Tk1
WLsdHWgjSCl5mA4k8Dz7aFaQvShFBW67vxtmY+/Y48c0ViDaqOzCa2J/rLoaf1rcRPLDdHvQaSVC
7ly0GLoa+hYGiLJ0hi8eRONV6HZp5Myw5KVomTsZfqvby6fGa3c+xZnqxuG1Vf0LM103xkRum3l5
F/EFqgwLAdxKus+tlsmg2dkiJA9a138yPdAOwVyMx75MQz4ByoS0Fs3s9lAs4k8mOSB2E/ooAAzQ
2T7YQLAnGuiXuHH5tsnUS8Y7XKRzhmlC95GrbpOX3kMOtJ0ay5321RTwHLaYo/1RAmxiNbDFnEao
PIisCTyWn0HAeqF1agHJVz17UucBKzIIDQgvsgYLPNvlHYaED7QbDoXdHn2Pny+4dnTc3pnDY8yo
j7KnL1alvkl7iW2ygI4FG4Y9Vf73YaR3bWokXOe70aySbGjibEQxANqigmNSFdsecncmmA6xv3fU
gHKSK9BLlVwkg9HqQC7p3iDFfc9pFUgCcJ9qsdAAMT7keQ4CGXTmFNcP02gvgVcJe7O0dhvks3mU
lP/s21Hf9Rouda78pSaEV8cnj107hlbrPDOfAwUwiOGGqtS1cPu3s//PvVd7ig2DYYFrn9Q7FmFH
hSn4Khh/A2oO7/Cd/YSt0P+gQRaT569j4pW7dg1PQ/nWecvMxVZP7zY9+dj91ghXpm9fP/7K/bQG
pC2TqdyJOWKL6QQ2b4nT2yUdwsbXj/+LJ/4koP/ts//zytyMqUp4KFYwUDukRgqxP390o2aY/3Bq
/TCAu7PLHk0mc/iB2PMExtSP1kQnzjVgvZVz3Ph8rF9pYbw0xKwv4I3ETiF3W+hNtVQlkMXuHVFq
5wzDj7y1bgouXy7oz774qvrPRGZC4wooCgkbr8rRCO61H9Si3Nc5OVYIRL077OhM7zwwKUIP1uR9
6tzoT14pbdZcFjUbJSSJLm/Nr06k8Z5VdUuA6sqCr7krECCsGj2iPiVkCXn2u1Zu4Jc3vTqvvLY1
gcXDQmWIBXBNiOb4ryrpbnksYUFOI3gb38I3Xqsy1+SVXOAcVAq/YkxM+ABDzVluMWEOplgFcn/b
f+DaEHJNYNGV0XcLDHmg57xEUKOEt+071YHaKmQCCT1mW8wgw96O+C1Rgb+t9E923prXAlYuaUmL
mZD5dKEaAA63xRU8xH9F2SOI2rTbLqrvcN8nThr811GQdVnRf05q12Mak1GsXIfZZBZahyp0Yekw
RIC+ANhwq0K9trVXBaor5NQBJY7+gL8cM00PBpDaXwcb7/Mju+atdDTjow9HRujGtgA9NcVOpNlJ
1GCW19k9QPSX+fmNvP5aibgmsVB7GiWUV9GeUlAtKH0Lap45jcHZi7pS/+yc9rD4RdxTqGFJ46dn
0z8FVNlu/NQrb3FNdDEIXSAKZZVbu05jJ4dA5Hhr0HrlwlnzXOrOcmXegivZwqgRhXAkLxN3Z4pM
/fH1Ol0JQWtqC6AKvvJHByin2Q6z3IlH9h32gE9fP/3qylw+9p+NDLio8PilA+W8Mx/OvdjJm2UD
2w62h171Td3da2OSNcelGCfmVQSjMHvT3OVzpCcoY/c4m9DT2Km9KyKFSHQLh3ZlprQmuwC1UVP4
v8HOjfHX2RGPFVd7JNFbAauStF1u5APXNtYqCsywjBGF9AAZaJ9n/7ESN+YB1567OvacKWWn3YC5
ofM7s94WfeOmvLaXVk3oubEt2UH1eOtW74vmgWEfFRQHb2ylK996Pe3MW3fhNRRDt+mPoQ0vnTQC
IFN3hMkhDypQcG+t7rVN+zfl/GfTjm0/5R73kQ2dhviijdEfzLvqaMYgkUTNjQT2Sq/j74f/8yGk
sAbHmHpwymQeyYaHi25h5PTACg0T0i7xMDn3ylvNicsSfHKP/Z18/PNplcca4l5akaoyDm3XnGDk
fkB93wWuCZOYjlgh1HkCZXnnqjBev16yayu22g+0KKZpNmGpXJgUHrytRiGS3bpgrq3SGmWfVxnE
czUY98775WI2gzS2Utgc2kl7vo3KuLKn13h7iAT0cwvw19bg86vEvKbn9j0Tt5DeV17RGnLfULOv
xwmPHwvrrMz5uSTZ29dv/1pethalX4x+1ia8p9FNW/CC3FfzkCU9MiW0GtKwDm+NjK9+0CrI15Zq
FviRoa8WzqERd0GP0h7JUbWr434K0ugWD/MadGWNvp/gddXnfokJ6WaMynvktHstAvALrYR9sO1w
YhdQFaQrn+2k3ncgwoX+3nqpEr5EOQT9nm5VglfSmzVAnwBD6ALyiHQsNWKnRRFPghLuC8qLHBKq
4sbtfG17rG4AknJqS7Mvt2ihRIQBdFjdQLVee/LqDgCZw/VJdencdxvDOzf0x9e77tpzV2ceoqYz
A7Gn3LYTaJKwk8z07usnXwE022ssvSjmBgmRX22lYkcjy+2AUyQVTT2/6MLcmD7Mp5k/s2hsokXo
PLJgmx2NOYF2RQrTSpSNozP/EsJxgxlqWC2VTwwA2cjvzfdqgebN11/081dgr1H5viGk51l1CU2W
RyPb1/atA33twZd05J8gLmG76bklAEoMJvLzt0tFN27Lg3fmAUR44/L3zRvw86hnr4H2bPLQfFvK
Gsws+TTY8ltvlj890h0sCbdqTZuTy91fbqePrTW++ZX9TH3Lj7pmCcoWiqqkkjdyoCth3l7D8ItG
oDdqAT3lvBtZqOAPwXfFqytD8WzF9ca8/3rR/pZW//eGtNey8FOBSUreL+W26+Vr20gYSM9VWI4Q
mU257QWpHJKWNHegMzxOwthIReBan+n97Io6Mjj/1k9NETNf3i053fe62qRdgUYa/gbSu8vJ6cAd
hy7tvirZyR29X7RpH6BRdvJN/uIRzL55XX3kQwbJbiP++lf9rYA++VXr9L7OVI+eMbYMvN7u9WO9
c5M+CySFwER2pjv3MQ+rHRSfYn9zEXopDlUiN+ab9wHKzQbGerv/hhCx1xx3IUp3NIyi3oJ5c6o9
vp14szFrdtA6v7GEnxdL9roGYFJNtJdVvfWKVwjb5elT2UMPBCq6X7/MKy1He532z25h+6OgNRod
iCBxDSSWH7d4lQJQLPEMzemg3hSh3t7SPr924K3/feCNpVOer7F65ZLM9Ut6MzW49uDVvSJGWtdL
bZfb/vsc6m8Xy0geybj8ZiQXsOn/Ry79eakEnd7//RPEYBZ2OfTV1kMuDWr8xtmlcb4Zt14NFK8X
WHG2z/ugOBk3QA+f59W2v7qAjNbqJi6Q6WalguCzck4NjM0DVraRsLqN8lhidAp+xwK0uq83hv3/
hHw/OWdrHkeZYXTAGPDpIwDXDjCxRmNOh8ZQd0YzHc0ZPq3W8uCU1s5fangQ2/ucl5EN4bWSi+/c
rWbMhhToJQgWVichn8J3re1vzNGMy7S7pxrIdMc+Zwuo9mzKgnJW984iMJ/CwDqT8rw0UOI3PIgF
Nj1J0J1PAzdHbaQMpCUZHOoKdpgyb9NZcCD3gYSE2PTGMchloMWe4WJ2Z8rhaYZhbSj7+WkC/g/D
LHjL6uzUq/GcUnmvaX1HHTkHBLOeQDnIrnyaRlbX3Q3TsPcLta14ceiF+5NNYBtZNH3Il+ncpvze
FCaCIR8SHxYJptUagcjqPKhz82R77J5JEAmKaSahLuet2cC1ck77RwNiCAdlLxt/WBJRpq952myp
L9+70Tk5tR2lTtNF7YRDLqmKCNyuA2oXr6WbmVErqAhG6uyAjIqE2yaV7is4JZW/qixnoSg8F76T
DNVD3/+uOu9dEfamZ9JGum1P+Zi9N1371AsPwGj4CGo5bOZaB20PdXsGOE+RWnGXY3qSO0sE72gW
pmb36OfOXnh1GhAvo1A2WL4bXMyJz4uT4Nq/TONUPEoAUFlKoo4roB8te6+pQ8N87j8q/KzQw+2D
t9z9aHr9XTbGYfK8c16xLqQNvC2k9qtwLuwZuOoM0rbUccLZJ0lfGu+wQQZiHbramPMlmW2qwOoh
hWrT6aFj4tfY2mcIxx76pnpLKyoj14bH55Q7aZSV2WGCLA8wv4ls/SqShQuPXSt/0iLLAjq1933W
vVhOtQSNze6VLN5LJztIqNVPzmKEXdvfjx501rU9AaRfVc926uHfOuI5B+/xZIGT9JLR8qeaxXc6
IjVvRjsorLaJWbM8TyVmZgQ4s9ik3aPyYFQg3emJ5uZTrpxN6tE/be8+D41/yFP3ZVCYx3GFUTvX
w3szYsyW+x0csDL3ABsiIFjZVmAHerBTb2i5kQ2oN0VLQYy0+42Y6he7ELDKqUuI+UN6YjQWyJVW
PwQhf4jjvmU+/2jUwuCIbu8cxqwXqGjcqUptnLF66cC+DCoXho9aOGHNh0eCaXwIasQeBd3d0vcj
OEBtHjWZEy4wqo9sgOHDzLNBglPqQ2AnJ7U/HyG4LmJQXcLeTGNekqSr+7eFpDJgHX+TLXSmwL1B
vGKJJL4Oytq4a/slDUcl9xmcEoKCkz8FQHOWTXdGPzgA5oPbDosenAd+gCTrkYj8njuwOdfQ5wyA
/X8CrZtEAtTl0hnsUOddAyucUobOVOtTavI4NxkJKr997mWamL2xsbQOmJHvObeMsCfzMw7HySVk
U5DporpruaEpsvvO937Vo3U3e9PWqtMfpuAOWAHpSVfypfXpYVYVXPE69x0qZxuVAqNoMu8etmLY
MROSkz7NzrasXiHNH3O2xFlLHwV3H4uCnoGQxXC4xF3VOsjfizpwx/m9hm+NlvxZDu2TvGjc2m0D
NzExdxDFR8cx62HeIxUIGxZ/mxSLQPTYDU4eaw/tA611fCnoyeCdinwSMDOvdQjuZOh302u5QCLf
v2hZpcNrVpoHUtZgBkkFXTadsZ8Ty42EFtXZd52PWecsWnp9GMrxLh/ZGykVqETU0hB0sbs0hKjB
n9zVu8EdIFCdARmIbjUIZkwHLrf/TIs8j30bmf0ATwkAD7jSd05fV8eycDnwkUakfXHnpBirzIYZ
QP40WBS+MgTcEEVKB6o4I/Sb9bPj0xhaLu9wJfhoKJB/Dr2by+VZUS9cJD+4AyY1afYk/SZMM7qd
TYEgUIwfDQy/tAeTTBz90KAapgqopoiF/lSBgA50H/WdKPOzb4jycV4Wv4aWxS32CUglRqJwZuH0
vgFhJDLbNOrgoqTMIpnFrzrrwqlwABdqdWRWRUgzchzr+sEb7Z/zxVAEUr7wArbCgTgvuHrbgKTT
EZoQifLyn21bxmlvPxau/2HU3xoQ8wRld+U4hGwYd+7ME0j9hjCL2IEeGGkENWkSeG2UGBUarojN
doGQ/PLXxGCD/RuqioWVtp9UZw3nSoCf7bixVfyGf3sbcKllyAf9UzrzvS7QLamNYz5dQlI5hwsZ
HgAViRoU+12XIwKyJhBlncAEPRQOjECLxUCjHuyd0r2EXjeWGSyychk0HRy6Gr4xDDJEhtsnNuGP
LXE2vhj2M8l/cktHvOdGMDnmvoFJ82Jm9541bEYfi0yE9ewWXtJxGpaD92Rbzn5pL8KfRAHf2exN
ggtlgYhKQF1jgUO77cSqh+FRnYF11rt5qD0caNz7FqYLm9RiILwtabVtB2yFxYclg721JnIPjnPU
AIcze2Wk5PTTb/3IyyfQ5e8Wrwvs6bfLhgfencC8THqwZTqzhpUWbhozfe/RwSQOuUc6dmdT/54S
/Q6cx3PVwtgPqHAmddR5AqCTekOyeTsQGw1CGitC86ir+hfSj+HiLts6LTdWDXWFzs1Oi6O+9RBN
WqzCRvrQvndF9lDOKMSY3SYLZsGzS/Hf5WuOoIV43sbEGh5GTndVLfGLwMvsDf8C9zk6pp8HtASo
xvUgTVb/Gkzxuxm6Y0YJkDEyyBf76NHsu8rSB+5PpwVUZvx4vWvsYqPAp/MkTXQz/jQNcnINwJ0G
14dvzHzuAZNyK2j5Iu/Z9JJtc6s/LLXxYakM79NynqTFfuSji64fzUJhw9/EHapvlBMnqJr+p5n1
Z68sH30gT8SYdyGbOuhxdqDuFqSIm8G/M1qStEX+TiZnj6H3n6Z0NMAI5hvLsODowMBUiwemW27E
bEDwKQUj9QILmRQYukiummq+r5lI/NL+nikzHrv5uWDAO7k9CcaSPOR0jHqaAxwDLUKj27K6riM+
ZMfOAMsoM5kI/Bp4EzL8JEIdjGxKIOAbz0vuB3IcDtDR4ludjd4bkDEC7icNvL0BlcJApq3uCXDf
ASxrNpNf3024DqUrnvJmxgy11dtOW0cG+74AWJd7yF9ukMG3cUW7LUxEYLbFgKIaLejdOFPLNzBT
t4N+mkwoTJjZc1OPFfBN4lDAfycaa0cdNXPeOe8BQ0vZRzrae0U0jaRvsEvOmdbbugj8TKnXRutN
b01/7D79mBe7jgmsLlGyWnrfE91FEx3uu8LeuNQMMuUes8F5LhpYhThi/tbzaqtLTDs1gVtK7oyR
rMTJdhr3ZVwIOcyVHP7gr9ETQwQUQwVjWOT8rQsjB9hFFko/E4vE5TydupmGou+2yzJsSyEj9ABj
b64PY+Wm+1qbWeL0PYuBFQgpn5+GMX2HhiToniJ/tTmnCb4GQk1z8SIyBwTFqY4mP/sNHTgv8jm4
+MRwhiC3hbPty2oKsSG3xNOA6yAdpyLBhftNWHMD9Spks6V75FL+rhcDWtVmIvMKVcpC43Eu9pYF
8h+0vJzC26vK2QkKi8POsR5qYtw5BYNv0sXfHWJcR0fQy1uF8cNQw6y0+J6ndoRNfcq69GdrmTF8
2RLF+1Ntma99VZ6yeUgyF9BBYMGK0LPVkzOJBKF/y8ehCJzetWM4UO1BdP/hd0UfV9IyPzqFJafZ
oGKrNiFD1p3SuXxuBv5rdrNtrpBBln0ae2aDMos+dhmLxWxtupLu66b6zS264DvDe24cl2iBOYjh
Lnd1vzzCVRhf13lv7O5O+bWFksOe4ClbW+G01AdI4MWDqcJpGramwq1j1uM25QtkpWT5oUd/BzzP
OSdzrCeYV5nzImPetXeigs+WQ9sq7Ib6mdqgFFX2B5F4+yCn7w0+TVvHwHTIKrW+vA+4aTIo7/Pm
ZcxyI7YmKhNEbCiZDLD6AhL/eTaMMRG6CReQDYmRP+TQHgm4B1m2pexAoa3SIdEKtLEJemhY19g2
UjA8F35eUv1dpfnZgrNUPEz6mY9uvUH8OC5wqHrrhX0PVfDyUOfDHGWTo4K0lxf98GbZ0n5BfZNn
kN71oGDInGiG9/vg520ww7eqalB1Qc7FTHRtWuG4zA+9PZ2E644Qh0CPD/DxEhcl1EPFhFzc0wGM
/tCJ6pAcNKkDycIaAunA0MXaGCNl6fu09rz7XKqX+m8t572XUN/+ZoAjGrcu2Xdtm6QE1OeWpIj6
yy+kbM+6c0WiYD8s0upJV/kmqwElhQjybprEHyHa8zwixREaQuv+Kc2ATHQk3pxcgDWBPQo6Sps5
FUdh8whv/VBb/Q4o3A1QnpAKNO8bU+9TAxQLm1cxDsCTnLMDIjE9qwnhn7koL9VuaXy8FRcgGcfd
IevaZ2hA+wT9OBP+o72XkRiA4ibgGf8GRyc4zQu57wYK5FbuTwlv9Me45LHllyFsCn8Cy0jgIIGq
0hugAwOwrpTNMbXchJL8KYM/GlnopsIH88bErWgfYVi9sbi9zVKItKJ+eeVy+IGglu86I2MPKGGz
E8WwZW9q7TyilRkZJdAHpjf3UVMB92LDL7GancAYBy9SE8zXAFHtFcjSk7bjouFn8MK2s+0fpcP+
QPFsm+H8yQGKP2JKSOH9hPvsQw6nOYh5/vEV9WMIOyZ5WT0sunnIJ5KedM+gMdg06KmiztOV7y3h
3A1n7qUAQrTCQ+Vq+/CmYr9MXdkRtedtDlRlZJf04JeVtxlGx9oMuXC305RBTcianpZiPslJxIBo
PpK8u0jU9tZW9ZDe8LJ8V5lG3HcIE9LHyKDwpyH2NMomb+l3/ez8sJelC4kNJO5QlHHlZed89g6i
GCDT1C9dkJf1RkCEreXNbkn7DXzyzpNd/gSd/dui9W62818lAAqzQNWfWlCCkMhNpH13oQrNqo5T
Zf2yqnzHuvRgD3Yk5oKgmdMXANzPB8KmD8M1HrDRv/cufyqEC1HzS/dDmE0sgKqxWreJ9TjuJJDC
Anjg2UYi7HQQnaglPE+lrDhqUDj3ERM3VUFPANaqDBZ//r0nFkB766eqqzswveRbiakTGyag7eY3
x83u7KbbmmzEKMpvSxiWguKUelFeIXz4bObh5BI4CPagAXbLx+KqMaiA+QYYOyGmSlDL3AuXB4us
d9mU3+E+2xLH+pZa6ROfKMpA51frCDcUbf/d7UFpcKuT65pJbc+RQLgJmQnJGsi5D/9D0XktN4pE
YfiJqCKHW4FQlpzTDWV7x+TQQAPN0++ny5nanRlL0H3OH7kKQGGqx97SrjXd69Hi1Ae9z2IW63/K
yrc2FaYIWMOkS3fJkD42ga1F0m+/JlUjRNd2mmGcHK865aJ4DzTxsqSbSdM/tDx5ciw9EkwyyLDC
1s5XEuqRZBr5h05yfGOOD0oV29mmc68pvXojFmdXpGrXOtlWJ6vTn9y/fLR4jzk3dKFfpOd/DLUo
4oKyisYdGFjscS80yuRstycfzmMVpGwt7emxmwM68PrKoJhDVkNYCZ+NYCjWzeKLLAys8l23+LiN
pUdZL/neDMeg4nfQvnxpRNLtroWmCGvzPcl76fd709Wpo0uZ3BfKg46LXUwbcGWfEiT5TdJoBe5h
b0WrbXQa5jkM3Kgt5yeGXWpRCTPZUkgRi1o79FMfM4TvOjO7ri47ZJdVb9oi1KkenFMwpd/TOl58
JJObogPdE0GFGJd6u82szSejSc9qauiSXjsgAWPZ6it2pFGY3iarfAuZsg0wuzqQ1eBKrEjGt4WH
YDf2KvYpxthjJjgZFr5VXzt4ojmy3WBoKo7sZa9we3UoC+MppQyZca45TFnz5etaAIyhxU0ZROz+
N7kkV4Ok1HAdRROak7uSTVp+lD5RVaOy94Oujdg0/AshLbti0NdHew0ekM83B1czvM2Qo4mehHWS
HFTnrlj/5rKtuQlxQvAxs6EZiL6rKTuLqvpO2vZjnIObN1uR5+FbYmIpVf3spubnkhWvMuAjttcG
yqxNxDZw+S4oKeDMHXeyAhLtl/aVb/bY2k21lQ236Nh6RWzJNotInlOHYTEEXoSAcbws89Cdxnaj
z9MaNt3wGLTDZcrSI/+499lW8o710rKbap9BVaiNn3DVOEb/34hNAtl84MVzZRzzZTiVsvxaVL1P
6zQS92VtrJsNOzjrCvtvYnBLDDolCuS4gfZsF13+St2/GF16kHNwXu3irBXMS1Mtuo2ulm/XKA9y
1KN8TY61AKv2R5Jo+wLKkBkJxK+75hSKirJ/KyzOO/6B91VaAjH151Fyc2rKtzeaN18a0HKzVSi7
2+q6DuPvtBA6YoA0dvT9diSzB/5z1QD/eNm6HVNSO7zpMuT/BaWxbfriRFvwLh94HoI0KuQYrpJt
uH1bjAAoVb/qjO4NT0gvRFhZ8jAEH2b+YOn0p2REueaoCVPE/X16mJxfM/WQMkZ29l4FL5lVh7lW
bdmld8FwcIkdWEor9ClK0kz1tHCIoRZbXP5s2ihMf4gboNm09sPcIf4XzDcfg9gCLzGbyBFB3Cag
hfa30/ug3ikFSpzwBYSTg9xFp481l24klbcz3atLO83cbrW0ukgN+LUc/iOBO2T9qwgJsP/LCsHx
QmyaZn8vHoi6N/3WQRJOxs/avjLIfWfmGs0cQi4eMrPTdbpE7Z/JwicaLG8wEZuqurVO/o0Aca9R
y6csEfUVR4SzPC/OcrWVewCi/kwz1RIsYuw0m3+Z2ZFoZJmbtqd+2SFNQOXNs7/4L06u9kou33mJ
lDzX9kbqYosbw7mkMWXqP9rADMF4cQQBzrnLd4akrEi+KI8/WKO8GLb5vRTBqz2c3eZpti4AZfGw
+O+Z3vCoetVZ8jkL0Zqh6NtnxHShOZpvXJcPsnZ3a6n/CFW/WhN4Z+X8axj8OIXmLw8rTtuttOXK
S6HlwC9txG54M3Pn0dUnnjyyUGArKGVAuVWPa5QCxRWckk1tbDvzg6LpjWOMkTnAH7v+cTK1J9lq
kTs0T0NX7ZrlG348rgeLT25vqB858PLyGHJAbGvCEPKm+JlcsE3cYiOXms1rYb1R/7ohPCrmjuGm
B/TnpK67nvGhtg+Vl7Otqxdkd3HlBvuRt7sdvOiuWNJIThq1D4NvNpgp5y0KCkpSPiF5aTUtqlnw
cykOhkVJLpQOSCnf189AVFwj3rLW2lZ5/ZfQ0gKGH6Zc2BY+J+aWU8CGMrmHeZ5iFLW6pj+NafNo
p9wTlHHzDiOEOFU6TasqODQaZ3s3+PdW3McOEqLrVWhZ2iHX/QdcU5t+nDda0ulht1T/8Zqfymw4
CuOPnK+trPx9Rp2qXMy3lkbCYvGiKpNLNK4tdawzTT5Gfusn98mV4xctB0sI6vsx2sZjiulpY5nl
YzdClvnt3l1XNzJ61WwHgZWNesCNmVAvKozvheTtfKlwT6ZPTc/BnDm7wdMualV5KCxgZM72gzn+
NkX/n/Dgiswo72aoKnMOVZ4wxJLPWYFWIYlSrA+M+Tw9fvWv0OYY1I+IrB/ToLPYvMl02ffch/lX
4//Llw8v8UG05UbY17awQzlnj239mhoVX5jiVeMjX42Nb9NKzGdUWu5erbSHUqc6BJ8W8Rl5M1wC
7nm8oPxAy3FunGuS/XomenVPP0koWGCOYuUasbNbN79b5rZckxd9QRPg7ly345AnBlO363AentL5
bKnkpairX5WkO9/oGL/HszY0ftho8ifRuw2xp1FVkpc8vK42r5f9y3QY2qDGftI/EKnAv1Hf+fOH
D+E6yB9Td8O0FNthIcg0acOht49VA7w1DtcZoQVjKgBQOoPefsjVZoKz+NMKJP1mVGHITYOn5N5e
j5/KMsgjd7bILG4sFVr3aBNkNNvlRhprGPSsLyq0jUszsCplzdakIauVmKbG2AqO/rgQUeH+Wwgg
EYTUL+V474PfDLYZcxnTweXsklqFVQ/bIK4ekfZst7VfbbGpxSOxajJPro2ljtaUbnTn01nFe8Ul
7nX3Lle8HM5+MRNW90crNU5dKvalqx1Kh36F9DqPOq/791q8mDRSVW4ZGZofzV55ygwtMrM6dMCb
05I8u7QPuXKfOWBi4dOW45rxBMrqt+ocpAF7FoMpGs5KZKeWWLYJ8w74y8Fbx1093lvw+O4Ue8qy
BRqIXH+81PWHxxdBplqhcNZJSPGaY+9hTZ2HpuA79AaUoO9TWiLi+WtgzlWX0QaqR1P5OIOMQPRt
ll7uzOoTBRwX/9NS/Zn1cTVe/ayJR8MOhUSO1x5q4Vwlea9dC1EW/JGDunGDx5ShpumIQneeHQ5s
774urAGPfbCbtfS0Sp0h7gO/d1S1Y0wM7pbcdgIXf0D2d3M/Xvjt7SS9UJvBozvzonIqzVKLUUnB
Wi0NfUKAMu6HjfEPQgNWAqKAFi4rPQuTMclKXhbP3yngSIt2HWoDNybTdOPdVPZm2H8lv3AtH3rb
+PAMrJJTcxiBmAOgHXcKtmXjRgW2KfgsvglYHkxR7g7x+bavp1iQdNhJLxIcMkX3ZQqa2Zo3g/NV
eNOx91NiY94qLv9g4VCwqOitNxKhQlGCLojg37gk+8mcPoHkiR1zuK3vEYXdyVz8L3uYX6xBeyLN
gnWOEC44p2KTC86Ptf0KFAtikxOCaXH7crtlYMZVCuWYNhxeFMrJ8rseFrEp85I3qDU2pU3ptbKO
KYQFxeTx6i8nIp84eafYZSYCydoEEEJWgc5MUWcLAbH4wWEN9BjrphYKvf4klNVmykisbTuBgaf+
j/DZRtKPtW8R4WRxS4Fm5OvLPi/1V1mQG1hRPOC5e/oLpFNF2WAfO+Vt7Ux7oKPlkwDGDdhsnPbr
qaqHndkOV9NT73U9xD0eRiGDDUwzj1EFs+oUu3T1v12zjjxH3PVX2YaW4siUVFQX/a1t8Dmm0zPm
4B+WX32XCZLlWevKoLo65SB4a8Z8S/gbgqzqpaQVrLf9rSyAs4g/clP9AiAY9yPRinOwpW77kLXy
YFOb6A/5C+bnh9y3r33R/Hgi+28OgmfXkp9FWu/uU1ohWg5AczcSi7k2/nad7EjipqVWWzyxhjz4
vvdYDLikeJqGPJ1iv6ebIwcFHVR741J5NhkUmq7c0JoerqYV+/zaG10G3cfAbl8lnuSC8C/LAG/N
uZEne+ca08kt7ag1HK4s+7kR3ttkz3HXCbiADs05xRKLFcmqLcPFtA7V/TGkn4XM6RCLb+jgsE01
4jHr+7PWOipc6NgY/pzsvwb9h687LLBziHVauP62BhOYCS/aVAPqgUYP3RojoPPd69210+iwJOLJ
2czBHTCaP0Zdfs8BtFXbf9qeRpyVz9bjOpk4LnUCC2w53E32BRMysf9Em7kTZ50j+9gkA4hyeHoV
dH4QZDDTrdJ6ovpM463UsSnLwLqzhazAnFHD8Gx4CQoH3qWj2zhfCE7kTa94oPUGUJbrSSBTwY9M
ScXQaifHxiyunIYgatqXHNVuhxL5hJ1wu6f3BzyTwX+BYUJm1I7Ls4soIhtcJxZJ9oMG4ShZhBXf
QTSlS7wsen+ecJEHphEnfp2HtqPmDTGjiKQNC9q76B96gR/azZ9pfOGhx+HGhAuy3aW5jCaO210S
WKBaRBdEkEhhQL1EVJr1cHPMwP6YJrXn03ydRiY/E05sIQNgW9tVSM4Nwp6E+QRCX4RrZh5U17p7
3ZGv5UqQGO3qaKEq9BuGEfJxWBvbUmFq2adusLC69SugIJc6/LJ7WZX3ZwEVcdREDkLFeZCfi7HG
i17s7JKERBtWrzFOvs1nMXjx0tonrfTORqkf0jV1w940f4WxfCgF0N9rsT+ZOx1nEIOTOGjke1CD
rp3F2LxZA/NBn08HuzUV37XCSYg2wk88aBXBUpVH6QSA5BnGT9f5t2oqX0qvZwidsZ+msVuYMF7O
1lg8rkYQcDi0p3FSGijvuBGVeWhd5G0SqK3oYBaqFZRmmNo51BOHdhetbBFi6NZ1NsEgTQsJ0uD5
LJe6ufPAWVj76r/B4eIuEmvYCD3x4rx27XCAfUw68eqm/q42lQdXnj5Mnldsh9q8GjNMiZj22ZgV
XLvlvqvWcBHzYyawso/wklCvERdJmPv60bHdVzO1H0mp+5qS0Xt1XMpnVOntOmILFtd1IrCohbGY
kwnn+tW7i24ljFvUF9QzjJ3AqtuDATPLTWM6hMp2Q6JhnsjQ2q7LzAdgvuMCcgCwwUfMBM/95Jgp
If89FvwCGX1hO59+usaF5kL8yGu95GNEPV3ojnKHkXiF601EVFfmo2qZwlxHffIl5puprbz/hOaf
TDWiRQDfT21Gz2Gb1NwPg939Y4+IRjkfdFztKmgPabMe+qa7ukQYZMrPLu7kxo3mPy+t9bOa5rUQ
y46fPqqE8ea39SX1M8kRqPSHYprLyPMl1JeR2QTHDyenohHFyT4KI7sJN/kqGabGRX81a1yaA4N+
av2H0PfCK8jElCv0dXgIavrA63rc+Gr+tBPYUr1QT27nn620v7rIV1wmSQkIjqCWa6uVl6afHkgE
uDn6wKS/bOtl3CzecBKOe3T7euP4IyC3E2lmfTG8PlqF3JdZdZJ9d/Fzcz82/dHo7WjNIFI0f3wu
1/ZlGDTA6uRLn1e66Rc2iUAV782Mu3nRPrraeShmnoXGDvYeP2dCjbq9WO9rkOyStXkvjTQW6x9U
fVx01q6zup2PAIEj62A4BF+p+WwWKD4DyrGSidXQVbten57X3D2Qcn0q+uLT1OcLQM2OtsOMdaHB
ZZsxG7XrYQqsWCj9aUr1x6pwzk06vqDdszemttxGVgkP5qtMtX9eRhqDTEfE/+qa0MFelUSeKLvY
rF7y3ujqpfbYj4LROvvCeG4LOOcyMFl4cSXrrn2ZPe05R20bCm1m/MdSFnTjzTTmF5R+19QoT7pM
DoahHwbRP85yPGbIlDZuP/+TZQmoU/uSHa98UZk3YkIDGcw4/cbEv+Mm8lOvNQTkRfuHm59s/FU7
qsF/6gvrby5IHYGbfUOtsPOs8qtLXD90RXM2DGubZOPFWNDvWdPwnznbLwFnELfeWsLFli9tJyEF
Z2s6BESizo0bkxxuhaZTH2dFzPSqzZ8M4aFhuhwkI77hujqNvXNRtUCc0aJl0Yr5LZ9UXE7+KVnF
Uw5Spsuz4SrIHJgoKXZD8xZMn/D1htVviBhzM8aXNDlNHn6XvgzVXPP2Joc5Zy7rvIOn+dugUMcM
9XXh9UhsKKLtco3fIIxlTrdmbYYzA4bq1lCAYWjG9X79ljWbwHDRV/tUCbgp9B8LKiRTrq+jKXHS
tmfT95902z32WYCcpg/9Api/4Nm0ecBGhy/QYy9IfAjnum6eusXdoc+Cj+63RHqdllT7UFUWaxVD
VkdCVTBeiLZ4MfT50a3diTa68T8x5x+LmzyzTtAYuA4kcI9lNDQSUZXLmdsiBuhpvdVSRK4zU9R6
J3MTlCpmlt30lqhuMxu5G/XyFfiTZYGI28g005squSd0681uhl+/ds4CIGOC9wyHbE4jp7OeWoIq
Q5ddu8u4d63lvEArgbr6m1zCbICz3uQ4Ra0JTc+YGrpesk2dLqZ78KIlWbrLwXE7c37NdbX3hrEN
Dav7qKf+MUmL2PWnY2D135Xr/lKV4OzkfazxoUu6FcImtxcOe8d6SJPG3Njp/T6ckBhO1XrTiQ7c
mCABFG+Nr4GrXQcP8M7sL0sCoVVZ4qMxXCa3fDg6/rR3HbIRVvc3udNonaMXYeYtD6lcp1DMSBwT
zYxXMd3HMLwOQWapyBiol7ET7ydI7RdrIVNq5XsYNsYgWUK1nTUCHPQeBFKT7womYp39Y1rTO+k8
f4PK55CfQWhrxsXIJyB5oS/5MS0XF+i3yncds//ec4wbPO+3tXbAAZke2XmFHhxuPatH9NGdvyuz
MtbzV/IHw0QscV+ox2C4K2Z65TxZgdgt6fpq6S3ixmzloV/eYINOXceTq4LzpFzQeBbSUk+fJ384
al4DtayzLRsAXbmf/tQpS0Uz3Stjk+1qLXz/7vKRkXSS5kwIVsW2uox5VIL0Eo3KO2jh+DK5vHKd
tKOV1rey9v+pRT8KFJjMxwFyP/5GS55FbjBD9y05pOP4DmC/tTID9fBQATIQBK+N751fDZskIBhH
a8SDUdksT0mw0+2RxjSv2ep6Hbt614VFxlFiLZGyClbFUnvT0rsjrB2o+qgpoyREtf4dRHYrV+BW
L3WfWiPYZa73kg7djokH7aK8aP24M50yj1TVsbfzsFXmtO9VfR20+dWQxo1yw8dgMm6zm3NrLK+O
UHsrCx4U6xuM4LVKQBB9r4t0q9n2TkrgWx/pLA8DySjCwQbRkzaDZNUYENkRfaQZckdveghc8VGV
9OKt5f222s51eVw0PZ5H68GlOtBJ3Tgp6kMnx7NDGIlD7gYLJZJeXvKfKsmOti2fBrL8h9nvw3H2
bwB6J3NCVe6XBkz2wLtuiymukxkVc38lcqeJvM77jzq4S99xC3elKGHx1b/VrQ51VmgxuOXrLMgs
dTL3w1o4dsGdvaRIQnKUkVr48sHOLH0rvcFhq0Si1Db6R3W/4jnPHrNuuJa9VaBylshcKCQAbYSg
KKd2gRdkWaib9b3tioMD9aK3hOSrpt3NOIE2ptSO9jBebbslOQd6y+x2Wlr/5pb2kff8/3eZvZsD
vJecx1pyUIHHKLkonuhp2eYiuLUdeCxvUijMwUB9pZ9ny/gn25w8H9tsAASG/3KoozIfLlVR/xQe
7JTe+ldtsnbOHdeQVvrimPljleUeike72k5usqudDvVbRaAK+DMjQsQxHDWOvJWNPDSLd5Zt9+5X
fDWFfR5SOy6U+2vX2r8F8l1ydII6w/fz6swcAiPe+KwqvmY9u9Qc/ChqXmwW8S1/3285rWfWtD0r
WGQE45NJI6xTyt3s2FzkQ+zxz18VmR+I5wOFQMT2DpLTwRnQBowZ6imZojRa3u4hgVbeHVy/eLAG
+h10Fc8FLLGkri5LIGEHBJ8Mubm8Oet68Ir10WzUzhBuvFjrleAi7KRpnLp6hNoV8H0E60yzerP6
/qHw5bYqiW70KkSfUhxTIpaMttuvifuou+pkuO4POhMg3Lwoo6Sed+BM+yCpz5yigMmFAY7rVIyq
ar1WY3a23Opo6sPz7DM1rmIIGw/QXa3+qQ/yJJRg2UcEkncEZ0JmI5azltBA6VsaKum7NqSnILrO
kG77q6c2GRYBfTbjLK+xHFhfk2Ydah8yYiS/ZESDzNy2LTtEx+MUa7n1Nue4vjPt4swumffIUYY6
5VITNWZJH3JOUyYyyJqQtKXJl3BY2q++nGM3mM4VPrWN3ZQAP/zXAfLa0h6gX3SqntXyd1czdBqE
jyO+irQ8jrYTLkN+KZV3nCjOGozxI1n7J6nyndYYO69ANNhQGzrUX2NCWkM3SXpD0VKhI6IIajMp
6kuW9aVW6Y4n3UUbwxmDghZ5BlDtfKykC/nfnwwfNYPzui6IZYp5jALR3KwyDwBdjKPeyGPqVtfJ
IE0DcGZ2NKwdyyan6ic0gjUevNHczEnKCGR+D6Bhnal2yCK3MxxXtNqoZwbUfrLWo6ypnvhxa7g4
PjRX979rCIwy0G60xe5LXqymfzP6+gZnOEWuvr6xicddgiMNZHdomme3Xg6ZSk6LA5qaLIfJv/PG
zgU3x7Ubg/Mg2s1y33kNZ9svxfuqzH1giFOf+4g/UMa5YpvC/015ea2G/wYHUEtmGsacUdQc0P22
EsmZdveo0dIdYEWUekts3DtPivspZvCmZy6eSsqckCR6hHLUbMCetm2re3sKEu3FomfB166VmNhE
0HlYSEWVPh0BGrj3UR5kM7WeWeSLnnlYsOOJSFgzX8lLBf0k/Cp0dH578rm61IGW+SjA8TPddyK8
NXmQvud9wq7R79ryqy7zn6AObkvry00qk7CHznIt50X63rcj0n/2UEDWptQxddtVdARjGAcMUOSn
1QenQsWqvaCt+pGVfq6cObZy8zzWUFpG9erN4GSSkaVx25Oezq8i5w5pzfKkjd0Wp1PYcKYk6z/d
rx9VTs1qo56y2sM0oF6qDkYm6V9WQ23R+cAWE7M2MyRVuMq7KT/UEzeuwGkVBPt0Xk/90h+m1HxJ
6s8cGFZY6t9CarhjJmyWxORKVcVjQOhaUgp+gkZsKk/bVU5185FkCgDkqvZ2Kp/iYly2lWbc+p7X
gJhFMHQ/Nqv1bySpPdSCsdnCkqOkQNrHkEDkOd9jQxlYgA2+QQw0IGIc5d4q+4sGPTGzC93p686c
XkTjbSfhvbbab1J1xzqb93lVfQwtuljdC0Jt/C67u6ZA5zalJafiLDGDHWGpQCZD2AP8ZmkR9goP
GCpjjvtNbWaRCkBZpupzdbwLAXUR0N12mRWKxTvHmf+mJtjpYmF1gPwXsn+gAnDnO26sC+dQ8pET
7cj+iJoWVjODlhXSP/d3xbEk17HtnBfrztgLilsnzTn1rvvQWfoxz8qdJ/yLpv1Dbr7xmDCS0f9J
R7Kh7tbl2qe9puCMYY1osA9RrovecGPZ3WNhLI8I6Ddmw9E+/jrwQUU7rhujpA60IuzJWF4t9Tyn
fr7xZjJNEk2dvLbfukn6tSp1XfyKlY05jofTm+aN0QP4K5aOzt0UPVAy2Rdi6UKkknFRGdFir5j9
2lgzs3PQLRyACJXKJNjmUgMvrg7NQHAoXWZinh9qioiyNjnKWu0yfpKZbJA4caF0O/NE/m5KSXB7
6p3aY/Rq+fPWWFd3pwK47AZnEXKV4FYWlHB4hYjnzAXtdk4SyGFoJXj60CCxH2KE8F9rQ0EC3Tt7
rnRvIzW6MhFlh05agGkWfEHEIa7FZxHoX6g8XQC3KkgOrsuP55Sfjf83SGMP2vfhluVhNI13BNRR
HkADG9M1aNHSsuEjRHnLxHCoJnGqcutBBN2Ea6uJVi9/HIqlx6uAGxlZyWj1rzm3HDgNlqplfICt
22a9dkwVbj47247y3VgU3HUWDdowAzjYf4OhIqdh3lurY4V8lKiA41yZ74vy3tYS+7rFD6OXW583
hJEVwAjO2W4fq8E/+gHVMrgqGcfRYyAP4Js/ZXrxUPXjtim5RBeAf5b061zXsb2IQ+alB/PevuSJ
4oy6LKyr+WntRzCP+tia2I8mcSAJfF9II2yM/N7yVW5smRxdQ9sWgynDLpXwcymUGD6juRF8lob7
06fGSzDCprnBS2pl3yqroXTyuGew8CwDGagXe+ty0HARmp52aPCjmTBH42qwCgCwwjOenN6kF9hr
Hgmy3Ljtsi/sPrRnCxcmpVMl0K4vv4fSJzALJLFaeLtKTjV2QOHkof6YdAg3Fslf1B7E2Mb8cDfW
RzgDOqhW9oLFPg0+6QpJa5+FOzwanjyxv50dL9mtxC/YNrrGEmqpqXcFYGiukT+uTTdvgT7OJ/4C
8lh9BE+md8wGincy3kAaQeuc/9ax4Vtwsc3VZYXIEv6KXAeJa2PNsej0bRd0iFS65sq7fRS1qLdm
mb0ry8R2k+/1ZkBzbz0pNHcogZan3gYZTDttK/3m5GQKXtOdQjW1N3/M6hv6pUNJhkQm3J0mugeU
fVfsDH9aMXyLwm54fRTcZy3OhV5ebc13dnVfXxK3fG4s8WcO+Juc+iRN+4I0iqEpUw+9Mo9YgT2e
zjYKrPxJS/qDEgYiD2c+MTFEnev9GzWzRSHXgDAzf9QIYzbtOrxqpX+slfxAIZhthpRC+F7l10pX
4aRBYgA4vuS6QSPzOHwAucWZ0g/96l5qNW2B9bl2nQT9MluA2abfLYUYtlPQd6WjNMY7ZAPGDshU
OsxyhtT+JnQ4nrFUUbk6/6QgWLEqfuRkvZpD9mrivNhoYsCIgyolH0syXjuviRuJx7bI2odSpDeU
D8u+to0/q1T/Ok1/MSeDKPD2p8YRoc3qa6jyh9Xw4xXkj28S1LtpoxLB7qZ0PKSQuOq0GY0bVTCX
acYC7bL7G2WczrQyVCzjbave0nm4ImLRwb6yt6xMXhl6idblYHRkhrcTzD+TaHna5Zh3xm5cTJjM
+yo6ekfvPgob5ptchwj84qUBCTGZfLsSk6RmvqnEXk/T3Vjb6ShI0/lJjCMmKuuF8yndZPiY7zOy
pa97p0QooJsg+ZWOsIrDREvcs7X6IbBrFEjCZZWyQmtQQOJZmCLw0iEXaoPGlgp9rJi+SJmazjQI
RFpTxRLrIhVuxc6R+iVLOL+DRN6mzDyt9d2HkLEHdC4SY1dHIymftGXZJmht7I55cvVXhPqqZedu
H5r7kqOIJeXpUKEMdDiTYH5ek+ElK4xwAOzZdh4aTArwIk+hNOrnmpfC2DmaU0cFLqWNUMt+0QrS
zKqbPnU79ObFr5G2vxB2ZNqa9SPmatafFDWJ2ruDu6f5zjtMuv2DUH2AcYLmmrouRgny5JnNf6NC
gqgDXCwEm9q8RMNqxkXqBFGv6SXlLwWnccs72XLVkWMN/2Tn2qNcv50Z0rOuuHqlVj73bf2czRq6
7PF17eVWgxKcUuRZzsShhdRjTbWtgV6DpbP8CBLIDlcWD0ExwXCq/t32re/JMShFVHuspY9G4Ybt
bG0Ld+ZHCZ4wOfwus7xUAQv+/5ydx3KkyhZFv4gIvJkWRVFG3rcmRBs13nu+/i000uWJqoie9KAH
hYDMJPOcvdcW8/6gdcYzgoVfGWMSZQ5y+6l4kxXlVHX5PhNZFxIL+7fqXee1iosN87xRVS9xol+1
kA9sM1ZgA8XCL4MCWs3+hymPvjeWg4de5lNjpvnNEEwkaXUvY9GdIDtvx1jHDab8nJTWyUK4vyJk
ZMVA/lH7VNnMhBWu0W7KjPKNYNHsKYzuakoow/jVfY5Q0a+RhRSsRqwhN0NHRWSWWEEtAlVS1+wM
0+Jv04fdJta9l9APf6pjjPu1czP6l5u6osKUDMoV2whMv4V1KgUL1ZjVvZVCY256XQBOG4dHXMeA
vbLSQdv+rPfKrQzbREMkUReZ64neAXqduDGtQKOZwa4XerxOC0SjoWnHfntqAvNxLPSfmZj+MVSV
XqyajQzm2RymwikIc+V+nIa/XjI8KqaQ3AlSj39ZmKUPtJ97X0bSXiuOENOQM4zR4JxbJfY0VTEf
55S0xjZHmZ+fhrx6Gsl1DFjTNnFTUcGEzS1ou1zOdLsukHZBgj4WBR9RtaL4Wo9gC6aEWpGi3EY6
vqRG/gn73A1HlaoTKuY2R3yREsaND66kytNi9UaFhluohrOsELw7q4HYTLD/koanWhOPjU5B2qw+
JEV8pGGJPDBqXKmea/ZsUjAuIi+MWOI/88/N8qaI/N95VDyDa4CzjQZgi61o2I0+7CNLQWc6Jfkj
Yx7PO6XVQizp6kzKezWoAH0pEkwRDSQvztmmFk9iiDQyERC2BIFyhRM3oEE8a3uM8c/QVTC+m+hX
2uB9NmvcCWpRvXdZp7NE97/4Ammk04oK2SmxaxKCROOg2jaBMcPqrPcUFexGk+UTPuXnrihppvKc
tZFSfsvdQRF/i4kcNQsD45tnvdcD1FRM4pIh41WJBg5wxS0L4zEarCulExBCa04U9HeUq8D71cPf
0MtfktD7PdT1b7wOw9Zv+4e27eK9ovhIKhH/lm15UoLGJnP5IVLROue4yfXQeNE8/VRj1MvSlzId
f0zyeIdZpN6qhcQSbvicEbElFqFIg6KnT9fdJJZ6hTkQs0MW7wQ8k2EmU3OJ61PqJb9jjmRpaBbb
aUABSc/vvuiTPU+/3TZx2yNvI31WwfZes3LC2oiuarN5i3vI/0GenjSiQFJTuIoLbWfEypXVUCSU
JawyA3NbbmsmuEZ0OSL/m5g9Fi2JfeaVuNbSvSE0GKQG1h9Y971VmHaUYyjs2/yIqpvzi/HBsei6
EQTMc5QR+hDAjrmvQ/RKsXXq8mxvZQ1y2nEnRiolIXmgc+HTNhZO0bzZi9Xo3WfGWaJVgMyqrgo+
T5BHWSkm2k99MvzNiSVFuVragapMdpph78+iF9WIBFvPkKXPRuLGz/FrRgV7ToDnWMVTZ+r9+4Aj
WxNDHjRMRJCWxiLT9bZqBG5do3pJZOuhKrrtMHDSTGfYAa//0YhSmNSNuevpx6J7CtNN78e0u/Qj
rSySQMLgsUuzzB5886UfyCCUh0MU9dsqb178Ltgl2PT2SRKaN6qUbfFHupQV7WRin6cpsu5mook6
cKqutEo4meTAWIWOpaDVNmqAWHNA4rnxaz67rUi9feS7obe3fSMczbZ/90L+qMlAC2WJj2DFroYx
vDNK49fE154f0NkoaD+jqjyamvfcD9KNqoDMkNnzmBzLh6TeRR7i9pYWvFqKjlxkDw0Hpqk3Hmkc
IAr3nujx3EdCRnU6vG69EpVleh+FxSnV6C6J2a1mJXdtnD4Oc3uLhNkdG9WboRi9jYwICJvtSTVp
CnbzJ7kGn2XhdAEOeB3V1FoqQsmx4+6kpLjzg5Y9V7C3IoRykizdYT5+EhMRTxQLPXpv11KocoEv
yDDkje4kjie1tK5Elegv7K9+moHkSOjt+h5bj95EIDrWYQ0nuXvXLZ7+EFd/vTS9atXKHXJ/cGQJ
MZ7VmOmGLMPOrqbq4PONd8JCrXZSyApSRA7pCi2tVb0fCFEUEjqqvHvWLpZZLFvQV8zIGg90CXGT
00McLT5xkwHsJRbnmkSAmULwOP0Pf83Jv2lbChGqOewUrX5svDyxTd/YAqvbT42A079AycS2HCmo
8CYM8kcVwfEyoAPYfZfeyWESP9B+pjiZqW4bIHo0K2o7nODUTahTio9UBmydSdi7c9cfoqNZpHfk
0Dmiqe/njzgYKQRhlIUy2KJB7hjUaSIDxYqqWvNBGhYByacEBnvVb33iY4iGir4gElQRxn0SqPee
Kr4mPuc1bTTe0PEcZb3dqZn4bJnpkUMHp49yxNIxa9XbQTyReRjZsdgBKBbyjwRdTl7HEaMB1gql
LEqJ7W40O5KGez6wykChWEjue3qxZqoWtO4mGKsl9j8/zN46uRLdtI1+eIP/M8P6ta308JgMwZXY
a49Yk+5UFSFyglA/HKK/mqZvDAwNthr7t8Sv6HYUh/cpq7E6RfeGDxYjr45ylDwVE1v8tKSsPOE0
yzrN0fBS4v65qibasnJdvUco4JUWQo6vozhWBJ99ntgw8Ngehnr/LmfmsDU5REPX8TlGCTpMlrma
N4SdHRnxPd/pH7lQvwUTcnS/coQUJ1pTfnTUuySDjUrUoB3lZ6jHSlfSkFEgESl21wOa4RrASRUk
CFhrSiWiw47jUa1GxJGBo0gUGBWrKhFnj7+TAaV3TllgSJTrjsNfJ1XXoy5CpVDxLvjgAjKAfnZF
4JCjlgh/kb7xl/qvQ14MfFQm/WB6JVUunR5KNga3TYdmbMzkW7GZv2sppqPK8l9YFO89pC863TLb
FDBUZhMdnjqgBeW1nW0MdIraLEAMi17fUYFTbdmyg6tQRfaV3TMy+wezVW9g/B+bvohsWnXIeqcX
wZheMYcfhgQbWRZjjEeerlio+fr0Cdid4hTlRP1H/BnLmJ2b6DhWNcEl8VWXJHth0v7AeHsuVB1B
EeyNDo9biHfLoN0YmzV2GXYGbA9QBdfKc+FHt6mU7aZ6fPeU7oncjl+Dmv6O+BwEVvOHA69rddQl
4CVpewPxqlhr2EDjpzacjlWVOHktoH0H1Go0DD08n36wp2IzuyhpgaML0EYqS13kXUeVTHoglSBc
+f4m0YLWbfsKkVfek2asbcewfa1iTPYxsTWOEirz9haFLFtXR0IkNsVYMQrciJsgHiKUX8bbNHT0
9Sz/rS/jKw4HbqZ5hOXl94TmuXlt/RY5LWxkI3LZtqHAnZp9FSWPYlE/6oFO70blpZkpAbFFOWyk
FnqInkbv1LmPqKJvK5UBQgf3GEKDHvvhaNG43uhyfVMRclH5ls1Ob29iL2rJr56CptorJGBujCGf
58FrJ0tvqLrcUMVJKemDLWkDRJPsHUXRsa7wOk7dQyvq5iOQkbu8H37mWnI9Cr8zeCm4+/9Gpf9C
f/BlZrw0U/fW19UfvQDIqNBeENnJIdJL0KGbQKBYNTZlRwKNnOaPHdL9shy2AwdbQ0v3cS6Jm4rK
DCSC2wjByURPX8XcjoMN3WM1ntqujWnryTjQ6yddlSEvmje1VmBrVVwdphano/TdMBQ+btEPI6yS
3XmMm7TCqjNn2OsXvmaIeabxky7am+8xc/xgbVQ7e/QOeLDUp/QKodoPbChH4zBdIBauYPjMBdBT
oEdDOnyd7sMp+qB6Q4F7rC5AvlfvZsYkfrmbXhYtoA1tttef+2O3jaDlZrfD68yyzv4GN+MWI+uw
wbB74WZWksIQfv33gtakGJYWAqvvdjkpo/AvD+UhO14GDa8AHs35MX65o7H28kLJ2phw84w2CAZV
IABavQ379sIQWLvCArhoFqLSiD66FC0wD7rYPomUc9jYcdo1iwuAwhW2qrlgL4Zt3fTjIGVIJU4V
7rDiZZAv/PkrfGTVXNAWcc2BjrDgBasuBehd+pzuYdXVP5VteqTz5hjOZEvA4TbDsxhuckCP/na6
y66Jc7pmF3SBh7jGbF2GCKfQfJKYuCjiKzwXi42rU8wl6z7YxzvT2BAvdGHGrkygZZSwDjgi0WQN
Tu0bXer8b3WoXVSG4x+qe5MN3ok8EOUCfndlbCxThcdo8DohMLN9mJ6KUwEXobv+84/3sVgIsiHI
66nggXG4d1InZ7u6CV7rneX6NvUFGgwoii48tJXx938pw3IZ0Bdm/HWBugk44EOp3AThx4VbmTmb
35AwjcUqAH91FIQG/qY/A5aKsd4CMH2qrRA6XAsXhOpMWDzHWX4KcuvtwkXX7mmxMihdmML0m+G9
jkJBwa5dwjw3SLyO4DC3xkd2H+4uju61gbBYJGQ55SNhMBDE+/FYXU3MLQIvj/51AxsM3Q9MU3EP
0+NCUMDaumosFgxPHJR8kpnUw85/UB3/WO+6F99mX3uBrL12Q4tVwwy8dBgbuLZZirgt/t03JcST
g5I/n389+vxD342JBZMVqWfYya0IEZsqwWHSTc9J9fy5GeGYMou6EkeoPj7jdw2dRsByZpW33TgR
noh9BlZEzGyo6b3lmQm9wgOz4zU/0Zhi5iaALCOnDoHuNpPwN5VaRzWE/qU4uBVEzlZo6V3o+9Tv
aYdYTlEQHGSRI+0PV77Yu2bV7vNWePNl1ElmhNsXByWmZIGB26XxB+3NlwI7ta3XMGp6TIVVsZUC
EamGTu1dUa+1OEUX1Gcoxov3IGZYZLDHcv1QKCQG5gpylOR9rMQL0/czW/Wbh7lMp4jkzBsCHXmc
Ehf7MRlfPSV+MeKK42TevnhmXh9FmeS9KrGGW3GARiHLlEzKgl5EzjREpI2JWA7w7lX0KGoqSdt0
YIXJqpmppFh3ClzVIWYfhK+GsyIVkLxzKAf/6bx6H0vU4afglKml7BZdrBMlJ197sxa6Fx2hAkza
WSaHIJDXXZ9eJ6X2I0rU8cSBlDK5mV9z2oJtiRI7QsvPlq879kP8S2zlnaL3l3Y/8+T45iktE6tD
le6qNwjx5ycosOHjbogkOIK3287ad+f8yP6MCv7uMostYyfj6RqnPt43U3nTekNIbTwBzSp0gVPV
VPKgPUIl6CmI0TmzyGL0YUviMXVzMz82VvYjyrVjrnHyiFMRpkcSE7tXIesHk4tSd/oR5j2Mq/RO
U7VfZYOcwC+UX4o6HOKJImg+XMu6aqE/ygFz4FoPBSg0Q/47toqTh3rBGMMrMY//CGO1Hbx23E0G
Li5VgZE5OOiFnwvwEKIcXSMfcnT0++2oPGs17IW0RC3kSejVzj8raV4fv3tWi49cIJHUGE5WvA8O
6Y2ynfZIoUijkGzfjvlOX4qj0FaWM33+/y/bRJnKSZ0PHatNRUYjli5f0mkyq8ULeB5Qbz2HM5JI
0OiZQvCIoAuxKsqRSdgCBcoo1gMv4qScI0LmOWc2vUGHSpEPI098leQeTpbcPSQVNufUshQ8ErQu
+yAkfCTHFkfn3ZRZu9Au2yDVXtBS0zkVUPREuGiQJWqdZOuh7Ea4MloVeYQ3wVweky2qh6OIPWAY
y1NJY1TIw1eDZpgVqycELlg5JLfDxhGgNBYED8UUSpec09b5F7Ry/Pm/cA0jCLO21rO9NIH8HP5M
1ChS9cEsfiCM356/xsqH+v9zMwowVFjs9oZ0J4unVH9Qi9d/+ml9vuSX154Eut9YMa+9MK1jJWto
1GCRRtKFv1xaG1aLPQYVMh092Vzod0d4VLRat8nWvJMgj7gmja9d9VPfVfblbF9p5bOpLzYaAjpU
VZeDfI+UTZYheo6GQhkOqJU+ali6WkfTqTuWkHObrn0UAbOef5Rrtzovql8eJR5ds9JFLdpL6JOF
2M6C2z4jND6+cEBY+/3FhqOjyIE8jVUTRWEvdraVSHajaZuQXsH5O5Dmt/LdYrPYcjS+aoZqwWCe
fc+2tNNtaW8i0sbJ+QRS3Slj2zpcWnLWDjzaDKP/8sBkpJmYgMN8j58YUEXo5h1hmXoQ7CNhukaM
uq3BJEqFdj21A6YQNglW8ev8ra5MKW3xCUryQKT/Usd7QQX4qf7RkGGi9fq3H1+s2Q1UhK7yS870
nni0KN2qHHyqVHo4//Pyymnhcw3/8uA8lOSpMScc4C/DucwYaKrsVUpQFCVd9Uw9yTVL1DNK+wYp
PoGcj0Omkg1KudKJGt0tObD3sS+6sYo0XUjRebcxgbPlhQ/82kdLXEyFyhfNWJxnvVnYlAFgLXCq
HnA4t6SO+XZynz0ryub801h5k+JiWhSQScBkMmblqtkoKPipFLCZDS78/NooFRdzAkduVgw+i68l
go3z2z3a2Ju8qa86CNTAt6THcjJcZOyU2+A/JJZwF2PWu3D5lRmpLdbnblRVyUs5BAg5bFbRc8yx
Op5/cCuZD9p8yS+jyNeAYFXqnJMRXaXBkyQ8Tf1VPv3NhKvacAX5whdm7QFqiwWZsg32YpXZYD6r
bnVoXcGhXh4e5F26E7bWn/N3s/Id/txrfrkbXGFRKORysrcadwweAeefWmxoGSMwjC6dYtfexmKs
iXqqIOmgWNcWd5X4Q23+rbqlLcaYpNBwCTr++C6p/hRyxim/kFDylBdOwytz5PNU9OXh+ElJAmxc
8enIjKtMsR4ntTg2IRPm/MNfe8fqYjmVm9Jjn8dhmMPbxvw7PgdbwY4Pw4v3C1/phWV15emri2W1
FxsZOywh62LymFG5kqff//jnLza/hS6rldkwFVRX2dV2/+zjDguvyoN5wl0T/etTWkxmz/C8IpLn
78LO38NjetQQSx0aR3II9fxAPn7+dtae0/z/X952lhu03SKUQ0KyKyZ8c3574Q2sbefUxVzGdJGn
4sRPE+bzhnOcFpCthlvpYbD7rbypbO/B0J3+V3ph4K7V41X5v/dC3zOv21GijPMbCXF9HKnLBjb4
k223me7jwAl+Dg4ZdbtLkUtrD28xxVXP1BuUAdl+Uj8K7U26FMS2+ugWc1z2h1JWNIMfTuzqSnR6
t6alda0fghfhWrLHq+E5JoJRfjg/CFamvLLYXFEM0qj3CNgB1GOtzPWeE16qfxthy3RvKYFHrHvM
lxijWEATTi8K9/zfvfJVWqZ7Cx0hImBG070mwjrATBsUplMn2VEbf4sD8QWld4wnqN3nL7fy2Vim
fXtBb+E8oTsyGifahqX5WsRPU3RdSpcOb2ubIWUx6ztoHdEQExwbYRybM7httC/mdoD54nAw2V4+
+6yM3WXUd1eavqzm3EzSpjc+ZbdUDi8kH65NRGUx89VhAIsMDXcP8i0HB5a+d/C1glr+0wY6USmU
9RJgAMgn4po9Ug70IMzuyxb0WhDkLl83e4pTVwPI+m9vTv7vymBBpUiV3kz3RT2Xc5CzzRk6fjQd
dDgTNEvlCxdafYGLJUHT/ajPekJnQ9FNDuR+w8WBg0AlcCPvPssw7nhpPK4tE8sI8EoL51ACLia/
9w5ifQp+HLocKPosc93HXMOuXH/3j9/Uzwi8L9+KvK89L8uYyR0ZMZq4t9ADn38/K4NxGfANAB2t
0zwYW+sRzKCQXti2rixsn128L3+xFta1ogws0HE8ONjsDg26lji9FPEprfz+5wT48vsWyg8rzZmu
oqvypfkh7WS7Jq4OL+4NGkvFrmxQONvzD2nlTP85Cr5cLA08r7Z0Llbr9bEnbKdsaiewwj8IAP+e
v8RaQeTzRr9cIzEHNJQJm1aUNYGb6goeSCq6AyoregibMm3fNM1Cvp3cB9Pwg5wU/8IQWLu7eWh8
uXIYV5YcaVjSZF+6A0PtWMr4ECUWjTrzwgNce1uLZck0crXKNPpySoeIzSDY4X5EC3L+0a18HD53
u1/+fpwvWVrk/LgoDA99qpk4AlB2ZDgVCXyrNf1CJ27tJhYLTBrjaw5GcvCS+ikp3TbBHXi5grwy
ET87ZF/uwoJFXYIfor19rUF1xkdwpKUAyInWtnUNMrD1NpVb788/s7XVUlxsPECdIruVafT19zhD
3WwX7IrTeDfY5eHzvHd1/jord7WMmG593fBFlbq4QeiolTtJfWkHKK+8jmW8tKV2GTsNflr2ezeu
cyezDOKZwTeOsyCvyyGiT1F4Pyj9Wx4hocsi61Qbsjs2uCF1o7zrdLziY3tKaYHN7jYo0pBF1Y1P
gbUaUaxp+ZOQec8dTM8LE2HteSyOMNNoWpqhU33sgYdGk1vVvfNvT3p+TF/GT25KliGJFECmMdih
DzuVeBrP//TKo4a+9t/froPO18yBtBgVzlQmZ9e1VD1qmnyn5OClygEBXsXnHch2inM6fqnbWRYu
OxkhRXkuODU5U4oAJaYDvKwYcPjIsvut66hTE98ziCkCcARW9k/kq6+VEkQXnvb3KwMxvf/9uzMx
1HGCFvk+byy6hBC6/RinfFHf+rHn1pAizj+g74eibMn/vQ4mFVHoB8AmJY0pNFXyVgsvHK2UeXX5
/2KvvAwZVfPAJ3CEwpku3tPKhJ9qnCBNObUc32BfuLcUAwepvEG/nBOHE/ePUfTk1W9+fzsKjS1i
s8Zxvlem0o2rYSNMEeZsc9N23j6Q7wP/b4UELBeKbQcVXCbyAjovP6hdGjvfj3h5qZwyDFWTRd+i
Aa/ifgg2kngXFKXLSLJR5u7GarDVBOJNSp8M3rRRhs6o/oygVqRALE4SjRo/hu9b81izXRrfQwxQ
awI7mu71/Ntb2czJS+1VoPoTXuuCus6Or66d7IYDdkf8T5t61299XFubfAeB8FLU+/cfXHkpIbIG
rWcSjflewiivvYOG32v+36Tu3H+7oaV0SO1jFOaenuONwNRI2NI1Ku9rvYpxIRe/ytz7SFLhptCl
fSa3j5IoOYMJLqtIEFA2gCLUbVdPH+f/mJWbXUqLCkMeujTM8v0AXFlr8RJ0QKjDdGfp3oU5sjLN
jfn/vyx9gRcIwLwqbjf7IwePlPBJJ3soaTkPbXdhk7EyxZfKoq4R4U9HHktJ91PKDoXwqnXO+Se0
9tPz/3/589WOJKkAsua+m6CTZ9TkdBOChXfhL//+qC4bi8XbEke2rxPhd6oLTmdvOYr7Wcm6NNjm
Re6bBcpYLLIA5gIxj0pKuvvW8fe1K9iYDY4KArXLZ+a1m1issGzionaap+jnTZyavcZNRMfo0k3M
f+x3N7HY2+UJtph2ypN9tZ37aUDnkmvviSdlQyd71fxj+Hr+Za/dyKK+NBp125XylO/NEUGFVhv3
U1A8a33yPEjxK6iObT3lR7VKns9fb2X5XWpFOpJD8rIX6d7h2k7wzs4+rPM/vTKz9UU1Gc5jaXYm
4zbMw2vZ194JiseHUl0rBq6Y89dYmRv6YmoPkpglY1fn+0CIt0nV3ZuF+iCJzYWv09otzP//Zep1
KRk+uJRy/myWeh7TBjLrI1IUR8iES82htXtYzO86VyK/CQaynb07SwJo+2DVF6RAnwXWb8atvpjc
AFmHBPH7bNat3U6tbgpJ28ZVcDTFzs2z/iSIwVYlr63Gs6iWUI3JzeuwgelyNYJWBtkDAeXNxC1/
ExC80HvazmvhsWnGluMmnoHIe1FKSpKWXD5g0ZmDbCCAGVP0UvdpuaEqR2Jt5BHtqQM+6N0uGHcG
bNWqSa4NAGrAUm4jHwNo1HR0Nz0Qakjmz4+Otde3WHo67DjohLEqC1N8W+K5gODe3KWhuFc8MbXP
X2Sl1CDri7VHJ25DixHr0TVpHcD3zwTqyj+yE/++ze32cIvut88v3NNKd1/+FBp+GZMp1t4qqXCZ
zEUskbj0lE3bBs+Xre4qF0Z/EG+o31+43NrgXKxH/hBoRtOwta+VGmCd4pgVKV5Q4s4/vHkcfjM+
l+KBYprStpbynKqqUwUwTPTxwi+vtNflpTZg6kotw6kz62LnJRtW4olH5R9h/pdu74aOYP8GBipu
0x0T3LibIuf8Pa29IW2xKAlyJ3qj+Hnl6Ak3mSP3T+a23o7b2ay8ITpIpBR14dO08sFYqghE04+g
76GQjdJ7QwRVijGA2KjIvNfVKz0h3f7CWrIyEpY97H5UEnSgFCBCwgxId0/Iwkuwa51/aGu3MQ+Q
L6PasOLAEHRuY6oiwKTmSy0g1xetE/6qDwHFgegPpAqi1rvw5Vgbecp/LwgjpANIxya7wo4LMubK
1MqHf7uXxYLQEwPvWxFPKjoMVwDg9v1O3SXH9t9qM7K22IwENX3mOJzPB7fxz3nPRj1z2ijvsJ62
4olv+KVzq/TZr/lufi6mP3vzLNXSPid0FBhyr41UGo2QlK1WAvEhVifsuG81iyqnCfI4cirqOW7L
xOsxTjbJbyKwYNFW1qEDFDjBUITfUMONhLiqoVZW/BGAgZdCDIx/EM/mFIOMQNDA64ai6FdjCjt/
8F8kwxIQy5Yi6Cwabg2U41aKArtJqnKb9MJfrTd/Ak7bTK0oHuRMjraJP94oPXCuKsW+P2kVzQto
Fpu0Cp6EQXmgYPFKPegRrsO1GpPhVtZXcu3/8PPi0bSik6IlxNFK2h2OM9KeUIRt0ogEwNF8BVV6
LKQJguSdGmynG2WiXtSp469IqR01m9wO6hu+ZgirLe+9wNRrtK4ewMmU8ug0aTk5j90dPAKCSCzv
yDnL7Qo840qwz/1PmzWZ7klno4flSRrPFoaBOAk/yGD4nVfVxiRBSDIUcuwGbmAI0GNXwgPYH+I2
SJsowqtcR0EpoM2GEZSI6RFm90cPAbSVlA+1D+/EcTzNQGIPKWaLpgBDYfob6tmj2UjX0VDc5sCu
xDY+qMT/YhUt35oGJ2Gjv0RScWK5uaFVJFEkM5+70Itnqu5WMvyTHnhHKQBPo/sE2STTrhtah2SN
BnjNJcX+Z932mzG5lEFIcDbqThCSfd9A2fa86yZqGiINTDdIpn2ZWkfwRFc1aVudcBtLwltlJI/n
Z/bKtRVrXr6+LFMqPUZquvrcOW8oApQfiBEHW9zN/YT+V3mpeLlSclCs5d5ZDDIrVT30qL+tt/Zm
7pRbjo9DYVugvIq34hYFr4+D7fx9rVSRFGvxyQJ6jDdTMRMw4cahRo9G+Mi2x6ptSHxSRthYRmrD
hAKtsUNksVFlE3JIRnzbqSFEoQpOJCts0f5uJKC/oXxS+/S+q2WiKxLc8poTNsVjJMylvOmYTMld
RwJTyyPEznv+Fj6Laf8/LBRrsVdPUksjdVDJ9gIhcaosP2RzbF+ey9eQSbZ1q16bRfREjD3JYWJp
54pKJGHPKTExnTAIZ9rZfubf1cqboNQniyRGvNLXHpS7RFIBirTKyYsw+ZKDLfowoIfanZTUIgcn
fiXCxg08ILeSGABhELOjL7HPVZX7yQdsFzSjbagsnkmE1mEwPdzOvat2pCKadU4JRvNu4y7b6X76
oxyM64nIhBh+BqmGN23U/6klyDSeqr6RYfOR5vnfUhsPcSNsg5SdTYDmpCqgiJrjQ08IoTTz5EHx
s/tWZHMz1kFph728CQly3IyBBcUUTEYIDksWTX4i/bCS+A7582mSRIAL3Y3eqw+1l7rZbKRtNfOp
SYYPWBynwIoB36T8Z0mGeqTfzMQOPkjq1oIbzarYbvKA/cH5dzqPvu9e6eJkNBa+MNTxhEChNqFK
YZ1QOv3e771nUhJO5iBfOih8vxlQlgVsFmyPxHO6nEUbbLN4shX9wsxau4XFNiMPwDV0nQEcWr4f
ILwL28YQ+JCGmMbzC49JXfvzFxsOoA1eIJK2tm90gkmse1G9HjTKLLWFbBp8/VhCKiIdVkgfJh1i
N9YXkZi4KA6OTXaQJ2oLhuMLiLoBFYK+N0BJNUayy9lg5M9q95woOTBzbZ92A6Sn0I3UY6sA7wjN
XTi9BJRtS2zME5Ho85kvVkK7zg9DX4DcA8yXFC44nG1pXWoXzqvgd+NisQEa+jzWx57KQuHzh/VB
dk2q6nWnEqWjWrCfJjBDWvVP1UPFWmyBhlatR31sUI6azHENGoJ+k2V3Ye1hs38/P9C/31sr5uKz
AoUGrk6YZXuvD25ImdkJbXpL8NiFE8n352Blae5OcsI7Rh9eECu6PZJFOoj7kWSUIasO529g7QqL
7wdMvCSRC7TdfZcYG0CIAFOVj1CeDrP17fw1VqaSuVjgyTlQROJZkffpkZ1Woq1Uv+DJR/ovbXTP
X2JlIi2bEVLjyWU5i2kDE0K9mUN20uHIn//xlRa+suwjgPbSajPmsGuYJE7kluJvLAvgmd89Rb2Q
2zppTNtM5+AzqYnoyoVn5+V04eprQ2yxECkizD6SxOhOxzvZL56nNriJsNqev7e1979YgRBSW2pZ
o4lkH7HLkgZnICABy/zwJOHP+Uus7b3MxawXWk1oPCyAe+W2FA/iS3y0nFLadn/DP+pV+mg9nb/O
2hhYzHfNAO0gGsgFpPqtaH4q0YV1ZOUFLJsuoaIWbaQ0LFrqC2f1gBxy1WgvPP+VP3rZRWlSj/hS
EqRJylVe8cE9gda58AVbKaQoy/YJ7MxKTyeeOzYvYKdKTa2pSn+VIvgSUCu3QRV3IJv7rRBjELDS
eznBdyeCWRkMrJ+FFT0avnTfe+2xmsYTYciAbuLuNUmSi8rleRR/80VYtl8E0LpZIdLJZe/RhBt/
L+1JI7bxJPM13KaY/S+Jx78vVCjG/Hq/nADMQglNzeJpRIe5mRG7/U5wEf5emKbGyo3ML/jLz/c1
4tzJo02vekONCSK4K+gCqrqIu0ptXoYGguT5cb52pcWC0OqcPctRZjXqwf0r0RzOG2gAi6utafY3
xG5d+PqsiA6VpYlbH0isUAWBR9YCu62V93Job30r/luk4qnzfXB40S8/jEh7rXdtHtwQJfNUJ+mz
XoovTSXeNZUPwoes8/N3vqJXUIzFSpKNXt8LFnVh/69/U11heuwdFpKtgM1cdLItxgMHiF7xMr2E
V9hFfoZPk4Ng7B/1eiga/vuWPaGklGLyJZioMhjCD9GILnwkVxbiZT9HGiQS4A2RyUq0/CYbhpOe
iy+GnDzpiXxhjKqfpo9vptuytVN5itgkGU3bjDi+KvB2cjy+VKp8X/eUgThCgdwG2iOijpVi6Z7Q
PXI8Gr1zxaQXDxOpPBtPF30aA7PbB7LE1aThIW6NCWhe954qrYWruLoL+oaQkNyWJ+1OaIxbNl0A
/9SssiXd/zBl5aWtdJcomLfQ0h4mo3wo9eiXMPRE+7RkAbe+/9zij3Fkc3oWh+yviXN19z/Ozq27
USVN03+lV91TQ3AKmNVVF4COlmT5nM4bltN2AgEEEQEBAb9+XmXXTGepU9asva92pp2yJSAOX7zf
8/TgBWsAl0Dv9DZRwaoVGtufKmtA7IdFb9DEb3phgTqHHn3aw0vtjWCTRw85Gjc9F747q/bvJRva
1K+j1AnLMAUk8DYixIktnHgleCMHi5yCHvLFAzh4EURNuByqegNwF3BR0LeugMUHf3Lw4PcLzUvY
ZoiIYskQ22BWprpHJr6TBhWGqfk2wC+e5cU2wuaPsuLBcoBvymFzC8ZXM/f70jLQus8ffJRPhcSR
jQMlEa2zt2LCsWGD5KlVtzaC6uXG5JNOu6GD7lSj2RrGG58hxccaotOwObU76vbOctvHqROLCG3v
mmIkDcnC7nM0bNi3gzWqxcCxt1Qlh2LY2TYhBUd4RCHAM4+0gY0Z1LpXMxIC0emokskP73UGSVQ+
1adPHC30okRDdtPejCUi2rYC85i6IA/MC8KhvOhm7LEHKNJmesej0IXvowUzNoRdYCpvy7E/FtG4
D+r57nSaw/zghWU1dOgEFrEJNREgLkdf3bNe//AD987j/U9L4lypI/o7uhWxPc/IsbOyhTM5zspF
a8JSyHIJCzlQvPawh5p33xNlxR2a+k90g8RWJ4K1zp96D6AmRfmbr8olEL1HzYM7b4KUPJjctMjN
HHNuHxgf1oJAqsk0cPiyR0rPgkQYYCvLMbfo4EGDGVpb2zxY8xayO+ww7nUpUQIcK6DoyX2UUT8p
6nAlGIclrH0H+wePEhiGvEHFqZCCpYhLupgg2I3vyw+/DN9qCgmGUN2nj7ajZTUKFIt0AdIrahTA
DUBxAtJ10lKAiBXLt7rvty4DwVpkONIs5TcygAFuwp/QGBwsWaGBZizuFeEHOhIaU+CzROAfsci4
r/H8JzbUIgCptdshDFZjwwX4eZACnOR9FjhWaeH1NRyXsMhFJwMFNHcwc9249ridamTmRhakEaj4
qcr5N+g0msTV5TfeFQihdJQD4aDSUfEtTgU2cFHtorBcaWJWXR0AnVmNiSLzvs26h3LwTjE9sDLn
fsWgxeXRjGye13/UHX+QeafjsvAfZyPXc2TGePaqRxjKgXuY6xdLta9+Zp61rhA8VQDTG9RtbRne
c9ySIgdPxTQYO0t00GokbJVaz8X8SofwdEci0u3wY1HRTwOUbiwJXbkE1LTTiELyOjEavs3amj+V
O87rGacZTOQfQD8eJniCEz6aQzXiHFlGJ6PqDAzl+BDM/U3po3IFs2SZKOXcewOAlGMowOpAGbxU
BrAxDWetIKpbWOG8M4WbYsi78XK9aQV/miYcVjtQiwMYC52AuB0y/joI7Mvc4sP1QIQnLvvJe/xP
5o/biAJe6cDAmbepE4zHoOtfewgWEcuHj97pD9qGts6BUZ3VNRJyHU6AesgRKHiNGYS1KSqAz7mc
96xHFBWSp1gUYLqDT7oQcOnGk0bshrY/+2jOUt1AMOREcKKDHAw7OzsJJdT8DO4jiaFFC2LwjF8i
ncHjKmFmdQq3R280LqLM8pPi59npIM4DDxkgOdivdQ15mXKmpPIM8Ne6XpXs1AVL8Sl1Ft+JGdo9
f0pRC4GZr1gMdhP34ZCCXgIehbfzu+pIx+bTd7o3zDQIwGlvlwXBroEMImrLrd2RTxjANraYAJOA
JU5ZKNpZw2Nu4JhTZbSp9fRWBCiRYgJcTtG8l6wAaxLQi6oT1aohsOYQdUo2Bu0PHxWgQmWgWkK1
nVcQOWPgAPEWYU9oEW3xThz1AHbuWufutqyKMdWhxmQB9wn3lqjTgkfciEUxA4FIgI+ODaqwHe58
BdXwMFTxAEl6ajh/tV37Rpwk5rDJ5cno82/VVBV42tW+h4Hvyu7g0q7sPIHBW/D8lEK4KhoDFVtQ
hsYjSJ3pMODkALaLNMCglngtWAFmjHaz9NaZ3d+NLug1Xy/nLu2rz6EXTMJ8KF0s/iGyTfpHpABX
elkdxfZ6vugCiMg9JyxEvY2iRo/dG8jb4Cy563BzWvh7gB19/S7CC1uY86hG3TQiUsSp1q3bvoIg
UycdxzKhCXbGx6ln56EiMdHpITxxKqu2v5sDnAUBK55WttsvFKzZ1IOaN6CvlQuKq5XLG3/KHyxg
IBxbPXAi30Q2JhAXe3Elsb6d2uowAfKcA8XmgYgehwOEdjlovUZ8C61xOc3BlisJKKpf7Akvd02j
7m0GHPQkMMx5/sJus02pGKyWHn5NCy4Avqs7kHg7N1xDlLsUPoVLheL0E8UbpIDtXTSR4zRFL11p
7/ImX88QR9cBfKuZK/a0brcKRZ06MynMla/I3cTY0j6rVm8F95duCCdHr9pl5bRBPNXjDUDmdDH5
4x4nh4/cco5DeNJDuW+TJ7/7or2zIUIXwUdTX+UrnIoaf1r9nu2cmrDpG7hd+Lr/NiXu8pSN72mM
TNCqWU4/rrGvLmzpz2MlosQRq3Mqd6jsBF19qPSV/diF6ul5gMQDQl14NipBGqO0k9+5GMfgpMQJ
PA7MsBHKr9zRF3oI3OBslwPJVeVFGp8TJDbmHaL7JUvDjQJ8LbHusKRcyyubnkvHZecxEtORzIom
RHCcFeZ+OSf/VQBAoaJIhrf5J1oj4gq8v2vllkuj3nm4RPsMysEOQ05w1++8xbz2Ns6tdecn1VKv
yZUP8EKp4TxHglmybFHPbteS+VvWvtY9zC+YtUB6gEMAGIElyhNXxvELd9t5jCQqrRpUJPwsDy85
aJ1k4spu+9L2/zw4Ar6nA09Hjt22i6PwmgFCZuo6zvNm1xlogGzUOBRsntHpb6Gn/DGVc1yw/rZr
5N2AJjHMWZFe5R4OrrohuDZrXHrHZ5UWCNepiDzUP4BFObRvZkeQfe3e5y1d2Slb8P21tv1Lc8c5
OsHyWsz8BBF97Ga+Kwdm1Dbbe45frECrhkcBJ/YA7LpHRF1eQcJefj2hXKgEnKMUuJyRe/ZJtcZm
ah9xuspyAyOjnZDSulIIIJfu0LNCSohF1yxLHIc7QELgNHjL+lgvcfVSx9rAobREp2+KiDlqScNy
WvvXaCGXrt3ZyMI8HEHCQY+0UICDKfTuhPTx60+NXHjp83SBG7lY0vhoTOzTcSERHfN3+bZKnFsK
HqXZX29Rv1B/O4ctKFcP8wxV2Bri8TRorSedjWw1dP1zpio0SbvX1kcXCs/nwAV0X+dZIADNs/J7
sO9uhAa8Pg/f/+IHdrr/fqtYQs1aSwhW0MKFECj2Wm/ZSiyzjf0BNFvuoLe2XgBOfaWIfunqnFVf
s8Cr/YjhwsMIeN9ZOEyfrzF8L7306e9/ex+yLHTTwjW5DqxFDs+P717rs790Ac7WCxC5hGPk4pVt
/0ZMHzNYOqLN0yuf/+lZ+8Nq5JytELgFNlc6R3vjNtvWabsqV/7KWzpxsb02v176aM4e87lyoWMq
cAdNHnI+wv3pQSVwZRy+MEx5Z4+yF/S2xV0sc0Y0Kc3TM+maBWR0DsKgX39AF375c4TCPENT72c2
mJETsihkso8OVBNfv/alrcc5QgE4t3/1L55ov4D7LxExG5fIDyyKrbk22l24f85hCnkk2Ti6qJ9n
3p2vP0gL9uS1vpULH/85OaGrKmw+QR1fzxRHklIvSHck8mTV/avHnufkBGgGC2xpAKfLUD1Y82W1
r5LOTaD8XEBZsfz6SlwYTc+hCWODs1sjEAlQ7kflvWig0glfDXC40uZKr+ovyugfnrRzeAIxLOzb
qmrXz8UOUzagqKc5wk0RN2KxTeIhgaAG+5U4tGOeXF1rXrr8p23IbwMTyn7CsRB8XTNqQ5ve+jvL
m1fGKyGTn4ObYmIbUQR3dJj3gOY9ddSHgqwevJgHWVJUCrWw+e7rT/nCfP8rPvbbr+JEZSlshmY9
e4CBLOoP6AFo47JzNxoTGQklMu/TfO9TNly5rpfuz7PhYcwEmImVAdmgI2ipggsEnYk3E3eXZhqv
DKEXRohzesIAf3sxE7yrKRM713FXpT9fWVZfuHbn+ISeDWiqOOX4JEH9Z343GYSi5c+vr8avh/QP
N+Q5RMEMkFnkHElIB3oiifMe5piHquG3OYRvjpRrZD5iW+1aDjsrmlYmxDVx9FAFUdxm/Rzn0kqR
5ksqsQ9CCvH0vEXfx4EVM2K3cGdiRCamuaGQUfsnn7qTr5AMg0652Rb1sB4smH5GICFFt6IZTavI
u3JFfj1Sf3pnp9vhtxsNjTcA7eS4p7yiSmot9yGDxavyj1XZvoQnaTSkpDgSND+JNXvJ5DZQGJI7
UdB1AN39hG7iRJ6auiNmLUJAuEd7TlG0WLV2Ey4kHVna23BYDvW4ZI1KulBt+hpmn0H0BZq7up3X
zk/IyD3JxvnWOmAef33NLt0Qp7//7Y05lXB13WHF3ONQpcq8BSwedPSv8V0uPC7O6Rb/7eWJHQSe
i6rjul+OCyeBVhagGpbm+1MEnf3CXljptdTopefmbF3DwdyBKr3G3KG2XvQRALf/1z6ksxHPycuR
dTBzr6X1XPk/FBzf2bWc6KVP6Gwt47T9IOwWUatmzpZcoZQq7B9UiO2AlPVf+/XPxixn9FQ+wzCy
ziCMGVq2DOc+gYJs+fXL/xo8/vBw/NqN/XaRAYb0Qx/mvDXvQxQii+kVdtaFB4dVZvGTYBMtfGU1
fq8G597m2aEPqsVQ+Qnr811e9wixkRWrFIyqyOuOCDSkQVSmRtEQTxQi5w7sLgB3rw0k3xB5pdYc
pPMYUSDHo8XX7+HSA34O3CXGysqxQdNbFmKd7ZvxSWvUbWyrXfZC4SiBvjWBfpt1vms9mjQ+f4Lu
9UDdfi2pfJfKT+zASwuX/6xsHEQNM6T3Y/k45CNkyd3RGxF6JViC2d2MwDpOdlFZ1PBmoDVjIYJ2
S9XPubfhuIo+v35LF57scza5riwwr3IkPUvExxARhr/zarznwurmV2nltyseSC8ESQF5gVG9F9Nu
ku6NgxMsMK/igVpXBt1Lb+BszJV2WLoEjbTQjA3RmhAoWQKCdX7ETXulovWLf/SnW/f0s397I4Da
oQmUARRfbMI77qTRN/6RNzHq195Pla/qI6wz6fyC4/O3anfiYwcNICprzMcN3KEHCVzcAtJ3lPKK
azWM02j1p1/pbMhkGfHyYvIrvG1ipR1sz+gOd71V0Wk77WtKP0I9ybWQqLYLI2DKcga5HzohGxTb
SXEbhcWVK3DpMp8NqB1tclaeOgknmJpMbpKWTQuG0tg04wj3KsPuNA796R2fDa/R3Fj91CMp3+ip
XzYlkHXaj40RrxbFISnjsRfI4xT2Km7h0boy811YO/7aQv126enU9swaEFEj0fw0+S3YJs5bketv
uaV4OrRIouf+2wA2/9fP46Ua7a9y3G8/0FGuTfMhQwEMx+IbsSzvpjG2RQw/yjO8YQf3GqnxwmU7
Z+U0OJxvIbc/HYF5y97+6NvnRqIFiW2j8fHrN3Ph2Tzn5GTE6QZjcMoWekN8Eno1+RuF5fTrV7/0
UZ2zciTw+YVXNmipwekWqOwL654uDLZozZIn5PXrn3Jh5rXPxhflz9Bge7i7BTj91gBKvH6W4FI3
Mr8y8V76CWejC5vDPoIEApE2K4KGtVwpa/woSswrjkR24uu3celSnD2kGh3Vjeuc6satnfreTV2v
8jC7MgJcevGzR5OEmYFGFceMCHTEjAkEGsjKac21LexpUPvDo2+frX7a1hTSq3EN/AckOBa2iWWS
pUOC5IjcmH1xVyfXoJ+X3srZKqglcybDvgZZoIxAE4QXDRI8v7lWFPnzKZZz3omlcrQLQj0JKAsO
Pp0xXGKrhYkkG9D1AnDJKMDGUt2Vz+3PH5tz3o4VlEDSFAKPH9ZIiwxy6mmc77++nf58zzrnnVcG
+CmTU7wPMd/kUPJBVJiQalVTfmWC+/N1cM77oqIhK6kNeNLaRT9wtibjEw+fv/7dfx13/c/byYlO
P/O3IbbWxp8ngM/WnkLAd/CS2RTrcUSmL6KbsZV17KMdqul46kzZ1qjb5qaMoLnxt6T12kUIB3Em
xtQ2mYdDIQkhYe2iSfKkgrXKVYBJouUMEiP0GrbK/j7b1sfQu7jAej8HE45PLAPDKSv2Bcdxkeus
ai8HCN7yb3hlgVnORVr59q4T0wRvro/22CBcUePvpRzXQDIth7GDpJiiEbMPkPX3mtRE1T0cy7vI
4EZCLCgxQBjE0LNu+jJLhlHKFFueax1Ol26ss4fEstTUGOphxHLhgixvlP5rt9V5RwlRZLAw1rbr
pkPbWaC0jFs2zAl+3pL18H5/fQdcuHvPO0s64keQ0tpg0wT3xXDQxEdPnROP5Onr178wMznhac79
7Q7zGsXD7AReOZXaQIhchK/5asDMhKzX07VTBfKrdfoPN/J5b0nvcfSvKFyHUg/NovKKm/ok+8GK
5JmE1c2o6sdqABqsq56CEh1SdRAMMbTFMB9N7mYi6IHlblvHuosWobZuGc5yYhQLwYq17Xcs3eEZ
ros81pnVILPR2iBoyIUFra2FRAweG1x+WngPgAvfCAJJHBmyBZQQr7OJDiOifjiO6BfU8SAoZ9tB
mkON7r8yMEc/kk+hjYY/3/a+K+iAy9EtFrKkaA+20MPIBfr86IS2uSzP4zJEOaTAiZzHuo2t/aUV
oZk0Cr0E49ALh93X8yFOBe1qiideHOsp+2l39re8k7c4P7w1HfKrkTU9cdPg28OnMXBSfFwPxCqT
IIr2SOjGY+8jeqvYA8/oWuG7Ehi8PlSIhNrUfh99hCKxgd1Ypr+r3GJMmDEH10GYq3AH9PoP235Q
cAKNCCRMvNlDewvYLvPvjEb6o+foKO/CniYIIcJ3ZjQeWbZEqrFPcJz2w/bKVSmm2zDLHtE2/iwy
gI1H2Q47A+FnbNXWU2bUvCGIHvZOt3V6axNMQIPMA5aFkbMOG7QXuiaNcpLwPliGotjN6FQQowL3
1nl0pIdGx+mxYOoB1pWf2aQPgMkvOi23Y0DLBaNqXkCW95n1zEl7V6uksOBkrTIeMwLpcBP1sMFa
z4ENxVTnpNr06VBhQTSKCt5NPqJL3ogDI7N9JSBxYZj5lTn67SlCUg2cCBfEgLyvIJaGxn4aXr5+
Qi9ML+dKx4hadunmIC91UYR8D+jh/EdgqvTrV7/0i5+tV1Skg8pnyFmoLvspaxidbYDpfr32/3o3
/zv/bI//9Xh3//xP/Pm9FZNCl0p/9sd/3opP/tCrz89+/yb+8/RP/9+3/vs//Oe+fFdth7Ti+Xf9
2z/C6//r56dv/du//WHB+7Kf7vSnmu4/O133v34AftPTd/7/fvE/Pn+9yuMkPv/xt/dWc4ig7z/z
suV/+9eXNh//+BvIbL99zKfX/9cXD28N/t0KwUT+9j/+wedb1//jb5Yf/N0LwsgLkWh3fBqehuTx
89eXAvJ3BK2oZ9uOTX0SnRINvFV98Y+/hX/3fRRiInzNdmC18PAbdK0+fYn8nYAwefrPDQlcyyCB
/d+3/m8X6b8v2n9w3RxbpEm703v51Y3334O1H9gBRaSeOD6oh/jT+aqMQa0saaQh4rVlvwfckiWe
z51t1MLvPjRDtex7Ue9UgJx1V7WeSJTs+htdl02Do8ZC3gBzNy2GmXhPaoKfvIVvYseBf4Bdezgl
rseswWRm+uHBC6duyxBITnVheYtKSHqncs0PXRGWR6iW6ienchuMWNXsfghU51Jf9NExd5Af19OE
VoLSy5yHsc4ZFL+nFgVMyKa6VbrrVJy7Q35fdkYiD+9XzyA29ahfYw0jbZcconnyUpT2qjur8asD
R5Bzi8sDebgZLIZhQ2KIAdPvGOX5cIwCNBUqj463YuaQq4W1GP1T+7mH4HBFOp50c24/IEyfrcem
6g5OxvJvnQ2qA/rgS2SJIe3BKtcUH13os1uhIrn0qrA5SCcYftCOFt8gvG/widNsPOW3yRNptToC
jYTQ3zzgCMzY9E15OgePC8sB2TuARjatyTdh0LYI1vv5ERI9tu5wpLNsiym/ddoK5XppEbigpesf
CSPNLgOwezUxgI4nyf3viFxNqRVKhnRxaGc3yLdEr12Uq0PUgv6G7nBnvvGCLtrmhnbLkBXDjiBU
/N3inN6wagruEazvFngx80wrCMpqnkHihxLkvQDWoUen9Ii8mNLt08yJ3mC4rF8kDQEVyZAfDwcO
nxKGvHUwkvwVAWq9H2nRTnHuzX46u6K+74fTvNHp6L0GH3kBykznxTSQwRIhxWYx81qvg2Lstn43
T6sA1Oh7rql9Ww5tdJisVsIuD+sJYR5N5dQhed/RnqGLWkbQsU+1NWyikFlHAFXKdxShojRXTQ2D
oVubLNalRd/zbFKxklO+yLsRJ61itp110wqc6rZAFAwN9pfcnYfjlKHxPR1zGLhj5kV2ErmtA3RK
5R36xg4Wnm/Q40eiie2jRk5YI5AG7p+uiopNpit6DEPtrnBTFI9FQ7H9mm0kR0dvmL6rfkaQvpOq
K1Z95Edrp3GkszFoH0T+udVu4mnLTZwhamBFRXI6Zn44IYSo1NIXQb0JjRXdV17YH+wJJ1smGKo8
tn1rvp9s4z/5s109A9taHebBAKfU2zxK7brwH2paDW+1pV2o3omTMla6m6Zz+412q+iWoQc2yQMu
1uicyW6znpLERfPCBm0ncJlmpHgxU9AnuJflshIeXxrcalsVZf3NhKkupaLxFrzElOSXPrrhHStc
D5wg0ygdY24b2yPQ8FrWg7R756amrdjqoZ0hay71D5FPwzprBAFGSzQ5uDROuXS9SG5zXlZLMxbd
wqdjtUWrBH2BoLaJecvmpSZdP8Uh4wiPdz68Z4EL5rfAeHscmtFHBB+37Fowd3g1wsne5pz1OMoj
ITZgHEClYtbDjsG/tZ4zhvqeXRUEUfGelj9z0FePdmflm4Y6iIyYmUCPzXS35XPQ/Wxsy16NZSRS
Tnt9O4Bufp/5E0mwZZvfR5lVqcsHQB3tEP0ck9s/zugyqOMCgBb4b7JwyUXWgdNimvIlcILoYJSS
YpH30AyGnKHaq1n+qLC0LRI0DKuVAqr7DZ90tldtmy8DhtWRPxpho0dRyc0IZWBa5rglzehwK8HK
lH46IVAUqixlnpRq9MFk9NrsGTWfUSRhBMidjjBQO91urCP9Usqo2jW0QvK5xapzZKWJIwL4f4Nf
nS3l3CgRU8bVLVhrIxg2TGwDnWU+DnHaeVEXVnnEJZ30sibQrZrSmikS0aPnvxJgFo55HRT+YoiI
3ES2aJ+E7INVbVshMLYhHX+QzB2XnarJc1252U1E5WwtWrsgb4VW/BBlpVnCY18Q8DlcjePBKqcJ
rURJ46L3p4eZVyjV+Gj/AiAkaAWaTbQ8Nu6cWykaGwW0jUoJAE6rYWU0BBzwlQ8BGmbs+X1wtbnH
W5d3FZahj+HkqRPLWmydxirXrCQMDTS2Ab5HWqZ+q9uO3xAXVSPYNR2x4ejzhfavqG2sd0vrTTgd
iEZO7z7gZsN4LSb3aIA/q1IKVvNmqhVovEgIAsSiGeqVCE7rJ5Bd0U7jcIxao2nZN6ea2Xec4tBV
ySOxw1J1WISdjxNZNUUbuESw9Lci60CM6e6nZgho0oreO4yz62BKI2W3wY68FKCrlOHPaNINukgF
tjS+F8C2Stj0ETolIXGn5HhbK4LWa/TSqWffKnwZ530X3nYOjpxBKyxmlQY8RNPJ3HdDmruRTpFv
IJ+Yh7sRxwPVfOuCBBqCr1QLsQF3jodL6qroKYzGPkyDKvDtpOToqIrFENnbqXXK4iYq++azgHmD
J6YQDTrH2MTnBCs7Ty/tTM/6XbQAoC35SBCcs/mAFo0ZVCm9mRv51gF3kWh6WjsEUskaHZF0cLGb
mSlKtpApYI/vjKXcUTRghhh4p7oTR/RS1ug560oM5SEXMLEGudXeoOmUWInSrPLjFsmHEhwuwXZo
S5RxPfOOIFnXzjBU8Mop0wG4mnHPqIn825w47SP6WaDiakQ41NuhC1GvKpuxpqnx+ohs6dzU4c8Q
wmt7gSYchX6cWm8kaVh033oFcYEDom6zLKix6INXG1wo0KJAptHS+NNSDbVvjnQwnJRJCENu7i4t
1w1fch1mjxH2tRsRYRZddJO2n4C/Br7NLycL57ncwpkmFG51MoQZ8V99L/NjJ8wn9Ux9NKx+dkgD
jDHLGO7KIHTQemSoDch4FY3Q/7Ixd2HYKal809KV6HSrUHtyR5thMxriYuVZ0d36eQj/JeXG+ZiR
fPzA/lqWIAVZjZMEQagfCtUFad6f0hcsd7Z4okCq8IbeRq9Sl2GkCbvOwDWM9Rs0c6P4Zg24WnFb
t/UPXXSnFnqpjq4h8zMxqA3o8NTnFLTMWhZNba/7we5w03YjHhIp+THvLOvGlRrVB8ZttonGJlg7
vogWFpjHVUwYeh8xIYjvkhQDeoTCaj/7DTn0diU30zTITYVTuVc+KHkwlsO2PGjdNSNqePVzlT1x
VqOLK1NRvxirJvsm/EmmcMGajwLpnycauKAjGaewVw3tp6PgPf8Ghi2gWF1mPbtDD3JcFU7BJsOy
ZzOQsHvCbi7s4tb3YF+jgi0zz9DH2q9x3EUwjN8W3HhPMKgEe8ubrOVYeQN4SCzc+yaCmyyIwJ3J
G8RM0UkVUX7whb11sWZ+yUnTYLbL0UxWO2PwKrwSgJspo6s6i1CamAltvtnNCKi/NZerfBQKpF3u
3AYBLTY2LSnURL1bxEEj1ToKRL9BcCZaB6ajU0yqUMdk1OI1Dzo/pnAIBDGawsy3omAA7pCiVw/M
ntHWBV1qywB3CrNqMSlRFMlprmmSFqBooNe0028ptWcICWjb4PoE2obJ1NHtw+yTAfot3iD34PlL
b3DFY87t+tOpefetVsK8dh0Y9TBR5wCrWb3xP5rBIj8qM/l3sz/5+8qxIJYus2HJID9YgDshdhM8
kveAYkZ3ZhjFoW7a7C6nhV4o28yLEZGCNSvA/Cndqlg6KIcumz5yV00esrTq/CLNWYBvRoftYnSZ
XgbzEKYZCGlpkxV1knMEBvgADmFVuXaaZYTeMkNBP/THGcpfC0zpgswPtLHstT9RvdRl7afAC/JV
U7F+bevBXSPl5iS2nOEki2w7QX4C4Iap/OliW5faQJakmQ79GH81bzvW4Jaf0QqZtFhPxiEOl2NO
ne6HnIbhiZDaLNGBUqdeVYV39RwGL5afBTcdRjU0Lvd0FaI9M5kEir6jCiT0mTW5o2MXkZiKTOxD
RJBuSicMdsJFy5WpLdT2mqw+lsJi7+UgakS25+LQgTH36uJldpZTRQf01gYQSFcBqEok39ujXawA
cxOvzSj1Vs9AejksLO4APS97szp1hNf2DRQl2XPm2M1zS9x2ITgPV3WZzzCd+80NCfW8mnsr+gm8
4vTTlzlfqq5R6BFzHHc9oL3wKWwE39Sjkx1gSMA+NDPTEq297b4L/A+L2+2zzOsK3LMBJ/zAr8VV
4JnvbOyDW1cEHYkhKJh/nNbMG4DggPgKatR1+6xrbITH8uhduWW+aBxibXgWqh31MvRrIHU1yLSp
5QiAgqPzvYvbDgW3zGU4053GT1SinWOXR8FDMJTWrSxC9D4QMF8hmGY5KoESPK+VGmDxjjNamWXj
gQHr5pZz0wvPT+aihDRh8FFPRbcyym9RMTwOrS3bFfZuoI91YTc+EIHJCooqqBtQwMxXGJkVNleF
uRkmYWFgnPDsMWfUG91Z9nG0I7VkitBlQfxqY9foTEGzZQipAIbZqS2GRe8G6sWSiELEvgeOkWIS
GxysHejDYBqYywpem+1U9cAB+Aak/Azac6sq5ULPc3+HDC074sy2WUgHS5fKztkqtxWBspjML6RF
NIRMY3UDqD47EO0WCXdVvSpY3aNhImrTogyiZECp9S3EwLGiMB3fwjiP7nUHocgTODJY4EwkOATo
nN1kXekdqFRYtzT+ZCc64nyJNYL7+H/YO48mx5FkW/+Xt37oBxFQW4KgSC0rq2oDK9XQWuPX3w/Z
4iZBXtJqVnfxxqxrxqynzBkBjwh3P8eP916ZbWPe3A25V+OqU4PKczIV9lZtmoq3VCQbG7rc2gp0
Ma1FGurJyrCr4idRzqBtqBZP3HxcT+7QjvadlVDxzfskWNdhYWxiXkPUMENvU0gl0tJTBG/QN95C
5PGuUvTnbi3GzIH91cOVMgbWVTO0yTrt6241pPSgTfYoPkcIIm0mviGqG32yVyAjbvjHuCLhj5+F
6in7rpMplJLz7iVysRvcyHT62leukY1ViVTszCWra9dwEzWqnLntGhX5cm1UzB9WkoxhEnn+SU99
nodGzW8laE8PkZ+aO91GUorq0PidUk3hFoFV7wK9bXcI5I20n6uxOw2evM7j+Q4ueiNYtakn3+UF
sikTO+v00SC/5c3QPxexSauZxWCxIrKqX0bMOUc6rHDMWTZhKkS9H/SIQDMB9P6BZoDsBEE1fOd6
iF0hVOWzXDB5cZQDAeElrlwLvat0lU9Zsy2lpn6hKNJf5UkYbrVAkSQKLXH3iepY+lDQiSNQ1dDb
e6UF/Ox0u3gK6jTcJIjvE44P4imL2xClCDL7ocuVneYbhRt6Pu4Ui6mcCzSzACRSqcIO2mtNMc1t
lkW641foeitG1W2QVldczw7B8QbTX0uFot3SjM0EDEDq6ps0RumLCIilV1zdpdu0PiQSb1DH6yrU
JbepNIG4QV3vfLuIvwlz6J4bK6ayUCn1tZbDNKKtW1SbPk2l+etp4/cgruNHyK3cUEU8q4eYvu/U
iTV+9Vu7uc/p9L8bwiDLkcFO/H0baiij6pYCRWiYwIuEVrwxmjrfp0jqE3PU/tVggGLwxVErCFtS
PTGZNyoy3tssUQ3NkYmrrkEj+96lP759QO2ovidEZ1ZcVms3RGv9rohDwBkOziYPtfClDLtyjhIF
rxkt5w/9kMbP0G79CfXUKjZXXp7qTpZQ2GqzpF4XiDUwJNtQWAudrIwQFGN9rxGr3oUTna1GXaDM
oNkVwERWTfYTyQLaFrlfe/edZWmIJWTiT9kIQ7Equwb8pGuzqzxTgzeE6ftfaHIk6OrQ5HYll0y5
qoK6Z3hHmDMSNZfC61ikwSOVNIpPlRQ9VEpi7UNlpJPRG8cnNfH8O4XA9SVg9MluQLvHNYqk+9lE
irxtTH+87uowo4YaIqVdSNmjVMr9r75rpWvgEvtOs4fgLS7ywjVbtfqMhkbhtp3K+fa4XUhKQiZe
TwNNv6YVSlC8Rtjcjoac35coR2ujFpS5mMNefSYd6TfUGcPr93UhQxKBxo0jcYbWlM8ZPL83Mx3L
5z7z0CPQhdY9GBkiDGo2GH9aaFet9D7ob3P86dkuTPsvJtvfxfuDuvS/iMASPPgfIYEDGOEsxPC/
EDxQBSDv//unQn8EHrxWrd9+Gz+iB+9/4x/0QPsDaIBZVaalqqqhz+3Lf6MHuvWHYOoQ9X9Z5a/I
s9rm3+gBCn5/UOcX87800Caltv8vfCBp+h8k2fxFcERThrOg/A5+sGDPGgAQ838UQ2Ncq25j7hBZ
7hOlD6w+1txZNUCDJs2j4IRgy4wO4U8FQV/4h/M03IQ+D+uxd0h6v0dMr9VW5v6SnNghgG4Ic8ZF
VJUd04QsDLCRA5w7FW2jgRJrbqhbz7U1rHxa9aeqcnLrQh/uIWHm3ZIqkBq0DJ0RXNaSODPK4HVh
ybrNzKzXMU/qQ9FLsIJ9s9h6clI9l2QnDgDQpRmfhyDe35bt+avPiI1qLsC8OiiaPkdm2FXJmded
XLxUEXJAH7zw7/N4iAuxU/+NCh1bwfE+MgY8kwKjzSw+F2B2ZYzfZShHo3arF/e1ZK4JtVZ61SBj
8luy+MdmFx9QH4uED8wHbJoRtSbtpgKEjlrjtxhI/5gxBAC5DJdn2YOUG00nRC+pLomxjdqyUMpX
uZ200jm/jYdcxr/s6LKmabLQZUM70hHr8nosbJYzdhFNvYUgtF2pImm3uijTF2ZrSg+pKIOX82aP
joFBLVLTFU1RBcoQy+XVJYmH0vuVWxVQJ5qNhO5dDhMnC37+liFuJZncVCg2c5l0pJ4XvphHlVyQ
rTcuYZwTdNdRDUd+2kIGOG/nEBafb79DOwtvlMpMGyyEQ9yYWXeeuJPg4tNGtT5vZbFtsxUAV7o7
mJ+mycRlhz5PUJqAtmHFVPJ1ludrTzzldKQlKE39B5Y0Mh5VtxXNWmoS2JFhWTKIrZsqEpQtiCSh
tAOxtFEPPm9JHJ7jeU2mxSVt2PRcq7qYd/YDZyFJlLTx4q5zyUjXkdehKHupJXShTPH+dWx2zVZ4
UfDzd4HADzYoiRZxZ00DxcSV9COgU6bvbqdxrW2NTfscrkW5bS71NL0TnT9cUPPCDozOH/OD0aEN
M0WTMDr9mMUGyZNX+Q9GuW6ktfZwfg9P+MWBqYVf5Iz+kaxQHtxw2lnDLh8/J92Naj6et3Ls48yo
s02ebZQMhb0UFEnLpCy70p/ckjzAg8MYeCS8lwZ1XLKyOEma0o+KAWPKzcvgc4DLrMrA/KGihHPJ
xRd0xveQBdaDqjBEgQbGI24peXJUBFE0uVIV6NE2gh6hISgYov4UJ7IXvfaZiZqNzygMkOa8+C5q
sGA3tcC0n5Si9iBYKYVC10nU10AUpqhNRleUo2vHneH21pjsRVySsui+RI+QqaRyc1XVQPQAfnw0
SAcWUtuFnvWrLh4YidjrxYvWVeZV3qRiDUINDzUe289hNFHebWLZ8K8Zo2S132rLMmMXgR/dKaQ2
eGqDOAe5H6XvUUebIKos0ue6boDh8yrwv9V2ozwnMJX0uzTvUm8nakR1C9EYd3Fl/ZR6EzIXemvT
a9m3Ty3QzJQoKxirCIABxgejA8rer0DhBwaJG2K6CsmqvhYNiEjoaYhYIa/ltgrZFSJwOTBUVwrm
pguJYS/h/OeWXAp1rrpM6/Y1q/qyQWCrLHOb9DKzP3kl0Nu9WrZVu4ZuKGBldMlbNfhVueogHEqr
OCiH6JugZyhx8i4a/FXTNt6+pbX8MbQMVbimbrIHVD2AmbLyq5oI/VntcuMh6jVrIxEOXWdGx/eC
Gab/aaYD0sxJJJrreCjqtSKGbC3ndvCgjcQUfZArrqT1OkpHqnHToIq3q0STo8jmZ8W2aCnwr4Yo
4CCU8sQLmjbyTTQWKKJXvgUqTeodxR13zESvIXPr7J9+NmR3vpRkfxZFiuaSPaSMXuxlKptS52h6
U6/1dgzucjNDYrm1wj0t21PIxC5No0mubtdl0QWbcUyyG8aPKm4djT0Q+yhbG/Cw8bpEc3xdN6Xl
CH+UVtUY51tZmZIX2kCiPdNaovUEj+LGnFSY2kHUGxKFbYkIJo1H6voac99VvytWRHD5r4nyIfqD
cjS4AfhGu8q6jnakwWz9dZzpev3QhZXfC8dLleQ21Xvv3gagu48HQ70eodYwMMTI7uKilR7LULGd
oPV0SJXpaA5uPDQJqsua3qJBXxWobvqNSy1EwZOa4jXS/PpJ5xV8VHpVZYDEDHJrAApr/EZ6S3wT
2UPZ63etPChAcE1dX3VF1P6sogprWZ09tFo13Ikwif/krm5v0lAdPyH9UK0RJE6e7C5QuJGZDHtN
kGJvjUwWmzDWClCe0si2ZmZAkeGDfxGiVCmQB8FVnFcq0rmBxtQM1aMMVXJbAEpCbjTHsr5OqjH6
hKg3ZZm01HelEQ6uiLtp3U6pt6XyxsAMZojdaqNv7YeyoLorrMBFE8y7TxLTd7pCTX4oyjTcDF47
7gqgrp920wXXeQUgonkwjRioLpjg14i9qGLU1ozQGp2kMMS+yxgmbIyqdpeZIcUyQM79INTgceoM
5ECINe/HrpCppxSW20vxcJfrI2JjnQzwVFFGu9JEKK5DI65fxkHzVj4Mr3WrDZLvWKklZ9RgNdS4
5KC8t+qJWTe5DDhlj9NtAf/ndorVmUYy6s1Wgy57E+Nl12pvpttBi8W+H4vsbUzkFlZP4fv3FHBA
iqlyJFd17Vu7ttXzN4oMyq6teoWRwMGU3BZRne5iL0YkmVCRey222+xbXarNd7g2JtL2Q8/vKqWK
TeHZeKuF0K/TrjJWk1aPmxJBOtdQR9WdenY6l1vqibwut/1olC9NqATPTYGs/WqgieHGk7rBTSmy
UpOPqxeYEK3TRZN25emFxodABjUIEMiMiiq9HaqmvcvKMn6w40b/FHHdPzCBATJIwVmjdFGsx9Hi
ija4r+LW9640M85Qd+1Ruxz9dqBYZNs3c6fqBqjF2LfwGdFklqDiNkmxCrWGiStlVDgiU/wXUZMw
KnRS+sxWXKPEkkJd9cVDpJIDUY61rlIZMLCq9OQbURr8dy7t/VhOyk3bFJDDpawVL+CVEcQvybtR
Zp5vkobBjW0P5p4qfUsDOdV58lYFNDdWv4yVnzC9JRi1laAtYjXqnkq5cBq2WUnlspVVSohaW+5K
YL/7pA1pn54kw6OnTmnfujFP9x6A9qakzSyB4oAWfirf9un4HdS42lPbhyXbFQMwvqKGTtyU0g6S
Ur8L/Vy7h0gs3Q+qZmyCBpTBbIRxT0YhP4eqJ7ZxPBVOM8idkwYDw4EVD/41ZGCn6QF6wH4MZlOo
0k8jkQqgm7y/t6FavgqlR5wKwvwWLnW/K6Fcr5FyhXiW0EsvhZFAi07UN13IdJCCESz7hjF8rj4G
VK/0DnBB6M1eV7VuU8NpbhC+m/StNDXNIxSCOKAYmc4vLPMkV3AT/NcymMVhqzScFKcv7Hif10nF
JkdDxsPQWyhCTY21UvC1J8mM0vsYifcvpSlJUCcq+y5tEvlTmg1F5xR6O7vAxIApgpr8tdaSlqaJ
sLGZXFP5iDJqdFx5nUheJJ9oYGNUkwkfb8wNeRf5YzmT2nLxJ0VVrWfUb6VHrl1CGl4jdCxAMBiY
3qDtI1uVExEBQNQBZkUPwAQEXCmyVv/qw0lr12MoWW8ygF/r9IZfMiYnz6/yqVYfUjoZJ0f3wjh0
0k4uvyHl71tbupIB3qhFd8rGVrqMoEaOrU0NC+Nng47gL7r1YzD9xGbavenrL3VctVfEFwIV3ZJ+
k9rXAprhYAWsU0o+0HBUHzIVZOdmn/YBAqKVZhgR742ejY7RIIzJY9EG3O2VZH4y/VIenaDJqkc6
x5jqLtHEvqrV0n8ZAzWZHDtrGa4oRqVS14YqKxsz6xF49hiIUux6TfPB81Uz5DZgbDEyiLOSL3w4
+y4hjNOYSBqjalzanEwgmdp/gUAukWgW0CkBLeSsd+m2Dh99FIz3WjrlutsKGz3hECl0VPIHD6xg
1G1w3rEuhbLmr8jGNg9qmE5TXsjMsWdeBM1PspXeVlbj0QndqDaT8ghD+cTQKHxXyi3xpSB+SbkW
qZOuxopHjSCpAEKfLAkVFhkOktMSLxqOZ+ZDCjiTZC81Glu0K0A/1K8BUkLZiVWzahwenWQzirK4
JrgspB+irXN4tKqp7kYp5VVox6h/ILTLGIgU0piwmqIIxEtqJtM1AhHB4hqtjYa+6p3a69IVCGj8
WlJ8/9xNAQ4BIxhZW2nUq5WNm15T0jHvh9EuUpq6lNotO8PYygWNZXnRwWuBhtReZXmtM3sKsbgt
wGmqQyWAhopy9USve1YBLmxqyL138O10d5SAMhwEXYZfSimmG8Qne/I+Km/j7WQh0LDSdfoudrE8
lRX2Ki6VjnnpdBYO3cb3Lcl0xlDj8yAVPUlO00jdl4Q8wX7ioouQvebUlBtU9PF7eNZevzLzsONK
UM3uSm4kmWFpWXanMJDKX2ug5Ks+rjlmGZRQuCiGVX+KiIKAePLEh1TCLEv+H6UHNmM/ZmaZ7jXV
CHeKH5ZOgBbveiwjVEAVuM50KkTOSNF+o8SJ/mxzE0irMVKbt9husu9TrEC8VSx0emeqlJqbyZtQ
QvEEq2ZqGMKqSGW7l0bAjhVIpN25ZeuHtyZk/PukAPBbBYQZDV5o0D+RJ4PySQQoOK10hBuK2bnQ
7USky/GhB79NCRRiKZXLOyAwJtTpUXNr18mEsC2HT4FZYTZcJSLqnnhfEFHW6hm91ivlh8cgMsjT
cGKfgpZ+yP9rjpMyh1emS8k/2hTNZO3hNqP4mJXmb5cfoP3Cf7coWCJdeSQbFWZqYhISu0Y5QW/p
0xs1gVZ7PnNeSAL+k2n+a+VI/SofQ5TIyTQTo70JhP6i18Z33OpZCbxvrZXdCymhq7EIXnL/knz/
ohBMbEu6Th0RFj0L5X8e1iG6qvNMo8lUN48Cwla1vBdZdJ0FQJ2pxLs5WTsxNO6FFR+XdRCl1FQT
KQGwNGEvC2+DH5dDKlQ3tOg1Vp16pbwxiXW0GWCrIbAnrS99yXc9jMOCi2Yyz9PULZuq4nu3wseC
SyoVkOFaT6XS37vT+l0jbVgVz+EVScO6X+sM7wMj/xHee3fq3fn1qnNZ4pzxeT8+VHsUqGtBzVwh
96/x6sO+voXFstVuko2xzm+CnboLNxZD/WBAP2pusb20fPvUDxAqfDa8WQGKOfwBU1nUkLmp5Eb7
aj/rFg9X9V7dXeqdOy7PsMncnHAq8SaKkYdmyjCERmr4Gtp5L9T+4XU8ye2l4v5xPQsjFlUZGc+R
qTUdGpEQ/UflK9Bc4d+adG2aUemo2dem7S+c/hOVwQNL+qIxc+rCQCnnOjsR5dPcd+ita2n1w1hB
+9/aa6YDnPeT5WG0hWYBQwmiBaIBKp6HKwu0HO6GzlcionSLJl0j8J5Kr32Hwnfzwy8uHMPFMB/D
xB51VQjitCswmGKpxmD5MnQqM9Vc+WpYz4VP/6q87W/nqchiJT1aL8nKWsHPX/VvKrHkz/OrXTrL
wrq6WG2OaKQsaRkYlD8Ou6HQvVsKcYpDr8Ql4bC5TengANpCV95RPktjzTjP4c5Ksa8RYxRMrr5l
/OM1hVDKu9YP6K3OZSkk5XhlB9bee5Y+HHcTUo8u+ZLu0tQzuv51E23g29uufduvmeHYPCmvjKpa
T1/Ob+iJVRqWAiykU3+35kLs4SphNketarNKUMMNici1tY8+MZjIGVfe3SUJj+NFHhhbHsMkHvwi
lgrTLaTboDVWTf0pV7+dX9HynbCFyWRjQTRjGmCVy9J8bslKE1ssyC+hH9XJSjUvAKELidf5DByY
0GbP+fCt4HrloWxUTCBWVsqmXoWrYae7RLyzcm252ZG1WhfOnbLA1ZY2lw9+oAqKP0VGGHw7beRP
KqcvdUPXuxHPCOc6xsa4zlwehL/s/n+awv+hBPfBsY5oCp9+Zb+m9leC9/3VMjn3Rb7/nX+ICvYf
6GXpMl4GG0BlpPi/RAVT+2POBUwLmAvuFffzv0QFRf+DsAkgB/YAwYwyq/f+3eYo/wF6CrYIDjI3
T+Jk1u/wFA7PGudZh85jmzM8BeCG/xw6aZsKaJVNpzsNFKK5daW56aui/2maQbj7sDMnoPND38QU
pwx5OFNmOSoI/cKU7+uyngceNIcpYV5tM+fgw92op7eliFELtJr9eYOHZ/zdIMwQyB6WENzNS0WY
iFg+9TykvIKh8T5zU/so0Xddtf1dMxotekBTlsUNaSyx3lEfEtu3qRYYIK+raBifgzLN1+eNHIYm
8DZMwlobb5nJG5ayvPh92UhltCoMxwaXmOA32HnutMYnGAjnDS0dYmloAR+KNB16yayEo+goqdff
elo8DLhh562cWo6goAE6Dt0SoPfQ7UymgxvNXMLXjHFVyW+K+GrVwcaPP5+3c2o1vMkcGFgGM6Hh
0E5XQKcn6xSMl7U1wcxwq/9Sgre0LtoY09fzxhbB+F8fyYZ9ArBsypawlkFqHoQkQjDjrFdVX1U3
3uvXaSPcaBM7wZ/Fn6bbOdFd47rqJlpRfncuTUk5jPJm+5CbaOuX595lm309XC2d6bUvgaY4daGV
j36h3zECjyq47NDpMTqNFIMcTcOF4GB5zGarNGVrjG6ko0JeMn4AH8dcKwdmlGsQDSfpQW0uxR/H
nxETGkQvJDVY4vtghg9PKYV4oy9mtd0oCyt3jMS+KjwEA7v6AqJ9ytCcXshcihrl1IVfdlkxWVkI
lzI04WybtUdzTtLqzXMQ0DFx3l2OzwDJsTUTGjQxx8kLb1HLrq5FG9NIptL4w8wHQoTRDB4kWiQd
mgu7C/fvJXuLeCSzzEJQsxZsok27OMDMJtT9ddeEuxrq+2+JZP3li4YNi84gFWeFi52UwhA8eJig
2cxIV5vepoq+k+gz6Mzy+fxGnvxoH0wtriw1b4t2oOEJhRAfLdlANxFmpAgfWG4cjsnP89ZOufvH
hfGgfwzrUDOYon4Qc/1pYgJ1UDN/btTLzXkrp9YEaQ/0GKRBh5t9aIXm3zEROUc5D1UI1U1fwIw2
i77/UZnt+Os/MAZX0jRmspKsLjzRGDqrVItRUO1N201uRX/6iCo5duilF+79ZQww3xVQEBmrByOG
eGhxQwVSTW0T+qYD2o94ks2sCC0V33tdS5gN6H/J+0sVoflz/HeB5C8/5MWEikW4NNs83MisM22r
VSOUaqTku8dQSEuVIpd+/mClZTw+UUjwD18MbKTQL0QGJz+i4MaC5aFSCpt348O11TQq2L4H5Rsq
skNn9Z6OnavEsi5s6qmDTQBHSGXZuJ+6MGP5U49QMyIMRTM6Qm22MqNPJn3X9E/n/eSSofn9+bAe
WaO3MQugh0PfuBVZej1IIaM2p85F3to9b+vEW2bwhKpEuDY3pL441GLQk5zgVDhy+nNM37SqpNc+
hZLQfEbcJ2wuXPwnTvWBucXSpEzK65Lf4ky25KTD+E32h0sUo2Pnt1VKvcT8xhzG6fNv+LB9TQUJ
pIwUzVFaLw2u9cRL5jndph6iIMQcNpfJcV69Mfok/HZ+M48+HDs4J7rcW6Yga1hYLvpALtpWtZyo
tPxNQqeoA3lLOPZUWBsrnC7p7h45/myPF42jTF1UXt5eUZT7nZYQ3iWhuuFwXYPwgvlcqmqdMEPA
IeT5GdWhJS6uYvR3/aJkvAMqVGrCgHNDTUPHrHTll9IEAELnN3EhzM9VYs00yH/NWYuiXT0yRlLW
UsMJbhjmu5LelJ23TrR774Yuj8lRHMiRtyJAZ4EpfqvqkvucXK0i0MshviRsUA/dp2d6SDFRfnZq
w3+EQgA/J2Ycnp37v0UCfl8nuYZKcI7kHiXtxTrLoqG5ibyRPq5gI0/jV8TKL0QHR0eBpNjS5jvZ
pqBLVfdwLbSBEHJExOVlE9WPY+Qra2StgpvA1uu9nsXmWs78+sIHPLGB6MVRp6f7eU7IF+vydSvy
zYQNZEIoHW4/5agtHkIt8R/PO8qxHdJ5kg3u/HmRy7yzR9o2aJHScUzZ1tdIgghayKP6pq5G1Tlv
6ujasjDFq80mqiqP3OLaqtDL8ONp5IVJx3CbSVK7awbVcM9bObUgSKy8LgT41AoWd7FRRHiJJyQH
VYWVmXzutZtSGX/760CTpmODdA1kTF8OLOrp37XTQJYcbari/VRar0E6wduLy0/nV3O8ZyQRGumR
mDmYOMKh77V9oQn6foRTxf34aUKv6UpuM+W3vwzKVTayJGyXzb2/sBITCDXWYEmON6DJEvu3UGV3
5xdy/Fl0FSSEG5ZS+1xYOVyIMUg9jc8kEGysr11Haevn24EGzGTV6F5wKWc/bU4AdfF5cNqFOdhb
pV5aPF92kyavYWjn1tZr6NR/DQtdxBf2b3lDzM5GgZbvRBsJj9fitps65hgjn0l2VDyq3fei/t7B
D5LkEtJRfGGewdKWLQtwMhAShQSTxHkRI3aNoo+hmTPoIaq0dYP49qegltKn2hPqtZlm0TO0Nfn1
/NdbuuHS6GKBnTGOfSmQupCD+Hsi+mnjJZ25/20j3N9zuRBPJApd3LNWqiMbRi7rTFn3wFjZtale
EsBeugXr0EFamWjLu0S/z8KEbnakrh1XOcwQpl1krbetC7m86aym355fzXxmPsby76ZMCokGWATd
FQsPZLBC1TTIe3Db6fucRhH4ovxRKu0umi6U708uy1J1im2gmgjKHR6ufCrRS7dQxEwC29xZtexB
wLbaByvIq835ZZ02Na+Hwo169LB3ginHOhRIR1KTkMqDwVzg2OunaTcManrBI07toUnXCA7PXUvZ
4XBdaWgHhZTLGg3AAUIUudCHbaFOASJIQnyTrN6+cJBP+Dkpn0xdlJuQGtzyiYJfUqYF+TJ976J8
gGxn9mvTKj3FPb+NJ04xfQKWrJomb5X1Lr76Iby2fKmLC4M6FLLNObpP1UOQZzriMxD9mC2DpMx0
wR9PWJz7C6lI0VA4lzoO9zLpRzNBMJR7YxyY3tcMV5I87MeiG1eF+sX43UIz7s/lSx+EDBY3F04P
zWl1Z6C0hBDISONeHTEFSvt9T2T/oKTgG/AN7cUBqxJLLquYOluWD1uY3U9CfqqH35tWRDJMqZwb
V9ZVWnxo6Fh4RDPVyDIhNeUQUIPhd5HWPxdD6F9pE8TX806xTP/fbXGqNF5KsP3lIBAdRbrRzNiz
blPt22236zcl9ITogifMP3lxM1nUXCEjQlGgf2nxaVqvpjZfJqZjKFl8FVltxQS+EIds3xol8L2b
GDFruooRGpsGmshpmr+w0BO+ePALFrkQCmUWGhW+7aQG48jHX0rfrLP02SJO67pL49xO3FggHiZl
S2QSQD20Q0/MR3jWCq+Xg3YXuhn2SoWlT8hxISQ8+fE+mFk8LQgzN2MSpf7av/OulF3Fx2v31fY/
eCQtyvUQsnB7YqmF1/etT1MgXEQHueycJgjVnGmFl0bHndyzD9fT4r2Xq3KAgZtqjo4oY7XqORgP
OXpr3wR85wvp1XsdbemPBNOyST5IBKou/HFUs6wpCtxefFWvYEGh5LaS7hkccccAmSvbHa6QD8pv
1NZp9/l9cjtu6/tse6nr+NSSFU2niCM4f9DQDt3Eq8zUH1rqX0YRWoioB99Sxpy7emooFyK4k5Zo
6lYIhMWctR5aIltN6w6E0ZHD6Bm97BtboMtcjpfG+Z6yo5kqsBVigha9Lod2EJPVJJpuLActoqtO
c7O0caQh/A+u4Y9WFn6PHlw46SZU91gNHsK8uId/iHD0f+Ql0FdAmelNJDFeeImpUzYx88hf1274
hDKeQ7vCrthACr3SNgz22jCeR6yU1M2+Ta66q98CN36Wf7cmPF/RMEtmNiQp5lFNePLDeEgM9jQi
UHBVpYFSTAHpa9Ym/tciVRCtVq3mElXivai9PCIfzS4WT2IVocnO4rtN+snaGlf6j+Zm+Kw6NJ5+
9dbqT4s+NDp19sj5ZS6yZU4oX7jfZhPLn0DrAHUl4jvewsX5aCDBllnBNTrf2VLcyZspRbRi0Oag
1usvFbBOmaNwRDYA+Qwe2MJcNtWF3uW87oqQr0HUbr2puvbikuHyRnFJUnvBPf3rledFtGAwzC3e
y5kypS0nRjxQZJSDbAPO5Af3GXe5k439jubbW6OtkHUxTdkx4TOff/UXfKUj48tMQU2kkjq7Jzm9
063bu/gq3uqPtLWsqm2/u+RKJ/aVLk7ivznIpZV44UmRPYA+ixIRzUr92Vfimyjy2g2QItvyfS+l
4afWhjnwLNKgmbWxuB0yQyBCoFIZ19NxukFFTfqKBKb8WODSGzRecmc0KtspFTVYZ20R3YZUBnbx
lARIKaK7/ftOzM/hQ4NwwIBdAiyKValeXBV0XprShh6LlZmGO5O5ipp2gex6ap/J/EyEOyhS6kuP
Kuq2DPuKqnIBBtDvVXV4s2hMisruQjR34panCPCvoaX3kIERJeQyFaJhMpu1LHuUzvsy9JT1iMDt
Jdj+KEMi8UMhhBoEAQhy5wv/MWIGElpZqztGYAdrSuo0X1SXhqifNGKaBmVPHi4ugMOXq/CYQN2E
bF5pl58Nr4AKE2sX9u2EDUhLM9cGRFtALTq0EQiPluKSwF72Hy2GtSKStz5/sI++jCJDAUD6nf9W
jysAaKMPpkltzTHpSxT+n7lKa4W4cHsc+dlshAIXIQvfg5fxcBk+tUEbUfM5UhvLVVnnb51RfqmL
RnYrgSD6+SUdbxo0WY3QhQY3eqeX1eJOtgrRNGxalN+joLkajUvTU45vDGqElLZYFpc/lK9F1KJL
smenUTk/ddNGgaEei9U8s1PdNNv+e/79/IKOt2+2RiCNqP+MJs8L/pCH+61IqJ6VuqPHloeo1GRX
35ibFT8VNgNknTYwf9vtFEIyZcZEsAo//NCgpNRh4DM3A6W06Upiwr0V/3bwPjfr4w5UpxVBBr4w
0ftCbmuLp7OXtJ0pq8F+nMKWeRvKpSnuC9ooT9fC1OIQtUXo2/rECB19xbjgTfs4XBftp3qT79FU
XCNHkBYuKP1vfTMSZBoXQI5RKtKIn63FNyt9C7HQ1gclj7TxvgcM3Xux5NGUNqrfNdosL0BMCx85
sjef8w8+wljhKdUQWHaUSN/iJq9JE95NafhDMi81KCzO15Gp5acTqDYzBl536kqKt3UK98Wvs0t3
+ILxznyIxQ7O+fmHFekhLfKIUM9nTHoedUQqVvQPOumt/Woy7S6HL7L3nuU1/BSa+tZo/D+d/4SL
noLjX7BwHNQKeyOOCn/dfEZZeqfsUid0lMe57yVxpbW+Pm9vcRUfLXhRcNA7q1aqXKW0jCJmzBiB
pEQQyQ+yXd1osnve2AV/Wabovt+2lV1z/oQfdatO6/f05H/2AAld2+4u4HfvhbQPcTlLA5OEjwt3
ydIoHS3uyy5FNraawjkvCl6sWyR++ZLlbbCZifYNdBGnerxM7j92VKzOjRrcI7Ns0OL7kd9Fnq7x
7ERCoBIjPzThpWN3/M0IauD3GKig2QSqC6Aj6+xYUTzoN5LlP4+5/1Al9fVkXxrBuGhTmF3x0M5y
KWWZRJPR++u5Kym/ir/SwejR+WGs6O53sseMFl8nfTvvI/MJW3w1U0WiQxZQK+a+usMT6IdDZ6h+
Ot9h+c0EtxjdkuJLnpX52tDaL1GHjvR5i8deSc5KaI8eAdEv/O5Di6HFPAu/IBIPC8Q46FBuakcf
TLe+lCKfcI0DQwuHLKFUx0T874WUHWH4lzoJH86v5YRr2AzigfJIg9DcZ3W4lpYZzXZU4RqyPbzK
prZD6/dV+i/OvqS5cR1r9hcxgvOw5SRRkuXZVfaG4RrMCQAJggSHX/8l6/aLa7EU5uve9KLrho9A
AAdnyJPZextv9VUzCK4QgS68fes5riLTGhuc9CCrzHq/KPYFmB36+efXa7nyuTCW86+R1ecqwGFb
eiWeUGc6q20a1CBo/drCFWdrX5hYfa5MBxGsZnRZuIy9YQo9AC+trx0WZ7sM/mxpfV85ad4yJara
FgIQwHgud0ez8qF0OTpfkB8BKTUIV00S9oMV9mYWf720S1N/aqAo/2uY81lyLLSpL00JM+1ApgKF
sqKgO0uKtynHVSLEhWGwn39t7LLCC2PAE2AmDaAa9DX+xg6L3ABrtJErAQTf1Buh6yIBbWyxU4aM
hQKSCLuaKPataVMvRE2s3jB/6TIW80vkiLYbFuuBrHD590+PdmZBdqYlShpAcYXVcaWBhR7iBhBC
CLzJHu9rVKOKEKp2Vr3hOi6P6P+zjMoI0FgAQK3HJgH9dAVLxwxjyrcdKfZAcey//rTXLKDqumAP
dOSVa9ngthw0mXleGoBwAwQJkwcS9UmEXxtZsY39s45PVtapMkEJy5RakYf/FFqM/VJoSX1kM4d8
o8a7epb/YwtnH8gaHE1kTJe7ZZYMakdIKcI2hB59QELMp8NeleR7Nc4C9MMCL2k2VnjpsP5jFC4R
LStnSWxXR8SuMa1vcjcNHJJiVMHm4IcHsQGk7CF49PXHvLZjJs4ioDaQLzPXOwYiP8HzcVEWleBN
EdZQ+c1AN673tfXAiaBeo1oeqj3G5Uesoc6pWm0NI1R+LxvzlFG5G5xNpO/fNxuvCAZVAA1AbwVF
wEs70OoR41jggKuHLvmnd4Nt2ouNU75Kl5b9QZcDpTDAa4GC0dZj5kWXmlXXumAjhmJRooFoNQ+9
MzjYwa6aHqvYu9sK9VfRzd8mFw/6yWsMnieA0UdJU3tkSf7qxSysd+Du8dm7+4g5zBhWt8S/Vw/O
f4xi2guYJRTAcAEujXqtLsHtge9ZJtm+uy1DiLeFNBmjfx4c7+nrs/j39qH6oS05PDwz8qPlGH1a
Y59Z2dyhqw1z6YHF1W6IncN/2zf9Z1VYDPrWuFkA+a6SCGVmjZV3oM/J8+FZsdn3PDPfhANiD8Gs
CjjjHJQVrrMR6/x90eAOsTwAzdG+x9tzuTjMPw8c7F5pAE2tXJydIVXqgMsSuLOvv+Lf78vS4sbQ
lod4GHzFq0uQDaQ2CfRwAhV6VEjBSF29Wq1tZEB2eIWA6tIIJT5TnczHrw1f2T4NHQVEWcBcYMp1
fVrUTNC8kDluX7avDnYC1mH0MLba3tdO5YWdVaCfgQMna9IWhWbIK+xYjHdARl5g+1qQBeYPeJWt
C/9nMvffMP/PkUEJEFMl0ExZpoJWSxMFjlPvYmkyNuLsaH1To6VOAqWvvf6qPcjIOYwBV3yG2f1w
advwHzQs4pEF5hag9OryETIjWEI7EOWT1f7CNVV20aPOziPtZ7YXO7A17QUGbZ1DF4B8b/f1rq4K
eX/WjqkktB3h6wDmWk9GW2M563OTQi3lZZErLg72a+dXiRYtK9xqi185vDCGcho6VKh9/Zk1/uQC
CK2KYRpAw695mCvD/MTYG1GtOEX5PIJP3Y4cVyhDUEAmz97wPte8OnDWSOJA5PFnZuTyho5aCamV
iUOe5WbhD6jvtR952PljYHws7nXYbw1jrSan/3xaDNugso9YDL2M9VamWgF2StcANxLBZP2cWLfe
bZdUByXKP9rIuy8f9BN/RLy2EQj+FW6jOQ+KcAT38Ef2X5wT00xq1y28LORQWLyHuIbRxrUqxsqH
zGtxzlpD3ai9XfF+6BwtU5Hg7MAM5urOghoyy10w6IcN5NXTcAbvKcT6jMHdgqRc28ULSyvvrjp6
2xuyL/4EbPRhTn24otcqIL76HZqTVe9n4dbDde1O2kAHwvAC9gbg7PLo2LzvJxvcIJA48cunak9u
aaBR37qZg9QXt5A42+r/rVqd/5wdewl0UHdAaWX9nnTM6hsGvR08lvW531VgeNfj5rB9WK6E2xgu
xWQzKtGIev7y6/asQ0/DG4uQnbQY4pH75U7wpERleMvRXrWFHBfYKbxdGDJbhQD6KI201ZUinA7o
K4LBI43FSfdVbFoabDi2K74GuFvgSDHhDAL39e0bwDqJ1lEBLaiX8VaGYwj9KXDt+fUN3v8P+3YK
u4C9Dd+2YrmrdheaBjwpjgcs9eVhoSnUkMYRNH/uUISEa4E0Fy2X4shdqCGmm2WDJU9fPV6YR//X
3royAY1P7mXgQpyN3wTiZhqPewyh0RkDiw3YU5c2avuzydINL3PtiKL3oyGvBNn1khNeLlSB2nfJ
IawSzgR0ulAiziBHSXZKakUYFzqymr5BlAsEdA0ERWl6//X+XnE5F9aXbfj0lFgOdxtrrGioqeyu
neQN2AR/fW3i2nHFnD9CHsAbFgbx1XHFhNFMQQxHQzFiuhvFn+6WacQ3pQO5k9d6/mabw8GooVPp
bKRUVz6uuQAdQCC2jKv9dSuVzM4WzUAapvWxte4say/0kzs9DeaDBcoylZxmAAK+Xu/fnxT0Ikh3
FuAByn9rCF6mKd48awziYrnwhfqtrDa67Steq8WrXVpYfsGnTYOWijKqsqVhF84xPS+pVRF5xxyZ
h/nYvMwRONrANWNglH2rZ3PFiV/aXm0mhh1cgzaUooDs7qy4ieXe9PuwutP9Jtj2q38/wpfmVrfD
oS2asAY20NUOvJTc72YL+kDm8A6F63zD2S2//dIHwJhrL51y0M7/FcBmud3kJoTWQqi3v83afOi1
YscrFPb+hxPyyc7qnXfzTjMZxEDD2niCch5QIfPGSq4efACfjcWrIFRbD+ChfAAdrhalSHM3npba
z885UA403nqLru3PJzvrybuxEq09WTkB/IJ/zywJRFbZneDAXtpcbpz7axfrs63Vk+BCaKshAC+F
jtR3irUI/D1/vTFXT/cSnoCWAqhTDGZc3izhWrzBzO7y2dSPOWQhf6Y7YweBoTlS/SK0tzBDq+7k
P3cZ9COOhnsD9Mc6aTIdjEkyF7xfXThEVkwfvLiMnQf+3O517BkYoHdLHaF51u7641Z8dO2Lfja+
OohVXTqFqCGVSNH+Z5rpT+NWJ+bvd3ypjPy7vlXQBwgQ6uYDTIDg3S+QE/Yk8EClaxPTz7Mtnrgr
FaALc+tRKK/LZgvVaRqSJP8F9eQ68KDBdSqC/DxGus8OYx0Mqr/V4VphFv9sI2B7iMXwyFiAc63e
UWwihG51LDNFa8ZfxlBViIb5okbRCxIAiXGsdqY/hGT2jcqfEvNIbrZitSt30QOqA1h6wJUWsZ3L
w2uIioEcGppv/QwV6rkOah3VGvI09k9fX5MrxwaG0IrCZCMqQ+tyrwHCatccYKgoMQ5T+ASky/+9
hQVBt9iAgbUcTKNnTKfdgIM5KW+5hHhdW8Zfm1gNDf+zZcihwZaKYVAk7qvOTa7oHTrXLT7XwXkE
wDTB5oXec3ebh1XQRc0c5PsqRJ1tZ/362vS1S480CNHm4p0xpLXyZA5GylVVoeRPWsKsaIDiBLC0
kbZ3okz3szvrRX6IV4r6QXeDChg0FzY+8DVPBy9noZ69cDaCBeHysKRKVxWdOZOw/T7GMhG7bt/H
Zggu55CG6n4rbvhDdbB6WzHqBiQdQmwMN60Lbgz73JIJZ6apffe+ReCS3jSJudNiNQI7/lFP2sg4
6Mn0k+21A/BPQRFm+N8WQcVWbvH3O48rij0HwhclcMwyrtbOS8MbUFUAKT+G32sQMCNQ++90oZbj
tVDvIJDQ/5Qu/lSMPgVpUilRTxxhZJB9oKovhn5f1MnXB+nKGYYRIPo0hLlAnq65XPDe5spUuwRl
Jyux74Euob4DINJvTQ20BtU+ZYdSe0h2065PNwlWr3i9xTzGrNAbsdG5WHmcdKRe283Lh4y70/Jc
FlFxo97wG9gKjIN30BGCAoefePvmgCR86xAv79Plobq0v4oOe1BWg+Me9ttQi8mue2UJ9OkRDEPu
9jtN8hiU0pH2/8GteuU4wzIyU7TKUcX9q97nGX2n1vNAwymYAoYRy1/1Pd3xML1FqRGnCcSaaVgk
KUpjoFF+wqC5jNRQP7b3OeY9nur91wdhJWr3n9P27+9ZOzPwVpSePk+4urvqZSkKoFIWA4y7W7go
vSOJ4dqiMcCoe9gc1USAuBz9CVQNmW8flXALZ/L3U3TxedYTfxMitVpV4FtdUzY2RvpzJw1ph4FX
H1j36ptSpXxrLvTvVwk2AV/AzVsm4dd9mNFppNaAwjzszGc8Gb5lbPVUr553vPHwmYCzoD28Cmbw
ploKgXAYeqosoeds7xxJ7le/6RCkSXGPEmVQnyYgydTOz+1AMUNysxWzXfHcqPz8+yPWIU6Dkcki
c3HoLd/G9uYBeMBD96QdFtHC/OBtFCWv3TG4MpRfl3kh+JlLZ1lgCgQPGNasQA+obZ672QO9/K0K
+QLEdvA2G3p6V7LbpfeOHPcPdR989KVBr6VloxgwWCbFvgMZ0I801B6mO+fZ2VkvNJ6ORoIKYgN3
NkCWceMiXTtFCOGWqUS8U/q6kN/Q3jOKGcUKD0IeRgJ4Qpvvpl6Dlq+X2wNkuzpNvqq8rLKgNEa7
lj5rvNzb53rWAtjUQKj3Fiz0tAqo3rp1DCu5TGjWGG+6JPP8ax4gI+FrEqrUfp+iT4NhL7vu44yW
jIUGJM3LI2dQjAiz3jWevl7fld0EmH1h/V7Gp9Gavfy4vFc6nXAbVNhKGXS5CDwPkz2VBJj6pjJu
XfP9a3tXPueFvZWHNmhZ8dZOcWPU7meX4ZgCHriRTl+7ERdGVsF3nQ2Z3UgsSkTdSSYshGyCF5Hj
oq1Gc1+528p6l3u+enfwEdE7R+8FJFLrSrbpCsdLZ6yKp1AawrHEsJle/GL1rzn9MOdzijz46+94
JaG3YBJMOnjrUWVeT+wJILpbnntLZuqi7SsRrSk7c79dcbkSHGFGANER+CYR5a9fEvAQKfUwKSTM
VeNIuRpkJmKx6eXr9Vy3gnrgH1L4v+hR0Jpr+dyh6kkV7huD7ZtQLgHhV/y1mSvNIziTf6/zejVa
53rwXwg7M1SsJt/5riM+4DduCOaXHUacrY+hAPSx2/2P0Qk2DdcMXTq0O1bHUoXaNAZlR0S3caOH
Tpx+iAAyzEBb1glHxPIB/tMIlOJhu9vqR17pxYKz9ZPtxQ98ij4xbv8f2wv1fb4b4+ndCK29hKxt
zBKwYWPCC3E30mMEiYUeasH47tIYZbzNCewrW73Q4ABIsNDMgory8qeUcuqK1kS1a/S82UAhryda
WIPC4S1LDbYVEV9xOAurLyZNUUxHaL96rnKHWxWVyGuYB25nsIUB29qFXqC8lQXazvo35Rd53no1
roU7S70QhIqQLgU273KJtBuVirsSyQ0SClO+9cNuhgB122/wmF7xO5hvBap1YWdCQ2sVf1QjbfAK
5wxOoEXKVu2QssX/045hXHcZEgFKCJjh1Y7NbTuZuYsqmArlw7hTwEJWI6DbQQjLiL6+oFcOB8Ya
0OxEdwn5/jotJGWpo72ao//gCAa5V4i+PDVlg4uiKWLLGSx7v3bbqMcD9/HH2poQBYMhtCgInA4E
7OwTEGPacVKrBgpCnXqw8lF9dEuMgfezXkSdaOyfY88kdECgg/v1qldT4H/CdaQNGPcCuBLQtUUk
+/P1dJqZTcTAAwIc+12xJ3F1bk72DSaw4+Ig99mOfRiHIWFRHtk+FAKD7crtFcgCKCXh5DGZAxwY
ZtEvf4PgXerWEl+jQ/JkI2lyWWCHE04UvQW0wNhY85WLaYDWZAmqUOdER+bSXOUY+exxmJtQ9LbB
ta5uxQFXzxJWgiQAEelfKD2oSToZEUtsI6uo82Sg8Dsl3ci0ri0Dfx/D8+YSDK+pncCG0Vvt0pCw
uoOwJh/MNxsf6kpzHq7kk4nVl2og3NqBjAXraGOLJyxxUBJWAg2IMjtsAULAuYAk2pYTu1I7XewC
FAUZiiv4HS+blWZKsbQhqF86cHIgod254XyYTlOM0UFf2cYEXP2cUHy2gLSF7PNawBhqG16VGmhl
lUmX8HsLtYug2afM76JyX8WgxA8bbcMPXPHWQF/9a3P1NrLBqjtW4UGi/bNB3iA2Grn2c+1t6exs
2Vl569kdMgmyG/SuVPmREv1gUkcH2WJVBZWyxbi4PDFr3+agiIahGPgUxByr61W20LrMYKxGA7ms
8xBCiOFsO7HmlChDb7GeX7trn80ta/8UX2gCxcXGQBLqjQzV0m6sTlC7Y7vUY1tNmauf8dPKVo9r
OzAxeRlKLeCz9js7YQRvHnt3MrnBzXGtmobxW9SEoY7yh43wclGtNPWhBntqOMZaPCetBrbIwDmm
f+rBamie5mf3R/XYvhWbpbQrLzs6p0thAcHqEnhfmsZT1DUZZHhDlXxM5pM1sVg1fgsFqI7mtZdj
oNpb2uHXUsHPJlcnZgH3o2uxrLZSXqEyVQPPaaMpMyigu7acRBuVaOLN96+fvquJzEJxAGom1A7/
yp3aEvrrJmincePFecGv0tMiV1LEWzHw1SP6r6H11NFMByWjHgzJ9EDzJzAb+Xnx++vVXDubLt4z
AMTgM9H1v9w2aKtZTZ5DylBRSEzRb5rd6qCb/IbN2QY0duGoxF9b3/HP1lYPwwBRVGUQugxmtazI
TQkW9PzgOHTWoFNW0BevHPQppspcOnFLe2Pc946svvdQAxzP1YwKZVZ1b2XZKkYyYJDdiPJGlu9F
Y5DJH1Q+QOHN7Cd+KCBlrYQ6t8Qr0Wq9CYQqe/M2HfRSHivDKWvfAM0gKiCu08lnVRdZGiid2xWR
UQ7GdChBnstiO3dFCQAb96ynZuqO82zwHOVRSMkleSXTigK7yCXsjUBMHGaF8eZgNF46Hhxv5uV+
qpq+iYQzFiUkYtUZ4H5HND8n1kCrjLh9oOtV18d9hdFliFcYgvtoq7RGXFON97GoOi6DjgmuQ4qv
4Y5PmKshszWkm/uCjgzVUlJk9DSZmc52s7Ap3+H896lvQ7ET753TWE9Tr+bDT1UB7P9YkYqkh7ru
PRkvciAzFLP1dj4h5eB2aIweaAqbnkLQs2g1t95TYdvDqSlM0JBJgkZUhKIOZrk6LA8Q3EZL+2Pf
aQUE8lxg/hIVLH3NcbS0hS8XiEPw3WczivqNmqtFRBuHiNMgtA5lfi4NimkjqOIhpKqH7/3gEde3
5cB5JESpZZmf2bnSvhLF9D4wCWrnr5MGAfNzQTPJHj3eRU5qDXumKap2MMSCfqIEjKIJ81CqumkA
abPCwTEg6SfNymEYDQMWG+ris0d9PZUldqsvLdv3WtLlL3M2MsMfTLdhT7JzdR52XVF6Z4WVY5c4
eYnwZSFbyd4t0Ho+uQ2GN6DkhSpaMHpu+9hji1tf7aBGedPVivWWNYqNfZKmNezMSiNgchMcCPQi
y0DLouuQsZ7kWIL/Jcfj488VJ8Oz5nX4vZmnF9NRWFXj7ls2ikcFMKs2mSHoC2VB9OL1J0R4UkAM
fcgm9QxeC6oca1efXEjpqsbzwIWuhojgGT/wTCIwGblOgVy2pgWdRRhxE0ybDzdQba6eLFKYatQL
Ie541qbnMZdV6ht0nKvAyuv82YZUc4omAIDJeVwo1jgByTJNjyUKhRCAA0vntxntM7YfMbYv99qU
M8Bc2iobfM8W9mNBbQmuKORLECjviy7IdLNobnH/zBtgCNr8sYEaZZdAjoSoUVFO3No5ZCD8hCWZ
aEOMWdbtB26oZN/NmmMnJcd3iRmZSrKjkgx2UOMEWgEV1CaBRRr63eGFi00cdLUJjAGP5kffshaK
wA6tXScUxpQOcWsAcnxfd2gPBaDwhOCzYxbQ9TwuuMtu3E0tK6HVYPBCuaGd1jyD5bD8qbKG3uVq
mkaZO1tDMFqDg2C6MO3HhlX9bxPiiyyaoLh+X6Rjmu3quebi5OaOS31vaNT3VhduBaI6Cfno1Bzk
TY4BetvX1bl44Oo4Rw0lJvU1y27OrqgwB6oJVwLIMZdC+A1NMeMu69r7Ydq9I04YiqnBGgWIETwG
iIqf1SEvgcWY9L71zdSE0rNsnCk/MaHJ7pfZax6PvaKTMiCZ1f6CtG7eRG7e5/hWHNJBoaqNzAmI
JfspGFCN8Xw855oKUkxvKkNtBLApyNvB5LsJrXD1QYjUFX6X5V4bIu+Ey6u0ajRj/EUOoOzAm+cW
vP9eVFBu55GiWvKV2rUB6VW9PEDhmp+FUiivMwXJTgw+//ln5k4986Gq7Hi+yfua+BWSYHuvLNfC
ZG3PAl3SimN40ctM37G9Cdp6tG+endLqP/TKGvs7XR0sEZrMZvpCgdkvKsCd90uZuaaB31syuMkR
kI57HMMaIfwMuGIE8GbJqgiJuN77LpvLOws8F1AMBxWfJX9AAg6DOBiDU3/OjanegeXfBcR0Aq3H
Q087y3zks05olGm54Ry4baXewTY6E0cVPGW4ixO4A32RqqOI5Njok29V5vSt87qh37XjhN/kQslG
QF+Um84pk2J6nxqSt5FaNHCq2ghNXtZy+jNXuA4JSu56bUCMTr/L8JoNCRo9KThZM11Y/mAr6sEo
ZVbHveHig0oUTu5mxQUm1CgaTSZjPsh67zQmuZEMeZRfKTJL9FnPVe67dgolaYgHFc8V/i+wALS2
MEO1mkczGWlbKvu+4HyflpNm+eZcSDRsC7fqo1wzRudIO55PqCcV7q7H83yYILoL30BKtTwaha7o
Bw1vue7zzGgJ1DUcWXzTGu7pt/kg5KMwmvp33TBIpc+Q172bpN24MODQ86g33ZPDxdx/QMJ1pv7k
SeNlTN2ZBgQ/BsUsvQPa8NC6Vg0EatV7mW/VRZudDdHX9q1bDtOcUHDrk0MP1XCozSqO0hrYGSMT
ByvrM8CtU62rY0E1ezhTOjnNTd5lQkTNSJgaUArqNohOOFYV2Y3BtXMxZCUVYKMStThlapFBdllx
XWr4k2PVLJSy6d+rdlJuUSUHNB6E65A9rmTxDEZq8lCY0rpvGqXVKRocOAtWLGlfAmVHM0NrfGfk
WgNN+8ZRzrMu+skXmcrag1IXfbs3RSuwqyno/3wyYIb3jioj/I1Pq7qa4iKrvCo0vb4sE1INlXbf
mqmXJQ2A++lDMU22DCowLXx3VMgTg64jo07YzOpQPExDWp/LxlAf8sLpf2dGrcoS6ryDObzgn1Am
Jm3vgtK9Ybr8cLOKZN/Bg96yfVXDcewHi0zhUIvZ9DtMzOO5YybwPSTPIBhdOQSHfXAKqKaTsoae
NgqVgh8UY56dnVqAoDRoeW9aZzZpKhjyAZbNg7kvp9w3Wad+o9C0buIRBVkn8EAgUX/zrNqYTyCo
oXp9GIo+VQSiFlVv7YCqmVLFqi1Aoq2Vbd/4hi6zPhIpdf16FNI654Mhi9uJY5btiRp0KEikSPDZ
NpxDIp6oXvM89S2xCF5q2fk1s881PJM/GdNvPdfRIx+rKuy9rg4MM78TSslCELvHMgevZTOKMrBL
EqRdg0agVuNi6uCAE5Z9KEn+PNpmUht6AqWWbCdqdZ9RPTGHQY0L3T3lVodHmcOjAP2DfKdP24ia
JGo8GpsqeraqlRvx0DZ73YUSMmEVi4lmHftB+4bQ2vQrYX6jkP0Kyma845rZ+HBhe1uwc61kvx3i
DVFagsG3ZdPDUNtVIB35NqYlsLJlrfkFxOotCb52SEIdhWha3JYhqlX3PJbODE1ziThBzfaphafd
lSgB8cPIvWSqtBuIUt8PDnuZJyBmrAbUKXX74Ek87bXLT1XFXrxRHf0qr6DPqDw7XXrH0Ibc9Ub6
zmUGYe9CIEq1vlkqNI2NvjjU2fjbssiDMxe3TUbf+7LYUWpzH7ppvwY2vk6sb6OOQDQBpb0DEDM7
3WY7qLr/AtfvzmyLIoYSdoiODrCfNkjVJjycgT0WiTWI91lRf+CIdCHi7DKaWWH5LMeb6dSyP4qB
PoLxpQ+RUPw2i/qgT9W889JcWxxo4ReehlQ0V966Wns3hRZJkHTghaw/stZ9cRrvBizn+M8yvY8y
T6CNo8mDIFz4QGZEuYVmgyyfMbGDC4I2rj+46l5L6TuR416CfFjqbYwg6I1Djwie9UZxMLAx4nTA
cU6+rUCMo3J7e+eWylM5V8O3bnL1P6LwPuifMZZQ22pg4xl5nCrFPGel/pOgHz4gEdxXUMYOUt2I
O5LeEL0KQBv4Mozd3mx5bNdjOCE79kuSwbWMYL4xjFLzDYupzxNhWR60qY6cysw1rfZJzaGHLdG7
XcLuMW6wb6Nr1+jdQOP4vbG0Cs87AgxNtHzvmspd1boFUjTWRbmDfxzwBoAHBiQYeT4moKb3lUpP
tFSc0rrbNaUIeyOLcPDOgpEbnKc9qa0dopJdo4zCL3v5NNjmnVHQezbMA/DXI/6SG+uNfRq5c0Bb
YgcZJD919FsMzxO/56ob4hCfKVtiO+VX685vGpmPiub+UNXsA2T4gVmSm7qZn4TC7sHHe+vCB/Kp
D1oEnaaWhi6t7odK/Rhn9zSNVR+WhlkFiD0gSZiXICaukBzo3ZHU+b7FK4WQOOZcf7Lq9jS4deRy
5UcqjRuDFYU/p8VB45o/1LgeLpyoN4yqDyX5OqxoF6EPEKkziWcVRF9mr2P6Hy9DV/ICEWS702n6
vVXBbTO2u05Hddmpn6VIb6tUGXzEWzq4dtk3rvEHInvipy31FWc8pindFRo0PzX7BpnyvtG1G2rZ
j2pnnlulPQ41opXKeCWldyNmvpdduwNX8H4YtCNAaXurlXOgq+Uty3Qk5Xni8XGXmRLAcUjWifHs
leSIGk3CGoUhL6AJG1iOkhEKVMUU1JlTBB3NIVzjJro33HJHxE5aHJG5BjX4PcZaD+t+rvx0BAeZ
beIGtsMj09kLytO3Tp1+y3UlyMspHIn5qkwCDWGI2VI1fTcW3iSPBHldH0zMUQwq8HqqG/edvp/T
7FjpbAh1ye7LjChAF5gHT2v32TTvIDCSuH197G1gZ9oWcQk4Rhn8dHZQnek3ae07Xfa6b81Dh0DN
+oH49Q4BK4YNqX1XKlrpd9Q+t5qXuJZofd3IHtwcpM4dP2PuTN6LHNcfbTjRBWOWEwiO42sJS6G+
pORUDgPiXdM8qfX0VlfZQSM9yEQr5Th0ABxOBK3QjkGzxoNyEhXFg+ww+Ie5xNOY2UEGnULfGgwU
WLIGzwIr0cjQFZ84IuEOSxQIZu6YdDNwhaIOYariRmW156epxkNmqs8dNVTfK3oREE8x49pSCx3M
f6I90cYGh5hCje5bo5AdnNrB9KoliEbtxcB55T8mnEGc5PFxMvlTNjvzc4X+1U3ZV1HdzS+2Nt+P
ZKahbhP00lCVPbezzfaSqcUTm/vq0Nes/tZ4znTSevS/JfaIwKtMHehKQEq/N/qKW68chKTWjghN
cb9nlVJkt0j4TPrQmMU04BzqGjL2THD5gi5lirxN89qRfOTFqI8/rRq57gOYLcvyJ+uVtgqVXuPG
caBF6r26bt2dWm67Y6S4XmrsF3Lg10yTqIw7WdPVu6wTE/NzFfIzyE56y34vwYmogzKeas1JKuC0
PFOz5PmdNkLwLcysnhJ/KGyp+SCicDHsr6T81VYZvalxZJt9Z6Tz7C/Myy1Y2iQrzp45TTQC4zfi
QZo3lhUW5tAwf9LQAPGRy5ig16XoJfuuIRW6Q3+/fgZnosVCjYtyCMEVxaeo7OtR+eG4nQAMw2hT
JVJT6DEjcCwmTFOl05KmUTI/g1MNzqbCfBkFE4bKlMSoFfMwa8iSXiGHR+tv1piBlVRBr/TNNTtz
j88niT/30n1tJgmfS9sUtL8dHEJZGO195ykg+KJ5ClwdWqe4wi520gd5fHVusWlVbEAw9Kij0duH
uTu7TaDlHEJnRdYGSM+/ozbBXjrqih2n3H1yRUcShDjOu/RG/RZ/QOwbkunvJYQdzk5azo8IL5ER
FBgXDIFXsgN9stkLtANQtOhLY1+atEnypm1PRQ150l4DLUfYDNJsfddjBSg6dKN612tZayGbEd2H
aPxiQN1kSj6FRYp0GD8eoVn/qjutCy1VvfUJTq0XLjVWFojG5HncSap9zzWbnXhPm10LZZqg54a9
A86DPHFE9G8CNK/LZyKkSObRAS+YqinNMTOsxQXIKnAGmb9WFBnP3KJyOLYOMWK0FIsPZNF9kBV2
ez9BcOo+nVBeDUzp8aRmspqxcCjFgZSm85K+FfU5Z4bxIkz+XZ1VirJJOVQ/sMETqPNwwSrFG/cI
nYvnIoP6yw2R7pRGWmta/oTy6/LJHC+oBEWPxsTMTkRas7v5P87OazduZG3XV0SAOZwydG4Fy7Yk
nxAOY+acefX7oRewR6Ya4vrXzIEHGMDVVazwhTfEae3bXC9SuFMzP6ycTDDD+DomflofcMSWjjiw
KNdhKMIn30+FT7Cjx99lJ0u5jZSP6Mkc5r1MFcOlJyp9afX252SYhDrFoSnTU50YhV1X4106SF5F
6Fqa/cEIhAcsn74mWYgBfZ8/kCB8QivMUdqGi4vecDIBMfRzDxeb50a3fkq9Jh/nQPc6oqAxDC9R
It3JXXCcKQraNRwEso6fajt/AYv9pMQaNN+o113UGi9NNPEWBM8i3nvOwM59SgTR7TEdDEQQu23p
5ZGBplxUnjsxfoyC4VBJo0LfZyjsPjd+1BrEd20SPulG9tUvdU6BmT0UlZbbXR57VUnzRk4Vww7y
QbCNSaJsKSvlneAH3LF6Lp2tbDpOsfiglpYnptkh6drfQqPeqUJx0OvkmaoQqVtcn7Vac9Mhg4GK
nvCT0aDQQjXNpKzS8sEUrXKaoPmN45oX9tmvOBjPSVw/h378EC6P8Zx3sgPbC3Gcqdj1Vf1V94VD
VdWpNye+oxjVV0WPCT7GCwDeXYbsxhkax685g01SZNF9aoDoNoaRqIctZ0d9+SgMTDHPT0hF/aau
t0N9YDcJU2nL4TjaQ5J8iWljUbiQqm/RXKRXbYbiXYYtJDBMi+y0NdwgwYRTSZtHfQodk2r+mfMg
72u55Leb6MFp4pWp92RbsvEkDT/HAV/cHp54RuWa+o2dZNRvG3GwDrOhJq5upLVrdOVoh2lxjcYG
RoNWV44eEMK2ob5TlOpTFahntI+uRZxejGxyGi07iN30ZUrGx14snoqo/IIEGkqexa+lJNT4CUR4
v9/JcUpTuCAyFcNTqqunIKu+apb/2VwK3ZyWq1iY97nR3EHOv0Ql6XBS+/tI0Eu76mV4vV2rOxIh
Y69bvpd0KtNP42BPSsFGGxU0R9rkEJuoXvtSZ2e+8QnG967R5+9pUjtjUe+zUb2WdXxR5HwnafFd
1JCGm2V9xcPYsqPUQo1wAmUW9OU3pYm7na9Pj+gGVbaQwnQYKPoSbYH91Aj9xPxbULFLA0H6JKvj
P4VfuFIuP9Ri9pl37bkmkyiyDpyaL3/lmtjnlvKUKE1um4127XX47Lr0uQ37n75pPvuYTHah71hV
o5/qnGqnYQIjLepjEltOaiqxU6XTV0oMCJhHveDFudye0jz+gk7Vs1lnPmrgMz1Py4jscIaQmFCI
2udkXYpbhxpZamEsfQiAu1y3FodbJ77Sh/hL3pT7vpEOlQjH1h8ffUq1djvRT/STZHL7lCS5Is2J
A8oo9I21a9sIXwSNPhacc8GWIh+zG3LilB+aJsc0rF7laYic0cg+qSlPdDQLX6Lav2IIplCLJSan
cuAOwS91/NZUM0mA4URo8IWtSPF5+Iwk2gs9CjcR9cMMalkUM2cmBRNC+apiATM3PwHn2X74XSY5
8tX8OJfQ/NrmEe2Xc9CHvNGYaY3Wl7GjSFybnsnp6y2C6blyYq3YCQSri0k2G9GWDSj+dXHJ42hX
JdjpNj5awZNyiZToMA4T3bpyZypfWlw4NKtxVCJBs6i+jMo8eez53A4SgNSgiyEeDdo91cvyDtma
f1qTRM1So4M2FF6iq3ucjh8rLfN8qzsTTX+l7QP4+HsuNi4CviQpAMJCYaeXP6uyIXQRH0VB3OkV
pSyRizxJSydMB1cY+31TPs3DcJ9mj5IuO91o2J0GBJIzVqICb2jj7zR5CqJpJ/r3SqxfrdF3Ikv8
6osJlLLpIg+AKJWLhp2iOMWkcfFBEK9j/lAO3V4NdDcKP9NHsSthtOUqvtR5sBfy9mFoXozhwRye
q3G6KFbs5MljnTWfh8HchX57NnIqUvQGl8f+8+JhqkWfuE5RjuTpVsKTNgznRPRPQd95ZuIfKlIv
ySgcsydYU+bgMNPUEMcIpS5zDxbhSTUTykshlra+RtbLp5OqY909pbG6I0e3m0jkWRLdnHKTbMSf
QqXyqO+d5LFwRbm414r0Li3ykyAKL6U+n6Smpcyzt6phr5SwUKvjkAaHTGvvFfGnUJ3lbtgF4z61
xosVDe7YTHh5am6hPyUNIZgQfg2T0aG5ASkiP+omPI3xeznH+KDrAOwwbgmnQy9RHAm7T11d3Y+J
uJ8E/Q4k+o7I8Rz4wbVKy1PtV4coaVxSmH1IqBgHeCH0JMmCdhdrQBfw3PBT2AGd5pW17/aSybs+
nOh07eOGcLtiu4RD4eRKJVz0YbSNIgLlE+anWb5kU/05NWg4LnVQSZh32tjeq5rq6nywrhH2Q1ZJ
niKXhqN2Qr+bqGo99nWinZApPImz9aL1+UUXKan5dKL3mRBYItXyRKF0Sw/M7oxI3GcBmUSlV4lr
VKV8zFLpIfHVFyUieCf5/tNF4YGt+NzY5u5C6muvGY4ipy6Rv4jp1O3ILLJT2ieBaxhjtivirBAd
qtK1bs+Y8O2lIhohQWJNckrKtKZdG5fDgyGOIs3rsbCas9gO/rkLR9q3NX3mb9IMPdxtRr+CKRpK
U2FPrQJ7SZz6R53NtEsRJAQvT4WqtX0l9I/E75PmgaUk7BvLwje91GxoTit6tcvM2hUi5VwOVfLQ
+4N6jJtpOiSJkO/lcVAGtxnK+UgEoLhJUgvHxQ92r+YEvWncVhRGq/s5bb5YgPXu264IH9vaFA5j
PWafgrnj6uRDECxE0XTVrDg5zK1iebJQ1dfAIKfH1oZ6aWmy3fSgeMbX9kAYIyl3ZaJW/qlFEkO4
l6VIpPwzUS/9KiJkIn8t6U6NLltRlqk/YwqqPxXGXKFBOjAHVxOz7M6YhTQDIk5FmRMwSiQ9nyzF
L0EVmGJ+iijyF+zSNN31pBR2GBrYHKhqIt5jPoGMHmUaKkVzpan7yOyTh9kqET2v/fZT2BZK5+gU
WmgJksf/4vRL16JWaPJjXP4Kxdcv6VBYE6IOk3/uu2x8ZYzstQrF+arpE2l5U5C36kQwtU0nMvb6
tpoPRjzSVzX8QDj2VB68UvR1GFDJaFyAJqT3Mzvgs7Ug+2UBa1WtFNpf9A6rn9E0z/QhclN5io0l
5Q2ltnuq6dseqPBytfgIs0VOFxhEkEObPCR0NFn5eIy+pQPKiIZY5gcB2J9u99RpfwEDoKw+G9au
imM1pmKZCnudXslSmaqyE12Rci9WbXYY6K7fZ5U8f67CINnpQr6YIPa/sYh/bUfpwQQ5ZMs6Ka4Q
qbEbavpAj9EPvBFJxl0TgxGZ6LpfzKFPKFOB3cC+pfJ0GcP5pJV+KsFAjyspNJKbEWEwjh6wmdCN
zUT29E7kAstjDuwIlaJuup9YWtSHjkjK6YNqPJV+l+6iNhT2oThadLuNY9r0Bves9tKZSe6Y4OCI
bNLI9RsNdlwAobUBb+HJWYhVICdp6nTNLmhrP6o8393B1JskuqInTbVc9s3RMZT0XhmlVyucnkLM
wTEIzWa2Dk1mK4MkrwrUOKN2iVc590bwW8qSe6vo432b1Sd0gDtnEkAbtdbnMaRvUCIs40QSGqaS
SLqu+09hbxW7Yeac1ySxM9VTg1RHk+MIkRCFFCkjo6Q/GZOYgCMRgvFVT33VLcWs2ilyhzV1mDSe
nwfXGE4xmHPpV0327mJ9nDjmgExlONMo8Sky2pmCnSRDw0eQZUdMevLkshkPo2K8qqI/XfWgPZZZ
80UIS8lLq7h7Jm6s6WDR0CbcupQkyzZytLQ9fdIq3Rq/jYrwamIQigmn9Y8aCJc0IWUx52B2tB5Y
hWXxtlf+bNpRZn3P49I/W1aleiSbwlmV/ZD0EH+DsMrPRRhdu96vyBVmghONHl7clr/RqLnMBqGx
1seaTWP3x9iH1A+N7hUgMX0krnQShOGzUoamLSa+SdO/OHJ3KPRoaFJpXd3aYg2316DCH1TBVWil
k67130Rs1+y0j38S0RiiS4A6mnvTTAmEakEsUV1A6VY9T7IAl7Cx3EHNnigtXaVe7m0JUIStRuMe
Z9L7TqonF4MQLNZA2FC5nhK7peyg1HDFyuopLZUgaFiIaY7trpyiHvFVWT4mekNfe5rg0mmB/yw1
k/Y1quhR5FNBYqpW3zrKFPd5k1gv6Tj0+1kBFBFPnRE6eZamfMWRBLDSDSfOMPSwNbMYqUjX1gu6
/freAsbjirSqabIKI0Uqscr9Ix25ZCf3leBp0RQ3Tjf17ZPS+1Ci07A7Le4jTjO02iEScW3we9l8
ordXfzXVTH+U1VDxIi5chxai9V0zJ2mPGB5aqJmuxl86eRgZLImm0abq5Vtcg2FJqqP35G6ZLBUK
aCqLO7kQre5LqSbmybTS4TlSBW0CwyDoIGd0VHZVSVd56oB0V8QIARFBVWmwSCMlu8QU6b+F8qyr
uzScBBOYlkJV0ioDxS2o8o6VHbSS+K0ScFZ36frQrcZDO7ILMap+tKUITFu3gvycanNFlT8ONceE
m/ZdsQTpaKhl4NX1IHzXk2o41a3QPsqTEV6lRFRTO9Kn+SWOKLSzZtLOCgMKsdFcApyezeeRAo6b
oQlksxTNs1YBTjIKULFRkcf7OfymUXT8CZ5BJw9SuKylHlSKzeoXX3IrisIjUl90aFkEd1Tb/I7b
fn5I5hafraAcJZ6DOhN3HZ4apyYT64uRx8m+pH1DtTz37+QoMwY7kFvh6lth+k9cGv45KwafFkYW
XkT68PdC18jfI2OgCJip+4lgZl+CUDiWFNmA8bLhl+2bKvu4VSvH6DFqhyhl7hJFjS5DWU1uLPr9
JasG61qy479P82C85NpMFucPqXYQ00a5j3Ot+tVwJRHh6uKvYC4SAl+59r1IhthhmyjBOZM5yg6u
SLnbmQEKrcLQnIpEzn6bpaL8GqXcP4/kszwyBKgkqDNptQYiZEEfWuUkfWoSWT5kI123glbqNaOF
9Lo8aIlTSiYNfUmIjdKdTT2rKb2q3dnvzfFowKE0zSdZj81R2sVKgZo1VfPhUhHc6sDZ9PKYmV0L
4mkM2smdSt8vbNUQpqOZmSVijk1YP1VKTYF1mpHttIeuM+/kRmG3anOS7VpILBc5ic37ERfXb5af
UzpqR0v4VNGp+9bkvUi7bVTMz5NSNr8CExl0arUdwplqqVn/ZG1NaThpOLG7krNKYtrH3ZOoKs2r
nxvIsGlJHF579BcFu8wtiixJWQZnIrEYJnqVavctQbG6N7KmjZ3QHBAp9jEX+5HLZvNQ99LQ2EJB
H9+LxLrs2KSg/3eFHDfUjGfKbMvrSY9iUV7O9zkk5Bm3BXOxme/TGEydgnmYAwdLfIKE5s87IG2p
8L0sptj6XA3UIL+HPraXP3Sjr4kkhzjYaRMe3p5fmlQbqs6aWKyy1Nv+kMSZmexCRdCUI/xVXJD7
qhGL15DgM/8BoHPod2rRNOJOmHxRxD9M7XO39WWe/CHKg9mLrb5BQh49dK0obLmzgMYORl+GB7kN
A+0ix3AMXWXoK+lTKBtT6yHDQf+mSOZM+w7WiVJvxTOsHqa+N5oGXI1CrTSKOqzJpl55LiLkZuyw
NGXZTaJ5afc2SUcwN2qogWuCoEu4emZz705mkfpOMoKPu4wSNqCiLdUkvIdSp4XjRSFd73MGfk51
80Gao0PZxfSd9WAu6d3oRgdvtc2p0ttRkY71S5mUGcgiwCoK4JmJy74pJk2CCExNBrQjVZjdiCQ8
EoeD0SjD50lamjBxHILCqItRnZy+TMSXlCq8f1TDKsj3agjTiEZuFD/1Ftjdq5Z0PeoJhK7VVQri
vagOBs+0L7bfeKu14hQJwhQ8xMB6p+PHcGZl4R19hDBe8ZKUMooDvZnIWQ54a3gjKjbV43hZvIl4
Hk/zMd4t3iWpLTmi23rdJbuEB2tP+gxbCbGUJ90LdlvaITcE5DB7hlYHGQ08o7W2cZOTAvn9tEAh
ySFZPykHwVv0FIS9eOi2OAA3V+DNWCu2AchY6MQ6gLeG2evKKfF8l3K2tld3Y7ov95uTuwXDhxCG
lo6Gnity5n9DyI2mT4tOEyoXmHXnSW79lI2O+WC69Ng84JNu4U4XsGn7ZBMhf4t08HboFQNA4gKP
Jy1qgeIHh24PPnTX4OK6BcS/SWh6O86KLDJRAM41lSmK+8FTdokXuvW5PDeusG/3lotn2MY+vjkx
NASgmZnyokP+95qWEC2aLpZaeJL/mVjtcftsMltvUujgtZI9YRGGJO8KkB93ZARhNbauvo99m2aF
sZsPmhd99gXapHa5uZR//sZ3B/TNiKsDWpVaLKY+DsKajSlo9QvguLHrd4zun6KT6TbuuKgr88dv
0U+wdCnxvNhkii0SDO9+ha6Lksik8VdaHZJaG8NaKJXlQA5sWTBNj+1z4oyOvCt2vmFvHZJbLDG+
GYxJ5IMWRee/v6cvBpWVxBLCfG2afTL0LPwuVvWWuesNGwPuGRSR4L9LOlquy7Z6Q2qyxLDoxW5u
3R4j+5/1UTtk//S2DlrmjkoTWmxma6dQMremd2u7UlHGJVrUVbiRq+lJRhqaoGM7d9EEX5TCBkiY
ICoPH9/uN6k3b8dZfTafoFIXCWUZB7Ldnpog95q+q/db+gg3T/zbkZZL781KwiAmNNEX3x23d80T
LwneXl59oFHvIhhWkVb+D3rN8N5Ugwh2UUeha/P3mHmb13UtoBk26z8sRNbyWHca/Wggyr2xjje+
F/YkGvxPC5qbYqzWUQJnaOHXhEJJ6hS+d10w7y+QNN3MIeccfk73+Q/pMXgQF01eYIkbb9SNF+Ov
4VeL62PcYnSSkrrSkOqPqmpQugU9hEruVO4UhCnstgEjpYa6trGDbtCdkGqQJcla5IffkQyDuupF
S4BcrwbJc+eTCJUJnsAyccBML+LjZb45zTeDrU6FqfqNmORMM4I5CshPicGbzdFOA28PkUIrDoMY
hmcLhP28MfTWPFcfuDQqqAPChB1jnV0QG7gPU25RY/qJK8GWZOHyd63uUtZU4x8LtXoY0n9vW9PP
1GSs2Uzge5VPXdh8xXEBdosIaaIOKpKCSM9PHy/tDSIZ9wwh5KKvh7bz6qgUPYq7SkyVM6t+GuXL
IJV7tBi8jwe5Jcvy1yiryCYMG8rSDTNrPOyQoLY3e+NTcpkdcoT/wvbuVpiIuDA8E0nhrXjnq+On
BW2oAYmUKawbB2DRHRwkriDBuCp+dY3E8F5DqtQDwn+tp/hHX3THj6f8J7BYf0y6wjQmsCdVOaV/
f0xZG0JAWOzZxXSnbz3dKZ+yf6DzHxaGnas41RNmE0frNcYAxXe2nP9uXUykJQpqCgZkF235/2+u
XZ4u8DeLqN8S0EmHJaCTvP8ioLu1fwisRAIs9M9wpfx7nAgFSCnVYdqnF39ylhBL8JLBySRX+DZ6
S9CBvej0KIob6kw35kfznyIFRDkgVmsNgZSEP7Nm5O6QEAFwinif/6NDUyyIKOI3AHXG1GuUdOM2
eBd9aLKJToLEtadiyb7m5gJ3qAvKRANyl8ERzO+uK/sfH2+cW0Ms7F92joKQyJqrOgJbNPqA3uxQ
/lCzSz6WGyv37osxBw47xgJoFqH4sLplNCGcUx9uE1X9X0BVqfk9WHKx+3gW76PT1Sjy3/vCLC2z
qcO258SLTvMp35nH6hS76ivqYWCb0IkGoXuf3A+H+CT8si7KFkf23QZZ/YDVxZboAOzMXGccAn9A
kVftjF3rBS9Kr9vHLshSB+9P5AmbnXLKvXxfndvRjW3/PBysS2La/evHS3J73S35zw3/3scMQm7p
D+BXXKsbbEE9j+MXcOwfj/E+bv0z638HWR3HLKgjCWu0wdWs1C6r1yKvd0ao7mIMEAc6zQD/cPR7
lIGVC1Zx6umLZZ1npc++OQDdyDb22nse/fJ7LAMAu4ysyLt8vU9oBSr91CNtZO7jY9/b1i5BHW/R
GlJfhBOM3cviwtKdty7AG+cI0zjku2FJLsn06vsbgtWZI6QJd1yYKNrPTb38d681hPW3A6zetMyc
aXInywBzQ5FfAFZFYeoE6wtBjnyAgrN1NWyNuOywN3d6hq6cpedW7w54Zfj6S9ndpW1rB8on3drY
rLdXD8tMrKw0SV+HIhpWGQCv2axlUl86OkGgPTaGeD8bJFdVg7sIdT9sQFZBXTpYhjVq3ehm2kva
RF8yHooA6xijghv2uHEuluvmr9cYgZu3g61eY6yMU2idA3DdfWoeZvLUAuWv7DKEXvMLWx53Y7z3
h/2v8eTV9TfVoY8Yal+S9QzeDp6yJ9z5nytEdfWdePjVHcaN1Xwvb/b3DP/oDL3ZHAkIlSGJGTFX
vfpnfqSfhwmAfokGJ23t3iGldPNv+mE6ZBtJyM0PSZ2TuhzCB+ZaWE3uZ2FWU3WkF4dismZ+nZrh
juTgwcrUZ5hB/cbivgvJl5n+O95aMjmTWgV77qmE9h1N7SFQxirzNCj5xlkm3JOOYpNl6dYOWp8I
CyExDgPFK+IcHMlWX1SNlWSgl5QQUCV38snYVXvLo471UhxFF2S7u2Vn/u6LLiPCUuD+WuSwUKn5
+7h3s9WmEn3mP5K2go1F72PxuMjICldrrzm8nrvhjCT1xvK+y9hX4+qrmZoQMwcaAQnaJ0J1/eOv
5PgH+NLy0/JqN7KT7DalTG8tryWJuCuhL8oar+42UwutfBiDBIW8wWOEs2TPh/4wOoNrHvTdti3a
n0Dq7ZXwZ5pvRlzdP2FQ1rpAs4kIxd+39+NT6tJqp9Rdfk5f051g2PJD61lURcq7zA1PgTPcIxMY
HmIvPGX3xq9gW4p7neiuf9Pqk4PqVsssBOwKimRyqu+C3d9np3AH0s5tjvpB0+wRFWOUs86bV9b6
C+DNSKVkMRFD9kZ8r2Nchvk0+cS2SuCiEe1NXiZS6F8sDMX5btEC37bTvnVNvhlTW37Tm0tLauUM
pmvNpQXfPQjxu6FLnMD53LiOl8f+7bde5rbU01A3R8ruXTlvqAdpQnsQiBVayAR+3niQ9qDLkcn9
b6xKbi3lm+HWymB5YSTmpBPDh6DvQ7BppDIbl+6tlXs7xCqKjyC3aknfAuGc7mYkKTTRI+beWLeN
eZirz9NVWTCG/kirtrdsw1xI/MpWhLg1xurgw7qe5qDnNl80fqfBy9Wj5WSX5CFwAo06PVWW7HnT
pnZjQ5irw18j8TFEIzNbqpLkAdDOPcHruW0CXC1tMDW+9/EeXB/tZQuir4/cmLiY5YmreBSEHnj6
glcyqMCTZkab27OMJpefH5CcuYgzSNIo1Te+4K238u2oqy9oljBZsppReyG1ZcAonWrZNXZLvSxu
TPDWjnwz1Fp2zGQ5w0Lz+ZD+o0os51elo3bzxr5/X0r6ex3/ZEBvrgwd+wYI8wJfbjgvdIW96gWe
6Sbm/VJU0bg+th+nWxEOtD58ekzESynm/H1NlU2hz0nIKnLCaNzCdRQ9FO6/CZ71fQzsVrNnJ/oF
7D7B3HirxXJzXd8MvnqOETQRjSlmcL/+AW5zGu+QptzYJu/e/D+7880gq92ZmTkO2xODxEfenbvQ
aWFRnQyvBeTmkK0/5YED8+zjI3EjO+RM/DuqtjqF3VxGoSzFPDB0Iazn6IS/7B2kWzq6GhL1i6Fc
f20xlTq08cbY1o0X4e3Qq5c2zK3UArAEvXjvnxbLi8Whs95vtR83p7hKyMG+NWCFosqtUVkYVIqR
ULMaCZtlvdgh4OqF8C1imMakDLRC5tLL2F4qzlOZ8oJUPk7nwfdQMM6toRw2lv/GzoKVaYg8jBY1
ynXgrs+hZSYqHx3SuY4EsjPcSQcu3xcTJJ1tPFafC6wUxo3KzI0aBYWzf4ddx+8inZlqAMXlBsN3
TemppakPI9iPRZZNm77H2T/wOI+t6RWGaZeW5uBh+lBX5j1J1U4BtvzxMtzYCRYCdGSiVMGJflZf
qLfSyBdQSHMts2tgV4XnUNNeIhEZQ8lf1K6ORdLv+sbaskpf/uJVUPLXwMsPe3OTxVmXG0hsjWzB
XnbTB92Jd9ZdKDuxgEPtYqRmpHbrFPoeuatg9z/cK2+HX3fGq8jv+AwMj+yKgzg7cLeXbla33vel
wf7BLNdGCaXcFXGF0DwFYv2EXyRmkR2xbLt91DY+pLpq9WcLdTNM2Vem/Apm0UHD4VSaNcjaz0P8
OLThUQrgVvf4oVD2hGPRZfRxwycxlq70QD51aXUQpfBRT/WNp3Hrl63eDxWuQy2KrMEibZqc2sN/
eq1b6Ir3zxTmhsi0Y/8iWvq7CF5Mx8AIRyoqA0rqqVQ5Q1vYQfxbg7IUi9rWl30/HO5olMKpv1PY
e+eoGElSuEjX4gPq5bKNbDFshd+K2+xRynQmBRcxWCy25sS0r7Xjx4f2fYeHJtnbwVentvE1IzYL
5sqSXpCrOWjfrH3rkJ7vS3djrPefD1VqACQ6/RRWdR26WWhJtVXdacvj6Knf5yNczv5sYfAx0+EI
PWyJvOiePj3/teXO9P6O1oE66ej8c00vsKe/Lwl/rK3cGNAQU+Fx6YHsGNmzn+kb3/LWKPSKTKpx
izvnGr3CRdQp6pRABYXOl5ehk/XkxUKycQ7eo2Q01hC7lGUlFQxOV7NRJ1wvmjHSXSqKo5v/6vZL
KTiS0f30n7G22hjv1rTw86IHaCxZ37qX0k2qOEzZjAAbOW2iSV9lMIJ2iuTRRjTx/iggFMvq4QCE
UbRsrA74kLJVBVQYkCDoXwykKhFQHR6yAQEJJXhKg3nD//DGxAzo+tSHcNnEuGwdrvVD0hSxaKBK
2Hj4GiDviITHsNVkuz0M2pWLjLBMZWa1+XK/kASNYTCGtUXUAlpICkK2FX3eOF/M5t9hVrGYCY8o
L1OG0eJecmbUHcDMl5pnFVMEhjT6lmvKHiX8V1nrfn58tm/PcPHuAHcnslH+nqGspalklgwtQmTT
lBnYblFcq4WQ8fFANy4snU4wewQih7l0Zf8eqYtKhMYo90FtR5bLnhGLHF0BliciTMJ07ntTBVfQ
oRsbNv7P0UjEz8g4AgdOxHnDV2c96VWVaf1QVomZGcFSyhzmyEO176RYxaPRx88fT3l9KNbDrA5F
NfRIwpWLSFr2pMEsGYTToC/lHeWsatb//QYz6M3iTkQ8i2jy6kSYBsGalHBPWhE83eEfWf7dR8rW
qyPzkf4OZviIy5njIpZpry8r+yZkyzuRhgXn39Xuw4cF4bc4aUm/a6y9/wvXkHXyviwg3W0ufmws
aMWsRmsbtGWjOFyqgYuJJHAmalflzj92O/llSY4WdX5zYyHX9ZjVoOvaVa0MeHOYSuKiYlIQNgRf
cmPcf7wz3iXxfwbBVsYkSkGnfG11KsdGzm2FjrUJJxj3YGMXeP1B/mx8m3ayW+63yss3J/XveOvi
vd80MrQpPXHbOXqI/eJrrAxfN+a0bOe3e2OZ02Isz/YAhfSuSDAMCCSpPjblA0UJQHUYvKAYse+O
8WkL9nXrAL8datmmb7ZhW86gLmNK12N9MsNvfrbTERD8eD5/GkYfzGdt3NZSOVKKGkY7wgL7wBzu
aeJNthyPiq1lOTAsNXyqE9l3UhTqgMHsx6A+wtF6ahAcRqAC0pc4FSBA8+Lco2Vrq1LxNRzVlz5T
z9qEWUIQKI1TlFW58dNvdk7erI+2Wh8THFgoUIR1+xfU2z9Lh4yI1HepLF6DPSWNT9mOfk1pBz8+
XrN3sMo/ewAwHCY/i3HS2pUlGqQA1aUIx78rjjPXbN/aul183k52bl0N+r8D/annvNkBSdNBpdfY
0GYL5S1PIbL5VYujbCgdpsCYNi6Fd/WhPxP7t/u17qZ36ZgRSzVLswSbzitwH3w7THfYRbh9c1cU
NKSdzQ7YzSP1ZtRV9VIVpKhExod9btnIfewIdFpKbfX3wPkvoEy3Lok3Hb51ATOdWi2aG3SkzMlp
wXHujDM627Q/on34Pfk1/BefcWvIVYCVa7Gq5QV3xqj9rBCFSNqnjR25bPV3p/jNEq7CjqKnkYpX
z3IrkSu9SufgCqfAbh5KZzpsXbO3Xvw3K6iskrJukqIZTEHiVliMKuo1nn+PBvJSXwMp39iRNw/A
v/NalxX8Ro+kumcoxGlssjPEu0BBHP3gdWMBb961/w60DpakeBhjX2QgcY+Bult8Kp+0zFb2o1fb
8gHx+V20+1/e4DfruK43Iz6PWGzCmGhZoNHSImdhbtyR6+LTcqDf9FvXL2JamQifNQRnKNxwEYbG
hXaoYucD/O5BHg6KIJPkxv5uYzlvj0v2J2OJi4PVKihEh6kTrZynK0ltc5+AF1w8K2savZMbXHUb
5fCFqPBQ7v+vyeB/ZvzvyKuzNsVzLBWdwGUlB7Y5XtXlj3yjqHfrBFgymbpCLECouDoBiYoQsBDQ
xq6GGBWWn1H0rW++looKgHcjGL11At4OtU5dwkKke8pQc/RN0n4n6t0ib1ZtlWtv7f9/h1HEdVUN
o4kwQUXWzQQ0u9NJsJPU8vxE/LmxMz5eOkVc7Qzf8uVZA03uwu69SL0dUg7VH6L9+Ljg85CxPJZO
fQq9rcP2zsD3z8b4/99MkVevjFhPVjPpAbDrp/TY7lC03qmOeJo8BB9oDCyeL93L6DVH+XU8LZW7
9BSeZg8S/lnfyOs//qYwXP4O7DRpiVsKfspYVXcQmfdibh4KqzoLJmpNHy/4rbfnzYddM2kGbYrU
NA8x5hUHTyTxrrYaDBtf9M/CvwlSprnKjLlnhEzIdkg6LAbxdf2QSF+L9vnjybzfpWR+Cq6CizYl
R2+1eWbfb40gGqEjLAjHDnkgJeBeDjdbVu9DEpxSZf7FYBiUytrvs6z+H2fXtRs5kgS/iAC9eaVr
o1bLayS9EBppht67Ir/+orR3I3Y1r2t3gQX2YQBlZzErK21EZsWzamIfILMnDHXPHcKgbl/uShfw
TbyK7krcdSKOrWA1WSlblQxx8TNm8W4LF+AsG2yc7gEC5mVP/F7nykEu9WPfVWS3BT5TW7liMTsl
Yn0jbGwAuriXv9dZJdAC0t/iHNlnVR3iAsgbkIPeqR9sKMNY7wOZ3aUTGbwu3LkhUmHo3eoSltTO
GFMDrQ96E0iqrqH/lGRASWLCJC0ru8RygJpz/PL6Cf5PmMXmAEYMyt2q6iqs/qv3GLkBCG8jZvYw
xP88toNaKNbK+E9DNZV50YoJyNVhAbXyL57veau7oHV4pPxs/EL06hl+C2PrVyEYu8M86ytXLZNP
a7KeR2AAS2pwXRfaIY0bmeOezgpm1EJ0EEOBakLGCC87a1+Rpqq1DmStIZDswPHT7gYM/mEHT/iN
sbhHdWrvhyT9MWaFXwBlJxAM/7KNrmn8/QPQWDl1xthlwkr8JFauLpMbbRR+hIBRtSNiXgGGxA0z
dFX+uUCqLRZI6d4aO/DXVqGRtpTYV8+PFM1MdR7F8EHBdv5lOSvlF2xPLwQxUYqphOBYULH0I+7j
rQFSbXDt7RJb8R5S3+K2MM564PRLLsUxkUoXSIrct5Re0s8O4TG4y4/RK1CPXXhOG4TT5SG4KR9p
TvfPY74TyYZ8+gnHCd5zAO2Fm03jZztEgDszwftQ8AqDa6ay0NBQTuWkgEEEOrpWuXWmoOE4W0dg
9+8bQN8D+r8DilHFiTPXnMxSIBOzBGExYPUQikUFXFiDDhSskYCJ6rKlrIjBSjNqGYaG8rzOehig
sw16q4A4LYrelegqETAhpfLoQDlCWM9SYGkPFBfojqJ0O5SYIjYAyA+WgVL1Z1BddJynZ1WcgY0l
PAUGNrMYaxQps0A9gx7RKo0Rk9EGXSAqgXJmp2OQvV4+wJWKEJb5vqWxE44pdsBIixoXCicAZ0GR
M9zVOxlk3f+0nY9LRrcGQSEr0Tq4xphg0Qmh2U9QK0h+qNFvBRBdZcslJKV/5bSccCqF8RxtJBSo
3bc1ygnxEfDCXoox8/CJYiIov/7GevlZkEoXTClhtgoacgR39GMuQsgCOxYYzyCTC1QvD9NydgLI
Zk97G7zwFUyBrvXY9RwvfBaDn4pkQ64hAstILwBPxxokQLp2QHbE8EUHlHoz4Vyvc1EofqOyryAV
R4eCdU8GcHAEDFpPbhuOTt9LWwF0x8j1f8yBxNHqvCYKMJOlLMY+WgOcRBOdYcsO1WCjvjW+x9tx
E3rasdtPH+mjChCZA5Bo/Whz+Q6cpfyMZMZXNfmkxJYVT+BhMo6t2j1ayrCdTWCFUNh/oZ/2CjgL
nctC6S0+MdRToRbj+YGvnk6KQuj6V7eTtukm3anYvGi3l8Wc2+fJqVrMqQK3Tq6zZupdTR6x155G
v+po5u0Fr5kJ+sq4AgbW2hHxnV4CVGFaBaQXKD51INUDDh0owYCjc130j5e1OY+5cGpLSYw6plEr
Y1xjpGPs1HwLSE9PqfNdGY23AE5M7ahpdoMqY2KrdmarvRXLhHOeZ86Z/gBDxBi6bqK/rTP+RRvy
JE5JNLkUrFfONsCEHkH8d1nNNYNcCmFegFgexQE4hhAilm4SvpXRZ2uAZyh80TCCrvJKiGs2shDH
dtQCmYBnTNRw81DJBruZU5a8auhXss6YO0JkbGthixsDKmxjMqumtsUUB3G7FwBziV7utRsQKGzy
XyrAeWRfA0M83QHSXwDcaQuv8pH441ZA7ZL3Dq0Y6/KXsBcva+o2bmtcvCoAYGo1KPcgXvCGPHqb
1Xh3+UOeZ5HAm1NUi64f06FqtpqogXQVvBxwahQOSHYAwPcQuB/5LtumN9xcfE2zpTD674u3CBCA
2YCP2UMYiF3mQ7vBtGaztZ7oVkx5E9wLB+N2uuLVp85iS6ojKhq4GXgKkRacip2NDnytdL0qs9Tm
kPZTclWRDuX7OCiAk2sCfa0deYHzivtUDRkIGppqYQlJZe6hOgv6PHQQqggAulStwPCKSIn3ofGk
A5/QMXX0SfIJbDppWwgcJ7ByPw0RL/7XyA4aqcz9nAaptuqkHbGvLx3Kdp+o74C2c9sSwIem5JdN
71+2o5UjXgpkRyEL4F8roVyNwKyvbVHzAX47mb+y+BcZ7y9LWrWhxcdkbCjQiimXwYDhTnnlh42y
AU+WXaQA5TR5drP24i8Nh/UJdVUUI+wGnB8H803f6KhBPIpP0Y2+kzYFtgF6G8hte0A00r4Tx8Wu
+PET2YyesQ5iOnFuepcEOTapQrk2X2cJEISbpKkmXqNwXRpdmqePh8pW/6xEAOpaB+83AE4yCV8t
4RhPh8tfjieDeYSrCDGqQODFQRGI3veVHAN3WOPUf9cdmv5Hk68HeuFj0GPNVUHBuakbEM9dlxvz
UL/QrojsAmqx4QRJKy8TvtK3NEaneKowfqJD2tT4Cogzaos3O7kmgRZLVYxPKkAzYCQUxjBEEjHx
ZbK3pvxB8p+Xv8p5bQHecSGAnfsBPPQE7EbsQTXVo5DdmJmnqCX4qwAnKZKNDgI+xJ9OmCibAE98
B5hKPcl9ecx8GSgymTj54JVxm9ywOT9szV7gwYAfZ2GsHJt1p24bUC1aUxQ5+LJ81XQkN/MDMPcA
vd7R0IGdPesZ9ImBp/KKSOfFHXoiC8GM6w4awMUAEx/eE/NC1WPx2RQ2BVsxbUAZd3dRyq1Sr6mq
S3QnFphZ+BqMvwaPdqCbYT+7+VxexQA9FWTs4oDni3Ok7Ci5Bc0WchRqbIvLAfzykIAuGn87q1Ow
FEhw1p3wm0yJZ8bjVRMq2yA2Sq+TsK2iYt+K903XrFkHRI+OOjJI3lX6jix+QAS4JT2scpDA7Eos
Eo663Tp0y1q1RxD17hoArPHWMjkidUZnsyCCnsoD9tJmEYCvO6Uu3MvHuvL4wWmKeOwNEcARbINP
k0mrTwTOM7UszxQATV53AUhPwJEJOuGtHtQ/LgtcU2khkPVxM+ZUejD7jm4hgNgY2Kql/nZZwppB
IonAUKdOgf/YkKko9QI1f/jqIN1W4++0E8EfxEtVvnb42Zh7KYV547o0742ypVKepn16FD7CbXxV
3URgyXAC37wJgW8EeveNBOzareC222wj319WdPWNX/4GxiLltgIRsKkDnzKrjvGcblECcKxY9PM2
3Aqa5tWt/JQmwJqWSL+dp3nbDfAAAFTfArEQKy/EN6QIw71xxvHMnG9gMn1jNKennlB4jKQRn+p+
AtUdMZ6FTuO15M4XueEWFmfAYlXMOUiyrBSLRBpgOHpbehmt2zZ9ALnwZnKqyCMALI338m0BBDbg
bDvK5JkP2jWIGRvwOk6u+KF5veqpfu6Hbs4xdt4xyKcugwRF0ARA9HHDVN4PRnzfqzL4tsVHjiGc
9SXpIUiqKEvY3T4HLARHLTaOYzy0gogpPSNtaHcL04dhfaWM5tU0ZMe6szzMlPpG1d8Mgflx+Res
Kvr9AwzGUY0zGMLCIgWLYIPp5lnygS2PuQfO6PJqomvQHh7AkWQUtOjPWLhgUQWfV2dCT/XOuhnf
q12/NzeCjW3MY7wFtlBu74xjsQWYPPiEP9tbMIH5IiB9jB0XJ2ElTUGO9P1TmPtvDXVbzAocJ52J
a00X2VKBZz5Hqi3fFO/1o3xIX5o31E0ELsLhV+HzzPkshDMXvyx1IAwrcD4yiFUicUAYMx3B2Hav
q+l7Uk/Pxpz+7iwJWxymi1wLbCdYPjTVcS9GYHbvAuuzGHO3UpJDrCW3Sh7+NHtEKHggbgwRkYJM
indhJHuxk+8uW8qq///+6Wy2JRNtDjAZPIBKrd/ranMUI97YGz36C6fD7rPQQH22gD7t6mN9MzVK
a1e5eRRC4zDnQete1ocnjLni0SDNedIhQQ3MNEEorfVXuYkJWFELdsQoeQWW9eNDi9DSwKauG4zZ
aVo7iSSCyx/M6y6S7Szi1U6p7Zyf3h8JJmNb2tiAoUSqEXMor7owoCqtO1M4vZS1+poPnKhu1W8s
Kg2MsCBJihgUksTV+voWNMVvYEk7hrH1evkjrSYKy4oGE6TKAPQHAjfkzNrsF2G9E+f0PUqMmxKV
DE1A4pimuptOBZZfy8nHfPqujxuv6vV7K8kPINt6CoG+qNXkuotrTiK27kr+lFvYTVypiS2ZxLjN
ogbMOqnP7/S0vTFT805N66NidTcAvuehYnBO3mBOxIjawkq0ZgSodeErEUCK9cLVtIfLB8+RwsYB
6FRJUYKUxC0iSfYMZUx8VS1rpyw6HuYi5xTZQAAEOyA4VyGqLVu7H1vHSiYnAhMyXHBnAkWl43Rh
eQKZm58b1VBXEQpVmjB4c1xcE63f6VO5UxP52Kl7TZe9y6e5evkBD4xFRFnCiDkz55SDRDvPAmoo
NagcaxBFyinnQq7e/oUIRilcEcUqVPQAwAjp1sEhH+9C87ruCwdsOpe1WbWNb1Fs23xsRwVxIixQ
a5NjFcTHMWz3WVK9Xxaz1tZA+/rPqbGxCfiT0T4Bs5QrWRkZfA1Ad7eTrEwv0ajkVzVW43+Ldaz9
Rh11upUxlT05I7gaka0LrfSL82No4s94VyRaGr4dfhOapfTfFxFMpYXGGBsIGxKEcgC+ISJoY6wN
AYWwXcvjK4iD78Mk8fIcSFMEFWZp8MUkuYti7jDuijUtfgqgl05/immJJSkpiMy00Tf1EcsYjgBE
//wweIpDs9l/9XapwNCSYL9A6mCcPRi6xjGtAoRMLXhhh8AbuWnZecedRsLfMtiPHXQBJjq1HEZV
3pDwVQXwWoBa2pxtTOtdEmSXJLGb5SEnClg5SyBOyyj0SNhMPgOwUrtBauSimt0StIwD3i8QRLT2
ZdtZT3W+hbC9aSAl6HElobaTHRSfAKoj1sEvaTc78y5/T14LHwibu/hQfgye7mNDDMsS00HdDkBj
J2/SvjnyN1HoK8GYM/Smo1oYFNEliwlHCkI6giQey4s7zVcANEtnAf4Gjviqr1jIYUwHTOKqnhWD
4kY7zJw9h1vwhzkDsNCqq3QnbIbNtOXVXngiqftf3FQgLSqRGkIkmKtttdVAQQPSLTJwvuqqw11o
xrzDKiZEMqMHa8g09HZaf85Diy4v0ObJ7cDDZb2sksziEjaiNWdjixKaKAaHMhkwvdfez4a2uWyo
65fhf0aBPO305BKSiYKWoqGiVsMuoIiLZc6JKy6fGiYET0X0QqhWqSGgLdTdy9V9pM+PiVjapO/A
w8SLz1aLqt9WDoKOU2lTVgoySGspfiQm5q6E1glLZ3CyZxW8Nnb9AGLyYXv5DP+PTGA5aBLthrHN
zbkZcwOUaqC3dZJHw4894ygDQhIkbz7G9HZjyLHDdc9pfAtkrjL4ezAil9E2mAqa06gCJkhaaWIL
3mZZ3Gu5VbsIS8sXRD2gHhb0xk2jmIfuuGKhJ28SE+GAJz1vJgDEuKSP34c8fpyj7MeoF/+iQ2VI
4AeQaSSFAUTm1tFWkhrEFsKcFqWSSsD6/BPlXrn8EVcuwlIKW7Luha6a+hYvrK6DaRlNyOmtzvPy
47KUdVMBnJEqAcAGDyujjAoSe3RBQA9FSxHyk9biHQfX7a7w5B/DL/5q8qrT/5bHqqUnNQHCCgJf
IxvAyYxWJvgPrPTHrG97rBNRVNpK4qERrN14E6MhgO/DM4tS0+kdHMPQDMD2qLlhKO8tud5VEsjF
tc9ceNV0nlNe7cQtpTF2OI2VPgLCl9b683s6nq5dG6Dg+Ro649aS1hKJhTAWCEsEGbBQWbh5SiLa
VZCDpg+97rEBKtTsKtNTIvFg1GgUzz7bS4n0sBdvG7pmSlY06Cu0AHrUgU87z/c64GmjbepP8z3v
KV39drhusmkC6sFkI30xjkvZbAB2kE43ctZFKC8JwP0AG7Z+G8W1d/k+rJmnuZDGvA0GWL+j0sK3
o5iC6T7daBsK7sVjUVlxVSBp+KOUybxyo6kUCgi48NXK4UMK5l9Ene+kLH69rA11u2efaiGG0UYe
dELmEh4xwxqsnhm2aWxA4eeEAycdWz82NIRVE7NmaKWf2sQoGUQrsQULDNZmR0M5Sj7DX7RdbZwg
A/gjh4mrjLIU8yqhcRWGSDGdB/5SLMunaKMNv007eECtwKuu0SgFKhmod2y147YsearSf1+Yf6dh
BSTvoKoKCZWPbohv7PnB8apjXqjKFnaqUI9DGZf5qxmLwUDFnbfta+ONruw219MVb25n5b2BSf45
WramU+uBHIMFETUdFK9stEUsJ0qr1L1skeuG/0cKW9OBwy/KcIa7MruDmT5PIFKeZU58d776hDxu
oQpbzRmKsZ5a+GBXAfqFvtcd1IyeLC/B8rfiVU7h8JppPK2oy1zYBHgVqyLXAYAbSqAKqQYvzRS3
CDKOc1o3f0DuoRpJYZBU+jsWctSybLqWPtb9vvdoHmPC1wu2ZtiW03kB4snyBjM5wyZGz3B4MZ3P
aM/zx+unu/gRTKwnG4EeZTJ+ROcaH9knALR/DsgTTRvkzaGtPPE72atVGPNbpMboXakYvMxKBA1g
nvdVr9zoB8D8Ydv3n2Pb0UmBpShGOzMbUcYq4DJNIKFJOvwHgHWkmVfOWPUiiB9B12WCsIfFmVDC
qQM1+dc7Qx2mvqMO82+Qy9FY4+wFWMhhHhqlrSmRJiIf4ybYULCzyit3f4EX81bl1j3WQhbz2ox9
bo2B8eWxRi8CIuPPbqvakkMXdFK3+cUTuOqxvuWxkYEZmBkYTOFL2uw2Tt6ikjfPv253CwmMRkIf
qpogwe46KbmXdN0Nu+A4d9oOpOg/mjwE4GmWPwStegiDVrCFuTf/jb9c/ALG8gvNiDB6D1c2Vd22
bPXt3I3HvI84ldvVBM4EyjAKlmDEQZR86lnQOYkxxgV7pOOwaIfehJvJVzz+M0N/8JlBfgtSGIVi
rOWoNSFgcGutbSpEP/Gib6sKmC6XH5qVC7YYzARKKaNQAoqxGnTAoHFWXqd28olC7maiH4Vkvu7L
citGggcCoqfLYtcuwYlc5ilA1/C/XWaKLji7rR173VXrU+gY2Y48mTP2t3KcJ+KY+50QKUnyGWoG
47sglaBMugXgMOcsv5qezEdbSMEY0+lhTgpI4kyzRGEUuzQWOrwgP99Xt4qbuLTuS1F3rT2GfnZY
rbmffyEL4b46K2kAklN0L+iGkoSixulPKImsBFJQ6u6oYbXG0T4o9DaFt497VNx9iqYlAwBK2EVP
AxcViH40Rv+lcDYWs1JVqrJRGl3rYfYVH2Nqx+k12AobTOfcqvccE1rx2ZjWBvsNwCA0Q2XbtIMY
Jm0qmKjqjUADRB5SYy6gtLBwBgB/GfMIHHkrNrSUxzZtm0mcMgGVE9z92dg2uxbQih0GQWztuncD
8ABirxqExd5lsSve2wJuHlYRUf09h/MYAQiuixleJrPOwR9ETXdwLotYSX9ORDB3MbNI06kNRPRy
6tfKdRl/NNrkAlSZc0HWHoqlJBbFMRrDopBGHKFe6gZgEYzOLiaA/4AovcMSvm8WSefo8e0Qdoeo
1B/boZ04L8UZODIil5PfwGirzIGsxC26Fxi/z10segxO2QXp9TBO5r4GiZ5j1U3npWAzcNtEsMFS
LblB2SY3ST+3Vxh1MOxUSB7zTvfUvPznQ9DoXIGaFHUmCm/CZIjIZbKMFPRzg0CqNG8rzEKT+eny
B1+z5G8h4JU7dRKkS2htF69lOQrPpB2utAyIHKLIcbpfeE6sP8AOKAVBRg5/NjUeZWZfpZluuZNj
3onv2NinNKjEAYqKhl3k5ggWa2yg8qxszQcuxTLqzYra9Xkl0IZJHgNIPvOJnaLrNjvS+Gy6vQvE
dYqpVYo/efHq6sl+a/x1ARaZR9JlUwtOQsQhpfaZ5EDbK8UfWhFy4pBVp7AQw2iYKKGSRgVmgHMg
q6CkFV134F7inSN9FM8+H0DLRZQ8gbLAJqFgUjPFMEdJadpjvNOZfpUOkt13yWnsZiPsBI7pf40l
XZLHxCJCF5eVXkJeBkbF7qG8A8obWJZqQLxuO5iN7HebVPbwdmHa4Lr/wXs8V/3gQl/mVOOWpEnZ
4e51c+301mNlxHaLnnYX3V2+fyvFSKza/vdgMQ/MKJp1QzZXNZqMZfBjzjRHtm4qQDUW4qsYEz9B
7f+yvLVc9EQgo9kkJ6ZGdAhUHlDhqnaFP+CZtBGQ/B5j3EXRLhzudszKMPmJUCbmqkJLBkMmCqB5
2O1n03xJA+lxmIlwmKym2ZY1oNCjxpKdPk6BG5ABnJ6j9voHBXq2biAuOasDzJHeSL0OMGQrBLVO
4tSeDlJ0UC9E9hcqsrElHvYT9/9iZxWa/5HLxkFgx+znSBRRgrKUHy1pP0Zd+cXRbfVyUggzmhmD
c4d5KNIgCdSCGLgsB4yk2sbVfEXp1qItpjG3hcNzbGvVegvTNH/kMbEtaMCBaRsVulscktvIwcLv
U+xMoDydf/FX7dfSg6U0FtgobAUidy1OcKa4hGhEY9MyPai7eQ9uJj95sji+Z9Vvf2snM9rFgta1
QkQLzVNzwJzcIexNIA+FG85XW3XcgDzBYCG43DBFzLy8yYgcLtIsZAiUqztygK1Ho0i6gNTd5zf9
VcYJ7tY1+5bI2AmZ0nq2MkN3DelZD1s7q59J/sxRa/XFXajFHJ8oYniPULVoWjw89s/5NtwPTvDQ
XH10HiCHXPNncs2b/F7JXWEkf1Q7g7Vox1HUcryCYozHvGucVtiqSQ72mNK1kBPE0+ikCmc+mqOq
wagKtlcSDaMKWihZB1DbxzBiX3LCKwXMwj7mwcZz7IWtNqeaEBNDnFGvJ8ZnLAbPQU84UdrqKWLi
BfDHIggh2ZKGBITsOZ+AjU1pXNvNgJ5Eu/sb4yVr6Zq2kEMNdREakQ5LKTOoDhCVZbcFhrilu8JW
EIjFrnZ72R5XT20hirll6hSEY2CqFjCNCBYWFJtPVrhqBt8i2Dx7jMVBQ7ZCd8BGb/hsKPxI8xWs
mDuxuSGOsBFiJ/H6rcVL19Zd8UI2o55gBobRJKi9VloMq+siAIhhlAaj5WJW2VhiKNxej4KfihaX
B8yJ7Uuj+mkIcW5PxcybaeCcNdvSQrpiWK2oIZax0sxBbzkG6HnPczDrxoP0WwSvMtaNGC9WBZVV
a1qFVXuwienP85aCrErgC6w2POILeoHPolDMaPxXFEvO2JI8UIoEF7yRZrcSESgIlqfpsz0KmaNL
qS0LhOOj1587bDFSJHI07Sx6Rxd3oyRSnAlYJoL/BDejZW1lj2KNTb5YC1sNVeFsw6O94MjEAuWp
zD4ppQSLLmhkOT34IFXa/UEBpbNpQVPe8hC1160Wq+6GjkwSG1PM/VcMJNjAY6QTFGN3oAT1AuZ7
QuVAiQ+BlMs701WT+ZbHgkJkcSNpg4XvOAfpaxOA4EcxHqx5PIhCs8cCebqvsqH3mqq4L+oGwG5D
+3TZDa2qrIP5AHGTbgE2n3krlJokeVaAtEK97txwW/jxU//ausKGdjAUjtNbe+gXwtid/ryoNatS
UTGO9E9hbNGQKZ0yfbms0tptXwhh4zI9r5VQEHW8fiTYGKWEKZRS48FVrZ8binoUlg7rvWzHIkd2
pE8Vzi14yp8pdGEEhNAxA3Zh6UYeL+1bPbiFNOYrVW06KhPgy7DuMSOE+JybTxSQvMsHt+ZVwHHz
P5VYOsRIrFU4IQOVrzrZmzMa7hKR0ftRpZu2jW8L2RptTcEI+GWxq98LU0uoJ1ngEfo66YVj6cRU
77GOZGCip3kYpEG2A3AIcnRbdSX6txR2GHG2iFlak4nZveu/+q2Bm4/ILgtbx3RD4GiPl7X6Pwby
Ry2FSaBJaObhWMIMA1K4NTZqk66/UvPCD0rB7obZctIwf6jm4TOcil3QkJdU0v/V2QIVBaQjwNFB
efbUgVYGADyCBlYa9S9q+CyPvy5rSZ9x9iHSF3+fsUtiNWGrRxbd4p1zGxvgd4JSt3aja7/mPOYk
QKu1uoU0Fqx2ArCDHqaQ1rkS6LSVLWqz4ZvpVp7+UnhGgoqLdct7a1evHggqVBVFbAUP3+kRlnkZ
1JNEDHeMdeSwCmJ5TGoqdtS2Py8fJkcSixJnZrkpqfD+rlmY+0HtjlqU/U4EHu8GRwwbPBSVpRI1
w01Q5j7E4ljhzZV2lUYSb4Ns1Z8AOkbDrBeQzdhEUpRMMNXPeE0xgBmBlEDNnKwOAYZIRF9XokMf
hQeip9wKPq0UnRnlt1ydCcTiQFazjiBqGJ3BpSzv+d1wRcEtC6/59S9mbfBsonisGHSijR26DKzI
ioIaNww4ObYu/4rJ78tWseoevwWwU5aJKExZ0qPMICbdPrfKQ6d175dFrN7ibxEsDPygtFE+mALi
Y404KEx7kWnaRV17ZstJ5M5tDwxZIEaBpwcZyFnrj4gDsUz0BN1ojGhK7A2l6mQx58jOEx/Kw4Wt
GtqgUDE/dHpla10iyMlVHVLIppCno5xM2qaU6l1XK7te6niVpy8Ek1OTO5XIFC9lvQ46mchoaTrB
XbhNj+VxiL3C773kNvsEyqkv+XFop16+qbz+0NwTDwj3R7IhT72bHaOrOgCu2t/gszj/tCc/jO2d
Fz1mx7tGAqx+jQpO/Vz3bz2p/ZjXV1XPzfRUEHMCYYWebmXMWKS3yl2oYhEWCE4vhawCV0hInBYE
JcZ8E9S9JyR7Ch/aW1ilTF/GCVAJdedYpeU0RDl2sldLt43809Ixtam2biFdgyDT6cPZ7nrTVsKf
PR5uxXofyOugxE407UDrvZnFzyz+yPUXDbopSrXvjdot2/6K9LKbN7IXV9G+V6eny1dnxaAxOY6S
hCYDaUJlk76syYmcZrLhanKzzYZmOxX5L0nlsWhxxLA+O9NFOaiJPLnx9CSNn8X8boi8YeDzZMQA
broEgiQRSR5GrE9vjdRIWZiliYFqrbmhyZ28C26Ax/s3NsBWrPJEFDWmRcinmFGoqVUSuGI6OwGK
H2agOqFB7KK8v/x9OJJYZKAey225OCuIyqtnYu4t8hbTlVCFFzuvtC9OTu/rfixUylR1yOscLWnt
YQIIXX8kJhiS0NMbfYzTZTYwNSOw41zW7v9IRQSOBqkBkjDG01lZArIhNTZcw8DynuFjvGC8q58M
Dxthrn6VEJTZebkIVyg984WqtZgpRVdAVVpJpXPjys+0tlVXBCM28vJiE7zHEk/T8xIgPV/M1+Gp
lbDvzoRh3Zw1pKuzAEhK1ot1I2zFe3WD4odfpE71o/0IyZXugy/EafxWtHk6n/NgYU5lIZ7dJyyl
uW2ygX5eQbwuk9GZ0GIPEyArqMlGI7WjgQ9DNQDFbGLGopEdMucbARvIcy862LZyetE8pB3xI8kC
1yzotDuM2ZTWcy4TbwaNAMcwqLtdPEhYQMQtNpDNUSoy82xVSdUiIK61OK7grTUdmtcPW0BoAuWY
eF+jNQJHIuP/qUBMp+tfmOXgPWO9R9o3mjpoOVDEpV9ach833GLJmgQ86NTMFYp6wIR1ogS6tlmH
BHx3EDMNdnETAlXj2Nmjr/sW8MseQB7KsTvGf3ypJdE9E5rkUFyrU1sHTEWXxEKCjnw3PHR54gl5
eKym5FXIlMd//s1AQII+tmFZsqmxvWzBkqIiyy0dvGEUrUbUXAEM6MZG8bQezIK8A2XeFKraiTjG
dwiG2uZTF5ouUB7n667qg/dRnK37RJ4JpyHBZt9nsqi5LlxGMKFvlaix6RLwBCRV7OdjeJuS6Ucz
ildWlT12quDmIpK4SkMPtgttIejeu5RHrcIOR579EOaR69IYqQo10xH7V5YOD5YUrmzkgM/UXLkh
fmPcpvIPIPZwDImtB/wlGZUiHXStAHBgB+/UAdaFAVDkkY51g91ne0Lty0kd+SPaDqXDW0th55j+
kgcMOMqvCDIBtvkajJY0dmNq0lVZjAvnm3lT7xrMf4VcHBom3v5LFBqFpgb6dCDyMM/52HTxUEuN
4c6jZEt0ij3S7RlYK6TtQeZePF++KKuGi+AecZdmYByUcQSDlWKPrsOdTOvoVg7bozzFP+aa7C6L
Wbn6GKH9FsPUNsrAAsBKrxkumOptLcW8ZPtYNYCck0uObax4NuzZgJpEA6EoEPaZmzioVRYOGs4v
ahUn7fGYaennZWXWzgzbxdgiRTqESRlGGU0LRqAD48y05BCKop1bT8CS5rwBbIHmyxAweEzTOwyH
Abz59Jq3qjQFRhLR+rnWO2Bdp9l3eW26rTuFG1BBuqlr7XjZ15puSPf+yvhQRWR0mzCBX0YVpI7T
9Szb1vg8Bk+Xj2/NgaGigM8jA4AXLMjMJ8pKTSqQQdBVIUDDdhisHAbfdJVN0/pggdqMwFDeXJZ5
bhUmSiQKHWsC5D2wBk8PUwXrdxSVo4LJEK1yguyqoyCWl2WwsRy+2KkQ5uoCT7CtzRxCEFZ9RPhG
6PfHqW15wlve7//Cf/jnb+qpTPo9F49BOIhEKBRqi92kvGVWr7S2FszRXi0DJFJZoHAKh+cGAqNE
fIxVdGz6WgrjMJo8lusO9NauKZNhI/VthmpUcIUVtIh3nudOA6IUYHqgCYipV7YtIMVNUxGzUF15
U+1SONt9tY1eIt9ytM3sgTtg2lqAAeRdAXas++s7InmDfioSOPWMb2i0iBFqkNt6wabW3fg3zUKC
2v7CQ3OE98kPtuVuAPoJhlPqyo72JS+BXDPYxW/4ensX37XPchCIdw1izpTOdVc7OlRuggRvP/oJ
RuZjt/8Z8NAweEKZi9nqpdjPY6u4OlgSUS+wLfXh8h3hSWBil5qEYqQlNcrMqvgUy/NtGGGf6LKM
1XuI10ZUgCcq4Rll1pobbS7lasL3o5C/rYFVXMEpX3pXBLKBU2w0t3B413DFp30tifyRyRwdjChu
LUz6uI2LAGyXueEbnb0X7qKtuM2euPLOw4RTecxBDmNdt0SGjoM/eVOLahh2cvE/pMiq34HHo99W
L/PTP15U/+/l+D5cxpPqAEuKNXo5/hofSTcKNoFlLvEpk6KeiWF8aWMITTOLECPu6ZRKgykVyRO3
vIozOx1+Jofxn60plF2vQ07jFpnTuRae2eEBrXFEk8RwUML14xfQZ3N8G0896voW17seQ/QHxz+n
SIdwoi1/MXglUD41E8ZbV6GsKTN9ahsXCFcgPI9luE/itDs4Ln6Gx5XHhA+EaGEYSNCr+6h2WIeJ
PWJLb3TaDdFrteGVEuifO83MoR5IPLCZCNBtuOvTY0QbJJnKsVdcQXCnunGH9lUsbpPoIORXokI4
4GSr79G3NI3xK53RxNIoQdqgtp0/9OZol6k1eFqoXw8q4TwBPGmMRwnUcgZU3aC6kfrcpvOxjkrb
iipXkl8u+8tVW9RBeWcqqmig2396iNh/14TWzFVXmG7LzMuEg9B3jlSlG4Rp3ljVTjD9vCxy3UUv
ZLJ2MokDpq8n6kU6GVeO0jDqrxo4idzyVtjn7rhtefScKxE1rIXmBbQGoaE3cqooseRR1RpJBeaK
nZR2+kx6Z3rPvWCXjnaCMbV31Vcpsql7WdvVR28hl7nsslGDLhogs66cmX6BPqFAdI6I1ahsIYL5
hm0hixMpICLKy32Vqr5Wy095UD9e1oQnhvlsrRHk1TThBJUqwchl6BqzN/W/LwvhHRdzqdEaicex
gG3EwxuRn+qI53zXBSAVEAGegYET5gnrLAE9rQkCkhEL6jZY34GtGwQxZ0Bn/V59i6E/Y+HjgWA6
V8OoqC7BgE5a7MQqwdKjVmCwjPyHtCtbjhw5kr8yNs+CFvexttIDjrp4AGQ3yW6+wNgcDm5k4j6+
fj1rZtRVWdiCqJXJNGrjNAN5RUZGeLg74ty/5LPxIhfq5j+Zvp9muV0eRbGKGiTWaLSm114b/dwS
d9dNLLomAHH/mkBuQ2eVmBllBBNT8YXd0VBPssWpcqNy/n8OhtvXPZR+1ELEHOrAPA5QqzfWslhr
m4Hb0nkatVPSwUJSPGfCaytkK1c9n+4+hhhQeRbBrwMm/wu5mVTSqoz2KntORI/yXeyBpO9YTFdc
+cP4EXlgqNHAcwzxEDTDifbwRYYTWs2ILg1UwVThKQUVqIuSVFuQuBgTfIZ4INnehEpsb0P9DY8K
1dYtW2w8kvwblC6Lrv7ULrcfhanP9IwtofQluY+DTre7h3ln3AsZkIdpY4ObLT2sNYsuOSoFQBP0
SUC870KSkB2AOUsxWN2ktwpFjgZ+EeotK2u7OKc/zfARwShlRQGAleaO4hcDdRsaJ+71o7Y0EKgj
oKUOuSy8LrjtaZmDlaWgfwR3KLF7cheO6S63Uu//Z4VzuWD8B+u9Cf4YQwD4rlf3Qh56pI3+A79x
MhiLC6DGSW/6SZBMV1IER+pwouXsths/VHkNLrPkoU4tccGTNBlTqjNuw9A0voNF8k3JhUNKw9mG
0Of++uQtbQITbTmAECuSgrztuZ/PWTAfmggLK5Lv8Dq6NWd9Jed/YQLi2KJsmSjUaDpg+9z6mJac
S7GKfSYjn1l+76un60O4mC7Gr4lqCdKZQN3gWjwfQmYac9HXSBhBGsMW521pQLqmv0nMNeqIFUO8
GLYYZnUqiQRvLLD3v9WllWyjHocGK4PQSLXIGlz9skjBhoZMAKhXNShf8ZiioVKaiRQ5MLnIxym7
GA2p2T79N95aFyf13BCPLYqlIjGaAexiMSOVAuULLi5bnT6ur9TFToAVjIO1/OPhY17CccrGMirD
cMtG8ASp8KRh5ZWzNI5TC2wJT8KWWtTaGgWA2e2S2KH9e6R/RNPj9VFcvhOPwwCUEq4NtD38wy1F
5aMPO5RU584GRWAJxqjoMN+Dv/YPYrFP53/P7fGOWpTK0hAHTJtlWvkdSEkE11KNtYhveer+NSqe
S3qsujjRB4zKilW7hUR5Pb8myWd9wflQeP0aTU5bALam2dWb6isg7/siatYaSFcGwmP3NaWeVKvF
Hqg6aduNZN+NjT+CNvn6NljyBpBB/msX6NxWS8oCW6OBGU35bbTQHDd8VGLpVGOxcosunhqT6Vsg
a4rWUM5Fi7o2VRMoot2xhYDJCGjDWK5E+5cZQLYuJzY4H4owMiaNwkrqd/Wt5HZ3iWoXGMytBHGI
bb7Fi1NaQ85fH5cicuNCaSDKhxR9K5WpHpRMvJ+K5j9Zo38NC2I35+6gI3ToZgEmwL9hD/rG1Cx0
IOm21YkreVv+vYQcKQqseJ0jSsaKnAuRyH9DR5Op5uEAxkTQpEdUapxQ7mNHH/tx97cwTptJanoU
72vhvpS1Wyujq0pfLCw4zSfxn8DdsykIxA2zj0OXGKDNq1+k/iWebiDxMXSPYvxOIHZAGkBWVo70
0sjB6wGWa6CdNXTfn89x3k+9pUzQvE33NXq1zX3tNft2u+YE+YZ7oK4tlKh+2mHH/sS1p5NSl2oK
qJg+WDuz/RGVP1oIXYbkpsqehV6zBVG261h+GMe3ONG80aCOanwdzLuEvgrzq1o9acaXMZNXrpyL
SxofBrwVyF1QeYQO2LEic/JhKF0pbWZBWDHd9/sK/DXJ1tjK7qfVhdkMnBni0uaJbCSNIXWda2aS
uRuyaHiL0Su0Eude+ALeDJdhmKaqyEiGBRUPyU6OIVtwYHXb2WsdcEmBPVAY7PazqCHeKHMWJ5PY
CEDSAzjbuaR/KpPYw7No5bnDXwucBZXbp5MBCRs6DaGbQlV7Er8R0yfqp1PyvBVujbI06hM03II6
5Ju5hU7Kh/QiPGZOs2EU7KlXH/qnabfGXcITwfM7gwc3YmgIFZMJ7vth3sigDQATzFZyLcAAGwcV
6h/1kbQtcXS7vB+d0E8fIwfUsttpD5CegzLdWlfrMfHKeaPTzcrDIIERQS6sx0RoX/StiORBtgNM
y2t3lZvtNU9kJYNDhgTW9ngt/9f7+N/RB0EOd4pI2fzzf/Dnd0KnOonilvvjP336UX5p64+P9u6N
/g/7q//6V/95/kf8zT9/s/vWvp39wSvbpJ0euo96evxourw92sQ3sH/z3/3hLx/H3/J1oh//+PWd
dGXLfluUkPLXP3+0/+0fv0oWtvt/nf7+P394/1bg7wVvtHv75f5j+GXbJeXH28Vf/XhrWvwWzfq7
akEEy9KgfyYxUvLh4/gDVfw7COB09PCDCQ5ChbBWglUy/sevgvh3UG9Z0N8TJVkWj3/v118a0h1/
KEl/x42GIJe1OkLkENmhvz7ybCF+LswvZQcJLejyNP/4lStN6/gVgB+id0bFP9AMwt/GRqO0fZXO
NBgOqgayEqeARMC00Ta5G28qdxzcDAXIe+qJ73K7ZcRYIms9XEOoc0mdv74DITJ7Nhomz8Ul06pP
C1SWgjobMq/uulsgg1s71PLILtGIadNRkOzEsEC4nGSqbhtjB5DpqJv+0Ai9DwFmy0PldliLwlgK
4eeZ+ePDEPZoSJaIqoX1PHeCwxDKYqN1NDCsyDOn3jGsgdpD8bWJ5d0IaqKxheRyafezsVKvOXeO
F5Z1LrkRyyK4ZOSBBpqVIYbpaeTQdKptMRrWZDNZWHdlkDzGqZymQanMkQYEKPY8m+615mvYSi8E
ZFYpXQF8nAcnf40LQFEDQFHsfc4dx8j4S8ZMaSBltxRIpNma7ZxUB6tDAp3Kt8YAwv5a/cMHnbmg
051+BBpdjBH4EgUZPOTw+HZlks76NM0RDRqPVS4bp+/t6KbwEq9wUJf1dNkeAcJj5IFrcL/FlTwx
zX5+cpGGgkTjAqI5QWXdl7mw0Y1oBzT644kD+vNsn47wPHb/c15PrHCPnzY0oyhRMEBFi+waHSXg
QrOvm1g8puaJDe59kClT2vcoGgZt5FGwFRAHCh9QMaGO9Wpta3BidWhWW3kxLE0fMGtwo0xPCanf
8+lLrQSFvcQkQdY+hmJ/a1UCCpeRe31sa1bY9J4sktRFfZ+lIQlGibhVrO/GKHHVYY1TiIuZj8uk
SAjLkX7VGPCJW6ZcSMk0phnbh9KG9k4dkAfhXvaHgL50G9BsOyS2y6fsi3A7Pq3z8CzskjPz3AqG
VtplSZXQICqROK/RB5Fp3qdn8swE98IbRFrIYJ+jgTW+lOUDugOcpmr/AyMI7HA7KkBUQWnvfLkA
+gFvd6eRoBOo3UVfBq1wYwTI14eyNFunVvjFsvq5QQshCaLIshXUJ5NxzTGx2eD8EsrkPwfCLYgJ
FV9osWB3y3UA0lmnSO+iXIDqPDqlDMOZhtZcOcXso69Z5NZnQl64UEqBBAlw+mIG5B15milxUJ5b
cfWL04cgx9AU4IGBrDhfJDPL8srMFRIMGp6Ak92kaxKfixZQf8dDV1EYbem5BZqhAq/nIgkK48sU
/VZOa8CoRQOGapkIjoEIMdnPT9xCA40XFIx7EkB+zB6lGhDg0b2+yRZdgnpig5smNa3AAFF1JGAC
TSpBvspG8/Ss7qoPRrnPmOhVtNw5OXLpN+IP9Uet/hWj/5/34+KmQPsGwi8QJsBNnY8Tp2mCOHxD
gkZ5iFvdMbUgVsG1ONUrYc2aIe5IxV1V90JXYfe1rd1ar6Gq7RPyPTGtldBtIc4A1vPniLiDlXZx
aE5Wi5U7aJvsYHkMyZYe1pIgi+f3xAx3moSKVKHaUtxOoMQTG8NLu3tFJnYHDTUAA5x0XnNKS7ew
gh4b/BccceB45p7NY2oOGtVzrJVX38ZO7ScPaO2xo721Lb3CtPNV9jY2V7zLOLXIxWwqaYllAQoS
0N5yzSF0UgOdIU9zo9gDGG2unwcOV/PHFYmcnaUzlmwFdKvnexFF2CzRJZw5ML14UL1EiZduwn3i
FHvlUH0d9sdmIu+6VY70/8Iqz/ei1nhmgP6EWQ23eBm7qlO6/ddRdtpA/6i2rK4Njo837Vlv3O5L
Pzrr+DN2yi7mWYEnA4xEhjku5jdKpW2pjj2bq7KtIc6f+86RlbU4btGMDhMy1OB0tO2dT7Cg6GUz
RRkJLBHsjf1zITx0mOfrE3qxjBYuZub1JTSeIWjkl7HBbdZNvQK9xm17K741znzT7xJHezAOopsf
Eh857JWEEpcow3MaAkvouMSeMfGyuDgaGU0A1EpnZlM4MvEnXgwKCuFu9NqHdWg3fy54c9y5ENH2
W4M0p/LLTmzqXRQZjPNpHqoZWKBIbbdlRGu6r5GFrlcoXPk1ZKaxdgCCIL2JMgTn3up2bpOhD6mP
VGftVCq0TCf1vjfltYQ97+COhgz0/aMHxsQLmLti8fadRiBRqB9DrZzMZu90glY75thqdir0s53I
wnsztPnKtcjV9I5rCfEvTceddISYcLs0Foq5yQVoRDJSK0ZD3qCRFansap8fUCxY2zsXuRAMFAQ7
yNKA9Em0dL6WbLQKjTKDTgH0v8zchoCP7hJJqR4NsQEPnEGzTHNMK6XUnuahL1zNKqZ6OxeQuXO0
MpxCezbK+VvRiATZWSXVRrguK7wrekHPPYYr7TZ6DoEsx2zyRnM66L6UTjPGbb1dOXts4506EvQZ
oOaKzLeCdwaQidzuKKZRJvFclkFepfd5N25j8w4Kq8BiCGi0129iKf2SdOoeBNUbRbAcFRqV1z+B
v36PX6Cjx81CZxO6Ldj+PQmc1Dkjct3nZYBn97Yu80MVNge8fN08aUEULnR2X6e3yJGtDZ3P2BwN
o91fQnLMADCJux2rRrA0WqZl0DT5V2EeNxURnkiU3AjRcCiJ5BGxedMiycvmcnN9zJdHBZk7AABR
hEYiC1fY+ZjBYlRCSsgsgkGlDoGSxBDtK5Le0SK11Tm0Vf3hukE+mGJjxQGRQOAKJ2DwzTOqOU1J
YShFQJXYVrOPTIQMCHnQkhVqkAU7OvRDTQ3JOdAp8B0QBtxXBPJF6H9ISeP2c3aIhDCgifmsVNO4
5sQ51wZYEsr4OIhIjWosScTF3FITT6VQNJYPKcdHyYIWguhpu+pO8FDymOwoqNGY8MmWrj/cDYPx
IutqMsOcL+8lZdbaqhyDpqrAT0um5qZJCV1x20foy/nJZElORmgOCA4iHG5ws6zE6Ivph8AqEmFw
JEXrzW2Pq+wwCJlYbkowj3/Ls7iVHtJwaAy03tZZqv1m5iRCngq0Kq3b1ODqQPDc5d9apeuAdJnl
DIqC0yBam67M0dZeiIkMfo60jZ4rmQAVIbVV9iXHwaA2+mxxMpCzLtwUjR+iPVm09eswjp5j6Dyv
SYQwX8ONGMcYKQFgjQCQ5Q+krkbyrGhDHzTSgzB/0VleRXxmNDYpYO/XDwS3ddj9j4IfcgJgQTQk
RIrnJxANe20cikYX9NqzmP0Q+8MwvX/ehIHABmkwHbfisQPkxLER9IKmGim7YJQfCytG8XqvaquV
Y3ar8pPGkCzIV0KHGtRW5wMJ8xKQdiPt8CZUQLbtsPgziYBmEV1cKzU6H4zE+/zATk1yHlsJS7mu
k7wLFGSYFUfthvajVuL+Sc9zUq/d7mwlTgZ4ccg5a52mMXeJQw4Bl/2GtRspW3njrGszcVuCN8Qr
Mk/RWGjgNY0DbRAlGzuIAjdhukNlrbxs+YD3whK3+cpQqoTKgqXsGaTve+MG2APze/rDutMOsit9
CCmYaj/HPK0fjTJ/xeDTQNwd2Y9OtqOlkqgRIeDrq/J0Y4UgwxXFQBi0x+ub4/I6R/VDUXVDRuuw
fgEp6EhUCKRqWuzHZCft6l2L4mm2+Rzz+dEJn5nhnPDUTaSOJphpK8EnXfZ1NNcaTrnme2YDJFdM
fxwIAQW8IdzRInCtfTVVbdCY85dZ6B4GOj7Itbgf9c5WxfRVNKluK7Sx1Ur3RiFciVAuowSAPgxQ
eoFRHi35PDihCqHq2ZpCE1RDeujTR5rFe0rmDU3RGYOOQrVWV/JwXFfaH0NmVNcgsgf57UWnylSF
mT5aYoPV65ExQDdh5qaN06EEjoaLvfqS3pmzXa62pR0r+Cen/DjX7AGBpwrrnOSBoNFU5LpuzE3Q
6MZBKydP0uudZhZvczH4Qqhvkh44cb25t8b2WwfJeXDV306RQeyhNDwRrRTANYwPuCq9qJ1vWk3c
CVP7dQRNo2U0tzqdfzeyCOK2EdxiYg9J4TT0NW4kRxpu2wGU2ln4HPVA5/XvJX0awKlMyXQL3oIg
QU7aiopbYqyFoJzH+WPQ4HYxTU0HPp4vp3WaOfZtNrBBp45ciGDbAjlnsXIiuXL+cVGBEkaVWLPQ
ZHUJso2bzCrrvAnCFpp9Xl3JmldroYl408og2ClnVvN1yqZwP+gxZIbyaEq/mKOENl8hATFLFcRT
XtlCT+y5qu4Umnu0bcEsd91zLMwGrn8w9iIeRuc1f5P1ySRH5tzWAZWUGIIjMjoGJUQh2mAlKx6Y
M3XhC9nPT3xhMnRVnIVDHCQmUqbIknmzRn5L5DpaCTO4kOYPQ+w0ycAaIijmXEgyS+KU1ZLpyxLt
9kYCWYN8yK2vRYINSIu52MRGJa6guhZHd2KUfdTJ6BBzgChbleIAWmS6DQjdYZSr3EXafi0/tDQ8
ILtQl1BMsC3zb7e+xC1Qp5Ppp6JySFsVPOuqJqGrI57sKTf2YyWvEUMuDe7UJJdGraIJHCUyOENS
odzjotkJHURfxfpzDxm2cABWgH4JCX2UE/mKhErEKQGo2/CR7rCJ0jznemGj7fkpFK2VZ8zCiM5M
cSMq5GpqwZ6D5comr4uiQ1dVG1IMb586Xn+MSEIwCrA9rmXe2dAkq9RmzgxfLUY7zVUvpCCkGNaK
FNwL8MIMt+Mz6MlqJUnjIJfVzVCPez2hh7KTdoA5rRFkHffXya1xNAZSV9BDsk2IBMb5Ti/HachK
Q48C3N5CeJfScqz3OQqJht0CRS5u0YbX9l4eN09FOmThbQkGF+obuTEOXlGhCW9bCPrUbtu5m3TB
QSNj+ht4jqzvuZzP6GZv9SGDoqtYKbYFOqHKHgGCib1Uok31YmbjSLZDIYkFJrSsAIeJUrPcjvWg
Zl4Yy1RyFUsw2udqnEJ/Hq2mcqHrl/1WWHWX2AQ0E6ltYXyvpFHzbg/62sSHcnMlgpYMLwvB0Wmq
C4fEqsiwQV/f+NJJtWXZo4WynD2iDQiMkzOdn2JdIJGfDvEweZk2JPN9UmatdENiMxVTe8gNquzl
JDarXdnRdHwX44GYdjULo+UWSjgXThGqlGxkYpHf9VAYWjsfiiS86ySThrFdtUKcPmtNPJu7sUU+
5dbqulldCfbZ5jhfTzzmcd50vAFRo7PY5jrxXImYhJYhxJYPZwr9OerM2Yrn5xCfLAzGr2ck6UwX
BVkfbn/KViknRKWz33aCL0jg1ih0r9V1p5eITQ3jVtafaJsHQlqvnPOFsB+mQQuGUtMSfU/UoeEk
DdPZB36ptdWBeIKAVGD0OEayJ+fRex8hNVx+T/sfITInVSZumhrECsI7VBhXPubS6bB6CerhyJky
T8edHFVt5KQcxslXJehd6RN6HPdtu3IRXfoCFCd0NBCJOuvx5p3o0JZVkkv95EdCDW430Er16n0n
K49ibtmf9W7MlIogCsznoPJkz+STnSNVOemiDuMZsa1To3MSvIUj/fW6lYX9yeaL8YSKcDk8DjXs
c6AaKV4cIyGuqD5G0uxdt7CwLrAAhKUJqhv8P25dxCktjTksBV+xthUtXaL/3tX6ymRxbzR2Bhia
D70uuEnR1MVNljWOvZGZ0ujHxo9c+DFLtUejxq3UFy2SbcFsvLxcK38uDgxtQxrK/CJmj3vzpsSM
x4nKso9wJ8xATqSUtkxWkmYLRnC8QdqDuQOena/yi7IgyHJbSH6m33RAI7aPSbayp7lHGZs7Nnsg
ikZKFSJV3ALpDSjR6jDVfL1PNl1iekis381jZqsKJGCE3G9BAfzpPQFxcYt5LksEqSs3dS3pdKXp
ktmv5DtBfRWH+1hacYuXG/vIqv/XRcrnNOemEfW8DfGULoYdnZtXOY7WEv2X3gA2GAEj29oohHPD
SKucQpsntfxY+j1GXi+p7Lp9rvv99dni37B/BAUndjgPb7Qx1YtUFXymmEO/RzJFdTRQ1H1/U7ni
Jvcmsq+MuwT3ojU4a/ucL7oz8xDUBDkbyDvhKvi8bW3GJmpGaRSMxlaa7su9sUlBMtYOrxr6HLYp
yPuGlzX0yeWJxtsCVyYjHgKTBn+i8w53Xdcb6LlHH2WmWftYHrZ1REDh9HWIJ3eeH2QUn67P9OVp
AwZEBZe/jgAZz0ruKCTxUEMhqFd9bX4x49wJ6wjqv2utzpfbBrS4SO6jqIh2PeilnHt2M8RiZu1k
+Hl1l+b+UEuHypLtUtc+l25hJ/vMELdv5hDxsRDmoS+2001uKMQmsriFxlLdQ9ivlYHSGH9cn8EF
Z4I6KfMmeDyB5pUbW6yEjUxx8weziOpF82qOaE0Gw0XTB4I1O3L+cN3e5TFnxRIguGEU/O08EYkS
d3IxIDTyy6z+qJAAUIt2paXmclMc6zEQC0DaTNP4KnCPYmJcgzDEt6wQ5wsyEiqxw2Ltvl8cyUmk
yF1hgpYWWlVHhl/O86ZOel9K0jXeloWhGIqK5JuE/6Bewn5+ElOQxMwiNEhNfgmsDEBjpvEeze/X
V2TJBqYKdLGoYMErcjbQcYbyXy6I0OVM7Y6C1lPTHbldgTjxmBW2txmQGsKDKFwjTOKOqlxVVqaF
RekXyNh7SLQ0O1EEXX0RJdZjadbaXgpTNK23pVzYc23oe2Mev46IRNCNNhyqSvhetfNzhDrRtuxJ
ZZskljfQvbcOSh7L7pSF6j5JSstG3m4ty7Cw1mijRnwHfk2QX/L0vXmstWOvKYWvlONNm1ZPtGm+
f3oZkIPDQcQa6Awqcb7UFPlwKC9nhZ8rXeQ0CoQNLDURUAAY1lpCF+4n3OHMa+K2Za313JITvBG6
roCt9h2XQ+uBX1qHIhZA7W+hrTyjggJyCh0cg/oazd7lZoNl5mrM4x7gy85VEgtUyMnsy0BjkAl4
dnDgoZr36XsBwmKoxiLVwFoqeTNoio/NIUrrAOlku66/jCS0+3K18nXpPLFSuPAgNYGOlIvXhdnG
/WQNZRqY6Rc1p0+dUoDOBBiXXI29OW73VE3uCvm3ojXv4np8bU3pQ017XL+xKgI1CXK3odq2Uuc0
nz/V55/GvWMlnKLK0PI0CPVvhji6QwsR8kLeXd+0fGIXp5qZwTMBukAoZfK3vjHlcZ2LcRrI6IuN
KxHrCagk+VZMkWNkM1R3s/5daEGcP5iW28sGCM7bYGpeQlXdWXqouOaYEVsQ1lpSLk/s+Yexn594
zsLsR5TJszToqWTLUe7qKXGvD37RBCTW0S+F6udFOqsxyoa0AOIHiGswjNSVqLISEFxmNzGKExPy
+Siaomxao8f0zko82AZyBXVfublZvlMTFZJkZTkvT+e5Oe5Ks4jZ5nDTaUC7ym7y2InbwovBsHp9
4hbSEEBKoZiCUEplTals2CeLAzlvJdTFCJom4B2s9+Lvs9vA/whOGG7ohO4+0UUzbrWKHF4Y35ld
dp5P7FpalIfCKCSBTpOdpreeofUHM9JWvM/Cqp2Z4Vy50WryVGUYXmTkN6Yy7Wp9q0ny8yxFXtPF
K0/phUGBDAOhN3rzdBRZOGtRWEK8VyR1EOnELqNbq5zsOjNWrCxsdsAUwcWClA0CBR5KkBTQXkrK
pIZ8W/KW9pFm50LyfH1fLMwbkJDohAciAnmBi9xbmU1j14lVkCgTfaoKESSDE5h2u3aWbuZaFe7F
ppD3140uDYzZQmEaFUdUnM/3RN/2BqiL9CpAqGX+rvRqCFnIsm9077qdpWUClREo+aE+cfmIEJpJ
CTWjRyWr38YKcSKMrpeSldEsHS0QwP80w3kMS61kSgkKZoOT3CsbJHCrbU+9IUCOTXHGt9YRVNdw
k092PrGLAPuP+SrQarL6+/k0mmM5KCQjGJ5ya3bRNpfF27mA+vj1WWSb+Tw9CzPMjo6GU8YIdG5m
6jXahwm2yJgVkpcgDzI4YxMqs53WQgnWiUiXf2tI9CbMCe4aM+2/Xf+Ay7cgDoCK9y3CZeAu+S7U
sE0yMc7SKiioFBRS/EVrhk1mxtsSklrXTS3sGGwWpOIYcyMuWe5p1jY5+AyKgQYTDW0q3AzwHtNa
Im7JCBsO+hvBPAHCtvMJ7Y05Lona00DAyZLNm7i8H7Q1mqiFgJPpZP20wg7hieONolGMSQ4r4qH8
Gr31t839sZ1xq3l6Dl0Te9jXjvjD/PyZYxqsqDcBzIWMN3fPNCbwNKFR0qBvd2FrbuPyt1KNVup0
7NLgtiQScYwMXz7qnHMzCLJl9G4Y6JKbR/UJ5IDPWia+zOm8mYfoayPNzkyKzfWdsZDhAWzzxCY/
n+jj0OcJrXH9ZvAkN9+QD+HRcnQfpXQ7fdVSu1oJDXgoCjvgOHeI8xDAM01b7u4Uu0RIwlRCj4o8
ba1CvRXLLretWk/dNAFhQURdEa1AZandp4aVAQtRvlwf9dJWPf0C7qKTDaJIWYQWLVAaueMY7soS
EsmVsbJplk441EMhx4U0Pjo7ODNJJmu5aaBPi4J2Ls0eZWOCptrzVK7N6MJ1h7eegQovkwSCRzs/
FNCEGZBYgqHxHTMp56hN2Nou9tFcmaJDRtxMt8NXMDBnduSvFV8Wbj1gPqAzBiCujACWu/WsUK76
zEQPFaVhlboDjUJHacR0LUG3NJmWZOJORyMp47g5H6OZ9ZJamina6mbBzqRvWjzbzVx6lTavBF0c
1yQrq4FqgCWyjk8yXOXnpuS5HiWoQJKgduOv0IzAynkJOEiEd9HLvMjD8fgym46F1byB0MJO36DQ
4K6lQZc2KeBLUHAE9dpl1T4yWqGT5YgESgsoeb3LAIHU1P9k+U6tsGk/8aezmfRiEcKKKR/EAhDx
j+tHbWlrnv5+btnEoixjLcZcqigsZ0Nv19PgtPoDlbdV2j9eN3Y5ZUAEyUx6zBQB/+dRN3HaoYVI
ENBln+cHGkn3ZY9m0q5YSQtebvlzM9z+MNUQLc6DiaZzOe9uAYZpNiZR6Iprvpw5ZgVXjcogxBfh
ZDGUnaWqBm6DsOydYpKK23yuCzvsjdYFCCbdhvJoJSth0YJ3RlCO4BzAClZ44nHofZ5McSOjhSED
jWAJhdQ+Ij4yEbZZTSCCBN+oON8QqhzyiTrIul5fwctTzp4EkGdFbHZsJzjfjqWakT6PjCJoBiiW
Jd+zbHTiHAi5ag2gfbFXMLto0gIiBuoYEkeUJf1tCoWwqYk4+iG1HLHodxIo54TVzM7FgGAGjFQg
YGA7EuM6H1Cd1ZmMIujoJ8ZofFBZF5uDChR8sVF6Ic09cdTyVWk6FiicBRLoEGd7h/VkKFB44owK
U1ToQ1mOvhgJRuEaytBWL22KFlc7p6BtdhNFz6J9olmxbLeNRKmXI+cq3DRjosm7LGpy2RP1hEjv
uk7NNSLOhTlB7xQmBMo/SPjwlc2ykaOiSMPel4m0VUsI4WrtTSvfZav1louTaoDkBYhXMNGgjgRX
ej77wtzXmZpanS8nAOwUsoZrPk+klft3YSup7KWCtJ2FRpiLp0SRpGpcqp1vhVBncoyS0G4TtXVH
0TiNpg73+hm5HBRDx+sakuBM55OnhhgZoVFHQtHvkby+U8AvuhslZa3V7pi6vdxEEBdi+RWQIfLR
qE5pmwHV6Ze3TD0S6DEoXDev1RacM5JnCx6TKkfd20WSMnOz7/0W2cgbqDx414e7MLvYzD+/g03H
yQ2VCRpSPLE1+jJ9LotvSvStJyuuVr7wtccD89MG+4YTG0Ax0ogS2FC3PchQHOFl3mmPupNuxCfp
pdmCPcqTv2nPuRc/hjbZFLGtPcUHy80mu7tZ43e9zIUePwepQAARgTjhq8stulm0sMbUzyD03x55
idwR1ydi4R1ADbMH6ZpAxMRbLl0rUV6++znj3JkxJj3s0g7GoQFZ/Gg3I3qCq9fQnQS7+a7b0Al+
TspVPculVQaOH9VmeC00I3EhbDaUEjVncfDDGH1IId0MRuxMdNU1Xh4e6GIr4GZARxceIHzxiKLl
v53rfMBK1709PFePIH1yLQdNC9E2cjI3WpVCWnB3eN6zHis8AVR4PW5zFVOD1nW4OwnwIdtsZWVP
LYL5hboiIGlatpK5WRgiPAP6IlDmg/wSDz+XOnBuxUI5+ANUrWSnn6pGsquhXcMDL4wLHBQo94ER
GNJ3vHNN5MHISCt2vo5Ks9PRSk1t9HCBETBvRDcSjXHlmF7GJnDnAEcijQHYioH/OZ/JqsNDY1ar
DmgIgApvuq25Z+3p035d9GVhP56Z4hZNJmViJQjtfMl6nVOK5MJtL4nb666N79zWAco9s8L5nWgM
s8FM686PnmVI9Bg35MkMzNiOH6vviZtvkx/XDS74ORWrhaSaiZ5GsAudT2BXzMOcWlbrC3FX4zVh
mXZBSW/3neIBSCrbcm+s4SAXtgnaQ3E9sg5HgDq4meyFnEbWUOB2jOoArzs3zfK7OLO2mrCmEbKw
aKjSI3etIVphrUHnw8sKmIEQcOenunmbR4PuxSpR7RgwV/vTE8naNPHYQPwChD/36s1nlF5pjolM
jGoL5oZtrRnvACR8gOl1P5iSe93cwpGGV0SNA/lYWb3IzE+mWJaWoLe+MQVG8zABjnDdwNKVc2rh
CDU9uQElBNhjaMECk1BmIonpRt+Th/kF4mkb0w+RV1NfrO9krQF9cWRoKURyEsBPEPSfL1mcDHk6
WkbrQwvSnrTQHoVq5T2/sCsQvwDVz1CCl7CE3qgBgsYjwK/JnTg2u1p+pWStvrYwjjMj7BSczJ+W
QCVTqmXVNwuwWCpdfpMm9Ypjv0x+AhV1OhJushJT6EcmswGx6ep34V267bZgsrwR0VX/fXQssGjS
1yhzyI+VzcF2MxcKsggQtATWkpxqMRoWFdRZ9TG/gl3TTt40ubIT2/YgNu3dCISvTfLivrCEr2P8
Oa5upGMwahlZSkS6iK3RaH4+tTnEGetsIqoPjDsYhc1ZjXfdXHT/y9l3LTmuK0F+ESPozSudKHVL
bLWfeUGMpfeeX7+JubF7JYghbN9j5uVEnBLAQqFQlZX54/4qN2IjkIl4Z8NRME7LVn2kfNG6uoWZ
qPqjJAC7Y3wYs3HN8IGQw3HJjZiI6gSksIEpAgaSDR+tVq55oVQKsLeiI5pvPeitV1NxeqDT76+K
PvXYT3dpicmrOnFs52mulVBso9UV5Tj1wT1o+kpKBL+VzeX7MCwm0DGi6d+3vHXsMHSI2R0EFvoE
vv5scmLGSpkOWCPm2TICQmJrtFfr730rW1coxgppxUChaEwWuFfK6P/jqlbC0Scguu3OkF3fg0jK
Wdzk1/IgcFopW18O4/mos1I2InTsr1dFCgybrVGqhIloOIIJlrf0e5E9FyOP623zsNM+KXpT6CpC
UeLaEqaw41zLJDlczsWPJJh2zXE0bDBorLvBFXbzTg7EBzWy6y8KQ/87cLg8wYcFQh7UgVjL6SKj
OWoIUmi9mDvZa9BOb73oNXJaSCLy7uytpO7SGjuqPMgjGLh6WMuKF7CNBPrQ200bu72Zhub8maix
3YK2LxtnN1F5zWiWIZMGlyvrzPkom8xS+zKSw+SveV7+So/NOftuPQs/ssfStnb18/jc//k7BLx7
b+vzWhLKH+BfQVkIiJfrzws0xgp4HJZdf6pnKyxO474P69iOzup+PYjCYdnHB+NJ4twhG6fyyixT
GorqtdSqlUihvoDtZfi2pM9KOnDC20bQQZoCJifwWaBEwUbsFegkQy1GCehoVK9B1228Ct2vpXnR
h5eSN/+46UCX1pidNNtVksumlcJ8cCjze3QAtUuO8987scd1142L/mptzAbWKTCWE4C7YevSRAmU
qtVe8EYHmnuq09qtE/ny8PVQemWTCQUG5iqlRRykEKWCEOmzv2QixKw/7odSuk/MVQEr6OXg+Y17
lh3RFsVWUYhYSmG05q9VjGmi5LdGRB+aifvO+Or0Cc7dpTH52v3FQosKS6ykcKh+iQQ6LxbH0be/
039Xw1w/cQ/3lNVGCoX6m2FBL13ROFcrb7/oL7hI+cpCyM3Kwn5hEtnVyM/KelO6Dij1sDF48F2W
p+lfnMIkGhUWon+y06lqGWGeWEyksFRBQlugCyU4cunXldv52pkE0VsZUC4JNQAZbe01tZOIdhXc
9xDqZzcecvEj6OV4seKia5Wo1/Aj0n0UlD6IzfYCriEeHwJLgvWfxUJ5ivbhDOA7GX9XBSKAhcYS
QyU0d6qT40jXXv2DUu3yyWFZcpp/1jCmj9oMepiYUGSs9X2ioYChiqgqiA46p6Ufv4AhLrGLYPkT
nbMden+7AcBvG2TUKG+Sk4IJmZ/GoUfBSLQTv+AcxM31gyQaIxc6Uo0bbIo69FNaIm0MRx18tX3h
iOCrBVOXV0J7a1YSFMhSpxs/2vJFz5cnzKlyspytw4NXJibd/r2k2YYyibO1G9RZDOXmb16gxhlz
dd63LqJLE2wAyHuhjzqYaDz5YB7Aue0WKC2DaM1tTzRy5w6PN3Xzzr20ycQEHfaKtoRN8IKBrFIH
Vhnd3FMb5A/acfoFWFPjT2hueQonGG0uFn1J4L0pupXNqHKM5WdC1Imh0OyTDqQAuT0WPLm2rVQY
FUYNmSHCHojymFwGZPJVJOiRGFKW5dhRHtYAKkogU232KM6/8UQftyrFoPAFBBr5CwY+2Lf7qFdm
N1gCxk99cgaF/gMkR45rZOcPo0dsGcVAsHK2PIWO2wwc7yXgDOgQGdoCbF9imuVhSg0T19QCnsMV
D973Lh2AevhqKxL0upd2mPCuzsNEKMNH2Fq9bVWLk4rnSmweuoQH6OOtiHrPRVgdG7RvNJBXhEP6
IZJHGT3Pbn1fxq+/BemKwA+LR66OUXPGP7RUQHUJbhOaxkutNw+piq/UYipC+UVK4wnBnZMH3t6Q
MEjfZWgiYcaQfVKPqVHjLCi4tNp9ZZwUCYPYVoR0ULIjRLH7l9PmLlLNI9VExERr8XoXwcGlLJQz
Msziwq2NA9g57bzD+W46TnS8Pc1Y1oUlJnRFcTKO4wJLIBZ0G0UMIB7mQRrz/npuYzDafKiHAqSI
mAW27Ov1gA3A6KPeEMNqWUH9rtvy11/oVxbYmt+Qp4RYGRqJ60LAkBOp4nsZF1HQmMuXEe5o6oOb
8V/5ysSIHePi+SRLa5fIYhgX383s3ZJ4CdLmblHPxkwmHgNstQFT/EgZRsweFaI3qeAtjw2Of22U
SOka/muCCQjCDFRi39PxptypobU3B7KAvoqjiJ4ClZAezaP8j7GvPtTWmZ/+B2e4sM3s34pwL9QF
PpUpiE4DMk2ter5vYeOsYsQNDR1opIINkM2CpkjHCCTy/xCd8qdqSfyuGI9CnO3A7Nna6By83be3
cYhgD3EaQABkXf92+yLodUlnJvqs4LKKWzuFuOyqKLu6Et37Zrb8Av0AFIgoPx7YzK9PURf3y6hW
JlJJ9Y81YnZnLnh+QY/7dVYMpicFvDFUJRcHVrk2IaaiOCqlSDOZAaSNMc1kHPHF2lV+uRP8++vZ
2jbU8xBO8Q7A0BWzHnUAH4qwLHTuHIyikewQ7belvNw3cosKxXG9sMIqPc7LWmPaYBXRs3GTH4un
O9nBfEpQeppjp3iaj/GB1+bfSHqvbTLxe8ZIT0ZW2NTs0YWA2SHyRltFIQ/p4NHgJGQbRYNra0wM
z8FqUs8irC2Hfp8dBCdz1oPu4/nuxjvObm59M7Drgn0NPoKpPPrfL1xdIXOU5kRfkZdFzxYqL47i
D7tsJ78A3ZrtMWyheOmBV6m8nZOkQCoLPKloMSLrZKdXu2gF45dqULOS3++1wqlapx3sCYQFvZ18
R+L70HpglHmOSmf9Hje+gcLik7Xn1kxu+wdUe4YKCYHe/Jb+swf5bFNI2IDc6tbEHrRldiVQD7/F
VbJ6VmcaXhlHysOcJoIDWZzoUOimwKEF2PgKVz+C+QqzUYi5kFtgLIH+V1Q5Wv84glD0/rfeCDdQ
r0LtREJRWjX/qR5cfOokzqVBA1Q7xKRJ4mRx/aJoNa92uLkSvFfRDYFP3ZS85xWgW/RvV2SmP6HQ
Dda+yNazz/sr2TqPtKqGIIN8SrlRXMfEGCEixG/C4TB4SdDsqLcMruIUwEjwwK4b+4bAibc+xt/Q
lmbD2mRYuRaVwxw2Vpw4g4iUxyQ/OSu6LUuCufS/RtioVsfZJJFmnPFeWX3Ry/0is5PI6T8sJ4eM
uuimthzUb5AVzN944W0jOwWcB50idH1oLGAuCTAfLkO7LEBTyY/TNO5mmfhTp0PEu+G44MYzEMca
pC7/eF1wn9OfcuGDi6ElZJa1Kcz7ft93wC6vb20Su92w2FIEjlMle1HayiEAj64gyZ1n9aHNeCwc
WxEWPwNSwOhZ00ltJsIOSdGAeAO7rbbQp1/KT1N9nkvJ11BPwGCbA7yIHUWfS6Y7UsYbs95K1sD6
SOkBDNkCBpC5JzEvlGdymoJE4pGgZhP/0wRNfcvpQaWug1Ad17Ob+LxQt3E08fhAH1EBKoaODV/v
fRk3Y5uvyxTq1SmZvrWA4zfRN44fc4ywfrwk+hCVuTJh6FpE6cR6QMJx7Cv3X+3E7kKIpuVcVkue
UeZ6BiX3UkElDQAtE9zJUNka9N9axtPi3agpUMbk/7eBGuM1DXCralvADEYmqtwmO2hanzHgln6Q
YHUUZ30rZ1QVeA3ZrYznyi5zPtPYsNZFWKcQCsPr5/jY/lbR+Ep28UkddmjMOnwdhU0fvVwrDYoX
B7UWxb5qEmDeWrd6RzuG/IVY5keGadWf8bsJhUzjfXzr3/I365XjQVvR6NIy/dgXljMyQyg3ggdN
h+o0hlqAsmKAkXNp8JHkOatXuCVSvNPI/b6bltHQR2UXNFo3aX+t9nGxkHkKxbMCaqYnsPO7aGvO
TvQkPq2H/HnepV4UarwVU79hknQK9QYhJ3ptFBR9veK0EOFWajOhTaz4fQhaEiGgqD+61HgGes27
v8Ubz6kre0wQVsCprkLoFes0E5B4SUIYRyVUB0wQ9QBp6mrywBs32rhDr0zSn3TxUfsm1eJ4xBIL
0/qscw2EoDyN5S0T9NNR8gpwL7DhDUp4S1bV1giMhOU0MUAu0helklCNl9DKB/AVg88qBA2YAJDJ
raXG1jSGgHn8yNLkcSTNPs6Ek9l/eY6DMcWc+WwlhQ4StDEcI1RYuud64DS5NpzdNJHxYkiXUpOx
4H8CTuXJXI0x7BQrIM3saGn3XVGj3dDOnJrUlr/RlBAsgEAN34xtxID7Z0sp4cvkoIwD0V5svmB+
6DuU1PYgh//yYDrQOPTh/p9qyM1EaZTPbVRb+hyi6nYalmWfCPWj2arnoR9tiICo9v3jdHv7gHcP
g7Ig3wPF8M0wDDRfjBQ7PIEaZ5qdXlow19NV2mHVhplzcrdMwTGAaKVETZipuz5GBDIWkbXoQAhD
NkMAEnnAeD+8lmNmA3kAAhuMhQDKjzF1kOpe29GXbgTmSsItrtdiDKIaYDFATTkAjjmnpWT6kyAZ
6XNsGpXw3Gii9dm35IdQk/2aTHEWGJCIjXfNpFXVQwpl2CnIsmkBq+dIlLcZ9Iy1aw1Ne77/ITYu
SiCKAekBrx9qu4bIBDZNFok1N8BYogso434edhRwI7wvjVvsNQyNlm+C4t43eht2rm0yW9V149R0
WgaksTLYFBAiabyseeOrw7lUqtWA4jEYBa+/BhmkpByivA2VPvamzHyycvMgcUmybiMChtqBYQPC
DAf1BtmvJvMwE7TzgWVr/ipV9GKS9k1KiScMQEfd37WtJeHdhhIA6nq3dA59K+bm1ApNKBVxCCbG
11Iin4vR/LhvRqI57fXVKlNJJlSq8bZBxZr5OiAbj1ax7epQ3KGRsLP8KkIJzKxtHWrtui055CFx
46Own0I+fGhjkUg9MXsD2C9qfCxtTLxEVmuV8YDSwvA4D/2DXGYPyiDuOYu8zR8A9UXwETUT89k3
6mFG24yDoLRTqMyQJzzIXupHqm14GlhrMRLx/yGLtuH0oOqnjOfAmoEUiEm4e3Uc5WGAxbhNrIem
U8g+UlNOUYRnhLltQfSbJ5mJnEEgPcZqW210xKnk0ExuOD3ErNAqw9sewY4dRxOrQo+VOR3CbDQm
e87Uws41BdMXZHjVs1xxON9qyx4q9ZihxxwjmMqZRxg6qyMYklPsXGLXj+OjEWQHdXKE2suc3q72
oltoQeITT3y+b3ljN6mA3f81zELZWjVvBIxI4hGh/onGySWAZ9y3sHVrXJlgvAI0cRMmk+na9jqa
5lNjj6+WLzy3D2Uw+d2j5LWO/ID5JMzoKLyHJ02ImJMOxDvI/dBkw0QdW1GckrEFrqbClQU2SigF
+s0fi8oT4V1Wnv+XmomMv0C/hTo3lQ1iYnJeaMKYCeYYEutjQR8bmYb6SHhh8rYqhFFvdAdFEOEi
lLCL0uYFIvazOIaA3+PmtbwUbYKmLwGrDgZ0KyPp1/1vuBGycAlAH5ZSXQFfwcwOTMUyiKssj2FR
EIoDiP/GlS7YtcobL9lyx0tDrK+IYG9JJnUMl/yXvHz05vv9hWyUCHFRIk+X6fWC1dCDePHiGMuy
hSgFngOTM7qrW3iSDeHBQNvBC7kVtI1r5soYc80YBQSbzBhjVKMPuMiuB9wpDsSAV6jbqEAg2UDF
HCgKmp+xKAqpxthrIQ4D7Exe9UyBKcSlkrQUUgxNopAPQdr6UJcmmSgspao4jSpMivJ3ofpdQdSD
86W2fO7SAvvU6QSg++ZxCIvWVqFMqQXFG56/fvQ6uJDatUUQGPBq4Vth+NImXfWFd9RCaVlzNiHs
r/sh/wXIuz3NT5YZcRbH2z0mTERZPi/agrVF/c+5lW3w1XEsbIWIy5Uwfp4nabyC53AIY+FokMpt
S7ITNMnrVskdBNXroLBy/4PJvM1jvB1TMSmqizCJidTE1nfGi77TTScBujS3xWPmzShfjI6xE3YT
UBwYJz9kj9quo9OhtFj19cLm9amgW3TxMQUdArxgOxjA5Y1C1XKOVNle9N39Vf+rCbMXzOVGMze3
NLatMa6wQo7Js/aImQEXtGrfDE8O1U/V1oB63f/aJdDNEvc6AHkUJ2a58rHegX+jsE1vDjvNLnmQ
o63Qg4QdVUmq0HdD5NJX0CUzkn8fIwo6dO6oqjJ/5nDTkf9rhhXjXQAjKXKlH0C3AN5ODO5H2fn+
Bm+/3i5MMFdCVw8pJa4e0BNUABFDU8f0e3v0FMd8EAPiLGeI5HBsbsaeC5vyteuAz7lrDQM2s7/q
Gbqwe8XNEVJ725Ts8v0/dXguhPS25Qh/vTDKBDwiqGmhFPhk6Z7stGAMWm+moLSAy5FNf/6Nz15Y
YsJcYhllFFewNPrZiaJC8H5HNZPGVP4sMW8vmVgnDDpG/1PspaU9x8PJVH7Pwm/O99rcuosXPmOj
rdVsnVu8tk1zPFik/q1JzZ8FeANb15IPFQ9jJ5Vkp5iLVyHhkRtsxL2r9xyzm0QqJSuF7mZoNfGD
ZcxnrWptzJT5hZK/3V/oxnG7MsWsU8y62NBJAhfRYsdQP8uVd9o2dvLKAnNvpEscVWqcD2FTKEcp
yvZxU75Ct8azxOlpEVtoCYv5flnNF2SAvGO3uTwkzeDYQLJ5k8ekSUWUKRX6UD2rh/ypOSUPmRf7
ZSDtslcqMXbsOI/JjYYGlAouTDInXTXUxiQa6UN5l0NzTcJ0RHYABNX7jxi1+AhqtmAIWv/+h6Qf
ijmBV2aZs76YEP9UZXxIEh1j8dmCnAyKxu59I/TCvWeEcUxhEbKlbVFoaJvUSavKH0iy09t5p/em
11m88iBvTYxzInkSpq7C1wPx3KvYGYcqiYOl5M168VbFeGifzdIMPjaM32rWUVlGD6L3+2Zt/KXq
fNkaOZu4vSoUpGgXHuAlJqtJtaTscOZ6hC9oole/6+Rdyn/c/1CbNujwAC5rGX8yNoZZsErwtKDH
05wHs7JlsAJ3NS8l3Kp6YTAPZQ0KaQFnKvOBFkXsqibHwLR6nt31Edp9B8lXvekPZZOQdmtr56c4
iJzqpT7y4OQbQHbMglDxS8CvqeQrkyfRErUCCCr0a93FmR+nnRLQgZDxoO0mV8OcXnwYAm1/f2O3
AsqFUTY9GaQugajg3IcSStRa8ytOOIjXzT2l445g5gS7AzgzrjMFnaDkjSH+PtSP6y8UbB5BFfYo
HqvjbPrkd/xBXub38bk+LwHY/nkc3FvLQ0eDkrdSwme2twXt20lNwLkdxnntdMW3JeJ0gzYQERAq
+K8Ftm/fyP0YgSO2p+MHIFVJDvoeG7kD6uzIfcVuZCVXtphED5rHKgH0CKvZzy6KC2HhWM7kS155
AC8/767ZCiOXK2MCvygC3LJSPeX+V458K3pQ3xIPTBaP8d/OXdzxjLn0cAh4Xftbpj60TdBXQ4UI
iF+0I5mzLkodwahoDru+viv3kJzbZUcjaBx9si1PeBeOw2MapEHmW270U3Px5wvvR2zEG5Tywb+I
QU4DVX3mLK5kkQcBI7Oh2ae2Yb520ZOa1Jwd3jQC6UU0KCDYhOrb9cmIFgAj0E3vIE74ZI6do8e7
Ag/B+wecZ4S5DDKlXxv0CrvQABx3SUH9SX6iQ8axskEsBXqffyTvmLUCQTPjmhbJxChRpo6WZ/Wd
edCd6Vg9r3spEE6qW/5dHeTpduyhTIy+wfviU76j8oyeOec22jjxVz+E8dpIzcVqnfBDJOM5mV+I
yql7y3QlTM5AxdGAPkIVHzcR455Ls1ZgUes7PA3qffTQhtNfCmjpdqlfOCQwdtG38aQc4qAE/tNy
eeN6W6WsK/vMo91UR0w3r12H42GE+mHcF+dMxcFQds2jdtCcubHznfp834u2oviVVeZANFJFJsWC
1fJxflRnCO+Sb2tQoPQOqh7XeC898SE9LnZ+5keiDRe2KHcuAOVAX9208cAXS9Rx0NtQUHRbXUdb
mgxnLXknZasMj+4wsNY6OGBQyWW+LNjti9FKliZUp35XNKsTAUw3gKOrnyFXUKbuOgDdZj0IGqBL
kwYB0b/TKvtR0bliTxy1ql/K+qHgZuC3lSoFTXk6jYWeEaSpmDihj9ZqpYtWhe3ngmHoYSdEtkYZ
8VHWfl8d81P3U28Jho/mp/TE+e70uFx7O2xDhA37bgB0x7biItxuSm5KFUpWGrTNm7eiAppociVP
DLTUE3l1vw2g47VBer4valKdAYhIKsEgbUcobuqCSZFecpCCceOzsdd+318hjX+3CwQXiQjusFt5
+nqekpq0sBdDUQAMt+cp+g0Kvu8ZNxJvnFwqyodrDZ5MRwuYM1RLaBR3JqnDZWc07uBFgTzbtO6V
7EmQF+76rqP2zaVmpi8lZoUyILJotgCZRfVVr3d0UFelI4JcoaAv+bqTePMDcQ2nc1W/8KNQ5RBe
by3zyh7zBaVUEiHdrFShFlYn1VGCmKqLARMPZAeAWZQCizdAwbXJHBHSgAQdZGZ0jdCP/i1nNggu
PO2cvcaB+tjuiDd98BDbGwk7CMvA2UgpIim1BnPnAV5YlXUhVqGo2ZNnHspvfag8ZG8Y5d1V++o1
jWzU5sOG9yLf/KCU4BRPLmCq2ASp6MHRkzdThRvI+GX4FNEIvWyPHkqIH+24ow63VyolZtOB0MGg
K7i9mc3NtEUiQjJQe3DazqbEybTPAIVY2iUvkIFxU116Fm6cFnM3lK5EuaXZRuekL5KqqsLuIMR2
vpd8wS687BCDwWpuHe2YgQGbkpfUjjLZvGHt2xsHKwaiGzNGeDaAquX6yCQDyUut1cuw7T/LNFza
cy/zvuJGVL+ywRyTvDPE1IxgQ4ttBbVxdH5P6NRrD/ODdlpC86V/n38sIAn2Ez/mjMFufFEIx4DG
B9Ay/M1GIqOZ10Sb5TJcJMPp19JuLF6zY+NhBDlIFKnwB3byhlSnVSMBGgVViZsjCixQjo0IAWlQ
IkHgnsSNWwrjGQBxYNofFPQsXxDu5kmegMVEjUr+mwXRAVfU5+BKDsgffeH1/o2xdUVBEg/HASBA
kDaw3mGOagxqZw1aXI/6DhLtGKPoA8NRdqvT/M587lnYuKKu7DGe0kP2pADhcIH6PtpGVuxm4GlY
A/2p841dUdtGbleuHPwvAxygFQSsCbJs6J1Cj/f6GORzPqWVIaOys9aFU0pRHpRxXHNyS/adCe06
kC5RSAew/chymOU1ZYXH1tjOR3Rod1NaP5I0O+pEC6ZFeJ7byr7/+diz/R9zCCnAdNBBRepLFwlG
3XQz+Pxgrmim79VEIIewdEgrh29ft4MkElLKaDmjmc7cDn2vTIM8lPNRNfOHCTpGVAsb/cYvYkTp
clB3A3GVRsVL2UHFvM2TJJn16VgXld1nRzUBS874Ugydm5Leub8mNm78MwYlC8wQ4d+bQcVENNZx
razpSHC3Cf3jIv66b2Dr41DUBkDdKgieWZIhucuJIbQGVqOax5y8Gp34qAsyZxk8K0yir87palSj
Nh2z8gH4Vqc0C4wn8frz7LGlmwVOJAyQIgQiCDKnRxLA9R+RfD6KBZ7deZz9VpZit1TymTdotbke
fBPodgOUfEPaaqU9VE2rZD7mmnAkiLs2xDg8aVV+fPnrUGFkSM4A9oWmKbOiFTTvHRLJ+RilneKQ
voES4DKkrpyokfs1U/SxgxvYUICkpdVQJiikRVaWspwVpxj0hEA/V6bxrVrFaLKFudX/fN0YyDUw
gQvmcuXm+mjqPGnnXs9PY6JEo22MRW84clXPb5hs65vdfWvsxY+l4XYwkNcAQId5LmYXK3OZpFiO
i1M+aqviZNKQpoFQl2Lx01ibOv0xQDEGDdW16nDIFCVFx+7+L2CPMf0FdKJeRvEJWQDLdxc3SWR1
+TCfxqqyDW2wBXn84hGjJpBagIcf76pbVJleK6mFaYnptOiqXUOtMgF0rjWj/f2VsGfsnxnQ/CCb
wUwYvP86mINQpNLrbJ1OhVoMdqxijGkSqhddG01HMbmCwhsbp0uQEoEShUhHcJlPN84roOop9K2l
ZfyZrQVEKlNF8+6viT3NdE0olIPNGkcZnT7mgmrKGPqYJM9PQiPNeKkB/qK6S2JOqyPoOIOcL8Vm
2v/MoXsD5B+m+qAScb2FVq5GIM6cs1OX1amdptCQMmNRK+2hRPHTId1QhmtjpG+90K2Vrcorxxu3
viHCCgRREFGojOr1DwBGSgf9opydqrpVZa/QI5I4aQ/eUS+f6sLw+6TXNU7dfusQYtZFRd6BPqpq
MF9Sn/QOwm5pdhqlqlVdLY/7zl7TLk0/4sRqiCMTknyuCFLSgwYK85pTRtzaddSaMOerg43xZopE
lloRu9ssp6RNIaoqW6+gNDirVu9U0NlNjWoFWVUbQiKw9O+719Z2Xx5+ZuXSFEkyRNTnUw4N8DCX
rLy3o6HRrWAuCrU/5AZoWDk5F+/cMBfunJdRjssLuvCj9lr3iuQqVNzzywu7Opz0k18kdsDWZDGp
pek0g6xtVO1WN//iHfmaNNwa7OZ66PQPKt14ELPV7hzMqrgy2ulEaQ1KQnnFItGhnXjMObtT70mz
W/g8/MtGYMBgOJDjVMgRNxWzwDkuKmyb2Z+q3Eq9TpOqfbxaxcskV3rw5b0Evw+sIKnA24194uRL
1qJVrfWnPkdTfIh8MQZKHtFVijOOb2ycRFwVqO2qCAK3NNhIwwQ45NyfhCULlVr/KJv13FjiMa2y
d0sZH3R95YQ8jkmWI2fqBK2uuqU/yeMSjFb7Qcu3emX5XdSejeSYjq/3t3Pry12s8d9b+dI1YxmP
jgkGmyHxlWmxqxhSGwtvXRtH+3Ir2ZtjTtXSaFSYibvYL8TOicrCVub+DWUAjoNsnAATbkHVBxFM
oDZ3fdgw9t5KaQtTElKIZo1/JP3K2bRtE7gRAD6BEgE7KyFVkRHFRo/VWIW9LJ9NwsM/3u4XKtuY
W6VzNEgz2QM1ZoYQt9bUnuRkTh67ighu10MSYxaKeLALQ5h58go3WD20jWiaCZoXqLJSpqbrfVuh
O5zXed6eKOB5OK4P+pOqYORk8XW/3pFnRbANzj7eILpZm3SjL7wPwmsihDFhs/MolSrZjw/RcT6I
MAkNb/HLhwupiwZ4P3QBLFCEMPmEIdekq/KkOWmC+lbL4hFos1+RPn0T2lMSRb0zzA2PBO3WVa5t
MilE0eiKMI5Rc2qhtmiLSNmLJbU4C6MufVmSpB0/5GNIVFAPoc2/620EIahRlnXWnEg8CXuli003
RkUjco1IfTTVRPzMzEheOOFR3XBSIGtQYEbUh1FWaaTUmjSuZas+Se38x1DRSJ3kXSppbr5EwQiu
aIDbg3pa3DVpQkX+gbjtd8l07kh+NhdwJFRGmCWJCw7BE1Gy51bPoO1j2Kv+a26Tfd8o7qLOr3KW
PeEY/s1HdUfALwEa7N1oqmh05W4hRs5MoNJXLuNz1WGUIs/H3yCID8UO3YtqdTFbWRwKwFdOjZas
vrn0JvS+8ZTSuuf7oXTzU+NhCNkEqEHg/XT9FcBMl5dyrdenJil6py3AEogxJ56+xW3Apvn3f60w
R8bolySteq0+FaviVYsaoMBzaFseyG1rMXARGMIoGKAxzPOFjG0/m+1QnwRA3OIOUpLAWP2+v2Fb
SwGQAmMPmE/UJYVZClQPe/RN8xqXXbrYQi6Uft7EjUtm86t1CHpCwH2Pqgc4ZvCyZJZTrWOeJVFV
n0zk0XbWK8dMIB9ZSd7vL2lr2zS03iklCt5+LBqMQBt80vq4Polq+VNcytguE4nnAptGaE0Ah56K
dDBxbEy7fLQ0szq1GLl2FanpvBTTgpzy3dbpRrCk2CicbaA6r93ZkJdBiVoVVop1rxe92xASgLvW
MckX65H/Ps6FJcYPhGJA5Q7SKSejtkx/jGPimZDL89E14+HothZFKynQY8LD/IYwxTS6xizRsD7p
kVY6ulme8s70Ibb7MNTjr/u+sGkL84fIVTHCKbLyQTJ4WTK9masTyfQeUl6rhPaQVeb1SzfOsupI
TS/onI92+3hD+IctepUb4OJiP1pbjDHUn8sTypXWE3Y1favm1vyTVml3ivPlWWjUzCbaZCYYv4zE
l68vmXKA4VYATuGG21hJhEiTBbE8xar41i5i4gB7c6iJfNIqlUf7vrG/QHWCGRO6FniGsi+BuRca
vTDW8qQRLfG1tq0OUdIr74Rosiv33Bhym5uDePbCHuOmc2yRsSqxuK6Ivw+reW4m3HFqNr9BL2ev
xH1kJ3LBw3ttHHaKXcU/+KK3KABSj7jIu7k8JaCCB9SzMAbUdvoo4VGIbCWAV5ZouL5IxlpJI3jF
DuVJPBth+5g+aYHgNe4MvsQfi5t7kc9DRP17zjCJC9DiqFlRf0GBhbrzhcmcNE2fpEWJ8mZWeWjk
ll5ZdeIhVZc5AH22fkAyD8ZYlKaRGqz5eMhHPePAAm78CH051IcpbRRG12/ElcasaBpcU+UJeY7y
O+/k2BaH6OcCNdRAzGdek+7mg9LcGgKd+L8hWwPX2fWaUfzM+rYh+ak1QM3XL9mrqTcf98/hzc2K
4UjID6nobYJSDfCRaxtSGmlia8EGKtV/MnU0yp9krSGAu+It+OO+rY31ULJdOjALLCsY4q5tafJk
qQ2JshNE4ry5O4kZT4V9czWgZsFDHCUpaDxcW4jjxBxLdc5P2apDaqWUXpTeeByHnCdGeBM9sW06
jjha7OChwyzwtaEulee6NdP8hML3otjFBEVtu5chKOyDvkgZobkAWVq7jaVstoU61WWQo47Zl+tg
1z+DnetuVmR4xCzw9QptdetRNJBKZ4Ca2VEzlN/XSG1mTi6/cQboWxMPLnQ1QMPOvCAkPSlz3Wyz
0yJIz5I8ZZmXaVO/+KPZzJKtgybnq/gtSloI+lwwakMBSbmp7i6WPMbZIqSorigi7qR6iF8ksem+
FU0kJ445L3FqS3JmDo7eW7nik9aqPrNuJZ+jHkm6oxhJWXCwDxuuduXMjAc0UWz2VgZnhqRh9tBY
k+XLZlw9F6vJi7db5wYRB+AcTP2CC4R5GQr1iG6OZqanvo9dxIx3QidJ7p/NDYfGcwSEdOA4omKx
zMkpE/AF5bFQnNpZFwVHkEBi48y9mU9owQpF4Q36LEH/r1Hb371Rj5FdIGXgBIjNH0ERqcDag5Sb
dWepr2ICuAL0uhqrtZU2HYOpbiJnidd6D+0BcHjIkfAICLkOoQO9EDjx/Wa4lXoafI3W8PDwBx3K
9bHOkgyEuYJWnAAoqD7gk4kDfHP0JhYiWOO7ZvKWVfjW6XFhz310aMuschIZ2tPpLJ4gBvTXkNvU
0fToWcrN2c3WOLKh9JvZs1gecstAaaZyFYLFSbFS7E36tu3SGdOiqsArbm16DUjVae0T8qUi4zUl
KjdV3kjFqcm7xZ71XLAlMX0lCZACWiW1PugFlMMQCeSgt2bjgHaodnshOpBVCKYGo9Gy4Vqt8qtd
9RiDvMWHQEp3jfMDKCLt6v+QdmXLcetK8osYwX155dKbpG5akmXZLwxLlgkS3Hfw6yehO3NON5rR
HPs+K0LVIAqFQlVW5mS0G6qMHsUH8jvw/hJqfFUVumlp/nNQlQMgqlvZqIivGtEeAePQOcSteucI
BqCHURo3Tixtsrbcq+mwL1tpHxfKIavlo0N72ZvyaX/bw5cCFyhQwXOpQWgIDYvLvY3HhFVl3uTH
JClSGuSyxPpN2zYmaPsoOEXdLM7k2b9t9KreAofiCCk8snS89ESQkpHlEBkb6vzYzS1RXGOMu+Iw
6TFJPWRr7dPcJC+si9q1vv0VmBCejA0GbSnmRpAyXVWw2JCSJJXpsdsAeFa69NHZJIfolwbKSwzV
grHoTv5mrETqhZiIVh9apjytRylcOD6cXrQxzJmigGLIodOlnNC3bjfQW+u3tz+s6N0AE+NVCx1x
zBxAIEUU74SedeeYY1+FA1O6e7DFO/u+Vf9YlIpbAVgQ6dxn6sd96izrLOQq7S1prMJJk7y+7d0+
k92u+X17LeJn+1zLmRXhSp1ibCAr5yocSZF7EKk9tBmFftoYffy5IVCJcC0FDYgOlX/U8+UkIHBo
prQK27nQPRDAldBMJK0vRdHrbUtL2wO0CG5rzFai+iAEHzbTWc1nqQwLUmE6UP+pGPlK91M8z/yr
obyF2wLtK7zthEKNQbqUyZ1ThvEQPerZ+BSp+ffCsH7rYB+7vZqlDULYwPHVEQWBIr38bqkSKwkQ
ZmWY1fZHDHgX0hww+Vf1uBIu+D86f+XwNZ0bEpKKsZNGWelhiPSO39N+A+75A26cGRQV9ZgdbAB1
by9taaMAi9cBhkEbAUHqcmmmCkyPU+RVSCn1G/3VmVe2ackAbksOSwHxrC1y5UglaBOiKitDs3s3
rC8xU1cyl6XNAbaPC7rB1wBWulyBVZbmgLJjAVezNgw04lGmbqJxLeNfcjeojDrg3AEJH1otl2Z0
ycCzt1LK0MJobU++zHm1kaKnsv325xtybkdYzgCKBQeAgTJ0zIGGllxnB3BT/2lKyR0NoQ3VLZQ5
wf/Md+0sEhj9YMmtjtWYZnso1WEbt8OX2wtZ2pdzE/zvZyZmWrBaG6cybKV2J08Q/EZvHo8yYrzd
NrTkYag82kCyakiOxdTVrLW4LI0OawFlEvRDSR9KcZyvIDzWrAgRbSAoBjKpRriJJTAKSdMd7Ye1
MWS+ueL5xysHxEUoMQCRLzhZq8ZUnoYKRkBjmljZPlWfIeXmQsjclZi8cnKuiircC1BSsYEiRQUA
mfXlFhWDhdCGjnxIB1X1WZRaG4WS/g5oAckjQJbc5U0d+1VRsyAunCw0HDpvb+/egpsAXw3UE0QI
kKaKtU+IiCGDmbQ8jEA2COi+Z42QxkkT/2/MwAqwhQA8iABdWhZF2mV2HubKiE5s3clePvcPxkzM
/9KS4Pdkbu1yoEoeIhP1SAVCbynzSbcSVpfC0SfyF8SQgPuJbd9MJ7PKOoKboig+8h7dZbgl6Ke1
Ut/IRrvmmAu7xBF/yNll5NAYL7v0FCDGBq2M1CI0x68tOSjyA4AOt3do6YCdmxDuvhqvmHjKtCKM
CpO5nTEFDWiKvdtGrufjuMtDLhpJMQpEV6LvDe0oTuRYhMMGmCVHRd0AH+3OxLwLJooc6MlaByl5
qrt98wNTPp668sRcXuW/9gXvGMy8Vqx2KEIjGWW31aedEvfvtxe5FEUcRBD0yXBTYbGXmzXmFYhY
yw42lOGltdSvdeHcy2N0p0ndVsnblci45IocdQctLa6nLMIoNBWgusioirBGxcuoS7/Hg7iOVFcd
Pm4vjP9wMTyeWxK8cJRoHiVzXoQoO7mmbrh5q7t9S4KkfpKLV3wMSE86K1FyyfXPjQpfM1fpyBsV
RVjF/d0wR24BBtFKqTa317b4FTkeGbhJACbFQerKmug8azCTTCfJGj1mqoGs1l45/L5taMkD4RQm
tJQgpHglSNV3Ua+zPCtCzEA/JJPmo+X6p6M5OGTnJvhPOLv6bQJW85LCBJsb20VL/V5f5z5bWAeK
YhhSwSwi8I/i0EDXJ6pkt4jowCN5Zf3K5pUK38KOXBgQVjFIY2SwzshDTX6p9fxQNZVvRX2QDytb
f/VYxz3MOwpckRwDJLihLr+XMfes04E+CNvMH70CBKQvptdv7f38JW8D6Qfqu0GxVb7fdoQFx76w
Ktz+MYhjlLG0cCUy1c/7YQuKTR8PT/+2meV9cpCkos+AN4BwfuIJdULS6HlokNxT1dbN1ywsLoSD
YFUYwVUoWGAaMlmUNfndDr2eJLsnRYQR2DW465IZRFTUNVDR4bPMl7uUVJNWzSMu9mTqXOBZXB1s
aLRbe88sfa9zM0LXx3TGKG4SmHHmu2Gc3U5aLQ7xp7EQR/nd8M9KBM+u4lId9V7NQ4kmXwfm+GOS
H6iGMfAWSrKG4TbK7KYOGCanPrjtDUuHCpUwkHLi9Q7UHf/IZ6EhtUvAlIsxD+M6lKzGN7XE1WrJ
LdkaJnPhFoRiB55rKPZh8P6q2JFmJQAeJA9VfcyUr3nDCvmeMuhanCbNbIqX2Ta7t6bTBxatXBkL
ppHTAs2P0QTU7cXxrMzQk4jWch7SjHwhbXNqcvNdJ9NeYdlRr9W1j7rgmaiXc1wVV9YCHeDlRzUL
O0G3eeIf9aVotmb5XGtfb+/boglenODRFnmgEKK6ooNohNPkYWk+N2mz6+VNKXcrmcT1VOIn0S34
UoC8AJxfbKv1ppoaeYTMpXo13tNQ2+UPKiRxkmfFq8Nqa62EJh4YhHPArw7cVp8jTmJdp+XDfF2H
O7dAt+MhUbrmkCdRcuoxqbaXc7SzeluFNNmkaAEKJf0a5G/po/K7HkUldOSvklGz7dqmAlAzzIDB
cNtOjd00m2WXSIBQ3t6/JZfEnY/wC0ALEC1C6hTHE6OqFkEir1ODGZw1fp01d70yPkd2/Luv578x
iAcKB3ljmBV6AZc+2RWQBVcIDjpqs5s0rkDJX06IKEw5DIZxn6tdt7KbC4ETH/Nfi0J81o0x6W0F
p0Cy8q1pTlu9m1ZeXUsbBoATgKG4UMAEJRy0PjXUqU1gYoZAXoORfPVlcFaAOVfoCsRFrONfI0J0
1ux4NJIMX07faptSPWW9Wz7Y/uSxzeiDt6t6Ve/63W33WPx2KAZhmgv1rSugmN6U6JjHFTxxKoBa
T2n9nEn6X1hB2gn6CJTsURYWuyFZXLW0KyiCyNCjVoeT8aNCeXclr1lYC16pKAkD3I32vBiqomIw
IXVlZ+FUmq1rNexAjWglw11wBK7XjW0CzxqnAb/0buRNndWhY4onFvqRGUS70VTKcHCHNUaXJUtg
90ebA7wbvAQtWGJQR856WCI2UqckAUM92MBxR/+xA6C9DO0MsMhCi0jMpjE0FHWsk7OwbT+YZQeA
7Pp/YQES4DzLBVZQ7K2iOp9bo4Ei0lAaIL4r6K4qtZf/zgbPPs6yC51VdkpMIws7In2P7Sgc2R8r
0EOtFYRWnJjdQDAVX7t1ppLMwhhL2CFXYtPgjauQ/oVYDROoZ8rYd+yKEGU0xgaamTEeHtV3tf6a
jO0uVsLcwEhsbqy8PZYOCydJ5y8oFM9NwZFzOWkHZLVQ1i2+jXXlGdVacrJwyaLe9q8F7uBnexLh
lDR6wbJQm3+h2OhJPfHiONrIc+ER+zvKW4dO7v/ifJ4bFRyB1WNTTPGQhab1VA/3TAvreKXZufzl
UBlALxnNOzFXMZJe67Wuz0Kb5YGURS5pVmpFS+kQ5rK4Rjn6nBjp5Y5y9ukw5OYAitVkYfK7Stzy
p7UBZdUeeCPLhLZBu88hCrNySpfCzblJIU+YOzO11BImUevr5juSfzTDSqFv6YK7WJYQ0tC2BWsq
gQ1Sus5TGlYb4jffqoD1Hme7qP4/knZ8w4VU78zmVbcQFaoijWbsVvLbcM3Mt7d6kPqS50zu4OkZ
tOXiT/3QNVqPRS/BXc7BaBiTFt87XWEUUmZjrZAHDxK2d9pk5er+7DxdLQ1FfC7/AgCx2DQYBrBB
4DBlof6gHqBfe99y4qBjtUv2CjSRSx/y3w9rMHnuB7eMCq6ZJXOCwhuMThXGbCe1PigFe4mVlnlk
NAuXMAKxZMlZY2Jfdp6z1QoOSmk7kKGH4dEjz81zcypBe24+DS+NWwTUj09mcPtOWT6FZxYFd9WK
zKgAEMH3RT4G9taNGjo/MMd84NoEGRg5/+IqxmZCZw57eo2ioAp4CHM9oqHZgIx8xHsO1emVNS1t
H0LWp0oaLzkJa7LZrNm1btMw3Xd7zqbVnJT7wuc1cDBbb42DFkwP0Ac0U29tjnbpduOwVoBagbKy
RJURO+0x1FpImNQBaZBdllt5tt1y+B5NT6a0lrAvHXs8jZGug5UFM8rCVSoDvmEXBhqppXNstQGY
J9NFgcWzcHHf/qRLgRMwEbyQUb9FJiX4JSCmZWqRloZVDRFrh4LPUFPTxlUjthI/ly2B2hd6NxCx
FV/7Tj5lFjNhyaIsvi+zwoldNkTQ6bT1rvr2F8tCSxK5AQfbfJYuz64gic2xaveYqyqr6oNEWe7O
bfXVMbKVV8/ios7sCBe2pA/xKKkJDWUpURR/dOLmB0TXG9OdMmDyVs70glsAloWhGF6nBhkz/zVn
q7IiVFM6C3ninIMEZiSZ1yiZZxSm23erqfWCw6MEpKK1CaASZpgEY4CvarNhwQedFASLlrEtc8nV
o9JjiXVnq+Pr7R1b6upe2BM+pUZlptn9TMO5iEa3SPNd1NPdnMabKOv9NO2gwUjuJ6cNpnSNQ3Uh
rsA2UBIGbltUNIRXfwwZJsAwGhp2EXMjqJiPlflSWxTgushtxhiHPdvdXu/SXtoynhX/OXvi51VS
jJPjYqchWpRuklue1Np3Ca0Cgmr6X5hCmswLVLyyJ6zOGpx4HhicNGmUIO9/dPazpJhb0PzetrOQ
MnMIHThBgNw0MBx26Z6NHYG+g85pSNrvaTxtBjTVUFu/h3Ceq3UvpSW9TrO5km0unEA8uDEIgCoi
8DRi1zC27WaehyENrerLOJ6chroGWdmrhaNwbkMcrsOlF00pZvjCtnvPIxszDW/j/I06ljetXqML
fnFhS9gszWoiBEXYmpQmUOkUUJBSdHpyl66Sm/H9EJKhC1NC5Smd21JtOphK95Pq9keuIqL71rbl
fMFcbWPtDr0WNEDt/GyzxDtAjwjavxMsNq/kudsXfu0Nb0XkZcgWKhcoG4/s7Lex3k40MH7d9s5F
R4Fngv0HYDgwj1x6Z9TbmT7hYRKqWcCqttuO83SnWywLbttZSJ3xIP3XDo81Z0HaifGoHOoaXxUC
mGD4S9K949B8xSWXEkqAxgBRw1wR5J/FclHjmBWmkXs8QzLP3DqNrzxnG8nDx2SaVyWeCrZPBxPt
K7Fk8SgAE2fwUiISFOErJr2MeXIZZmlZTm4eae9OZLy3jnSvp6O0kWXSrGQoi9/zzKLwPasIj4c4
a9NwHN9m886Onm/v19KKOJMnkERokSGQXO5XketykbckCVE/yl29nIMxno9JLX9vqHVvy8nKG3+p
bWqDnQ5NJFB8cE7aS4M6S+eYUoMAyxFt0/fay0tPT1298KCskP1sXJTuP/Tozlxj5F86AeeGhRt2
7iHtRUqVhCagrZ4eKWxbaO2xL7o1NoxF7zw3JbjJ0DZ2M9Q6CemLbHvRb9ROAicofg/MZe+2K99D
HGmN/WB5eVCTsnCrYie5I50dPElywC7SMoLrZ3KJrMyeXpW4hLo1UNZSiMZ7FWZwn6KsJtxzGpWm
yASDT6jmrdtrlmeMhYvpIleZh+1t57w2hYIwWsTAxUAXAx2syzUZU1N1NkERCEyNlUvUPr+HBCG7
j6x83gxx+37b3PVZALrLwvPNwUOHq9xemotGloIcrpFOrZl+gHemdOOqOpCIUJ/JY+9Oc7+/bfF6
0zAbhaAPlluM9QJMd2nRimWiOckUndQJgIFKPypTElhD+8d5OjcDLQpMvvHAJT4cadzVEvSeT4Q8
FlOYokEdK2+3l8ID0eV1CkQi3ofo5aDLcoVta8YxTrKmjU40ct5KTM8MBuY10uS3qr01EYZStHbF
OxZqKDCJHN34lPOE2wtfDxkW8tkiOvVeH7CAAH0B5ApYSj1IbG/yEKWFU/awyoLME4OrlZ6ZFTYN
gNiYRTbM6tv6p7OJD52buQxETB71pXWKWf7vrsyBX5GLpXCVbCEloijtqQ160yft1KHtvqEH20du
PmHcBpU3jjGZNBdNyNvbecXdgmTVQDXjH7NCegTZvMQ20WAAHfp/yLvNMNlCicbjdDGKtmLuWtxA
MCfs5SgTDF9VMMd5tIFo2eApzjrfUveWdTRad+S6DWCad7DWxyT1NMWd6x3yz3JVFHchDFysXNjf
rNNB96h+rpwLq9Ag/tAeO9NPRlCXcyJxCfrTLHZJHHRrCkoLEQ8NCnTZOMaLiw5cuvQosakqJxqd
pigKrAQTt11+N42a67C1C+MTYi06loE3GDphCGtXJUi9Lsu2nxznNEiSbN7RtEsnry2LkQRQRpV2
gA+kplsg/kHxxTBmTO8ZTP1mNqD93GnqUKdgv3C6wTXHUe8CQtNGDjA61dTg6sYDPoCQVk8epQL5
hx+PTa15UgRE/vcBsmyDj+JrWgd5K9VxkBNtnrw6SbC9GLTX3sZyqPSHrGt15iUyU76MOuKLSzQ0
I1YykkXXw2Q8p6QEgAEQuMtvrs7gKIKshnMyMyUYNHrXxdEzmX+lESQhKfNLCeVmOm0MvfGi9Ifa
lxsSQW/dGfmY4LZSS0/WfkVy7dsjOUjQqBhGe+V8LMY69EYB4wCvK14RQtok9bqEedrZPuV8ZNkF
Su9YnJIvdNtBH9DAuUTpL8OL/WGNKeb6WQsUFgTDZW6YEzFcfp1uIJNjJ6l9ioAVzUx3qCIPBOnQ
jPkaRdWW9Yo3a+PKchdiHngmENg49RCY7gSjpZM4A2k056RlspcOfbsZND3a3A5x15cvCIU5qAnd
bV4DFAIrON6laEgq7HukDSBcryDvNdpESb0Yk4VPt40tFHhQ6f9UzjO5GpUIL8qjFrwuOiiRlEJ2
By1y5fxEtd43NOKO+Utdv5oU1JdG8cfoB+QXuDsAVgFeBrXHy/2DwqOCi9kxT4o++3HzAY12D13y
lQ1b+JaYsHI47TonJhG7n506an1mpuaJAmeLTih4MwY3q/+8r462GmQ6UIUGFu6qfQfsD/i9JMU4
aYRsWhA51qkeaI7k396spdVwygMUG+H6Vynu2Dl93HSdcWq1zE9qtO7LJ7WgK/nL9T3De4R4LWOs
zwCVA//7WcZuTCZKYJVmnHqndivwjZhveXUa9a/wd+/2gpZMIZVGDoj5UviCcLsqVjHXDLDYUyf9
YNxaarvacOwbSPPR+s/PFZ53WJBu8jkV8YEwFK1jMAvGstL2YsZ8I45Pg9F+vb2mhVeWc2FHuCv1
3iA6GVoD6hBz44OfrNiUPS/iuLi1EA/BhOnHm36tWrrwgoVd8Igg6wQW8WpK10xivcnbxjhN747j
dveqpwbKLvLn4/je+8WxBxX/mhTPkkee21QvfaWstLIiHWzW9UvNvssyWFvWplOugy7eWej6g4UG
tyHGdC9tNFYeQRA9w+ECaKE3PvT57faOLXnhuQHB4eXEltQZE+enxiFe28jWPQM827VHSlyzmV6z
+S+a8VgTal7ogaBYBCzd5ZoyK2mlfIYWFxf1gUheEO2dI6RnXWmbb7Kv5Qr6fKHteGlPuFMUjQKe
HTv6Kfox+MlO2TnBcNC2ePP7aRD7azOuq/YEvwDISMEtjPU5u3kTw17xrTa8+N7Z8ocBRJKa1Uyd
f7LLtPFyiUIskaMaRQi0uE7jYQwkt9ikxM2hlOpW/VHfQ4CwhJS2vpNC5HKN4VmaK79JKw/axbN/
vq/C2QfNWx8PDdbdBtXeuKcBjt9jt+s3iqe66Reod69uLd+6W+vmR/QsXEvdPBQFIuypMOzO1Qcu
n5e3uMw1iZCfVTmXnhbLJz+f0/RDl5jzfdSHeqXJcK1RCCTo+cKFQ9qD29JxiMQdesDjpPV6tp3e
Is3VIccBMk8NgIjsQb7Dx+826Zbt8g0JWtldFXdaiEg8BvJbBVVDIAQvP0dMTZW2BeM7ABqnQ7Rt
ueCS3+2qAEEQFVg32aiPtwPIwqMUWQzuYxjmAB4RW0NMospFZJl4JU6+HCSYOfSSbRdApX6rjd4a
DmThaXBpT6i+yq08Trx0Ct3v6nn0wMbBn6cUTyM3O0WhGqrP5pP6Kh26L+odfQKdgbuy4qXPfL5i
IX0r8SBwUgMrHjbSq36I5d1/VF/S35Chgw6Sc0DljW7WCt1Ll9zZl76C3jR1Y89AhJonLfabezkA
0h8r3je78b15Ge/bEIpXd2s9mYULArz9uFHBcqdBCFeI1sSaiSU3o3mKi1nXAhCtFKlHZYXMG70t
ZrazMb4/7OzGJsP+9ofm50Y43XhoyCafeIHmjQj5KaNpYuPA1BOoSIt7kg7kroYYU5A1RQJBZm2t
tLkUwQBuwDXLeT6QmQuX4dBOWotnhvFZ8JjAjpuibmV5pst8VFgenNVC0pIngVkb/R8O7QYP1OWB
dVIK6uTUMU4ppjeSbJ9HHxDoXPHXhRwCT8R/jQiraiY8kkGNYpzyGUSEKBoc+9heQ6lflxo5jxUy
r8/qH+qmlysZsL5OGWTzVMjyY6zb38o8P/ROdS/nQPvXyVxx9YoouO0hC84JZgxQOUGRDF1e8SGV
JmmcKWODKpxUyPs5daRNYdPuraaaeTfqFTk45qz+vG30yi0BgcE8A7aLa8KivXy5VEOv+7LNDBO0
a/IT1Qy3mqWt0Wde2jD/L0xhWXz4Zmk0r8UKrRqmtAai6pEENjIUN5tDvMZed+UjfE3AT0CSGWnC
1VRKpteW3dLJBCug7hZW4Srxt9tLWbYAxhTlc1hebNNFSl9VbdKbx5lB0Np+mpq1ZpLKE6uLeIFF
GAD6QqtbAYe3KI0pm7GUqdFgHrN9+TgG5V1M3HY3eoOvekhuH7IKoE/Ls6DH3L9aW53gOlwL0gvL
hHYvSu1g2IU0kogHi6Z2SuRB0Y56XLt1+gK1pj99N6JHh2ABSlGQhhtXPl8k9aD0Rq0dmyz30qTc
NGaQao1HLeh/0RVfvzpgMIZ+IABfIBID+yP/5GcJlgM9cDUpM+1YsSQ/dRVDA4ayTj2Oo90EWZJW
T9pksLXp8oUjZioYj1c4zF3FObs0C44BycyJDQ5TnaKy9U6gG5OnT4708sdOeW5H5EnDID74iCVD
PcYFuAezewuVvNsWri9tlOwxNsfHDriYvNgVl1snlbouso+jJ3vDvniavpkhC5N9etSg0xp3YBZ1
15Kk65sMZUkepOAoKofAC5lgz/Qqw8yvBWZ58zA+Gt9iiMdD3S8ojnVIvqQfqxavPQXdOTg8YHu8
HirenfPMKeFK2TqS/bxp9moAyfq7+a7ZQf7yPn00N8A43EWPa8RS1wAO3hVEFw3FNNS6wMFy6SpN
FqGQpmfWMa25oPRLxN5y2t2nhflAhua34zBlQ/RsN6Iono0/S1p7PcrpLqEdcWcdit62Fnmx/Mf4
b+CNUEXC3CSqmEBpCle7pGYlBoES69jUtQs2dj8rNTc1/zwaXJoRli/lrKaqQ6xjXZv3g2GPrkVn
Iyj76rGfp2zTyt2KR1+fTdQToRGB8Abqh6shYVo54HJvFf0IklOXWpsiTTeNjnZE8uv20blKKVCa
RSDFTcup169IVVK9knpQ0+rHHB10pVZcLYcCGJiC4uJOrlOvsdhKaOVh5fICMUHditIzBrQXqIns
kiVkorV6zKVmr+vzuwL/8Owqfmxbe2fkbeuhQAgBMrX4enut16VorBPHFcAtTFwBNCkEWgyOJOAh
kZSjUYPdL1KVXa8VD3M5v/UU2LWs2nRTsrNZ8jhWc7uypYvrPjMulA/6pijTEniyYzlIoB7Mg3qk
jm+lGJjummIf28b32FQ2SdSskdZcF0v4unmzGGyVC5xDFNxj5jzbyhFEXarnpM0XU2I/8yr5Gdfl
owboXpmRg030rWkNX3SkXW5E0VSZhvppZQuur25kDlw7Ea9neLf40jGMXjNJqinHxmceb10nQQxp
285FNuTZu2q7+l7n31X0t3OLQpS2xnTI5wwWJxDOootkfABKMbtDIlFPhhJJPmaqXyVV7hYDAhUb
EjSYO20I0rz5XVBpu/IFrspI2AyOZAdNOwhSrx6YZT5IqoL+/TGe9ZB0LNrOac38SMoQKhXzIwMf
ntelM3GBW95nSr7GjnMdW/gP4FObwKuh5Ck4IuvAByzns3KUQJ1qY1QnlfXdHN130sftpV7fVpeG
uC+c5TWtqYNWvJqw13n+NsjDTkugvk2/yNkP0q0VDBYdCw8FXIwm5/zhr8AzY9KogAAfK0OWwU6K
mt3FPVl5KvN/ceVJZyaE2yZNEM5mEHkck+mragOwZQIhPSqbv/hqZ1aEyybTk7GnE1GP2kw9ygYX
znuvkR1W5xfxGsxubU1CoQdYN72eM74mpqKMZ/m28dJLa5T2i5HX4uedM/wg1RUKHDkE5uuqMhXw
CeT3UJk8Ggnd1IjT6KEy23XK+TA6WVA3DFjhcW2AZNE3HB728cjj8siXvjE3ltFkUqQc58r+KXXJ
RrGtb7d3bfFQQcEEfS0L82COsEAK+gbWG4YCzY+fNhIECW19FagNPbxtZ/FMndkRohlltDAHTEce
W7MCD0VTfs37/iknynMeNw9dEa3grK/zA5zhM3vClak0DfJCFdEKGUiIh0rvxl3yq0zkylVq60WW
ptwr++zl9iqXrUKu6XOoCP5yuWEps0azAqb4GA9GUOvGXS4llguSioM2Vx9JOhVuBYT5baPXRVYe
mfHg+z+r4oOoa3PcEdhDg9mPfUdDVRuP2tT/LBUIIshRf6A2qz1APw55D11UHMzN1BvpSqKwdCTB
QIkRSmBFwRAjeGvUlE4UFypu63ncgwR1X0pqSDX7+fZylw7FuRn+97OAmZi0txuGe7Eo6r1d0+cE
OrQrS1m2gTwW3xV0urawj9FQFzSW8EUT1t2PdnYo5vj19jLUpfsU083/2BB2jSVqkpd8HURvbD+O
lAcoym6nQelcq8AZkYnEPMOYYtfSyoCo1J+M+kecDdSLk/57mdE3edZdapTQfp3NgyP3hyGvJo9O
GfVu/9iFrQVCHJMmKJzgSSViIUbHmrqaVPIReIijosW/meJs8ILc3TazEIwuzAgeNPZyIY2kk4+y
YXjVaL41k4ZvMCmGC7Xntz82hhmTf76/GPlSPbEzk2CP4xb04rnl1uau6kuvdv7mikfbBbQPmNpx
MOF16bGpLFN10JlyNEf1IA95gROofL29moUdAlTgU/IB8374ipc2LLBySDXPWZy5eI6z0vRkaiWA
+0q/bhtaCuTnhoSj0Uu6TFirKMcBAcQBN5NskaBzjsr4OOut/98ZE87IPFhVhcF55WgNxLdp42nt
T6egvm49zGzlQC4uDEOMvPKBHFPUzbAUhygQ68GZB6+aNznpfVOQAA/z2ZcoQzjP1943yxY5VzqE
j/DOEfzCcSrMJqjwi9aafzatFc4TPaRj5xtNlLlKBLWq259z4XzpuOb/MSg4CYv7rgX2SzlWleZN
kno3ksccj2UoPK1sHPcCMeXkFxJmnLhMtlhiSoicmHoBS3qD5qai7RJJ92I72Y99c5/0GNqpnO+3
F7dskm8cqIOh0ShkMnKBBwhhA5KlyTIQPeXWVVn0KM/Oz3jsQByggr6zJvrLbbOL3xQL/D+zQmJD
CkOp5RJmrSh+N9h0T83sPZKsHQSWHm+bWvQXxA8M/AFhhwv/8ozP0zAzh3TKMc1HZGrptIGw34iB
P8pcKkmnwTKrlcC/uLozk8IBbKmW6R04mY+JOoMQQYru5QnqBo266/58thdpDNJsUJ+ivoJGG/8t
Zxd71OZWmzatAl0K5irWc1Z9dMXKJ1xez782hBMwd60kjQ7WU0KT1K2G+aUZnG9Srj2MfTqtHLfF
mHy2IGG/pqltAXfjC+rQGy3bQK6fFWVti9asCFukKllqNxWWxCRkW3emc8rWuCSWvxqq/cAZopf2
2XU/25laHyvJbHPEfML8tuqerSF5h7iFDiBkuoLIWXJyfkdCH4UL35jCeSqgGl5CnRZOjmZTDDif
rv7q7dTt59pl8UrMWPp258bUS5fDDG9L7bFSjl0CMfM0Gj70qX0e8mnF7ZbtIJPEbDweWWLLwjan
rnDmRIH0nIFxpuwkjZBTUOKVl8CiGVSokKkhR7tieW6A0GWZjG839Z3uqv20T3vtKFdIBG5HokVD
aPgbgJPgRhGnWGuAv4amSeFzeew60vdOY/7Qr3n2gtthatzBlAqcDiqx/FecuZ1kp/WIQyRDS8Q4
mErz6vTjfV8oz2NU7f94QReZJ38QnJliFaUDAMwyWpwIrY2ZPPSsecyq6vm2naWSJmbpACTAdQ9U
sdgfjkCoSvQO+ivqYD7YEK53rA6Dzo21iaPy0OnlNlEgDFMRBHhmfiejZbrY0j0onVZoABf28OKX
CNGpHtSmlKdSPlbRe5e9Kj117WQNF764hWfLFYNT7UiDIhfysVe+DNaDjtfwbLyC2Cm4/V1XFiNO
gul9j5U4WEw3vILZyZ3Yzx4PqdtGPhMyIas5/2QiAL1lGRszitWoW/2g+Aq67j4dg2kXPzgPzO+8
krisOjhQrlhZ36ppIVJlklNqEVpo6KCBBq16znf5FyjNYABafp+Zmz52XrIx8YhZCcfXVN6f4/H/
OKwuvMmg/wopU4I1t4GyGR/7bb5VUzf/2oCixfH6jQHju/wEOS4sW1mpGvFjd+uDC8cycar/NT5z
LsNvdJVDdKEXyqf//10ed6yzg++0pVUXMr5rum/2mD+W/f7B3nfBmLhm4jZf8qfiYw0GsLqZ/NSc
GW1ZpRiTg2/abfpg8me/eQIms/s2RF6yJ4/QffLTL+nX0t7cduClzwkoHiIpMCO8ZX9pd1D1MRpS
LDaJOJsJUVo364q320YWPyl/7IL5HfJi4IO5tELQJ1LQh5qPnd/bXi7vOMyVcJS3BG8JpAOkK5/W
PGUhAGDMBr1sQNxw/YnQCgzcdYoBesUjHlteOppuK3WBqq6FgIV4dm7ms158tnMoONslTfL5qOi/
GnTAjAaSnGbkJmOxvf0ZFxcEUB0w0MiG0MW+/IrQvyEyycl8hDjNiTZlAIm9xG0jZcXO0nZBCg69
eXB7gDRQdArMgjWyU8TsCG4WxLLcK/zUt/3Wz1X/f0j7st5Iea7bX4TEPNwCRVUqCSTpJJ30Derh
aWYzGrB//VlEOt+XMpxC6fPqea9ayi5je3sPa69VhrLfeZm/ewMWr3F5sZc5HgCKILdnI+AXTmJX
KVzuO2yXFnNfgQ55I3OPqyAlY3GgJM1rNr+C8S2q2/G2ge5gTyZ/cv6hvH/5M4Q3cKQSGZQC25k6
lR9ntg/A8FnVQschJ6hFHwwF4GEzsIGiub67Gy7g0rLwMJZJ4hTEwAdQj5abPVkBCAOO8U1za7rD
XxLaAWqO99pOlLPhzC+sijmyCR7tXJ9gFbMQtWv/rU6Y+wVhB/nlvKThcE6e9aDyMYRrekruWn+u
L3p9pC+tC44B5OcGbaBeHWb94PeJ7qupgdqDc/q6GRRwMA8B4lAQRAsvViY1PbReCxZOzR/HouCh
e0n2uPe3lvLZhvAw2Wg1oSgEG475UiNMM2xM1O+0MNbeGtNfGOSDKC34u8BOeukB2k4Dha/WsNCO
m1PH2Ekesx0TW8v4bELYkdlMUw4iaBZCHgbfCYKJYB+Q9MfrG7K3ECF2wVNEdAPQ81DKSe+rzXgq
R+WrGoDQLL74WsKuK5M52+1Ys3BcRKBz7TBUrWu3z1PHDgrdaxCs34FF4AQITxDTgvVcBNMX1cBT
omH/jfRlGMDhlp6obvlG8fsfPt0nO8KnS4q+5DrPWVg0hQ8qLc/O1R1XtHEGFkJiMBsBF7luq5vO
mPMMmUBoI3od1ZcqpW6117TZMAKUMQZSgfBE2igmwJ0BPaBiridMsEFXFecse8MkwvVvtWkDOGMU
xjDQArTG5X3BNHNNaskcQ96+QwHUNYfvc7YTkG7sO4j8gIJFN+SDPP3SBoQ2CNr4Mibx1OccInjx
f/o4gVdmr2WwsRYNVx70V9iWpWRwaWfmbaaD4GVEJn8ei+dBvc+knch+41ZiMFMBhB58tKDBEp7g
QVGldnB6LKXHPFCPpzcZdmKLTRNIczGkvbCViQjsblBrM3eyMXSMP+k8e4NquF/e84Xv8/9aEJs4
sswkQwL4P7Sg6ehI2l2q3Tr1nife2g2MyNqoRUD7DEWwy91grG84yRUaOtlPk0Zl+5rne93T5W8I
ERFw3JiVRbNdxsSQsB1GZda8TCYaEvqmAAZKf6jJz3LoPOgXmX6qvH39w2HkU4aah40YXXRgoMTo
1FieaZgm3I0JEHoq/k/3xuCXAEpY1YL7xIgGbj7U1oQAS59Jy0najeFyEMAb16OIbPdRJktnA3VL
l8tKhV60useVsHFP0YBe5ggdG25NjJ5B30LhOB0axmUZTrT0uWq7UvtbydjOCVz2ZbVCyBljNBhA
DUAeL89G78TVbDXYN8xpYuS+wTybVIGB36hvkVre9tJsede3buNWAfkI3CMYmVAyX5XFplYfITZM
Qwsici233pBP7jw7GwdeVxc1XTA+gYNGHNiIa57Wjd2DY01ibmUpbtX2vmztxd+bp+OTmeVnfMqm
UgsQ65J2NEz0/Jzm+m3PRxZIOT8oJpnBv5z9x+Pp6frn2wAFAzn6yepydj5ZJTJeVfCj0rDicmN7
uVxp+Q9T6+3viRqrvzozifWzU+U0v6EANSnHRiKQ6W65Mzo+B7+xfMy0FOpbTGqo5o1zWc4HI44x
QK8VVm4/lqWye5G2DjQau/DU4FhQ1tN7WqV3Gs1oaDddYMk/y/ZhBqmDkf7LnkDh01jQ9QZmwQU/
NFr61KP3NITAc3i2DJTMEDXxdzYbbsof2+nPzm4sEYx4fwzwEGg20LxLWfRyNyj0AfPM7gekJAXo
oU8gkjkqj1LqMUyD72ee6wlBlKvxHiHlRNkHIgzCmSNFy4gj5VqoRdMhO/GTrARq9iDJBx6Wr+3N
fJRv+19me9RucO5ly9OeK1AQB9eXvbGdF79COIN6bKcGMVItrJyH+jWtIpCPeTvB/YZnAkvGMgSy
KJGsuKqgA6JlTReroSp1lgvExh0dAlYDARWXadQ02U5AoSxbJWzlhUHh02bmOGZ266iopQ038v0y
VTCD8nt46o758fr323BQcH2GBTQ0ZqxAL3t5ajKlmSmfsLa6KzS3ZM29ykrFLfTi13VDGx/xwpCw
URKmG+UqhqFZTolf4kt6tIjfe0mLOl7/aoj697rBjXoMGEk/LU24gPnQlBjq+viK/U+be+O3DB+y
/D57kw+5P73BrdjjGd/yiRdGhVfMyFKbaKAGDpXfHJxVfhmp7xKQR8Abe03rGV5+0C23ebE9LdLe
r6944xVYaswAeX8oPoiTnFxvnSKuMM8j9yAiSoHrlb6Xc+5mNmQ4WnBmSfrhusWN23fxAgifuKoB
xyDSQEMDXlwvIMXRemVduPFu/2Pzrf701gjfNZsMs+XqSMNRJTdNltyW+V6QvXEVMCKK+Ra0TBfG
GGExjtaCH3EuaNjw4X7WSFCZkicZ7V7Pb+ujfbYjLKXISiKzhCCkAr/+8FhUv2L9v17fm4na+mKf
zQix9uyUKPDKJQ15aRydov4mJcpOori5EoROQFLgJVjNaMa1ZgJSn9NwSJ+SLkGhn0I1OfUk/fv1
c7a5NdgZRKIgKQTaVPBSzqxNA9jRQ1L/sGviQ1cTwhz1TgS6YeXi/izL/RTPcI1WzjCZcLuGFJhD
fNbNY5fu0Uhs3VKI2i8v5qIwqAn7gmbvBKoMjL8kFni95pmci65MMGEvndSijZSYoRu2F6ttLe2T
UbGth6zU7rsORp04e1YB0LOdKrR3JwqVjeTrgxoTNHIYZZfF0gFEFbKk0RM1TO+S1x4zPA9WUEG5
IvbNG3Kaz2k4vqYn1MPPye6Y98ZpBHwI0AAdLRkwrQrbV1VGatIRuHkzKzydEtlXZt3PpfRpHIq9
2cmtlS70UgjvcPbXbK4zJMrapAfmbOFXAW0fBnkWQtfhl5G46k1yk6ECvFT847BLTtrDvMeXt7Gj
kHLRIYC0UHih3XB5WJuO6AWtE6Au1XNjzu7A2oMh5YcvX7wLK4KvwthQoQzQkw1nAOms6odukQPP
6/9PK8KViJkzVXyx0qRPTAXfqUxdHr9eX8ryQYSgyoFwN+pmGMDWUIAQPpgmW1LTyXKYVBj9ShKk
YqFc5aGt/AIk7XTd2MZZdDSQrqMLBHD8qhfU2FKdLVOcocqls82e8TL7ksMCaj1/3RASYsxi4wgs
TO+Xq3I6U6syY5RDgFa/oUbh9mx2m9g6JOaOs986cEiaUHREIQINruW9+eQdMyefcmLksJRglrbA
HIw7xe2T04J5/fqaNl4uKA+AbwB9LRPphbCmRMnQyxjLZU2R2keFvtd83PBSqD3K+MsLr+gKLyrr
STEMJSgaSE7uKaIJ16yTIFG1PxZVIcKlSEBJ2W8MWk/XV7b+hhBgWxQ+dcwMa8goLr9h6aRd15ip
HBZSf+5lqwGpoIZUIml3ShsbA9GXlsRvqI85pLMTOaz/6md20PzigCzU7wP1d/KAXuQxPuylYutt
g0lwTS31b4i8i9j2UdaQE9aMh4vqtGHfGnspxJ4B4QYTYhMuzSrHCZSPXT2D7Xmux53Dt7lF6BTh
coKhZDVGNoJ5s5rsCf3v1vYd87XRlQeL6Tsp3qYVFAWWcBPich9dzU+XKbdqCxwGLQ/toT4olfm7
7bqXtm13quwbEy3YE+ToGDdAPx9FyssDp6lpZfOhxklfxh10q8wOnCVdoPYUuom1/WypXX+vVPMc
9F3Cj7EyS0HLkMrXLM132lcrp4jrBjADqHVV9BNlsfqboIBZK0xOImeCVKnzCt5/hbo93Vv0cg4u
PD3soA6CbBYIyw3eYJIgpbW6BARNw53+OkS1J3m6Ox7SxOX30m7St9pMZyFMRHT6QQaAO3D5kVPb
WWaoMZQPAZgXXSKhVk9v0ETeOTPr3BKNHxxMDI7Ae6AJIDz5VTzxkTq9g1Z3EbZh9weYwek4vVTH
5lDfzK+oMeW3yRvZJ37e2DlEOaDHW9jPEXIIN0+hg+HMpWyG2av0rbvR7sogeYyf+RM/5yG9iW/T
c/9d3im7rBP4pdMBKPNCd4OkTKQEtqlT4BDWdthPSF4V+Z3MqDIS/T5tMDicT4FBgKUmw59hpt7U
5MHc/pXkEdAH+fBFvw1HAIghrhIyQ0jwCOt3SNrUKp6EcFDvJvY+W++c7YE0V95NsLH8+yeXgIGJ
WWcts0MGvW7dAHvw1zNCvHky+viY+McqxO/ZOsasjYUEgMqUxz5yN+qqhfH3i58KSpOIeTQdryuq
+WIW3eRFSpUGno3Vr0MXyQnBwOCX00HozSB5RX3HQXQlTpig19dPZNJZyMr4fmLS3wn0l0rcvF1f
yjpi/JC1QbvqIxIxhHvdz2Nh2SkD/qFjzybUbHwVkkDgdsVMSWKjiqMl3nWLqzOABAYdxP+xuNzD
T2cgi0uuVNkIhuO2XSpUysvc0F9ft7Fw9xjoiS46IkIMYvRVnLcJ2tTTADeMqdX/itb6fd3GRnEY
ZDYfuLWl3bdqG2UdRiNnDFeE7cE89gdwXp91w+0zz4QgBJvc9r/hZByqm9l0DTA4l6Mv3exRRC4L
uXgGMD656GXhMdCNNQA+j5uiBMH3iAF/p3ubFXl0x6lQABQ2fgwKa++pWeUAuMp7E/4bu4h2DwrF
CJVRjRffubaWDQti7rhnpJz8Vq+mU5VWe5q+GyEeigiY7wA0B+SLGKy+PCxWazngDZeGsLxzotlv
3iGMBybE4TD/NM4LJf++kM/qpcMj5+BFXdJ7TN+KlzuRK/wHLWz4qMrr0WFiz5b1ev3sbNsATxY8
FZIa8XKbZV6DoIAPYSGDqtcoT2hBuqD32XtNN+xooJtHiwZ5/AJFuPx8ekxIh4nXHuQ9c5A9Jafh
hoOMLg0oDgWaJml9kG720JXrzAMz6LgQy+AMtIjE1AYA9NaU+6wP5fMC5iyOGmiy9qv6a8/l6GA7
/qCKA3hUDC/TpLIMXSq7kCttwLVDhiZgAqIPE3SY8XT68obhPCCqQxUEGESxOFeD2baqK6MF7jH3
ePrLaacATdXrRtZ4/wXBgXI+KIiWWyVeqjIGXlQp7AysgUoAZdmgeGm+LxTwKLMcJdTVd1zxynvA
Hsi/kOyCqATZtRBsaYAWoxZcZZgwMVyj7QPShw5xvET/rcVQniiJ/w8rRNKBmTS8ArjOgkWd5BLE
GMssmufy0Kj6jebELpms+7IcbtIx9Sbys467U50RXzJ61YV+o6vVLzs/Y0kJLtwmFo4XCAkQuJAB
zRLeoBT1/A8S+qhIUFUCsGGamxtrNtBOSBFnqub3MUXrhChuimwCBCrnIf1z/TesHCjKM4jeAdfB
DUHRf7m6n57BwlR4ree2EjljnQaxbIDOumz3SnjLQi4Wijoh0BQGWl/42riOl1ZAtw4GmM5mEWv+
pmUNTtHzZAwHmr9fX83qMi52sBbw12KaaNVxrvOpnMHtwiOi/dVQcrUoWLoJqieK4wJQdrhubfnV
q1V9siZkfM5gqLzB5EZkOVAFk3o3m527oa3/+wczJuhv0RgFykZk1EBLSYox8MWiudWLo2Tz/MQ0
M3/QmunL6pf4fiDWR+8VrC7wasK9kFgvZ5UtjZEkQzAgfuNN6pXyjylr3K+vCUceuHRoPqCLJ3QZ
KtXigw3oUNSOyU08pEcmAZSY7nVN1g83whE4ZbBfocAApnjBzqjZGZ0nYkcDelnEgGwGBfVPWvO7
XnnnpR6kDIpq+fdpRgXMDut+jkwZbZWWTNQv9tB+qyfp49eAFgsVc0CmRIRc3rRDXVmFHYGY0i/K
/p4BKR4fB5zQwhjvoHx0gGz4jnddn9KP0H3ZWLxEEGa6vHuDXCZtO9tgyi9kD+U+tym+l+qeD9+0
AulBjDEgbcaluLQijbaTpt2kRroye9rA/aasjsYuodmGGeAxwSoDl4GGgDjVCWC7rjRYZ5TzOYh5
jXHp0Gn3hEPXqAAMCH4ATOGu8NXFir/NkiZryahEWOmb0hrPZmMHKm0exlwOiq5ye4u5NSg9AlCA
HWfLCq5fj3U+LvwAIXNom76oEZApH0+w6ZX+jAAmuR8ONhSgunvjfa+iuBbqwdGAggfgLDgiaLQI
FmnGWDHPM1AdY+OnRmwch6GQRteiLDL78SC1mc+LIuiM5NAkGG61iwY3icoPuSO/MQtK95P+aNEs
kO3mzW5MIItUOXPHUgnKwuJe3aXB0KQHLSmfGMvxyJNDVsTPfT/7Nclu7KLwpGEXebZxYqAnjbYN
KNCwl+Ibaxp11zK14tFEgEtQSrdIK3cyjtc3bMMKmEYQS1goLZir3kChDR03C12OZhmiCVPvxuYT
PstXjYD0GFE04PVLtc0SbvJcjRpwegWPcD4POshfa1yCpthrEa0fa5jBoUdkgFobwLaXV3lqAF1F
Pscjo38kiXwmGuSwEAglJt+p0a8CP2Qeny2J3jmHaK4NSsCo1P7Y2VtXF16dPDXKfZ5nYMVrdx6d
9QCLYE94sJEsag1q6niwk4PqYRSKzl7zKyeuFf42XYzPNWG8AOIOJUjhdox/xDiX0QIWizR14YDF
DLLYry3M0ZaktKyg6Dbc1OfsjPHZs/0sR/pN7I9edwLgSfsxHOIPjTf7qcArdJJv28GVyI57WZ/W
5afgnlvIxUDkIXx3ZTIqS2MWiwroKIwjVN9APR7H85dfnkszwueu7KqdzC7nUVv/MSCUKssP+rjH
D7LhKmFlQRiCHnaRchKSS402IPmRKI8woXyCNkZkOtqNzih0kdtbY6igFgbIaWm5UqoCu0u9cTCC
iqQvFpNP1y/oKphezheq7XACYB1cNYrtIsm1AkTyUak8pErhSv0exn4joLk0IbhpIId7dEzgzpzO
AkUdZHxnkOY7TUAxDSNxCKoZqEygK5RSGhQFeajG6tT2732l+WMq31xf8LrpIaxY+PjynLFJchoe
SZ391ErE1yg0h/PRY4Xl9ablq6p5KEr5OPTFoYiBVyn2BsQ2PzpKM0vQCm8i5vncioGpYz1ifjSo
aJv4wEr6O8vcuDCL6uTyhiDEWcXFqTOpY1PBhqS48SOIQ08FdCHUd8tD/l276Wm+T897RbV1MgMa
PUy5II3RliKydumHsxHholTi23bImFgCCq2OHoBy9nlTutX43/U1rpYISc1FpgzpE/SoMHF6aa2U
5byi4AaMElDfjjJzVYNgF5//wQouBuhSMLqJR+bSCteKVh7NATekeTaGb8P4UpRfbZ4vC7EcwMDR
voGypPDZWNx3Enh8eMQYdeXZ8DStdjErtuPcVruDPw9ZaGTOiCuQOQtmiN0Rp8sNFjm65KlW4vWA
3iIC8eUh9zt1jzDvY8zx4vlYBmrRioJNDI8gLr38cmgyl2VlTAyaLOSmDyfAmMwjr09a5VrouKlB
Hdi5Jz20UfUb0jFgis9sV98pDa0SmOVHoIaHzgwG/FacarqUOqUitfA+MqrLThHkJSCCpPZJ8eYM
WhAnQ2BS8nb90Ky9jGBW+NYGV5o4L2UWpTfm2TrNp8HFTF4g+wVwpXuZzHpjL9e4+JtPFZFuIqPR
mhneE1XySVfdS2Pp2j0/TfCsTrEHkFh7dGFxwpUorUKhOUt41P81kM9knnYb+9jmztX+6qgEucMx
C4z3vZbfym1+mAU9DnoTSI51IWGrJmgu1rUKvZX6wQZstmPv13dt+zv+r4Hl3z99x8nOSFI5nEV5
lz9RKr0O9ti6Tv/bxNIMHu/EkuuWrbAg4YKU1J5KJ8Hj2/kx8+hrfE69+rF+cZ7Q/D6rb3nvDk/6
bebXv64v9P+xg/+7UuERHO2cO3zucDzvshAqNiF9WeSqPPXGdK0joOSFm/7YQ5PvWTWEMB0cspPJ
lw3Uj7LtKf0JLOlLy6c7SY8zfcozIKDH4z+04D++s43hSwD/dNSkLvcVT2QHBiLA/1HbBJse14/p
3HzvRiCfr3/X9YuEIgm4y1EaBn04crhLQ7PUdXSOiRyp2fc+gy5r95vyHfahrVsAaVqsBPGDgvDh
0kZW8jnV46ZEcaRPvMFsXktblw7XF7JKqPDF8Foso3LLkOeHe/t0E8w4gWZXYyKPboZTkaYnaAre
61zyWF/tMZ9vLgiGdLSDN1QLBt7WhE1WEfE0H3wAbCw319Nmp6OzuTVLRIS+M6oFYtMjt1BAysYS
JUnNOE2ItetGOgCz9i8fDqN4GIvH5OqqdAVpA8usDAUupH3kZnvbTQzUzOAanZ6v79Dmej4ZWv79
0w5xxWallStlZMg5VGA7AnKMNCjT4c91O5snATkgapFodGOm+NJO3U8NdG5HFo2T4U/G6JWoRipZ
57ZV6l83tbg7MV4wAD9YivrWArO/NKXZfapMbKiiRh1+xKjHHOq0O09tHTCgMSeSg48fUd51o5vf
EUBZdLvBHQow5qVRSWrIpIJYGmNRw+jJNmvcekIiVNTJzgncdH8QIvkfU4K7H+Wyh2/AM72otPlO
5lq3uY+2s6edq3dyPpHdNtXe4gQ3T6rF0Y9I4BWWP+S2g7h/Ml8geb+ztB07Im0/OEZGPU5Q5on5
D6P/lphPpvXj+j6tC5yLS1qKpYsHR2tB2Ki2JXbWotYc0Yaq3gjWY9ek71ZtuvVcnwz+k/JfBbHB
ko/IVivNl+v2N5f4ybyweWUrxVnOUBnQtTa5a6d59OXE7o4kQ7r4/2dK2LVuakuqgps0QsfhJk3p
AzPoiSvp6bqZrWgHwiVQXYbeAm63sCIMs0gJbRDtDPHPoVieEuVgMcvDNTkkewOIm58P/h2aviiD
r6jsuE4VO7dHEkE0wi1nFFmT1Esw+HR9TZtvCYDOWBU6FqtCIK3NVGmruMAsJeizeB/fEGvYaw1u
GUHBFBQIKNGiVSP4KZqahCUWUmurJO5oqee03eNV3/pc0ClY8CkLRkQkd0KSZmcxhfw2CJCUJPe0
rgn0eg8HvOyw6HA/BD/w9CLDFUkgZQPq1NQu52gws+8jODYoGb5PLK2+dWphu8pEzWd1bnaE5bfO
HabQdATwcLf4kJcel0PgA7Jw4xwlufxN7TEH0rXjky2ZD5pkHJyOmd71Q7GZjC2FFgDPFtl0keIF
wKkYNI4Qflj0n/J3em88TW+2q7qd17zoT9etbT2Yy+kDAkbHwJBYvY8nWo+V5jAUXqBCPxqvNONv
tS6fZ5BAXDe1dUo+mxJcIteUrOfWjFBQfmiGGT1qYGLUfOdZ3jrun60IfmJqDC3ROgVlFvZSDNCz
HfdoBLbWgVoo2vkIOIHtFxxeCRhdrTFziqa+AqUY6pQ3bTFhut9Jv8z3hVdkGdKFjBpguZi8vzx8
JO+6TrL1MTJr++wwHiimdJv3xuHrO4OJYBw6YKIg/yVkOrXZxGYzlVNUSkV/gmSr4Y5zUgBdlpjB
dVNb24MODtZjobCzqrIYklnEcaeMUUZ/VR1GY6Bxdd3CWp4Dz4QB+godH0wDiZ+QcqTgiM36roVX
tZPb3JJvpbitb1gKYtqZAO1Rj48Q2gqsZI5yK965TxuHA8ZRJ9cWxmlMsF7uWN5IpVxBHjsC+ZvL
p9EnGrSxze7rpxxBBe4ryEHQfRODTxvaKVNVlqjFF9RwTZP8x8FUurNXm2v5ZEQ4fb1F5hbRF9ZS
2u+spk99usB1pG6nsrDhg5aKJdTB0BNe95zV2i5Q527AMJb/1Bt6GB3zTdL7P1Ku/stn+2RJ2J1O
GlHNn6wxwtjiX7SeQWfWqOXObdpaDmb3wM63jPCtkioOYMKYGAn2hlXuKIFSLe88VencyR52gqJN
U0DGLSoteNnFpwJ0eYCuplYeUfUx6U4Q4brvKgxrf5k9DWcNRAxgt1qa2ICQXZ5qY57AicdZDsUp
HLfBJhAOYaD3xWTYf1++vQtRO/BFi9NbmIguTQ1W1xoW+P0jAMgRtPKu7N150p3BBQyx+J7HrD3T
utNfbCNpwcGQoirTqEa2s4nrsw+uZGSR0MAxURIWgTp00jhPamd+mEaI5J378i7eGyHZMoFuCnwU
IIBr5DcIDvXYkuw66vPk4GjOcZyYn8x7kMaNuh2a2RrkxnFA0J4XXRK3B83JuVlD/toI1Nrjt1oW
1DSKJ7fwKMq8FdhVjkV1/60BYdmXTyh6BcA5Lv7QQJArRJ+qOvSIO/MymvtHc0ghAjXeUqO5BY75
+/WTs74LKAAh/ETDAGn5iuo/s4xxUmjPImMojiN5M7R303hJQW9x3c76BYMdxEoonC3KZyJCZm7l
1LQTNAjNiT4Pw/DCnD3i6S0TWAveMBV9AAAXL+9AXs68UzqJRVRKrc6trZ45vlFqSfoPa8HAFgZT
0C1CTUHYnamGqFk+1Qg1IfbM4sFzGvblZBujYct4KOBuJhhgRdcB1G6WdxVqtyM0AZX0d8ulxwqQ
lOu7shE1ww5G6pe6KXrUYnYwN9MM2vacRXaHZMeDa2mom7dZb3md3OTD38JJimaCEiNLndydgPKt
Dj0uBw/A1lSD5JSBJPCpxFyOsfPbNk4mIMVo+iFvAa+WONcKjgS1UpOGP9RTdipTzVOzHxrXgoYa
O7nD2qXgI0DZaJkUczAhLISmSTcoczLIPOJSEcUyym3xfCPp9O36x95YED41jgwYyXTkRcKe6qBX
ybis8aho+L1cT+e4YPeGyU5qquzUj7dNQYoMcz42HjhhRYQYPC80hPPMGV0JCJJx+CWB7nrcI2/c
unNI8GwA9ZFdAch0eed0J2vzKVHnCORSoFmf8z+kJTvOcGt7FqcBab1FOk6MTPUqIQiAEM4Pbfeg
jv0d76agTMZvX9+ez2aEKKeXJQmjN8YYOdW7FOeQzYj9rv2LCP/rBxtP15IDocSP6oKQ0Q3Q5agw
OJ4j18q8bPpe6OdhxFzMLifYOgnH+/HJkH25OUliUKqmCKmywnR1Jns66H/T5vfUvffy3oP5IYt0
WWhA4oB8CNNfeDFXPItN3DC8y2YeaWnsoZd5CyBeDTDkoNyYOjWPqtyMXmW1r5B39QvGS3d0GLRm
219TB52oxOGvat/8liXnuZPRJx7S/lT3WXlkGX8Y5C7U7OGgEBJ0sh6o42h7MUgZD5h+3zlvy2dZ
LQQ0i46B8QnUzpbL9anqPkox2vR1KyOIyYKCgcBBi8/TkB6KOvbaWsGndHY80MY1QqlJxbgUIt8l
l7w0SceOzXlP+IMjfxunnzzfKSJs+ANU5BAtYbZsK1WtgQGkllpEM3hYF5YWPlau6ZBuYQDRNa9Q
4yo9XL9PG9f2A+OMjA4IGLBmXa5poLOmDjaAT5lC0EYgDAR4R21i6hCNvKL5zq6tl4jg18E01MJ8
hvmk5ed82jWd65hhTpw4VCl1bqw+5c+M0mwOSJuqUKwurebl+gLtDZNwSDoqd4qqI+4QVqjPXJal
Zi4ijClassfgix+VduEAbQFoxegG4ksMStRJPMSHGIy62Z3ZY9zaY7MJ7iKukUzzJx1yNmCG05GQ
YHamqKkbd61EfUluHXY3Egy4HzPWjRoEcidU3H7pgFqpR1ZNmR3oLE0zLzFikDG2fYkTisFRlQ8Y
c27T+XdtdXJ6JI6tcj+dNOW7nXUfA7RSdTAHqbZ9SN4lvW9ypStOuZQ4chg3Oh1OFrGs8j7JOAN4
quJFeZhzVPsO5twqvSfJzdC6kwXd0Jc8k9rxUDFJtvwGoq70tVAZL4KkNWIHOhiFVR50joYQSAiH
SXJBspQhOVmYO32eWqPlx+UwtwGOy9KRNhNAH+t4yG7jpufmjSOPY4IRz4qWJGizFIo8kqRkAwQ8
B51ULnTm/KR3yPRccruoKwxUDD8tZxwCvTCG5L6NdfoL2J5S+lYx0oyTVwJpV7scf4S8OUVjqzd6
yvThuUjGFrTpRT4Y7dvQjZV16JWaTO/aXPZAF2fONLtxD1DiodZaS73rSQ8w0vVDtb41eORQcQYA
EpkwqDYujzGm6nrIpvAi0mn1JnN2X8v05DjFTsFlI/BbeAdwUZCa4n+a4HHSAb2vwWIFJuTjY2sF
/bE4AiF/xiyV6Tcv/wALuLQnPHrFVFYpFKcXe8F0UKGW4D/VsDkcmG8SF9woN3s21eXFvnTksAne
A8SPeGtXL5LitEWZ5ihpsUfkxIfiVnGT6eD81gFcT9GUMzEu6SkegWQkZiXpSRk8Uhz2CPqXWEv4
FQs7AIp2KBE6qxZMAhiiMsgVIst4Ht28cEhUx6N9m+hJhdnTJL9pW006ZpYc4CrutcT3rAuRoEIM
R80Tgu9uG56R08cOMmcK0VybSy6J0eI1/yB4P375FCNSW/RLIYUAWlVht2lqSc7YkRzU+NOrPJA/
cCHQ68p3PPDGZYEZhIQIp4GlXw0HFBTVRC3PoxF40AAzIF1QY3LGd6yx3qm2rUwt6HmQ6gEmDcrT
1URvZ2TKQJIiiczhDhNx8nyLus71j7baqksToiBGDO0xnfUkiUiVHPOsu8tTwzdGxEjDb2s2QxSI
gyRrd6LRnYV9tGQ/vZt12iSZRuok0u23KsvdMruP8dRcX9rqpQTxCKrkiMfwCdETEspThaJkPDPn
OEyk5NnJKjcj+llm6SEFbOK6qY2veGFKyEh6WhQlstU4nOdMCuxpSv3YVr8Rxs5tyg+VSU9SD30O
w2E7CcQqblwWudAVGdqSSTvCVYtHQmJa0jgEMWEVUPItHWX6MsI1BDLPyEGyGnqHItz81VrBhV0g
cy+fjKSzZzBeT3GoKMRGVJdIHs3ks6Ow/65/2nVNDJYQYSEpR00TWB7h0aDOyGYLDddwATdwH2EL
g26SnIdg8vQ1DySzhUc8fbiNvd368Na+frYtuJQcgwFTQ4c4NLW6QegRP+WFdNfH7SNj8bknjefI
iek2nbE7lrt6R5ZlL9gYsMoAtiImuV0FwvKuxrLNwm1umiA55OBT9Eq3vTFPhPp7D9cqG/iwh6ox
hCoWZmphQ8dSHdvGquKwx7hH1t10xZ/rG7l8q4snSTAg3JFBAY2SnTZxWKNt6pNpOBAZwKIkj8+4
K7eVOr1dN7h1/yFhiu4S5jpgfPnCn50MpX3FQPYawkU3Xp+opzTpD31GfqkxdG//wZiNkBuEMUB0
i7TEqIrQRMszZAL5d6WIUKc6JOpTS3Zbzss+CJ8RVIOYfIfKLQTDNe1yVWZSUDtVYzvUj/OddhpP
usu96WZ/mH8tNgOcwGdLYqZR11ObKLBU3rGn8feAoo7be2kgv2cvcaBTt/wZo9EN1Ql6ancSq3Wo
COMqvBqyBNRgVjKSLfB8vVHB+Bgkp94rHmM/Ow5n6qenBhJ7X9899FRR5cFYLJIk8fB36JfMsWaD
NLHtnVOby7Uf50kTpHHK3VTa5VTauGwIhNFCQ2v6/3B2ZjtyG8G2/SICnIdXkjX0VN2t0dILIckW
53nm199FnQOfLpIo3jYMww8NOCqTkZGRETv2hj5vWV3S6jLQK0P2LjQHH6Ukd/qxc2875PqKpbY4
A1OZMAeZv8SSKMoAloQn9sVno+2spdijwZLpaFq1N1W7JqUEevbW1sJTZHCiY99hK7mTHcgBHqyf
TQZ6Cjka24tcwekcMPmunD4VAzOHtvDt/dGLX8C0IW08EAVM916fCiqFUqeGk3dB7+6rkZ2VYfx8
ez/XMDEWOYsEQ3tCWi0tq9ZtoFSdJwLIUU/dXfs5dRobQh4nOQev5uG2rY1vh2tA1MooBRMVy8xl
KGOzgqTKu4RmRLUpbFNJcVrVg+iizKNqrw2/ZY5EFvwqjkJdYRFSSGjbJshzvJHRTbsY+/sxtS6R
Ynx9/7JwRKRXKNVB17f4SGNgJihlZ96lMeWzlVeuVn3xdwmINxKG/52K/l8zc8r0Ju73nhDDmTbf
ZCgeSi7PvkY9W9QPyBh61/+bm1zTneCQSw6DRHsvr83N5ApAXQZ/hOHh2nprKh7834p3Kcw7OAwO
QUJ+0O4Rfu9YWeqmJErYdqmqcplasstM70Vm0kYq8v/yxeh5wlMDdwBjkovFNFFjtdwBF18TrLtA
Z5jNbxPvUI65tVMtXGNBYLuiXTdjQejkwvh2baupwqAhH9IudA2VB7muzPyEWlLb2GCeTO+gVp3R
HAsv0UVKVoHenXqhrsqDoProTd/21HV8pqAMYoM3NCwsgK2uf4uiROlUCyKSBqL+lKXqx74x7m6b
WH9BTMCNSLWFoLICq5lTJ5ZJ2WnPVuSVJxL8+Jn5QARB5WhvMnHeuauUAUosNOOJ0NxtMBIsXNJK
JzUqM6W6IIdh2aNe/BYS46kc+k991H43u+nL7aXNXrG2x1dieQq45EUqOQnTqLTjSPE88SMbcnPf
lvT6ToKcyxaS8Q4USWDrk7zzlF3t6J9lMpAIwxFQm2UVSx3SapL6qbrIfkq5wUhnAubUrpCu2XGP
TUsz1RZlTXi+lldBBSefUggdC6z66D5S50rrLDlo9GG24yabe6lRP6cSQJ9DWSSxg54r0aBW1SXk
2kZrwxlhOAWmnA1UUnjHesoOHHrTWd4YXFwGSAg32jjk1cUa0y9VFcZPTZo+MsKawFY7E6YVwofb
7rLK0+fvNjcn6QaDQFiC9LJYjI2ibKtLPWnPpVn/oqh7trzaoIFo/rxta/PLgaCE15E+Ou2w64Nd
WLFIJ6yoLr6fa7YBu7DooCIp9LZRelq9k1Zu7iXUejM6RqOZuAifSS4N4VDT8BCiUYYRRweZ4n8w
/ellUrXXwhO+3V7dlj140pBepwJlcRCuVydHI525yq8unSI5nfg4Kymr4XhouudaMezbxrY8862x
xVbqCo3dwgqrSzz4riiHqm2I3c/G634PVfVX1A5f/NLbOQ3bCwRYzrsY0oflvJUoMWcZN0Z5aXJP
OphW7Vo+fLxjoMl2o7SfPE3YuZZWNwHOyczVzFQw1x+WtHByo2dG38MyVpfG51TxT2M27o3tb9sA
AomLqAAvFjsppYLsRxM2KkRd7BBOoyaIduo1ezbmv79JiuquYfi9U8tLDEPzkTmm4iilRr1TsNy0
Qld+xtzOsmQLK0GX5FFsYKXwYjeOYEkrzre9busAU17/18L897frQLDeb5mr4XsE5tMglKqtFHp5
3xD0d5xtIy7N5G8zQwVdzNWgu6YWGeAhq7wwMaQclFZ4CQThvk9yCqRes6eEt7F1JIygEIER8xZd
orsBXI+6OJl8IDmqfupjpb1MjIzuHNqtNbF5BlVykD5Ueq63TwJTWatKy/bV3lPbSR/IHw9RmP8q
BWsvE960RZpP8QoVoxUxdxBCkzqpVXkxkEJ25DxQHzrfUn+YMpPRlZGgUHvbNzaiw5yy8amohJLr
LMJtUEZ+pE9BedHSojgmVix/ohMYQieXhqqblCPTIT1tyo+3za4zVyItSemMy0fJZSVJpTRtbQpJ
mFKqQwErlI4ZRMGF2T/VdX1uhcQOlOmpkKwD9/fxtu31HqN7wdT9nPNAPi0uQoc8WEKamVN5UQor
uwyC8Y+QqPlZtLxzm+byu0/ErLIxsy5qlNWoq197Ty1X9FjDvrx0o2qcwpnesbVC/dIVtXrw01A6
3F7d+kxgj+fvnBkwlLqsgcZZSrneLMvLMNa2Frwa6sv7DZALUDogWOkoNFwvKIJyXeo8q7iM/nPK
uzAI3/22psxD+ZFmJ5VrSnYLC7pR6KoXacVFEWNHmj7olURHfW/OYU38sjCzCLyNJ9czU1hBuay6
M3MncC1Ep4TvPHEdX7It13rcg8qtI/H1yhaRWKAFltSVUVz6yXQnoXUypp/1+t3xfrYCNy6MmNDN
Lt8uml8o/Swhc9HL9lPSRBTDO+8xqsJftz1h6yDN1XaGyJgFwLuvPaEPvY77n2nQKAzOQhAcwjF2
ZD9zeQLvhKnNjXtjyro2NY1SWmRhDnFppX+TFeG1SNEojJp3P4fYuf8zoyxeYUEoVXXeJPNdHP0l
Wclv1R+eYtn/DxHorZlFWT9JhzCGIq68oBV6TuEGtsew4s2uxD9K6LOc259pZ++Wz6EskoegazLu
lMl7qDLhV1hKT10rSzvfaCOms3sz4QzVPsYDltdx2oqQrxdxeRlHBYrAFt2gNv8VqMUxG5qXNtLu
9Np7nlLtsZninTm2rbD31vbikp40tfSaGNtMdTykk/6gF+lOWru+Kq+Xt3D3MKn80UgwEXsvGtJB
YvFBG2O7KUbEBRX3P3w0GWplytAzkfMiOCmKP+VDxkdTwjw6G3WOTFwsJfddbQU7GNTtdcFqhUT1
XGpcnK20zn2QxRH5jZE6hfWdOQlHr3s7gX1K3SX12v5Q/1pbHrE6TXSpV0g4DOFnWb2aw5fbGzd/
hetCCl+JxIlcTQK7u7xvg0qphzbiCA/Rj1r5KBSSHQ2Po2S5nf8r3yOM3VwN2FCiBuWiFT+oONZR
mrfsnRqG5xAxAy1N/rq9oM3jy5wLiS5pEno+16EvB5paltbEbSi02gnmQ9OlFNXeSUVjHW6b2vSE
N6YWTpd2viymSQ+LnQQWX6n00o2byKOF5ZnpaCfRIB5RKdwjP1w3rijTyNT0wNmC1id4XC+xNSQt
0du6QEQzPJdOXdrS6DZ27+rH8Sypbvft9jrXRH4Lg/PN9uZF5Ita1EhRU6AIJjrxZMPG9Zo6VeJW
6WFyChj06FK/+BC/tDtbvG6JLEwvAlUsi11ZClXxp9KuO9FxBMF86g6yW5yqfickb7gnIIB5yJsI
oq96Zr6v9oafFcVFFgV7Uu60uNqxsO5jsR4efDObFekmQ0rXW6kWiZdqspBfrClBkM8eVJlmS1Kk
yF2HgS8Jmc3Ar1Kfh6RR1EMaEWTEvhadtkfmZohVHyDbAO+aXaXS+FtibJZCJ5RGM4qyN5k7rcUy
p1jSVClgct4mrzvOMP/CRcQgj6XrR3mEKfVl6RWWfK8KVL+4WL1n2FokYLPKejsvh6fK94+G2YPZ
zP1/YFT7m8rvntbHxqnD/owfAJ7K6Vsc8Krpi9TTvfxiJNXP2op9u9MLFRKF8KeS1Y8UqEZ3Z8kb
MYXVMlXHK4FAuRz/0qta7ph3zy/Sx9HxTjh9ErgqoCLhQHnoFBc2MNIERb7+aa/ruJE00sTlHcT8
G9nCMj6PVd23dB7zS15+8cPEIRt28zZwuOx2Vrm1SGRNgIDxhiAbWdxrpV8EnTG1+UUvpJPUWYBh
vwe7GvabVsARzTqkiK4v31tjGY95pmY5AmXhnVYAk8wiV4msu9ufbMtJ4AQAK8E9TdFr4SRqIrZN
p6Y5NZzR7vWPgN9do6ntqUB8xFDPt61tLIo2Djx483gsc6vy9aHOxV6ctE7KLlHfUCxCXC3poUgJ
lfDDfzGETCiSBPO4+SJ66KNZyonlYSgdGnc0ssTV6loB6smU2/tNzSOeTM/RlVtlp4k5RlUb+NlF
VutZzqr7oXbtvTxMO1XDrduMThwVHErKvMOXHuGPJMhWlueAr6Rj4GTu8LOzVVs8ZgeEw3asbUT4
K2OLLyV3sykP9xs8mHp+SNnP27u29Uq+MrBwvH5CKc5ggoz7ashty25e4kPg6m7r+jQ2nQoc2V4R
7E/xdhGRscmsPhBEZMuXU1EAHT2ZGyT/cz3jd/UpOHZ2f8zvMPjd31UF2/xkBCWYokDvzJnjtb9L
bQ6pElfVRbOLx/wCcuw+/ct7lpyGnve0V3PbNbf4aP1ghipzMdnF/zG4Agjr3JG/aSfpMDzta62u
MUkzoJtwC9ML+qOImlwvzs97xUi1YrZW4IjkVxQGbP978zBrkZUMIvwVfRAfp6eZF3yPhHQd7kEU
MEYHsSw44xWbBCAXvW3NKb30LQzQY+20kHsLhtOVn2876jpkXRkyFqvs86mAA0GkoGiGxqFKNcgl
+0Q7gHxOj7dNba2JxxIX2DzAugpaI+Q5XRV56aUFnWdr9VjZZpL/5Q3tU5v0e52OrYXNiCQoMhg8
WuVwQ1jNvKpaeinrn+nwDXQu0xt7Jbf19ULZfgbfUzNE8XKJ+5OZ1whMnSWJYGF5BE6fNK/9NAnm
S1IoMC7uPKW31gQaD+wRCsDrnlQ+KTmDRXp6aer72P9keo3d5js35joyMplB8YvRXHrA1F+v3T4q
ozb0Gjm90KSSbLPKHxSapPb7XYHdAnxBUJdATl4bGTTTU/RMSS9AwE9tOuAJavdSpowWhbxxbxvb
3DWkgkhm6I6uJt3DcKhisAqoQYfjXVlHp0br/2qrdich3nJvWmr/mllE/K7rwzKsJMz0sPLzLjub
tc7lX+tfFeZcbq9py/GoxtMJIBWdARfXG+iJLUNJQp1ecqCf6ShlH6pKe5SiooR3MG8gh432CFrn
vO/6dmGyd861Zw7hee722mSXe60sNGLInGJiC6Pwmhdf+u7nVNxn8icpT79DWrDjJhsmWZpJzY9W
i0F94tpkEY0FgJsxBAeHwvRDfIrvpAMoiJ0UZ+Oyhm8BbiW4RshxyLGv7TBiZqmxmYV/HpdibEtg
v0+CEzpdCuybu1q1pcjdo0jbuK+vzS52tJE135fSPCTj6Q/Ztxa1V9dyBuY+neBMHH7S9vRfdk3O
O/7mBa8F7TRRXZxXOrjtK/wZM6o3/CTS1ObOThx9rw24cfre7u3yGu20tCxbuQgvRh8c/PA+GSlM
7D4ntjwFIlHoLIiNqP4t1lVo4AMEdKIvbT2VT9bkV/FBy3Xxp1greWkbJsMtbiJX2d+pQeppq1mt
7OKlN5Y6VwINkDrzlKu5cCMpjcRwHGL/Mt5XoS3/BsJWHMsn5h47h0pFc+DhIdvF6b/475XhhSPl
YmVlkx/5F/2VYbf73JkRo7UrvI5uxVf1nGLnjbjlR1cWF/s96EHMwCZLnYGP6TlEetn7pD53X2Qb
Lzplv26HuzXQ0poruv9u7RKESIW6ltSYFdajPbjygaTofh5zQ47+LI3OnOHyoGvoPokfbpve+KhU
Q6FqBtUPH+4SZwBO1bD6XAguTTlpqGOooz3206ufty/vN2SB3eEBCePRitWrziWqxmAOL1pT/W0q
1dOkTbkzyF74/jyMvJI8gqsKRp3l3WEEYziEEobSOkIA6aMFe10px47pWzvxe2PvZswaFRrmMBkv
W1zzolKpAoQ86WWAjPfJ05LsUHpnCejcz3fvHYRqVEAZat+ggTSlPmgYy08uQybG5z6Ifhhm/aoq
YercNvSnzrK4Bd864tId5Kpp0lIMOePOjEBXXDSCHtCdtuP78kNt45cHCypx5WdZ2qYbOlbgeDll
IZ57zJ6d9IfgYGVO86t63aeI3kgKrn7b/DneBPeKXYCTi0MZp3HkWH2pm7YpRfprGzcDPNWyFNhd
kUZfb+/JbjCYM6M3dpOm0QXNYE/UU/9FO+dO7Civs2LSHAz8414isvEyuw4Gi+SHl7XWD+ocDA6i
I7nJMT1kj/UF4ZZTepIQLgT6aetnbLv5ToVnowRuofVKhUeZc2QQu9drpcUeR90U+Bfz+yz5qv+Y
oBwf7OGhOgc/4k/dF0+2o0MvOX26c5g2rrgry4tVD0ES9VDv+Zc8bgTDHZshqD/1VZ51/zR5W4dn
Ru+0zo6tIfA+c0zkwJG1Wo4P/+FrQwBMhYFnMejzhZd1zdSpjc/X9p7Mijmd/zkAA7oItuJE7Lm5
c+a20jNs/Z/FhX+NepZavcGeT8/DMSg4ZIiARK78MleHyhe/tcfzbrVhI3ZdGV1c5o0uZpGaYTQI
TjFYgLJ8lov/cnLermxxcauJ1Ghyzl6an6ej+KU+RS69xHOT2O0dKM7jXonoD2XDMny9Nbi4t/08
05qMch4PVmdyLQo20kVOmLUqneYhO5dPKWN/vux2X7LDePYqR/nITKkruNrdjhvNsX/9S7gUoEKm
hrSctQxQHZTb0ROedIRdtMcSAftfg6P95kpy3w2AJ3ugqfmvrcW3HEUkrnvdEp4a8AmINv8zeM2v
utM+3l7TxgvQosZMDxUSS4rOi9gwREk4pKYsPOWJ8Vnvw49K5bk80lV7nJqdDGzTPd/YWkQDXWKI
mcaR8FSEPjU+P/kuldHfhVn/fXtNm3ao18yYVCD9f2L/m9g+knWlykDU8ayLAma6uY+lD7dNbJ/v
NzYWJYe2iUSpiLABwajbPcqH+tQ9lK528uzkLNuCu1f93byxEK/+d1WLGKYNdVTpIhbF1/4gufS6
3eprwnRjcUnuM2evTLR9a7yxt4hgAzjVseS1dxlP9CGCzs5eAge66vAJpJZGxzb5kN3XL+J578Bv
gEtwfar38wCnyL+Lve2GSY2NGD8JTB5eU0Yb0QzM1G7l8bURgegkefECdvwpGPVTZe2SWW/7D5VU
GnUK3dRFwOmGyqpMTxWeenU8Gj3XhJbZQ/jucj6rZHSZrgut8BU1XudlBnT+nDypeW2GX820B6/f
/oJvLCy+oJCrqhHAY/FkfobqyZnu2tfIDT9nBvrM6SePd536U3A7YefS39y+N2YXkcuAUzNvdEl4
isuHAZ2+IPuSDnuF9T0ji1vIK1HyEnzWpjX3XfRtKC6++vn2GZ9/5zLa61TSGYWQyZuW7/PQig0p
TzDRDdr0oGZK5Eh9190VgVbcS2ksMl0imDuvxq11zfTI8/ODh86yXevrAkeiGfEKbWwcv5Y+p5b0
00Ns6/biNu2wKMDU8LStinEcPr8160548uJzXn2P+h9q889tE1tXi8GAMowjMHetOot6Ywyjgi7Z
UwcMDKQ4KW4H9nLI/MNg9XsKy3NQWH4ttoY2N3qJTDguvA5iRoaN8lzgCUo9Ss7o7u9VgLdNMC4M
uQlF0+W8Spupceu1FVdy3NmVmDtVteNyW1+Fybp/LSwiTy5orWbWtfAU9qSLvf/S5MlnseWhe/vT
bNtBt5O2xkyEtYgMWdCkcldkbJYcnZVE+1pQEo2DLv4PoYDyKxuGyhpSZIsbP+wV9I7qHhfwf0RN
ZSdNbCMvfHsxy8/CaDMQZd4Z81QbEvSLL++VjTR2qT5csqBzjBLV4vDv2xaWnvzHAp8cPji4vim6
Xj+gqD2WfudLA/2FX1L6CcFnOygflGwHnbf8KrOZudlEPZDKw2rGISWznryqHigYhQdDR3926u9S
dS+LVRYn5X/MkOvRdJ017RerCapsigQ9Hy5hYqv3upN/9+/7l+G+hAnpLJ49p/l2e/u21/V/Bue0
+k0+JvWawEVbDhdd/EZMtTP5mzntxM0VOIlVQRUg/yEMoCq+RELrWQOSPdC6yyDZ+W/xHiW/WQw5
eTYF23zsfxWlAwFtcIa47TgXF6Wdbd1YJKNsOKIhzzDpJdNthxxx0sVZByJ2suvOtMumsI09ONva
CkBR5vPmAhWzlUsctlHlcunrVXPxe2Y3owIGN6viMZmN3o/3frS57wST7uyQ69nmNEuYRxVVShRM
vbdO0yWMwgiyBM+F7pOJurfNrY8Yxvh8FN34z0oqLB4jFXmtQHvq6/J57LLQzcLIt2GKqx0oIYud
ADgH0re3BY83mpGM4FIkhbl6eQYylh1mXCOMSD0bXkcmJIT32WDRsy7sscjtvJtOU6AY/8Euw5U0
6RVeditl37lYHIdBLT2Fzc9B6J0w9J50WXeD5KMfUggJ/KdI3GMLWSYy9IhgRNQhWaFNyp0/B4Q3
5y/Wq7hXGwXUr/+XX3/Pf9XoGPekZOHX2x9x7Z1UaOnCgnGbB+KXMCw1a6pRR/ucmcdQE5w4m+LU
rRLZC1zkrOQ9WpItcxx15h+4YehdLAKZVg+9P9Awp/p8P9WNA4+NHeV76ewKwgGvxVzehomb48AR
X5oJhgBiaSW7qK/T0TiWJ+NgPUkODJ3/H5KSK9Do0toiWBam5/tZP1s76ffFsTtXhw6hZyoru5xG
60NAgQHpPUNFzZW62HyxvvGLnLnpoQhboDCFIsX3o6oM8gvEG0HxXE+prt8PojgOtpznuXnQSlmp
7sLW8pTjba9Z/wwImHkKsbkzLnIZOWt1UlIt6TiL8u9YDI/paNKuqB2tLdxYGO0iUe6C8Mtto6vu
DFcEQMx5TgtxJDolywdEYw5dro/Gk1oqR1No72rBOo9ZeICo2ZUE8W85lz4USXJEdfy7LJV3jaK7
JYemVuNfY6i/8JPPbfBe6Bo/C+YPqAz+jKasGh1VSVQQESt5Ij7ZhZY7qtE7XbfXE1jnTICFKY4A
FaZ5TE/l+tOPYSoFopjrTyrspNDN8pTZe8avT+f/iN7Cm0nnfQXCG2LT7/VW0p7UOvhLCpSzNaT4
Vb2T/a2D2zz5xvOCmLoRyQszsmotN7SnTg/k9qCLYxpBT+wbwUPcpX597sqxZdZL1Cp9J7tdbiIo
nZldmfKZxgOHZv/1Jk5aVLQT02uXpm1Upx4F/6GN0neLFGMFpXCoZ+axdWSEr610Rah3luSpl9YY
v2kBUvcIpXxN/HIPnLy1HPCjCgiuOdFdLidtufusAkO4iy2Iz5n3z+0zt/SIeb9IcMH+c9KJpXMO
8CbemCJcS6PSq5eh6+LPXVqEL0Oohz/lqtbvbpvaWgtvDvrqOB8Flvnvb0zhkFU8JHD20BU5M1Hx
4AfUw2/bWMateTlvbczLfWMjhs4MClUo6AYrQIGiExEejSIVgl24iZL4KMtGER4aTc3hfKq99GXI
vT3ukrW24eJHLPdUsfI61VhoINvmKXAkO/1n1sKYBxuaL3TuAW3uNrPmO+ht9rRc+cLxET6Kg7HH
aON2bvignMNTfxROEXRnwu4ttfUpAXWBUVfJmVaJvdj4vqEFhnVJ0seYbc2nPZr0Lb98Y2HZqG8b
2H17IthFsUInjeuD3r8EUrjjkusCLsnmTEQ5vxKouyzLirrAi883Eo/RF+2v9rVkCrWxdZshA+Uw
b9xeAJ4//eIrIZUHAIDNo0NvLTKJLMh4P066dSEhHRy5EwUXdub2Uyf5rUN5tf94+zxsbCO31hwS
UWwgZ1qch1KXKyNjOuUiqL2TWg9ZBuwg2nmWbO0icDjua4bKKTKuBoimscwoKpgwa9rFr+xOPkxn
XbHzX8Pvmv5T5ux1fTa2EZZJKmSqSGxcV30YfPYG3zQukyV1nzXfSL8FYV89dkiYPiVyKX577zbC
fDRPzM/IgI1ubZKMZttF+nOcggKKdOvQo83LxGh4um1o3cNgLgR6VAbaeAHNceQ6gKV1EsVl2xgX
sVWO/qQ5CTW6Qv8txsjMSoL0mgjKOQghtRFSR9cmJ9aYk2oq5cROHN/9YxgnnV8pssbxYKzv+sd4
UsLgXjzfPnb+Jf8QH4rYmXJ3cATNjv+eu/JicWj9nRi+9tnZ6tyT4sPOhMXXViWvnzoI7NVL19zB
uFSF56bfIf1Yl+FR8FHRLIDohqmjFeW1CEN8q+a+eskeZUd3MqQfmBNInemD8DS6wynxHc+31dTe
023ftjyr02kkeutHdVsYyLYTHy7VL/b0h/+A5hljTxcjtvPAlZzonB5DV/vW7vX9t7aVrzhDyggH
1GSvt7UHUcw8U6wwVCIhZ/m7heGCoRnnts/MLnEd4Jj7RGKL64j3C9DSayuFBsNsY2US+YQlo5Sk
WYX03eqnVncGyG8sp8qt0EKnSU/3WpnroIBFFRQwDQJmNeWF6RDYE2svxEtdfJnK+6j9kSmnUt05
oeurb7bCiaDoQ365xJImjTWOqp+JF11+NbTnYNoLpvPTdbmDVE0puLAOnh1zivMmhYGOeGjK0pjg
gPb0xmaepf1WxVnxXctEJtVFkYFQuYo67a5WU+VRKQOK6zCplZVbiaH1fmLHOfTBL4oAy0Z/PfMK
Adp4X38uZcGOo++e/DlKd47j+std21jEmRpxdcui0P7sBUH3QUzPTESn94mujd9636t2MM/rL0hZ
gmIT/JGg33ksXG9w02li1QKJfs6n1k7r8iTE407kXJuYO4j8r3nHccyXqS6EDDpc4cp0mSrE1dPW
7aM98p31nmGCwzy7ILWCZSYxFp02GpTyL0HWTpLdeW1A6VhEzMEOTQk2iC5sCNe3T/fGTT+L1VLl
nKWnZ5DY9d6hm1JZiT6Ml+kXYtPywWtdFbeA3ZDaS/5NNO1acnaBO+sjMUvMUPoDf0HOuZwPsqZY
APk7juS2xV2KlsVzc+6Pxn3/t3zWduCT6wAGKc6MFWesFgL7ZV+hFJJqzOUserG6rzH8LSn4u/4v
SX2F2OXdFx1tHmZ2aYxB1rSaVNN68JNDlQcv1djbpV+5penZ9bjHo7X2lJk8Dn+fh2XkVVsxDYQp
IYEJXqzGcJnIcDwhOxpqdtobNlp7PYYA2XOfsjDu1mvn8BStr82mDF6i8Wim+dewbz/f9r9tC1yd
xlwmoSFzbUHJDd8U4ix4IX14VBndDltp5+iur0kqsiIYA4sH6bryZcL3Z7VTEbxM/XCu/PQJJOiH
jLL37ZVsfJQrM/Pf30T50KBTXiTslVpGDBz/MIrAFseXJt2rIOytZxFbkyGrhaZlPUH8WULVRVQf
tfj9wBTmBd/u2iKm5q1nTIqOFc1WftU/FLc8FT8b0/buQsd8Lj+VhZ0/oxC1xyK0uToI0yleUKLj
YXW9jVEaF5A4J8FL3U2K41XqUz/ATpOo0+H299rwPEa0IPUh6NE8XwrEq60Qd7Ek+C9lDy9X1P00
C/XTbRMbkQdwOPwtswo9gW5e6xuXGAZIqZkO81+EQvsyxuN9C7OV3am54TQy+kgVNInubZPr7WPX
SIUN+GJg4lphMDW1ScZRnC5D6b2gdfVcQBc4tO0OrGZVrp+fEFyFNALn3JDx8+ulUWAq4fcalIth
8ZQXByW1Zav7neZD4NSCmNnU+oeDHqMfCrPmxyGROqc1RO8u79t3IwZmV32zzYuTF6VqoiH05r/E
QfA9N6fPwMnPt7d14xU326AtPStR01daHLo4iqLYl0T/RXlO/oq/jF+Er/Hn6mx+HFtnOpgM5eyl
aRtbfG1ycQKLrOmDdMCkevJO46F/6s7FAR7nS+UAB9upm2y5Kg9UBu5pUfCcWOyhGKd+AcuU/+Il
hdv13hnzjm/4x1AQ7MBvTjv7uRUt39pb7GdO4XKQmnZenHJM0PUu3BZao+4o3iW2dfIeBt5w8rEu
XJ+Ys3P0N43DsUFtnn9WJDOVnqZVFA18zClzGAGtYQjOusSZlH7nUtgKMszpzrxxcHHzBrg+JloY
tvTqYv8FYZbGScLomz5FO/nN5mrmEQcKJzzSlpd0XVa0juPEf5GjCckXJaKa4D/2Rf5YvZt7j5M2
T8IhMjerEC9TVG0yxV5FkPUZOOtB8SY3DTy7lDQ3GOqdCLMOZPO8OgDgeWEkIQuHRF9ibPUu918y
c8ZY+11nS4n8ATbMncfDliFa7JB2gANbD720PmLHicn2TcVrZDxZWWir+s5zaOt0zUPAIl5A3Fzu
2xhMeh1GKd4et39ThMmc3Jeq+6CNL8jrmUdC6bST2G95HuT9oDtpB6CovNi/WBhqT2LkjA5aX566
IZIcryz3BGTnGHT9tDWp7ADenOlw1kTzdYfmUDyZWMn7Oz+RP6GMZ/vZB9lA5ywojmq3FxbnhPCG
xWUZeUD5Ha4qrm1VYMRDjD9KY36uhMKVvZMA9j8UO7cXwt+349X6A8J9DfCJu5zH3yqxL6xKswJN
E57pOTwgr2QDWvRZaGr7UiTbiOX9fdvgGp5LWkpWzJUza2HDuXIdOUwfFcJ6aLA4eMeU4bbWLO3A
a78glOXonnDUwsFNJhHWtD0KonVA4b1EdJx7AfP7YnatN2nLqOuB0PWF9RzmZnzWjAmiCsW3LYVH
TW7sVWK3rM3RkZY0pR4odK6tJYgtZ6KgWegPM6M80pQtJA+tU6+6a6wo2QkrGx+SJaE1ynMQqv8l
gMnIFSmBEtB6RjfeNova1gfRhmHXqS3wn+XOIdxaGxvIVUMrjnbzIvxHIVqYRZBYz/1U8dINqtSl
iXWwxiawtdDPd8yt2u1/5v+1eWye5uI6liWAQHRz0M1n9dQ8di+JmyJX032czslDdz+6miOKtk6X
zjY+3XbXdRCFeOCNYfn6I/Z5OKZNjeFK/RVCayJoiSs1vXvbyux4i7OPFcrIfD2y6SWLji7kojCM
Hs+PBOgSBPHWp2kMk+//wYrJNUcxGSnKP/XeN+7fxXRKIy22ns2uaY9qUsh3gWzuycJv7RhYIeR3
mJ1gTn9xyJrBHPUgFc3nXKgZAi4z9ReAxMbxrOH9tM6MPgM/po8DfSmMXAs3BFkCb3A5ms9eJ/5j
5O3XNBJ2Ps3mcuaLmloqSKhlkUWsfGZOphITaob0vHWfttmplZKdPHzLA1A9pI7K9OhMknrtZ7UM
cjNrMvPZV1AhHAI4scu0GL7d9oDNxVD5oBUK9S/KGNdWArjSvLENzOcWSbVQTI/WJJ1Rc9lJDrei
A7VtdMFmOKP85wHwxtHKAMpSuZ+857bU/lF1gQhRa5WbCx8qGZn522va6GEDRAWNBy6AjBeuletF
hVbWwbodes+x3x7BO3zJY+NzJUpPntk+df1jG3wfeuWog7pWJKBrwLEOViQ9J4HptsH7E2N+DeeL
XwJqbgUnVttRzEdoiZ5j4aMKZFSL3/8qvLaweD5lSZBoAZraz2MoXpLAOwwI7dze080PyDUCknxG
cC7PsCRPgt5lmFAbWlpZdAg67UEdStsaTrctbWQ9M4r4X0uzx75xFUvwS72gxPBsjeJDpf+Utbu8
/ZkW+SHuPaK6/LHM3q+PyQZS/OMLQYKyKiWMQ5uaEXKmz9H4MTYsO2xeQ/Hn7XVte+UbI4sDDS+J
1eQSRtLfw9G7D34BYvTvY2YNgw/ht9SF3ZuZpN7fOXobaQB1fN5LhHci4lL70yzoqjV1bz5rAy3B
us8/h5wC3oqOVAiXTi/3RLo3Ahc0aTNXiYQy62qGf6iROJUz4iPc963deF55KDxz2nlnbDgka6Jo
RpuOdvoSXJSFqjBKoWE8QzykeD/9oHLaOnJVbeeKXA9a0yFC2ZuuFjkqgOLFZ4O+xpdHyTOeq2Px
SG3iED6kr+DAYyf8f6R9WY/juNLsLxKgfXmVZMl2VVm1dlf3i9BLjUjt+/brb7DOxXdsWjBRcwYY
DDANdJpUMpnMjIwIjdAMhgpzqplffuSg2BBcNVtbeW6bi85jXznVgo2OlkF33HqSTl1W/7ntl1s2
QH8FjDluZwNNmcvzZixSVSZzikSqVSwXDMtHu1JEJAhbXwuPTgWlK8bWyvcFdX2RCqezrUhtf4Mk
yE2SBFKp1g6s5v9iy1jDD10DDNxdqVAqSHTV2WqsKE+Mh9LOH/qlEnQ5N+5MlsSz6hhAycg3uB2b
iDV3HcZOdDK7EpG/94btFb1ormLjw1yY4RxPz+JOoqyx2Nm4njLzSS7RZ7/98T/7ylyeyaiHmSAQ
UwPi4zq1tLHuE8eIzGaChKFr5l0xe6sjE91tJpVUoWNXS/XUq3VlHoZY6WPPxsviIZVKapaenCxz
49O6VMne1PvuYypRAAhyFClfSQNBAZCAVWn6gB1TGncwhoK4rWLQxa9WpwFqvHBi/B/MhSphUtLJ
Gd1mMFMiuL429hItPzTi0PpDc4yvaVIl0eqVKk5kyH/I8lsZ/kW+jgIEONDYlPW1bo0Tq4vZqYMT
Kb06gZGsLOw/aZ/Zgu+10cPEHKsKiADjmteuRklj7I08G3jUgWZit/ravgiHwAoXX8bIeC7uXqrw
Zc4/zu0ZXD4NcT8NOBrYmzzzU4eRsTN90g2+AT8u+EpXMzc4thfWWC/17O4n0FrsgZdzICDv/AEj
i9kGI3VtsNwYd+u+vcvAIvLLsHxnccvnIRKzOW7EqYsfwLbj7AcoJXKcMmmcqMrAY6JnXuqYoaSA
zNyOBYFqI4ogeqgoM2Js45q9TK2yVdMzvL3GCd+RPrWkcUGdKtjSDceH4h2yYRvPIabNfbmgEXm3
03e5jeQzhjZ24vet8347hmws5MIE+wlnewbaMrWpIKEZGRhp9YoChBhmvKJTW39ZjgrPIRD2sBIm
bnzU4C4tqValFiuVLEjBrxCzHHea0fxpKEDtqBhlrqnXgtfRhjuAmg+XPhqqmJPnUe1VnYxD2Q3s
/v0ldU+TVO6QDniKJmDn28h52bgEYDPAjF1PYVUENBuYO7eQMo2av1TZQzct70q23Bmy9JJmQ6AQ
9Atq8+n2p9vyDtCXoICCshv6dtwVA1YDLa8zvP7a3hyPiQ3Nl0wepZfbVq5GUHCsma4D4GrQ/JUh
E3D53ewGils9xe3PJMWhWOut+/rOCqG0GhBBiXujewVbTEMK4RFjIHzhRE5z0jD+6ggKnQB2ULvI
GjeeGj32HBC1HqlTZ24hgc1OzqZsN04luZeh9yrtdbtISi8jkvp90SpdCfWsnEX9mK0Ajt/HpqbQ
v2BU1pd7kSo9aRr8dOwFRJqwF9TwM29s8QyYfA18I0QR1AG3t//MJHdsFIOY+bTqSIlAkV++MF60
JdB2mDYKRCxsWw4FHA0quSyhRMC5XF1hrppKAbqK6twGARFx11EwnrEVbRjv52dxB69R7ooowSod
N3ZuRV1iuq0jedOaBpZIfXjTCt4wGvrmKCfxPUIYyPRWwqNpzpMHcHN+izv6rSgHwVtXZIZzBgIB
snySZjtSC+pCTtMdS4BiFyrKGtimcLc42LgBotGAd0eLntu0ZNTNumVxjBzaw/KTSUTr7rhrAEES
ecDWkvAiYwOlaJVchxRdaWmqUysqAFHZzYSmT44CoEuymnZwO65smLrAwrGoenbxjHZTN2qiGpEx
YBS4b6grG/0LhpAWwSW69XQHHBSOjXYIwM28O7SG3uZ9qZkRsDVK7vWpmqP3X6L0hMaIk/yd06z4
bsklPcaAVc9+Vhv0R9wM8+A73bKgzaxkRfEgDzZY0aQ1BpUxJsIqgTdtHb7zX8l5kzWjRVWMlhnR
dkoO9lT1u5EssuDO2AABI5sAnA1U13AozHxfbrtp1U7eSosZaaq3IKBjUsnLPtof6x2mXcHsHSae
DL4aUXK48bVZbRevFIWVMnj4VJnOUHFoRjMqNB0zc0/QWtqVspAclCW0/FGx8VLF8w6YIMBlLlen
Z4tV9Utroro7YCp/IR9y9/HRmdl93MghTVvD7QryQSdblNuzMMxZhuQAskGG677GOOsaMvsERcRo
NptA/uy5OXtT6e9icJ6s6uDJa/F6+wRteAwqNOAwBp4UpIs86thKU5JA9MiK5PyxtV5jTSRVLzLA
JRgQm2uUZl2QQBEtaMcCN7EoKdwAj6C6irc+Ix7BfcrfCJM+x7UJ+dqo2dmh5qeBXHq6DxRfUD/o
p+X59pZtfqUza1wus0DVI9c7WKNAgoOUxgX59k7rV5cav2JUNozk722DWxkNauZoOABc9SnPd+mR
cWvWMplQ0RiO+nEKEUboafTmnQFWU/S30gcSWtS/bZSFCt4Xz21yZ9wgDZ2straiTGlzV6axn+V4
763Vt3WVQ9LmgqCycbjxBsILBTzvKELwbYherUw9VRozWrQjWfJ9mw4e0iTBPbiRzoM2BMSF0May
dPTOL3eyGCHlorSYhDHJO+OTT7tTmXRuobeCC0NkiC337GZqYmuqiJSZUUfWO8mYXpSx9Zc23tMk
/nrQR8xALonJBbglf4Q1TZKztiNmlPaSlzbP6vDPbVfYSh8vLHBneEwraA6sANGnh+KZ3jF2PhQ4
/OKvLkwePr8z73fnq+GuMEK6xWjRGEd2vIKVy1Xei9JHjvwz/pvczx551jw6AaTltqEIbbH5zViF
CAgSph7Bpa66NGEucI6NyMoWbwLnBmnBRZ2CBUDOBKeL+Rm3SoxI6Ai8IN5A7OIS8gqcijNIbAyM
B8mRKZEgpeXX02TAOJC6AhADVgh+NU0m97Yxoq5XD8BNmxPe/nLQ1yJi641oiA483jFscAXklFw0
BBNtXDsY54icooBA+lzpb3lVaJ6JYXC8MpS0+9FXWv1gESf7LvBL9nfzu3hum/tgWdv307pAw5wx
5nWnYjfuZchugNpgXz4IYfwia1zsyGd9jCHgZOAU1K+MRoGdAeuYgLSh9GJB/Pish99aGxdAVsA6
akeBNcyO7sAeMj+Wh/V1CHNfeu5fGy/Zmf4UaF4TaEcVU7JyACKanQFmBwM/KBGOfm55LHIhTHMj
B2Yj0JcBLTVQVreszogKWQ7UZvGkUcTmv3WPw5dQ14Q87GeX4NKGrScTZL2QzndosugzapvSbggm
4q87dc8U4wWncNN3McqK0gfgAlcvSa3R+7FsZIzSAM/8tCLGEXfKbf0NF0cc2SBQzt0Cwom1qzS5
SXa33XfbOrgZcBsBMs3XRDA/oQFlix01tQwndHGAHh5sH0RKH7WkR+UC3hi5sgXdrM3viPo0nuYG
ak38Q8YoNGgyoMcTlbb2M+u7NyftXm4vbOMqR5oOAhWMCrNyD3dQRn2KDchzYLosJr1XQBvH15TB
8JQ+Ex2TTVN41+L7IW24as2ZRaZlmZkZUVYn7tIvf/O0PA79JCigbJoBdSOyL/QBQSB56Zi5VCjT
ohIc/cze92rjJ6inojcnMLNxAQF/8V8zXDwDqUbbNDU1okm33UJNPaNufbN+N+Lnr38h0D5Angv/
6vqVKHlT0ClZJiOa6fRmptqToc/enIs01LZ87dwMd8s1HQBBdYYYZpWOb2n5LxS+vj6FhLl3fBiU
1DC8c1WgXQdjMkwJHjBK9r2xGrmbV/2jWaoiiMWWD4AzGENcwGKBnINLiK0ybmnWJ7hs5NmNwcal
2pkrj6p7+9Ns+QAwpliOAdK2K/TsOmelQeZYj+wSCEFaQdg3y36lDebVgBAiggi4+YXOrHEeV86K
NIFlTY/kpvdV0/GJXe9vL2gzquuYcJE/WUCuCMbUqTGcdIINJrahQFJkBrmDDtx75Us/RDncRh0d
7Cn/NcZVhOSuQMutgzHFPs7zfD8U8kGKkx1JZleWqKcrzcdqiebet3wDU2OQ/8Lj07kK5WOTA9hR
qDrwQ/pDMTvPWmsjHsXV7vZebjVrwe4K9A2aIEBR8cPlrZFClLBv9agPim9xWAapn3fePAb0wzpZ
EE3R/1R/mAxE5qcfoBPVO7fZN78LNMqK37d/y9aaTaZfxToHiL9cX9Cp7VzTZtsEZlf32zJ5wcPq
GeIJ/9w2s+WhwG+h7AZpA7BAcB66VHCoTkutSFqNPanoI3RbHm+b2DpymOAFQBZJLCSyuNRmGla5
AMGsibw/6CvDVUr0ltbK1ftZcNy29gxLAGAFtB1MVfXyHoGSjz5NoEWIpI4UblYVaFm1XRjTrhSE
ka1tQ9ICbmcdUfHKIy06A7wgIS0fbB3E5gSt93wtNYE/bvUyAOoA0QPScFjh+R6GGe9Ow+yR/Sey
fmx0MBdB+Lnwi0whz5Pc2X4Zd5iYWNY6WDsDeXIxxf4Yr3FoVjK0O1dlEFBebqz8U+AK8z1wGNDs
Xu5xh8Z7u6454jTYJ/MU3erVDm87zJYJAOOBPdLYtC1fRbCMybIQN5Gj2epH7ygfk44529s2NlwF
DCE46jZ6WWxo+XIZaj7N8Uh1Paqt5MNs1FetQm+olH7cNrO5FMydMGIFlnazs3FWp+iMwZ7aNdcj
TA0/T4tyKm3Rw2lzJZj0NgxQnSh421+aQA9ohgRYqkeobb71WvqoLnLuprQQfPjr0I8vjtlG7BaM
YfMu7eSmZSZgA9aiRK3+Fq1ueWVm3FXIQFywhf4wLKhJOePR1KT323t4HT+AngKAlum3wuv4Aoyt
SIguZqNFNb2XQVAdp/cTJbtME6UgLBBdvgnxtwMggScDq/bwrt07Eq4yqVCjsnkyTQR547TIj2n5
vV1kgfttmkL3FJkVXkZgX7zczG6amrUyqRZpcQZI2OSq+W/S/CHD75KK5g2vfRDLOrPFZVax6qxT
p8GW3q9/59YMZrK+3v5EWyZwWWE6iEEgMGhyuZy8iY1SopoGSOk/Mv2tF4p/28BGJATbICP1ZqQo
oADkFtE5BY4Xs9D6/b0RGBCRUH9A+CZUfRr1b6IRxq0FIZ8CWg9+gPI9Fx7G2Jrh4rIWrWMdKnNh
uW2WVoJFXZ9ckCKh+4k+HdZ1NZZTk65o1q7RIyutDrYDAoM6DWMyCO7fjbVg9gDYW0xxMLZPbi00
WbXEURctAnuBP5d/ne7b7Y+zbQAaTJ/10SvuGADbbQqwiBYV1Zp6uVp92FYsSHM39ooNUPyfDe77
N1U+6V01aBH4hH2z+alQE7zUopEA9mLiIgCs2CCJA/UCI2G99OMZ+JdxXDotSg1Iq022KxejO4IU
oSfUNc0aXiCawN+IbhcmufDdVMhCcw2bZ6vj7FY0R5N1td9pAqnx1vg6DhvVH5xUcIiihICyyOUC
qzjp+8RCLB2A1c+oR+hDYorm/bf8AXUmYESA50UngHO4Ui5MneqLGuU5Ue8JrdI/LXj4g9tet1E2
ZxEHJN8g/0CxhYe8Gi2Rc2ca1WhUQPxRBww4Zzf+vGMag6Ja1ob/AT+ENSEfsfCo5zzD7Oo+c7IR
TxD9L6Y43N40PM0RXLEbbznkVpiUQ8hBEL3q/M5pEyuShPeH89IetP28L7whkIPEG6E9PAjuoI0l
oSOJjjvAMAgLPMA7M7ImH20bckfzSu7yYaW+kmvK/ZRaIszwhik2cYD5F6BgcRdxp3eolQ6jlcsc
tWQdJR8wWyXMIS1qu4PZZV+vWaBXCWMYLQa799UuDvJiZ4Ncz1EzJztQFAXrAHVNqxI44MYdjvIO
ZpRYbYTRv1+eJacyB7BBZGqU1kCsLd+AlXCbOpLTH70uCOEb+3dhisWtszQyprOyGFqOE6U90j7U
8j2ZXm8fp83VsNloPFwAs+WfGsBqAfmOmzCSIEkNoGSbaKW31kr9dzb7evBIsiigJ9CT+MuyKgz7
z2qlGE5Fxv959Z8tzqpaCSLzGXQdtb8N3bfWl5MtZuBzHhR5Igr7LF6dGRi6XJElFffsXFlhV5ru
0uL1aT6rMwg0akUwN3H1rT6tgTSSsdvjyuKiXyPXUxzXtR4haI0YBTVNr12n0nUaQ6Q+vXF3OHjm
2hiiZ2gRHijSEAyB9smsRJgbPsh17sVLAtTML0v98jcC7BrBD+w26ODCP7hXHwFPf21bAywN9mGp
1Z2e64LjdLVvzASG5h000xhJHHc1FUo6TQXQDNGKqZQHBw8m6q5p09wlqjT+vu3sG/c8OAKxFnwm
JEQql36TUUunNO+UKM01VIMH1bUqlDahN/dgavk3yyLveQuhz9tWN1eI/BjPGDY8x3cllwpMae3U
KhFIe2skMRN1R1vrPSMmgkq3yjaLS2RY3YjRbgKwhKvk0uWdYVDKWYtlNiLUGP6sQgLYlcY8l5HC
1LMUDGVVUYA3jWYNRrDW1J5NG1AnlXZllcfFatRlp4K2uPpLlE7vw0zShxfQA2RaYNnFvB7Nbkjv
8WIr5Dt7LKsFmC1lWvc0TipnctsEAnA7EH8aIv3bq03E8WLIAh3uzkbo2Z+fHWZI1se6kiERTKbn
VQbLQjBTAVh4y4TJMEKgkAehD/+iLtfOtjuAxyObFsoe0ADVg1h9fAf9p07gElsnGFeVhT41OA+u
+PfrFivsCc6Vlb45eAaW2s+4+Jktunfb9Tbt4FDhmsJoIS7hy13TdHAGkqpXorIcjgmINhwpvp+c
2Tf0+KvxD+cYM2moWGJNwHZzH2gy6mZQLJwtu0ncASIl5nOeiY7SVvJ3YYUt+MwN7Lkp5j6GFdab
zvbdB8NMWGG5S3+KAJdXeweJC1DaqexRgOFSvqqozqixOXUjR5lRY/KzgnB2L2c/lon2rlT0ze72
p7qqszBzKEsB2QmLCO2XK1uSfGhj0BhE6QjyVKu0HpYOWKtldPZN0T5RO/kF3dDq2OfJ823LWwvF
6QIbJHI09G25IJ/ShWRUMxZM/FV/MFEGYYt8H+OZ5FG1/n3b1tUbAas8s8WXtzNGOxAPzhJlrX0H
qYYPhM2vOiIzwXgZQAAGyD/PepHW+TA4k7JE8hrJ5O/afTOt4PYqrpk1YAMNEZTfkLajFMulFnI9
LhlJZdioH4ccTK3m31b+o02dG4OZdymQb7Qg5RU947a+1LlZ7ozlGiBrbbou0RoX6e/FpAAdT5m0
m52ixNXcVE+CdV5lh2yd4Ir+z4QhUPWcU+qY+2+mZYl6H7ywjzPKpS7TxKVhcsgUf3oH+wUGpKL8
IxFVSbY85dw0t8VZ3TVjPGOLq5V6cfpmVP/CFUFWhS4Ijts1WKgzjS7trGJBfyLLn5WudN4NdWm/
397CrU+GmQScbIbCu0I4W4QqdDUrJRrn4puWaPsqbn9VNdnPy+D/b6a4hwm47J2kH2EqJ79KZ3X1
1IYCwd6w/7ltZ+vLICvEaCvyGbQxuUhlOk1Xk4EqEZo++sGKi/zQlIkkOGMbtzGawraDhyqeJzbP
BpEbBcbEVgJfV2cMw3+zCPFk7dftpWwY+U+XDc8QPO/5t3DTkWRsZ3OO9OIbRkUko3JTVeABG2fo
wgb3iCuVpl2VPJ4j0LJSSOq1w4exQH13jj2qC2AoG97G5o3QO4JeCqbTuUOjlxgVownWs2rOUdZy
n/bmK13pmyy34b/YOpBVM/pVSPrwiBdCs6xdwRwfOV2l3Xd5u96tVru8ECsRmdq4GtnrlKkHMdow
ngNxXPVUiscEl4Y6GM92Y5P7xcmlcJIbCsGZudwZVvwxGWoZSqXZf7u90A13x+MRtSbU61VAhbkY
qNSVviySPgNQlHpyLaEGlB9um9h0wzMT3GerZTrY4C+aASo09kmiBbUlg8Wl3d02I1oJ+xlnyZM6
5wWEnuAdNtW/L0sXSPkkKmWJlsI89MxGZrdVJ0Ei7BOWoHvVMcn8KrRBD7/4wNCBa2oU0hxurwsF
e8x9QiBI57ZPz/D0Xhx1jvp1fjfS/jgTERn11o2PVAI0/OjcgLOSD3ryFHfIs+05mmUQHJskGih5
SPP6vdHnP3HptJ416+/Dkvimk/6rTf0USMGoEaZOORfsM81GrQT+AZrMf4Cgbby1d+NX40nxVBeD
3+jtfNBIVPu8LkuiTggcAsik/2OW29ck6U2nB7EzQMN22B+GD6aDMQEROX+Iy5JbYRLNbvQzscRr
dmypUkCLDXHIqIbKlN/QVHJBbJDtC7XEAEUSm0enqtuX2yfiOl5i+hRlLzYmvEHcV8iN5NQyJHSy
cgqHyn6x5HVX6fWEiada8Di/PhmXttTLk4FRUbvPM1yb2Zg/xpny1hnzfUy/fsgxSoW5WjTLMCh2
xa9oTZY22WTso0EtncnHYNX4Wmkkp/uvbh1Kugp7q+D9ivodt5ymSR1gqrQuahPb3JVVdzKT4aiB
bDcFqYZ329i1cwBSiU+E0ycDqMMrjzldDG08k3bRNBeJO0vlM6nifTfR71qNbqAhSqWuIwrsoc6A
IgCmeEF4cfmtKqcbFqmHvbIqH2QifTcn0QD5VS0Kr3HsHii4WXMLTwnOhLVYsWX1bVSZia9OtD7M
lowJWksPc1IMYGugsq93hcALPwF1FyUikCXZ7B/GycOmoi/tQqVgnkqtJtEYpI/Dzv6ZnMijdj9k
bklc4psH/aU4ZK/lc/ajCdCaooEIuXDNRsD9BO6OIHEbFw1I7aLlON4Puwyzfq656++zuy5MdvRB
PuiJXx3yXRsmQSfw242odrkBzNfObignQw8RTEgEUQ1waI/Js9u+sbPCKqCBJrjZr4eM2FqR97Oi
Er43/4JCi08HSU9F0MC2w9U3PQnCLBGDmRshubNrNissOCzbKzyzycVtk4zDUmmwCUE6v3oewnGv
hSprJ4WSsJ10HULZApGUgTUIzxy+Qz84Y2rrRYsL0Tll4JcsVO2RzfJDtlgwgv5ZnuVdl0E1IDwD
pNeV8kzjyGZmzezLHfODGdaHbHVnX9aDOBxC4Pch+/2TfIv/oIxW1e7LIiT9vQ4LCKlnP4A7s+bc
yI3GHLfvalcFkBy41duB7hMVd2uNXORZql5DAggTamiH7WvjVo5XBrFPvepeXoJ5V/hHStz42fBv
W76+ntjamEQLXvvXVF3DkhtTXsBpdKt2iVZ5lflMxRPTW+5yboY7+4ntQGS4xfr0kDwmd8be+E2f
rJPxUBxM6jZB4UuPmP41d7dXdz1ci3PI5JMwQm+ZFmrxl6c+GcCDWnQJC3vyP3E4nZiq1+jOnvle
71irNfOzSASb3Tz951a5S5KSOlHWhRA0dpN9H0kFRneCYXJ1d/VkPwvIcgR32CxoG2666dlauXSx
bnTJKXSstQEnXyxLQRYLaiefD8krNz0zwYUYQ88SQmpKkJHGofyW7de75kh39fce4+/SUQ36HX3t
Dg1C6rAHue5970/fq38TytHQAV09xGjMq/JUYU2D3soZiSDYtHugO4LClAVo0KkOReJim8fDhvYU
A1UBCsCdy7qtlqFA0S+yVqbkjAnt5S+4KV2BmzKHuNrX/5qxuNpKYUMpqV1TEmlRebACetR9DMd7
idd61BddxII1WdyZKPXRnFQJxkbn2FW7MnuvTUFPhW3LrfVwB2ByqqKeWpjQQ/vYhUyhRQ/E5Aif
LyDODsNzsp4om53/DKtnl3oPnqgpceDy5ACCw3fg4b15X0KHLHDCfAdWG/J2+0ttnDGMuqKngrF5
/JfvwRIJE682bZMokTCWLxGvXl5vW9i6xqGLiYjMdFPBo8j5QqL36aioeRIpFJqKFnXbWsHxGqqX
rFihAwsRy/63oYIEQR5PlbzeTbUjyBY3PAT9RKYU/YnE5B+eMzZgmOs0iQyzc6ted0Fs6y6qyO2v
03tGlAM8Ci4fVK/4Tr1aGtVSVI50mjQbWumY0MFwi1IH3QpebDkR5Uebq0I9ibFxQ4uBT4Gdpm+p
BWXM/58BFjtwHFWh6YNk4ZEJOJMdmMZEOjgbdwFYbRnwjzHoIOPnovKQj2reygaoBnca3vGrZ5Ru
ChplT/oJjbcZ6G7gzML8rU4FQeX6DMIw7IFVj4k+8p2lGEIJPXUG6WQWdwUK9rNGjtReD4m9uGB0
PWDGwq1NQ1S0YO55eSQ/h6dRIkYh8hqOU8u9aoykkU5FS3drP0Hu5RdRJxDhSuC+0305HXw7M/yJ
ikrHWwvGgxRtGegL4KXDXU5FaTnEXM34lKzLHq9YT8XUuy79LB3bp2XlarMWLnUe3D6vLPnj1wuR
c/ZOZWUTHpdWgxg37aRKOknq6q+97dE6uVe65JDQ3B+TNVCqbnfb5PW5QS4Mzh68JDH8gFYlftJZ
1EPbbklS1GEjCJv50lzep2t/HBQajmkfxq3ovr3O3WBOg0whG5UBdzKXu2HYqLEqQtsoR8mfJrkH
XkFvJONOHb+s9AoBGtYuwWlh4HZ+LEyt5oSo/dRg/ixIhzsDLHETEF23t+86DpiYFMfAOGBIjAKC
ewlOcpr0NB3rKCPJwZFUXyvjIEk7gZnrq4JxnQFqh12DfB+Pkl6dtnfMvKyjKoXihZns1LgXNOq2
VgKIIlwB5Sw2/X7pCH3aYTgD8iuRqrxP7eRLyqvZNV9urOJAgUwNYG/URa5mhpS1GYY10yvoAbmJ
jOndUgpKMgteQBvHCN8D7RigIaGDdgWvM0lXEnmsomWyj3I3e0NveFTK3KVUQ6f4p1aE98G1XwNY
Dkl7RtYKiV2+a+I0cVJYMeLF5CnvINiz7ihm3svf2tMUKJ72DTg/jNg8i9KvjZrypV32Vc+Or9bZ
jWJLcXzKnQLTO5U/AK0Tr+9Stzx2cuVbpfK4Wlagiqr01+7CDON4AdWgXZe3Ss2uJCQ28UkuYzzY
QaY09K4uDaKLll1plyERdkBNjoEbhtnlcdVJbPSzAwjNqdbB+SCDztXNqbIrZ9U3Entn036XTMpB
Up19AqzhFDtBUxTBkvWC0sHmguG8DG7DUA5cprvoNgVJ+hqflGXo3G4aWjfv0995nIoQKpu+dGaJ
S3g1CZBxFPziU1PF72iQ3ZVkzVypJGFDRWOm27ZAOwboMBOt5DIKaR5KdYjn+NRmhZfiKnXWJ0l7
tYgICnMdwfAdWcMXc4kAN/KDzUDCo58MOqATXaAS1614qdeJI/CWrW8ECmPWKscRRKp0eRpmEOTK
kzlCCb5T9mSpHpb1vuzq/9EK5wkryAhQIYCVrFAbF2iXvdxYEFTWc0H+I1oO5wh2nKyom0F0Xpos
Px5BsAoztSQSWrlOAZgoLGpiQKOw7JL5yFkMKS0zU1QJZjqn/95WhUfqonTtMnHcRIt/aM38bzbw
zCB/ac7GrEwpM1glqg9Z1nRFV8xu5kpwEWy8f9jdDK5pJg4EPlduaclsDwmmweNTAU2BtIEu6zDJ
PmTmwyQxnmqaPpcQpfCmnh7qdT6ojXks01FQY9j8jABS4tpDEfeqt9gYeYKORAGvnE2/qtrEtYkd
zvTLUG98Poi7MNGc//QYL7/jPKF3jjENxA1Z+qCd+arp+SuVjMevpjyXZrjUuDYAqi0LmBm0Gk/I
k94/jY7IJzf37Gwt7M/PfFLNJFoUA8Faivk5a4k/5dJDp4nSt62ohEcjys+MjgeqLpdmnKGlQwHe
/1OVPNn5L0X65/Zebd7PGPlQAVBHPw3XxqWBJsshQKxQ5AVOue8N/QR0652WQd0rH9LK09fyFfIQ
KcpBq+1V/SpSGNjax3P7XHoPgVu5tld8LF35AV09b1K/r83XW2usUfjfRXKpY0FbJNdrCo/op3dp
VlGiXOI95tPudBPibJ1oWPs6v7uwp3FhfnWUtLLHPD6Vjl67Hcax8IQofGtZv6XO4MeD8V2fKxEf
u2ArNS7sO0mSLVPJjldZeZKthOv0k3TD7rbHiKxwMR+6Q1JdDfDIRn1N08Kl04uGlO62ka2ID5oC
1DyRurFSOueVjdRD/dl2Tu3UgP5jbXazVuHBKb1J3TC7wEB0gpC/ddDQl0cliilXXqVxWd5ZxoAH
wal13pTi76q93F7Rpkuc/f1coIfkplOVasy2rfRng4S5Sj3lRKaoNiZ3ErLIidbDnWuJgPxRXrEe
CMHdEanrXHVVft1eE/vNfOp7vmf82S2zpVtr2NCm3kut1mvVfWy8zau2v21oczGf1z9mmJEFsj8/
C7Z6MTfqLFnOqVicJzvJHkm8CNYiMsHc/syEujqSgteYc9KbPwMYOPL42/+2Bs4B8qnsurbFZknt
g2E+KeTj9t+/0VVD0DnbJO6Lr4M9xhN6CKfiH8g9fKsD7Tc02/LvllfnbnNQ7+tj/yb5zqtyuG15
c+sw1ucAHITaG4+SqNpJTevZcE6z2e7T3npo5/VfJJoAPv2fCe3y62SFvo6003E67dRdR4KJo49O
NEy8EdlApwe4AjwMQ8ufudqZC+TDPMkmlIhPsVrVd8Vagwh0hKpTPtD+yzVnphnExr5lwHNRzb9c
z7KCrqTJNfsEpXBPKbrAlGJ0QS1BUNvoCIKMEKhc0MugMX8FqirHGMqS5mCfkm+Ma7d6yvboCUbW
Do/+XfHSnnqPBiJmrQ3sw6VV7ri2VQ8edBCSnfSQ7odQkV2ncNP8IXsDWrd4S0LtqOyqIH9CCVob
nzoj1AUtmc+qIBeaLhbOHWfotgyNquInxA9xqP4E9+k/zsvsg9UnJIHy3D3Yj/XeeUgelZ28x7s1
duNg9TD9APReGYpQZlueBYopAHAxCwg4PXdnYpxI6mSztU8laR+HWgvNCalHYgjCJJpB8JurZTug
tGW8LdgALiInBsr+Mfve+Bl9c8zicsh20Imc0cPJ5pKi6TDLQE0lmnycxhUakouU53hKpYN2zGfH
yoN2VsbiBSM1KqbQyxJ0mh34CaJyMI3iXsL0lO3ZPZBDvpUTMuyTwZI6t10gZu3jFwH6tTiZtrgT
sSVz19mj0uduJptLf08zCFuHZT4OtSdJmKL2IFneBqXeSKVX9nQcA0VNJ32X1rY9BKadq2UATmrS
eS0otJKnvNI7DNeqSr7rZejbKW4xakTzY6u31sAZbCn5x0hRj2gXsyz2nZJX6SG2EshWthqoSPeT
UXTafeooWgPJZBBY/QEZfOt4dV+O0mOFofsi0GvNKB7qNlmzB0vvzDlYp0RX7h2jVABcHemQe2D5
mtSdVKtm72lz3f3AqDsxXVWepcWDLp9q7qdiWJygLozsByWTvGNK4L8/h6C93h70OVDnxBoBimqS
NKztbMn2ypSPsictbRu7I3hH1MceKKLQNGlpvZhSEn/Uiz4kexP/ew0h8DC9qGoCZbqi7QsnGIu5
jbSslttAt5UxvrOL1Fw9aGj2va9j+Fp9KJwyU13HxIDcviF63+M7lGR8KquRoNK9GHJ+WBPZgbb1
ircPlPzG8v+Rdl3LketK8osYQW9eadpKlHfzwpDGkAQJOtB//Sa0sfd0oxnNO2efFaFqgEBVoSor
My/VV4wMQBc3p7LWeaStyt5rWaTPj6NezGWgVxDt8meDWP12mGI92RW5ZuUAW426QQI9xUxq4OAd
Y20A187nA/pgEKJtKilCrYw5DadOBHf2ppryGezmMrP4c8pK89Ap0chxM6Nx9D3E4YevwSFV7+Hp
BS3sNpulwasaZ+zxq9Qa33SuKz1Qphj/OALNgLkDqjlzDgT0L7NfDzEpD2Uy1ewIrZY0c4csVg3f
SBrb8MbOauAjQbk+u0pE7N7F8KE+AXZNmyY0wKOteElTknHb53L5OE5zqz7LaZOiWQj2dBmjt7lC
x9yVSqPO9rUqQ8G0wAlH4SCB4vWhQE9O2uJT9d12ngud3phKl3xRu1Kde9YzrfxM4iY1PVLYTR2g
51EXm8nsx2ZHW7y80GuJqOr2cpmiz5KNDK3zhACFZDZN+0M31Q4KGXVDq1ut0LrJzakqN0EJyebZ
M0vI4wRkQLVyq0A2Ng3KsSDqlso9aLtVG6qUG6LAN9zPJcMgdmSDFRriPbmnF9Mw3/edlncPLErk
ck90u/mDqII8NpmxmxtINquWn6RmuvYMuOTOB/CBIzD5vJgKwSwhaeqHOtPkybTCMujf2eArG3Ah
1EF7lH/Jsc/2xaF0No6/hhPiblJwozCLViIGrPgcrWA2RqqpFq1lhbZTDf4UQ1iqp/quk+PdUFmv
Q1TKbtytsT4swBZhjpPAYb4ajx9RUUWLdScFZ4AdSrtxY/5RA+UINE29ZV68A+H0xvGYL23lNiif
VZ8E+TZbg9UtBKqzXyDkkHkMwkfwYdphjekN3OVtMsSBbqwNO6yZEcKUkqpGUlpYqGGUfls4rjJG
vpxXwfXEVOXfSfyOpxsqvPu1VpnkTud2XPnAPuMju3XsB8kzb9LbJtAOc1Bvmq1zn/4hnuPnwfzZ
3za36RPbrdHvLQRmsPtAJRfDZmhkiv3pfoKQ0igRO2yg+fDK4mL+rXfzWjNi0QrGy0Fnj1wPuI3z
tNJIKmmahsgKiSUf5rR4QhhbKa4tpZQoEurAa4AyHymNUGXA1cghYWdbIdrN2/q1DJlXe7YPBmfd
hdd1idvXUHBYu5KLSzvxBEJFYKo7I9I6eAJHuZdAD+0Ma1VzlWdh4mk5dTbCyhBcDeQvMGH+6N+V
9/5Gf5HeSghr3pt+7dM9e2a/9A1omwGgKP1qWx/Xms9L9+L0Fwh54owad231+AU2mvqFYn62+Xg/
O+xx5V4slFfO3Krw/NCMGY1GcDehGSh77bPqWS492pgvxsiDB7z0YQjt0ksPgEr78p2xtd+RxJXP
ybEGG+QaV8val+V/P3l2pfM0IYLhx4BOzh/UV6CO3OvrXbPAt/3EQqeoSWtl2NbIPpIe1e3qrwXM
eZxClRbuEdmdLOqLGM0sQQcKFmLjvbC2bVa7RLnt5jWYy+IBwfUGvBPq7BdSB9Bj7aVSV0HYOWp+
3WX3UjrsEmmNX3rJb4LcCLebA1suR+wGSa0abYYfmcM6/9k5f6LyPc+/rn+W5eh+Ykb4LhIQli3e
3FaY7NE7GnJ3vskO6S19J5/qRjpM+wo96Xrl6b0Y20+MCj4Sz5qejQ3WppvTVpmc7dyrQatZSO0Z
cfUh/2DRuPYAXLpwqI6gLYuONMr4QsCbTavPsxFnXLfKL1AJ3miD89am9TM1ioNada/Xd3bRHDRn
+XApV20S4h5tTKmO89YKJRolHtGKH7Ey/bA6c6d1zoOqpyt1hqVjCRzS/9lzBOfcRxnwH9wedeR7
OSokN5bMJ4OQlXUt2gHlB4YkUQuyRSwQJfGsDmqJ2BN3kJJwJi1oStPydBtq3Ne3cMFnoGgCVjm0
qzRgyoRMCEL29tiBZiV0UmgTlH+sVfmDRQucDx9QI0xnXQAH9GTQNWqboeZ0N2Bm2ysFDf7FIk5M
CGe9IFo8NqlhhjhyeJcQ8L6t9W+WLjGGbCBI8a1yfHHWjAgjRujEGiHQzxg1qT32QjEL2QS8nKK6
JChe1JXqztLOgasTjwK0dDje6Nyfq5EEhutOMyBAXcluUlbVDZCQ+cphW3AUAGgBSghqPqRuIhd9
3dVDZ9kDaGkb+sXY+AGUx1sc5U+Qo3hBweCWYvDp7y8SpCk5+QtIcUEEI1zcySi1Do9tI6zSTzu9
V7rHnqwkcIubB2p9kAByygOxRAQxlkapK2aEmtyl3myi5UtqtsbisGjFhtYXGvbgzRSfMlOl2KWV
yFhIHrVuHUl/IkVb05VfcAcAqaMDAWJ1jLKJTEADiZWBohYWUtl+i6LxSGWCedV2e/0WLZkBRSsw
wpjO44bOj5tZkrwhMdVDiR30tPHLDDPn2bDicNasqOdWJJvMGilgRZHunP5P1byaqxhkfjGEDJer
8Zj8g+CBKcJPkkRmfQp4W0hakEDGHQAUBEEBLPgISOba51nqLZ+ZEzaOJKSbZzXWw3Le68MtSMLu
5vHRzm/m6TavX3DBdh0t/sUVOl2jsI/1PBa1USV6yMheHx/m+ivV11ggF74VnA8kAwDjAepXBCWB
KgrKER1TwwhKaxRnW3+11oTCL28QyIj5G8tCtQ6tD/4bTpLWqUiiYaJJezfSAQQU471irU2AXqYJ
Dmcd5ZO0QIkD0HtuQk5bNautobmbsiocMFvusPSZGOQmStLXpAZ9799eJHwYAF3Q1AUyDxt4bq/M
TXtAJ7KB5iJAqC3KUK4ca1YAtRp1c93U5Unn9BDgnoLeAujZRSC6lGfM1qKuubMz9WAbsbVNtBoL
M+hXGcvP141xr3x+rYCoxGgglsWLRaLXBtHYlDdaVN9VbRKUzS+bNlhYdSMlvZ+niIgOmH2BxLpu
9fIQ8i0EwyWqCuAPuYhPEZHroambO7yg0td5lK3HOIs+CnlUVq7UAkoJphCRZP71FEOsXihO1OYy
WIMxsNfupa84cKA46zwkO3mXv6xBRpc+3akx4ZRoLQi4Sm7MmkiIp+FtzEAUUdvMBSvVX2MmQTKI
agbm5SBRcdGHw/SzrrWlimetXvgx/dlJuqepq7qQS5+Kq9Nx+gt8MTHVG5TOwrhjXYPRqwtS5raq
b23mXe+iIfMgAxSqujoKUePfxxTOofiPXb7VJz6EqIyooBms70pUqTXpA0HBTfWX6+dwoSJ0bkVI
lakSKXGZwsp8NwRyoOwcy22PHXG5pJSMslqFiQ+oG671nb+7pOK9O12e8Kqq7Tpt5BmGeeppbPJN
HGQew1jeHLTbbrc257zgkc92U0jOzAq9ii6q6js+pxR3Nbg2n1a28jLnPNtKETjEMVqDiU4GRsl6
1W+fh229zW5ny7Vv2kDdqH7z0LyQF+V34a2Vfi9MA/4KxiNovuGNilKGEAwgVVXDcZPyLqrSHTH7
fWPGGzyDgkivvbJHd2tVUvHiWgCnB6+CJxA8NGfHPD+esw5xCbUEDF6Ob4v4RwNmoqpbQVheTnEK
RoRDkisN6zo6lJjiVErXYAF9bTFJ2RZu/1R71FMeZz7KyXmV98SNolvwjfjt7XBcbYtrYpgQfolw
fgpTS+qi/v4lyT0Lx30WzG/ZlvkTcAaefFyTM784r2f2II15vr0xZqw7K4O93GhcR33Q0lVt6Atf
zU2Ahgny0HgkXwynzjWLBqvryrvkhuyVje4Zu+43GmvZNrrpG1fdREdddusvZyXiXo7JfxvGAwbl
DRAUixP5YOaQRnQqSlAO1K/kl+Yrx3hXf85+scGArNcGlYlB62lHMevmN9tVJfbFo4sREZT7ONW4
qC2TWmPe6rFU3DWK3wWYdw67HwOKft+2e+WW66uu96UuPR5f9olZ/slPHLoWR5qSlk6BEVAuAG96
zld070C8x3aH5xb2V54+Fxki7HElc0DieGVTnCJUKU3S3J4KENdGAF0VePxQ7amD2kcQadGWZPlq
PYHn52dOHSa5Qf7iAhmRyFAK/eTYiWZ8WedJAQiVuJhTOVZB9Vr+0n5jPjj4W5cLeyD+RSbFs4AL
iAwF2woY8YcCLncKgGQo3Pkrav3oWQmBoEQNg/rkML11b07lQuXquvWlK3pqXPieZQEVG9r2xV2B
4JXCzZO1FGDRAqozJid54aPd5yfGTPUZLb26uJt086boM9+BC7y+iKVTCSwm/j+noAZPmpCxGZll
DLOj0bvotnvliY3pgx36Zg74SPe6mPclQSr4V8Ei74DjANUFDNSer4nZCTEHW6GYbZW9bJffZVCk
t7b5rtjWu+trW3BwGNEycfR1kJtAqujclAU+4bS3KnrX2FJYVdv4lwb0ymitKfFeYqawJlAKI/zj
2EN7iQePk5udZlotgc4Ecluf+gETS/NG3aq3k5eB2iTxfzq939hevVc+9SO0lNcS/IVTcmZdOIfK
POqRVsB6lx2y12pPg2ivPxeTa9/lpqt5xM38VZKaNaPcx54suahSmuotjGKmM3LlT/t3DhKQKgDI
YQy0ABgOclgzumZTyIhjlbSDxLeZxW99c1NO0cqrbOnAWBgfRKbGOVNFqJfeGFXbDmZ+N7dsO2sM
tMeNKxn9U18/Xj+aCyEIpL3/WBJODCKQNjc6LA1selUYmnZG65XGSgS4rO/iYJ6aEY5GnLGsA+F3
DlKRLD/IUqB6esBuzX3puBgANv7IzC8eCm/tGbj0pU7tCqdD6Z0RBEYWljegTAlGrFJeAZWuLk04
DBYBO6oiYQfxOhrfzYPit0/stgW2YyvdZvNGw8slCtaq14vuC2zLSLZRh0NxR0x7i9RSc8nIEXEA
5vodBxLc1+Brn+qRrTS7ljfxH1NC8qtoDLOCOVZYsl9GdB+Tj+tncCkP48zR/1mLEF5kc0wAmoOB
7I+J+Kl+DtviiTyh/1mXXrPrfM2Lf6pH6YP6HdBmq9rCl4wD38fzPz9ArGFpOk2JMeOYqA8KC+bG
p3CYUlD78+BnbDeDS2id3Wv56v1jVIgKMSpn4FDHqlGs97W0uxmM5jkbsq/ru3v5shYWx3OlEw/Z
FmZvJ8b3SQE3feXrpgdpceSYAJv5nlS75q59oba75iXX1ie4FiQTlW7X2FQN8oauRsc/00COs7NW
Wb8sLPEFAqmCciAnpRc571grD3nkYIHtRm5coJzAniKNEMfGd9sMxzWCm8XrcGJOuPDQYhs6hPP8
zkFvwkuc2nbHbkhWoumaFeF+sykBeqzB6QDNlUvmEvBSfSXKrJkQ7jUwmz1A1jCRUMsHU7eLNGnF
xGUgQ3/A+E6wOOeoJqzCqkwrlYmW3bXorVZWR37mQ7uZVZqFwI+slcguTxw4EDCByPWboOItUg9h
FBaUt3qb3RlF85Ln0QuokD6ZQl+v36jvStv56+LMjsg9VMW11OVxl6EaoG1q5s57Y6e8RXhl/Ohe
nA14v/3/vV/Olv566UMKsi5b8Wp9t+aaF84+/ykODj/4fkHpKgS4uFLbGIMz2GC/5+K2Xuk5j7oP
cdvNdFzjKLo8MLACdSwwO3FRBzFFRxfAhJCZTO4kqX2Cssp9azL/+t4ufULg2zBJCB5AE2iAc2cV
RelkmGNL8JZhnlo9opzstuT3/8+IcIN71ZqgVdWRO0h9eEnSu602bVJtbcJ9aS3wSwBqIPMHp6Hg
4MfcqmenUFJwAn1NyUPWIBFfBfMs5B9owSJLBJZOhrSc2DdQZ1sGJFmSwsYff0p3GXMTLw1svz80
uZs81nvDy1aJhC9HI8C3dGLVEMpCrZVSzLfAKhdVLj7oY7zjlIYP5M55dFvX7Fz1w953m8EH7y4I
45IDV+B2s8IdJETwNfjXQoHu/PcIe007AsGxKJIwLRJNLg3o9sukGFaxjtHe8sp9gwkmZ6sFPJfI
g/SpuYXE+X+RSSx887N9EYKtVpQ5UfjX4GlZtXFAj+THL2/pXtq22yRzI/BWrEQKhftpwR2d2RQC
rV4qZRF3sAmumR0sKl8xmEKTnfT4k5NJa8EMctL3zAcxR4I5hBUXv2qee42T/KIGvrMv6+8ld2yT
MxBpmr+bJ6hso4IGXkRlctm++8Uq1/jdbFdLLzw5vLZ6wWO0zFFj0/n+8tomA9L5R/2CzLF7kbze
0w7DTbKzd/mB3kl7pQ/WNn8hdz0/eIIvifSiBJsaVj955paaeAL8UD2A2jdm4U39zggGv3GrB8AR
5R3GhOP1Zzf/vBcbAGoLcFuA2QjcVef7b/cVeHdbbEB0OwE7kwb01gmk28knrnzsdqvPfH6Er9kT
Vmw0rEeRA/bA7xfv8g3dVsfCcCcMg8k7O5xWi3kLYQcNQw28QAg5xkUb1kg6zDxO/AsP7JVFP8wR
is5l5bMeLMD2A0m/NPldB8SUD2OoEPiC/GmXPV+PGZc/ggs1auhvczAPfsr5LueDaWZsaKVQBTM8
Jl7MfT1HawnMohGNE7sB33cJeAE9WJSqUSWFWpGDcwMFIlphZuNfrOTEiJCTaUPZKV2LlRj1B+hF
3Chfo1tZXAZmBRHyQDN4IfxnsrRxqIRlIEE+UNIFDKu5vgh+yM4PoYZMBAVDyNCjpiZS/gHV11d9
LINxQCG/skI6AvS811IM4dnVz+umLl06N4XehILdAJBCvF8gFauqYQAlTnxs+tei2uraSn9paTVc
VgNIJ452EivkJi27SDZA4GFMo0uin3Y8AVOTuaO9lvPzjyvu26kl4fJ2cdHaJgWpAI0lb0xGLx0c
F9gADxAAaIZd37mFc4ASFsQzbQt9HeAozu9MpjKaSD2WlQ31E/QRPzCRv5ZkLS1IhwgYby7AkjhJ
0DBplDClBRuWWj+khp0cymzuH9F0aEE1WTf+rMTjX1dEQO0Gn8TR0+g4isA0CXgMcLqACgLzX/HG
dEqyiWm0ltQslHO5GQsD/6BdQ8IlJDUMlLhVL2Pcn1Ni25/zrtopMzi4R0/xDA8VTl5bIh6mrBgg
9auOfulUckEZTmkE9yvCX1gRtxlUhZ1Q3fJ6crsftlxylXMB66B23Q57dSetV3Qv4xlWfWKWn6qT
fCKSKzoMysxXPeJJU3ux4UsYWkJ/dVvVrnP/17hqUE2eGhQuuGmNzdC2MtY5fsYajx+my6oO4+ES
ZlL7v3e/uAtQBeI8y5cy8XSus8rRwQFuZqO6V+2R7iqdzcFfXz0EShBQoQsPZlQRXCblhcEwrgDw
di49WTqBMGq6UrZb8ItnJoTvFJdNpuZKboW5ZnqAAmB08aYdt9fXsVCaQ1sfeoZAB+OKXwR/W6Pm
3PSwom/loIE0bg0GXowK6SjvG54D0kgwHWGocs3ugl+B18JjF9A2gG1Ev9KaJeYfm5hPtygb6d2e
PVK5vLUg7+eDcegiV/ssNw1a/Gs164VrB8vwmICOo08rki0W7UCKkkRmqEqdr5OfdvIDO+1G/a+V
rb18N2BrQfoJ8gBOnSt29foUZGUpMPbY2nY/vdAfigSOVeoaj+pTGyieEoy3RvlYqUdbCVJjW75d
/wGX4YHTAaM7i64pGB9s7ghOLjohtZ6pkorxemAqFOVTqlYg3pffUEfzF6gQMPehjSI+jTHuxdq2
xyD7IBvvSWd6bZUGJrEAOys/jaLcX1/PQgsTZZhvnD8n2XZEfz1PclK3iWaFCrEeTIDBaOS4s1L/
rizTA6AW6nfgTGSvBfBo6WBgiv0YaWvjrgu7iioN8FrIv8AlKBJpmMqA2fkK0z06lDLUvMcrRPnr
5IuXm/4xIXy4LE2UjtZYJyTUVIhvEB1SfhKeeVWxwqS5ULw+NyU4GXOEVDryVazmdt6YB82v7uIH
vAT2zO9u1Bt9V91G4Vrku7wYMAoqZwBDEPguOLKplJJiaKgVqnLfhFbaF8chGUv4Hja4UWUV25FM
ILoyabMSHC7v/jf9CVp+8Dp48QihqM10KbWnxMJQgpr+LlDN/JxhKsAUfesVdQUa5JUzu3Rc4Gew
TCCoMAUh9F4qs1HmaGisUD6kO5Y8aczrj7Xfw7lmbJs/kNirSm8V+sKfS+d5KBb6j1mxhGpTqYbE
FsySfWa6nBXf9IdN9ekcOKv0apGAZ0rXzAmZVF2WGJZIYQ7ciV9N8avs0PMvmvtWMn2FNG4Bdhtn
ONAo99vJWjnEC8cJryCEYt6ngyMSjJeFjKJQjY+aFCWUBgBsGj6mhnp1UcUuK2c/t8hfh3+cnhOT
fPtPXCsfJXRmO7XCKdN9HcrNdvZ+/eBcRn9uASOE+Ip4hImwO7snhMklgkeVxF6S3inxXarmK9dh
eef+McL/frIMCfwRRhxhfqpv3htV96LhuaMfkZ64bLynXe///9Yk3AUF9F22xPiaerwdksG1zLeE
6CtWFqISR1ujRQEopGaKj71yNLReK0xY0brZ6zPtt9MAMKQwqGyjfPhCI7Yidrj4rUBdB+YYC2RB
YjJogr886iDVgALKD9C27M2h3zhsTZd3wXdhXZBA414To07CMW8KQpMYvJth7bxZ7EGyjYPZFB6r
11pji6cC84/AyQOTdKEw0RMH4C7oEIeNlaFnNbiZKX3EQElI9T0C+xhrX9fPxeIX+8eg6Kz0rKBp
At7jMK8+xsTyqaI04GnRb8pq3gL5tr1ubsElg7DuP+uzhI0s6ZxIjozUUzWGIKqNRyX628kGYIPQ
Y8FEGmoBGibwhThDlcYa6ERoiMGoLugVp0rcdgSVi9nlI0IcBq5WAo24h9wi0jxk8RAlA2eVaDG2
5ikDSWio1lGquVLXa6iGljF5KRU0SVwMk1UvLSXyz+ubeQGU+DYM0g8T4w3gDBXLN3meyHFLNNDA
tMrPmejqfpg7Z291jID3o6AbgFKdG8mOLOpadgk+DDk135G3Wm/Xf8niDkAhDdsAZRQIM507s4ao
A81HOQ91SbMkF+CN9r1qLfsdDM9j7aajnkauRexp7WIuGga6BlMekOkGWuTc8AhCECWbB+xAn8nv
Ud4ah7xg9r5v6uloJ8MYSjghK3dG9AZ82w04Gz7qBuU7MT406PsOfSnlYT5R7UbuGHsGq49zqAra
vDiOVK4E2e8C7GmI/zaIGT6dUy8j2xc7Uiq1oe6M75ykdgmu3dryETKedUvaOZLG/CZ2Ws+JtEMG
Th93dsAzo2ICeDMC1OkqvT56sj1D6QjxmDXoo5lDt3UaUB426FS6Bq1/z8zZjJqyzxwUmtFWHrxM
H/Fcik1zE5XSjyqXHzBKY3rUSEv8Nyd2o1Kh+C9WFcQY8HEjuXE2ZKqnW8fowNlm98FQNH8chf7R
GlQ3sunG7JUXDBH6sqz/zvMCktXymG0rORr90sxjv8mUe/Q7QPzVPySRea8lmC3NmoehSm1XqTFR
yBJpA/G/MXBYVgYDbbp9aafPitKlLuCriGp9Uz3rpNM9Ri3mksGuQc8S/07s9jVhk7ztjQEUa6U8
4lZa+U63ywKsSKXtpnI1bAw2/Zyz/G2W8iADbqsBbxPtTDQ3ze4X9I07ryyrA03qYwPAoTHJAFbG
8mujcMatqVvj0BW9Jf/unLMQFRw8Z5GOnJ/u0h7ShlQSAAW6MwWkidMtlCealbedGEK/raCQgsqN
CXTqBdxKZ4CsWlYWEtJgqVLa9bmroZTzWCpNvZavLliDr+I1Pw2PV03ml+sk72GdoVepoWWhhNHG
NzUz7GBqeoY0DkKcwXW3tHBRuWQOqiuQ7cV8quCWlLrrx7yvsX+ydoz63i0MY0OzR0Vaa+QsrAqb
x1s5eCND4FtIrxw50boeAg9hl6G2nVHptZPllyQZnZVYIyYI/GOhIIxiPQ9tF+wyKZN6TCvMcHgp
bljD4n4bqxr7VVBN8hwlTQ9VpcYbJe3jlWOysJkIqODhBoaBzxQIm1nLSiZTwClDg2T2PcjHursy
cap9USj9cwyPubn+8S6mY/lSAXDE+TcAnwNA5/yk9I1ZYMa8y8NWK9LSTQy5BJO+ziOqZcXVK2j4
xsRvSn3OdoU1vEZN40d5V7UrMEj+7QTvi+FPTqsOUDXYiYSSwDRp2ahIEQF9p+Ibg3zQLECWgEDI
k8xTKlD5GX/68m+pirB6cBAaOLmQPwcnhvA+UOy8k0sZZ5dAOTycKaZOczZqfznf973HoLqBwDqy
CLB5ne8xdAxbB34rDyEHQV/iBrNVrtn2KjgMHXUtV186QTg60CFCIOOx89zYlGd9I495DtJiWX/m
ufZtMkLJqo1ZtB8qeVq5KwsfjgtugnUGjDAgexRObCvVcgxCujxE86wLQP0MGRm1BzeRzZxfCmar
ENqmci+XTXSorH5aGx9ect/oWePkIHbzqvj5erXSGnKTYb31MMMRlFZTvgAwP5orT8mLStL3Vzwx
JJwVTA0nidrBEOcTpWMQW0/pgU+9KF4PpgkGiUrPfstkfzrOH9dv6eIaQTcCgBYv6oi1ZDoZ9UAG
7DEo5YNUKoJaZiufcSnHO42Cwv3rmRTBf8OEXLOi8XrQ3WVelLTRBizHM2Spo7Z4TiDH0frX13ZB
eCXeQX7ATmJVNhF5yrIy+64iF7EPtkLXNPxJd4ETC1qX+fWNjtE4JAtkk2vARdxq89aBQtpmraq0
EGDgDjAICMQVR48Jm6BP6kg6cEaGZVJtFLnbJGO2qat5xekufE5OpM8/pbKgVFtJORSXEomErV7c
GJK2bfV0f31Xl7wAsjyUrjEyhXMjrMTWs7oGzSYimG0T2VUB0vcZJky2coo+9zAz8nTd4MLW4RZa
Kl4HeCaAsOT8K0YKAYV/pWLrnHSCNoZttR9d1ZWGW2esoCuHZilAYxgGTM9oDwMBLVhL0DgqwYwD
a0AS+gmN7iM2PSYkeivrCBNpMbLEVmWv19e4uKk2eklYpgWdPsHVyRNVwVgRZWEhFTRDdJpUJ7Cp
nYPIckAj17N7Bmbo60YvEJrc79hocnxT9wKZKlgtOj0Z5x65HDSMVD9XUgu1f2f4yJMi2SVOTm/K
vDR3SZkoXuQAbT5Icner6KzzbLnNV3Z+aQ9AB+EYXGoZpCqCu03U1Blqip2fCubkHk1sEMziW7Ro
VgzIGHxHbUGSf30Plj63A+1zBE88MJBknh8uFZoxSVazLEQKmx4tjNJttTrF88qUJ05ki0YTAIWl
21Az+xexG/wUiKcWDtoFJHiiI0uyIsvCsao/chbda2Ur+QNL12qHF80f/p1PLIlFIimDyqUD3Xog
IhEzY4/85AwH5h2Xk+4kH9Co4PquLkVuUNbgvgJkylWlz3c1B8+yYo8kC9O8iI+jRtzR6M1NrciD
r0NzFiowc0cOstJEuxwy0Zvr5hdP0ol54aPWtZoRWhVZOCtpu9f7bnBTKtFNxX+NrI7d7ro97hOE
DJPzwCD9Ao3rJdI5B4MxReU3CzNFcktVdZtkbRJ58ZyemOBLPgll82SMbdPABGjVFT+dWjykkedv
rLoqPDXVDUDYFdNTStI/XF/c4maiTa+gToWCuugQDeycpU1VFg5VApRo2uegwrTwhLrXyzHaGipd
k35ccPhImgHJR4MbL1fx9NilVidJwhMGC+8SSJXa4+hno1N+tIZlRSvPg4WdhcMBPxl/FWGHhZJm
VyUNAIxwvbaUZI8RJ47ctcXMoEhugaXDd4ZZ+5DKyGRurxHr5fruLiRHHLKuW8DII9EUoykkbxso
p/R44vYoW7udU40JajcE7BIzTYds09W61bml3kh/2/uBV3AAFzRReMPzCJi+8yNl1tqcRwluyWTH
KJUoCsu3OE6p4k4x44UECDp8GQphDPTKzp/r617YdUwEoD0DFB6YwERnr3YFeKspTpXaZOR5ju1G
dUsytcc61dBNraLoZ1XMeGok5UrnfeF0wTKOF2olnFxNWHbR6lpk6EgKZWZu2TC/N5WTuh0aIivh
dXGJJmZ4VTzPLnsBKDToHbDoWUhNh4AqThtAlZOkXRe7CYvBc10Hmd6Zql/2o7rWPF1wSahkI5VA
qYEXn4RVQhmK5EaCRy/NExTqmDa6epSt8SIunl4w86AloIEmQee/4sQrJT34EAuCdJOktqeWst9P
9GjqX0XB7mfS/iVm7/vAnljjX/bEmjVmeCToWFNi0gllegxJdJOykhAshK7vER14H85EIGZiAw4h
HAJiZZeDjxcXUlM/LFyLfQvlTLePwfElzfL81BQyGDUsqq+426XjiV4A0k8whkCEVlwkpZI+DHEG
huo8mt3ZzhRA7CY7+9XNqbpGY7eUGvDUw0IlGX19EBKc76nMEnnSIhNERIWsf4JvKQeFTxvLx6jI
gcfv+8SyXHk2ObBYJmBKMa1pwByHotCdJmUoT0/qlPtoCanSv7g/oE8ByAHXFf004adFWtaYVQuO
pDxW+1BOTPaEbld1Y05W+qjbE7kxhijdU4DMVlzERWIMaA7HyGAcHu81lDsF0yZltWP3hv3N+agG
uQ8yTk/eW9sikPZrcm6XODJgYTRMCyEJBRbt0iMB1E1nrYR6BiYSNnKQePMx3cZ7eaNugKXk853B
de8regesDxbRdYHmoGVf9EP7SK1sgySAN0lOkBU3Ewpx1y2Izu/bAngueNsVCZwYw0k1zpYpSVao
Ne+YxtmnwBZI0QfThjej+1lrfz3Nx1d0Yo//nhPfMI3xbNMOxO5zXu0kDGgB4Yv2gbaR57V6hnhD
+dIw945CKsCSOsBw56YS04SWZgkyWEBQTWUDgQ7L3mLMpMdcm11L8eb6Ti4dD3g+GAOTKh7dF6C7
uoYEt13ZYeXn++Ymv1dcAtSp7hrJN3vHOgGFmPJhheCWQ///u/iG1OR8hUNkTsjMHQBv+s9pfigU
sFykB2iWeNeXtrCT8LEoJyJ4aDj7gh0ZTXInZbCj5nSPuQg/TXWXaS/XrSyshhPq6oC4IEZdgBbj
GKxWJh3MsIgGAJVqSLH8gbqD2xGyu25JjB3YNxQpQKiLaTcQ5YmxYxpNq5clZoa0e5SUYjt03b5N
Et9Oo2OumD6eH896Qte8FY/lp88PmLVwGkGuAVo5PECEWN+rpTSwsjHxvKv28ic6ccZR27U7zqhV
djt1fbRzwX+cWeR/P7ltSSHJzLCxUMjP/OlT19lEe9PXwB4y3UB36b+YSL+okfJFWlD+gSg7HNYF
YDLWsyjTMtUI01fl3T5kO/ZCCle9jzbRXXY/3bQYJSS6uxYKFo7oqVlxmDBPhyllnIJVyl7qmroU
ojxmnAfXD8536Vz8hJjO/oa8gkHvAu/adFDisWsj1B+qm+4Ts3IbNrrl1oFuA/Dlk2/uINiiVv9F
LBBzOL6xuO+Id3gGoFUjuLNmKLW0yDOQDZMecz1HmUAUpfuKRrbrpvgvUzjRmFAYSDGR0ToyMcIG
yopV/mce6IpPWYrdZ+sRI4FhklqpqREaBfN1CRRoNvPT4n9Iu67dyHUg+0UCRCq/Supku+U0ji+C
ZzyjnLO+fg+9YbopbXM9C9wA3AtMNalisVh16pzgLoPs8ZBUOx+QUIzlOESN7DqJ7J6IYNLLkU9u
T7n8ociktggULFO5lR3VIYkDDSD0rNvSLZz41r9TgWKsPU9DLSaxu8f03czs8Vg66VEEGF07qqjs
IX9i9dMF8Ffv0x5TQujE+yXKW5BLCkUcT3Qt/pyaoOfRYADPfVO3keaZR3PHRF2KyiblJtqNe9AV
MqoDN8F0IYjgr9Od7wzX41uK2ZDLR2h9nSAs/+rzLbJFKskBOAPYj1DuFeM+Es76LQ2wdJyAQhLS
BIwP9XyVVdMDcZFbxBt02TbKlzp6/e4KcM2jOYxogtRi8R7vZn8K5Vom3lQCDUF+t8XDZQPLWHZu
gIvaANynSRujGynlb/5Q2J1/bGZRoWrxokCAPlsG+xUnd0MjY+azkWCluZoc5dXYpqbdZqC8wJjx
feQGt6JkdiVBgpahbKCJBbI85NGcxQK9jjDFqLFXv1q34Vu+Hffy23hPb5MfMfjZIcKXvFzeyeVg
MRaJehhKN0BALMef8mIAzbhVyBhsrSC7o34EqZtjrri3g0NyGDc+5mpJ4UwI3XsRZddKhMOzCK0C
WcG7DW9UzhPnsCw0koWyZz2CkX4TXEG9yUl+MDIy8ajVitMAF4dSInJ4JDX8NGPuN00SadnsjWZi
q9VHo/xCH0ZweFeXhAwQPXO8FVAP4opwfaDT1uzVCYUEuz4A/wT6ymynvc+ObycBtGhEg1Vrbop2
pykzDL1mLHK1RNKLDHNlg9dv/atAs1O6CTG5w4bwJRWAQ+glkbvLXrMcyIaMAEIH9Bbw0GaIV+5o
GC0UU6Rs8KrantNt84cxHGov8dbw8j1kC93ywX8FfhOz4DaEK11VBHNZju0hewIZNl62SKGWtI5Q
sVBKrfN76GX67wR0INUO73bt5/Tbdy3H2GV3gQOR6t6DMslRxC+7TMSR7AN2x+BQwPPzMLiA+mZE
c7n3TF/fB/P8UvVabIel/9AG+tPlvV6zhZFzNFuhqsYeM+dbrUPFT5X9rvOqQj/UY1o6sVx6naq9
pSpJBXn/yhlhjVDmSHigLc4I6ca8HqMJxjoL0qN92TlKQKpnPW9EvRyWvZwnigg4sIFqMeZ+4U/n
6xpyK9eqVGq9PJutYKs0iX+QJHQHdoEUUfkQQ+RQ+9GCkSO5a2g8B6KTunzjKCDxQ8qoAK7Jnvfn
PwAJkxUMaqkh9a8+VCckNkARD/IdQfLy3G8oAh45EFSOBjsAP6mI1GAlUpzb59LVqIjlOaewz9g9
gn2+jSrbcCaUSkCJ/PJtilmcldPVcie2r/OGWhBm9ILEcKLwJoBk5GVHXaYV5xa4dDUlktS3Iyz0
lm+bTIO+FNKbM3wp5zRnq+DS0TgsgjLymY1tfSi3sdvbHXS+2p1xuLyYBaIZWr/gevk63HhOLLCI
tGgh62iWqhdp7dasnzA0vqulyPWT0ambyJ3zx1TOtpbkO6oIm7488rj+AbhiYsColvAg/6ms9bmR
CfUMaA2DdMKu6K8I8xhTIcJ1rhzCM0tcwmul1Shr3Uy9uaxcOQT8ta+Pyfg4hlhhEe7GXhBgmJtx
HxD3FABVwEECIcrnnhINoxAisCpG46HnFE5umb7WGoCwmr7xhSnc2kZivgvNN0yZmairnR9xMwg6
XQs6xZsTzelVsmnimyxW3KgUoSFFlrhoBqjKpKK/BEvNoxGErgJh3jeqKxuBWy4DNCLVyYq4oFWW
BbiOilbBAQi8ZGZyk7tkNwVudGg3zSG9ih4NVxdYXTWqAXKIyh2YaXn84+hToxnwuvassHQiDacu
Q0kS8OvLi1s1g+cIsOWwtJjEJ1ouFdacK95U/QrlytbM2FG6XBCmVpJsbOGJGc7np6nspaHEFpZg
8xpd3SlGx3dbJExgc9mDQOheVHpZdY4Ti5wb9lahtEOK/evqxFbyj7IfnAJqubL/4/IOroTgs6Vx
Xkj8Tmm6EoaacnZG9VUaHv7FACTtEJsYGTy3d308dX2mZIoXpx+piXExAefD+k79/fO5ner6SC8B
7lW80L+NjOItppBI7iGEXM6CUYZ1Z/triduqOvRbuQNW2Yv1QysVdhs+ttnH5d1aC3ZAs/7PbrHf
cPKAnMciNuIKNkjsmxtLjyenozPQibLV3bbgo/gJVg1RV3jFB0xLNYBsh+6ntijABVXcK2NU4dUK
oiQTZehQe7m8rJWtgwoz0kR02cC1zCdOcZSrZqpnBOyCmCNVn9RScSAp/Q/n9MwM85WT3fOnWJdM
KcVCNtAiRyV43JuHACT8jJejCG3rYAkAFCtbh7ReR42JcUjjEX5uMWhIgamAmHix+qwHoW2mIu6h
Ff8GhQoYB9DPRt6rc/MzUkzHHnSNraf1KOc1bXIj6WD67gsl/pnFmahxv2oOg4JA/GI5wK6fL4iU
eVzRpuo8HW8UgAU+lR7U3/ANCGWLZPjW4ioaOxjZAmEQBmd4+AmRkhq/Qm3xvZRXq7B1R8Zfkq27
QKgzgTmrc43BEeXRS+lgZLYoYOAlgTYPCr9c3ik1YTAMmATzVEv6UdJykwCVVVfR1qhn5DPBU4mx
nqYFKNa4S3xrnyR3VpYezeAT7JVAQKLWMLZeL4FPjJQu9X+MU+cEwbuJ5yNmapyqB7oMMu6XD9GK
rzG2F53JTEJCmh9QzUAq2Y0DYoNRlPs8wPSCNApyrZWvj6YvyAqBmtAYMOb864OtFaIyk0+91D/2
7WPmf5rdVaoMgoO6Eg6AbAeaFfc2QDh8n79U1Rmd2UjxaDvZeXoP8TDHr0XzqKtWvlqH0IkC7wOL
tSfRwEizPjclg3pxpu2gLuyqI7FpL2qJrtTDFMaQbzIsI2qX/Bx5ndKixtgu/SLGGbz6kN6Yu9Dp
dsFVfq0d0w9pF+/L+/wYPn3fIVDRAEcICr+obXALlMLRaGu5pl7lv8rJU28KgtvaBoKEBLyi4K+E
1h/nDWD972keldRLOsuxGlDKtff6lAusrLk1oFAoCkHLCIGHC6H4A6ugiVuKyuwxHWI7bzXn8j6t
eDX8DDhT1J5Q+eEtSM2gmwX6hx5mWR0zre2KEFTWBrdvRKZWtgx0n+DdxmpwzfG+wJ7T6NPp1FOq
H7P/FkqPUXZ/eTUrDRYcHANlLCCPwCXCz2sZXQUEpAKButZFg6Vy1D/0CuLKG7qpdhlGDNzZuZFv
lN3ggnjfbky7eoxcVxREV4qIZz+DB9bSTNbw4fAzmk198HW7fBztzEkO4b65HT7/D2QRKy9PrJs9
bwEzBY8K5+7zQLo4GOCOTMxjSmxdt7sdGi473dVvMUQZvI1e8ThdGyh870QS5SvVQ7bcv9a5O2Mm
rR8OAZbLGj2gEt5KD+0P6IqB0hVsntvukLnlEVj16/wf2jvMNHgq0BoBecSixl8bemXJMD3iBRCr
Mb6xKMtYC2JnNtgZOgmWvQ+MZaZic4sN3Y3bEr1t+vHfy2ufY/AsPaBht7EOwpI++27cA//MNPdd
rRjBW4FcIeJnCFo4NCqv9Hv2ymLAo9R3NNCzUkfe5kDrCNnQ/5fv+ndzue/qkxnCfhU2d3CYxC06
3OZNcdQeml/GPUaQPLBHo3833jXXJLgSVuJZCL20dq46FaR0AN0NrKs76zXbF47ktDbYJz7UvbA+
tRJoT/f5a2bx5BNDtFWSqI7rIviYNorbgvB3M+90O34Ir5NtdAseWkHgXUvwzkxyN0hoKV2Yjlhe
v808zDWz/u8BmpAba5dugsfkVjRqtKRdRm0WSRLIs1hRYBHru5EUgw7VP2xosLd+ovWcPUW73hlc
2TX3xWP43u2l799gZzbZxp9ubG5UmjLBZpo1TjUWtpWLSt8rEJDzdbGL58QG3p1DUeewQXfpQfo1
3siQF9yP15ZTbtRfJN+wOkTwKORbW7s7T/eTiwukCGdFrv5rP300h0K7+o3B9012SB+M5+qRvqRH
cldsLl9yK76KiSDcbl9QeCRW58tNNTPJSkCDPUmpDoY0v5SB9fkPJoA7AcUZaGMXACw6qI0/EZgA
l92W6qFTl4F72cTKjQUaN/Zw00GHggzxfBWWlA96r/XU0yftOs0NlIA/q2KwFbXYYBrZlifRWNPa
vgGex4rQMIlJtXOLOYQdSD7ic42j8jsEZa1dZoGglbeS4zBRP/r1FkH6wcXreBqLdp594pWg9MYD
Sk4gtKc9Xt661YWcGOEWYqlFNee9RDzAK1ySJK4abS9bWPHss2VwoTcK4jLwTVgYoJKdkgelUzZB
/DPNc4EXrO2Xzph34ADs2cMthfiqPLYSDMngxJ1DrXJavXnqrExU/xAZ4lYEqgrAfHIY0qwJjOa/
hii3J1Uk9Lvm1GjjMmA9m0/hRyfiOfKlTjKJZ8z5Lit+kulhVIIDVd+rKnfUWlDfW3MEcATCmVGU
BzSZ271xgpL1OANSEVjqh1ZrL3koi96ja7cG5h7/GuF2joZxj+rVQLw8deZfo+tfNe+mZI/30rsU
OilO6rbYSgdJRDq6lkSfGubv5DTQ0U+kWB1TOyseUMJmMqfRYXCHTxlE+Or3q7Fn9riIlKoYufHV
Cb6YXdEqt7VJhEVadUJQCbHnHCpIPJqhAWdNTPBI9oryd1Ok9thGTgECy8uHd80KtOEwVAztu+U4
fmyFJCEJRaWvJJsB2pfVpLlj912CLlYHwXAkk6EDNp1/OPo4040REVT3mh+j8a6jrxv3b/+wEpS/
kLOgX7J4MRbdoPWx1COaprJd1JAcTwo7qUXE3KsuDtwFriEUj1Dr5b68Hlngqaka4oX0d99smmfy
q7zL3fi2vLbmY4WXBYUciiTUYFwJF8jF8CRGbcRC/56rX9apbA2yDoASGV4k/4csybeqFW5NCwSD
mMIcO0FYX/GMM3vcOrtIqlKlL4lXlXdhnW41oGo6IqK3XrUCEAmwCGyChA+Chdb4+ayg7tukL0jh
tyPmYzDRJ6iTrcQ+TKlhZp4gn10irQy1isvGD1A2r++bsXEGon7/HGEgDMAUQJoBo+aHPQaC+6IG
j49XqzdRLtlKel3QVLCMteQVVuAEwE2At5rPGMhYtl0O8LgX30i3/lV+2+7Vz9Zur6YtS1sjNz1m
18X+2weLFa5YRclkhRIuhQz6qM/yQZO93PiVouoHqke7Ur8fIXB00V5l2R3o9ZifnKblSjOYnQQj
4Da/svzaIb1y7CNRE3fNEQBDQ9lDw/FdjEFUedxg7mqUMRh1VJT3oKgEfrASHpCfoM+OtI6xnPLh
IWoxel1GioyikrmTn61rcq3emfm224Jk5AZsrupOuRMVVZbLOjdKz3dvKrNRrYHM9hL1OpffTH0W
eN7ymDIDCKoYs8CwJQ8t98kkgTtUlj09pnY1Zo7S/Jz073ehYUWFCyDGocXJBwMqBxEIS+He8xSP
rtoYllNVJYaLTCnafNepmSk2tI/YA8FyLrpVpG2VEaqvHk1Ge07uW/k210V3xequAerL5kQxUcEH
BUKzIEwK+EKq3hjVy1he+/GPy+tYAf1jIYxuiiFlsBLuEZHkSkq7ckJIgDhOo1wnV+M1qO8gfqc4
1Vt1R56y0E6frM/SvWx5fXF/DXP5pNJOAN3pMGzOkj3n9/H4Hhai62H5tsDqoC3LuNHRX+KZZfxo
TltUIfCZmoemf4/m2q7Vq0wXdKTXzg/SBlysAD+QRUcIjEdT3cC/PbPMt741utosSufWVoLxGhPr
QGBYCH9JkQ6XK/TZ04bXyok6VJPJCzSmBPFn7atg6B09VBMHCC/Y80jQlfmkpKY2gZYw3CSa4sgz
rGHQ//sf/9QM+xkn4Zq2URsXCZk8EuZ23ZdQ8Jv2XaMLws7KhYeBJLTpWAcAD6UvIN+JHQt0Il2d
Kz3S+tGlqHuViWMmUL8yHEwhuNrv9F713eEfRICsc8PcpdeCV90KEhjOb8zJppt5b2ym1x5izeVV
tBX2AFYckKLxrcPJDQzw8E9bLYtradS1wYPOkBPftQDYpV8Qu8odXB0CbjuReiV7iZ0XTNEwPLHI
vdTMEhNfSa4OeKnlWuyMGSir7Ri4arrXimZ+aLoWU7xqm8pQGJ5b8EBCuKJLNpf9aLluRpkCrDa4
fXAsZM5dpy7REjOoGg9jmZBUC+N7Pa9fLttYnjxmA1MrIIxHLYwnjA+iYiyyLG68bCJ7I4uRmkfd
0afqDRTsRDBJkTHOb8YoL/JGTxsvqGM71Q5tEthJcZ+Rp8uLWp5zLIo9AxjbDw4Id39pVt4Eas3s
0KiKHBWCG89t3zeZHRUEko2Xra2sCvOqjLGNMR/jWXB+3M3YrGTQ+1TeNMr1hs5Tda8mc/Yo5+q7
VmkiUpvlUwdNPzwJkK4z9j++rR2pej75STd4EbgjgEw0MS9fy/uqwgiWZSuSSFd8uZmgrAWhMt6N
oO8glLtDqdZmZZEVALRbwVjaIVJsMJtGFuR41Sl9vLyXa8ZAqAB6VCA1IB3EHbwKPG29bCW9N8eQ
v2jj58hSj02sC8o9y0+Gc4WxBDSc4fOLvEBPR62GXgNm3qPhmJk6iiGygZEgeJPjF6MQ2re6rBN7
XDrgq3NNrCzove4q+JBuIbTtNc5sWxs/tP3H9KF+kPciYPX6GiGvIWNmFcyb7Ded3A4+ybpsSs3O
I3oLAd5yU0eKq9JPKhnfpcJAHxoXAgrcGK3CKvnUVO4yDWUNUAhYZWFTDI0CqP99v8DwPmrczClQ
6T5fDGLrNADKgatO0wfABFpD+aRtCeKqqWnr0blsbRl40cBHKQYiPaaBDIuzpjVjP6dW3Xt6Xh4M
edoVksglVjwCb3pIy8DVEeL59npQkjnoQuB7FJJ27ijR2cUrwrLrohLVKlYA/QiEGHkF/yGLT3zE
SOKB6FXjN+iP9W57QKkxtCV0dJQrNB7vVcGnWklLYI7N/EA+h7Ki1vm3inJ5HFGga9DDBgNwZI+H
8hF0slDtuc0/gMDf6i/lU+CKZl9Wqpzndrl3nm9qZVLmOq7L2/KgbsgL+h7jPblSHPD5/272geDq
XOlmnxvkAv8wNnNmgb/Sm1vLBk+npzTPVQ09iagHqRBjpAcN4lQ5s1qjGRM/onRuS5NhB6Z/pSbJ
MVYCNzWlK6AwRd+A7fF5AnP+07jUQWoqHcITBj55c9/Sel+akpPVHxFoS1VF2lhWcY2nuK02sWvq
5f3l4/O/eAAm/FkYx0OSuzIq2arjdqaNl7/S0Gl7e0CTP360wGO80W0gDNWtvsc0i2oXgsC+8uLD
whnaDicXZ4uPelocZBKm2xuv0ZOXJFO2oOq+bWttb1k7Q4/cug1uMmPeBtKzaiXO1CpuH8xXXY5L
DWJ4zfTbqLrN5f1YnvXz38SFk15t+tEnOBCdHqJUSOTMbYqps/VQWGFZRq5zU9zOj6A5rzFu0Hi1
9RROn1b58/JS1j8tm40C4h70OXy9y2okvLXB/OGR1PGNr1dHsFH7fS/b5QtTjskf5tEZOzcwbSGO
YXmlsdX9Nc55dRCSUC+DERtZ2/79tCE3qUuujQc0qXcVuKsfQFHgpk4lcKqvfHFxmk7scldpNchT
3w0TC6AzxKoUV3msb8DOI9u+Ys+BDSWKfjNv4uvyKvQmt8WYqFjleP3T/l0850VgO46GnGDxA9mb
5DOMROUE5huXVsn5jq7XvtQUQ+O1c+EqUHTSs4fSb7dFf6XTj8t+tHIk8GLFlCRaHrj/FlDtGHN7
Rgk3SpXfffyWV6C9g8Ta/88It2NKRSQ1ozDiY0S4fhrbh3/ISwCKPFkHt2dFEYBtxMd5s+QaPZXI
Sa3SzgNR4WLF8c/McPnjDI4cqFnCjFaVYK2zNmMKRedUc+Tu2213LAhgT0x3IQFfMFA3WWfMQaBi
QfOdWn6UwLO30sPl77J2U58Z4ZYT5IHalSA5BXN3+4dAwdIaqBMCXFcnmp1V73Nl2Zk14lwBnE3l
rUKNK4pZiMs/Y9UHT5bKvTWyKq1B/YVNbXokyBCpbfPHuBQVh1eOLe4bwKsAc0fRiWesUTtaZ2MM
K6mWbkAH/0qjUHRy19xDRfEBOTj+hcz1POOqLb0Gy1jdgGIsZWoV8o8oG2RbaeYrkDwKouHatp0+
rilnjCDjQasNwTD0HyPV/Gz74hoFDNEI4KqXnBri0qtEQj4XGAkCniMR1wC/PZuFNd9Ai1vmmzCz
6136W/2n7wUMJMbWAbBFBnO+vEoedL03sDwrN633YTTqAJqy1Uh23/c+TFpg+I9A5BWDvud2yjgw
+yGCHQJ8S9W+m53hFmAPuWxlzftOrXA3ZhKqXQXhl8bTSaO6s6H0Oz9Ije1lKys3BzDVyPRYTQIk
BlzGX5SYyan7vPGSCmpxc7JRJt0mUvuAiQ5L+X7jAIKOJ9Y4B4xVJVFaUGd6sv/ShNBP+WFCaP7y
ithX5u5C2AD8GR1RNEf5DDbISNC0egDfq1E/goKBn/7KlQMNO7cCPjT0n6moBr52rk5NckHRAEFq
r+uoxPl5aCMlbbLetkSPs1UjjF4FcDHAAHjC/QZDlLVemLWnF8GNGowBaJeTyp6yQhf4N/u5ix08
scQtp5QyBbz0Vu3FivyWlPMPePudopd3Eebz5FF6lFtQTF7+aqurQ/5pQRncXGK3jYL4c6X5tSdJ
T6UJGK/+IffP/2ADVRW0ELA6aKecn9s6BgkQSA1rT81IttUShThGTuQtGHpaweFdXQ66b6j9ogyx
aMPVRpEDkImPVan0OBb+I3Rh3ak2/yEXA5IGOwaoP+RZuBwGRIyIEYZee2OV/QQTN4YBwaw2o30i
+DyrYeLEEOcSgTJ0OgR0ai8am/s0ycCyp3VvCml/ajm5S8dZhO9c20DQjoOyBqxXENThYjkY7fEf
TbX2/AKMsErtKNV1OggHzFbNWEzcDOVY3PVc+BvGsFSA8qy99HXcBvv4VfLdGGNeDgo7z3j6D5tw
UzTCAbM1szAIzmgGwkQb8NwTkd1W2Vh0OMtxUW+CXLtLhuGzS2cRhenaJYJBdTz3oOJOMGF7biiT
mkhqOqxvTvQCEP2uyuatJAVqIOg0LvABqJ8zfjRwUrNRR4vvCQ++7Geg+sigRzp8pAdty4gYo2Ox
S5xhG+5NiFAJ20u8VyIOIm/C3CjQG2g/mtwVCd27NMY0BNi3rWa+gyypujf1QN/N5ii/Gf5s3mN6
qd5djiKLOgVK3CDzxdfDp8OWftE8nFRnaQX0UASequNk6KpT+DTZ9CP4LUeL7hOtuCrk8JUoeG2W
ICDQS/I8dAFqZ37/3En9fdDps0vz3rQTObacIS5VwZW+ANWzHwhUC1JWfBM4NbctlZpBFkqttCOF
AqwR1g/pYBoOBScs5rRKB5gKzCjq1rinTX2lT6Ce7+eDTptqN1HgyqSmjfaX92z5ofCLQDHJoIX4
SQZ3zLo80ma1jLWjEdV4YIfGHwC+Zlsm/S1AhlDIbVTRhSIyyR2xoSRdmGSRdjRb/8bM6RH6Jnul
kcCjYJqpU0qlqJnEH+qvbT9ZJJcWtr1U6Abkv44qNhlSTbamvw65SAhiURJmZlBNhy4gGG5QLuO/
boi2SBOb6jH1f0pT/F5rdJtY0CAF67BiBwXksmk7/M5LcMuS/knrKtkOVJFEN/9u+foVCuYKKSrg
yLe4xc4NgJ1mjQ5PkpBtH6OjasDHu9cm+S5ZLiwBygLZD5xvCJ18HceT41bjGPYWqbVj3KQbKs92
2dY2cmJX7qrrcjbsrp0F7yQ+AfpPk8DQsJip4SCdR02qF+ipTYN2bMrYbprPOo33cahvRrW8msDf
hzvv6dsHhN3gYNxC4RMr5Q5IOaXAxKLLC8652176OdNhHyFZjUnq1qFInZe/FLA8FAFBiAFgDRCq
/Gk0DWhid6hwH0Nl1honnyRMyllmKQuwbwsfASYWpVwESgB5MKC+2MY4GcD5pR31wiPyz0KPNxmI
OxEsBdnWMuIxS4yMBSUFdDz5V0waKvmkB7CUPPvZJpzB3ZVuzdIuUoe+EofoW4opLREHx+KZCy5b
oGrAegiYO1sl99Wkqe1IQCf1GN8Yt6Mbxjb08drZzVJMoyHGQrR3Y4kG8Pn3zZdRNu4PMB76NDxf
RkbHIOnlRj1a0nSvkdCNLHpTdUepNLeTlr6N0d4fRNMWi2jKVoqWENtjpkTMPvXJITRbUtRmC6Nj
oD2FcbevU/NqLIZdUoZuFdLv3hcwBzQeKiLAGqIRwWV/soQRgiHroR0/vhAwJuTghOvyNz2p3FEV
lM0WtExsQ0+M8RB7P9DbLqIt1rZlpBAxwKfda7gHEZM7vl0+5muOemaL85heTYJCTTr12IImBgLi
bujKMda0C27Y/GJ0m/ebyBQkBGsfD/yBiC/ICnD2uatQAbpM1loYxYt4T4dgW8jNdupjqCdhCn0S
QYaXqSDbUNA/MhQA5t75iA0FVqoHzEMZy0Z1FQPos+nt0Wn3w1ZxhgPdB75b/Ly8tYugBqOMwRWV
OoTtRePXGA1zyrsai9RLO0I3bxSBURdNQ+YopybYPp8cggCaIFHUwsQsW081yT/0tNiUA2PmLm7A
0OTQcUhsyIBv6+S3Olr3XRe/GWO5gUSMM8baJmZUn5q6CdXw4furRxYMLgyAgbDznF/Fk1WqhY+Q
nsztrtWGbZB99ynBVn9qgvOiair9rjFK9UhK35ly0zanz8uLWIhiMhPgdsXUELjcWZvqfIP7SJKt
xhzUo9nXGBTK3KAK7KlBomhNTh/0G0mXnRmUpaF4vpn9/NOix5dtFB4gc6OBRJtXeUaqWJiJjJDD
TmbnRRs2h2rsoPz1PtjfxsXx1rh4WqtznKvTlzXZkTeNDcCkfwA64p7eRNvuun8S4eKWzxa2uScL
5Ly31eRZVTJsbvbH3KnOHNokcxDuXLD2RWBlLe7wqldSu3bKY7wTfNm1S+vUOFc/yKZy0MIOxuMR
70FCHVOS91027CI0q/ropkpCR5rvBwlUPAl6k32Doar0mBihY5DpCCDTQTMlF88Ht6xF83dfOKhL
3567bsoEVSCF+V2zYVPI9WNkOaGTvWsQojk04Eyo99MWTcJN/gStyZ/Kbt7UTnGrfZTglM0Eyecy
wT//UPxATFrHdTOAt/dIcROEtIa45+0oTweqSY+jL2+04iON7qUB8IzkgHnmg+BbCU4Cn0y1hhYE
GhSXcBLyQ5DZ1kuA8A26iJumY4/4zWV7a4Ebz3eMf6jIexeIv3RUm8IkMJcR34m1N6qIeiyLdJ5t
KDCYgOsAb73oCwTgMOtoic+boGxZJd02h9NJc72DIuSOWj+nWPqmeh073oyMHxcRohnGZs4DWenX
qJXESAx75U9cFW4MFiBctvblnVvJr8+scG8wlfqNkpi41/2pfMjy2Y4Nsu/H2lWgc/5tUyBzRjEO
twvUplXu/OL9HiFFgqk4NaKnDrfwc93I1q8CUkr30tRbgpSFPQ24E0nRDsPID8XfQEueb2DRJwlw
w/hkUvxgSp96euP3vy8vif0RCxPshQdpJrQLeFxajhE6rSe4zfXik4Q3eim7Gj2EZu4WkJK/bGvl
S7Gn+v/Y4paDgoCpphYyokm+77XqGHT5BoKS+5YqgqfQ6sZ9URijJsbKmucb57clhHjrAIfX2BlB
epPr5K7xs4fvrwfyTxAwRGUWFK18upEMc1rh/xx9zFkW+waI8l8aGSPJThJwdUC8IJBFJeiVU4x6
A6VILFFRR93tfGVti6JZpVX0CMjilZmbrlVPta3OUBUM8URue+M5L4xR8OXWrk2YRXkYSnCoR/Mj
nuFcxBI0selRvor2qZs9NY7iVmB3pEgzDwQANWA0O8jl7kXUcStOA8sQvEDDjOGhuQVb81AkaQPL
Ydoa+0Fh3BG1cRdXrYMRo8/LX3Qt98IgD74lG0thxJzn24v5zg5z+j45+h1IAZAkBXZqSLZKJTdT
6r2FgX4bSP7fxuw7dZ0MAr9duQUwr4SJcZQLUPLne6p0nLvKx/881lR3FL+zfSLCIK2aQFGUCdnj
2b7APymAzHWoUxzH+a7Vn3XQXl/ew5Wzx4i+WBsBfUdQYp1vYYFBbbnD6NxxCsKrlkSf1ghWwUSk
Sr1mBiMwrC4FHj4Ucc7NTLJs1CGALUdf64+9BAL42txq0v7yYtZ2C1xyGGGFEBZKiuxXnDx29A7d
iK7z5WObhr8nXd9KcSXoGayd6FMT7ACcmIBiWyFnSUCOkWbetQ08LlZA6BOjLadJXuA3h6Trnr6/
LDREUCYCyHVJlaQOijmHGVWOLVA/xH/Nw8fLBtZOLV6fMmZegEIGuPp8UUmC3sg0YMizBj+nakxO
gWq71fwCNfn2sqXVI4smN5vK1FAq4T9RyJg8jGZUjjkhJSQBkNzfo6BnbQnUMUGqWxmYc9Gj1pHH
MjpaE1EcFPhFpOcr7vild48JMHjegrpznCW1SbSGHofqF+kxFaJHdibCNq3s6pkRzlWqOtGNZmZG
gGryC0D3osQlceGoxo/Lu7ri92eWuAs0HfVKyosaUcJ/6uOr0hCUm9ZW8iUuAHIClIIMbiVRl8l0
AKHDsQ3Kx1ah93kyjnZXZzGYVaHmcHk1q9agHIEpAmgLoJx27o2KieG/XB/IETHrirTgyoSGd71r
adHbEs1EhIArm4fuH3jO8U/LXHTYSVPJUR9a5JiksmFnpB6Bmk53l9e04nCsxaggZ8OXAs7/fE0E
NB0zmCXIUS0tZ/KfR8xwFaNoRG/VCmgQMJIOERHMoJ5b0ZWuyZvWJMdUeSYAL0XV3mwEvsB8iUtB
oVqH+X0LvVM8Ubh3ZxOWMRS2KTkas3w1d5BAyvFA6V7LSHK0WlCNX4m2p8Z4sa6Z0IDEqBEes+AY
6vHWGgen7kK70IETHJVdRDbf/07sLke7jyJ54u9bWU6tbpQ7+F6mOooERmz5LlBEMKm174QBJwPd
DB0seLyHQ4y9pm2RkmM5mBOU4GcQRE7JR5hSwVFa823cVnhxAcfM9PLOHSJoK9MwOlM+ZkNWH9A/
BY04xEglwf2xsh5wEqC8D75JNIJ4RIKRdtU8+JN8pGpwgO7oNgm6Demm738cDBZZqK5jhAoQP7ba
k7s3CTSpUKRCPupN86vXUBfu8/eSaoJiwkr8QTiAHVYKBrsmt2lqV09SPUcyqrLjbd9UDpFAly9l
LyhxiIBfa/XZLxoWDPKzzjyfqs/S5JtxGWJNR+jEPUf7yom3ya74Xe97MElofzBOssse9QdRyYSy
9zx3kNEsZGbBxYHHiXK+mzWV0zhr6IznseMf04O8Y1VE1Zme8lvQT96Rh+EuuvEfrXdGNK2/QCr8
u2xlKDngJ+A5hsEJNGl07oOOQ2hkDYA4xzLXbtIAfaEQwBNBhrtyBs6MMOc98RpdmcCO2s3zsQHN
sZWk225K3MtRY8UEE8BBRMRoLHvnnZtQi77IfQtJYSYpTlFAmmYQFGdWfPKvBTx0uJdONDdKmZqw
UMUQqIpaz4wx2aNGxZ9ey78L/8ZnOTPGXSNVhUme3pLkY+gf5+lZxkTNrD+W/p/Lu7YSNc7MMAc9
+TATiXu8ICNyLMLenUj0H6Rd2W7kuJL9IgHal1dJudqZLtvVrqp+EbprkahdIiVK+vo59MzcymRq
knDNRaO7gbroSFLBYDDixDkbd2YRd7rtfTM3ZJjyciRHbwpQDBIzM07O6xw5W/T/iofx36QNv5eh
EaXRhAJpEes0sqswrZVjJOLjS+cMy4QeMwB8QDXJvU99rhyK0SH9ZHQJpiKdJA+R377Q3DkMuY3e
PP3ZdgUNeaZiqlzdYNcWomZiQklmBOfA4PFRvFU6rf2nKMmTSYqv2Izn+xu86puiGIWuMiib5Sck
6exkAO5DP9FMi/RM31jTCIxsuYUCg+KiuZkHev+WF7akw5x7AE6YCzZT33l4b0c8ag9WvOyTOMG0
aThBrmj6qdbPXT3g+IJ4LSBYgdHq2lXBZdp70+hgiazdOpN9TsZKkVetfSzxcBU3D6jjZeCBQzFf
NkCJ8JQA1KxNmRitjiz+8bsNWDcIAaNqgdabTDxHBqPUnIrqJ0wefJq48RNQB1AeTsepUgH31/YM
TGa4YTC5BYiIFBSLkRU+yPr00xBou37Md2a3KI72mglU1pCOCgSK+96VuIggvO5Ro9T4cnKy/qEn
9vfFwITzfe9eA0wA3/tecEXWe1PlSbNAzwxWLif3b2ubRYb1VwMJ12qItF0DGcys++sPuguiHQrt
MUgjoCgjBayct77fJs58gtZnSMlPc1S9f1eO7JUFsbEXGweWAAOlcFhIWBl6yaEjZmQkeeRVqsfc
yie6siSdnAxoztJNYSmv/67RhwWR7P3vs3JurgyIpV4sxUoCM3FyGNDdryVGcN3li9koij4qG9L7
usOAUIBJ8PnUIYXIyRQ5ZNm0VDUHfvtV0IIB4RKqmYCOocJ/vRTWdzrLDSwlm78MFnksbXo06uXR
yX98dM+EoQCAKkzLYtpAWo9NcqpptYUepf5DY3YUQEjXSFWgn5Uy9HsVGOAbIF7RrpAiwOLORRr0
yXzi5EtpTxhKtnfQ8QubZTg06P6Mrx4e250FavNu3uol31gpEEkWitRDv+2h8tsvX++vfOUCufpN
74qOF+6i6VMApREfvyka4/5gbuxfS0x3ebxUIaTKSdh86iPTiFTd5PdS/3UaAMN4lKO6hp4h5Oav
P642GUvRU3HkNNd4AvP5sulStrw0C/fQvqbz8GMenPRb5TA/iSfwbz02hd6hj++V7i5BRX+3DLT/
NKR2+UnXgurYLLP3VUu1hoTZULXPZtA1fpTOw/BauXz6lS169bnTpuRsTOgQlV3O7B1mfowgDJop
Py8B51tbZyQLPVaYfpyDPRhqZL1R0M+MLtk3EIwjIar1zokz1I9/5IwCOFmNWg5AnEMecn/iR6YZ
zRFiBC4PS5K6zy0HrthNckgJjpOOsXQ3nf51sP7PoLoftslcFV/tObCakE5aUWxMbns09oNxeAMc
xnlgtotXqsv86h/u6fkUEuByzown9reF63xvAjT2NhRB8UR1zcjDqhyqANOJASMn06/Acgr4ygM3
lnmOSpYN+Dt6MGfP7jQ31HAl7a3M66xPfa855sMCEjpQsYMe7Gl2WjvfJt6YNluM/OgQE0sbb4hw
99fOwfbZ+OIsi/dP6ST6CyZn2FdGe+9EXJLw0Bid6gxNvswLG5+WyrrpbRyF+6DVDOIcVE4hLHHt
Pg40yxOscD4x8F3Y/aY3XwKwHNDk3MxH1rnbyvnF+Y5NBwzCx06wq7OfiqNzW4y5+gky5myZAaVB
y0UcneCpc8Pys7ddwmmP8dOSQbJx3AwHe1/uUh7qYB5Q8JHfiFKjIAi2UrwWAXdBp0CuHHcJDWgW
wHxvRcNG34DNbw920SLf9JvukDwWB6GXm/3tgTTmAFmfdGs/6uG8V7VkVkPI5Q+Rbhw3z3oSFPgU
g/lMSzD7Z09k+lWwt8r4ljanjB3d4akYvZDNzfNo0agfQRoV5Jgv/SgztrwnUiAfjcTpgxF7kuXW
A09o2AzlVvHZbwt+1/sulUNaC+zOJMNyNSPU3+yIbEAA9M7osRfvJ9MMTaHJ/K+5V8XMNZ/HiB8k
wPGsxo0oPXr1vihN6lbTCf1SdzNARfshzZJc8bReWx+kyQD31cGn6cvdZ85HjI2xbjphvq8DZ5PL
P4/Lkw22iBQoI8Vmip8s3wJgAMLcrO+IR590xXdBneidXsLYEQxqYfkkUDrWBlSUG4WltWTi0pJ0
3wBRUtJ6hiUnHIHaBM+q/zg5u6p4CDZCOyyNqtd+iCEgrpafEKu4t0opgbXmEZAW639sjwfjC/w/
FOssXv/IRy42VPjQxX0OXLFmGzlMjSSIB04jvWEKB1npWUEF6cKGSA8vbMA5qslh+XSq0/oAVQ8a
th2PzDz/5Beo9+jkoUz7o605z7NbfvhxjWIMOI48B/4iOKSubWsELcaa+/xkTqC9L+sIz+2NnWEs
3/44WPLalHTQizKdtaGyYSp1Q7Oydi2US+575dqJBv20+d6fFTRf16spSAcp+bFYTiMkftwBxOCY
i7hv4jZXxz0BUBYOsg8VcFlkYczHwJv1aT75ZEFRwAm1koOLRkW6uHK8sFvgkvCgGGCiOXu9Emco
Na8s8STIM/0vG4TuXzWPbUlu8J3bZSoszsq+oe+GbB20rxAGlavEczOBu8UZEIO7z2nSh7RWscWv
rQcsVFgK2CrBriUdWdMb+iUrihloHy/CIFaoQ21E8zceTXf3P5DIVKTgAAIOvD9Ab4Y6uzx0NxVa
DVVh3CeCJJUcya46GJt2pxL5WPMDuIFgygNj8s1jqjFYlU6ag/jnJKHrfekaEGPSH/fXsoJ7RPcG
fyGaA6NxI00RgMeN1njbICfim2qBdlNxYmF10HYYOVAq66yt6dKalARmw+BqmKKbThZBvDE0QD+Z
FdHCMyPFulZyPTGwJQiAMRBsyulm6ndF5YuPBA6vx/yH9eg9aHi4AVZaP/BtVUXt2drYe5OF+V/V
l/vGV1wRb2AgtXDjY/RODnmEl5o1B+l8Apoi4tmXof+76TBwQHrFKle2Uzy2wW4IXUAMGogfchHX
szFJat0KphP1KhLqnvYKAMbnMoCG/R+sCLyaYswUROFyCZgv0AW0NXy3djB3LStfMe29zZPlNW+6
r/dNra4JH83x0JxFzVf8+cWawDTrtkjZplOHMWf9e9F9dmdVSUxlQ943PClLNK6mU5KPMR6Y4ITk
0UKqzf2liMtAChSYNka2L4SP7JvpCLbkWVEzmAlc4oYVmaBtl1VjZA5gNLEr71OTm2x736bs93CD
wEBv0bGg0oM+vbR9WlN24P0z8/O09PmwaZJyLtDWHun3pl/M72NSup+gJso/Y2rYUAFW5X0VxlE+
B3gOPBC3xN7U9SejK7X8DAJMgZQOurQ55I2t/zXXRTV8sKj139ZQPAUgEsQCjnTdQzzI7NEEz8EZ
PZG4saohpEaCtx2vJ4X/y9fXuynxekXnSlBHS7s60Bbsvb6Vnw0GNrhx6V8XS+kuKiOSV/YzHgtO
rudnD7iUbEONAioxQ53ro2LjVIakJEZnc0VbBz5SGrVgvWGf8kUFbZR9/33H8EbAGBkCFNQYro9x
x7rB0XMjB5cUe2NQUA5R8Khj8IuDcMcGc8FUFZPivK2uS1z9omGEdFN6m8zN3I0BG7GBo5n/yhNH
2wzEKhXvePEZLk/1+8pEOd1GhfOWRbzEELNJXFgxtKHbNnkLETPfSB6JXelvyKdVg6M32fu7QUDX
fewj8jV56peaxNMBUMjPyDebKLP1LHZK14gNi4EVsmsZQpcJajVvSuPB7PynuXEMhcusnmwk8cDG
gsrjZjiX5eBpnP0GNTfbDN3Ce5xaY8eZ/idf8MKMdATmXODdeJufeTttGJoHVaHF9wPk+nb64EYF
DTjyURnhazdZAybGKj9TPWVP7pyC1nx2tNBxhgBRJKBHt+3BFOZ1gnTZpGPktbP/7/1fsXo8Ln6E
lH1roBnStbHMz0Ew8/5QG3w5d2IgG7TV4xTEiPBGFWapmw2KULb6JS8sS3lyoPUIlARfstG+eOx5
SoZYUwqurp5EDJPZQl8E8+rS6ccTz7CAaCageDYC6LGP0DViU/9yfxPfa903R1FgnYC+EPw8UiBr
W7ccXJbn56zn7aGsHP6pN0awkCPZPdRub4feMIKosmAUnJrAabAw9cjibBp7Tp3Q9BbtoXGNlEQ5
QEhl6I4EVBr5ov9rOvVQRL1rpmeEEKiVmGWtui1v6nDiYAMzh+RNtBlxsq5jZNqNAIpaCPhA9Rt4
9/cJpOhab1NkNaTEK2NGnTRHgRIcc2cNndUoIL7+WLZWD3XrAvosbErPVFsyEo4pJNzBhPDz/g6v
fcfLXyi5aQOalhTwdbipN3AA5fhrn1Wv922sOSS0YAB3xiC+C4UqaRfmbCp4sSC00ACMohZxK3+X
mxq4vUwbBOi7j5sD5P4/PiNlDWVNapMFJD9rpHzFjf9CXe+pqVxFJFs74EgWxIgzEpQbimfmtdZk
lGl+1uuu3Lc6n6KgG5u4LpvpqfbNCWh/4v/JVoLAGhQVgJ0i97zeSsi/LbVes+KMMk7zI+Wa42ws
lnQ/IdeXuYpAuvrdHAxaAcWKlco4ynyuCTEaOz87aFRAt6Ek3hxOg96BnYJQonjqyI/u97OCex2w
TWhrAIR6vbS5am0NuCXktWxON5nL+bFv0TXIWcJ2+P/Pz3VF7I3XMzx+GMtVomOrsQa9cxxZPEws
z5JquYHeNkhEkQIKkJn1mFWfyfwMdL6ToMsSgc7Ve8GcPCQdcnIMik+58wpOnJIfVDTlq9t+8Tuk
oDHrfOxyD8mb5rBjPydPuW4fIef6dP+YrJ18MQODRwQwzDd8255Wtotbs/xsmnnhhrzPszaqMQf9
USip+LC4DTB9DK4azJ5J91HDnRavE2Q3Rb/8ixpOOE/TltNZwfC8tm2XZiT/GYMcburBTOIvZ90p
D35Bf2bahxWb5OWI33HxfNWJmTbzBDsDOaBzV6NBW27db8ESmq95GXaQzYzKDYlVTZ3V9VkofYFj
DY8eOUls2mL477uE96OeYdJXa8uYcnRiiVXb/ua+d6xFN5H+gl1XSJ4HUhBtjGKuKxN5WssQOf1i
IK+ehUMZzjPznzWDYxLDLE1F6rKWedt450FvUihwyG+KWjcK3ow9Ik7DZjR4TfPg5jhuZbnUsT8O
pooFZ3VTMVEn2P983E7Sx/SruS8KD1kaAc/AAoK81MxCXdMU61KZkcJ23/t+1dbISElfhJpehguv
QijG/D/NSNnSUGHaEqLBOGkaEsyRxQOmy2rvo1Ok7ycAYQNFD0g942Rfn4AkIWNfuRSRo0mtBqic
1HoktDTP7pgaKsTJWrlDCDTiHkKFBV5xbSzN2sqsSjzGfIhPbqsys+PZ1sDdPozlk16lxnNfYaw9
00xdcSGtfTQg4KF7gEljB3X6a8sWxYixPeOgt4NdlGC49Is5ou1SflkwhukrLtu1cOxgIEy098R4
rhT1q66ZUNqAi0xzxV+gPJ9HXWsN+/vHenVNDjiRgIUXkHvJEScgDFCkxAHrGyvOhwI81vXTDJW+
+2ZuuEqEi+B9/h870t7xxpzaHnCOdzlwI6ymsHytTgH64H6I6dKHyodQbqgiDF3dQ9AaCkoEkXBL
ezgRv9eX2iHnwlvmcOnoA2nNn/eXtrqDFzbMa6+gc4O99T0CUIPxgDmMbZHPccLc5/+fGenSbBcg
7qccZuBvwLN0YQKEHeBSmz8w46N4DriCaYH073o1eDUVyMbxvjJnF0vxvOoYDKMTJq1THP7EFGrL
8DrU2GSAal7atasVCTlTc/5eaMYv1wcLgolH6n07q04AgoD/tSO5OO8STWd1ADvB9IKe0Y9lylWw
5bWghPecIPcVVSgZneYX5dSx0oajzfNDYllod43BW2kPb5pbO6HbsYeGWSqFlLWVoR3loO3wLjwk
+QTF6OFYpS45G23j72mVfLG8TJVmqIyIP79IbwytquvRwRmy7CIIkQ0+ILH76+Of6HIh4oxd2Oi8
bB71xSfnfnE6MPtMedjpf1IrvDQi+QHKaaWJNIMgF4RgGaPdBtpkKonVtWgAtlEbcCckSuDIvl6J
XnZDj4EQAt33ZNck0A8p86g0re39DVstJFzakSKbpxPaAI9JEE+1ICyryAH5dxsKMlA/pjHE+7J6
Qw/JQ7FVZYKrDnGxRCng5TbttI7DdNqbD56HsA3xjkpx16qMSK6tzQZGIAIYQQIfGf33Goi/+1u4
bgE8yKJHLYger78UZO3bxNR1cg5Y4MY0cL80aa/SV1AZkbJmIUFKTD7hcnDz4ktZ2POGAMOseOmo
rEgp0aBP4B6bZ3LOrApfpT80xayiFBenQy68iWtUjAoJEVfpiGq6DnW4ADb6FB2ExIKehz5v6kSL
Fzfb3P80q9mCmPFCCRw6SaBJuP4245L1eVdSLKiPtTJCtW4C72ZcbLQNBFTMo9aDJsiELLuKMGr1
+F4YFjt9GYho6gGa3SOi5u2e8OOSRXYyxfeXt/q5LoxIWzlq2VDSZSRAs7Jf2my/ZlWlKN6rTEix
btKG3GhabCDmJYAQBkr4o6rOIqG7/ETS8Zm6wXJ7B4vAZG1EoF5vZiXAtKpWyOoHsTBUjZIBYATv
E4EXHwT4QKiZ9TBTmR0USqZo0LNt3gyKcHMzMfG+HDBjoPQJlDnwe9cffsqbZfJ7fPj2K4ut7bDL
YvPbGLHN8NjE814FxVlf1n/MBdI1Qa2EDQFoAtE2TSM+m1FROI+p9wc5I7A3/7so+QlhZ2bGQSiJ
G88y/wIjQTy7Vaw3qSL8rF9GGA3GW0WwiMtF+apG3dEAUvTMpq2787bkWGn7ptka5+Wo7ehT81Sf
IAagPVKFm69v42/DUnhdhnr2/DJDN0Afy9gmabrpaupFfVb8yVMC5FaYmAQdD+hxpEPrNwkw3ymq
uxws4lOV79upVCSqN1N/pgGMoSEoJmzk3zeMI22d9l3B8L362D9NgOl1URvsnHQH5rqdFnkRtzd0
ejCcbf+PJWjSIqoiRRPH9jrMX/8E6XIvwZlpoduAyHugv/osrlzIdceC5hVS8U8k25TaRgcM/sB2
7S748dHACOM4ibiTcSPfoGhSP6uIbjTkPHQp+h1TmGeB4tFxe41dm5A8hrZ9oPkFTBDUqkjQbzWn
jKqZ7mxrVIT5W+eEqcBFj0NUKlCQvg4pvWHPbraUSJznQgt7H/juiQ4LUJCLikRh5auBCgzhEYAg
kBzI4QRE8247DEBhMNo8oZvYYIQBhOcsyiZXKJ6WicfDwF3+vv+9VlaIIpkHfD9IXgQF2/UKC+AI
HWKhvDSYJPlFqyGAbgW1R2Ce7V7v9x+2BrAaIGtCNdELZOgTW3wGrm7k7824mH1EfJKg8NJYL/Oo
ecvmvrGVHcVYNLIdYGtQdpQfdEadMNNZrOIMdSTytQp8esqdpNxlmH99rJD6PPDSblT9QXHLSKfP
BGuOIPYAzfIN6ApwWnfU/KE41wv6wjxZuAnoBGHoi3EHo75o3XYBJrVnU98FXJ/GQ1KPiUrfZ+WM
iGEuwF5Aw4pbXroLAUNMvWBBqbdpspcgAIV+xst/PACGo0SbP9x1AOGdGOkSU6Q4KJKxnA1+xlOU
uZKsT34wP3X0t6bwnPKv+x90ZWuBCRSKXVgUdF2kBxPmlnIfXSqBTsmcLJxmRz8moMt/1Kug22i5
SzeQNNAraHmZzifdbpfX+z9g5bDgB4BnDJ8XM+Iyjjgbey+dZzTIuVPNkc1nHrraOIdOPqs4+VdN
YYQVcwjA+6J5dn0u22kwOmvg5Nw5U78bQWgZLRj92/kp9Anur+o20UR1Es1VgGPRzkWJ/tqUCaxZ
WjNWnS1olxhxsiyzvfV75jsfNhRgMUjPMPQAtJtMpt4tCC51i1pHyQJOYruy83nnG5yqUMUiaF2f
QQc2oGmLKhj+TQZ+WUFp4z6Yi3NRTHGZ8G3t52Gff+vMV87NDe8XhWfefi20wZBNowRmotUha7fn
1GRam5rVufTmPtuYswGtJlSv8azC3J+pHHFcW6AA1eDEgQMYPnL9yQCCzHV3SUpkGYKJG+wC4yPd
JTHUsT9bO/1piZJw7Lb1kTwFn+97y21kAabpwrR02PHNvKQrYHrkaKCHVsLHX5gSy3dNb0wvqKyx
t/sGbxhDcCOC4EVHkwySyIA9izh/8X5I7Cz3CujKnfMDOzBnD/5fpw7JRovskMfWGcp5G59sdRSh
KTL9EaR4UOaIO8XddbvnghgKcQcidxAqkkWlbI/Yw4jB5XOBoskWFw/mSKmvUUgc9DGAk2YIxRgP
BXBaNIotuHUvmEbbAg4DxCQgZdc70Aa5m9DJLc6jk1Xbyh0wdGKzuX+xShcaC/f3e9UYgjjiLFh6
wKxwbawWVIouFOnO/dSMoDkuWPBroDrdzYCwUkWCdetNYPARWAswNQCYL4eExMxqv88TNNGMsgxt
Hixu3E0uGhkNqxg/pTNRqYKsrQ8YMnxEEwytKOxfry+gozN4jmg+dd6vOuDl0XI06kFAwi2ZYnm3
oRXTXRgMwWcDddANxejERtokDK+qemjHEfiwMf9qoFWjYqxetQOGQ/TtxJivrDlgz7bFbRePqFp3
2wP1M6GUVFqKiaRVKzYAuuBLhZSWLXkGBByQJAKKda6cTDv6Gh9fJqhKbu/735oVFPRw1lGhgp6k
9K5mCwGPWYDy60hHbQj1vtHfSF3RYnPfzprrBWhn4YIQ4h4ydzSaJIMPkDM5J2kRmUuQnG0rRbye
yPSQ6WWyu29uze3gcyj1mw6E1eQrgvgV0FI1Ut+R0rraIBunHWSPOMUY9NjY1sdXZ6F1JIixkPti
nddeXuvgotSSvjj7xRQCUbDzaBG23hdcKIrvtQLNxDm6MCUdqKooGozh0+JMRhRBnL9H5Cpt8R0Y
sIrVsDn+Y7kQS857heEVR4FdkKBiWgNphQwJLTBh1dsEmbZW6S/oo/zQfZXG9+0TwkWshyeK4SSg
N6XLzq6sbILxDA1ckKTVvWuEDg/sr+7iBsccteeIeFmiQkysWBV9eIjYIH0RY3jX32522jrjvARK
0M2dCPEjO4xgk9wxf4JoojdCyMdoaf3pvoPengdoE4nnUoBUHsxB0umu9d5lFgu007Jkc2SNwxGA
jQ1L0mHf4no7/IE1tFfEu1qoklnXa8yZowEzYWunsoZQAl5F4/zgVhb7m1ql8amlHlecv9tNRaIE
gB38BEowiMfXBst+5hbhSKhRl37B1P/OsDXAeyY3DXkwH6ZlUmWhtyde8DriQYReIv4uX6Rd4lSd
h5Gzc9/y6QEZthab3BcY+kVFZX17FGBKkF3gpQcJZblOYXY57VzRPViCgT5nBi9I6IAV+cMXgEjE
UEFD6+j93r7eQ8bqLh2aAQDhLH1rNA2v2cD8ft8x1pYCmL6LYWVokmJO5NpGiRY5tRNUr1q7TY+F
1iSn1PdVXGNr3nBpRcqo0jpJkXXCykL+NluWhXPTPwzmG4CQbdhOmiIary0KGaFohRgYrJDPlt5N
QzuhsXvuir6le92s/eTJmxcUwj++eyD8RNhHKQe049K6cqPy5qxHwNI0Ss9+i6lNlNtHdBY/bkeA
n/GhMOt4QxDdNO7EG8tCYBxM+uRqhvmNLlWjKGXehiRUagFUwxw+RhhAWXntCyiJcQLBtOxsIuEI
UfXbcD3b9xbpwnwwFc69dlzBwSmG/4S2mEz0gKQa6W6BrUtT4GdQeSsA66poGk8NGRS2VheGWAu+
fkANbDmTGoHa0EAOmKFHNSyRA1L4pxyA/M3sWBqNCkxGfb7/vVYMQtkSVRM04kR4v0mqvMkq5iE7
DwmEGC282kJ70FJIHo5tPE2Yprhvb2UzxVsfCH+I8EIZXPyeizfbTPxh1nGWz844pmFb5duuzvQI
u/rx9iyamUBswAcxrA4Y9bWlhnDIZ3sVPLEe55j1af7kJOOouD1WDrBomULZC6VEoU5wbcXqDd75
c5KeF0wubHrUYHyz0OP7m6YyIt3AbV51rbYEKcpLbj0+ccLpuOUa54Xi66wZErONQJ0gHb2B7RQT
84nNsuwMHR+/ioeOFOY2GHPjw8VldJpxBeLxCgz4DaSmcDM+toGbntPmvFQ87D09NFTcSmuuhsYi
Hqy4+IB4kj5NM4IOSO+H9NzWy7PfG2+Z12+9YPxweoS1iPODACEqPeJnXHh0EiyzM/pdCih7MaAW
1w9RnuhuGZeU9QMYBWb+dt8dVhd2YVE6QwACLHYx9unZyodjASqlwGPzDrlEtf2gIRRVbVPM34GE
3YVa3vXSardecrfh2snhEKecAu2Qg2GgmbiKjlr84qu6HPJZgHJBwwB6ZXie9KloXwNlWfLghNG4
I8CZ5pY55NVtwOW9OKlK6vCmYIMaDQo24M7DPxHQpWWNA1oeKEx7pxFDjWKG9xun7bG3+BFqABD6
LFHgTHUVMuDmqwmrCHiCTg2kQTLIYhrTpab6DKtL1YEdzm63HBRZ26YpVJfwuilEdAzhoDklbydB
f6hzyOSdUlpGY7JNMSufTorO8E2seF/PbyNSUEL5Wc/HBEZynUXzkkat8+3D7ocd+21B+k44bzQd
UlhY6Oeg3pPldXEUh3dtp1DeRnospFHxCrj28CpllTEuMGEStnetJGbUj62B7T++kkszYi8vYgSr
MaPHB5iZ5yEUYoyW8Rmix4rcS7UY8ecXVio+emWQi/0askd/aN8afSojvJsUq7lRYAR9q+eg3glK
dxMQHtm/RurqkHuEK/Oo+Gd+Mx5LI+xO5OScxo0e02QL9e/4T3bwt0nJ2/Kuz+YuE6eHglMuJ6FJ
kA/x6o/MAFSMmjKAl/JjECmZ17UoYJ96DCfhpWQ9QWT5JTFnVctj9VvhZKJnJYbk5NfM0nGDUJ96
J7yAH7zyyZ/bzTzkiuXc0HkDywCcIrpSoARBEVVG788ZTwynbDTokBkgC62OoxaNzlPpPInJ+s10
zPbd61hsaPVctDFnkB9W3CHCta9D+/UvkB4ey4yx5qTHL2hLKJ9ZVuQvicIfV01gSsYEpgwXiEwi
qxnzyN2k1KB+1v4cnOIpqD9K64R9RDaElBwCrjAjDyYkyVxrxHeSU1Pwc25kX7LF+ee+h6+s4tKE
jC4tW7D9BQ1M5N53Px/Dgf/4AwMg+LegzYgepdwlnVg7kW5IktOQpXvem5u8mhUf+9arsU14lYl7
Ff1CuQ9KUIRwW+Ymp7EeQ8ybhS1UnXLIctxfyXuhS3KqKzuyUxlUs+zGBx34xII4bZ2HFMCISPe1
bTl7DebbygMzkgfbY18tu/3s1uTRTdkWdDVxEDwxg+6zyXtjQfX9/i9b2wDoKOvoSKGLcKPXgIEm
EzoKdnLSZ7xL3TJy53OeqGS8VFaEK10E+q7TjZQmZnJyfT10xh9M47HjqVgyVFbEn19YIUFOWpQU
klNAnxPr1Umfg0zhkrfQPJyry/0SieGFjczKzc4e4PRaZ/4IerqFOGPoNs6OoDJslumBM2fXLX7k
TfUxa/ietdnW88c/8NvLnyHVlmatJXWpYUOh+rNvimTruh2IUVUMMmI1sttempHddk5HvFOxo8n0
VzfQTTOe3MIOwWukiIhrcf9qX6WipjEVFOorVnKaj8M/SRnycxk3O/ubcRYypS2J2FsG+HgQ+39x
T3E61wKZoGgUSsmoOMmDOVpb87peNGg4FMun1E/31UAV3+v/WN9vG1I6MGGGkc1Wqp2CvfcEeriu
fUgfamjKTftgY8fjr6XeUbS6z/4XLVYNhKwu0MKHhK4iSqsyBMP3qNZ5E5y2WvQJcilG3BVchfNY
PxroL4hyJ3JTubKwmA636KInSLL0iC9QzEuPvA3B7wCeb1DiaLGKS2J9Xb8tSpu6FNzuoJoCp2E/
Rswuzvzjo2LivGNwF6kVGHhBhXZ93hNrKiarHBKwQPKNAVJUGgbbae+c7bB8s35BgeZntfUO94Oy
OFY3x+63UflmxZBpuyT+iECW/DMnRjjnr27QYrKhDnOWfeo1U+Geq+f8wqD0nOUoVJemjlUWXvvi
D/WxNLvIT6znlHIFxGolF7/aUZnHmVZsbIcWtnj0juWMpwf3UERuaERWVD5jNPSjhDnXn1B+MiUE
TXhewaAeYGoxm8MkeyCB4Gmi0f3vtuqPF9so/vzicugqXuZTPiXgGIZ2boVr3VIGEpUN6ZKbE9tM
7YAlp/670YRaaD0ae+8F9MEncG+zcxVr31RPGZVJ4T0XywIlo5H6LtxxYu6nwbWedKKSelu9ugES
g8aGjbxYbhSaRaUtUwETBiDogf7Ytu3W9T/8PBee99uIdJsNgHOlKXSWTmSBlhxYqzVs2cJ1xXWy
fnp/m5FCBivnasD/sF1WFtrNv12GKWTnuU7Opv83IyoejHVzQh0FghS3aksJASEUrfvkZJdVsO8J
BdKF1o9dPRyrFGljA9Hvdua1opqyGjIEiAkPT0C3bk6VUdVOkVCsskkeMkC2nEdnTg+kcBTbedPg
Esf3wpB0qKq+1BM6Y32MZTGYfeLKWGIDUjSMh8RR5QK3PBuSOel8cZ1A/CPpcL5i52lsQvPXROMm
DWsLQC38gGje+uUWvRsv0o7WLz2296rwr1qxdN7G2QSOaMERT+mbUbSbvEgxhniALGw4FnZ8P2YZ
IrbfXDYX+yulkkFmEwCZYa0sQJjfYPjj36zC3d0+t9UrH/uwdr8PjKDc3e3um16NKxeWpfNIUVey
GYcL5QnOYvFckX/vG1CuTTqKgJi6PF1gQaQkzYv3kMVFZO3o5+ZJ9dHWM7zfq5FROHhrT0BCiDv0
bdmabxW45SNy9Hk4fSmi4TsHA90PFvlf6p9+GhoqIOW6z6DGhfIMaA/kChe3DGrXWY13iQcJhnOO
TMgv/26W17pUIbJXH7PoU/3HlpR2jbk5msxDO9t40l69r9OhfSogkPd+hY/n8sWMQdWyo/tK0URd
Tx0uDEvFz2bpiVb3WKS5gzxeXG2KY3IodiTicfGp3pBXQ1FtvZ39e48Gv5cqBR/AXrPKMCqUII7l
oT3YURkL+YBP1WNzyPbVVt8HBxV1k9KoFIKKFBj7VMcyjSf6K8G8DWbaNknc7ruv89f63G35flEs
dPX+vdhZKeQsaAcZrdnihdDOYWF+DcqfafCHsfX3bkqhBmP7rtsG2M1uM2zSvR1VYnAz1E/aV29b
HL0NIlxlhmh+RmURMn4od83mfkhYjzm/f4IUc/J8KohewXcZ+6olj+WiGAJT/feliENrHfIaJv77
WtOEA7VDM1fRjN9OuMEpgfoE8zMA/ELw6jof8+bZ04cZ20g3ztfyU7DNt+4nsmPH/yLtyprjxpnk
L2IEL/B4BdnsbrUo65atF4Zs2QBIggTv49dv0hu7K7E7xPC38zaeCVcDLBQKVVmZczCF4948qXjY
Vm245CIYjsDzGCA5/Qyp7TdtVvgKVttw4cP3ozwUGZVBSx18se7BfGH/PgGLlX60uVppWymQamuw
ObUtTeobyXaCbPWQNxa2fm3NI+9m1UMW0DfV3uq8t8GvH9MRcxlfu96ljOnDYsjqkQXhGDC4OnkS
c1/Qwh4CFxRzTPY0If7GQ+RiCIGs+4InQIvfX/fuwMnVlg1UqWML4gXyHm3dNExCa+9esdt55xyy
iIVbAiMX1/fB5iqGqD5rGHSw/BhcO6VgtLTAq+I8GM7x63286P8fF7cKI32jt1CeweKqnTqO1/Kg
ITTu/R07ViYu2emY7/I71YVbvbeLFY6PhlfBI8+TfBTQsY87pBNjCMnB30tCAXqycLzRD1s6qn+R
tOvUDPhF/IMGFm711X2nPKc2nG72IdaH+y7S4fzUe275dTLvPRHYT3USDRk+rRaYj0PkRIv849F4
yr6nkgr+qkDZCE2X/dYPu3hiPvyu1a2YWgnEmLzRj0XZRdbAad3jiZMm4dcf+lIs/bj85Wd8eHd6
BWhtzd7A8vMymJ1TtdlYv3xOPqxk5bO144MqxcUOtyHo5++7m+6u2msgAiJX5Xt+KKPpsIVw37S5
cl8nE7bT9pMf82N+nMP6FuMXP+WTHyxfcChQGqQi2pIzWSLl2pUWBAY4XC2MSP09Ux/30ko8hecu
Wk5kzk6ZLZL7tnD1a70l/ncMm38zchsulY5d+aPpMCCyEfwu5KcgY8Y7Ed09sJF4q5yRO0U3zhPD
RgPKN9/5w1T2R4vNVXajgPBuHhzIf8hrIBkbZysYXrKNIWlM3+DOxADaasNnUfCWpaW/VJwwLfzH
iqzDQs28N6AAS1GoBCOe/Kbdqn73z6P1wAstfMKADtk2ODFXJzizRzSWhsmLbetHP2XUJs/ZFhnT
heUtc0zgP0D6BPiL/vmY2MNoDz16s3Eh9pnNT2CNO7T5La8KOpjj3b+eyUXVAKhCzGQSgIdWIbCr
7UqQxHNjK7vuwUin2Vtg4/Nr5LOF1Z1fcFP4RLlurPcMQPXHfvAenfYAub3910u58I75ZOnvOMCH
MyGMTHIMPqGljUuSnaorFwoNv9179bLkNNpeRg2y7riEpO3WFXZ+HGEaciEEgCWE9nWtfICCoD3V
thvnJSXf/G/lDYnMp+q1eeoPIujChO+KtzqnCS1DEbGtEtV5AEd3HeBngJNN+OY6g5yB0ywrdzJi
iz3pGXVUQRu1scaLNhBqgMcCTOWMh0FPKqGZ5WDENbmfkA602YMFhsavv+H5FYGFoOpFMFuwgDNX
V0RipuZQdKURi36mqn/uq+f/xMCCeFga6Wf9UdY0ijEGA76bghv7aeo36mjnpxfYKuhzwR0w3eyu
AQ99ZSQlgEOQrZ310MhfnRTMCg5Y6FwjnLbKrOdnC+k0wBsWoGRLL2gVjkbW1S2oWPTYrVDUEt4J
WNbIqowDZte2xsfPP81nW8t//3i6uqlTqoLY/CjHg+7Wd42RbhQEzvcO8whoXLsATGK8ZV1ykTkE
PCZuYjlS8wn1OynAs+1zJwk7TOuInVIYnKduOsp/ButC5gceB+EHtKwXONZqdWM9NX6ZLquzMa+Z
S8jAdluo8fMoARv4XJjrwkE6G2Qp5YIV9vQ5zvX6Xi8TQZXTXnllv2etmdEajdkUsqOBU9j/3DPB
lJ+H2xI8DgvDyOpO6VN/ytzeGeIMMy+n0dDnK+5V6PxmqotBiGFvnILzYLGMfYANH6BNSIWt0xPV
L8E4z/s47bxsl+UluS8Sp71Vuv2vAi/QmvIWLgEM/wFehBGhz1/OwLwOAu/Qx6RFZRcym0nQGKMV
4sIrw6+Dx4VVLVTYGOyyFmWovxfQhyOApCfp5Gj2MWidA6vGBDcYTJz5539ixQOFObhaIG25ioEF
JJsdlht97Bn7Yn6u7D9Mv//axN+xy8/pow+oPVCmcHXw6qw7yKlulb6sYEPTJn/foih2O48T0HRi
SHfobKMQ19b1qZgkO6o8rxmFa6FF6mSKIvwh8zGkFDurnZ1fjp6poLXcMuKNLfeFpleRU9UyEnWq
aKah/DSJ0f5RIBcNU+48zqrKg3qAYZDqJMfEmlEId0qdQmNGCzqvaELNatWV0GwGLEar3zVKGdc1
kEUbW30hd8c+YAx2GYQCG+o6n9MG3e27Bl9UQ+rzDYJykbwaT96R7dnR32tX9et/giT8bHPlsNBE
La12gE04NvX7Z8+oqQnd368/8fK3nH1hE/q6i8IS1L6WWPvBV2WpCKmavo9HnoxRNrnaNevadiMp
OI/YWMui/YkBUtASruGKFWpLBZCrsDKQEK3Ma2Y731ujliGzVR6IstkA7l9c1v8ZXM/gijExtFav
+9iQvh64dfdb67x/Lp4ui8LzhiAPQftytXUey5yhrCpEFBMyio12NErI6pZe9e9BGfwZC105Rl8Q
KVcHHUrQEB2HakNszjMFMh30pHdaLZC+GRtPpkuBa1FOX8DmkOZbO0MO7IFBareLZ62xgzpLjR3n
jUUznW2N9176QICvwxJyrHM5FKKEIHYPU6LkGfXlJCnh5OHfnRvcRw7mXpd8cS022PeW5jTE6mIg
YbKAETL/hKq62qrwXdo20CMjr4YmOGQGV+mV67GxLxXW0mrQ8m28nym4NkcIAX69mvMszvc/mlkF
BMCyJ28SMNPPFtnNMsl3ysqr30M5NVe5L5sNyMbFZeHZjvwXc3hnocEoai1Flo9lpSMIvxg7NaVX
RsROjI3wcD6BjaFdILX/19TqeemDF3VAktzFDMPYe0fOcZLksRwNRVH2/p2AuPKuxyRvCPlgPeCe
Vuy+3ttL7ujixgZ5E+hWQB/3OQxazMcISTt1cTV3b15f/eoNN/raxHlWt6wRiauNTjIgZysvwdxk
gS6E3sUl8avrYSzlyWxA0itdV0GAWGj+jV9UGJImbf0GriwSfm3/UgzGwgAYMJBSnmmINmmu5zjd
XczNat4NqnPDFASQIV5xOHt+O+/ApTVsGL3oQx+Mrj5sqzd5WQ0NIgpksY51kpf7vqqm0GvarbLh
eZsQ1QnQ0QIS7yEYn22wNHutN4cE/ho6084MzLcmYDsdwhk8YHZAgvlJRO0WQ8bZtq6srk6llvWj
3hca0uMppzX6r8P4ZhYs9LkR1E29cVLO9hMTfAsM37As1PMwdfLZTxuNlWMj+jZ2WVZeD2XT71Xj
z9d9Zee/vvaXC6agtICMGU4DujNn9ekwqoYOiZE38ZSSYScMA1qjmga+nlRzDl+bOq+wWxByQZjG
vQPufsynfV5WNpZpL4XWxPn1HFmR3KUPMtAf3H0VmT+TYItH8SySLsNUuHwWohE8PP6qk35IerQq
LSrMPlXQus3tPiBSG+KhBqv/woYAWLbp9yDh+nqNF7YTqTQIwJHr/JX0+7xEs9cH4Fx1FbdNe+TC
gzriuKvYls7QefMARtAcRJqAGVxkQMvv+LC2TsOMWj0rFS+8SikL85CjcefT7FTF5Ma7FdCbH65L
NJP5df67A41AIMMsZJHxkAT+cYvM9sJWg4sBIQ+FB9zAay3yHpSVDXAeKnZrN+siXriTTQtClB5y
ZTZ3pj2UQ/D1Vi+H4FNOC4OYdMTy8WpBhXT1ii1anrlgbuaxcNu9TfJrvJa/f23i/NR/NrFyWMRY
YTNV8tgQBbBk30HCQed2CBIpoxYcdV9b++uQn1eEj/pXmxk8IbihVuaUwxLXGO0SHzW7V1G214/Q
KqBtoB9Y+B+cDjSzMI26zNbiwlrFGE9LfGjCkTImVgW9bn9OLe2gZSUoGRrupb+ScXS3eNHP9xP1
KZjDJPlCkLcONmpuoQutDWUMFt/jmNlxO4r7OTUOicXeRadtZbrnbmksgOiFBwwiA2ccSgPXoQNZ
EBQ6GrlbPlxXpvEMBqek2qLgvHAvwRacEVVXDBGf5e+CGRb0xDpwQT3X190CcA+80KbkSj1D74+K
Tdz3hRgA/tKlOoUgsMxwrlKNetSgt5LDonYaEU47EKvt2T55d9EYnKn/JnEnSsBZkiIYBqp+VqG/
R/MU4mBgc3VBNEcN7djy56+92Dz/yEsmucCUwASGms/qRhlU0XltpkFyQ7jvRd9dp663S3iJRxPP
30YdZEmpKRPwIhZxWYMXbHTS+1J6V06T3JG86MJ6bPYIsCepGpO6mfvNrVFp6Fl+6JziW+Hm9xxU
2T/qvi6/MUtiWNu1XodhMvdfL+VChIHEKLrsSOUwcrUuA8oCIsROwxFhRuYEei/LCKyDW6DfLSvL
fn4I5T1YayrhJCxGsfjd9jlI4rqNOHbeVAebAiqpAODCP3E1rVylYq7T1j2+ifrO7u2gv8UQkPWi
TjZN34ycGm/1gsnhv7cag+cllZXhVZQheVckAsIOsYsmxM6+GvZpWOt0+GG9Lo11FuALhtYWXu78
FsZycTXoeHIizqxnPhRvCChiHRnrBQBPtRnmngoATtq47M+/nImGHMYml7cTRCJXl7BQHYF3JDKe
TPe5d8lVliQbr7NLJpBIoMKIeXcwz62uhGEci9TvWRHb8ldhyQDal7t/dfKl8QFUNjogBqTnV+43
mK3Pe9eTcZPbgTuoq6Tbak+fh2GYQPUEOd9SUl/3cQyvMWZtdmWMEXrg3QaFKEXce+nY6Z5VkPr4
ekVnTzD4nI3JQqQhaO1AQOnzgcoqHamsbcu4Vrw9CuaAbNEwj1Jzb3uoClJZ1JwCa1zsgNXZGga8
tNaPxlcnzcWQeDmkloyNrm2CctRflVQpBTFzsRt9/vvrpV5yD6TUmNQEgcUym/55qTmUo/PcGWXM
Hf0x8Vsz6BJti/L5khF4N8oeKEPj8b5yc2iIGmD5NyQqU2o85lDPDbQJyqf/vhS0rsDqjtorkLbL
V/0QBmsABQa/aXBt6NOfYmIdHZHX/r9srCWH1DwIjErVMmYVpESGPqhVtvHIOd+s5cqD57kAz5/3
LB00t/WsSmUsmnYZiyqN8lgMIrv/eiXLJfo5VfxsZnHDD7s1KL12Ky5wakHzzf0eb4yKQpudOhCR
S4R+kO3L1xbPTxUeo6gaEnBvoIKyntdN9XIacF6yePJfLCiMDj7q9EAHmVIPzbY4psS85vm0gbhc
os/nddoITUio/jvQrrPULp0yq8VLLm47Nl97z0XvDkHB7B/o2yZB2Zve/utlnhepFgwJBObA+QYW
kDMSU19VLWHgV4orMylvU28CXJV7dtTPRr2f8VtD+L6/F5A42ymeVcE8cXvDic5XvaB1AQDFR0br
bF1q7ETqIfXxeazpZVhL+W4br4gnVOM9jsW0seTzkAVCooUda6H8Qrd6FUSMIhVp02DFhWYHgzLD
lvchwbj0nGx47fnhIPqi9PW3vWJC3u6z13bpwFhdcgH9Rgvk8SloCj1nS6rqwuZ9MrL8iA9Hw5ty
lfsGjJiJPoSt6BjV+u4p96awsCeXNgb+5GunOT+N+Fy43ZD/g3b3jKdhZFAyy5ngcW871PZ7WjXm
zkv+ZNZ1pUcNVOm/tnd+Fv+6x4IswLWqe6slMsMGFWeneDwYhR6Neev2VBSeDBzuObvKzUlYGZOz
POS+22SLsH6J95/P5GIdyCcf3VYgn1aRuhoZqX2Z8djV2IFbepDxN6PbSHwuGFmGdUEJCr88J170
zX4g+ujh6Z116grlNzfUTFmGJtO2GvEXvBKmUL0A9AldqzVcB3zBvp3bhMcYfT1gxpVmxrTR3Nky
YX72SZdbPqQrYSLV0FvsEvcKRI9byjIXHB9YI2CqfQPJ4hksONHylJPE4vGoF4Emykc186Mraqqp
rKaO9fa1E178QtAswGWNHBj1489rGibRSh364LEw5Q6X6d4nU9SILS2Gi1uHjAD9HcxvO39fGB+O
s+3PAI01DlY1T+OhBn9/lLUt2ejyXTjBC430/1pZ3afCt6VmKXwgo6mOivXfmk5DcqrrkUoIZkvB
Ejuo3dcbeKHeA4pgDzrIgBBgettb7aAmmsnNB5PjGZyEk06CRuhHMMkgdHybqulu7A7zBHEG86kv
MeaXb6z5or98ML+KImWK5Hny4S96ejWZENkusqM535Iqob4gG4u9ELI+rXXxpg+fcapGMwU7Ho95
Of6smTYHjlvcQLwSE+SNjKaSz7Tv3Miq23+ecEWhEJ0t1IEWpRdM6X82bfhFPs4Ejuq37m1W9ndS
33rhXDoLmJIETA34VzCprrYSOMleAw0tzgJznwxX3QFu8px65UY2dOksfDSz2kRZu7Ujso7H5uT7
925vFVeaw/t243rZWs3qMCSD4qLRax43DnvMyvJNacaJbZ7sS2fOhx4naixQI7DX7QDNnrrB8nus
BjW8ECS8obKfSiNSuthhlAJw92qL4PSSyy/azkjTgHs6Y/ozOTM7Xg24ONWvus6vpHhgBTmaauGH
+f718b64i3+L0wvSCrM8n90uM0ujT8ESFU8ldOWSKeisOSz0f8aqLWVwD08/qPLA0Fp5K0WOMFUE
uQAqPK/jWD23ok42HOJChvjJxur60iWwd7mAQxTeRH2zitK+3ZlZ8eRYT19v2kUP/7+iPlnlFpo1
JImm5TxulXljVfMPn40i+NrGhQ+DfBeBD/yzyEfXL83O7Zu2GnFYp05EVj/vu7Y4QSR7/7WZC5u2
kN1BSWd5RZxhP62pSTW8GXhsDaBbAH9qByLifNZoK7ekUS6cJJhCDw9PZ/BqrQtRVVVD3sJbItxU
BGrCcGox0yJr0KzIaMNembtl8eIeLtRNNjrdKOavvhNhpVR4NcDruBPxSe6VbYdEk4ev9/BC4RJv
EzQMFikm9LvWuWbZtAQVRFwbXU2VSUuHsnLnn6q9E06Rb165f3zo2gRZWARb4qMXN9UHeTDEdvHc
1Vf9JUebkw4zahz0ON80G4IztfqpPEmltF+NpjmCx3rjmF1w/gUyDozWQpKNyuLniFERCTA0h/Nr
8x/ivAIUF369nZeWtMwa4RoEYdUZ5DR1BEZee7xTClQM/Nk/DYmVRwPoixcE3gsUuq9R0jA2PuIl
XzHBowlVblxeZ+U/F6RCTcN9Fg/uQ1PfFPLdGTZSmUtnDYJd6GahcnROXF31tldbkBKIs7puAqg/
AP6A+Y+E9beOWf8zKzeKmXj5IF1c/BKAls/fSYfstqMtz73EmN8abQpRDaqo8JpHVH8A8K82KTQv
3FtLbQz3CHrZy0H4bDEfSOV6BWGxUkCGgdq/AR7evgFVUxn0Vf297bbIVi/UQf67pojSLdL7cyCJ
qYNDfUBbQhu8e7+SkQ8gGqIxZnys3ZjVe3PmUHnMgqmwNtz0fLJ/0e1APfN/bK82uHJt1lkjWz5n
oE/kbfL7qDGKZ0v4AfPbwM8JcKmYp/LkPeQqNo7hhaUjN1gkbBYC3YUR8fNuyyrV9Qmv/GtlC5q4
IHIietT25SHHCKKn1zuFP2PC3E+sfvz6hJ6nyUBOAplkAfEOOuJ10NHk5LDKViXIA91HInJ3nxV1
GwByWwHfAraM0HPLjuZGs6WPcX6EEMsRewA+BEIUWJDPi86bodazJkFPzohLiwUTqAWUIWnXbbVK
z+MBmJZMMKZb6Fmi5bByZqUlc4bpNAn0FzMekxk8I1TLpfVkA2C8RTByYVmoICC5xDnFC2ANDvQr
5TTTVMoYY8/dQSivjsykGvfTPIPHivDk4esPeL44QCBwXyyBAQjYdc8wb8wSPNV4rlpG/6P2dI1C
pVuE0APfmhQ/X9lnS0vM+PCialzl1qhi8ri2rnN5Z/NnTVxpye//33pWR7EcQL3dVqjDjOND0eIS
nlratVt37cW1QEYHJ37hrV67/Tw6E2kwDR7DbSA8ytzHYtCPCwtPAJDORjHmgrEF6ghXR4sa5bqV
/3np1KN2DuBI0vkO0tm8oGU9vRZtwegosb6vd3DZoU/lskW0Dk9DHe1wB8/D5db/8J1UD4Xxslbe
NeDyxh9dOOR7RrzuEVVt42VCTncSpZs+W3J0/vW5CMuQr1vo7RFQwZz92XKdEaMqm8S9VtDmlWCS
ltpvuy70DTNnLg8zgJLg2YucwkAD57MZOY4pwgnMZMqLmlqjnmojP+UbwFjEv+XJ9HkrsQzkL0jJ
EKcwb7qyVHvDOOOMf3Ps3AvNSnt3/ObeclGjTwiuKFbgTsJA17stu+chqdNQdfqz1I1nlMKunZzI
wMu6H7lehY013+u1PgW5x981NbzaSv4x5xGqA2NJAqBQXfi6ubOr9FR55V7r1Hfh9CcIk983Tvfk
FNa1aTcP4HJ7weCGG/C8ZYd80DC5zcEJ1fXcCJkv97Jor7nvYnATE7hdlf+0h/SVDFMXikk8Cyf7
ljP8C3P1yDXEY9GWOe1VZVG/VEfTbg9JT77XHd6PLB1iO0sQkjnuIG6OIS8nFfCMoFRveFcsgY6t
k3R1lLnNTjLNCqEg/NuTZrJT3TiFknlXBp4kAUHyQLlCcyHBkAXl0MDEU6GZaabyY17Il2mwh6si
Na6bjr9a1rK/i2xl1UkPP3sunr0E0C5XJZzRpM/cUB81ZOUl9560vJ2uM6gLh2LI26iEwudLOUgv
GJs5HwIilP+gN9x64mXzrvsD/47xLzDwSa2fD24+FknUZS04kTKS3nfEO2SasiimTL5xQ29pn+CU
6jwbAs0cDh6HtmXlzXetqq6UVTXU1qDJDNVG0+3vbU8L0fGgzC9DJPNBoc87VBLDMfeDPnsUwDpq
qqYGq2k9ZiF35ENRzoDT8UDP3MB0kv2UkH3fvXIlqG21O5maIYpAFCQFQc/8MNF+kZmFavxtNb+Z
YmFJvPdkdHZOfVcbfK/bWlBCWR7ctCGzphvFnZNrAQecdKfOATESF0zBV+LB1F8HOR0ANLnxBxcA
du3GIl00+TpNiRY5c7p3RRUafLwCtzDNBu/OKpK7KvGvgbG45aO+N8HmXbUQb67aoxx/9pACTrxX
YfgHBf7bmWRhz6wDkf1dZmVRssi7kpcydW/KgWSUWFmAUaNDITAnWz2mVb/LVLtDUfnRJ+CoGpkR
K8OcoBWbRBWBxPeQEHA458D19G+a3ew7OUcAoURaq6Kxq0+5e+rNQtE21/8kyIu1wtwxZoUTUVdD
2u4wKk4oMdOQyHzf4ORBs/HZqdSe+f6hd64n6dPc1KjLxc6x5I1jDYfRM1So9Bud/ximEdIGmhf7
pC79sOZp+l5lmG1vDF7fWp5ontOxNV4anjXDzhk09xkUfsNDzRvjHo072whyQzg3OpLZGUoJVgVc
mG03z+1QGozaje+BllfhvPU+lNBmaF4c/Ya0sdaUCoO7zUIyJzJNq6hRAMJiOkL/RvqcR5OXlief
teINWIc2MhyteELkNG+yubAx7zvk39sEPYcQg0xvzOpv5hk8HgbIrwuwPdj8Rig9coQZGUl2GHU7
dObiXnl+HvBp2ltjc2R2fa/G9MqR7q4rm6uqbd+Up98aKTt5rgxrZe1KZwoqp75B6+TayuHqthUl
pd3SodV/1IS8F0PWQB/EftIK9WIY4x93EHHX9DdAiXshmdHq7Gr1MA/oxftWV4cFq4wAAlGC5l6R
P9t6pQWEVQyD6UAeDI1eUF7pjKLM/mwDzUjLLsl2KgPRmiL9ES2YjhapnYXalGAyWuq/nNoXB5Qx
+bcc+uohioG3Vi6sgKe53IkWzBBp0jmQBgcCGs3lApxC+p1t1AMF2AGM6LrxZk9mTjMbYGJ3vM0t
Y6By9N6Hgr1PFZ4KoHthe0tpIyWl8S44hmpKwoJOto9joUoquuVRar45eoqRg84/DpntUukPjwaz
H6wkfXA5zjH0GQ6ZLt9qvXglmvNngJYLCvO9Rg0HOmdp7iV0dts+mFBVj1o9S0Cqj+31G0uPIeDU
HaqkGIPcrHlQWaVL0caR1GTEp4mcOZaJOobNyS8jl0Pki+J1zLNnp68w/8md8rZnY3o/m0ILrbxN
Ar0z2sDugdka+zmnDql/leZU0qK3HErm6VeHmxCVH3GA6gf4wnywBdh5HxmDMFCmGePOTiaaOl0b
dqOU+9kVLf68+JGPNuT+ipHgkpR12CFcgkah1vo2aLQ6ezGFJEdLoqkEOAChEzDWkcEKtcPUpx/P
JCnDCTEqLKbUxF2ZZEFStPLEGRdAR81khyL5HFaFpQUTkujQ5ol/slKR7ApjLG88vTd2mMB77Tte
7hLLd34pvyL7xNebyBXSDDR/LvcpLpmoYKYI3clNw7wa5XXhpu3DNI5mpBmCRypPXhrIq0R1MxRX
Xo6XTOIYLy04nKhj9Bb4m3A9PDZtbx5tIfKDP7d/UDB+MuokizuSZ98yrv02uKMFYzFq1BndnAq3
eEpEDSqNrnvB/GNPdTQtQtJVvwHGLkGVYnQ7cHC0t6AemSnJZyvyAJYJRJ+zQBadpBaCnKrhwS4u
xAAc8gltbDfdFTpmQSzQS4b64tF+4rOnsZjdgzJBNEon2+8m2rFWHdHtuJNlo6A0pT/3fstg3xx+
O4PRPjqS4OgyJ3mYbfGGToR9EqmCXGSm18FYd1lYghT8BLDPeBxSCb5F4FmxLg1KuX4+5nsxGkZk
Cm7emaQnUSXN7/WE66HVMjDBsMqnk657kYDYATAQiXNjOtm4M2aLH826xv+jA+VbBgkE3gSiRlp+
m/MMI6DQIjfxlwjz2mYIt64/vJkWR9jQMbLyMnS+G9V+iRloMvXUztz7TrQmRSnr3ba6gkrekii1
4a/+YJhXsw2JV6ED64Li3Y8MU1mBMTXGyfR4d21MDPkKqEApcxokYP341Jm8eehNLX8AkXFF57rP
g44gnTBlC3+AAtF32devrIe4FeLbW2e51ZVOFsE11HHDOU+Mg9JyfIbSSQLBUV4tq/RlEPZ8Jb2+
ppaPy7k2Ep+KpCpPQjZ3lYUrlDsjuyor26d2a4lbm4lfXje0gcir4jpvcW0UKWl2yp+GAxL5F5E3
yMUAeSnjqmqqJ2bUDiQsbHnIWyejeVGNOe1cZ29KrENjuNiz1q+paJlBO33y4KKkv681PkCAdyld
sBKPNl3PIzWn1Y5NdnVlW4VBy7HAwOnc1hiQHsCNgiB4TDii2gjwVYB414bZwi7KpNNGqkMeMiTD
CROJ+hOfk/I75AFAaYCePB0HVl7PwnstUDAOfLN+HpP5QVYLXBEP/Z0Nkq/90DjjbrCtJhgxxkf7
wq+DVmLOnZDReBMzpjJST8C7yPg9B4FBYAykDBiEPULM+uvgi5P9vrbbjgIXYOFiwvNdg0BuCBxW
up8h2H3gyISPoIxuv7mlf0cK8M/JOnkCSaROZ2VAoxVjCUHuapCSgqRqkKeLOBJAc3vpeCzCZM97
p5JfygGRhS2yedeOSDo89rNOexGAF8WiLlowQemn/d5pRLoDU5JPBwbJUrQsXklfv8kEp3Q0Foam
tPmhQ/aLDkM6R3j65TvHTIxdxR1y0DpR3XvSAVV4xlvasjwPpq5xn1GpGGpKGsFpO6ZA/lvst574
7vcawmiPpO1xvHUdEHrKhJUe6nbKQ4IWfUIrK5lfIdaGuwWg5QpZZQMx5quc1dXJqoC3tofWmqkw
MfB5mmxyX9VT0A+/W8ugeoZCN2QKCoijuiglEqvkj8QCQQpYYIpTZeOX5GjJnXqPKEpwg9K5afKb
secktmQxX4kyrWRoFxoKH73vFPjybq7C2U7VTWfOAKZBLrnHI6sf+8AvSh520lFR75ra3nM4yJQb
Q+6cseYyaKwCV5nbjIB6lSqxrgZj9oNk6FRgl4bzG4zu1cnkafasqiWFzIphiibcZfggrQDjSTrq
gP3acxm1miXf1KCaJ5k506tboxVjCBMxArPmO2u2RCD8EcenhvqrLLMj9Dow9a1PLEI4yWNSIser
hQn2f7wMkF3bJKqLNtlXNtTOCo6JatLgi+sCKnz5WANPrRd9RCZkjfZI+jAzJ3GVVp1/pWpLIRvR
gLSe84qaFco2AEq9My05cnAXH6u2r0NrNt7t0no1NR/vMmDRwrmvnzDcakOox+nxbEkRSohmUUiJ
dbdtOk9HIx1mSZUg1m1pmuMPKBVytStt7oZGrRIkZQJ3Zld32ndnMDtM4rsySse5vBtSYkSOzY2b
LE8cjAYIDOCn+qI8pRWnrvgviq5ruXEbin4RZ9gBvrKo25J7eeHYXgeNBAFWkF+f47xtkvFaEgXc
e6qor0M24/2pZQIrAdBmce0MalcTv1GFauf6Jk0ryhGK2hLSzmM0yyuBYebYch4VSxge0gAL2ayX
mxy2n7TWcxEiAT3XYfMUNf5jkOgdQTQTpMlvQ7eWktqin4cvG8lrqrIn4etXNfUvYdJ9mCjCthkS
hNxv+sl0gy7SRByi1Iq8neL7SCQfJqtPLq73GwrHC4WwbtdNF6D5z1YKW4ksvAwDujCaZLpmyE8q
DKRh+TCZJ8DAHw0EcCfqFosbuT8LxX7StX9pWIw4ALU+osYEIvY+dXlrVxBf/t4F0wsXkck7Iz7S
hYb51vqHNUBHq03odai5X7W9/4lkiGzHGhhf5AD7g/AzmJXawyYTRC1OiSxwlbkcE+ERWOU/FdXP
SOdQOW2jI6nDPccGXi5UB0Atkv8c2UROWYjp3gObEpKvSVOsmWa8MQ+ilT9nWrmpGOcND9eSsKzS
dqjwNyRnBAfWOZ95X2gNRXRqwZE43HvxULp1+KUKqX7zUt8vPTD+UH15UXMf+t57j9IU64nnaGo+
Ldnug0wiWAO6nyYNz2MS70xq7glvfgJ8t3jciUL33YlbNDEZL711sboBd+JlWodhUUdDWIyixrYy
7hIv3k+6C/LZifcJw1jtmn86JoBqkztlzFBOin124/S7bBPaJ7OfiDW/ioffmWfnok4dXlqw2rxN
/as3e2+DXHcONumio/JlJanNqaC3TXfPKuifjBs+ybLK3TxuQd7wFEpw7ZVYbE+xnWm+NcF7vA3V
upiba7pbQ+pSkO69jdH6gScnKocZDlAIWdKbVsEv7ROdjxQQWxi+RkN82WpzcQ3ti14uO7ogzGI1
/pxDRXRqnfwZYn60Mvtq9Hji0RghKkP+I+l8h20TD303lRYd34WUOsGXzCIrqmPYLACJFUBP9pZz
WyJ7JygSZe9ar4/yYMC4ApNa3siVlaOLkEm8jDRHN/Md3bYbb80DwvZ+1oYfMNs+okgFaTYGeKCK
o2M3pZhz66OPqkXcZNG/wG3/+k7/8E1eFBIjykSSD/RXy2KODa0gJ/u0Q+vlmw6BmNqXLY7eIdza
dlM2KNzI6UMMvBjzyEJ3jCC4Fw2RaQAFRLciakbUQ+F5/KHzzRXhp/hDLZfS401QCjln1UaCtoRE
O8RtDJf9hkiCXHoauIZbX2GlPKGDosnXXlxthl10bmdWRW1W6gzrE9ProduaZw1ik3ftZbDD2+p6
DBtUyR0d9Uet/S/iaiBJGDJGTNCJwPaetBoBx/KqlkDsuCBx3nY9qUw4H22znLqNXWmb3Q2jn+bE
0vdpw/YSKaUua9P+rrP4xv3Jwcn4UeGa9WHsIGUJrNfgluRACjSUQaeQLgiGZjHe+6wN9s2MRzyY
1wAOsXgKKhbjDqxbFx16lHEVqTeTwiyAhgdZTWphhWTDpQtHW0awPvOJ7eDpe7ZD8i7RzlvAc9Xm
o8/Cop8E9tjYPWQa3L8EdlTGC1NIlBzCHZcOU6JxwACMRwtlvaUAr9UWJEb0uLMSYtxRrc3JKPgp
Oz0HpzBGDGVNkmF7jImSrmjRKb4Hsl4XW+LM1bK1xY+L2Gyr1hiJILwpwqOECQMJzmtsIEXE03s0
ciT3ZKbO5GEdu9Pq1j9wn9TBTdWJe9vWZTyuHMbWSi6mvkIxx34c67o7YH3pG6xgci65nJcTDAT4
1JtJAHkinVTQUyKaAdxkgjeOYTosRjK0RTIN452yUfKh1lYXoQkAnSRtcJjiuM7FnI6/UzB3D+Pq
+IOGl80WXiB5lK86pqcBOqEeU2MDZRBcD+TF1Qu92NWlkOT56aPPRFsxjcCCzOficYlNBI9f73mP
fy3Eb8BAGSAz7qu9Tib+tlgMP9Auhl3ejbgQsjEL3H6Y4L88WNF6YFf0QsrGQR5dNX6omiJQotn3
BlhkreOpAkvr4y90zVuDpMykMC4AwjoO0y9HY0iKzVNbLKKc4YGOrOsew1qMux5uZMglWfof7UVU
Wes8hYF0G0469NahiKFHifJxolFTZDaF8i9sZ/3Zd9Hk51ENfXs+D70Pyjl12dPUavjGlLD4xrk1
DK+Dm5euiF3Qfzjo32SBL5mflUG4DdcIGa1+yxf/5MduSvG62cRL6IlBZ0ZkQiZTJ3kW5ZMCujyo
ZS6jIF0vRPdDNXKPD/DWx/7L1GTeZSFx/eptHjagOkynd5KN7sazlH+izmS5eqAMXjKq0xMdpD4o
5fqTpc7bcTpJjhDqRaChz0Y9TJkTCfd9HY4Hzb3mqtPRXOJMergrnbcCRp+9DAtR4PclGmG9vQok
osc6s1bt3AXVEqLvD99NisU4luUq4GVTftft+0Blx0Sq6bykQDnQ5NDDAdQ1lcpcdkK83HxnF5ZW
7cozxGBxULoauTgIze5KyP3ZrZ8RuNR0AOcXBKEDV0D+xtuYKLGnId72C5Kskq9GtsPzRgPWFIDo
NBAedPHuxgEFYoY1AG7l5gUpeoxduJ+TyB46oQdM86sFcB6Gc79XBi4AAHmUfqIbTDxhVHenbmJY
KIa+W8pBKo/m3t/4gEXQ08+oiPJ2FMVpe9+f5teObA4xvAFpj6NNgr11QVpho5cyp9m0/QthC/kW
nRs1SHoccRtcbXkiG8j9HUQ8wGgK1KtmuUumFvsVkscAGpALMBdXMOPiUmQYmD0SyXvpGvvEYsd7
LP5rZ2DiohnypwJYCZWGJRPP+bhcWm0lpFUe/c8EY1P24F8fQmG25751C65H2W8Vw8n07q1jeqQO
++Z7tM3MLyLf0jNWWYAItvvSUU3yyDeADTjUYZ8dW7tjh5Lt13Wi8z3GJ7ZvG8f3RCO8bwZwWeBv
HlHa44S59+swEUVX835vok2vx9CT1yYOLrhTVeGyFIexV2MmxtpEd3GAztVUjS73G9DkOX7dT6gD
1YNbs3HPtkxcUX8EUC1iYW4XdGKNWNcrBBQ7yO6SpZh9sqE4KBa7wf1ZpnTG9oMGP2QT/g4t++Ll
2qv/Y6ohOV1juk/cAt8/95+56cPdkKxRAVoI/wpl4lCK4aUrg7l4brDn+w6/mFxaVDS2fDtTo4E0
0PU8bUBTcNC5Iu1dCjRpAEw1YASZdPa7NuLHCCxAbJvJJSVU5oioRkWKwV3doorYS5Iv3kfbvUKl
YU5qiUeSEr0DyjSUvnCykG3d3tcBUh7xAlLs9BGwLy8+4hDD4tM0trIkfIgm8TObTmHUxiC2CpVB
8TaGJdGQ17EhvFje/iT+gMpCXeM035b7No62wnEKrDVI3L7rwi9by0cKIc8LHOhkD4sqmKMY+vU4
qEVZYy3Nw8YRIHaeOIgIcA+qotZ9nPasiC3WgHq0slpb6FbjOD516GcoJVuXizcweOlRe98jjoqG
oFOCsd1Nm9X3xhO/6FPnuRX8tJHt4nftC4w+ydE4VZd1ky37BBDcoYPI9zBNgXiI1zU+T17if6UL
jz5sAxzXZCi3xQUBq1/rhguLuD6CALYftctgA9FL7J7SJkV6G4VQxKr06I2EYx3tluU+YfBWF5mj
icxhP+K4oWlcdR72TJRz0pLP4bVf0L05NZM6ku0vOjSYvJMxW1di8YsLrTq42nQawIfEx9M6bqpA
EkWSt7Pn5TJbzC4yYwROSOGIxm1QrbjP8Bk6na9M1Ii/xLM39wsnuNiAdYmhQZUGxT0Hz67/0AmC
Kkg6Yj5N537AU8RqtkfKqaiStIcLW47yQRNceoUhbBpyOGSYruahhTRvGrYlAndn2w/knaQwvLtR
DpCB9c1Xjw6PLg+ojOghQ2f5TNBpOethjyAGhdJCvoQfTmn+vdS2QY+hFiIqYfFtZelLttEnpLJQ
/wLWMgmOSnUeVJa+SQaAdb7ZabzwuRTY7MYOUZWzemgW8FYPNTC4lyYOhTpB8WNG4P7+cF1BkxTS
CLLDBbVcBmdZxafFnfsO6GAuB4Hv/TTFIFTiqGU/OMXZZxaw9Bx7ZsTkDkbuuhihQO4kwalrh7mp
zc7XGnj9yQRaGBChiM5EgWd4aEm9XZuoW38kYheLNbN+5c2N/VwXh7UOlVNX5abovWmW5oiQpuSs
VgMkF2SJxVBoedltWj9vXpjcZLT6yDLiySkTwVx1IY6EPg4wLfiY6dscjdnm0sYNO2VbPd4QeBY8
xs7WRRoO2amj4KSUXTEg4m2gBWcO6KvDFkz9NunzMd5mk8tJUp57CRF/QJ49A09y915LtrsA8+zV
OBff92uEBwqpQ/Q31Fm36/1UwcQwQRw6y63yIDMp+dD2py1B7iS12XrA6NGVSceG73l14wCAbpsu
ponZI/ew8sG3FSavsWXq2TVp9J10BLoakJ2HmcGojMifBu3PCznaOZH3ET7RRyS0WADYehsAwUv8
U3KoCD54F9D/sg1PatWj2TstMMMAEm94KJ9aAu9UDvUZIGokprU/q2W9Vw6xAOHFkCL5nIkhxWmF
kl8FE2ftrae564CahqZ5WHmtmpJSQR5lxtc/sJmEl1EEyyfiplqE1dervOHrHD/EdRNbwOyAvcAT
BLpgnd8kBTrMAuyYLfeSvJNMrrnNgnreTV7WIQ89bAN3A5QrkpIhiR/7jOTqHqzqXO91b8eD6VBX
V5u2V2cfaHc5bFi9DZQtM/ZTptuCh7PRO8zUTXds3B+APDOPYKbqCIDOKevW962u09+F63grNxux
qegTlNODCNA4RbcVsatNZmdQXv54bLYlKLXF7HWB5ANwOZ2B+u7AErfmyUtWseXI9vFwLkZoOq0L
izEQcRdaEeAM0np/hYgILb/p2sH1J+jMgFe2/n9wNjRRIcHdPQL3xYgASqpfyibVDLkdAVE/ylvS
NteNSPCVYUm7lhjOAPe6lLlDNo0rKBnMA0e2+uaNhO3wNAzG7O0ckkcLFiYr8CUGuUAALvelciR6
oDIxL8LEfYvjsYFKoMb8/8Ayj0LZiJCuXWIazs5hPeOE6VwXlrEy2aOiMq1z5ORKc9qgLVE3hxVk
+sW1OgJkaifWQ5SRxf3e4jMHPGhs+18H7qWUM9v7W4ypTSMDxVlxzf6kfaEIuqrFx3vGrxE/R6Oa
q3i2jxab4QPxYLOaxUjxZgyi0mbydn/023Ifzak0RUL49Jj1SV1q7djOJAZX8dr8pEgnrRVm300O
j2yte1u0aBE71jNLTgGcYlUdg4d3oOjyMHa4tomKDC7RSIVbESN4rmi9sb02M/CJlENpkqtpXHYq
GqJcYukDlEWHTJWy47hKhrmtoHp/mZ2cirFZHmZT47YaxzF4wVUaBZBBSFs0ZjlCQWlBY2j1six4
STnIZRDSPZQU2thzXeMnKSGvI9XXLt0wGhBd2axNdqZvkF+PpSEmO56kY+VsesBc/qx5UO/8MT60
W4YW+HpP1+0L+74r+J9WJWj+gaDHl2/+xN4HUMmKGjAG9rHUxxPp27aaqQ/AD7bDvB3CzzTG0u5q
9CwkKVIY/JoHxxULYOU8KmsQuqI/92mPX3v0eFtCMhXt2GDmWyL8tuKJtR9JxP1yRLbN3WBFgzHA
755RU4f1BCdt7hDtZyQWbooyoCqTka2Ao7IcnRfNYWxZnFud3KzTSEYPxbHP1LNtR0TFhVd/BcWA
Ru+wxDkHRrgGQpP5yz1Djt/W4GfXzOIphzooharuMZJB+r0S8N+IUz0QIk4IiqFFvdYE29NyD3oL
dwUZDkqIagzavcQ8kSTj4xhk+zoNLyGGeNNjOg/Tp0TAKKl4tawpoCK17AgB0bH0e+TN7iYE/DYz
QuYaYAoMK6k3jDhIyb/epBfbeZgnyYNhtkLk1x1Q6rOPBDWMW2cK5+W2eZftb3GY7CGI6lud1o9e
L9Wfnf22tlDy1JZ+D9tw8Tf4hsPspetV2ZDxfmn6XV3XZWq7Im3RhYV4KC9gVTD1nykLKxvpXexw
n/AZ+gk0USbpG2dYDtbJ1+WkkQrhpSCpJ3f9g8SCGQHQvNkhXi48BuGSQ6VGCiGXvbeuAN5FdB+b
8Ly0mhSZt5VpuN61fD1G9Xie+wSfYFfyEaurSiaIcbxCDRALN8n4tTbRiQK3hH7GHafGE9hu+NMg
xhQygXHCC2jVaU6aV0BL1Z/LJk3bQiz1TqkwhzXeghAajqqebkPDweU/+u18GNblRPBHQJV3jryC
RkZHMkXxZvNNF3qIo2yPQeCd+WnpBc1S9jVW3VVOtkwTvALTQ3agRa/2yA6XRa3Wc83XvVpT2AHT
Wy2mP+bgzkveQ/KeyB5YMj7ccVFPvSU3P0bvGk+QuEcRroZlapuWAnDLLbLkmSLCPcMx14cIQjAH
0w7HTTTHfiPPoW0LdABNcEo3B7XeJUmKF8z2PMH8aYA8LPG8V4DucnQ5P29CHZUIoXKQF3wj3kyI
Vt/ht6PYZkDi4NJavC8yR3PBoVzJVTNegavAGmVvQ9Y/kJUf1CButAaz0GPYAfHWHmWHT3frDty8
qQBfStRvAT+pu/Dg9NMk551a3IECqMGtrE3JgLn/MWV2gySM4Ic3vAJg8MDD3YqMbuKwVLPoHeFX
1YpeaO53R4iOgQGDWQi8DqjdjIsnq7Ia5F49oJBozhsLp5McHmgrjhjtgHP9odQABw8tx3MUceBm
2BOI1m9aakB87tsb4dBHPaJn3DXm/Zlmw45jKc0jMVd6/YsJXA0ocijy+vAAhA2q/GnX1t4rlrwT
BxeStsBswIadZE1fu0C/jza4m8bspnFul6GwFGsaJncIbSAagBCmx1sq9VaoHogUHXKku5ahxw+J
pNelZQ+tYv81i4MspqcWN8SArVhcgsHm88YPGJsuwwzcE5RATvssqXy+QpqFwSYPDbDQBvWO9dbc
Yw8stfJADG/dZ8aSqne0gQon/Fk0YBPDdiqd3mi9ojti0DHegfgVlP1HS4XLHZjVPPTpLYz6vbP6
kHgWrE5UvzhICAFefYjIfzGZeMaDcY87FjrLejRlDySq8Bi7JdHMwO6EPxMCkl2XottV8KaItHqv
iXfe+PIAfPM+7DYImMT235xmuBOVP57MOvV737ipiBZYypQNH3HFoLyAmbNmjOdT28uTbttXJcD8
Zen82Mq5EmIo21G8+ZG5m+alv4RNcMBc/gbweS+27cnv0ldk7b/DmVShx6psYnTWaMRs1+FXQuVz
7fsl7n/AB1lpluwlSv1TEkD/EveI0BEo72wV7m2bOR/6vkwDaPvTNyF2Dezufuv9amt0id9+v2i+
F6H/qCXdQYhThRFgdu0+aVRXqx8/cr+9KqH32rT3CihNkKk7jnKZfAhr2L/ddZXmtTUxyETSlSQc
3kcynjHDleNiP0VYf0ouLwvIJjJAK9ZLB0nEsIFZHH+VjwcnGrpjsvnnzWffhpt3zGr/arZ9LR3y
sHp6BpwJdnUwRZ/+Azj5jeojDwUa6e+wqBtgtwJrJ9j2T5Sp3WMkLH0y7gBqXnp6Jznec7lBXBRA
LOSDYjb9eh+s/qvSai3M9jTRpWJb+xQCTYiWTx4kB6y5wNa6fVo379Jb9pH8SuOzIn3ZYWFVI0AO
Y8pgaq4ohj8o/cTH9AVU6CsZHy2I7jW8OT/ZkUxUPu0hD3wB5vLW9ME+ahC8xr6YQbtS7L8t6jOh
mP4GvFOehuLxMXDp49r5FXGihIgSsT5HjYo+UTfYMeX8vQG3sdFtMn7O8HMifBXDMA/s058UxkBM
JCf47+L9Fp8p6nAZv4ek7Jyi8WwK+E45ekezr45gHuGyewHmcoAB4BB5ZsqxZj6TIb3gEY/yYe5/
vBgyFhN4iJPo5JOfMYAsWHuPBP7mE/xJ94SJfxFFzM3EVIS+OP3kL97raMPnMGRjKfhWzal3Uam8
EEhM86CDuqPF2SfC6wptfjGAny8GcCd7cMGs3NrlITDQFpGR0gp67R6S4ug0pOE+8ZL/oLx4Tvxa
7EOAMvfETQoi5O3Zk8FeifGwuumIBGFVUMffhQccODVDUmCy9asRRG42fWXmgOyCQsWsaKag9Oc7
kX15Hc774USSB894Bc1emxki2jk+DtDp1Mk75CwXIVTpghkrG3gkiqT2Dfz4gLO6Euuv1x84hlh/
+9iSx8YcmwgyvJFV0G6ExMutPM6DBrDscua++lC/NVl8R1dQwtB1eHYXDRqcdPjYmalIcEoScG9d
qu9D2VU+cHKJLdGSGR4gfE169qSTf758197j5sZdu8B3qU8T80+I7+/NckXPVOVjBWBp8+ghz4uD
fNbNfw4kZoi3rV7PS/eytu0pXd7+DromK4V+7DfgU/In8p+pY1cRx8fO/42b7kI8g8C2YSd0s7P2
G6qNCpxxAW9EHgQzhLZxYcPoPPpRBYwgFtCc8FOPV1enwz5o/uu7/+Yg3a/EP1FP7T0CNyCFLgQf
zcju1mUrGVQent4tDRJ92KNZ3v7qzfoA2AUkLR/IBvpntgbN0Wm0gdV291E84pfjfBfYtAoYHrCJ
YXRMdh66SPKtcydok3c1nbAq6SpaxC1NbAnNT0Gh8Wldh5XneQB1CL7ljtTk7KL1iXT2Sc7kATqL
qsP/NbNdMiRHoI9/IG0RkqcOloIwxIjT4maDw67tIBXLosID8AfqD2kQ7Za3YiuW2juQxZUMQGOx
gE2PQZfqLS7+NEWbNYc0bCD140Ce7LEOfCzEorTeDAkjOdkOQrKuspTirb1qZnButxAzzVCWIJo3
mnOKeLYWgfe67fOpuYO8pYjAQVO4FJL6O4H+TNIqgarA657YRKuIDgAVQZ2tP4L9rYBjDnUtb/8T
jfc2of8bX4UduDTYT6Ecw9tpMdJPOv3IaP2Srcl5JOxMCC9luC6lSfwrj8huksCf1LzTidxZqAS3
zO3w6fmoUlveYsKrOPznzLIftbwAQn/q8YamfzSDe++kvMjeP2cguuDGL0JmH0grCmh/Ko/+MazQ
Fzu503K8OeZKLPCQnC9GFZIEhdViLeuwqYa/6wh+q72cIhhC2CM4fuRYLBPEIPNJZQMuMYWzaQML
bgEPHNYUMVne49Rn72BXzvXqrmMw7epAlqmPTBasFnS4E/S7NvBihPZih681WA8hJHI1e0Bvxh3Y
vhPasVHa4KoYE0CTCqy6CPpdS5H+8+ZfZp968ocpds9iu+uQcGT4IzHs5tcPfSAOtmV3Y73uUJ1x
ChAoq73d4jdwLtzWjUGv/9rQnyh87dBFZcRwWun4uJrf5O/zbUmepuRMVpiuLWKhBmCck7szQO0k
9cBE9RV65AqcRmYj0MyJuwTLzwBTQTvSk/C3POinPdo987EXkKxBU4NydDJCNZX+R8JduB5T/SHp
2UHSN4HL9/BtYkRCEav2jWyubQrSO+0LRFLnnVI7+zcUGXIclqwK+wZj3671/mXkIdXzHexeuOC3
fEzXI5u3Aja8gwQfKUDiduCuejDyGUEF9vQ74WJ1wwkeXsyWrvQ0ovrIB3BUXD6/JOM7O4KUAMQg
5sdlBXwdSoRSpFDceK9ZMx/6Zd4hVKoYJ/+hnpcCir2CQ4rfbv39st6LOPj1wuHgRAgIMz70tH40
vjlBzVmCQ3rXKSaxjp3HtrujrjnD0VQ5SR+GDMLeNLlEst8Fa1J0LLmDpSFfaF2xIXqP9SdSLT8p
zy7zDE9BVr94IAKmNtr5c3qVLdLYuA9UAIb/NCwcE6WmKG7ephrc8Aw5Ycf3Mvobl6dK/kmaUNlQ
enQBaQL/zuyg/JxadUxZcogtBD2SvULzBtuOQr8LioJet6m7aURr5hq9PXnrQdsdZ3hCkwXbnVCt
OoRiukmWIb8mTL5ZsEK0FyIHuhva/7IG5hSWwHxjOtbc+jp6gcSA4Dn7o8Rp9C+LauxsGuHqZID9
hs5YciA3GcV2IpJXNkmqFo+qgzI0VuOf/glQI7/XjJeb40cdWwx1wZEm2wkhxpcN6Ezuan3cCJN5
n425ATM8c34Nk6nELXPcWq/wyIyzE9G5ssv56v+o5Xs231DGvWXNh/HiF9ScVbNHj17n7VcfRzYt
CbAzMX3UrC5bSHYWROvGIyscNJa51/N3L5EnAnHqqvAfePCw4frZFNY9ZfJJLNWkvQcTwEbVod6h
dtblg8XpE0f3I3EQsRAPZBM1EhAFNtolDQB/oIznCt4k3mUEF2Ebh5+Y32UukSgFKwYPDlKnPeiV
xDuv87xe+8Y9edCL7/0M71WY8E+5tt8I1vhAu9MtDPTDCi7eTv450WAAFj9HgMWp9eNzhimS18Ep
WNZ8GKE66/XBmRSTeXaSgpcxwAXIYg86eZmm7jrA3jOAZkKFRGVxISXZWnIodDbtndse3Z7Q00aw
4dVMHRKL3QhSAq31LayXfMBMv27hUz2LvO+TA/h5dF3VbzWUe9uirvP090X3Lg4IPVa2R39MyylU
Mlcz/PUJhbmm3k8pyDh8RTnmVdFA5AZgqYWlyM5AkFZcZ2MsC7StQXU5BwdBvTsobY7Y4k8I+ruN
HGzgHL+13Tjn0QIHEgv+Q65VQSLclaLZrYEpEF0EUwhy3dqg0u3LBPkTHr1nDDoYJjWgyn+yiV+a
2WE608XswbEX8NxNWRlNpJJrgKPib5n4E5OHH7pDs/IAkin+k9R2Oy+cPubUYXVn/V8NBj5eDHNZ
Jm+1t+QQ/lEsLOulbSE/FbLZNZH7xYa7Uy3ISg6+fCFXH+R5LPoCKGuhaiQlGwrX2YNdpnO9YChY
gorUDM91c44x/Ydc/We37ujWdJ/8BeQC52/pilEDCTwNhgIzPMBrBdXgN1Sidy1xpb+kRe+WQx/r
U9YMj0g7uZNrDxRLn/goD/OIaWyCx6s1/DVMYzg0IKqTOIBruV+a7BZPU2FGv2h6UzaawqEY5rL3
9gnC8sa1xcNOP3xjqthsOJ1hS0Ip1NJ50A4jpx8SLh5OxVCHn3U8nQKwpcaX/3N0HjuuI0sQ/SIC
9GYriaS8a98bot2lt0UWzdfP0Wwe8AYz7URWZWaciNxoebKNVcjiuvNFaTYrZuKOnu8ezK45JmuJ
qxODyto2m5vCjT8wyc9RCqpi3tj28CqLeVtE2Z482sukR8+sWOBqznnW1bWI5wPhQAaCZVlQkKRe
YFnV86CqW8NQNnJsN008X+tuDG3F2swMJzp5TVPa7vSgLW8DKj/xXpuMo4HUguM4FzuCq9el4MYY
/z2ciYlqnRSn/9CS/0fte6+jo4isyzC8ZJ4IneKV6tXXiwVIVt1YOaM9JoMuk8V88VaaAQuRodi6
OFkyJkqDGmjNj85TnTbJBlh6hd+GiVcTeB1ehrQLpJodcuve9NkTwMdmHnFo5RmzDYbftZVh1+Dt
xbl0yHLnJDROJkXvL73ahtRQaBMELcyxvjWp8rq+34kEs+3E461ozZasGzgzA+mbYQR66R/5g1WA
w/UqUhYULIw/7fZgNws0cuQ9jFB6HQjFfhq8hRhetz+DtjNfQ6W5lLJMXlqOBMQU+DjTbdGqhBO0
pQbnja61TflC6/jhvxMToxgZNwtGp8ZXHqsoW0/JfDW39iwJOaaLAHdxUZPBz7sduK/EfMl14GaL
hIt3S98yCmcn9VjdMmtKAlcz3rAQvy4VViqKEnPt0k2s544BFaPZN6VlwXerAY3G3VDDeSzPjVPn
W2FS2+fWolxA398Z8xp/yNNcvjk/oVfGv3Ff+3VkPIuyvUx28dsb0b+0zH3UiM1o6/xI2GxKW/eN
lJSlZLRQKuTecb6svNY2BP1uq3Lgn5t3IXDyMXLmCArFDHtpeONBb+OvPrI/4sUw1pUH29/Hz4sc
N1YLs6UpNL1x2E9DyEqRmxtVLy2H5mBx8TX9jiMiKLOI+4LvUDQX05arUodX12XY2umuUl+ByG/T
kjzN8bTqLBTKDjcIQ41McUIX2cdyhLVKiIFZ4YM9obSsDEW5ls3IlUZbIJvTI43FY3E5CxUVmtlq
00fWrXeHtVlNfhQRUai5mJs4DBRvtcihxW2T3gb6UWZaG7iefQt/a1jdWkIsrfSqaOHwk8ef4pJL
6xx7JPpOWXGL8/zJshDXPcxpVXvUhyycR7EfF+9Ndlgqu+p38tqLOwxHbkl/7OrQiSzeaC6/0cV7
jHKf9Nory/cw7yQTPqT8r+SZMzP1HZEC27R9X2KeYP6NTUzLAPnGfVyzCFCv2DJQBG5db7wmWlWi
WFdZm645uG94OJhqwLvFOvrU3G7RkneViyOirDD9LX5Uzl/uVD2LYXyTdnNVDDdQJ2cP70I0X/bl
KrC1kW2FQ8Or0IIdl2DeCxi32oitVUTHZoQRtSY39ZuZ4U5a/nbaoOPciuxVIbqgZa/DSlGVV+bs
92Xh+i9L75IMywyaRC1QnyLCDLiYlZWeIh07O8MhMrvuP6b406lfEodGcFyUkPFmqBM/g065Sbri
rUEwsOt0Yxv1d5+iJhjt3sVdjWngw5oMbDvpWlc5HFLnMLQlrJ3ymsqRZ+ltdtLtVF4Ntd9qDUWA
WvzUs6WvZloCI5f3RbPvj48/ma0gja3j49XoEdtiLixCXPysKw6Wi3aSCuefMWjfXp+GnZ2crc5a
a4s/aHSOOQ4urQL7m67Sdaf10J8sRiJdr4QDHzex0DvcwEFmmN+R517dXt8b6Qix7oFmFCEBD3sj
yXizXntYfRKrMDKg4Sf4zrFmP/TGvg6qVtkuqaAS7lb6MgcxM0WLgVIhd4nL6DFRmLMt/pzF5zQn
7wSeBZ1TGrnfR7+CNOUkp9sZn0YbheLhfEmY1evnmc62q6nYlRBcN8iS7lJR/8lGrFV4nqb4l47a
qlP7o8vPtUjvUsEylQCdKy1vOr9clLeu1a6c0O8LzWRdVle3UbDdqc/1tNwKy/1+2Kldr7/XKh7Y
vnoaucGAPIPJodUnw/I36akqQL5Y3H6KcaWZY9X5XalygTOn8NSURQ9c+q0XaGq1G8pm16t/GGg2
ZsGIpNjie19rkkjLzqH8vHomNistchw4w+g4gnEWHsZyZTiLqToPinwkShd01/lRURvekHSfWLAv
SRnRy76IMTokcvktBnsOvVxka6uW7LWYXOdRsUVBPxYoNGrbEgFgL0zn8K4UsVdeVK2pA6eKBNVc
w8Ge9dOmLCOf2pKa0fBQFuZwiKpXJ42f1LR+gWS6dGX9Yi/iM80A/Dz1MljKPuZaRiD66qZLtvCw
Y/e1+mWtMQ8QNaQAgZ9Mh0VzQmA7DaQ4Ex9EwzOtWfKCASOrqw1Qy4e00l1GkvtGFNRxWaVrz3qm
PjOxvKvLwAQoa91z7DS7pEzr69iX1hrmgPD6ftC3VkfYsCHlAW5yOy7V8lKAb6uyvhcq2xDrblqn
S/czpokkkkO/a2Wkr4TFe2hLIKHcrrakLXDYp/XPIIrQUofjxEbKlczV+2wt/cprlYjowvmnqFW4
h/JfSeoD40cMmMTrM6ax90ad7oxMYFRLf60kjzcxtPYqeWyxtVrBziFtPmiWvXcYl3aF84nstQQE
X/sYbvyiSarQ1sQNFgKydI7UsLEZNgM0b9xxhtPRkq9KelgPMfOW7hbW/Wj0YiNNWoFS8YVlX2i8
7qRWvihaGfs929LJbvhqG5Y+TP5cW2yzqiKum/L4oOOFlt4bYfjSao8K+Tml2zOczX8JZIFgQJ/N
zT0K3odKZEa0iNPowk2o6jeGhfWYS7jlN52GmrXAPp5AOuU5SHL8ESw3jB5tY4QKnRxqg4slKTat
+pcAK6ya5B3zuo+KE2pei2yXbrysPiMuHQU+TW86TxowCx/92ui94P9c90rlpadDF451520Im1kL
IzgqiB0umxrOPyWCYGp5ajD2kpoVDJr5kcXlZTS128CrwFpXjNZfY6utvHFnWWtjsddJWTyliQal
szHdo9WHTscUnD5ZoUC2/D57HpUgnaDV2OS2Gum22P46WSd0Fpb3Ykj/F1NfxOMtSZOrvuCwYZO7
J92bnJZzFGEISqiq0r2Hy4tcTe6A1CTkgg4mlgOhC1ywiP62jHx7uMbxWXXTsGneiuxdWu9V9a8x
s47uk+TbWiH1GQWxtOazHiVY3vnKXrEzjcbPmbmrrROWXCyefq75HnEf0efjn10Uv3MHVhrKbVqT
u9KD0KysDrYiH0l5yAVc2AtLaE5u/JRZezpVS9wqZlOMyvXLxO8oTurMAGRE96x2uNLXMKQUevkh
xsaXNn+T/fjceHynZA+Evhr0Aaj1q6BojOC6x5NjeeFEi4ufZ1UyV+xI5hbTKQdXIeSKOqtwOCLs
K4KJq2L/nowA4nNkH05Z2n5Wf0f4U0o4ThQ6vUdPqFid6V7zzt7P46tHoIqlmYHJ+Kixvgun2wKy
4G2k0PXGkxfR7b2kaXtW3O6DJus49cY7wPbWJD52NTvxtTPnz1SBCZQ3jQCJ+D0vp5WGH6rPXyY1
C4p6PotYnryc0oN+xKyMcEz+ZP1uGdgExKutE3xCA2wqJHioNhO1J9W4WLURavJGXEtbPcHhV/R/
cAUm5g8wi8XM74o1hJAWW4V3V6EPakW+SzSo/NQ4oO+cHpuwJYtJG4aWVhtfMHKQtNDwupaBM9eh
AOM3ybxIGUdWzAXiwX6WFRkT0hzPchwTykTgWLhzHW6OlJZLv9TKqmyKUzwrYR3dPD29ZJm2dsdM
D3F53VrL+KfE/XsGJ9chCseuvm5b7Vu2TQAfR+uLgTXVUuYdqi/Tmo/C6P8ygtrWQ2ZuIVq7VTtU
3+xPvjrRj0NipGko73VrE7MyT36+qPve1Z4lhi8lmjco53sDgizl8hw7gA7nsZGkcC+zzJ41Zbq4
kgyiymh26ZR+V2l8Ufv3SuAqXjotyNqZNzNfgnTJ3GdNSrQsXX7MXhxESeQeI9OQ+yi3pK9mLF4u
nfYNz7FDYoO9hJY1vrAA+VPm/T3D67iaFIxJcu7xeFj5b6oZG/4CoVC4zYp8+aLJ2+qas5Vdv+WL
bOtSxanqBiU2/Xqpn228dAzjGOegX8wAu0cMGuscuXjoo5vpoYVmRfZvjPV6j18o2S5oriPIeYM3
okjEXXFTG3ID/m416V50HZP8t9adeYUFBfCfGtSMFHqDvj+1OY2R56Qh47hVzAe8mKMIekdp/83N
lGIAM0H2jFi9m4x+1PoB4zAVaJGER/mmFS0TZtNlVcbs65HxqeFu5JIe/V5Vz3hqMFWI7KJnfDY8
zkqenabYPRNnsSUcFug9ov7V71Y1fEDI7OaqDaM83aOU87xkm4cBP+Jr5Q9WvSKZSH2qDf05m/Tz
krAAN2U9UJPssOqeW91b92b+aVM+EzTJouku3Y2DdaiKDsvzXF4iqDFs0DhP1I9Yzb+qh+vCitgj
s4zWeiDHCZ7HH/vfCFRiGnezqTPtPHaADE4VI0A4L6WeHiyh4/CTW521B7oOaoGrNuUIxiZyi4r8
JkT1XGDQy8mfyGxoObVc106zSQkCxbp+lhpwZxs/p7NF3a499ywbiVr7jB6/Z9z/D3YNWKMKl0Tf
CIN+EM4+ZfcmfsDVoPywYs5vlPYCDn1JMAqxmrelwirCrNCC0cbbZ5XZbyOHZMvbB9DMc5CKX0JA
oITtCHNkmjxZc++xEBYcZmDqLXoAqWwzGQnNR38hCX4TeWJfW+mTTaYDGe68+q6KGkUd2bWhMv6V
CAyNNgUzm7vK/NBT5Vl5RnMWswamOgmboKO5Cx0q+SQvn0akgrR8mHOZXzeNR+c/bHvL2HVmHfaa
Af3K5eTQA8wNQpqYUagHTpaTGRefk9H5SswQgV5RLfpVa9Pzz6+Dma8dB0P0Uq0jljN0XRx4xiF3
27eIHyfBX0eqgOKXmuUTorAZtDmskwQ9ARIB2ZPQz1Ob3W2hQBuQRLsYmyndzmgwgv3AsDtLqLBs
fajycPJU+hnnVEvl+SELW0QjQaFt2jSIZfb4TUmi+aqVB1hvbV2vvpWT8j4B/nBa4XdMGAPyZjOr
oBm4ZlXxWXsfw0NOn5BmmSE88ONNl/1LTdtXsr/SETu3HR8+hwCfFShIvWo7C5ZZhF0+ww7oWHsR
fbM/0aPuRAmbx+yPVhM/i1R/u0fo2pvlInJl6OALxlZ7uBcpA3nFYhU6FuWA9STr+DFe9dxXbTS/
2sFaKSLZ99lb0n5MXb0zxb1Qkre2jz4TGGGVd7CAeJkjPaBn25IScIwMjlg8DneaorX68B4ik+Sr
pv8VEQOfOrlPIienZlskztFuyz+n7t7B4B+TyNcmMf5vAqHfQaomjqbXydTYo05uGx7d2EqY1ZAV
ivnptJjdfiYRoRAs5RPFZuadWB5zIOtKyb+KIUc9XEPDsuB1QJmGVk8w3YwcbRUsljXPV6D5dUa0
UMylppYklUzNWqLjlAxSrLY5PD5zvWeaUynnhgGuLsxDHDXviRrvyI45mtPDZUVYY1uU6zIpt7Xx
ovY4/cfq6KU1klr23MTuBt/y/xkiK8Kw3rTFAvNUnrEBXYRpbjPGWWk6X3W4fG2Ewits1uzq2WmM
nPdGRVKgqFFL1CxUc3ItyG150RszNNiK2/eOv1hlulL4Y+gPLbGaKHOcMZRRixBP4weIlMNm6kqc
rXtb7AXNm5yVz9pk8YxhTfzRMB+2VfOHw8jXk+5I7I5fWBWmx4xfytqq2jXW9RQ/4rFwtH8egySj
QLOPtSN5HUD8kDMjDMbozERwWR9kH33RLfrj2H86jPyMKDrFKScaDufX1nE/y2jcEUXFmP3aFRgE
55+Ih6hpL2mGTX50j93DIDRPx1xzX2EKrTUB4/u0bW+iv9pte+312C8ZPGs5/qtckjSURsOPwvzE
U8iy8Ty4VVShZsnvunxR0/4wDHDvtbxE2rgfC+XEJstjMnSY4L215ynb2hJPotSekhQ4nOXmCmKo
poK7qt7Var6wh2mrfER37sgxWbNDiXmKYtwYscogw7zEH5CYmS7HrEI63JcjKMg7T3ouMShqdKzg
1o6FZTqX1JqcYHHFW+mqAX915mxadqnqt17CB8bzLe24PRdV3T+IuK679rGp8OtN3kqYiLqEZgGh
pfmb17grguyIGJzuRMAcURB2jLPZFzUzusKgse9ccetU98PLyW3AC8+1pDifdiR/4ZLDxRiuyTy9
y1ge+zg+Slv8MA9mv42pvLZjBn9YB9riXQZgXUFa1DTRjTZ0TcmUXjQ1oTiQP5XK0+DmS+0PgrLW
dWwXHCXz4145wRCTSjh8osCDY/Km4WDDfvuw+dTvOEYfIArmPkc+LPd0zXlbEe7I7ENd0LNqpgZZ
6KXol0kC8BahZYzOOZo95D83+Ur76qLaCSF2KWmTpVqfDRi8XPPelnh+MvJplzo4pWW0SYzknhv3
tpjDnlLXxniqz+JixSDVCy4w293rjbwjzr+kZvMgfdsApvgVWIJh+qWl2Ca6wOfJZZDEiUIqTGjm
Bprh8BehUSgjpHH3BcO5TeP8yjxzaxfDwSP9TApB+AF9q6KZ+xKMTkP3IVFkvBktcFu6PAQnW9vZ
eManESHVnKbL5DAmVaf+1RPVdx7nG7sjYKr4EjSpLbTmNHraKrGHG1zMjQnXoRNJUFfudayKW2dA
ZZpmHlgYjKAV26vXa3sV9bbFqecyYfH4Zz3nuc1eXYZwm0IlA6fOhkMz59cZnK/UUKddBpbQgdfS
SR3GmMvKtIAYl3INPk5EEs/obEShtDsIOGGOu5Jxczpo+9RCYjeLZ9UsYOFSjl34u5ZqnEGdA9U/
jA0BJsNWdX4KV9uqAwlic0fcXHRgLMIPWr5KKz5rBdPvXle22eCGuVESLOY9JRaZM1ilL6aTHjhZ
tpi7X20n/0vcJYwHjG1lepHip4KNfEzfdIh2DK+BIo2QgmbrDIhgzElU/udhzEukjho5m/+I+Xn2
ygaXAXWWtLzXKeZfcjB16Ghz0VK/2xE+S6+UO8MwdnE87L1ssvxRdq8sEGfmKc/4wraNmEKQrx10
7CWb+61riqOXlx9GQcFKTM686iXFYlF/5/pwHwf4x75AV4r78bXTrRPib0mFbuBbm06oc9tC1W5N
5Fx1Ed+XB8tJo5MK5aB25qlRakaFZL6AhDgRM5raxFNRDGCzg/vK5wZLZGnUBT0SxQKHYLaq8Kly
mNIMDFBdIv51/RO2FBbZhizzEpegho6ydBCN/lilKDMInWrMdpnixQU/JiEdHtPrO8X3e7fM+nZM
pTZRxWTUmoS1rzEgx58zusOulV3nY065yZK/+jRYqPSFAOFNmNlggy9RdJl4+yaLh/7K0Sn8JBbR
t1AhOANBg7JOWAS2kZyyruniXJSCEcjyPrXJtrLLM9cm6Sx5c/AInnn4OKQ5ALrPgy+ihfnWku1o
9jYdcC3+V1Z2T9UJL0Dg1HSVjd6+1BPDc6fldZGdy67eBcd+Otg/KPYB5i10EPnZaMC1YtTfYMK/
UuEF5kLuIRG8e2OJd8JAHSEq/7uDj+o4No0ife6SCGAngrVIB54lBhOsinob0m7PXE/c54mocbOj
GGWR4FuWmOeJcIGtHXVbQx3iMxGY6UZR8n2moMbKQj/RuJyMHjN/YnUQvg8AjizFWzykRE3SnIK8
BdmQM+kaOw1nXxN6BTRP5N3mjmi8VqkgdBI8SprmbHhr3tTpU+35DPru62GXKwUHYc3guu+bq8G7
tuqQcOIactpxxG/VYByrlvYZpemVQMJiQ1zfcyKWb5QcbN+ye8IhF0Z17aIUKb7jEVSQpEcx1g6K
0axzA44fGKiUYKlZOaSxnZ5ZMDnhSNh42XVOSU951fLipZGMHlbYwzQMRHwjm2Z1RUBryVO5PGoO
Sa7TfPfibqcO5g6WC1dIFgVlyTAoNjF71IQ8BYqlv2u9bh30BdTWmGh/Fqy+K9IHiDIjft0feRCw
0yA5WmP0bDc89/Ab7xUeUdAS3SZCNjbXNcmLSEzkTdl/gyXfSbrG2kKvyPPsIlgtQ+z3Xoy/46um
v7ftl9r0hmDMuWk1JepCu2rxw5EMU2GSZCzn+O3sjHudaLlgrLhp4Glxl6smIBDDR0fnL1dZH1TV
21jG704hX8pauZRTjNxOSado/rykgQuC1jEVS3UZ6HV2r4zkZg0yiPCXsYnupxzrC0tsYE2yt4js
A8w1n4Q07A0Hg7wOHFMpb04PPWGox8XW31OFN75fNl1e7QmhQDvgiGNAk8zPRGiQ50JIhh3Rlzts
Ban1Ksh5O9yC1QhEWh673svWsxZt1N67x4Z1sjsWZVKSqVH5HhWv7dThFiDra+yAGesP15GvFt1e
Exs7lcQ7KgjCgJjmO811BDpSXeMULeqZ55aXOEFS4RByVWMnZuNYt5FPNsl9SOQ9jha/M+InAj7I
2+3WA729EdHX6PO/1mRK0efC3XJCvMaj/Fq0+LVyCc2qahJn67BVrLV8ADHOsCMkYK0x5BQjlUBM
EcyovUnqTclEObdWdrx8m5TSKhFag9I/tXhaG5vZ2liEDtJENqeHaYmeFMV60sh0HscBh8W001H6
BYNRwdHnkeE5ds5JXRYiswaf5M+NshANIZ68wX6x6XKXMQkbdaBHEE953h8KPI0IjtTW2ejdGDWZ
pP4gkcKh7lyVAEmleWDzH9ESI/on4jrJcm+Vj/YU1UONs70aFReWXOwF4ado3vARkuKqZt5VHXpM
s3mMtK2Nm6z51Ytv7WF/ZsHcQISui/LbMvyDi/eKOxVstloGV1vZXCoLlbw61MdB/+fxNpiOvrEb
hRwNpBaVUM7IPA1atTGHye/TdstaxGPlGncvSfzUgY0klGxIJw6y7E1xhk+j1R9AL8lfXovwPgF9
i6MeDfwhamoAcr6HFR8QhCsJFXvHLIklVmb+gOW7btV7u56QE8UW0+oml+mHU+bhaDEYlsouS/HG
wMshozLUVSP3mixwtLVVvauF9qQlAzGnaDI1uvGmlxRUGmbWKa39zoTVd8gKVgQ3vXICvQkfaFI1
94fMOcStcbfpExt8NjNj53FkGIJ65yxiHefuqm95N9L05i3YNQHzDAc3ECMHsrEDIkN9Jy52tgNh
S6lRZI9mVfShFnuh7eY7ykXyXZzlOSl4cOwcDvBBcbGngkKP9B2AHli7tWSqrVP5Wsz0M4V4WbM+
eZjuRpEcDa/jnSQe3M7KD1y4lF6d3MLVEM+ehrELlU1WKzbyz7hMt+6sBcpkn5tJBg8fVFyWx7wY
3zEFbjRyuG195AIvhJ82NEdmeRuIyGga962q/1nWSx07PJMebnrXuqiF+mwbzSvGqX41Gf1zQitX
K2QpSkyWPUpoKZ9IctpMqraGa71jX/ZzDqJ+id+7x8Vt8/aIlDRX+Gjy0sMcMHlhib37Xah90FSv
BH8FnvdW1B3YCylLOmU8xOs8zNjVFL8hwZjNwKAw2o36LGBoGfb6y6jMIcPZdTe+uigTniCSoTnm
C7MVh3bXwInjAdjn6ipKBuAGNezKbivkZ8n4s8KQJw3YYM4t7C1b5PUvoNB/s5swyagCA7AKP+y7
o0T3lljX1rF3aqxs6vKv5xnO4ftwXu+i3g31ibESlG1Jc+N280Upyd6u5C8t73fnaodx1uHA9emf
9OazzdE2ezA1qqoHKWPWvIHz1eDmdAYHJf7sYvoe3ObXNN0rsW9IE+xeN3hws7YOYn15zpMyFGx4
6yex7Vg0YuN3dFMtLJsWTYRWxCtRQ7pQF8RMdcnuoQnkubJlhedF2MRwxfNWtNOTrWi3Oc+25Fqf
R1GeR0XZ94N1GjGtWWkaLqO3cXm7XZ38S/7iycwkRRUHNyKoifuMZhlpYvR1k66ddEwMhv6Q8mxl
04cZu3QYJpP0Fy9ZAmvIgqazfVY3kA3CHhjCQ5PF3cUszfWcj6IgDoz/Sxz8rk61Q8Sguavi7SyW
I4TXHvPJAe/uqaZ91afyia/MMNfdzPTKM+x9CZxmc+YQe3aK8vi5Euq2bwR0h4C7ght5wrx40+oS
466zXkzHr8f4MODbCmSmHuzeuyyOi1EwCoQ03geNQFGnC2pmqknT7HU0BOSR0fgbaiuw4yyY7F2h
NydOcsI5CB70LExfmObK6ZpZSQiws1eq5TdKhA+aSHQ0ETOSZ7HqqqBfSr8p7CPe8ENbdeelGX+I
CLllhDY3dndIAJerB+oZG9cJJ7wboURa6AP6hD058806Dzot3jqVto4RibzFPViWS4VoUeP+qdpw
WGQeSoOVmAwxIna18e0ORjJfei9/TegKOvwJFq5ma/DK69JY1pmCbN5QTJgIlIx+etcOVYF2SYT+
5yz4rxzEzDQe/xi5rV1BcCRDmaRmOl4uH5UyfPeS8pZMPPI8jkIVJBc06Gcyel8Uxc9157kwlL2M
Zj8CtMjz+VWnqpssAk+Y64a1FmU7EzeKXcZy1RlkKYkG0BDD0MprxueoNHx7xlDl5qWxkki/Bdk2
kYMXORmsDTIbpUOEPsvOgvRTNxffa2xMO+pZPhzcppoE0oiCkcquirOwqtB/6E4GU5xVwq0dllAX
i3q1cvnIItw5Wg7zcJMGVydseNXLdwdtcRFVWJTZzS36ayo+1SUnWapimYEh/+VlzVNenyeDh6tl
OMNKiL8sit/pT49MPSCPDO1L7/tvoth/NE1/MQT+Bygd0sr4qFc9tvtVTl1uJhzNmcX+ifLxJLXr
plyeXMWk25mCrJhCHpIwduYr0RWbmF+fHKTos+bzGGRJzmiivznefLA079teGE2r9XJ3Ov3I/YfW
DbCrkC3rtt8ixpOvFEFO7vBCrkVfGB+AsO+aN6xrxab2XfCSd6HC3iY855yl2bOzAK7blbEt02Yz
9/1lMLOPrrU3mUVwvpqPPrkB59E07hZOg7qMN4JKKNPLf7KxXF42YJdcT/aGnr+bIMFmXoaQ9zv8
ASHpWDg9l62uON+56q1iKBYGuIQxsmrCc4ycVMbkECN+N4v3Lor5qajrtwQv4ETEN0N5zBEVUJlx
rLhNqA6udu76D9yPBOdwNhK/H38Gsgnd2XspiuKzNKvtQqaLI5X1SNOdKU2gMf0lYnVvRQKYET8G
oIC5/KjlZy6+MpIYkezI5y7pJEmlHe4DdRojCD/p2KTHUz+AlOnJnX50Y5nNXk4cnWRQUqPs87H+
wW16KCCfdFo713DChD0nRmKGNfuwsF7sktbYEU9Dz4OBCDxBinY9jOlu0BxOI76VgOAlOFJ20ZFU
9Ms8lYHSjUfH0bEWDuw9KR/CCTkgAZDGdq6p0wkbJdnCXzRtZ+XkUk//h2/VX17Gee5W0Up1+485
Y7SScOv1hEIv6LQEyU3puC1wxbpCB4lyrlSqxyLqfWKT97JkSIfG1lMPaz0aj+dsJg/hhVXoKORl
0OflwyF07rESKARP8FvwdOsEPFjyaEBTCvdRJEQnUuA+7d4gPYltB94H4PjLkjBrzhni4fSvluep
KRmok0oe2z8FKU3EXx+Uab4TFQbhBGaPsShWkXVnjPkacYXSAQZTbcmjSpBga2Nkjn56k9zeojyY
RhZkvREoYIVaG12aVpyVPntpauUQTYlfG9m7QhhiwWtAw/cwUg5B5pYvSFkUMs3KJdNtXkw/m+a3
1NSJr8jXo9FCzRcX0JaNreFk02ecp3Mampaxjx95bgRTU5a6gD11YDfmprWurvMzEeMce2ogsZSW
KWNSLGdpWh0zJlNORKPjUoGlx6Z74UUD7fyTrcQEApdEeIIZI8S1rwYRfw/KkjmeixV1XhogClhn
JwnGbsIYTeyazhaQHOGDBMmtBJphOdp1mVRgwHINp5Gs+OyLtW58IeLiyOCOrKEOJbBa2djILXDu
GdUZ0uDY7rKRWDFHDz0Pouyx4kNh2pRZLywlAx7A5ab/MNFmsXmxFXZ2UUBB+2bVJp8UFkQv9mcW
cfM8TKHKrpWaZDKJm02wXgYzYQa2lLCxQBwYFLjPeVGAoM/KO3umjh6hB5AYp5lY0CGKIFwtvjlT
ktt/nJ3ZbuRKlmV/5eI+N7NopHFqVCbQPs9yl1zjCyGFJM7zzK/vxajsyrjKQESjHgMKie4cjHbO
2Xttlo4H1SwRyjrvoa6v0rSGsiKgcgtnP1CcsGnc2G1xH0fOxlTH9ZB3e1C4yWyIY+giBmfDZgVq
zGmSSLOtBdSkyXgeK9aWGRTrZI/oKx/3XY7wAnBOtlBldicTViXkFjdBlG5zns8oYfYd6m9U6hst
9rciRmnqN8jjkAEJHEd2sVNihyvEDkInEwXsGN7I8ZCMtBXGfOO4ykKrjEdgiCF6pvTo8jZWMPOg
MbsoBfkv6vOEtIv0ZlVVaKMDHO8u98SYbOosWHctSCmmUwY9Ab9k/ooYaRzJS+AGMGwKEicGxOER
hTM+K4CRjby+EWUM2jBhWG8tTeOlUb1d12s3TtwsptwaocM59bU5IyS0F/Eef9m6MtqVNLK1rn5L
bXPX+eVSxMo517ujadqzoZWXxnEOjPKIIkrXQ2hhXuDZ9la6Om7rFJYlXoVBcxeWaVasIhdyG5aZ
CM5CGVYWdn9/oPFVmHQ6EtYKHWu4Sf0jYK8wDz5g7WCw2w5MR+pFUe7pVi2MYFjWVBW+z3KMFUR3
h1v0tftQ59WXzdUqPLkefucoAs3SEeKBjMgwJPFFQT8fB+Pka+nFL6Z3bLayzfiIMvkcglT3QDwN
aXKTheM2ZWsSec9djahcK+casTLgPmcqXv1ORjBuwKOli6o8lIm7Mvq72gDSorRMkHnA43TLTQ1v
Nr1SGq1ERGl1CAuyJQp3gxRzqaa7yuvvsnjcK1gWh4a2ogk1FmGGihakKsYHBErbMqCl0oozwW+c
OpzHTXfUKa5Dd2fSMR/xplXduGGMf9vV0ImG9iahksJNc9No2zo0oSS91EzamwZAbkeHPijeG/bS
VS64A+2DQzYEs2eqkW6dox0WyNMyrJ5dBo+EcZSrJxtXjnsAJQtmUEsNKXJoPqbCp6vIXd6728ZH
MVdOWzh2GPLoq/EyoZZwi5b77SOoT5ZF81juY1xrdU5ANoApdtERxZrQSS/hdoyBcU6y73pdI6HS
QEGO3nPMWmEDw/KGeDn0cm003YuKSqvlhVkg2f9MWxolAtND0m+09FYpbuv05HjOPE71ozd6G/Lj
VgbWq7xA4Nv0u+8BRiO3U3MxAO7m8hOICW3e6BWc4k7zizefJnSZaFACWBrw/VR4UTwUIx6MJI/u
Di7chahAzvMimnD8ehctfbtdddUV9juXjpZFGaurLlPfC7V4iTsThxndX5qZ7SqPtBv6oFA1POVd
DWMo0hBphAypo9sHCJ9wW0dBBk2Q3wZV98LNQs9Xr91lrzdLrSkBMFWPnqN908xhX5nRiQHWAyNA
G21+RTN75H0UU0Ng0cqlta5wnkorXuC/4jSXE/cFbWAiMPWyFo2mvY5j7FlWH93h9H/US+2D6RGv
nJypBiPnreGb9/T1H+shdCg2yaAvULS3ZGuMNInQXCJFLX3IoEFk3hYWU31dUKjKC0qFZeqePEhc
uUP901AMj4DUB4b74Op4XKSR74OChAQUxmtVBp8ZhlNdL54HRpncYvkV3wL4FtlzPtwoxUSJ6Eet
K0a35WhitUw3euGC4hnwUbEEPUfOCIaBECsaKyylACfxAQI/Ma3qkWt7dBP/uSXWjRlUB13cUOJ1
No7+s9NQ1bZJj3gLtu8ShrULc4umW27FySkrOuNAnzZ5ItwDcWyLvTrJWnsXtlkNco1XTJiNFs0O
96lyCQYQafXgKwjhqDdJVsC+CcI7kRsvCOsdUUsALdkx38RWpeS0q6zhSG7CtASItEH706j6Bqzv
vqoJqMiw9Ke0bSODJjPhBGBjd21HGdMm4X1o4l4Mw1e9hrirN85BTgtpntP0KHmCmP48+UGNSZDy
jokybeJR5QbRCJ8bp+y2yAqISQ36dz0FFdsl8k73o2wlPZh3g94hg+9LBs21252EUPvNUOrDKQvt
6C6DWbg0TRWNnaks+qRHAYF2xjFG9Dm24V26vI42kDZmRc2bQ2+f3QTCRKJPMxomi43fkPdROiR4
YFp0eNbqIMV7Qb8XBY0vMd3DGu9gKybC3dswTz0l2QU5WNiUpkmRbWSdg1gl2wZrX6TaF3rCyNI0
lDlIT5GiYd9XCMcrtIK63kjcRZaygsoEUo5rFlusgtzlCvtnZp8pxaYVQLvED2u1SGql615i4GPq
EByBkqxy3rqNWTHiLXb0Ab4FY8Le0C9WmAqrRS8Vdg8a28W2QYBn9ySL+JlLsLhtbDnZzUz66jFJ
piZr7qAMzr+hi9sLP9EZj7nJxu+auyCgDxmbCtrB5JYIxLNPJybwGeWbLSlEzL1q47ZV9bs4oReq
yPZ+yDoEAOl50OyjWiTHMM/PbRVgGK9BWtT9ui2pdr3gztDaA8RzrIFo4Xv9JlGTewF5Jsc1hrgY
v8TQ097OPHFS6aUVlpxbI05p/F2NJY/aUPBqVCaHR1LTncfVCSKKd7RrPhkFeyJKKK0AO5yQu2AB
gkil8yEUoOOOboAbFFG45H43Nz0RLgtYuj2yF2SrTsleCvPzjKDKiNy+1lprQe88lAKF4whR7b2Q
MZrozjaGjW4KcUmTeMXq7izdTn9nPQWNA+CDmczFiMqT21DcthmNdWzjzGVdb26UAYb9tjMJ60OL
rYfrxLXJltfBCyUxHR9PqHwvANVqncIq9Xhn6+tqiPfQOZejg0QqRf63wYUI8nDovYORMR1BKrW2
6spaJC2JOo2/t6LmApQZ0Q6BHhatHd1G96ximAQYZjMFcrl+Zrw0ZHr1sorGE4hyQCsxJK1SpZWH
WIarYBhXHdpzVSrGmr5jsECnyQCQKmWWD+1bglIMno8FSqh6tADsYKnN8MrkKFadSZ/Y5BTV/Zs6
Jhd9bAgOq1x1VhreTqsdEwOQvrAMuCBB1K47DHwVmM88KY+1Z59rgkcqR2HsaLGpUGgAlapy12jy
zRLecxEpmMbQOGq6zgwROUThrey4QJuXPniROCWVAr6JDmkiXku1/pAV7C5t8tqg6L7QpMZRM5zC
Il2Esl5VCQLDOt1DINsA20I6pJZHOkJzCEJY6DPtiYbbRu04Mbaf7mrF4tf8bNV7xFzTL8bQFDQX
sr2zRc04Yqm4gdy0ObwMW5fPo4M9ltYV2NxQBXCBsTTmHtmRrYC4R4fQhd+22yLFbXZxIUoEx1Lb
w24Y0KWJxnhgWGqzORxfgqmkHLUE9m5c2kwLsh2KlyMRRvuKHKQuTtehnWKhYAuVkqIKWpnOEGCa
t6H0oV7HvM6VbLi0qmDjE7iw4YZVM+kMQ+cE/jlg15ecGelivMc0VtrtQbPLdmF2pKxmbPw4Yd68
LOK7tlDRRdnTH23RL3WFOT2JWnWjTIxtLw/eGwXUoYkKrB3tKcbkYTDrt4J2yryzENAxEW6c+j2M
9HlZVeZKyvoQD0wuKKgf4zZFDY8C1DfTLSrSLeJZewMcl1mprx8slsW+6XC4TIpHtcRJY8lq5QzV
VWiwVHlx3qem9Ro53dlOnW+tat2BL1pZanao7SmktX6LCPIEaYN502jRyNKbn7UB90yGMTSnzm+g
Ns5AP1x73bwnLeooqs9Aw6zhG+2dVgM6SGGsoObqmU1WG4fENceHJ6l08RZLdUdCJ35szXxScv/a
YvOcZTE6Rsvy0donaLHgkehEi1Z0qBr0xxU1YddD9zJ3MefGMYM1ppN1X0vaZe2pLkkHiE1jejyH
JzMbjqKzyRtt6RWMAVk5cplLoiKxD85GsA9SJ0fFs/AymVH2GJlCYXqJbp4B04pNwBm98cocoNuJ
ZEvTdh2nJou6cqlbwYACQ2TIwC2pt01IBF1HMdYWw84rcoGSjNxTUwWuLFuTebdFRl7mNe+21b8X
Do1Uo9rSqcbn3yNE1xsGkVlgEPoDG5eZBEAZ5rAhm+pZI5WPPGA+QELDOBtpQYFPsPYqiOkFGk6Y
VjlETc7CnBA3XHpd0y0VE7IyyVLbpoH71aTVrMxK5A/ek0e5po8B3O4sJSfXyd5k459s3YRcajB9
o9gk4swsOxrCoVi6wszXLNA1oQBIFFAwTjiVcdSWok/qR4WM41c2qd1+JExUunDmsX+a6dXl+n9k
emXcklMX7tFLtnQLLF7lOMeaXe23JiKmDD9mEdQfddTJp9yasDENjqNZF1OQ1pBDFulAYVeOWbU0
jNa7lmVjIG3HqmNOpi2ub+t3R0JHaS4meLmEiPaEXm7BGq8LEA1qKHk5ZbtOAI8aontVDdaxiuat
L+gEW1tmUDsvbEpAPc42Q39JSbf3xkZblVH8in7vapGyChacnnuCmYgMhGwYcId4vCbFtO1HuLFW
hfIW65ZNLrRYtm1/1Z1QRXoDFFVIwRPHwGjs5ItioybVs6ldl2pk1oxn8Bjvhm1d7Lp9G6aRh4EO
z9ZIfRNjABepIYOm9c9mlj2hPUZuV6dXA0rCvKiUAi+gqyCnJnitSLHAKiE1V4CTF81uhG6WOBpF
fsZetvQLoqSq3jrUlYOSe3pd5jeaPaxQom9sD2pYXdNoNGWxi035rmrZHeFmD73FJrQAOGrJtr1Y
BT4YkWhEFpgfSLImhDgiRGnQdxj6YSRlioBZQyAl0QYzmtepAL9Y1x88DmdDK29lphx4d0GCIOx3
RmdjVccwIxLSQQKmxp2M7/XGVYiBTsyVyOptDo4I20WS0T+rrlmqfHNKPsOglaiWobDIgq2Zl3m7
yvIuqAMOQtGuUslJs/FWlWEClRvKY+/olzip0Mj7Fq9zj7iF0UaHknWClSF9Yso7zn1BwROmO9qy
V6yQ+2HsF5qq7/s431WO0yyFOXjrLkcaEgrGNcglNCIh4sQtD9jA3Vks7BuvQcDqIw3vSBELu30r
1OvIPpvcFoeOqJZD5waE3htoIdjgvppOiJTYZjQOMDQlKCJ4ixw6ylZLx7cYkPsHKrKnIYE9UA4G
DFxiIBYUe/myGQE00Ju5kD59taK+gwTkL6uunxOrugpxZrUmgwt3rmUaZNd0l0t1N6r5MtbYudEe
AjUWumcpmfL23saPlEMdeXcWjrocOFiqTiB8kEYpVAnVmmPAxPghF2VfLqTF7oo7rabXOvrtJquT
R4P+Tjf4u8jH2dXcoXddJIa3GMp0ISwocBptXlT1oTIsKvzMLtLUGaMi8sXSW+jfIwj07EmR90FZ
L3yfEzJU2s5mxlISQ8D56C/U0guVzQ+JQmuZZAsesUWDsF5fp+xWMlBgIJpYCx9IANjnhCoyrTpM
FsKO0KhsbEHP5oAJXYxnGtNQ1BeJ8c1ODFAUUEQpoxw8oaGmHtWGBjA7jtEo6DOXNwH2PzZ1S1GA
RGpJehXJfuj2mRyOgyg2uXS3mvgklHzJ47Aiv5K3P00w8ACWD0IaY4qSvDIpW1WpvWhAewX2laCP
dW8ya0OeboX9A5Peg9n2bHw0dv7xc5jRZWzksvXkoiJeLvTbO4BUJ7PjrW7JrUy/Fb7E7OEeZXPj
c2qMAE+tuSiIMcusZJ8X/spkF1znxqVjWOvHKCPM3Hs2M+J2/OK1KdyDbSOFVUNAiU5zLsbXWrNP
Aq1sGd756kPXeNso70kno263p4kzUbcBVVg1pYgQpc1Nn2PYyt3+AFhu1aKqU58hyO+VilhAsCyB
bc+bVJ6j8R5MOyt7wdGatcPcxGBiR36IBrJsZNnG374S3VktPjSNwYrx7JK+VBbJo5a/hYq/1fpo
icKp19BW+e9KvRXKuCqHcwePQB1JLKeZQ+dsNSmf/epFYi0Q4mngztN0eQQgfunKeu8RReNlz/h3
Z2l2l4E4tvJi5aE0olGgdNY8G0FWG+GhV49mdUzM/qUlltAcILXYTDNtZRvgbclt3I2jeofab82W
dQVxBjAk7V5uVz03HrGNDtk1bN4KpE35kD77JClJghhTA3xa/RkoV6HbW4fXAEMXyt29F+G1j4+m
fUeNPYuh1bT8LUCppH+EG621r2lP70tt7kjMJMI72bL7xkmcHx2JU8Sgedt+hAicJxJGq6kbIapF
KeJtZWMzqyL88R7tRSOfC/TOvPNpHPlADEFwY/Sv4TgQTWkPD2RcbXzXh32czF3l3oxHMqnx+6dP
PUACnLQlk04TzUeH+ydjaOdHr153Ji7kGmUkcCUxhlQXGlB4K6ojQdjLPDS3pYkhxYliBorj3MwZ
U0yx8PjNRtWADDbOCMxGUcpdayDoZsIbhHAjqOkCy7iDQ/HiTZb6m4bhrotezUzBe+Ivyyvo8ZAT
mQ9TyePgxwDbsxPKqhKemHWkBl9kDcGJGf3SUr+ZeH9tCn9QZ+9qFPh9gN7VkfaY+sm3ojRrNGPR
g20U61wwMKNvgSFHNXDeJp9VbZ8zLjWgj7Ug1MIxzKOmftRDs0L3TZ8CyEgIj8zyWHejM8ypXd7y
7rKH5InVeiadetnRehhK+0Ha7VInEDIKRufcDu4pqHIYPIp8r0Z1q5B70ZLqYgpvEfvvlqbuWixg
vYWqLGlhcVeEYLR8GPdc9nACjHamxOxxfHQUAi+w5276OqToM89W7ax9Jnpjly2FHixs5lcRG4aa
jqChsimoIdnwyofJUMQFCl56AnZEi7oo06fSyV7wDNETv9UKByWO6twYUXyyp1OildTK6AcQEFRa
uLRCRHkK8vRU0kXHVdZsGj04G2TE20qybzp1O6rFQtHDS5eSp5yCW3fDvV71tLmAjBOGiEBStbe2
QOQislOXhRefSPl4hG3uQ+r0qktEzE7s0PY25Bnh+6EPjL0PunybTGyYNkLz2A2feghBfMoIWPth
TZq8y7a5y2wGAH6OqBvTcubeeUF0RSBbcMzubhDymCJjibVi10buAUbCC47me7ufzIg9PO7SdD+q
jh1gqoXp3mpohfVZmQHqKLc0NZGqVkgDcvSwDcNE1S7eM4tsT2Xcs9ovfNLgeZ/v2bkKeiotk1v7
MCASbmrloAaavqxa7zNr0Rmkur0uU/fd7ct7eGfHTErEj5pyoyUee6pi5EnzX62c2XQy4fCsznjF
H4jocZLBqtDQaR+ejFQ9Y9x9spzxtiXsAe0grlebrQkf05kRcsnnz4MdpcNro3GUJHsLC8I41Qwf
SDI4W5+kJCTsMRk3Njog37qP8KPMTWRiy5IU1rlXFqcUJYsF/9OW0bud268BrHFaaMGqG5iKuZQw
8IucFrmHn8+RNqytcPgo0XP0cHRIVEMSEEl34wv9ter0R5AGpKbV/g7iJ00OBYRdbTxy4ckUbMqH
pDE3jL+2QyW3HuqR3GdBRFvMSzYxXoWnP5IcX851XspY27w5mKTVaMFo5+a9EVmxjQkMl9lgzT1G
IvqgPzdFCma7ucmTfFeOI4MZr7z0cXKnK1AQfKafVtKvHIIqEm9MIFLSm8rluOn6ZmmZyioFdQuy
g4z51rn3Wu2mzj1CTSGFS7t51mVPx9lwrnISkOSgVzQ9uGiNemuSK9t44zLqkFZqORrrwDQo7vX8
Te3TGwOpNEp9uqBJ8spZvPHdAaipdUUZt0QR/E34/gdCiIPM/A9IDGtXNPgkM4p8G3igwpwI5SVM
AmbbfRkfEKso89gGZxiqb6Y0860Ns4o2J0hDesOvqgQHAR4Idy3p7LmddjNimYMZLj2DRIeMtda2
MSaqBE46uyx2kUX5LXI2udQ0+Vk32V4dc/S2prZTiPZqvYFLIa8tBCQY//DTWiA5wRR48BJkD14q
6mPhFp9hTgNWkG2Pm7QJaIDUWJcoLwoojWmhrUzRfAvY4ntFcMoi755oiMfCBMissuclA/fJrDkh
pY7cOIhrk86cv1Wx3sATtLCg+smL3ckdR4PmwRwirJIIME12kTHGpMFAMvDnH//xj//8j2/9//Y+
sjOBE16WVv/4T/79jTC8MvD8+ss//3GTf6R3dfnxUR9f8++/+t//9a+/+I9j8K3Mquyz/vq/puP9
9y/x9/95/MVr/fqXfyzTOqiHS/NRDrcfVRPX3w/AJ53+5//vD//4+P5XrhBP//7nt6xJ6+mvebj7
//znj7bvf/9TqN/PxH+diOnP//Nnp9eEX/s/yUcZfHtN/7h7TbLXr7/38VrVf/+TRD77b0KSgoFc
0tEc07b//KPDDTv9yBJ/U23H0VRV6uxWdPHnH2lW1v70M34kmcI7por4XFUtfq0CZvr9Z/JvhrRN
w9E1aUrDccw//98p+MvF+tfF+4OE0DNxgHX19z/NP//I/+uSTt/QdFTLwahvQT7TGfQ5Jh8i//Z6
G6Qe/1n8Ly9Fy+d5kXIHp3Ct0IanFbOMeX+O8vGHs/PPI/94JONnR0I7oQkeD1s1p0/yw5HyqEjb
0Q1o0eYkPRAJ49EGQivx66NYqvbvxzEMxzI0VbM4OcL663F0tJ1alTbttQGx5wJCK1GjUHjHs0i7
aD7EhyBd9t0p0wxmz28xL5iIqc4AbNILtyXbXh/GovCipZmsU2oto300QMtF6p3GVq8yn5CikeD1
6dnuPFcTnHeMU8+I777nBrYQBK2dZ6oLSekUiHtr6I8BWohIXAJPmdOQoLZl8LdXkJOQPDkh0hZ6
/BJ7n6315vs9HBMMa/r9ML7ZzGXS/t00JdRpjk+vzyu7VcNoxIleKtaCDkhGid6XYA3rxfMCUPn9
ZxrfGu5rjVmE8EYFygsWftmuB9fDiaHRfoePFbwKsGhcfuZVt656HdyHMXkxhm2FlGrcNqQedPiP
xxpq872brUW37ej6huWtQYp8WzxZZGboxkugXnGt0QJHs2RHc1ZPVHxnORnFKgrkO5EcaETOMi3a
B3rPt5G8IoFR4pNxjDsGHUvDYW5VhiXbNsK+TAvlDoofKdkY38XxpEyl6wSIv4DwnA53DSNzrKlQ
A2dqy/7PtJZlBEuAxkpU2m/o5Gkmom4/xChspTHNfhG9yWvGoMsD+FBm7rZ0c9A/4DOdg4I0LR0x
7qjLRnlhZ7MLEBZr9pTL5SurMiH+bur32xDxidT1R4U2v3Yz1qvMDR9UT2eSZd6m7iZQiQmgNYaA
iQIGPKnpzjMqfkQ9kGpVNoyvRvoRa/qmLIlJECBtBn2OInmd6C1jznptqvcWhVJYXU1mKn18sEu8
Wqb3nNXnFuFc2+DfaZ23rM/3kKVmJCMlHuKt/DpIHfUoJK2umJP6uM2QnTto/8KUSFPed7iCD5Ud
XYyBhjkUG3T/Q+SfCRADga8yy+nWIcITm+FQCCivIHJaYXzQAiArBEIvRt6F1Hc+jNzENp9UV182
zVtuverlc67uI0zeI2hyh96ybMWNm+fbKqJWc0iDDMrzpLBDjTVP/cfWRktn9jT5HmCTnkRnnUdQ
8Rj0534fE0Th6PduVe30XFkK1CKB4x+7/K6JT4o+waWWI4oGMrGBpW+7Qt1lMtvlccXei1bSVFpH
1xosQTwkB19J5r1Fr1SQT+XuFJwWZC4u01hfodHbdK2/kiqMoe/g4gKPhthEABdDUkLluHPNe81z
NsN437i0Q3cKyES3naRIkK2fyUWZD4Sw9CAAHYaWHXMJ24fUj5Kv5OHUbkcClVIKbNyNNH5fyY1b
t8ZHSaJASEHcAgT0S3slGm2Ra+KmcIxD7jAS8locGd2lGUgh6tu1jwww8x4EJ96sub7GuI84VNZr
yyZ+K2nwKNQ0FjatwOOBHZHTc+LMLJ+pEFll9ULw2kx2b9lE9KPq8/tuaUfdotWGFYND9CIEjbg4
EpjCem5Bpg87KHxsPhS7NL1UOfdygvKHoWTdvRrGOgRxU9EsiH16NGl/jJkQlLSJOlpcMWttQhna
3qnxgzXygNukNeUxKhV7pqbRJsm6XRumR/LLTkXXEtvXblLX9+YRwkQaU7OeOrkfdTq78L4hH2oM
1VK3WZZMR7wC90kfnGvZzwUSeN+78Ha8jWBbDc5xtOkWGqRlewyXaAH5qC8M80lQ9RLAhcsJAU6H
mf8oiSHrUpDNL63RIRblXkGjEWN09lgmFeuUEy8Qv8JtWBdAbq2GfS5dnbKsEFhTF1Atm8FBr949
GHQoZnwv5wflfKw/iEzriWIaNdhFOEWQRTUxbqWK1j4QITx16G9pf+IwGzTrMPj6fILFGZq3kxpq
Mkb6ARnMHQg2xIm4esgIMksAgf1KBs/a8Kg6rBPmrqzfu2ZqJctZ43z2LSY3khX7IVlBtsUsC58R
1aIoz7qBX1/J5mN01cXNYK2hQaNR2xbDvp6W6GctfG6SW8DEi6K7Qu1EQoH6FOiNL9THiDgY0mrI
D7dXoQAta6CM2wUxhj+auLY2XfSbDkmqBOaQ9Xe+i4kFfabG3TEmRyhlZONOeht7LocnmuEuRH8U
XTZVWAtSOJ5CdCm5WkJJLInMkIoxJEilrfeZlxHzwBXJrnwt+jqvykA+WsgfBhSNnmxmowCv4+eA
Q9MUmOlgKCxInZny3mu7qL+Qn6IjC03ArvXqTYujsmFsroCe8Ipr326DwZ7XCo0GGnVuvYt5SMPI
WEwuqq7NGdaibnrC/jVTms+o4lOhUOrpk+F1XmaEwZho8ORhGgCrILItE2MhmMII0vykvlIhLtWY
tapQe57iVKbBtx9eNPUwwEPiO1BPpdzsG4MximnRoemS5di8ExaKsAHfWUQP0IBvWWv7Ucg7TOe7
rPRXSog+LEPkw9yh5loORJA4OXDL4uqyqHgoJFPacQEsPmdNkcBwKu/dOf4eWnX3g6QdTH9w9Jxj
hz9qiOKVBcfYjHFxYCAdfG0/QGppMPCMMlkYmF/L75EU4V6GPvsgkFsDHGfqOAeBfRM/q751II5p
0WJsgRzWjDwo2aqNYWd1wyw3uKsVrswI4GrghYRuklPaDJ+GwGTDCJpXcYhPpKifdJqcgC3Xpqkv
pM7caSdpbo9hQE2oQ3pJlujh52xVgaInh5AQt9HTcHfS8+BvYckFKCLdRVE/2hQ+1PAOYT3dQhMB
i3xGQhHRDKOE9lRz/XC5qPmCVsZcMz/1oAZaBBqaZ7RTDv4Uq4zwx+nZ81Mn/aVM+nH/K6at9Jet
tmGylddsTRV4FJ2vG9MGKb/JxlSuofIe/UU9Q5M2r0/qptj8+ljazzbB6Es0UwqLykL7sq0ngTJn
OKu2V21dPFApOjfd0t2hk9g3HFgu1KdoWxzCWwgXN+GGlKeVO//1RxDyZ1/3h48wfcQf9vsJdsku
YuJ4pVFr79pruuj3yQVv6sJi/sk8fkYQ3//ooNKh3oVqDyTvy+YfN4uTBykHLRftwn8W9sxb0mGb
Fwe50j/CXbCwflNw/KSAMswfjkil9uPXJA8kL8AZtdgOP1Uibxv/AYHHPJP1b67pdHv82+3zw4G+
3D6GH4pMi0Xz/fYBwLjsVuYKbsFvDiN+cxyDIvjHL5QUdpyLgi/UzbslulVzzmx4qby0W2SjKwZN
x+pAZOkm9ObuSTn8+q75fmP+4lsaX27cXqmlWtMsvA47lQCjm2yfH5sN5uBFdor2zluxS3bRET3y
eEpP7alch+tff4KflKk/Xk/jy20LztlAcc0dxOJZlCc5QvttV78+xk8fjX9dSkP/6ymGuBSq4XSK
LQ1dcXC2xPbXB/j5RTQ0iW+akHnjaxGshlbPxt5peA6GOdCJnt0kD7+zpG3/OqwoqGbavrghwWWO
u/9/9BT+cPQvz0TmVtReXTqtdJB+ts4qXrHa7d0VermFoO09/92Dr/30sv1wyC9Ph9DcxB2Str7q
rX2QChEVaKBC8zNL9qZ9djBAlLmyUhEKGtivlJ45TNMdmOZsBeEpuXKAnMBGeR1r+8knZqXha+68
R0q9amgXuJ7+m2Xj58vjvz6w9uUxs6MSQjbCmqt10y+oc17YdC+Cub5rT6joVtrmdze2+Ok74Ycj
fnm0hHSsTlhVe2WosqCnvwgX7UYusm22GB7t5W/uwJ/e4z8c7cs9zm6yCnPba69AELZyrm/Eopj7
C3GCuzBnyMwb53eHnP7kv60dPxxy+kg/vHHCrBqdRImaK+awRXdKLvVGOdJgniULfxev49/d5r87
3nRP/nA8CLBVF0bV9JCJFb2JVb83t+ain2ureq1snfdfn9Lvt8Svvt+XDpoG1jBmwt5c00N6tShi
ea8qM30T3wEpXCJLWCprQpdguNyGy8CeGb9bVX53Tb+8XRH7xKReck3RXJwQalgr3kNzY10dsqtc
TUvJ757r3z4mX5YS1+yQXDVc02FXHsaFzk3rLYN1O7dnzm48Mtv73VWd/uK/nWWTji1dUc02v26d
0PkVrmm59RUMx7rcEn5zyl78lfosr/2cyIU5mIF8lx6bffa7V6/46Sr2w7G/vHyAj6Cq79PkWlbA
waFn1eZZiVUq26sU2Fu/1Xq6tFoMZtEDWVuplj0NTYYrxBfXOtXnNkpwbaxwzOSnzoMxU1oPDN1L
yNiGml7aQBJLN+7qQu6cPCOfy2dkSIsoI8coDw4JXJhoZJnO/b2uZ/m8GOIXV1T7vhk/EwSMgZre
jTRoavKm3PLTSrRNHJWbrsTujZPg3Y5frOY80WIDfCbWvvI3ZCysIpd6D2T1N5vtL4bMaFEz4Zsl
jvccyJ60zujSp/k3l1wdAcq0FtXWk7ceUZCJ9+aTb4HSaz8m/tmbjKnah56TVZvfhfFtMegbSPez
FmeHUnrEbyG5BCIsHBSb6SnP3xxNW3iJui+bj6H6iHQkjhSNNSY3h2y/CFGs1cqzV+EdYnqKHywC
dYIkvg5AvvhIejA2wnXm2XuJSjAs5th9jHCEQyTaYFLoRdVk0dku0n7xm1tRm56nX92K0wL0wwID
911RmkZtruZLuk0P3ZLbf8VZPcZnrBBLonKWOOl5AOmOrf8vc2+y3TaWbt2+ynkBnIG66BIEK4kW
VcvuYEi2jLqu8fT/hCNPBgUxhcy8nduIEREjM7wJYJffXmsuecWk873bW1u4TYelbe7lE4Wuywql
dR2A+2yBjfXQzLuoqB/qF3eLEZGINRaRcR84FD3rXbVtd+UuueZ4fOofBSCWO+9m6UdcPkL9/SOs
2aJpBOmIxJ0f4R5HFk2oP2txb2wpGG39hX3gvxiL/3xga7Zcun1OzK6e1w/9C9RWRz/oNvfmV8bd
uE2f5E2yLt8Xl+iLK8rZ883GP9msUpt5+V8ryvSxO+DDnBH/7NNu/Ef57uslZfponzvY388462Bi
jsPLDHmf4Z7Qn220hTq7/2+3HmfPNVuZE72yepMK8UPhdE74KzsgoJB+ZHv3KriRr5YOEZd3v2fN
zRZmTfSGTpGkmo0AyqhdcTcc4zWRcO8mQ/WJTBMnto21v7ceUjtcGLSXl4+/X+lskR5VZKAxfvAH
+Thwi0t+I9X39GYoim+xXjg9Bcmvv+HlSeLvBmeLMoqFDEOcXD9MxCq1GdZRctcYtTNQalHa268b
k5Z66Gw9tjrC8XTfmnpMdEfkru39sBzhSOgjBwrhtPRwFzetXE5SKdYVLlPF2aeUzYI0CmRkHCVY
qBAT7+BrO8iL/9pvLK7+l57vvL3Z5xMGrY6EwqzZ4oj2uAalecP6Zf/M9qkT3ejfvn6dyqWPh6jZ
UERN5irTmH7O2QzfSNTtGsVIHlyV0lZSxQ+GWN+juRmImNVeDdW9t3odpGTqeKK85nC+dtMaX1N2
gE20i8zkSIX6CphivwoTsjc1Q7hDB4xCGa12l9/q2o2O4jUl/gaIP6WKlW9Rb5bqb3qsHr3sYCKg
tUgBRUq/iSueu3X3ut8vPeg0M89nmvMHnc0AkqfKSpX2yUMKPkMwsWvWNeqx8FinLcGn3bqPzRzP
TEikbrH2yWRDTfOrLkQS5QnR068J1wOqP9R7V8Zg3RFv18JzCKRjoDVPIRkHutVyI6TfVkRKDlLw
Ysk4vpDYX9XKuPr6s10cBedP86lXJoY2Bny2yglPGArYkwrf9H3uiJvUAXC4tDD8qQ1+9fpm3TKx
yNUuwTw8xHtv90MnESRZJQfl2brK71NYRvZP5aA43AfvjC0TDujnkyqu0nfIFjf3JFAw3f03r4BJ
VNc1NArUGWc9V0haOZ96bm09ApEy+zuteEiRMrmjde2a2poE3EokVhChr0d6XNW+L/yC+diRVE02
TZnyhmKJ3PPPJj6zrfnCQ2vc95p8smK9WedKcTV4kg19Zdel8loulXudBGE3QvLmWvILrsiDpHO3
KsQEaSoosYk/8MGZ/flp/5Ek5l8KXc51Ll8LZ/5/KIkxGdf/LHp/ksRs3n+9l6/1+6//ua/5W/U/
2e//+fMe0vcqeD2XyEx/zl8SGUlX/ldUNB15DA4rXbSYGf5SyEiK8b/MCpzCFPQuaGjoYv8QyEji
/4oWihr0MfwPCGHYKP1DH4NyBvcafRIBjQ6kRvqP5DEkJXyYuJDg8Ecg1dF002DTS0XtYz93yWC3
+kwgRUxrrjEkMpcClN75Iepg8T6yOFlVIpyvLrzOAGACYuiE50LJtn5ARSktWsLQX6wCuUVmNOuE
e5MEYJKlYn8OkUL617L3KnF1X2gUVfWBXAQnBXTKLdLgJ/dSpjtFk2/E4ncTn2L3ShZvdChMSE1W
nfcLH6+dpT9Rj1Rogl2cKEWr2QKXNwkXHMogbMBXIsuTSJzQOdeItufjsu7fE0RyFn/5reMHr80k
9MfT0VhHEjqoJtoVv7urhHsFILs2xPejVBwl9S7ugBSnpflquemNBbIn7cDclvpNWvPz4xQx3UDq
JM5CbsT79wAqml3jxzXRpxJwKcvKj4i00kzfcdkec3qKsRpKRwuVDHoQ33RU7tMFrvy88LEMbtJi
YISSKHsN0BZDDe7X7t6Mb7p0H0DX0Yb7XD3lWIIx/x1MIr0VAoDJBNniguDi3b12K+hemQbiLxcd
yTUBr4d2xl0QNjLHik4EOVYjESmpteUalrw7LAwod0IRKT5FfLZQR03Kjr2IAaIMtyK6CFWKN/mk
FWpAFSKtM7o7GSqRPj5XvfpY4zm10V5vjfbJM8F4yWhZ3IIgMHJRih6ev4HYNsyetPqnq6OYsDgn
l9E9YmKQpRjU5Eh4wwnXrOrkLVOlF26LbxExIClECxIJGmpH8nPdqrmyzPa3SRpTpzhls4+MRz8s
TkrwbLjte69khNyQuux2V1qbvxguXkw43lVbXBPi4OJYT7MM2gl6VHKVLMLmdFdd9x2UxeZFHbg0
93QQ+ERcCWi35VfgzDsjdu0QP7uPRCqX4w2hbDsTNEGL7iHXEQNrR638JhNCXsdw35I7FM6kO4Gx
AOJX+lc16zH0fDJq31BsFHYn4o0RayzZqeEMrXKMm2Rhb/zxfPPX4MWUYykgnXUN28fHwRsgntGK
QQ1uvfRZREJkIoEEfoSwebiCe+Q03in2luqC0+L/91r9udHZVkeNsAiJk+hV85BftjhScDMVh7OJ
9fTXH/fhNvHSvHT+aLMtSB76ZqeQoXPr1sOGQ5yGigemFRa1nuxidK4jGVtcjRvdmwmhzNcf9PSH
24LogWA5xf/ihWPQLrzwi89uisj7QFUwd892BZbWy20ZEXbVVG8t4i8M66FxWnj06QV+esFnjcxO
ycRBVkMqycEtj2j69uB035QrF9DWSvghv4xO6sDbbnZftzrtsL5qdNaVdAFjQRLxVVEFWuGNah6H
wBGNh69bme0s/+o8aBdRSCqcClR11kw5QuoflSG81aivjGsCcPEerS17KnKUni2sm6W97KWOdN7i
rLsO0RBTaaRFM5S2bY5OxLqtM8FmyK8NOV03ieaUgWUHHdFKEo42PT5YMvoWIHhJYjpWTKpqigYo
Q4y88DYufenz3zbv5OVQwCEfw1uuYTjKT3RLW7lqd/o94NrNZGw8mgsnlVnd5/MXmG21hTSCF+3S
pvtOWrn10t2BCNomMNiP+koybXENqS2zF0+eH09In9udbWe12CMuamq33+iHZgtTeSNNhZ+tsf/6
rV4ao+cvdeoQZ2fOIDcSQ+z54JH8UFqsv9SC775ugk3W59Fy3sZs11QZGdZ/gzZwEq7QsH433giK
22t8tfCWnswV4OKRZKEjzy+u41DLTb3uMdB0PcQZquKICs0IBj90mvF2YDJceMppopnPCWdPOb+s
DqOOmC+LFrnnZIF1vAMEYruTV4pNkODi1cSl1ey8uennnH24oqSCQNrV1Bxnzk296zbq5j+9Af/U
ET/dTqvFKBMlHN56AR658FdIYLSnxUsv7+Px7f+aYV+tcj8t8e8fn6b1zEJ0wRrfhvscW+R9uifM
6JbCILfV3KAle/NFempvo83i0fXyAPhny5PM//w9qrUm6gaJ6bfyVtqkJ+kBK5l2JdwJtroSN2Ar
QqqF35euJy88r8wxlaOMKMtsRmZLI4Ebem8JenCb4CxSuhdDedfwKAVy6ZhN/tcJ9F+LjS48o4zW
iNO5aUmmKs5aQ0sKrEbM8Z3Z3W/irLyVSIVondgNArBvZF2Ja+/nsCv7pX3JhSn7Q8OzTqoQdTj0
Gja2tMWlivHWZkdICM975I3I4jF4klaRBW5GfgsXwX14lABFN8LtgEZ+YXwu/ZbZYkoUmNupAS8B
Be1mopqvxx0xtR6DlAy+EyS2t8XOdWEW+vD8s+U09HVAETHPj/lgSwnWMA6ZLdjVxnjkNTiu5oDJ
3pjDGunH8LzY/PRIsylJFjmmimDCDMmcFxRTLcxly2RbODVPoEUVORzBVuBQCNgiQ2JtrcWlFfPC
vESbmqlqgGJEHOQfx1Muj2xlkoGtUY5fGEKiBCtUIDhHwIQuJD9iJIt+4d6KGTJJtIAy5x7Ci0cA
A15cvKlYWP3oWfGUTR3+/LoLyJ/eB2xpiyKVpMmSplFS+PjbBsUsSxIU9dMABVTOgCgV6nq0OFX7
KRxRRX8eTGUvW6IDTOSNo+chjjlJB7qdq/kuwz834tyXpqClIVyPkbrJAtBhXo42EuaRFwtLe57p
bX34gtMvxhQ0TYrgpuYV79wdNI9TvH6q152DO3ONQ+TPwileLZUVP/XVWVOzrY4el6WsVap+6kay
sxXoZQQK0GOyGp8bZcVc0ZaG5Kd5adbk7HukehEGwfR0ffNiouKMUUOn2WvhJ3ujrV9D5J9yHG5x
wR/gFL7JIyFqk5I4VLGfmE9f9w7p0wvQVYxIkklxB/Cn/EdVdLaiGuXINAm8+eRGv0F63Qay8CNK
pRjc0W98N53wq2LHazUx0WrgFia1tbaTMG5bfgkqJiALYMKzSTCSF37Zp347+2WzT2OYqReLvaKc
RMG8NZLyUJjDVTe2RO0iIcdTPJg3g2nulVi61U04yjn+JvMf3r5/vYx8mkEp7FLzUjFTWbIlzfcC
A6j7jGhC5SQZ+675WRnRnabCClbh+1WjDdZlZaEXN0iLCEbxqoaxHwjBCwGj/3HH4dJZnfxqikrh
V5sP5DwjjFSJagByLdHIHkrpGmKe2L5VaBQjZNVtQhIeNwrXOGTJjpgsWtp1CHS6RvXtQ/BY+EJT
T/0wTmc/aOpbZ33HzUVB1vu8O027Me25uA2uYgRVLV4ou1oPZK3Y2SbeyndmaX/d9KcxNGt5tnMq
QfCHAIZBV2kvTa/ZSU6Rrr/9upGZ8ob92MdW1NkuqYtFrMry/z1fNKlAgfCslS3J6YmNZHgN4rN0
Flr9NPvNWp2tJZJohqOv0qp4IAX1ne5kc+qyrSf/sDTTfu7bH3rUVEM+/4ApTNo+aHiNXT9CM3sz
k4VXOI3RL3rI/CxfCRJqZKPqTk12yl2PSh3UgehG8oult7bQI9TZpgOgbMDdIm+tcgbcP9uYjR5X
fXBwwBg4/lVu24CTlq66Lz6fMelIFdPkDmb6VWcjAMpw0EdqyAiYPA5q7GSE2BbdS2MYC6P/4vOd
tTSbDU3dM2oxjafBD4EkpOyj/ZrKkAud7/NyQI84a2a2OBkZ3JqIU91pKjeMa1x3eKwZ1f46soGz
vgwvkt3sOem9LZ3JL6xEH5uezSZYY0EHtzyhunXrYK2SGhmqv1X85bITb8xTYAOlH9k2uhkAg5bs
bkfFk7pZ2hJcHBRnr2A2txCyFlTA3LtThDUpFl8JoV+aOKdx9WlYGNpkedZl+dOdt+7rpDz6fyYW
4SfM5T2EpJXyW15h6lsv9VHlctf5u7XZ0GgrUliIDu9OrU4GgVI7hkGwQc8SIQarHJBTaLrwzgO0
cxlJgeGm0YKNYoyHVoOS05Mj0X1PcbV5WFDU/j7GZxOMLivfmzo8InNme0J0wCCCgcuANXDy7ytH
oDQuNsmAXYw+m3Cj0AxEui/2mouz5dmrnI3Aof6/NahDIF8/NNt6V6+6dX73H2t4/rEenLU1G4OF
IRpRqEFwrRwsXUg/b6fzMmFv8B5tJAgL3WTpu83GYiqotZ+JDIgEKp/X6A9TJpwRLC7jS71xNvDK
rNMzGC3dKd6TS4X5e4PHda9ucPKqrHGLZb6l55oNsK7VsDdE9EeIDbJd3FW32Y/+SrmruAgi79LG
LE5sykr6vjC3LTzndAF7PlnH4xAXrjsxUx30IMFu3KEuxTW40mzEwstOnIWuOV3enrenWkgrE5Pv
B+1y3xzZo6FTlJz6uCy5momEPnVNc3r2s4UobrUxlxXaajcjDuQ/dTjWPlBGdrT+N9pberZp837W
nin6mC+bP5M1OWYosMlbQqUX7paLcVN3+GKyNGfTV+i1nRm4dBeUyk+QIwsmFY7ZK4E4h7LLn00B
zFVabb7uLQud1JzNK0mhgQ7itHwSIulYNvo610E8WgutXN5i/j2lmLMpBVaeqfd/+ghf7SCtLdnp
d5YT7UdoinbNHH0U1ovOhM9Hq2mp/eeKYM5mFtdP1TrNeaXF7+QbvkJ54x1hnb00J4TWz8ZJOn39
Mv+Ybb76hrMpRtGVsuozFrzJURWfLEJYkJJmdr2LK2ozw0b2HckhRQg2+cJR4dKORhMVVVEogFjy
n5921lNzM5CbvMHtG/lQHTHGF0De+3KT4BLQiKYfKFZ//bSWcqnLajSp6ZZkoNGZzXCclgNycaT2
lCaKXfjuscyxBPtIcOTBeMpBp4a6E6l3OYfHKKxOcSHvPSDWLqHQkAY2BZcsnV7uRogOdfjkZzeu
L37TSQ5FEK8OAxFM+YM1SIS4itm6kvI1wHHo6wHShEoiOYNIJZlLlDLajIjTdYgVo7+COAxQIiV2
RCZCo8WzXds9Be4G6KHcoQZPnaIX7SyBO8FLaXt8tP17Jd+H7Rvxl1PiHID8K0m9cS3W2NZCsaY7
KuzQEjJAl0tbrwOi7l9jyn/qNNJhYeAxjghySMDrIYQnDDyxxJ2CMkAItgWOZo+757jCUQBFLRtE
u9bv3BaRQyvDoayjLaU2lOrvDSSJ3rDWido8QtEzMwWgiOQA/MibFJjI8DBCc8x8+HIRaU6hD1oo
6rYKPmPRv2t7f6VXA/Z2Bayo6eTCdtTBNo9g/xPRcQEolSohuvF3VIbHDO4qkH1btIik4e+RhSFY
JbkJWFI5pneSpNEKZXNc3CINZYnFll+/TWN924NhjI1yFcCi6/PBlmsCBTTd6SBB9iKJpB6SyoaF
rgJSKUKu4OJ/Ler+rq989ldEUEY/BCwFntyRWwkZPMn3jf7dbwh4J2FNKO4JBXr2svYYR3eUXPzQ
5UzVADVSCXUi+YSEKwv8GuR1ugL0sNBTd+Lgf8sDcePil+7RelS8U5P4v4QkcDzsVfKUlNVjBoJk
IjXG7s+iu+3VcaO6/rchqZwxRPNPFkqh1cc6MTeCp7/4U4XKeJWGxhabEsN/vY1H/uPhR2oM26rJ
HSHutqX8s8EBPUWDxeEDaeLbQhB3idFel0AKUCY4FmDNtOMePo3sXPmeCN1NihWecpOdQMZKYCQW
AGLyREfTA8chePEIY4QTvJKMzs7Ncgs9bd2TLtdIV7FWblOBkyzgcdDK7jaLg3URC1tDAfzdl+8l
LFSkSytfeIwEaFxcyBlPOrRKUQoIImtITc63IrHWugKOCvs6yHRCssJ9PKmNlLT+nvrCAQLx0wi1
UFVuypBYutteemzMnyJO7SGOjpAMfnqQ9EpwAaUibVpyVyUTZz5h9ETNSalw3UvgGsX0JQme+rQ5
xUQy1K2xKmINkCnIYaN5lwdM7sJAWZAPkYROTMBYokhwVNJ3sQSQrFbHbuigY1or1ehpTd1ZQ7p1
0RuUIBiK2LG0Q6c9m/5RlvBZ+6+d9y6p7374HQg3+IBmT16UnQN0ddtii8yYLiY/uOSvRwWbwKB8
lrspuwu5Sytcgy0S1gldTYX5TeD4iz68tbpjKT+lyttm5Dhkbn1HhPu6kw1HIUG3ggpEwukqVF4T
su8SY9z06m3NVUieZkRzFmsL43sAEJTYLRC3Inf8pRDdjvl20I6h3206DSkpSEp+u+8fwopkuIi4
SRIxUg/1ERFi2p2JeS/P7CriDFMSPdG01c4cCRLCm1W5KM1EEDC/BJ0EEw3yWT3FXRx19abYdASx
tpsGkmMu7ksuwAiJgC9wVIsrvdnr/Uk3n3SK3DjqHALL0LFwKO0OkkLcfJ84ET3XNaONDIImP3nl
Yy1s3N7c1MqNWFwjxV2N6cYLfvXWa+99C8JvYfRDItpXTZ/S+LUWwIqoxEKTBD02PNCVr75b4rUh
vermY+k+ROTVkeYN+eEmELN9AGUwLgikaUyk7ZhzKnj6uc5YenJ1JBKpaHfwigz2RJpCnFrQ3EeM
ugRYbqo84DJS3WMoFOtq2KSjuIrqdB25qu0ySxcaOYsRoiSwMmiSESVdg5G241pYZbQYNGTqZUSX
Se4GCOLWysS1IdwWwoMB7Ahz2k5qgO0yYFOSItThHo6tQ7jGN7Yge0OOniUyMgpeb1boQBINIt8a
x6dQSShKWoIWJ9/LypSnEevRWD72g3AwlXZvNI8DZAaizK88SBWwhledUSEe83ey+ZrqBzd7cvuX
xOSOZfzZTdyb+JrYx3jwV5UVIsdywKr8UCA1aKx1avXkRsVLReCRNxBcUlRbKfweFT+spOL6rX7S
i+s0VxhqEnuRYGU0d0kvkrBaP1kG/HymzaCCnqT+6BTsm5n+Te3U75YGBcjk6B7eZsPz2JBMwnFa
Npr7BAgrVMRrFXKTCTNrBASaA/PRSVMganwT5f0uB7foSsqBeL9DrOw1PbZdwtXlDvW24d2UBdlI
YAMAZLTxizfeN+jz8oJpwgso9TI5pQFUB/q5iPmJWpcZHmODArRhW9zylIW5UQZwpeLR9xHWi8Um
GwkK80hVkY8KsUoIwNIX3yX5Td1b1aFTb3JWDUu+r0sQML2toYsT0B921m2G+9dgv1GRxZsoyn5s
b3vPJ6CjWfniIRJTXsmdanpbHPprOkjHY7eyfASFfm1ARCnc5hoL4yqwSMNNte2gS+BMQfA3G0Jd
VjpM7QQ16fjQl+KBOPZDZPVMTfLO15BKtnY+qnvRbNYKwk8BAR7wa4e7zXWcYYACe2wFz1LyPPyB
6b+NsEZEwpldXHhydJOA2IgK6K45Z6M+45br0IXFKq8gBBHayen3CPLP8RtMXZCfUv+XTz1DjElM
Mx77THQi6y2S7uSG4SJwF9UgBwRUqEKnjGBlJt6VlD/qQr/OSBoBJBKYxr6RkQDyu2FKstyS/dce
/YqYoPQ6Uf1HtySwMwkAKr30vXoVAnuuKKrkSr6LQAEZ1Zvqx1uh9e/K5klTuMcMssfK13dNIOzB
7K8bY3QylyhbmeTeNnRkNTq0yVvzrPxsSLxG2mJHcUJwYbcVu5eRoAg5r1YC/WeQb9WaZF0j2rox
/Ki2fPO4zIFnvonEn2oXg51O7R5zRQo5orOmwgOJhKX7rcdDD8lTZRrVam+LNWwVE29Ost8qDt5z
6CmkJYXDvQYLirgb6j53rvpYpOOWXcW2Ht9FkKf+uDIG4xsXLU7RjfwLSXhN9pOQ1I1v+NeVPCBO
5/+t+996Hy6T8ZYVxlZvaryc4nOi4IwslZ1YVFcdaVYqu690KO3Ei8DZyKvMN9ZdDAgqq8DTp8CU
YfvLySY2uf7lzttkbpBTkNdt7qQRiTRp5dQM4dz/MQ69MyruYQjrtTzk60BA/dvVuzLXOB7tlNLc
C8qbwHUXaaCw3zSmSWWlsWuMW2+TMmOM3Y+GS1+DSSAhXEFRKrsKbzT2WdnwboqvknBvjsYm9I8E
CuyZpOmYqU1CFTGUu6C5EguF4g77f1LrXB/yqgKW++iJ4ITM1x4qj6CKu7SxQJf1BLhSYdO9o4bu
Ou0OcfvWtU8+cDTPu3f9Yx/i7zR/6cTiiPduJq17E7I+9CghuErwiUaGtLXIAm8yYxca+RGR8gZ5
H3yobqvWzT6IBGYYGEMAKEg7Rd/6s+CF+O3j4L+WBula9JlRDPZUbFkEzd9B7ttyy56naXZRNG6s
2rQJun82C9J9yJ/zGnUXoIOtxNyO8wgMGlUJN3HqnDycHOy7rKxKt2YO54v2GWtTvo5QiPDnriXl
uRon9Lh6nXm4nnkUkODbFh5R1gtsd5lqgJolQLNM7b5J+5XoPesdGzqlAzv9MMY/Y+tVrB9SD9mr
mm0ICGeackTlpk+gE8MAjDAUedohTDDKc5c3JD6IIo7j5DzUk6MIuWiwcCS+VF/gCs+wZC7n+Wt2
BEdwmJR5brQngotIcXpv0sQ2wiWJ0VQbmZ+7NVWFjmgqpvVJ/StWmk9ql8hB1CcnlTfWpt3C+fqz
XpP7qvM2ZvWZpK9qA9p5e2oOYMr27c0EOWC9HLfagZdNmNTCq7tY7DpvcVab8eM6adSRFjuoHt5O
WaM6o+rrf4NceKPsvz7NX24Ny6KiT2KiT4JevQ6afjC4EqlQEZHQdzNp3Jp1R87t1lus1v+RXn36
ZGfNzSp5VqS7Xl1QWfP3qPi5GyCwY1tv/w1gyMXOcdbSrIZH8I7vQu+b6qFURhyi9gAwg1BfdVtp
5997R+sYPYyw9NbqCmOBLVIMhjYVEsi8/vodX/wlKBAmKxXa5bkQTi2KpLJk0OZCyA0IBpNwyWZ4
+bX+3cRc8TZEVk1kYdmeYPyvSg40o1bbMCsFz1hnUo34H/UdBQEiIxfKQRcvtibzzD+e7o+l+6wC
xcf0UNVkDHUnfijiXV06xZOymVhC1YZwxq1mt1Dr16l6kHeLtb5pIvnUnwykP3iCcADMPWJ+M8Ri
WFXtST/W6+CuPA2PCeiXDVldP4trMuWd+gf0+kfr4etvenGCs3RZRAavT73sY4W4MF1L8MkmObWj
v86791YTuUgKll7upUK0ji0WeYbJdnuuKTRLKUuJ4exIu3Px6WjrMAW9hoUIiDT1b4Ms8swxgn4t
JjFM1KuvH/KzVJrJj2eUNV1mdv1ENDPLamyw33BfilQJoswm3AC1NxkxIjSQ8BD/4D74+etGp5rw
/IuetanM7zFcy3XD6c36kkWKjrWqOVVZHNcq4/vXLV36hqhwTLoPLjN8YB+/4ZD2NXUBtZu0L5J2
LRn3bv/+dRP6pTYYGqqOiRHXxNygkipl3ZQSTyOydxagZJRNdqNEKYs6Z8Tsl1Th5yw1Tvj9KotI
1iyvE+tbVxOEQj594uYHHRVa25H+OjabITuS/8N5YDgQDLmquSyvXVSOBvD7FKAocXgq8iFNyR19
rK4CSo+iRD6y0SJ4tTZwLdtpL0cIsya96FScZB3dqPrqy/dECmokOyr33nAlNOmafN1VUfl8gc5W
gJUmurISYX/vykA+BJwK4w7vKSGRaGl1pefcMTiJqayitLyxhpevX+PFiwQDGLY+vUtNMqfXfDbJ
KC15tEgDulPG3rFL/W0fP0qKug8JXK5C6SptD1ZTbobormp6QKjCOvcq3MRpvTQiL37Qs18yu9Ko
RyGbdJJoPtRNkXSbUALioA8/PTaeHtgQKayvKrYFcS88or3bkJt5bRTqztWIRHSl3dcv5tLSQioO
KDwsutMc8fG9EAjr9/wgujBIxlz63iZPXzdwcX/ANk7UQI0hsZwX+wcLdaXeN92pl66p+NrFIeQC
1W2vwm+avXwdplx8InZcFiJXSwRZ9fGJgjYZlKgT0SdI9XYczL1Psd4CjCroAiHaHJDHJ7l9VYqd
741rVTaYBqnmF+5VJ3LMTS2CeA5A/bd1hpVRauFuJsCQuanwiOeq03It+uJu9LxdqWNx48jLcWEd
9sler9J9iPIprQnt7ixn4UVeejBTlJFEoEU0SKX8+GCkxNRSXPBg6g8C25yaLkJAmO0CHZI34ytW
hu5q6Xbo4gR+3uj0o87GTZsVWuamQ3fSzGivpLoT+HdNpex9ygMhOXqCWK/HKoYjweVJ2m5T/KIS
x6NQQoySDOuFd3Bpbj//ObNhLJWujHJ85OdMcBmOuLZxJV21V4IdXfvfJJvb8clSu1ragS21Oxu0
vuimWUN96FQWDwkm2ZwQXT1SDlm2JH753JKhshVhxUSUbH46+OTdKIRotNnrMc1XV0QSkspYb6tc
XziYfL74mxqiGQa9aPBPH79sUJSdRnRqexIp3OIngwS1HnH+NSVgJHkf8wG//nif++/HBmfvMMxi
1reKBt2GGEckWpnaLcxm09j+uPTTBNqkP+c5VZx7GgpVHMskoQlNJ+tLFUD+ku5Ygk2OCKoV+qW5
fJodP7XHN1JVtC3I22cSBtlzI7mUSAhDqtE5Qb3hZsH4Cbv8uuKQF6F+wXSt/FC4WwOrDItzafv6
eTHhgS0Fc4xOANCnk4EmyKY7mj4PXNxWEfd00g9DWtrEXeySfzcyPxvkI5HaHPNaxBPhScAwmq0s
NnICesGV9TixhyQUzpEDm2vpcDnt1T69YHSmf84G8qfduaR4BjGjenNSDMosynhH0rBjFOJaaiFK
keVKvjoGZXOl4EX8urte2DIYqiKJii5q2H1YST4OEIJSdYE6SXvCt786Cittp+0mowYA7nX0fVk/
danznrU3d6dZDWFVHnj3U5cTNtW8DTkecwsMtkccLZmrXz/epZ6jGIwUVaSYhkL+49OVBVb2XJCa
E+ltrncfELi35PG71G/Om5A/NqG3pkAUOE0I/ZVl5d/qZBukVDz6JXvJ50PONALZ1EkKQ0D5xPR1
wxQTqNmeoCzYw2u6SbbSlnjiZM395sJouDSLnbc1TatnC6LeWF2WNbQl4/pwCwiZ3fevv8yFitHH
x5l1vLQjVsjsaEK8HSAMVSukIEcBHQh75jt1t+Rbnv64+RhToaRomIJkla3nxyeq47yJXBfxiQrM
UNlNpkEyMBaxuZ8dnzqPZWqaxS6QPcxcaSIm3Dtb4x95IDfLU23K2ozPZGcRIYk2Svk97KlF28xi
C+/zUj88b3j2yQQQ5rLWYgxgqwKmodqXsm5PNLNgO9xAWhcJSjV+TiLFf0NdemkGO2989jGjYoz/
0rK6x55PSVXDX+VQz1H3EL9gE3AdAh6bND7jM1smJtP8wIVtgPtuI2+y7ySioL37tjizXlr+VVZ+
AD2UsjESffzqQyypwCKobiFPYG9M3Z57cQRHo2Ebt8A5pm+x9fcmlxCvy0zsPx/7c6f7Z/NzTp+a
l2FnDEF3IikgERzzoFxp3kq4a0nK+En4rTM6/Tcu+97yo+gtdYiLPZ7ePh0GFU4ls61PPppj406S
OYoDA/2QpxfWf4m4iVkgLtE2N9aW1IENd3LLfeLySDhrf+qwZ3NInnqjX+eMhO4QRbt23e6VZ2M3
2SeonMrXZCBybbqKt4v40OmI8OmtnzU8G+pGLxKcMDLU4XaUeyhHsNLaQ3rV28K2P/4bRtpLa5p6
1uBs6I1iVtdNQ4PZb0VZk9qt3rI7WvOoDlKqVl9Ld7Wjb4r7fwNbsPSwsx5O5pxWqgVvWblBXbQu
Txgdj/J3bdtdezbXIItc9EtL6tnD6rPCE0YrV3JjHpY7M65Xt9aV9VPbJdvJsfa9BL2beOvlLeCF
Azbz6t/veF7iy+tuNPqWZidrh+yA21y7m/EwGb9d21jAr18cuPg5dHa8SAYpen3su5aEqZG7TgqK
e23TbNkSHS0nuSZ88hbmEVTR+Jqb1fVw919M4qzv4hR2NoWhz/YrtcjmsIpod7zh8h5lkg2pW39v
yc3YDN+7jfIbrQai/Hy7KMie9inzUaOxTWKPT8PG3MWiaXzYJsrbk6lmt4Kmbg2ApuSi7VRPtsOO
GOJJEmikGy1i8Wz1jYWCbeHxL207NJUPLSOYhPoxe3zu6qoU6wnbDqplh26LQMQgLea7dNshr4+d
+Bb50eLKealHn7c6vZmziSrqmlAuDFotuNsp7qAc05P9Z/9pcrmMj9EasAf3/P8fn3XWxfKq81SC
1Kb7K0I6yn1DBA7BIjv/N1JDcV0eXJGAZMxlX7d7aZtw/rDTJzh72LGSqoTsVZqNUbKgOFGNbSNW
iFvU/dctLX3M2frTaPUQG1TlT5JyXfdPQvPj6z//4tHl/FFmC0w2elFdNTTABf61+VtZAy9AUbBC
lDDVSNIfwvdIXPhsSw81W1tML3LDLqVN3bpn6w/VZ8nhefEDUaecfOsgC+bXYJ7uCSR/Fi2xRddC
qSNzfPTza4Va6cLrm7r1pwGvcfjDTqqIn7iBSRwg+Ru66fVhPP7WbINHiuVsUe3xPbb/i/taxvRZ
c7NF0oWJ1EYyzblHIAQ77+BdJ3vJBtLsdCt9oZdfHNL/j7TrWm5cV7ZfxCoGML0yKDlI9jiNX1ge
j82cwfj1d8Hn3G0JYglnz9Teb1PlVgPdzUaHtY6EcV/FKRkqyaiYbnHj2PUv3fZbEcXiQjfxRCN+
laQbAlXqwdONioG1a4FUM+6kNVsIFQLOL33kdYR+vNCxn60TzpV6qkhpRdC+YwXBflv9YGUX0H+5
CVYaQVwhOD0OX5otkjDNvuVxniWF89CC7RpWnh80TJs0GkgJFZAbXhn1o4zCZ2HoK0l+7ZDrCKxy
+ea+RXMOVqi6pMjjl6rGGmSV3auyCX0MhfqTJ1/bT6lXCZGA1GWf+xbK2aYpVXWXTegLB681lo+u
MCouu9oqvu1XjNEg88Zn+5465s200nyMReLLBxDN28yvHkNP9/7yCDjjbfrcUDHF3KP533tgr/Lq
dbSvnkFf6IO1c4fpvJ/jQSBzORj8cwJ8WWYKGys2wAf+1cLst4wUI3fprr62VtOVKBYsBlHQMmGS
ArgD9ldp4OgbZLaKnRC5x9O/+hwSjHMF9wJ1Fh3mSAL7BUcSrDDElqwMdfAevTbc/C4ljn7fu/VW
ucEEA0pNz5clLj0B2J4Hms9goz0raAO2UW+1QqYHYAgCDppi5RFcG1V2C3iLCnybgcBPzvE44aLH
AjmTVWiUFEhe6UENU69u0bxXsXcB58FQMqlAYUdBVzBh+jBVbD8ZMcuIx/ZcN27cTnczLTZKMdxk
NnA+YhBpqyNJgCEXP2XzTsvHuzIbr8K8vQYHKEBiZ/xdeS1jOi6xRda+5O+A0QdUKTaR8FDl0iAF
HAyVJA/QY+zcuh28SXqsiOZevh7mMvy37lgKZw+9IWnzqI/0YMTAGA1SUJz1Wz0MeleZ5Vu9uq3A
NJiXs6CMtiTWVNDMsmESusLn1FFrVgHe/91hiDBUluHBm2i3RjpuI3C4pu0NyO1uVNTyBcbBAb//
J34jh9eILpuMW5k7VLsDtW1IMnqgiNoJFgTk0pQxczsACl1SfuUhoELRaI/C/m1QytSVQnWvD6E/
g/5yilGbygkGJSNMLyupJ2Vglg3Mu8s3wuyTvxETbw1LwWyIeTayMXamWuqkpYdJjW4AMzLInwZ4
dQnBplvwK4pVgQUshfhjeSwAHkUEVaIAys07eqir9w705kqOcR/sQ2kgA76s2VJ0O5bEHb7VxQEw
vKGZbdznw7M831/++0uhBs1sLLHJKAafTZvUVZpg+hmaWCkAtILRAdzbSu0ajyQYglYx7H9Z3pKH
AtAXRVP4p6XwxkSrKcFUxkwPeo/h/PaHFeyS6tdlGQu5lIUqPVp00ItNC3HfvKhSCIAl2+5A41ej
SZwxpD9q7CWNmYIOa7Cn2lUCImXTHkX59rkhQjLmd2z5qwPCF4arbAyB6dR3h9BM3MBQwRug7NUY
Y+so43dJs5Es6/2ytue2eCqSi916LWEUq+/QlZhRQxgxqD4jnZveBvrvewaQZIL48GvqARNKp1YP
DHjD7KoRK507+6VbpzeMRQP45DvxzOK5mZyK4nLGeuqCWJ8hqlEOFKBXypQ7JdZzLh/dQh3oVAyX
H/Yk6GOrhhjpR/bQOngxX9nusCq33UHM4CbSibuouR+bkZhDd2gB6BtfpeRa735eVkgkgjP8MdDj
LNEgQoW5TdhkYOy2dmwJnHjhsXxybvy8mNzODQaNcW7DHQikCJKicm08ACkJA/YoZbEFcVCSrC8r
t+hb3+ancfUceeqJajHlCttckzh01CxYxQAvIAEy+1pfq5rycVnk8nnats2qWAyI7dTi7dAmiYXx
9cM44pGUfphB63bW78tCzkM8DhNlfRkQZQDg5acKernSymH8EvKZVVfUfvq7v8/5kkmLJJkSBIig
y0B69azWIszOxZs50oBzo1ge7TmWoEFcHxosM1V5ATLu5658tSUscaH3fFmjhRGb0yPjXAmsN5qq
F1AJk3UT0i8fWQ9WizIPTN6ozgMQsZtX1R3oswUf/oU+xKlkzsPCJAxGgF4zJ8YCiDOugs/wqt9n
q8BTHyAXVLiAuvRDMaSwepbjnEg2uVJ5NHWKHcfQOdm2hmPnbr7L1+QBRHHBGon4ahTEksVDNtHp
sWyMhdhIDk6Nv7eVNLGDqjuUFGtkKubT6wrrPaBSVKONMoH5CxDFM1AIJSDnsBFBCYtpGlpS5pii
rhyJUEU4Z8SsBkbiUMxFQVtf8JNWlSVgtZn6LXpgLklnJ81fCxG2oUgI5yxBY+V2Hlr67TwWbpSF
GCP4MQUiRC6RFO5oNYx2Fwxm9HZSgAXdvgMdz83QHL/sJlxgOTswzkuiTA4inKd+q2LLSeoJhpif
/70EBeirYJJggYvP5lpF6UlUTfpt1SVYY7O91OoEHrd0VMcimJJHqXYoyxOGP2f9lmpPJrZO+kdr
+Pw7LdhPOBIR2wQD9SVEyDHo757rTlQPYUZz9Dz5uohjHTij6nVj0Kda1m+7HdnN3vhjKl0l+Oph
I1i+YTIGZHe+hoVgweHxmfCZZM7QJr0sLVtS9FuT2my5HTD9chC8KMPkaIO+szL9MQO3gRMM1kfb
ixZ5RHfHGSDq0kU6T9A7VB7U7GBoGPVKBVnpkpEfny0XkOMAY+s9ABRuo3of2Q9NKVp44tt3X2cI
+1ZBmYJxNZM38jmQtbI1bf0WD339h/7SOt0a5Ay/wusmcbt3ZQd0CCf/gb5OJ3x7c0H/TDZn/SrY
ExOQTum3iEJusy1A+dtcdS+TB/ZVXzSxuXSUx4pyfjBgOD2hMYTl6TMeV06OJf/LnsbP6Zzpw3lC
HBZyAgYV/RZ4V35jb1C4AHs5Qd6Y92uM4tsHERS/SCnOAxrMt2PsGQHdoBjTgFZTu76slEgCZ+Wy
ZFMZE4U4trCBd8WOFAnwn5fix/HFcDZe5tSosgAXQ6Z9GNVORg2/jzDaZNiiXvWSy36LsmQuy7Aw
Z9tpKhO1Bn4KJqlcAPQWW9MPVSfEmIUMu+viVdetLh+iSC6Xafe5pheyDsOwU6AG58kqj4iTSbL/
d2KYvx2F+mgqe4AGwZd1pI0BMMNbQK8UCRXEXZE22qmYXjHR9y5xiok1uEHWOSFw5EbBXS3bHbYH
kVRZWCnhjowagTUEaWTctiBHS9WPqHm7fFjMrPjPFltB+n8B3GG1tMB3wg6NWxNw6liLcSdqbKCN
30aZp4691+TJrpcE7rRs7N9SubMLzIpkQwupbXnAkwxQgjnw3AenD+PNZf2Y61/Sjx3wkTEMmq5W
doEDlHv9Lq7uejn157D3QuT2nbq/LIx/M/839H3rxWzmSForF3pW2ZAG9njLLfIV2iIrJXfQR4h8
tfFUr3gFjrior82Oi1fSxIQnwy7HsCKfxddN0Ca5huOUFGfyiZ+sUJwPUydcy2g/hZL3PzxVlsz/
WCYXEaMGplOrkKnjaWZZLvFTkDkBOtVTX6L7wAF0i74F0K3giJfs9VgsFybjBpAeNIPYengjlb0p
AHgT4S7TrLiNhtiLO+LFVrv9g4tFd52R5ckY7uH9cB6bWgqBYARtw9umeQDnFxuMI16wL5onhJkr
cS1pyXSPZXKuaZYhQdcL4bJEL0DpGT3Wz6hJnQaDzy1QcS+reHafmA/GRDlgq1H0A7UE55KZlKaJ
EnX1PkRrqOzG3/UI7M5BFTQ4FsWYsmwaqLiAlpQLaNjulCLS6/WeNvJVaV1lfXyvqFRgJcz4ThyC
KXMkhTs6YBZkJgCZ6j1pYm/QXmotd1BQcCRgqXQ9+ewVSXB8Ionc8VHJ0qUmm+t93xg/yvJDMWa3
mKknKcZ9ZwOGSqrdyxfGv90VwinJhbZywljJ3Kr1XipCN1Iwk5lHw0bqNTdWsIPN8HoibHim0ZoE
zdo01PtCGd0iVLY1HdcjYD0u/6CzoP71e8BJogL4XVcMzjWjGdtkSm3g99R3VG+cygSWhbm3e1Ep
atmG/hHEV0m6ObdKLGDX+zmKNuG0BQyRP0cvl7VZvtBvIZyhjl0CyLAB2qgl4rYtOyOAkQr6aQyJ
r8h70hvOZYEirTibrUkZdkkCrWxAs5B4p9XVyqwfLwvha1v/NZpvtTg7nYrW7EYbask7K92ApGl2
lOf0kQ3RN7OLNir2+bB/6A4b7eGyaJF+nLnWE1oOUgz9DJR2rPQWUIduSATpDPsj547/rR77EUcf
4GTSBwIWQDh+b+2qOvDkovAv63H+Vjy1c5P5wZGMsOnDpmXmh2BCLDeYnOJ3c+jWbPUnc+Le0XIv
Udca4GGDexFP3NlHgRPO/v1IuD3UWB4m7P4MkAtFtTu1MM0IkDAVsHMEiYXoypiPHAmrw2RUsWqE
K0uA3R1vKmo6YXB3+TxFGnFhQ8VCsQEQEhynpmJ4RR7uNPXO0KCZiNtHoA4/fhUHpJdCpk5bhauy
f50zsgGAg8CPBSbI4/cmSSdJjcxuqIc1AC5Hkt4vn5gg0PKovQBmLLH5DAm1Xe3qjDoBgJMMVfG0
sv+3r9JTc7O4cFEaSaLrEY7MGoDngdVvE1BYJLwdBhHnELvmC57L4/W29dTHhIUHQgHNpOJNoChe
lP0M1N8Yb3RloJg2oqviMTb+Gw2/hi0wUnDGjYEEsgIY3wChYKDwhtkdsf4iAQLOUX9TH4y9O4CH
uUBVupPEaMjLhvItnPOuWS/ShmoQPiZvygjopaESfJGXUwSbrbOZaN1gRO/UgQcMR6RA6awxGx4E
AOZPr9q15WFIHXyqgIRCko69YGCiCeLGgoGiqqDILM1De54f16pDI22MEOlXE+OB3yA7D9Ha9erx
6bIjLIQO9EsAMoH2PxiNbS4YAr1asuMWjhBrtT/EpTvkPyVAKEbSQVd6wWEuRI8TYdx1ZWRuw0iF
MNLADYqNDlC7BJZyWaVlKShAQicTrU7O4UiajUCyJQi502sKTDQzAVK1qF62dD/o8v8jhPsUW3Ee
mAX7SsaA78cEvdONz+r8EVqC0C5ShjO/qEXDMI2Q7Nc0Bdj2rwEAqwXi1eUjW/AjXMy3Nkzbo6+U
pnQh0I8hhdg/hvEmpJVAgEgNzsySeDDlMsZxUfm56G5b/Tcu6C9l8NZllZE09hr7rstAysP6XVA5
Wvhx+ajOCxRgBD8+K+5jO4CkwyIRxFBvQlMzb51IAViCfm++9n5VeMAQTl1RU19wfoSrN4LnNJGx
qFLvC/AfNNldA2swZNGAo0gKl7ArOtZDaxOeEyOAl6NrNA8NZp0uH6BIiHpqa9Quc1XGmNE+LpW1
Vgxg2Y5crHV6fyeGiwJlYFtxNkAXyVoXpglUPQCQV89/J4SLAlKf26SpcS02AA/x+nfmuHHM+C9N
jv8GWU2nYOQdYhpww1if9hXjv+hW2Zu6atz+44++q2geY6NWxbNMO1vh1ue5nICgXO8TzPDW/Y9y
Fnx2ztMGtg7MliSBjSVr4NQ6tQLNztN0pEm7H2Z4a9kb91lh/lKkCSgDkZ+RACR5DWAJ9eT3HNUY
qCSrYbY9lQ7bIZ+u4xyYQBU4t4ZtYsbry7d6Fg3x2zBzB+5u7L5hmJNZ8FE07ErUbKywbvcyRorx
Ikdze/YvizhPK5gMwjRne19n49hxKWmZHUMGoMFu29t0M26Ca+WZeJ2nf+bvhRt6oygIL+pFNJNB
4wPChk+r9XSgaZFBZogWnVS9W6JkQiSAc+26wFBAzZRS688BHZ4sNQUZhEgCZzZlC1Z5zYCEpCoB
xfzTAsjS5ZsRSWD/fnT5QzcHhdVBQl886NOehp9/9/c54xqDqU/Gnl0CHrzpr8xU/lIB7lveDqTI
G5Vdwhj7DQYnWqDW/IEO2FtExmioROMhrzprbtrEhggbDCBS9tEoIlNV2afm5C3D/IPlo2jYYIn8
69+PrsGQG5oPSdPuW7TwvPH6Vf3UOyziFAcgvXnWb/MRgGG5V08r0FS7GEAB/Ln5J2oe/Qb11BR6
sBcUQ4PfMGNkRy6APpwKOSmZwV7SkzPoaYqT3IxapmewxqZ86vcbmjuNn90nIKWqZ+FiEzOwc4kA
5wCsjMZm5E+1Coa51rAk3u7z+dVKMV/5WxeVyBZ9iOF//EcEv4IPBgycFIFSpoJZgPxDKu//wACP
BHCJCtgXR93QIGAOZyfHvH2bidyIZ29VMHqNTyAA09hcF1BwOEfNrXBs1GCmeytN3/B+OshddAj6
9kpKs31FKTY9eg+UZdtQob4c9F4OeDXwrbiTSb2qTj9AL/qC8aXHeB6eZDVD16EATiGYMtrZBuBw
Lyoenz3/2Q/G9iLAGLGmctZ+GIK+CPpZww8mwNnrQiCOj6u6UHaoc/lq8WpF6VaVIsED5Xx2BmIx
GoC7ZqHgjFLNzOp6VPSG7rFKYKLCQLcTlVcW6sqaNj6FaQKy0spDtS/1CbCgLhsCC2a8MQPFFws9
GM1nnZdTY1bnssm1AM2PWcoco4WbGtaGNOFVpQtSvSWbBgkp2HuwIapj0u9Ukl12wSzNJd0rMnVD
a96SSbQmLBDxddJHMS80EjIatKZ7Ul1JzW0+/r58WKK/zx3WhAFFuyUF3UvtloSJMwFk+rIEflL8
y2mOTunr349USGpKpqzAKaENPl9nq7nc1IkPdEhv2GbYmujQNRakBMsm8M/F8JUSNBtNrFrB/uy+
cDuN1T0Pg9lhyUgUrEXnx/79SDlJzmI1Lyo4GFqIdde6o2ULDnApONs4QM0Ca7R9trxUFA0YZDHI
stenq4wOmzl90hoh3p9ICpcilEFjGwGBlAZYEqgrFSvF/mn7FKuOulv/CMCNnvpYss4FncvFAzzS
jqsCdIOiYbYupfsC/AtAiAUBhsAYVPYQPgsIRyK4IoA9hhLYKiCC3NVv01u3Hn/liWej6O7U2Gy5
bz0FxUhsOgHwXWLMSyD/EWL6LbvB0a/ggoWexslUBfgV0051IxCEOIHHtkAmr7mL9/96II1F4G9p
fNxoC30EWS782tAetBIrVpIo7V76tNigbodBAi32DI1OV62yDoyE7sfS7tx8zLw6L5+mGiwaxvMA
4imL1B9EqwTflgXXxpIQqsoMVhVVSs5eDHsoytamzb42c1e1m5+S/lKaaxroj5fjlsZCH2c2J5I4
sxlyW6V23Dd7MoTAx2+adZwPgRu2SeNEavYOLDzwpum6fNDU4jNV1acpfy7kuET1gtyolkx81bT8
Iq6ewJ193xXIA4ZJAotMkb5loG4KmnxcM/4po3+ZY7qRldwrcj1zwO6CQpXq6wDErYJI4A9L70xg
mhBVNRVNU1GfP41ZclCmWQj47X0D0bu4wpya5L6PrvUCisLAMa7A+OiVAj9fksqGPLB9iQc+wG65
3Anrl+D+UJBj0pfuLX5LDuUufa0AFP9p2A4IxpC4g+cGzOr/PnyeyOUCGz7LvdyZkKvZ+1HfKv3j
QEW6sRPjTOVEBmeUdjNkkt1CRrIdrzMPbBcR+JP0OwZ/YT2H4gUDZnu8QOwdyiY6AdgE5GFuTbxB
DNLZzd56JCBxcDXHWM8e+pVA+ird4Hf0Oa0G6usf6lXkiyBqFkI2BtsAfGkix1LOJhKoqqTZHEBb
Yr7Y+cYwby573qKpHAngJxHC1ozmqmMC1iqgd/SrMvVCv3gGj9kas67AYUxd25vWArGLh/qtl8nl
QhQ417VFIbb1lZV+nfrxRwmiQLIBiLiNhEVdZX4wXWP7srD8zmkFTcGFL/DxsZrqqVsGXVXlmgTx
cXgzAgCAXmvDVqDiogzsd6tgO7bQvOKdUE7IYOX/UfGl2aYgkw5985Y4BfbS4fuJ3zyKEP/OJ5fR
c1GOhHIeqJIaZB8TXmb9im5lw032uTvfMhSwZpd6suKLZveXtUR/DsgjmLo1uQBHATaihToEWsHB
0H/YGij+RIj6y0bKmoD/FcJlfkWAnU4ioRJg3IWb3C9v4putelB/M8BOxY92pQV4wcvXt+h4RyK5
2+ukqpXaDHpVwZ09bTRQT10WwAOOsFwdV/WtFHdV6TDYaJRBgu5k23DTAjfQvp130YbeiADMFj7k
pqpY+A97NIBq4LwtjtUUHzsUjGp0pkudwQVd2+FLWxWCUzvvzrCe35EkzrHKMMkKvcJNDRFoqYG4
DVo2tGOwp+2AZ9XB0FoMNkdPlIItWsixXM4My6RLKNUgF5DAo5dusGP3S9vkbnM1I4NogdKb7LTB
/RPrPxbLGWaJdFfTTVaiCnZdfqjHZ7BJC+xkycOOZXCWmM1z3poTZLBlhLLwIheUVR/jvbnGhAla
0mhIuoFLf14Wu2T/LF8xsLUCDh2+ABhEejMHpEARPrjWpMEJDFELd6lyAbDzbxGcrcSk7SiaaCjF
1qmjtrVvpNO6Atx4ogEWY9QfcumBGOWVbFSi2Mz+NP9NPxbNmYtBxrjPgoqV/3uvOnQ3FNsdg1eD
BjheiZqHoqPkjCSP+1idDQgb6xKDLqUziKaczmfimNsdHSVnIxSZLQknOHi/AquS5MRgfnhkcDYE
qBdAHqVgPHjHHOmzyPEWjfNIMBfEEj1uZLuFbjLY7MrybSKKaxdCU1kMYEdiuKSP5CUpMtY6oZ7s
Kl7qY9FZB5HM2LryYVhNKvJ6Z0Q2JoZFFGnIPU2kRAK+OYVokM4GmE3PMVl4MwOXvvJbEHJs8Jr1
svWffH6OL5S9CI9qHUGc6WEGcu99DVoiNb62RDAtArX43Xhwh3d6IpXtPkUGNAKmt/zMREtv7FYu
eNnXq+9ICVKbVh4wBx/aX6F+J6d4u6o/2ijHFDNdXY5XAgvRuGAyGRScdAoMsQgBEja9S8kziUFW
qDWCT5zo4LjQYeWWmVsdDq6Mn+3ipicvyihIytVFGZg/Ui28XM2zMlRsZGachSrynYGuh3R6VFNZ
BtewddMO2Buv6D0xJtcGBx6NtV3Uda4ZgKwwUsC3jCa4lnltCsevS59a868+C68rNbs3h3wf1IFr
B+lHYuajE+az9we3gIYyKMOQDJ6h1mdlYPS9bLV7BQkG3eAXOp3xbuSi7sDiAX3L4UsuejhSqheQ
U88qVpI1X8t2mtwLXikiKVzaNEdmRrMEUsbCAvvgux6+gAfcuXxkIiGc4aYNsYoMCKj7og3BXwoK
7fanVtxfFrKcH4HHyFTxkmWIqqfxpNHSujUCG/kRhgGTLSaLf0duvTbQVUGT38lVL2sd60reEMHi
67J634K58DlRcDYZCQRPqERYh6R+V0VvWJEIPlbOXR3ZDURYAHxC8gmSi11ji0rDiwHm+wT50Vul
bSlWXCElxcbhOA0gmi59HbyYWTA+/N1t8fk6Fh/GBs1DmDfgG96a36znCmbk+Dp5Gn0K3BIJrJFY
lBbhAp0PhrM84khJzhhr0H+3g4XPTvwJ5nXtQXeqbQ5iS9RPW4DzYrhmrXwSkCn9D4DqS9eooY2l
YEMfzW0eDolOnWaOgdLuu4ys6/q1H7UV1tH+4DtxJOUM9C+t0AtUMPiStYiQEYA4hysZKL+VCE95
UR1FBiY+Y2LBRvapx0lV00hZiaMcwtqJpfuqp+AMEa19L31iQS3xjxTOvQJKaDSrKS5Mkbdy/2ZI
T3KrAw0/dqPy+bJZLmoERgkZfUa05fkN8zpOOiNNNdQy+9ozwXndakAyxeLcZTFLpSENO+xsOgdC
+EU1MKiGdp1LqLd11XUeRTclMLFymGMObnX00J7MRoTUsigS6MuArcO879kUriy1uowyarNv8a0N
QYQyTAAiziQ3GlNfqmc/r0ST/EvhBIXZf0RyF2cEsaphOrbZR53iBOA4acP7ov7Ekrbg+yLSjYuO
La2BiWHi1uJU3UVms55inOCwyrAAONov+SSa4FksbIAREPkLNtbPp9eGtAuDbooQ8ounsqk3tB+R
Xlq+bdDrOsyuZlAyD00JiOlkUymRoEC8ZKWoQ8nYFkAGgnrHqd+1IXjV+xqthNhKdkpjYv18RD9N
8Cpnp8antsdS2PUepbbgha+tMmlYa+TFyLM3Uy1WWVQ9SUay00vTTczJDai5uewaIt24mBJkQRTV
xtjsFcnyo/kazWowi4veHksxBcv1xLYUzcBkBZf2pGOrNk2mQkqlX9MQVO7AjMha17Jb8JOKhpkW
dTqSxn1yZhQssySam700j7vORpHSou7Qf1w+uSWdsBKKThmg5lGQ5U5utCWjsRu0siLpNQbpcaUR
PxxKByiQu7IXOfe5TsDhwsnB/sAxBDD9U+sIo9myh8ZODrPy2dXXjQWSqESUOJ6rdCqEKysoVmRU
ZE7Sg2xV7pj+TDoQioTE6bN3bR78y+fH/tipvZ8KYxof2bsisWmcEsJ0AFbGyWseCmACFqpBpxI4
j8oGW4l6OUwPRI9/KEn0wxg63w50kFKX8GG6DvDm1wL7pmpikWzRfXHWocQ6HQojTsEh6QI2Vrsu
77ra6Te1Bzpvss9uqTsCH1xIYLN4hbB9zIOapgZOuNNTJagxSzTXElCAAicO7Fu5lLqGnniAttzI
IiSGJS1RQUcTSWEtXY3TUm6btk/wBT/0MUhCwtIJ4ww7Sn9iKgyFTkb70Ua6wJlKpVlJ1Y95ekhb
2yXzANCgUpDEnUdfDBuxJFFm7EZn08vNEHeT1EGTxp4wCYLVMZxZ2ZbboNRc/KtXxIY7Cff8lmwU
8ASY28PHBTnQ17v9yAuSuRtnUkjxQUEGXFRm4WJSO3WyqdhQQPkGQ7cOYrJC3+eTBtrLZRc8f8Pp
oNq1QDCKzgEOlt9ObkDeMQy1Hh+ia5mxR7nd6Oau1q0YK7f92biAvqjX5u/LYs/yB0jFpDSKETYw
QRW+l1wMthwbdhAdupwe0rLyEnDrGF3mD7q8G1TQzCS/Lks8VxSjBqg6q0hLsPBl87XnXk1NTTKR
o4et5uj94JQaBrTTwh/pR2aEHpWxK0W1zYAHUFupYBeCZwYSdo3GCI/nwBaY25njfP0ehpuA3ROg
N3JuSoMoHUIdqXwwSY6cPUX55BBD9Nk9f3ydijkf29S7pI1RWZoGaJKj1NgrByuQN2oUeJbV3YSm
dWPlldsAg6tNMd2ltV45mdtaI+u8In5pVGivPF6+jUXlAb+P+UKARwBZ4TRGzYZkWyNoyvdzVjrp
eGPSN1sI4sdSipPPC1QHcDOA0WWClIPvIgJvSa97LMLts4TgEjOHzuhrpNZ8aEfNa+R9YylgJJbu
Z0ndqqWQPulcvqqhf4lHDbhsz98c0jROUtAG3b4c7C1mjj1rSn09BB97VnpTMHpGLe2rZrhuYmlt
TZkgrzuv3xso9jJECewFyHgWcKF5ykkeNKbZ7avosTEjR4lrvxumq9HC1ln7WBTGTZZJKyutfYAs
AWf2QTNB5InZh+nGjITd+bOvPfs5GDeA56OXjIh3eucYCjDUMbI6tJzwOaxm8AHQyAl3BkYEJgwT
hi9AEACiqaBWtOD4kAuHB8goxnVsvkqlt0nZjlnf78dYSlwUBFahid51B361UH4tSOzNibqT+/6+
kg4AdnfgIU6Bn6i2vTuXb5ct/zzcs2M4+jksNB6F+7hKR6lNh35vEgB4Dplbl7ZrobfS9c96bjhR
jCU3JXfDVFiIWTJI3cTIl6Gx9RR+xH9o5TRTjK7fU6DG1tidAr8x1nIar+0mR5dTb8jeNDPba7W8
HboPgeIs5z51R+C3Y/oa8RfJAjCqTxXPZkOjEpDS9+GbtbZVB03HFSPfCAFeGqJDJuoinQ/sgTYQ
U3TQE0NS50PMVan0WpSn/b5rjHWhK+40MYPLp9EdyIRRrsgfSeVpiU4d7NHcpVO0FhFRnQc6DdPJ
UBq3bmPghvNBoyX9pGVjtx9HAB6B0Ez+aAJRFXFRCAxcUZFByHiInJ5sOgZazQZu9jH5SaTMV0ZA
vaUiBuCF82Q1LoIZVgYufpYqyLHamKWloS1nlpFjd3rm0cq+TePZ7YbBD2UdNPNl8zor2hZzFTda
VG21WDBkwzL2UysiMlA3EUawQA2kHGbjR+4D2zIHYyDdPsInutbiDT4Bu9Eo110xCB79C5EDsoAc
hYkKnbUfOFmpTDL8DDTJe3l0OvN2rKKVSbLS1XsLK3RqsxrMg5oBHCQBOJ2aAdYmJ26ctV6o0q1Z
iFKY8whKZPQ/kMJgRYet6pzqjqaBVMSz0mEONr3F0ow3O6j/le+sGWu+VWsDT2pH4LVnWTGYRb4G
Db++02eZWpd0hRyilrWv/davetC5AO9iX9aO5FrXySfNHHUFLGKHbGLP9mLRLMTSdatI2AgIQRRT
5YMGRh1lO29DjGeX4NUAwGU5K25q73LhmOHibQObX8OkE5amAYt4errKNIH0s8rZ90l/n3zJSXfh
CNwu82bwgLO8b9bdL5F6izeKQi58V2H/c+GhGbXcHDSCOfc6dAfltyG/C+5v8QCRY2Odw8Lrhn84
0WCoM7s0KLQqHkLZb10U3vtN75J3y1HexpkhNq/aX6JCwvnQGDOcI8Hshx05qq4k8hDoRoORyuqh
+Jl55Y1+WzBzAQTS6GSPIqqq8zGhL4k2hGIZHKxfXIEkNvUZrEcoETKS0CeGGGpt+8qNnkA25MpO
cZO54fPl4z2PvCgoE81G1U4FpRSfYimj0nd512IyPQfPR3ZQAgy1tKLtamYFfMw7lsKlDIaVZVY0
6XRfhYiwyEpyLHqMxQdIAoClG4pc/jxNOFWKCzNph8pxb2OTwKrAizyPK2qpQMRUvFJtHaMM3KxW
WJ3rGvyJmSwk0j57G+Iaj7TleTHjLp2Duoa2MiPpmr1qBcKs1EMdys0mJwD3izf7OvpVqFNqmlPo
glbB8p1iURj+gucDn6fOaUx1YFjSfZ+tsqp2C/rUJQ+X7WbJ7wFlgb+D2XvjDPe+acsp0+sYfk8M
B4RDm1Gz1pdFLBoNaJMZaJ2KJiUXzsYu7dVBk7o9ysrbsbaxuGv4Ha1X8RS5GOQWiFuKM4wcV1Yh
DXtb7Occubssx5UVA4NwT5BgT0nk6KDkiEEyMmSCs1sM1GzXmaAUj4oF/01oa+yjySM061f1m+q2
DmKMF/xO3c4LnO5gUOdPcB1hlahygWsLZQSkk9xxVgOAaKN8wJ7VxrpTGgwKaV790VwRh37Sp+E6
uipeze3lK1zWFMkHki7GQMQP+gMHB0AuJQ512AUf0bbYMgxLYzveWQ/EkVfytbwR7astWT9KzPZ/
WJ7PdnS7OtNiQ4o6QCz8IpLhWOR3S0TA5ksujkoM/sc1mmfrqk03dnpUyt0+iFSn0amrh4ccne9O
Jau4x6urESDvLDkDlidVkEzgGlXep4uhnYskxtsjxutKNz+MfvDtGlTiWuiFnWh2YFE9TKtoLFVV
z6DhZ6SDwB4f272U9I5uG1dqjflD6Sobkh2VTL8UusRSPGEzPeiyo7J2PjDd9XNt9UjN8XwttnOO
mp2TrKYKdUwXsrEe5ZU/AMjW+5ctdNFaTABkgu0WmBJ8Rto1eVZhNIfu1Sp2KN7MafpYk3/dj4bv
oYKCauEXWBO/LCEXQ2eXBJtKIQDKzPlTr7GtaafbNLuvsGFzWaWFhBfL6TIrabPiER9djFJq467C
fNmcFmt7zDcAb/Rsqjo9wN6M+iHUKj+yqCB8LqVLWKxRZUxTo7n/f5x9V4+sSLrtL0KCwL9i02d5
s1/QLod3AQQQv/4u6px7uopEyUxL05qWRlOREYT5zDIXyZWmaoaciAGOuj3a45O+D3e40LzwBr4a
TnS7Bt5e2DCSCHQnuMXoE1zWxkIh76Nep+eqftXonxFVqevLuDwhaGZDbxQXmD5/EEJSVX01YSLU
s+QptvjJ3wSbgHWxnUgDghOvcUYXpwSi9FTugwXKvD+mZzQJBzLVlypuZ4jHdLbW0lm4RnDGTGTz
k6M1you/H7koNagoqG177nbQ0M4ejF3XWOa+uKdvKJe/5A8ds7qH9k/1uXYtL07ux8izEFCSCxy0
AKlfjJykN2tbitYkthYqU+AC/hhjFvfJA8zJQI6nZ5M0XlEnjlhnPikB2SkzL20gaIyee8m+8GlX
HrqFawQJPc4a+vv61Az5va7AawcxLPyQaEuwiJiMGkxozqVrKMuFYriCcVCIgSkw3vI52KQxmmrI
UH7DISPUApP0hLTENu/kO/3YOenNcBItMJpNR/BWTgO5DOEnRruoTv1vSJbP1rZXUq2DOkx71sOp
+ql78WAHhVdGbnUHHT0XYPhyLblcKNiAKASqnoY+IPo48xPRFHnWqTq4zeY9h2/lMbpHCJ1ZwTux
UkdNVi03lj4jFGiAz0Bgi4We1UuMmox0hCwbJESg8mN6IixJs2rlEC4EmmA/IUKRJnG7i6cc2smV
qqZ4cnoo2vWstOLiXJE/4iomdyn6QjkN77eJcpd0wdErlYhxLCFaJ1F/SqMp71LRCSfoGKuh20Ug
FShBD7Vm8c7M2INE+C4n9UnVhU0H7wpLrKSVczLtkt+J4HQ+kN7Cu9jACswy3FqvqxggXPlcFI0f
jKWPEpmXjNEule/CMrtX5MFrBrJylV+GM79Hne6mH6G9Rklc4WaVzwl9FZVkR2oUUHMoiQVHRam9
Ls3cldNyedvhhIgERCYD/4Ue0e8Ry1zNc14EMlhMDLyb9DZQnWGvQUcJ6rEjWpKCYK0RKi7Vq7B1
Js0L2JtCTonMtUEGYWiH1MSgih9uUje5F3LLtKUNrXam3bqKR/262qmOuOkle7VYfbmtf48+/e8/
FlluYeod6Bi9t3v3XE+aMdUOAWu74TDDNj8D5onq0dyuDby0pX7OevaklWjEqoHxv7OWNqk/zZRs
Vp2wF+eHKxBObxJUPeYCjjnX5cKIBPmbHANjX1uFDrfh5nZT2IqFUpQrbmi46/7t0v4YerZ/1UBR
+TgtLdwHXMmJ0fG1msEvqB+Ie2b3jua1R/AtCgEx3srZWbhE8F1/DD572iIBspXBiMHR9XIkJ/Na
9RgE740zuKUHNelgU3THsnRWc8fLFwcDy+gJAPqqoF4xu4zB7QoqAJTkc/412uGm8HJfb270o+gV
br8Bp2HlzC5upB/jTb/nxwZWIYlLjArjjeIuUV3GLKW5QwMATg+mHVcoogYvCuIIfTvY3DU2lb+m
Ab1QAAQbEQR1E/Efyp3z3sB0pqVM4uRsqPWfIFf3XZjZ+GEHpeJbLiR+3kJEJ4huA7Ivw70R9LYG
9XLartPQFm4wFOoBWAFDf/IIm312nmgsMNtGOhvH3tU9vmkSnyg3uj05T3AQkP1Y3oprTjILL77x
a9jZLdIIHSs6nUq4RaagO0NDwlK2jSP4uafpqw/+wqHGcOYkqyeCdz0/1HxU9CCPiHROiOo0+Zsi
oScjvKXVau/psiaJiX2DByUVGcvlbg5JrmgD+b4ep+sjP8Lx2Ss9KFZvVnbywskhUAicMBloBVzU
lzoYfPet1pIzbdypilza8PWWLLmydb9wCx/ylv9iRAQYBGC1pU6lWI+8H1OFnPk73Ta37XPnxTeB
Vbjpf8ACu4zSUJ/7MdjsOqwyiLzpmUHOZhv7XalbAtrvDVtTe1s6AQh1USxTYCB6AfgMBY0XYR2Q
c8MFiyTCrhn47fV1u0zHppn8M8TsyoHCbYUSVYjAhHyM+r6WE4fpvUOUxzFc/UaLy4ZqDlrKQFiD
e/L7fhPCShTQTJHPcuqNmtMe2FaHwCNTsB8cIbLNW+4mbnxe6yB/R82zoI9IALBg/0OlCu3M3wMT
2CjLCUtlVB4z6lBz246g4dN7iH641E1vtMbtcrs8GO/ViId08kdLbv/N+/3rV8xuFl0ZQkMKsyk+
iZDk1naSQ2Ah8io3xC9wisaCo0CI0OxfCJdq+Mw/FmC28sC9akHIMbQGfVBQ0USSrh3AKXC+tsaz
9FpI9bIIDaxx6yijC968L9itlR7YV/kQ2tRfDTaXbk4IpRLUtIzJw2r2UYskVMtUTMlZDl0TYraR
H9mxazjGYRIzimOnCY5T5Sc/rw69dL2Beo0ik2hA9XieRMiI5olW4o1QJsUR8L7bt1h3mS3ZINFv
83KlYb9QVoB7IKgXMlBQ6OzMi9hjKIyBALlXiGMaThwkfspzr5KaLekqsLJRyCa1zWi3jYzIu35B
LJ1ZGVgjlKAA/YGGwO+jE8PesWUBhpbEYCvWf0JKXRlyztdHWbqGfo4yu4ZCo6G1gVrXGXvIi8LI
HdlzAo5Hk9/GoHJdH+ySCIHToGioEKKUgNR0DtiMoVSYVzXQa90woPhEmd3iZe+12C9D0Pl543Sa
4CqJautKdeYjW1nTxe/54wfMxV14T9gIqUTxzA0Y0Yqm8IAHBBYwgC0V1E7r5KZNksMQ6tvKXKPx
XA4O4UYFCsbYvYqBozP7onCLTnMzyjsc1N4NduXO2A678VDcrsXPF+HsNBDiNgPofjR259iPyKhV
uCEBPBjqlaUkoaVV2sZQhA3cMexALp1+BHHBaB6uf96LV3M27GwvtUadKGaGEkpAIysKINz+eX2A
S1QgRsCEsICIhwHbnt2mcZ8nlRQozVk+swMaupknuKEPdGRg8b/NNgMaILFbh7+ujHsh4jYbd3bF
Sr3G46JBgVtukweulTul0CxU406NqbhjXTthoLlqHjh81T35UvZzNvb0sX/kJsBbVmRs0LxjnnDu
qWU8Am6s7GSkYxE6h8FhfEVlWnUR5akoczq48u1xkx3FNVviy9M7/RKcWsCn0F64iCIypoMEo/Qg
fMIwNatEdyCDLw/sTeHGYCls8NUIMuDy8Efk+VES0ruVzzBtoF8vHX4A9Hfh2ToFMWjU/l4KQMOk
kUIkCe+4hjqH/ha6KKN50aa/F9Ytwy/e1Wk0yJRN8FOEtvMLuBjLMSgo5EuZN4R+vKnxrsLxlHp4
bOADJCTrMn1LJ+jnkLMT1JRVxZoBqNfGHdMNbFU9acMsPOaZZ1jsb+nE3hqHcemuQAakggOEvBPw
1t9rGgRAEvSRBmDcLkblyNj2Hroc/tqVdFlLmFZTliHvM0FrUEv+PU6d8IFwE2XyqUaE6U0YJXfY
m7bsQ5TVjmC9vlZDXp7a/w05B2Nk4cjB8sd2SSY1Id/YplvJ/Q/iocVtCREhSB5quiLPXzWBjWpD
OqCFGrcN/eIBBpHQtNMOKrBXjZWuyqd8RzkX5+CfAeevWNVrRs06lWItUUPmju7JaOEkFnkp7qCy
ewwd9eP60bsIRqav92PE2dPVdEGu0TAAhzC7r4IH3YBt89/rQyxeL+ifiJOtDTCC8zaD2ma6gdcZ
TTe4T3472AKI4U5pa/W5lhIsHjSgTidYGZoa8zgyK6V6DDq0i4b2RRckq4VR6b+YzhQ8Tq1KMmEe
f294lTE+WXQ357Y2NlzjmzKqblOhcwiLNwaT9kqjO22RfUlBikoPBAdWfsDStoTZjCaBIQO29bwQ
rUMLvZACEYJdcnoYqgTVbpU8d1T8yo3Izeut1INFIUsHbOsn1qLzXcVf13/DRaaAbWN8GwooYErg
lvm9BgyMow4IYrT229jWwtBT0wBYfZA5QGW7PpQ6bcH5ofjmAsEiAUHzvMpi9sZogvyN6RbnolWf
Kg5yfvAh1icmUcBfiTfGn6xp3VECjAJ+9ywabAX+TJSIh4i+0eGRMXY0I7qpx+MgtRa4hLYSRqaF
hjOHcAqxRyDGGHssOd2RXH6puAbdUeUoG8CWmtTmkrTRYU485MU9J4UVEn0TawVIbJpsGXn32UuP
ZVvbYg5h4FQ4Jgkuh/E5VtobczB8tLrtTnq7vi6XhcXpG0wcqf9dl2mb/Igf4q7NCgDhQIjngScI
maeO5U5KRTurHqSmtQXJsMKy9ID62ERab0mBeYgzu1vjMy4cOQk9RMAb0VBHr3R2hbC203M1wi0p
wrEyGf5IdIWBfJHKgJkBSDOmqUBt/KJowzNTkrI4omdcVvdEK5yhrz4Yjb0ojR2qCSultsX5/Bhu
tq4pidqoShOKmrHomMVUrF3LVhaOD/oNiD/wBcVLB3tGICSFuISeswPcjTVPBUbFHTZqbkUtoFvs
KYYlcGeJbygkruHHF1cTNDcINeoIf+ZF4JGTIUwS3Pj4BQDdhtI7i9WNGT9IymMTvQfSMehfNKxq
a0AxJUlKX2X1faIb5yIhTm3G4G8a4kr/9H9AxbNTjrYw4MaIPycNlVkYMVZZn9ZZR89kVN06lm6J
kv2JOfatzvQzCz7yDDZzDfFjrh8YRPCzEoBaVhZWoyRfWTZ4LBG9MtStVAWfLM1TS6Wah5YnyGLE
S9QEti7Gm2bWG2aOtqpn92orWE1cuNi8qELT3FOqD0jr2xQSCDUyna76KycQIgXSM1CsTk6PpP1s
611oqraGLyQJn0J1K4+p0wmGJTe1pZk5PP4CdG3Sd7mENZ6ySwZ4uSlsO8YHGnSWYaY2qzRXF+IN
T8w9WkBggL0q9aPEq10HlEaFzAdUFwgKbUOW2CK7a0Zm6e0Ta+QbCrfkRIB9cQaRpKIAYajaRaS7
Q5noENZ1CEZZhAQwQt7CLdlEwzsY7cbsPUkNHT1ofFLU+6LtnbLXtqLyWMgPOrg1OirysQxwj2za
QfhXhd0imhKCKX8IWA+lEjbFoDi1CFRjuW/79xLyviIp7rR6cn5UDmNa7UtYEOvGxqg/6vbUI5XR
Bbg964VTUXGb0dRtzcwZGLibZkCxu6EaABdcpoiOKuReI7+lGegLEbMrFSoGfXAyc9jyXL8zv+uh
F7sMndTvDtQEqP99Z8q8bkwm1/RcQheCxLtaI499c8NTIMXSRN/kxTstmd0pOwKQNrwatlBntlNh
dOFWusllzYkMzCCp7BZU5j51R036UxgwqOyRQMC4Tz3Fwz6DYohQI3lVn2I6TgbNXmZwK1bh4BWO
doSxYQHsJSGUfGNoPw8nPERWxg65Tlz09h3Wh66QVx7Ljm0yWPCXArW4sniPTQdiZi+mULRkIbZ6
5FSCeSwE4jTM2Oi5+GIkR6jveaMs+DIHTEbrH0kzuGJ5o+O6LPt6F4zc5kpjiaGKAkLpxYnp6ZF6
GKTiwYxkX0uKbQAZjetr/w07v1h7sHQmfV+UTr+rKD/eKypERcUgFnDOKbUbXtoAHJ81bBSqZl5c
sS0AzR1KtnIEc+Q8AaDoWeGg/zaYY/W3JZEt1Ko96BsSf9TKLU0HMGXFHYs7P4xRYlafxhIBMow8
8/zOrBpbFu+SeCv2pdWpgRXjIVYj45EP8ck0ArsrwRrRcNq77jmohFuVZ8caDqB8UPHefyl8nwFO
UFIBimIa2oYJdLGYk+DO0EV0whtfV4V9S/Sdan5eX6mlBwikJh2KIojyLmqhAouyIJCQUenqXRiG
+Nwf1wdYyJ8QGn+39sGOv0CMKR2Jwq6DCEyljVamjzdMK/ZxmvgMJ06qTR8UUo/BrPn6sJdIJzzk
iJuNydcOAcM8JR1FPUyNBPLxqpX+rbbEzt3EgWbQJEgZ2szHJQpKROSu4QqlxQn/M/CcbxxoUlFC
vXfim/Ru8tr4kIrrbkwbZclupyJH7SAXqVoAxuJY/CfdfnGh0ISpI3xFkQP9YDKrcAjQB+ylCAWu
AVusrMUXuc8/CzP3effQTBGlDpE6+UVMdKuFB5Cpd1ar3OnpbajtBfVI9eRYD6Mjh82GtfwuDu7V
TrN5HR6J0nzAKdeXat3LBxip5bknhrKnlaJTEPQma9A2A90plXdJNxxsCNB9jyHfaeiuKeKLJB+4
cV+q9cQ9dxOQqOKaHoXhTya8SmQbix5aT1CXr3dFkbzGeWPrfenGQmzXfWxF3V3eVm5Q958wgvlT
GqduhDfla8pRnBSy21R/LXjmAMLiIDS1giy11ewkj7pXVXsJD1Evwrk+Nf6IFAc2BxNSTlxjvEsB
0s+L6EsQcH/28GUyUQUbQzcWESApL11xy0H3CxSOV/6NmW4yPAzKndKfSP/YG++JslphnsK++fUF
hCXqrziaSGJnpcJBIbrZqICHi7upQ9Fo9uS0ENxDb9rvYCz3fP2wLG3Zb6FTmFMhcZ5nPVSv5aAh
TXfuoeGiivmjnACmmhJH6tGj14qvugOquhDXQtOF4hhSSlRgJaAzgMKdftePWzqqe1mFTsfEYyge
qGRJG/UO57O02hPdQXZh369Re8jSykJnAqQQVCABhZ8lECoR+6ROUamiaXFMIHOvhvCjInca0+1h
AC6BmsPfRBpvc2KAmy/1oAUbD8g8D7labaCHafe6vqGCvhPD2m/F7kOVQd5VxDudlZlz/bsshe4y
sm+0+4GYBFXg9/povZSaMErBNgCYt9ZDW45eNa3yc5r9m0+BIhfYHehPIWCfrYvRhZXcVhI4Rzvd
66CIPPrsOfWpO0nGN8omAl1g5WVYSirxNKNiaEztjAtBikJjEG+JzfacZTbHfzzdSzzjJi49o3Y0
4KTJXurXgWZTvWB+uKD0AYT0hDa/ILKoQiAFLYW7EsLU3iV2f+qOiVO8FRu4HyvvKC4om8JX5ZWP
uVRww5bDrQyADuopc6oc3iuz6GWA+KfiZQXyanRfPDcOoomD9gwC1L/IZPGe48+C7Y5G2QwqOcE5
OYHS6blV3UJsnSISHBbxu378qsm6R9LSowN5AeAyoS8HKuCsStNJdS1whve2ErV7JTA3XC+dvD2I
TPS6HGZict87psH9sm5XqjbSYriHXA66dhN++sLPIaQ5yWIJHlNAN9q6dBDVcyOEqIdBSTZXHyJJ
dnAdeLFWu0PQWjR80ASkdKWc7PLkWA2aZwjo3+N0s0h36rjZxvVbX96R+iNWQ1vDnugpANlGYEHK
0VcNdgbsVYv3EcK+sXxJeq8GGBUSoZ5YKVtN4/eGOdyWwU2lFl+ACFmJ+Sibr2Qs9ylw/0ZykyPy
HMDGp5nk5w34KsjLk1y7C6uzacaOxJr7oHqo4HIYCslDE9VukWaOwbhFxSeqwbIbAqNCbSBq/Kjh
0VoHtU2G9Bw5o0lQchqOHd031Z5Hr0EVWFH02nWJo2qvaZJbobYDXGRst334XggwoAmfNMgJUflQ
Kee+Ak+HY9LMocNdBilYoh8y+tpDMYqFht2y0o8a+P/Et6nkxdKxTKEWK/eHgeVWa45QpY+fGj5Y
BT2UGvLCQYG3oZLvRvhecHJqk9LlcnrTpA+thP+H+HeoPaP97KrErvO7MNlF7I0VWA5kwlUquAXy
TKPhWxre87SBbkO10YrKBV5kHxFmG/TYyJAfe+A9Ajr60SUC6OcQstgqw5c+/CVMsAXQ1WkgQgmW
bVuZv1QQ+eEd6mktLM9fr9/ai/faj2dtnnxA7bMGQhjPWr+DzgMAnvAgCD9B/H2XbFQJNrlhrUad
i08pyJSTrjwIwPOShkwLglQKetqgWB1B7bFzE4EUgxVPUsYOijO7NCcei4wnZowW3MwONKV7HV/m
+uSXLlf8jOnVQmcebdbfTxbhcoeCJNR2CJSvRdR86GcSrgAqlIUL/OcY07P5I2ygUiwaiZyjCwSY
H4yuMtC9/vtZoDk8aVKBmn5BO9Qyo87yHKKpefmZi7s0Liw63l4fY3GbTAZXgGegQXgBa2rkgpkR
wTsUP/UufB3uuWFFHtlCaf422uQoqr6uYZ2Xet/AK37DJ4CkQhH199I1bSDGNI8RUfjca83tCPBn
ZZW+eeq8pvO5qz/1KBqFEKJdBacuRDO/xp4FtWXQtkZggFg5qc3XpxrFfNt8nrpcDNnxAwSG7Tzx
wMpYG3lhv2BgvPj4kOAHzl9CAtk7JQLJ8pyhYJ3gYhnWWPBL2eavIaaf8GNLmjl0CTOQ4r6byoFf
63Z2A/Spl/q1I+obM3cy13SGG+ksrwGsp2WbhTPYo9CHQDddBD139s5HcgZTFRk22jWMOGHvacmt
5qTpAWhNmbksfbq+bRcOOIFEhIzaOPpsxpwdqMvR2IDCV8M07bXuX1v5gQ9rJ2OhbPzNbdZFzGzi
Kf1eTXQlJbNs9Bq5e7EdcIFqluzwjeYEIfCNgIfBVAzgaRVlP0veXp/fJQsCPeyJWP3/B5+V5FmP
howUYvBytLgnq658YAd0Yz3NIdqGfTUHuJ64zb4R7PB+rdu8dEa+YT0aWl4QxJtF/EncJCB3x5Dt
TApLQoarlpol9o3FALC8PtHpT832zYSBmaIloCAAT/i9yNJQ611iSOOZEngFKsmmCEUn7cy7IgJy
Gp6WdVa5Paf+9WEX9o8E6o6GbEZBA38OhqMpjJwDvYUmFwxuq8K0+iS3pfjj34yCvw6EFAabV38y
QMOyIEVGyzApiIBZqYSRlNa5PgxYUJeriOn830Dzag+q7VJXwsni3ES4QZXCCsbCSsQWJUUEdox8
JOlHn29LweYiRfug9cL8PY/aTWgq1hjsGd3mDKEn8jvzQapvhbTyq+LIxZsu2piTZpk8Wmx4hvGt
aNgjtdUWmefZ1DeB0NlCss91qxBvxjca3Vb9Jgs9KSmtKvfC7tTmO/NDUj9yxGrpDcxD1SSzuPlG
uANrMqumbiJYUuWF/VtCX1IctfAvlbyh6y2YttqElH4jQZisf8uM2OlwEDNcKqTY16KtFKGtAE4C
9bS3jL4JdE+0O8TQWXRgQg1dFbH2G/JUEm+AgERttdUJ0cA47JLCr0qHBEeS7eG4KI47s4Lnwp+0
fwgGj1ebUnczaMHj3/LUI/2xgTthetuDNxJ5GbWNwsljm6cO1MH06sQrhxebkHzpoLQIfqXvqEjh
dej07U5L75T7Onow8i8pf+1F/ClIFp+StnYCspWqh6bcFIKvVSkEa//S2DHax1LbN8B/tTupSpyK
1faAqLdpDU9GLa03XgQS+XqnH6IAIhxccSg8S+TC6WjmUhgUZym0oTBP4JGjrLIgJWAr+slo/sTC
MTYEZ9TQKmKHOH+TTdeUwU0ovgrj1khEqxPOnXnIhXeVHwnbKSFKPmhWqIUuWokOiaXyPq1k/J5n
cGlacRew24K8yrLspZDrHNifqjcsXf+gZoFCn2wJYmWJI6JmVNuKsLflRndF5QOSNFYTEEs3Rjs3
7q6fh4Xr69dpmF3cbWyk0qCAgUyJ6UQ6Gj3xIULSlRu9d32kpWsE6bsCFBnwieK8jkM70kAGAypY
csBtfeg3Yckszv5NIPizEDeLl2iXxaUicUyIUUsuniJ+K0FU4PpcFm/iKdgEFx36DPPaixwNVdYG
fDzn8BFThcJLE9UiwT3toP4CxHsjgpHbPF4fdCEUhJvI5AMOlXvQLub3v5yZkSmkvXaiFXElNdkE
KA8PJE69Jkz2DeLSEsZRJc9fBxLu8FDfx0FPrNpAkSzqsk3KIMtqkJVX6RLsD8oj/NQ0HaBT+LTM
P6xc1EMfQ5vmhLV3tZCAr6TkT2WW/Y3Vzmm73OlM9TEhUK+XhlvB1IDGz7FqwY6LqQsfY7Q8ITQp
ogFDW0fm5LVBNmQm1crVfxl24XdOoD7EXAiF5NnOgAZTC5E/Am+5SbpZoJYmQYxMPdPKhMvqQ9u9
rnyvyx3/e8BZ+DxGaHyKmWKexkF5KzNzH3V4VGSy02gKDTbUIjLUiUtS+IxDol2Ciadh3vEAIkJE
Fj7kZs3H5TJKm34QWgwAYotAKE0/+EfMmwY9/naiYQXQDO9aBfZYol0Nf9Mc2Ks2Wkn6ltf7n9Gm
q+fHaHXTVFLcYLShDO0SDyEpuJUW5xpVEdbkVqCvLfjS/CZ+AopKE5ZsXn0NooFxoc3Cs1TIcHsH
Z13XbUVQn2Nj6rECL1smwzmG/gZL2s2oam7Nn9Kx8Gg5+EpA92rXfalsze/88o4Fl9HANYtyrQyV
mtmyV2NKhQrP77lONE+LPlIDyQUCj7hcsx1awJpPQxnY5CjOXjKYsiiB9WxHwvOooH/TRgxlmmzT
GPG2ZMqRdmNoJWmyzciDIuTblf1+WamftDNQSJQgdISy6WyekNSGpqIi8jOa99IOrDA/clKb53Ba
sFSbbOoVsMqUov2Oh7+1Oib+2ZSNz5sgOg0VJaMdP6d5YykVPFqEldfx8gT/HmGa8Y8tnGhiRRXa
8HOgjjstk/22vGkBQFhZuKVhkAxOTQ6IuFwUfgtDK0in5iJsuo+izbapCyOWECoPkBpNb6rbMvag
0bY26uW2RBVDwfeSIR44aRr/nlwqteMg9RiVecxRbFS3HfOu3IU7pPdgGBOnK6zxmaxp264NO1tT
k8sMitkYVjprfncCdK7YkMQfX9Ot6CRulFoGpED3SuVKKynGQj0fM4bCKhDJOrLhOfezTwxh0OWS
o9ErdTZBWxn44NSX/JbsiNfa64KuS1t0Ur7EWFDMvkC/yQPc5SAVMp4baBRnI0Bb8mZl8yydup9D
zNZzkMes5aI5QjGj2Ope7dNN9JfDBBpYdUddeUMvb9hpBf+Zj/x7z4g5crSRRvxMtXIjBgBFCd12
KBVPZ+kjk9SX65Mjlz0KjGegRYE4C62Y+Y2uNpxXSqONkPLkL/GzfgZ4y4Wc/kTRNpzGSU5FbNPM
wg0zUc/W6QCLv2Di1Ez/TPCU2YzDKBKUAFH5mZtWU/iS9k5siNEhAbHfxXdApW5gJW7+aaOjItuS
q+xNZ01CYyHwQ93mx2+YdtmPa0gSGkMMKomfI/i8Z5bkkE8Zeihu5NBN8wJICzXsDA3Y1Osq9/oX
WB17dqlrYtOigD3wc4kmQgtIlgNgRo4CpOIwN9Y3ZWXYEWyjbfg/emvcqYW7QgZ5GlDqqeQKLOTv
iat1RIJkCPk5o6oVo42aIGLrDrq60nlbqAYC8fxjoFmoVjHwZKHhP4IzkHw0jaVPcAMwMNhXejNu
Kz96zO4mS1TIxT5fX+CFux8jQ7YL0QGiljmrMlZCIdXKmJ8V9GJS9aEbJSfK1+TILln2UAhBF86E
WCw20kV9PJBgCanpeMnAaomt3k9w2wMr4cYfIWQpV5sbC+dWMSGSP/0D0bz5TduEUNMgatCfB5hc
GoLgppkBdNSpFeFVgZwpNYAANF6k1lzbrwvr+Wvk2VnRUrEzilboz9FWf9eh8HZf3sZ40sazcNR3
4csAJM396lt6WVRCXfXHfGenJBJ0vZVgD3wmouqKrDo1grjRBdmrotyRtdENJEiVEwBBRhPlmdS/
vonm+ShcuaAdAWlpbCHUzub5aJxoKtI+MENUAi22DnjAQLOyTHW6mMSWFhtHTRr+tLK2EnFf5H7T
wCYAKEhL0aNAI+v3Ac1LWRhgTDJxYCSv3lU3jFmmB4eG29Q33QBCMPLO3CV7slFf0aYQtmsrP39g
Zz9gbmPXBnAs4D1+QIxohY9bBTp719f2Imr4HmIisELMAcHD/BJSxmKIqAnSCFh4kgcI5i4E67m1
gDealDFir13T85tnThhxQrQjr0YID9jB7NpjiiAyLYCI9wgHhlBKb4IE+v5izC2zzz0EG0AKyyte
qxcX/f8MCoIu0mMC5erZQwcfG2iNpSBSgF3kxPsKVhNWcp+WNhhGsi/4E6PFyj577sgf11d4fmTn
I8+ObJ00uP+DBrxVoGL7/pZnz4HE1z7jPE6ajzI7ouBhiAEtMT8Tkva7yss1G6Zo1IWPxaayQ0f8
bzsD3wPimpte7kkxdxZfmwBx0kLCtEruIsP2In4s5Ral5rUO7sIZgELcPwPNIsA+EEjdTutXprod
5TdZ8HX9Ay1cL6ij48oGpwhlo3kPUm1K0xin/ZhnMXxs810PtZwSin4yL2+jNLJyVJsTMVxJFaZt
/jO/wwLK4K+A8gtNS/Q8ZsdAHClDldbE5RJ1bxzY70yGUkQ83nf6F88E6/okL3LnabiJpI5UHUDU
Cyk4VrI6i1swt7Kcb0sp3FEeAYMjWoy3tyBW71NWg+PDoXLVfl4f+wLkhrFROZs8nMBiAW1ntleC
KmvaNhxBYYqMoxj3G2pIQPfH8gnaQG5cFqovqwBQcNEJUSa2kRDDShAsAm7DOuN+UHvdNzoRoi+8
O4FqZ2sRZC90+UUp8+fhv39lp3BlUuhDKjD1a+aM7KBXm84MxeFUyAa8lcXYqsvuoY2059rogNjZ
poZ+A37Up64ENgkUdB/oTUxbtMiizCP5mnne5Q410BiDUNeUP6sXtgcQBi37MCzVk6HmdhWGtjGU
EEvalJCE5AFD5I58oVlTmVt4GiBoJ6PxiIsaHiXzZUjyWu4j+G6dkqw4jjw5UNrd4IZ14wBhxlh7
WgfYD4y4ewUdHKBlNL06IgFe4cdcvhdQFtRANZksSpBnzl5hXG3GGKdDd9LqEGZI6ILK3IXklENy
Fajt5rHjzcppuTybqPFgl4FHief/wmOh5WlXd2PAT13QnFrZkdo74DfRwLoRMt29fjrmWYAGdAy4
XfA4wxmZFKp+BxkDCegYKHF3MuLncQRIZ4BcV8fhqbBqHTG/Sr+HgvbPRCfTLxVgaUkbI8VbdBLB
XAReVLGaTNn0fQnFinGrNnd1+f9I+7LuRpU0279S6zxfqoMZenXVA6MkC9my7PTwwko7beZgCgjg
199N1qlbFtI1Xd1PZ53ltIOAGL5hD5IPLM5xkoynvpFd3qPf9ywpxcr7vfYgKkp4sC2ZDR6WTVcm
THFh0owdcqF3sHr8Ilyrhy/3zDxXHHdgEcxhDf5z/lqbXCVJGk3sUALpVXUz8E7b8ZZjToOX9eYB
YlN3UUm333/N5W3/j2EhEj972moXeF4SdYADQeETPbbpKSKQ6R8SJ2NP34+y3BIYBeEoKoOzd+4l
uDExQ6GPzJgBcK56Ud846J5Yamr6bUQPXaIdw3aNXHxlYkD9QswXSAskc8vyJ7ogEcmZ2h4GMHmi
SPPLhHlSdvx+YhcFCSjwoLKL76ZAwOyS3xs3bCihnZ0cIkg6kQybndDnSe1+FJVwU4pwxpaHPR2h
wywi/Rokm5BTpsk/4lY5CgXzqVbsK1wfnZlYNOm4DYnDf/M8+v2IiNmwj1SITy0hZayvSyLAfvAQ
Uf0wZb0nxQdzAC0HLNSp2EfF88o7uXj18zv5MuB8gnwtkEwAHKY5BmROm1tRDl8LB/yyWXQtcrWt
eC8HrWkle+Mu8jtvlhOEWtFT6tYv1F9FbC1zQcwexVzkQ0h9f/Nozh8mmZq4N7osOpi1CoFxQB5j
INaVFpyN+kmlYDY1/Wko+p9mbvoE4lDfv4yLbX0+/AWWkRI+xBWNDnGke81UAxWSzx02dzKRjmo9
QJ7tHdTbvO+Hvagw/GPaCHYhUqyjVLM4pdHRUXu9KKNDphJnSOQNXMxr0PWoh+jUS7Nqm3T6u6LE
0OEa2U1iAHGlav+uovb8FOiOAjg2myYCYXz+8quK1FXbGejdi+jxh8CLhv73E732foHbgiQomojo
o81r8ctak+RByWHKFx0MmHKZU/KUx1NmcbG2pkk+KI1fpe1+qLnz/bAXscbvmX0Zd7HGzUQfElJi
XGZaAIRWnsoAPmQEpfq4tUoHmAgOwb+V1XRxjs7vUwa+CnsZwP9l+VPMlUrhHIu5HkHH6pIntYtt
UtZ+KrVuBAlFAwID3890/kRfw/5/TBS4dBzdYCBfxMIi75syiaLD2HimwRwRBauieaYwBYiGbKVJ
eeXkmP3BIDoMEXbkGfPX/vI1sywe9FQRhMCQXjQFwPHSdNJeWelUzd/mYkr/GmW5J8cabzcaMAoX
j1pPLUP65PWtwFZIlBcpzO9X92WcRRphxHwcCMM4Qm9ak6rZUZzcSGHxktTGftBUVyMRVo3Q+j1y
he8/29ocpfM3ycjYQvYBY4sgLccQ3MuS177+VdB/W07sH7MEdwAVW+iEL3EQadIAfKESIej6+BAB
jFTqpTeBMAG/c5u2mteostuqpWNy5nVd8fD9RK+uTzQ5dVjfYoUuK7YQXJaEolSEYFSjncLfxAEY
MhDjCGrUorh2oF1doF9GW2z7rtTCgkWSEBDU37squleoApy9sHa8zJ/nYol+GWdxcA7g9qhVKAtB
vmXbrN7Dbws8XKiwQrw6BRLWaFb2xNprnE+eLztPgYgzaeH2EwBYYskKFK5wRdd9bMf1XZKu7Yzr
r9GAyRZOFShJLYLdNhLiTICHa2AI5V2pdTH41uROqAMzfQFM11ZKBp3fwdWLKZBBjo4Z20fp6OgJ
Utt2pbCx9jBz8P9l6nyQ2qSRVCHIylPV3IzSXZetlfMuo5AZYCwiTIRbC4oZi+9p5GIot2DwHtQZ
lyqCmwx0W53vRam0K+FWBC0jLyW7mhANQebk+y1ygZRHDKzAYwV2ybix5AsZCY1nLZpWGF06kp3s
UQdh2EuzyfamD1gk2srxynwvVxNiTTSxcfiBTXGRL005lZUhresDn4FzHDXohO5YBsrOCCZkxNZS
/8so4Hy8xSfEW0wiXW/rQ6qiIKo0u3FCPy6NbEpruzYiOPYM9xN0Cr5/sVemCR9UUIQRYAELvAyy
DD2skkLDsMiHwf+nLix7HEYKV48jKw/5/b87HNYO4CSgF6Kugtr3+UINx9qEHZcqB0wFra9GkBGr
FsIFuOHJVmlG7v9uuMUVYvY8kYdIQLAewWg3PBphCPJsti/awZmKbOVdXu7C88ktjgSejaQSSoxW
DTcF36bmKV3Dj/zeZeenKnJruI+iCDx3SJZqUELNuyGVJznoduFR20U3+dy4hgzQS0gtfbRNP4Wv
RXjoEMattUYuligwDroMejBoyXDPXV6TVdJDv0IvhyAXTQdUsBSEYAyZxIJPa6QETCjduIpEkOtW
Ttt58Z/NejHy8s4CYyNU4VsSFID/ylTw2lhb6dheRBvzECCH4IwBFeriEo6UlOdygSGY+hEOuECi
fGNWcHddC90uY6rFSIvJ4JSb1F7CSCKY9wly7KHOvVb8oOMz47VP225rAHCxpjN0dVwYZqCqCYW5
S9fYnI+gA4X5EHAOTZF68jrjowDlkJKd0vxI2t7NUxmiHyvf7tqLBY0BtRNjFhJf3hspLzk4qvOw
02QVHF5xMUQexcch/fx+s1+f4NxUQ+kSncMlyafhgBwbXTIENbD0XY+gUQJ0bNzLk5eXrafn4iZM
WztcNZm50NZERAE8B4jTv5FyaGicH2ulTk21aWUtgG7pazhRS8iAGU+HFJ3xPPsRKcdRJ74aRbdE
mxBN6rbU6rfqWNwSo/Lz7qNDUKQK8lNbPyfG5ERZ7xMlc0pEvUzn2+9f1MU5Ba8ynB/oBs6+zBe+
Vy2rC6CxiRQQPClJPlTzFMkrB/3VMWYdAXx2IPeWOVc2AJ/UIu4OuiiI6SOvHrj89v00LheWqck4
A/He0TJGBev8pU9FKxRQMZICPXyEepoTQpOs6w9ypVjfD3SRsqIJgMoLlhX44hBxXlxapZiVPaWN
EvBWdpWygT2fYgGCYRUgdVHYPAKusDLkxbU8DwmlFBDCZ5ubJXkl7qIBsMhOCaK8taAhtBnInrW6
DabLRlw7Ga7ND1k5CuGwzwPYczG/jNTQNzRwb3HgEoHIETv1NApsKyqZF5vGtimQKX//Si++Heb3
dUjp/NsVRadpRREpAclPbfJRmI9D9ow9s5KEXB0GOijAWQHudaE8A/GXjE09WttV88BEdmjL6E7U
Ew/oy+R/OdQi+9DLPE1jIHaDiCc3UTs6Q/nU1ZJnrOHzLlp7sOgBwR6e7giDJaCYFuu+B/IXSGMd
nwv+FsODp+VWd2jtYdMGyh00jGdxG5pZ8RHMEXumVKbHVf30qy8WYTGuEiiVXtgMm1RNyx7g5KB1
hdvqQbCGE/+IT/K96Js+f9A/YteEctHKO74sWWHq0AjBGoWUOnhrywhL4DGVKZQSDZa4HYg/oPV/
iA+pFvuyEga9PB3w5qxMujd4vDP7WdWLPXy/dC+iIDwDerrAkGlzs3JZwCKkzUjMciXQ4HOuM1jy
1vWpHesTOBwBrPc8jrAWlPk1WsS1IwHdG7QkcYlfejKmtaYlFMC2QGSyrUnMG2LJZwAdlNMJV9pa
5+riAMc051oIXjbk+S+u7WjElV3KhhSUSdk7YZvv1S75aDpxjV9z7fSB/h5BggdpT5Bzz4+CuiyM
oWhKOUjNHO+utZKJWFqIMp00wBOV2qPcrK2ja8sXyHmUIQFBuFS7CaVBiaJhTkMg8XMwPiEyCBMA
J3TaF7WAOr4d30Mnzyab1RPpQr943r2z9dMsygEPxWU4JGiMhMKEzxiWb2NX7fM093lU3/cgbdmz
6I4E0hZH010S6xsT3N1cY5k1iM22KcdduyZRd5lYL55ncW6hfidOTYPnITt6p2+yXaZY0kvtzH7v
U5B5aC+sqb5cW1rYPIg+AEqaFfzPvzjumwFWK7EcFGO0bdmjCU+EJhHt7/fp1VH0uaYGBATQbPM+
/lIT6buyrtFSlgIunCpUfCe9t9KarlxkV0eBvCU8I8GmvziMR6HRhhxAgEAfqV2ML6mGxaOvoRGu
rVcDNXNkfgpMZpc3NKljSAvRCPcY42hF/QLsx63psVrD5VwfB8kPagEwxlj2/c0WTBKIScqBSKgd
V5DAS584DRq6drooePlnCR1WHUgl/xxoibLjIoht+YAlwM0DYydWf37/8Vcm8lvk98vHp4ksRFqW
y4GUPqXYVEobZhYkTQ5QYt/8T4YC30GeE48LNF9R10qS4FoKOBGsMW0cMyzckqReyfqVq+fqW0M7
DFQ9nFyApZwvaSPpcEqIhRzMBqhDipYrXRnhshk8fxgNSoA4HmdflsWuEbVRjAgtlSCE09Opc8X9
GEQbeZP4GbJuSGHBO03xyCb1Gy8zLIHaaxDtC/b9fELOOEWovCPahqvy+SwFrRL0vEVs2LoazqDQ
ai0O9qMIATQiW+N7D4sdcbAqHzKqEJ37H8hU/H4CDI867SwQu0wkWaG3StRVeAnxEQKcThxWvxrK
XHUUt2mZAws1enrV30JTaZeSEoqlMB4pVBjSKp0INjuBjcS4Vn25LP3gveCumhlRwE5esKEIK5W+
VhF4hK86bPxm3Lxmi2+ARtmtB375r9lPYN0M/dr9/HXYeat92UpCSUVJgDFXIDb5eyNrEMfVfD7K
TswrrzKI3SXxSoL6/5mqjjkim8d0Fws965MwzwmWgHjqn/XRkz0wtwNjG+NEeqx+pPfxprtVnvjN
qkft9dn+a+R5C36ZbTpMXW22oYzEBKRbX5v9Gmbw8UezAam7+Uweuj15Jk7z35BHuRZZAlU/F50R
VF9IWJlqrkOdBynECFhiiGArSz1U3FxGU0sb09dx+khYs3JSXrvAvgy69AAA87EUVHTyg8FQ7BE2
AGlfQGfq7ftD8uoogHVpuMXES8bipMdpGMeSHJQgQhjmZ5KjsLFGurhyPGrAc6HKJCM7uGi9FhVr
Gpgmy4EJvWak0Ba6pCvX/coQv0tQX5ZHXosZV/ReDrS68qDi6w/iShfrAgGPwwez0EHvAtnhUhMo
lBIjluNWDno4nJW77jG+zY6xk9jCK0FClznwV3IlC4oJTuWE9/XKdXblS50Nv9juTJCGcgIQLaC0
9yKAtwYFumPCGu9rbZjFIV8Wg5gWEK0JJtraYjlYTfxs6Gttoys5E4icWHdAcKL1v0SkqaIic8NA
GDD1sVNAXGkgyqbSVDusagszXXl3Vw4P6FiCugBWOC6vJXGdjyQXO4JUpmzie85+pG1jocgqxcmW
SxTa2h/f76oL6ZHZBgv3gTp3qOTLElhLVYr8IWZBDbZEv6396sl8Naz5gg7XAJrS5dqfAZqIqEGE
BkZ3ObsynaKKGrTFwoRybeMIe+lY/5gNNoog88O9DiCAwzbC42QriQVLb4ceyQ211y7Cy2Py/DkW
tSPOC1lICzwHkH+e1sB2a/gF2XMrVlU7KkI7Q8tXZWRl518JS2DiiG+K9gey4gvzXsHIq5gBhRYo
vvoMtzbZ2DTMzTbJLrNRdEms8gEQzzF2U9OOb/Jdt7K4wE7D3XMeNKNCB5T0DK2cWYzznvpy+DRx
UuRKQlDmIUezU61Cqe5M+UcLZRJ18qYBpAN5O3Q7ktaQoCYOkFW4MScLu/gwaW+6MbnQVoCLxK8p
fuxaDomE0DaE2BraYOAfhExWLgBLEukOYMaPovZW5Ye6+yEB7Zjrjd0og5VqnTegbzEOMB1nEN1l
yaZse4cqwCyRJPHHNHenUt9UaeGKM8EjftP7QMwhjIK6ewgYItw0lCBjsmd0zFIT1ZfSBoK/r5V+
bMzWmoCLp/1Wk8dAFSYbxWOSHhhYX7V2x2eRexRfq+qYsFdduQvzmzIFv0T8qIRsDwPDIGvHmbZg
SeOj0OxntL0Bcd5egVBE26dgdfP7OiabtpbchjwmeI1mw/ywU9waAjt6/7NPUxR2wQhtPqLhg2nP
xfgM8x+rqQXXjLnV6oUTVo918lCAghsmg0shPhxx6qVS+ElRtWfi6FD0VyLis5HZ8QBqGqDUmbgN
QXMQpfbVKA8yIOsE7i2alu9i85TlKf6hJ1UPmY5IV98JZfQkNOm+EMlLwkC8EiHuCAEagdETF3JL
g+sLGWNHozSIm+rGbKC+AGA4oP12ne5lUXEK5VeOckYW9m6doiqYUqfpoaIFzWki7jsGhUDyViM7
MuhWxIVMZdGCqYwNzfSxCG/ySLMzJt2Z6ApF6ZORhG4KAEOTh7tkmCyaP07ZYIcgh3HxQVLf+1EH
nuoJwDWv1TeidsiMTW+AtQZtyFI33GyEDjfER+tnqqvQQldcKkP5ebpJBCdBxVCHZ0iZuiNugbZj
K7AsmHdc7p45QQNdEXQF5FCLKnduQMtE1DEiIktXVmpHyfO7QtkocOJC7O42Uftm5MUOShmQedhm
5j4sE0sq34z6XcnfUzR0CvbKgLwU1W0EyiHSfLtXf02Az8g56PRwNNJum/EAH0REHvRYD0GPdL2I
fygR3yTVYNUdGFDTHY1+EDpzxNMNgH+A3OJ2xwvNuicysQ2VUm+MOYRVsHRLzVEryHVPvxjU6yPo
J3X9G1XROjI90B4to3mDYpBsfHb9baU/xrRzyuoe5kotDBCiQzP5HRsB4lO3o577aXvsy30azc+m
W8MEcTokUo1MbHm8F8V3rQyKVHEU6OMJ8qNWnxTpXYWoKNVyD8QELzVS6LdDV0iu8f1AnxlGkANl
Xy7NDYPCaFEPJ1KRTdfLj6TprZJDjq6E9VgPnbYkwzQAiSvsTFLdLsy3mdjhLMBKUu/j/iYf8QcI
sRssSI7ETxbelBGURzTTWOJJjelWbD+RfRo+mfEILP0zbUHQzmGbPhbQdb0ZIBslTMzO+5ep21Ez
dgwOaf8EtayocnVGHdl4TPldCEsDg6WPAv1VE3d2SEhB5hCh4dKrT5Dih86IVfWJTzoIloNA1hmv
EZQ+gBa2y/n04q8mSBhG1Fmz4sk0fg7wQKhkcohb+srn81BrbGKeFLit6QJoG9lJh0Q4stUCcU4G
ta0RjiAmqitFD88F/eeUQty8K+6KSHKF+I5FeCXjaIkF8bOK402bEDql1gC5q9H4bPre5eq0gTNI
qzFPRgNRACI5Bnmw/ynIsReS2o3zFzOHIW6WuaSF+iuqqqXgq6Tai/VTZ8JDtoGSrBrtO0HdyWns
CUjmgX57gCY6BOBzz8T0FFDDjTzaqVBRh2vRvsNn1CDJo0LgVe5KNzerXQseCgBDVjUlXlrVG5Tu
rUF4UeE9HMvQfWX51iy3OZS0JJgbdXVzEkRqTzx+1JV+QyAH2/aqMyBoCDs7a9+H4mhEUNKBMDOU
Me3QAOA61Jw8E5wu1rZQ3cYRDtMGdBoY5MVueO5E/WSFGk4/WTxiM6gU3Fxwncp09FSu4viDehqP
LV70FuSJA6H6yBnIrGBHt1lzzKXnZM565JeYzH8jyS2GGl4j64fM7F+43mP/pOxYKrLTkcf5WjNr
GFoMhRuyG6ZAzp+L7thJLjEDAVeoAW0xXe+cLoVYeFx44qRb+oDrCzSaStr0HfToTeYxRfP7vHAr
Q/ABlLNSWB4mtQitLGj6QoBAjJ4KTbLMkWzTSHOT6iXMftYltBhwiAzmzxARB3wbbBp9RgQKwUn2
jIKencn11hwcQ9tW4mvZPDdNfpdA/yei7YOa37R1ApuOxEv016G+M/sPE0pnmO5vq9TQtBgHS0X9
NWIFK4Wwz4H2FGWwxODPkL13/EatHjMGh2P9rmbqVky41Wc3rNg2zYc0vevth5S8NFOgwVqImJ8T
TpmSPhRzoQbilMbg9OmBd4JT6rsSF44QQfYgV+9GiCrX2kffwNApC10YX+Co9WsoAxo8vDGFTy5D
vk9R/LA+6Wrp68YpzpgtRo2dhGt+Z785VhdhFkLq2W0aUI1lf60rWp1Wk4mYiMI3cYy9JO63KQPk
BbjCcXxvatMKO68rQ1zrd2D520P5qsQPUbGbhevkT6SnlrExhafoF7xp0uEJjekMxjY0BXbe6E9j
xPxcRmiEu1VhblvvaXcr5k90eIjMT3F4aFjsSxxScW19F8fgfYCDPANwtXJwe1hqcUgKiEc0WP1O
7VyEhR7t+CMa7lBEytwoynbQm74pYU9iEppbZSS60/Sip7IjwDdOG2ZUcvQu4NJrS3XfldUs6GMl
xnGaHvN8gjiwNjsOvMolu6NJC2W5BHr3xNPaDC4n8AXAwtdPcX3TNqGfDgnUYulOjqKt1LSeBqsa
k7cgqCt2Lwx+r0FRv8+d/9MWEJuMypQFaumGAoMlSmzTtWb2ZeUXQfIMxUCtHHnY8po36yEZeTu2
Qch0sJsHfKPCjaEORavH77OvyxT2fKRFHjL2RSrVKkbSIXTdQXQaMueKEbrfj7I2n0UpTGyNUsGN
0AaaAPVyQXCKJigjGR4Eq62g60MBdwD1NfR15UWEJBtxbSQQbg4QrBvwRe188amA+kvtJFvTBypp
A6yKv+YQdiUum/NXgK4gyQLO4WKCZd1NWT2FbdBE+EjlExWfv3+Dv12WLjY0Qj5TNEzUhZb4DVWI
u5SHOQsgj/aQs9QZwJGpInbSh3dR3Yul6OjcdLLmZ56P7qR1G1PCuQRAVCsYdjJVoCkjJ4iHH3KT
vqipCObnaHfaZw6ABDjFXi5KjjR8lHW4Yx2B2LnghpKyaYk3wI8pCd97+SnqWy9PS6/uYcFGEj8R
EGZ8P9Er7XGkqOjaAl45E/6XiBgYjWWCMUIMXb2dnRSmDe5tp3Nmsdy5XrnGR18db1ErUhMtq2E4
CPF1lB8Ue14vuMTscrZHtcnbqgjIlaVyNr9F0UhNopCgBd4EDNVvaHceyl1/k9idQw/KXtvE7irg
4MoePxtxrvh8SbnhNiubo4wRG2dwVE9FJyS/ZdgRGqyicbbVFr9Ze61rs1y0YHQp5wB0z2MqtUfq
QGFrsJgrTeizhbIs+mYmr+kk4MMpvrZLbkiQnwRXt1WfO/2B7tJjtzoreT4OF7vw66vUF6dL1IYJ
qebFOXtfyPtxx10RtSNjJ+7xai2kvzv4mDqwr3QzF2EehN58DaEU8N0jzPFQd083mcc3a+fPhU7F
LAaFUggyQ5RWoFi/WFXyiPiJalICSC3dD5Amlz2kpieEMMMuPoRIwqzGD13n+816WZrEqMCvQUMH
SsgXgjaCWNQRjacE7WlYIMF2iJPRFVsgenBbR53ifz/clb16Pt686r6sZKSAslGLmOX0ru2m0oo2
Ipp6+Q862ZBHdqB8a38/4uXWmQecnU7Qsb6iVDaByd9JaoJOCtvwAtwPTm5a7ce/OwpUGSW093Hd
E4htLlaVMml9poZyErRxg1oTKgzCz3FYo0Be2TDnwyzueohuag3TMUy+rX+yLUzTndLXnN7uXcgo
F05lU/vfPwdmVW5EMtDYVMULYEzW90wmaZ8BGFP5BBwonayRwi8L1hgC1GJ0edBnvYBQAlMAj/aa
ZkHdIquXKreTTSRpldUOIqoGj/80X/qP9+E/ow/wXPIR/O327/+F/38vq7FJopgt/vfvt9UHPbHm
44MFP6v/mn/1//3T81/8e5C8N2VbfrLlvzr7Jfz9P8d3frKfZ//jUpaw8dh9NOP9R9vl7PcAeNL5
X/53f/iXj99/5WGsPv72x3vZUTb/tQiFtD/+/NH219/+kKFY9R9f//yfPzv8LPBrpzIvi5L+Zdvm
P+mvdvmLHz9b9rc/sFH+CqVLdMlQZoZ4I3YU//j9A1X9qypCQQC9aAh6YD388RdaIgv42x+C+lcI
NM0wUfzIADxsxia3Zff7Z6L019nYj+BQQzcfiF/xj38+4dmn+ten+wtFnaFMKGvxOOfxIUSWQXwH
cBgH1izDhbV5foQ0HVNDXSv0k1r3toj8swcLKBZCp5FRGBZhI6fdF61ilRJc10xuZfIjy3ZygXUT
hX4WKSuh8QK79OcDAXMNhBoUhi7AN7JYxGnJM/3EbWLPKnri5ECtQ7egcW6nm/RV5ZDwXIuyzi8y
DVRdwJYA3JLAhIAdsj4ffF9O0rRTkhHFYOlUa5D37lRYQaZ+rSo3xIy9is9ygq8DiqXMREmF6FAz
XPOoXvR9fj8CbC0BH9NmM3WkOeePMDUjVyLoAZ1kM4TWAU8glt4Zqh9NA3E7afxJiVmBkGagDj81
sqMM/RGR8RosadGrBAxFwsEEoAaqP1i0Clk8R83rXJbDKjvRwsgfEmjEu2DNo0wF2J5QmNpGamll
ZWYmWyQrZ0cgGNqy3OFzC0FKzNqrUl2xVbVCU1ND11bOqzezJAIAlIliCRW7NSCK/WXn/bmuz9bx
+dX751PjuINTjoyjdUm4HiApLeRxlp2giidBHbXy6An+JzYDdBYF9l3hgfFpj5u1G/G8cXU57iJc
Fqe0kEiGcSGiu4PEN3RCFY/5a2Hyb3jKvyKtP8eZzxGYLmOSxiKgidVaG9uizk5DrEJEEbZSDgDP
8AAWUT7OagBqeqWBdbpcOJGuPGUKeDtVJh1MqkCgcNToXmxpuxFyMLMVBhoRCdXhAW2ABt7GfNzA
CjneauB2uuqQnUDG/+RC9R5lQA5CmACG6JDFsqtB8oqOoSbONlXdPLQcVTajieEcOxS3YZz0sFKE
GYFpdrBcFOFPC79K5sQxEX2j5nci+PJ2IpENWHjNVk8JsFwjxKU788RbIJpDdpiMyiFT8SOL0OVJ
W3WnTmzYCEUNICUpbvUKfgd1rdxD9kTGYYQ+STXt2grvpBuEvZBihZU97PRic4eiWg9uc1fb2PAp
NhOH3ZeJGg3kVv2wAOpDlxGhQqjJAb9GtVkkPAsCoRCvIs2GK/JnzLMHHe/DhrQSfD4jGHlnUU79
sRPlbZyyFCVv7TYGcdyp0+ZxaOPQw5n2CNX3duVcXJ7T2JXzlQCgtAkUCVQLzk+HSGRiqMKJ+pRM
gi+WsG5OYE6mRBaT1tj8OPnwxxaLDbHXrA+N7spMyDgfTJahStSbEEpGJQRC7Q1EsuO8EAHoVB+a
dMSHSctdibi20PqTqeUnTrke6LniKm2WWXWNlRYRmfkgkaRWqUT3dSZCTZd9JHLjldw4xrV2klh0
azB4KKT0Vk3CT0Er90obP8J3+wPgkrdahdOALOq3NCtcENFu40T4HDtBsjsGaXjwXEQ0KPxCzWBv
LbsRCOvKpAJfCyOyQaehN3Ao0YWmif7M7LjB89IlVQ93i0p9UyBzbg1Dvw3zorQzPf6RVmgEqkbY
zpWvEYaiYDUbuBTLVnnWsqmCeQbd1K0Aa+dGezSS5lcO94vKrKiN7w6LbE56UNqhET8Ir2Zb3IM5
cBpj+gG9oNdslnSKErvNtkIfnoa8FK1IAWmxoT+hNO/VlPrhBB/bmqtQ9iQZrDTyYGjDT1FtHqqw
xgOhT2LAWdfiLXtJpHwbFaiGUbm+g3fPRtaayeWV+DKV4LZKXQPLYbYveQI3bmmULAIvaMCQNVTF
U+0V8enP2hgVh9Cw9mXWb7Acngw6+0vk/C0yAHwdGuVTZ9KvgTU3lQTV4EpoV/KlpWU7jjUEMrh1
cWTj4p1BkOcrDYrn2WiAiHUEPgU2dNUw+Szj+r4RtN4x8j72jLQiDn51tHteM8tUBjQlFCna9xGD
tC0dWzeee8ohKus/YJM9Kw6PEJrlNdKwENZ3el/DUaXvWg/w2FxDaZyZdwaI3RC2qSY0isCdDxqN
RfuRCujcafSgjw3s2/tM3glciVHhjg3+NuIEuy8aLTtKHJVqR8jEPhhgdLslQ2S6atFHbs4a9HTC
zLglENjcMzVVd8kkVR+jokydVQuyfquQvv4BmXDdCZmqunoJ0xw+6O+qWP3UOUf7uZ+yXcsTwx0F
2MCYcXtkCnuiRYHmSEZyFzbryPIGlLc0s6vsVqh7TyQC8XVT7C2jG/aCMnRv8AS7aUgnWGrJmVNk
pexNWLZb2AZ3NmdT4SpS82ikHAQheIwUPG2dKlHg801S0c4QLcIPEG7iuibA4bELnTAmMPfCU3vV
pD+bdaN4qi4wHMP1TyhvxXAjjzs/GTq6F5pGc/QayfYYTUcK+3g7L+GBQ2uQ4gyeCy7i0XQ3xmaz
BdRasyZFfG1GMjrS7KOuJyKEGoQYIIP62ApojKYio4AElM0DTeGGU068AyVVgc7eKEqeUGiZPSri
RyEwGAur8GcJ8dFcLvaKkyc82o1UGYDi1dS9qYS9R0honrqUKX7TFWiRlElxhAfMG4+beju73e2K
ouiPmcAqeyVSOVe9xZKflfsg1zVblqE4sYTCDiZDJQCszPs2L+TbCno4wEekoQTpeEjSpdAn6gma
0nTS842klJE7Tj1ZIcZeRC066D2AA89QTCiILsGwuDzLERKT8hHzhwJ/v5H9eNP4a5SiBfJ43t4Y
B3PEbTLrvy6FUwaxV6c0kqUjinvQZxktbddBVcSCYyWq0C1Id1a9BaoIwF/RhRT5VnhYedtztHp2
leEJ5oYPpEoh6IDg+PyAIaVCZY646kiUAUR4zh7jyTTgkFjKqJf0xbibBML9EtBpayx6ZimkywC2
KAAMCbn2KvIhWqldz1WZs0cykAfCxhtsa2B+LwD5UJestTSL9fs+USprrOPbMBFP38/72hjwOIRd
I5j5qAsupk1HIxXJqMO7qcKlMlbi/cyQXsma1gZZFlKjvMhqhgSxH0uoq6vFzxDyEd9P5CIfRCqE
3hrA8bMZCQiNixuizTPJiApVu69m6xdH3M+GEYlfISWT4XsAHg21+WatSDz/1eU3AhgfAlGAGCI3
X6TFfTGhPpV22r1mIh5oBvQugfrI1t7gZbKF2SGcl1AAILMg2OI7JRzOQXAj0e4hkSxZQBEzK6qn
zA6b2jEE6YloCGjh77xJsla5zf4vZ1/WGyuPdvuLkLABA7dAzZWByrhzg5LsBDPPYPzrzyL9facr
pBTOPlJ3q6X3VVzG0zOsITKilYYudWiYxyZC/M6LzrPb9MpuxQMxUNqRnQ4kRA9nW54Bu0NC+fr7
glz6Mue/eLbooznESlxX7ATjrdEijl78gbDo0qr/iECn7wLcJT4OPsqPIhZs5HUBdVWMgsLyuNK8
yuU3AKJBSjl/WULh/SiCTHvsfLRZEmfmUvBGYDTjJruO/0DZvXWU2G0P7+F9+9q6QO3A3xEV9O2/
fkvYE5tANaPGCWnuOfpS0DTWTWC0T0qu7JCJb1WZ/k3K5P33YX7c9qCxo75jomCLq/hH87sUfTxQ
LdBPNCQBYAToQgB16GSS7fNWfa8o8bC7UpDyyOr3kX9ulq+aCnzgQXOYtBy/375FG0NdqcIEc+PT
Hj6C4MaApdLvY/y8haYxwH6HjAwkXebN4aThBmIljKGDbgaok9PKJXmlaU9/vw2+DzHt1rPqUNqp
Ug4thuiTHtRQgEeG21gOG9Q/oJqjAMnz9vucLn+3/85p9t04xLtHATTdKei0dQM7P6NLoJ/s/z7K
rH/wFYp8+3TTpz2fVxXhiUDaiWza4ffja+YHt9a9hBeaC3DTlu+DYmFDzBC3/zMkAMcUsp4mKk3T
zM+GBOKshw0vN05dHvVHDozNVm8FIFcEGjUBld0q4OO7VbHOSXplPNIktnZmMgT3dQ3TsIrp1ywC
DM0q6bNax5shVdeQteXu75/m0gLgif5Kfy+Q5iwjCIKmMvWTpiMa0MkkO+EY0Ov9fZgfWT1Opg0N
SDxwoE7ihHz/GpDGLRG/cP3UpiqQPwpumrVI8jXQfP88EOi4gABA/nfS6pkN1IwZHTOUok9AG2+j
MLvJSfoaE7YtrPDz96GmJ2t2WKAZCwYuZEnwaBuzoXCTNCFAhIhvS+2o5WrtRI31lpkpd8qR+PA/
OP0+4IXTqX/pR6GxAm6FPjssqhLBSSJstVPQpyO8c7IQDpyQwpYTswjQZqRro1MnQ76wly9cPN/G
nZ0ePSgpUvxKO0UGcGUFgugxf/99ajP5k6/j8m2M2XFhKax0iNFpJ31U5K5CFQSAOv6CclANiB7r
ASMiQPkY1gs6DOG2zLIFjO2sS/a/v2BSrsbjAens2XJ2OJykznJ83ZcMbcWv/i4I1lB8c9hNc8z+
piu4ND4tzHv6q7NNhHn/31HnnBxa6kYS9/i2tJejF1oNvNXRxXmMSPXcYJ+DPQjrlRhYJFcLLc2J
7NrYtnlt3ttlg+aa9qE1ANQYIzBQAiJkTlw2+74Ld0wfF87wz2oZErrz3zqLFROaDcKyMg2xSu+p
q/z+f0yNveRQfWTATpibKcWpgdL3vrg+Hls4AZd34n+/Fv1+jVRWA1nVvNROrIJ+E3xGjX8PVL5N
cXbEFFIZJBgxxYiSTx2cW2dUww2UPcf17wt/4fLQcR1C1BrdLxUdiO8zsXSUInp9oCcLdbYcAHIW
XWPjrKcUOMr/0QnvP5sbsQMY6+jFqj8iI04qyFFKSU8N7YGG6994q30GbfSRKMKLGC5iRg9tY7xA
EHCpYzF9s/kWh/IWZG5Q1cX/mU21gDY6TfOefm0bsdPeAs8G7CVw6n3kDYeljObiVTIJ3sK8EuU9
CG18/7Sw9SEZBW4fJKbSC7m5TancmEa2+Sp5U3ut2hWMskanGBe254XHdNKbx3/pZAcwT+Gk0II6
LBk5kWAnORypIaEa90sUopm28NdiokY+qd4h15/aaN8nyEQHcW1ZqadWeyTF6A6ZgX5duRvFtZ1q
9yKmKJUBBxmA7wENiLHvd79v3kufeBKgt220L5Hbk9ldGaFPBjbVYCBq4G5SPsIil6dQfyDpDanI
lqNUH5T9Su2F9/vI9MJ9ierp5OuD1j/EBGYHNKODBo/4wjhFQLNrKaBotvEKtq2r9+j612iPNOQx
SDYJgSwDIJqkkR5SBSfM1FXG5XUCKKwEJJybcLKIzSuNQiXCHNbK+KfpPyn7KGDPAEtvJ5XNoyEg
Z1EJzf19EpfC0SnOBkd7cgD+0eMyqsAALTYyTmr/ICgMp+K3AdwbJ1IPWbDTxxio3Qx9nmpfx58l
xIza0Vy4fy5+x0nTH5wwSAvP2fhpVQ0crjoIyNAxKgIQEyq35Ye44m4Iu9Cir508+Ph93jMS3tfG
xbZFnI2O90TDm20bFJyMJpE2MhibODk1PVy0VlSCs2E6AQecihSvuQkpwOyTB+9DFIEhB9+kCAbr
mjx0FA1xNTzlPei3soYAh+6WDHBgGzT7eDjWsVzQRLzw3Jz/3rk5ujXkJTFTTT+N5oGaj5qyEEFC
L2R+N0L1H/rgyI2nkA68uO9HOUzM1khhVn7SNf1vNgzoaLRUAHnQ/CmzyNrpQG9XYQSLE052Wmna
W3UI6SYBFaAfdeaCfTYC7GlHsKCXAFfnAhkDRXVZD6Xm2FXk91n1kAXZXpX2zk7lR0usjzCeNJEB
/LVYdUqN8onJ+h0Ejuwta63pBJmPcRqAWgd2j8sjGA7C3HAVppOaVmd5aml/pHz8m2vBs12yddgC
FqoSpfB4Xj1bksEgtPuAMs5tB6M1pygNr81z7tSxddsCMesVGjoV0D4ncCIBNjdBj0i3epjZsBv8
+C38eq9Y0e8amnzWKX2D9t8NLUyX5e17wtIaf7G4QUFukwehL9HKqPvuvq66j1LAN157HzLr2BK+
sfNoTyK6NWv5NET0wwJ6eyR6s6vVtD7oY0JuukjF/dDl1qatgJkLQvMvt6hnd/YpDulBVvzK4l3m
2B0/xUb4adQQqqbjitN2QxTdtzOSrYMJap/rlROn1lY3c8+uEzfmAAnIfm30cC/Fo9w5eQexd9U2
9qZQ/TSo3uNCOdYhhGt4u1bhNlF25D2T8S6zCERaCfNk291VcLGPEnwYg4YOvBYONA1u26Il+KPD
LuXqDTU5einS2I9xectz7AxFwLW+/bQLE/6sDULn/K7PUlBUmPGQQO++CaPAgZtk6Zh9DVfaiLN1
VtPONXIjASmCP1SjxnGmEnVH8iJcVxmU1cswY54Q1pMR6bqTc5BdpPVqAouM8DPf6CZegLq3AJgf
bHwx3h0l048d159LMxwOpCRQAsiiXYxaoBv1wNj05njIuPKoqqgJajQOV2Yf/NUj2Mrm2j7O4Azc
M9DG4jq7MpNoO6hiD+gOupjWWxlTH5LYe7Ad3vqqF+i+Rvu4kHsgTneV2a01Q+yCJBdQow5PClDO
CKWLxlVr21rFAdou4CffCd2GyNg4/rFkcK91YHEWcbxVho46caHeBkY/OHZLir0urWNi1o+pGuyT
aiDgPEFJt4+sGKTFkHk6zRQEFsi9utoa7noy7BUtEN6g6a6AknJeyPsYzOtNWVna3jAysVIM49QD
fK1btV+n5AVhypuqdR99Q//olfUQJhVfNZFRuhmBqlNExOuQtKOXpvqwVc0WsBQS10cjDfqrBGr7
fhURtjfheOzVdY2ml2a4TVAVTtdZmt9waH8kVlsckjqCrNrYLVxmOpvdZVDEBZgGmkWTGDjAqLOn
GZpRQcgpG0HTQ6Pc5Fd9T0E4A9+EREclATnjmSJvrQvqmdZDJSMvq/6O8XMRZ5sc2zAYwjUN8k1e
TowgMGTQZk/iY2UrbmzGoGOk/hgFjwBe7HL2mvaf7ZheswBF8tIC49G+HUYG0kSwNeze0YDJ18Bz
DCJQirJX1Sq8EAbTZZXdQXreiXRcN9VSmD2P/+ZfYJYom4ldaUbQGL7aoYhivWsxuMbKw++v6I8i
7nyU6VecVZbqpBM1wPKmz15ShJmeXTjmIfYsb9KO80wflZVHsUFfdyE3+pH/zQeeNsDZwGlaoRMD
bpnfoT25iqKIQcpNqn5QxaZnFOoIsBS6mBJ9TRy83kcEBOuVUHEADjzGIrtqlKh0SJ+0KMmiW0NL
xdfT5JP3MKUcUD9Bb/xNU4oF/5X5qqABiYos8izcragMz3UUTLRiJSCB2imsyIbk5EtrkyFmWFiX
C285is/IcQjQS9CcnEc3Mcl7PMf0xJJArGw96beWXaxG8NEcyCrtic03+RCtZVxPrgPUR3BRHCO1
KlwtYgi/UnTCEziCrELVfI6UOvJYxZUrGZlLbdGZRg0iMTRlNZQlp3o1ZFQnTOb5UoIcVqljoSH9
vMp3/a6/6Qo32yYre6U8ZMfmqHr5qofrtuIau4XP9CMdBJwTYAh42CEcQpI2uyb6ELzigWnIXgi5
lnTUAJ4pSrdKMLKGeBskZQuQL9Ggy55HoOOn6BN3BUAM4UsJo7WFZZvfWkjXpo4Eri3oEqhs3gAb
p8QVTgnjKecn2d7FMEZiiAkaOSwUmH5U7zAQdiG0p+GMCg3s2bzDQdREUxRxGlBF09NoTbKplQ+S
c5J6DGGKEi1p1f1YZrT0oEIF8ycgpNH6mSekQw3TvrBCnAJzJJK69o35LI6I5Fa22zzDfxsUBeCe
mh2oyDvtz+8LPa9wzMee3RZVJXJkawWuB9K5jQDsDGRm0lwnWoBTby8s41fB5LzKMB9uFkmLvJVm
HqpAXB0n3SNysOLrsnW6B8Qi1cbyhrXFPfkQeaHXt3gHnBBCjbGbur/Pep4yzH/GtAvO7kg91oBe
5FV0Amvrlllbki6J3s+vmWkEuOsBSqROBnA/1lTRdbz2hu5TQBqyldiG4LfpW3PhnNL5wZiPM1s/
fYAnBcqhum+AT5c8Co+5sJECTGdV7wy0aSfLb+aMnnoPovs93xpANiSwhKaHJXTF/OTMf8lsaYFK
LkVahgYeFH0V6uptq6UQKbCxlQRkNth0cy4s449q8HzM2Tr2IpGAVOArI3BXoVa2pyt0ZkEBdsk1
cDTmJt32V6G3dBtd3MZnqzu/jiozRm23w6NaQpzBBtgzL646jd3XSlZvy5TtKQwsKgjlliHMcAv1
fkj4J0i0970WeiF9bbnu1G1xOwTUyZmN2PZKycelKoy5sAm/SlRn25zIkNtZo4HHm4nXNKvHv6Ft
vYOTv5/cWU5tDz5UQWEQ2ijA540nHUBRt1d1NyaQ3OhypIWBMVjbLmrvO9pf40EA7D7oHoeqr9zQ
ZNuGIXqMoJqQ0BCG0bH6rA/9xsYGbFJIl1jlsFZHwXd9M7yoYrwbGF2PoB5HoHu3iXoj0/Q6qcRO
Nt2+BQLTGVp6KDv9xq7ME9Aq+9Aqr+su2EDY66EvmkPfZVdhmL1oDUpq6E35ahm/mp2xk6q4NQxx
HJJ0K6pgxyp1l6v6Otayg0ZCfwC6xgE3GcDZrgIQrXlBCXBrFP06Z7hazbhxkiDzDTi5dLlE4IoM
Vk/zdxmoKmB++T7qyDocoJHakmPS1y9iLFypQ7emrPt7g4rrvi5fM2D6HFNWlVNko3Q7Id91JWeu
orAGkRS7huDtTZUXzFWrKr5tLOtv03bPpOfaJrdKGDOa+hZO4IdAZXBZiIduFcVatyMdj2A2Yxy5
2r7Bdx5oREGuFG77kU34tVnYhgtUKHfUNksc2zC5a6e0WCV20zikqaDbo3dbWeVvwBtprmbJm6LM
bscE+qs6cQFC26eR3NalvI7HfKum6UajtHHalK+E0h/jHO5ZAaoAmfDLnj5xZQJ3BCqaaCoua5bu
yoCdxqgHEFvd8TrwO0Y3KUikW47QMtM3WJ/ruPP1Lt/2nEPFqGJI3vihGeB7RyoK+GsiHgLWjZuy
4I0TBNYHdJhGR4ePUJqX3LFQtzSy5qBVJlh7ytZsVAj3mdTRganuu/YeQPzSgSrO9dhFSPMlgxUO
058NxVoVDVvZ+XiECSyMxtXuo4ntE8lVkBoSelcm9iSTEsKsN4ZfNgr7kjXX1EjuUAqDaA382R01
QKhjkw0YMLuk1uCjYINxU96Yg9YgUw1eQzItUVGDFBEw+JppIPSadluvZVm9lDnEOgabO0lN+aov
VaicjPCbs5MCrj7heAwNAyzoLs2dMok+qBGHTsnlRg2VLU4woM79vsOyr3Ts/7HVH6smFQ5hYeO2
uvibkAlym2QOsid2SGkt97wu7guqvLRGxpy8gabymKoA3CfwYuOWS3JObzsNzoMt8GpuwtNw15v1
X9rRcJWIMVoVEPlwOlo8aqMyog4UrZgOcZEg1DmkiAQ4F0zKvVHbD4TLuzjWe0y3yVzRdxA1iRWA
tCXMHnX7qQQcG167fNc29YveiSttJIfWyh9K07y2a5QSc17QQ8SD43RlOY0OhWsom1RSf2yMjKwJ
tt329wjgR3l+9nTM+S0KRImVcKrxNCvzWfPCPQGcB709N1kvPxgLr/QXquzsIo6hi1SHkAr0e+tB
UQa3oahnZY/1kjzhpWju/F2aJZ1Jq4wgiTHbh7wqUtt6q7V8Vw0IoBrjFk7HC9HHpTDqfLhZ8BHl
AgU86C7BT7t0Wc1X4TItkiIUm0eM52PMwopmqBSziQvLH/blrr0J9zAJvZcr6vBV6i7hQbSlGc0C
ilARSil5w+DnbuROFkT6SyxGJHzA7cPVA/I4VkduA+CNIYNReBFSOBSs+D0fUwjaKCW5IkH0B9YD
97qoH6iib1AIxL8WA8AO1CfA5cggW3i4JxauW4lauARhBXB49DBV7HU3A4bO62nwUFvJCKhHbaI/
A3KyUo77PhiWgralCGH652cbs+xJHNu1bQN5a+3/g7xtdnS7xBdaOm1fyNyzcdRGq80BboinZiU8
AmqrOLCd6QpX2dQbai6kGYvDzRLnCKowEYKZ6MRN0Tl2fhOo6T0VJXDkyvhhsOJ2qg7stbG+6zVr
r4z6R0tZtHDHzEsakPadrLahtgqRkCmb/P5xaZ2H1SiCAaU24mQx/BJa1LTE++832Y8z/30UNgG8
zz5tn1GZGXooEOSZhjeAeOVWMn3rWpQe0T8Vbjsmw0LgvTTm7PuacBdKlZoLP8oPWnNXolQ89gcy
QDs5qle/z+/H3Tmb33RBnM0vLLpC2izCWLXTyJs2vdH19zH+8/soX83Qb/fMbBjt+zBVmldWQDEl
KNTl4FB4EKX26d/oCtIzq25XvpK95aCNdYDtxK2xZMaysFXYdC+dTbK2oauXdtbgxzmkAHDNqOyj
TBZg9hcHAX13Yu1Nxbbpn58NIoQIYOFrD74SPOQDmCkKUKQ8WVivi3vjbJTZo1B29UC7Drs+KyUy
i/tGg+sBGt0VIPciDBaSnKU5zZ6HtMpHNNcxmsXg3skjr1Ugz0nkwob/8S5MuwO6fjCyQxfwBzqC
SrSWao5D1osn3j/CWev37Xfp7+sqkD9ERQCJG+P70mSJQBCbYP0ZCGtRt43jhSbpz+8EzgOIHriN
Jq6/OdveGoxKmgK2Ib5NPwsZuxo7SLlkp/pzFhgEUhfQRUbd44ehYSFlVQY27f3KTD5RNz6hxRT+
84IDoAh9RbCwAMIHieL7l+qMIibNtIkB2pkUrAk8faHr98/r/X2U2SYOdUFqVjaNn2tvTbVLIC/2
rwsODggUuLHe+FCoa86moVqJAFki9wMGzBjMxBpraYgpVvl+o30fYlqts+POgO1QFSSovuifM6vZ
SyFXtkhdZMRugdESgFp/n9TPeow2DYnCNaQeIBQwL1hHNguiQu9qH37P9nu76zbQzfNsiB1CpdgD
De6YrkIQIRfG/XnlTMMC50KhxzVxmb7PtFZNQRVJa1+SetWUkXCaOnwZASBSR6t1AWxa2B4/C0CY
qD4x81ECn9Dys1046LWqhAgffKVqvIxHd73ZvVt5eajL9COLMg9H7a7L2NsoW3C+ZYWMVaxVvb0p
hUm9jhiAKoBpFaaSrLpEIOkR5qkWxR8Akcm/H5lvP3a2mW1DMVnY1bUPWb592A5em4RHhZgLsuLT
V57vt/NvMr+KrTyygrSq/Yl7rm2zTbTT15CoWoiqLm4ykIFNVFfBIqDzbw+wVIeeTFkjcyPrtxIC
CV7hBsdhLVZsHRxKt3SXquQ/sEAQugMo+r9jzj5hB3HbRAkxtxh16/4ebNmVsSqOxW6S6Y/WSzT+
y3OcaARTNwJdmNn1gISxhAxVhJazR9b1jqFcgoME5TuHuOVerFq33BRPv5/eC08EGsMYUVVxfGFK
+/0UVSAFw4MuxHfVVC8Yx9UQly6AKav/j2FgCaiatjVB7mdTA36Yg7lk577sKkedUHCgj1tLUfHF
yQBirgPGPpFZZpMpDa2xMkia+gnJdn0PGXu73ijZ6fe5XF6ns2Ho929GGwNqz2gVYp10eAYTD0bp
IdS6E6ybC480X/H4VbKwUP9xB/lx1NCfg0vrJMDw1VE6u9rHnCOQC3Lh16FxzOs0cAqCOm7FcBWh
mFLZiUNbxcZV39QuKmKQlh1os7Gz+BHql3/APoadWxpteYwyPZUIrNEUdQJR76zE/qMr9qTKaoIf
HgvDaQagMrgZPZV1cqUGXfheD3A+4Ik2OEOe7RUhHzXSb7M2uc2TBjKapXhlobBh7UM3oYF2A6sz
T8IIfNeF6BHSOP1sU+W9n4hkdetDiOxPkqfX0KH0WTZs+jKCAYoWvAK/aG7GAoG/koNga6rxJmHZ
bYgmWdm0x1yOOwANIR4r3VRv91BU8OKyf49N/I0E9SpFblJSb0SpbEGwf1QU5W8XFceEBau8UZ4z
27jqCYrOdRlvrUK51tE4gPLsi2Lbm9wO3nU79EwbtrPaeMNRjIR2eQPx0hbOcLqAtGXWxuobrVPF
adsAYKLIBGxXa2CSokE+OwvFDtqeqQNpWPXGitLyEaDxel3CXteryYBirmC1lxQD1qmqXfR6k1Vi
JJlrBVXtGEPyYICY7egtTVcxNFFfDStuMFPVGJ0uVtKdCS8Mt9PV1FGlmLSPB+51WpHif+L3ptA/
IH9eXREtal+L0QwY6r5BvNaaRhwUDRrdISvGHWKEZm9bQOFWlgpUegbmtE0qmK+oirKy6tZAFN++
N7oJ/XkWvjHN+ExEwo9R1PdPI1jRG0ELe51yE6IKdqTsAmvsXROiY9AAlf1O8L6+yzmzNw0rrdui
nLQ7RiMHOifGB9e1rD9oVmyvKjTjD53Sg8Kd8tIzxvQRjoc+Cw0o3CaPss3LrRYQtoFIRLgd0bLP
HNrACHwc4TA6ZAy4s+xvQYp0bybtpF8u4lXBo2NR6hH0r9GV7kdMuwiGDIJCkK/RVHnqrWhrKWmx
pklurAGhQhk8V99YDq2qkUOpO2cEGsgq9oeWhvqe1FW0zkBTRwt5cmS3mlU4QHN2HFSnCTrpwsZT
4LyEqZfl+SlooWvQsAZPRhq9NkP3mUZB7QyW+RZzO1g3penR2hpdYE1RbzWVdwB6HwO7vAr14oa0
7cmQJjQAJx46jRTqjBpcYnB4wzUp2UNsIJpLpH6VD23skFQb3EQdGOw0oMtRKwTiuPAsELE8FENM
VqoGjwgTqA7wniCBjD0JiibmCIEzqKc1OkQsomHy5Yr3RIP2SJUja2Ol+hSNReXapgHX4gqSv2W7
VtTuNmyjZxUmF1DyZVAEToytjgMJHd2pHcF6sdYKeZ1Dw7mkkQbCEo6Q7PE3xqHQnKohKlI2CM5b
RgsdgvIPsNSFZwRlCtEBJN75sILV7nVrUK9kVeiYsZm4eLseEzve6Ur9ZIFxZQv9lKrKnQUFFSHb
+7Y3PzkNXoqovzfTxLdzkTqaAgWUTAblRsfq3RZ227kjrpB1WaGxkEJwdpMLWFwzSC2g3xzdEwJZ
GUN/HBns0UsutmZufYpq+LRpqm/EWMGOUoVgtJEP6G6Q/Bq9q3czZzgFars2UcV2IZIR7AxWoxyT
Raqn9zlzoAsUulJJJ1SNWWIPdijWj4/onWZeU2U76EXY+GbqbQkfjEl4+GWkqm9y+qdQILdOQ/h/
4XD5uA4zz2puS+Ip+dpooaZaB82TUOtTQmLaOjHwNB6oIKmTkspyW8WsV0CoJK5ZBcmqaM2twN6s
TYBFFQ3lIUNEQIEVkJ0RvMyvABk0b8pS9iszQ2NMDTSytwODeyrlUFOXiVHfjV1e/YnqRGtcZlUA
N1YJPA5Z2R5IBVym0PdFZ1V/Kk1T76DBkKz0uO/8EVIugH2312Wp2FvLDLVNDZDiC9w+yQH4IOVe
VdAi67veepdWla+tMAdqaohaT1SZtoIZhApoa19sCkikAzsbq5BEYZAF4mh6DIMi0bOITjIIo39E
hkwhIJoGwMVA7wZWbLO4RVcGRYMiUeVH5WOYQTJDPOrVtlZ3gPquDJou4KEuphjn483St6TL01GP
rcTncngKVPJicJ05mgyPFuSEnDixOCwytHJliCDdKjTWgarNcvSV4SWlQfxFsSzAw/V408YaeqJN
fo0iw5XSMGw6BSbnZQMXk9/joQtRFwNoiVgQSkQqMO9zqOOQtRmaWH6YWVD3IDuc/XtTUze/D3Mp
HP82zvQ7zuIfHnID/9Ezv8bFsE2z8BqCLvAqA47Di6U8Sm6DOxLdNY1ya4bxkSCarSX7kNClXvgp
U+Q/C8UQp0/OOMg/geCZBZpBMMrYarEt+rX+CXasdJSnZI8lcKOdejcZyQmxzR/4QsHoKxr/bdxZ
5KnpI6cUfAA/3hlr9EVWk0WMhLRY+q9WvFCAQNFIU0ELAuIfrOm5LA5EIyzKY6AGa29YQSIaOEa+
JoeJTDZhS7rb9uFfNWp/DjpLuTKTBl2Ep8q3I4i2AiFsZ0u6rBe2K4pUOvQUwFWBkuhsGwGrqkRm
VnU+T7k3FH7GgUhfVBW6VIc5H2U2kRSgryIarN4fc3BB2fCggEwSjjcD1FiNtEX1SvW6qt7342M9
VNBVN17qgsFI4MrIKocXH4iHP/JFUvfPJsl0oZ3Nfpavt8Iu0HcfOv9L1OCxvou93undwUPveVky
bnG46TOdnVm1sWXcqsAPxLvkZG6DXbee0mc8r/8PutFLKzurCPGoDO22TCGZg0+uNJBoLxEd8Y+F
w7+wtHORYyaheNsHXecXHJY+QHBWiLcstwsgwpUWD6Gi3GpdtqMCPXPg1l/V0HRNqQKfb6BJo7t6
WIFFYj715lMlFh6QaflmF8T58s4JdnRgNkxURjy53XAE2ATGC5pr1ncWyaCAtMSUXPjg5vw6Goax
QbbY+lWVOIVWAjLTg6KypJK7NMzsEcaHtFu1sFo/AKS/ruHcDMEn1lQLt/rSus7e3njMWiXNAQey
CHTAoB2nQ4UT3gacmJ2jCVgrpQikJWgZ69931KVFQ70C4hqgnOFRmb0mYxsaTQamsV+UCRwg3gzz
JUOW0cBlUKUPv4914eXCCBYETSwghqDf+v1Amo2QIh544Vd6gfrBs8jRpFEhSLXUdrowKQP0ex09
UOgAQ1bm+0DIcOIoh+CXP5Y1emhE2TeCsRXItM9d1b9GVnqtZvKOIpDC3aPdFZrWumYIkIuBrDAq
UMGu1M9QRg9mUOwFKXytQXvMQEI6QLRPS4CmyZX8HplpCT0a/gBg/9WQjm8iiPwSzjNpO9mL5bHY
yCis3DEOPhAlZV4SJr03oCI7GfU1uHFjAHTyZEND0IPCOCGA5kSRW9qx3xYZ1BUTWLFnJiBCmv5q
NYFfhMlLmpb3+FfXBZM7gZ/ijhEZ90paggGTUxvlgnSJmjhtv9nR/hb+zF6UquvzpoeygC+G+EVO
3QMhy38lBOPRZ9CCQb8LhrCoqs+uUFkNRS6TIMbzoLrS424RupP0vnTRRX8ft3ShlnZpUmfjGbM+
Nr5aWndxF/thUriNeYJ3iPP7hr/0BJ1PyZidrhbOQ2UBSUh/LOipr4IOEKUsBKMSNfHGap7aJngt
jQAIPtYhEw4bcKYAXTPQBPr9l1w4EV8GwBAAm6ABc6WdoYC2FzfMGjJgQARA01cWH7SuXADxHUu+
/z7YxWh5Mjz+39FmdzOUSFHB6CWK17vhVXdTZJgeZFGnhUR1MITLZ710T19YTMwM5XlGKUQa5vdY
WBgZuM9TdGqBLJnWa/hWLlyVP4kuiEoJ2C6QS5tkROYPXFECPVlzjMF3ARSSocoUe/BkTKHyCkA5
WJAHYwVXEZ+41MuaTb4hu0Z1+Gbh606bZnYYDRW9SG2SlZs6xN9vt1qtE6L0Yw7aE+RiwDc/oJyx
hp/5YVTpu1boIxJUhFRVZgpnKMvXsFcXVvjCc/XtJ8xCq5z0QYweT+a3odiCMJI5CaobcMdKXpGq
jag8paseZOaF83ThMZ4E8Sf9bxhGo9z1febqQEaRwKvQ5+aOJ+FG1bwotBa+78W5nQ0y27xDZwdB
2OLzFmrxHogRNeep2JBlyh2Q742TCrq3i3bh9ruwfyf2zaRtiz4F1G6/Ty0PhAH2FHRvZBzftgOA
WbVokoXvd+EBhtS6xihINpD5njf9c5hucS0yMt9sNhKimdJKUHYMDl0J2c7fd+mFpWLIx23E+9ir
ZH7h0FFPRxKx2O81yE/D3k21wdo0Yu/3YS4sFsTCGdQN0QWGrNLsLPRUqMMogcrOIRhng7Mu6Akg
ZWDzYdiY3jD59vt4F682HUZCSEyBCoBG8Pd1MsUAAC23Sj9Fk8fhLtrNux5PFFC+k3/xsmPCNIPZ
af/29M6CpgwiiQMtpzUzm9yRzNjKpkG+lA+oXPsARD8tzHDa37MBv+Xes0+qRbkFRdWi8hk4YJOj
huKmh/9D2nlsN45s2/aLMAa86QKgpyhSlM0ORkrKhPceX/8mqnGOROmJt+7tVaOqQgQCYfZea65p
OxF/I2yuUTm++XUMhs1dxBgKFetiz+/VbCxZcLlzoz5XpN5JYU01MLppH3EMas9Xftz8tL7+uP+M
NwccfLwTdmnYTwqM9lNBR4fICz5sHcPsOd9LTuM0N/WrdeVW9IX49U8tg7agKfMdqOol40pWWVCs
yixPzZt/EG71v/WhepHWllMs1DdjmxFF9ld08Xm51x7utaEvb4uqGQZWlvIq59htNq0VIYPraCks
sH2tJkdesi0v8iUpSqsrz/mbPYqsLYQ/NELZMf+Jr/p49278SBwtnrNmT4xNe2z9RqTR3f/gmv/t
K/3vUOrFK4UhqAdxNXKDCbTfnfinrJ9KLHSsp07RUS2qpAez0+5IkWJlSIi4ew7l31d+7rW/4WJj
yuMhEqtk/mZ83/asZFNlOzk44RB3KGo7npC6isZFAgRykC3K2nCEq2Uf+f/zuv/z0NX5y/7w0IFd
h2qtW8XJ06yJYD2gHVKW7SZrJGa3mPY5DH27LtUNdwys1fHa7A2SHyfvERjF/agKopMgP7Fp51I9
yNRtJtXKJh7bP+q8DZZt/1fyxPe08B9BhHBmVtOW56tly07wSJctzZZLjMiXRQdugcmgPNd6jD+s
4Rg0VdWzbHEuCMrmmOrSo1lgyQP/iAw5PwxyuzMa8aFWeqJ3tXinTjINzRjQeRPBQJCSNHWUptia
TRKv67Lc5HmckfY5EnZrxXeRnrD+x2WHvlCDKUDen262xU03WO/qKK96dforjc1j3I83XgY4ulBf
PAxEcYilCli/BWdYFiiLUa/NyuzGqtLbogk8ENQ0P4aqW4ygRiIt+D2Eyoa0QcPpO2kvKuOiGI2/
rRbfA1iCNE0RQjOSjS4LS3NIzpkqrUQU1/aUR++s2Q9dEq1LlSNjFOxjy3v0e31ym6q6zYLmOMgh
1dxEhEOjFIeOcOFVG7T3Y6phna6JBI0ShXjE6Bhp/DtaJJ5incKdpg3vyLvk1TSynoj5L7bewdbG
9CWo/TuCKp59H+euL8NQzIQbPDhrT25zd5L9Q5nXIyCF4U0Xs9gucgGahAGqyy+SG4242UKIsFko
ZUKsorqRSVVuR9ALjTfwa4ngFVP1WOj5L68gJA4My7YkLrHNiHat4vyPn3Z/mCqpg+LoOI7RIxD/
fVV5b0LbkltN1gFGJBrcpO6QZQjuMaJhVrfpKimlrdSJv7pEPqvYyHIQDRzIV2Yqs0/4aWCnIjPF
8qLNZJBi3IXjopnkQxppMpNY+jMa8UNW6ssgrFc+2FinVOIHsZ4Mp0prV9VLQp97iVDannCHWMCL
YYjbKkie6yR4kWLxPdAwpYuBsgOEiMrCoyzTmAhI8lw4FsR9EJjCS6nmEFZdPFY9mZTZGLzqHbC9
LE9eszxf1r6waoaKtHI9PIrNsC+64u+kmi/eYL0USodG3/Q3kB9vdF96qpXUWlxZmL45hn1chy9l
PQgrrBbYUME63LnzjYWD3xq0B2V0otLX+dm/mqD3zSHz05DzSffDKjQonGULHO4n9Npnq/Z2oWiO
bldoBGOm1f9CifdptIvzWGIamebLWXnypWwdlabdFPOCo53o5IXeFcHZN4f0T4NdlEH8VCkmRWyq
k5VnK6Uy3bDdXHlh82715YCiafPJcgbWXoKsGj9IqfpwvtTsfuHvlHW8omF5wCFx5bd8oz+nx/Jh
pIv3RMBPF+bmVJ5IZIYXRj6qPWzGB7SMxqHZdo/eeU6nS9b1bXkOTurdzz/020f5YfSL95ZbtSjL
mZefcvQGLChp8fzzAIRLXXmUF2+r06S+kMWUTTnz3uViYBFupmWeJkSOgkCp2lXTRXeaNP62Ru8p
A8rqtJOxCDzIPMhuuo0ko18Ns/M0tIcoS14yK+yccUg3IH/O6jSeFWVcdkF7QKXygBH5QW5HNOG0
Ue1aJpeG063o1E1yIIFZdqXQh5TrF4ZTyDAU4lHJbKK4c1fpRdU1Tewp1nTKc5D+/cQmaHFa6DT8
iIEgnAL+9241WgStGBU3D6CX3eTDeNIIqkmS+9goRbukib5EwEXQstcBca5KFBRB7WIUeY2N4SCo
xl4YReTqOaY3L0SOqzYcCGPavFM4Nlta3bHjS+GTnzdLve+QCLXlWU/UQ+q1z8lkHZBjyyQ1F4Qk
mIHygk1qoUqx5XBFXqSisMef9asZyN2OQoE1GkpTV3kSRB/lMPTFVqyEbD16QbUYtepW1sv7Vun/
GJV8N8w5Eq24MOP4Hnpp53Bs3mWSec5r4U2w2jc0/segGDc60R4cS+7R20h20UXvrRHdVk3xiDdx
HyT9sk4FuAnaPqr857zPVqEo+Ysoqo6B4t3Gmh5yd1LvA6Fa+E1+ywIsAWQKT6NHy4RAcZxPdf/a
tfqu8YnBMz1xZ3nDxiyl96gGYOf34i34oNtJF5emRy5UrrchYmrAPmiBBCE9qTIWS3Q3swdoBxmq
cxTVd4mKrG0N5IgdhPnN6BnP2LTXnjTs9bwZHGNUi+XPX8B8d7pcSiCVc7VC2fv1tl+24yQlpohU
MMVkrRNb7z8VerQHCxs0b0m/RdLl/jzkd4uKSRluvudwIcdr+Xnxb2AbKQm9RQIPSJT9MzW2tkdQ
sJwhoL1LiQhiPfLV4I+xD8/XRKzqN9UA08QsgWwDiOYXU8Mw5XQ+a4ooKLIb2xvjm0BCl6BM4pui
d74tliOJ1ik+61pCNCTlGi6phKOckEzYfhXfTruBvInK9bBoT1W+hIe5RvGxEiri00fAXsrwaonp
Q9AjhTLDyKRom+xlrcby2nLil5Jc5O4KuyWsPGeqhzNBmUv4XChkZO21TYQDKqX3qLJesqq+6Txr
T1edZB/vdghnzJs6yK4e09SPjHpdDhPyG7O9tmleWxkvrvhiOci4ZtAqCarkSpG+g94DuMGEnZhM
6TXHzBcs5D834A9r/fzaPpwIdCmQfCNnrVdX+YHLwvpNWwmr/8GW9u01jAUOxKbILLycfUUwK+rM
pDjhR7vRmjF3yzrPnaFI923pN4tchG1GfjbNhSSZ1W26Y+bpU+qN2yJLfPvKx/DNdGSH/c+fc9lg
8Khb0S7SopN5453SQwxIZ1oTLRNu/BttET3+k1Fq2uJru25efh7727rKh6EvLqRj3/ase1Vxqv3c
sZTXommphxFSDwMw7f7+PNh3yqFPP/Ti4qmmHLq0Zh5t0WpL8RQeaGnkNXVxV7qXdoKTrWtXOI0W
mDOny3fSovkVLq+VO7496374zfPs+DDNzHL0LSnicVfUkmC+2DrNjakSr61x86+5XFc/vtaLg1Mm
NWpcdF5xKkZSU5t4JeatHWb5qmgPyMSa7DFV5GVVCIdGSAd7Cq6Zhq/90IuzUykXcjVETXEiPGPR
YrHSMnmL6/7KWfTbYUilItGXZsOXbI5IlIZR0sPi1FWarXIPbiD2BN24+Hn2fHsS/DDMxeowBMrQ
GGXOMHp+q0rGuVb/N9VouFb//SkX2xLOpHSYAhaGxkscSf+VS9mCaL5rM+Pb9cecO850MgErXXx1
odHrHQ2MnA/eus2OEjk/1TqlaQz3Ollkq2tput8tMHTuyQmRmMv8w+cZX+nY/FnwqpM+5TdDPx0b
y7sNDenFNCk/5OGxyNGA/vvXhYcC9RlqHqDoF4+yHb1GaY26OoEPDO2x67juWv41Y993v+zDKP9s
KR++ZUM2mk5WveqU6sKuTTQooTBeWK2lnWrEK0InWxeG1TVx3TdTHkwzuUGzbZGGwsUSoiQGKmzO
5Nxd4VGCNOFkPh/vfn6EX7dfxBZ0EWX2fhJGL8OJzFpJPJz18kkKQc9FcbIxMea7udwpdoBW3/n3
wxHwinkMOels9vw8S/xSRCgjDBI1dmvXVsNrTRSeMbWnlFC+/8VQMMwA3ZkSttWLyaGpXRskHA9P
Sa+4WSK/t6q1jevoOCRX7KXfPUMNrMycrkVO46Unq0jpjeJklDjcQnPtNEKCfpW+cMyF088/6evy
RI46PGS6FKgu6V5+fnqyJw6al2P+8irTcOs230SZnl5ZA79u158HmX/th+meRp5gakXKR9XE9lhv
S/M5IWyJOALbiotry9R3oxlz5jFnZJ2Uj4uflElDwg/G6yWsp6WybN7zbbTsdt4y3BAWu5h+EZHh
wrpY//wkv6lPY/P6MO7Fr0QxoBtTnXAhcYtN+hjcG4TUwl93tF/6vXZS/sJCcevaGVf6lec7z7vP
WzYjKyTk6IpE0tTld134kG2FlJG7apMbYHf68Dj4OyNZTWm4U8KQcM4rn8I3Tq3PY84T68M7bZD+
UrKdHXXVZoCefEi3nbn01uqbvOw34bu651IA3uPKT/36YTAs3UmSVfC7gbr9PKyWpFYzxUF1GmdD
imws2VEbnBpadM1Xd22ki9c5ilJZ5mRhneriTz5hqfPuFNAiLU2XnyfOt/P1w0+62OYQyfRqg7vn
5GMQMQaYXXW7iMkeAnKzNMtroTTzE/oyWVgpgXaiiJMvnXyRkPdWXvPisLA6el9TKqLTqx9//lFf
sgG5p+Ls/+8w8zHzw/yQMjhUXA6qU7mA1rskF5BbevbPkaF+FpfROnbh+e5BVy/znZna176J714f
i6Siwp6EuqleHFaUlPaC2Bv5ibMDtRInn7iwhtlSvZryJn07FHnuTExQwOalDMoqgZZPpsDxa5k/
6n+lvQGIMV3Jm+ixerS241le92vpygP+5trJIezDqBcPWEnLMLUSTiqjJxU2b2JXw7lo87OKQiY1
zYPYFXQ78pUM9fnnl/v9L4ZkasyKDq6jFxshdIWGbAszP4mjQ0TvIl8lr+EpcGeBEI4mp/gV/fIW
1wog38xcBErY0ckvhx5xiY33or4ZaXFnJ4vWVihS38sGZZmpMNt//n3fbIqcptEa09RCS3Ipu4jK
PvZ0uclPcqueMjHdhvk1idGXOQMwd67kcGJRNetLNJQIhqmoBgQkZeol7qjgg2tM2ZYD6aWlaPrz
7yFnYJ7un756xmN34jgGSoRt8eJzQAWbUdYK45OGZ8oWw3afxmG/knyg6+asK4atA4cs8O7CgTzE
2qIQyqM+Grn6UtUxFkr/XoYvZ5d+/N7XsPENK7JlQ/srWvUiruChDVL07kkd1jbBHT3w8b48rMwe
4AMJZ9Blb8Q8UpDeDg+9Xi39pD+OOOucpEL80TfnrhDXvob/rVOWXROHdL+sypGn4M5DmLYXEwDK
Zd5UIPmKW68otnKsmosy4tCX98cp70xHTtW7OjUxWA50+0oLagJ0AND6nrjyBJKGUAKtIisvlkPl
vyhEJNuRWP6u5H4d6T6F2Tmq9QYLI16eo9V69Lkt/H0hVU2O6wQSRf1KbsJ9PFbl2h8oq+QiwDXI
hvI45w9Xb60Vn2mI3nhWeJCV4G+IVNCGjde5RUTSoQeIzagOWSSLRIWQOTlY04sSRvdWPx7Hyj/q
Sj3vZVAt267YRKaHfU++82TcY914kI3OciVNW+tGfKql2jFE5j7U4IcUZrDX0sQLA/+sKfHZwIk4
s0scTsapLbZm4CQZHPlZJuCp91Yejy73xmkusetOpHoWvftRBSFYJ5tISt/bJiSQQ+yJcC0JQI9r
pV0WY5QdpjLyDxOiUtvTE82uEoJdAQwuIyrZQy9HC4tQYhchAL4yfJS5EBLW5SXkclPzs8Usv1U8
703B8OSkmbkT1LZzcC6W0Mn73GkrIdoUCPHXeom319ISbLUaJs8kucv7IqUSEY9nNFNpahtGsx/i
JHIMgzcWS+ts7tJGdbwN++EG3Xe4GAbrqGvTszU0MIcCs3WaYh7PEgWI1Jrk1hqo9k4v4+Wg0aWd
Souqf3OU8+hXHxBkk0sYByVjpsgoqBCVbDMk060w8VxiXt4x6RqAiZjLyNUhTEhUKmGRzJGzFNMh
IxpjthwML3IyMPF2TZ3KFvz0aBH3RQl1Eo+W1o0rT7b++LoCt93vQ1vKlf2UhNq67tpfvShuhVJ5
xapMonWAVU6wGrcx8U0nenMXePqNrr5ldUOepaEv5clchaWF7XaMl57Z4fwMtXob9xLhVCUXSrMF
gFyo5f3QGYdaUd6QXO/02lgkk+HhHkWElYV5tGjqgnfbopqXrOIQ5GO76EQekBXVd6meyDaKhYMZ
RMfON+/on0cOtM/OVUcpWtdZ/SZo5kPYo2EoG1l0sEoA4siCZVULsQ3HS1sKxvSYhOJK7OsAkXn0
1KexWybKm9GOhhM22bvoEchnEVu9CXQ/ccysE7ZTn/kbQfVe/SzbhILxG46Eus6EYI3msANJSYPD
nwihTH3/rkjoWje5dBLGiZ3QT/76cfYWFiWG0ty3TaBb9hCOL501LdIoMt0oIJ9bqPH8a772InoG
UXM5QAxuN4chZW5phAoZ6O0FdkDHEKxjOxBTU1lb36sDGuQdq44aUGtmZVKUHuJopszBHc1TnFsT
c0+9VWqwn2UY/hHC2HeBh3aOkCcPoRD+oWPeO3A+ZTdUrT0qahf3X2AHWnA3FDkM+Sn+jUbz1uy7
fePH66TB79/ziHvtJh5Ea1OZxdmPo8dcmt6FnlpJnK4HM7yZOCzYXUDeFpL9LC1+W2n/V6ureBml
hKArebPIGhlndsrKpUD/VBN/V6DQx5Wx8oz8tzBbcaEGcs6gcZgHFNHN3NyUWbGN23LNKvnEH+Qm
s05B8/UFXRvjpgEMixwheNJISED91r2S+7oZycBYtkna2eo0EfgxCIusU2bSZ+ZKekzZ4z5h/gly
yCKa79m3bKPsD2mc/qG7pWOs0EnlpPqzaLDbo/cZqgWtDWsR+b1JwAarf+kFpu0Zpb/Iu/HJ7CMo
VkaS7CeNXIUhSdcTx91KTs4GixOsUTF3mjk1wpcohwQTcFDrJVbLVYKKyWngrvZh/ZAP9a5q2AQ4
623VObylNoVV0URLs4kph+bbKQ7v8YI/A41YVl7ir7KwV3ZC6z3DisIbnkpOVtCDwPYcuaGUJWeh
johgCS3TFsYCBy/GbH5KwL0m+GNZfmtzFEAzOPQvtYaYo1W9EbRswItS44dGIV5bqsVzqtEZHAHN
lsldTcIa/Jvg3Ct5yGJePKhdutSC/n2QfWXRjo2jazk02KI1nCb11iFJy+EUPcWyuIRDnzlmODyE
mVigmx+W1tg990Fm8bVDUmWOPVuNwEpOx4lIyzeDPAa7a0iZiEd502XBJsjx4hN2Q5sxMSYs6ZOO
NbvoFyHkQIft5L1Q+sIWRPOhYRGzyQ4jOm8aI1uIO/VYQmtYF4J2W1tsGFYHb3ucjFOoQxnwWsrB
tVWuZG1YVAGZD31wL9Qk84R5XmE6F1ZmK+yFnHNClfX33hDtlNTcNJa27/yRlSAIHrKseMim4qDH
w7IeYm/JFrbrClJzQvFXFA4AS8WRRK2EXl6XEywoFyXuGNbiUBccJSagqujll7QXX9ORIMCsWZmi
IyvCNlPzu2kYVlXlr6xa3U/WlNp5T869N/xKZfM+T8yeWWlsLC27aTs4tLOtS7dY7fJOOstysJu8
OS9oKA9Boh91ufuFKXeyzTRWXSUc3ypd2XMYL22cy5tWTwXHFzTb9+TYqXvhqe1J/eobZpOvR8dW
GG/Nhgj4PDyZvvksKmR/TMO5isu7LIXM4DXkQrTlgxkB6p3KdDmhyLf5PvhoBe2vPAaiLUrTnSQB
FAaoWW6H3tx2mbDTrGoplswk9GhBqrpyoD5aaehAdN54dYOealp4A0UHwf8rDdNGSPM94dUPU5G5
3YjX1UAxFo3nxrRcL2tXrfLaBvGGA+ixifS1nkiLNKQ5jc5qNanFtvV+SdSkhsm7U6dgpTfTQ602
a3wYq4n9ShlE+OgvTdwd2rZ1RI3LpIJOLUqBBHgwDh+x4/xWvXuxlh05rIij6OxWKDjk6m7UEUUA
urINBuDiuSOLoUMzfCfwdoPJBKgduqr3VKI10E04FVx40vpOGHNbCCM3D/T3noA1uzVlp/LNRVY0
K0oUa8JeF3o/LKzKs02yPkYUWt7fOb44GOp9ouHly9BjwP9V51M4VJgu6bZD48NGea/1fp0o/H7J
W7SptAiiDuCsvIw93ykhmXTEzw0I3PLCPKiA/tXW6KFVEyemmNKDp9WbTLNYVctVMGIHDc+KRSkm
Sfn0QVgGzwpaD3KaRL14E4XCnc2UxHG4VJ1dRYLWKHKWj7ylGE2PmSXejg1qjD5ZlFq/baxxLXri
UsxJI2WBilXFnnrvV2H46DCmJcgql5TzVYLoMCuPY/Is+MEaoehZ0u4mTlHpCByD1FY/V1pcVifd
ONDXZmtLF42R3dDenF33TlVq+yLykNQj9yiDYKuI5TnjJMvhaFX0oVtO4kKPZUcSwn0oWQTD5tWe
0/CZ7sXBktNVDyGkKWJXFyE/GzN1h9O2hLWbtYIG9F73iU/vynU+6+DaYSeCpOt731E6/R6m9yLR
ZsGEZxn2VIw3huctYoFlLATh0PV/pgSLeP6cQvkJ5s+aoDAvlViEilUK61Ijua7XkBlZhmupLxJc
bwmqR1KnruHVIJ3ZHHp2nPRP66cnq67WXik6qti6ck5CJBcJhdyrNL6Va/jXg1XdCU3BTtWCtvO4
McWbuGtWap509lDUayU9ZOTv8uJAo0nkHwbpEvCUbYwiM7M/efyHAVknkT68iUUNGgORTRHTzZyW
8+UmYXmqovJZlEd0PDhbUUnpg+A00ikb/JURDi5npHUtZ4tK8SHWP1lBuA7TYZVUjSsPBBBV+oGi
P83XwU2rEGL46HOc8J0ezElUZDtsLY7IF1mozQJEyUuNX5DgrWYFx2YTDvJGDogrr7u1mufnvm/e
umlaW/pkF6bODYdUsDpey2DIs4jgBWj5o+LZYBFffb1ZQNoCYN9s8xCokVdtevV1rLz1oHIG1Izz
oL+2eXoQtH6RqIMz5sC/xMRfi7Flm43kSGLPOSRcWkR5BUHkjr6+hjj0bOT1u6igsq2HbcqWViXC
oodxFNdkhJMEaQddskTT6Q7GuSKOdhCqleU/Ir3CVGN0cHvepFxkoRXffKP6G2XtYFMT2Ef8J7of
3yYTjJjOB0hebfXxMUPdE2RUh4nek4tg61fKMqwJR23ElaSzchftTSEiP41i6rrpucsLjjPDfhJ9
t2B1M2PXRG3L3Zk7PMlilbWcuuewE5a4RfeZSXZtTiSVEi76ikt/SR5RovN1S7BaxHtdyBeZnONY
hzrCWrqpq+FZNsylUfTKxjK1fhmpKgAX4WES5DedRFosWBTVmin/HQh8Pd2U3OfgrLigV2/F7LsZ
vdOQ9G+RgjbI6MXHSfZ2g64+UFC4H3pCxjBLaku22BRqCtIUgZaXrXumvJCUfofukXJDlKz1nh2u
1celXkkboZW3Sljeat30VNQ5cRH1zTCliFGk0k2g5igigOiMPDNJZwceZe0kJ8JWLnxzGffqC2q3
CguGvwosuIGeeUoFjztaQI+P8DksKHm71wzUgoKZPiQBTK40rH4jJty3OZ8UoWKd09YgGNuYz23G
NZFexO1rMpiQ1jDPWHU85SZ3EEkTzpzZbkdd53qS3qlNUeIa791B1H/5avLoV/hq6Ne9NMj2AwVJ
eFCmazpaK7kSykVuDC9Vys4zFcFbl0d7kl+XjdDeiEEh2kajrKbIeqh6rvJGYzzVal84fa2/emGj
rjy/GIlH9Hb1JHSUNWQ315J1YfbgsKPurxK2xGd59YMQKI9jZr6QSoAGSJB/e7629TN91zXqIpPU
HZp5TueG8owzTNjnKsTpUHB7r90RNr4HQHY/EI4t+aiaW3FJNYQuhNXwlSWnalCXpEDfNjlkAoUZ
7XenxGTBofTcL95YOY+iZx1Rd+mLUCifmo7YhDITbKnU7qM6u2kCa12PbNeKD7O7slQL2NQcsCEE
G2tod17UvXAoDu1iVN4iPfxdDJbnZnG5nsIew57Z++sqrA9JWt9kSfs26Jw8uqp88VWtd8rMeOzz
PDrkIxkdksBHM4pN7U6TRyGkGm+tGnrw1OhrpIeEXYweXYC8eCIykq0/zH/pbfk7afUHhWBmtw1q
we4j9Yk986YZ6jcE6UQDmuFGmeJqq7GSYldUN72kdkvLFzZVBC8YHcsNdX7qGgNkhcEQNtlEOoKi
Dq9ZIaDUkkcOZeCrVtWk3iGwflbbYmVa4ylLsZzpdfAwpEa+oFv8TBHqoLSR5NtdrZl3SQvHrWIe
uFafP6tjooMg66NFP/I3elG0GmvhnRKT5vh9r7nCWIZUMvyab45rXzQYHWrw9G9htLozxS3XEo0M
yCSNj6mo7yQlnkMlvM1AEzmKi23JTU/v+OQ6GHSukg3sV6VGv8Q74gbW422uiIdO126lYvztxSDY
qum31yqGY/n1QSJxAffju9Vraw0q0s0QgVYtPXFr1oW19MvYQ8w2tE6fyHszNVdyPJ2MKbSoUY3V
fDxiktdoU0hgJEcvuYlyJgC87lcibXeqqKPNC9vD5BlEfEnar1as/pppdRd0Qs7Cn+AWHIkSzVRo
aSkYk0WGefr15zLsl7LyXINFV8BzAkZA8+pzSwRzfKiWgx+dxMr4mwfVK6kYVyq9X0rkDPEPAJe6
PFlslzRfsrVToTDN8FRKLyFarEBoN2Z/NfTtixJkHgasAhZIlNx0jj//Ej1owoaKcEyrc3C5jrqz
6ypcqXa5SZfhUrj/+cF96ZB9Hu7S1haOrYnrUcLKjgApzWN7vlvGGpfGmUNQ/v55tG+fIQ0GDJ6z
T/aS4xCR4GPJlhCe5FHciF5HZZCwzj68+7fD0LzBz/1PPxMG3cUzbMIuyrvQU45hhObYvKFVy3f7
r3/Lh0EU6AOfX1QElpGP21SOnnUwLE7cJkErV97O1+f1eYyLaR2mOTfyTFGORAJtanqWeYGouLSu
dJy/ToLPw1z0u0rTKqgzBtqx0qt1nzy2g7fVOPoA72K/bxY/v52v/ZnPo12oSopyqJOiV5Uj4DSC
cXtnNGoWtc4dYv3KN/sVo6B+Hkv9/JLUIWzVHnnLUU+AOVP4qIcCjCMliAGyALYM/oB8ryoRt6Z8
N0btuSnMf90Wvvgj5rf8oV8btO2U60qhHjXjjhr5KhJq9o3i33bWLkaZH/uHUYagLgOqEQpSLg7J
FudPaZSvWFKvvbqLfrqh11nW96p0lETkidkJkd/agGQ/Jy//PEm+9mD/+TkzOJZUT/p5F1O/6iqY
ctqgHjlBbaNAmY8zTsGd2g9IN1TByGqNU00JJcW3n4ee58Tnfh5zxmRMUAHYF5WL+VmPatxTMiWj
q9YeycJ1crm9Aui7NsTFtAyGouiqUKFNp4NIbqadPPTXXDrzA/rpZ1zMOllsFcBrhXScmVnKnobN
2liMS2WhPl3lXH+7gHx4ZBdzD19eM47yxFgicvfW128V5MLDJLk9FZuyEbdJSuCHDgu6yDhecjYn
cs6dzbdsNCN3sWit4MPPjfbh//YyL2YstpTKrPxGOhLZ6QT4TWTx9f82woUKNY4qDqO53B/N7oEs
8RshDa98dfOb+ulNXm5nXJeotvWc6Ft91XfxCfPtg6VUV3aBK8Nc2qETVQ+4H0n9MSwoX+rmsoz7
hddckd9dmSqX4hE/g3dLdpt6VGVrHfnHoZKcVDNWhOM5VXHl7cvzzvXDo7s0NhfWUBec6qXjHOYj
LpIlqdD3YO7L9lZU7G6ngpYhVp32oQu5dWXeRdjZaidVrijYvl04//uBXLop6U7mAGCq/tipLM5B
Gtk091xUJm4g/Gs1u6rKIpJejVYuZ59LKeUQEG0w9UF/LNWtKp8NeXUVWf7N+vVxiMupwnE76li2
+2NWytQujB4nsSpe2wKujXKxBRSV0FemmfW8vH6hO+HCBI59VFaA7LfRiQKc5ZLt9q+/ZrYb6x8w
iExmx8XiH8XhWJZY0Y9SD7MLnO3fYqivzMpvPjSIDgioJKyHEr5QJu2HnZreB31BQaJ5IL3MqHdh
Hwqrn38G/6evM38+lCI7tRAocRL+PEhthr7V90p4anuKybUidsuuw6NN2uvgmIRpuf9QpeKSaopH
jKE7BmhRCH7j40jNt6HEHm74lO4tsXbCMbpJ5KyxTV2mPpG9gOxblzH926jQnuS+fi0zSVgYVfdk
Gs0fmiGvqW/RUYMslo3CBnXFrRfQBqVMfBZVPB66QMExzmk+IWMpnR6TLx23mmqhT2oBDTguIepO
zJJqoUucETtfuLE8/ywXFLcNIXT/H2lnthu3kqzrJyLAebgt1qSZki1L9g1hyzbneebT749qnN1V
LKJ41toNdGMB3a2oTGZGZkb8Q45UHLx94V6SSpiOfvYlaaRdXLTfYfSjhmbwWPVTyqtVMkjPpuXe
0qHWN6Y6HmULu0ifVPeMkxL64oPafBMUgX0ywl9HwgefBFq4tkKbaIyKN5DETiSUtzXOiF5PN6bU
hHSHNnK3qSX1HW5hvfHKIt8KLoUqP3eDTVmGrwiYPxit53JD0r9VonsTSfGda9CNDJVHdYSwX/gU
R/JKgAqoiG9+iqehjzQubVAbAWlE8gWaYk1V0Gmps12nUQ5vPSr1uZu6W/AsMHK84ptJg1DKPfdZ
AMXclpDbDZd6+uAFeJso94UmOnHZprvrK2xhc56tr9mxFyB1HxVpxPpK6Neb+tb1/ZUQC0mTVIaD
NswHFI7mWDGFuk3emWL4rEPFMkSqsepGGqjnrJ1JC3tlYjlKFi43osjt73yvQLZDobhHvx33rjeE
L+DQRtEXtRDWZN2mPzQ7jihP6KI+AfwA3M02ZaegJB1pSvjcSe57g0Kj7VZVxE4MpjobzxNlCOhq
wZ3d64Nmba9/sqXX0Fn4+TdDNLAcFaok/9HJq2xvZ+LUIe4zKgtroO3FST0Z63xSs8x1W5QbeCRQ
ooYwmgcC/OG1KV0Kw8GKF7koIhEpzqY0krsYBrQaPvdG8VvV8i2lmaaCW3J97qapmX+50zCzqTPj
FkZHXYXPtKjq7TBIvwIB3l/WmT1GDtVz1LvhVg0DbSXu0vAsVaIYJCFuyKI5X5qZkVgNdqmmoyYW
4vk0pcJ269Vv10e3sJlBL5oKI4QRxNPnPEqMmaQHJzd45nZ26FP/FcXNl+shLq3jQZfitIWSEf5H
7LbZSLRari20Sg1Oc2mv28Uh/0VXF1T7hm7PUd5E++Ho7jBcaoyVOVwMDbDVkCd6p25o0ySfHLhK
mlAmD3zTKXbjvrxB9tX8Fj/Vb+ld0hwAD5Hvt+ZOhyX0srYLlvbcBKr939jzp5HCv4JSD57je/Ng
7EceYZNklDfpGdprMN6FVUphkuLapPCtMM3nA+2FKh/Txgqec6t96Uw0Qntr6I96OSS2JEU++K5o
ZwnDyp1+YZGCs1XZAeTQ6cJxHnYox1pNZY9TMulfOkFHHq6wNTNdeaAs1ARQ3TSAJ4tQ003uuOdx
XCROx2Yog+dK3Qf1jy5+C7rbynTAIAReuC0E6NAf15etNv3N840PIxiMO6joSRN2zpTraHUhy17A
DeUasq1DC4uCfgBdEmflq1hbx3ZQuMlTCZ4Q/+7NONk2lxgelG7m7WvRDTmJdZSqQ6XYmTHyQpkv
52BaEsUuAJuApYztqDHQB5AL40aJ0j8VXDWjAqdUathvVfdjbn30kfdjTFX6a7T0NpA4XlP0jO5K
FUyJ2tB4rOMC/E7IqoLB7PUiTZek2tWyd8//xti1sKHujFZC+l13jTsA7AFogrzZo4MHJsGXpZvS
Fcet1Q8GvZJOskMfTdHrk7mwETVA7ZI15emJIDHLAeOAIo/cBFzen9P7dqt96bONuKNrfyyP/WAL
P8Nv1U18G/4pVqoh0x+efcWzwLP0rQwaCk901p+F1t/KATAkhJEUK9tpabCJw5WFuvDspJFi4vun
I2WgXVK/qgKEk4k2hH8j3yaP9U170z4pd/EX9wbvGBwwQNJt8Vy/Ue9AQWOCkR40Z42tdbkrz3/E
LPPotQ7E100sJ6PZq/iejas3DZg1SYDFMFTzZRmqL7Iws02JOdCQGGJjOWN431SvxWQnFHy/vnCW
YnDGK9Bjcc3jgDrf+CWwAAsWSPAsNT06LMOh7awbK69XpDQXkjXnw8T9AI8lA3mcJTKIF5UiN5xR
wlE/aPviYG7dfXKjkKyF7Vqy/jxVZ4uSbMb6QLIYK8C56EDp5WOIiBQerUjdTU7DEvZs22pLe++Y
Yc61XXUbvrx/EgwLR5YmBpvII57Po+b3foRqdPCs8+ZIinQbAUYCcWVX5g9B+8CY5UCnYWXXX14u
zjf9LCgYzrhJkjp4DqzmZ5iBLteMfo32e/lWIAgUVegrFI4kebYKI0nvfDdmZFFwm1eAKAZhp6LN
tmGWV67RS7nEMFgd3JPY2vMOHW5jVpUlme4Upe/ECUgSM4WDYBwsw90PZri2KKefPlsm0km8eYuu
NoO2inrJcMpA3ldp96BNokCyINPyde1eHx4qreKtDXRjE5kKFdVMqpFs0ZBNABV3fScuLVoJkjMm
IgbGFxdsF8A/EVrwEt0bC0SJ1AXvUujdBchhqu1D3m1joLg/hxQX3bz1HAgcD2JZjGu/YmlNTULG
pqyLiEXPF7KednpvWh6NMYrbNYDn3fAH9KO4qTfoB/4GyAmU6R87H9OThRypoYI7CcbOP3zXogyv
oHjgmGVp++ZDYf5187XGx8JChj0ItRYwusEhOTsiFTy4ylBVZKcS9GMbJke1zl5CObkx2jXd9MVQ
pkGVC7KUTE/7PBtkso4w9VDJjp58GQrpJY1ufV/ZVUD8ri+aha8lc+s3tEndANb6bExiaybJGHe6
U6H/DtR2p1vB7nqIhRMC8j3azpZBl/6CmayS1dKmrXUnGH+qEeSP1LqRKm0llS3kT5lrLpIWEwLg
gg2s+yVg4cT0n6NU6G8aH7XLoDKfArH68GOBgnId/Sp9xXDizv3H2h2UKE5jT5N88ojJY7nxDZW0
k0avbgd4JuIy2K7cXBan8WSAswPQo/NrGi4DABRqu7AYWgNPxFUr7E93pVlOk6lPQ9TjlcLVc7Yi
Wj2t0ggHPqRXu8MYVW/hIEM5fGlMa6NTZ+w66WC4JLSil7aACmHdpHYb1ofAElYeL5fkciZW5/Sd
VKc59Of9vswDTF0EveIoySSA1mkKmOwC0zdENP06ecfv695P4lfREl4spGrEJtm1eXPDsJ4aXeEn
GUcrbB4sqfo1jt3Ku3npizA/vCFN3lf8xPPPXimpL4Efkp20L+xcg1fsP47Wv8k6p1HkWZQoDTzJ
IIoow3Swqm/9YGIQLH8VVO/m+k5dSgYWsiNsIAi9NFjPQ8EhyMB+kXWUinyd+uH3qsr212NMf2O+
vCwEvXTJtMjW808KN0zBvocYovKsGPWzBD5PS72joXMrqDJ55ThaHNLkN2WgiSBi/Xc+JFSvx6SO
S9XpGwOFVfOLkkkry2AhBOVWi4uAocBsnbfNInwj60hgRILyN/W/l8r79Rlb/PsUQJmzybF8rk6e
jamhxBULABTX1uhrZdMVTbSSPpcuDwolGJyCucjzT7Nvr0PX9HSNUZTb8j55oUy/G+8iW+XQrn7L
x1Ux6WnZztYBKCONAXFLkLjznn+YNs0KI48Z1XRNEL9Fd7gvbyfR9bL6//GNWtirZ+Fmu8jt+qAN
6kZ2wgGa0ga7h72qbBCZ1X9Hr95Nj8OaWex4SQzbf/H1TsY5u/2WbQJro6lZHTICiajDmms4saUs
eTa2aQGdHD9KousNzVTZGW6beKPt0y1il4DZm2yPrRFCRRlQoY34Zug2sgM7dSVLywuXFe7bPKrx
NTSUyxsfyMESQprsgIpHsVfd5Tfm36rc5PfuIbobvqm7eFsfqw/lOfwJajUAYnNo/6IgCRs0p7i4
traWvrWkQHlQ2Swi9fzz+cC4N5eigPnozRibnm/tAI0Gr9HrH/Zy1AZqOFyeOCotUstsAcdy4nGn
SrgN5hZEKl3BtRQNcEUqvvsSUODr0aTpz53vF96Gn7dcBaI70JvzQYleEOamzKD8EbNG/c0N3k0Z
2qz6GnrvafYB329nVilQ6HZ3PfRl/qFfTLuaNzfxyXTnkdNElFLdVBQnBEGRw6+AanY9wuUHO4vw
WVw8WcBWqbhlH7BH8ii3E5c3fdjswyxeCbMykM8pPgnj67UilNQEnaLI94U2Ijpt+b+vD2VhVSA0
AHLTBBdloRd2PlklA80NPVKcZMi3g4EMKY1TX/+OX/b1QAv3NP7WSaTpl5yMZtDh1bhVqDiSUu9G
t/uA7v7YmmkEMaMrtmEqxjAj5LshircI/QXbYUzv1ElZRegnt2O//3H9F12Kn6j8ItI5l1TMelCE
Ov9FcRaNytgK5CG73bp/JZkCIjaxD0NnV7SJ8QTEsfhJxRTB3LWABtBFOVz/CUsLaZp7CsJYz1/c
FxUZ+E2Qh7Jj5vmzSdtz46rNI7eNf6z2xVBV0dRRz0SyH/rK+VB54nYB8FwZ7iacOBjmZfRlLP42
0drtb/pDs23P44mGpDIhR9hl54HAaQHyV0rJibHtUO7q47BX9/Ld2sQtLVvaTKxXBV0sylDnYboy
KksA+xLAlO8ZqyMZTdQd6BQ00T9+xjBzJ5FmBzE8G03OI9JmEVj6purSiXxC14l2z/W1sDak2cyp
nZ77nkUgN4fAqb6P8SsKmsc8XpOkWVx0JyOaHb/ukOrgqmnlT3Ls5VdUPzrU2BPbope1QV3go7St
8LB26i4ujJOos0TTeKqauYkhOerBO6J6fSx31m15WMMPrg1ulmVapR+NzBCAlermrqSHasA2U6Jx
BXW5mM1Ol8XseGsl3nV5huj+cGveTtZbvW1Ju8AGUkQLvCt22Hivy9ovnQinUWe9h6iRa8kTfMlp
UViJiic1Xrm7r03fLE8A4Eftd2BfSQ1s71RJBzvum52vwbn6Py13c4Z5bweTdyIlekcsAyQl0uxn
akp/JnDRxvSlYOU68lm0vchL/11+89tPNw4F8iHBBGEVnoQ7/QDPjoVx5z1rUDjfq624j97lNwQs
7L+IOdBEpoC+8iNWJtecpRJO31jEbFxy3NRRtPtJVj2k8Hl9XhfQWjSIZSy2PhspF+L9NPZil6NW
csKb6lG7Kw79nfeAsrJ5D2Rpo+zyg+RkxUryonOykPjRWIa7jKYQ1nezlYM8juT6BUtTgq6HBFB3
PxgNzixj9Gjm/bOUww5MTZqJBirtgxBKm76dzL/cX1aTHzVNAO6k9Xuvab7FBmLUA0xgyFjop7jF
JkEradO74MuGBHS/MZbvrmg+IXv/W8xNY2f5Bqao6lSr9aN9oPA8SvqSG4T6NVRh/dXGITL731rr
Hhq9aZF56I66FnzrVPcl6eGJNoL5jmbNF12vvnZxlW16ecR7HfPejSm1f8oQa/tB9r5A3v0qtcGH
GiC23eQNzde02+h1q+89FfgG6olCEaFkbzTPlV5CMUuMlzDp300o0+0g3Yqa5lg+C66Fots2KICn
FYyuOo5vlXZyRQ7Exxih+L1gwl7PjLC20zR4QWXSdkecZ8r4Xa3dXZfCeI7b32YkUvOK38syADvS
mje+bCC3EUAvbM0HJUILpJu21DjGT1qt7Icm/SH76RbFe20jl81zEbi8uUDz2GYufXW5cjJqyNge
jNMtHFxvw1sx3wQ69C0Enoaj0BrWNuZxaCeeWDmJ2Qq2VAZfPAzB9gq9Zgi4kbgfdckuvO6xLK3f
ddO323++ynkucXvDRI4LwByZagmCGIV6xmtmp0OTxYQAcSG6bLgA7LGUDF/yR7Bz8vEfKxvyRiMD
06Kc7mwXxQ1vrERr8FLZUUfN1qlmcuVFmutxFNuVLbWQ63kNShRSACjgNT674iDlEIaGEFPgGP+0
BVI+SIRcn8TpjJrlxLMIs3wUy1pdaS6MFrQjNgUeYGZfHeP2tS2FjYyu7vVoC/ebs2iz+w19RICq
mEc4Xv1iCCMs3HQfmsLO8tZsOBfyLJFUFAVZHUh9zmbONRuo0j43qVH/68sd/KPqaCDsdH08y7P3
3yiz2dP7QjTLgpUQYfpiCMWD50ZbP6oPQ6s9ZoLwfww3mz619EMPa0Y6LF2CfNGb3yPdFkW7Noxs
CQGJ64NbXHwTWpJLPDCg+bNQakIcm3iwOEmt3emD9SKp2dv1EItf6STE7KaWUtwKxV6SCYE6fqRt
0DOfSOkr87Y2kukznjw7xaQbYln2KHpDa8+18asUW2vIuunadbGRgKKh7m3y7zluIUukNOmQ7XCi
Ao2+xnjXin0NJyFyf+siHufh7vrULW6lk3jTmE/GFKNDmpbT17H81zER7Q62ui9ClDfi4/VIi4v8
JNL0EU8iWVIko9YF/bHmHzdxppGHZC6FlZ+9phUqQmAcVq6gyxcYUBOgFIFpAAI7j4nyVpNZZc/b
btfseJTjGYIKaW+He33boV1iN8m+tEM829yVVb+wJNExF7HWBUphAd04jzzZCBqqm4tOpBl7U9C2
idDYlWSsTOrC5zsLM/t8OJUFbVJ0kiMYRx2lnlB6pfOw88145ZWyMB5ADFCMDfCYoDRmdzJfE3Sx
HXgM5Wl3Y+jK1u0NIN8j4iH/fJmYIkhBlCBoAM9f/aU1cNVyedyNqmTH8c9Gsh7SQj1iImXzVNr/
i2jwmhUID6AH5ti9QsrNAnlExani2xbnzFBPNmhjJPoO25Wb67GWppAr7f/Gmn2rpkeWIhHY2m73
E+AX0Ii7xFx7C10qtXKrOI0yW/KWgjZF7DOi+L7fTvAdMBDyTbOPv3VbZTccQ1t/6I6rgNLp+8/z
FttMwY2XEhRzeb7eayUjx5dUSju738p2ZUfPrhMXO7Qbqofk1dhh27SPj/2fNAePZRf/fB8w6v+G
N8/Dq+XYUQFjbltVuQ2DAaJB6W+zBKw8uq5rkItLW6DPSf5vuNluMNIkkDJQF067dw/xbwVly3Ez
fs1+JAd1i/7DrWKHwzbixvzU/kHac2WPTKO5mGygYJifk1mU+WZsfDUrerEWHbV78bHG7FOQWup7
Z/wp4MpnUvcvNj+ZbLJ8nVRy50iJnIPPE/G9coQRtyP/raYoIUXNSspcOl4tmRenyh1VBqxz/g3z
IPfTTAwlJ0GEJFe8W9kX/jFnESlxjY8no6mDyP5slY5YSetJ3UiOgaUXcqA4J43py5jVa8f40mHH
cYMdAt0DVZkLtEvS2GCUyI3b86qbUEeFutEf5RRAZRIgBRi/Xk8ti1N3Em6WWhA71XIfpSwnHaxX
X6gjW9CtZOX7rI1pllmyhM2vFKXilLWrbALR2nlCdBcNk7CaG+67Nnm5PqqFww3pZ1qygMYNiXP0
fEEUypjKw6jITqAId9CknlIlUvdKLODI6iL0dj3a9Nfmm4pTh96ZItMJnn8yI65GP8CGgaNAtWPk
XwZJR4il3F4Ps/ipTsLMPpXhVzhxwsRxvLjdRixDa60quzwQ6BkipuhAKmfThgATDQ4h5sJdSEcV
0qCa9Xd9t+rFubgeWN3/L870+U4udGo+jmqq0HEodv1exIuz+NMdaLzcZCRBHs7kQCpffrNd28VL
3RZtepCZoHtRVjFm6dcqkJD1/FEm/fb77pv7t3a6n5MZVX0nO/JT+c197yqsoIWtdd/crb3bF8Z9
Gn1ebsw5aJKmYVnmAKa10QhuVU+60XMdLy65720pM4N/frydhZw9QwMhmvJlwOAyB7mXjaAhoqN8
F9P8cH11Lqyds0Dy+TfFx1UvUJShJmGpFK4imwfPtkbn6HqYpVvKWZxZrrdCammqxxfUvtTNQWL5
RDvvtusPHodnvxt/Sn/Kg/9jrdezsPnOws42HxfOBhsxNt+Ag+GAIJ2weootoLWNsxiz7ddGiSK4
PUNLuhxXZzo9Pt2tLRwzY5ML0beu1h5h428buXjBdfgP6zjbWHlVrKTrpTo1rAaTxMlFBR7MbJdo
mmGCAzZ1npJBgBQxQm0FGmpKLTZ22LaKLdYyxjn+ALu0Uh7KsMXhLK1x+RLfsRfdIzN3i/uhA/X4
NRHVYyXlIX567YeqjPkewc5JPFN/C8Uu+XZ9ecwSP41FbhsIznNCc0z/p0B8klkEa7BakYPaSRuU
dyNsiZ9M+UUI17ris9X+GYeuPir5mmhybZ7NUDSg0aWkQe2oxYee0RgOEaJs1xjjs3zxGWXCEICd
VaZi+mxBSHHQ1kJlVE5o/TS0b66Aeqv30qKOLI0r33zORfqMxQUNdBGYYFGe4z8Kgwa3mgQVPdP+
XjoKO6wJpV35sLaR5pipi0Cz5F9nbR5bHGY8M6KXTNwlt9FhanOL9W74WtrD3doNf+lbIYlj6fSD
aTrrsxSooYzci4JbOqFY2zJ3DrcUN1Lsr8zgLEP8Z1xcEEWFbUMTYrYk4iYfI82zSkceh30EZQTx
5Od/vronnLouQ98yWejnORYdnFQbMaN1RvOXnGo7KT+E+IsHvb7/PwWaY0vMEVpvFnelo3Xoo0s/
cJi6tYq/cb0G9Fpa4XwXcQJQapD6ZyNKUqnUrL4snUTwSzTdk5dsUGGfj8ID/6engAL09vrQllaD
bvJQIMOwg+cklaAYwhhOeemUmXxTZdW9UYy2VK+VB5SlTGRQueRTTSZgc+EFJanMVhn7EjyV8BGC
q90jJI/eslC9xmH5MXjjz0IKbj0s1jrZfJMV9xakza9WGm71pHO6TlY3Q5zBLfEPg1Rtwuan2dT7
MZAgDHkPsQedBs1uswM6LZY5ZPLuAUDCwZMGjJuVj7j25G0IG/1u1P1wrwwIlYbZ6PRB3KyQ0S6G
iiMYHQKupri8cGpMH/kk6VZJ4imeYoaOmGs/dake0DEy39Ks+2KoiHpf/35rwWbv9TZCscnS3NCp
W/PdtYS/KJVuLVf9ItKnWIl1sVY+B2YqFmofhg6f+HxgEd4uI7WB0FG81rGCUd1kqvZY59XH9THN
q41Uj0gZXEonPDw1vznIqg7FINLTInSiYNRtPZW4+kbBW9hpb5hYHzWEK7AGsJ4x03uqE91GOr2z
vciItrJS/UV2It+llOGv/6qlhMZ3pQ5JLxV242xv4ucpyE1BEpBRnQuicSPgdnA9xBzB8Jk0DXXS
H8S5bqIyn89waECh7sOsdLrb9AbFZUiF7VG/Kbb1Tji0L+Wr9H0l4vTNTh5r/4lIS4vzlBc24gjn
Eempla6AwRwQEJP+ez6Z8PZ2v0OE+na93rI4h7gnihxACi20WTRMb/3UqPXCsdRd07B+3DXq0EIE
EEhU/OHx6Jo1x49JLaWzSBXIoOptETymq9/o0ytpNmNnEeTzGfOgZ2FcSITwBl34l+6Q4XXSbCsV
Td6tjA3DG7yG+hjdi3vhUDncxJtN+Bx9cY0NztaSrSKX/D35df07XmxNXqinw55tzUw0YjTip2Ej
gRqrgElxdrOKtfNp/tyYlouqw82WVCi+UMFncVw/6suqJY37+XhTduBRkuxrN/ysCzpepfFNNl/K
Md+MzUsPSDDrJbtjM8bmnYTskos08z8f9unPmVbDSapVejXj7saeHP370N9L0jHqVypdSwvqNMRs
S1KYwliuq9kgPYYCgACNfCXClDjmC+o0wpTiTwYhlXiKAPYtHf7jgb7eQcu9jzjKPobYuh8UH/H5
ctM3uX197uZs7c9vSRUP/OZ0D5Tn5xTK+qUU5AHJZiLZOfVT9Tq62/rO2Hn3vS0cykMW7Ie3wlyF
WH4m8PmQoVji+YZSEufkbBmp2mjJdeKV3K7rG2vcRtheA+SDGy4gibvyFF+YX94KpAN1Aj9eGIY1
TW5VrS8XEKWT9z6t7Mb/ixfVVqUG61fmPpQowhrl/vr0LqwbiAlYoFG9RBNjXur1ogLPyTQv4IqN
+9ysdlbsba+HWNj0ZyFmZ39iRo2XFpgFNN5Drv/wm3tlDSG4tOFBLU0HEnZrEDJny99LqySzoqRw
xNv6xu825VPzGj4FD9V+2A/38n33BXq7BTx55aNd3gFkQCwngWe7wijDOB21mPm79x3xm3GEjKDl
O6T1YZM0N11tq3cdBfSVI3jhBn4WdnZ5E0StFrUsYrFo3+Wyt6PqSYmjraLsu2xcGePiEjkZ4uz7
pUVdUiINC+r03q2ZIDqRNP9iiUiIxfFKmjoB8+MQVmgmeGHAgeulmAGEt1YVvQI+WsklSyNBz5hb
G7cI8B2zVSJhyKxUmVo4uYp6fCdgPLamsrr0YTh1oO7zfoCcOQtRlTh1a1lWOF3p3gdDedeF3VZF
jKM2c9vPfl7fWosD4ulvSBjxmfK8hi22Wh33A1tr0pmv+59l9no9wMW9neUN9WOyRIbvZc7fXTWy
29gDeYVT6RrmRniHCLz6R2njC3/+RSSGwHbiMX4BGxEKXRTEUsh5eYGBc7+6xjdLf4yDYGWpzet1
03kC6PuzaGIuUGaMosrD1hszRzwkjxSwv1gvogNB79bci0fVWgm38IUsk/7453rA0XK2HuTCD/wc
4X4n66S/sothYdnLK6yk6W/MjilohhwcXIPxeJ7n8KLp4j7P3c6R9WgvRd2fqMqPSKj/0zA8d6D8
sXMQw+U0nA3FEJEkU9IuhLpSfRVE9+jV9Y++RX/q+kq4GM5nHL6NiSc89pmzU1eux4KrcR068pB9
NIP5q4oBGmp5uzKei08zizP99ycXGrilsa75Je/EvtqnpYrkVLryblkcCnoQSPZAEjHnLFOtSyMv
NZPQEcIfufwxSQ6W4dpz7GKPTuM4CTLLzwmEYewScsahVmj+lDssm+wuecqytVPnstw4heLjUzjn
6cK3OZ8ySZCyUB2i0InzlJoFvhM9UBw8ThJ/22b0ooshEbZAZHUu3AIW922xZvu7+NUmqAja7RP1
ZrYK5dLAuKZjSpswOPIqx5yq/XZ9AS6FmEAV2iT4DEtk9vyLR8HL0iEOUFj4q+jtBmeu6wEuL5bM
42mE2eMsAD4ZRyURQn8bHD/1YPe6ha8u9PPDGjTp8o4yReMVpE7O4ZCFZuPBjAhgcS2HDuYIh7Cq
nobsizzcTgjfUcZlW24+NBenVbW9D3k2yIoKhbKcPN+kvVGuybwv7YnTXzMbe4aVn9blYuhU3oOV
PA/aR2d9vT6/CyGgDwFiJytK6oXqaIC0Uh3XLm5jaWI3kbyXZB/JqrWu1sVZD8SFNgKdC/igbIzZ
bmgFjFesQZmKWv62dsujDPpZAH2S6uLWj1fS1VI0ynXccWVEAsy5KlDtAQZs5IFcgkJjQ7uuHH7p
vOil4F3Vnq9P4OUOkJBloraLJhAZf04lNyZ0rxKQ6mUqoY2T4Wt0PcDFYwcAFlQDCixTQ5mW/3ki
qSNLQ9ucnKXxSt9id/ejkBqkXv1I2IYj+Hw5rA5haH2kBr5L12Nfrg5i0wOCvkcS4113HrvUTDgE
CklMs/B7MbRym6nxPg2zX/8iDm4gnMxUIniAn8ehgJtaQheGWMA2x6KNHnxsCEvZfb0eZs6JpgzJ
eOiTIJ6CvDF3p/M4rdK5cuoRB6PfL02I+GQ+dneCm9n6GD0ANt7ldD8lvO4UubhDEeyVXQ9ovxD7
XaJB3506+/swwvelMdW9j4Xq9V+4NOEAqiWNNzz4hDnoDix6EPitGzhKjBqvYKU/+qAbd1lR7a8H
uuxSTbg+Cfz2JPCCsMdsKmIr8rvMtwKY/elN7lQb6dgfC6Ss+p8xdcJwZSXNW66fU492CDdwhfYO
6+l86js9zFU5DkIncXHxkXUI/YHBhYgm5/coim/dUOs2o2lECPXkj9hMVlvDl7Zhg3u1b0aUp/Q/
bln/kMP4XiutX5gRjhup9N6lDuPsIKMhH4WVuu051o/X52rxoyBcRKdjEt6Z4y7xps1cbpSBI+Ex
J0UvgqRuXPPH9SC8fJiBs7spXwTzHWoo9IoMc978Essoh7g0cNINAmoxLaJfSL/ujQbHsBqlYGFo
ebKWmA+K9XNmuVAkS3imbVa8eBhx2mKeHQtDgWhlBd89etrbgM6qpQ4/qdlshTDcphI+MaAgK0yf
89esVL66hUpBqivtpqwd7K86cKvGr3DscFczYXpImDknffAIK+ZFCnNxU8TF1oUsutHSkr8lmQIW
STDzaj/4GfTGaIfSYGyNCt0TywzekH9M7SzLv+RRc9cF+hH85V2CtnGqmttMQFrMr7CctTAWIcx9
1ON5itjYLb/pe2+0X3O5PTYFDZe2EN79WvqtSNR/vUh6aJUWL2+l3Hnl0Si7OzcY3kUp/NWlAdA1
SX4Ro2HPt/xRtt69K7ceINbqtix5Mikilnqe1NhGJn2NR4w6/QIqDr4RCZ7m8nBHU+erZ/Z37jj8
lWMfJzFjKve02WOj6uOPBn8poER27KqYoDX9bSx53q7nHmCXheT0+fjHox62M/T8no7t3hoFRw/c
r01c32UC5obmSAVJdIe/VWfdR01zLJP2JVDKehdavb8TAvUmHpJb6O9cPSRw2aOsPNDIeBgAGsqD
/ha5SrwFbfO31XoBoyr9GwSucVMXxWNl1F+iutoZmP9tPGP83gw9pfmkau1IEPmAXfQTiy48HuPq
Zy5PLro0de/ESv5mFTSzrGRUdhGN3pVj7LNiMFve3BNhioioMJADZmcJWrJGHCCe6SiB3t/nhaxj
V2TCmKvde7GUFewc470eBa4td/qHzMn2JTaqO9AbuV1zvYpC/J9Vd6Sg2N66nfvgK9WtLiV7b7Se
xzDf57ry2HVtaw+Boti5ma5JqS0c9YwA0i7pC23fecpUekFWy4TTkKLxXrWKvRKuyTktpcmzGNML
5uSlFQfeqPKoI00O6i9PDD4is5N3JoJydl3pX7DgTn5XPMrtzBc0O4wG9TYf8w4X4Uy0cR1OaZNg
TSvFEQBjV2reyMfVfaio0a004LjeiyhXJ26vO02PIppreSt1loVkSfoCgAtSnWma11lGofNRsyPP
+zlcuEetvu/UFYG9xe9wEmL670/myMJqW4jQeHXkfhjAB8VQdYBdXs/Ha0Fm52MrGH4mRFwVigrh
0TSyddndXQ9x2RwkP57O1exjNyrZsG0xju/scd/8NI79nYEignUAyrljYaOIcD3iXOd0OoXPIs4u
WjINdG7MRMytzXCb3zSP0S64HaItlnQPxovyY/KbibbNW11ssn3MrWAnH9fY4wuvrPNfMXuGF0Ht
BXrGr5jgkfFX+iQbb6feRPd4vu79Y7zr/qmUwcXA59knak2hCFmWbWttJP+x5wwfy99GsyJksHTF
PJ3hOQQykhXo4/X0TW9VbZO+99amvpe20a6/k7+b/sb8Qu8HX4NyM0mUrl2zVlbtvB2LmWhaNA2r
Vk9iJ/PaRwRUDtfX0LQo53mcIh0POiADU0H1fPd5deyBMB58p9eie8F7jKTgJrSEuyyNViItpZIJ
YQJiALgRMjPnkQqrcIWiJFKdPTXDd6v4yNf87RbuXKRywA+cnkDDPlfqSSpRrFapeJf4Du87bJDj
H6hlPkSj+heP4SdXi56BVa08GC+rquxBKkJo7/IinqbwfFix5UayGo6+I7vCV19TddsssfNopPow
StJNFwr+LpNaGDedCMAvKO8MsW03SRKsaFQsfcnJ04CGFo9kavDnP8Q0M8MXksYH0Tp2GyNOHLPv
3sZRuisoY19fNYvfEswYIHI6ZyjXncfiAhVIHWq2To0kIAih+r5ee/UvrX1DAfNAY4us+tnmP/mW
pVqgG5/kPtf0xOTGPP7WRHcNM3I5Dt4BEyRSROuF/5h9PK7KlWC4FIiox27LurWl6L1ogpUu+DQb
53tsikLdCxA3vZ55mbrWg9YLEgo/ZaWgVpPHOinDemMSn4YRJ2k1N/5c/z4ocy3FRAgWFhtib4h/
nn8hI/H6WrXa0Bms/yHtu3ojx8Etf5EAUlmvCpXLrnJs+0WwPTYlKlKk4q+/Rw3sjltdcO3sfRhg
gBmYxSDyCye48NkW1o1I63/cIv7H9do9YcN57CWIiVr6NTjJSz3l9wq2S/iPRqB4ceci9hhNDmyW
9VgZZsQn/N+jY/2TKMR7bdNANFun952FS1Bk7dNkFJ9QlfT2dWrUQW0nh9jO7lQymmHeCxhz89Ly
NQO8czPXpgCOykkgNNMFi9XZJz23dnoxdnc1+pl+0tS5X2VmBpfyCVXIfyQ1j06Tnqa0FGAwws20
itmOIZ/xVWxVUVqy1zgpYXcOoDhC0P6hqvAvpVdX0GFHPpOYsDFHdfaoN/IEJ2drRgkfG1NbqaSB
3kD5NtDubsgm9DBd+7Z2hmPa1vAGh4QdMHCkRmxWI2/rk8OYdxETvmVD9sLuHL8cU89PGTIrVG2K
kOS93HaNedKhsngGCuO+Lj14PAsYKaNNuxEk2xJL3opyHAOoFR+mVoOQmw1LYTkkPsTX1jWK82Gr
WuKbVbavVfxpUmkHMNm+7YV7i40Q6yItVFhJiTXt6JOBvxw1Kl+b2nQoFH2ryZgEmuxudKVvgPQ8
JzpaPT2wSn3sYN2ha6GBm8rS4b2CPdcqS9k9Uf1dncIzjqGA48txqgJm2G8ZLNZ9UHj/IwsFTzg+
im8HdBE1eAzWv6iB8RPC4sBKXyqbAel6TfLw71sEowBEgf7Q3CJfYihY22tWkuXA+lndZuiKI5g1
Tz9/a38/OhgCTSHk+XjW0Mj780uT1pS28FDlJ0eDMp8woUcXS3ijtynkiavUn+rp0PxHNvPv1QNK
y5317VGHNRYXlzvG+ChZyU+VjRuSGTvU4XZ22a2lLH/9PL8LMRBIZOizUhelLDRcFg83Pk40pC2s
YR9Alf22j/SgXCX3rulDsDhMgySHd4LvfLnvFsw1nn8e/dIGfh98EVTXbtaTrsLgQiuCMk3gtnCl
vHzpDYDlmDULogJCsSz52iKJ2Rhr6SmtRvh1nEvk4PVViZmLo0A4dJZEBcVrqb3hJE5RatRNIf5R
3Wi595BB48/XxTVFrIvr9e845kIiaDCdmhXKSU9izP04IXBXuKaEfHkID/PAu4mu9eI8MIvZeVvq
GML9JfQn3l8Jui/+/dmXBfxr0LqWOeeQprowFJ4uCLvscPNsc3atF35xN74NMf+Eb8GF2VhQhUBk
farVsHJbHrikiQo43P98eC89/MBuoUHigqUAIdw/h+ms0iupgWJ/3CfMT1MRdQW5d9D4ojG8mK7h
VS7P6t/hFrNiSMQ4rBrmNz8OCHxKWv5aIRb8/5gUzFhAKvV0nOfF1ePotVGNXKJuYrSAvSoLjixN
9c7S5LNWIwH1xwh/HvFCjD3TWP8dcg52vm1XptWkKSQa47ONpAnONYu8uzoS2wEMb7r9ebSLmzZ3
DBGwobi1RH50tECoRnG1WmhaDxWcv2sL1ULp15a4nbprTcorw1mLD7bVsoHC7xbPRwJxZGqGmYbw
cNIhXbSfmref53bxhPw7t2WyIksEZrLHYLrB3z27Rz0SmYlbdw//u3EWG9a1sS7BLeEQS4dNJKwA
W4qaLOLrn4e59PTOzQ54BeNGRfKzOBe6GXvKw+PQ9insbgcBQzBrhTjqTsTOto3nEmOjXWvhXT6O
34ZdvEk64/iw5z7aDMycjyOgb9laQPG2WkHD5pqh6MXxfp9+MOBRrlz2uVq3l1pV0hTau+VWQZjC
HzZegAZoACNTsjFefl7VvzGFCM2+j7eYH0GcBESSmZ5GWMgB2QDyXJIilpy8o1eVO+hFrh0QG4Jc
tm8NH7fMKd4Eb1Hc1T9p5bzAnu2zHFl25Rq4dHhN9PrmfNC00J5d7HbPdUvY6Kjo7KHqtg07m93n
z1O/NsTi3Fojihesm/C0kddpYBBB7APj2scxX8PLdNBEXwgCEmgy/w3Gy53as1mPzhDUUUdh+eM1
TPTFaTjALIHfBQz4kgpRT/ZUegwrlennJj97421e3f28Ukvtut8RqEWxDbDFQ+S7rE3ZtcV5DceX
U6NL7itryHwHvSKXJrNUHHhKmj6FakQWg8RujV+ZrmqvDzN9ejFJu3NIq0c8Nr/0sgk1zd1qHT/U
WnPL6gICa5q8clVcPNToVyCWRKkflJXFWxyXk2b0o4byCLQ0hVg57/I4R69tWN/gcZ6ODbxWT6AB
RFcW6tIFD9TlvFJgwVnLfiPJFdQFIVkL9w0uNqPbbGXnRrRxt4Xr7tzBfM+s4UStZIRoL9vQrFhp
8exJNYHuYYM444n8QDOyF609K+upAUQrsHmT1j4Db4kMVBhjhJRVrRLIOAfVAK9vW8VyW7Xplbbm
/OUvj64FZsEM65phq4tPcHJU3+QE8B2l1UCmxfoX5/reqrMzq5Lnnxfu0iEGygRDQUsJenWLepaq
x2aQqk1PlYkeXpHeWlyhJFFeaT/Mf2Y5JUCnYfAIOAvKd/PP+BZbyMrTW12S9EQ0Bj2tIqEQv463
NqDWG2+s3jSU82a1nMnP0ytEtEszRFaF6hamCFTzYjXLlqjG7jvM0I5XfIQztUWzx6EX14i5l7bN
wdMBsCSoN38BP6aBkgYCw+kJniCtX4/la6J5H7CceDe67MrFcOlNxq0DojEqsXO198/1tBRaqJqN
4z51ZA/ppLspr/sAStwrmHYEvLejxB7GK0/DxQniDgH5hYBKsExJJni6tpkE7kmDUkEPzqxi7Rp5
fwB9Tf/nY3lxKCgyIPuGgMZf2YlTtXoyIIw6SdTVYKfnd24fSmg+MuPKybz0TqDjhrsVXEVkW4sP
wMwkVfaI4+E2mU/1IrCda/o6V4ZYtjcsT9MH2av0xCwcPJfuek1cYc9cPOT/zmL5TsRlASa9LvHa
OVsvP6TDr45eqVBcm8Xi1RY80eH/iFlYBbuZWvvOqJvtz7t+8fn4thlLwItnTnGmjbiNjBZucWkZ
liEP420a1A6AGBFdT4G9qtemurm2RxcP3Fx6gf2MAQD3/L58u6DyAfhjOuDjNeri0zOSIkxqmJBR
Y62x+pry36XHCmCV/zvY/HV/GyxhyhKWKbBb8YRi4fBiuo09E53zkA3JuWlgi/3zyl6eHmy7gLBG
wrVc2AaOtTYF/OfUjhHrQQ+3Mv2x1N1zP1xTXLt4FHH//Z+h5nP0bXJ9WwLrRnA1DSUPrGYIU0BR
kqTc/DyjS8PMXsUWriJQOpY3oBpq7GNn4Iaw6jt70JH5D+MhGe2nn8e5cNOCio6gGtQBtOf/Qthr
cRqX1ElODrxM5fTIPEALFJgKHSwjGohlFST834047+W3BSzcFu0KaaHtA8C1lmebXAK5O4zAuGjh
5NQITMiVS/DCYs4YwjncgEY+yOl/DunKtJbOiE4Tavm+1O5cGIcWZn4lOrxwCP8YZXEykLBYFYsx
CtfMwIaIcN86YctOrvvy8wpenA5exd8OwYCZLqYTuwPjLJXoFnZ2mIhsXcgxgqPm+edh0IDEunwL
ayxLn6tOJrSlCT5nkCz/XDfCrYRA2jK50zV0I73KbDbV2L3VuZUgIPde8rx5HLkbUkbW8NdNfCgm
PxkNeUIAj5yho7406gP+LvfNpD+IVDZ+x5wOYakE7n2on3H0n4c2KSMtg3h1nNkw6zQd5rdp+laO
/T5nMMkt1GbSySE3skc5uJMP96dbUlehDeCbDd+pqhAoJPNjbxUfZTKUYZxDFIeBSp0mr/2InzEw
8yXR3C+uVzde3USOx6HlMgPjxtI8Ar791ukN4FTdyobyv6LTBj3QUBmgtxrcgBlFW508T0CJrx+e
vVRfdzx97V16C5FEN2wneu5HL4/ypISDcGqeU5dvEq36hP0cha2kFoElfcYM4e1j7l3ST2CBWfpK
y8vCl648NJ7qVkVelRuvN0HgyQCkcxx59sxkXVn8vR6myjcFmllDA2QPQHvwjWu6U0bK90IkZ9nK
DdQTdog0WJDOpzwX5k2HfCkYiLceR/LCDf0WKn97WlUfZgEXWVp4ro969iZVVgkWrwvDnS5vYUow
Q/3oMD0LraFAXrUPo2JrYTgy8PqcB6kazm7R7hrdu2kqd8+V9q5Y/hU7xllj7bixJQyEVCaY35sj
FJ5c94s1RQ9Jci1qbHBcc4duVFze8l7fF5m6w0k51rDECDIXjGbdFvScpOKpEQzupib+jjVC3lpq
48Hr6b1rx2Vgk2xDBcztYtt6a9GZ77V2Ct0SdpVuFWSkeutd7yYzXRY2Wb9Kqsry3XSoVm6hs8CQ
Ouj9iZP7fIybqAH7t/TLOlMQJB+1m9ZCsGRn423idc+xOw9nTHYYl9l0LNqsBVqEx77XqMcWusN+
HtOVXtkOMIYq2VQSTQ0BvkqRxXuYWFjRJIs6dOZGY2sm3a8a2lc7LXH0jZiqLIII1tmx+qNTZYmf
Oai2wyTiUxVA8iXQg/RsYAhLT5hBydgt8wR++EBv+nT6Kr1BD0blSGQVWQpBj1ZG5ihyn5jjvaPn
nl8rk4aW5jSBYbY7ezKenSaDVFUfA1wZa1Btm4VWawuK3axIat8YGihQtm7lx8aAGMVTZ9Gi08x4
0gUaceJ1Nzp3KMtlPkgrOkBQ9i3EWd7x5vY+d6FK4QqIpdfjpHzcFIe6ioFGJdlnJmZc7zDYm95h
RYSU3ghwY6BXgqvA10rdC2DR14S54tVB73TT71n6BXvsfgVgF84QxOO31OM45i29SbG9TWfB5TI1
/BqtnTdNZu0uzuQ7pU0SIH+wn/S6tgLIt39y105D6Qw6biPHfuq7dn7ayGcseB8QvVIBndCTlR10
1N08X7cIZyNOMsjmWwziUxBst9vyQHnxShuloztXPBFWfqVuoaFql2GT3V+YQrGhKURLEj6qMObF
FHlebkSdDh1+5OQ+BLweK7OCY4XTuKsyb61Nho/RN8sWbt1Tpvswx7IRo6MLPDjiCSrr1G+7/A6C
H7kva9cNdCdWISgOEywotAOqBDcerzbA2T6OTnEbyyz3NSc9x3L4VQjoZEHyYafT9LU2nEdrzI0Q
MYW5qWOn2ZNiuqvt4maYjI2ncbIiYCsGTgI2LLP1JKhM7dhAJL/11GvL4GJAmnJbjskNiIZvfd88
AH5Y4GvGBBKzhwo86459DH1bKGyu4hJ88oyO6zjXhwgYZ4jZZ3LnUXXI6joPpDdtNFs8VB7ZktF5
LnkB5XjHu5O58zGl7qdIyIu061Vb0X9AD8EHm3kvkN66HcfhK2k1gMNKbYV+8laObhuQSVlhPZLK
F1LtusKMw1rzrED3mhV0U561CV050Sdr7NKRZbEetCOZLQ2g5zANcIqejHdDS16nkb/pbBJBrqlt
6+IQDwz+A4yXn3TSHukgkUbBoowCTdma93btEXwo9R3J+eQLo5tB1OKzaKuvPNNe49kBocfSFTYK
jYOxSoSdhLVKoaicy2MzjVixIbQY3adlAjMAZW5Lz77nDe4AYnRYbl75RmPfcBssnKwdj8SYEn9G
H1OmqrUcChpo1LnvBuOX18DItNMKAHVM4L21aq8secesVveLUgKcjZrqVOFQjsk67cVj5/IXXclX
hwMUS43+C1ZaRagl7I4ZU+6Xlbe2OdkDlg6RcCVuczX9gmtz6rv2+A491Y8UShBo+O4lKCaG6G8m
rh9hXQz8ROF9ZqVaZRP75YrqDvXojcglf5jvjSAvhy2QfjBas4Y9nH1akO34vtPzsCfqsTChqK7S
5qPP+r2qbNtPOahdOsFPagxP+HyKX9CN/GS1dp+X5kdCXNxTqvzQdBd2UcKDMhCkFELhcggh11gA
fkOUNpMK7HtXkg/F6k2nWAXTO95A2wbe8XYKkxXNyW/bCqh3AKRXKZ70MEH5NRhtbgddP656YCz8
zmjOTNXC70GW14spBSFshMhAh8Ao12040aBh5tXIPYr6yWA9eApMAoGiWztTWbvEjbcofcHfpeuz
yObGGMLIMg6k7PejaM6GAn6BFPSXdLnrE6u+0bUUWYbt3OeNB20NB2wbFPE3g9EdrI4C3u32ME5u
y8a3EzPSezFG7tB0fm+jAdT0vfBNszvlOr4YikK7Brccl9WnOKf3OW02RjE8DtI407I5eiyffIdn
N0SMZ62BVimCJZSsygBVr9uiN1+BXQu0vDsi17rR3eZVY7QMPG34x57SnainfU/ZpuHZqpWQyVc8
6iAPA1gGfKRBUO8DSNofpCjeFBlfM5OzDdjdryi4JCEd01Vr2LeGxbZdlT2wuDnASOSGDNUh4fZW
G1Ldrw3gaGwZ54jC+K5jRebrqXtrxlbk6jhCZBr3Sgdowmzv4LT0kGflBhGuG5QdFCgGfldZiCtM
/uzZJUhTUMrzvGFTgkbgi3Z6RFaKcgz7QnmP+42TbL2uLnzDyXct79GnaJot6H6bKS06X59Q7c1y
OIs03Y5KWfsalQWwOdqn7CYQK8kDHL8/GJW7DOp/TjyeaNe/ZIaofXOEtGBiFx8dugTAPXS/dCG9
QEGzT9hwnGxyoO2lLdbgJaR+2VtA/cUKrVj6VZEuVPqw0izvBoayKohH82C3gLb3FXysc/OxyPVd
QbVfMNM8AvCR4zSUckut/lEVCfwE8jdnrG1kJdoUNRNaW7XbRR4f382MRkrJZ2heRagjPfSF85kI
eW6cdi2q7stop6/WckIxVgdrnM59Sl9LW4IBEn8VI2xjVOL4rMKVadNxq7r6KYdHbFBN5N0rSDRy
e5eQLgmKNs0iWVoyMkqtWjlqAOGPXNVFXxRkrWXmskiROA52ZjQivZsL9eXK3RrrZHPd9Op3Yfen
DGmR8yFxJgWMO9M7kTcwcEGTLSR1zDeWbCH6O9Y06juEwHVcuqEp0KUAxkf5yZQ4G23MVQDgLHh7
KVKUrHeuuSUuCcdYBUAGdFAT0GOffVOWVR+eGAh5DfOcb+NducrWdA3FlyCJnCuVrb+X+8+BFhWf
qVNVimaUfS40XOiWBjkAChGdmKORkK6hbBfUZf2ID+tKyn0hQ/1z4PmHfSsmZEpx0aL1fS4P4s1Z
QdPWNxGY+yyoAaW+VkW7sN1/DLfss2dNr3ft0LO7uWkrAZQfNvrLbyHH0IZbocA/16aoLyo08yai
6g7FhRlgijLuosDPhqYtFSpcZ20jvtgbXRkhX8k1fDtEkITggERFsSKwaMAV/yDXs3YKxP0CeWrv
m8/+/ZqJ7G+I9Z9H/s/fsygKDHWnUcGlfdbt7ljjeeKG2k6WeRwRZYxOeS84pPRBkQS68bPpu4e2
yfepnm0r0WwNZJQlGcMk8XageAM1sGVARWTIyWlHNkST+xQIxqav93rRBcPYBkUFnb8W2rNZyI1H
RWd3j2ynjfG7EVtg+xjh1DoBT/J96fKQ21DiAzZGTxLfGN11J2DyZF8TP/hb0n6xKYv7pcsnGKcQ
YZ09WyECGrfo0QYxaVYCjneprKIksTZ2Zz+ZpXsajfixiNvX2Jy2mZBryMGsY5OAXDoWfty1Kiz4
teLNbwTNT9u0uJkkMGSuMGrtbEKoA9HWJgvSrdhyPwutK0DuC18/3G1Bk7eBTqZ/9dRtreYOSlDz
NcM22S5dZ1sakasckWvDLA5eVtSN1hTFdFaDvgaQI5gQ+ldDczOBBdcoiLhb8MvTVz9XwX6XxpcL
+X12i61Oc9iG8ImaZxnRlZR+EaWvVYBbfNj9xmrgi2f3kNi4ft3MW/TTyIstdFXRoJikm2fGfzXa
c2+8XZnafHX8NMBcaPx2e3JoUWDzegzwNoR2YGwYyma+szagrOhfpfhcm86i8EtZMig9xWgyQm1n
W9d+HsahE4wrxEFogR218Bou6tqQiwcQKnWGgYcZn2lzdI1nqWf+lSWcD91PS7h8+aRF6gbX9xml
hKC6q2+TVRagXhGg+vjfPTZnucxvH9ritbOG3jbx+rjnbNIgUYvsPM5XHsz5rkxqUWD+/eR8G2f5
zCU1SYiVeg4m1SFsCbzVfH1kEGaNbBiVlhGBHNj26gFZFND/Gnbx0lWJXlYuxfSSLWoNDzNDKjt7
N2ZYHFAr3Q2P6YqtrPDKZC+9r98nu7hW6kkqQTvLOdcffURDuWavxoY+VzsGV9FiixzMB3fEwODX
nvbfcJEfDs9Sx8EYiT5aXqb9vlriHeD5q+7ZiZy1HrrEv67MuWQX/rXCixslMxsxpCaNz8kheYAD
+0kGHCEECgDQog6bdb6+Zr25hPj8NeTijrEpPLRdu9KwqWQ3Rs6q8tXKXsNyDAjwEPpRkbHu26A9
WGsSWm/1+irybQY//rTKy3sHnhjSoHgJ9bWNKHjY0DUI34FaX4uCL3021oxx9wAoBhhk8VLEvBtH
IILNc4vc1gHMPOYzD+YK4GPRXf29oN9HWeyhNpaDBE1jOndDsqo83DmcvXvc+SxzBeAshbjilS9k
/ovLBfw+4mILkzHrVO3GuEXvO3SB/GIj1tmR/AMWbHHSEVCUn9ekTi8F9vCg/XctF5uWdm5jcGFa
CF/UNg+l8N3QOdofMGXay716+XmK19Z08U4kaTbGiSLOmbUorsRnvcvDLt1OTb5h+uPPYy1Z739t
4OLJ6O20KdWEwcx1vdX8auds2qO7nZ7dLQyu4IcUgEY25y+n5NHwkSj71W1zLINr18/fxiB4Tr6v
8eI5KZCzJjH1tDNaI+dBD+NdvxaARfvpWq6eh6B4mN4sKDDOqc21wS/efd8G//3jvsUeJPUmaelj
jMHrg7trbgfkbm3ofc0RKguvPdQXvk2wK2GUBpiWZdEluAfV8N40is48DwU0fIE7T9H8kPc/b+21
QRaHtpi81oz11jp3Rhbm9s1YvJhCC34e5EIY/MdMFmfVTLWqiTscH7c9dPRLrgtRBy2cYtPQYY/G
NcPtC4/yH8MtTqsoSOn1TDPPrh2mHPSqvggYFVtrqlY/T+zSU4GeNjK2GZz7N8URLRc4xdjCPI/I
DA0AsQ1B9rJQ6zipNnmeAATe3fFOW5Xjq6E7QVHIwKbyKbGSXyodV3VFtrR9MfIK6jhWaAKK56X/
Ebo1f73Q4KEgYZozQXiJXiTTxDy4voznIeufoP567xje2jDjVTxm18xAL60IUMpI/SmMllDBWbwo
ousavUH99GyByQI5Xd824MkMfP+kKl/L6g1hD0OZPgjvWEGJpTS3E3WjEZarKSeoOvWoJkMM0uqi
LjHX1fSPa6MX+N+37Y8fuXiQoIrhEJLb5lmt8q3zkW3k0YlIHrBj9ukFYLMdRA5z4DGsVuiti7CK
A+e/4cPmTfnjJyxeKNuO89GFIeM5Nc6oHaNr9TiV14g4l8ppf4yy+LzRQYgtUiXOuYTTSk+sfR8b
kL5pmBZl6Iv6rdRuK7SNw6Zz5LqNrSvXy6WqA7RNZnq2jfmC+PhnvqaKopqYq0bE5X0kkNXPwZs4
qk21noM4kv6WEPBO5Ob/wcPkwhv5x+CLONnK2k7xcbTPk+NGHqUfWjadwOvjkTXh91T9iThs3wEI
0LbkrtDlWmcSHymh/iRLtOe0CExWn4trJo4Xbl1QyPCBALKJOpm32PxOap7Q7No88/SuqNzQTRDM
NvaVY44Z/BUGQSZsFgOE1w5BTXVx8Xpd7rUSGNSzERd5pCrnXTOGDUtb9N0GqwhMFz7ivWFuvCJ9
qyvLDmIxvFQKqN9EdndZAbpznDG5TnWyhtbFKwAo0FQ2vHFdeZO5pqAMUAuGC3kGWUFeAZ4hjQK6
6uQg1fSZ1/EtqfQAEICoqjTpVwC7lSwlqJaJTzPu6gCqSHBoTeXelORmdIZ16ujHTqZno8+o7xE4
R4lhj47WDUher5pKbjpX7euqeNS4tXem+h7EbMjYqLVXFidP8NAj5a9sGk9g4R5b9FZsHexkUd9k
nbkSFgNqkUYOZ0fZWUcundNoYbZ6r9/DlOjFI+Sui5sXBY/VPBcl+lxFtYK3NvjrXftQyfIfq2PH
1ms+ujrZpEyhwFJ7z+ZQoEhdN8Wxr8svKNYMfk6NY+3Q3he2G0Ek5ZhQM4Mcv5mghG588VH+Qgsk
ZCbIv4rQZ54ItDWMZtfpDgDL6sBc7YGW5JUXamf39QdvygdC49uxFhvIVBxIW66aLn1jY3tvCr7u
wbYFcWGdkeYmi4d6U1XGuB776q63vNuB5jvSDVVQ6PY2G8ptO/UFLmXNQ2u37gJHF59Daq0QVwJZ
IUcSdtK5763sLZH6WwvdsLQ3XiZR6qvWJg7QxtlZcvcBEZH0Y1LfGoY6pVYZ6fn0i9DxUEwU0ClS
PAFDGuQJFI9qbwfgzgOrmpVB6U09QtNQSAxbemYoe7qL434vZZOvxNAOIRoi00qjU5ijgWMQANRB
OEYBOfVWEGC66+vmZMZm5FmgzhuadZM2FaT9O3rm1ky3N/mhcJCC8+bUGdajV+a3A8N7B/966HfJ
lTDAzyoHD6p5cXG2htYMgQ/9MKemhpYjPSWzR4NyvWeexkmkMvquoAqFPpRpBFXn3msAQPl8SPJd
X6JjXZJ8VzDtyeq8HfGARDHg7R0QM7GDlk3PSa2vma3tzR7+qXH3VJfpyav01ZRl92BlKr8uxVNl
ypvCa16qybxnOcRtoI5EIASVnVvpfpIOTakWkBeoyR2dokefBoIafeYeXagH+UbC3qo0falZ9sqZ
+DAIwhHARJ5JorcRSwho/cRaxzL+RLxZbg10QsfW2biq3gLvsnYnGAloib4d29hb10MPcFVuvgKl
8mKPdA0+mbhFXwxpuMrQMc/bHTSe9kbJkgN+t+2PxG59h42vTWlBIY3QpEGX28PeQH4t6GQJfA08
0oIUAULg9BVamJ5cD8QA6AMMOZSnzUj1Cjcuea+yMo4Y6wFNwS9lQt3pPHtrTYisjalKQU8kW0NX
+3zKkmAsyuq5nMaPbLAfUfu8BxD0DqZra8spoh6W50qmN0QOG87VMa9EmMb0IdGTlTDvpF2E8CC8
pdZ4cFLzoUvpVsLwJxQFFG6lMqaQe/2dZoig5VA7s1y5bUz9WRPOMYvLo2FVN5PSw4TVUevUKOaq
nZfXL6ziT8PItgOe1rhNNtwtAGkDdyTz7AevcR6gYLR22vzJlm4AqkXsk5ZXIWHTmg3FobScD9MY
ULDlPAGmCTxz5XhmoJTzOlYJvU0BjA0QVXdAXqcbm4xHM1Nny2gfC21AnbK61zSFthIZCIA3Tupb
jbWJa2/jCOM+62oNTXk3SklhgIuN1dczuulk/8GMOr11EwVCk9HxledyCOrDwBu24Tbxe073fLRe
+JCG+JQ2vZ4V6Clnu15W1Q1gSU3YaHZ5alXZbSH7Yp4cHHOVl8fcNXS/B03ppnMUInITbnhyyp0t
jd0nAH0z6BhrT2msdRFVxSGxYniVUHo/lvCJzup7T7VbbuOzLgAzymXdQLvZnHwm2HPTp5ZPMh52
ngJUhQI45tVH5jIPSh3gU4FqYvmqHIqgoPi0PQk0X5e4EN8tehZBSMyJbMO+mTrnXBBrZbPsEcwj
Zy/G4Zakgvu9Kix/sKB25BX6uq+qO8C5AZXNaek7AwRG+rENWT7vEbQq/vFaQPKA+QaOpwJQTLe6
J8ebdlkx35xK31Va2UU5z2/FmJjbXkvzIPHysHDa0NFd4YsBXEoIKKLJ2nlbClPWkDE8UaXUNjBz
h4gpDeOUar4GNb8RnpF+l9a4yRMc/szUw27Mnzj+e9ArRSHsAq5kw4dD3eTFhrkFRDtId1sOXWBg
WB8RApCUo92Gpi4gDxKbfWA6VXIWifrE82iF7tD5ra3dg211HDjEbm1gd/zKQMdkAmyjdPTG1xkD
hC4TH8hp+MZ0jeHOohOie2bXEeuAnUorZq3i3Kn2/0PaeTW3rS1Z+BehCjm8MpNKhCRbsl9Qjsg5
49fPB9+aOSKIIsbnPvjFqmJjp969u1ev5ceWeze4SbcLBOFOcMMfch+/NEPzFglBv3KcIt05hp+t
wtQ6OU10stJQ2/alc/BoBJDoR9gGHuA0Vw+VtdCU1dYoCndbRr60qUj5APbEqTW9t+OJc5fUjboy
Ei/aJHX6DZjpcyj6r1WbVptBR7y5LMy1UQrQICpmtxq84IfeEgIBiJFWIAEACwyQlxSevuONJWxd
Q6wIk9t6H5leuAJpd3YS3d0bOYBhvw+fsrA5Ns5QbdzGKFZ+pTa7puo+l5Qt+AzI7kxaaFed1cVv
vuUXazUiZKi4IQHLwFrinAV3uB96/75oS9sr2ncRRtlT4Yjd2vLrX34f029b6vJn3aKjnjtNENH/
rlu5AHCYk0zr0gb4WhsehyFle5i70gFWC7OKaQRohfvm2Q+Mg1gZD25ZPVhqvjVaGmpD+d6QwYMI
vg+dnhKtK8M91kK6UagU5i6rCinnXdLn+7KSX2LD/Iw3tXsrPoKmPnp5tVVUXLqi+8mudrWD1tSP
sVRtcsV/qwX3k+9XL4Ux9h9wgleWGnznHngS63QDfvZAeezgdNW2kkLgFuJDU4unRpFAZQp3WuC/
yGYKPkQ6u4F0n2bNrtTy+zRCJ6Wppc9orN2nofjqyoYtRtxNatwMG6EDQZDJu6BMTokEBNt1wvco
CZ9y2hPWBeisdUi7BegsQ14VzlBs6qgFdu21p7gyt0RIz2JaJ5DN5BpQcNnmakhWoa4+e3gMQUEW
vIj2ktnfmaZDYqZR7nRHNLaq1K/dvHYg0YzvLTbOg68MDFsCzevGCY7ad8rtQHXnD5O+ITmvrdTW
K1kS7NRHnsKtQnXT6pq6Sb2Kpsm+7e+AMwWrLov8HcxsK1MxV33mHoVauPMBi38p1SxZF4ljfbM8
4anTHaoAFhhwTajgvhuhr3IihmuevKemDz8VoXS0wmQ4F4XVgFHyUGJtPXmjds7RIhUEh1K8Nup2
n7XcwE0KCstI+6/I2wP0FRPQtwPtZU4ORrJjQ3GP9y2I3Mj4WUfwO9DAefA1apz4faEr9mKb/Gyk
6hMS43cQupZbsW3N+1awfjqW524qw+PMyuACowgmMSXmMVrDdxS2wldTc/dUcMEqCf1zqLRAzTr1
WxQ0sCEFHX2jAAGDPD4IrrwntQKgnHmqwta2hBSac1fhULahsLa86qfrSw9BF75mQf+sGMWXOmh2
keVtu0ra+3Wwl9XmEyitX10b7TkFTGHvviPk8B1i5V1UK/mbKOTNLtSrfCf60kseCb9QX1T4iuIp
kJWTn2iPcklquVIOihTsstY9pz43hVUMvxrF9bZhrT64TmKbg3KqkxrWR7N76Qv9Sc3U1xogjheI
cAVnL7RjQLjnme9SUKErUzufckv/ZAb1zlPch8SBzTApnkJOTyXw4lHDQzukr6bsbX0VMp7etTZF
Vz9y5I8Q5RojFvyYZNXRdy2UsRQRQL//jprdriy8oxp7ewCPgMLF/ttQmiMFg0RyLlOhKW4+RWq8
SQfjU6QHv3mjnIzYu0c2Klp5hvhUdemdLAYPznhzCUF4qnoQFsAqk0SnRMOy9HpBZ0Kys8ryFLWe
ufJRy4E4bhOAJxQ5aXGo3amOXq4Iad4NV/ja5YReuW7sB1e31WrYZGnz6OjOtgzKu6TJyrVgKQTd
IFk1seY55K2tIdjrLq0PReD8CAQ2ph9LryJRbRGSTsujxF2NqGlLbpNt5jZfGxdMOWFruuapsStM
ALdBdRK7cGNkkh0n3huakLssVvl+rQEhDFRc+5SkDU/JQjq4RfceSQLvPxAfVRV/QRKEve2S5us3
EBQ9pGn9GnjeyWrqF08fpLURKLwyY2jwwiHZ0Kpxp/U4wrZ0aH8FzVygstOlEoB3M10ohlynQy+T
AJN0qODQaimOc6k32abt3D0M+veZx3Ws/KUSI0mtS1OT9LzLO1uvoXWzgU3myXMOJHlJSsG4ro19
tMGD/DKjlGa+2KtDRMbaT77RyBnyfBC/aCVA9DyERNUqxdfKEoxjo1fb1I1es8IFaypU8lqV/C9F
Ep1wKxs1Nd7MStmLXFiyGj1x6flgZMNDktFHFimgCsIoJxGEvnnp+rtIr158Ac9j6BgJCBPXjkDQ
HOefMy19rwaYwkJQ+KLffw5S59VT00cgt+zNWoLVWuJGl2H3bUUXGZV4WAtCdjS68psjlsYeSGFC
ohTKxLKzAFz6qW4CGS2/JUb90rfaZxDgbwqo67xqn6SmHzatDHjRKLJuDU3Gu1x2d24hrMtgONPv
/CPp8peh6XW6NAkEY1MLt33iVMfbadSrLJZCVlk26eZCoFW+Kh6WA2TXpVP0tqreNemDK93nxt+1
wZEbGxPXFnR+JkyFyh+i4Q8ll7H7QXJc+sSqNtoGefEaB/WmcZYo9a/KhaMZUx8TcqhmkMy/3FN5
KchkZ5TOVtvoVdX7F9RK/81I/jHxZ1t/GElkNhJqa0xWVqImVzVvfmPs3WpJefCq1KIgd8T7nX5w
WdWYncuRhDkFCDikejsA2FTum8N/UKRL2nVXPoUJY9HJvY+t51faFPg/C2RM39slSUHIl2ieol2A
WCLde8USY/XcPhNhTjWpKqABMyXGEjWFZlw9o6QAIbj07FtPyiL6dm4H0J4I3yaiV7CsTDKyEQFX
H8jAyCmGQUzyVkU/bh+W6+rhOGVMFvU8blNgrpcr42WdVZUWW1k4qCefenR1cHYj7IYrf+tulqAp
swP6YG6S+y7hrUcqLOnt3Dx75mufJgvZ5SsQyjgeQk1YbWnQviJbaTpxENKcGSPDvraKd7mzKyPa
kEiPmme3/X17+uaGI1kUsFhtCmXKJJNdek3b+R372up6gtt+VQZf/t4Coi4A3eEA4uhMLKSiB9BL
M/EBVbROymJFa9TClE150f+4MxwlIlc4LpljerkHNC329abCxohSSqmGpHv1JH6Tt9HO2TRwslgg
SpJtte8P5BZO4ibbL/GySHNHF9KNkRWSBlk24+U3qKEpdzWNB3a1KZB255l2qukXoZRdbBv0deWV
Km/jp6X9eA3kgTkCdgw6P2jMVdEtu7RLB0wHHXH4n0pQ8aqvh4Px7K9pH1ubh8huD0v1+hm3MfK3
w9MLy60KAcilwbAM+66tpNYuhsZd5VSAV2Yg3zvZYoP9NeBy5KRkOdHWQIVC0SbranSKHLhi19vm
Q7MxT/Wj8AaAPH3IDuGx3dTH/kX5ZX5v7/IFYM3MqWC/wgHGMRQ1CjyXQ4ziBuxZkvY2spQbXYQh
x7H/+lSMJ8KU0WNVoVCZnArBhM+U+IbdQo4OTsqVkywR682t00cTk/i0Q76lEUvcuxI4APH9Ta2R
84/0ze2RXBfDWCSoUiCiRBIQ4rTJUByPRp4sq1o7VozXqnafPJV3t1Vp3+nKOtRt9ZAJ6WdUQQ51
Ir0ohbDEwzC7WqMwL/V15ZryIaHVvLd6fJhEmltrUc42vJfbg5wxweAknUAcVm6QI5cbQvYhrRbd
iENWFmuSIlTc97ctzPmPjyamgUxeG36tGoyCzvPTcJ9CuV+8DXvhodtKW/XO3TmPxkY53rY6s0d0
EfYZiF8JN6CfuRyXW9CGTLoDx2mJaw7aA6RsG0v2F8xcA50U9B4+2JnsxVTwdGocVmc7n2oo7vR1
tFPu8hOqvNGOTvCtdurApJcW/Qq8KQ6BLYqrfkUO5OeS0OzcSrKO+GeTO0n986Uf4sXYqz3Wr+zt
WngpnPMi/eucz9I/GhjviQ8GTFegWtdzsv3P0juJXJ4/mrPS7vxtvLfWNAWBeswfla1HcLKk6Tdu
wwt4HtPMbS4ihm5RNJtyzyaO2Fd5QSyUiclz5lDZ8HQSGsCrDm0pfY5LJHIS0DpEs83S/h23yi3b
k8CIl1je0C7cAyjtdsNO2yVPXbAbYQnRXXis78n03g3guZ6WVnRuD8sQl0CRgtypPFVGqnpEveKM
vRUpn63mLGQ/zO7n7WMyE5Oh7/R/Jv7AQT6saQDLM5hATAw66LQBCkhHTM90vtBiMxTi1nNJJuqJ
JCyh1pcMT4JbNRE1L4aLDdQPmTtUsQr/S03ese+FTa9UK7f+dXukc8fj40gnq6hU4PLdkJH2Cb04
+vdI+fur9WIqJ9GDXBhaV0gYyMCoIF4HYcHn20OYexFgwtBEhacNHMzjhvmwWhTCWkGiGc8uS8vO
dOG71uXGfS08KPG5S4OTlFfiOvaVTRNbOymqaDrvbERZjdXCh4yTNT0SHz9k4goqikxaKjgNj0a8
gHI/dmkZRKPme2MvY8jnzoECjS5aZGiQkxm7HHba5Z1WFeN9T1G09oy1I6tHiWL6wqhmtggXrYw/
57yhyDdZQUhBEPuMis7ONWUPGf9AIdXoz70en50+OMpRtmmCDI0q507JoteqpHc2MxQByn3QD66h
Hm5/0Pz36MS+hN8a3D6X4zZ7LyrqPBvPCFQm6RFu2PW/sYDsJ0oYowDxxIKnhYE1KiDYphPd6XL9
tbO8BQ9zDegCTsQDCeY+gkF8+GTTqrFJsrwTa3t4UZ66TXI299IGCAvNa26+Sg7+kRT7N2nrSiuQ
kG/h2+0hXjsaAjdkPjWiHArzU0STaHpSIhf0tMdN9uw45lsWOts+yrdxUAKlqg+9kG1um7xeN0xy
BRN5kOCE3e9y3YZMKHslqgu7bQHgi+bWEMyFsO36SGCCByFUz8zsVYbD9eCASulot13xkKsutNwN
OBV9IbqZt4LqDTcuj89pW+YIXq7LeCjsVIBM1y5VaRVr1cJsLRmZOGahGKy0Kc3ErgSK+u0PyX2q
zde/XhEkBmkuVYBp4kcmKyJmLmxCkN3Zrfu7ye7c/vn2718/kccrmkWHtkYjFzQ5RzGUd6pRSYkt
NubJi6Fwbt/q3KRj0v/72fpoSZ8ks0uoLZwi7hJ76FuarP3sqEbGGbK77e0RXbcBE3UQN8ukB1EN
VaZ91WoKE40XaPGfzIN5ao4l72/KfWtuG0LZ/1fvzsw0ojyBqjIatizW9H6LytxrlGHobBeoYeJ2
wKYOGorlUbGApZ05oUiuMijIIsUxXr48oYLquFlUS4SThbhSogclXFqnufm7MDG5Ij24X7wkx0S1
aTbZTwgqNu5WQOYseEye9YP8luwXW7fHC+ryWoaqhGwUqRpl5r1oclhht5JJ4SXGY9TGIL+M5t3x
073WFLtaiLuDEhbKE7xcIDCL5ofkpI80Xx5LX0mthbtlZjF5T3JzcZGOQtmTM6H2g1H7AbeXLpfb
tP7a6CaUhXQswyb193vVxBPiBnVp9IkTU51b1kVT51yUT9V9d2/sgnd/62xUei0grWlfZdJiSy1X
M/fKR5vK5CCqTquDxqw7uxj5wtTmEJS/jWhYx22xkmvAj6L48/Ywr98hUOByFqGmFSUTGqPLTYss
LIRAA2+gnixECoVm4K8LBy4joMmD/9fNJNQ3Plqb7F+TCniQiKSDRfGhDu9k7Uex1FM9cwovTEzi
uqhylSqRebHKI8BTfe3DpcbHWQvUHWTVMMaIbvLKiGQY2mKIkexUPGhZs43FYcFPjpM+OXKQesNH
pVNtGq+Ay0VR5Sx3qs6lDFDHhBXiV8C791ZZ/PXjgtX4YGbcjR8i/6gylLqQyaFAXLOiENlqS0Xf
uYEAw0V/Cx5dkr2jb/lgISyETGi8pIMq+3Ns3Tvuc5Lvbm/gOZ+I3DrPTQnOQwB8k+UAG4EVyJG4
U+otZJirci0dRn4H4UHegX09QE624IVmhzW2FOOHZBHWnsmwVJoVc8REbcn8rgfoyhnBKm9+3x7Y
rBGUAQ0k0TWTVNqlEdHKwEj7Tgsrmb8CrLIp4QZDsunfjAVqdlpyIKi+KmnEWdcMAOoquqKSFxUY
xFayQh08C8jb2wOaShlRd6C6+cHUZL8hAIQIaNtUdnQfnbUddYevdb3pxgT8vfesbGlwyGz9u7Ap
77ovt23PTiaYRJ0cPKClafGuzmj4NoeRGLK5K/vXVqQbSEkXpnLmckJ0naceFO0EANPIForKLNfH
17EFd5nbQ7dUtitZ/tQO1tJUzvkgnY48QyYegAt74iHSnFq9mBktgUD8LXQhBAhezNemX0lr5Gx3
/sYC8b/gLmbnkOwQhVaV9PU0kKq9Auay0mpttf6O6LE6PBba2+1lmkkHskXGQzyysyJuMNn0oQkW
jD59Nr2xBqUdPhv1WtqQDFw30H2venUr2OZ7eialvJjdHeds6nXBK4o863AnpKgvD1wPm3/W9cxp
hOfIv6FW8EJGlKxrsZFKMVtYwtkV/GBtchWmYLThLfexVgInuIOMc2EqZ3fjBwOTLZK48GY6md6S
Tuk2aM7ADrfN99ZjBKMffH9H/x0dZPpF/1Xg9HEeJ8dcNwG3+BKGdW3lP8tr+VcerqAW3TsHZPuU
df6zWEdfxX/lyD6Md7J1uAXaGnLY1iZoA1VbmfSPtM9aGixM7PzCwYnMU4Igf3rfNH5b5rWnl7YB
SZzSfB41ExeWbrw/pjuRNyU9neooajctqJVO5oVFGPCyhBsD/XrlUNxBuLhOfwK5WzjVc9vkgy1r
EnK2CCyAX0OZVaEzyTMQWup/9W3wEFoLOpx/SI+vR4XH4gVI7Xn6Xi4UmMVSsKB2PgIupcq1dpkP
ba0o+/Ip8DX1qPrUcYoHR8revVyEldZwzQ2P4zu1ybtd3njeLnCpMdJPlxwcjRp8EzfeqlWMFtS6
eA5SSJQG6a/xZNxbhqRKtK9ySfIcuHQMkCGXRioyRZGWr6m7roBZbRPz76EMmKEXD/WfUdpr+n70
jDakP3ZMJkulzaPmScsjbSMoHtwaXrXrpCHcxiNE6/Zum3PrH81OHJFXdbmShgSbRUoNJvQ2kaXs
ISU73jYzk7K7HN7EH+VkOKu8x47Sx+NrJvqm5mm7phgg0YzcIwo+NgXWQrGR0wY6yRqJYhEC10Yx
6RKoQ/1YKXp9aPvkiL5VvK44OBs/V34Xar10ApfmZOLCPKmFDbh3M1tQf/kmIAzxSVh8DM05ko8T
P3FYghi6uQUnuV0WNeTNpfso5eb+9qwvDMScnO6EwFJx6K2yJei3gQQ2n1xIGm/bmB8HuVBR1AHh
TcOeALZAxTedzoZdnYX6De5w999ZkC8PoIneldwWI7SnTmw50o5p0L3cNjE/Uf8MQrk00XuxHCUB
K25lT+hD6vW7tiQRvWRinMcPjyFJ72Wipyq1HZ/mY0iA027Y0LOyEIUumRn//sGM0yatpHdqR99G
cKbC+RQHUQfmJP90e8auWTBGt0hQj2clEXMlEeRZHkSbSplCwgNTMyQ8XbIq98EL3M7r4ZR9y1bD
VtmmT4dsT7vuUvF29t76x/p0Z8chxMKyw2wGQrfJrB9iAO/qL0GJ/83e+4PgoUZkStOoV2m1RHT6
JrUTQYCi/qcbyNvbEzk6k6t7kXjXsCxYpCG0v1wwY5CMTA2BfYK6pVTq6vFWLcGXh5VVboQUnj4z
MfIdHMLn24Znd8oHw5Nj1SoJipEyC9gSWrf+b9UU1p26cLDm1sliZDTdE9Jb4sTtW3HZlqFOyicS
Tr0UrwNJpe+FZgC3W1ipmeGMKKSRNEGTeMhO/GnTNmkCKzmprI6fb4HPue0pbxYmbWa1gAkpjGiU
jiJHc7laSgNq3iyZtEDpVpXg7SvtIS7cdTe8qgTUlrvkXvVxGSb7wyIoALMJEIPn12R/9HUV0ZZX
p3ZuCHdpCt1UlhxbDaUsq9nWLvjx96A+J7J4ik35vnCkjeGk701Bg4MHzMikD8aU/ZXslerOSnJx
q6fyW0VzmNVAYVvoq5AeS781n3MhSXa+0dAOCsFtkldPXiE81Qk9noLdis1bQ69f0bcbnZCk17O7
LMtWjUzrhbpS6GcM6ViN5GZXRD2fUCHQJNP5FIS0LcORYwjfgiYnaZzeGbmxReCC97H5KbVoB1B7
uhKa57L7Ebnek+qq2zqS9widLlxV8sxdRWWLxA1uC0T39DQHRDqRX3fUJnPL2lCl/NJ2xlsXyzsV
UToPyknHpb0nVR7oP/5K99KJ+PhBL3TohXXhW1pK6sqrEpAiXkJXVlfu6r7bymq5LUX9Z+eJsIzr
yFEJPUO6fVrnEl0X3z6etA+OvUNEwaX7nuTwZqABaGU8aTvlQKPcLvhs2eUrDAEnbSFqmztTSLNB
14JIs0TkfmkzlYvKaCuS4B3KJWKGbMM3U1zKCl+ztYw//sHK5GaMk6is4/jPyPq1tEvO4kP5tTsa
7/+BpIo/NVpfP7v0e57jTX/I3/qlx+OMl7r4gnEePsxt4ZSC6ULGaw+ius07c0XujW7xb6hlLCzj
/A78Z0YnqxiOxcSm8TtbDlC7HoyvGf1Kt3fK7KKNFGDAoclTT5MoitvJmuZTgPfdPzoLr25snAbD
2vylGZXUJ7VJqF0s3K41WTUY1GrU3y3f1i3lTZaa53bo14a5JLZ+NWGjGRPFSwqGJvnWyQWS1obi
Fpng2/LQiyu9bz83Ne22t8dyTZs2Whm9K6AFRNaneOQAFZQmUf0A7Kz8BxfPZf+HWa/ao82xYO3q
DgG6MMo3EzgBYLhKWWdKljkpmu52BCOMiwcVHeEOQuZjSLPlGqAObUvRwu14DTzl+crdaCjcXWQt
pqWz2EGRT2h8yNEyd+3Jz47eoB9inXLpBUj0M6T6m2oo6UICgScvJBlmBjyii0ZwsKaBMJhcYR7k
C1IVloGNNKGzisXKuRNLC5+J7IdA1/5qiLqzrpfN329RVAnJpIxldItayuWxblLgs70ehrZnxp/0
CGkIzxJ/DUFlLazo3P6BQAfuLU42R28Kz8j8MNFkqJZha2w/q1v3RCPjCg4TeTXyUS65q5kzgbVR
VJIegWukRiEGJXIBUWijX+oKD3X/c+E4jBNzEXOQe0XUTNJJRtD1pE0WTJUDITQqMyMD5T56JOul
g7DWti0iERv5/8FqNx7iK3sGqFeZsIpxTQ55EbCETab5NiXonaq9BYG1YlM2HtQFcJXcHt2SsXG3
fnD2ZmEU1JcD327VU4T6kJ7TJBr9lKV0LSgL4eKVL2Yi0Q60gNjNcR+ZgQ4yXpN8ujnrpyECxloU
n1WUP24P6RrFN7EzGVPfSkrgcnZtMZR/x2qB0KdXphsEH2PZgVHf7L6hMXBXD+TRavqm68D8agTi
fa2aS47m6i4dP4WdyUWGeuAVrNZCmQjJnCKxHVUZ9WaykXch/ekNFdhsB+kPpA+aJ78Z9BVaFkiW
ZUj46DC5PWjACreZ3ph7JU1hokdefOtbbvV8e7Lm1oTuOg3HO2KppjXvvOhEtw0i3/bV5lRXw0l1
kzfNUf+214554HEM7EQcs4ZT5F8hlmIduYJnZ9LnXn/RhHZlLL2urvtZJkZGT/FhL7eOKGZwPPl2
lK7MvbGDiQpG+7GHJj5L22INt+GCT70u401MjtP7wWSZ6JGckPKx0el4VN7LR9rukpV7siCkVlEs
P8bQpbvrcOP/G7/HlKKsR/Ud3NW0MJ6UqdUZoSCc2ya6E2LhR63x7ri9O8YH3NQVKZSgUKCjFnTl
yYdWK5Al8nzb9QZ9Z5TSbwzdi4l5LF33JATBfeglr00u/XXScZxXnncAiFQTweqJz40sZE14uaS2
EZoretQ3Gi1gWa0tjG/mLgY0CdUuZVDGqE9cbZw4oUzaUTgLSniSWwTDZThCEqu/c5rm+yl3rS9/
P6EUXcd2E04Dd+TlfnEbJ89lRxXOsvDSOxY6ee1WUeCFQPxEghGjhxKKfP5to3/Cwukyjj2BpG7w
vlev5kHyC7mtFOEM8deuc4eVUiGplnr5qtZcH42FX3mX0mkQVvDJRPA1oBanNMnBdYR7Lr7XIJJp
1C++Zol4jDPnADfRvsuGoyyI0AAkuyoV7agpv8ty+MXyoVcIpQX/MRex0QmMlLNKZIrY6OSg5VZA
BiPQnTMw4Xw9BhX+WtlX38TXZTj07AUy4gwAUhD/qtPqQ5Ek8Sh7mNrhb8tadRtZX4nEiS/tl+Bz
qm0tdx0nK3nBE8+dtRHeCABpxJdNn5eSYKHClbauLdFQnakdZQGo8QibKDSvU3MA0lut63SJkvC6
e4ijRrQha4amclNZ43d9cGF9qgaqSt+THdzrdr9Hp+5k3DlH2LQesm31TVo7K/mw1K08d+0QfZPy
p3cU1PBkORPN89RaykM7CNutMCBxFQ1b+hSX7l9lxoF9tDPezx8GF5LKaWMPdK22olSyVzbKIdgI
6/8tIP41efc4l2RTgBKNXUt/dvEHc3FTtIleYQ5mk7isVx4qgU4YLIxqdvIISQkO8f/WNEnqGMhk
eYbn0n2tr3uau7UB8T+xXLjc5mIXgOX/Z0a+nDspgXdB0mLh3EBlIAcbN6j2mSjuVPSKbzuouSDU
UMdElIxLpKfx0hJMJ0EklaFzruuR5EWFkaTcJN2whXpqLzjl/ra5MQ6YukN6PCwZVXgKmVNwA75P
RBSyDG25bgLE09JHAeDxwpiWjEx2Xl/KioPkTmi7qoibFfNN53ZLh3fOZ3wcyeQ68VxN8NSqDZGo
tnxIZvxH5GtewwGKZb8a7GzkO7HiF6cD5XB7Dmd9pEEmlusEaJ42bUNt9Izm7zwUzm6ilqvWNB79
T1r1WWiUsypVv4Ze1vd5PhzdsHuQxBLxRq/ttmElOgtfMnMaeM7K4z/Qxlytl5unFB0dHZ/EOjvh
0YM6ZkB2xByW8Ewzy3lhZfz7h5M99BX3Z8wrUxsyqCEDAHw6hLS3J3XGCH5fkTgFBAniNDWg+obi
h7CY2YOqBGtPaw5y4f26bWNmy4wRAJQKQM/HF/PlQJwEWp1CdgIbUc7vShSTrUWYdW0laHbHXl6v
ijJ6yyD3JAst/YvxkVXiKW1AtkvF7NJ2LhpR0NVDYOcj6WYm5sO6FOWvtwc440wY4D9GJq8/FRXM
wPHhbYOnbRXG7ic0uw8CDUdxbhHiLAkbzK3Z2JMAXlCid2oKgWk7wayIk8f5bChWKc0+NPwlVvOZ
PQ6dOcDrMfqhuDVZtFRvrIIgzjnn0mvUnuNRyzVdiBLnTvSFkYm/F8JqiBwNI6SFqkGFDLA6WImw
GYnyKo0uYpl4QKu3laq+1B04O3ymgfb07eWbHSpRARuUFB0KTJd7BIpXgf8vAjuRik90kUG61ovc
2Zbw9t8ZmgwXSvg48PhpW1KjLzQgn5DGDlYoXm3/hR2SOeRR6QK7ekPFSKKGCRvfbsa8QwlPilQJ
kBYlzsLGvy6K/CFJV9khIC7JMU4iOb8SHKenLmIb0ko4ZEeq6p+qQwlP3bq819aQmd65myX871z8
SEEEmKfGmQYHPFkwRweP25PGOHtdse0Fc53WcKnA1Ns7zcaD/U2Ig01i0hNawaaR0uPifhr05DBI
7RZvCGR8iXFnZgvxRSQ5DV5aNKRN3IzaK7TDlWRY28w4aI525xQIiZX535YWmO4xbaIoNBCTixs/
48OVkKvIw/W+ysJSM+wpL2a6/6IFysvt/TPjYMYC7vhOBTF8lToJB6dKJPQ+KO7r0AEjvbOCo2lh
k17T0o+D+WBl/IoPgxG7tjHMhtMAo4v2Eg4N4uAQaHaW/p5ScV+pWn2GLM/Y5j1kXMHQmH9/N1x8
wGQ2W+qfldyS9YT0BWlTod0mQCcXnMtcatqANINqAzpzgKwnm1X04CakbOxzAwl7rf/lVK9D98vz
lI0V/Uryc1s/WlkPI7K7qlpxYYgzNxNRLg00PGDJ/E+rNyZcsBGkJ1RvFBS8e1dDELaTzTUsuiet
9d6snP7sv988qgo0GiQxFV5rEhwllSh2Q95xFMTykWrInWDpS2IWs36H5oyxjdYY68mTSVVLs+Xc
t2iGFz86TV0ragSsAXrlEDLa5tnQXyoNphckxlQBku5vXuhuhDDd5uZSS9TcHUYiR5URumCGyZNe
bmPZA8DvCK55LrfoRwKWVoUVnM3rAQYf6xw8LHq/mdNJ1c8a0a+jbsC0qiJVpdTpUUL+HHhqc8zD
ffwLOlT1qD856EPJh0b4vfS0uH6YkUWHXgayBgDaANAvBxk51mDqVa2fKQaeYRqnG7Jq6m066No6
EpuFVr5rb0q2hffs+FKnzDINcDhLklDVpXLWzIOvBBvJehuqaP+3+3Q0ojMqEhAEUxOX3Qm+MbRK
qpx91MVlPz41ofJ428TcOBBeJZuIzANSKJNZa1yhL3gfqGc5N3feYO1zZ8/rZmEg1/X7Md+P8gxM
bxRqr5CrseR1QpzLxtn51Gz6rbpF/3oNOjr9JazFn4HIZowem9/6biym6s86fdniwqG/DvEvP2Hy
9FR72fWtnpy+jvJpFMm72Psihd1aFL1Dbj5Bcbd1TG99e3qv2xUmA58sYe4VSJeIMdl3eO6Et8Rb
dd+tx+zgQHiHbMsmgbigvuvUjfdw2/J1EnccLo2mVMUt8EjThYVtqVC7gZsjIuvSkedX33Il27bl
lyKC1itYQs7MXJZYVAlRyQ3Sk3RVoRP0yKsTimbRfXEcZbfco3FCbWtRq3F2JUl6Svgz4uEpi1Vr
uBFCuWFgF3n7qpnBIfVSmi4t0kpmlhYrqxEfk8h6AHW0pN8442TGTmvarpURaCBPbo5OTjIvUn3f
NqimFDIatNVGzutTKC1UBWcN6aqKZBOLeIVp6GqjDCjc+LbaStAFx2hdNMGhlvQ3MvYLp3Pcg5eZ
HxaONCLiK+wWaXodyq7egE8D2dAiZ7FHOz1eW1LvbfRB/ZyEfbSKPPf19u6cPRfwFAD8+NMZr04m
0qmjWMp7JnK8IaKf5Vr7Phz0L8ojdNF7bqVNekD8BU7cpWtiJtiRUNI1R0/0pwlrElI1XVJTO655
D+Sb8LHdx/vsAFFSuxslZ91dvvCAnDmH7JORR4dTQY13cg69QG4jXCxlVyPI1hqsuW6mHHkwvKKc
+TUwHRqltX+xTeEehLeEZzEP4ym+p0mtFtEK3Twbg3iqIsS6rLewSfamv9SkNHN/fLSkiZe3bq4I
LnrMDA+g7UNWwlbc68p73PX/5ZCmGRpNFXrfc0z9XGTlDrmWPWLWayVE6ESKFpz2/JioNlBJHDkB
pnvT7LIiLXFk1iBvW9c9IsyxEtpqoXpzHSQBAwGk8b9mxr9/eFyoddE7Zu/4dtjqG0EV13m9AKqZ
c8kEfRwxEEEa9IKTwK/3+w5BDdM8q42+b7VXs4OLukKYRPOrbZT1q6Dk7Vs0P408X3Aqs5OoMjae
gXQpTQOkxm8CWf1zwOMBiZQEgHmlwVwM/fBtV7JkSL6cxggaD1mQeAmmg3WENGfbJdKh7xb55MZV
n3hJ2cDvi/AB8ZCedioTOsiD4Ls+WmxUJ+lNDWBas9b1rrzXD/0hXVq72e1hqqQjR85fun0ux4Uy
kgrsNglsR5D/h7TvaI4c15r9RYygA82WpqxKolQyrd4wutUtWtACNPj1Lzn33ukSxSi+1reYWcxE
6BTAA+CYPJmvpV7fSWirQ84dXN9DU6Js0eaSozPpPWLmXV7pUCvJ9SerVlK3QIZzm5nNWjSzuNUX
P2m66y48ludJaAKMiMZ3bwLFiqcPPPoqSHWuf9GFt081LdyW4H+ZWn7Tz7g005ptb2WKFVQQ+RBg
H9LH1stG06u0ly9YQgY4Ad4wRj+nOgq51URyiSPYp4BhpeDT1iM/HH93PPf+T5bmbIQMtX7IRFlA
lBTdMQOtk8WUZyPuH5gSr7w4KIwvuCpOO+pqGBcD9/FsA4EsBjk3VZP7Maw6Rw8rQJLz4QUKHd+r
pAM7tyiLrdEnD0JW3RZTA22nAkgwpO0JmpQtBHRETbcACHSHnFE0D1jqaZV9LI0IOgvQ+jkJzbwR
Xc/vQdciXKB1joLkmYO77jeuGshqqMkvpRbFJg6rn0ai/mzT3nBQFQZbvqE9kx4Ca+Egf88graSA
wwC1hTZ0OJu0Bvi4Hy0Jk3u45Ishfqjl5q3mrdtn9j6q5BuhYQAs6mTX4mMHzjFMCVoyrd1OSD/7
In2yK+MQAlykWCUmwiTjKcLIkRrass9r9kiVMHSjkrAdHaydJRmeTKEqAQ0p40dZQyKuLereTSwM
VZqhOrokpDtu9KojyUzsokq9kcM4d8vBtm4gtpD7BWYLHRQ5AwPk5sREFGW3kZsib3QToaJBXvFz
FPJTjGGUg9K1qdty8TSWSbQRpnnX58LRE3RF20R57Fr1Va37h0QxX1MabvLafDK4+G5gsD+vIZKh
FuIHCmylE4mSeLSt011ly9+qEaIwTT+2ELGSN1LS/so4CX1Th9obQfbhhBN4E3Mj70YCyiMuEWmb
NuqjHE5KJ639jRjJa9qveeJCYIlqA+r/CjobCLpmfsiplKplSWIAcwsoj3VW7TZ5dgMhmu9AmGWb
USn1lWtzKdyyVNBTmf+0TueljtICyLIDtVDQ2ejQd6Vrm6cQtAF6fV9o2kZtztfP9eehRZSuLgzO
xXaZDg0sixsQIkI467SqGDyb1ZarKohfG7lqncQ0/QFFCZ8k5dnQxZ1Kde7ohbQHbx8HiNFClMvF
r661Cy+TjbNlxLlTUfMrsdrlT52FoorJ69quTSMAZwT6Ff0p0isIFv19aX/aEaKjsj/x4c8byUal
ZnqmANWWEJCOIoQn5bOJCOpLG//HzCyfTxuQG8ghMQLmyW4GIchf3f4fnFnqYfQTs9CUunzPtt1T
/Zps1tKIpYrGxKAMNR/MLCEZnD3PmB6PdbMqjUA5x495QEFin94lp+LFjBzdY359kz9MSNjkrt9l
L9Je+vsCFORyVQRYqAuhzzALUnVIhiHrbbQgh4YSj/JvnOb7jGW/rm/z0ls8UYuQqaqGLGa2TJUl
dWaaUGMCnQk4lV/IqO/HWvJbU/GvW1p8tEA5PwkbgO97zmZSQ6XLUoZEC2hnOl13a5CpObLy4C8b
QQGLoBs0VdU+hhZdTehQaQV2zUodQhoXTRqni1drIdftYD0zOx0Q7HpMtQBamWfZTXag3/Ak3wRf
reVkQQTSmTWPXDRpIojBPwDVzqMm1AmsUdZCNeDaY1YPLsDmEOuL1o7dohn0kP4Z9plGzj6uLBwA
tsIkhIZjZyoevR327K7YlKDi5Zv8GaQRGpz+74FRuFL+GJ3zxepWUg7cEFogJIZUaW+q44Ena1xE
S76O8UM0IsBQjlLotPSLuDMvGZ5wXiPFFIBE0fpe7rO7EUi+WlZXcr9FU1AiwTQ0iJPlOViJj5KW
aAN2MdczVxCOqcDvZQh1xXGtH7f0IIIEE6OjYCHEIM7s0lflIq1EWsFS+RoKhBGt4krIDEIFk6Rk
L43G31eUJ9bNfw3O8jFKeReNWQ/X70q/LaA0BuE3O9PWHHGhCoieEUAT6K+SadD449dioo2sLMIR
AzYPwopu9CD7mT8cnQzM1w/tyfbJVt+EYPz017QJls6A/U9dDmOXoJyf7WkNcBFGfjnq8j1FKQeq
tElqQQYKqNHrd+ICeBuNsQtLs80EBJ79B9TWphV3Wd8hBKyptSG82PGRJweuJM+jLf/KdPI7qvR9
ZRnnUNJcK2wUqKrmK6/OYkVhGkJGBQ06V5jm/7jrkVJy3NS4peO9cehPdMscjIcGIBzdX1/6Uvp7
aWj6/xeHsQMFrQacpxYgA5DsyI+bNVzR8lf8s5TZcS/J+N+bzICUdMmdSvumrbL7/kPINy8bXK5j
Fqbg+0FojuD8sbbb1ER67wi8Ms8ek0j86HUSsBSjtE1f/aC28dy3ke703SQ6OULaV55UKvX8l6SU
55Eotxk3yDbPwtoFXeVj24+B1Ot3ctFvFQmsJyVLDyw1jpLI/VJphYsEFzDdwVhJZtXF6+sfdls0
jgjqEx8/jjl0AN5kqhoYkkRdUdilRxLy2lslbAL7jOKAdtOk/a3CkJdF3Yb0woshZQggCFREM19S
yR00M6E+DJFBJS5eokkDDyElKE30zMnHbF/aE5cK0zZF3mGQVup+XHew5c+P8BRxzbSG2dGK+gYy
4PDzwIylHXQrn0uZUQeDuisZwnQPfXaAP3ZmJ8ZOkgoywZoOasbaj0NlY4eaVyqhKxh7Qv9tBX+x
8GnQlZyiAFTdPmPpizTTaCVlRqCXbNe00o09iNZBhy9xODqya7fwtEuz1X0wNysJWYw1hhxFyLc2
5W1yVI62T3tEOeGd5lfbdC0QWLgV8GIiuUBOCYKgeWUDzMZdLzhOTcj134bc+WGir11xizt4YWN2
Ykmp6amWD1oAwBCLPeEVrwrAxF7otZqjO5ZjgHUc6bZLevcLQRwI/dCkJ6gNT1XGjwcLA2KYCKo1
Naj7H3WCPKI8c2asfbSlFQJoMXHDwVHs+bwFXhwtLstKD6Jn7a3zBo/ulOPDA3P6STCCBqiFHde+
3MIxAKb9j82Zo4RGlUesaHEMIgD2gWTO2kdL/jkiDg/XNMwW14e8HDuJOVZ0YD/uopx0eRgpWF9B
27uiDvdJaOy5wY6dnK306RZgHhii1hHCYYgEoPM5YTFLJLkeNIEv9t77kJluXab6k0pDQZzwTvhk
mnKCRMQqxmJKIeYnTwXwDmJzE0v7vN0a2SYAvlqrBuEJCtdP2XaC73e36m4tn/9MiTBxjKFXBrAD
RjFAcfJxO6MBo3KQstQwZSLnTo+uwSMSmg3bdQi9HnnvThGXSZxyj6r0LgWoxVVPGC88mcHa+fj8
ZYEBBjUY6GgBiID7fvwpYV9WcoW5jQCc/B6iL9cwRwdU745umSux15IpPEcYxpioQ4Gu/GhKoXVu
c7shgRWdLAMy313qdM1tzOUVQ58fIg2jkCAKmYYAUSebZVSJESnyAFcOclEjMuAOtBYcrV3BQS5Y
mRJryHkg6wAsabYcweEtMe7UoOT5raQbd6hN7gkL/zr6x+SdgtMw8aHhAZotJi1FlxgtPlBmSE9j
b9xalED5uLy//nh/vk2mmW3Qc8AnUZmYvwNmhgPem7kBGercG+oU/McnCEi7XYHarbECpfj86EzG
oOoH9Pk0MDZ7wavasPsYyWFQNagUQA3jW1G2r9cXtHDIPhqZxbuVSto8likiuuEFxNKbtgesMes9
UpG9BnlO9JhRPFWgZ48Ja1m/ozz1MYPtoADvmhG74XayHZTI49JrWUDHldKzUUPQhL3RRHfNnNcr
r8jiroDmUwHLMVDr80uWFGbJ1DTEUxwaz2jw7ew+V1dsfE5esSmQK0MrA+hNZU7YE4milBQ4VKBG
sduK1ywe94OKqdGhcqlhOFK5ltotOtYfi3PSqJigdU65TYI0+TFEilN2ozeGuSNArztEa5INn++Y
D+ub36wtBTw6l3sSKCl1azRQwJLmUHavd8/X3WvxY01YPBRlsbp5S7skKkUhg5BAkizAkaUdNdbw
xcsejHsZLApgcgAXx+zCbFGB6upuDLgZEodAvtlpJDCvI4fG2F5Spg63KNRqo7JyUMDvfKkeajAj
Q0nNtMrCs7pBOF2rtzjQ5FeSgdIFMcMjU/pbJPsYvjd/9fH4M8S0Jnq0YAPk6vDXVzG+x8USZoew
oLWlJTGiWY1B4rlDgQQzINnb9W/x+Sb+aGT2hhVxFGfUwMFJWfJuC31rZNZO9Mb7/83M5HsXCXRc
dXHFosIIgOf3qZU9lGH31I5ipeGy6Fl4jtHiB+HpJ8UzmZS0aVNcjjlh7jhwvMprxCSLG/YPUmhS
4kEP/uNKTBwOGRNAOCVg0YqLzC3zAqqXa7S0i4cRw4N4HifgxxyxoLChiW1ekMCsNVfJak/CdDUo
vpwWcMTr32bZFPYLWFzwns+FOypWVRTTMQbIpORNk+KKEbjZ+85po2J73dTihQZFhP+amit3kLRH
6od4KiiG3O+1ClXv74T/QIfVTaS/j5ng2mBxAZ57ovH+pzF94XMW6n6AU+L8jOAB6wBpKdXslqul
1+b1z+vrWnSKC1Mz9+5GZmYZGwmmtyGcnoJZC2Rr8t+3zKYFAYE7ERhOsowfXS9ilUx6WeiBHHVe
r41uLEsO6m4r79ziR7owM7t3OksfmcWQtNcIo9MQKqBl5JjjTSXTw2DFm69snQ2E9sSHb8/Zagc1
NzLwkBkB+i1uKOeeZLZ+qIwri1p0cqQFmCcFBuGT8G5Pakq1kaPCpWTuWP5s6hfV+pmna5ony3aA
X0RBckIUzkJOBtrgFqADPajiB/TGnUY33TQ5dPnapMJiNIKxzv8YAnnJR2dIDaWrQYRMAtnASZWe
40531Vp3q5p5dZq6qchX2gRLTq6AyWKaXcIk8DzdMTjaf1TFl8K0zbFq+2dmSY9ma66UPJbc79LM
7CwRkXSDaUkkQNF10xiZy6LKybMXquS+mfz+e+/DeBBUqnCyppv24y6O6PN1fYW6WyE3DpdqD50L
t4KoyHUzS+/SpZlZvcFqpLbgEaKRfkygAxNlQA/Z3PuCEcCQ0UtEw+2TyJhqhDp0OHA95BQZcKbc
NpLxfN3EQoEBsyMXNmYfBxKQ0cAiqgfDG/nGHkGJfQaKT3/VH5v3KLA2CqDPwhMr+cjSobq0OvtK
WVZ0es0oIu+Wfh+IcZfk0lntyw1P/77thgXijpia6EB0z4P8vMgZCvy9HoxNVYFwDNPuVZ0SV2LN
NxpqK8nc4pH6Y20e4Gt1z/JYQ1g0mtVDrrevhRTv5LDcXv9si0fqwsy8ZqLqRV2ZnR709m2mYX44
B6BJLbdS88TWBBoXXf3ClvrxRA2dajWKUeoBaRBZ59Cvstfu2DUTs3cwHYWWopaoB9pQHIes3BWr
qm/ALeB3fqxoTY4ARIUC+IgCp/+4jjQcZb1VcQ2RpH3sTfkmtbL9QIcNk/k51wqImzB+yhTzPMba
E+6rX32q76QOOjtj7XdN+5zVKNEiyfiuWoM/ZF3uyK1yjMPsyOT+Z0Iw3iIN1AutWvVSXT0rFFhi
3dyG5fBAATdTO+k7H7OgLjq/zLSXsosOihbZYBlJn6OwO0GW7iGKrduUJn4RqZuq0zSH6NGdnNQP
hQZkbaiwJwWTTwOfesjd1jQi3ZVivEci8Sqlu6nsbq8a/CFUi7OUgq0ybn0BKJo2RDd9pB5yke86
IRLHKNEYiuLue4UCKeli5Ak1JmS5/pTqIF7hTb3t7eqlLVLq07w+YA7BjZIGuWoq9hh3eVBaQPmI
PQD6y1HAoo1pHLvKfg9bmjqlZgCphmKe2jZPoGw9qNFwM9b1uZUFega88UGm/iaF5lYLlUcqWarT
58NtRfmtng6ekYid3g64wUl1lMd+E9PBdodePxUVNBWmNlVfbWujBZZDHo6KObSgLYwOYSdvzdRO
QR5b/OhGemuqgjqWnez6JmycJIv2qVz5OZG+6RCccttU7LIY6KHREqAKS7ozr4zfMhqClIuTQpJv
sS1eDCX5Kfcm9sK6E3w4C6ZwsAiFxK3jtnLGGIPZGG66b0xxYyUQg06SX7GW9wCrj+WmCs0SCLlM
OLikEE9mp7EyoLHJ29FpIm3Tlj2ocIv0MNjVzZgYlaNr2VYbQ9VJoFvN4vS7xnTfaMOTnTepY3bx
secDBOo5xRwj6ys3BsbQkeLujRX5r5jxp3okvTMoVeG3JXNYam/HsjEdjLB963S2CYn63WxyV8/0
dNOZOHe82scs+xH11Yb1Aupbqi/RMXPk0joVqn3uqHLXN/QZb9V5xBLjod4Zar1TbOrnKi7WPkkP
dAi3g53uE7CKmkTsYkJOQKXdsaENCh2xk2aVUKzsdwOtz0mrlg6V6KMR060JNQ51SG/LZKSYe6f1
VqYY2GDy6Kb5+Cs1qkdQWmIxdAeMsA/O6GNfxa+lGj5VcvMDH+oUimhPh+SBj8a2a6QbUzDgDukx
RJE+TqKtPbYHkCG81Gy80axkhzfx1YiSFqA6ukGTPZDK5BbPw7ZUyHfo0WHan0MDzc7BYtbzM7TZ
b+w4OZWh8VZ37TlrWpDYFepOE+QHk9obHkpIgMKjwaQXJdY1FyLDpZvKyl7NMNNPwz2fPoqqDMe4
Sk5tVtw2OpASQre/Fbr5PJggGBjkgrg8j+mpsOvGa0Bug3ptlbp1pVsO4xONshHvx4L+qs0O/L/q
TZ7kW8IHv5P0g9oVp2QwD1bH9rlU7ZhuRxA1bGKPiAb9Fz4c8FW3KdMe83gwd03S7vuuezCAl4WC
8IuVdreNET+EfebR2Dwb1RgwLske4NLJIZXxOFfA07pRU983WbNXY9WPiIYPG2LhmXxIrA44XCP8
IXJ5P8g1Rc5eJp7U2DuZFA9hEj8luXzH45Fg4igJcjPaJYyDq5IlZ16ym5QP+8LO9mRUngBy9UmT
3FC5OxGtfeahpngiqk1H08cfLBf3Bbe+60b1ZlNw80pVd69nxqnTEGJChvlZlsO94DTzCiLWVAmX
H+A/j8nsUTSssOeRitAsseRNJwqMhY3VPYv7c1MOvkjXCt8LgMCPr9fsieSi5HERMT1IFaNxTB3E
lGza36jR9p2wWx8Q8G8FwxCQ0irnkSs3GNGDt0QhgHVt92AJ/k7A0eGoAzAAciRqwKm13k9a+z0u
gSZGD+YLxfrLB3d69S/S9aiNYzqa1hAkxVnNNSfk96jEba5HQouR5DR+AurTCZU7BWQXRnBNVo3d
o3vEOW5PPfOTqLjXfHjw23VDU573KXy4MDQLlJUxKsxMGEOAA7+LUB5qs841SO6E7KdQzk1EvbJb
WdwCEgJf/cLoLE4GtCDKOhQiA4m52XNO8S/1YB0UL/fiTeIamivvk5MlAZU0uIqrepDQaZ3/zLna
3tqw2T8h0qc9AGgBzEMYOMOU28fNrtOwUEsVvetOjLdDVkW7ttZNJxH0VUIKEZHqVtTRSRkKzRlF
RUCjRr4SYF/8hNlnqAq9iq0ID6mIwhEDKtZvoWZ+KiUrEfZiSHphZ7bzhd2GA2sNECt1GYKnZlPW
4Ur6vTA4j6+LbZyG2XXAbWelBY3RRIkGogW9AfL6ovXrOH1WYvvezt8sCC/Vuy7MXc/ToqfaqH5e
9+fFg/PH+Hy0DtVxtRgVMgTMekrGXR8b+xCBRRGtrHJ5I//hswSHqjqHzGcK9MtUzRyCvNUgttOU
TmWsFtIWjaBKjGldVJzQs/7omKaEm7eIAJeWlNijqY6m7d9z5OBjXZiY3WaZxEsIQKKwUKXyJsef
b5OHRs1217/Kcj5+YWZ2xGTw+puhoQ2Buo0D3a3voUJ/l7mVP7yHTurEPoT11sATi7tngJ5jUsgA
29EsMyJFC94fgWxcDC9JdE6Tb9cXtfhYXvz92WOZ13IqKMHfTyXMNYeiupPk9Devk8DqFO//g4x4
MQu/MDhzh9QSepomuJHYN5479KG/JS+IhOB2xbPlVA/VAZM44e2aWMHaPs5cBD+ISoI1Y5CGG9Zl
XkpN//pOrlmYeYdoszaPBlkPeNl4iN5BrqUNa52KxUQZ2Bb0vUEMCC7Cj4cp7dNO7psMJSHMOBRZ
loNwFtQzo5EWvhxS2w9laKcUWtru/351AF9h7gDz08Bhze5cNQWRIwbLSADqH69EKEP/WvtdR5pw
YWFa+kW0ICVEbaTpnkjL1oX0kSOaxlVAdXt9IUv+Nw1lo5aLgU5ItXw0owxQILTSegyaBAQlVH+s
Sns3ACx83cziFX7xoWbnqjTDVot0aQhKo/VBv7cnoe0XVUM3RVjaKx9naU0T4ul/XjFbU66WrcTH
XA8syJj3yRkPvQ/mspUlLVsBbQ6mDHCZzl3AAO17RNmIYpN8GykoQ4zvdrICqlqzMXMClY2CdhVW
IquviRlY9b1irphY/DKYmgHdEZ51oJo+OkCoAf8JsfkhiNFTrPNngsKRiO/bfOVmXX4uLgzN1gLO
PdPkJB8D9MUikHDUOzFEfgearz7SA4laNwbLnpgpvtdpnAGoCTXqVIy7oa4fs9w4DBKGEa575eL2
XvykWVRTWmlJ6gaoClLxgyEwmkK1DaBff41ExXtsEgukIBgx/6SBHBkxz3Ow2wD5bLnhaDmaxD0+
BC2IkL6yIDCXKkCqofE4W1BVsl7WOHxySLmT1U+kT1zg5Z2/t4LJQmAbUKCclHU/ukyOYBMwCoyH
iKT3Kgmt6OaWroltftZMmy7ACyszfzETXmhqJ5MAHC1eeyv97AontRw5UO7LPUYanQpJRONKe3WX
Y6HO6tz5dCfNUwjQT2CqAp1BBByT91zcwLacswzaaehFat0ROpw/I0JRyjJsV+KgAQ+z+Dvtu0PS
D49Ua3ZU6VCdyaU1pN9SSHL5M2ZphJDBullUA56aoYYwbfRTj9Ajqpos9iUzgsBntHIjLJ2KS4Oz
zwsY82iNKV4eu0x9S0dcj9EPX0pYtnL8lkIE8NYASYa5AIAYZ/c0plYarbPQ7I1acs9Y/mAY/fa6
qy7QD8KLgMvCcIwMHbI56SFmRIaxb3HrpPtuLyku3fZB9oQCrVv9ANUZUPpOvZH2Nr+/bnh5E/+1
O9eKlS3WiUjD1UJzfdegDsqL5jBW2srVsugcOO2YvkHegpHBmY8mZpGrRonlGQ2K1s2xlGwPRHFO
WVIoyEgr98vSYzFdLv81N8dQDCIuh8QATEtS3mVMe5f8ZGqvlbqGNli28ye8mh29gY8lq0IFmIa4
fM8HKPolGsrh9K7XhrV3aYoRPx3zi0Brdr6McsrTjArHPDnptezFqGbrQBQeCbsBEMUiqEzrPyKo
rHzBQ6aLBZgKsILPY1c1HJvQosA5GrlwbaaVoAO3PMHNr6SDwEf/a2gWe9Vqr44UYkOY5qvRtyl9
qdHfbLE2477o8cY0HmtCEByQ/Y+uGOelCcYbnGZawP1i6ne96ep0TX5qsbyIt+1fO7PldI3MwQoP
nJX1xLxwy7expxOMDTpgRwx/gc5U2+KFdVUn9aMNVXwQJph7faVguOigwBKhigdllk+kYhBnLiBL
DqfJiOym7L4h/aZHoG7HX0lxgFa2Jwwxdtac3cZVCyRUUQEh1YXMUcWTiDGbQ+/CKBAlODC/MBKB
xsg0iwkyYZBuzR93sGiQvk2wva1vHJpgPIkd2CeOfEM7J3Lx3nrGLZDtazJNS96DYggGPkCSCNr6
2TJpZdpNkw9oE2NaS+vZLeP9JhdrQjOLUcXEB2Uj3TGnIsxHLy1rm4XUQIQ0RRXWYfSznXnMMC/Z
vViP9vf6hv1Id41bPI1olP1em1VYcptL67O7po9Nq68neFM5Ej/jhVOqEXBogHyuiXosPQyXlmb7
KSpVEraJhwHMILrky4a0A+N34RqtdVuGUMT8+8sMjEDgTgXPBcZpZoe/T4zcLG10+XkpTqMBpRSq
1vu86f4avA/vvLAzO/yIIky9qmv0FppXlUGVrTqakK//ymKmeoI6DfDOuevNosjs0kRNRuTfpfGN
829F/fQFE7gm4eogJwSU86MbErtodGaj1KhF3DMBscz6c6us6QEu6A9huzCCMDUdMOs/vzxCqYpZ
UqXIuQ4YUL/pb7tzdhh2xU/tJFxy0Hyoo5xI6WZ3a4W6RU8Hsg4rnCjf5oBuhdqqUMpCD9rR8Ork
XqHKNlIfoHv9hY+FeAS1EsyoILuaOTqqMGD+SRIUO6epcRCcqBF3UJ9ZMbO0nkszs2wkGkyrQPsD
w9wsRJU79vvQBvD6nBfRF6JiyNrj7sVEmvlpnLtBUxDFDViSMhldf/Ql5Ye/d76JrAU8AhhkAi3t
R+dTgN/Se8vWArl6b/g7F8AzrQE5l2L7SxvT/79InjCdJJUNWi5Bx4cfUVLeNDld2ailKw68HyC4
RfQG8vtZ7FthJKbpoOwZSPINZW+ckfZQldpzTMOjmmRryupLL9SFOW0GehyanOVNgRZIUj9ToWxt
hcLs3zOLQSPmz6LmUZRW9T3PIXINuvSXuqVgR7fRiljlZFax/fOgF/k1ENegf1bJnJNZprZVkQiF
06pQN6OpO2b/bo6Rp9Q3TYZxBSB/ROEL9lvL9wr9gv+h8wFiBNSbMFM2O7IjeCfRI8VOkhS0UqW0
Cdv+mChfuGIRweCkgPsLl/jMSsZtk+aFogZ9HjqZlPr2QB2jqFdSoiW3MHD1gL4QCPZPVYLazOUo
tFOgOLMbnqWOaqZO3b9fP7FLp8lAyxhsspOw67xKq9qioeqAFp/R/DbQYLUZ21y3sLyMPxZm55Xx
Rm16CKgHJkphY1JuFZIfq3GNDHHpzF4uZPoZF9cCZ3oaNyaeBRYKr8yqQ5LcxoDbtGHrWGmxv76o
xWjv0tx0q1+YU2VIx+YU+yYf2ltS7ZUdBR0GO2T7JNA3DJJ/6VOy0XfRt+4Undea0Gt7OvNAG1up
2b2KpqltOeDSdDjgXmYnrzxNi84BFc5J0wGzqXPYd5j3qjnE6DPzIjmbcX8sc7CPXt/JpaWADEZD
OAR8L3SRPm4kUHiYApraVKBbwggTB3NK6sgqW7nSF81AZcwAWF4B/+78Src4aqKA0Ad6k4AChm2k
4aluzO31xSwWhfCyIgvAPC+ynZkXqigJ6RLF7Zfe8HfzW7bjmVOe2DHc0H2VuPpm2KrH/hiv2F1y
/okhHRtog5h9LkUECDgFtjIEA00XvVntd13zZXDRIuvBvbtyxy7FK5e2Zue5SkYhQoHOAWUMxGuo
nAoHc2lO0q2NJmpL/gfCZBncW9N1O0erjhnNY7VhcHMxQoqusxon1WnQ10S9CdX2gYdF5XQleav7
HlA1RQSSLffb2JCoV2iiQFGz8mW19loBghwAlGrH6MiN1CmQjCflmeQVdew0JrsULDMtTW5YNB4L
WXmzyioEbWN2Tm0MYNcKnsoauLPWSuNzaSTZrijat+u+s+ihF4tVPx4EXRNZ1E0XGEme1LR0ZVNy
ufbjupFFuMXlls4iNNVgvOURzoG6tbbZrj+VT82x8YWr+MrTeNRXnGXtC86cBePQtalwnIc6xyBH
+BYp5+sLWryIQcSB9xEC5ZNewMdtM0AQp2dpDI6Rc76v9vWt5tXucFQDa588VbvGl3Ebd4OLKcnQ
lTbedfPLB/7C/GyBXcQpTUpckdW32pcBZn1kQevmZ406aCe0qCABr3wEeHmt9rZ4DBHKYwhcARJp
TjoVFXYjsw7ZiQI4gdnG7gjqXz3fxmvnffETYjQYsTsuz0/1E5MakTlCbiaw1FNmn+zo9/UtXP77
E5EK2LNQp5l9QHnI9LCtkJW09bshgoaseMjy38eFPMHdcZPM3kq8WD1IoPFWImtwlBSFikT/QogD
1Z9/TcxSOK2XLLDqTY/LeNeoDNrqt238en2bpr8xj6svbcwesLQuVJUyLANstk4uo5l4QBlqb9La
6Yv8wJQ1NfXFN+XPouZZieCJLTUcDVS0G35KQ/0oa1CQ0NlOxVyj3lgrdc/F6+/C3CwOGHCGrB5q
aYGm/zJK7qYjByNM713fxX86P5+2cYKsgj8Bmf2cXEvJK82wRkAls3fj3tp2N8Me6PdtWTrEf4jf
WnDVhxPdNDCinnFstsWJBGtZ8qJH4q7SDSRJ6B3NlspHm0hajdjRqkcHQbfD1K845IWF+VuSgSCK
oSAaRPwnhS50V72ryYpDLn6waaIITKQg9Ju397Oy1nktcnww8RKJyqnI65C8Xf9ci2BL88LI7GSp
GiurLsLlwOgTsyXw7ia+Gr9Ug34jRZD1QaGuEzJigNgp5da5bn1thbMjx6ioE23Ky4HScrLYdE0I
hRrRyrea/sonj/x3idqnkccKoGOFwyP1rHE6/jvCepCwIHHZKfE+br6xUPWvL2xlW0H78PHRbEXL
NKuAB4Z0S0LJGaZpb6DWGahkQ+13392rQ+/YiHjiQlrZ1WXv/5/foAHx0XYN2NuoZLDdWYqrpcBx
f2X88Y/TaPLsRYG6r61GI5wmNM5Neq7oQUNX/foWXvcN1I0/rgLTNBMYHSjgiJjPICfmDmJYr+7i
tSB4bbumH3KZaHK57wYUQ4O+0l3CHkyxEhKurWQKNC4MlLSu0gpkmYEuP9b60QQjR98OK9u1vAoT
XCYY8wbt/GwVSjmEKgeCJACb8CnMmkCEayPXizCgiY39fzZmCynMSIp7joU0aN4ZLjnmZ1HuLK/x
44f4qO7AJZbjP++vO8Liu3xhdRZeVFCAJRbAqkFrhBvTsJ2IvpcicgF/c+tO7A2xxg+79MHQ2CU2
Ej0Ids9zzIwWDR0UsNCaGIbit4I98Pz++qKWPtelidlWSsxsmyrPUEcbmW+R6JSF0ft1E9OfmF97
lyZm+wa+vijldaSBx8Dc9CLdGgo/mllyi4nszXVTaxs2e0QK+/+Rdl29kePM9hcJUA6vSt3tKGd7
XgRPUk5UIvXr75HnfjPdtNDEzO6+LOCFy6SKxWLVqXPMalBkaHw1YD+x8tfJes2n/b/YsDFDDkUh
eCHn4FmRYtrCblHDNbrAMEY3U6Im0bz/ZoX/Ltkw07LJcec6g2sll6C49WJV1PjY/vp/1sJ9msXu
8taMBxrp9hAaZPSWSpCTb7aPUFf6vV3cJ0lROU0AxUBU85bQvqCPeSTdWuGyRzJU+sZdem+H5JrJ
bn7dCdhUNvhVIb0NUrdVqc9E3sItDwxzymSv18NA40viMNXTaWz42jBDLVS7KGL1YqpA2ztmmC6V
ns9/wa3b3gaPDjp0H1MtnPFYytuGSmDHXnCx97kvd1+aqXNp7YDQ866TKz+pRBDZ7d0+MsrvtpYY
ulrhfVI8988KpGnC+XrpPij0xtC4oM/jwYzd/rbw571Q3Xdd0aeDfmScy6LiSjPnFk/LqLyyGYhe
XFA6yE/dU/KluNYPvY+BYbATPeemn16IgvPmyYfaOlqtIBcBV/7p3UYLS+6kGp9aJd9MpXUT7VkC
k/H5T7oZyY6McLtbk9HRBoB5I2uUn1OLXo6m6leM/MibWhDJNsiK4btHtrjNbGoMa0JBA77ro/vu
tWGbusUu80Z/Cew9eRr3ImCBYAs/6i9H6UEHMpFxMsn6lKgOeDuFkGHdNf2yO7+J217y+0vxbf4u
m51kmZDmWKoU2q3qp6xFDY/42XQht4ogjor2UeWSUDpP/VSkcEqcQrC2vs+75VLyJo9Yfn6D4ukl
5EcEcUfgJjwmsTI0yZpAFBexErOiqEx1KNunz6Mj6l5u4piOnOSDRezok7Vp5kDNGi+K5da+dh7s
neSCKvjhgDF9H4+Y6pJ6gCcqgQo+OddpXRGxxcex+nTkIaoEuh10lHV+pouM1bJIDPFmvrBuh6sV
HtBcKJfTHuO6yWN6v5bBAQR/IaJe+qazoo9l2B/van42r9JiWcLMnhZhSB1i0KXx6oioOkUm1s98
tLl1avd5tz7eO6f0W2PPVEiLABt2/jhsOsuKrUBPBM0EvgM95prFikFTkUMMXr1UjxMZdrU1+mVm
fztvanNBf0zxdR4DI8NJ2QE0rg/5Qas7v9PyYEJC9t/McE9O9C0qVOd6GlnJjUqYX2Cyi+mCc70Z
RY7Wwh1ruUsXsFhjQFhKr6ihukoHQoMEI5ITHjV1Gpxf0rafH5nTTn3BLvsOKTrWNF5AIc/eraXn
VL6fLi1PA8mEqwXsIb1rvgJFLnh1bD52PsA3vxzko3Vy5IZaDBkeAKcB9Q9YsOoNj42XXNgHZad4
iSdB+XWfCrGJm4nh0XpXVzoyCtpmtXCoCiwWbX/0HQj85kzAkyTyRu54TVVl521hqlE/FC7LR2/E
vEFdloLzJTKzOtLRSszEaGJGUbwiyEnsqXCHVgksW7CYDSFMXNdHG8alBlbJ8m6x8ZXUu/5nsodW
F1iLUdykQeWngQjPL/o8XHKgO3lP6YwH8Bgnu8moDg04Oc67vGDfdA6q0kNLA4l7R6MEWsYmdEtX
blRDKYLzZj5KoJ9ukD8bx0vrNuOUtWWLk7Vql/Y3KQn0BuU3H6IroGdY0FCd91WxSx/sQx/OfuIZ
hk90N38qL5JQlUFy4knxM1VDjB7ZyRV5cnzRrIogROtcrElrVg5GvIZoC1sQ70AY407kW6oK8gbR
lnNBBvmXlC4qQR0eVJ4s+ZGRx8wUSX2IjKyudXQeMl0d0lbCw3LK5UBr87CXktsaPKHnv6voQPBM
BVmnLW1JWgxCa0BwrxksGscXaqS7tNhDeQNPIZHKheg7cRFFhm6dkg4D3h+58pwYU6BiMN+p0sTN
cdsJzofIGBdXYlQ0+jTrAaepCLT4VB/zxl5f9m4jRPmLTHGxJbMTa2lAeg3Rgy8pcJ7jOLmzo7qN
UG1McKvy6ZxdOdISFxOQzRUGGcY6SJlyPa9QDbY89FYrYDcQLIwfym+KiaLtBIDfOCeHVZCzBTnO
LL23QjrdNec4E2X4HmomqxivXAsd8oURGi9Kfa0CIVAE/RflchU4Y6HqT9fVrTUHZQmhHfAGe+xF
xIcsCNsGF0iMLpFylBDRsY7ZpS3L0BTsBReRyAQXQ1SnkUEbjEdcFmcQeiSXHSXP54/26m7n9pKL
IFAWg1pUK6tR1Q9uHYd4xhEn9STUGZQ8deXsn3L9P1cEj7fPrGVmmt2BTSrXXQO6jMb81AEefn5Z
gsBorM56FBjlyQKd84ALDz0gxZOrKwyMolyTiRBd6918bvu4wNH0hW3XDbLw/BDv2nDar4WZ8uLf
snAHMNAPlV1+aK2QenXUDCxnZl/KJQ27tgm1+uVf9uy3EX5CrbKJpnS9hBzOfjUhPKqaz9AqFHyY
bZf+Y4R7T3QJM5s0w401DpAnUABh6UWqAZttMowu/2+3HO5k1k2Ry4WKMjjTZTeJ5QOhYGtAb+yl
rCHvNb8V5tXMHD+tRPmpaHXcgSUKIHOMYnWO9QNsjaD6Vv3/9pG48zq1pNOVDiFhcb7SKUogbpyD
C+C8kQ824k9uDQQrSCcxhYkS3OnxkbLONDJMJETxD3ahXvTvzCtc6RG8DRdtCLk+L1NCdXZNvFuG
YAnkK3pT3bLLcW8KMsrtB9PRX8Jdl80CtYSOACIH1mQCOcuxBn9QEqycQQhTjYocknxJfPP+/A5s
xg9IWyiYOMakHD+LV6Vg7mYxzC5pHkhJGxgzRESYvD9vZvPOPDLDeerSJOpoykj9Z3TFbYJ4K5uB
1t0v2j+M8IJi5vd6OMfUk6TTcYEA9wrmRMX+llggKmSC62oz4QAP+Voo11bRl1Ov6et0HmgBrzFK
CCUn8V43CvDZ50EOClgWe/+yd/+zZvAN+EXBIEkGdW8IBWagv7zL28GFMv0iEqPfDPG/V/UJGY9+
QkHsCm+aRKf3aW4cjNGGHIEGLjkIfd8O2Vta/wRSWrC8bQ/8szzONVQSLzUI45Byo+C4UnPqJUOw
FIxPnf9kgHJxnwwzNLmdID4ytlcNdEJnCmj8F3BTu0njCGLXZnQ82kkudjn2An7GCmUeMEo9zDnb
mTHIPM97hWjb1p8fXfxoshXSVOPgGk2/I3F+IFW+gDiuoH//fUB2gL8UKHzZ/DTg1kpd3SpmO0es
Q6rbkZuC6a9ZhkfK+QVtbBqI6KD5jukzGcN03KHK6pQYTVLPUd8u7mDfJEQ0w71pAWd21cHEpAk/
Mm6WBWh5jGKOiExciNS4Cnk/v4aNJBNawLiPV/EL6KNy1wlgFk2zKMsU9UvtDkzBM1XCE0ELqqRx
l9HesXgQxKKtIh/addBjBL06/uV1Pcp0kSzwNslRepW8N8utdAvOx0DbxwfTjxXfRLvidnoeI/Uy
FTyENlwQ6s6YpAFjGIrWnyZX7aQYJVWaILR9AAuqV+RfimUJzm/p1kezMP+rQhRNBVk9d3BZzdKm
reEWJhjX04kC9SPSMtzeQgfoRVAOQ9yKH3scqVMWpdbAMfw50L3UM5MHUCiloeVNgeZVJOgLD8Vt
+dKKRG2XrVbPKp2D5ENe4cE82i7FzLFTGulaSkKrJ32jD1lAX9TvFPjulSUw8Rwhwm/ryx3b5GJu
UrFSVjI8YRsIonfg6EtKENOIhlA2Ln2sTEfcwKY6GMI8DVFZB+V3q2aYJgUl0U2qSHgHSc13aZqA
ZjRtAYfdtjUcb2BOVOgAcAFxBPEh5LVQ/IUsBNQjUVAf+j0rn8a+2J13ye3d+2OJf3NJVF+aoVai
pO7dGHX0tnmwGwG/xZbfwwQ6VGt+r2uc31MN1B1LBlE5C7pTnjl1EcgLXv9hIUc21r/h6A6p80Gq
lAF5jFmjvU4s8MT+gDyZ4ARvbteRFe7DNJSuWN15xkAk+VrKcTBbhWfPqeD7i8xwX2UpwZwxyUSN
Sql60jIaynpx22rkH4Le8XfhnLro+86yMcYTlWpUmxamOl6oCHK+6cpHO8a/BbKuHfIRzebChFS4
PGG6F0CXGAOxWS5IzEVuxt26NJdZjzsfvKAUxMHMkL81mYhoZN0S7pEFOvffrswX5R2VlWY+ItWP
yeLShgS1c9klN0VLgqodBOnK9oJwJ0F+DgQVJrcgVjggXMOKoqm4Vxikwkc5PH9qNi1gDsAB0mHN
JTgPkJ2+oEaazlGyPJk2dSVxGVpkgncArbIsOiDnomG8mwHW21cevev9lZUlLHygKL5UX8+vamvy
BqCjP8viNi5h89QqKmwSXwlLM6hR5Jk8YI7uwbsxPmBgUPClNr0cM/oqpr1XHj4uwsmD2gPMGSN9
gIDjoDbeLDUeSQ+OVQssbU3BKOhzrdJRIK3DpOBpoKsUczQyaCRHaePSkPrFPm680kfp5wAtPdNV
PPaA4fkslAS+stVQUGxjHdHHkCzoyrngpyVyg9TmI7Wg/gclMAj9d9STduWFjZKGYKWbe3pkbv35
UUSniW0udk7mSDXG1NX15XbOW+jJ1U1UD6koN9s82IaJtzoQs5he4b7gWFldPxvlDGh4+Zq0+WXW
zeCOLw+50z+NcXt33kU3I/yRufXUHC0uLuhsYbh+jqo4vl9kcmv34PRWndg/b2c9XZ/ilanalm1C
DROhhLPDFrktqDVFsXTTJurOtHvfGCJZ64AH/w5JGUHNYvO0Iz0CVBbyaQaPCsHDlNmFXmEb62cT
DFZMEemrcBbAEQGBMVBEYHwPk1IAF56uyImlWs7WRkKny6D+KrTJawYAJ8/vG/d9PlnhTlmhjhaU
I1BAoMbPfCkw9fAwdy/nbQhWwsO9siFpoHVizREk6N/tJZ98ZS1+njeysRA4NWIF2BVMKAhxfi0P
ztjAA2hUzRbkN0CKU4MZC5NM581wh3XdrxMz61qP/DntjTq3pQkYiRWS3bjlfMX8LBWtRmSGC0GW
nI1GreCBMTmobaIQIcc95AWeM6k9/LcFcdEnYfkkMTD2RYbRA7h1cFBPtDA1ojmpf97ShhucbB13
BxNnXNK4RjsiZWlYsXSvKsPfDXx9+jrcmSlbyFcqTYW6FDQf0Et3GyhNFBih/G8r4Q7N1A+Zo8sM
hfv4RsrRbbZFMlgCb+bTry6NSWr2EolknflL+QTQxy4VTeN9UIQfBU1+u3hExKJV+WgZDUX6QH32
Th/YU3HX/Rhe6kvjDqI184EdwLZ8wQZX+r6IikeiNaqnRwn8a405rO2pWbsz5zdGHg359fyHEhwj
XgJ4wFTcpA4liHwhAlQN2VfLaQKiFYGSgn/tvC2Be+tcZJhmNSv1cZmhytBeoosdNLby384qn5jE
KrDHcoUdwzyIRd5kZJlp8/K3wlS/3AL1IYDpV9IBvgZAtLzqUgrni8FrAHZ+wgRJAZeDfDLAHdMi
HdVYK3G1UUN+S5XlJ2apwHbC8szV1Oa+Z+nT+W+z6WpHK+IOrIJiRxavleS2115r8GPpTfwMOab9
eTOb7vbbjM5X/Ts6zaD7x8bNyluCwlDfG66V3sWiOsP5/QPm//TkJFIyOkBl4dxmT8UC2RZ58Efn
qYm/Ocr09wkCvheknG2w3wB2y22dJi9a00nJ2qx+ltI3Ur6kzf35bVt/xacwpDoaCApB2YFx7dPl
GFlbMYz0z5Ej1Rc9y68AQozkEQKhS6onYW0mUyA3JH9MVDBmnbe9eWqPbHPXXwn18cSWZLygWusW
mcpD/Leggl/efmSCu/fUghGTLDbYCZcikJriqtUSn0Jh9b+thDtUfTbrhTPRObLKx7Gm33SnF3WQ
N4/RKkOPDPuD7uv0QxG8JhqtXZCVpO9KCRgsPhFtRMOcm6do5eZAT2HlPeTcQaZKC54NZHKGau1o
UlxrJfDQzdy/FIPycH7TRLa4z691LHHaWEU610b5+BDjVpCTZ0gQCdxs04656kCsUyPI7E93zumU
tnRidYacL96t6ptRlGGvPTux4CiJ7HDrYRKZC9KiMZcVqisDIzNVnTeVxAU+QxAY+AmgX359tCbO
rxu1B3XvkvVoz3nmnRLKgbE3vipfK49cGl8Wr7yZ8WQJW6/ciQhNN0+tBfoIFRgA8MtxAbBWjApa
byNqA9lbnz6Zhaj6sG0AZMwYokaNnx8dKdNkRhUEh8lU9kwG6FsRjd3xPYRf24f23P9MqKcu0egq
GYe4IdEUWq/tdwgP+aYPJGFYfScutLU8UZ1BaJF7Is16naSDhF0zHpL74l73ar96sh8hCnYhXdiX
spBCaDNeHC2RS4kg55YXaoWUqNV6d5SDzKGuNjyfP8LbnwpcYNCkxV5+OlpSXLJZQTLepXc5ebAl
0RWxvYo/BrgzNVOWY/y7phEIiUl1Z6f3VHQDbq7BRsMAjUg0lHh3S4i9QNNyQjWhiZY29Tryl8PS
v7xtpd2CL6NawXOyxSrGfulizNFSgM2/Z97cCZofPGvOJxPc146bWNMlDSYUKSzemeXbu/LKGj3d
w7UXAEwKagyUJi0fI/pe7pK7IhQN0mzu49EquTBLnGVuaZnB4UCIqxdXtvN23tn4quTHIj90BMyV
vxPDpqentpbghJKOXMVwJ1/tQ60K25BixJR6kxHqo9e6GUSYA8mPmS+wvbW6Y9vcBreO2csDQ0V0
CjspUND+8eYfEBWWvI+CqK76ThvWnvT9vN1NsysRmCqDBvFTdT5LU8vM5JRElWXucqO90HWRQM32
tv6xYXEzAAW4k/Gbpe5jW9vKy/b93Qxcfuh4vW9dqLoXX9Lr9lrkMFtnWzmyy10ksqkvKSmR/tXW
vi7fLav1ZvXp/P7xrepfPrPSKq24I8DWOK9UB8mUiqkHSiJoD0Uc2Ds9yILYV9pd46CSne7LO8dX
r/W9CJrJzyX/v2kUxECpooHsjLujQdI9TZXczVF5GA7jdewPrrFT/ea2Fzx9Np1E/2OIyz5Jr5Qm
LWLEF+lariHeZ4qoxTfzDbzUfq+Fe4kQY2Gt3uP6kvZ9MAcQePW0fdG5zRSkX/tvULz1AIfL3WSV
1c6+Cj7i1iPlyDpfxKzAOLZQ3UFGcGd7s7diDqYHvfBBawHcSB7afu8z38o81u/MF3HnZdNT/6ye
vyLmZTZHyYZ9Rbvv6xdjxt9Qi6iM+NYH7y/8DOtcWDbYcZD3xNfxzn7OAskb3BGywa65T4TdJNGa
uGAKqaBpKdOWRIoFYA/ozex1VqNvBZnq5qdD5u0AcwOOJn7WIJdBqymX9hyBgiBxnaKK3bJgtQuH
hRS02t71Y3zDCrq3MIkpsL0d2f4Y5ycPFieHkFCNEwgt4ts8dpubCkPyJoZkb3AWvzQH7V11CzUQ
Hf3NvV3XC3woZGF4fEzVMLUfetzGw5RejSVos82muerMRMTBv55s/vWOUhGwTAZKBMjHT2/Ezmj1
SiXqFFnFFTBiV0xK3Fq70yn1VRwHaRbJbWyubGVHARc0AFs8/HXOHbmoWg0tpaE66Gpyk0qA3irZ
P7yndQi+gMxhnZjlOeR0e0qLrES4mfPBS2TMgo2iZGL1b37rdAv9I2tVEUD143Tr8nm0prgFuK3U
cTO0YRrGV6bi0jsKVs8qxJ0geB7yDeOP831skUshgEUwmQVBikh5GBFBVzkK+W26MN0lKAMnEnn/
1qcCzSvEbPDkhaQUd712xNYru1zRZm2xm9si0loEa9AnCE7Z1u1zbId7S01lnSfKgu5frf/UpS+9
SBNr8+45NsB9qXEyGhB/2FM0hJOvhUVQ9V8S01u6nX01BDRQAn1fGLcjOg6KN1mBiPFieyMhIok+
saMjjp16CjBwFgWl8hQpybMBWdq5qhH+787fcVtxEuJGAEhDslIGP/SpkaZBBy2L4Rw5koXibtiz
EOu6FKUKWzUKFEFsTIusDWg+YKTZ0s+sm+AUwyslC0AyQ5R22Ru4Ad3zC9ratWNL3MutrnM5MRI2
RcUyX+l1c00XJQdBgqiztXmsjg1xn4e2rLdLYwaGNFDCQXFjCKVeJBeOZ+ykC4UesvAv53I/DvKx
RS7fsmLdKsoMQxbtBK3KmXlxbR/O795mMgA5oTUIImmFW5z6g1o3DZssfCiwgTalSw51GPvmwVR8
GgzeX88a/1rTkT1uTaxzFlWnsGd2C8TaZQzpPQiWtAYcPuKCENKCeAv0cD7p2Rb6wBqnbiYAN9cM
DnCSp2Xn7JqwvhbBSLZO07EpLtS2NZsGMpMp0neQc94h/oV6SHaie54fKPq1a0dLWg/BUUc6K20y
yX03RZqih05m+lDUc0ElnHpFkpXu2Frg4KvzC9pA9UeXpl0t64Kn/1b4PV4qd87iNK9MouBPUCog
c8iTBeKA8x9uy4IJyMqq2QI0Iw8DVwq7R7OymCJjLg5yor3qrfA2Ftjg5cLAR6tUVIcNJ3VHMCDM
EPzW3SwAJTX7PgT5faa5E6bCRZfXZop4tDg+oZGKkfTVUk+Iu8B0tqpr/6wu8hAimp78rV08FBQG
r6rd0mO7f9hWRZZBkw7JR4wLnPoOBSlCbdfpFKnMCsy4syEWSElw3shmdAQk47cV7lxbZFKGRoWV
GjiG93GXBeSr7hupZ10kXuEn/jAL3GUr8K8zCWt6CICOxq/LZOZQN/YYzXbzvYX4qdvr2VPc5aKy
2keKxgcUXMtIcKCngo4fd/oYRGoXDDOPkTnHkBGalC8DsRGRi/K5l61n04m/lywJbLNOXcLad1ab
j5m0YgJRcaCJHBR02Bt6eQH21vs+VW/NpXtzKkwNdU23U+Q+cSXoVeaN4tpLecX64Urp7F1Vwg2J
Pr7pBnlpkvhHUjgvRY7/O9cW4s1tvCNdBvKAtPpSxWZzSetKdtO+ldxEUUaQ/faTy4oRTg7sCijZ
iK5UQdw1JeDXUxooXVn4WQMtitpuAA+bbqhMPWNedv0wHyRigKVhlr7kGbkE9fcrpSAQtkGQMlHt
hkn1o9VIDZSbSHfRxKoTsqZ2fLABmMESZ3i0F9Z1U8s3TEnu2oyIqJM3cQ346ICU47mnajyeVDJp
1bHYHD9C71y4yqUdjd/wFXwd5ZYlUF12aXhFKD1Wl5hRFLj7RuBfsyc8vNDD+iw4SjQ2G/qAwC/t
zbv6sAIIl738o75Nw/ZyDtUR5U/V78DiYh2sR4HxtVDG+aOFlEpHJdnBAeBPdOPISjxCUz2SuhRz
CNkdkNytC5rqO2mZQ2NWQp3kIEKuF5BKdgJQ3FalCwVCXKtA9BvAiHIZZCmTzG4zbPwQ9sESJvvx
Ds+ZF9tPDqOvhum+8YfreS/KKHlS//UOhF38g2kB7DwPZJFlahhyqoyR/UV5ZcEQKQCv7Kprbb8c
2NNwO2MyySvDaodi4p3iGZ562fiyj8c32HTaL+ae3Ew33S3pXbITlRi33g7ALkPswkLXdA1Jp0E2
W4w4nVG9WWl1bK/VA+qnnvGCP+Yt20GpLrKIS97nw6pWJ0oTP5Jp3h+OjXMvo2GYZQZgMiKhV707
+5G55YHeOg/toQqaXXmZ/wR/VkH85RKJg189omvolk/aIxCUgvf09j5AwcJyEDAx+MQFZWPI43ya
8JHKK/pKDs075H7ZdXqr3EjXzSNg5pYnh+oVZBZ2okn4jasd8hJAhQKsCUljfs7EjEsCVeMJn6AJ
9CTzylj0BBBZ4FMgsEJRUs1jpLalC6oy3+hFXr65geByRssVvYdVn+DUkYYpVxcyDCPgWvJP62Nk
bDlkd1IQhyzUPONd+7nqDItpabZeAiiCIENYzesQDjq1nDKrsYcZlsur+tEJ6WXhabv8nrhVKAmr
glt9yhNrnM+qaib32QJr8dP4c35OvdxPQzlKDtPPJejC9G8ZDD7Cx/HyuI3tIJbVVavBSmFhhzF8
8GZWglGXjTKZBaVIwGgwxbhqvZ9uobkwlgJUsUSmOlXukPeZl9DqmxpXll+00/euiy/jgQnecFt3
EWpzGJNTMaiJCuipVdqOpoxR0CWa7EMBTqG5/DaBna/QDDdDZmBe6H9J8/uxl8cWuY8nj+0YsyRd
ok57M3vdTck/vOotGxcsJv8g74le5umaqnosBzt2hqgZqsCWpUAz8OoQrWOjSnFshX8NzIU5SFSK
5Qhn0S3zN+i5Y8ueqC4So+RZBH7tGPJUnOuVP5aPi62iF22OlylCNCDLGvqJ1U7/jpngwmsBB1Cv
NNCwhZkIYryRI1uIhb/Ncln5XFXDpGTlEumLdlPWXQie69uYLv75jOSjZcDfQDakKdfZG4gk8bSD
UkvsGpnmEhVFeWMk3Q5Nhso3ayb7wwhSY1ubvw5qDhR9lruNbj0PsvGalKrtzrH6NanVySXWvMd4
QuFSh+2berlXbYKxk2x5r4Z+hzwmEfBjbYagdSJsxfcbYNjmfCyZ5FRu13NjuHEcLD4adncSWpHZ
5C4l9HqJBy1K7/xObXocOAuhI6GiOGHy92MN8e0ixsmpqH2ZS48YJ7yY9MdOpPqxdVWh+AadcRkz
1Sjbn54ffSwyC1B/CBtpeFQu5fzFUET8B5vOhV9tgOkEPU/+AWbJcy1XFdaSN+UF6adHTe5udU0E
Xt9cypEZzoeZQZglY5oaqhfGhZWoe1OeBa4gMsF5gm4tOSMFPKEAoirTbmTp6fxn30yagf34317x
WG+7aQo11RtYkKRH06LA5VAVKAmS32OmIWyXAlKhSnctN8MlJjWgVWFQjyzp4PdokoCrWwkdxSQu
06pnG8IL5/+8rS+JaVYZCaxjoVPB3SByPeS0VOQlaqvcW/JHQ70oqCA13LShgz9IV9YntMXtcVtK
RWfU7RqKbkf9IdO+pbklOF2bOQx0Sv9nxOYgBnkG6b12hhH6qv80rhK0NuUH83WMWuTdolxtc0Vo
T60QRvSPPmL+UVGuraC5aVb4ppUl+5DVCyr5W2kKaAQ2XBO616gwQB4aMYp/WJg9GDvLHBHcTuYb
RwL1Lp1EzTaRDe46z8dYr+ccwaLXoEWF0vY8PJ53sI3E6GQVXGJkTLbaQnxggRjFs8M6t6yLA7Ve
FQP/CS5h2xCwimyE2ZXIGAcOkdb4dB/lFNQ5qNYvUZJlmTc12ux2Y/2oI2XzUhTuz69uwxFWKRsH
VQigqMHHcRpsJa1GvTkxKFTkbq1mP8o/axg8b2NrB1dULtD66/gsP9zaNaRVRwrdZAUjPAvcu9lB
XMfTyFWFkXqTPp83t7Uk5JNIVFbgzCf6Iamt8ZRLERE6tLvktvZbarlVI2SYXyMLlzhACxqzfGvz
UMUgwunWpdnY2nYbM1RxHOKPu+pJfkANqvNUF70HkaNvrQr5Nz4ztIZXqNOpNVVC/jHYOoEm+HfF
TgImXy1/K/+8pno2FFEhVGOvi+LDQmLaxVTSeolKILbGYfAN5DFqK8oktiqu6KNgy2wMzqK4uy72
KPwUKSDAVqr3ka7lsitLbM+o1vn4qIaXWPo3FWgdz0bOh4pF6MzgTAZYwEsM80pLANU87y9bNVLQ
Z5soxmE4TwYm4fSvqYZ2QiJdsEgdDAAPNeulGcs8SGz9YZTiR7Wo8sCUauvQDVUBPcT4VRmNcLSd
O9aPhhcrZeLKs5JfEKNKQ3tSja9MU4OmcMq7CQ2sJ0VO48Pc9c1TNi+211DjsBRM8wq9mx912mR+
1zF6iTLIEoD2or5Shvi7VLfXqWmVfknAq4mh8YNid/uYaD/HbDI9opWRMsjxTqbNQ2GjqRHXiTcs
MiaPC+stduqgrbXrGpozTcLuC5K+g2ESEkskQ3FP0Z/boRrcdEju+wbEzW15ADewHkiGtVK6drvc
dJ77JI39em5BWaYljxrTvncOedIsy8e4ut/kIAeSiPLVIhLziLpc9yWQ3Oc/zme3R0UQc7OALZo6
4BvcrWhIRqcShvjkDLOb2hVA4zr6bj//mxXOAzSWN3ql1H2kdZO3LIaLmdcwcSzBhbjmCacR43Qx
6qmjzamEN3Yfgw98mL9amfQGGg7FT+UkdPL2JpayGyBwnxejfT2/vDWIf7aL9Gh9ZUP2mDtukMJQ
U4gnAhsmGeBKjfLCcdsJHCPDk5T+/ZwZFmmbiCBrKetTDNHlqpwWHcAepdM8bXL2lFrh+fV8viJh
AoRLKNYhK8UM8uk+VmQqk9bBfJYDNn0bMtFGPHmm/JBPgrv/c3Zxaoj7YEMsM0daxxzxHBk8qjTX
o5N8O7+YTQ8/WgwX2I2pG43F1khEKylg5TOUPf2xE3EBilay/vwo4sZqvOg9wUiWPdzL7DEZRffT
tgEL/FR4ta20SqcGMtJnVaoBjiQN+zH/WuiicUyRAe5byEydR3UEFFYz7p2hu29j7e5fvsSfJXBf
wlSy1MY0FIBbOsiEpLcJTClKIchORMvgPoTB5LzJM0zaVLTeszq9GtJ/cCgU8w15fduCXI1bRlZb
kEZNMNWwzLPLJDSTnIONV9vfb9axFW4dejVKg6lgszKSBFPdP2gYmNaV3Xkrn3cLcQRkTypEi1Ye
Le7l1QHavVR9xaIhvSf0h5l+Pf/7Px++Nd/RUdVAeoqbn09/W2SQZpGyiNYTgLr43sgZW100lb+V
AR+bWX9+dProXM2YmG/7dRnONAVoae8Sw3FxanYqUh3LyQ7/sjA87XSEfDzyuJAv5QWS7RSAdasm
91Xe3vZ2/7DMRPAy3vg+QK0Cdo9xO3wdvmpc2mU+q2CVirIlC+1m2i9tIgBvfN67k0uTVzFPygzI
qDbDWL5leno8Iyup0Kiq+wBEyMnhcmlEk4obFU/EYzz1VcC/NPB1cF4npWbZxQlIQTIIJex0DyP0
wKxUOzmi3lC6tgtYwOCVwAL757/aVoKwasg4qgyzSPdP/WRpjL4lGmitdKi09rtpr+36w7ATvf63
7k+QwiFnhN+j3cWtr2hjOgNMQiIEco/mbz2KtxV5g0KQe349n90DG/nHED82UdtTQ8uV53HK3k2z
cDvRvMvn8wsDBrINa3X1T5DAdOj7hkigOaHa9wEg7UYz3SwVOPnmV3FMHfJpNvh+eP1cNhTNggoW
jRQS/8zr9NLq6L2EsnAx14qrLePzQBfbbVRF9FDa/FBHltf9PYobNVBiKNDYNBp0trjOAkeMR9kl
ZX8YG1nAQraB8wHGF+UtFV4POAyfVnVU7qCikXVoKbgJBMUBJK322kuH+HQzXKQ3oPSv3uiX4kGk
7LL1FVHr1wAMQD73CT06zI4J+nunjcgEZoKwWB7BTSu4r7Zc0TYgVQg2eWDBPhUh9HJgbRW3ka1i
8LMwH6XKEbn7x9XKJ9poJGhAFhgKLiwu6qrqHOvjMLfgzQQDwm33PnY3ppcF2c66m6ACFyg7/fH/
SPuy5khxLspfRIQAsegVyD3TTu9lvxC2ywVCrEKsv35O1hczncYZSXTPS/dDRfimhJare8+ir4p9
va8ejb29jhfpSp9DOVw6Mc9/xWlVna0aDs5CWqm2PKLI4h5i+Axy2LDoL9p9/GFEAflkq2Q9PvGH
ep3NVKMvhEbOT5F6AFPNfhBfGTVljnYXgA4WhyyW6uE/Vzmml9V575WuUQd5aWS476yZk/Ovfs5k
6r9FnqSHVM8tBnmV5ujUzY0u6idWODtHHzaJKrbonu7zMiq9bsi2vag732lisIIzOKXKrljoVph7
lCgLsjLwtUoM3gZVSu/jlNi+GQKVVCv7yMvqCR93yavxSea59OHh/supbWCkUhK4dhl5XBW/cqJe
lemgP9aivHX9QP3rY/ZjmKgEo3QC2aUfTMx2jF0euWguktWpw04X5Ks9jmv3GH92bXCi+Virbt/9
tl+KgL/aH83v/kl7nbunjIvf+exnTGY7ESlOXqg/4aLCqcvFpr4ZbtxVGfRLE1SZwIgAZzkZ/6Qe
vA737E8ifbvxoRoWNIbX4Erdpqu50/JCVwzH8NmvmmS+oqxdXij8qpNeDPVrPzyONdqUNSid0qse
UK7VHq9/EHbhiIYEm4lKFnqIp4rj981GRNPA5gtSXnbTKD/UkNW5eVd5guW2Rxvrd8vym7Hptym3
P51CQEMS1BegPKBKbaOURAs6IOPURt9Ksye7iSxIf7pvZqcTT8Xc8Npa348u3WeqqJYidlMfZkRs
K4bxVzhmm9Qeay8RZDs6YEuQpvV1R+Ne17SJZ0QZ+uiGWtJ4fKFKf9Ka+rau++euxNaPxZ9+IM8D
k8LLXDtGLQe+vWYW3UjS2wHjjr51HOvTKuSbjsXF2uyjt7OVSDTXC1lUeTA3Xio7fZCVaOD8Aq1t
0ifH2GaFl+joR+eDxrE5KuLLrtI8I3feZTTcalRacA8C7E5FtWdWcINHQ57eEd6WwJFGree0nHqy
z7JVGVd7baARMj8VbVJAT4I+0rRb2uipB+y8tSqq/q3U8z5I7HA3iJj6MkoH3xQ6aJqp866hEOmV
YVwF0u5wo4V1HlQyuk07MvNY+XGNAX1yEjsE6we1qh9oVaLFktlpVhxjaKN5iuS3Yx43XjfWD9cX
3aVAgBqjtA3IC7zoJ/kbS5JsNHojP8b0a2D77oR/d2baED+RWaA/oAsBLQ1gmi3kpN8Xdl6GWUNh
vHx0bvvUZ7jMihun8CTAURTWMdmi8sUKYiHGXfjLyx7tzxBp8alXNWc6daEzhjfGCSdrEYaq0pQq
llMoZjmpqwBQq59PWHXtRsC3sguGR2MWq/djbvHQdGy0+dCnACJlyv4YpGUQgCjUMSEsYBKy+DpQ
B7+vf8BLhwYzQKVH6orWy3REaaRDilOTzZGU7taqmlcor39yPV7C43quw3MxFiCPAAsg66HTWEIX
MRs6XIyZ5ixF8lxEuwa3XVOZM1cwxYKYXk3AT/y/QKc74yztqHtAeYoIgVo0DNym8+popn566duc
R5gsSSkrFXZYlsdQX7N8m2dr2cwkwRdnCwhRuFlb0G+ZPo2aQm+GtHew1hjEq1p+03ZPyr7R2H+a
rX8CTZ9GtTGMlaC4yHOzWdZV6POo+ff1LJ3hPsQCw6JGK+z7BxGDNog6xr7pTdBKOfNaus2SuQvw
51c3yKmRAylUbJkfaCcjsZ2S5+o4QDkpAM3iLuzlpqX2htHyYyirTSKtu1wrXq5vIcO9sN7OI/9A
QBWRE6dlpsCH6HcWa411L50vQ8jb0oLGotbQg5PEm94IdzzFRdiXyZ0Yi9xzxkb4UG6tvT6BALwx
ZN02HkviwSLxNzW6cWM2/U0+WDeSmVAsSEPITBeOR612hY3UrJ16vA1rK91leK2wEj2cqPkkJsMx
6SC6aLYiBqA3k8Mnpfouh8aI72pu5bVwb/KY078TAJmApkofrCFLPD3Ov1iRCM8psW2g3Nd5wir+
1Dx9hStIuIjI8GUNZeelNd9lCfB5Ta3jk7r0HdXxTxaTQx3CNEyrs8deDauuyFdo8R95F94kfb/t
3XFrFyR7hOvWokidJ5fGn2lJHlXt2IsuGp5a0T9II9+RxABuXwx3mgb+UQxp26qh69hWa9BAb92h
eNfrcBU56R03yS8Qe0ff7hSuVgm8ke4cWs3ci0xt6wzi0k72mOq56Rdd8txC5w5pP/u0R7JuO9zS
TWu2i1SLI89wtSP0JB/DrPhq2z71DDN/hYzFUweo/iId3Z2l7IU9wkgmSRewQLKQWUSwMOb5LR/D
195QN5J3964oVnFWbpRhbMIc0K1+rCAO3UZqT0xRL2B7HntZpYA3r8y7bLQgm9tETypvVqRLFqI0
5BKPcRPGdcZSgwpfXmfdQpW89uIKiWtn/hpyuUwSa/QdY9wqXn6IqgvMJv5q8zFwG/DQG9v5MmMg
mQ1jVRmm9BnU4tySER8e1oPXROivZbVxp6z03ei7xz51j4ThN7mZe9DUGMDXLvZHkhpeWPVrWoh1
QYvW00L3zijFg8OiX7ljP5ZN8Vo67mdSpci0bbaJRwCluTyKVgOruSCJB3Jc7+lO9cct6K2WWw91
U1oH1YSuTyv3w0jFm9LGxjOs6NCZIYpaZQeArt4z5FLDF3PLRzAgDhmzfb0Lt2ZKQHsrnUdkVJ8F
FS+McF+F1YrS9AsgId13zXA1FO5NOljypstRqejT5l2q9ABr5lVh0b2ZcR0WGSH3cof8USbbFKr4
jR4IFBmKOtlqUi5zTkP0e+PI7zLQcJph5fTjpuDyIS4y+NZXH8XQPZhNWQZ6kmd+K7Q+sNz8WZrO
E4wdPoA2+HKM2m+sbuXqw6MIKfFzhnwwSZyXSia/YwYDRqN6pqa2c83x0cx7DlvGcItD4a5l2q4d
2lVt1L/icEx8SoS1FHb1xfEC9fWCKcjG2E8t8jBvdAUPJH57UBm08y1pmUtp9dCwickrHAzyVRR2
ykfTuAxQlB32IZTLt44gbzhsJKSvLPuG8vIV3IEkoBFNg5pmeBCg5OmplP26fmj+TKWQ1IF2AgzB
qaIOQ7TvV4JtoXylKFrH8R5ycmuxtTcJFmVwYv6F/jhTifhxXyMaOkHo3lpI3qwp3YKWdtGwRuIg
GoodT+oVrc0g0slMfW4uzOmiOEs8lCq6Jqzr7Gjmclv21bGos3VatzOpwaUwf3ERAPaetMVP/34W
pijwHhnCOkUD6uTEYpShnzrRS5Hkc6YyP5IQMGMoaK0oieFBAWbr90idQYoWbA1xBKkEIIHGM0Oc
xjVWBJ/r1l4YFOwgTLRWdEjaOdNSNzfjzgEdQBxT67k9HazsAW63i+vLbibI1G67H9K6ySURyAxv
defN7N/BRb8e4uKUAQdro+6EmZsyKAqzLRiTgzg25K3q2aIzP9zs3abxzBtvLs7p388WAQyEMhJz
DGXsc78xEp80gF6HQWzNvPHmAk2SNzPqWQK8vTjGxnOaMk8z7uB2UM5Jtl76NLYBS0nwkjB30+dO
BgWEKqN2cqyKPzr8WvVmL8u5F9yFsTjQykc50IYjHpoq3ycNffwI3t0RFhkyG7t8iiBIHsf9IqXa
zEq7HAkyYo4N6zkgUb5HQlaPxClkKEIQJ8CJv+rrAody4xFIkF5fcX89Ss/eO6hUo8cKChvA41hx
eMl9j0VdzQCJBmbI4VNJn0X6mRrRLjPUV6xXgQPxpE64oecw8ZlV2i8l5b0hI7Y27GrNs2hRCnPr
OuEq5xqgN+pFG523Pgs3RWTCzrxGLVJKfVWd8OXAYz+DiAEJr9FcKyuJcZWUdVBbaBIx7dCAPa3V
aluMkUSKKJdW6t7UWnNXm+3S6tTOYBrUT6zfTIgl0qc/jd7xZe5owOzaLpbvGBROI4LUDVGXYVWH
y1kWMxsHjw7Mx7X5mnwbpD9VCPth4yjqNPTDivy2Q9D93Piu052Fmw4btyE9bs9m2zT2zSjlESnl
ggoYFdZCQULAUe9hJnb52G4ALgn0OlmEhC1UTz5QkX4D6TTGo9NBQcR5tVlcBmmuTK/Tyl9aF+4j
XPr6EC4JKV55ajzQlOAZTIxVlltrG1imrhgDosO/2IZ7dixWozPs5JjDZQu2zUAAr/SoiDwrcRIv
b0Xr1T1Dl6Qp3KCqjZ0oLJ8O0i+4dqOIs+xzXKqdIbwiHvdu1i61LIZGS/JhxHIp2/IpDekuZgQe
FVUXeSKPD+FYvpmhdls6SX6D1wba0W250yu6QRP7NrTJY9bm+M1Z6fiWy2+hprrgXbTt2yyECnf6
0otuB3rnXT7mGqrY9Tv6PG/41UeuqxXNUFmjgGqNnbYCcTcYjbr2yhoJNzM1Y1FStqS60QZaYW1s
GB8F0WitlNH/IsIpvdhubjoW7XRZW37jkkOl8qPsBw6Hl3hTCdYEshp3OJ+R0bN+Jw3j0NNmNwJ5
5LMcpia5iEEqGstdXJF7DtRTaCWBEtq6KdgfgazH1LUVJDA2ZWXtzLRLNi3HI81KtbXZic+4SAOe
IqOXbvSK3Iv7MkXpsGjKcDGgOze0xgpYshFFeOfWYCL27Iweep0Cn+AkH6wLfQJYUlcahVf22eiZ
dWXDqa99g2n1WonoMef6oxvZkZdmCeKq8SNuYuYpaFm3Rmb6rqXeE2beEeDF/Jbo+PoyXZmtdisS
9sFl2fuVExYLkxZFQGUbbaiJ+rNrP8XQ2PV4UR+cuFpl1FJ+U2c78F83rg0hZia60o8b6zmkfOEM
dAs9HuSdNXmkmvtadOVrBRLMCM1Z1o4jGCVdAzg9CYb2tE+0A9jkHUQ9cogKGnjs9Ml7Fo5fEs3y
IgyVXxGoKjUmSHhEHQxOl1jMt1C5/4VM/I1k7rrSIGps8j1os9QDs+itquvfOgUBkoc2vDUjmFWQ
cMuLbBOXlsIXcBXqsMRPUOR0hLsmZZt7eQL/mr455gbUK7RqQ8LRDzldmKCeL68fvlPhuNPhi8IG
cCG4toBumAJD0k7Xobab2kcBp4ZE5OA+bcds/8ibNGiE61ETr2mgNWfCnvLjyRmG3p5LkJghs4UU
5vczX7NS00hGdzhat/WzWI9rzQ/X2b6Dkyr46LdzNtlT7sX/hgnWAYTwUFwGluN7PKjxNk5EzeFY
LMRzudeXfK0eTp0VucYD2L6NjsbeWHc7/fX6QM1Jg+dH4EmDB0yLboh5NB6NjPV+VobLPkanJ6tK
oO3sols6qPCDx99AANGMH/CQcn3d7PD805e2qD/6Kn4aR7JP2hJ9gsFpcafoYMLJ9djg2d/ILTR2
uCdhAupUAyiUoK50BJILyfB7MNURXNLfZS+WDhHvaOguzQFVD9tol2ky3Oet86Jx+8Y2hm5uYZ0G
NvnC3271SRVT0wqHV2ZnQA8NJyEkLPmi8FHQ2OeLbv0vZZN+pBCTguYIQ/kOkijG0ele7O4A/zoA
6K5/ydOtemU8U2Nqg0MSVGuRpeg9sJJaeBJI8Fh/l1mOD+zLzAaZueOnfE67HrPEyhzMXmMFadfv
nbbwa6Sv1wc1F2ayOktTj/WkYsaxSPDcJ9ZnGKUrI5HFTJxJOjn9PlOIP5R1y2KwBuMYkUPc6D6z
fnX0Y5Azuf6FzXa+5tjkARuVaUvav8ugZU8ghnQeSUu16jQRlHriog5taQsrtkf/+jReXBtw7nHM
kzTBDzmEiLJWT8oGy082W6X3yHqgQEJIH1TDsHBQmpnJmU8D+bEYzwJOBtorqyKths2VVBFSNYVL
kYyQAfn/G9Zp9Zy90cZe15KhD/Vjpz0glfC6/MOB6Eg7Ag4Rz5FbLh3R6I7BAgmlQcBnptoOmRtr
dVkXxrE2tLey0j7GuNiMQ536LkdlVCu42nLDENvKrL5Y2jgerzvTA+sGtNkhfYfIJFR8YrIvGrfe
wJp0ZnH9/Mh/YdgUJRg44ILn+n02CFK/ARRe66g6Y2nb5LbNtjk+b1EAC46a4b+d++/RJl+Y1DUd
jTixjywr/QZcVN16ryQ6ae1H38/hbX4uJ1dHCeTkyoC+FspM34fWKLOI+wEO4Loh96NhrkrlLK6P
ZypfhSMAMWCkCrw55FXRw/gew2m6ZBz60j7WUVLvrQayxqY1JCjFQE9nqGJ0Qc0kABk3hTaRXnpl
adxyUv27ztf/DiKg911UnsCFmL5rNWXRJETJ9Fim0W8+lmuzqn27yt+vj/bieXcWZnL5jSiaG3Gm
keMg1Nod8AXTdJv1ADKUq+uRLp3gmExApE7NqR/dZTdsaELdzIAuUbQxLeE3vPTbTl9fD3Npd6Jz
jD4eQWMShPzT7jg7C2TJxwJvTgJliPSxu1G3FSR2XsN9uCZLddOvjDU43A/Fyxwe6cL4vsWdzCSn
g1uaRqofjeI5AfAoKiCq080d4HNRJvlDUTrK1FtE6cbRq5var+vHkkT+9Un8uc1O3ff/N4fTFAKZ
YJ5qLqI0Ub4cwn7R/3v3W0SA9QSKxS7V0RH//pWsQUQU0oc6IOuu32q70W09MK5m7oWL4ziLMjmb
ijxpZIS+/1FxuMEb8R26MjNlyIsf5CzE6d/PlpuTlzTuAD05jsaplmZ4DmA8LQS3rn+RuTCnfXwW
xs0bvc0gunkcJQF2BpCgMV5AUSq4HmbaLjgdO9++y2T39KJiEBYVBN7j4ddASyT7kfOoj6cbDTg5
OfJfhtRhlwfZyl6CU9I08cJM58StL384dAdPxx+KXZPloegYpUWKTewOrYfWUpXOlPb/ljkniQkG
+k+E6dIYR1tGxWkj+cQ3YDwRLazMw7er3kzlmWtzDzAZ4GzDr4576l1/rx6GNb3Pi721+Q+PAjgN
wVkG/wWifjpaExfZkAtCcHSA1pSYbRAJ3vkR+C8zy+jivJ5FmozaIlrTkGrAMiIMlWxKN4q7H9fX
0IUr5dtoJjtCAVCTKZUTiOs99exTFp+y+mqtmVfOxZGgrQVJFAP45WkbA9L8dUvbBAD9vF5VXMez
PJm1fL246/4JMm1jdBnRcG25UPphMvWSlDS+opkNGriVzHyZuVCTd38PnhNOdqi7DE22aLVspRfW
HZrlwfWPc+HhgeoJLEn/4p0A2v1+jnTmmADzh3MkThLmp5DOG3O6j7Pwz8BwYbVRti/hrD7D6Lg8
uP8bFS+f71FrLSsKSH+TY9WXWw15ejkmK13TZgY3hYP+7/QClQLjcoCDmPaEWgOk6bKucHqhRw/A
mkAt1o+KZYX2tkeCk55ZSNH2vD6nlxY8FFIA6oLRJ8zpJp8uczNTVbHmHBUqhr02BmUdrXtjWI3x
MIO2vrTqkUGdwMAOIk6fHigZ86FKJTmaAB70yaNM/lwfy4XsFyBDsKNwNSPED34FJ+gpWEZLjqjN
HDIrxJNBK2gwJtWzZcnXuoLbhml8gNV84Hr724x79l+m8+wXnObg7KpDzTOktcBHbNKXtHFRTNw7
Gmqj+lxn7/JYKYHmAvYEqPA/Ppy0hrgKoUXF7O0g+QdogFsZK7yGBVJgUSePsYDjYI5iaW26hzCv
7Ll76LT0p/eQDuaejV+BPtk0EbIF1cohoeNfKw6oLeWPelD52UEsIM64kM/xLYUHE13Gu/yOA4W7
uP69f74V8bnPwk8muxcZUMwcn1tF8a6h9jPI6Bu7Nt8j5b4nEZnBmF7cKsiAwN2BBskPqYu4j1OB
ouF41EV7N3Sw7Nb46aHu8FvLSGdeHPopS/gxt/9Emx7fhVLWyQEEmj8b2FdD5nDdwhWH3VUbzPMW
Z8HMyr349gCZBfjiE6cLaq/fl27XxrIPM0jzQDf3KMAt2CUBf1JbestW6QI8dr7sV2jdbeYiTzWt
/p58eCueQOmQlEHF6HvkNowyzY47ctRgTIer6nGET3jlR4vxXlvEt0nusUXv6351xAvdBfaDHZ3j
7Ia6OOHwYsfTnOKpN8VSChC/bF6aDkD4qgViPO28TEDmlQxc+Lbd64EUFKs60ky/VMChmGaxyl32
pUYoKlitmFP6/buFp0sA2QFqNeAAAbY/yWdHKBZEMh3GIyqF4cr28wf6pd3LHQ3EhvsO5gTyRV7x
wB/yuygQ6CzMrIlLG+z8B0yehW3UgeWfD85x0MQ6Qu8yERJYklEui5rtaN/M1PEv7TADTCRoW6CV
i1LG94WQk5wOUX/qV5B9H6bLKL2BaE3Akzm7uIsDw2L7C5ABI2+y4nTA0bjjYnMNneHz0VnS5hfn
j5qzK8Pn64fUxTGh+QNAAUUXZophgoWXW2imwkdkt7TCApe9b9j2osjmnlmX7lcYjzknNuZJPHky
e9zu2r5k2nCEKrkLa88GfiHXxwIs1IVTCThzKH+ismNA0O37F9ItNCDtDkuSRuEit2wYV/ZfcQb9
laJTnyw37SUt4RYda+bWshr0y4eHmsKy0DSeMtPaFrG+B69/y2pof4vRhR5X95wWYhUlzrok8W8Z
m+ukTA5uCnE4VYPwQaAYznuee6KTC022H7wbnkDmKf3B4TexXr4Irb1Jo+imD6POG5kMg8pWEto9
5K122eCxRH2QvHqAYgdeRz0wfnn3MNgsiJV+qwu6bGxogSXY5inhv9oQEs2CL5h1AmIaL6WFJjwq
2nrVfA1J9VIDHeS7RUZ2SdoAuNA9Cwpv0FCXu9IYl7XJFoZmDmhjhtKz9RKaQbLdSApP3gbwOd4n
N8zI/kjp3JQh1COHPlt3JxiDnm/d1rI8t9MWfa8SeB+R155l+7As7kcCVklR0UfSl78I3u2bxGjZ
SjjjKynFQefVLjOB9TXVu1EDKdBVxtpV7j3VSGC1+GMS6CJPFI6B4o79GEZoB9uFdWDV+BnlFt/3
buv3JnREGkeC0YIOu0XjagH/Sw1oHgNNsFQuIqXdc13/gjSh68m6esAq+Yis5MaR1WagdPTcAVAD
N3Zv88qaWX0/N+3/sCsQZQJb5cemhd5tDQOAzj5qVIOySl3EPuMW1MZkfZ+ObDMA2r2YWfCn9fzj
CD5b76fdfZbPQWRS453CnqoWqvDcg4TQb3bQFu5jvWRv9aa6HV7+Jb/073V4vscmx35BrEGzkcrC
dbQ+ZJr20LbRouvs5X8YG1Jx6+T0CKrwVD7JraCDAJdB7GUQu5pQA3pVa4WXhOaTmbAnkbmJ14Jb
HgwNf4nzAUhnAXNS4qRLq2bvaQ66iW7xr+s/69KM0xP8Co8gvBSmEC93IG7cNzgvkyQNCvRYY2PT
5vfXg0yJiX/nGP1p9KkBJ8T/T8nA2Xft9HoYrezUMB7TY1YOLzJE+cQBPmpj1Y6+Lwl/AJql8HTe
Hqy+8lUCHeLCy5x+pymyZVqYrNIhc5c8GTofGRUg0SlQGmFpZ0FbU9gJ6uGnlW6SRBMzq/JvXj1d
lee/fpL46o4YaaufxPeW5pK8i63cDa+O3wT1Ckw0O1ALEDzXxs4Juju6AlTqSR7Y7+tTeOm2QYcG
lDr4YUECYPIYT+ueE1PDb0gBuw+Hh8F8vx7g0sWJa+FE73YpoJ6TbaDcpBlJbI1Hp03WadT7HUkb
T6Ns0Spn5mk6FYP+33o4CzbJdESl960rMBreiszLLVALm6Jrt5Dr6Rednb+khH5FNsyJNBckQM1F
MaUxyiBMIDkOHaxTxyw1O+bhkvvtKuuVV/Hm+nxMCe9/fyPgtRAahQ4+0acgEpm3FvDJyI6arXWb
bzSvXDaHaCuA6eiBpLuplgTuQsXM1Fy68S04nAI0CLbqjzd1UttuldaFfYT833q0xlccAivJsw1U
NrdODZIAnzt1fx70DvDX/4ScLG+VubVhFGw4iuRPiAvRbD9Z8QBT16WYKfddLLqgIsGAkIYC3w+C
cgytSU3T6HCMnrVbEzSPFbSxN2rw8vfsEZpkq/hrzm35tDGmm/c8pPH96CFJlzl11dtHDHNbFS31
9dBZxUy9dIKs6iHejq57AG19nKnSXVzk55Enh15ShA7wWKCGJ6mhFrVVJAtJyX0x2nyRpW52C2kb
clNZA1+iKvQ+iHzFXG0Xm92zrVxtKYc8XOicGB7rqvTD4OZbl9TOzNl86QI4/5WTr5+pKnUyvUZP
NjzU0Zdt3zfi7vpWurjAINoL7LVpQlR3kikjOdWjzMFXzwbjOWqtLWXRoYnTlejEW+wC33g93sUh
oadnw7UUXIapjUQO5F6ul5j4phULEed+5NoAzc3s1MsHxFmYySFWVLYJ+RLLAkOHRwswGciiCUWU
e0CfoDCSgYSVG3ClcUKS3OQ6DRLX5euyTJDcJGwViSLIKnEbnpolXO/n3F0uHejgAaNlBTaA5Uzf
J0YeMaAHR+sYkpWb8SAtpG+ET5WZra5P98XayXmkyRazXQV6UTRioW/oFqYwi6by+Jfjjz4Jutwz
PqqZqb90SKIfA11f1IehLDTZWZybUJqudBySWf1SFO59rVsHyN+/9QCuSma9OKX9fH2Ql9aUAwXI
kyYlsrgp4TlhHVcJwZoabPnQGc1Ob4Gxgwjr4/U4l+75szjTdiqYXSOeLAZOSP22jx8NNtfnvFh4
Oo8w3Y3itFEZdiNdmZ8a88Cyz4/qN4QiYIzQ+27/EK+rpVl58XbOyeLiSjmPPVkpdWXils+5DTk7
UOr6k+BgibceM0c8LrR2zbJ013burSs0v6Us4L34bfakDuBpP1NenJ2HySKKmCusMJT2sdsWz/V7
8goLS8PvX6JDu62But3WR7lVACZ/zWmwXFxLFjRgDGiWmiiKfL+SoLJDkoYN9tGy0C+sHzKA7nqs
pusraSbKdCWVfdhTC14J6N/9dvmuUxsXeOnrMS6dMSBToDsPmBjYDpOR2ODdoZUWWkd89EPI7sEh
CIAn9HDeXg90+Wv9E2lan+1bKyu5wjUFcuS+3Vhrc62v49jTM6/fOiu2zRfqIJ/YBnoy10NfnEcb
jyPbhaQdcCLfv1YNaSmIqmTY+Rb1EnjbqzJGyjqnAnd5b4CODWEBdgIsTebShaYYKU/oYftQbrpV
BXfT034EqBy2KDyYG9algwZlZ8iznWSk4a79fVjhYJZiHDGhhehWDXyMPYh+/5dOJaqLOnSQEeoH
MglQeFkUFe4gdChXIV5IjrnSO/c/fCE4kyAMCHEuFIO/D8VNeJVVrMFQ0vIY1e3WhO0XbbQZmNWl
NAYnP0xQIIIM+8rJB6ocmvSGrfAgiNW64ncmylnNqVoO6FpHZHB92V1c8aein2HCdt2E68r3UWmD
4dYJ662jtlO/jMFDp+mePI0f/Im947jMHqtjdWu8pE9zrK+LKxEXHej6DPJsKFl8j8zLOiFx1gzA
O8TaNlpX2xTSQbYZiAjaUP1XFOhzNoKXbnQchLBFQfGdgDD1PSSxUztsI30AiCNfV2S4N2n0Zzhp
wxD2Cci17YEOPZNFXNrY6MJiYaITAvXxyQTLgpWxnQwW9KyfaLk31X06x9P7K9QwfX2cx5jkiJEu
49goS5T0qfsQO45a6nr00VlRE6SjDA8mrZdFiSq/iXobZBgKENIaVfikqIagUdngR6VlemM7+iWo
FM/WoEyc4yrztZa9tVrfH0Sq7UIprE1K7cwbDRiSpG3qjSP+aiRhleYUVbvSIOMvOVxIrNbcJ0q9
489+QJrhFVyy5vbknQuDvUQGAzVuGk0+wnhrYUMYqx7EygrTG2BBFmlh7hmJ1iOXK27Fq56rdZ0M
u4qBHyUbUIWkgP/5kA9V4NZlAjbQ8IRi/IC7vUBVqQwMuF2kDkhrAqLDfoUCYl/TXSvFTipleFSW
5RpIodprO86W3CJyfX1X/bywXGL+dYPAIYvscbKHCUi6cZMxGONkbEXSV1twnwGN23TRTKQLJBSE
gu8s2DjIVXE/fl/SSSLVWKqwOYowdYM4NL6qOPzglcSHAJ0ozeBkmDUdymAyfiwaewZsdvF8P1vd
k5HSQXNUpSIkGfw+Mx/c5PX6TF7aPaBrwYYAlUNCren9URZ9g8I7Xj/qXnSHUrwUzQx127jU8D6P
YXyfQpVaMi5BS0U5uFm42/4Rioq68twAS6pCGew2XucL4vFA70BPjxd46X1cH+XFsxAoEchhohoD
1ZfJwSRiAvdvjmGWQ0z8oW/Tve6U2tpJwoUases6ntxRp9yMMl5yPA6CbhC70aa/ban86z/m4pSf
/ZbT4j6rokaVW/OmRsYKuvZSa8fV/yHtyprj1LX1L6IKxPzK0IPttrEdx05eKCdOJCYxChC//n7k
3nPSjamm9r77JbsqVVktIS1Ja32DyMkOaWQDZ7AeBtRyYMLxFlhCHRod37Upbcx69yTM56qM2q3F
s7Y4Z2mj/4RYfFgWm5rCFTydiQLEhjs8twlUla/P1vqng/aaBcktUKSWZYCWSNMp6sKMpOy+xpbx
QPSRP6hjw3cq5P52eZ2FrjHoRzWnelhYRntrKfVtPDUHa6hfr/+a1Uk9+zGLg0D0YmpaPuCwgYZK
N3yM4qlV440hbwVZ7Pm86kk/cWFGrTQOFbh2gwbDZBleH8oa8NOZSSHQBgAAHsqnl+vQYYmdQFFR
BwO38WL9lBYPBFYQo81h8/pFd+7Rt/aKAaaqTRomLN2Iv7J4gHKHlhr4CAT6B4tRdqRr5JTaemSi
GRb/NsCivT7Az4cEYI/z8UAMECM+SbXVLetZJpsRfXHNL9nbVNODjkt/23YbQ1m5Ul5EWqwKWVI8
EmlnRKWV3DKrClpiBsTc5zG4Xr+vj2pt2uZqEGTbADmB0enlVxPTCDHauh4j4lQ3YOqBlrDlyrYV
Yv77swSlFsRI3bQykDlKP27exmIDybmywHG//zuG+e/PAkwViXEDV0lUQU6Ri69E/QDTfuPzr1Wp
L6Is8uwgKYHEjquD5Wf+dBOv9dzWh1z6zy4sIgVU3Z0FF9qN5L62FM6HtriN9rYj2tjEooNgEErU
sBKpvtPkOdPcADzqjXW39aEW666iSVxCrXGMpuQ9Vj4kVCL/f4ttsUfbMs1l0g8kkrjRohz7Y5zo
l+sh1urr+EyGgVefhZrJ0tdzaixb4SkW9LhLeKiDgd3AfJyEuDjeKKHtN6H6VrfH5EOzYPVpHzfC
z/tlcbW/CE8u1yKRtKgGig/WhvZbDcNgEmqH+KMNhgABs92WFe8aDP0i4GIDA8fBO0d2JJoMMLY1
ARr9WI1QcpK0AZO9T/aQ0ai8tEfpyuhuUkMPuBYfaJ0CQBGzuzi3fxU1fxp6SDM1DdVOzZRDBm0c
35irHPOcH5hS3XV8PBYqXAmzotkscqyv8r/fbJEhnLHu4zjvMYbB3Nele6NZZWAXogvcQiuCsW8f
a41A9CwmrxBiBL1fy7yqM+7HjHzpytwfKj1IwLHwKqrsr3/RleSClza8foCVxeVkiVKKNdZB9hnn
CiORPkmvZT+U+Nf1GCtHC5pfeA1oOviAwP5dLhqp6Uy4BRL+xMm+6qlnSTsoINvgWmx3PdTKVF+E
Wkw1kLEOZLIMPVLkszZCKrYf/8gEMViiQJdvI6NsDWye3LPM7LhZD12OfAStsgFWpvb19rbO9Mec
/7g+rJXUdTGsRXJuCioT6DdA8R8q4FDp8ES18XJDS/3z1kYhQoerLrAv0G5Z5OJGdLjeNI4e6WCY
/0pEbXg5wX2mroZnRS1GL5vae2qhnCqnag/5uJNQgEfEt/Qn143i3ggJL+5ByngShYj9jGbdFzoj
F4qJHhK9PxSERnotgKuBfa8/wuXHgz3yLpV24VVZo9+g2z/TX23bR098B+nyA5hDs/Ia84ZGujtu
OF8g5BXWsodgTD16jLph5eYvI+NRTZx9mQD0FqMWpsa/yi4Phrg59LH6RPUnxus7BpyRmiV1EJsj
dFvr8hux9aAz6X3XaD97IW8yNX8vtR7UZiBDCIU2OJAiD6PZ3EE+p7+DHtDOTrIBDldt7Ustq0H/
0b6PakN8Vqo3idK+5FYe2pAyLgwRWix70Ef73aiNRzVzcq8iygOPJw0sqAKKaG7q4NWvQdEvPRiT
W3spxJOqUn8wMudnbprBYE6HsnV+6BCk4+XwAKji5HUqi/QGvTPDGUqUpdodVasny5L3bdbeZ3H/
JkhyYwz01UnJDbDih4aot4WrNL7hlm5gZ8N7PVWgY4FACrQDruS1ke3TttCBIzMDXhihnJzEk5DY
2U0F2UPz7bviQvhR8ves1+5Y1z+aKn0vp0nuBId0mwSkAX23j66B1HJmJXcG7ET34zjckUm7JekQ
cTnFXtOB7SucElflvDwWpvUlKYlAQXsovEEnMB92TD+vxDF32WnskpOT6WGTQma5iQFjU9NfkFH9
nvEJRIIOvt1ycp/0RMUaakxPU+IOkhsALAyQajGV7BHKJmiNqb5IVYh2lPJFtSEcWBoAu3Y91k9T
FneSJ8dM1JmfZlD8cSFV7YmRhu2UvnblmHh1DMnCfBz3sGj7qnAC/SC1n0tGx6bmJzkpJwbaS1rk
X3ObnXTW/eCOvFV0IJuISJ9yOfKAM2enxc5Pnk4/S7d5d0dIIgrwpUqV+JlQTzwZQ6ueQk7GI2rl
T8IRN8RVmecq1U8h9ZuJCD8DqM5N1We3jx/atIWsi1TDxipDWTDcDN36oCvdbSnIt0k2oQFR9gD4
yEepKSKMOTuWhXzRUvM1jVXh0RTSQE0OqXezct4nVS89mw4oKVCHeRM2kFep+YsKpzdPVvTF6fmH
SqniQX9DDdti4oF0RBdWYgJ4S8Xx39IbDplnjxcm9eT882B1eeOwYqdO6W+83O9IrTwqpXsYSnaD
58why7QPeBZxL4950BftqRbVI/ShIYfetw/S5i+VkvVBVZM9bObu8g5Yoy7ft4n72OT03gZNP41j
n6nFk9WRJ0bHE+njAP/kQbiceX3R/256e5YUbCB6OT1PTQe7xbb5CiDl20jHW5in7F2jO7ZFhuYf
7EssPEdkIn6SCmvyADHUn5Ayf2nSWd1U7/zEhN2DAEBS4RCJzPqwTeiuB3bOi7lEc5tgh6v0lnK7
RrckTQDsVvdNTn4A3fQkS/kEL4m32s6OmUymoCh5MGjOKefWqax5RMbyyNok1IbsWIyi8EnO7quR
e2VWgz8v94CSzMK4uSc0YMVA8Sm8gpgvGdU8VbQ/YlA0vKkZ7EMNQ8lcEgi0wgv0QFimBWNXg93p
ou7r8AfYeO3KmD5ZFTRE7L5BoR0GYnA8gRgrof0uE3ETZMb4RUBw3YcENUBRqfotnwAYUfPh2BnN
GIy1Y/mmOmVe3rD2FsXAJ7flInRrcm8xRTsA6fqR5Ho4tAxIYZgM7OqiFz7sAKWnFmA4S6K/lQMc
cR1IRvlWVnwUev07I9reqqnj2ZxBRLKebhTVhTWbZE91Qdmpr9P2tlfnL2Da32XJn4Dvco7CKfL3
qoF66lTMSxtOP3Wn+KQ0ntyiVEFMi2H70+wg7/ZYdy7DJMKQIYZirgc33ZNRmt8UKvdtJoOsR1qh
JJsCCh0DTx/6fUMTftdzQ/EtTpNQiP6xUQQk9Cm5k2p8lNT6npniiQ3DTlEr2JQ2WrbXmuKHqwLq
M+paCi160gQ2YKSBQ01+B3ZH7quCy13b27jkQegbQvmjjn6bonmNKl8z1fmlmWnt0Uwf/dwof2mw
8Zw7PXA7lMo+bpObOK5u4ZuD3aZCiqusWqw37alRsFWTTJ7gN/uMY1n3mCpxh7Yhg2Tv0jrDuprs
oNf5r2Rs7hRzeKmY+zDqEErN6J0D3Zokb1+bdPTbvrgfyDD6dIx3TNUPqO07b4MY/FJaT8iQYEFh
7efKFzrkrya3H5yR32nA8pgFNKIHuEn5LmuZJ2GvGBqiOFBsfOjcpLlfajG8FfP2EVT+DMaxg+Kn
JX3JuPLhNhhTDpR27bbiVKpZ7XWlnoQNyz+Yo37VrOw7lHFHzzX7QNjuU87Gr27HXU8HZ8nrssEC
HAVyWgPEl3XKT5NIvhSOsYMWw0v/R2xDQgtYFyGbGdaWfurAvMj7Blpp1V6YPJwM96Yw2Eunod8a
G30JOwAUKmKMR+H1YWzh9E5lBo1kLRzFZAY1XrEgnfXSi9U+HBP3lGuQzjJZclIdhe14Z6sebhwv
vEhAMlEhaIXcAB0ggvdJym+YOrwODrs1ZX3snOSo87xDkpgOMNk9cNaEU68fgIoqA6rWO9RwdqWh
vo5x/a2Nta+sBAmsT1nxkAu1RHMuf9Sy5Gtv2JBBJrCChhfLvtGcGzrri0xlr4dqrn8ZVbXxcP6F
jQ0LnxgWGgb9URO2VwWKz5WEolYeQqUwmGLknKzHOdibT3lZ37XK9DpU3W8lLe5Mu4VgEaD1Wn9M
suQIycGDKSnOxdTJA9Y6H4raHQtYVPU99HX73qx8VHaPUNtFx0U+gHb7XEJl1kj677mV7XN9SjwH
t482J/sezyXuZD4xjLBl003Nqz3ORRCTiX1HhPaYdzjVOQRDaDr8oq21Vxnf60VVhfDyfYdMCQ3K
kh0F0094A/mgH+5A8Bu81IawjEIS5Mkk/5IJC+JvlWN7mtNG7ixzZ456SHLb8PCchFHopJlPhMfg
n+r2u4ih5VTR3MM2Bl5Xr/2BOUdVg7SPmeIqBoyXB/njZ33SepB53CPn4Cq4xiOeQq8Vqnw+TN1/
Qv8vqIv2qc9QSKQlGvlOiyNZxQEiO3nM+xHRcv03jka2dyEo78GlgntjQm97TcUFb/RRqn83m+zZ
Gcs66IriS8HVA6NpUJVAJthGHOrc7L3CdJ9wuH6xWv4xZYP0shr2YfCllE+KMid/0G2mCn6iY1Ji
/9DMwQmfvFhQkt3nKRdBNiUlbn6o0gzF2AUWb2ZmAx4FaVvZJyj5QvNLgQYdHkVtIEScRNQ0wMIc
1SFUHdyIIUj+yizWPgDWeuid7nHEq12txt/GgIko09t+ig+wx5J+LsqIwEwvqGyT+DmVeCn0zuDn
uoK7KqEJFgnA6n1XolZpjuOxkh10rUtn9Fp1QN+0IIpnTvKk9Kp7o0Mbe4d26HOvUMMbCLRqnTJX
H/ICV42Obek6mnMhaVEkuXhJLQpNidAcRlHkj7KyejH0AWC07kbN4AFixGkIRYSDMcCdE/kQd04t
wFCSX8KxSi/P8gh2s3gPiCmKS1h5WrkdwZ72DgZsYZWrsyRR5TUxsDNSEXt9wP29tDW45VruDj4v
39FIOThZ1nnYe4WXdu2jXTaah6rUA41jyFzl7c4u26PdWLsY8tWoXcuwYnhBtISDSTNm2PPJRwwJ
c4ipOEcdHS9c1dldAudezivwEuXBbYlXiyx+GmjPbh13gplS3vAbV8DThtXoV3VaXW4AET4XKtBZ
BMYdCOHZKHnJ2yq02IorVxeRAyV1r8qbVwsalLbbyo0q3kql/zLSosYVN3XKhnYCNkyLI9ai29Xp
+9KFyEfd3w+5Ek4jeJljDKNaEKQgCKi13xu8z64/+dcA+BeraFFNVCBqz0Yo0QKyRg8E5zD6fhBs
+VXsaxBeOx83gjELsof0MX1xv7AQ97DyIXlOT1vcyY3CwJ92/1mVo5tQvhkaNkZF+zPJoGNXbMz4
VoBFV1WrM0X2IB9FVdyHCWTmwVdC+r8+nyutaZS5/tY37MVnnWrXhvMDMyJbn3bA/iAjdvN1DjR7
P1XGo9qBb2QnuG1ZlH+1eVxvFLs/r+DLH7Aog0ExRkkBPNGjsb81zTvLvONbrYI1eO7FIOepPvtW
g92V1jBh0XTBrNrRgs85Kj6atL6918PyWTyzR3G7tULWRwY2DVxCYB26bDomKJSYJkPpqE4NP+9v
OGqW9vR4/QOurRILG8rGbZwASb/YD0XdI0WZkwY5/x+qDjuHptyobq+V8/5GwP9dTl42alOVO60W
Ne3gNfRFsWK/g4hm8vP6SNam6zzOYr2bI3fyZsK5UBbDm0Lb76Zd7pFpX6+H+UP7XJ5DFsBMqg5Y
+Gx1czke06U5i3tTi3piv9tx/0Ea9Zdg4h1egkcHQmem09i+VkABrtF1SNXk7gtKzR9aAw8pWSa+
bg/Ey/SJ3kLBTYKQqBw106hRI6A7SzFeuat7dl2+VyMQgihjlMC8ONm9KUegAWh73zB72jV0vGdM
A99aRUmJVig0XB/n54XxB5lmox5ozXTRxcZuEh7buan1UV9wj40/m2lrfW9FWOxcU68zFO+KIaot
9nMs7Jfa7tnGKD4vistRLHZu1Qu7Mtu5TgbZanZoKrwDoW99farWbiZYCcCuoo1sQifjckV0IoXP
AiSEoxoPJzsV3/S0O/KS3zaWcm/Ayd5W+q3E+3nyAFo/i7m4DdFpLLCEMHmm1dwVcXNfdOz9+rDW
UA8ukKqQ80MfAzSixbi4CxJZlyDG4PeB8ZVT+P6B4OqDQPrU2X61t4PrEVcHdRZwMaiJxby1WD5E
Rvkb9y4/H4aNCGudvosxLfIdLeCDMhKEKLzbIURHdhx2D/oPuHtAo0Hzk28iCaxDtovvUUe/PrrV
+QT7laBfAx18wA0u14kdj4pIRsxnFwxhBXeYzGO7zutCUA6FlwXsZsuAd/XkmjUIHFgnAeiwBEPq
Qk2GbN5j7vOY70CDxHWZvOAzwtes7T3dBPIJwiPWrRJsdaHXPiZEk3F2OTP3zVxs79iQWluiqo+7
93tlfOHGBqRr7Vw5//fn+GeH8khhwVJUHLNJUSdF0ceq3mN6m26vmdVIIDLC4Bq28/YS7hArWq5V
eARHpgfrG4DFh9GbFL/cz7yUKYwVXzvB5PTHv5rBs7iLERbNoImcYgYhWefp3Us15Bvb4fM3gsQ0
JHfUWdbHQUHvcg71bDSaZBKwUktTX6n5XV7I/caqn3fU5Xl5GWNxkGiFNVmtK0XUKeOz0Q4Hq1D2
6ciCXp3eBH6B16tpBGWgvTl06p50Clw7y+K2qvR7IyP3ikUnr4YIQFYleGpVQ5QKZQuosTURi8Xa
iwau8LUmojbrT27TwisHBtzXZ+LzMYGJALoAUFEoZVhLrBMqKAP2qSGivMGTgipfJ326MRq+r/vq
wBzU5AxlK4WvjQu0tVmHBJcVvFMvPzDMGKwEXn0CSzd5Tz8sfzDR8/bBeTa8MYTJUIZOv2dsprr1
uIArg/Q6g4QWR0cjlKnjeUoid9y56BbCyrHalb7iZy6adI/ZF+pD5SC8PsFbQRfHR1ZlvVQ0JkCv
IGiHW+JxzMotYNzaciawwvzPyBYHiGJAVkXLMjRJjglSARxgdtYu26Vb2+Zz0oHEnAEUgaMDFgtJ
2Msv1ygW6kwQeYzkje05ju/UPnykeQCWazTsOPx3+b7zyW39qh+vT+PKnQlgOAAfcL+F4vCyJlDC
QG5KcLmIsuEOdRaUyZ9ybUvrc3V4OJccXC7BQV+eDnCM1zisbXrIhZM9cCUh4AUoBcSHqRBb1JF5
sS0zEJ42/401r5uzk8KgTWGoaPFGRE2PbVqDDqu90ry6cbXqvVbswz+fP8AzQbiGFSZ0g+f5PQuX
glsS1ybEbV1y13Ts2JA9tv3W+ph37nJQ51HmCT6LonGC53zZ91iHUwDe3bPi/yyOcO592LqVrU0f
bn+64Vp49ajLvDWZcKYb9PlTifFkaRzNuJ9TroW81vYs3zjV1/awDvYX4KCw9/5kOdvIlKO56M4F
qepoaBJihFumqGvrGxsKF3XI7ZhAnV/OnMrgDzOkQNNL0/QT/XawDR/CjhvZfi0Kyt5QEdVQWUP/
4TKKxfmgaAmUlBWz9bQRWIu5Dt5tUA/Xo8AEfbbdBDtqESWpJaFNpogIPhKBwtHN7/LiNq75RpyV
uyuukORvoMUeqmHyCWcnaClKRaEBTbTfXEWrf1AlP0q7ycM25fVu0LVAZ5rp1wWEXkifjEe07wav
N/Jpo5K3/ot0/GdjVeKEWSTIGAXnVBhUi7RqhIKOFU7m+Aa2Ls4Y4GBDpgjzNs4GdBLA6YJHhwrX
UAtlm7ZUanT0HPfH9W2/IoY289PwzZE6wVJbkoAySmPYBFZg3dmVV1j33EgfxARCF+vAyWRfJeMH
UGKrPobgK0Rt+VzFh/wQOst5onwd5K+heiV4F9hwu6bgeMsGki788frPXFkxF79ycUjqQ94pYl79
A6amTBggG7Yvky1d6pX8fhFm8XVqfZp604GiryG/GxyYEECOJLrPDdwRrw/oz35dZEIsAPhTg1CH
K/qSY9ZCL1CjCtNgzPMOR6rvItF8KWTQd+gbmi0q/PFBd+HoYSXHHF2p6+FXsiMeOToe4+h1aCDz
Xe5zlQJDk8HnJkLL+9kxnRAsJY/CBSkeA43mG4Nd+3rn0chltKathZAaeBuj0B8t0gbllN4Xgm+0
BdYHBc2IWcYH6hqLtKKnfWUNKtD/RAi/naBQPMK2CrpQKXlgabcxhWtrxYJu0n+iLXIL0DpTWmYJ
BjU7tA93jNoBB3NL6Jteapie5VI5jzRP79mhWY3AlrG+hoJHb3vUfDYtWMkDJP1vlsTf8SyO5rox
2QDQB2Yvw1ZvqA/SmwWBscQG7o9VG7O3cmICgY8TBhlnTj2LBVjjjZ0lk2VGRR219Yud/ro+mtUl
d/bvL5acsCozhaiSFTV4mFk6Tpjy64Dq/j+PMqtzQtMDrNhPaNaqatxEFJMR6TR/njgaFUaX3PTC
2GB/rzzCwKP7G2ex1rqqKixJMiuCmydwIjWLChMuB0ILExctEgVOxZ5lbm3bte4XbvEo4lsgf3+u
5ZfJNPRtls482DGYAmiJ1J4LSrayL3buty0dspUlgaceAeHXAQb5s8KTDvNfdGeNSE2M+8IyPWUo
N46RlXk8D7Ek0TNbEj4xtER6HcANYBAHhXodXF0IgQ/zGJDin9+q4YOl4ko4y3x/otgWctJ7xjgC
dnyfdsZ+lDSkg9j943WIMFBpwjsdTrJ/qNRnGaKObbcvs9yAIPY78Che4fShrLYyxOoHOouyOITN
itZtzdHacbubDvhwvdqSDFrJ4BfjWJy/1AUIElUUAw44sFkEcstF5c+kqhdbyo736sa0/XnULDIr
JA1sOG/qroOG4CIL9XUHJwpYiEVwU5h2aL/D+w3aDf6sPNCFSQRTSiDTDltFwJXkdBF2kZwGvR8E
h0xENHXdsanMwMqcE6DW/2bxnY1ucR7mmoK9XaDJ2DVvXflmocWfVhtn7kqtdlaF+DuFi9Q0aEk6
JAqCqHvI1L219/2zdhsHwEW+yQC5HT1p97hVY1y7tV5EXRyJhsszPUsz5IobvCN9AfIdKOSvFLZ2
T/SOHtugOPJ7cTQO2cNwsI/WUwKzz4/ru27lBkDgpeqAUIas8olf2ZSJmQ5dgl41nNMd83nKnxt5
R6u362FWN8VZmOW2c2FATKeZbVirL3UNPBfpxx0Zp71b1zuXTcH1eGvbfBZchU4jmg6faCC6mpeA
EIG6pM1QG+WUJN+uB1gb0HmAxU1Dg9DXJEhlRANoZdoogW0VvqHykHeTb/bH69HWvtJ5tPnXnOVG
0jjMcIfSiAraAR8F4gzeeMp7t9kZ3Aq0+E6Wpddq24EBouk/WMrh3f7CWn1H635j3W19oEWWhPwt
rYFLgKcnZX5rAZ1NNpQhNoaylM4piUltjU0kGvUPUIU9daZE1UpYp//ixUXOvs5SGk0vhQLfM1AN
Y1W5nwXPvSpuTt3ox2RTkG4t7Z7HWqRda2BEZqA5QBbtncArvG0Pk/ovNut5jEXOBSxqAiZ5xMxN
5h0QcYGh5if1KGEaq/cQ8f4Xa9udSeooz6v483Jt5y283MoUW1Uq9yb99tMSz90WK2xttRFUcs3Z
iwpCR4szsmtKovOCWYA/obloMP7o9Na/WNFQ3sRjGMUaXHQXezSP0YJwNPiiJc1wkxbaIy3/udjJ
rOaLI/5/Z2qp89o4Juzpc7x4nfIXWDfA11lg/Wx5xqylNlBTXMjZa2CGL6nZuOs1ll4II4IZ7hdq
JYUHVtjPxnR736iEEvZ17PzzNwhUBaGkDw1bYsIZ4XINEEiKOTp8P6N04r6Wpo/6ZH9l3dfrK211
YLAnx2LDHRPWl5dRRKJqGa9hJteWWigGgD1PqWUCSP+N5BtbaG2bopiK5h7QQ9AeXZztkF6okRBi
PSJm8tBOxm3e9SCeKN3W1WV1TNBIRLkABWLoM16Oqe6gfyY6e4ygfPBD6O6xq+JHJ+MPBQrgXt+Z
t60u3jRAxCbwwqDvTeC/nHFwpsQNGte5X4m82tkgE3imI+ONaVj5dcA4or2JK8ZszbaYBjDJDZpk
OPY7d7iFAxF0Neqw6HCncUjiE55trKOtePOZcHZO5uYwlpWWjvCbcT0XEFoVOlVq9TDmNirAW/Wv
lY+MIqgGBQVnlqYwFnNfFk4HmkwyRpn+TalqLwMFbuh//+NFexFkTm1nQ0pNWY6DQMIHWca3tWdb
iL0olYNsvjXl+/VYWwNafC4ofTkyHUHsjSt5SEG3URwQy8atSsBWmMVX6opZIlwDqVUakEYDan4Y
TOCc+UbBYSXpX8zcvFjOZi7LVfgGOLoRiSF+KxhzvD+0z//flC0uTKSNLY0OOCubCRLw3SOxRuDC
//ll82Iki8uS3QPK7wAyEDGFHoCw9wzbCaXNQod+b8SWrsDG5zEXsEHbHWEUnk56VFbxO0sJqDiy
uouNrQf//JkXD9fzUS3LZwiSoVHTGlENBoXNvzc2nNHNbxnZqj1uBVrcmfCA1EckPjw+SLx3IZJn
E9NvYR1Q4QJ1fTmsJqC/KWF5kBWpMplcRxGDuS1qt8wEqRUaS54xAm6d0rt23FrlK7LsyPp44SC9
zvJGy26MyitAEJgF+zVt3DktH8GP08ZD1Y7fJQQp/NLJnZ0Av9PrtTIcXeOhbM3bplLxXZVqh/aA
A0YY3bvE+N631uglpgpzsI56tGCPvS4eE5tW+0Y2+c5iZEMMZN4fnxfBf3+9s1hsg0WsplXRQlAn
a68xm4Y1NH98NuQgsCpJAhg4mlpVDv+I619qPTv8Dby4DMST2rSl3WiRycBrLLrsQTHK8HqM9Z30
N8Zi4UGwujXGRGpR3h7SARbo4ETE0He7HmVrJItjKLcT7vDZWtOVyRdbtNRjU7XVhVz9TlDORZcH
V1x1CU1ozGmwBwfovX5HD6BT/5oLFYFzbHftnXLT3BQ79ihj3w1g6B5cH99ahQuS0+jqw3cALZGl
w+uUFlarF+WMhpxB4MxXlNsUjka+4YEyFqg/dLk3y91WgWb1652FXaR2VtLWUXR1gIqvJT0rxg2m
zp+1tt9ovK8gI7GDzwIt0rumUlBOSsCrjH15b32VJ3HSp2BgB73ZF/ve7wEXiiV0csDaO/JN0ZrV
9Gi5SIMmnODQNb88J7EN9A7ZAOiuTDsBxc3HdF9DlyF2dtc/5NpChfEBcPXAJuFaPE/42YHsJKVJ
uh6oOuG6j6VKfyI9Hf9NCIhBAC8I7tnyoVdpmnTrBIDgwXmrAQeGm+j1AKsfC4pS4O6g2mp9qiwN
ogRtXcNGsE4wHRzCKRB7V/PH2+SkPbmn+CGLunvrtvulRFu2Apux5y95NoG51We0cWHmmAgB0za4
0OgyYIV5GIvkAbDdO6YLyBdMLy6shNraiWjKbrNJBCU0AWRs38IYS4VAAjhGo8KNjalZ/bx4MFqw
BnANwNcvf52RiKlUhxqwUCW3wOFVE68x+i1FlBU9QdzZ8HzDw1SFRt5yudY2sRR3xnwPYFz6yZO7
AyHzOTs1h87rG3AVfVhNB/ZveQQ3DTZguy2U1vpnAI4Yz1VAM1BzvxxonQ2VKDh+AYQkIIB53x/V
U/oQg5P8aj1PQGD40Hjw1R/5L/djE9Q5nxnLAxOPZDS8Hei2feKmNLEpSGP8Gf4QKpC1yh7j2dls
DxHFH1tugX/e+p+jwb17duWdYUiXQ0VVPLNdYDki8wGgBeOxOfJdsTe+xIEJ5ubJ+ki/kl3nG/DA
zLzkgTxt7LZ5zXyKDw1bdFih04aVdRlfUeUwuC6dj53m2HrDi5i9WppQR+fGbx7dCKTq6yHJ9ZD2
kjVDjYQMmQXMcUpDkAdgU6XveFCjAAY9Vun1Ny74RyWMpfYzlBu6A0H+vehmp1H/+i9Zw9no2Ef/
N/hP4v9SkaAHDfM6mzGk+k7soTkjjsUdiKl+Ecgfpr5x1K5uLqgi/4d7skSt18io0k5n4POz/gyB
puYNdOeUBc7NcMoey1+uTx7sYj/IHWWBfQMe82nLVHD+pMtPfv4TFkmONI1Qoc49RGp2o8nfudw1
6Qm4XVN+xR3E16EX/i/m+Tzi4qHYyl7RFImUPvjabm4RY2h+fxA7sit2+YuycQyutaRn6en/TvLi
YiFkk+qFi0me7zNz62d6NUPLiz3nIA9bXtNrL5LzYIsd1BdCIe6fwUGpRqtMz1aHvQm2oGzKG6PY
qsCsHQJn4ZaPR8sdbLAr8fUov5HlYw/94utfayvAIiOZhW1luoWMEFd6mNpdFpaTvoXOn9fY2RqE
GB2OJ2BjwZ4w3M9XIltAHbNpRxax2jzaVfNFtuIWlnQ7logtFMnimvl/sQBUBFob3e9lUXdIdHds
7IJFhFe3ltHvCrsLczffqBSuhdFQIwS0U3cBlVsu8hiYnmzKoLSkkPdhoJVHHeOpHiAkdv0DrQdC
4rJwRtmw97hM2bEsmcGgmB3RcfRTiO/06bBjeBtcD7MUePwzbwCduTAgQmER74LLOGaRCo00Cfuj
K4zr8n0HV6cg3pl7yDD4reJv35QXe+lPSAN1YyBlILcPjZvLkE0N1jDwbTSCHsLYfqGQXGi0Gw4D
OJe/bwxv/vnLJWigUA3xaQekpSUFzNas3hgBJYnik7abrWzjg70nwewisPXQWU4l5FEvuXqLi7ls
MztRJRKSc5JfkwMS0qHwEz9+no1z+5dthtJiIj8FXOR42o2S5fpMKGlFE6m9qfp8NJ9d1n2kCWxz
TU7iDdTqVt5YrH/NEi77H9LOa0luXMuiX8QIWhB8pUlvK8u/MKSSRIIWBEH79bOzYqaVYuct3ul+
7FBHIQECBwfHrG3Z6MdKsuiDx+k3p0xnDPvEavzvrPBARYIBm39afs5B7DC7GkPYOhQjw9hnOnFj
Dg6G+fT17pgbabJ+HDgGPlx9FFona72h3+MBoDYQYmoA474eanKc/zapybrVUD+OoNSGx6nQgsjI
UrdRncUY5j++HufulFCKiNQZnD3s+j/PFghvUQLySncSxi8bRbpoml6kCcQElfjy9Uj379+boSb3
r13mTWNfXehkTaiXRy4LQt/51nuDD7YZUPirmQHvuZTWzYATu9FXQuiRgUuxXZibfpefrYPp5mtl
CVLNfzHezFJ+Onk3z8R4yAcrBaf6lKkHTfAlz/O1UZKVCWjR1zO7d45tPMKQskMnO1Dgf360krfW
yHtMjAAsA/amC+oiMKUbW4sQaZwL2d2b1+1ok12foH+0LNDRe7KZBdyijTbOF94aD5FFZ4zF5267
sb6fu/52qMluDFFjAWFlp4WLBhWwX0ru1csoUN+i3g131a7ZNT/0Va+jWXXOO7x33m5HnmxOCmwx
grkQ9hbiUTqmr/V7A6ygr7/b3ZDa7SiTHUlqnZXCwFJWweBBwKh5YPB6Wzyc22/ADnnci/y5vPK9
Miukxf/aLWQS6y16ZiagmXYn/tov0kP8Nq4zIGNdutOP5U7zgDrrLt1qLnsy9zGnj9hmkMTOru+o
/kM5VgdK/fwcL+xAu8p/Arjj83eR+uOe+bOhy+uUvthHRP/zgGSU8wK0PhTjq8mz0YZmYEE1ywc+
qATTt1l1mu2n5fggYCEOUdnnM0Uwd23d7ZpfTdONLQB9KNOTHGteB3AjqC+O117A2sfTpgn01Wzz
3Mz2Jddr+GY8u1PszHFgERDE7wKozZwBQ2VP5vXx7EGt4xGLrLiz63zPwiIcA50dE7mvv4WnVbxw
YorWuROi7K0freQFp7UNlOdq3Z671EPsdi5qe3+mv4ecfFoTous6rA86eAUog12hec4ojrnurJ2y
PY5JPLhcsR+yChJtCGHg2qwhfEHkB9xw1yAlKKH9XJndXU8OOiUOFB/gn/6tiSs2kVMri1A9WZdi
DQbMEwsqe9d8jLjbtH37sxx9XcwYk3ue1dVF1TQdMam/PWCErjSV1VTtSejisUNvnK+G83HXiT/8
aZGvb7LPruxrsdCfG8sxykinLTYyyWrA/w7xqCwaY2cxQDqQP4zYgVnPdDUre3x3SW8Hntw6eVhn
g6HDVIpFExiLcW1tWerne9uLTt3OekJHNHpev7bPV/M7NRu3Y06un3bAGWpD0n6ykoxVu8ILavVf
nNbrHv1qnMllYzphwers0zp0QfbGzhSRj3w9rNsnkIJn9snsSk4undrORUFrjDYegbTz6DPE33w7
KHfWL8sTiKDNmYV7R/T3MprTUJ49tHjbSxMkFZ75xkgfRSmXiR7NmIK7IcPbcSZP0RJaTn15nZjl
Aj4IBPGP4Sx24FL6+TJ5IQp8hnJPUM5L3XjVLstLsYkW3P96z8xNdmKPRD04XO3wI5zoMICYVqlg
2MRF8PUo93yw26lO7hNszFiP6IAlBQ84bEq3MM6l2DL7/618hKrdv447FAL+PO61TElkdXh2ZGAQ
tIR7mfLz65nc6177Y4jrgt5cVZDOgz7IGOFuZi1kXTPDQ2BLW2hJI59HWy/cJCNyNyIAjkZGtMQq
uQnAcDKnsnA3zHs71YmBaRqo1IGHjt1DP4y6civywtDwVah7mT3bqNxnydJKIiTpVa+1ErdD/e/X
S/G1uQHT/s+VqHM9UVEu1p1gV239qQR4tRtQka7sMwWSguhAY2KuEeOuC3o77YntiTQoQTrXOG8d
hEtgR+vU796vZK9u0eiuvkvONPRAUZ11Uea28MQMXSeatmrYgsxClxpkzLb8mB3jIzuny3xdPyq9
X4Pvu53z7Odm/El0u9lwtbRrjcW4SdoF3Yw77RHvzhPby42zNHflRfzsZklmMzb3bwqRFkQ3lMHE
TXKVvc8+rFV6ZnvmEXfw5XkkCJLNGd3ZaU4MEaD7pKTl56USPZiePOWb+Hj1OTu/fmwfEih8zak6
znzSadckHoBOKK/3pZYAColqGOG32OauwdptVeYz9v7eq/dm536u+c13zAcjokWNAwtdb6/HA6bv
v8sOVyf0RBP59vXZvO9d/Z/fAz2jP88mTKBZQHN6PHXqe188owB85vDPfq+J/UEU14wrju+lv6P9
jq8BcPXCtXGgF+ogKSE+lUtnY45zizi1OSPvDEX9PP7RyumQxEXPduKHj/1GZy5k5D3F8mKwuGEZ
oBY344tcV+0/Oz7mZ4r35hNCoYlB9gWfMENbeHwYu/do+PX1h5ub4MTMlBFXmjyzcfLYuxMDXppR
T6GFTwcDFYKP/2qwacgHfAjIQum1CuRkeDF64erlkhALANv8XHRzhLqZ1ZvitOKygBADZMpOivMd
NW4+Q5Rfgu/+9ZzmNuZnA9XNR4rw0BnzqyGJdyb8RTVABdVFrEy38eOHyAO5ZNZjvBsruDnbn67e
zZio7CgVeYW/CL8HeY1avlA8UHbjS+ten7DXrPMYr0KUQS2amQlfb7wvNuVnpd/N2ApHX3/BMF/L
frKcVQwINArz/M78if4YUc/Va8zdDdPMkykJmq/6z/uoPNQP2aJdKSBmLFFTsjW3kQ840Vw2cm7n
TGxNWvYOhIJw7ga0tkuLu85P1Z5L4c8NMjEtaWxqOeQqupOBNGdkoEhkjECBnhNfvhtbud0rEw/G
Hs0K1bFWewIQ8FGHHM9CceSwHDj7VQDM4YOa/mgLA2KExltaZ4mXlXSVNfzfucpTzenabsdY1eCS
R6I70KhZ9/mwmjmKM8Zs2nSMWqPKEpzixEPdYt377SPewapbLq0Achl1oC/ogm/ioHkxZizbzMec
trc6xhAO3YBIrB1lazLSI4fsRGbPwTnmXgPG1GuBDA4rCA5+uxgCuKPRhiIeOiyMoKKzPujdSx3J
SxCmKNHsaUQy4jIhkC7G3SDeLHXvpDNVtXN/fzIZDa0JlbgmySXeo1S+j+OcrbpvnG+mMHkIcktt
HD3BEOrGWnRgqMP3WXA8O/1y1wPnPJpuenTe1Llq17v74Wbc69RvjGQikrpm9oj9wPWgQemu3f3I
LX35Tza8BuwSeHFIbUwPFbm2QrTAIpxE0bpVupcy3uYSqvWD3DMhj1cdqMhJ39FLE1Sl4vds/JBN
HSiNAbUnpvj10Jw7Mc79rrthsN+/a3oQnSqCVksInPoQQwilR0qukqtUT55kZz8Qp/SgJfGrS/tl
2H2QKPJnluWuo30z/CTSETaCFGkSjvjqdCPWepAsXNyPzCWXNtB9ddW4/Yn+E3/7ZtDJbrY6TS/s
DPi+scs2LDe3FgEAqajkD8b1M43HGWt3f4v99e2nPVVMxlHVDwgb8chP7XalpsnGNuOHr9dybpTJ
RiYGZGNQJoRnaP4mqrdRRtCw1WZcivuG4PdUrj/i5rREpdrmOWcj/EKwAFtj0fKZafwHQ/B7iMmV
LlVI5ogYtyC08NbVQd0bKwS7EpTpNb7qJ9wTT9lyruX2bi6J3uyJyR0vB1r1kSXGU5WaSyjNbiFb
uo11+StRbLcm2Y5TeeopCIsoQzVE9FqE5IFG7TNkM/1iRKaL/BPUiHH7myb+AMQhCBUdcG2I+KNk
kJ0NHgBA5dVrqDEls8zeubM4eWAwOqBTM03GUwEjr4UI3EIEyIT6hD1n7GdGMieJu+tTrQ57tQWq
nDygUGRFevVJGvE5NJyXr0/FzIadFnAbKoTa2hhrKJC1SYbUb9R/OcLEmthYpdjMcO4anq9JzwNa
P/67OUyuRofRUZi9gThPlTzGmbnTRjJjouaW6frvN+daIVBjahOYKGNAdQ7/UeIF9vUk7paC3uzm
aSlooWsxajL08dQk/NmswYYsJBocUz4sFIjPDIxDya/63oygUjUtSkKq0h9GuR1G5vcagTjTcKTc
XlmRtkA2Y5F31Rp16O1MhnNuJSbmh1jguZZ9jxsJ0UQPlUy5p1lzxXMwLPfeZr/tjTmxN5DFM8gA
lNApVIbEU+1wAaDVuVRQLWXXq1wNV0UefWQ54sSZfYHHn/htoyLJYbDlMNAPO6vX0MHe5VG20sKr
sKtWAwYb7oTpeI4F3g1unZ+2yl8Lxg6qRGF/yqQJVG/neCRruasYeuwNvERJjEWhxyVjqJJVP5NY
QKyKXRqI9DUalNgMeswB6BmyemcZkJJU0lU68HabK9pzgyZYt1LyZdNBeV70SRwUfa54JngMblRn
60btFrSzoUTJSjT2IG8e9GFswYJK6jV9tgFWw631/FtLyxdZ9UGCUiQ3i1rIXvVs2bEEmordYXQy
CdEaPJJVc4d05am4ZoFpA3GRCNRCqaztSt9VQ7cKHb6B+3Kkpb7ow/q56eiFtep7m6YnZg1QGewX
PFGPPJKDZ8g28lUAvfzBCN+EUH5VVL52LQdxzlkpstwlhvluVeYerWs6Gtl4tRmabtGiH65NeAf6
3wCVS2uplxCLGulB1fg2NapNVkMMzUSnY2eriHrpsZ9HFQSi01VUZIEYi00NvZRCc46JLB9UmoFZ
Eacnq6qehABijPe660AWi+la0Ep9nSeGF6ZI8efDK+SSrkKfZ2kriZvFJYQh2/FVT9CnlRgIKwzd
uymMBdctKD82G7RgbbVyXJNGrlhrXdJWX6MBeMtMepQG3dW1HbTC8a2BBk1jetAvTlwltqRr9zZ1
LW4FAD+uqZXMXPR3LwFLRXod0rfXxMmfJsepR6EPTo83S3tVzYvsR0aGyA8RyF8BYD1XFnt3uCtw
ilANO+TT7bixcK1T2hEkT3GZggsGccfABuKqyrdmMVPrc9eA3Aw0MSBcZrrWAz59sqSdudKW38ci
mzFSM76eOfEMSKNBW7aGG8ZGtL2nz3hLL0xIJX1tsudGmXwhyH2SZGiBD45a8GghUeH2cfarqZJy
xqucGWha5C1VauahBX/ARi0Ll+ka8La9zuec17tb4LfNnTYItxXTQQ+GL6CEoPn1NQhng2si2d7V
M9/nfijsZqiJU0DylCqsBoW8Q9VKhUaTZbiGtNaCvpoLFQHw6DgXAL9+jL8F+25GnDgJxGpzYiJD
DRBZ55rNmxghB2Y/UlQxV84mNjdl087sj/tXOlLeDritNqFTKkU2FIDTCISkoey7cvQg1r1qH57M
txy9LLWP7tEzMBDggw9Q132EcPhcbuiTvfu3Wd/8gslhs+y4LzQLCI7c0Z9FAx1HYPQAmedQYcMr
HNpc7CooBzltnEuvF7wJKlI/FCoNbGbuqjE3NiSxrEsly9FLiXPQiuiAVv9TVYC/iKK28LElHYfM
IF2llWa6oYSKqkkVvyHOpjB6uWCNBY+EmKY7OrhISQXBzpr30MS0IS/AsmyT0FCDPGT37IAM5iE7
C0laMVzkWB3sodxCd+lspJHiQtp1X7e88JoW3d6mMuRBV0SAKAKXT2yS+EZOlwVEtE2Ffy9GBw1q
MYOWWU62bbrtqAVirlXpZxByI38QMvEHnplBnDHu6xbmjtLy0MMtLIIq08+12rw1ZZns854fgIMe
XXtI5nhydw/djTmcODoozObmmOfqqSzxqk97v9J/Jtz0WD9X5DJneCdGEcwfBgljHG9ah5ZXMvWq
bviPbCJFfTslBhpP/9YtCPK/mhVcPfX5bpQHhW5ZMxNsu2sNcS3baDpFGdT0VPUkhqxkNmCIXt1y
o0ndllnH1i7/Ac8Ckh5/jTM5O7GMec9i1CvQNNxTZi2K2gr+wQ1yM8Tk44c0KwqqYwiFgAanof+r
3fXhXB3v3IJNPrx0mNkpJUYZLO712qEYIx9OxL+byuQyVAYapVVCm1ODqLgdVecW7z5Pk/PtY/ee
Bii2g5wtpFYIqEl/OkYgW1scPDj1lK3lOj3H/oe17NZo1FjMySxcF2ZqPW9HmuwAIuF09lcdC5qW
b6TNLRdkmGNL07NRaVs5yDeRFt+/Xse7l8btoJM9QaMhV3tlwKDv0L0M7C3iO0v1TWxNv/YD6kZe
tslWwosWiPXORR7u2YirZgc8TgCEgPT/c22RdtBqHC71pHVA6/E2EPUcLv76+6eLij7avy7Fyfxk
gYbu9Nrimlj5A9XkVhfde+WwjQ3d7FbDW+jrBb27+2/Gm+x+As3nwmBIpQgkFjRiu4I0vmO+fD3K
/bDcVUHKRjUsoFcT/0KLcjrWEeLz2CSBvWgiL66XV+Gcxq/X1nN3KQtXHf256pq718fNsNcPeuO2
KwKtZWmPqAGxB7/GY6doctBPz6jRnPFm7q+jA7v+CfOa9pkVQ0ZLy2kgawl54V7iTZhbj5o0Z1zD
ezuQ6r+HmXiGTmk1XA+R6zZH9E86j6DgzUzkfuoJnCww/kFfQBPgn2smWSmVykYIo8hKNzeypRmR
tR07z5oS+hqYIU1cPFRt/II6EJeoY/D1Vrk7Q1yOBno4DHANJgfASgqZpWELb74hL8Lpj1YhFl8P
cfdb3Qwx2fOaVKKRqxDDUQj5kHX23A/aLwi/z2z6u5vvZpjJQqrD0JK0wRNVowhR1h6RYkuMMOAa
n7ldZtZsGhFNitCqqAnvPWUM6p4HQ23/yRsLfWQqcSyIRE3RaWU3aCyndXuqNQijCjz2ndhT6dvX
H+buPG5GmdwoShN3lpPi8YtydlfIl9Gx/uU8JrsrjZqhKrVSPaXQ/OCgpNUGqhzntIHuP+BuJjLZ
YVnYS6HGNoo5z0xdoYl7i4adJRqDAZHegfGMPqvZZoe7u/pmzMl204eIg+sEC0T1HAIcF5kIPE3n
slF3N/XvUaaEJEZkn/djglad5nsIX6wbpceG2K2hJP2vNsOU8SMHq6BNB10PCmVvTfsesjmU+B3R
Wmrc3ucTa4pedBI7JbyymqpegixeBMKcon5XBPfl+DgkFR4CEO5w/sE+h84qDpIBZAaAWH+aWGNQ
+RgqMV41EAYYKwLtgZl74t5nuh1hcpJSqo0KVRTEodU00E0UlGoZQ+UyNAhANp/xIa6HZuqzoMlU
BxMDq2lPo9HoDoBKGsFghnwJsxEluh9Gd7S61o21amasuxMzCcIFGrk2eUwcCVOvqxGuGbKv5Rt8
YF9qqTvqeVDyuVndO08wdmAQoeKZmHTykRA4V5jVN82JkBzlzx80a11z/PH1Jr+7dDeDTL5TU/NS
ClNeNYhUd4yeM9Xx0qEIIhypMpmbEtSC732qm/Em9m8ASclSakwKQeMGMMXsWYmspYCqMHOsACSD
XwKsAXekaCZnWrl1HOD8o1quolQc44hvGGmWZFT30dgB+swHFMAocYAVBGuyBI5KOVpSu5RUXTvp
sMzMa/G2pa/GUWyGXqJIP46eEquHyvnoC6s6pIXidW22sRrrwKGsAjWO/CFHxMJWeoIqRRRxdJ1b
dflmSKMAqH60DKXRxUYl6q5lBLE++8i6RF2XpApYpT1YHX23CnWl08GHL30mSaJCjHX8ARXFl77Q
EYdBkxsdFjS2Oy+O04d0sFPXau1Fz4BVuALeLBnto4F+HwZ+pp3SItwn1CBVAE3tckcupFWuCt15
VJX+exVqjZspYPcB37bvy/yXUlXtMiO5CrEb1CLh/8FhfGo4Og2BuqNS9dMe9dzcWFs5xPBG6GLH
44uqoXqEKqqN0RXUKGeoN+e6/BiHIXSJQyovLlmxcBo5uCEOnG8pyUfYqP0CnuZbG6c7aCBxt8h7
pGTiMRgY2vQVfKS80F+dND7HpTxWY7mvBUJUvfQBRSDLFvokbh4Do9xGAtV26rgZK77mnTwiuL4v
Wu1by7K1rXV72Cw0jFRM9ftce88tw4uznntDoWyBBwhiTZguUgLS7YQ4jAVoMGOV5YFeFJln9VAd
iEMrAFjXD1OGzECpPCXFlUpY8IupAMEemZRDJYUHeWm/KJK+qAoUKxAKe8Sbn64AXlgnDEw3oeeu
KtVz6OChWaAfthhToCeRl5D9a293lziJl0rd/Swt/p46/SNSLSpwsv2WFv1bJekvs0t2ABVKPw7z
IFTzn04OnREVglZurpdr6G1Ccb5CcskAO1upEteBT+yWZoveD60/GT17VI1kb6vQcCEiRwzdsd3c
rs5ZxSy3KbtHbUwTL+nsQ9YVK9Xo3nK7/Jb0VuuOtv3QOcoQRKT7iISGdi3ZKS4Z8ydNNrs4Uy5D
T49FT2vXgGCmW7cNUgBGkLXKjofKduBgG2kt4oWJCvKxY7MLTZm4jr/Iq3jfYcEMhQHySJX3plY2
Qya/OzZZANVUeLKG2pQkZPCyChUI8HxyqheeKIpXPbeoX2nlEEBQpPNEZTO3bDk4wYYzQk8BSgCd
CTeWS/UIx+x70jYw8Bw/US/1PRr9HG9wmPBLKbuFsPHE00Io27aGdnHMNEKKSlXdrLVPhCprKWqU
gkEYze15u1Cj7sxk40GgYJOU0ExOzGPIjA88UNCZXrO3XpVLSK8/MSV5wqHAS7Xoe7e1oYzVjLLz
WIcWsQSfox9V9MxnyVNk9Y8FFbu+Q6lDLreaKIZd3qaDJ2qJZpJOPCghY542qK+ZI0+ZRmPo80Sn
mEjdF3X73JLC8Pg45G4YCpiiIvTysFnhInwMWbpHWT8YLKYHvbNDn9cjpEyTDdTxlmkYg/s1mt94
a0Lzjy3tOn3q2HgZ42yhR3ntlQBXgiQ51G5V04dCZyFqbXpYE9J7TpEvS2T1+tBoPV2AHxYKyIUp
zTvExsBvUPsUFUCl5rdO9agn4jD07Nx2FDZSJeE6LfkuFuDolGX9Q9cq5rL2KvxBlGU7GJkLwT2o
eKsIUEflk9qXmhu2JiK7jpTAXCj2uoqqwa3jItuobRS6SQJpZKtGZBzqt9+rqvMHLVMD9PA3flWq
5ygdX81E8TJTe03AYFk5vYlAPfLLXjWYP9UYPH3i1JWn5myXqhUPelWTiyhtEKApW9PN8BBd2I48
QmRlZ3CuuVnSQzYtIS9lCGQLrZwosGW0EizHc5SQpa43+npEYvlU9dWaqf1zkiJgrVrR2hkMfKiu
QX61qXovY+NG1/NT3JkZXv31gRRgzERV63UN+q37/CecIV9hYGA2wBQsHD39iQqGdJle8bwiPFdc
bKO2yN2YNMPajrqDgz42gDRQQN8no/UNCMN4AywxZG86HG6kK30JpUt4QKYMys7+iUZSw0UpfAXl
N/5Wp5b0+h6OeQwxVvQ8ayX0wdCBjGZcyL3R7jtX9EMu7O88tqHOWjYG4gh5t0h1Z2lJdNDKevQK
wX8Buw41yaz8ATmXF61OnqzuCnfV6wsLjWPOqkVjpq1nd/VzIsOf6OUe3SHBKURdQuM51fCmtwpw
7eGwkkLX3EGN5TIV8klLYQ6sRAE8oSrXI1iurqX3AFKoAly//i0x+23ENcMtrfFZ2lbsZ7YRLqRC
f6SCvLdltSRZUW5LYJ5eYa+dRWqTfmGa9btVOw8xRXXecN3EBCIxG8uitSeN1PT6msL9zqBR7WVt
F6LUHMeD9+beKXAGlDbTXb2Cuaayv0Qm32aWOWAjk/ehVmEkNfsdcR7IakXppRx56KoZQ8czQhg4
bcN6ZPIxs1RUfcgNjftXjdQ73cnOodnvGUFKvrtuCs1I3LThMJ1l90SsahcN2TehFP2e0lbxrLF4
Q53pvhHVD1PtVU8W7XDN+KRBaFtbnqlLEZexJ9NiWcfhRYcxDwyrgwcUAmqAMkEVCHR2icpmGZXi
Euu0882CqJ5GxaHQql2sl/uiKU/6GEEvcSg8A7HOZRFCSykywxzLEKPtl9vPOjVBSXASzTPNKEPX
Y3gqdfrYpNxZVBrayw3nKWZ6hTr90VnoqQ0GBjMWdc8+UKi1AsF3idKPX5GubVBOsLBNVEw0SXtp
a2OVginq5kOxSWWIAlr0iypDscpzzY+S7Njl6aqI8uNghxsxyGWsZqhmz9TOjSP5Da3W/khSOJLK
3pA0cysnvOApsYWmyreMtbu4KdYd/I5BLx23tWKY0O5dFeE27yBHZA2VFxnGvtJxJRak/yY14P2o
FajdsErxKGssdtDixEeay9cHy88itnC4Aa6itU9KFFyg8R3WRyw0kahe18drqBeAfGNWIGKSSuxJ
h5u8ta2FRsINDfXXKqM7oVQHEtoH3M/bvBKvHZrSASJe8WjMfaFXy8wu911NTrWQtdsb2htTxq2m
OIorEhjOpjXAsm/kcbBa84CQ/Ck3BUjvBB8pbihKj4tHU9eOoiWPimYsQOl/FsB32Ql6iyw57mQv
Q7j78TlNEqy/XNsy3HCjChTmrLRhhL0AMEUx0XFiRb/aCK2f8LT6wCliyGND8CiGAgvQ+wdDb54S
GwlEoz53tr61Wn1D0IzjKaL5QKXNQmgAJ0YZgVGq5UIZkz14D+BGpfkIFzjZ8yR8KJoRfg3nOx4p
L0aqFq4y5peS94tcywdYuhK4Q3tYI0ENxYIeryK9QX4mS1+JXe1azqGcRvi6kVyHElh8TGp1AR1c
JEiT4miwcFuz/s3WnIMExwz8BeQgUypf8mb4VmflUzpGZ5nVL1VZ9q4sqLYM22bPHe0Zwc6tVfcV
GpbylV02q5ZVy1FxhJeNYh+p4Y9WGS5MExcl6Z8MVNXAihx5bG11Q+xA6FqSNEuDXk/3jowhAwpt
L8YNqP9YxbZU+x9wMX5oPXmEit6iKNIHXqeLNinfYiGBoy2JR/U68/BfL3VtbXJGvpHBOBpGHhh2
utV5+VjrzptNijMpwtQvTRaUply0Sp0HUoy/nMz8hX7PRzNGrwlYUwHLuwPPw0Udy1WX9cLrIBEo
m7hCac5w6AAZvhblxLZc4xWiX0UDm0Brxp3iqAswMoPrDcfidK1n+lJKZnijkm4JEKxjZmW+NtSP
alTAglu2bxfobFF0OIZ56hz1Su4Gav6Mo2GTi3gLslzsanaxGvXip+6gHQbKHh9xqnRuptnHbIw6
XFJt7IaUfgNRTfeEhDuXiGzLKVtWnfXaWLXuojxmbVj4otloQdDdUAPTEg+UVOib41Hsoo5vrtP8
LnL89qE+CbaNaaboRWOhnMVuNbdjWgF0d+t4RnQF+jsGJHdZna/1sXKCMhq2tNNOIm0zFCupgTFW
F6VolmNpfrRZCYvZ9vseleyMkAqSrRxZenBcc8Ei10JNy1ItELP5OghwN6ZhgVd0jWcAWTuJ3KHa
iPKwFc0pIbGHIr6l6jyNeJKpdTcTU7v+pb9Fan6PNC2V4ZXZjP1VtNxc5g/Giqy7xbDLNvVMPPpu
DsEhyHIDUmcCwDuJnWh12Bllijw3N8iFOXgZ4PZJWBEk0njsmH4O0aMgG6h8suQJGg9zXIC7sRvk
EFQgBiFDMu2bK9qmd5BwVZFFK7wstHdmCbbPIP5JlO1mmGs8+ya9pIrciOIIy8mdBCpLj9fqw7YP
yjAKvt4h/2FBf09osqAmHCNa26V26u3I1WTv5wV0xcOYuRxljJEKdfGM+J2VrXIAhZq0meE1gqp+
b+vczHUSqRpbUtZiVLSTFo0ouCvQBKikQJTVfDUkirq4apC5LM+2PSorvdy0HsqwTdZqy6hvKHxP
RhFE1kjcQgyopTHs/dhoqpuq0UsaD9ghXBiBDXkYF3pSF5ELrGhlRsdhMLhfcvzxJhsvfZ+3npOI
c0LooSd66ZGoHQOzbN5wOJ+h4eXnqrMck3ClQsAekiHGZbBiiNdGurJVNSQ5VVspvDLVSlf0deGb
rNcWCLkwnxYQDE4NfjRIgWteMe2gwUXqx8XwkBN6hjzua9nFTxlqD+FkkGOddH7VVsuuyLeQeNu2
OnsW/bghJP2WMlDj4izao2MnSDke6GoUNS7KcwNNDLDvqBR2Ow1nz64PTg+n07DSjRHmmUfzzudk
uChZCI4x3bQge5nCwiKIgKfg/dq41CvrmxLH71TLd3igHIp4XABgAAiYtoZHinLgUiyv4QIZmwu7
73a2CuvrjPDC08hCryMapAxGvI47a46LB48P0y/1ZmE68fcQoTKfqoYHh2+H5vlN5OBW4zXs/f+Q
9mVLkuLKtl+EGSAxvQIx50COlVkvWHUNIOZBQsDXn0X2uV0RJBbcqrMf2nbvsl0eEi6Xy335Wsbw
XijOhmTkSymsbzYwAIBB5q+MEuYhzAeJheqAMt6k3N6QsnpIC3psh2gv2uRZMTD5qCvajc0wipDg
s9E+yIzhqPdR6+Vq81Ll5HvVQdlLkX12o+Vp5ZtSQ2nUrJP8RY/D4Q5zxBNbbPoGVDKuOImJp5yE
8Hlpngp4XeXoP3IS937R6Zi3DCFJCrDqS8mpseuzMfUMvUs2JMYf0rDZKY22N4n1yEfk6uN4GCDG
0TfsH9UIv1uFIZEWD/0pdVgCyOzY+BEIzqESh40xRFy6ndC/iE7spJW9JXCgXaZD4+f64V/oigHK
QUGSCnrRCdZxGWWsfoK/EnQLqrFAYSvZVajnXzexcAPBhIXjje2z6LyqPvQanmShiTJ003itTLch
az1C0o3oVwreSz2XC1OzmNn1cVrLEAwCuiCujWJBPs3eohpE7VsbI4Jj5aNvivIvW9nGxTWCckLF
xTSRWM9K322OapuoHRH0au1pKvWU0NmMrPFySFNd304ypRyzexak8HiZEHw4sCXMbnRw3godjTLc
P8oWXlTgoQ24XVmxzmuN2vEizHJpMkSTKfphjqOxB8levjcMttPpsMF7XmxZZNyzuks3XSEqH/XE
745ex55I+teieGBx052soTJ2WRq/9hztxLG/6WOQHqL0iqNYW+pGDpR4omDCFxbgApZeH0RRt36d
DPdmM8RbYkeo1wlkwNfX/2mrzWmQ1ARdMbRr0MifbTUUesdxSGLMVTvlIQOukCPaJqTLvoZqm365
buwzK/xkjaAjBL1eAHPm2Gxi8tCqK9BtAHjvw5B57J7ZqX7o9+i/FltjM/HLEY+euLgX+zVG0k+n
c2Z9di8mA5C6A4N12n8rhq9DsnI0P6Uys79/tpe1EIlVobgUaEhuOypHYC5S1+zwj+v7uLgQCkls
SN6ZE3jsMsxUSpYPvCPAN+cjHiKD5aPitsqi8AmeNi3nzMrs+DtaxO0xBYAlvB021XYiEq4PiTvR
sKxhmtcWNIubREI2o+mACzdbvBAFLbclC7Ptn+8a3qpIMR3QQhnz3idlJRSCHMBV1BKibrGlbdJW
oStGFs4TgVytCidXKVXnmJg2tUMlhxcEzAk6lF+nNhbLUIvnY7z2nFrwN4IBB1iDvoFlzHvTHVcF
hhcb0KJV/akauR+GKW5Jsbm+b58z2kkl8MzO7NxkPMycsoEdqki2x7sc2lBFjwEt4JaBQLf/UduQ
3mTA8h9pyb5xMPzjSb4Cll3c2LMfMTtcqtUqGRnwIzInfyhrsTPaxLfK8KF0+NPKgqexxIs7Ybbg
2TM1R/tMxnkrg1R/tqPaZWCkTdmvOOoOenNv2s+YLwScYk00Y+l7AjDpfERHB0Tol8e6V3QrYj3M
NmWPcZUBcK7yl22yle+5cNioahAdhKoQqQAB46UZW9gdU1OEfKvXf5hZVHq27BT/+h6uGZn5DJc5
KC0gtxKAEM21jK/oV688kBccAssADZUFtnM4xhzhWRh4QnTTJCNvKrfuwIuJrozistE6CF1UK+aW
F/TbnH65a5zkvck6oC8hdAX9PAe1tiw205Xn+IILUBXU9xQqNVAumYePhNY2qpdTzEUHs+ToCcWF
24Zr1HGfkh5Q0atQfMO+ATxozAETMlIUC9psYP7Qj/3Ijkpa+jbq+WykHhWar/UrEPQ1gzN3yMBO
M0AMsAuKFKrXRe4lztcWqJMBPUlot2GwWl25I6fDMjvDSDMcAr0oPPCQj19+L8gztBVg7zjD4lvN
nkDhjvfMV3X8gbT1/2bKmk05d7bFuTLJUzFVeL3VPpExdYcIbLVQgkF6tTJ3tuD4NqSCTTJlbg60
di9XpuhZrusRAH4xBNdto44gDac2PiAZj6pQ7ZWDvOCRF9Zmfp+OTeOYcY4pN630xxBjj1TfWWhu
XI8Xi2ZAZwudNqg0wfMvFzWGcmzqFDMdlg1RhPw2KxNXDGsPi4VDbFsIr4YBeUCoEs2sCKgT8jFL
gb5EnfVBLcfUJ7JfNbO4GIiV4WhBY+KTMrUNzh4rA6Y0IOb3rI9dNcW4QvrPn++YDcmASVdP+8x7
j3ELIowGiLixANijcNxe0z17TUV2aSmQK0M/+IMbeD6jMOaUoXaG52bsDK7hPHN8F6b/RUIL1Wjd
AX5Lx5N2fvORCkXbBlzAgUVl7fVljRb6mo7DwrGBDRMiAcB4QPVjdru2isxGu8E4gtG8q2p2qEO0
O15K3frzEH5hZwqFZ5VGKx36yIlUgeqbc9dEoXANIXdS1VZOzGcWKZx+FW8AbBsABQhol4Zylvba
0PT/jh6OfuFn93xv7Mxtsql24m9W9dvYvByNJKsRuiNFUNQPaM+gs4L0dsWjF0K2g1tJtyH1pxtA
jFwuSB+tOMwsFNepwu4TXT7po0SJdpRgpxot364UdQ2juODeDqAqOnYRQ/RI2y9Nlmqh9MwiPADu
5X6MwmCEds+wqrW6aAYUjBNInwCgOAvZUaoSUdi1ALn5vrPQgaOJWw8/rweEheAGHClcAm8B5A9z
VjZTygoTWDEcvH7XQur2Xfbnd4EDECweOKaFpGH+gfo8RVbaWjwou+8D96Weelz5fn0VS1tFNJVo
2vR8gor85Rdp7cbum4LzAK1PV0SHDqNe4A7wrltZ2iuEmmkABAEBneVLK0XiGFGuYa90pvV4DI6+
rUW/rttYcmcMzJrqhIC1P6l8h51E5Sd02oAbJlAyDBOrqPYa+UYtfgzDj+vGlrYN4dNBTj+p+s4r
j+qYOhUVVhtYBAJG8dcaED8G8uq/sfJRJzIQQefbFhc05+ZI28CEoJoCqJbyNoT6Sjq19G2cf4tR
H0amQH4WQAsU4GzOtTYQmIjktbgBWmqlUrNmYnYXkJy0QIthHYPCtzpjJ3s0Vtowi18fORqFyjuy
0Hmq0ZcOsIx4zQWtmt+rOSgdpHyjSNwArAPYYEC3d2XfFl3gzOK06LN96zpu6lmhwt+6t1J9a5tb
4fwxQyLuHAevRmQ1mqVCc+fShmP13CB90wa9EXsF2MoUB1jeNbLHpasacj6o0ZBpgHCeu4NRD9DY
rGyDRDDmU6dPPNNsXjVpW1tI/awt6rM36CowqdM/TIzhzkd9E0yVKEmSwNxYHgEVBRYCHHt/HHGm
v5+iQYH6EyRsZzs3FKmqREnYBP3wU2BIEO/jlQrJZ4+DBYQy1YGuGUGYvvw2Q+WM5dDZDWSHM59G
OP/DNyLuCGrSOE4vfxoJYAz0twgC+EL23BFSOQwOxuiaYETLXSr9Dugg5Lns+bqZxU9zZmaWTFWV
Zo6I4U2Q9HjVt5qLgcw/jgWXK5llHYPe8qGw9AZa2+NWjLZXR8PDn69C1ywKNdSPab3Zl4mZScDC
qsGEXn2vhtLrNShP/IUNnSKHoegxIce9/PpgHExZp0MULdGpVwndN8w1wpPPAUZXMQQDiDhO5mTk
0gQdMBedRLwJGNpN8HEv0n7q9SpT4efqm46LH20fDeVt4AKmn3EWxywIwYhMGTmEGk9lZr0Pjbkf
27thfDLRIWyouucq2TurtMFLy5vSATg1NMI+YTvKgdn5QAUPRHRfY36iRe8XU/OH699p0QoyG0dF
7v659MKZxN8N4HWQVOamCDdO8oMo9UqwWTZCILoOHKvlzF/TeYZc2hoKHth1tO175o6V41Xty98s
5beV2YVjtZjYbeKMBy0g7m1YHgdMxQBHdN3KUlibnjeIArgMQHxy6Q5VXdbKEKUcjGV3YNzOwJph
NTdF+zrEtX/d1OK2nZnSL01FPM2VJos4anyn2LRudAkA7RoJ/JqRWTAAy9mQgWKVB4ZyH1JAK+kx
c9ZmxT/foDquGNwGBAQW1J7LH2NgJE94FrYY+Hd+tGG8yZQ7Hb3arLDXaipTCL4stMEUvgsCnKni
P7PvQ1mdSC0kbZBi4BhkHzvCAPM1MEDEbH4UDb/F+MuKTywsD8NeKiIEqhKfn74ZEmsjHnFja82B
l2+yrFwBYdd25UZdMkNBtouN1BGR5jFVmpA+TWjaBLyPNzxMXCN/y43mRmZv1x1vZsiERDam0fFS
QB0Hl/e8HstAItOA1WQMcgB2jAHkXKjpaNoN51+vG5rdp58MTT/kLLaGUpN5ZSdgpx0mPhz+XI9y
BWk18+9PJma3BK66TLYOwveQOl/GzrrlSv+iyHStP7m2Z7PUQM9ETaHxwgOZAG5pfOHypgXxuGms
EQfPR4T/d0XALaLiikM1T91MJS56UapjEP6E9Jmnf1Nxg+/Vp+Rbv9FdQt3qdo3vaN4p/7AJcUQT
vXmUDXQy7fLZh0pqgCDUWOUBey0afwS1NCQ37sc936sHAro8lwPkuAOpvJdhXmdVcmRpcw3kqajF
oVFkz1Em1GpMNWRgFuhJs9FKcnIwhsbD8mGkyq/rLjklJmfx49+Vnpma3SIqA4Cs16sRQEd+ELt0
R3b/X5JVi0vC2cK7xVyo/WJ4owOUbQQBMugld2B0cXV5iH0KsKGn626Mfotvqi74nv4sM/tYILp5
UDijqDhoc0INptYOFIetAWxk5rYGFLcZ/5DL8n9N2DrAFaifA8Z56S15MpTVCOrQQI3epkEOrsf7
619p6VQ7ePPpwDZpKGjM/DGKHODrejEETABQDJrznIIzVttct/I5PNnYIcO2kRyBucCexQ6HjXEc
ZRMBrxaqGCU1mQtVuhUjC2cLVnCQQQsDGAq4Ky53S3fqdIhNCmUUr4EBDBxt26955KWWF2/19xCU
Wv7wVHwFthtoeesnu1873rOcBt8LvwDfChgYoASA4rr8BRrtmpY1IDuxy3hn0+zGFp10W5qcCHTo
YlL8vL6vH+f18pBdGpxlNgPAdZgIg0G6G7zwl7ONjsxTvzs7gCD84mVtfZM3fDaHdaE7Aar6OapI
TVrilLHdBlkXvhOj2FDSPjs1W3m6LZoBTQ3aOWi0oGt0uY2WFC1TCeDkffKiCfO+QC+7SNbUmdes
TIHlLBQPhiAt78kYKApoHqEzgyHz0lmr3sy14P71ibPFzHwfA+xGV7WIg2aUlX7Nw2LDQkxVK8UI
rkSLI4Evat1NMANicPU7KIIPVIKvswW2xFSOBuhA3LGj1UYm5ClhjfYEACLETlqyaet0h+eg6Zo9
hry1GnCU6/61tkWzu5gJBZoWOT5EZtyYmAm0+19JsVJQW7Mxi3EJepBlbiU8AAR5K+x4Y2LIJq/a
7fWlLIag359hzprRAYraZA2Cg6481ZX0x9zaXLewePin7iByZsNBe/DSnygaGmHqSBx+jPl4Q4iH
bNy1vSdaTOsodnZIY76Sk30UZj8dyDObs0sW+S3r0xYfaDh2QFMfxEOG4dJttQdO+c7GOKSbP0l3
Ddb1+WpH1HEoWhKogarqvFPdFG2rAYqLQIuaWt+GT2ZoR8AA2y9V0/+UkHzWuuKl67qVG3chY0N9
0gGuE08EVUfF7XKLBWZmjFaWU4TXQXG+TU+g1fDN58ztaq+B3Ijj6ytaA0vuqaP2ggIiASRLnx1f
TLJjHNBAZq2XP43knlYPFJ3f654zR2J9xAh0qqbyiApw7PwWbhOdq+nU4uka6z7PEkzDkvJRVPVt
OZbMA/DsnWqSu5VaPJsWu42VKlv5DR9CEXNXooYO6ksLRSDM/F7urQpMcJl/kMUWIwQc3oai3YL3
0u1p5mFoxa/6R0zsuBmaxMZw0FLp1VJ6FvDm1ZewqHxaUm9srJNoxaZsHvCvQIGkO2nUXtuKXRn/
g4lvjFHfEwzaSivdK1VzuL6PS9/qbAlzLQxANEE3liMjA5Z662Baq6ue9KxesbIUSc6tzC55Q4AJ
YtCVIQDiPyidWrispn/hdec2Zve6nWhj0xI8HNO8xRhm5NYaxzDlyjt4eb+AFZo4pVC7nn1yITEK
qeUFjlP9mvGnAXwkjK7s1qIN03DQwgRg4lP1OiEWz+oG56cuA6V/dZQvnVzJYadb6JPnnpmYBcGu
ALZKOKgS1DrQVVqR3iPkZn6maRO/duy4VQqJ4IFw/7q7Tdtzze609LMEQuRGHmqDhvejJDeN9ivh
mCBvvzTg8+DI/1Kdg0hm5VW1tp2zpCXplNqQEjb77mTgUjZuinzFK6a/4tqyZhEvsmQF0nBnCAA2
w6Si5WLo3LdS5rVirca0aGoaUUMty4Qc7yyeO7nCizCSQ5BBCyBLqO42UXZb5yJH3bH4Q37ZjygL
O/9Zm/lJVFSlJkL0Ug07TUEGXwxuzqu1Ab/FL3RmZeYVMm5prgtsX5wPmMK+FXW5VeTDdddbMzJz
g1aOaqZkShugbP5sh+2Gpe23GNNW180shrqztcxcIcMU1pi3KgIqODNCdDYpffkLC9MrWgW0Yaqc
X56hDPLgEC2phyChv1Roy+L2X1nD4lb9tkCntsTZKa2kabdkzIbAsTg4OSa2fahKpm/X17FsBT1G
uLHlgPb30gpreGMB4oZKn2b64CeSdeKr2RqsZTEBQopAwN+Jggd6AJdm0CQEjJOxITAE+BVA1OHW
DwXgQVD7GEpX3sjn9gkamfrjn6/u3OzsHRClXSyJg9Wp7atJ76zqp65/u25iKRScm5g5gmr2jrB7
tDZSUXrJeFNinqMc6aEqVnHvS159Zmr+FOghOFjVpOFB19v7KlW4S2ttI8Y89GUKpcWy/DKExJNQ
8YoK9QFMLLdWQzvAnctpuNBccdDllRPIKGD+2PiEjGmSUBnhpEPQiHgbll8tE3x33dGQK1jdyTfm
cR2JMzI8JHdU/6TXIFDAl3WIvAXMSI7xU/LObVXNK6L7SOUri1o6DwbwXpg+Ri6JPsKlo9YsHAcT
uhZBgwIIZq7dlN8qoDS57jRrVvRLKwUzEqYZsFK0b2n71dKfG/MvbsPzhcyuKNBumhHA9DjYeeor
mCgtS6gApo9Uf7m+lsXPc7Zjs9vJKECaUdASNTK9iDZxYT1B4OIOCTsG4k3bh6pN4V+3uHgOiKZD
bpCaqAbPYpaVU64buT4EfdSDhsw+WlX9dN3EXJbr484FSdd/NmYXlc6FPvYJUvLGT1+7m+hknRK/
/xLdEpSoBrxV9xgy3oXedbOLe3lmdRYmE84szHfAKmbg9hmeijaUrTMETBVo1zRfAW4v7qNpAIJq
2xMsaLaPvK6M0gZrV4BMBnPXTbtjQ/SHA33/biRm+SCAgqYVnoqXrt4V6iCAqkfk5zurgUh5B/lQ
Hc8udU22bPFQnVmaOWLW2WNIFCwnLJo3ypVn28lA24Op9+sfaTHundmZbZue83AQYY48EzPNHnjL
gk6EB4m7esPVenfd2KJHWIZDMamLzsscemQIrTZ6C4tKKgI5xjcNNDIm/iuD1jM45q4bW3zPf+AD
LTyrTHse/aIx1CpwXU9e3/nKm9z1+3HHX8W94q+5+tLjB4qhKHljyhW06DNXD+setIYl/AIUiluj
r0CvpxWu3eT7cmyf0659Ayj/L2Liuc1ZOoBO+giVn3QI8u4bJmepY/i6da9gmur6Pi4dLAQmiDUA
PI7a3SwnKGmjmgA9YW1t4w9R7jX9+3ULS75uohcGrNE0GzbHpOTmoJVdDbcg7RurHluKWmr3et3G
kp8DHoasECAUfKKZn6c5UYuIJAPworlfNfdp2LgRlE2k0az53RQE5le8SdFCB00FOG3n4MQmzyLV
LrBhdb4pDqXqsQ1mlDc5RoxzD40QPwdN8P768vQpgb5mdBYvEmXsClqTHnqP0T4jrlW6IfPSjbLp
PAUshyDHcomXb7PbapeiO3eqbtd+w3yk/SM6Ai+AMQAd3TJnXryKRA6NN9S/AzBu7TOrN9wa7S63
VcJXZvcA/qUGqDUF/5KK7BGzDsPKzs8ZcOY/YF56yvMMuuQgKgiSg4hvyVumHKt4k4NVlXjqMdq3
aICqwh0cENm5YeOTX8SBdoybZfv2eboC11o1SwHvbEfmMslZQsDwBwBfoHYvnXFD9S8x+ulZdsrW
kN2L/v1774l+eTNhWA74ceTvQRc/qhkmpGS75xmG+qM1eMhiPJgQaoARTzwoszswtiorU8e+D5gC
KfQcmkgGWLavu/OajZk3l5iFqDB+0wfFAAk7C7yt/1w3sJgSYVbgv1XM4gHopCxRaDgv7DW9KwJy
Uz6kx3wX7um97ZbP6rP5ZThph+tWlz/Sb6PTn5+9gvsxpbzoJWpkIFYhDEGbQfsmOXarbZDV9c1u
pExqE8cV1jccq0N4jE7phm1yb9LONt+UY+mnuATXNBMWr8GzTZ1dSU6BIVshTICFQOSbNnKnxkEn
yVbUoIMN2y0rnq9v6OL5ApJjeooj0pqzVVZaV0eixkvckl9K/TBEcPgBhdR3ve3966YWL6kzU7O1
ZVHGZYnxo6CtAFWqC68CKT+nK47/MSj1KY4jiwD66mPEfeaXGDqHpOt02/Zb89j8IDftQ/EU37Od
2JYH/aY5drcNZirWg/f0FrxmeOabI1ftVqh6D2WSzmf78isGVr38MBySY7ySqi9v5e81zr5aqPU1
HgZtH+RK62U893nEPSivede/2KI3nm3l7IsVrME0u3T6oEoK1wGlWa2+0e5Lm33NxRcKqqXr5paP
3Jm9WaLUqxjlL1R8ukmrHkWhapt/JdxVNtQ3cfeCunhTmjvoD60YXtnOeW0twsOuQ86EUGY819ZN
DhKftXi8fM7++2JzSIUVAhPNtRqTCV23ZY2xJZn0Rr3ztH7wu7V55sXo/3sjP8jbz8JkPmB0dByU
GlOx8U2GDR1Bd7zysRbzpTMb5DIUR1YT1+DNxYo0/WFI9WPVjFutM79YKd32ethNBE2B01exy5j+
dt360j0wCXYCw4EeLvqNl8bLgTJt4pAMSv7IjAeVfTWTx6pbOWaLVgCChgAamqaYwbi0gvIabTSw
SQZc7V0BMI5VmFvd4D5NHq6vZ8kDP150H9QHGPa7tDTIRCvUkWM+qq9vc429W7R8iIVYmwVftuMY
aHdDQMmYD2GkYHuB9BROtMlAkCypveMNWHVYtio/tWZploDk4cjzWCBxw4Sxb+c9aE1tv1DXeA/W
zMw2jjYKgGUKElaq58eob7lnGzE410r282++0O+dm0V3dAXrHsJTQyD03qM1eghN5eLJupKBL65n
Eoa1HDTrQZxy6QgjCZ0y02GGOf0hZt2jpuf3oPD+i6ev/Z8ZTExdmsn1hPEarHtA9L6znh5HDgZq
6haKfPyLbYNKFyEOKrbqvKiUJmmR17nVB8RWtr1Gd3oN6jE12l03sxDwDFSsMMmIuVwM/MyCUR3Z
skok3CDNwdANsFXsmtCevm5kIRxMSHKCjN3ErNR8RLtPpU5TCxkh102PRk7mlkPiY+z4n0jVkxVj
oPfCN5jlExfmZreviEOhgLZXBrbkP7LQBolzn4HaOs6RhzINSp4Gf6xY+jbEINTLE+N7w5nfC+xz
HaE6GcYEZIXyhqm7iltHva734NS4FTkURusWMs2Gqe54VAYq9BtcvY2OiaYedZ7em7r+aNfJuy2S
H5VSvNgk/Jby/l2JsmOXMn9g4lVBXdzTMOAPJTTp9XHSHYoYEAqJ7ldmcbCzgxjNSEG+mObaYRTy
iFnJwxCmB5LWt5JYJ2ApfzCKEpkWDve5WuwTM9I9lBVaNw3ZtrbIQUmT3JMSRGVUPxoAyHoDEEhe
NqlTiSIDvel4qpL00I4tBEaaI/gTd7LOvnajsxNZ42tqu7VFfx9ahYMglz3EFer4PBp1r6+SU2zE
N4qsIJQB+vs4M4+WBabysTkx3dxEDniRQ6VP3USvHnvp3GU8CiHXLN206e/NztlIu8aU4XTRYTO7
H0VFtkTjd1GNB1Hfb2xS7MpaPvSk2Egl29Rxd5vGZANJULfrRmC3tG/ggD6QLjyUYb01FPmmEHCI
1+kmEYBOp+IhxZcb7Ep1e6f6R/YpBBbig0zbG0ctN1mpIYFmJ0WLtrFmvJEUNJltvFEbessqBWKu
2daI+oekC8HDh28nim1qd5sWk9EFVV0Q6LmaBEwNv98WIG8uoWOA2Na4esaOXSdQ3DHdSMt9s3m2
89Y3aXnTmeRL3oD0cYzv0hza7SUwsy7YHqBUArVEiJVIkNf34KkEINstTdvjvNqigPpAwY6dg7+8
h7aFWtt7lJo8C6zPJSF+TiXo240N15SdZULsBAg6xvpTUdG9bTcbFXziohnuGpYcyv6nhgl1Wpte
RbtTyDWXJa+igap8Fm5YDCbJltReiEtbdcLKV+MQJbfbqoE0kxBug5yZdJh31h7iJPdV/R+eVJ4Z
OruJ6hv+h2tqdCuQb/Rl9aKZT6SBuMHEF44pJW18byIoDI+J240HYdAN2qMnAwx8ONu3gmp+WxQY
ngffRRRtSlRwHCLBNh67WSW8TmFHQy83vKT+mDlPA082ZcKfKjPIQU6vRyjv17ccNPpjXHohjW/K
4j1LYq8qlcckoX4q7C0zwJqq2ZveUnd66IDokHhJER1a/taqPzWU5TqJCkbtszL0OpTyK1zumXPb
se+D8s1IfzYxUus6d+sc3wIsflnzlmq3w3DSgdqXIffUQnWL7J/c+WnTjdneWkO9sVGBBXNWRQ3P
LB4re99qpzG6If1NaO711PBCGZ/CXPH12EZc+MrKO0rA3dRvVPKQlkcd+6o1rd87rhxvKnmq7YOs
Xhyon4fVA0Ycvc7xSfRgY6wE/NK2/YNxwJ1juikNbWNI7SUU8tQWhpvk1JeW8KAb66nVXef8iJrv
HBwmQ/RTd04UrIi0/s7pfmplqJsy921xzA1oy2xDxavr53R03Ci/LbRdi9eFCbofwZ674cgoOFwf
ufKrsp6BUIfcsVslTxZ5Fxk0WJJ+A2mNqt8YBBBX5ybLj1rxzjK2HepfDUgZbaiG1BXIwO1wk9r7
SNuahrJRmpMe3mf9LUb20l66I0vg/FvJn4f2S6i9WNXzWLykw40FmYGUQzi6+NqlON4QqVVCdxiO
hbkx853QXsDPqMVPjpJ4+OncFMDTll490q0R3kSZB0KXsSj8vjchHIDx2qR2K+2X1khf7yo3zLeJ
eEzw9Abn0sYYmFcZvkD9qcdDC/PhkN8BpSqYgTgIXW0T0anJXaKljzKFdET3qtUQypHRJgLtvQFq
8f7UJMDSQDtBQkyhtL53g34aOtBwZoAGh6zzDas61Q4gqhE47c2vtWZ6WiYOFX+rlXueCm+07hJI
YRXtjotbBeNZCm+2TiE9ajeRl8f5g5XxZ9aFu14Jd7TQHqhh/awgDJHmsvazVuythEBMqj85w5C5
FsRiIdJJjwCDvYdGecc18VYmCHK0heBRAjW7Tq0wNZkmbGOpGWSr2vwftetqaEUl/5BiOIFHl0G7
yLDdXMH/nI1TnOjqkyPR9MXcv+l2TvFiUHkyZepXnXlXUesVKut3o6oB3taxnyPFbBnHpGtBO4AE
40M9Wq/FEGI42DRvwhhoVgwYgEYQAklJ+eow6yGpnNwzyv4AotR/VAJhqs7I3FxIHTPL4tFg5Sam
5JCBbji1EwMXA177pPlDmpup+IuEAwo+SHGmBt0s9+RdlffKWLQBCv2ujQ5+/XI9gVp4BJ8bcGZZ
p5QFD3tbxZsA0xlZ8cwhSNUUr4o+unpPVx71i9na1GJEYQv0gHPmcGS3fQH0CZ46w33HENCRqigQ
/ygd5l9f1rIl7Bpq9rqFQtplMg0N4Upx4q4PRqd5tKA2Ajz+LtMIRNNXyp/W9Ak+5YQE4yfgT0G6
O+cCsFUZRVwib3es2PLqcjd2vDgQWSs+bqfWAxtz4uoM7QvRC/BucgjKQGn1Drc+9Ju4Zrmgrz4Z
DWTHLGEgluKOx9WNJM1U9g1BtiZN5Zdqpd9iHuVQ0pK3nQkCVJATQRsE/wfBi8FPOitzCSfmtqVV
tqFJMfq0TV6bidZDyQ2/aLTXUM/8ZjrIPLTfKVL2fcXM7MWUdrntVXYfFlnsdiEA1hXs50Pn7Oom
rzzCROnywWR7DI+GHjGabZjUlgv6aGRBeV4Ah2vpW6dRjW1l5MK1jSoQafHahP2PDJKvW0yHIwOo
jQhXhfjOKuuWjuQnvB+ZTgaO4C5qU5CqZMgMhnHnJARKQOrboIRkN4YhqOZaXPgsbRyfKenKM3LR
V84+oH7pKxnBjg2QEwhY1XhJ+F1JNL+PgbCEuMt1r1x4SRr2NC8+HQC4y+w0Y4IyNeEIfQAZGNnd
R8lXnn6/bmIJt39uw5wd6FpraogC4UBbmlu/kq2Gyj91Q58if/E0L2Ru7idfoe/5N2f799rmQ9dl
50QlXrd9kCIzURvFTSBG1YJEXY6P15e4sovm7HsVCOKKYsd4j+tsX4HPE8+vfWJ0K9Mji2+9swXN
QkicoEw2WHALKLvveke5A4vSypDFsuf95w/m9BPOaoIRy+IoifCtRPmDR8XG5Me8f42blRHe5Q0z
HUBx4HVoe1+aSYuMgwkdVXAJ/Fffme7EWJ8Na/yJy6v5bWb2OAZ8zZG5wGoUHY8DBJBIS/am+Q2a
j9cdYM3Q7BiJmLQsq0dsm/o+ZF/Ad3o008cOueJ1O4t3I/lvQfPOKyTkugTjtugeFPed9j037rj6
nkX3MS7965ZWvtC8pcrBQKfLFn0YEr4wxHWDnKT49X+zMTs2ZGxNAb0CfB7yikkXtyIPSr4267G4
kKn6i9n+qSU4/fmZR+vdUNtmLLAQU7ujVYck39qZZr0COFwzM3nImZlSzwnuLJxNgbkRHWQ/A2oI
sbGGtlkzMzs4OvJuVXBsGXRzBKlc4DhdUJi51z/Mojuf7dns3EhLNo3aTx9fntI8aCQE04YXaa9p
Li8mKmd2ZsdGEXoHNiYD7ixql9uPeGG4ivhZTA+c8ZlBXEvJv11f2mIM/X8mNVA9zL4Tt0OOc9kH
NQPpfT3cJpjVuG7i6jeCiXlDQFWshkhEHWhK3jo6/x/2zmxLcSxZ069SK6+6L8ijgUHqdaoutDUx
uDs+4eFxw/IRJCEQSEKIp+/PRGTiQUY5NZxVnVWdSQYuNGzteZv99m+zwbqCTa4RqePz95wrysnw
We6NarnI6QtJO7+A9ON3cWn3+StO/TMepP0OW4yZp3tEQjkZPbNuL47iXJacvjl3t/39EJXwfffO
NvOHmWt5n7/uR/QafPIdX3cyitrpeh9rbGAZGxLm1jazfrTePc7z7YOeFguVAXw7y3gz6rRmg3aF
ZT3dewQx83dt9qFsOlXmmBWaqlnvHonIeLk2NVAprIWoZzP7zCD5YfV/yOvJUEyMqI2vyYzOS+zU
yn6q22e66o/2eANWM2dZGi41fkODJBrUrFVkcd54Fdhe2ZpTdtme5nQrZ3aRu3ZQj4TnZN1UD1nl
TXXvHK+mAat/o0l8yIHUwYdZDQIomsp2vhvPJvU7REw8GF2sL3BDXD/q10T7LCbF5f5Ce1gXxJs5
U78/HEYf3n3S9ebrch7HVRtPTdPMmeOmzeq818BGn3e5H5mTv6vkky6nR9MUz4etzbh9Ub1rk+6k
Nv3oq9Un/sn75ik33fJ28zbfOet/RNL6ULyT7qMtcacyr/fZeBvfL62BNgMb0kYJXjE+L+C5ajyZ
y9tWqvXWCbPEPLnf5rfgf5tzGrsk8VkvOZnGiZC4SjaRUY21uueYU6IWPc7sldsB6rKJFNkiSsg/
VaaGIfehW9qVvlpsynY2nmvzkR3XhmqZ2nu8yf7+vflsbsaVFkAa+MCpLSfW0m3exaYxbq3viu1b
OoM/e9sU5b9edv9n9rYaH6op/8t/8/tlldXEbZsXJz//chG9bFb56r34b3ns19u+f+gvV9nb8rbY
vL0VF0/Z6Z3fPUj6397vPhVP3/3wlkVU1Nfl26a+ecvLRdG8hJzKnX/rxT+xApPKXZ29/fmnl1W5
LCS1WbRa/vTtUv/1zz+ZjKT/+pj8t2uXTymPOaty+1b8qZ8vnpavp4+9PeXFn3/q/NwhpAtQk4Wr
NmAMi9mnepMr+s9YPTvss8RLoNnttAUBWa42xfzPP7U67Z8JjCE7i/G7hp8P2fqRr8rDte7PJtxh
PDroXaym8FN/+iWD37XUseX+tCzTMYHOi5z8NC4gjh0fxxe4VRJvaya2LgvfDSdjeD9frjKCzxFM
czrbOaldtwbtet0i/k6v1xo0X83JmihYw+aoOXe45/i7OZn9+ohmrPZutJ/tnQ+JHdM5Jnua2Ifb
j0nujPb0W4aOrzi+217He3e33uydw43H9xzvOZ473HNSnOPl5qjb1EDzrtN3r1s2IdzkZcdnTorz
w+eae443Nu8/pP2jIp1kr1zta3dll0Qk/lEznCTbZOyHxfxQu81NzYMn72/ekNlF7UYxeOVfva95
9rQbnGTvWEU/SuZH2T55cZMeaB384DLp9Itik43YupeN1vY8G03RHvRN1ho055tT+HpICqe2tWx0
OGzO5qt5G28dhNltHra62YI4vZJE83X43Vyqq+7Ux5nC04d7ji9s0m0eOZ7L1pgRihlj5dd8HW87
3ntIz6xsE0Dxl4wc871d9fYL93i7XsxbTT4OpWAHca35H/Ipb11UJhF5j2VpMnBSRU2Ky9mifXjr
8QXN0eHhwyuaB5vid5az58MVrRtTm1Ad98SjleoyrG+FbX59yHTz+1jupsKbch4vdOMd4dvx+h9u
cAuhMvH5q6+xhDVfq86i6+nFduXO9Gh+OFe0Wptws8cbVHNLc4Epczvc2/vb46OgCQkBvPHU9mtq
zdG+tVXzebt3mc/yb2+pEu1+ZrSXww+3WvSNirjVIdExCPeNt+aCaPZ7zTskImkm0X7vz7drXR2f
01rlpm912RP14dy8o41yMxkdT6Wr3Xac5t6xVM21tbUP4h4xKY7nW1X5ZsTxYtDc0JxnQ8VSFYQE
C5oiNOemlRF5Zl7b7vEl5WZaBkRxTT7kr1xr+YDAsi/NU4fny3bvAqLjodqPb97lozzpLXBY+0vN
Z8v9hbXK89GhTmpC2+K0ZpP0j+9cdoj7V+T139SI7SV+pPa/Ns/3jdi8FsZLcpXlvQ+12ZyXRoyq
onfZvLkpxqeNeCzDsSGP5/D/+rEhmwtNQ2bG9m9pyGV9aEh4Z9FMSSOmll1fHGvl10Y8vtPqwmiZ
07OD5ramFv6uRqzLxUtZb3AiNJMGzOdb/5h6k+YnDdhcb25vGjHGQ3n/OB6OjXh4QTMKVztt9aFz
NaOwacAmmebh7xtwaSxjrxtjvVvo23mobTq5iw8/LB7QX/pRvVqr5ifRqHtDc48po/mZLNbx5WLZ
e2x+aRps8MKeDppfxlZf3Pa6ncOd9RT/NGkW5vsegeqKbHXfJkxdd7NvXzeX2vvpdceoiZUtb10X
6M/tOLVHzcXOmqlhVRqdQ8o5ZkpFmEwrbK6CDMw9o91aBM2zOtEB/PkuMrzmarUw5+Gunn4rzwyD
0KE8zdXa3lgfygOcHTXlwbXt8r4pz3Q7Gzbp9orsUJ7mWnPql/I0P6Q8lpSn+dXaWdfm9+XpSnma
i0157LroDJqawM7SU0XE1ujmKh4u4MVIeYwOEbb/fkn/bpXy/6nw/p3Q/7cpA8HbSuTo/DSp36Ee
0EZd/Ot6gFq9rPI//a/h29siWs7+9zeFIP+oEUgCB43A7v7Mdidi3tB5dZOgMcj2B42AK5DubDQB
9s7hE0+u/KIR6KgLbPrVCGQj7vgae+gvGoFu/GxoVg8/0Hq3Z4s4//doBJKzj5qwDcxs4b2bLLbx
efkb8t8cE+ISvnM7IPylc+F+XTlXkTNXibNynmfOzHkZW87bm+7cjdvuePzwuHHu5877/YA4Qc6k
51zZzvD6NXb4PXMnH6r1m/byUVs5ZQr+Jm+S9w9Kc7aYb3vVrmoHK/L2lR1i5AdmiEMm12qliNbu
7NyIk10HkpNDLgzXeyKaueQR3gwHZ7LU8DqP+hPutE6qi0b7mKU8K4uq1aK6dH9NFWETdyLn+Vkn
X1JbS/fqOXfuUE2ccarW6m3mvN2wt895s9WD5gyeLi/v39fhyrGd1LleksXInTu3ic/X4+PUuV+q
CTxAT3Pua+f9n8x8g2V+qM/fVeYbCvcnNX9KWt9h6SeKPTU/eV47z/QAh5r+Ko3wpVap8yWlRlNn
kjivPWeyksPakU/Foaa+GiqidSLHcrfO6GH0sGPbI0RXRQRkx7gNHh6WzkNPPTw8dJ2bF4tdGZnT
UZf0dlqN1qBz95xnPHrT3NJ2WEqcjXpfqMnk/fb9835/CmGfdjLD+L6TGdoGAbSgqNMLbQCd5wpm
3HaI0+ru8LXVcrQzps2z7zO/f1/RzZerUsZZvlaGh6RjX8YPWepMX6zUaXVU/DYPPi/i2dY8gWn/
nVtT61J9n/XcE1iY+MdJ1mnTnF/udnSfxOPPSuXOc+zOnCLEnOwk6mY8XjDZ3ty8vW0dOuPNjtNv
zdfb203BHeM5t79Z7tR9aylJ4e2JSWLuvb4OK+d25l7bLjPK5DXGX0PlTNXra+W8Jo6lhokzfH3d
uMPSeeXEhD3ALre/X9fO7bvM5u/nfO+e7VFSJR9mmv+BHkWAnzPVfAJt6XnG/iAMf4GM9ytWLFkZ
5PO2DfEc7cR+xLLRcr7u2PXfcyxWFQg5I5mL2RIdVN7e/yKHzYzecV47zlfmDTaHOXtXU196pJp7
eELgL758vC+akgMmo8lrKdOPzDma6pHkYSpaOW31fJV4e+fhEZd67ijYeOlop+wg7T/u1SMbjZ2R
5bwUXMclAPPR0smcUeFZDvfvmYBGS4crWExwXuzsPM5eopKqx0tOyt2Wo/mdQds33JWPK2VnELnv
1wt1u1DW5fUruZrzgdZ9Bss+X9UnC/MfVf0PV/XZyeNE4PgPmDzOiX2nlJF/gdh3Tko+5Zb8K6Xk
c3Pt6Qb/f1ZaaEhov13OYIV2CE+NqeNEOjHTaLNLoCMHE00ZCjHsbq1SdYeHYxGF8YfpcuJGBCXx
coHgtUdqStXbeKSrDTPcU8Zsdj/lSKanhbouHVamdxyPIwXXju3e3t5z1+DsqtREyvks5ydyztZs
dxd6Ss7ZHuJ+1UWeWwcE++Uj2d07Czf276QYOa455O8vH1aTZ2b6xLl+n0yQLq9y7sV+omYXLfUS
sGYP5dfbzRNkd1cL30XynLn8EVm+UFNnpgZcciaU8/527iT+fcUtSP/X76zANa6Ab+9TdAERLM9s
wvwrvffYYifCVsxGwlnWY2WsaS72YDirIPXunq/e3qbu3nHGTXk5jdIyhgnuXc7I8KZpnsh/v56L
OvU6cxF2TWcyeX19PefT6GwOT0Skf30O9bNZPBFp9mBVGvFyRVHGccsNxF2UUiJEsOKLIDGUn6KI
yE8RDC6QHmxkCxEgNOJXyPUvBzVbbmEjjWso01+xqX7llN7O/yrCx5rTe04YPNsNRE5ZiZLDtcNn
PpZ7QGeVtOPNDULjo4UgkTmPT1MH7Xw72XuPl4gKj3ZgISFwtXJXfTnDdeey6zxY3L1XlvPASJT/
Hy8zx9PVzmPjp8Mg5ZYH5JQuN4lE8mgPHi9bQSu4vzxH2TNlxH02Ik9ktmxfGKuWyYict+FTOzvT
m22cbhfnfkq2gxiKn9ggul1H6yC1pW8RO7HUJrC7znLr1rfrfm05eaLmZDdXra6y105nr7SR4S+R
yM7xc8/m90Tw+X+d3/O99kR8+KPX/g299tw6crrf4z9lHTm38p/u0vj9rPw/BjltCLUmqyBeYb5X
R/W9lmfVvmwHNl74LWcfQspbOFWizu5OaKLO/3ZGO77qZK3N1ux6MNe8ali4diNS7AWsZGm4WoNX
ovqza4wF4nnv5s5N0GhycJX9Z1l+0fff3sZL5+l+IzogEJMDnNlAWj1+ZWqwcd7GsRN7tfOK0MC6
DEz4Xjnvr5/jM83G8s+KcbIgdwiWWsWtoh2YDuFa3HgUXaIgu23VVuyAcFtAxOwWVfqorTT+Lt3y
ohMmXq5Eclq4eujreJJcBWys8+b+HNBCXAztVelWLvO8V7u6qt3Fja6qkYlOixcUZI7Fzd7bgLt1
CLCkOcnVRhWK2BsIURFOiWBvqtIpcdhVcYz3Vz6Ls565oLv+cFE6NuHJSm8TkmwzLyk7ftk8fIHx
SvlsfamJrV8CAuRe4er+3t+5pk9gnjupEcNLwmRIvChigq9VebEO5n7sb8OWStTUj9ROzS9xsUDH
26k1W0laaupa7syL/diNryL+phc2Ttl2TTXpSqOisAFSMWw/VrtAjuUodRch/QDnOPxMXPknn8jP
LuymVqbK4kPwVk+OPu8YzRj/rGOcrNj474igwNO/60GtvqZO4YrI85VjEXUMhQLwLFIzX3tgWqDv
MYDrAuEDREvQmL1z9dzxRd5eiZagg7fUnog0OgMAn17gGoWH1PJ4SZwvEI/7Qt3zH0KofMXO/dP9
E/oDXSNYqveWWyEy98avr5PPC/pXJrtjLzhZ6tkbsV3njAOEMCmZYDo9p8O/1GkHO19D1Os4oEJf
71Zq/DJOVAB+9/LCBlX1sHDGN1twZAFwBrdLBZbUgNPX7whYY12hAMQeqsKZPJ9tnJPV/j+2cRos
8AO++HtonLPzStPjPmT6/6t5xWifsH4PRg9cKhg223XxSX0y67baxRTnAFk7KJllN67G7Jt7ubf1
ZcYtAWcJE+ylk52/89tBxQwMGDtYMz8XzX3tQEblDn1s76+eln3d131rwJZjVquOL2tV6omnu9jF
8WXYu9mGMjN3mYFxCM/fSBXE5tryKd3a37JAaXyXLp8ve3SjVlC6aX+ncnfr7VUn0Hzdm7k2Gwoq
ValuEPcrr3Vbq3i0ZWWoOJsxUwuqK8oWM0Lugupfxizj90+mQu+Sj8VqMAreUmWNBaK+SYLxTdst
mAWZPjB1BjsO2s5u0GXewDg1fonUQswDyA21P2Je5WA8egBMfkJSCBcYboEnEDx8mZ6QHF6HE5l8
QKt7znUHMaTjALi8SvW9Sw5vBf3nOrFiuD3lAbT7eKBiL/Fn/iJI3Zy1qvZLPxOXoeHcze/X1FDX
x1sqloapZ6key/Dns29j/f6tZvihO5ysM5ttbC3n1UYEkF+WYJw1XOBNg+Yuvc7L3t+6Gc3cDcrJ
ol96pt9Wpmu68+YbdwVoyF2F9w439fBeodqIJXkQ+3M/RSpZsPDuw5k3RTLZ8RefFgHB2byFnwd4
bnmWRVnEmaUvXWYVzG/luVRhsuHe6DqiM62D2CUEEKnFvv4sKehh7K95fu6mQQunilO3hYFxO0wD
uetwZ/4md6z4zH35ng0WfjTQw3XAX94YeUTkCVLyHXlLf+Gv1YLvhJwlXuplPnmijCJkLPySHMQ+
HjXcRsIKkLIuUrwZz7zdcE6wudjdhyvJjy9/ySclWXGXvLn5dzX3dyHOLcln63IbpgrHDvzrMSB6
XoSfv67LkPAK4AEZDCK4lH7uasgempvcaX4r2Hk7XEfiPoIze89Uho/Y8rrziIDsWwGt0wzinV+4
Mlg7fHS3DJa0ioiSiYdnB3/tmdiput4iWLn4wnNXLps0PM1dKga0Z9B+s3DvdgPc6HgaQ2vqZUiG
yIiISPFNR+kMz8Sde61x5GNL91bIykELYQiaj5Px4kppwdSrw0VAtrzar12kqKDwM8w95K9NPkW8
K9U8sN0YqWnNzpTYW96InFpQ8trfU8IYiWp+MaXDRz7bnEkQU1sY+VL2nVdwptW3buIgcvEC7k4F
VEGY23iFY6uWiv2W6nFG8wWRWbummnFEZnzDXxAbK/fW3qK/YUrJgsLL3cLbejPk3xTpDimPkuH6
UXUbAbxD3cpEqPsdhFB5MvcyRFXLszx8xZCjyt04m8CiZik0krNUg0XNUS7KaD/2aAmcjbg9wi5u
KOGq33Uzb3qbqBWGKs0vPNuzmQ5z16CsM0ozpQb2tHXl9oL0zvBLF2cVTuWn/eSudO8vRzjawoQZ
MNnt1EGVGT2s3bGtgq3QIYSxASUUIZHZJnWG7Fh3LzC6fQO+vs7EqsUsh/2zS8KNSX7J1IOR7AmI
6v5+4cGPwMa1VAv1ju39GgvnUt3eXz4hFoKninFz6nGea2ynh5gCR4WZT2x6gGViNYWcIVlYc3AA
2WwkOskNAqQdblxB36TX0mVCezzzmd6o1zXLj4SClV7SoS7zMKYPxCp5WNEDetSh1OzU2zA+aC3f
prZqamnd7wWVmyi0GrVkQZMWW9FSlZLOaUH0kB5EuAeO6U30/ZQxtGbKxdEU/WTHUiOja6+SOzsw
mHCXQUwvvSTOPKdlSK55TcXGKjqZFzOAIl/8SC7UysPBE31+wSNLer0UpUeDm5wle2S6681JrHVm
k5DRk4X6NxqCyW4F09QBpE7dbcTLudaLWrks0lvfomeW/Nv6xgW9FwS65FjGXOEu+0sWzdnNsm8h
ZFvBdKIxixtegdGUmfA+uYYi/W2+AqjGSbPMkYe5eheKIRwPf8xQEMDHXakIFC1ZyM0by00CWdS7
o2qceVTNgHF3HSnb69IahTMLsmESWDxpK5vfNjh+l/5ve/Lk1N2GxYPM33IPYQI5t0Vxwy0McWtZ
nJvjnpoFveZIzvRIJ5LZsWl/Rq0Ps5lxadDqokLHTEeRO/OXQcUktLgQI30ZLoPOI64gUKJ2qNYy
tg1qoBhZCDMypjO3xCG45XW9Dk0mExh+lfo54zV3IyzFGz6iMPaCjYr8kkiCHfpIxAyIdkzdl4hJ
rJN+0xG4Ju2w6Mt8W9Ln2IfntK/MQCB/c6DRpZbeHKkgqKALTL339/vRWxrcjB/ETnPbEJXEPnH7
zlSFpEGG6EXS1S0Sk542JaMLZffLUH7zoR82g8OL1aaZXpmcziikugAqn3S3UzCuZUynW2OKtk7s
IJ3eX3nRRbRj+sv2Ttcr0Jf3btqCaYWTos+FlB+TwY49/RQPK9vLaErcsgPjoOU8Cz9tDr8IyoHw
M0TbxRQm1hW0YTOMxGyEyUmoHzIdeeMHXaHTIofdClstU5CNMALd39+u3FQoYREr4DWW/CWEjglS
2+f5b9yuf1Z1J5a8ZbtudXYGI7XATVLPKZnE9o4584pN2Fs6+Lc0Wk7eVRq2Cl212NxDASuHMGBs
Fl+vVFq6moljL9XKBK3PWfcT1c5VAfGge66ZJS+f5fUUwkum2qLaUtdz3FoFHV21WQj9eNIblP21
7edX5fOZ2mniZH72yhMor9psDd2QV4q2YSE4J05j/5rUqmH8IS2LQSxzWXeGEM8qvs0D5aaCF4Yj
MukSK9XHSagD+idmIoFG9s5dC9G0xSEIGoZEMZ3SVWYeRlRAETyHcQrxf4pmslViXWRZHT0wpRXo
CzDUEEQBG97gBL0BPRBoCsPdy0ujITyMOWw7BUvxlpvGU38ZjgmbIA9uWNCnI1tBOWG26q9G+eiR
AENiI2oMPay8rL1oJGIBenkhbCeIBkgkjy6c4HHw/g5wccuiS3lb7msEh6ihE6WcILIKygWF7jgt
fzgZsrKMSmEhTaZi4QVEYxacbNwJUocjUiCVxupMpwbSw6rIFanB6wn12dQzKRc+X9wxk2FwrvOf
bd4TiPOP5v13at6zy8IpnPA/tyz8mJDxYVk4UV31f3qqOrsQnWKVUWInVgIoKyTungPhT+zGlbfD
kgxEeTD6y5IkXENmmr0TI8e8BAx1wWYfoBaCRDuojpDlhJQm+CT+UGVAxgF2/1dQC9iCDP13VqvY
w/bw+Wx7tggn0OXi91eEc5IvvqhZwz4AfH9IvkBGf0i+/6jke2bI2Nqp15bfmfipn8bh+g3ke7IC
T8t2K4lwQYRWLTpx7gnjJYcKM73efQN9pyAcxqBqrnS+TAPTZ6Omq3m1Nw2mgaZqUKQlGBh4m3rZ
Ih+JEmd7iZr1S9+87t5WwBR71OoIJV3034VaBGvfcHTgpb23Q33aAtCgCPEkrmXVDNDNBATY+8v+
FjTZBCADDOOuEk1bIzXD11wjxDMxypIRFqjlm8saSc0S93DKgP0lqLDVaNvn3M10fmzi+YCLnkz1
7cyKsu1OZHZfgPJ1o2ECk2OYFAD8oFnvGtB890UAcUHhVpfUmj8LDQ/Lm7u56/g6+qY+0kFJy0ui
/vG76KN9Q5kO2yihcuFCDL2dUeYjxJb3QJHu8goOtZcDTQoYSYQOH7/LgzJAxwFQTa7r+zLY3C6w
BeeBDs9d7gPODPQhDh1DgVdjYFQUI2DXOTh8EgivXVRwkWxFrd4ONh7fSkDGnPZg27aLo+ILaSW5
K+JfzytCOWrTZplH7JgAJJ8Upd3luja2QaoF7BSgVeTrBkYF+k2CpAEMWrxN3ivwwQzUCiXaa/sF
aHhNuyLpN/iI6K+2qw11oJj5pPK5S9B/nqnG5CzcDYFeg8XtDKma/IcRwIGNYp7SO5ZsGFkA76Hk
P1QPG2wHa3pIJKAp6Yt2HAcWkFAs0OIXAQkFYIzczN3QjIAjNO48yJ/RqQHujGusDKHAB4sgDvS+
BWRQYnWoAZPQrGl6gRk2rgwhYZIVbseRASTdYUEvXmOxlrukm4glG5Toqg6XgFACSKDJo900H1Lr
AjuI/L1xy6aPm9+g3wJIkF4O1lT7SeQYPNobVWSk16COMwYFl1z8kPK9B2IVDEvMJzsqrRQ8y8Px
EciYoJSCoQliZgPCgkWClAhshxlBmeP0ASdJ/SkRyfYgONJJ0kBwm6jpItIEknLty1CsqOwMGEKA
LMEzBdEEHwtbpNl7rIatPkG+uIePj5tw0GX8YoOLHkw7td8Lan9N0+zoXoIebVXlm4MKE8/0tuv0
pFNdYqTvi6FeOmyDBjXYeWO6p1uK8ahzabkm/wRHT+6n/dYNgtQwvd/SRQSDx07gy/0t8Cc0O7om
9gefzUihBpoNrg2qPaV8O0/3ur6wIaQzgLCHgttIE8UgrwaILFMQabQkYJNXBXO1IFcSjadwOB+Y
TEeC/izln5KunD9YNHzprGlUQRkjOnkRpECE0rFAqKk7aYn2zbzBq8WUs36QlgAFD+Zyz51MZa07
uVfOWmCfctzpx4FxI0j5AQ/t0oXSIXcDPP7zk96JcPjHpPfHpPfHpPfHpPfvPOkZZ/gQpxQXs5Wm
M7uCDyGssxITs8hIa/dFRBxbYcxqIXeIKXbJ1C1GIeOi49pn/Pc2/qB+g4Eexc1TzoqmrZPU3iGi
472+EbgzTO2ltxyZVyJ+FsgcGBMwMUbwATpqDiciY5HoIT/DFoT2bmKgZA8cspKYaw5SH+GyGyzT
ZslNAqMvMl/nQsxebQdpHex+63WCqlnixbxhIVSwCQ4DqBiJG9MsYgOGEeiAn8MQZs/8ofmKYDvf
uKLdE9R3pVlpzzTh+beG+q1YjkUWguEB9WDrCyfFvGpfaNcIGiNRWmgbpK64HyNQy7Esh1IzO+wd
hwVTJDORyeQvBh2VD0QEEgkvHonq07vduLOn5UgEeP1l+lXO8Vbqt+CpwnXb1yIQblz9agZMKlmS
pEql32Zf1p5+1QrF9itrvB1O3zLXDjO3Dg6kxc0X41ooNAZpJBPsTP70AkINm+WRC0U+xAw32n1J
JqI4zDm39adflyNtEPenF8iRV3LH4U64LX0hX1DW/qLfDrSBnJd/s6foqYvyUWJIF/OS/Cs9+1ZK
Lcb1skkjf+8GXbJhoms0H3lUqiadLEfCEjAGvdvFSPY8y0OIsu+yY0U0mEU/ixxtAO3DWY4W1Lsk
INQC62LepyYhhB6SlNKIyUsKKkwgXAe6BvVpXfyiGBWMpd5VjSlXjLHykVfL3XKMqaxvrymwrTv1
oGI7BdWxGB0qa/pVCp9A5aGm4MT2JUell41IaWBAh5Qc7VFX9xg6UbomezIOaYErW3Lbvd66s0t5
Wxu2kDHYjCrkcslFSu13A2GTToPoSWpt55tfKtIWc6loostv6civrdvmvbJdtU0amxHm02tJC+WZ
Y92HMKF6L5InizQ3/azfHhSu5MEiVwIKkpsBgScG3GJCVRJ7o5zWyYAViE22ITB5vS/xuJwQJDTA
DU5oKGMShR0/QkGMQtEf18r2IVSzOxajpYl6OQvFfLvw57xrydn47kJIWDXaOiEr+yYMndVN/qR5
UbjtR+EUelbR37tJmHrsaieRrG8o0VAlddFHRRnVsApraPlFv62EgixnUc/deCzpQr7t14JzXhb8
3cMTEdKX6cOAEoKumxNg0Y/HcpNc2NxNgz20oVm4c9PL5HLT33GzJJVRT70vWX95J5mQQu/cTb87
MFQ+qakQEiOChp/c7FySYiqUtx6KbVGZxGO5JPiSm91ld/aXTZ9H33kdzSHfrRfd346kdgW3qDxN
FTTYerIxAGl1f3UpiZKPV+u96JsGSrihFuPFeDrgJzUehUW/42/vdGpG83p+ftkBB1ndFH35bVA7
mW9NRG2XXwRh5L7U6/CUBr9GODZVYMAdKr8K7yaFycDWPHcGWblOsEG1vX2/CkzgANPN/A7NUQaE
NhrWF6sBVCOOlq79YA7R7AOi4XrVvRCdRPs90ItiF2oVpKXZYHUR+z2U62vzWdhRySAZyENABNer
6xw9JxVQAIXcxJrPtYYtpYcRWpIeHu4UttPC3w8FYljDWWKHXqPMC49c6GczLxmsgzzYzp3yIv2a
CGmrYVznqgoqXkVx/YKLgUnJKRZvEhZYTjoCBGSEMbqPIVfp4R5cgo34QTSIrk1WKEI5XC0ol5AM
1pQthiglhCjp0RnUG8n6Wgm9CgVs5hDdCRaYGepUTM7tOtvMl1fJgOoiCRNGl3Cu9kOBIoRxJqWV
1hB+15p8SZmFMC/1sfSlRaR1cvg9TS3BoBcuGFniGXlPHggfrQoEoIJw35QHq7InWU8Gq2t5q9yp
O70QCCsk+pbwyGCJ9UKYVpwjlQe4ag/Lq9lAajhXPWCdmNTIAVUSNwW3JoknrLAD+y1hWLcBffbh
jSSQ0zNoIEkKvj8BvZrMk6WhdCzJPOErqCtBh3Z0Y536TC+i6/nVNsQwf3FQo7NhFPABNdmECap3
D8KTYDzdq9K3cRScu7pX+j0U4drNG6IDHtCdpF9g2NwCJQgEUPnspHdNL77UBHYGl9t50ZhYuNCp
DKQRmyVSiA5IKb7w+IUDNu9nrBBxXybyEuVVVmhhKwhSY7OomleQrFC1t6AdbWz5XWSaQvj45EMw
Q4Ec9gAZIIBCy+KpdUPNIJ0+2xFus0BQwQWuGEB+kFWMsA1MIaigDq2n9AnNBNhQuR3h6wyE5NNT
GamScrgRFAh5zoKkByGFXW6ipJdhpZjhyUVHCZlGuDyZW4Wbe+h0QAY2tMI5tdECm9SFaOQZPqHW
kJoErwJTc9uABkJUYVgGTdB3wBbUeEQGoR4JKygdtkZmAxJ0kCQ7rD5IK+CbG8hncn3lE+oLLA4w
B6RM0LLCgV7YABnCpy3Y0FGo5UBKLzUpUpqJ7Xfq5eGM8m6UsPGq0GQNFwoKvcb/Ko2T0ywCcMmH
aH58p0P5rV02ghLXhRc4B9wSXCeigC87aitlb6KAJJST3HRh0faoS/DbvmBUssdCQ5KMmk2sNfku
eFQSWgQddxWWQBSy4hu8sIOgxKpPD5k2Z0HW+vOAThHB/hNeHJZyd8NGAxGxM6oGUI/qYHNGqIUr
kKTOQPZXQsGis0bKednRTIXAkEHS79FtNjSxNAJ4FZzJhbe/gLUIiyfxW24JOiNzXenNB12aY/U8
a6ofLx5AN4A/YHT0ch0ojBvJjvBwC0hGJls+OpQSq36H7SEJXDI2ETMW1P0lxzZVnYEZLTzL3wZL
EDD2hfQNfNrQqf2MxLvDGOxNIOxloIVEc+a4NYp8+3GJYN2Iu5cljMOUu9lb4id099yt/PawuoXj
yMsrsidvIsd0E7ZieNMh2JLX4x9F3lAFgpXql7OR9BNW94r5TegMggcKZY2NpRaYpmzjia5a/QiG
WvWwuJDf0BVpIRFzBdITkTeCThWRSbLjb4L5QNhs8UVyG1GNS0AyAf9wdQKjzaJgMWNEMr1iXhBK
k4xGtg9Jjw7k+QSiXTvshnHYjOk+tFUhWlJ/K3pQh+rgfQDrQlhb9IV3LjIbEBrUzy7vOnCdJKdL
+ri8HzBT5o9A0tbQVaBMssV75oLhhhUfyae8n+1MVGcJ6Q+GYpAxxlN36REO6xtk2rhId7c03uaC
Kzj0qIdUMY1yAEql0RZB/dACqYYkGmSUR54mMjHNQCdl3sphhqf9irEq26xqcnPYRSSllXu7vs4b
86sFT8xknJN6NcTMez+DKCb1NwMuBcXmXliGdF3Y8H73CusG3Tajw8TCNASS1EbbSTKWzeImM0/N
XDxTPeDTTiB+TtZuhh0GSBWi3ha6Hh2ooR8zF7nTfrcv85KQ9FKVDdtjsdwIRNrzrHGHtFPfCIXK
y4xyJfNgxUxSc0Z6weKefHAHhH0wU3pUTwn22rD5WK5l4Y5QGiPkDb2RGOCeCicb9bM7ng1mXudm
9nWOOWCrhL+8p8iQ3gC3uyjYGAZgXeoDlFM40mkgaumDDAXCMGIDEvw/Yl6ce8moR3QOmDS7cDsU
bLfgCBCfrleHVCAdCSx3sMAohGLsr/tbpqgcvLpHl4Wvh0pgqespGoCBKBn5WNup34XX8rsMMVl1
2hBv6weDfhAPiAkYbugxsZf6GzZ6JVc1HJyI5yL6XYbmzS9ePWXKFPc+WBaY8UxmiRl9rQF/GQ+1
b0LRPhRvMSH8eB+iJK0k8DTkcSpJiOSQIGUSYyVEZ/e2bORjmrqSmV6qrALaj0az4A1TRz9S3b5F
zbfu0/5Mrejcko0ZHaodCm/5WxMyICqXJYoOBbe7MbTkV3OvHkpnYwJohusmAMFmT+CeKd3wLSa7
ik0YTOh0B/BvJriUTttR5cjAfFPT5cWwl2GAm4etoBOYzMVpX5jMLAgstLO7NvMdOwsHjYGFJUyD
zd0K8lFFO8xDmRy64fqVqbQZoC0osV30TsKH9WXvXKnqoZTFUq0+XHDat+CtbOcj7aQPAEP3FTuE
5FVKJ+x3meNlUumS90PuZ6ruDwZEPfW6Q2k62atHI1IzttsYKogb3EzYzGvUOcRgXiab+TQ4GG3G
bDtcMNoMp6B66GKMcKbZQKZQcQbUo+AtOizjnbFGczTykUHBWxeyqVLMHbVrvRCNHUxFLGo99YJp
jXoiz4McNumBp2zAMZ86HSwiMtx3KpuUbsRVSTZnSFeuiblObA1FsxYkwDYyl0uHKBqjXf6IKONn
vKYXtK7twB60gnlouCkdVNjrUpgZE4UIE6sxu1pYJtgGidjIHgesJLKjoYccWty2FQxYhMvkesf4
lU5o42JEJosFXg6ktXURQhADSQFRVEeC3YUFIw1BxCPKBNOpWJ52gGQxOygyRA6RsP8ve2e2pDiW
pet36XvMmITgdmuWkMQgxhsM3HEkZjHD059v4d1mUWRa+LGuyqquMtIzPAgQGvaw5vX/97DxtJCz
Zy9GjimLt+lJ10jt2dhaUDo2t8wvGx1DSuZWugtuz75VMfskDyPGIeYnwz/BJELK4ESIpyO9IqLs
RBZIMvPMKjspscKl1bPAO7pzYeo2nph/ZJxCaSSS8ZMf4ALxWKjlxzdY+PTM2kgUV1KWYk8gFiVD
xFwUMXtrzMOCp95YbFhkVPoMrtXJVPEdZJiEzh7GrpmzlcWvwpHhVQP5J77HjoQp6VPe2TnSviu9
JeIxpkjOlGOh22su8cAYe+6CXhJ8DOk6qbgPRk+MU2qxwyXim+pP1ryMjiibB8Jf9mpOb8MNB5GU
uCpg5ItZu/NoIZLx4FlWSOs1nv/EF1l85zjOiRCqI51lbWFuy+jTz1FGukp69uEcbdK9Xan1zukO
EXVLpbOZB2IInAOUhNGR0us1ElQmRxKOkj8WWS1NPwUWKpb7c3dIWT3GHfnPpSPewZFK5S0LtOim
3LxkaLdo5QdFmKMl6geLCfHKH8roV1zibmpiuHNvokBPKFcMBwz9K3XanJAtLXJt6aPCn8dTsc0a
Yvv2H8zkmdUj3RaM2Be9JWT8TkjELReWdYYTw6bfIfal71nkmnRFL4yavQxKIfwUjLhsaVnfdI8w
rpgyCPfLM9xFQhgnQtZoqbfFpJHjNI7aIj4efTk3Rjr3vcEkWLqacZsWTf3rgmOisRon6ki3wh1z
MzOk2wlRz1hfjEWSfbe9sU4RM7gWE+5M9hlV40EqNp0rtu/Jlb4inCYJlbCj1rjOuM/s2ZyVnWIf
Q9jKezt/5W5pyZOY0g0WRw6tsOzI5JsTlgIXsWiSc6XhSMeInngXo8IGkmACiG6iiuh5Ypds7X0X
gta29BDJz5r9LaULVNBzwiV/jtTTb/F+xWkVpSZrW2TB1tzb9Fux6ihTMOs+3UXYprDoEsURqDei
VYwooUDchgWOw52zL22pzt9iuNRZVmIlyN56MBsLVii3DMxPDakJZTGvBH9E1sXZwyVjBJAPeOJS
fCDyUdbw07NAjjBLil4i7Oe7vWLfoIqbDasSiVN4tzM0GAXsaFNZNSJtJQlQQr7JOkg7aEfmSxzM
3VOen81JLK2L5+Y6aqBtxeL/Dqfr/l4Vvg7q6lVEk5EDxgwNMDQwdIkHs4bE+MN07jW8Rgt/4b/7
CMTcuKGzxMaX3L4E4u+m7ufegyer4PeIEyvlE7jwaOWP3CzHi6Zs5gllOUdEGqzMWVC2GowgcQv8
naX0V7A2lkQ9JHS0I5IhwYRrKCEEvASOlFhWKZEKlPTZJQY3Lp/cI4lwEcwjJlhlnooS6yISprsS
cKC4nnBExnuiD0rEY07BYi6FOZRLM+tYZ0Q1bhSPPHPoKMOrmbWw2FrLjtguSzFfHTG6Cmgs8u/s
1QnlH5KRlwAFZg9SUyxNiZPckM1isEqpyZbIJnG6zsUk4UHs8vGMEV6JaBeIGU4c0iSYeFXW4S4U
a0k6Rb51DPqVZS56TKxYXFZzMpKol4wNyFkEkCXGqAWaTWwRV0jmSqL/UtXzHeol1pmpiV+eQrNr
bojdCfoCzAddqbwheOanZtZ7VsNIayHvSAvkztj1ykyh+AdVHlPUlaj6A/6mLM6Ks/NE0WJz4mRK
c12JKRbRIm1liBOGRGz+dQcDCyE2eXrgJ94nV5NwPpZvCbOrHGNeYBanTDMY28Q6pdXngdqVGOud
KbxbJyKvR5DCFty7KE9MdzaqBKRYHqhFataZVAqVmFjEElMgsSK5W5HpIACxKEtMTglxTDRIhC8q
igjTE03hGffgjGK5yvfqpkZ7kOiFjGGWiXtG/n2QfLnO0SghxmT4c9r1YFMmPH5j6CUgW2URyXTn
KCtZ3SJWqDNzZOJuz0Be1SgMF52ilUcSoK75mi0hzzNR+CNPLkuWJUDI7YQPc2KB3aZsQ3nNcpHl
y7Jn6eAqO0dE5rfpIOOFjLR1TAPUMcuv3pRA5oM8BrkHYtXcGZF+BCLCAWgnA7yuA1bHQsXSiUJT
QQMJZvPvFTdPMFO6R0kn5DzYmfj5pSldWVLdgbtAYO9GFFOkjEi5Z9iI9SmW7P/8IeTk5E3dwcri
PbGDCNLZa4JwYHlkADFjnj+bJTHjMwWJ91PniO2MIyKO9rDmSu/mDQcXLde8RBXjmJDeQ7J8I39U
rBv+kTir6EZb9OHSuiCxdmZ6QBmeZJYDUan8Ma+euBSUzdA2Kp67RATFc61wMhFXYmrjSaLVTz1R
4hJxSP1qEQcupc8SdxInnva4mEob8UXiAu69lH5993niUpNePbqF5NnS9HSktJa47wQUTKlYahAF
+a5kWvAqDXXenRCIoK+rJa/rz5HFNjByV2qbjvzO3UKTVqjjsxGCS9Ar8d1QSIulWfGk/kz+nZPh
3POprJC9eHqsAvnkGOwGcks5XRZLoxotCZFpHj1ZmCh4hDyhGC5rTJAdECqYBOxYOMIJPTE+xKGc
fVv802OXaBQhC0nc0m5kSQet1EmJO4m3gudU+h48/FkJ7F3x1vCKCLPsgvMP/T0/Ac48i11/qZ3+
DwKc+QGcqPbSqfB3gBP9f2S3X3oT3tntd3b7nd0WeI53dvvfMLstUC7v7PY7u/3ObmNqvrPbklh9
Z7ff2e13dvud3X5nt9/Z7Xd2+53dfme3KU6VutN3dvud3X5nt9/Z7Xd2+53dfme339ntd3b7nd1+
Z7f/Mdntn1hhai+oPf9HWWE0Adn8Qzd4BXB+OqCF0PylN7qwfxSWxfQMk62APYIt11DDb1zLjRqH
8s7FfNJzQ3/WENKyI6R4Tgs8SXhMhU0MQMqTFQ2a0J9SpjadCskcmM7Q1v6+j/vHO32BlvrX3elP
IKz1l6XxrwRh/RGVvyYorb9UabxR+d+o/G9U/jcq/xuV/1+Nyv8TvU7tBT/7Ta/zn0yv8yP05ivK
zRt68790KY38g/H7CxTSi0n57w6F9CMA1Utd6l8DQFX6M5ejUdfreq1UK1aK+suor7TyKm9UtoIH
dAdf5UjfW01AIJ69TwuwDX/vOJR1wRJ8neZfL/jy2Fn9lm4XBxCv9mAMgbNDG6ggOknbRQXkHwFZ
DQTO5w60RQkEnStF+MJgsgdKRkBcinSllGlX2NPbQi+KK2Ai0usiKBtHkD1gE4GMrGLqgIpIn4qU
+tMnRf/bE1yV+nzpNhJWpwyGqg3NnfBVAaxSN8ueDtyDoH9J16V0BtK/It1PjrAKVZwSJe/SICod
P8/e0ydAgtTrS9Oo9Evu+b5upO4yWNNZRm8ZpfICm0GXGH1Ogr8gwEJA0nDnGUg10gAPNBIgohqV
7Cdb4DQ2AWxNcY3ukyJ4PAIvKkASgtcgrfp1GvB2NI9TY26UgwN3lLpnsxBqdD1dgLqQ3sS6yina
pyPg2Vcn3b9LuggOz88yumqlxUK6NVPjTHdXhZo/WipAVJBq9Ge/ndrS20abH1XrG1t6eWv038IX
am+6gnopAADSq3d1d0EdmNRvuKiiIdxKApya9QF8ePJM3Wh3AViWe6OzhxDhiTGC04oK2ROwUTuQ
LMG1tKSKf/REFqZtp0GPTA28C0gYzjQVCErm37sCX2q03yvwvQL/oSvwR5n7EpL4e2Uu2Hp/JnMb
Vb1aLxX1Rv01rnQvFbRTukHIm8O+9N8LXFnRr4GU9bCfhAaA94DkpsfCNmvqwmkgfKrIm0/e6MPD
OhzejXA4FupDO1d2GPLLjMc2gaibGdr2LLbHNn2FYRzS40WvV82Y2TN7HPMRbaXCuwI/guNJd99N
uFekR64DV54nTHpP6tqNEPoAKAGsE0Rm0sZYgsol8z359QgenESkPL3SYC7RhKfipBLEgj+dzBKY
XR5qG+cGF+Oa9oy/ksx6XtrrqEQ7KS/xkoXlIfdVx0vpGe3AI7RQnjMvGPOONHrDLsQf3uvMJ3RN
wihoLPxbwN2CxKU41xpiyK3areT/daqOK6uxUHqUzet7VV2q/UzbqEWuGtD2ApaxUZOlKjCQOfcG
Sc2kxV8d6ZFd2t7G8ISiyIEwQqjcbvxN39yTzddx5o5S8w69il5nLv2M84Y19yCPUMpRMFiujHKL
FrwO3FEt+Gsuxoea08Lb4b69C4d0LnI5HsOTkVd1c+54DYNre16rw3jTrykcON9/dza0/neSzpzT
QYopY7HgZjxa9JzOrmYs9na2Uhkt/qyWWWWwauftEr3reocHLAWgjo8fA1TofE9jX91agEGGqJ8f
b+pAPDLe9Kpe0YP4zpXWzhxiuDCz7jtgt6QlHhLJ4BHQg+yWl2oFppDGQfTeA2RAk1lcba1n9VF9
qXbhamHkIA/RwrczrtHtYmwBB6ipJeyfW55FrWHk+aJh0T7v1OGgdq2D88jV4qxKjP5YJxJ6O6rq
RWn9mruLi3Ca0YB8U/uVyWHH7m2lqitjm/mV3vlz17o2yxfwMQ7cdo0Q6hndffXrvcfnFmIPQFs6
p6W6M9cPU98aNZiLT+YEDBV6jYETAOvgaECReE1psXsY0yI0HxswL86gENU7616+Mo6pOq3U8WOp
pBUdwnG1uqvHTZ2WNNytU+OaAEgjXWCN1t7YlWg43FpO+nXtbsxzqrKPy7icqkrvMT6Nb+PsIxtW
YQf/kOfU5msFGkav2zMA5O7dnCKX6Em7e+RH0J1HmuH7PR+0Imu6MPxoYUT+RFkjfgzDba8N87Pf
r6iA3mWAOSEIMs1+uDehPHEDjBAF6R/vBGZguggHOIUgNeU++/2zAZJnAP2dEZghvCgiQsIg5Ctu
8EmnN5QmgqJyV1y/ezAMZViRYRhdM2gHQdvsmyZCJhyPw9nM7nhJYsfheBaOkS7jMZHuhpo447sV
Fo2iUfPH8AXSsIqc+h9cTRikwic7ktDF9q/cRKABLAp8mBrKi5PNp2eFOAuEsVVQPoVw6uqXnaHw
smrQJ8nD9IcB0JOQLcmbnIdjIVLURAhuBKjU1/gHZ5KrlB0+5FP5XEw3riBES3JeDpf/hZKzXzcY
FhlWhmZiBIVE2hnbn+3Pr/Zng+7Ir692Mbir7sbuwkhmuLDQg4VVm6XK2MSCSOO6kJhBDQWP2V1t
YgbS6X51GdDMZJndVeoXTLct8ONt96r4v30FVqtgtrehEBPyIbwya+eq1mFbyOyvAQd8tXW+xAv5
uauFyScgY7UXpusyL+BwGD4r4hNyKTcYBoHZd10mv/8Dn+HPyunFA3krp7dyeiunt3J6K6e3cvqr
lVNZKJ7+EKzCYapXi/wqPYNZv+Zjq4/donrJALEGfPpOPKYKUM4S+1kwTjLQogSlRQNrDj0LuoFm
/j5WUapJNOw3N1B/oTxb5dq6vNumVWcR3TK1mjbia924w2ZMIGWtTlXjktSnt88JrM+9cq7ON8Xv
AnhxhGv8fbdRVDnohA/nUFeVWeZviGNNzBLv9jbzRfsE9iUWPvA5vUJU0dUpyHrFq+IVv1fzi7su
/vc/AOK76aqyUdelui3UGcdmWm4BcHdWh7tqTDUdGvba6IHn42/Vydp4OlgSycMvN+SArKzuw5Jf
BGBlWqgbj+n584ovhcNXNSZrg/hVewKB5QeIJg21aOUbowwL6kqd5uAhAnrrXL82nVzV1irrrHKj
qilQxLfN/K50LPy47Fy5MDg4X4svPVUT3SxgJX+lO7X42n9sP/Yfh6W6LuT/yl7VojzICJdhfIM7
3ykV1DlYXex0ZemYSD1+qmoJPfRs0S0TPQROK17Fe/CG3PKM94+g0W1VZc7tFbG+UrX6uH7yahn+
fvJ/Wnz1F/6xwz998b1UI7wX33/O4tP/JC/QKJW1SkkrlSq63ngpRbo/yo/TeS08aMSKCuoC0rlg
B2rBAXe4t+0eQ2DFoVWag0xmrdV8FT6hxAEQO/eOPRjL/EyBlgS+eQke3oVwoYLdCxLTw0CUODX7
EUoce6nAT7kAgCXIMgDFCMRLD6fIwZFO23tnt1XL9iFXOKaFZg628O/32I+P+ep8/Hs+ZqUu0/Wi
RxqlSrlU14u1UlWrvKSn1+dT/bh7wHZShMP0YArxQ60tLGZpUnM0SPsQt/bR3wVHH+6MYS082MX2
7uv0wXGwT7t31sGJHEa/YH/mbmUkTGCwYYC5s8L1rfcEt6Y9sdr9tVFq1ay7XzRCG9wsAfACE0rI
31egOIEMBe4SIMaQf50IZUlITwKA8wcYZw/yLntrfgiqFVVN4JpP5rtwYgp2LSE6ByhV3bqQRagR
OiBfANwSUIf1T8Jba/iVi/bHN8U8iN/uNoC3jtOBY0046aOlhWrTbNVN3dIsQmFFsKMFJw68SwXD
3UkVQcHTeZtuZ/7dALtq0twOMi4IQnlHj0TZl5yiN1h+nfyzPQBm2edBPgBkq5nN0dUcRHUhcX4Y
gxYBNaDPBiV/B0jwFngvZ8AnRy7VHOxJB0170CHylYq/FuuhaO+8LcGZbrstQYeTrUGrHkhY42gN
JSYRfN7iFaGYbyzFk0m05ZPQw8WWeAa5GONTAg4bvnVAJW6g1BgGZxWSUyLOK5kWYrta/AyFmLc4
bQawgZBsA+3MTr2rfxnmX/eD2sNna9z9JeDtsJdIEIVUjg9ykn1rlTF/ls27X4nlonJ/gj0+MYj+
VPhZqc9opDmTuK6m7peQTRfbmUlwrahUDv1tzqML/GBxaI2AmCe1c7F23kgA2sCM9IH2DhnoAjFJ
QLScO8EIsCMJWfyUe6z+iTH1N5vgRaZVlqvS43pkE5gmkezxHqz/cIzhYA6JKxP3tZilo1mPR4bQ
qCi32wU7C5xc0w3uxtA13d5Sub8XQD/vzBcJ9N6Z750pHAf/UTuz8pN6eikK2J8faa0kO1MjoCt8
QIiW0AbZlzQOCSYoeuBzMVs6jNolf3T0rJKP8AAXzzLMHwKSP0qJl/TwP0dK/KC+XzKGh1Oen26H
5/iIsJ+Eeny1wgL137kxLgGG2JDh8pQ1nd6bBvCS6ChRiYtWk2h7+4ch+nG6Xvgi/8rpqsij/8ay
qb54yH/x0PwZOX2jpNXKlTpFNZXvwrBfIgbH2rlxWWWrqrMVUPwirrVB6qtqlr4AlEVNP8zC9Qcj
9pm+/cMQ/HLNFz/teEnXy8eVaw6HRSOOF9TvjEa9bveHaS//SRr5b57txYi8LvNjsXhYik9w+9jc
zEa8TvLM0ABoJn2amWsqULAedbV0K1B0VJIVDCkPijryiVrfzPPxpwf/6YZeFPo/YrB/HIQXff2X
D8KPN/QiOxeHWz3Ld8zK7qFWnfSqJgsKexp22iqBOWnkO+zaA80hmbFt7/08PpBCqxp6riY93fu9
NaP9NCEvsrO20Vfl7MZKlOxaIy4aC/dCqjFTN1OYvUCA7utUG+l21bKT5IK9LBj7R09guPfwzFyb
+2jLq16v4KyjkrGN9moAdTj2/UGVlSvGYcH8/Dvv+kW6/t+46x93/YsQ/qt2fflFwP6V6+vPGO1/
lUDPkNkv0lVLF7WGtmF94ddMVM0/jr1igbqSakPt19btR8n6J/Hfv7nei2T9e6/3p7qsVtOqNb0h
DJkvl9tRo1MsFwg3X3PI1nZUSUyPZ5WG2x8EZ1n24R80xi8XepHk2+Oqlh0yZEajQvUHMqMIhcdE
XR8qPxg12JAuxgK6iMwksHxRDHFxeIMeIW+diddeVHWr9Fu4na6pfDB3KyoTf78jy3L9393fi2Bf
bNbFxnLD/d1xHb0CfOhf2+SSHOKsnfcOcR2M47pbHu6jx1c9vs4uIYjGYRb/cBc/jdKLqP9nj9JP
q+VF8P/vV8tPs/Ei1f+a2ahpz6L5P64K2Rk6vLKa/iKn1/ezft+e86qzIghBYESKO8w+VRdUJ7TD
oN+vhke/H5KSkHoVeTs0oa2ieKEfBsHQ7EPW+l0Wwpt8TWo++sOzYXIEJQ7tauhSzRGadF9SxhE8
S952ihI32wwpPQntseCHS6Gb/JMiOKII5zUHYH3Tj9mQQ6Ve5VmnfIyoXVl19lBUwho63MJIChOs
faLgLovyPqjnwIPfJYZCsKdGVE5XVV9XUhC8pYTJTCV+Y1fbxG8IvEi9StUhfcJPhRvfEK67o2P7
FOVMxjknIkREvV5uUXNyGVJbBKXtRuWpEOtSs3L1KYEZLptlp0QQ5+qvm0LZBwGuzcdHX+KBC/D+
nf1w3Wx0CRCGE2JRhI60WCO9soOtlQAgFxDnbOmlnoSKJmNNpd5iuoZbVwJSq/7FLkG81RRa2tya
QB4rVKxLrx7e/fwLErhxoaSKjhbfYVhds6udVb8SMwlXuG/XTaxXXaUQhNZTY9HZ5UaJ0Z+SjPrK
OqfmOllF2nDhbpMS6PaQgTaRTR5xnJV78wQI/qE2PoWGkCEuTc2FN5IyROHirDSFnRESzrN9gzKw
uDEe19a9d3TucD/s7WPNqG9AKYfgIoS6JQAB3jwNvKw38Sjng4LAGqvWvENBXocyPUJUyqO6joJG
x6NuEafLo1rPu5S82iGYFKB2BHj9BuHEUmgrwPfvTXsgfxOzrBh+ClK4352WM9XLbFJGqic1UYsu
kW9Kq+GgwsyJRi3A80Pq+87mB6w2o4lHzaTrONMp6abBFRhy8lvCQnV22xT/ANnu14bCHSCEUEVI
kCYB8Ty8P2oEofJrbYzDoEAAc62cj42R5cToM1VQZcL6mUp2BkVx1mDAs+QMV4lPKaF3FmrdlTJB
qECUBvq+cHUKvdzeKvQuMDdmnFzGZmXMR03/rohD7ggJrsmFflFLZERRcyJMEEBIHk3LIkwMfxwM
ixxGNVTBvpIv00nKDdJcfd4ZCX/0QUZQ+V2C0c5yfqXmaT//goLOXI8PlMhZEko92hKh2xF3zcID
DARFCuecemsV8oTGJrydFGlNK7tRXpp2KzuKCdNnBPqjYUljdK/7KQx232xy6Zg834I8YZe08yru
wUgGZQF8SfKTmicXliE1ssjvdRfx1c1nd8xP/5sOZK+mzJmwRwopzVVtDZDqyVFQd9UifBmNLoZm
ZU55CcHO3Gk9oGqYTxIWnpqFUnI7jG+srA6kK+3cKQVUVfoHnokFmw5hKgh3YxoEFPWLLgWu0ErM
txQnwjixpbBu7zVU4sECNVgQtd4ToRbiE6HMun6cof0rGVE3oEv8YhKsP7tSXb8mzQn+fncfpqrG
MltaPajEzF6VYDRrsje62xKFa8mklr31oOptB+W9mtgLp6pGU6KemQlrSSuTwViPl2OhZxSSxVRZ
aXD3Diq/YL2vieoTUp8VjAv8oxd1huuC0PfoYcGXU5TKtYBEqtHT+gUnGq37Azom+FpNtYQKQQYd
HnOzY42EOwwSAiEgoE5RyEC7ZGahDREeIaH+ybvQ7MDldoM0pURCqWzfoTeAb2fPBprwI3ReZV4X
nNHGq0EVdaFN4whxGclpLBq2gU8NstniBnL4+urBUo0a7UElKo8urrSEnAbCqVFSJdWwcz/3K24l
EAJa6GbVAuaLQ1CjV+FCCqGAn7/BzU/vnHzn7ZqjhiN+DcWWS0Lgd/74UTSqywrmiWnN93swBcCw
d4BNQBbVlUI+SvqWqhpIRqz6JBAk9Dwa0Nn/JAKCcnDnCR/bHkZMqDlNUm6OsLBJ1qQCX1Ia3W1O
fh42B4OH8zFwGNKPJ+tTZ84U3IyBcA1VHNlEa/UxGGhP/+oGs8hE9fwu7H/82N1r06J82E28o7I9
pynIAkeT3MaBnyXMRqY5C0PKG88qd0UHUwD5icdpsRkioU7N7Ls6tFlfU/57GH5vY8KMUzKghNsr
i9rkXi9V7jSyHMas6cH1iwxa29RjU8vMxFDFTC0xz2a2PtbcqfBkrIxW8/b1wEUsEY2/mpGwvdLR
MqjHAw4Z3JTT/PgYWKPBoFnxcRc/Tqr1sWeItghuZPaCfTV7EvFS+j3x5ql5UUQSnQ+l5lwRkd5h
jxqOoxI2K3XhqBFKUNms/HlQFM7dbYwPEf8koiixThJhTftoGAMqpaFM5gqdDrwvFJVLeQg0wf4G
ymWIlEMsaoi85ecB9dnOQN4+2YTps1py+LPonUMS4XC8qDmfbil3hyStLedCIxkdnt5o2jIXzchA
1LrtJcmZz3Z3L1kSURpuFwJLAzEKwx2qxi+blPTuKcMQsUO9PSeBLVglcSx5D0rgpRC901lY8wtj
vjIca8S1G/xdtFmkVTblYMDeqTPiJd9lHQvJxUIyt+SuOGLQmn+0toqvkt/h+xCfIcYo0aeR6Mbf
CU5+qSmdACsoyLZxKThyzQR1aY+LxrhqzWCFVkX4r8/tDcTJDdqRHl7DPqqdD7d4Q6gav3ZEDeR1
PGO4pYMA+jdOUEEjcRKoQKDoLHgI77XRhfpOimepj0YuI53YdFvLb3+eySK1hcsTijH0IwTCUHoy
RL2Jcn2pfJWq2oPj+xEy0DL87ieVzw6jVDIbQRboUB3NElRjgeaEhKy2WlnxjRYFVCLE3kcl/WUl
/kgxewW1CrcQg8A0x9fODOqlcW54Doun86yrt5KSoogZ68WaCYlzKiI/pCPNZzqaKqLc1jC/uBmC
IJA1q4VnNLzn7TOpU0QIQ96iD+CGAJOVuRpLV8TWxtKB8S3jHRFYQu1zhuJG3k1SeiIe35KLe0c3
fut87vDissnXdpywIch/xbMjjNtj5o2+jUSIuxPpjphtUP5xRwEp8tFszhIPWpoPZ8RmJr0bE81k
k7CylvBhb6A+om8Co0FMCbYJ/RTcVMYR3IryNPfBXFJRw1Nfud+Z0FNBE8ajMMKOpWRtTwx0TSaG
DMSMogFEajrJEY5teTZh9153pZzAoZA8lboAiqdT6xgX5ViLW6bGx83pWGAcGgPZjiJi2MheQmG+
4c2TBB6koAAbUBU6rBLHe84ecsMB3Q/SYCL3tIFs8OxoAYErfmAhUsnxObYy56mRLCAAkuMyCA1l
Kcy2rRLcVA0eVd7k9k6qqpznVNHTMafbIzc0d3Z1ZsKoJexsBRUznaL9JEs8QNnfmrFSjXaJqzH4
G+SD11kjsNjAsAxhLcO8xqJ5YFahLREgAkGJ0RveCihOnhFOdRYggx9yv7EXy73IFxNibXHCKpHX
LGCIvOiOmTGBYcyrI6v1+y075kiZMY6WUeOmF+iBJOnwRRVLAyXGCA/IcMqBdNiQwTdp0HlKuR2/
ZTb5xOP7Yn8n8QyqMIZFLsAFZ/xOZrkxgz9LwXbIBbFwbO6NFzLEccItyYvnkcmWXh56AWhk4X+b
m5AsB+K6M2dePK+T0B2ENc6yvEmTjWcntCKNa8bYpo0gntm2NNxIQxDUdYY3ID8PrfPR8BCm7KQW
y4U2I7eDFevMKfRi7T4YfFjsuKuKefM4WQ658sQR4rFZwuIvtCG5TLAmT33pkxHGK2nogcBVWohE
NqzE54D/7qbgQeO39CuhIFbsQ8aNiRtrRXWGKeybSD7ncXk/8xOxupGi7oK6Gh4XxcjQ4m+wi3pS
RwH5ZZvd7Mbw6jHUs6rRsCUHNEuWdiczWtiaIiiFvmotMoHnkLaoCoONJ8QyXbk5S5WP9AD5Cymc
iIq93QhqhhboQQOpLcxhD5NnnjbwERosy7qPrFrD9yeNWSlzmIhbJZvxiHYT+j/5Ed32XKnc2JHm
XPkcAShyCe5O5NT8FKBj5Pk7m1DUTpXl70JbuVbXJ2+70OxF0z0ORLtg1sNJeP7q080Apysm2gJz
quFvrekkuDnp0+m5xng8kFbln0ISePC/fZ4JW0q4kQdS3eEVnssf4Qq5sGoqn8lRwXBYsWdsYcpK
6HXivtMYxkWr2Wxi7kcWHTLRkoKMKe1WcRzn/Ermc8dRh42aYyt4aFLW+HOZd1iXshWYLVYpM2Z7
MJs9/5Ugq0QesxVZxUksu4JlkLBaO5xFJmoVXty5h92jLMvyacwxaNoRqRahxyLL96d30+dG8CGp
PKAhSly9XlczjAj70oKauYy6jihQ8C3gnqKI00wVT8BpcDj9aBpFvtXzi+qriNXfzuyuH/E9NW91
EEk8lEgpLD6+aPg8M1qmiw60UEBRdKftCn7F3PNL1tWbRrQL3bFO5Ubq9tIVSrA84c1HH2V6NdNo
oGFvnKm5qcFSRtUNvdV4VHuKTdF3uk2Hki/S9BTsXUyzvpSNDbIWhLM4cXarYdVaCNpQR1WK4SNM
kK0zbcg3g+5hFk5ywPHZJ0OkvRnK4qNsKIWctW4eXHxBDDqpQRETcc0dWNGxueXpTkhCXKhAegnZ
nFSpiX3J6ZbmPUxhZy1OL8QHdh1hQsT1Ys+IayYtf0fnjIAtqIdZdypw2lRxLZwi1JWHJn1fTxLO
VUAFbosOM6/UHKM/3QaPyeXYFg+vShMkW5v5PptWi8WfKS24R+JLo5xMSBunZQgxRe1WbM4BsWHR
GtcRNcKRGa/NcVj3M5eXNeldR+8sRw+vPGXbMw4P89bcEwqR43cd6Yvftladu9VAj2RuBqOhGBq1
rzy6W3UCOKfn+BXp8S+wsfcJYodPCpw1jzgfRHdCwje+k04Wv/PiyYBsLH2AFROubTZ9gzNe6cC/
TzV74ut2zoh6DzMdPRiRBrGYPAq5ol/kHjadiaPZVx6QcmSMKXI/fhmORugIm3fEqYjjKpZTzi6h
L8/gMvasQkslx+4/i31pBKuYcb2fM3c5JI91v2ogvEzv1ly3xEjBTDx4dX/hQjEMp1/NX17AR3uY
l+atuTsS3dgwGHU/1HbI7zxKRwfvRBGjJtolRijSk66SghKa3FNSNmbP+8T8jMswJj643W2r0iww
NwuXZzMnbYZZIVftlTs7w2taZSTsBFtarH6Jg3QWLHQ0XEEeZ6dkSrceEUPdHq86JVwbVs/s4sl6
usGCWvWLUDTWnQCb1O8Jj+xB+WabyKTE9gSNYbhuCQnnHZl8g+ASwDfuOIyvITIJ7z7rjDlGNPjC
xwrAXLiHRxWerRVVYfteRjklxiNdcMAp7BiPUFcwNwa6CisAK5yahbju1J2zpau7NaZhro2I8E9U
syP/LHijjebD13EBqjsl/Np4psiFZXQhIq/2dGuUVbk5oZSTNB3k2JaOABYuT2LyxASEl3rXqiAx
avaGdsoqEmPzeVBZS8MfPHq3/r7j+wvbH+GfO04zjW7GUwM7dsy4IsRzb1qBvLebWm3zk5ghgHhV
oqQPNuKJ4ZO47PqiJu1N/2SGhBjbD3Q8g7FvUs2m40AArtBeexsK1KT/b6dmotbEfpt58+bIanWY
O+wNqsr9shGLCPCIp2BHINFR+/c+U8cMHq3+wZYiN6jk1w63w/27hgkg38ETZTlBMfFTtI79qyV3
NY5ZXgveqnKTuuoTo6MDLwiW3oVvDdtP5+QW9Y4erJpew79NpQOU0WQ8G77uizYb3QS+T8IHxPxW
Zh7jRuNYO8JUvhEaQUIiByO3CR9mECt3d5jLS0uCIpTRypFwMxZNTlxUQDqcjJ5PHKg/rDHdk3ba
onPy2evYvgYEPim5w4qWgLkExDWlx6wrivrcrVMOloBX7CFwPzmTgdzlqY2eEg75dWffIfIT5cLB
S4zGN+7qi/ZGyoVRgQxseGpeUrPqr71FRCyeVsc0rEe6SethV/gSCYug347wix69gn/nftE/ReI2
B1FFspwqxinS+wKuu++s3UOnRtjSB++iRTSpefeiK24ugSICA8KzWicKFBkBPaEn4vBijGeRrgrE
o72HXYj1D6oiec4vfypuLMTjfqE9Kn9U/AeMq1T+3Shkxq2Z9iqWxI32askFMBcHA9EpTActtBRu
Ok3atgvGh/Bsf+A/E+Hk601KUwn5VaKPCV3DNTUYTUfdXttdOl3iOv5U6JZzr/GVP2tCdY3YmECK
NK2u2xUmzHbXn9ZsIhwb03KNfrCI7qw+EDIMnP2F/ZUq/FrXiERfD9IOUR/RsLtmVWltTJ2qMsTX
rQt7pEEX56pbHjCKe3/KhkQ51xWNvrJkWBg2lg3fG7GFZX2s7G77DKoHvjR+V3HALZ/Vp2CRDGk2
YTks+TMURBbJR4g/HejemZd7c3hohtjaYeh+7h2yGI9uRRmBRtbA/CR8251YPAiBiSAQeJmTqVMq
TJ1qSLOwpPIRKkx7JKE6sfq+urBqEo0SCvubJROgO00Ns4z4YZRR+8XkGG45BASF/X5EbsnKwlUn
qcIlN0FKpoEeHWIjz2rxq/S0QrZpfrbb3S57gKBtRChl5TWpPMBGw1M2ZwgfA5QW4QSXpVTDoMTu
6Z4INMLziiykMVeyQkOyPMNZFVlcJG4OBA3a6IAyQvclWXBrVuwwj3K16+yiSwKqCh80UFtPbZoF
IiFwEGGhreL071vUbXVuXo2kRRWT4+wUBmfnPtaCRjDpF0FQ2PkVc+VqF9TPpSvUuSK3jlwYHW2t
W8fo0az27xhVYrALZzP6yLigwy8JZkjKVTI3Ner9ErH7GSfkSQsDGJ5t8aCL9Ak5JwhPrf0eA313
M0ozDdrrQYkYJzTRPbr2/UTCzfv42CPjamgDPBZAF+pqM84dVOe2uyd7YebjlU+kIdz4a/O84DB8
GvcGBy7EvKhY4tr6AD5ya9stBece490VIIXKQHyJNS0E97k4QdBYMxD4CiADiO8iPgM0y3CIC9bD
ET29LBJTe/6DYIk4Ngec1rWNWxOKt6EFO38mMhfYCDym5Jbi+x+VDk3zpdvAssA99RuzHcgFoiLP
nF+DDHnHXR9SRig36JiSq/0/9r5ruXFk2/JXOvp50BdI+Bv3nIiBpydEsVTSC0KO8N7j62clu/uU
hNIhT0+/zESwVBIt0iFz585t1kos9YXH0eglf6JNbN97KIr5hmqN5YaHXStcJlYraDKLc1qM5yUG
Z4CaqcuO6BRWt6f9oBoNjkhLcdUcwKJu1W5vF7vSzQx5hXbhk3aTNHq7GY8t7jU8UfjFHdkBlGfJ
vLQbDKmL/sH+TAVpanYBjNDYt9A0TAhqcsqMdNnscpdWp67qpxLZFuOxx1lsWOCQh2tzl46TX2By
pS7gKngYCBYgvYZNEofT9Ime2DKrge/eGel8yFB7w2BwheO4adDa9GwcGQ6Z0e1kaMGUM3y6x4lY
tvptjxkFQKNH6E/7DAJm2y0m0HKv8zvRwo7aLKCyGe1212+z+ye4T3fwkOIgvaGaJb4h6KIFVajB
OsAZnVu+pMvyKVlA81kZCgSRphYAurAlLV/j3uG0lAO9Ahsz3Zw5IDloJXSrDLYOEYAUICW3YhcA
IS+DM2hSRP+rW3/D4DzaODhrwp5PGFjMfEHrXmTYjhyFauN7QB7AnPl9NOI99mIdG5oWPsY4TTJ2
tWWNCooMTNfYDACGBItzs1WXCnx67UKwJKvG3wlSCscXhFst6vvhW3/AEtAFq9DahQ/O5XqBLY01
KFMyBDv20QRuDdaIHHriSRzWYJbqUrIIdrdxUdzRb4kQQCxUpsgJnGcOxN9Ee55go0c7TsUzwqC+
1caDuOFw2KnMh3TdW9E3eo5+RCvprtauxSXlBgfsErYIDj0ZDRVbpg8Ng4r+zDweyYqajPdHuiGg
6XscLbHrgpFYx0Hx6ACeQT8cgRgBIynRABVxxLXbA7AAcDY96IdyV2CzgnjHUZFqhayGcg7Ui0SP
5RXKOeBSZMgB4KLc4RiqoziIeurtjNCfSq/xLm2OCE8kNBlQVR9x6NSdxIQSA7cOCsXmQa/AH+rg
RHaQlcFKG5nUDE0V0czNwewdQ4fIcX2hd7awajaEGgv0I3GKWMtcAbpLY5fQNSC7luWhswl8VrQM
CZ/Q50fJEVaCIz38TuEcGx0tAgXWgaa84KMVcXJsA90mPwhADRnelYdmgzZT3w3SAYcNqxGH6kap
pbxgK8WlJXYxqDB0s6WNAI4DKmrQdGp+7o7eS2wIqCPBWJ9xOShPeQPmaPSS07qn3EJ7wN+NX7ux
uw32cHSZboxIj3JhEwXmlwANMll2UNiQQIVbdpRWeGkruKSz6YgMG8HpcDlowN0MFQFsBKPHQh1I
TFp5scwt+s12x+HgQZUuFE5pwPFIZ4rkdHf0ZtFvZrhlqaGsFAc3Gx63+GwCkFbH5qyMohq0r3Ar
He5EenggRmkhOAct4zHjMccM+MFoIZzZbRWwlVNksgTGFzwZF5L1TN+h79N9N3HyfaN3d5Qbm5o6
KiwIqF3QEPQtpR8fbAwrXsLqQJcaDgiwCBFjia9j/m3h94DWBquxrx951FxgLAjMFLx+nOifPy7M
9wRdpbs96vA06EFb/ZGHUcVAI80lTjk+mLmptUPUqe4B3yacWXjzES5GydpiRZrbdL819eZ5bT48
tsZDuoBlcQJKHDw16/0anPUwQiG3aP3A2/uHPSw8a/xqaxhoMkQCPG+xyLBk6Nh1mBu0O8clXJ66
udRwAID3HPadrY30IA1x3K0BUwY1/sPvB5EEZQ5tfNafKyy9Nf4+H+EXOuJfo6MYWIsq4Lvk0Mjx
Clog/qcGOr/ErQUwDP4SPOIf5vaIV/QHFi8sQrouf/9Dv4u3ABVDy4CXGEgykgNH4RFPD1j/OHlQ
bRLfdpb4wTrHuMMze55Oh7N0ACs8VNazYDhg9hwoJ3xsQJ8CjgkWDoU8OeDJST8czl89oBw8R4kj
PkWR55PSCcs7MB18ccRacKg+RhcT5iEWxfKEyiEnDsvDQTfIioogoJfgWjQRVdPvoEC6BKQX4Kvg
it8l0VFH4/UjPoF9DJLtCDEG4UifQmBhip6HD1+nYDkHvI+nuAbjCEmFByolqAyDtKSfnMfJWeYG
yoQ8pcuflrjEksRpDIMDEBf0WkfPdMCrOIbrrAC3giO6caKYLScHSrtj6K7ruI7j6nDG4imcQW6v
rc4eLtc4hxe4hmcmEJXIlMRl+K8ayjaxkTap0i8gBc9x3+hZ3tPf6FHrzaV1Be+yIe6d1qEE88B9
gSv9Pn9xHMPQDVhb3+DCRUW4HI863qNNos+BD4MmoQm0FdCj8RoK/RuKgQJPczXph4aLF45zOqBV
eNNF+IeLfzQYgjZzhbJWJ3z0hvpQAH7pA56jq6jLpwdC44RntEPGCR/g10NiB22c47zhd0XRbVAM
FHrnZBzwjnGiPUP/aCkUsoZZ0Apx2rATG69pJMq5AWgE4jNOJ+QmoiwMJf05IcEsw8mZts890LAC
YOfg+DquTgwmaGZnG0Qa4/x7OJ1oyPEpwF2krtZMH1cA7EGsDvW14qt4xPn+VOgnvNs7h8w+4a0Q
fcB9pRcz1CF5cEKg9jj4hFZCzQEuaqbIP/TFCSWgKqDwYAROfqYhew5+TdSlHeich/H2RK/FC5wW
Dw518mIlYMajXoochJlF4YHgNYP/PcZJDuvl3O4MKwdPYuuEu3M6wf4LFymmX4Ejv+McKvoQ0MVb
DHrw5Il2yTCas1GqA0bigEFCI2Ceck/oF1qOHtJjKGqlDT53Bs1iELuA1zjBZfbSheqNZwdcQgfi
pMN7SUGfUDdQjl4Q74BmYhgzvbB7LGknxep0sDnBqotFbQ1IvV/GVoXjV7qrjgU8nTsJOaDY+XDq
ENHDZNARBbKr3ml6cLbBnXpARkXxTpGyaDwUECoxsnT8A+0MfIR7jjFAz08u7rSOXoUW/rjojov+
ncf5dDp7HTHCeJf+obcbT+jMgkQ5vxwxx3G36W1xThhXlIKbjuM7HWI4LeCMxFma3g00xDnFBsQZ
zp3QBZzlMYHasZQc50gFB8QVReeEXpRBekDSQNBRIUVLpvfY0ek8XbnuCRibmMouTE+Y+m60cU5Y
cFRWAKYJcwwfUSCpEw7sdDFgAb8hGIMu47dMjzZUOsCKo69OKIAWUsIAiMW5wuKUDXf1hkeIDwMX
AXwBccaGjpVOFzdd1bQ8B6KClohlotyhIs9saXtQfmKv3t5gK6AXQ/7QS95OeH6CQDmv/lY7URHn
1vQCSIi31VtkwzhBq129AQ4LAgHOXoqChde1I9wBDXRL4xhoV/CAcgzavbcVcKfw0nCM1VtL7QuG
sVpdyQH4D6JLZ/H0t+jSW3TpLbr0Fl1q3KJL72/Rpbfo0lt06S269BZdej5736JL4TG5RZfeoktv
0aW36FLqNrxFl96iS2/Rpbfo0lt06S269BZdeosuvUWX3qJLb9Glt+jSW3Rp/f9bdGlmkfdbcOkt
uPQWXHoLLr0Fl96CS2/BpbfgUoR70VjMW3DpLbj0Flx6Cy69BZf6efZL1qb7PMya+h+/itxXSLI8
xyqiLLOsKkkzqFYxZIY6jyXepoSwNX7pTwMaHsmmmbUg2QHsJ836R97/sjajtQjUvhrggiIi4WnE
f3CUjUgvwDBH32t1MLcAi6EHBgELDAcVeZ084BpUQLmkZvCdRzZovwVWhCmYLFJMKURCtO8BJZAt
WjCbKHqrdxZ+jORcDsVloN+jOC/IuARqkIh8TZrHSDMlxRVNsEyp3w95mbHZHArAxiAJEbmMGbId
OScxigOQDHU8s/iV+BLBQ0g/QQojAJWAJQWAMGBMWf4yPyJh0uGcAKg7AKMCSFq45F5CWsYZDIpm
nfJO/ARiaQAaBBll5AaCWG4DKY6+gWLOBbwkB5CCO8j8e8K7Fr5IX4BU/OibwQHII8BwVAzAQ8pb
cA4dga6GkhgdYJGGasrA7CFAywHF0ILyEVE8pVCnjESgnl6HumQAAQ2wc2AD0rNV5oTAkwERtDHZ
gsGCzVo4gPhvKWg8MhRBOG1RGsAa8HqNybu8DfZrPC8N/gno9yhXAt8RfeavO6QENdrgCppggDpv
LdMscsEQN6DCQSEoxubB5l2BK6d/xVcBpyJpMeALezBd0J/GFN1OV58KM17TSl7hgkK1KFTGVUgo
R/UAJsKzeq3aAzDyWIv+9ABlIa+jVa/L9Qishhz5isiBcmguVmnlSOtKDbBxWWTVlSAXHh0GGAOZ
nejR+bdG5ryMbA8G2SOUUBj5Eba6oM98C+8ufGRPUJphAAAaiMdHAD5yASj1sKEu+hWzoOkMvhU8
0QwB+i2VQZJAj0rURbbpV8k7LSR6ohfS9xTMeBAM6QpwpSntUY0Zqx5qADpQVAwW64OmkydIAW8M
is9AyYpEA7nygOI8NxnNA4GYhXSKVY+4ftro0GL2tPmAFcVqOtesq7R5TrBpnfYBiTFIo1EX7Sqx
WyfaqI+0g2jHVl1g/R17tC05eqaM9ajowp1Ku3EuOaKPQNfk94ntoUwPBFgUZJSm7TP3Iq5mFsw+
WFKgBX8X2XQVU27ty1jV10XMDKT5JmJuIuYmYm4i5j8XMZxCtZTP+OsqKHBFVpJkRVBlfkZIOglR
lAwqT2ypA1ZMt4p8J6xWCtml6aKpDAlpkdkhyZAPLPiawDpD40j8Spo6bQRaQBksM0DwACEacGGB
UYA+d3JYwHVIy0qxhNaUBFMBHEZhlPWhi2yesRnPqYAeISNVfB1lsZaHZiBZcrSssgXfrz1p0Qem
1+piYkhIwh5WxbQIc8vrnHC8TyuglKhu6a25ehEAFTsHfHZ+KipXQfK9shKZY0H2bLiJg+/MuEra
BfArBo3rLdXfEv9eiJ0ksbrKYcqFwNoea3eCkUiGnJlCYI/SJhss37dEkFNVRvpAgHOGZH/eigaT
R/LvZIcyCByQ0NaO7yO2QFHDyOStIeZOH63a6FWKeW0q7Wja1ABKiqwxXzSxzQEhoX1MmNOIhPC0
D7QBmttoNKhmslrgaBGb99wsLbSRfPf8A+ctuPss2AvMNwGZ1JEtZC95dEr6fUKb+M2Pt43yiP9E
MrvKErNV4W/y8KgKViKv8nrDjqswXQvJUZhWfGKLk1lxm4pbtAteXpHOVv37ptqGyt3EL1ukP06m
bHMjaPPIRqpR26YbHKlZCMivR6JepDeDLXIrllkxwnZM3TB6HIVF6l0hI7o+G2ccEbfZeJuNf3c2
/tfr8N/+e77/XQjW//wfvH7Ni7EK/aCZvfzn/27rpnpOwufsF62t3p/bX/LTL4fmuQnrJnyt/4cW
9q+L//n5Jcr6oy6Acj1/emFmTdiMbvtejXfvdZs051agVfSb/+mHv7yfS7kfi/d//Pqat1lDS/PD
PPv1j48Wb//4VcIS+q+Pxf/x2fY5xWXAmezC+pdFnTxnyK78vcQ/L3t/rpt//MpwovqbqgiSJKic
pKqEQxJl//77RxL7G8vxIqcSReZYlRK5ZXnVBLiM/Y2XeAWcN7KCxExZUvBZnbd/fqawggrWD3xB
4An2nl//bOOnG/PjRn08i3PinDaFk0XCgsydBcGOyqtklucpBwkJVEaZdm24yNNQy7MIolRyBvC4
19twarSxWnNIpX4AiXg+GnxXaIECmo8YOOLY62TNA1YU6xLloUxtuXJE364asxJ0RnHAwdW8TYHN
BasOJLG84SWa4usNa6gVMJcWEYDSwdX+rbdHoHwPG17RYlaX3vnCUAujgClgWAiiITJGGTpKb6YS
NkqjdgHU04rbSNwpizDWInEjPUo4pvsbIq0VVrQHIKVka475Try3PkKdvNHvQ+Vb2G4qgFMED3X3
oPZPDWsH27heso3dVouUaEz8EAHKyeN17jRIGvZSKXxm22U5rjrhPm+BThcym7FyawIAoBJUzN/U
yQF+WcI6DBjeJyt6TseD/+bF6xxgaLAsYHdf1+DxKp6DWiswHqUesHpNgPoH5NCHluynU7MFFgnw
xAGR+xj4uhxth9zi3jpLUY08XRBWJ7nZAu0vuQtCTWJNnjdT+b6QzR48Z63FtCZYkobH83z+S6t4
E75WeQ1m488L9PPS/+eueM8OTfX+3myei/k3Py30/zdWtgImqX+/sq3qPXsNfqGrKXuvw+ePi5te
+efi5oXfBJGIKqsK4DckCvS/Pxe3KPwmE4mXBKxwWTiv+z8Xt/ybImKdqdAcRZ4QQo1ffy5uIv+m
siwnKyiTxyMW619Y2zP9VFFYGeJFIrQmgRVo+4rX57sw82GU4/6XICiFl7MlcaHBOqIIkF0JYPpN
6nCK+WF8/pAqn6QIVS4+qMI/VTVj6vLjKM8bJieut+lFgJMGAHVtnMqcRm0AJIKdG8xeNi5XSumm
LtU5I+0qK8ErurIhblR6q6wnRgvAb7/UL9fCfT2KqsyJIpEVKPqfR7FsBFkquoSAeYjVOfCucgAi
A/T0hgBcF4w5VvPuw8pxudaZUD6PJ2YCqM84lRWxcXyutM55RSpkX3JH9pEdJZuvQFCinGq2MEWu
sRRxebk+uhH9NJgfK5zdwNjnxMTvFNHN1oDxe2uAFWMx28RS9sDZXnRmducBV0ITHpjHHoTXV2qn
nHnzW/mx9tmtHJI0q8tKFt2+loy+7q0whp20qhZ5C6TmCJbcCbCAOci3yXhlpL+aRR+rpjP7wyJh
B69MVB8jHUqA8wuBXzsBD7+qtMtdJCrtw6U+0oZ8qKjMOD9jCkZ0A78DE3ySOB7BYaitsTlZiX8X
q5zG+t+Vst6HaWZN/KgrPtE8KXFTuVsKA2cJ7CasBRySmHXfg6U9Spd5ta/lwZqKycmmzeAHC7aD
gS8NTeKFh3TKDC8H2J/cmSPnW23hmwXTGWo7LUee12Ugg1XSk8/wWh4Ro5EAnRmPu5pV12oJUOqT
H4gLOVC1rFzxEkBb1Hjhq/Ehb0mmd31gRyk2Vu/dk4CL3svLQoVp0ksXvTCaQSAbQx04cfJShYkW
xY+96hlV0RoJB3EwHkrPCoEr1QI6khyl4kFsl34baHyZr5SR25Q8f1SyzJRU6Atxgq1ZeshCVpNz
6B/cNvU6PRsT0xf7fSASjaAsdgSiI1s5pB81NdrJHPc9YtwGGOkcrwXFd7a3qwpovRIAlVhi+BLz
jecajVSlKeWFm5fcshkANCq+BChZKmBJZnYRARgXTOAtWctFbnSAvQ5Vf+PjCA9NSWTBtxNMWlYP
Wkse/HTQ8SHDyvpAPL1mnrNSuuOrrdj1qO+VJG4+fQ+A5pkx1pRtGqFclxEAP+XIkbuTlwxmJmFY
fSAUy51WVxnOu7hfHbigMoA2KcDaE4FVCz0i7MQ9K446jyWTN77BARSm4RtnGnK9V58lDsZ+BWhi
BYptM7Pi7V4NtEkGyDcHgJNOOnLtiROjQBOq2i7VzpA9gHoqqcbJgDfkgN86VEu/hhm9yNY+AfOP
B89DX2H+YbxU0MVn3R3bA/BPfgvab210V/OM3o+AYUtEKycASus8W47cgfGfkorRi0k2wwCg1q0T
ewCS7AD8FwIqh3VyghO/hxY0Fit6G18EMHoKFwRwCqMYxC8T88SmpSYT+ThN4PkogA4dvGdJDMsJ
yHXlbNsKI7oLXNqM16PkflSXRd/q2cQazRjqTMc+gSD0YYQYrXpM7Ai2kYAxOwGcqmkG5Q+g+gxm
BFfZKeMZddqtfQzaEA1aJHVLJkSv2VQv23034UaPr8Eo6nIgLybllDHNhpsK3KBlwed2o4hGVDUW
icZvGT8YdT/VWpDxrkp6TF5FZyrWKnpPj1XgcApg/CK5LZbNIgg6ZxAgGsZjAgzeVJSh9U0w3WQG
iDc1uX+uIqD3sgCNzcFZFa/E+Ah5YkyDb6tjcUUufrWjqziXSITjCMeSmbjKRLkf+IgTXTYCJmM4
rOQydi7LxC9FLyfwqgJPIFSimeitvL7PfOyBbiR8k/Lnor2r/NPlKrivu/Gjjlk3yq6p/YbQnUXn
rGSfWb4LIEzA3vp7SiDgyVpgX6mSbpU/CfoP3aIKxQdBr5Yg6hzLUXTB6DeC+yKyiheKitx8y+BE
yh8uV/eFeiKxuEmCoEosFIWZn4OLwkDKmU50FQlI4M1DHgN0eyp1oTAvV/TFSKIiUVSgmgrQTGcj
KQV1kuSFILoc3IgRu5PD18sVnO2ls4H7VMNs4PjOH9OpRA3KRlhOAHYdAAOsLIBMu0le6o33qMLj
Gg6aHIFHoTY4QB6Kud4chVUArMpjANxm4Y6xIN0uN+yLefqpXbMhLqXW54ICS6GMsfY7RWOl04ST
7eVaOKrTfeo+zgqqACpPgkUnsspM0axKuYpDYeTdMXgQRxDbBIndyDAsqrzJcPBeZpERqYBJjQAl
KTBXbu8X1Qsiz3O8jEMDi5s862WginwsZCzvCnZ6B5BdB07eHWAjAeyWXzFWkp8mLfe5Lqr+flgi
bBHmUSblvEtsf6vYIH2wvUVigXsBhDnY9gAGDthXJ9NeKfeWr2dLeGARLFBfkUDX2jEbcih+WDUi
+qyUkda0W1F9KblG5/nuijT9Sb3+1GGOnZFGh1UsEaVreJfFLh02hSXIANxMv/uSYsaN4nDVPkh5
+8qMutw9jp2dIropkoUhjngX+wmgIPNkOXDNIg1PHIcQipR5HQj8Bd1oJDEcEH29LwZvU8CYoOaj
p3Xxqud743KbflpLs4GgwvPDnY84RvZTGSMuC4FG0heJP4396XIdPwv9WSVUFf9QiewTUvBMx7s1
iDE4Q1yVureXgQAMv4GdAMeQ3//NGmdbmRyHRPAjdCtaKzb29dgEaSiiFdjvAYCMQWlqiVcG8udz
6ayTM3ksq3UgVxnWUAjkc1iEHM/AkQ37jAj+w3KRmAxA466t3Gszin7+YWQrpcxTmR94l/MarfK3
Q1bYPqix44S7Ig5lOhM+i8OPMoJjZ/JIzJMqKLoK/RNbxhyTSQ/ix7gSNSWCl8xXVEeqhUOqDiEU
ejAdp/G3SmqeWrkCk54C3soQmlrDqsB5Lvh7vqr1weNsP82AZssAQjxs+Wd1nLZ53t/DlmlMJVTR
sdaq7BAQqFz16HBepHNC5wjl+F1Oi1Irx8KOSh5A0bJs8yB8UatqE4QJzHmvTBjog3iQ2MT01MRq
eBCF+/BJDLDyCS9Kv+I7BLp4sIYMo91BuQsURD1FSzYonLoNj2nZw3FYaF0IN9iQgGwmgdqdMZNO
xMIlnGKVBARuZDCEiRhB+tJW0VZOrmzC19bnTDL34UDUrMREbsAMI6m1GYdguQG++OUFc62ameCt
U0FoYmniXTEF2jKjahIibdpCvVLNPNBMUT4vEm4ud1kvb3iWdscI7omis8BhhuUVpmLZZDZSswSb
C/etAgRmhviav9XH84b7Ya0Qz5cK3ocUUpqXsHnqx4eqebpcxZVNG5r65/Woxl4mDRyEgLcBhQ7Q
8XG+X/XAYwcr7JXd5Mot42ZCtelIqNQVutPCHiMlOP0GAMJWrqpBtJyf1z2slbwAz4kgzeRaGMZ8
39TK7/a2CbY2oPWDn1aXbWLA580g7u/KIFJJcqnGmVDrPa+VapXAkAjhDaLLBzbXqd3rNQPJKox8
QAs/enfiok2vTE/yk93rPD1/9HUm45gu5LhcQs21CRaaLQG2PigefB/kdsmpkjWwiRJAhwPaFa5z
YJyqb5e7/vU9/VH/bLVztdJnbaYSN0zf63rSiJLpXFObf6+W2WLnpAJnbgywWzK5NXGgHFFC2CWu
rAW6xV64i/JsqcuxXHEp8VAL5+LsbRWhf6Uf12qYqVPFUMEqOwiwp/e8JmSjwRDZujxU51V0qRez
Bd0PWRknOUNwXh0MOvvrjQ+mcAQ3wohuwdj01033n+egPFvXkcdkfhaixvgbyK+scKmAkku0hX1r
QV3Su2ApI/Ph/ko/r40l/fyDcIxabO5+g7tVm+UzAZ9LZEkwLIPzEPa0ZZkBavjaOr+yzOWZYOnG
lqv5ClWOCQhJxlRXcpDFxqWu4nY2TXtltvwbBe1fi0ueiZVggOF0bDCwpQl7pGeDWrKyh9UgI0YV
hEsGd2w2OQPOdH5xeXBpRy7NoZlUkT0ha3oOFef8Umzk9ypHJK/YHi/XcnWqzoRHnwgR6bPzVJ0s
yt3TgW0OJPS9JQCwOiCWsr1cIx2wS/2ayRHSjG3Zj7TC5FSosJcO6zTotJA0xuWKrgygMhMlXixG
Qs5AYHEySEflCf7wfSJcMyv8m2PKvybI3D/HtAzbRiN2us5Kt+12CrQWdgw4lewWLCkpYthjO3i6
dua9Ni+pR/Pj0qvYfoTLEr2jm069FVcwMpfvQ4NdFv4IcLt4xKSe6EV55bR9ZQEqM0mjMmXGs3TN
d1kHI85ObNb+9J0VjxF/uHwDuWt38CfxEvdZlmJohaF9RhCF2U/MeyWtqxaW5YKxlHarqq0Jm4s+
wc5OQulBDKeNJCU6n7d/c5ufm864SvSlSaUdtySa7LDI4OBa3XuP6UbaN6BLg29Aj1yh3R761TVX
4tX7PZNDLTOlAqtgLMZluAVvJDgspX7hGSrIScFCkoArptp45jWnHl3+F1arMpNCSahGaZpgt0yS
zqpJYeDcrzEBb7QpiOrkwlarv2xQ/ryV0bCZjzObZbxJ8WuoU7yy8PrHUgDBhlhcka5f7lyCCKO4
wEqcKM2kUJh0xPcVnEv5EMEqNfitvGsT5qy2/zR2P+qY6zJwtiSRp5SwkoCUkkPmiBghMSJc9Ots
2TvDVUlE23ypvplmk0thGQ38CIEX55ZStxoRSqcPlb2fgfgp8cFhG4t3nl8tuywA/Xbaa0QcH/oE
lANp7QTCuJ8S7sgH7GJKcLpVhe9XFvSXs+nDiMyE1tg2ciZNuLWNocAxCgLa1u5e4CRedg6ySkDH
7sGvpHkPoXUtzuBa1TOxFUx8LDYZR1ypex4o9Zp8p3ihJvi+yYULpa+v7D5X7/5MeMk5/NGNOhFY
R3sTjLF254x7JNJgVxX315SFK9N5rhVJrB8FA0YWy/ToId64r8g18fezYRuWnA/3biaAQslncxYL
CjotWIOhKBAw8LJm6yZWvomR59Mba0pjyfvgZEZK1+Wpc62DMzmkKnkwCAwL/RbpV8Ok5xBBf6+G
mdjxxpgXvRA1DM0igRcxalLrcg1f7pwfRnAmcxTBn/gmw+xnJnCpJ+Ar9hYTjdGA6sPWrHm5ti83
zx+1zdUfsZ46QQpl4rbyoeJAidfUGmTrlWkhfNEpGpskw3ulqLI0P+iP/RAHGScxbimy+xRub43j
VA9EekGqJy1RNF6pBnPK+UhPRNj90gY0topQa+kE1uqIWiDiSNTCONiSFhH4MqG++wBsZmKamoOE
Y8vAC/uYNDoZl6k8GiWH5LP4vmxh4s/fWkJM1fPACUnGUWOHaKNkCgwMGewoVbkTy8HkvBbsl3ER
aoj+bzW/iBFwLvStFnLNpg3j2iCtlxlqFo96GlX3bZT/9bn1aZBma0dJhcFDfxg3LVPw9jbetmDY
3eX7TajwnIn/T5XMlgiXJHXJkYZxByu5p8zS/bu6rbfgSFxJgpbbKmXywomFUfQYJGIxuFRi/LEv
N+MrfVgSeKgiKscrokLDbz9u32paF3nv58lusCDexw2SKO0KHH4TsiFhMABpVLuKmCvT8GwCnHf+
Y610NXw4iape3wWMGiW7QMhBcIxoBC4B91CD5IQ4tcIw2MmyhABYcMQE+8s9/mJn+dTh2c3lMqmI
kz5LdrHcLqoA21clm7KSmsWYmkpXGxJfXZlPX20un+qc3WvM4xQWXtTJ7cB5DWJU0zPG3QT2t2gE
4dC1zXMeXkwtsJ/qmwlHMc+jNM6DZNcrLLJAGIPhnUK4Yz3VKdhpkSLOJMrbR05OXJzJrSBvfa31
xweBG2VNbBC1OPLKrmHUxynOzKnCHpIKpxamM72OkmXGse9MtPK8zUj8VcTXVstGC4Rja3HCbNus
eB7BrCrJOs9GVingoD8Exog4JxH86HyNGGdp+tZJjQgJhxak3euYg5i1jR2Py54EJdxyAf/ai4i3
ZdxKLo08Q/AMmF+luNUkKTRIiYmpZo6CsJHLs+PqrZpJ/a7J4C0Ocav6pWKDWt5R1hLcoeBjRsbm
tWPCz973zzdqrnM2SHVSphqrj5HiXTk8ylJjeY1k+BCBXoUQM6G2KlUw6gYJRoEtJqDJxvxREcmj
8qk+NaPexpPWjxniscH9noK4GITX3fSa+6nuwWkvpouxg6lfRT6o3zwVzU5pv/PTtc3yC2X244yT
Z8qs15FGxYpGUhAn6RIDHuai2SRSq4+tqE3ROxeP9qgmzpW79cWu+alaKmQ/yBEBu5jCVGmy6xBk
r3s+crNEpCOPvlFOvhZDa02aO2iSWl1nWt8j3QjEi9UjQ7Xt/4sd/FNbZior9tWSiRnMnGgqkWIW
a2QsDam+FtR4bYbKM4mdq3wRk5LOUGh2MvLfJ43Rm2W+GOzeya+N8Ffb1AdJPVdVizBiCyJjhCvc
WEaCJtQgHxyBaV6cOA3EZty91sX9BEN2lTGrKm2u7FD8F/b6T+M6E9hyWNZRUGKNRAsPjshlDdLn
6qE5TI5oyqlNdvxGRqxzAbJR6qdoKyRq8+ANL+CKBYm6C/ZcpEJfnnjXpvtMoJdNVRY1R3dNdQlH
pVYN4Ikng9Zz3wu115QRRkClvWZgoTPo510T+ScinE4CIbNaiRJ4BZvnDHR6FgTeGbAGYmgJsh2A
vU5dXLPdfmXEwMj/qG+2jXRMySqlrHjUpZ9rLH9fBDCo+mCer5GEiDguh0mWiqWsCvuaH+/fzPIf
dc/kcNR1dVFFmHc0howBomFkpJjlIgjsMptbXL6dP0din+Xwv2o7z8EPcgRhuw3rSXGyE55YbjkM
BzEBqEVieItxV4ZamOoZZ+eCmQZALujvC+TwX9u0v55SP5owk6Bd3dR8E2Owq3rZtcSa6kCvETza
8KXplQgghfu88x8ud5zKigszip/Jz7z3RMHr0e//Q9qVLceNK9kvYgS4k6/calOJpdJiyS8MWbK5
gTu4gF8/h74x3SW4ujjTN8JvinAWQCAzkXnOyYlZLrJ1oNg+b1uQl0Nyy4Tgrgy9Imyssa4Fyh+V
G7BjQV3aFia6D+lx2JPAVDZ8BxCyNGG04lqCu7ZCIdO0cl3nsbKsUDOcOlUcOq74guXW3Vqg4J/w
yjYrtYeFlmOsY4MoPOyGoXdjKZSk8+3dXDskggcgkzKahGIz64z7ptwHcplvYgBeB6s/ZlXjx2Xm
FtrKW2VZwa0VCn5Aa5K0BCSehjxGzMFYbVR5g14CuHal2bD2sYRLX2k0nyZk/WGhws903JXGtXh2
pS5y6dM0oc1Q93adpgRr0VDOMg/xflJ2zOdeF47bsl/zKyseWxMudTcYqPMs1qzJ2EjtN/Aa+0EG
lpg6Xap4htw6Cmh1Q6Z5ebNX1F/xPK0cz394a/3lWDThjlux2UlcwW/o9/Wu2Mb78lDtssN6NnsN
GPFlb4UMKJq7gsoSPl9yV+7YCZw7b743N/0pgWbJ7YvwD+/Wv1cluBVg6uooAaEjVCYIFtmVUxQO
AEDbPvZQIKDB7GN6vL9atb162TXNUFWiqpAZEE6oLSXEmGIssZz07WDEzqz1LkK1U4MENddrRemr
9/1vc2JcSqI+UqYK5mQzBIPFNeJ9pH3MJPPzGdPHOV4KMvs3l/DCpnBmpQjY7VIDh6M1Ud5V8frK
VmvfV3O6CxvCmdRbc7CtxWcu0d0+TFuyq3bW/yWyX72BFoh9xADdVxYRNGZf93kkVWWolulmaKFH
FamPDUobttz/bMAgkGTLoWBE0Lj2pIj4hap700BXzuvVc2MDLW6hfaH+gRivGVPjOc3LUJJfYtnw
JjI5HA/edlLOvF+r/l7NZwChJZqmo7DzB248tXWDxcZYhPVr2ri0cIfWs6FLdErwWig2jSfJeyCJ
1NbJn8gdpgVv1uLu6k8QwiJBBa+aiqIMm+F5jOOdXReuqqRuXnV+j/eXmbFDGd8n8g+lxCvWxnuJ
Ppld7szJfEelJNDYo9GN7lxJm9u+Ywn5Yji73BwhiBp9R+0mxebE0fScm5bTqNpzM+jObTPXgtml
GSFqxpZEFVbTEr5/2yeaV8v/BriykCNR7jHBOf2DRj7K6O1WplaEQ6DtCZoW0Ba7k9HJXt48+m4t
PP/2bsLOXdoT3VGlpXEtF+McTrHmjCAFDbHu5Nl4rPrGUyqyneXUk/X3cZABa9LvEgJaN9jnVfJz
Mn4OduZ2MVhdDShRHfIk/qwl92X5vQRUY4Ywia1Jm4hZ97JJwqjomTMDE3P7o1wDUHxZguDdkhj5
NE/0IkRqTXft4EjADUu+5skoX0OCbD1U/X6W3do1wdnJVRYrUqcUYeWTvbG3d9K2+KY6yl6B+BwB
v9MxQnuTBMZT7Ldb+77e8kD286D7Vj6nP1bWf8URfVm/EKOTWOa61gxzmElQemPTdpT5c23Yz1Tm
zkDeFtab1EV3o9m6WvRjHkY3B1zUmJuTPEMLjlhbCv7T7V+lrv0qIZoPhi0tLJQi7AziKQlmqdN5
Z7CXqR3cQkXj0zpFKkT4eH0CrN/hdFN3tpMkJxNAkVLTt7M9+JVW3TcNC7r6rR2lTTYaHgOmgo7P
hZXueTF9JEbjV23jGGN+KKY5kGMg9Hl7P9DqAcjebUnrQ82MjWVaKytcW6DwDAEJhahThGOXg9VG
snHTycO5qreJFSb1Wnn9Sr5uWYgyUEmyVV0RWSVqarREY0UREiX2ezJAKAjwbMV2mJ78i3z6iy3B
y5WjwfVUaeewtayfU9tt7AUdZLPD0HWHoqmcDARxk6Dcdsf7n7ePjXIluH8xLmRjyA6LmiV1GWpk
AjF1cmrCncI0/U5Jg0rtIA9RO4ZaO9SSUeMH3oMYm5ao91EUJtNvcaGirJ1Wuh/Mzitytq113bH7
Oz1XVg7ANXTMxW9FPoKodFFiGPNeM6ocvrM22XEehweOa8TnypVBvCyp4VrJVqNnxsCNrV75KIMd
bO57FJaa4XR7364VV778FsEJpkwfay5j31iwCHLmPhKwE0i0KKGBp7H2CFr82x/+76/jqBLB/1WK
nMsyrls4deXGNLVALqx9ZuY7NgZV3LkDCdoeb73J3vZG+j2S16Blt+8DMvevW6/RGN3VCsuNVFB8
UZltrUebgVA3rNyGK+n6l30V3FhU2xSpzVSEdMd2zcbY6RsjINs1tuOVBOaLGcGZKAzsTrvCUeK6
sW2l50pVTlxmzu1TsmZFSODkmcR91cJKlDchxMnyzrqzyQqA+Fp56MtaFsd5cS20oU1aqjZlSMA+
TFwpqO8UKLGC9ust4HO05jYorYIrsFZhtBfPdOtYCp6r05K8VOa2DNs4ObD2+xwB85uAgmUBqQrs
t2am/pxpTmMjIqa121ja1m5BqD+hGu2gQ+Wos+EbyHgKQ94YNejvyXdjNres0dFECwnd2+1Bto9t
LYEJbjgZC/mS+rDML/q3mFcOj2y8VYuzJWN9FC3g6puuQ7Cm2ap56Tbz3iSNZ+fSY6XW2xqtuL5b
unWxgy4+NIN+SARBmnLXHt4H/J6igFBc3KD/obhTezdNalDVtaNZL3wGXbNDHy73Zi1/K/vUMwzQ
M6Sf0/Ru5JlrLKJB0+xbTHarPNkVrPDG/C3t9A3NyWM5MU8Zj5MW+5ou+QY/WTFUG6CSMzcB+JW+
2YDbmxUB5b3DZQu0Ifkhq8HCwebJaedIkXzoSL5yRK85VRtBzkRGCFUYTQT5ScNMp9zSlnckqBjQ
Kwg5SFmQT7K81s+fYndkS9vOv30zVs0KV2MgFa6brtIw5n6tu0btUsVZANUNRH+Jvcczk3sVFGjX
yh5XzuyX9Qq3pSNaofejSUNCJKcA/7yOa6g+6W5j7OpyBj6qXXFp1xLmLyaFazJVGiQvZKwVcs+/
9EDeSi4/yZvsXYNni1z96fbeXnGhX8wJIb1F/cgwCMyV9uQ1VXJkJbSIVSXoaI/MsDjaEwmaia18
UvVKjLBtDRUdA0RrzRCJwAYobGo+pOPZzL732UmeZIdbLLCbCK1yY5sPld+lD+CK1Q4Kvk9ZXj6X
lvrad+ZbwTh+WQt6KcgqBCJS3SQdralPoafQfmcMxXteRU81rVzSai95/djEwweQMIcCWlck38/j
W19+6tlHUx/n/MTbeOUjCscGaja6KgM6aeug9kC9TAiAVWsastobynli1d3IoEZpPySG5XFoOkgT
vYdexYpFMcX4w6QQCgvQGzKl7+UQmsme7IFjnPs2+kag1gTJBC3x28fmyuf7EkaEY1PmsSqZEinC
JBp8NnfwWp3DY91d0vzbpq5nnYYKVj5qOeAOC9lTn6slr+y2CMtB2UB246TbwCMqpnymBiorSvo0
5uODMlLIUEJaRVbODWGvOdEhuqbPW6XVnLaZP7OuektpfujBtZp4h+Zq4tlZ5un5GoH0yp2yrIsf
LCRgWp4aOWcJ0uRNvO1QJFhwjdl+rSl6rVP7xY5wzDKTjiNNijlkcgz9VeZIUutHc/qjnMzjGP2q
yjZgOT8lQ7mfLPtY2EzfSH3yqlPTQSbvxgZPvB61qrQfXTYWA9Bf4N3noIeDw/yYckBm0BlIqh+V
XjhgjDsTC6OpQd+1cm9/ZeHKLBCaL2sRzm8+1aNU5OUcSnPpxnm5r8jrlMlof1R7FXoqpl1ubltc
/sc/8pGLr7TkYxeZUKTnTEvkxSIUXy1yL0XJSh/nt4LVLRNi3KqSnFLOZnBeN6pG9sCgOlIGzDZw
Grx3e2QlMrQPUFruZTu0sgV0YjrN+E4ma4MHk2Py4i61o7eGK58FysIRQvx/twtChCO1OrdcSwuk
SpEz55DWeLttYNnGW3uwfPiLbZ6TbGRSWc1hPj/32bSr6B0gPytiC9ei5pfjI/ijwoj6ikbYae2I
KtMOUgue7neB4Sx5wXqN6Vrr5dKeyLk1em2y5AGrWhIhIIL6TbHpg/a9P61js691lL4YExygZQ3c
apZjtPgTfqzAnMQogqB8MHf/1bf6HWQuvhWpCrnlJEWKnt+ZOtIb1uCpXHq3rfzDeqAVimo5FD5F
8JIxmJXWaAbSuToD0x29ADt75Lzy7HFHDcieDLFTJCdqrWJ59OuX/m/TgmvOc1Ue5wmFL33AWA35
XTOhUSQV37n6ZuWGOw6WNxMb2spkMxYA3tDWHXsW9JjLAfo8OgCbPv8Z2YlX2htrYkErhZW5o8q9
DnJ7tLXpUy9h2kJZu8aQ+ojIW5u9DTkmI9DYkUzUhcap2Jex5ExddqJV966TxG017VdaKWdjoodU
6XYkob5WZY6RtUFGZDD8sxNUDh/tqPdS9C5t/M1KdH/OlU3WvU36OYvmg22B7KTZP9rhJQaE2mis
DYpvbg0VtayeXX2ADLfc7CQr344QKuUac0sTnC/dTwfIgrSFU0PHesRzabR7qHxzLBIXyOb3hFS7
dHpN6hmC39/7wvQaIztL0+BYcrSZyeiN/bQxoshnKTmS9LOV501XSU6a6AFLy11hyUEppXu9I16d
N34GVVNS9ZsqVTa5Db0/9VGZwI8sy8Bi9aOkKcc4Nt2eviijflRV6CIQBX/OdnU6Byh178bU2HWg
ctECMGnJHSbbJSXbdFqOqPYjUw9zfCQjtN3MQC0+EQYck4HoOdNt1X+bsm+k3vVA7hGVO3la+vEI
XdRRBdpxdqbIduJkCKEb5rdK+TLxpxht/56236I+2XOrfpnSKGgKPC5v34zF2V74yj+SOCEkmY1h
Jn1rKWdJngOLo57WpNB4zdwGd2W14CDijf4wJ4Qn25RiijxWOVcdc0Yw3quC7UfsaMKm2snKLugK
4jXFW5O+t8mrbQ8BHexto1iZo5bx3tTWBDGu+nGbaCbKswQKPaLSUzZkg263eHApG2tfeuC+YGIL
8NEeIFdu6q1lamLa/DvtuLQnRCe5JlmqNegVaJvyVHrzdnLABdhk2+G4TsK/ljRfGhOClDEQKHpw
LI73d0hvqJX7GTuXUXV3+xhdo9xDXfWvXfz99ws/PuPdarSTTcMZjiZN0zC2JkjckTbxWisbP0f9
kxGLe1ou/bDnfZ+iGZQ1pzr/oBAhrKtkKSiQU2ZHqlcSvMBo7XRsLfVY2/zf6dPFzyzwHCvb1AKS
h4aUpbHDahzyqQCyNgIHieuFlwNeyBuMApI0vysqw6FauVa+v9Y6/bJdQlDgPIIqaolDQOHl0Ix2
yLuNWUgF5My2iwRX99Se7V/qe72vHvPH1c7ttQzJhlqLAn4CQNtiUWXsY7ux47nAmTchWdRtjX19
wiClMN8oPWYBAQ1XDSgVr0X7a5gOdKvRuYAAq6GBoPI1NcuyIuJKif1PVHfwJpQD++dhG7X7CQR1
cpd7saetoXavb/bfRm2hLm/OvLTKDGeTQAINsQ/Ireb9P6oe6WY8FXdQqK7QPnlNTxlkuZLj7btx
dbMvzAu5VAYBsqQaYB7PEQhBSuDK7KAOvvKauVpmvdhaWzhS5SRP0BHB1uL8Gvj3axELjnb6PRqf
D1ie/WCj2src2rXOfbwSRq5frItFCg9DaYhUMva/vai2ASkfwFXylt5Jm3IfB/JKd2NtR4WXm15Z
kmwk2FGj/dHE4aikTta+3/5q19K2y+0UAuOYKnrCbCwIckwMmiH1qv7d9chzsWdCMBwYi2O1xDKY
N/qzN24oJo9Fd8yX3fmY7KUVH32tpnl5+cSm4dyQijEDJ2SS78xwqcWnmF6mN4ESJu8kAMIJIznX
IMZr30oId2Wq1WqLrknYsR+8eZ5A+uqylVfvmg3BqxCiKSC24VsN3SupzpUFjMHj7eNw/WNBcdwk
qEQrhi68WueUQ6J0WOrQe8y2C8og8qCpfELFMlC2kW+vfayr5+/CnrBvbI7QkeiwpmwHlsrH8sCs
XNtFEgh5052CWWj/puZtLcMU/neJwjYWrT1bQ6YvwEnptfTo41i65nHwVbd1a82hLlK0/25XDcE1
KwleD3qKVeqh+WoG8zZ3a98KlQBlPYyCW6tfXb8Cfy/REHyxTgZtBqcWaM2joTs9ogBA5xsob9bb
GcjzHqjJPNRX3JWY9f4n5buwKrhmgkA/di1en+BBQoRzkSOC1vk+3WDk0EZ5BNr/DtOMIFmysrtX
ztCXSruw2lydxwovYmTyL5PHdnLiNEdICZ+MMH9SoXyU+Hztul/b4S82hbWqlprRRsc9sY5S2BsO
RMa/TVs8lT5QNL3rT9ohDpp/UYv5YlSIPj2fSpXFMCptkVBtF2q3dVe9onkF0kjxrVuTdV+O5cWr
afmgX+wJASgyW3PSI2ws6x4IbSFoTZOd0kFrDe0pKOdJSvlMtPgusdd086990osmhpjL6FGCxCqK
x3Mmg4vSyY5B///pymWbxBYOjRHbHa14Mp7Vkfqt+dBj6qVa/bh9NH9TmL7uoE4wHgU9PQs8FyLK
/yeNZA9xY9Hz2JkuA8q2bTEiUhpe8yH7tKe4dMw5UxxMbIEkQKEcjJ54WvJpzIXbadkHJeW7onK0
VCEbjtaGmubbKS6gnYgaszJXh5xYm4LIb1nTv/dj3TkN1Ho63D+COrwB9UOjcWL1fiwUN46f6NCG
Fr3nJbRi6AnQtyCTakyt6p6Bb8v9KE3viNrcQ3Yj9zQ2PwC7IWPoiEL9McPuyJjCODV7yvNjNWi7
dICAuVxvzVb7aYNhrQyfSjseUqvdpCq0revmbEnlE03LYGTtQ5t9o1KN6koSdKTpAedhsxvPmEuZ
on8Tq66aspWA+Zvze7H9yztckRHEMCMWbQOZCNmNlHAIp0CqPsxbxR2i4jhl6UtDR5dqatim1V5R
KNDOFTd8Mwc3Eq1n2qEooH9L43OH5ngJrQq5S91eyhw4VczAIC7UkvPxLakwoy2eHaOEyhqxnQqq
r3jpqRTNAv4hN6dWf+etz+OTNR4bHC5a/5hU6thkOOrK5NZ6/YRmFlrdk9tI4PRl91G308a3ErAw
e9pNynMcQWRQuUeI3KDdEph00Q6P7w3TxigzPN9nwCP11zaJtmkCXZaucGxlDfspsrv/s4WmQdBK
JKaFlXx9ylScVY0+KWqocvDeMQIEqLI4yrdMJccoVjwdv6yaqEMrGsiKq46VZw4bLcqfKo7qu/rT
LBYQXHfPgUZIxujDhmZ8Xu5uXzQxMRd/plg21ltZTYwYP1MaDuXOhFC37WNUgYZKP54D9Watfy3W
qf8wKPgPljFJ73umhqNpHzPLBurpMFiVkyeVGyWgqza/jPouod+Sbu1Z/dv7/XGs//4mvzfj4nlP
WRnLKe3UsDSVVwy68IbiTsUUQBPTj5Q0309N3XhJO75Zcr7V9Kp1+gnwpLojHwp/ssa5BEDLBCtf
wig9nkH9IFZN1GcI1G5zgFWL/gm6EHuOUUQkgl71U0HaYKjbH1VzTiTq181dwSu3kkcwY8nsZNSi
niJjCK25wbgjmgH8rFfzHbzBSO/qMT9m8ZnMj1Q1H6UMaUhnlo4mF098VDAACnp+s7Qzxx+0r1D+
eqnGn1N3Gpoy0IyHgX9PKsWRhyezvcuKF9Rey+SJ9selqcbN3sm0Vx30WAZvxGzIPVsYVKgNjh7B
2c64drg1I7rTGVPcsoe6jEpem7YC4Le/m/Ta0ROo4imAzhV+JgMeGhX+7aN5pfSoa+YSAkBlt+GG
vl4govZdGakYBUGnaFP3Pydee4TKQVfqu3zSNretiYnJci6/mBNitj5mU15lCNCja4bZU/OOQuei
Im/6ysdQol26kEtXVcGEeP2HVcHR9gDRpKlUSaFqA30rtU96rXp6dNckICRhlEWtgvqdM5cbGMfV
oqGN+QzVoG8VngS3N+DadusgCmiyjP4HftjX7dbqaChUDesfDAMKHKeYP7MRo7cxBkeKspVvKzZc
fq/70prwtq0MyqxuhjW1GoJ56BxlzHwVIr76jCYCz/ykOzRKFmTJuJJtX9lxkC9sqK3r1hLihIcT
JMFGLYeWcriAjJe5Gqb8ensn/8Gn/m1CcP153MsSrxcTG2ujAVpJD4tQUgw6El3VuxVfnstWXi7I
Et5IkTl2U2XDGlXd2XbqneYDSe6lqmsfpSPO7XGtPriyhaKCXjljCNRYcjVEJ8itCYqS9sr5WLMg
vBLqsrPKAeo7YdwXfkueVYjQrHykxX38GQv++kiiLN4sydIca6MK2RMr2y2wJtsfg/LFwBA6n/rr
Hdrlq98yuKz5Ivj0KRTwSIY1LU8QeZtu/m/Q0Cv3+MtxEO4x0ZVOlgiOQ2lImAmLW/RkWntiYhIs
JDZWNnH5DrfWJFzj1O4VvVOwicyTVVcPuo0EzWAwiSGk+HtQ+217y928ZW5Z++UWqngnxyO2MGK1
l1YdyMoPDLxh3gVq1UKYYA2zvfz+WwYFZzESSUkiBSe9kAE6MUH2Y5Vf2R9Z9nF7ZWs+Q6x8F4YZ
tzrDZ2OB/LFgdBa4APnAkAAoyq+pjogAJtFniM9EVrGIFAasFdSZX+1HPfWmdisHio96x088UXZj
5bBfeJzUhZO81C/JtvBQ/gvXMLhixf+PXyKkgy24a3MDjHuYS6M/mGdDixxJnz3VGD2qtj6EWByr
eSXFtsGIlSGvASODWmYkvd/+AMu1EL807o0KWSywBDEJ5OvRqlLDTC0LJ7mr7210H7hqQAp+VRn9
2oG6NCNcGDoPqanFy2dGTdfWfbSx2LCpg2n7sUxr9mPtDkIWucdX1QWuudRLy8LdqTo+mxUaymGZ
4y2yJHj5Cm302u28tCBcFp4CHRVzXJYBI1NyvgU51Z/05kxacqgxxinlmnv7o12NfZcmxUhLWzvp
Fyeuh3NzzM/LKBPMl3K75rhMgNC2qx2qa+71wqJIgMuGWh56iH2g7mrP98A1R3FQPy6ynhg7Ae3+
btda3pJ3A7Jeb4a1J4xYK/x9Xy7tC/fFrhsUXBaPi5HlH+ML5m8B9KxvYz93PzQbRBYf0esB6tHe
7a1euR+iTgSH4AkzEnxcFRMKKJScbAMqTvnas3nllKpC0g/2x4jVL6e0rpwGFRtSrxTn1iwsf7+I
IYTRkacyLFSYVjvPmmetkZLWtkpwJQDYZVWiwwLrRwclEbszUSFbOwlr6xA8ydA0Y2OWOIgYHuEV
IOjN6Rr44+pb/fKwCT5DqfigMwwkC9Nm9oEedoz0zPnDrEFwyjinLSj2PcimTXaovdvH7doDAVNa
UT1BE9oEOko4CKNVKLXe12pohqhMO5UbH/UNjvZ+9Ql29UZfWBIOhAJybZaSfvlceFxNpATYCMNM
qPpRAimrD5gyd2i72lUlkArUQxQjh2dHK8J0wkLvNGhdSYGNrPH2BmjXThEGkmLAmKJpGGkruDa7
0BSj4SCn6GUIHUcX9EhvjHNPxpBGpQPbp/as8tw2O11voX6wG5qtpZegbBzytnVN/mKaIU8kl8R0
Ow/7Ai1eFjn14GOult9mb4OBZkPJ39ph/GbMcsAJJBM66iRd55hG5mdltB8bxSVc3qPscDQz/YAJ
gK0TVTXkmlFFcedsTt1oBNQXk/62t9dvXEkt9csXonD2AEuQLINwKTTiMsi06DEl8zukRzwtfQGp
HP7nnfEzKUdP7+eAp6DSGmQTpZmXdrEH3rVvQa5Hj6F6CnxGAzXktir3ch0f6JzvLciSRnLtzg2k
J2sgOmYJDGQrClER3LV59EuXmvuoKT0D88e0t0h5b/kjyw9MeZntp5kom2b6UVCojvYDd6c+fwaY
G5Dz6QGy9j+SaVZ91NW8ojYCQ36T5KNhPmiQvI55gyLlPonCyN7YXVjGyX2rZw+3N09s9v+OEheH
RxfehFY6dH0rM2geNINbZT/rJA4Ze6rK6j5NgMYfCy9V5G1ut05ip0HOqoABnl8PHJWcodrOBQvU
6U0dN7d/mEiy+OOHCeGrnawyzc2uDOUW/Dhr2llmWXpsispd1WHgRtN8Jta4iRrb0ysoPVdoP0el
9Ei19MCAqpPVY5ugjxL3B6m3HPiHpHyk1n3Gi13TQTJAnZwO310dTadXlS1mANUjJE6rGbXU9FQv
dAtSHvryQU8g9ghZs7Un0ZUsSMXsYIimWhamyYvYmcRuDV2qLQV0NhWtWMOzXjJozSnBMppK3/C7
0nSNb6DF6+9AWUP9d8VxXPEbX+wLcSFjdEDhWVdCA2T87K1jD4BK3v6Ka0sUriY1zL6BhIUSjjkm
Mkd37XAuJZztrHWbFFglUFpvG7wS676sScgsqwmyj7psKuGcn8vxJeHWyldTrzzOv1gQvC3mdWe2
DQpJaOMk2qQET+NeGUYMXQV/GToEbfeW0W4np8OmxIT5uHjrx8bJcMpS65uaBRP/Hs+PvXIcssJJ
DeCWkBoynu87pQ0K6a7HbA1G8zt5IpC/t/eJXJ/bIvnOY7x6up9aInkDIL1DhiCjjCkgsiU09pI1
v7CykeK7Lx5yYEpqSQEnR9trhYdBC8vMNMOT9wMIOqfmBEaXv/LxVo6L2DGMNbSSei1Swl4jD0Y8
bppc22ZolUnaQzkZTssB3lRKTMpL3bYEvg/NB9rJLriT0XCvgCFZmBSU+Y8oR5ZjYex39c4l1aUy
MBbJfhmHa+uoQQWlvKPqjyx5kLpHq3lICeg0NvO6zPYttFhM/SDxT8D6fCk/08zcNshqmE3cljxM
5UcE3rWMwF/zWl05XldSjMvTJWKver2OoSWEbS+iDnykp55BaUFuA27+LPpft7d7zZaQOJEoTvJm
wOXMuh1k45EvfOZt2FYq1C9fbpu6Fma+rEtMnUjSdiTFl11eswwIQXQr/CjHRDxr0WCCpr0HPY1t
H66Pal/cmPBe/2JaSLLtzqowdw4uIcP047kxXLtGKUMDo1UzV7zPVY8KcRWMol/ke8Q3SYIxxFQa
JiWsoco9Qh6AAmNDQd69vZvXOoYqJv/+ZUfYzZLPbZKrFdwqrapgGTGO9kws3+vKNst+6g2GaWPG
WLbPMbInagu37ZTnufvkfeSikgkwLURmcgejAfUKGgjQrWb9Su//2nv7y08Udt2MO4oeAYJL59Mn
Fm2o6suHHFNhlWAkj62bPKzVmq8ViL6YFOKZXLM0Sw2mhNWvGC51Nz0BG+MDie9F/QYDqYFJWwuh
V73kxYcQ4tukYTChFeODJ23mttGJAlVw+1uvHSkhoEVmnyOcwcKMt8OcOhXw63hp3DayunVCUKv1
GIxDCVu3CC8OmDODVgRGzT/2Hvf4rgrX+1lXb+XfOydq63FMvFf1XpNRt69lJ6ugwKbIoC2USDX7
lT0UMSJLLnl5MkRpvTpVu8mg+P9bNj7lWtQGkVSr+4mD69IO0PROzXpvtjqUVog7Wv0h7gDF0WkO
9mX+zmRwKwYQeqYBKASTqc9GUzzH7NWIP9W4Qbp86KN3pcO4dAwzTD3UP5xiMh9NsFKabGlYmee4
NN75gNvQGsHQGW9NGW+BNv1sx+kTyAwIbqGD1mWlL5GzNoXxOPglSDIR3k2eyYdNX6HDhS6fwaMD
Wrq+lZpBO+TGtudkL0sVkguwuTDofNDrPbXUXaxlzgyI5GiEg/wsZZifnkGQH5KTxJqQrGBAE7IR
ct9pZxsPaEdtnnWabKrp5+2jdTVduvjOytciit3TGPvRK4ACMiAP802604Bz1He3zaxcRE2IZVGu
QJ4UQwnDnh+puuPl2kDMa2X3L2dI8LnD1OWTjppTmGI8/d0yIijyrM8+SD/hWjZrqdC1gsoXc4L/
RHyiA2e499ax3o0bSKUH6QkSbB48+sr1WNs7wW8yUkP0dMDhNC0g6Rlgtez19tdR1kwIflIfoiye
mSSHfe3yvbWPDzpKROiZk88sULf8e+aBB4U5I02HRzlGXClO6tHjem179TMK/lTtayOTpFQJdWfw
qrO8HQApXDS0hufSXcUwXk1oL06/4FebnmejlXY4/eXPcjzR+LHs2a6PCAQ7MEZb9hhKcbJaueAy
uHM6OrTFpIthAJt1TyrVi/JjH69hHFdCivjk58iFbIvB2VvTe6vfj/mjHL9AJMaZzDPKU07CED0x
bwakFgpikflYq5YjgTd4+1CsBR1deOGnjEGhWoJr6HxIMS1gSwQeb3pgEFcjkPc139a+x8ox1AVn
lHbtpJsjx8rhB+f2zAdjJTWz1kwIjqgraVU2ePSHVOkfTGa+5xXim96+semz1jGWIP3orcFPAWCf
nivtm9p9FFrj1Ao7d1bzgs6ST1LdNdNQrk98IA5fHDmYftogw4VD+RjPxKnc8+49bl4ymTr9qEOY
7MkA7bE0fShlor5LAb5BgQ4TU/t7tYeAZf3Z9MehxWxz/Sz9D2nX1Rw3r2R/EatIEATJV6ZJkkbB
Sn5hWbLFAOZM/vo91N69HkGzg7vfvrnKLmMAAo1G9wnzR6e91vl7nUFsRgPlgRBvtPBnIwxGrnpW
hI6Wfc0BJzNSAhvn/sGe+seQPBFAG80Wxi+vdX0YW1R7U6+eqiDXobDWgo5YvulD55j5rWIvfqxl
B7u6jbI3Dv8GQEFds4CHUDzMIXJ/AwgiG43SUdf8saxll74sgn7SaU/K9wDFaawoa+Rm0RAMfeqH
RQgcFZJdZfaLEQsX/i5ry22sQ8qk3UrJyTeE+M3yUenmztDQfQnvNIAtrhav+Y1PCAJ05+BZEOMH
wEVwWBweyNDpshMuRHR7+J+7yjTfwhFGKeyeLKlkq5/DQZ1eUSKRIZurHGnJgtT0OH4oLwwENy/0
FtPJDhNCuYn2PneSo6y/JMkcPw1NTr7rMpOyVu31ZoSoVQy6XfxBlHXTN5J78ewO0mA+jeIy+gpE
FO/QAXbLlVwjEP8cHBgauVZtA8Kmb7r5NUo4qNMo81hOogO8K4Nnn/uEp2MLoapCWWcxUD0+FqtQ
FNTokExyAO8kMVjAn39mxqfDiOGq13WrjXVMsW6guD55Zfxi4eHKNVi6VypIz+/T0rqGKjNROxcn
NU1lBjDoGkwjhPOhj1Vt8hJP2LD44M2LPkoSwrMX/ekAwhmAI5fKIHlL7he0L8wkdCFuvasygnKq
DaQeSN1zBcHIZd9Nv6bF3Df2JFnc81P8q6QjJD12VpdlTyFro8f3NRDFI5DOks+3fh6xtnEq1iNk
MxVkIst2whCrNjJzs7XRAyVLdHZh8qA4ZbmVBrZ1410aUkhpKrPqUHvHkI23Dpn4KuRXEMrWIbPH
5fXyDM8eg79qRCJkrcyzRVcHjKYOKOwN26n8U1uyWqdkFUWUWjqRJm6tSjvOd9ZPCxiLNCC35QsU
B3e6P2+V4PKc9DMbA0hVyDujTGRYoIF9fRP1DVXV2cCkapgcp9briCQQxlqbyqLPSmQ2uzGNbqFC
6Beoj0/2A2PHxL7ODCSqWu20sXI3kPg6pr03Gj+j8mDD8kid+mCsq4BOkNyPLWS3Y+uazV4LHxVQ
3dGl4aV5H7PMCMx0uaL68uPyrM7hDb7MStiLysjKKVIxqzWzJm67Aiwgy/Cg3BRvncMcCjUnRTvI
roMzF+2XYYX9OBVapfBc12APds/zJ5rHTkQHiNFk2z7/UQMwKpnnmpYKB+B0QJGg3ioWuFDrPLkD
98d1no/RRg10v7r+Jx3nL2MJKXI3mNOAesR6vldnxtaFYpVBd4vq8D+Kv2w0SKlAvTntnPiP7G44
B/36MvgaCU4u2j5cbICLMXjnAeaPwQviR5FrFzu93liIMivkjCYByhEDBLs87mgvPeAkIHL8gyfq
l58iXFNFav5rb4VAmc3VceBvl7/qmTjzZYD1yJ7MNeIT4ZSoUK8wIPObvNrRNZeGa8m5F5FjaKxH
jFaoeZU5h3Dj89gs3uVprJv90t4ULr2+UIxBWa+cDDhV6OsCp7pK70lLrbIzIEQwqJqBgWBiHDzd
3HVroCpZ+fYm85OjjJMn+zRCXAmVRe0qigOumZ1Trveo9btUuWTlznUovuwAIY709v8ca3WfbNvR
55M7DJ/dCRh+uyFydtVBKq2+NfsYm13bXf5yxplL6JRVIGbTip5XxRiDxGAo9ofGord6sN9Z+aFF
g6NPx3ohaAvCP1OjsNWE7FALsRgbbxusxxJCDCdEx3sDZY42/jWpjy1ejLbRuPP0TBUCFofupaTc
ZrUVKCD6xabmh1myrzTqJ7nixMOvUNkrNLCbHzy+B8jFGczfkLkfFuK1UBuAMLlTDPAoK+Z9RlUP
mjVep+cO0TX4RoPCkuLdysc/WTRIUFjkTL7/ZWGE7w8tghJk4pVuwfc5lMfq+l5Pi2CwF68cbW+m
EVB0Q9B1wLKAnQMJYZfDcUqD5JhhVc7QvJfkui9Dhyix005TgH4qCfepAfECstFItZV8ybM30l86
iiHspCJJDApGjnJMcyhF9wq5LmvQVlXVhWj976bsudtlSXkXk+JF1ZYyoAZW2SjU2p+nLN3ju22U
RPcideJOppL9EFtB3qMspowbO33i9ugbtbG1ULJjQ7evBxDuGxs83LBw4+qdM21XMrihghIXlQCW
zW8phQrtkkLpFe8l2IRga/NtW6VBvDKm1cpNTbvZJhaBiqVSvdSmhv7pov+uowy8OeAGG9CY1JYf
YovfMeWY5PB0ttDFQcU6LCFGUbe+ZBXPRbK/iyjyuZUQHLzIxHFIK7iTTybk2Q/dtLk8yGfE/RYv
T0YR7tc0UqCgY+fYW6S8Ucf0z5D025m+k7zwW2Wr5bfqMAN0cmWDSdn3pm8YsLPOodaYWG6qRCjj
fWg6d1CIB3YVTEX0jmvIQKEkPL8qo+QonI2EJ79WvJCHcKCKjTXhnbapcubGSxLo6HpfXpXP/FNc
lVNAlXDi2qiwx4msJ86Nf8S/AeOMtrGboeBtu2PAd/UuBnThVf0nyOMvSC7h5IRRG5VTNShHOpRu
TWpYnkqW8FzR4nSITzThyUUPsrW+RDbmNgTVLuu20WG1HgKazzW7q9CxAjRF/68e3usr+8ugwjZD
jY1RTcGgyaIH8PoINBmi+mz2ffLNPp/DJ/NqDdja2Ou8iit+wz6Yqx2W3eqDV/nRbTqhpA4glwc2
nmSvnMsETscVMjNkiLxPO3yyUU38MnzkxXNIrug8uyxL4GOS+BoHH5vaKAzJaiTnKshYV5uAhgaW
FjGFwWslV4yiwYHovGKHni9yHsgwQFZ5t7KoIKMt94iTjrkmeScL3YG6qaCkrxwnAiuJpj1GMQvy
9MZWn3l4KObnsO6hraw2TjSmt6puB22TuCSU4l7PrjzBA9JQTWLoppCD5UNqR01VYeU1ZXX+c8r6
t5q/dXn7nKHpp1DHYNWzXSw+qztX8tnXWX4LESeDCyFiopCt5WmBHV3Ox87u8TYHN7pT/QiuCbTE
uy/c8YU/oUOOGFm4XTfDxAWICWesmOTHiKYp/3284LJFNGiD6eYnQPbkkyg2Gzu9SpWjRUonarvt
nIcOnyCMXjohkDsWoJs607ymwuYYp+siqbxpHh9JkWxZ8ydvSrfixyZtD4YdXvVN/cAGfl3rLexC
CpArC5/FY+pWavibDB+XV/JcTGeQztA0cAyhTC6EhokrNGstmFg3JfZtVICQsNOzXNLzOZdDnY4i
3BxWas5tXPH4uOSlM/Lcy9UXC/1urr5fns65shuKpX/nIxzJEEbQecObGHcHxEW3xQMcPtx8h7gK
H0xZnftchfbLaMJhzA3FbPoki4/QAXfCgQdGOAeKFQJSa/nD7BPYKc0HK7pVzKfLE5Wt6PpdT/Yc
wOip3kBt7jgvra+UmW8aeqC10B0zZJgw6Zquv+VkrFgxKzIu+HprlQ/WlEh+t9RZXOWju5Prxst2
pBBXpjSaynTdK+U8uSmPNmyoXK3rJOza9b8RI8jpRhEiiDrNS521+HRjexXNVjDMV2qmwvPjuS5l
l/66vS+NJeQVGTyDUpToY0jhQyVYywOmPyeZjfoagI2pDkXQELoQ2sGAvHaZWRtUXST3pGS2Ys+1
gnODMVpWdAwz/XWedDz/OdQxUTzS0p9qXkpSuLO1m5PVFXurMLpe+lrHR1yLcfHrUh81HMRDvU8D
BdrCsIz9WQ6udo2qavUEbOPGugfnUw6QOptLnv4QIfJAnzBkXRYCVA6RvrVSwGNoGDi27dVr3XhA
pzf1I0j17xK2lz2qZasuBKNetxLk7wiuMfjiFcRosyXyeItHWb2N40RyD53DvJ1GI7HjmKQtsJta
ER919KMs86cKOg8csZ2+RWBS902a4A2aewXmr89XdXicaSzZ6pKwJLYdyViAq7xgpyvKI8vveLnR
++gIAymJ7svZPPr0uwoxKQmZsvAujo/o4gACPV5Ru8YVOvpKz/dQvMNjtPZtGJ0YlbbVFOgUwKwE
SkeQ6DGAPLRlODnZp17//iRG1nE5DglJEY8HeEnl78s0O2M3OiOkdSJD5qoj3dZC9EpzY9GItkYv
d/KMgELiBn7XumMrXnHMN4MLFoHl5cmmjw/yJPQcAPTLThMCWmUZUAVeY/RaF2aZAzGb3+pjf1Pe
ULzTFH81xBluNBANidfsK7d9k+uzSO4J8YWeTbqpReF69yqtqwKnpk1X0OaRbGjZoRKF1oihGFAs
/lzp0VeZo9CrFoLlkE/2euqW4S7by+TOmGQzfTKOTjbTMmoTCL44RTBs3qvpExAb3pCG23oetvAg
2lZKjPLwbWvru1qHNkQMQO28X2bovBp34ZhtBmTDg2b4bNoTRlGxBu4VhQNDh0sPhPeW0l9DRJ69
1TnM/cZ6R5MGot2VF7M9ClYxfEx6BgnVeUOUDgDfm7oqwQaAXX1UbKIM8A6dup3Ogeazy2BII7cq
0ErSM9dUkCQYjVew5FHVHxp+20IviJhQCKo4ukPE5xZgpAa3B7cARH4VvXoH+PNKj56rtq3d2h6R
xwCgsAyRhPYr/ZZCPA55acDmE0nTigJnv8q7ZJ9vEpjSE49ADiCQ4X1kW1RID0fIhesN6khHvdFd
blhwN6XQEv8n3YmTWMiEXJBPWQ1dK1wzy1h7Rr4yfSUrJ5uIEG3V2EK1NkJ0W0Zo/Q0NtKyGK6hE
SLIUWab5eTBONn4ZzeoCMaMYva3BU58A7Nl0ewtGBO2DXFJaNikhhsY5Kp5Fia/ThChEv2fx6CTD
JMmEZIMIkZJ1nBuAbq55+nbQQRCpy0COhVk30oUE0xRYdGYetzpbEKSy5rqu0s2UltvL7w3JPEzh
nUhH04q7IY+PZC79HpCTHuiFJkwlyyWJfKaQrg1N0WbMwAmN8c4wmwM3sp1e/mntV3hH+v+/KQnR
QIlDo4sBgDyiV+7AxwmqPnBPy/rg8jBnKzbw/YK1GKTZDeAxvqYGWhIakZI1kPfdmxCs1c3Qj9HH
LOcKGv72ztBB0c2CBryfMkPnX7XRUAVbVZYdnk/N/v0zPt+yJ2drCGPdKE1cKmsmzJ6iA8rqq/VG
5Re1O/nYlsiEQVeVNpHXdfy+Of8OLHxTonbjPCkYeH0LLB5KZIUzOBAhQ42Mbe1XWUf+HEUO2cnf
AYUPy2Pa0bQ3kfODOFaFYeKmyy2t//QRc+zVYHokmywBQiy+NQYKFcVIf82SHH0tl+E+TCGSDBdo
9LSee25C9QKXFPw6zcnDe83pzNFpa9WDEJ9PoO5IW+LXuMf0GuWaMFawgypvJqqfhI+Dwp9RU4ax
Umb4c/6LyZpT/0sB4u9UhRsmjno9L9e1TXdsT12+bw5ry3W6jjxpP37dp+J3NHXDpLqBWicVO4RV
lvW1VlfRMbIBtFsqb03tjbaft2MELmHHsvlaM3nq5LoeH2zVjFEWHANgux1Sx9uhn96S3rwPc0hd
hlN3E+WQ1J8mx2ImCapmYLCz0EMvStkhquc72C3uK2LvOjV0E6UKeD5IAsDZfOB0RsIN0IzjoA8E
QW10jffsxyqtxAEDz2Dd9KkK9E/ygdPxhEjQgcW+6GRdtTJ3QUcDVSNxGjJsJBFnPVEXvpSYGi+j
QcambBFx3HCTAuMK7O12gGfqku9jspUDPs9e3CczE7PkVuWLlXCM2PohONGw1DoiVfXhoDbsy34r
b9WcjaqnIwpRJe01Cv2obp3jBLiPBmDyWwkd4hXUaoCuPP8HpSl93RCXFlaILBlBX7OBuCosvxf0
MAGfHf/YKCQkoeKn4TNrbrXxygZfCZEm0Q8xwBxT/2fuM7BsK6+uPkz1vYYjdDbf9yUkdO5z9ThO
NznEPWqTHnSzx7MNqpL5JgcPu0KjVNP0IGLlA0w/HvIMQpO1Gj9z7WEsZXDBczf86YIKocTMIlUJ
mzE6ZvYbtC93lAMG3sv6quduodNRhEySGjDtrnt8NhITp10M5BAFQOmhWyqa7HjLZiS8yUnc9w3L
h+hYvCwBuvV7KOBAPxJmt7fr1kQQt6JDHkgvPNkchbBSK2OY5xQrSTd6UGebdgF/AUZCUxAy2G7a
/hyonmE+6+P8n/hryU6/EGWUtJiarPnXWVTYx3ht7Vrv8/DjKMqrAWeLESffVMw+p4VDqAZ6Zzj8
APBGjvWhPqawHApAQg0WH8zLxzx17PI/eGGd7Tueji3kpfG4ENCI/zV2pt3MyQttPtYKtbord6tb
Lj1oAwfcHULzskzjXLZ6OrgQg6pmXvoinyMof+QbJQ1v+/ranF7NELS+QtpwO5dHnY4mBJ8UniN5
wrCdK4Pd1mDHxMO9GcdgjNcer39V1cHIweQAY1sjs9PoUJ6GVLHkapH9CCFK6F1fWYWJ86vuhyvq
mtU2hYRj56PLBW2BR3naIbukzfWUn+StalM0Rjbh0lxPk115yJEVaEgtLsgs27KA15CM/CY5v6YQ
oypYPfTo60THugVwlHNfJ50zJ73T9zIsrmwoIUQpSToXLMT2tQ2I20KsakGAom3tw7lQEg718+HQ
hqQoNRnUyoWFjApDnQqlhXtMPZQwAzJ/lV17oGhNlazdxGELOVdoCMXRo1YqPzWGAteSbZjyk4bM
aQEfUsx225qwXFs9Zqwa76Vy0xSAPA2+rajAemUuQSlKKzJI39xYLHYIg0QR5LFqsuPsEdIC13lt
3rdF/3h5W8qmJnwxNFYhmauv9YkWuCSagO79qpsSJ4tPZO332//vAgofKw4XNGYMDfcJNbx0fgI8
+ibNFX2fpmOgR/HGTOeDMrH3ZazQbuwyKBIqsCmIUtcG6ZX1i1vYqdeGfpnH7jQbK6vCvbwSn83m
Sz9SuHyggsvNPhngCmXXhzwBfCrfhhAjhIVvP4eeHkOcHm7Fw3OiJ0FePkJZ2QO8wQuLq9HQ3Cm9
myEKl0PMcARH38LNvH5i225dcELdmG4qOHZDrZM3VwphbgGnzRSZPmTYfTXuNhQiBxwF2RBPI7OP
3KhPrlp2NU6ZD234LWQlQGHOeRBxs3CZUf+4PH3ZRhDuvnkp+qHNsRGsKvHsQUE5cfChUf/PwuC/
t4IorkeUtq/jHC+H6Z0AabHtwSxeNnh6va+OH+AOepfntYbVb1+V2tQyddtSbSLMK6N1VEdrAS5m
1SaFMMjcbS+PcHbl/o4gzoixbJnIhM1N+3SPJsom1vudQdTg8jBnA97JMMJ93bQoT5MZjUiDvo9p
4/UJg/+jBrn+QlKzlI0kXM4saZe6AP/7SAwTMmK/+gha1Lo3NDLxuU+tgAsf55vsBonAMDcLuPbo
V9qsXM0tWPdwzrjiiq36c1jer2IUjsW7H20bv9NpORpmC7syuHk5Qxnf6qzvncYuPD2Hu+0CyZXx
2WZpkLPqV1yjJsO6bkMiuk2gKEGPnQWiyNS9Ea26i9L60ZpJ6/YzdGz7axZOHzSL/VUwPbWSP4bV
3CRK8ZMrMsXZ7xuGMZh0Qz1KNW3LFvE/U9+GFchr5W1sI06sNsOEOtMoEzw6A4z+Oo4Y0DLY4NqL
Vt5qxhtsOoOut6HHY7sQrnYIWMw6Xlb5+Guc3yiL0G6EB0FaPDTtH1T6Az0rgmKhQE5LM6HvyR/g
MhB7N2GuRTW4Mn3NS/rQHueOdP3t0NaQKDWhK7LnpnU3pqbLCw2kR2WXzM9tk6FQQtxGVzZlNd8Q
0GjMBIgsbToCOyk5Xt8/ioECzb/jxCf15yRZSpuFGsUaJz5LX2ynwliFRm+Xz/D51/7JKOuvOBmF
G2PYzhUq52tK1g5eso/QEMMh3qbDfyCmfD4FPBlvPeon4+X9iA2Y4k7rPKsDGPhT/AAlUqgvwU/U
L70CFLudZJJnM92TQYXvWxHg/umMScZX8FxwLe2YoR1BARmI8z0g6dlP2cNRFrGEnW7W7b9KGkOI
lmqYBlpmHEzVDFRTIrhyPpU5mZxwn2ilatPaQO170Bc8RZFSD7cF1dYcLnO6oo19Tcv8VG93ZWEl
TqI1h6qb/DpcOYxa7+QKOxCd7/WR/ahi3ZnqPyZ9vvwFJMshSrTUedvNsC9CGbfZqjE6g+m7SeAx
PEhuPsndKkLgWmNulznD7jL74pDZaKQyCdZIciqpcBXFeTdGBQUIxbQ6rzdmtw1zUBli2ZaVrZjw
QmyasShnA0aCOQU/am42VkSupwXirpmaXFN1vK8nDYDC257lG9L9gXT9YYq0Q5hCkb8k9VUr5RGf
f6D/3Wl0Xf2TswuSwAzvFDwYW18LwqcxcjWIJXIPfsjchVnOpvSYes/HIJGqI8mWXQhTU8uyKE7w
jlvfw223acjOhkfr5V16tgR/EnKpEJxUooBNqSHPSKp8V453qfq84P7PDdUb8f5Ou9sm+2DwHlKK
6fHy2N+voC/RngohKg8hxxNX2FccZqcpKAH28IjioRvDK6J7vTyWLAhTITol09Q3xYJ5wsJ6zpwV
6LHmvC0slH7Vuw7Fnf9n0isKy6rmFHVtpqztc5gY60AgxL8vT0qyQ0RYnGGVU9JwHH1rqLyFPo2w
iUirj8uDnI0vaE8SHYgUpO7CV1pQkCsgCwnrYgbtGZtuMiqB157TtwHgBq96vOxNKAQLWXU1a+WQ
1hM8Pof8ianVM/QfakfDa+KqmMs969Q7LYfGOU2vYB4DD1AlDL1YSwDGnWLPgHV5w/jTXJCbAhVf
lWmuUia/K5XdNNW8x78+jLp6Rcb+/vLSnMMJMh1ZpKHCcXk1dPkaHSpbsXI7TvJjlEbBAGXENjRM
N1Tj+4KlP/CkRzGr7A51Z93lbbZJpteCaZuIa49JAt48bfepoitwLuq2qb0KTSS3UKFCjRdcJCQ+
sG03cu3p8o8+98TGj7Ysi1FDJ1Tka9vQLIAnQZcf69EA4Hy8mjT2wMt8Y6qWn6j0MFf0F6QbDtDL
PbYQlmH5b3MhT/rAf9VDv7cbWJ/Y9EYt6id1NdXSkDkaNwmLHFO5QlbvzXzeLMritAwDzPVHhrIG
hwsMs6jXj8SpSYW4Dp2vZcxfFLBfa33y7Dg6JNGwget8MLUg2ynqrTLQF8UC8BRf/vIqnLlrGHrZ
mk2BeDfBAvj65eaYRvao9lgEG2DW1oKOnwqLNfw2mD1dHup7vmmCdcRUyDQwJNpodXwdq4jjkWVt
bh+jp+i+uOV7OH89xjfxFgWJvRTU/S2qCqMJN1Zmx5MKdKZ9rF74E9mHm2FXBataP9kZg8eO7a4+
Jsd+u/xfswRhXGFF1XAOo7qvraO10uczvoN546YrJ8lqfgtHwjDCfRUDfxyDtdIfe0sFQCx2c/Pu
8vf6rncnDCGc6gXedVPbVv0xLrN9lahHmPFZTtuMD12UbPAui9xlBm6zT0rjnmkavyUgmUMlI/mh
x88GZOP48pTl21yHp2DvTN1vAvuJBSw8e2txl/JtEyw2fEardvF67RUXa69kHIXI3MlA1G1ebEi/
RHHzg6I8pXYHmj4uUJCmQJS3hLutBl34fITS2NS7pQV3RvIIfPatac8OKUunoc8E3tpFxN3aglJk
2sYbFGkPWT5czzFUu4zwJR+KKxJ2bhPvNNJ6igJkbwSkAAqhTXeYuAEJInBjGczRoGHYzV5ZoOE1
xT4xjIfL6y09H8LVDI5J26tGNBy7lylYLVkUv9tnwFWnsGQxvMujyfaP8HSo5iSN20KzjmXY+gQG
GlMVSYb4nlN93UAiS66MTIUpGSTC6soKFmq5gxYHtaL7NZTQ5y6GFyENiuQ51IjtwKRdktOt6/Wl
oCMML1ynKhqtcwzpy6NJ+ptw3oeo8an9ex7tmy68zmSWOpIV/cy8TlJkvWuTeLCg0sbqez5su1mG
/v8Wq4X5rD/gZABkienUG+lwJEO3UWmyjQxoRaI+PPQ/L2+ObwmVMJIQw5aQdgZZ7B60WVCh+G+e
BZCqkESw728KYRQhhA1GAbSjXuP7DOQX71QP9pSbVaAsrwtXA7OBUh8lM7+33uGWE5Rm7oELDazq
U5P9TpkMtCabtBDutGTpG4Mp/ZHPIKGBx1AASDYos2zakovps1J28hmVAv2oPMY1aBw74thHa3Z0
r7ybDqCZo0FlO/YI8IP6o1nbcDIbMtkmFY59mVqAZg64Nto2BbkABZdB8sKQLKMobNLVBWdT1/ZH
Uh7oYPpd9RTZzebyBv1eTvy6d4hwtpmWdGOaYR4QqOs/6MfihU8DNDc8Am3vzlklgie/2ue9Ty1H
7q0mOYqfyPqTbzj2Eedrc/EIjJSTs+cpClhxX/BEEsK+kxKFeepfz3wSN6zNBx3X/H6BRMqm6R+m
eAPn7PKnkgf9I9DdD9kN9IWATjM8WC3ATe4R4jXt7xycrtoJFa+5+w8IOZJ99PmUOVkAENzNWUOL
CrVDul+8OHXG+5XaTSHRg2dzGDpyQ3jZmEJUaro0z/IoxKKHkCPJLUdVGu/yvpINIYSkqZ0yOzGg
iJD124G/xEzqYLd+sAuX0ucHP1k4JKTpFJusB+BJBbvFCZ/K63XZ0Hz9UGpsVZnUlmxKQlahEGOC
Zseq0zkfJ2yTBbi9y4smO/FCTIGJB/p1jA+wkycOGtZwHU+dWAsuj3L2NkeZVEciQCFtJZx42sxq
TS3MY1pu7QHtazAT1NQNp/gqGkckcFwyrfVnf/tSJwOSr0cv5O3YFyaUHzmk18nyNkUluBYvCYXB
BUc6E+2Hot9dnuTZuHIypnDch9pq4nmEkF7V7RcK3Y7xo4pqV5PlKt/LQGtcORlo3TUn25BOtRka
6HMAcZrf8MOytbzUdKb94Eeu6gDXNUtO1tlNcjKgcHiha21aeqLbKM/CXbZXP2aqBXEdvVxewPNJ
xck4wglOuygDUMuyUKisQXKB8aXiTvf0hQTm9SovRyB+DPy+pHRzPnc/GVZIHoaRU7XrETjKZHIo
IBRlBhI2koeyfqrCxSGWAfTg+AQpP1RsbhtFpoN79pif/ADhmANuO4BxS62jmYHUi2ePMvy4vLSy
vSkc8yJToAtlxPax5KM7lMyHBLhXWq/2nEn2imQu4ruhmaKR8REnr1sCUhYez/R/NALVgH9WLaIz
YS48MVOmEDzSR/Olo4/pJO0rno8e/x5BRNMVWR9aZOH/rVg+XoNCrqOw9ZjgSg4GgOmgvsOPRemm
d/SQ4YaW4bzPh8u/4wvhEnJXbaKOhQ2qMNlXLbkr55cibTZNvHgTEB69JaP9kE9m6veI+XdMIWJC
VKpuVa3oj2X5oNjOYkI/CSwxJaX6Tl+g/ZMNxXEcx8afxwn4ew1pEy3VyqlNiAyNZV/f52ZH/Gwe
NF/PGFDINoOkCkDlTmFUatDGKnGpiXaxtlgPGG1TD+pjDcVpbsBxwOK7EYiXduZOX+PQh3Q7Tu8h
CJXERjZEntLlbkp+DaDTrfrGNXWoiZhepOiMvSUZYCaF4ZXtlRK33qJFm8HeV1bsWGXhhvltPOxH
vFmVGA3+BhhJpns9SAkD5LxCGJ2nx3l8y8uXeX5TVm+vKEGNr3Q72C/1zJuTxkkKvGNyZ9KgatK3
ASXbMp0cTUNNBDpdaguGb+OVy5NGg7a9iZPF0XMg19LQodW+0wE/GF0lyVwK4W91wlW7yjGlvycA
elItRBlFv8pqA+WTyCHh3Zg9AKkQQoxZhRY6Yz1sZ5jTqctLkjAnqmAqFOp+k9fZOhU3j8PSsVod
lu8tvkeB5QlvCj29C1s4XEUQt+kHH6DBO93gy13GfzJ+D+zArocAhrUvE3I3o+DTFQ9a0QUpitNq
0aKu+dajglvohW9CHsqKZzcvbyetgOV2AxPBajcx4i3TptYiz8a3UCk4h/1LhGXMfzdgppkLvggo
18BLUAMlnfS3CtKvUuChFKYuZZ3LeLOh2E2KcR/xo81+t2TwxnLZ9OlzOyVuEr/V45W57Em6Q+kW
pnRLEAIFWA1bA9LUITD8hf7E4PGOhiit92qFvhokzMwJmH5gut/R5XMVC0uNl6mGjK0ih7iE9UMG
2kPi6kh9y8mEztB+yh8S+pQUL1V3TDOApULUwkYPysBePuMDLw7YQ6FyG7Eni+pOXsJ+1ezcwqiB
Mr+m+nVibEMMxvG9NGUzTjDZxF6BD62X47dF5V2VQSQrgjJZaHnVlPojGMMq5xsbEC47m5zCxGVn
oYcPfdoetqsD7BzKfoJayuzM6m84NwIO9pYl9+kICZWiA45suypx81sDkvqXr4tPfOWFaCCWlnMb
WMsmLeCpXcNNcYBdcg9xP1X/2VGIuBCUL3StRtlyuKpIjYSRhR5s2V5VM9zw5F1NLMOfCthhtVYP
RAqx5s1qAMGjwvLrSntsagsYtCSsIFqK86Y1y+uip5rTVuorWobUiYzxGVy9+04niRuFahCT/q6f
8D8qKrlBdTN0jCQHtUg1B3cqm4OOvmbVP+lGcU3H3glne0OzHwpE+5YFIl1jxKbA7gGURclxmbHz
2M8oq4II2PdAf7ChZa43sLldGr+s93YJ357oT1XHft2yoBqj+7hgu04xg7ZU/Zzetz1wd/NPVUdX
rDT24HTBcwrymMl21H5d/hbnL9R/B2ZLSIrCLMtVsszsaC8NnseP2rS9PMD53ODvAEL6sxRmOXW5
aRxtlIkXfXFoWbm8fjEQBS+PdL6oaP4dSkh0RmuBjh+cko8qz7Y1cA5N+dZSGEjnsEKwD3Au6uar
qN9lUeJLhj5buTkZWsgaOrUJS1gSoXIDCtywUzR3eQ53C0wANvkO8hdutp8P2R9sb6lC1vn0+d+z
Fo3UFDOsW3AqrSPjD3AbGwzLM6IwuDxByfxE47RG1as5apCjR8uuVnMnQuPbLP6LtO9ajhwHlv0i
RhD0fKVtJ7VaXnphaIzovQW//ib7nLPiQL2NvbtPO7ETMWiAqEKZrExUVZQC43ScGuPfROpfW2Ki
BWAcIPkpExORuizbfW2H9R6KXq7mDG4GOgTNqls0pFMvszXOl+RtlEmzpFZpSEOj4ahR6HuLldfK
owXuTreT6I0a8UQEONZhLua5SrZ6U5wncznXqKqsKG8wRZG50jzu0Yf3r3/CywWjrztqMnnWkAz9
KKpgRG+cSban2MrvCwcTVS7xtSPxf/e/jWV6JX1KbQg6+NpmFGykzuWxOeUQaOIp6nC/MuN6QkVs
c7Ff9INe1dd6cnp/ocXGawBy/9iih/4OunyOdI9I5/pJ8BwF27AHQZ5pNAVOogRIk4TvojZDuQhy
MdDWHepim+mgtX4JUsweQHL2+uLfkVnn/PrrcjNeSlPJIAo6tg3Bz8kRoJidAVr5I97H98SRN90m
2Ag3s2GLuQdt39zSH8OX6z/hO7cK8xMYb6XNuAcCgdPXiQUeOQSMi1p56Mr3AQTLcTeewfdg62/0
/3s+8s+FWT69gDRqgz4cdOWGj7H5jUjJVk1uGX0Zhr8SXpy7lyuj0vrBCNGU1I5z8tT3oGgTb+Ja
8M20d6TpcY6HraxRTNXMnLiGY8zsIIsEZcleq7EuBLksUHlYuVhAPvNo1jwHuTjAaztkTKcP40Kb
abWkkOFGeVok15Ha2/VdCX1DXr7IcYksDjiCSHEzJfFwFBQB2Q5cVHCS+huzqzd1z6uW8L4dYx2o
SepUULGzGbKbnaC4eTPZ5QTC97G86xUQi3Tj7dJ4TUnJ+XycUEhnrKIzGyHIBFTYVBXslrpoTfTE
MTzO7ozl71c3U6/GeaTZDIiBRlAMKt9EYCliYnop/RVp+165KRExKtkrZ13O1gwm5Z/BmUfLMu8R
noDgDbO0pV8cgy1wN5BLLL0o5Xp3ji0YzBPeNUIOXoDl0kCIC/zKQLYInqQ9p6nJ8+acAMhgnuy8
Rb4Tx6W51M137Ue8KZzYze3AOzd67rN/MA693MIr9ncWaVp9R5JgioMW8OFKsh0gJ9gtgOwWuQR0
XrMSOjUhr93zN2XZ/3s2UOX+8+pAT1DqtREVFHEHTQDAuuzIwzN9EnykG6IFnmpOvHC9TKWwVfWC
UjkCFmA4hiLdVMrBGKAPPBm3qV75Rk7tAAonOuHJtnD3yVwcOAA51EtERKRGmqRAMbCY7pNCtbTR
dKVuPoRoTzbTMc0UJ46foF+L/m/Vetct5pLBSBLAfEQ2ZPyXuVOiWugkN+ELAqLdGIZwA4gr794u
O2Ev0XoNJvZTe20C/A2dQsU3fMUuvMiDPhnceHfLn1m+ZCTrxZjgLwt6oaoMhNT9NCO5RWpcnwLC
k2zircK8S8UIIqqmTCAqlI7ObDTOnIAj18g2178Ob5nlxVqZX94qaQ3WjuHYpjsdRQwRMUtNnq4v
crFwvz4y5ilKqzSVigbt6kWeIgZBNZAwlrjVfdkV7njDm2cg5LXbwL4+RRNrk4QbJy9DELlDAmuO
oOYVOYu2ifaafZgtJs8qGxN/PBzu9fOUWN8yDlqtSgrwDYOo2bS6L8TQqfS76+d5yZ98Hec3sSso
oPZmDYW6c8zS+t2mcxehTi66j7cZxoFoQhzoY4CDjEoLTQIQjQFD4Zs2qGG0V9FrrBxALu/Ei5II
b3+My8iAaII4AdYVd90reU1Nu5wxwX2WujVtNFl7GxhOQbWEz0Vmkx+nXUyo1ie8nMzKLKA4W6lz
CtcJ2NZO+5wP3TG/AZH7M7FLJ9rpu86ufB7tEG/bjMlXZmcooKxbvFi4WdKX0Ys2jc8bnbnukIGA
/nNvai0FoSLhikZq7szVBlOG7vX7eTE/Xh8fY+9NXQvCqGAnkxfd0VOPCjikR2I39cHh4ei76DY9
xLBHgBtTEDCKnnrSffzZwSQseeO2Rb+rOCFZWv8e1iP0pZo1urRoJs+eEtnhPVTpxefWau7Qxhjv
YzdwFnrG9j7Fn3T8oOEeM7HOInMKB6/FlvmpAtZq2Etn8x/cN46lsc24MlKbiQgISQaPuv197UN5
cAeKpTeURe1FFiaNPZ6ZXUpGVodyTu1Xd7zHGGvVgur+CJ4RR6bPepNZcfbaoxTbxf/pmZHOD8Rq
LZEm8xDkqAV1Bvh0NYSU9S7k0rKcAUl/7/kRcfx5teUyhLrliHvXutCNfCObBDII5nvi9beZs9B3
NZqFkWMnPgZ2u4PwME8Ah/P2SGcqntVG1XwQJnGC6+qc+Faf9uEASu3YHm9jd2FSqXrZUuSDsoic
42c4vKrApVxBQlynLuQXospyC2ljliWjNNBjqaArhXLbIGK9yBnQhrtu45dv7NdK7NtQQp5V0IAT
6qCSG5PWpq2xyaWf11e5GMOuN8R80VYSIKGtDwagWb2rvkIb1UaNh2KKzqbIYJ9LaATyhBJ4W2Oi
ySFMpnBK4PzF8EaY77NyX2mcF/w7JdPZI30d3/IbVvcEcuV5VS0FdrqTS2s4okdjC8+zjWmSXbJf
fA+PPuMimm99lMzz0pkpBYmfCTQK6PXRmdqF97ODvv87IJGZ6SgP3Wd7aLe5R/eLdXA+5OVX52vD
zKvTZGqZZJrSH/PGqjAkEHniWwgmgMnObhM4VbqXOEPtvBWZRyjDZvUqhS0Q9CqjWLBNgZtK8q4K
87D0pG7lLOnPCTMGXxfllXCHNnu1If78CZ05P/yh8yDXfxNO/3WWLOyhqjOaFXOKVU8ggtvUT8Fj
sNH9Mz33kcufzDlHdmCKdlk5jKO07LE5aDtQsNtCaAm2bi+aixUaolwx7stP09cGGeeiNn0ph8NI
j3l4qnUkC/DbQj44zXhTyNwi58XVZFXTVEkHGzPLCQvt9sAUtEJBNd/wKbT7wNenCvYS6R4KEKpO
7ykBiQvAlrwWycWjXa3MmCQ1Mh3YeeAUjaK7y6I7QtPn63bHW4Exu6zX+1o3oD6WjqVLzdpu0ZW/
vsTFHoC02gVjaDFkn8qO4vzSRdpBabN9m5aHTH9JwLFk5P1uDHaR8kDHX5PYbK8vfvHBW63NGGAT
1qQYBV0/mjLItITGqqEcBg4kwCG4Cq6cs2TNzowChagdEn8RKUG6XxR7FvLu8pdkiZbDY7a+6Fq+
dsaaXU8kKQhMPLAj5jqK4mTMkj9mj9eP72L/YvXtWBJZZQrkkoqwNMXXdhgcSqHZmFqgI/ONh3rb
WD1ilnc+nzDvzrDtC5PkfaROcCrNiGpA/TgAUj5DKZCON7MKXB0KHmX/lmThZHVR6F7ftcyxeLat
IULmJ6+VJD7V6NKMwugWrXwqhCrYCcMAPpKAPuUK3RJVPSn5+BYZh6qTPltV8ouCbMYenE59ZKsC
4FVR6hHVfJjw+5vgPpQfiRoeKjK5rQ45DlE9aRPdlXO7r+fsVWzyTT/Hz3kLRTAZMn6yEt5n6WQC
lBDollaFnLj7b87ZJCKRUHdARPhnnKG26AB3VSfDeQ9Odfd/ciTQ1fN5SpOXL+zXUoyr0WYzLRR9
UI4JTBHTiVaox1bZPlz/dtwdMd6m0DKUkxQ9OslxbvdJvtfS3O37wBZBrCFtFxXEatTdSku9KBT8
66uf+Wm+ZRgrq1wOYRW3IUWPB7Fu9GMOtM+Qp5sueUo6z2g/wGpSJjujeaBA4ogjwHgjsrYRsKnW
jdobSfN7ebDmYHINyYuie7U86JmKmXBfGJ4DDXpmqNKqMwIzEv4wjA6Mp+pdgtm8IkkxYcAz/OUJ
vbYR5mJIUi0PZhnja22Tu9ydNp3VOuPhH9ZTeKsxd6MZQui1GFF8al3g4kS3cCKvqqB9AE4DL63d
f3cX/3rSdeaS9CgfSR10CY8mvc3QlFU0UMZNIuflO5MGXDtE5vVB7NdjLFKITqXSf7T174hmm7CI
boa52PVz/iBn7QY0hPtgBJKE3MXhQ0QWHuSh3qjhtBfp+KAGwrakYAXrM/FGNtL3Bc3TqeAmn9WD
VjanKUCDIEx+ao2wU1VpW3Ttrz4eLQpc66wJtjxMFh0RBSbawSgEeZ8MVW9RNQeJ2SzfkdSswS0M
QUkKeF+lxR7th59Zj9GrGL0HcC6knLj7Ylt+9aawrblSGxsykWxZDV3xGjy+FhHw2QfhrTFGLwnK
m7adT3l6gxtrKZFuEVV/BikdxAv196q6BUOjBpJhoDAzMDPGBm8+a/n63z/bX57qbOQrI07NIiea
okanNA89IileH9+0QuwLIogZIuA10orz4lzO96Ao879+mCUbmktFqeQezhHqpwcq+cPj/2gZplvl
Nf6lKHbj/6tS9GpJxsJHScbMvx5i+HToLLlCjbh+C+qOszOO1z8/tauz7FI1qbtUi040PE3GbM3G
wqnBqzZcLgmvNsMYdB0SIQ3STjmjwjpjI1JLORVn5WSSW7WGEriM4hzazeOvEsKQvMPkfkDG1JNh
TnRDqOVzaYm+E0j6uibwNcSO9rU3TPY/CJI4Z6swjco0EJtRL3C2/Q4sCC5asW7iGJhjigU0MkB1
5ol7DP9df+Iul7C+jlphOtx1a6gkFUXMTEqnYYpeEnUhOCT93jSgXtwUmdsa0gv0R+6qBDpqVfyA
MWdXj8HjosTvw6Cg3aKalqbw5hEvx99/2RBLDUTDsZTaJcBA/83Spm2Fsfbre+cdOFNtophKT+Zi
BjZPuO3KnVk/Zz2HToq3xLLJlb2k4NjolKLHJsIPXYSGOT7jrHD28Tdh/ddRLb9itQpIKvH8zZg8
Ak4aQdhtBDWvYU/feq96Vl6RtdshdzxH4m2NcTjgedTkqcbp5bnfu7OD90xyIdNGXhDLLM3Y58AC
8R64i2qXuNVtAHT9cXKVDb+gzrsqTLwxjsUIVhOkanIfbMO5tUjI5RhetnPlFflG8gPZjVIIDRku
3TjheYNaQnjbbYF9g6xp62TBw8KMH7n/qsa7sk/GEwWGIEyoH+rHRP9pJNoTQVtCrnW3jHkx4nLd
r+xQZfxPBzKaRBBhcGBTidDAIVZ5o9xp1ugAKnELyiz3uvlxvhqrhLdw5QUtZNKPUEqNxDcueQDP
talLmLoyixwCT4reInof7dkzPiO7vwmBb4ljy7AwAHLIUXcdN9wK2uXo9y9rPOvJr5YtYlFqqgx+
fPBkT7PjnTJiCB0lLR/oBNHiBb+Xi+ZfN+Q8QrRaTxjjOSENcMzjLr8djiVqy2AAfEjul+sI+njO
Z+N5G1bJjgR9RNOp149UgtZXnOKRqC1NmkGkNL0ns+iIemLRCR224blrRR8TRj+pcKdGu5nUnJic
+2MY8xCqbhazHl5ItaRdGtvkUNulvaD6oNbq4+qiy+X9O8zB15GzMhJFCYE1ZRgxQOMXpp/ei/1B
dhZWd8VKVK8+qDsg5QfQGP2D4WOO3/3W9MmMsBN17Jgoz512I6AnQuf766bJW4OxnKmCLH0uocbX
OZqyC2IKKpHUub7G5a776hCZ57dVSDiLEdKpxoke62yX3bX4dIszLTDwDg+LQRwI75gOrw57uaK+
WnnxTCuLKXQMgAUz1Y9RUe5SjJKmdb3pB9kqo9iqot4nLd2UpbFJ5RnUaoolpLyqPsf5sVVobdab
eU7wFbv8EZxe/fjr+uny/n3mdY6kauiL2tCPnYiaGmbPqpmDyeStwDy6gUj6DuaN+mjxO9UeerwZ
17fwnbtt6ZqtPhOTBYyTqpjUROIGorVtBAmfBWUP1vA74VYaMcTnxtA0EZ3J70Jw7AWudjO9QQ06
PPLeYF4Vip1txURdCVJXqUfPgNrUBaRgFxxU4JmiHe/54MQZbNlZjcfahG62fNTm/FAp8C5qajVF
6gSJ+h+dJ1t0HoiJImiwlLjfIbdjgAbqM95jutuNXuLIFTEn9tjY1Cpfrn9YntNmy9B1JuiyFpD+
KNQbBS2mFm8W1AahDHMn+zD7EJEUv1t+OavUNcPUTA3KZSyYdyJS2uaZePZq1NWVzxHDhvP5wTBt
jKcaEFXeTs1zBBEsjHcUPgRKvT7knPpFu1n9Csa3RkmsdnFP0T8BJ04ZFaBEFn3OAV8M5VZrMK51
FiIKDzAtOx2hPIIx2N8LHI7sNE/5MVo8KNPldHm13rLnlUNV9KKXEjohAH/QTvHtcFgwmYHXvwJE
Bn4vZAG84PFiUWe14vKCrVZMh65OhS4zjtU8WbNyCKoZT+/oB9VRjjQ/aDj4+stgk9WCjEONZaCl
KcVnW0hGktYJJL/eYeQ53S8+qXGDnyDlueu3+of+Gw3EHoJ5Do935LLhrH4E43PjKG6lUaQmyrjh
BvO4oMDD1Kqr/JRtjMwWVvO7FZDrcSeOln/3W2qwWpfxxG2OukQf4T5B5MD02xyd02AnmUgRltmy
zp0WbQsfwKlkI214rTHu7WJivLQwMTIuUvmYHfKPAIhfehPvTPh+tI1Cu8GGuRf6YgD0tWF2NjDE
FHkpDtjw4AU+uJ5Nyal30z62O7fINvOzeECWyS/iXU5ZVusy1RjSgisyJY15VN41FLymQ+9jsMyf
MDdiySDbmJ8lK3YmxNf3113GxWdntTDjleQ8iptZbOpj3eRbXaw9MWxfmviUqDwsDMc3sQhxtZV6
NVAAZx1twwcvoHqIXQGBM9kRzZKsytY4FerL4d5qb4x3yqGXCxVQROsj5mfteAPmNfA+IyPTd/Tx
H6g+cXwTOy+olFROWl2Vj40smVZmjP7QqPu6fqABxmpfovlxnErIIqJJMdd+KQ021X4J4AToAB9r
QsmW9demyjnvzndp6iWcWh0D48EkQQciR8IxDKiCW5NX2QUqQ4GLmCazBAsCCm6DuRbct5vKBZd7
4XRcNOrlmG71IxgPlkpG2hDj7Eb1zEZdl7rEAYwGqp8oHYFl7MZEAjAA4Vx7zSk70ZfhBrQFNp9v
jOdWTMapVaFklrOEn9K6o9vEbvNYedOmdtpDHDvRvn34B2suruqKIzUZV9abmh5RTK7CkaKANDum
YGdHwZV9xTM6KDctVe0Y/hsjnB7UMee361Z+3a0RFq/ei5FoBPOMLQ8QBkwjh0RQvee1hK5HOGiC
/Pk2G2PeZUWKVwodO3B7/5ZnHrzs+ntERMZb9WhlpXIEJpboMJiWQCy8Cm6CwSyAaDO7fY1uTT+w
GoD+eU8hb29MZAV+hTTKCB6GRjDcRH0POu4gz3VXTETGXSmga9FGEfWc7FUGfQbiY1BJ3TU/wPsH
9vLT4Gpe42v3PJJdjmkSkQmpoqEQ6NAl9THbQovWGlWHALx7lPUd6jwVXryNbgM0PB46e4KM5LxL
jV3125S83rCap+I3D7nOOwfGXwnhrOTD4q+Sbtd2sqWj10MK2/x93SYuNzD/ckmERcgbjZBIYgQ/
EG3n13K2U0BCNoYP2CSa+1bkKY6aOSKECef3Ckdvx47ynx5fIrKeqBJ6AxwbylEbZ8uY6mPQ32SV
/GhUm+t75dk/436MupPGUJf1o0Z2JUHyPL+oyb8qbXydJ4tuV/VAVDL1bCKDG4CKKCsL7/o+OPZ/
ztdX0X8fdkKrTYhWmiFxJflnqrRu1ZZeE4dPQavZ11fj2DwLZ1eztivSftlQGPpqdpNHPO0nTnYB
6dI/XWaczAJNaoCQlRvYvNBb4/N8MD3QP26rvfiQAzT86Zbb8TA+oqaLJoO8/W97ZJxOo+hZoGGK
4xj3FbiGTqbKU0XivLfknNysPlpV9Wmi1Rg3PcfUvT0dlnrfUjPtG0yJgDCaC1KSOD7kXINcrVlP
KQFsXdSBkBfBcqVYsgR4zSw8iJrwYBojxf9sH6kYQdNaBHgBHBkKZJJMwcmAIalUdTtWv4KphVht
YgvkZep3yShakfwLagM2UQXZoopqk5g3EMi7c0yc1KeKQoUcdy4DW5Pa39WYC7z+xS8jxFd2ynid
HgiRNBSwxJLRCj+NTx0y2ZV/5shGcFw+kucx8Augu5BYcrs/l8u/q+UZXzRKiQQeftw4ssTIG1Bz
Qf8cvbQQI0KD26DwWoBZUEQazSvncc72/CCsLkXRTE3VBHF9RA32Sek7N4p5tC+8y342+NUaZtkB
Nlak9bkCQx5lFJnnjeLMNnXGyDLTvTgfmhteVYT3TVkS3VaazCyJ0XtapOynw+Q0dxiFsYUWHzSw
QAqGX2Ag8g9u6X+raxGJcWHlgGYwlBNrqKCUjVV0AugO5I/rd/as5vf38TPAOn/6ybCuskBdGi8y
6IL0V+1ziAFIx77umjMkY7nK02BVvxRXAgXY/9ZmFGMb/Jye5w9lU9hcQPRiJ9d+ExM3BbMZm3WA
3zR42XYIMeONbnhrt7WFVMYLIRm5bQ8BBP228hO/JsRJ68jZBa5vWoWkTq0Rbbeu0ljdNkTZSfLj
DzE7k5Pk+Obwr+02garQpFqTm7npA68JyQksziOCqx8hRmVdpeIyfI4hvwiqkhSME4THoc559iXG
Yw1C1ARjDY8l1CCY+dlCKNHYTfF9EX5ev2e87TC+SRfKLFcJ4otchb1qCP0KKJROsnt9GU49j7DS
krVMwS4xIfQEMk6009LXMIcwgc8QEr5tZYWP5m56Kuz/WEckMpOh6b1ZSXGCgwyeAN1InwDdBXtq
gdzfRIVLkZ/DwBcf0VPhRFKcUgyRmcQtqHNVhbLvUpiG/YKnEE+Ou9T+RU/oD8qGq1W3gBauGCcL
/tPnUMjTJNCOU5TtwmHYRq3opqN530ypJw6m14WlPUxPaadx6i2cWh5hQYAxFSFgbOCQJ6/ZihP4
Ir1+uF/At8sDF2aHGo36t7jf/hPumcuogK/n9ax5vLLIrJGruVfqGpWG/jkKb4u32g6cpWM2i5sq
RArJ8wG8x0dmErYuBOVosFSnJw8yjlAxcyMwqlkCKkoI8pbiRu6Bj1u0mtpS3+IXjjFxvIPMhExt
qIIqVUD+uoDfFUCgam1E5wyULTrOW3SKUwwBguy2S6E4wodhLD7h2k1jnNMsmQGkRVHaoTvhOD5D
4/RF2slevxTpdTfdig8QH3oGg2f88z+HNDLjsEhNulFZEqJgesdEqgc+V04DhLM9Fp04ybGiYDpz
aQFMhwoq8rIPcZoNL+nn3VsWj7gw84/thGM0Bqf4HxikXeyh5XSDOoRFuWqWHFfPwgyNsFGiJhrN
Y51uISRs0eS+GR+vX01OwKkwodGQ0YTUSzdBD003nE5NyAv8Lq5giDIKyrKhKKwgnK5IUzBPKOyF
ILAd8/s+5JXtL2ZSXyuw6DA5JOAdLlGjyAPlTg8VV6aa34aK3yaJHxbFnU62eh3Yijk5VfTc1ouK
kl0RwerCe2pwcJW8X8M8YHGLwbZkwK8hcrLpieI0At2JI8F4MEfN63J5aLVx5slq0kkloJ9anqz0
NgssSsE+p4D2rayt1O496jUfIJf1RQ+pkmQFkCpzrl+fi1d09QuY61NX4tgIS99axNygJt9UmNxS
av3H9VXOdZlvDmy1zHLHVi9GVWsJGWoE8LWaenmofJCidoNYh+LdnZSB8KqikMiJHKEIeB0a3udc
TmC1dK0OCK7qYQFXypk3HyRxQ2/njWnjcKHVhNRQhQMHhQs3F+SdLftmFRIdjQhfF+KgtqEkVtvv
ymJ7/Wh5izAvk2amczZqiHqy7hQUuZVMmUVMXgJ20UOvvh/zANVTg1L8CE8WKbmT4I4U4yFVn83O
k+OPJSeTRdO9vjHed2OeHXQzmkA3cXpp2h2yiVhJDXbkFBiugFsQWUz6yvXUGHjqbJAEQRr6+4ZO
RI9AyUEbnnKSPgs0vjUGv8p+9ClGqTZdGLoS7R21/IwMdWsa8UZp1EMRl7c9TQ9T6beAQ7QebTLw
cIFOfG7tPJm2xMAdD2UrHm9pnXnmmO+j9s7Mhk0+6Z4e78SA+E1dbowwtwqQULYxGM+L3E9mlePe
Lr+CX9+SBfkRivGYOYLJq8dKAv+xJ4OazXBaJ08PJkplKVdS9Bx6Xztfxs8JoWrGkhzVRzkZ78Ej
fivov4VK2CTFKSLtti+PSfMkF3ejqWD6aNqa0HMryQkC75agxY6M8YHgE+c7ZicimraRvMdC6Nag
zC7THxS6OZosQUMutU3ttqC/OgLGdanjeJKLubgpQn/RUE1TZS9JA8k8XZXU6tig5ofkbaOm/V2g
ViHm6tDNzDwZYnfXbYD7rRj3XCYmFDeVYenpQWHOll9SXzu0juI1uwjoxYBTA+E89Rrjpifo2BN1
eYizuoG43yYrokfOjjj+igUnBjqYx8wYZj1DR/wAWr4lSxPcYp8eygM4oQm6lKA55XhJjjPRGFcs
0TDqhWVjpMogJwfcJ32EyvgPiFzyPtnFa7IyL8YhtxMBz4CJTxYdJk/bhft0TycrfR82MSa0gGOR
YquxSoduhMriUnNcTFRWqzOOekrMrhsXr4lRgvAGqZLsZA5oOUDJDuV2u7yLMO5zG9oiWsHc2ifn
lWChjH09J4re45SXcEYDU+CAcKa8b7YCZC0c0Ny1Xv8p2gWKaIodbqIcJpNasjfaIUYBPpBV2d0m
3Sa36meAGVIz2Zr1T9R7Sqsq3OYDw9LDM0qqxLBHyUluIYKso7mt7QWHFxZd5nn6OkcWKklakWrQ
a1eOEEr4DFvwGFnNoU+35s90tuP7dnJQAkTl0048wxk9DMOVjyATm4Dz+6Ae+Rw+5to+xDcqesV0
O6Lfz02JOcbKIiwrrZrlYoRTxafeoRx5A6SLkx6AdXEb33Qqp365bru8BRkvntA01dsUiaCptR70
XlDr8K6vwDFTdpZfj6rMVCecuizqv4xpq8s3oBV4kejv6+tcrp+sPi/j6JJaFZImw1aiKNokqWrn
ubmJCmKToLoRg/Y5kQFHQ915p+g5tFDNAdQCCw/4/AEdxGg/i6VmG2reWlJUO5wfx/Eg3yiLo5ou
agnVuZDV3scgwQAWbhnzCI7VHmosDt1imjv0whce69S5zHnlpT6rRKyj5aAyEpIBXzQNwHLWk2Wq
v8Kyf1GHbZyDeDwPwaGQ1BYFC6Mdh8JhDlFcbBfV5FLzq9n4lVeJpVJME2fRtkzU+16ltUdq6Iwh
sSPqeJeGPVST+8hLIxlFlBa6ogNvyvPcEbi2D8YLA4Fv0gk1uKPx3gOHtJRtkjvlRM/UOrNhzdZS
sJIxfPAAcTKwJbnZLjrxnh3OY8cOj8di1NUZgTcWB8xsmKdYqlzJ5BgNx+uyFMktLQOQTyxGk2e7
JEnsWeg2wtg9k/TWaEDB1v4MZJ7aGueOspPZKkWA2tHFP47QZdZFm45vkAd9HOR9lP4gSM05RsFx
DSzAuk4npYj63DiqUPi5aTNrdnI3fBeAERUhYGQts4jiPnB5wruXkd1froIlTY6UYShHGd+wddPW
M0G30GyaLUDI6Hkkzy31oltcIzNwQxBbInThjyBebvitfgITBdakjzD2bVSA5i7MUCoUZexsL701
gNIZHt3gtDGbcP3AeefNeEihKyJNXD5wo5SvhQj10Y7akWFuymLkfdvl918xVlZ6RiRqkos16nId
pnXGj+EY78BaaOUHKEN378Etr1XAMUtWX2UKSRJGAYb3ojxx1KGxALzy+9a/foKXu9Crz8b4oDgO
xCAye/kobIAF2FWPQP90j5i89kx79Bp9vwCMYz6Se3mHrx0nEwMOWtY0aYkbO3lJ50pu7Tf7YTfr
mGcBrPiO92Zc7jSt9slk6ilt1agp8V4BA3sLETCf3oy3C6eR4rQLRh9yJPwxeo7XY1HUXVxmiVBP
MjKjbkv2pqv6S9zDrRlzDpMVWVFoDVDjiPJRh2C+3i0TkMsE8uQGVufz3ouLXvUrxWTHO9tYMyRD
ao0jejvbtv8Zduomhk6uHLS23r2lPKzT5brcakHGyiM1UzoQaVbHbIogQPIjDKtdPL8k2l0H2p26
BwODfMQcPyeVvvjxVssuBrqKMrp5GKNoyVIk2TcHxQ1lEWSM8QkzNBtVO1BjdrJ64ng03qKMOYql
OaUBqh9HQxZf8UmdZs5dTQtsDUK9Aaj/A9MtJV5teznBb8a42ipjjHowS6LRqtpRlYkNERtroNUp
BNawlt2y+IWasjrfjuox7w8htD+kZzkVOQEl71Yx9jlpUQT1BGxcyJ/SMfbicZsET5DbcGQwH0ND
x73u+M428ceeAb7FcJ0KViuJQBuNea+0XhLDMF1o8Wn6Is6oRmakxgQWpfdZD46sSapElO4VZYfs
BdT1v+VQ3Ie5FniKnG2p2d4rgoJWnqpjADVKKN0OdThaagsVjx6Zc9P6CKh2UdbJTlOZgjuB7man
mok/JlPtZKn6u1Ygp9Pk7U4q0l9GssiOaeiUjYdablB9grajPFudCV7kWvNyiMvJRnCUxHxrDoBo
mrObGg/JSB7Lk1Zp0Kie72bSe6L0qDe6n4f5fVsWQBCBX0Ym93M+HAI92enFIOx1qba1RD2FxQA9
OOkYV1nkZWIxftTgBYP+GyQlC7QOU6U4dmm8p+VguLnSziC9ECtnjsPnmILZKGpu8yRNd/CsD2Mz
oIlvQGipUV/bwoB6SfSi9BApJGnotQbylqZ3h2a+DUnq1GP70IOamfNML/Zx7auyvkJWRyXu8FXV
7E2AuRg1sAvlz4lWTpHwOBG+PdHLFVJMzGgquD8q23BNc9ThZCQeR718S7Qbmr1n4+b6Nb24n9US
jGUmc6QWCabLjmN7iOTGiqbCk8SXGLAfMXm7vtY338NshzHBVE/aulSwna4xnRA0RlI9PYZ1emcm
YPARpmNVIQyByXDW5Rwj21ntO1DjGcZyjNJnB7m3zpPUp+tb+x6d/rk3tquaQpahzUOco3QqDqLd
tgDbLYw2FSQ0B0hGdU+Bq3M6Z7x9La/26gEZpSrLZBP7MnVqBfmPOZGsYeRUyr+FwMzGGDeWGNM4
JFGFydzaQI4LXox+tELxU+iO14+QtxvGsiqllwpJw25m6LKQ/KaCHESpcGq7vEWWv18d2SwFtS4t
V6ESOmsitznc2tg+/redLEe6WkRXEmjolrgL1EzsxDgZ8BOtyjmu5Ti+OaIvwz1zqa0WaWYNlrT4
Bm18iusnQX+5vgnev884BpDUJnEb4N9Xka6HiWHV4dP1FXjfgnEHBSgW8kbCMRW0sLUpQWCQ/z/S
vmM5cl1b9osYARoQ5JSmvJOXesJQSy160ILu629S973TJVZFcZ+7o2etwSqAwMIyuTKtUn69bWXm
/E7b6kVYB304rqMYlWezzEE5bUBnpRqGmdDqMkker4oJbIAsE1WBOMvku7MsigSmgo+p3jpZkG/b
diTqaNNXPWveC3P4zJviZNLipdTzZyPn930SPiVV/8b84iXspVUXFKsMqGm0caTfhilmzsz3L5ge
GsM0FWV8VaAiPdnyQu5TnH+Nn0BWuJCF5HrcMB0yNo9iUz2xwN96DeDQ5UdS7ArQjxX9ser/ZMFd
rj5IJXO4D9WyvkpfRD6WxnIGbea5V+8yHsc+msSkKtGg+HEhcdN13M9LrvNT6oEKsjE2vRgs0WNi
BEm/36dPoGof5VQPVTSbhV87LuDhkU0ozZuGOa0jxVpUpoahZKeWZL+L2ti0gj/EcXJfcKh9xZkV
QGMS4dvGLxpEscoTH95bqPPKfrkc+Ienhf+XU3X2i6ZFptpLSRqFfXbqU3+nybndoSqLQWV3oCCX
5diVyHsNzVUE2aGyhfzCcC+zdiuxEqyFhkUKcEQRsqglb6EGysyv+4acTU4Ug+KYDqYfVdbx7+eZ
55RgD5skP8Wl6oZ+vjdE0ltE8T7TXhp1EIY1LyGhG0l7qHhrVtV5YPvQqxYEjpmtFZETNu1zE2GW
PdZ2Ud+6XqrVjmZCfpqVjhr+qhPpMVCYTbtfrIW2Jw23wNQ7ihbtIcqNRg8oDSOCZojYSOjYoWEM
Ju0sm4mTLhkqKNgVoVFJCGhfNfoNnD7zt6zyEzS5eX7qDH9VevrvUtNdkgdLKXpVBmMX5GztkzKw
uipYDmU/8wxfcy4MaQT6rqoCeoVpOiGgPFo3cpyfIBtbjNqmYF9vRLgsPOZWwVeqPHllvjDRe4mZ
W5ollH7Xjay6SZUcSg2yxFQ+luGDWc9BFOhlCMmIxhRdpYphMINMnIoI1TGCrcRJ76hbIcURGmBe
TcfvKSVvTVctaQQVkri267beIlZ/gMpTsM61GgA0zl1Uh5yGEJsmEFQ2UGyPUVXIhO13gw1f6Bbl
Sx2qUAR/zMzEylNmpeZJRBqSNmL7CmCPOrqJclM/YuDUioLE9lB5h8qbk4PuMoYgOjXqJSUM5Vkg
RQPwKZmQxE4qtpJ19UkJmWWaJ1Wvl3rb7b34rRqgLdrp902WP6XDV8P4czBEzu136fJ9xa4ZeC7w
ThDF/K4nnZ0nIyv7jpqlOPGCPtead2/Sh9sWLrHA0Kw4NzGJQxKvojn3YEIUMkQlZadL9rpmbAkJ
dhJJXIYLGrEUvCSYLhRQlcHmz/yES3f68yeMZ+dslUWgeCqCenHChY+MtWSiYp2ArJbZvlgasiND
BBtsJP+kYDy3wZMARmZdAg4gHMuwNe/iTN7X2gxic87C5OBLvVHToIEFHjW7VsE8ox/P+NcZE9NJ
mj7MIhQusH/EvwviO53913qdP8/INGbhQzioXggDg+aWa7GUXM3RH/xHtgEcbBbBPLecScaCyCPt
Ia4rTlmLiTToAoTZ+vaJuxyynSxI/XniSCaDW2L0RguyBF1KZtXRPTOX4pm49SeOHhRsevgSMLgi
w4UAJLgB1uh6bRKoLsy9GaOtn4/jj9M/HaYRRDAW1+Ny8/ZActCOKqe+CE4kSkEv+DTQU16xx9AD
KUHFLdN/7unMT5i5f8ok34m9tvFEjl/gZ386Sd+Uw4fHyT3zY/f2vl/Wvyf7PnE2veiFN/iw1Noq
sKv6PTAXQAVUDoALEMYC3st/AwfBw1y1+Erm/XOTJy6GJpmSZxwn2OtXwydfs0XxVG6lvceW8kZb
xA70NJYzix1v9q0PO/EtDYt6VQux2OaDUzdq7BRP1au+bCW3af4fHqIDic1CqDs5P+gokq3m0BlX
gvlx4brKTMQFsjJtBhpGkqqU4keMyu5Z58iZBQRJNbhmA5jG4OgoQCBEzN3k3icHubDL+z5E82MO
Gn3ZZv7+9H9/yORWV8AUgTQHPwTNwYO/agJXDIjHMGszIkz5s7ovdtEquaM22yQHIQAzBzXGrMrJ
defy92dMbn6uYRwOlwxxSFyt5QBdUH8mf5qzMP797DVDwlB54fdCa9UyIQVe+3N8i5dJ8c+POrmw
EL4UCdWxl70ZHPTkAxIr93l7d/v8Xj++f3dqcldzo5YDU6/h9KXOibpffVmvQi/eRfQtiQ9EvM+W
/q7kdD/XNbkx0RB5ZhDDZOWO5FXNSgPhcrH+B/MNc4sb/372kbq84X0F8lw4osbxR7Y1m7jtfnT8
xtGwoDi3oCfVzhbhYq5d/O1OL/3CfzZ22o9rmyzN5QCrLNLPgm21wnM9GtiduehV3+mNHRvUHav2
nd5YjGAO2g/sQP9DG9+KyANrn3zISxv1veQxxw9kq0m2Pnv1qofKUxe3z8BlY/bnrZ329BJaqkOR
4rq0G4pBEJDEYJZ15PYcabipYUOOEtJ8c1s0a3biLEIEpGii4/NAW3bTupLFncwOn9I/6OZb2Tpx
+xcd2gkz7+AlhhSr1VW4SWiEjPWZyb1iXlfHBYhMTw2Kv99C0wA9Yl7TDqB8uRkPw5x/vnYOzy1O
LlkSxF5UV1J96o0H00uXSazblbH2Q9WWA8XRMsnB6NzcMzxndfIaeols6kqRjfesQ4II8SUov5CV
OMQbfzkOR3eeO7j0vahW+kLVMdM7hyuY+wWTm04ZTxIpwLq/0brg1moXQOrOhpJzZsa/n13zAQSx
jaThg47Df9U/NnM1iTr7jN+O7cxOocZ+KgU4r/7BW3brDDKbH5geff0nAN1r78u5rUkxpWAA+JAE
awoN6OmmX6Y884CNX3/qn84NTC5fAGVnxSQ+FkM1VK++0qJ1ABVXh94JjLkLcDUkPLc2fZDNJNRK
ZUxemM3X4O8d0RCP9ICUExUhkD+C1hgA3JngbLxXt9Y4eaRrTaOsK2E1GsSmbzeBiDAzhPQzSazb
LvSquz9f4MSpBHkFHebBg9bYWDSVwsOgSO9JgpHMtPMCqzRfmj6yiqixtBBkFgOqMcZgpxiObCF/
Wta4fnHpNH1pGe2XXxhuzrxlW+RvwdB9ZEX4qCSRW4CM7vbvvn7MGNUVlKlNbQowTbqkVsIgwDHL
wgXNeysMi5nXZc7E5COksQ+0KMNBY1VusQ4Ta1X5L01MNl8ldCiIFgnIJhCr9R/M1JvZp8vJtO9H
4+9GTVx4ahY6lHZCXJekdtLoOWY+IBmtS1qAOfNgIWeAhoja1iLiBJlmR8MHgTq2Gt35RoVe+y4L
fvvdKfEhWlrNxHDXj/nf3zZx9CoUNPS2Ga+yoThouxviKFrf9pPZkvjoFC4v1F9LE4dualJSEwO7
EK2B31pky9oqXboZVSbng/jvsekf1sAbC2UtTJcwgnriFD6vDixOSBf0R+QUd7xXaitnxi9ZwrS8
l2J6VOSBxUK2ESzeDyzddoH5FQSatJKpFwDEgPJyF9EGBTwMUVSp7CpCEnbNoChfhPJjIBcrvy0+
y1B9yap6zxRhOLFnOD6YofRQ35aK9KZmqKnqvhty04IepdNw7nRdNnOAv9v306VS8HgQlBkxTDNt
7xdq12hN2KVH0Qf7uErsbojcQWIcHIXlS6K2y64Pj1XXfvqlslC9cpGpsVMHoe0D+g9KI9dXXg29
cCiGwVQZMBCp+F3L0ZMYFIzA3mXdq5x89iA7SskpRI0UNWRbTqVd3mBISAZdrUHuGjVCDJTbbaxv
O5V+/ZeuBl+TIubSKJA9qjatDRuGnHlcaYDirjcefJ0azmWflyj2nyamD7SUmErfZX0OgKG2adh9
VZ5U6ubQ+LMkKGIpi0G3DPYpkeP4ZM9xp15cw4n1yZMtV5EWVDmsR6F0GsRn3qquByQuita3d3J0
ZxeH5e9OfscpZ3FIrqagXPba/Oi3oS11z1lM7FSf6TLMGZm4bfSNdO7L+FxtCBij6tk5u5NbbSYY
vwjdJns28dxBJgD0CLGUKHriOkjo2/dSeyLSLyURjqQKi3vcvr17l+2Tic3xO55tn6qGUSVy2Gw3
w0Iy11w6ZsQN5TWHSCM0K3SndUi5H7THWLON2k19lD/nIqLRU976hhOfnTZ6xhjDYfE0cHJxzy20
Twohu65YePp7JP25vehv0MktexPP3fIwMRMs+2hgSCWsMZMQ9uy55Pmq03J9F0bhSmmMu6agoeVh
4MLSNJFa6NYsm6FcxF1032iZG9S948fe3uRxbOWKsSaB9mg2SmJ5/adUluuAFEufgOgfQ+OukaEv
HA2ZhWbgqk+wq/pwDKkHzb3OYoW8Fr23BK29GzTvAS+Xfcrtqv2qa2UGHXOZaU4++SRDMPXSJE3d
5UeKLnyXa9ATfJJLz9Il7ihNuooTyY67Zazlrgyc3BDf0UpeBuZJDugiD5sZTs2ZUz8t5aMTymS1
xMdX9dw1YsxaBxjZ7COXowNf+4umh0SCP6eUdlmc+94FUzNkSqiM4/Xz4AOt0KiJBLNoyNnQALaN
qrProrZzShCZVVZcUadUn7IyAswQFCqFnm5qvc+tvG9fuNHaHav3hZpjyKfZ+Bo6nFCR40+FEoGe
s3IkJpVzl/Ui4pj85sm5TapY92o8SpgeDO/D1YASTmN3X/+LFJ+rSFxS2OnEBDMQY7qp6DrevJ87
VOQZoS2IoY9hMLhF6LlpSXYBbddtm23lpHTxxDmt1B24r4HyyfQf5aj40zPjnQXxMqyToxwit6gq
DKNiwm/QoiWmsxep5O0bYDrtUKtbS21K3UJHE8dPpjMn63KyeFwBo6CloIaO1vjkEVINNTU7tcQI
SMVsXVkNEerQ/kOaP7Stv/FZvpFAzlOF8inC2au5+ouBtQ8CsTXe/oZD75OqNsAOmGD3u9fIQwtI
aldtwA+QVPyQAzAHGwrZC214VkvMYaU1Cvq9v9VN8cT8vrIHYe4w2jwT4l47u6aq6iagjxSg7+/O
85nTZvkw1FJDWyhg+btKXlAJg+TVURDDSfXPMtsUxm8K/5FgoFRtcaQVdZ2HZBEzDJ7H5kZS9pGq
7KoQNzyE0IKe35nlqYZc0G1HK3/Tb0087Y9fOjmxPNEaSRFqe/QUscY5+i1ru9wgSLLj6pHX/EVu
+IufY2InSaM96sgPKcDBaHd7v5VQX0Vm9NmVzLPaEhPB8NTICmXlizTpk6mEEKXzFmkpH2qjX3Ea
PxIm0LP2DLuL+Upnb3xXdbETB8ISrF4JTLdiIG1RAaCgab4zIHmh0u9Yj9GI6d0kektQHDfrVdA6
onMDdeWhR2Mk9xQsmHW5abyXwVsazUNcDDYBxY/GEUN9tUXvAPqLaY6VbxRuHWtPmZTaBrA5mAo8
cWq4HkiP6wRJwsASR5gloLHRR9b5TtXyRTTIstWb4QoMGM+lAd9H833dU9tX1de4BPS3I9HaUPEt
+SD+0Cixaa/hOFeWKfm2Qp8T8mG02mLkFcw3HqhjfbgyCpspQEmGBB2N5KTFO71PbQC0LBMtL0hT
Zb2jh+Faru8IPUUJ6J9jUPnHqSOMZxUYw6iD+KfROYba2aW0xUwMeMLwfHHZEcnR46cOHOY0ejCJ
2Oad9Hb76HxPM/w8ObIMiIwMVJbK1Isz7kWMSLTm8rEro8OATAf7CY1SjNMXiwSjmSIAa/drBpn2
DKDxHqVrAI9kBO+B+RvAVgsKX04d+XtZeVLyQ2aAQLeSnQwEVBjTX4QaX2lN/RD7fxQNBcCKPJke
ZO57iIQqKyOPHSTnaFS9eeIt9I/gfIslgnA5t8r+qxSLwkN5VGmsIi4tRWNbr6q2ld/caahhU09f
Gkr62AZChdZyV888A5fB6M+dmdypvqZV0oE7GJrW8TZVarviwHs0M7MJc1YmUUJGBbImUF8cfZNY
aqgsBy9aluF/CxUAL8LZV57SJmRAFgV4WiLEIr87hmJwOVcOuaQpnJiYPAIdIUPvh0aE+bHWbaCE
liw9IOgBk9nJTh+sfWaHACS3C5R//SMtTxyky2BghXbIHGPj+GVunGl9fN/P/LZEkJIRYUbHtHlP
sZd9QdZFFR/zIlh28YdXzwS6V4oG4/ZSBoYL1OOQVf40iNoFqLO0TD72vHaSnm+KXNhNFp4S7m+L
9FSOmT8IOX35ucfkNrgGq2YvMxQycnDhi5cwaY+Fqu6I9qB3HDHsQ1MFdmzmlorpiC5B9MH3sfnV
4owYUu5iYMYy63wnKlPYqmTWttE3L7o311W/fjj/rmuykXrm1zkJsa6QZUDLPzWJDhc644IuanXf
B+evkUmZtiginukFPFAGThcvIE7SJDN158vY9+f3meSViE14lpepfGxBddvqG29Yskq1pOF32myq
ZKOZj7fd6pXg/6fFcWfPj2CcRnRosHOjRmD+FtV7sazRdEQDUHGMDlOHyioAwbytzKTQ13fzP/58
ShSmGUVUVroeQTfnWQP1YDwnKnX9TPzHwBTQjCmRVsoG3HPZy6Ap5ct4o/zPttFmtnBMDG5c4ql6
JNE7j4QS7PRJaVEeQ7RhG0F4O0/JGkx8zu0P9s2Iecvc5Kh7UdYHPCXRUQzRUvW0ZYpISOH1StfT
HRWjZFy7ZRke7MoX3EmS5F6qDbxdZRAsMF+6zPRfUY2chCWWCanrlGYHDLZgZKFYlRrC8ExAZ07O
Y+BTfGVvMtXW+3A5ABpXpuQP45mr8DmFtcvu0U+nPJ1lVE0N9bhOJxiyXSgjTyGUfLMudMLeswnv
LFWjqwjqjQEGfWvFt6EX5t7e2MvO5+QnjAf27CYYehIjYfPjo2YckOc8GkDaxzoQUKkeO23Z2nJy
4v2DJjl5uPNiyJUYzcxLPvsbJreReZ5h+BUjx0H74kZoaxBcZzpompXQYckdA4yWsWXoUdvMdzEB
PwuZ2Ya50zyp//BINkRdIJjQEvYs5BTHgaLuyXYRlxddK/6duSmHUCSEaFqmRMe20R2pBb1UUy4G
/84LIkc2i5n9ve5e/+MSpnRCkVq2VKD6evQJ+ukJ862C6VC230PsziKovbBBh7REJ2Yu7Xh0btzZ
KaFQ4LcyaLgZYqcqRLFd2sa5PzMke8l5+vP46pP6RVxljZ94OL56T49tXRx9eUVFZXnit4nrHqTE
SaHqo7ISpZt8kYTDCryw67CIHvUQEEC0bBq5d/NIrG9frLlNn4SnEtM7KRN40xLIptNtvcIY5UrZ
zuHbrhTx8JIZJvDJMjUMpMI/72+g94MOsTmCJBhPpqegTZE3m06o91LogRosAz9J0ZrBqlF5sTJ5
AP/XgJ6A9YZn09p4job3KH/v1MDOyB9Zr3BCPhuveon9fZVmjlyuu2KnDOayQO5Y8l/KdzmwR5Kt
GsEnKBeErWTmm6Fv084H7Imh1xR/9lzftglmDUR7Al3KmxJWi9sbfN1rnK184rmaWBciSWL5e7o9
gHrPlrmgkGtc1c2X6ifcuTlTM7x6oM8sTvxUofe8a/IESPnqrUajaZBn8oDLdsHPjzlxQ4VXEA7x
Hvmol5FVAgGEmQKLiXEWbQ5gPv7Wi8t5tpbJxanRBY/ouJY6q/7IOcYRA4yEmN3MNbgeaZ3ZmdyD
FrwgYa3jK5GN1G01WyyB+nM1q39FHcIDBzSEpuIjSNPnXPol8nN0DWeWxxt69rLRrq+UTB5XOEo9
QWsMlOg1hsoj/b02Dx5/CxnAmNpGqQsLKhRWYRY7SZ3xgfp4/27s8zS16+Kql6XxV2i1uogSssyA
my6NRWQ8aKCFEfWO8hXJ+YlXL4bqLRKj2UQ8eei87shr1Y6NZ+KHW6Fzp9LBqiyQsbFi21RgAxtQ
28qFUwWQ8TCgrFaDBlCSLAJH0EalXSmKbWQgtICnV8Gy7alWUJqWIgkXeP69H7V2AVQoWlMvoHNa
hVKG2ZtO/EoUUOF07CNCFBCk2mApUcGsMPGeQvVeycLE4uXw2QHEKzK2CEn43ASyq+ccZQkle28R
FKIVtVe6YQ5Sce3OA5VAmGpg1sVASfbnN814PPRBopIjTROnNpLKilAiCmTdot1KhkbI0G1lYGwj
Y8WrXyrGb+b5Bq+kr+e/YUp7VolYZAI96iMVG01X7AJEbV4stagv9giSMGKUfMicWMhomfrhDc+D
WVucxVvh+Ugs//D+pW2/ZpzhFdcEOXVTkTUZqF4y7aRycCiEBanJoXbAMwS4cbMcid3FQux0fxut
RnmGOSjX1a9xZnTaW60k3c8hlzUabV1tcNvDKCUICgCMUtoEBdfZFhla35f36XyhU+khqenaRCkr
clDSzE7aVxAqWUzaR+1dpqzTvAOx6zICnnMQyxZxoxl3buoN246Yi1bkVgOlmNL7nTdHr3xu6XvN
lj48eT2AOM9P01cQGewlU15rcrpockmxTEMqrUYfqqWuIQiluRKsAm2AAFfXmFuh5a+1ArivoWoY
PtMTvqiJfmwGrwDUmknPntc0GyMzlL0UG6aF1vtHrfrAGdSgStVPRNBnVW+WRtgtqMlxGYv0QWu8
FSA+jzQMME05GAsOjhEMj0CRTvolgmjhV/WmKD8ipi1I7DmpUA5FjDOmV3Y8bGqZ2gMedy9+blph
yVRFvbdEJRBNxf5F8SMrzYC6kVRXD3zMBH4VwAhEsfaM1niB5qN3L3vGAjnkgg4fDXvGV7Zy1Ph7
4LRY0649GcqEZeQMurRTUcV21FixSRAKW/If4nRYITE85Lr41YDeMCDUisGMROR65VNEQYBPaHzf
hmLXM1st+O9GpczSKJjjVF+sk4I7fd5xy2/Q8uQEuss134VGYmu5tuN6s0gpcjw5PPihckfTAtNt
yipJ2YvesHXeepswpE4Ia6ROe4vqL2ZcgQVV7Oo4uyPIZyrKaytU5YVQ2A6ZxArJhMToUgE7vVQ2
Bx5KsdsmaWqZReEGOns2QJZhMR7cy4GM+t9zb/gYNwwXQRriI3ermas8prKTF0PRgYqgRCboGkxb
cn02ZGnRt7hVRbYTBXy63y04adws6p0qOgbZ8LuMtrL/iHq7SV9um7+SCf2wPnmvM70bUOOFdWDZ
UVpV1oN+J4VfQULfjUyeeR2vJcA/rE38OdF8ilE3WAPuJkDrOFS22XBPB9MKPOWRgsGvIbrNQZ+R
9p9P/2ql08aeWoCfzxSwzWuARNVu38Z/6sy0NdkJgmRmW6/gUAAu/vtVpzVIv8nLsKlhjaXmQdSJ
zeI3Vmb2kAkno/ukPejVUQJfigmmixD0n02467onNYSGosAN7pe3V38l1PzhRycFFRZHbYa5I3LQ
CfuqkYb6UrxuymfuPf87Q5MEhQRxCc8GQ3VguvGA8ASxOiU1pmHYzJquH6e/r+B3SHgW8hle03Oi
lOTQ2jV6NKtiaTgyep6o641JgT5Yt9d2Obeg46ueGZxkBBWp4HJSQQ6ljB4X2Uf8MS+UbQXa0wTd
k6BfV9Kp9d5um73S0f1pdpInqASsiW2PR5Coscsgw4zJaKtK45Xi3wN2anVSbJnsLsvu0jy3hPHh
Ecfr+FLGVHCZhWuzRGhQLDXp0Ae7nGwLCGlL/KU1Xhj3lyVDIjkck4zaevnW4HVjsryCdO3i9jJm
44fRF519LoXyMuQS4geyUUGCBqLQzkIEATnW+EQaG7wYqP/MuZy5AGLi4EBx1Bq0acghTItdU8tO
5b+T0BX+XuIIF0AN1KUYdwFtdvJCldcAbe/by77St/759SZOz9fyVE/HrxcjFw+sfA26O8cEX+5G
iU4WWP1cGXLipobVixXZYJp9AJFqOi8bfyUHPD+9U8yJpHBJdGPQWLlYpcZdU0PtDfrMkisWXQrg
47LpXArU1eygx5zpSUvG83qflwxfwUPIFIlopUldAOWMYeaMzcTFU0G2AvgTr+qw1xRola64Q5V1
xrNfSwfOXMD31z47xGba+B2J4d+oWu48P1mkbbislM9GVQBDeBfdx+3j880xcREf/PU507HRoJf7
oBmjbs3rFy2eSB0F7yJ+JRC7kehzqdYW+lpWlKUOkwyHUL5MpThdBMqjLB5BLm5B7BRugG7QXdEx
FakudeVRAn98NIrYx3YIzreuJm7SMicbEJhCi7LJB7xYHxoQHeVjBhRxnh0Rpr14UHAKPkwgBMIi
sKKh+iw6p8oMNzHFXiC7JC2gqduoYRYV26T/0Gm5o7W0NrxPaD+7eQBqMfnRD4H0+jQx10SGXwak
+ao7oa97BOVVW1t+BFGzRDyE2pORJEdfwShlBkrpXLKNUoBJzHjX2GPWVVslFVtzVtlh7l2Zzsm2
AaoYGBqAm3dGvWygd+z+LV5/kylupZki0BUw4s9QYfI0SwJIImnAierjB8yu7iF37JKYocOuW5H/
u1aRgBeVxSphB2YFqpHMzjERYmivKYhfq3iTAp8RmVatzr2v47tycfTOgpjpW+7DdYZjaKrq9I2j
eEMlqIOsaQxiwOJVlbRTkbz6qWZLRu8w7z7LaicMhaWqULFM+IwjvSTdGF/fs58zXv6zq4dxzirm
Y6waSPLvOL8va/AuJ6hU0rXR6ssAIkxQ76zpvUhmKoFX3deZ5cm7H6SyGanjRgx6vA41b8EHBXlL
NmPm+gt5Zmfy0IdVUKLACzuCDy99GVo0QWDuSuYdJ7WlKfDaEFqQxU4ZkZlgAqyjf3saJ4+0xiKV
hRp+Qtb9CmvyR8q6Q2k+qOZGJiujY59hvvI7yQIrkDLsSeqDsmhV1Q8McFl/sLNUWpnK3BTP3P5P
HvGeQia2VfGjaGs+oShtlvKv2en4ywmlyfmaPNRGP6RpqdP4GEv6FyB0RyHUhYLWYBwJMJtXwopr
be9z+jgo+hpEYUUr2WmMyfKmd1nM50KXcatvXL/p/KjXAtxPxvMuoYWhoFVpDjFU1rL7gMeWLCG8
liHIjv8TnQnEbm6hef8pN9Qu+lWgN6vBa1YKnXEK31HCrV81ecojSCMleYSnHApQNqRv9I1mt/em
ufDd8kVzwN7yLD8rkKDj1gq+YH6U8uoL/PeSmBN/aYa80EAZRA6RSt50nDk1AOuP1y7a7LNKfsXa
TA9/7jNMvGCd+m1SjxlNEIs9EPGWgbSNyv5aavSl3860uK4edZOM4E1FptAS/enk2pBAGVpDipH0
L0W7Z/2vPLu/HVJcDZLOTEy8TC20hKSjiQ6aWmX6YEJY57aF6zHvmYmJF6mGosvLMUrKubLwweFp
pOsCeB8Rl3apJM+hlq9S6d1UiMUN4yHkUJVN1iUIOj1DtbI6sXwvtMDvG0kPiomxwHarDA9pO0fg
ef3xPfuhE89SoBLntfG4FwuoybTH0I3/6E5n5xbG1IRs6eASN9zeZh840v7sjPi1rgUInP5+7onP
CfC9eZZio6oCXPj1NvDf1ZrbfbVPkCDpXQ4K1PRJARmI8SAVJ03uwQ4sr25/rqvv/N8foU4wzybA
bkor40rnIBuW2ujk6Z0zFKA6M+YYZq6mY2emJt6jrdoqqMYM+n9VIwNbMdxgAflKyFUq3OKZPZcB
jjt44a/OLE7chUzAecXTAheqfDPAadRF0apR4CRVqMrlJw7UMx3InJec29KJ08gzUxm5MmG1g4x5
o9pq82iidBmkR0ILgFpRolXpSdYXZr3NfTBNN7GV+I1NuWcJEEkYnLlerCEKPBTFXgYLIDjvVgnT
36I42Iqeb1UtnS1wXPV1Z5s1CbGYZLZVEeBnl6ptLMUBSRroclJ8otylpQVNF/oOaC2w98v5JPH6
AwxFRUNm4Ptj5mTT1CBqS0phvbUFcwL2QYPlSJwq2Z0dx7vGv4tqDI//AzmB68fyr+XJus0wkD3F
xzWk1vCKIXm6qFBLQgUdwmTQ/wrcuUG1q4/Y2VInbt6QRQMVexg0IfgFHS07Me56kEYpNHN8rbYx
KzPjk6+Hz2cmJ26/FUnEzLEkCS01Piya9UiGARAUcN8apGL/TzHbmbnJE9DVWSsp4woVDV2J5FVg
PLYFkfBt13Wt4QwH+vfLTRw4BbkfK83vMyMvUMxwahBGDxC2b2xUAQHssfhSd1Gcy15mLF9/Rv9a
nrhuuQcndTGGZ3LegGOwXZXKXS55Vt79ycpNHFZ/gmSJmVyQ80HVKnv0qrvEp+7Mrxjd16V7+/+/
wiAT3x1To5CGsaQO9I0roz3B6Z9IyGtJaa0UrsfkTtsM69pHmSAoloESzjwel+cKLH8GysaoURjm
iEn5GbFQJVP/h7TvanIcR5f9RYygAd0rvaSSVN69MMp00YKeoPn1N1lzz7aKpRXOnn2ZmImJbggg
8PnMlPIoLI4F6X0VFg10o1aPmsMEJELaW7NZO0q6TyPPFDnZyq9PsFp6daVJkrG2m5gBePBzNXxm
CVd4aDm+H8e7WmF1i8Valoo0NQsIOQC7g1pZs5s8zcs8HicJOb8XIi0IWQXkjqvrlA/ouGuElsdC
bmS7jO4rWrhUme24AqeljnbgDHyFiBaJvpHqnSwHqUYedEO2mlG0tBityDow6H4qUSvQr2QQuivm
bEU5ePXEBm1/wDmGys4aKGMl+2wSbbOZnHy808rarafRJeadpL3FGmxu3fRW3KYvYS2FqMum7+CX
PEryjDmfmwJqoZfv8G/uqu9D/tfW14mOOdZtL85QWMqv9GcxQdvRRuZlPpWv9asuQE/MdDuISxz0
P1PoZf3T+MoXZPxlkFe/YRWYYOahyOukLI9KjzZm1ftaAU7CyvCyodmBR+WYts3m8r6Xh/H7bv3d
9ioyEdAEBQ5cUo6m8Y5BRBvCGlY7cS3k+Sv8d5mVVyVm2nRKIRfHBtjvunvvY9UVii/GXjB6BPDw
vRwC5ZX4lzf3O7JeHejKpZaxkOQpgODHpYiGeLJt7AFa8O5C9jSAfgm0KbDPYmyVtQPhB7Ljvajf
rmH1C1aGyZALYK/MHFJT8Ore7PR+cYxcZuWW9pE+Dg4E87amI3G+KnfjK6M0lnP6jwxL48hbeRsF
YPlQy4XZCMLsnQs+U4xCsdkGI6mf2qXLC3g5hsRcmayM5JMWTYJyLKQySOe9HvPwK7+C29XBrn2u
OYuRKEGswZj2TLwyu2KrV7solTmGgbeTlUmcyBgKjOIKQcPCqoUSkxEC75r+8p8/9gKG6Z/ey0jr
RG+JVBy1dLgr5fgIpVQUdLptNHYHNVIt2ux1RbWgzQoerF2tKpzywu9q8+oXrCxPGJqzPsvUPFao
4iDWBsOEJbzNNwsnTr6PORtezuzfGx1ZXBmdGr3KRlax33QTBcou81XoRVKPO6jKWWZldGivqPGs
MnJMw3jTjpIzj28cA3P5dsjiysAU8yhLmOIvvoVgM3cMwk81tXU8McWmzvDEUkfjFGd+t/VX32pl
UgRDMmYjhi1dWBYX4TFpR7ehc+3TDXv7R+oMgsU2Z6fLDbj0zVYWpRh1UqSRbPz/IKS4WwSXUHZ0
0xte1M69jSvr0UoDy+MeTkm7iYJpH23BAWvFB8FPwcXGW01d/rZLO1tZEvDIDAqbRby+BIzpan9I
5fE5hHA2Sag7oBeEe3Q7hxivoojE0A6RdSsqKWb0c3syhq0EZCvNFDseAhH05m3/VBuY/oR6JaaS
7TJGoyKGNuQyeBFtRDiaEBMXcQRS6t4ephLgbskuCbKvMKHWmANrkEOEdi69lhVAcT1F2ltRR74+
q15Z5a6pJJArj+xaBtrWuM5L0ZNRwKD0IVZl0JwmbociRtjPu7JWAsBknFwfbi/fBuNXrrq6gyur
2KYYPhwlyTgq0lce5T6po6s4Sm+BYYB25Kj/adNG94wmOwgVsE7gWg/DDHp1Y+w1ECSwB+jiGNps
2IU8XodAs02SvKkRNYIKwjLGR8PM/TnK7Q5VZSH9jNRdGR2o+ozOAJQ47tUeBFYSEnKyvGuMl+I/
tcdcQy9PeCmLrar7dfHcivtMJk68IGtr9BhRwFa21cj8Wt6X5v2Q3Ukjg4YQ5HpMqGqNR7Csgyxd
tbTsTY1Am6VbsfKZ6bdsqCxVeBTFYBxulHqA7GzoyBg7E2UGZSJ1D2Txl2Q+xAlm5LItSi29x+Rp
3w7xZpbaF62tfATIb5EquZc/BMf+rHvNpTDHcSTDFnQRw8Cb6pfmxEHKXY4Q5XWz2UhyAhUGTTlO
Y2PrKAjOdbgAozkG5rI/hxwEXulJYw0lCNoRShRIEt9BbMGT6wjcIDX0XUueAeW423V5O9JCSRtr
mJd0wzZoXYwkWFRHRU+1O/OqeOAx9f+uRP98Ld98Dyd7q80y1ClorWE7NT85YLhl0ziG34AQFNrE
KPpiujEGN1CDLtvd7KZuUNg8n8szqt+EASc/ohDFZEKSbB4lyTL8yhsD8brvrSWTrPzcTp4u30ze
91xZ1bAVFDUcReWo5EA46l5Po81QFk9N9h8jGH6e7nokGDIhY1SNlBy1vnGy9rYJX0bN6VPqXd7R
9xW84Ci+ixAnJ9jVw1xBI0YBgpNdGY/jHUu9uQaQx9PBXMUgPYqc0YlsSPCyfQv20AextctjXHu6
7Ik7XvmOE+TL31/85PdIJJ4Y6qjL71G85qV4oS4kzSF8lnpL+2By6t4yoCiOBhgQh/+LfJVjGr5b
ySc/ALQxaQUBIzQpUcATk6sJghvt7HCOneNr1hN2CZXoXAiIsRYNy8LBYHWK0KOptvCbCVI44SF+
1yzJVlxhQ1GFMB02+iqYYjsegIUXen0Xj082PIH2IYuSfLEcIBmCAPVG3WGW6K4LaoduJicBCuJI
7+C7KotzCpz39J1oniwddwnRqIDSDIO9AK1e7AFZJ01XEVAWqm9WLvRI/CfNMQ8LpBhsdNfjPnaT
+VY2PCME8a/PCwk5vuf7sE5+ERkTNNUgM3icmhlDNeBrSQpObY174CsroutKA0hIQY6lCx715+mx
Z1dl4WRu6X/DrsSgMG2tc5mPd8ZNing7XEU5IHSUm6HHgzd0ihIXbT4qg/5RG6CWtGLaCLQBei25
H3OCyaUaTeihBn1FD06Y1DTuJ5MK3pSXJfRxknAzhwqkeWqySUwMr5vosVrxnGBaHyNQcq+i0Tb1
o5V2INeU0JrENHoWaApmxWvcqlwHscbQTfoBrNjbHOIfbqtNmzhpHgbaPSip6s0xWldx45i09Lp8
3ohppQS1wWavYcY7pdlVaJDRggQt5v9Y8mlExR9WSzcUI/0jcDlSNFqROVpTLuyGAkuCZCWpFMeo
nltGHcJ036wxwEXqgxQnniblwdxLH2ZLbTlvAkWuWjtJiltDBpFPMquZO0XCXqxZ45A4QTW8B00l
XvFc5RYZ6S6JtG0jlk9jMe202bSbEj9gzrMnpoMGLfzIKfLd9sbspqdWzpymCt14bjYknoH4azZJ
pgRjnthFUe2bYtjqrbotm+QLiMuw3lHNn6k/QsNA0Hvgs4FyKGo7lDGeL2+FJgNSob2n0juFaDTg
C+q2yFGbVnKb1YJVg46npwdSvoQsuea848uVMHk9AEmBfcZQPV5NfjU8Fppr7oSnzHQF2a1ATgN2
+g5syGBaUU037IL5AdTT/Tsv2Prd8v3pM7+roSdvtx8yQjUT7wp4rMcJhTF7tpp3kAO5neGUTuZE
HtddcV7TWq+I4RWkpP9ek5VWhWFCG+6RWAquPsx3iwDfSfhqDJxiw7qxrAu5VOTqd4rebXKPvQvj
VbiBTKkjHcorzYPQ/TLyK/u9XQi33JPm5M3fLAMnJx3XtKJUUuC9xocpFJyiju1GetH6T83cVrR1
czmoSI3Ej5OjcUqPUH/7GVGXBOAc1FkWvzm5ioPahLD5AwbYjfz9fev3T0mxaspxVJyYYK0KFTMG
ElwRXzlWrhSooc3sCqHZ5UfEydiV5aadnKk2NiKY/VCTYzmBWRYckyE5l9BiC6G1Ib5fXo33WNbN
JWCKx9mEFiQOEpoWTuLC0goHIIw+ZnshEs9U1FA5ay4f50KsqSzhwMkW1USRmbm4+2VGAUzNVu6w
QHN0H8LyOx7VBS83UFYFlxz8chKAfv9TUgKSwKG+7uo+SF2PvNowz6krK6duTE04TEurpXWrDeTh
bGOrGBYyoBTyLKq/SOHYcmwVN+AQ5uTL3J2uXHpKJj3uGdYmvvBBULAzbejZ+6lVbCMuWpHzFsiq
rtuUegeNZ/RzirwKwD69yVLd67KWw7bHW2ZVvE2KpfmsIkPPNKgBNqhzZlBwnjjpDycAJStzAppN
2UiYjAS9hLZxDlFn8RX16TsTutCXLz/HYpMlITi5+62WQg8cMLWjIhf3agkEJIgg1WTTNIpjErZN
IsiRQ7Do8qq/hwp/+sTv5ujJsmVYo7RfwjMvVWmMFd6k95P77aO+xeVF00KwtAG22R4C4Gydy8v/
mxb2/7TIZLJ85ZPljSGTp3CpVs+DBij2a19fYf7s2jTnQB7Bl0dT11DDp1GL/F5TrMur867QytxI
I62ZmZTkmEyyI+e125epPVacD/ubEWx1xGs7A5bZSGxhSeNNsZmdJKi8bCsOVgz99QAKgRgpx7yL
A4lwuyHWnKJQkk7bHNnc5e0SjgchKxOU9EDxQx6cHMd5esVogZWXPs2yPTrU3gTEZtfsMyl9JHoS
22LYWaUBqb8H0bxJRZSMDBDEjpt5RAMx690MDEAKYPX5YW4/NCPaG0W8hXw6SCrQrBFFA0UWvSC2
jDlxbzYz/Ckq3MhFuG+6joLhNvTaYmPquqUBAZqJgAeDRtCK2QyxQDMXURnW8ttZSN/VxtT2o5Bv
oP7AuQA8J7dmiSqY1OSsS0sYZckzd7kTOir6pCDc23S+cYiOPFPMCQfXrFGzPCJ8h27kcSq/wNd7
1csJL4HjfGV1ZRg1amRAvCJ/a12Axe16O4HLp35rMArqdJbplw7BcBmZr9BV2Gsce8J5Uqr88z1n
idDqfYPATwWQu67bK4FCZSiXOG+Kd4wrY1k06dzFBTqtkJmx0wnykoLBsfzfBdELwYi6/IYT05Qo
+WgUUEHFOdI3CtUiKdBazxBfhcgX2mB6g7b4nu2qQNk2QJ5bIjrd4mvDbhkaU9AaR22T61vPe3Id
bMHKMq6CsZ+fP4qGo6qxeC6ONUZjZye2ky3ZfHwHSAGveHr2Iv1daz0cQjJzkChBi8hsi30xXPe5
gIQy9bMEsyq8KtPZi3Oy2OrWsigD4mVAMNZFBwWDA91WSHnD0Yt9+/VFT9ZYXU6WdUyU0lI5ymMz
WZOgvko1KIkAfiIo0Dq9PthFlnDu0dkI4mTR1VVlLQqoORhEjpXx3ha9hwqG3fQmem5Pl837+Qjz
ZKXVhUVRJtHNaSqOo5fcClbuFdetT+3MRu3BuFrmeBqr22MkjjuQxzvY5eOePJUI7KkQG9KW1jaw
wPO2zXzTnW96B2bULrZZbNHZyY7DFbRmiMUNIs5WF042vvLjYS52eVQOCCKqxGcikto83xqFeiOT
XWdixNlkWympNmVbOpfP/Hx1/GTp5Q2d7BxkXwkYcvV/yrRqYSnBDBs7fDEBjDEOe+oC3R28GsF2
D49CoQOt+pNxI4oWClLMcLmjN7xPsfLxRssMkrFKAWd372pfAP55qYNO7pPpLsXxAmwLW9RR3cgZ
eUWes0b55CxWtqnLK0yZSrgFUKEAb0NkdSKQMegEix1wQ4UFYiyQcCsWCdFKqJHYQepDjFsrQoEq
B2oUc3JKSlyju5c0yKwWw2urSZ7UBEX/pMxcUpWzAfe/fq6ynj+Z1JFkk4GfuzQSDGJp1dWAf2o2
iD/C6247gaFVcUFX3Vna+9RhG9wu/PnQ8OQ3rKxepYvDGIMc+Ciy3gYlhxsmpjMnHwslMwgU9aWv
3NdWjjF2UZBtiJ07plEFsSQ4mcgcDDNjnmlG03hAC5deGcpMLR2iyplYc9It3mmtbGfNyhLy2jBj
RWvYKoVueHhTmAKk8e6aSrfntLHieuQUBC7bTkVc2c5WaNQkrOCBcqhsgIPE64oO0wNCUIIW9vJL
/s0wsETpJ59iZT2hNw5VD1TNjolJ7SozAIRFcdT8yADrkjNmR9I1+Im9hart8sqXPR/K6z9NCESp
UW1PDaQHQx/MGttUUeFpasf5gOdj3ZMNrqxkLsZxPeeYFi71ypbBJw5WfITy0r4RPw1kHWNt2JMu
+tr0nAAHLw36PWkgqcoGTn/j/IZ1c1HbNkXtezTlxGbOaid1Cmjuj7H+KceaM+PCSnLLOdbzs636
32VWllCsaZJGE27s8r6nwtFjX8lAXpe55AF8QwtlhbknJewhRBDzI5UsArlybsh23ir+62esecl6
UF5OSYd71SRvZZN5max5ly/Q+Rz+707XugPEaA0UW7HTReoPWhDojeTapt6HDg53W2+qW5AxsRsx
9drQKztbXvbJ9cLnNoovqsvgCwMz//oet2KaFcKoGIiXheME4cxgkQOMH+H8GrTmFsFP7prnPP/p
mqs7PZIWCgmYjv8uGHbQH+wCxY+DxufpC527s6cLrfx8n7VmzRgWqvL7VqghYf81okN1+UMCVH0m
Qj1dZnVnBwCtSa5omDDKHhLpXdeYW7WV24b6x6gprWPMy0PFhJVVhS2GW3N6SBrVHkwJ9jFRjECN
5cjPpOEBGbSbxg2ScMlWyWEU9WujVDwyXBfFWweymyx+nWnn9eNDL36w6nXsnil5kEJQmsU6CHFB
YFLdikMKKq3XHkh4mkQQ7MndqDkIoddARUYsr6PmJRkeBelx1mQXzkmr35tp38/vRXOspmdTu6PG
fWF+9CTozAeDjVa3MO92H1N0NZPbEIloO7ebpjdAjUBtcBKQ9AXG1xKjGZjfO5W+Zf0OhPoFOVT6
09z34Mk85GjYpc1twlAqIS+KVDyKZhCHYDEJN2qSefWAxiOAhcZXBmGVdi6sin4k8lteRpi6lqys
YaCU/Oy02iqh4EDVt3F6IuRtAPoxDq8qrbVUdmxwBPX0KJl/jBQgFnTT2ulWrVtHCYMMxJ699NJ8
pjgHAz0O9jXIxEpzTkzFu3arkKquWpkWGd4U6MctdQDFGnkEDpjjGr5bB+vE6OTarYdJED/HI2Eo
hOUhppwItcQURBVm5NYGZsQiQXX6NnlnA0hMC3Nr6gIgD2hmisabqDS2lN21oAJMtHtTRyaeQkY9
nQODFbghBTBVIDcEdbVgCkE6Qa0oGyvVMlTpD+tglsg84Y+aICMGL0llR/KwrVvOKZ41kKDllaBn
Q1QJrIY/XSzgwmA5po15NAAiFob7RN8VQOCKkPBquhZC6VdhchelxzLfVuIIoZId0YuvVCp9A1ei
nsGzANvZHRqEBJef/PkH//eXLUb1xBfqDLxGuRaRI82hq5K3nim/QhPPopCSu7zS2dLB6SGs4gwU
ZWhTLUst0luym3tgCd1AMEfzUlc7lBwnL52NbU/XW9lmsF2nqKFQ2LIIF6qAUkpPwc07j06klai3
puyVDOlXkdJrgajvWVfNXmw2AqgxocqpdWiNNHE5Ie7DN+gETCMKFINHWk0ma2y0NyoaaBIx3Dwa
j8c4BbOXThpqNcNoywpgOKXTxKBcmWZrYM9x176Pc/wxyZGjKKNNo/xPKAqfLLo1lZusLgNVlRoY
u44G/cJKpCnC89TNVs3uE5CAzMoOpVPQmRNvopo7SrLH0gF0LbqV1SYY0UsrhL4PgMuzCBEzAbkM
YZ5UA+YXIdCYMCAVRduF2jxK2UaZJB+aogLoyPMEJETQQBslCvKxDZ2kjRwOViJTN8I59O1OMA9g
ndhBgucajPbEov38kMFqyrWh22WOzEoG/EqI0g0CVLdB6XzQnkJWB+AxsSm2EoLeZNi3YMzUGwkq
EADBZr4iQx4VFNWtXlkmasEUrCbirZbetu0taDMJ6No0VKcPRj/YIb2fwugrjVvoFCVOKL1Fpe5I
asxs0ib3ly8q97WufK1s6qVR0eWignY0akAyL3gqhpRZ5A+N5LKm39Zl9ShSTC2EGDwGDM7vZlCT
VhVIGOra68sWJKw4UrrTFjrqx8s/8LsV89tc/n20Ky8t0VTPIBlUXed03EqqSi06VYqLSeQgTEZ3
ahUXrL97qaAReHPkbYt0f2ixD7YgMWsIgpjjM8ZarjJzBJg4a229VupAZ+xzKNlXGtW+1Eh3Curv
QtpdMUPY0SLfym24M7rkLSeQUuhaSFiDrZKJtlLKSE+6BelTUE+bjMMsZTqArCAhG1ELho6NNNmY
3j2YQsbD8S8f49dZQL5WJDpZ5CVXHqo0M1FTkp4exwEaucO7hjkYSBKlsmGVKfEun/zZdpH5d7V1
MN3ISTRHskQR6TYbONxwMx01S/ZKLwd+fXN5tbMB7cliq+RcidpIa3WD3UAd9Vjp+zGrby+vwDm8
tUBLrbahOCsNPSptDVG+0urlpyF7ERebBgHby4stt/LXlzpxgqsvVYCvZC6ZQo8MTwUsEZ4QEw9W
Mc6hOoi0t+/cywueLUgiyyMaCIQXRbfVAXaimlWSptKjBrEy0pQumE3vhgR69qx3a4rBahEUkMUr
iP02YAuwi7G4mylwJCPdJKMA+gr9VpMqziT0ecd08rPknz43NvIKNroAsBBCusajGsRwRhaTbKjI
7RvXAMie7EQvtDrfvIZ0RY8+CW+M8Gxgd/IbVhFJoY4VBtPQXIDAIcS+vuYwcupu5H2Bs/nRyTKr
8CLpsp6qKaRtzSrBAN1kVzAX+g00H/thGR4xbYF9iM3oXP7yZ1/OybKrUIMVXdJHGaPHQd+pUO4D
kSvPEpx9OidLrKILTZz7hmJED9l9fp8Eg6/uktdsX7xXLnPBy5tZcjA96dfcuIa38PL/TyI2osEs
M7E2kXIaPn1UvcyV3meyMe3wTkeNdXTBxzwgGeJmu7xTXbkdGhVtCqoEehSStwKnykyZc6q8FVYm
otRRqhgkHKopHA1QKyH78C/fjN9MEyizndiEdVNpJGE+JyoseJvLldXV0Z5mvV2l6J9lpq9lYLyA
lyuSbQ8iaTCubacZlBxCDAHozBFIxjEGnHdorkxUVBSaoSowii0UVs0S0jYjiDEl3uwWb5mVyUmr
WBVbzBscteKzEu8a4MwxtcorYS5G45eF//sm1iwe5TgYRacbAqQwygMDKC5xCm/heIEAQONIo9P4
PBwZ5zWYy406eQ2qWSZ9nwnCMR7vErGy0yzfQMXtOjIfpPmZc3eWU7q0v5VZmWtGINT6zyylIz8W
XrhR/PwQWiQYAt4w2veI5KXVVhZmjGbW1Wgyo54V+kD2Pw1vIoj3X8wPEUvnxwX4AOWnyTGC6Dr/
KvBvuTsEIGa8Ci3Ryu403eL9KM4DXSOM5VIXMxbF5JjlYJ1HdTZOZM4t4i2xsjJQaI9iiAfDdoMw
UkFYwgxOIPKbbG9lA1ZmRlJCmho1liC+4oECE0AkKQI4fBksXIDhichbcfkb//23/IU1psmQZpqJ
90demcOuoFj6kKCtcoe59M3gxIEWyEHiqZvUTRzuRP3lE5XFlY0pe4nMWQ0bI4AxUW6cUdimUxnM
dRbkREaXDHxbwwKg+5BFE3kccwA7tQTCq4hffqu/AMi5pPa6qKPKQ4vEEksMusQSlquhxoX5rv6e
81rP2ry/4fN6tgZj/rqCgXPh2HmTPbkFROe9EG+m3mRgRf1uQbbbmlN2OPuh/y66nq8BNl6mQq2G
hykXrwSw9E3oeKryLRuPMiBZY5cHiVhz3ObZyPpk0dUHHtoJZq+s6bEKIXsqxG5YpI6yjOH3C5zv
rhtzjhs9e6VOVlz5ExoyzOd2Ez32sbAzzAB3aHP5850vRZ8ssYpQm0St5YIo4YF5oU/eUCXzIEJq
Gla4VYJoN7wu7MWLiiU0TERLessAnJCs9qo5yIGw4Rm+xdj+esAnv2Y5kBM/o5hha2ZGZh4b0OqS
6ElhvZehn2xGlXN542cBZic5prryMotCWpOk4hJZKl53rF7a1gIA2okemDXaIK+Au0kLDEROT/nD
f7vPldNRhkGc+pqEh1H6zMqvXNEDzMtZYs1VBFgu5aUTXazFyYlSqtKmADXUkegIl+k9ARG4EW66
qbKBSQVvlBsndwIwC+3/hVzi9IBXHmbI5n5ougq5D30dko+J8gi3OJflW9rkZGth1WeVkIrGkYXb
pnjW9buk2TY8UAvnDWqrK9mPcQz+QjyQGOwxmnDbm7x+0PdA5oVvtBaUWwQiTNAGsRshLbeG0H2G
DZGsSpAOCYGYgKG5QwJZZlhZu9EhAgQ/d13U9XZQh50hsgc93o8Q3B7Gzu3l0NXrIOpfS6HfQB9p
l/et3Q7QFe6YpYrHQoFGHWYOqPgyq/dEllwxxHxKLB2AM0V2XFnz8MZKNFHbzJHSEKxFSQfT2m4V
dfC0sL2dupu4DQ8tYY4u5ge9Mt3LT5PjUdY6d6maaknYIW6Q+ucuN61ceyHy2+U1zgcnfy2NtnoX
RkwSvWrQK5i+MQiozb0DFWDrvuZhZIdPRHl2hOjkOWir56CmAMgLCe4RmnHu7Jiesc031b3oEt/w
iQ3sJ8b1WweEQVuI5FInfJ732X9OGrfEZCfbXsVkcydFSYSaxFGPDmOWBjQBD6GWcILLs1MWJ8us
NZ2oojRx22hQrva7DYb9AoxDwaJWfssJBDh3RV/5ZDnsS3TeEfGNkhrkWbfTk8IT84gDyvnOqS48
UX3lidOmV8e+EMNDBfJw1OCBRI4sSL7tWVbdpQim7bxQoAemdw2o3IU7U9ae4r509Ki5EszsfTTV
bcUgH99B7ouJJXgz1M4Koz8lGhOs/ATjrvgsVeC/KUF9y4C+naYdK9I7dWDBJHQRWN6KGzX+SkFW
VhiSUw2xO6ACTUM9tQzyPrdPiztB+0TL91WXu9XEPKL3rtDKV4qouYCnhxDYmXwoG83PY7mfwy+a
PcWGCJ8Q3ciT5hg9QjequK1K7ajH8HqdXhlM2oYKvRU1TJMAcF23it9QaSflL3Mb74p8cmuCliiC
eZoyJyO62890V0Chbozz266sdvirLQ2IdWqOUNYQVMxkJrBAZaPsWD1bHXmhkmiZJLETcXRlyDvL
NVfdkOMs9JUZHzGxrAgRIsZcrNxRu6pIYdfN5Mls16kvPWbOMdCOvDZzMtTQWCrbct/Z4Yj/RiNF
HJ4v2x+ezddX4QepKRHMCuYAU/bOCMbIHlrNTZds5ngLjUgRJKA9az15mNAgV1x9ALq1qm0JcRFE
o7dFkl4baLd2IYY+1chvmWhN0TGdADkajdcmuprCFL3WL33W4e9nf9BAD1hA+ja3lTS0iqqziQwh
Fz12ROl2khs3YSpm7ydH7B7EUsPhyADYJyBd6T3aHtL6M5c7r6Q8Rb8z/lVSQS6karKmqYhCfgYo
STG3A6S72E0UZzaToF2lzO7lwz5njn6ssQq3eqMRx6FG9yKrDqa2zclg623jygpziYztRRMCoW0L
xOrlhc9kDD/WXTkZpsISRXqLGDNJNhIFAYsuuXFa34fop1eIJ4omci4vuRzXylD9WHLlZpKEtaWO
huOxoyOgx/mmbZaYQuJkJmeWOfUj+upETblc5L7hPrVoX0bxvonuM7XlJCdnrsaPRVbH15jxHJOI
YNRI7K2qeRfpzX98WD8WWB0WAea77RrQhvTlF4qBefVnJpzK49l5vFNXuPK4Gs2LWMo70BLfRLfh
Vn0Ca9ZgKdSqnYWUBVBywVFeLu9rOZjVJTjd11qKi7ZVGGc5Gk4VZGjH8ToFt5oy7NF1tLKh5VVd
znYf/sYU6/4PWC6ZNHcquwGnri2lLwNGKfNW3yiYpWFTYmd5t5OUyRVF3ljF+R7PydIrt2xAylNk
AnIMRdXssXisiucIXFRo0e70tAZJ6nNV3PQUxr0q0VR9GcGe2jGo+BU9rL2WmIv2ZuISqj9Dde9l
HsJiC+5QzFP14uflb8J5Md+sUyfZSpnORKAoQh9Jwpzc7IJpNKHO0nuXl+EFtsbyqE7W6WK5qkmG
dRRleE/kPvWIAjUodYgdcLl5KB1/zUqkoT+kHIbcwMiDLFhyWdvl9H75p3yD3i9dw+VITn6KIENa
B/ED+p5x+AjOmm1Szo7CrlUMkg37qcoxYCXtOoA0NCFxC/hamfl6cQVopFWyQ1u8KACHZIvQYoW4
BnKT2ejH8XMXQZA6us3i926ZT2sezTDmmNGzsKCTZ2usDFxEQYcSRSlMw5Tfaw0GKCJ4TJQtB1AV
9hBy0iF2lbodfa2TP0J8kLPpRVTuJ4qOVDfuweUbDNONpN0IcwRZ04y52SCB9/RKpfROCmPOIzzj
aX68+JWphBKFllYUORMENTdp9FAVkiWCvlyMbiNIqWZpzbHN5zs8J09vZTujThSzRFtYMJ9bt9vQ
bbSt3udbTKj48Q69X6cNZI4t5fiDNSqqnCex6jS4cUH/UEzFlYb6v3Nr67ZV1FVqZMxw2DPsSVtS
y6gVG8pa7n/3Mtb9KD2SmlTqK9S5sttIeshABywZH6oEHfG0dmTzRVSfk3SyUzCfkTRQu9rO0MU1
Bz+HcIE5ow9zbQJFKoWQbkC/V9JvRx1Qi5H+aUlt682TVOxwfw9CqnE0dHg295c8SBwrrTzgK0wg
Xw198W14wA0HzlV2NTC7bDCm4bSCvRC/NvZ4kHchjvHA66zz7Nx3xnZiXMKxN0mfhfA6muCbpubO
rbGZE+V6NFHCFBqb9LEnlMZWpbMrZZMlTuwezWSeoThTYPsRcK0KqKZWZQjfdXbzT/07tvO7ZLRU
lGp26ZN4VLagPEGburKFa/UFs6QFJ9c+9z1+/ICVwVcTg2IsfcKc/QbzKxs1duOXwlF3YxBd0as0
qPZbYVtumhwDNHDM24TLfvI7mVmEff7FEW+sWx9S2MmJ3o3QscJIlEGdknb/j7QvW27kZpp9oo7o
Bb3gtleSkkjty9x0aKRR7/veT38S8vdbNEQTczw3vrDDKgJdqCoUsjJ3c/pjtuqLDrg1E2SDBbgK
QRu2kOGiHXto014Oi6/I70b8bhkfzdpc0L5y5FS32yR3FRDrqC143FRwCFPVy6TcnaGB1UzXTaEA
x3eLHpFtYKJItcaHZr6UwUuU6Is7V8OhT0G9kteO3EoATq1bkP04iXS96pdNONg06ndt3oJ+WvQl
vrsktw1cNaJHhpnPFbZhHRkt2rCpopd5KNwFC4wYLyQepCb45uRFcuktUuSkgKaeDy3fYiT3Gzh3
NKWezikU9PagQQpQyoCnUxNUzSITnMORcdL1zITECJHuDP0a0qeCZPa9ZuYWwRUOGC7TxoypRTCC
kP6+HAPjlc05aFfGWwjNrm0b/H9PbHMmuXzfyPFSq0xAMcoNoJWfQ4DHz3+Zb0U5Z4FP0XUplxhR
hK6TFN10xegmcbzpyh/mDEK/5fG8se8wYM4al57BuazmkwRreIgEr0vjRD/6C1x5gaEzJ+GDtdAc
d8sZJEWVB4P5REA+lqvqk1VidUJw4v+GnMi3auefi+OB7JM6WObKFmdgJtwK05/JFPuUYJ5AGr2R
YKZ4EByr7+UOZ5JrNA4hKVs1hku2BHS0EIXXiZP20E6pL0BqlW3DIWDMDuLBIoHbfO78UZ6baZ4m
PXPMKllsSTPtcHlTzbcOj7tz9nbea9hX+kfBzi2SCx69DA5kKUHwKGXiobEY1CFqjHQ5qCuEw/V0
V0zWBgTGf3YyPsPB0RLXkRRxW8NsO6bXTRuC8zZ6wVBJRJ9UWVC+CILX53c+slV2pZXKMxy1an9R
siPgfD2/hyLf5AIJsCRJ3oVwFG29jq3mAoOdThcuPxbzIGnvUXl/3pxoPVxUadMkLpYZ5tJa9nqN
2E0kCCXfLq6cU3CRZK7VfKULvs6oK/sywnjxUj3rSS46Ycy5zjkfF0L0up96bYKdUGlxSbeciFBv
nN+GKcabFNQZRxMMOSga0muEtkBGeTfk/2E3TRk8NdRUDAv//OeNte7bHhh8/Ia+R0d/9FWqCtxD
OeUfxya47ZRSpTcHhW0nhgg0rXLXfHEIWFek+RF0xw5dQLOq3ET1GtvDrF+VYCSmnXpLsgYt6RUF
pOTVeusDHv5fvsDxT+O+QKtFTVLk+GlT7GBYs2XP4dbWdMYP03L6W6DbfwrHs0/575dNyo9nt2NU
lIQJ2aF15KPr7PQFgIBu72EIyi3jDcmvIG0jWumpQHdslYvmFE9TFCNACHQTtRvZ73vLoSWm3sqN
FN8YIMYxFtwYwviuTHPwlF8n4U0BwmYoPnj9kjoRHbw8klDOPpw/ziw68Ifg+Iep/3RAyLS0s8F+
mDal+xoTq+27sWIOMRcBP04mtGNL7DgeBcKp0ZcYYwxs42d3wY5DLsOv8AQ6tr4BOTXo4PwKveVG
BLf/3oxHPDk2zDziyHBYV1qiswBZSzkwSeATbW6kpPTa9SJsNtX0rCRgvh2L7fmdFTkaV1NSFQjG
mjkaiXA3XK+pJeoZncrUxwvjIz+t5DhigXIlb+M8B2lTOzmmF0ix7GnVeefX850C8XMfTUPVoW9o
Qrj3n/sYtRKJ61xGrHInb94yHbcMOs4OA19l9ymwV5hHkVDrBQLD7A/zPmrpFubodY2CNp4LkohM
stJIU/ep0VDdromr/6zAPzL4igPyWAv8sRgCFhXoJ0vMY7Nc4FTiVClpLHdAZOMChakmMDjhKdMJ
n+crdEFEIUK0Si4YFqkB1tti/cucvHqk98FkmboSHuknt20hKOfGs4cXU5HlU350tFB++qVHsjUn
+mlZdqJN7HTjgR3M8A480M58taLB/asFoa0rJMo6FX6OTXNxMVcLLZlUvfvUFFItd7xjej4jWmF2
HPmsvDXAVZwdhD7F/vAZn+JHZNZ0UIHzwsdNt7rfAnQL5nroF/V7edNszvvvJ+HjOVtc5Ftoi3Em
ScEiqxhy27Nb0jvSYyonuiiml2yFfCVEAvWidMKVugQQXAsqGJK6USG2EKYPQFTZde5ach4MxY8W
POg9riGV/iTVkG0335fxKspbt9LT/ThB0HEBo0f/I+kOFQX745pAIKOHzDDoIdtSxDJx8uqMQSVF
MYihyDoPiMCvT8o6yvqDSTtfX63NOF2v8uDIqr7v+g4C8IYcJHH5Wke133bGRk/kTUqXi7Wf3PMb
/UkBeW6juUg/KMYQQ36kO2jm7YB54biaHiM1erfGeyhXgTPul1rVmymtNu0C0uXan+TUqyCgp82Q
EqAFcALQ7EwBva7vizp0RuteoZIzFjdJfBu20BUFlfDyGC13XTbjrwPWWyXbuCH+KkkBughep812
te7kEND49DFsUqeVMuGww6lq4vjUcJG4S6gGHbv5r1CBpnvnNL+GzrZyGyzmP7OAeXK6UTFqj/lS
H9rSItoC0Q/gMk9rrZh3lYbugCEte8XgLDhcQMcEHXu9OUxt6qrrozQJxslPtruOl83lgTE3mqWL
8XkZ0ARtGoyQe6bXf9TYbNvYQNNTEBk/QRrnHIpLAWpPowwskji5EKAxdPCadI/L0jt6e6FAlXF5
lKpfBhiJxnJXoT8olc+r9tgOd7IBpsP+qo0B7QSNaBJRfBycYPoaIsjp6Pjk1T6GlGISeQpU4RPw
LCjl6vUkdqn60nbB0Ac5CvEeUjgYW/ayZvWqsQwsrbbH0U+Xh6R/iEArORjXhRk7qwyFxqS0SZY7
2QTEnQZa/9gvQOkbIknHtzn9WVNAMRR0Y4lkF7T3rDxxIVnntaCvMsaLyWw9sHb6lVFuU4v45Rrf
WuWzTHvZ7vv8sPS55ZjqeHP+0J6sC4+/Kpf3QC+Wzb2M6Nh5GCJDwELvqIAWAW4lu8SptqVHZKED
i5I7DxgbuzkkQ4LEAyZ4D3PYQyB5g98/hrb1lLgiR/o+YIra6WiRfJQE4ZJeguKk+6RSiZ8rx3In
v913d5G4kGDp5IzT8tCxKqsL6ICbLLUVt4BOgw1UAxoOyc2BfoXYniCV8iwIs0ZiRSMIBuUlWO/8
IuiBZ2ZEl6UjLJJEa+MivN7ljWn1LJWiBq1flN5mylnF1vLbB2RBYYGifn+X5b4cF2tJSVpZ7bC6
HIiyMbk053AX1qErWdTNke6grK1B+DkEx2mI2huTEJs5Kj7qGewO4KcvPTopgEoN/a9Rb5AcohH6
fZVhU81crjsyv8eFdCkn6WsC/SRXtlrDTkPMjcaGpjlhAh2SyEouinRADutrY5OFJA+sbj7U6mTY
S/pWr7lTdCZyb+r2UEuhbeiP9b2Oq31hbjTpEWrgdhO+tRLEHebJUUMcb2yepgf1AqKt8d3EwPti
lbh3alAeAZmJAfifWQIIlgKibuLfzW8ZbYMyj/0Mo7VpWIOc47EYBgcUhI6VL/YYhhiz3S+Tte/b
GFLjCEOa19c3aSg7aQHjBfDFEH6qbwxrB74XsLOBlVV6r8xbJb/NQFOGoTwfE+ltNwclWFwzvQZo
LLZpY3pxJnlg7PKItdopab0ylpx4BoRcuUnJi7mAY3GMvczctdovVX9vmwcwvdo5wqy8bI1UDXpQ
z3SYXCMJDaZ12FgDaqQabA14nkuz8UeSU0fRQSqi5ptqvMBpdensjODNtoDeA+OfHkuPeoGiFERo
c7+Lo189mCfQorVzpgUMwEezDnZFNyTZlgAPjavpj0v3iEFHqdhZI4FMK/QqM3UGFWRv91Hyoo7Y
uuxu0l+nuXlKJeoatK+dCnqEeGG1x/mO6ne0QAYB5lltoInSEUDqovdWvrZMqJ5BBHOcXvG05EfD
swWtxqSB3iCAFcBMZ7hOS/lod+D7yCJGdnwRV4E25m71Gq5XcntPgUcplsHW54caaMCVgsFxr6YY
/9Rx58DU3bAdANAmZgEqB8g9zPR9rsnzUnR3WpQ/5/O+iddDUu0z0u+rdCchjYXV/ByPQK4bUBhJ
m8u8W3aglXGn6ioG6rBYkwe9TB2avw/5r76RDxLp78+nE8EtyuKO66L2YTVUqBGI/KPKHjvw/Wil
oKV7sqV2FM15rIbeGGEfJ4hCvZu9qo9MqjBbXEX6VDZfd0DMR46cAe6D6XS8RggvbKwpcybCW1wh
BMK1RcNE7V/133w/gA+LqU1IQXcnFnEXXNEsrgYahzqlSoXFyuPPzrjN8muiXksiBVJRhuSxFkYr
IVS0WFOP9yMDk5BZkG2b+/JGnCEF1SsPuiBVWYIQCytKt4zba9xMPriihNxeoiV9A10g4nYjRfWY
b8tr0BVv3hZfCliaEuZFgdvzGAmoShv6qGD3nsH24oc7Nv34ZoOPARTrKbAAwqaawAV5NEQp6YnU
VChomG5m+IEbCPaRTRN07+Jp4NOXzK8OED8OTLVpqLu5ZzUiZmYdEDeqHu5lqDIQ54yn0skdXYRw
El03KBdKlLEy2phgT5cbI4DmWpC6pmfcTWBUL3ymcnI+cgndhbtUrcUwllKNlgQJ6PNfdRTw0s9k
Iy5rRBGMf3cwl5H202Sx0za6zW0PiqTn2End2DUxitZt58d+huMMf8m5CBZ60ne+WgYG1/QBZZaa
SsRk4Wt263d2MlCgIn3Y0Kxx1ds/NMd+zlH/1yrCtemjqMe+VrhMeOmBuOYNFKs/LIj1hd55c9/5
IVnBeLQ6rtuTDVISa1PCzE3hXY9+jOrGzUuXOJoLkkwnCspHAsVCKD21V7p5kSnXkZO5v1Esi/aZ
K5YLI48xiZf2n2dUT+waGw3SWZvivo6LgFBL92RcPVo5d2B02g2J3GHl6VZR0UtxQHaX2INhg7Wq
fgH/gYd/5WmNs66O0bqdjO0XnqKTN4SjH8Gdokgz1yxL8COYc6Fry7yL2KXd3ONrO79xtRPtMpeM
h16Za8hBsu/NRFCYJnhu169M2kL8OH+yCX/sXVw2Bk4lHPIS1kYIwtrZo8F6L46BymOEbB7rBIBr
EDyDuZ3v/lvT9Ghvuav6mKTAwFU4SfKuvc/ZABkmdYnPqg5RZ/hkQvsyxd/Pi1AF/RSB7zb5XVWG
P4HCAv4gFrWUTpr5Siz8WIEFvGOTQ3TlUDSK11HGlBQ7RfqaYpQKtKOeUmNsNQ+dHjeyRkIP80Et
TAzJXC+rKhj5+o6r426anCP1hCxluaB0XXS3myGksQLZe202yr1p7iS8tEP3rTHQawx/1kl9MWSx
M6mPWkOcqMOQznwBsG9OYztbIeUY7+kskk0UNk0456sKCPBlIe7CJFAGpMQGNPDq/eCOj1BhboWh
VJT2Tc7fFuinSNqCAorJaIwdWEeYhgZ49WUXmcKf4HfC2prt8rnamg0fHGULLSLtlJqfNkEiUXlK
vM9Ri87O6jRjwGobBpPtbDANYs51cz55CNyRn2xo62qJlpCVHJIMCsm7UmK3JZFegahPbnEZcVXq
xDIAxT9kyo2RTU6uhXa0UJDI30vFnZF8REXoSLRyqhHKmKnEhKWdadrMPVjW4xUDXAR3eyaP9BRi
xGPO7hXlqlIP8/yQr1Apm1pXMjLGqO1qBiSz4+RKGZLdorfenFNvyCvQUKBHhDvhaoErsB0lN0Hs
aiQi4pET+RA/BmFUs1GaEqoq1jHqzdv4mbUX8XjoZkAcjJdMqkoUvIjozsRl3n4djJjUuGE0yyaf
mQBzit54DyJ4ySbTLkegqcLOhaajrQ9oZoM9tIaQsAT+vadaDl0Zejeg3QEjAV4qoPmhPQ3Sz57+
CBuU2/lzV1n2FH/IeITooeA4RR9K8ZRWWyW0QB0zOJJyLykYclAhrQORljgHz+qBqrGrpbtIUWyM
HhHrYZBaUQkryIV867GvoBBgsdon3YLcwVE2BbKhDl378erP6xu+8RjWaM+HPdIRe6CVDfRwi2DE
OV0QlVDf6Nvzh/NziulbaDjKSVx9owLHJcm6hHsjJuTXcXSSrvL1SrfpWINi9H1iJO87WdoO0XNu
uiTrnSEq/FQHti00A2VxOzNyYwtE1viAMlGDFZzzJBouGi1Cg2vwZ3lxMLbtlNMzWAKBxo/ctQLE
es6CpYo36Im5kzz7DWDPMhAaqRRIeGkAP2QuF147ZI5ldnaaokvGfpGK3yDVQWqBsXRQNq1SOga9
smTVyeYrOuZ7TYWyr15gHAndO6K6Hd4JzdtM9/RUc8zZcmU9BkXtbVxJngUx7wSsEQDJ/Bx7015k
gPQSDKw2bo4xXW3NwYQiX3Vr/Z5qpPFoIgIgfB/v+WdlzSfrjsQdlApCHGWgLpd4a1QQaXvpsAOY
y/LGNfFr6ZCkD80g2SXY9hWI9eazDW4zL1NDx5xMu2lLfwBQusgL0H8OXi9dagX1mqW8SOOfhQk0
eJdf9TPI+oCWFR0PQW1qchk+TQ2jk1o4LENQ4MHu/2rT8RFD8U+S+NnhZD458lguYS/GME0VXn+R
QOutujMrW/3FcM3Qo4BYJYYlurvYE5bgLLqdOydc2larEsVaj3OSbwvLzfbjfePgXcsBKbDsL6E9
3sobIVrjZMj9Wurn4T3K21EUNssCugiEHpBBz6tfa3YVAOkcMGwwg1CkCmKx9xvrPfkAcmSau89C
c0xR0xnrjfZhsOwZZAN6a878Ki7BVcEX5VP3OEnQ8otZXTzixWCw177edMV0yDQ22C67C/IqUZqt
mb1muvkoNXdRHW8mtfbaERM8pj+Z28H8VafojY9KMNObKRovU2TsQoa2+WrF/vmoeToBH+0Odx/W
QJyEqRmU2Ezwc8CLHhJWMG9qL39VAC6ZRkd8CRca5RJwpWdRMyOcfV59NdU2Q5vdPxt3hhAweBwz
NBqEj3zsNJ3xe773bFjJrJkTvk3vrn5iuQnS+lO0Y1du4xn3wUAp3B4EVZX/Gz1hQWzhe9K1MesA
emLFkyPjVdgGzri6CbesL9yNDhBSv+H4IptcPJOWUtNJjU/LbMqPagk5V8nTgvAZBNdt9huPjd9Z
TVgOMFVdV4lGLDA+/rM8X6ZV70YNFUbyaID8vYbg6eLgLee9y+DR60H3c7CB9aCscNr8ySw8ad00
94O5gUaR1/4SXolPXhe+fs8n299R2DFNawDNALYdzSU83OH1et0Y0F1tN0yGmY0/5d4GwB7nv5yq
I7tczJnJVBMzhF2pQS5Z3cLLNg3esJUA73XNFh4uBMSddO8jk9ytIeqVVcWEKkya48sK5pNRfSgL
UNhA4IUMi5NPAslB9i2/nacjg1zkGNPQaHIL33qioSPHQbHWbqJf6zOQHi25LdQ9EckTn0xdRya5
uBH1UkoTg7VX8vK16cqL2JRdwac7eWqObHBl5BSOYR5GzIYf696U27qvbSwXKWq+kEFaI77UqiKT
XFMshxLrFM2fJqdH1Etm6wL6HFAnu1xVW/XAjurXntlCrd1JLVfaFT7zWfEvEe0vFzEqXU3SooAP
jQZOSHUFsW7v/PaKvJQreVJz0tdGgwVFfUua1NaNl3F6Arr5WqnU20VXBLeC002Ro8/JRaRBSqN0
+XQZPzFs6NQFLP1HBaCTv9MBPFkAfJn7vNsfBZzKImGmE3zKEgopcrLeaOv9tN6e38STmOmjMEu4
8AKxbMOEUAkKxzbyZ0gedCi5y/xBN306AsxkXUaydSsZo+hp9Ru3wz/jO+GCTFJX6E2Qz3hq7Aa8
KSlBg7Fe8QuWILh8kvEf7SOecBe1YJ+NjIkna9F2pOMmH7yW+EmrOUSHTIKIeE307bjokoIPaSpB
b3YYiPWkJrtWVx9B1yE4AYKURNivOFqZVhfVACYlIDJBstPNmqub0V09glKn2Gm1ZJ93FZE1LrSQ
Nprrge1jWO4XBe+OK7VnCPR2YHnTppfzxr5rOHDuwcWPeulpQXVYa12z86p8kye3arZhmlCSNzqT
tYVAMJRhasmrQrvJfQhX/BBzr4oWzQeZJgROPccW6w3GdqbLOoIMUrhcZw00QEUDXoKYyROeWno7
rDp7xjGV9IekqY9t/N+6ZF9RRee6nuZkhJlqYl91W3tbLWh2dwHD9S/A5cQYKK8xxS26J57aRAhI
oYxTiClTvru7DkWOT4l1QYHEm+YAEwfeuoKRbNFtE+LN511HP3X4jszxF8QJeIloGCx1Py3WHZlW
b0KlRI2PrnmrOimoran20mqSPop0ofcm8K3PlQw80FD01JOWFQMAS0V3eF0KLMsCzgWqtXMfNEBb
pkwJNdVqJ2yl3ZK2mziWD6MJEA/YrkwFs4x07nXUpLiTAmq8OkWWrv4oDc3GkJOrKCwhil0qd0Vd
SF44WqAPGHdyZrprR+x8Ab52qQB36icCYSlp2izKWxjCijJchGXt0RpEfhU2sGSNPn0LqfEwEpFf
iraPywjRMoC+r6HqXgZMaID0VfdG5l/nv9Gp3H38ibjgT2YFg/wsPqLpj37Y5GkW9JPiS3yiWr9v
lrfz5kRL4upLWg6miVFDdc/km1L5MiKYgOvv/swIF/PNMpuskJVeeho6Tfi6tgGJf563cRKqcLxx
bKXHIb+N/5dYoF9SoFuPklLZJAEFCUSLx5Lu7jfgCqfC0rFNLvBPZjrHs4HdIzf6c7QxnBTEvYbb
XCL8RkjY4kuPyD244A8s9P96HzM0aYh80LvL0QjmRvZaSb6OFOKc31aRf3BRfi3DpshYsRqzMWHW
4pUuZgxFn7dyEgB9vJFcARlnhFQzBj9B1Blf0+f1MnwsboqAvZVHo5NH4AWOd8J+mWBxPAgKdBat
SfNQ3S+tjYZZE9nLVeLh6eFudtpHvI2M+8LHNJdIzlcQ9XlQ1GqVBOyS2NS1U71Yadyq05wa7EVR
k96DFjE4v7sCL+WBUU2MOR+pwObO4QMmYQHMFGGvRBa4KBIivncJNDP2c3kvo/7QHv5sBVwAyfEo
3K3MCwmU5KY1vlSWmz+zwEWPZVqyWCphQSbRrlMNvAcI1nAStnDk45QLFi1J//fVJ6eO3Q7s3mD8
vCjd9JA4vdfhwcaPCCZiPTF47FShf2yaixoEZKNq/3mKGwgrDJafTLlHSwiDaB2eLSTbmK/jSvRY
wRbE9y6OrXKxQ1Wq3DRZQTUlEOBbcM9vlWCI5AAXcUEAEYRFysWPHqTJisVaYovabORSDyAJEoTV
a6pNl1Ic240ZeX/gMIrMz1CjwgHRWgiXN60ULKwP0ED/MwNcsaFrA2ST2TersvQu1MmV0QjQFuc9
Emvgao2CytFYDVhD52V76Tm6AJ3v3XzRAorWXU4Mihb/CG919/zC2FH6V7eAVS5YWGEs6Qqr5efy
oMb1VVvrNwwQft7Kyev7394HM1zMKFQ8aJWsc6YXLy2eBKvkzpop8PbofdeKp2kESqsV9JpEVNr/
ksw00yIgYKEaf/lsaS0VPQBwe3rXvIa4wbOnHwhe2+GhuodWvRMJ+5LfJQVwKaTKl00uuORtZi51
h00dG/0ybztHBgnTCnnWBQTBKgUwGsp3ZUF37fJBwg89uqiUuxKzBKqZ+300uWT8qVbtbgJxvDb6
1KA/B8O0oVMo57VNFH20mywTdTpOJ8KvX83Fpb5K1bwCt9le2kT7ylag7KjaiIgAmcpvAOdru78g
ZKJr1+l89WWXi0z9WhOaa5G2jwsoSYB7fJ4Ep1e0Mi4gwb+7SCqxshbTC1V0WAeCgf9d1mp2Hj2f
d/XTcfbv1fAXV70NoSbBmh2l+iH39CZdrCdN2yXD9Xk7pw/ulx0uIhlKpBlWDzvxUN9BH3q3LgWY
cQROIbLCBSUNHeeUDrDS0/LDWiAtrAclhkHOr+VfYt/XYrgo1NZJrFYMqDm/SYfoAvfL6CLb4a30
GeRCH9DnOVQvv6Gqzfboe/D7MstFpR4Ki9liLey5CBj1wNywtzEomz2SjQifLtpI9t+PLkQFPlU7
sae41pqeVhKg4XYbJwL0oOAk6VzcGZXcrE3m530IPufpRx/f/eGH4mKEJEeAvdcsjgNlzwZ9fyQP
EEcIgODVHSAx0KPH/KZQfeu7wuI/I6rOxYgK2T1qWGxqFtsKICr2InvQTL0x97qHOZ77AZOpeLaV
tiICa0Ho4GU/uygco4XlRystfcO6ivOHbBg2YX+Xgn1SsLssDp3xR573QG3mmfSsyT05mLUzso0Z
BS4bNdMc3e8Ca9to9uQvbkacAcC0mDp/vtU8GL6mYEhvWPG97Ej/kz0fJAEIapPLyVUap3GhTI4v
XGGqQnQFFIROngJBanoN+tzMsmLcynLqD5jVU1trU4+LK9jq0zXq30efl06xuqrS9BVbPfrJrVbZ
AMCV99pzx2bXY9dwF6CZ3XG41D5f5v/bFe3LOhd4un4ZMoMlCWlVg7m3sLO3ggUKHJcnRwnLSo1D
oF7gS8Urxr4p8cp7IBoh/gmc2D34LNLOr7aqK36XFcQ6gwtDa7OoVjRidfWqPOlNeJkOUHrQXs+v
UBDseP0SSCR20BGHFWpApjpfvVwExhZZ4IJOtoz/95Vwh6Hy4ufmnyVxgytMWhAUUoMl8Syp9zUg
0qp+UPK3P9ooHrmeQVRDHdixapBiUVxBawMaOX9mg6tGTDyuSDH7GDLtdnUPnKX1Z7mNR3I2VFvG
lllIdcXNw9zVwsfzazjptiqBaieQjoTwzxq9lraaKaEO1bUY+JytVL53gyCBnozwXzb46nBQdTK1
7J2GRrmbLMGsArxsgWBGf7VAspXGN6YlhAGdjKtHRrmPk4Xx0ukDWxima6kNhjXM4aI7arkFBZTX
iW/RcYNUuk3d4umP9lTn6ke5tCZqRTBdAKGpJTUeD1a7FB2jk5Nq9GiFXP0o5eWcGMVnWTJ5qgMm
qF25oUHplYGoIBBtJhe6pygZtTKU1H1Dca+r5u1AIdQGaPRcl+75zTv5kn+8LK5oJGWV4u6H3csv
u0fQUATQ3d2NngEeosQX5SSB+/PFYzf0ZGlYDS4Z4XU+gB+/yB7VlAgixelS7uhbcSVk3KaWFhdY
VP284sW0DGQvw6xQ8dxheKMHifauf9UeMx+0d875/Tz5WHu8n1xAV0vwDaGlqO3T1oW4ywLtg231
l+gdGn61HT8CEUoD6E9dToWTQyNzeBKeRtE+czHfGPPUrFf8CLoZvPrecCjZ/oX/LxhEYwzkJwga
VT/Prx2gtFPF5de+88Vl0siq1YSzfAhHPcOIhFQEajIZe/DB/KBzCHDq8jA1H50E0oLXJXup53dj
uq7JFvqcTXypJS8YEKjAI5SlQOdMkRc3ESrR1J3WDiM+uOTmNqmumnALDmvMnjOWGcQZqESWXXhZ
dY2jF0Bzq5ETaR/lKDshjd16vVkxmg+MaFFnPhQGtuOY4LVydTsE4Ty7tuIfaop30BWy05Zhq8oT
2G/cAfQJ1rhb16sZ+kmFif/r0I0KpOUhbCFdQgAVXAk5ZhE2Q7jpm8ta207KdTfiD2BILW5ftfhQ
TgdDvVNMBbwM4DUsB2fsYrusIpBOTk5TDF5YGZ4OroKQQt5pfIjT1k7N6kUrngGsj6DpRPN7ySgA
TMdOPTRZ68aGAib6n4p8W6To1+mHiK6bWPpJLcUrw4cMAEwKWkWSGD5ROhfXdqgqHFYNZA8VsE6j
6kCV2tbIr7jNHIoJ4noAZi8fAiupHX01NuE478PZcqAOl4P7J1swlBMF513ltIOaugoac0O1NM5B
NUltiq4E4kWd0iCDEkVvtdtq/fVHVnjYUJKpmqa2sBKSeassF0Xbb63w5ryR090/9e+18LChedD1
siYgppJ31W3sVDfrheWmd5CiBx5ac8CnIaG/JYjbp0/al1Eu6UnAQkqlBlQ9babthIlTdZyvimaX
gDNP0nWnawVf7F/y35dFLv+h1tdWGfQeWObyyEbtgTzBZP+MIRcR0PN0/vsyxeW/QQJXSh/imS4z
gWKftxKp7RqPdUr1cP7biQwxNz3qmAx9tMTKiES7au9N+6uQNBu9aU0XlOAnJ8/pkYuw33FkR0tN
iPeElQzAbPyuPFurk7uhW29Uze69eFM78Q9MkwDLC0pHkacIjhrhcuHUjAaNa6yR0MhRIIlllh+x
SPqd/ZFvXYWjBXJZr1lGOdMMTAPEGWKVDEBwehVmo1+MQSR6Gzy9oL9raL55oCh5aOo16ltLTS4I
iVxDpfdS+V8wlUeJnO8UqCBJnqAnqe2hvOVM0Z05H+Rq32TXrQXyG7oICoeT6P1je9z5IrWZSRCZ
0/bGj9XH4DqwBa6FoZXwjjyvHma7hJ5xuiV6lK65c0aazJgoK5OKR8AnZBDFqq5SOMT7C85dtTcE
QolO9JbuREOf7E9/d5ivj8idvI6s1rLIMN2BBliVZ5uKGvIiC9yZM41amie2OBnfLzQeQiLoW/9L
4P9aA3eyxgkZM5pgYblBwrUWG6NG4xacIBe6B1Cg8hG9YKj1QnSghZ7CHTZTT02MtsEuqJLuBhTt
DMJgOtFW2ZFn/Tf6daKt5LJ1NSWljhF4lNOF7I1L5Jqr4OYt2ku+gbAYGuihTLYmNH1njNfep4iQ
bGRLAyF/AFVTp3wQ7eTp8P/3B+QJ6hoNkXHKcB0plxkEZT/W9aNQwmsIlbnn84zolsV3FswojEle
Y3nmob00/XUT+vHewtlqnd8YixF0APgZUXPs0iGSsC5cBPZWojo6nkOzfD9NmbNm930EHAD00Ubl
VYNC2vik0VcD+iJSSQ8TpFEtawoqZfUaE4wK5zfi9I7/ndk/L25HibCResnqZCSjcZnt3IztSkK9
jvc40rYCU6fxYV856TMpH9lai3kGczNKpLndpBiMdJFzt/RBetV0W3Gqd4iCbM+vTpAFP9XQjyx2
FSO/HlG3dI3lN+DKkybLbfPIISDhbtfn89b+5Zb792Z+XkWPzE11NdQTgbn8spZ2UHPV3+TH2u+u
kqvWG9BtKQPgrEMwrKOsEA4BnU7DX9a5jg+4tkMaJp+DyCsmOa96UO4mdnETurh0fCh4YMbj7m8E
I5FdrvKt4qKRMgN2lVTalHODB21Isqbv5zdX4KifwyVHe4tbLC0jxvqRLs3WSn/puWrHo4FhZsG8
j/ArsuB7ZClsazzDTzgSOgzYkWGDNKfbQ4k28TBu5Oi6PdwncdA76y+w5Xnnl3k6sn99RC4ND2vV
6zE7j/1aOrP8UumCJCn6WlwWTo2yViIVPvr/SLuu5caRZPtFiIBH4RWWRiRF2ZZeEFIbmIL3wNff
A/XeEVVks3p3Yt5GE5OsQmZW2nN0uXHT7mc5GHY78l6P5ZufRxOfx2Be4hjjbqTL8LWidTwDzRu1
YRt3KVvZAxbKXR4S8B+KPJ/ymBdYCY02FgHXgjFQfaMfKxdggrukcVR72QVsvP5X84ItcmD07jVb
fZc4+QTvUpn3OCdB1WEQFc0PJH9N65lCs6qN53+lGuySX2kWgxwEuNO6ll0gIDp6xflsHOVTGA+S
TJkaGDGOMRbTzSDTtZlxJHAuSmFiatq0QdU2UG9q3kv9rdA/ShNHBC+3Uxj7nVFNmUnQiGiCDa6A
ovdsCXdptQmcGvu+2QPAdb3sPv8pV37E8x288y1/P/EddI7EwOiQk2uW7i80XpqnbcNNus2AZG/6
hQMwS67Q5bNcMTaFMem6auZUoBDaABUOCHGRA07x2kFzzA29/2l27PMRVxjLHgMJtDsKLI2iCNak
fjWP1hj8OyelMObczgAUqRKoiaEC77MCLmhgdyDJu25QnI/F9n7AdUpQjoK65yXmQIYK8Y+0nXjU
SzzfxLZ/giGeh2TxhQZoiZNc9Nv+aQwlTwaWbNY8jt2bpgMrKwaRcGPVmIK2bpvcmzClaWqdr1XA
KEve+rR6vX76P2Qt//hMjbF2RRWFbjZQJitA7LDOAZksrn+vLUub2TVRjeeFKJxwjG0MCUKCjbAl
PhJFwQrApZRJtWtWr0N7nNsXzvEWV3LFKjTG1RiRXKdlXWJA/3cCA1rFVQxcFkDVAI32b5DueBIZ
xxNVdRpMFBKrX8QXY7TdE28hdMBMcb2X/4YchOOwP7aNTtyNNlRCNixQHvpOMS1MUEkfqWdvZyDc
BevdgmTITZ14x2TczUDb0pAmCO1Tsi7MyqqkwsnjzFOEek0T0w+a1xKzaXovoGQNCCECarOMB2PC
Ozrjh0CJVff1DF2KgxKrT98rHikW1z4YJ4SlnDrG1gyieQCyuUPuAnMayyXy/YLP8oZM8ZUPobr8
P78qrSwrkiRhCU5XNfIBvHHyQWexRpeoDOZDoJQWaIqskgLQGRtBKSgUamWwpEbkeMHzi/wqkvmc
ZTejhyqgUlhEw85s0j0F89h/bYtfZTAfS5OnPBMyyDAO8Z26lKotFXjpxgZFLuAzcNttvDMxn04m
QTC1FPIaV+lsNG0Aqo2tIM1vn4D6WIMkiI9QfAEU5eshmSCwSZU8jBdgpkAyD7K8lYxso8+zNUkt
+ozIP/EZq6C3YtrYU4NpZMPvMOdEe8UNJDSTOsCZH4iiu5K5jiVHwdZjNt8JOZC3ygRYetWR81XO
44YvP/gsoGxKZZ4+oP424WragUgJmJGzvazc8Dz/hdz/qyzmsel6bDaSBVh5sIF3tAa5TGXFG+pr
vg4opP+ps/1V4JKhnFiSpJmCAiTb+aA21K1gOWCSsEBT6F+/RI7BngW0Q22UhYYBfqWuwLLxPYkV
Ow/fZ0xdhG3sF9yhmwttn68HW3T/5GBFpEcxDT5QiAFHeJ84vTUfRxd1hdD67/s+X2WdhbN1hrnA
xcmixJ5HIEEMQB4gzN4Q88rt57HBV1GMG6I5KL9GA9aT6c1eKjEZr/iqKa5LI9rJEy/TubCb8FUc
45FS0CDqstw0Bz3/mRNxo4kGFoAUR9JmSxu2DbYhBinw9YRyFOZCevJVMuObEMaChqDHQVW/eYN3
AiEAuKOXxUXizD5mEeRvxjG8NTba6Iir7P26vnI8I9vnFVHmr+ssEQ+0/DHrtd3M+r909myTF4zZ
IsgCEQYtqM5YwbeHEs/m7CP98RTimg4vJbnwUn+5UrbhK4skK1QFV7ogAIXEMbxw8x2latOKbxdn
T+95U6s8f8YiRDQEg29UITOAvvp1o2xjF20aLDmtFEDn2eLKcPqBozkcV8NiRUjzrAuTCcMnE1ZC
agtzHDbWrhxJDxzscI85d1528ZFXohGVcTVDorQ0rnGvvQekVeEDVshw+wg7ofpSwuTeKu+IjL+Z
JOwoyw20s3I7d3LRiNLujcotDxkFxUpsT57i6vSQySBqdNIjD1tx8THXzsv4IKMMBZIsL3gItqxC
vgkDzc6rZkcxMnfdDHlenG0Cy3pfI86DqLpGNXoECVgG61Aw/tzndlUmjkglj6qzo2s/x2Tg1Ktk
ztP/QW1/8ogMeSXGSoQYPgDf05xNdlaQdUNzgApvdeWoSYFXBIZbzj9SIAvIAQAYMVrTV7ETpKEn
YIhHgt9KJWxUNaOXGIaXzMAWuH5JHF/F5ueDaZS1vkSms1n6JJe9QePs332QNl754mxunvWBrpSa
OR/CZHax3tfowZ08kE2sqQ7o4TqwmQhARKzreT2pVAR0H3gfxdkofFPHdnJRAUpVm6bBLsA9Vw4K
aKMNqzXvlUB4oZUANPmcYLdJECaAPhbJgZRj4uT5eBeZRHlJ0vFuCuu7KFdvNVK8lcUy4y/tswlk
aTF15OBoBHdVgIqVnlqZ9sMcnoruedCeU2lHB3DJ6atYipwCoQ0NV+GwyYx3M38Mu3szvhunYx+8
1iWnNnOhPr54W1VfiDCJKn88rSe6Q5sK/H6quQTXk6u/9aAtXLCGyFIWf1C9xF3SosrlhpCX1eFT
LhNC6kqQJukEbMVGBEU30GqrrAVStuwHRu5MyveimAHBuS27dG+CCb0YMyuvfjQKd6/xPAH+egGL
2zy5gLxpclIXiB2Ao9o9Ley95FbHV7b7N9jy3xAl8I7O1DL6MdZIV8ISprzZSslmzFQrGn8Y5I6E
jzG8RCkBYUEPbDPyyYChMuDN1cJ/PcdsEEnDnLSmA0xOU8+gUuCWgj4PTQBj5DeGAWj7Bk0Rkq61
LPlZ6s/BVD3TBJC/193Aea/2q1wWMyWM2syoqzJDxCQAERaA32j7fMvWoa088vEEz2HKGHGMnilR
KqndUC3iynUGCJoksrIChnmvFzdRZ0mrYL2gKQq+8hOMQyjWWUQGm5LmaC+89OLcUTM/htG1aFbn
eVAiEyim4Up+NOebJCK2HK6BhpUA9v4F0AU3ohN2lo5AKytdQdtr1GnoXyBfnAfNzI9h1DDHyJlO
R70/luoPWQPxeqg9R2VjZS0Km0NsRdOKlPUhqTSbowJnpVpGMhOJgK9sUHOQyxyXmj4gna1U30X3
ihF68U7xo1XtG33lp8OK53XOQgJGMBOR1ElKxQWB49BpW7Ncjarp99VdEsbu9RMuxYEvDxEjhwk9
hjztVHFQyEEn9yPatu1wX/cHsy6trgPzoXk/iYJzXSTvTpkUiNRGLWnqRA5am9uTLFkDMJ+HmNfR
5GoNk/AUpmKKdRRlQHEr7LECZUT5liNyWIaMDCDvJcHTVK/Upudc6fL7r10pU49JUmNUcqr2x0CM
XxIM7usE1JTBRirv8pk3b8dzUiySSYFsMoh7SPutoaAHIiB07zzZA4cDILE5hzt7Eb7qCwtgMulj
P4l1kh1KtDUNE13OmbtFv/iWKxfIopYoohxkERXJQRxBXBc9VFGxLzXaWzUR9mNzl0vJ2iCj1xsF
yICV57rlDaXxdIcleNIks04qaiy3KtpgyF21q9ZVvXTD6yBzlIXldhriKDQKKc4O0WACZrC21K4H
JkflNSmKruTXddM7j6GYz7fY5kkI0QJivZrKlCCG6m+iNfEj23wGk8nbbAPmzDX9ciO/m465ui6X
Y/IsAEpTg+Q6m1t4M+DWiVrv5eRFTqv9dSnnlVDmdIxnmaNpViNFIgel3M1d7gvdvtJEwTab0quS
gyiCShYlzSoH6ApyjlFElyK6zRqwt8uvWb4SqGqZBPRuGLxIN5m20sK7NHsN092AsO/6j+UZEuOd
DAE0ffoMQwqUYxuCmSkYvOsSOE/IGTJKPc1Si4HjYyH5LTCRzcjwBzC5xNnM+bzXJWksIgqNSaWQ
kmYHHUSYk1BhsQBEmHdNm3GejvPyx5cvrIlMjBRGVYGthJIgRqrX6uPvwdjeFW9qO9nkNo/K4rre
aixMCuhPJRAeT8phMvdmrjiD9jPWU06QwRPCRDe11ISDFqfZAdSWagBY5+GxDHmtkOt+RmMxUZRs
0EwVCHsHsa1iW+pGIFQnblNPtpJj66KaRM5IAu9Uy99PPA3e3i6XZSEFSXbphyXmEeTaU6Kac3k8
1Vv+fiKmiMGT1JGRHIRW2QSFYYM9FRTTstVkPAIg3hUy3iWtGm0SaoRkpaYccnHAasWS/7VupQu2
MJLjdfPlXSDjIAJdHuawaMmB1JoLIj4fLNWSIHHu73zelrEoJlqZgH2lJXEj4EWonsoHipGpEExl
ndM89E8Lkl3o8BSeE7NobCbfzXOgxaK5vK5gKcud3y3yzgH+Mtn+xRjs9YBC+yiKnSiJUqhV2mm4
ypbo6P2Pz1UpN1YamC5VJUA+Pyn1HhT2vdL5AUVLO9F5joR7ZCaf6hMjkCd1IIcUeG9roOl5od9v
kqfRlcHlxO2VXw/rtQ8/enLitNIypUl75ZCFQ26hmwJsgyT2dAyDjuHtVGIgCBSEFiKPJb9syl1I
pwkzNdtcehsScLjoaWWJ9DUsgDZOy5f/QbUNTcVTjGxeYdH6iVIlQzSkwiHAAreiDr45KG5aKf51
MedrDYtun8hhLFYXqtIoNdCipCiI+QOgPCJb2gbOd5RM3P4pWS2vBi9C5kplDJemQlWNJjUPwS44
Yn/D7PwWiFqrGBgzvduRlRi5mKdG0MEFteBEQNpHx+Lku6uSVAxZU6AP7JvfxwPZgUzNxaD5QftW
7Bec896S/IZ6QDl8yy1tB3Tpu8wbVhUnIuDpH+P9pSFtqZYI5JBrodWiPFACnTXNdik2syOgP4+z
P5vcQW/OY/DxZU5OL/SFpAkicqEJE3CzI4He+UlX9wu6fBnbWHqibkht4WFObnkWd9lbK+BkwBoN
ypNMYFINitS1UaECzvcNBFOh9itPttfVmSeCcSF6kBR5KGvkUFeJm6amF3fgV8fjcF3MH3Kfz6Mw
8UgoijrmxhCZJtrs5GDAlkvZUjKQ2xYv8vSkVruKdDbugfcUXQ6JPwUvfz/5fGKriz06ACngrUdH
csCqu8se0fexBT91hRfzlrej/Qev/CmRUVO5TQGo3aEU8Tt5Bj/4Y+wjB0DHEF1tnrjL6vkpjYlV
4jiektgk6WGaDnRcq9jH6NLXPi45UTJPURi3JwoKYuQGhY+23hEFC9XpS0l5CxxcNWHcHAZ2KzNJ
DIJOZLNfCKtblOLr/V+ABC22c14P+Lw3JkSpFJnisTBwb4O2lXICXqXBqprS1sVk36mpbaTUDsMt
3nlbiHKOK1tu64p0tlUThdjW1iZoJdA07Ars9nWqumXVuqTPt0RR/7ck9p/TsuOR5dAIrYEs46PN
MfjAIrfJ0mNxS8kWwcOJssBGAV6A/py8Jv7kB6htWeEh9bvE7t77gWeVHG1ihycDs5wiDchlB7Cz
aY0brgZQQRfgEETxFTwPRMLojuSKK4nHF/CHYsXnTTCOSBlaoSY9fKoQpmu5W0fNj077XugYqup7
f6yjtYjJ1qkHmgDKa4VpbOvhB6m/tSH2vNV9bYrqv7MsjfFQzajqVTYj0UVxoRQGrwaJ3citfy2W
c03jGK9UkVDWa9FMP4jSfm8rVYiRwyMFk5fgZ15433o6AmWeg+KpOuOgpFgow2LJ4wHVui+V3hlC
6iKa2Oc0BUJYwrEsngv56JKeOHwj1dIoCrQUwL4rIXih02zTHvTBZgb+ZJBtqqDmpm6bGpzaC1ez
GN8lZ92M7bNMRRmhe1pAXHYP74mT2cKM+UDRk53pXd3ylsL+ULz41GfGj4lmDbhkAZ5EBKBFWSi2
MEwofCNQ0WOrV1DhJ6B2rQS7EXSbyvGzmkuWrPJSZt7vYME5ajWLsqCARQePIFxcdX74kyYOcDoW
0qYFxsbs1tdjisUurmg0u6mdTR1wvge8FblgWAEoeLr6/roEztvKLmkPI0CHxha+Qqwl8CjcRDk4
z9oShAOcNY8/hNj/fEWd8UpIEtUq7mCdRfOuxKEdj2+oGzpyGvk6CP8aijKxfpcahS1nuV2PGpAE
/Kg8NiBBnVrdA6NvCFgT05arEiAU+S6M9/1Y6XbQSTHAT/xSpnfXL+d8UOkjyf/8zYzfmro6jhpT
hUeZdDsmt5P+QMxoV5KdMQWYAv0VgOcC9BBWkv2M49yJUCkNKW90+g+1hs+fwTg2naQkNXLYe+/1
jujmTuEvEMpo4jc3uSug0BDf8xppnOeLxYejQZOBbRefK21nb272xMSAvNFxXkmeFCbkmgeDagGF
+uVCa5UYZG7L2Gp0Tk1N5jhonfFbQTqXVdegW5CkgjvFRwKAm3YQvWiI7FqsbCMb7WRWtkGnWlR+
1drOFTPwXPUYqSlkR8XqXW/WdoqBQ1MG8mHhBIH+XqT1bavstPZtaaqqQuzEKffbXwziTnJxxvmV
0hxVk4qcfwm1u72y6leD16znHX8i+uItfYo6a4m1nZE3WRLeZhQLWEO7rHtYswa6EX12gOjGeU3O
EZg/ygwY3DSILBkGy8pXBVmgE71DOWNX7DGakHixn4GwZJ07eWTdCaGVbrvEUnzRES27n/x+V9rY
Cd7KRw3gS8/XjZ3nCdmL7hRBSjtkGbPRWqAQd1VAlMt3c8drkp2zEX71KuyqvmQEA0ZgCgWftHqa
HfTivfix8gPVanU/3CxFRJwYnI+GTQAQU2ApJHTkvbDl/RKeY2H39wUqilNX1Qr2UXoHwxNu4uhL
b6BHnQejdEcQba4yTjp+OXlUVFkEcpFETBbsexqEuMk1nRxCoNnRbt9hbQLezZIyMDCZQPoWZcsM
7nujsoKsd6W+56QKF+PEkx/AhGtNJZklIVJ6KMXaGuLebUGyYrQBGuvifR1jLsLk8ZlefMhPRDJ+
TmuH2ExNGSFMuh+7CFgXvCrARU96IoFxcWIs13XRZ8Gh7Esf830qndw2aPzrRsI7B2MkUpOrRKZK
ehDMbkG1slpR5Ig4379bzOPzJGzimCedCsogRcBrN2UOVuPVTbya9kDzOgoAZQcq1MeK1nBDv2MY
eiHq4g0oL6c4C7tOfgFTlDKUeizCAF+LBB2gAyWrkBMnKTKfKPe9cjTSW6kVOS/h5aD+RChTpsLX
m+Y+Q6yR1GsSVZukLK0e/aYBmTnwhpGj1U6Y6Ju5e7j+TbmSmcgMEGYGnSmBQSqTZ9DBKUjl6Krp
5hmoYM3aVXVpbWBsSgbI2XXZl4e3Tk7NRFg5kZImFqBQQG2+kRDaR9ZkT259O65TBzW0Zidgjji4
b270by3KdpvWFv+C6/JybH/yO5gQS5FLjaDqjZQKJdCl3q20HxPMsx1Y5YYeGo4X5BgSC+SotXQW
cwoVm4gJ7vV1Jc4cheJJYFyOCdQlRdGQO7TFMU42kd5z3m+Ox2HhvjHdFTYiDfRDmP2UjO9FYNr6
+HRdP3gyGH8DBAmw1YY4RDccSJ86FPMEucLbP+PYO5vYmUSb4jBYHgTN8Ps0s7vhJaG6vaAVVvMv
I3yRkZ1cPxnnEWJTu07KjWESesT0nWmJSYTXnngASLXaGJA2+mSLXbi6LpKn5Gyy1zcNQhyKLsf/
l21Dd7Gu/xRHvIInj6OCOmPctA7RUxTS4KMkJ7oAoIM/A7cdyJ7zvfZY/9VW7+InrzhvFlNbbDDy
pKexeRBWo7cMn6q3qDmCz+xvlgg5+slmSWEdiPJsNgGQzSTsAWJHB0MBfcYzA56CMrbcYKi7yKM5
PUhD4hb1mwhkzrxX7VB4rKdvpgQ/Wc0OR1t4Z2MiiiIKDNPIpvQwat+r+aHDWnQUJFYOBGS12hbx
Ny0ovalL3UlG7C417myANxz7xGlfcub+l/Nd+6aMG6BDQzIdIyyHbgIWujkj+U07QBWP1mSAeDgX
eWe/mHV9PgdsiN6VUtXms5ge8rG+yanhZQBtjMpNnvdO3qR2UrxHY46Npceu581Bcj42G5RHpazq
wgwFTtbtuvFb5Hsg3vF5E3Scz8siaoFRqu5nURXA31Vh6xZIu6PpxEbMeYYu5xiKoSu6hOdG+XBK
J8VKIaBpUhojulOFBW5Gp6LWUgVPn6S71sUUgSVvsSPNA9m4fLpPqYzr0RUseAwBFQ5qp3htv0+j
GroS8Q53WU8+xSw/4+RwcZ+agAtvcbh6V4Ug3WtlKygGH6vFW4EQS4AzF8YAuIC+pJc8/3oxZT25
WjaRQUjaJRGutnEBiLGVblQ32+T3oGC1EMhtemoN6/Gxer7uGC5X8k7EMt6ozoIo0juIVfptba50
w9iQyETO/qpHL134IIKVKJK/heUROKQOGJLdoqytpjf9BETCWS07AKyetcEqJeA6k4WiFjsQ8/AW
KPmmoBXvI132Hp8fiXFkIFRraDniqU3WEpK7F8PrQltrrSTwEs8Ek9wM8g5vyq0u8fj7CZfN+VM6
47t0varUroQbVX1UNtDvwyDBuvZ5AeUfovh/5HykVSeqmGGFc55GvBGp9BTIu2girlavBQm9AfE4
RD+6LNiWvc4J0P6QzX+KZXKleazlOCIwtKocfGEIUdMgmBEqn1JjL2TmrkLNLDRQTJiOrf5tHIh/
XRt5/kVm8iaC0p40JR2MQLPok7pR3QW8Sl6DkWW/1DF02ZK5awbc21a+Gn5aEkVMVBh+L4eroHzS
o96OKrxJwXczT2wySRtQqB2xgnHknPdyfPN54Yxnk4wiVod2Oa8r2tg86PwMrffixtjoW5GPlSle
fHo/xTEerjVo3ktAVv39GtkRFFjzu7W44hWjCMdMP8qFJwosiAUNhbQQDgKCHJVgn6dR1uEUjrbR
Ayu8jlLs9ei16hqGCvCSJo1XcUhHd2rbyBrMDVVGq5t/aYVgiW1tz2FlqfP30ChtIgObDdDSvenI
+I+05GdDGjsViDVOQBUvVbscv2XRbYJcLJVyezbxb9P7HkwcHfIyYHdZpSo6Wo9OMVVdQfkZksQO
68aJsjsJwI+kxlxSpLmloNwWc7DOVXkf9eg3q5pfTaFFQmIn5rfETL2Z9k6Q6G6ANmgxYByXjuhN
/2zk4yTfNu2tAsD2EQFNIr5KMZ7KInKG8fsc7xr5keTZmxDN22zu9pisfg+TwksjDYd/1LFak2Ld
UMqDfT6gPo0l4zpMOE0cji/7qLOffKIumLokLlCMBtqkk+tPY9X5zQCwC5Niq29XBhVwLxKXo/Gc
Z+4DNP9E6iTGVKjSJYL4NmGZKPW0FYBdgJ4A3CwRG8bJsaUWVvs4+e0fClGfqs94bpCQ47jhh+eO
RwdY+XRDbcOWWov6oz2gSJtumnUEhLp+Z74kG14LZnmXzqPef+SzeB/FpCeihrG4AxmoW0SHcQSb
uPIMyEGnyF9FkxP0Lo7jmjjGk2NDlMpRB8cSE2WFbpOt9vSe8ykXt3hNBuOsQXjUkVaDN2lcyVNj
O/f6lX6/QLyUx2AbbXjjZZdr7Z+xCov3gdmocmyWODDPytXc78vEJNbQYXuqB9m5Wdy15r6VXycC
HNemtrWusOMU0A6D7uSAow82ShID2Ge8qUHhLEjo8mLJoSCCLWpvScbLOxSOD2Sx8MysGaUUru0w
1eaxn+t3ESO1qEe6uaBvQEjro3bqC9TYYbzGE1JM5WKZVC7b+1ClfiRmXqvcdlhuJIVoZbF0EwEL
KakkB9ONa6UDa4b+nQ6eCBILktZugiAowNqtOCp+rDxOaYsRoe+6uZFrc2NimT4Jdc428sdzfKYB
4Mf5T9PnTKmVcmyzTsU0ngNjfpLfGn92gPjyWG8lX/QKLz4oG8ltH8UPsjrT4Y1YXswMTn4Ao+Zg
pQgwpUfDWykR/UqOUWzNnUBuOdZ0eRP0RA6j6mmZZ2OcYEOw0yx0UHHGDFTZ3etCbSrfLpO0WDJf
wDUDt/TlbW7zplIuR0Ynv4CJUUoaFUMX6eGt6ise3VY7w9UPwaoHoi2ykrXhJOvo8bqBX/aZJzKZ
6EQYaAYMX/l3iUlyKlsgnoS8GYNmm+CWPEwH81jvsxd1RZ3gru53BeUFSMsHPNMwYkqGZqgKqDEW
Gzt5LoiUZ0ZLdfMDSC5elfeCi4Ye3on2keehP6Aar8liUgsd0J60TP9zXBXuLHWiHLv9dg6Guvt4
h575TWuBBXDBogeKUmaPgd0D1U73MH0m3EaPoJGhsisHtuDRp85unoU1TxF4ToUJ4UwSKdjkwjh3
0mMIrpjv2u4HoN2dSBHcOB84zyYnRmDRLQcVtkUInhGQMd+QOXW62Uu01y6aXFrr2zb4mY7kX8pk
PvlcI7RrcmR4s3Qbw8wCsD4Nh166QziJ9xqNk4B41zX9HBHko031+Toznx4YG9oUNYgOQNwABIjv
uvpg6pjALbdN9jZUpdUC5iDPzZVSZRzZnICIBQWqEmA9dCmueEDgU6nqxlR3nXQrgmDn+iEv+srP
15OFBor0BvWNFBHIRBRQrbU7MY7XTaVzTJYTebBD4K1azEoXI8DLqu9dNmHsX3D/3UEYZzxJg5GX
GW5MxtRjA043AaOwRsdr4nF0n4X8iSex6OWlbCjgyZar9wKcnLOmfc/6bNWjdEiF3MrN3L9+uIv2
/Tm3wbYSsqJRwjnRwttclFAMRTiKkcNwFDf99CirHGHneFiL3p9IY65SBcpiIka5sDzgv5Q1CF/W
OthYhrtuJ9wtk5ZgcopB02SVPu/pvqgnJ6KZB60TK1JOwCU8SOAEAsWtPRcyx5Nwj8c8YG0JAjyJ
QgZgwxHxmQAjNeDVE2Ity77km+y0u40Blu0FM+r6d/xDbPTPfg/buohA4TDUEQZwps3sFXfZCjte
RruuQKLb3HYLBZvg1i5Wn/Ckh3u6nl2S74z8L7h8L3qYk5te/n7yhuY68t0wrNCDVwU7FxuLBNQS
87c54E0BXZ4pPRHF+O5aS0OjDXHhwFd76m/aB4zRfVTlFnaHEqc1N5kjbnlP9+XC1Ylcxn832hiW
0gi54iacrWFHABLSuyn43YFwOXCXGLjymGwyJqMeacvHxezsWwn03tjW/OJ2wbb9C2kXc8fP07EN
jFQvsTie4XSy3zv6kfgLyUnuYUXRh2fywAP9sHBn8IfIeErMti9UoqViMX0YkPQNFH4Y6PJGh2yq
1/yQvyMGBMiCMVn5Pn5pwUE9/sUg2+Xq3MnpGR9ViU0eaiF8VLJWvOWuJaDZLRQovNnkiw/kiSDG
I6mijr2DZTqvNJJVE04YBC3XSsqjUuKJYZxSjPGhhgLa6pCmgR3nmH+RJKswH677H94GnrH8jBOr
D82p6EstNWGK/Y1wmEGKZucA0dWSD6ayaG/M4A8XHO3HdcG84zHeBt3vcEw6HC+cVwbZyKKXjRwE
NZ6bMRg3k1dTp3Qd1HKhkW894xv9FfilN2+nwRKA4+026/xo/uTTh3FcqcH4mc6Q0liZIXjGHkw2
vsd9aXeYIBW1wr5+jdwzMi5GkgXZ7ANoI31KHhJQox3io+4E+dLjByuN1WJz1UlQlXQit+AMtPD8
G4v6ZMhzL7cShKvAzC3i51xeSBy3dFpRId1EwV7oN7HZumn/ago5J4K83JP6NESyJIUnqlurLcnS
DBbffi9ccswfDHBXuM0jyoQU5E7arnUFP9pPzmi3T9ONZsdO4qfAg+I94jzfQxjfIzTLtgtZHvFZ
cUk5eHqpPA296abiq0LozgzocwZOSBpwvgBH0Qjji6JZ/M+ksJqkq67fTfIvcTItjQedczHIPblq
xhnpWkBMquCqq5paqETXoPzUtdtUzIB6/bNMeyesuOv2y62dJdonQhnXJGLjpZFJHN7O41aonjND
djQxehxMYGnpmwbQoaphHBsR6MSJidFdbphy0UedVBUY20JjTcpIpwBM7YCdcBvHvpfepfcaFIS2
sOkO1IsK2+BUyzhC2fwrkIW2yysIrbKfGriXTMAi84h6ls91drOfB2OTr6mqWyBBTKgyk9JOxDcq
xryYetG8ayIYk9BoKYl0npfnuHwQ3Q4EbyoqMnqxxFpeavMWOS9awsmRGEsgQlLmUaqiAlRXdt1H
m2jCbK9XD9LjdY/LuzvGFHCuZjblKrzthmGvC/SmTJ+uS7js00/Owih+IGtYi5ihAqhG77UbY1s9
ts/EAYzcuvBKMKLkKJzzWQMuF/JO5C53fOJQwWOb1tghNLFMl4IJyLSXPmOzCyC5udGeAqvdLLOR
rZ8/Uo9fvLxcPj2Rz7zX+miCWHTZ2k7WdHS6t/YB3KzucvAIHNvUXqJYVXDMDcrZWA/AUuvd9Zu/
qESmrAPcH//ILGSOJhgjrUv48TpoPHg87G1u4wrAWWrPe7cv9lhPRDH2IeW6XOgA9jgokU+l1Kbx
rhuSXzGmrUrzKQpfwHHc9DmnuHNReU+kMlYyjrNamKYkHAzsDRZFbwX02/UrXL7Rmd2fSGDMQzHI
NAwTzhUghVVy4g4gmm70lWF+m0se3dLl6cYTaYylyGMd5nXQLtGr4jU2JocNS103jmTL1oxVX0yT
cxzbZSM5EckYSZzJXZHXGFUXsM2LxSUZaVbnF375rmNiea6AnbDwJQQ2WcnfVE/kziHwlJSxksos
hdzo8A2r/r1CzaAHmXf4JIRP1z/k5arIyUGZILbQ+mAaK2wXyMfgiLlD4K1hkAURpQCwgYW/qHNU
T17lwU0y+6hJOBz5Fx/CE/nM6ysY7Zwp6WxiJ6DQLfwEd94qd8oODaNb2WsBt5NyyS05Mj8CvRMP
GOhdJGsT+gi4ZQv7Xphu/lm0vLzkUrfCAPSFRsA6IIkfge2JlFbGyB0NlWUZCPXBVWWPK8PN1hV8
Ow8u+4M+kbXHU1mMuiaDmg/JkJiHqFZsTXzuawBzSiamIORNr2I6zijz/oaEw7GsAK4zvaa96OSY
p0gG8Fooq6GN71JxfK+7AZ13VMr+j7Qr2Y4bV5ZfxHM4gAS55ViTqjTYsuQNjy3bnOcZX/+C6nu7
qqFyoZ/vqhfq4yyAiUAihwj/9me+lrS4/H2cN/fpSIrUDPGEiMNvlQrx3hYtdEPuINm+M5PBljHI
f9vktY98aZJzbNZjmnRgWnRvzWi00B/YzGyw6wisXIPaSyuc+yZVZy6WVpOTQtuDZGZ+k4mw6Oqs
6oUNvrDKpsnIqgQ2MDbT2uoOjGirml4WJJW9vJgvYO1BuuX27l19dl0a5Z5dci3FmJ0sCQJU9bHT
lo0VdZu5KjsvG9lTpAzQQhm3iSn/ApPTt0X6NYzoTQHZwtjmPRLxklvX9DCr1VbqQn8OO6+XtNIx
EMNnGRRrI/oZdDi7lP1JQeDyh3NXbtYrxJoH7JasfaIJ2WtT4kIyXeDQ64G6ceD47oNZZ4MeNkQ7
5frj3O9TyEfE4F1mIlIRgX/xbQNLDyXlMMIY7SB/hdSIp3WLYCUi7NC421WCNrnGekWDe2kvnTdB
ecZFn9+TBA0a5DG3xF38abuyp4JU2LvtZtfiiMuPtW7zBUbOdW/muomPZUq13eR3yqRADdY6qmmJ
JolasNRr79tLaxwK5RJAX9dxqa8Nm2v/9YL+68wX9V9fjXAv7XDQE7dQYmVqQ07Tjp6qo/FN8a0T
fYt/5GhbvI92CLndOTwu5ibeqO5KKCfa16s1zMufwOFS2DZJNkFUD5Vh3YVYsTc1zOkT3U5GOaAN
szXQ49dF7jCwA1jx2+3PKsBe/nVLDSIvZgivTePJM1rJHht04yr/b8EsFKwuFsk/cFVJg2zAhNgl
Urft8t3E8m6vQwS9vLiIOSakY0UdoiSG+fznMFhjwM5XX6rD4vZINakiFlSBj/KFxnyO67Lrew0+
Gm3WpuJkCyZ/ISeb6AtxAfy46NPS1XBRRftlFNnPcoy+dGAku71/AvTiB4KnqrGQXoGVJFUguaXp
x8isBRAiWgkHIUNchTX4rHFR1Uj2hsxu2wSUfqKLXgSTvE5IJ1XGpFeAKhLk98lxyN3eVfxoU/uV
IznqU5OgdXD2MMVYY6hbpP8kOtC8TgiNQ3WyoK3zTgW28q7P+3630nJBBEQAk6Id5bADWuxVZbX4
agN006DL4UUj2+pVKTBz3Tk0ijlxQwf1OPdK7bqsChsKM8uk2ZYOioan2953dQQVnUJ/W+CcPIwl
c9FmWFj1j0Z0xjWOgiZgRff65WnKtpKN1yQ0BSwnxqWX45XnkvRxpvtJ79c6dyyUzrjatXj5k9a9
v7jwNAs6PkWCn9R5Ftq8G2fJ7SG3Z8umJwZvGgLTnWUn7e23lYA6QnA35l/WApc4EyP6ANzJmVnN
9LZqyYmavdeXlqPPm9tfQGSBu3BBQDPL42qhCeUtmxKPLt9uW1DeAfFjJHb+yNxlKxPFzCoQhJ0a
OdrKGEnaqpiqcy1SoWUhyr5FBZ3shKIxsoYmMEbL5AAcp18hOeaQDnLAi+lnFZq+pXbEGLo+bYEj
O01h3kzaX8scs6OpYARwihrZRtcujjrIyH4Ouk4hATmnft/P3twafZAZmeQaYIyySZXrdmOxym5k
0KrqszWBXltTHWIlgalkL7qsBZaqpa61tH5vynZJ9LvaagOWNi+EmvexTrYQ3AFRZOyNSRW03bbS
elsqJResJoESpbaUVTb4dv3MjAMVhZk6DWLzUYl+5eiUkoiP5jCfNs1WkYe9BeKFOS9fwTfzoMwa
8cI4e6up5UPn7Ukj8bYxlIe+frDa8rk1m+eRUrfuky9JaCpORtVXYoAXR3GWWd2HBb0blsGX6/lQ
DFljV2OSblKLgOmH5d9oCOUL61eIUgWYPSO01YNhtMdKhpLYg5lobkpjO8G4aIfRWDlG73W2jHZu
dV+UhT7FY3uXqMkjU/SvfU8YdnVc3Ghe7GnEMr/Wo35ftrNih6vkkRESw9HQ56rS1K+TwRnUX/Ny
oN2E7vsfqRS+NMpblECoYujscNmb8de8AKVQXW8wTeqVLDwkUfxGjfR7albe0Ct3BpiZ0ONXOyI/
vfpgOLspB6qsi1Xk+3HwSaAu6KyJXwE9roWumr7zQzv1Skd0Z1wPrv9rkvAk5FEmhzIr0MJoNrii
sgetOfVJ6dftJpaeBctbwfr3p5DwOVWlI2XdGFje7NcjJJNQXY79BBNYSudHzjoOLBrt/s2NeF4e
99Cr1SHutBbgIu/aT9pm7QXVAykADZwv6rO82nB7hm0kdf4J27TSC7WoYavzOqC1ixpkz54KrwLH
YweGq0Nt7uc78Se8Hg2e18jdYAojSx4lsJvlxk/FyHxwlMVLsxlUb2IgXmx/xPofcKhcLpW7oSzo
OVlLB6+JQSXYYVAmBKehSt/MxtdUNM0LzP0mxD4vkbuFtMQsorl/31pNc7rEWQUY389FbkPYK7Tn
QDy6985AdMtfuZsJl0LYKevNZD2tzKo9JCZih7nRfgRVzRbdWRU6aB/HEaKJf51S62iA1hEtWSGS
LhFg6cdfbi1KiN6+MonMXWcsGhPoUWD7lW5nWqNtjYn7P55VDoq0Ig6LbMDa8cSYUQPCWY28dcd1
eQsBH7xqRIu6msG/cCo+4yqDS3tZCOAh3eoIcTCE9S4D3Hs0PEboVhKfnOtB7N9u9Y4eF4FWrnd5
BGk/UGXOkosiva8ClOrm1+29vFonuFwYB0KoE+ix3KMQspLFJ4/1vfKpCUbIm2M+0rJ7b3HXprPu
u4pgMipt4cYK3OV94y+WqTKWgK8XywSp3sHYTcd1CAFnyIZoyspVL95Ywa3yfp4vLCasD5EugoMW
8wCuxq/heDJT2anNbwsVsLuJTHFQZPRVNUdr/G6M7C6pvuA5ecwRX43sXhJmTEQOw+FQp/T1lDbY
yQ6NLDZIpBmmOFSPbQzkv5bss842JWpdpise2P/N2/LsrBwaVTKkJ3QJC+284puq+0O9DkSWroqJ
V7KF/G63XfoXjD7YdHZZ4UYofEmuIqhYCJ2Zwx4jiWaWTtgCNE5iftudfSJvIbeugZZwnaYeh0cQ
zrpzbreo72d45oom8666s05QLSEmJcTiNqLRq8hQU9TEk4gEGYQ4+1ik+3Ediy5s8Ks0kPsYh4We
DLCwBcRD5PjF2DZu9Il53UncNylaEwe34aSkIyNQIjdA1GNmewM3zW0UEizpg9zM0BisJAQfjgSY
Z6xHp/5RujNQCAoS1lYzbHF98mo3FNp2/vOpPgjPLLTuJwymUzjLmhbLkBaTArIRP1OvNi9eWuIw
NqvaHBrU+GDRt+hZ/VpCLCL1yy/SI3ERmiT3/+4ivn4oLxbIx3x1rDVsPZRyoO4Kw9Z8w2GbGoKD
Lo4CkL112kC2FyjtiAOUFW0+xCcXxlenukBZOioDGMsrqNDpnWOlxM67fRHVG0nE3no9/rqwxIFs
v0QjiRWk/5Pnlfu29Is7iIyFm8FlnroxInva/JGW4uUX5bA2zrP/ZB5ALYNXbOIQDxX1ryaeid/p
+mhwxgfTp790BwLLEA910gcR3l+F+4tl80hjJSoGrkPtZMp3TXZvRb075MwXHMzbZ1/no7lcByF7
v14qJNBfZA+SNa8EHakVGvzXzhZxaVv4OTm0GdMZbXJDh9qD01e2Mbn9NvfXeepEtdNj/Jjd94Fo
wP9qh+jF9+TDu5F0BeRrcEK10yrlkuwkp7fxTnruA3RjitBOcDb40G5sYqZbDaxV3gQyhq1ywGwe
HptQbJc+x4/JAQ0a/2JyQrhKDocGnBPID+NjTg5qvbFHvHlTbpCFqGxwc2e+qAZ7tTfjcls5BJKK
Moom690gXp3RY3Fsf5BfEQ4E1guiHTsJwWjpxJ2d1f8iWXk1/DofET7S68J+NJq1MXKYEzSADG6y
UKgKbJWxCqgUC5qWro4XXK6WAyJjLLJWX0NZ1CDrH9JbDDnf2IV8KgSX0cngpZtX9DpLuq2hVX1t
vRlX5wpun1jhr+CgSWv1uVf+Oj+TF+1RuTODyXRyMP1gzkKC9oY8OClCsE+yPz7LeBojEBJfeqK9
5+BJMYZwMjrsvb7M/oReZ31Qnag3Az2td6AhE5wpAU69e+LFdTNoOorMM1DDJNaWkszPkwfBxl5r
hbv8vBwwRb1hduEKha1rBNIbXmPrQ79f8yfpsd3owXrdaF53aO0e0yvgnrj9AwSA/x78XixxVst5
llIZjLilvgsV6ve5fEgw13nbjGAn32vDF2YwqamSWMdOLl2c2Zpxmmki0l0Tgfy7E18Yia2sybM1
9ZVuZ+2AKbbTCPJUcDrHj6tgpj+cxBHJb8IwukqNG4pq8jNs+ajLFo3QN7ovbMVfT0MVhFstXIUv
3t+5YCeAJk4ruEOvf7ezWe5ADlOjzmOFDc0lvDtaaSsbNKggWnn7u63u9zHgOpvhDly/pFPNMtTX
pil71qXcX+bB6wvF1ZTGI333zTCgdthmAt6V6+f8bJZ7jKANbVzCBdFXKyPtLIeBBcmHaZ7s1tIC
if6RIBTG5//+iNwpLLOizc0M7XZrK2XpNncZ9CyA7HeTvzK21V+XL/lPvRLqr10/Fn/b5afWOjmq
tbyztFMDlo26ezRzIavhdYA5m+A6ltCtnSSthlQMCcpPBe7mEfVREx3UIlcRrYWLA5g2q2a9XhEd
GG7tPt2xqXq77Y0iE9o/w/9Z6hp1Khuk7pFkkeYBE6vPty38BkPO27X+hAsM6VnS6zOp0QZuQZDN
RgYUBDxuArIRBIujl8VBUWPS988yVmcP5EfRJMxR51q5vhuDATojBm75cQMmT7vaKp5ql4EorSE4
2ZQDEJ2mLaSS8bkICKOqCcTv1uRiZCxI5GdaHrLmVar/LI9x3lwOTYjcKJ3ZwGY8QQxjLOwwbQUX
6m8e4GcbHHQUkibH3azRUxHKviEXHu10G/+1LaoENGFOlZXHqSo9kEEGt51HgMmUQ5GkaOJ46qAC
O4LVv51JYOg/WN8LkP83aY2/V8gPnlkWCbNGN2BmnsGe68rFYFt4Q0W906UPEVSKmzw85pXiL+jD
yaTPcp4JVvrhIEItXFMwKaDqBkEnLwcqoTZV0Zwl8gkjJnacLg4DocftzfxwBXAmODhRl5UTfem7
U6WbNq1DhykYa9U0UPw8Z7Fl37b24dNx1nhkmTIFwtqlDF7bH5L+TS1fifb9tonV8f5xlXImOGSZ
s8xsUsmCrsHQ2Hm1zTtQZnRPo1GiL0dyYklybxtcT/Atg+uaL6AsNUq6FKbUnax6jOyoPYSNvO8m
aL03msDUx6ojtzgOTSZdSvtEwtcK76yXIQBdmcOCZrs8/Yuqyfrlb62LQxEln7pGHyv51P+lDuP3
X9Tt7Kg+xP/uRWOeoq/GwUmb6WNbNzBG2f2iocN3V7VHQ2tsZi1urYrIZETfjIOQYrAMpVDgJNVk
BBk9Jq3kZpAnKtHdfNs7BEeY5wAf5cyos/WLlSzfsHljSCKBSJEFDiQM5LOopMH/ZI1+agbymP+/
6Vr+6XU8v7dWh4WVNLV8Muk+G14ra9Mnz7e36WP2n7PBIUOsEDUNQS92at+Wxwz0JhbCfKQ89+Me
U0uSHQUhCItB8gQmcweTYdDZu/0LRNu4/v3iGJdgcy1kFdtIFeKHIRRhmlpQ4vh4pXCL5KCiR8I6
nVnI3lvChmP6toqirJR/83F6koRte9e9nIC1Z424Fb7HrdC0JVPNsoNy6ONsgOMNxST1PpwtwdZd
P7xnO9zWRV1pDpMMOwSdOkvdY/smJ+xmLzZMF285cPAu3u2v9ZEh630rzza5reyo3LC6w9XYefV2
cIzj6E+Fq/utawayl0PQmb6TOFLHkGy9sOkRT/3ZA6v4l3WykPi1h4p6jTKlvHkWhZkfgj7ux3Ew
LYEFq5zLtjtlHYiUCryMC7ZhUes3JnjZ0Ojas/u+LN3be/Kx85szyyF2JLf1SMJIPsWdArU1POX6
wg+rYmslkx3Xip0C4lKN2inuRKr3u6U/lH3m6PS7UmyLKnI0AvJxKU+deQF3dt7aofnp9o9cv8vH
W+X83Tigj8uiGyI1xDGLps+V0RzJ8JKAeP22ld+ctLMZDuDjCoSHUQwzUNhyE8tZyTpGCLzIoA05
joGYjuF6HPVfgxAh+id8dBYbpVSBwUQDAcCiY7S1ObZRewxjel8Kg47b2/hhirTNR0xOKFUHqq7v
IztEjeUWRBEcso+vtH84lCqvIcIFJkpRJZWjBCvty+RJ72xz0E4hODhIl6ECVTvCZP56W/3eP1S+
1ylcoonRtulO0SAdGd1p8uJWGM/Ke4geS8d8iAIZCNNDOBrajQKqgxWobhnngEw2ZX1IGT7imLL7
sd9HufDdtN5jt0xwuFVbSxyWMnBr1cqI9jk6USTnjdgKZjn/BfmxwBoHRFNralOqAIiiHoJnKhgG
pgeW7/rlLlxOPRWFwh871TiH4RDIRM2gGjU4TO9KJ6t3yu2ql8qYC4rZwR0O1WvyKh4Xu33PqXyd
y6BtoSYNrErVK4mh5FJKTmH+zOVUgLAiQxyqTJaJyVwVH29cdRuJ5qjV3YAiJelFfWkCN+GrH0sl
mxXV4Ild1x/6NnemcHETMt/l4Oct1RRihgd9hH66uUoJZmhBpUHCkpfbMCo4D++f++L8t/1oglkK
MZFSafdhKt2b8ettC4Id5SXiJxkSh3TBcZcKPwstv5r3ShZg6f7/ZodzTCMca2PBqMapzLsA+UAP
A/p2OaGLRJoFfUOiJXE3XC8Nepd02LRZbrakQptmFzlVbW6ykga3V3U78FLfmwguvo+u1JoWWvAS
vda30H2yh866Y+bLkDwzOEeVWb9uG/xYhfznAefrGGrRtbMxp/JJwxR6TFEXHMCF8900I1uRXmUT
qKxp3qBheK99NjvBsbjqjyqxFGRDLEvj+3whM9BlhRz3p1Jv9uMSbcdGOO/6IZG7rvDCBnfnNRJR
lLGHjSbX7+V0H0/NaYzA/Q7hTqP+FpXLsVC/r7LAf7K1F4ZXSLj4mFI3NS0a+NeQpT/I39Yc8uBL
D+hG+CpuC7oaP1wY4266WktLVR+xypSy05Tku1m6n6ft7SWJPhd315XFsEThDCOzJN0Z7bxbqkYU
6F2NFy4Wsp7Gi13Tm9IEgVnUn1oIMoy1adfdnmi1pyyNa2UPxpAErE62LZi/QlX7k6N+YZxDlala
ZiqXMC5H0yYBYwFm3ftZ88HFJVrn1QvhwhSHKkUik2yIsJckmJ7X2j86gcAr2G1Xoj9xBfj6W+LC
HnfVgRShy1KGpa1ximRDAcawdVBROPUpfdUOCcivVhWMqfClMsg9+cvKNHzbfT5OUP3zKPKNHWmj
T3od4zegJg9Ob/kOms45kjSgjsvAdjxvMmeVB0dmr1v7TUHeOc527omrj1dx9rwZfM9Hm3ZFWxD8
EK2+S2PJTrpN1P2CEp6t5eM2pKIE/sdqJ7dyDoSWmJI4tYAFJGBQ/mmc/L7w/nrB4FV9VJzactK9
eDBTtFAOgwbClCQZCzxczdKtLSUA+RBUKEYvCjMnRMiPCfzbH/l6SvNibzkkkqCJpdTrw+ldPO5Z
22QBsSdXfxbHiR9bWrht5QDJYoYc0endoeibYaIPHG/elTGTPmQFWIdQc0q9yNdsPN98UYJpBYMP
kf/FQjmkIlNSz8TKEIuruker8q7VN8RQvTRap1PHWbCxInMcNqmjtJCe5DAnadveNF1jST2W5nao
/miMSHBWBVDPt3BQy7JiMgGeFLPdFF0XELK57Sjr9tzaPg6QcjNM8mnBt7PQaWDQx6r1h4btIAon
yNKtTnDDEB/iJDGJ6nDBUnoj3ZioaDWWsTeryr29nvX33jLDpW2TJmmrmcFM3GZ7qfhM5GfG0N40
PygFuvMYgzzEz9smRSvjUIXGc6XqA1BFqqI7Su8SrT2g91twVQlc4R3VL27ktByi0phgRSmhFxY/
5bqoX0jgCu9jrhcWSEmrZVidrc2lJ0W7y9U0QFncGZNesBaRpXVHLywZrGWYfISlpFIe9KzfJOF9
BhmhTOTd1wPrMzrwKkWN1KtKr71DU8Uc1Ut2hlsdGswC2Cs1qqiLQAD0vOKOsTRTHKX4SF0sOYuW
YtYq3OdTtq/VEsz61J2VRBANfiwZ/xN9eb2dzkzTVF0z7NAN8Il5qIwYlWmosUvyluQPVLmvtTtj
+B+dnsONaMTgY9FiYxOrO8atr9cgJdK/3D5Z1/3E1HSVaOC1N7lLDIqRY9HMMLLUkR8Nb1n9qpih
YyyCxVw/W2c7nD9q0zAobQ5/zMPhkKjZFgSWApdXRMEHz/iTN11H9DpFQYnhSdnW8SkyjWe5MlKb
TE2Ol1CFuVdto6ZDgtwc4Nhs29DXI9K7YUQSN66TYlcXBtmC/xFMXtHAQE9fLU5cKujuaBfDTQrz
Xp4hBTMwjO/EMWbtepBmO4WUzh4zEu2QF+axwBiwW3XyTtU7f5lOQ1nbUE+yM7r+LjT5Lp1tQZOr
tDIvZqWNFLurRI8UyWsN7er6fK9HEOPqoaG4l5aI2lnqT/WnWFFt1Qzdqo68OBx2kcp2BrIn7hCq
8i4LaQjq3jkNiFrvKZ2/z+PJMMHpi0no6jMrNnPTf4KyvKdIplODs6whG7Rtgsv8NQW3iYmQiZQF
7CZvvZH8LMtHs37p0bJbLr2tLt8xUn0XWxjPRtxoWrVul5m1DZXuK0aAZFsNaxekJbAG0rWBKKlT
JKzwkhrRt5miHXVokJcvWf9TwXR4nbe+SjLbAu8DUUKfgtlqDunsFVH8nPbkYTAGin1CE4hsSg9h
eVLTk5TJsk2kRHBDX08XnzFM4660GSpHJBrgnWjqMQpvBKEBmnoQtjq57tMCbXr5Rpx5v34m/k4K
aNytVqlDSPP1Il1U4w6n486cRUyjArTk+Zb6vq3BtAUTSi5vongbam/t4DWQXWsnpG7lSJQLuI4n
5zVxeNLEbafJGBJFu6ri5z8oRneem3fJcubEe3AAuwkIKz1R3UpkloOXeeqKpJeA0GCU2oQRGr/S
X02obgpFdLGKQnFeziUZ+iwi+prg9BavO5o/aWWzA5xmg4XJIHzK3jLXcqFcAy0pwfaKPIYLjTE1
OUG4E59TB4/xADFukwjuOpHDrH+/iBuyKlfDVCuwkd2nPm83tXS0Smajim4XbM9akXLL+mE+BpN/
3wu8XrSkmjMpKqxo7AaA5RAoyt1cCViDfxOjnK1w+6bkBsg9E9xyBNC4031lI+EBLpV7DXJTWWyL
2uGvV/EgtfSfa9XgtrHMSJey1mRQw0Q/fv1IK/TM1Ztx3I0VyKPS0sZAADNCR8symza6N8iL6Dq8
nng5/wYufuiMhBrj+vYHCVNi6xgvsZx5Z9oqmAVWoQPR2/+66/xtj+9VReGyJB3KiaciHt3KcLMM
zB+96kXt57yufYmKKOtEn5VysA3XgZzQCttQkJi+JZsmKDBAM07uWAZLaGcn4Xe9fgDPa+QgO+8U
xZQzWGxd+gb93nXSdB0BDxcfLNHrvor7ZgVHhHKpDfBoqWZb4zt2GogMpOM0owegECSof5PNOK+M
A+4hUZu2bdeD6KdI2axpOoyZ71YKHVGpVLSJHFjXXRUSSJQiGV6N97Ux3umjLgDK6/fBeTXr3y9g
rOoLHUl47NlIMigd5nfhcJSib4jkBadM9HE4ZJFyhiBmfdwX6JK15sYNZW3XhZ9uR+mio8XBiTWm
oMXrYSVrnusQqGx2u2YxgojUAVmeo1zUZiZaFocdSlVDXHZN4ynTEwOhBR0wvckEeyfwA75PNWqp
WVkl/CCxkpM8z3dCfhXBMngRBIXG2qKa2DcSy8eMgcNqjtxGDv/HhXCo0CfUiowcZiwUzmor2+hx
K3Bo0V5xIJAMppFDuRA3v66dWB0eNBHtvQgBTO7MlJZMIhbBRCHNW/krjZ4s4xEPiYgeJmOCygoS
19EL+JUFSxOc1XcZ5Iuzynoi02gtEPSGuomV3EuhmFAtahAWD7eP0fULwzAUYiqow9H3a/vCVK+O
6lhJiN3SLX0hGMTJnNkJ39ZJaPFQ/vUg4MLa+k0vrIE8KWy0HIeo85AZgTCyHXnKo/QVfCg5dEeW
TfEnXSAXBjlgzaiu6LkOg2ad39XGsG1EPcrX+yQuTHBOwpqOIZu5XhMpJAW77CFv06emx0gYyqoZ
hVIpa3dLrmHAsn0aiulOIVtiNPu2A1nTXAlw8arrXPwaDn3lQqpLtcKC5057MYtHa9qw7jvatAQB
5PrvfIhSL+xw+AvW5UzB+wJ2InZP8m0z42m8/CgW4ibh7N720qugdWGMw17TNBc9ZDCW59rD0j9H
FvnclYIC4FU8ORvhc8WhkVhpQ2Gkr+YNweS63uiC0ybYNH6kTzFLZuhrD0YytF9peVcPEfSTltSe
Fjwo6l+3d020IA6DkR/GbB84eU9UMvaQutikRHC6BN/lQ3oYwbQSaQY7qc3RJOGu0L43dApuL0Nk
ZF3mBWYUaInp83rdNL3+BiLJh7GBWrop+DTvGcsbDv1OY31hRjdDCkxX2Gm2ts1KRpdnLrI6pWuq
VubWbGocBvE9u66fCxAC0rF1C6U5tGNjpwvaZE3NB39f2PUQhCeFo8eJaxWFHRtvsQEaDVD0ReF9
Ex1HHXqBObI8ZiksoIu+OAdFba3NZFjbx6EhuTiLZ0Dm0QG9J4rLIRSFEbhOwge46Abh089mYtVG
ux7O2Q+VYH1yrH3QY7aR3cxNTiK6heuZqYtzyiGPMkMmL1uRZ3JkB4m0+VPqrrQEk2smdrwhG1Fw
LoDUdwawC8/I9LpWSgtRQD5YLoFWctqUPslNuzREySIBQPDpWta3TSavQabKzNclu9dG/VsNJtGy
SE+GKIQWrItP8SVRhGmGAj0jYFzAxOhrArpbpFGdFipFt4/wR7LStVxw/mZ8Xq9m6tLI660UppvJ
YyEoJcxNv+yNRXXkZ9DMrCxePUa3kRvWhu+seY6UoxUeB3PbWd91RzUhAiTKkAlOC58JtFTkVJe1
SQeSrD8qefpORU0zAujiOdd7UC6wHCOYp0rRjkr0nZrkXjeebm+u6DOuP+LCPQstRdorwWdkeuwg
62djbMqRm1dLpf5tS6LlrL/kwlJGk9Kw1q9oVu1Lgffw0L9OnWA516dHLnxlPSMXVkKog6GvPF7P
t+KHuq1AGX15Ag/rd1Pe/Ff4MxvR6e7K2iHVP813kbCmJvINDmTAtrqEqEjiy4Gpoh8HJzIE15rI
AhfTkDDVW12Ghckcn6Z4fLDize3PJQATnjvd6I1RxwlHaB+rb2EaSHN4aEBoS8dTLpr5ue4alo7R
FMUyZf5ZGRbo+yCo2aIc3f6QWZBm6N1lovN03dXPVriIpksKqTFKWBkq60EZf0kSGpHTwmFCoaD1
X/oYDZwtaZwTDo2WpCGC+vCuOCJht8NQs22+qfaq1SMq4K6f+pax1VUuPL6pmqZXVZ2dquRFSjO7
ShUPBUEvXif3y9nNKszG1p9ve8dv7u3zEjncqK0yDJUS7tF5sxur7xmu4oU5iqOZe3HDznV/P5vj
wKNri3QK8xS36Ny/hFF5TyrhSKXIPzjoiKA6LdHwfUkgVK+8mu0T1CJmdAOtU/wgMUtwyVBix2SX
7gxRwvBqu6lxXiIHGtOkD10km2jhhSL0uGWblYxE82oxTZJoMznw0NU+oyTEQZjf+oPi1uXd+nBf
yTOoYbd0pWsMLMGL7zeP97+XZ3FjMTnE7Jv+vc/AC4NO3SY1tGP+mnmLoeu43GW+MNgT4IrF5bOZ
oVXZqGKhk2NhnQhU+kOHQf+VPmfQfmnN2+RWbiFMa4vsckgzT1kyxSm8NTK1IFX0jR72P2JV8H76
zV133lIOZnTC9ERiGjstJSrCIGjNui9tu6X6pwKF9aiQ3TrfkCSxMy3+0UvjzxCSoM3QuXKi7xaa
eM2QPJpl7Axl4cxk9G9jhGgXOGBKYqbG2YTd7w3wuhvmYcnlz5KsCS4q4TbwUKQbGUqTsNN5Cti3
Xf0gf45kp+ieae9ZeExtwi3oknxTPiomtD2Py3qqRPHg9XTf+fxaHETp0NgaGMHPSFGnUcknJTyo
5W6atKDOX0wVoiu5E5PBrpa32/ssOM48WaXZq1PfVPC2tozejFz/lOdfbltYoefGFWNx0DTWtC6y
AhYY+WEyfa8WFG/ozK3S5FmJc4fQ8I/SKWfX5iBq6PPYjDJsZpjHX6da/hyLsg+C76Xwc3qtSY0q
W7+XWqRv7fwrbdJXK0MrSTLeh7LxJBn3UAmxtfatjLa39/P2yVD46QVaQsq4GrGfBOlTe9aG2Fab
k5yLSBauN/D87ZPgyPxnbADFC9Lj67ETnXSw3rc2CA+hrWc5mjF4huUsyeTMSFdklmUXMxp7w8w2
0jkY08IDO4/T0Mi7vfT3Su0HX6KWaamQRNAUkzutqB3JWq0i64MJShuB3tOiUkyYTniBxJ0e1NqC
OyiTwDKGa8ru0eMzprpN2dcWvHqG9B0jCm7eBLQFM2z/meFAsQX/n2XYJIcwmUE8BRhYGumOlLpb
6tpB0zA4NcSuYUJQCukylTRuOSBumacXCWoCIfuR95pn6GD1yI4kJE5blW4W1w7RQi+MqDe1X/T8
yWhmtx2oQ5vPkVrtWnARTE1tWynbd1IIJaN7VWkPoALZj1m1sZrWGYf7Qrmv8lOjv1K5touSuWo/
buuh9PpcNP5/NWK/2FkOgPJWJpqsI+ps4sFv6sqJi0MTgz8cOyYbmn37Q17PpFyY48IlNaTUaos1
c/2CFh9t8THNjhk/X/KgnIrS0OKCHk9IgX8Vii6sclBUyN2kLxFObd0WkAn8HGbsIWaYeDsVxmPf
lYJVivaUwyHWzxQz7WuZqK9Oc1XbA/026+qdMhzGcSPY0auwcF4bHyKVxv+Rdl07kuPK8osEiKIk
Sq8y5dpUe/cizEzPyDvK6+tvqA/u6Wq2tri7B5i3ATqLVDKZzIyMyJhdLUNNyR7qZ+Hs/z+wIrjH
7mZuDorZ9opJgtFq2ntiVUiSgiwOJrYMAEX6+6RmDyPJjxTNV83Ynl+fbHlCMAoghofBJuylomev
GOC61elTEkmIzL7T5S7FopPlCEmRPZKMlwuGocOY1pA1+7QIXQgiBjMgkiqiW4bBd2U7NWTXjJoH
XXEShK7dAoFqpNuqAssaRw4xVh7LOvf8Dizecib22UJGFFqtrrQEv02JlWcSPhqKucvmEDDJP71x
rVTUVfNGYlPiwbYQbysd6hRxgl2fGuTbleLVWXLJaHXZZIDfPp9f4GoqcrL5QgiqCgXtKwULrANy
DCZ6MCZLciJl7rqs9+S5q2cBj7rl+5YlezTDh4paz13wI5QO3i7ueO5jCZEGDKtJqEUwFP4wflmH
9JBu08sE2rAfMGwZEm39QQ0lPM1SCdqKhuC3eTMC4skCjuff4PcPi+Qa99UXZZv4cMeH89+JmKtu
cWJOcEUytjXGeG3UVE3bRw/SDePR6Uz0GOg2rgEUrak76QeznLweDEYlyGXN+SbORjdPbQAzImca
3pJhW2OalVQ7ve5cFW/mBJoKqQqhvcryWZy4kXY98QJtj7e+fwHO3OfTtTK8q4bmJvHsqDpGb0Cq
FUN7Km9+RAqeLaVvjKGbaT919UDDJ71/TIediR6U1np5NXpxeJ+UxymK3Vy76qxn1dxEia+XF2H5
Y5wmh6tP6XhJrL2exO5ohz5rGxd5XWQdZlAn1uD11P6g4woK2RwXVekWdeoiEfRiK96PUemT9p51
e50nTsKYM+rE6YLrWQ18SA0BoftKzUueHVUNPxk1xRH57xgxJy7a7YxR4p7c6ORxBuw7vWiC+yEr
/IY8dBbQoQF1Jt47JQ+8lE/7Mua7bIz3Ldp4hvmrG0AsWVS31BidivRIPDH9VF2X86VaLXKmt2l/
HTdPzdh7dUpcFhpuMeVuRq036JY4XYexvH680rsC2dSr0dxafPR63Txkxd1g1U6LHTG5aw6PAd9q
1n2thXjvQ9vYqN2Od46hMYfH9u3QqAXoxV4TQIOt3nKCMrmblf6iKUFXwmyj9oyoe2Vp8K4l1W4Z
p7SibD9Q/Ako0EZeEvB7TO0+URAUOlX0+7znyvxWCGdxauZg5keRhql8V+YQ3rZg1578Qb3JOfHO
W1uvWpwcEyGgGXmOa6uGuVyBjMUew49QICj1BnBtBALk038H57DcuN8iz4lRIcTF7WQkxsKM0vJd
f8mPS38Kq8WncuV9jNWE6sSYEOayQrXNZEGpzGPxMEc/cjxb62Ab9RNonSeno6kkgMsMCilVBIRh
ZwxYHYY6vbwBoUG0txJyMPA+LppHVdtJvqFkO0XiLWXGbuZLqTK4Qn1gM+6CHTv8R5REVotdTXE+
N9MUcqnUSiNdW9wlao1rs81cda5fQ+3n/7ii5eo6uQMb08R0RIfZ+4C8cvWdtu9m+drFu7FQ3Qx5
41hlTtUWUNWWNXHWs/6TFQrXFAMVRccWxE8EupLmQDYQUtuY3mw4JfGGDIPAmidH9q9e+idWhduq
Lm0zLJcuMSlAvn1HcQDbFjp26q/zO7v8HfHkGZSoTLdslVAmnDyzBLViWWJjBzM/EKPf5VBhO29i
bSmnJoTzNseRkWdtj7eS/iegqpviHQiRICdgsrlCmSXhoJHYSvOJg/KlLC5S+8KuuGOPj6SUEiWs
ef3Jkr7hDqO+DZq8W55gL41t+GEVFm6kxtOOZM1vo8BUtm7sk76FOGFBY5fa+RFMqEdQY+xz5ZEi
JT+/x2uXxOkPEo5h2JOgZSE+Y8Lec+gT0uySjncBfCfrtudNfSA7zriMJZxFTLnU5jiDrq4us2sz
t8GKH9XeNGjXTRmGrt4NThalj4Gde2l8Y1bvrChdqkDG17rQ6sxvOCRHWeSb+q9Gu6FRdJ01EP2J
qQ+pKodWAA2kMjTq6rV2ukHCKc6HnJaE4YstMxeKwy7Yz8ADbfZ+3AYtdC5k2e13nTO8ygyqG0S1
TGqzbwq8SmK0RVeiucESJ7TqN7O8iYbrNtD8vr0NzIPdbTsSQGLkbdAwNeTPuuaYUL/ss8olPUaf
VN0Dv7FD7NTl4HfLAhBx2AqIPaPgfWJAcwwPfUM3FYHsLZOVAdaP0ufPX/7/JOAatjUWYwW20oAZ
kDA0nNFaJq3STc0riUOtRtjTrRJikEGSAfLj2Kp8AmuSju5hQfyiB9HBiJpK6bWmm8/SLiJZPzOf
SxSiRW7kiRJqWGJT3YzgVsgwrUVu+mpr81uWT46hPHaougTzhgUTBvOgH7SF7IUOIrlST1/Pn6r1
iPLfH2MIzaJCmzoz4jkOcHZZFmgPzQ+Btj9vYz3Wf9oQgkSp6llRUCw4ZpZjGqDmy6SzTas2dKBj
LWYZOkQLvvpNU+llNE2wUZLYdqAKu6ur0dUz8ylKzJssux+nxLWSwIXO1K3VUjc0xhfT1A4ZpvfO
L3cx9S1Off4UcUvxQEvHFpw5xxw6NxW9GfA66onmNMq8L6vGy1rIwYOp8bzV1YNzYlXY5A76WhOG
B+BVkenYKG4U3QWmaHY6iNzOW5JstSHEYcbypBjR80JayfxOH70ilpSWPmAI57ZQiJpdkOtVZWcz
FLs6n5kqcdqiUQ5gxjpmGmj3Unrd86IC0eIMVpIK1YKBdo5K8L60I/WVMzN3Bq0sAP3GYPAYPsTN
cIt58ouCGDdN0e5jcNg4fLAaN8gaF/VVJwyeZ2rgQXeISOXwPj5YmupZ5c4caq9F1X5Uon1TUt8a
Hiz+XlkKZubC+zyzfDtJb5q69QHo8Rta3CghWDGLyrNGvLnn4U8ZdChlWJBIBT+kgdfrUCC0dtRR
QdE2ox7OqTdnuRMaUKC2s0urA86fdZe6wi479VaBwlfWJrlDp6oB4KC9GjAcgBkwrXRA9aNuEEz2
WXkfxKaTQ96CFfclfU7nBrO5zNPKZnP++6+GDN3SDJ1BxVv7iG8nIZpaY0kmLVXBCHUHxkW3Uzf1
IEkP18/Qpw0hd8uCyAiNAaxvCUoi43ynaQ85h6Zyv+1DjPdkIYZdb88va/0AfZoUIkg+cJYXWYYD
BBw2j5wuCq4rLfSDQAYpopIdFCHM3FSmpKgiXHL9cYKuPK4ENwcNctwfKwMj2x3GPWi/z6m1STLi
aOC3Lu+S/Ic9/RqRkJvVDEVSqE5beIQkfturEA7FMe+h6m00bzW0BDv1hdIcytaliiHvwqE12Wlh
cauwZBvQZEPsYilJ7M9v4dqDE8H3/z1DxE2jhcTwdsBXM7UHkw7QOT9UKDSx4a0jNgQuctmDc/Uq
PTEohCIOJeshbeGKCzZmEShJf5vvFWrPXnyZgFF1ucY39h49kqqT9E1Xy4inixViFBLxJApL2E67
yivwiAcPgYfGmqfM+TYbn5vsxiA/VXKfjdEDHWU9/9WlWyYq6TojhiaKs0xNm/CxmeZjV7eePYSX
qR07qnabVy89Kf/NkT8xtpydkyMfFkMA70HnENwsfp7+qo27Gf3N896zegBPjAjpWMh1A5+Tg6l5
4o7a7TU+O4reO4Y9SSytti6ME1NCeAFdoKJGVo3N4+whs+ZNpun81lLAM9WQ9EcWojVq1KAmsvTy
VzroF0Y+HXkLnWClp04cNcyPMUvpwskbr1K1ehsQEzpR/2ag4vR3CjEpyst6pPk4IxucHL0vHCuD
9Ngoeymv+/LnfogDsPFEyNiPANXj8tlWmwWkRLe4WD50vGWlG6k1IVUxRzvS4hAP87EeNyO/So23
qg22qX3LGNShQOaLs+WOjBSOrt5MjWxsa5UV5WRbmRA21LQrMpAHo1nPwHoe/swKt+uOZdr5nC9M
F28Kx1sS4P/zDr6e+Z9ssxAyQKBj2mMMDy8Wzgygs7DVruJaratB49YtrnMooiT+cJFuOlmoXP72
t5TqxPaS1Z0cYVzmSqQyHGHA/7dDgwzng6CZLWNkLxCJl6vZrfLZnW7zcg2emNRCA5XpSkMWF+Xb
trxK+c8yPWo9ve4SA0QbKdrXbem2Sr6fABFwgmpyzb59S4Lil1lW1AGd9z1jujfpkZMlaMvm82us
WZ0kuklCqagXY7I2qEmHrbF5uakj6sycQxobKTQlXkkaiRus5s8nX0KIc1nVmbRj8IIG6tskgJSg
bKpzFXFzuvNCfOuyRtNagvO8FGIX5sJ5G94scyV/Y1ZQthwhRnW0H42WsPkI0mMnxeRNr/+uw8u4
/sWi3+ggQi7mfVC6Xat1fmbXTlf80SDvd/5orWZUn3sqFsYCQyEDNEHmIwXB0VT9CGgKSI0kQ1x2
7cwR+gaenkOlmswGH65C82vYYeQJaZvhJKG+i9mfDq2686tatu6cQe3rAbLRX88MgvCvGiBdLH8m
sfWo99SlLfQv87ekRBvLzvzzRiXf0xKCVBC0ST9mcM8ueFH4hSWdOf6L+G/rlqnrBjXFgQ5COHqK
NZtAfkA3cAhICXebZq86iyy87LZZzyo+jQlxr1chAxi1MGbNe4VHbhrXfhpCVjJOJWFkdcIUHLnM
1jFDYzEqHOxh0KcaoKrpqLA9Bww2Je2W83gbZi8g0cVdxnzV7p051napSt9qO7gP+/Si79/CoJFA
Vle/4slvESKAydBbrKk2HeOgR3nvom0ViXOubCwltspQcsFqVfEr1k2nV1rQ10c7VjGPxDdQ2vD7
qfN7Kjvda1XUL7aEj8iCjiemOtZHhZgXYdBvLDPa88By7U7ZdEbgAGe74UG1geqCW0/EYQO8qShK
yZpXdvXL7xButKlLsy4FkduxzdimZjdKmcnuaZmJZdtPLk1Ub8ncJnON1HSDXj17gR/5OSQXLcRu
7g2X6KdJIbUfM2RCpPmyMMF1s3oYk3oo6yPURocN2hlvEIhAVoI+aJ/sK9a/NjjMILAqDzoZfipD
fhkoHvx9Y8OZMUuSTuB+f6TtrrbAkmv+mbKXoH5JsifLemrUQHXG7icp7jTrDzgyPbyydTWQbN3K
HQA6fQYZIUZRJxan8buwL2sWsOpYViDNtUbHnC7a8P18dFwjUfpiRThYcdcYqTEr7EbdQhuMe5ob
LfB6lJcgKrAQBBeFHzgaxk+G7FbG4rKSqXwxLty1uRZGMcTsKpDhX7TNvEnr/YD0mLaHfpLBmdbS
t1NjIkiO1XkLSZWIHq3kPizu0wzvjwKSi3hlJl5j3KVV4ZYtEF15B0QX8phBcTk6TGkeusWQuyzP
fWWESnMA9SC18KelhNUTSa3we9RFBDoRuBRv5WJsDZDLa5A19FQ33iXeqDrKNVk0MzoPFHdufB/V
jiF9RHxLqAW7wuVsmp06aAHU4hufbobtMmLB/XBrbJMdh1JS+CxxvG9TK4I94V4eLGW0+96iR5QE
5xaXWVbGTsZTPwPeFQo0Tlpal5Giuol+IzH97WQJpoXwS8LBqKOssI+Tax/z66Zxmm3/wYatbOtL
4tq/5WiJ7wdNMCrEWrVQCDi2oO4JhLJ2QHfmLXZQQN+aXveCakv1ZLiRH3qGF0pnl2XrFWKwGYWo
rcYQ4+SYnQGBosMTzCnV9+e3VWZFiLndbEeQkoAeZ1w/dVGybdTam02ZGJrMihCvSNKkdZEtwqIq
pHi0NyOb/caQhN7vrbTlY9kGpUDOUXDoCc5JhhJarzXWQu/HjbUNd2CrvLBAVw7BDhWqNXI21W+5
sWBR8Ml0DoNgBpDhqB7iXXwIt9OG+Oou2v6Lj3SyMMELIUacETMooetpA6SvHkhTbhP76byRb2Fd
WIvgb6HCyohCFPLYTLVfxK9mHvgGdM9HA13jWoZWkO2c4Hch6QtQaIT6sUguKwWApzLfBmoPts73
piQH9IChD5u1ErX39Th9spOCI04WuOXrkEEQuMl9ux3ukAG4dZ1DSIUMXpOD/LyzAYfrtwmN/bkA
j6WSuJ12l8bhsTdy//yef3+FCJsu3KVm3tRJkAQUBYmfacP3Cq4uJXsotXCjct2NDOKpuMUSe/Ap
7aE8qiiyQcRlyV+yrq8/QewDdJkSa0Rr6cfVZf3pbjE24UBg0teRR1R3rQ/JJ6fGrSuFCUg8TqzU
dxlpjKzA4kFL7vV95FaAlfZh4AxAASiTrH78fXJMWKlwWRajxmZzQHwAo8BlWzpD5PYe3TRuBzJD
P3WjH/bW9o2tilEGoCTlLPvf0mrhBwgBqjSZMXMdWUKToUsW/LCp5MG1nNFz31KIR6GmhiGPFHoM
2hyQqat2mH01/VFJITerAf3zHH3AZE4eCKreaGqTVPoxWCbwutBpge5rTdmbS/rJhKBU5qqSjTXO
K/dGb4akVAN1m1tCPmY6zZcEigit2z4Oz9mh2ynvgYxj7XuVVvhkYpwKu7QeJg35p5a7VWz7faFs
Kivb0oGC1vO3NfwswP1L+OCdDw2yHRYilVmYpcHUkR4ZSD1rwDDivQVC0fNGZP4ihJ9xZjE6nMtn
nBH5QnD8WZuGH/Lp7ryd9Tzq019ErpK4TOZhNHH0jPpKTczLpHzVyEuGUSUyKD+J/TNswHQTR67Z
ACEdA51RQmaofkq7bJN0V5Y67HRdk9wGkuP48R49ceKc8CpnMZJnhFgHvU5nkA2ryuK7yGWSqkPa
ZEvIWaa8s3eABfaLil7/ozjIq0zfS/tfnVWshswkncAgis/ZVeCa8010PY/lNdtA7uJK21PrPube
7FL37xDLyzZTCD1zEYNMDHiJo0VuNf1QK9M/LXsIixOSoEIbh3E2kATVGOAxcu41reSJIVuCEGyS
KbZNrcYLA2Chw5CpQC4W2/MHQZL2iNW5IkpGQ625jvGc3C/SHwZEOdXxWAFgoltowZceAf7jvM3v
b2hh54RQ0teJykZwTuGRqGBe0l40dvm+20aeRR16F2waCiKH0E1uy81wmV3rG76VtX5keytEGl2p
Mk0j+HpVbDkTsAWDLjnN36dfvy5TpDCJw2Dqa6h1oaLLXmh/CEOH7saLHF1E86Wa9sW1cliKuzIq
B23JG87currQSgTrujYDjoI3FErhGFHYTE/mFlmUG/o0dGLTtbwoc2KM8+F9vJn2yVsLZS8Z6HI9
j7MYU4nOMFck/IoqmiejrQv9OEDVIdMmT1M8yx6cHsfFqg88kalxrN9QnwaXbTkJn4RHs4Udp0e9
ULaXkwWFpNg/77p/cW982hAyJszt2iDb5/ax9kGaHz7RvXYgHr1Iai8+gDEDtV5HDbfmJnwZLmTl
6/X89NO4ENLGeDK5tVQcILS9CXjgovzrZtOuMK4ZV13JUtfv4k9rQnxDfTIxiqCxMQ5qbFTDK1Nf
6zzab/AAaVFHWvTXm+mdWn4NbInsFbAemD6tC7EvgoJnNXGkG/8BsdRuMDiWF3Zeo22Kn+nljBc0
JIz1I4odD+Cnk3VIZM4k5FnJUKjDOGTIzcnroN/2huHmk4SUZD0Gfa5RiIN5TAqMR/bIjoF57TQH
kqGyj7haH7M/TQhhrqVtYcQjwpxl98Dt3gbtA1DKeLu7Jn/I09uq3Gbs6bznSLZOLJEShjYrBvbs
o1b+7nVU69nL2L79bzaE4JKZ+hwUQAse8/KCoxZWBfd2+T8GFFsIKFyjY5QynDclsDEbpDlZhRev
zAv+Ikv67zeyhZgSjzThZYxvxH/NmEHaB6AhRytzo91ktmczN99Tf5HWy3+OsnrtX1zFn7aFkNJR
0DVp1ccdFd1obvDE37ONBb6SfB9DLgPlFn3TboPQMR6MD5Z52Tn7i8vq8xcIYUanxCxVFXnanMbb
hI1ePUD8rG6v9CbYaVDX5BeKVqKF/Qq9myM3cGPWT9Bcce0fLcE7GRNcemK5DZQ+qyl3Kj5iKF82
xCVzaSEajbQqW5uhFhVEf5q8vEnmx6Ys78/79F88Lj+3Qog5UabmVbZ8jH4T7gBx5A/xYdA96zJz
HDxlzU0C/naMaoTObtrZe4xlnv8BslUK8Si07Ii3BmIeUY5K9lJVf7T05byJ703Lj6Toc41CQEpB
SR2TxYaVAC6AIdaBYfYd42QOlM18u/mBCvAjOu1ODRBIH6hHq5l3VUQlee/aUlEmR6NWNS2LijQg
cVio+bj8jC7hjlaau8lERhRG/vnlrt2hp2YEv2Fhxc2swRe1sC5AZ4Y3moHsE4Wz83ZW64inhgTX
SYMsLIMpwWWNEfsgwp0M7XAtcvTqJrWpO2YHgLtBbDL6RQcKFuvdjO+0uHSk+sbf2TLxgU9/ieBE
PanmGszAywsTJRLNbdz48BD/RkUz+kWe7TsTupm7+TB56H8dEyQUg5sDwpdIMQ5rt+vpDxE8TdNz
XEMlwuryPqv6GsmKFLu2lqWc2BCvugLs40M2prjqttTaxtdAbrSo38W+DT2S4Bcj2zp2dEwmepin
2tHKYZIUYvXyOP0FwkUI+r2MBDV+QWWj2Whue+29b6+m6lKNdK9JnmdQ8hE98ioK9slGAw4Aw0sM
xUTgc5l1YUSyPaHLBxZfH6e/SLg1lYmiFdq1y7MHZGA7eqFavp76Se0Pj5DF5feRcZxrvx9u0kN5
FV/pHmTMn4g/blUMwvxUQavi2XEChJQbvZmBh9Y5/22/WrmTR85wkW0tSdhbjbunv1i4gBnPyiqP
awtJvXJvlA6Y8dHNCzAx8jw+QyITzcuKbscf7VNy10JhJruS3YKSOCEyc2CYdtYUhjiRNAN41RtH
ad+N/Nqcf0rixLKUcx9niYsnbyQg60gwZXgaqoc8hrof+HKu2bUOzmMcyNmJDnooCU1L5DlnUQiB
Sj/0hICI7lhZzCEZBNhiDKV0/CKEgFmbyQL76gVz+jGFSMjxNQfdzJaHA4j+3OExuq8uGo+4IF64
ynRHSry2lmKfGhQCXkm7UK/7wAKxbHaTduVFntR7e4oOMQSddItvhyTZxhhxaipb0uaX3GK2EOIw
cASKwTq0j2M8eCZIs1jce+CQkFyW63tKNIPoqq6hKSAcELXTVSWucUDaOvJjPmxTOA8G8ypeXGoR
ChoDGDuAgdABxFb6uzjBGFAWeud9d3WxJz9CSFVjrZyMOYfrMvquVXcWxPHyXJKefNS7vnnriRHh
fFhFGac6yS2MqVWPpvncg3QEymomebdR5B8aTBil1lveK9cq6xJvMII7C3PaejM/46HlBEB6ptU8
OYFi+7yFJF+jKlu9KSE8V7gtM25iprugZx3cgkVLkykuD4NqXI9jdp0l3HRLo/kdqfzKyO91+8Ia
NlNB9pXy5/xersabk2UKhzIzK3MeWkiP5MBU6aF1Y5P5vRn+9JW6OW9p9YY8sSQcR6gSYEY1Rb9C
37Z7Ak1lY6tv1J0MA7R+D57YEU5hxcEIDvYitKTrqxpDZUC56UTzyrsGQEqO8eZirx1NoGBf/546
iMw7haNoK1o1GDEaQ4nNvXKGJDnGOacx8M9v52pS87lMcwlGJ/F7tuOQ5VFpHRvtYYxbH/JxkmMm
syAkFIwW2qCZhQWa4uu5CR01efjfliDkByzTSzXTUHLmOvczzt1WlYTF796NwwjEm2EZtmozkQbD
rBQl0qhtAXJKvZTep8afsejcyZKsZKXC+9WQsJTRrjDtCZFSPNjGDah18twbFB+auR+i9Ky8trfm
f6QLZLT+K9iSr6aFkDxg6p/EAdYIMMTW3GouRQGyeIYoKkrmGsq6MjZb+v0kf7W4OM6J67GiBh+l
NaH02TI/se9G89eYAF8y/w5nBRHyJSPQFlI9Wwf3OWY4Waq6Q/oCHRKlttwAshOEH0gJuTpULSPM
rpuDB+YXtylTSIigeRnOtxrIm62neXhpYu6W4FhSZn4P4qLMsRq7cMHhm+OpoO5Y/jsu32wAM/6p
b35doxj+uyEIOTTKwUB3N09vvJfNx33Pv74aEAIvIJI0Lwp4TOMbXY2uR7GJNpVfYJ5d9wfoqaDa
ImPY+36iv9oUQnBUpGpIQSN4LPNwGeBx00GGyf8+W8G+2hDCr92pGg/yEQWSK+VXugsPw03mEHf+
G30F2XKESNtmJp+UBCHQbg+5/Tvt/5z3AdlaxLkvjSWFHcVYi3oIDuUtZnGcdK9v6nv5nMj6WmzD
XqhQLSKqc9AIxOnphE8TVE/EerYMib99hzDju2iqbauYdDepJnZgDWqY3OiQnGopd8AL6lizCq6K
fPLMWu/cIu7fe6s7YqDikHXhfswCrwuvKtDCguHUs4zZCdIGI7jzxtQB+YmUrcray95AQo3ZbApi
Z10P/YqMjsWudIJ+k3FrQQC5xJuemZG0zrEWhE7XIwQhVZ8SpeUmHtxXU75lR9XVXTV1Mq8EGFzn
h8bTNv1t86A5yk23o3uJaywB/Wt6+HU7hfgQcFNLrX5SgNjpAf/A4ETqLBqVDEzp7W9ZUiNbrBAs
uEr6cNYR4wHtPyzg0gEDIXJy+5Ui8NdViQGi78NJqcrwpvV6KCWjfpECf1RtON7DoCofPATpyEkh
crrpAB2OfOVVltes5G9ff4MQQDrLDOwyABTJumLg4nPgQ8GTWTvzbkEQTx4IdsEkFAM1GXu6pNm0
/O1zX1WIKIlSRuU84asyE71SiMA3zY+06K55PC9zy+5YSKo2a8f+xIvFzrA1130FdTxEmBqyxneF
lKVSZkBI4syx7aO+yYKj2STONAWu0v7zwZ6voUUXkh9GucY0sO2AgJdRlx1bQFyJ1z3WpguuHAwr
Ywpiq+1kt9lqeD7dPCHzaYe26jqUS44dJkFS45mz9xFkKvsoTbcxAP89lO/n6SqJD11F/jlE54ub
6kL8sRujCSAgE96U3dLZUgn4nKmMt2X13BNKqQUSaoJ/QqZl23nVVFw5qt0jMFZOWShOmB9MvdnO
CONBPkBvTZpRrsa2E6vC9wyTqK8HpVGgGoOJ2xZJXGU6PSa7h/iZgMBSnfaQh3C68EDnH5V0nGnV
ZU/MC5+VQpe+o+ZiHlyfpLmbTAke4wPb9O2Yn1gQvl1hRlE9DbDQb4oHdXbLxqkPNUS/MBZJPnDZ
2TWoszaNN4JFLt8UV4ZnbtFeB/KUbbWNudEvaoIGjKyEZK5lhaiukAUoDqkpQ/jgqM3aU8hRxLWg
3FfXutOGCpi50BfRAJCqF1a9n+kI9szUqHelEe4TlR+SsbsFBB/kpBq0G4FcZU5BelCykIY7+YTZ
OtUOHqMyfw5jMFIxLfxTh/30OxowooL86bkLH0Ht4fQN2Intxz4OLgyM/7W2tR+n9CLgygaklpV5
aRfPOSrHaf4yzfZNX4/lrgC5S1gTN7ZvrM7I0Ky56prtlBYZ6NBzDma8m7HS0MLTbiKDhz6ciztj
nWwj/K2grPw2bsHqqhbUq3mNL0ANX2177/x1/f1NjsN6sq2CRw/2NEM4WEFlzr5hwT4Ef3ZDH/83
G4LbQpO4NBso0Ryp9juLt3Z90dov502sgPa+rkNw3Hxsq4lEWMdyP4e7xp0vtH2+Nzdgx9r/Y9nv
JayfbJqQ4vBUq9WqQCeJ6bGTNFArUSBK3JVeb02gPWs8uygk32n5/d8O5olJIc/B75nHgSKjj+bL
sHqwutg5v4MyRxASHCA1Az5QbKBpPyuI3Siya6kkvKwgc79unJDBRIE22oOGxhfNG88MUCjtyabv
ITUD/rhGeay63+VY+axIJI/Wlf7FV8tC/qI0Ce+6Bj6ob4cn5Z4CX9lcxTnmkRQfdHqOPTn5pbbh
SxY3X8kHJVfvq8/vJxalJrOqdAXglRub7Uj0iiHmwdHpAJa6+l7t2E2R7JtBNs6/0mj8smqxytO2
dFDn5VQ0PqAL3Al3/bHeKmi8gRbOTwCfQF3WYYaTQhzBr9zs9/xa7jrpMMziPGe81xSijBZrEeRd
8cSKx9lJutybtW2c3hTQXkO5QnJUVktOJ8fz4yo5qcJoIQgHSwtnBQN2L5MfuaC3LrfK9RIQDGDP
y2NfO/LBouUInlukEIIiBXdXgN4yVDLuQjAzl2A465QH0lTu+aO67ks6oORENzX1451wsj4zHCFZ
A37ZY7a3DvQi3aICfsn/VU0EjEz/NSMcVozgZ5YeBcpRy/7EIRqRmSIB764AWxb//DQhnkrwGncE
lPRIN+Lr7gmi0T470k3kzrvITbxlLra+bCPXOoLe5BBcKJ4sr1gNe6grLCAHxog4z4JkahpiVoXA
ER31BKCZG7vfn/9cH1jSb45xYkPw/oipZpPVeJBzsJtTfT9UqZelDxp7NYZNq+hukFhgQI2Jo2bW
VaAYewZ6dZLcTdmwQXniug9Bum4UvjbGTpyhRo8Ufgr7A613ad35ndG52tz4hQ2EZfXLDIiDzsk2
7HS3Q7MrUSN/JN2m63/Y4M8ooOTstTV9CMPY8BNCtqy/Pb/iFagFvuvJioUbHyqCrBvzKjjOHFRI
5vU0lT9SHaox6mEcn5TxaKavKRZDm72BOok+q3jM8g3P/t0L7OSXCIeysluzsji+r3mbo7vZ+NWe
Qor0d5z4IAfELIrfp5AelTWrpTsgpAhUTYMoy2d2jM2LJQTRZ8UvdvY1ckm/3pMnJPD/rop5uu1C
kpBwZdTyAi+vpHzru3diymAA62nWyXYKWULWd6VudXVwTCB20s37jmnX/cw20Vg6tubhgn3qIaap
8f8j7cqW49aR7Bcxgvvyyr02VWmX9cKQfCUQJMEdBMmvn1PqmHaZlos90xH35YYdRoEAEonMs0gb
i5gbmlnR9a31bR3i4gcsghJPZZUOkoV8tWsjiK+Xc+aacuvWfRPM86aZ17Aa398mFyMuYpSalHJj
5w0+6qbeJ68lYq55jk2B9gpEQJg/TPs+WoMxf8XwKzFjSb4xmyGj5ox9e9ZdonF36OFG4pqn6pHC
5RA6AT6UmiG6AGzYSiL4bab5a75Lho0QcBGo+47g8QIbbvQYLJYH1xdxbYhFQJR0kxq6wD6V+tt+
Slynav7LERYBqHUGqVEkjFBXr5BnjKDmu0Lb07/NaS6+0yKyCJUTlXZjcuyFGpl8iGXpPp/zMJ3Z
cz+UN2ML34qZ7NMa7+f8vjc3EvwfoCuKj6qApfvDqWYcluoO7fo+F7umJDFgP13xac2Nz5l+K2Xz
3kLfatoUYH+Uo/A6ID0zix/0FEIVcjxk6q2jpztTFdu5Tx87o46dEog2KXstSAv+dI1SaKU1rp1r
25xIAD6snY9vs56Lz7AMdINZkVbFl9YR0tR2iuREeaIJpP7SMby+bb4vwl6MtYhvZsHH3GirBLg5
EZxhc0l+M8ds9Mht/9yFiKtBuS1ua5BS3ZL7beM6krtWcf6qNFw7mosYWLWqnEJOgZwM7bNMQLK1
Pzhsrp351I+3qlTdUFsO9GxraI815FAsdOaojUBhP5SlcjMgJFZO5yfsrq2OinXQJcOvMzVsdOHW
humlw0ebvVbJnaLIT3id4z2uu5VjoVc/uEq9bwFZFPpbUYRcMryM2B5I4ADew/eXD35qipMq2x+p
ef4Go7GzAc/QxnqGJlm1MecfTFZWluX7V93Fsixicl9pvWw0MjmdBS30oInUf5L788vbXqN2fpv5
mrZ2Btko0NBcxOLM6IhWCG594eb+Ve3XQ7aqeff9a/HXOEvMYgMCoJxoo3VUjlMAPnkII3j5o7iX
0EGRDs1G2hIHrTv0kIE5xw0krXzS80b+c4v9e55LV1Szp5mSgWF9InxPiic8kNs7LV/zhzsfzWuj
LMKwzBmrTRk9DZYAWlrMHstuuzVwy1/uz19zWYRi3ZGnFoIV1lc/qHuTISLhp37uoV/tdg99xI71
reQXK2+kv1ygv4ZdhOcqBRyLOAo5jS/2Fi33wh9Rv+x8OZS2MDMElLK9q/z2sBYe/pIi/Rp4ERCF
VrCxAb36dLY3l4ygDKFhCEUZOngqfH+CtZzs+3vo13iLoAjVBSOnDk1PdgEWPjuZM/fNtkKNVPOZ
vpYdfN9auDgai+jHzamsWyDUkQ5BWvRfZL0ODFWSIaFd/Zjnqu61LboILdpoKj1sUshJ3hohvyUA
DTuHNB4+1vvMqzNbBBej4TD7qLFwxYbGxu7c0xaQBim3ZJX395eQ+b+LZiydTVVVLfq+VMmpBed2
MsmdnaL05KQwvoLI/JNAvRheKtsubR+u36HXz7yx7JsM7ZChXYoK3KTDWa92AqGDuJ2saQF+X3n6
9zYxlramOfTVc8rLBACBL2YcH11dbHQOYyx4kXtIUiT7dgKUY9cA+Q3lo9zlxtGckdlaWxaqtS/e
1976f3mU/frqi1DEnHKayYiwaimK34m9o+K61dK9oPdMP8EJIFDS6YkYB+iZ5Tk/KoKGGqd+R1aa
m6ufZxGdrKyXCa9xaKvZjLo6cUez8upuBBwO/umRLN3khQbv1SyeEguaWcQV8P2o5kByFOBHMwlS
o9OWAXeglR2sue1Ic+5rfafok1ejy3F903yLpFIvVnMR0+iYEKnvcVO0jnvGDNchgfYGvNhuIV4f
gKUQrq7V9ZNvyIuwVqiFOaQZHkAO+umbLrJ96N7nG9lXY/tOWlmPtVOxCGoiz6p25rV9HC0jnkQE
Wmc0Zf3Kk+F6pDbkRTAzQeedIdviHCE4FxjQmbOaBmm8s6X0Ry7fr6zZ2pwW4UxXSrmYa4QYeGRC
HreMgMQI+lhwFyjk4s35VH3Iuqar+fH13AV2MgjpF9XJGungBMW29IRGSFjrsjeorddkWZDBLe/6
HL+gOX+/HlBe/30sZVDNIp3PmacMjpsB9wZPYSZxWd5Dh3uCRnBS8WMziE+7GQGLKzIFAn8K4Ci8
IjBOS5pYg4JS1LVN4aLWOodqpm/hKIt0bwbPouyiskZtDqoT6aEnAC2bdvFPAQtAamanGUonfjl2
Agp1oJCgwg9dlbkToSRbu6lmd9dn+w2x+lxV+3f4+so8Lr4sMSfNKiCSiUxKBIrfeNBxd5PSGzzn
tnroTmfYiVWFdRUqwoOJz1pRa2VHfUHgL8ZPDEsZbdgdHVv1Kc2PwG6qdbwyx3POeW1FF4GRwXgr
aSTcGxnqLO0xQ6KoReUNjPwAalk79itXPjw9f98/U5LQpBpJetIjc8sgd1wHcngWYay9NezA+Ydf
m9ginnVCTyTTydJTqj5N00OvrDUl/9SmP3clL7bHIoh1szblA+vPzzAlNPaUuGnt0pa654mdBSaJ
DhNNr0Orx8QfRee0e+1HrIS4ry18sUUmm1FZrvBCZ80UdTkLuATnQLSbdDmSkjVljrXRFiGOyyjr
Kzq6lVL6WDsfkoHHMshkirB9I1dXgs3KQ8b4ejRezK2TRlY0dLKO888RsDZnBwJyCceIM4hTPMg7
vCb+A7m6tVRx2aGYLU3mKAcCecZIlI6faZ669tTFNoTYWf8qbKA0JMvTFG3lCfWXcsu/481X9+Zi
woOJcVvALY7tywCTDOmZ3up4zsBV0IMZ0RtMaZG6Gd54UHdAWID/vLkeDFaOjLpI18Y6HTJpQkJe
GvKOZ4BIKMbz9SHWIsBXonYxR6XsGe3TIj3lANSV5oczFkjCE+aPPTw90zG26BwQeAa5De03pnha
Gf88hythYSnKpcD/Ly0mHFpVwIwe2JB+vBENmjZSdy8m4ac6sh6Vh3o6ALVCnrtpA6nUlZVe+9CL
2DTi+zaQ6sErS4bji3gqAKu5Ps+VpEBdxKYKfuBkpNjEbZ15FSd+T8ptVSYBYSK4PtQXMvDaJ12k
WWiW2UxTARhGpyIgHIpKtjVr8Pa1ydaYqzGCRbLqQUwbr/IJAI6EyoPHG3EPCnTtGn0iPOh93+eC
b0pk5IIbft51YWLCI8pSfUflz2lp+2ZePUxjIfwpVX6mTecKZfBtW9dCxwEHqnDIxpLpcFsIOw0t
tY/UbnxT0va1nqMkaUCzGe4sSM8omrr2Bb7ZUzowcabsKKaBg//7rZbO0sj7DBX8xH5J63/ybAXG
8V3Yvfz3F3d0xmpNZzB4Pybtu0L2Js8ejUF3C+XRGshK0vNdznE51uKGZomCtyVHiTwndmB31jNp
h7CWlbVz+F3ecTnO4ghQHczSPDHAEfb5J42LMPXNBxHOgR2jjrly3s730nKHXg62OA26AKi94316
mnBb2QS555DOLm8GjxZwqOraMqgd56NqwAK5fji+O4eXIy/ORjU7ZLLkM6rWHmCbUb2VLFZn/ghZ
6usDfRdSLgdaXM0Fr3VDzmzn6OBuMhM0o9fu45WdsbyOdSnveZHhdmBz4WbzXZe+StnP67NYG2Px
vqBirlTFqdNTY7/w4WFK4KSw8ij8Nq24+FLLWxZ+ZfAF7/SzooX8mTRe6Se+/M8Ida/ek3dbuMvD
1WXteb2yPMur1TRhF+ek2IGN+kOnPwfz/vqH+wL5Xtniy3tVbzqwhCaUXxtoWMxScyOb+QO8c7Z6
Mu5aMGHgl1m+trp5JEy5K2tkq21h3naVEXYSGh2DkGCiWTmHWREHBzDKybEKv4QOhgJ4r5FsayuU
kjwkvezWYnBl3JlQQ0HxRA7LxAlV0oTgAUaArOOdzfoPpwWXo626n3qVb822eyWOuq2G4b0uTOY3
I34AV1vupeL2+qdY20OLCAbghy26DEUnvUY0Sbmnqz2ornQlWfq27ny5jxYRLGuHSZ1FlhwpLS1P
ruuw7qAmbnWefJbKhQMeyJcbGLPHXIHVfaGKm5zq4fXJrlwNy3veodUM844cTVGQEWSO+7d6JPJJ
mWR3SvSVx+Lal10Es74z5lFq8FYcUFvP6nzD80dNWVPb/vbZfflhF6FMloWiWBQHVI+cAmba/bE5
JL52MF3Nq/wM3QSx17aGNxz+P2/Gi5GXIAADLd9EM/DgN63dWJpeAwPv6+u1EgeWzX4oAWRjVuGY
SsB7Mn07snxlhLX4tpTTNOsUzQnend/YSigA/wNIKXCAF5988sOEz7vmzaOH8lR0fWprB2LJ62ql
uicCLAl0iyevuzn3YZDn+VIEjHi4tlTfPpYu1+r8pS8eEpldm4NcYZpDqIUIQhnCuBIloYnXYZ65
b8/5AXWaCNknWoaj5NI1RsS3T5nLX7AINPXQ1DIMfhAATN2HebQ/tB2op0fZ+YEPAXbEfrbyOy35
p2QrCeHKQdQWoUdopJYtioQwR36mGAco5pTSGlhwbZBF0qSCdA2SK7aqZaOCMYCnnndgu64VuVZy
sy/plot1REqtDzZaJEdJLiGrLuIuh+DH8KpMME3Nfhbdkyrk9+tbdW1qiwhjTHruCBtZWdrHM0St
zMk4DFL9+l+NsmRUSVKlwgsNKRkrNt1gRxJmNFdrQPVvmywX23CprFnS0aQtw1NPeHbUnowYHoeo
4qk/bReyAqGI6/We60pau+RZ2aNedbzEHZs8Fpt+UwHr4vU7AKYUqPtb2yLOfXpfPMprwi0r4VPX
fj/0FC63WWchQENpvi7bwG7XzOtXtsaSTCVQi3aSvExPHW89JqWAb37azsP1nbEWOpbe76ol9FGp
JOSg4PlYvPE7nvuzom/aPt0OqQqOE0g21XAY83gYhpXiwOqWWcQPMtNkUsz8vGVkb9yjtvZOX2lk
RRbE3Mz3/P4/0F0+L82VBPUL3nVxzgeuSEXSIF6f2/TtP/0x9ZF1IuvWB7fYklVE6Fcl59qAi2yF
wnp57CT0RV56v98Y8RhDgV3bJPvqZw+fJjhiQ4BHj/mOezxI7ooXy3dO9c9hTcHu+wDn6I4Jb1/N
XGrOZnDEcqRzPpqhza3EJkDx/4n/xV/u/V/jnF/cFx84gejtpNQjeAe493XP2mW2Oz63kNP1TPfc
NKwfqYqCKQxoru/m7w/lr4EXh1IRRVFJKQZ2phtJ3OjauDLAXzKLXyMs7nqWouvU1/M5IxQzFKJA
5a/d84ut+Yf5ZcSer09I/cL7/Ll3fg14jhIX31LkiZSNeCmeaAbRCOvdRn96pLGk7ZzkbSqg7Zm1
cd5VUyC3OJ7oG+fAVhNYmuXzR2NBT27ueTRZk5epDd5DbQUwK8nCVu23wtFOCoiaWqr5iq49KnAH
t+lnUW66LAmNUvIGW91K1k0lQbUjMXxWdKeJDTej0CMuUfiJQwGlMR/mrHnUJjgbVuMGDtTeTJxP
SZfwdEsgcWEbkTbNULugqBjbNkRCATpIVCsc4OJpMsulBr9vq1k9dJRD764VzJ/qeS945rUG3E55
38FbQzTeOJUvrTq5vFeLYFKzRziFzVTy2yyLK7gr+6MGH2CRHoR+73R7Q4AKNpRPmab7TqL5qVQW
fl1RNRgonkFzpELwuYRYUz/jy4AvO2jQNrNr1LNiodySlLnwyWY6HojlhB9vyOX7aKax5AumcWQi
vHQ7uJIOxU5G8Wbik0d75qv2gzrQQLZhXNHs1aoPOoK6ORm9Npdv9dIBMVB4k/Y2ii2s2xuEHWq0
AS0eYIkZ6s2Pybnphskri5sxHzeGeqIGAFN6Dt01CIGYk9/2k5+VUBjobuUWeJHxYLSFRxwO3drK
yyYOE/sX1rU+JYALZAA9jbU/Yx1svXyt7a6Lh8p86lXFd5RDa+cwKrEDwU8TjNws2wo0Ot/LEBnV
CHzX+vzGSqF2njUn1sRy273M6o1MjlryhDZqqBMnyNN9VnO3A6kn1YlvGSX2gg1PPWeuPWqzIM06
RLrdXPvTDeztsb8mXzKyGNXQG6kePd4/zlC/y+wshih+NMJVZNbBBcFjgdADiJCnVJ5fpx6oHBHz
EWhWSw060CKdSQuqgh2EkkW2qgeDcSoKOKNDykw4D5pzKKc0qHo1tFo4esE7ISbWdrSlyOp16Ef9
lCUrQAlkRs9UK8vQbARMm2SYjvoW+SyZSmFzcCb6Caiv48Nbyob3d+ZwmjXiq8VLW2veAJOkvpF9
3snPbJKwVd6s8Y6UY+bqbbpxcvqTD/BTN6rq5kvhrftR5W0EE3dooKVuKuSdBTudAi4qOTT8KA0n
FdBCcMQLXrkZizVlryonNJVLPN6z4RnK7J4hQTDLfidjA5/2/liwyq1RUeyH46ypqEeDB932Xgup
eIfgNOVlYKbCgxqFm+hbxhXI2A9BO1fgnap2NDRdXMO45nrwWrtuFnc7JmQzy0RqQfu7bP6cxzkq
hw+zb3xbfjagA56M88qQaxfA4qUgAZc9Zwkqg0r/YEpRoq89tb5qctfi8eIuH+3RMaAQkgCb327S
Fwl9x8f8Y34vjwV0Ov0G7Gg7rG8rWMqWYJeUB7Py81W3sW805/AaUX5dC4t3w5yXsqzCEftLlAIO
5F55P8Zndl+1Kbc0ddcUKM4f7sq0l7BYoSpd2UwgMpUQ0pQgIeCQT2O6ndiRSlB1u75xvs98/z25
JQa21LKpgpFMeqJApzI786dk8AfdCq8P85fyzq9xFnnKMKH2XypIBPtQQP/lRQmbO8il1KlLAgqT
a+nWsL1pAChgOKyTBleOx1LYmuealE4TUt8eV6JjvLXUcBuy4yV8vU0STrPw+LBG8/9Lwv1rzosE
xihNWWWqjnYc9GcRKuBrYQOfB9MDXH+FO4Wap7qTEbG13OwvL41fIy8yGSCBaQHNkPTUlmqgFDAg
TO9Y+W6hqIs2GusfjCo2+nenfru+zH/EBFP9zad0cWJLPOHHVIIBK89EPDrFjmn/Zzj1YojFaVQk
nhTK2YDVaW1vMD+SNI3r5vG/msfydZ2CWVUQikFkbvuy5HjSav90ech/n8byLV3LY5taOUYAGzwy
sUpZtzKHP17rixEWCTrXiNJTZHLAEfWwiOCRRnufl1kwr1Ev10Za7HN9NvOSQLPjSHpU9ovGz2tr
Cx546IyZf31h/ghXi0ktNvYMczzdPq++DQ943nzOcxVVyVqw+iNcLEY5T/jiIcDI5KDKyJtjVtpe
6rwzM/MSPrwQ8yXJC691bk2wXmh2Z+VAujUjKKJ6lEiz2+Q/JbgacOQyTQbrVbFqo3A+Qb9dDouf
trh1G2LyXhhtg6LZCEhMAXcvxwlASwph9O5WVPenvt8UbecSKEJlQx9acgwNjphrgZJXP8wk2bQ8
D+V+RbroT2DU4pctzr7o9YLI5XlHe6qAMlL+VpxabS8HOTQIqQdVOZW7mbyxX8Qm9yW/ia9vjT/v
6cUPWEQGQzfnWTvLiELfGYruGqzsRGRvpiOyLjk8w2fXlAj/pD/8PqSxQGHSvpprBVqAwNEpXdxC
J34DcevQCiBx99AHtiuODO7XoI2vuQatzfaLP3WxRwn7NXR1c8ae8dCJEjdzZTcW7hribCWwG4vr
m80KqtrnxXUcHlE0aOjqoVsbYhGvCpYjvSkwhHY0t9KR7PIthNTc2gLt4Vw6STx5ZcuuBBNjEbdo
oRmwlsGIeqvEdHypLOFpc7SyLb8fRVcVy9ZlU19yAQQjnbBs7BHDNcFQfkHrFTDrGi/KAvAu2y0D
acOe9W4lsfvL3vw17mLJBj7QPtEwrrwVbzKo7XfQ+wWlNvdqwyUHedNOX845xbiKwlyb8mIpUzTz
quE8NBianp0/92nvE2ntw54n8Gco/DXBxfJJg53YoPzhggNc/gn8MRCeBqR1gRNVIQn1u+sLuTap
859fHLg5TbQBIgr1cdRnX3bSnc2QMevWWhj7I/3/iim/prW4fCyRGRPUm89x9F+uBSaK+SrQgAMq
NGG3h4IIal/JhObTavl0bY6L22WiKh1RaGqOLKtPjJBNpzY3Tss31z/ln8y/xRwXd0VhVlNlKli6
oc0Oean61JoCIijUatDR1oEQbHntSqnhSsnP0oJm5LOmPqrtvtKrkNdMwdPduQPvjHvygJqc1f5f
H7eLH7i4S8x2rBNguxq8wQA3hc3KYKyM8N2nVmXdUIGXVwGvWmynlleVxOtMO46oKzAJmhida6wB
L79LZC4HWeylnna91lRWDY2WYa/FQ6xFaQwe/cqeXZvLYtuMVUVMS62b45QDF6y1Ud3OKJnQFXmh
P4kIWJXL6Sy2DYSZWIL/agjc12EqA6VCPlvNitoSoqiaEuZO5zEZuZoOmo/2IbLWU5zJK+whUMg7
NIo3WRXYxVNmWoFU75khPKPYGcObGHZ9FyXz7Cs0RrQC2MWCQcX+XOFtIJiPB9XKJ/uzur2Yy2KH
DTpN9aR36iN7kj0Fksn2yYTkG9+w47r+yso+WLJFzNrQ6EhVC+iAM8unj/8z7fOVffD1LL0Ikaw3
1AoiDs2xlp+T0oyN4X1U5JUv9yer6/cv9/VlL0YxAXqfU9WRTzmqB908ezbwoga3Y4P33lTqsV33
d3pmBGpbAK3U7soSathCD/R+3lBuxInVuaqjM5cY4D5UoItCoipPnlMIwMAox3O01dU+J4LLu+pi
5y7BojKZlGyYzfo4K82h7vr+3s5NyxucPrbNZvJgfmyEDK44oZEIv3LqlVTnfNCvjb+4K6mqK8JS
sTJzH83ds+GApKvvZbsOr0f2b7OOy4kuwtrAGPT/Jrs+FtQdT+pW3w4bpHPQxR1iCPjVmKk7B0WQ
vq6B7f4seiz2xSLYKaOmMc4Q7PRoCvAug4snQWNaC9LbtcT/T+DdYqxFxMM2lydVKbXjBGLgXFV+
mbO3ai5eUmWMHPOAFdxnwjUcGvPe9PNc9wVnaCiogD5vDOuuGllgmIeZ45BkD4UEu+20Md1eb5+7
/MBKxbVm5Q4+8G43JG41FmgzbNFUZG4q6yBWDb7Eu95ViagCvXkY6nFwDS15A43haDX1g5MrRyDS
7k259+WVTGh1kRdxeBalSrMGcfgcTvIAx5DnLp6b4iN/RPsnMuPaEzGzt2VkPaxssHPueG0nL+Jm
MvdoYzeIm2pkRyJqEMxQnnmFYQ+kEBJPWxvvfDKujLcEwJpUKxWoJ50zAclLSLZNJ3TTMhHwSkQM
hXxN2hA5Qk7iS123A9H3vYIWK5VYsDLztV+ygMnas52njYKj1fv6dn4o/GQjoXYKxWevhToPbOjX
UDp/VjB/3+ZL1CypsiarWI18sH0aOswfwnIQCndFW/qNbnhV0t04Mz1gqbs8bBlc+s5KUxKMuYm1
kjDZXzp615bivDUuAn83Zl2RSaN1SoqshCW1E6gJtKFb6XZupFidJlzbXj5rm6Exn1UOqvyYPVgT
pKDkJBywKPJIPbm1txkDaCVHG89qFN+0u5uhH6AcsrdV2x36ZIcai0uZudEryx2TR0pBcxyGO9QX
XHvgMIurfLVqQ0PT/CrN3JRUAZ2JW5PAbqpHA3xFLb1rhj0fDnUe99NhqD+o8mpz5nFbcRvWBBkK
cbx+bJCicN30FQiLaEXijZTBRLB1VXRKG6uFFQH+WtVDeLe+UWF+SMjR6lA/T3ZQrghLsw6Y3u35
rO2Fk4QSI0dW59CttAJHrpDB3CYWIIA6enJggDjQPgNj/M5SLFdGJugAJqhCu1y1Q/AdvZaD62i1
fpb8gP4tPNpqza/x/0WtuLPSHQnkOUbZiodkCgrgZJQ0cYmpubSxwiZNPEXVQ61vvL7qNhqtd7om
eTyTfUnBWwVGUjSPJsOA0E4WsxJsf/SscywmYARhSSq/Maowlz+VLAuH6p+B8sgS1iZry02rTxGT
yA76bj6j7dbptQoOF9WhI0NQimY/DmaUlNp9Mz46M/ZqHya9HGESbjVA8VLBwDr5qDjdN2eAmQYL
thmslcGSXLwzkDuI2LCnJyWhcaPMp27s4p7rm5njJ5ZTt1H05KZTp4+sx8sPnf+G9RHESH212Uwd
qhNZ7erqp0prl8mQm67gLtaCKnYjST7rqgMvOtulY3+aM/KhmFhp2KsqGns3bTmG0LEPmcVXUeEV
BGA6QZM+KYrH0lBfW6UBiHrcZEKCZzHfJWDXJrT200RBjZG7UmO4Gun2dqnu7G58Kmh5o1bWY0rA
O8ghA0Bt3AioC/bJwch+zOjP8rMB2nyTiafUend0eZvzUOjEM9MnSXwqk+3Jk/ZuUuvHwKWwMJK4
z8qgND4rYQQ2eTGk9MHMzUjY2kaflS3I/rdj1rzLc4WPfT+06L62RVK5ZETHVMCXCA8Os/fT2flB
uyTU0KGuuhIaAJTsbKq5Y79nVcQGyBpZTag15T6hyraGa5Fs4QIHRZwVw40yo3trvRR4+Wnp6GYi
9xVzV8E7++wjEFXcOcAod6s4Wjjr/RYAh73TWV4xd+dD7xd66832PWSXb89I9xS8TAtIXwIEA6vg
Tje/SOpRQUCY0OknvXAVm7tWV4Yds4LcGGWXKa0J5lq3ceybhsGpvmx9MJlfjfqnLjdphF7PviHC
B4hil6ZZ5dFEurch8+Xqo/3WWnpcAuuhamg/MbJLcqgndSn4UPOdrJFYzZMHgGkUACUQXizVs8S+
MU0P7uQuQUNuopCi15QN4J+wN0jhL4DqJq5/WSphiKzipOTBTOqN2jsBdNr2ZSGFGQF0upY8c7Bd
6Mr7KQ6NUumeQYHQVbsgEx9cSd22/CTt1kLlflKFO1lSkE5im1dHmAluBy15GRH+gfq7aQBi5H0d
UCYHSemEPGOh4VQnp2njcT7gwQyJ05t+HL0xf3aKJ6d7nyp9a2dvmWWBWfdMqtuGfza6DohEoEJU
obGnzSxxf2AEDHLmJQqMDAqgh9MfJcf6oWINYaahT+9UWBMzJzl1lg4FKJw4XYsS2UAupAQ9QpTV
Jv5Qy+YW5DOTBJnq54ZbwwbLALXMxkOxwMXV4+Kq7I3oYxPmT9PRSuNSgz4keALmDZRhjRxvQ+Y5
xaZg93XSv+sg+HY/R+Ul0VqAYkL6YuQhbe4lfFlpQBzcqx1I4iDGlI2LHYhSLx4/LtY4LX0zRcB0
ZfYCYVIGU1GJtEiRdmUazVpcmLYP4I5nKGZkdXCxLt8gHZD3d9T8OQGo4MwyDvaDDY4xRK7kZ7wf
Xis0vcfkNeWlX+CvQ1bWwlXTHqhVQQ35CUyDQFjtkZbiWCQt/N7QgxD/iGzfyAi+EtsqBAp3BoTx
+5u0uc/UJLSVHAdUu6PSDjhcMJWkUCmyKNezhyadX1tgloRjAVGOCvqcZM+jCRTOSIAGtnUFXiTS
uWE7FZmHcB8WTuZZxuRBcgMEQFD86gr9Ttm3E/qKp0ecUWkrQMBSrSJWi0eVNtwt60+eyD/V2d60
KAC7+VRtGW7GqU63nf3i0EMCOvVgwVBIavxKGuB8XCLlYel+xsO+1uTAhsYkqXbQq/LzhP4cpeKe
SWBlaOM9HXLfGuMOnFMOxJQOidPUaLAmk5uzxtPNsMM21rvbHjnUuLHgI+KU/YMAdl5hkV2/8Y4A
/ZEGLc0TXMfaw4SFFvB+0PptbhpbrmfH0ZjcSrAHp8AXhOXc3AsfbkT/sG64k4z2NEvs0LbNxnRY
QCVAZrL8ZkRJIRcSYrkVKfCeagw8WGmzzynyGmo6cZM5ngxxcimffRuCxUmrAxDW73W5BTviFbdw
pJvDRwbLUhv96057TaUCOxGomloJCVfisbQPhLJNM6ivWd1uoXHayJrLCjPSimKfZndaa/myCHpu
+a3yacyw1ughg5fVIYC+N4UthaNhBqZIo9q4SynfWM1Nau25etNLstcn4LhP088JQDdG6g8NHSja
kWA+a6s1xEupBZQTxRJlfk8L19TKmAAAlFF+UKUybgFIVPqXlmhbDSQjAbNYG/lOPt+OORSE0Yy3
wWLgg+YODCLtmdgJ5UWX8+c5rwBoQ9mcOSHpXlkCOp8KaxBkf3r7s+s4MFlZ0NqQcdRtGDEf9LJH
itW7kmhjYoz3ljZFFQ6kIeqXDBWgqZFdnYEh2CIK4Vep5R7cmqigUmiyx46AxIq8C36CFerMHDIU
NqTtVfyDKUM/VdUO8Jl1LXjSS2Q6/Q9p19UcN48tfxGrmAASr0wTpRlJVnxhSbLNAAYwh19/m9ra
9YjmDuvu92qXjSFwcHBCn26EK/aoRA6idD60z5SQMy4IVKIyt8Y98c3XANZIwbYC+0FPzHeInlsd
bqhSPOvgDcHFAReOJ5UptrL/zPPiSUlap+zveQ7yjHKP3p8LIWHPhPZCB+hLSp7i8LMctC0n4w/0
JZ/USH6FgDP8EMOFJFbVM6sAdI4E4GDNpJskIh4GV/eZ0XpVE+47BbSi082LwLFeFLlFgBj1c93r
AQMZ5Z3INbsCm3QW6ZsClEmD5FuD+iFM6THOkzuqja7fgPWVJicTjzrSYqcqUbwGk5qEQElI1YZU
gRNH4oi8Ae+e9jAm3Gql/ufYB/exHAH7GNtq/TuEcGQKMraENUffvIsCzVF9FSW9pzoWTm6MtqTH
FtjUrGBsnhSDO5WceVnXuGrRAnyJ2ymG4KHWxKaj3UMy3Bkkfa0B7BtyzTP1yCZp4tTAdA2s2KbA
O2qh7/G+mRqnmIgzHjsjheKpvAFnm6umvznm7cHod1/HR1O+jUULzqDntHisg4NeH/LswHNmiy4B
31IFctTBMkGFGPkbrUGWFkItIQQgLOEbg41bOQHuLfgF1WPLBymvX0c3VEvssMTJFaYjsXRLGFSR
IbFxPXFcKf7NhwTruE15G6PSTCi4S4bqdyUg1Fa/qjx7bJRhBwWPc9E8X1/0b0KFWeo4KwSVcqfV
Y4xqTIesCQxZXoMAKkasXyRvCLJtOXwStTeUwUp5cLEPrcoGVPcMDXWsOaLJj8Y2MKQEOSu0D3vp
3dCAcR+7Q6l0O+a/5nkEKrB4U1X3hQmOh0TcmggiSbTBoCsqge1O5rjgWlkcoQ+xub4rU1no7wz2
z2+bWloXGaxe6iwekqw4hf4+iO76jiEuaE99pnjMT1d2Ym2xWbosUMpkoElF4xH6bjGwx3peOKl0
l6H/p6krA7aLxQlQjBNDh3wY+xrcuviyRtEMM6lg9vn4KAttQ+LhH64w27u2lMwE4hPGOeeFG8nH
QFkjaJjKVn+dzsU3zDcsbMYO09TiVAJqmFJEkAidBfsQuCSmBMulq9Nzi3XhiyWnbb3YNrUNwioQ
EaAz6o/AF/dcH1HNQsKtaJ2XC90A7hsnF0ATnkFG+7o1LvcgLlaf3VEByAZPStTxohb94TTd+FHk
dnXrqt1jBZhtCrC6lMbbCuXJRI9jCKdUK1WtxcK0zpCY6aqKkfjJiC82INBzigSOiNPgC4sW70Zt
ugCPOam62lhd9IMXS82qlmHdY8ozV8SJtIeQPOUy0nUIHdadCay8Gj1m1b4BT5xoE4jfGmKbx9FT
Fg0heLZVzzQ0p+nyfZOAjzFFkzJbpf2edvtv8/uzFbPKpiKHUd1HCcyP/vZj6GjyBxSvVjyQumzk
/15Fm3MiKpWKAAhCGZA1QBiAaTFXPKN0W9dWABINL+IOGHITlGZ+TbDMwUlhBVY02YIFUWAGoDXS
jV8D9C3AnLdS4lv0WP85IW0OlaiB087DkotTEbwkGdsXUyEpgvjPTu/XuFKWHdaffZi5kxrNY2Cm
sQ+Bj7BOu62jtYLtcrvy4nNm/oTLA5rpJBRAtOgQcBRecwPWEzI6uW5JdmiTZ95D3q61Rxszzl73
s7Qz27eJ1TrUhTKmfFB+yYfohGCpWaVp/FJ0/O/mpskz1+PXcem3FTZA3kdbFUr3aDX8Qv6hPY8f
voMKB9iXQCDJN1BfxEyhvh2eMYeBaWxQaOYoeTtgtSOv/j80gZlLKmu9ETnRxalJwo1foMVbAG/P
jHqbqyJ2wFGw0lS+fus0edY1Mhul4cA9oKdsThVsFOdk0Aa2ycq9W+5OXRjDzNGhRCnKZIQx1M40
qKUd8pvgWOzazfrRrn3SzNFFgU5B2A+fGheviSl2SKNlXm6vPx5ri8y8VZNAuKQLYT7qAH2frkLq
AhVZJMvXl1nbt3nrWoRqHKuyn5/MtwhjFXX7YsovhkmdBjXOUssco8JQX/NgrFGGLDoIggkDCMpM
4/8zwwDFIAQ2A4aF9Tsl6L0gLnYr3zY5gL+u4MUSM5soUZWWCpXmJxReMEnhiOxnUBouSeEW/B9Z
fWxQK5HzQ5wztCs8k6b/k1Ve/IKZqRBOB11B2wPjg+YXNV/lZbdIseCI1pz74kt/sdTMYApBB0GA
zDhlUCsphyepRnVfuiVmsNLrvn5w+vyFK3NNhJlM8pOU8KNQN0RvVkLR6af+93P7C9LXQgkgxKB8
fuJtcpNXw4kwKbf6nvygKNzpQbb1ORTEQqm7v24xi5fuP3uoz/l+80aLzNLQ8lOFqkGvqyfRfkhQ
u76+ynJ/92KZ2cOViyYztRh2+W8IGsj/UQpLNyCVQMPTNg+Rp98WH3gB1kib1g5v9ip1ZqAPvIGV
SMDwxAaG0HpzhUdhulXXTm/a5IuQU3CMHQ7plKqAhoMcfV91Me1mVXnpqskK5e3a58yciGEIJQs5
nMiIEo+qPeuoVl4/LOO6E9HlmROho96WfKyngkP5mSjta8DkAPFqjNcy7DDIGKAKigYSqKISm/X9
rwTMOMibCy8o89c2bo9mmGxzcZ/pZ40lr6OevMrgdvTZAbT1G9Y8QwzH4uw8EdxQzHMEvmwb+lkJ
xrOpYBCr9prkJuCKR+lrmg9PI/NiNbD6WEAYAvzF0A0d6J0hoj1pdhVvnRrd1y7ZK0Vml2qFblh4
KNpyN2rxryYRBDWK0ktZihlZM3RiRYMUJlVu83bI8ARETyiNaQU5kHTENI1iELujzTnRQR0b8qc2
aHxPJblsGa3vTEE6ql9p9XB90xfR1+rFDZn5TVWG0HTDcUMmBAR6UrLVmMyauBpBfLJBx9HKut0a
T/uaMc08aJfTvoryzjzHaA0xdBvKcC0qXnEw89dWGfsy4FMaD7RJIaGkS1EEX5WOW/wQqjLN0FCk
MedoKFS3O9k0e/NcuIDmu7obYTQfm+cVxwAjUeHdGgUtWbwkFyvO3IognBdV3uIexmILFAeYU3mx
hZL4bxE9ohoMyy4HLx+jY+SLlxQMe/bICzTLUvquQ9wKtMOYHBMNaMFJMDxlxWj3Y3kQKGVbEggv
GvMuRnenCzTF4cqHkvBtFxrE8YcKSkJNesbQRghscrOvcD3kJHfCULH6kD13KfIpznCWqLBisNdU
IFBSPUHODctV6HCBdFSHhdHG8v3pldHIC9HBezM0TtpuKEU7JFiztGXgx8V+zXwkNGCYHDU9Xjih
2ygMlCB9bcqD1p0puq0oDcQqoBHNYLFkE44Y4VOOQnbrgq/Ixv/NiT6VES9+yMyBxj6R9WZoTdDt
dm4B1jbkoxh2SF9oYqse2NpLUP2sJSGLt+Bi0ZlLDTS9UU1emmeozXQMIWYfeQlYQ687kbVVZj6k
rmKUieMOj3nf2G2n7+S0soPWX4kyF/GSuiJT9OQYNH3nbGFlDFFfGZp0mF9VXupd6pa75jbdAz5x
E9xNKDno3x67Y/BDcdHeFE6y6X6uS3MuFpsuf8bsc3taVVCW0Q1Qgaj7idq3sENHPg9QM+anVQNe
ijYvV5v5ypzGLR37yMBHg4PHIxaC6U2AXpVdg0NCRPYU5A7btfBl8WG4WHdOJlYqtOrQKKHTZnuT
eFJykqDljE6wI+6Gw+rQ05IR6RhPhkAlpQozZqCwsVH9saBiQvYqwUZ/V1DQoRiNnoiA0GzF/BFg
cf/jV/5ZdVY8KUjUBVIDQdVuT/fgeE+8qWKATv60r5ETOGv6V4sOXFeR12GGRiG6NnPgUgFkzajm
8Z2qxntJTbxsHI6hz/Y11Z90gjpVrbi+wX/IId/7enqkApDLAcQGWsh8O1RRTogCgWk54F2y1k50
9bEsGXSshXBaqoDC4M3M2Vva5UfK+E4DjaAhnrQgc3kCKbi2curisYx2McbukhZkFKCMqQpu80J4
tDVAUts96F29T3ucRBqBN6J693W6CwTZNLrioE89tXKBjpEmMFCwHf2JT5F6153KksMkpoZyDirx
IK1mc889cB0NL384tRmm1Bvp2QDh6VDFH6Ff7wb/QeU/QXKHPnF4hP72swliCqTxr4VqrPidhUf+
2w+Zee6+yCOpSLThNKJiytPR8pHFXv/YBeP/tsTMT5cBjEITgHLE4DuGEpE1grUhXFMEWMgXvq0y
c1zQFY1jXdWHU6EDZDn+qkHNoYuXcARwhK/krgtfpOmUUMIMQzN0c2bmctj1WQfemLux2QcVAUAI
XdDMvb5tizUV3QC6S6MUrp/MnCMwbxxk1DIgMK180GhhBdGPKnxOTXLKijsZkWxU3FTmkZkyt6+v
/TVqP8++Ltams5FJNdJApTCMw6mJqh0PCgj4dkehD8cspx9dAPnk0JQw2QoCdpuSECLjArJuUqQH
uxIVW8jNgUg3MMrRLRlQf7IBWAha4Qp+dFvETqknO6AknBwa9W2FYa2w2SlA6ep98pib/V1IENoF
AtDPKMS1gAICj2yM6PNK2Y7ppyKjEpuCAQa5Ttgfm+S1Kuhdl4CYOlaOCqBmfca2TIBXY4JjQUl1
CNAgqA4j/wXou8dQPO+Cg8xPCmaAVVHZrdAtU5Pe+wbgRWCAYl/YULp0dSAI+vBTV84BcGfUpHam
GIdGfRzMe2W4zWvMRY0O2iGfflOcteqNVuNdZYab2P9Nq1c1PLSDdqBEtwOUig1lP6qAIxjboaL7
COmsTGo7a9ma6Sw1rC6Pb/be4AXiSuITeg535a48+bsEz2l2r27XZooW3Iemo/KEwpuOTEGb2ag5
JgmvGR9P2pDZlQocXXp33RTVr8fxL1v8s8acqy9gHHN2I0VqGytoTgeF20cVZv13Leu9tE3uB0AL
DCBBi66xC4jByzFUkoEVUeSj2UGXrtWdrBEPjR7eawFEEFPm5AKutzWPCvhhuuKzqMVZoqCDqcXO
V3+YAuzlMduFY+5I2UvUt7af/UoxFar0VgFMYRxACpTWrmbsJQBhMFrgjXT00ibf8DjdyIBZt112
YM3URcg3tAf6hxuvmQIUl052ZUc9Cew+in9qppn09LeGGfwO7f3Wp65eRluMSdha/5nmv4recANA
eSB1aBcQW/Egc/IkNn1Jjr2ZeDIQywxQETXqbOCPtolRW0kKjaRITo5N1d6aBjpog1w9VSkwsWag
Op0//DZJuJMl6mX1sK0rFll6FTpZ+dB0iRv1LopWdk+ErWN6MctNTwWeKI3lrVrkbwNgbCIcnYEl
W6UY3RjM/DVgs1pDbDHojh/qp4y80LxzfZDJJ6X5nobRp1byY9BAV48w16T5j76EdooBohihPcID
7kdN/2hiAbok7UimJmbXvQ1aAcBJj6aqtGchcJ+5bEtoABLEvxjM2XXyc24YmwYcxwmXnLBOfsm+
uTNAJqWGBbBZFbcGJp98emBRMNHifnKJvmr+Q6mfqHLW0tRJAqgmDpAyzBvgVaAfVZZgJTZtCghy
Jmk/OjYJ6oKHLntvAy+Ntj2HmAjgCWR41OQ7Xr0pAtVEQJRQRbKD8tEAdMgAqb7WGLYyPKrNWW+4
m4FHqaLRBlBxO68iYOA5uPXKYFdjeERkuxaVGdMHtBYdPFP2fQBmu1NrFA8mBFDDMnACY9yj5bKr
lUOdnbVes8bWcMWQbEzOd77gCmA3EBdBQ5xHgMBhhkm2Ii59AOz0YZRZ64wk29RqB8gVYDANxmIL
4OrLtgOESfmhNDWgNaNT5J8jOLVk8DTlWecofv+MLucmK3eKBMgOhiDDt3aaxhLAJYEtaZdA7K7K
D34C8xxyN8lf2nZndB8Z0O3yhwSkrh+cIYPiMGhWabHmZiDwFTnz6tx8KXTuSRjaRNjs+f5jwUG6
uzcieceBvRPqDjWtrSZ6/D1oAYz6mbFuNwKpf93FLEVjl15sTiQCYsAsSuR4PJEcRe/quRxvu/5N
Dvyd3ES7DApIpo7tASVWUGtOFLWgmBotoa2EFQvOlJgqg1QBwgrdmPf6qOjqRu6i8WSUUNE1MGWW
bFe+dPLHM1/6bYkpsrmoqvI67wkSWkwx3kRgjzt1v1Ubow435APv5tZ0NOrUv+snYHo7939RAqfq
t+Vn0eYY4RWMx2BEe03T7P4l2nIXxHO020zqaYoNDSd1C7ik1K4ENEtH/G3lWRBaoUckxU1lIuOr
cHlLMEAUtuTW+5Hd6ok3qRxJqxWKpTzz26qzoFT4iqqYSU/P7AHtRHAjTlwJDRixCPqz6wRKq+vN
nmORqCCgQ8n39HTTOiqa1+N2Q510p+Ew11AxiwH3H2udFyHx6Ksl+v44S5ZgmKDwDCBfG5CAFyom
RtZ4zNYO8CtavrDcdmiHKpD74RTueApSGZuCSgB4ciio2ONgKXZ7u04dsnIjv6olF4smoDoXcob9
TGX0/XpujeTHyo2cQrErN/LrSC+WADc8gisDS4jGRhi94ZtWRjNfszO3A/Xfyj1YyFwuDfJrly9W
a/sWjwtk4k6lTF0zg3Rae0R2sfJNa9s28zLMV3Ul0eFlKpffQmgL1DIIYsC0A6xKtQOurnHW+pZr
S848SyE3sq/2+DAJo6uxDEno88pHrdn7zIMIqYV4TQsPMiE/2AuGwd3+oGxD5zPdNcDtQqCCOM3h
n37YzIXUOh99Crk9dPAbq69QnmYrEfaaTcydRpswE/xqeP3YBwM5upTciuz9+u6tbJ46yycHJjBp
k8NZjKjVFkej8gGPfoTyRDJUzvWlFi3horQyq3pVJu9CkatIXUkGoWHUL/s15Zilwvu3YsPUyLi4
RkAdNlQTxb9sIYeJA1v8CwNcyLIwV+sB8J1t1gxh8Zguvmv67os1hVxEwIijjKICWd3WpZWrvzhm
6a/v3vVVlHlbngeRpOkhvqwyBHSwTwrKcgpfuUtri0w+8eJTSGn4XeQrqAjRyKrora7fgwbvH5Wd
lHkXXqrTMKaVYGc/xYQhRDeqorKV6Of1/Zr8yl/u+z+ngsLD90/RAlIrSSUNpxzt18J8SosbVt4W
w/31ZZZf9ot1ZqdfhBmniTGdi1t6dFPc873p5C9kg9Gqm/VI7W8JhylSu1hvOsKLI8rDvhdtFJhn
gEl/+IVy74PF2DDYD4ix30vo7/oZEprwWYvN1yLKq2kStwHR751c6J+yGTmyrIAcFnqjLUYC+EaY
0UbHmOw/3JaZ2wdaFOr0bWqeS2/0+mOxTzwMjh0nZYt+I27IiuEu4eW/bcv8EUhpmEUdqowD5HE4
xjXQ2YIo6pYE0A8oowOFv5kEqxNtxUn/TSE+HYiuAeNEMTiiGHMDaJmkGyRmkwEEaMc2b9FebGPT
RtvR2OQO+GmarfFjPaic/uO/LPxi4ZklyCBUGtHfM85lSaDU0UKbeiUrWUxKdGqYUxGJIj75bmtZ
OWJTR4LWl0+eYzZYYXLsBgzxJskBpMGbNJfccUi967bz1VH7+8P+LDu7um0bxG0JWbqzhiG8kiMR
KkuwzYj7GrwOSX3oMfKFYZQ+up+6ykbcbtKabTO9doCR9vQiP2dmf68oJzOEkn2AkRtduDn0jUA1
4WMuFhPCEcSG02JnGivWsIQPhjX8+e0za1DBkqo1pRGdfVDgKDl5hMbnxojf65HGqE4JV27AszCU
+xqU0H2/5bqCIcVzXgNlov0cIwybsiez+x3E0kMS5nbWHXwMQfJxX/DmELaJo/XEQVnMGoZsZePX
jntmUIHIGMJDMzpHbYkaDdsAN79JAZKoeWGpYXbIiAlQi77ysi2NnHzbs5mvqEaMyndcZmhtdu7E
ECz5dr4pT2Q76dMUTvn+Lu7bDXtFwyx3rhvb9E3XbG3mN/ISfCAd4fiflY3cvVbhJ+nW+uHLKdKF
UcxCxTislCwu06nLGJ6Drf4ldatsQKsEuAY9rLuGtZOcRY6D34uSM4qT9M9hN1Bw5dvZCACaoHbH
7qTa763IWIECf8WKV/aSzWLJ0QAWHAw202cSDwoxzX3zNqWC/d3wMnH1csgOmB53+IO0U5/XGmZL
HfJLM2Izb9UEvar1Ksy3w7RyisqsEfIbX2BkzN82PibZjbS1AAKyMFLmjEAaKsLcXLemvzm3vx6D
/1z/OVOyGETCqtBkZ+3k30kvgHI5QPzdUKc/kOfQk9zSJfsJ/5d6DOIGNnPWsv/Jlq4dwswBSVGm
dcRXonM5JK5qTIIGEeYaz7WIvaojG1+V6EpAtxx1/7HvedO0YZKEvpQ/de1RnUI/G9wqsRNtemBM
0jNkyrfrSPflwOti0ZnXCP2xJAZTo7OANIICxvaCVscxCN2gOg9S4xZlamVmeBvU/YvfSXYK9mjM
y/5Pgc7Fz5g5kATUC6IscdXqYhcUv4cKqg4VCEISumuJ8qDVW43cdZDaMvWDnlT3HV/BY654MDZz
LoYEHgCIL+AH9ID7ySEUAYCNN1cu938Jc/5Y9syljBqai32oR4AKxhZXdiK+LbtsQwKyDSVji5lM
p5XAJajEGNUUlsJkR+8adAcKTIcyF9o8a8WMKQz4y9JNnZhEI7pJyCxZQXeuNKTcjyBm1jyNjoqW
wi9zBzUFhzxJgR2t6lEum9zFijMPg5aaGRt6op1YjdhOLZwYbCRB+lPx0Ubq+k0b3fbjnWI8Gbm6
HxQG3vDX6w5m+apd/IRZbISZ8KyXxi4699pvIbZhXu7VjLWYtcveKoy45UW6zRHrBsZGlfDHio+U
Fyw5XWvsUrVcsb2/eeknf3fxc2YhQ5XnRtA2LDqT3kP4JW8VVG+Bd3Ob/gAihh6S7gWzRnt0ITaC
eemVAHW649dMYOYDNJYxAi0vLN9mP0zFhMQFqjBhDIIgKv++vvXLmdfFt85uOiJSXqUdFovAk8j1
0pOIj9kNCex3XY+66ug398Ivf5s5AHYgPgHlyVYD21Ua60d07C3qT6DEdAD1IkTRM+EyQAI5SQ+s
ytfSocXc4OK3zpxCaQ5+AELg6MwU6Ou0uW1kH5DTKGP/YdD9o5wMWzUwnZ5Fuy5MvZjTDRgBcLfX
ij7LfuPil8z8Rm8OTUvwKn4FBXJvkWk6aqeepq4COBMyCBZkdngTPV8/rZUNmOMkKq1u9DTB1PaA
YCCsXrO4X/P8K8b3xbd1kYmDpkauki4C3/JddJuhMfgbY+1f0vOQ6XELgCZewHXBvTVw3uIL/2dH
6cwLoUnldyBl0U4xoZ9ai/bqMNiQVrGrCNItqFhbHTpm17dzOqUrF43O3A54qTgXQp9O8V+18NKt
dkBqr9zn5Uj54ttm0YsP6rG0YrBbkLtu4xicz8Gz0Wnn1GSVBeIqu0w5UMXlBpO/m9JAvw/wDou2
jWz5bK22s2ZDM+cmIinJIfzLzo14Ktgv0a8ki2vek87cF/jVdAmcGdOuVu/8XfMgjpJZwZsE4VH0
7m+rY7Wj2/QUPKymJNPjeO1AZ84MZImJkBkez7CV7mKoanRsgPj7yYcAGuSvdjGYXYf0kTePrba5
bkvmmjHNnJOSd31tanhG0+Yx7jHSCSqnVMrt0oc4AOipOHvKAGQi7QiGz7eGfIKswJFUaENVQDck
z7LyYITEluL4XER7HyzGcQ0wWawfMkxTxJn8Dmq4HJQirRaCeqqKbwPjrhu1Q5U/1uQ+i3/QoLYD
qFuVYwD6MgBT6g+juhX+pwzGWlmWLAolgApkn1lDHQb2q5y9SyYuNT2SZg8GDVsdNsoIcGO1x0R0
1rxn5r2qPEExwi5Abka2A7spgwa6SE9V8FLUhZXzQwonwcNdnx0ofchAb5RBkKpXHgdMIylC2Spg
FzFjgr1QD3kiNkOsu2UjWbmhyBhkb7L9AL7suqJPwjffx8FfifHWzmXmqg0adHEc4/JFo/lcROBX
AhAKUxpeq+70INmxqaSCsZTr5rCc/v+588YsbaxYl8RGAVddO6Axk38PLkS1XZABIvWXvdyh5+k2
gMzv1zqsernWdLH4LIg0BYYUlekKginHKXfsUGxAx7fBGILb7rSDv5saSSAxU60eAjuOiqli8AjK
26SwhkO8WeMGNRaj+YvfM3PumqTUYQau2ROHQgfRhNsLeZtFjwP/pfjGsdKSUywF4FdomwFo8xB4
pWB8bcy6d4ZGA91yB5qh5kg7+Qbt7ds2BKUf2QZU3AFGYSt1fFMbPyvppczffG2HMT8o9Q02GxTL
FKOnycDsQwA1H1FDBRBZTt2EgwN2wOPik8NYwB6gazeGNo8y8EY9afw2rz64OVo6w9mlNy2Qj9q7
hmqvdmj9mywEXUh1XwHkA4S9BRw9uBmBt5OzJ7N/6v19EqLfPgR2Ezy2PccsEvQm2b00yDbVQieh
zUFThJdVFegXV4KkycXNXCCVqaYSwpiuGfOOSqSJ2lejktzG2SlmnyLqQcFk7uRiH4drAOyFN/vb
WjMzi4rRrOsWV6vKECiiLBlC7MymHPpXhb/zR7xfIAZZkztZiFC+rTozphwowLYKE3JbYcyrBss3
GcDynZV3IcYrV27xwoPyba1ZhJBpfaJFGnYzUGUnJ4MrQJiH4T1o1Ye2PN7y/F7twTmGcmIHYrHr
qy/cmm+Lz8IGCFEFGmcpgfxj46D1c5uX5bkJNfv6MmsWMwsI+jxkWufH5HYENiZTY9DGJru2Tixu
CLdS2cpDueKPv0YXLwNM6PF1VNHYmaiAw1WgVKLgf6p9R2ge0e+L6AOjgCufuJZgztsZui40mgMM
DuXVMrUxUQVAFeVO2bj8jSOxG13Tj61BONEqVGBhe5FMmrKqaKpJ2Vf6ffG9dRq1I+woOvMGdFNN
CN8UyEcUn+0wAKC4z2Xv+nkul+suVpwdqOAgNDV6ZNNgEbxNJSV2qtqAq+/G5mRqhQyGSPXTQGRE
S0hIqM+Sf1PK7aZWUM7TjUOlgrzQTxvMirT+LUUqRw2ABqkOXk6pPaYK2Dyv/+LlIufFL56FjElb
6MB04rHs9qMHfrGtuqsgyRsAtgRO2BVj0Bbu1bcTmU7s8kT0fEglCSeS+s89mJBo6zJzb2Cw1c4z
qGmAP3SkWW3pQ/WoM7PbNBV7b3oAqRLFlXDNpT5w5Oq5J9V9TJRH0YAIcExrl5LoVjKxp2mhWZSO
0AzF7EdA9wlQlyq/yREHSwj3acntrD6X9ZNK3la2cvJIM/9PTGZqKlOJjAGg2cepia+2ct3CJ7sK
wLvdDYAwEwwM+icYVrHQn17ZzuVI52LFWeDbDL6hgnwb5QoFoOym2ZWiPbf6e5u3rkjbn03HsZcJ
iEk18JgC8QHd0FtAJlBWMA6FiSJ+paUHCZz8LdMAFyYrAeCydV38wFkEyKVELtUSWyIUaqtN5zWY
bsBg3OvYJ2DCbQ8GnuuyQQFMFlsdmrhRTd2VY1nKuhhOgxJVxYiFObuTjU+jJC1gc6UzuL2Py2ZF
iAXzzwAcda5GHBkKv84q/f2SqV8uO7tYwkRdrergCiCjGwGgFwEUOE27tUh0VSzsH9bv16KzvVx0
ZoJgvZekWGDRyvU3DUI4jpkOlM8h4Xqs3ax3jPei3qrbtRLC4kFfLjyzxGRoRR0bJnolduvo+Fww
3X5h9nb6ts7tNbmthUCEXC43s6sA+G21inGmArLtfR7bgt5I1Vknax3rpdkcdCAZwUQfY7jVs5Vo
ajYsRIHglB2D7WQ5oKK0wDe7Lzerm7jwVZdrzYGWmlJB2XSYCtAaOIPT1lZ9qIcDx51JumUAU+XL
/EY1xptIfaiGwhGMuKEu3uWx30Zl9KMOo4+Vy/MVtM6c2rffNAs0xy6P4xGcwoDwBwNmDUrMCnQl
iCDj/tyk3X5oG/AKcB10uUZy9FnVWHXavLLEldvuMVT4b1kpDilskY+PRRvavjQ4OdgsZcxz0BG6
UB3cE0AVIq09pkAMJeUuiBhBaenG+s+shlxeglGyRpe6Ldjg7C6soa1n3Mo+tYxatjv82wDEcHEB
Ne9YuD7GCBrzQwKqvy6BH81uwomxDaTDE+deKDcgSmdO6WMyEyCeVMYoQ/U1D5fTk64+MBP1ChDD
qyLHAMgxMm8iBcRk6plVD0QFzT0/V9GjyBwFTKtJKNlaWXkl8mmQyw/mttUeK5BBR6z5UcTNTmQQ
t1YB4RqrezMFmpAHN1IXf9QdrqfyW+GPsbo11bs6ZgD0f3aM2ZhZKPTepRThbszCk0nS3fVDXYpS
vkW3M9dU0qwgguLZkGTyVIIDyZR2PbvpAGwyVQOlCLCxtsxT1Mw1QcGhGhCdJr7tQxm9a/wD1KK3
AaJHlmobpFuOT8JfMg/Q3V+B6y+40G+/c+bNxtg006ytkG4gPJRS3TORTullvxYDLTzc39aZOS9D
InXPauyHvtE8RaQ2Nx4Sj6G3qntlzO2R3K1XXdc+buZYqjgf+pB35LauMDvTSPZg4lkw1lKMJSDT
5cfNnQqirQpeDSlMncZnswvcJlQQhoPsR61uO031IG6M+STjEEPx97qhrXziHMndGaPa1HVObg2D
gthc9xpebGL+eX2Vv6uexjdB6DkzFK8HkYIfm50wp+KBo6GhVghhvfIZfKNuaZW2CcjWO7SoHeaI
/2+iOFt7ZqKk14JEIi1QGOKcm2cZ3KUjxhtXvvCvjZytMjPQXM5pDnsJz5izuqk4guX4dpTfuuQn
hwPrOKY40B4lIaTPqw2TFHSCaoiN9jb+5cpvmZb69h7MfsrMbEMUgkhU9AzDAMgXYsMx0BAs0IQC
cuwUTBNhbPh1/fP/eha/LflXXSVGfJilBmEnXQIzZJO9xWBg9klxLPhqsPh/pF1Xc+M8sv1FrCLB
BL4yKVtyGocXlsMMmHP+9ffQX90dDawVdneeXWUIINDdaJygXp2eyUsewgY4kHMVBFToTM6+7Om7
aGs51kFH+9jRduI76vfKiZsd11OpY9ZNia5hQZ8HD32wLX1BoxRoT/okFv1avs6//3omD2Kl0dgY
RYbtOsVPpnwvEbAbJ2LDvRSvidm6CXcJsKCC+PqtAOdmyDVTptaMIJI1hCcdziQUj8xNJHhN+rrJ
X5vXcoDO7pUVfCdVElMLpp4LHQbwX8jhf129+tW0G9YiiPZ3aBI3Jy6FTlqUTWNesZMVNuArZy6g
hJCcTnsYEhiraHwLSsgswXzBLCTIEY2rupAPZhmj7038pgbsLtFhMKhZ6yLbV33mRqMQBic6N1xs
KkKIkxl9zIBn6KVtGd8xsBgkrEp6o8JvY2WmdkNgoILus/D2I/rmXMSCPKtWyIvXOuyuwHYJnWY1
PwXuh7rtbyD08S6qna+HJZMv09WK0C5JdHbC3XKxoal05pg1EBwxqk3pbVC86zFJMD8+qxqk1Qsl
Rc4hJmim7Mkai7vrIyxf58qW5pPnBE122ueI+U1XoPRim0FHwWtsMjO04QPlXx9NkETNrzB1doIa
I7bwTmqwk46HM4ugoIaYGACmEmTS4kc5uuv6/KbI6q3UZZssb45t+j4g4dTAVs5ZaZNqW4OEq9Mf
gh8m2MV8Ew+CzGZV9VjpDKk1sgvQ9XGzNJ3g2GwgELCF6ZGTQCRHZLEsCJU8gaoEadrILOwos9mO
keUn7QfpX5QqdeT0lzzp625sBbTQ62ne/Lrdn30DKy0TyawlC3CgBKYnla3Fb2Vc/LdV9Z+h6wtg
cTZKp3c9iKl5cAygBBeGo59EP7SG3Aq+m+BE8t0wq8cLBUmRteWt6U+JF96X78lPy+ncxW8QDZdN
+xgfYsPpdqJP970Nwk2Riz4sK42Uzcg46R5URae/zxL40pXeALbdfOgPfedCkk9QGX3N6NqJ5Uqj
WQ6ZmkMD5zhtp1+qD52qaZ+tIsgJwzFkV1SYtuH/J2zQi0eEQP0DUu8KNfkOV54GWjcDqHS0hl1Z
g/s/qXiBu128PgQf9dujzLKwZyMtv+Rs70CusDQzAzzvpc2T3XWrfv0xO9VDuxJ1eL7fW7ihuOxF
OyCjCEUGiTf9pjos4M/JXYzHi/X1SV0MtGdz4jYL3MIUI9Q06UhGFYZX6ICnkt3LQBXB3UWDidj1
4S7XKmfjcdtELg2qRKPFTkaf2nihcBiBGo+WlJYNsUSHKj/xnOHqZrNvK+2ZtesctmedDA8rwQ+5
GG5+/xAeXs3kNFJojyYabNbBckz98DgNTuRED5AytIGkilfhXmTb/b358Od35f0gGG37fmYpCA0H
vAr33WrKXLndS+1WQzbZqOsF04y3zPZHTZ24/lCnBfpU3gVPYlj7xRh1tgJc7R2nijRJRoGbRfWh
DMTToeeiFKZfVuXPsOp8cC4Em+17P5Gb/nIBOTtB+ki1VDIaCUqVxU3p9+sOCr8LKZ25ojCoLj//
W0A6mx5XeI9DPqnmjOnVjeHl6kc8WbC5ekxnmDiZ5kMNs5wG/U03s4qtlBWRF6oy/OYKd9KTY2hm
WwhD7gMF4E8tsYGM3ozQWNIYfIoiAyHNhFczyF65nH2kiQZZzwCWeaTaFzXEaD089Dignf33zZo/
FpDyKF1EvzHREomhnT+60EVd1hDwx83k1jfWz8gXPrJcvBL+axWpzm0SkAvRyjck6Qg5yIMGH9lM
/ggk+pYXH2M/rM0us2NkUotAPCKX3+fFwGgqFVHovX5agVH+c+OA3mORdLmZLnp9C+Nfge2O/bO1
95Cr90AKE2+giyXQv2Zu8jD8IoXii5p/heDqRtnVsKlWvPoQCGrp6zODG8ufM0OXKC8mZQyODD5v
8rgnEPAkSXL/l+GOSyi5Hs0pgV0Z3kYAXO2dfr/wZhLHsMdfilN90nW6FV1LBJmZx9LDgbirYIEW
nSbzmcCaNKlfAuu+0wVgCdEKcillLCD9nqYYBpKVwBB0DnT5Pfg/CVbw+n6gPMDF1LqeSWO8JAx2
Zx7LDcLI+7gu79kWZ32lbrtNuCv8Fopewqdj0djcO4QxmHDi1gLpaM4nq4VsAnhuA+Rr8KZLhtEe
wodKExTKoiG5gz9UJaAF4LOfwmh8Twv9HkQ8l2mwgdDYgVDTK2Af0XWCS8DlMvJfp47yPRoQELp6
gL/qqZUQtcFstqeoxOv2rEFLCFZm8y6s6h2RH7TxjbEfCmjVoSTf1Q1dNXFjN2ULTegcVg3Xv75o
NbhkEoRTpaUsZCdmZA4oleuKbGoCH7cQllsQYezTBnrVd9cHFaQwKi87/yxd9lFcElSk4WlMocYa
xNoaiqzQTmqcSodRR2quhuUlZ4DESzJ7RRu/zo25BnTnAPMgQAjCbTrPeE/6HLMHPYbBR+dq5BOX
1vc2kHZq19yQiL6HbYLXoNt8gKuGdZjJYTKAVJSIEgq21PWCg/LuFkMl93MMh9HTVJCdVhSbqLlV
otqlBBg2ajmFMgk+2/JZ/n0NQGUu6rVNCf9UPQGbJ8HjlbHuqGBKumgErn5ujFaH5n2xRAV4Gvt0
azjRFsDj+xB2nc74Tl8U9Brt6hHigum7vk8lAK7tzh896ocenpXQVYXi1651Er9b00O3m+xxFcEo
HnCPE4wqPYbXeUgFPQDZf5gP7AjcamsbonN3PVZTvoUUqc0gDS2qJajDbfXjBKisvbQaWrt5lv3k
RH1tndyLrOsFO4JvJFnNCOJ8i9WLWj+xiNePdxRZKXqNVDcZ/2vtzD+LJ76ppJM40JJmsI4lTBnh
LuUg6TsVnEKV6rNS368f3utZifItpb5pg97IWulYh+9KBwV6uoPc69/tb7491BpMHTPUrqcAemgZ
0e04zkU1u2CH860gjcgwq9RwhsJNfNJ+RF6xMm80F4wot17Rd/GjABHUnHwnSA00ooBpYx0bDxbQ
kIRd4f14a4Aw74AFxbYRqhbzV/6j6+3hPnkw/PYx3yI3ONe/4OWu4O9cxPeK1BHWplSl4amDNt5G
dVvAL13E+x/RT7ihrloHRlSQF85aexL2kL/E2K6ELr6DNPd1pjZ1FJ2qWZ2gxB1Cc8W8K6ziTmcv
kO7djx1kIM0KnuCAFObFUa6zdVd1z3HduyBKramqH3qW3JcasPEDYP29XqFTCUCyFG9y9L5JE22V
KH6CHLHd1+irqjcmUJgh0hoBlD5jiZPBVKNkud+a1kfYVqbd4ilfVkYQy+dawq9KH+H4LFp3cj1q
f8Xcs7RXyYkhQQoIwK7lPePHdIjdpXEv+/pb5guJzoLdpnNJtlOzsYJPPaiYm/wBIqe74pFCPxr0
1pseHqW+6PXka9tc+bI6V/ETGqekKFGKRz8GD0bVjRP7kqOsoB8InS/wLZ3MF4u0fSfc/Rn9dC4X
dh28KHMDDyLpJlpb93Q1wbsZ2KjGV3+Zt4urFj2mEAZIkX1SR7VFsV4QR3QuU2bQ/FOqEA0Xkkz2
1EO9OGlX10+sIIlRbmVjLWR5JKFELy0sK3SxA3ND5A+oYwvi7uV3y7PQwE0mzUYDiELc2vpnWI04
zINVq+ktvc7uflqLhNW/q+b/+e2+oJBnJ4IUGlVrFZ1HkDrcznLotjFsGM06OnQACi+LDvmn5qUu
JDoXtpyBw7407B29WAG18x+0BQRH9JvQlawMaiDhchzuIeq5mXewNT2AEeEtHV7RzhGdmK+tfTZ9
GVbbZbSs9sKIR4HlWabdP9X6Ckxoj9pYg3u9P+gbVcBpEHQr6Vc772xgJmlpCUMIejQO5aYEkyV0
SwxJ/OXVRdxyEByRr8R4NtxY5EXZ6AZ66Fa1KvJpmwEJf/2ICNdy+Q1nY7AsnkcZfNbTVML2uG6g
wzeuVA2X2UQ6SDBMHYt5HeN1F13XcRXnyZpYVmm3rHkBxHgf02xrwJhO8KsWVtKVmEi4IJyl3TjR
DOXn0u9Oj9Gq2Ac2XBFWokJXcJEjXIhIurzpy2GyjsVY+mE92TVk8y1GbhvlMxoq+MzAbLDKRPFC
EJl42wtW0yYM5CyArKOx+qJk3VaGo+wWlOhiuDhAiv8/2VFLUL+2rlycavU20uoFEos0d7Ss2U5I
uSYaxJj1wjWljeAzLv/u2nDL6p9tLmUIozo3lhve1O5DzYT/uGoc4+l9Dm5MKbZTpLu8Az7dyh1C
AlsqFHAUDwlNXqCp7luoStpYOxVRK5A3EFTjvBNGkgVRD0dTEP0hbd2boSOxZCVbswDyLdhdKten
seDxobQqEhABsTf3+x3Ew0DsFTXWRHHpq3Fwts7lMJK4lb+Qzkv6SSGFMoHXZ9gGDDaKJ110PAWB
6ctc9Gw8WkDGW6qWdOeXG+IlHpXsdg2LMj/1JDxlpivRkKIPxoWpWhurycpRlTGaukYCGRDp1jBE
iCfBsVS5sAOQ2CQPU4fab3jqIpT3jbErZQVnU7AxLj/K/i4YVC7u6INU50qGoq9GBjcLexFmit38
yToAEL8mdr1a3FYFx1GQpVWu5DMihYRj2qAeWjwCAv156KUXpe7XepDarTQ4S7deiQyYFYR2WiRw
MHsU/ARBda1yASjNSVOTPGILLaSwiTevIZAHCQtppfkElYkIeyMqlXip/nTUCqk38UmnFbQEtrlf
QZUcpsGJCx0JpzgMP5PlMfVkgJmCaPM4Vdv8sRxAUIFN2/XJC177qMZxcTPJVBoFrHRkNeNXkYGK
AHTJHa6Lvvyy8IywBHtE/WMMm13pvn/9Dy4bgi3Aa34PU5y3gYp91/uTt/CATRlXqcElbrlCT+nl
+owFcUJbfs1ZnIisSAZYB614Pao/AriZ9dnT9REEcUFb9tvZCFWvk0SeERcspd6rKnr+naO204/r
owjymMZFH03OTBV2MQzp4lRN6OMBpdwHki1VEThtD3EQCwAjogG5QGRYRgbTASs8xcSwyzEEzRfg
iRAi9pr1qM/bPPi8PsPvjst/Xik0LiCNk8GqoUDraNTUn1B6NAII4Q2nTt8Zizi/rPZQZIHOk9x5
4Au7skQ/izTDlb+7MVpYxMeOgeZWqa07Ut5l5U1X3EFC2s2M/C4dzY08G4epLu/biqSe1SRrXQ/v
r09BtBW46BYBADthJ6Anr8tumKJPpP2SwW64PopoS3MBrJWV0Kj0CS027aXRB3tWhGH6Oq6EalzV
pBotnlhR/wDsEd2pLts2vvG8QLeZkBQqWDOdi0gssRKpq4HrqtSXyrjXg9jRUkFPXDEFQYe39GGU
TnXIgA9VQ/VW6hddRpgDWjqeK+inMRqZO0ZxZ8N+8xeaAhkIADBAKJPBNgv6mtJ6pUiRH1m9y+Iy
WlgZn1LavsCi4iGLIEylKGi+dR9Kka+NGGZZ8U4J76Zp8DXV8OfwTWP7MP+Zox2aN4PNQLqbMubB
ZHVF6U6NP1VobvVQXiCLa1ZNbAvSEvB8sdOKLeoZLrRu3WKMbHO+ievPtDtC1dXOrNsAXjrBa2sq
diNnI1xRTqTyIwhZlNqGFQdZLnObjJWv4YVOIo0N/IYODwxcrDx1rNaZTFwJhG0D1yktTO08ulH7
zskaKCD0JxN2PBZ4ml17n5JDXt4XlmTTsIQByw2sSnMZPgbK2gQ+Zop8Jfo5of0Xti1I4THeiwNH
AgI3CFpbr3CVMJ7DfK9DnxntPT2FuC0cMxbmX0M2YfGAy4gnoxcdM4i+QEIAats0vFPCDyq5VYMn
RQvm2YAz9tZPQ4fg2ns4RI5Uvpb9e11BALy13La/A3gG73+WHbbHWX1Qk962gpMcvpcNIBIjGJnm
wVAiJ8UTKQOwp74t41WHlVbwKqXNUEN41Fod38CvBg3aItDEhAYzUzW/ZBGEFwpv0OL1WLzH+M9z
fSKQ42HFsxQ8KaNuq/W7AiaAFEHZpMVfwghiJ+QXBDfXek0FeVx0Z+blj6akMEgUfyVRdje9Fbf1
gwHPAf1m8KWVsZs9kEv/vjNpcLeJCCL20LT5qvIXQF20NU5kE6zRf3ABBHuK3q9HOuE0ueytFHSa
cwv97oXCW5cw0rPQbVmcESOnhgsWjKGgOpmCdCZYYEGM5fWQ9AF4xZngdlZHs10Vgd+MmSAoCS7C
xvITzuqGmAUpIxoqExgigvAz+2FHPAWN/XY0b7pKXwnWUlD3GlxCn1s162uKDBlR3WnwrBbAWnY5
hsAVG0in+Y/G+jAWg5mmswtAkpiqClZVNGUuw0tNakVVAKgrbR8L9lBVjadHz128B7tOMJSoH2pw
uTiTrDiWA6Sw8Rn1JawQisdkJeFu0/8U8zgESczgUjIUZue0gK3hKYZicst0e84NkLsfBZ9QcJk3
uLSsVQoZlP9/2tVAq9B7Xw2cZtwkKYLjOt2NztI2b00nc8NxWBqCpmBhBVPl1XyMsrZgdAIPqSDN
1z2efrv7MogEm1UwUZOLM3Vdp7BvBE/dyo8shbQghTIYNGy02rgpR+qndbuvu+ZdsL4ER+5Ks+ir
ijg7koFq6gnctUNcTYqbzAs22v3s1OjmRqCq/eVNn1f/YLrUJFm13Ez6+xDpMtRjJ0VvfIwFnSbB
qeMVPxBamj4tF8Ac9HEHDcrSMAxbDJOhOLBXx97/y1XkAg2NGk1nBk7e4MB7Bw4NdFOuF/+RzIeM
pqCNIZocF1J6bWCNYi7NY7wsDClqmO6uB+MQupZrKagFownSgskFlTGULGPOUXoTGS8dUI2bRYlH
1EgzuVAS1NC1jQv0nXG0oRdXrSgasmyVbJbH7cBRHwRfS3DPM7mYYnRMz2JoSZ7yfXyCuv0K3AB6
0jaNP2/REgFZyyxtyUU7+D9oBwma7JQr/jVrMEo5BPo23ASr0kdZvic+YHmusD+57IMrR5tyEWWU
hyKE/210OpidHT7A43mFDiXeFDsPTGsA2cnawsCtXcd/FzB5kX2aDbUFzXh2ms1fMMtxVOUVdp3u
9c8oiMqUa0LEcUgms0MwkYadNJyo9lkOgnrlu7rJn/dz3nwVaoZzrP/TMFR8tMxnN7ttbkDt9SE0
Cv5PCGjQsLZ+wW9T/L4nOOc8p0KzalB9KJpoY/QIgOHtZGivCtM2USKv9DD6eX05BfmHcudcb3Jm
Qi9VOval5SpWYqcNfQTyoVXUTd38iAMLj7lCLLog/VDu6A9SXERwvf3qTPqqG8M1Wv0q6OsVc+eX
61MU1dZfKo5nyU6PSIHXPcQyOWxdozDsdspsirrFyCn0OHNnnN/KwXDDJl2zjsFMxAsX3BgYX1DK
ZIrQ4kNQoPL8h0lKR2mqmyVvdL++NpabPCqv5ir38DDIxI+4ogG5mNCXcyuZGtY7scv97IJe52cH
bdM7UCX0cYUTvRqLOsG8gr0ZWwlczXBrGxzZidbGtIpSD4KcxWibN/12cacbNbu5Xx6sIdr7uDxe
y40DhQXQo7zr319woHgle2joGxmjeHZsFq/OCFd2S3uN5k+A7p6TTjCYgGZBLe6yUxWVqRe0/4cQ
PO8XDx11peCZsT6IQr0gR39DySt4Is9bhMIYjY++/0hCSRDRRTmaR8iHFoGdxcKFWr7j7IZOl7ih
X7lqbWNGjvyOZ8brX0sQ3y0uIBEm55Jk4bXWTF9z0JObCia2vSjCLxv+SpLk4fF9HCSwisF1e4GO
tugosG33spy/ugL56PqMLhPKVBUaUOCIgFy5TPks/ox5X7VqYVJwxAeP7ZqVsVn4DNpOhKe6mPrP
BuJKxHoMWNSTAIFuyNBV0zygcleq/oB3XUEWvrwxzobiPlPNmhQ6rmGMBezd8jSln6kPqiNeJSPl
XpYcMTTx4m4/G5HLGUw2dUDi8KBTFoqdsR1weILdfjlqnQ3BVYihBRkkNVu0LaG+y7ThdqKwGcln
9ZX1d7A1dSyD+UP9qIEwZoTQf0Kt2DRg4ZjQMzN6kMbMH618jIppHw/TBKcZuM6Qyc7lO716R9tV
EGwunpXfv5fvjeVFF8P7WV8Sm+qHw480h5ORSDv6cn/hbBQuedAWrC3SWBSQ0KV0jX1oNzZus1e9
5b3bfLh+Wi4WJGejLaXD2WHRdMVQ4wSWSVX3FtfJ5tSEr4Ua2zeZ24syg2j9uFpSk8q0rAjGmmfL
tUK4j8HKaBAzqARbl2+AhfAPS9sl30/WU1MxGCOB5WigsU1SkPGobKfYJJMJzdsmc5SgtHVi+jmM
oWg1D/9LfD1bXz4YpdkM3XxVOkpBt5qL1os75hepJThLos/IhaKiQ+iB4if6Glq3HxRMkTabSLag
7/TG8jsDUBCii2yfBPGP74R1s0WlLijZKQIlI63eC8gyouXIyvX1PSr6nlwoCqI01GGKYR0ZHgFm
TbaTUnD9voxZOPtMXCiCk7CsZYTSo5rlEKUM7EjX/WSRlKyBUZ07xQbF8mBUhV0UJ2aNp6yASXZA
7ElX7WAgAgaWYGX5Xhgxi7g3G/QzZxifz3rqpCn8+JQnA0jk62t7mYX0e+Z8RwzvKVZp5Zi5tkqf
F5xl6FjvdAC4khyNj8D+klM6wQ7t74Ip3xLLFL2PIOYuHYG1wVvRY9oTaHkKZf2WvfGt8jibHhdz
4AlQR7KKmA0EiNNvmseOOdVBk+CM3biLYOfSgctHuzgyGJNvBIsriHh8h4w1o5ErA7xv5JW81eEX
bb0H1Evv63XryYsaL8rjcKuJGC4Xy62zSXNBJ9SmuDPiaGG4/CPSGB6DteznXr4S4XUvX97PxuIi
zxjg+XvUZ5A/QNPtkJhv68/iFhbcC/Jl23vJp+y3NxkYP+AliTaRcPdydVHYAbKvJAaS5QLclCSn
TTuHGnBxLAtQ+HC71U41S905zmxZu2nGHgRslBPJ1HvwurYhca1WTFCBir46F68kzUpxVUhCqM/C
0TFIvEEP9209uILdJYoSXNBaSKcJjMOWR6zRLe6S9UJYiRJ7UR818IYlPxjv4W0sKOYFo/KttSjr
TZKRODyZVYmbZnFnpf1maA2flaNohoKV5JtrhVRIcJ5Bhlk2svSl9tZC8FwHiNQZTsUm96J7E5rJ
0f/S2f69qfnWWsukuTQSzLFWVTcr3lnV2Wzq/bxM10pRCqL9ZfDU2XBckMrjSJNZhw1T9nRTK4rX
VZDIhE7CTZlo+wBS+GmFXE5M8t4rk19NCTQYc1hjaXafSbZZTk4C2zw9hqEVYQ/NPD+grPYkKlQP
EkQWvlVnwRmn6xVcFxe+CsIpzM2jTbiGw4b331u6LG3Bs1Xholgu5WOrdshM4abdfCl9gaO3ZavB
N3xjHS0cwkZQRgkqDZ5VERZD24IEhhuJCVdUk0JuthPs6S8Y4JWMxLcAi7LqhylAqaat2o2mQWlW
c6wnGViP9Ygbv1Wui+1iX5kCUTt6ilfgBTy4S2+Dp/wWcAiH+tEHhUaG7oR2/SoLJX5Fa8BFry7J
OjYpRQgLSNUJaubMpqhaFd1x+BZhmxkMrihAzfQ5HhXbxi9UtH1n6JGak+VokVs06z5SFqupT7mH
wlfyfj12CoIY3xI0lbyDliyqD015qDpwgJp7ZQbbb36+Ps6Sf658bF4EZZJbuEjXuEW3g2JL7KWc
FRvcpO08M6+QrNP10b4Iit+Gg6mLCqwcLAx5VcOq6pIYds4gLwJ5X77A/yK0Ica2JIMWqnWv8aOI
lvlFSLk2JHeBrPu4aXIyIwlNeGKEP62pWU5m4dYFud0gnjrXyvXejpPZaVnuxfJLOJWneiJwXCs2
da0d0yTxLUbtFKm7jRO/zrTbcLGfEyzOxTvS2eJwUVad256yJI0BEe5tUzUPsH7wmiQ5sIzhPWya
n4kBdyCTWZqj5tWjpDzIxeQx+aPOAo/IY2VLiWm5LEhSv9KB1Sm77tf1H3nx8J39xuXvZ9dxkxps
oF0RnwJagjV2gHHO9QEubvyzAbigOlctZNKjFgqxhG3M+j4xb3LtpSpN//o4F+vus3GW33E2kbAI
maYNZXwyNAPSg+aNpTabKoTgcArxpUGF2WToXR/ycpPsbEyuGIyKGoa5EsOYr7pllw+4MnmSF+37
wZ1chE1hq/ty+Xk2IhcrSWklTRHl+FyHfp+8TZ7iNlClhoj33XRkD+lNCOsbmyCYOyJupehDcsVf
rCZqQHV0BPXkVTdAlosJ8GluAcNSwbJefEv9PUmeua6NfRqVAZZVIY1PVN0OUtOuDOIaeEKYld6u
yt5PZSi9qaKLzMX672xorhfWQAxHKtvqnwoXODQb4ETjy2uhfWPIf+u4spOn6/MVHMGv3HW2c4NK
Syp96OITkJo2yanbjSLy0GVV0bN5caGossIoVM0oRuU+eDHsxfeDt4RsGDXo7VOKd8/GJb75NvXb
vncjKMCvROwBwf7hue5JpAPvq49gfNP+RgLZXDbfw0m6MQPVvb6golPyjeReTYo6aaiqahfajsVb
C5k3JbPH21WHWUq3ipfeWm62E0G1RLuHi0F9qmkwnK/i05xL91JhwXmVudYcC0R5Lub4s4/JhR1t
0lprpEl8IjG8S2RAZmvTa6EWZY3Kiqhv11dT9N34kFOpHcA9yLfWrHkkSDdBBpp7pmws3AauDyVa
Py7EsEFvVCloEGLUXwGVPMmoF5n0vxuF59dGQRCiSMJZ6IDQjo3ch3juCFvR63MRJYevOubsWE8a
mShTkZAWXnEYuXPjDo/9unLBZC7sbFiJuWuCSMJTamnLAriEoRqLpHtWv+qA0l2flGgALozQNJz0
mGCDF3p6o3XynRJUougv2G9fjzhn6zaXuAvQCOFw6e/kpwaU5OwA/vcWpmwuzB/WITAEoqpScKTI
sjPPBoVOHQkSHRNLp9omNHdnescSGKMWL8akC1ZRNEMuTBAsIobBDM3qpVS7bTNaN6XsVeTx+te6
DIz4HSh4ZuzE5LgDURQ7fZtv0tyBSPNNuZ6OwbH+AUsfh+xgyXoIZsH8BMeYcBEjlvK0LEMsZtgU
fojqPJDMVT2Wop0iqBO+aDhnHw10hWAkDTJK1KTwwoydSZrWSgf7VfJCAHSfFHpgOkxAxlaUYQSf
kOe8dsEkgQf3lU9h7LAPmatC1RJo45UFjQCA1s3VdK+ifheyTEQjcxXKOBG5p4tiP03uyRwcorb3
YxX+joog7ouy6DcibIOHJOiahCDcGqsR3juohgCoQ6rx8DlttD9B1Ae4RnCnFE2QizFBIpG+hDYi
eM6BayDHSBZ4FqMdg4Zw/XwI9qm6RLuz/ZPQMcyMEeGSSlBENbYGydaRfHd9ENF0uMgSNE1oNAVy
mqqEHpvWgwJHh8Yxgpe/G2f5HWeT6XUKWkyOonmU3hhUQHIYNNTtozIM3t8NxFUfo15p8lDhdDfD
W5BOG9bom7RmdqcL+r6Xmza/wxfPbzVz4ADjHjsBTjEOxO4TaIHAeNPXfCAEQk9UoF7GcZyNx5Uf
ZE4KNqQ41PI2AsO8XWtQAl9EN5TNXy0hz12FLnDRtwPuxC0FWWdtZpYHaZX1Aki7PpAgX/MMVTWe
p1mDdt0pG5kfRYDCsP8N5gtwmUk0UzGhoPHnxoOER6PMrR6eClgr0eXJa7UoCqFXDln1FHq/rdB8
+/KZ+teQ/Gtl3iq9Ds1IJJhW8nDzh5x5ZkeZFweCSvvfbMHfI3HRtmcZJC2wLZCq3YXwPO+omxR2
tNG3Be5Iohb0v7mn/R6P/LmYBSvyuLGwmJBLvknh1L6VLXDZ+116D8wNBIz6G/BZlB/Vg7YG1+sg
Qmdc7qL8Hp8LvjQp2yaXenbC+zR8g8Dwq6QHeG15VVy5Uw+AU5UIDsPl0uv3kHwU1ntNCyU8fSg9
ZMAy0GDj1Cmzxi/bvSIXgoeWf9Ox/D0cF49N6Jk2MswrcBMu3iRINNnlcVybQEpW8GkHYFvMqRHN
kAvNMEeFUaGMIfGa4aI0cvIusYfmIYfJlx79uH7kLyMLfp9HHtmfzDSsZa1dsLfBSnuLP5buENwB
15EDf2QPZmdZBxqIMHqKtg5X9Q067TKz+VpYFAs/pGf4A8JzcdHP0OzODdiqRHeKpSgaJLd4vz5r
0RJzQQgujJNSUiBwlN7wigmmafRdpcD6NTAllwWDXV5iqpmQULVUYvCEl3QwirmQMFrv15smhZIP
NJPdsYMlt+WBgOYr8EOET0gilGC4fKs8G5o7LQD3qFRL8HVHkCqmwgO6YNypN6OjQO5ytPZi1YfL
MfBsSO7E0BHudGD3Qchjb9oLk2N8Knf/YBnCrSEol5YP9a27fzYYd1ZAca/DGQB95GC2hmffekn3
YlvJyy+gZ+NwVUxKoEpn6jMI7m94dD2Nn33sm+Va2RVO/N49L9wzAkWNx/5VfqhOw3052sGN5F/f
tcqXJNK16fKHJqtaLTARb8Nga+G+mTD9NlCrtWY8qdrOghJZK0HpBvqMJLsD+8LBM6s9Br0TZsVa
CTTXgC+Yklu7UTJv6ixsV0pbbak0nwBS3Hbd5Eap7JXTyxTe5elzUMtuLFvPlGprLQnwlC2vrcTa
yGkc4pkIZOm4t1vZcEuA07rwV19N96SkdmDIbtLJXl4X+2zSN4oKZ0MFQRP4iyCbvLmT7CnX0IGa
osexfWry9dBJ92W+KxPIe8ejUw2mB8C4M+Yv1Brdqn3SBjDDg7sw9tLgMYg+ktq3IM6QqyZU2KDv
0x5ZyWwF2sNgXYUPSlo6NV5HImgXlxVgQsleSm6a5h3iwTZOBdQROjuFmCrpnHQ2PNBOwce3DRW2
HDVk3HLN1mG0Zezi8lnt11Q+JuQjlU8lUM4LcD1tHVWCckv7lIDiXh8Y4Hsp3DzqTwiM4n3SSyaQ
0fv3RjtUwVNrvRvxJ5haTgsZZQKT3IQeO/m/dgtfXqTPdikX1vR4GLtxAHmXZJCrCDeTEkJT5uf1
XXj5Re33KDzAwjDSsKCtgquDr/j6fjhEr8FGh6zqTnpPtgEYyhQyum7mAwkHG3gj38C/YXX9Ryzn
+spB4IEX9ThWMUmH+BT3xJvMyTHjdbKkSvl/s8k4my5XY9VhF9ZTjBCzYMPn2U+Bx9yNaMyNXh8d
IIzmiHDboqjNk5oClc2JOQ2LtUCPrtaiTpatEnQKwnV+Ky44Lqurnk2RyxKDZDUDWWTbW3/wonW3
GnfaKXTjY+LU8KppHfpUrtgxXIksT0SfkcsVU6laLQ4LqqvkPppXWGVPbxNPBbDx+n653J04myKX
KIgy61LUWCHaqyH0VkPn/0i7suW4cWT7RYwAF4DkK8li7VVaLFnWC0OyLe4LuIHk199DTdxxmaop
3Nvz4ohuR3cWwEQikXnynBlIWGFga63u9GPn0R15QdB6kTcyZBfiElCRkMEwsxxP7a488alE5AN6
MTwONfQtGF/RrF71VeaWVeKXJXiR8tK7vfir2c7F2he3hgL5tYpD7fVumEwvTe863mw7KACk5VYN
ZUjV2VduncxFDCK8E5NuYqP1x+GleYtAWtBvhl29Sd7AsnSQv8Nl8WiJlWimkikVhUVtDS4BkPjF
DhroTe5RXwWMMvnIt/roWAe6tjTARVFWqRx5MX121RvrXiIp6srII+hUJHdKWrkxyKwGf0pzyZeU
GVnEohQ0YmpV4kuOk8sMPPsKcq6yf/Tm+eMvywmpVh2gg6xqYMW1jAYiTrWPPovDUVsbcEVSjEmh
rVnlNlgLqVNR8FHEIk0hrPqzSWVsbRJ3Ws5PtVWnGmqObVXNxCk1CIwMjWy9kii0HJwqmlCpYwVR
CEC26mDs2m2LPgIoTVCXCB6h38y3yb6WdjhlS1uEpCwNc4urIACiE5RLp0fNur997mUGFklrl1lB
UBQEdaPgOFDMqCgyf1Svz8hc+Moitkx6zfJJC6I7HlenfsAgZXOuegKirG8hkJ+fYJt6T/B6DaBy
YsZOEGJmxKbHMf9QgVihcbAua78Q4o4wCGZOlpelxO9N7pgD3aX8nZh7WmknxRzcQiEbVfHD8NyL
c1huJircNgC7j7UtjdgfcnquVYh+ZIVv1M3WChuvszCgkn6burXIB4c1BehTiGeMnRtGzLUBIRMs
gpjrpgkecxUQDFDxxSp4Ve6mJoDG0O+hA99Yoq8IeRq18keQ1yeGHND41qQ7Ap462v0SdEUxBDPq
5JAHJz3edWW4GXIfnWoGKqG0MlyMWzopAMZQYXEUnbmBBdK75FHUhdOW6wjdh64GsQ9PPI3lh6y4
b3v4YvcUNY9a3+0rCMZRzUsNw7OtwqHgFU8sZFrhGzWqrcrBwTs9lFAAVULdK7qn0YZqdhyAVNaA
5nGGilBNf0dp701Z7U5ifA7G9pTG7VFXMAKa/dKttQglxTDJ08xeXAQ5N6OaGhPKsTM8EkBMfeYZ
3MvG6W4f3i+ivJlVqSAdw3x7nH0ok2/1po8aPeimf9w+TNe7Y5alYeCIoeq7LI6CFMaoYnRM7yZw
GZJj+po+hcfxl/CjTbuOveABzPNbGdjj+ib+MboI+Lwedb0acYR7fzgUfr7ufHGQV0iv3yt/zCzq
eAlBmcCqLUjKC80t9WIdGk+WHkvKy/8hr/1jZg5YF02Hus2EiSxs7nELQJEAe0eh6bu9GsBBmfsF
+BdWtz/a9Qj4x+C87guD2hBazaQYyV1R/OhtVLFKGYbjuvv9sbCIsVGnB4GorPBOg86IekgZ2fAx
8gCqlLx4pP63iLQq6zrN6sMM2MnumZ/MTbhqvwdz2wGTDJi+Ba6+cHAne7e38D9Ur/6scHGOq6Ji
uqVGQFnMEgBu4+S77DzzULFZv3cFnPO7DDsmW+uSG0/RxqZoEzLj6sWqPE140cNRzM+KZOord7iO
0WeRdfUl3kIX1fsmTnWu9mZ41+bgqyMdWomD5B0icRe6OM8TaVVCWzu+KxuoDJTnrkOTpagByWMS
IKXssC112gxaajyCqATqcOwj+UZ9kJZ5+aEDDG/TYvdkjiIJVUupCNSJ0H7rZkKaOvZSvXYNKPKW
GIkdUOcwoGARxfiHIJTBKq83Qf4E5uU8dd0ZQqUghUOMnLnZ+JHytaHuGagMjj1IFb1+lWyMPZg0
9XlWzlNRWkJ9ppFFt9k9vr4A/n1Q6CKfE51tQfMAaWQH/ikUI3M3OCBBhu4z3hyy3f4Pr8o/1haB
ZwZ19WoM0JpwB28exefQymgdEyNjyavskpWdjEXsUYYSPUhFA247HoFb8BmRiYR/scA0/Ec2VTVi
20T7XO5FpG7LfLD0efaWsdKxxPe6frodx76458LA4orTxkopiAUDZoOvUWwDdXDDsXa7UNmnabZG
kxqpGJdcQF/O+8LqvOyLZeVMjw1TR9LAku/hBI45jaYnlprOYKiyIfxPwt2/HHBhbHHbpVRNygqJ
8F3bgtk5OBTRb8LzbWi82hjfmOgBauGeytpjUmfrRql2evxa0cceVJUiz1dTmv0ewvzNZmnk0Fl2
QAyYTk7L4qPuTbfOS5eCEqmMc2SmvzVqP4sQACvBjgGmQFuACAIzyB2u5EAXcn/ULF+Y6spMMvy7
0B9R18DU3yPTzQc7Dr3bn1fmP4vDRw1OpxjU8nfKVKKgDUkkoUli99dbabG/iyOXlcSILIabsMEM
UyKcQLvHZ/SDga9jhXAn6lpXGM17OO4ZTx9bS8N8FPEo7Q/9CK7GbtrcXrTMuxbHkjAB1iwFMaAc
23NPsyezRs5Pwochkk0gz75zy7cWWUBhTorVNyhiERDlFJhpK8oPWqf+7QV9TTb+3uIl2FLBGSnN
0UKSnZrnpDGe5/puP+G5Y1Ze16Yny2qeQWL+WIfglDVS07MsvqUtRQcmoDsxRlvJL5o/6o2FL3GZ
lOq1qUAL8a6vtVVdmR60/I60346AtGochWc2z3uDT64/Big78Rop7fSqMMOLFbDGQkA9rB8lv0kS
y5bAzUqL4O3zx1BBSju19zSovdFu18BfuYwkzyBKwOSdEoP6NneoaowQ3GtPjG1j6z6pf6caRGLa
dt8Y4I7mkjxV4pNL4RQDU3FBFGCgOa3piivg9gvseg35ru9lokuKjV/bcgt3WYTXKIqgGzdiI8xz
ua8OOGdn/kx90AoZKFTNNZy5aj56eNWYO81Tf3eQ4JFmPjIXWcRdS9hB0JQqnJajnCC+AVvlpnAN
rtlO0cpoSa5GOgpSIlAmaCCQWRx6aISPlDAc+hDEf1wv/YqOEijV1QVdmFgc9ljhpiImBDorQckg
qF2gk32tbtycQlgILMe3/fmTi/7LGftjb9lR0qOeqihZwGe4sSHgaTZo7tqiWccl9cfWdqzecoAS
BUddu4/zameZ3Ce2eQfecc/MyZHk5HWqIi9oLEfBZLWoJyfMwoNacig8juWZGrtBtUKn6dRHmoBt
AvnGyUAhR6Xih2a8Edo9xH3tsehxmBU3C93hBdnEZPQzbq8FJvDBxOaVJJccl6+9l9mFL9a+eHSo
6hDWJTH/RY0FuFV7VjcYh289cje4mg/QpOJa7wDerrMn2TvralC/sL14jQTMzCwyf2dUIdH6TDxm
MkdD6n77+359iizWuMi9rJbFmAis6nO2Fc/pPvFAawKZs1l2Ij/L2RWvhqCLZS2iArGzgCscUUF0
72n9Fk7jUTOKXVepkoXJ9m9x8HlQ5hEjMJR0IIthnRsL3c3Gl9vbdz3KXaxnXu9FEjlkwujaefsM
JXQrTQOJUOxEeeVwam8qtFgLZZ1wso5qzTcm+6Cl5jrp7sMxW+vZ7wQgZ/TUCPwMCW6MPEw4NDC9
UR9Wt3/o1e1gukapbYPffTl83bVaBEL1np6sHikiyY8gRb9LlFoSLq4nCRd2FttOEyMYzPn6m6sD
gLchD7jL1yjTgo27PfbI4+9J66g/bq/uqlddWF1+hdI2DTGl9FRO59H8noyoP4t+02WSqv3ncPGX
aHhhaI7OF587H8aACxXRkNZV66SN7lcCpOaoSkeAOJvjpgL6X4DCk9Z7c+SbMnpUKkxjdnvTBG07
bVatNm266lWLMRMz/JwAlMvp6GXTb87uka+fMIbrD2G1MrI7gXg4BU5eaWc7e9HJtLb5zCWLqW8U
nePphdXTocXrvWN8VyXNzh5M3wqB7YZY1xAzB+WMbWdPZ714s9PvKgIllgYB1MjToE1G9M5Np8nR
w2dLR1MO9y/HLBdmJ9yEhrupt52ya/Y1izYR1x54cczMrZjYQx2BezINfOCivExpfdOy4PImKvZQ
eo4HxwKMI4sKl0bRJs4mFBpqt+WeFtyDQ9Yp7EOHyfCy6XYjEC9lXEp8UObqi0u4T9Ou4twyTgMH
+5gVnnLrqPBckujJXG5xDxdNMOQZAweI0uxilvs0O6pA+xBZo0iymmUH1ciRvtSJYpwqBBWasZU1
/U4D4d8+QFcTlz9+veyQFlkwFME4gZ+wjs5duNFFIMlbJPu1pJks7SAJxjShJ249Gs2vMkjQTPqW
CE2Sd15/CV4sZXGhpYpeRmr0L9aeVfEDeMno0cSYAwQbgDQPvWJnfC9cmQqubHnLey2r03yocnpS
2YOiQKYqBJrPqo9lIOmIyvxhEWBrraRFp3YUmuTTm95DG68qHVXjkkM0H5IbgW7JJglOdyVJ2pie
GhCwmtmI6foKj2rqqCVwtaRym3Fa3fbBr6D9ORW5+HKL4BqkiZWR0TZORfOt7J4a3jgspqtOAaAu
v6uG5170u45PD7ftypa6iBeJPvZjXLf0ZKbETW3LRba7yuiLSQzP4IVbQgj4tkWZsyxiRxq1jKth
YEANCA1SLfWa2N6M9ZGI6fm2JcmemsvaXVyAdtQKS1AVjSlERkI3Qy0tUg3XGAnarhrqSPo9s+8r
/nrb8idy9j97kPmZeF5clSXp1Ib3GG217TetyfcWaFFGmzoU5Syw/ui0Xk24iRoF6UFhuZEROnrO
dtnUYjqwgsoXpceyfFKZeVQjcii6ZF0Z/CENz0NkugGhqyb8kRvoT/G9pq+DVj9wu/TNSHUYUbfC
MCo3GWw3NaFQbJdubpinLNT3Ipz8sSKv6BZ/RJg+4WXomB0AgVayqqPIb6dslTGI4OS7ULUPetYe
Lf5giXKtoIzWIq90TPqGd747k3+YuXY3Kc2BRMwzkuh3UaWWY9l942ZVvbbt5IlV9kffIysc8phu
2iYZnZCgI44RxaeBSSvut33LXM5mB3WDbadQQ0lirB8khbaOd5lg9ioIbLKK6mRNA+IDneuC2e+o
qPYmwKdAWAGVGQiAjW8hGffWqOxbWm1I8KNQjwWGnUA/7TVjtzat2unL8T2NZFqGt+8gkK8ucitb
ARLKahBy+icwFOys0Nrc9sn5XN1yyXnvLl0S8ikJt5EEB+KtUXMf9N1Ahb5yNP95E4ESqHZMVUgi
6VeWs7/CGgZr/rbaAQKglgmuhpmYt76rxJ3N1tTcRX6MtFhdWd87VEKyPX1KE0dYKIJYRPIYuh3i
zM+H7sXCOVGGjhoIOKkxrtmobyhGynrlLjZt185MJKay0y/Z6UWEGyfMMaZgRDmx6Dh0it+pxLWi
2K84jq4dv9z+rpLlLSuTJc8ahVNkfDUBW2eMaTkIpoZFuaqL53EI90pcSDzpa2Pr74+6LD0KKISL
0URcbaGhnYrRY91xUKCyZY8OeHQArgXdZIO5XGihMSCzwCYAbNv7NPxMeOrVfe1MIMVV8j0Um309
AnfM7S35BILd8PVlHTJHrExqAP5PZVp9J9qPLAbZV5Mf4wBb04/HFDy0mspXFQPdTkwcpU9WkfqY
iVB3qkR3+7hcsfKX0Pe58TqM1WpgzNFtchSll7ch/q7fBy2UiJVfrAO+p9Z3up2BsCSqN4C2VK7I
1da3Esw8dcVTLoKV4GytDOkLwUu5MCCPyljiEPyFrUdOG8euTtEtqyvU535nwMtY/YjAXrsDI2se
Pei1tVKqftMOG8a3GSOnDHz/I+HuqCmurY6bkSd+B37fVDkUTeVYKhRFYuLahCMi4xHWV6uyax0D
CHdTdKd4VNdiqs6dau65ab0M/SS8BsAnkP/RGv2RBL2XbkQ3ljeWm+Qk9ksejQApQXuliQWINWP0
9yd89XTK3/u8Xbcid2lq/7+pxRbOtkhpMyRjZdALnKZqTkkSVynfbruL5NZYTuoreLaDMhQ5EEnK
TVV85OCa6shviJ3dtnM9xjNmq6Ds1siy8d3TyOBAVA1n03xQq2e7lXXW52D61e3/GFjk4Wk35vZQ
wkDrTZ3bKCsrcv/V8G3RYnaC1J8sF7NFIB8wPbj9f7e8xRWWNWFq2BWsW6zw6lFxYgBeb5v4OvX2
6Qx/Vri4xMxaE1afwMZ8naiap0Ox1XY7rzskKKy64KgEY9Btm7KvtrjBVF7mRJ83tRoBAsey2vjx
v7MwR/iLC0oJWBFYBSzoOXEG+1sZyZgM/kMm/O99YzMFwYUJe0J30DCj4Ux2PYRW/jWOZGzkUJX5
I99wQbaoGg+T3XNz/kCp+VIMv1rluy0ty3/FzP/tBUxbrKYAFtEMsJrqxVYdDzR7KPXcQ9boB9J8
ywVh9DwAKVfGlLnfUoRuqoiC7jEMC7fYCupTEK/Nc8KrekX4Nx0aX/ImjsT/lqTck2HFTHDsaGzw
FQjB0CiXMBV8EgTc+miLk9uCUI52WSDOJup5QddvmNgY7SvvgP9l8fBs5+Q7bSPiNVH4YEwmQv0P
yMI6UY+KVozLKlYOonpWol1vvTXjr6BU3EE5C+ONiRRN2eKYpAdhICnQi6OGpimvp000vkBBF60T
kGEpWra+faau+SGwkIZlMosYaLn87SLh1Ogmn2NtZiEfSfdx+mqIj9s2vkJd4IeXRhYHl4kuz6FZ
C3cAe3cObXAj/0GVcKWPHwoHdqo4DwXKjEPgZD3wtFT/B6Hp0v4i0awGXWvIvEhNbdd9Xfld4kuW
eHsfVbIIHAICTTht4ezxkCidIiB6uNsZTuShyuoa7Q7obRRApTCia17/Z2nqkpBRE7HZg8pwOHdF
ctAE3+oyaWBQol6JVSgKMEpngI/2RbG+KVSjj5TxnCXQWCy0U6Q3H+aYn9JmFM4oGuapVT8dVDNv
V9YIGttRCTRvQp/Bic0Y1CERF46YaIM39OCk3TcR3LNgR80DmHDs/J2z35O65xQZXgEV1uTEIaw6
9Y6mvEElzUnjfq3m75ScG3ZIoz1mgdyJT9BdVd/04DEoMdqtag8ZuPUjPX8hPSb4dKPejw0GoUbt
G23Bpc7i73V2Z9MffXki5N2w+2/ZmHlDSl1EfCfsq0OT3mOhblTlu175ZencNSEi25horVnqKgd5
T/yzYYOfYai5rRXwPacuL0uvqF718FylmaPXuRPGwB727bcYcJs8xSA0ZJRJhecGeWHas1JqTpI1
3iQwWdt/1OiNFpCwz/D8h3/YsYk2JYjfUe03yp1W7/LUjxmwkzlmnpLvUYGsFGK1E5rSqvKalG82
NMhVyCkQjJrzDpUaEbp18q6g0h4kORL0zBl64H7wy8s7oRtuXRyK4kMPclfDD43Gx2gCv3GCmT9k
wwyfJ9HLVTpxjMNCANfeEIahvOJnMN41deM3JluFoIuL4u1gr/Re0jq5lpiZGtNt6OwgJJFFgG2a
dsw0k45nPVpxDH1m0ZkCTgZIHsDykhN77T1oMkO1DUZNiI3MXn9x1XPdAkErga3BD9bDtn/sTlXg
zBBtI/W1n+ld64J76j75LYgjnVi5Fi4ujc/H+sJ4YndgnW5hvPdTTN5Sv/qmOokHenFQnOJBgUL0
cPo/jJNf3eCLRS82uGZda4Yd7CLeTn64ac/6d0DE5oZu67SrDiRK3lDMgMedjOvi6i1gogGto3yL
o7l8DWtVRIdJn0YQuZfPmC32+tbhP/lWO+AduKHfbn/f6yv9Y22R+6Rd0qlpl2rnIU+8aG6PY5cT
1u/SMfeyfzBlijvucnULd7K7rokEqmKfNPWzwqlKII01D5kS4P0VaDT/kxz/0uLChzqh1l0MTuOz
2LHdbDFciXUEHxrAG0LfjI3sC35Cf5b5z6XFhfdUfVkZsSnYebArJEAFQIAoI+5JAfHzD3R0Hb0t
MbLSOwrB5HoPDryq8EINdQP2auTiWx2q91rT1k5cFCdQle2LXNuCW8jNWy1wtd6WtXlkTrB4BuWD
0YymhS3qfXZPH2f1ieQnB7DZQY61E/g46Q/1mPqynbra4b7cqfmHXZxvk5R6HE0DQzowd7j5buid
fDM5OOCQ2EVwnaeOEymQ6WpYMU1btyjVDG1Ja1dUSd6HTa6dp/w1K9I1SUc3BmHs7aM1O9YXN7iw
sthVBWNvWs51eu6mc13PF41MNOyr6tp8mi5MLPZv0BJgQFA8wzssWM+DJoNT7WeRrfYoHda+6iQX
thbZ6dSLyY67HhfBS5zgvWL68Sp+ItC1B/fU6NWrmSQ9B4lJIElLr0fEC8uLvDSAqFRg1vCSeZym
xPt8PaMgJhdaLPRJnivKdnXJYleUWYxyvkbPSfQA+MVWE4AbmO9ZcCjVj7Z/pQa6+WHvRKVsMkPi
mPriuTsNlGVxh+8ZlT8yPUXZaHAGnInbjinb0CWFnTV0yEN1BH2koCuMh5/ni21az0JwgCNIIfzX
WgUXXrpMjEOS69XEYK44lKfx1KogzIt8PXFNfMTAGZHPnvi2RbkleypbR+Y/8zm7cQ6XfHZmoFpZ
qWNT7egJ/JUp2kecn/vi4b/c1UXY77QJIkUx7ARH1de9cMcOUE115hgmNrJFXa0dXG7qIrr0wM6E
NV4R526HsqyDK+2M21p/ZY7wuK9sp0c8Cf7LFS7CjaiJCsEE2JzrFWAPduP7eA2iFTfblGfZLIbM
axbxBoDFIJ4ybGeytXbq5v9KeSM97YvoYiv/a6ewniY8KhK8YHiar0rKnNScVhxPBjaKfa+CylL/
LtlSyYlfct61dTX0eEtqyIdQ/cgnt9e8bC4xOMxLt6Oyq0BF7U5PMzBSYvpqZv8nrC4HPRNqadU0
4hasPfVnQ5HmFr5yggyb8jbzQRv72uEHsa1f5WW9qwXEC+/9RMpeXPy2YmW8jmDby9N6rVqqOwAT
oZqZl4JQoGuPKFKtPcmCJRfy5wP+wugYhYpSYPrmLCqIUPFsp3rpauZxqZ5jftRmTVifbm8bvRp8
LBWqvhSUf/SztXRhE4hpjGaaFUNnJFwlIXUahghnv+mZbDLkejJ1YWqR6KKpH4U07sZPTRjBPqcY
u3W/R2cUme7oAfOayqn3r3rRhdVF1MN4FirotaZ9qnwG+SPo7+lLugH4LVzZoFUhL4XtFoPXZp/j
wzJo7/U4eGF/EQcHg1RDoCUM/BAPlqU4Tf495LrP+wdilvu5V6Vy1Jfa3s1aurInwDbySHhaPErS
FNmXXgRHprcNjW1sRGrG+5Rqm6Y98nI/ZDIy/qtufLHiRWCMGKPhRNs5Cg9e9Uv1IzfdVe9QFxFe
EQJN6MhyP5nFRYi0oobXHSjfziNX701D3wpV1pb71Lf7ckv/e1VsWRm0M8aHqGvGs9E/FVXnWYMJ
tNK4riy8eQYN4J7KmOpdr70Xoj1oGHxq9iqekemp7z6iKHRsKGh0547N/FRnFdMqOnnphXmyxG97
fK/D0i1T089qkHP/yMYnRUH1yybbmGZOQ+7YiFl69FAbkNZwQr3AOMfqiZZ31fgSmk8ZdpW1a6Ls
iaLvyShcjb1bvHWDonLMxPLi7hsbf8W9ANpbFFBPLX5N8UfNnxkwNG0o3MBYYy6k7bbFtOH5fTmM
bmTXzqB9U6Qyv1cvlYu9XKSRZq91BVERCaJQeCRsnyjUKLoMrKPlnd2/T4W+rUDgMELrRc1XQvwy
1IOJcefux+3gN/vFrW+q/f28Q3mjihkawOeev3DUs2NoyUYEdTTccAQMnqpROpWs/XAVtGhrc+XE
ICDy+Gz3XITcIUpIHqaKAdi0cp5Vv/kx3mFGN/B613J0F1xnO3C8gJbt9mqvnZJLu4tzaTCFi6Kh
xp3Ce0cvf9vpz9sGrubtlxYW55BzFegXkeO5HParrntNdMPPIeVg5xsV2UllAhKefxSgeoubHQMz
0H9nf4kN4ayvSgb5bXBojivm8rXlhYcRTIRQxnI1Ccj1mvNcLHZZB0t4nIksMo27QVdcwn8NJPPB
swEYg75varKZIqBDTNkLTJ0LUEufvTS78FlmFWErambcUWtax/Xnp1TeaRs4E6v2mG/8XRujN6Li
PTEFlbmyhn6tCZ5dRYa9vnazXv6S+Zde+DGl1ShUsHHczaU5jLu5ajKtVSVeD9ouUwGXI2R1+wN/
UtDfWvzs4hcm+zpoagNYj3OOyYZ8oH6nj2gapMwZrCbzTNHuWN6sspoBglSNb0NyjJV821Rb28Lk
bfKLpY3Tq71bEuJ1/DExH1XQ0CRU2ebofDtqbQG2AzcVId+a3LjrUTW+vQbZri3ykYnQLJrgpud4
eG2jwe144eT1SueH0Pg1yIc0ZP6yyD+MkIt+CA3IW3rzTZx5LRqY3kw8SjxtE3qaKVmgLAos5QtK
0wC6l1B6Rr8QYXT6KcQR5B+ol027XAVRH0CYdvnA2MGsn7nZubc3+OokFy57SqHNRWdt97+dxDBY
rClmMncE5iiQ+O27+sDuZhrmZquhU65sMzc68P0kaSxfu9YuDS+2uqPTlEfxYNwZ8VYdPsb4vZNm
cdfP/8XqFmmcpse9Abl1fE+92ALrelBy4E+N1qUs/KnX9S4CbIk1fBukwV6pqwpHg2JgVvtHwfbi
hyyuk4SIRO2qfC4nBGvbHza9M6BeAo4ubLEsw7v6Cr7c28XVEoadSVQMr6H59aPrWq9hOugtJ6dW
Rw8l6C0tTmZR/k5NvoEWpMSlPyUpvsQdQ7MYpr8YtZY6hAr4kVNNb9nZ6hEtGvKu6C9KNSFwTE6H
GW/NrndTrSHdAidp3OUeESAzNDHd345OBBSwWljrLFYf8u491u7a/qjEHcbGUqcJgcUtoJYC3U4+
vff2umLAKoUfkkMxu8WNFSxHS1jQTmjU9cZdGYJzsaz2bdQ7pGGbMksIdhHvkKwlB2Jb66ojG2PM
10lS+y1IvbMWCr2A31mlQEdzkPQKr2Ylf7Z2OY0ilFipux5bm0ARifa6k5QPt9d+9aK+sKD9HQ/s
JA9JxpThHODSGG3dLbEw9Nl9YAGz+MT15yza3jZ5NRJcmFxcjW0CVl2jhcku2+XTi9XtpJpnsg+6
uAqtmtKOZ5V51q0com7ppjSjsxZCuKoo7zNF4j9XMbD2xYoWQVWgpV2EFZLHKuo8NUQLpmvvCNFR
FeX1DoAdP2KKZ9XTOgVkcgCTdmqpjhlX60w13kbk8KC2MNAkrx8NIvaMBiulSze3t/3qhOblr1xE
4AS8AJaVYd8N9lLV/CnvUQrXe2MNUhPuTCEmANr0YRqET6vpRQUdn31o0/ac6L/48JHoDebVfxBd
2yESvI8iwRCWiQMuUzqTfbtFDAexY5Pa9mjcsU4HSTGYCjArTVDaFho50k7ijFdLEJe7sojUNJpo
aFg4+9l2ZiAatuHOdFE68+u3bFO7obzoMh+pW9FmEa0jq48LJcJN2FcYf823HfueYYPNNACXU7UD
bkTRHssx8LFoCJIJyd10+/jZy7e6NQ5NOQrsrw5OQVog/xfFOqsLiRnJxtpL1I6hKloaa4hdFXgD
n6dD5pVutTdQ56hPYJNf1et/UnT+8ylB0PN3LLNsS2fqGI5nLVF2dRu5qm05WrWOyfeS5Y7Gvw2p
lM/m6sdEs1/VMAal0YW3YsTOKC2tNc+gcHMi0nppKxvgns/lV3/5Y2LhoRhFjQQpDHbO0Pjoc08U
hw73Uw7m8dsR4vrJ+2No6ZhB1OUxmj1n21ABGFe9LhWA4vyKhswxwCV+29r8f7uxrCUMVQm4NTaR
Cms5SH+S9mT2H0M6eW1ggZVGeWIQiI2CYX3b6vUb9d9rXGJSq0RLYkwGsXPYQU8II30Y7Llt4fNt
e2thCzcMIMqskQAdz7x9qFIkNFyv8LWq81ibXlu8DGLCkLT1DSS5KKJk207RPN50rkG0BJNfTwzo
mABEYDRFNcz+3dD+d9qEktvgehT4sw+LS5ipnAaVindAOpmYN3htVO7yXDY8Kdvt+e8vnqSjBiGb
IhnZeaq4R4WxbkC8f3u7r3YjgG/63xPIlpdv0k6F6OG1sxS4vm83mdODgxwUh5KB0+u1qQtLi7Mu
AAlIjDZC7ZaEK9UEwIjrKE5HIEotE1eYGK8wU/4MrmwPDy+3N8x91xhbkFbWDlHxhwLWGcfikQwC
IokQbBEh1GmCqIyCj2kAkp53pzH/Plj3AF+BE3lo3GhIM9DAFz5BFMwqSHzoyfeCi9gJRbqLWAHm
G5lC+/WH7sVmLYKJHiZgKLURGI119CtfzVz05WGmmcOdKsWESCLXUjxpImCjjzSAdkA351RK69Yz
rxCN3IKlqy4pt7d9TrLfn+XwC7cuLJMaeo61mXzYdwTgtlBZCzoeoMywum1KEiXNRTDhJrfAvKKz
c0EfdChC6VTdxqDHVe8NpTvULN62Uy+JzF8VPIBMsS0gpfEnkIpLiKJVRIXQNVU7KyChicfGbSG8
bvXfzAQArDEBaZRYhRNGLNBltTtrpWcoDetvPHu0Q9snKZgPknJVApFaF5FnNO92o/iYTXuwk3BT
59UEhCZdhWAnu71Z13OOix++SHHDmGSp0Wdz25nt6m90M0AhiK5zDNzC86p14jb/Q9qXLbetA9t+
Eas4k3jlqMGyJA+x4xdW7CTgPM9ffxe979mWYYU4Z+fZVW6BaDQa3avX4py9dzzJl2h/YZIJCjON
4iJqYRIzsfKuvdEKKORa6Y3pJ5sKwxX9BrQUjvnWLUSPT9E7aEK22l84kaYTAF4QOf9nwQJm+5hw
0CpNr+ak148iiK0K0MtEsw0OOLeuBs7qr94iF4tnD3k5CmpVvt/hBYj1MBSviY5Cf61vK8fK+w1w
cdxSOojDuHziRj4L5rmZnrqJwwO9fJKVXXyvsFyYiIxRAG4ed3YIwRpFz91SSUEi/1KXuV3N061O
Q15+vPRx1kwyJ5vKaqsrFVal+vU2daQnYhuH+FaGm0pcfRCeMea6VzOw/rcjjHWFL2sdhhO3Waoi
lcyd1nxusuegueuryGrHjBNMrqYAHy7yfmQvvmyhB7nS1bBMgJ1sTMyIdpzKIu/Us/PSvUymQl1M
jBPoIHU8pFEEA8z+VyA+zV2FafkY8OrQNucc+qmpXYe7YbivMo4PXb0VLlbKBJ8uH1SpWYIP0N3g
XkdbBbf9HID0T+k5F9D12/XCFhN1MjBHtXWKI676w7fldm13CxqL2vGOT1V19Xa9MMbEE2XSgFNf
cmYp2AqNZrXSZBmgfgcPpxOMPIKm62nWhTkmqIChd5Db5bjXTn0zTS/xA92EtviovBK31iwFECnx
dvjJxw6+D3d+PZKAyctE09UvGmgN2p2xNmGhBrS6p86Nx7AA83FlC+LoZrUU+CnF2oNQ2AujIXtj
nn7LUEmuKsWR4vFNgS6xpSjCRk4Bxu4TKIgWPZF3sjn1Vj11jgqsajVLXlZFD+sx8noNGInH//x2
JtWOO62BdALpjrLQOYWWPNBU/l3rlV+R8AismdND1WWGV0oD+QH6TX/d/vUA+mF+ieEXx3yWaZub
Iz5d2Q1bQ8tQyrhV0I7vRuoP4ui1ecM59jyLzHGLsmFKG3OQj5GM7pp6VyQJhABLp5c6C4KPToGu
yvoar4eyjzUyh67S8kpMQhy6pi0w7vQSpLzajMpbFHPU4ibWimCu9KMeDO4waoZTZ5DphMxDbi3y
JYGgl5g30r/PgHT4gmQGdpZW9w10tKqEOnpA9s3Qg7rq56Q2Tkx6W6Q5JllUJwaQpu2eBAK4ISiu
zbKy+vBN6xS7NG6U7E1MclDb5I4s7TLjVpN+jUJuz3H7gyC31XXTkWcTQhJFfTChKWa3E7kDkSHw
FiCM7aRMscQW0vM0w9YTUd+sf/mrWfCFczMhQZLa3tQgynY0oA1YNqHd09gTwBWn14INCQ9rbg13
inj55PWI/u+Gs5SPTVMCvayP8lECHV0bdjaCCfAj3a0aJ5zzw/EtVissncBwKJRA6eAVife4aJHS
W/+G17Ooj8Uw+UamTnPWzyO+IYb1tX7EWFjvRDFPCJ63ECbTyMdpFkgOgFNXdHaHqnY9P68vhLcr
TKRTJSpGRid0x2GcrSw9lBBOUjEL29eP64Z4X4yJaakyhwPIQrpjTYE9iogjm7MnKJSTIfHMMIGs
wdO9jppJPjbC/Qiy6jSprTosnfXF8PaFCV693lYgB82nYwuKRvNXhvnCdQO8ZTChq4vyWlGh0Hjs
st/9ALG0HoHm97qN68Wej0DA9hqLuTKSPMaWlORHnnt1EnsT3hyYfMTEcQbeQVQsmwikkxmvXMm7
YNkmITg26r5ShvhMx+5HEWFkooHIjTJataxC/bZ7NIzkyYQspGkauOx5j3KO17OtwLoVpTLLJ+Mo
oIsKOLNXqs8CRjE7Iv/dRrIEdYEUts2kI9jm06mLDmEgWAQVzPWd5HgLC63VSRNWSgzEYD+FqGa0
oGiUAIDkled5ZphYUTRQxDFbeH33Dq4sMaYLc0Bdra/mD0+Qf4Mrq85l5G2SiFGD9+PCYwm2U60U
gM0bt1H5oyfA8WGIGKKn4vhkzACLl4+Sugd3AGfnOGecMJEElE7GLJWIjGpC7CraDKCy4Sz0qhsS
A+m5CfQ5UOCf8zxUosoO03HKUfTJcSws8kZCp7tdNOxaV8p9NfUAAnAFhxe/3pF/X5LzC8tMfAlC
PGDrQIzPIEA+K8+otWxTL/HvCohOEjycMVBE7XDHw4BfDzkXdpnco4SmV6onuJkjcbSLPndSWh36
1nSlSgKvM8a/IYgVm/qDNkJedf1zf9nQd63UD/0MxnaWRnOjzlBW6uTvBb0Pgtf1//9lNz//f7YH
U9NQ67IuSE6R/GDKByEotzV9wHnhZDdfK4qMIQbUOrdSkuUKFpLeSF60UZ6DR/NF8nSAn4XbMt+C
mEHewoHsZrsIkYSP4c74AT16b9oXT+tr/hrImd8if3Zho4oaOTIXxTlMpCX7xte3UNu1Ta848pA5
X/JWxpTy2VQrEVHoKpiKt/1W2lNf8yGQ5nFHrXn7yIS5uDFqXereyYZFm+5Th+Kp4AACaSu+7tV+
9SScpO36d+T4Jtt3MRWoiKdTG58i+oxmqwUeFo73L7Hk04lnvh4TzsZOnaJC0OkpGRRLCDDsAY35
UQk8fTyOfev93XqYyBZiBCzXNTAaG+19Pb+GicGJzl/uImY5TADT5VoB/NeAfhmqBEn9rW9VJ8s4
yfHXMMlYYUJGNQOnXRlYRrydb6A9HT93h+xR3QYb4aDtMPzvynuzdOvHkAP51b7UGD9bZpswST4L
IlSOQZBP6skSw+omLUGmOIjPsfZbhXbuFFh1sJPlxm4CCgrs6l4y7swQHRoJItXhbVhXjinEdgw2
iQETcU1zE3bU7ylYSPMeVMpqVPmDlKJsiQwPvMqEYvQXXQa17kFoEG5KuVddOmKKJVNDp9Q1u5JG
LwdPv2CAcz/52cayLSejLU5PFCzOEUjzg5n4+VDY8ojBLUlEghC5Ws/DfXJcme0YxeE8mWFPEGir
wRswSdRqNy2B1BV+9cQrZn/NRpidYCNcHslSgavylBcWBbGqYi2D8yO1tIPhg3EaZOQ3/4tpooX/
ZeW8vhOhXtSAQhW67IERg8iC0J2JbTakdCPMkyelkmcWYK7VEl9SRAfNiL8LFQYTAMsoMQaiQ7RP
axQ7AN1EE78UxXM010ApcYe1OKHPWE76xULnoKARGf+/rBXIeaERuE987dxsUZHYJEfq/J8pQQ0i
g78D4/YmUUAZx5zqMWsS00jG5FS1j2oiQ3I+4IS/r2XXzybY46uDLz0rGshnQaEsfqSFr9uRS9zW
1XZz45HMpSoE0xdJO+447JXTcbk69nS0ZTlUCPSIjC690zzVzTEKZC/yfZNHduKNiW6+uA9uuSHr
q8N+ssuck6yhRauDVeak5+AvCDMXlPZ2Jz+uXyxLXGeOxScrTBKgaeqoVhT8LllcW1IjOXUNUKIM
6h8Ak7NUcNKCy81wJSH4ZJM5D/oYUTw04C/afX2j7zLQn5RWgsHtRRHRhBAj+EFuCwc8pAPnlrsW
fD6ZZg4H9pJIkojN7DGU2ljdrwgStuDrMC0I291Dbqjb8+YIr9ysn0wyiUJPWqUkkRKf6Fi4pCe3
EFd9I9PD+j5+ndFkTgiTIRQKmZMoVOCmv4VjcQdghQMUZApEG8YSHbIDfJ6LFrwSaj4tjUkaQOMo
UiXWklMeHMv6SdLv1xfFO3pMYMl0WhRlJsSnUjhIVAFHKPaqaawEU8V5xpl+/Npg+fwFvxRUFakA
fxikTpeeZ3vq7/MjhqWlpwzDD2CF6ByoHgOyFzkilBjBI9Y65XYf3acv3WZ92V8nBZhfwjxIdCFM
hlzAhTHY9c3sNPbComDeqBbxU1c48ea1OR5qspFGVZSkFObkJNYYU6TSUZGTjZYJnGuQ4y0mE2qC
cg6CEVnyicTg21omIcua0/L/2npkvhwTWqJKMGgf4HyH23KLSXvfvMHjyVoYIPjAnmvp7KX/s/Mq
hqgXGRGRNMdbT/PwAqej2zwCqBY4UA9zgVdvbaLdRt694ay7CCeEmkxQyckEoUzMXZ5Uc4H/ty4F
oXlgzCD9fl239BU/znxSJrAAsGGmzdwnp6G2TF88D+6M4XZJWsTdnaW+oVrZVvDVV/Gm3IVu4K7b
562UiTFjKI65meAl14WDPU+qPSh3udpZvfy0boh3CphggztpqGYNroNy2bYUX2cigB+Rp3HKOQRs
oVaBBGChTzhrgLrZdYSxyum8vg6eBSZ41C2dI7HFBzNL05NMgryBd43yTDABgxoKCRXSQDOo+FXJ
x0LjoYq/srF/djq2AhvSJCuJiEWAvxl8fT+n2wktwVews3szwNnDXr6pv827bguZi0PE8YSvc2iM
9WX9Fym0mqdyOMp5epJ9kBI2EA5fLlTqGi5IijDiT/x32tZjtcfUC7f6zPu6i6NeWDcyNTGDpkMJ
KAYgvX8KDM5jmGeACR5i0Shp2kjJaSbqApOzVZJw4CY8E0zQSKN4COsAaWUDSr+GdpaScACvPAtM
XIC8UyaZmMM6JcG9oncYuubhgzkBgTABQa0JHusTlLFm7TcFy3gcP4/C3fphXU/bZJEdeKCzHIQa
kRMkHXQz6m7zQt0EhTFtV9+Ot80Rwy/QeeDE1NWVwSgTIjJMbunCFKenqXrTy3wjNYEj6pTjA6uR
G1aYKDGbbdhkfYo3W7fLZWNDcsGjBSiQzfhvQh4sMZmF1BRJPkm4ooxKtKKeuFk//I27wcTijheH
0oyBrRmAgT9Naffayfp9U7ysuwJvU5a/X1jI5VySNR2e0AmlLfbKZkwip654oy9fOQQvgxtWwpz+
rDMoKEoGvNZd6S3btw4GvjaTC27q/GF2Xhb+TcDhodAA/bE3DEHObup2f+2CbIAwlQFFCsSgRulQ
1lJddE/cTOd80+W//PF1i7UyQaKGprkhzXh76TI0zbpCx6pEMFTE39II+Guq++t7uJ65wyATM4rO
DGVJQEaogSRnBut7eZ9BQRVVJndhWuK9LVeDoCyy4FPog1AzDrGXRQ/W6MERDJHzFuEcYhZ7StF/
wQQm/D6AEDeUQeefqXhUopuu5bz1OO7/ntlfuL/a0yIxI0Rb6EnMVNtk7UMbyN76/vBWwwSKWCSR
IFVmgvGyn2Wro9xauJDv3GaES2S/uNaK671XIi7WM0+5nqkz3nAaJC52YOAqbwK/9ASXPo53AEzF
34QzRCc3Wfe/0NP9Oubz+ZC/XzsX1pVenuNcg3Wi3U1G4zQdqOJU0VchTp7VD9LQouIK8UOoPudJ
fewB3GrlHKIb06mGYtmcDedcguKSBAUU6WecqmfJTOz1zeDtOBOIRJNk7RAg4KWkOxngtxHC+oUK
zrqV9dIhzggTaaaqyTQg+v8p+ciY24Ys4j1a3dQqXfS+nUjGcJMlvuYH3iONt0Am+gyNEg9VHS1q
58eC/irpw6LcuL48XgRgAk5iKmpsaij7CENi59IpSnjUHbwPyHKzUDAjKMCXLnURxdOTTX5aZKFB
lumVT0t9ifwORTvzeO3J9SxcFlmalhIwDy3SoetL7vXf0GZIPWh3Qosp3lRetC03uiWhL1r6ga08
/NVHfR9Wvjg9UwPyYlCugYEakNha2sQ6ryXAcY33S/rCAkiEBJRccDHR8UUh/XaIU0cEjnd9Hdyt
W7znwswo1kWvAWGOcudCx1mcy+O8X4pZEAmyw33mhW4EuOXfml1Wf2E2DwNABgWoIr+/3orIln+k
3pLXoiryTXwDOTJI0X3+EBznMLw3+i/sZmrQ5j3GCU5VHqC1Asi5zFkaL3tiKVLyaBCzToRrqL76
u7mdt0Kx7aqb7FwdEtRCsm24nx8RUqrj+ELA/7crju0v4Tu3hr58wpXr5Z1v52Kp7VxrVT8s+ZO7
UIIWu2hXHFoMFKEMZKHhKFr/C2bQ5V2wZpQJNhCxrbpxUiMw0qAS5Db2uJ9viY9S/ZFXk+RsJcuU
q4zDEEUS8o5UFnedEm9U8AGvnw6eCeYVBILoQRaWZKAS8dHMN6V6XDfAywZZNlxZhspRraHRMezK
rexGu8Sm28aRwLuZOITbh+Mdd5YOVzO0lig5InV6k2OM62a8CVSreWz3BqrXwRtO3fTQ3Ic73mw7
J81meXBNaHj3KkUDOdbeevNN1chd3TSu1mCgJvq+/lE5jq8sf79w/FrusjKMUaZTzMaajcFHedAh
Ew8CyMkUFSY5yWgkhMXSKEqBEtZn803PzwL1iqSjHDfkWWLyk1qs5nye8GTIzOdOzKBHGz1nPQge
ZB6Wd737JYsKk5DEhUlBFY7rYLB7RwPAqRVQwV36X1DGyyEDY03Q21rfL16FQ2GChjpCM7Rd0FVL
hUN8FIkbO0oFq5WzMC1IlaX3J8qtkHPyb5b+NhUiUKuAivoU6hVE6npXb26l+gAUwEs3Np4I8e31
hXIOAUt6CxE/vUc3AElDtQnpLxXoAkW7R7txNwu/1k2tNx5kUDt8PgTgISR1Ubw/M3U/yP3ytIhX
GG4JHErgNs+DI7nTBjyEo+oo2/9kHC1/xdQNUVEYh1V0sdDBKxGdyufZM/1cAek2dc1T11nSLnqY
d+/yUrkV/tJ+rpu+fvY/LDP+27fdiH4g4ptOz+nwTQrPGA9ZN3F9Fz9MMN4qVmqagYgap7G9mbVH
cwpsbX6VgKwswe27busP5/FfY6yP5gre02YTL8kETuNCeNZvqL9wcWl28FoeYkgicmx+JcR6fxl+
2GRuvaHHkz7r4aYpeLaHOwSZ2CEY3Z6d7jEGj9NTW/ua5i+UloMDpq6nOAFntG3Wfpvs1T2I6dV9
dATc85YHZuXsLuvUcSZJYTPViOzNbtR+tKDwTJKH9U9+/c7/WL3y+eDUeZL0hYGCCR2Oevdd4/Z3
/nAHf1hYfsHF/VRmQT0Eph69x9gS4HtneCz88UzulPNsK/aUW+KTHttcekne51v+fmGYFMZsZGK2
vHMVz6R2f0+eYo/YrTs5Kdqfb+qej47hfU/mmgyHYOy7KUEaKpSWSvVtmf43HMzHB2XCjaDnYt0o
FZIoQ3DLrHRBWWHXGq/Qxft8TGyBjksky0qanKagt0BWue2Fwhu5/sEzw8SXAdOHAxSV0tOIp2Ue
ZpbZVJaU8jDNf7gh/v1q2gKHu/AGQZ2GoDZwmFQ/2vSy240P4ytFAjrao1s4Y4dJbqW4w717+m9F
yQ/TTIQpBOQzAoHpWr4FOx2Y6HhXEOcjasz1VxtQCwn1pRhfvE2NiAEGzMSjgP1XsYLVp4pmYVTF
oANeQb2ZjN4bQh7Qg7cOJlYogUoaFMCSk1zGFhqpwag53BuNZ2T5+4UnFNmMkRmjRaOs/YbQdM5l
etJ5StI8I0wcSCmd9aDuk5M+H3P12Iz7iDysb8cfXlMffsUEAhVqo7oKvd9T+ybv6m3uRY/yAwUw
H1TFXvxYbdbt8ZbEBITazPtM17H9SWtYEDuGTiM02e/WjXDip8aEA0IU1cyWGYoIHhCUj6b+c90A
76uxUxRVXyrNYOYInxBC6sHlQGJbB4vsP7Io+QH0kRyLy4f5WiX4d59YFqssmcOUFtESemQbLG6A
iwzbqnpMHltLB4l55mXtPk/2QmxhGM280931H/Benlv7AUx4GDDsLTTje8GyyN2hu5Gc2QM15os6
4zqGKLYzgdzam6Do5/Ru370CiQF4EA85ykklWQ3WLhFLqrVlCmTxT7BKOsNM/SwWLK2hztDKnM/+
B5zOx2dngglGqutSm+BKxW/QkLihr1jqrrGkEOR21F3QqmVjCef+W/+DKk7t80pSHFf+MnJhyOMA
3rTkJBmPavYUEpGTuvK+JxNjurkMZCoCDRgO97IBkSQVumsqdCCg0xoYD+tOxHNiJthQTFM2ZoZL
TBqfaLrvjHIDVkIJuQGYOm29Cv9ycUy0kSJREdUB7w5JeKySZpehV6nPeBLELfiWucniElfWjggT
d1SRYg56OaNLn3I5pdmLDCSsZFcHwdXccQf5ebv/lck4HmBd5h0Njq+wcO5c0ZO5z+Arahw4U4OR
71T4Tw37f48DC9vO5n6mJEc+lw/DPiZ7Lc036y7CWwQbZgI9CGroAZymON5pRWipMpdKhePz7NRC
q9NpoHGxRG9wgHdufx97ptN4ZWVrZ8murdZPD7EvY8iYA4flrW75+0XaUAsBePIj3BvNELk95IOS
lKMCz4tY7KSCPslCGhAsLt62mS3dtMfymPgQBrSjHnkqQbtgeYJmTm5r2+FV4Dz1eStk4gmNUy1r
BrwFg4i6QXfP1+n7QwvrwwmZKJK1ah4OSyosbPRz9kN7nr7J38i+OpT76a0WTsIZ0/Q2PQo3AJKt
eyfXNhNRSBxG5vi+gZBUKL8DYh8mXvdSHtEluBGfq+2wzUc3ktAQtac9r+zH+7hMgBHqsQ67CXdw
i/mu3Ovm/zB9Cuztv5+WRWvH8zwHvQ4MYpjcjOZslZAr5nzB6+2ODxPMQwZafZD51ZGex9vhmwoe
o8gW30SvBfqbl9xykk0Wgi2nnTYoFNGq7QUPeDAwnP4uW4kDj+ZEExaBHUrhZKQlrMTgXQFniRXm
vysC/E1iUZUDveElniYTQFJzEuaqxLujcv8BsVcoKqlbKDhscze7570J/wB5+Nit5RNfBCwtKuZp
KFBM+58rDU+2rnlJpVc9+NZvFF/E8Pf8aM5OIOyT0lHD75HyOGy4dytvL5m4EvSyWA7ZEjlx8LLa
NjbNodDtReB3mSHoEwtqG3wsEO/Am0ywwVB/ay6zWEuw8QNfdiubvkittRgePNAMSlA9Te7JSTvx
Pj7ntJtMrAnScOmlIZRKyaMp/JygMMs5i8tlupKwsNwa8SiCbnfGZTvYor2MRFR2vwELtVd5uc8l
U13KgCvWWJR2WkZVVw7vj6YR6dFSw1t05BcY1yJax6uY/GH05F/fZfkzhCwOKjHHTaj6yR3dy49q
BRnznZreYgJrCDepiV1cervYwsAaXyQM+0dIQ1/BxBvdG995Hfyvci2fq8QszQZiUWa0KvBDC29t
Y89P3aHfqr54Sx4WwKBqLyps5+47lN/N1NZ2FA1N6lSb2q938S6wS97wCK9WziLCDd0M5nFEyiju
hDfJaaBKmaCJ1EF+Lvte25Gn3627HMenCRO/wIImDF0Kg2ZobEIV3OsS4ST9y7FYczMmZPVGBkii
lMQnoZvsXnqbVGGThrGrK6ds/mWIzc/1JfGqgiwHRzOEWddUCBGqP7nVrvxZ3tMSTQeIQC+oDFve
g8FChkoiV+iNu39MdBJMdUqisvynDiFYOmhpMaK29B5BiLzPX/JHXgrCeeMQJijRMYDQEmADp2lH
NwpkPhUfM7Dcdy8n3LMw8TbtxxnwUrQtxPrYCTujmsH81fnrW7duRWVx4p1E4lIa8PmE+kFO51+C
vm9LjYcm+8P81P8EIqicfb5ESZikkdjim/Vee0MABU4gwUwwlr0cb17Y+8OUx4e1JehfXNllX419
EEtLgtVvW7xsoJQ5Qh3KbjQndIKHRfm5cNTZAWFSmfhCcstPVNe9RGWx47ra9wKlSFPEXbRZQDzZ
VnLFPQ8isR5NVBY/ji54JiXLyUvyxCpk9ViXPGTE9c0ziSZJ0MrQVLYDbahziJkw4A1HT3teeDd7
q3Gyh0U4CWLxnNh1Pb+7sMZsXl4KVY4bOX6Xp1rGsdvAkb8rvgpKDxpC6tDiPdiWxOlLuLywuNza
F+5CgFzIwhiguaq6K1vjoKUg3ARYPmjy5/XTdj1QXphigr+WmJ0cEswfKfczJoU7vzqArrjyIR9v
5bqF/ijebaVPvlc8MoarB/3CMnMnBFqmpwmd45NIQW8NHmtiPOsJZ33vtce1T8nkqBCXCocpnADr
hjJErTULVx14MfoJ+aGoUieUmtqa1OmQCtVdnna425vmrRQwkZQJNLbHkZCHstXml6xra09qIcGm
ZxjuKKvEpcg1aQEO6fFxoPOhLNXRhyawrYx5ZVW6usl16QDhpd+znrq51r1EavpDS9tffVHstcGO
C/1bW5GbsYx+FTn2OZ7zjSr1kCEt9TO08SA1NFWK1Rud0+SpDf0MB7patzR6IpHp5rHm4mdYYRhY
xBRcIDntCBDVFDjovC/3zawgIS5lH5SquZUUGAQwhc1fOhBz3bX1bEzSP8hLuiF7TBEXNrT85MH6
h2UbMpV7jJsDohGVXMZ5ng8xN9+cVf2YdmhdTNWtEjRbMcqdSSk4EeBqSLvwVOaJLzVyXk91l560
6TeaTJWVBSavisE58mwbE0PtZVU0BBBq0NelkU27wRWFw5zwyoW84PlOIHMRXGihqWIVT8vzcbKX
lD97CZw3AwxF6QuvVM7ZH7Z/SQ3MaNZA6J+mpLHGRYlMPJka57HPXRETLnNi6EWgwYqZybtMlXY1
uIOFzO3M37XyEHb3IeAJcho8ZE1q0Xx+XD8CHPfQmBAaCmaXVy3AZnP3rBWzVw880ajr0LIPD9SY
WDmL0pxOoY4ik7M8CiUrOhvQwAZ0ZbZnd7zNXahH/J95V5en0YVRJnQmeh2kXbg0n+nzPN5KYe7o
UPwWSk55kncHseo9YjHXdaVhdeFWhEeGzwMehQBRjwDm5PsGD5/WVqEg+JhxSufXc/WLJTLxo6uS
lAwLZK9FlciKdAv5834B3yvnYqtkDpQgbV4vnLuZTDhpU0kYVBAdnSTQpRbZrZYcAumh7DZNf5aK
h0V2T63wGUC1ZcrgKZGbQ1wYlsyVoeTEHLZj2qRDPhjExN0YUlcVt5IBXGSwqDRzRxyuVhg/PjTb
KpUmItahGPzDh1WcA7yHlhrD+Jjb3GT7CgHSpd/qTL6mBlonG+AQPw39XVoP+0k1bsSgBF0n7v0y
gzKCAuaedBOazX95SV+skglE6lwRqYQ0x2lUBzuRMyfLt38Va3Qm1tTKNAaxjuqQXKRWNwAOkPGO
Iydms+3NYZRHs1Vw7OfqrPZHMRT8oiCcmH19vODiUzHBJavSVBMAXMUDXfHmLXlqRvshJuf5qY28
oPB0kLNheGN5FknDgQxnqIejQ5dV7sAd0eSFAZ3JYSKjiHtIZiLDfxOoM0n4SZ0/bsq9IvrG4Bi7
+cCvhXGuDVYuaKI6BtM63FoN8t9WVC1R5fSdrr74Lr4xG2h6MpJJClFrl05xTqAWAHlZsLlVkiVl
eG6S1OvR7l33UI77sB1PlD60IZRxBogs48j9EKSHgZfDLPuxktR/aXlCWDI0KvRc+upszgiNpeGa
s4bUPnZTSE2sr4iXX7DqP6JZynVvInhpx2W4KPYe9IfBuSmc5MirR3JtMSGkisambUy44gIiH/zU
iVGOVS0URL/VPq/1ydsrJppIetSFYokLQEEdO6eVQ0XP0HgecR0p+uGHbPuzbEO90RaOC/OQ3Ipu
NbqpR9z5HP7QSiQw6O7aAKnPg23wIDrvU0prnsKEmTQsweQuAUrVuIOreBiiAOdAsW2Lbdruh2RP
kz1gQiZYbKptumtDvLGyM8A68QvaJ+bbUg4SttSTOT1n3odnAg7I8OhgLDE2nsCQqL7WRr7pFM5J
5Bx/g0luIOEtAfmAx5EMtfUqif0MAgRNsyE9lFglw6uMyIJaCiey88olBhN1pilqIKCJFgmJfpjk
OwLOULz2QnmrxaOVxq0vVoukL97XxTYy903IuyN5v4DtmNZGV0kkQGTtgdqXHIxgRMcIBXSIbG70
fBseeEAsXkrH6gbUYR4ajYz9XE4thkb9ZAfmvu0CPxN8eYNqQHDLzXM4UZBtpSplOfZx16SnABUI
BwyT5ffmpQ6t9lVUgD+DVopizT8wQvqdXwvmXF5sg1UwC9poEaK82Le+XhlORXm5+ZKmrRxdtq06
hGYdxwOi7jLDA1VPO9qB3doyfMUNd/9pCu8jRLEEV70p5XXR4AkyT98apfBkU+acC86RZ4msFJFm
GZ6paIGYgi120U1gtm7T8ShveLkM2xw1IzEr5gjVSuN+srPbwQcJcY4Qi3fUDKjTgspvLbCsrt+R
nKcE2xctg8kYmhmrC4kvFZUlxoE36a01zZ23bom7QCa+AKVTS6EOvxgB/29saR/hZJ+WYtNyvlGQ
JZrN67Bwlse2SWsNtJxyr2GKOd+N+mMly7eh+rBU8TiL45xptj8aSjLmCTOErgHktJMHzkg389Mn
Klht4FY3P25T10YQo6Aa4uwgz/JyHC/KQtPcCoFJ8GrK05fICDd5cqfK0DAazcNshpzMlPc9mSyn
aFFUl1Ncy5DBJGO+E4BylAEd6AOemi7PEpPi4IDFahXgnYGyr5XFAKe2nQUcm92n47f1zVvu05WA
xaoPkC4zwECE1E1TY5SEVdusAlvNX0ej9lJNt3oifF+3yMus2Dan2raFpMsRrnh0r6UQgiVWjEqv
apWvIPNaxh/oNjzT+/TAC5i8Y0iYFKYkOZG1dMEeHxTFVu3u3B2WNmecWrll7CikiLgPNc6twzY6
8yip/7nY2w6vGUO2tfjX+hfl7SETXAxoZ5VKhou8gU5XpkDiM8qsBBLs+ZRAZkTZ6JnkrJtcX5TG
NjzNeOi7MUQSLsaRpemRYwYqJxO8evcQmaiGocuKyZL1hHEMjKgOz8RZc410An37Q9TyYtdyaL/4
/4cVlqMnEIJWJzM4zxc4EBRwd1CEEWwDYI7JkR4BgudVla4joS4sMk3cugvTIl+o0bT7hYQoBKgX
pCehB8LGo2HPr0sJEZ1WT3+NjsK2eVX/Sxp/YZ+JmXWUgSx6GUPXW20vVY0dtbtxyu/XHeSaVIIs
XphhouVcK7FSlfNSK8nuOl9wk5tqK1ulTx0epus6VPXCFhMvZS1CEUtrolP73DvJnY77VctRjRXs
xtH8t/JpGWZGMytxqmN45t2z74XsNR9aPPniFhqgNqBrchqdcu3NjN7aWrXC9KYooNpcJ74a3GY0
u+1GtxweiLZtyWGezlq+L+L7QpcftdpX8hGj+D0Els1dZNSWASLNOU68FBGjA7dKVPeoqMYWgXTv
RO2qTi1FT62me61j9AahGwvlcLsZFJ+IgS/GMkA/IRS6otTuh+Z+Gkxfz6ktoH5Iy9Kd22iTtNAK
K9qTHBn3PaYCmyS2lao9YYzKFZvW5XjD1RvtYoeWv198IqCDsgqj5iCxJ4CFdfhA4ATI+9xPaOLK
ReWBPfzWkHqr738XBl5b91XyoNffqgQkXQGPEp0TWt5r+xe/ZkQp+/+R9iXLbfPqtk/EKjZgN2Ur
yZIl2XEce8KynYR9A/bg059F731PFFhH2Hf/owySCgQQ+Nr1rTXoFUzLbL8tPQiui40RiSzLanVv
3Qouk7X6KCpmyH4DPqFKYGXt3Fb1V5xaDFIQjJrmHnPyxkeDYqWrrFyRyMb1jPLizDm3ULRDN4Ck
ay0jtFsaO9SNvKQD427kKAfmoI0s0toTnOvnO70418psadstFE2CGf3pQnVb6Ppl8/n2Zbrqe/7s
i2ceipuuMLoO4eacDU7Z73L79Z8twFnImZBWk1aYjYZWuaV1KHJub69wvXt0sQfOOhZTTQ1mYM47
2zaqM8MLaHftqfDgevwydaCvrrkYf/pVPIkycMG1/AQ7XnwjVuuNTaW+OGXQHjOnXQoynjYuPzJ9
eJup6UqIGZRWmCOIPhpnI7t5ovm4VqtXhGg1umq5y5ElUG/2o+VxbVmJ/YLoBfCMQypTKzYT3BQ1
HD0ZBbzYHx0suZPCMihC0Viv6Gi56FIboAiQpeq/wEr5zvZXBR2ID/xDY/qFXUiqmR1FuDyTO3vF
y/yYeRYED1ZK62Y3+uu8HKSnnwVXVhApfVIXXFwcadCURG5BL4S2IwQeCq8M9Qfi9b4RwFM9yYIw
RXBheIqhwmwVaW6wyVhnYUT1TZOxQLCl9SHfMNEaF4pVar3IQ49QqPNreZtuujANYbkqyZe9PgSf
jCCkFe2JMyxMYWk2auAOLmNQfOmplxYvt7d0NRX4Y1d4jqFIkiY2aS1u/EB9y5AdOsffqqpzWGMe
o8zcGUMvqBFdE+i6jPR4fiE7AWVFnAInWGyVgLgdlOsTsNdEZ9nX7tgBWOT8DB3h9/WGyl6zW361
s5+ctRf7RQR7Ex0wZ2XyyYRxS/FBizHxZdRY5Da8fcDXex0XJ8xFMnprpGwGOxXuzOwpXhGUB90v
UIkvA8mTvglWE22IMylqKltwFW3xaTZVt3NqpAp4689oip1yrwhFNB+iBbmopSjzIWdsgp2uVVcp
Qcmqvgn2JHp1qxm9MCRZXQNupowoWwLgpQJLXzSHvLjPgXXLtcUh0oPagjAHVatO+UBUfXt5QYzC
s7pQDTy0U76mP/WvJHpp8g3IZp3ba4guCY/1tCD6K9MZ3q4FHF/BiMcpRTKSbhPM+FIHvWJXsKDA
OPPsLLHRS0msIL7uvWq7eOscdb8pQ4jvhMOxCtWH2+sJbgnhwpdUHbXaGhFE1Cr1pShs1V7wzq6P
if95Z2T9CRe3JK9Vg1Y6jpCFykczOiX6W1vcx1jetAAwbvId2Hi2ehtAu1XGCMCbzhx4W9C1/lfA
1otfwhmVCFVwWDc8CcqyHYljv1qQX7WZM8664DsKzDfhjAukYBVaAvB1aki7UZXcaVI7sIZtTZ4S
sw/iufRuf0hRNYJwBqZvMAVZrGA3Ek7fAR0dHgoCGUD2lBwhwnsyw+LBKN1l8cdw7SqaWzwWUQJ9
veF5ccKc0bHVTIVeNkoi2RZp7eT3CH8BZsDkcf+4ludGl/wwHus99DtO5LhgsLYMpuf6Xb2PXLYR
RcjXq4QXP4czUOYyD6yz9RX3U6L1W3jRdtwZXgGBlzpIj+CcEnwFkb3ggZRqqUdyUeErDDvzMQqH
MPFQDWCoQa3jjKLzFphAHkypa8VsFxGMhWL47ZI7pb3RVRE/v3BPXLBj6tO/a63rcHS/siuXEJUc
/TK+Kz3Jk0W9ANGuOJs02EmrKVEDYFj5SFIT/OGzQyVNEDOuL/BGyMjjJq1eaXq2WvZYH/yBbgdA
7yLiYmbw9sMU7YYzOrMilZEyI5Ve6Lds+p5oOkZyNMG9Wx/3rc1w5maIxkFVV1qDInk3ldzDXJ0D
4IOTyJM3dKLo9/rY2p93xUMmTaUs5hyDFgidrLB+bj2CThEmnHSoOoIB80RQpQM+JUezKHP6tSNg
+wTz5tAcg0KQlnmRthEmUwLPqXO2R9WXQl7WWlDnRyG13ZVhfwiW3+vTU379B656TSpuHTpnXSrW
6yY1IV+SplOIsUKUJbUNJZgnJNBb1GH6Y69cJLcCvzrJRLRJ17svfz4Cj59skrnpZTktECn8a1RT
ih37vnpkeKSfqkiqAxPPNFQIRVHRurMbO+fxlOWgdbJeQdhCbp1mu4LVikc58whqtCsFarfV3eLV
9gyfPdO7/w42e7Fxzh6NLJ0obbBxaWOCCxEZyrIZG1CvrEzVmHHzszMRhEmC98VzzKSgAI6WeNWB
ig+VcTRIikluClHNXV8zwVsWFdx5lGXfQZdM6nKkCrsJgK+VclI9rdm5uhEh5IngQ3LGaakzKZ4q
MDlP8iayf5oQYrtt/a5jUy4+FmeZ8qkv297AVUm2xejI/hCOm+yZQAANEW21AxEqoJbBPzUGPKay
iEqSzgQfrP+YAzQn70YIL9uH6Kj4mW97IosocCY8mrKVi0VmPZabEpClS43fpJNrTz9ypRS4k+vD
fBcHylmduCFRVw9gtkPsWmwBecCIdu1iXOq3BMbXBBiV2S0eumOO8EbIankV3PxncR5eOTaF3OcK
Fu+9+CE6t+C5inc0XPaVh0rBVj3Ov4sH7Q1sKb9sT1RIElUBeeCl3Jtp1dR4GK03FA4G78OVo4UF
AMu7mR8Hou1ec92QojWJRkyiW7yba2Yws6JjA9CM9qtlGCky7kGwIfqgolU4v5Uk+Jjyqn+UbSO4
0bFyakiZyEclXAmsI9lB+coXjt5fu7GXe+OuUdfPkDNo4S1JCD2aPZqHvrEdkQP6IO0NpF33aNWb
yfmvQvKLdXmvZdn2OJRTj/w2ILt5n97RsAyjve6n37KN2jv29h9+Rd5ZyZmuN0tRon0jvc397GXq
4NBc6I6vuYjLjXFeqUjGxNYGNGkSY3KrYvLnsfCVrrsfjQdmTBC07ME92LvG+CMDEtJSLYealm/l
laMlspPZP+jyLjC+1/z05W/iIulZonQgMS4wJP0C8PRXWwZuOhva8Ekg6267MY7zWxU7/St40rey
SLtdcLN5R1bOGanlskINcwInXrZblrBsR//2JkXnvv6Ii/LCFA1jPhVoT2vjM02eO2PcT73iMPkj
UQdRK/Ca/bs8UM6bGRWQ+lRf0tPS6U7UotSsLM48A8lagqufal426K6mDm68CCKQa576cuX1GC62
GVntPOk5II8m/ZZO30r96fYxCuwB78GWyLClosW3mpbSje3xXOjjXiu+z6ouCgnWl8BHj5db4U1P
YaRzZnyWuNbgrQvX/n66X6ES050IZC7YF++xaoVWfYwCDEASqVeAnYma2mnRBujRCANTwcZ4/2Ro
iqnHBM/tE4LS+xUoH1Z6ZwUTtT/TQJT9C64EPxhQLHoNIhpciZ7MO3Mqt5ktmo0TnR5nQAyd1oq2
YIm1Rq7SEySyi5/R4q/u3kQJAGCFFrIA1g91IxxUE53muv2LGz+VdlWiB5KdGBC4+QZRDpo6a4g/
h2nQCV72VeTJxaXkpwQ0bYKM3ljDfEcHtKM3mfUt63+S5MOwSzdSflh24lXVs9V86zELZBULZJQO
CjpZqf466hsgyx2j20i26CN/4pZuvBaTMzkWKRDuxXDUYG9DuAUdAV/Zab4szAWu5h2XR8CZGJVp
WmOVWKn1Jj+OHTQ+oQNKgvk1FZJ2ClwDPx1Q2ZMdzz28ZYZ673xqpsWphcojokU4Q2Obs5HWGPM6
2Uetmp7sPDuy5fc/sps82n9MozoaZnQ303I3dsYbNX6VE0RBElugJirYDA/yL1mZ9BbUJE9z+oYU
VKl/G/LD7b1cBTNc3AAe0x8NGavbfoYTQOap7FG4fap31XG+I9vZHfbNw3KgltM9CycYBG+dB/RX
yxzHrMPCvQf+xeWu/5n6kUc9cOQg9Q1F0L2rHF6XG+VsS1vPtd4Oa2S/GVDCinbjKfuI79ZFh6B9
o5FDf6KAFRSuiMJLEJLxUH8rwYUcc+x0DqwdJuA2U7DOaIgSe9Ft4ayGtJRtkS3rdEZluxLGCdoO
4Fgp8QU35loN7PIgOZthK7JdJCj5nxjMZJNWvq7scslEu7ZxWf6Q6NQhduSleuMYmTCSEO2SS52G
Jimrefi0WOjDt9u2d/MZRU+nzpyFfeIZIl85GosXR94/3DlnXFQKBSyZQHRIQrV/ilsPvHi+kSab
PjJPtNhbUjBn8VFGfG9G87tgdYFj5kcCZMUobSvBzot9H6zlP/UJ6Os13LDPHahoyiNQkq6wOykI
tvkBATlvomGo4JN7uAir6ZyV/gbDc64N1bNvw7cGLJsGgN8JFheljoJwh+dKk5k6K8xCv1fXak/X
R6cpvwtOVXCfePKzCbzOlrQ26VehkKxHxAG14ypxjFMDiqTeHdHiTjZiER2BUeA50GgXq1DlgBOR
Pym0jO2E6fRCqB+1PocboQQ/IqCNnRkNNZYp7W5nW7veAhGZBRy7Ve6mnARdtQS3T1R0XzgzlGQm
KB5WxWDNKl6MvNwNEtkCThlIZe+gzS2AGonsOj8WkKWWpBNjdWCtU+y7Xe+1W/bUgNbvMINibwdA
6n56RADXUujmDO7t3V4dK7+whvyEgFyNszWtwQAJZw9owx1mnNcKXeGZ4LYHhllxFT9Cvar2elD0
nFYWJxReBUZZ9FA4y1QZkaU3EXr6YATpu2SnZaIJ6NvvxOaHBjCFoC762qGLLdlpp5OmYuZDE+po
3b6vNs+SllptLGUGYvLea7bLXtuY0V2muGPpkMd0W92DWXcnefS9nvcS5k5ENvb25bXlNWi5SEBU
e1Enu/sEvvfbBAjV1/rJOKnbZYcpM78Ps510sl+SJ1Gz4bZtt3mqNI3EudVFaxopMY9JnZ+aaOUY
+kYT8l7fvio2T5dm9MNQRzaq830QheyQBZrpzKYTbzMc7orkbIELFE3r3bZ2trzerotzlaSUFWiX
rVYW46phHq5JRhmIQiDR5+NsDyNlRboebSJjOYCShw2lK83nCBClSMSaKbqo60+52BFqDEtVQ1v0
VOqxp5uvOnwGxK+14UlJf3edqOQliNNtXm970JmUsAidx9UNVy/1veLlfhbkT6sMEQnywenv0QQO
hGNXoqvJmZZOmXSrUdDnUI5WiBnup2jb3umHNSvHRIgreerG9oR1FYG54Ud7NGVKNWTdBaoQ7bZD
vbh67jKHga4c4cYWo/N+cWgzn1QCQOTV5tUfew4Nub+/q1TGqp0ZOOd/iXpE4WrK61C6XxVIsw1I
vcXEHIK79InGuLhLcW9KiV3jdVij6er9oxWZXqmUXh6lXtmeCyMJbnutq43ky11yRR6mT4puxglu
7+++Rj9Vx1xr6ieP7cZ8tY7z9+wOgCFPBCT/lHb8Go0QxbQJsYiqcmag1EilYzhx7XukG/OZnpXn
MfKMcdMkzvKMZjaZHO15Oswbaxvtl5AFDNSp9WOSe0MKNDZkFBvqTJjJPumeGlpuLLkGQE9iCsbr
luTPL+UsiTJMxZiVq0EGjUMPbV9Qdka1q3YOEEXAcMpBV74ur1L9H0B8PhGGt46Jsy1JG+laV8Ob
F7a5HUfjESPInlVbjzlaQ+b0c1CX4yj7UhGDDDAKMQW9NX3ftN1t46M4Pc54LjZ4qcmukJ4r8lZZ
9zWKO7X+rTBfEqqeazX/RnPmdOMdZBU9ps/eZPwkhnVPrQSygy99XupOzprITW36jS6ZYBxXdLzr
i7i48fU8Fa2RgbNTlTd5a/qDkkCu3bpf5rusXhzBbV+99q3z5EzYkPRRq3RrGuFYZ0V16l3sQ4Jd
/ljeOpAtC3UcBbvj4e9zm+oTSdHwoqD7LdPUHxqAOqvBAczJK8xRULK9igNUtP+9rDwUvrDHtBsJ
XZ+VHjSPqdOdO3BDekrngmtkRHdY31V+OzsYVStmtwrTY9eJM8XVaNw4Zl6Tt9KKf/NIG/GyG/L2
tZzBN9vH0EUy/G6OXbUpN3IaH+ryoU16F4hJvwXhkeBrX3cdf06Ds21mrdtaloD8ZdgtH913lK/R
IrfXbsMWVJpr5cX2FAEw+f8o2f5ZdI26Li50YjaYw7ZJ/Kn9uDYB0u26klj66Co07/JjczaUSCZ4
c1Yb+v/I+OunEnw95qoVLZR6vR4s/tkWZwZjEAONIP7CUBiUgMo+pLIocxG9lfXvLw7OalK1wHAR
LMHA0OIfd6MaKsV0tqe7RRVU/IVfiTM7KHeThhLMcKjZ6M0MQBvKQBmc+7KS3TdFmEb3svwotYKZ
tKsoBoXA55maAeExfvymrlNFaQo7Qfjbb2FwV6UZjHXrIQT2QI+xidxl8G8/g6tf7s+SvA1qYwYa
4xJxzGDdydqjYggxolff2cUKXKTUl0kD9jmoYq44+cUrvMFwK/u8zoXRbbuLAROVndwORHzPV3OJ
i3W5HE3BwDzrGElWIm2Ehv1G/yRG/u8C34t1ODtij9S2tDXibj2Q3Wwg7HWUHrTYWR563WkxBrpy
NQHKVNeiGPRqyH2xMmdMZDRl5Yb9W1hOcjoXsz/Sg/nQBeWWoGXaHtidpCFr+4d3hjMtqRpP1piA
b12qaoeNFjLQxf1n15IzKKnadFWzwHrVJeb0449stAT2X3R4nEHpUy1SkxHBtCTvx97VUOSSh8aJ
NCEk8mrYfvGZOGtimb00tRU+09rBMH4p1E+ClfVJ+SSk8IGKdVCcTpzhOXkSIqZFNuWL+LeizjZI
DdfCU7yJBm/ZfALBUKiAYudTnbuiDsr1fumf/fLTN7GkKUYu4+F1YH8ibu6PGxNItKRyUDH4rQYa
OGEzV9qo94CnCtXOr0c5F8tz9iavUxt0xfiw+pG+IZxlryjQDCC6erHvV2Ury1k6Jz51WwNPpHkt
K2faMBFQ/XoefvErOOujLrbVNRbKjV3hLbFXbM1gbSHNrYvfYLp5Chyuiu1DCvLp9tP5CsE2VHgP
0yKyZZr4c0WqXLhKqo3GaEiSdmSZemdSCJRAJw1ifSk6D4m27aPOnUjrRmTfs22ehkV/6vVvdYxR
RZxU3quOmu9L4D3TMXExnempfVq6lQn2AfV50V+YNDuMEb80HojZiHzvl+iQ+/XcwSnWrNjzyLRj
58cpZPGmQ7xbX0uOeeL/aIL4iwfkFuTsd9PHbVmXmnqUZ9W1jcad7OD2F/niAbkVODudg+4Sk+Ca
eSzocc7PVLmvMkF5+4uz45bgTHJi1EZOtD4708naJUl7mGnvDuYcArewY7nujSXGiGPm3N7Z1zEa
bl3OTseyLiflMmvHtQyyaooo758qS6kTOevnAjLy/faS5BPW8Ff+wK3JWe52hr5ThtbeuTLjY6Xl
uRNZHai1+ztriByMHTr6Ygf9qDgFmIeKynxs8s41zOodYEpXJ79stgODvTcmwNrFCMIjM+waKRxH
c5v14G6Y6egsSrtpJ+hQ2+khTqs7K7Z/m1Ozn4Z8RzsNU4zsEI2tq3XVd3mWQjBW+0xF3Zc+VeO4
bwYUG/p4qxQgUIbMV2plnpSvtOnJRkmf8jJ3QRXqRDVYgKUmoP3kxmiE5hKI/St2VhuEnqFCtyz9
kBl49qO3ydJ8sFF7iQQxBDxhyVA8lqORl4yOH1ulM4NhRs/UrQ5BeVKUYa+XDzXcyjSVe5UtmMbX
nbiYN12HDyPlXrT0joS2hFdak29HQ5ixhXp1Yr9nSg+4yn7oqdemiNQk1DQgO5Cyl9kGVb6t3NWy
GTD0U2tNgtLoiIyxlp4nyXKGuHXzut+WehIUXf5kTsW5avvDSCC/1QzPi9n6RiRtbC3RnWWo9tUU
b0frTtPAwx6DEc7Q7voVdgg3DPZtx54S1xohzLsMbsHkA51yZ0YvFzxysFRJoEk/uk4LMxUZY/6I
jHq3yLbTFbHfAjeSTOkPeay9LpPdvJlQ8YBF0bVnlplBb59K9UHWO6dqfxlD4mVZ4mhN6uAlhVQq
oWthb5TKBO8m8VRD91Vps9AeymHnCE9ZmquTnspum6D3UIypk8rTvpzKH0Se3USVdw0bNWdSzO8W
wJPQpfQhnbXtehts86mHWRR8r/NMDkU3eFrtL4206azJWeR92r9CnjYymVsAKa5I+9xKvLoPl/xh
Kc8E4OrxKWt2xDzZMso4d0Z8Rq4syR+0UndZtC1BqAlwUjN1ThqXgb18K4pNI2H3w688Bjlz/73p
MGh0F0M3yix0DzKxS/SY6bs+AndC+mLLH2Pn6yDJS+fCMdSzzn7kzCNt7hD93qj8tDl06feUPSyq
K2v3Cf1Blp1V/2K2z+pAIrM/zz9LCY9Cmw6mfccm5kk1eL8iv7JDC8W7qs9Ddd6NrZ9OLzr70BrU
6oofsrGh3dtC6/2SKF6lPQ2L7IwqmN/OHThvzK2MQYEFDormzylw7FMBDu1vo74EKIP6vVWGbU22
DIqmzaQ4rfJgkfqB6KljFO+a3juKBKfWDo7RFp7V/ZTQLlLz75N0bOjsSYMFHhPViWjjkPEbSk9O
qxWbKXlSh8jtqebUa+O+yX1pbv1COi9x8oMS6GSSQ0wxvjg+avIPuaMvVfk9mvsHyLv6dd8HVmEh
b3vI5R9KjgLLFHk1W7xU80v8G4yXqtpRnWYvas99XHvtWPpGo7qS9qZVd4tuvBqa7VKM0wxJ6tr4
jknyIy7OJttqESamailscpBPK8vLmJwpe8wkgktaHRkkPgr5NWsICnfZNzUyf6YUvXfSOYBlgNUW
eootA/4icSzr1yijxqerHrADfmG82Nq9UVbnEca1I4sTTyAvappNruOOmhpI/6SHXjHvMb3r6QY6
/aTy+iXsNSgex/jnFoQNp/ee0bCBuAYqHp6h/bZ6DOvVilPmtq9XrHNzYm1YhvrxgInBnAYRWupR
VYOjSPfMjnpp2W4i1vtasip3RL7dpi7VzXBJchdMFcHcAVhSgoXGGn2lmh6ZmW+zDJNNZEw8fVbC
LrV3dPrN8r2Uvxs2EtBRQTSYumXV7gdSbCIlQwWqQ89XBcI9O0SZ9qAk4PRWwwWKlqryM9LVkNkw
ucX00NmwqiiNdgBuLB2ab1V6rsmBLcq2reJXFum+2UX3naSehlzfM2AumH42ZckZmp3VINocU1+p
UzdVpo9sjlylOSdLUblFkYZV8b0jcFe15Eizto+QUmUGDHCThpSazmTL99NEBGnW1zaGoa7cfyrE
23TFUggXNxSkMo1WUbNz+l2GBMVm5fxIguZO99kHBh/RRbVfRKRFV8Khv9bkYgbGVK1FSpSdjbrf
1NHosbp2zPT77TjhawGM2xoXJqRUogCtVdpRyRo3MTD1Z7ezB+KfZ7v53hixJ2u+Jb9rshooSpZ6
BhHWkb5AoLifwGV+hZVpVm8wKLp15jGuc29Zyb5A09QMiRtPz8mCyJa2uyojG7Xe3j6Ar3kYtzpX
zu6VhY6UNdqxiboA3PzBiHf/mDCQPoy96fbjOy0etXpwm0UGZpUkd13V+nrcHzHW6y/TsrWG1o8n
5pQWBTFZJnuT0gp1Ja8E/JfXgZ+LzpNGHXJtvQ6F1/1utqWfPQLNCwHWc/JgrLypiQAv+XVQ6u+T
4Yej6zxfzNkeyXEODAxH1U56p2wklyI91XbI0+/VoFiQ7XgrzY64j3cl4/hrx1yKk0qymlZZTY50
OVqtsdcHkVTCFTlL01RUlci2qaOAx3PEpJNVQ1pZWo59baTB1GtwH2abOn1fhTWI6fVM3kXS8Cg3
JDnUVgWJcZa/tCP9VdtNgbF0sCchvKIzssdyWqOivj2nFgkba+0mydUek1FjoFsIXNUmEVS21qf5
V4Rv/v3ruYQp1UDgkctjdoYku7fIdF8vICw1jF2lg2sZUcrtl/Lle3DLcUZQV3sWlXJpHukM36VR
T09E+B/REpzNK3q7HEbFNI6qSf0lsyGjVAS3d/HVlnPb4AxeN1QlleMuO1uHAd1I4lfHMtQeiGcc
OzTCE7TCl5fba64/+9aH4gycPAymtkx4uy34OzP49qGQXYIR2EYV7O6L0+A2xxmzIokzAymceVSQ
rSkdzFdMnVw3BQmtYEN87UplXS4tlmEca1CO2JId6oq2NTLTswohslmwpc/27kWdRieWPCcUtzzb
stIb0TmmYVVvDK8bXDV1lkPi08jr3v//0ZJ/vS6eRyZVUZA3+gWzykhnzIw6diFwPVdwA38vwdVU
GDxK0ymDdkSSF3T3815JPG2PGiBa4ih8JgcUPCFnKTpS0dfj7IbR9Ha86Dq+Xte66IyHWhYdkhTa
tExU+fikafl69XWL6KZqqxaPQFukxEqlZWBnSdVflLr9MGP992jQQKk6TDN38qkZbOJCHIv6VKne
Vbo8LlX8PjbtfUPZmfWmCcHGfj/r+UY1fhvqz6xcnC5avFE+WzENBkl/bTv0fFDM9KahPBuWdGZN
7UFkyI8Q7ycd+KFMui/6YdtJTxQ5Xb7MHk3k2O1zDMCbZeFWS+RNxRqYa9Kb2WXHSHle8l+37cAV
frD1g/85Dc6lEauJSsQ65lE+I1MBfXaQeekBfOv6Mxn9+hUAMq/ftL9nv/Ilb9gMoISuXYbhxk3r
EtkRIby+Rn+f9uLPD+JuoCwtdpETlZ3lxDV2ZuPVh5UpFqlpKBO3/y80aP8+AO7qtWZBqMnG9FxI
i9NUv8z4MaGC/uB1g/FnT+vfXxiMeRyVqqhgMKRWfgAxs9vUZEMxYnj7Y15pGfy9l/WZXawzdWPR
luAMOYORvLEdcm6203286yRnIYG+a3f5f9Gs+3tJznfVTAWgk6LyVQDxk++ALwKOMhHCnK80B/5e
h3NYBUp3apThWpQwuj4iv+hVCdbWWR1vV1LmfxGRzDUqIn6ECvQ6PA6Uvnf7hD+bLreMB+fNEouB
J2IcwFTc2SiovWPuY6uypNyWiXWabGubqNFBJtEj8AmotxsIGZY33ULXAHKaj7pmOFI/b2zw7A7V
j3FEKm0ShygoU0TZxp6BNIwLPypqR5ff2ga8s9MQknx2e/a7irVNZSLG66zsGNP+jpTzXdd1D1pl
fG/t2ivzUlCc/vQoN7bLo/RoQUnUJyU5qhrzTGW+G/PCUyp2YhFAiS3Ukt5HdXEYrTa0lja98kzV
+khyWBDz1KnmT0vSwkH6KXXTQ9G1m9yMAhUn01hv9figSecJebyey57FXjX9VEzUbZn0W7XQniy1
d9lK3g11CDE0eE/auHUMu37VevmtrNVTK4GvdwHx8u1P/ImYv7Vnrg3VpAvYM7TCOqbLRlfexwSt
NxMQ7xpD3WD5l1H2VBRIKZgbdQQ18GQ7DPO0EqMOCo39cqIpWkT2m7XS9czUlXLD160UM6p7qsVe
rfxQ9cGRi0fWPpXEdmQDJcH0nhBQjCfgzoofrWVDMXqoWRh4UcH2YuI/aUvPMjB/TlLXjD/G2vrR
Gu9z2bkUT9023hsrDeUR74HMJ6uq9qp2iAxwhLWKW9LTaH2f8/0yyO7cbXKlQC11rUH/aPtXs8UU
j/Ke9iizSM6IZk1pBmO86ys0nmYU7RLAe0gWyMRy6wzlJmKhAEofIqgcOpmknE0te8xSUHCMyE5J
FCQROOEmdaelmC6dhzDtiOokPcglgE/SrOeMRqmT54agICIyEJ9+5cL2yQqkz0Zrhjq0h7eCojg4
uk7srT8hQfThsH3rCKbN/jtYgzGrsLI6p0JV7q+Z+9/O69NAX/wIu+tN1bAU40jAVF/VshMpgztY
8SFdirCeAxPV8SZ+19JBw9TJy6yVbtk/kxY607jtYN1ui+I1NpE8NQoIIrJvt+/2/5Fd/q8j+uwK
Xfy+isaJLCeNdeyb86BWTq8+Ddo3q57dmOQ+K3837MOYqhU649nLh4Qie1SXTlmi6l12KH+i5p28
ZbBRSgm8YVU9sRoCG+XyvbZK//aPvR4T/vmtnNMEX86CBg/Nzrk+urIkbUvrqILzX6us8+2VvpYV
1s+mGQrsry6bX9Drk07QfxngNy1kzaP1c5lst2l9Ne0CFXh9E1e9IrA0pf2qmuqOJg+1dBcrukPH
UMLYcK0hVuki38wE/uZq4HDxwziHbidFZrfI1Y5J/jpigGhEQ8psBU/nesh1sQrnw+VcYUqrpiDv
S6BallfBEtNz2umYg4bJNcatpISMzg8SqZx0Kg9Sagj2ubrNLzb34hdw3j2FcKOJJgY5SulDj9qV
Qoe9hFZ3uQwbHdjKWo43rGhCwXf/UubjvjvnzReqlBap8vhcmvamUd8t1gSRzdA5Qss/WkIdkteK
dNIi885iD7cXv3q9/2yZd63JGIFXop7MYy1bd0muuRVhKFgvaGcIsLjr4d04XB7xPhutvaSNbBx7
4yMppYOkyj9hBYIMegeyVt79D2nftRy5ji37RYygA80rXTmVUUlqmReG1IbekyDBr79JzZ1WNbp2
4cSet5nRRKMAAsvmylRMYWlQcLC8MW7isbHTcdaP6WQeOz07sDJ1cxkKAnAfJpE9hpx5rL1pqj02
C+CyyqcI9K0dczlEC/7PmsxFdI9xyjvSSBjl17cK2iut+RZlkR9iGDhso40m9w+62Y1OBp1ABqx5
Dm73oQY8Hq2/NGy9wpS8UnpMYCpp9kYSetBZt52jJKjT3Jtmw08lU3HMfmPM4H6p83Wh5ytK6geq
oiRlqiXalyQYjVcynRs73BLJfpDqE0AeQVWCtdJeZh5Uf9ABZJpH6JskK6ZifNk4FYbt9AlQOC36
FVWxJvF0XxXdTyBf193MXARaL13auSpovpJxW0sGEtLqZ4qZ4Co7zFXoKep9A+gcKGsmIOpVyXDl
9Ckscl+KYi8fR2iLIM1LLWS5017vQeRXldtZ84wISBes0jJ0bWRELinxOunRRne3nO7r7GMewcxm
RtsxHldqd1Ckcp9B6kLXsk1FkReW7SqcFQfSOm7SQkjFLL9RVdpng+mASHSPESi3V60DzZfWpuVC
VhAM3wG4XvQw85vK9uJmvzAHhPbDmJ7bGulL/DY3Zz3dz2Cm7w8R2RTVacjfSsl2pCrMHat4XFrA
YVI6RKHrqUWMU0yO1VOvo9Ahb5MPglJk3aDANr8CfQ9SyMIpB4gxa/ppAt6CKO2hCudtl6RvU0b/
DyRw11+8TSzbUHVD5cfEM8uCQhSgP8dOeVTClanka9JGXm99u21ZPr3439f/ayHOa0TZHI6Z0ejH
6Fe+mexVtksfLODS0SGFYhtBldjPI3caRZHzVTvztSznRtJGMUZdAZX5f2bAFtym4rcrkaCp6Bg5
X2GHajOxCgm7GcdryfhhM2R/fevZ4/r2OeqC/XDegcphmvc1CkU1FLAIyB5b0BzfXuJ6xq79PjN+
5rvSe5IyuWL3MVB2LVAuQ4Y2CtqQ0o6AgaQ3UAqKAlPZSHnupHq6Gu1ic/s3XI8xvn4Cl++0upEW
lYGeijSa3sC2fZ1ivv/77UUEZ8kPek+RnKUZ6wGQqTAJBDyDIsrbRCtwNt/OiayUDVbIctAFAMKh
5qLu0/JP3HhX/Ei33o+draQUm2BgzdW83HIyzBx/AG/QuLKnOmPn9qJXJXrN/IR3Jo/ZSMylqAMU
arHOPU0Bl5xyvzDJwYBXQb43RR50eaq3dspZkFiZlLoA1TzWTA7duwbFU8mtFwWUZdgkPkeu7Niv
5kb9l7Ho123kjEiXW0mWm3h0UI0ffNUFAa3iSr7yliGLXBfHXheEntcTx4snyNkTyMhETfZZNAsQ
2h9ilzynEEf+CEG7mB6Wmf3yp72H4ovDdsqpXIlqSkIbwNkZeOF+bCENgRJav2GZD7rJHOhSIF5b
B6wPsTNh5F04b3rbjKIvhytwkQpCQ8dKCgB87v8zZoJKAprLDm1Wyhnu1FkkUYtPjg0Rd9+ynX++
Wxpff1dUdDCy8HO7y6iwsen9eA08rSC4v2oPTFMD5aFmWBo/ihgV1myQWjeOqXmOYoa32bj/wqZd
rMA9kjnGmPfUKgAI1IeKALwIgNLtFa6a5osVuMdgdvNAAIVA+mc/TQA/58VDMYv0EK6+dUu2VEVT
ZMPgCQ4mZpVtHtb0iAzZifWP0bTRJ859bdrY6vPtDV39KBdrcVedVq1RzXZJj6N9MKkKZFT1b47s
9wro1vPX2mgMZcJuiu6jRUU/CpkzyAJvdv3t/K4X8GUUq5U7VMoy/cjU16wDMY2qFIeU1W6mCXK3
64/layWuCJIkLTiw1Tm5n4JlTLoHtZAeiMWXr160i2SUu8oI20oWqXV6P1Q/ygWSCshgH/+6/fFF
p8bdZluSaK1CZ+6YAcMzy+pbLt1ZKAMXYLe+vdLVK32xHc6ko7OiAr+LjBeidm6FtJPFI5gyNd3T
5+FJrZLH2+uJjo+71kUJMBzTqXksyu9p8lhgIGR4vb3EP3iJ3zfhs/R4Ya/biklSX+DO1ZP5rtBx
p9J81QLCB9SoZoS+aj5N07Cxwnqt96spVtbgrBT4yutIha+D/fSlFz9Cy6tRY5mMIItYThlRmKTE
9krIjDZ1DJSztYsi080LDOESSKkm+759KdujVtzRlomC5+un/jtU4On9OjDDW9TocJ9My1FN0M1G
OTRH3m8fvGgV7mkUrNeoPCFCt+u9PYP5YZv2IlLVK3OLSwHyayvc08iVtkl1CzmNUjM3tdmpNmGL
01fdqzHeV5oEqPjJZVLi397cP9yqr4W5l1L1JNdmqWP3+spaMb8OqhVIDx3jZRF9A75R4DKvm7Ov
5biHonYZ0TOGw0w30XqZotVW0qpdiXgmr7qZr+PkB2lkCQqS2rKrKAHyeBcl/9ud4Hn7wHMqKSlB
ymST78UiG4TOgtQIFhFtQv3Tk1mSlFKFAGymdPkWkkWBYZT/Y5zPc/ShwN7MGZWkTwWrBLlFCG2H
Xf2srBYhStVpn6xDsfNEcnWirS1/vzAjU6baZOyWrUEtqGg2DRsFF029wtuEJ3URO3E3O8+1itVW
Gd3TCfSiRgLsdLgt1SfEvEGk2H5a4oJT0xtl8APWuRs1k9PF00mtE49UZqBaaMu1Dk3BOtXNjhyW
j5hOuTMr8PaUmeLMY7sGBHVN82TbQgW8AsDbZivAgH1C5T1adHcW6KFNM3ezud0pRb+fAUkG2Qo6
QyamuZMZxUMDCT9Q8d27MYBhLSwXURRQ3hGvZOG2J5Ifsgc7eUptzMUYqddh+MIcTC9cKn6G1KAV
h0FcEj1OcebY/Yue/kLetqKpDlGXJwaoNtTKPamuXVKuM/lNArsKLVb47dvIRPvCTv1xKF1Ny3dQ
vHywzSjIQmjMSrECBmu6MqSz1e7TbtxJqIHU3eQUnbo129KVR3Qila2qb2MdBc8YYBcA3LO7Fg1r
uQr9RCuCSY/v2q44TVOzHaeXPJuB35Z9uwavH9TmTZRUBvKQKxqGIOyNPqUe7bS7RFppKEEwxXaN
GO6tKDAGR7zRQl81onRlA42eDPIpabR9O0OQ3C7dqEowM6S/ZUp8hkKQYyExnVnmNp39PEv5Vifd
21BrwLezrSnJZ6nXX+KUAT8vua3yNmD4vZvVBzu2dolN1kVGlmh+a1LFo02HSQbMENggMm+IW8jE
C43BheRvkEn5OYxl6mrE3Mz2vG1m8JJVo9Q7xBzOIUZEQl35AYREHwDrXrsKNYCfiYbGKxh5ZJMK
2eE+iDXwYkYU0IXJoV1/HNN+D3aVpb8GOQrjMNmTI8sHmewTad9BDGiSZ7+VBi82S6/BMEgRyUHc
QKykNtYY5PnZdCe1weHm2WbsHotuW0lgtyH5nWGwn/Gg3xG0/DAboN1Xrf4099UmUnVfB9lJ28QO
MB1OoQ9rGtXPxhwCWKn4pQU4yfQRZpA9CUOnBiLV7MA0MSSvgw7qLKkUeKarJuLi+XKeojTKLOtq
4EpG+8U2A4OJ0p7rTb+vFTQuU5hpkZp5okmnKZweqhDyJqoN0YV4uJcrjJDUOhQKe6k/KqWH0RN3
MPDf7R4C5CpGRiAYHbascORpOuiT5U4ybmofrW+75+v95IvfyNXm6jiRNLlG+A/y1l/VeVylXuHS
bfNEQd/aeUAmAJZVgDiH9U4Oupzby18N2C9W5zxQUUmDakxJhHqXvTbB4Gps8764G9Wn2+tcb0Be
LKT96Q+ioWsqvWEJahFQR3ld5C9Cbz6YK81HuVAEMbte8blYjnM/JgYqyqLH3aIB8zWwzPnK7r8s
IsXmP5ozxNWfK4/t0m30LzTr/nBN2hJyXrg/VjN9TFW4Jhudj6g2vmlTj0mz2WWwK6KjFX1ELn6N
ZaQBTalpx7CYPyCGbjqtNdiHXM8lT2HM1Rvix3Q+Y7Sj3aRF+4yuVpDA1wyTAj5Dop7nTwxStSca
CFm7aH4fmvBgj8Z7Da0tGK3sQ1eBIGDd0hCfG+D0eildyYrmGgUk/yAVHhVO1IfrGGnSCtA+ZfGg
eGmJT8z6bdK6HxokyFelrrB12bHcK0P7LA3TmQ71QWlLr1Ntx8AAYQnYRDNAGW3w8kba6cuobF+8
T5GxUmUUFSxM6EQjxhJtp0hbUCgMXiH1b3LbO13xEtnvNUQL7KJ0S+lUmN2m7qL1aOytcDtLvyQy
YGLxFGE8Ccqo9WMcx04S/qzJMylPc7azrVeGcXNrWI/Z0QacIztqyqNG7yrUferOCrTkLpfigEIF
VFXPKcu8VkHfcCg2swwU//ijqFM3ZqAeT00Mza1q+05i5yR5sDDtV2QPEnvMbeZVoLKrlBFEPrIb
YbZ7joKyP8Tzam6exzYF4X3vDNJ9Y3ygl+eQJEUp2ggFQP7ricHFG+EyEmqOkdVb8YJxpnddH5Cd
tZnPxUaZ/XpbPIxr9Sy4qUtA9ldd8GJFLmCzrSbvrcXit55xz3wdYl+LtdNByBV7BmwdiDb3/X6h
ILi98nVUzMXKnK/pyYhywYispPO1YFwpOwj8eaqLcZ9w24GbXXfUl/A7tDVWwEdo24UXD2YhkILb
v0Pg8ngIe2JI4TQZgDhKiLPS7pQKw/3FYN84Yp1zJ2AaryqFoi8OkXuoNCCAWcmbwVsqSkAzCpIL
0XY472HMtmEheEL7TDaCBq2tBuWC2ycmchy81OlYAfKvTVGKDTFf8RaiBgX89rO/MDMJqdSX4/nr
+H7XFg2Luyc6G/o6IhU9Vi3cEyZOwW2VNButbBxLfsDEai/vs+IpGgQwzL+JIRacytfCfJdwhixb
R+NwQeXLbnHOB+DOneFc+M1eqaFRAjUx21diVw3idb5eBL+TgCxRMrr+7ry3gLtYZYGoEatcdS0X
P4u7Tl2m0nbsAJBZRCQV9Iiy1bQw1rntbgCTTfMI8Y91ARVQYZdI8CX4dmKGni8zMZhzjCS6lfOP
sj3F00872eaJ6Zkx5gNptu4QztmF6t2+c9cR8xe75oIVxUppFEUTPc56uu6gP9DEIAHWTl2mIfN7
jUMMyk6Sp6MZWAOcCQZ8JzaB26Lg9gFGssiibWmHx3B87jDpDdNvTO1BbosYVDKzM9DZC6vW1xDz
3/7hV9/jxe9e/n4RdcAt5bStURnvq1e2DMFiWPf2Ctef48USXGAzV2SciW4nC3Y/WitrxKqFs6gH
LhYmOYrGAUU74kKbFINTDYtCLDe89yboYIr72xu6HilebIjzghFoBGJpxD2jQblpDsMeMxkGBhvB
fWDXW/BZZujTLSzidQZoE8bTV3H/Zo3fcqGTWo7un22PyXfN6qbOSAM4y5HMhtuaIH/E0AoYnG5v
+ArZ9qWlMXl+5AqLSO2s4klvh286eCdQpYs9QGVmDYHx4vsiFwWMsHCAxOzWteAGiXbJva1MBSFd
3eU62ryFxyYTBZs3MxMFxbftlskzJM/zxJR5RheqAuwLZNRuDEoB9V0dDcFx3r6gJs+K3AHYD2E9
OIywOyNfR9os8oCiA+OegCZpVUPDPrlHnuaHJuoJcAiR0Qq+i/Ip3vLX/QNbLkamNBW+iHsJLQFG
k832gJiXvbVRAY4WYt0xtf4pm+FdFZOfkST90sGzd4eMg610s5ohmWZrDhkLCks4NV5tl0fbYhS5
joLQzoqjnVGR80zoekBSQJHnz4bxQVTFiTLpow/JU9pXu0ytMHut3xXgNtWrQAMKJzdAPlBMB1UZ
1+mgoapWAzNHHQlP0jJkDN0r7kilgIQPtfbQULDZlLZTZ4VXm+gRgP4i7B+q5KjOzy1gYR35BYl2
B7pqzkgjp9F/JdoHNdY9wxjWmLrlUsN6i9gQKCBwYf0vAGSBhl/XoJiZfqjJuVHXWq1ClhcLAHoS
aU8p/i1ZZ05MCBCFL3N+xv/iDuQny0Fwa2nABh56ZWNj2Ti8S+Nvkwm4fkK8xC4grqv4Sf9YT7lX
NN9qG/wW0VkZ323pp1X8GqM3eegcRlCf1TtvDjcayE5t9FfQWHcU5ByjvStCsCAkz2qD8qUaYf5b
c5TqA/3J0mwcBk6POb5X6A60OcCoP3XmLkW60xhnMyN+ZD9lyXHUfxjzr8yoHXPCNCP7mFvMVefy
Smd3RrOhmHmTRpAbpppXDMyvRqSNZJu2P1sQcOrv8TS7uka9sVnruC1S1ToJaogM3eUYzBZWCd5f
PfcbyE2ZVQr8+am1IqezKRDIhyyqXYuse1n1JLn27Hw363pAlZ8EdCF5bgQpCIXb9D7UbUEycN2H
XVx0Lg1Jk7lUJGmSTqUKjeH4oGbG0zCpa6m5S0sKEbgUSXHj6mSvW6MbFpkg8/qc8L710rgo04A6
F1FqKh/1WdrGFrY9IxFJMX9ZRU6c37cskBgabg20wemxaR6GcZNYAUJ7RxlOvb3V8NdJfZbRlEiL
xzx+StsKXCbfCxYCJ2mv1THEN6AaWR6F3ybGBpyYVg9tAyKoXy1G4cZWeIxzS61U0fKcHjtCX/rh
wYrBiKn/UjFKo6OGLPBdS8Hu1mpcOEpyq+0xqgJnbUPFTJ13SbSylHJbdjHAoHhZ1dEMaWCJ05DF
Ld1aWcXfL0IredSGeEa9/Chvk3UVPWNgxzXuBg9jHOox9kGyLMpZr+fnX9f08+8XS0pGEQJDl1CA
LZO1ET/8d0nNrdkmCajuicAo1wPfiyUXb3exZGja7TwqsnQCEcUZeSQMZlmuSTdgChSDq2YIJZX8
OQwHsHyX27a01w1G8EIwBlXovvdsXgOUehehpk60fhWDJE6uFUdWf2W97cco9EmdjnrGrw78irev
xvJkbn0fLi4NzVE3AAdH6FvqTocifobAvGeaP5bgTmFBaGQuXv3m9qpXw4yL8+J8c24rOSsj3IpO
Olntux7+SrsOMkYCiIgiemWca4bMLbihZX0AlVsIvjPQoTl0w/Z55tou9lY5VegM9ur/RolxNQC5
2CRnLpM6TPJB7pL7tH0sDGh5gDZIbUTtPOF154zikJZT08H+4rr3m6a5s0CyhqfsgcTJh6Cu+tGg
1SWURrqaZn5tjsdcUC1siTybA/glVE8HgLqvQldu9O+qrnp1LkHDEKQaIbThJulZywVp/9Xo8WJ1
zp7NWgHIhw7rOYO2aJR+DIAz3b6hohU4u9XPHUwXCxHUZTpCrjfdEjgzwdX8bNJemAzSYIZApXgC
NqoTRSxtFUzn6rEnqY+YmhXsRrQYZ58iy6773oRPjBLM0+mPILn18v67OY1uhUHE20d3HZZ78XU4
mxJrUU0iimEdFEFcO1mHqHt8djbL+3B8ADdTMBWTn03bGM0ktX6ShgyTLximE/yO5RvdsG2fVvvi
iKMsr7NSkpN7cCN+V/1oq3vltwUbnAXiAUfRheFMTQ37iaE4uIBhlhwrOVSYXxHs57pB0YlBVNmA
5hmXAgKmqLNKatHycmUkZh7IzsBCiy3d22BAZ7t2le9F3lS0JndzWEcZwxQKPRqg05d7iMrIxzGp
RVu7/qm+tsZdGWOM2xTqq/qRqD+bFuFzO38bG1BARMYTXOGuVR4HghivNdbAtHYuIrgXwelej5G+
fgLnk1IFug+LNDlQsWlQg7YtId8oCCcWrnRVrTzD/q7OQyDXouqTcd0Hf63MXZ2J6lQqSpxxjOgs
B/YzMTCPlROHdZjdtzE+RJQ3cxnl0aqNZG4GBTJUce1U+j1tnpXq3mieiv6jQV2sXdhB5zyo7NIj
CBYKZHyhVLpJ801qUXlCZ9wEGiEBJexUvUzReww+ixZx51A5VvergtO3u5d5jMGq9NqW+H+C6U2p
IQQD3o+sOqfZXYfeF+DD4B8Ei7WGFCYHrWX3PUY6VSzD/btuek9xbq0JSku4POhBQP4b9ECkGBGx
EwOpMJQgx1J1rUmDgJ4SZJHm0uxD8EFFd4r3v13WdVMS44NuVJDuZtvQ+55tFkC1LRxvFj0Tzgmb
MYgMZ6XEVB9Y0eNBdSzkHHZxFmzpejT9+6aYXGO+GAyFDbk2HBclpH5TBsUKrEGQQVzUpFF5EgHw
BdsyOT87FIoex/VCt4ZBWzNV/SRjL6UibDtfiwc1XdUU0LzIts3Pf3UdCyF2CAQnKCzK8NUcILKY
D7vGQLm3h15BV6oe1LqdUWv2sd34Oqp8eXhnsaDv052cdOu0JBib3NW54s3lQ476nNFaIGwEz2zZ
ryoMCYArWpBWiX41ZzGAdICkbwQKCK0HzumIcW8/k16zpPIEn/2ab7k8Hs5AjCkx7anHQv8dSJB1
5z+0Q80m3dUr81Vk9q82MC6X5B5PmlcR8gJ1QHmXvEA3JjrrvrKGHwehiMac7ATlz3O9EkliXIF1
2HBjv+Ui+LaVCTRNR0tQu6vSs6WtQfN8AnzYyca7Wv0xQLLGljcTeWPtizb9GM3vA0XxhKDwgNpQ
YXy0I3hPHyQIr9z+BH8/hD9/Fu8GzQQ8uSxLTkObO4r5wy5jtwS88fYqV4rqfy7DuUGWzJEeTdj9
8qElJ4bdnp0x84uV7Srb+ZA7o6cuYoralrhQtGmUD8yxil798m3/jJv+/BXcvSaSBcapLk+gyZVu
OogdUgxxqX23Ahu3P7OnuCkFG7+COPpzSe6G931S14UFgvveQ1LmVGjgFaM/7JMKA104cUAu+z1o
7ZXBK38KB2Ku5FB/Ls/fdi1TtQbMUqD3n0Dv360UKApQKF0sgVX91AkI4Zfd3Dpg3lv0jVXnSQN5
jfbeDE2H9l2QLHkGuGzRU/Fv36q/rccfm+PJKBu5yJN4hnhunaW+YfxsJJEg4JXK4J9LcH5Ck+2Y
pBqkLRa/BJZjSOXZLnVN6DEAfSmaX7pinP5cbvH8F4F9nsIxmDXUJ6z98rl60M90Lt1pZ3aU9oCJ
ePkWnBg0EFED/h2o/bkuF4CTJFENxur8RCfMws0QEUOyC2rwwIwizA2HTge0LjPub3+/K52nP5fl
jM9QhprcNv9fly997e6RL3X7aWcDKOpWmxaMohCceojv7VdhI1twVQlnkVQ9TVtqJJC0zaQNBuzB
ZqwmxyxOt/XcexJYWpox902jgOhNBVWTu7jBrDmGLcp4PWrgPu/CTdKsBSci+lWchZpzMxtBBL7o
0zCfAK+Rf+oKfV+kaWSvdwsQ8dmeqIl7/SGZaPNoumb+1bMyByOdRhnCjEkxvilR/DgpgoLV9X19
rcDtK88BOWdyAzfT1Ae5b9041rwxvWvBkVNSXXSM1w3913LLz7l4R4ldDs3IIIVo7cdfGKMK5K0W
2AGYibbWxnTN2KXMCV9Kn61tAQTmukP9WpqzuO1YplD6w53OrJ1dAKqc/syQc92+J6JFODsrS6FR
0wYfjIZPlp56SvZTFVLLCRb5q5LfgalEKsL0VMbDWtLfFGsHvLbAY3z+K3+7jN/nxTOVWBpqC3VV
Jqdwb20B/wokV1tVj+pa5Jv+IQL7WokzrugzJ2aNASVAVyi4xnxMOLsFvLDhgF3DrfCfdQe0727v
Ng9srf34nz7Zp6e+uJKRklqmrUHPr4/Qv5Mx1j3BxCPvvr2M4CnzY4oVAQdZXEEtN5uAXzcwwZ2c
bq/wD7Hc1zlylrOPW/CuFlJ80o7a9wWCld+h3KV4/UOyDV8rEHy0jhyMG30ne3QP5L5YMO9KX2Lx
HF+/gbMniY60tAFE6qSCiRpktsCBQFLgKZldSUHf0gHR/NJ7Bz+19hz5GGEHAPMNDPX1rwzqQj37
lIGPfZFXEZ4NZ3gwh9qEQ4Zwmjj20QRT+jJctYaOg1ce1AcSQDHdDdEl0iun9EeIloDpWWAbrkAb
/zwbzgLJph4p7RwtMd8cAGFcHcDWdYSdlRw0creSU3qos4DKP/Usr/cbcL1iWvKOrooHUf4rMiGc
nYKEZS5ZEG8+ScYaTK/QLE3Uj9vXUbAEX6+f5KTuR6ilnjI79WTMWyQaJiqkRFDVvjIG+cepfn75
y/fL6hjyJzhVcqzere0n9z4QeOyHtpKDJsjf7A3Z3N7acolvmEaVM1ipnKtynA9wmiAJxLDQKTEe
42qbSKJBU9FCXPg3ZDJqFwmMRqG9xpASiSMQROt4JLrIcf1DyPf74X5e3otjBAVRS/tIiaE8DdZr
FxT3masByXC23ewOWCPIPXjSRj9gvBR8TCIU0D+kY1/Lc7YrlM0uB0P6olmO3a4xV9OjTjhgZgdt
pUXkKwP0n22tD8R80Fl4AOGyMMYTnTZnu3Jwp1Zw2skp+gZ71W40YB6cARnM47xlHq7Sttynb+Mz
ebx9na40Df+8wpxxijtpMDBPuhiGhcqEPdVHUBZG/kLzrLns0dipu/g+PIjS7n/IQr9OnbNIY9cP
Mmm79BS9o0XyAIQL3O7CYu+gaYOIVtS2/gwabr0czu7khqGPlWFGJzN61ywDipX5ttYM5lITyYTV
vsQT0BO9ekcrepA0XfJvH7XgE/NzRpEs0Sy07fSUKBisRxJcoLaMWrcCBNDtlUR2SeMyVJkkYadN
MBJLZaXfQBoH4PnIL3c6igv5ujqKj1fk5TTOMBljXtUlhS0s75pDWQYlJgd3le5k96CP0T5FxVgg
e0r3pMve8KB+QH2g3IuuleiQOatVoa0B2YMK8Zz6as5xMJnFZsGTKTT3BIe8HOKN+6QtUdeF1WJ2
Y7dsxPcs23LXTFBaylqNOppxlkNoJOaNO9TkNRtTJDaNFdSlSCNCENbx40OTXgwKVfB0jfrHYL2n
on//Hwodv5/op8r7xQ6rycoA5gsXreP6sXxdUPXUtVcALy5T4SLZSYHT1jhLNFoZGA1ShEk1UNJ6
z5w8PI2aJvhsokPjzI4yJNpctciSIukBBKJ69Hb7WogyCl6us9EBKw0xWnVMJvVTWv0DLHKYojZI
5TUA0LG5AvDNuK/16BttlU3UyFupnEG112u+WYwvg4mCRx6vSQLMflMYjlq+CZnIF2N34/LyMybg
dhnNUoO/kbck+NLWFcV6yze7tQxniMLMgtST0aSnEN7dJKuqCBJAb2pIaKWSiG1ScIF4WQR0pKdM
MRY/DpHO2kCDCOhMqRWVbwUmhi/aN/YoTwVlyQnNqUPZtU4DBBPB5DjpQ4EhvzK8/od31jkbE8kJ
KeoKKU3vWfcaeM513amgrx5v7doDsCeBHrgPZUDowryBY8+1wNxk+XMGtCXErRzR5Mu1x4ORfAN4
cMUygb/90+R1SkTiZtCSE1TNHlR1uDNC0bTQtdO9XIJzI1JaWzNlRnaCaELASL8azHoFjoV1mSSC
jtZnLZi/nZdrcc7CTClNqFHFp4Tmbo3ZR8OIzixjGO8ynayEJFpc5LMfD/MjzfrvVV8+FuX0aGfN
VofSXSTvzCRch1B3g1Dr21D2PjDrmdOwdtWkMSjBw63KNrX60JDQ0+XXAvzwLQLbMEG3ux3XVLuL
u30DfZI5yNMdUx4rDZoo+UbG5VUJ4Ftt4XbjyY6zxwaj3oYMEKNMX5X6NJEU1iQWnIjo+3LXrVQj
zDj0anKyE4I5TqACMNx02z5eMzyXZ84F2w3pmn4qZFwhIzm12eRjzHEVmeXKwn3N1PAeg+pD/28q
IJerLrfuwpPFidxacjXHp6ZIMOg/OCPLBBsTXVzOfbFBl4lZEjQecuI2wHhb7VHpe2cSzmSKVuJc
mKSiRN40JAEf8VM8Fl4Gh9GYGmbQQ8GervYeLs+Ni5ljzUgHKU1SZAfRuj+yYh215zyw/c5TAwOg
nBiTZR7Y3oujyHUIdsmHy3oVzRkrpQxj+YUDUVdtgFBV3GxEde6r2efFHvlgWR9pS6QliVdX9aY7
VNtuH+FAV4sMroF42YbKtw8l9md7I5K7+dzEDQvEB80JxLgAJ4xTlB+hRLpR/QJtQGDwX3J7K9Vr
6Bn3UOjM8NRfK3RFB495RgnChsM8+u1bVO1tLSA5sFCYRYKZXN1+q1crapdHwxnIfjBtu7dC9KdX
2bl/bI/1A3AGM+h8t2G8BdNxeaxWwJnhlOTHfEviNYVg+BqDQZXlsOdhZz/e/kVXc/XLX8RZqDih
hEoEFgpYvm/Ve3FmkzeuKmg0OhgeCWbLpe/D4/yWgrfsPvZF6cXVkPhyfc58tb2qKxpAUiedQuMJ
8p1Si9lydg/lVimC6KWEikGv7hLyc6CnGHVHwf7/xm3Z6uX6nCHr5yqz6hn71zDRmSjWqlBUNyks
L9QgO7Q0qObJhyXaLMQet9e+Fl5dLs0ZuLRPO0osPEijB0tOp+woU/yRiHAmyxe89SQ469apHeZo
UxsBACinGaAtsi6ihRM+ec6sNVmh1mTCvV4YinUfustAkiVaEPkGip9QPyt+0Hv6BMpNiJmOOxHe
RHCSfPDdS03RdAq2GOUG9FLH+x5T/RhF829/sKtlgIsvxo959yVAhbSsUkiRxI5Rgq6lgkDJaIB8
oHOIVh/6mkhej7GgIYdgomRC2/RMwWQwEIwMm5mQlFFg0/kInarlZEE2NTvZkwbog6FvaRyv8ij6
364qH6JTywzrCUoGJ4ZhKCV5tSBuEon1Ehbzd+Oq8tG5Ab2+rEsRVXS/jC2GchQnDuDwXeDAET5h
+kJofgTRk86Zn14Li1iVsLElI0dqyHxoIqwwTbdbKBIganxIqCttS5/+ZDvh6teyucv7xBmfLtZB
g53DWy3PBkqjTfwYt34K+H3vq8EMuW7wIYOyANxU00YMlxI9G84A9VChiCcFoWPdb6csDkaGUUI4
oduvRr2+Sxu0kIqtEouf7md5Gk6JAbyKDGFif0E+AdnvIBB3MU4luZsJxNVr3aM+1IqerQ+o2bA1
dJvcEtgPH6T6QrjlP7zj37+IH/vvM2jUSyZyogUAsBDUEMgQ/WjXUKgfHLKvNlVgg7LlLDiI65b4
a1ku2zMmSYbgCwAgkF32ylPsKp2r7FTi1b0bB4aH+bNt5ILs9FR5/U/7FSNp98ZHuTcEP0TwQfgh
/zDshz77f6SdyZLbOpaGn4gRHACQ3HLSLOWcTm8QmWkn5xEcQD59/3JFl2VaJXbfWtyNHdcQQODg
4AzfH9P0jst1N1iQlj+F5g8SVf6SD/8f/N3fU545PLYiWkgSwTK3MInonjnjrrNdeiB3vdu8sKBa
GXfoTiwXEt5LK33++4vnSRd3k1ZBv/VO0yFNlDxwffJuf8z/4Lj8ntnMcugcAvVRiY95RisZ+6zA
jkbMyT3DVMbd0if7Dzfs7+FmpiKV5pTFoUzvkn215zSwttUdTP7K9LtPvq+BtXOioxWgUX7Y5Qur
ufgVZ4YiM6AqUfYqyjY3wPxAZcoPfXpsXs/lnBKScPprtg0f64Vhr9vm31OeOS5YXBHHppbcdcBB
hE96xbySIgpQH3XQ9uzScOzo5fZXXToZMz8m6mtN1RoYhqJzNebLyStKe2dGm0TvF0pYFhbVVmfV
2GxISrAIcTQGN9vUfu+dod1nNjpdhSsQ0VA7WKyi1e0Jntfs7xv2f9fUntMO1NpKhjBr4XPWSNvI
AKgRNOAeFE4h0G7hPUgWfKbbJ9Gecw+4kVEjrgbUpA7RxjJ/MnBEbk/p+i32e0ozE8Nl1BbVhOpB
XR28iFkBRN1dCSDW7WFu70Z7zjYYWFUapoXPRdlHnSbbvLdXE68Cu9T8KgrXXfkdijVvtwddWr2Z
kYnTTgFOskEOCL572G2HYcmzW9oQM7tiZrJrZYMRsh4aJloQJz+6KnQ1/cks39e3Z3P+t25tvpkZ
oXY1Vm0/pXcCgL8uAxG1i7aMTbsm+nF7pKU9MTMdFjoF0KCPEARMpqPVkdvCm+zjBWuxNMrMWkAB
t0GVu5nemfZnEaYnBJa3CdCgt+dyNQGi2//e4PMSMdFPUxyPMP3qtt90vaf+BGwTsUQIy6mpn6G9
99fFwx31qUGmA1EOkCCan0vBi4XZzmvI7AIxOKuF1yC1uzB9aZRjQx5vT3VhM/66cy+u7ZplalZm
eBFrgKAwOu6GDKIJehxEJmp7aA027GLv2PUAwO/VnZkPLbL6qWktPF3HtWYC01uFiSeNbVSG64na
ayhi7nnP14a5sHsWvFB7XkUG+aVaCI6qdZDgNmeJZgSkJPwHcWetkcnOHw3Ei4Ml9uR/iPj8nvDM
pjDccKNW/dpO0578RHWG5E+1eZdEgO6gOC/oj91j9T05i/YdEjy+dkvtv0s7aWZz9KoatATJe9Q8
5o5GT/GA1Ha/YDqXBpkZmzItsriNsF07o3IzBhZwLrcdEIC3t+yChZ5XRiVMK6po6vI7o/s2jN90
0i4MsDCPeYpo7G1uyn7KkfFDGbVxKAFGTcjr7Vks7cV5FRSjkCZvBUqiaz/blH7r8VUVRKcOCgwn
854E6jp6Nja3B11autnJi0H7ssMCM9PBQNEgRBPbC0dsae3Ov+DCnpSNNVSNLfM7UulAxKjrUGmA
lykWJnKlZfkcRPz3kdLPv+NinESHnm9RZufVs1aap6271iN4C4z7xg29zO22dOGCWzrF8+5kpCy6
sS30/A5gYb/UkQSTqVxlVvo2TN96Ono6jTbQoTlIYX7vi8kp2tTrQnNrWHog9N4fwiJoNB0l9tVB
REtO2fnqu3HV/4oJXKwIj4EYtgVWJAOPvjtYm3wDtsz2/8+j/3PhZ/d8XuS5qpjnLdQ3oWNAvVqw
YanQaWku57+/mMtIkbgzwSS+0/gH6+2DmsFjH3AP14ODMELQZYjWx2RBFOtqqvpiU83zNXyyEzaF
ao6ns/S6h/GgonO2dlDMh46FeFseQCIBCEXfZc9kH74xiBUG1fNSse3CEZonc0rWThxwa9g3+YoD
+6HU6ORFyOi2KVg6QfO8TQ33WppDnaOXgHr/sj79uvL1jURzKnXRpOjdHnHB+PyCBV181MFktShV
zEtFV3TePVG7Wag1+BVFunEG5vVMzIQkA5jp+Z2pIbLSVYiATOt+LAynRfd0napon5Yf06TfZ5aF
YJAuv3gOciGLOdiso2kdGIhtbkGH+1xFv04kBq9lY+bwyHIqtSqcrEFbN82OdqgfRDrFEICzXN5D
4QpC57KCAYiBcKdQTwEzy3jJhkMuUVqB7HgvxMtUAAEXeaaVBYJN0GWEkFOYR0+52riNYkE7kwYN
4TvSs5OmqqvRejWiCsnJZEUsy7PEuE6N+r3XwsrRG/37qET3UZkBgvUyinJdA1kZl5+jPaJupAya
6o7nx9HsgLmOvbSxnVoWUBd57gB+UiuMUAYlMmFyHLyk+pFqP0KqviUxfR/M/FCI7iXSoyNl8Trq
AcLkcjU0ZG8k0bbsltL2V2sp0XZGNKJpBGW5s6upDqdCHSLEAc71fqlwqkCuzw9z65vuJf+HiOQ1
E3M53uyiItwqZMHhrChDjWxk5tXPlew3AnovqPqXCoj5xfvtA3A1/nA55uzS6hIy2MWAMYV/LhLO
gpaudOLFK/1pCPgJnAsv1H1wkVV74exdjZ1dDj1zAFmT67nU4fme4971/blL8xNNBVtAiN2l3NC1
N8XlWDM/UNXMUPQ24nQqo6gblCBK2x4uJwf6EusGiFfF1IP/cmln19LUJLzuxnPnUCD36vZfSOAC
e8h8Lt6VFVv/X5qur1m0y4nOrqlS0qjoRpjQyHqPGoTaxdPCtPQrl/q/R8CJn0WsdECUG7351ec6
+sN3vslQ/6qssjUEP1bpP3FJL0ebRcunwkyMaaT5nU3VpxqFEvRkQm2k0sMd8OiARuQQWuZHdWh2
Bk1WQi2OAqmEwgCjXB0WbuObi4upn5fm4roooTZB9B7uVh4y1+IRcFqGf3t5r174lxOeGR1mT0Th
Fcnv6GP8rn5hi6JyHXkhULptV3+cKAy/kypOvrffx0B7aVdnDg0TDpjmCz/l5qHBdM/LcTFd+OVc
hBxrT1Y0yHuPgtxtf0uepJeirCJGWt7LkKVq/PCH/bPLgxEMicgha8U7d5jz3biBjV4qYFn6BjOD
VcXlGHaNkd9lTEIZuoWK84/b8746bQ0Cwqp67hNjsy1nWSIeY4qORrt8GnVIJk+oRwCxpcN1StsS
9QnGwr66GtcHuOLfQ842llLYUaM0+Oh18qp2mh+qqkPN5BiXoDOOw5pU/Dkeer9Eppkl2crsAM2q
GYzyfV69hBC2SRsrUKdpfXspfs117r1c/rDZbiRktFG4ZuZ3cQrePs899NcD9Dm8Ub3emkMTgNwS
OSZYoEI1nWTM/V4tEDjJ3GECtw6sbPVHWHw30tQZpOaUae9k1VmV50dCv2r8aUXgI3TqPlc7J1HR
ndLd9eFH3L5zqI7lBmQfo3tVH4BaVLxOjf2qVHD131nxUxWjkKHfF+NdkYFgP8knkCvdhlBAJOVq
krhDlVj5RiAt7Bqt6fese0Q9+Z7F0XNFxArMM2TszRX4nRAEbV0RLt5w5xvs1urNDpDsZY02fdgL
4fNVDPDoFlIJ4cY66UEehIHYKV7jxsHSe+iXO/7XuFRlBGpH6tl1+fPgSmVqmcVFe0zCeEtk7mto
XFUU06n16oH1w/fIbreiHU+xrgIxw2V6zDOSQoSnw3qlDzgWqFNAy2Ytgxa5ShCR5aYp9BKB4djl
wKuKDIkXM2pdFZVCEL/chmhqhlAe/eqsAvBWZoogHfUlfNWvLPFsZsTULcOwmX0mWM1Ov4KSCxYa
rTz17GOKgfIoUKWnmJ9Fmm0ZH3rw/4ZtPzza1drqUNk7IXhWNuhCbj5Vo3MyI3K7qPs0yENfN5+d
rGPX0poAqIoYB42j6PiBy0zFq06uExl7LWjeihi+Woo89JhV66yfIBr0jVM0F5rRO1f3ar4pSYFa
1emuq/hXEVd30QSOrczr5zYywabt32ihrgqJfLcxgM6Wvfdp5eZZvstGxYM8taNHLOi67M7MtLex
rdE3GIVejHaPLgKPvqeQD8jiZFW1ymtn5yhHMqzXqYA+jaKablSU0NJSNxHTazCBuxMrxFMSsniV
Rd0LGpgLIHKT3NWqelrHZtMEUijHXuSxQ222AQ33s2jbfac0uj9Fmp8WhmdFvPWtFjwJuJ6b20bl
ml9NTHw/aPIhBk+smbWz0kQJ29QeTlirwSlL4wlAbldY8Mwg52X29IRvBBYrMKNATyV9teWh+Klq
7YJ1u+JvE+hSqKppUKpaZHZMKrWD+g+dhhMDDWxKq3WEK0UhBiz9+4jjQKDPYZfPt2d/xSZcDjon
aeh1y2P8luGkh4d6vJ+gBTi6OlndHuV8Dv46J7+nRmd3GEtHMwkHjKLR2NGszjHqxInB+7o9zDUf
/o/ZzD6liIaYoXhwADjSCBCXYImjtY61waMdNClRbpa07ZaWb2ZSRVp1DcTIsXwGQIBPqhqgRxOu
3n87sZmhaSu1aJMMC1jm3UmoTejBJG1raB+o7HlQPkgc7bo0RNkmkW7M0z3NdO/24i5N9fz3F+5X
VPSUD6CBnEx5Du4pvlk0K6v+gD7cwmzPi/bXboFR1ahuMmrT+S0vap3YGrhHfZT5Ovs5oAfi9lyu
b5SLIWbfDXrRJYgrPYYoIiDHv5VD52ZSeI19EDR0C/X+Fz7cKCcAqievbvzbP+D8wLs1xdn3TEob
j3nZDqchEyhTR+9riV75gaK4KvcZ4HS3h7viQxLzYrqzb2eUWVWoRGC4+mMEKboAladFyM48tDqy
/Nr/v0jij+Fmz9tMlZVuAyxy0nP0QYzJJgMbPSSD08S2a3bFWevuoEgzuD3Lq1bGQggLerMqAbj+
zx1aKokWp7Dhp2IsXDIJt7AHL1vMfV49CBfDzIwMVWRiWKDMnwoZ8K8y5F4zfTcMY+GbLc1mdgom
wMZBMsYi9n0OnT8IRQL6HyX/IOGBb/V70WYnodQYi+2mHk5KuOv6R32IF07z9a3+e4DZVh91QYaM
YLnslsKnfgBAtWt8Oj6oqKC8vQGWhppt82rUy1ofYKJoLwMqVoDEOmgIdgW60RIl8v+70Wa7XC2h
122lWDk75S5aRL0ERYRN9ylQqhAzbWG0pV13PuIX5rdUwrywu+E8t3xdtt8zW0G1L/Q1Lbq6Pa+l
jTfzQ8jIKxPOHrBz/GQauD6l7WThj9uDkIX5zDMJVjgMlWnlA9Qy0HAaN/daAwVPAmmLyaHoP0ja
eBuWFSigNRS5YvFolGXu4yEMQQkb/VdJEyO5UvF1QZsN1Tu+YSXp/ILrL4U6HaCpti3VOBDwn52s
z4VrK221kVl3FGn52Gcw9IhNI1fzGIrpOc32EU++gN57VTKoWKTNVzMcWjrszabaNPU7z0unx0+z
UguKP4CaNov7aWHd51mNsNJarnPspyFJPbsAZyJU3GKp9W5plJn1sosKykA69lGtfg/DdmW1axPZ
t9tfd+EgzhMZWi5Du6pKXAAFpENBueWqBXm95zDtDuXibb60lWYmLAVhMFX5+WjUT7E8p9tGN4px
r5qLFIkrhRnENgix8VKgCK+dV/fiFOJyoV2ZwTUpFBEUFd00PUQVcXdPH+lQ+WWsPMpycAe1+QeH
8nLg8xpcDDzaWZdMNhwGPrxP4ZsId3x4uf3R6LWvdjnG+e8vx4CIW1tPpXFS7ey7orMGAAMd0sIv
o16s+7T0UjzbSgnCTxSdoF++kkZ5jzRPBGAH2wiKNE+ZHhVteAlZuGqUFH8eOoVaHfKE+XXzXiJh
w4W2IYi5WOD3SMRoJ7EaEKwrQwr4b7Q2o35toalHCzIr2meSbJoU6DVzDIxSPUSquWv0CnrD2UmE
6Uag3aE05WvWPvSCOxC1dGuLtNtSkyvRAnAsEk+PioesUO8mDSEPOibewqphUeae3OWizexyxsSg
DhmcjqGwXTus/GR6i9HZ+d+NMrPJakKMloz4/BRPUW34ZHIXpUtVHdfO0cVU5m9By46Fnsa4qSki
C6gKdyhBrIU95Ua54NssjTTz1GKw1BGywDEa2nwDTYnAqt4gsu52clxYuKWRZuYO4R8THQT4PBEP
A60OFOQf01OtLzU0XUsWX1qG+aOlCTXeJQm+ULIvNh1ifGtEK3I3AWxzdKqjvu4mL+2DpbKl62cW
ceFzRlCnv4Ibl2e2qQaSQYwOmGEtCFVtyyq6gkbBKh+/6mGxp+r6cv4ebmZqx0mCe01C45SR5FvK
BiidGk8Vee/Se1m+QYPdTcHgQG1ywywoqRPVlUrl1FBeR6LCUcZwYSNdq0PEsv/+QTODnOdtwgsS
GadxC3V51c9gia3EUTSgv2pP/wZRFjfy0baAjhUw/4aPJajPtfv08gecV+ziA5ijKmsljo1TOakI
GgEr/V2DWNI/OP6ITBGUiKom02aWWUhSNJCm0E8FR/YFrNqo+myjBdDV1a10McjMkiHtXAxGz/ST
TRgCNI3PawimoTduSk1XlO3Cp7u6lS6Gm5k0vYwZzPuonxr60FTf6oFss95YmYia3l68a+kMYv8e
aV4OB0XkZOgSrB7wf166HqSrWtBqcFBcaPJfGEB7NfxAi4/6EbG78XWprOPqFrkYf27tRC1MWuPQ
cLEX9eiJEmZ8SUzvakjjcpYzSzeZ2lgRG5/vLBvKv7R1v/5X6eb4mAZLgLKFvTKX+pjMCn1Dmaaf
Uu2JjXDQJVr6ewhOje64HNZb2CpzdFgx4VKXFFuFniAx5iMeHRiv/Q7A9CNdnYkYsWc9LFnWa3zK
P7bNzLRMSI9pTMK0FFPkqfG4Qm1skOVmgIK9e1YZLrXYZjBbx56W2E7XzdrFlplZlVJvS9oi9XAy
HuMHGZAtW5UPxSOi/EHniU3hmO65kk/6VpAGS8TypeWeWRu1VmDTGD6urbZuKE1fJHRDAMw27SUZ
r/N98Zf3dDHPmc1pktTUzOT8ZUcW9HHtJtGwUMa1NMTMzljCDoc8NLCU8QTth53olQVL9iuwdGMW
87esTvpSydCxeSqa+6hBVqNQAmVQvEqtoWn5wxavENf24xhN29L2c33V8NAPWbJObajOaTwo8diN
zHNa8b00AfAsgtsm8LyMt37gzALxtG3aChGzEymIa1S1Y0LLb1Q2KheOgPRJPfy4PeCCyZuXzhVy
KtAqpeun3kAxV2U6AsIbebkUx10wQ/N3pjWZyABq8jxMDBqB5hSZ5jDokOk6cUm/MKml0c477eKq
B7ywLzmfUHxspntSjQC5Jkebhys24suyJYu+cAzn5C9eoi0JSRP9xNVDnyR+xQDOj44yLda3P9a1
qqtLSzdHgEVqBiXYAhM7lz6h+mjahSttBVmMLzWA7KTbfVhu8w3p8IVxr76mf5/+OQyM5kVGeWHr
p5FDEG7Mk60tvqAV5JrxvcYGR0cYL1E0J47fbo+8YBOMmdkxqTUxq4N5zXK2jShgP0trurRXZlan
MzQttGqqQ87rXDhg+1Ym3CabkNdHR5thLizlwgGfwwaqsqzqIcFBkGNCUQcUBal8AvfIY3WpOqBL
eT20R/+rRZyDB7JMhbJFAaNimsCm2zut4Atm61eF/192i2rMBIKE0L9EVEYeV0Xb1bge0mI1DOWq
wht+JBDONtm+DLN7jRaQDkWnRhMGLOJfE30VCoqOVwrB89W4p7URDHni4paxncaGtOy5FoQrSz7m
4i89H+YL21DWMUphcQmcFJs/NsinT8azKkzEhjQ/R1fZCMXNHiAvpqN5paEBmajX4MdNWbamhoYX
aeV37c6W+6r/QNwToU2knhJ74Ztd9xIvVnR+twPf3LKw109ocjjEOfpm+6qHFFLm9tkB6tf+YEQb
wvPXUCl8qZ0Z7fnCdXn1brj4CbPD1yhIDYlIwHdMFDdMjmGB8q3i4fbmvG7TLkaZHUCSDDJCQdXZ
He69yRNueG8i97BjlSO8c39w6tG7Pr4TS6GapSWeN/JPQLQPcQOrxsvJVyu2lva04bJzrcHex+G9
mpjOaLQo1x9fSH+cjHChyPtX19uNY2PPrvs21uIRtTZ4WjG8gkeou3z25N1GNUOorIm01rTr3GNL
l8K+113m34s+b+JvKZ3UCajTU9w/J7YVjImGchz0A4TDfQN6Dww6yNeWM6hLPcT6NaIDsS/GNv48
gQMxMlMvINEXThBgRWPMDybJB0IPbhLvC0vr3FGDCnGvTyh1lwx6bMwIjLFJNpTjagtluO1AQ3Cs
xmYQ/EXmt41QQjAx+VPJo51FyGORgM+rTI2TiPg5teNPu7Pyjeijb0qSv6USOBU7C906jdDaQrIp
yMce6hLEWPUoCZD54CncfIDNOpHK+MhCFfIaSXuCLtELlVHnpan1E7f8kcZZ5iLHqQNwCFvGuLKX
hoTK9PiQSlSmh0xBp2UOMkYyWbhWIpeoKMczJsiSxQWEsRGS9DS7z/2kDWMng4/imTrOOopEN40l
7pTWyBzCur0+tBvW8spDQdtRhAKdhZlPKvVV5a+lYHuoUXuUfhVpvAq13GUM9JhOPBl56IbN5EY2
/hMhFN26+6RrHmiynxTQbjqKns+CrYCudiOmHWXbHVmCAO0wOCGt9h1KtSz1TbR8zxsTa28EVlgS
N0GrY1+ZH7ibv4y4X3V69mCN5YqVpau1uxj/ijDRXKAd0AcA+JqYGl901KeJeE4pdZu+2GgoTE/x
j9ZnTonNNzXNYjQUxevMbp26ie4mxXAMLTkgjQQ2glk8SENfj2X+fSySxOkmAWGuoTmakAlzIej6
PCLW5VYZAtRpPu6FrA/2OO56dyrLN6pRX+ZWgH3nn9ebGYU7IetcZ5ABnloA/irFs7IImNjOSp0C
N0KvY4/ZIHmhorBMVMeuviKSBkWG6ui0eM3y+mmiVuUM3egOFt4HaKZyEVv0plZ/GEJ1rZPG0RPF
74W2UtLhOBZPBgSVEp3cjXr+kvByE08yyOvOdgod2kqq8G3xLOsGmREdqr1fTfFap58WKMyDeJtK
CDHV2dMIWoREQ0itFf5ZAttQ8eJtwCDRgGSjArl7EdhSujbIvo3ZPtRt4gsVFQv9J4k+mXo04d2U
FkfNZOqkXPrZSLxU1zj6KcQqQ9mjrgybvuFObMXuZGlLiearhVyXFmB2t1E91RMo1+uoMtoYsnE4
bA6YDFR3quzdEBJSAYabIy0gjJ91ZLnGsNQWfT0KbNnENEyVWer8QWI0QzKUsQ3EOVBv4EJUUAEg
HuRQxf7cuwAK/mIE+FqJNvJRv8ecPUsU0nWksrkGPep2owjo23vmmm/P3IbaM1Gh2zkjBGTQdBOo
O+h5PHIXsa5o8JfiBtcaNv/4JbOISdGY3KoseIQN6Fo27UNH59wlLRAIxktJRjdLgVwBlZu1+hqA
SNciX0bSOkoELay09m+7AFd94ot1mblkhU2hfF9jXQRne0tRgRounIaNO2kydFWjNKDMvdtDXg81
Xow524JoXSn6TrO0E2kZas9H7b6VGsEDpnCzPtsmxjuzSy8B4D5kuitb7iQcEgz2CUhk3yQ1QN6a
VTi1gjrKhiw5f1ffWxe/buZ5TWJSVeUc2NGG2u3pixr1hyR6QMmlI1GOWqEjq9VRy5D+ozDPxcAz
Z2xALnG0tBAPPfE8jQ+CNQs+5dXn1u8B5u8fUxbR2DJoN4898+p4m1fp2u5iVGy+DsMScu3X8/Av
/+pitJl/NVA5Vgj3I94DSUyrNB27zj0jQUFGpLmR5P547mu1kFzvD4Td5+a3qAl36niARIvTjcPK
Ssy9avpWA1E2prk5fTVl5UhohkZQLTWH4VPAmBIFiohQLCnMam8oDdzWpN0yEr9GBjoaQDurQiVQ
Uf7cpKZDpiWX6qqffjFL/U+HCl1spSAtbFkWvVeoaS8UC0dmIemwdGLmFLdCRqnse2wNZM19LAJZ
nUH25iuKQgBZg8blh4Q2QunlpyV2xNKemdvNwUL7cYWRTXQcx2bvmLgayET8cmJ+pShLtuHv9UR1
74Ui6OwQsLEhrWEhniPA1UHDqo8Ws23pxj9FoLmhW0Li01nqlP3bBv4x5vwt0hJepEl7Tgro+6ik
Xmjq3oTGpH7Y533rdv3P2wbwV5rzz6Px54Czo4FbVlEKktunePxuWcpKtab7gcfvhPNya1P7nRk5
dE8tD5tqMhCmyCf4VsdGlY4BWhO8hHGErq5CXFZvK46M/zZm90kCXwlAX8sCgHsUIDYn6MncMoW7
E4QxK9WAyCCUS/g+BtGrLg8sq51Iml6NWKfQAArvKDQ195r+Y4oehQYNHrLPs7ewm9A7cJ/tbX6w
+ddoPCXjEmrul4LtrSWZnSMLmdkELpB+ikJgUCLk0jBkOzRPvBlVRy2MT/T8Qr0G1ReuberMUbmm
+6XsnwuW3ldV+5bFXWCHvQ+ZgfsqL1eZ8cgG84m24YkmUO/BOvNIfS8zuW+h0U3QVWLupA5I4GQ7
Xfjd1h87eRY/+9lrmtOKymmnt4wNbo6WPFrfq4ioZORnE61R5e62mh4MIJ1DzcxTx++xPIoILlRY
rKcscQ3ZOgP7lk8Pg3awSgK4tf1tQhdwTIoTRRMLL8NTar21xaNUO0/nH8VU3sm43nZ6csBjamHD
/R0l/XPDzZ59YaLptpLC58hscNuk+UFo+5ZLNYFTG72PefvAkwrl/E38VqW88PoESrx0QigI4J97
ydpAjYx7ZuWrNiqOqaH5EzZfXEPCskOwKdKzTZOJfdOJfac3Lo8iXCp0lYN5E1qxF+c4V8ZK1tOx
ysRWaAL0djg5KrxpQg2vE699p+9MZL6ZlFACGV8kN1ZR8abGA+LuKz0B49sYN0b7hXsFXCDm9uJr
agVkJpNNIzq/TL/dXrO/Dd+fSzYzfNAwhJ0yYYiowEuJO6Ee75MqcYRdb7SkWQjiXfGJ/xzubBcv
QmNJqGgaehvwhfb0U49AQBaryIMG6ug0o0O3uqe+LuUnwSTAv3rr1M28P1ui/QRqxvG9jFUnai2X
pGi+6bIj6VJ/lMN6mOxVNqKrCIAGxpG7R0u1DjHwpjTuTfM9s7axuY2U50SNXKYST6QRhNOpp6PV
KLbKxqkgnhVPhddy9oZH9arWocpsgbwXatAVb9eMpyhrgqqm/GFVkV+kmmPqVUDNyTHKXWLAB8QD
hMrBTSbNsc4oQgU9MBa0ytoEevF9/ZAY9mPaHDSUoGMj4jl4lxpfHLnjVJ2CgRdw5JVVN5ponc8c
sy62pKXoHmpWnBX3As6IsMV9DYkJawqmOIXvkXvwK3exfp8WJSIAkE8o2MtEIL00mJ6Rqs92hQdx
WPsGamcRjpDwQcAYCcKzTnya/hBtD3696g49NPsI8euqdE2rDga1fkRjwF4i3JzG+sEOz/97tkWr
254Cbz0a4SFvxZ05AO9IVRdXLOPEa2j1TShkR7hELLfZpkQ9Gnq9qWOk543WyaPIMdI8SDlYq52K
I4c4ijptCO6znnuKPh3H9pvIhI9Q9DM15d6UyLtZoSPwhDamwS10doomZMJ76rMoxiP0e6vaiFy8
xXG4MUXjMg6TO5lbSzN3YRqiiC8+dkaC8HFdQqX5tYc+cxYmAePRKZL5ASrSq5ZVD2pkOgNJ1305
7XSOftRcd3Jt8qC958mJ+0S8WdNdWhxqBb1o/E0Z100oD2kPqzgYHhXpNovHO2PMdsIYcLeFJ9EJ
KLRtLbK2wQmz097Tp2FDzdK3cn2j1qbfyNTLkmqDdu7eYXhKZbEwnIhTh1jHsj4Nxkljrxb/4I3t
xXq8HRjk5hrD5QIoA0DWUwLF5TZ9y9ViP5UMffzGuu+OGW7CVEOEgu4QGmAS8R0AIizoo7PS71RQ
kWJEVOoDn5RNNWarkOtOh4u1D6uDWepPImM+ykl3CGPsoMwb8LGHtqr5CQGU3XguHazuUA/qyPPd
gzR6qKKe3f4UqJmzqnpdmbU70g3A2gddSb2RfRVWeN/gnk6GjyQPXwsNMBnCUyeqU1AbIE/bIZhW
1n4ioRZrDQ/QA3oKB9vNII1eZGOQGsS3Wf3Y2OKhyZOHEXoOjoV9MOHLoj8USi0+CcWjLocjY1Xi
Jgzlx6Phs7iGmENzJIheaCpURCHTR807Xb+vNQ4pu/pEqbGu0/AxSr5HBagIUC7vpycte6gQSwbw
OdCG/jsSzj/SHPWMYqk75kp09097Ontj8jgBkFjVOpQauXxlrLknc8dYkQDJ52UW+nU7Sk1iqZRY
xryuDd1UeJbmlo7oQt59JMoW2gqqj9iV3GhQEDsDYgn1NX4MxUa1V9RNfOPt9n11hSt0nvHv3zC7
sMKqzVjBEFE/N67yyU8Kt7oblWP+P6R9WZObOtvtL6IKAWK4ZcZ2t+2eOzdUkk4DYp4Rv/4sus75
4mb7Nd979t2uyk5kIemZ11qImjDn1YGUeWfsQN03mXl0wtzoNi3xldrG99+w8mJRDSddiMZ0rB3j
WAWFnewqNwwKH+LxmSlhukw4bWVg12Obv/te+TBQrw+y3LfJue0TO9OUYCiIw+PCFvpuw0tfUQH4
vr9VbYC3yZxnyECPolrtIJpik+KQaGxHC+ZWysvUdV5IRFvlvdXrDOghwOrxEoCv6y1R/THWkRUa
vSnVuhkiBi1qI9DTO65hlCyp3HbCoEHdWhiQPN++HMt3/6ef//uNVllVGfUoOVHcjWVqjUMRIFU+
R+Xn7UWWC3ZjEXUprFyEMBotDXDyVckZ2rsmBLNNPm/0qza2oa7yJpbgXx5CJGpTyUCGowVxO79G
EBu4vZGtZVa5iBAlydxWeM1sKKD5WATZDLRD/98TCHy7TOoqKG/CmnNMdKNAwiS3pgUIMkafZXAX
bf0iRmwnKMZBrM5sDu2sOjTxz6R/zBsUUTq3kI+J+JqCFOX21jcek7oyIokBnbMsyubjaGRQOH8F
efwOsUGI3Of2QluXZWUpGmjeTArDjSxgn/LsRTCKjVP8DyH1/1x6dWUY5ohkxghRx6PRRNY4TYHQ
F/dz3WECduz/9O3gjzUaUZmqn8ok3Wsy90RO7kKuAvuHtO72hr/GT289j5VHkqowTeql7dc63Ily
UzC84l35k/4I7cqhZ23XfsypmSde6m4VcbYu9Mpsqa0eTSxaPjYsTdKCJTCPDh3fqFJJ6vWc6e8X
X5mZSpWILKXCdGT4hAm/myfFATYvC1/lFFmjaKnRW5cYrqz3fZAwOkL7CYJdkCo2y4xlFjiuuk8j
lSNP15Odhv/fKLwCHBtmr0aVqdfaZEsQqkYtnL2jYvGQ14iJBtbAZmqdhHpF9ITqbYysQuoccLyC
lQNY6kwdfjA1glkG42qCiaQhdJKxdOSJ3fEBYSPqIKTP3mmu7EMNw9Fa7hchkn5US6YQM2l9asth
6SdQGhu5Bf5gi46oaYaGE7eDN1WT19cCOOFb9P4gjT2jx9b9okly0AfmEbR/yhbpTI2R2li7kyno
mmK5c4oBfy8UXSERrWzOn0NhAqmFjN7RAKTrnyL54Ai8I3B0QOnFktEKotlvqQXHGtMtscSFRWwB
EWUyPoatYE06N1tZdyW4JRGehNPRFglwl3loh2hvlN1jg872SH6S7kdez44UA9zKIyc2RjNjL9kU
gw0mskRkFJJUAqIhLgfiNDJ2PTCzeUZLzaCxJc8/ReE4Cw8UjTKte1OyQ6p91jE6YjLztMaw8trL
luj00Ah3Bf2ooO1RTJqpZ158jpKnGEhDCQ2zBgRjafRSLX04FXG0yiHgRJBgCc6oNU5eNNZUgf2X
7Rkp7YgYKG9Rp6YQIpI/KmG0W01ALDlavVJbMpJm6LFbQu8bRmhm+M9ZxpVAuT6JD42KUjKaSzQQ
Bs2Mcw2lnMQU8l3ZNKj1iXYO+k/wx4ICDbdLcJvoSRZLuwwn20jellGVUoa8nXLsUBCCgrTNpndD
iEyQ+zriIFtJejcZh5mA3090OfdLGUIAce7oKUbDDPQ22sYmlDphp3oj74IqesimzMNcvAWOKztm
v1PSeSjTuRXLME8OJRsBQm9h4SvxUekhKzGrtlzIXlq+5cNyE4CSaNO9nPfYYuJI7YPMP5oKlHvR
LplrN8GjwX210GwCBwagcvU9Fx0RXxzoHotkvZ1h5KAsXuIiAS7TOFWFftJ0JJSl4DEBrwrfaKpC
M1ZOEv5+wkbbGM61/FSA66z+k4zgfsOsKB8BIctEVNvCDYN51WhRVaTU0FQEtitjkg0DKVml9sdU
KF2mP6lK6DTzRpXnep7wd5V10ALMJBW7Uu6PEt2zId3TsffnpHIIqqVaPB+bpT/bUG/qEbYrW/Dl
6wHlxfKriCbrjTDFwAaGCsv7OnoVyuKkqu9DBVau6F2MRm9OJISQqJ1BWXHAhHGU3RlIaCEmaVax
aBFNsXRAPmmGlKv9Red5tlUpDWivejqd7hpkW0O/1cG9GiVc/OpVgFR3kkY6Q4Gw52ImBanxtFn5
NQ2HkGy1S7eWWgdJCZEHUYMscaK5GgqyRFfAMgJpGS3dwONfT14udrWELBfxKxp/vNHAPXyOAU4S
THpIneQPaGdTq3O4nTkZtY2ABBthweJ7/xEWXKy6CoQIUXXwfcBn6nfCkTutVd/9ojmUTQQHtO6f
o2RnvuiDcGgvuLeX3lp5FR8xgL66RqD9UQHDkRR/pOxJHyTLIDzIWW9PYbKx16vhwcVWV2FIApSw
mMWIgFKtsoYGLEble1qgM5Hm+3R6ub27DfOhrsxHF0KjS1XU+FxlmQ0ghqmKB4k93V5kK6j7amtc
3JmacRoOEDk+djY0wxVrEO2CfKQ/OmS8EC9/SFJXHHZSGDAnslEuv7381Q/6N+XXVtZjwHCulvcY
qSdx+VCqr2PxzsB3PpS/s6LZOLzr4fTf0/sCxl5uVWFg9snAFNo6fW5Td/Qg8mQbTud0xdekYGFt
oUuWM7rxNuj6wvQdyaIGFwY1BTMSOGaZqoDBUw8YXSLglDDE8BBzw7n9Wa8AS5CZ/d3q+lSzepzG
+Cs5EU9gYDKnCQwye2OkzwYK0D17F9XZ1qVnYtzPSmKl2Q86891IgaLLf6iqM0cIt+JfIViCbv+y
jSe7PvCQT7IqD6hqRYjbBmG2ZmhbTVrQIDpGT3HPFWVrTPK6ATbAJQO2RqKvGbKVUInjIk35cY6c
pt0VgQIJmdQbKxPjFwOYDXtzcqCC5GRWuXEO14//79IrA9VQsemURo7PA0RzWg/1YW92Om+LnfDK
QOZy3H/XWWVmU9oUStdRfpzEly4bH8IBCbYquhnahxAj8rKJ+Vl+L7YboJvr1gPdSl1TVUnWtZVz
m0qhlslSMUFlvjFnDN0iNWwXgfoz70EeiZlATA5C9s/q/mzt+nrocbH4yt1pZRHxMGyS8zJTQGwY
ycGV0Ap45PfTXrUnq3tJg/4QnXgAVuHn8D7/tRg5xBMYoNwaTblqrS9+zPLnF8YFU+2ZahCZH3UF
P+KOFPdq/H777VyZfcUxX6yxuk454iIo1Q+LASPu8NH+weBICt4rKYg7UzEX6U7JFP1lBE2DtI+0
k0+fip8AGIhw37v9Y5aP+w/LdvFbVldORqbMQEsan3VoxbWol3Wxf3uF65HtxRIr40nQu4iTZEjO
Ua3dt7yxpBJqg2G1D7s5SLO3cHwv050BMicK9ZONxa8aqovFl6d9cZ4jkvahlBg/jrvkfnhDf/Ze
thMnRzBV6dDKSKCTNDugHQ22ysEbK+urKmTL4l7oBZSDp2k0+1F0SyieFJ4Yozc2HkTWbYSN0sZR
6isnPEaTgcleLLi8o3SfOFFtGq+J0/kQJQ+6HbtX3cwB+NIRIY7XgPiVeZSZ/z3E+tvtXhP0dfPE
gaDFjUpBiNKQd6a/sTG4faxXpii/L7I2WHVeDmOIRUYrvQeF214CRaaNmWUgy+pdfhYc6B+XZvLE
DyCpHFDyB/2qJZrbSoBbX31lvVqViiONcMESNuzzot9roNi9vdvrfuHvJdZXRknRQqp0w9duBzvx
2+fEA5G429xtWYPNlVamySjHiqgEfXh4Og/E8e6wR6p/kvwtq3/Vm19saWV3hg7D4OrS8BcqKA2l
aVA29yUilgZUPxtf79pDVERRkxCSqIASrt5FHM95heobObMA4/OoyU1WFFmIFyGvEZr0Z1n53SdQ
D2Zi977E7dvLX32Wl8uvclSBCLIkzAVmS21lZzxOhwXiEvmyj8AJjPD5n/AwusYOuF2bWBj6hoLz
n+xuK4K9gnPRtMufsXoxnU74EMbp8jOWebbCZnYYaI7mFU56bDds0eZqq1cR63PedXzE+4xGP0nK
u3oSd7FEzSnOMBwR2bpyl6ggh6J+ikn7udgK2a5MKn7f7+omT0Kp5wUoUbFfGY3I3KmaJ6p8Sk7t
GU4aoAU6W8yvmWhhytwGnd9GhHwFY/b9B6xuuBinaQPZSly7g9S4EEaAGPSJmCWmaZTKRB11Nz4h
E3w0wKDlYeweZJAmcF2bRNzL9V57+MuDX7nfLJR7znv8jtFK7sVdiSmPxl58YOo1TvFTfeOu/jZ/
Sr/lHXq1UCbYmmq8Fj1f/oCVC5Zo1RM1WR7A1N+HjYxpicKL2uoR0LazEVNPnUZMxG2pn1zBlH07
gDVBTpTUTG9ihZylc3JfBbJde42f1fD9yNsc2cKEj97hk2+ZtqtG9GLDa/7UotZIUeeUnOekt5NJ
tApQDhoMyNjWycGblojwzmUSCFm25SkWY3LjsOnK2Ey1aGhdgT2Hz8Ql6HqrtnCfWtxV3fJR2/DC
VyAc37/wyqaMaHdnRMiXtAHpKIge7GinI2BXShPl+/+Fs91ccWVXCFVzg6qMwD8pukUOMCZ2grKY
3tj/uxW/0spbX3Tle6mujAXpYckwymnmeu3EmpMawicaLS9zVT/X4VMDzqAEfDa98pYVqHTz5s5o
ZEBDZV+OucOiYNCo208o6tMWuELFZeB7LbTBGlGxLPItdqMNh7euVhRM1IS+hsPrgGbGvFRQxP0u
Gijqx+0fpVkY1MmGl9s8mNUjnyRR6SZRXqwMxsXs2MK4lgotSITYs5O7YrUjmrPhWTcMy7pkHs9F
04QEa/4/DeaZ/547wK+U10nbgVRIM57EMWiIVe35aXTxQ1Di2zeTpZWHBcFbYsDX1zkz8w7yjiAj
mwGH2viVy428cX/WowIdKxQwxOJFxjD2kWJLRb+Rwl1NsC7sjbp69FHcMAN8EeSszUDIcuNnm2MW
i7YFmBUwkacbZWVJY4yTKYS7qPyBAcUNu7M8gn9sEnOhIAGmCMzXRHucViofKyk+K5imHJL3pVvG
APm7feBX7/XFKiuXnrY1Og0CnmJcPoUU02Ylt0TyCZA2CmOZqRrvt9e7fqkvFly5cCZ0OfjqkLkO
6E+aIDhHJpWZ5aF7WQDJkbslNHP1rlyst3LVYj/JmtLjM07pj177icHz2xvaOqbVI23A4qQgYYnP
MiZmO38oMBG9ySB7tbyh/N3F2u9WE2ZWKSVLbpb/LA7tTrMVT3DVuyIwALADkCagd8ox9aJAYWbo
L1G46ja7hfFLeri9440vunbFs4JCLSdqfG6y51p8U8BrcnuBq9Xoy92uHl/aFhW0KLHCUsxBA137
FX9hYaKTseuPDQQGNkPLjWNcD/kNDZNTJUc5UukwutU+Cs2HHG0mncsPv/Gm6fJpLyoniJ1qY2hw
WVoiA6jIHQlTvZIYed34aiTiLybv0+QVDGi7jPZ2x15uf9grND0ILi6u0fIVLtanWpvUNJmXawSe
gxe0w4dHTKuAUTHaCdboJidwSZ0haPnSnfOjCuGYrRB+6zuv7M005W2V9jw+F/1oqiA8bDABT6qt
oG2xIrc+9MrKNHGqq1WHjdYst8NBN4c884HuEKBOMdTPtz/rVZ958VVXJgbTVKRRljRwSYZbD6NH
bhtsl7K3Pt3K0uh0DNtRxqsoW4jQCLs6BMxO2yjubSyy9v+J0cstLTWEZkS2SQqBjDK1y/b19hdb
TvnG8awduM4aUZEWo1lBliQydLS5RacHPL+svdsrbRirtR/XtFKrQWAQn/nwLsQ1GHET5/YKW3tZ
Bew1BF9IqeNYBr3byxijSfLKHmrM5iZbHCtXewoX73c9wZfSXpZzFsZnYZzAb0Odlob3dEIJYACk
OGp3o+DoI/gXqrgw86LYy6C56IbKQbvFljg1Z1KB8J9tHOfWpVn+/MKszHrzf8uTYvHJukcyzqaG
OdTb33nLK6xH/tJiIHXIcWkU0E2ZM5Dl/d3SoxQfZ9QbFMH619bqaybuYmN5ipFjXYAZIWQy4egA
4ngYgEW4vbMN+6Gu7EeUhmKOzaG6q+umjlE5KQH8I0UH/V7on1IJFKNauRH3Xa8m/TVa6xa6PIM+
vNGVxccu7DBIM1HUpg67B5LFNw63d/jFY3Xjwa+brmKZylWaIgprbCBLD11mVQhc8rv+PfUzN70L
D/JZ8EZbtjAp+/obKf4uuiMe2A0t1W+8yCbBUpMOH4A+usu80r/9+zZOYN16neKOh0UBrzS50MX1
9CANYiy7hcnaeCfaOq7JZGBWFAQZE2ika46GCTyvhB707d1sne269Zg0ecyzDC8lGu2lSFN6+lP8
mhzQL7HZj60C9/Wq3N+rpK2imlTM+igeUUAYrflN7q0aOC7JXCSXM3fwxQD41nv9t3rkNkff4GXh
U4vsLTngLfOgrYzQQNS2nlLYYcUrHRCfuIIp+52ffYIm0ga6K9iUbN86zlUsM06oRmb5EAM9i8I+
MpkW6eCHYuIaO4WXv0IF0VO3WvZXS48XH3sV2XTJqIoNj5eOFBB792SfeuqxDQAZ8re6ThueTVvZ
JSXVeEVBy3OexNjuasDZ8gfCBgeQ6o0bu5XfaKvYJmSqzsMIaWjxBpweSh3ts2ANlvqE7D5Dw1o8
ghOif6sDdBRcFH0Ev3W0kxzUn4Kv3ndbbA1bv2fdaOwx/crV5ffwHXAgidk8cYe8zTbgfl79oDwT
X3MLt7SWumdvM19DEOv0hyL3m52033phX6QpN8znug0ptX02JTPsEwsAXjN+f9nrHSJ37dc8IF8P
9JfRo37pCRZ4Gd8q3UYfgAdTCuigqfrDPSRzkV2P+/mu+RE7Wzn29WrJ30u57k+OGXAbnC1VBPW3
AApQQZAdKXJ4/diVHsfkuyGe9bbZheP/B9/It5RGX4VfTG4ETa6XlMpJ75knQfaq/wLXThZoJazB
NO6gfIXCwn/Pafx94ZXVm7MwBL8LjLmKmWyQa9k9xpyF8OXf2fJ1n7IweDmly9FPLndyGBnMMwDp
CtLfGDMM88bUysaT11cmbajFSS8xSn/OeY7B9sniIugF1Z9qu2HHtpyGvrJjWhaFQKHCeEreDP5e
w68wfFR6qdW7g5O5hV1anV/bQCg7mBoxK4/8y62urFvUdUabi7g4DUDurXIvA1hbq5gTPm6c4NdW
br3elXGjmCFoOhzkcdbaTy41tgYeLqlnJiTu7LbU3QoUZdrwGJNoL7fdyyhGmPYnxV3e8p+jMA6H
KH6B6oQpqnVkqhOUXGQwPnYlKhX5mZfaKwBmkEssX0n3aDSgHyuntrOSKuocJWfCc51EtlT1DhHE
nwIoopzOQIFcqPrB4qHxY6TDWeTpYaSKhYlVSwYVBUicTGECIDRHiwUsfgyE/tVY2voEtHxeWowD
fNtD2nECA9gj4ie7L3/LjLscsOcM1ELAi/kEKjVgDXNI6ubdqSSQHBflU9t0gFjgvUyfFVjVZHGw
6MICDPAG1xQ7FHqLAKIqx8KeYfoQEwm7NAJrmgT+rPRhmjoL/ALgLyMg8qqdnoOfDagREj+0ZW8X
0ISNNbfXdJe1oMkANkPrCfQWsZ7w1mF2TzBeVPFcKyB2jg27STDCIAo2LRF4jvjp2S+AYb0KVE1p
Orl1mLi0mh4YIO9TpJkdl+0Y7AVjdxoJINXdR9Fj5iOi4Mv7o5D3cs6ceJnmzio7UVM3Rg2159DJ
wlhdi1GR9hkEZJaklhaIskzKoMrLQ1vpBUd91vSfpBIdSUPxLq/NYkytefmAPHbGsyK+hmJvJpmv
K8CBQz20qCAeX7hG2FlpHZp9UkLM0iOSbEe0AINL6SS6ZKYdxC8Hs8BvD8N3hU2o0OdWESV2LPws
gBRXB3ylAt5UYa48nyMJ3EsqQkYGqhTQuGlxe0o74U1VAL4X0UsNDRO1yKPBtwaIN6KpNVFLKJdN
TypUHvI+B3jSZmUGgrmNRGRrkdXcQjRNTGhjLMLl95BUYAwAQkl4v/3iN2oOxirMJxH0ECIdRlSV
9nHzC5qMG+HS9TbsX39rrJxek+pUrxMReenvyQZpA6he7MZfIs+liD45wCh5RrBVu9sKsY2Vy6ty
kpYKhc3u3NGB0oQb2qqde/XSnnQVn562pti3vuQqpseoV6NMAtLGGUgyZRzcHiK4/+6wVh4PurxD
U2Ei+BwvMq6wapmwBVb80q264QCMla9TEbHjLUbkDFYsIMPmU672ts6Sx3BikAQUGlD6StmRJ4dp
eh7awk4BvIpgA0NePwjzdJdVwEL1aMrGryPrbF50Tp4PDyNNLQOooCaIkUDzwND3KeLkIgt08WWi
Gw7z2tQN5IspGg1LU0r8au1cVEPAx6OUupiJx2mp3YK5Rxla8H0eR122Ii2xkvwjrA8l2BGB08LU
OlBxPzqQaqQt80qwRAynGLwTWT/6LYwf6NB+jXnyQrN7KIo5t08VPbLbJUZj5d5V6DOUZc3YmWtv
tKogsTQFPMwP89Ds9DAD+qv0ZjH3Y45iu5G+tUy1SlTLwJBjCUBRyjgZfUp9Xg12CPEleBMA+zRP
UZV9rIA9EEIPM0FuWXEPdHpWzRr8/w9j7Esd+PyEBti6EFAw6MQX6qlVDVMu9koCKnGi20BHWlKR
1qbcgpR5BKI6w4j5QtsJgx9PRzKf6MLiDGBZ2zPRHOciwAygmQDhTaL6GKYEqEryycfcl3W8QoYh
AYkG5ayfCyX8BIlyFBq7LM6DTonOwE96qLybYlmCkqLzOzEKJrV2KqrtY6DL1OYcdao5Vg/CsM8y
wDf7cw0+cjX6NUKmthAjiy3CRLNxp4bnsn5lFWbDQbs2FIdIax7GNnbysdjnRDkWg3IIwTISzp5g
lE7eUbNv+KkygLKJB5stqiOM7WaUcUD8qg7P3QQwTIexxnHXiBSes0UV2FgYAfXpQ4W8VgXOj/aX
RrmplAXOqHEMwXCzwrhLK4zjZ9St5P3I5CfKIjuDULs815YEFfQEg/xlm1oi+O+U8ImgHQ24odIG
KiUHSf6tlSi/pBSAqqEGmA/KXiniKzn+IGnyPGixHY3yQ5ZB43xq9nOhmfKwZVKvGzhFUTVQXEN/
eWXgZBGlv4TS5IyaLuk+e2Wzzne9XvB3hZV9S8WiJVknY1IYAuBzdWyHEd8PTS7BEKxKEh4UBJZS
3O/TwdjXmrz1EBdX9E/b93f9te1TIHeW0RLFoV14pi7xc0uB5LrmLSNiib2VlV1PYP4ut3r2MWn7
vIigE73YyZQIToa5RMmQES1vNei3llqF9TlPICU4VsaxqLgjMOVOm4nfJTLmkbaUgjauyVq/J+ET
INQECFUejbtUEDypJtFWULGEJTdO6qt5eGHetRLok7iP2DkLatUEuBtkPSAghL6cDQw3Zpw3PC/5
anfeWnEVKE1SJtR6AcmoVBX2EmZ32uUBFALQsX0OjnAiz6HVSnNnGwuNfThnklViJntJfQCNrfPP
bkzFnZAYilV/3WmAOmkdaibS2Ag3HAxOychTE1w0kOWBcixVDPDcGE3AVDD/SGgIlZK2U7XuDzo4
wEWQ3qVgBSxDzBayRbZRz9NXKYaIX1pL75VKkbwxlFdC3gI3yMLaKrWuvuNznvssH0B6D/CuOUlz
oI/gE+JFDFBLgcIQn/dp2NVmQ/hrD6pTUx8g1BEKVH7q43rcZywHeYeua3tRlR1dKEs0vtmupdzT
Y8OLlICrU1DX5QQtzwHzlhrJQWmI0UbWkF/NzB9blcRgForuBAM8mQl18j4Er5eBfeYVsiIQdD/0
U+VBJPjYAdALfwGKWrkYbc6hdNelmO7WPgXRQK7XBLqRYsSHTn6mROBwj43QkgGFCocBeDsdYGYU
5cUhaMUQePwEdM8G1AdTGQqIECHRTSiN3oNLHLkEolQPTV/U7VX9oPfxrowlZxQg5CvLHywXkdrr
7Yta5eexq8x84lYChsNEgZZsb0Vpw8yKlXdKSP08A4NhW7wJ2bucpad5ADq5lanVSZA3L9IOLlmq
bAi0/SAzyIb19lmbMptLoY8hjX1PWrBOq6B0SRGPg400MptI9VIm+1yWQToAIfG6jExkxgaSZT4i
PQQb1ECLPxxEWnP7EjbDhnG8hkX7FlGtAmoJlAq9MYfiWcn/EOo1ErEE7aPMEDsp+a/FIWig8a6b
ncB/Gv0x5wLYcmMzlRxR762ybkFH+lGFLeDo8pY5uGK4v/22lWuqS/RjR6kWjyQZDuL8s+Onjj7n
5BkQDKcLO0hbUmfIPwGnQ9FGQDWjFzcsxDUY07ffsHJewyzrHQRnyBE4fld2U4zpT370p7bit2j3
WzFn3aJouAbEKhwhAG3MsbfG1/YV1Zyn2wHllgVevtaFccySrM20EolvBtXPRinskGxUxP5DdvU/
rusr/L5YggANp7AZRr51IAfROXiesj37Cwns9Cm5WoGZv96/va3FR92ywKtDjkKagMOsMY4KRBIa
DjoFEv+e65NsJLtQPFVQWYbO/e01l3/z1pqrQxX0eEpkin1GLd7XEO4JlRBubWT6m59zFXhg/D3M
xEFNztREpI6WAowmbATGJ3tbRAplpm79entn/6Hx9vcIV9EHkUKmpEJr4AhHZ7ZziDEOe82BdKuT
/dg6O7oRgEirAKSnTRXpTQOXN09m1DzKwiJVLXuALD9OjOcOFNQqFOMK3dfYWwhZhFIvbUl363iy
FbG2azRyMh2oLQD9Ge0sTdSsPv9IFzov2jpNp7tR/N7HGPHUIRwDnhFjOIpg4hpAktF1gp3Pms0a
YBlrwcQ9cmtU0jglPm9VSwCn9shlt9Imi0YP5fQhRAIoW0YP0hgLFWMDSlvSUisGvqjAuADCJjOc
Pmao6fZQB7t9NF9Taatb982UrK4DOmZhqTVjclbBiALKcSfrJr9txUPJkmNtFGg55QgHWP6kKPBQ
XdhaBNxMuJ+W1Dy0fIfxX5OKb1KiIK/dkwmKCGNjdsqnADkDzaitFklM0Qugl/xMMH4xF+jUGJ99
VJsqRtYq9pIMk2lo5a6pTqgH7yLwnsyIjc0+5WdDINacc3eYwQijZA+9bPij9sEx1hAx2ZTmU12+
0X7Dqi2bvvFRvtpgFyZnbNVE7pVYPII4xcujP526z6caKqXgV5l7+/YRbFlzafU6RA3pVT/o4hlC
zhZIQFGlDd0uw+sEtWYk9vsoihw5XJh0sjetQF0TFTqlru2GID4xZBvqUfedlNvtGAfxjCIlP8x1
bC4kPAVGcUst98Km8sH1sOUM//nUgCC+kFZZ3MPFhxomHGMvgZwM+qRmh1oH2FtQA0/BUb/LNfGY
KNIOhJUQeEPXWX0e42GXM8VUogzEuBKQ41vJxxVT8/0XrSw3OECoUIgleMyC5f24k9+Z7MXwOgua
HY9bHb6vAdPvN+X7ciujnUPIy2jFfDgyDQX9coTATC9GP/R0J8qtFRefBSU7RZ72icDPYhOCwQ0o
oIKgcAAlFBEvPwtBYj6AtzBW3ArD4QoIiicSO9KovUxz6nXJcMr190LXnS47SDr9kw3tcYKUXZu8
dSCbGgt6MuJnFRTGrEh24Ja0CGwabQR3DgUzA1yiEepPbkgGhKaECUHw+GkkQguxmvSFCGhDChXZ
Dc28NXvwTy+Kj4N/VjSgeKEq4qqqnGo0VTNtXBgiKdrCgy97bQDelOD2A7p6CS+WWaVLXaHNoT62
4rEZY3sEg1OtMZPVMpoW3P13S63CnTwZo0ibOvHIwuecQSJr/C1gQRpuxB9XOsffP93qYYXNrClT
R8RjcZAsHKI9+alHdgstyhaGaPmn/nGFLz7f6sX0rVbket6Ixzp6EvhvdPc3wtUrs+3fN7N6JEyQ
ixJuDwXSrnK0cjDrrAkmBHHzUUJlGTWCGrE7ivXtR1PPZtSJv9Oy2Ah8/mnTv/+IlaOT0aIS+rwX
jzHkaUAbD0Z18EeoAipq0BlCznT7pvwzmvu+3Mqo01SRooJXWC5Feyryc+WzBebj3y2yinQUrRvq
WhzEoyEdFO3URO8drMftNTauxxcC7cLES1ncUj0bke9gIAscuyPdqsVtfKqvt3CxAsnHKGnDGZ9K
/ZDoPRN/ZFvN5q8WzI1L/uU2LtZItUHr6wpyem2GEe4M8ripUgWZNKMUILOfoTYc2ihs7LHmnZ1B
7R6swxw8dBwl6mRywyoGjB3CVaig9NW+acCgjcGN0Ip43lpjARZlMYUkxaA8JlG9j+Mf4aRYkmT4
tJDPI6QM1B6oDpGbNX2LqLZjUPoz0l9q3u7VMj6JA+Dk0u9JmZ06Fu7SFpJiGGgYe0wfVuPHDDXW
DGkkA01zXwQ8c6oKXK8a+uJhAnbA2Ur7Dk+oQ6Oh1a1QygOxb+95UsIels8Z6sI8pbtYKXck5WCo
i808LPeJiNEzGcEENZpTyQBiQpUXUhdFbhzGpD4VVIOyiPpSpeJ56LrjUMV3U8uOGVjrzKqqgpGC
L61FwQjqXGXErRCax3zKdrpavpGkt2KQDCoqqmVRiprPVotq696sjHEDPRU+d7iZsh4IVYH2r18x
3b59/clXunDr6qxMMVVQNhkqSTxGwBo2MwkGWfeLXrVHaCkYCWhsI3BZMgTDi0zOjHDYQF1QYUMg
yWj55G9Rqds5DEzR/B/Svmw5blzZ9osYARIgQLxyqklVJWuWXxiWLXOewJlff1f5njgt0XXE2L2f
OjocNgogkEhkruHFKu+nYp+VtR0WqRNAZ43053k8VRE4jXJ0ibgnpLBDdqjVgbV4ilkhqkIE4u/4
p6dfnYIuN/9JM3qowT6rUcNLwTtG0e4OBWUn5i+GeaRIAXl3Sobke46EwsSDhJHoBCXyTcfnH5qW
Aob8BOWRc2K9TcmvOI/szDxBPMNOq7u+f9CAOE/R5ylBNlTRiWp30PdOJ/zE8aXrIZ0Xx/ZYotII
J6O23gcoHAXJLoegtYLQaEJvpuJNV9/n3NrxGoLxDXE09N5hW+0zHIVygjN2M7lcQLp7xloBVWDC
cN2fk+LEkl/d8K5VD+b4XmjvGvsV8Rb2ZFD2Q2+niC2AQwVMWcQGbJubLu/tqJgbx5jUnQWVpP00
Q8+G0RrIhU4cIwmFzFjyW6iN74MOEx0NAaJeFB2A3PhmFOEpomxPivmuZpdH4GS+fb1/VpKTZSdj
ElVc1wUyBs3svZZ2Pp53vownO5+C/+42+NMd/xDj4D/Xz4XERd6pnxY3bbRWoZlorNwHaxNa3KMd
SQseQHH/HIk3VQFsoqHKnwk7F2vox7Uk6A/v/sOEDJ7XJeIUkiCq3+RW9hIFFvJi0OIivsOn2pZJ
cRsi9wUv2DWDYPP1p1u7+Ra36zDmpdVBvu3cGNwtzZ9ausaeXUmQl/0Lqmlly7SJnHMIakPiL7vP
YKYeUPLQa803K0lPGaxzUdxeCWorkXPZ0shHlhYobxFUSFDaYnepdRTTy9ertzaG8flpKPUgN8cM
uYkaEMx+9O2jGtccdK6MYRJCDV1wYujmMnOYSj2qSy7ns8StpfSHwLqT05rw458jurgAPo2ymAma
WTLoC1R8oQ+7S27DQ76vjxYK8NvJ1z3IjMLK0lvrAq1NbXG5xVBKTQAqmc9c3gdp7k2or+iB4f3H
H+nT1BZ3G9NMS1gNRslgT8OTpyQ8tlG88mham8rlzz8cY4skDekLVFPi8GxcPF7DpypfY7atDbJ4
Y4Q510UiMUhGbwIkwaqFfHkiVoLf2iiL4FdJ+JA20KA7pyHMTHv4dMXCK0i+smJXirQQnvuwsRev
h6SQLU9lSM6TA6cPB06u94Cao+ItN9wn23UM05Wo/mnARawL2hKAyz8Ylouc7gWRbG2sptuP1qoV
8OW4fHGclkGvKKwsFRrCqnLTU7ujh/lguY07ufLp36iAf1rIvyJdOeSaINgWZg20kLSr9JnxtTB+
BXf2eZRFhAgsdrFIuMTT/7GUBrMyrEFAvuhFEBfbUK9tICn/jSTU55EXYWIcajoC6QLter1yBlhL
RdHvr0PE2l5c9l+oHIEJogh/0MnbUT/3clRtn+FyC3Cb+l4du223cspWNuMfnYwPAUOvc7yJBJvP
Vfk6FrCPyVBclKiHGs8rc/sbBfJ5+S6/5MNIiaRGq+DCfc51I7dn09imOlChDdCDY+2PsIXuQ+hg
WvNmNhInKn98Pf6VRufn8RfxZMRFrESFz1d6fGM4zJvmfYo3aXWet5ZbbPm528F+potutOy2PYJ5
zU//Ocnr829YxBrRNPqU5S1cyQtIxcN0MgPOuc4pYEWPcJk+t+VbXlQrudVKIF32aALe51GlATOX
wRJExNhJeL7UVrX7eoFXhqELYTxmTXNNEsRRCcvjEIaA8JdH0W5NHmRlw/4BOn7YRuU4IhMJU3Im
yexJOntRbu7N9ruprSFe1ia0iDS8gFFokXMcDbkTUKJR3V1QrCmsrA2yCCpUNlUuVULOFXDheNa5
OrSLBV5sX3+cy+b+4iKgi+QDDg18NIbLMY9zJ49Dr8peSuOWQ6mBwjnv68HW5nT58w+fiPTmSESM
kxYCY2rSYxABXp++/XeDLMLJFDQBXBCx3XT0HuQwu23Yu1OSeF8Pc0X16dOR/UMr/TCZJu1CpSjG
KcClTnGtqdCbBWpHhuaU7U7g8U96O6/X3g1X3isfs4Q/9rcfxgU2R02ZxO6zINxfAeqTj4eq/jEC
lq+Db8Axa1KH269nu3a4FqmJSPWQZDO+XD1+B18BIBgJQyG0A8NfXw902W9f7Ee2CBYVaeZB03GK
Ray58O+YxVrus7IJl/KAsD2rJjrhKk2MJx7d6yiE6Ona7bl2YbNFjKgqJPS1hpyHgfRl3hRn6Q0+
e5h8cpPfJ8dop62U1temtYgXE6z8DKPHwo38bhKWk1XvcxmuRIu1JIstwgXeKSpqGe7qi2BwEDvT
DxTAnMA1Z4grTi6J4NaB1wV0a/+7dGSpOESgbJ1LKybnFgrxmT56aRDaQgNWGvjp/24LLgKIhJYX
KzS8x+LKcDV+CNW8sozXvxXnJjUFFIaXHOi6iDU15AaCLmiSFrB9TfCDF2olQl0P7f+MsvhWqqzB
ItP7+TwDWKjkqyRHOOilM+SvgI3/es2ux4d/xrrM+ENQ0ijgQXXToQjQPZ95Me5a/djiNvl6lMsv
/js4/DPK4suYc5zNiU7wZQrmlvRmjtYqzWtf5rKmH+aRyGycSDhizWafwS6XtHsGXOXX01hbrEWy
N7Q07Xk2zMCjA9QBDHBQYhsY3CtCuRK31+aziNsmg85iZGLFVAWeqfFUgp2myTV47sooS0Yyqy3o
tAtMKAH5IKWJW8Ise0IC//W6rQ2zaGWLyeSKl/p8DuZtGcHdsDz3qzvg/7jX/3eT/cUX7mgVNQpL
lkLU3p6V/C5SMAroiZbNLtS6DafQU6vANWPdmgjT2gwXQVyLodgecswwVaCYSujcKcMDCH9lIVci
g3U5Zx92uczLmhgGTmsWHFXwreo1J4ZDYKm9JtGawPrqel7m/GGwviGD0VUIQ2maunnewer3pDVv
cXKj58zFkfaglmtPer4SxlcHXkSLRpVINRt6iRaDryoYOVdvtB+cqn5vYTdCtMCDEoxX5SsPypXj
vWQPxyKK0ODCuAkEnQwo3QYApFJe2GbIV55Wlw+1DIjwDzCIqUN4y1qCO1htToCxAWXX6oNTw2Op
hkPG14fu6jJ+HGORyTRJOkvISAEm0HYPTTTeRuX3KYF5WfWqOsMxLbobo+nct+lK7Lpa8/048uI0
UCPRAy7r+Qwozo84pw80K75JMvpZGr1aDKVfHlBA8/QjAEAQlC7PZsl9MxkcHdYcnKzBjtdWe3Fs
Cl1APok28zmiqcvinyxXK1O+dv4/znhxVnRGhnyIMYIVv5AUoJN0a6nZ//qLXtufHwdZnIs6bcue
jhgko9yu53ADoQBHg7VRaawVhK8Fmo9DLa7TERBymAy1uH6G+ihls7MSYFvhghwM4daAIfDKzC57
8e/zIDhwLEis9KVwEArpmZHPIFrk6OnTaXLa7siUvp01SAWEWkwdTe/2LSHHoTUQEHQ53ePCfyur
+aVuxmljKAWsXgf7+Cpt3bZkToQGMLUyv5N0yxQ0LmHN5tDJ8lScbCz4DkMTKa5nV2TlZANAcaNZ
812BZn9URSCcazcWqdClHaEj1LRHMJpt+If6TRrakUSvdwCNg8MLG5a9VQtN8OQ+MFM3KPYJeeBd
8xJaHE3r1jhwE1D2PmTPQVY8J5Dm60m7udiAZ+BqJEAYjum0EkGv78b/Xc2lMFLGAI/lMDs/z4m2
a2ZrE+Ty1Bn6v9qP/wyzuNaNFEYGdRrP5w7Gi3lNN9qs/MlI7URPVoLZ9RP8z1CLWCbrkQFIiWpH
LkzbhGd7N66hxtaGWAStKuraYUAJ6sxzYCubOxgLel/vcnNll4tFHBqzPOfjhFmMIxgqEJWe23vR
EDvqa3/KFVAqx655BAQT9vWWA6BhBvaNtAgMKdVFfL2M3K6CABJMy1Muj4KAQoHf2TuKN6D+gssI
4C+jgNcXuzzsNlkJI2v1zTD1w4THXWn6of42FfdkfM/CH0Wl9mEKsB+SWJFE2x5L2mjaEYbccCiy
KLiDzanUsjdNaMw22aXG27aZ1+lwXzTXXDj+VBOXIYATIZklpWDGUo7G6oVqY16hmlseSvMUhBE0
FqnX1cRlyEjTUn2HC/pbisloAOBHsOacIXExV9TprENAd2WYbccyPeR88EqAe/uu9wywN/k8POuh
BeZX0QP6C/S+rQ1NaIdd6QfFS6OvpBFX39ofZ7LYrOB7R6j643IXsJXkDYaT73lwXzYd3D8rJ1BP
kAH2lbzTYxO+yr9iosOS0dwHAtryGV+5mq7oc0rT0gW8BgEiZWLZxRkT1k/B0NMTgz1mCbrsOBTw
sB1tPYcUCgm8IX0DNv4QprVnigrNejiKVtHDBY08apXDAWbhmYIKBtnAzcopyOBG1pqMGb9Ei+X3
//gzF6sG2pucaJDSU6Dp9p9rgBibyYLWvibAV++okwUgug/F90w3EhttsA2FAIqXRgi6KWCP+1KD
ZhMVsFPXTb/RuN8TiGbokB6HhAjTuh3Mk6FhAeJfbEFChNoBw/kKEummCGAk1/ypqnEk+l9pO9rC
yu6BGNKcush8Io1DYVActGqbmfeqB+lD15+IjEHvg4UobR08OLxWtec2/ZUF44ZU5X0PQBWJRpAP
E8dKSxu3yqYMa6/UfvSgtwdpB4EAdLZE2K3kl/RarmAZwjLhn2tI0O4+J+9NHeWDyAZ6AhLWxqbw
VI9bzbqP5SEZepA0zgXktFlyIzXQMPWbKDur4LafD3qLHcC7QxLEzwJYud7M8WKf9gaQzilkVac5
g7TI4Jn5LcQTG6cdYh9J5j7tU6c05Cva7TmMJuGZC9HioIWPnVpjcF09YB8nt0iEBkl4H3HsaBOk
TbsCXnvSnklmM/jWX8wSZqC2GQBZ1Gmh37jGBr52u34cfZEbAZbNJ6sv6KkizzoVR2MG+HbWVzRT
r+F+zY/DWJ+/IDwxhlLrcR4ummzW78oPdiA03F4sp7AXnX9Tp/s43KLgEIkAWncip6c8myD3DM4O
/8l1rJ5cg01cu2g/jLRsKw2RkipPFQ56O2xKXD56P65s/yumIoh5/2z/ZU9JtZmRBGGNb8QrgP4G
APlmtrF4exRGco6AP8hAKM00urOQ/TUwPW7m2FYCSkjwOLbGYlOSo8XP7frmXdk+dBHnplHiXm3x
08h+ehpxOifpwJu1dsCc98Qeam9WBacdG55iK6uytvCLDCeqaRXyEjEBQkb3MXw9iupf1LI/Lvsi
wYmAydRJf5lbyF+qJoOZcLgfs6eVPOraTfHh4y5iWzwViWah2HtSst7lJTywgSWRLFtZrqsP6I+z
WYSZCiYWkwG5htNgPKQSJaV8BhP4Vle3DaC5TStweYe4RFbyh7XPtIgvNVFm0UyIL8aAkIuHQlIG
/tcreI3o8+l8LIKLGKqpmxjGYJsW8F838bkLiJSTgIPmxKt6+ZeV+utu//DFFsGlhqJl0MwtPen1
sa6KrbDgGpsnmwRc6q9ndlmcL0ZatqHCVBYGKEX0FMN0UEvqTWhBRisnhw4e6gMsfL4ebuUwL3tS
kSoMITSsY8Yil8ZglUEav10F4K9MahEy0no02pQ0l68Vb9N9ClMx3Vu3+lq7ctgiQFiyhxh0g+M7
+nwPHffLncMgRSkgfWITOPCsKZWsLd8iXlSzjGgSYF9QdRyFuJP5cKOhP/T1R1o5UMsWVFLj9d39
2ewx+FuFfhN2wf3XQ1zOy1fbbhEqWo0NvL6kW9OQ7MoG6lkdHPzaYsOzGIIMKLKtCACurdwySOjg
jkPpEDFQxHZrZjAPGV39XzECPwYKtggUSTDIIYsRa0df9835AC+BTeMaPpkPxnbY/pdZCFsEiiGc
ptkYsdMpmAAjROVGs9lBjW8XV2plV6zEpD/kxA/lbb3Apxoq7L0QdccIMIBgCJwxUxhWrYTbK7qU
n9KRpbtFSEJLi0ccrD+Wcgf5YrYetntaemFy5O/QE4R0hX9BhcGWNy9AwtNP7V2/gXnD5uuNuvpT
FrEkhkZ+hZcefspZvAjgHKQTx0ewgWvh0G2+gdeRm0Gx4veI9nAJcootxKG/S930nt2t/JaVg7n0
x1C0LJFu4bdcrO705C5ABUPzJJyiFBp4fgHPSydyYRrsdbDHfrLQ/7TLB/pE9a1kD8Z2jfy+cnn8
kZb5sCWiJun7NkI0hxL+thm/jaYBuR8/oBMkD9eUGS7B9K+QQXU0hgwwPPWl3F5HZkbCEierhzy4
njr5aAewyEpOugeNNohPvK+hoq9iGzCcqVt4EVqcLE5XpmDsFpshO0mFwsMobFPLD4mVajtWp7dW
2Dg9NdxRE3tLh55nZB2GEUR8mGk9KKi2fP31//Id0JlJLdQkDAK7U4q+HRbow2r3cZ+nTKC5fYFG
MsB0O2bXj/kjcwe32fUbkN6P2m15v3YEsMaLpV+OvIjWGqaNLoRGjlkQbiOq7Gr+NaOopvTIh7yi
WZ65uhHRe1fNjgQ7oyhwKlpgvKvmOIAhbBonI4NczUVirXZigEdBsaiDl0Frt8nIndiYISV6kXMD
pdZIvX5Kto3xJuutNWSZkzUoJEQgDtdgo0fPILYd6rK6pTrzJM9AUYIAnvldmE9gftrdDFo7ynpj
+gJJZkJjV2ueux66a9Z0MBKQ/+P62OiVq1uoJ+r9Lq1h3TO03jAnrtmb26g07SgNnLqHSFZR+cNw
pEQ5qKlBh7XdFjHyIhY6jRZsZu3BUJhMHvoZ+VmnHJI2xT5GBatLGjuVNyMkCGRiOCFK6VFBNnXL
IMT3FMTf8rbz4gxgtyGyCcougEm4Wm9uiubZqJnDUX+HuZnNYsujHVKl9DWsHoKeOH3f3bQsgnZR
+ExVAxUIYTeGuqH9E3i1joKALoU2t+i13dALTw738zTYeVzeQN3nUqDgUQ6Ma3FCA9Y1zAvFhXpN
FLg5qXcZz1xaALhcFieFcrtm5s6ka/44PPXQjzVY73QwneTGtE0s+LSmmmtAaima3g1w0fvgrZO/
4wnGGI9FTWF5CtKjLKBRE3h9Gm2xqrdwTNxrPPEHaO6lOeSih+QUpRWqtim6TeImU3DjnopdkrIj
LaMNKdWNAaXDRD4Xwkeq77Tqd59ZkR2OuhNa8DvMxE0hIaXEBwhBJDAhhEVXq5yGgnM+/Qp1FD2M
l3r8WeY3o3FUPHd0+UJAEDT1yu/N6ahP0zEPf6bzuOlL5ooZxWH+ElfYbUPp00nzFL8vdN2WU+Vn
Bsdu650ovAuwzVTQupUBOK0eeA0xdxolXjM8klmdjazxrfydhVCCyuOtFNVNALQFBYlvqioHRgx2
dmnh8YeaVd+Eir25emtl6oRDAYvjc5sX2x4tkyE6wCTC01IdlcfIHWfoD0FZKkHhaawOBj8XDBL/
/LaNjX0FDRAevFlD4BfaU1/pGxU/1fW2VtAHrSAV1Y5+HGl2L3S7R8ZaYhfnGu5zIPiG+E4a1BZQ
0jD7yuUA5w4q3xo4lHXd7bWwdDgHbrIU9sDfiyZ2sA13I3Qzx7J1BbdTqBmD4ZOjPhiqO6GXdxbp
odRr7KC77JR6uq8j4ozzJqkeB3lvDQq1Uc3h6MzH+Xs8F+e07X09gaqBjB1RNC543MdYb8Fh1M9z
N+3BIbWb/NCQX7P2C+hAu7Wevo6yf+lrItZx3UJdXSdcSrKM+UEN6W1gScgRUeChyJ3ulHr5BorI
ryAGuvmjOiTPDeJtd48Ef8Pv1KPYxZG9FnT/qkIvfsefx/aHaA+HKjmFl98Bj9dN5FT36nZ4RJJX
3ZcbviP3wQ0UibzWAXane+NsV2zWcsu/rr/lT1j0q8KEoUoc4CcksFYQfryv3uB96KY77kPKcwt5
zhVx02tXHBafGYYgjAq67GmoYYiDdhoviw8r4UPjNMyGMiIcqlobopt4VZU+OQiI+TyvFXv+4v/9
/9n+M/Yy0QOySxnWn+uVOOhoOSXcqMVm2MHTYcVFeJnHLYdavBuBSImNsu7JMTJucnQN0uY/Tdb/
jCCFFJdcgVjLd0FLxWzKEjW5SeR+rJ9NaL7OneUO7cPX5+XqJjEA7+NISJCcycXDyuomiKN2xSUr
UTcJc9jTxbpUgopSzz5xU8hLrm1Mdm1QgUK9aeKtZXC5fKGSKE+mqJ7JUXXxHp/0JkkGb+ryXR7r
bgGp7anX7BlWAHVHN0HzkwDgyCAWZDR4MUQI5FoM8j3ww01mU4ZcyjL3c6mgM5ts8hz0UqLh7qO2
xXpb5N+FBfW9UToEuuwkf5q0W6vf5e1NDPG1rvotA5DPq97Pce/mUPqDysldhsS8qVFsl9wZiQVh
lVsL8k1U8j2ZHxhuCaNDtar4FRvSqzS+5+zZyO/RyNNzzYPTZFyV0CL6NrLfSQPmP0SieP7bRO6V
Vf2mUJUdsecUKY1WD15Tzbh0kP03UGEBTXoCLTGfX8Ms2se4LTS4kNcRGA+hcsa6tieqeWXe72oh
jzpYHiRFLIbyHu4+zdCdCRmFnt50IXTJSb4Ji3tEAQgXdBBnuo/HTYUmKW6oSQPvv38hyUOK7o7B
A7cs0MVgD5cFrusZBKHINnOyS1CZQzeRarhbIDybZy9zfaiE5reoEVr1mw7RQlOgrhv/MMjs4GKx
tf6eFS8l4FI67mO1o0I5Qz06rdAdhv9Cbc+Oht+wftngBfLS0eQ1G541g/kmWoS8AS9cQVAVVz/p
ALkyI7SzlM3bCTJP5gHypIckfArMF3PArZVtC/Rqhvx+xv8NND+K8XejhY4ZSWjezhs5av5A8M5s
vpM2cTLcyrjsmmI/TtDJNLnDAHBthh790m9BAt3/PIZoL3qp3PiWSrrLVHbpC9qVASdF6ORolwx1
iDeBMR24MmBbYTqiQ3vRzA4Sm668PGYAta/gMgJe+XOJFBMQEreaS4fUEL0zkUccGbSKY6wmnkEx
iu6zeqYdhwtJsreq0VHj6Gv1uZtg0K1iOzfhOtZTPzbu+yzxVFrfMrTgGDv1qtolyRaG4k40f89i
fo7T0bFmSKbUP/M+QYqVu33+Npnvs7ztm0vx/3cXK18VD31i2o3EK9M80TTw1BDYGso3VQf02S8R
zk7WpnZghocK7XsZJb5q2u1k/Y67CXJeujsDL2LN8C1QTi8FpP4bJ6HIM9CorsBogDhkPI5HXVkb
Pv9qut9djtsgLnzs352BNqEG2iAt7pvpuQ5SlCJ+smTyUDnYWXgHDP393OjeqMpbkQ9+VRTbMf/d
Q35YiNupTm4nxh2FR3yl3yfDhphIZwDF6NJ5g9gJ5Qltkwj9N6VHoKHcIbkgIXs7iA9DmTgFKGkz
nhTzHa1OkTaiuB1vanEe0m8mQkdhPfHwJoJcOl5OjixgbYHvy63B6Q1hy/mBBuyWR4mX8cLtoY+h
VZEHqvuOk3Gj5HARsnVrDqMmozK3vRY7tD2FYKpAsAbt8MHWM6+oIZssOT7+zsDHpO4QvGocTiv6
i9FZTt7/7ofnzNRtU4fJQvCaakfW/R60fddDlBmyhmqENA59T8V5mqrt0LphuYtbZOaF6Yxwtcgh
/4+W7ZS0XqgBxNTu4xJitJYbz+o2aAHrSea910BfTtM3TX8XI/pN4be5fZ0EgXYCAIeQUcuhSk3M
3yaHikgWeHC53cDtwtPH+twr8H0qhffznd7gpoDzCFbJrApfBKNNZG6HJqhyxwEaFUmXO2YFMZCo
c3qIQKNx4qxcZMtiBq7MT3fK8pFb1KXOmJiOCtrUqXCSVG3Hi5xOF7g1nDLyJLE7SIuYwIogzY3g
L1v3ELkazb0VRzsBZaagW2vdyGXd8vKrDItQgmtOcLEEesVC0wamWxMqTroLmXC/SqBTH5dAZ1k7
VFAdGogbLf+msQg4K+Uaye9mfpnn0bUQ7dnwFmp3jYApQTvtYWr+ZDbifcglpHf5N81EYOKdI7RH
HdvfhGvgXHTIEfCqgFgexwWV1z8ozDkEVGkES50GlhWBRt0kvG2zlwzKn3onDyJFCSxLtjUEe+1C
xoc+1r3KgNVRDA2Ogd1Y4ifaeM7MmpOh9QjC1hEeAnbGDdecKijuHi0xujU8NkbSb2r2FFvfB/iA
BJAu4cOh4vIGuhZOmR8uFQNtJJthvi+7yAlzzZXNjzKE93Xnlulz2xivIE+ETtybOxYgiGeVU8lm
k4ZHxaByggdOTKHwFwoHrmF7vSC3AH3iBoUefLRG4P5LbA/wEQJIJtOFBc8PYV0SwQ9JfDTFFVG9
NSA5Ig44YMN3JLUbeYod6AE/jPtwI+7qIyzoIIc53aD5/lp8rzbZke4gqfv1/v4758RPYVQHM50I
1LQWOWfWQcGkzZL5mKtHpd5KKuyvB7iSQF9G4Cb2Ka4sjPN5siZpwd4zw/k47aPbyg/3jc9fLn3Z
9eb79cn8M9Siyj4EmWJ6hVNhhppNonc2aSvL9VdH/M+n+zCbRe2vZ9NAL9X144XXFML98THYcyfd
j2/t4WI3NnulS0PU2104Kfznpb5PS7lkrSveZImY6HyEP/eeOWIrtsH+kldPtyY4+e1jYscv623H
a59QR7FTN5jASwe3xudP2BazGbWkA844fpyQK2tkwHvegmY9P+VB5JrxdE5Q/OijFAAdubaDLmv6
scS7CHZLHKY0WWkmZUOORIHaB791e35pTunecqdz9WR+S07U6TfpA/fHY7jqiqxfH/7y7uQwAQAU
5fPsaWVIXZUVypy7iwFluemO8Po6pI+9fXF1Qeq9n7Z4TkUAlKw9P6/GecnIZcch2C8bo6lISBBP
1nxEiE8jwLWy3RC+rpzQK3VcFM//GWTxxK2qpB4rPSNHep594UOL1wu2yOLxSiuc1U18bTkptYTO
DMRAYizq1WEzNAmGw5SYfylYQ3evP8def8AzwxsdpPnVqdypE99WEIdf9aL8O0aY4uPwy/s8JvWo
jfN8pFHuKPHK0sevl9Myr6UM1DQY4ILMMtjy7cvqRMz9qOZjWxB7gujWTGPo5Ztb2UZeJcUhIc9W
96Sl359M7Uc4m04H6fYI16XWoWVcmX5OuBvkqJRPsCjJodkwq82UPOq6ciKpeyGI5GQyfmbssUYj
Bwj5uIxvag35bxdumHosut81WKp5xSAcnW6MoPzVm61rjrBr04DnhgkHT5WtW0dtkH6VqVerrnM7
gdBtWv/qrMEerBCSwyitNKlfzrE/FdAbDjrAwvkuLqpv3RS8tGbp10nwpEi+65AaQl3KAYt/I3Tg
SlPmjqzYTJC7qsmwbVmM8mC9DcEpGoM7UQgnLm4HK3JivCuNdvIrFC8t6BTD3OOmal8rC38BlO9S
f1T1D05rv85QdZ7emwETS/OjnBt/yNgrQ8ETQmFHzWR4q/6cEqAHBt2t+2oXhPq2RzG8gkCp4nbS
/0yAqktClD+r16S4M8K3PoEnRI6cxAQwH6+Ay6cSUN6bi7sEGXIPT1hwn4yzyaLXEv3hLDScizRz
5wHOCfiH31WNx9gDv4jdQ/49ywhA1bMXGKXdKub3+n2QbRuo2VfNA2S3bF0AsSiMg1FqjgwlDPwg
HIbqfBwnfotHetee9OJNSW0jUVEtDbDSO4q5x7YhqK23b4M8cTHbDV7BjdXZvJjQuG5cdVFY63S/
BwcACEM8qmkFL5oQ7y7pTREDXwXvBYlyRDm7JJ09OL4g45o2RY2BZ+n2eNd2TLkJLfC+yNyKE6hV
c1dZmmPCqjKWz6VgW818aPsWb7bZHjI62wY9hsZkEwVCdMc3YQ9rXugyz3hGjaJ0ZVhuEgrrS2L5
jPPNVBs21GVtjZXblGqblL10lr7hBrywB9MJO7Y1AlgxQE4QiAbbgsdAHr0K9NGIRH06eB+wsHjx
OUJGGKDYddY9p0hYu/pQQyGLDn6pH0sDJm6gZ0uksX0Xoq+UvMDOAF+muuvq93gEXZd3INCqV5VZ
dte3P8EzQTOngx+J4VQqBcQbuoShcNnc4rkNiwbIDYZj4M5TudO18MDYtwyqgwO/r2DrVpi121aV
DXwEahOTI0AClNWR8dsZ3Vi0t2wDquYKzhgx9JOa9lUQECFG6Yr0R9F/S7tzNcHvKCPbGKkopM3Q
z8C/mGYeSlqZDb10cGF0V0C/m2GZxuak8KaaJuAVXmoYi4+xskP5kKc3VIM/T1LauaGjVh/6zAT8
GKIa2XBhnihImDV+YT2X4BbU0GZDRQFo5fsCrs9d+zABTN085QAT9hoy6eSU0XCXhu+UvIb498wB
2tfZXsYIJQQnNaod6Ge4EXlt52lbxgRN7gQFnscJzqcaf2m6VzRSdpGCmVKc+7J4JYg6pU7crLhV
MNvoLRAMQQrZ5h1EHLNvUdS6TbWvL30mBqleODTBZgwvAb5vwdulyV0UoQbcZvZgwo4BdUULxaI2
npyIP2Z9AEz2/+PsPJYjR7Zs+0UwgxbTABCKDAaDMskJLCW01vj6XmDZu8UE2cTtN6hJVmV5wOFw
97PPFpOjYe/XBNfp+G306X1r/NO1YC/1oynf05TMvcgpsidf/haQZzRpoF865CYEolEqb/wuIv6C
7zQYEObVLrr/cypKj3G6J6mHOjoh5TGxrVw7lKrm6uNrLH0X4/TY1MFZJXlgMJJLJtD+LF8UiS5l
q7hWoZ4KbBKHmE8LA7JJa/Z1THgAY/RWhSjnURNfwYZiI76REjb4UnPqQXa19lGitreSG5m2kJeJ
jp5E57C09smgzYoDZ6z9m6GMd0ryR21qgl17J4LCTaXsjdV1DrwVxdyNosjppPIoeKZtduY+9byj
YN1nuWxXRboT5AKqBC0lxBNUbfxVc5ur93VPkKXu2wRdnJUMNENH105TrhzErZQ/e2rhJlloc33A
G54vxeQmKElbkrRPyUi2bG/w1mpIxfRCA8GZDHPjxS9DGl0XbJ5RndzRt3YmThaPWMbW/0UPa9cb
ZGtq/aYrQM4AGBVd3ijN7wqAUvdKx/DnXY09WJFtGptbnx5xKF8U0iWEZ0n86edXfjPvjGBfSe7U
OtWGnz/VwE6xpO/SMKKAvWv5mMV83Jo0DvuEPWLefIvi+yBCXEnMF6kmdWT4Pfml3Ug6qi39Uetk
qlnrF2QhzFtIPk6NXdNZdhlUjqKHTgr2mlcGfbA/rWDdxL6/0y2kS7WynUJ1Jwg+XtntpiHqKzW4
q/OJ19EETYY7cxQEdmMWCDQeBa+wU88iy1OzJdD5XmHLGC5J+WIVE7tpvUWida1HyRWGSHaBjZTk
E3s5viace7WZuEp9GQxrF/RQA1XeE+1KTbqgHD5ZwnVfv1YBQZ+zfE/lGydeMoWnju+fkOgXLTbd
Onu1RvWqUKfTYN2LBLwTSRODyKmCtI0KeZPJHkhb7MiC5njsbcroO6maHSuwtiAZNp1F5ylIN3L0
EnWPuRWy+MJtQuBOWD2MeDXiXXZVJTn9/sGt9Z9U6NteblwlHXejeOO17FVt8FjVv00/opt9I1sQ
C7hFmETBBvwf/adS/q1P+lZGXtqnhR2lu6hhdcaibZmYmpYPUXhIvJbYhHYrYT+rc4INQXdFfbjp
+941OqzsJt+WyNOErHKsSuKo1NIJC/PWyNTr0M9p0UvbnutTgGC8Lh4K/XUgZmfy4PGFP2RiUZPa
+kHeyAZigl1wTavaeJv4ptvLz8qUHaHTTq1q+4q3S4r7oUgPnTrYfidh+fzNED27iZ7zqT9MsY5f
ACeU8hol1pMqG7bOHaUDAwkq2Y4S5Qg+5XQVu6D+iDfIUZK7KzkWN63SP/gwKtL0Wu/bPSixpJyy
6XtJfn2ogZTJv+r8Ag/ANabWFQ3oypUjyiALmDn5hbBV0uZXT5ZJ2ra3A6FDWTkea7RRiFKwE6xd
IXtQ+CMLF/+28q8EE0gZHJp/jbad7p8MUUC6wdI3TF7zMnOzobNjWAKq/wPezLYC256Cwq4gwVcC
c9e0myBvyVqlhAuMt0tx3aTghC8elzNPUlnoN0P+2EZ3Zq2DvfhuiNutQvajWv9ocUc1fqJuQW1x
qid2P2FwfcQXfic4MXcZ0XipJM3J4m2VzpCcb3fDdwuHebNJsJKL/iGERFx6cMhNAnGrq98kMFi/
jICMe1RS3yrj0Azj9by8G/NxSn6kNOSD/kx7ZhsQEsiEx/6u7W7hx9p+Iu+b4C5i3U95x11Esjv1
1yjxbSUeQVCnKnkOfYzJ9Pag6XdarbB//Cz13NGsP312sqLvjfjU6yJ+cMoGl+d9DZwm0QCpETNX
TX+IoJpUxu/UJMCDsJDQvKjA6lIkkBM72qhHyCvEomH42fgokfBn1Cdvm5ikNHXGRlerjRoETiGM
wMSFW3GTUs1X5ga+ClbndMKkVTelj7WdjmEu3QhKZZEabwHAaPFoppbfjm+lsoJbvLYL9vFqMs4H
SrnEVfH9OPPveAegDSRpqplaA39Skiv7jnhVc0O64950vy7mPmkp/jXS0toh8dOSBK5mBKobnOKX
sSfd14YhZIPiy5vosg5ifSz5/x5x0V5XK0FJNDmYTl4GGi+ImAOnbhPH25Unmwvdv1GVv8dZVP29
BB9ULbPx1Di9y/asOMoekppdO5LthZv87G24mazKft7q+6/GXYBJahU3Yq6nIwwGaSs5zaF4KXcw
gHbTs4e9JLed3ZzIk9i4LDsEQO9HhwvMakT8p0uV72VGVsC2jAWqY/HhlZy7I0CetlWu6EBt1S2h
bmuY3UdwhWl+N87ik0hxA0+mkHHkCx3ZjbI3b2O736ITBataC7v4hCnBaJoio1TTwTmWHfBsbBOS
+7ThlP+JHoytd2oOhEXhbMlNwKWK6VyCPpz1t/r5d/Ju4AWsYumN5Am9PJzEnX5MXe4MtrQrUTyC
kGVueDbdpN98vYLfEnA+rKR3Yy5eIeqRsCNqZjhR7hA2TupxvfOP7Q4K8Hm6IgOZwIpwJ5/BFjY4
GV1ghLr9Huvzx+b3GjHng1nD25YEOwjNhWHMTMzFlpSZSp9o1XCy9kSwHdrdnL9c/AjtwZZszU6O
/llc475+ulW8G3PRR9BFX039eczKKQ7ZC31SNidIBpt85n3eziSL1fX8Edxihb0bc/5N77berFKw
7pHq4e3zzY+UuW56HW1Np+M56e/s6n23FZw1bswnKOzf4y4WWNUUmUFEw8D3Gt6RObCNr0j0fI5f
5zbJxNg1EQJHuHlO9hu3/6+X2qebxbuHXqw0rDRUiI3RfN40h/j45mW2lferi2heJMsVbYqAhrhJ
8xEvubymgebZ1xhHvRQH8ykC2kdbfEnufNyd/VU90QcFKIvW0OdsW8nChos+598v01C0hpxKWT7B
xNuMXNA8Pzqqc4mgJfvWuLGMB8t8Fcof2GVAO6k30oBErGl+G9hldH7h/J+nmZ9j0WOxDFkXlzyv
tEsl0iUUmXfs72nO7bCM21a71WleaqT/eex/x1kcfZ1Z+zI4zDzOP4pQanqcRjcRXSl95SOlVfjx
pf71VItJbvzEU71Okk+trEI3yrbRCCqXi0RW/2wA3WL13rIeI5GkTOuh56Y8UvFMw7e6C8lMyDdT
f6OLjzKEyhQq8RSL4JmQ3YseUDYmB1mgLOI6qD2LpUcaNQGfZG2FIv+3ljY0BRE+1wm0Dik0sHMj
uBDAVRRxSxSarVICFFQSlWtxrMLvosp7nZpvUd5sJVzTRJrFaUaUZy3AOwmdVqZZOU4bUxouYhj+
6GF2T0F+TLM7qeoI3VIcQ+hcy4OXYxUUmFTb4XQvtAVeIhQ4XJG5qSvCuLEKCMDCTWdGbpZEJDYe
q+FWkyo3Rqqeg0V31JAxtJZJgkkjivt+eGllauKC6kaQ3UAi5UPJweAiJxFgdSWv3D23sH+qXNyk
SmfLxQXql4004NyUP/XkRqyBY+X4KCTxVZNKoN8IBIRvekAaFCVWkOEE7fWAszctcatqvG2y6zE6
RaFCNTDi7fA9mZNWU82Rkuk24L4PzPgjEi6ydTchj4MjugtIy9BQyirqXE1CS39opB2ptJtEvpjq
85CcW2p9bfgpCc94StpzrIYqZJdMC260CV/JcbKL5ockxG7tV445mVdRkXNTl2Fupa4J50uBqZzT
yiYEgfCObx1RBCo5bGrjgTO+BtI3gxBAeYIzrhunuBlxZgFDlinGWAuycptABzD0hyF4VYWfEcCu
LCO7mzHGaqOgTFd5aR4kcE3+XtJtq4GMVFNx/FGElTNQ73uuRNYpVOFtKgy7yPophLuAKjhQBEco
b6SKU8ewNnJ1seqrqL7ti0tmXSv5U64k22a4Fqx96YsUKf5uTJKd6X1XtAhgB+GVUhzlogfbRrkL
FqcN8SZJ77v2RgAEtbIb2HBBY2wAnx2vuu4lgpNgp+XBk5HJmzS6hXoNkKWA995V6rceivXYQW4B
ANQ4lK+qfrBz5XsUA7eApvgBsxh8H6cfQpxeBVoHs0SxQ+uct9Pe1wlDwK1LsDRmr70WfBMeMxRC
ejpGqW8a7jOSn1y4ERyNWdAPBznxDMrbeitkjZM2HEzm62h1bm/AxQcLqpL7nD9tRQJRcxj2RrTv
s2tN0OwRG5xCLBzAuOtgGNyxl7dSD2wGQJmV2yp/Kjzvh9+2TpUnV9FoHEdTcYtSvLIUvNmM3zFG
iob3JPMaJO+P5Il2gpwiB0nIWFVUa3Aaw106dIdqxIoifpziYptJ7aYwXupiP4wGKbu+0ynKvuDd
mXXoeiogdFe7xBZvkup7nptgOlyhxlOY5o5EHEUEYavGYtyXnpPQOok1eUSpCWlvK6HWyKAgW90P
JfGdkEzBIolsCYFEXmIekh/V9HUCCS/HZ1V7lFRUAMbW6p7HmYdIPHzFfpUUrZuq5iYOMqcIZKdu
7kQB9JcGSten34xiK0skJ1XVfoI/6HW4q0mZ41fCHG9JFjWEFjiPVmPj4XObTAW4F57SkNOIjN9g
/WzDdHfTetinMRZpoaNUr17GVyMcLNZg4D0a/SlpJdBHwBZCM0VBtfvpF6wVfUBnkQjoq3Coayen
4L9QhRcB3s8U3/XW6OoJ7vzyRvYfI2vYyJaFKOZJGh8C5Y9ZP9fyd807mWmxG+TfTaHsLDpuk1mu
HKefXcr/OnkW90OlxIbNZC298aZn7vJIMwtxVH4YduNe3a/fKD6htsw3in+P1sX1UKnIWW1Vhmwc
aZs/tXwoD9Et6qeE62lum46yK0kRcHsH05k5fXV68u102/yGEyis3lY/uSD/9WsWl0YOW1WoFZUJ
IJVPUayrwA8BFNfky/M8Lq5tfw2zuB7ilzXIudfKJ8v4ERCwluCe/vXN6M3V+KshFmXk1AqKlvVc
jYyzaQP8PGnX9Y1ypdvRA3b4lxmXgI/mkK0999APwkUjdtnbWO7P1gGN2iN8+ZG7CQGUslPZ4WpZ
/9n9/K85WEAyWZi0TZnwA6PDcN272Ut8DHehvyl3pqPt4ls4iTOckDvxdp36vXbHsha2yU2ohFHn
if8su25bXiWH5Ff5Whwkh0s7aitiMeGeY4pOp+PW3OtXdPgc5fD1W3oj4Hx4S1ApIKDD7pLMxepv
ex9AOq37k5FmuwQ2uJIiY6una5Q9pN2jQlKUcx39SoOa2F+VvoPkWGaySwHvA+laJ+O8tPJDQcxa
oEOpjpT7r3/hm2PHh19IaQHmQRmnLflenRX3UNJ4TeqOTs2BlsJ5zl+uv6t2sZ2e/d2wN2z10NCY
cOODuo23s4Kksotd9sjUbQsbqNH++kd9Pm3vftRin4pyfTSjmh8l7+KbGRZqnOyQQRajnnWVU08m
tHHxb72NuS/Wq4FPv14Dkr6h4SCpL00kw3HM60GbZCC+nrHDfXnMbTBnkk5opav7dYjvM/wS1qbK
TPMG8OlalARJlkuawKUTjRkMm4bOpo+SVOcGFPabCvQWQpWsh/Z8qH09159wudig3w29mGvNryw5
8C3pVEyBY46l29HhiP0HDwOwLHzwhhezuISTtY3raQ0L+3Q7NlXohqqhaeLysU16XHEXlvPi613V
Thz/Eu/y36YzYyQcA0jWNtqKeOhDdN5bsfdu0MUDx7USmVESzBuTt8scwmn35S79Xt9BeI5ffRdv
aJd2s2tuon1wSa8lG5ZZbGcnQpWcmca35tbw+dt/94sWu0SsYRHXD74MI7I6aFfNlbqB4nNsgE6+
ftlvqc0fvvZ3Iy3Ov8EgdnyyGKnbKrg4brpum2xTm1lw41OXsTmn+DyZG9GRN9TZm/462jePeL3d
eR4+sRv5WVp5HZ+fE3QGWIOqhYhmAW/L4ShLphfODz/aIHb2BAgMcrUVT/5RAH3uHeM7RsPwGNeE
2x9RnBnoABkVDV02+db/RjvizlIMX8QudYYXlH2zn2HYanXW50n9e9L/HmaBLsQEI7R6XkunSkbG
2R279s8oVu5ovnz9dqW3zfqvkdBnmaqoWBDQLVlcwkWRVClxE/bARUOIdLa5jQExfAU0sJ2uE+bY
VLK9b/E+x5B+WnAyiuwyJeMfHUggrLVjRJHD1fa673NbHnzqz54+fW7cds10MMboVoWBFRrFcWp6
FEbapidzYRqUY1AQEJ3RZ/O4cutitDNS3pyCuiDOfuS9dahpS4klPpaecGUE02X2ZTQowMWWVZbm
tieYt101u45BqKj04FF+oyxA86lq28/kgzl+w3HPaaYB/avxVKmoY6TqRyLxd2ufxn66r2ARNEbm
tNbv3LgbLd2NdP5EQYsYmDgqm+cGjYRPW3I0+MYDBCRhg1op38TTn6zO7mPLOobW7AJp/hRFcz/h
X9e1Ey0/JAixt/UgwBlwnJpxtDa6IB/0TDybAncKI3vSPX2bSPBVJtI3YZApWW/PfVljCJ5Vc3Ki
ctyWZbedqspuVI+GOTBMobnCkB80/1cVnfzCt3WarVKn7jw0nKWoHjxjuE6l8KYNqPqnaaMhtfbT
8HqiWPBxaYvoLwbmNwP7bUHy3WQUbWMK3cEsbAvBVCzOfLuWdiTum3DabMMHEdZIbfXLYzxoblw2
eNGN+6AvHr34rJeB3aKjh7jtBHXzoBnWtd6kjke118k5hPSGn/31uv2wK0E05wBSwR41BfBx6VxG
TOwk+VEJK2Ezbc2d6I7H+GZyMqc8BffNVbsd3MQd95ONX4mtHOf+D1kYNo1S23eE7de/5sOGtPw1
i12hHqXU7McxvCRaY5ugHZH/u0ZGG/lXQaFedz2t8YpGagSBy2uFs1K/WgHYWwrglsJCaOqbNoWR
BFF3OyAQ+frnfWiXLX/eYjdJtUKQggJveQMnviHeqYF0MAPq9an0/wiitIt1uPtgDxPLDKPMipDW
EU6PpPhwx4w9sZRu0ZobS6Muxv1xqr2tRcgejXBJLg8hlLRY6dZuGfOh+n5nWv7qxQXHyxSrF9tG
If6jOYyP/mtwBiTbpdcznpvodv28hrN+uEQuh1yc8xJqvzaV4uhtVZV3KcoiDjgMUa4wlKTtZT1Z
Mw2NBkG/KS79c3Cp/4/63eUvWJzroWwUUw/18hxiWJlZN97kuV+vhrVpXZznQRs3ZukP4UXk865y
j+dbC3CdC8mv3tyi0FTUUo+ksrTOpWjCifB3Ux5fl+gZiFHYh9wJmnxc8WhcXguX87YoHTX8Q41I
xiFfQJWjjw/a9Nqpxcqu86HXsRhlaWlmVkqHRq9SiW5B+iickwfVLc6+K93Njm0B/KSX/+quv2yY
Lcdd7C9y2RGkMT/dW3Rd4E7XPYYwMZ48nuMfOhcS4fQ9qWyg9fy8dgNcmdplDA+k89agLxteCjS9
D3ljopSMVmZ2ed9ZPuDiw0vg+sljIIYXL+4cRf5dFne6cQ5CfWWnXhtn8XkNSaF4illZZy+AcNik
2z6l61voVzU2GF9/Z2vvbAHoBHkkiu0AjZ2OC3R3KPD6rxC+jQH2qOKo/PVoH4x0ljO4+OaQEYhB
VfjRpa82vauTKJTbUbOhw7FV3Ob3mj/TyqJYYgCWYIx1IrXSRY32QoCtB9z6ak2N/4kL3l+n/NIF
Cp2BSp3DKPO6t77pT7MJVUNR3QZopMKtfLcyiyubo7ZYH4jBYzHWGXDOZtJNJ/kZbeeCIrgDRW9u
BnQE/3c/Dl6dKeK9JFnibHawtCTTBaHU5SKjxwTeKX+HJAwB/Ac9KqR7wHGkfSh2+oBNua3fqdMm
OImv/x/f+F8/YXFDiHpx1EuvMM84uXDMvxYQ78Tuz8rsfrJo/hplcaIbkWLoRUVzpHYVREL1JbuP
CsfE7hIoF24trP5N8nvNJPgDXLGc38XmEo0tktSSsNtM0d2OuIupGo5JRg4nPLcOfrippN+rKcLi
RnONsFnZ25Yl43L4xZqqUo+gXSuyznIwd7Gwi+QWFlUZUprOMfP8qAco49fyaT77dv6a7HkrfEey
wOOFKLues0rdTRXK6g19DYCKgbTAvWbn8CvWQIlPNte/RlzueGOnSBBqlLM+tmgVUGpTXPlYaLX4
dXy9lNbmdLHbxWFkSULnSxcpR4OQy7hYGbvZUqqDy93F2F8oIFJFsHKTXp3UxTWj0MyR7hnfiV9P
G1+GZ2zU3qH0v/fmzwTPKQsvf0TDzZ2ZgXHWT0HvPX795J/sUO8nWV+g1LKueQAjhXKOcC5X64MW
rSHQnxxcf42wuGyEWt0bgVma5xpXgqwUbOlG1H4NKFITaY1/JX125f5rtMXO4+m1KlnpOAdSpa7m
R3Y0aT9HubP2WljRdjSCX2rOsQlPfHLgP7fbtmmlnWiiVm1KJ+uuS/+6NkmWtmpbIYTQEmlYDh0S
cA9SA6xYWNzB9Khk1bY1MExXkEXQb1NASqcp3YBkkmis7cK0wlajwXXrvvOIjo7HzYAdSBechujW
gl0tlwikol9Rdo0z61ZB2JVQF1vSL6kN3bK+nxDUJQNt8+4+NTJ34udq6oiahLqpk48aegRVtwhM
wLiNS74bgqNV37K0tnvzWKEvpxGoTyDGxY8YhKQC0RXDgxJhShHT9w1PabANGtlNjGprYIshZodq
UhDegPj2UJliNADK5JiZsDfq3o3FHMe3kIAteqKjncXjgTv5RpWQQxiHloIUjMbu+9lq4joa7kko
woLiGb4z5uOYuu0q5Y+YnFQTO30Vuzbre99j5CFEjj4o26yZXMHqz6WfHTzggtSisER/9fVaX1uJ
i/NiUkujajvW+ohQzRsN2t6gELG1q6aMWtpYqSHWhlucE4npVZVusH/hYGYNzyq33GzwZ69pu/HX
CEQrm+USd8vhmYe6WqvnbqtB/Z7lWlJVX3lrN5q1h1ocA4FZRwVLa75cIGdxYlf6MbH6sTm0MQPC
5wszPRY3vjAqhJqVo2/lwNfnH/fuDCqzGAx/FMyzRXSYMgB2Rdxw8nrlNPjQpF4csfriOOjUZAr0
Qg2o23s33AMFZ5vhx/+7WOT31W9lrWJZebSloLyT4VV4dUwloT60Kj58QOEZOuSvv4APvfDFky3b
HYXYClUccCEty2SvTqhP8izQbaUM8WKtIeGb5GZgOkfGkoQFCmkLZTFd6gGsycLeDURw0u9VzGsS
KXQF7zbrT03xJGjYKfk4X4juQAM40OxAXrP//nyCNPqYIgiduHSZk0p9wAOvEc9B/qIC3sLZkLPT
19PzFq28QBo4Pf4dZHFWAdYYCDhN6axiRKI07a4hmGajRyr9aikab7B9QYWVgcUmWHZszDG4r4fi
tR2qvSc1boPcr8+soxonN+psc9W07M6BJdxHTbMtc5zaNAu6EL4AWOrUhayeUyH5PhrabRwWeAnC
jkMHnaTKRheh8Dwq7WXlCdemcXE+VqqI63PX6+fYMm/7nGwsoa1c3YrsVByflIY6j8NJLHW3DMnC
mt0NkVH7b36mP1vjLPbpXjXg/RUXQdIdOD/Mwm2SXrXmQ2XdQo1zSvOUyo+d/mAMD5F2NYmtXQTJ
JcaRULwMbeZ8/UjSGzj71VtbfK7Yio+62QfyWSXBFWZRcVflFd6Z6BDjPD/5wwhX3wCBznJDuYRZ
9ESz6z5W5sb7JAm2ik1L4j3GU/xQDKOMYU057GpPqjaaiZQmJN9uE/rlt06bko1fIbOo/dRVq651
Bd00N2Z78bQJT/pwM8bV2SN4p2wTnI0saTclPzFIvOnj9FmUJo9Ag3rfyuhvcWCORlywa7Tg1jET
PSfqnguZSBcQUT3bj5DKAkhB8TN9uU38Z+qP1qDfyOqVGWDaLA7XYgCTHXJTl99l8etU/9QI3cik
TaBjDtUhmUyEaz/7k+ICJSnlxvCf00Tmbd1Ro3ARgfzJYZ4guBGw1jQIRfTVftfgnVkmqIZL9dpT
6MeHT/kUNc7IswjY0BjAu1FSXw86rqi05KMOgWBx5XsSes+rXjReA6xXC/iDXdpwA6jRPIWm4ZZx
u/eojQJcfhRT/CZWuzw9avJ9iBW4qnquDGktScJz0ZiYCRQbv/gxVgeVKxTuYydvQIGFk9PoGWiT
4EsZZO8MqMAKzzabs6U/ryyq+Tv4ak0tbuajnzayRJvybN1rP7WttBdsfkli4+/7X1BVPj9V/7Pv
vN1q3x1sVMuRZPWyeS5HEDhFob/0E495G1W5k7XCCij8wTHmn1Pg3+EW25ylCsQ1pVwWSrd3SRjU
NLdstrHrOTF2P+FDcFfp2/wXZuE8LMyVlbld2YPkxR4ktmqisk1SEcBtKF5g5GTbbg9Zf9xkT/lh
Jl/1z764cvZ9Xun8+9CL2x/91zJpSnBHCK5QWdjw+n7lgvlB67Kc2MWVT8METfJUOnJacdKwZKiN
lzy5zeNv+XAyMbwQycLEMkVJzrMnTab8GTE+1mSSsIIBVp8c7Fem+vNr4b8PPb+KdwtLMvseH0Hk
3x4BfsJQUk5Up9SAoyi+eKTR6TQN5atEx/MPlndp5HYFg5XMOJTcLRzQtVDqD0SD5Qwt7o/p0Br4
utAusGLjKgeuqarCEQb4w33pePgpqAXi9+pnlv5YmYq5kv3ii34jZbybCh83OXxqDe0sm5EtVgHo
dogdiXGHJYot6thSRPJsuiy6nSCvrL3/5Ub5n/ew7C/qXATi0OpCgMDBsWQndb2DtMsPzff4pWFD
SWzd/fp5P0iRFjP9Rrt697yD74uNkOrhpduOMFvSo9e50pV34DnvU0QyM++xe6Kkw6rIuxL3qOVP
8o0mbIaX9LxWnqx8fMrik1eqqhp96FbEZQiuV51FnCq/ft75kP/i9SqLz1ufOpl0THqmY8emJRd4
P/y0xu8CfcYudgEj164da4+0+NYLiQ6+17CJgpBLW77q6gGagBsjxWRSByTO9n+hE1nZO5XFBz1J
XqEPop4gn+9tPS8Oo6XeZ8GIRGJfZsOdDkPZ9/Jt7vtQtpMaxKPCsBHPf4FfJ62VLWs7nrL4ns1K
D+N6NMOLNtx0Dj4fN5GT2uK9/IJQHQvIfcDymrPa1tDB1U9qUQwaQS6VQz3v53DksP6EuY3MTidH
c0N+IKJ3d13MuLbIFjfNJM+rAEU9Zo9i7s5m8JE+HiX9ucdvQhcPKpqFr1f16lMu7iFZbQihMVni
BfXLNsaFf+O72GvOPl8RQSIKZfeqa/HaS132JcGtYlkWgUMjpdi1coywqq5xoQBEq9JLWB/rsXSo
DtkxLz3kYrMvse4NzyGhWXTALjl86jwMV2qX/wV4/88muuRppVHvh2kw8cbBbozIQtMigiSRwaug
pDkIyakTH4h+2cThyubyWTvsfWG4bFoSz1zWY8r+LR5l8iy0ZjP3U4zdzFIj72GtfzJ/NV9sZupi
M/OwUJHGsBXPfXbf9gkdBZjpySGP1k6JtfNYXexiCcFuUWNyHuejtBe9s9j0zlheKhNLoHSbh7k7
RPdhGK/Eya2Ou9jH9BFzxjr1xEtf/JrC1s3V30VyKf0bUbqRjOu2vwpwpfn6Y/rgVL84EtXFZoXh
lh805rxZgevIT9q+tKtnZH1vKoDBsOfed/pL2MkbzEPtgFbA2q61sn2ri02rjJEikHEaXRT/uycm
jqZle6Fda3SuLZ/FNlWVihiPYSee07Hci2l61tV2H5XCDfLytWNwpXRZ+rfHoS+U3CTNcwY/o7oh
Dgd7HQtzVmTQCeI+a9eq4XGUg5dCKfhap0Nl/ojKO/IcQkhvaNoiEZ6v5U2vX7/tN2H5Fx+Rtmht
VBK+slhv8s1O3clM+qNSF9Fh7Ft3GGcBkQqI18rNtadjuiIT390Lh7k/0VvnhFa3UtwL2WTrkn/d
B+NOT8+D2QGVw4qN0KtgrCZiaZIaL2J1kaKLIIoisDo2OoN5DJJwq6JjqzkuNoqp/s4KZaOUxUHt
VaD08gb/0xs5i3fZWOwssdoLMsjaa6WslForC2HZCk4Fayy1ohbP3pC6/AR8zqvoYPjpyiqYd4mv
pnpxvct9bcr8irvQpMmEpyB70v58/TZXPpwlQSAQat1KRE57JTTtrmlhXEJMwL/962FWDvglQ0DE
Jqg2U1U7l+kfeEd2YkJVS9VDjdFdFkpHARno1yOubUpLjoAQ5XlfYCV6nq0uq2A31j/T0CYXG2kX
yeB79RBeyz/DXwK6VtycjWqTvtDbjrdrDJNPXyLkR13GLUWU3gqKdwXDlIdmoGcYC46ych1DxKvC
lZf46V7xboTFvgRdJsUHhhEk2OyVPzoKdwgV1FiTfCcp16wnPl0z74Zb3J1KT07QHjNca0GiFQWn
KHH8w5D/6ze48lTL2q70SpzQiHY4j4J1aMZzmBf7VDmnSJ+9dQ7LyltalnX6KGq8m/Ef8KStN9ZW
KfbRdiYUTm6vH4pXf5Wlvjbm4vPusinwy7xUzwldyKQYHD1fCT38/G7377talm+kB4SyUFCtzgXy
eAMxZ+ttlaPiBq9rtejKsnhrArxb5+0oyINaslmhhbkSVYjbvvQAaP31qvgcZHv3RPPPeDdMYGGH
2mm5eo6UX6SE6SXWskTTuNaNfxruAu/WIob7MriAAY7v5Cs7/+fl/7vh56Ph3fC95tWmns7lkZmf
2igKUb8G8jbBgQ6o9dbyoFHK7UbEHVKfBFsJyUuApVNp90J1CVvMy4J0y65uY0q59ZVDSMiShGQ7
6vGk8TK04M2Voo7FQYu9VwEi+9fTN3+bH06Udz9/cVHSQEyEPvH1s58RjdAWrikfY7KZBLoqEoS7
qrzTqTy+HvQzQiYajP9sgW+Sx3eTNtZCK3iRaJ0F0hF7uO4EG8EEoKbHyS3X4Nng4eWJ7WYYhEcC
QI+ROm57lNIYm7YkeyFHXPlJb2DoVxOx2MT8LM9jI8ho7BIuJVwVGvwXXoNCKLphAd1Cf/X+h7Qr
W24bB7ZfxCquIPnKTaIkS5bteHthxU7CDdx3fv099NQdy4hC3Dt5mppyVSCAje5G9+lzTHTMRT/P
zmZ4N9DbQRG2pD3PeQW99G9jf+h6ZLS4SNJzTxt3/cw4t4l9K851oGPmAy+jVi5AWHAO9Mab5+f1
Ra6/vz4/DPv0q3JoTegKPBAGLdxxeXirN3X7rAgPTQgKWuDgM5DzZiA1VUIMNwPWsf4DeLtkPGAV
z1mhpgglqWbsUUZE5iruw4iTsl5/eF9sk3n3wZoyIetwmMNufAYhZIVBFL8Bbw9YPd/Vk3aT+uYu
2GMOifMVryORLlZeQsCF5YO5r69AdAhddGgbQBDNK9ubsqu8aOFNVGWwQFSAv9yAp9EWaG6pc9i5
M/jd1o+ZZ+0sWVQc0W4kKlQHGxckEtKhuQm3sw/UvOBSD5M06DiCNWp87UeLutVp2lPwcP1/h7I+
nokXZ8G4zjqQ1bgxJfOUTJWntscK4IYYj5kYNA4YIcGYUrybuWMVPBNjPF6WpHTGBEd8FpoW0zke
gYIjFLfWD5iTq7Civ6USlpIeqjJGRgZr1BSwGHyH2qKsGIc64iVGyzmtuC72aZgpnTrLKTDEkgne
J2mrVMNWUM78AQHOQuxLT5SiKg9q0Fa2ENsALfVAIYoio1hGZc758e4J+6ISSo3OoPZeSgi9s/AX
KE9LZ5CA7K/eRTvNX/9evIikMY4nlCuJFP04f+Btkh8QNPEMf0jdZdHCB8NlCqptsKfxSgiclI99
b5kSot885smZgoYpNEEtHvOOcukyrpgH+9bqsjwhOUUepsWCC/Wv3SxKpyIOXCPYjkkHtmEUkrvY
j8GyWszSd87JcjIM9t1lQvCrCPRYPbUd2t8qWACQArV4JRS0gu4UyFLLU683fibu8vZlkLYaxMnS
PLfKHtQa4uxIYvdA1fitK3maeNffhJ8eSGM8UAl2EkkgeFIste3CtCNIZlqG4Ga5i0ZDkVqRM99B
/EqBaozVYiSvsqXKBmdne8PLlnkx6UNa4CIyiGM6t7qIAk9B3VZ9bEVXGXYLzDCy53RTy78gPuVm
E0AINVS11B9h+AhYpdUVr91s/q3NMC/IdpLnWpcEek6A3y92gd956S3xFhoH3g3gXnUm84oiIILH
XF4GxvqD6jbnpbmjvZqbwpveIF7GiX28g2ahuHpGw8ho8QQSQtBf6p72BHAkeBIDq7yTjhDrwzw6
KCK8art+ExTOTSAMHKBvqNDIC1qfqhHYy+P9JI6Pg14ArkuhERYFoOw2h6A59lKhb1VlHG1ag3wU
vcIgUB0JKNlIH5+0GvYIeYjBEpLwNaznbdH6UUG+AWCMjFk17+IcAQfyT1N7pgT/uAxszVFXzukA
LTy8Nc5TPZ/FEhpuUQ6KJbTt9F9tWoKeife84CWUhPGrRh3ERqwHEm7Y7FV3uZdtFqLP8GWZi+CV
8zlRlyhfkytVq00zNah6Ctu7qBnvAQy9KVt6RhLvKGqzWf+ev/E+MvkLYXI5FHGGpqPw3ZplnBWP
2B3Ug/ftbnBAJfWsbkH53u15SRPXfJf85sJPKHmlUQMTp+dsRFBKcwCAZ1l86vUXgAtfzLgDJnon
YXogK4/VoqQnqYXbFoAdpTUUR/qnlOB3YZaYcxqLS1gJM4T1pXNAUlIAOLhI0SvicVLPfeDngbcw
RHZe5VeSNWL8Lsf0MyqkZ6gOcN5wnFjKwlYDHcM6SYHHgy522yqmTtu9cza5WNDaJhm/KAYYDhvy
5eFgL2kJQSM68FMQhiw5Quzx5G+vzUtfPpRZsTc6y0aqiPDDoOMGk9wEfRc13wcQH0n0cg8R6XOd
hDowZ9EPGWjyENT09lSC7yYodk04uqjNL5zzfl5qoCWbnI5CNkSMjIMEDTv8AZzuUGePAols86Y6
hBAsmci8M7L5Ly+LznQJ5hqiIiQPtNOsPCb1awlhEKl/SIfWEooO6qJgVwcsM4JA6oz+lI4etwxj
aTFq0/OE/QyOqeqMI67AT1ZRGpgnkmnnYDzS5lxIhyh7zdVFlbRF4+KOzK9C81NtE7+fobmgQsn2
1EOavK0gmhm2yE7GDc0mSypeaum70CauMPS+iTZIII/bRhjOSQcxO3BuCwDYJ5l5bEMV0g9LKwNw
Pumozs9D/ih30AqaRghU7lX6DnXxTT7v5/48CU9R2vqhXEDR/mxqYCQJya5vz6UqW+3wqwzezTj2
Jchv9+Nrl+leKKBfXY6qlfU/MagLcocWJRUMn0GWUEt9iWbgQEhsA5yOagQqYC3ehIpqF5AqoTfG
fNtI35PqkMmPbfuDptQK5h+V+i6Th2HwGqiqaxHEtzIIOA4BxoPX7xXnTaYzUQKi53HeFOjDquJr
oN7K5Ecd364vcX1i5TPXYyHZST1ocxiioLu8KOKtTB8DyGpib1DbW0IStM1QBQCm2I7DV3ouwANj
83Id3j6ZiCHKZSGAK888teovBQTp0DVTv63v8/oSeDUbpkwMleWhAlstQaMQS8zir7neEfo95Hml
69fncwnG0+dRUBTaUu8XWs0qptppVQhjtFBFD98E4LqykQd/4W1qCfwXMS8TIf0jCEp8Jg3YQqFC
2dUHOSnd9aO7DgIBg93/nh3j3TWp0eg4lnjfSj8jEbBQdKWU+C4Db2Ku3Zk52U6oVc6gfwyhIdHG
3QOgP67IxzdezxQ/fwiTEtdRjbY9iGoRZv5RHlcADdnfmW+BL98q5+lAQHhf/szAumjzAF7XH/n/
rs3yqRlJV1dxqpqnQdn1yGvKcJ91D1JpPnNO+3q29rkQ44VR+cmSuIcZNa4GkPYDyCch2QK6UdcA
S6Ab30LPlGBumMvS8wGW+j2Kf67MuJvBaEUxS0R6bmKguST1tlUxqSSlAHOPQf4sDeE2AGrd6QOg
y2mU3QwTMjq4h76aXUU3n2kIPb7+KOSQoc8En4CMckwhBtaAU7eYU5/M0BXFtH93bDQEYLWHjFsl
Woqi3UkSdeZFEo2OkB8z6AuF6O0QfNdIwnGqf3hYfW6TSYflMDZRVsR0vnEzgugtQpPHWyZJR5eg
v45ixn9CXXzeH5Nxb6FOUTtW8EUzMLqmplPvc4y3rJvNNVYUpESfu1p8xYUvoB1mVuIA9buFX0RE
VR5krFsJL7kYCo2RI9+OdnQXeMJN8Dz4mi2jfGy1L8Vb8xZxcprfqAf/eQB8/hTGEU4F0pYIshpn
Q1H8OhqeQI0qWUViPJSlsgehtpWqIMaFmEMi0ENl5DsNTK/dMHpRIxzrDn2DkYLDuHJQ9LaUWYfC
OHISyMY3oIHT3tZPbjn9NatnnCiNp2GYAgU9HXBt0JJC65qXgf/hufd5IowHhRKKXBl9CKqkEYAM
aHxpUG2pKTTHu/fGfOj60U9qTHLrwr7KvvWgV1jfIydQmIzjLMB+OCU9SqEzpkoCAu5oOXJJSzgv
jfVlNJFJZvvUFIVRhg3q85GU34PwmzrzstT1GIBJrK92bgpFZsiTCgR3j0GPILgxmyeKliYGYRQB
A6KYSJ9FLpB9PbZrIuMau6gsh0EYAc1pzlIMsfa4PYzxW6RCOK0THMMwzn3znM/52Qh7h6Dn1bx2
0I6sNAhmETWGMAq6m2SeOCe+HpUwm/b1NEiBrDOqcNW6RReoj3wRAlpTSCEnTjk2tB6XNJHxYqIo
gHqgQPCd5tKBbptbQzXIkG9zPLf1iRMF1y+lJjLeTG6lUmihC3+eTMgbmRsp5zVbedthnVQrKqGe
4V2uz4UTpCD4QtRKxeRAOu0xSyJ3/QbyNsR4mTGn6KulSOVzCvmPILHn+Of6Cn+ogPyvk9FExsmA
P76pyx63j/ooGNrVTbrN7yMvtqUd5JddmKCbbIyn5L8hDT7XZZyLpPR6jgrakpUNbjVbSHhHCx15
LbB1O3hodxIIy0BED4U0CTPPlsTrKnHcq8YOZ5qhMaXEnChiX7jt7xMPAuxOdFyoDM1bHhUFx8l9
QEkuAm0QSwRyWGDC0ZrshoSdZSg3UWZu/+5rfuz5YpmsgS5ApiBL0SxxJ26MTRhaxbnYDEC2q+8T
Hq+oxuo+3qh/Z6kf6dPFwlHcZeksIVvp0HToI0/Ls8363v7QX/jXYj4eHBdL1EbZmP2AvYmg+xx2
szc7kFCQ4bkeFWfemnb7S/TBvz86wQkwTTBBvfFIUD/etX8O+9pHFfPiN6i9oVWT1M0nsfhZI3CM
6KwO8TaoZerOcoj/GSrI8CayaIeiAOlfYwCNtYwSRyAnmit3o7Bpp1b2pgmiPmZUxSg1II1sqJ1X
qEiHW3Wcv8dK6RUmKnyQ1gUFQg9yQgG4duRedS8d6/jb2DxQNFfCKYAar5j/hCwJdE0JsQuh3/dS
48zq6BiBTMCmV0FMFWIjhnLWhhvAPg6mkNoi+NxELXJqEDqoIF4cgS1VgJtJAnovlq1bEUwKE6pv
oFOagQgRbRPyLhgYwQqeyzB1kbtbZRDvRtBEJFS0ImW0hfa1l2NfhqRgLj1OaWivGwDPVX20HS8O
X9PjoqjmjzeOiMLcLwgNgPrWRZEOcNxX9BlANKtYZoVRPF5DiRMxP37axdLFOIwUM8UYPkygotiM
EFT8Vg2jBVJYTmz+jaH8ax6sfUC0LpbSjFyBDqICRQRpAKIhTEKoyYh+hNZVb2lC7YliaAnBsQG3
B0mVTfNCdF8vHxtN2+oVrD4RbUUDD8go7MJadDuqO3QGJ+cRnKGouKW7dN7ncYxxTeLMQXyb1+N3
GjY2ctqNIKKgk5MDZOK3xVBs0WBxJvGO8yGXvGftFjG+X6CKnsdLzUM6me/SwqOLwpuFmeLKRsRe
prrWF+Rkf+ykaqSGat1IqHgsTbEGXL2x3/j/B9khjpP/8GAXn24WE3ESl2SncCEeiNKgHbsdpLR0
1MMGTAuCMR7Kr5xr8Yda3L9+8QOecrFqqGSAwM6x/NErqG9VV9lH7xAIrW6EY4y7IbnmOdmijtk5
PZQ++TzMnMvx8bK7+AFB3We5RFJcDmMvpOcChdhBvNeUb3mZOQKK5K042WUXHycyHWToeijJvZh+
HyaItQcV5ziufgONmKZKFHCJsROT0IyntV6NiOoNhEfUbyOgVW0RcizqervqcxkWP4sp8rlUFdk8
Sfejt4yIq7YCNmjM5VsA/FUHSJere37N82pCeLEs844pR02q+pqaJw0FFCieWGb3sn5XOOfHDj12
QVv3MiRTl4pVPTzq9a05cCL5VXu52ATz/BiyNppB+w80sHlfNZBzhiZy3sV2TnnpOu+4lr9fWGai
paIejfhKCfEDjCM1mMZfP66rT7yLvSzHebECmaJKiBUkkVIIpQjJdDoBkiWT6g2A9ek5SJcp8deX
vPqFiKgqIpFAv20yjwJNkrsctBz9qdE7Rx6e0lGwZR4B1tWTu1iEeRb0ojKGYAbpToKheiAYs2ah
8Nb3cb2kdrEGEwYGdOtVRSAdHFfpV6MD5g0ItcVwluATQVsTUzYcy+MsCe6Vr59rTjrSlG3VAR4R
bs19Au4ACHtAAHcZ3+d6xvVDNNmqA2maRBVCszvVGJQvxuM0/Vo/Qt4CS6C9sL4mDYtCKuP+JKeQ
Zp4gwlvwsLzXlpBNkahgEzNNjcVZSJUqpbiv6NcBfEdCX4Hu1vomrn6UyyWYXYD5LEFePKoneQNW
s2CzaD5imESxjVN3kFy+GVzLBy4XZByQ2jSqPucS4M/yDlLQ9ixi7BklgyqM3Wk6ionphCTkmDtv
0eWgL77VIOVDoQkTkGNKtdc13UogJKDXZy3C1FXlG+Cn6VOeA7zmKy53yrgnYWjkrkjRwJLi7+UE
gUcobBc8K+Qtsvj7i51B/1Yi+fL9Gm0/ApjQlz8kkDGsW8nVNOdyK4zbU8Y6EcMZVNig5T/g8QMl
s9ZvjsNGeetP4W4hCg0EMPFb8e1C7Eju4jfOL1iCK5u2Xv4CxifOsxpVSt2BdvBANlKzpb2NJ4gC
mLNdbHD/QFBaEwj1IQOwcgNq7sA+1Wh88tJZ3pVk/GYX53Vf44146idInOl+pRscW+WswOILhmYI
Sj3Qy1MZlOAruxEyLgES5zBZ2ICepSkNBFJ+dJBVu7HCneyL4OnNNzysGG83jH+p0j6JwRqlnoRC
eU6Gfh9SkePDOFeA7YdP8xgLgQwvKUj5XUDBuKhKxwIMBusmyFuG8SFzCjR/DJbvUyb5CoG8DcFA
J9pk66vwzmv5FRf3GXxlTd+WcnmKIUEHhWTLVClndIq3EcZlGODSJm2glaexIuil1XZfedDw5JTD
PpDhKzeWFaeu4iAOM7FHAX6QQft4JmNpRfVNKkDnbn5N59tOuK80EECUYDIPTSeXgJLJfxYA96j6
k568jkUBwgqMy/T7GSoQaRC7tbHVqnSTRXcZ8Cet3lnKiAHwkx48t9CyFDDiKY7PsQiXeyyS1AbG
zFKb554AqeMnWm2L5fgDNRqw7rZ3API4fV6EdkOGLRj8vv3dl2Q81iS0horwqp50aArG6Mg2ecqx
/Kt9uwuvqDPeqJFyaQjGxjjNVbYVpLtBIz5mMSw1e8s7PLa7l3JGdzQ+NukPGSyecd9bpYi32Th6
QwtF5+FZzDNLGitbbRcxhciugsAXRCK466fBMTpWg76ZUcUxAtyeetrLSY1nKLVVqBetr7Kc6YrN
seK7slqZjVg05smYXtGs9mL1NjYHW6i+dUpm18Ld+nJL2FtbjnFueTkY1JhxWeX+zRheZhBLJrGP
OYw6EDmX9prEh3HxqQ0mb0qrKEajDrf2H0IJ3IKFCH8PvK8XPuTH7GWRV9Zf1JvC1XuXC9ZctrK2
Vcb7yXHbYPQe1rxQcKmQJa9FK/AwtL9NdtoLr9Z7tTd+udvFnC7cYEDKuOk1pDW9h7m1ybAne6nr
BBsx3RbHxsLjYRNuwGcH4txFER46n+auWYI+1ISdlGNWvCzZYFxmga4dNFaGhcsaP6cDZU3kmEh6
IP3oig84d2fdsDhRwGDyrVRUhc6UkCRH1YmCWVopO399Be6WGPckTKRuxaFDNQMost5vTxF01+tf
6MnaItgsuFSsvLvCuKohSVqxCBGlZ0J2CV6YYaG5ibZTovGcxQLnAK/Wqy8MiAX/FGIFXLremqf8
gLG4YKM46k/qBY7qKJGd+l1sFQ8l5m9qvK45AL2r6KvLtZlCEUUygiCLHFHcmRa0iYgdJJaabEz0
uBbtmLjdg0KVV4v8KMGvXFGT8UZ1I0RjD7uBkQqNq0P2t/vA9baBPZZ27wqVrcd2exMgzeMBZnjm
ZDLuKZRp2koton3tgNfaoQ5wsAs34GxPh8LrtvHTuv1yPD2L0CkDjDklM/xR2up2LKHLVueonksb
bYEVjF5SbtYX5FxJk/FIRiOGaWzgSmrGNuwhUUYUnpfhXBGT8TJGoMqVLsLLaBbZ1H7u5PeQEc5u
NKgOAcrrtnZ0br8NYBPiOQPeysvfL9xt2VAoRA2TeYrQcw6sIrO6Vwox1vcR09wQYS2/lXfGiUBJ
k1cVutpZvLwsjB+qyl4YSqISeHqyaY7ZEUjeHWZHwTwCZuHI010CTLrkgpat+YFBEswMc90tz5gY
31QXk5DQDI+UUFaOSbDPIYEWRJBBaxSvaM6GxAsoHyXqP99VwtbC0sLUx0JH5tB6gyu6qQvJgLA8
SNoGrkI7AmMtWvO+Nqy2seXbCjDCxsdo6V7GjwLtXvItLiCzBmHxN/QKecyHi52t/TjGfwGWJgG/
Df+Fl76+iMwPHeTA+20TvazfKXn9UhEWpJMquQDSKrgs4F96uI3cQ8cAnz11I0c/hgmGmSAiflPd
0h3E3H3w1AZ400PFgus9P2Yqft+0CllFYNygRMhseu7mIE16sTxR8OiLumiJHbA/uVFBu64AU0+G
+lut3fXCSz8OWy06d+OPQZasNttlCsohxnOJ9mRHDnPryzF0UjAhpBg2ib+TPgZLLij0iz2NDgWY
yJOpsaP+FwluAhUEI7UfiHeznrkD2JYmAk66ska3OUMaj3m5drCTCXilGwFItFI/myPdlFrslNlT
Sh/a9FcWvKCdY4dTYiXlbaIgByKmkxQYi4Sbas9DpzjaoIObuQXHoQa5oRPg/9S4HTuTw9J13XI+
D5EJQf2kz1MgLx4sAV0qxNPF/rYa7sf0uG441+3mcx0m2pRzBlFOE+uUVbMxwnsp6Ld/t8LyCy48
otBAdJRqPfLd9F7VFFtJ/gsQDDLL/xocE1By1HbDokaKC6S2J4k/deM1Kh7VvuOoCizOa82wmagS
p0nYzkZanYw4uAE19EYs4lPezF5jzqeQjDOY+JDPCjz+9esx5XN/TExplLGZ9RD70wzBE9WzIYRb
qTqa0uPIexxdf1x+LsXEkCE0q1BeSD6q8r2aN2V72xb36/bwhzj1uQYTI0Z1rIx0TKoT5satRK63
/fwGtbwdSg9mDQ0PaGbvQThlR6lhSZ3m9woFM7pkKyTaAJ+z0ZRDU4hnpW5Su6jzm1Gq5U0MXqb1
33k9lP37M9neaFEqWhDEyIsUIJGsTnkK6+EhrF9EofarDroSXCovzuGz/EJoulf10OA7p1TbpRjC
0jJtZ8zv6/viWBPbGp1n9ODjmlanTut3ohHs+vpl6s8D1E+bVPo798JyC0V6OEhkhnvpRdU26gcC
6sj17fA+E+Ne9DEDCmQp27cKQEUTAod6wgiGbVTgKIGCqyBw/BlvQcbblCD06csZC45q/9K2T5g9
+dZM4Y5O9K5PkGxU8V9ukfE7nSLQRSJaPcVCCOk+6IaF460AEhRD2aRT69P62/qZXqWEuvCoCuNx
RkVO4x441BM91L6yXXAtsa/vZAttAP8v11rO+yI+5CaVg7bDPZsl9SaWwOSX76Npr8zRsQtfxhkg
w2kbzI8Zh6bpD4/LzwvO+KFAo1kNfQH1RM4Q8muOMQSnR7t91M7CWXITN/R48EmO6bCEPUSvxVBO
sFWqDbaiJF5TPi167wEJnvLAsCBIsX64HI/CcvcMJJfbulrwHcVLNfrxko1rPBq9qyiSC2thGVq1
MpuEabnk4WP3i+y0baSd4pvAC33jHm7bVZ+S9MijsudtjU1cVGUujAhfr5mmrSDeh4O2bfKH9fO7
ypV6uTXWu/S0HpsSIb+SoKvR3iZwKpCo1qraVeCbCfV0jFMrZve8vvAfynb/GqfKeJkkl2sjEZb8
z5qK26C2VM1SB0e+Gb1FHTneIsFPrUUXR5/s8dco74yT+qzNW8CN/w9jPMs+V1Iflr51DBuSt4sL
6srZHofSyRredVwy2rUlGJ8zZ2QOMglLgCXzXfeqzTJDrSF9BwaWP5fENVrG7XRZ2wxGWhhYbj5F
m6UYK7rlqdioPv1VPg5+u+G+0BebXNsi43HyKo8HzLuAt9zuBtRWF6AnOc/vkyu78s9sG0MGAgJS
nTVPYBRsbbNGDbHd8BQ/ORnA75w9hVnKPdxQ2ZpQFxkgn/5EK2M3QcpE4yQAV/HpFzeIZe1JG5VI
ZBjQIwOLduaCGh1aXHsoTtiyU24KbvmMY6ksa88gyOlIK2yudTAsDrmXeEsh/IlxXoy7HVUv38Ue
r8i8fLeV78oy9uQ1Bu3lAhI9Cx6n2aSbwVO9zPsvXBaXR8k4o0mu5EQOkDhHYX8ryflO6u1KbLwY
vAahkd2tuyDul2NckFaPJvgh8HAz72dvAAAUUiWHwPqnMcAbE/v9sxkf6BwI5xEgDlkRtbjqdFlt
C/NkBt9E/ZCKP9Z3cwV48XUBNonqmkKolnjROnhPRD0YMhx1R87hHb1VtouAGqoH8UODth61QDRz
+39QEFgqH1/t5OtvYFycWoFdHEJeKAeBD0NdAMO7wOuh2xZ73MmU393p17UY/waV+Lw0prhCNVDx
kufFtbx3z9FRcusNYNLrp/t7MP66GOPYSFSqBjiWjZMslk/hEpha05vQ2Fpf5veiyJdlWECHVldD
2wqwyDCRraGEAGr1QwbeInxbX4ezHRbVgbuUzl3d4jvV/pRRK6XKZsgyzvDQ717j626WL3iR+Gqm
0MpDXpmnXnsrJ0AGq9Tr6PdYs7+P8Q9Drpz1XXGuGIvuiIIskwC2RAzPfwnQj9IznggPb4Xl7xc7
ErQmVaepQbsmij1C71rB8Nf3cKU18/XQWKcUEjHszHoB3HRuhReCTU/kVvRNEAA4/7BRQQmBgLT0
70xcZ/yHpAhKmFL4D31IPL0AKWJQHEv6tL4/3gkyHoKYaaeMCiw8riF+CAkIjTfidKX88vUEGccw
gNmllLKyBGW8tlPn4XUGl2lr7JpY2ud0hwTPyZSfglBYqRgA0JBYBkTJMnILEQaLFjM0+Q56d9uT
ArpKiOAZTxH4SuD5+gsZb9ItZBU1dKtPJsYSx+bejG8jiK1Fmp9VtaOm+TbUZ2s00MpIFu0gSjjF
1ytokC+/gMVYKKJKo7bFZxB32d0EbrqDuFt4wcr7wjYwDOCKnuHpaH/eSi6YB53k0Gxjj5fLcNwd
i8GYIqjegX0d5wA0Z3nXQiOYptApzjRv3ep4CzGeqO3bvJiXx4aSNA8j7R5q9R3TBpbEq51wzJuF
XpAsMNCjwu01ZnUfiI5ihpx8k7cVxgVJ8jR1vQTbCfVgVyuNY0qBqyoYvkw7jpXw7JTlVQGIZKyz
EFaCwTIIHJd+6S1sCprqLWEWzny7/pmuVCy+muWy+Uv/KqsDxD/xnXIAk0DWiIfhJseauj0GKE86
wobsMRjp/OWyjFPqUzmVxhHLti2GsEr5Xg5Pre6lE31vgSPTNXOntE8jINXtlPwUdLSaABqKOEH5
SmP86+4ZxxVNQZ4a+rL7WXo321OXvSdtfU+Fl6mFCE6vOTINbhqwoBg7Ulcp2kQ156JwvwDjmiIN
tJnihBgaPgJsh1H3TbsNoNJsVc5sy8j59cHicUpcqcZ92TiLwChTkXRzgdBD+8gJoOg4UShDt9lW
k5ymSB0ivIIMx2nUemu0PBglL+KaTDsvEWaZxCCROqmdgdk2zS+iU01mu9/O5Q7NDwqpzKp+N9XH
CoAQIZ6+6YUMvnLZ6kUeSTMnMWOBGUTL+k6a0J6I/PoAViHoTimSu3DAonFYA97kFB5FW8ZdvwG8
ZZlaU6cmkUFjHEFG57dIfArL8Ecl8FDuHOfIAjEUsQLLTAl3rwMQobeyBcHxzfpGeEsw2ZNUFCMl
CZYQ5LcKRYZQbjk9Mq6xMj4qqxNKcwklx1x6n8XGoXr1RFrdTUPDqZrcGYZdbIhvlBIgCTnZIe87
MY5K6SVqJgbeV0YKKkETVSPxaBoRr1K1OJqVZ5zJOqIymIJUgmB0twteZ092YzdRt6AlsjJMZI6b
wFoQHiWmJBteSnClLvjVFzAOKCgrYezAnAd00CIt2G0WgAfIGzfpGUrZuAwUxUGghVBesYr78qcJ
f3QWBVt4EBLLvI1ba92irtTRLn+QwuIvZIkEeBrBK9fg21mupAr1uQ9IX+NPhYU46IA1iwfR4pwD
NFO+hkJM84wDWUS7oRV7LMrKkwVI0gqTG5jFToUEnvBrUgFSk3JQJBK70eKt2TgYfNh3SrHRmnwz
9drOrAWvTb8ZQ2nrGjQxs8JCJQc4/pZUloh5Y85hrRcAFBalEQZROuQDcu9FagPVZOj1hYfCn2/y
TcFZa91IFZYdpQKIbSYtfBaone0kDHZiAsGXUbDMOAfHUH0f8Hp9V5CCiymoMtC1CoZl2GafLA7Q
ayDwzkCXjJ5sg7WhvtW2JVq6G3BetdbgjN8V0MeDw59Po3/98n+uzmR+TZNBMlqP8GhHc1ZqZT/d
T3K3VyHA0Bg1QJK9pUcQLIBwkQQxnxEVWEmOnUl+Q9uTlzItGfPvLuLzxzCO1piJUMvp/A8mdOEq
X1RV4k3mD/605U2GXEE0fz14xufmmREC+4PLUDvS+z/1zqZ1gJOE0tUDuKotxZ22cmYFR3x/KXF0
TiZ8Pax87pbxu5KuKXotL22m3rSE4VBpP//TxflcgXG5Sjx3eahDt1jdjAdtHzm9BZpGv7+B1vZ/
euh/LsV4WECraBoqZnnK5uzQZOJZS6dToVacM7sCXPvy0dhmoFHo4CqKBeNkgK6sLOpbRZW36VS5
Za9a8xDmVk2SZ1kqoPwQ3DYCqtnKUNlzi6jTkk0xvfX5+B2M/ne5UUeWPCQ/x1IbHA0CDTpk19Ou
SfeS3pJvST0TO5vHG2WA3Fqgy4Xd6BtQMvCQ9cvc6YrVs+3GyQTGKxUNXEH152gOXmqGLlEekoK4
Q5h4o5Gchk6HPPnMOUzO3Wc7kNAr1Ct9yoDynvaJ0lpplW6poHDgyFfYur9+MiYPxOScJKUTBsq6
Bk6NyA34qovOy5vh1GZZ54D81W3N+k0sfjVgxyIpdDLTw6Rr1Q5DGy4EbcCkCw2Zs5rbbYFv2Td2
LFbbRhUhEZQ7QH05YxXua0CJOhq0llF1NyipQq1vAnIfrLOgyKbVk9Tkipc29fsgjt8x42kZ5kPQ
nPQ65pzrH947/14GlXGqRS2kkZIl5Wmq3+YmfmzzeQs9wZb+XCpBc/NG5rcciXfRH0m/F6C+28iz
u375P+LGmlkxzjTJ0F8eanzdaYi9TK09s+2pFYeQ8R5+jhH+U+7VYbKM+C0Va/wqY1ONuqei091F
j/jLQUScl7vBHbW9aR6ktgG5T+3Ww1HBM1EHB4up+Wrm9XWPlPixb9EQAGOTEXn8S7L4wt82Y2qG
LENNVZcIM7vdV0XcFYupNslTYr6HRuFp0BaFWhW4wsl5/eiuh+SL1Zg0SSniCWAVqYDcvLqpD8Fu
0Unut1AxSv7JExeeKL3wmideULp6JS9WZmpKQVlSKnVTAXLn1A7j8kDIe1VlnCvJC31sY9roZ6ns
DOQcMSzi+BFpv4U/63xrHLSNYkPf66T5BuYyPfXJdHgarldEc756BCbyNQIdilnH8svsh4amxBGy
OdAF2UrHEASgIP/qNxCjW5jtdb8ULPzKfb3h1XS5p8CEx8FQWjy5YhC02pgpsiFuqluG4fZPjQe+
RZu85dvOmV3q5psscMj/f2706ykwIXOgRmAMGmy6VA9iRA6leW+GA+9TX82pcGnMZYaf6L+BkrK5
VynUgU6l6f8Pad+xHTmMJftFPIfebGmTaZTypjY8UklFD4Ak6PD1E1TPdOWwc8T3uvdSggCuwzUR
SQ5eJBPwQNz2Rs0KZ93xWfVcEABI6r7R8bCW243A4KrmXqy/OmTu2JSyOmVnxFvukOrhlD1qGl6z
vVcyZWOxq+H7xWKrI+0as5oKBYsl1XPfy2E7PWrZeQQp2zCBhXpjtSVA/Bej9He1dSyCqL0suCbR
80gtV4bdg7LO2vvcprufDdLWQit7lOoWmAZpQs9z/y4VYZ/SG8N4ZID1/XmdqxHpxYZW1qdSJOI0
FTYk0HWf2SCxIltJ8+vp34s1VtGASlWScd2iZ4POgQlwEbs2EXlle4U/GoPyYMu1X5uwAYV9tJl1
6IW6kWy5Xsu5+ISVe24MDE4yhm12gewpmBUCf05JkQ32wWnlUsSRljvdYeShhiVkQE0GBKGVWV4D
TKwNEbpq7y8+ZeWkgX7aSqSFwKqg5yps1WtNGsrDVi/kdYt7sc7qraO2Q24PKkj5iuMUgj0ozKcd
BpYAwMMlf+Ce+jSLqIlMDHroYdPutafCvh2mE4uyjfrtFZpJmL2LT1kZf4kohc0ch55thT9ptPam
/LHVnLAb7wbMIOTJ72p4U8lTkYlD1Y1BijnT0em9JsVEgfHZpFlgd1s12OsaZstAegd2tLJGD22r
PG0US6PncgLkHUXxzAwkQAw71tZk4PUb/7vS6ibAKqOTvAMf6ahYQevcaSTzdKdwf9bk/+OU/y6z
OmVhOk0jpfoi41AzYJFpOZBovZn76XHa08cSkMqYVGV4+o6Y0PjaWP661/m7/MrqOxTBNipW1jk7
9sHS3cM+KuSbnX27TAn7P6923cX8XWxl9TGxNtJcV+lZgivPvWlQ4rpmXmbcss1U4oagrIFD64ow
1iEZBm7tXZ33HrVjdDVuM6JfN8X/3NN3wviyaKU5M+ABhY2c858OcJG5uP/50JZD+Vfn9XeBla2X
uM6GTDHoOSuOmay4QH4MTadzqfKkgDVSehrkrWaArT2tTL+ZmsOYpygDOaYZyPOrBAzdnzd1PaQz
/u5q+YSLY0sSMpvIVy2Re4/eRHZb7+ZThScQpthaPYJp92S/CKBvUuFXX7Ye/fwBG9r9nfe9WL9u
rKmiDtRuqhs3Tz5LY+e0W4Hj1jmuTYgogEmZInFUg0lZ0cKhq8P/bBsr6yGZhpTbNYSDJq+1bfl1
fRzKLYjx60WPi8taGYmuBQqMzDrrzFSOnAsmoTEy0lItdQ0LY4dJbGfnuXgbCCijgRLx8xavP9Iv
Vl9ZDVEC89LqMRA+hfU7FR6PAV67Y7uojK2IdsAf3upE/D9in39K5xqLEvN4smAE0omMI1iuGm84
mCCEk6I6TH3l7ecNbij4dxR0IYpSMxaiUCGK4EpoG7A94pkuGWHDb03rjL5Bl1r6Rpx6Vfr/vl7X
HZ1pKdpBrgnAiaQzspunrirCmvGNmOmq+F+sstLxOW2MUupg7lHK8HsFtNRbpJmL4P2LbbxYYdnn
xdGNomwIlwQ91/ahn+pw1jrXUtE0RQiyT7or523w82VtpRzWBIoKcSRQNssUTY4LUUkdgEbX606Z
z3bpsTyarh6qu052N3ERrgvlxWZXut5RgzilgpQDGGwRKTSeXaCJfEEKqMN+2OyLuOpAL5ZbK72M
oISjMH/u09eelaEYj8IeXEfI/44pvlhopd+zojGa1ktUIFD/B76tClS5Zkw2ZP56g8XfddZceS1j
+jxKA0XLaLorA3pqP6qXAUCGKGZGauFZjz+LyoaSrcnyHDNrbdJMkJQhytRqp5rnstxK0Wzo2Lqx
2OyyoivAnngWcwF2xZt+2Jpg2pCDNctd19qykaawFZr6R2vqm0yXXVtgCNvJNpzZIsA/aLO5EvBk
qpkwWuylw4C0Mj9XGNG0p4NRAYzCUTcUeWtbK/EWXJGok4wIQNSzk2d+b8U0iRvy77X7XYjdSrxz
VZ4EK5ZdBUmEuisQaZ50H4g0KWrYJBqp/7PYXX9C/l1w3UacW+hpKUp0QVA5u081MODqLcggx0de
qEiNprtpRNW8MvxKZzupAA+a3geq+dBM2o4VO6U6NAkHVZ12rKf2Q5Pq2lOMB7BKbuj9lkFb9yE7
WYGHtIYrWHhtWuDKAIfrDtVcV91Zt1s5oA1FWROuUTLLajrBeg4cJ6Af5GyLTGtrhVXUDD8+GMyG
vhs2aO8AN5ZvtuRtCK21fMKFv5OKzplMiiWWeZ7lsQj0h/YDsPCm34OCUzmpoC3XGOprG0HY1t5W
jna2aSGYDCF2WBdy8DCSbkMft1ZYtn6xNVluCyY78KtpBix18LI7Tf8fLrGyL6gVpGkOwIozZgW5
4KAF2VL25Rh+sGDWyqjk0C40jEDIxvqmk7rIqqMuLzeqVup1O+mohm0ojmF8t/deHBV3rFIuDTiy
pc0C6XAUdh406tMTwYylJ26SRx2k4dkBt4XnEwCUfPA1BdYZoBiBxf3aiLYe9tfHT5y/n7QSzKpk
ArM0//1JktsBrRWA4i64sEbDm/bWvr2pdkvLqJq62Zd06A0wgG2Em1dA+ZGwuviIlZCq4ywGqlTs
rNiFO+efw3yoEUuDqMeTQXU9yVVIkcNUdOAyYjKrFIDqLzF0CEQDfXqbNRAnWKkPCISzaVqBQjC6
nxZ7WW3DqlHwZ7Y/WJjPR8et7DBUfwfQ8eQhp5lwi17/AOxPLGrtuayqKO8BS6P29ZvZpZ6GfP3P
Nv56W9LFVlfaUslCt2WLIw32DYcCwL6Af1j3KHxppxoAMCQyWy/ZKhFc19G/t7xSILPVh7ojuGUr
JfFQvnB7E2BoyWb8qwb9XWKlQQ2TNLNTsTEzubWLZ4SB/lL+H+fqqJr3mW5EvQ2Yroy6qhXlrbQh
Q8vP/7T8yln33LZ4aXXYYTm4nAsfxfzQnhW3zhjQ5WLL2hpbuW7S/7nhNQ6DNabGYBQ9PRfAfRgh
gq3uztaHnFtb7nbDbKzxFwxgrJvIz8I/fQO51XvA/6qIRoYT4qtgybYkiWfaoX3vgKBjy2htyM4a
lwGE2E5eGVhdjZo/KeZ7W23X8hvZAk1JZPen9qXeZyEHwUT7XO3IrzzMP0Yt1gCNU6NTYMMVXDfU
f0995audlFZmki0lvZa5dp94VPzh2sPPWrq1yMooTj3JdMzD4WqzX0OPBgl+Z8xbr6frCeS/pkBb
Wb1pbhRFDNCYGRxNqoeHjadQHydqSy4/WHgg9kfVn3cd2NMKv+EbEwnXG6gv1l+ZInXQQBNFoTJV
vNSn86D8krkPjstjdwuUAd/ZKWf5fitpsiVOK1Ok5kVlqPPicMh+bEdfbE6NXBmO/1/u5NvdXLhZ
ydIki9XYGCMnRfvjqGPUFpo7Nztm3o6gQaiaG1ZoW2q6iN4PJui7S+diWWZ1iWFkuE81Uvd4MXgF
8NXIR+4tuMsoe22NXWxI6bo4OlQTWiY1SGmfPWgpJsv0ytMUYyOAvJrFs2Rg06OFUpHN747Xi23J
qC2XfUkRGoHgVfgdtmUVXtZES9+k5sH41K5tbFQQr/rJy1VXwtnMddqCCgkqGBe3dSB2g7abh8AB
44rst9HOJHEtfLrRQn31CXa57MqLOVw06G2q0Sd9mu+r2AjVrwFpovpXcU5uORDDwG3LAoQeR0d3
p6/cR5PTlsW9lla8/IaVK6Pgl55ABrVsfcmY8p0RLcOxW1P/17zKxTJr/6VVRMtmvcC7CsDJ461F
xY42r9l4lAyyVZG8phqXa63K6+M0zHkKRunznE2uab4M/BW8qHFtfEoJwJLywJzQUQj6nMJydb4v
6NbFXrM6lx+wRC8XQsy4bKDZtsJmKQJBeluom3SUG9e27jJWjEob+gESu6QLiN+dZONWFF5b3Wk3
9bG4UQGAkbYRgNs4OkGGoO68rV1eLc5cbnPluNqi7Ie5MO1vXVW9zmO2yx5A/Vec0QmCSBqcg9wD
sQnXXemteAKnxf+/57z8gJXa6h26Ay08Os/E/pyQnOH6m4kOw58X2TrplQuxTGDnL9wc54pHpXVT
q3et3Ea9eMjlpTXxdRal//OK12K9y22tzIJEmIm6EyrqeUVCheMi6dPEx3CqN73I1uZW2i9JDma8
jUVSMR8/nJto6G8lDXQtnlFijgOAQGcW1WMOOLK95Zs35RBuZVyuOZaL3a4dyyxLtsYMSDK37ycw
dYhy3wzZf2jh1025eK3pOlEt+7tUk3lAyRkDBLYLx9Poy37OPQhpddosEV17KVzubmUKMpMUEiYF
lpZtHk8YUQE9+hCiJ0XrMEM7fGtI2gP4P2jvGGgId1vHezU+ufyCVQwrT0CnbEGZCwOf7up9iaIp
PiPeNvEbVm/dJVtNo5G0FBdZ2RjCdG61bGvwcEMx1nBAhpDSdq6g72Y5RuU4hko376YMyYx5q2J6
Net4eWwr22IpsjTnPaEYfs530Avipr/mEW2y/10JyPWtvvEtRVgZmrkcFM1useI/ZoiWGJkr4KHy
BiXIgbesBPKulD+28iFbh7qyNlWvE5CO1DjU9r6bTpPFQqWMNQB7/mzVtkI7fWVrWgwCVTKFIf1H
VrIITSWkT+SDBcLrY+wt8ZOtWsGW9K9RfhS1UADcj93NGgiJHpv6w3DuTXP2yuqJjoVXwAgofNyw
4FdVQcEYmKoruu2s0at15KvTMc/QjAEYo9ayfSKVG8Hj1TqVdbHG8g0XQQYHuCzW1mzUu43XJWbl
LjrQ4ykoABWVblLYXw9WL9ZbxPdiPaabSCR1KVxFehSUuWkFRtKKg9U97kgaIF0WWYDLTJFqHg6Z
BMaUV7N5rSo8RczetZQ+EK0dVQxv96EC2uwt4Kk3rPxVxILLM1kp7VBYmUTsfHk9KKGycPgVnn3b
0FB5GV7yqPEncOmGyzO38qaz9tac83AwvOzfmfC//I6VKucgWNeJibOSEYHy1vLUMdmIfTbvf6W3
dExtLlWIqBfS5WX6MrnF7KN5BO8xOBQoEmLezwp81T5dCMBKf+esnFPZhiNxasBz2Y7LOFgSMDT4
8zJXXwr/swxY3dajASQxNLVfdGc6tE0DRm6204QV1ugoF5hZ+Hm1q9bvYrXVW8EwLaFV42yfGwnv
S0AYOPmjjIlyg04b+7qagfmnUGBjq1CAZSVJ06ULAQUfrW9cbnCXmYpLpFNjgX5qXiDIDK/JiJeC
YXRGz8qYB2N/xxMeTsDTTHOQ+ura1ndtHYH2vxVbb+us0kcg8HQCHZnKpzVYvgI1bacMyNJ4Aw8N
xidFYEi/2rkAAjSg/prM06oHiYLqoSy+fr6S647i4k5Wls0a+ZgMqUTO4zLbI3sjWpXSZCc7Lji3
e/ZMsge5fzYxnFLYJwf4/HzK45+/YUsIV8YuaTQhj4BaQOc0c5MJDVOVm/WfDBM3ybyF3n7dSV1s
eGW27LHt5K4w4Bmd+SDA7N3PAHfqPTu9wRyuW6oowtpofjQ2rv5HjYZErsyUNoncMCyomgxiYkVz
oqZ5bdL28eezvJ5dudjeylJZpJyFiSfUdwTaRdKNALwgkVGN5IF0l7j6rt8pW/mqq2Nql+q2MldD
mlBC7NG6KYz6BTQIkBYFpRokPTWrPxpEcksj3Q8V3Q8A88g50BpmPeB2JNfTnZYC37LRyncUx8Fi
zM0v0Kjeymzem0UTZKp6aLKhjJuyhhmU5cKTWDW61dAnMUhEO/BpAyur6x4TimtMtfL36EivtQPK
0lljB2muYiUzQppIrmkU+ca1Xm0+utj6t7xduGqdmTaoAuEalOm5K2N1QexsQdJ0sNOvgfiaYrkS
aHQz41BqwdTaQdrGenrMbRam+hagw9W2wMuvWZlYpc3srhvQJTfOCKLB0yTnhosiO0plqSeUBvDL
dtCX8m7WZoCMbSFYf2e215nSy/VXdjfrFNDFZtw+VzMLLJF6PSC/Rts8jjAqMzHjQcWkIYJ9y9OB
bh4l+mS7OhkQPQyDzynMNIhQXOCf8kjKyVtp2o+ZAImF2QQqMT1Sy78mSLAOwsJjnT4pypG1N2Si
ca2eQL3jScQCHvPkYjgy9RRnC618w35/BwoXt21gsl/Vln6YsmgjiSKuziy816Wdrg8bZnHDYHxb
7oulqoG2ZjlPNto4T0UObmTpSTdzf8NeLA7npwtbGd8+nxw9yxDF8e+2SvhAcm+BHWkZZAN+g5kc
th7JW0e4MsBwtYyqKXrL8uoF2QjXFOBiagqfF/LGCW7Z+m/dvTjCWUutVmuIfdbSj27M35K8DATh
Pnj5MNkMKPhyjnLVOaTJZgCyWLz1udqmbOmOasMtrpeeajqT0pn+8cCcg84jD+McYSBU4oca6Z4T
4CAjsafxEA0CHPJAFtza/aJrP33CyhUYpaqIUjfJmfldoIXEL8ASNd7KIQH64xYQyjUnfrnf5Twu
jlqqK56PI/ab1ywWVRUMXR7UheyZteHW2xH5Ysh+2Ny6HVjijCxDmAR+rkpczRc7I+CB+Trd/D8g
924ttrKqvO3qSbPBHp6BcTDVXtFFEDjtFCxmLGODa3aj39iYi5bONXrXN1T0miG4ONrvx+LF0VZc
yBZwgzFwWj4o/LZ0DlqK6mjyR68cr0DTDArjoWShgJHdT/1DIn+po7ijdAtL/Kqru/yQVfDqUMMa
RhNnPkdZrO7hx8AlR092bH+qQKJHfo0E4w7wfYI+/XwGW0ewilJtvccQNniAkVlIwjqjEbXLiIgh
+nmZq9Hw5Q5X1pBYRW72NXa49PMWsbnXdklcAMwXfcsh4jbkojfeRN+Zup8EeWUOnc4Zy5xa5Cyb
r6D1DlWrC9rkt1l1MZUsvwXoGogmxqIMHSdW2FdaEa+xIqOp/a7bNZnmO/ypQSvExGrfKfeFKgUE
yU9R9t6soekmjSV+T6dpqcRw/YEZBz5+auShpK1rTjfqAGQSheI3f9uN5ClWiB5AF7bLNSW/tZOt
I97SpVUcPIPuA1OmNqJ98cLlEviOZwC9AYI60qvXMlP93ozJ8NAgQt643C0hWtnDrmL11CewhwWq
fyW4qjpvwsxCfsQMUkTD8QPEOxvR4daSK6tICDc0x1z6O5zhqSurQ2KNL+mkb5h69ZpPvZDbdcWv
aeykZz22NiC9vRc+cCInt79XQkAUcUDGiQ8EVmIneQ2aEhWP3+fg1Av5s3hX3TwUbz+f9NXU0OXn
rOwl5lLGvJJRL5fNDmFbGeakjKrOulO1ZiFoeq0U3cvt3KfqeMzbz7GdfbC+TuJ3XYxAq0DYOBGP
kOITFUvDVUj2S5fe8/Jt0raKexs3tO6BcVgxmlaHpgU7wYRfIu0E5eC/qzbU/GoocnkkK9uZSCRp
Eq2GCwFWkK2OrqwNrk6PnRyjAd7L5zwmOd1lNPz5LrYkY2U5md73gGSCupWD5Q4TYCNR0S/T1K+4
vpERtM1FnC9tmaJbMpC0TcfQDPCirducqd0xm9aKfFpAsNhxyIeolyW3SapIn0w/hxA2CPMN3jWu
MIxIdwAOMSVer41Bnooc3QbWARMVbjWByTL/qI0XnT3avHfVDOS4pgrAjdI1m2cTUCCUcwy9Avir
N7yyy17RZgiopRwNg/d6Bx8N8iyBhOCU7VQDLSJO4oGcwncq9OTwyitrlPq0ycNgg0sl029bGpi1
ubcBu6OA4ZLR6TA3Y8gVPDqLzpNGGUmJzB8rgG5qvY7IODmBUANj2NVByRMvYe8Z+2UBDZFWuqcq
70XqBA0yCopcxSU6myW8TrKpcRWwW0tg99LNF6IDIY3I0aTLkTliS5LsFjqgm9Qc/NF8JwNyUzYy
T+6koGA4hQaY4TimUXwAT3dH7MQl1hwocoqx68JtBAtbmWCfN3arBF1nBayJFcBQyfYc5N2HoyL7
T75UGYWx5LeFqEwW9JCqRpDmTjRkzhOyum5CPgV4y60FhrpeAhvc4CR2pck9fURHOD6GlDeyOrkt
yIAbgI9ias+j0ughdzTlgEYorEg1hKdgHrsW1M9h5jPyR01v9Zk+zVTdN33hMj3fO2jatPPJlcxf
cves4l5snodGWZ5TvJGz8UFHOCXz7mGqag/ZLz8XabCYBLtWDh2S4hMe2brpAo4qKDh/bSXuyS0o
m+s+UkSLrj3iS1rnOlSKkAl3ScF8pjQ+bXsQJcqA4ioDLW0CjO4fSUI8rZ4eCUA1arrPWxZnhfNK
pdvBtOKUkp1iffQCjzB0/0gohFGOTpn2XgbDmGKbbm5P8dSWD0WDGBFOuuN3WaISb2bPqQQOz76M
VJKC7qUcAVSZ3QhHhIZzlygicBJgmo7ze8talLlNJSoU58iGGcx1zAALRz2ccRaNLU6ycF6BNXHg
gJxO+9zTbctzJCkQ3AmUrPJyfYbADR7vs8ihzk4UTtykKWbja3agJgn6Rn1oarwB8ikwMGHTtUfu
UCD83kuZ8GxFjhm6NdLxfczeqHxKkmcHYM0UMDvZiFkA430mIlDmLE5KMBWX4x4DZbd8Bksec/X8
kztPmfXVvRng3zPH14R/lB1MAW+A8Nz5YiqCpmh2qd4EI39O2huaZFD6CVTmaBHp43S81wEKXWHC
zpwTcOnJCIIK6ANGquiMVB3Apor7WTbAV6G6ZZ5jDGLnzNRXpEe1wVh22T9qBgLQ8o2qD1x9E8wO
tF64jlIfhhKWRpGi1K5gfXGsg3GodStIUzOee/CtAmHJ6NVIfHLTeTYw3A3gsgKUXzU0iJofGU/3
E+sj1ZxiAiHK+wyZYxmQf8NwrJD06XHzWg5aQZsd+6QKLJnvp+SurjqfT6VfzdOhxJ1qMtu3Gchr
tYzHeqnEJnM8yWxd0iTRhIn9huU7vRMecSCMn3pFAbEIm9EdEjaGVflBQG8pQ2knU4Tl+CyDd9F2
DolzNwygJQMG0QQgpw5wQ7NdIKAT/lw0rlMknsVmr3AqIHOZJz7eVs670ZzHrDo1gDiabunUe21T
7GR6rwFOoXGcHdhEtfZDMXpPLbq7XrKDNrVONtNAJyK/KTYkVEdi0dBiNnS4n9NIwN9G0WVeusQE
EkyZBb2puz0MM9Pekmo+MhAr6eSBCcefOGAiC9gOmBmzhn7anXOj2bansNnN5rtMBsBk3oKFt9jl
1tmaSnSu6+MDAX1m5qiePeSekbz1g+qxvgoZPou27/PUu7XVwFeYbgEwDt2KqqyKkX8FxmlMAVVh
jIDPdV7T4hmFQ4zP9Z6uPpeAV51AGirNUFaszwcbpzy56vTlEITdj44grgKEwbysPZsiIdPNXsuJ
y4Htx9hT3XMvSfTQEWPAFPLgABt5zME5PWLw8MuaVZ8PytkgfWRnaBDSba+fu11HdT/P0p0sfikt
CVTAjCvKFBUTmvJNdV+nL8RJvXYY3boAXKRxtvosxMvXtXSYObGHsTagCnqCthG92Bmd4nMDVbZE
CebsVuJOBMLKk1kOe8MEi5Bz6yRvFv/NVMt1AJ9s1AAvRjBolfW+IvRWQ3p1aFK3kcwQ09gBoZnb
UerLcGZgPXNHBZCCEvOL4k8+TtFUpUGdGahQSUcNOKDccNBanx56WMtOdV6FIgGIRHqYAYNoiHPC
kYeF0nR57WWV5pN6xk2xXWbzX0li+TzXvaJT8G65qRsEqsNnWtlu0hqeiiktVf3SwU8zthSUUp8p
KY+TQ3wbSMwGxIkT4HLoh6ls3DZhcMCpK6HTxFTmP1Y23XQMYwQy6s9Sf7SLz4ayGJQBLtUofKQZ
UOO2NvWwkhq3dvajdjMSJGjsNwkoH5qKRs/2ljqnVLwX4r4YX1Xyro9nrUbLdPmKCCmUHTiB+qVl
L8xuXObIbmXDEKRgA6bgc3bSoyQEYp3Rb9HdkI9gVSzu4UlDSX0DRUKcdq9TC67pHhUYq8a8sRIu
cGdDL/vSUAZWhfiB3AjOTwq8Nq/RE5qNT440uqBtgtvKfFmXvwxFBeXMDC7w6aNX2yCRVLcppvPM
35JpV73ZkoSE9OxhY6OEgc7KQOxw11kZEq54e40+DINXNkeqfZUoglCkb/Rq2qeyflMlFZqGAFZq
sKhtDx3StiIrglrG5Ao8mDYl8ZDIXoIiYlUNwTjgIGH55yxzK+WXSLodl16UuQ9sloXCHPeqbLuT
lcSyhIJT3vujho5+lLiJANhFVXgiRTWsmvc1itopQSDRjMEMdRRK7QqMRzsJBH7wO0RUaB1xW3nc
9zMyx6Pp1/KrnJzVFPWzhu41tMJp6kcbG+WjRUHQw0QsIw7oCB6e51K7r+RffK7Pc5IeLOXEjcpX
FlVpDwREaZlV+RoCc73dOxpQDNNhZwonJNXXMGr4EHsv6d1OMWafTLXHVDRXEwwgO8Dinf+YMxhx
oehNdiitjwntD6Bqxo6tIwE9b25UiMaZN/F+kTM4BjOPzUbzgDp+HB3lHdNKxshDJ0/CXMkB7EeD
HBlgXXqSU8VfggZ1aMGVgOHPLvNtE3M0rb6viypQkiyWFcdz6gfbSsNMPOZ6EcqzDE+CzHtBgtpI
PFWw00SVcIGOGVXuleMNgR0xjDRizh+5KRHXDOEwMK+uoZzkvrK7QLebfdl2ocRRIgZ7TSKiNAfH
atmGSj+FDNG4sPG8aRHea/pNkxRhIqUYnS98/Hik6k+FEOCfe8fM3G7pVrDFsWRQdrX1W2BqpxWm
PNIimjm5reiHbfVeYgJ5BWdYaXZkKohCYfpmo41YJW4HzYpqgD7KOCBS97Gim97YlAGp7UMjofXL
gvxoGUiaMZ+SKPWjIWRgURoHmYDXAO7NNP+INscY0Q0vzZ2VZIdikF01IaFqJPCcSKuhrKQ5NMyY
Faiw+7o8u535p6nO+rgxkvEvKbblBaVbOiBtVU1G3niVMGhrgxsQuelUxM6x+8NjxKdLa0WQH/lh
2qML5ChO2+1k2jfU9/rpdrHwGvE9MzHSK+pmOqmUAhYQpEv008xiXXF2sq36gzO5MlG9ItP9VseQ
ivHQw0fKJaaCGeB+qicLOfUpNXwOMKSMdVGbLrRH3W0Oj1RRCW/PF42ACLoh3qT1qA3yX5Q8YzjL
zSRQzzw2KHOr6auo7w0JDw8ji0hJ3bmNhHak5knLpSDBW7IEzrapvg/2U5o1SOKDIKR4kkoGoEV4
zPFLQRwqF2U0KYgPM+BQyY9gvHE1SHr6Whrv7dLZ0LXxwDNfKwyvZoBxyrodnQDgRrmbQHOlxvas
/NYp8rBU7iT2hMkx/BDqBTV4nPIC/wCkP+0JIBzujO5bBcel4qGCtHc8yaXXIuAoD8x4nq2HHL9Z
li+FBM4EbKT/HGbIuoKCrFU/Uu2tQgBMx9lXu/fWOs32A9VUTL78zgyYDsSEgCo5OMXvTl9Yomww
onxxhtkgiChx3inDzBUsid68TfAWij0hhgReUDJ6qcFcx1iAhz/quoyzzgnaCq8IJRbD66RLvq2a
cVl9GpMeJE3mioHsyMD3mg1nBy+kJLFj8VOq5YGNdthcFvtawXtSy2/gTr3STne6ynYg0owH5HQM
FHA0q/G6qdhzfFVlinObPqeKGnIQDU1Wfz93OqLjsyMODoJwazBdQwM61Xhqu2bXIJRPMKCopkrI
tduGPM8Df0rF6Pd1D7hx2OScuSVM9IxSSSq0w9DywGpkV2e/c5UGMwQ1nXsvr4q9I+VBrr7IuRmq
dgmPB7AuxG1o4gkMKzlVsLspR/M00GppBu+Zfuiw4d0w4c2ohUzWEeKhk8qQwxkZg3wqPCobXkF2
yA1MOkeiRnElBSPYmIRLVVRTqmdSJu5ER3ewTGCD1qe+RApuHJFl0cJaIoHOESQ5UmhPj6b1jnTF
weDPdXFKBDidubp3auJletirSVTosi/aL7XZwep6okI0XOIiaO87xTmrX7ThVhNxzqJlikklv0Rv
PYvWRKJXoM3lTBBD0VHEagISuu4mgQ9LWmu5xG8v0TQIjLPCrQCJPY94SKPPJbMkt0qQBJBKj0w6
cCTJS4K2dv2uTHY2jiIDC3pFdFfvjN3YzH5XyH+66leJ7omifc66g6hvZ4xXjyMAzxPQjInSVfVn
ksPBSQjAsfGxfO6VzyZRdzaSHkxHj5GZAbBG8dhQB/b8rFaNx3TiNrn4L+q+rbltXEv3r3T1O3tI
XAhyavauOhJF3WXZji/xC8tJHPAKkgDvv/58VHqmE6V3PPvtnK5qV7tliSK4ACys9V22iM0VoQ8F
zhLentYUJ6Js3WDjt6JzJfp16qGAUecnacNfXe9x2PwY+2aXgMyVlusxildIeBfGSgLRyZXWTWCh
FOFbGAbkerkDN2UwP9zXHkyzpOQLhdN8LlBoLG9tF2AcnsNWzCxS3q9Kc0+G0J5iLEX7xDrZFOQY
+6FBpiLUQx958J+AZVDlH3MLuG56PwhsLV/GFmzjIn5qEzvkQxtkFcrNPrKc7m3kNYBPXxQYJ1kV
Lzv5VdEihBZW338Zp9NUv5rJR92sxQEAX21QKy/9wDXM4WE5gm3AfZziM4GWb9J0y1br99pNM+br
VzvBVfFW6bSual0Mx36ptsMh27lb/4gC+c17/pvXpdervc6/wgpIyMQ7WZYORz/ulsbdd9OwtGSy
+nUB9NKS/9X9XFVeY3/yu0ThMv2yC6zFi1nG92Q7N1438cp6ZwOfuxe/uth1uZU4VmRrQHv7+UyK
umMOBBPUfVctv6H6PZv2uWPxq6vNI/xdZzCNE19apsGmbT45LWxLHb1MM5yhslkLKg24fI9u/BMP
5dtDE57wiM08wq/aN5wMg9Wk7nQ0q+xUnJwArqnrOJzTlDyY5SKGpfO1OwEAlAXv9cr+RXb018Wv
OjgAy0UZgEIDLg6xE1zQQUH5hX6y7lgwQ02VhPBsGYIb+J4S7BwkP4/0X1e+ystqIJIiB5DqIzw+
D9DkW04b3DRcL/qgudOQuXwnaP+uks7E/1zvWrO5cNyKxBGfh3mW1xV7nIOzY7LG+npoD6CnrMrA
2tIv1qbfv8s1uu4ZXD1j92oF8LooaysHM2bugpqTQo/Xipb+ii26x2pXPaTrai3O7wkW/IuJ+tc9
X60HoxJu1XuJDcPhqVx0HxLQZud4sktkvdgz3pVI+PsF6K8LXq0MnVeTMXalfVSUbCZdBhFcjir/
PZ7le8N5tSaouOp900f9sRTW2sp4YDk31LVRXH93COch+kWYXksPEVgiZMnoz2Ez45TNuoRbVAea
qlqNn6J3Vtb3YnS+7+9Wn2SgDGTqeDiytYdGebam63jTvDsX/n5J/espXa040WilZW8hLKr0xWs+
o6q98NvHsh2XiJj1r+fdT43US+j7jkuIY9uOIFfzXKOmW2eNnDeL6FZ9gEHybfaGVCLw1z5o22vn
KXmYoZTjwYWqdnQSB/9c78W5fmcB+LvQ5HDedYTnEIofP44tz5RfQoC/PzbiS8TPNlSkhvi9nf7v
FrXvL3I14fzW66k7Of3Rvp2XU75J71HMhsyjunM36BAu3xncOdCvo/P7613Nt4wR9KIaXO/bolbe
op/zoMJhf6HfPMUhv7NvpuW0SledBzrBQnz0N/72PWz9T8ooDsfRGj1KYduuDaH9q++BvnIn2poN
RxQ3koV4Hr86B8pXAEiFKPw98yP5glUH+wkSNgUt1HdFV3/eRfENfBuAdxiIINKud1Fa1CWzk3Je
YV2064EO20KnHZ7Hp/rNDTK69I8DOEjxSn7Obt5TEb7Ig/3wHK6ufrWNjiUvcpur4Vi63rlPAQ/Q
wAUU1snqrAqHW31bdHJb6Dfugcw6PUy+vBeo+yk+nlX9MW3QkYwj9HeS1eA4QVvOUEHo27QvLkO/
H8qCWYMiQg3wF7qRegBwqTz1jjz3ELHqMniP2PHZjM2W6lPb3/ujDnCy3hhAUwsFBDD5MqF1YPk6
jGMDXRgGB7Qbb0DNvvPDBq0oa2rWQ/epkXqRQGS4QfPSlRZKAOPeNORVUBxCZbMYnRpKM/nG4s0e
lYpVUnyQkKFp6pdfB/ZPbIM5oL5/nFerBrd8mcO+dF4JpYG/Og3xKFco0e2zW7jsLuHq8oy0DHUT
++ndVOGn7QWSywglgAs8lIzINdUrM05FAZPtsWSVj80HnALZsj8On1BGg0Ft+0F8NThKvBvDP03m
+bICE4gJ4hJxLZFJSlmOJqNQKvGAmp8ryYW/vYzrf3we/lO+ledvIWn++V/4/XNZjTqRcXP16z9v
qjd13+i3t+b4Wv3X/Nb/+dN//vgr3vnnJwevzesPv6xQTm3G2/ZNj3dvps2byzXxHea//N+++Nvb
5VM+jNXbP37/XLaqmT9NJqX6/c+Xtl/+8ftsMPof33/8n6+dXgu8bfGavenftiZ/VV+u3/X2app/
/G45wv0DRUDiOw4VM5ICS3//9tdLnusJFAgd9k2wQZW6if/xu/0HsW1P+L6P1YRxyny8DU4w315z
ZggqXoOhObpn2FB+/+9v+MND+Ouh/Kba4gw5gsb84/dLEvHX8uExzuCvifUTJAXKcQK4Wj50bXU1
6NH0jnlPg3/EXPTsHa+OrflkmefahKNzjFEHAY0l6u7Q7nPVp9S5q6tXau2z6sCsYdERWJ63b1ZU
byz3tm2Pgh796CCmYwS3ELIz6G+TCJ2O4QE6KkuzLbDeQIisW4Oi7dFlV9xTyM5OCzEttX1jsHrf
jVv9UvGgzdAVX/hv0VN626m7FHMgCmJoOvSLSR3YyXJXY4bSc55+Ywn+W+F6TD5rCKt8bX6MzR9j
/P+/oEZ68q+DOtRv6nP82/0cbW9a/YbY/u3/qOZVf26Sz78d8Kv5IdbxYd9iXYg/gBJCQFHq+peA
/u9Q5/YfDgrhxIeFl6AuJYixPyPdouIP4THY2Lh4i0PdWTbwz0i3mP+HgP4aMHWMUEp9j/07kX4R
QPku0iljHoyIuOM6nMNnjl5luBqIrSyxwXvOyEdeVeNzV0nALQCkG427KTq/R6GXV5umbfleCiva
l1rzgMneepqilet6qxKEh7Nv0k9xXFWLWNpDkClmbWLhPDKiob8W12zbYM9MB7GL6JQ+ffcs/py+
309X8mP+7HGbusT1oczPcSOCXN9EIzMqSC2rcFTWi+dP92kHU6K+TgKTuPmjzFE3mPwTK30Rsi4d
z9C42wvfrQ5QNNv3haxRrG/RYUylba8GSVPoitT+WhG/WCYtleuGTu2HAjW/tOQ+rGLtctnZKfAJ
8KzcxPo9WD/76Y6QujEKNpbtuw5ov1cHKs8XRSw9pwtzptQu8jKx4jeyEdMK3D76JGQekDTZ6+be
a/PyrBy9hp6tHw6sBMrELnxYmSl/re1mApzKQ2V4/n8UGeHZKsQxRuFuE3dULQoJ/U0atZ+ayfAQ
HHu6oC1aDn1WS7hkNXueiuwMV5hd2nwaC9RC/dyBHBrADylISIfKls0qaWQBlAP4L6rWUchzp9n6
iIPQJAy3ADTJspoAvEHplbRh0fDPvw4ANqez30Uxx4YgCKTn0KsRONFcQxx1Eteq03oIlV8B/BLd
0axQT3CDjOp20aYeardp9ggloGlVZtBIHhy01TPgIjej8LPA4i+ylcjt+uaVjpRue3ZWzRBBaEk7
J9Qfs0maGw/YnE3H0vzRBh6LqKS96XprZyvE2tjBSczVIYFO+blyu4Ol02ZZmUSuTc8omPduh0Io
h5OfXbQ3VPEUHQ5mwdorITRsE/OS5KUX/HpcrqpJHmdI/wWcfajreBiXa/IrCL0DEAGlu/FcHvZW
1d5lYBADTaWhOfu17325LqO3yhiwtWTFoMo2ytUE6N6ZNpW/NkAw7sdIT4FAgX/+953v9+Nh/tv3
82Bp4eAfeBB5V/ssr4nWCZvcDSAkXiBMdd9x5NOK0+bkOOixCoZWM9eTROfT844wxUD3Vqk2vY1c
+U5h83otxGg5s3aGjb1/ziGupZMB73Ebu+eAlCUZ27kMMCLSGLnIxUBCn8fFQyYY8D7ATSR5rHZx
fVPDvPgE6b5H6JqL7TiitxPVxt4Tu0uXdpQnezdvj9J0QJEpr1t70M0Px8pqVoOdKkwjmKO2wnLe
G9h54L6fELgVZOsUKft8Sw65Xj9MPySuTaNNoYs+X6TQeg960fIHyGN23YT+iW76de+SlaPtAjim
TC/9JsMUje1cBRGZppXseYfGSilWjSTj2pQp4JCew/895YE5CPBdhWdj8iJ/w4n1x0LAgOMSpRGL
Nn4GbMeU5iBLVRBYa2iL08zbQPMC+AcJcFvlo08DkTCJKNk7WakWHfp/v47JiyDhj0OHzrSHr8MJ
/LDw7X78OqVTeaRED3VLC6vdkqFfQX0WQI0ph6oErJW8iVX3PH9Oex3dQl8DRjk4mbi92F/W2Lr2
wTPr22FTTy4ICZ3ZyhaA1nFCItmXzdGCbt2RTOmNIhzK41MjA5qheQjDwwBtUn2bFP7HPJ/kfig8
+Om9P+J8fvpXt0iFgF2eg0B3PaQQP5S1Wgq8tORtvrU66QW91TYIA1C0IbierZPMbu5ELvaXLd9o
118WEZzQ7WyYgsEd8F+5xQIW5eZGDfVT7eho1zhA2OCUm+50kZydrKq2Ks6dEBsT0obWe8tclpym
vj9UUbYppEUhGyv7PbM03ABafSApMet4BGpt5B051CVkUrtknOEt4EumEQW8JKKnzniLxBfTBjKH
ANM0pV77sZstI5OXx28/XOGDHslc1CDHcW8D54Y7aSJYG04OZjHcjHGtFDCT8R3FlZ/SEGYTgkk3
l1vY5Rjy47AaX3IfSEu59XN/WkdiTFej1b4Z0xco9QzdsswM8Hr2tJdVmqzAesp2o6BbxwYPXnt5
oRckA5xx9AwO0rXc8akhD+AF/fkrjTjKqjUzO1i35svKkmRVqsmgZ5YVYV75+jDw+NOv58OVHdY8
PQlKOIKjXoi0CKfvH+9KEeZ9WxWh2OevAe0dFxPMCFYW6UsbQIPqYzON3kkMel0Xd0rG+nB56mlH
P9htN9z4Gngs2VdqaTUC6DDYk6ANOg7oc4LRPE72gfj5e5Kqc4HgpyhHZs2RYyPEcaK7zqFGOVI1
RQ3q3Zfcw4tUuhsmGISSIX906gk9Tzb0S7TpSTCA8XrwBToNvj+ceTRWQZskziFK4jPEf/0tT/mj
OxHn4LjACELLAMp6mcwXIxFoe7oV4D9u+ZmSHGjEKd5NgCztiqaxl5V/G+fZ+OxOZtl2AEe3QiML
jfJDW6hk13vm1ND+M5szr34eYUYtHPvsia609Rg1DZSe6hnU1kKUCIhXaLVOUbW+5KdAO7tbB05A
29IHyH8c0k92Ot5Z7pDeO54VMmCDQ6IgrorceT/Y5mtiCX9b5HQlS8CGKwW4A8n65chIE7buqEJA
yRCUPayLHOmqBesjsiItQC/YRth5imyYfY5vbJTdDrght5lOlNouDKGRVcPm6KkCzzUcIKQ9ji7d
tMyqYd7a9ydiPMhjcWlubSyGjYytfTIUPLAdji5aEYEA3DWviKnFxHRyVxL22UgH1aQ5MWjj8ZEL
NNxT6h0voSN47Ic6imQofPAREmrcbQ+QytIqjdqTQQKjkAM5VrrACKrRovvR5KGCDsblAQ85Joy0
fbGNymiDnbk/5g4QbBXNH9kAYF+Zae9wubbtp+mmb53Xym6AY7mEB5fV0i7MsIui7FZnAJDUQo5H
LvIvXjRCngdYj7UDuYe+LB8vYzYhYV4zmdJNzDu6ln3mgnMB0kibm4dLqg7JZrmMxrWwGn4f9Q4y
tfmTijEPJI/HIOlFvzSxywLY0rDzOCjA8tA8r+fGfUyANCWus0U2Gy1iGEcCz04g8RF7yV5mCqC1
NI4OViT9kGXA/VQ931cWEMSEq3w54qGtDZ5aMJH2azRVeWjGtNjEjb+s4vumoWtRs+TWzWJ44NHq
xI2pAp09Dn7Xn/0OTeBL/EJRmGMn7IEkGPE9NM/MFplucMkj/zofVGnRhgainUeed1j0AAxMjm0k
p53q2E3tmb3bVmKXeUWyTaTzKu1YnUnBCqAXamTfbotQ0pX7MZdrZ+AbBGV9wjMel9EAzbCVYH3+
6CkJEJGsphsni5+G2ktPbOyWuXRRZE1yQJRUJ18LGJGdkxToSuLX075WYwvAlgUQnsyxSsMH2vIg
RJQ3WBScLtu4vQ3Z7SgFHpJa5q6XLKgEP2uOO5C5Q0+XN6MbBny4aNWhNoBDb1wowdzbDYyNlUCv
U7VAGnedCbuhSgJSg73Bqjxa8vnRS0W3UhkcPsdEYNtIQPHIMcHyhjyDMyN1Dxfo4rG1Br7LS1qB
CoNTWueDS1nhb+2a9StAG6I1i3OAgCx3c1m30dMGd8BnOihLYITGljy1chbNUMraXabU5XA4FP1+
mOTXWIIfosfCvh8jb1iWKvugTHPyWovAMAgDS6byyUJveoic8pC0vbM2tTY3GoA23x4wP9IxHl9r
Dn5LXejt4IxTmEcudgxdNCjDg5WwANr6MYZYQouMAgdqVqh0W04ETZEm37b+MG0hH6EP4NcAI4Rl
wGInlXgazuvz4SSD2ilwq9gIbaHLEx1Js4ZnmcK7TfvtllCRcbZmKAE+9j0ckF33QBxQaopucJb1
oJs7A3X+ZWTbKNrnA9Q9TYtW8FDlK69gw7fnLgHg2MkMAE+dj5C4KCP8GFy+VyO0KXM81WwSMewX
suVlIYnt/iGtWy+4fMFCoFpNxhaQowjB4jVVIBu7Cy7HeD1gx27JtjOAAnUMqlJ8rBZtq9qXfKv9
bjVNrX07tnV3L1KQDxANNhLRHpVCz9O38OltII1luUsOpFgVCTCCqELHyeHFGZvLUs2VGZ1KsCF4
edLQ1CQRwJ2XzI0wrI6m9HfxmD9cNuyWA8ncUVOshx5Pt0pQs53v+HLkNQasib6LaNC02Rj2fKB3
sX+Kaq4Pvd09+Ik1bYdIG7gvQvZIQ05n0bRoNo8t8Gms7OCdPsGJacZXk5zcOIkLVFYFikgvt7rI
rNuqtcTaaQCCVdUZIo48NNqk28tkrqIBgkGqNaHTex+45BriKP740sU8SIEU/DTFtgtfafDHWDqu
VYTmyrevTcfyZBtvGfVNsisSIGPSqP4ocvvtsoMCkJceKqvCpIal86GqHVAj58C6jMgARaKQWhY7
XnbmCFWYyJ7M1pMkWlai2KHbE3/qMxFGFfTgdLmHyE/0sRfA/LIs3uRxe0f6OHpjVrdqMaVBYr31
k9TZta1JN4JiAnaQYt+/yL7019PlyQ4RlIiipMyPLfd3iht967fmlEADZl9AgH8N7PuKzdSvuvHU
SUobtZnK2WYFx1qqNTJIaADHASEwt8/jYtqmnU/PrrLASBDE/pQyoAI90t33lYgPlhzIuojNAyg6
0T6PpmjfimhdKX/c9jbE5y+phXZnAKVplhbWoTNJKjCWsuilh2/7R8tKpkVip2+Kf64EVPGYEc4H
03R7ArmloErzfkVRnVmUIvXXlw3ysqAaCOnvGuyVS2vIATCx7W5DY5KAgaSXl7+QhQN86lTSr8xO
13Y3gLIHObb7Pkkh3jTvBahKfrpMf5Tqor2V4ej6PycBz9Lt+luRpcQhcpEUdTWGzg05Vw2z0Uaz
13zIADlTDWCTvRxhZS2zwK1cKGhGsuwP7EjOyRhj6mg0yx1P7eHvqFZdq0AI7AMAzsXGatBQnDKl
ztaUf7xs9pYXf1CCySOvs3hBLTQAiKlDi2XjOariKpgMLYLSHfLjWPShAocTCZe/hmLI2sYJYFva
FXgptdr3UXkonSYJsnpIQhSLwTgo+xAAenvOxICL7WEIfkypiwJJi1qfxW+QlnvAhldIJyUGuIy6
4Vb1KQM76aTbwT4k0E5apKOlgNVtI+y+IFFCf+HrZULYrNB7RnIr6AvovlwWAADq9akoJD9a4qWn
Mb+H5QVYKgV7VaZjK3AuEvAqfBJM3DnXwFgfCx/8gk7lBI2ItNuqvn0qiUDpw4uLsFZ5fABdLV45
ychAkwB/pCdyPKdCgtHgqvwMItKd1fX1x2ia+Gr82sos3uFUjWOlcY45/u6gTYOS0bwzX5LPvIfX
fCLReiVuUiz6zpjDgBHEgOFh5s7Z66t41RTuuGB4kktBivJUA+i7sVujkHA3Dx2e7j3Qjy9jizeR
aizOeTqhwMeKQGBjPaZzfljbWt0iN4bppuDlKvL5fV6Paz4Wz8KwGnjy8TnXrbMd+PScAh17II3i
gW7B6ZRoam29KXW3uoFUW1LhdNTx+JzaXrYivQMRE4PzLudtfFRp/Gih5hbWfmqtkwaEqCofm1VW
58XaLh++hYzO+jusQiUSG+9jY/tOiGqLh7p0k4dJ0QGdJ5kJ2RD7uy7Cd6kdK+AQPT1eRg4cP+9Y
g+Fkozy399ittKk8poqik2s5EK6habzzpmoCRSeSH9PYRramengdS1Apu2kC2bun3olU1r6Iu/QW
CQlUGrryNLV7H7ySStdfE6wNd5cfExT+rNTelBmTkJe2p4OubjDJ7dDSBmTf3uOPnJENd/LPQ5x6
J21D/fkSFExTJDNYYbE7g7LoQbddZjLZxq3st0zzeMF0X51IPUsoXWZhXLQthLMmebz8GCD6B7Js
C5ufSADqLNPis2qot2ImAmgZTNQ75Y27LMv0aRjRZ8WGsa+nsTmworr3XNOtMbK+XsEkuF8YU3Tr
IdEG5wqS7aHgVYU16JvaYmJcdiZJHvQYghGfLrjVFce6se19343IZNo6QKiSjUa1EPPUxLsomxe2
xk+e66L5CD0AnHisGpYGc9X58gObyHAsOM8fR+Kwbc/5WwfGYCjHGlltGTuL2m+dJRusKGiI1DuL
Rx6yGazDkQWou4Ei26xZIlBwjpDxB3U/pugCgB6WOHm3tYoaLAMICd1SrbtF1vBmU6Xuq7a7fDeO
9EYnDQ/6ylgANhTFGqmaWFwiSGTVHeMWCmDw+LlsuYWDI9cAEcRnFqdYvdt4H3sl31t5+YB1z4Do
Tm14qVjolNpQSfajbpeJoj0oOmsmsroDpFw/DzIVJ5rnp0H2L2xuXFQtmRaWGunZKLMeOWQj8ywb
9g4OmjJVXyGhNpzTPjkATL6ocWEI/qGJA+VMiIsAM4bcEmqmUbEzvVsszCTYfdM3B94BoqykAPlG
Z6tL30P2wH9UkiLZ8mK27GJ7WCGtw2kpacdNJRSKtjQtD7Vr9KaNfH1r+9l+/rfOFWykdHyPpYvx
OAlmoehbo8UtMAxegAmKXpKlpxUYIUNXaWT/8LGOhT5z9JNA/+11vLTaCNRd5QjkhOg2fLvoMXct
8UHS3Pnk2jBMSJkvj/n8Q/pJBfNx5gdgAyH6ZDqHcvtVKoKD2ISM3rG9KSwMte+E8dytLXIc3VvS
b1ogd5a9zVswk4tu00MrfDlBSwXEPLmzoyZbuc18PqzNPN24u7P60kIeDhtlwTKxTZzJ3n4sgDw5
uT0D8XsEyL8xRK5YYRULXkb9rbRkhc6Txx4qhSEEH36RuhU/mBh8Yj13GFICYG9nGAeREufSDFbU
6QC2WcqKVTRvmlKrnbBqHXgJbVeJhefMvk1tQ9s8GAFFD0vJAKDPI1Sr3ci+uxwY1NwDK+dSUzT6
oYs+5jNsk7LHsercZVWahYMpvGG+nW0iT/MFFB8AuUW5d+lrhW6giDdlbKXhmLk7UUYe1Bz6OUrE
oejVso1wusCAlM9WmSVBPqeNNjp3e2nUaeQSCR2S3+BSjvu3OvAfSvBmil+23/93Tfr1WzmDNsz1
R/2AQfl/A3Tio0P6r/vz6/a1+L4BP//1twa8w9gfqCR46K9DWQPwOwCXvmFN5lfQFqMU3QffQbcX
r/zZgHfoHy5HLxzgDxRy0QrAx/3Zf8dLhDKs9CiKMoBRvH+n+37lYoMWkz+38X30Cz0mEBpzG/g7
fGmn7TSu4AR2Ed2dgmwVe4sCMMxh6cGo0d1U6yQUW+cb6OgHzNH3/fKrwui3qzIAQF0BCMJPwm12
Z9djKd38ZkofROKBefyl0u/pNP6I2frz1r67yFVrD2wwACOUl990/b3dNShFfVUOC6z2var7j2SO
ny+Ex/j9GJra7lM4UuNuIPCX3CVAroMcRtnNrIdPwhFSbRhLeyFD0A2dZfyCatV3sfY3+AOXzs/p
u4bKnyMKX3LAEBBM3jzi3z3HilaNcEcfN+uBVF4ykOogT9V7h56RgPkDas4QnLLsjx2pUHqFjoIG
i5byDTTXVmX+oUPbumxwRAHmwiognjqYbY2jMgGd3oPanORYWkoZtgoG5a0O/J6AyC9RyMg2IOYs
ighmcqjOLSQkQBmOCVlcBEUN4lelzkMpb2I44KFVDKJ7tjCDWOZ9HCY8W+kJVSHLWsNbGG8W/sZg
FR/4K3HBfa1BD+tKtTWjs1YOmGZUQDyhPfKEg6dTuvskmVCIblboVq1GetfGGwlpr948pxWSVRlC
MjUYC7JittkQkFGpH6FGEH/kNpRRI8Q7eGc5FCXsNF1jkqyIDVAo9ERKvwsz3tzUwEdC0CWB6oKz
saMOlVr6QDrvIy1uUdr8MNKPnWMtqwE0YPd1QN1RNs+Z461lYVYlNmGhNqIot34jbiGJgYqnxg12
66rsb3rVhnVSnafWA1sTzavUCkgE1plXhl4ht/A5uBkZ0tpeBiQGCYuDC1q2TyOMirIyDx1Otpat
N57pTzn2vyIt20Vt4rOFygdDhWaMuiVYuQvDyQe/JmEN9hXYp4smt1aOuInpXXSqv/YNUvQCObyd
B+3YIIsld75SR9XAVh08+zQ1ayTNrruaj4nauivBmuJ5sWnsajVyZOFoToZu4Zw7K96qid21oJTV
7hN1BtAUTaDcuSpArSO3+CarvZ3nVTuEygd7SJZe224b0x1M7UOqYQwbAWmdrA3z3B0Wdb6N8nrj
oYSYtOXaguQ5pKtQBl+i/BEOxIQZTAqxiG5Y599kbn6n2LCjrQOJ+maZNmodg74F9uACBjrgw8kF
LR2Qn8lNwl2cgpBDYM/1GQ1M9QVEu4C06h5+nGAjjwHVU0hrTOXIh7oF2IjIVIIUSnXYeMeSbUYI
A+YJhBEAXB2XRc9vRfoy+myhu6d0HA+WNQUt65Y9nOEV5ecE/j2DCMYKDfzbIZ2Culxka+sNLYMU
teN19kE+1HJF6Xin43HJh3xj3OLWgcQMzOJkZNaknJ5xagOmRZZLj3l9EKdQGYLjyR2poHyTGcga
6ZJHKx2zDy5YowXOyos20Z+tdGQgy0M4oPYd6Bpi8gH3A4EX217AqReqNXTR1YDzIO4b5oB+X6An
XAXFABu63lmksQxJLAAWQR7XpJC1MfahRI6KUlXguBUUQg6i2ZdQsCgrcyPAZk3ZU8ULaCdWSNuh
gTO8TYhQcGBRNe7dtVWJRdN/jIdXD/2SGKtRnXhfZA0n3Bw8lL7eJJMFlLbzOdEo9fDmlPbtHRK/
RTfxfVx+ErW/qoC6zWX9FJsUV4DqTlV2EyZ5vSlzf0NrddDRUCKgxOcx1ics5bfNaIJCWeHI0CNz
EpjTQS/ZckCiLDqc/H0oK2Y+pjGr12aEJBVhn8ohrONt32zzznkuIv+FVVOxaFS1isspqFCX0kAk
o0oXozhCl4RCk0Ep8TLocpP5DuAOX2bFayjwrnOPfTGolheZDWWK+tiRelVISJ7gPJAkh5o/JHJX
WPWtXVmruixWpKFBDdEPb8zDCOzrsVIwveT3Mco2BYOSAmhvTSdWBVq9fvXayx4EXqCACrIk/DkX
dImZGZim3hEovYH3/9RAG4PYxSavBwgz4NNpv22iDrZO0YqipgDHE0i3P9rWEKbiVUJFbEg/N2Vz
ykgTqPwLzoqbkn+2yXRH/V0ps0cIVi0bB7t45ZyGATmyrxYZiKfzsQdAwmOcMhi4eUuNClw+vngc
GO7ZzFJ7z5EVxCbHO6Dx6eLYBzhIXH6ltlho9pI0vn2BzFfoSuS8SBfMKzbCHLUbLSwGr2asiBN9
rLIB+q43PXke/y9757XkqJat61fpBziswIMut0yWy0xJgHA3BCDkEDJ4ePr9kd2rT63s1at2X+6I
HeWyJMw0Y87xz2H+IewqEoJ7PV9hWFtxUBXgkdG7r2pfL3pB+TL530ypXD3V53cdS30bPd6qpvCf
DYEdtbStpg2PxF6x3SpytSmF9xxzTfeAo6O5Q5ERmmrxlkcUl72omAhlC0nHEhZfxe5rgedQ0LYE
8C8H6NWUQVzex8sP6am/5prp1EKnw5gixBdj15OJfZPMOcam5Y3CA2UtQJ9hfh9Gze7EeKa/YMK5
M7UPlRiD9voiC2zMGtq0Oq3u/TCXS2MuPauv0VB/LyWSdo2x+YaTxjAF6LswRUTf8XCRX7aQS0rO
GRIcaPXpy8m4fDf1HSb611uV6epNWahPnfRYCfuoRjgRl0mTS2Y9u8e1FJaEqw3X5wsOgY0yoxxX
+5R/aGIPewZJHZjDvSZqrFbq9xcI/8XHXka9YMSIb72xug8d5mkDb3G5H2/XH7MbTq72cp5cJhAW
aqTPn8gRh76cE3M5sB2Ub+WDc7H8IP7zkJ/U9a0NRxkDMylC7eW7asBUNHGdYM9v2svLuSm+PiCT
iSKq/D6JeblFy3se2YLCIkAjnxnQQn4FFv14PFXck8J38w7vUFV7BAha5x5KkFxctqPT50lNAy4K
DuNja1H2PSxkR+2vOE5eI2V7hv626yEQwsRxJDi60B+b7oYfT1Sw3paNEV8xVd5ymVx4bWHgStCz
R/0kzmp8kbD6HKXbC6dn4Aa8KiCnQYBcqzzOKS/999PZv0XWn9hVfwej/x8IfgqnvUtKdX5GAEHs
xRpChd1sfg+jb8aiWxLHrTzp//8gze9TYuE/3qtNfBq6Tuz653yfo3x8Srk+K2B1zclYvUL0sOi6
RT3X5+oLdtHZS+79Nej9xMP+r6/8FBdCsF41Yp64UYoK4pmvp2U7b16EL8XysTB+cWD5FM32Aa8N
g+wPkfga8gI+wWuY06D8V07FWi+6L6P+Rbq5mgovCzQ61Rdj8P+6Z392PDIJjOZQSAQ2Z70/gnmT
SEq89ZABjQ9Q5je19Y7F9hev+NU7psDInw4MmnLHlTf0xfo+e41O4ns93BwOU9Ab3HCjqZDaVgRj
dFpQN19zY61QiqUUngtjpArNOL6bt3xxOv3AzmB2mzKCB+qYEBqhtoid0i51kojM5pKUGqSKZF1F
l9ImI+qb2pykhdLD9FsXrPl+1YxUhLtciKTYli0G7QeVdc75EiK/r0RmfjvlmrwgEhkSqaJfPNVZ
pp2/le26vdqX5ij+AIB9jZTZQBhe62unx3sEQPzrkfpU7eFDzEwyO0jFloBy6ud8z3YoBQrEXIu1
lObv2svzS+ldf9Q/rj/G71MWXSctokX/q1zo6cz46Tz3h5d+WsZEfF8U6lhe1+K2XooL0b2088tG
ni3APi+XRIISZiHL8/GQB1ECv9qv8k7/ROD/8P5PdoGzkUcq6V23dXmxZiW+vH4K39wQqgVTbDoK
p8UvRnmS6b/o8Gda0xy3alPip2D/iL7APvFyv79AabdEB37p+y+/eNufdm8ms7aoxWDiyv2j9JMC
ID5KcBoHdullGOePb/01kL8bL+NXeVPpO3GtrgkKwNA4h9roV7VD/2TtTQL1z7d/mlywkTa7P0e4
sarHvJLc/om34hdFQ6fN79N4kmLL7kHyGAGaHwaDn9Z3DpytGuNWrIVRW2o3vADA6r8exT/pxh9e
MQ3yT6/AuqyKd6Eu1jlHITLCIAXpFn3b/uI1v+rJJ/MK0aCFSJmuYt3LEHEBhKrhF3HXf7LY6IgK
x5KIeY6w5T925Fle9MIUeQOphV+VrziBSbIuv/xKifzpawyyw2YcKTVR/NSR6MyxoR6r6/r5NCkc
Yhac/LB+FF3SnCEbhZuFaIItFcN/YaCSpr38syxA9WaoM92EJfUz4VVl5q0aiejmv1dAN5tl/xVS
xy8DZKHzyUDw9a8F41cv/Ex0lV8eIoi1KQAh7XKqjn1dY+Vmy7p+Fb/+Ko37T+x8bM7/7N2UlPez
GJ517YSbyZzko18qo3s3D+3EY2r+gnr5z6aPzB5sTKR6aPrnCrVGK4+yfmqLtVlCIBuKo0DY63qi
0Xs8cBKWr7PR/xjH/8jU/j+zo/9vy+CURBTKv7emf713U/bmnyRxftz4UxanTmaBZsgGmQbkav5u
Wf9I8GSmSMVSyT3RJA2h+WcWJ2vAIDGBbDPM8jMk55+2dfE3rPDT0iSOGrWAbV7/T6zrs08iQ8yv
MVNUwk9VXdfICvoUya9q5lBWUWdyRILu6vuNeEhhdSS4SCWEjlP3vF4OAIhvXb+MHj9qON7Gl7u4
KKMvR21bnLfE76v9HIPoaTpbLluMXkpCjbJh/H7q3s+3ZlGclVVVNGy770rk1GoseU2/NXLn/HjN
9c3Qvp3IfNPeBh2KbYjBIPF6LtvyZfLSFVB6fzsWL2LzfeyX7YozjmMm1Wl+fi5z7ash+UR6FJA9
F1tZXgk9PsfL80XpOTOuhu4FvaLncDvVkHt5d2032Fhs+7P9UC4LKKQpQIRdVf3K2R3X10hZWnlF
ZeGLtnx0q25cFkmhrLG2iJa5E34cvf9bOvUwJT9LU9T/v1863+8n4iDvt7/9V32/Xn92SX3c+PvS
0Y3fiKvHpjDDizT7ySnF0hF/Y818SD9pSAbK8HenlPEbqwVvlWoosq7rU8G/351S2m+SiS1nhtGZ
MH39P3JKKZ80vkoWKBmmOhmmrBpiij4BC0jme+H06CXnZA6kT3wX9HFUoD4kNuRZA3flIm/kyaSc
H0/rUtJa4YilvFPkR3YXivJCxhask7emea7+H9joOWXWS4707Pt0pg4a5cGw1Ecv5bEArPSNqF1e
uqov4ao0Tsp9KQ8PMpKMfGgxJitKe/42IxYDVra8IbDFuBln6GVKOLpfiGUvyy9XsW+UuZ6b0MR3
bU+8dKWO0nV168RcW+nSccxJQ2mpGSKpynC2fprezd/V+M++tM/nE0ZLg1FFV0SF86IJkPmj/tMq
+XS862fF6fJutuoiHWt2tJoRubY8Pc+v0ZMoPKXtX2+lTlOF723Tfb82T2kZPe8GeU0C2w9r+69b
hUz+DDn+3ijS/XAqSjg4P5sDbqYhHI/KSXEUMRP6J6FaGOCj+6rH9UPayC/e9hlw/MvrPpkC2mde
3s8Fr3uuRn8qbyysJuLlL9B7fNffx1+czj4hjn952ye8eOuby/VOkq6TXzCJwiQ9EeSS3/uVQJBf
nYsmWf8Ju/3Luz7N7m28kQw8vcuw+xN0Q9JXUu+x6c+Vd/Fb/u36TpT7In8Rls8fo/3Xc/ivyxDB
+mkOpzn+Cd/XRxGvwvlKN1vORyfoNq6l89ev+HSE+JfefVrpp0Z7GFQ7kp2xkF8w1X+71k8cZv23
v37NL+XjE/Q2hlLVixPy0X5whhDZ9MV8rVfqC9lby+L/OApg9vjQPdNB+d/rnsWpPFd1EVd/Btym
W/8RESFqMAjIE5cKWFokmuF33Aavxm8QFcimwaH179QCvysfQRJ/U6WPyAed8EhA3z+Vz/TVlGWl
z0wN/zcpcMZ/gtpQg3/06AMK4d3gOWyrGgpSmaIvfpb8UjjWuVbK0lf478cU2BaFw/bmHz1lL9l1
GsXVQQ2PsRpe/d4XtxcIr9/6jbEfNzMH1TFuel/acJu0PrvNoTgYtmZr9WLcT1cLTpueXc2WCA68
z0uCm6zcG/1jbPCw1heC2d5wxK2RnrjcsI+xuO3X1/v8nhRuTlD8XLNvPtkg6WgbabdtSfTwh+3D
P8nzmdP7Z+/oiZYaylZzIPEW33WfEt00C6YewNOeNrEcH9/rJd8Yvu4K/nWvH1S3ik/Q9tjV9hzn
5g/dld3aHmJCAR5BY/X73mkd+F0fQesIE3Gc4Pf80Q+kJLXJzJN3YlbbDVy9Oy2pMs2jDM2wo9iD
8lhGbhVKXm1fUzOGYGt0qpALq6zbnfziOzwIlEzadlkTtush7m/z3u7CJjRj2a0s3Awc55zKUt1r
oL1eglswOsO7kIi71oHdvncKfTk6JzgeLPGtdUS3ix/7U0BTddfMpswkHyVfxeTDVJYCrdF9fttD
jDI6rc27hvdhR9c29Z6U5OOP449LUAaqa7rtprUJpWvtU8rjH3Pt9R4KXrWtbXlXBpdUzuczH0xi
Hk6BrsNbPX/sifod4sveFFbwXbdfKuj+Azm+7h/70bkE5yMvFd3jbJlTDYxOtOuSzvCagGIAkqPn
S2hgBQaKbjtdPOyMZBphZRru3paZEW6s14ydeWBu49OextrGcU7RiIPhE1VWzmWXVrnwdMsH8WAe
0OuFp9mMInITlfMaEzkNkqhWE5NEjlFRoy6JnxOIBsPxdRodBmpGfiEj0mwJH+Q+9YDLsE0In+ht
lTcL/nQBccCxkXKbRtmS/cwvYoPMQMoDpTP7eZ0bjmaPqfnl4lz31/09zmOdG0tbzZemS2ev84I4
dmoFeE2suloyg4tmrTrw1iIJW9EV445M1f0zlmiPQ5z52cWF2G/GNDpgdmcmL8ULQ1NMV9G/4VDE
TSweyE/pHfogpSKNSC+pkhD7w9N7uN+hlSX+L7mH91DxcFXlIfTjBHNYs4KfZ/U0uqHhibvSBg0i
vUZShFS27naGN6OMhsfYizvNqzKRegHeDHnoLBJkkc7eMTwlMYPeqcrFgM8KeXhaoyPvqm1l1Q4N
hrH2XXsVdyyZgXQV5LHdVOElhb0UkSegxWusZjsJX/5YlDBjhFV4Yjbr/bGAgZ6QXxyGc67YXXyK
W3xvMhab1+AVhIbKMXwt7f3qgCv6wdTJLuHaozy91GWlsxM843PM/DbxjRpJzIiQzvzLXj7M/JmP
k5PhmiRNnosH+QBj8glRYZmslTR3+aEtl22aJ3qYuyWlMEpOekQ6wMfMxGgOeZ3xuZp31tTMGGZJ
xIp6OkG1FZJmN0v6hF1hO/BOmOd50yVo9xGO1UM/yR4RF6eAARJj6bRitUo+coq0Mq2XeiUeBHX1
aOczGyng0QgEDWUJ06fp9bHkw4PNyv5BHAYRBnc+TgV5odmIjKvY40bYK8GYylYe83DBZyWxDdL+
Ib4GulvudVd1qQtuutf09ph37489U0Nc/NQw1T3tI7gXo8NAgV/8PcJqmhFCN6u4Ivv2wHNYIMwm
K78Y52wE9I8BUw90QiuXQkq5IMM/F9+b+B7rIdcjv8zo6KgHzgSiax5u++igyJNQV2iBWUoXG2o8
EBEt40NeMeClTJWcb0WspRhB+VpCX4gHCa4M3NLuVM2XmZR8w0F94Cf3iCfI3Vl6CphNq0tU64wa
0ezSZz3LVu3f2C6YMtd47dOjez9otmIfXXJ78RSPKaVsSOJ15DfNEZwx5TMqX1EW0ZUtJa2dU5DH
RVL7d09+k9IillKNT3W33tCDs0ukV5e0OyOQNrl3jsmj1130jLoSfjw9dCVFEEnFiZEhpsOAHzhl
uEQyByddNvrGcfVMot3DnyFWzwMqyxm2Y6pa4vbomaEWdNzt9T7C3a4FT/NKu0PLUud4RWMqJH4S
nRTljAK2u4OW8i73Fggps8TQye5wWR53Y0IkmuJpiepAVy87FD1rneYgvo+2+G4E1DuiE+mMYSWE
vvSi4JndqEPjcbGSEIkRBSTfFRn/Pe7YWKR39hAlod7ct0eiB3mmeGZwzszL3AzumX6Z3yGlxpU1
F8Ljjmo/Ih/0CTmXONb4VhPnvcfzzeBJ8bWAT6SkywwIsJNhk2cjOjUPp+w4u9ygBa7BIzBYoLiq
50Xc21V4TYa1vL64037DTv14gWkSviNtOfror2BmG+wkkUs8ULs23X5fhe0mcqlC2bCBzZLSrrLT
c1lt72HvNWgeLWF7yepNuxZ31NJttu2+QYu3thoTBiQSSX76wstbB2aqmNXHqmPZ3onZ4l/I3/l/
FBbuaH5j1eoDq5glzKpBZfhjcI7LvZTIkwzo046l7swYqeIHNw/Zd5usZUO7BBd/cJvYBIr0dnRo
YoINNqeA/Uyl0zQe1/2kxyemBjY2lEplya7gPUM2m/fCwMDFphI59+xhy086Udq1jZJlc2cTnyay
a5YGA91lbMpFyFzkYRFqk647h2PC5JoBfzEx7Mfc0IXdju/Q5JP0VCACxgbJ4ZmgHwqnUFuFjXsS
rPz63oGDoII/h88MlkRuICSMv7miJyl90gLTLBwJhkwjF3ggOTU7T7O9BfJspbULki6FRW+Lu9ue
TUpfcMsVcKKhwCp+NeqyRdSeMLwth90pvZIdTlm/G+oKsBWg5OsNSiqZxnOHaUBCGaEvwnqt7qaf
rlju+HqIEfFDvdEzCYwnHsZJHwAF2B/d6/6CLhF355hNSgG1NGFvN6gzwf+AO62jx/UGOTixTqab
/Mq6pJMGVd3WYRoyKXnYLHkAIiCit+sNCiFjCKsnCyDfneRVC23XXH+N9iygK2T/O+L2hR0rjOJZ
XuTc7svZ7hI/vMimjH0orutDmShv56zyhd0slLYywudIrriOpKXo66/j4VhOwXXipj90G8pP+e2h
PjQpZ2Zpe4rFdHwf1r01HkaromUhT+XXNYZxQLGq9IK80BpntEp32NSJaUuWmZ5cMVUdqn+tRJv4
m1M8pFSI8VV78EW7dF+17WgRIXTydLtLRX+0hFBO1VQo55FzipW3zle2enDMLrFlOmRUOKqtHOeg
HSOUbfIBr/OHd3E16+Ip4SUx9/rraVzSly0FAaN9zzQr225zfB18xWJo+P3wuJsvXqFcCAyLUkzH
jO2FKqQeA/ltZl0TY2c+2LrGBPHMd2qgOgQBc2tpR4G8GQ+MnPSuB1TVyDMRU7RPRYhN5w+bxpfe
r24dj/Fgz9wioFbot+deTx/xMbhXS+57uLpP2fLbsn+vw5mrxY945kZ+B7OCddznQQ6Oc6rNwzqT
LsH/K2fmKrtmfYufjulru8YZQPZp5JMVyGXhVAY9oU5E5dTbxu5uk9tVfCy1+LgveTbjc0bD724u
NZwOka/E0tu405MH4TxxtZmCaedREtVz2XvaBWeMXbe+iYs6Nn3lYByMcq76USrfibiZ62nNHkV4
cKwczJQKit/bg5pCgH1xa1e22UJT5W20+m3RLfT9sJE3CrknuwfokDIjFKUkiZqqR6G80QNUA6sf
gZW8PBxJ1TVfCPFhlIkZYtNfPZEQkWHTA6TRpbDWsDFt2Tft3oLoLm7jc6B7fT6X4sqvY+iEFDff
T6Z0M7mGhEuNrsn5LRzfKLRJOpU3Zn3cbPK0DWEFuttEnz4AtAEBAEQh8pzGIUajCMqYKVLcbj/u
NMAWfAMOFVWUrM46u93W2z7Wmfq30qJKUAGrKDgGHH+I0tKqs1NYba6u8iZtHwfm00z1aZL6mPwt
6U16azYjksH1D5cadCe3woziXw+XuHCYJdkXWJKiT+jULRZ9E1JWnRlTUxbkJWYepmmn58fgFk8X
sBSmhXm9UVacb0/jimD58WD615jZak6rKRD10LDBu8e9AZCimNkkOtzD3yr4n5qVbPsgw2F+IaK1
WJ7lpezzdGElFCuuoymq3/k8DtHm9Bfr9r1cIgCqXx64hNtb96PVtrwuDxJVvadny77kSq5xuLk9
n7FI/XGr+jeG02183gdFNks2Ht9P8fVdfKEpp5jhaqiqyB4ipgpL3x7f6WJ8cSmJdYt7S/QrOsVJ
VJ4j+X63EUIeqFg0bP2kzcobQ5Y+3OkV4/s1Nm3az6Y0if71MKwxoiJDpp2XS11amsip6lOEw/RP
ceRLB90/7lVf9s8aa+55hsqX2atJ9AVzsx+m5aE/6Pb1B9zB3zQ0r/1kUYxb2sTFZiqEvI2WzijV
tYhsumzXB76pwRtuE8i+GEBO4ui24HYBW1owC7tATrtUt2fh4+NKFpRqTyOsvzIK7riVnUd88abX
Nj77prQVdvKeEfEG/0ivXKTLYaqdBz2+xUb49Bm3+vBwjS/taraTDmy7tgjgWLds5MrbwEwyiZJF
sOfmdDjxvelI21ncBJ1/S4jgBOAx5Lf44fYWUy/azK9uU6yB/XaaBq9iTeosQBER1Cf5tFt2lSHt
DyJqwdzLaaEsxvf+sXgkd/9EE4dg2hhV58xJkNcCyDhQHZeF393n1BC8xMKu20jbS4zknCdRFUKq
o63V9JJEtumw7do9GReIGwPC6WUrbScdJOxMe9y2PHo83LwRVmw1qNh52XAskWwNTpORQ6XJSVEE
bNsymcXdtH+zzRvWMYNqlvIhwEwcf54cQH+ZkM4PV16f9F+prLvhUnSEvGG0guPrI472eTaVUCIV
JQOpHHdoVwL0XmtYawoUlYHTLoge0wvH91vCYxORTU5OWdilhyJ85wpxrb9+XIAqDcz9bBftVVqg
01G+vfvHHWHYeACzi3vy5L1CAOiruCk5Aj6zOmHJoK6Yx/WkvsX1jSVkOoI7bTiRMyD1dFi3L/fl
NRFTnsUn0rZJHx6qbNyKG9TeHqJqBwiNQh0od7jAlSE7LbM3BEDvV+C1d01oPirl1dzXCWCa7ilv
j4QGlp4esI8zLi3H+IeHZSBSlyjBCaOzr5ctJQ7Zzr+Bo87mqp6sB1HA5dEEBJvjVwvv/2MCiMP6
Qo2u6ZW8g2I+zlNlDMtoyceUMjIDeoJWRqN4D8bxxhSds6b91nKWUIGk5h6KnSdt7D3ZvmdsBszs
7hzOdvKGhqCZ7XN2O4hBtOe/jHDAbpIO67uyOIeqw60P77gjGfMV2IoMTS3I4PECXkpWmaisn2LO
V6BRukz9um5OEVMaXnq0sIODflxKCbGF+XTJ/TlBskFFsdGWfMVxBVUXnENQJQede9gmijcVyAjB
mOAJqi8eQ5hQ9GZZ25jZMOxhzZkqddoAxhg0WzsYA7BmxIb33EaE7O4UDyiKsPCrnkBKntEJim15
ikUPzUCemtkmaFTFYqqYGhHZbRPT6RGcKEC0p88CweqJKJxawd8SC3m4LUbvYy7JJtUsZrL3EBH+
8IJbcsxA8TvFouOe/tptZLan407fK9v6ABZgt8CYwLHc713+K6elW5E0xVreS6jjklJSS8DM/rxn
L0OCCMDfa4fKOfvHwDhILnTqud/ZD2vmVs4xOIkLw4XePYClhssVV3REB+zj3OAyAlLBH1lbpbho
LcPtqCNDcHMw2I0zAmREp7amnFmC50Nucin35JThuDv6nXPHNGGP4SNsLZH5W9+DOixDKct9PSm3
fSb1c2X3tB8YrFZ1dgYjHVP9K0OREZ6ie/VO9m7ZLRM9ORH2x4kmXfaoPGqSwsCZhIMD+VbMYAYg
2Y3B3Z44W5PBo6yq0yVYBNT7krsaD2tA5/VrczdusAqQHpHcsja4ZDnWAKzMCUwjglNMFgjRumRP
XsplsjinZPADBAI6u4bANP5BMInmIh0hse92Gepgt5GvIi9KaBK9g19aTao1IQl9ViIVWb8rQyWT
3kwO3AR+01J+goz6aQOWyL6qrShRss6hfG0xfwbKDmJ9otW9bh35ZdisryExCi345xhU+2Zd2dVm
jIu9MMzzQHGlQ8P5oQUHgdjsEkxjpki8g5IEBOh+NW34j7h14fIQHYLepqF6gDFBU+MMJNqB7KLj
8hYDYiL/vOfzXp83E/7dHIPjvt2SISftioCgCSDGgHZBMZOWXVrVhpSDXWWLjkFlvj347Rwc01sY
ea2rp0XQrWsaXVrHtFkLE3LXXDUxnCeBZHvRB3WoSQ583PVxnVF2jMeiSHlHCcRUvc4DG4veCAJv
No0DTKCU7RlNBbICXTxc9BHI2H7EnFh4zW1VxqU1YYnpF3lZHKl0W3ur0m5jOg+vZE2ypi5LYk1C
MZX96AOCkJtSbqVdu1Pi1uqQ6eayJMkDCCjz57jXimUdSzHFriUef/YZv2yw6QxDwxLEFB2WYMVJ
gXMiS2qv9IpQRV1EzgcU6t1bHNl5pnGIQvUHxo7Kfl16PXDGIxUEsw9zBrK5uSAZ+qXCuBaPE6Tm
DFHHz80V4n7MEWCv1mXaQKYf8EkHFprLKGW8ohS0caXAQFrGDCJFwl5nh+MeiCyCqoKuXUQ+6ho0
Ckdx5ZQxAJuGn+ILmONjingVm4l2ICXRBAkG0Xqau97leeqij9stLzjv2wM9LuMZZR4mqF5tSD/L
ffW1sctu1b9XTs5kc0qyDVfaccxpbPJJWKWixzTXuxLjtbgssyG54HNJTt1KCw5KQObDM2G5zQJB
ehH2UpCzUCha71WTqY5i41RznJ8T8f2c4EryZeuMr0jHHtgGDZQl2zx5etgLcTi1fuGN9tOLdmrY
r3FtrRXn7N586bjs0zEVUhm3jJJij8NrhY1OWuZuEfMH+8EJ0cZ3MDd3TwyLUvo0ltVBSZ98VYKc
8ExgI2aCOPROnjNi6XBfVFbk3mMsg9iRR/8Zl4BWovji7jBdGmOYFiabrcEZTljd4yru5SVuFhl7
3uhjggLrYtXFMsxvDbnngMNvn5slaiNqK/MgInZMPqZrjNPTd8+Yj077Gr/6ZMGdnBTYB/lJPHRT
E/07ps0nnconkzKG12MchUc3T7ikTaOwoXeYa79S7TKV324+psmt0PDgkkXtDwQ24ZALxg32roTt
sN88D+ZumocxgC7nIszroEpGW6Um9nrmTGMtWgTeK3bljWs9vPlG0CXjJgqlDdRzqoX5ncOlFe2M
/US3QyNoIWYv5N6PQvF95txxNU5mcSQsHjfiVnzHqOt328HSAvZz8sW2QnDNHtfF7EMFYF8MNLs5
TAZYA77Spby9H0a8ih/zJ1v6rjicduJWJQR9q9BJIz26oz1YsjX9Xfp0l5E2Q8VpeJZDFVAC1n09
1MPnQbEZORedMQboDnFLg4dt4X4Y/b0qKdX5JSu8KGwxB/qa89FFYmLpjohD6+h229pqd4KDQXvc
qNYzKdPCld9kq98MpKvOpUDYG3teL1oz5+xpWPkZlnvyHBYMQC0jdILDauGIXNnNRsrOmPGyPiPi
1dgfk2JaKNfMCGbBCQuIhxcjKTOayy0G5HzEfU9Lq0LBJOTFDl6HBYAF93HchsQqRN9IMeqM6y9Z
k8xYWRgJPZ7K7wsFO8y5iRL0milA/5QJ+7tXeHdPDwvv6Bbe0+NdLM7KU5wylexrdk+O9RyvrkMm
YRT2KV1TbGkvv2G2x8wf12eM+pPl/+hqe/G928oWSwuLK/I2mfDvh8kKa7d4h5khoGe5wOnhySEp
dfYkdwXSZr4BsOFOwpEn2fgEHPpG/sbRa3DGMAenHbodd/e0AcgW7XtkFf4DRG5nsAMM2478Ueaa
0qfsM06/Fpx+c/Twd/vMEicO68I8W/S8QOW8z4LCMxyFRtVpv9YCwTHDOuW66S1QI7LFyEQnLsc1
lBnT/I2kVHizQHOm3WdyjT9SBsEuEb4o5r5TNgZ4AliJEh/T+d6Xk2t2QpTaoA5yr77BrDFZxTdN
As5IlADZYG6FabFdVj1gBPG9e6eM3mqO4TBM+TRFcsKElAiE4GgfC1N8vx+iXZGcdsek85TgBzto
tLhNAgT7j8nOKFqSz3oTUv1gAMcAb96J1TpYk1TVmYp5P+tTccvO6po7xW6SKIHbSwgemT6JH/0V
E82Z5A8RoQhoCCIbPAaPnhpBk7Bom/OLFvTq8hKiA+zaAhw+MpDZ1NpoWAoBnn5xTpXyj5tnDhLZ
AiQau9/VuwKj6+aZgLb4jX2J1xivIDHaljRrDHeZJP+4hFyGDDwy/qUB1y3son/XMy0ax+lD4pvU
RPfOfhsCJhmrKyTuwS3UININW9bUMS233Vqn5K33DJ6gWOAZr5Pc2qotPRld6g2zomZBm5Xb58Y8
LW/WIz7vi6B/N9x2q+1MT9rRtWbdv0sxdUckV6bt2dE/A+532K1C1ROFxWB3PP2+bzZgncxMALwZ
IIjeASeSMhy8NnvacmICIx9bmFnpFGh6QsA0u8wmG1u+6jMWL5jchnJRmioiTd0XwZ3NGsYvz0yI
cj2DGLlKx5VVhhF0vGvqpORzbJd2DrXZGi66QplrCy0GSm50fJUT+lE9MGYouZdYT7WD4pJljS20
WWvHBbuvZYII33PI+RIgvd2tH2Fl11vwxxmICE7YFpQLWNfWOTW9dgdCHjHZmQk4mXlRE3rKpnTN
5KmJuyhhOpEQvuppVQv0qrcV865704GAMQGJQeXnTUVR2adSBm/dZ3cTB2GT8EltYSR0uP2StZnq
8e4xLrd6YiaM2Zid2mUZHv0o6ej9BDRkBtdwnwHoXOUUjC+O64aEsePfU3jLaA+snFhHJynmM3mk
kvWcFRPeky6pmft2e05PIRIoWqwhqAZAJ5NYh9wqBYRXLqPQmLZ86G1+TGcPMTl7ZHsH4jvaBhhy
xCo8qb/ZHh/hDT02qUh4PVjMk6/X3PUb0arYYQe0HqlnZ3dGKALaaQxopxR8BDj9RyH6/9VUdRlf
z/Htb/OmzOLmb/fD3+ya7biiOMv/Bm4baaKm/vdxXZv4Wgxl/CchxdN9/wwpnqKwiBtWRI0UUPHn
aHwdzhpI3+DBJrZLkokE+0dIsf6bJIuSInK1RDSyMQW3/iOkWCVAmV8zsi0U2qcp0n8S1CXRsD/E
URIgJpH7YsA6T00lU/1v7r5ku1Jc2/aLuAMQIOhS7tp7u7Y7DIcdFiBqUX/9mzhznHAQTnPznt7r
ZWakQ5aQlpbWmsUCRwmPJT5C85ldishBQ15z4FZ/x50YL7eTcAcv9WpQv4NPy/QVNheI6G9HXQDJ
hFBNpkOW/RLVLtvkfuSXG/1iXQavcSCs464MtwSmLie5gFMaVSiolmE4wlzppjtoXhYI8CsdFnSO
aYe2uiEvdWB6K+PiK307zQW8UpMhIsKBr7xglqf+vgbvfx+6lWu8sjck6D+aIHaTNWTsyqD6glyR
abA9aacsuvTORJwPcBNwZGxnOQ2oDOhh5B4e33Ww+lFXVllfEI6iBsj1CALiFwGhDW/0IKsOrYHE
0W46L9qIm9hFZCOVDW3tFZzzvI6fwcCL76vP2+0TIhcKvNBAH+LoIu/iTQzTaOjVevL+v/2eOvl9
HD2G00GSYhzjqPiRo9hFoDmpG7pxoAfSbvoprX/OlaPyYRnxaW7UaiWQxkyGzwn96HMLy+POoQEg
uo68X/2Gays5b65Po1khQpiZIxzgG26BbzwUOxUIZPDVbIDEXLqrrxXcsig7/cQFq68d1JVoNNOT
Pg+fakncxha20OBH5/yceUUQO60bn6ONapfOui/okiwPvOxv8U9fRKLRBJ6VpBiRlvV5KjoToj/m
ndIYbtc914bkW1xy8tpyTQGmNTOalSmvHZpFaFJrs5IAJo8uljm4VEAQUf4JHRi3ZStkTmWeyXeH
ZBGMYjlNIWaOzQshKK+ArnJrdxsBX2e+RWLq5JfsVvG4y1wmrxzPla/6h6E0HyBbVJbRpRhap4WV
DDFWmAdrIyxCjyFCpQsHjMAIirwUflblypW1ElXnW/zzzqwTMTU1RSgnU+eN421aUgceIisrtbYd
jUWESY1CgICNYdJtswUOl3mz5pzidJfsZs3SfEmhWGz9pavSIBoRlimPkFuPbpSH276q/BD+YWNe
+iNJnbAMN9/fiCvhxViEF15AJTSiRXRJmq0OBWWoEpnAEw5DdRTVoaBQxMrTZm1RV3a+sYgqXEvI
EMJYDVGl3pYHsGFdeMO5SDkCJZB95sBobCtvVoPp2rjzn38KpmVf8hbUqfnE5dsRLvVVMJ+4zIEK
6sHaqTZ3+wdofa7Nd94k35x0sM5+G9foWKTCxya66Ojmw5TbgXDQhugwDbHuZPocjhl6AwxtvNiR
XSVD/bT/8f13XjuPi1gj9FCYBnSkL1UUehrE3cfqX5K3l4F7KYxQ9k0hDe18VSjSI2BkuP6DSBjJ
LBMKlKyi3Ietfmrz2tOrQfGspDTRhO5X5ARWzhBdBJ4BbgFcn3Bfji1E2qTep6V8R9vsKJTk1sx6
oOCKfCWSrywuXcQIvTI5g2ENriz4iw4CFr+5//3nU9TvdxCdf4VPO1fJRGkaFXYupIPd8pz73abb
mTZBQ4m5obMy2rxI3+xXuogKCcwH6VRgv8Lzx55p8fGFejRINiCpef/lWItYkGi0I332keAAXxt0
+9YvboEjRm6xmomvzWtx/q0+yxtTw7ySbbxpj4PNHb6NNiWeOGuxZiXULH1xGxKnWpbghTOpaP8m
huQI9S2ZYIKSl5eaPK6s4tr+WJzvrNWSCZJHc1I6uPWZbCwP5Qy7OaW73Flbx5UUyVw8aKKWVAw+
LdFFVZ5lnrh1eF+h60nD+5VZrSyiuTjMWWjEejy/nJiuhKBk9hA5hrHEizEGlqE6lTr6QobnXSuj
vZLJ2UudQ/sLYmDo1mQjHIymIQA7sLNzOVfclV9u5dSb8yf5dCQHUlZtNafGvaP4sL2Dk9OES+x1
VqRFEVEtXeyqtZO5cpOYi1BDIymt1OnjO3cuYBG2XgeRT51i21zL3Bk32cP301yb5SLwyFFppGaN
nGQqYRFQQgYEDN7r78dYanJ9XB3qrI9AoLSrQHLm96WsBppAZBCDNC76g9ODiC5zCYI6ss/RHYaX
6/rrGGWZP4McFKqoYijUmC2Hfx8UkpNNzbXIOE8UTvfm1fwb4F8huw0K6Rk64AZF51NpoSJ2hgO2
GlFb0QpIh8apCUFB6JTEfcBVjoJ22CmM+LEsT7VHjC7V3bhra8ktStJZbh5lOl77VAXOfYKkrR7I
ChT5N+k4dqUzWmYDnC6BabubDgYdnFrIShvkk27AMtWgvVbcprKwTJ8mqorOb4snCnqq0JKcmpja
H9/iX9UJ/z+V8rBwjX1bO3xpf5MhmP//v4mgRPufmXqv6AqYnTOB8z9EUKLMlUGIGaNe97e0x98l
QxOu1aoGtz38DOQGZIIf+rtkqP4PNLTh4gtpHRk/a+r6vyoZLnYybBRn+idEQuBzbUAPZBEmYfIb
5krbTfuwZQ8qDJ96MYUuJS8joDiEAY+vAFRTAkKREANg2HDlsbfMTvALmJge9LFNuF+Y6lw3/RwK
IdXa5/qQaHs6gfRd1UFZAgCYw82GxmSnhJD+VDncOdiNVYzQAgYMK9SY8dfW/WdJwT/XAQLkcCM1
FIg/Qgpvcb0LeGaxuC21PSSZPVjSOVSN7kyOkSeys4BqkhvhalD7yEcWhJKy8paaZ/kpayKGPBeV
4YQKM0WT/qHOZJhqFDZZW+3TWSq3zl662WBMSLeftuX5r7/wNx2F+Xr9fRxoZckyStgffuTmYrU1
JplcsTKEY/6gZLlwSStDRaBySw2+gzw89mG1pYjcdtH+6zU2ZF3V8IXh96pCkIMu1njsJt7GejPt
1WQESUaDrkCYeeW+eDSgL53WkHgmqdsXtRdO9crt98cCK7IuqxS8a4vi5CxLQyXTy1QzIGBkQOG4
UxV8V0g/A3zx/QKvDbN4rcWtDDcq+FkfGutHPMAKqoSEOF15M6wNsrjyrEYV/WByWILp+xpIqmmW
QR9WHkPLi5VgIXSYWlO0JXCxko8//5SjNGQohoaG5WHWt4L7ps0vphs7aFo65mbcFCsnQPkofv62
N+cBrY9NAqkP7aPm9WnAHLplMg/l6lDFYK7B3iyjtZ3V0MmDyaaZGI7IdGh9/8x01C9TANzyx04S
jgwjz7bS/bjMPEh/XI0kOhXwq1NryOq1aGUDIK1LWz3re7sfe0DiSyWA+4utZ9nkZAZwvs189+bD
Hon3lV4Mdkg0X1OBjwJnOaqCHOzYspQ2FhCyCUQ+K67vpp7CTicM4rJ/FiZUfVVAd6frYjR2qTJu
6MgO0Le0K1MF+FDeTfzNZNDcBrmgTzeFkNwa7d+2bDaqxpxYftfVcW9F1WFsGzeSX2pZCVKhvFds
AjWvvIRK+TLUylHWJ5vVQGdlssN7eJABeoxohdO6JShnpS8DOu9TxALCZOBIW3uEQXqu3wvpqQIP
rcOPxC10XCLTT9sE5IHeU+F+NeRv0IZ1x3bYUrDnYGniMjhkQSt2j8BkNyIJsqk6yl2ymZLpIYIY
tqXc1bTcWRGAYTHB21ga+H0um/uUIO2Kq2GDpKhwK5lfwcnYk2j5AIs9h+JQkKF+hFM8+P4oD01z
BsMBU7R+jB29Nc0sYPGdaEa3BpZ4eC1gnVAo75PANoSIfF6lTtU+ygxOS2A7K40OjJhwjPYu7BrP
gMpmIT1z3jq5fFf05jYHLa+U0+33x1xb5NIfh4MgkBAZ5hUw7F2EMjmdZQkrUh5SgTZwZrSaxxW2
Y+29ZnmNJfltdirU6LFviyck3bYMCXhN2jD9Z69btqTwV9E86kASaZlsVzn3aTw6Ki+cSi7tEa3y
MgS5FxTvKEeiCPCWaQDBIWComAE0UbU3OWNexyZ8ZBMYoPE6I9MW0dSBUM2JqcneGAcOLdz2RhXS
Wsq9yOv/mjxanMRUod1qGYucYahxGHpDLw+NiwMQokDD/NiTvNpDdyEEckKyM1dyAUJZWfXl5aXI
Fq4tqBlpuo7u5uLyilTLGjWhdPAw8uI6c1A4cb8f4YvI+tsIi4KC1dRlz3nRHpQI2JcaSKfxAYa0
K3fR4g08rx+E2eB7i4sIcc5aPMRgCz42PdyBDgmVfMnUNgae98D1VOrKQEvZpD9GWrxTRo2Fpsow
km7TqzAI71NXcuStBMX9ats4kUfP0r+/nH6b3OIjWX0Yi4zE7WGEFmcDlXS5bZxy7Qr8egk1dODh
IQ+hwsUWNBTog8GkALhVaApoxQ+u7Nv4BZJUayv4R8L08a1+DaT+np7S3hBVp8E3q0pMr7XCW1k9
UTl2YG5gx+lTbsyEVzhYAQ37/VZctnj+/na/Rl7sklEgBcxgUnrQAutVhaCUmwWgsYUoONfe6Oqz
INJWxjWWuMVf4j7/nA1/dQ7m9wo1ccQtpEy/z7qWJN0oFcxat3sPZk0uqNwQYAfxd/TAw3CbIA2S
xCvXTvgfr4GPo/Fp4EX+lMuh3sBmvT10qO7D96HV7LnCTgNoBPS+5K6V1+eJLHIO6OD8mugilTI4
anpjkWC3GvCX2nZx7XXgPkQgHSbJWklq/sv+eTAAQn5f1ZBXOptaTK54z8H/R0P0fnKhG4pa22Zw
Bs+6aLBVLh3jVXa5b7lrHdm18ReHJoZoazS7QmNxZwlYHvR+tOGr5csvN4+q6ACiaBb272KYSKWD
kmVY00jAfHaCOw98Svjp++OhfnkwP42yOJilsHpr6qQGk0lAjwxtonv1TeJKJyQVc5pa3Y5uqDlF
7AL6eBU6mzVDoi+uQQvSff+Z5+KAynlVwZwTkS4Dhl4HkK9IL99P8uvj8GmIRfzWmxZvuYG3yMF7
L30SAUwBbSSt5+pqHWzyZUz9NNgiciPVEV0SYT4iN3DaiTulD3GaeFxfeVrgPfvVSfg01PyrfEr1
aTUVEYlwL/WWaWesP6isCYj5I0p/KPELKwunRO6TJtc5UY5SBz5Xj9OJKu1BlcSmRxpr6zCoZHXp
NqrmTzUESfibhuic7OKoPHXqq95BOVwYuMFhpqnd1DVzkiraZC0UA7V9AXz6+IajD9OOa/iY2M34
OLbA7+X5ARKD9tDDHCfem1Z16uW3ZtqMcGiKeRsQ3m8LY4Iui+mHseIlVLsFGsu2+OAIQ3Yyc6+B
xNAoZyuM3Qne3bJW741evoHpblCI7lnNumOuiitGpSdmhX6jps40qHaB8tygnmSDPOQivVH6xqF9
vSsr3U0hxKQaaNaUkm3KYp9l8b4IrW3HKLRTZTst3kz9Vs0hbgoyVtkBdw8BE/EIQUk/jaDigDbw
8BJX2zKrPKqXQUfgRsynvRj4XTEclS51hyH3yLQf5Bbp5HOMx0oF7kLEx6NU4QJPHlXpvoQlfNu+
ieSpqq9TCQ9oM9lROERmGXSC4aGht9CPiblj5oXX6PmhMEbXQDy1uLxRQGAz4TBV9SDFNgPcleFJ
3evT2/xZdQ7OZgt7ik57teh1YTyakBzindvk/TaENS/y4vNYFw5af7aZKzuYoUs2DDHsXumcMStS
F2KY7gjuQ6RB89WyYFIFVy+4TbOB+yoDqRxkZp4Y8KiYXJ38sBpgSjVwLevEpVEcDMbdkFnw7Rwh
UFu5aFL4VgWJIgKAu3SnDYofjwDJZNaRGsVzU4XvcEtwjIm5eqEcuWHus4K5sKx5KCu4jQwCwjiz
xCZLStcg4gBMwxb2SDAcVmEuVBxQxHI7NEAY6/2ht2xFFlc81I+QudyowEqr0eANHbR5NFggVfBY
o00AM4EgkQT4Vs9TOpu4xA6zxiDttNE1GfQwqeYPLHVxje2LItvlCYzOJejZdl17aEi9a5vnVi98
K8yfVWW4l9klJ0D7Zkpo55p06UuYSyZYunTLax18WYB6J7A8u9qJdMPLdHS7oJHEWmpb5aazfgJj
0IrUIfUAumXvlmbsjfFGCiESCZUG47bJLiWBnFu1z4E1MiAcUzyjE3lMQfYhgIa3tebUWFqLhN7Y
ZU5fsHNYvFuyemEhytQl3+YN8G089UtSB01ZBrqu73oxOrzL9zC1hcSW/FOublX5tQF5SR+EUwER
14xwrMFnR7YE42iZbgcZlkzxOcTTvWC6O4wdWLBpkFkUVis6bl0paOE6KsiLCfZCemVCg0075ekm
ibdJsqsgZ1TWb9YEEnxSXYBA3Ha9GZh1v4nSblPDx2JsAQAHRhdegxAigRZOdZmGzSgipwDfJeGD
naL0NJTvJoGVAwhQMra8kgZyctG56mnpg6TjBatccqA21WQz9NdNfJ4Qi0lcnsop9vCU81mXX3Vw
hKpby0mAtlDHyCWVfgYaQKJo6UCW7bo85K/VdEi0IggTiPyckuZ1TLpTk047KqfHWuoetRYMBkuS
/bAdDzDPBo1XM29SUW6zEuYL0ExIAeynMV7d/DEHepqDBytNeBFFKTYEQKUSgN0WnKKt/KkTw2mo
2V5L6zsLpjNAKsh5GkzVW0irXVXUPyh0XAoYxI8j9GMMKaiKuyjjl1y89/ivA5D2NIS7KAotFVr7
FRIHo5QVu7T2UqbcWCndtlG+SYcOmw/x0Gjuu6i29ekyAB8kVfDawRFWmuJcojybUMDZurDdq3DC
0UX2PDDLYSGDmVfhRkoRIAQ6LDoJYAt4hS1CoU045m5dBRkrb3XFgh/Z5PRtoPMaHt7QBk3c7INo
nFyVxojzGe3zqnXSrNmkFPZG2UOmXAP3hYI5ohU4iQIcD2I6EahpnZCdGLtgigGpR8J+Sfu9ieDT
4g3WvmvGUUe9u1cFDKJ2jFq2gBZCcV1I23R6L7p0m7ThRh+vyExaHNmZgxqg+0BDJH3haGrikpp7
UhNuCUSAzNAuOhkM5RrmQGDjF08WBa8JFYpM9lrtR862DQWbL4aNsmmrMFjvS9ilqa+xuG2zSyId
EP9tDdWy7joE2Hwcj3qYeFGduVwgENLQTqrab2HcRRUEA7nZ0gY2Yy9pFzp48kLO60lWfyiQx4mo
g86cNxTHUZgIpVuK09d4JnkpVAvffxuiBAcFTZuDVaqNz9U4bNvwqcwPsbFNmi5I6u2E+74DZVA3
7UZ5ExrCDjq28qweBS2FUAoKXHxtsq/GeyaD3qPfS7Hq1QXb59QleejlpuxUM35VJA6FvSAB727A
msamgEFljg8HiW9ZfyRN6TJVcUR0GKTEyyjdQH/Z4fJtnJvQ8Sl8kVbPZCbR5yTQOnmXRga+6r7u
madEcOCC1ORYuqIGtaskDmc/5zq6wLI1w1bJ2SkVkBmbq97WK8HupuoBmPFNiderCvSOopwzgHtT
7ZiTF1IXLly9dFALaI+ACpe4urmdoCsOp2VXtiAbwLddSXEkhV/1gy3Xt0pnulaUH4yWOAXYJtK+
kMNdCrNic5ePnYcAFTT8Z41trYIfKsErg8NfOcpOjOO+qF80yBkUCd4cOeRuKBRkNSghjT7JXsjM
iYB4O+qH3oQIpsMVXgI5guGUJ3G4keDtFYvBjeLz0Oau0uJXFqOLup1twubcAunUYMZuQhqAXNpW
pTrogMyMyuNQv0Z97o9oQ/QMlkqxvKlLfSdJ5tYUN7h0JJjdj3HpaiDZx3EcQCQYL9AJOc9TTSBd
Ad2OKIEMFyw44/Y0FONmSBs/7fl1Q++0EICaCEzFNN0pI9yyqsidouyGCu6XqJShA+8SGdKIFDww
VAn1yNoWOdskZXKnU7onprS14tirB/WgKK0bkQwdmdAhUH0qVC8doleTQpfAMO3OeiwED8YIBFKK
VroGNmbWQt0jgoFaaoxHZcRqmvSmI6HT6wP8otNNo+JBWw9neLZvWCdtVRWqFEWfe5EBQ7uOuAUN
eiQ5avLEJJSxe93Pm/hAIOyWGsyZZOrLcDqXqbiEAgyf9IEi0pjTOyTzD2n8EOrckbHncziEzSTf
GLVWeLuBim4mN+2sBBqCqwQhBQ2Lo6aFa0YBH/CO4oBB9PL/qZDyKeVflBTgkxerff3xlEEQ34uj
sSVBu81uxGojYeVxsaghEFHHjGR45s5OJ8LhzwzMM4958rn3ZzFkUvj5cZWWsPYaXFQS4DUVd9aI
+cGP8RaMPbYBpnwfazb8SRGN3zpsXUc/f/9AnKfyR0Xh16Iqi4qCWcLSttXmR3D+ZOK+Abgc8qTd
RjUJQCRPiRqu+IMoH9CUP4dEL02lKsgsczv789MtoSMdpMpoDoxVh7iGMjdyBAsPlDRMkQyqbjcE
44AnOPZsDb3C2dJB+dnx15I1tkR/DLFwq/y+gpp9dA7ZY21ua7DMc+N+BP1deh8i8y0cbg39PtNP
EzU8OGGW4mniD7J+kiF9GYnxIkOEL4alkQbpYf19ZIoDG8XTiMdabR2N6hpvEr9XpyMrARacJf+A
lxyiEd0jaF8UyCCYInmiwcsNCbhS+Wp1B5fGrG43NH8fkRKkk+IXeHpE8FGvUZZv+zAQ/UMUX7U9
vE37QzsVZ4KNFZfH0YQdJINKTo9DDtl5nPVOPxcgYnU9dTKFHVHPdhjV0KUYbk0O9z9Q2Ul903XE
Ns0JJxzyEJCqBMc2TX9Y4WnQzwR5pzlpQciPKiCeRqgEo9Hg8QZiqr7p6CwrsU/i62iEiZiO6hx0
xgr5WI7bHlB72j1IfPTrBm17eQjyvNpWVe2GeJppYChX2WnoWxiUMHckuyKvMD884PRkW8aZE0IT
bEAUk/sLjfatBF1ckTmC5L6AsgVE0/QRM4H1bspdXboQOux1OKbCptFte/HOs9EzeH7MTPCh8cBJ
GXdaeiggBU2jEmafQB01KlRYGNBW75Wk7slA4a38EBPFsdJLCiUMKYeT5hA6sYZ0MYITjQZcew5w
ZK+7ajO4TSEf6hTOIKnwGek3Sn2RxXsLI0bTWCsRfl3O+s+GX2JTOynXwn7Sm4MxxPAxedPNRy18
+v4cfx08IPhtAnmgKEsjq4kBUDRoJs6xjGeCATp3ef39CDB1+SpU/BpiERVL3SgaZT63po7yRI2y
Y/GMl4wGuS5AbqWrJJTsvrkXqe4V4RigoWhMowN4Ki53qAI3UqBUJcw1HxW8wGd7zBHw3Lx4NfBs
C/PW1bpbaM87qmzh2YWDoD5G+XUmwQZFg0LJQNy0wGEo5Ifv5/V1i0P9Na9FPALqaoJBsNUchEda
JF9nceI7861/hUUqfJgg5PfBNVlF0618Mm0ResveDC2AzxqUyNXdjHNtmRO6+WZymvuZvQwM6rjy
DdeGXBRWVUpToSqI9hLkNFSobyIr+341v97r/1lMbVFU7XtNE5ESNoemhzoasiz1KZIU+/tBvkIW
oHD6a5RF4bSI47FSDMwjPJZb6Fn+zI4zMaJ3u9MA1tXaAf6HKuqv8eZ1/VRt1DSe6FOM0zUDoIFk
cOAU6qW2FcC+JKhW0o+1JVxUUXuFJ1EuY3JWKkN+Bi7TCH/ZSgV1dQkXBdRyinJm6JjSXBhmzM9S
L3KNMwlgxqL5BGBXhMKVFG5tZosMToIfTV8282cT9xWBZXJ9NsY1AM3qx1rEKRTXyooLjCKA2nVV
J9sxT0MryC22qtscV7PFOT78mc/82hyL+KHGg2QZJba8fsWuEaVu4txtJ1Q+bDHrkyOBq1yoKxGH
ODrzqxpmK9VKu20lNC9Jnq0i4oINcwgLxamCJmMHRQvgkPP85fuT9+UXJIppaQZ6z7q82JuFKMww
B48FuqvcyaGGFoK/JUXv/90oi71phobFRYdR2umZFdcpBAlVyKZ9P8jXJ+DTXBa7cTRDblgFRgFN
1EQXjWyGTellSCwQRqAQeLeGyl+yq/9qyH4acbEzOezSFWVAX6t264O5g/+vyy7adkCvqTuVl3Um
7Nct4E8jLvZmrmqNVpQYcT7latCA68xxHBobiKZd4/Wu6tbB/yJgzhfJH2fi17jLZ4VctDxH3ELT
20Md1VFc+Fdc8+14yK5WV3W+Ur4ba3GpNbmapMn8LsRWLDuoRLPnzClrG+WuGH2YymbuWohe+5If
MejThcDY1Ju6ivaTFrT38YnCERWlaUhymna/Ve3/BWn9y6v704ourryWQTRgNDBL4WUvks33lVM4
6Q++ne6RBgfiIV0L1vPf+N26Li69aBTA9ZoR6v5a72SS7Cl4hpbkZy6pMCbfG8kbZ4952G5QXT6k
XNpwFLz66rpGnamJvQxieIoabgq4oNuVrMGtgAfRIGwy6KgDooegvMwAt6m2nLFDwR2VJfS2XcDZ
0Rsb8Tc9cOTLgsIzxCKzqQ7KDsQ1+sjXUYnQoDPOdfmuH04le0jkk8iODElouWN1DlAeBC+BaisB
VRtX7861HbeIgiqpG2uc45PwxH3pDxt5O/sColftSet8qLUvv4iGMJkei67BaLAK8bGwOUQRAKRE
VRGac+4ErIHlMV+/XQmPa5NchMe0apU2VT6QP5M/ubkL/XHqofrn517sk6fvh1u5WJRFaMxrNWmK
DJutJ4VntPAU7pRAK621oL8WmBYBkUwS/Hj7uUWN3ECy2yC9YgENTP+/D/cfAIRPQULkjWgZ7PCQ
4Hducla9dnCsa4g4YQ3BrYZk+fVqEenLvvivMKEugmEall3VwvjvY0zlwHcchO76hBfzWgL59f5A
gdIAacYALBvh49PsKnRjp0TBF0u27UvpZ8F0MnB1Vn7p9Ps1UuDX2+PXYIvoF3ExapxjMAOlDFMT
LjhZjhWtwt3mTf1nzPs1ziLm1aGKhvM8qfCIerQj8z0JYUZwkrzO4bczNbi8i+VrkAzSZ7r9/gj8
w6Xya/BFWGlSnbYqweCdP0RuvFE2GoQhXWkEYBpD+3SL9vXa9bm2sovo0oFdwdsUB0JrACeSd31z
JYbB/y+ntggmY9qOGepYLXxU2hd9AynYn2gAHqKT5hsbDhbpGgBtPsd/fEhQBQDts1QwFhbnnE+l
RMI58Um204F73SbeSoG2X03+vzwFv8ZZJjokMrWh5xhHt41gjpLIIfcdoFi5N+7J2g75alYUpJ0P
BSFLX1Z5rGxQtdGMxCE32A+U2lF2PA1agTJpCJc0xU26ex3o4QaanC0s0+tjy8FFmVvlY+MPUPTq
pxz/TACmXnNS/2ofUZkYFgEL6E/+SWTBuVNPtRpoifKBs6tsMH92a6DNj2tg+Vk/j7LYrdpkTHLS
6jXyLogXAoYx+z+hiNqUjnQHXXsvc/t9c4SyTAfFfzd//X4fqx8Iuz9+AYVqBObW8OxcMlAMtTM4
60pxQLvGtmBgx3UngRAdzdCltKB0s88Br577KGKOHEnoKtUbmCNOJO4h8eTocY7vA3MiJvtT2pp2
CQnnppJH4CLQOVdDR8FLp0BfywzxtfClGAOUyUQbEE2nOiycTmB536oRSp9CPjW4lSWoMrbjVUrl
ICQwY81heRm/AEWzGTnfKkMTdPyUQ5a9YjdVuJWVdwZAwpRSt8fvqBYAWtQwIZqmAGiPMy2KJxV+
IA1FT9lwQwOry2+alB0SACiHDqATJbsm3bgLjfZAQZxEQX3ygSIPIqii1eYdl1/asfVrC7XiiV9r
7KFGO52xx7JGTVhGnyglm1yCnm8reS17tdI7uYfNFUyaZNT84waa13C1KIQBCn9yNlXdUVESl4r8
2MhIssXPplQ2QqFupGcAYVzXMH5uSjSBRepp8FTuwcoxyydJpccBJfEoegPuwDH71xxcpVCBxSAq
yoZ2Iqm5U9Ev04cjC3ck1jwF6CoovgGVeKRwARvjnzhetslBP4cYiw7AUlpOThjrdmvVXg4My6ji
aQWjH5jZo2O+Txsgu+J9FYJCTmKHw8sGVvOuQh4trjrysB8MYoc5EgCld0HEtAfyrmuxb2BpioFj
f2R7BpKYJqWXvm/nBXFnkmfRokFHU09F6zrDfgO106ZIpluZbHP5MRkllLRftASSA5L62ApYGIl9
yR+n9DbUb3vC/awIoWBeuK1WnLQaenuM7DqWuUp6L5jmmJB/sAQLGPZjmyTomPYA1aho0kKoGhm/
LroVAOac0v1xlDRw1hS0gsCBXSQQPY8nU80QzMq5szXA+zu8ry3I9fYHI7yN+5Wz++Hw+914ixxi
MmPVTJJYHOhN75VnBWoqZn5ooW5qm7bsJrO0WSvbQFytopK/SuHpp6ku0wqk0bilOKIGTlTenUuc
u+8j05fVDPopMC0SaHA/NaDbEJiAI/DzM92D3WG/ti5/K67AEXZWhvtyRp+GW9yvZjrFBsr5AoUF
dRfuhIMH8J4feheEKze5sP9bDZaq8KEnKsy1qbbIjixV6k1eYkRp03qyV/rsmZw0u9gWfvKsr9y0
X95mnwZb3jM1CK3yWImDHJ4qlnkKmo1kjVH45Rp+GmSRFPVEIjFrchyALHFFaDihdVn5TGvzWOyK
jvNmNigWuC+zl8aF5r4f79Qz4qKTn+CU5/erNLy1WS12RppYU4M6oTgY5T6kVx37uTKnL5OgX8u2
LHaGldZEPcW3EZ7it1CFPsB/DcKmXnvX/ZCfsq24LdwhqJ8J36/LT6ys6FLWbtAkqYAiEnZGf9eq
+8wcPD2sVvLleXv9Eao+TXERGhOpqSTcP8jzplM7Jk42oMGqb4lkrJ3jr6dDcZwUakHMbfFexM2d
hF2rzqdqdLrO7gNcczBwCgA78KBAX8NOIHbXnqlf75Ffoy7mB3kX3mjNJA6RlGwogd0kspuVbfL1
Gv4aYxHuw8iUwoEqAmV5cT91gL45oJg5pZfADNzcw0ShwqtqXdphbW7zn396F6vpqBXEHMXh/5F2
HcuR48r2ixhBD3JLW07e94ahltT03vPr34FuvCkOxCncmLvpRSuikgAyE4k05yig3RDQDNeEvBaK
rUcHQbHu/w+NHupKRILRNrmJcWitS6zyfr6ivh7hyPX4wM8/ba5HASooAAgU1VAZe0a1nyxa3bWn
WT2IIYgywD/GOSp6FD/U/SyCtehqzsxAyFt6mRiAUCw8PO6xeUACs02/84vU54GdbSrHSiKj9kZS
DXOvYFFFeorJYCP5hCbOazPmxDjbQcdKEKPpg5iia0WDoM5L0XBpJR7G55ByyveSLblA/PSiq/CG
W1veSgMBEPb/D01jlF9ftKAgLXZUkTCMjFEEE52EeZOjha9CzUaydTlylVJ47HuO3cmb7nklmtH/
SC8bTAMM9DAlr4qd1h6/Eq/ZhQcQzhQeTZWDEkSyThQGFE2Mu+xqvi+uMMN4bNDn4vybouN6Kxhj
MaUwblIT14We+6LwnAx/0F3wv2ow1beVRUqyGmtF/71oUOsADLTvgQP6HzTZ4lBgsmPHsZmtTNV6
WUzwIOY66Uk4Uh8AbglPtBWnuol/AZ3ymJ+y69Du7pCNfuNVGmWOO9CYiAKN/slQTFBovTlp8bum
pY4iTE4uZ06b9V5bferdrxmZOdEcTkL9TArZFlTB7UBsCbxMuw4wQ6BaRLhNk9lu8crsG6hIKvoL
iTibxPtWxnXlZT0NsdrQb/3szWcBQOSXT4EjgIWyHBKxypYBmxGXD3p0H2k898ETwPipiAQS5pUh
gI5Rymg8kKle0eE0DEofxRfhjXc1c/TqB7JlLEVCSn2xGkZ2a0pWNALMHrjed6WccbZvs/VmpcQs
vqVYoStNN7C8aL94+X13W90kN/GVfsreq+vmgOlidCNy9nQz4jn7JxbnEoCyJC4CmKqhHXNQ1Bna
/ZA//296wficJsbzHN3OkNHfa+mdbPy6/Pu8NTDuJuzUSWhC6m6iyZLDh7C8MXlr2H5RrjaK8TAm
GrnLSMfhJHtQ0r/R4Em1pAMCAae+qZ54isdTdcaxCGmKmb60x5UlvKfl0zyFHG3jCWC8wZxMnSLT
Q5kDwD1gykOpA97lx7EettWvT4gcpi0W8Y0lBhbLe+CLtG7gGqi/UwzsWQVrc4kSPBJQNx0t3R4U
HW8x8VEAFQp3klaiDuJCaMUiUoZ5F5IeTZV4AOqH8fo/h0hpIzpuTLXZeLOyZsLEOlKSqnVQwHWA
B8Gl3cvLTr8F3OjB2NEw538yARb2shOlzggVCMPAAno/n4sSTC7F62UhVOd+7p4KjDYMeCvyd3vF
6lpP20VU4gnvFEVvAA3yKQefGIW8G/vW0QP5aM6me1kgNdxLAhkjSHBWSWNO7alPXwywrCL520lI
H+Y817vtQc4rY4xBbzqjLGQImss/Alr5zXQGaM3+8mq+qx8XlsNWQDNxqIuBYP8oEnvhhG6zmz3d
k3ctpwHqH26Sv9bD1j0bXTNTQG+0p2zfvmMQxjhgbMyPHOJqPvjW8sf6DRAonNOim3RpeYzCa9qY
ZOIMoYPX7VtAsf9nPIBXotvs4iHKeXFMNF8jbY2RPxyWAFL1F/ByLc6yXwwrcUCA7lfI3x/QXhYd
cyf6Jd9fPsNtr3mWTf++MgElzgPBjPGclUGjGrUfM/l3QdRZAlXVlYREKTHM2eAy64nsFMhIxwG3
gXP7hXmWwV6YzSAXeowdpH1Qopt5hmCFPvDYPNrci0Z7lbNtHEOWmctTk/tpmmZsWzIFxz6sAWCC
trK2OrbG4+UD2sQxABybCO4PoP0BSujv+5cbzRCZU05fAt1JdNMFfYeYNrSV69YTXxHhwN2D/qB+
qXeBy4umttXjLJzdWNCI9KmOzLaGKQ10zgOxn/e22nZVZxHMViqltnSYwYSrOjT74XayHoGK9jwg
BlZsTBbeZbbgXd7SfzC4s0jGDXdlUGZllGFVD7ON0TGMBNuUC9cOH4FldQ1sor2NIVbeSrcv67NY
xinPeS0F0YCVqr7mXVGHglFB77vyf3mBMvVMPz3XX5K+4RVWNhcmdWi0SLmc9CsgIYKoD4UwGwBt
roSre3F0O/HQ63NQewxUWxh5um5v+YQo28HS+SOYx01RjGWravgIUt4swrHTXk207eXVPhhUztZu
6pCKAWRTBKQIKud/t5FmTGWSiVDTKEANU75RltmVKk5UvmnzKyGMq9QboWyaBJmGxJDsaBit3jgJ
mQnA1dS5fH7bYd1KFGPzUQ6cK4EqKOkO0TS4WpLuzUSxQ+E+B61bPE2OId+USPakpsxLP26e20o4
Y/Nqmah1KyMFHp2Uj3Cxqk/zWH+BGnpf/QkQ1Ja30hNSHqGjc5wq7xQZTxCSYdBCAsGSeD11KIhC
6viHs7WbprFaHWv7Q4AJ9wVbuxSJ180YiUuInQS/TfmpiSU7mQCJl50KqbYwILvXQYzA+QCqiz9s
c/UBjBdodCL1QoRVJvvwXjrFLkUKn2xMYNL+o5CbjN/OUZ4FslmMrlczs8eb/6TeNagxOMVNCWJy
EfXsU/cs+DKIVKPqFNjm7vJKOfaiM/Y/mGKiiTN2Wh+exgis6vl7jklzUeGQA2znrFYLpEe+8nZi
P0u1qmKB8yG6VT4wtSp9hPeqXXnpXf5U7QBqcNW9AybBl9GM3e6bA2Zc+ewyVHMuHCyb7UiCGPio
tEQrF+AJUrPnYPT1EoNxeYFs2eLGCWfhmx1lZLVwxiOV8USMlqrS9Nq/S05+B8JvB2zwmNDHGCva
CIQ3XuWUt0jGM+lKag4Jva0N/XWsCi8e38zyOUjec5D4hkDwvqxD21mK1RIZZwSo47bVaQAyH9r3
4jNzKHJ3+Bh/yo5oAUaT43m3XdBfTQssWLgkJkZPOogzK8kuMa0ujIWTFhLHCXyDFv/Ulb/ksBc0
4DPmBvVuGtRFt80jOYK3w/ijfUy4m+cvOqkTeMQH8OdrbyLAMw9oakFWdbKQM+MseftttepeYOw0
kCJJljIcKYVU007DnhKXkfviqKJxQrGnp1LgtiX+g+qeN4DRo0XBSHpInYPsLygaIBjqHXI9HSRb
OBS/iif1Oue9Iak1XNpzRpWCsu5DUmOdtLAsu9BdQFICDOQaMLB2v/svdnbb1Z8XyVxoS2qib55G
QK3YnebiVCWR3WgoRWnAktPtEeRsYSXYEqaAyeKb+VsGfJ3LBrS56O/irwkQ7x+wxqImLJkYImMl
xPdy8mmgde6yAGnzlbySwFyoWWgUbaHCCZkoMRt+t88kCzpEK/aB07iiZ95l98Kf5gDmU8FROene
7RzESjxznUZJGopNiaiMtj9Q2IAYz3TdK294/bvbD7GzJPYebZcUuIMIjRC+m0iYAuoGOakSrd8A
7UHNCy/12MY1lzqYk1hSS3mXANXv8V6e2x5x9RmMuZpiBgz5704gL/CJN/6K3e5luU4faw90pMkX
t9jIUSG2ZCC2cTcpNY17wRuOEMI8hnd94pt2vJ/c+rZ+QNvy8nZZq3gyqWWtrnTMmYLXgPYfSWZq
IcVkZSKPp2w7LlptJP2GtQy1E5NigYzBM18LoAC+pW7+9R/YQyzsU1dt9AqOv3kOd/OOWcllXJ8A
0CmdwGhQPtu3eL+LCcAQasW5vIM8KYy3azrQOnQl0uGhTNsJv0yw9haQdFkKz/x0xsXNiGSjKPze
xOQWuAM7/QG0gXbs8GBjeRrBuJleF0kYBdBCpU+caJktodc8zmI2/fXqZBhfEjSTQuYJMhbArQFI
AmyPXWcp1/F+dMxD/CpyG8w5q2ILCrWU1q1YI829hCiJHDEJf3lJHC1g6wOAIxuR7IAWdGQB+McD
uA2sGl21l6Vs3+bnjWNLA6AOmYY8wTIUq3cDX3bJS+RhAgBsjvkt4BpGi5eb5W0c4yDQaz12I2LD
k6SD/7m2O51X7OE5WpYWS1nMFDgZ0Ib6T3ltPMtPtU1rs8TPQqQVY4cXWnMFMo4BERE4QioIpID6
dOgGYKV2d4hvZUfexQ5vC3kOkDAugoia1lfUpJJ982i+gCWy/jX9Tn7XH9pdjTHH8qb7ihsfDe8c
daE//CMSW6kL4zQayRijpUPpcaxs9M276N0qHgRQLSWWeQU0/sAa7ohqicfQUW4vy1Z4FsH4Ea1I
giQxIRuD3a46AzLwuZX9RAZwZVnYXfpuJppVJoIdybold9p72OBWBd2EBBzN1nhI6+qZYqNE4+Lk
0Z8oO1ZK9BoBoUD76tAkrhitu1QfWYABBuyJq8SpkwK1TS90t6YoU8rzIGf+5VXxFsU4rjhI89AQ
4IWNZZeGulPqLhCrOKEk/ZELp8Yyc6FxoBYEGgfMOUanCsE2FM2ausSpFsGatefYmAFmaXLuMZ6W
si2MWpr1JKNZoRYVVi23m7fmIT4INkGFNb6V3per7C4CditnS3nWyFJwjULXqAXdUyAFPaPVFOUt
cJBYaNDA4P2B3wG9fYYaMJOA+66o30/GVTgSm6AMr2J4tD4ZdzMoC4Ah6S0pN/+0bXxnOYzVa12W
pB2BAag+wFCB3e0B9gwDNeXOAI4BgJKuqwmYoG4Ntedo0D/cE2fZrOE3fWcUAa4jDT36gqUWGJFH
7xBeuBgxAS/f1XjkyuTtK2Pwpt5EJI2os7EXLwWOyGMMKIzO6twBcJPO+CBaBmYieD5uO5Y4L5Ux
ySUuhhKgPcjNfGAgw9Z2oMdG3g2ZPkCxgoNc5POsb9+Jf4lUGMQZgMbGxqRBgyZPTnfLB8DNfMHF
owSFQwA22+NjxecB316noesAjQAlC8tV0KKyNwghotlkPzgoM7ipG93oe/1mPk1P/NbH7TWexdG/
r6yk6WLAjgVonRaTeRe0kqNWL5d96T8Y/lkEVaiViCwfAnOixZPx0GdWrVu0XNIc1R6U2MV1cszu
uL6GtyrGJoHbGpexglWpPrqwZHv0CViAf4N6DyMX+dv8APzTjpdb2zaM8zoZY1SQx+uVEicXLrrf
VLU1KJiFEmX38n5S+/p5bZzFMPZXz2mnzSPEBIG+H3HPalLhLbjqy7gCILFmRwg8LovkbSdjewE4
zQIQq7SnVDCtRPqlj5+XBWz5UAP0eJgSJASKz6iIWLYkVPMaSDcSIL/Kd1m7VxdMJA4GZyWbybm1
JEYzzF42BakpkD46IKDIF6sBT/q0A9dC8wd0AN780GC6yudlGXgLZHQjnFVzEDuIjZvEagiYZfrX
IUFV5vnyRnLXx2hHCRD0QUghiA7sj9dDeAK8ry5YABuTQjS9j07ptKAIyF95HUabl9F6axktadNS
aSINoukFr3/jw0iJTbvSZQ9DR6mFXBnv7b/ZRAVyPgx/aAiAf5BmiaQC2u0IzVEAFh5JJxEAwhIK
tJL8nEaAFn3uAHg/jXcJnutxzCsY0NwQa4tr6Yz3lNREbvSx7QB0nLxlo2IbZb8DvIq1ADexkXAj
A8gv64AGDwxSKfjiHPbWXbEWz5gNmnVrwIBg8X2ENvkpATVV9Qb6Qb9aRqctQXt5ItprXVxly21Y
jFbTcjaACri0fsaaBpANguy1BPZWeD9oqO7dR4TzwNjMiGB0WKe0aJqms/FqC4rPKatiLHICjj1p
q4cRFFta/Jik4kmPTTeJyC7VVK/TeTfX1ljAWrT895srzjuxIWoGGCB/fO79aUcjq+xe3fHmK7b3
8bxGetCrK7LEZLNRGCkwPmX49BJ44OFrOHOIgrYNdLWTjLYGdbEMOZCTT9oCFKrgPTYeRTTESqHm
hZPmCmp1VMKvFPxsRnDfNe11CITRuOLVw7e1lojgfzRNFf/8fbFqndZiEcNPqP7sCr8zr7RTf0Bq
Q7GD3/FD5P8rK/lLHjsuo5E8m8HY150WXTqFartTmyc9HXbR/JR2gyst6a4d0Fvfg9+1exUAIjHy
gAS3z/f8CUyOmYA6Xe3FHHaCxrd+dEhzS7LQubxQnhBGWyVSdSBHgzEKsWgvwVuJmedO1zg3KD2d
nyZ/XgqjqgD2LjRwO3YnaSqOGDx1pHixogDdYflDgxJpMqduMC3e5bVtduAY0lkso7s16EkE0YAp
0mITWKeqWyUGj4JNqwZPAPzziuv61nwGECaopGdvdjJ3PPY7HgM6b4/p31eGOmXGTIoenyEOgJIF
f3UQCLZZ8iyVhgOXNpnxq3MwmUpk0qt0rK1MGu0KGdRBPNVmY1FkpzoF3rGU70QNkP3SXskyq0A8
W7d/6gApIFOx2on3TRyzZRn4NBWT8AHBNxXBuyCecgkEos4AJHZaeCtdU3qscszEkx6kzK+tkbqX
NYC3JUxgI4cYQosFmBDajm2Sd1fRZFhZ9zwV0DkIvixts2NorW+MkypzMNfKI8SNuuaazQiM/vFZ
kXZ6fqwNSmHxovTAFzY+JoF7+lSXL5w+WxgjZgD2dAmyZ1zr5QQkfeVr0iUvGzS7ygKnQuPHmFng
zbPbuXwBI+QOlIf+MJb7y7uw+SEylAi02ej1Z/u5hyk19TZWu1NTlxaoHsGFyB1m5MlgzlWJE1OO
Sxlea9echkcA7rkB4Cl29IFdf44GGkt4uQSeSOZslU6QyjTCsqL6Rh8exOjt8rZtX7TnfWP7uJu4
1COhkLoT+tBzcI84otv6xuCqb0BPvh1BwWIndykvWtHod//Qm5VY9pbpzTRMK5TGASXyEM9XegrQ
kyq1E02w9Qhtg0+mBk6A4UDmnaR9lQNa2UHbDqQOgrGLArjC7QJ4DHRNi3i5FrXqjiBv6pQHRRbs
SXnuAaquER9sY9ZoSNZUzZaaAdckNZx8qJworQFR8iQm8D5i65h65lRNbUsZSJrUwSv0fpfhtysg
wQT6QUCg3proopxCN8zNfRTJyF9pXqJO+xjkQaMCohfVMgkaR2vJnoT4mEeFK8MR5n1ndxn+D8FL
DR4MdckcUDMAEAPMpjnSiuNpAZsnKdAD0KdAg0ddGfiYliE9GHj4gwVJkw9l9tHpX4Ec2uJ8i9UE
bYgGHKQix+tkUfejCkDsNrXzAD/QqvYiFHel/pwJL+BztooYPYTtiE5Q8LSQu8lIXpbaExUFSOvX
Zboz+ptydtIBVLDK3Vgj/yeJXobh5hwcH2Vb21MLsiGg8YjolQDlhDliU7qqfJJJ7tbokDdqAVBa
rZUpC55r6HJApjuqKrB7ALkdBKjx8JgksyWWlV9ovwW0aJG2tjTtoQSbrFa/VNIvsGl2ltQ+yMpb
FSsWKBIA8pJfFWEDdFBAHJWVp4hI3WFG2chUuzfvRiP8Lar7oDWccZJ9Sfotx4BVTkqHYx+bt+hK
UZlIpdLDqipD2EfjAFr8sfIy9F/HmKFPrqNd56PD/Jqbtty8P1YymbilWWQFnEMwDhAS925+b3yF
yM6+kNJJbRrWgwIi8hu7uwrxXqw4QRPH43x33K3ChlhfWsDTY8FyDTZ1pPmLSuZsKm9Pmcgka9O0
DTQFKRSQdDQyIEubGXxsKmcl2wmG1T4yoUnSlGirz+A8W3coLUDmuXVpg1CHtMgAF9dgLrMjILSq
XK+9vUAFQNaqSkTC9u2LaSpI3Qg8dQIOHCK5oQqLBpL+Zd3cVpOzFGZ5g1CLQVcCfB7U2NCIfVbM
lt5WNsk+Ji5+Hm9J9GNWamFoSRbNKpZUioVFZnDGGsQ1U84LmieFuWHxLsgjrYUUU36Gc02KLxI+
XN41+hM/b57zrjE36gxShSVogc2etKBcVmxhRheWjDYlsBOBEUgNYveywG2D+ksg2+8XS1VIxhoC
1ep2aF5yk9Obvp1Xks8CmLt0nrMqw5wIVfPZpeWG8ACkOPCiFq74m/f830yRGytpjENMgXmldQmO
qHYpWA9tpeteQr/chzYgpaAbHGfB2z7GGYbdIneyQbevBpoVqlYNr4WBJ4H+faXacyQaRkkltJSr
vb/RcZldVgGOWpv07ysJSJDjIqywZ3P5paSPQvEspIQj4x+83VkNGHewVKDKGEQIiUXBSozCrc3C
0XVlv5Dk2KofE8jUO514KXAj4uC+xAMYpK87PQy8vPpXKFJrNWH8RTYoQHSSECtTpZz24JHKrjqr
BT2RVV2DZMcHfeEcef/bPjPuI9bUkAQyPGI+/lbUDHX7JwLOystCeOrCOJBmIY1ZaxCiIiLVlcgu
eHwcnKM0vqEKV/rSS2LRdz2OUmw6J84iawbJXtn2Vo+YsMdUYKsG/ig2VgEun3TM7WLZYZLKM1HM
lcf/TXsNlrO3rRpd7wosGERuRxXNSjK6YYroX20rpt2AcCOaAKT5u43UEiYGGnlE7nR5y8EjuBjD
v9KOswTGzrshlNGZAQlV0zqpiLeqeCXlMWcd3/N/Py+YsxjG2JepB9LOPIBRwpttFdOxU2QlkTUA
mSWxFPRWU6AY4DwcVC9xM788DlftY+ObzuwTJ0CMx2vU2/Y+5w9iHEPbVolW6hPOz/gaYyCm9qnV
TLw+lH94SZ7FMBZfKl2QoXSEp+pePExOfKTdBXS8pQZCE0ItPinxZluuoYiGrCqmSsC3/HedAc9S
KZMYgWQDhBJLMi3RTm6nPYWsM96IW3+Qu/I1ul7cCdCKN6EX/qtG0vUXMLdhQAhZkg5fUBYvmeoJ
y+cyaJaIYRMBkDhAepzDlwGVrZrcADEadgxuuSrcxcGHOejPlx3TtttYbQdjQnIlTFoS4mNaoJU6
sejmYIKSvPSLgnuD8BoY7iZ4NIFhz8s1bnbqrPeBsa2yjDCGu0D04ClosJcKywS72pW471zkRm47
20CUD06Je95jaVO5V2tmrK1OqiZraE5GrT8WNNVnXQes3P3lneUJYSwIfV/yWJoQEoJtOiI3Vd6C
KpJToNocDFnvIWNAUx33Qz7i2VfP2WMaH6LuRikSO1EAFY1rs1EavzA+8hEwGqmVKJ95JYOKG3mE
ZfHGKAFxYIMkBzIW5XIbGN0VCb4UkM0N+mABLweAo0tpX96X7WBwtfvMhRuCzVVMa2xMcNVmh3Sn
HQXwcNqgFx1lK/+UntBawO2YoLv9w8GuhDIXsNkb0phW30JnN7Ifa9+kr/Kryp29+nHwnwqQQfKi
K6rAF4SyDTZjJM1NVUDojFYi/VmlYD2a2zsiZpHym/Fz3vHq8NsO9bxOhfFuupqkhTlDZNXb1X68
amC5hxQk0FYK+noNFNg2uFp3nCPlLZTxaLUi6jMwCToMljkLcPSlnXTMbeLme8ObnviEIhzbUhin
VRRLo5cTVknAxxlLr4EmW4Au5J0f/ZlL58c4qEwlIK+mYpSH+Q9avE8dqjE+3hK0720GptWO22PL
20nGNWmDYdQxvZ1qV/lQPNCfHoVr6Ro68z2kEt7wnkrblQAVHHHAUdVlgHX//T5cBBG5KoBofmPU
KCcKFQC67YOBcJvXTLutnStZrOlns6mNBWTJ6OCNnBmkuh4ofY+qIyy7ZnZnB2QWHneJdAk/znEl
ljF+vY6lXm1o0uNjOMHu0Uyo2+mhvELv8klxU8d0UOYS+KO01NouCGYdANBWu0FPsN4QWZZD7tIG
7QhpTa+jU/zOZSv8Zoi7JI2x/bJrI9mgKbJCXpwkUQ5mZ1xNcnwXZNHLCEDsukFneB9em+CTa7Te
Jul7FnZ2GJ+GCOOCYqA9y035AsRKYNBWj5H8R0wiNx6LXRq8BdpulP4EoeyOIrhktVvS/RaXzqq7
DD+ENwTS5VJbXRvik1z3Puhqd6CqR5f0Z1EXPMvcdADnE1UYhxOoIvoIweqCqCW8n10Z9QeQB/7O
LOEOhLM40cLX3jjbyztMxulUaL1pQfdOKdKIFRy047Cbr0ofydYjvmKn+8EfDAT5ZLfsBAtUTi7N
+IKzl/LQ3Wt2eTO4CGnvEEih9GPsKh8T8S+Fzav+fAewl9SA8VpRURhdI0MNjCf1ID0uVn6V2sD+
+EhugLEO6k+IL9ziqgA/I6ytfeF9waYPU/ECVWVdMQHo/XePUmiqPAAMB94ZpGdD8Sfj4uBtNq6s
JDDH34nVpLYjXifJHmDT/rDLkOHu93z01k2GAWMliTl0HcVpUveQJBxBb/2NtTM8ascGI64PoJVy
9Y80sUhtG152EBxeoPoPDvO8lcxZkpYM8VRBPOZ+H43DcFPdRB6lCKtP2rvx+7+Y/t+2rLNE5gIS
hUps9QkSyUMY28Ed6A0RQZR+an+MPfq/8CxTj9xRFp7KMMGyWrRpswxQGbBvZ/vF6TE/gf5yCYje
BJeEPcBseP5y++mzOlvm5jNHQRnS+Htz8wUwnbT72WwtWUW392Tr6HDDDR9Ibs9LHm4GoyvBzDUI
vqFZDmoITrRPXfqTzbGVVo+ToDmXXRZXe5mLbx7Equ8w+UQD0NcZc+GedvSqh2k33REN7DxucjRa
u/OFPW9zt6/cv9SIHVTrukyJArFDHIOqYCH09lze9MFjaD4lSEVdXqZGzf2Hx9MkVRVR5EKTLbNM
vdH0YpFRfhqlwqlNPLca1wTZLFE+jSlw52WxxPix1TOkFZD7EmenAEAK0WZQlh2bKnoZslnCW2k4
GCoqPmBpFLVkZ4J0votQA2pGZ5neU8NLQVBsZJVjiKUrCbJFSkAF59Khqx6bCQkL5UrGLG86AwS/
nq2qnh0heqoa4sqqVwmPiXQyFzCACH8KcJ7V2WNfHBvpnmBEVqr9y3uy/bg+7wkbevTBOBgpTY21
M+qBqp2DPwjBx5/iSH1liBsgcRHx8CqB26+7lVzG+YPlIg+bEXKzvfwHzuMueRDs7zuwtdqbkM+H
thmkrwQydwExBCkYShz+fDD8aV/bGNY4lECllAF+gCvWvbyxm7a7EsdcCI0wFIoAzT6haQWcFXaR
NW4Qn6SRB6W17Z5WkhjfP+sTVIcgN9YfZhu5sR3BizVxuh3ucq+yyDMfgmn7vlnJZLz/YqLUTirq
h09YoTeGaBuERKBUwgmjiBccB9XKXy5v6eaVsxLKOH9pKsW+6XCCSS9Z+ji7lXKVofh6Wcr2Q0dT
QaglSxIooBh3L0Whrmd1TeO3EQbR2iZw3hzTLz1hzzu87SWdZTEevjF1Iwn6CqG4+tH2v0LzvgfF
8uUFbd6Zq/UwXq9MFKmQWqxnSQGjMEhu1PPi7MsiJLamoCn5HAvVtwgNQ4LvGvpbLi9ic6MAqAmq
ATBzGexLvjIKdVQrnL1mXvXZR2k+lSknR7YJ32asZDCGpJMsmqpgoUEUDuRNO8WH8Aug43gsJLvs
jrwVAPTgU0PQ/f9xK63EMrYURsD6KwSIFQ+K1yNIbVxy6HwezsS2x9U1CXeTokgyW2pR46oOohFZ
ihHUqpQ4PD4EDuBsD42F/qg9b7B+82ZfiWP8bZCby0gGPC+UKXLF6U2pOlvSX7UwsOqmsy+rx/bZ
EU010ZKh6grLMJxUWpmWYPij6ek9xpxe2muyyx4iZ7rTfNACACIS9JP9Dq2DlyXLm/fKSjLjldoy
zdQIjQXfWNv1fWA4uN87/Sb7NJ7rK8NpHcFf0N7TWtqTmbrgxQD8F5683n/xDNi8dFbfwrgughGB
Fj4FmCkPk2xlg119trjnRuK2DvqwKsvYoVrRo2+Kn8PY9AEr2YwrSwqaG5hkOg85uinYyUQHDV3A
fp5clL7Dj+4Jo+aczd/0CiuZjGsLJ6lJYgN7r6NvTAre4qbCxfB1+YS3Decs5XsyY1UxRc5rMEtN
oSc8gBi8cJDey/0YjgHDdPfVE2+CiLOT3xfUSl4wL1qjLFSjxhdzgOpIFWffeBIY26zGyEBTIQHK
AWaRQhmEa9I7Z9PoT/zwaqtNo2azWkQlC11bzDBIqg4ypkYoF6Z0EHwMjR7+XePIShrjuvOiz1VJ
xJbJd5Oj2vUhcYJ97E/IqWhPlALzf1wd47P7Uu7lLsMGJvvyOj4COeQbXT/97JCt4eVJtiO81eoY
F6OQpCBVBbPunMEBTXx8xKg6psbxevGN2Bofg2N1FbiX17jpvzGEKGM00wBvO3OA0lxP4bIYmPod
XoJa8udSdeSq34Fv1xWXgHO//4MbPYtjTjARSqkJZ4ijA3sA+jgah+RxeJy/ytAufyFJhqI23r+a
re6IL7mZS9Kj4PB4KrYD29WqmYNtpqbrDDOgIJW6b2i03LgLHtsEga02W9MzioClzXsEb9ea0dGi
q2DpVESVeQzJaihlRQQPo/rJrQiaU9EGYV9/PT8lHppQPRMtjIdolwF9wQZDZSXaFer5l897W8tW
H8E4hZmQtIgbOPD0udn31/oXnWcHueO18Woecqd56o88zaa7+cNJrEQyOiYGUq/j4OHpzOmqrion
K8WTVvEQIzcjLEMjpmkSXfrRv69EIuiUqS8qS1iLUNmASvCmorAl4UFEMdGQ+kPaPlzeT3nzMl5J
ZS5ETESWRS/DajN0rnWLirh7PIatacvCHzEEHzGGVwa0dk8G2LKmh1oonL4TD5KgXJMJGIvjVZa/
mTUo18qnYXnRkCRvMTgeEVSVytCJ1Mqeel44w/to5kYtaiUWlAkfTYivyLeFitaHZF8YGsfetw3t
vDvsbEDSiaRp9W+VR7u6bte/Akd8I2gqsBAvXQErIvO5hIrb+vaXIrA9HVMWKWIKKIOTkhhWM74q
A7BpCA8kX/nuwb2k14wzk2FHrRLClPIwcBtTA56u3ngEPTp5HfmZqNtZCjDYKjiWgmZ3imGnSnLo
Ij8XjwHwYMxctPRBA7dofJg1HTymwa4joxX3MYhcS4uAFUcHDFwplb4o/yoi1Qpm7Q4e1DYr2ZPR
JQ+Wbc8wx8KWF7jORfdq9ECnBbCnJsgwagt98Y5qJuD1ve+0TzwZbGI+if2vCtdzmvuGcVQF0RNJ
aWlD75hd5AZz5KcioPElEGnLV3pynWhATYkrp8vcOnrSxdPYjjao0q0OreOzsthJO3pdWtvCMDsR
uu/NALhXM9gJ4rupHu0pKd0YmOp9c523sqVFwBwPIrcfMKlABGPXzaUTtPONojzDV2AIwu+NEXuI
coGGya/cLyRcBMa4M6PEHSXZXprCLuQQbYrAwk4ju0zexuW2C147ofPy7iaN71KldYzW8CX5NV5g
UrOBjjfBaurGHVodLKwNWuLm2U0po2c62zPG+zQEFIArarE6FAmttMzQVp5ZmtntUlW7L6LWj5XQ
jqobVcTcmZBg8rk2rUptUNcQ9mEh/QKcxdUMBqm2P7ZdbI9omFS71Fkwcdl1wJ0pn0DpqivACh9e
y/GAYYn9EBdHbfkNBlyU1yxtHFxZwgfmt53e7Urzt2yajlJ9EXB0KQEujeg9rn815og5ldiujCsx
Bn2rNlo6wUsvRmRS9Puw1E+dlh4WoluGcWqmxNWlwVJGHIbc+YFkvEYl8LWq4f84+87mRo4s27+i
mM9bs2Wy3MbORLxyMAQI+m72lwrQdJb3/te/U5BGBJMlpLYVCikYIHErs27evPacQ5iYnjH5m7aa
nhRhso04s8MCPke+j6NsI8eaG5LBnXId4PFIhSI1ahbCqtBEp5AqL66rGyp4Kdq5G/GqDSvL7N2h
gMcSYH7vQLMnXTiYGloPguq6lXUvDxNHzWUnqXPX6DHFXmFAaJJQ793XOArDCNg8QCepaMWos00g
mJvaj0BuHHuasJWRYpsQVBXlqzGOti8qCH/uKtyiSaBagrYqStQx0bCk58A1UEuvpOjnQgdLHd9O
qnoXG9c0y53SkK1yyMF8itnRsDS9rgUHSbEKTYA6CQcDim7IDdDGUT2zgESM1nhjrYES0ISFpMZj
JGmrCOwAavpkFNmVUviWGOSrqFKsiB4EGb8UPzdyhjAMieAQp2GqHhvzTqC2KvpeqbzQ4iAha1wC
gWQs7d74YVLVrY2XqN8XY26T8d7MpK0IymKUX7aoVts5ztaEQaU6NuxkOpQKyJfUzRSkAJ2+GSGy
FLejcVTi11h6ygayqTJPbnM3ALhuLliqCDSsCng9CAszH1FNbVgdwZFSNfD2mMAqMNHEXviHqkAA
TSsYEhl9o8CnMiOCAahDrAXzODrAfkwHpGl2KoFFeHL6Ak1ruueHGeL9rdqXtqgdfSw0MiKXdqGn
ZON25qOWyb70qaeadNvptRORV9qODkjfcWwsOpQPCU5rSP2b1Oj3+oRmP1HaS9kdEb6FuWnlMrIX
IzhzGtlWzKcxMZBrTy1gZq31qnLUOnPGSLKnUXVojoPZRUBu1jWvCop9KyMIb+7GKV3LkbG67AAs
IpgaZ94N40sSbdSQlsUtoN93sIywV5a4D13jRvpmutg6p0YTU3xIb1K8MT7+7mIEdiaeiRqyIokm
KsK5mqcq1K63aY2JdvRyZcM8ZfGuaW7aISmd7AP/qKghL0aanbdLlyCTjCCjWkpk/CMhMOebpKsA
TSOlcxoe+MZriVlucTtbL+NvaUVChZZAXv1zbt0CJxhiwGmlvySH6qqz9Wsf9iu3TUzYEy925gm4
F9nw5JcaiM9cLLrl3f/T1RAZR0r1m7Axp1NCCkZnnTiwsK+tk91Vc4TIKwDPa/u6139KY1MUfQOU
xJEiHh1wJk1dcarsoQVqTCU9C+RZHlPOLM1yTuTDffuSo6jHttYCLM/Ym6847KvQjR/bZ/+guN1j
9v5rLf9n8pjgpAynURJiyBO3MqheKDqeUH5DjG9rgqduodTTqnnn5RUU3r4yAYpf12k1+NjXJPbt
xPwRyrDvk+zCTbZrWl6TRrBCQ7Q6TB2GYbtpOuVOyQCZHv+IwN9eJ6+J0m8URVjpeeMmemON8PqB
irIeQrqZYgyJwa2XArwpkASg+WgVqoBKK0tXNg4yfVel21RMcVuoXlYWjjZJLvCmOb44xys+uepn
qRo/TwGjNGfRRnlcpcpeBGhLrGQuxxzOQewlHWXMYQfkmhzzV9DRGOjfIrJBervSJMw7kxdDeG2N
l7Ap4Ha9IkvNWeEyeMqZ+jC2MEpSMawbqM9gHohOUFRNrB6kahkwS6sWBe8enZYaIsGQJ5oXBp4Q
Hc5210wUBPdY+C5OwNyafx/QvKz1D3HwbZSec6W1VDS5Ca3kKgEa+fVHBX59DP+8VDqvEwMPSN7W
JGD+nlolvWvNCB7gPPs7z/G6KSn3sS95nFfFUftTsubsmQtDqcSixzNHu8lTPQCD2JO6ar7pboJ0
Ltos9tkP1U4dTbeEh8uyOcrIjogqilwFdEJcqAyeCSSqYt/xpvQ46YDTRXK2ujCpG6rMtivazM0c
f5d/i7cSRuemesqGsZh1LhNdwfSqMXcJ4eRZ5y+5cKjYrszUrLUySWGgSGraZnLozacuexvygpMd
Wl6MKQPJCGg1aJ7Ac5ztWYDZDiEVKAYw/EOmvET5tPZNhUPOt/xiPoQwNzj4xEs/KgFxVCvPftF6
Q4twpwe0B8LdDG3/SogUnF5xjMMcjH/dwg+pzE09RYIwlqkAUmdE2mb7qEDar+j0nxJYhNNEr4pJ
oZCQxD8M0luyv/UJbxLnL67kDylMEjETzUxTQVKJMsXv9T0MxMPN1AB7W2yjLa9KsTwaioTtHyph
yJ9VotaLALNqARqC/b02NZ4fNOCZpSuzAzBJ8ZPGse0jfZSUrzQ+SvDhL2/qX2SQPuQzd3Mg9alc
RpCf7Xq3N+3qXn2ZC5pIVlSWilFAG4TBfJDheVkX1MVgcjuhHyVNJmKba/fUHgzUPNMdtrI3p/55
1pBzIthh77onZVYPczpaHBB0Gm4xvI1t6RQCUopII+gg9hWQ0Li8tZzDbjCWKwRvippJOOxduRf6
mwLZSKryqu2LvZln6sNYlFzuaJv3eH2RAcpvc7JatF8103uJaZIS6PwR5nGjsfCElDfNOn/zpTfI
mJlGVYJemXAcRSSFwu6WoNk1jV9SHP8i4I3sLQozZbAvQVMNbNznU9IaSSj4QMbdTcAXofRAAuqm
JsBI4M7FBg+hclFfzqQxb85QAfY9dpAWNDLgoeLrxHiOMbqTx3dtpLka0jcacKouq8uiAT0TyrxJ
k0gl2toiTMZWoKlo9xWh9mUJiwp5JoF5Y4oeiFMZYllA9RpV5HOy69rkMgYuOqhnUpiLwGh6UahG
aCRZ0bWI4SIYEyghCOevxHUWcQ7Z8q5pEiAcUJUA4SGjGD7YMaUBN3fRbWXpHtab81qWLwTzQ8L8
BGd39qCaXdvnKKkph7komjj5iu4nUOHMhGDIuXMoU3gLYjQ9oWY6ChnENQqIqZTGJv3TZTXgrohR
b6XOozgqYA6zprR6MQXkGGg81ENs3qtkbSJnhI5v28zesrTe6jl4H4fe5TzDLOOL9TjbVUbblbA2
k57gGWTdBsRDAE7f97ljfq41K08xoFyAa7fNPYzAc6PgZQ39eKPMOag0Ivg+ECZOhWCQ4azJRl0B
9NkS1/X68jp5b5M9DClN1BEsWaC9liwV7RVjzA2NFq+Aj61ka0DmGPZB60NGsuucrLORlL8noKyf
oYoz8MkhLV+s0UzjIhgFkLd/9TfaVpZNy59bypaE9KTVYk2eX+cKSGOSJznKCwCD0h6t3dUT8cCN
lW1jj5ut4uwvGxZOKR2LTMDxV8VmQ/rbqt0qwmuFwK/uQ6vwX2EeACj35mvfu+YgA8quQIVBKmFh
i8qSp/qm1GU36nVUL6q1XO2FNAVi2H0xdhw7ciLiuaDxbDTYmpWSRiW2aEIRU0BJRK7ehAHT17Vq
V75qkUqzWr2wcz20hTL3YrVbTxKYiqrOyQ3wHzbxfeNnVkULl/Z03deip6IO2o2iPYxIdE+7CTS3
KW1WsnEku/k7K8OLwIGU9fdp/i0uBXRL0ysVpRlsm0XGbWE2qDy8ykgCNXUIEGvtRmqprUiJFVbZ
KkKWJU0ib8pe+vBumICLKAFes7pTGtlqS3DdJpOVN+hKMcVDPf1sEGQXNLZHQGpdPkfLN/KHfjFG
GP2qEXJX2DyyqjaZZ2xmblZ5zR1c5ekxY337oJaVbtan4fvg5JXdPgrX2ia5ijtLehquUVRD5e0m
51iJv7DIpkoUQwdPqsEEHV2ba73Qwpcq0JqC+bV1ujWeX+ON7IXf/8ag3NKpMUWNgK9YMiU0TX6+
0nqpNIJ2rhqXcL6bzp4xq4fbecwyfkbD2y2/RWExzDkXydhcmoKVsJMgcvASYT83joNd3X/AGFzg
1K0be9xXOd/87Hk7l8iY3iEcwjjqIBG4kk55h3v7sVkbBx8jNc1jsufljhcbnrGZOoYiCMDHWROo
tcTIku7UXtS7IbXUq3jVet2x+pHZvCts6fY8lzVHV2c+iRz7hBQ5ZJndfZ+/EJq7FO09osk5djw5
jHflA59Ljca5j0GUHFluraK+UTTdNQYegglPEnPACY1G0gc4eCaQsvRUw5hkYfkqGk14sxqLFY5T
vAv4Z0MhLPRoQnOSpSIqHI2ubxLhWUIWptHKbVB+m2hrBcS3wAe/IaWO4iSMcoFCsEXKyvL1J5/u
1A7ZcoXYiqisc6G4FtPRrgb0t/dHs7+SUnEDReBcHgtdRWgHV8AwLhqYuDE0xi5JhtKnvla2u3yE
1dW7lYmBUtAdO4DktTMU/Zu8vI6j0CY6rsHeSlTpMayeRSUGiGL9dtkYL5grPI2m43SpgNc3T5+f
qR863dSxFsZuJ67gbMzN/SgSPVRudOcDyMD5Gw1lXw/zZ4mMerR5nIZ9PqEAiK7r8jqAQNSg3NLJ
N2QnbLgj9ovyDAmcjATziL+3ppytUI8pwNPMoYPf1m1BDmQRfZe3hVfmuZcqybaWXvrEtzH3aYnY
7skAXG4xOb+yz2dPMR+as6foRTChh1LXwlE1VvM253b3rbMSK9/kTnSr3XHkfXWMsctn8ph7Qc6z
YkLTQQ+TOYF53C0xh9hty520Dz2evZzf2Gfz/FkWcyEUUSl1Ro+1Rc066AJ0evDa4hbunFmEKhoa
UQ1NZ/GKZB8kGl2Gl1g55qHazFpK3+d5rOKu2fM8/a+ew2dhjIbGoS/5fdz1u0LdCenaDPd1uvml
9/OxIMYKDE1cKGYadbhE/VW6DTylvu7swZ3BupKQV5yc3/bXN/QhjdG+MKDGoJfYvsaRvIomJ6YV
5a50ZE+M7ybbx8Rm6LRv/FnRpb3EgAVGCzU0G34hW6JIhFCE+u1OVZ5q4U5ACi3n6PrX+wbAknC0
NBU9ufoXYpwpom2YGmq7G8UHubySaoCEZW9og+ed4aVdPBfE6EWb+kHcFBDU2ySwR1ezW/3G1K25
7orJ1/AhgAvtpAZojnZo3+BOCC6ds3P5jM7QrgePJoH8bJdh1HcEISlo63AI8k35MOwzfgcsTyKj
N7nRKlITQuI8RJIeA9GrbZRs/U3+2sqWlnqpJ/R28Mg5HMtK8/FGGeNlDGk+5JU2iy06MGedhEYO
SN/m1WbXigsA3r9DGrK0XllSNVUhoJWANn220kIFdO9wxN3kDJ6YWIU3rDs0Ok+Ivy0RpLpvHKrk
JdWVEaqiAUE1DSCxfZbX1WCvAzNqtxNqAKW296Jvot8PHJVvnB2dvUjWAJwJYtshBDVSfFGS+50Z
gHCkbhsnCHQnFysXFD62kcrv2dyKhe5PEsqrBi3dRs4L/BZgNsDHAnY1grAI/3wZWfOLMpGjpt0N
eo9GyM4CQ5qtBD/C4UYWgLBAhTXy3w+i3DsEzWD1AP4AWI4Rj61mrVM1k+Mroddk2yZ8B86XpY2l
MxaP6JJHCV0DmDRaITPlkKYg1I4NdATqK7EFwVocrzWANhh5BAroFm1quRXVCLUB/ZwOcOnHq7IV
XzhbvqRL6Fw3DUMHyJ4iMrrUi0bYJXLVnkC6wvpdBUKM4RAosHQM62ecV5t3Ec8XLfuWwWonImgR
4V6ysWeaqD3V/BhORvYjitZx9Tjlz3UPOEggG6KHf3V5iUsrJPBg4VRhgSp7KZelAFRclCXB+HDT
JPcD+Xb5++cdYpdDiExkfbbr4sn7P/OZjK4oSymEX1GiUSAwQyc1CSpog1Onk9Nx0fWXHEVwyRia
oktARGQJ1kYj0sy+h2PeOFQDAKRVbiXYOqezRSB+rWTUz3glw6+5EEkEX4CkS5oy6wqjI42WGK2s
BPCcNjOHXLyq3PrvgHEsvimMrcgKQbFaZEdXSiOrxogOOHmHwYMnfC2tuxfxeVqJnuJWMdx8nse2
+O7OJM5PdPbuilAKayGbcHpJZ6mYySmQpOvM+wYef6JYlxVl0T0ELMSf62NuxqmMSKWIY7tDzQDu
rvSQ3XffpB+SAWyT1ItQubA5Enk7ytyMRYLIU5Wxvum1dyWnO9SDNfNWSthSMABroJGVeLBaCyNB
UBew3KPlYE5NsFMxYSj84YBU36MH2W5vp9iWkN0qFCvfdldoonZyYgsw6Chxp44h2fJV+CpwuV3/
Yr8/HmS+bs7eLrrwFVlP4BdEO21beOk+tJWVeToilBtecKXNB/dMmqyXcpuKkOb/mJ2ucm/eIZiB
1zOs0OztcN7s4pk822RGc/UhEuIwhjQDPN4bCbSd83FJV7UXgvJeazGNMRe2zbcM2aBf0StYAwXA
nqIK1jK2vh33KsALStrvmu8TUhVueht4GZo1DSt+w9zXPX9GdsHZ+iSR0eQ6HQw6NeO4q6SfoyDa
Ih3dVuSRxCxcTZ+kMJZOoui5VXMdUhLZnUlsQPlbbDIZc7FqTYAOB55CSTmaZbiulcCTMdRVNhrS
R9O7VkwHOa1ALNNvAr3fZVyq1oXDLOmyiJw0oJdMk8336UXU0EiAG6aO9xMC2CDl9aIsDLRJn0Qw
J8aY+r6ShaTf6bGHRO2m/HlqAF7n+Q4RhGmjpGMn7ng1HPs3VOz4M5MLBvnTA7CHaAhEpdKmcTc1
sksiYTVKP9RqfGoyGElwgXBO0UL+Aax7gBbWUT9Wv9zdfVTpbdkCPjPZhOv+EdAiKB9hsORGXOcc
J3pRgc9EMQo8oDAX1qIw7jSzdXsgTfnkTqSUZxfmN8R4I59WxGiwWeeTWEfKuCOgNOnybC/1w5WR
Fle0z1ChS6woAVoYsK5KE53UyVDv9ezI2dWFZ8BuSmDqMyWiayxDmqHGciDHp9xZ52AmEdgIhSt6
c/geO7w0yAKEgHQujeVHm7JYT5oQ0hqnQevJqvPICPy2zBNcA+zzm9aTbBUVZyThebIXtFVRZcTy
MtCGUUZhAqNsNPSprCSgr+aiFUf9blQqEA1hdj8fMXjL63hbiMNQr1EgBxlZVWINQEfAkq5HVbUz
QuLoQmeV6prIFcYieWAqi5JMRZ87HDDayvq0Ym90UVQ11a5F9tcodBd4spYuFVbPHThfsGpAav4Q
xZyLYqpHsYuxKHIbvSm7GeivWc+AQgDoitYRIA/Kb5f187RPzBkBltQ8WK7qcKFZPKmk9s0o6vpq
VzcvHejd9QycKarx3a9fUuEJ5Fxu1ObNiYWkFvwbVYQaIe7UJ+pGmC0ujNKNDSD2+C0AKjp0eQsr
MDzy7qLZ1H19SoyPSypRFY31upGHVfwyGfGU7pxHaVf+RlpJ2xn4KHT4wEcLYGJA2JKAm6Or6HlC
pv2z/0KMoTKGIqtwjmbTX3iajUkd0EbMSBiNXcFlrKxtFls1xzIu1RogGf8qxER8wUbcaA8ZaSIW
1Qk2FJ4hxh8AsJjbwzy65w4u8NgxO+ClNbesdWpL/rLJZ6IZN0oCYkNgjFh0VFe7sJ9c3ezuRF9b
o/3HLiJE48J0kxSB1RcY4Y72cYAJ3yr0Yh2AHIXYr0mWu+hxso0Wg2f0KQB8WKvd0brZh0L8ptPU
vay8Cy3x8+N+bBbzmlI9GEK5KKvdoADdBrRNcUFehqnahvrg1QY4oxQBnR/z2CUyfpeFLzidc6SL
UuPcSqiyiSfTVIWuG1qc1T+K4r0nrPhF8QUv7JMYJlPfpnUUVlJX7fppXAmYT5ym7aTcGTFA13Lt
R4ihycvrWtbAs4UxhlxUAc5HG0is6AmIMQO8J2DNABDYnhwCDV2i5s3AS3gv+ATnCz2los5ChibQ
zYBS7Cemb1u0F7sFjt08bFUkSMGgY3o65h7fyeLsLxugdWHihzSEWFkVbzqJeMbcntJ1SBEjyO6b
x8ngHHGO4pDZYzhbqK/pld+2uE9qsD8KUXudCM2+6lErjMnLGPh2R64aLvjUslQgT80EBIr5BVyI
THVSUFhQzRwdMbtPpxpzvNROy4eC3qaotpYVpz12UaQCT9JUFG1uePi8UBBlKLpvYmsF5aWsmgcj
pD8wTG4ZDeqHmXxDMuFlxJV9WX+X7lByJpXZ3r4UGwXRQbWjLZrbcuqS6eWyhKXolpyLYBxzFGep
UEwQ0VehTVN1q03RC9VK0zY0UFhiUMYDytuT2RfOGGKGL1M2o+/zvNsFf/3TUzDmOjL1CLkxmOoi
A+edKjSblN7GgvqoB+QRM+WNcW1UmjuG9SqLtZhjJhbPDbKISLyLyE+xeXCRjEU86QZMr+C7Ea0e
WoSEoYYJfD1z+pDsu+KRs+1Ljhh8vv+IZDPiZkM1IFUJ1S7r5VWdkXXlR3fy5NtN/lPB0JOCAeIg
fYvTYiX2g2WC328A5x3VcVEjGdj9/JXnIZKJLLyB8J+dJ4nKLIaO43kw0oFpevOAGcLMSZwS/HfC
o2Za9E0FfADmYnkzfYs6fiaZuRQG5NRzJaVoOpzRON4CkweutNBPg2v1TAJzCSAXaJaagLWJ0bgJ
ZdmZ6oOQ3paa79H4ZxuYbmo8hWJ9bIERwNnX+YR+8UNUE7VwSZUR2jNhmzDquT7pPvyQDfk5vElX
OrVC8KQAOkfzKG5AXhPn8pV3JpHZT02uxgqIOfPdM9UYSrckvMSYWJ2F2ZNqY1j9JnJrkZuTXLzz
kBtUFeQx5v99tpCUCqRrqgkaZN5jwr0Ce8ZYrDnbyRPC2AkfhOTUN2H5W7tzQMwRplbigaMRM8TA
dB1cEFHgXuWmxRZd9rO1zY91ds3pFNADRYi1DV55FI+J5wNeCgCbIU4EMMt/KQ9HYBv+3EwmeBJC
Wsu+BoEnipVjcwjd1A6+zaVyYa4GZkAm4ajq4jk8E8loao25fUMqIbKYro2IAhN++pXbDBEuvA9i
yBobVWOaNQfwApyx0iytCjyrsvp/HljDSf+QwNLvyQmRE22EhCTKQJUyOKM/Oi0dX3KQqScCYCQy
Y0OJGbiX9XJRLc/kMt5BF6vlGMgIPMP8vtcli6AEaHLdnmUp4HpAHVNGkMu8oTFIEnmaoPzToDvo
EAE36gawZxw9WDYgAFv9jxjGgDSIXH3ch/Aib6X7ULNGV9khSHVAAZk4kh2tje/NittkuWgoz6Qy
RlpocmXodEjV77GN63IlAPs+OyrgJOaXh/5ijWgKQVvIXM5gDnSYh2kJWKVqF8ykpJYKhN54sGQB
VpJi6tiakcurFerEvPz+UiYWKvohmTnZdKIyKRsdHvNo12AYAOsKzBhON0Dbn0PVQf43twWb7tAu
iLLGtC1W/3eUxvmUfDwCo0e0G6o+jeHu6MVzQg5ieKebT5cPxMIw4GcZjBLpzQCPToUM4P58nxxg
5N0GjnkEO/gDmI3RywCe9ssil0/Hx6oYBUpkVZnSDBI7gNkM6zx8LDWOeVlqVzzfORacO2jMKlVz
yJhe0Qt/M+4TAA2KIMtwuif1MdhOz5fXxNtGlhaoK8F/LmPEFvdArllA+avRUm8jNWXn5R5UZ7UV
ub6r9CuO3Pn1fHFbPlSE5emQp6xMyhoLHSQL6VfZEVWgkYvuhHbrDiMgrYNO1iTGlKVxFbi/aAz+
fJds4gjgyCDwUSB+puwYnBkaF/xH9ohycbEKOItdvPjO1sr4FG2sFIMYwGHKKJC6E8PtEE5y9nMx
vjmTwdibOB5TCUjAs3tdeQ34cybUocARYWlZeFWk98Wgu6QuvWLAXElBvcviOUdDYWxOniYGMHpM
qC3w3IQEqOR6apNm4Nwc89dcUhrGroAAqU20CGLCydxEGDiJAdKhxMDx6nmweGT+rkuyGPtCajL6
6MjDJZUqnjL3KSup0/qKreBMULF0A1238/EoGfE200Buc2zFeB0226lpLSnOnaqXnTKst206WAN5
zttb4AOtZH/X6v3anz8EuNhEh5U2CA64JC0/Ce0SgFddtk+E3C3GwW7TYE1zdd12b8Jo2GJ+bZZ3
oqodRLlCrhPc9UO6a/vO1ozXqltffqk8tWXsXTGFkubnMA1xHViK+oP4lXNZAscIsFmsXojUbMCw
/I5E26hcB1HiEqR5JswGR0rqFvmwuSyQZ1/ZLMuYAsMK4L6I1AAuhr6GxJmABaRYo5c/zOxAaLrj
2hrO4WBTWAoAmk19xPEX1qNN0YEGkvA1dUFheOqV0tB/sza4VIact0fmiOMsougiQSrkCFJ1I7AV
NTpURvv98m4ul0M+jA5hDFsxyYPWE+xmsukn4D2R3O5DO3km2onmiLzVaMAtPbShBdaAxsZ0LaIC
wS0+8y4xduSaTEGbhrMvgMIZ8PvENey560euUYGqEk5OYyvACHAAMXd5A3hvljF70iR2nSLDRrTJ
ViWArwCAnRTzkke8N8lYva4f2wiIaBU4QiqL6o+t4l5exnKK7uw9MrbONATadiMkzDNdg6PZ2X1x
BRR1lwBxlxfr8pbDmBUVWEjdJOHQl+l9a5pWkiS8y5BzT3wp7FaNmuYT9FLeo8/VHa8jT3v2ezfw
fK916FuP3gSXFg4PQZnne6tsmBbIczYGGxltZmT/FiVJ0bgqgWbcWb1XbvrgKnFDcNltu73wK4wn
8IkNBYx98Gy+dopXaowkggHxZKV4YWHrpZuvZviz5FrzRm0VgM6TpzuLZwBTPoi2CRi9WE6vUO0a
Kvnq7En1bvGgr9P37KWzk2vFXlcAY1xxXVaexDnQO7NsI1ohulqHRL+w1cbONsQFtn7rlb3VfSPO
ZE+uUFpoqOWtdVGtzpbKmNSqhUuQyxDcFdQ2qmNbF9aMghrynPJFZ+5MEGNXAR6lqHVHcB53cxcN
+IedV3UF13TPnUpejIrPRM2bfbaZSFYD/IOeXp/kATIACUs3UFeq/CgMr40F6r4RxVv/qlphxl8W
bV/ZiM2VlAMn1hPvOHaIt27GnoakmtBye3qYzpl2GEsEekG7yW75CbBF9w6ZePRDgWMEmdPP6460
BDNTGUx3R178cp01hpsYoqvF9wkgIznrmhXjiy/5IYyN6uqmFgzSQpi/F+0ZO08SLfI8typMLtBo
x/XEqw8uGtkziYwhkgWtFdUYRrZ2Jc/XrBmp57kB6WD9UD6HjtlbfPz4ZefqTChzME2K1rMG4Nbg
F5Tq73St7hIHgEQPhfw8uf0hcHnau2gJzgQyB7JBk6aSR1jlhJyljtxG0Mr2GOkrzvvjyWHO49TS
IQ0qvL/KiR78lR55Y48qb/9stHDhQHvxHRCqub7luY5LcsHjQyQNOUdNZ5slQ7Hs+mDq4V+0/k5C
aTcG3UXVSre/sL5zOcy504sxSYMQcmZtiRQrc4BJGABx2gmeegdgMi2mNJ1StHhd1IutI+eSGd+G
ihNJgwiS5X22m5zmLXEU0WoM63ey9/AhSq34udhCd6il8KIB3v4yfk+lGlEtaB1aL9PVaJcYnXyK
XR808x1GrI5l5aDfGO0jvBTd4kE5XzVjfGLgIYzolcRB2ffueMyQ48FWA3Z/xmnhV+2XjIGK4F/F
ZAq669jCSSQAwiTTBxwTTQJN3YwozgUQXJShqaqJeWLJ0Nh8p9ZGTVrmMN0y5mwFy7xSwZEh2L5n
HKK19o3e8zaRJ5DR2WlQJaTKcEcqBPjQbW+p2bfLx2LputfALnQCcpK/4PUoYlKJQTbWO6F4wBCx
JSulpRl3YIbk+atLenguibEvkmYAtjeCpK69FuIHMevdzh9utOKl8xO4GG+y/hSbP6T0vR6ba0wD
7lEJQ5ube3nBpy4c9p46f475Oc+cgckYJz0wp3lW/5skHzPEcTHitgl4/X70c9BSKzAxJyfLLiVP
ItBmm9IHg0N6rWOCjJYlCvcrMY/tAr1eanVl5GAiSldJ/CyNMYbOE8cH1YWGsScE/e4wPoSD7Pid
bFEgdqfTxgAAu649Agfe6gHTeXlxi4fufHGMwuilKsR1g01Oe8e/bcAZFTkdOs+zbCXCI/8b7vh8
313aTsa4pSCeqKZUBBLIrfhT98pViq5+HdE4TvnfALbhiWOsWZb4+jAVENd4wQO9CrdIwVkzaD0q
HHx6xWWdxZAGcEBEU2ZbdU34wqkpD9CVHEHOsIkbVKXMH5yXtuQRgnn8P1LYSA4tf8RoREiZo4vJ
KbzovlorW2MdH3gtuYslm3NZjM+UFZVayrMssgJJ5Wv7OFwJAK/OdzN+VrcfSot63CtoyTU8F8r4
TLRF9j2m89H3gjdiq+vI0Z71HyaCb/Q8B5bEiy047429DKaZhSOfrZqcriRPfsq8nG5+p2oCsrxX
wVPLrOSRBwNyugC+HoaPN8nYuKjRJJOG2F2pQO0r3WnZAcBuq5y0Vp3etaXo5KbTaQeKvuHQqJxQ
3GTJDFmwi+VyZWQAoyp06oXNc6moTiqCMKLJr7JY3BRGuIkDbXtSvf9+Hf6Hvuc3vz9a/e//xc+v
eTFWIQ0a5sd/H4r37L6p3t+b/bH43/lP//zVz3/47334WuV1/rNhf+vTH+H7/5DvHJvjpx/cDPDg
4237Xo1372B1aU4C8KTzb/7dD397P33Lw1i8/+sfr3mbNfO30TDP/vHHR5u3f/0DJJdnp3D+/j8+
vD6m+Lv7Y5g1v63fk/fs+F+//b/69T2r8Q2/HbO33x4qgCYfs9/ejr/ZbRYcv3zt+7Fu/vUPgfwT
vXPg5gOiAbj5AGgAte7fTx9J5J+qLusaMGFUEa11M/hUlldNgD/T/wk+JHT96yZaRGVZ1mCj67w9
fUbEf2J0USXwgjHADPX6zwZ9epUfr/Y3MIDd5FhK/a9/nBznD2XUVDTBw2JpkmSYJuYh2X6saUiH
MM2DLbrzBSsX0/tUK0BB4Mu+vDfm/wwtQMdTALw4px9PH+hxpI/W6edKBmtwH2prSW+aalWoHZ2Z
X37/sCwV/F6G7vjfv0uLgcYRN9mExLb4Csys3jZo39zoRhm7U5eld8oYF07YaOEDALN7O56S8Gny
wVijJ1n8vROL0hIUtfhRldNLUPbjS0mFm77S/LdMHtd+qQLnPwe0eEFrIbSC0JYTuQdCeg6GdQKW
hz4VXFmmwrsoRvsxN4bXrm2/6WWTHZG/jawkb4Lnokrg4NcKJrEy7TjEoX6ryqCPGYs2WVeq2kQ2
OsvvdH0odjFp9Ntw/s/UOKQt6tvT79eqHu3J2O9PP51+SUmotlY1IG2rlar//mtpLbVuo2eC8/vX
wvcJ7H4Wc/oTwNBxHCw4bZ+uYvil0EOCQrwhoskMg+KMmYXrpmSCFm4N2civUdV4InlMn6hv9N6o
xsW2SeLoJtMzcE2kdfzm38YN+f/MXddypMqW/aK8gzevQGKKqlI52RdCUkt47/n6WdTpc6WD1OLO
zMtEdHSoLFmQbLv2WsprJI6NPnWpcFNU0biJ47I0ZbCv3slldLm+sYyZczam3V0PWnczUdFO5zEB
dkNANab7uSq+ju9sK8e/RB4z52qqJIeQkHTDj9VoArmu3g6peHd9B6C1x4Gw5C6NwsBUvB4C9j0E
ZjhVmfQh7rNXZbIHVYl+SVkVQcCPGw+8EqsOwhrJVBW/vc1T/vG6rGYQ94XUd/epOImU9zpM8YSi
vB/6EdEA5vJeqvLvHzCCQwjzYUcGUBYHewkiekPsXZJYfrkezet4FLwGci9E1UjLNmTcxue6fZEU
RJ/SJH6JQN56/QlQ2RC1KPCaY1ylhaOmXmmVytRdwJr/dn0HeLU2WcN3D0KYg5mUiYibhG2077sy
MWrcFrcMnxVWAyp9aHpPW7+OJkCrm2lbzP99PLz+dX1Lqr5JfNy613d9PH39KxriptWub+O5AXB8
trR/Pyfy8yvX/6+frCeo4syBDl18x3ffCy2XwMjYQoDEBhZ4PcDn770+q/RqbJK8BH3d9TB/vWHx
O8aRoL2XqX99x/VzHz/349DXv+Si9retZ388HQTCY8CGkaYIubThYxAJxKW3l+f/lJGo++tDNkhv
PDFqNighiLx2faEiDG80qpgZizdLPAcRoiz6/ea/PjJ58cmXM3/z8aXXjxW+79ORxL5xPdD11esL
Atewbsz69uID14dFPdx2Yz05i0NnAeTTGRCG6dcXPr6yifhoKzeQdfznD7t+W8aGj5MYZk4/TIL5
yfP9dhyfHQVMwz8NBzS1BDib2R0BwwO1pUVKxEncGCsq+CETyLBpCEUSkMq0EehUPRk0R2GXdloU
8+IWtK/J7z/zpsFjD0orAqk3Oe6YHMJZUHQYAi/QYtmXtjU3QYnk+sHru6HW5GuJQiAlfz3E9ck0
QuVuYHAtUr+/afhmvBl6JrlVGEhGk54o21DKktuQawiIJJJ+c301ibjYGOAK7Gl+MyHhRLGC3rw+
xHQd8D5+oxrXhxVU651USpDkzW8eeQUYWX8aAE7GN3uw4/t8ZB6vj3AryQcSFs71kcTU6rlWbpMp
43q9VEatm9QUcC58josRNE9perg+Uvr+Vxmn3e76qBsKMOn5HRKU+a1C68mYz6wxUD4/7P0YAmFZ
r5hS1Af7KSb5thJYjcti9SJPvHLpihFqXnlwuj6lesKTKmccZILwGuO3QHEIib+5PuSDJKKRqqjm
9b1RV3JWDoEy4/oQjBrqpvDgmZj5y0nAiPu2lU/Xj1aZUJw7AOy6DE0+XWYZWoKY4nh9UUqZ16Gb
qt31ezDSnsMzEs75aw1yV9AQo6oYk5+XOyWehZutNCa5Vy8A+GcuRLOgBVYPAl3Zrcw/iyLwopBD
Rj1UAl8F4BbKshEKQt5ElTtITLByAVm9roTAVQT72yldumtI8nJ9pPh8fGlH7fogn1/Pef5+bAro
Ml3fLecYYfG7zL6+GEAqBBzvf39X7afpbkirF3FKu4vKlPEl4DQ+k71G//f3eFF25tj6xRPSzkmy
IrOEifSXPC3epx56BdPAOgJH5AemhDhUNrMit9wEtaeM7yDQVHVPPhoR17dKSlZqqdrFZ0CGQtA0
c2CAHIbqJClAVlzfImYl/OFUP8OHosjA9ckeLRrJraWpoz1kLTZl7EebUpV8KL3l6isrj67Q5MFD
A/ImSoSqdCFoHt5kY8dgeKfrXwnUy1AffM07lM6TXJpuhk6QN0zCESpCBQ9SV/W+n78LgjGviHvY
iyLwtRWMceSwvucdxXwa//qOKO6MUeHaJ773OYNjMfXQSOQQzvI9ADpD3a9uitsi86o9gsqH66Ng
bPpDKBYuVNeKW6WfxJM0odY8PwJ3en57bEfI0PzPc54/ZjL/yH5wpfBvmez84y1//KL/jynR3JL5
r78zii8p0SWP35Ln9h/ZzvyJ39kOBv//xSogNlRgSzhRnnlp/s52ZO5fIsJRNOzACDRzwn9kO8q/
4FUwnimxkIGVBWnOQv7OdtR/oeSBugomJfASBnbZ/0m+swBqINeCnK8EjVOMrqIz/KUCPDdv40hs
h/Mouh1n1IBnBIKdcaCZ40VIlvNPs5akCTVGsMPogDPlIPzitfqFzdZC8bkK9Sn1+rKURR1AbtVR
GNN+OPe6WNnwj5H4Nocm5gT18L7ONBJgaKEyQcKeoSQACdwQUMCZAf4QBr+6CCU0FhW0Si8rS0ge
UB/4dGW/c/lrC1x4/GhSc7mNh+sCWaOVDTUwMDF0LyaqJoHhDUpGWAP0nQZNDnwAMjZMbvdr9ZJF
NerrJVuUKxkFvMsMj2VETnCYjJhi1DiIblS9f22N8gIazQFjrnbPrF2gufnw0wVaVC1VlmSZl1x/
f6ueWWKqQCyBIESHJnIWGkLmzioYCZiWnSCyWeZlcCWjQQJniPpQmB1aw/6Bh5rkquL8gmDr6zlZ
VDg9JlG4UcDS6sSQi2MqQa7SBqJKBCN6bzCT3u8Co8PcZZ2YhXfPkA0vQBDTEEotT41M1aYW9elD
Hm94M6VxT2VaxOe4gE7nCUqjIaY7QqgdQqzUhjgvMMSr/S5mvmw/nd357H8qsRMRgqlFhDtxFhOJ
y73qg9VaAxU6p+qCZEbMucSQCffExieoNk7SM2rwXK3VoS0EZyZ/ySEMipF6q4UAYnwUazeUcROj
IcBD83Kj8ODc1uLKTjyXRLq3lfIdiTd5qvui3g16Bzjtyc/2YBqPwJ11W93KpdbcjvJTEhuFdN+K
IISC3zFrl9vGl/zAhmcR49Qg8/SBNdTLG89Nu01S6GlkYoRtygymodWGlXSJo54rMravF4Pjm32q
Dbum1CPZiE7AX8U0hT6A29yC0/3CNJC2pHkFsD9mKs3gKIeHILZE4vS1LkarjT5+ZU9LsN2fz3qW
8JLHCdNwblSInd0H1YUFuXgabrraCJozJx4y8LGxsD9upMeAa1LF4o0U2HiATKVgQ2ZpTRMUSCh1
R0DUVBigZnaVz+/ElPYlyOZ2Q27J/k1XuurgZP69MNyFyuVn07SAF33Z/9KiQl1LAsQuedjOcaBg
zadt7CAH0fjciQxuekC4GTVaaWADGWF8QzCS692hsrTWll5dx6KaMigkVxnEYOfGCHMXoq088Pek
f28bUS8YTaSzhUbdCZHzGGzJo0Lctn9P9Exei3j/WT7/fUZ4MGgwrMzI4pKpXo6mumfjbjirZ8C7
eA1U/hBT1pNnRcP2RKYTrY5O8bMD+HILfzrmwoP5MZsqFabZ4cHYaFtVNspEWgg6OsEkBC16s2gt
nqeN0SroF6CZ4LBavutwXoD91FI9c8cOoemo0ZxHlg6Gzf2Q3006F8D+MK7s/LxrpLVztHBoA6P4
lQIIOpAt29TT49SY1TJLHRWM+z4z0c4US1vUWJNwRtNbKquDLn9ABhAameRAjhwz0F4Uaip3GksX
lRke0yMUBJX8ZHImCY5+pgflVnU83iwCIwGypAEl2j6PtgmGAyljy9iOZ3QPmWqX5S6+Lblh0gcu
1YfJmd2GAqb63lZyu7D64fXnn38VRPvpci0caQO2KZVtyuHcVpqSUmlEie8N16elvJkFbpm44r0H
5kIFIGfGClljTPS2RcXNCRKnrYxZfTsBgi6hmRWHK1PfC+jl1w288LYBiYKWQHLyHAB8UTm8Tfbs
Pg1x2iqMQMkrwc11rOKnk7HwoAR0D90kYe+OjFWFFl8aPaFpbiW1Xar7OkPNxgpayz95CYCgALoD
l2BKqMzdosMuaJ7/XEIXJ/CPiUchRo2PG4yRhXZm8Wt0sAsdxa+nZuEqmSqOGE+AtWuASvVZpwpP
TGRnKFeYMUMzyfKpqhejntc2OzlF7ha1KePe12B9qIc5Zj3z7QzM9vbKjlq5oZZwLrkM6kSYF8bO
SwtP2czCrrO83qfvhdNaEN82qkpLbjwDXXO9HwKDsFBtyR9jcw2TuODM+3KWlgM8gR+MrDRiMXL1
ECRP0aUXobVBOUAjacFgMpfokLmuaHGXPKv5mxw7VYQxT8GMCv0/wEgusNhf17PwDdLY+GrJ1ohb
wS9XVncgQOOBX+z0JrbjGGWhJ0wuoNu+Biv+3il9mOXlSE+VhVkN+rThXGJqSGLA/+9wAyL37Bxb
SqPLjB4PG5QrB32S3CK2BX/u+yevmdXGK2Nc3Lc5xKe1LFyEJCcCJuBwVyOK9BAnAE+pS8dxFq3r
C3dGp3d2nT6H21Talgg2wG3YGLWqjQ9Sq0PRJIOtybLt2HtaRzRIpf+8g8W19S1cQsOn5SAJiEIJ
T6X0PWQvbPAM6fLC7DH2HBduJP6Sq2Nod/2hRUsng2wrBrOC7AG1etRC7zqa0TF6nHgr6F4Kco7J
8+jdFEmAKBQIXIyRFZAoko260FUIkhTCCXlDzdOMdTLa0FF6HdjNNO5a1kyyQzTSjqJ7hvGATIeK
QuutsIisXpCFE8hkyLIlHJxAJNkSZJtMlMTH1DMwBbrnJFwXLRzcpH5ReL3E3TyT87kjY4w18NsO
aCZTBDIYxBZ7TLVzTapNZ39tLHbBKPT1zlm4grxGaTNRmzk1KFC8NSCRLvN3kvgQ8YE+k6HNM+FK
dhNHMMZWQ/1qJyHD0ePYlKY9zq0lrEldLJgNvq5p4S/YnA1RccJNNZjBQXVnHDtY9p36P+BpvJrN
H3zTNYj/lBq1IEbxugrHErXO6Iob6L2R4JS9YqKDcnf8Flo6ndMIDrZNLNAmRZq05cz4ddgXen+f
CYcwM8tfQE2c/dD03n6+Zb7fQXNFBoUcThWlhTcSm0CYvDYbzjO2Hv1R/wCgtNlgox+7QldCI4p3
CauzEAFjNcaUPK2EhqkVqBoJDUmwvBwJjxYLFivTdeKjBbzi94X6WJ68yHCESJRRTsTJgxyZUWFy
GwHXqCuiFiabQNDHZ3QnATPsNHQgxOagZCaLQIjs+MxCpJOarHBWDf/l55PGfpvtflrVImHhKn8i
IEwbzpCqakcap1SuAPKMKdmXhidQqbJDxUqeJZOx07WDz57my376dPCFJxoSPuRzL53vJ8/KzMCs
PBeMZEe0LoGHSsI1G7N2vDls+LR/pRAUX/KAHULs8FkubQTCwkD7CpH1bPGBsVHdNDbTfqMkunCe
NqrVQBxePlRrFB3fBwWffvrC/wxcLeepip8+30pZh18/gE9fPEjCQex/5dlJKqG4VfwajQqEKzOf
RdpCbHzcgVRKa4T7ctwWgrGyGeaD/nQ9Fk6H+HEnhtF1iwbMgUswapwg7kZkgGlV1oIemDG7jJ+P
egXy/3TUheUPJqkHFTxcMbI16FonyFhPzPTgcdATxFPyMfIugSlHx6n3jbjVZSujoYlJhzx0cs4O
lDspugzoBMWZk/h2XDT6IBjqSmD+fdj06YotjP8U10k6qEjSMAytOOizg769MAab8KY60tEIeQN6
Zr5ZC9bKCfo2mv105IWJF30ureW5IDuYTfCcB7suQEcEWlsaiAP08AkITxcpUUPDypBnWgikvGZF
KEvRuFG2a8WF7wufn9azMLSMLEyhnGA9EOWcNEwwc3SyiQ60wGxX0T+5n8mnVykLZlP0wz5ZSjaX
Ld+IZYF9wp8LJ1d1EdVA38RwbwcNCMQmyraTN+EUIZ7uiVW2F7Y5CNNDJdix5RNIMO1IZabjgU2h
R8xikASCI0Ams4UpF6ZqFKzJd26W5lrVACJCCQOx653cXzIWILZ9LNqNhfhISMAlaKm97Wfa2q0w
9xp+/IkLayyMdcqpPQIMlLIyq2Zo3Rl8uis7pOeaSkWLyMhb9IgWCs0SyoHKEVW/1QLK6joWhhmS
nuEgeL9daa3SpEVACJodoF6UBJPGGeAMrzPFd3cc7cA7RSjGxS+ht8ZVunbTKQuLXTdDyAfNXBmR
7ARMmejoq3MpgO0MtEIQxIYGAEHZ6kjwWjCxlJQeBDXHGYjnPc69JxAU1VFOTU9FdW4xfClaMmZJ
fVSwTAg9aPs5YfJkjRWBNzCjaC+TX2CaKUAn4um9uzY9+X3B5OMGXE6dVEzhDVODyxO/Z/OdAECm
9xTmBrfDUJZRn2qLUFBUSwhyULrhEarRZtSjjIIXHplmbMiRBV4+2arWpgy+bwB8WtrCmMt5p0xh
f62e5xg4lu668FkpI83nj5MQaNGs0Dc9CcHMT3z2GZTww1vEkAyzyROjEfZ8aFWGZ0m6WN8HxmvI
63lEU7QPQsi3iSJGsUIoZaUReOoKvSsmPYQY/YCR9Ka+E2zUhbSfje/qrbAw+w0zDXzIIi/hEgMj
q4h0Q4bydjgrhiUpneINxjb6lkrAEzpITAaDq6wpdGWJ/ryS71uEn07twg0EMiF+PWcfYqvFIECO
nTKxp85qVKvFBIfF0MSADiLR81eYOLbYS8WjJ51Agrs+17UWzS6JnMRJQPNrjmYbQwZLnTlCcWDU
/FOnWBFnkBuozNeagtgFfSiicw4RzJYH9fi9INCJdk8qWbWe39cXPk7QkvqpAaUoy+dXvzQNiOrj
raBjnCGkw0un8QlNnf6VBYnztJf5Y6PDcGAgbNBX/eO3ufundSysuKhkE2YJYTvUefa1OrS1pt6X
KPLAScqhI7yWTuCytwEt78HivxrlroT0SySl1EuTlHT57EQ8Kz/CbkVUZWiM+nbcHtnhJDeHIbrp
i9tQR0uZTY3cBHBiioD32aA9hRnW0PYH8EOfenlNwkpYW93Sone+mMkddnFj5HdhuskhFRvIp2I8
s0KojfmhLA5VbIq84Q3bsna7dhfWbtXa80CKiTzzzd94reOlzzHreuUTWNcz7qVOLE+YCdkeZq8A
mbEB4/HemcDApKhyNdXdOJ1rdt/7h5JFC3G1Gbx2zRfxvJdLeaqMsGnBdjJFE6IJW8niKBrkume0
wDHyRm/y4DmAX6h8+2fTIKwdfRG4t1lcxt4EIzUnUu0ET11np4Z5YXi36/Ysc89WFz8PIf/7EIPc
mHTHMrMroyKNpliZiPkejBGrsM+iOfsO5GCAGnh7UJ1DkXczVg7nPXuB26cnVn7sinNDW8w5ku5W
9B/i5uJLlMgHr7KIo0rbNroRV+Wj5l/wQ/CnLvyKGPlMqErIl9CSNAuQZWGiXE4Q15mz0uxcjZsY
F1iiVfu/kjMuqbrTypvEmrsaup5Wh3AjOOi3YPijsNpVzy6vxLjqfKE/Zag9Iw2J2FxNWOMMJglp
RMD8rA8G+HTG9wIcYb7Wv3UsejuQIgMHEwFLnw4S6/YphNYyfGaMmSJ5fIIuDBBXWm2FbvBLxtTI
trPHQySYqgU/uRNOIB+4K51ZSCQCeg60A4OV7UN0uFQth+TYxXup0E7AvJcx3YwvKNrwGmdDUSa+
q3ZQmMtZPenWXNz3Jxu4GoxCQhJ0Sf7C5i3b52o0nKUdPGoC71FaFajDzryslQ/KJUauE3dUwA/n
0bUSWOq3h7Fbrdn/IcX5WMgiAFbjhPPr0v9d6drOzbgQoAqYoCNgL3bylMWQsNCHx59v5NXjLqxj
1zJFJ0dwHejmtWB5vGtjACew15EJNyIQ+midhInOK5STtVW2lCWW9i/oj/zxsxdWLM8lhiRgPEIq
rrIGA7p2BsgGq+neiMpBWBz01QmOa6I3QUUkn/AtySWL7lLP7TNnrWEgf58OfSxnYdZSMc5leURx
qqYAIHVGcYlBUIO5ooDby81R9rfgSpdbEDPlVs7tkBsAF8GZQuz2Ki09MP/Ht4WE7MURVUcId2Ox
ZyHA3VocSsjSu0IokmkmnCVnTXTFGw1Mh741YZhCdgHgLbtNKltha1WqK4uWjyYaVL/0jjKc4etD
cB5blxG3YO1V2ZuI7EHJOEkPHOpHliTdTL0Teob4WI5gExzfeOBfvO4hS+9Fb78XRDpPEq+nbuL3
FuTjnC0MZRRMGAchcAXzPN7QUE4BgZIx2ZVyKQsT+u0kABiCjqBRevINXpvrTwwl91FhMAImCMC0
1O88UR8PoAC2pE4LyWPJ6T2PtvEh9d2o1D1VY4yZeCbRO1YrFT0TaAaX3dIa1AmiEw/vvARJP23N
y4prG2IRjMeBmAV9iNZV+e5ZTWnzD8Q3ykBXjp41Pk2AQMVEi/JN2O0CxeSAnUPCUGsoEEzpNlNO
VQM5eSOL58462IYiDWg17lLdges0ZjWG0fKXAuK70F8ONkq3aVKbBT08WMUSE5oBFZhlQQyWOvWm
Avks2Jmhj6TCIJlSZybhGTp+s7lcMQlrNnHhEqJCbtqinOtOc8+QmdPwAQslGnrQo5ExeoJR3l8/
H3TBrfZ3sfpjF80X4pMfGiMGbMqQIzhDqZUoVstZM8aucXgoRCoHJt2zyqtUvUa1U6v7HM4XNePa
qnDikI16dtbfMZybDL+8+mmSHI512AmRRWyl6BjEEMfec1oJZef6LAnIU8HXxoD7RrrIQLDxYk75
9MA1x82Ubjh7bYp0MUP95bctJ1aVXBSh1wMnEzmimT9Lo1HShNO6y6wMIDQG4R2oQgaTM88UgGcX
TwIAT1uCpg/qAP1bZNbEIZKsJwiPkJb6ArLq0S5bX5uEvZLZaWB22WkMzJ+vymJA+uvKF4nF5MuN
wDbwDinINHJNeWOR2AygT3otkeBQxo0EDNmvHHX1fC18YSqWaVByyCdmi1IdCtXMAWFj2CelwzKS
p547FuVlpJlnYfoqMkpYQF1M0MYdmi0f21k4QGcTreUTKVxGtdnCTVWniTcKCyBU4OJWq3SV33vK
xV9VvV6xGMth2o7LwLYEYDuSoZ4KM49kZMgpNp/W8PYUoHwDNUyEEtEtohmZ2AyLpWg/X7c1tyou
3Co/il4YNTiDNSXcVsldkeygVO1xlhhB/tjle2yi3Uw2F/6Khz3POsr0TtD0wbjtfyDE9YeK+7/v
bnHhVxvi55IwIcpske+17205k96VuJrtO9SjCg5FFujDDPcQq7AhN1eDUrvTA86qUEFKafAMlrMW
kMhTteFc5l5dMT5/yOM/lrdwYcqAabgiRxRS0yYwPNYScTtpqSVPGjvF4E5v3gdanYQOhdB0hDbn
bi3yWAhPfb3TFo4mykCjgKkpBKIzCyEPBGWLZqapltakYMZJ4yeb6Szg9xiMhRqBAtCSoaj6/3Hf
LEx/6BEp88JwzpXD/Qz2AfmyaDH6TDmFXn91Ltr9TB42gh2hmSdVARV4kGW65nf/UAT7uCILd9A2
3oQZWZyOOVqIbX54H7mHtDth1OJK7aWzoSMyVLZyANL2HaoNoan+7+BGH9HpEiNKpprjw+JquFkT
lPYWYG/tW2AMw6vK2xWQAgxVnJm0SZxjq95J8q1QuXy7m0kjQSjX3oO/YuUafZ96//vULBGfTdlM
vjpiUQCv8cQEiYUmWWN2FquLMj3xwi+ISUU7f3RmOmtkbNG2Ay6L0Xi5pgJ/J+avUAIwgkrvOS03
QU++tonmvvLXzPljgQvznSi5EMSgOD0rYDk1J98qOgvie2kJshlrEhwibkKoAZSOMJgDOBlPUn2f
xG5anYfILYj98/n6Q8P5YzlfMhyOqTIR52u6EUBNoThJClYzJPSW7wTTDY+nX2fp0P8Af7R2qRZm
2EsCKS951GjyyS4E2hnAfbZunZ2F7M0bUi1ld5wOkR4T2nKs9BT0wTUlgIZOvy/kcyneNen9JAna
LMSLYG/lSi2olr4YneUkIyt0kipOCLrmKs7ccKhm8I8x0zwWVlJqcW6zyQvgwhLlEEOtcz3N5/6n
rbIwvD4K9WWc4drUdKTNBbB0wDlm9XGaGmh3AbSxamjn3ffTIReGtlHn8TsOh5zR0skhpYMd3YM5
3+osFUOzKwWGP/STPnbfwqLGjd8y7dxPgl1nTUnPVdoq1IfMJw1m3CtGgX0OdRNaqsbPG/8PNbqP
Qy9sqB9M3sTNFawZb+wXel49F+KNH+1j7lwRRHP8fZLe8OQ2Yu6hWKUJ4MCMVVh6lHAsUb3vqJJF
+pSh9fRC+GMSv1NOpABmAZ8x1Kce85ZmbhbYlkOrKcxjOtxAsNrjdyx/Frn7rq31SjgL/jazyEqI
+Ac0w79/2xLbUiVtGRDG68/k3Bk166TICS/lftzNJK9ahiMHOgRkOkLLBkjHCTBqVL+BQe5oFLur
Bfh50/ywqa5Vtk/ZCx8pBfDo8JvzPg4eWTsoaSUf+yQFQrZItAHYuN5OW7NnkPML1rDGJ8jPd8pP
K1gYXUkIGY+UuJV7lO7QNjS7ZBfk4EMxZwLX+hlVOw0cdZgLeZ8ircJz0zU0HVrWCRUa5QZqTfOt
10KMeyw2IrLNNhj1lp0jntXbQp4jvp/Wu7DKcUEYIZZwAUtlto7gukaxSXpN2s3Ab8d8z4zb6LYy
0ESsAXQ4tu1JUM/BdC/oHcZB4/CNIeDhCTdyckzkpxIEjWkiA927bcAUnXX7ob4f2BcCpYHhOGlg
N5C6XRtA2bx/F0pwEWJuQ4LYZb/LMSpfTa9ybgvpC+ZlcIog6tIbAbL4FwyZiYGVMIBJxZEVKJqE
ikbvcAE4eWrfzoGPwGinope+FfCbAKkxyBuPRTUaGPbocj1KDgIYany0xEBf5dZQ4BEUs562qpGk
J+wCkTsyxoxP6wYrJmgtY0CABJvQIKGrTlYMmIBSWH5zktBH4gwAwBF6tplbvEJYcgwsoT8U6CfJ
W+D8asB2EJVhRulaX41HXUVuiXYTxXTuyJxGEdjKA8YxdE/aSAWNcLoohMK95kEOMXPj0RydNYDd
WYoZiYC1W2BzkamE4xYboZ+2SQ3Sr+aha0O9B2gB5Du6gjvt1IM/XrwhyW544YLXAKHi4JZA/fNH
DgDJGAfv3wF2qNpuLRZaqT3JCwfbVoxUNzPsmjnGd6xvqd5OfKh+1cf+Lb0Nd7Cxd2r+ay4fdRpG
bAeY3UPtMvufLe3qZl6mNxJJSgEj8udorksBD9kAx9Y8B7wuFLDtG/C096D/vSm8J3DtS7vuIRRN
btTAdZYjFSIUutcTtJJuoV9U3jYuVLeYxkIHnctMqd9wxJpSLePtsbM5f1PHFPrJ4S7yoM1FZ1HB
APRqbwDvddgjDzGCBTzhApY7HrjHjqXJPVEpJK7AyFZ6FnZpEByj2BFRYn5UVIt/5kKDz6/DXKHJ
w0TUegtQC8Aqq+DRlexYXjj8sJP4pCHIjie01mCpeNxGegU8OpocvFObrA5eFIQfsaEeQqSq4Pda
GxBa84vyIgJg1UIQAgURAKB4PgNgVSTRGiBss6vufZDLpncju6vGcy67Ie7zFLqcrT2xm6jZ9kZ9
yQ1BPSrKhqs22UTzSIsg0dvuvegQGT0YhtEUbNjHDvdiNVfKknHTVE8eJQQi15euA+epbKTBytDI
WoYtL+KMbAgnMCZcC+nCpq7RyAhpE5rCsJnQ+a4GUNwd+QiAz+klLbXoXrQ8CEG8Fnsm1sEtiEiv
zewWqnPCXvRREyOntbriqs9exCNsyQdEqHHtMeAY5lYLGCLYILOtB/JZHiheWSNoNbGo9nd3nqai
ECHtKnJSxhNOHXmrUD1ejYC/DUChiAdxYlmBXOyiwJVzzO8uqvA0R4O8XQoaoRVl3zFPfCSHtZPw
fcj96YALP81UcialKRJbaNEaHgAreppymJ3iOtsfjyQH1EjQSidvqSztfe6Uc7QE5P9ng/V9ev1p
FQvvO4EfJslYtb+m1zKn1fxjWhz4EDSvIJtzXhPWihhnUh7Y5+iaeqyF4d/Ddj6tYGG5SVr6VZli
M4wd+EchEjwT3QHbCED54DChjWHMLHyOhvsMYGpjQlXUjFBGkxHThDTAlJFqhcA0dCev3MVApbFO
nN/kqiOS8zi6GX/xU5B+V1ZiRcDvD6dc/IsMDnwF3xOGfY+O+fQLlka/TEtwcSHmk+ptJr92GBed
prNaG2y5Ka3Bc2N9wkRVfvABDYn4TZ1sE8VtVAyv88OG9+x8XIn4vy8ifVrSwroi3q/zcC7f1CPo
X+RaGys4FHlfSVaOdjUq63c9wAlgtUaIxGtstef6w2yPSKmsbLHV07OwslERd1lfwcp2ZnRIGPTt
7knh9IkVcracmomZz3eaoPXG0G4Ji9x8x7Vnv0T4uRZtXud8vgSbn87Lwjiiyds0cXo1jhjUr52m
uuTkgLSB1YBWSJhTnOwL5o11BaevbGU6pPUxGu0qd+/51IpSKwCqhtaOGtgcOBLAckqI5udOqJpt
QTtirdye36YTyizfiPlVJA4LSyl0nl/7EYJjAI5TbsPpfGrKINA3SqjF5LcMMK/stmMwcIzgDnW4
otvV0eX/toilWmjGVmMBos8eU1vOyMPj6QJqgHlgo/6FjhT0aXaSavl6jazRKHonz1e28/fNt4/T
cJ1E+ZRVhQAWdbGHFdRU9EAih2lR38R4eYzuIIalOJOtzqIKAh5wbhWZ0YGaT8i3QXLMWtAA3uXC
PoQrK1jaBgcI57QiILu3pPhv0q5rN3Ltyn4RAebwynCYKkml/EJIajVzzvz6Wadmxl1il8ULGzDs
hm8gizzccYUvQNYWlNgTMInJXtGw5+0Xg5HAnXZEmOxoepDqbPksY16PUWxyCmIyJOD+WNjEVSww
zjVkXFRF0fnlvuJewukrAz/2owcWLrHrTSvRW6dBlZCcqD6hwCqrYA1Vujip+Ig9d6S3ksHuATGD
fEF4t/iAJtRYzv+O7gUj5J6zaR+ft+iEN1PW9fVXobrVlIarBqjagbkGSezayLE2KLCeqnTBTIiA
djYz56NkiwyY8Qzacf0fkBpvTRWv72IVbrVpjjQlx11Q0H4N6hkMgWRLa50Zg2lD8idH0MyJroqB
ZtC1FqOJZsRgOpc2ItvN5Hl9J6soG3Flmk15jPdhSp+8asRYUNuCw2PQEBii2ZoiKTxAy7KDZCQe
/Pyi/4RLqMLfVVB5FtqXl9h79WFgXwEJqllesE7pdijW90CuDJ0hUd80Acsyg3O7HXodjbCD1YWv
Qw7bHbmBIMAZf210NFOKD1n9JnDkP4IvXd/bqsCBwFTGZJOyoLRYSHUav0o7NpQ7GQAxPTS3fNRu
wqavL7f6OMZxGDM2LtmzEr+xhpibECbRqSTmswAUpAIBEBls9g4J+Y6OFUW/wOpP8VUe3AFQtSjr
lYGMcABtJ3MU90osbATzm1z76ztcfT6xKqTy1OEOQbw6tE62w44SZvSG1jgSGAzJg4AVB12wiOlp
wMBBLXdd7UUkBd1kV4L+X+rcM5av8G67gK3YEGB8g/LBoZQBQlm/mNh8IEZ1b5E1YA4SGUpPmWas
arNkfABgvweG56PkvMzrfqs75Y4z+gcAmozOBi5rs8e7VVNf/+DVlzqwvRhOhbbg+2CNGNhAU4JV
+vCaGoD52ZDoQQOyRcC+HaSuPonVRxnP7JBWKbMgPOQICNgeGjzCMToLZx7dimpgaLOhQJPcaFkz
EfxEhmSHtZEz6btcFxrXP52G8qsPkw2bkh9YHH46B+SgXjQ4wSt0y6n7sgDf3uwN87Sfr6nSX/bT
NVfFTTXA9K1iJHrNONovZt8YSGd9CoGzPW6jOsTt55IVepO/VTLg+GloScOhbMqDUFbQMenrUyuE
J1EDDDMedyX8wCGAT3gouLbaLhPaFxn/CCYc5sBAV0fBtMqeilOqONHwyBKhOTHpr0qCTftiM92b
kh1GoSfwNwG06S0KnwMpsMahs8YQhPjQVYHNKMJzl0BOigeqPgKc6SgvTwrEOjILKV9Xg1dwsGMC
6F+WnZjSqHIFuMA7RTnlzEMeqZCsaEyZB0FlfI0kiD+hiNKbJLaalM7XZD2oQGqEil/UdbpIssUu
bDWVjZ8f/E3o3PXLXlVpfZPP6VgGCzb9kQSkDHRXNCsKXlWzf4F0UKA3GqQrDWqTsVUabR33td4A
0xfJUiQIKmKqt4AJQQbuKbeo+oG237U7SCDwL4ul/gOvrpuYkKufvVYXCEGLkrr68nkPZqma0kCl
wyjtFWJYoZ1ZkCiPt4yib+5Rrq+6Tis5nKmZEel/OlaxXj0I+LjQLmKfoqfuYsl+9LbVq98cWFxf
c5VbwlRLJTbBC27MwqXLmwlQ16/qTNWtZhI5kieBhW3xL5IHmJej/Zpe8cO3poubP32VQLpySdQ6
x7vuzAK19ycWMH5rB5WuTYC8hJUOcoMbP/93p/sieXMVyiKe64Q6VRFQMwgcuawFySnmI+Ktdhz0
1JiRZY0oc6SOJOMru8XO3/zRq3g+dsK8qFA1PIsA5s5PFH6QSHvg7VFdNXaBRRrqno3K7ibd/vqF
r8L3xA6d3FQ5vqrZzdxOdRTJakMyYUByAO8RAjfxrgBLdoHmlsXlOgdeH5IJwFrJewlVGBfq2Ruv
YSOjCKvornRKMMstXoO8r1zxnRLMU2PCyh9cuJqA5k+BBhvX3Ejga9Y912lFyLV49mplCKQ7wv23
NNjCwGbPyE+o4/hOnzevSsuCH/LYZWJ0deCUNJXSeMYXroKkbg+NRec8nd5ZaqwnyFvQt8Oogqot
bPzcWzPpq7e+ngHKE8sLTZ6hhIT3h6n1ttZDFASNZoPPnbFB7RTP9D0LhdlGdt/DhSGRzC2U4FZc
FVcRTljgJB8reOpFjIJQIYKPqQMTwIK4g3gWr4PrO3Ybm4vNi65CHHxj5Tli0ElQnE3sKAOZQDVD
tUI38E3qa6a8pSa4ec1VPCsm4BZnWrJzR67U5yeAoU3pPvtN9T7mc+L9h09WhGcIp/KCuKZphYKm
cUsNHb3MZT5zp6UuL7qyLx9mN7HQrzobB+p2RfbnequhcpDXbKVAufo8Jg64aQJJc7051rRuUgys
h7BdhOAVTrUuPnOvGxe/tRKD7+K/fuzqGKVFPCY1j89ItMtD6Q0OZw+WYBReaG7N1f5NkP5zrdXp
aST8Thxb2pPHh/pdoNopKPLLXXjCrhKKPpspmUbgv4PEnyuuzw6ycTVrBXtmi1/ivnAnt7QlwK/T
z1J6lsUzpBBLLF0mVQf9rdNDbMOXPQrQTAbWAvsY5aSgSw6yfQkIsICVQrkxFt58JqvExY5cD4BW
iGhSo2rAhH9IMd4vE3uEzpAlx1DfoBvYXIcQ9carvx1B/zycVfoa2jnk+gavXtLrTFd/Z0BCQHBq
usdcRoBro7m8xRF4N80W+uCmZNn1oVtlqWBs4y4K8FrEu0yyOkDPAqwxxh72v7pgbGub3AR1XV9w
VXtD9jNP8xIX7DCtu1M90UitxIz32TP3HEMIh/utvOMc8Fv2vjfV0v5cWGJXoippXMA0l5YIOFmY
uWWejOlhbYcNKeZTFdrQiQSZMMsIdXVUsWmD45kK7ZXqblZcMbqvIKkyYfBdj37eeX2F/LZYVEZ+
m1L0cxiS2FUkgMhdX7MQJkckYBq3fQfAC9ulTkcEUgIoLlG1hgxaI5ts8Zujun+FIFi6fO+Cw2Ae
iyVHFyzaSaCHYDxURBWwD22hq/U0yF4XP1SFX3Q7kfABmcr7FL7wTHyCcvuY3m225cLWk1hFDTli
pEgNkXGgp9eYkgD6mgmegXyPiepT9ppa9aOKnWcIoqQu3ImYjcwQtSA4vC244Tpl7mbAh2WPGcbG
qhXsGUd2oBezUYls3if9wK9KIJCEuFChXR3g9vIBlKgM7O/stU3d3ukNiMKy99QtGxNfHVrtM9AY
NmiJlEcDs8AQzmqhzUx6hAWmL+pJThULYBb/ElkaBn1bn8LGRy9ddG2v7nZJuizUBHyD/N1CII8L
LzPWFWyZUMncrciv3S6E/z+4SewquMkzh9qcRv44wRYp1PnZuBinPspPeYjem/agmgGyyiEA/Gkx
m0KPyMIZlKQO/21YV0ZHEGSNt9ao9+yoqyPECKwx1QEHiyDBCWyYpPd7/FkFYCyFCO07dHpm6Bqn
XlHhX2HFtoiZm2gmrQ8q86SSXBz1emTBjPDy2YNrjtn0kF+OvuD/0U8GrEBaowRuTtJTbVdORhka
gZvAM4eBektTt3r+GVmQIJiH3OzqR2V54RvgoJivgsG/uazyQ7eg7agp1nuz1/k5k0rsKmQ3/CTx
TErPGmtPpEFVcm7Bu8RiQzWkwQbNygC5yeC8yA80Oyj0UrVz1WU5PXsHvett+MIecxs9vHmqVpE9
4wtJFGmAzV5AEsXOsjvnewYjTCgDF3hkZLNcu13//+tkrRddEcuXWRPhSQCEBmZC/yFbi4APD7tw
nKgyQzWcGj08ODFcQu+Z7bdQCDf5BxorSph9sYIqXc7+1ZekNNnSCzIKVIxtYK36npzmQ+wBQfXR
OVGnDwZLMMu8Y16rA7jzMGHdagNoKliXVdc3sAo8YpMqUlCickCUgTt6YeZfDXwQKb4zPQunjTrl
Vji+vtqqRJLUSpRnBj832cleUOv4SsNHzqZEel5PLFyVUhxKQ73/+cKXZvmnn7mKIUnARn204MIU
+8vztqLh+40RPiWrPPD1r1gmUeRTVtZc3APZM1FhWMhw2630axrvh4MIxB1W/RpGuXMFzxEjpYaw
UAKJ7juYZzzImLo7k2Jl+3xDSuymxPD1Q1t9r2FQL+2gIP4pZ9mDJPbz4HO79imsDfisxAfWoiKj
qZHMOhVF+gXAWBhZkGLd1W5mSe+0uWqQx6QCf7/L7pBHNmO0vHWMVt9uzAuDVIj0Ho/Ni3IEh9ws
36EpBB4eYLBPRaO7I7yU9IFAhU4ErwQKZHu0YwS8WBtBehZ17HVNCDXDdymy0schR5GuC28wVQaC
gIBHcBeSXtVbH1jt1uPtgM4K2t8VBCZBEn6hBwjykiZ7B4KV/fPpuTnv/fMG5HXpF/WSpOQCRjHo
IERvgPQKKnsPEyIz6G3GQ2wwkJRRVfx8Xbg6//h1yuyqn6yY5v8SrQipsgMDjj1+eQcAtx0eaJkQ
HiqTeYC13D78kG0FmhWREahW+9ick6NClOfcaY6cn6Qk9eSnxVxcAUSrXk9eO9lircWt7wus6kQ0
cP1efRofOTJrBuRu2ntc0CmQ3Ltj96A9o6HgYMM8H1LoEgNkNpwQK6A3Dpboe2sPUE0GBtGMAbTE
PWhk3gs7IM+xj7gbHpRnsAedi14levDa6JA3jZnEboJi2AyOWaunyCgeqF+kM1TUOg9ozt3Eh/2x
UeidN3lYHkFBC2obkJtkdflZ5IwZlumdNVEm24IAAk6UA+TdroFyFThKdghCBQ59UhoCvtjACA7p
R/sRnztFH3zZBeh9gcAEhK5yyEbmZrV/hDkAMLfCSUISGLGw5GqMuvTpo/oQ0NC+zWSxqZK5tq8s
Zb/gT4VHDx37rNiZk3glSe54B8aVZDbZF7Q++vQl+8r7BCrMQf4oSXvGeLx4VEN9OgJOK9vTUT5w
RmVdUOKDA9+0mVDUbfks6OVTBd380gpJsw/uEVxy7G9BpXZ5KP1jCn5MSLCbnMpSMXp/aSyNVvUG
hOgVQ+4QSWMCaV2jk/G7GTJCx3+jYL0JOMLSjeVUVoF/45qLBMMwueVTzKyaF4rmrO/ReFc8ndsJ
wGMBTY4SOgW+Gjs5Cy1HvJW3bmeSP9enAekqcYaM1CqjKNLdl9DjGC6DUU6IISnGhApqKmSUvEdE
QPIOIEmv//xl/puY/Ofyq0YnkYAESFIOEaEzmgmq9xGO2dBW+uSqIZHEXzOsSEEaj/wydkoZJHDY
YzCcpzIew/WwNTHq3GhqkmOqHpjLBBA2fNNE9ry0RGRwsAbKa4Nl0sZ7u8Bs/06Ef2581RAp6ThN
gdwvZ1DZxxbggQx5fzFZyPphW/w470uPiw61sThRr4+2KhMmIfFiQ/ED1TDuHKfryNwvTr/vGgsA
Qik3oIgH9xit08s7KFsewj0gGL3RFd5yNzW65AGGcyxluz32J6g03ecn7hEnE4oOOc41gasiVQdJ
HPAt4WoJRZFaV0Q9knQNxmq9P3bG2D9jaBP4mZce1YNk/vwyb8KCr8/yqgaqhBpW0MWIhQdr95YE
TSnNbfU61cPuV99oLoTvMzIMZASV4q1/yd8moH4ajE3bJx77if4Rb7A99FBkmw9TbsoE7haRBUFh
COwzflPrFfZ0L5PBmswAEe62NsaAlDxmUqQKn2OSApK78Z5vFtPXv2lVafV8EIxTiA2W5swAqeRW
8ApgOBRZMkt7/a+vtiqvFiYtpqxBNEifUF5BolF9mAwV0g05KTZ/m3q72PhzhlcFUVmVpSrOmLK2
FgfoduWECaTzSsiWAC0aw25cye/mqdOjEmj6+I7J3xRkJml+gu0Xh9F+3OzkxU7iARYAHnY7o9OG
3phlkLQGUsOC2QHSk/yA8c57d8rO4V69G7HTF3zVY2FoP3VYCAWm4pd24SuHdIce4XfkLiT1Kxxo
ZCZMo3z+SCmyxoIid9HTo9Y+Jj17KkvwWgDQLF0BH6EeQyYquBsSWJcFyFnc58T71Ywnlj7/fMZv
ro2vz8OqQCsnJc27YcJkpvjV4jc5bKgdmyN2SoOTLE7tIlpmqd3BArL97MBdFQvFjDxs4jdu5O9R
pcLyEpx7KYKJF9jVx8bwNXr5vFvOwRtHRIvzYUwOMFlPljuq8liSzB5BQdzC/t/Y8H2/7uqDaJmM
FRuFjqb2sp3soEX1oBDYeoMLxTmyyboMGnwJ9yASccfY5WtshubmRnfr168+lC6ZIQUf49cLkKMg
gLPd97YM12EMEABb+aQFBgqGGv/rbjz3v3vd779/9dGkKpq8JWuQMCOMTyaoeZxhspqaJfO7BSAY
qvg2xPIOPbIB2l8rG525PWxycm8kzu+3sTqHABOmUidg7SScIeRJJje/R20JgyiLDihRSp1FNGEa
uOYz/ETEHYUq0bqecVUjcVsHtuQueBhk2G+zdm/IT3y7ufU8gIeYZCQoANRAEumCS0+PYczrynKi
DU2TvWKwE3NuJv2qIWbXHIG5Q7VqpZDnMFtoZktvSXsQZXiyAh0AmLVaH+czpv55cp9wLgZLPQAq
Hgwjtc2pzo0e5fu9r1qFjM3KRkrr/wUgJS8JghKMou+bZ4F3IEKOTZCVvGmTXQ9PGyfr7/nc9yuv
SrEhL3OlqmdcGYpfDFEBFQ51psUQCao3ENOHNH3dmlUKOf+tDS7/987r+7VXdVgT5kk5sjjV6iPU
IDuXTm5kKlfG7FuA0OC6iuoBDmlFqCd3hRHGLtNb8XFrH8ZvfNeX3dBVOQpJaaXK1Io+fUQ1wVt4
xXwAy0qEvsWhnkjuQveHBX7AlqHvM5kZv6c1ggTE3wR+N2BCxZewZa93I+h/fzqrWDvUVVuFabsA
Igmg/cXpp7zjPrrFTD5aGOg26FXUATUY4yqA9I7b7+fvhcD3O1hFXa3W+irmcQcUEajmZpLvAGAx
1d4ZJDqmiFER1meoARZPiHlPvAOtsZ7fokht3cUq6jKFmAxyg7sYCFANQQtKCbZUlQ7wGPQSFXRW
vxWQn91SsZPMliFFbrAhGJqGuGW2wf9du3x/IKswHIf5PDEzEsAcu3F5gKDqCJ6lDBu9JDahrocc
aFbI/w0EwBwNNkOJG6iwixHh8acY3OiyylZGvmxlvvcE3+9pFZMzOWraeEFqpCJTHrUXDK0erS/8
P0T4lEAg+l3tyAJMhAXVzl1mwkduJOVdx+ncBz9h1aiR5FicFZ+OTpcPjoS++K44ICxiElDa8q+A
IAC8FxaUuwyU+ujgB3t8VrzSxKTKp9Mq+OVEengW334B/gd9GkiJ2fCLMoYD7wNitUt83qEjSc0s
kQtSEzL2NusUEMhLMTTs3foIxuxXfpr2kc/74VnzMvybt77zG9vHb4/qMs+9+s6TCbaxiYBHxd+B
N2exBobThR57wmG6Gwl+xnsGbSTxfiPEboSXSxi8uqycaIkqDgju1G+iIJhS9vuyeFegDpnBJwva
yqDqjjLIGFuHg57HH87G5TxfXblpWKYXU5xXgItpoy9DdossjgDXE9YArjMazdKt7msyiTC4SJ/j
LX7jDdDI90e+CvF5JlULK+HjHSuj2UEDBsqAmMhk4M+hEoAm+H5zq31jLP/9mqsuGcSHoBMZkLoq
Bs38Pdvt1H5XsPCJrEq3ZX5JM6zdnJY9jfV+lO8hXQv5eyCDlvsZnh7CRoN6obv8/RJUnqcwFlZe
80DUIEjGrCnRXmWXvVTs5QYGpNSdoPnanHbeDlF/rrb68U0z1mqVIpfxEq5GMyoQh8udBockSI9v
S+1dIKs//bxVmgLbZ1EnraBQJDbHWLL0gLvDIhRYMLe3F8wdeVf4iEiOVDoarWINUCcwld81CRYT
gI5Oj5HwHbjZ4x1UW0qh/+YA/nkeqxxWDmzXshqePhVxaw3uWRyNxhkJnf7h1Idmx2x9dbdLqj+X
XCUsRe2atOFwyRbekyKEYoIRjWWL9r0k4THHkkTa6A9uMNnpkf9zyVVimuJh5PkZL4FrnMnUeMDh
GACYEPgl9jCnCHYx70ka1FlGjEOZD6H38+wzTA9QYELJy4HvzjcvRQyn8cLPhV0f9jpQogUU2BIM
nGt/jk3MRfCG8MAUS+4h6Gsp5UOqHjro7CpoAx8bVUejnrfwvS8gQWMPknExBo5aN/1Y3lKoGjG6
9iTV2NV3MSTf9cCtLEgrdFkAvXd4M6GuYua7tDVHqItBmxlXnEs3CPV+S41p81issmY1KkWqwhEe
Di+9FTrUsQCr1AvXpLM1k9t4QTeojAonSIoCzyEWbu6Xv34ViWeVGwMRh/HcSR/Ni4QEB3cwAuSV
wdyHKK8Ko30fkrcZFj8wgCKpNbXn6RkUhADsadFiiyPki1lP1nNI2nPG2ADNWIE3B5GxjXh1q8j5
dqurCFJkaifE/QicH+UlJZFdYKTJWkDsTCbkZ3q7xW7dzuCKV560wmtNxZZhR5RZMBvBHN3+OXve
YAp9f3Kr+CINItfyWnsBV6Coa3/L3rJbXK4CgwxkusFvnFqACI7eYVaNLrR0MwegFfDQeTB5a1ju
ogmV/W0p71sN57cHtQotqhblnRRU2L56c25B4bT0WTs9VK/lPZYwU6SPAB6AKo85Puc0wL3/EhgD
N10+8mia0dl0973qJU69G4KzAkkUfbLLgEga3IQdCDts065uoNy+P8xVaGqlopfSBg+TLnwYHSKV
k07ZB1QbO/AbDE23ufo3MtK3x7SKTWxe9FUl1nTgB1QMdOOPVHt6JJoXYJq3eX4v+XSVkL5db/Vp
dwszDbUKXEBpZZgUQRUawz+AOdivyQUfK/CaVxU93CcWl+1ecZJKzx1J1bkH2Us8eMNFio6pb/sh
OzPGi5DexRfgloAVv4oYAky6CGYL0CayPsFOBDAxYH505jfnyUBT4kGKhI107ffo5jiVDnQPwbAA
hU4y8iOKZCybQnSV5uhKj/CItgTIFG4+Amnjka8x2UEryXXCN/SR54dqtwDz9CKlJDyU0CwxuxNi
OvYt0XEudxwMW1NDYrEugKvjgaqUojbxAcMRFnPyFUjOYS+pGpD65glADjB2Ai1tsjWYc75Pb/hp
rC/hofjxSwPAxQt+Xk1iQEjFzZN0Qyzj2+ldI76ZNgqkkIYCam0YO5Kvjk5E2FPopR6q+NRgOEOF
ncozjJOfihDMusTTTrwvfeHWwnMNfR1AOtVtFtuNjH995NYY8KWKm3DIOwrZCx3B5HFC6DbtIgEN
RJoR3VEJm42ccpF5++Ggi6vamqlLdmFiPI7EpTxEQJeYgRQFafdpZoV3AFMVsE0BImXwxRPwep5i
Kx4j6S20mkcdjTKE3LEMvge9UDZ6eBBgdQM4nT57MFkzGdGdJTN3OjJg9gDTt5FkEwb0eran2zJY
RuRW19hSp3OsnnsaaXYMQZJv9i0D82EL7hCYVGxkg1vV5rcnvUpOA2qcBN4xyKOkxbmEPNCgjw3p
dthoE4zNxmoXYZsVk/ItMr+o/jtoCNgzKzneil4C6qmjqqgDUH2r/ehvwbO4C8nip5eySlcjHwOX
JCJ7hiIJ+QeAFoM9q4LJugd1dyYKZ0Kha/YaDEhb3Cr2UIHNe3T1PwNsltntIRn1YQc80bRjgDqG
lzwUmyBhYA6UzhIButD5CgBGqQuGKdSuQA891Lsi06HtxEcmvj8BekEg0nFmcWhA84HC1G54T5xx
BxQzVeyffACLsxq1FVr0pDHQye/aT6ahm5Pe6KEQjP9jAEHa7fzFL47hBGwKiY79HjktGr1ql73M
WITDiRZMVAcyEL/nBwobl9xk18Eh9eINsdj5Qf29uKknJjr/JTEm5yAbYq6JXSO8Wo/lvvMDku7C
UTNbxqvqr8EWqvecwGSxNB2Yx8MpKS0AGhFciBjWjL9JyL5gHX96W6sU3rXdMiBB4W3NmH0AkChx
qEfNIXrHG2FJID1kwgeowEYALMIIFkujLFaLKc5YPLMVCE140K2Gm8t8BZtVFkhG9F18KZyLYiFa
IHnh0PiUW1jb6gCXbKQAbKwqjkM/JJsqOEgR6uLsjjFQiQ+Gwr8WHSkggizg1wvQBOMmu1cXfUit
YbAymDS54rxjUhuVTWHIsEGE6iTvjPJeyIGJHA8R/qYWnh1cCCDjITE6nC8Ylw2knO1CIyrkKGGy
dDfeZ6cEMl+MNQXHsHnCxBO0+Ke2vZMBO1XMGtDQlPQ1fOEsqTchFgHxES2xq9KI4ffHlUQY79Lp
K5ruutmW1YeAhW8NKVD6xKSGpDr7UD41rZu/a2fY1nvjr+m9ecehW6wFOg5gGFCpWvDf1f5d3pfH
fleKlhhagsfu2mOE4sRcQC+JHGzhyjMsOY3GjKuDSCWRyQhezYH1+KcmsrjYzjg41usAT4A8LYW/
oxxWfzpkufSyMTXmVEB6AptueGxFVtNAtuuxs3lMMdOXIXMyqdS1eD8I/qz+Kuqvkd1x4ZlFHEWf
Us5PHNyAaicUHnvlE4aH0K/FQtYcclfkvjQF+l3AZ+VQ86/1AU1SQLjezGyG2SKtbhXl4qpwC9lJ
LiYBRQ1vi6gxYS9wKj1EfBDPc29xxvuEgNJptzAMkh6xnR4Fq9knGwIGN3bt3xPwqpRL+q6clRF3
IctmALsdHdjmQtAhwxLedZD5HwkrYNdudL9gv34YdrEDpZX9ggroi3o7IYMsVujGeyrKIlh4Xdop
8gpvdDVPe+IH0Ih61BP4RF5Gt5FNcSR57QHrvmHReGtC9C2LrEpEpmY6toXPEUbKdUvgjkUFMdjO
rGCVDnyyO58W9YAIOJvApb3FRE73TGti//Bzb3MD2Pjtea4V5ueS1fiSUkTVPXorrKp2eJrRJ0ux
lc94jtJz6YUCxrODj/yRmm19QTznLlAO0jOe1fC2fE1v2FFTwZRQl1UdNfwwWvQxPkSZXdlb7eGt
VdX1s7v4Slx1smOd1aUUXmpL7O8FU3DgbObTFgJEFQSq99CIvE1p9Fuz22+XpSXv1WWD5P9L2kuJ
lRrNa7vXfB4tINqXzhJJ29pyDVrYJjzixhD125VXZVbfpmLT1yjuRqxeQ5+FHgUGWyP1axoMELjN
4X5GJ+ABDwPt3a3nfWvn+u3yq4qnZJU0YFhUeR3UtoYTgC1UrY4ngQevSTi/eNNOcrRQB20KuxC5
t7JOn6DHhxfCEwiZwmFDA6zNT7zChnR979caCZAO4EKxtdC7FOA/pNO1XvzMR0GP2QGW05pe7KLT
CPrt4kgQPAQ+noUbiyGOrggtzj37Wu+5ypyrXWksig41Jmt5H3f1Dg2GX8ck8iTVQrHJ+zwP4Ux9
dsJjignRYg+ygcecbc7Kaar/6d5XpYCUtMx8oeZXLxPBOmdUnjsWelcaxK4m+LoDhwiuywsaxHib
H0cDzk8XX4V3FLRDA3UE9hy5MyDsAJjZsBTtdESC4jg/Tj4VdVchTEoUC+gTK/wEKAVsl5qIDrBW
wUfOGJvo8o2u5mI9f/XJ1W2cBW2Kk0dJprCLNFjablEJt5IAzY7Byj84Qhut60Vc6uqiccLn6KUw
VFHOvNfBYWA2CkivaCT3msoMEhPZRMOBye+Yjxp74UqnLavfqfvoZYbjBlUrwXOBPDOw6H7I2Cix
VAdse81DVVJbJadLUOrj74u9dArefw7oWx+ATHeZV3df8EkflyI+gIGgkBy9GfrfPUiWJSwTJLJ8
ztDLgzMYfoWP3mmsdWhoggjUJvYAURuYrIlmh/92Y4OuzyCrvkD30+a+8hiZKOao5nQBgh4ijReU
m8dwK9ascaFc3hczpyHUJbCtgdsPojuDXQnKHFIDAa5CPArCdIwOHfguPnaJUVN2BWjmr0wkAwUJ
529o0ZZwuwzvNaeTDIEBb7F7XV7lQ/a1FW74jU/2gmu/etpdnfRBRXHrEkB6Fy1CrT93jacV+0Y+
xoInKibXvM7THkasQKhYTWEDotP9ioGZ4W1G8Ht0QqUIIH7pppsuLDfgDdeR+6IwdHV7M5ZQSpfQ
p+kCiY3WyaS4GJlMX9vfzVZjLK/ShJSJ0hK3mLJx0O5vLDrUHiFqRtiK5JolhE9C4GJghXOHpmvx
ppagGxx/NRjEQyDC60QfMi41tYfQE3gcgzjHbFVdW89j1Rqr8ixOAwAf55jZwQimi+6xKRp6QwPj
gLcS3sAsEv6Heg9j+7HDKgDAtirZLxEAKWgA/stPdRXvo6TtqkX437TuFZoOOTDcTurkXgD4+dQf
xsSOK2OWjdoTkMNM/IlJDNkNnNxVvN6VHdGpINPsCV/yR3iEKnTvM6MB2X0ExwaM8dYWvrrQZV63
Ftlb3cCFeXB1smSeW/ilwL2jzEafjnYAzqHQB1cw00G3hV08yOO8uQzHcCTVo+ioTnxSSbXfyhES
LX5+SFzyqiNIBz5VAzrcVR8zN4DdNeL0AmoOluusj2Y3Hny4Yvnyo+ZMgG9A6g+WFsnLshttaNrq
9V5GeUIuM1gOT72gA/MCOo3Qcp1NTTXHHaDoHaLnTsFIVXbQPGLkOL1JXz1+ZW3mx82hwEYGklfN
gSKkYTNiaXjOdpjeiMZ4j5k9xqQzEG0V4fwF01wL2iFAPWCMlhOAnmE+Fb7BXNT5+YzewAF/6w+U
VTrJuxw2JgVu5f8GnhchMRpC6jOg8frPV+NpkfHDu1yr4fcBm6fKjHAq2o0b9S4cvJtdVer5gUUE
CfBmgRlhv1JPCwwwCqGCbo2c2QPbcq9FbtqdM3hOauI/cE3dvLVV9S8wWQzsL+qjCwWJhotJg32f
2e7p2/BBftnXe2RO6SMwPykNOOKdzMPQVXZ4ye2Zf2COdBmv/vS4Vn1BzKbMJDJo3kQb4f0MdUdF
Rho3wE2lmBr+N5zXLMh57XHiMZDEHA2Tu3A/eSGmEd68mwqTQ/uwW96gNhWbfWuIzlRaItQrXRki
NaeW6oszJFY37S1uIe84QVZZODEIyFGX1dZVAEkVNY7ZEAcLMvjgLugo01m9fUzRZkJO7DM5qA6l
pFzUIE6138PH3Nw4bTcjx9UtrCLHFCSqsPR4pbS6hBJwY0WfwjPmCKfgt1aBaQQFtsPggWp0ipz4
c8yOIf5DMMTfuJGb3/vVjay+9yVsgkwWEMJQRWBWDCXCLH1leJjv3I21Py1P2PbM0kkzit8smaBz
VnvQFyAp8OTyfptJexHi+utc/bmf9fImabVGk1oE9666i2oMBga3IMMzSGs7oN4gspYY5Ve1i5VL
xaOwoMTbZXZKJTO1C0wDPxerl21NIPP4UkVnOmv7+YndHgFc3SFN9FenJ1banm8UvDooiwJsCygw
VL3UX8g2Xv4i64qHFRr2rdbGZW/2I1eXXQUBLpSLPlFxWZD77yjbNRV19YEuUqmmEqvPH5s2q7cX
pgonQmiclThtLembycXA8FS/jIFefz+iLrnPU3dUDdQt4IEpkSlaGK5igjtJx66C2FLeODxb6S2k
KbkRIwNMRJGx8AnqnbRfxDeoanL/Q9p1NbeOY+m/stXvnAVBEASqduZBEpUly4kOLyxfB+ac+ev3
o6d7r0xrzZnd6qcu+xpEPjjnC09Qs6XaW2zfas6hVh669qFNTzXwyFEPVlmcob4YH7yFCuWHOY4B
/hr3xzq/Jt0GKWVESKYL3FK5ytgKDw1o/9906pVnH+N25Q+F3ezaZo8VTMA2WYXLqT6KX3g2sIcG
xRr40YLxGNw6t8XVgM9TFsoeMtLGqb7JcKweaqjfzZB8T0w/BCvOfuwokIvrDGu9W+jAQHdz1H9y
BbVA5B3YomYLBJORbvJlWD6ndBdF1w3oMdCyhzDDaqoCJC6mY37PyBjmTQwqu54PD8T4ql+26tEG
xxrJT9++zoJdQnFYNTOa7juk0mwkSLM9rIDnUQIQNV1Q1KeMRf4gAQ1w96HcVjC5aUHZgONG45u2
BKwCbMZmFmOq4a3SvMFtIz04EC2D2Ll3FbjzFozM9lrn+4CtXGg3Gju1Q8qfbVIKsJMJN1NonXNo
B+RWIB9hGqsEeM3rxVxQ+07hKehtsFP3t3p88rxnRX1quyvVOUTF2nFOMb1SwKBqUZrxw6MaWA4L
ZwmsUTq27px96NxW/tJtN7aJV9rE/T+11se6zaRrcuZSXGjNFjygOTk0h2Qeze19AZpu9MR/ybuf
d/TlOPZsLkc7uuKkYIkBISIIfGgfnWnDxbguN3m2hizEwqBQ4IRuPNBBoCJiVuFmHCs1cvxzD85F
QI39FQP95xd5+OIf/4X/f03SLvcctxz97z8O3mueFMlH+V/DP/ufX/v6j/5xlb7HeEu+v5eHl3T8
m1/+If7+n+0vXsqXL/9jxqVXdtfVe97dvBdVWH42AiH74Tf/1R/+x/vnX7nr0ve///GaVHE5/DXH
S+I//vzR5u3vf9DhnvnP87//5w+PLxH+3V0SOy/ffv/9pSj//oeiGtrfDM0gBsBLUBZjQxmtef/z
R/xvVBWQ4iJgBemqjh/FSV66wz/T/4bfVqXUCMjRmobzvEiqzx9R+jdNVwkXkMY2YN9A6B9/fdrp
n3fhP2flf9H0H0euRNcpUVGMNcRgN/sJHDi7kMqoUxUvDMoHOTh3tumMhfp1oPKDSMO1wlF7AL/e
hUhG7794cKQM2p1L3ZXbGYeMgHvaoLAZK+USyomoD22yEFUfpFUBnA1xZGqhNxciXfYlACQun7pN
x4HQ6OM/X/ZnH2+nni7gbFY++Bv20R2GFBYKJov0qJnlatpJbZxq/GdzTGiaAP2XjH3qs8qtuAKX
0YdwD6zCOt81y94Mt1Pn9PCYP49ixs2MwjvHx7slT9FM3eeovh8ycaVG1tkS/XMd/EdcRVB9j8vi
7398C0TGjYxCN8VRnVrX3fIBJdtFe5dfFQcXalIxiuOo9lMQGOUim1LuHYchXxtVx3oChle1Hk3Q
s9TeNBU0aSYVeqZaGMVXIlOpYQde+TD4+4Uwrl7xzRCO5zdiHW/drTNpr3dhUegGk9jkmiE4DAy+
RnQ0r73E0Li0PNKtpGKsipQudNpvDQNkyAh+BUW3jQDcnpjAb3AJDCbMEjScMJpOGROjrgIpm0oP
opVW37j7JEKwq0f3sERbQcN1FiHr3gLjUboovlU57ERCM+w/OtDmM6M/qIl9IsW7gJRwCdJdi2Js
hNSNQ7WnoK1M6eTHDG5jHdw+vchYazX0q6F2x9+M7Johw59l3Vq44bz0gdNz/WPet5DlR4igCDwc
ewKlaTt+5DXctSC4ULJsntF6znX/3nONTZ8h2HN+IRLe+TWAroVz6AxQjwNv1xtgW/t3hazBuE5X
KZBJXkQPbfcQZogO8+e4OIgq/ejC8q2BNqWie4BWyD134fMVApqrIrcEvoDG6SyUn/2eByI61XF8
qybpBsmfZia1iCP3nT1EVb4NbGRpwwIRl4Gcn2giBcAYB6LkPbRwxF7xofgquy0FSzsSz3KorWYt
MInw2nKqXyJCHVezAWXoY7MDmYaJIsHfBqVH+sey6JYy5u8sd2He4EApFyTENKd3HXLpOWzjYVaI
aIeC8X3y4Y6ZAh+SQrXE83a+45lF2T7zrFrlymull4ukRL6+8ABZCK96o7rVw/pDAUyljCQYVw2f
Fb4UsBFWln5cXnUOwWWvQ/o7CsE0dG13itL67SmMFcg5lRrjeFoIPIq/Lv0oCIucdo20NEjjihXq
Dc5Ldx1vUBJe2Cf1qK6ggo8qAzRYIjN+CU5IEi6nMnoXdvyXjxgdZB3EbTTbaKVFAKV2tGPD36d2
2vfz+LyFcSqp8KTvqq4K/DWe21A8mEfvA0Sigbj+4HE4VWL/BrAeDes4mUR8abgs1qTlb9w9xnQN
nZuD2AP5v9Xn+WQ64Vt9eNzeKJSMVIUkhBNpiQOBnItpAEPd7xSofwV7CD5/DAIz/wet6XGzw+V+
dnk3rlunrsD55W7sazqH9yqMKgGPRonp2ce7I4UujrFl6/Be2TdzFA8/DWtXE5M7dG502X6Z3GF5
nX0FISHrkhadZ6viZbBGRf3oSq6GPje7qYTJhZv9S2Oju6JlfsJ0mwkrqfD8aVcpsuJJyM2JPk01
M8rPBzTIc19IaUl4LwAuhYyQu0yhEgn/yE11grzMgk3okkw1OarCNlRNItvLpJXJIw1Rj8CjHQf3
+ueecQS336eLqVQIolGpqp9VxLPpEhkpwRXAdBHbh7QBd37FrvueyaJet5HfzKu8h/JNFCbIL8CY
JQCkyu9dONx5i7zR96Ch39ci2KTNqWfBxs4L2N41s0B/zDh4EwGExqOjTbaIWzduk/9qgJ7zxVUg
Q8AFgEnPjV+hAzhvzGBVUc79ttl0BX/mKt8YApzyXjuqBMbCER7FFAe3U9zHWfNG8saeuykACL5f
INkZNDeepsEGzls78CyeUa8DAfOW58+l0cPDKlFvPBUvaUHhZZetO4qkgmyhmqkP3E2ofOp1tCKp
cxOq0GwEWxKXBxR9cmdFc7oKfXVlGzlQeQlEhUBogqaXaxQzFoi3siFQtHaAbq1a+Ea0SP94warx
HwI1MqXbzuuObPWqt7QwnbkM1lASAtB9/Og47rIL8+u4blZOUt+VHhQ+OHD2LJs1DZ78agDkGy5R
BdyVEEnIOlvldgvjUOBiNVwCrDDhV4FMQDrnKDA3nUXxFMUl6dgJcrUUlYv4Q4leyqZZKFG6qOrw
tgP2O00EIJ8QNoUxiK5GK8+mp77DTQ5hmcCHd5yHMljh7HnxqKqO2ccJnKHUO1unqzQTJpX9ow4U
oIfKmEYS09XsOSeQMqqDdZY+xe5T6q2hmNul5ZJ6b0V6J5m68mAM1ydIJwHbyBs4Q+Z3UW4fi7g8
Gc6J2/GqKprHUPBT5rF1VbYAA/fhxomLpeYQUymzpe/bH3WW33c6CqVd/No1AXy36o0aNEvXSXeJ
ZCa1gU0dkEelAhGdcK6nmtm7sZkG0lIU9uAZ/cZv3FUT2XA9d7dRDS3nHHGZqFDXUaJjAJyrlnNo
ontPSe48JxQo9VSb9fB/YmG282i1DovyxqgAcXEyK6+BUE+hAxy4Bzt3EC4VGydzzCgeJDBgido1
d4qfbqhvvEWAU3a6e5vJmxypFImUQgRfCTgYutBo0t5YCknn4J7p2nVa3dgEhpIIE5PwF3fhAlKc
AvHoBYdq8KJBpbvNjq7am74mcUmDoI/lBfNJjv1lG8sep7vq0mNBoqtWkdCOhUuNd+3lHRYIiv6d
/ViXeriIJDKXOpRC7tzyURhwuML29l5yY+vDO9uTeyd5y7A9HPfgaC8q2eiyhQsIorMQKo+dsNyh
1p6JI9dybNB93Jp9a0DjxwfGEzOuXDXyIfbqNfN0SPA8EPFUunxF7GzV2ck1VASK5L1pLalavvJE
GmOepA+hq8/L4fHs8XXT3kt+r0W/mLbP1Z1SbhVh8XADaqQKzF/SvmXE2Ur3pDVPfREAEABkdYUN
DkeztkYxwU93Si+XsYC6F2dPA+i1aYCnpGX4hBMGrpViHvT0NaLvnoQOPyCtT5r26HRgJu89Gi31
6ASBF9imvRX2i5dAkddAsbrLj6126CTQwFAigkawBjG3pnwtkQpLm2bdp0i5grgQQkQvj94ShYlZ
4IhF2yqLvATvrhBzLS3nUYDai7NTeQ+9taKIzIiDCpEjS5oVppMU8II13mmuLEMcX13zkCtwqAL9
qVc3vPho6SGN91w8OzKGOW0xC+muiJ5tkGrV3l7E9keDUhCL3kLnZNR3nN7gBJlpCQOCdtmk2ySz
d1WZH5BV+VVi1ault2t9sK5JvIkDyCJ33YnzGK8GlEdxpMbwBpI1kKWwF45hRmMgbFPLHfdc1Mpf
w3zVV/dqvS+yvQbtRx9EymWC8D/wyFxxlaVB1nXzlNbVokxPbmS1wYFoO627UbWtLWEOE++UbJXQ
AzdykNQfBQeqHoFDCyifWOYZ4NAJynwwZImubbUCMWTF+wL6asDTsn3j3vLkqcePi7Dd5iW0b1Gj
UOEUFNG9rueLon30423m7bTsTvefdHIdeumsi0CVd5E8hszxLGI3eGqpkDfOsqVWC6uIWgIkDHSt
opPe//I19qCxxxxTZsTpqg4hCqTKnRDZbYXJYJBlL0l2Mpo+nTXF0YnqaqbFHgzfcIDhjDkB2LXm
eAhC8Xgle/EgOm8gNKowictAWOi1CM5wAU7aQEvNLIA1GZ70WpGZYfIRMtD6dRW3WWo6EHkz8KZL
CXt08/pg1+qtcMjO9wOzYP08U5wPpWFyptr5kxHWytpQITmkHWhwo3memdptMXdgIjrfwW3OIAnS
z7ZjiVrd4Fp+MqJ8Azg6hJ5bcnSBk6+08rru8AZuYngLVI3+WkFAt06wuvFggECbtmjd8sqWFKx/
46lXKhUWwjcEqotJMehuwZAAONv2qeNQrk/odeRyM4cxL4nwfFR1U4d8RWKDLqFaug5po4QuUkgp
42lXZf5SDZUd95WFW4M2q61aN1+KEDLYmm22ziHE+nP8bNFAdyjPPUhT57MU2oK+rZyqVJhpAaMN
Iu1fRK1Aeup5O+cug3FyxR9/jqcuPjVArYSWHUz2KJ5wX6Nf1U8KryWptJo5HHF34IEso7mchy+Q
NIYGWzIRmQ4PwnGwfd7cKErUNNdvmPCklcSWnl5HCH8lEIm2BgkrkNkprtGfOzh8/08Njl6ouWyy
PowcvDHsfL6sjbkC5TfYPf3cysXgF/lbQpHHZeKTYnwWlLbIAOEd7qJb1U2EAlbQgfDp//q5kYtz
xc9aGc2Vb3eExzFCX/1qyGNA2hzieh8AtM5UCEku48OUau3Fl/VZg6PBi5TWjase3fIhduBwVK14
OTE/l9KQyHP/HrrR690nWSPaAm9rtqqszuygwOcuyBWHuiUFCWcwQNGefh7ICwm78ybFCBniKKKL
Yq4LNCm20PBc99tB5HiKY/ZNvODzffu7a+P8XG0XRl7QWlpFCwiurt22IFx0HhgU0FJQyaFL5F1Z
pxsdZcEQlbSfe/mtQDRufnhJnS3KqMwLRgW6OSjz4EkPwVNE/WCznaqVY4IEdZ+aPfz0kNCCreoB
6pXFfOolenkFSSg8G7rEg220goSnh1HvYgUZgGvU/E4N9eXP3bycvEB1+a8mRgtIg6xyUNe2sEQ7
i/KlAn+gfMbm8SIZFhLeMMFtDL7WAj6h00C4C6cLijR/tq2N09lCifOuFlRYcXglxW0LhOdE78YC
Pv+cxN8tjHK8YauHLXwFhKWDrKdAHmEmPGhRDDyPtnyUEVAfMP6rmxgZTGdiBX2DUI0bH62gjpIu
TGmMywGemxX8lKP5K3iqJwj2/VU9/FI8/FKPGP7Y+KQ+H8tRNiipbByhMkICAcoP2iJZdTFg+MMp
4G7ZsT/9PLDfaCzjvo3SPngBt7WmY2UO1ID8rchh3cnmg50LgjBIca4o/HMHhgKBIMMtJKM2P3/A
5Svj98QOPz/bnU1WxpIgzWFR9hhBVrOBIERWTNxL/8vp+ruV0ZWRKoETahXuW39TmQP0C9JKkB7m
M7nSYWF8ez2VjL10357P4uiCLwihxNO5sAiIowXUwm2w0kIw3gCs/HkAfz5atLGYv5H6Bq1bKawo
OnbykDveRAN0WHE/rcjRyeIWjoAuCJa/DWVGYIJ7+M4ORX0PhM5lArtStui3pSlXKB0UVxCxWiML
MjPefu7nxEIZYzZgfFsWmYeFwsQjM/alcivy25+bmFomY/RCzW27inKMJWTCQGOWV580VJRS6+Q4
oFMeq7duZ5vJeqLdiTn8PIDONoGApU0KCukQfZL5oMiNhzcufkTGi3w22H4oE4P5Gc/+MKefMdZZ
iw6e7F2r4zwtF+6pQsxLTGBn7Wv2YW/Tu/DOf4ItBO1m9BC9xE94+ZvNPQVXb43I/1GFEiN08L15
A2RrsUFE7uZzkG7+BYj1sE++fedZZWV07sMYuzFIgX0UNvqdKxtg0mpIxH0Est6E/8/c7ZgLIHlf
igqxAhAzziIFdbbkIIeTZjEx3cNH/9Sp0RFPc1WpqdIYlupCLxg0W9BKe/BNdDNI800SynuD2jd2
bDxyWj0Jp5s4Dr+RHj4P/bNRHdbj2exjuZW64ZQIR3Lw63N91hb+wgG7qqph9E71eY9LR8+cNePQ
iFexpZ0Egsf1kE1di+aj7OjC6O5JvI/B/m+4xdyn4d0SGdUsF/WCwCNccjk1bhcP1bPPHt0VeQDZ
3LJC4I939r4HiGedHOTRMJGsNVXkpaEJ55r8Zip4uxzAnrU7uj1UHzlgW8fjkK0gMHkF6a0ZtJwh
1e5uswmvh4un3FlTo3vDcz1X1rWGEwh8RM9eEuUup/7UQE60YozCUYUQW/dtPDZqsPvmOlR47Q5A
Y8fke3Wbo5p3AznK1VTfJqbPGN0jqTSUHAUDYbVKvheIstWIQh7UmJFpg6KLbWl4hlKuoyorR1us
TbIyy5JcWulr+2oMCi7aIlr5v8odCZaDdn9xm5ymkYWXl8pZu6OdpTcoOcGnDjtLHhi7rVPgMUsK
0GNNVkl0LdmeSODOhNh22v3EsXIxcjxre7Q9ZMY4s4lq4J52Z7zSIK4Epjfnv5ToltF7N3qqnfc2
24fhre2oE2tq6Ni3M+2s8fEeEYEwRI6Ot/maIfluO5MedxffAGdNjPYGz/RYC2I0QbZiO/hJAOQE
+Ud/O+koPjWSo/2RlE5Qpw1WDyqyq35jb9RV96n25prTEf/3pcrh68FhQkQJBUR4dMW5IWVxh5KU
5WfMbKAuUHiA6DgH35sIM77v+q8NDb0+O/Upy5jO1BDZGU5mJWNzyHCvFGeile8L4Wsro51XKaLq
yiAXlp29+6kVGM8/L/Nh7L8utK9/f7TDFC3wnZwZhhXH+rGFGwGFLCTRgx1tqoGoAUfXiQD4ewzy
tcXRvipbEqUej4WVw1ml9ugmZ7WVueq2TtOHNJtCvX2TEh7wkecLYrSVGjhJ9BXHPMFYDHGZtuag
hSmzFLBsguLDSr127ujgVQIk4Sxjh8QEb2zIW6pP6tU0eX1qQkfbzqCB7noaJhR1LEHfWvbw84Re
SNB87e9ot+mqbcM6E5U+fQbi5w2Eo/Cqv4drW3BId5A5S02Y4O1jEzfSun4P5xDSVube1BtxahuO
bidmuyJXaYvSWNEC/QTnmsDbQ87FJPrECp5YT+OXTFoZbqg1nWE1ABjaNUwvUoDLqzugQAAnrSeC
vYnpG79pdLcNjKwFLC/mdNVrQPPXy4kJ/H4wDxMoBQcGDwCoT5Gps4MlQKlZGDle10MOQdFNdU/e
Uah24b8D6z3o6WlQlo/8WXYK4f0E4/bbxJ1NJRIuBLVfv2K0bRxNcYqKAXnhb5x1APDtrN+nyOOn
tygUdQcInbjLgXKnwimnW+Bz+vsOqF5QwUEwPkIuYPXzsFye5t+jMvz8bFR84hsh5DINqwSSgBb2
TNBqURsw6mHFsWuNm5+bu5AW/9r/0TaCqn6jFApS/E4AD62giTY2BSZedRcZCVfCVXZ2DafyMl7J
Gkp0XXbba0OZh2QT5+XFe0ZDoKFCplJTx+RHzYmbBsQ2xCGwtQhAW2cCWtKI1yc6fPEm0DQ+1Gyo
+o2AFjVB44axwnFO6o+gystkpjwEz+R+EAjOTYAx+QzGSWAj18f/C9wOYSWHD70qAT/lYzVOX6Nt
3SQFtxz9SeqP3mQ4N1yU44vuvIHRRSczBUDbokQD0PydezewqYA0OF9QOINCA3taQeLiCjpvcXTR
6Yqe2G2HFvvXQRtvcHQ2+lnyaFwD3Q2An4gXE1N4YakYQApLTQiNGEwf7ZEAGJbA0WtuqZq69yA5
zn0IkrYatA4h65UFp4xD39KYCXvr6C89pAByl+7CzEWhdQK4deGcxKdIzWCgNEIGd9R5eHY7WZJE
3ApQjzcA8Ggm8WgXFqyhUowwQj3ACMcUg85gUQrAm2plFTQYAHspxTMFvWQOPZxlVMNaTPcm0qsX
mwQMTAWngaoaG/WKq5R3epColsdsCGpVcwdibYmSbBUf4kutfd1GhTkxqfT7wjVUANNgAywwb2LU
pkH6rtCgXWZpSrUkTnrimv+uFAnUFctlCwGn4IEqrDU13bsC6iGN+4mTYbiqRztH6hpWFAoSyLGO
qy20seuuaPUOndavktLf24BuJ7Wy81kB5UwarVUj2qo4BSd6fmG0JeqeHBhgHElkHMpnXiyYgvef
ZeivRQSlNVZ9lG7+kHCI2tYfiQrOCMmXunOH7pxSrZ0bnqUr/bwQnlkR7+ARdZOU8YT9wYWbCGcU
JWyYEPiyjUKbKAiiqDdcYkVAZEThygNfxQ0/iHMfa2Ii3Lg49r/bGmOE68gLukQHqI3lUGejZFlF
FKay6FYGaTq32VOF7mrQa34e+okujqHCzJeQbKdoFrS3daZ81FALUoI3RnpTYM5/buyb9x0idKlj
XYGyhGoe2EJfr3bdoKyuZUasMCCzRAVmLSluAHBZKg4055TuxnbJxuP2tuL7XDzaSIvptg0xOadd
ZiyfUdh9wIB34gS7OAZnXzWszrOAo0qJ09pF31td8taCVwlMY1JdawP4I4umlvpUY6M1FWustoPM
6y0O0iqNogUsYJbAhu10yC0GBLWk/KEIlKu81CD1Uix8QebQMpwFKkz6/I+gcudKOhFYDwfLt33/
ewA+a11nA1BESZnkadhbjnNdwEpCgaKFMsVcvnBPyKGGi0IuR+AxPt0QdcjYz1KCa/mhbE4hRKx/
Xl3fFPI+V9dZC6NAtg5qDh6KRyyWFgdolZopozPgeY8JxAEM2cyTyjGrDFbk0jsavHzsGhcSwEAH
uVq7rKAJmSj9SgRAJZJq7SfRVeZGMwr2sc8g4Iu8rAvvwRYaoZ0Ka7/a27Qdh1YesKG+viqV8ETh
h866m9R+DBz1rodFoJLZZk+hDtsB1SHCdV9Q2KQAlAfgYjxHfe05KlM4tRJ7pmdvsbL+eUwuzuzZ
kIw2XKHpthrGWG0Ge2f2uwy3cfD67zfBCbTVEYsADSBGC7psbDvOSIJby4f0ClBojnNSgdr6uZVL
2wY3o8HApRQGcuBf96iuhX4GQlFn2cmb4j91gI6G3gODuaIzuUcvDdpwASMJKikC1NGgMdidqcAc
4Br0PyR79uMHt2AT/bnwapYwccOdR4FBR5DxtT+tEtilZHlroVKwBNFrVkBkcqa573g93/08dBe7
Q7mkQDUaEoP4tSluR5pWh7K16uDe9o4xucr9iRP04sGOlPFfbYyf5sJxPDcgFMDW2jcLPwNWNl2k
QIOXevxMaL1kgl5z4Ftp55uZc694wbXnMasOraIGJ6mtZlk/oXl0ccmcfdNoiNOGt7lbitZSgRjv
k2fNfTLio40tXQOI//MYX57O3/2nozFunSzz7ADXqBHAG/GhseVCD5q5Bt3Zn1v63quBs8sY3jAq
A+ZutDhBwg2kn/DWqup7BsGXCNxsHw+2RuKwcQPz59a+r52vrY2uRlhCMtfulNoqvcqMcWwFJXzl
Qnv5czMXXlBf2xmtUZCsHccZxs9XAfPWQQdI+3irMqBhOTJWDgQDdKncNz309tzo2lP0nezJytaN
ieG9gFkZvsSA2gTHblHJMCJnd2GYxBA5r50OJeV+qS7CRfkA+W5I50JueaVOoEguT+bvxkY3lubV
UsQpuq1HUI/qPoT6zhlUsuW2EfHEEr08lb/bGi0c6SlqkXEDxwC7qdpD5Nw4ysRJ8z2Mx9hRQZHN
Gh4xnzCBs7Fz0l7qpa7iFEjja2J0d73x5jG+cxMG1kF1DarfRKe+7zu0iFSJPtw/FMjQr7NVyrxm
viJqy7PrZ13wRVh3OyWECQ6ZQhpONTXaCkpaaWlukNrSW2j2BzC57wh8kv2tbyjlVJT4PVj62q/R
fpC2EXC/ilsUUsiWzD3k5QZGG/RWkhmMEMC/moKgXl74v4dyjGrM1Yq7rY9rQh2cit1o6dTPLSs/
vBzuRUpn9iWKOYl7C0GWOULkeRJlU3vve33/S6/HgEcdT8+o8kGP4BDI7z0bdBYx42UA1Q0Qsbtb
Sf1VDuKbASroxEK6uDvOej86wCsDAJaaNbVFZLjIooccKiHCv5445oa/8jXQ/tpB7ety9YgiEi/k
tQWbDMun0IvvHefgcIisQ91FFO5SBzUGr80rO9FQoxjoQdUUPfTioXPW1WHtne3SFCxgxdE77NJc
LhXSrlpkHWcgdS/CVjX9LLn5udcTG2cc+Fd1DloYSVsrCNjcsDeABM9K5zHxnn5u5wIK6evojk7T
wFbjnPOstSgmL0yAbHAUSGsRLdkYDrnzHHhH4zKpiwh0seGAbfVk5ZDabCqwoJDjWASpO7WmL442
l4whbYWK+jh3xVNwxkBwR6AHDJgKzyFDnTuBCeA6VUBwGbb0Qtk2tzVYq94yCqaW3LCkvi253+2P
FS4AmQg1wdF++5pu+LxjMF4RoBrMUohFg+qhmv/+Qw/TYAB6qA/Bl5Sj9VVEaQf4NObb6e+0qJs1
SjsxqBcqfV+bGF3SdVLbkSjtypJUBDBcbtUZz2AFgDhUWXROt0lZu/QIfCo896CnD75RLt1aczeZ
G1yxRHlS+nyjdB5IIigldQ1/6A083QI9skB2WzutBWO1pdq569ANH39epsPR/W1CxMDiRe0a/42O
9kpnQNpyFd9eXntQd5k3Lt9HeQcz53oRltkt1BdM30mnbLcuLsTf7Y4TTHqQBgif3NqyoTnXwHuR
gm2VFzDNLPD+xIL4uZsXuP0G4RpE7vA4lJyO34XUDkOFOm1llZSuAxVsXgpOpK8o+6TInYUO7fVZ
ESE1XoAGhYCsR7KaPtpqe1DL+tHwYWOHoHAVCu+Ki+hIq/g+Rk0kL6sPjbSvP3/tpTPq7GPlUKk7
OxNdxvNAo2Ft8SpdhC7KBnU8z6Njgsf9zy3pl+4ADqUPFao5ED4Yp+6heAsYT2KUVqLW20Rxnj1Z
g9GTH3tWLmKveUkEgYmCCvXYLAPEB5jwzi4WlOjXDKmVuZ2mx1Q0MFcm8Uvm5osKcmUkh9h43gID
IfJ3cBZ3rDcOeVov4Ily16fOvaHqoZmGzTYHYbAAQykkz6WLK6YtFlEl1oouryopnss2g9ZwufM4
uGgZOKBd3s9UGJEltrwjdmKSAPCtTNykfnrlgAvoCxCfgsyA8UR3//NQXTzQz4dqFHKhgKTYIGMB
NEDrRy125kYAbxxCVrWTPjsdtJHrdmHn4pWmjVkYcCkuUh+0N2Mj4MaSh3LCg+HzsB7vXQ6hlEFX
CYot44JtlrWallV5A0bmti7xjoYGn3YjPGWeQdOEqe2rUjbrHK+WqOpMSciit49ptxFwaDOyFzGc
McVtWILBjXp1Wj/Z+k7zotsse0vjX53AZeBcZxK5x4+Jobx4ZHJoROk6zOyx+EbHjl4EcQ/dyc7S
YNyRw/4BjOQQViINFyfNgXmW1i9pxZCwcs3ahjVeDQFg6q+l3eD4DJd6AzHDauDc+guOGKnUQEIs
+m3eQBlAqIuCw2KM2/tAQC9Egv/o5Q+u9Jddp88VGKqRDobSRlURkLkzyNlAUQx6nYGyLLi/YLD4
CvL6OdOMJW/7fSRWjq7PqjDdSkVbVvIQwVMlk4eu3ETYmSnTT5xaDnSLaQJ5cSpXLcpBjUdQN81u
lfqY6K/Czl+9+irvo1VX3wTZwWbHUqTzqrkq+S4Pr6vaX1RDitUr1wSZP69ZaeEh4O4AFon7+8p7
VeS+chkYxnj5gtvfK4BplSfVC+ZQDbg20l96dxMkPoSrlOuYdKhItcZrkcl3tdbMsHirofafwXCm
LPWll0M61yhh6JPnZtLdGKAelu+JCKGoxmeuImaN1518h8E4BQzNSLutCsivB8k8oMhXNlcUwvtu
/eC13UYm/hGp9EVZwCdQjyfW+aWr4mytjGOGPAw1pdN4ZbXQi6mJB/+AX5x81P0dz/qJp86npOa3
PSUkJMmQCkPxe/iYs6PX7rtaU1lcWlkU8GVMSkj9R8ybE3BfcZptmgQID16CUqGHBDXO5igT2561
ZXvL4cxkx8WpxSkdanLZ+lc+r6I5ldAUK4ilQlNUKimote66doK5EesvjZ6vbYGGEnfulvKXrGzT
iaC4wOiaqO4+q8pHKKq90LwYdOzheEDc5ilW2LwIg2TqMrgQC6DO9j99Hx1wmMGw8pnf/DdpX9bc
uG5t/VdS5525HECC/OomD5w0y7Jly8MLy227SYIzCY6//lt0UscyrYg3ycM5XV1qGyIIbGzsvYZT
2L2QeuvVq7adQxV81t6uTfBk57MaKk95VjWnSDJWChOXvEPJCDThMFXv8lxa6r1gNyW5ZaLgXA87
F4/Vr+eb3ikHpc3VoqH1adBBxNcWuZ87xFtkkKK+PtClFUtFRUS7TtIUjUyeMRbLTCjErjrVwegi
P+xSJbzL5GKXi8MvQWhX14cjl8dD2UEiYNlg1X5ftEoteqmGtuSJDsSFOgScAdrHKEZVqizXLbJN
pqZ3PoXDhgrFyVgs7LB5SLrnsrjPDMDGKSS2/VFwXXTLDkiTCoaFkU5MNmjvBIUtzms3o7KLvsAR
cmCrWCVmAysOH5E4gpeS3qn7RFOXpKa3FYHkaxZ4i5DC4qsHFqD2P72qFM2NWPdLgrBCCYMz1jZm
UNcro5oD5v94zVAtM3SDqlDMxmKezj6T1JrnZR4BKtXZNIIub6ZYSbMJ1ZnANO6Hb0t5HMhQgDaA
4CB4c+MXOYsVXBeToYyy6FTXwiYr4XHgHRiqPVIYYh7h2YNb1PU3/cOWQYQYDBLZP9/0ZIsaBTxZ
Nb+qTn2ou3Vl3ATAE+Zl8dbmtdtHoaPQ7qWOhr3aS27p9RTiJB4eHS9UYMHvTJfdBiqpuSzsq6jb
QXwGxnjJcFfCp8xrNHTaGjCragniKzfAmC58o7QUuDf0VbqWVQicgGS2BOV532fFvsog/zqUcw/5
8/2J6EVQ6EQC8YDG/+Q6xQqlC+I45Ke0uKWBYGaQTU0aWIVBN+L6dI53v+8vECOp6HjgVkBAcx9v
q2cvMIc4DEieDT/FxsvQvTGtmgkEn2fTtRHGb3A2Qh8QMrS05adBGO66LNuqshyZ5RBZCtniHOU5
vHAaKGkgb2XaJg34xmh3eio7jQGifQ++hg6dKO02GT6M8HHQjiR77j3oQcB1U4mhzQ7LkzJ1qhjm
sTko50E+EzR/FsOBg5ABh0BRk4L3+nmzOnuEsEIpHGoD/CRG+UYrYSUBhJYcoJwaQJ7C08w+etGG
eC2TeimlDum6tYoEY+ZVjS99MpGGpBtE0VG1ULQfIS6OwlLHpfoU1JgpNCubiprEn8M9zAwz7T0T
T6+0tFerU+UdB+GZQ4NtCOeqe9LPwIGCtIjUF8k7EaFW8H1VkFRjeSErMar6jU3dODXzI4wE4G7d
mtKLtFZQCgleCC6p4PI80vvrq/7HaYGwhXGx0tC20eg0xSl9IxH7pEPYimR4Q770YmPGzQcJWser
+Nzy+bmbMZoMkVHcu1W0/CbP6tdBmalDE52Uo/RW3vN39XF0pXjQIGxtmNVK2jU78Zd3NyfYffEp
z8adRMoYYvdlmffRSQueaJkvigh+HekrBABWTdzO1LUuPyRajjjtcQJP8Vk4D1v40cbRCWo9cEdn
JlQ5XBbc6nMFNP1nyBqn82ukyZmDBs0gejLNThABcQayV1pxoyOAQRMMGSp8CKxSATDWTzZsQHWP
Z1sIXUHoAUJYfFUF0VqDzLSs2jwL12UHBRcm7pmWWTyAAzGR13JSOARiIGkKye8EGjLSvTD0pt+s
KybaHfQdq36PR8WShftgsdGNd9Z7S7SokSV0ZuzjVycbCUWEKPAs5CtHFTI9meA52NUOgL1W31Dc
TQuz59zJ5AMvpNtALt26U6EDA7Jyvua17xqy6hjhsTKgwdWQQ9ollvDu3eY2hXlq/qse/TYgT6kx
ctJyzRFwhWyidlu2htNSAcXrdIts1iy7bJXo1SYcUKefIxr+bFJMMo1JdG9UuVGbrGfQJOgdfshu
Rztr9TZYdgSWnHNqe5dW9HleM8aus0AM97e8COUyOpXKe8aBfxZQCxl1j6Rip7dkcT1KXFrS56NN
FlogZAFrcoOdIphvwRepBBmw1QpLEgL7+kgXTpjvCdskRKDBKtJK7hjCYWeXB+PRdyKoFuqwmIZC
gD+rc/CT3jV5b5PYUA00reM0ik6QZ12UFDZyPrPA2XOCUjp2KX8Qye8M5a6uYRCQrMIZfMLcHp48
b1NkCe+NJEK9+CAEj/8BPGWM8GdBYvJ8qBmEfRwo0IwHRchAVSpVIcMPYmjUV2Y5q83x8zj7Ptz0
usNCtK57Gp08AcSB7KlrkZTAeJUyOKMnHPUKYSYbuLg4kbRJgO0R8QdVodMQjJjOx60Aq9ejgsof
Tm6z8+5mluYPTsS4Us4GmuwChfWiUJV6dJJQaALMZ6EmsbvIVVBHpRcOG4Qge01Z5M4MK//Idr4P
O10hIPR2Eh3PE1nbtmHqajoMh4XWlSm8VeEEzWVjxSU0mOH1WEKy0Aj9uV05jvE94/r+HSaLqPd8
ORDKNgMdRF/Uv1tYEdYvo5xN5Uq/gxhOiKoVwAF51ufyZw72feDJcmq47Leo7cUnmtS2AJFY/hG2
s4We60837T8Yfpzj5qkivOGem1VPtJjrcPysdHyunc9eG8BbZEotgCAX4JF5GJ0qDtNn1bf56JrY
QgEOBTbPF622G1ZpFaEomc4soMtT+DX05GBq8z4feTTRKQNtIoEaWgXXT2kOrfuZDf9cIl/DTE4k
lRF08zyCOPom3Cj+Av5YDxDlgfj+w2Cp63ydrAaHbJpXSF3CMm02kF8KPGdn1BR9lBm9VBQa4lxd
gTc+SkkghWYcbs3EiQOEOuV4fWNeitznA072RIJqiV5klEFONLYVuGbT8OO/G2Gy+NlQpZXv4Swc
cMnj+VuDWvT1ES7GzrPyyKS5RFnVelj07IQ9YMf+m1CgapC++cHz9XFm5mqKKfSiukQMQXIkhXce
OSryDEz4Z0tvcoqPQfQsH+KF0GetpLPTiBowIA2ZEMEUFMlmnFlKVe96Mtq/NAufwuo2eQaUgOi6
JVegjXPB8YlhDbG3p2q0k3N14cmGJRhzagc/Ze0n33JSY6BQ1fN7EfcQpUDirEG+CYwRqe53raC+
RI3uJPExgmZuh3IZAc28Fe+C7F6S9gXce1nBoKH5lsk1EHVQE2zgtAZqMfA4VpiGz0IfWwmKXFH8
2layoxu7kMGNsGqBMoACfpsC7LsSoP0ZipqTssBC0gPIMWaqbJfX3/ZP4arxOc+KYZMji6lx1Yht
y059aZar6i54il4EZ9Q/Cd8lp1/BhW2ZL+bu6583qx8h6GzYyY4UNINGgY443sa/SzjBUV7vWhyK
aFmuklDsHA0W6EXfwDqgzpZp1OJOkFe/fVzqM82oTDXFbUZ4i6p4laSQnvJQ1M+7p7KVTl3b7wrf
WItQ5q2JekwgX+yTFx3Qxqo1bCQ9Zu7F+7pH3mjAnomgK4OqDIE0cZeGN0Jr3Kqsd1mXbXw0bxul
f00b76GtBlvl+kxGdDmJPpuISeAQIK6oVx5ShlaHMaG/r/RNIUY7w0hWFfwqWUKsDuKMQwpR8Kx2
WvVVxGq6vgh+tvW+L4Ip8NYrpIwrcAo+Ueo9luGw8mMY8jLIr6gfJZRpFb1FLTyBdHPv6tCY7Rso
D8u9FZW1Q+RsRXxudVlvDb5i1R3Ml7V4oQCzrpflOzcObQYD5nyu3njxsPyauSm1NuEU2VTpR6cE
JIAkg7sXDs0i1azrkzM3zDRcySlKyFKAw7Kul+iQr2nAD2qSrK8PczG8nz3NJN6MFpzhgLr7qcvz
URfZbo2PHIYJZTvnEjX3QJMkgwxDKaJhFJ2IAQ1T3CxSSAixduYYkS/moWcPNH6NszCfezBZESSc
iOoxOEhv9KDapV1uR/9kVAJduLEC97jpICVno03n0n1jxXsNxmZEsuhh1ojzByoQZLuxtQN6gayi
pDWZX8hJBEPZaQzAFb7NutoCK8yJ0VSFbfemj4SlAtl2kf42oBqfKOLM1fHCnH8bfTLnShxRgFQQ
ZQ36q+WpWeXPLZuZ8bkxJhOuF0WuQKILSU5aLdqBWhRNI4JO3fWFOgakSeT+9ijjQj57r74q+mVT
4hLOoM6hLAWndoUFn3WJk+bGmRxMGg+ERmAoQAastqFhuUoG1E2i1OnEwE7gDuNrMFhvP0gnLfww
tiPUplDXsUXde4bhqg1r6S16lA5L34g257R6Ybd+m4TJ8dXyupX1VAhPPIYqeyLZXgA+EEzu9X51
fbovHdDfhhrn6Xy+YV6oeRSJiJToKxWVek9DF9sH7K7wFmo3dkQzc4i4zaSnIXpJ4VaoZsBBMDMN
gfvkM+Fw5smn/uh+L5R1V6EKLfSlQwRtJefDKvcoDMNnIuKnO/2VlaaNW/rsyUMiwn5RFBhoR+ET
cMyu1uhmrGZou3jtA4RbFjrjliQNMEfwUeSsSgfaIOi0gKRlyP5KkqQbxpsR5gBHP+2liIfbbpB3
vvqo01ethdp7JtCl0QMS3ZYPLNceoW9udophouuEBmhx0+nGWqnlbSfThdqDXQW4GRIHCGunVu1v
pbbEF8I1Xq2QySqrPO5tUSkeq083sn5R+ZDELm8bss8LSNenASDRK1Hz7FHdORdUO4sMq5tNXi+k
8KCb6pKmA7KpwiTs+8TxiGtETcTw1HevdXvs/OP1NXlpDWhoK0ExRxY1+plOnL2YPMr6zK/r8JQU
m5LApaRcCv690omL6+NcuqiCOvU10CTWpJiiXK8rbLN/uIPdswNZD5CCh+owZL8X5K0ObGGhOMUN
eWSROUdF+MlIGinaZ19gEoSqWjKYEXPM5BrmlPv8oGy8lX5PTEE1JYuZMJzcR/C0ncPRz83w5A02
elwqWYwHr1rfqXCXhGicNRRb1fu4PsWXDo3zB5xEFy4VcgmHvPCU+r8EpXZBGHA4ZY/XR/lhTCl+
P32n2n4JlpLWBdjKkOZvoDITWCX8O1HkdNRd41T3ASCA8NaYK73PnCHa5NAXo0DRmng8EoMcxeLo
rgl8SH1LVtALpirAKqISdm02uNcf9+K6PUs2tOlxP7R9r4heCP2lp7I5BPLJa1B1Yw+N/i7C56Kg
jZkgdlG4PfB6pRTPvciAas8crYsdfYDnXdMcPIhEwX/L/i+/3CRP6GMRuk0+ZyfuQk/UN4Wn3OWr
wOo/muVb6/oH2JTd+c+FW+7ixZwsy0805mQlTLa0OqDVHWbIPumxdVS38M1iAUODZ83MVulds8+t
9MF4v/7Ilxb5+euY7GKSSEjwMlT06uQYd+8CbBTCmSFmV/hkx9aNzo0mRIY3qMT16gc43ZkUlgKh
2ll6De0fwIGbeFimhC+q5J7J9NjjSKOtOHNAzz3sZEcLYpr66B9GJxFFCALpaY7FVrQf16f0UoA6
m9JpHVbQqdcGbcNOZfTQlJlNkxX3hbHL5FwfaOZxfkoLQJljiGoGXZ1kkan3UdMtdHmGQfcJl76S
atDJJS9uZfjUEVyAFR3K/GG902DxYngaitj+Hr34U1gmL1WDElTT18syxpQSbdw7ebzi0PAoGsmt
YYaTBuygdPSGlr7VEdhTKMEtp/Ja9YR7UZVvZR2Nv5rkPnDsHIJiysmoUCqCUkekFHuVg0cQi1Vp
63liEaFf62r/WJaJm3DB0lCw4OUrGPCmiBbqAJmhNoIAG114VWbLZbLsu3SLPMkm2kdZqBgYHkcx
EsVy16IBHKhA6wM+d/39XCrnneendBJjVdTiSFCluOcB8YKK2ToJdBSrBPCOMtPglev7umPAuMUj
L5mIDjU71TKYNfkTTM9WWiCaaV3q6AEB11+E6jNgmWhWs3J5/Xvq4ya/9oonMTlMChoMKDGeIB5i
c1I6GmGrttJvQ+A/2xaoHdgzCRx4nPBQqchtm9QpvAC1jBTVlyctP8BhkDVwLdd/5T4KeiLqSIPm
UE12+9A3xV63PUlY6G3lxD6AeJpikbo2B8N3s8i3UbqCsTYBsM57jzXoqGlIIMBnhOkiLjaCLoCf
qiyybNg2JDw0uOjQkm8Sn5uhxl7CIQPmmXquErWLfAgtmC5bPR9WANg6cJ99HXCJb0J9HQXEpkG4
GHy6DtVD0gyrFlVTmHJtUAA/in3jiIG0zcRyEaXJDijDzk1SSLpKtSkUcBqDo0OD0hssngaBbMqs
dDO0+CXN/xBJ6EhVA1FLuTSNJLVhb2IKYbAvpbmy2KVdD/wlmC2SNIqbTRYVwdZreJki/6k+hgxd
ZeCbaTFTib7Q6ZGBXoCQCOyLYeQ2BeI3dRm1HRP8E3gnzhALS3144TFfyQP0eA2YtyVMRRFShiNI
MqM0O3e9nZp1KLKiin1fjc1zwNyfmvvgyQN/32JHbdW6vd3sJEcOTL7v9vNCqZejNyFAEhmGrEyx
YRWhHW9jBXtWKiw57yy5eSRA9hSCN5NtzI00CawskPMgHlB28REd47i1vdiDiYe+TeI5xti/SC2+
nmqyaIaYKC3n46UcFxKFfAQCLLN+g83lGnm+TOlLB0cqWeNWWWcLyLWsgkTeCF63EOM5AfqLFwdR
+fouk2iTdVWslXGBItvOOJLf3ZZY5U1yC220BV/npxgq+GZxTB/mLg7/IvX8GnjcWWd3s6pNtKxV
UUcs7d7q0fwNQc+Cl47w0LtAAm9zy7f7BebBona7NGbUEmafe5LeDSEu356cMJh4lrLJV4Y7AG98
iyivb7t1cDfsssJBecIFFXcmwv+LFOzr0SdpXl93MmljnC/6jh1AT4tdwRklB3u7cMPR9NWu5nbx
uHx/HipfQ06yPk+Rxc5nWHJsNdiVGa67X2gHmcNvze2Xw5wU6vjbro02Se0a3PgbHRJPJ79NoI2h
3o0CEYqcmlAxQAuksOE4OLN/LwXis3U8JXHA7U6KUVELT7qegBnzkcW6acz23MfdcOXBRqP780VL
2zwsQp5h0RY3dfMc1Z15/fQnPyX3P+8df74pZRKIsjTwWuLFqMD2hh0BjBpCaF6hFrRA8R+zgAeH
KxdNV6VUPWmKv2qoeizl6j4a9JuOq9sCmFIxLW0fhBmGYzuP1Ts1k9YqfBdSLgLxGXuWkcA7s6mW
VO/cSk5tBtVPJiFJQPYfgDZH/bca6j8hBcsUd94a3Lk8R29TehIzz+zVIzSUzFQJbBXQGKHd97Sy
0uQliGoryZOFFHCz4G9ZdxOr/q7mOwPtIegRmUag29BlMKUU+Un+BNt2U5AeANM2eQzHll606qHZ
dIXgCnHsyqCFqt2Bc/orhPR9jZQx1yQnfUyxVZSTn/eOpr5BTOwQiqqlgfbk+aZmlDuBpKvOy7ZZ
SBxdLnLoDwEUCFxxF+po4WPHt+joDzxeVwmy9ebN659Jew/7PlfTEquC1IEIW/ImKmyPwiAvGQ4p
Cc0kTGwubHkK4ngabYO8spEaWAEsrJkCp8SEO3EYOUECp0VNNpU+tzoNaL2UOuAQRvWwkCnH7OWm
Xr5x4Y5QtlH5u+AdOyqZWQZ1mN/y8LtUxKUOOcOhk628e9bhDQsJJsAU31Q2EkuTpepV6HXFpjce
FCU1W5B+6zcxgS0rGpGSsKwamGzgRVZlvufajsSdWdHIlfW6MNMU5AxYMdD6zqg/eFVYoFPYlGEI
pRbeh0CDbJLmwMx8IUFWSpKS1FR7eFAaoVWARWtgqRSBhdqaXcmKJetAKGG69dolA/wlK31ZtL94
gXJmsNT9tceL+z6CoSdXQODS3Gpo3TLnjtbHtqcEG5rBLg8jQGrVywszkEJXl3qrRBuzEOChCfGF
HsJVnYyckXZOnsJJMCYW2HJ2EMH9IjsyCuQZElYPRRMRbpBFnVrcgLxa4u0z3ph13ixVxpxUfIQC
IhLed17tCYHuWtq7vXLIWfY21GzVDMm6rDLL87GDZLWxYce38cRuE7K9PO4EXizqEASbDHckCPIa
hWyDmupkfrlTO2/rI38FdGytRQr82p+V7FgEAHo/SCVSCt6C7VXaSgLrnFxa6LUAdaDUUT3dLBrB
VpRsQXjqMJJYEsVdFU5CZjXGs5asNXC7awEjZj65zaraoWAqZkcwMZ3OwOuv422B1dDVJah5mMco
FlZ19x6PC74VD13ybBC6qYn+0KaVVWkw94TvfINrF4tPuRgtKm0Ri+zWg/BfPjRgITM7Rp6ddXCo
RzjJ0QlqwNJrUoj1qfC6SwAsZAU61/dSn61CrVlrrW93I/OR9OlSUkMEq6Z6FUUjNMsCzs0AJWgQ
28vTe9q365bh1AdFLS/TgwKBhEyEThEeDlcsyIuljQsBzqUPoqlUyqsKpJKa3BvgA0axvIaCpRXl
MZQywi0fjqHuWYPXWhqXLd4Fy1SBT6ZGF7QudqKouqWQPrDI2wdUtyjKzOovqEOZPO3NKNgYQr1M
cJdVBmpTITiJpbpWhM6hwlsVPStevi4MvqmhGgtjREsKXiKtedKVqHAwiZs2i/ctdA1iD14IXrqS
DbCLUWp3Er1wi0G8lzNu2EK5zzVQlppgAY2km6BrwdXUxnDYbFDTdEOhRb86BUktGgKzM7aeN5qc
arcSFNn85pnjz1rogD5RfkOxAUYaEIc36ZA5PPaXJenXKFraeq2u5OgXbrgWpKB2kjfsctiwQjzT
zZMOo/qWBMXqSIrvJCmwZE+3fYDx2yG+JVG04iqUC3BLClnwGqnGSN5xW+bd+1KFq15wE2nCLmPD
DXodM5nY3ME9SYbhd1wrKVhGp2RQnBBWj3mLS6NmWNcP1rmkS5kkuiyLPFKHGKde51tvQZdhZ9K7
Zi26ss0f0rUPQ6LrQ85cKT65VmcZblsoGixpgKcOwjox0SRcl1lj67D2rNAYuD7Wv+i+faUNk3w2
A9eprUKk0y1ARqbiAvnn+mtZMQGRdbRlsExs6BLczMlpX6CajO3qr3EnuSxQ22EvDeiekwVsOcON
aqwK3dYslZvdkkLtA4gVSJPQ33UF6xiLLGe/wbhAruVkk9R2yElPygglsZHsglJXcwN/Zoscgzvf
AuPpY+76drk+8/XEk+Q2jLRK0jI8MTN+jcSPkEgm/MXNEFGiTOZk3Wa2xyef+GwRCTlRQskLcAMe
9jzZ+QW8bU/X184lBMT5O5wi6QwFSkiRj5Jw2muOXoeWoqfrEswv3jLN6oBfTxQgkw3YDuMVNsqd
oEk2R1iFeJdS9jsx92xvNPIUeI6zWSthdFsBjwQkkCE/an6yjIwXj/hujQNaUR5nvv7M3YZMMmZV
C9sECR87hafB1U7yQ9QBt+zGbrccbhuoYtujKvXoBXzPlvktG0zZnC9V/PQn+J64k0kgk1rozlQp
lHobecvjG4mh3KYDBgid6A5Cbr4uLORAcbwgd9PiWBaAeJehI8iKw3PcWiCqgFJapfZbUVZs1Gyt
QPo/SBfO3GDIJAymQDT68J1npwBySAmASF2f2GV4zwFlS/VqF6CIRUbVzozZDBbmlfbiy806qOA8
fv29/YvK0p8b6RN6d7a0DcICdGjBox1NKUQH2eBaXituZRU7cgB04Da+U06xEzj0MHcFvzgLo6rg
6KYClc3JHvaiuI/D1kBjWN9U+QPv/m2q+7gYvgaYXkcThVOaeOMVf5xiiZt09DIQ/f8o7J+NM7mQ
IrlhXS9q4alA6sZqz/KBlYp7tgTgcO8htzQCKLGGxlNati4PjryG6XMBsCaoeb2vLtIwcWZe68V4
fPaVJtuxoDL4Dj3mdnytDY4huG85DcwhJUT/4GWugjXzKqco+EZSBhYphJ1EQbWo2gOsasys1IsR
/+yJJnumTnkUJByTLHeCiSuw7L1HrLKocIqhpHV9+ubGGs+Ds01REcJy+E8jmEUlFg6qcfwQVuEC
WanZwFr9+miXUJ3f1ukkbaC+nMf1CAdXjzlaq4WlH8QVip+fIXKeYjbuqx9n9dlMjk9/9nTYDDgC
PDwdW4XLakcddaG7QO3OrcGLBaizcSY5AdqbhJJGH9dg9Nps/U37YGzCW3oXm05rw49Q3jYfvq2Y
c438y7Xds5EnkUU2WBAltYyGAOK+198lcrXs8udR5r3rCrcNFZegzhKhDBEkg4WKAjoU/q0yVlXC
f5/U/C0KTZOHxushEKJh4QJBaZIwBA52p8Kjb2YRXUx0v2A84uTk03g/dEKOqlgLx60EXu8mO8KU
Zzm6UkuO98hu619o2rjXh7288f8ED4mTXUk9rZULDzPtF4cCqNpgVg3hcnJ79mCTzQiyaSKKDEOI
i97iWEbKVnwoYIENbvwi0EzdVJxyHR19W7777x5usi+hDRuosYLzI82fQ3i1hlo8E2jmpm+6FVPe
C52PdEVHwwMSDrIxc/0ZJ+fnXv96P5M9WMu1UHsKwF1hgzu9VNsFSPtKNqcwdokkew4imwo+S3mT
Z7ST0E15Krd8Ve+yXfxYo4cAWaSjOtOAvxxY/nyoKQC9ldsspyhRwf4j3wktmt3encQe5XYPBR2U
tbvj9XUwM4lT7Hg9yjswCQi2FhUVXS/smCWLluoz58DMYvic47O4XLQ9YX2LbgiI1BZrB1NrZyZu
7kEmMSKhXc9qjeGgAcJJJrd9bZhB+nh9ti5f8r827OfnZ8+hSGHBA9ijAL4VajARwJEmbcDWEG+w
WQNbqkzpI3Q95/qwlzg450vw81A4G7YmAxA1/RDCfhZSzt2eQbeEqcpY7aprKGS3OTT2Qyg9vKQJ
NdWQmgrcPAQ1XYhRZGtjxU6HaXhTbjKhW/FseCiKu0G6rwPw6kfyPMjyVeG9lJr6ofJ+k3YAXHnN
noWd40HhQ/dy1y8UW2b5whgyU/VVoI5x8yn4f4IPP5vgSVwCBaTsBAHrnwrrPHjW+82suvrlHOFr
i00CU+15HPbVOE10lGKlYsnJHmRcc1VBj0qAPUTrP19/fZ/H4PdIJX8KkEDHUzF0oHW/ZyUaNBt4
0/vBqdN3mnY/wN4g7JuV7KkfdZ85SRLfajpbaL1mSwIIiAWoPQG0ZMfju7Rwc7JzvbTBerOY9hS3
qPFAM1mMYrM2cGT48L+uXuuqcHUmLvwAos2DxZNfRL1T5BpSesNB4PS5E9AV0dOFhI0hxQQicYdE
UGZW6ued6tujIneE8QwMSWQqgtk8eVRZFNIcBrnNQ4qibMKBfOFcduCWe6cmnQId3nzFPPE+jasP
DnkwIxEOZVndDUG5lRiq8ZmSuVC1sRvSWZnyoKunKAR2eKDNMcqCjRirW8H3Nzpr77Om3JM21U3S
DzddkXUmgXcRVhAKVPm2hGUeCd6CKEDFH5TOqjqkIOroNRoD6BvABOkB4pQLqLHrKDUoC1XN5yzv
foSkz7kgRFFB8h7xFd9fexILqd61fvPQoSQnBDCyFiD8F7xfX10/kqPvo0wBaJKa1CFHHfcB/7Oq
KhlJl0KLtdF9XB/oRwyfDDR5tVmhxgC4YSBSZBYiglXl4QzS/Wd8nYwhf58yOYAdtDxOmSLKr7LC
gUXCrQ7qGkEH8U3jDh62rt6mVj/AlxheggQCll7h5Gr673ODJ19lcqAgP0Ivgwj1Q7ylTyKYiKv8
BqLOwj5ddqPzmRvlZr7uTmwjb/IPbz/HrPgRpibjj6/jLOb3iOKE9NhJudcduxJURNSuIYvjdhp8
7ZHWwwxuAazb9Zc8t5rGNX02quGRpq4bjBpRcVVUAYByHrp2uV2rc6rsY5z9GSr+3B50EurzRur0
KsFQapehEwajpOwAvyM7ECmaQTP57sW9SHEpU6Bujz8nb7OWhoBS0FAfut4w0/i2LXNzCGZ2yMXl
C3VM2I5hCOnHjqe9EWnQmOMPHpQWYRCQmqFXHsMBwBtDUSwvpgCR8W7h6WzZiLmrQ9nZTBLJgDZv
fZvrqn39bUqfDPLJJEuUiJDAAnlAk6fJK+ujOIVeuPrQNWiaR6aGxEvIbZm8VIVh+T2UcZBAoEC7
lLT+d5WGuLw2SyU39mKeg3ormgWcmmuPmZAjQs96MagSau8FIL3MlarHwAcflbwn5WvRhFaAoytG
GPKAAoC4/WIQNmI+9pzusxz8Dh/IPb9FX57cNIryFFadVUG53EcBU1UAPYwOffjU0kWTSbBHU3fQ
81sOlC7Rzgx7W4sHqLe5QgE1Vd13cjmy2YALYP8OPtDovhugC5KwXRZ3FurneDh/n6SPIGhYvbEQ
ElgSKUjSoMPTvRdiiXag545u8XIg2pLe+dAhk8wyA/E/vG8Y2zbaLYqZZhdpFqQB+0wHvbl0UFN1
C9paJfy9RJdpi0L75cfSLhK0XzVEXItCxy0YvQgtMlMRFe2Yg4EF3yOibwcGnjN7icAykFLokLWL
ni4kMLi6obZGJiV0dp0+R3Gtls0sJqkJF+3ag9x6utRqyQKT0O7llVRXb1wvrKgoHmCUuPJJAVFj
rT0WfbWCe+FGrrdddGil3m59CGE35eL6sroQmrCoYNwDo2YQaOg0gyrECiJIg/rAVnylLPlSXQTL
Pyve//PW/T//Izv8Y5lWf/9f/P0ty/sSFoN88te/78K3Mquy3/x/xx/78599/6G/3+Qf6ZGXHx98
95pP/+W3H8Tv/+f49it//fYXB7YovL+tP8r+7qOqY/45CL7p+C//rx/+5ePzt9z3+cff/njLULob
f5sfZukf//xo9f63P2QVwe5/zn//Pz/cvyb4ucdXyANWf3lN3//i1rxOX3/87Mdrxf/2hwDdv79K
o0aYDO0/QKxGvFD78c+P9L9CJU2DmSSBkwckiv/4S5qVPBh/TMFHUJ5BUx6UHmjE4gVWWf2Pz8hf
FSjHSoZG/z9737FbO5Jl+yuFnrNAbwY9CQbt8U5uQsjS26D/+reoyurUPbqlU40aPDSQk4u8qUzR
R+y99jIyEiIXo7p/nucvT+zPJ/i3osv3ZVy07L//67uzpwYHRPjvyciZhOb0mlk6zjlLoayPoDaV
zgK8vkDmTg4CiM40CtX7kOexxbA7adLvEpjh5XMLq8YnMAbfsA0FJAznraGIT30Od6/wMVmMuZHr
AIqP5A5q5IllD4/g1uTH4mNOBJgSKuZYvyox3Os7oz/ySpyRtFhIYZwlRNImmbMNPm4HSTFuE6le
XL1OUMe1qewnoXAcWxltYxfv+Ax6KnHYYQRlfnmUf9yir7dE4L/vsbgny81H+ubisnq1F0mo3rUO
Gri7TK9f9Nopa9wESVGtts7fS7RXWp9hpWqnTdDyoI4Hij+Oqa2pg51DdjfAwFccnDDrzKhalcwg
SavuslBENTA3Jm+M9/BieJYl4yh3YJUgNhZyu46zAy6QaI9WJ55BZWhP+sy5uBcgy3RrMBUv89A6
eTitGOjUJDRKt4ygSwEjqDTgmalxVlB86KqVK49FAZ/kAoQTDbBbutOzaDWoolepLchPBrwTKqxI
Sdw4oTjaIGmjM5EtGAqedaXGaVRbA2msBG+fDTdEmbYSNmMU6bz+OMEzE7SSZ1HDBLDrnSRDPxtm
K5XFq17nHV1FWgvbDmFkhcZMU6nY5bUMEm2814bayY3Y1sQebnAdbYPM6oLQZr3sCLXilnq30yRQ
qEPDqWdpw2Z+H4Amil0Lq1iawKZS0agCyRkRRn6hs1u5HAhmU91gJHzHcJePQhHhHK4s3dK1wSvM
LGAeq0ng7liQ/ohkPIuXZaa8hFdoH/UbdJW389O/E2JB71Z0BRkOAtYf+fqogQq70ESe20sYNp+v
W6ZODxjF0TZTX6HSOhXTG1zTSDWxLeY+TioGrlblkJJyfpSAMwEeS8gEs+LbNUj16zqq7Z8/jW8d
xq9nqFw5uzQyjPNggNdemDGtMgjye57dsLz9Drl+HsOAqTGaVAAN13uXjhSzaVTaCyAvKPCnd4kq
7uLXxh6i7Wzh+1mJNKUcFW6gAN8q0KsDX8GVnArJxJip7YUTVbiLpdYIUlom3Wo6/8Vj/vMCr7rO
MuEaQ5pxnJiLV+GwSYq3EYtZL1yGbFhjW1iyuO+1qfURxdtnpcMZkx2UIzWkBobw0JNGhsPHmPbl
3CFTjVs18rfVT0ddDANUmDEiGRfV+FWHEQdzanR9eykbEj6HruSqCUFY9gkdDuk/mAeoHfW5e2ty
8pv7/8txl/P60tkUnAiMsBDxcomPQ5ebunjsgls0aO03r/AvR7l6vYJGiQDp4CNrYYwuwO5DjLMJ
vjebSNug5KBdmpplAxd0udvVBZLt4nwTFAiaiPjnSAfY0bqM8Wsth6O1Ie1hEGRxYePwBudxjCHG
2DAn8LWYKBDJQI+BFO4o5624PqbhZsD8t+E0kvbla1mvFa0gqtbbo5EcI33cSG1tc/lFjxDhCYdM
eeb8OXsstGg1ybzXcjmEMIsj1E7gGYFrLvBNyZy1p6ri9py0iBVWdQPaaGkkplyD3dQwp2kfAU3S
otvGyK6x5Cm2p26+h+dPLkDaiSlUGoEJN00wtYpAFWPwCxKax6YCBw0uwjTTUtT6EZLMqoG3xDz0
JT3ZZSNPS4WX6SSD190j+CGSYcbJGgdBMNjPi+eiALFXTp9ZeShA6kWjbCN3wwyQq5eM2R5JRaQr
MlgBSOu5ycxEC57KTrTUmRFVHjaRaIDCFq+AOV2KfrAjMNzAebXaAhzmWtsWqeAoemzPTLsLkU6q
ck88shYMljLY6WPFxo4I/qGPXHY0BwF682aLlCR5FpHm0eZmKcx+kBkmahAzlhsnqNMLVqQNCOQu
kyaENhSm0VgaGNIy9uxkkmgt5yQEP7XiA7haweRVKM/65CriKe45u4aP9SI/yrvhnWugMYRmq4xq
q54CX2XjmoeMaRLT1cD2rQxJPrduQA5OAr+BSW2O8CvWnlAe+mG066Z4KwoTiavoBnxz6+W/WuKE
VJZTOAZhhymgBI8Ss2bnn3eI70qlz9XDUDTYxCNV+5pYEbcZS7VmbIHKNF7qR9Qw8fRc0U2cn4/0
3Qro1yNdMyxGvkNXFuNI/QMsNywQ1ME1oEtsHL+rzdhf4uN0MlvI/HAbO7Wz98lr/g2PuN/f1P+5
4m+SgDws+qrDilLM94Z2EJJbC/JSbv4CEVxd6BXmNmIfz4DW4qnd4ePZR7AUCCgKuUV8lVnJ4T++
s1f1b6RnCUtKHFB2jM7sPcFNzVcEfmCeK5mp1bvqqaOSmVgxKJOoatczhbPFbbKA+Put6M9bu9z6
L1uCpiCUfpxwIgoBs28V+8q2JWehN5FNMlK4jVGA6asYy8Kd8S7vDKc1sSQMZkVjW7pRHnxnKy2P
AV0cDLUBnoO4/OvJiH3T90wW2QXAQYdswIwkb72XwR+oBaZiSk6K9I2eSo5sI0ywIJGveD+/8t9m
j7+ewfXsMVOlzCgCnEEviCTKKlPSWj9miEXgtzOEWqPQ3yj4fv85/3nR1+PHUoskrBUCu8hx5pbj
oxBIdibDJEvUiRlgIDPzmskU4fCfXenVK18HaTBN5cQuyVSD/v0gytusPbZq4ba51ZY3rvK3lceX
i7x63+OCz+oJWOfFKHgCDwoyZ/cQppk/X9NvX+YvR7mqqyJBSrgO+9ulg7vKwl+PpWAlRzVVWXfj
gn5zKI2Hr4oC0q/63VFf73ihFOKOXXjhsWl6yAhmbxRcrhRu1FO/eSN/OdDVc+qjJhY0gbHLlPno
DjDZSn0xeSn63JpahtGSfGsx/P0R4T1sqDqvfIvfzoNwNApUWp9LgghClpmDag/TWMOUthigQRlA
5MGuTGQWner7nx/hb14UXO7/HPw6Ng0B56wccGEXjPxQIsRmLofQg0fkPzvM1SAn5JI/rpEb4WLe
wWYDpubJTfrl8muu9pVfrubq4aUhkpSiAVcztAjvWODLMnjiVS6B62B7BHPdGvOU8oEOO70BeIGk
3IqhW4rtn87g6sOLWDJFBdDSS8XLVlgh6WFyBHWlayqpJ+kf399faCXQSnwlP6GV6fvfPJYBrvwV
p8T/9Q+cUlDVv2PqIqmSjpRGXljQz3/AlMtPFAM5Eov+WuflZUb6B0opGH9HNr36GbGOck9aAMw/
QEr8SFQNQwOEpgLOAMT5v8Eolc8IzT/fE13gIbaSkR0IkyjkSH776CMB5Yg2KPxZ2fU2g5gFPcZR
NhUXKqVsEyAUUJML6MogGe6eEP0Gz1JwIzLMcYaCCjOQSx7uVxgcgIar9kjLbGmbGHRQNbssJBI0
Mwng79fGHInL+1l6KdO3bjxrlaVEdhQLpCtr2oyId58hZISRGbdWh1XIwbfAUnJLyC2Rs3tkGZQp
STEzcTjwXZX8ITcXbdYBsqeWzIe6t1piTGb2ARwU8rbR5IePgRhvra0elP0ig0a+20WyS9kr/PgE
kK+F+jq3hdELZFMaHzE2TytoQrflqupMAxAeegdgRTtMS+AVjKFyLvrNGRmHiEdK9oWHmXZ6N2Zm
Jlt56mOIMXIbjJTiO/WJW+F/TpSjatWuAf0k2ryq96B5BkGm8xLcmYrkuIqBTpmd1xuj3AvlKuNd
CWwxw5uQ/8evM9Q4EHrhcRCkIL3ATj+ywK2HgA5yFzNxIgK5wF3rDDAR73YZ3Fn1ysw/dCt7z1Kn
PoESUeK3ES2whrXqyspuBEuggABa8+DmqT7JDu9onvCuu8gIp3qxY2vDh89FgmhMJNbxNv5Zryhy
Ikt1g9/2sDD9JycwOU9JLaj3ogpBwwn6cgtgtSmuFrP/CJ3/pgt8qdp23HliZqre5TTdFebcu9Nh
MgUb42txgmJyxfvyE2gIoY0w+CnaAkUlenyMn1KE2/L8E8xDzMBjmpc9983bnJ9G0d+jOYedjq4T
zfA6p3Tgs1us8rVg8nCUsrGS4kRsNqxUkD+g9gZ6gNRemp+Hh4DAJk7ZxjZzK440NEOUiE46643b
BzCgdwKSg81d7QzRQ5CPCPMHh9GByuTYYIrnagZV4AazYZGVrrWZ9JKn1jJigY9wksoTuNKYCF1t
J69I3EbadcHgze1HH5/z/jCpa014RiyprFlZsIJPntGc0ik309BGfoEdv1e7CNC0BVcEZ7IlU7ch
pEjX7HH04VIPZohXmoVozq6AfvlDg3CXkdnvXvXdAD3SB3t7HGHcCwDXUqVtl8DHn4L7pNN+uRmA
qX3jUprDJXUGG2mf2V2XkFqmXOnzibM4DE+HCjPAoYIFCcaUMU2t0mndwZZtHndVf8jXxT3OmjvC
nFnscXPJMJwwh5RPyT0m8hL2t32hNDAMQRj8e86emHyatDWmh9NgVQnMQ6zYWvI1kJAY4Suxm48K
vU5qDVthNQwmvPm0DH54sHwONgg2gaZTPenrLtkntkThnDCeQnXFDSu8OMEHg1B4Xe2Lxkoay3gp
3xm+CU3yamGlxh2+fJyNpDhCuyqgqm1Vp3tf7kaCeFpzhES7BrZK8MP7NicVxCNn6aNetzV8+dFZ
VB+o+AsMbCVnwgcIby6oNKRxUf4d6uwhHO7kIIYbmwDG4BlKaC3Za7liF6as+gOE4z2k2+Wz1PdE
T5EFRUtkAhonNf9QFYhRa9N4rbeGra1qcHwSt8AnFNv8TEV4AYK6VHZmViIcwEyM8wR57zldd7Ag
WcwLmX6ZlFfOUcyUFhvlTdW2YenVxnkMfdl4zCK359x4XlfcR9xtA8ilNTRuE1aP+cWQw42krQeY
uhcA9Rd5OSqrNITjWEskUUGAb2sq0FoJuuJJmsWQlBnDRFcRS7sC9qN3owVTo6n0gyI1jW6TgbEF
3CFBjDsFQwKeym/yVt6y8Ea5hriMX+qYP/YnTPJQcGOSzxtXoGJRz6zHFJY/M4vdQdMDALlzIOCJ
GUnWlYdC+KTcSyVSW7wpsUp9LcUId1V3A4fB2ms8oqV9T2XdnJUNgHvad3slOQONw0eUVwXtsWTr
oz9DEH6EsDwm0pOKRJxglabbVng5RtOrLsHbcToWM9UWCbDNQyJ8qLaj07xrvbVYDit0HjbjJsaK
6cIWoUbcKANUiU8FazCtK2se/VrHTcYCmX4IpyExGWcW+A2Toylm0dHKabHMticN++wYfejzUcSA
Bw6HKSwKQPCFazhpq2MJoRVGMrHwgh/gpQcre5RpCJZKfW/AJhrqeGooKyYz7C9eFHsMvhctkh6M
0de7jzm1m2I5rjy5eelrEHsLBJ+UtpPOGNcnjdcmVv+KqEswEEsIVdleRjxrR9Lcyji8haaBNQWD
AjgBmTFV47MwPgzQatiociNsO3T+Iyzkr8ryv/DSgj+AVhKdlo4890/GzL+uNC9F3L6//e3UPrfv
7G+bGJXi33Zdm01xEf5RgbKvJehvf/0/R+eK8XdwMVVM3wTUkuKCx9ysSUUdhSeyYHCqIDcq4kIj
+ufgnP+7hAIWxEc4JyDmDf+d/r+pSj9FkX8Wpbgp+O2KigYbs3gwCK/1xJWcD20AjeNhzAyoGpVB
98e+TuB6UDhDHDGK3Cawd0L9peVbrN2ff+SRDxZM5H3+jU1IWg175tR53JJKg2t6XCAoWYAFuan3
JTQbqlDzXiCAziKOpf/5h5C0rzArwgLSlRjJoqrHrsorRFYKedUKww6qM94PcAG+EbI//ihKFSPc
AIvLn//u87+rR6DyX7qL3wzQlQUJu7ozCnKXDYzPBfgIfM5gvsB2wVyMyRQ3yUGWBZ+TubVcRMek
jdZ6/s5hri0EClK20q3ECRtRmU8MUZNz7fUhvK1gRiHOfsK/hZG0LmDJoSXFc1kah1qLfSE1Vl3e
3ndgD2EyDBe7l1geHlmbA5uCFcnU2HHTITBXdWLhThdm3RIkY48po1NX0McFc+SoKB3A01nDg91O
4BMGrxUL+nYl7ay2rawglK0SgtdWhcgjMD5DrWW5XSVKvJOyiAg1RIlFcRra0h9QCv9864RvVsIC
4BrcNQCNeI15Tb9CibQoEyPkIc+7LvbKPCYl5iiTqLqjgt1kG89wDwETN7XjewSllxOGLxWiCDIC
4zbCxB3Y5QE2AB7+ffd17miNq4SYAWFGDE6WC+1FC3sPEM1WfY/qAR5XRA9BYKZG47Rg/hZmAG/q
O/CeYj/GQEonKW+q7xIq7ArOK840erJCFY7WsasPVq7SChjwoU3NTtkmyk73EHuQKBv1EWuvFW4Q
LgQUx0FQ+1SsBW4Rzg0Jjgky2R62NnG3wahkju5Zf28MTy3vRNuU+XzrdID0RVAX7hPQ0wLJFD5G
RNp0pho/851fT6tePpedPz7HaGiaAxNVU6wPTX1nzK6mwJrQ5TC9nO3kOZ9O4VuQrsueGLrZIc1s
zdaIlH+GkQJqSZRUEW8yEUGBqOzvO3E/f7TbyocbYTUS4xGCZS3ZjqUtvGGjNGiZeyKPFG6rw26c
HaOYqLwlSVaunSsNL5NTwmUc37Hs3Mob/FdtsMbj7VBUVb8mCPzVBv/VBv/VBv/VBv/VBv/VBv//
bINRbEoAfzGdQV34pe77qw3+P9kG/8IG/0qc/WSG/Vn36yCba8usAJ4aKuQ/0qfW4cvzb2qur8dc
kpCCdj8am7l1dN5Xqk3HXjj2UDN7EkCzUgk/W0F/rOY7tXhJhGNdPUvcKq3W8mJxADdymNJBNOQi
lLxDcIq0MQKAmZsgtHrRZ5i4iQFw0vHSt6XJvDwgarkLe6fNqQ7X6/wkQV03wx/LbPgdU6ziCN7H
U6WA2mXK8MN4X/TofXFEWEsXgLcEhzTYJq/lLQfLu7R0uyy5MSU1fm2IPm+MIcmSjgbUkA2Fvyrq
0V1PDQsG/QgoI079Auml8IWp9pz8PiJmE1dDJ2sQvGGkQbVqkTY82yVvNoETKoc8PsC8WQYuPsKZ
kcwc7QN7xIyip9PsR8M2LuC5GEsWy4Hv91spOLfys3DfjQctPccYGaj7Cfw2GR5fm0mFF3S8M0pr
ArDS2NpkwusuZV6YAzPy55H2AMqHs/4CaVFc01RxNeGhBLEZHO78IIoWB6uULqltCQS12poGe1ao
iqFr3MLy7r5ULtNpcTyJTxW8KqGsgasBTPlkt1VOEzxWZQK/PPDKEoVWA9zHaP6SS7sRDMOjfuFW
4Y2J7Sdd9Jd3El5oi9oH+AWAAeVa71gNVdppWhQdkOfgTRZoXFDvs01uwp8So4TFa3W4H9xb4jDI
LX5pgvHMrw58NV0dkZyQKjMXHubTBCp1j6AbuzAIdDQAJaXzcJBeJ900MJwHnwd4ZUowJuJhstjb
9SW+BOt0rb5KZmZlfrKCUf8DewUzIQE0vImy9YCsOz0hofYgwakS447CjJ6UfWfGCFAOaV6uYMYF
FEG+w2eXuqUTvcTvI/A5yNISs8C0QYLcxm0RTsSbSOwApbTxGPD0ujPns+YyTNSlxhwRBWAlR2Dp
cUzSc7vtL0ZpN0686+7lVeTWduTrR9GdL/0WBnJdSUAWd/tPK1uRVFA4m5k/PynP7dHwZYr+Oa8J
Bj9Ufmi2YD/cZzUJODpCJTRQCEJbjAcaU9WQ1WYuAH5MohX8iCKVNjCGBEx8knzhALfNDs1aAZjR
4qLHKrYzZnYSAZd9eNAfhnOKVxg2mKqdr0dLBFc4ZSYYOe1TuRddA3R2AtTcFVfKflySS+E976CN
1gIXDoM/N/QiAKcvWMj312D5+Zc1MU/HLFOrKjoUJQG20aWu9gr/+EgimEyuOLNCH01UTHDiM9z4
tAbqAXNG2PBD+ADrLcBCP5/Pt5Xo6q28YlQlPVATeYyjA+/HbuyrHvRNFgLerZ8Pc8Wg/37Z1yse
D05BmuOzgw3tdriDcAtGmhRcl9fwTSTiS+vEwJlvHPRX2sv3gy4//3Kv1TpgmpwbMFMJKXfq1xh6
OsgSTszQWaiA8LRxpefmttnMFfz/7VO/gv+NIS9aHerPw2Jq021GkpqpF7ngoNi3uHk3b+xVjQXR
aSAlGY4Fi0cb5gYErqHgwQU0dhQHfOH32yG4n0jmT2vo8lJ9ua9RJ9WhBAfgAyz+nOIxr8xmrx/w
j3R0pwJBE24UmSOEPxHhQeWNTTjfvjdY0HDvifAGH9FAQXafCcCuRapACJxFeRfvtf0tT3HhM6/m
h1O9pshNutKIEti5hwL0U0M2Yane7jnFyjpfAbAHM7gOafOaOzZWJSGWYD3hPJXWyToHgukyMrEO
fA4X8I0m+/gZwzCFWeWEtWUHUaBAtHX/qju9F3Q0d2sz32AmCbVfZGoMVlt2bECEOfCQxBD8AAQv
DFQRg8FCmJ/SsnwcP9pnLfex/0HUKRGMzSazfp7PNcj1vMcwMgTturcK5DbBrvZpOnHIHYZ3heaX
doyhuA5rPY5ojxB4Shd5LX2Ir91D+QDzTG8ZoqSY8YH7/TQVML3wMedO78QNW2Hsg9EnUZ6y+8ZS
fOUSn7mnKCM8ZCVQ8ZsIw1QOs1kcUQuwhwErD+Ey2g+0Eg8h1i2O8PBjyz1wwtVxNUJ0pHtYfjGJ
Ghtbwi6mEOOS3TXPyp28ArwKUrlOSp1UT4gGgJfpW+VjhE6zhwEJrbfsGBeeyU9L7DVHkTFRDxWG
zx48kNAt7MiuXOVgHEZroYPeOtyVWeK3VebzdL58DQw0dF0V8ugg7AAdB5PFTdskgI4UbmeYP71E
dk0R9oUwXHmHyWxtG0/C0/KWYMyVxhhNmTmtzFvcUOHG4vdp9PXltKJWlYyoxZvPrAYiVQs7IjgK
eBlOvRW57ITHkmMERzLnZq1zo9T5VF1/OfQoVXVXGzj0AOYEM8wKOSRuRF+RJ4T3CAnJoOPeWuyN
W0/9aocZWcuCKkuRWkN5c6YCqUUbYgwYb6SjNa7gf7JJL42bDxBQm/JbAzvSloQX8U33ZALlrRpt
a8WEXFHLrJr5y+cxk4hbVx/NM4aeJg8xxEZcQwFRE7aSUKILMFMOCO/DmvyttmSFDAcVTBxVA99Y
dEBIkf3OmrEirzgPIYs2WwXb+TE+6Ui0sXQbTYqdOcLbEu9HebZN3jtMh5FAg18ebhXac0uFo6DC
T+jNR3Rji/p8e748okwtWdVIWMKRAuSNCDqwwB4wBbM/5KfO/Xkf/t4H/lpkXEu4+KhSM9jeRoeQ
W0uqh4H7aEsgkVS7YTvSGv7Xg589KF5og+a0Cyz45KxhWBtTA0vGCZSLmPTGij+BrlKmNuQX2jH0
Sw0TBZ2OvmiLJPFj7DuWUWlEZiBMgAXtd2Ag2a31+dVTvHNYf5KRhCd9O8GbNTJVLNDSsX3EfESd
Sd1PN0or0bhR612nGTZwduaU7vM7GEAPWtgkA0eSF9impCPR38unHi+VVXr5I3KV0H5sxMeGJ3lo
KnjJqpYsBTijs4V8yOgYe8lLeJFe9PdcfIAH0EJyDWzBB3nMkndZjNu4cCI2SKyoUlOfziylOUYW
x8oK9/hbb0rP41PyLByj3TSSbBdQfj+947+VCqLxJKno0gVpjrhWZNIe4JaFv2Mo/zr7Ck/mF34g
wnY04zPoOMo22vWnhagJjQ0ZVdq9YklL3+MVZk/QyMlQ8VqRrZl1TJQNDK4fhGcsftpGQgOIpiZf
tkPjWSvcbnS6YQNJGYg2dvUhHZFOvkGiC5hyDCsVSFcxqXRaBVsYQaAfUAUig/O0ni15PReW2jnq
q3yat9iljkJGJ1CS0BejxAc3AWNS5PXltGY0g7I/JXNP5cfAlV9lu3caKwMfal/7KpIZl7MNbKUy
p8cUiyLuyFGDCnlY8wjaHv1CtITzHJCYtxbBA4Zl1ojcG/DZVtnOQQWzbhob493pjd+3K3Q2JNgV
R7YrLvVL8gQx1XBqjt0azjjIlxIfI5C4SpOzoo+l3q6Q7/KmDaTX8PHrL0slLIM4+IF4hHYw5Q24
KhrcqCfIrSzF2LToi9AL4XYjhwFryTuYY0fQjFy2gyGHGx20vW5Ga9QSEnSSsm2gW9MwqIIhA80j
s0N0BGenH2wiRXUYktmcZLR3JeGxbnIHTf+Iekso1lI+0QEE+9GZ0k3Pr4CJMO0sRrYImRrX7Mp2
D2X3jY/m5uZ9VVvmnZzM0KWH2DtG2uwlFxo1glZtm/n/hqDkxqbxqc38sgw2CZvbZkEDFqvo1GXq
NtbupcUYlUgIJYNHO51dlU52dRRjWkCfzNFs3PAK2Po3ozNvYRPismh/OZuYzzK5Wmr5RWaM2WzS
kQWbiJ3Uq8+tWRzys2ClFIlct5K1r2w/vxUx4nKjvhxai7isFufP245Lxu6pNM7y+YLXdeRTE9Sb
G0CMuDQmP1Tmn43ylyMqtZ6GXY/FsaFI3hA34wNIq/mzemDPk0alE7cDIuHoe+HIHosMeROkv1sW
Ew29FBYmcV0cbqeX3nr9xKt+WDM6jhfhVoIXYrCafeekaBU1SHgWnfF/2rx9Stq+3INcLkalm1E6
DjDINoHQtHBHOIS+YbZA3dg+Q2Y02By3I6qXDvSnm3/VGSMbQxoDePkcRrvxqvVIJSqgQkOd7AgO
b4eg63Eef1Oj91l6/3Tcq844KRBHPJd4w0HAIqKJjKeDZmlO4ka+egtyuAFtfL6AX26uygKhD0Yg
LfkdAK0GfmzIbYko3K2RLs7QI3PY7TrdYZndV/v4LSzMxrlV+8g3aoBr/aPY6DWXxhkKrbX4Efjj
KYH+FibpgJXJ+MBlJmxqpBPa4M4FLdrlVmgvw2fJLmzYOoLxSrMtUsIRNCodiwChMQBmgZ5a40DB
Fg7c7tOZNx/s2/4DnyzFHx7WtaBSxccpVgkeFozrEAI9cVa1b3fpalwzmCiGCESsKFJ+5t5OTvHk
4F9UeH1Qz4RuCPYhYEy9peq5cWXEI5JBpj30eth8d/UrNp0Mdoy9yd7aJym12D1ciezOatA3gfd+
Z6yKfYwwGhLeSecZ8tiGML9cgYpOuUdtdIxHCG/rk/TMU57ENNuIgDLp4g+Q2YYbWMm78ZZcImyx
BUYCLXpNrSKn5q48q68gee+WWpCw9RLndasfvPWOX+s/YTTcS/CfD7GKc6+d0686uzwvJPiFav5z
ZX2lQfy2bF9nQyFsUJWR5r4cq/G647gufVG0EX4CtJPAm8JvjgKQlfG9eddDotAbh7/R6F1bbWdy
Enfx0uiNdrQv9jkY2DGw3ngPgS/QXnT4ty741hGv1mdFVFL4MuKCAc3IE5EhP00vqQk0et4yOlqZ
BWD41jp9C7u/Du5opTiT8wSIwrIrtOcePCLDVaNNDjVxDICLDqmX8FuMs7rMR24gKXQX33EznhDI
bgquThsoVnO4nZAQ9yZZ9eKZp+ED4F2wmlQP5eTiJHKXr7u1BJiHnYcTMts58OpRg72xc3VXrOp1
+KYickoi9V5ycscw4XtiNgAUYNUVsjPSOnmabKd1CaOCf0N9+2lM+NN6cL1plFwxRbCtR88o2bUv
3QMxfh58w2OnpZeVt+Ih3Y5QmCBZZIPRp/QIAjLeAw9yARp4lZ1vgwto3DrOeStbCcXkoYdzyoMe
bjge5Tq/Edu1/MGDbO+oj+IOS8QIbL7gN8pT8gK/F8HMjvM7SoGpPsgAj3cChiGZPyXr6EXeQU+x
7kcyp9vhRfJ+ftXlW8XZ9TAzD9RYiZe9mtOfU0h7AlvWT1rglx+geH9eYr3J3crLIouhjBcuyVN+
r5xkX7SqXfqklER4gEmQNa3kl2ElefIhOPBWjsBZlJrRvv4o7yIMIdhOvGeryJsxE4Q1JDwoi3de
eUjWDK0ZhU5pra25UyXQBlDhR+8hiClAwrvyFnncSVFGCpvbzGtsgyaYEwHIfFp2BmGBe0xhp9A2
8gtgh0AWdJuPyT8+UwnUNfii1+gIPNEEqLHDUC+HoDmEZAYiPGJr56VCRvPjjzOFruNlDtCSIgBE
pZBnrLlNsYpsw45hitO4UUHqkShrAf0UkVHZ6U9QGGR7cA7voXU1Xo2dbMII8hV42aDRUX1pRTK/
AhyGVruuLSTEoMq1OxOkdW+uyLgHRtAjzqukiMBD94HWBdhx+bHwv4sjty+O8UNkZU56ghNPJxAe
H9Tlc8nTTfWAJPNzFVkl+n172kxoJ6DEWYVPwrrYNQwOu+9qgq9pNGcnrolMoGrf9vcqmInOOK7T
0g6TPY9o3YHksIbjV/g3AoxIVSvkoAjyQs2To0sB3517GYxyDNfW1T17UD20gwJAIbSvMH6HXxxM
MVNXMPZ9sM8FOh+Z5mY5zRlWEgtfvSO66NUuUNIzG6/4nLgl7DSHJ1hHSd3bnG7qRUW1nd6T3YyE
K1fGw4h2y7clDwRuB0uQF6T4HDB1cz6maCeHJyNzDNnGIC2EQPy+tUp4jIDS6RkjyRWzgv4GT/At
eoETCDJGdDjO9tITMBakVJUPaURHDN/vmoOAftBJEKNVUIR9oSSdPCZR3tWo7LQiTbDGxSRI3cpw
8MFLu6i0pyNXu+lzcJH20aG8B4yd/D/qvqRJUlxb86+09Z4yEJNYdC8cHHwMj3naYJmREUwSQkwC
fn1/RN16FUlmhN9b723arBaVGRkuR0hHR+d8A4cR7qOAhyE4JZvRL7fey2D6+nP3hu7kBfWHEBz6
FMo3+LrjCpwE7xZ9Opr7Yu/exnEAJRMdaThMDPO1XqFL1X/DQl7jlE/iYIx97K5jdu3smnv44fqo
bo6BlaLmi75Lj9o7EgR5D7zqlTDWotrlPr7CbYeRizDd176dvkprC/UC8OZ2SCgOzamTcNSCsPGq
PtcGPHfPMBdtG4M3FXUkLp5tAFe5yzJETWGHkOlLaMefbYP8LgmFojFBwkB1A6iMn293cnDzopHv
tVHoV0HtBf0QlMVdXw8LswY0Yn3+jkF+U2K0LAouKuTqIOP5jpf/kH+XMSeDSTN+pW1gb8AjYLA3
sLdBSoaWMPrORoQqj3WCFs0aDaNIC+1t//R11F6IR73nRz99h8W1FgQlrUthaXLVo+AIMZDQ+VGj
KQOyVRNl6BpDtYIgXUxQo/eCsQ9SdSZhWegr//kNQD4AzQB6f47tLabeULympO3EFQNjBmrg8bqC
sXUYZFDqitIax0JHEmvLi6m54Bm8Wbhb3o0l6/ZJOWfNsvMOrpg2SQ2CX28Zj3Qs1VWrSB3VMLlC
nQ9/hECyXNuWwooe3Sxq9fGuSzi7gFPziUorv3LbKr6z2ouJq/GQ44Lppv2NMNIainSAGeQWFJwh
OgqKjyr73VQCEDCVTXvtJvGF7vR2kIzm3dfvBnroi0somCRYi1CdBrTdNIxl9mg3JE2EkwH7wKFR
tzfHC32y1wZg29lKS4DjgUChL9bNtEHVzs8SY1Vc5EjbfRl5oZtEqIbhLIaj7BqujfSa79ODuK/T
wD3lYpV9K2+zDQynbGQjI+iEIH254CsyH4rLBjh6c0IOB55Ajzz7Epre+RYU2faKo9X1CD9NsuJr
cNTWE7k0HUCM3uibHa/Sy/bSmfzm2kMrMyxPOSphOiAacIwMmRY0QEDATvKu2OWnLPJk1OSXBsh3
6A8ESl715CmbLlFWlF2g3Yst2+CafcnsVV2/VCtjPaKrFibs2cItB2POQcG5dQ4dKsCWepwilm/5
kcCOEvgQ7Qg0Azi/PrkZ1tBQXGs70ClBFqw3I5SgZsKxgtYi+Fwr/aFDkZTpK2guEiQOVgNPL6Ae
wCFt1ub4XCVHOjn4Ur4JRSl0qigySw/VWHRHubsR3gnKwiAo48QFZh7ezPK5ym5NuMjBSY4c+I9W
P5XrFByIeDVcwDs+DchBNFFslyd5QISfmVdgvoTU190dD7rtEOW79I6H6oeHP0PxGzQUHNx77bZ8
+XqV/RJo3xeZB+KE61Ag5J1FBOhlUYuMp+atXE+P2UaCio3mNO6pa5QcLqZzpgbLSLscbv75h6CX
dnblKnDgbyfr2pZAQd2jljVnUMkmB3oq8WnQhfFWDNs6vp0avzd8B+2eQ/4NR23TIyjiHoDehIE2
kw+iNUKAddM99WvMP9hr/V38HU0qv1VHus63zYbduajIB962ziFktRqOSOyYT67PzOKyWLd8rMW1
q5zKxMyHxLx1b4Z0jVo4FICsud9rXujbYgtnKWynAkUIuZ9uvh4bLKyfa1XLsRcRtBy6nIl5bAO3
J3A0DnQHyuqjdZUfuof4QQtgBw7VM5Sx6NqKYBwOq4VkbwRyx56ct3wL8jbgcvfc2E5bduNezzdU
dfDesnxlYw0y6Aj78gAMEfiqM923fys39rUVkBf07o3IvfLuIEAH3yB/2sktUkNstuoaei2qWtnR
fHR205yb4NIFAbIGRYnsbFHh3YXt491rOQmLu1eb6FWHMpJ5G9+BMW/iMoF7VrmbRYU38rmGyx5A
g+D/p5doZARCg+MueNRI/0sUEon7lq/hiiorP37gpzJyNrAV0MMyQv/kNK2VDn0UtA2Qf2PFqqAY
0bMUkL454xVxdjMuyn/uWFsOQEDmbR/+2RArInqAMDwQZF7Az6Asf8F+LOdskWOV1IXzgInR4nHL
mD9eZyidaxsjnKtE2oW6gyZ7h/LSi3Gpbbq1F5BpVR7Fegj7A9lpK8ef9vAaAM6hgZUtdq6NYwK4
OrCPze1L9aYCgsv7ql8DSYmWur7p1zouKNAH98fQCmZxrNb3dj04tiqGhfSK66s0+np3kF+e0oMe
LYU0LaKbORMZF3NqKGZ6gjrJU1cf6hd6VFc2ymbfSuvaPcXFfIujwwoI0wYViBdV+90uAVw+nDx4
/ATGDeqiuE1Bd27GQ+ZbcsQvKJhvQwuCBMZLDpjfhX5lamH1yLYyXoNYmB+Si0YFPzq/PLSP+P/d
8GKzuUYHV5LCDfKDEw2PuFGakIQNFZpUO/xz72CevJMz+tPJPtVoZ95re/fkvnRvPUyq95O1tl+S
e+9knmjk4dIJp84eJN+YBeQKn4Uy6fQCxuBVehggHwCDJSfABQM6GmoNW2DoVLRFMCvwQOT8GZI1
mHHUmE/GI1p7CWYhmOiK5aHlwcIcSW8oEvDd1uxJvdXyatANfwA+CNCXlrAK95zxgNZ9MBOizY3w
YVO8hpgf/A83ht5tCwp75u/aC2mTsIcKbNVDHwKzp4PRvy1fhtCgxyHML4m1aqwVZBMMY63lxw6S
JEg/Qh1Yo+wBnru4GpZveRpO1U2Trzv7stAmdLziYa78QkvLjgEFBEyNVxA232XmdSpe0howX36q
mku931fsjWJJs0CBaCdvS3Dx8wr4q1VtRHWM8rbo5vYnZArim/bejdQtQESR8TpBhE9d1NYuXU1m
OELzwtmKad/1Po+jQV667n7EdRK0xsG88jLUVKoLlV035n2ra1CZvFR4B15ybIrD2Gxd/ehWP5xm
De3juTX8hkbvAGnoeNXFM6UOmu8pmoxJlJbrXt+U12o7HPmJ+Ubpq6vkvsbFzQ1NFaGFPdb+1xvE
mdf/x8i53B+LKNBKDe7d9Zg8IQEIXQ808hU2AHzCoVKCjouJKgMFrvIAnXm38+mOfENtYIfuNEwj
0JynWxfZAkTHHodr9l2Dk1loH5wdZGe+o5iCsqf1XB6ZT9fmjQ6vSiBl7yBVqiI0y5F1zk3s7miy
wBsRhztn3ZHvNdap41uHwQnFE+E+v2whafL1U8O64Mxjz92RD4lIndb1oMY+ebLdCJtZGFcxh1D0
lrK11vrxt8TcwmEa+HMtff4BbWYkZ+kB7EWv34/ivvROhtojD9dTH39Jnk1nncXr4TJHu2Zro1vh
e9mh9oB+QSULQLlpk6fILNfxK/JDgOreIJt5198ketTJfQ4AMguyKRosaHiv6hNp4Hkf2Ac0OFWB
khRm5sYu4He64uK7XsPL4rLvL2oAZZh+3QKEi44/BA5x5gLIu0Va644r3HTRK7hXCkgJF2314lBo
38pi26AA4QbSuU4QlJtQUy7KA0f8rX1tXGXY6IK8lmpWI7lm3bcW3E0jAE5ZEz8GYzdkW4f8kEVI
nLVtPjcBCQHOghlMkA8RSprMl3jfJES0Axy/OaVIzbpjIQIOMUSxRtfeKEPHOqI5D2B3mQdnXuuc
rX6xmO2F4LJ0KKsrhsXcQO9wRpQQ+JyjAmcgC4Eow38ME3rfPNTWqWXYuMO+K6N/WEVqMHRlyyF5
6sO5LTzfSHCTQc/JOt8b/O2zfRhrcZD1ra6KrsBYzRo3sccZLePBQQFEXIDMg+zhn0zlh+EWcQHY
nFazYV3zhOMyjpBvB+lJAuGym60uAac8C8hbXg2Wc7nYkc3o2V7Z4vnmSipQMuW7HfE7DDmorrTg
XHfmlwLMYsAl9rVOtX5yxzLFgLqvfwP/esev2KWJMshc7RRbiurZfEHswcuZl/iZ0LsQi8Rta05N
KERf9XfPA2tx98pddxy8BjYA5eG917uztjZ6vVV0dm7ndf/Lvvgw0jz3H9ap7PUJM4t9MT9qspdH
soUk0VrfpOfkyM+NtLgJManaHv7ByZMVJRvoEgfIw7dWyM6qrs7L4atHWlx7eqNNpFHr80CzZ0cG
GaQ5xzzX23oHY341zuJm0QFB3qGMlzz9qTdmAWKHaxCyXuhT5avZFPWcHsQvmPXluljs9GoCPQcp
1587Yc6yjE182a/6+cDFZaz21YM4cxk4N5uL3Q4lajeGTSMcKVDmMTccMActQvMo+jqqnBtmscc1
UfdEs/DS8q0dztilWY7qfG31zDDLY6C3K7hdJdM8TLYpT+0G942wPTabr5/m3Aa2F4AkmmR6CQ3U
5Enf/bXYMxAZxOlcvnLugRaRYjbeaDp0dvFAdFfssshEgYaH54Y5+0CLOIFXozzZvk9cvwXsHpvK
Auj0PLLsFxTAYo3bizhhVJ1W5COmDrpKML2Wxzh4sSMS8NO5NfcL0ns51CJSaOUwNRp5D35Q+4O/
dgzP3WxdRNZKHACoAAb637CnODuXi8BRtc7YaBbmUt+1mEu65QeYCgFhf3YZLjsJywdcxIsSVqSe
pHhAeqQ70OPCeg+1P19tz++sX9q8y7EWgaItBq+3Oc4s0K5CZDyB8VCG89tzfS9yQrhPPSTY0f/t
Z1xEjjweYCFAMZvoluza07DRt5OPqhoSg7Pn8rz2vgj5ziKLZABtUINhLHqstnyTn6BrGSG1xoG5
Glfo6n0dRs5sbmcZRey0MGP1HnuTTYFNl+HAxBSeCfG/VJcWr25Z6k1cl/G+xEk2J1jgC/rKwknm
Ar5Hw3LA1fzrxzq3AZxFMEFq3A91i+eaT+i/aF4guOzPjnTuhS2CCTNdE9K71pxIzRsgu8J2u2R7
UJXR3uwBV36V50L/b7NxSGMRCpFX03zHtn/IqODP5E5Z6yVP6Ihu3X0ObHi2LS94MP47meJvH/DD
aIsHhCVmYvBKQyyJoE4YQprUjqwnGcgtnAYhABV0OnoEZ97f/H5+2QYfBl3EzYaIWjIPjzj3YOcL
gHz1rgtkxsVtA6FIwA7ODPjb3PHDgIuIWTI1mnYVzwOqdXedQy3SjUQA1a6z4eTc61uEzE6pvuE2
hlI+AbodQMvnav8CSU4gwAFCOfNg50ZbBM2xbbM0o+6cQ9KIAFwJQmtAtpBGAgrlXMnz90frh2lc
hEprdN1aS/De8u10mLV1zXfI6gwE/NdY/5GS363g+G9pUveTud3/b3Z2FC/oc9W+6FXUSfbtozDf
/At/6vBZzh+QufPgfICW/rvM818yfJb+h65D2pkCaQDJS6gz/5c0tGX+MRtZGdRCCxy1KhcL6F8y
fJbxh27bEN8zEWRQwgY24T+wr4OV3E+bGup7umtbUN8zddeD8qa5PGxgSunGTVuvY0uHXRrJsvjR
iB2gbTXAFQEBmoBaLQ2nP06TGP1K05NrYhZ1JD3T9YfGNEKNtibsU2Fx03kS1V5nnI27mxhV0NgO
eWG8EQgjbp1paCIY1+WBJFCbzlOz3VFlgg0j7WnfM9tbkZwnUdL0ILlbXgJVyrIq7qaiAUhq0sCZ
kazfNlPSoIyTsd0Q61Uw1qnc9WZf+XSC2SSPAYmyqsQJFQQjbkvX6t/UqKXwWojhMeG4cl1nI+xm
+kzuh17lwaA8+H4PmRfoNuBHrmjdN69vUJwHvAfEpwyt3KEendDV+5cpMwDWym1X+sxNwReKPcjI
0alEwUVRFsDpFUKCxG1DSRjbFm0PVv3o1de16YGUguIa2m3Mi7iZF2FXosrZe6mMpA55z9pCL0Bk
A4eZnKtCYRJt7TgcdSStfYR8N2ppRMWXeEwvoNU0hA7IGGFPrGptAggRVTmmzW4t+wgXQcgQJ3I8
dU4H5rDQLIAINZjrMFZGPXWGS9GjjVpNnhtkifXi5QwWPzrrLwyV0FWiw1ko00bAlWM06jI9eYG1
GoTq6vyBCX6yDA0piUzhO9rUzI97KgGzpOyl524V9mbbrI0YJMbMhtIdlByrkEyOuenIYKzzGDIc
EkaV8PhlCgTjYkT/TcR1YHcQ+GbWhLSRZHoEF0Hbp7aEcUmqpieI8UK62cqkBWZWMxzbsaSXdmMB
pZZUg37kDdzFVyy26pBrGRg9sFcq9qVmA+OqreI0heodRtlrcVegxuupTZEY7s5T1Hoa8jI5dqTX
o6aywTEmEsC0Juc9rKBgDBcZZQt4VuHhL+shfuzGGjawWFTgAPVQtcU7RKekMW3jWdQNuxJFho4N
6UB9dCSanqPRcwNyC8LaqVgBipExtTMVSS5EVUBSHaqM9KgPGt+MXQeF7SrVrxWX6VFnLZAEMdD2
oyzzUAmevE1mj/5/1sb1RSEKdqvHenlLOMSy81yJJxlTNMdHU+01JCSRF488DUqaJBe6mIYTnC5n
E3ibdMCetQKbCe6ETDcBYbAYB+6yJPbWNuV4pFarDpI65s5xxvgGoi4g1+VGuVOaym5609EiY6rR
udDsFDKKXlwKSLtL51S0OlrsjMHwvNR7Be1eZapXs9Ddo4KdNVTfmbysehi1j5VJslWdt92jGxfs
SnNS9hBPMHhblTgej8OYDFv4cAzhFMsehc3Yzd5okwxXmpq0S9raNMqdd0XqOo1c+EW+VkAuQBDD
hD7DlBMAT6C9zDba0JBdB9NJVMObXDtWXpe8GBocIWmv2pD2TQ68JOEA5Rl2P6IrhVmGmDmrQDMs
bLt7rtw0ufKcFMKOrg2TkzJzy4OX8+GaDNTWgEquQb8ciiK9VLlwLgtsNF+LHfPKZQ2YrGXuXuV5
ygFNbWPXH9MWI8b9CBIe92C7o6zxERxTB2DKnBpyZyWq+aFZTvvSqwyKz2lhPBfJgMVkygw8Raeg
AI/k3AFgx+wUOO8I02hY1qoOnUwHCT+xsv5bZTKI47gTrb9lTkenNWkgDw0/Ndj4jqp6JpywNWWW
/FG4A2AVdSbQ1q8avvU8CAslrO5/sJzal07sxaECTh+WV9goUBQRguvA7sYQ/5xEh3zQSakKuoRU
68yD8DHT8hTSx7o4OoUmg7LvhwsPO2cvpS23UjOrY9+PNdQhWwIAbYwZPfEkdTee1WcmdLc5v8tG
O72Cs/V0NU4D4GcZYsehnCqkvHwc6bZIhMTWqIDpdVo7g0ZJy7bGaMhtyZMeXU/g7OD3JjTnBkOB
YpmXTmVC3EWl90MNtfbOhh2P6HVt41VWVkJ1B5R/3jPI4vdQGagERdfRlWpAP7wUuxRV/+PIabNm
E9OjoqAwPHALQN1h/4HOiKbPkKcSWKR13cAhLPMgW9O0FkJqZvYNxEGp15Z+O0jjKAVUiKQzGofW
rPXriUPlp6/q7CSGMr4bYEaN3oi008fGsvr91DfOW8UmKDGJaXwgiop9njojTg7NuEwZvLZXkpbD
dy0X/U3sFRNasKwTAPHKAs3dVp/gxahZ+W5CzH/GHqqf8BP2o6kmbKxk9C5lQiDuZKB5sSoyqMbn
tDcupSpR3nRFrNArbpjle62HXtJoOdmWGYldAq47aA+5ndubQqvSQ2d0YKwMIrsxuIP2FmSdXlot
cR86h9RsDR8K7+AVND9mkrmPEiIne6OM2ZMhayjQ52AXQjXJzYFqM6GNw9PmWiaUvbaQuY2wJ+xN
SVtgo+OqA2wZFHZAOkgLWhKTvc+gor7JTApYsgWBpilvW8iq5nEQq8SgfgVuDlwgeO5sNA7X1dJq
7Gsdycp9ZWckzBoHU2HZUoY6jeOLSnNK5VcNsWof1lUckKwkySBeX0AIw8YqC/V2yi+YVyfA2BlG
ctIBCLzPUNL8ATGBivh2L5IZVQxZnZJ32ltb0P6yhcHgIcl5mgeq1o2jolmBJQBJOKAKLXgbinQE
zlyrSndYxVAvPraoj4YWGyjMBR3vsvAmMIdSOVaO39RwHF6hTcIPI6HmwWrryQw8kvB2W+g43qPO
4BxS/4kowNd0K6QkJZGwPsXyBM7AHL3vk1FnaAfaTgX8rkh3AqLMPRYPM6yNkRMT9K+2gkmwSbxO
hu3YAiltNzFtV5rUuuzklAPYJDrrnB9ImJJn7F8cpk1S5AHcBAu+nzBXzZp3E+bJgCnVhWYL9aDy
FNbdcIUEhCauHRtSWLrQ4U1Qp0CeUuWWvkHbQlzAKNcCcKqjhopiM/FiHPJgOaxjxnIrmHQGIY1J
s5Obqfpexm/YI8cJoGr48qyInXybeuFbOetB6bUhZ1HIl26wQruWQQwMhgFiqj6JiwbUCtXc1NV9
Tu/65Mbt+arO9i3ovyUWVQWLBve1Sa8NsFq7BG02wWDNCzRAD7NlkGChoFvdCM/ZeE4NcenOV8je
cfJtNWjoUADB8SFKvxn7GkopoOFo8hJ7ajtK9mB28o7b3d5tjZ2dV7eysu/cmkUjTDPjBFz26UVS
GFcCHK9yILq18lnozWMNPofdtbd1oepoLvhtNW4NT1DY1QBVYcRY6Ty+0bPC3EM+KRN+a2bxoSXd
DSviTV7LtaPBl8DIh2ZlGeqVDKoOYsBh74pWyteWQRQKcZvGZPiGxQN5tdQ9kVQrV17VFLu2GfVD
LNGjVnDeBCTMTEFrs1tnxUtwJYOMFGJtV+w2c3IGkekO4MXMNiJYHsMejEPSgLP4mcYdgwKy+8Pk
6rLCAQiydd76qq3Cxh4eqNldtrxl/jQy77ornIqv4pZPvlvDXmKSNPCyxD4y4SZXrZ4APaOAy0wn
GNjYgnlr1k9kNVauFTZudZ9ISMKpqkc809A8d7Mu3cSjJSHJr/XXSRO3l70DGbFCx1Hjou/vtA3m
u5ob6SVYFnC64X5njd9bCqeI0mkajOdhLehNnmDbwqueOcdBADCfDt7OM8vrylKODx3yISgVaP+d
6h+RrD63k2cEhUgiLZ8uek8DtAiae44uBjhXA/soBfw6uhqnfZFZ37UeaQMzQUeoEANqDyd6ljHs
CM3RV1Y6G3oOLiK92T1Ms/OxLbQmzDqAEaSXp+t4KIGrsJTpa2bfQn8GKKNJFSyoPQNCGbx67Azo
fQnHFLcuhe202c5CHy4uDhV3v084iFdFNdQbN871oPdAKqlKmwCwYWp+5unfBlOY8C+ER0HXFhBo
Y+BuFBqrtpIXzcrWYwgAyNZ+9ACYhj2NBGokLobmjWqde2WnY7rXaG8eHRLbD5kwpzbQkG4dRiTc
10NSF9/1EmSnZFLWt8bi1d5mADYimUscX3NqDnh2xe4KzTIuvDoF87kr486JGgc+4LGjQeRN15BH
AnYP+6BJN05mqxV7AZg7Ak8bO3cKvs9YUdzZOHA5xawR+J3Cmx2nvGfEsV93mfeaZCK/rgieVJlx
seXCo9876cTHqnbaW8Vg8kJ5xR6KMhshDNCRgz6aQJEpNtYBVn+OfNMAB0SRsQJwpnW7U4oa/UMv
mulGA7QbFVdeu1vTmqw74RHvtjGYvucIHhyXjNyDNwn2d5j0QjQXHjPVYz2RdlzDzA2ADD6U+RQR
HJrz9ydAW88uxIGmuNrqJGn1dQqedrMyGrs21o2eq2qLZIw8Zo5LAPiO1VQG1sTBn26J5te2qz33
6AC+6q3oQcPhuOrUjj5tadUipXddUd5MmsdBanFV+aBXhr0zoA61jWEzfhgrLdsYY+OgH9rJBuAV
T7hs1TcQUBwAnRY+ITmqeMoSMnQ1qsJcszIfTlj9xtQhOu+MbFhBCCQOy3RMDoaBfVyaGfG9ydTW
ORXN1hyru0YHi4XHdfdG4UcbxcY0+BraVa86SStcFifC96yp9UNt6y6k4NOk2tfI14+GBQwNpz0E
4+Zrz2pUrbsyCC1OhBfmU+5MTcC7kb3hNpUdMGl2lCLYnYxOzy8r3nl7PpYFwDiqg3UIxPoP4BLE
MJbB4Ro0hLP9JDx1ajr46UhlDTdZ0Vi7yYWMBZCJcjeNtoSgUTz296mODWCXJUxzzHQ8cQ1SFXC3
FgeHdiJIKy+FdV1ehVKT4JnrVqW2sZuDJ2aPbnNKGlVQVLQ5oJkJ7bS7TIzObV/gIhlkZpnC1cPi
/VvfefpFRZvmLuaD2a+hP5pAxTCWbpg0wtwmVoEXoZq6DIicFKqfYwGOHO4JcH0ZBh5lUw2nUim6
dm0nCdS4kr72sGbdkSLR6rr01igG8BiFzKGwmLhcgwNAGYvrViCK6YTAhUrJnvmZsKDWyPq7ilOo
VpLEt+wJibmAcEI+AmFWGriH2APEN4gGgnRRaf7g6A5uS6ROIGYCChvy9epClKl8SPvOvNQFdtbe
NFMAY21RH5kCnUp07nSYL1tPnWCgNySupLfvRb7/6VonqoMX3/hrsyyIzuO8iGqssyRtm//7/uPk
VQTf2m8//WFdohgyXnWv9Xj92sBC+69y3/wv/90f/q/X90+5HavX//O/X0RXtvOnIWiVH6uWcBz+
qs553TXNz2XO91/4y2/E8eCBB3u52ZQEhbQPfiP4Abw0YZhhwvADvJ6/C53U+IPacLmYOS3QGX3/
pb8LnQZ1IIIM7zwLvwhTu7+e/PLPrgQm7VNt3UWzCzHQci1nrrWi/vmhL9PRugGXy8qxQ2mX4Laa
1aSx1l2hJyg2JANBv9BJ3W8G7yW8F4Tr1XBeayarsVpwkEqTfU8GWzmHpkIO/vJh/v71LT8q/v7c
xvn7Sy2KrgOu5Y5wq/LAnBrVKL0md2wQZ9onczvm73bN3x++6FY6NUkHIhQ/sKarmyCB4advpkZt
BHljxeE/eoJ3ov2HaRUaEsNmJGhhc4NDiyltkSw2SsYok/9XJf03MzS3eH7zEEspKO52ZYkQyw8N
7eB4xBJc6rzpSlpsvCJSnpmqz0ZZdH362s3zSXF+SBJSXDNBrvTE7nbGALHFqhd/BoxP1+AnL+Qd
j/BhrkqhkNU4NjnkoP/rgUYqM9vEyuyTVWo3bn2mT/fZwyzaczVysUkqaNsyMpbGjWuUOo9i4hID
rUjEUEg0VTAnFauv39BnO2upWtfYWl0mqYgPfZM4uCSjHD3xCBlVp53yVOJIxwXQoIJHownplC3+
tcMsnPfxOBw1e7LaMQBXbrQC0XXIOM4gzz6bhmWXufZQ8x8EDEt4c1HqtQdp3ErHrQ1avLTU0zOz
/ckWfp+VDy+VTXqToTJB99qYPigjI6vEwVhfz+1nH76ID7E7igRln+JAUtjFZKoojh77x3t3ESAY
qqHSiFMK6ZRp9FFFhUUO0wzr+esv/8lyX/p8626c9sLNzUNDXFu+4FweRb42c6PI1rlXyr79Z7Ok
L7qobeVlOh8lxAyKvoCAR5xytKrMSj/n9PvJa9AX4QGl3YEZlcoPQEqwCpylqtUC3RzImQf4ZKku
0cJlGVuxYVTu3msQF/h868Pl5DEhXgydd/X0z97HIi5wkhVdqZS7R/FTBNYoUfrIKmhKMtxPvh5i
npDfROt35uqHzQC747zOTIMdPAbhDlP2t17bV48QrFKBqERIxABTu6/H+uylLPY3xBELs7QHBg/E
sok8+DY9wgMs2X396Z+9kkW6UBGz6pNOZ4fSTHRotTeZr6Of54N4m6z6ZOTh1+N8tkkWO7w3kknE
onf3xIKCvgXP3Sh2Teg3sC47fD3EZxO12OYtDIuZpkOYzitVfqMsLT11fXHzTz4c3sY/p1UDesa5
yemwT9Cfubf45IqNQWObngMN/X6CYJL88wDEbhtdH7z00FaVRl2fxGiPhFo6eeq2dlElMteCSM24
TZWZtG9F31D9qZkEek8OaztyU0vTopAFh1IKfcqY5hEC7cR6Mi49xy67Mvp6Ij77nosYYccZYRR3
MxQxmrdBr5IbrbUe3RbX8X82wLxSP+wtryj6WCOOsR8KzTjA3kFFeWEY1wXTkn+0UqDyvxgCmHfc
KWuyH7nZbNEols+0AGH+6wf4/ToE4+7nT58UKUpDle3B1CFOg8K19mhPEhfWrz9+XhC/xh4w43/+
eNRgJG0tlx00rTfs2I9jTmO4vKWxCWc3vYz7b97IiuEHgfmoNa3gnybHc4ie34cL911k9+PLqR0N
UFLWHdBhqcAeo8lrVXlXZuMm19JJ883Xz/jZMItoYeKObjox7w5VDpqa0xvQCnemdisL+aTV7Tn9
i8/e1CJi4FKSpLrO+72a8rzbSlevbEAKbEJK+8yR98kQdBE3tKmWg8NgvYqb4giSolNf89gFyenr
ifrs4xdRwxIK9R1N8/b5kPXOWmmd04dcxewMdvKTF0EXu30EgxFFzhxruaVJey8Ni6VRSnqHumtb
lRRWi6olyjjz3j8JLnSx95XTxWJQfb/neVPdossxHmScgZbFuHcmkH/2RIu9T7V2cKQup73lgaI1
2KT3cXR3QZlVV6ONHu7XL+azJ1kEgdRGDl7WVnasJL/TOuuWxqKGco3+z24/Ll2Egf/H2ZUtyYlr
2y8iglGI15xqtl1Z5XK6X4jTtluAECCEmL7+Lnzj3CirS3Ajn7qjHIFSw96SttYw52ISbs2Kpz7P
v9GSHIAcnHdRvsjmt4qe1rthW1/G8SDFUwHsR1n2WIxEPXqtD4Pd1kUlef3zyzL6IJdRI85ZhlQf
tI57xvvtV1qJ6jBk6U/YBzj7tKpwOpyHw3pLBij3v1WCmBqxPvgyS1lVF09l7r6FPN7pFlquEKsP
AYfYBSJ+83iA14Kk3kmNIvp6s5bVFhvhjwfeivushPBICUsDXXT+Pk3UsJ+a8XbM/fm6afotkfAu
LcvGmWVBSv/sirH8okSTfYuTwt2ISssiiI0kUA54ZQmGIHvEoxy4xL7Pc6jyjz5EKddHydbAMnrv
fj4LmAyAZwggtZVUf/l9hRFqmeN/X/+8bRKMkM+yOJvlnOGxPhNA8XBg1JKpgwyOhv7xUNfXZZbf
IoHvepEmLQCFqEE/ib4ND9PYfI5yBnI1heV1L8GxXu+NbbCMwC8g2g8L3xo+7JkqAVEK8m8TTtYb
ecs2VkbAZ9EYt4ym7AkbIqjwVflQe4lzGqAfIHQc79f7YGvFiPs2ow5c7IP6sex1nNxjXgKQf6cS
DZ/CQOAZD/JmHg/bjVuObcyM4PdBgAll6LGnfkj8fTBQ76FEhfa03hvL14kR5DT2CjwH++5Zs3b8
D2iysDbPOAyLN8LDMlrE2OQBmoW4oAcVngKnoj3eF7/5vID8QSMuXUG8jTmx7Fi/efLvlm9GG4AE
5wJYBjyK3ujA9SB7pcJ9AQzDcX2gfms3f5DvydLDd22MJZ7n53IMH/BUkgQooGruq/lYDlEygRnf
jTWcUwAQ5hoGGKpSt2FaoAJ6Xyk8aIP4NxdOdEMJL/HsB9/udoD5QSYofMcKWk7BUc+DjP/jDmqY
PseAeAT3iSh5+a0sBpiVxajgJfA7BmbUwzs59av8J2Cbmm7ImFjmacE3v++dV+K6NbnIk0M/QBfE
a55cNuLdOajTo5PT5LQ+ipblFhnpTOmq1SzizVlpQLjqNB5fYrBn3q77+tLquymSnkqTvHTrsx/2
9SMtKnoUAKRsrIBlyX6wACIjeaXVqPreCelDlgCDWh0mJ1HRXRBUA/9HDHGUfR+jksX1zVxEeGw7
ZFHdD8NG40s8ftD4bxuKd13j0EfpfdKXT7Kv34DOOnMYoU2O7u/DsruUAd7sdActlHRTtX6Zko9a
NAZzCIqYOPCze6pdPFWqCaokQQaimGyajT7ZWjAGlBNVkXJInEedTmC8aac4pI4qbop21htbgm3Y
jC0h1CocRTOVT6rz/gFGjAEj4gDbATJ8yCI4zmHgOjJAG9SJyEYysqxxkxI2QGmgz5sUTvBtV55D
YDhA/4V//XXXGmLuB4C05UnGGOwNWX2TOjGUVRqUCQVUZMqlh+uxZJmc37737xbckM3tnHpZ/jg0
dSsACAl4/ykpgOKE/ZVkab8l028LK3OHwLzjwYWJp+UcDarU55T11ZF7+lmNydvYo/iQLH9Z75bl
1B4Z50HZAGVRzpHzWDegBBBgXfYiwvy7BYWOAMoO+7aZ/rPelmUh/KZzvBtCXszgthVzc6YRRCk1
shOKHKk73q5/3jZDxkGEO7FXB41szoDQ9Hc+3m0qQCALuI+0AFFeuQyM1caHIKoz1NIf4ikApFT0
Ia9vXJHB3VDxtAgO632xDJXp9j6kao4SeAeeKa9Rfa57Brx7FeUv133eWGO+D3AjL5v2HNKY3sFt
vuP7RvuAb61/37KqTJ0qFoW1N5Xe+AAQG4UaE1R3oiCa9loDDQnbj+8VNv6NlGaZ9tDYqcMCRTQG
TMpZAE50WmIffh4jK+7GsI9/rPfH1sby93crV0hgM0gY5I9zjxoGxOlSypc3CB/+jXPVYbmtt2Ob
9uXv79pJIZ6ZY+G25xwc76PruIHcgxqj2EYqtvUj+PP7E4qLuvT5jDPbFOHhO4FrXNWrPW7ufGPl
2powdhg/ygacnBJ9nqbUfxBxmv7Fuym4bzMk6Y3lZRsmI9JzPWYRIPDqLEAoOtRx7zw0XDgbZzLb
4jVC3A1rp5uYIvcjCDacH7CEB7l3WpJ4IG92LErv4lwsMCsJWFn9a33qDTGn/ytqmGa1YxbmCo+C
xX1FoBzzqwG+dL6hderPL6OHSi1cq1wA3nZOzFo4x8o0K/ocePwG2EIRdj5AakUqnfAZhJ2hf5uz
vqAIBzeB0tJQTeNQH4pZeoTfcbwFwfhV1qyE0BrN6ASOQpCFn9t2yP0KAaocYIqzphIlOabAzrNP
Xl95/t9DxPv+OJN2dKrv2pl0E/2opzSDtymM8WKYRKCY6B08hlPmxS+Iri+zblgx7HOPtP09byvS
X1X4J+YjC+F+LZXwyLMPALU4QSwP2tlDABDb+oQs+ePf5z3y2zHjXSw6EbbAqRPtQ5q3JYHIPl6E
w1MArDpwtrKbPNbuoYkTiS/r7VmOZsHy93ft5U6ZjWM+w4vRGTMNXblhKkE0K6GsA15QMjlpIg++
gw1U36oxp1G+b+Z5jD9HONARcdWoxqZWtQAkL51ZiXP1GGYob+v4lsYRu2pMY1NXvybj3E2E8qcc
QXaa/Bj8pWy6L3B27/vh6/pAWuL3d4C9H0jSpk461uiC6H04XINfBZIP3zN3+geWNAD+OeHGkcM2
Z0sSfNdUGFddUze4hdQuJVAhb+51jaNGzXF4Wpryp/L7PIJ12afzP+u9s+S+YPn7uybrQALqNQ/O
Q0rxzA6KWU/9b4GMw2pjD7IkcFOpufJdtwunKXrsHciK1hxYjhNPJyCSGx1AQ269G7ZJMrYJ1U8d
MJVh9hilPIf3iwvvHAWlgy6J9Cnpi8j9NcwTzcYT6GSBs7VzGLzy/8uyJmUYZ9uI8XZSjyyp6rgD
kl1GUXZyQL2hx1xwHcA5NS48ffRcNmj+aW7rQkMDr5U5bAtjX0UHbwQDJdlYQh/PZxQaexnNWcHi
KK9fVABSF8uBRjjH8NTcSpMfT2cUGruZjz0ewNsIHhol6FbYRJq+AAa7hGLjHIN/uzGfH2fLyMxe
giR6VMCwvw4VzAcp8cFwK1IICtIIbj2syzcyyHJC/XdWjsz8JNnICwo6ziu2OrjS99GD7ton7hZA
/yYEx5k4eBgFJRtngY8DPDITFhb8MEgU4l8odoGdCyPNY+7F6u+6qH+wsICPvDc139M+cO/8cqsG
aWt0GeN3IS66PO2z3Btephg8monyE3bVLxolVuUEyR7PwvuGgtHH2w3Yma1BI42xQMcua9XwMgC5
+LvBuqy/AHUGsdESrAwAZmFKmDyBmLJVB7Usy3+lMeTmFsTS/DXNWQzTitS9R21CH3HNdjYSmSWy
zESW5gJtCH94EbQrbocp6j9l0p2O6wnMNmZGAhtSVLhVSwfQlOofVA+/54iMeO1yu/IHdPhPYG18
iaN0SxfSFmFGolAQH8jlQMUrxQM3XEgCepc2LbsrIxRvChBcrowwI2G4yHcgPTfdCxl7529WTRwm
IjmsQX0Nnk/V+/dDBmHXABG3PpIfbwXRv1zTQEav0jmsXusBviQTQVvhEs+uhIBvS2CHDfLe1hu+
Zd2ZRnF1IZNYzXr8nNIZTrzZ6J7cMP1e0nJLT9PWneXv76I3BYNC06EBHUKyrPqbuX0Qwh4AYBuQ
RpSbVNVBKwH8qFKQed46WVkWu2/mjKIfVZHT5nUAMH0/sLZ+nicskfUpsn3dSBCu9PwGrtf6dci6
5pOfFiDYKTCONjYP25Atzb4bMhfHqIrSTL5M3tzfg84DE7k5qm6UcmC7TPQLWKHX4SIhHvJnW1xy
HKG5277g6SB5E7OXgCKbZHRrNVvC1MTsT30GDmHP69eUjLF7KxiYK7DB9UWLEtEwDSG0JbJ21PXn
9amxLWgjLQw5GGNSVvqVT7Wq96Ktnb/zIOQ/K3eIz+tt2KbfSAkpzLCSqlTyBbjvwgXPUbHo7yxp
x/F1vQHLAjAR+ZqADq41GJeshgGpqPR04gLl+wV0vQtqDmW2bPMIYRkxE55Ple6dVoOUObkdxMRL
LiHbEg2HLHP903p/LAP2W3ju3YLmoSvmAPSL13zW5FmAEdDfxDkY8TfXfd+IdiiuEMdrUvnKx7C8
AZonKY94ghmGjd9vGyIj3qeZDaXoquJVlSA1HeqWQhFHujSip7ECS2ajHGWbdiPuWT41CtpC7JnK
uXwUFALHqQsYh45act+UkKauwnCjS8vQfHBw/G2K+25KXCeftNcO2bOvMmjeD1mu0vtoAv32YeJR
4hyy3vfodYd6E2APXCUfkprEX0Q4RE+hP7m4ClK1ES222TFDvlvo/hkrXnWckxuXgiFQjyS5zUs8
eawvMNtoGRFPk2AiDYQSXicnpgDykEfgrBzw3fAgEDA8TK03Y4kTE26vc5K4gU6z1zB0/ekWLzg9
zE9pkXgbs25rYLlGvJv1kCd1KFDVetUoc96osejuom7cKnNbJsLE2GsiwZfEAfbVhRuXu/N7jdeT
YIiyY9t0yVUVmcgE2nOUt4ewG50XnFMg/6fnAs8mZS/ZcX0OLFPtGrFOXV/qkub4fk9KbLmhd0cB
CluIxXLgf683Yol0E2RPpTdTFbH2VUVdEVcQBkikhghUXxEJ9Z4Ab/wBB5X6l6bOPFQb5wrb7Bt7
/VRVHYjCKT2DPq+rPfPBnOVkFlu+A7b59/9cXYPOPFEMU/YqUc9wdzyrg3CfdlUCk/lqLDZ2eFsv
jHAnII/ThEqYXvUyyPZUCriSTA4u8OtzY/u+EevDULWw+pzjcy1o8Jm3IwvhX9riGWX9+5aaS2ji
7VEyTgFk94IvWpWFd9Mk4AjBZyBspAN6dSWT5NHXIfQFvElO+lvo5pDh2uWk6TTf5VAKTl+LxAmv
Q4yHZuFYQ/SigcZR8OKPiu6piwKkhzv3Yb23H49maJaNIcxViKoLg5ewENNeztx9bKIr77SwuPpz
xaXC45EaWPCCi3oS7Sgfiye/4dVl/cd/vKBDE0yfhxHEnDzpv9DemdUTcXB93Yu84jA9UuLHeiMf
J5zQxNTXeG6ug2gIXtIW0ix6bNxH6cunNm6rey9ortvCoE//51ARhlpJk/T0S15KF+o9eKj1vvlF
0gW3MZ+97KkvNZNXgdJCE0uPCqVqoHAWvPCCJRdw/D0Yjbv57G7sx7ZVZeSAjqQdnro0+ydl2k8/
x2EeXSDRQ5239Tmxfd/IAZNgHEiTMj/nIfZ7kUd/DTTbuhJZVpWJm2ddK2AuHmQv04hCzBSkI9lD
WiVQx85Ltip1lh4sIpbvd3qoxPF4EL1+JTrrIYudtd1fYes1xQbMxNaJZWd7d5Igfdr6rvaSFz3P
+WOept5f0MSujlE9869XTYKJmK9FkESAljmPiih5yHEyOnpetTHDvm2Alo6968Dk1TM4VYX3hXuB
Ku71MGLLUhFgfN+ZYHHxBAQ3fIYznJiiQ0o6GPgxWiXHup976FPzuSU3cYk7pRYBb+7SDvfoz6Ru
G+fAdItrIdVKT3DZyoGIOkDBLYb4cyoD1KoApWxuvIB28jCC2uX/BdJE628g9Wz9Wv7+rl+8kSPP
ipSdVaTHR8g5yPsmqr6vT8nH55bQROZL2mrF4SyGMzxuPT6g+TlmZOpx2lNl9cXrAF5cb8m2voyz
hKobkWQq0a8Q2ZmHT66GstoOONcItOR62gIcW3KvCdLXOgo8vwckeJig8TaBXS1SvC4qr5J453Y2
Rs3WFyObAPyRe005Rl9SqluQM6AnyLpg+DySZuvUamnCBOOTLp9hehpHXwbmF0/uHDd7Iiu6h/xQ
flqfEctYmUD8EA+h0FAEVPd3OLJeX35D5CQN4l0WJFvkD8v6NRH5UKqTUxH5zvNEiZjuNJeQm8p6
skWltCzheOneu/iQJJoFj5V8DQNYQuVZ8oWlwPZxxfSDgpvZ1cXVf1kPT0XjD24Qda8kg9HI7dRV
MEmCfu6ANBlBXWUjVGwjZkS8ikPHl2VFzwr8jwdCe/qaRX28cXcPllX670pBGBsHB95XY4AXkeQZ
79NihtFlpcfuFtVVaF25LCzpJ7AmxLQjPCDigSMzRresdzKAmgevid7yJAQuVKRhne51FdTw/MZz
KoPZSlOmAuLqJdxLj2HFJljKLQJ098BhQPmGs37Ecxakpdp7loz1Q5ZlCjQgoFyhvzV1URE8MT90
IRw81N1Qn3IQWbObSSQi+sTwcro1vpbYMgGbsJ0ChyOP+Tn1Kyh01VMA1gMZAmhlVM48bdomfzzO
JnAzrVqIVTpNfsYNveG3Ksygkuc4zpVnJhOxCXoLHj/zujlPeRkmO64lDhtl60ZbVT5bgjBTNh5i
omhcZB7lGD3VaflKJuq+QSXoda7w6L+ehiyzERtHP16ybKydKX12RVxW90xx9hcjvEk+tY0aryoy
hLGRsRVvZlV2WXtO65jfC4jM/adyNiG6li6YpAow7EGH5gE/MzqnB4bb184FC/62hSjldQdkk1eR
Oh0eakMNLTySJ5/IoNSnCI7bh/U5sORQk0/BqjzItWTsPGS6IVCVLuc++FaDBw8i2NwG/udp6jL6
fQyJlFsiJZY0ZxIsBhwwBkgycjRaQWYqrUoOHdQBYlpXjtkyXe92Bmh7QkE0i5JnyByy6J5nukPZ
tdPer/VRs8QHMfK0z51qiAeWPENf9yseDp1HKMoDShYGJfRc6gxwuvWGljP+BxnbNOegKXViZ3bK
M6ER7HcadTeFFfSSy4yd/KD8HnbQd2zxnrDenK1fRty7XZ82k6zFWajcu5c5IMa+7mAbCcU/nAxw
Nlxvx7IAIuNKI3snnsvBr84uBi97mjoUyJ8bPoF8fF0Dxp2mDpXTBnpKnkNaMvgAkxbSuxXglRsd
sAyUSaKZogGMHjnW51rl2e3AhpOSqFMrH896RbzJzLCNk7GOARIiPu9CcYZSHHQScDZ8dNrofN0Y
GYs4hUkQ6R3sIkyA0qp1WB8kngo2Dhu2n26cNZZiJ3NUlZ3DNM0fIFg43dVJ8XrdTzfWKdS+S8/P
4vYfHtXip3bpmN14NUz8jtd939iZhphS6LIS51Uz3IkPPCF9+JDkFc496w0sE/hBXJvWZ3nOpiop
WvZVLX4FNIbErjtSKGjrSp3Wm7BMgAm0J7AzKfpo9J4JFcrbYYwa+EaI4Nt1nzdCGAjuvIkcJ/sq
Pciw1QxvjRp0vI34sv14I37hER5OZcWcV+oD5Ejr1lO7GVoLW/VtS/ya0Pq6aSukz1meUzVRbz+F
RZPt4e1Q5G/wNmj1rkO9sN0INMtkh0YUT1lbZVBVpc9Q0xYv2Jf+4lGQv8zuFv3E1sAyiu+2Oz7j
gojl7z/rGCrrsmph0dC74Qk1kXljQiwbUWiEM8mzLIlL6ZwHTZN9OPMj1tP4WNOG3sg4U7uWsuTU
DMO8ESEfo5BC03WTC1gMUV0Er5yPX2UJWBh0YyP1BJ7K/Qxm1xyOfB8kc0F2bbLJ6LJ10wj8yW+5
R6Omf6UEoBYIMj0MLv2p8S65QyFR7wod3neQRt8Y1Q9PXy5AiX9OHOnBx8VFobrQgKfBDaYxak8g
D3XqMGo/eXS0hEm3S5x5Iyt/LDCAFo15hNtiKkTZ1xeVwSfezWLyzSFxWu7iNJyOAdUXd2jkrQy7
4kaQijymnYo2evvhMkXb/p+9zdKBwkoway5AWcw35QQF6Aoaxy58vK/ISWjAmD1ZIt2Nwq8vNPMn
b1dHwavbCJgFrH/e9vuNq0Q0R22Vc1ZB5ZtA6rSvyu91yj7LNik2cvaHacn9rbv5PpAh6NJNUaDF
G4l7/+h75VnIeTryLqU7wEPVxkR8uMrRzPL3d/lCZBOdsyaTFzJH/L7mRbXzPcj7D466aKiCH5VI
91nVb9QxLavcxIyEsucJG1XzRlGuOZASwuSCS1Rh+5jdzk1yW2lHHdfn6MONA11bRvZd13wJkmGM
Q8GbluBM+eNU/5iZV9GNkbN9flka7z6fkUFDqjSsL0EUBweSTc5TSKH1u/7jLQvM1G7EVVV4CY4B
F8hQdgH8SNyEgDTRR+4iiwwbpPVmbJ0wcgCeLHlYUe2/Qfk8h9MQtM16Sa4ixWIGjCiHqxUvOR6l
3waUrg+w1gmcB+hDCXHNgxS+bwQ5GAKclZyKy0CTn9Kri33p8fP6yNjiz4hwf2ylP4PG+6a9Ut4D
Zaj0Gas3C+7T0KPqbUaRcSPULZNgAkTCMleRTEv3Tcd8fHC5g7NNk/bdFgzZ0hVThtEtQFHPPLd4
C2Hj8AB2HEc4wO+k+T6WfqqeIWIAd6L1YbP1xTitkTIIfKACGiTGNP3MS1G9+cTVG1HxsR6DC3O0
P4NODzyvqmZwHwX3O2hxT9KBB4aTBJ8zOO6E/+iKjDAiGYXCG7seGAmiW98P1d8EI+Ake92JRTQc
EgRzDpBBwsOvfuJhpyVFlk1Hx/GH+pmUfTJWRy37VHuYjwnEBTHqoXkNPBaEcKqYg6a990eIsm10
zDZsRjKhQrfhpJPmScJ26qgaqCN4rmDXgCswakur71IVtM0L0Kyk9+YGJLjRSpbkUhaAhV7WJ/3D
Axq+b2SRIZ44nFRgHAM12WY/hCDzDkn2GWKuM6wSFmOTmd4GJLrrXLHx+mIbMCO1qDwcM2jlykud
SPk5lQq+P/2w9YJkyb4mTZGligdhGvlvEw2K8BMh4Fbfur30wBQHlmNjWmytGClmdgaV4IUqhr0N
FGsYnGKOWJj9HSvKqzCOLjFRKaxuKFw7CKyciJxOfZX9EgO49QrIl41j5Mc7+r8Yim6iWpg+TOQN
WmQBjPa0e1GLKo4fDvoujZzmvosjelhfaB/P+r/oihG0+MPaxSHZG4cuu42qKiYvhZLNeLyuASO/
uJHLcKuA9RXAXC5wVKLLXp1ayC2UwMeRAs/JPyPRA8B4qGON9IjH5z1HKSF3YXsRkrCDs2ONfaZ5
aCZcKubOL2+u65MR/ZoKwFvH2HuT1UNN2bcJLlTrX/54AQMS+2dvokBMswhwg5AyCb9Th477yodB
GVSug5/rTdhm3IzzsuClgmzfxXc9WvxTB5ToZ9mpdmtLsTVgnCHSqili12X+mwTrNT34QmFncOD+
tHHitX3fCPKcUJi6jFVzwVm+9w+xF0fixQnSUGwEoKUBE3hC4Js5jMAv/O/pYcpAC4PYxdZl3zLF
JuKEFEMVC0ANLmk9DNkBsrLwIONz1h4zbK8bhwbLVRRErz8XEpfQifJ5q+DdBsscGXHYevrYCDne
KG+UB55MmLbjTo2ifp48GJhPmy9Plog08SgzER1q3W1zGaTHX9MqEU+529xjd/lSQVNjN6RR8ltz
R4FgPjsbPbZNmpEHBo6XU6lr8lZ3YiBHHuYeP7ZjSzdi/uMjH7Qt/hxQXSR+TIY8fpNt8I0N7j9Q
rwpPoqofQdZiGyvPtjaM8E+lSNwuRzYecI/bM48ke79LmvuGhVv9+BhWCSFgI/6Z6yogX+T0xl3A
haQgh9QDgr5eFgDPYw+kE/8X3uPvg9x560pcJf8faki2WTJyA/jblcs6hQoJiyGwmgel5xwzOfRb
bzq2BozkELYt1JJhhXeRtMHrLRZ/gRThCn+D82gLLBNBMo0KlrADVncwQcC8FHiTEAlUNxInehhj
PcOqpZ5eBg8uLEreo9a9RX22rA0TV+KD99z3flpdJoB4P7t1Xy/UahrGu8U49bpjMzFhJbj6eTop
guaiORwtJZHsrkhQi7xq7zFBJaKG91bIFCCiDGWenRZuI3dVm0cb8UMRjP+q/EPWwkgCkrAm5pVW
TzVvwh2kar4wz00Puqi+13XGT8MMwk6jt260lsVmyj26vivhzYbFBon/6nNLs+ZHATTRcX2wbJ0x
kkHYE1XAVUs9qXw4heHyFObriyj9bznOHbAhhvtqs1VGsq0uIyvkNHNSIPiwumjtfgan1t3RRsCN
K1DdYb0/ttEyYr8YqwCnP7e++FHjlbvZ1XdZdp3AAabeCPwOFTw2F019AWWH7pVOndvAm7Z+uyX7
m1AEVFxqDnKmegJtvNjj2eSnLOp7MAMuCcu2OIaWOTDBCBNXM0ggvXzSVVTDKjNr4A7exrcOB5Pt
qjkwEQlTSqB2VCD/5o3SJ10uVG2kqus+bhz1ZS9bDkUZ8UkH+c9wmslOanfjZmcJBlO4D5d5OYcy
nh5VjAd50hJ1ywbxo2as2sFaKNsl1ejf9svRYr0ztgaXVfzuhu+HFC01E4qRAz3PPZc7JVmyoxPc
yZqRvCYzbMqBkdsYO1tzRrDrKBszL0Z1HUbgP0HJ3NU0+wzOyfflSSZ1xAEi3z/Xe2a5XxIj1EUd
ZTJOPPFpOZWlSXWAbd4Z+RIarP63Av9db8ZyDDThYBDyIiIOkBzDwiv35cRxHKvDnZPQ7/D7LPeD
n9CTD2dAn9GrXjZdYmLDoB0MXmsHZYff6RL6hNNCpz+td8gybiYwjMDVpfHLSj3ROk92+ZjVu0nF
p5Q1w87rKnhqRXfrLVkWg4nggJKsJwUqGY9TC7WKuhyepcp+unX5AzawLxVWRhluWdfY2jIuCrKD
eW8eISMUcw1VlRGyy4K+hcS/ASDt8zDDCpQm2V/rHbMNoZEh3AClcDml6kk0qT4C0fgL7C6Y5YGK
fNslLp6tNpUiLLuNKZEKe6VxgpQDMt3ibRrCPfu+6ZW6We+IbdSM7JDyPgYlDTME8FiEtVDlp6X0
sARsnS4KvU14Xtb2emu2vhjJIZ9o440Mx5rfG4PU0EiXOj1c93EjHdRFV40SVYdPE/fTG5WIfpfB
0HsjaJaZ/eBEFhmbfkzggBqmBOeKPJZHjzC571zdIp11cPkEDc57W++GrSFj/6/D1mFDMqgnV+EN
HRfi0393aYijndfbsGzQJuqjZgnlSi5DVU0MQN6qP5AE9sCNv8kDszWxLLh3207qpUPbgWj+JOqG
lHvWDkvNv2dvcmLz1h1mWTcfTIqpszi1gJWw2W2f0rL39cmts0rci2H2gK0aVenJr5BkLvBuTXJn
SMGnVxCt+eFK5nZvcLlNZXqAO2/RHkU9xc6+SEdU9a8b4mV63/WfODyasnAQn4apa44yD3+xoGqO
Df5nvQFLLJl4kTiQeLKBxvxF4SLa7/uuzX9VcDv8uv55yzIMjcRQuxVq0KVXXZwMeB08Bv3Q8Bd5
7Wfcrsem0RsXKUv+MREjqcvV0BWquri0v4yo38ImduT5njckbU7Lm12Zp1Tty6yZm9N612wjZyQK
+NdgyjlO2FHnqns6pem8w5Fsm/C5hOpHy9LIFTyGcJHDcUGA2smPSk6XDBLnrqr8Jz1AWxZSjTCp
nqJz5HnjLTjsW0c9W8eM1METQG9014tPFLUXOIP/VpCgG8Fm+bipcDWQkiVlE1QXvBcmz10I0OkO
ACVU/q6aFVPZKpIN6yAqXF36Em4ZOcjEt5SX7W7965ZDnClk1Tohd6vOry7wzdB7p5lh4YuD6LLP
LWWiDPZ/v48INfgFG03aBszMAMzzkzZoqwv3s3zvD7N4KgGO2ljEtg4tefddfpGdHxWzYMkjjZOf
qnT/0SObfqSTzA8h4NI3BZRzT5Oa2VOGRLERrbYuLX9/12iWedHodoRf+jxt/6rjtuvgzBwFt+uT
ZNkzTMUqldAhhPpN9glOmK/LabEGY/rRYX60kZRtv9+IfDA7KtpDiOjSK089BU7p/Q1sS70xJbaf
b4Q96JG4gjo6+4Q31a9qgi563UBwIVARvVw3QEaAxwNoiWldi4sTePDKkGE/sL8nV7HxMdUqDb9c
1YypSDXlQ1XNqsXFqocLPIBggDpCAhjKfxVv/llvwzIVphAVhHEdmrmaX2Z4st/DxSK9I7Nbb9EJ
bZ83bgOig/BQHFfYV7gbJndjU+XlV0LraIsSYWvAiG7hKFF6McVkR3KxFcjTY4Lb9PrgWILbN4Ib
StfwjmpTeb9UzFiePsGzJIGbyKRvULz/0gVlu1/+qZLXVuxNkKHkORRb8lhcikwVu9xpyh2wLCgH
k3LrCG2Jj3+hCqMphUwvsodSgDN7TtH+Qmk52pN26K5cVUaAx3WIHQonv0vfQujyK3V7V+Z7UUYs
fl6fGlsnjCBXFHZ0HS3KS7pcmHzdPuHUIp7CafPSvKygD04PvhHktShc2XQev6BmrQ75XANPTkpV
/E2BoL3A7sutrruOmbJTPIBDVAeL+EvZQ9dm8GbMPGso+X7VUJkAQiDJY59CVOXijpJCA4wV/a4B
B3sPjS7xa70NSxiaqMGYgHtdVpO4sJGdAUedb0DToxvbhWUmTJhgLjvdZU5XXnhHzpzPUOfDi/Bd
hZ2piYMtz29bF4xgr+WoCRNFdRmL/icP0108VtctVhMq2OA0yOCoUVxG6IudAOut71x4a+xcnAuu
XEPGlb7Ka9KBnoC80YBZjW1CkX7PIahwtz7BlngzgYIuh0DZDItIYCkjdYz8NvjezDw/jY3cUv2w
TYAR0iEXmcjdEutUjF9b3kd7jWviRoHF9kz5+/3t3Zkpn4u2qFqGl0IkbEpqyJWhHt7BTPFmJMI/
zssdIQwPPQRkYeiM9ZVtq7FYRs/ED0JVMvA8PJNeetCSD5mXxvkpVyKGkLsHcOT6FFnGzwQR+tjJ
m6pL+QUKFPKFZyR39xWHs8Vp/fuWO6IpMwXfSR15bVVfPOX8ULEDDSABBDoqU8v9sJ5hTpVt66bY
hmxJBu/mC26t8NTO3PIyhF5wmAc9EFCAnXYHZHezkRltI2aEvPKAeovKENCVAIXRne935be4aerp
sD5itj4s7b7rQ+2GOoav2nL1aDsU/KFScVvTyPsf0r6ky1IW2PYXuZai2Ew9x9NUZlZltZlVE1e1
ih0qis2vf9u6d5AflRze800dAAZEAMGOvS++l0654X6j60Tx/CUA1fFaezm4GuQcp8ROz6ltTwdQ
cZuqk3RdKNs5D+21cxsEYCIjpN5pcD+Am/vsrEYeBd1MKL5fsMKHdtuILRCZiHODS7kA379hGnSN
Kzt55lueh3LS5pmNzdcQtaDvorKPvtye49cbpyp+j0OOJ4LYFAKjVVwsGvAj7QKTttXrhqcqR5Rd
BnWRurho0BkZipJUx6Itk8LMfPf6CZeqNFE1JFGQZ0aVRDj7V4/NR5RKQgBsTr+kqCRd6HjJQIeE
sGziqnt9L6cqc1RNAXxBRhW7bBOCWr0v47a1syMKXaqNb9EQCjWoCqqi+FIHwjIo+4Xn4cgwzgBU
hhx0rgwYpi9dxu/XEmcHvIEA0tvfB0OZGWKkbsK2VfLS4zFfjkAnz2Lo5GEqHPtLZRdFeJCeA9a8
20vu9VcPqoL66halpV3l1s8CWLu/7uhWUoC0KuziPvceu2I2qSbr/kfx/MxaXAbZFPZWRGt5EHMw
Haeo9X8UZUZ2YstopDg/96P/9c+tSACy3x8gz5DFKSqpH6DlVn+nVgDEIpcWlK9z+8sUidLwpqhz
XiUyUCuvHIn86nPgOamNdyOIKR9xifQ+3J4pTfsq8g/ErhQObGFLLhi/rr7MvnpQIPp+u3WN86rI
P2Gh8B+8M83z9j7etXmcLeGvoZ8WoLjZz0L8XFj5C7qGvuEMqPsb5TI/jS7wEBbOK7VNqyBuS79N
T/7ELVOhtq4DZc/nANp5kY1wFw79fF8vE551824I2uNtg+na31b5C+90ucTTpIdsRGt3/plmrLsE
pDIk5TReqQL6fDlz6q8tHnPS2TmjakM4CcAu7r3rCRHENar0j1FnRGS+fhqjKiVU1IJvL0znBtnz
6hfZkJ5sWdOzhAvZy5MsIkg22b5pI9L9nBIHPNfxIZi5lG8zPLdaI4B9Cym/gSG5C/mJTJPjpA+g
1sAd/IA3M2fwkl0zplIqcCGiClom0TXN5+kDyP/6e6cbfuxrXPmppWSWM0VudK2d2X9flsT9M0s8
Bfy/t44NSAX2hZmw8xUqH9cM9+4Lym6yQwfenR33va31bVm8WMp+n8t1mCx59YdcHOsipGfZRCZs
4GuOsrWueDpH0RyRYTBeGafZwZNdm5AUyMB9llHdPII+QU8XduWp9aV28UQfrSYZRt3IFRcfIxfv
F8PEroRa05lVsIsrTSQMrx1eNrNsnb4weti27STngV2X1avTO0jMVlV6KasZ0OvD2Fsltw/ZWgG/
cdtQr3nd1p9ytGdBIwZ/5tO5rp0zz/x72wovIqgfe1l+Gobx4+1udDZT/IAxLwUyGExZxCqa4cRd
KH+fI8jbZobjmM5uygbv5YPThqWNCfcD77PoyyH2kR9KlpmC0s8BDGrfjyjb+eiHBZKAmPwFJ+QE
DFrdMUJd0L7WVcxe6dhAMa7peBnn0QLBbkkCfuqtfDFMw2tnLcy2CtcDhb6YrBLVRV3Rouo2teSS
MB8Hf8cGQeltC+n6UBx7gQBqTvwCBGzNBjHpAHTrmvyX4LtYULa/UJzbz4J8FO4sz5ClscDrN1dr
c0Q6xTGdfjWrVUXuCemTGtXc8rKU/rcuxENuX82f95lHcXDeQuTUDoOBxWNB3oUrchwbJ2xB0j1s
YJt5FJcea8gq98Uqr3xoi3ga8OjczLvop7bWFU/mOeSrqEcx/inLv4ked7ktVNw2js7wihezIChC
ZP/m68JR47y0oDkMOunuOFxuQ1d8tyakgASgM158xyFPPu+8NbYE2aNBjeZVsJ2drs3kgQboEnrr
97GB4mQOis59kUHF101r2bogx5uvZTk9E59PMY1MeDpN7FSVcbO1qUVFWnkReKiJFwfXCejSLFXi
tuCzpAMQcIa/0MQGlSapa5qRlqzs3mQBSICyLGJvw1zMsdshI7prCakgOn+aBUqnV35lM/8KDZLw
PAzLHhKjbYoV513GYA47t52v3SxpDP7dPimsRhqso5sH1XGjMhMD7eV1rKoPHQH7WuZ2+TmdO+hR
db3hqUPjY6o2cUrbLmqYtV59AgLkzAVjdFS0O24om4EUB05RkOvRqpaXTqKGqyTjYZH2uy6EvieY
MebZPu+bZcWVx5yhwkNU89VrWXkEVyViXLfnmQY/oWLmsqqtgpVlqPrGe2wWLGCUybhpkjXm95RT
NfDmmeOC/ueCuvUlFgL6iVSKH7vMoqLkBIVS6Gh7qB5u1rI/IyGZOnc0y8kesoXNNMrWyyowdQYT
na6otFhXCE0WI8V7hm3KqumsswWOF8ffsfEGR1bLBO9lXZzhlWZs914KVKAbaeeSopofuwuyGgeQ
M4oTtQCJv217jfeq+DZo1eVZLsh0tXPenTl4pB7SgfsJkCLFEa8WpnyZzkTkvyYiMmCis+V09QUq
JEcyZnHgj4ZjtCZAqxqNKBoJkIWH/YWX2XeQ+WD3YEsoDv0a7tHv2paQ4rqky0eHWLaAamIEnoCg
sI/NZGK+0hhHha6Vg5O6eHoHVzVE1/F4kACKJ4j9QG0Q1pI/u2Zaxa9161imkRym65SBFzwPH8N1
+kxAcmHZJuUA3X8oh2hUAbhl5JVYqtIhl3SEtKQd4OX+9g9ssUbFHWAKVN1YG6ArJPmn4eoJmtR1
eMpaBOoZGrUW+7SS9LAGzb5A7SoOPYkeNUgg4blCwKG6LznyBwBGujtb38z3IlxgLfFaTPl8HVH2
AoGLrDzlFXMN+7HGGVSQmu0y0VvuPFzBjBIdyoG9WywU7FMWfLo9D7oOFFcWQw8x3WgQV3uZqkew
2ECAEgrMiT8PleHMq4lKqgrsZPUzXyY7e+AWyHRLsCjjBhJd2hEa0kjxj6fbf6LrRnFqMVhkdOAG
VxuCf1deOP4X4Y/hkRWdOLd8I5G+3dFrCWksXRWwVntuSnOKDaiktR3cdWOxvrVbOUfQKwe564GL
BmRwNegOEh5EY/EeAslIjd7uXDNfKpLN88ue8aybrnWD0JuVYNNL2/pL09UmnI6uB8XvM5fxwB94
y2LQb38K5zR6PzV1m8gyhZre7b/QzJUqoEjclpBJIsZPHDyfaTp+5EuzEZaGDznudoYYo4lgKrAN
R760QeWkvBJIAN6DfUbKeG3NWju69hXX96YqWLwJ20jq192b2kXVL3isDI6pM5FyEvfHNPB4Polr
jZKcE19lfv57DqzLPntYZ1OyTzfbqv9XZHaJTTHbIY/8A+nKPoE2VHGkJZ7Yb8+2rg/lRM7zJR/p
uooriyS/B0/44+IM9G0+lQbX13WguH7JfLcJI9KzWIzZt61a80xlWB2kX9vH2/+gmQ4VveblyLTy
HGTHU1OxJA2H8YRqrP5ozxuYjcymklnNr6gwtq6weTQzIa6gwbcOohZhMkpRXfu2GgzOp9l6VRRb
aeHpvmvH4QoCN3LoBkizph52d3+G5mwg/Csw3FkSbZ9u207jJyqyjfeB1UCXQlw9F8+rJCBPhEkT
KaduYjZDvth/R7xADEDbT9dMgD2ST3hhB+6kP2bQdE6oWblN9xPb95f9eMOUknZLaVnWBL0YWiQ0
M9If6v5C8XZSydZqFjJeGNJmEJkKxaXeABYOp9Gji+vgp9tToZt7xd3DeeasjMblbhJLjPLsO0ja
nzIpPzfdeHB4+WH1m8fbXekMpnj9Ulokl3TAVjxkT8gGLgeX7tIyxB6s4tzwMrHOGW3ENevB057Z
KL+TEaAPu4auAtkYL90q5Qty1GDFOnXgdj5DmX7n9VtFsNmFDSBDxxCt7Kaq4m7L3TNPmo4nGrur
ALaJpQUkMWt5XXxPvE2pU76Rs5ErQtf6toBfuEHdtk4/T9vtJlwwrVAWj5sMEgO3Da+Jfqo8InD6
ngDlEQyf0elQF3gRAPNsk8xL/ut2D7rxb99fjB8aSbYFyoP1Lg3lx3IFMRwetE1FOLrhK168cFkH
MkdVTAz7o8B1qVDsV4Gjt8o7P9n3A4oHQ9ApdcbUmf++lqUtMD+WY5IS0hlHdVlerICD5/JatjiW
hVPvH8sp+Llv4MomHU5gxmlLIq92gKtMD+bDZCltE3/s60P/R/YwS9c+W5YOpvcjSARAUj0Hw8zw
cc/Y/1ExROCHSDrrliskKbyEATgbL537+3bjr8f+f0QMkaZEBo6P26qZOtBkMKc4L83GI2P7w1MQ
7gxr/+gZ+ow4WRhO6AjqRxADzERwcVFeuWtl/qNnyHueNdTBkkRc62Tsd+SptU3aYK+71j86hmKp
gyAYGoydDfClUKJcvA5zrP6giXbgpPB08Q/iDPx6mXS2ieDcGY4EGonJXCAHfnuedb+geC4K20WD
c8Ny7brgU80HGpc2aDEawZhhBl6/mXr/QMza2cHDHhK7Isq+ES/j39O+ccRxTCuURGQr6nfSigTr
YRQAnx1AV2qqjND9m+LctkcFqHX75TziJf9gTyGogq1CHiU1ksloPFxFmXkAfVt9SRhe/WT+jZGs
jucZRrw9ObrWtwPTi30htO2mGKp1AQDBSY8e3kQHUI8PZDVMjcbJVWY5bokqLBtnOdej8y5s2aVz
ycGXKEFb0j1U3Vi/KoUcOIho61odLJRGNcRcW+CAcW5575XyPRQV+fvbptoSAf+m7rxwWwMvTNUR
umYNeDbOrA2C2Gvt74t0rQdoPzdv2gLXrhYeaujr9fOqp8LNSoiWRtGaLudMsnel51+39xyQoJ15
4CVL5v7eaEtu/5auK2XzHoXjLJbrL2fRlQmxnHedXSMjaZ9HRj+BYfc09CbaKN1iUyKBN4E4iix0
OachvGUpwIMAdjSDyTSuqKoOkk6US16tKYCSTeoeROoO5ATNyf44OyBdMdzpdb+gOHzmRlLM1WDd
b2o2p84iv3EaN/GEaBr/B1RWrOuKgnLrvgPpzraXP2NPN+lsaJaviilLG7qmZTe6eQwq83uPfmLj
+HEZu6uEZM465wbqJY3Dq+AyQkspWqiPnAnHI1tY0zs+gGV1xEuG5Zg0W3SdbN9fuCKkIcB1Iyys
0a76ELL588SnY9lSVC6Y3EI3F4q3L55Asoly59y5/jef4ZoSuABc3PY5zVpVoWbccwDIgpLKOawb
kAjYLIIOJ8P7Mz2AbSLfw3KJwKgizHyKY0/GR9yuA/mR1P6ntTV5m241qa5cdD6IYNxNsnA+emX5
aXts9qIfVVR/DYg0+LRuEpz/zvMY9G3DZ9lfaok3yW4Cw7yVmQDPmlODygE3RakzicAvLmU9AeVa
nsTqf/DL8sTAdxoy+b4Omztrlafbc67pTgWYoQYCEq+iJcBkLQCAbaC/lBMo3Vhfl3l9t0XbFpE3
2Pkg56mIM1TQjj0K2YsLcUA9k7L8V0AK041VMzMqNZwfLNPstg5CVRu5H9I0C95ZIYoibttK17ri
3+PYzZ631PUD0JfvoYchn6NKes+3G3e2ne2VjVzFmGUS9OJtn9cPXQkoNwVCFYAVP2FZ0cUhpsPL
i0+haIoYqaj+OIXDYR7Fj3kBZdwsjY/JmhigCteVhKxWgMPRQ1kG2WfCRnIATzTwuG3jGiAhui6U
rZ2UYWanWWrdg0lRHrppy3GHvgtOJSiM3DamJhKrmDRQmrV+xP3qYZwrEefAdD2RFrS9C4J9dlyD
NDMlp3Q9KbEgC6Ko94M8e2B8/AHGoQWcIuNybOrs2zwty9fb/6OJaypQDTz2qQVe+xr/0xy7UiYj
xXsA6qdalI0iYSJ9lPfe7kozOypozaOUjXkUlfeZs+afWCpIMq2Te8xb9ut2D5qjnYpcK4EJKkJr
rh8mSoqH0KbW14yvlXtCcbX/LZMdf98PLr2zAlua8jS6v9oM+2JrnlAqPk8QYrmvcynOpVUU19qq
6TFs9i5rFcqWDX4bgGYme0CGEhLZAnopIc4XcbRVR962nO4vtu8v/iKzkIzLLVY+1KhUjtNq4geR
A9CGZEthOHdr1jPdYt+LLsjglZNdUzwPV0N4hrD8FTknZNj7Ik3axv+070eUEDBCustu7RSzL8ro
1Lmr+JHl3htaAF5yuweNx6igtnG2qyiCEveDTZD9YJE1JoAhsy0WOAeAoVw3aQpQD59ud6fZGlSY
21L0s2P7E2bGnYE69nnZ48HL6X0T5bVuXpQTvi+yEKP2y4eMLRZuqXiWrf2I5Ie+4tEb10apt+EU
qLGcCnbz5j5aBVzloVgH9AKoeTZ/Enhti0fPhQ6zYxOL7IIeeir2LeQoGcqGdMxB7C7AeAs+oYNZ
rEfjLir4ravL2RkKJqHYQHGe7TjKYUI+f297cIXvmncV/jYXle/UfllfyqC4SsFnHAeDPVXWOCir
NG/1HAZLBoRsHk8OfyQlKp9D6X1oPeNur1m2KgCOZaipw6MW6sIzz/kDJIM8uLVtAvdq1qwKgIPy
upNXeVRdyj7/lk7BiefyVEKQtirlZZ/9lQO/gIwyhJEC1CGCdMD5Pi7S8o/tEJTFcV8Hyv7ezX2Q
Qu6luvjS/+Z4vI3LIv98u22dfRSfZvMceU7pVBfQRyXElxdUbEIeJ7xwEhrs82pRMtbQP/g37Oec
YJ+9Lz2U0TI8WzPW3qe0KGOc++e4H1DhCiabYli+Az9rEpfSuJ6KiCNr07rZQDfHXvnwyUbpM2/b
4ENE9nAgbj+m7Ohh0QICU3TVZYFOMO4rEIJoK/7l9sxo/ELFw5WQOMZrYITh48BdXHHQii5b+fa+
1pVtHADNQFrFX+OkK7tfPLxoNrZlGLvO9Ns/vdjBM7bm4yxDjB1ywOAz8aoRILKeHPK5mwx7hM4+
yv7dhRL3jwWHERBKOz70uXFDcLCK9tlHceqycvJChFvr/rCh+CD2+n9Rraezj+LR0LrN59AmW+ky
YGIxAD3rgTMpDu3UmRjCNJ7tKp5tO1ZfNw4gKnFHKiiiItVU0E8FwJVFZcIKaeZABb7ZWTpMpQWV
RmglrmCW3HicUJL/4/YcaKykIttE2ZOcIN7hD1oxxSFIOFECggeSgaCOZV8figuDRA0MOcNmJd8v
+QV1br/CYobUAUp1Tre70Blpm6AXztAJi7Eq69BFuQZQuasL/9oCAHO+3bxmnlVMG0oYpMT5yzp7
TfWJEXIIg/QLL+kV1NAfb3ehmwjFnUXBqz6cKvwBWOeqmDWZTFKwxB0LsJce9/WhuLMnIlAEtV6D
icjS4Gedey4YimoBoYmh5lO3c74VvybC76HMleNXUh9xT0TjMwS15FsK1K4hMOmspTh35bS8typm
n5ycXlw5HnqIdDm5Caz1avOhp/KzjWzxxdL5U7IeSeL97PYcg0OkWf+7SmcHt5K5LdZkhbD4oRrq
d2xDfO6YXDS+XcNfuABfAYvl0bIkwiNgq25nK578qTownDZ2dqE4MnC+LALX/5j0tn/wIS20dIdR
/rk9/ld9DONXXBhFMWsjkJRIBj+NO+e54U9F98hqw2asa36b6hfmabMuzb0ezZPRimfrzeI9cn+J
bWJY9K9GIAxf8d+JAI4+WGi/acR5Lv1Dt0QGs+uaVtx2YHNleSnMPpAhQb7ryKVhQWrWucq8Roll
BTPQFQkYUmMHYS0Th9X6fXtCdcNWfFRaqSjKohiTCoR33CMnezYsFV3LyrZb5EE3gEBtTDhp76uR
fGNDaUiLba74T3Y2xE7332UiIf2OWwya7uo7u1tiCh413/siw5Pbn7BYZhMBq+Yf/sGj0S01hpKY
RIZLDMXPkwy7423Da5a6ikXrnSUikyNEEtVLUjGaxXJsQRkMmvnabfctSlWL1R/JzHFmHhNrCI5p
0B2Qzts3fMVTqSWHukVGOmngnzhSFaghcMibbDAsep15thl5EQl8qOHMKE8RCSE8bptNJ+VxyEDZ
ZHpfezXxiTWk+CvSUYwxjh+wlkc3PeXDXZ3+Qixz/Ufj8tF4rk3++xP9WK19X8P8w/qEF88kC36V
qW9YQLrGFc/tI9+u1qATyezNceC9IX12aCNDWNA1rjivX0WkAFzpr4dh8LONSTBJ0b7etqsSptWT
3ReEw6kElW+iqULI4cdmNempvu6zrkqZlk14dGSlvSSEym9p617SyTUsSt3Ila21WmkAAQFrSCbI
snl8BYzRP9Bm11ts6KrUaM3S58BIonkqnaM7RgdhOoltA/w3YLoqGxoOxRDHzrI1yUs3SJolEHeo
xD4MWS/eTKufnRg37YO6rhTHheiDu0QVVo5NBZR4T1l5t60e3CnAUv90O/jopljx3dFHSoln3pJ0
SKEsfn0JmuzxdtO64Ssum3UYuqTZ/8Q1Vj+N0e+QfW6dM+LC7R50g1dcy+GD6/QOlr/T42oiHrvA
BHLStKzCwCZoOkonT4fEAf3bOjgnoCpuj1mz8FWiMXDzRUWUI5B1dRrnSN+SMI1T3EJvN68b+DYZ
L4K9FYD+kbtsTVhD77rI+UhDE17m9X0EdHj/bRpcML6wOKLkyO+qtIm9/C4M65jXOy2zWezF0Kca
F/NhC2YOmWM6/A7d37I2Kbvq7LJ9f9F4KsGxN1cwOxuCg0BWBBvIbYvrzKJ4UEOt0a46LHMYInB/
F/V7SSmaN8BFdetF8aJmBW16GSGSld3jdjjDvgorGVaLrnFl44tYZbutjwiDxrczPI4djW86lulM
rnhnus4iIgN8aLvgRIF/RF2WYdwam6vQrTwd69yyt30vfMKJA3ebdNl7dXJV7NbkYdQMaahkdX6D
6bSt72CXvUFLhWy10EX2ZL+FRVycAr89GleiJuCqCp4OA6W+4/2PVXDj24LL/4w99/ftFqqGJy8H
YPAEFmNT0MM6+sfdO7YK0hLQPubuttlN3e+p7Y5zFBxvO6hmHaq4LFuWy+y1mE5vfV/jatbj+Hi7
ZY37BIpvzgGrWTShZYkVblu/hT3HxmO7rnHFNyvauAuAgn99066s7dC48zTtqmAsj0C9h9XuAvrb
fvqc9ptOZmU163suI7YrmR66KgRrBPDKLx1rSYJseW5G1LQF7fm24TVTqoKtVlf6UpYRphSwUKeh
H1k7GXYhXdPKBprTfqgXUPAnBE2DBuRkjlq6ppUNtMlQ79x30CPeRD6HKX+/rqaAqFksKsgKDGSZ
LQt4D24Y7vAbm4SHvWKfsbffebF15i6qpBiLcLWu12vgZp+bpjdkH3TDVvbOMsRtMg/cNqmXDii9
sCKjvMfLLcjO2hEcBMfbf6DZLv6BTQUOdZYGYWuQd9jpekBlG/7bmMnTzaviqVmVOh2bEQZm0v2N
iuZji27kyh46s2Kx1gnzio2ump9C90nivmTcizTNq6AowSJ78Ro0j+2iksCRQY4R+bAI6Y3blteY
RsVENXU5NuChHf4eu/JojVu6Ry4XlK0qmZfVTelUp7A6Nowm6xPm9Ibo8no+w1URT37kA3DZhUMS
sot4w/lvuxhiKPPGJD0Zs4VbPHnlHqnSd+V4byr8EZZZcKVrnMd+eAyaR1o8Oc5pn+0Vvy2gs+zM
jA1J646ze3A6b7p0Dej5DXFBt3gU583cFfVL4SSgNFjd+VUHFrU/TTh+9E3PB7p5ULZXwroSGA6s
TuQmJ363Ns8eTr7w3P+PrVBFOA19LRd/y0s2dLimUf9Otuwwpq3hivp6ftWligP31TRK6HcPuF//
WQseAvL61KSPfe0d2s56C7ntxHg600RTFeGEABdU84Ktq2h4vAU5nCwDU6JAM9sqpAmFRJOVumh8
dKHqPPz2vF8IQ97we9diVTFNczdETY1SymSRrX30/LGPwX9iKpnVhCEVztREwVKLLQe3PeQsIT0u
mYkFVGeXbTJe7o4ewPLzALtE41NYZPGEKys07SENZOpBN3jFj51ysBsptsHjhWWL0PubVly4gaRv
yP6mnss2/vs81AzJ7QnVxDdPcV7HakBcEGDUuBNL+WfbXRDc8LwFQrvjvi6UfXdcsv9NpeDmXTu4
Gtfvreo37mr2Hhkd7DEqhZcTlsQnLbIGduvOn8FDtv7o146aWCU0AU4FMTGrrDLbg43wAzl8Nl/C
C+6ysFPEgkuU/7ltJ01cUEFLUzPWcqwhfNY5XwnYaaoQaC+vNmwDmuWpApaGOgWDY+SPP9um4e/L
xpqfeOOamOB1rW9u98K9xjzD7cVtRNKOeTgnXWAJeQqdbtl5ulV5uyp7jEIPVWVJvz02siVes+By
2+6a0OAqjltikFlTjUuycvaEIq13eSrPPssvfb6Lojt0VeauIocYjk0w+nEODm7anWv42e3R61aN
4sBzVofrLLslabh7iObySNsehfrevpOhytfVNnRaq5wviRvNR4iYHEZmYn3TjVzZc1t7raI0h1E4
XkXKtj3OGepa1p2GUQFKLpC3kKGYl2Sa8u65G4pefqwl2IfvCOO5iaJHs/BVZcFhTFk0FL78ez7c
HkhsZEV3zSxRZpZUC7PI4q7J2LvdqZ+98ODbTZbwgi+G2dVENqKE5pBbLPPmZviJhMIlzbt7POW/
RdJrip2V/q4daNU6tQkyqZlvFb0iO8LmvnIEzuvepQcrT03X0wihmF3mUlEsZWgXczu4QxKlAGqw
x9ruDv7e27UKYwEOKfcqdxZJZjtv1rr+40NHzTByzRpSOZikzOTqTjih51Z+j6qr4lA2telSrbG6
il+BgtmEYkc0Xgz0mBE7bvzqc9WbOIQ0Y1eBeqNdzinog3iSdThNhQEKxDLLpCWjicxESfJ04Hzp
a1otSenQ7I6ILjoMHn1TD237mfjseHvhaI5AKv/cguNyJPsGCbDBiT0Gxunl3FfrgaRQarI+3O5E
Z6dtel5skHM/eBXk7xCNOnq32OtxbENDnHgdZB26qoCq1TXzCsGnZXtFlZcBjYO1FuVZ02mYnWtZ
ZwcO9p93E/1CqJvc/h+N0Rzlf3x/rbgN3cCElUjV8vc4D+VucwSxkzH7qTGZCl1i68LnyJEiaUor
QehAiF0MJtM17f53Nqy85otbwSk2LAfAXY9WuYvUPXRV7FLeB4srBw/XgH7+CPWEhyg1LCGNN/yV
eXyxhEC06+AGDJMjDZHl/RFvb+ksE9E93Z5SnVGU/dgZOiKKHkYJGvoUCBG3+VgYDK4Zu4pfyqqi
7G0LbSM7htWSTTyOcDbEMdewHnUdbDvcC+P4VsTnehs8wC2tvPP9xy560woTUEHXvBKJIIFB20Gg
+RSjjlgGqcE3k/VmhlTMbeNr/EnFLfUZiPrplqVh9GS1eLnBARFXJAtvcWxKDUbSzLDKqNXXZeAQ
aFUk81C8LTsADvvKkEDRNb19f2H/3loFZz2aXngaFxixTU15vi2kvJKCU3FLuTP6dIGkb7KxtnbB
CQjMvDased28kv8OG2FR5lBvwr0leoNb6hG5PYQwInZhzEPUwf23fVpQMSwNQF0g3vhQcwgOTuW7
vJoMZYY6qysu609IJiGWiWTCW3boRfHsPt9ej68bhqiQpSCQFEUWG4pgYkkrYwsnB8iQJlNhyjm/
vuKJilpaVzk2loOxW7m1JbaJc8ILYNwDb2F8ldf9heK2shME2hS4YjD7PR3PW9jBrX2mH/cZaev2
xaKfuoa3gBv+DTpVmkPH+uTaHpQdTbfe15c+UVFM7tQLy7FrLE9HnML6Y5tN52wwvOq8vnhIpLhs
G7DA8soc0QBQT2qD/qunp9uGef1eQVTyLNCWoooXBV6JqP5Q3pwxvUBFTeRX2U9XasIV6ayjOC8g
F1RYy/q3l3rhcQ0qEmM2RmcdxXOnaPC60Av7xGu940T8g8W8423r6JpWvNZj9dIUdtAnrQf91Gk5
DZEJi6YxiQqIQjG7myIoQK56Ht7UdvYOgDdosIVfd41cRUVBV7G2wTWPKzvMvfjlHQ0Xgy/pRq64
at+UkosOIw84Q0liVDvxGs3iKAJ72fVmTFRklMRar+iQir+Yrgml8qjY29n09lcvIgFdICSL4h48
b9nVFHdu+Y3nhWGP0iwXlfZqAQnC2lC3TyRIhFCGA/2kso32JXiIKqoofIhPSFd4X0MOdSZm4/ZJ
V9OVXzd0xUMtmg5O3krvaxVVwNO6NWSCev/LvsWoeKgIR7+SoGD8Woi8AxHF9Gznu/QOQhIqLlr2
VtayqvO+BmkUxhD38mOyVruYXEKi4qI2nhUfLynWN4s2fRxsUsNta+S+13iSiovivB0WoCOsb2GD
4siRocBw5h1qHWaw4+4yvQqO8leUTKXEX34CXAShRz9sP4k6Gz7sa13ZVqM8cJiAdtVXy/bXOOzH
Z2JXppuIZkmq2Kg6K1HO0w/Ljw2HFTcU1YWN2CfHh5nden0RB1gpWQBIVP5tGsHLEi+REwESxNfO
sGdvJvj3LExUkFQK+G8JFrz6Z7OBdSTYZKMF0uSZKA+zUxvuIroFpHitO1cymmnZfqNA2FxBnB9d
kHrvjmDk64+3p1jXheK7Yde1VV/b7TeeVZ86VwY/KZmXI4DUzLCfaI6XKnZKiC4rWzwb/5SV399P
ReSd5jV0Ykuy4hD2ZZ3HYWHid9FMi4qhAv+GxzwbnYEy6akfmgMP6L3I6H3Q7YQMk3/AVFYnizGb
i+9uCzLq0SvYySnHz7fnQ+MVKnNVM4GirCpF9n3IoCiyAKgdL8LdJbETElUgcQpRe+n2iHc2RCQW
BvqLfEL+9/bQNWdNFVNl+2MFevq8f8Yy+jj39cEN2wT5NqQJiw/FUh1qy5T00k2z4t2IcLPlB0H3
7EGPO5aLc19YSLLZIOrFec4QW1+HIhBVLnHxVwfZThdPFpP71NefOygaU2ZB3sPCih2eXRBfToVJ
vUnjJirmqslHSK/hDPpMpH90guESMfaNDm4ipvQSydZwndStL8Xf22Ftme3W5NkfsmNVWmXsgULB
YDHdPyibdR5RMK0tHXl2reqAzehxymlCSuepgydaqekur1loKgoLeROHgMy0fY7y8DdDiR8b+B0I
Cx86n/wGLcdFcNOrvCY8qngsv7dH3OpF832AmCs9z1MXfhbzOJVHn9QjM9hN18tmzxebVVB7I3hH
I+crdfl0ql1avgfNaRpPgd0YYPGaeVcxWr1F6gghvvneDw70gil0Iu08CwwblWbiVXCWdDMXz8FZ
892OogcaOXYMBQhkFtvxR1kWF6/4P5x9W2/cOBPlLxJA3alX9c12O+lc7DjJC5FMElKibpREUdKv
36N8WMDDsVq7/TKY8QBik6wii1WnzqluA8l6Ni9VUioHF5Tuvycuq/e8bQbotW1d6isJfCTh/70R
SCJMfVLkxQ/ZR58omZ45r0+LZS1WBXKtpzjMjhnL0JQZ3pQ5AgXLv4dExTgscuOVP3jo9Wi9KocP
lPnOxravWZbl7tkoG0JY04CypgzSsCzoTiI/mEqpt2Lov2nvN0IhG7JFqpIA6BEk30daHKPgoWn9
PyyKP0Ds907gMAPF9k5l4UvG+o9tuMVos2LQNnhLQewuTpZR26JsUsiWVftqqm4SlqGejd6CghOw
Msybv2Vhw73fNB7FSxBDv2+XQRzrIYhq4ry/fm2u3GU2kkvJDnsz1uwbMpJlfKCxC2GutPYK2Tz2
Q02h652hbLhBgLviqTayK2hj5QyTz34Cw17oXdeJTyKvsz0UbsRzqwojdp27mZdbG20xy1cHGzcJ
r5xWt/8Ix9wt4Rh3ho+qg6oxeWpgItdXcM0Ulr+/GkWWTuyUbp/8BKog3AWOyNCvvkkQv/Z160ww
Y6jKrg7QOGPkVxo6JIXowHS4/tPXFsjyfgOwvHKThP7kQfRoHPNRm+E9KCTvOjV8dMDJdH2YNRuz
joGhT2LJ6ExfSDC9dFBcT1XSfoT0A9+rgm1sw9964BsHgY3+KkGDopuAOT9Ht3YLaEOCoNQlO0Vl
rqc0mEZw4Ry7kA7F54ApZ/LTDHhPJ21paxL/uYunSh1d3Q/SQPh3Gmv/nPlEJjiuaJi5Tzethd0Z
jTZuwY0vin0TDV8CJ36C0sPHthOg4p/k/voYKzZjVxsk6IpQlC2Lfen0+UI75wAykqn5FgHCyI3/
yytUzJnLdPMo3JyYFBRJ/alsozFMAb3Yohr8i0yw9xOj2MCdoUOavq5Mcgbmd5y7u5hGSn+WQjXB
1zoBq1S9i8QcFDMYHHodNWlf5MGkU0V0NOh7D/0s7PMEcqXwrpxmotrThKtIfkX6Ay/CNCKtSw8o
LtOeHK+v+1vXHX4xWfbj1UkgaDCOeC65Z1MErnvGA0hA/49OmfqcDzLeIkt+y52WYawjoU9cMMFx
lpwDlQw7I5pnvAee5ly0O4/Iz9fnsjaIdTSErtcWkMTpzxPI/qIvnvFLaAhw4GWrb7moEv+AC8O/
qQq0bPYSbL9auqybIF2qqvmCFipZBw+9bAcf7+eiZ0I+8MAB9dMeqighD3YteCG7rdjxrWfWMvBy
NL4aWHAnpEKU/LFXIxmro8hpqI8sUbG7d5SoyJ8A4u9tdmxAtQxK3doDhPJUKEondXd9qVctfdmD
V7+hamfZh1Wicd7ofPgallM3IEPaePCAo8+8MbsPcrydukdTcA/MOZ3I8vyh00PbPCdRHkJadOqH
DF3zgaH6T9ZpMwLv7ZdNdpATLCjNSsiAuBvn+Vvny7Jm1r0KnVTVG98Xn2QHWpwU3fsj+tzBdHxD
ULp83/Ij7vhaNW0iP0O9LXmUrmkKwBpFt0U09fdDbx0tlgdlMmZ1NrvhmQQo3pk9UFfcqdOBQ9sL
1DukZ4+dS7lnznNhejBfyyQaW4nWjMLpvZQzjk6Kg+eyanbw/q8SAr7yzqBEt2M6A2aoi/JKF3va
G5U8txp4W76Ho+aLNg241ROdeh649054zCVhf4eGxLgqd0XRlbmzkzIg2Q2VmsiN7PotiYuFRDWL
PmYTxFazKc7cU6W1W2wceWumYB0TSlCkCb0Zmgl+Nnl7GYUsQIGiNxu3+sqRaiMTwXXuJ5nIis8c
LKEQA/Cr8AsfFmRiS6TeqNq8FQYt9mYlDkxRzeC7lNCUJmG2r6eW4s5EuOjXUNn0qHovo27cbTj7
yoFj4xNDD1DXuk78x7msAj88hjrr+w/IomuP3nddO0zOgXqFT/oTNOaa8sSyqQp+9b0qvXf9ODbx
T2OypIjSInYgcrgfchDi0R0pKXe/jLkx4QjmXwFmx4eJZ8aR76vC93/XYCQS4cbD7u3bIaLWtkPz
mWZN5uSPlc6/jo1HDnMR1TvDkgcdjvP99bVaMS4bbFlnZaLn3s8/awYFu71WQ9ie4xEetHGQvT2N
2EZcTnHudhGklh5DXgcQ5u1eqhEWMOvgcw2RnI0tX5uGdbwTt+oKt9TJ2aGBPLVN3vi7OAcr7f76
Mq3NwjqOeULrfsoS8diz0dnFEftIoZRyz6m8B+HGFk7jzfgaXmLj8JBjmQsuZ8Q1TRmY8cg8VZFT
Xztx8r0KhqyK9maEGIB7bMtmrp6TbsriHG9vMQ8kdWOTFM/oPuBVc+DZ6JA+nWNPxbuyh/rhxlK/
fVxEts5NhPEhrizZJ1UmyPiyIduTuaSHWs5b1BRvpf9wotolwYBwxwN7TH8WXGnp7pXDXfpPGZbI
P+LOTpLhTkdThcI4VCeqLzqoKZpdru/0miVZ9xby/l0n42p6zN3QPxLKkiKl7mS+XP/8yjloYxal
gP4e1OnHR7DdJRegaz8P/vC7ddv5WAJlscNLYCPkWTNZ60WYNaWXdEklHqMWXfMoSZa6OEFsosrQ
rYZw37+b3aoRt0DoF9O1DvhR1NrNnLI9IxHphzt/jF25k1zSdhejKLcVF62sn41uJHyUE6tEfOau
GOcAM8Hz4teEVNGYVkkCvP49dflsPg7u3BViw+ZXjMKmaosU9DFZM4lPWcJI+5K1XSs+BW093haN
2XxtpaY9Ql48Nyoh2s8hQ2sVngZP103ubYeNbbxjqVDK7BTBIy92JnTbdPe0D+rPusZj5voIb/tr
bIMdJ3BlgiIAzBpOVNXsnV/ruPkhOkfpMc1BhuY+4JpJxJCKgdPgpYLqhLuVLn7bzCP7CatVNdEW
akDvTQy+Ji/vvQM3WY+OcPOcNBCMvD7Fvw76RjxLLPuWvKonHUp1dghUqMs08FBrvgQtmn4PoWka
gYxe6ZpxSSxTUPUKHGzB+3YquuzO8/CSf55o5kzfWR6K4JbixRJ6Lovy6lUTA3ZU107QP+q8U2wH
fa3wK2eFKlJ3ELcQoy+DWHff1Lizl/GmPVOhhkODIP0f4vlb0effjMZ/FzaysXEarDiJ4bR9BPJG
hgYc5TTL3ke0nCC/s2C8M0hXJ9J/JHSIfW/vGJ8UY+o4tNGfOg0Fq6/dOLjEfB2jQgfBzqkIqxCM
1yQDHzaBPPHBo4ludlqFwR4RiO/f51qC9TZFIFWO7+qyR5XMgEx2RNtSTGZxNEzUxbsuaNt+3HlB
IwPQzo+5l6dAfLXAac5ZX8WQZ/Ban25pFb59ykQ2ogy8805rZtk9TolyP/cewqYdrWT4z3UTXvv8
4r2vjCWnTeBTZdrHsHVf+qbq3s9h3t90gkW2zmLVaReV4Zk+AOk4vzBR1F46D3m0pb7z9iEW2YAy
V8QTOk4ZP48llBI+hEOiaLknXObxznhKFD9uWyTL2AkaIdjI8voMKRzQP2Hn2+jDnFCxRXm+NpFl
d17tgvHDtinrij9GjeJ+WsZ9lqFu7mZsNyRufIsoLJzWxpoFlALPyjT7hFAtBwyvCYrqzqcuCC+v
L9SblbTIde1no+wo8B1VJaGv1w53LAt+6yT+wMP6JGe0JkGuHW/6lrepw3GbjfTX9XHftmLXfkhG
xGkExOvMhQUc51IaLYdevZ9bhw6/bxrCfj6WMiwpCXR2BnKsO/FYyOOYb0r7rEzAfnEFcc+U21bq
wop53vEhn08h31RZXPu6lWvLmkgYEMdEF0Mm8SSHQn+LBS7G21bGum/qRHo5ZD3wdapQJfEBrJ1F
2950hgB68W/X4BUOX8V5cS4TlI5SUBN7zTnpfcJPt/38ZdFe+57u5iZo5xxykL6KUkoUDFeG01Z7
29u+7brW20ESGcvI7YaLnih94iJT6gwS8fzgdFCFPl6fxNsRMBzv35PQMy+yYgzEs4TIgFTBmbhQ
1Zvi+VJE5DJnoN68PtCaKVkPCE07B23mgzx3jDhnGfrNOzMVW/XXtWlY8RSpOXrkm1k8l0CR8Dg4
qyVYIwm/CFl962vDN2x2ZVPsF4ORLIzaJBkvZenk4G01EIEYW4HXgm8O11dqbQjrZgU1h3JzFY4X
rwNUJVI/u6L6AFOIbtsJ+3mQGaSCJYRNL4FnYpUSqOPye99Dy8vGBN4OoqFf9W+bIgDcc669/gLJ
GOcoE/aFjf10NBMC6Wp7HmvrtPz9lf9l86AGyKDrCxg2VIp2gp/AZNUfEuH7n27bCcvDOZoUvEgE
+RlE7yZ8ACaN/wzr0Z+/NbPj5xtJs7W7zy4P1f5kmsFrYbymd3aeAOS3c6DZQLnzxTjdX6EO553x
4l8VT94l+ZZWx4pL2pVNJXJgEUHbclamUSrNNDp2UyT33S1JsLdfcq5d1qRMx5poxp/LoGYH6Qxf
DSpFJpz/KNf7rQyS6wATbOSE12ZjHQGMO6AelbJ6kmFwptirQ5wMZMOk37Y1oJL+bWsawpOgCjPD
JeLNFzzX0QFJ8k8Vw+ZcN7W3fz2xm6pqRjuBjn3+rHWpHmQB5cTMcbbSUGs/37rHdcubxAVE4NIl
uL0V8+r9VPT5yRlRUrltApbTByQA/zy29rnTcYJ+BE7C99Mw0ufbPr/M7JWzR0MXu1U19hda0+aF
cCQJ06rN9daLYG39l7+/+j6KIsjVoaH/OYuK8QwWIDSzVTS5u/7r3z4Rid1WFXT+MFRgx70Qhs62
L95oxurRBTPxi2cGQY/4X/kWX8zaWNaNzhMUtHNQWz5TpyZ7L8/rFLy/2R6SrHTf+2CivD6ntRWz
L3SwYWHTA4PojfypJRQrAXBNNu6oNYO1nJmihFlGJTWXsRbjnTMMKIhOQf8CwPBWDmZlCPt9bATO
iNHJZuB052mf9YF3xjX12Z06dyNAXBvBusi7IhGkiMLxiWqD+peUnjvdlUETf+sZVJI2KjsruSRi
P5a5SnwCyv7peQr8iO904vPpEI2gp0vl5DWQjW87I0+NM2bjKWjLmTzUYyH5PnCa2tzlEoDIFEjc
SBxusgz7dU3BkesGudEXBGF8lxVJdXLIZqfG25cKoctqv/JUliDhlfGOPXl+rY6Uhw+oqQWpYfMf
00CyALJxQqG+fn0ua3tonQtdiPprVTqYyzTHd6onqNVp1tPnBqDSrdh4bUpWpM+gu+aHPqaUKRRB
ZNF8yLKPfyPYTubVbgL6Eu9esUXYuzYn64RgkCFn2iHthTljdcgmCHNJ7XT3vpn1humvHEJ2WYeV
fh05vOdnGYcGLCDiO4HE/T1JYjfNm6LaOCZWziC7tBP5joakhNQXr4SacddB8K1ZLrfre7/ydbvb
q5N6lm4lxgcc2uGuzmXxAXrK7Pv1r68skd3tNcWVGhRF+NppLU4QHEtSD4z4u9odvY+CbUoqrs3C
uvtB/KocU9bDRQ55m9aqJPvB39yBtVksf3/ljQQpAu1S4jyQqOJHzgCDVpU48QnojMoTW1yYKx5i
N38phwH2pYbxwQxNkNZQ4AgSekdxmO6WQzsMu5+OnDaydiv+YfeCRZUHJetwwm3dVdUOzyVyCMol
9dTMWxKny+L/N01N7Haw2hHe4ENZ4WKSPN6TgP1K6rg4jAVIupCDkmlCsq0ofG2LLHefpn4Chw3y
CDLITOumpXELkXrlELRs12pAFiqQX0mwTV437DWDswKDSWsHOsaReyF95J90o4uXPovNxsmy9nUr
MoCsPfR8FCUXQAihbZfXSA4285/rP31lqex2sG5uXcf3GFIuSdXuWNmHqRpwnizBftygx/n6MCsG
ZneEsblPUGhs3Us5D869AmUUrdGmZ1x0q14fYW0iltOjwO2Ahoy5l8Cd2X6SZN79fUlSwCXOyai2
uLvWgg+7Q2xSwLrEfTU9TFH4PcNioQet00czP0Ha7ZG15KRI7915FTSUpRM8LhhlQFxvDELtHjIl
K5SgJ49c2FiApiMD3Rp3i41tehv4Q6LFBF+dbd0M9R90Hk4PEII8RQWlexPXp6zzl/5QXkJdmX1b
ZIm3X+QrqQDynx6yWDEMSbGc3D1xNMdEgXvJ+u5eJuFjBLDZjg7+OdDDR4DYtjpr14zFOiB0xwlI
YUNo2OWQhy8HpI8NHZxzH5ca/BJZtJHoWDN7+2CITTANkpCLruM4DWaz95a19PEvt1m9dTbIaIyg
eI0BmFdpJDGRnJN5Qo8xr/6ZWdkdrw+zcnjb/WQ0wZUDhaL/ewT10aPMguAJrc7VLnbEnTP6zrfr
Q62cdnY/mRy8hVBakwuSy/5jFAE00HQIda5//W+Z441ryOb4RqG0RxmsjZ9qWbtzvde9HJp9XtdB
mrlFpb4rjfv9TtcNr79qUKGpTywkZlLondEFKe4Beksieggr4zuf0fVCgvc0mjzQBXD0OJM/Ax5x
lUyrnEJKeJd0Hh+8FHp4tSBpX6Kv8MZI0O5TmVBSgdQsYQ+Trqd/MjX2qMGiZLghLbxiurak+sRB
GEWSvL14ftZ8QoH+QxnW+ijFVNxd34uVnf6PpLoPDGkfZeGFOMP4U4nE8VJRIuFx/fNrE7CfGHNu
hrrwm8tEJT+TFi/1TDXZYzzHW7SgKzOwWwbBbOZD1l6RSzRXI09lb+Ys7YWpNo7jte8vU3t1HKMM
741j1XiXsgmh1hUYNBw8FbSu+UbFaGWN7F5BXfkidxmbL55bfEIjUr43+fBx7Mdif9Mm2O2CvInI
7Octe+ADIcey6r1dCaBxGtP+xjyi3R6ITAN6/TMyX7reKw6UGudbBbz8VvljbQ+sI1wlDss0BEEu
gDSMl2gk9A9QKt6GD6xcuHZnIM2DJvQiGV46GZ51TD/gRkdRu83KlFQIHPC093Go9Jq6t+2I3RUo
R/AljNINLmU41jtv1p81icWHxGm3oPErvQLEbg1k1FG0LUh2AeJHl6coBx8JcuE9cfbUQ6/Ee9Lk
2UPDSTTtDJkrepdHProF6Uii70HPneapdqZSflXMKP2lq5LKfM1QflLvQMsy+zdmOuy+wmkG9tL0
AXvvkwoUOHMLmqAehXedef80s9eD1PomL7CZyyMTzy3wTup/YYCC2llH4+Du/+EkWnHkwLJSOg5Z
09aeupBmembITR5lNvmnJorI021zsCKNjA4NQKVuc4kY7KZjw0eZEXMYI3Qx3zSCzV0uvT7wkVmt
L0gWe4eyh0FCo5nscu75G5nDlbjP5i0HYLoMCiArL3xIml094cNlFoUptJQ/i5rI5+szWTkzbAJz
gF45M33nXhibwEqiR1wLhcz6ja1Ym8Xy91fXAkfWOcrF5F2CuKVohwUNYMA1OcYU3b0Vyr8bR8VK
1GcTmWeDCwoJ9IpdAn+WO4OmtL1GwU6CFn/+MfTNdN8PmyfhigX7y1q+mpQKhtI0foLdr+binrja
v88oboqBVcOGga1tixURSOkTLVnRXkxjhL+PRidGpQD0oRvbvpKy8b1/T2FyMga8YuFdZIUGKAjV
xN/YGHyP+jA6JqpeGh+iBwiY3yKYHbnEJjyfGA/9zJ0Q4cxT9hj10MZMY1RXXm6zYsvjy0kboAdZ
c6mj7IJnb5kCev3z+rdXTNhGnWay79g04KXHZSGPRJIccJIh+ISHNT3EpdxMC6yYld20Z8YcDdYd
dy8KTbX1npReER+6NnNpOjJdbQF71uZjZR+CxClwj2feZSI6TIHIP6Gztzt1PQmO4TCHG53wKxZs
8z9DbLsYkwEHS81K/cfw0c93M8m2IO9ri7X8/ZUPQvIXSUw/IZcpxxNGJ2X0o4ciXdqguWjjWbFy
pth9c4GOSW0anF3oE0/rFunFbHGI5UUcL//VQINtI1W+NhvL3VlsWqefK+yJwqueLmngEBszz4xv
RG9r22E5fBBUbUNQ5LoEE7LAQrOLP+Ef111k7ePWlR6U0KYey9678MxvpwMI4/ivPFFiizpr7fuW
e6P7Ny5Ui802njt8JGPifRsEIujrv35l8W0MYDAzv6uc0r9kzKDxcHAz/wvgv5BgdBo/G07XR1mZ
g40FLKXvTVOYJA+ZIPlPWbSTCy0S1W5U+FeM1e69IqaH/YgQ768K97hy3brcTTWPj8zMubf38eC4
ywcAmo+3Tce62MuqmtsI0c6F5hX5yng7QsGa5N5WjWptuSz/jhJotEB2CXGJ6Mv3xLRjfhS1DLZw
PSunoN1+5SlTksJr/P+VEYD9faKgdn9eXjBzdmsQZ6ME654ZjtYU/+KFC4ZAttXoPbAwd38nfPLu
QpkX5um2DbEc3Ey09uagz194xfydcsA4yWKxVaZY8xHLwz1nMnFW1zjNs6D70YGA6PdUgI5dFLLd
cMM1C7ad3FFIB7KuuqjKiZpz2de+PrDYn9jvTE9jRVOWCTQFjB2YNbeSkitmZiMGqT9Alwz9xhdZ
N/WxbDwI3YHfgf65vikry2Y3E3ltZLgyuf+/nKekeE4NPLsTWalu80MbL8gqsFNI7mYvjIoYAG1U
xP2dFrmz1ai4NgXL0fVQ9aykA27BHpK6Rjr8zusd0EMotcWWtuKLdk+RqYq5CAsXtx/KFMYk7+oE
vV1BzL41LuAJ17dibaeXv78OGAYRiYGY+UJRQUx2YGXyUcirq2mLMW/Ffm2goKe9uEK2Inv5G5GY
vPMfl5A6KFFsdUMUq3ozDBuPw7VNsZy9rqO+cMg0X4jn+vuJRv/Lb+siuK3+bYMDS7TTqkp7WC2/
Hf6mXibXeMcG1bBiqLbEhNb2xHL5UkjQbEgHthXr6Z6JCDJFRc2TLejGm98HLnBJZb3ac8UaxmsZ
zpc6Ecl7tAnpz72K6P4Gi8LXl7fVq6/XjktZq2X+MoFO7iSzmDXHQjF3i1dh7dcvhvbq+6oWoLQn
I84mD/QHz5A2iQFqKcD1p7/eNgPLt70kG+oYkcMLR0LpQYGMBKLZktT/XP/8m36NBVqs99UEdBUX
sQfd04sPpt/DrMYfhvRjGuDVfArH28qMGGZZv1fDdDmqRy0kkC5TqaboWAfR0L4bnQ5wq+vzWNsI
KzrvKjcvXchHvMDZ6DmKvPZjHtwG+MHPt3wZyq0z8sxh99KV5fglCJBN8MY63BV9c8tpgRGsyztT
pZsECDsv2dSwVHegcpy5OsXQX99YoTfPI4xgObI3FAH3tKIPddM1B6Wqb14p2oNPtyx1ZQAbDwjq
O0pBM9K+sMJx96z2duBshTBOXd9yPQDhazmzES1jFG2GL0hfF9muzoaFVaQmyYfrNrQ2AcuZJ43m
/cFHQ7H2XO8OSYNHWtXF4zhtkYIvP/Q/1UJMwPJlQ3NlvKHDAEgW3Qe1F4r3ZihC8eQZZLkhCzaR
+JmO0qlOoiVbiaS3fYPYLSqe8kndjV73UAbRU+Tm7Q4tmVv8A2sftwxXehDsKgK/ezACAlKEJl98
NGmmt+wIsbvYa8OwIQ71zrLQ9MQlZ2AaAJtiIUe+UVNf+f12dKlUP2ilpu6BFzLe15D02nEl7q7/
/rWPWxabdU7FHSDGH7hA73VQMRB733goETuspAlECZAp6h706J6UX7AD70GYqaS6yd+I3YayAHz/
t/poAf6FIzvaCR+pj9uWxrp4eDigE74S/QNNxuLRzM63TibBxrq/7cnEpiUDeShAU3MCQLKf/5qE
qXeKtz8LY4oNq1kbwLpuVFxVDZtgmHwunjpUSe5ZU35BDmQrsbVmOdaNQ8C91RladA9kVsNOR3G7
BxXTLXJIESF26MicypkVkz0Itfj3KAqLXTFuwuXWfrp10aAyHudOVGS/q1aRQ4k7rauZOvz/mw0y
MXa4iPg9mpNee2fE10GyN30W9mnQ+MHT9e+/tbHL9y2PJbQZ5iCa/HMp6nZXukDLTxPaSMZJ/Lpt
BOuWCQIwwKDf1D+TuQvyXZlLo3YyRDIItf5JbQlcvrULy0Ssu2YqJl7PkfHOGrT5OxOxb73cBHWv
fXxZvVfhHEpQgIzPecuhOA8QyxCLjOwkiZst4eG3OW7x85eRX43QRgCr9oM3gMtRiE9jo1AmAq81
SiL3cycKZNuzu2Jh1+0iAP8qH6UqNLNtHB9r07O8O5QjjaU3dRy0EV0PSjSag3PeUei3/H3dCJbN
tiOBZXcs9wY4DGhuEWMBQ+RN74vQ+dX6zZcwm6Od27dfS3+ru+GtAH8ZybqfhwLc+TX4tniaaFQ/
RV8Vac8VvSdl+EhEsgW/WXMcy+s5aSWAzC5KbFUiL1JVxUNB3ecA0Mbj9TVb2RU7vgwGpH1Hr8AI
uClAH0GBKw0X0bXbPm95PlABPRhQXSxUyyG+kTUNP4AwcwsqtvbrLbePil7zGeqIYD1tx2clQKzY
g6V1Y21WVt+OLIccmOR8DPH1pNTvhJD47fX0fnQxiduWZxn5lUPmePkbngjgknwPFYSDoo7oPwWe
F5S3NNnBVG25HyRhoiYDAgo+D6b/0M35AeAqgLrBHLhRL1rbBcuz+64H3bPqMQQDdeldDpLUz6oQ
cmOR1rbBcusqcEdOCPVFitbaAOAth73rPCf8PbveLQiiZZUshy6oM1NT5rFIe7cHtWvnvBO85DeU
iZavW26s66HtHZBWCzQ5Zr907oQnH318t62P3RBSCz+PPU3x9WwGgrUSCBC6UtYy5XhEbJFSrWyy
3RgC5jwQtogxFGk4FqD2goriB3+ut9Cra5+3PLnjpQYBdkMxCcDcXCpYDgG2MNhCE69937q5qaYt
NbXvwYi6ITqIiaq0bxnZyDSsfd5y5AkgPRCADgFUYESRHYiRT8RDs+9Nx0S8jPrqmEg6EM8jEMCP
9yvvh0NZuW8GsQW5WPEvu+tDhjmIiNoGvz1Q3pxywrOHjLf3y4W2kSZZWx7LhUdaBU0fdDCepp3D
FFg9umPIXt12y8SW97JRk0z5ywEUzwgrMwYkHoRctrQB1hbIdl/S1k7PXfZLyLJOEX9PaaHBpqTE
Zq/dyhB2i0etOw/4upD9Kqax38cuy4/xVOenoNbexm22sgd2ewe4dp1MawIP87riQ+P74Qns5Ful
jLWvW/6LhguoUXstjMgn9LEsdLUPZmer8XYlsrP7OfzY12js1fj6Eq+WYfeOd8FZO8hamLk6ldFW
c+zaNJb9eeVpvJ91Ao3D5aSequyYDKM4RaBB3jDUtW1ehn31eZUVBXA0E64y1GGjR5IX9REHd30M
u1u4l3DX2L0aFDUqV1baPKBwGaMpNPhOeDmkc9ffAuZdRrCcOQ7ygdKOYRJRDUNdMPXdfpHn+HTT
aRdZ3sxNPLl+QNivMoufTO5k9y6V5Q3onOXHW74MWcg5zMAMjnvAQYxFOKiTU68o2q2QdLlQ3niE
2G0YwYgXVl01ATLC2V0NxrxSV19IHd4Xynu5vkBrQ1hBNeWxmRJfYA6079Re8+RDIkX/w6ta72Ag
LbMBrVhxBrsPI+gGOkFqAeMQX8g9sidoORR46lyfxtrnrSsZpAOuCdRyZHQgs00nB8pUDajC9rd9
3nJlBTLQGvKcwwOoOpEAYEjMfwuQrWK33Wk2Lt+bJHO7psDPL3I4WNUYAKg1vwWPDEO1Ufllm3So
t0wBclVgZyu1K59L6A34h5hmU3a6bY0sV84YYlw5FubBTEA3yMAvOtDiV9OGoa4cd6HlyVLMKDp2
KP5mPfL+poPyosmcoxPKp9t+v+XNMu9VEs6l91APcbLjXEw7RyFveP3rKz/fhuFDDygSBVIVDxEf
PtMa9Cos1O/9cZQbJrQ2gO3ISTMOUGaHiU6dSbt5aU1p+DileSS2hHBXvMwG0GMzWZILMjyUpuOQ
MYsLUEPdJPuEfJLlwrXs/aitpuFhabFeyMaR2ym/3bb6lv9SLVD7yEd27Bpfn+Bp9JSh4RV0juHG
AbRyjtrNTWChQK+z62GEzByNiB4V0s1eiFyFCDfusmUn37gNAutpXEcDKJk6rjK0A2d3rScXqp5H
kMAdvHg+qTY+tvMtdRGcGHYHQyjx7nZAOpWlbp0f2p4+xU5yvL4Za1ZkeXJcRtCqM84kUj4ys0+K
CskKOW5cymt+YLkxjaCdyiAsI1LAmKs0KNhdhKglhUrxhiuvBJB23wIBK8bc1y5+f+tOH8tguHNI
cVRSfooGdZ+DZe76Oq3MxG5e6MIm98DrhpmAxIjvQrAz7cBfF+2qEsDZ62Os7IXduVCVFdgGTO38
AimwgZ64Vg+9o6qv17++NgPLpRWgYDX4A7FSNThZDqwy3UkMnfPJDNFtcYXdsxBEjg+pMIpFapuQ
HEKgpXdclN6GNa34nN2lUBbQRiLeiM8rVx9KD3VzEJdwIu7irgrBlxCeDd0CMK9thuXgWrXgrOk9
DAauv+C5HNR0jIBr2LCnNbu1Lmhcl9nEi8H5BUkgB/QLuT66qlUnw80zEa33wcVb7vrGrw1luXgo
dRCSOcHGg1CTPHeTXHLaYtyDA8zbDYOqj4D0bXG3ro1mubwfxWyaCobR5gnSihP/LiIJufP80+j5
B0Ka23KTdhOD4NAQMbWSPP0/nF1Zj9s6s/xFArSQFPUqWfaMZ8ksySQnL0Iyx9FKahcp/fpbztN8
PCPrwggQBAZCUiS72WxWV9m1faphO9FUXJs2NCsX7FnoDH+h9WGcrShYkiZyyNZVbuV8MjWFWJWA
SJVa2UloZof5IAh0TrMBlKctnmew8cp8Y5ut7GKzZmGcCkIcsaQnlCh5t6hOEhDKXiy8Al7eW2vt
n53Nh3sv+Do5FAKJcyyz4kvrQrZzkDinLje+4rHMcoVxsr2+K9LshCxccmhGcH6VGT+X86gtdae1
8RtWntsTqXuCQE0p3h+BOF0eG4UXwOs+wDDyxCKW57c6O/EZmEMQqtLd3IBtpaNb+vMrLtHkMSbQ
MvO8GZ4KT3z0uyy8KKmnx8WbfkGg6itEo97A8ne6/DVrc2VY9gJtLCRqWHrK5r69hcfNX2tPZi9X
tW7WLMxZ1SQliLfTEHXidpuGok6XJgiXxArYdel6s2KBFIw5KZvsYyKbOzWALkj3m0HnyvSY9QoI
z6a+SWegDs/UyKQakAtiSFpeNz3m6Q3upgXs3uBSyxA0Kx/651ZaXlN7hAjTJC/mUArSOAycNMRj
dXXPcjJDEcCHtFLosB5sw5c/YsWgzRIFFAzMdkZkcepRbRHlqtwnNLCPUm9yqKwtgmHPdgE2/loO
8jSSvA5RYubG07l08vL411o37NnuGyTG5rE4td2Zeaaf8Jjf86vUz7EIxjnNHRuyoKiGPs3jUu00
6gSeWWHJjUB/be4N64WAJMopito5QnbB3Z1zV0nlfNdq3ErLrBxqJjQMjE6qG6ApdBqWhIcdkjR3
HSN3LHGmp6CqwQF1eRFWPsSsQGB+kzekLZ1jeqbLqnWexzjRkL4H98B1PZxDmw+HGnFaheyYZR9H
d5YxhC+Wm9TzjhR8ItcdDCZWzKqnoRj8qjrVRfIA7W4WoXjqT6BTEV/+hJWdahYgQNPEo1ZQ1idc
WupfYoAi3wEiBP4WOcbaIpz7/TBFIF7iNE19eforoZTXsDO/rZMDl624LsAzqw/ycmnqVPfViQAS
u+guif8frxre2SF8cn83yYhLp+qgSkf0sW4x8L1X44G+CCuPKOT90rLMYChSq+Wl7YqqKkI16Wo+
eq0/dE2cO/mYurGTDmCOOKiANwL/Kc/TqoumsUjaX9NYNssjxfs5XsttqIgdFRP2jxSlOSAQqwT4
yHdO4Arrn3yBkII7VtZLYbey/AH9n8GpjzbCwezglvO0AFcDem7KYyt3ApDxCFc5zdeqWKBlBbaK
ISj2Qwemw40b9edLy03M2JgXPYSKa3nKq5FGeeC4T22h5nCoe7qxtGtdnKOZD7sHAjsQWbakc5zz
kcWzRzMrlA5pHjC/V74d8sCwYjqowE1nezotnCY75SVvcoZaxTX2xf+DF5NyYjWq3o7jqB7HHJBA
qTdJDtem5/z7h+kBD39ry0k4f18aWg/FKcxGLsMvtqL2v0HVf3c/N/Finl9btrDbKoXC0Vw+t3nw
ZGfa3hfV8NCmOSCU2G87r82meKKNDmm7pLeQyl0ii2VfpMD32pMV2UXJY6diO2+iL301zUeHkq1i
lLVZMI7yXOqFYyNOJy1BLdtozQ8uJJjCyc7yjcf9tS6M8zxhKAUC44g4Ed9664KJhYWNkjDfQ0b4
8j5Z68E407Uz665J/fFUeSJ9zM+0odaSsSP4pbe6WHP1RhczKgmrAEyCkKmqXti5CKWX6tvl4a+1
bQQNedVqFK715am3sE9CAqXffF8UKDzb4ED6PGjgZpkFF1XqWFVdn8YJPNg0lXfUcvmdXxXAeiaA
Q1zzHdwEw3Fg7fw6RfSMlAGkNHFNDZrNUvfPJ4mbhRau5zbSyqfp1PuFDFsK1rzBReH+5aGv7CCT
bpmABW2aAns8kYk3EbiIv5ACxG8p49c5YxMM5wNZboE0ZTw1HljgfUc/Vqrto1mO193j+X8olMEz
36vWRWDb+vybJX33eyAy7CeLVAAzXZ6nz/NO3ITDcUgNL86g61OZ4OkUerko5Z0FO+JNu4lyNrwG
2h7/vdzX2oobrgli06OdOq04adLxuwbYOztCiKX8+Lr2Tb80pZS6lhhPHRQymx0hmX5foAp6VXzL
TUyc3QVeAQEAedKOd5eB+3cvZfBv5uKQvzz+tT1ruA3i1hIQ4Eqeyjz5lwT2EjLQ84XXpiK4iYzL
Jxu05qQXJ4hxywOltn2bTk51uDz8leU1EXFOm4GLOZkFJHFtKPkEk4x1mmwVQQafRp7cN+KS/kyN
kQc4K7mtcPKiLjwDvlJ0t6woXuqG3k7LV2++7u2I+0beYM4mkeEa3J1yjkq5Js9/yt77et08nZf/
Q5zS2z5krycsM5XyxffKfznzNyxsZQeZwLice2LWvRYn3+qnv8BQhgreQzWBXOvy4Nd6MGwYWQ08
EXZ5dxIlAzVNiyfsqcvBg7JF67xytPmGEad1282IZruTPeVfspG8UDU8ukA5WZRsxC9rG9U4+jmv
fdnlbnvyfH+I3CC1cdeg172AcN+wYjyg1kLpZTyhvs/9zspgfl7SuX29av5NYJymYBwLUtqe8knl
O5axt8AnCmzU6RYMZcXQTFwcsFKQiMVpcLIy6wZn3A/Ip98g8HoY+/FmofW/2hv+H/isT1Ox3Ddj
jDoblz4YXev33Aw0oqMTWZN4CWiNJ0MCCq8+m6KekKtWB90Zd6hUt10mRGq/Q0LuqCz1C9IBW9wY
n+4rtG24KDymVAz0Ed47G9SjaiDKBU7vrdzHWuOGR7I54W5OwZpqe429Y+dRs6XcUnNda93wScix
OxY8tveeZQKRMMediVfXUI1TzMu50w8OTxZ6nqcZQ19slaL8MVuCIAbjbJ9vhMNrozec0siY5YOC
zX7nQMrdLkWR3ECP8KqzAMM3PBJeAb2UBpb4wzNUhJCKQmbc2apnXhu64YtEgezVTDr7Her1w6+K
Oc1jnzG+8fT7eYUTxm44Iz1lZNFZUv4J+PBAXDBVF+20g3aqFVaWyMOpSR6o7h7GNm1DndGf7bSF
UV35MjPYgFY3AQcxZ7/TPh9iUaAuLB+nrVhprXXDjklXyRRKQOQ3+G1IhBTQFCXVVfUJCDUMQ3bz
ZeFz3ZDffGgBFV3w1Gx3+c/LHnxt5IYhuzQn7djV6Z+5ZOAlFHPlfvfw7HFNFIaxG5Y8BPY8J0sX
nKwBeM5JU7BLZfn7dWM/f9MHS/YyFshyZux3ZndjmDhDHYlWb0nAf3ryYOiGGS/gVA8Wf3F/9wtE
AyT3T8zRSzR74h8Xr5g3AP7dJss5sac2KRzXVsMw7qYmFPUPrn5vCC3zUKRLe9t1bf378oStnG4m
Er/xlVcT22KniVgPeS6jtutupVIPBcCdZ2IHkYmny12dN+d/klOYPcPUW3AW0KJXw3tdZj+7QUaV
HGK7IS9BOcUzVJwvd/NpAIjA+Lx4H7aA33npopQY3oO2DI6dVepDujAkmKxpU0dkrQ/DuC2w2XfC
VzoGEUnYjW6Yip/ufN1hwQzjZmMGYeux0bHToKwD8uG1FV2empW9ZKLyQTyq6BxotFx+cbr9ULxd
165h0sAROk7K0W5HE4U0+PBLQbBqY9CfxttYT8OkZ+UG4zTNOrbYzQxu3CkPu+6tVtd5DBN+P4q8
067T6hhI4Fu9NL/T1t/IwPxFlXyy403gvYDow5QTW8co8rpXcRAOuz7udnNUh9mO75r4ke2y3dd3
EjqR2qmdjtOoC1X4Vt9cXpi1uTMO726eUf6vMHdlfQea4XD03zL2NR+3Aso1OzBMusv44gYJJq+r
6y8oITmC6um7K7fIUleGb0LzqyptoUTc6TgYJegukuwW59Ajypx3ixTjxv5aMQpTGyHrBQ59G4uk
bSDli9ptwg660ZcXYK1xw5YhmhTknC1Y2NQJB3/YM3dLwWZl7k2efKg69gGT49kHNeMOF4nquVaj
e6PYcA2zM+Jiatg1mGbKIRswNQV9l9lj3TzQoAGBx8buXJscw7KDoEz9vOlhHnoWoZvqkzunW+mY
tenx/vcYkCOkgnuBvXNWw2H5FHrog7ZBfN3CGseyO+p6ZKhhjq32az19J+63y+1+qoRznnPDZEmB
0rgZ4KJYvcmvduzcuXi+/E5E5O6qB+SHN879tbk3LNeaJAoIKE4wv2jwtilRObU1NSszb6Lwp66s
Id2AL9DiW2dXYVb/7vh1J43Jgk/OtdE+nTRQtO30h/cDkcDsSnBHXJ7+tbEb9uqNbmlrVet4ScZQ
BH8oUF1JcY3MENbWRN9TyuhQUWwa6d+mYx2W9svlYa9do0xhka4Tw9JwtFwgmv5NH550NBxeyz20
WK6C1GHwhrX2eO2ufI2pkRwlZEG9q4MrbdUE3Z+zT/Y4SxiT3rfqNldNOLfZxpKu7HQTZc8A74Ao
2rnxYj9bP9mVgYOpDtApCkZ6VKPFmX+TzS+BteEVPxVvOu8SwzShAhA0dQb78ZD8y0fxUjr669TT
W+6670457pfRe3X6JeqtLdnalYPWRNtL4qVA8uJbSPF9ctooLeMiZ6GwrvM2Jsp+wT3SS1UFb5PF
g7jrio30wcqVwkTW1xOKuG0Le5LN+UkJ+qIA7Kms+ZGUyS2oMa7Bv3PfO0/bhyvF3DBKicaKuMN9
ro/V1jv12rSfvdDHdsFfX1Nf6Ngmfuw2fgSh6w717vKV53KrhHVl/5vo+sDhzaw6XCeKOfiWWm2F
PdVu6SWtbda/OJwPnyDdIUEeBY6H9Uk4gFcyt0XoWAIqvs2tRfgRcKi4037UZlvEBmuLbhy9lidz
5k74ID+tdqgkDkWxzzOQ7rIvyn++7FBXzgFTBcCZsgYyDDAIrVRYOf0tZRxIoKswUNhQhomDzqIB
V4mlYrAqARBb32nb23AfKyM38fNg5/FaWmHkfLgn6pl1t02ycfiubFcTPM+63kmqHk17uRsvAzBR
tIuGvNxlrtzoYmWzmgj6bOIWbRxsJy5x9v4BK8Pl9Vxr9/xJH7apjRocOikcAqlf7lsvefWrcmPC
15o2jFijpsehHpyDXyWRtqbIU9ewyeMkMIHyM1GMjz62SVP9dLoXfY3iwbldIzaGdoOrh/P2s2kb
A4O2s8orXwFcwzhHkchOJFhAZ8wPwVTuKkfFl9dwbfsZkbEmqLlcFCZa1tmeNEg09L+InQGvu/X2
smY7hlm2JBeuFxTowTs19GdZ/Wz865I6Jgy+mwrp1FDQjW0riXogGXS6BcNYC/5M+LtUpSCJBYc4
gk6pkW+LI/eNRAkbhV95qKzq2PNmt7R3Kmh2l9diZdOboHgNZVBhzVhmalWhBfGoabiGEhGb868A
1gdTTRxP1xMERuO+us275+4q8AXaNexUkSUbOSTl4sDyQkDxzjm76ybjPEkfRlzVFGJELvxi09+A
ace7MuwwOfnp0vgCz/Dn7M2jO+5ytnFbWFs8w0ZLVD5xXKNU3No3+YTNvr88D2t3178b9MNEgBAd
tPQgO4jno3gcD/nDyXmm0dF6Sndb0cyKEzC5UEGbZC+EI5Jk+qdGTWvptaHv32mfHi5/xMrkmHB3
D6SZLvGYih3PDeUcRD4oIS43/dcJfpIPNCHuVZAmfbUQzE/EDnWU7Yp9/ZDt0zD5On+59w5eFGXh
641nheTlLv1+ude1DzqHUR8WhXbjhAckzFjV3/rqXvPrPJqJdR+1K9qghEejrXsLV4AqqytdgIly
P6eSK0jIqdirfBRMQMWGbd2uVvaPyYnawVR7UkJjjbf9Axc+aquS2M51hDe1LYe8coyYCHevrSkZ
2/Mygx++5ekDQImR22wlddcW1DBf1ZWZZCWO1Zl6aViB9SBGcUy9u267GKcsahjxguJhgurgMbXS
cKGv1zVsHK5CtV2v3AWLGsiQ+zcCLvhyy59fCNh/kO0LNM0aiLnHeuiOKBsPkan4pnETRJbunZ6Z
Yy/386kGI+XMpEUNqsYrQQikYvbc7Mtj+tN/nMKD9c071vviyF/quxv69XJfny8yyGL/12qn0vea
TqKrVsRNDlWWw+V2P9+bzAS4yyyQ3OpSpBeFFxY0iYrsx2BvUVattW6csTn1fEDH0fpCX/Lyvc1f
bPHjuoGfJ+qDG1tYz22nQtNTUIVt+4t4WTTmGyfX2riNgNiSXdDIAL7MIjKeVHco5jHi2XXXPWby
nA6OVwpQRyCOH/mj74nYm/yNka/tE8NchRK6KRL4GlcLUFaQsCu2lDz/xo//Pa6YCeKmhc5pamFW
uh8qSn6WN8ONFflxEC2PT+Je3NPo2b/9V/y+vMCfFy9wZgKt9ATxCPt827Ef1Cl5clXInmwIuexl
qH7/SR7lQ/Ng3RYP/i75tYUu/vw4YCbaakwtoKQVfGkA3wGuMjsIKwo5zul8CRiF3rgjcmzST2bS
BF41kN2A/K+r4op/S9t7wYNd3T4nzrdcHWi7lcVb808m5NsKatvvgVeO01xFlC63Y5AcoEaL6s9x
F3D3SwODb4Pp2cv0veTJnZvwaJF1JKUbs3L5omcrvryaaxNreILasUduJRiKO34r0l2fPaX2U5tf
U/CLrWI4g0SLAqFBq2Jhizhgao+r8sZSrQ3ccAVDUYF0L1UIEPIq2LWWtxOleFbNUbPmGhEKnCMm
YGvs/cEClSXWyWL3LENpB6QH7+wivSpfyUwgOAUfnlVByBDCzZFtHWi6gUtdmxvjCKe9iyusgLVM
2c4FWVr6q+DxuEW0v+KETTyWl9t4OKoGFSckidKu+aJqd6/lFvp7xQZN9Hed1z1P2vMBMkWOg9eL
ezrLkPV31hwytREUr4QiJjBrWlzhLMV55ovhyW2Gr0tLDl3tPYyivqnba/SmsYFM9HdT9agfwIMp
SiHuhH+fL/u82DCttVUwDLec0x685hpOn9MqFHgAA7FlW4WcldX+sm9YObNMEDiCQJTvTRi90j99
70Hr3eV214ZumG5TyArEEmhXk5c5eFPtQ2ttWNRa00bM7VVkqOT5KOz7e8u7rZKn6rrMEDMRWGNN
exDTYdSz3gXWfX/d6zoz4Va5RqUGOc+y65GQJe8+23h0WVk+E2BV8Zq21oKGaW7taDfgCnJlNGNC
u0WSgZNXo2kyxxUUD6sNJM7akI1oWqVN4cwUUVKTir3DnePCt9TaVizexFTByybEAiN4XLrPxXJr
BTcW/8dX35xxKwu8sveYYZFD7evKUggepF3/IPnyCCGJP+Mml9fa3Jx//xBYE5qcrREf4CZJlLEk
Ul133cXMxFaJskwAOW9wMYPGJ+Q2CLT43DCfxkdVtLuZsK1nqJWDyQRajZksBAj30VHh7vNqPjD2
zcmXaNx6c1qbJCPMromfljnDxmRZ/wYYoZT661VOy+Q3TWxH+FaHM9Wp/X8HMBNFdg7yVO2M1bfL
PaxMjomiYpNFkjFBD8vA7NgC1e+NBWD+jqUyjTMt2HVu3QRSuXPRSyhjIvXvRkF5DMb48vhXDm6T
1VQ5QMqTEovrikOFJE2eRgNVh9ptQ0+nT1OxcQFZsWQTUDWUTZDnGebJF/MjBWd96jcR8JJPdVbe
5GLa6GZlK5mgKuIFogPPGfIgbfATyHMRzpxfVb/OmclxWrcu98HajSDHyaKMjuGwHC6vwooXMulN
E53r1Ndsihsv9ApnF0z/dNUWsHptTozjtcl8nrgaw64zDX6aMkQy5/Kw11o2DHcaqVIu6ixjV96h
PKjTG7mgz6HgjBqhcC3cZqqa/NxuH1bLfYZUXAGQ8Ti2u8p9rZznSl/FUMwh6PO/HtrpBk/xBN9A
fRXhxSsU5deA3pEt+M3fJ5BPrqcmqqrqRBCAlwLT//a7j/jTy/x08B/u7d0cvlpAg28cBytbyGQ2
1UTa2sMKx35/dPs3BXp8tsWCuLLOJrSqqWideDnaLlEyqo/Z1s19rd3zt3w4HR0N2vVqQbt99w42
v3DqrlJawaqee/zQMtiCLaTLBO6w4D/DGR8OtN7wxJ9NNHNYYATCpJeBcptxuJeorPjmt5mMoBvT
5CEdu2ajj88m5tyHYbIBMtAIqdzubiC1tv6tIdGZ/WLN0P572XA/88bn9k3D9exCd5k13yXDqPiD
Nfqyf2IEOhPQsw960FDWzAIyD1TOgJvsLne69lGGVQ9yrCYgBcQ9BLxxEYLoFYQK7zNQOl5THonP
Mi+5SDaB+C6o+Es5n2sHoYt3Q1oUbFn1pmDdyuqbF92EMVIyiwcvbbJMR5v62bEulyXMnKne8H5r
XZwX7cPeTQUU/bqe+C85ViIqA1mEDM+gUXH+11VLYV5xmdCkXBgt78FNMT4VeqyGyBqVuIau+7wQ
hmHnltX3BRSuXpKqK6J0gRSkTQAVHuzNWfoscDl3cd5lH2ZJZNOcepj0O7/ug1coLAb5u13zzt5b
w2Clf4hOsuV96WidPtQyYFs0yWurY5i/8qauBcmieww6y4esgOs+N6AJvR2k2roPr1inWQQtWNrZ
IM6XR8f3NDglph3Y8qudr8Y5AtJvX9JpC5SxYpPm/bi0wRQI8Qj/2SWDdaqrTn0D+uuat7rzGhkW
z3Q5TSitFvcdDYritSiF9L7nIrH7m3kZMjBEXd7Of5ER5hmLjsxbc1n4wmvbpbwbOlAmn0Akpfhd
Cm+W7BOgI5cnaikw9e3l0jg4GB3JrOlNJhmpv9BE5t0Sloq1xRPEzVN2q4uhVH/auUgbEhVNVY8P
RRd0SwKmZ5AKsY2E38rcm5EHycYybytS3JVWUS2HOWDZ1z4J2muI986TcracDxbSz43dDINPXmwy
ucltiXB4CFNksbc6WDEFs5bKRi3EIMRgv4wEZTBfZ9RhBoc0kZrHRVnTt8uLuzJNZg4AjANpWcGN
P+fAjt/PTtA949p7jdLSeZIMT8VQYwOSyCa950XWie/jXPj2wXbzTl13lJsVVrYz+kXbKfcFl3Wv
iCFCFbC9Tnu2kRT99GXn/AWGQ+KWVVBCC/9uWIqJPA/ZaLMlLnvGvR1EdBZUPxGtdBa1DuN3xAI7
Wn+obXuQ2AyehdhIJlMKYh/eLexXLmdPphHeMuCD3tqSdIH62tR+YoHVshpwfQ4zsGD5T1NWE8+5
IgOIbzBjZLsTtGm1o46DyjXeHvEEXwRemI7DhBBryN0tErWVzWRGyTa0bHlPmvkOLOusj31bSm+H
R/mteqc1kzACt7mvxkn4SfoqysB6IDzIH1Pedz8gjDG/X7aHldPBFIRptIeUBsQd7iZf9FGZZOnB
ZlqBZq+e8NI2dpFCYHVdLGImUMgy48+UO0dCbDjGYXG8UNelhs6znWzlf1YmzcyhcNbaSqCW9BVE
zmUfunKq/LCnXqZCny5uvXFKrKy9mULRs5sNBZHW0YG/dUK7EOMY94GdbBXsMTjWT04hM5dSQ8CI
j0lhHavOW2BCzom3WXvsgiQLM1EHG9/xl/n1s37O/X9w7Myemo7Og32XDgH49KJsri1yU5aj79y7
gNoEN6WdB3YaqvrMyRgmDeOw3rFuXLazaqvwuyhD7T+It3Tgah41tcPmckd70nnV6+VtujIZ5p0x
xV1u9KTTvILoL41Y6bo3goNo3obi8w2SQddQfZ1dh+HAh1KW1tKBjDpwecP2RZYGwQ+pSAExgAWK
Utd5KDOxxGiXBWk+VK+JyPJ8J/jk39hVPQ+7ouy2qvf/vox/trLnrfthZZsepb6ulTdHP2vKgIeV
T6jz0rM66ESoUsry3/WQ5vPer8HUUaC0oWhY6BC3r6GTm45L8cOFoKjaLwuk69NdepZ43mVWCUQp
CgfyZIl1C/K74V7gcqGH0LZRD/SE6qZ8rG5AmdUXybFIRgaAeAvhuN1UdZb9i3HpLigj50RmbJ+C
FUns29RT6beKjML5Vg0tr5KD5atWPmvwAmZVFEwDbfe8RG2NexgmodS/tSZ4E390oC0pn3F9AncQ
KhtKJz/lCwSk3V2TDJ34Af7vbGCxbvos+124XmY/557VFv96vhsUt9LqCS71ft207pOaBt+Su2YG
78594aStPHDwek5g6gAVtvXYZDJovycTuJEiGnAol0dJC72rGwmOTtqFVV5T97gsYxI8LgFvyByp
0Rs14ILtmE/0ru7ztvlZujThh3YgDvnuay+Rw071c+fcFpgABGwVwTnyPbPSZDjaNhhIbLw2FWS+
G4Aa4Y+sm71kP7T20H/vS17UbdwV41CPkU60AiOHV1ouFtjO076NfA3Rsp2TVtbyUAoXxIE7IaZm
eMZ9FgSPYVGlAFKHSW2xogptWcjicNlmVzykmTWBKAsDzapqXlrplXWkpMBVIE/zrUqlvzmST/a3
WYuW9H1Pa1+A4Wfi/sRvRVn1pfuzZmWKchPJbXnOWym7besuTNKR1+jeppUbBmXflodFZOBhC+eS
6+LPOCUcJTBNyesnZQfS2fVwvg40g5zCe8DFdsz2IglI8qNhVvdMkmpc7vzZg+NsJ+25O56j2PE1
9+fU/WY7c6ofEgkFCYhuumUDdUZCPNve5e0ZqxLVdErdn/MI6ou3kUzIRKrOZ8MRIJei6Q4jJMO7
N3L+oFciRqp/JG6GwlLIYXC3ijhCLMi3IIJixZ0XdFVKYnDiKDLEfSZmJ5zrbpLLTsGJD2mM9NXZ
hvp5GJowCVgqDq1cRvDyVK49tLsWTlztew/issecp+DJrxHHdt/Svq5BaqCbRXsvogbh3qEpi0Xu
eCBdSnYpt2kd4+aaI45LQSw+H4nfBJ68TbgQpQ7tflL1vkXy1UluOz441qML0l8XUmeCDaLHkwYp
G+vOJg44ZwmfofES9qzwSyiiKFmdEIvK4KmcBOPvqgV58oDZDJxgjJhN2t4CTbDH6qhvEiXrQ94G
ovmGwsfSmXcZB4krjZNKCdHfEL9viog2M6vjMeMTyuoXReuS34PeFDxLT9CwLpIKVfeOv6X9+Rf8
/dn+NPJioL5ljSaKHvs8qekXRW3FuogJT9uHMrE6sMqCrirnCzyvwABDLpvZvQEIRfEqpLTVTTzn
jrR+0Awatwe/JD6ZXi5b52dZcZx05iPBeTMuxZDZx2GSiMjA2j6zH9j9mbgdl8kpeFhAoI7lkRpm
3LpBoYKrbRV7Eq/rT5eHsOIgqBHeOr3nNa5V2nesSdqo58qHTHpT21tg07X2jfm3oHpiA8613FEY
tw+VOqsod7OTbEmMrbVvJCRyj7iguC+tZzIyBWCTnAeBKQSz/s3lCVpZI7Me1i2sjLrwnS95gajH
BuFZVIJ3qVwyf2d7Yx8lBIQjTud8CaAzv7uuU+OrdMXqtPeq7D6DdtCj67aim8PSGlMfJpqDXPjG
slyS5LtONT1SRy5bXM0iYQUiza5LZphFroE11m6dy+JeeH023Bci10lcFO04x5c/cuXaY1a5BkWu
AwE3f1d0fGananBo/k+T9ol863rKihnufPJbhJogsJO/Lne6sl/MEtjBmlSa1sglgScDUrHjKC3o
9dpJsnF5X2vfiOT7SqPqijn9K24HfDc6Wcoiy2Gbqox/CxM/cWimuBSOGCrdLGfP9dBXNn0YM39w
/B2jIIOo4xmhFM1u7ID0lhelU1NzN1J69oEsblHxG5YQi8RPLK/FkB9Gpym9eSf9pJ/AQ+ulzXxA
/mTyf1cT1c0EwXOUVxdhITv7h8bxCBp3SbPUo3ucVIlwobUrIBLMAytQY7gQHXBcYP3euSXSLfI4
I7qAWIddVc5jNfdgg9q4xn5axcXs4D9supk1gTPMK3+5ZJHDPmGItL60WY7w9GAHEJvHW4dWFs6T
piugA7AfQPJGfnECMsc59Hsort9R4XvDVhXGp3deDOi8Iz5E+m6jtG0VzvgdwDmGaru8qV7myUt+
Nks77q/YvejD+98+OLcrJDId+0vZLS1kS3NWjJF0Heca60D7xmmgdNW1kz+BoAPK50+4pGh6q5N2
7jewUJ+aPNo3ToMZbO4Z9KXznyM2B95ZwJXesCO1Utr3YeaK3r13EuqSeZ/A3zjXlN+d94rhTscp
G3BKkPF733Fih3bSkTj12LCFJF5ZevOVijGJQYsOyyKWX6WS/d5K7D/YnOl1626+UeV4siOw6fYX
ZOSrl6Gz5Lf/h7z42vDPq/Vh5+ZBw+0BiO7vSOPlfD87flLGTFr2W9P79u3lrbuy9OYDFcEVdRq7
RHxvLY2iARTV7oFDiiDalO/rDlIpeT1e9d5mB+ZjFVLuPOBl4B//6vq2KvdClYMtXCdXsZ1jS5mP
VS7TIuF+Un/Ju36iCPnrrjg2/f+R9i3NkepMlL+ICJ5CbOtpu9ztfpf7bhTdn908BAgBQsCvn8Od
ja/aKmKYncMLiZKUqVTmyXPaVW2Udy8STGCaeqL6vojc6up2SQeFCFZ+7L1Krhyo5Tr66xbB6Iah
Lx2NI/Tk8yutMhrccZ/n/GNYVzT6QHKHv4x+T+jKXLbjZRi9yFFzdsu8vzL0qd0TotJd6nbjDkFV
shKr2KYwDVx4vWxm1V0li+Md0rPZGWcq249qlSjZcn7NghQI+nwHcXJ7VX0+Vx98CWa1bzxWeFy5
bVN1P1Qrl9RcGUGCewvoAafMLPhQAA3nAm/Fa0EKdo9+Ku/oyjVyIMsZMIs9Ha4lMZGyunbpHNyD
UuarXqwyn9WMLs5VPSfbNMv/33qXqFdelWfVdZGRxHs0GGW8DxHC9kX9M5qQTr3tYCxnwKz7SJ2l
GTSdxFWGsPIJUtX34A6a91m2Si5pm8K44mWHGBXkffU1rVkA9hHcJQKoi11UFmsZZ9sUhtm7zuCN
eZ/XV454guzClqTfacCgQNaFGVIht9fKtieG+WuHLy2Rqr3mE+jQFwUyzqFDL1PQBCR5751vT2P7
MYbl4wKnPWd9fcUTLT11Lp5MaoAWHFAQa2Avi5v8q5whpxjPPyavkx9NP1Mx0g/wX2tu0vIDzDqG
O0wa6j91DdfV5mBy8+YdUo3pCS0jW0gmYeJmDcP1+4WxmjdXPk9iSf5BXwZsMK5a2QPLApklDNK4
3ohGMXGdRk0eXcGSO0KqH5s22MSATn6cNFXgY/U7KMFBmInu8BBNd0EHcdVtUyxb88Z9sBGJ1pLk
7ZW1SbmHgwJaouXuYRSrr23bEhlmnaP3NUKVrblC0cL/zMNkvoiQ+xvA9MsGGxbNoqbK+7mrr25F
8BCQzInOBNWx8Xh7gWxfb9hymAd4HyO0uvqOJg/IbHm/Wz6scUraRjdMOPV47vdeKK6alB4E4nud
0l2fgLRuf/vzLa7IRIYiuwoC92QqrtC50efJSaFXmMj4zkc/ypzoNdCm5XeY0Axa8UxDFFE+hSJ/
qgA5OCCFudbUYBvcwGWorBNxx2d+9Xunu9NZ30IoXrj1GvjKskZ/1bj7jMBjc/kkE3HRDpLGSNT9
agvxCcJwa72dlgDHLO/5JNSJ6ER1hYYtu4PwL3jj+6Y5Mh6qY0yjL4sg72nTppslPg7R1DFGxv8a
uuUEWF/y4qpseigg6/Pvy+D2LBbvbRY/wAUnsqzv5ROtqT5MjtMHd34GjtRdTgd0Lm+bxbBv4gJc
5EwaBzjq6F5L8C9AjbHfNUSvJTts58swccoRBXghL655GkjvpB3qRTuCKsYarMs2gWnlfZeVozfL
Jx5Cvs2tosd2aNYQB7bTawTnbhXMHq8Iv05CMujIdNGHvA7SPXQCkTIagjXGhHcztW5iJiyheDA7
g++Tr8hUtuW+6qA/WzmROKQOgoImZsVeFUF3J4rsKWvJt9vbbzEbM4tJAcSZeOLi6THV+SlH2Q+S
uiTZ//vOmRpn+jwEUP65PZlln8zspU8U5eWYV79QHkC1eqga9AqJcuWn2EZfNvDNVVuhiilGYB6u
6NIKoXnYNaicMd+la0hL2wTGXU6ntK44leV1CiDx/ZQyx2X3yRAG3Yot2jZjmfjNL3Ajz/EYqaor
qtTZmcOdwD/yk/JzBtbc5KUsV1/Qtt9imL0S0JIvwrS4pk4w/kPJ1O0h8bQq22jxXYFh8nhg4CQr
v31gTPzIC4iJ+6H2Tz3aKFYSMrYfYNh8PgIi7rEMct8dVKDTtN1FSMasHFTbRpg27/MawAPfu4rJ
BxQzBdry0c3R0RZ00RHdhMlD4Q+MrPwUy2KZJH4TaM4Gh2clYohMDzvJhvC5GhW9jIu6/CbTM9n8
wrBG8QU1i6vAAz860AENXNCQ78Z/bo9v+w3LSr45ur4UVYyc6ADbqKsTkcPHrpDyLp5WRRgtG+4b
5o2bdsQP4C0K3F75kwDt1+6yHs1zt3+AZcv95Ye9+QH5gOiBcqGvAMGK8zSRb8Id+V6NRbtHn57c
DYL3GzfcsPOUd804sKG65iUEJH65qo2re0o7aLGPRdeXv2//JNuKGTYOXcwSCjREPuTEe8o9PR0K
6RSH24PbNtywcFDnITEJKvWrlP5TClzZueTllzZHCub2BLavNwy8mx09ah2nV3ei9cx3OvQ9dnFd
J18jf7D9BMPKqVf5KmXJcM37Kf7p99VwmCTQ1ONQbayqmESAZEKSFc/M+avo2QcVFjkoDlC/AURm
LXlvWSaTDtCvg7FNWTst7zNV3IXYmOpAU65+3t4Gi12Y3H8A33RlXqb8l4ihLqijR+qjI7byvBfP
H756Xr+mPG77IYZ9i2xKp7jt+TXMGtV9ERUHeT4vSlX9uf1LLNttUgIqcJQkIO6bv4IL8zPqRICz
eLU+9UhSbameusm/+Mg3PoT51RT6KR6vHYpOD1JFZNg3frwKB7EtkWHQLC8JWifH4SrR7Y+fEPAf
Tu9svbT/Jfp78/lazVMWiX76WknyD5Q+ET4lyL6coVs6rGQ5bb/AMGqZAeEDKMn0NaUzWEhDsN97
D0HlDWQF72CbwLBpqUZXJAkmyEXZ7ZhyxWGGQtD+9hGyjG7SBbKgcby+7scrQ2ej3LttnLQ7PPfX
1JJt4xsv8S5IIR4/hum1Kie8ATqm8vmcZQPkQ7f9AOOadiGgVyRknr6SvKo+VnMaviDOqV5vj26x
MJMkcArLWFSqnb76Mx4v1Bn7Q9Wl6CD28RC/PYVthZap35xR4U6Q7Giz9Cp8B3AsSRp1Ar3tVndq
MgYiEeK2vdTqI6vgpyunyw+zm65RgNsWyDBgrWfPLaNMQVSNfSAl1G1zGZ8Qa04rBzTBMrxTGHPN
WznGy0qRuP+YL8B1ChXm+zoJOrlr6FiB5E99jjo1nQRPnvqepWuN6IuPfm9aw6wr0PmLwkm9K9FI
yPvNVAIR2LQXkRTfohKKzds23zBuoqlXwC4QEixFRUCMkdIL/ImsxEvv7w41mQUBAJQsl1P2nMpA
nUWqPwPBA3RIt0ap/f7hRRH3v4eXsZo1SKASPCuWiIY24Oq8n+mo5k0xEzV5BGUqIpcODrvyuCHh
BzX0TforkS1dY6O0LZFxSaO7MBtTKBXgADfFbkI9f/dv3DT0q8k12xTL/99YuGoH1+mbabqmksj2
ogPVOkfAwgUAya2EOuHr7cP0/pmlybJJb+apyiAEMCuerxqJg7PMmp85n8UnAGy+OyXSSLdneT98
omZzthpLcNGEOnsmQ1Qtgt+5t0+V0/8M0VELSt5e3nMEJZsMhJpt2hTkUQmKOwz3U8//yaNyyHbD
wNdYIWzn1zBzoPm1UwITdWVN79H9VCQx2g3qeYuIOXH/0pFndQOUsWyy54oGVxRdkcJNhPxa9NVa
757lcJmsgx7UCzTtI/VxZq2MDmGjCPutWecke3dpqXy5veuWhTKJBimaB8LKq9Jn122I/Jr7sSx+
lhoY7m2GblIM+qIfNbLA2bMfp90B+HL34Knu++2vt1iGSSwI7kpopPZ1ep1I/VM26reoUfoMkzIE
8Ay5wduz2NbIsPN8bvu8bFvnR5d2RXAECDYfoGQ6ybUHxeJV/76U/tKSD104EPRRsK9h5/3JHaQl
kBJ8XEr3HUnvJjcDOVTYbiqTURPaNgH53VduEVypA7FIlYavo6PT3balMm517kkvzjw0dEAefX6h
btA9cIetAVxsG2FYtctQipSe6D9WVUy/54Pogz14kps1TIBtH4xbGzx4Hgq4PPsmHBHueB49VE67
S0dkhhReNMfaye6GEhKwtxfLYuJ/odk8qOOibO9fIQiGfqICrJRhlUPrrVnF61hWzMSzdWXj81b0
2be8Ifyh6lrnvp3EWvO47QcYMTpHnxAU0r38OW9Lceej+ekhYLOLbF2+lpawWLiJZkt5FNdRMDk/
0mJoH0XA9IElerybWs3OMXVWcge2X2KYOFeOKmXah9fc8aNqR9PKfWaiJzWwuhF9vr3flhvWhLKx
HBSV/pwBzSTK/OiStNlF2o9Ocz9cRpmevYGtRde2ZTPCd67Qtzxo7AyR8LpeMRT7nAT07ER5sfea
VXu3rZth72EHOHDJRP4s/S46QEBXHWeCjEKShC+3F802g2HzEjYpXEhtfhQdHgEUjXJPw5h4gECX
86dtUxhmXwnXaZ0qiK5+4UJOWGfTrPaTrMdmD3aBtQK/ZUtMXNtUtgywLC97bmWF1hKcBrRnVBBu
BzVFjIrNedOPMZFsgMsBtZp1+XMg2vwIfDa9ODr6grfcKv/ysi7vXFcmns0vk0ZGo8B92A3Pvo8E
epPqDzRBJUiMIFqRyonu69T7g47M6kPfrTasWryZyWcAxZgkcks+fGQ6AJ8eq8ivOKHzSp+qbXTD
B8iinVPXSYtnqQHgycpsOBQFOsZu78u7JMgIGU02gwptM3mi3fqBlehR1PGMxrCWBz/n1g2e0P+V
P4QQFS13jE3ynqkI8Eomu19u5pXHNCqDR9YV5TdPk2/dXOfNLkmdtS4Y2y83vIVOPE/NmUeuPh4W
aEoD7Jnverxp1ry4bQLDTYA9g5SQNO8/kkB75zQB+8zOiwEXX7lJbeMbTqJCp4QYkjZ/rjARGuDn
YN7JuJF6JQK0BAYm+A3iAxkwvIF/TUvXPaVB5u1J2w4HWfb+XtbZi/KgiYcn0lo7s+UHmXg4D/rK
AR2K4rmpigjlr0DV/ESruVhDA1nuIhMNx12K52saIv2iAbhjkfqaFiCy4mr4XE9xepgTEA/dPvm2
32JECW4syyyqveLZLXHm4zRDK0UOPOyaP7KNvzjcN89jhbSgpmPs/KCVOIdhNHycHZZ8/n//eHQ5
m75unpuGTCyqXnlcjE9zA9zZTqLxe5MKJMY3Pp60goxiUvJVJF0DdPvE99xz6Aa7WL7ecGmkd5qZ
tql4zalTHEOfe3yfiJms2cV7S7+Mv/z/zdLTsXbnFGQIr6JOXvwQCdRIrJa2bYMbXkm6Scu8rJ8e
8hIZQp47PyQQbCsr815YsXy54ZEal4IOu/fr17kOOahNHXfPdfk/FOa3lLuWGQyf1He14BDVka8j
78Udm/mXNiPl3bZjaYQskLmKOyGH+jUfgQJVCRB2DqhmN1gsPt30Pkqhw2p2S/nqQcn5N1CtkLYI
1KpKvWVjTd+jgbFHCqOtX7M6/66yUl06r3BWKta2wQ1vM41BFwfIs7/GUAPcxYqLM9rLt4CIl5Ux
zJW5aZ9OWSxfJy961X34IPNq5QnynkdehjZsVTpAWKspka9VKn6qsHlI3eyuc4fPoGv4hJTDysmx
TWOYrFsnXU+DSr7KeSEXycIrL/tnlwBdH/Lh8xAVx01H1ITjyhmd/IMufdAgJPmL5i1a9ZtBF2sd
57aNNiyYZmkaO3lKTzxouxONevcU5MCNb/t6w3rRZKaSeIqbV0AM3UvbldUHkYVrPPm2bzfMd8xB
2xOpqHxN3BnZi4GoOkUCoN8kK4kOyaXo8sYvKx67gwQW6JWiF6D6UKEXv7tkY8K33Yom6RQD6wk6
XlkMfVNAyojI1Nkp3T+3l95yQk0QriYzFE69yb+QOv6GfMiJ5cNdztvf4KjfN9o9357GsgcmDBda
TCIVjdO9lnnM851OWFDsxVRN07YjZGJvaUgpFTUewxMqAbyPX7y0XwP4va9vix02zFigd3T2I3x9
NIh/ej9yf4PJDwJQvWA7+Jb5UiASPhPnF0gpOHqI0xX0lG3VjEvZK0cWp2BreE1ixz+BYj66V636
fntLFi9qPizhAk0KABFlc5wAwPoKTYz0OHotYGxU+pcpdZ+8pKhOt6ex3P2mQraP3lToWOW43ioR
gr07fJXRVBy6hPkrW2+bwbBv5JD6secDfDntRLGPW2d8SGbP6XeQtVcrihjvdmZjuUwcbjHNEeC9
YZfuBhdX3Lmp245+BxxPkOekGRt+GkCpls3XRpYEDqZMPQZCFa4bpOt2aROj7PJldByQ069cLpbf
bWJ00ZHCY4Imm9d0pmRPy+QD3hnd3hnWHJvlhJi43EQG4NtiNX/lQanodzQDLOq28UT9/DlNUQtl
fKr1t9vnxHLWfWMXO+KFSaX68EI7NITBR/9gbfxp09h/wa30WC03IjtNYG+6Y0IX5yGdf90e3LYN
y+q9cf8g8w39cRYTEKd43IHX9yUtHLHLyCY5ZJy8ZeI3E9BpRDIxTOVr4JbevgBf1tFr6pVAyLbH
hmur6qxHw3LevXZosen2xMlG7wA2hZEfuISA06FPUv/37ZWybLEpE05RpqgT8Ho9SJe4O1lksAuh
v28b3P/vKtVEo/ofDP2r0/Zd96AoGkxPNODdmpiV7euNIEWCx8yfvBr73HR6p5n+ThJ0/d3+ess1
bGqB+6qkoEcZwwu4cu6XTKXwBtz35JvM4k8jBc709jyWw2piinNNvKgJu+RE0zI55SFBImUhPG7G
7GXbDEtW581pdRmEtYE3SE6V0B+lh2YIUCx/q0dQgN2ewLIPpjr4xAM9JHLwLoA1/Ojmavj/eAab
aGIxVvDeMb4+bXp6rryu+xhVm1KquENMMDEng5zQyzldQDrdQvMrFF960XUrMZbFlE2hcA6aNQjM
zcmJN3VT7fwc3SgkzNqjHCt18tSay7CcVVM4HBQweJVFPUjZg545B+Xr/kknIeCNUJqUuykAQxlo
L4o1IlHb7zIsmzA6SQb6rEuqfHGpSIaaUVM47B+3GoKneSDNytG1nSzTwoEiQ6ceyGJBY//Clkan
uuf9yrG1WJ4JyOVp7qJdnDRIPNcKiI9gdi4aBDTlASJ2a0g7yy8wUbkT0HtjkoLjgM8e+b/sEPH2
n2DcdFOnldeIkZ0k+ON26Na6oE1ZnkAl9WWTaZtQXOa5AqCLhuU7xRFkHcFQOBTXUUYKRCq3p7Ac
JhOLW+V52KCv1L2AOMg/0ghsPl1cDzuSlAxKMuGa0JxtJ4zQncYVC5CvpicKVdG9nEt1irJk7Ulr
O0ymSWgHlOstmy6i8P/kKRTfXRIeSxDdrCSlbBMYpuCGWc8ATpkeFDKm0I2IvmiG2HJzUPPvU+vN
NZE7QYNAsgovrHX02R+od0jb6n+3N9ny9SYet+kdp0FTHMhk43jMdrKe6KWstdiTgW1RiYAvN2W8
nY75fdkkmMP3y0+D5sUurf1uZf0tx9RdfO+b5WFD17VzhDJ1pemndJh2SzxAw+Lo0+J0e5EsJ9RE
5aKvE+CEqndONA9nZw9axlnsk0D5Kz/BNv6yOW9+Qoi3TgruUfUIEkuQcaHVNiOrcYzlDjLxuCwF
+SzypuoxTeLmAxFhuvehj3b2gdyBvroHOZ4Ys25bqeC/vwQs6yzJsilKd1mJcGPsIIZT+e3vbaMb
tuxGaFbq/Qaj84zSe6iypmB4SbcwfS/n1LBk2ofgQ4FK+4MCI8BJVzm6NMDO8DGenbX+RNtOG083
v2yKoG/D4EL8Dq57bP19Pa/F9e/bcmyib0nOVF9ULjuhs6jnH0goVXukKOF6H90FdrGyx7ZpjLA1
ZFME2WHwjIIJ+4nFACFpmu6asFnJHyzJwL+zLbEJwSUM/Ofg2MAuawmB5s7rkQLup1+qaH9rHX5Z
FqxR9cGZs5X0gL8coPemNK5rrQHgEU06Q+AX8gHZDinKoT9PcOzO3mE5iIRoGqQUmQxwvqOveKh3
AIFz8SCiyAtPAk8E96vyEjd4DVgcRceh7MfpCQ0us3hBnNHIHVdLpCmaflS7ak5qth9SKcdDWeqs
/DC0ZFgjXXn/jAGu+l8brByJ3AvPGB4uOMEk9+kBRlOsrJVt95dZ3/gq6ImUgT/HoA50pUB+EiQ4
eT8epCu8cg9S5Nr/s8XYYxP3y/KcjDnktE9KxN86aHhIv/96e+j3XWJsgnyrqIw86qbpmUoVHtGd
lSGPG4uDLoBarlq8NQIBtaHbk9m2w/AqoJnLIsJZcpJ9Sc56YuJbUkr9ZdvohkMBpy+NxjRxTpMA
NqJKcG045fj99uCWvTaxvqBRyn2lI9x7IAPY+bH4qaHrt5PdWm3JsjYmyle3c1NTgT0GQ0p0kAWe
YWEaruBmLLtsInwr0fZZP8fOSXrqiPzfY6rDh0qXPxn0r0ZQ1m9bJMN3yEy3weghOHBHUFmEORSq
l1pznrb3tyewLZJhz7kz0l57WX1B2DEdQKRA9gypjtuD27bYMGfedi58q3ZOXc9edA0AW+UE/zRU
b6s2xCaslxK3VuATLc5+B3YMhgYUoJfWdM1tX28EBLqd0saDutaJcSTm+TCCUB1SiAjEN/QjRkls
8lXqxq19DgXKC1vIHUKA6/eV4mtPB9vOGsaLduUhL0tZXSjIQgHuBGdSOhXfbu/scv7eudNMFC+I
KJwyCArnpIPx+5Jhch16p0h0cMfx1+0pLN9vonjzOPVlkMb8rII+B7UsiZL8exNxHW5bflMeXFN0
84daQ+u9A4uA26FJrSVr/sH29Ybh8th3AXIZqsukMnF28949ZiBC27Y0htEqFPmpdJs83eWTKn6n
bfQIdKuzqdoVm4hdmrVeoDOvuoRtUXxkLuDTkCXeFsTHJvOkjCiA38Awn8A21O7DqmwfvWlIV3D+
Fps1mSdVURUzDYLqQgY4BBAki93UI/XmuatVSNsUxpUL9K+eojGoz52HY1PFoJTS/vSnb/I1bJcl
Ro0Ny9VR1+RZiiWqcvFDa5beAd1B78MMIHxWhfHOy+LuLlDo9fDadk3qyHKjmVBdKCVEfTeMAk9d
7+ziNhN6OOFx/dVBeOQAkrHp7JpQXVHODB1dszhrjWpZ5c7TEX5wpYpisToTuMZE6taxJ8TZj4ev
qvH1viXjWi7ANrhh0hQZb+GNnjjjrx5pt/jFGTbCg2ITtOamcG8gM6kulZjEHlwa6THw6MvtNbcc
WROx5gtIcjgaFp2zHARoBPevHwcxFEjH8rBtCuNt3mlPOn5MxVm2yAGkHB3FJFdf43a1Odd2Po3r
mNRZWZIpEWcSDnduCFMY1FcFGeGQQ7JGb6vyxSaCTcm2AS+umB+qHgERy+A3XDb9ub1KtiNkWHYl
k9iVPp8fupB8ETV4vByGhohNg5sANo4s0oyHbXPWin2gDhO7oJ/JxsGNd3nlZ1CoQCBxJugshShT
8iObV7OclmUxWSQ71fYDyO3ye53U9V5NlJxKTta69hf7fCdWMeFrpOpLr4WyGjRLmkeJt70a6h+8
oXdeLDepKYMS2riRKSToIcGrG5DDOz/00qohZjQ1xfkaPsi2RMv/37yMObDEbpWG2NyyeHKXwna7
/eQYxjsVAwMsNJEXv+nUibsNPZdyWHkP25bfsNtqGOMcKontgwbbQ3pmeYdoDsxQla7v2zpVXXvv
RE2vVoiCbAtlXM8kGWa0MOWoPHMouN3B10GQoOYc5MbbzMywYQAJEfyOcYMMTq12Lll6P+bo26bB
TQzb5Ncty2cf52genR2f4RycKNzQfoz3hglgm5ySome7QtP2WPa7yeVfqoFv6XZYBl/c9psDGsIo
2OS4EqQCNDylqZf+aP2hXLnYLYfIxK0R7dOygW7bRWgEKJOLBx+0dRK32ifLu37b4htGHKZpQ8a2
by8cQfu5GtHmALnSNSZHy/1lgtc45eh+glDS/eIieEjuO/INHbb3kCV+bd21/Knl+JuKWdDO8EXV
tu2lm3CAlFemT02/yvBgCST+wqrNooiGNmvxqhnyw8KAVyHfBaKe/vn2FtgmMKw3HHqcUpTPLpAX
hpDjxFNydsEn8gKe7TVqOtschgGHfYDrq67z+3Bm6UHQ7ImV3lWS4svt32DZaBOhRkFyCXHpERHE
0H3QAMVBoCx4AL/pcaiSD326lhuybLWJO5vC2E9RkmovLJTkqMOePUG5KVwj2bMsk4k689u4ozJR
LbS7xCe3Q8jbjcmPIVvlXrZ9/2LrbzxGHvuU5UndXiRFsF533rlNii1cCHBHJlgLag9dPLIAvg7E
cCfOAAPetWMBRpLbm2z7+OX/bz4epfCoHYKiu/DCaeodgWjOqZ8lwI7bxjeuZLeZlOZMzQ+5QLlI
xuUXOuXTykVg8aYm/SMEZzVMFlbmjtEXpuMTruT7uPwfqvBrb1jb6TEMGWKQPJ96r734s/ghUKJ9
zCO8XAO9Wu2ymZlhxrSB9mXiR+1FAamww4Z8XUonDzLw94iWkkckSDZGdyZaC0rYULynAyy6cwvg
i9tFLavbb34XmPSPRJYQcRo6eSYQ+ujPdZ6Gf0ZoJqzlAi0bbmK1eFfXKi71/DBFQIy4wfCsWv8q
5uSHK6JtmWQTsgW0vYsCVJDdsxZs7VPvD/dD1a51klrszYRsVZL1ANzP2b0u4/KchqE+BP0avtty
lEzElubNyBNw59xXE4hNZvAIIyS+Az/Bs1I4tDNPVtJTtokMq0570cMwsuIDKlo/0ji8TBAK1OPw
nSXFCUCAlWlsi2WE3GDChEY5beTZX5rIKuI+rR9V208wDJvFaLGeohYUF8Qnetd4GXWgAVb0R7+F
StZH4eTqEvuzJ1bOlcWT/AVIdrjucKfm9yJ38nk/aQlZdDV73Ucxucr/vMnfmtBk5vCWRkHfPfjB
VB8BVO4+Na5bbdsQE3SGNou+ixvt3Qu0DP4bdDdDvgalsuy2CTbr6oa3EVR8711SIiXMiNNM+6zI
+y35YLQ7Goc2aIMgAiPAeJymp7m+n4OVW+jdjcW4ximdQnfI3RgVFTah3avfSXGPkGPL/YnBjWPa
Z5B2TepSH9M4Gz6JevoKyqVx5Y1p+3Lj6olHHZRokRqP1dKkdsezL2X9ZcM5pMQMHqGC7QZSYugm
fBS4nLdou0UY18jfOAXEPdlMUb4CZV6t2NEvg8PtT04Q8vyVX8HQi6d4Ewq1SpUZb7CPQVKoEyRg
w/3oEbBTRprVJ4gPu4egqcknDjXAQ90k3hbHgHmN+BHdkxGHSC/OT1B9FTTpDiQm4cEfw5VtftfV
YYJl+9/8MGcEGJxmAhN0bbCfRPeT5ZE6eGE2P/QTA7FTJTfdnphrMe43czHKK5dAkeIIweuuf6Jb
euqXfTeM1+1kABpdRx/rLke3bHMOyvx0e98tVmBGkTzowCACsNfRC/+Q+Ih+7p0qV96B7/o0fLZh
vkolTIQxjiuUsv/IcRxfKtebf2/6cJNINUo83mqIKQN2ii6Xf6LpH0q/3R7a8t3/di292UaQmiIn
Ib3hWPd3lfPFnV5uj2tZaxOm2VS8r1riDkdV3PfqtUj286aCDCrmi1m/+WQKgB4jZaiPxXwSKHav
UYFaPtlspXAgjAyKXZjn6D5WoHtKviu33N9eDssymwF5jkZP8DZzfWyz/E+skhmiMXwF2WEb2/CU
mSpqgb4AfDfUPd3sU+nd3f5oizsxg3CFTj8fvATjMS3vqKqA5vhfVF1E/VxDWvX2FO/G+ejvN1xi
CT2CHJIR+igceQj1gzf9LOJ75a/1fFj21IzC5zYu5sLH+Kyg6K/Ui97aAQKe2y5tMw4XXOZBpNHR
WYbJvmrGM02ilV21fbnhBwkdvYqiKngc6QvPXnzySry1t7ptY/3/WtDEu3HSI+6J3vkQgd6ldJpD
Pn1KkDKBZOeKt7UdS8Mjjk6WqaT0h6PbxUfRYEtbPW+1JyOgadQQM1niF4QNDz/5fafPfR/rTd1O
IIUwXMyYpT52El6xCec9CbrzkNHDFAUrp96y/mZ0XWYkVr6n9VGKy8C+zcAKdvJDRR+mZI2Y2TbF
8v83TrIhc5NEavHrzWdenscEMnPhDGyBsw/qFTyK5Yj+y6H0Zo6QxH4NgtgBbDHg/Yr2VXYmxVqQ
Zht8+f+bwb1hLvgkI31UNPswl/zMS3qvabNiXhbHY7ZzFJr4gqQ4nUkhT6M/PAQxYBEQK0rrbCXc
sxiAZ1hwVjdpPATY5dx94Em68/I1aLbl480WgrDF4clGLPwc/0qKx3r6ndWvw3i+7ZMtK2+2ECT+
7Gq/gs+c9Xho0Mzk0nhXdVsE2hDgme0DzhiVUwGGqeME5uJPQdDHu7T0xv9t+3jj2KBrTY/OciYH
4PlluMuSRyau28ZeNvrNkWyDJhNeg8AjBM0/VeVhUPRA+00VayyMcV4SBzJZkcTwXnyX0Y9NunKN
2/bT9PYUoocheGqPcZl990p6rIb6UYTFihewHHOzT8AvM8HIchg9kj7GcjhAvfjX7QW3DW14+amR
6aiTGUMjYPIjBpLPeuV2en9RIrM7oOmSPmibHHuZjtCl736Teb5PxnAFtW8b3ojJhEriISWePvrh
z977BfICVSQrQce/Purv9yuKBf89h2GVuu6MDsqXCZkyyHA6P4qG+mhcCS5qwn846B7yTvysY5rt
Ez2TB88j8Y5U7lMtIZI3guxgywZFyeKg3lhEvBARJ6Orj03THlOAoTsn2LhBhiEjc1YMw7L3Rdyd
fCIPFRenKY83ObnIZOseZ1LXYTnoY+cX3+OppLuExz9F521RYo1AzmRYMzononAIcX/F7kvc5/uh
X8sU2c6WYc/Sd6okWl6DYAHazeyQpvUuKj7d3tH3rxa8LP+7o8mcxqT2Yc0QlHtwdXmOE3KGDtNj
qdlKGu19q44Sw6qlxzNH6h6vWR0i7PSvUU8/3/56y9AmRB+x/oTyE65cr/cOTUIO6AZYWRjLqpvg
/DCgULZDB/lxCh5GCFsH8lGNv7d9tmHQKIySyVHL+54OH7qo+gVev5U4x7YihoW6kWS08nCZT+Q0
NF/58GfbJxvmOSe+MwYDxvWSs+K/J72FJBJ2Q5cf8salRMWkHBpgYLc9tfmTWsvKWw62ibwPR7+o
UZGEPYaes2tDBKpjR/6hrVf+H86+rLlOnOv6F1ElhBDiljN4tuMhtpMbKp3uB4SYhQDx6791Ut+F
X8WYqnPX7UodQNLekvZewyUr6JZp4NoycYJzBiUY0GO8/kBfU4Vm4pyw7qzzR+jC7/2wRjANCBw0
cvfAMRwgCXqXbpaC1l7diUvJp5NzgKl+Q+EUDUNW/ZYKHcmwo+e9v4vBjw0cLoPTZT/u7jh60Et8
oMNGeJ421k/2RBd8H3VaeYpjJwr8+SRZMCWCpjvYrxggkEdI7MgfYyG2VNNWFpOLxA9H6PpBuwWr
v42qJpnDopuTbmrIFTRg52OcmjNP46Erra0mAnC7r6dDHuokpPGFZsNuiMvDWXEcOXFs+yAM/BCn
8Sgoj/B0mZMm885Lay4u33ZQOC5P8w1Dh1q/UfX963deWah/IfKzIp+j08VKGO/azqBBiDHbjXn9
73m/78ZwtWhNLeJsBEm7WepXLvpd1PCNKv1KSo6cLRbYgngA1WI6THVzwF0l0cQ/fv3maz/thHDP
Fw9W7PhpZaIkj4Cn0n1y1k+7aPsBd+Rw1DjR+sImXT/tNdtSuV15axdhryZRZlWAs1gD34DDNFqK
/ku+1ShdiVUXYh+JfmJm5BjubLqduLoQub0Av3Q/kmzrHHyqC32SfVx9WG8YgSa3WJG1uAtodtTB
7z6/7qNXP4BV0nRDtraAzxXloGzpxCtMOpaeqTn7L8/zeh/DA15nUFyH1G2d1DAGvCwUVLDahu5G
qIhdoOGxZdC4Nkunv3/YmHsQOWhN8I1df+T1U3lemSTkfx2Uh7aMOH6X8WLH/PZyrun+6zW7kihc
+VhLCFw9UyysoL+c4tt++u2LrVvY2nA4UYyCfsmz2CAJRWCrjfJEavb189cv/qez89mCcgK5KLul
mzJsZ73xftMm2BU59JDM8Gvg8z5MzW7qwYtY+G7AvZ71A7ycDd+4u64EjAvLt4B9hjWkLw8hiDwi
Cr4p1M2HVF1WS7RRklgZPFdbNjZdkXYcE9NV00VJCYgdZzEsoaHonKWHCEDkMkfylsE1RwEokFum
ZGsvfRqvDwEwjILOyuKU7unHVMN4YuM+tDbeTkirgo2BXrCShnH57qXkW13uozkphD7v3BWePujD
i2tW6jStcFqRyyUNv5Hoss823n0lwkIneKNWRKwWsvodNzG/bige0kGqfF+N/My8Ezq78dQpU3qn
5Rh5+YUoil0Gu+Svw2zt7Z0Y5mGgglwigsasShZzLwjcF8ONE+natDohnKdNF4UNptUvvg/x9TS9
5LZO0um/r999ZTW6wPs6pidxCxzc0uZGez8jtvHaK2PiYu67GDYbMfL8QcKARmc92NUVNCk3An9l
UFzQPfFT0nWnm27M/4m972EQJPVY7oLm13mj4sRoRozObI/on/w7hpp7Tc4iK6F2cxqvD0EU6tmz
iuGXkQzbrloOue3Z4eu3XhtzJ0DzXkMGGLzzg4LH6Nhe1vLN5ucVAFww1JjVxECZFSW6/opVt3yL
VbL2zk5YorLfyuhEL4+Dg1c82O4x30oqa0vbCctqsrnJ8nQ4pN5SJOOQv7OAbPU+11agE5ZxleXA
KyEs8yArEj6X2TH1+cmUPVSJYf0W3nplfFxcVEE1jLCENAc4BlxGfns1wuq9tWQjkFbGyIVH1d3M
ySyj4dCE5mop+M7TW9jbtZ92dlA0gwtrR4wQ9aIbP08PaHyeAysEPNEJT5UzLnmamUM6wb4pHnaj
jM67n7jYp1mrACOCdZ4aVSWStOPO69stKu3agcyFOw1N2Bq64MQiT/rASynD21yMzbc6tneW1f6O
5tP3ofXDfTPxcNeMjCSFJRSOg4s+b85d0HWcKb/VKULOAJeZ3gVn8TJE6OI8yMxav5diOOS92knZ
7tKzDIhRzXPxHTpkZRCZ2hxCkb75uFfDPjJ+/zprrq1T5+wRK4jz0giXXWuD9gZSQv576zH/rLZW
6ILF+rQO54k3ePOlT6J43pWGbSzVtdTg5Ldp6r2+G05X6Sn8UWp7WUiUdc5TNEeQORlO9GHYjBF+
PkofWMx3GSR5zxpxF8WkxrGFXzJiLG6X5VAjkvexruaN5b0yLC5WR5cdQgd2h4fFQmZf3tf+ZWy2
miYC27R7oYIhuBu/1Jg2quuCPnIlSpqYtOlnWOBxUigoUtLFyGtOlMfolaetH9/goijr6fD1uH22
55we7qzUNCprkbWTfuaRN+ymsRiubATCvM/HBobuZoux91lEnJ7j7MncdkPYjqJ/BsAHvlV5G996
cUs36lZrX+EsW5EBkVt4kt/DEs87Ajz/kg7gNKoevOGWbtHZ157irF44lM+F7Am/7wIISKYhTPAU
9tID9DCuinbTR3dlPbi5dGqB6mkX3T3rQZXZnvpl1N0I2hFdQWONBP07U8RWh05LWF0nSxgN+owo
wiy56ZYCMTbBrbJ/plC1/h8HFiva1yUvzsFGnX7f2WQ1PiIfCyoeszISV6ox6cPSi2D39VpeWWNu
lE4R9lmpa5jQhmN2Nem8u4D+tN5YY5/lgNO7n5764ZQ94ehuSSfyJ+KFwQOVI3zCYLUa7utYFL+/
/oK1ZzjRKGp4g8Lurnjiphl+2ngBLoqHPhRRCMu28s3aQ5xQpIoOUe018yP2kDbaS9Mv6tgXTdbu
Sxm30fHrb1mbDScmebuQNjJz/kRrFt6nrbIEDuaqffn65/8I6H6SNl0uizBzFedUZg/pQIYggYav
bwm057oBNhxgZRcQKCi4fmlsm85QNPUbPe+jytTlnBh4pfIwETVMii7KXi5Nl4Q+RIvJblngAnaX
swEUh427/EpAu5A9EXppUXg6e4JAHhBFMnuDmlF9YPHEk7RBku+bEE25LtyIg9Np+JORcTF8E4+Z
NyGQn2xI9b1OkZlkDZ3V1B8aSIri0jyW0Cb7eh5WptllzHCjcLwpEBYSXF2xRx9tGBKOZL9VzVwb
PTdnwJuv7eqAPNpAlmw+2rbWeXwwUc2tTPKxmSJxnOTcSWgT8JTypKhzqsaN71uJFle/2ZgCErXW
+I8pjKbmeztlS7QPvCBgl3UZyi0i9cre4oL+bDxE/VR37TOx0vtRydAuF2gJi+i6sTB4TGpQV7ey
8Nr6cLIMVVmkaROyRw6q3AEWLOTKtvqfppjoo5jG7+jjbtk5fwoIQtZ0+QGmWFpeVXX0WDWwpXon
s9bNjgSs5Bp1YWBwx70AaMg+UtOwodzlaaBqdoFRHoo9E7xW75WH7s4xgBMpXLgEFTq6DilwsBsX
v7UJdvMUSOutbmr/WUUtJBMLiChNcT8nPuPm8HWMrD3COThIqE1VfbA0z2DYeFcWBATkKx7Hlz1O
FOd9hks9wLCWuIEVLRzYYdhLWiTadk77feFDCu/rz1gJdRfbKSC1Gow0ps8Gyf3RhEX9Xni13tgv
VgbJxXbyLmVDMYX2WfQwN5Zzww8px0m0iCqxMQ9re4YL8Gxo5i+QyIRYh8ZNPJ1Arq2C4E2m5ILQ
fvzzP8KDVFfUYXfAvr6v8uC/P/9hcOvaFyTdLcilG7etlaAnp6H4cKRoSgJZ0Dy2z9AhBypgMu9Q
sIY9ZA6ibByeu/xcYelGloXoOk6fSTW0hywb4lvSeXw/drrcuJKuTZ6TUlKAvtopjKpngfbMXrUM
6TEgdZYnwJzILWGstfFyTi5NGYPiCA+i507YABQ1G3uoYmgYNyQqyrU5jHWXh49fr/a1T3LyArNL
14S8Tp/5MN3zRvWo+WH/HGq+VTRZycPESQtVDIZAZ0z6bFgjj1UZmUNWQ9xQEPa0QPsLGGq7heD9
/Gv+ApU2wp/5orL0WXj2Vwe1josYxl67OibnwDXguBKf9u8Pi7kCGdFmg06fIV3D/ASQyxwQTxUX
w+U5E/IXtjQDMJ5HYF4+E1yXd1WICx40er3d0mdbZ421UTotvA/fIOKFVDGt4+e06qC0ms/pXtR9
czNIf6uU8PkaDl3RZyNGlHkhKPrIq7l+J0pBGCSZSiPjbDeQuCU/vFiyutmfN2inXP7hizhAND2E
CNVLk44z7hJILyYq+p2XTeTw9SM+bfyfZt4Jflp55WiLQL5kEHx7QXNp7i+kIV6x08HYeElQIc+Y
siS3AugYnGtGIhWaCYC3ff0Ga9Pm5IV0hDMIpKrkS8VYeZO1zTeh2+6yjPnL1w/4fOf7C3paSc8u
sU/li+hVnzTgfVwXQX1OkfM0fk4eYJ7GRhSz+YkV8H2B0vXwhnyay40lsPLyLvLUFBDJT0Npnxro
GP0UsmkPPdP5eUPjgk/FVC2GtrR6SSNVwPR7aVKdNM2gNlbXyty64tAmCwYbk1i9THGpyl02QQtu
z6ul9xOIq26qeqwNkhv5MDvLoPAbPxElo30HUaPLmJvzzpioNjtR6Kc4i1UmeDKp8f4xBfyRplIB
J1HM2RaKlP7pg/597/sLnypAR/aAwuFP1vd1AR7FVNcXUuZeVqKNjGXwsyB+px5kyiAApfgQyZ1J
Uy82B2nheXtIMxUUF8RjLN6zuQhtAh8NKJbKOSc8g+Rx2N5lRRd6D7jQxnEGXExcTDIRi62GK7+z
SvAECjL6EFeLzI/YNIc2sRH10tu0HaIfo9/Pw6UoOPtuYWNGb6ewYOkR1aAp3XWd7toXWKgpcaOn
gtg+kSYdVNIE5dhdWTaR9jcKYHV94KUXxEnmt+AOCDnHwdFmar7BUX74bVP41ADsuJQ/RCAhVUfa
WIdHKKrIaGfrpfFvBc/TR5pTMV80LZycb3BIjv7zhoxN/5hFturNBLqOLwgkoHAYhL8bf5hM1Of/
VPHAbJdMvMLmpovBdIfKr4MKKqOnu5pWKd/xYVY4nMio+V311dxeQ80TFyoR9fDHAsv9TmPE52dd
V1PfHWja4qszyEsXD8Kki7fnY8vsD17SprxoFK3ABKvCIR0smHi1gQ8SWoHtZZrb2CTUZpruQInK
7M8GAN/wGw+65ZE30KM5glLfFxcZFI6hNxHD0/OoFC6WiVJlkV2SPKr8PYuppomYl967ViLtq2gA
Udd28rjEbSsTrk5iYUMx27sJdyN2rMZGxy0cowEDqhJTUMhO7GkEPVHwqYOwujgZMIxHVQGwaXbV
MIddkFiNrtPtzEw/H7qlaX5F8zzyy45CaiOpQ1LwhDKcFC7yWhXVgxVWfFcQJSj2cyDb/wkyLFgT
mO83r18C7wa42WX51ZhImqumDCb1okXWmxuZjamHFTHYtxEKN/+aRQ0sSb3ZpPsxX2oBBwzm/chY
L9uHxqiu3fHWk8XBUiSyWzP42bhvh6EkiZzDpt3zDrjWXTObOLjIIznfMFhFBLueaoYuezTHt3Dt
kHYfQIqR/OLUdvbIZt2qa2xKHdnNnWmm3y0Z9LDLdI/lmtmpUBdwypL6d0Nk9+8fexqvCmV1SUHL
sw+TP4R8x5Y+wuWnwG3xaoLue7rvTY1PrNrTmPUxr3pQJrMq3rG+GXcF1OZBcLJBkffHcDRq2oV6
REnEerz9oYMwBiHDDOW3pS7q+h1q7AO5DOt+ZvjGBWLIxJy26jpXC7TNuTfFiadxSwA9tgq6vSV9
+z8fqf1VlGTKr+NcLnKPEjj7V2UT/pDqJX+CJ2rdA1TIe3rTpr4iOzZEWkIy0uLxWcdVtqtz/Pu9
FKwNKpizhvq6n2Su7rtKVM/oG8cjXkhwddOXQ11A5k0ZBV0/aslxRln3TnTeIi+ZgTA1Yqwql9tW
eTWj8O1o4uC9P3FjQRVmqr1dSts9e1C3oQcs+TrfB7Fni6SsSPnWVdkM29OqEctFnJshumong5pC
Kims2Pyspfag9IiXD6CPw46dF+vXUvYzNP07auJ9Br9HGJP6QHC+ozDsD68+uOFvk4RYIxhCOr62
k5y6Xd5w0r1Yv4TSDiRZ7fVcaPoW+X654CChFn4DOeGUbxA713ZL5yiWhqZq87kTTyxUAGZz6sXB
HiC51hzjCKztM48UzoGrUqQvGHgKT1r6VbWnSgbxjtfm+azjlssmYBHYYXDrip/SMpx2CjWf+9Dz
xzPHyDlu6UJwHfd1/sxTCC/q1GMnCYEimYdoC4S/cppw6QQ6MD5Aw0X+nPYnAfDTjbu1wZlnepdQ
QCIT9AtrgqeZsvI5MMa7GGATCrXffMjOutCHLo2A55q2RNXB0xjStr1ATPmRqr551bKcI0OGY69L
H5jHwUf9dBFPAR2ma+MN8nYa0i0N1c9wz6dfd45cIFzIkxaZeLJLO+6pfNQaWU7UZEkmmDlAR7I4
1IH3Y4yFv1HOWXvkaTV8uGsJiNhPpx36ibDpkWPirYGeqtHAWyDF2R1Sy34I0VfNp2nLAmAl4F3C
gQRrcsikHz1VoQKih+upHhLYHGEvGNt6ExewtqCdgCcB4WNdiAgBn1OdkEhGwaVH24oczwp5l3lg
Reqng2iip6xqoRWideA1gMHr5d/zft8JehamBVe2jJ4AIAGMRBAAZo55RMJ5Y/I/L+aELgkhBRM9
guqteZnGsDxIVdGfk52bR/hhmIsKfb1uP4aR3IDOrUy7y0sAPDRt0tTgaWHqJyYfRwQQkKJRprqL
r0fs875L6JIT4JoFhfUxMC8iS//VY8jaRE69vmADyLT5Aie6Ga4rD6BWz2d+lHMHI3bui1pK82Lz
xiSAM9u9GbIggXHPOX6yyAp/cRTKzLIS0NcX2DSWBzP0kLboosuUdneQ7TkzKLmTCCgc6Xg4iuFF
+pC1Bg5GX/vzeL8gXPZfT85KqnGZCRlEhsKoNP4TxQ4DVIBod6SziTyhNiYC70/BzKOw9UWdbekt
rj3SSQFNCd3LtpP//5EkWH6dPJ2zAVn1zxNZn8GGz++TGet8I6hW0o5rIADGWp328YwmLtzR7LVV
UmpoBKAtsPGAtThy0oKlWsxQgR9fslEtdpcVYOVeL7Ok5MJD12qLRrTyGJe3UPlKZoWohxeSi+wV
4Ov2h12Ed10vm4DxlaFyeQs+7knca2z4GE/Bkt1DKaPzdoXno+L/9ZJbyQcue2Gq25nPUIR/IQPO
314HRZW+Gvdqil+Dmt/WLRRKwJfxNjaEPzJfn1QzXKsBMsEtVJuwe9F26qcnMQcRDoO9J4i9qrJF
8z1sDUn0PI3gr/8SIqDhg7I1EDpJFtW+SCKmmbdBPFnJ7q4ngakAu4FrI1oo+RJcncSoGa62CRO+
vClF9A0n1o0+3towO7mjQzXAL4aKoowO1x2adbdZg5GlIf0vgxchKl53/aaBzNq6dK4LzVz0c4k2
2IsgKn00Qxf9SGPARr2Jhhtn+bVHOGlDzDP1o8hML9rI4h4geMADiK/sFQ5KTbURxmsl6NBp1sgR
R9VIWPKyRN3rIpY04YJ6d7TuJlz/2QuL02SYsVyhih3eD8WWOuxpa/pskTr5w3TY15sK1XzVn/jU
cozVsueM+2heSzDsdp5qGP92VgS6vIrOr710iWBgCUt3OG/4EGcu4I5BfA/AMJjo7r0pfJpJ3J+3
ybh8C1GhsMBQiHsmtYwTiHPvuIcf/9Oj1G1R79ITMJfCAWc5LdGvP/KPBtEnQ+ryMDSFUXBfx/ML
+v6qJpBuyu0A2DQY5kwn8WBwP4fFBgniPToN/nIradBkP1AVo95N2cRNPu5B4SpsBGEB+CU/ilrg
rPf124mVCXfNEwToFZXKs/jJjJnULyLgXnk36TiP7hYdotKA6kfl/0Qttouq/dTKcUl/qbHHi1yP
BRR/LxUAn3yBhWUNcYzIh4PBjodV86sFHWx6k23cZnpXg1skf2ve1zCVCE2cAcGUNROKHte8Ck6t
6rILlXcFl0ffkD2HXgyqbakiKJxkQ+41YcJINrJyz/rSjt/nRaEwlmbp0r2kMP/R+4aYpkwoOJkI
yA4c0flf5ZXMAyQpxM3BQxGooPFzFoYCXVzgwrxsb2rRw/RIgVgeXOFWS7tfExFpi6gbbLsnywKv
4oQKEpFnsJRNeDAqSm10yUee06NiI+RsDqogvMfLprmo1b4qOJ0eKUytqUxIyJj+XvkiQwcxbYDF
euEMOs8vUa4C703zIivUrqqzmdeJ6Uo6mKQgY9g+Av85hfFOgO8a3MyRKvm71AORIqk6lfNLLxpy
xS8hZoGO5F6O1QBCFU090eUoT8Woh/ZdV/R2341TlT2gqJtRtp9EVtG9Aq89rI4+dJG6C+zlVGe7
gHNWXzXFMI86gXnJHD3QNG59BuSCmHp+yMeZpP99verWFt0pt364WHLSsimCO8qzFepoCdIYqQcP
CBXz3AbNObK2OBszZ+chFbcF9WX0TEIytAmj5VBdoFeo4o3QXvsMZ7fpxj6UM7EoWQADt1yW1mu/
NZWtbpt8LubLQjRbQI/TK3+WQ5xNB1TIWk014AhsRkX7kKmo867HNhj54esZ+fQBBFzO/zsjWsMd
L5atuWeeH1yMkXmvbZRtjNPaj5/+/mG6WVFom4mZvqXUf6jawb+odbMFs1n7cWcSFJQJvcr28p2M
nrypcHYxbeNdnTcs7rhnFbamKYBC6YBuczah44EOV7Hx66fB/WtWMejuJu/NA8+aOLzL5rJu/pfF
oRL+MUYNUtnjrIDM3roWrA2Ss63DlkgCz5AGv8hShpdhniPdQKEXROqzxsndydMwz/pGl/RNoQDx
syu63iT+7G1eaz6NNCLcnduIKc2buA7eUAki8rLKpiE4cH9ZhqvBQ58WHm8i26p8rAyWu2FLqJkI
Odbe96pFA+RAynZeLmPaqi2u/OenO3zO6TM/BAT6pSFdOFpQGkKjv+XUQIg50bml9gipkxjtj07G
3bQTgzgx57pWxLG3VwD0FdMOdavz7nF4ESfs09h26KqO/lvV12Wxj1JlruH/hHtJnHK6UQZZmzwn
/M2Eq4XEmN6K2ueAC8M/9DCVKFkOFQvzBES9s5QzOL7HSQaaVDOPbey/yRhemLesML092HlcziGm
nx7gJASGc1BeFaX3Soca8OvUG6PLomvTrbLhSkpwpenhMiVhV8jUO/GJd6NpX18PfeQduo62u69j
de0RTi5gnPRoh0LKCGKs4o7grps9jOnJHR4uzybcf/2UlSByOZmlGeEiEkbqPTUMonL+IA9ekG/h
mtZ+/XTZ/BBAxGsI2FG9eu8omNlJES2lSaCPt8UoXfv907X5w+9TGQfQWWywjnwmJhjGott1kU3G
6y7PGx4nAwjaUJayoLlm/hTcygbO7z5sejfS8ad3biJcgiYd0xZS/qJ4hxhlcwzRfj9GJ7OydKQN
LhnlfKtYyZKYsv++/pyVNeVSvlBmihUf5/Q7QQlS3pgW7d/EBj4JHz0LY9GN71p7jBPeTVrKNA90
c62bqPlJGBN32VAFt3CUS3+d9yVOgAMtnWEy5uLdg6HiCzryMJTJyFIlRV9s1F5W8qGrX4+GL287
X5bvcoa1t63y7mQw3eGk7r+V+bycF+cuNxHcHtkz1pXvehm6fV/iii1F+QPd3zOf4HIUJxUpUXVt
8V7CmW2XLgqdL/j2LoAvnDUZLnMM+5UYIOxbvPvor5vrhSsAVrlHmvTA0ZOej18/ZmVCXJaY6lhc
+gNvrmllJ8DtqvnAYTR6k/qAa3e83tgHV1avSxbD9t5qCYDROyWkvqpMQQ7j0o+XmT9sHYbXvuT0
6A95yyusr6C5p95Ro/d2XavSHaQ9mz0Zg//FfX8W+JYIlzpG6RLN+biU76KQdET6RXrctSQsb1pS
ek9fz8pKDqZOsAOOI8lM0wI5fgTJgJtn1ITyDQrT2o87YU4ZzYvU66PbzLYnTFdWmFA+a69c/K1k
tfYI53RfjUFqMm/AHhVr8CPKoQ8hXrSEesuEbyXL/0UYi8dUwEypumfBonZGfJNFAw/M/LIp0x+s
gg1scCZXggiX86WYl/lzq6t73KLFTkIJ6yHomN6YjpXQcBle8+D5DBS36j1eyuFSAj18S43/Jvz2
n68X09oDnA299pZl8sa5evdJ/tZWi5f8OVaBYE036tyfVtQxQKeQ/BB6dBRFmdasepcWZoUmhehC
O1wV5GXCQbTPhzz5+kvWnuOE+DBVddzWTfWOu8H8C/4KYleoEvUzONq+weMcyiY6P0efAsddl8Ul
iJ81ZVlV7z0Qi2MSAFf4n0ThdCPxrs2KE+JQ/osCFmPMwO/7XikYjs8wnkWDbNifN1hOmBMAFuaY
9cEv0Zs8SYP2tpek2ZV+p3dx9tJNxRb1Ze1O96ft82H+uwjIQcNY+goyNTj1pj9ZS5ZVYI9TAzx/
SUj0uy9OGFS05AAsLlBqh3qc3DqCraSbP+/14fnWCw1MnDJzD+ifOUwoGz744XKODiQWgsvGanhY
VFnmVe8Lq1DlLQeZeLhHJCb04/POKy4bS8OQs4z61Nxzw6adDWFMl0XZZS028SwrQ+QysqA12QOy
CJYX4Nz5Y+OHNxMbs9evl9rajzvxz8rYG0ovU/dA9mW451Zm8gNg630en7mjuPSqSBYkr3NRvRuS
V//lgEheeyh9b/DB/xzbPilHubQqOKAvMFDsyC+qF2C7PNpDTyWJR9gFAjg9C9a8D7lsdLCrG1U3
NGlzafihqEKATA0JdJ8fed/BM/Sqa/JOTbeo8rHwf1XcM8hnl/7U52+SgpT/2LWEy8fI62l3jAs9
PUyFrm0yZF6RhRcjDnflcoF1DDoz9GVIoNS+HJep63Y0reMuShpIqVIoI9ZDNee/My46lm/kjLWJ
dJJSZTVUPfO4eodNpT2EXNvDCen+9So5rYbPxthJSNIbQ34C7r42AhAHWmi/3lmcE5KyJekFpPI3
S2YrudX1CkhLYKzjhqlXG/AXHEaA1O3Go5d1W3C3lY3IZXtZ4eW0KXT5I8squ+N55R0nXwFi3YJb
spM+17/bxmQbtdLPBy5yTQSYbeOsJUXz2o3hfzYPf6ZjibYFnAXuvOGEt/56fj6f/MglfTWhjmrL
O/Vaof94mFrw1eb2LBNxTiLXTYAsURhD9bl8nSxyv4qb+afX2+b71+/++YRALP7/nkBISQJu+NS8
shr23hXR/8BC2f8H/q7scIrYfdQy+vvrZ62Nk3MK4SO13hAv1Xs2g0iAmuFY2WeIVdjzqlSRaxpA
kWni1A+KVyYWDispkH7THkz/2G4uqc8jJHJpXrIYfAnWU3wLGJhMTD/eCwmhVw/ih2dtaVHsRDsr
oXLCZlK9h5E1x6gI6SVr6nE3Nnl0VraKXBMBEw3REo8yvgUX8pKCi3co+WbDfG1FuaVCbL0otGTt
K4XmRKK68InAEWFOUnWiKfLC7qClmW/Jxa2sKZfX1UFhCi1NTe54SFLyRIc2swfheeM5DmgIP5fa
Zau25ENv2lfp+Q80DssGCMAyTQCqeCzH8MwGQuRSvDKJwqqXBgJ9QL18g0NtI5OIpOPGTWNl3f5p
5X846cG5hg6KquaV4kZ/QG/2VpECxZ2K/TwruP9mdzU2sLRXrxnxThQTw2m3L7p0q8a2NtGnv3/4
ANr1SzrNUr12RslvtitBZCp6TbbAhGsD5Ozg6ciCsmUxxMQHUl7xCeJ3lcalpURKPG+E3MBu8xx8
kxxsGY2mI6kn7wfok8HGXrc2Pk7lQGfKg7zC6QQSBWmbRAPIUgmFRtrhvLd3wrppJAnHtC9eBYtx
fQToBLRDO8Oz5qzfd9kCUUl1s3h+9R7Y7jdABnEivHLjlLpyDnC5AikAr57Nu+ZVt3N3mYXelfDm
5uAvwT3fNEZdWUAuWUAw+EqHpKpfuwkkHpMv6pGxHtz/Ufx73hA5ezUbuW0AuwFh2u/EgRVlez9O
50GdSeRyBQQE2NBJLtmdDHPpJTQbRHyNvy31PrWwhNFHHzan6sBDIBF/ULgfky15mbX5cWIbGkCC
Ze3cvGdQSdkPND4CDDHuBy4hEilSct7O6tIEuNbAai4FuyMxLX+Qnl+Jbmn/7afNOstKEEZOiKe8
iW0fk/yVoboS75TR83wbsCrdInmvPcCJcgPqJRwtR/YKxK5hYHTlsdg1ot9qMa0tYifKbQaIkhii
5l16uE9PFrt1F9Te1ZLKLWXUlcl2OQJSZQDwLV3+qtVCDkAaZUhTRN9FsL6CQJM6nhUsLjlAo/tv
SBPkr9n/4+zKmuPUmegvoopFEuKVGWbxEi9xHCcv1L1Z2BEChIBf/53J9+LomqGKN9e4SkJLt1qt
0+ewrr6RHrVvghqR7fXWF+bJrAuYZA7WM828ewJVrwdA6yA4ZwdTGdZlvRItL8RRpmZB58wUWkmD
eNM0HR+k78qzrVHQj/pD8d2yixfaoqbm+nA+zgr7ZkUAdws58XwI7lwubi9BoWwEtMoAngZ8JQ1H
S332Heh7Xe9tYROblQE6H4u4Fk72KgFKmE4SuUn9Tx7EQbFStxV8eGH2zcIAN6lp1THmvBZB8BNV
T8Knd6IFVYHCzbMtprDGDz5b3dJLAzLMnpCib3uakNeK9/npT3jIi3leWZwlgzFsfoLQZuUHtngT
fuPUISPkl6MlKjYd7t65RK0ckktb2jB9UA+NwrLj+q0D2Srk4oHOiayqGl9jWfNimws2awA6C7hP
GA997UCF1e1I2jnjHr5sSCOvtEi16aXcN+sACt+PRU8d+oqzrNvLsnGO+TyvSZ8uWKZZBOAGssJk
TeJV6KG+URkfHplsXjVeC75l3OnunTlbUzBeWHyzACBhvifjfEhvbOg/RbwNGlTOt/OjO8b59yoe
+JdNNmli+RI1WQCpdOIVD441j1DYW3Y7JnpQyF7vYMEmTZGDpIK3TFXgvMaWfyDQ4wgrbh9Z3d6L
vD5yF26G4oe8ISvPQwtGaUofQDNd1h2dvVeBMtHiQDiS3U8zMCtrVDxLHRhWP4FFIhtdRV/5NNpv
OCbzIQx4MLkrdr9gkCbSLyn4SJAEpa+Tjiu9F/OlfnzqAzlGOcrCpo0madi9W5Ve2YIz7TW2QX6L
Gm154AN59hQYuq8v/cIeNoF+BQVRqyhgLxOZ2A3Y7PDMNfjj59iu8t04cmdliy31cznd3l0RBdjx
xqYtm/9jJBQTwMNb86kW0GbRRfFt22guXuFdL7y0WuqWnCIbWxQ/qhwORud+/ltlrbvL1RqMYcFe
TLgfmtRzXbrOa5Ww76j8QpAR3INT7KYCYlLY3m2flM+lL1aOzIXNZoL6GCrx04YGyNbHI93lxJ7C
rvB/Qv7q9/VpW7AWE1gtijGgGemc1w7EAXes1tXnlEpwtV9vfun7vb9XpYKQVj70onlDbW5y72Zk
PNdNWz1k8DorDmWpC8PeOzCYtmIq2OtkdcV3NiTsCNKnvArHOl+jLljawsZZnwVETVMKTqxkYuxr
kNvkRUCvN4T2n/7Xgws9Xp+upd1lGH3clk5itcp+FU7yHWT8N5UFJg04tEPWpj8vYRIKRu77GICW
6x0uLL8J7ZOZ5xMQKyP/RGlQ7t28dKobK0fOYsXJLHVgGL/2RWdnwVS/ge0rmG4h7tLkQMTSqvi6
bQSG3QM5BL3joGSvYNwrd3Fi0WOu2NpD5tLnXzbEO69SOYFoQd+S3XRQddqDyHU6lBlAXte/fWFb
mdg+GwwfKrGr5k1k2v2Ucbt6KF1mh3YOfqF6rJ+ud/OhCgOSpSakj9Ue8/F83bzZQf0ji/WjHquz
Li4McqV4RHHuP2B8sveVsI8SYBAepN/9HP+93v3SKA0fMHk0UXrGjWmyx+kAoYQ7RiVqwsHmjLzu
GsHB0koZbkAPLV5p0ya7mVj9DZyV5ySGgV4fwVLbhvlT7s+ZyHjzlnvkNzQx+8hyVx8Wlho3bJ50
NYhfai5eVdL5oGJC0Um7cyDP+HPTx5vIvm6ovJnTlr5qUQQHPlvT0XfU27bGDfMGfZZftoSXryS1
44esnav7kW9itrPRlGF8rjcxwazm7Q8yJnCLOvQIX8MFL5wbJoSPzb7bjTKt3y6k3FVopbUXxqke
WJi5gVjZOUumZ/K+V3iKID6vilfttDWjEWvwFHKnB7v1T7qkIKsNAQWgHUSjuqpt/DDOUUkJ5q0c
LGlJ29X281CmqfVZT0OxFvR/NHRwVZr4JuLwdgKDHORQpk7u3c63Q5baYo8ipzVzvKyR+Th+6eLS
9TvHaV9GmNmdc477/GeG8R1JN4NWqAWh8Y7WuqxB2pK30fVtuDSgi2296w35PZxZQ+ee9ajSY5UG
zl5p+OqcZNlKFx+Z6WVAhherKl52he6dM08tkjwzMEAFx6zoeH64PoalDgwHVrmu7MH3gA4AmbiN
a/BKUNyLNpzDl883XJhklLAUR9eZiUnsiCDNLrD8x+uf/pGHvzRuuDBWxQ7wcjG7zeic3Hd13OwU
6qD2lYXi+75N16xpYYpM5JLdg5U4dyChiVqb1r4XbGK/QN/VTV+uj2OpfcOb8byfc6RWmhvdBvex
xDUoSOWWKgpMkolYsoq8Hu1xJucWYkTFfpIjKcOg7f1/rn/8h67m0sFldd4ZQcUbx1Yjlhi6RJdn
9tTZVTH4tgvCzmLWXzK/5qjKZt5OWNkLoeAR57iwDAgYVjbZwj4wQU2dmt18boPpRvuA6BUgpAaH
YsRAU03Zlgepyygva/dulCj8HcsARVZnDrqipyQb6HiyChcUgdencWkMhp1PLC2G2qP9Lep1Mhp2
LblQu0+xJQkNLTA9qAFadoBLrF2RljadYffwwHNuB/50k6GgOgRForvz3fj1+miWGjfMnoHuVpOu
o7cqcR7wWiRCKly9stxLjRtmP4nURbJd0Fswr/8auCrCQpSft3w4+Ob/XmbFijpop5aewREIwsOA
9TsvqPOVY/njRWYmNAiQBGuQc5Kc1UhbfTPFPIh8RzT3OVKe8rx1tzITJTR1jVdACYSeGTKrp2mE
+MMJNNp2cNw2TZcBvrMGlAdIx4tLKD/R2hk+pRUYtrI53/KuRQNmEkJXdpvEowWW1RL8pu0Xr58r
8TRYwKKvsc98vIeg/vH3AFA9UxR2EtNbaTlc4MkpsAGCRlzCN21SZiKDwGzr5KryrFOV5zKcFPAb
Qx783Db9hu2i0nqymRMAJPzH08akVAev2JKbucy+YbyyA2ymTFyFGiz9qRBZ/pZ6oIfc9umG8aLU
Tidg6MCnJzor9spPutCZ65Vs3MKymvgf7cVeV3kBPSeg/trHBS13pb0pqYCJMcE/euSdrCrXOtmT
A379uKH1P26PPN+mqTExP7OsqQNwEaZmLtrgUPg5pAuFvfbYsjQ3hs3ajQVtAydD862wSTQCQHOk
5cYgiZmIHxGosoilsE5TXc+fkg6KEAzVMadtc2PYazEKzLxuUcn8h2hoTpowRbnCil/+OI5n3Pvb
G9iT5kML3vwTEhWC7HnrTTaYQ3J5SKs1cP1SH4bNZnyknYbYSRIqlGC/zZkP5iZeW/cBkCjbJskw
XDcotCXneEhCMXdNNHa1DkuY7v5680sjMExXxCAhQe0kmkdW1UGxnrjlitu7AH9c7+Hj2xszUT/S
076PWJjdVpVz1BniH0HtUIBIClUJaZj3a/mDpY6MiLvweoty0MWcbElvLwEjvwSqQ33r9MC4roZB
C+e9CQJSAOjExA/kTRKwO+0OB8XofvLnBzB8b1tzkzEUyGxIUTZjcBY1eNORwnPSJLRAn3+4viQL
XsPEAaHUExzkfaFv+YRHOq1g1nk6r9wdlpbBsGqRj4Mm0BK5lQU/dOyly9kdK9gLafh9O4JFb9sY
DPOeaDqxoPe6o5AXwQcFvObmUMsE+Uy+xtuy5iCBrHQehFPWWUXUz8X0Y9vHG0Y9EREkNOnoCQzl
SMoLcH9TPGFtO459w6YTp01GwX15I0AAFnaa3AInvXZvXlheE9sDIZdkTrK6T0CcE5zcqXhO4jIP
bUHPfkdu+gBI/+uTtOCaTHgPgNd4VLRyDS7y5pGB/AMcfGCHSItJnq/3sGAHJsTHnYbO87u6P8q+
uZtKBBYz2JFWPOtS4xf/8S6crgqrc0HKjaKXLnh0wTl3nq1CrTjVpbm5/P6u8ZinkAJpUvvMY8RE
4Gq/yBPUXZ+JO4+Sptl2Qpswnhg1PCJPG0wQpb+Kgib7FD9sC41MCA8EOsgQDzI+kYKBVQtMIHjJ
db1Kx1+2La9xOhfVFA8oSaOnDPU1fEcs/4kCN751gQ0jFo0d5KVL6ClBYUuBqie3ui+dzjlu+3rD
iqeK0qRlSXvjznhNT1ykWOhFX+F66wsbyETpxKrMqgmyElkoy3neVWBeEyFrCQjte3tcq9ZYOCtN
kE7WSyQ+3KE/2ig53BFKbmPGQFqYc57snTmefl8fzYKtmXAdaQdCzzIvbpilKEios4epqDfuUxOf
E6uqtmlcjrdFIXW1g0IAC754Q2W5axXbS59vWDMH9QOwEwmHDEWA5wNgDZ+mZlijY1hq/fL7O1+h
u1jopk9ACjfSND7WcZcex9hmaxxhS1vJOImzElvT8jIG1DXiOWh85Tswpr768ybtTdzRqGHIWVUP
zewobCNveCsUUF5DJdegKwsHmonBkSxVyZDl7E/YOPlqgHIU6yVQsWX7b0DS2d9Zkz17K4b35+70
39cM1KwYyxEgy8gDh510PbVVKJWP3O1FJsQL3UCj0KhK2/kpbxrOwymRlPQhypF1ZDXY4Eev5pN+
8tuR/K6h2QF2kLJN25Di6fobiDPt4lMMGaRvCQIib+cGs0SANIHkNKv6SkRFAwzmKc9x/Xczxutn
u/HYvxBRYfWBuNT6hsRJ9glowBS6kOD1VCG5cA8+QibD/cZ07w876B5BW0Kl7ALfD2qgeoc5FUmk
BcTWgGJgeJkCmxOt3WQvWV9kuDI2aQv1lhICEALGaflSnzAWkj4A6qQKL0xqFIsB9jha+F/Ec9B+
vpBZyeDlUnPMd7qSkPCpyMw71EaCKxYbrA0grAkyG2gLuYhAwsyZgdFrU/wM2QbveS6GPn8sIURZ
RLUscvUCuJjHP5HCc0XoMBWPD+AmHppvEAn2s31SNOkQufXYezuf1+O/AsCCX7rO5NcUZMbpja6A
0NgjPdCWqDa1oBU/eDKtdpU1KLWfeQpGb4ias+JL6fciBvECT92otFOH73xSkX4FxrPgU02qKeja
5nUxazz5seAU95edipol8EimsX+gkHC3th3+JudUPOS1giSVfyoKVCVyy59va5bPK8fbgtcwEWNx
MedW7DN2iu00e4zH9Cdwe8VNQ9coa5c6MK6DQhaqtXnHThmWbNchFGN73tAzVHz1lppgOCaTEo7E
tW6dVkPhJwseuRz6fcP0Rr9twsOE408+EaU6FhQ8qJohcwR00LYA0gSDgWNKFflI2QmyMy/aZwkJ
fQradg/qTWtXhYWDx8SDTb01BJL77ASK1q9ZdmF4tVbx7EvLa5w6BRHpjDNTHTOLlV9R5AYW5Cn3
v9FA2iuWttSF4alFKYaRQ3b+xCnoi7q2QD5cZDEkrHs3uh64XDbjB4eBiZmyBxTGtBm6IGT8wqGf
FXV66u3vNuSf9gK7FXJb7ABS2Nz+93qPC4viGWbBZVz6DPHX/62a9NM/JNVftrV9OWLfRRrIA4OU
3UvA8QUeNm/vkmGCqIFcS78vrIdn3KhA0gwZpThJbmyNmqiQsK59m2KiogAaASuXkqU+Lr+/GwLo
9ByRQGkVoRirIMkm4vs/91tpr4HwlxbACMfAX9SD46Plp6lDTpXhVcd9sJLBSVfKQJfaNwwjsVWq
QNcbnLpW/LAnYIt8DfbsbStsRGKTBcaPsbNx8Q8cUAqFGdiZ6b5ox7F/2taDcatSVZJ5GSRGoLaH
MFin5Nliq0LES3NjWLQdQ0mrr2Z+yiy7zHaSOSlKTAtUD13/+IXdY+KjXNTrtNSy8fEiBhfkJZkN
gbpXZ3NW26Q+Axd1FxAnxaFwyRypBKlUgGP6cHvS34RKKWUHQAmB8QxlAhAD9hMZChddXJ+ihSUw
oVIchMKQDHL1LaTY71WArA6ijDVen6X5N6w3lhKlU7Wjb6sSiOoR8PYpwZngtQW4va9//0L4ZXKc
cc6hOT6K4JxdZscusEcDET9MSb3PUUEZXe9laZYMI2aqDXzfzoNzhetCyKTf76x2Uw0jwhbXsGIk
0GrQaAl1VD5NdixB6z7Am9c/fWkNDAPucOW3hpjxM3J3QMEpmYVVzZw9ahDWNK+WujDMWECbs0gb
aFKEWUrAh6sYntjyY86VS/JDa5FhrZJxYR1MejNwx8skrbD9oZOY4cl37MRdjUeGbUGwyW+WeSUE
KeUkbpgNcI3bVfKQEESRud+syZksjcA4k/XsANI8E36eOFgBcMtposDdgqrERjLBfzwQ/aRSK72P
p4neF3McPDX53G+oF7+0blizC5gZSYMS3lSBCG7vQqFzDxKObdcbk8PMvZSr4M5KzkniqaPwWHIa
UrYSOi7NumG/E+j3IKcaeGA7ZfQXKZwyKpt62F83saXWDfsFq3/AwVlFzgohxH0nOJNh3+mt825Y
MBjZbVBT/Pl41/sa263cQcN1rdxtwXhNgB+kv1HslAYN8uKgV5nKChJY/kVQQqrpsGl+TGxfl1/u
9V7RwHuiC9lkFRQwrdfrjS98v8lHhvjZbSmEqM4ubW7UkKMElU/qOLALJHVbF4bNJiJzC24nzTlB
knmP5EOA6hCImYMJcS3luHCMmQA/ndiUyp40584pp52yY+idSCv+3gPdvetB2vR8fSgLW9WE8VWu
P3UByhLO0KB91DEUu3JvNRpdWopLp++CdbDNiCFx8+YM6oomFBJ3jkJAta0NwGq07fsNQ9Z9KQt/
zJMbASGYUF1et3o9rNTjLk2OYcfC8SYfIWhyU5RWDXUUcUKCcy1QWWrcsGIWQMjZd13Y2aDsB14o
yCijanXjE6ZJ82UXzpT0BWyMuM0AL6c+T22jVwzg42+nJmKvilNwwIkeuzOw2VdoN/e/h0r3+aZF
pf+B7GX5nGaFY8M3IG9jl5D46d3VzMTSxxvWa3de6fqdQuuiRuIsLlFG1AxDHW3ZkTgX/970TFQU
oHRvgooMcX4nQIU8D061pr30sV+gJkqPAODPM8sqzxe0RiHEERQLD0nL7z2H/9w2gMu8vbPapEqQ
Vqlle65GCAqgiCTdpYW1Jub0cUaFmhg9WYpsEpXO7rMaLNpy6FgETTpkCwLW7IAV6PfA7dH7ga8C
QJfW27Dizs+hRj8TKM2X4ocLxG8UDP0afmxpPQwrjj0wafVVg81UyZ7uuIJ/SOpsugFNCCRxVwt4
lwZhhNQQlGPgwoXFKVJDihLqVBA3VO08rkRbl83/30QXNUF8nEJUtXTt7L4bSnomHagapf0Yk/Sz
Eon1PGR4ENy0vUxAXzIPJeh7JXxHPuf3ApQHX2YHNVbbXJMJ6ItB0t5nsVeepetxoCmb7K6FHNn1
b//4QENW8W/T0HHfVKgSLM9ihPyerlr2mAW0e3FdsaYMurDQJqQPouqaNBn4r7iVPUDTTR6a0nEP
179/qfHL7+9MW1iz8ljtlOdJaXGnNBL6Q7INtURNQN9UshmpUq1O2kbCQCr6AuT8Wki94Da4YcQV
dONBKCqHI5u8r1nenYuB3BaOeqpsebYgQlUWw4opLC2yadK5hwfHUqnTNCv3qwQ4sbwEFum3vqyt
X9cXYqkPw5xj2cHDDq0CNkEf4ibtX/qaP6Jwc+2c+LADTs00SBdTKIq5eDEb7ey7gp4HTaq9R1K6
uz6AD/0F2jfirsAq8bAC1fkIcrW/UMc4H6vJJbsSpFYRiFdepo7Kla4+3LToylh66AvmXYeigKiJ
+wjVJrgLrj32LjVtLHUB5KY3U4zCJQKEoUVItohFUHy0scAzk14qCtpDgfnzON9BUzj0m0NBVxKZ
Cx9u5j2sUvQ1uu2jcdTezgq68YBquDS6vrgfHmrQt7oY4Ts3UWYaVOUJHjtACLbvs2cn/RrMyZ5u
iu/QvhGBNZDPAqsZpj314s+ounqw2NfrX740L4aD9nPhqsZNhohzP9g3XuWGCtqzK+5zYdObCY8C
21AXAt/ddeyo3PLoWcmxL0fIF857Tzor0780iMvv76a/1UmFABjdONZDZ6PeIF+L2xe8glnYiJd4
1ylZjhcZKw6TQdphXI+Hsul+bpt+w1TBBC9H9ufLnX2XQ9RgZeKXZsSwU78C5GmcZxWl9rCXU9+E
cojXMPpLq2qYqs5VWvBUg4Bf3I6Sh/n4mDbtTtEuTMcVe13ow8x4OJlEPWBeqWho7jmPWpoc+vo4
x21IyJr47MLimokPwqUXANyuIjXTZ+3xM4tBA17oMty0uGZRY5mJqrRAFxL5woGIbXmaufd4veml
TzfMtiJC667Ap3O8stq3VfKpXmNdXdg6ZoKDzq5yO42ZH62XyXt1nS/XP/kj+g54WrM2cZy7TLpJ
AVMaP0n1LPljivoI0knIYX6qq6+gJViZ96XJMY7aPijl5HXYn/Z8nshX0r6V2Vqaaaltw2AbBTLg
4DI71fwdYjo4A382iqx8+IcxG6bIsNpGp3mAWmEVtfWDdN5i+tj63zrvN1X2zq9WMrmXLfKfiws6
Maw3tZohqUBYHg0JtNLBmgYKXASf1UG249v1pf54koiZ7VCo1fcIArVokE88/sW7U7YtTCBmpiPp
M5I4w8VmWfyl7JtnpwThO9V7uwlWyrOWvv7ikt6dJmnMISlfoYu+hyJ59dxM5wmY+etT8/Hs447+
d+OgraEddTIVJXjmd/ufYHv8TIbgYJX86XoPS59/+f3d58/d4PdegciP2cN9N6k33ltPtZdtcswQ
Lfm7eVHOIkuR444gM3OaSAqE1s+KW6e59yMxVcdtgzBMWLfeIByCXly3vfdLZ9fr5lDnzvP15j/2
cUi3/T2IySuSgaOaJqJOuid8iLS7VrO5tMCmDUtf4cG8VFHhPA1dH4kE8T2Zd321xhK6tMCGAedQ
dLbHAdbVDvKg5ynSNd48+zWtmo/9NDETG6r32Zy0mJuyGm/blO9S2uyGtNyl3RipuAj7fAr9dq1e
a2EpzOxG7mSxk3BEWDatIQM9+uIw61yvOLuPPSoxkxsQMqzAs2AVPxBLyNCitt4VXXCvi/6tod55
9HUGhNsa1cPHQQsxsx1zijKYWtl9RIMH6HKHZLJPZX+oCRCYwSaqBBSJGPZ94W0NVJLgkLClG0K6
M9txv0g23R0JN8w700M2BXzGvnWzH7jsPepM7zcZnZnuoGWhq4nhw/teh1KrfeJtQhZiTgx79pXD
CtE2aDq1I49OZ67iLbhCNG3Yc1YlpXA73kdt2/9WpfjqODRqVl9MFoyZG8ZM8aqaALOgItBY+nLc
+/Mx3kJvTzlK+P72cuBLaWxgmVUEzbeQ+hZA2VtIny5NGxfeWFPFixEaXJ4/R8IeD0AvbtuBZjki
mfzMar3LCVlZn7x4vi/afgVJtuCbzTJEH+cWdPsw2al7V2dHt+dhbD/W/trhvrCYZhniONEMeVoE
/D0UFfcoElU76ehu14LEIrpuREtdGPY5BP00QdsJ2xHiCGHJyrDUGYDrbrYyRws+zCQctwdYpdth
+gMBINAOSMTQ655T8mTFaw95S8tgWGs2yUTbDG4ycZKd6wRvvAJ/X17mO6WalWEszZNhtqroK5p3
WGrgr8OgasOsP6X1GpppqXXDagOPV20HWGKUzmJfTDnKjFEduuaDF1o3KxK17ynZgtg0ki05lTEe
9Di7cV31en0LLZy4ZhliHtOpbhhSYZUqd02g9spqtrl4s/5wmMRgccAhIiQgAvuLZdvTixSjVawA
aBaOc5Nf3JcxbjgFTidnVGUomuOgvN9cTAdkbsEa1LpRhhra6Po8fah0BydnMoyTLuddSRFJ9yKN
ZPOjiN2ISxQuzznkecDI3We7xhURr4vz9S4XLMMsT+xdJ/fBPobYXYMoGaozKM2I2bFfU05aWnoj
rG76tulz380A4GnUbZJMFHAJuXY3XnAdzLBrrMxoBxqrI2NyY9nOIWsA/2qSXZllO1asXC6X9oBh
2W5KCwGK6T6qtTfc0jh7Brxz3LuTeBwy4kSuZYNQYAT1xfU1WZozw9a1ygMPQrzYBYT94w7poZP2
101NmzWLrdu5g9s6cIS8vWV98i+kLuNtn21WKoIymrbqkk+nM9sV9bQvrDW04sINwSxO5KwdID5P
6592n51s9aNuhyiY+pMQ9REcXiGipL2r3ZUAbKm3i628u8+WIEZnnQWboKAb8bwHPA54TQYPA4YH
FbF6DIPkdH09FrbWfwjFrSarsxxdTdVtSn7r8pElr0q+eOTJ2wSk46gQ/Xs4HMj+vlCs+ikI6Cm0
msportZIcZYGYNg3pXWf5pz0kU2mGxecUw2fw3jmuy6x4erpLu2rlTBtwVX9t4RRqtHmSLJVIv7H
RXT5MKrO2TsU+ZiZsvzL9SVZ6sawdg8CDyQbQCvmBO2Jzs7Zne0H6lYH8Lh839aFYeBlBZaoACy8
P3tad2HSFi9NMPyGms+hBTfV9T7+wNn/m3UjZnVYORKbeaIDHb6rw4b8LCyKShI7HPivIaHhOMgQ
T3YQnHTCufGehXqqwTXL4hBJ0qMHunFt/apztc8mO6pbKGJBTEemEbQP99z1UFD51R9ISFP7Kav8
lRhqYe7JZZe9s7zAbRMUS06INePqtqP0bqq/MFXtA05/X5+WpR4uJ8m7Hiqv9PQw4sQYE6c85Bme
KCbPj8+6JmwH6RP2uq2fS//v+uGeAybEoIFhj+5elX2YzLWFiS7BmWqP2zyuWYHWUKGquUEnDYWM
ZyZTyBKCMPX6CBZiQrP0LNVgH7fTaYhsbf/2fJCPzM9pH6yEOkutG36jlzZP5YzWhaOqXWZr5ybp
Z1Siei1bCQ2XunD/XgKinMJOk3GIYss+6qY8VnF+GpJ4BXm41LzhJ+ZuBC8h0UME5fnQmfqbBJRU
ttpUB8MJMXyEUzMk5ktMUAdlwtDjuRUChf6TzP0aymfhmDML5yBlAcK0wUHFbntIfbHzxvhB9d9o
fkbByoHaJygTr0TRS10Zdp2IQfZVSeBTGws0UtOxlfVj4A0vasaDSSx/lNK/C1J62LR1PcPIG9sh
YzGxARnRIrJiG4XPUMuSnvJXbGMhQjPL6IIWtfQid4doVoH8MnDBgueeaVm9XR/AgpcymchnK6C0
TxMdQcEb2Q5XHC7VaPOAJ0/Ly1dOiIUNbNKQFyn0pcYAO2zoboR3y63vk3q8/v1/dukHh49nmLcL
EbRaEbQ935X7LMrC88t417wkt/KYHqpd8uXZ+2Q/ODfRHNW733b4+XN7LA5p+Bl/FvtT/OlU3id7
HXrhWpJ54argGd5gdmeUfPU2vsi/UeW46+lt7R1koEMqV471pV1heISx41mSMAxalk7ErPJm6tQ2
X+YZ3gBaxmWB2mI4Y6Ss5TBFQZaimj/b1rxZdEeCwYtVgZgnZd+b8ndZP4/dt+tbYWGXmdV2djOC
ldTth2iy/ZtOnUgd4EE9WbH0hSk3C+0YrcTUl1P2Q01geHEvBdJDYK18+lLjxhnOeBNboF65OMgY
xXuNclPnVEF51F4xk6W5uXT8LkgAZUST4ranI7nLzny3BplaatYwvgQo1K4cMo339EM2DKFT74ds
5ZMX4n0T6SXydsxc3qU/dMcQM2YnFtN9h6jV5eU30b/MNVm5hS2NwrAmrtoMNZTxgHtX5qqwtzyr
+C1TKb2oavS6q8Jc/9dToXDi7zUAI7Kne4rU18BRacrkfkrWsmpL++cysnfLK3ncBDybB6SsIRQD
RHVUQQvnull91DZz/hMeELCVpFnZDS+o+RL7hI79vgzSn5saNyMDt0IqpYBQwRMprDE/QFCTVUeI
+RSv29o3woF2AjSjKFT+ZWhY5t8rq47lW9JY/rB2V/xom2J6zAigA+9KpuNkeLkQGSY0Ram+GEJW
WHXIFYjcwITOduOwqWDh0p/hKqakjVnTVvSpkkDt6kS6nxyGMqBt82VsJDdmseeCNuUZYldeAxrL
wLdUAE4WqlB3sa0PwxdlnWNb1qUOcRo994BCGnWYS3G83viHic3L/JguaW7IOEDa6B759puJNHdk
hlZXIh4Ti99XoixC1Ps90KD6BkLCNfv7yINcOjWO/GpkFLKAM3lSZV0dSI+KJjZAhsB3Idh5fWAf
RRWXLkzvgcJBrwq09WzLtjuAjc0KuUjrsAAnLvAK8bc8W9UuXhqOEQMIxgsCpEX7bFtO/NA1efFb
00Z+tux1aP7SQpmRQAIcStzZRL242nnoZEFPk91D4JJO/0yqEnc8SWogEhtrB6DGjRXXK+fKgj8z
wwQ2E8Aop9x5SrymE3jEmp3hmZa0yVdSC0sdGHcCneUjUlKEPblzlrUHBu6TILIVdzcEC9gJZlG+
ttrKSmrlPtkj3mkOyczm4Dhbifp9factrL6pXCIJ8ePWzYMnQdN5hGZAUtY3vAAx666lXsFXbrVL
02S4AeF70HXp8PiGMhn3k4Q2yUvKUDR8fRAXd2getpdJMtyAFI1fEn9MnysCkjaVo7IIdWrfscXS
57rM2g3Xs0s3huEDBNHgbV7GT3bvq/mQFDZDiUkbN82G2OTSgWH2tmYqraktgCkEW3SXBD9jQgEW
Rabk+kQtLYNh6yj5d8AfoeynKbGn4MTBBUNOvSZyDb+wsJ1MdPpUyjxxXRwpSZta/xAXXgryrKD1
8mVlr9xiFwZhYtSzutCjNaQCUhcBQVY4SDMaDnSV027B+ZoY9amwezzMePRH1inoTR0sv86sMgTH
oOI3AZ38+M3pOMKiM2oUA7ZWz7qwic2K/Y5kpO+b2n/itd2PJKxl6pQ/fIfY3jf9P86upTtOndn+
ItYSAgRMm3bb7baT2Inj2BOtOCcHhHgJ8f71d5Nv4qNYzV3toQeo9ahSqWrX3j7VYNHFS4FuoN9s
G7X+/10QSSrJKB5R9dMcL3hKQ7fvlIrAS5ZoijZco20Iw+aZm045qabpAV64vPfpTA6az/znxMNx
IwCwHQXD8IXb1swb4d77CcC359IPhvghjWtvA3Vlm4Jh8VBpC4egzMnDSDPUhYQf6+w7iRavvWrA
qTdv2L1t6w27ryGmFYw6kk+CR/TkV8732kHkLQKhDmG9SS5iG8awfl90Qy8Ljz4oly5hdEhT7hJA
Ltqoq/eCDXrwdu0QbHK+WHbHhL7TwfdHGbrFE4jY2xCYiCKoTwX2SG5sf/yx3zdx7/0ESWbKy+YJ
QFen3I2hnr8Kxfr8ni9ldrs+gh9zDZY5jfDJb52bsdNb3YaWo2Fi4lVNAhZKwR/qvPzWS5Ues9b9
vMRkS5XDslsmDwDqjkBrceE+RBAWOyDI4Puxx1lIU198HegWN7vlSWOi5IUuUTZqxupx9oYc2iXT
oPVOOj7i5izPGS47EEVmn+as7MUud6YmuKSrALediaPHhMQSpmn7xIbeB1F7uvT/hJA/G47nLzvb
DhnOgYscPCUQRXwos4nd+Rp9UwkkeOIbkOr3l+DH1kkYHoKwuHFd0XkPrITpXKmyz9VV29fzhp+2
bY/hGsplbZqVGd5PxRovN2BUjwIHgkUyPZSpHPZNyfYFfthGjGNbNMNHcCC8dLy06eNM+iXc+ejQ
PkZS4wZvKIv253fmY8eAmuR/L58+WGo82+TyQInrUeC7Aw/AYidnqIVfnR/iQ50shrrnuqDvLjjW
MRpADpzj6Qwq68eoI2Vc7FKBmKSAQEwHBVQI0tD4d6uXLEtoFwzZnos2EkftlH6/B6KxyZ6FE8db
TWS2aRtvhYhNbdBzHPjed9oHf6p74DtoBJq283O2fX/1JO+mnHqKQKK8jR/A36KcvYpSL0vklJJL
5OXWNV0PzbsB+lTFuSNU+0R5z257UEtcLUBFvZ3/+R8fPc8E5Gu/bPoqp3hKpT5IadOgA98l6ZTs
EvRjp1vVTdswhlsY27GvwewRPOglrcI7XjfO77F0XX4KJl9vvRVsoxh+IVW8k3NRYxSQI31OwWqX
zHEYXHfK3Sh+2Xbb8Ay0Wlpf+6n/AGVLOl+lDS+htpB57sZ2fHz/eLHhCXrupejUzNsnQvRwo7NV
jyIAIwQZQTbfZkOxEWNZ5mHC9HlbZVWWuZiHowSFcuw8sGM+VcvWPfNxPO+ZwHzVemyRXtg90VG3
pxgKlXWSwt4prrklXh4yBIzjdcN8uWwYom1Ew9AJnUOAE3X6iA5U/4fPsXSSz3KfEuTMBQcxgUPS
Layubf0Mq8cdylHmJv7DWICXds8j6dV7lFq3VLEtJ/kvmH4Rx8CNpRDDLOs2wZLNN/VUpMmA+3vj
prZNYf3/O78CKAYYfOFnn0pPuresnJ17r/O8i65Qz4Tryxqp+Myfqjvk1MhN2VB1LFchptJvAIMM
2erwQeHftZsZwj/1s78TEp4J44e0Z1mGYdQgtGmd7kbn+Zw99f3kKjAGNhFPd6xUtxQiw586Pcj7
pRNHmpFYXTn5Aln2gDrpFZQei8RnlUR71VB/o0j6F2CbgoIrpJkU2ynAJtQ9c8BvdUDBu8vznZOL
cC9cgPt2DsR9vBvwB3vZJ2iOyO6eDLlfv6DxD7DlXZZnRF83IxX85rz7tm2i4Y9kqFTWUjE8jY4T
P4zKGbOj0zoT3XhOWvyR2WBQV1CMyCsaPEhakMd5BJGLzHR0Py9S7pAP2PLclnHMZgMw/6U81tXw
RPzim5iZvunrfkm8BXlJr1i+nF8ti1WZfQeSiRh8p8p9oHjtDwdIzIItvE8RtIIKCrRE50exzcVw
RH3lLKApUsUjiIPKz2MBCXvpF1WiqcTd6spxq1nMNh3DCRHBQw/1UvpQa9CsfibhyiMjCVRWr/0p
GrvLzpjZl6A75MP4MlR3wN3MSZmGaJTRW3JYlgMcGl6oR6f2xIree6h7H+TVzdy14NCoO+/q/GbY
vm8EHpRG6aLdYXiCMCwDPMVJ250jg4Al579v2wMj5KBt2UHkD05nrBdvPlAWt+OxR22n/r54qdIP
54exTcOw835QTZ2nEfgkQ1KeWm8Uz4UPGePzX19P5gee01RIYlA1kGXZyEeAJSdQ9I6HVOOpk/ag
hyIVTzxPbDGIWtbL7E7oU4/2QPsOT/XU+Vcii7+M6He8yVLv+fxcLCtl9iegfuLTCXn1Rz8N2SuN
2Ags4LT2MZ3/vm0ChnXPPK18EWXyEcKLxU77sj6ArV/vOvCvXziEYde0QXivS5Qf5rAuP81L0EFQ
itfxXdvRegPfYnFSZnfC3HRV2NY94jPmfhbCLe+1I6qk8MDR7Naec9n9YbYkkHigIMjGdoNVHfSE
6DRymmdN2nqGUFkp5mQQMdRkduf35uPUlGfCZMvJc4ug4/0jbUF02QPRl6xKTWCu/wIACOjt6rDd
z0F/ExbVr/NDWtbRRLmqOZxBglhNjyP4fzTy4l057pkupN4DSzhPiZNmziVEmHgKmhJRNHKjogGj
7EOKDsXiyg+zZkdmmpJ9ymJymUcz+zDmpo/QebPgQcsHpAm88dNcgIKrWcBcfNGaMcOZpTmdRzHx
/GvNaopuWh6LXQPx8ZMAUOF+cfmmmqnNWI3nFEbq2hj874+6g2RBvYibGlmio7Ns0qtZRjCbMHQg
8hpXYvSg8zabrtBZEn8XIER1rhcBBpXL9sRsx8DDtgi1G3gPoCkNTmh/g6LjFE5fQc2/1Rdu8Ztm
WwYTzSR9hGHwm5WUkJEgXjolcVmQud2YheWaMZWjWBFChxiUOD/F7LQuyPtKJg45mLeDZFAMoh46
IGgThKZwusWAbpvVum3vHjnSQxur00OKvUSC/3Uc1dJ9z9w8lRsRpe376//ff3+aMh43kXfi/uQW
447QmHt3lMTTFozedsC8/44wjkyC3HtcHgjYlvx92o7001ingu2l9C+rFHtmO0aEHlzoW/v6SS8E
rU81V5wdW8GzrW442zoZJh8VWZyRpk/vohx8DDsVgWovmZZgi2Xd4oZNFal+gNyRCFt+UtQvTtAD
2s8T2h4kck4HJyh/nXdcllmY+ja0Gcsu0sj+gEs//0EI7v5oCLce5JadNgVu8rrjxF+aCSrgBVSb
KPj0oehEPgun3/j9thEMa1Bt64AFVPQPab7oJIqqKpFt0d4N0SVSrbihzEYDkmWB8qu8edIwh34v
i4U9o1UJDFLnd8B2wxvWIGNRczLU5MHP+/aOeeGYJ2PdT87vaKA+Q2yPcqHEIygeZLbTYZWK5y6u
FaSCz/8A2xEw432/71sHgmgP/QJ/tot4Fz5LPUQbRck/1GAfhOKmyhRYdKph8rjzQKiX9yAgKoj+
FzyCQNum4yKD13JGkm7lnJoR4nhN6IRfUKRwon3Q5pmL4M1XYJIDH6HrO7twWFW8zs/cAidCa8t/
PZEPubKc0GF8hNKWB4lE8OeTOABFSXyvYu93DVav2yhH601D+q8Fd8fk/MAW2zYRjEyGfjTruXso
hdMlLIqLBLzQ5EpFlOwmbwsoaRvGqF2UFegJ1axR1q6bXj3Qxi/ENTDgLbkaZVTF94uDEGhrn9dF
+2ufyV8QI5W6jW7STLyBZ0fsXUrnXQv4D2qb/8xVO+76CNBD8Iy4Ih7v5FB8P7+WH3oADGt4gLR3
WF6PSFOyovmuoR6QMLf8vnZkbmyWbQDjQiQ6guEDrHesOSIuyqrvnJR54gEVtOECPrRATMFwAeUY
1MVIdPY2S5q/RQ6bi10ThOVGht82AdPAuT+gKLUEx57p6M8EiAIwM9eItc/vgW0Cxl3oF6pmPfqN
jnWpJ1DZl7Lq0MIHlo3z3/8wzMICGXbahejHKt1evjFNKdk7/oQyzkDT+IcTZ/o6mtATmzj1/HR+
OMuCmegjGckR6U5afwIys9+tCjAEeuxXbhdvVcBsIxiWOXc5iyGQV3/yo/6HGqEoF5d4puYu6PPP
z8GyJSb6iACdlam5zH4QGjUJbsj02EW03p//uu33rx7nXZAYe3kt3WrKfgyQHkWigDe7vHBRclOi
vCTrAaLzdeh3Q+AlPY0LT+VbSZH66JrmF4Kh4JJiET6+rtq7j0cEur51MNafCG3yXR3l1d7hEGQ7
vzq2tTfsmQb9mIpJZT+QHSU3oZgy6Fm6BdnKktq+bxh0FBJaqzDPfqAUrG6iXoTpLi95/Xj+5394
bWBxDGuuOzqQXmf8GeL0T0Ty8Zti1clxmui6geT11flRbJMwbBqtK/kMTZboOZx9cSdx4yO9kcVP
F33dxAzNRUWWYYjj55QyKKuOkn4ZaZleUmgivgkYiliWtqTw4+cpY19mUrkJA/jkcP6nW2zLRASh
7gb6hjrlz/2M4KBqyy9FiyYKJ+y2SteWDTYhQULNBMp9Q/gsZPhtFN6yQ1OOt/dLjDBVGbs+PxHL
DpuQIDa21KO8UvdlSzPvVnRNAW6QJoC67GUDrAO/s+K+4MwrOhI/l+AK3wd1576pUs1b9B2232+Y
8dCAMbwvmvgZlHXFTaz97teYOVvlxA/jfpwhw4jLoStBylmWt6Jqhr2fTg+jdy8RZkT9+FQ7Odln
fXvvLNlGzcN2rAyr7qHREqalCH/4OkJHpRZyj4B6/N7GF6m1MEzJMOk5DDqSkTr84VaRf9MscXFw
lVMmsqm2Em0f43HAObAu57s9ZxoVx7GLiluq2F70we8ob7700Rca1rfjMD6RHBQuRfWlrqIbGqS7
Yilfzp+2jxfwLyTQMPaqj3mVvQUDAoF9BsDgFc+dHPhKvFb25wf5+Mx58RoBvZseqYnuXRAf/EhL
Rn/VIx0/e2HUbt0ctjkY97biSrQMIIbnSra/Mppme1WFb+FSXKKXy7A968Dvfr8vS+ZBlSF65nna
P/cNuW5r2Xy7bHHWRXv38b6r6gjlL/maR5F3BOVRA9mnOuNbh8u2+IbBi6UnLJz74nUu2zz5Uysq
qkxd5K08k2PT7YNWLtVcvFZD4V9RFxUWObbz/vza/Lmd/35+/dUpKDIQlvdOLF+JRhWHpWi8GMYb
L1fZzlumJ2cor3kbHlYFtBxeplPV942RP374/YXw6fqoBCZBFa9pkL5qrdEP4H/O2uoWr5lut8pD
jN64b0n5K8U/NwZd3eQH0zXhPkzj465TyNfSB+2qhzg9KEsgFyjfLZBkT3Q2/cwGqXc45OXOhXco
eH9gdNx6k3zsv/+CAwHSOvmqofK179r7tOmTvmDhLkiL7z7UyAJ3WpJ1necq2ljnj29tz6Tu7N2p
geS78u9TH8DutQCUQaWY0+5r6yM/cn5dLSZgMnZCkiwVgpTVrVKM7BhX44rWukQvGt7BxAChMcxb
k8ryVUADBcwyDjiv0fn08/xv//M0+OhMGP5BgrGDUNnI17mhyZ/jUDXToRqHwx+bqHIvQd8N0vGa
jUmxDDdhV95NfvjCsmo/1rikAic/nP8xFk9rooXcMKagpS3ZW4oDKJOmGuGmtNu5P8e6Di+60//C
B+lormg0Ku/+TzGIirRPxOKRY1hutUbazoMRNfCoLX2QuNL7qMleFQSKPkFhRG+UUm1rZMQLtctp
iA6l+A37MWa3c5SGB/R4+vQq66ncKjFapmACcUgRDCpcuH+EcsEjacmy61ZR3fPbbPu48ZAnse+m
C+jdjrjl/F3E5p9gmr6oN4B4JvOnmmY6OWmEj0d4w+vc+T4yNG5WdFPZyrIDJgHomEdsaUCQdaRe
w3ccmVeyIiTaEkro5xdoXYgPbNKE2ig0UhcQL/OPymmPzL+lI/tWh/5VzdPPBSOfh2arI//jJJH3
F+6mZn7fzIF/JPCPusS7Xrs8qVsAZRj93Uducn5GFj9sEoL2oOAK+rCkP5m35ssdkMfvUH/zExQF
/CdezNOGddsGWq++d+FO1iqv68UkX6cWbPT9gjZkcLn0O0UROixz9M/5+djOgGHinVbaWZoZwwTp
fMNEcRjZ1EDwlW9FPraJGHZOhrILgaMnbwXw0vGuLQBY11VEEgYO4c8s6reCIMtUTCjOCKiHWuXB
XuXQDjcro84NSDfkLkQP5MZ5thi8CcaJwyiGIjqu/QbKlN+JbJ1TMA4X+iqTL1TUctQgjCRvSAl3
R4bDe7sayUUbbZKFiqCuCfer4jUuRfE4tbM4ggSgSC4fYd2Xdyc2FV0W6tbJX8spDHcC79d5ntSx
ibW7kVOwGLmJvhlilUFuxcdDf5KHaUa7R9C7SazCI18ciLoE40YwYdtn4y1AA5ASdm4fvwkxuNdK
OaRKKqUWZ8OLWPyiiUnpZARyN8+L37rUoYfchQZ7VTnRbeQBQwxwNN/PclgSHIYt6TabcRh2jtq6
Apv85P+MYsaeQUoLVnCO6yQqimrDOGxDGIbOpzl2M5jEmzMxUF96TnzVelV1hVmkG0NY9sVEp5TZ
rFW/uNHz4KTys5t2muwW/F34BjRxKXMxdg7wj/wNm+1ea1aFjwwccJf0rxPPhKTM0J+rXUf6dxFK
St8iRepy53ijs1GDs6y/CUdx5Jh6jljyV7IEn4kPJfBsHBzoGLf+t/M+xLb8hoVDCGcUcprdt37p
3pYhGpMOF/tGzGwxbpMKFAmlAbij3L+jsfiH1zQhGukVKiFXOej0NSZqy/ps0zCse4xmjsFa/lK4
vagOK5Rm2S9e5G/MxLYRxtVdh+XMuzZ13nTcxrfoogjB7+aCoXXIIPV8fitsYxj2HAOG3+RqdN6a
AvI4eZgWO9dz9D2FXtrGELZlMuyZzX4ViVHzt2gYisdoCqJ/nGzaOq2WsMDENo6iCl2QQTlv0HDt
D1mjji1Y6hLoqHT7bsIj+vw62YYxQvR8YIXQuXbeMtRNEq4rMEKt8tFC/8+/yo2UhGWxTChNTRq/
K7Q7vYA4oiVJz3OuH5zJy+ONeNCy4SaaZoTaY9gJ6bwFckBFcsrvpwyquuiwjDYuJdsUDOtGB1jQ
N/XoH8d50T+biEQnN4q3hHttv38d9V10kLtLWE5LxN+EbpwDRBP1935qaaIbSi7cA8OuoV1GY0D7
/XzHAlBfkL4cf2dYtIvKhp5vmHU/ax7PU5b+anNP/HDRaXrdtZX/z/mDalsfw6Chpbq4qEoG+c5X
seslypHILs2dOmrmbCkz2rbYNOnB1zVLB5rvZkRryAk6I0hsnLCvQeJ+fh6W0MZEt8g0pHXdyhBD
NAt9HhRoh2od3KV5zm9GiPP8U1d5fBuIaiMzb0nFeYaFz36vZtaE8wtySeyuadycJipf+rse0CZx
V1bIDILyJq4A2upmDgrXQubdJXx2SGqZZF5o99Bgle7nF9XhWFeafwH5TXTKBrE1gmXPTPouDenk
TIFwIV+FocFlHY3kgBzWxqG2bZdh9H3HJzaKDjbTg/5mAcIQZUDpQZ5vBBvxFQjlh2TiQxUcGp4P
ztX5Q2LbM8MZzP8TBhLLS5qPBydaroP2pfCbY4y4nuf1rRd8U3SLEMdyBZj8XkqQQI+QefsFYaX4
sEK8yBgP92VV3xXNJn2QxX5NQq944gKMVAt/G9zQ3ceod877qQslmsyqcovb1TaI4STiXmpWsml+
qYDJ3jngvN5Va+qJ0u7CENhk85zJIqvFdx2kLh3QcFNvlN/BYOLuz++85TSbHF5sYJErZczfFHcW
eVgyTKHzsmAL1WdZIZOrq1zSNHdp6uW7ldrzagwA3elBbbgb5i3UrG2INYB9d5NBiIe0bV47bznr
oifwdac78EY192nmX3aRmXxdSnLNmN+hVC4aDxjdhPddp5PBCxxPbWyExQRN5JycJMllE9C7kkVf
aiq/8Q5ldJHCb/lr5aZuqyERoTou5ZQ9n99828oZZq+Ri+3mOorfwBjtvMxu+E0XvP6mVLnVMWOx
9b/AdHnKxrlpo2M/VXupwaUxjOnOy8bDEmaXZVJMBi8wqeSu1xH+HCL/vk/Luk5aguavSqFv9vxC
2azEsPMajT1d7XF6lARt37hOq30YpmIj0LMtkhEFABPmasmD4tcswuHL0IfePh/91zIdAKyLAQnZ
CAUs220i6by6q3sovkZvbTXWh8bPcbTSMN1nGft20TqZLF4k76Zgnj16B8Z2KN5QD62cdPPtYNkF
E0UXSeUgnwiN010twZ8+glFrF0VbBSvb6qy7886NqC7ULF4of1vtQFZ4rqdlcNcJlPXOL45tgPX/
7wbo8eIh2RjTY5pS4Huc8YkqJFvjRT6eH8C2Puv/3w1Ay0kX+Tw7b6Aznfw9r4O8Oeb9ovONGdgG
MAL6fgZk/E8aTlaB5/yMpkJPpxQxsbq+bAZGSF+TQXoS1Y+XdvLG60UW9MbJt3o4LAkNE0nHeK4r
Vg30TlT6Xg4oqoyg39wziOd4TnBsdehtGLRtnQyDpgi346x2xA8qoEZ9qNMlhHQz70d/I0q0DGAC
6mQuZq1d3bygS6t+DcHECaENUY1bNQLLUTUhdSVUL2leOeGRgA3rinsV30XoroKi21b627IZJq5O
zrUgMYpdxxHECXtk7+muHiEwLkfUt9HKyXaCkgtXy7BsGdE+rWic/kK+zIkPvnaC7G5xVD5s7PfH
rQuAHxumjUb80cVrMTqu8TMo+G57vna9NnclSthzD24Kv/sK2sFdy6ON/IPloWASbSmwB9Iu1umv
OQMwsQsib1eN4pOuFv1Ygn/lasnFzVA56H28yDaJYfzAzEWDFmV09BeX7Wgj9K6R5WXwPs8E4CnH
74W7KPqy1oUz7neJ8Iut/bGZi3F9K0WEFw4MuY4iKr8imq6uXM9LH84vjM1YDGufK1FW6AKN8510
l5+AuvC930f3S7oJ5fv499O/YHaz9iYhHPdFUQUZQjGwWwdEQRte/ePfD8aR/14b9QIwZe773jGd
ojhhThCCbRVZ3iWL/7lkhaiJo5unlQEVBvJCAXH1tSx2kP0qwKvmzofLRjBMHGlqwZDYRYpXhOA8
novr9fg7PL/sZqJ/QelU24OXEiIoO96S9nc6FWgES+KCABm/Pz+H9bf+XZxHauy/+6D8mLg9Gymo
8dGrijCW72agnZ+8dvmZK+8S7UmGflHDjlPXZ5ILyCD4JWE7ZJWjfVOBYbeaQclwfia2E2Vc4zHx
6060JX0pvCW7LmfZXoEMIFq5+Ldw2TaTMEy6rNGbTuWqLSCp+uq3RZ3v0P4wHy+bgWHTYw81YMjq
ecf1xGpC/vWDOIPcKJze+QEsm20i5kawkpVYI/rS9t5r15M08QNA+ovOr/dFu9naYhvGsG0xVcJT
ni9+KF69lNWY3/QtfY78ubgJ+kJs7LdlM0wwnPRYHWkVR6CRiAIdvZbQH5HPPNtsT/j4sgOpxn9N
Y46qcFRVC9wKCb+pICLHqIzjROZwgs4wPSGgjhNHiPrt/O7YJrQe7HeRNGDScxunrfgVy0btQWTY
7os8r2/Of922KYahj34xgxSx9I8+Xkh70fDoXy6gNuDGM73Jeh1sILo+jrGoiXpboPeboXgHeig5
gZJCvaViQPgjp8PAQays0L26cZpt62UYvCJs8CZID7307QSUt6sBKVnare4p2zwMW89iynImBih+
N40UaAELxqvGC7IkVHn8yRWhc6W7lF92HZqUVLJ0wLdYF/CPEoz2FFQYV+ki9aHxQC92/gBY/KMJ
gpNDrxeKd/0LwHzQzNBlUFyH+ZSz00xpuBX12EYxbH8EDwGXYx4eQYtXI8Qu+hMna/VWFFuO3rLv
f2HiAicIXFV6L7OMQvStgHYtkJ3Yn18m29cNq48Qu1JPcP8lAOqj/4mgcQhuA6cPna30lG2J1v+/
s3OAYkFTGHIUR9K+yvwdaej/knz6JluKLV4KCxqcmmA4GfVB30pZvbSF++wPUXfIFx5/hQ63TMIU
yK7R9U5egRep69U9aEuq+cAz+c9ly2hc+Hiko09i7MqXuaqzfR6p2yAGt+RlHzcsv5TjzLMpZMcy
bb6rlo7JEE96411l2x7D8JUzqRyqDuwIkBcUm4aSX63owQIdoRdldqnJTNVnKBY1nmAvoLjvE9SL
vdsYjKWX3YsmAk639YQm76p64aRrT5C4VV8vbmEAUe9/D29RDqqqUGt7ATB1BgRxWMadSMvU3/BS
FvMz4W8R+BvmYCH5L+5WSAiDcW6oQHkAUqXzR8eyuyYCblQCciiLDF/8gt8gYy+TwGuPLqnzjQFs
EzCse2pEDbR8Vr5EvYtiI0ShWLYbVeRfn5+A7fvr/995j9KZp3nM4Z9w9XrlgQJBnV+HDkg2ni8b
wLDcwKvw7Itljk43Nd1kbth9RcjbbZx9y7Vqgt76UEoOUhP5y3NGwnci9FB1jEJoH+kBtpY4Ydt8
GijbPFAfRXFwMaY5RPNEEItO5AAd6cQv0YkyQ1xH+sNDnQ1Q2gEYfKmCx/Nr99HpWgczrIMB5xzL
IPRP2gVc26/d9LscVi2EgqRP54f4aP/XIdaFfbf/6Pjw8zp2yYF203woM8Gv8lxcUNVYP25cfil0
Q7jXOPMpddLuCmGo2sdI7u5dFm6lc21LZNhHCUKmaZ5i/4SXoExSFHsTxKV5Mo1hcYEJrrMwTKT3
0YWEC3s5pd5YP8z9XP8Kuk3/apuAYR/UdwpQbevlNFZhdIyiQJzqgb+0oCDY+P22EYzrDeyOwlVi
cg/pvBY0OhUlxEWUU0ybdJ62U2RcchzE9eE45stJlbUf3qG7gPUPHTR7ygtuoXUPjLcsWbqmJEhf
HHwcTt/x/MMABaUNJ7IeRzNpgY+bCFARzOAWKaLxevbBMwL953kPooM2EXnZnrySXwJ+W8cxzLks
0rjrIuIeODrUix3Y9uYE76X293lTtuyzCQWlNSlnJmPsM2ePBPawH7D1iaO3cP2WXTbBoMwpM7K4
2GUf3nYv53D8vKDN+PtlP3+d1jtPpDrtx02BYzrmtT5wUqjDkC4/Yz4HF2Bl1/U3DFlUYFpy0F9z
wA7POxXO0WlQctm4SS03Q2AY8ty4ukVrIj/52v13ZsHvsVh+9nn/iacNnpLUu+3EZqrZtteGTZdB
2hMfbJqnBglnQEPGJatmQAZ6FUKB/v/xurDZhmHZKavLuKzc9VClrxwPywMranZVpMPXibaXIIbW
nTHMW/ugsKFk4icoyv0g8ldaVdEVqjcobLGDq2GLU4ma+/mD9lHMgMFMlKjCM7stZz1eS5W3O+pU
35Xuvq7PF3S0J7EYbs6PY9kjk/Zy5qXXNwUDpzZxKqjn5AG9ihdvPMZ0aDcOncUkTYjoXPkZBSMC
2OkdduQe48dsDOgG+Nv28fVMvLPIcqg4uNZS7wT+TKgW/omdmyLKvpxfn4/QIus+GAafFkvP0RWB
9VEM1SZJ5isC+v5dWdF0J9mwJ2UAatB4ODnkIhLtdVDDBzB4SS0GTg+l0vc6KudbEeTiMC7VdeX2
xcv5qdm23vAFNQhIw37w6cHLi7nad+Hyu/cXZ0dC2oQb17ptdwwXMAowhozLNJ944OqnOpTz0c2C
bkucwPZ5w/DxEtOT4NV8AlcFykI6LFdtceEsWyhq2wCGzQu+XuiFP5+QWHCjpAcuXCVRGea/zu+B
5fsmaJT5qhzCofJO6MCgyVwH9EBYVT+c/7rFL5oIUcVlgEwEZMRTVqUHEOgX+yidUPH1mbsPU/ff
88NYDpIJBaWt7gviFvSQTiAirNPqVz1Xau+R6pIXMgzChIKmqpdI4zVg5+z7N5qP89VAKn04//Nt
e2CYeF+Vo4Lennsqebl8Gn0h/y3orDYKHLavr/9/55/mPoiqdMnx04v6O9xtsF9inl7mvU2EJxgE
wahHMu9U5/weHcpo2WKKJjlKERslfdveGgas2rh2Sx26h3WEdP3lzRC8QkiVXuYhTLHWNAwdP6QC
/lsN3t1cItxXBWKRy/bWsF+ZgjDcgyzOAazoefJHitxLcW1f9HUT04lCYiSh70FPTIPjU4oQ6Hja
9BtLbzk5JqITDE7RJNyJHnoZD8GOhmVIEkdJUM2d//mWu83UaU9xJffgoY5x8IdPpec9z9UMHWMn
u1nJHfyOR7uy0MHO5eHGbWo5TSa+s1RITVRZHp9mn9F8X2pvOIKlnvHdkIdbLyXbIOv/31lcnws2
OjrHlY1Q1tuJbgxvROnW+2Ao1YbPsI1hWjUA8bHXRuxa1Uhn1hGOlEoh6OQtm03qlgjQRHT2i1/N
U+lC9hlhrC9cD09KhosN1OcZmN0xqcEb5q38gW00w85HCGlUfEEwwPB1NtBnpiDokkr/McjA6eHx
aOuBaTt1xp0dFWwBwraPTxAQC04E+qOJ0jjfc1Q8yiJ4XBG/bwzy47t82GqSt1yEJpOiirvGbYsq
RgKmZ1/KpavlnvNlPohpVPyQkW4LAmU5GCb0M1cMKKQ6dQ/Qz1sZxly3Qu2/WtTdtKT19/OGa5mO
if6ETmwxlKSkBzVU088Q18D/cXYtzXHiXPsXUSVACLGlL3ZiO912nMkkG8pOZrgIECAEiF//Pfjd
eBTTfNWrpLxArcuRjo6ey5eGh353N6Y6yh9GCs/zyy2t7EE2EhRUbJ5Pkw/iBc34PQzVh3saOn9f
9/Gle+8CFaJMXiYnlBpA/44+gz3j7BLohmwcLCsr2lZSFFC/N4pgncETqyt3iVfmZ46ncgJt74w8
VaSV2U47wG3sL3dnbeqtPQGWk4jKFrOiR4mnAlTXR+70d6Fv5LfLLazNhv/fAYMhBvD3GYonAubS
PZArvvt16qPwGpF1pFlv6mPvJiQZmkEOso3ueJA1f3EVFv8W2vM3roFr42MFvjcJzyTYN9M4TXR2
kzrVL6jst5+mbtpSQlgbIOu41xUPBwhC4aZJMrUfFW12PW4fG+flytdtMGginUHA13E+tk2oH4Yi
4m3c+smVsWZjQQFaVcbNcN4jlAnZy9x4zncQRaW6LqGwoaASr/tJVHJ+lyjhfGeColrRcbxWX16d
b17LH5QobYFFCDo3Qc/HLI8r7Z68pH8FgyuKk5D+pBXcNGDP+9X0/VdD+8Oi1TOH9U3E3QhqdakB
+384Zln5tPx7+QetzdeyEN8tZxMyMqXNjN8DswIWVx3Mv6IBzlfXfX5p9t3nuZMOusTJf6d0VcZe
BnmSDKG/8fWVY9JGgfIIdKom98I7RuvqyPRwK0FPjdMCcl9V0B90L++H+blO1JYe88qpYiNDaZJG
YkBif4TTfPHCaPYbOglBPLJyunf6qt7o2IfK6NhliLUPsCQaM9gU8DuGtDPRudp7KiQQsegemAEH
g0X0pymDZxa56Q5wlOJmQJESDor3dY43rcuTt9ZZa6eoeJspSCT5R2UQAG2RI5SrWf6ap7Y5hIVb
sKs2DdeGlKqGqEnJdr4BBOm7Dga5g5T9ltvaxyvctRGlKNwS5ZWQN4zfUveE92bviKs8UYLIteGk
Us2DKhqDAGK+Vjf5XP9oRckOeUd/XjMNbrRMz7sYaidgnBfofh7ztLshLv9hBqQBRQTVn6zdopV9
fPK4NqbUwbGv22GGzj4eJfOYltAgnOpfMDvcIpV9vJxcG1LKeFfCqS1APygXsBjs/CFGQv0wBkPy
GLpiY7jWOmIlADxsaN10y3BpI1AGpvnt1JH7AiaWG9G5tqKse0DVwASXdcuUL/t3nkCjG7eMrVe+
ta9boS+jGU8zsOHGdPfJuK98WHu4c7AxOmtft2La49MEcYUEX89zVj2IqceLsU63wGQrn7eRpLoB
ckKbMsdxArzMLXJt4M+bYSPTXllBts+qVyqSeJAFOzK8nseo1d20IUTGISJ7xjvu4XK4fZwTuzZ+
tDV1QuqyokcjGOQ+VQ5qdfBEfP0oSufHkAUb7ax1xgpr6XvOFPZLO416aMVwoGz81k7tQz9uYvvW
pmOJkXdbB4MJKUnHkR69JCkOCeRxdl3v/HV5oNY6sDT67uNaEfg6lIYeJZ1fxqz+tdyEhzo/+c24
v64JK5arig/QIpgxRgM/JpC83aHufz83YbObhHq93MjaIFnhzIrW04Ok9IjVle7h6SB2Ul3jEYPj
gVvRPI7VOBeVpse065uDjPhvrkqyMTxrv9wK5srvHEcPHT3moErHOcBFxbW1FahS/nd6R9ZX2nEc
emx5c98lPXy+5Rkvhc/t0L1GcAe57vC3fUohAKXLimMZaVKLOC3NS4P3+is/vgT5uzVKObZSkgVY
QAQ/mGj65A44Nq9aOLZEoke8oO4CIvM4IYAE0hlloaC+cqe25RHpOPhCzsJBqSnH17WHEhOK5Fvq
iyvbnA0D1Rl1qlwxRG8wPsK7z8SkEs9pmt16TbUL+83zbOU8tkURTa2dRLfYtLWEbiwl8ClftDf2
hdFX1Ujc0Apg2AE6eh6MD/mG8lnIaoidEsCx6ybZCmANz+ZyZNgdcmLkLoGw0q1PnOseJ1wb8oln
uTTx5hZ7j+P6e8PZc8WQPHZ9tAG7Xxl9G+Y2inaCnNXsH9u6cbGSgp9mruR9Nk7ORsliZSHZ2DYz
aj/Pa+YjxPh5xPav2nFPy+lFgDhSulsczZW97g98W6KdYYY86BFPf38piHTtyg4ghqsm2ca3ySIw
coKb2jGtgSTQuHAj5dqU916bA+sUHgPWByrAKaySqlI4wgreQ7tsLs2nbnCusp3DUWPD2/I8oJQo
6h+9JoAXaBH2u+tYc8vHrZOYObVWE53okWcmuvcgJQcDbtgLT0UXXJdW2xDQXLTKbfTkHxmE9nYm
yvxYEb4RB2vLxwpjkU1lgcKUf0yCJjnottLQO9/yRV37uH0OB34245zBxx2hYtNBfqV2zctVa9MG
tanQmFypASPP5E2VgzMxUVCgr/s4/+/5yECujiDQjvMxgiCK0ICZGSfvDpe/vrI12EA2w0oFG77A
PwrlpHttTPpJjrh5k6CUjwnSiGGAjNDltlbm4A9MWyeoHvyeHhMgnb4QDuZx27Rba3MlhAMrhKOy
bUQwuf6x1ohgwUJczDxk02OQXSN+gwizQW0EL+AljFv9Y9XjhREcphTKIfwaFYDl61b85kPdteWk
/CPkJXvcmDDRpHZ+XDf21gGs4GPveR0BHcrU49cxS+sY2sFXJoiBFbqGQSgUYPbgCBlsN3bH3ouz
HNzXy799bWat2E0LBxCfkSN2Q9Q+0lSaz2TJQWkxX4VWdG2YmlckwDfMCfa1Qf6AqLnaBWqzwLoS
YjY2DQagbHTHBiEm2VMOunqSNZ8ZYee0L55BHduoW6+Mkg1Py8NIDUmO5aNLjJKeQMvmdfWrKKHC
eXkeVuLXljBUcFuskWr5x3QkL2qGC11YgIN03cet8E11Onm1TP2jzMe/x3xm8f8jwV375cvf390x
0ohmKYTSgErqobaVivoXb6stVM/awFtxy4fM97vaeDjUcQkgLIWSscK7rzNuEpvWfr8VvWRSU5eS
CBaiyEWDHSd1dlMP5p/rht6KXpmMweg3dZnG0A0AcE6afo+97Rq5Iuxr1ApfDeh1WZfD8qA4fPXq
5j5pxFOCKkrNt3a3D42F0IYNQCNSk7nqhxl8HfBK0+fUyUP2S+tBNP/SNPGLXRgkxS8D6cL5bGo/
G6aYyZKHxUlIt8izXR+1wrS7qCEm0htg95Vps4FrcEgucuV06HkPS5oqgB+HP14JcXdtvFoadotJ
ByDWLekeRDn6+wmF8+vSbRuqloekICwCGA6oqWc8/5eHzMft9qoF51uxnngTYeAyAxyO25TnBkDx
6VlvXHZWwtG3Yr3LAfOvKNLIXo5j3I59EFcK6Z4g2by/7vdbEU8Zx4Uz6twjR1nNT4NgBzGJ655n
XVuIUFZZLXMNqJqASGDMaOMdmiRNN06JtSVpxboeWDbqQAJjXgxZbBSkFtxsk9i/5KR/Pp26tvig
TIccEwnqiI7MkR7wjP2oi+4hxHNRr+Iwgr/r5RlYmWQbssajaBzUAMzFApWXPSRURj/v467dNI5d
GSgbtrZc+xvZcpTeU+R6ZoT7ZjGXW6+Ha19fcoV3B5Ly69ZNFnzNqIF4dKHSO0XlFiN97eNLNfjd
x6u5yjxSV1hBSp7TxZq4cJItV/CVkrKtO6j7qXCgKoqRF5DQMK14UjV01XwVPZQN2ZK7X+vC8vd3
XUhYCcGavEUr4Ih9o6Dz3/Fuug4g4tqYNKPdYVASA0SqYTy+DX9T9a+Xl+baT7fO6qrHJQFqL5ja
zFU70kl6mA3kE677uhW/aevNhVK9e2SyvRdMq50L9ab9dR+3TmoFRWozVNgcSAgENLyJmi9zCDLN
5a+v5ME2pkzOLk06OkVHrwNEjsLzmRM8J3v/wHHsqTThdSeXjSqrkIo1Hl22BtA0dAFqYjNtSgys
rH4bSJaCM+VlEVQxNHFPxq12ntBfpOK321SWlfXzBkt5t/Q53pxE3TUYpnmckcP3Pc32ZdSMT5en
Ya0L1uHL8irtJoC8jlIhxavK4YsXzjdLRbksw60XurVOLH9/1wnhmiRxEoODwCHqC6yumoWZgSeK
jUle2f/fQBnvvg95rp7U0BY8Aq1T7tpFcC5PvH+mhG55Q621YIVxztIU5BUfBEKn7gDtRNnXBWAf
riUbz7xr82BFsgSVFnWuGg1QWG2nEbuX7nD0ctQEub9lFrs2D1ZEk6YD2ESgakqiCJrkQ/67DWHu
cXklrZz2NpBsLCHbw3ukQbQOPpMgu00n3HikBBxKy7u+CH7W5hrRViT4NqrMS/tet37LjnnIGxec
Ja+F1W4sAg8OEHieatorSgEMqm7Wycxh/BaMKeUvPXO6OFiWVzhs4hI+2gOXry+L4d26Jb7EZdFz
wheAHpObtGRVF1fGy57KED7ZoZLme+u47OXyBH20hpfWrFAnvZijqBrJo8jAOk8DIUH4zNNjAQL/
RiC+qebaKd/ShhXp1ZQmbjVE/JE7RWb+Slg2FG7sa7EAycYACcLnJqx18INhGMUxB74k/0Qc+MB8
Scoc5msxSu6OmHaymKdk1855DUuuPMMj7w2nQQ2yz9iVsHzz8CLl/9X6ggbwvgWc59XDg4xTQYJg
atl0dAxseDaOqo/CZumUleCrgrWSVrV5SlpcWGOSF/m0b6SJ2O3lmVlrwNpdnCAaVUUC+jszbe0/
UtQlcihaBsAVbuE81paatb8IMUyjVOH01Ab6qyqRGLe86A65F+zdCF4swFCUG71ZW2fWLkOdGWUJ
V4UvndDzTRG5OzhRyk+Aq29APj+832NC7HxfRNQfOZ/Nk/Ldf0eS3yYEol4GjpFHFZVF3A70IRF1
3EzseabtdB9EkD0AmmljQXy0WS/tL1vgu7htM8Z9h0O91hsmX4lDmpBO1Qd4pxbpt0QnzvQye3qL
rbTWmrUHQXS5UlDToC9iKM2OwJ60dJLokBfduR2jLTH6lTVos1hEXsi+96P+W1qCwSBBN7wd9DD/
vrzCV9aEfU8Yx67pee3SF0Ihv2XKAWanuMou4JPLDaz9/OXv76aEFJE3U78OXsahTZMdn+Hg8DWU
Pd3iQKzNgrUJdDVyX3eesVfnUExVYVvGGUCKceZADankeqt+uNYRay+QPGl4OffRYwIo9jNeYCYZ
1zTJNw60tYmw9gEtR3xWB/SlTVSwm2bnt0lD/5Bqf4t0s9YBK/zzsvCHLK/yx0SR4tUMvvOgnGwL
j73ydfvakPPcTQelzBN1wSWLkxG+IHj6dUuzEdtrDVixTb1K4M235C+i6br73nB92yqZ/nV5ma6s
IvvGoHWmRQhrobtRp0ED+luqIHsBjXOShnkU+3XWxJdb+ghqjT3Kvji0xARF5HPnnFRIWt50F5CY
HTyJxozLeki1piqe4K4b0voa7MXSqJViRNrwqEj68GXKumF67hqO4jF0y3EOXO7VyjHmLrP2LsyL
VIgJlpbiJaJlG+tm/BImoojrgbMdzHDOrtySQ18bPyveVcFliftdcm4rPBELIQ7L5QjYjxEJOXz9
FnT/VHUPM87ujdv8SmzaTJU2LQeiOoEmYWr7jUR19mi4kWdnjrbCf211W+FPJj7nZkyLR9l1zTNH
efEZVJJrkLDL9FuhT7geR7AS0keCDcuHW0POxF3fB4HYX57+lfCx7xilzLqCT5S+sLwPIEbXDfuy
VRy2U84D09M1JAj0w75eMFGGiM+cv3AxlffYDti9cTZdLVam2WasQN0Zhu3Z1N95baP6z7CBrT/T
Ds+AceJCP+R4eahWZtrmrcjQ9VMRCX0H2boszWI1mtY5tFFB5w2ExtpkWMGuGzyqh30mntoURGFI
yf3MGRjUVeKRuG7Hx+v6YUW8qgYgopIke0oTZT55UVe8Rp3ecgFbmwsryiWdWOKGYfKYzykdyE66
JK2hRVnwkrufQBmJtoJ7OT8+uBnZRBS4NhBGxqR8xOyrYxpFD5qf1SKv8bYlE1g87oZePF83alac
q4hXzqR1+egVshBQw59wQPp9UNQbk782cFaos8xMicv0eIee+Nh6o9uUNe3tPEKG7Zou/CFbLlw3
xBttWj6yCN5sFR28c5dvagZ9fJD8IVvulZFuKt8Tj0JqvKNiOmQ6Po4MxCPlRX8N2ZZvxMdx+Id6
+Uhbyjnp9SN1Z7WDsQnMXwg0zC8P0seryrOpJrLQk5xSp35cesAGEH7eQPaFeuUGhxQkK24Aed2Y
87WuWAGfiDBpIIenv40DZBZjNuGcuuvBrQg3cq+13lixzqns/L5M+keZwySATshUOMx0ja/rgwwL
dXS64KlQ3paY+cfOC+4fauYtzdu0yDt1l3cdO8CCuNxrnajb3INuSYT7sWkhy5fWpjxAL0fusm0s
8mrbVqKfd1nOWNXmj8zl56V4nDhg19IFoMGqottBtuYE7SXYEcEGYu+0zZay79ooW3tDpTtaJYZn
j9Rj96LL3B0r+TP8pMkuB9k3nuB3uguQ7FxeoqsdtbYKPAiRcPCoOonCkL9pAo/i5GaM6ka8gN8Q
DnfVPOX0APcqVsceZOUhEOVp0SX7FKY3rd4IlbXfYVNdzMD6AuV0hSWbm5tJy2IvPPffxNEHE4Zn
Sp30YFRh9igby31YbiF6V7aaP0gw8BCNyGyyRznCQHacn0HoPTPOwXVejsrEqfaXR/rjA9n7gwgT
Rj2noh++9WrOzhnr2hswe6oYx2f9e4Lv4OFyOx/v/X/oqSdGS9K63fDSBoodwDk3wAAF90N9nWWF
C5fb/6b5SQ/A7Zy2zUkFPSn3PWxevvescl4vd2BlI+PWPsMgCgwvmqK9E6mEOPCBOR6XIKAqt9jS
tl4JMls9nfoVmbSjkzMUqYAxQtFGpYt26aIh5Ei9m4U8D261JdqyNiX2ZsKgls8Cr7tD4T3IH4jv
1P4nHpmg/95pPvgbeIGPL0VwFvvvvAA/TFw6j9Ujg9ZuImS3k8MvpBh3ugDt+m33cIk+dNephjGs
BGvzyBVQaxzaGievClyHfBLdXAgTy7pxsjpuRZWHd10ajMJc10WbRZOgOj0Y3MS+Jcz/Dmne8AeH
a98Bax6skaT+HLTQ3wsC1IHr6dpcx6bUkCilKZuIfGw1fApuSFOq6uh2M/378oJf2YJspXVKU967
bSu+qQ5ytspFZd0h020SIDfsyeeg5uyqa4dnU2yMmcB9qfPy0TBdPgMFyh7rOvp9uRsrcWszbPKu
ZkMNNP5JQKcUiVqbeuFx9qZ+C9O4EkY2x0ZVwvVxjSwf8VyZBXdpW5XFSXYo96ZxFqVA820cRmsN
WfcOoXioiIthwpM0F7scK47EJiy7u8Bxh0+Xh2ulTu7ZPBuPeb1LaC/vRjimxiCqJnsgcuZdTsYv
qUL8IPkpY3iVjAd4JhU3sn/uZffgDFvmmmsTZu0XjnG8HgSN8KcflXU85yK7aULKrxxEa29QQceN
7uvqW0oBVFTt7O912wUPLk3ly+UhXNnwbDYOqwOQKKhwziwyGDewh1Ux7eHY9OCl3aexA75ZzhAv
qNOtbGFlyGx2TlWArxEgrn6yJKPqE6PQ8oXiazWOf13u0srSs3k53oiXQSnG5Fy5uQuz2bCZH1Wk
kW4VapPDvzZuS4ryrk6nZ+kPdK6S85srFGwvzyYDMVfDAgzPgPO/1EtPXp/+Lmf6z3XdWrr7rkUw
YLp8alLx2rr9eJh95gJ36yGVD0dnoz631qllyt41kZIsDybIRp/hvSNjKJlBVAKI51wsZ5/Hzroh
N24vnoblFnm5V2shbNN4qKJCUrczv6ukTU+5CdJdRTIJoRmgz6oGUJYxSUPYwIzJjTNWcGBXIPkk
KvoRNqi9Xv4Va2vSyi4S0RIfFE/zQuAF8i0ZK0wehc7J5a+vLUhrk0gVnPw0q7JXw5QGCBSXPSoA
36s9BPR1TVg7RVDCraaAQscrNFrvc3dIbvoQiHg1Jc3G2ljphE36MaweyVRM9Znnsl3M6s3nagLO
tO+H+nC5EysppS1irVK40GVNGp7lgGpLktfYekawIJYbsgTCXAVwrb12H7KpQGOgwJrMvOxVuYtP
Ofg0XwpPXGWI5no2+WcMgObrqOrONOnnMiYFXH9w0c2SKwsjNv9Ht0kTobodnpXP7sc5eeBeUf5v
nPgcfJoCcvp/hOna7Fs7AwtnWdJ2bM7EhXVwtRzhbEEZOwxKypdnfyUGbT6QHhwxmMnpz7It5SeN
whgBdzkx/17+/FoPrBA3We04gUjVGRYRTYwa+/DgyeB5wprbyEHXlq8V5gnUcdK5BuXUm+DyBEzz
MyPqtcpAOjUAa7zdiKal3HO5Q2vjZYV8WLpQ9wEf+6V3CBd3pBwmvBiBLRRmG7nBypD9QROqUELs
k6b6X26AzH1fZcCE9S17vqoLNlVIhbIUaSCjcwohV7gW+/zT7I5kYztZ+/nLXeHdaTZW8CKn7Vyd
QWCu8psKtKoS1o2a1U+BX1bXANhxgbNpQjgK65D5tTmb0IepGxQh/PLKB6c/hKw5aSd4hCtzbovi
N9wPDZDHm7XVJVf5s2L/h2A1nx0mOseYcwJtws9vINi0KtnZpFrufL0pjL2yUql1F9BqhFe7iKaz
cqUTxWSK/H+Fqr2N+tva563I5vAhE844iFewgV8K4XX7/wcCduViSa2gVlRnLEeud1YRzqN2UVXI
YdZ4n0pOdjXOqY4nw0b5eW3BWhGdRKIdp4b2Z+3Pw2c6e8Da+JP47MDt5NvliFtpwiYOiR5rKVDd
iCZqNcciT2QVi9HV09dmcGSzEdhrzSxb5LvQS+agSaso7755DhI4nuPJNO49kR9Rn6xfL3dlZdpt
5GLSwBTQmX1z9qJB3kuwz17gPzJu5GxrX7fye69pO+mijnWW8+DELWfnKUdoX/7pK4FnAxVbWYCB
CTXQc0uWh0VIcd+8cXayDDIjxQxG3eV21qZh6dy7aVguKdSDvdq5TeAZYVDNoUP/N4o7W5iqtY5Y
kZ0BPNoMk0lfpxLhAEiE2oWN/0QKD1YzfrgBh1ubCyvAK9JMOSCqLSRgh1viplEcQDXi8hCtfduK
b9p0LvQ+B3wbUu6ojkOKBabhW6q5KymBTRASM1j4gfaqX8svp3nwuai8G0fQ+7eGZj783dZkS3tw
pSs2aDAZ3dIdK9Ei5VQt1BxwaYNw5I+rxslGBLKKEj+cUWdtXWe8IfMYfI26aOuGtPbTraPa66Ea
1EVVe5adO6d4bZ3cdN/JTZHLte9b0SymJuu05s1PyD+Su7Rz5ie/3xTcW7k229g/go2hyOqxATNL
jJ0bR23P3O4QuZNp2FF7ddjfcTKY/pgMrAxGVMuTGTLdPg/75Kr5+UOwkGYZ1Jz61nvJeZNAHyxh
+77Y1Av5ePz+UCzMHelPjOfBybAczAkVOKimNKqDI9o1y+sPzcKMQ0XVL1v3BcKFhJxJMfr384yz
auPcW5uipWPvdkLQUAXEEDvxq0ldgJwmiHMuFIdJfy3GbDrBP0zuc5I/m6m9btOySVe6qKRwCy5+
AW/nx60DJxDcN7fquB9PiPcGT3/XH6GDAk64NDx52eDQHYqewRTTsG1vL8/HStrjWduiNJUkmdOE
J14BlKLThcWP4w/lreQAIe6v18MgbJVvBoOvvh/ZfEea6LYNAT+L6qncX+7HyjjZaErGgkUDtWEn
1fiJeNCuqwO8eRP/GqFQZP82/Yp5LaQFC12eQS/qDwnAoa84UJqtS97KAfsHnDInRer1s/7lclzu
WtgR7sSSHxSUe/Hgd9l16Y4NpiSZKP3KDPkJGnoie5AaZOjDBP/DLTO9tY4sKcq7BTvObIRQwyzO
gISN8dshrn1I75sQIAA/JJ+um28rziV1sslRZYk7H5vDhxT1L330qrLcYvevLSgr46kUbKvEkOen
JHUReFoHEdnPLjHV4boe2MmO0pQknJTnPJXsk6IwZgyyItxCkS8B/MGd782D9908ELyEuX6P4jQZ
w9z9AdvjSv+Td1MDS9+g9OV+nHWY3M4+HZ2HvCmcn5NE0Byr0Pe+p+OQpce6pu3Q4DnCJf4eXkHu
/Nk4c4v/C0bzg4FWM+rTqCU7O28OpX4AzaNsbpKsypud5xl4kQ8OK+uHIOcUJ0gjuMpOHgrM/Eio
HNyHKggL9jf1356leFRHi/Nm2rbRCbjCDkUCwZvmltZ+LY4tPCPUI8Jh5HsPnEvxj8QQIvdRUVsF
KI4MafLqFJXLt0T21paydU2j0MSJZhmJs1dl7nPbLejZRjxTCAZ/G8Nh48RaQ3PYUNCO0xKKxrnz
q29K9wDF4GQPSvDXoAVPC+4oIEpw0GEnx0S7KKr3Xh9tUWmWmPxgjdjo0NEMAjwPdFDWsPh+i9VK
dgOITZvFq5UxtCGiVcZ74VRh9poG7MntSw7WqkwOpJDRMW/41gPaWjPL39+t9kgVNa1HjGHodAWe
MAB6cnMF0Tk4Kcm02no3WWvG2tzYpLsh8+R01w262EWZvA8FxYvjlB4qSjcujStHMrG2tpKjAi/d
LPkFJ6LbyHHauB99SM71X0B6w60lqjdAamvTb21xI4DthqKYefIQcfwwSqcRJ97mo3hs2jpPrjw6
bcCo6rN0rLphvBMzn3YQfZj2mpDvV22jtlz5tDgmBk4uXmcjffCWh6L6Ekh9jV8ljn1i7wHNRKsw
8fJvJstM85lDq8w96MYprrqW/qGwHfSAT3nl7L+4SianhvW6uu99XdUb+d3HK/YPbe3UlLDjSpLq
RcgoghNeVu8gw9HEKEF9brG7bazZj5fSHwLb8PXGK4HTBycxwTAmx5TEsk/bG1QLNhKXtY5YizUN
J0rSqK5fwg4qlRAmx+2R4YQpGvenaJyt15aPj303sk7lNCcp6/osOJGGRSImwLX3cQEd1435WBso
K9/ms5eN8A6vXxaD1b5PYEJbsGOj4Q12OR7WGrAWrDZu3Uu3pCdq2NNIQrCjYc98gFvBlvHVx7UO
10YfZlFk0o6r+gVWUeNTQcRvH6SlYadhY3eTdoYeVNiZfSqraSOZ+XhHdG3cYTUhTRrHuXrlHXtS
KfnX+Lg9CMEfcrweodQfbrnSrIyeDTysqhlm5kXvnUaO5y+oYRexCH2285vp2+X5WeuLdVJ1Bvpx
gOpVr3UUzBChx7P71OYirjlqOWrAQvanTdvmldVsow89CK7nox8Gn5UDSB3Yq6FxdjOd52sE8pjr
2vjDcYrSTk86e3Wj+mliId+HxVXqYMvHrZD3XMcddVunr6CYOPEEl76TA/XAjdNvbWysSKdlXXUE
SEYAABo1HCqIZalvRZ/U13i3Lj/fCvW0Mnmbhdp5CSBRiDMD12qX4wDvxy1A8tpqtWLdS7QEiMwL
T5KgBrUnmA5I/cnUAaGrztS0v7xkV0bKBhJCI3uoM62nE8CEdfUZuPzORbQ7s7jqMufaoEE2+Sac
Bm1OrB+/eMXyfBB24/Hyr18ZJBsxqKaBDF5fef87mio4teS9rgHKcGHNuFHVWmvDCmqFClzeNIae
cKNL97JMfrTE/R4kY7Gxq69NwdLwu/w2DQrUTTtBTqwqdXeLa5msdrSCoc2VPVgafteAcFPHAU2A
nsQIlC8bIOnW4jVqN9ebpawPDYgQELYcd07coKF8wHKtqzA9qamcxr90GNTjeYI0CIB9Bt69eMZV
ijcPVVVX9fexyVjAdyyVKEcaxd3w70hBmOGVIBmf6v0AmHD+veLePJPY5cp49caIrA25tT/kE3Pw
6eUghSjnTkIQ526As8rh8qpc+7q1OUQduFPJQKoXl+r7N+gAns6u0ZxcBtraFyrYYJeoUJkT8SDt
PVaDynd1QIatYtXKj7exhCQfvGASLj0ttFUAwb2HAI8QG4+jax9f0o53KxGucL00pqtgKZRXu8Y0
xI+jpCdXrnQbNThWjo8SREROqZki757m2iuPeJpbnn0bB2ZRG+vn40q0awt752kIusRUeZ8BQwHF
iKgHHgb3AmXcuJL1nZyC+xB/6NTWVWVlE2LWHsHnyE+VMeMp6Qbcf0MCyebO+eRqfY14ItaVLfMN
AeUhEA0ZTxQOaEc2Q+BwgtLh5YhY+/nWad/2OeN0bJF5jxIQNCB6fVfpWNVqlKioy7bZwMW/OcL/
WfZwbbXvuiDYW4wxv8TEBdC8rp8vnj0QpC7gfZqxKBdPow9WYLPvHBHpk5FyUnQn55a5Z5ngPBz3
kfYK73buZpU8a9gWDtFDmEptpgNtaN7cRDkP3ceh8B36tcMZ5J0gGJG0UZzPDbw0IffL5Mk4fjs7
ew2HxXCMmyCrSxNrwYvXunaCl7TvplPFOi8/Ql+HkHh2YcH1BMGZsPo5sXSCDDTujmqe4lpHMroJ
/MGEX4eWpOqhmWufFDsYb1fNo8P7yv2SJ3lbHn0oSrX/8sjVxQv3vao+JLD6VL/HNkctmDnFnEc/
0sCZeg4ZQlZT/yYSFWXRJyL81us33k3W4sPaASVULmAMn82/SkA6dlkYPVcgJHQ9cW9CgKxjty5+
p8Apx6xvt1R9Vq4uzNoYVcYZg7bojIqHR+gn4fGu+wSTIPaznfo5GPZByGTUHThzSY3aC1xW95dX
98quZqMqR9VUKYMH7eccdqAPIxw2PnljsCVLthI7NqASFdVshNP9fJJlwD9VQzZ/ob3yAQ50gKG9
3IMVAK9r4yjhFWRCL8i9z6TI/4+zN+uOE+fahn8RayGEQJxCDXbZ8VCOM52wOk4iIQYJkMTw69+r
+qifulOu7/NJeq10N5SEtrT31jXcRBrd/X+Bw6V/jhN2OwJqLxJ+U1P/uiSkOBEcG3HVTij6V3P7
L1F7DrTUJ2QiSE7BjypceXmQC/qxn9O5lEGz5XEwwZh6HBu9S9op6e9K3og4b1jd8Sr3c7k8sa6P
h/usHlhSBL4cyxwsvWXZJKK1YzHNtBWvcLpbl4MYRDY8Ja5Lq7s2zDDs10m11aL2y6CTeqPtyNfX
amnVvG8tmPx5fFIje8tOUs+HQY4dpgZSdKiySlBKg13oUuHhqyk7LLdyoooXtQOUtFjnDhLFW1UL
3/4JwZhRMPbS1ZzdRHOadc9lDcLtcYLe1fSphu1vtO2hcbf8rAnOw4fVohv/yms3rN+gn0iWT7wZ
Tfd7rCLsOoWwfGIsbwbZQVhASdMFj8sAHb4XGTEWH6E6JkCXsKqmzxqAgrgYOhu9tD6YVLEutoa9
H1xsyWc4dlTVFwmDAXKfTY3MXs0UDCCYQisoKkroV5V7lizr4HLIcVh+m+DPfg/xFJpsDLhbfNsN
wOXvmQiA+oaUshuKzjVOPaQhJA1zh143uAgjCW7FGCz178REq4GQcTm6xwiagfReRyF8mKJG037f
VTET9/BClBAeqWkUk5s50lmQYyRs/IlLxdjU+Yz20Lj12Nv4repBtfokfOq7+249YbsSOtly70Zd
6z+rgS1ptY3V5Id9Q9APH7osq++h8QcynRiRcYeFTUcQDoo4abvyZ9cvIXsO7bTiAhByX4rvaAM9
lNy2vIxHCNvOsV7zqUt9/TmNGWXPDH5MggNJphb/BCuvFH2yWFVwptska1V2b71vUZWU8BmpIBGe
ZenvBRh98TwxxehhEZn6iXXkAPh2IgXmt6yS1e6wOj0dv2vpuvirkq1a99CVSadiKUcLPrjRmZlx
mOooBiMmI+WGnvyJN4BBl/XWuyoK93wCXu+2CtFqRgciw8Ud+hJ2uF/BMSUkb5rG1nXRERn0h2GJ
ysfZdaMvSil8f1DJEMy70hFdwjSgXl4og2PWNwqKkd0ks+DBTgLdm9ygqYmYa3Ww6q8ixX3qpgtE
KzZc1GO07Sg0m26msWvGXUL1oDVUw0y8FSPUfXY9DURy8j4w6nZqoEt5yCy162ZUWefuTAV0zz7R
Jo62jCy8v4NSvPmciAycoI6I+m3EYT09o3EIOZ98TfrTgrLeJYdZ1Kk7pBxicnPOwhBL2EUr4C5p
axLzSeNqSUxQYusjWW2iOWD9HSKtB/QTXYPoWC5UTzAQTGiYYRPIHPoUFUyMXSFlHL7yAYjIIAd7
0pcz+Ck+CzAlJip3pAuSf5rS++ZTyqLSvNbMsGyjepdBd7NtbPMSRDFO9DYGXeGxMV5HD8jr1+yl
D+dO7RWa6sMP6OqZ2ud+ke30p6FRIz+3Jx/SAy79CAOAkTdsz3ohgq3ABEcb2Uiq9o1eRLKJQqNx
L0NjxrYIqaQ6hKWCgNrIqOB7gau18qaGP3Z3y1bIiBRxD6T7n6w2NjiAMJgCtW+qIJX50JhJHtYS
XM0nl8bK3nRadabaoRcsh+9JMEINIuAeTIhmiPhr2VD/bW2HtKzySbux3HhYNY0bQkI5f8PTYNKU
x7ZCgw9OKQJV2CYr1+ZaC/bSUXyWJ09pOdNIyOGxXSfctYFwWmuwP2X95/2D8tLzT3//nwKmBxSh
a20YfIYd4WDv2oZg7UZzn5Yf61ydA+gFSdQ4zZw8grS84Hao7VR0CHA9mm3fH8FfPWCR6LOz2hfw
1CZFJtHehSdToujE1RGV+FqFWDWZvh+dvAHJvM2xrbocXve/KupuJNizAeMfa5SfW2/EZR32OOjn
x5igIYEuTpAvCuB66+YPNlX+rQ/++6FcBBX7RK6PrhLZK/Z13mxw+pBrIkKn7s9fMpZzWD0O/awZ
nPKPyYzGKJQjxw3kuGDfEjrYatf+5f2vdSGRPgfXh+BZqlhU7d2//ipxNr/yRj/1o/x1ysfAx0WH
0z100VWY94Vs89yRQ8PFPlHobJ7QVHybpNgzIgu+AHhV13hal6burKFWRWsXzaryj+sKvGnask1l
G7dT1G0yWKAV78/chV58fLYTtD0BExYe95/jjvs6d2WTgDAS8v1UD+JZNOmvGXIK77/rwq4Qn+0K
MW/lLPvaPXJvdZ/kCYujU/By2HteydAvLYSzCrrFKCidhvAQhtXjiajPdXwX14DROqkP8LtF8AD2
OlwlxV5aCGfbhLZr5kcX+sd+gMcnJFpiEMtBxFbzNQ7pBXAE+V9Yft2WxqbNXdKi4HAKDloL5FBB
9Oh3QrL7iLll0y+gtDeSPzVIYK+sjUuTeVYq1rQNliZL/APSt6zdUYgj9hwSF52Jb0atY1x1othf
UUOKOLudS9jh5CYOBsKv/IALC+YcwT/BqCoo66G5g0X3VO9LupTylsq0uabjdGluz208WqSfXZ3O
5BCPwMpV04NL+ZMjUTFxdv9vPefmJJ8h6JKeKGfvx8GFeT1H86Nr6NdAh82dwCIFGF4VmkGvJcqw
bpKWfY5X/klleB1E4369/8oLYX4uTlyZDKbGy2kmU4IazhPUxC1OFJYnipEfVK/VipIQKh0f/HRn
+4oWZUB6wQmuSuqwKoQMrd6QrgKA6P0RXVobZ5tJlQYe9oad++zQRQ6gtmYStJ1IFHzw+Wc7SR3B
8SJslxWBjd9cDjAlRAV3DSx/aQmcbRt9Ese2LpPlEcgKmfK8j9Bdh0ZrmmQyB70tnm+hT6EyloeQ
W2Xfqs40vsqV4/U12OuFnYueNZ+4ahYobaT+cRrXEHJJBtrLQ+cLAAL05v1vdOkVZxvIFFJA4/g6
oc/cQLC3EAqwETQP2Dr4X2kGBaor+eaF5X1OB2g5IbEjrXssZ85fw8A297wF6tzKWRfoUTR3JPX+
Su556WVn3flo9X4WLWnvnIEYp1unB8jt3vV9q4pp6Z5gZnzlRRemLzr9gP8kZ6JvaBcanC1cGeDT
IPNcTifdKgBNrmSYl/a//xEKrmlKwDsPD/GpUhYgaZzEq5IkfER/4UZ4edNPcItd6+wTKbsr3ecL
oXvOIYjLFp0rMfePJQAaC0C+QU0LuazZeuUFF3qc0dne0I4ukJqT+u5fIlsYoyLFF1pQT+GeCRdm
Mrk3VLvd+6v80nDOdorWrD6MfV/d4bYsEUWtayiKMz+k399//oVE8Bz/PvWJ8mlf2UeA7FfU6Jkr
UyCiI/jaBbspisrK7zq+wjz1Stj+7YUshSrO/113TiWzGtYs3mpSPSamhrsdNj63qiMgi9d2wEsv
Of39fxb3YuDfFbdAyvRuvC1D91JO6ZPS1aOkV40e/vZlTgM5O4REFM10SiKQuGfmn6q41/dUzM21
IVx6/Onv/zMEHU7E8hSPj5py/FlDN/wbG6bsy///z3768efLigSRT+sw3iYOpApB4mmLPmCgCrTv
bSF5jT8/9qazw8hmq1/hHNK+zIp/Gi07lLBJyNtO34cx+ef9d/xt0zyN5uy0GXkJpbF0bl94LX+U
rTkQP774EYBYSEwRdtUV/NKyOjtyuEjQrGx7+RLCdSMcT9CihkDIA1x4oEffH8uF735+2oRwBc9c
otGJbml96Aca5oHQ2Qd2fczUOfvMCiuayDN7xOXQ/HltKg+Pp6b9VIn6IwS30yvOArzV89CzmNtj
PdDmBro+omiSq0TJC5/6/EwBpjatlO2iLV+ggi1I+A/6t1sY9qHlmsTbeb6Gh/zb+Xgaxll4Wxta
AnFJe8ygg5QjH+yKpZnELXXjh8yq8IqzEI+pRWKUNvNRZnrJveek8Eiltx9bSGchXob9NKppwgAY
qow0SAFK5dHX9x9+IRLOjw0dZ1yEq4y2oVteIdt9Myn/nE3DrWw++vvPgjpqBzbENsmO6ILeLBmc
ehqhPpLgn77uWSTDawuEFlL6owlC6ORAQ7JYhLyGD7mwds7JUiVECBdO+vEoI1dudefheBoP644u
7Bog+MI2cU6XgkslmcPJjcc4uHfl77T+2PZzzpOyXQxZqc6kR5GRP2GSdFs1p9d0aS796LNjeVYp
4Mt1iXkhyTbr7Cewr/bvL8hLjz4LV7i9QXfPhXi0xIXAHN0I+cE981xJflyaBHc583BEHXtH/fSl
glxVHnF35YS89NPPAhXbJZfM8eGYrTFpPsFkJXJHChrsNeTHhWD998L5P6lED6eYdrbdcExMcgy6
8duE3hVj4TcTdK/vT/+lFX8WrMI6Ep46yseKTQ8TlNzyoElurbx6P31pks4Cdhwa1bQz6Y+zbfs8
jCBZPJL6ShJ84eHnDCFcDAfttOjhOJrM5804/XAxvQbmujD75yQgA3cOrYYJDx/7ZR+Emb5ZotEd
hizRxRJDOvhDn+CcCcQD3F+fyP1HkCYbX6ysE3MxdVH4Bu3iaNy8/5YL5++5WDxQMrigiLU76qB+
mAm9q9Loa9uj3y6iOxqx48decxbOYmSqIobGRz+wDUyVvjfTcDA62ZIWhHZGr5n+XVi3/8MFikY5
jpOajxBD2Ajr877VG8myK32eS48/C+0RyGSgfJQ5Im9sciSpURETeGgAU1Ht3p+pS8vrLL9mMOPB
DZ/pjybt78IECglIrdMEjnCje33/FZdGcRbcSYObz1jJ+eigbhiCM9tJgIY+wl7CUXzOAEIvdKzb
ZJyPtcpM0TOhc/RTPnScpdmpRfafrY9BnYV0HbYNQoJS5NEY+9eRqvHKxvH3mUmzs25NmRibONn1
x17oL0I3b9x2e0lgW/v+zP99Y0LT6v/+/BYWb86OZXSsSdlsyiaWBfDz157+t04GS9NzSfgOt95V
PXB6FBBgbXyyBUKioKza1obfBKeLddpeiefTfJ9f1Z1edZrA/34HoAGhjxRFoLOg+GvJnrKgABz6
xwhOi87cM0TqvmjE9/vzdul1p/n8z+um0moDay96RF1wPHlIpbS/T+34EFZl8e/IwMQdgSJ8/3WX
PtNZmPdBlNnVlwYZgsH4ZFrp53Vk5lov4NIyO4txGwWRgYGoOdo6/TXp7FfUQsWvQrv2Q/tUmp1F
eDwOtO8Ggn1qhShWyde9BZENh8k1WYq/HxtpdnZ8W8KkMdDRPlpiv0EZ+qDWdo/ySuSdGQ+4yL0C
br7wnnPuFMzPDPU9Zkqvy56KdAts9k9ctR8g1fP/4TUXPvg5YUp0QZlGMGU5Nmhq59aFplDLem1H
vPC5z0lSFWArmQJHFXEJu/l5LLsc1q7VbiUfkilAPPLTafKfAIl9QOMZWr9HVQ8/fWftRnpdXllN
fz+S0nNW1JIAJqvrzh2rxN8AlfOQTdML+nHfmg8ZTJx+/1mAl81iycS0PgbZWh8EaaFn3lbsygAu
fd6zeC4bBq1JSt0RbdDfbARS5hkSUEv99P52cWmRnoVzSSvNTeW640me85Qwu77eJbBRyLi5j0FP
uzKMS9/hLKqhDNAuql/tESaugDA31Qoq54oObF5LxT+PTSY/vz+iSxN2Ft5Qw+cylno9+gValmQB
DX1Y5MeyKJwe/3exLuxkCdx0+pgEdCoAy4PlVdzG+VBV+uf7A7gQcucMKdUOI8s61R0JVa7owbTL
SzRec97C+uz9V1z4Guc8Kba2fqBs6I7DtD4m6OlWKdvgpNydKqX3X3FpFGdRLRdkZzho2+OEfBAs
yAMwy/cgAH3wHDpXVVfQlIk7VbZHurZVAf37KWcQmt2KflyvZDyXZukssIUPzGQjzJIRwRM4PGKH
1Oq+imtge9rmy/vzdOklZ/FdObBFIm66Y4j7jTtwLM1nnNvlFhqa0yYCbOkjChfYps5l1RMGM+i6
TSH6E+ovFAaBp7uIUx4yWDBf3x/MhdhLz6K8j4RJwFJsjkltJ3AteLuJ3VW+9qWpOovsuGmn1UJk
+YgN91FByVyy9eup02rUNSTIhVV7znZKzJqNUMCqjsRUEP5sTQUdjiV4yzhUVN6fo0uvOMvTJTyG
xySFXTJL6d1EwP9FVp0H/ENEYHzo/yE9AWA+ab3K4xzSQ5d5yGdeIzTz+N8t4i/Z8znVickBUOQ+
8Nu5XtYKFj+ULOylzyAq7zYT46liG9oFvG9BQ6PZEAGPPMl4xh1Ca9IIdMMohGxHD3Ni+LtlJbzh
+wI294GEMXlfahgU6lHV0AVvYwBbN1AtisQxYc2AbwHdqoT8XBacJb9CCqKkeOzEZAILKfFxTr4l
Zmz7H0AITVrmi1mb8i2qMzseejvNAPdKiobWIaTwbwbS10PQ0hTVNIxATTO2kK0FOOGAe0jW4of2
4VhB69J1/ZDTgIKwk9cunmF+M7ulBOMgJWkGrC/QmRxNJtXK2D/ZCr5WNGcQ0Ob3JU8W+4U6Utui
JoC/TEFY/VLtCmHLogZgl6YoQExA9iqE13x42yZ0EI8KP2lYASyHVMvbMIFRbDaccb8ODx1oSTQA
dGFsgnrLG1gurzmBsJN+QnVWzgC7AGfMooLWxEFgB2r1M/+RxBa8t7ntA2SiSbBW6bdpjSfPnhtL
u6QpTAKhNrJJSk4WnxOgGMg/wBBXw4OZmy4wBezXOa58o5ms6ZfOw8DaF2qtffoyQthL/AiZTvtu
C70pHsyFbAaN+zwPqGU7bmJm6r7NSeY8GNHV5Dwp8wyagNrkUzTJZC/rukHDW0nV18m+r7OojiAT
vbLkJwRdgEAAdK4qaV0MI27ufyvTswy+akks6Z20a/Ap43OGwTp47uXDaobs2K/A3d9kYxzGf9zI
pXrLRpiLNTujqB7rHJcsXlBQXmHm9Abv17B6dRasMHvnOZ3SMYd5txRt7hI/jf2h9hRAlt0SNHCg
yJda8gW63HP2lg7WL8s2muw0qR3Mr2U05FlMUYMvQD+BCaKwmMIfXd0EmS6amDPxKw3jahJbwbI6
eQhIHTUNLHBqxv4JAmGJ2gUOymY/TLfKlOYDGRf5Uq74Ka8mUuv4uC5c608jXBZGuRv8IOjvLGGd
r4qIr7Em+RS0y7D1aL6Rx6XsZVVvu7aeE+jcZnro7SYd69K/pGzVUubEML/8XGTvh+oe+5DL7heQ
o8oZlLi0syTXPk3R5BTWdKzJU9gsy3VLxaDm9T7TVdf8dMDrJ6rouObrvYHWD/thgEVfD224jlmw
U2ai8beMBDXnu8kFyfoHEJLE3cZhb9N5M8PPzn3mcHng34Gglz6+M0mYyHQTw0Yn3jm+mPJTFJep
eaRYVeR2TavRPyTw0PT7fmLS3im1BN7tgnCh3f06LVP12k/REnwpS9qnQz6gXZczKILigktNfTQd
jGBpq+DEzsb4i4aG//gtHVhQTkUbjV35krGFDj/nIIUnZR5FI9U3uswiVI4QNkpsHjMIjQKw3BnZ
Pw0ZzyoBKzRqEAJdKWW/5FkT2XbbukXVv1SwoqmR61539qWLnAPdIiBAHTTMOgPzWTsuAFUn+Mcm
BrtzPrQ1nF2+085m1RHNwDHYNFKITOyI92sCJ6apil8zsrbzQWEbZLDcCFQY/uPhNwuGK48mP3b3
AFF4XHNHoBLYKtelndHfCgjpX9ipYlHFQqG9UPS19pbmc7wQ1RWAyyMwYx3iovFNKNG0ZCskKB7g
l0yz6+9YtfRG5PPgw+CNwf7Ovw41LZMvFswHvhmmMqzwc+vqJR3A9N6t0qz6aYL22WGwrM/ivKpi
K9oC0SjI69zUU/TkBtPoOgfz1AdvXe+J7TcqbjKfoOHU0+oHaWodPJZLJqzMGztHvi8gzzfTYBNC
2Fc+BYmWgI9jz1TZH9qqhj6f/NhGkcOPdtIHnrpe/45AutBfTzag1Z80CfrlR2RxOEXbBNnqjOug
chC7yJt0XgrDqtR+9VRVdtcT1sVzUY7jaI9zXRumcy4Dm/Q5gSCafsJ209cPaPTJ9TnkI21lEZCl
m/+IylYo0eO2EmrvhwHMDfgm2xGKTzB4a+0/Cfd+eVzLBXt7PsP08sS5gMFOBTChJOYwjFmZlblc
vUl+dTD8BDEFQJAaoHkwR5t9GCCsHlZIorVfhaGrfIiJM2MxRs3MfQE9Q21fgrRW6x3VbSu/l5PI
7DdokbHshq2TmEju1zIZ4x2UVNvkKTIhQOb57Mu6Lu+Qo0AfbzUdD+NNTasBEREncQJG0Yxyq81B
qV57nXulT/BqtGv6CtwmCgYbbD9wOPfmBgUgDB9fSwVl9frTgkgR6n6Urebz3Ypzc/JFZEwHZEOR
CVaNBxv0WdTtBGvM2Odz5d3wPVuGMHjAbomxFGA26eANDN/Ib8pUd6zOS6qGdr96lB8RjCsrQ34h
fqlJcshU+yhfkbZ852LGWugpYIimEEPUQ6VucVCA+1KnRg9LjmM+xrEjwUeZi6DsYuycMWHxpo/K
Vu35ani16Ww8Vekh0xNaboVK4dAX5uCWK0gCp3EafHUW9GBc0zUsfl4WpK67eXBgPO0VAWnneR5b
hwfDd4zhWr9S3TrvZ1ZbtsNeL5cfWQsmcJEl1VT5Q6MA+49BleHY6Tcla5bpNlNTxI+QE/cT0OVU
NLM7UQCBPsnbRKSI9iUNOty4j32cgb02girY6wPkDbtGIxmajb2f5dxDnMYIPk10h4+5uCcp0Sn5
KcFhZRC0hX1kjE/BoXaR1tAZF9syVa7ds7TszM95jvrYbIcuXOEHXgU1CXdQVsIcl5H/J8JAiczl
Qmbfb1oKLli06/GvVVJ0sPgFM7ENiW73EkTEZF9WpG/vSwMy6aPALqBD3G3Oy6Jy5ypt7lUFQbGh
CGgjzGYF+EbkMFMSHpdwQaD0BrrLi/4WGzrLfAILMbyBZERyILjNzDLI7qjYI/V0ppua3CNzbNei
nCH6WBaz8j4Vt16BHCqBPOodeegakG33OFbA1kLOOZd04+sS7nhE6RnqGVCiq+tNNps6foOB+FCB
RlASueQyBs1u3fZh+nWaoyp56Wwv1+90jZBaFDCOgcDVxooSSiIF525ZZQER905/WgHvhOoVJF+n
NIfuZc9dDjrpgsLfT4bYT7MIx4OvZoswbWnIfFA0Jzl2A0DCiIN0W0I+JOoAhUhD8dsPGes/t7JW
8c3UrFE/3kYqJXzZdbaJZ7mzKlXBT+GzdhE7EddLOeVZ1qsSblqQhfs9LiYCQ7CvK6r9JmLhMkVF
BuVgjhvPJDB5ODpKfI6ZnpIEbQrXsk8dMjL7C/RLJMQ50KguDG9Wz1r5p11BT+2QxJJwnHOi4JE3
3zfpLOjWcGrGeANAjZ6nPYvhJa7ythw5NnObJFMI95OpiroHwITG4Bh1kOv4uqiZALPcrTBeTTZw
BHcdCKnYcCH4GwISIp+DvlnvZAiNEZPLAd/z6N3K23thlej9BiQ4Q+vbiE+Wtns4TvvKHKTIjPk5
wGfUrBs1ZQSuEhnvUjccBvxRe3Bn8WX0TaMiGq9ICRIb+S3AG9Ik+6bqnDNbpDMjRE5U69hQ75kL
SOOPfAG/P9tm1MU1YCTAaXYH3PAauRadIJl0O4DH/glWFRZAI3bw7EJ2zfwz76yKLZL5EizHAiTQ
KnAbKBmgjkHTw8ZLVaynRKjaKDDzxhHpcsZkvYOk5iTErgbnaTK57eAo0yAD8kkMwwakNvLXygYD
wRAO55/sa4QUsP0STVj34Q1yDzr5rfSV7086Rk28ugJ7S7kOt3wQqNpu63RJDNk5mO6kBqoFge39
swopXWO0EJtu1KCIQH82zjvK6KxyFrCR33VIPrzEV1Hx8pR208i+rsQYfM4w7affEuK4UEZYTGbY
bkEzL0ESWCNU30YLedN/ZOKE5IDzVwNFMJPJ8L4Itav4m4kGnPdcrkjhNtzLgH0hYlLNk4JqQ/No
ZCjoN2dM3R7r0ZVRuMvqiaMuq9aB8bpoYPiKjmRDwyZAesEngJRyR3BxnW5sWdUN2/gOPE+x6UrP
cfHIvLYoTubAjw9NMpOGApilk/YZihxQrYX+pY+9BpkUJx/8oXrpUEstFU6iaNM0teP7ksEwZcqb
MkzXrHCdW5JvEDdV6/emt8Z99aDyLGIDcZEufFUS3uh+S2fEepXX4SRwpi9+cfWdSGFK9oeGLobJ
F9ReoaFRzC3pE7n1aQjpsTyw4J7GT5RiFU15DZ3Tpc51Eo0hJnOG9KkpEsjTzr/ADg2AolpTnIEt
/PdYGKY5xt6VuA2ViimCsypy4q235UieiS1PIlQ19uRN3Gj8L62KRMnytavnfoB4RprNXQ7NTFAL
t0jfqvVtWqsJ+zi8XmHzRyyryuENJumyIrhT7LoFLhxzNaPuWqq6irvconXQZw8Sd1vjwcRYaQxA
qaQin0OytGOIoaZJg2IaCV37K2hhsZgUkEZZGlZASSlTYPOAaMw/KxwdyhRGYpGcmhDTyPcd77Gs
lNQV+x5Og46eVtKgOqBVI9ycp5lv7AMkR4foAez7eoKclBhS9QkikUu4WViSojOAwoiZu2xOHapa
sVZoByOPolS99emIlQiCe90tj6p3DRI7J2IS/EBJpPldCoU91+ztVMbr19pzcWKsmF51fY6S0o5f
o7gHSzYHR5ejCGv65OSOq0MCGV/4pSfuR5n1ASjDAAjWwUMQw/RsyHk1h9D1zNuZUsFyD7MRVzmS
vrTgVU8+N2qFgx5W54T9XVWAt8E/SXG0Eu5M1GVhvOuStg2CfBqm5HcZ1B1qAlQ2dgHzG1B9VkRo
BFGUW1MwdllBl3Wem104k6WG2LdoDXdwFmq4vWtS2/TjtnO9C7AjQOFkYsWiAVxX923reYjDrS+t
0FtdoipLNpSttvIFpB3Q48HtbIhgygmCjPxKgiBVFkpBICLuARfXy2sdrifqEhLHxuXLIqqXlrOW
IqEypUPGPE1TRn8JsXD6DToOY/W71CBFz0jc+3F4VCO2m9dsArLysyC0POmTjCtJ79oIshooZAKi
k2PYwwSqQlNAygYlPXECFZWgul++8hlx8CmxXYiwgicBwFPM81h0xWz6xN5bASG7fRqULW3zUbmy
umEC95uPzQolhGUjQ47gLahmvSR5i5KofrAx/JjGApTzernviI2i16hFG2BPB10OalMpFSUv8AdY
y0cgN00mN3NTDYArNGGE55zEY6zpv2ohkYgUZMF80j0EUBKDozOc07UQWnt9nFBblMPB2tmjVduU
ENyEQsO86sMKQ+uFAdU6CQlxXVKXyFHRbfRwE+XryMddROAzbnL4B0J7/aTNkIbfNKMVLGha3tFS
5tB4lmUMw2iUphTNf2R3L2Pado0twnLV7U8CefiebRTBJA35HMQwSypOewy4+UrUWP34UejM6SI+
NYxgSZyNffQFMTjUUC4rIQQNmEyqlz4pBuSuuMyYKy0eNfKFihUMuMRUoM6qAsD5e6Sa9duCfXw9
6K6v1aNMYrJ8X3wDehg+nIuRG0LFo99xB62SJ35KspctJJk7+a1K6lLzxzArl8RuTWCqOdgPBIY4
yyGAvLqKtnZglrW7qIJH+ryPHXULGkgoPludO5wYYNefyjNW4D+XUAEYcTgVPYj5YNZOs4YG0j5F
2cHUzUraBACglkOJz27m+f9xdF7LkepaGH4iqsjhFujk7O0wHt9Q9oyHJJKEEPD05+tzvXd57G6Q
1vqjdthzqxIHS5sxQ+r5tectt/t3e1xjjFSCtI1wujQjAF15tgiNWOXLTOzQ07xSZPUY8t5U1D9Z
FYNEHpJgVH0NErww/M9PhhUzVB3V8aEOy1gXkClVoy9qQR95MN7WikxOA/paFCxNuKVByffSpT0p
TdBqfqOs33Houcc4VC/GtdciazyS5/8S1Gu0SqmMZ35Mo3EJvP6yVJINmVN+HsQTuS1h/TX1ixhv
cLfbxZQVdunzorVqmWbJ39WDMh4JK2+d30Yy0/DPb40EpIxdstpfzFJWSwjrPSsxpqgrGu/I3dcX
41mzES/FK23B6/C6KnIt/kAyWlMN3j7N8792bl1+EWE68TqJwFa3UcDNlxygrZAoHqh6cNcHl5uX
tytJ5tnXqc2dJrZD4dmrVx4HVrlmz5JBO+WXMPjh+TiGPazlhV+YUzQzQbm5N40/iOkQ+E3vvpiN
fLMhW1UA3uUVGLVvKDhaom87wXuqibCwev+NsdbUUzp4ypPHGGQvhD6b9uE0trQjgb2Jagq2TLAA
sTq5M7NLx1YxPc6CvBQOQyfyyyNQA3xbxpfji48gpKLrP5vFuaa9goPzv4kWhW1OIzaC6t63Ni98
H/siKf9OLQ4GpDFCm4UeduCR5BnAxVp+8bD22wsTtBffE8m/D3erbtavduEiL0gIWPaEzmngPWoN
nCax70smFPtcetG2fIk24P5xRUgwCQ7QZMzHopqaKS+2ypdpyH6ylNkKjCKeIMXqeP1VBmw4XsZ3
uxYPw7q56yEko9lmbYt7URa5HsJN/iOVJgQ3Tuo6/LJ3GlXfXA4RvWWJzXllbgo3ampIwqWZ4xtu
fueF+BX6RxXA35ZOkhk43Sun5oNtKKA6YtWwo8zqWSbvik6u0w3PrD56u1PzsZRXJLzC0XVFRKWs
b0tWDnWBhnBUSpvEsGX8wR0Aeb+o5pAk1v6Bx7H9rJqFL6rVk2/dtpOXhFz0rqXsVIweQfYikQo0
LFzEZfNl9GjYHW89v27vg3lkl/AL3d+UnR9RfxvI+TMkF+Kt2Dv3F7t5+CewdxKOEntZzlLgC3A1
QSppMzj9KRRj0WUrR/180sEe2XyiVfUOjL+9dF0wbVkxSfdTkuby3AVa341kWyqo59XHQk6Ehsyg
lPTRYRA5Vl43PuzF2HoH0wTmp9kDP3kRDNvhf17BFHhZptFpgMQHolb7cmxUPgbF+DUnrrwk3uYx
+xbtPmem3PF9con332A6wfwHwf6V+ZQgwEfgw3HMW14WIIjETMOp361Envatopsgnq3Ky8uNLqyz
Ozs8b5jFKvuG104zzgZe4+bFPPUfItjs8jTsbQjgEA5+2pDSJHN3K7c/crW3G88PmQX2RXiE1Bg9
PSbOIKOrzyV4H2oVfveYLB3efOU3WckdEh1069cfgbgGBm1RaaqUlvK4e5hsTeaLp8r2qd0UoTmr
H7TefSLH4MWeyo0EYEEE3ZkZxbsHYHS/GyfmyCMGM7nxFC/wNcTFBekKrD2Izp0RfX+WQEbTgReR
dHvanIMHDckVPgRLu0dZ0IlghZWR/cvYbwRK0QLR9KmHMvXGauYG1Fow+jF2rMObXju+ToDWLsnI
sGqCC7h20WRiJAEoxT1WTpmjNfkxkVvqf/4+aPloGhurdEX40y/2kM3PZUzNVR6LffvljBG5PECO
UH4zy0yb6UhO1V3oJKt3mj0G71MStGTT9mw3Vk78ol79lIW4Qjto75RQXONsgtt6dYhidGLbeWG8
5T4b+byYMKt6d2nYAu04EGs1PqggsOx8Qp8HczP2hCms9tLs59UC+ssK1/DdIwtAkQuwr77aeQNT
KUmwFEf4xUBdFu1u/8DjkuZmaUi0OsuSLMK0j5pmvS+t60cFaiHb3I16/+yvsmizKCLFlOCc5r8W
N+y1eOTqVo5Km01xasJxvSxMpuSPGX/BudFvxFtxCPD/JEMrhh8VbdVr7IdEPpeukd5xCoe6zRKv
roNjYwIg5slKSv8mnlZ55yselHPFhDM9K18GDyImyO5o9ih57rSsYEfCjvE+qfVvp0HdngWTqW9H
f6+6kzDc/Df7qsPrJR6o8TBzYyeZb7u6z4qdmKZUtHPkPMT9toO2zmwH3NCYT95NMlQ228NgAjA3
MU1gF+PePPtdy+Mvh8Z9qKDMLhsBvjKfkpaIkcS3sNT3razOYRgrhwbkaSU7KeKWS1dYsFdKi73X
cqyG5c5UM2bvGB50OjlQrq+onfvHOKyC8Kn0DK/2iNyiOcxsgfzjkx+3p1FokfflHu6PhRD83cxM
6tU1qyCJaIwL55fuEuenisbwe63DquC205XbPMIXyuIA4lHbWc2c75Bo1Hl+1hP+aW6dtp/rG5BM
U/zWUtfsqiOD/6vyvfaf0Es05n20B/rGs6XP1TSHwbVmdFEV+qjGFbzyZrf918CvIE8HZ7Hnd2NF
hktzRBjX3jSEb8Pp+9XoUObQz1U+z2UlUjeC6cz5K+3tZwyLab9lFHGnJwVfByklie7OiIyT81np
svsqVg7nE2CJdC42/49PrYrctjtClKM567izo3zhV7NZuKaieNmY9rZz4oGapdKrID26xQ8eOo/z
nAX8evBzOwbdWXT+qi8lEV5jXlwPr4NScfM57nH7u2bKk3/b0XHUuRhr+3FfJ34tmjCKPd2n2Ht0
ZrpEUhcZw53vM2O6Cn/jkRG0+VgJJ3sc/HX5wDHas0Mn1sBovqyefwpju/rpFCFcmZbL3KS78BAo
lOiUMxkCcTv1RpOoUmwXWWx76sYPoLGOczVMf2dKWscqDdxw70+TdGjGCrZicW7mrhR/BfqlZ4ep
yE/tKXGco4ohdm9dREiXkm28/zNMMOvs1YF7ixNN/bfhmLaO4bAn4bnt6sT+9vXiyg/CdRxxRHMX
M6TgS79v13mujj0XkJXLdp7EAYKVa9CeW25uhjYEOvAH6x9Kk1lXBo589qRZWt3ftjdx97frarLp
WlJIM6dIgudWdZ2XWjXBsP8Zp5XhqTUmbO7JC9XLyYKqqM4rxfbheQrZXKnbsbcoE3gAH8ksIxXB
rZAbHIedT+5+a9xoOHee3v2LLBQ/UkaJ21ATR9jbnWctTcTTUqIVUDoSXa5Lt93viBpBr0bASUsV
VBsA9p+YR0LSK9xg7PndevUUt6b947C/xTfbWigvqweEK0z9W7Xek9IPiIrGgYREt6C47lExhovX
pYtrzAVRQuelOdXbrhOZ+W4Q7SeNaG76dp0oGU/gyM7+OVxbcJ/UloxbOlIycFdzD5X5LmXxWcNX
PNogDfI23jXXxTJIZzo4HosW++RErSCoheVgDXbKqtggafqJYps0iot++DfX7jAnJ22I8/uI46pV
48emfZJNHlcKkVxzNwvbHhuE1wnLkPcjq7hgtIEZqPwbYdlqMwcTDV200s/lQxSRUbpZ9fpoBtET
rhoQAZ/pCaXQX6ETh1KqyrQM9HEMsB3SnDRkVNgqGpUCu7OqR9QjVoIPBvQsa9qeRT1mqo5yJhrh
5vN6Vbyz9ZbvBMbJNTciAb8Lk8LnSi+dCiDYdbz+NvQqFAUUe1l+7k6xkudkl8kTHTh7dCqWXT24
PPPVIVjHDeSytK9tVnAjAIy66XUK3V9vwCysqZlaQqXPjoja4alH7j6nsZcM76z762O0O9Nf7gL/
w05msT8TkMd+LuZ5RJzbb974uEQC01nrOMHM8xJtJh2atrIOspsjJvplnd8JsRTD2U6ANC8bchgr
C2aPcIzYJv46L03U3AzXifq22uGuMhEF4wsTV0EZnSuj7kPP8cxVGhfhC+IX90kNlvAOYkDaRgze
WCdTdXQg9rh/qQS6a6CLV04z8nkfde+23Yva6+GCVEJ0hM9Esr5JpgLkwwRdYc6oOJ0+U9gNFi9D
taCXgxNLV6Wu5SCcYbZx9xyxCG9F1wGJ54yo5AfDYHnNoQnDUtzPxP6CXS02VyFdBYPJabt3h/SK
KLWXEVc+RDRfWXPwZy9ZcukLpz0QX+D055DEzOB2bxr5An4Z/9sakdy1iy32dFhr2hKbNgp/hRMl
VO8xBNVP44/N/TJWDoXFvMX2veWQ1KPSkT8EAKBw1esO2xAja6Ix447CA45V4u9GamgrTmUQhtrE
H2KU/v7ZR0VQVhmPedlHmXFVuR9cOZePXW8AkA+0K3X9YwJ/XuZJNFrRxbXJk/phk1ySx832ZoYK
M3PGwR/7+gVNQyXeZ+Sy1rFHsBMd560O3HQt6+S9t7tkvIf5XT8raS37kSC2cn0bN6KOvtukEzbg
9PT/MqfWRLGjMrtz4/drBIAUWew6zldomv6R6c/MJxArwp9cYtasKO/2YlpgcBO/pnEOzje8a32t
ITdXUxkyJteG2nlWmrk/7D4xnEd1jTUmhsEz3mldFB+3BRtTnSbaa0zqGoJEydGMa7rJXFj2g29s
WeYCKPtNl4RtXiBhvTIPE3f5CKcl+sOJ5DLgytiaD0ryy2W2Nc4XtAbdQ2WC/qDYVwmysssxuVhr
XzinCjGMGrJFxw0SOGQfYnpQY6T3XLiR1HfxVAAgp5IprL7rdTk1h1ES7nsIjF3OTwbYuvzqWByt
R4uUZ1DDARjqZVqn9dZyzfhQo8n6wutlx9lAl8rK5OJTbVPu+0K6qFfs80UIvUf33Fb811BHPEg7
E+G9v24dUW/RXhx0V8hn22+TG3eNuzj3GtshE7Uvmu3Jl8XwtvOp1Jkh1zkfPQV+bDHnfXsMzWdn
R8v/VfNUDueVjVocRhREX11s/FeEIfIOVW3yL3HK+XXWMnwe0c68dKLrrXT3pf1B6CFjlzHt/pft
DnaBra56MmIMn3xW8X+FaPoSDLwb37e6TuKfhq3bO019EDkZtCKLOHBz+df0BGmBUO713djLyFxB
9P5hh3/+i8iWoa1AGpMPrc2GsaDXudD77RzLCSXDeVzlDmFBtOxge8SPrMP0GDWxWjxg4CSKznFN
UoUDSbtmEDvTwMGyQ1zZTF5sXJtoj0XvqPc59rdfZcL7dpXzlvksFiiCsZnVqdqqpj2RrGrIGPfX
9jnepuKZI9W6XcKi+SNwKF38eQVlnU1pF8iDYfU2+P7LaDOV5cJWjXczD4oit5LA2Oa87i1aknpb
LnoczBuAtX+YHW/wwZm1tn/pmgOzwkf9Z1586RwLTCOSZBqP4ZoxMdjPtk8YT+YAIia5b49INEh2
5imJlpIpAJ7Ff2fduoLBvprloSCJPsx44mLUL9U6HryBmSYtwEQegpp2qEPJ8KcywgWG4Ci9Xjc3
3UJADdHJwhxLS9g5AOACwl/Jfcv30S23QxvWbQl5T+78GcxqeEdC6IFuG93ZhPC2Zj85RCjfjeY6
A4I5IscTMesSYSJYWWMR2i2DuQyDw1xE1ZNKlnLJ+MUqO7VtBND+aMq/LeOUdWKyFtPdEPauyTd/
FV6OPK1+gctuHt0x7qsHSORJnWQ9ecURYVTT3a/RqIezbhkEy90pAPbJ+36Kk7l6lREPnlsk20Nn
ErfKgNOjszvaqMbLpvKeRUBAUzE0zqurHEoVK2XBJaBWsdm4lOwyz/OrNvWUFndJt/cg7KosmzPo
Z2lf/Cg0XSbUFL9xMhKopfaGORRQihxbeMYvvmbQ7Mg24ae9agaNcYh46Hqrl+l2xS9zj0J6k0ET
JE7W1X1wP9tulGKHX898paBfhhm+MUAIi1VGbBIAAX7a7RQMXInSa95wzwpJ7ILH3A55fdLoQri3
Jqt38nL3TPvqrkL87SNZPbf2RG5MD/CdTXQwmMPQNs1l7SyZz7IxbywLvcyKeocStdqm/cd0rOLL
jNJN5qN0m9OadNFPbcexOKstVgde4YL1o7KUyouu8INDIhw1pi43JvO/WzT3TgfzRu5xV15U4XOw
2jGn0E1bGC++ASwM7pXbtX+sMJmukWc2Jwxop0Ukc1vv910VLSrdVFgtOTAi345HStBdHHjeqUvW
7UB3J2NyZcqwSv1EjQ9tGcGvRbX+pT1KlCHtrf/WIrJfNxO2N3XVJ+8+cf4rA7a/HaKikIYILen9
R+4to+LYI+hD7RXGD7pr3e+uEJH72TbFZpXHrnHa5FyW3mI962tIfkYduBnY2kFbj4EyCCDDrq51
tnHnLifAF1Yu5Y1jzcnOMZhzhDn6rrQ65DTUc0r658j6PbHVUhg2THB5tY5Dcbv0SQRD20fDpyk8
7xJAD1bcj6iUSCrnDVCISugYQWdx2zXBiKKmC+o7wPfxjw4G50RiYvR7b6BbQF7HqjtuTgCNFcai
iPNFAxSdaEFoP2SJsChr7bF9k2AKVRr7ENEpufm9/wIQHdyOQVRHmW/xnqRw8vwRfQdFd6xJypgv
dsnSyOYXefs/Drex+W8LevJq/SJuzB0EUydPC8rKVIa9rk7orHV9KTaplntlVaWHLvhaf+oTNfTj
9URMblQCfMat2n5V04rphmed4GY/Wdp/fa1NmFqy1i8UzgzRsVoa0l42ZZXPoo2m5cxSp9ycYAPt
nbUSRoHUCj3kI2CYRmxuxFMShGtyjEElD93sKCeNNCdFAVj8nfAZtbnYdkMEQodWyhG0GsaL6l50
4Ucf3tLoOi0ZsUWGIDyQR4pY+GjVSnR1BtDk/YsXsHBwhnD7Q12bJrp3bf64onQnZFM9S8FYFstN
VzRLfxxn5aw3oBlXzVCNxvoBgYWXOVEwRecSd/UzHbGhYm69hjeP2jZ8kg51ODS2/pKeiigk9TZ7
Xv7QR1Rux2iwwuh8lUbcks2xZMS4d8gM+UdgJEvU39GKxM40pr3RXpEgF4/cZ4LP3dtxcKzfnrKs
g+/Dwpsexar2r780ZLM9Z/7CylHXq4uiFwUo23hTnUhG59q06uoE2xExmq9V4x9o+YjQ60+BeSqS
vf+e5xb4zkq0v0C7+POnh7bNP43rOrMPiS48LFYUHOJ9/7cHhvDssveT6HJFtgRddsK6sB6j4tfS
cDlC37kPiPbDT/TLY3SUEAIvi7W6nzwD/mNgT9W7coNiQVagwCSZaFEMcQrPv5Rjyw93trc+F5D9
OeGmIDGeSoKnDUb1sCQO6htpY5fJQlUJhNKmdT6HqpH6YSzYGoFtoh0TirubQzzyTwPuht53u4/b
yx5xtHKc8k1ugbN8WEgqT2DnK8ylu90FdErfNkFwXQ86f/ga1rn6aUl6+JQzeCP5/RDd6VYPUmdi
shwrpWbZP1YIcN7WZdTy6NruuJ0Rqfq//SghsxPJVzYzIubMcPt2BOqu+7ybGqdOFfXlDp/bFnDl
deX87a4+QtDN3gqZabfbn1mQ5C2lC9ZtsF2PfOyx+QJniswrHvJSzGDhy0RSTUuf6y1KHhlnlprE
cMCszTgYJvgrFheesw/GOa2RjVWZ0ZuVTqMqD3zKVBH3cpY8oYS2/rO9MSDDWjHHzC11VGendz15
cDXuydT4a/ARrFX4Y8jyeFXuqn9juqgfrhIOk3ZePx0NkNkKFek6X8JB4RmhO34aRDRmhbNzdE0U
6XYjYoZVyIK5gsDdo2g27yZoEvXOwbzTET9ExakElLhA4Bt4XtRSGyLN2nk3HkKVvLB0w1UVbWRJ
xJy1PwrJ2JyqeUKrtYw2GHrvX2kCVFtjl/pVP3z7ix3q+2guxANGFpLVQyuUP4SG1P03MhQlyb0v
1oYURR3cUw5QHCzRWEfKZpx8isPuXiO6TU5YL0AZ6kH5r0ndAWoW+AlkqhDFHKTTDXAzjA1FVrT8
9HWbsGiMW8vUMHoUTC6inPo02CtJlGZX1uQbcttBs0f1/ArA23yFDjJ5aC2w+Tmx+xs9TkAJnH8P
tN5Ub1a/c/TP5QYg2MAZHUbKB95qtx1uq7ovnhIkEa8WojcePHvsjuT6R49WL6BorLk5m9FVJFiE
4feUXOHqIlxRIfXLeld7LsfdVrXzOaYxI8nKfo1Q07RdcOaVNd5tqaXzY/fsGqnk3OkPlecCSM7o
zg+IM8BJnbDdLtNm4gvDq+oOIa8dldBWsPz1rR0NRDhFdhpbUv82U0mO7qa5QR3Wa+6fRRzsIfaP
YO3rORg0k/oQlK2TkcbgXosYxj9BNFs/CReWR7te01IWAcxHBZugvzWzp5ZpbWknFC3YqqgqFH4d
HCzjijrVoVX+QKWU//xa2P9VBQv3A1sJr1Q8LZwKVchCShK9+eY+dU6LN/kf3O9+c5n4y96QAjYf
U7G1zwP2IeukxBp+i5g9NiXfGUgz6eI/a4eN5rgGuvkm7VscNETXvTPYdXWsrRWce92JOcrLYPUu
teHcSROOJZpEzHCW2rUfp8Gj+CPq1umskKYJDLJDaeciZoa+qL5cboZVxLc2Gpa3KsANpycarDBY
rlUF1y3sj0Uh8Rg94x6U6fStZ2/DG7oZ8btqg+WJ8hPgRmxWZ/QawWsFzf8fgk094NFqSZiRek7u
CseLi9MAcz2h6O5sZFO0i+q0Qhzase60RZ8hE1Yu7/sMbeP3rMu0n/tOXrVVkq/agBsUy8CzRxcK
skrd3EPtWd+1NNShxNXs3nOwx/kUeNNFddbu0C4zt/8Gtyr/UhAiDm7IOM4+BmJsuCmAGCJ1JlO9
PgLUWjfAUmhd4MctlxCFfvot9xJcsCttPznsSaIQI28FyPfgJmF8cV2ko3SNtMErY/asEIUkiCv2
oonjm7JlWoI+0zovw3n/u5YIPODVBz8bxRz+WpyQbZgPztwLu4ooMOwRwUGGALN4TA9tGuhoaE7W
hM7wdo6gSJHMwxbSDQJH0gTzTCCDF4TPU9fRliQqPDn27Bn/LPxJdUwNtezX4zzwzmLKDExwMy3D
/rx7nvvsgYMcFSKA6rBRz8MIxZh29VIMDeip59l3LBil/Jim2Qtfd3JGnV+KgbLgN4xgX6yiKZpj
krjzKzPrehdvbOS490CtPNYrcawjzwIp6fl8/X0xbwGINMIb7F5zJgrL+fY3apFlFVq/p/9bXbyo
5sHUNlsH3IsjyjfuqeS9rjdcNpBjA4UXWdA2V+ER564336OnAntEw67rwzKqOD5EqqzjV2TLlXra
DbT5So7SihKmnszI9Be19SizqZv42qLFLE9uVXQvFbDjc9TZQ951yfCfmGw3w3VRDmf2/uXesePg
227HxbkNIn+u3laMFm/A41F46PaJnVpbSeBe1pUqUHCSKB5WZoCyqMj3ruc5pMWjWjA1mtEsm53i
l3XWPW23IfoPc6DwHoOdy6c7SNOuuYOySqRTNennsERsS7JL87jKdbzH8MCFVyCK5nKr4uEABObJ
Z/QLEUmdHYqo5M7ZjVUc1k4NTvPImMsE1eyGRTkpADazHrgtSWnJtESm0GY5eaGFq09d6+81rk1N
3Lm1sAieNcyEC6/aoK6YBkeVmcVERztRuXfzEZHZgMVn6pND6DaTzRvv2BeaTPpnfn0Q5pkEZuJO
eptfoHCbgm/Gjz+C3WGBHpSA/ieotoo5k+3iMxksVsxu3R9Ub6kba07MdyNrFD4yKDZShdBi1MRo
8L8gNHaj+jnGUuOl9jrqR8xkmwYIIYbtRDAy74QTeZi1kReEP+R/w1AEFEXdhhQNXbUkGKKyoNf8
cDQSS5JLjwiBVNo8yYcEz9qEJKQtYqg5t0d8yLI9pp7YyCkvkVa8YTYUINHMlwPkL5/ebej00R+i
V8SZIXV6dKzFgj26vsU9w6599i175bYIPX1QIx6NY1t6+F0jrkK6tCrbHBEswK5ZsfusjOs91pCK
x3preVQcZ9wfkJPJW07Y8tK3sCa5GOwZ+F8ijs1s+rePC210JyAj97gBlz+EMSizpzly6I4Jp8ep
8owFLbZAO78IzQ++UWssXvGCExOz701QnSu+nldco/GDmgJYtQ4pz90aJMNrZBr1oEfdIJ4jOJkP
o+djsASccQrlOecFMi7mP+61htNsFefQjsMl85iu72qYwV8DcNBTjCYWjSYD4UVZK5RbSefMYTBT
9SuaHF6yMnB/e9SMvCczahvmX77sSgTV75Un/g5IYf1ceAKc3F2WGbko9Bd2FJ70Eriidr/joNpu
XJmA+SGvQ7U76QFuALjOeVcF3R9u6w+E8er41lDR+VLjYjol+wSno90RSyZ8OkTtqLF3ZvD3wb9K
DR261aVJ7kZ6fE7XgOJfqDMYzRY3/r3ZbFxpNYywOjwPzjdlO/CghbfMn2oekxtTeeFjpOvuPJQr
DfPGS+7QiAVPnU46RhbsSg1ItLSOI11DL7OMu0dpjcWpxc/1b+6ukpIezO4QNYDuHV7JHr2AjZZI
efQ9dEGw/oldybPU9hVCGEK6E3ZJyBuqsMIjtuG2/e377qz+U/YMdIRbSJydkODJOkSGm1LKR6uH
P3cBqoNWlPFhwJ/zE8C1I+fEeHXscR3wnrf7U4f89kGwDWesrLzag+cGJG4kgfjB1YXiQEpxIcOr
P8VhjXZIdeXnZCOLO4/kvP52Z3Glbrzr8GXg8VkKKjJg0UeWt1Qmqi+rjge6wVC3PwYYp05Wi7kh
d5atbb78sJkvbVmAjxjO/JTLCDFgFnjYBI4CmOt96Vac4nEbuqlXO/gbJV7e5Aa0YHf+c2LymDlp
RuZLwCR2RnfYKTPrfNEsKV7KajkoWzsUUO6TJ343jWdgssMQS1sUbslAEHVtYanYMLlmhI+2X2hQ
i+gYd0KoPIwr/cuCEI3oVIMvTu1kiqOcbX72DtG8rDHNUAhdnGVVsH3cgsm/iRa39RxWITB6iOMs
bSyJBXlv6zqi/LCq8bwmcSUeVBcw+PthTKrTLq8SUMpN4+Xi+ENjn2fY6ZsWO8XzEE7BAgsuKSYb
nTj+24SsZiktE4wK7dRQKKVZjcHGixD5dtDYyIZ6bLz3yNf9vxZVJfXDHnUUGTk68LikEvS2KVrv
iUWIRpv1vg7soMP1EprvyEBY5J0SJa4BVBHyuFyHArSXhs+YrAZArIURz0txLTh5tHcxLuplMT/c
jMtyBwPgvEdbwAbVoASxWCGLJl8dlbyucW+zkbKgYDPY/Pewx7QLf4S789T3ZGRMyqckD9SLzcJf
KCWJ2waj3d6ufgfIkdiIUb3YKl66iugfs0/Y0WpWz+yq0l4oZ63UK+NhtZ5QvXqnchtxqlG51z9y
+lxby8qoaI/1YPO4mXIFVisRyVeQM01DkrBqpMTbPFRUc5Qa01KciOYW4hhGp0cBHaW2icPzsk9X
sNO5ri0TioZssI03ZR6BAT9WLNv4sdqSXeTTGs2PG+Ljh3Cc3I0iRQDNZUKpz9m4Ft3BHXHRZdpI
tOklubSonPjR90CD7Ia7i6u+I+TPwp5Wu4yziwx53qetzGqmIucA7ObbGYKP/seMIM8jc/zngiL0
bBJ//hfHy8jxgnj3a8ISFT67lD3/dIXefmMB6MaTT83alvcTzWAPsuxxL1UiyhM3UvdmNngjq4Ld
29oaP6KoqhE2B4zHq3DkoFtBmgA1L4yog09x35j8xXUCx8clnfBBt3J80DH1BcQb0yKzct1w3AJL
+Jn6H0dntiQnkkTRL8IMAgiC19yz9r1U9YKpJDUEW7AH8PVzmKexnpZapUyIcL9+73EQ2uEvXDoh
ewyN1K0pkTuGbEtNLi18ydov5/aLDZD9QG7E94JzSgxJfxBZYMyubwxnSu3dYyoru5StWRFSIN/B
OIe3CZJ2tVfkn/8b8J4kFwN08yWKW9luLpaucvkmzUikMkpG/79JTMV72wrUun5dzW2yshxL7JJ0
irj7soE1v5mIFJG5ofgGkcfUaoyL/LSSYx9ryuqCyfySy+RzrqtehQdRKnGKq2C5l91Uuh8YfmXw
l1CrYB0bBlI7vzl5YcN/kGEmLiA6QpK2uypy/IjSU9PEVwtBStwuhWxPYBxi9wYfodYnNMWUGeDs
bh6etTH/0dFG9pHEutceTJb0N24ouFcTJfyXcgF7sCPw0fKYQEM85yWqqhJF/ounHwVcENf/Ivm6
vdKe4p7sddn+3RzRLxXAzWynGVTjKa4CjOLezDiS9S4xdNS4Hk2+V2wP9i5dsMzRwXNw4+6Jm+E5
MxVneED3tsgjl9xUi33rBnl49BhAls+szp1hS5CcH93bBdTtb3zgpTkUeKXVA0lMVoUZ8o/b2uBi
zF5ijM0tZ26CDJypAGddXWJiA4hAOPxAnpY/K8a7cseV0dzH0yKqE3s+aa+6buILigm8f1gALaSR
NN90g1Z+Zy2lEDNY4kOXKnc8/aKnWOVv8ZB77UOB7ovFhX94iPxuvgukg6jipxnb7PDP8jfF4jI9
JBAM5B87lpQCU40DpNWqiplt5xJpATPADX/+SiMSK7yrxeyZm4hc5nKIqqL/F84GOEMTdn17zrhn
GSbiM+lvTc7LxkCKvtrskEtpHNt8YKFkRdrzbXAaoS7k1fE/7daqlsF2iVpvTo+OP/TND/UmYuqu
wr5G+yuNj9xoWNTYv+YEivo79CI03yVSMr9r8dVMpEz8fnrFPbvKwxTR2x1KLBvdnvtpnp7StYnp
E5gENh8jtosXzzOlPI59rufzGDbTYxiIxBxBEjSi3EuGQt2t50Y4bBi9aXp9D5/osSXsydC36f0n
CBTLFcd2g7uV1PqNMCU+im5p2rOrVu+dg7irvlzoKRP4eKSuaxTgc7pCgqhyqp5oiW5Z6oGxiYOc
TY0xRpzLwAWbXOoxygjvDoNjHjgZeix0vSva/HlxAhqp1p+ubCEezF1WE6b6h0AXyG8TdiZDtijN
T804XR7Wvh/z55p8JqMeI9f0XIbGNQ9Z5U6IfQDi5PzFWz1GwR7EL1GNAUDI8C+D+WR/Sj3gkt2J
utX1r6xGYX9Cw1zcUyaAgONVDhuHSi3o1JlZVsTYJIhsT/LK9SZVvnjSK1fvEEoi0dcqZpDxnBfa
639mGzDxCLjO6xvBMCr6TTc0BwMarMGsxOVRjGkI3KWugwVf9NZ57G0CemzZ6xb146HlAQgubLH0
IcjgH+3+C5B6woRJFsfq1r3kkX9hB+bU/Cjekv42B10QMBdiKPMFzUqgzgvVQ/GpiyKqql0ZWAug
JWXj7FMjSdteURbD6mFY5lB57BfAi6sxzLBEFQs0nPVwLa5JrBiVMyWL/2OHXynvLM4qwCtOO1j/
u2E2t/WQ0xoEANTbNj7NaSuTmynwBoAdDEqyO2cY+uzfij9ALHzblPBfKeHpCvMB5rnqfQBXln9E
nS/UZw49wk+23aFJ/yHSWoLZLwqxDow6e9lE9gqMQSz9JWdXeZej7RUqdI6tlaWXvOgstx4JO6+s
m3ugM+Q8tmdnsGfWpzZZlO+wwdjsqOI4Ty9LCzJLHeaGvPJO0V3h2u5MG5wKr1rXfdNlQcN9V4XK
dcnwz0v80U0i+1rWNMpv44EyHhoHNXNzLqeWJ3xC9Omved3PDgjeek7eN2+WdwT/kKUvQe4xXzgk
XVCjPrhuMEQ3IhqJc+/Yg+MP7x0WpeHCRB7VPLHGCT5dO2LBSBcPf3w3iLg6zowoh1cc11H93LTd
4N/iGAtpTZNqKU6ZI5R+5jNZn4iwBfqYEF5cTjmzvJdwiUK911VBxBKkgw/mpOspib2SMR2z/zi9
NEi69pSEUYHSHLJ8uZqdAVMKmCWPDFszVJ+R5QenGKxdL74y1Uizc69im+CFRxh7kCWq1EPnw366
F32xlBcX/9H6aHVmTHfwwsikR11CvrhoqRP+6tMcT80Trre84TH3tun1tKxrsgtQVPkHXMp9wGHt
dOFSnOsoID8PvqBiQIS2wjiS8zr09FkOYd8rLkFJQ3xk87Tb8T+DkV5HvqwTzXCxYxMX92HcWInJ
qeq6aD/1Uq93U53Mq4Om7DJLTcCcjDeMpjGfRouPzlZ383pOC5X+a1ZyoySI2Tt/3zUVc6Ja48Pj
qWpxPC2xR9lMgP+VxEgX7YRjMOozlZufbB3gawFSs95HLX70XR9F1rAteHYfXcad6zEmcEK91PmP
dVf4y9WtIjLl8yg0sy1/YrLoObH7W0BfwU2g/VrtFrS2/KirltSmlMjMJhzS95yXDkCl7F4cWGe/
PWotTp3cxUQbjUV7rLuJ63EpuWhBRi2M2PJ2yM6+EYEH4sVFvQN2oIuHZAQffvJMQBvnsWX3FERl
/sqIB190GLNShyjbVH7mSz1ifbHIJrts7OiM+nZjenEXij905eNdn0RgEJbZQ8yNyib+SGvcovs4
m3GOruu8Lb7O0ualDWNchzEYLcrLyiKKtbKrPC7XJDvqjJQFrFIcVyTpif/lE/P3ja+27suic363
TokxywbG+a3mddQ3HhOVFfy5JrpB7Aya+wRFDFsbNIdla5ptXLsk4ReGIEGsN5MBE5Nkl4MVfQc0
Rb63dnNvuqRO415KtKfX7Vy8XfqGGzB1sWu+MBIyV1mmdIhUDETU4jAMvF3CZP+dWXj1YHApFMdi
tE2Hgt6UoJk6we8Gk3nAmxU+RKybvk8w13L01RlbyqcxverBrA9zgaNxZzH0xFg6qyQlWTm7vfkt
nWJwG94Md5jv+3CIRuZ2Yx8fGbJl/dnm3ILl2ZIJjtkdTuh4C6DOgL+uYbgq3VBf1jp5dhfBPqn9
uGBpP620IuXMnHVYhjOyRuGeVBf29ithObp/0zOAnU5ZPNuYwmec9M0QV+TfCvRoRpJV/Q/IlI+N
gFDZXZLN0Ve8GueHoozPZOIOKQ9LSySSWfpWMWsrKJqSZKbxWFaIdDxgvdOdA4kV/Kb0HaXfm7mN
maMplmPz9o+ZvRIG5pnIYFFdM0tRi6UNP8QucPP+F3oiRXWwUuVedOSBnGu4Y7wDvQi3ioVWYR5W
Y1JRvWBKIZc2ua2blvtqdT1VXYqsngXsYQwnzMlwEWW/2mUes/tEblPYY9GbmCGTYtdgRFgEl3RW
0NMFpJ1ojJEi7MX3SfL6z6hI4/qxRqwGwj0TJrU8EH6plgv2rK44hVGrPNTm0ZChjaz2upepIJNR
LoIKzTLGeGiwChWHyaSRhgY24StjyTq2CJywdGuhTZnnYd2jWiIvYOdPTE4hyeUA89guaiDm7XS6
yvFW49r8wDSe9Q9mnO18ikvWe79aWt+7Ok/Xfh+1OUkMDdYo3hViavtb0D6E6arEVcM5koPTf6ZB
y0eAhzbwMRj77JW/yfyRgMQ0VCvlM28xFqDCaeZvO2MSuU1aLZZjxvNYv6mSGu2o8eUQaAic4Bcp
Dj64aK1LPHPSw8FXxYNrvoY5l3e9FHo6147t9XkY0eMfOXp6d96vQ7kQnMW+UOEoDmJ58rRIcMO7
Y/p3GRKpr/xqGxycERbHHQ+OaRi7ZkacAwB9w1ePNeM/Fm9vCKBqISOfUH5/sX8QSAZ4x9q76HYp
1nc3N8u6nwZHhsRhMieJuZ8C8z3btJluiOEs7s2K0/IDrJTO9n2MCHEpCQsrqEdO9+Wn4/gLtZOe
o6ucsCaemjflaRVmms+sm29I6kzxa1d7jPNGNLQcahYTWmhJWfvJgDX4b1WYSPe9nFaCiO20pTgF
o4+FNZFflbUQX1D68Ldlm/QWFay6PYg1DWqyqFrp3+h44lnOWTTcbRoUC+xn0+ElhzC8Xgln+mcy
vc4/YnbetQV0au+BRxD27g3m0F6sSI34hNAz8wJLde6PlTkFTOVv+jzFXR2Wqa0fksGYmrqpJNkV
R3XEpTrOVEy4pKlPx65HKUHDlZCv6KY3TA+H4D06K7lJlEe+nJg8ub3ybovwKzH4JXZR4mNQQ13i
SuvoHn/1dEQkM1AX09061FS27VzxL7lv82mfNqZ5IIlsPjwnXF7ZIu99504o/kQhWts/R+p4uub0
7+T+iIsX9iexJeWIGYB8nTfwij6QJ4zx1JYerdvS4dK5FA66905jxT3PGboeGpu9DVenemS/OwHS
2VWFfxZAx/CzsJkIq2noBgmK8cC9F0BZuo5VkLrHvBDyk/Q1jE4Gi/LbS3QVnzJGBWJHo8pBmFPz
v6FNTpcwX/W/RWnzHIEduodQuvzn5NRFO5kiPu6nLQC3y9IACoFgXyhgSJAv92oN1xevbZ1/fubM
6342Yfyc4mp8l2PJkc98PD12qRR/MqbL646fepuOQn+4Wxlb04FwC1L26vzSiKwHfdCmR7fwuRib
Ne2fY5H4jx1ZlFtNOhDtMC+Z8upmENVBAtV82jRajCsicJG0Bubk8Yw30k+Rb9j7jiLJQ1Z+SN7v
4Yr8xQh4gP2DryJXD0ZKutuiD9W1MAZzf167LyOxquUIGHErZUjt6n1dJTAcPCCWAFDsL9uzZwHX
CJQzbJaZnHmayuzd9718Jvii0eDKzCXQXqfhe9BAe9gFTer+8lszihPWvWXcgQ7GzQuoLjy07djq
3eAxPmy6JnnU/I5jMte4p/nvCh6+MI6Rnrlmv4OuLz4yTKMM69dwpijplAveZu4gR16MzqPgQFVo
uttkTPnxJFQfdZLVaJ2tVEAorPFlv5qYoTxKbPHCp0m4pYkd/x2I0HRIgwobRp/JQvw1ZhvKr2AF
T8ATc4w80ZZr9IEOvMBroAeBVLj4DoTcMj65qPLQZVY+nQ9BNJmFDWlTKbyzYfmA7YcgP/wsMTzS
WOniPCxFkaOw04U8EAqZQ45j07y4A0iofQ8J9s7mSyyOa8ROlKMefNflTMYHgE6/nful6KrmFNi2
q5/yAV7qDejEdEQV4UrByKOo3V1/0eVh0rivbjC7oIrKNYLMqmgukxiy5omEuXrDg+X6mG6MTS/9
ijFoV1QwJqhjscftW9/tHypcltDU0FH8PT9rYv8ivkbzuW7ZMRTRmTuJN53tFDAR36Wyav7vB2T6
pnYBY1zvtzNSUhzDIrLDZWH8S55lEpU8YVgOX/Fuh9nJash+J+SctKWT7HFdfnTkh+bpXKm2o1WT
wv9vZJPDcyhlYg4Y21R2M1mVDi9OnuZXaUNGbAyq7Y/glY13LQ7f51WJ/L6DkPyXf10vh87b/Gwt
xgMeholE4I7gcFE+4SbUyRvzMWK+/Ced8tlCAYnO+FNtdKTHyXEm5r4EeTiXOAiSsu/PyQCx6AD9
xvkBBEx8yquV/Q4Ba7ors6ylTh/djMXWZNPX+bsOaDb4wjShcTvMEWl/haeC0wX7HB59al9Z4A5H
fxwwZ8ICMelh2giKWDJr3ElBn4X1dQSggPENz0R4AKjrRe+qDhkO4Wx5l4CFTylBz/RIWJtot0mI
LJxBO5IMKBPuXOqu+CkiPwGGFpWSAtaz4lJC4RzPcQG8aatK+JYK1N0HUbR4IxZZOi/UmUl0U2GL
9K9SpfTTtem1uanGiGxmmiRcKbtCCwkHaCzbks+4c5cvsHrxBY7LAiyOV5bU+uACrjLkCkh7mDK7
71BnEGJ7Jb07vbYIq+6Ae4TZFCE3zJsh44M2atCYHIgAyy5aKmT1BCvZ24zccFZDWrvYeMn+HROZ
Dm8RUKF93yVtAwa45CuMqzj8yESf/1QrAztrVKnORU6eZhfKoHptR12+maC345+0Wvz2Ny4vurCO
8F2/43rasjpJPw/nlXC3eVRIn+YObud41zGvO5KeqqKzbaPNvzCIRkD2reUzInfJyKjKicLjVJjC
48gvMftiGpNPq1Z1bdfNitCCLDoxs/LVpUhtyKRTdGv3Cl03VScS3G0O47TCOsU2ylXvgnHpn3q8
ctwCfDgUDjxh53C2BOTrhpE8Q2/ByGbM3O53u1pCILinMAPA6PH3uC7RO8YuX/7MK8H2a4s9mmEY
MMozem/zpHpt67tNY5/3SpPQ3hMvDtVjrmD7niI0kOGUTI33Ib0lP+fCN94dfiGF7F9VlMezq/vi
hHmFhSVeiIL8B+sDJTHJFflEP1xu6Qs3r29Uoyxyde0QTX7K3GU8S99FVDB+VegjElft3M5Yxm89
9Oanpa/D+m9vaxsfpBum9ZeTWXIoaizCK0RZnvF6Gur6HBKJ1Hdw25jQwBUy322WuFecSthXGFiy
3LhxjNeelt7DHqTwKxYHBs3YHlcxNvdpv3kfM9233VNgC6bzJPxi8n9GZW9piIRPbgH32HHBHxhc
OeGD/1QrJB5Y4iBQl9moiR2ezgkPP1sSsWTMxRm1GGTFLs389ANjaD6dY+I8W440qvtLFaZNC/vP
l538Kyi44IBWnfdGhiB4wyJB5UUbl/oPoQOBa89EhLBu3BDVu536sZ9OuV6xu5mod/NrowOH0Z2f
EwxIedon4jRL4JDLSmmZ5l545YO0iVxPZZPn8tDZrTbrPJNfdJiVfxF9UZzGvqNKIflHL+/4sfis
1xin40Rl/2iLcJvEjoH7LtyBHEcyJWB0TZ6k90GMxPIzAq+Kz0zIKVXHAq/BjYFHcAtEholVJOtu
vBh/VbANQzcn1rXMlPCndmV7BKxMARAhaGIG311OzbMjYsfiJTwFfVafsN215R6SA0CM2c2G3w1h
evUIvkwOj/jm3CPTDjo2CQ0dPbmd66MlaUoGsS2j21gWmosEQibBp4LOZlu7Ip6XIkq829QWCOaQ
EreoDM2gJIw2yM0fXcHgkUumsREPEYno3th/kLCDt1YKkhdFGpDbzjiif+kw4Pgum2atD8WYcOUR
o8Mqi1UxnQ5LTmDFIN2vOzu15XDNNQTAfZE3aC+JCDXjkcZV3clhQsMXXc3lNfVXDHGgUhfYgkUU
HZekBvKZDLCQ94nPjQJwqqLEEiYtviOilvkuxST/5CJ54gYl3rUHBEAWpO0pwPem9MZzEhTiaWJg
Vu25NTiICbhsRtkERwIfT49rvY7n6bkhXYELYgTtsJOgmlP8f4ALj2qBjbWjnXcqCAJD9II+Qwlh
27A8ctNjoBHso/j0iIc4u6JJ1N/tinR3QTDJJ+g58o4IMPGvqAZbg0txs4XiE8WBnZ+LyGBupn4K
/GMvXZoC6dZYEriISnNy52HKjq6bQGVm/pl1pypt00eLbvCcNol909FKcRpMY/NgRafutcfpgDsw
BZjgiw2IgYrKLgY83/pBTAD1TsAtxW+VTsDBdeukr1WDyYTiWvAfWnAkyftwZbS7MHk94u1Nygvn
Z9E8SLGq97So/K+gw0kGTHDZNDQavUubMwAC/TtHJES6lA/EWlIze1tOw0PiOTlCFYjtK1JR2BwT
j4ERRiIbk3IOSClQ//nEzjiF7vnSyi/dC/w05PeU4jWfxD1HBvEySOu4akLDtxDgwKn2hLK2oFVW
J0divtsgp9nAMBbc5YxaOWefyxSFBFZ7Doi9nhscxlTOVEqMZ3sGsrXO9wWpqavxS87BMB1xN1RE
xP5J0EPxccx9jugxXONXbYbspQKo9xkDjPZ3uos2W8Aa6V/jusEcxNDxa1Wn6h93gqLA740/VBGR
NnA7eaeYEn0naxD7h00Q6vYmAqm7C1umsC1eoFeqfNkcdQ3O/0Armz0nYxZjBGt6I15BrTv6Au8G
4xq4YjrlVDrBRbsasgBT+vIvBIgVZAyjoW+3j7F99JXSr4bY+3fF/pX2ojBjI0ojIvWHIsyxKhiJ
VrWT0TjgxKqY62uWiMWI2apLGdKFeJSdCqMbuS7e8n4ZS4JD2seEkQKgbuniuB6KdeGUqwCac0G3
YVid5dJnL6Yr50eUqokjEVAT2jTm4HGWzCAUJVJOrAv4Gi7ELRWYdKafjwG6t3+UKQPTw7YO7ovi
grOdYQYxYMOx/GwFblEMj/w0bYppqOLOMXtEep6TFqvQtxMvtBPasdjQyJtoDH+L+ZN2XZ0CwQrE
BdAwQmDCRJnNEeFQNMelMcufto+xCGrYmZjWXVZSa5QCmrS47W51p+gPVekMX4BnecCL0AEYF2ab
PR1LNzkymh/SElgW/4pVypUTLmg+xx7Ni58TcfLAXIWBSDt07ntSBPmPIG1tdtbTucfCIitvUiKz
61nxtBGIdRoI83OBI8mlEWmRUbVTn2ff4mjESwzfhFVpU3ZjzdxHuzEfguyU9fjfjr1Xx8WOWe9U
3uN+xyTZrfi7LgKGsb2p277oT2lfWaLDq3SXayBcYj24aZBI+MsFHeZQkE39AEb8O9ETfxd3MByP
QzwhoBOeaq+wN7EQmkGut21KlXOi6bLJezMsQKvUuimBXuh2qJv9FNrrbDkfaDj5GSmi1VXl2AQO
raGDQfhwGuAd6bbtJmKRz9XNFCXfALgSJg/WTNyFapb6zkSjv5ymhkppoWbMbzFxdAuvZ67h/9Ma
hFhHsN8Ud2LWRf2h+Rb0Y8AkrntuZIF0CWFViX2aUq7RqYSNbG9lGEfTiJwJpfMaBLBfbzhn6uyJ
12DuON2pDfdwkbr4MchLnA1YPXv3wq7fRnd7sH4SyE9i+TZpCiG/F4y7/7H2TbJsjJScRj9uRv4A
4CZZZi9q8OrRPYxuNazDJQAxGnHWZBuJJEmiiVawY+nEg2HryoL2GNvioHym+uOxwkjUtXcsnCqS
F7vwsD6OXg/7WGcxMjAuUC7/65AzVnlIYb7LW4ss7RyBKtHeUIsU3Xn0YOcZ4MXW1ulNEfAKBqgi
eKFPrje2hGIJIzJ6v6FYwgO1F5L8L1GknGlsd0kt7vJfFf68lKhJ54oLuJ62qw4uqw7MX3d10Q8E
x2TxqxU1M+gjpjjF3x0AeicewmogZSpXnFn7KqzGlYt1BqFzon0SDp7FsSUvOPLJEfqMsVrh54Gh
xLMaYFimeJgmvn6oRzHtB14PoPj4NTfMi0y9yr0TvdDMD7q5zqLdADgq+SnU9r8H4ReqJr0xE0HF
71M0VfjtOjBn2BABP/8wSc0YQBcTzzHcKeHft80E/DctRsfbiRz1GRekhFV5m8xFqO4iXOmw6M0Q
ACWxMohYFDOUefgNmyveDJl43QgQ+ws2NsKMTX3tar6AzeBhRMKXRCzpOumwae77auvMVTPS4y6F
WwP+86JMTh+AZqfqyTLdLv5L0VkQVZa5WB+DFvTwZWkE5msGd0LdE6jnHHFrIFrP6QAr7gmQVYXN
1e3q4L6HcO5cJ8wH0Irh5QevMmi95SkVAXKbCwmnwFDdDs0uwJ/WXhJ4UEjKRMnnUzrlfvZmqlTW
38ptliA7Fq1HkQqPELcIvqf4TmQGJsHkAp+KaAq6PQ/r0lzniC0Qu8WJpuxgPRYVwnkImr8jr+ke
94udfnF3AkuKMzVUwBtmOtUddENCSxoOdHIdaxQ5NHTlL3+xk7vZeEACal0oVpupe1iNrM4dGdyU
sXZtX0YfR/9e+27xjohPgcE6MAIkiRQ4lUEulIjSg1QHZkOO+UtOOJzeUDJ8JBPsT8yZiiRcWOob
8qW7P4Os5Pi7n3wDDplVoUN1Fqu3DmC2hK8eGad5lJXCFtNHlddN8Yk84pC9zx3sKEeJo4PswqhS
aW7EHA4riWgUFcTwkTD4TYPqXJxsREgng7BmD0EOoO8XCyGG5DKBmKQNrRS9LBCxrm1PbZQCpie4
m9KHYxlnyod8nFFTLBSJZKgoWOrCjLeKrn5JeMF7UDxUZXHNGl4FyKeHYGgxIEyHdhl9cU7mCfVp
0SK1nwvhXbCAqW7TP2S+8vSGxChRKxUkDGTAoFKLQI0nsgKwIb1nXLQ5EGmWh4OBgFJxkxYs/NiR
7vLnK0zH0PkQtcblrunj/WGv0oTRBnM8JhbZ6HJXYczsKEawXYD9FKqLwZxF3vLckwpnYugYLifB
Ajnzz82dMbzhUGsfnS3R5uqN2tEVWwEPNpYwXeXVbsBE2i2K9AVWQFP/Y/MNjsWFSab7TLeL3TKI
5jk/YTqYgpuFEX5NLmybZqMB0EZwKKozELGhSOnLFhVyaht5rXh/CU8HvvejK9d1H9JpdHaRjqvh
1wJBgf1YZB5yn0cSNvo/fHd9ckNNtZgHYSxWn9PS4TzhwTV8oi8wwkT4SJ+SnQzYxumCaMA3vscH
jG1g9FKjnns+bRXtfIrSgdGtj7shmNd0hks4aVSSNqan3bU+NfZtU8TzeGhKVy71ER16WA5sNEKp
QnGZmyc9VmvV37FZQY7P2lZTXO6ZckPW2M1NyvjEDccZXuxKaiJ7HVGCmr9Vn+CKAy/hJt0TKx02
hh+eS4injmL0RQSIaxeGGzJFqsFPQv3RzPWF8vruYQ1WzhIBUnO5jHlDetuV4fAUAC10b3ua/45k
t+rae0Pi/mcc4MJcU1qV7qdfO199GsHGzoMCkdvfLhMezmdvdFQNUiNY34im+97RqnbxbqoMmMAv
4TXJ/JiNIElOHcEDt8fgJDhMF7MM3WUEGuSB3RjIcSTJ2Bf3aqF2uGWPKSGYduwb/W2dxik+pVoc
5z+rV6phBpccBQJCUbiTXR6oAd8mA+DjGmKLv3LfbVmWvC/+gWYCopCv7lGw5si8tmKd1gdg17rC
O1Gr2MdjRDasvICS4r8Gban/bsF/M/Apc/TWPqLdpP9wy6A/opInQIkz5O/7IF3a8WSHMHylqob8
5gp+wr3i1RB7uaLE7EWKVf1gQeHoZ1kjqf2iUCw3sJbftCcXgccH1JnRPwFOaZYzYCc8cjTYAV78
if553sW5j3uqKLqYnsftWwcBZDbEqqH3+SEvf768Vm5eOY+BMxl1F3gIYxz/bDPId5Rz9fiOt6tA
nN4gsVgYsHoQNVqiZ50nkb0luiDuSXABA4G8IkiroCNxTqVuPuFFk246Bm9YaaLhvHgKXG7A2joq
zUm38aNUAWkjFJXIvuXMy+T2CvlyB/k/2QYA8fITxOlEz2sijuYCRmx3tJOAShIwgIppChB3Tx3Z
45Us+nYzbD595wQmjxUtB97ecnmV/DYCVpwc640jRqIIPXvAnd+pIwpGwpZZ8WXFxommQnx/PCRm
0epLpkzqTh7Il/A0J0zbDkrG3TZHiht92wM+iX5MkEOQoAdlT9MN6b8A856Fa+4ciQ97B6cJh/bU
9MSeofMAK79WbYJ6FkBrGncWw91nG7eGJWZsrTlKzM01d7evm9+JZc3LgusQ/z2PEcHJOUCc1LbE
iDNAijrQYlUCDCIQ4TMyzNycWQPAicaGNMe/43nlEE7rVgb3cmqYqiUk290bEzGsG2cnYZfS5KmZ
xGyqnQehKmxJUJri4UyECeJ00Edt/6w0FqbbcRy8jIIh9n7oCgrvn/IK431a8rDsiXNLUJ/VggXo
WFUFQpJb4/e609YCQkt8qpl7WeVoZlzus0uOx4efBwPbw7tpljw6tNJvhxscyOZPX0FBYoyYmgWT
muCwadYiIzUk3DAESwbJnIVIqw4eQoB165V8gNL3DF6K9qDwO+D5lSshBILlrr54YMXKMw0HSU06
5NlzPhlbDOW3C5xSXi2jIsZRLnrqe+N4WMTTue/mR/gD4Wvf1FYeEdbm6i2BEszMoGq4Qvppom6U
QRpjpShNT9KmRgz8UGsmQiI+UVqbK0JSudxIil575ZzN2yf6Dhr2dMDll5Dmil7ZnEQLji0LIkWC
Nnpo3ZxRjCrSxf89hkNVX1Q95zSx0YbxXVzqHUUz7TJYVJbGtI+JZh2YoJfiAtG5yO7JxCf98zgN
7O8+Ir5xiy5lw6xiXBlT8l06OAQqTKzywrS2HL+kwyjtr1gUzznDRMMWnhozIBR9bcf6xM1OzIc4
gon50wgKnceK/+efhN8SXZZR8aImMgYnzAibTo7blXhUULHD5yKUD4mhbaM1+DOMHsGAtOkAf5kl
HljY1q48MhFr2e9xSS3u8wDS/BuvY98f+26hAmHLEwah3eKP1juU+KcUlpl1xhNr1vzReBMd2uJb
or0jw7mKt0F5PxiLN+OegWNJQV1Jr9n3jp88Mip0mbRCA+7OarH+/MAQQbqXEb/MeChmspH3Qd26
5Rk7u/vI3CgNb7O8odTVNJR/7byZXjmt/fFXsfa5eoQJi8yOmkN03sVjVVPZ91w61Tjm+kcn7Xhn
pSGC0uX9Gt0W3ubEA79CCShVBWCv8My2EcYM6OG4WXQCSm2L2rH7ELlEszCrP5r/t9dBxsB8b50g
eBul5JdAKu3f0zxPndc2FNx6xMglojAuteZu9oa5udFTxwY6+FyucZj3ltv9o2c0caAv5f9IOo/t
uHUtiH4R1wJBgmHaOSnLShMuy9ZlDiCYv/5t+k1fsC11kzioU7XLAQ2GYmeM2AvsLrzNsyAMtsy+
UYdJczS/HewxPhexjEO2cAr5EXL4k9Smm+qd4R6cTx8NUBKDuCHl5IsxBJTUETXqM9o1NrzLqEx2
sMF3j0w8ZKWYpxxvLwcXKjR9l1x2W0ak/o62B/ZicY1PCuhPNA5f0om69RGZTPdKn08hXjKPGMh7
3nR+R1UjO3BKfSKLVQFCYpg/kFtYQdRTXNwtYNiPYR0l3jWUIdP74LCHeakaTzlM7x1rWx5bvjjI
ciivMCxt6j0RV6OrYeJdLrWXeT+EayB0eq3Kgium0+QnIu6XHNzctwWtPRXfEp21wj2TkbXV01xC
G3vP+WcP98UwyfoyRXLR74JMW0C/ETTZbQpKV9EZ4bEnNF1Bcxl749niKCSske6MIHsJywpxDWEL
C9cLy5mAh05VxXIvGfTV0fQSY5HEYo5RDOEOP78HjaEsizB4E3qx9LCvTeRVD9RntfbfwRmr5W7o
EuVAWWp6epu49HU/9jJBvuuxBDv3qKUVt+p8dEts3Gy8AT30umfor5We5geTzmsgA+Y/dT2T0OU9
iH0UpNmvodfz3lTzlzvRXLsPYJAWB03DZ7DxqsEXJ264zloBoFIMWp0LQ9xPY/c/Nn2eSwEywEgg
qJDLuADZcGo/8MQIQhliUtMp9r3xtawIGkJ+lNIwGJbpwWEWyY8kYFfJCXn1N2sv1T3k3FytLYMg
ryE4pVIe9cwqZhV60LYDmjn+obVJQwSubD9iCydDssUCEYlraqphOFd4EPvHcrBUcaXtCilH2LFG
Y0o9qcK7dVqN73iZkLiNW8BSpzSjBOBUl0MOdLaJ7BcXkGJH+W6D33UHJWmq73FMLgUu5CV0X1I5
jMWZaCluVfR+x1AeJYTtkeIcksz/k7s4+S8chSxuSEh5PyJoxp8U2n5x39Ah4O4pj8hePLybySsq
eJ0f4sKNkoeAxo2aOZiZyX0zHg1FLzn7m+/eth2Ts2YsbWsfcWMHilCJOH2wvZb3RWrEWhOQCS+8
E2z6+bT4y7qnEYPV9O0ZhCyejohG2Oc6YmLbBvTS2IeAKpHmmYsQmVzsQWkXYGd2bKAQDsLEf4PD
xgpl2abHpQEcNbGhC7PgeUbSB13u8L7NDTaluKVqOd3gJWQBxGIcuJMM7QSCh8/t6ZmAYVKfCNIQ
he0mNTSfM2pngMOKZNiyM2PWiavwDEx2fC6IDKA+11e5vQ7EqZ8M/Y5PYWaLgI/Wfy4tez1Ve8cZ
LoRKeVWMTu4mJyeDavsi5sYD4VoDboTmDG3trxgZJdgYLJD1XJLqxX6My9F+CWcPAdDFW6UenNLl
3TViNvYPWTGhwQpHIywVUR8IQpP5jJ5pZKQubEvIT7j4ESitnNs+fmg9j1cyAK/ZP6K5lzaHpDJl
sh+9mPlduz6iTOcQg97BKxJiV3pmPc4DQJp6Z8/0umzYgwPg2yTNQGyGQzpbHmDpupO17W2KDO5L
Dw9Oc+TPntUNJ/O8PK9yJN+r0qcjoB8aSOEITsGcbIgncPZ4eTyNp5nlp7m1lirtJ6lmLwMxEPus
lrxagL2nfq977OHBFDc5BDk7NwL7Hi4ZXixE00zmTxf+Lj+8BGEe6UtHrOXZgcRvHZ00jw4os4AF
XX574Y+Y7abaCdS1EU/L4N2oKiG/YsQ6kU2lhULZdPigi8kZ9KVPal4m7M+zO3SElaImdY+mD246
9/YeFpTVeK+xq2PFRKeomxXnKynJwjThZyw86jSFbD52tskeGSLJw6blMGactETE3EPauH25A4mQ
4EDymqb76oPQbey9TvtqPw8Rsy0eTsjiMOXjOt/lSTnF73UrO+spg5TnnEjHoeSKkdD/LsX1SzIz
hy7Lss7h+JZ9VgzncWp6fIkpdIOvnsy85u9naY/ouSxO6BxyGFw4kXn1kXqcw6Gs9yPdSsTNrDAX
L/3oh/2XqHPvsQ8AA7wwR7rJvY+9eLJPVck++IG5pjcfrUY3PeUB3kTcdIxG2wm0kNS7os1WsIIY
5+xu4aIxg8PgLnBKhoDb5ugMkKgNNVb0SWYFyWCXbCYSiAccPS6h2n8DLzX1sRd8448lO8v5mVMF
Pw7mtlbdpUVJEmwoAcjpuR5nimHigvVq2pMlw+MZLsE1cgmUHUd+7PTM5pFU7RiMqAMsxBPnk6dW
RU8solxC8OTvzIuuQ4jEqe2yP7fyyVHcU5tgvhdL5KQv8fry3sNiCPK7yAU1eVkp0bgmAh8YOITn
TB1lB2GNqoAlcB8psZRfYRrVzWtNJ7dz6Hvph4/RRJJ1wy0/6fjMWSge4hLywFPbE6emjjZHqA3y
wf7NEhn7Kckn7HQjXIriHEzGSe9wwxJ4zl139F6HKRrdh0Jim7XbwVqOoZ44woU2/bWyJ1xrqLbI
zpObMaKT6Sw7IN3OQNWFLyEjOzTl4lynvzHAeiFrMCtUXf3rdJlaFKRhoFUXj1DDXjXXBi2lYRTy
yBBMpEAdifF7x/g71DgRS3w6W81vvt3GfFJweTpSK/B+MSFJ6EwK6hzp/Uj+GWyrdh95XYCaFfBK
0732jdJ7HBNG7kHxNe01yDyypMxlHLzU69E8tTEwWugQTiigP5ppBTvntSro6BgzPgaWk31AIVOp
i4PUKkr/lC0q2+jDSLl4vKgfgO3w9enXrqJXpSgzBbjN5nA8C7oVmCboQ28+POS88Yd+GTZFbYuL
at+Knm8CQ4MV9xRZGlZgLl2x6TPmDC99Q9ur+WKNPZyqDE9V8iEaoByQGBnofIOteI2hzOwTe2BD
LxWnrkLTkUCJCW6q5qnvJC8qDoKaI5TW82WO+UQauON7D6tqnR5HhDHMD8vkt/Wd3dt9eK/pzoju
oAPCRUsJ2GKK8YdW7H3I+SU08TzzHqHKzOrIJhumfglpg92/qgWAp0z7MMyQ1P/deyxJTDuoJQMd
kF1HIHBbY1+Wb27P/sF517kFw7px2EpKu0RF20c5DnnoUH7AQThjlZO0c9i6fykx36evJgd+D0UH
tfUB0ALrlc2amccAzFJZ7gbXm4CjYUN5d3oeYIaf3H+gqyGzjywx4BWMdsMdRpH8IRdoMVi9guLB
HivboXTvxKhGipZUUzT2BtWBJ4v2Ny4xPfWxoBE0U9kJuTe8CWbP8R2nDq9u9B0i/EBTnIeAiNGi
MQcqCuBwuw2As3hlwcPqSod2dN4nvqC1G7EsFl1E6LIuBHiMRVjM7wOpcv/dJOsqPKEI5c1ziZPv
ljGxWGv5tNHt0MjxCSjptt2lqZ1JNBgnFr6XscZAssOB48gH31ZSDRugzpRScqVr21PuQjG4LWFh
IKBBoNxPbosQhrfOp94P+gC2+GUWldqDFECUnVgrxxgN1uf/FA9GWOde2OkNiQaxKW0XW9+CrOz+
cHoV9qPDYoZG3iJ1in+pbTrEsQXTHsc9zyYEzRox7EnxQ+Nj7ZhB+FB7iegzf4P68bKrYWpnyApW
KdT40o7+shlAXAM3juzR0m+ZJklHlnrS3lOUWuA/T8Jz+bB5dgq+NtHgFhcf64C95YZENo+La9ye
fD/z0LIJi8SxPrmJcdrucQWlqbsoWHN7wF3r6sfDMiKuljXqUw0jLvkvnkvZw+AmxNGssRF7+OpC
8J5bG4tzf0ZO6uDgB5OKgYsMduE9xxn873QTBFbHbJpMq6rszUj7dP54JtoYINmrX7l0+bWX7cQ/
7M5b2jpuDiRXURZ0o3hnpUkQ/CLW4gbVPpw8VMFKMiZ+43GR8pfj+twelqHPLVRVt8WZBmXXLykR
iBJafqiuir23ImKXPWyplkLg1lHpjg8DdtPyPFHUa73ZfYHdpu4XAkfG58x5IkzEQkR4Q/njNetJ
V82ovXtvQHQ6djU4MzZvlZM/4V/mm84Knzj8QC3B8k0JKLUt85SNHzRQRvmtqEceJ3dMIv81DFXq
vJqiAu4BrsJ+xaVhhR+6brrXnNQrS12rZJUXlg6bsm7J6lMsGiTTYHLz6kJZLL4q7ku4q1Gl2K+h
Lk32Lk1pDOKNUyhux7VeiDkwZ1ixecWs1lY1HQIuazi2qKQ+jvUwtP0jQCWfvyPXrvxUGZ1lm45K
UFQLvP/1Pa1DBYF2GRBfgZoGGZRKaEEAFmdIFHjNtSu5BrB7lmtDL7ss9q890wkgWQtrSsRavdnW
4RLjlWKvXF/yrh4cXDgzFLx96TVh+Mi3hznf+IOWRx/NZjx4nBDQQUPd4wGgGFf8SrNR1t8GWwCW
Ko/s/GudlRQoRy4O6R21uUi8s9WLB7y8y2Cjs7Ht2dPkDbytkoLzVtsWflWPSyV73zDHrVOyQF2S
gwAjHbL6yLzqV50l2UdiUNgIZFpQL5nGOwje30Ts7fxrbtjavYfBCIR2VxV0Ckt4ldQEkZeng248
IHc70zVITdiceTtitL9Mo21+wdCbSxrCXGuhIEHXyinqbYw4hCEEt/ciaP6OR7BBSZ/bwPHA2DdQ
xkO3jomATgl3O3hJHIIRK5/5KSajtHyWKicpJ1h3L0wFKDuEqBL1DwnZgyv95B1ZMHkAtFjEfYXA
hC2f6aTgJgZCDfsQ5Uw8Ogg7mfPB13iIf2LWns02H4kDvSNU2vMZDOxibb2oMgmu6jUDwYuyHX8z
t4BIoQVHZhMFghWz3E/Ij0ApEOsupnkW5MBBPdyyjwqqzYCzwZACZvAhllFtKBdKx/9sCDjVvlMj
xcsbXDorOpeJuNpjjmPHAOd3ibeZ55Y/fVxhSsvQR/1ThWv6L85PAGd04phHxfwuHy1JuPVhXVUO
GzpFsQ4KzOH3TlpTyBOPMk3feFTLDJyPklhbMRnPhAZoR6ixKA2VoUwLMRr9NSIETzPaZF19zNc8
9JMrn1JOXx7Llql0P7SgQK/8qqf+b0wkr764Lo8EFEDJTYIuRJSYOVplJU7ExAH/wk5XuIZPOEES
G7dD1MvujnWrbk4J5DsqjKVGBiZYEXmXiBcFK3ADkpu8Lx3exIXnYDnS/sKqP+1TmvFa0q7m1oej
ha4/KTe4scUheZVWVGdsBjVk7TMeSoxxYRrLL+FgMuI/rnqPbrdV0FwoYYXoTLL6anUxNro4yfib
7HDo2TYVLgsMFVSwuDjvVimDEK8PoTJX4wMrH8apsgWWtOU6nQe7OCaoAxe565q/0iI5cU6tNISo
XAaAZbD9sfg65+TKIAr2dS2/PadFVTlKCl7iO0u3WJlMKXlM0dd5keJUSeWl7qZAfevS60QOYTwP
SdVw92J/vDFTHWUnWrrIT9HDx/sA2QRdmaOZq9nYDTgH44Y446luKDpdDlxpsGFEBpTzozX4nqE+
DOvUEF7c3BoF2XRT+Cn3aXLGs7txytIPSdUwIXgbfw0MondQ4JBgO4LGGVzGQK3lFliQZFfBuFkw
fWF0A6L14jUt0u4ujLjFXuhqc2ZcX2gBExQyNvzJfxQMV158GlGwICPhRPHsPUHDhanHGeso/TWB
qgq4tfPrlOzmm3ihnTEVuqhe+5hzlK0iaJtYP6gc6sKPx8DLlipDDlzvn2EThNzUqwiQL7e2/iMZ
SPveFd3cFOE+HaL1reGnLdW5egKURvlY008nURk1UE7kOlN3aqg28qxdTJ6pBN+cab08MoI51m9P
tRW1MzG8pgLpA088jpzGtyfQlbWhPGrJa4cv9Mg1IfnNUgXI6WZO5Cjeow4uD6TQuseolA/t/JJB
Iq5vqdIE47zAX++upWGBr7jTROtoWuXC+lY8LHT2EMDFhgWW+8VrqapnudQ73Z57qDnyKQSffmeX
+rcXTPyJ7Dt/eJit4EgLe/pncfL1zqIFsoaYyvxgu9hf267DrUv9ot/ccYz6YDMAYT+rYrXskrtn
jZWuxXxC6eCIYuTcTKazDzBamOh0NOBQQ89fzANFVH69TfCSXODfLkBR6LmkSA87RcAOp0DI5qLe
rzqQX8Hr3bL2pSxjSBrF/5mByTzZuQfXbddTOd70W5xiowDJOfmSbXLotCH5f3/pWCbZaxzMhYkC
L0HbRBy4qIw2Nw7GshefYPWyY+EE8jzzfTs6j2xYkr1EF6QGrxWsI+okod2MnXZsv0YsBFk1LvXi
38ctLnHo3aM/YO6zMvknR92kW4fx/CkSeVifLJfm0r0iW2wfZvQ3+SrGaH4jXM7yKJlbMj31LOx1
CTjZWQ8EbNAsksLgNTapSa89TpDgqTTOXN10Mav2pocs8bY57tZiV7pJmF68YFEp+7TF/8MBbSGy
WZFbnUXRrsSoYgUfRI4uXuPFMow3/M8nwlArwyPdwSoNGy4ELFQjEmAKSZ1eA8TchTvfXyBRSEVu
hok27hSWbzhDSJoi11Ba+xiR9EYCAnBAFFbe79jX+ghtZGy+28lWV77jVos+1jlmZxZCCAeO3AFc
BFm2pbwj+cB3qWkm0IoteQpooVlG+VckJuvObZspOWOQaoIbPmg+CjzD3R8Coeablm7eW+VisW2T
S+in5yABJH/vVqhCWwgfwZEFLz91wJfqoa486W7rLsDRg7gvzQnMZW9+PKaYHva2jy/4Y8D0+gYp
lrmwHDpOJKrPgWwwuvoPqklTKs6AifBPnMeBxZJkeISvbE1e81M7dle+5a6Un2Dg6hNJgrx5mnu7
db5jHE0dgYdSRKhYuLBz1E167bN2rws5pztvTLuvOOfoOQqn8Z9HzsmnPvIIi6xY4pEZdik+60iZ
DLG2VM5TDuycl3kz+cGnTAFtfELd1GwmLGRpSadU42DCjjPejKUdEWrWfo97ezQhBO3YBU3GzRyX
77+rKIoRhlvtmqr820QKVQX07PhsuyJ5xt7LtKADEOT71T+oL4XCVYmHdN3U1/naFkC4Gz9Fof2E
+Ps/WOfStmiPO3bKuCrakBzct6C9FNtDzS5efK/csZFqgpD6I+HyFgnblb6U5TFTFM+4foDCEA+P
GZomXZiUuvbmDAVBJ1fsPBMZzKV0mSthztCkkeOK6bptEme285jyyxtwUUvcGru5hYnxh/T7ML3E
ZmlSm1dDEWS/zRxNSA9sK0uXlJTKJ/9r9TVw5oIjCMpzZU0xNYuh51tXiBw8nOT7CUZ8SwlT64Od
fG2dJRqzw25bmKCn2i9OLJ73Tp5svNB3FZtM9aiI1LfHrsygd8YBMqoKnFicwehXyY5cFr7AAPYw
sYE88NB/QlbRbYtGdTJdxkUGxCZYdUmzxm4uqA9AXI7z8eDbpdQHHGv9J2fyykWcE5663vSfgWz5
pk8rkPWGyhKTEF7YP5bHxU/c8GxHPIm3jHdZ/dk0iuxkgElL3cc4Ni5+kopnWrxcufecwv6Zac8I
nrrM45MVEGjXOSFlGzdHDqqjT1Ju1V/oF+Tc59GRRIXSQ1Kw2QxaP63umD3k3eSDFFxPMhb9uPk5
X6qQAAzWdV7Crluy2sFH3Ou0PfpNFf6dfEJwu9r2SF4vy9JxERk889tvkLyxhbNs3mUYSu7SJgJX
O4ZrjMDH13EAq8Tsi7mNPYY325qi46Kpc76l7G82kmmhgmqy7p/GJNc+J1HNmFfX6zshdvB6484a
H/jfml9BlCUnkIWmefETcmqg/Km54bdS56PGKj7S3btoLuibegC7r6KJlYKwtUvQxLL8R2ybeFvV
wCN7i13FRSP0kpgrYOt3mvkIOvZrj2GxvbBgGEJs+JZC8mfBFiEXRpg4NZ1tCeVse1zUOFEDoCUu
9+R+4dqGHyyj5n7o6PjdJiyqqkvZxfK7Ba/QHrC19e6eE4s7JeZRyKe87/yK2SQJZRdsw3wI3Oes
DIFHmoiMyR3N8aG/dxObqEjf49USUDWAEcDiys+KbG2HPye1uoNq1oRxz9qtPgFv60L12BnpujZt
sAok4451cQ9J2SUguOXlELdnJiu6GI2W0TdrG6bWDd7i0lwdrCblym1u++jerlbpaE4m+q/w644Q
7EHFqJDYlgvY6mqWhPsMbARok/jRhhUMGC6MVhLPrj5wI8p/2die/IswIh1Pri7nl5zfacjmbWql
l21aYzr7zBISo9mJwGRDP0w58n9WzE/kGJno5j3NfVF7B36mKH5ZVcwJ2wR+Yu+mJR2pj2ZlU9xI
2OLf4lQZJ/tZ9APhIMrHahPziTVIQw/kFZ3wJ2SITsKtp+YivE9dVYHkpGzapBsbw5sTnyKXjc0+
Mkxvd4iBbvu8iB5aKmv5hncOGUHeVho2QnD1Qiujatnp1km9ZLbnpiLiHGlh1xOci0Dm1YnUPyVT
cNEdA5j5dJOTclt2unMCbhvUbJMDhckzlXd87RkzvdTGVBWUhrMe3kdpqhu6zDA80WpMhyRnHP9o
ui24rCQbzBEU04M31vZ/cZFm5g8zJAtelra5wy4xSMW3X9YRDdEDztNr3Plk5lMzcMmKfQkuE5HY
couvEtCEu58DPAL+LnZEPDzLlBz/ncb+OX9x6Db3AdwJlrpB5b2MVh/cGYS6E1oNhoGcaidxw/Si
0uukYNI8wgvyslPSjGv02FFdui99/gPhZfGAUMMO7lJi/YTvl8Hww6ZQTv637lgt13RGra4Mz8Gs
gZpPfGKTtxApqEmkHIRu9pphiZ0XDbUVpMstnBXvZ1ICrjPlGeln5Q7KbLGFyu66+D6xZeWzvuTA
bZg0a5v0E6cde9QyJ9sCs5HsX913qQPpgfbP1JX4D/UwIiL1wsFlRWlzTuaRyDtVC8GiV3slddyr
6Y+hizKdlc20zLRHeA6BkK0bOGv8V6O/lGmHVl4O7vwZBqurLSvytdJRxxRHDtQ9iNPMWWbIVEuS
n4Gv2I44Yr3so6+MH1WdkfqvOgxR8OFQHTYiGOzpWWCwrB5TwGLjX/Ja2GFy+LbtJ6nEtSmFBQ32
1Hk1X2Cylndp1uSGTqAFUjHpC+CVxpQA7/qebelsovGKdM3SgdmTbosyWVqbTV9NlW9My8K9Im9R
Hpt/IqVQYWz1B+7mMd3lc4XKLMiJ9zuQ7WH3281Z/xBmT7nXArQd+zV2UNmehcgPObZ1xkfaTMXJ
Z/MbHRKVe/5xiKzZO6ZLQOxl5kn9vQYE46vQ61gW2mX3RTqSDQiwLPevU1p+lW8oJ2rljeNXVHcE
LOcJt8+S2D9YeMdfKZ6VfMsvijt84HmcQ8Lqw+zGXsX8MO7x+w480ql1yQt9GztFaSi0t+rnWdps
Dtvcbj+8NGOj784CAK8qm1eiTaPBm5SwyvLYvIDgs7moQK0K1UumRtZxiGLBBw6pIngoU0s+EqnW
PeYbAXIxhaDYDYc58X3OahVWH9B26qcRlZqJHWjMazyOuGuRWsaDW9bYI0sTOu6BqE510mWb9S9a
0A0mOhsewBIkIzuMf+WhuY0HhSozqd+QWGiAJPscleltUIt5DviSEmfjGAgOlUAIguriLMOO4m2u
CnVKI+GM+6KPtlz1gXZdPe5INGwgvwesrlQnH2g0rbJbbq9pdh/nFgvrDnMtnzsY3ZmYFJr7sZqI
wIH5G/GYu6XlMi7SczlsbJX6D/1c4mUCkpu9UMKDNjraCey0scUsd0wraDx/IJNirSf4SEo3xYnP
UhwCL9ZKEZq3FPkAdg9t9hHJUyo2XE7imp1pVDnn2ptI4Dp4qbZx0fnW/ZrpzY78HDFMMdgK5ACA
S/OkI6T6/7GIaq2TMJ6w9sIXnORbqdkW/KKlKGk/RYvi/8uzBHzCDc9LXYCEL4I6jp5QrjCwwgOq
FOdmMdk9VK3cxP/NfB38YJfQT+HEN4QRd7wnU4eqg8W/gqRJAs+7iiyF44MHjcKAZ9a0WVKd2RIX
zX2EkWF4QVXpWhqLm3WoAzM7OVc3YBOLgU6zeT0TumeewFFsW/fUVVj9GnO3C5c/Eg7bvAuSQQyP
owaY+KNkD8Wbj93G+GjsmdOSALtnzf0zb1jR6o3XtTLFCBnw9ntUlEoYhjI8Y39s3UR6fjXBTEp/
MzRSe0xKDP2/rDhJ0ueYGDezNco1Lg/4ICq5EQQtp0sHow7iLjaEdMQ47xbRvK0mJRf0w6ESNyZj
1qmAzfz2tLBgnp9ZuNPPqh3YYtuRqhCwy3Ab8xETpJzFFrAcrhIRKXKXmM0m77D+odDxvHBUz7ZI
Ma72kDzUbZ4sV345spnf06Kz8xPDX0b1ABdBVV8Xr22Ta9fAjqCEoWyqKwEmmHC27Kfxv5wm9GoH
4QZZxF0QZEpMi6vtbc1l9EuBzRhuERO2CAN8fbEzYr7qdetddBhyN/JVOes78ixZywHCgIKHsAWD
x4q5WbsCo7B9SjB1k0LKy/hQE9LFF0eJ9RqE6pwi/JC07jgVr6iFuaC1k+gUzJX4SAO3qKhbhrH4
5i7FeJuAUMlVIFDtj4JuxM9Hjpv9jhJky4F5yvhA/A6AxcafeK6J7Wd/OKT9wl8DEv5AlgY1nrWK
K+lxx27pBJmPDZZ3V/RUJbPf7W0rd/OcCpt27aPTwvbfed/ah2pqmv6+CmtuKo5jYXuFnEQCnIp4
dpGoTivjShREOCBgM8UYBENUI8pl9R6pGpU3AdTxVSZrxLaoiFGDM50SqtsqytZBFoWluo3tivuJ
uaOyV44Qlo7AIezwhV8nNJNmDloepdIN2p2Tsu7b90uAf7wEkW1tSvIeBnoRUsnBKrl0gC0WLzBj
cf/n7STmQ0xIFkXcz1V/DfOZpPMQjfqJdNrS35Hikh+O4JjauLjsrnac1YSmAptscDAI951z0JbM
KRQy28zIhIL4O7WINEuqadLto0cI82dhJeDASWcFdhcrBMX7dID/uIsUi7RNhuk3BHXl2vpUNEO2
oo1oetxI6ZgfvrEqfQZBu+iPfOACe4KqgNWJmBUPNyIyoj/pGO0eR5U1DBm1oxp4tDjbgblAkkgd
GABBFT4a09rFEbuDLB9GujjVm6DVQ3PQ5+yggX9YAetllgWxftMmbXE2dq5P8Ta7FALXucR+16e+
LC5Lh1v6UNhMMc8yHDEeJXBH9c0MHpBCaUH0uDgYgPV1SYQt94nLwfCD3NwJBV6zWdTfmUVC8oTs
5/JqU2UKRCVv0uEApMRvCTgO7VpoWs/05pIFSS6UsjDAzMrA50f7473Ri7DiyE3aDH3X46c65EuJ
hsC7T0f3eHE4itk7zeaGo4m4JTCwKSUU0DKb4dyZ/W0EmUvQzgA8Gs2gwPOYqrAHRxuannNmSWIc
QtoR/u+eabxZuXJASny27Bu62KlZ4/oK8oh8Doc3rrjV6gzKTl/SlPa2m1AZZJKeVHdKNejIf8s7
hb2ADrlP7/K28J1t3DqdPAjj0JQJxHvBk1pKpA8yn6s5AQqMQKv5pnuZRwsuvHqTllT381LwG6Mq
A0kK/ovo3piBuX7rOADzQwRt6I4rY+Ezcu3kh+8Xs2WAuf63dLLxOWhrviK6X9lSCMWUt48IIJzM
ODWtTQ/eNt/meuJKiw0Nswlc9X93zBWgU6YCm1GNsZ8fViq+GILyIN5cK158k0Dv+wP4kYVLDtrt
o0AfsDB5ZjlKhELg2rpN3X4FRmcXNnCJtQPv5tEM6xg2zbwUZ83WEB4Q+uxM0mYH9A0NzRML5kcU
/Dh4jwPPXHqyrfM1Bhj8B+s8meo0cnIOPE1b2er1I11hJBVqO0z2CK4jxMqnyAaIscet1jS7OJfc
uEoEcipUysx/TTHfBjt8V2T3ImmsL37A4JcMYRdgBOYcw9eU6upKuA9jH95UuBfYoPgX5p2F4mor
81aOCp8ebhmoyMBrvW8hSuMSqkIid89h4fDRYPAqy0tLiyw4B7uB70OElGoNak/WizIg6o0ZYaYi
DeGIv3BpZrSvI6pQD5CuMQWLaI79+9wBJ7EFWkpxFxTf4iqhEJgzYH9kABpvhgEcL0ZJYp/hhUmU
wzayLOKDInCZbPWIvXHDksDQ79bmgmUEfzqN9ZlGo+NF99SIibnJyCa8QVeU71bfEBX0GaHcRyFZ
uO+EbBL15A3gSiDErUCTOSWeQNBzLUoCMT3doFoUBFU6vD2eMxMGZFDLH6MxBTqC7cHFkk2udA9S
hh/DzGjrO+4q83SLO/AD6651Zrm1Wvy0LLg5of64ewr/RvDsVGR15wALNH3z/QD7iQgPU7cmJi1f
3CxnZI4mTfVchFnsO66kdeU5IZqPh9l78uyJC2KtU/zcKdQ01LtqrNxHziGmSA/rrw/rsiHnYSpb
dRu+/yY5t4my4uscGup38pFFxi3BcgQNA99ZvEXTt79mMhQ7g3yIVNxmROeCaQ388J4nkjezfXB/
9anVjL/yNISuloXYf0saEc/EQNcxhH4L5kocULxH6TqtASzCSPqTYx0st8tQu79MnIXy068IT1wD
lnMvyAX5oQozzuEggEG4yZ2sdM86FLAKJK5ePt04xMYcLfX4nLkSiV+YxN7P89RO/PYjiGZAPEjN
4JecpvdOr/DDqGFZhYFpMd7RpSGHaY+IPYmPaTRqi8hc8CmbYk0SAbt6qmKMdQc9toBrXBomHB6s
IqJ2A84NWeFDhqwQvCMS0XIARgGIsrEIquxYJ6oTPooGW3Pi6hcCUpzskl9U/tJT77a2PE0reGfU
y38RYQSK2Po+p5Iawt2xrxcs8lmIh/tCoaQ55cW/7J1LLQEu7QaDHWkhr+MNQt3lmdI+EokWWw56
jT06au9jkHOaG2XWXUbsB1wJcjt4LFhGdIA1POdT2058H/l98mob32CEc6BVrFnHfmJfX2ff2tV0
7arJKoMNEY+WV/hkh3XFgjn3HoJusZtNq1kOnCNjhY9YPWieKRhpXsYY1M22H3wroLqF04MJKgqP
JFNJllO5w/YsJ1uG3aOaMeD6XmiPzwvyI2yUrod977edPQEEcgPsqicvKrBZ+blubyGOs/5BzhO/
HAgR6d6XOJQOPRqve0+ecLAO0tjpxCorGzAhuTC56drq5BehmjFCpy78bNvU0/r8ADigMJgGsRFv
N8L8QTkMmk02s7kFTsNXRXvN9FvRGUKlTpHinwgLcvHUWg+FtaEvl83H/7vNAWaRx4lowss2IKLs
N9PW+mEoS0wqRBIdsUeDqAyIo6GhN4+Si79x0Fv9uR48Xrtk2tiPTLVivK4B4MDOqge+GxlJHF7K
aVjyyrHgN8ycelenqrhcYvqxul2IOL+cA5b3P+3UY/xtOnbjhylLbW/rkG969+cBagq8e7v+GzZZ
hexKNa3/7pMt4U/kQ0LRg+sXJfAAYZqey8z9H2dn0tw2k0XZv1JR60Y05qGjqxccRUrUTJvyBiFb
NuYhMSWAX9+HX21stEF2aKOFFgAxZCLzvXvPVQkBbJXC2+iDJVpUXhHqw6WPp73eK2FT8lkCANWg
G8Xyi0sj8y0T0aZRO4TF6FEFKjhhC0pxki6dVh4HHwQfMhYUf49Kgr/ie68NXvoekedHAZaKLamd
dliHYpchd9f3qat0dE9rojaSh7o0zub0PgRxse8Dp9GTFapvmxKMMRrpNgIvTSZpjTG/Rh3Ii0OJ
nx5fwvY22eO1BBCQlTLiVpI9TjBSQBTreFNXcVXCPSKJSD5CaECqYalnx9zABCm3kB7TV6h2iELc
WkHSZA6dyVhGShHuIxoBPelFFYUFleVqf1e0rE7XBdow/dlMGmRd1DNpw5tMTl8yfKxYoGLLpu1u
W236klOFz14VEgv6bzb2068FbtGRF66SoBpI0EBuGbfih8jV3uCbGVWBRpmKwGMmsxGKwa9MyEYC
Lh5SJGM7uzQ7gkR5NFX1tfVH1XYX53TkUl06GOjVJQQ4l9V21Xa0lFE+QLgFQxAc/aarNQo5hhiT
Pe+C8ZAFuWyqA+ZT3i/bYnphbSOkiyidVnZASh5rEmDqeYFedZWBS92oCCC/oLkjjKmqdbGLTYpN
KdbSIDVeE5DP+bfC8wjuBZcZ3xWhrdCBFbiNdEPY+9bVey27MY2aWADCf6gerYPcGYOdUfYKqMsi
NrJ3YarC2bAH9qLvqKooRpMGb5TPudWYwTFltpJvaeVQKKF73tgQTRtkedYxTKH7QAQ8L1bdVuX8
vmB/+4sqmWfWrCmakoqHGOmS/mo7thLAFWrkiqA0DHOEwBh1ibBf2goTHF/qDswy9WQvHIB8u3pD
xIPTZKc2hoZyy1vU1xGaqYJIrqWbsnTd0xk/lx8DSyO8Q6SeRpKNF9ABiDTClB/avnUB8rStkEek
EqkyYAHg/VGWqFLisw0HlpPb3iTUXQYaHlZhE801Vi7TU6cOmL0k7sr6C92GQjk6metkzy0YAQMb
j94ECe0eFB7UVgP4LTpWKR+ZdIxP+rG1TdsjBomdQdHvaLDJSGUOok/wZicyyexFioDdeRhYknT+
QrHDtju5wLJ1aznaQ4BFI1PoNEGQ0lmJbSyaj75YxaHlhU+GUpw9J6A8ybZF5cv6g9GKKyUI4HoM
mJbWDm4IRW6E4gaVOIzxMEprm/q5lTXrNsLlai26xKhsEM0kNvyoPZRmuKRk/WwRdw6bolDaN5zY
jL49Cufa3RlWKvVvSYjKdqGyI9OQKiGK66iyuLQwauElYsuuriu8tW8WkS6WbuQK+gBGSp7Y02gr
RnFPob0hPQmHkiTCnZRjEv2wP3d3rFdG75fuQn9dNoQxVLclm031vhj5iOxLtxuAwBpp476gjw+j
uwwVa3lfE85SbaSwJN2+uhTPQCkaZ4VRCUMJBX14hEssndTe6UNW5hEVWfsTcWBrPemBQUXPr9Uh
fQgaVrLLgEeWbu3S6pwbIR1T+0aTEA4oddKfNNjiCAGtCE3cc5YDpzBow/jR8aSK8i8FIUrNxfGc
8J5eNNbeZU3pCYdyY9rKO3HSWvwES3twXiDkcIYl+Rsi2eI11+x1HI+KtlHY7qrfS8qdxh3VMITT
wgG+3y9K3fReaf9gYsjpvmvPzKpu97NI05y2Z1a3Wsd8w4uBn6lllqWIRCc9XNJaqo5nxZcG3US3
jduYfqR9n7gVxJVKIPLYEQ4N2XohCYFi+VR71a9AGBnNIYtnt+jr1q3X9HU9L8C/hU7xQaJz876x
ugv6Xe5Y2nsiyV8YKK+y+n5QIe8AkuH36mjNS0Uzn9qxIClg7NHB3yF6TOIHoEx5ede1mQFZEni9
83Mwxz56xb+LWp1x3QvumsZKYzWElgZZsNWcQ+5oDi0l5izCM7ymBKQGeWvb1F5BOFcfUsSpInKl
z03FUmcpTkrPuamTBImCFkQn6mfhwOREaBSH5r6Uufvdx1saL7VK7VCq1RqS5ThSzJWqJd4pH3Uk
UUidfIvfpFlyi4SPFFfVUsxX0EXuC1aChgI7n+hSNeV7Cfw3XI0ETsD/aO3E3HeIxASFOGZovvI8
vgVmWf2VuWA4GK6EQBiD1yXYOIOCg8Unbg+0fbI3atJKAMhBYGEA25n9QjQw3BbC7TYRu52vbRAV
j+R7W5uOFcBBQ657r9ip98W3ZP/WskUyiAKAoEBJKYnuekrD7y6TGsB+Xw3cG0U3CxzbJCpSKlMC
1WHNCz9jOcqq+e7kpXsmarrUk9jolBsn8Il8S+kP/4Q3Vn3TU2HYSycKk+ezduGFuF79BfVXjzks
CtQ9CCc+Y4gI2EoVTXCf5jUJw0aNoJ1dJMifSKJVkKQr/NJLx7iFu5LigqsCCOT1UP3COtrfsqgn
3WWsiWhgzZP3PxWtDey1mVHnhCSB0+eVhG9vwESEXIQjZ2jzqf7FGa+9EVJPOWt92X/nRBRwL7ns
Y4esBWiMYYlvWmiJYxbA8WA1YwWHxsceftPnpAauWRomZLy1zKVIeGlEd4kuH3BL04V0hV0sMyW1
1PuxioBlLHKUK+NxYDmmR8tOjBWY8Bpg1FKEtvdhlVgSVmFuu7dpKqg6FhW6smVaAjTNXAshJV8E
tqN06mT8lvt6+B7oVnKXGcRrLCvPKcsb+i4Z3jknC7fCObc4qYWW9o0Xq9LekNWTOF9Dvc1uUG7y
UQd25vwKCEZjD5pAbl/Riwk6mlDdKB9tXUlx2geduQMaFPRwMK1cXeQU2fmGQqBzMLJpPVbATJek
ffp2bZPLoYfRGjxFhvHLd4u7MlMHY0nNIDNXXppbYkcvAKMKfjBKxvkgAAZi5kw1mqG+O648inLp
sosT7UBSfb9yYFDCPrdTt96NqPO+dfBdrBUJ78wyReX4NfYsGb5KTFHpqqX/Whwdu0PY1Nac8wdI
8wRrV504LtNvZXYrMugd88ZOY1dZK0nd0DaPsTWf1UWkiBCIY4LSJrnawFeYBXXhG1vhOl12y4JB
M9EnKanLZsMZEo71T/PC1LL0RGceYoPMM8DWzGwkuCpmfZRWansLt7HVDwPO0LsSawockcCw3oHF
tsBpRtSHdEfT7M1xNVTIWAexOnYIT6Gpwz/AEAp5h8DsthRPltVQqSryliaxp7v7vhoac+8n6DzX
nmWylIl1lFfrQRgNn3wN1RpdMKGYD0kp9e+1tJv8DstNHR0L0ShvmqKVxd62+uyenRTteVzCpBxB
7DARb7EVI3quGMihqRqDHGwiCJQjqprqx6CzAiewVlGDO71ymfZ6RfQRKyn0qih6lOxdFYmXsGpl
Ewfpkh6qWEcZW/E17djs6GqhYAwSiXTn9GUfsH8ImZwbGdkOkc4pMGYbf+hT3bbhvkjYq62UxouP
yBiqo8Umba+y8ZE3HrFMGIzQP/jQEUs1fPVyrNE/sHrk/SEPaJlRxbUSf9XrY4qoKAx03pmgKRH7
hAjNtbvYM+Ly2JRa1h/wvxb1axIXBubkMizddEE7VxToE4Gqb1mVk3qL38Cybm1HwYgZUNPN3xFO
JcqrGxkQMWRJjhFmb7yZS6AAZBK6Xt4wQcISz6jd9bnqxcDcY3VcMSNz/wHkFfIuUsMsXWthWih0
fSwVuYDSK/6BRALF3EYIP4FvRgPkLBI1qdXlNG6c3XmrWb3FmFM8E0+q6We7BKIyyDEVK+dSwo7g
3eE5dQfCfyL9TeJ7rPslSJ/IIp0WbcZXVaN8tioziMWvysj25IuHSZ0WbCJ9540bI0zqQgSC3Bhe
HwxHGl6e3NQ0z4BnIRfXt9iUY4y5ASvoA7aW3LkZpdEhaC86i3k3iCMMG07hxP6mNpvY3La9p7hH
/NtohBfU1WVMaqxvfSUbSiMYh++Rs4ollUnsy4RXgngKvCRcpKyxiMh0sPKvSX3UAUGQT74a1D6I
7jyqTPlaxzZR3JATWqePjmO7HEEWwjGeqE0PyNT0BNrAW6k7QrDlH4p+SfeqyI9p3abtntkuy95D
v1DMTZzFemWtkOnEmM58tageUsx9+mPvaEN76IqwyB7wHjgj/Z14oF3Iut9DQaEKb9+k9JW+DiR7
6mt6BqRcM9qDYUNUsJ6/IlHUB1CffKaPOmLZcFhmpkm8/TgOKa1bO0JAxscqN3GIYl09phiQrJ9a
E+bO45lWNqyHseQ2rXIY2iZiowHd6crqQuGsaX5kKQq3gB7nugfMdSalVOIpZPQam4xpCCY8IvNf
NlE9zVqRYcnHX7Wcb33vZC8WnZx4kzpu263aKEGgZ9shdUNLwoql8Deg5ugLT5zGzHaoO5lOjasq
kS0ZHJRagU5jWklWnnQq/16EnnkvYhefWSaU4XvDWpsVRNw2+JbsHmv8qujCBK8Mfb2FZJ5GWKp7
+pcKmylW9IyFL+4K6vQUmTBtLVWSLB5K1oNn2UtYf1XJtaHGSyPmtuRD1FGT1+oPQ0pN7gIjbuDA
R17d3ag6zW0YAwHJ2E5JICA0OzoHMDELphqGD/1StfdsFFmDR31VMoxJHgqqhK4ZGSWUl+mAFTel
R84k9BAqiNhG4B6t2Q141XpIicPdwQR20kVo1qq/rBRqO2vCNQRKSIPW2i1BcwLlI0V6gsuzcxuy
oy+wpLfduYvaSKNgA+IOO7+FwoogsPOmdsEzNd1NbTkVickln4gFlFX9q+NTglnHbq5AL6SlxJ6q
oSK2rF3BB1iPzdTY844VX7soHbYUru12XeJHjddjnarmDfOWikaKrdODVvhAmsch1kcYe371xTGr
evgiEDp2ZLMrcvgRydhkhVXY0Gi4q7K/IbokvIcPo5XPtTaCE3cHMRg7PhmBQdPGBUhCO7YuWn2B
slvIe+SaenFjW5ByAOSR6bLxpcfaUFSZjq+mqpXoECn4JpZ02HPvJlSqocCfVhIruXCjzg1vocvH
CBvatghRLJjBd6z/pg5SVoa3sYRjec9WzR8Pnmwb+wE64tgC0YTks7IUxX53gNSy5a0iVjhaIdLk
JhloW5G4WMfn/0TVfYxIes/Aar8FHvY+3vYuOZVB4oYPAAC8ZEfqXTVuMmE5z0B8ZL8mYQkvEDOk
LI4jNVGkQziME/zlzB5bp7J79iHEqvIgrBikFiy+8ha7sJ/f2lkU99wRNALor5uGGp+X+zbsLNGu
Rw5DsAYYX2XVKmBqjvbZEw7HCW3+hidWjUdkTp6+IpwiL3mJxPCObIpAS7sINXDzCoXdx66trPIu
lraM7yo3IVRxxIZZrL0xb4FnspT9AUcKsX2etdX7aJWyW/uEP3dcWJQx0EYjx5LejcPGbkLTWVeD
C8MmJVPUeDUscCkfWqkif6WLGsvHkaCSYaV0plFuRUWtauumfLEWzJUtgSuD4bqrQs+kQ+25y4k+
L5hNNiR0lC/JoDe/MH3DBsTwZz/4Ah0SurcWOb20gfPvYqQ88kZxlShcddRQ24+MmjqE+ZDWN6gS
Wflbg8q2tkJLD5U9HRzvNWgVFJs6II5032VKk+/otFfqisax0m1QYlENtKywKO8yrBg3FjmELot4
sDHoLjEKSZ3mKwjwn1oZQRwCJHZv0OneDm5WtO9W1qYITTr3m1uSXFrluthada4cO0O4CFUArT+n
0VA+WKRgMN7h360ZEsTleE7xsyF090xB0xDipb6vsNR39KeyVIL3mjlwMyIx31tqVxaPrB+0e9NX
HHNrOAmbNQNk5s+sCj1kd2O9x6Jtg0TU+1VF4/WF6UzfRqGiZWu8+fYaVG62hbQwPJWdamAeywH0
GbX9nRpd91KGRLvvMGRZPwZm41tP6yknNP74DcYqjNfCdcQSKxNVyZrgy5u4goa0UdvetPh6qI6x
KvOwfinC3t7XNSbrZVJ2CFAjmstPCngWA6ppbG/RQ0XrXCNkFAC3vSEiAllN5nV7tKytyha9tKN7
8M9ttMt10+FtIKZx2Sqw/Mo48ndhPQ7kZyL1W+CnjU5VHAN0laXBllmJ0HgvwJmjlbdqI0R5weDp
yGelvUt9tZFfYRaHgizaEBO6Ymu6vCmEVT37lHaIOBoi2BhUBIj6E3ifDj2ZF6JcYHptP8gec8BI
13D6YS6o9UGhklCvLPoQeIbjZCAuVOQji7t6sDARQTNpN5hUB1DjhvZAWd+7CxN8z1gGxzdHDsaR
3FbkDWwvTbCSOFVuucdhtCNLL8Z+RxORaVXhWKrQ1bceB6d6AzjxvDai2tfQXesKkABNAtKIFzGo
b2DujPJuyI24WIKjwa0Bx5Wm0k7tY9Njn0sE2BaCr/EIrQSaaZeKrSbr6hYOnbHFegRWACLXl0QQ
0EEgSLVhxV8/B2le1Vs38qBbVGzcmIVds6lu9QQpLlUUtBULI3IVGiIFIIBV3iUDlQdQI/qKfD34
WaVm2hJlM16GL0EKJVsImb0UQ60fqOtVuMPh2HyRoygILBMu7UAXCbNGd8Tu8uLGxZflrVMChyFs
gjchxr2jRLfQc1ny4fY9aPREAvMIkb7QBSbzw18H5Rgf2nO1h69AT02ZuwZVC5LEE/zf/qYqNXmi
uQoNcPTV94gAiZ1vDtYNfqZ8h2UoHtZOgB9tJdNRSXYmi+bsmyLgM26MPJHoLYkJNZdq6VXwWtn1
sSvIOy1eBzENsxuE8aQ5xW4GDJ+iYqa5NkzLvMJ120WGQtaqkAVPu2FXR3rl2G+jKulqBNjR6N/i
LRi9o+cSsPQqmG9ZFlg1aZpD7PrpHaz6lrQW+u8L6JUkxKiOa600t4y+x7ybt07QmLdoqiFbV4b1
iHKrZ2HG/8qiS5F3Cg0bcynipQHQ70NqDFQvr8RwY9jnZnIFEYKAVJyN7Ph7fySmGqnztqtGTLMl
OVr+Q1EC4YKLEwe/4K/Wj7lJxWtVZFG175r+BeBMbN6raYwRpGd+J5HBGCMwT7CKVrFJvtSmgcgL
CYEKiIRxp3T1HnmdVqcLfBHYjKMyHxmqBh2cCJAu3d32OCg0n/ggaAADo20MxUQjCtAj+jfEyM+S
yH9ADz4q/UpBWNluR0NJ2BkqVullryg+tahZZbVqufUGHCE5q9j1kKPIpnh0amwpMlcEBEnyFWGD
rbOGPXCzirRRsUygYbVZ1iuFbXpb3BFsPKZH4pCV8usg645fVTa62e8traYHuquEQ4Nn5cIDqd4R
OnYVPjWyjukjyADvGIMc13ewsqhen18522loUUF2HJaKZ3rPLjEarAsgRijD3uabnfyk7Tk4sKHR
0JiCPQSZv8++sAx99+9//c//879/9P8r+EmVD/hakf8rb7NHhLtN/Z9/O//+V/nf/+4+/vNvhbAD
B7Co5Wr8/8f7c8T++D//1v5HgkwGSJRI712Wkt1uSAiiMvE/0msdiHWSfvuEeKVeXz6bOXM29c+z
obrzKezX2SnPNPoYI8EpzB5eenv58PbfD+94fx6enXJFsVtJUDAhfQ80G06wHYWZt8T7W99rztnF
d/lU2vkn/+XGOe6f58ock5an4QSHunDtpUQksB4s9QEzgwUfon8fsBOsog5RX5M8a1X4cfm8M3fQ
OT/H356XrMO4rcjYOXUp+4t1MLYeBgSFgv/r5ROcf//frut8b387QeJ6g6oQB3tQ/+nJj6/nq9Jt
8V02Kc2mTuy0vP5++VxzF2P9ea40AFCSZXl2YtdSs7bW7cfO19Pt545+PutvVzIAmOi6IU9PVTWU
b1TyVHMLtjyuV5ePf/6Vf7tTxp/Hx4HBet+g7wj17rHJnfSRRHckfDZFnstnmH3J9D9PgX8AtbsX
5qfMx6ES2s0yzvtfsSqyzbkHe6AeuatTiUk+6t+drD1dOe959P/t0iazAkg8kw65np34Bv+qYgpV
1qtPPhiKwgC6J3sjcnuzleaQ/RcnH/ht2sXlU8+9EpMZAhcfb7QVpKcQoBMRoM45eiQprrwSMxOE
PZkgXI0kD9xTtIrZy9BWCdKF52JQ5kv0hZpfu/nURdiTuYF0Lo9mVJCf3IwvjSvAK8dtmi8/d/TJ
FOCHmEYGaWUnGz3/QnM9Z1tIzb7y22fGvz0Z/1GsJmYm7exUh/7BDcISr4n7kYXBR++h/sOSs0it
0LjyuOfecHsyBUATpY9epPkJK/VH0RQ/pMtG34/Mn11Xl2sv6/j49sexV96kob5fvoPnx/2X19ue
zAx5hLUE2312agLrjhC12xjF41eq0XTJadOCJZGbsPHOQZmaeuWDMfNi29MhpSpFYTQ954wQbrIv
FW35hjDecpIr93LuDJOhQ+ybX5qook4AQuDAICbIwQgJIpMu37WZ41uTwWP77MIQ0qYn9nwoV2o/
r7qnWqPau7t8gpkJ1ZoOGwV1GZFN2UlFUvwyOv1wRFrtETyRl/vLp5iZAKzJ2Kl9yjzgb9MTqeER
2OZaz55xyLXHELilsrKIqH+9fKa5i5mMI/usySHOPDgM4YADD7e/upf2iG0RtwaKtMtnmRmt1vns
v33jskDrBNbS7NS1kb5QguIOOw3qQGv8anviu8m+hNbVt8snm3sBzv//7WR04tQShVR2AqBcLYXV
dnsj7f3V544++Zwm1FTbnvLCwc5JixQkcq3ojV37WM/9dv3P367K1HcixQioNNYYqbCCrlBIR598
DJPBDY3PdRtBhziJ/A8XzRlxWjYcPNjMZtk9Yfk40q+89tDnXuLJQK8laS/SEunJN1trwTIU2kFG
MjrMB+icfaRcGY8z98ycDPiW/vMYQ/X873nwNMgVRpTny497ZnyYk8GOF6ACuxgnpyGX94br2CvM
Fs0D+SXl18tnmPv5k7FO4AIRCgB3T4PjdI/o25MvMQbxK6/r3O+fjG+B7s6ElRifwG5grMGWSZO/
6m6AWfz83O+fjO24caUTEXJ1Qk/p3sekQPYYWEliWl8+/twVnO/bb8OZwvVokTEdHuAnGIAokZ3F
T11TKuUGlM7oPF0+zdxjmIxrzCd9g/c/PbkVRH0QjHTXS60G+/m5409Gdp0HXdDncX6CKhs+cWBk
adlI6+Jzh58M7ULLfMwVhb/TIdDSt6nzdXzeH3/u6JOhnFA+ooPqxacMp5oNSkdDII72c4g3l08w
M1cYkzGMdIl+bmQnp4w6PRo8/ECano33eSqfWImknxtrxmQ0q6KSZdUw1mRmmces9JzyJ05wPzl9
7jImYxmyuRUKKIQnuyG3KeKlWvUoWXaukspdopdWeeVtmrtf02ENn6inqRid8HfESz+qYGhVodhD
AkiXep6Zx8sXNDMqjMngHlLkHwjvfTp7nbsFrea/0xkKr4y5uauYDG1TSQ2jx1N0IovwF7YPD0mB
gPLBx2iJ77qrr9ytuauYjO2KBE0jp+Z8AhhB2a6wGkLbPfIfuysnOL+mf1mpG5PBPUrSgrKEyUMb
O+RfkdG1j3kpxUOMSvdb6SDadnAEAX4cbLkmNzn53LA3JsN+oHOf4sUJT0WfGm81apcv9GGT1eee
/mTY25luhwVm7FOt9+mdoak+FsimyH5ePvzMzK5PBj0BnGnMs0hPFi73+xqx4F4PHQrswNauTFxz
p5gMeArRZUlopbcjT/CMxLC+QZ1Gt2Rdqw3NvML6ZMRrHc1anS7lyRHDSXfhoELH0L52gMt3Qi+C
L5dv1cwbrE/Gu50ppEZ2SnhSB7lJ0tLddlYx7C4ffO4mnf//2xe2SMtmVJw4PsEYBuXCpLipWvuZ
sEHnyviYO8NkoGNcD6SNUODkgkkmGmvQV5Axk9VoluX68kXMPYjJGHdlHUBqqKN/CgI459yjipYi
oPBANEGTV9HnxoQ+GeoBwZG4zipvB4Dsoy4RxoxIWK7cp7nHPBnOZpCpkUKK+klQ23iqe2lrq4bl
cnRlOMwdfzKgg6au4K9QltWg762KVqNRK4luebn8DGYOr00GdDviIuJZhye8UM1DGibuSVI6CK78
eu18G/4yzWqT0ZyxwmlByHWHqB6iu9aIPgK1xVsaIlYncWMBMCRcqEWe3iGSipE5ylVZf7KkrU1H
ej5qgCfS6GR5gf3oqyVMehHqyvfP3bvJCNdB5BEGThnYSprS2+ZjC7KzRFMhr9y9uYczGeV0VcB2
IFw8DcDLbwLYygJ70BnpcvkCzvfhbw/nfN7fZpEhGFqOz9oKC3ByzNlv3DVD/mwPMVFDRBsdPc/8
uHyquUsx/jwVfBUzRo6ZnNwih68ZkUQo11hTrj2LuXKfNhnkmW34yO2pV4AK+VL6wUMf2o+9BoTe
iVSCjgt1SyXmDuoLqbqffsMmo98wLM1IhcW3JLbSnQJs5LXqcIBdeUAzM+Q/F/vbAzrDjYkV6/mG
qJW3H2AGLHW7K5YFkU2YpVztynlmJnt1OgsUHjJP04ppl0ABCM5bKLidD95gpfqVU8y8a+pkIuhB
LIcKkS8niJ2ozvPsFrrBGamJD33BpFkvQSkan6xYqpORj5JsdDq/CU+k0pjZJgW80e/cKrOuVUrO
P/svQ0edjn2yeg3URNVdgftpEXQpDhSiYqX5EgSjDcQ0aklAFeaVT+Xc3ZvMBBHopSDw+FQ26HeX
oOcPsBfKg4sealno+WNMx+hKIXNuylYns8LYKAnKE5mdnBZ8/pjo757XovTMXq3CJ0CrzMFsKBDC
i/RxcPS9LJXPTRLqZJIACtJAhzHCk16a9X0RdrZPwXForxx+7iZOpghzMFRhplwYPqdwwUc7W9g6
Me2wZ94HiIuLlpDl1afmO3UyMVA7qPDGiuyE+uOuJ713RY3i2ttwfhJ/e/kmawJ60FDP4o4+jSje
6rpTyAm31CsD9e9vNiWCP2dqkY1WASSS4LXYP/hJh/NCIIfpjFtvLFCC2HdQqTaX79LMu4bv4s+T
0Wq0gtbMxZ6sop3ZSZLM7falxf26GBreMYRsS3iiDxrcZfA1Z6lWceU9//tNNL3JFKFmJmAAb0hP
iX4Gc4F7I1onTgANXb628/36fx8SIqs/L23IvD6NS5/qFJ3OSC33evSkZ+ZPmben1mkREBXmom+N
a0utueuZTBGO77sOaZv/PZ/Wj6QIUQm98lLMfF6hzv95NTpVyBjqGdnpTXWH52ir5kmzMBP1F8nO
7rKxtAcs9dGmdIt9hUb6ynn//gEkF/LP07bRWKtdoLs7GKEDiCVnA+hNrHSSbBbApqorC63zPfrb
s5rMDDX6yqzH733vUsF4hCmf6A9xRNA8or7KVG4uvxFzT2gyJ/hliAeJOK2DzBhdlQ8+gfzx1eWD
z92pyZwgcr8xFKUA7C/SDjY97u+bwMQ9GXWs5vRG9R4vn2jmKtzJ/ODXOepqEfkH0brKwSZI6xmQ
RXRl1MwdfTIhAOcyuxBh3KlCiPZcqUPWbxrDIhPz8q+fedLuZNSDgddUGfXuTorwm9kp8UofKowI
SXNttzl3hsm4x5w/0hVIfaIdoVQA2zxDB6Ku7x6x1Kefe5Xc88l/WxiC1LAN2DBYxEj+HJepY8Nb
Pa95Pjcg3PPj+e34RZkA49GFuyuKc2yEq61qrzuiCKg++RwmA9tMWq1NsWDsEv8c+KOTxp473s3/
x8Z8ZkC4kzEd+H2HNjd3DphzmD96+3XoRQAcwX+Li+H98us0d5LJkC6cHLIGtFD6TLDu6TCdwVnl
SXi2sda8q/PT3KiYDO5hsFx3rLX2Phua75mPVtz59Mwx1bapxCKY0rKcndrl8SnKgB+NnhQvIsuI
m8AQDE/w8t2a+4pMpW2qT5oqNLPspCjDU0V23hOsVh8joTounCbCh0Jv+aXCan8gf/ojsqvT5TPP
3MCpuM1El9H2Rdndk9HrPalIfNOFo8C1u3Jlc8efDHpKZX2tkjdwMD1atBnGdzY2IEU/9+snox1Y
UFSPhGB+ZzMDtgoXXvpGTtDn+lzINf8c7Bm54DW4qu5+sCOQsAI1Xm+n4pM/fjLSW+JTicqwu/sa
PfGy1VJE15bndFee7N8X9aYzGeZuPWTjaAfyXraut2QpVxEQhtKvjqwd+yQQR5+e2p3JaAe2ZgIF
z+t7PY8/cE0TIF91AR6mvP7kzZoOdM8m2dto5D0aqRviGaP92ErlUyJWWBJ/PmegVtU5lFc9YMuI
QKWG2jJS1WHtd219f72+PjMWpho1csRx4Ohjda8Lz/+Kdz6E8aH1nrG9PBpmPrD29BNu14JMc1M7
+MKtv6s5QGa9Rf6P52+48vmb25dMtWp2ascJxivtULtq1HUPSUrw6q0WYfzWFhqmLLchL4Y+wo00
mZONDeoiuAcLV1U6N9qbHmlF9kLxLOPaw5u76skc4AOwaJSh0g666z4S5ZAv27CCJQpc5Mq3bO65
TaaBQhsw1EBGPKi5hq7dM4rH0Gqju8tPbe7ok2kgDQwvqysKgJEEIRRI30dAnV/bn8wdfTILAL4F
DglV+17C57hNibtYWg5b+8/99sm4x0Q7yKCKkpOJYWCNHdLYKedd9+eOPhnzolKBIpap/b1PMuBs
I2bWMBPmld8+982dius0SvBkTEITOBdFVd16xtnjfbGwNi70AAcmeUeHbCARUB0sjIqy//6py5pq
7mp78KMM+v9BzyvlOYEL9jBI7evlg8+MhqnarijxymCRqu6xO+YnYMrHwHfGW6gn3ZX7NneGyRdd
mrihgt62d63dvZBPKLZRSWgRXtpr89hMgWCqsEtNYeRp7CnvIVK7DZFCt1Gv3VbJSAeMT9qSouKH
4qT4sspPPpLz6PltVa8TEAILFX4+2u/Bhe5Y2MEtgQ4Ypi4/lvPN+cs+2poM8mjUIk+rdPXwz6o+
kvarWY/VSTeCj7EDZH/5LHOPRv/zMsgZ6+kfxEzOaTm8BK0vX1V6WM2iymiRXPkEzJ1kMuZ14OJ4
Whr14EdoofXzFihKDHWX+lr3uZ20NRn4RU2kIYYw9WAq8th2lDTSvgzWl2/S+Zn+5VFMJXYqeGGU
4W5zcGsbTa3rUQ1aODo5SZePP/P2TlV2HflHuBxlcgoqF08W/AqAsdEHEXPfB/LYF7jvyeVVrVvF
jrPPPRNz8uUHk5I05A6qB/z1zuqfZ2JWubnWgFteWVzM3bbJsCf7Kg/ImVCBS5rhswBYcyiS/Jro
ZOalMs///20A4nwSMTyc5sA8ZX5EruU9gukJHeiHZfp6+cHMXcH5/7+fowmdKgfkdRAOQb+tXR8w
cF/TJs4dfDLAMzn0BWEmxgFopf7Nrsmiu83J+h6u3P6ZCcScDG3yBzwyag17pzuRIBqX6qiqCOU2
98Z2q2hXq2Vz1zEZ3WBGz9D2UqWN0qV3RV0XT8ApMBd+7hlMRrabmWSGSxV2qrDkUg+Q7OZNX18Z
BjM/fqq8U/HPgkDJOTpJIwe4PMqBsrz18qnfPhHcXT7GzHtuTAaqPiiW4TgRNta4hHgA2nxNjA/c
KUn39fIp5tY1xmSk4h+Mh97vo++S6DVM8aCUlaR8BROBY1jgnDPO+beloHTYQWq7NUL+XD73zFs6
ldi5XRuPcIqsHXj1r4Hsj/8UEtlK/eqtTNlcPsncUz7//7dxHNQppHMntHf/l7Mra44UZ7Z/6BIh
hCTEK7XZrl7ci2vafiG6PdPsCLHDr7+H+V48GquYqDdHOUJCS6akzJPntCyOX8S8qNcgocnX21o3
DBnsfmWVLAv9n59DGg8iiLh1bCyO5XAwwXV0mgunH2d2LydxnzvLb+KWr0SO5KhR8tWBwytzO33n
4T+3Dcew5xkUKkgeE34Panl1h+wy/QQsS/npeuu27Wya86RKAoqq9FdeDED2QwkLKtwZZMW/L0O5
CfW3LLiJrUsXmqK6Ikl/iVS0T0hE0VeQN7Qb57VlDFT+cztFEZjWoWfJQSYdjXtEFEFrWID2N2ij
25B7zATWSXBvRlnr8nvcZ6oHpTpIAYGVwd3zSm6Fe96bJB4waixF4cHuIxBDHbVo72hLyh3UH/z9
9XW2NG6CoeC28eT3oHG2EgWCkC5FiitLIbp6W/PGEmhCExcsfQRErdC+HNf8ZjMutyA/MTMm2Il1
QudVPs8gGRnCqelOKsnvr3/4e3tnbdpwtVEBScZ2ijEvoNCAOgclv/t8KPZ+nN7ygF+7WLt+4+0c
t0g8yKUvxwr6dgsDr3E0bny9bVXX39803QMIX9deB4odLz9OU3s/661a7fcOgvWrDS9ael0koVi6
HFGKcHKWD22Lgw5CS9Vw47fTf347RGBoM5ZYVC7aY+r6YGDc8tG2aTFcJgN0H5R0ejlmUX8s6XMg
1Mbx+G70bJ0Ww0gHhL5jqbGYkBwKDiwUobfzH8DitXfAZHKDQ0MnJmaJR5XjBqRfjuBu+cpH5yv4
3Y+e0zxf3/OWpTXxSgG0uNpVeuJIJnWayHjSef+QtGWYN+XGPFnMygQp1R10bkFntRyF8NjeKRXd
1RNzwypnwcZBvF64zFfgOkmG5eqiDBj40tCFAsUaSzPweE1FdGg9ZIaTnr+4tIg/X58xy4YihgnT
rkmSkmOvDul8AD/X/ai2vINtMQwTZoMEO5VTL0e9QFAFgtLFqV5VgGnjROEUR+pw2xAMe9bzRNKV
0Q9CWU/g6ToEKt/YrYFlIQxDZpBpHETBqpU9Nc7OECTpn8HkqHaglow/x9H8W/WQShQJ+QxFvnwD
42LbYYaNKxBfSpI46BXkqZAJatzPImqqw+KS39dnzLbBDFPvoE0D1YRhPoLQLguD2N2DZC+siH8Y
S/Y16W958/DAM1FJUTLECUSy3SM0GCCSA5DdCWCK/Hh9FO9vXc+EIUGms4ghIInTZxqeZ/A6ifbb
9Zbf37meiTJy+waSzA7HCnClfmjHP7rT8CNIvO9QHNy4ntr6WH9/c8DpvpMAMrD5mEGoqHIQyYVk
WsDmP0DksPEut02QYdsyyEa31MkClrj4BBmFL13CN2zu/T3qmcgiUoLakcYCOwg8/6TbZ+TBTzc8
rO2zDXum9ZyB5CnBxUVVSp8E4hcHd9zaNeu97d/O1QsMmwZncF4Oc0FP4Em6izP/a5QOd7TpvmVd
+tnr2UNWj/vbtpFhyH4Qc4oKzfnoQQszRKnB/bi4h2QEixXlv6/3YZssw5QBKEkatDgf806lr+BB
ayi05Ov6pquMZ+KGYlVnfATn2FGx5SfIL5fT0nlbYLv33RAo//5pAmDn4aCx9udjl+fuHnqd2dc5
a5+7vAVRgZMPIa2bLS4gyzyZECLUKUSODhJyjDrwcQJZDlnihwVanc3x+kJYLEIa9gy6ywTKg7l7
TGXsPigKKVZIkKUHF3ziG27JNgbDnnNeehmkC8lRdtAcJ9NanaTGrQugrfX19zcOCQDyGa9MiBZC
Dyc60AUUMp6ABtz16bG1bhg1orEohyAE1AdiBAJNRlOBSw0Yz683b5t9w6rTpQLsPsLUlKRDiWYd
VacY8ojhEG3uVlsXhjXPUDyoIXxOjhAvfZo98V233bdKj1+uj8A2QaYhs6hPtNfinaklfRS4ikG5
FJJrW6VhlvZNwFAvytnDewRnGgLAo35oo5xG9/0CbO7jTSMwcUJinvypxTPzGHlLAUFnEIGArn2L
5ma1o3f8tgkGgvgG6EL7Aa2D26rF0X/8n41pyIe7QyZuc3i+YcZjpmpouCPmhdznT10lf0JJfosW
wrYEhv2OiHLiiY9NmjsIVECqB0yEKZBH16ffsj9NQFArxxFi5iVaLyJoPbr59zjBhaupwaJ4vQfb
9xs2vGgnKUWTuscFBfsQDi+cQ0O95HC9ddv3Gyas87KBcJnA2w003ScqEXRmdH3wQMd0w0vYBmCY
cNqWWQotQHJMKbQ4WTa1P3lDVXJj84YJg/CeNyN35JkGc3BRoH/QIQgIbsHw4jZtIoEiSG6PdQZJ
o7aHgABlfTz9l+Yt828igIiTas2TzD8zdxT9Awi6++qY9ZQAy+ui4OcGSMk6ivUy8OaYQbI/zQM+
+uee1LQ/Uh+ysbu2EnQjBGAbhmHACHFRBuFRec5n8TUaILkDVV59bJiuN27uth7W39+MgHRDEAFf
uUYEcVGRVZzudIe0iVdCWugmWzAZqbRDwUjGE3mOSZzc9RMKhLknQQbNSrJhzBZ/KgxjLrtmAXGq
B6FZ1/9eZvVDmje/hoWdp2zrqm0xN2FY9Ai27CKa8vFc5hl0MoUP7YOinujG69zWvGHN0Aj2SQUx
33MKst89K/hXDgrBjbeTbZENWwa8IovbinjHqFCXuZTknvb9p6mCkPz1JbZ8vYnwGSdR6rJi4zni
jgv1dARlKfbS4XrrltU1cTw5WJAniGx7x57VD8KBL9UuuH5r+RFMwdFtJ46J5yEKwlZVLHHiiAxa
RVHJL83Q0E9gX2EbXdhmybDmVo9FF6S9d2Skfvz7OAZf7oa7fj+645lQnrRjCmKu43Ces77/JiFp
dO4hdgEl5eVEXJHej0MrP4K84kvTyj9vW5d1nG98xwj5NoUrBj1KBeB0WvYUCukTOUJSITlxHxSE
N06cYd4gByIj9Gm8IygzXvOV56jpkq0ApW1VDMOW0IrqOp5MZ5IsefO1hRAwdI+83KvphvnZejBs
O/UZOH+THJJOQx+rEFR2AgUTcyM2TiGLeZsoHjBx9TlUTZZTWyoFvTvIFtFEHWv8cX2hLR38C8kT
5DnU8iL/nE8qPs4UF1Q2A9EROJu0krYujOcz9KIhxuMr7wjdeH1HA0hZgekel7PNqlLLKpjQHXDJ
sjzKyXhm0sHSIvIZkDOYb5rq922zZJj3TAbI1UC/8NgDeQAKQbwWVpGdc9JocttKm+gd8Ei70PPR
Hk7rDCoSQ14eZ8f9I8FptOFrbetg2DSoVDwBRAqB+AtDNJguDBczJ4aWWegmke9suCvbYhgWrWof
2ewcFxsGEYTn6G/q3RbMwrethGHSc6QnSEhjqbWEGGZK6ReolvIQPEdb1Cq2aTJMWvmI6JSN9M9R
Jl5A2g0tUpXnIZCzN8bbmHFmQxpaQDwa3hTCel/SEpcCVCMffVBbQWvnj+vzZFkFE8YD/RPI1WWF
PMsoju7GpXXO/iLHjUvBegl+55FrwHj+D+quOdLnOFGJqCE+XEMQhRJB91XrIQ0nqwCCvRAxv20o
60e8OYuYIODsT8rpDDWKKQONe6eHPYRAoaJ7WweGdUdDXjWSFOM5B28WiG+RPD9nETgDN9q37CgT
0cNyiKDyPP7fVV/h7P7oLvwlWOrsthumZ1g2ZKpcn5Trg5fRn7Fc3M8QBY82wiW2rzfsGYlPPP59
hEvkXH6AUNp8yANvOjjgH72xB8OmoXcJBQXfJ0evAayTpdO4R+TwWxRDRfq2FTZsOhag/YeULzv2
M38BT4MXAhEtN/anbYIMc4YATDcXC/PPMUXyZ8dIrKALsEALBNoES8dvG4OJ4NGo0QBf57JGJuEC
Ud8ALiDUsd6GH/FMCM8MOn0E9vzxDMBlwCF32OkU4oYd+rtpDUwADxJfZcrKhp8gyQLW+bJyVPka
1ARKUxs9rPb6jlcySbEY5GvlnM7w3EXH99D7+DAv4rGFqkvoZFvQZItjpesueOONUNUvIPkIgZMQ
qe9i1waIjiXIe+6vz5JlM1HDlPPJQTAMWs5ofi1Kn9sJ9DIxCg+46vjGPNn6MCw6ZlOGmFg0nv8G
3ER6LvatPxd3jgZL+vVh2JaC/nOWVDdDOj6CkNfcuZ/TpvgKYa2d0h5UY0DJdL0P2zAMo4aEabfq
Ug3nNgdgO+4g96Bo2oWDs0lZa1tsw7THWjn5Khd3jktRPDPNXIj/cYclG6ttad/EhKkBal+4p/pn
DfFZHs7A8aafl57orRyl5aA2GbJI3HeMNDVejG3RQjMITq+HgOwd1LD6Q+bR4q4mm/C59UL/jv2Z
IDEFgdIMIiLkrIX0wE/dDbveg5ciER0PcT9BINbJqp3ndjfGkk3smIpGKCzNDV4vedc+kr6R6EcP
uxYiNmpjm9nWyDD4HmldN2MOP/eJLHax6iOIB0JD+/omti3Q2usbdwLJM191WSDOYI9RTxBB/iYy
NA4REAhcBSoNkwHSiNf7shiMCShjNZ8gwkrQ1+Q0+ZOoaCDuotYFUAgOUrZkY0y2GTOMH0VMNCf1
IM5xW0OCeKzaE4/9/nB9FLbWDbOHVt04dmCdPc+5eKEEIolNiQzj9cZtU2QYPJm8BNV+SpxHr2MH
vLWbMAe9xRHS9Vu0W5bvN6FlY1rXBdTVyJn6a4a35yXLQigYbg3B1v5qnW92FJsWd8EpKM4p3l8h
Simc+8aLb7xJmbAy6ixlsrhQMlIo9uVfJ81LiPB0ndIbqArLCpigMgjFQtK26fkxinhxjjM13EGl
hn4EWdgWcMk2Q2vXb2ZIIKYJpfBCnKlDtQh1TuZ0n7lS3hYVNzmu2qSP57nMCWQTh+yunCaEGVna
Zx+HRIJ06vpOtQ3COMR7oXy42VScIQQXhDmU6O79YZM909a6YcJz5nRO0rbi3I50/It2IwpSgygg
G9AxW/OGDUd88EQZO8MZUqcAbUIRPqTzZlDZtoUMI16GcR6DOvaOlYKYbus7yY7O3gsUK6eNu/j7
PVATMCahuiiyuhJncHdD95k6/BStJ6pXevKmBC81UWO6oiWBNA40hNcqq7YuB4C80i0BE9sAjDd1
T3kdV1HLURUKhctoaFpoViTzYUTI4KYNiqPkn1Y2Q2cBWnU5P0e5e1LtAtnKHLTUt+x+GhgmzHTT
lQVJxzPo5XMdql5m/S7TKLe6rf11475xEbgTFT3EvzH7reIP2oG0LsTLbqHe5AE1iadIMHmyqhk/
o7qqhcYGZQeIZOqNM+x944Lu5j+/HaBANwI7Nz9TBPU+zhDR/iA5+3rbxBiWmxYN8SYZY2JWTBqZ
2+LD4I/Dl+ut27alYbnxAoVaCoZpbPp+VjtN4vgcIM++c6fqNscJLMM/p0fGbaIVIqHnXqV/0rxt
Tws4ST/eNAATKqabIKoRSqJgEnNcSBAV6hg1HkGIrLktvkr/hRCjvBqCzoddaT9/olKN2Q71z2Tr
WfX+jZSaALE2ZaotmoSfVQ2CctaCTSzpi+fZ6741JPH3yP7cQj0DOzCJplTU+PGQEnamlDOozY4L
9e59SNrcQvi1dmCYcdmUQx+VdDmXbMQti9LRdx48KPJWt9maNE5hLRnEkaKGnaF064Pexne5gDxP
tmwYhMWWTZ6pnLVzkcWEIPaZBt/F7PV/4hLRBxtu1GJvpoyiW6QpB7KEnJe2dcMoLr8qyOhCqnTa
sAfb9xsGrXOngXJG5557yOb+GCG4G/LJT7deNJbmTbCYrgomKXcX3LSqXu/jGmDZPZjw+FYhqK0D
4zINhfC8y8qanxlQGrMvux2EdG8DA1ITKpZ6IEQBZRQ2D0wqbDOVhW05DF/A7eXc5q5NmJhKwOvc
UWipgoVpqUNgiNz5NIjEcw/XHZ5tgoyDeAQxYO47g3uWLWLzCgFo8A7e+ByjJlYMur0Jhw4VO0M8
lofR5BQfXA9qQf/hOWkxAd+04FhyaCC66ALUQo/RskQn4iDFWvkgEL8+R7YujANZSSryuszpcU4d
MD+ADXSe6D6HFHL6I0kpdKNuXAzjcBZJJZjmw3SWBeviT6UAkjXEaVcFP66P5P2wHnArxtkJZgxa
JyniYVH8kvJaHJgcp5eubhDrrvL89/Vu3t1UElHzf3aT6aiLQBo+/nKnRpx05EYnv07HjefZu4NA
64ZNex2RfV4u868CWqihdqYMsvfcO8mh7A560unxtlEYd+xg4UCupmL6JaggIcTtvN3MoEN4W+vr
6N7cUJGeap20zfI/6Jh7oLIFNVk1lFso1ne3LOZo/f1N60ixQsJwyJwXb870ESIl0AVIA3YnoS98
4wDWxX/TBcmiwEVUcvxFkDfZgx+82g/jFm7ib2b2f8UiMQDDrNOp7XiukUDvG7aSJFRHzogbNqCT
nUr9VDXLORoqvo8rcgA7+d7p5z+FkBtL/36RIro3TF72Egx6ZOC/cC84yqx+dAU7JMH8uRzJZ9ln
B79P77K52BWCfJ5AY3B9U9iWzXAAKmNknLWrLoCFdZBXSxzgVEswqv4AM2xSbYzOZp6GFxBQyqm8
kounIUl4toOSTTPtuNOpjcfXu4AnSc1MV7/g4UsRqnxyGGKIKWoIeOogFeIfI7F8bpj42ubJXd5O
++uzZhmPmfpSWezGgB4FCL/6JJwTxSHeuZlYW93KOzvRzHt5LPYKipLVp3GpWv+vFkTTwzMKzf3s
WLMoctOwbMd8KY6F6pb5hwyGcStXtfqC97o2fATDA1/MtZO+9q4+iKB8Lnl3KDxyGrx24wJs68Jw
FEneBlBXjLPXZPD3ApuZ5fl38DTt8t65KWKK/WB4irSFxBSIMNgTgSbQTrjl5T+wM9sW33AUkQQ+
jNQze6oLTArkTcHosUS3XH/x5YYbAJiXoBB3AQFTzX8mKLgOSwr19du2rWHs5dTW45LQ8UlX9XmY
ii6M5luPF5MKgfd50caIpD0loP4Oh5ioXRbrWwS4uKRm3ktPfp85nIxPk9sPe0nYZz6BlOz6vFgM
zsx5qRqU3trrx6cGhS+4mlxkDQc7EQDDnP4T5KuqEJo0W2yOlv1jJr087qRIDor8UgXIQe0Sx1na
XeCk6uf10djaN2zYq93SaSYRPEG6wIWWdtSGczo8XW/ccl6YxAhDw7vOX9py31F/+d61CGb6OJNP
nf59vQPb16+/vznkHVRgzAJZzn3Jlny3BHHRhNSN/NfbmjeMtxta6lZFie93/Pu6HtTnrKHdxjFk
20eG8YJbVjV1psv9Il1E8WOIYURlHcoo8A54le892nsfdTnw/W2DMex5cfskWxz0B8rk7qgc2pyl
4LeanHFoy7KJGmiWlvtxyA/ILN5Nzdatw7LIZkarkjVeAbg971OXhDHRr94sN3a/ZYOaRAmuQ4uM
0yV4Gmvfe5jUmIQBJ96uZe1WDvldric4IzOlJeM6G5q69H+p2QPd04kRx9fVbmzdRD5yprI83mVd
SyBLXauo0vEureKs7He4LtRedpzKBS/5DaduG7Bh7gveoqImmMtBB3sfuGgnBtL7prA/hrr2+sYc
c4Fi+pS4xZ5REOwdgoFlj2WzTI9Z0xPntn1spr8U03ntBiitq2IfnChZzv+YMrFs5EVsE2SYvNuO
WqVRVexjzbBIEJMIiyX6ClGXjRuNrQPDUMoCYk/FkBb70k/5pxpUvXvAZaHtQ/otdhHLlnPN/FHm
Vi6bAHq7NGyRPDvEqIquvXDpg0DtGoTldHn2HadGNCtPmmKpgTuYF3fXzwAi1LscmFF523K5ZqKJ
dHHST3HGnhBrrCn0q/Ti97uAtAW53OLYXJOmgLmum2RjKZ+WGoW0U1kG36o42sq2vu99XDPPVEJV
g+KtGl/AuzeFgud9WKfsr9s+3TCYcakD3Q5Zc4kiXYJ2wh2jjzhzvP54vf3VrP99Q3dNfoK5aNXU
Uj9/JU7uBEeRj4rEd3NCIPPmDbxgxV0F1hNxC25XuibHODhhPOW5Pb+Iuvgas2EKh6p8XLK6hhbJ
/L0ctwhurTvcMNNuTLsYRNr6Z9WiHKnmocSDt46LQ6qrc+xPoY9HcRI81p2/kVN+/7h2zbQXpcQj
GVX6ZykAnMOF9TSN5VnE8j6pisf1xehptgFSsC2bcVRHMxESki76J5nns6iXj1I3Z99Nv83JFg7C
tq0NNxR0k7+WBCQXP0FVVKegXdjlm/lfS+tmEgyKs12SVxKXmDQaErgXvOl3flwh4by7vrNtPRiW
Q7HDJOpAu0uOeugEmnyrfG9B+60Iz/tBAtdM7UhfJl7id84Tokf+Jx+FK2E5M7UvZ/5bTEm0owve
8bNE1WbQiq3q9L+FdN8xWDPhgzpHhMGqTu2jeRyS6FIyFn1OpjiH24EigA9WyLRWjZPuZxRoNeXe
p0k//hynxEk5Znt012RIVy/NS5lUs/trHMAVGvqRZD/anCZODDYRr+UZqHycIPcQJCoH+WlCmjcv
98gsAf8UjkNTlc+BjDOiDw4CyGq6k4Nk6TdkkWcglSKQrccvPtRhYGTTEqhu5+RNEujQQfgkqE7J
LFDxKDYuLWtE851JMcPCwiEtUxWHg5fVhyzpcerD9JIJLKusSYsw2WRFsewqs7ZYUiTm84bKJziX
IKTIe4bcuUmWFvzLZmkxOBK7uJk9+RT08ye39u/hpD4Kj254KIvXMEuKaxGnrGP5eBnJfFqKHCgz
DdDqTJv5yHy+0Yttitbe39zxStF18RA05ELL3kFGRpJdp/jLTVYtDKseYjcp8KnjBZfj4Igqyhki
q9644VbXVt7ZR2b2vEXZ/qgnHj0NYzG9FLOTOd/aoQvmJMx8ls03RWVcM4Ne+l7RAzkfXwiYqkAm
WuNNsUmNbRuDMf1KIFOYg5XpCeVitXokC1QHvzdAe/i/67khW4ybllU2E8PCA7e7bHr/rnklj8Ph
+upa7NhMB8dNoypnLNIXBWZV0r9WuA/Ujjr9HbCWycYlxOa5jZONQXTYIVEgntp0PKbT8E22rvhb
tDeBObfIz4B1LzuKaOt9ahmWmSWesyzjSexkl5UwNlL1h0qO3xa/eJRNduzLaevtZutnvZm8sbxR
e6wek7m/tJ77u1XiAxcIpUC8Lh6rxyIeNvJXlqU308ZIK4jKiXR6idP4j3kp9bFOhdxf3wK2xo3t
i6fsNEy8I09FAKA+ZSjWnJn8fr1xi2346+9vJkhlXIwNr4KXJvbOc5z+tTZdD/2325pfx/SmebH0
ZdumkXwhWp0giLhGvBtkdq+3bvHeZqJYTLgmg/U0eAHC5wjNpyaETuafvJSPS7KZLLBNvxFzGgve
4VQf+YWU3Kd/4QUw8zvfzcpq43Sw3JJNxgY16Inky4wzqIKiu/DOq40X7njsUufTwOdT3Gx1ZVlt
k7lBq9lZlN9PF7pQUYVZ1OVlGopi7KJvARRv+On6wtiGZMxZMI+JrKk3XgoHlZSd/0EW6jFzps/A
Sd2tT5q+1RuzZ1keYdz7U0Gk7DWbLkQv5FCBSuA/JAts4zD8YlQGyEUXznSRclj+9B01/SI8GVEz
gwRRtJsiXHsEyo8wlXPU6tsOQ5PfIQ2g1zSOo//iE1S5+o5fg3w62cpRWIzG5HfQM0uGdKjZSyB7
QCqmPcmDj7Lsf6Bw+vf15bd4XZPdgdW9AGlXNV0m3d2zIrpbmvLvBKFL+kNSNBtxJ8upxQ3HGElR
uX7VeC/rqbU6+DxDxgX04/0JtSanrHdfvImzY91uxR5sAzO8pdQjE10/kpcyGj5RLvZ6Et+9uXxY
Bxb3y4b5WPY0N7xmGgyE1QMZL/HixPuIKWc3rVVn11fHtgGMOACbx2hiqgkui+OFvufsdK/OUzV+
SpMtDgZLst3lhgOIvGgOqr4ILu40hesmA6D8hxvEn4fUewD74/5vXngOaTjwTh1ppDcSBLaxGd4g
T3yZ5jX6bYfmmBOybwl7iLmC9Odtj2iT/mFM2q5Ix2K4DCmImjKdh5r4W5q+Fv9sUj+00+gnviP7
C5FEhA3NPycqD8DXt1Wrb9lZpoqL24Bww+nVcOnigiADRNu7tHWrw/WdZfv81WzenPZj7vCCiHS4
uEVVhpyU35HE/7qex9fbt6wuMwweWl+Jo6q4u+gpPyJz8mlNs7YlB/djrDeswzZDhokDaavYWmB4
IUz35wR1n18R+78N6OQyw7KnBieG7+by4jb8w+Jg4xQz/Vp69TMO/eP1WbKNwLBvHkvF86X3L55T
gCiGoFgtnvWv641bPKAp2OKyNqsUd9vLxPQFAlN/rcYsOco7acf/Q7TSNgjDkIHKKqokEu1LOqGk
TIzz3iNTtL8+CNs+NY51KXJJUQzLL6rgUATOg675UcdO/AcNnC0Gg/f6AB2CeS8J2hndlCp/HRAh
ClGevIQAnSxhNIKP4fow3jOHtQtjGHEX+yhIFvyZCKf+WDSxzz72QTOzPahvhmRXlBAa27hmWYZj
3kkkYpJ+7mI4ApIPIVBhf84pA/KDll+vD+a9BcdgzGsJ4dIHFNnLXvXKMbnrYSoTgnMKFD7XO7CN
wHBOde3oZkyoePYwmAM48L6NQawBMdxMutp6MNwTq9mY+o6Xv6o4+rNUYOsRjvcyxGILRmGbo7Xj
N/6VRnmxVGDBe42rnqsTdi9L7vw6b2+hfloXYe34TQee1PkiUIf3Ci1r8gDERP5FLirbeCVb9qup
FhdrJIw1CjBeFTbmF6AYI9BYZdUPROGSk26z+nB9pW3TRP85Cq6jCoJEBXsu6yRu9m3cu+oeWtAq
/+O2DgznRN04ThYQHr6C6y0+VEzVKLuZoy1wlW0fGXbNFcB7AAeI58hr5VfdFbQKk0mOLxAgnbc6
ee/yjKU2rxrC1Z5fACl2PybF93GG7JAb7UiuHvXoP/Zd/0m2HwHx+nLTjJn3DqdqfKCt5+SVN5xU
kEcvhiRM5bgF1LBsLZNuqnSCjg8uK17pTNtPahRfoc8970oUUfzKnIHctrPMC0g2eiyHV/WecwIO
tmYOpoceod272ybJMG84PsjqQYj2VfrpsuzaqV2mME6L4DYfbl4+YoIqj6nIvWdvyF89NfTHIin7
0C82a1Tfux2sm8q4epQ9j+KiTLx7tYDzG8XIMa1OkVxOvXR3YGLZmCjbahsGjnK6oacDT14jV5bf
uAQAeo7FxZlUd+9O9cZbwuJGmGHlbGlUqZKWP8dt65S7aKRMnCYUmxT729bbsHMNzSwdTW7x3Pht
fO9Nir4GUYL69uvNW9yICdmX0HxCJL1qslBiNVRdtY9VqU6LjNKNB/h74REstwnblxFNCr9wslcx
gC17j8LP5Ivj4vxLAjeUUrn3XHE+72XKNrawZYOZQnMEUoTjCCaGe5r73+M0ye7nuff6cBTR88Dw
JYvv1TeEYdbRGce5q0ShHIbDUCP53+58yesk7Kr+FpTE2r5h7oFsCuGDu/jVxevlc5QPqEkXvdLP
15ffsn1NBipB5lIkhS5e3bpwEVAM0tw5Vk6uN3IGtvYNWx+cOcn7DKdsnmRYhkTkv2uqt2Jgts1r
mHgLiOtQsjR/5QV3hwMyNkODbHjL2Fc6TFtLYHEkf6eU39x3hD/lPvLf/rM3KnDv7xB5U2MeYqE1
ah9y0CowJyyXmsTBhsnYZs2w+cr1Fg21augtRNEMaa2g09Cp8KXsbnMqJlJftZ2Soulwjx41yssI
78ZjHzvRFhG2ZWFMZH7jB5W/MFU+Tylz7rkuar1jcVUjRDptFWNb7iYmPh9l3olPiil/RrVZ8LB6
L0aB7euUOIApOwCXzPQzhX6yMzq3Gcu/eKrqYULGa/Du50Zd2kLGLAwg+r6FvLBNmmHqeTPzZSYL
Tl08kpv1prum0/7Dy8CykU08vu+6vMsgW/jKAursmor/AdhD/QcS83xXIRx7vO5TbOMwbB4nOeKE
MyufwVf+B5w8PZfdKHaoEt4ShLU4eBOerwNYZNPg0A0oSqcOHZ/bO9FFkDGslBjDloKoaKgyeuOL
hxqHfAktbjfWU/xKvQoVLa7s7gdP91tFWxZzNzH7FIdT1atWPLPJzT7Hqku+OyrYYq20tG5i9pkA
15LikXefAoXx1LZV8NBFxbKFrLE1vx77b7yjLPSk2pqK+zKuLxQ8knDAm0TAlq1kgvSZB2ATrznY
iGDt7kMkoX2aHyrqdeO0r3BR3eI9s43COMbjpe9J2wt+P0ZO+yAKiJ/simLeTM/aBmLYdqDnHNe3
Nn4lLVF3BarMHlUss9+gINzapLYu1qG9WQhAi+Qwu0vyCnBRq7/0ovD7uyiWg/bDiGbelvHZ+jHM
u+1mkgU6rV5bQn6mkQ4uAUV+IxmTjYezxU39XRr4ZiANynj7XjXpa5KV8sRW7u+IiG4H6pz21Fb5
Vo7LtuaGVY94g4xN0slnUbviAdRCHF6DBZtMP7ZxGKc4MBk+xD0j8Uz9vjnPZZ+hUn+O92XfVPts
bLqNh45lQUwYf+sUgJuC+/F5KWkClsb8+0Bo9rFqQYF73aNbZspE80c+yvW106DkDYL0CnfqqJ7r
fZfUXFcb7xDX1sfq69+segT53LpzFAgrNGCgSkUf5zlG5eCizqyA5CpeVys/3PQTie5HH0+UHnJO
a6Y4S50La7eEx2yfYTgCggr1KFU9vxfurD7QZay6sIm6ZSt5827SCxd6E8qf1kPlyRKhlHRUy0dW
d0UfqmQENe6YObm3SwA11GGMa9kQeg0tlnBGCPcIyCS4BjKJAsuNRbVsTxPuD3o0KTE+9+OYosRH
jmClb3vQ/C1l8CdIxKPbXgDEdBdesjRulovnqayA83ZF7/xqGrJF3GJbL+MJ4PARHoh11evYU7VA
bHBKRf/SQpe53gob2ezL8BO9k/sAQrDqtar9c9XSeV9VEtPmiy7d2P22URiuou1I7ZM6yp+1q1Hb
3GXfeYY/brHefxUtaDFjpdMZMtikag5tlxehqNMtLpj3t9G/yhDo3JZJrzA7grmfcXvVJz22Wh+l
//+kfUlzpTjT9S8iAoSYttzJdpXbNXrojaK6qktMQoAAAb/+PdTzLdyydYng294FuhpSmco8eU59
R4Jh2KLHe38X3jQjjFnpIMPi1z+n2WkOIvTG26F25ZHPubdFofP+NrxpSeA+LZaCBsFLUw+jPnrA
AzYpRUD7Zd9OrHN7dccpvykyXnQx2ohB0RN7We4cHDl7/uH6999/Er3pSgjFMEk6Lkh8FFR9F7qe
uh/DOIX6EMyTADtzNLsE7EwSZBbLgnLTQ1PU0bABtLKtnmHprvQdZ6aIwkG2D5bKUefTpRg9sUVh
+H7U/6ZRYMDNmOsacu6cgip0oLz/BinbLwoBwrFIpDo7zEm2Mt+2Y20YvZ7QE7cszrqUq1pg3nzM
edmdZiE/OhXULq5vmG3JTLsHueBYJ2vYGc0/BN73B4+D1uL6xy1TMHsFKlEAbLqM8YtfBAA9jRWY
DHAHp7rU/VG13haxp2VfTPRvzMZKUKeSP9W0/GAQQjwh6avu+lFEx9lh4t7veb6R2rPcAiYEOEZO
QTkhhTdRTXap3Na/VNBZOVZkswRo2ROTR6vBW0CMug5e5spHYqfKOgg5DkPdbRipbQrmJeBQtPOR
KHzRyfKVU+/veiSHHtwJu3zJmwaLthsdngdJ+DInDTB0rsSDOIh3pTs9s41CaRCBi2mhL390TUKw
VqRDD/Tv9RNrW3ry3/txcqQb0wI1LZ2Mwj8nijLxibWs3NKsfz8X7ZlA6SyArKycg/AFyMxfYQzC
Xj0WJ9bLOzWMp9BhJKVFv3c6hnXXkxrqyfHkzzrxXJbqhvrOJ+G5Y/lr13qZAOnSrcuZVM3/Et0S
GHBxaPAY2GoPsWyHKbgYO4HKRTiEL0FTodcFWHtHHjvt0J0L9AYRXQe8Q6+L/OniqKa11NUvQYJo
V7rOMzm0RMWXuhTITMg4bg4zS7pjUootCjPL7WpiosfeFaRmA2498NSlYPYDV6wPQkUm11eqYuJ5
3x6vm/MqZiDRWAAoifdCCSxZ2k6QNwPFine8/nXbLAyf3aKb2NNBFNyCkPkOchrtMV6Gz9BduE/a
nmzceLZBDLOmg3AmlajotqUNS90CVV2msl+sdfXBa7ZaXCz3qtkj6YYdk5Aki27Ra/XdrVEnYVN7
n2Sb9Ps2czDMmXmtKEUzRrdI0/2eodYN/YD68fo+WL5t9kehM7qbaqHY07CgWJm3We9DhGLW369/
3rI2ZoMUmniGLCCaPU1xln3WMTRsCCgkqhSpiT2UhyH0y4wHvMgokdLR8S1vZD2lLAsnfvIULTeW
yDaH9XS9MgS65Blr0C54mxf06c/+CsF/FUO+RTppOaZmj1TelJpH6C5DJnNNnYmRQwvTF1ihMyjX
6+AvL3eTcuNZbJuNYdZtqJGDRzH3PmzRbUeAXwvBunvJkk2rsx0pw7Sp8kme8zi+LT0wmxBcVqkX
7ellWTfbMOnBB6IMyRr+nJGgOlZovqMHiI7HW1eGbXmM8JvSrmhcCS5cNUDPNmzBIR63IT+ikrwV
h9nWxzBnktG8lUqR+wFayAAmKu8yRlDJ2WVxJhROxcFCezaTe0ygR4WN1cunQXfgfJ0mL/6+bxAj
9y554fE5WaJb2ax3qkCD6OLpPO3jaDleH8KySiZKX0IHB4pU2nnShccemjxzPzZx1573fd2waTXE
JUty5jwh4HZu0XXyATmKYCNWtZwhU3+Rl4CnQUgmuo1X/59L6CznjH7rvH5nvsBEwqFdGJJjCvFX
3kG6iQBejLLQzrehCYQLwUqViRKuGWSBDiQ4xnrWh93IhTfoe/ApiboqBuepA8/PZUBXPAhL1Nfr
G/uHichsCcUFERgGnA+o10A3yP8IzwaHCTLi2h1Ath590oUAuTIRL2Sq40PIwvMUuZdeZzLNCgQ2
C4f29uSN9akRW00gtqNg2LqrSjaoMRO/ktIhKXzGdIl0R09Ovgm7tAxhQuVUjCbCqUnKX2hb9Gja
9uNfYURbMAV6m33OFg9lAuTyoEfnQsfFL4Cb0OCnffYIzwQeeLr4X0Bt/+365tmGMT15H0Bat83C
Wyh13IvOP4FW3Ul5w14WZ1MCxjaIYfpMgLuzy+rmJ1jivLQMQ8jgloOrU8cBhDvr+mVLh9VyhZkK
jW1SFVO/jGCrdhELCoA30kUgArq+WH9UWN456SZgjhG4QQU5rFvKoqi4zxM3IPzQgnM4x4WT6Cx8
JC5vc/mhA8K++8CTmqExWpYR8CPHKqZi/CdsE1HNqdvp3k1OIN8fww1DtE3eiAKyqAqG2BfsV1GU
rEn1UA0v0VLw2+uzt33ejAMiRRtZDvSDmP25Ow7Z1IE+3SFqX77HhNe1Eggi8B5R6E9BnrBOSyiz
yW9qqHQZpUs5J/7GNr5nvgGe48aZJ7GQxHGldy6n+XseDOFdAmFmVPu3YHDvrdQ6gHHe46GRSxvV
GKDJk+c4kNlTB4b8HbnX9evrtF4Fx2SsimQk+Po85TIt8Zw+rFqF1zfZtjbrlF59vCx1rbnTeOec
Z+qYZxM4lrwAN1sCko7rQ9hWxzimw5AtaMosvXOYgPY1dgANJP44H/d93TilTPRM+KP2wOlf5J+k
KpK7YGBbdODrDpoXwLr2hqsTLjrjGSAQZ9cNPsSx8xLn4+exzh/qeav13rYDhv+KuwV5VJ+TM3GQ
wOWzds8KhOMVRBc2lujdumSQuCa1VZ4tWg06C86IOw46cV6GJTqHzXgjvfFMQAxaBMGXYqF3fQZP
3ZT1xsDv77xr0lixuXfKRvbeWUM2NyUNGIuzJv+1Z+Ndk8GKtdRxKhF456GH9CKqB6BySfgWgOD9
XXFNBivAi8sqWBKoXsRw9ecxFs6HsW6L1IEeXHp9BrYx1t9f2V6eNMoLhoKcq8L9phLgdFlT33ak
HjcGsK3/+vurAVB0Vn0iaihfZNWKX0Y52iOV2MAmvFcbWE+VYddSiVxVdKJn7Q0HPiOMQM8llDDJ
J8eFGPM00407yjYN08QBg5d53TaXEiqMN+4KkI4mqF7s2wXDxF2wknaB08I4yqVVF3A8Zt9c1YX5
RyRW1JYOpm0OhpUPMci7Q7ZAQgtI049zmHRLWruC73muYDPMgpDM4lEq6uMaXOb6NGPty7zo950j
swokOzEDuON6Z9KBvmYmCPTBv7nx8fevWNcs+8xIAKww8gagD/+J4VH6gKJ/doSYUJq5m8lQi62Z
lR/ol/iid3NyjpPsy5BDLwIvsBfw3fLT9WNk2WBTN0WFAzrRmaLnUAX/qnp8JmpcNjyobYnWMV/Z
cd4WqlMjD84DRZd5E34cfPkRdpaVW2GA7d8btuzkwzJBf9Q7B9ABO2iweB1plcuda2MYcOhIyPlk
k3eOfXTNzGEO1rE8+Pf6wluuIbPuk9edgn+rEHzl3P+J7fUOYMQP07DL3QdCtLgH/ezWlf1ekWk1
M8OMGfcbUOUiFguX8gyE+tc/MVm8AGLtQdY2yGro/4YbAbjlzJolICHHufBzRAaih6qDmERx0FPy
F1qr9cYIlrUzq0Dh4vaZCHRzgeDGz3IoT23X3cZl9XOm/cnPtzjPLafLrAUpLw5VQqh3VhS+lCH4
Fl6355mCLTFLQfFS+0mbtfRMVRXccKHJz6ji0+P102X76+vevDI9kL81leOu8bHu8lRToNVAaben
nrv+d8OwoX5NpB9k5MwB4jhx6oeHYli+7vvrhk1zHkC/NJnJuS3Cf3VQq3MSQFnr+sdtZ9MwaTnG
+QBuDe8MkszgRlbQycmzUn9Jsl0Yh3VxDMcMXp9ulfGmZzW0JPngxrKGMqRqG7H0KaBgHs0PjRfQ
7rxvSoZth3VNslB03hleWV5c+J40HqfyAHGVrRZky2kyS0EaWdARKFdonqPkAU4cJ/ncs6nasGbb
142UcZNL0jfZQM5N745gJIc2HhvjZMNPW3bcrAGF3OubMSBYnn4J77BUUUo9n54Lku8MxcLV/70y
trkY6STcGS/dDiE9yX15HCZIUFYU7f+7NtksBCE9UrbVHHvnMZk/Q+3nAdxH36RPX65/3rYF6++v
ZsDzwQFFzPperNTyKZSCP1Ry2qLXsH3dsGhwXHK3ySZyhoZmeWBgo0mHuNEbG2z7umnSwTB5DtoR
z6VUI14Lgp+m1VXvWxnDmltv6epRFh7eIqJPhwWHE50FWxep7XAatkvlUAFC2OKl6U1O2iL+OkJ2
pT82JSoD1ydgGcKs+pR5DLrQTEExquv+Vi60M1GBWFLHT/YJaILw4L+HB5qTNfrp5uYiC3RFlGhI
O0b+ZkHD9v/XGODV0ZRsiVqhxRq6IA1DM/XCkwSgWnjj6wtkCSZMNqa2C4KhgyTwue2a4XM5Bf6c
El2VdRpRKv6NIeVzt4TLFvmFbT7r76/mA5l5NYCFDS+etg+ORFXslEN1PvXWa+P6jGxDGNasmUdC
EmNGEIVRH4Mo+peCVRa0QjhZ10ew2JxZCCr7MpBuiQCgnGFzomzjQzDNW/3Ftv9vWHQJbAlEl5B5
QwOrvHBfB8hh5A/JmgjY9/8Nq4ai8jTREeGRaBd+y0O0JYgYIcf1r6/3/tvsm2tSLQ0T6wkDx9c5
z3h5ihPUEcIBlbgs671LA8bW0/VxLLtg1neapR8qhYDiXOkgOatIf4cEPN35cdOqu5C1nbfm94rh
H5nV42HKoJ66758bRj0PWk4QPcbL3A/4ATIq4yHI633OzCQ74BMayNFHgwzbxKoDQQHnMCJ5eP2f
W86mWbnh0DkB6nf954vKgVUpph/RrP1bhzfzvnjIrN4IOkdOn+PZofMCctxV25y6stsiGbFcdybV
gTujRRW8zqvLSW5Y1tzlCrSfXdd/LCNJDssc/7q+UrbTaVpx7/flLIrmwqF4wY6Al4zVPXA4i7Nz
AMOIqSaiAT0Hromq8lMOma1T40bVziNquGbitnHjdbG80Fb+1EFRnv0QDMu71sakOHBRklrwHPDP
rPT1IV9TOmvucd/HDcvN+5JDcHLA5SaGf5QHKPo0BrtIXRPXJDLQfUeWttH+WVRFdVjpC6op3wqH
LGfTZC7Q9TxDRRbXcgklU0RD0LhCtn9OuEgRuHyY8majhmc5myaFQcjneeocPApC6PpdFCnGmyj0
f+xb/3XQVx5eNt40+6RuLrr33JOOw+QGDd/jBoTE9teNYLpMBKv6AQqgbjPRdFDgWKydditlanFd
ptggg+y5M7g++50H+i+6iJ+qrT95Xv3YsfrTvuUxzFa3kFOkqme/wzr/BVb/537YhYfE29s3jLYM
pR+TIvt/fmWQLrJoU7aF9LcsvUlREKJliXtIq5xRlspSmvAkRWLoy/Vlsay8yU8QJwSNKg7+eujE
n4iclgOoHW4qCTnUHmnT64NYvJdJUEBCmaEjc2oghBpFKHmAqpx3ujx07S6MELbAZCRgHZh0SFyC
6Rt9PIDW+hGeHFHX+junsE7tlXVRlsnQc2XyW4B7GMV3mG45oetNx3zrArVcQyYpgViCWGfQcUIy
hf8N3UNQTGUPoSy+6Hw8T5N7ub4ZtuNkWDLKBxMgJj7aRh1Q08WV/kyaXX0L6zaY3hf8ZF4kEvcM
9pcx1WT+oT2+1Rlr++emCVeKACUfIduUBCfZrNof0yYXk+2MGjYsoqD2OwoeXDes/BcVdhO6UYPO
dx5qKIw3G+a2OsN3YnSTgiDPadKhzNige1ufXU8fc9e9aD/4ODhAfw0jZDKifReeKSJIq84HJBXc
93/2WeqYoURUcWdfmdEkJJAa7AxD1Se/5SpHGEfQ7IiXYCMWtWyGt95Wr6wtZH1Fx3itUiTD9DHv
0flcu/Tcjpu9TbYRDHvmbiIhaQAr0BFIkGcPxXY0LcT3aKQKP183NIs9/+nvfjUJ6taColDUXMSo
4gPC0PrImRheBg9KKzRmMi2qmm3RV1mM4w8o69VoIVes4dn6egULHrpC2+DQDXxjs22rZZi1G06d
P1de/BsQbZaW4I4/zb7HDyMEvk7XV8s2hGHcJfLjyu1Ec6FoOD3zEf3XQwIu1oAGbrpvCMPEdQai
g0kXsAiw34X34IH0nbScANn82Mxq2Ep9Je/buMlCwLkos2FpweQ2x/Exi6kLyGqjzpIE6sugwYQd
tePdMEA1DZ05exhHcfOazARtsMj/lV7Cxo+hDJ3JG7DJtccCwN+N9bMcMRMZxv0EeCFkwC5z4Li3
rjf5l21dHMv+m6iwFk6jLDPeXPIu5AcGGbkvNdQDD2h2kBu3isUgTWgYXlMRWQaGt1Ud3Ek9PCNK
0MfVuwID1R29FXFz/aTZVmr9/ZUxskBLf4kRVc0NV0cSjgHEkEi+AXGzOBGTSIANYhCB6uoLT7zf
6GD+oaryGwSSb7uQfsgy76FbtsiRbbtiGD5IUyrqurBKNnoEUifMvRvLqf0KyaadsJs3oLF+kkk0
9vVFizbIjihJ+/1p6SOyVUayzcEwexcSP/8LcbnnV5d21OTsTeNfI1/Ul+vb/e7BihMTMRbTsp78
VrpnTvXn2OdPoiu/rHjuWLHHkRWnfcMYL2y1LDC+MJGXcu7nO67pHSgEHXRTIlWToQH1nPllfr4+
1ruLhimtU311gsO2KRc54xIDS/IHtA4Op4bLx6iBwVwf4F0TwQCGi2dL6UwNGV2ky7wLYc5P3812
BYr49jqpV38eeaa6zKSuL0Mr+QOvFLSxs6Rie6wbnzesW7JsjEHGhM4xhsvqZ85ltXzkILqPLtfX
xrb4Rogezx1w1CM2GlQzOg0h4prnUXfMkGPcmMK7zz5MwbBrIAB4VUcIpVcYQ5hXQMu6F+pVEEwa
nq9PwjaE4dBDZwj0JHBL5V31hTD3IuRwkhX9sh6kfUMYlk1XyrllidyzlEWX/uHzYDizzwuf2TFp
3WrjwrWcVRMulncLbdHAgKJAwoMbR4r64DibkC7Lbpt4sdAHwH9pUXIABq08crBWpEMwTTdZ2Lob
r1fbBAxrbpnfJ+goh+dGUYCRTl0KYPXP13fB9v/XA/DK2kjW1hXPRX0pVSP/meMoPA+xZhdf8vJ4
fQjLWTLhYiAvzD3CAigbS3lhi/sQq/imG+ldRnflKOLEVGMMuwYC4kgeXPIerEtzDyZAPrLl2Yem
+Lfrs7DtgmHWeCdlfo3W0Es5NtBEli17KJxmT5dUgAkYJi29RDIy5ohuhXxhPGvTTjobhmb754Yt
C46uDDzk8e0QlYfCB+YZEpFbS2/7umnGHRv6BEXPiwgGpW/nFhIbUAiOuHvctfAmNMwd5dSPYeL8
Dr1mkmlbtwj2iwkCWNe/b/H/JjCMBh6CvSmsL4JEJ9mB2fxPjgtNLKD8j1iYlu2ycRVZLMEEh82z
ypJAIM+1ZB+rvDjGPtq7/dn9u86jp+uzsWyHCREjDhlrN4OMeNnnqFISDsIPpw3lFljcNgXDO7eN
ClUxRqs4Gzo1sF7FI3ijwZg4H1zH3ZLMezdIjhMTLFZ2VZ3nY1Zf4iYrj1plFXLizgexts0SPszH
oYw+hSH/dX3RbJMybJsP+RJoxxGXoM3FYWrYocx8fUI6BzBEHLeNyMA2jGHkJYCtEStdcdGUHVim
v8YF/QCk9GXh+UY/tm0Iw9aHcgC/p1fLSzjH00UP06EcAhedzcmQtmG2pdRoG8YweogkKhWVOMh8
ABqOR3guk/YeT9gHZzPnbxnDBJDNGrIijk/cM435361PDmFZAlHDgYhX5bfrG2+xFpNQYEa6xZUT
5PrkzJ8gahYfvL7qTvs+bvhtFRUAdhOFACdB5/oMSehjk2/mQ2x/fV22V45bgMytA+04/jodn6EG
nZ/AwLRHfAPuyISOCQ+0CuB3xDGCEksaxkjlyHyz4cRy474RAeQkWxZ/TfcH+jNIiCGbh8B1fcon
inkQQtkC41qCG1MCcBmXKYOeETkvnDzJ3nlpp5GDOAqsFPu22LBo2rRDRvtV7pH1//xhje0Kb6uP
wvbvDVtmgALGUq8UkQ4YkNDZXz/nvMjPCdsbG5uqOrpQ0eRUIYBeZSYYUpoOdKzbbiji864FeoMk
a/wkWmY4Vy6gepu6cwS26c51s13FxzgxgWQuixxkNH3ULPBaPIcT4CYSaP6zxOM9qNQ/16dh2QqT
PiCUEwidmgTAFj78q1p05cRq/BwMPjvsG8Cw5rVIWIbQPT3HfJzS0FX3JQIdKGPuw/Rhodapvbov
JFjFy5L34gLCdOfgurR6iVHyT/OA0y0yIcudZBIJ1A5lXAs8tSY+keC2S5YmT6uk0LsARpiE4ajD
qGdRpgsfMJcZXckcgvRTFG4xl9v+vmHNrhhdHns953i1T/lRQNcRjUvgmby+x7bPG/bs1Fmo416A
5nHm9MkDavZAHC/ZOEG2rxsuGRqHs686z83SKBFdmoWdPPsl1addf97Ejc2q6AlX68p7RdcighHj
zTKKzYjC4hNMTgBaN7lPxsU56wllHQQwa68mKJpBoSBA+xjtu49M7RytR6/uPGAVQPc2QUGXj4el
RAizb5EMK3bKaQg9SA1dgKE81kycS3/Zgz6JExNDNkjhu16HT8MZpKSsL9NmmthyckzsGKkXJiBJ
jc6M3vsUzi05RCrZ+fg3oWPxXEXgXQZMUg3y0pVg/RqFmzJHHINiE8JhuZ5NoT7waLalpgEIjmb0
L+hupYblwMf6alNJ1jaEYbwxq3vXBwU9GIzH9tsimP7Ok+wxGmtn3+Exa7IuquNlsCwrSqQLix9r
FlpEU/W052h6JnrM84COHdH9+di2S3gY5zw+EKa/7vu4kdt2xwF9jCHvHt0SnGUeuvZ9NqmNi+39
lYf5/NdxEaXjWbSie9QjOgFcJCBvQbPzs2asOF7/+7YRDLPVfHE1y9zuEVwe1WHw0Bheaic70ETO
G5N438Y8EzwW65z4VRV0j/408POopfocuGCDuj4B29fX31/59k7XnMSk7h6zsg8qdBxU7XKYJdf/
Xv/+u0XR2PP9/35fla6P5r+ue4QYZgqV2x9x4KS5rNcExiUqoo+rJPBQbWHRbcMZflgFszsWid9D
djZ/ahh/8BSGGfmNcIqzAKYG2ekPTblFfPC+6/FMYRwWuhHCIRywVWnVj5vLXI0nFsS3i/C/eYAv
XF9E2yYZDlqrmFdjG/qPeTDLA13cJc2AuN93wEycmcTrUgZZ5D+WSs3kDnxOrXcI/KYRGwNYjMTE
mrWA/3Kn9ZrHMFD3EBkMT+NauvLp+HnX+pg4s7pqmOISAzjtKG+5t8amBVturn/dsskmxAzsPHxq
cXwf1/OEBuMyrdR0XA8UHTCSD/Li6wOtl8YbkFCMh/J/baVqI9lQAFIfV8lx0F5+TYL8S9+Wfrpb
+dkEm1E+C3+IR+8xjLvbamZ1Wof5Q5/V++90Ytj8LIGn6iC+8BjruXhQCZDSdUy3CHFsq2SY+EDj
IQkpcx9zyBSkdNBHItr7Yak/9JG7kQuzGJwpdwP1qUUMdeY9VmwMwBkUL9WNDpXz4/pGW24pU+4G
PNo9DTviPircRrnwHuQkx1RC2rgnNfAIwd9+0f9V0HorurRY4Bv4WVzGLkE273EYA/9LMlcwDgk1
pPGc4cW7Lx3umcgzNCeEfgZ61hde6PNYRmfZ6s9eE92i4Hs3xFsSuO9neD0z2ol16U18wOoNbfVl
ziEfI/zo7EfqvnCmB3jjSxRmG7ZvWzjDv+eggRkEU+RlZYclOvxWgFueQrH7+kGwnOU/3HGvvG8z
g4xt8FvysiqLgo7xy9ofXyGM1mO/oSZrub1MNFrS9FEWs7J+VEJ8FFL/Vcrqw0KT+1y397IJ97ko
E4bWzkm49I2zPCpJ5AeI6sWXos/3EN8HsWcK4jTN2mdZV+4jpE+Q55jcU9FOn9dtzhgSjKCF2/Ak
tv02YnXWdSN4venymFBRpD0aAYGAGZaDo+vw0/U9t9wtnuHMpSh1GLT98kjzcfnEeuXcNo4//Lr+
dcsETBBaEoBLKIrq5bELeHJcXMVOYNhvz8MM1Y7rQ1gm8AZxhsY4Ns8zthrcyQA5VflZBIG+XP+6
xSRMsFm/Uqfpyl0evZJ+aTtY90BdKGroX/4i9sAa4zdMZE0HgkLIvS2PLOHeqWaQhxi8CGQnIP/Z
mIZtkdb9eWXZ8TTUPZGOfJzmoL8v8vbZbXS5cSvZPr7+/urjWugREiDe9DgHkGaQdPic8y2iSMt9
YYLMyi7x0BOcxy99X38pw/niEfK3TgbUrZffQbtFn2s7p4YXd5M5ip2hjF/QUPjgJfNDhIT+ojb7
eG3HyDDktp1ZDJhn9BKN4Wl9czS0eIiBNltQzb5+Um0rZRgy7bORZrnLHxe//0ryz42q76oxPy0D
qCKHZWOU9yfyhpVsYDUVehn5I3XBfr7ORAXj5xih6Cr9tGcmbxjIuJDt0KG+8ejP9Pc6BO6NW14E
t+vjbNuZvn9s33CRRZ5wkWrvkeNNI3ny6/P1f/9+PPCGhGxQbag4Er4vOsof9PKN4HW5HliJ3R6X
b00sd72V0WzwX7NrVR4UQRn6L0yHR5rUn7bNwbbLhkXHAY3DesAcKFQPax3doE8fnNgrWdtWI5Rt
CCMq9yoQAbsiIS/IWt7huM5Bl0Ka5uD5z9f34X2Tdk1s2RSheuKzin0Pp+S2QWThxfMdXuMbr6P3
zQ28Iv9d/dLpY4ZVIn+WCP9/fYStcO4CL4Aq3IphbWfUMGrQahYluB79l7wkD7N06tQJNqWm34/7
39CPEddvBLrXp5eChJ+AqD74AL9QvB/XqDJLPrV9fRBdtKd1L3ZNfJluimkE4w9ohsGNTe9I7ff1
1yIpvK2ih+VEmZxktSPHLEmy7sVBCp7kh4IU03IRLe1AzLBIT8ssBaEtK/69fsBsy7f+j1dujzPG
VdXOHcRR2KHCvd45eFmKGTQ34zHDVTUO+H3zKFjuFRN8FhZNF7hd2LwkuEjWnSpx0uQ8pboezzVi
z2JTqd02lGH+3BvCnE5x8yIxm3V2ON+1Ho+Qef1TxfB4eLy+hhYrMuVrmN/oESKizYsOUUAnILhE
HsOHVrug/2T5FpmpbRTDuyvX4Shwu81Lr/rbDqca1bwzbeL7qHcP7mbXmW3ZjCsh6TO/aOncQDGx
StehZlR8ypEd+gTJjXw4M2fvuhn3guwmgLqQKHtJFglA7ndSdbc8Z4ei/lnMW69NywE38WqlcNye
Aev9wkAoowkgjzNNRyRHe6bBBTeAlq86FJjf9bNgWT4TvqbbiXpBB9SgAotg7tdHsb48YUNuKdL/
n1jJNeFryDiRyEPE9Fi75IZH+TmaxtsuG49T5p2U02ycbsvtbULYKqU8WhE/eW6roP+RQdACmARI
87UbK2a58UzJG+V1merQ+PZSwk0rl95xp/7Ue+NfqJtuuDmLFzXxa4OOHODXvOwFcN08jQEPViR5
zFHSvL7pfx7+b7OMbmTEAS4+m3uOcp4JXRZapyPhIDE89EWYDxA3qgmynQckwGT4BVdFU6MLoC4S
Af0Mb3CSNJQt1Mxv5MCHCgkXxfQzzWbR304yHLc4/SzrbPaFg6sACD1VV2egW2/AWhgAGQ2VKmSk
R55sNaBYrM1M3kMOSXh9p/mTK/ObltbHkN61TX3MFE+ln3wD3ewceBthvOVkmq3iokwyHvaF8y3k
Lgy61oDnHKtmdHdeUGYWP6akA8974jy2YOPluGLXMHhe+hPREA4m+1A5bmTc7HUy+MqJavIcJg1t
bjrpBbjZl8nzN86/xXW84bNLurbwssB9hqwNisspdaZZdymdpsK/DEEX1kj3kb5NDlPERbuREbBs
T2Rc78gF8Kabk+m5rDi6cmkRegIiwsui9gVjJiSxDfjC62xsnknWyB/gdCF/A65Dv183asvfN8GI
4dhVICYN1LNsgMk/LlnrKXQ7FsGW9qhlV0xaO400VZQkqn8GC3e6eN7BC+mJ4dILBPlQh7vazmLX
pLZbKLRyo27snn1W58MPoqeIobEqdsu/e6B1+Nfry2WbzXr3vgokSczRZ0jK5hkkWB9Wh57nNerO
9MPq0clm3ctywZhgRZHFo1hILJ9Xk1z962qWuRr/EjGHoLd3aBDedSy+uT4rizs3IYslOvAh1z6I
xxVRuKbE13hVtfQ0e94T598pmXeVR1xT+wjtoC5j2s+fk0ol3yCJmH2T4SK/XJ+H5fIPjaiu4XwJ
cc9kzw7W7VhOzXJuEu+GlHQ5qqXZIuWyOFoTwNiC8zEHM1f2XA8hCKyxUJ2D4qejwE8x91mw0YJj
GcaEMQJSvVDAb+KnMkruQVwHFEj0orN247q0WL4JYuTSRQ4wa+OnQpFJvcCnVVnag3vX+bRrN0z8
IoSNaTmAvPJpbtQ9jxw8vvgN9C/TItzSZrMcXJMSL1pkoeumDp+8MJOgVwJuGGRgLKWIdAlc17Ef
kAYGo6l/vD4n26IZ9h/zfIEINwuexrHXf2Vozn+qwmncakO0bfk67KvrRQKbT8HxTp4irnR3oQqs
rR8Sb1TLCZJwpT7vm4URyHHiUOHKqDjpcvpMFGguk5Xr8vrHLUYYGH6ed2oJZBEXJ97r87oRshue
RxrddSzZqEzZhjDsfCCTk1C37J+YyJ0nj0jO/PMkizmAmiSeJa7+VCaus7Vcll15g0IA1RgpVZyd
aA+glAYOSE7oRVkBQdeXzHLdmygEr6oHd6hD5xFtqB9ACHeo8N/LfDigteLkCXFh9X0r+n0BhYlK
qNDHt8KKqzMebIM8c8nr+jSi9TLZcJK27TFCIqlIENLRLU5lN8afGCP1gbHcu2v7Upx5Tf3f15fN
Mo4JD0VjM9ANYsxOpaq+KejdpDmRd6ty5TJtIsEsFm9iREleFWgd0NmJTXhVtRPaNbY33vbxNcx4
Ze/hTDq3mMPiFI//x9mVLbmps9snokqAEOIWbLeHHpJOd6YbKsnuLSYxCSGkpz/LucrPjtt1fJfq
SmGQ9I1a31pQztFn3vbgqojhpeU5//2Phy++HYZxgZU3s9ooJAuEiqfzFQOkJr69vwOX3n/lDsPS
Z2EXlc0XBFz2ozJl8WUC8+k16YJLjz///Y8vQHDyHLe6/hJryKru2gYCq1mbh+JaJL+0RCtHqD2/
T0poxGFOQ3wZluIfVpG7EEIt4dXOzAXnsYaJDhUmjcE7Xn2pRW0eqOtpsqnbCDrAc+kPcfb+Rlz6
kJVHnHFbO9mFNbuyKz4GBfkQ03ALtMORz+KaY7+0Gyuzlm5pfchKNrseXIBpNHBogYXkNqAJWWNF
l5JqWrV5s1vEGP2EAmSot8Y39IXSqql27y/ThU8Iz3nEHwdKQSCeSfQsdw6XSZnfQcvOmeUamOxC
cbAGjfZish338Al5gLqzNUl5V7S0OUDMtdzE7XlacTY3kRlzsqYgjAfR1mj4YQ5/rD5FcKrbDoKx
d7et08quCQ2bARRWWKeKPhW2Z9nSQtLjtoevrHrSgyi7pcZOmyE4aIsYxDSYkt9/+oVYuoaN5gGN
m7AMxJe2xhVMr4PfrdBENFvdQxPGISkJ21+Fvg2iSNbQuzbC8GME/ojdELsl82cqd5BMDMF4I/j2
/U+6YNxr5F2kGBh6bNzsRDHGB58n4Z1qJrKPgPpLuexvdCJr9F1Sc0Erj9doFjsdHv3YeXxPoeeW
CbDZfVN9IejP2z5plSQCrR0aO+AMQMbUfJ8XNz22CcZhM9644KMTXnJtkvuCUa4BeXHZOJChqwrM
saaCVIl8LlmzhbpVcef1VZjGUAl9/5t+43D+0h9dg/NwEzN2ySzjzwEqdshxZj4clyDFPnLeHXzn
nfY1GMnMfubXZpMufN0anjfKRlLqj9UOxPt7IsQOQR8SUbl6QoZ/56r4WvP30g+tPGfPxBzYoa/O
YI5PjZ6WzMZhkUGydc/UWO7yiV1Dxl/6qfPf/3DSEYjtJi8EDziv9RtSjBog1uqUx/neS1o/jYvp
5f0Nu/RDZ3v744cwt+eHy4QB3ygXn8A/8Vb53lc1B3eh9ds0HKt/3/+dC1XqGqvnQZOpS9AK39HY
1WkbOkwVNIc+mve8m18Bnf44ldFtEW4N2stH08TjGNe7KUzyYAMC90ptmwbkS1ec0YUQuobrgZIs
CrA57LOcg2wa62+6Lm/cj5VTaOLEb4XXVTtczT3EjVemOpGPkwy3XlCXaVTWVzoTl75hlS2V81SR
hXu4SzI19bJm4NVD51dGX4lwlw7WKlOKyTD1RmGOLOzyOxcpSBkF8xZUqQfH6yGbSnalRXThQ9aY
vRkBVJcgqNuFY1h+Y+HsvkE9O7mJlIz/hyGuyI03zV5Q7SamNNRagq5aoHuil+K207qG7Hlhi4wP
hrbzTGU3DFQ8O6QDt77+yr49webcigm2IAryLZy68OgRd3V26kJmvyaH01U55WUx4xJj8h6jZlJZ
VJgdD/JrKIlLu3v++x/+ybOaxQUuNXYTH39GGCD/HmOG+drqXPBKa7ieF9bEUwPWPkLoWOrgEQ27
DwFp36Qn9pOKtrPtrgmsXTAIsrJskIoaZsOi2nGS3y8FGo1z4T5DrGwHST2SmlsT1zU1XFBOPpas
rHZFEeuNxCjkjk2TfxNUmZCVXScR4474cOROyzbfu0J4j3KagQR9P1CcD+Z/Egjcipxz2j823Lai
BJU1/BIm4+OdaNg+Iu1+5HW/cVN9pXn2173Aj6wi+QTi0iiOqmrHpENLJpl2cKx3M0WjVPTLV9zA
X2M9u/Q55zf443OG0tSBjWrsuuefFhd/j+i8l+2yw1X1FQd46SdWJm6AHa9pjYNVDOM9Wlhpbj2R
LTTZLjb+9P6u/NXOsWDnv//5GT7E6dGoKXdlC5oOLn0fKU833k/JoG/8jJWlTwtohMmEY5uM7TZh
+Iyk/sqsPkbuJg1lfEX4v18xtbyWWiC4KmAbtm3Fpy3N3Zf3l+ivngoPX9m3WgKfzyQvdq7U8VOX
VG4/lOAKSW97/CpeF6OUrbBYnr4Gtl6ZWWTkKqr+0vaujDoH80ccGhyhui0y0avXCniwpe2v3Hhd
OKFrJrjZa6qiNLzYKS/8WYYMguY6aNLe90ErRc1thPhxssbsscmFOqb4DBrPD0XrniSZ8Bn+10ld
k3G54DnWICOGsWrBq7KEIrB7mIsJmh/SfwCqZZszCQO/Bma6cJrW6KIwCqImjLxiV0YGoAqPmQNp
ZHzlMP017sXJGlCUCMoGINQLNE7EkeYsOdh2fGhDshl5MYK+QC8pZk9vaLYzAgD8/5odLnAigA5a
qETIaAEgBWyYZxWN/79d4OHrnlme8zKv6ZnPyTXP5RgAGEVuEl0/P3wVJzQkeiepkv7XYDyUkZRT
EPYVkvvl8/tv/7eNOP/AKjxQx6kPQgELZUNPQFq8yx9USfInO9fPXRImRda5sknjHsrH7//i3w7W
+RdX0UKzYHCjrf23yM+D3RhU0b5pQXt329NXcSL0oZQ5Jix4AzO0MI+JqKVIHbpOtwxvnF9/FSW6
qk1aK4PgF/h/oNQIfECsUvQVrhGg/c0Tnp+/ChG6V70lfe//ikCVlJLG8zaj54ebyJhrEoqXfiL4
X3MwLWlJN3H/14QLyHGT9HEQZb03qmPgle0VtP1v5NI6jzp/yCpexF00h5rhBipd6nkUL7jm6vMt
dn9Aw6xOmA/g4iwxXPwF+ieLibYlShtS3aFKnscjJg3GnuytxInMaDuaN7nQDjyb9RS718CfvfAk
/GryD66bq/E5oPAkyWHIQTXZQ72UtZCKUlXfSJPhNrTI0XV04yhOGu01gJDAM+tH3V0U5KOdd4rT
hkGoozfezgcTUrh//zT+Le5gDdZNw3KMwOkc5sEph1jv0Zbgvah9Xhw7Wm29M5nQbT+zOjNTHFLW
9t70FvVDm2zd6Jkkta4O5wrAwI4nH2gg+8/v/9gF+/2PVkTBy7KPSXgCs6dv7+qkVpAolV6rr3jr
32OBfzk5624hQc4Ff+NUlXax6ephS0w1wAmBDCLk4SYMXcK+6rE0XrlH+11DKxJckeiLHkCkNDJ9
4owYVkJmoimqOpNdUd6Cnztv6CqSBIsuckj7Rgfl2HM+hSKLZF9lN63suo8Yl1FoBkwYfKXK/tQR
/EpD8Au3PXwVSVSgaccgcXMcGsiOqrmhaeHGK1t24UysZ3pJZ2qP9mNyMA7a17lP+QaDxObGV19F
DNuQsYGwIjuB2ktszAT+BGOuKelccIbrvmBNcecPCpPhyKv+Q76QYNe4eT8O7BZ6JhyZdTPQkz7N
G+MHb0rMc3BvoUsSHBIWz+4aU/oFL7MGp5ocB51jLPVEYJkpbg+ystefytr/0vrX0sELy7TGpzIO
PzJgVOtkOwhrnrXAlRHDnd9dpSm7cIbWAI9ycNBxjOArZZNo+kNNVAVbWYBi8vkmC1gDPBiuyN2M
RsQvKQUG2EB93Nr9vJjlBhDq2Tesjmkt5xnLxIKTOlP5lAZyvoA+X8uYLy3PeWP+KICrWGuTc9t9
deX8Ok8+S0deXePSu7C7634ydbgyiXALdAiG6aeQoJTEsNYzCGtv4aU/G8Eq5QhC6XsU7EYHDDSd
GSXNVxAFm00UqZ/vb+6lL1hlG+D2Tpa2CZojA/57S3woK8guylRBb2g7nb9g5fmFXxbTRERztMbz
N2QE1ZFMhtv857qFjKuVQIJnRx55zlk2MLLsJxPr7U1rs574LidFNaYegrfOjjOSougD2tPe5xGE
blfe/8Lqr1vI0CudwYUeF0e1TMULKFdQT4xkBvXsSHHhd9tnrOwLLIaJHJo5P4CGeEk5Mqpzrwx2
cAYdvf8TF4xs3U1mfZ7oPqb1ERS0w0bZnGQOh/a2h59/9A8LzuWy+D5I7o4dcvwtleBsVWb58f7D
L+3AKgW0xDhPSSuOOujzlAsQoQHEuKRLe1V84NLirGy4w0jRwGgNE+shad359t++v6oUeen9V/YL
Zdd2KL0OqTHnPWCjBsQBEjP9c0X+vW2FVgZMwtEDMLlCAjR3nwOfvUAdw6Z+WMorh+fvn/CfUW8A
vbyqBbDiaCtoUZLSgkW8LlRadTdJ+TDyn0lvqWhcAQvXH4G4C7K6wU/oHAiL91fo7xv8nwHvEuoh
trdxeSRB/+H36i+0vdaHvvTwlfXKgdNlJlFzJNbsGHUm8wEtu5IhXlr689//MC1dAFdObCuPmoJU
SIMLLc2rs0y2N98iQnxe+pX1cihR+riqbo5qBMuB5O6pn2/SjT8/fGW90kF8NYTa1DFAqyzNQ91s
HJO/3t/WS4uzsluV1x7GYrA4RkNuoysR3YWM7sOzA7rtF1bGq8DzGothknD/81dhKN2dQ+NCriY/
lz5hZbvKQmUxbJbiyAuUXQF7IdTkGKsErvL9L7hwOtcNYtEFfS9M1x+1D+WnMu6jDWZyXt9/+IW3
X3eFOWqiONQLlsfCLXMubOZUPaXzMC23me56lpuVAxDXXi2PNdRCtGijTSNuzB8IX5muyPlsPPDX
Hs/i3kzDpEw8v47n6Pj+Al1a/fPC/WG+Imm1m4phOLK20/D7hL+OkvGv7z/90vKvLHcoVVGD+bg4
6oXvgrPTqUl7V10//pdef2W9HIxmLs7P+9vWsKkBFgb/oyTbvv8Bl56/MmBTaTeiSMXzTffLLpjy
7e3VvsCl1VnZbilx2+V5U3sUdv5Ka/JvDTjOpg3razozl95+ZbtB46vIqxrE3Xo4apDsZyMp4s1N
S7O+DdGB8cEiT6sjDQMHWW/MCs9fwqoFVuU2y1rfg+Rz3Sqt4ZpD03tZzGLxcZlQXr///hdWf30P
IiC+zXkVy6OMXLMBSzRQmLAvFATPt/3AynahlykCm4T9ERoqOdTsxvZ4HuTHuMa103l+0n+7dbhK
+V/jNQloQQdflEfMX4rUGkDnoaqsdgncdKOhWXTbh5yP1x8+ApJpUBlZUGJA6Bjqf/X0lU7zLvRm
csXK/naxhhi8HqwuOwllVIkGmVXDvTagaCXnSGZJMm6q2gEb63dyvvHcrkwaozkTWkAc2yLmT4Nv
HOqMhexuW6qVSXelnsLKC/Al51JVT+MDpvtMmrP2ploYJKmrvdDhFAyGtUdzFhL9HQyS4Ba+cezD
f0ZtFwz/Q/qsPlI0gc8EJOjco5x/f2nOp+Uvh3U9aauBuUAVNjRHTK+GRxK3yf3Mb+JpPL/66jIt
xxVE1ILy6TiEc/l74QWmDrJQ0yuXKpdef2XNOk+oKSwIgLRFntjpadhPDTQwb1uclSXLloE+jPH6
mJP4RQBamhVnZfH3H37B062naQeXY9BxEe1R59Zl3dB9yAlkgQWobW77gVUUHiCtk9RFggqynpGg
g/0lU8rrUh/8olcM69Lyr6yW2MIlNXIULL83Zb89dYwPef/9Lz18ZbUWlMe11ZXANRFYgn/7BMSx
z7c9fGWxou/dDJRfezwzHP/eWp9dTZ4vbO16RhZyrK2pimA4Bj6ms2S52I0Fp9pUQ6Th/dc/n++/
mO16TFbOEq3PYMHJFFHxHIhG7oJaeM98ie6nYSpvM4D1sGweRV1t5nOaUrXjNh9d/Rq3V+/y/eg3
vOtv37Gy37NQPFItlBlAvnbfgUEY+k8acfOzdtT3tgGEEf8RSlTtLlio2qup1FWeOuZ4A94EM5Jm
O0OnYmHbYOkB4AMaoN+WGmuTVmWLbm1gkjrYqLIo/S2alYF88l239JDNhTLongtQ9klcngSWim2J
N+byi7Rju9SZii2k00GeVcw7M+ZTsOnCpSiygNCyAJ5FVI9dSaZqA4Eg14MbVgYPQ0DlQzB2w1Gd
JS9PBnn2wdSmXDJZeNU2iaP+G8rP+SvpisJtRe78HwTKOR9jkGk9DQs0f2wShM+26NxHEublJwER
s70OpcSvBToBk6pmH3RbeST1+rL6SmkT7QPuyXor80nvjKwdQZs3py++BfEabyFDPXeRfGOyZgeC
ZGe+UwmpgmxQCf8XAmPWZAxATmxwsqhHXQfnFStyEmQSbH3/qI7yh8ShpZAmYLNoD13klu9MCP0F
hRD7qP2E7WxE9RYX2dgDxuT0MliQjqW8HadgK9i5AMYt80cL1pATPV/nZ8qXrkqZy6esSVoWpqrK
zYsoWrELgtBBy9z5zanIceeRc+UtmyHGsTZ1GcypCLHvmAYCN+HAyhPUn2iTkrCN6UaTEdSOw6Bi
MG2Y7qPoCYbaiEv6nQyc/T4qgGtSA3g4EkA2w0STCd5R9Qp87lwMyz1JHOR5dL5MT11v+YEFKMHk
lITBpo7rQd8pKOC8UmYavRGs1ifox8Q07WoMw++HpKNfu9Y2Dpwli0/B2IRh7ASr4O9RnPugPyJW
/SBT00cp9wqfnyRk5F5rnXjfUFeKDR/zvgMFxTJuDABg36Sa/DfhgyL4OJS1azdNN1Dw6HVUtPfA
ieDOnCjunqsI0ylAZ7bRfmFe/U89DJBod1I85dqAhUv3S7vFZJa300SJA5S9+WunCQQ/0NtHXmFM
1OwBrMZR1ZXjPAUo3PpHaIvzB2Uxe/WROFxJfSjrmYEqqhG+3Q+gMHvrPP98L5VMebgJBq6glBXD
WZRLAoQMHyrzECfoE2Vjl/PHgUx4Fy9Bup1Wtifhxo7xYLMzGUKXWZcUH5Sk/gwR1GCa0ojM8a/W
BVhOTJAougkLM2CafrJ1fyAlUCAmCab8gTUOyj3SCRekAZj/p+3Q48p8Q60Bvkn5dRNvqyjn7YNH
wSO3E6KEbXNV+PaoC0Zem9KUahtARZZnU23x77JZcGXocx3gNQYY7zOB2pH8WFkh829+pdswG0aS
0wxNwk7tJVOsfaYLThBUs/Un8KlXdZrMORq3JVJDmpK64u1PiOv1ZcZRtY41MPeWur0f93nxIHvj
a6S+03iei41C8UwiqB9loh5FkerRj+qNRJ0rM9lPE7YtV0uSBhiRjrdxssSAaAIdMEKnbMJa8GgM
QMqRx0TccVf4zR1gr2OXApja3IFlTAXQMpuDvRvytt95QwRdXuDaenKHl50GlTrov9M5yynLg8dS
yjLOyDQKm8YhZDNfbdPLSWZaV5huZ80U0a0O3VnvEmz7id4QUk7to4lkiTI3yNmRJlr3n8oQjbEU
hK/LtG+I6f37xS59VKTeHGFQN40n0Dh+41oEy0ZLSDj+EoOoFtyvWq3HlNWiTUDV07WoQYjXcfa1
htOb74V1Sm+9smL8sBTAJNltFM8Rm1MX+Iv3Hc1WxGKYOTPmvvP9CRIvpVvoqUzqjixbM9OmntMA
yz/vPJeP5EeN+4P5n1o0xXBEf7/qgtR4lWlUajFqrRE1MP77iYRTOW2lJWOxL51tErS4x9odqO+s
3AayUjor4qT3d7PvK55JZRXbRGNk2LdyZuqxNi5xH+sZU9EnFFy1SkF4jIFiOXvDso3gYE2mMO89
bACvEvMHVsSQ7VWlzdnBn2PqHsics6wTNBA76vfuDoQcZvxhe6fng0nsoIGMHHNyMKSowi0BQHg6
Ae8cqs3UTGHcp+2Mge8PvssT+7kaG6nvEprU5bJNZN6rD4BXDiE84hjOiK1en5MToEhj8m8ReTLE
JL1I2L+EAU79A0KVhdyZPEFYjF1SzncVaLTMwSuk3zrYUe3GNyuSWLyi2wTmCACChN2SoCpNyq2o
9IuiQfGCqy1LXqdEzpWfJroKVIsaGnjCMgOrVxKBIbtm9Qm1BGaVIyuayWSy9qV5yX0j232pAm9Z
NqYJugZ098tQ1NtJsqT4IRKJABKbvCQZG5Igfq0XkzdbOzsYPQYzvP6OzNFI0hJusd/YbmpegFji
0QMDfQvbVyOI9DeYDF3COyiVNfbBYJp6vI/9aEZy4AXNoe78occMJPpg1T6HFbeIEfB8GUA7Q7sJ
uFUiwynBnGlfUjpsrfZn88A0kdWua2PPPgPRWPUHxRf/R8BUxFwaTk0zvrqqMuoUQCLabbx5xptE
mCYYZQrpxuS+wayk2bKRI2PKSDnnLWwNquGEpIuozi4s7BXlKWg8pnqBBxm8ZdfoOXGniNvqZzGR
PLqTQE2orb/MDWIoVAMHCGsvTn1jmGJIHtw4N8lPmoDCxmxkBTrik650HO7GUOXNfqathHQbiyL7
Y2C+S7aA5aqYZpa3vR23NeukOTYmTMy/AJeH93Pcav8hx6EWB6Zl8Q1LuJThXQmt53DZAYxsmjBF
HRMt/K7uRhd/LGPSDF+CuG3qjzXoA+znvPJQh2wgj+npJ26att2QpA961FWTNyRPdW2q7p4js6uf
B6DZkm3Q8gjMgKxuq+WOSD/vdMbaqXcfBfKkEe/bu7F5o0EwNDbtit6W3yhaO8MHWzR0TM/jgOY7
twzZBYvAvCbwjgA539mShfUngXJ6eGSsFfQEHDoL/BR21Q8/CdSTfoE8i9MPUsgCQC2feRBY7fxJ
ttuhaCJMf3ahR+w+Z71OwBB0dqRDqWlwWObRs+kQiiXZNxS3DLthmbrkUZcBZ3laLy2xB1YTMRwk
7WJUlM1i7Nfcj0dzQILTE/AgumWOf04NRjfAxtd3YkrR8owwJ0QqqfmuK/LoRHlLvT1G3Be+sU2n
/K10zvibIPcLxAFWdnWaF21MshI0bTswIBRhWsxzLbac0JZ+IsCYqcch7BaTbMTYdT+Ba0yKQyhp
86zyuejuJe7D2YHL0EQnbZbGHi1QEbxDx6zErTz6gPn4TwPo3pBBOtQbn3wvDPPvvSI4nYoVo9n6
0IEAy3nSNy9LNEcPwiu6uUu7HrnPaSosgu7iVUHy6CkRnUzYU7nXgKBAvDBBZ7rYgIYfVIApyBwm
OJq6bupap4utKZ/SZAmXcFcSbelZy4K3ttiIvpL0Gx1M67+6ufCAaqlqr/pABYjKTgMWLfqswF5W
dWno2rzI6j5AnmRaaHLfwRNbAqbouoXpVSrB2wUxxsH2omx874fxBsWPcVCWx8UOuLxLm3FA1KW6
rBGaQC8z5DwbwO5eHpIyJxSs1uMSvaLSDPPdVLmAbGMddd8lH3vxgxdnPVpukQZsLLdtC6HGsl1e
dNGWwwcpQVb5Jstw5P+ansnyo9/MkUw9u/DqPlEFa7IumsSyLYlXFDvktkp+A6lrVGwl7Jy8YaJd
6w1ioBMPQRMq9JpVHhaPYHFRJOVLO44HqwJg9oJWuvhTACz3+JOD4XTchrlu6IHS3k473oCCNqOd
nYaHIIIu4Fs9YLE38TjoYdu0yzzfDSAXLF8Vj0OxG0ISqA0ZFqW+8B7BZ+/5BRIhFoE0rkBq6Oi4
G3iJTPSO0mn5Po6IwT/F3ISCYcCLs3KHNH8SL0YntH8OYzm5U9KMSuyWZkJGgk/K6acICT+B81o8
pCXE5jq/M35cfsod0sanMmAwKYqZ/u6rFhMfOGQGuxD0vZATexOgiEBqNpT5mNm5saNOA4r6aRfR
ItIv5YBgk4lq6vl9gnV3Iq1aFBTo7ZkCY75Fr+7D2g3ttphDkvlehPiYDokd3ZbCZTuMHs8mvDNJ
IsAPO4GZf0OiEYOi46KKEjEXcoQbiFMj1dJIVvyNioJBnECA5NAkK2pDDhBeov9In2N/EkwK1lvP
jNZPDaa9bDoio3dbFyX9F+nmoLrTKIxPIPxHkgjYvYPNwQmRA+iMIv8+J5q/2qqHV1S6bSZMy8te
nhiK8DOvziwzFEXqp6hGSve1r5KxThEB6efZ59P8uEys+ZKQuC++FAXUXOKZjx1qkE7fV8US5Cff
H5nbTTGd6zspBDyEkXGS0eIMqpF5LEYQOkELDRVX0uG2CU/NBkuWPrO4IwI6ZiSoNuwwYnqfYMjr
mXNI4m1z6BPRD0gaYNGEFgjMdFExoFJNhX93qFk8mnGK4bqPtvNLqCTJMdokIo8n8BgXSfsyQ2fq
cxdOKFS6liIQUD+YvZ2Ig/mRu5DZDd6x/FTHg/phfdp90DPp2RO6fnXz2AHu/AXxU6uvhut5SOP6
/H/bgUL0URoxfpQei1H1uz4ekOaXw7Ar2rxGggj4JzwyGGdQJ+F61j24WlVmT3wR+5vZMudtBgUD
HmgDYg8FkqMsxzHswD3nQKpUlwh9X6eede1TlzO0NDRKK/7YxoZsiVfbMZW+QU4eFhZIZhpz9iUY
geb4CaNLVGZoH97XfVg9eEmw8K2ukW1tYWWwTtcCJ/Q7mnOwWS/mDZSXiBL5NETQckV8HjLtLUUJ
meMEr6mpkmYDCKL+Jy8dziL6xAJQJjH6PJWC9CPepWs6uRVz5PIt91FB6S6EGgEuJDpfphDHYuxZ
oXrjmQtdA8atJEF7ZT63d0JqYVWBp5oDac/LQKxQ9jQlZDhoCKvNad7WSG3zMJzVjphkGrYAjBff
6taTbwiz9bDpMRmwpChOUHg1Ldzv97mMp3obx7OBoUcJtBWRXB06FCNlhu4LHbckIRPHaNWE46R6
MC1vaZOraFcD9X72k37x4iLrabQvaq9BqkEcpFA77nDwy3Ip+M7CHGGNi4JNAsGevw3JshiVtb3C
kStGfBZ4NpAMGE+iqhtxVvHvuEca3fZjeJ8jCTqBRAgDGbWxzT7RYsAp8j35FI3gpMxqO1VPrIni
/Jh7oB/dUAm+kBR5MejURTiyn11EKo1WvXRNOjYx3GYinT/vTTgZ/w605cFWtc5HjTLLwUOe2+BQ
0kUrvEhYREFqE3TshJyNzCafqDFtgJMCa1jvz19NEeKcBGO/yJduESgXBKeiuBMM83opG/gSPxiL
Ns3LwEZ2L3wzVseyaPI+1eWM5NeaCuGqnNBekoFFu6/lwP4EYIw81gpyiNJ06D/NXHY7jprrAAIc
TVFlKjSGgG0Ak8L5LH+2SCU3gSQoLDwGSS89V+wuAUrp29lKTmaYg8ckRIcnBdolTLKGm7HZdF7g
vIwCgf2TAM+3YPyyKNtTB35VkWEaRj1SMs5mY5H/1k91LnAmkBYG6kCLPhwywWBputNg6JMGq7Eo
6R6Q1Af5pq1N8UUE0K6oq6H5gOzwHEkSVb/WXA17zcz8wTG0YAePzqARDgqPnGrUvf2WoVg6sqWM
x1OLMIuwlYdzE6AP1iJp7kZE5nuMKYQPoefpl0G6tk8LWzb/NLEd32AqcXVf2LmSqbLFma9jQFIn
lgU6unVvxWfdT9XPAfJBn2oxGNDjTJ75MbTwmelUcPmkvMHNGJuhIoMYHM5jp4NgzGIu3YcgMTFQ
2AVuP2VB5Sem0ImVxZh8Juh9HOekwI60yD33Al069E1q325bAmb3DaXh8r1RXoXkp2til5UCehXI
3NEE3zBdkSc2x4WXtiVRzwx3NveG5UuP6BiWjzTicblx9flUsgmcy0k+kPYYogRDG4WbH8XSjyfL
c3SEZwgcbnBg2NvU527eCMrVtqLQgdi2c9hneaHgK4BlQ3uFJU217wlcBVchnr0U4NUPgD9WWQK+
AJdB0RI9L2cTUyMKQEHTJARdrBoY5V9Qo5kfCe65d90Mm/ZbHWTwnhH4jCTUXLgfRSfYp3ltegGG
idpnTqYRWqGfCTDgz2HB1LFMZiTwkJCaNnaS9Xc+LfLN2tL9+3+cncly3EiyRb8IZoEAEAhsc+Y8
S6I2MEmUMM8zvv4dqDdVsEryGXddtFZmIhCDh/u9x2vICz8EKTsCNTaqbeJLlpSPOOv67/99nsbx
u/aS8Wc2RGT2J3s4lvMQXDDw7ql3q27YqDo2fnaVXzwW0ot3w8CutJtURM7AngjVdkWU6XzfjUl2
22grDDCm0C1G2y1Z1Cb3ht9lGRrf7Yg4POBKnaP+w3xmj8J+GUKT38Pa7mHCh139jQ7TldjiXYlx
JmWV+0gbkv6Si4n6SqoguewMV3zhIZxjFLvjL1nW2S1Ed5JiQqTj80SeUp6SxvN/2FyL002U1ulz
YufFA1316m/+ULBrEOMsx6AlE+i4k7aSTRWMrncdpGkMIYlsGYtxDksj3hUmV8ZNxQ7dbvxapsVm
FC5J9rmfyVc2Uze/sT/5x9pypb2lQtFdRS6Wm5L5Et6JTLf6JuuTgiBGpLqn8kaOO/eK9DGVpaqv
qk7Vvzuhgm1ROlMJYCKNY/DWyfCNVAuT36RD47BPaJlyLxQMu5cuH9UD23R/b7l05+R4loSUHcdg
sTW8yrqOPFtfea7o3ki7t19KOkiHZCcd95jOgyAJVpgMZk/Wb+v3BFblMIXZMfaiQB91nsQXAaIg
f5dhvidvUYbiyoCqrnYCMsId2WTF8QbhZuO7i4/CT2ZuoUNtxcep9bRxSDOEAhtJNmY6WGSZnlwj
soxNP3LI7Np6pHo3e5xn/Fk8Gjkyzi1mGAZ8sBPvNkZK1eyC1BufmNMJvZdjOh/IMNv0uQbPPOQT
E2ZsCm5P2jGmfmuLoOQi48ffXaoEFnNHBy8qGdML8Fp+tq3zpCq3vBT/yJ0su+EELlvUcSYtSWg9
6l1lfetsQVr2RADGiMVODsNjL4r+RGvX5sg5bR/MyMNiVSmdtxs5s+ulCsaPKBivzWiVxqNAP3si
uUiClx3V+kNuvX0VfUc4ONKkKzjSW3M+luYQlejDBrbCuqwm9oAR2ttmahM9kBvIhhsysBWIJE87
m2xc8sWu7Cq6QxtE/UFqR085NMNhi9xj6T5Z5NtWc+ON+rzeLhHChYpV75AYM5wfLK4/umpYBbLU
OtunDgf6UU9GuK+JiAE+dR5DmhmufqFrMG87yBsSxV7opT7/pgzuROAi7cAwIE5l3MQ/o9Qj7xeH
gvQeDu9n7HMB4bHdHUPTTF6ELWAHFoLehTzz/CfxPSPA/xmQrTY7FhJVM+uuqysCAJuDhrmg5PSn
cIbmEdVHDnGb88Cn/+ufTgXpm8rT4XGJSE68BXRXruGdVBoaj4ZbJuV1YGcErJC4yvrRlYpej6TB
p/2s5+aRPDNxdI5KYuuMhXGwK3D/G3QJZbUppUKqWhsBgyYc7TxNktJIXVF166YiO6Q0xPuRp458
YC6TfoDzQ3mLn/7oVRnJ08jyMOLEBtHp1PRi2LRj6gw7QUuBXZmOHMWWU/GKi8ALvqhQUVMCqlPd
6ciKruC62W++GxnfZdYGd1o25E9coQvzZRSx1Z+cpvWipStqfeV3srinFh3+ZglhirSILetemf5F
UJAVeshofMRCFNIXG6fJWnlvG0V3BXKWKW5AryddXM1xfcycnGirGELvrSrcmN1TyiSmcOSwxUxV
I+68OiTbXZh1c8hrp7l00zxpSI00rXvBXZeMhgBF+bWIDGimqJdc4sC+eqJdvHtKZcKFwhwbce3V
ytSnMpumzWQwMUUpYrURXdZ5i/UtSb7Xva0vPB1xoUoqIYILK1b2c9fR6WSMa4UH1sO/bdZcbrdJ
VlZPYCFIwFRpNY6bOMaLs/OVEpe5gTdp6jLjZ4JS5Wfg2O28GxsZPs6kkctjMiR6b3tU+J5mLux3
VD/8I6cvW4I2xqq56o3AbS85mYe7sBnyvU8+n56rPXzEXTDQQWFjo4dR8E7zOt1GrW3G22JQutwL
ZU5v/eDVDxiS5V43qvheNEXY7zMiq73ghvuINlzfKsKdG7uIaM1tic7Z5dxxCu5jkqt91HvZ3dxH
obWLK2O+ArzFKVbWPpWyymk5GgJynZ7ZVuO2lpZ8kGVU72XYdU/NWNLGocmWizkrv8AO5nBRk0aY
AKpbjr00akgXkvRSP5LCjm5nquPWjlMsCXbKFMWvICZeNUBa1nsvdJIvVF+4XQR9TOxL7wF7E3EX
HPYodpID4GrjZ1p0Tbv3hGXPmzJwUDHQ0tW6numvrTdOYI3qYAahOhZWOr/Vgvl+MvLlUl6Zmb8v
ecfmxnBVG4JaieJbegbUyV5OLUESZwqpiCzP4pNO4vibNFTxy7C4zGx1nQYHv7YqsZv8wu2uunEu
X5OO/yZmim7/VkkJtGC0Y3zkEEUraxD597dupMqvMiBfEXq6OeXBEE3cVlV6Yqpx2Vvy9JiUklz+
rL2e8u3o9m5zSMcoifahiwd5E3GtwR5t62+G9i371PdWkZxoB8kNwLAdQrTK9VtAGXkoo0fDtyV1
GepNOHOBIdabajJDtrVMPNpZxiJHqpo+9jM/zjLIPG5aR1F+6M1kfiuYYsOdnH3xKGIz+yq4qz45
rktfZqPU3SZ0dWigO42NeRMt5w+l73TfsJ+kO9GM3ZGiTfMyiLw61k5JdSEIQv6nQbSdluP0avfS
DG+KgJLXpona6SJDzPFd8pIfrXSi4msHdAvoR077XTQmxoGIkuI+GXReY+X0tyUBcIXI728hIBmL
2foexOzYO0318w/BUxX8KMYogMMlpHFM4rm4Go1o+jXMVWvvi8TsfbgoStuntodDSbzmGfnPxg2/
+2aXe8eAdl7HssiMR676M1fSKSMBUQ10QOUk8vfcxcqvwZxFHLBeR2G6cvvsaYqc5mQ2cfhKerp6
YjsJvpfKpCJKnS38HZrLvaBx49TaRpQL72ibJ3YdF237lZL9dEmpvTA2rmn1+kje0pl2RopMJ934
o0pedCCqEx1ySdapwRiGUxObUAdCbi2bpsdwfyomydEHhqDaBWNTlaemFJrGP3TwLUlqe1G88RqF
eMULxHjXx2GZ3GTSVvGzETrmcKQQmj7aYVDpp3AyKBhmnZl+TeKUCUlQ7GO7b41WXEmIOM6OMpG8
SaPQji/cufe7b3yE2Z4AbwYzdRmBVEM4fqq/uG0+vuVukm+NUsXB3i8GqkxeKOCbk4mBdu21nfya
z7NIXwtSR8XJK+M52hnTTO2YJV0MR+5N5GPIkEfBrWen7CfcOin9e+Fkl+2mnJmN9wgtulenUyky
QZK0dveBLP2M3stZqe2AfKmp7Lrgf46ngmTMaTbmzzDyOfKd5Vv/IZfVSV0o0/KLy4RE+aGal10o
dNlqP5BKndN8rdR20l+atoNX+J/qN7IqZ1vJ9smcbPGB5uvc+KzEdl3mDH1FMueysBDZXU2IHgRp
DORE+SffwEpxV3CSai5gxeVEo1e5PILrxtMHesdzP3+luIvsajQymwGy4+iOg63Z/D+Umotp/z90
ZGvoOtFf5HHfQUfmCHGQVZi3nGGjeZShVdBlKR5DojmXO0huRbb6nEJxTWEX0UjIP+oM3SwevaFQ
5dZNh4f3JX5nJpS91s6aDeKwuAguORjUFgXaK3vOfWvpj5p/nfuClfZOccWTEsfcJXZR9ZChhdkX
Qlt/DN/TH1Ddzn3F8vd/LDrqA71FKREbr0ULRQL9VyVr5/9j1D4zq+zl7//8htFbym0ui8Lmovui
jD62H0xjLj7wqJ4RWtrrZV1lYalr+l0Ii0THSVB1zUzEXhN3pHwK3OkXqZYZMeLnXvpqjZMn5wLr
IrUndrqbFr9YN8eP/w9j3bk3slriYjA6x1aGcWFPePIHO8yJIaufHhi2Tz7Cap1XLjds5aQo+Sl0
FJsGgg5dzjrveoyL9Pn9YTrz1teIKZuYPEiKIL2U3qgudZMSRo+qcz9CpZ5562vKVJBQ71OtTUaL
5sE2r3crhgChTEVCnFPkcw6ONWqKxnNBNY2I1yuzRM1iKeSV99NALs7dzTQNB0X0/nCdeelrpEdg
t55ntNV0/bfnsowBtAA0ZXePCY3e/4ozI7aGeogGckGVy+ay8uAMaTcjy5khqLK7Wzf7rN13jWVQ
sZEafuzyLUX8pikf70yba8n7j3BmlNYcrqDLKlGMWXEpOEyIQPNXyDBsVh/aHs/N2tVuWLSWQ3vI
gBDEnzmkFsdRllm/P/frly/9x0ZINT40KyNnN8erwN3f34hx/BHXHzoq/xMkTgS1BnFVdmJVtp/3
nLHB98CJ7mznOcjEH8QWT6hhX4MqPOXD9GOW+ScXyGo3VDBMy8DAnBJ5Rb9bfNIZ6s1Tz578wWZ1
7pWstsOkM5HRtlmPU9EnUJMu3M5NGNDU8/23cu7zV5uh8FNFmda0r+Ar7juj+VnIj/pfn5muawAN
dSjfBJRrXU2NlvcamFd/JSiFkUpvHfJu7z/AmXW9htBoGeYhnQrlVRKa4oA0LHCoD9JJYnxoq7IY
0IOKovzIvXjumVYxTzWSfJCBIa8mC+NEEtA2xCeIrlu//4CZceaFrJk0lR+xUbU1k1j61nZiNW7C
tP35/mAtRNz/iELlaoErLv9G6UTtZUe/3iYed43Ub4FhPQ70GLMjY0Mi7DKVfOf733fuYZa//2PN
o+qZmsku2svBS1OqxXa5NdKP8BDnPnwV+aA19WevmdrLRmPSrkhB7tLkQ0DBud1Eyn//9i7s4kG5
UXdJaY5qAvs5BfGnZbC6MOnJHWdf0I+eXJ0f8/qTV8w1SM2uOws9nyQFqNMWZgFYGcQY2eH917HM
0v96/avFTubNyw1/5JHm4dbvAEHRIjPfVG51w93d2JgfumTPXHfWYLRsLLs0cHiOhdHV4RQH8dDt
s766EKrdjtwO3cn4FM5TmMtv+MckU9T8hVGa7aUdTS8VDpxdO33YDerMJFtz0iihR64V5d2lHmHW
yK7+mVq4L95/H2d2E3PZ0/7xywOhfAOpe3eZuMYXapGo2RsTDrP/KdcqHsw1R1UoEkNDhuA1Yg9p
Rsx1LdnAD37+f40NH74Och3brbKEa9lhDjFvC1mVe5d6xQef/l8b+/Lpq9cKI5DOqoU3I1fi7pqV
/cmfimhTxOGda37U//Tcl6z2c9uqzaVkzfg0i/Y9ogFya7yqnL6hoxQfRAnnxmn1mrVp5DWmDIHt
J0s3TYLs0s0/RUBaxmm1p+uIMN2SNvGa0Tg7Octi19cf3fHP/fTl7/+YoX5CcTzUJb6daMIsk1J6
yOnV+cErPvfpqx2c5L3pVPGSD6m9+2R0zY1DUP7JD5f//uko0Ku0xZJ2SMoooeFs0RxD60O+ybmJ
s4rLJmvynSBFVW7PBgqCmSuSez/I/sWZ3MP7u8O50Vnt1pjS8sxOInEoGKJN0lvtPkZX/sGk/K+9
h2mzjs4ShWFSzIU4DNGcbCud4ytyk0e3oTj5qd+/jszkhNRl7HzzQPezxyKMuWVXCMk/9+Grhau1
bbOzkSi1O+9tsiAqmcmnkMTL2KwWrCqTrpypGRzQeeldU6O5KDkDPjcx10FYZsUjbHO8cNoC/rhs
zD5GoU8O+mrBJpYt0rSqzUMwm9VT5KYB6iNkUp8b9dWCpUBfpk5k8Ur7Gjk8ZsLHsZs/aq17bkqu
ViyqIyHyxLEOBXIJVEOFeWxNTqs5xUP5uQdYL1uhNeKrWhymfHjCelPuTcsdPlhSZxbsGjXrO0VK
RwL2BCAO1p01JtPWcj5FZWFSrkOqJqq1E7edeYhlOm5nF9dUnzu7T43LOoaCK9jIIu7koeJ+eVmp
xqw27DofNlo882rXkQ5CX5sMuC3/N+dtg8RIZ6F/9Car+OQjLF/9j6OqwXOYkFvnlMUFZ26RwaG2
Z+u31ecm/zqDpIcAD7GpxSFJxI8swYzvVB8Sm87MnXXiqKsTu6pJahwwbPsoS/KBbinGl/ff7rnR
Xy0s9InI+lH2Hrh95/tMj+JlDgdqjBhXP5j7y767vloss3O1sLC+1Y2hMvadOEbSAljfx18R2cW1
avMru/uoWeSZc3cN9ZxpoeU1TmQfmlA+zmOG/w05dyiOgac/mEhnRmuN9lSOi/Ovtq2D7qJTNYu7
sst3s/FR77lzH7+Ka224C7mxHC7IxrzrKEujw6D94tnBOv65yGEN96wyXcG9sGzQRFo+TIM//XGi
qfwA23HmVYvV6RjNpQipZ1sHFTQ3yNoPlPB3URY/TnO9+Rw5hRm1JnsmNHaWvWUQYdFvFkn0QpWh
cfnnFrNY1uE/dgud00Ora5RNdBgaPwLp1cGmt7nBvL/izizndZeoqmxy9Af8+MxTzzoH4Bf6vXt6
/8PPrIF1W6g5EZPtCBSArjnf2YsEHYCNLp2LwbG+vP8V5ybpajlXrTMXVubhjymBAO8TK28gdsVu
4e7qOEPm9v7XnBumVYg7OC3yEkgaB2lHb35H7J9nxQc70n+PEvyh1RsWGNKDcPjfNBWiOArRY85S
99Y8fGqn0OueUItNuxhqKQ82ftZbaUXml0pjO4iTHinN+0N07jGWVfiPiSqrIc6ijNWWuMNDkv/C
xH9cniKMPvcStLd88z++wYYiOutusHG6ZfMxK2hojo/B/Qyh19F63QcqqqvEQ0LPZhRX10Puvjlz
/qlZSnrj379c1WMNh5mtVLrFa+EuEGwU/Bgjx/STb3gV8NooslyP9mIHfyqvVW0CKcAv2+sPVvJ/
z39uGv9+gHmuwJ06wEfq0Bs2hcMN2O+9j7oT/PdGzaH8708HzIJ5KZK82Cg8dmF5TVsxNG1efr3s
0n1blx+M0rk5ulrGXRjjWptYxoFpvPh5oX5kbuZvxqhU+zqo209tqkylfz9P50u3A+KB59WxvmZl
+Abt4OH9VXbmRayBn74V97Zs8d0OQiRb20Y55JrRR0XzMy9Cr9Zwa2ZRgsffPlRe9OqNyd0wPyee
vun8GIDPaF68/xBnXsOa+qlGYUZjOXKmpdlxTN3flgi+t374RkOin+9/xbknWc6Lf+wVgSKgxudr
H4iHri3PpENn+KaF/Vhmahd/MkbiMv/vr8lwMfW9GzhwjRQ+gYoSqk5VAOHVCj85mVYre0R7U0Sq
t3FFTPPe74K3zE0+atD538en1qt1Lf0iZQrVNr3vXAAa+k1ONKnzmuf338K52bpa2OhI8DNZbBvF
gEaiCwCn/VX5v//p597xajULJzRxj6W841S8OlGzzFaVo/pXVXHnkYp6/2vOjNEaBFoSFHmux+4U
h+mTv2gqcZtc6FB8/dznrxZdhnXHBFBlcaPK8L/6hT62Vn2Tuuln4HKcbO7q4JTjkPNXNg2RS/g/
LVg/HFefqGosH75aaV0Um2ZKz5oD/v6XKMBsgvz89/tDc2b+uKvlNScoj4VZOgfLET99Gp0MbvNR
x+tzr3W1roIEJljMmUbYPh11X3ylnhVsnBxJ6/s//swu567WVlLVbt7YLFxddT8ybW1l1N9inrzt
Q/WpsFS7q/VFd2BsbwWOKZvoZecjI0Bx+lFbkHO/f7W8QGEMhRW29qEV3TUYhcNs+jD4zPgA3OHw
/hidWcJrIqdvtJwsRe0cVOnias4OIPoxn8rqwjPce7Ta397/njMTaQ3nHCQgjCYndLSnxN3pqm93
vfvRh9NB7cxzrFG+VRJltkMLIfYeQ7q/qLmqZCebQdPMJp7SeyXQZmuRuTUcqI6ijSoQC2+GFqyC
2QkIPW4l+W9wL/FeWiOOPkZibg+d9hBg/sUS2piedj7tsA54zMNsOzhl90fkHt512zXsL1PeFNdR
nC9usBBVul9Wio4E/vSwEBA8wChc46tENSc7hfeV9BjD8JTq4psFQ+1eaUts0Dd7eDJF110XXiK+
SRkVpyFLiwupYruiJZczvNQAYW51ZZdvOU9s7BI8NsMmLVRsPQRSw9Ag4IVhZjtBX/0Cz9EFv3E6
UE2i/wtQBPp2oLwHU45loMEmX8K167tj3XTu42zl5XMmRXZTQca5jPJ8vOoibf6EL9M+FyLF1TYl
uL6qNofME8dkpmXQN+02cYu2hEtVoj4ZysmGMdKbgdhJl8ysAPdFQ9Swjb91KSaQQGbeobNxuWyx
bmPtTaJ5jjaNuViutMSKhLesB8HRIg6v6hTtj0J6Pt/p2mZ8gXuA+kucZHwOWqv9FSaaqnRS+gWW
5MUGMmFWt7/YmNEx7mSD+qFz0EDKsKX/Ha1BndzI0E6vSDv1zj4YGNpt0NpgYz3TuoxEKHeZY9rf
hDnJ6lCGUfM8wfnpd2k+1+1lJuYUHxUGC+UlwRUubLvD+x8N0N78BuNrkAEm3weUCukbadW+sVGD
yvwr5TTxyYh7/BUiEMWXIqAP2XGyib5JIo2ZDSJjyp0veEYCuUFE0jKuyNN39NaBNucNXsTpF9TV
E0L5UWwanPaAcEwXjJ9RSmczmGN5U0ydPkbmXzvzOCxMwMrxHrIYtz3otpa3lNu0ysNPa/rTI0jS
4XHq+GFT5UbzSTKM1Y0uFg4B/KIQzFPdYYrEOYpdiN4XwVuhpL5IXEkvSd2CycKmismoxM6ebzpb
uCdcFOABGFU6rYC/QNnfjvTzy/uGPu3JbMe/DDg4wUY2pYvj1vRgR9q+/RKwNDHXdY51mSrAVKdR
SymeksayrD0e1ETtRQ9h70LPbWTtKbgMd5FKsVP6lk6/hkbuxhACJvsbEmpweU4dvGkX88WjJMfy
KF2YU5sGf4L4BXvQaHZqbP4CGg39p9ILq7EKXER/Jd2OYe2Nz9lsGzeI6wuaThbdd3BqKSyPWh8H
ZfH760BaR9kuHtY6bosHIpXQufLsjPk6l5DXWzBBb7rilJuw4lxNua53Zl7S+JCmCsMLJJH0Pgh6
9bNNVBRcmlFvwvjPFh5N1eL76IuBTJY/pUTSyTziufQW1KUxV3gs7AHM6AMMDd6OxT+6ovmSvGUz
AHAgaVYKiTS/gEbY0AV8tHa+DkPQLz5BjqxbpCqRiQklawYgZDpZnMVh16rLsmhS8z6qW+BvdOFh
G4hAcwV1dAt0SFVXQVV0f7JYGkwga3TCXUbvAHwtbdDfmUk7RbvAT6b5opMJIBpM/5D8ggk7+Mav
VHIZqZbRsooYK1yRaCLfOY7ax6qiN+A2cvL2S+C07qMf6+QFR7Kb/yx1wtx3vQyLrzsN+EmLWUfx
NpzMxZ7OnnJjDQm0OAnRMAIk4Dr+dprS6HdD2+ef0vPglVSGd5+xsB916CzOVWOZfkPcJ398HG4n
RIIhXq2ABoCgBi39rCZp/kTQEx9HtsmTj5dgh3DBCr5wLmMXXnivzi5zpeHf+Oxrz7O1zJnSr3P4
UcMUz/SKzfrxaMeYm26oBEA4a5RaXFZwfKpsS54y/2J0uRh/J9Fg3QGJaJ2DzL3JxU+Er14HzvBM
EhvyhR817Z0VAkzaRkOKAUw7UJzwqjI5ANcYWG9kIp8UZ1EPSkLiUM2txrsGV9NfQAhvv3ciyg6k
iJamoE4AM9Ef7PRrHs0OlO8Sh8SWVKRhvEQejKE7qzUxxhXktcVWZHV9nWHq8wDxeC0m36BxblK2
gJcJ+/Rrx7l3dCNXgZFwy2Zjl2N6P0SFvLHhUDwaztIrKslF+JyAzD4qrPqvCq/kA0fXsJOTabSb
eg7GZ3+MnWgDKUb0uwRCln2iLeic3A7BXABYBUEn5meZgo2q2Izg+eH7MuP8FyJwTk8Yt1JtRerj
bLOxxd+RWjMWK3dhPEqVYnxtDHeANEBTnSo96GE0QN2WiwetaHr8ZQoUxCZLxcJKwsjNXhrR6RmH
JalM2Y+AMUuvToFw+EX4FQpXmncn26sXmlpvA01LM8rXF53uS/exdBeGUBKgR0E4ydSXoVOxalzo
F7ldydskzNL72JvtF9ohBcY+j0Jz/Dk5WHOHGmfM1qswqA+bUFRt9howe8wXcED8KvB46jd5+/q3
4bOyBVifNy2nIt3QWbncE7pk9ibgdnTlI8Lmlck+3NnS6G+VxGu1oQ9rZt7i9jK9K7vooJsgFdXt
zg9643GKO6e6qpNJfaezQ/QNlEDn7Mtu7t6UN+XfvDBGj9nIBDuiS5plOoymkldYUo3XKM5Yjpnq
nPpKl/XCXpB9AcMZL38ZZJPcOqKkZyeE5xmOjmA7RF2f3RXwg5ItBBgZb9gP8JxXHGvmlnEffJxH
PqLDeeQwUoWDjcy3G/Vjwvr/5DbMOeQy6FyHAW+xwdl2MWBf/eE4KEa2g6/jXezTp3tbznSzUiU+
3h3WOnUoceSKTWz5bc6tYCiui7rg9PS8kKM6wCd60UZ4uW0TfvLGjjplBDtyDYbcBFmgfg8+mwgh
pN/cgGKEcYx08c8UsFlYuLVHeCKjaq7mae6A6HEQgZEJ8LzOboy7VbdSfRdhWJVXNigj1I5Ang2A
PqMPHglKgxJqa0QupMcN7i+2qbGLGHW2kCS/YUvCJLDp01yInRHBTMCkl7KR3zSooNqd5ULIgrsQ
JuNt72FD/0uLnHcYrJR+Sk04GcNY9w9Ja81iN1PYa47KU82XZO7tEjtIywE8RmLaJw7mzq2HtW5b
9AKKAIrA704yZ7ezHaXXaBIWSBAkAeq/C7MnsGIYS6pSIHTAtOlig6gDL2NP9ht8HKMKeKoZgQ/n
Gl75vpYe2EhIx3BOW1yeblpOXwsnNtUOeiaWxAWzBe4jDuDUYIOqDoyccZV5hTde0VtBG1s1YrP7
U1GAuJNhtBCCiDiTfZdamrENFIdbOF7JzppefS9P30rDkvcNdunLtKzE9ahDc9HflyFGehrm4ddN
7z1jsBqswnNl7Xoiz3uYmjgmrbRhAwdRC+Itt6biexAB4dxCACPy6bsFp51Li00TjA6D4dLJC6hP
ZQSvTSwK4yj04kvWWR+8tCHOWhX7yYPLbtttKwtX7UZwh5m3fmkHPbQdHe8HRy1waV/7P2TZd6/K
r9IfGonybeV3HKFBtUD2m5S2c4d2kulXgvH5RzVVubuNTINAseMgv8Rd7/BLhFFDtxXLRNJGnWHn
H7Ok2vQAgR9kEkb3cbBcZJKq4SgoTDonbG1rqeJE3H2cUz65wBYmVVGKzwkyv1djrH4szZtfHB8I
fwLM7Ye0He8ti7Q6KKuIDpUGkV2Ec/EydJPCPw2FZBy09xqFbvLAZTnYxp03PDcB3HGmiQ62dF9R
YmsbM2PNpxGgTx4e5SHJxi9RCuagyPvxJxca8DVaJ1wpMtvwvwbKhC7aK2CSyiIC3vpVTJ+eqFkg
3h1pHR4mlvGvsOGnFiUO4jiBW5TMOLsJrmC0BE5B6zJlt1+RbzoAgrgGJs1gXNnc3U5mFWe32gni
J/isxbSrucBuSV50T4NEgNKpkneW98EFIiaNgqx1blwwzPN2qkYE+TS6PmC+zncgOSDwLf2tohEW
9CYsg+CqtgZ/3I102f4Skr/ccHMYbsJBAtarLeosBVXT5xLt6oWWbHhLVXundMs/byyBd4uspLzF
5kiMpOnid2//5VwNAn6uP4AD2Xd509zqoRuhRdegYHa0hyu3nQUBIKlcFr1TztmN0AsNFieSOIFu
G7/4WUxLTw9Q3IR9+nE2vP6mStriupJA4Ylakm3Up/PD31al3Vgl380aRgHQB0Yb41d1EdGwe1d1
efdVLLERwE0JZly4j3aZJ78UsB9vG7ZmdeGYvbqkbUR+WYti+ip5p6Bo9XyF9sC/6xQdtduGbYjU
EHStEiTqyCAsIJ7uVRI1jZsIlMHIWefP0NTFlL4iTJHxrh7ZMnYxJEG6UqTtZeXm+Q0ZY6ZbR/MX
A9s++0PhcKmF5jp+8fwFDaCtvxJ0wCtgeRuQrp2fdYcsgadligGUbF5iG1aREhvIKuF9AM1yQyWJ
5IkQ+oL+TTC4MmBlPC3puK0vwfRxrZJDekJv3H9DRt29AYJsCMFBcO+TkjlmTxw7Oy3c8uYvH6fS
6rssgo76QgoasitoYoMRxrXuWJ0xrh7JnQU6YQPmtU2vOZGtazU5/UXL8nnq7YDtmYoagIaodBDu
2R6yKYA7hgP6iPMB99yR65IwNpOmn6rYpKGIrOcEJ3d1gnwjolNuVir/DjrCj46BYTRJQHA3uO4F
119uG6pt7XGnx0B8SyhSXDS+YI9QIB5/StHkHGlzbz62pi/GjZGM15ClvYYMZcVMJc4CSdoNk6Gf
xNTWBpdlmFgbu8jaAQYwyQ62iNlPv2bAS9M/3WAmzQ5XE/e75TIEZairwuJk1yD1L61cstg8IKL2
Lg69xifVrXlRVa4C+9IHgxRvJaRB/7dfysQ5dm4WKvAMyq1P0E3jYgd4xKJPVhL4QDiXEn9YZtA1
k75cokmHWLtpRBc+JUSiXEvTHJzVk2G2YdQDgAIU86eht324j2wTMgmpBFB2UzhE1hfHYAuwc5xY
W66j6I0K12eY/CmM1X0mW0Ivtt7OubTZuhq2aAsYS+IY8gGLvqt+WKPBtXnL8BNzyYJ70dUc5UZw
T3ThuYoD1CxeFl4tbDM1YigD0euaF01hEtDoJO+KXT7JwbhRTVKTrwLw7R1rKWr3NPwfZ2fS3LbO
rOFfxCpO4LCVRMrybCe2k2xYGU44zzN//X343U0OTihVaZNKeQGKIBpAd78DfhM2YPilcd4yt133
yijUwQLma7qPVE23C+HRW3uYAIniB6wKNKkiG80yR8tJPQP0uW1vrty0+EjjoKweXKcZX1Eo5HKu
FmGlH9eNrr5po25U0M6YUfAY53T+FC8G134LMYHSs9CrzhgLF4SjyZ2lASPiuAhGuCzvnVFE2evc
ccX5qqOZ5jyjXVl8R8uLcEDojHM3hoAR+bnVIc+Yhmyfj9BzUVCatALRSEQ59YfUrrLhg3DKV9FX
1UpuiDOuwXOLWukuhnmbHgtYz8+oSSzBbiVdvwcjirgoVOZrvhGXReAhlJxOXE+rsSsKbp5VOAW7
WYz6jUnvsj3g7z6M3zS+yrBHVbX8qS+ohX83ImM078zcQNKXOgUGYLpyWgZSvFM7mkBi5oYM1XK0
SD1h0ZOjANiaeCiknXMsdRyxuGdO6q8+79BvC3OHbSMYVlVMyExcT7uGKgD2X51TWLvecjIE2hp0
RKxBbR/bPqnezQ6X4IMj2JidvhnL1zlWnc+BWznoStjFUUVC/AYhZOuUJmNFibkPqRQFgdUMXjYA
DNUCJYu8ZCrCX0jjCcD18TQ57i0qefMBodTGI8sgAp0UYdbd0KNfiLKQe4/sKpG3rpvoFMAZxOSF
C6bmjQu7IYfjQtEBqaDuM7rKy69R1cN32xwR/2lFf2+oICI7J9ZeEhWLk1ukw7D0CG3xGFirrtE8
4CRxUGM3P9rcSrHoMISxNxFNYr2y6eyCVCAal9lQPKIkXEsDjpU3yV3P1TtDm05lF8XVktqczvU5
RUfOhaNc9bHXCi6lLbt27Oe0RZ/JdcUjmGTnhLv4T7YNsgHNUUqyr6Zt9sgTa2RjFtI7jWojX02z
gTcLeiJfNyfxEKsJJQatdjx1UqdvKg4B34OJeqq7tNb9opZ95Cc2novtIsgk86y27hHhKH9GS6Pe
a1OBPJdBrfqnUzmkTnAn7rNsmH3XtGPNb3ozIwr0VdkFJ4F2uFsZ0ce418O9pSHCbY3IBzhuuTyb
ZUQBKkCaY963mdN8UXP0TeosshBJjCmDRx1FSyqmtngzW3bW2RlU0AA6KnZKQanXweLlrpspADh1
Ntwo5XoDGRvEliaqGjcc4tVjVyfo2odDp9y1UQgka7IzcrSQ/eBzUfGNXaqbHrvR8IJyrWkdow6C
UZ6F/TqTHMpKZSOr12GW1zpUn3bjEhr1cc7Rf9Jhcj07TYHuyGiS0lpUH5smT74Ei6V966uCBJ9y
Pnky5998S70CfE04NxQ8alGTk5tBO/ra0NpfQxfYbWB23BPIR94rq8CSJGkD+k9cNMYnYjx8Usqq
+hw7cfg0mhPabYVqhOMPLQxdfW9wW3nrXNE+6KYdfDggDvawR9WAi6dKAyGAYnoMumHZG/nq+9Gu
9fU0Lg3k9DqD7bc3FHNnqrAkJiAELzYCR8Ue1JSoOMtCbtpGVwYItLcw6b3aclnTNfJS2U7LEv1b
m3TRR+/YTbjXFbrg6MqRtZmobh5tUeb5oVh6tGcHndK3l84JiukDXVRMBJJWDP5EFRPBlgXZFSyI
xhKXiTSZ73NkrJR9Q2+gOaiVomU+TZTpk6WmdnNyhnlMP6fEtnJCl5gULxhV930U6ZC/IxHtpl9j
pVD8VKsaCmfZqqmYhdazAiwJC4OYvL8z5u4pDoGxK40o18+Upj9RcmKp9vrsrSqe5QHRI8tvUQv3
+37V9oyF5rzp3YiBRE85jCJz7xoW+XsVvbBXlp23TEuvelgblajNc59bOMabgf3WWMikU6/SZ1t8
FpCm6hOHfNyfim51MKA6PQVsGoP51hVpM/uIBlNqSBDch30qKioxhWaztxeuaTyFGgWbNjC5UyMO
kHuNExITZcc/oeoWoZejpMgZHq/lIwvp0dtwaZbkd5stsLUqZyQTpjCntd+dvsM7xw17+KFJ/bXV
Kw5bPFHIl0WV9B/9JFoyHtSE88mcfsZBkD22C0XcaeLCyIVdTXkDRd2XC4WkSRuRT5zBRj5FqoIV
AWXJ+LEu9XUXWlUBw4IDS1P5X1rm7XODndJramvWt8DROOtRWHV/RQBk/ZLa5sOYrFcKw8zflJZ7
J4zJ3rlj3Y77wJnQJ43xnfxdZNQbEKsStGM4ecpvbPjca2rRZ58VePrtgWxLeS2bgtpdM7b0mkRZ
9/eoKCGaiAcKlRbkLCsPnQhSnTIt1dceYdfXYiySL4bZ6I9IqyAtiWCq9gkzJQIxWkYkDDsubv1N
lHT21y7sVCr61BaS1pszY36BkkGROXeEekJBXnsPFKF9o/m3vI6923p5HZbpoePyYdwUOUXHCLPD
jDJh0a0S+52hdifkTdtYHGpERL8a/ZrG6XVa5SR8+lBzj8ZGaEzIAA961sVc7LUGnVozREupViAt
4zQxkkmhcYWS9ZwbHA0VO+KuLyoUr0PFXO4Ut8HgicqUgkK5sFx6VkHy26Ar8z5DKSNzRQYbiCOX
r6+NyqG6j5Dnug9tstgb9C6Tm9xEiZOKkTjRGDKLU43txFOfDEbuR6ihoLZnF85wpCFCdlTla3/u
ukauBJZol2ReRgFYIrdL+mtwgLrlohfcimz+LzbcsSSchOq2OAuNrelny1zvDDvzU0p45Dt+Lgx7
lyY42ly0tttqSUu4idFthzlPjAbtEDJTelHGOH/Netx+D+enaqN/b0ngCbNQip5PL3zYa7/Jgw+j
0n4xe+fmcvt+6x0kDAUJACjS1DX8NpjeuNdW+6G7yBfc6KlbEn4Cv8gFwyLEvoEQfcv71NfR8+By
OCDrac3fRzv2zk/U1ltIKIo2KrK2CiPh52V8SIP2w+7MCzSeDZCJJWEoZhXu8jC5pp8HYD/y9Yjh
LEEqKwIIcgFnsvEM2SMxF1aWVQMgGVplvWeNnPrxMgZHd0WjnZ+hjaUkmySiXmhGZa4aPiIrLcDM
/OuK7KUHeaf1/afzz9j4CrJD4owYNT4ORDby9fauVUkBrFx9um5wKbIHIfSRgqXpk991+xJj6tu4
oWRz3ehSKOcqfXVNm4SvhvFNMHFxnAoK/ucH3/q863z9gWRkkltqR4blB1QidqULEwY9/C9VYC0X
4JhbMy9FsQpl0G47E+tB181QuR/SvVEkb+d//tbSkaKYokczoYVlcbRrJKEml2xAnu5s7qouUq47
FYQcwRUqBEVJ+xLt5e91QF1aZOp1DAxO7n9/APTSC6sCAACXcH7rh/XrTvUlPtvG15Xl1vK+zk3V
gvG08i/SIEETMi2GnTD7wrvqA8jSarPb2uhkNP//8x12thUZHvflfRWVwXVbkKywNrY5DjQ550Ca
r6QqlzlClnxBQ4My93WvIUVwq1UYLCulWPufz8M8HZom/WWCVuXKdInmvXHimOtH+iPUgtZGKq4e
DD9os1e9wG3cDt5xmngals/VqkJx/lU24u0/SmsmvuwxBFg/MAflH5G6xU+9CLMLUP2tFSVFcxsN
EeiXdaLcmW5Vcb+SzgoxPF/346V41rnmN7Nac+S7CH/UqHnRMm9+XDe4FMeBMZOF50RDLNxsv0r8
H7T10L9udDmQ87DPrITREX3FzhQOg924l+gvG9Mua0zEbhctuL8Yfg0+ZUetAOsc8JhTzX/O//yN
1SnrTIxDsuC7Owu/sca7xaDMwzmsuu7ehoqUKVeChWUtNcMqwxG9XIiLOQAijFvqHcnTpdG3pkkK
47ipBKjK2f3fZroCznNb++jKa7+xLDIRZzZiO5ga+2SDX6CRZDQh7EtKDRtnmSEdxTPlxCiMNQYv
8vs5ru9xRfpaVyT2ufpy/iNvzY8UvXEeujNGXpzF8eqnAqtqlwbYpUAxvIRL3th+DCmCzUHtbcq6
sL9TejRzg35oZDYXVKG2pkiKYCrTCcz1BFiV4VBTViGzRTdlXDxfhttuZGmGFMY0QOkPmjm4QiTN
ngOnuleV4jkyzF+Vi1thmFCRCy7E3MZcyeIT7GyUWduGEybU4uiGBlPrL1b6+fzH3hp9fcM/zpuw
mwvNyGyHxGNewYhZ4BXUIf3rRpdS5aRLFK02J3671qQDdkwu9raR+u386Bu7kSw9obeAJvrCgdaR
546P/NQnY+rfqsbwKJ59ywz7wnnzP2L2X5JyWYUi1rFZa4TCgwaFqlw6H8cu96ta++f/H1bdj8Z4
cJbkySAQl/w6WoO+frM/vk2OZ1C8ZMLhGG3d236gJ6zNaXnhkN768nKYWwFGMdgN4hFAG5e2kH2o
wv4as3koGbIiGPavQ6C0RHisdj/Q3g4OmnMtLUBW/gqSRFSRsAw/qQccVpw+2zvCfA0jAxtnc7xy
8UpBLorKKhezs/3VItmq2QbBHS3XRbWsUIEyeTe6ioB1oOJeEqw4lmG8kqEnK1RYCwaSXRtafjzZ
n2OIk/tlBEhzPuo21o2s8lWOgop70Js+HSlsBgDVX793y9oXCW2jfBmNlakFtDxu8iMy9jEgA/0W
r83uwi1s44SQJVQph9sA3gMT+L3xUa+36rWW0KjjIZr0j+umSQpelRZp4PY5QCAAYjiuGuPRSC++
wdZHkII3MZCHM+ulZZ6K7nkylukeQ/Dkwgm6Nbp0PCNc7IDn6xm91owPfW6aO8w2gus2Hln+Qp3V
KcTZldGdvuxOtObiQy8C9f38xG+cCrLqhZmMykI7maLmgqPmbhLlYRaonxd1+QMTu3Gn6dWl1Hlj
omT5i5FOJwg6k2eFmW4citBxPXLbz+ffZGOZqtLZnGVxF7W0vzg9M+cfGxjafkoNEM3WN2yGLxyi
62B/Odtk/YsOm5/FRT6chwwpjh5Iz9CtDB4Bt4WA0btyr1P4x1D9ukNNXV/2j0MNzEuZ8byKqxMw
qn08LyCmWhzRz8/Z1hdZL7V/DD/VmILhoYrjXRDa9DOUrm1AyE9R9XbdA9YH//EAB/MLK3Us5qvT
yQ3pcoKKL5YLRcK/KmlybspiGEGIWlrWrN88Fr1Ht2ifj7hPIjprR/mzy01zmB+cyrqDmnRd7U2W
yNC1EJdDFZwo4IDySOcEToghZu/8fG2tL+k2HgwNCZdTMHqoAyrTFGyDzYMyVXdaVK8oJf0I2ObL
+YdtfX3pyI7tcrCVJG1+qXmPz2fEKVXTYL+5ZnRbVskwawgE2TA0vwp3cPaDVv6Ay2pctXDx3vr3
ugJdFOVt6tS/2mH8Yjrg6RIXrNH5X/73lM52pXs4pTGwroam/Iy7pDwmmC7d2VjU3kSV7l66JK+H
w383EiDk/36BDFNZpVadEE7JqP1W7BoDNDQia7GWZ8oG69aEgvRsdt6Ip68bGR/uUk3sxuUFrZ2/
f3xbFs8YktTFCS+wfq/Hyx78HFiTJI0vXHv+fqzYsn5GOUFGUIUe/4RQecioqLAUcNWJPq/6EJdf
Yusx0sGOabTrGuCzfvdxe1pFdFXFeYjn/mbdhRcF3frzK2JrsqQjvufMoifUzD8mbHTp4rvcfRpM
wc6P/veTy5bVNLLSXOK5S82f7RL4mmViPA5nfUyjJ0u410mq2q4U7BVWGjHSK+JHpgJDH5viJ2IL
yaVw/N8Z/p/1TDxKMSOw7+xyVCLegr4ECwVQfYmPXVno/7hCE59wOjL0N6sBOngAhFcqKP+0STy8
am7cjHcUKDFTUpIk/WaBPCj2/Wi1sA8sEau3vWit4Jvds1oPXQ6nAPkGPDCBfiKzcHCDECEeu3Ie
wt7GUrJZcK5draB70CopFqY71DeA9UWNgi9ho8PJSKFUkKEcc3DeXwqrgNfjoKEU7+2mE+lh6FNN
88FVleOhQivCOIDsWX4tYeF8RW0B5+UhaNovi1nlJFCqAboT6b+XFJADmRWm1Y+ZMmgZmOMe8Dqg
Vgh3B1FE5VEM0BAxGoe+gdlUuESfAJea9JNDIAu7rO6RuG0BVr4sKV7YP/D0w5tKS/QS/RPosD8L
DuvEh9AB5QEzRtPwkKeh1gQXGxvg0GhAKNYRZq1f5iF3lNdo0Bdx1+BViHFk4gTWrsySfr6b8QJ8
WoSCZ2U8Qrqa4AA2XGH3IlOqee/Q3gh8thtAjsoQ1s5N0DUNiCxdjbPw2a4ac/qHe26qvbSLEQqM
rUvT2CMh2t+boQV00G3U3s+0CgGyuFzcA5/AtV9EBU7yAHesMB+M2oKvBf8Ovs3Oipwu+ZovSqo9
OnYVZLtlXp3rgERiFAliPmLny1Ms25pygCGctQ5/MVbwGyhkJ8GpIkOjxz4upV3cqlpQDuZOdGFW
/g70bASA4sbWtDLhS/G4mkXaN04RDvnR0QGeFOCCoCkchIFD+16MduRikQ4veVJgqlRWhel8WBlq
7ivNHFlPymA5726IMB3rLgEoMRsU2SErrv5fWj1/AqTcnpIpbJ8XGHn1Xi0SA0ZX0wHWUWwlfQWN
azmHbr0K34RuQBtmbLUGzwg8N4z4e4QvovUxd2NQ/y6AU7r/LBlI5v2UwfnZ2TNetEfT6PicdtBA
IZ4xzmiPYWW2wykGM/CuiL4uXgshFtDDVgVx7zC4QHPua1gD1s4pTRZQZ+j6T8tY/TPVxOYCgK5F
gX2lG5c/YAnF9yZpzXRfuwPg6TTMsE+HfolVKgvduFXqYv6GEfr8s+D6k93V1lSP+8HA9e2kauCW
sV+1C/zdJn0FKtUlwZcyafhtDmCg9k0VOf2b0acwYBYLtE2WTxN0AtXWPXNcnE/FnLbTTR+ukj+6
IR7toRvU1XMU0K7ljM5b2KrifZkrEXweEYGHomlX3VM32018a2M03nuFXmDabdS4n9JDixztvlv6
PP0C6LnIDiDMa+zJ7CDq4Zk35fw51uqueVSiSguxXh7UL02F6Y1X4bmAQ+U4zOoLym5zv6O26xhH
oU4ot9aawgzOqMY2u9a0QB/GXWZHd2YUVA+JWrfPIARdLDCTZtr3NoeIj09b40FerF4DYCv4Pmol
r9OtpY2+xWrPQ8M5aJ61WcCT29tDZvevPQiBFPNKMblNtSMaC5iRbtc4fH1kvHYRmGgFOgwMVvSl
BzYSpdXEQwsP8SVuI1c7Aj63oMqH+O+1TCYsrMiM1UNUdq6FAIvu2kc8LuZnTYPceWgjKqcHa6aZ
ujdGuvE7JS/dz1PTd98HF1ItqDUT9gMbXhjD1pq6EKm1zvjNPHStN4SF4foinMBFldD8lr2playd
qLXAru8aRPvTX2xecKGsVnVwRYQSKeiiVinor5D7Tn0zuLjSAqOkdLUSwUZ18QYN7ETqCb1srSc1
7Ovhk5NF9lcOAtYdMPZ4up9oV4d7ENJj8AwPqFHQpI9AMnfQCFzPzXKj92KcG/jRdouLMeDaNLjr
9EkPcaydsMguecoHDrS848ih0voKHMUA5BVJvu6Xdo4jdJSN1edmcSsbbW/dUI6JVg0OO2QJ3sI0
8uAIlDVqu11WxVBEkTlwBmTqNSiJfoBmWc+GzKVl2TeDjpcph0XU/SZg2/YAJdX6inkk4Exd6bLP
PafJR7oyNjGmaxf1BXZUjyTfNJUVsGLQ4YcKVHpzmnOzHh6Ac4EsC7UQImbHtOBuqHfV/GoPSt3d
uRikhgA4jeIeFYUZp0EB+e0mhNhTvZhdUGsfZjCNe70LyAczZ3UeRtx/0lfK5PSuB2Fqs1VEpa37
w9BBxEYZYISsFRuTfkTxoqxPSgOc/HZAeIc8ps0MTh4MADCwPHHVIaLBB4ZTz4BoX0B6aG2aAE4F
RHdRxVhxpK6INrjorK4ZWuvPYkiy8M3M0ccwd0llm5E3LNTo9hDtnPKm0mE7ewU0xvR/bmf1bZwE
1e/IXUAaphWcljeR5NWr1oX5P42GT/e+NAzL+dpPbvcxsTPUpxmf5OGUZaVoAYqLxiofpjHrQHa6
RVR/MhM8gj/MJFsKb8Z8csYEt03T8LWLgEbfDgB1cy8Ie07nJsNj2zMiBrzl++ftgxO5yi2Yfif0
xKi1P6MynmuEL+B2uVisIpC702nNtvsktkR0NMK6tyvONVOJf6KHUeaeqy3l59Gs3eoYFUkS3ppA
3a9q8HFzkzKRpUKerLacyLfDCMvyQHX3QZBaL2NLz/j8Bfev12ceIZUZRNhNZY/1uS+ycgbPWqZv
KJjk13TgGH196h81hjmpVQ1J8NRvl6jlagu9afQ6fJNTjgTIzRdS862XkHKNIBFdlqCV4Dth/0H7
vznAmc4v5Et/TTl5BynBiHUIJQksaR+AfHbjGvrvvNUVL8nnS82lrSdIlYVcs/KiaI0Iq4A+uamN
FD0aozFOBoDqCy/x1zyGl5BSDFB/sZ5OSuR3tqmeoP5FwFBH/Wg1sKajqZiP55fTxnNkdaxUiZd8
GeoI6wnLPsxq9qgGU30QUXVKlubCy2x8blklK4KDUE1uGfkWZKGdjVKJby19e11E2NKarRtMOaNl
jv2yDLA0zfK8gqBaFANWo9dNkrRcpx4H8MoJ4jfhTI8gGE9AZU5M08PchBfKb1tTJC1aM0m10Kja
2F9KJTgmhpkBshaXsD1bo0sL1lFdEZjhzKahlen3KIK4hyEZNdYrP7C0WknfOsqfa0BgBVhyRY1I
6BuRZVfVqKjwuP/el9KpxQpXGSMfYcnoMWQdPSpxFF9Tv2F0qQK2RAONH3DnFAzcZTX1ratqpywu
Fo3nF9DG/FtSRp+5M/mVsUR+6cI6WWkZmEa77YXRN7YjGbkdhFMIb5oEcVLacu8aXfW9wi97Zwqd
2975N/hrdYgpWp/9x8HAVcUYMI2OfIyen5YIJgus5xtIwLeJ7TzVyyUA19ZMrX//4zm50Qyktmrk
F9wZ6U525S7FmOzCOt3Y7SwpkLFMn6OKo83va/cpmuLXyR7LHSpNfiKKqyAmTJUUyvPsogmW6ZE/
rswuM0GRAFvyCyXzre8gRTKCRI5tA4UCpTe2d3kQHJU2eEhK6P1dUKUodFQXttV18f+lCiWjtyNk
0AAPsWdMZnoys/reXLzSSb8hOnZCKoCss/h5fm1tPEnGcCNUjlP5Gtx5655c91sb2HcNWUZrT57h
pH6c9Nddb2Qot25B+Qyn9Z1sW8DPY68ymjT3ktK5hG/cehkp1IcAukofTjyiNF/zGqZaXu+nSrtB
Ys3P5gckQi4s5nXv+8sHEusi/yNU7Cio0UaDvRgUaFfAf8OA/qkLHB/G6SMCdzeD4r5mIvp0/itt
RKaQdoAwQQKpKbkpADmF1alU7RjsSkWxxM35B2wsbSGFvo5YS5bEieIpSvQ9gTenDeZaommSfVK1
twkuBecftPUm0i4w1dwQiiZXPK0StgeBsjsFoTK/nh99YzcWUvjril6rlc5qnqq2zE6aQvYCSMQd
dS/TJ+qg5x+z9RLSRoAwS4g2jhp4UWjaO9XRq4NIwkug/o2NUoZ9l9RrtWIqOLCw/jwOlao+hfGY
vM1WF+0n006PV72FjAA3SnwZW20MvErLik+13jX7MImbCwSUjTmS0d99ZJtTzWXHiwd7DxgM6bNg
uAoPSVdGCnQIu8uQoRjjm2gh3DrUxKdh1w1TFoPWIUnudkacpxd65VtvIsU64lIRfhccv3nAZeu9
duo4f4yM1LkKHszbSNG9WKaZp8haeAhmZS+oeUJtblNx5YdYX+uPrSopO1WZAj5EiLzG/TLPwX7s
x+Lt/CL6e+uaHy8FdBoMkJjMRn2nOpuFh8DuM6X14SfCAPMiTWu13G8H8o4IrmEWDOEROSrk+uAL
CWGKvZY7VnThVTd2MVMK/84OnA7JUDjDbZ7fKyIyH5codLwQtQxUiqxpD+H9kvD9Rpia0iZgIZUc
RpWqeGg7TIdFZMERebvxgSYbSoClFXjnZ3hr+Un3+whRjnxIahCaUVr6gw6TdujmSxv/xo4po8c1
0cfgKVkd6Fcop5HC654Cj3kwNa28cFZuTJQMH7frzNEMtQ28acxvhs6sd8tEIbjT0p0yG9+vmiUZ
PN4OsaurMxThZdEKX3XgThTCTC+cv1uvIG0BmhisZZ741ijCWiAM6uBlAQ2y1ykgHpt5SC7cMDe+
tQwiDxQlGHRsXTw0MIO9UhoFNeQivHJ0aSeIRWW4E20kLw0s8SJU2zmZgXOp0LC1kqSNQKuQyUkM
1EKKBg2TybS6h8UK0sepNS85GW9NjxTfggq0ZbYrD7wws+fARe4lRiPkwjrdGl0KaCdJ3E6s2zBa
Eok3GYq2h9Hl+NctUCmMkSS0xeiyN2Xsxh89FsMnpHSqC2f5xuTLcPFlMZsloAfp6RjR3CB+Gd3o
AzTspMuuPEdks0KzcZZAt9JgjQFShWhIb61woZdzfn42QkyXjvRIjGPSoaXjaR1sf7PNbvK2RI1Q
/afTpktwjo1ru4wdtxIarsk0ufTu+31l9b4SGbdpk96k5eCTdQFTL4+rZ/H5d9pYUTKCPM/HqQ8L
3qkeKh2lM3AKjqJZF9brxmknA8VRplOdPGd0JBhOtdN/dpI88XILY1Za5XtVn6YL32brPaTQBitY
NEh6BR5CNcU+HI3VCBlll/OztPUeUlQTD2iGhVHgmUb6vaorlErD9utgGEfbjH9UsXmpOLC1xKQA
H8uuTEaQyx7LwP0IMye9r9B6Oakkup4WaeGVRSHZ5rBMUAQZC8X1griJ906LQAxSWsY+ylX1ukmT
keSZsjrMiVnxyiF61oFSkKylX2m+3VhWQGcqBIh11eeRYeWaKXKBlkTgjSFtsm+gBqPwNkeisjhl
Q0DLeKyRyCqcETzK+SduLDcZa4522dy1+aR4eC5MP+FpVS/obyiv140uneWVihqO0bmuhzcOAhSM
ftCTpLmQ3zp/LwzIIHPDKqJFNUpG11Pku6fYq8YcWMcw3nQKIAM7K452MV840TdWtGy4yDmFTodT
u1x4o8CfAyPzUeprb8ZQQdc4nC/Z82w9R9oAKLWLBuFj60Dzkug8BQraIIHfGhcq8BvHlyZtAXoa
uEOQM36oPyjjPWjFRjyf/9xbQ0tBn9GFTpC5sA5RyJlOJzrCauMqhCWAN+lQ79APRC8cEIqdvKnT
cap/GvF1v1sGmWdT3gLdYmjL/KxOjz3ahFdeFmSEuW43WRW4wvUQiO/8wtJd9Ej1FTgzXllKlvHl
9cJiQbXO9fp8tA9WYS97XHDtC7edjQ1CRpOTw00Tkt+g7t2aC0jXzS54n6V5P79kNla77KsIzCZD
UHQGWiQ6z5qyYzlG+2Yp/LhJLwTuxqqUzRWr3B3cQp9YlUbh9RpizDi/5kjXn3+DrQmS4lUZe7NU
jNE6NLnYd+GXgfLL+ZE3DmsZNl44dY6SJD88cBD8KbnVqAMlntIP0BsbVOfCY7bmR4raMEKCK1V5
AQNRrwrgcJPsLO1SqvJ3ah8YUiluTa5OgFPW4QcAWndtGHr4Snwyw982npEiR20QGcYwOJjlpTbU
3xfVf8wWU90y7KEZAHoi4Qd14LYxkNhq9btVGvv8t/n7V/+P2aLeI4mkxjzCzh1aaC8TstrnR976
8etq+KOGVPeuWakt81W272KI9jaAD+WJm+3huvHX5/45vttno4UY7sGhItQLG+Cbs6+QnEyW8kJt
6O8r6j8mi3hvxMsw8Yh6nm9DIzgQcUeIkI/n3+DvcfEfo8VIFUWYJ8xQaGi3RTbvxWLvba15aObC
r9EwPv+YrU8sBXaZooverp94ChY8PD5K1JDPj7w1P/q/P4ERWU3RBj3zoz3U2c/ZxNmi/H5+7K1f
LUVzWdc5IEDGbhB6rShqIFV6fuSthSkFMre3otORPTxYXXgiwvyA5K0U4ZPok9/nH7ExMbKnouMU
wxyU/Pg2/ZT334by0Slerht6vUT+sexLqxvivmVoaK273n233U/D9PX82BtzLgPZW1PrF21efzYC
WT06zVm/Pz/yxlKXgVZjTGIO2oPNoP41LF+AQJ7Q+bbNGcZydOEZG99VRlotToLbjco6X5ryNjJv
HP0f2yoOofZ6/h22Puo6a3/OfK/YqWrzDtqIwZLyMpWPUdl65wffmnopSAfXMdyhaRkca8a5+VLP
F5bi1sBSjDpaugiEC10vNtLoNpoz/WhETfjP+Z+9NSdSlCa1yEZRMOdD/jXDaHhCjtN0LsA8tgaX
AjWxGoh5BRPuzIhfGq51auz5NisvLfeN8WWvxFDlTAfVbR0q+61ykGlH7d3sDlfNjGyyhmZ0wdWG
WArUAsTs16X00l73rhtcOluXKpqwCVe5zGb9D6oQv2LRrsCL+PN1468h9sdSt+M06WK3IZTwb9MM
zwa6iJ3LhUDdWJIyvCyvNEd3EWU+6PWdYvv69M/5X7017vr3P3419As9t2PGref2pau0Z9PWLkz4
1tBSeBodDY80Y+hcdR+i2t3j/HDdKpedFztcYwaIQNwrzfeGBopo/R7B3PNTsrXEpfh0+2E2nWT9
kMZ7j8h7jplPXVw5uBSfRu/24Jhqi1vvXVjAFIGvUlyqVG7MuIwgi4UzinYm+F0NudxCxe8uGr9f
NSsyfqw3BCrZFj/cnj65bnwzxQ+Bfh3Y1JGxY42tIDKfMLhhpcdsfs/S2yWwL6zDje8pQ8eQMW5g
gJXcitYccLhB4fkwWhdW4taUrw/9I36ioROJ4TB4XmQ30xD7OmKq52d842yW5T27zrVp4DF0Yrwn
hYDjlCDU9OrU2uH8A/5eQ3NkpNhYZFHv6DzAVtSHTFCkI2Wq0NneUSnu0AlOf9jq+Hb+YVtfQTpT
w5guTKmlrodTZrAPihHDLfyvjohkX2osucz5f8FCjiUF7oCSM76Y2D/njW87gHCL/iDcr2n0fa7U
XdRN+/iqOpoj48amxDHTfElZr2N9GlFeCROQ/qOt6cfzs7Vx95PhYi2WjkYrEusg7KfcmU5ifB7b
L2XxfdT6C5XtjQ8i48TwYrUT1+QRbXISy/tovJbFpSR8Y2XJUp8WlnamqzB2OSu3jvJeKTXElh9Z
PBwwy0rTC0oaGxEio8MyWIDZiI3MYYi+26WzW4M7ISXPLx0FWw+QopsmH9fLyMKHb4ApqrqPyzyc
osV6rcv6QlxsbCAyIqwGSdFpSuR6eZhNT1OQdc/9tFyXjAvpCLaaBUfEiIYSvKSqP9RIoqdePWvO
dNDcxPl1frFuzZIU2jRBK0WfIwdGy9xiyIH7hZixF11VsX1+Qfl8/jlbq0qKbxvpe9suDMfDietb
urj/x921NLeNJOm/gujL9ESsZAJ8b0w7QqKoh/WwWqTds3PpKJJlEhII0HhIIic2Yi9znfue9zSH
ve1xb/4n+0v2S4BlowCIpFm5bW97OiZMiU4ksrLy/Xg+w8Dsx94jemkwZNzFpPtfny6j+rYl9i/d
wYKqvl89Bu1G87nTfw7m59P75rjztPrzFLsIV42nm+6DvS3o88JFLNaHYe2Pi16nAHtO4hlGdnTQ
/dv2H7He5RHG6mbKvcBkpSKxxdPjMxqm2v0uGh7eNFBedDFfePdbFNVL0AuWtYslQL+i+wGrU9vL
2k3zV+85Of/odbv71c50GsR3OR0b1rGSEg23rZODMO7dY0ZY8tE5Q7PYfiq8WBbWqmFxTxcbJPpY
qZKc1tC2+GaxOpjJ/UhPRMsh73rhQ9e57zT7HexkfnpTWzyvEPKsu8+z/UJVxcKwoPbcQu39U7Mf
OKv4ZIq/XbbDWuuXzei/cOeKpV5ONJvRKL4mht/bZ8tf/+wGwaXbbp7UVvXLutu6wqaRPXm0cLvR
4RwcJK0I25ITLENsTDFMHw3BHza/xkssWrjLdnPxHEVOt9Fv/Oo+d087Ppa9XMMz9lpbJO0LMrBY
34W1MfYThhQ1+tE91le15mOnvTqz5/bb+sFqyzu89Ag6ohwnJR0b41Ixt7PfcbCz77z2mIRXS9s7
uFs5Tv1taxouGucptV6Nn/95KoPbzGaKXv8Jn8fBAoMgp7O48PH1MJjjvz/Rv/n8Hf1fvD6TwY2Y
y6j4Je3fAO76uSciFtqHPlZhxMufExku72SUePHm32YY4gUI0C1GS2IteAnETl9K3+NFQJZM8Rou
F/KnH8YBRn0RflNsYvph/auLyU8/0Em/KgFKX2YTAE/gnZMJILecw2a74djok66lf8D4XuBP178+
6LYOsbMOOU+7lf0eShwPzBHzJRqUsKqg0+bvbHqDjDpEAkojG5HgwGkeYiIpNrLW7W72R6OBXW8c
Nro1u42dvIpE3xcJHJrxbESDevewidVr7RpZsdr5dw9rdqfuNNHBlv757s4fGRzDl2/WD1HRjJes
r48fsi1PA1yRJgjTqDWzK0Dp0O+LAWw7O5ZMtH6WTF8hBxznsN50mlgdpYig0aDdPaxjukan2bIz
GsB8/M5I0DElwUHDxiVAGqmOIuL0D845xwd22zns1BuoiaaGs13ffgdJ+Vlb9GauN0mVCZa35zTS
1i8oOVoGkNMVdq2J8nXtq6RdMuBftM1rTdmkkj73S9LWuY/adzMVnPutUhMpWutnrelRxlRDrE/K
D0RQPzx3ZSjC8WyZ/mK5fivS+z/9cOSNhO+KvFqEEPuCRkl9fpaUG6H6kyAMNagQC8ZQsZk71HGl
ci5TsMfSm7rJXAEitUiDc43BBhEIawl/Yp3LcCUxW831NZJQsavxU6QnwiRSgFLkYdYYg028qSjQ
mkrtTeGeSH8uwgcFiNClWJ8p2IsQZPAnClAKloHh+hHGlukM14b7YYptbyXHswJYBtqeun6RCG34
86bYnoowkNZFRLA1PuswHNxpKPyxVEjSudFMD1OUz9xRKLxYhAoUAaYxeMaA4ej4kVwqSClc6DNj
uDKcC18Hy0GHUEqdujQ90xTZXhjAA9IkmU0FkqZwzxMfMkcjgk01naZwL8Yl4WBTGaox3Fh4OrZU
+G0K9Y0MCwyGIVwMYIVvXYul1BxgrHk2h3wlUIKjc0ODgbpXmOGcFE0Tm1oITSk88IJH8VBEmYHG
Vy7keiz9KJauTmcKTJqifZU8y/koSMKpgkXSx6bGXlPQ14E3AU0UoBQuNYabw/XFOFBwMrAMV+Sa
ZLsGlfKfpsjeyHgmw5KWs2nmkDFsjPEVuqzgUM0IAxasHpsmyppiexuEcTIVnoKUHlyXgcR3AbSc
fvHgLKrHVEbrdnI36EbLImAKbZlSYpBKzdD1NSZ2OLyOwULoQsKhJh5jhB8FHLpQs4Qdaq4yBvwk
J7rycDicpMGTG6+yW6dwJG5D1Ft93J8r3j2EILFmXDoc+uOd78ZyYl26WGkf6G4jRdNMKf0extUY
fNdDYF1BS2lCKWBT4NeBDwUlp6HO0BxezUCGo8LdbjMIIzge0go+wHjRVWrTptZUU3rcQNTNAHss
J0VPz+62OOy5yyDCzg6FKR1kt2s3WlQjbYr8p7+R+K9yzdqNOuLO3S6mBnSaNeSutj+uKrT0OVVR
DjipbE8WNP36369fnuhR79bAfypYlYJ6IbSGuJYPom0JqwVjKfwt3/kuQm8fQlx0xQZECeSS1Ecl
9tavnAvSb467wekdk/xQcAgsxsKVuO0r4UaFm21T+7zOv18HsZ+EwUKTzVmE1QhodpuPMNq1QAFM
jS5HK74O4SMKPgqvQAf0jxsSYhAkkEAVONdtlHibEfkt3QQd41a902l0HDQJNept5CtatPLC5CBv
kcmdFmUnxvG0O23kxJxWs9PuIsVWolLyJScb7cjd4BlRYMRWp95pOB08wUYaFnWQ1Imov84eD7qW
UbAIYjHXadd2ms1us+M0W8hntuvNVpmn9nmYmM5COVJop3IAazbpf502jgcjOpzaJkW6K/l6COiO
RuAI6wVXp9Ooo+/CaWDmrN2uOXZ3o8WRPfbbqQ0SlrsojdyR/H9QCt4U0ksT3wyBwCMfY7E0oJvu
447X8TiIoyehpzRoyMKL129XuHDlNFuP5qgYA03CxJ+4ClBqdzCA7c2E5mtx+Bd3cpGgnnZMVi9C
ElYPFSWaAUl1Yqb0OJHzYBySq2Ftfx4DB/aQbQwDvf5mo1LYkVl6wTwIA8iijCB0rjQN0JQ8PQCA
treOUhvN/0wjBTl9ziZVsyv6YiGt9zKcaKYQFV2bvsHJvYtgYaxxPKXeTeH2p8tFrMAQGajjwxjo
x0TEAeSeZ50lsPE1UUW9MMYPCN041MFyOKf9eOYGC11ctxlu5xDX/kzMC/40tZGaEuJMjPRLSF2v
xkBnBTVQNoqTL+bejlejzAionjHHtffpv2JpTf5w8Yi5I9qtszmU16X0lxr3VnhKX0+LK3dUtArs
sq+4B1wYuqhMV1Sl64zYhPqofNA94LqjAhWobl3C44qX+0O9FhMxFdFYz+vaHGoEqbEgjnV22Gj9
7sjESFWIJ00GY6EMByW8AlCGW3wNRToupmsYZO+1SCB9i45oWgdmzBHBiqTkx0Q/OepwNAV948IQ
V2DSi8Eh2FOour6wqSHYFNtMWGK7WRSJRIFLsS7HEJKvFsV3MPMnmlRzaByPKdIDuRzPpOdJzXxz
OGoJ1lGVUoTN4SgoGFAEXU+PORwFBQPU6YXCupJBIWtBBarGxEburRi9shlE0SCZ6JF5xA3MsR1i
hLeCQmzs1BlM18Gn/wgsdER8+kdalXcbfvpPf+zqUUinzkDrYeK7hUAVYvDqffZXgEPhr4pyFHXX
5oDfTUsXnKOGA7voH1DzaJ2KSD9NjnoI1K+6BQPZoRZM04vSR1ADeQZNvzrUJmwK+C8lgx4DrRjA
uvORGD1pGtChjnNTfDMZWr7fHAURx25oDWEZaTUGiEabY300Wkrt7NqOQ8Ozuw0EoluIEldE7JOC
Rvx2QU2H3IXfYVTzwxQuohvBClQnTFKdgfuPUD0wEu69DpjBojoK58WSEgYb+1j4U09MZDTL04Gj
2uF6Kai0WgPLgfAMWz71Q2MQLccIxuq3lKbRmwosxBhHwUS3rjnU2CB0rSvhP2gWMIf7jVy3Hj7n
0IvnCBdbl/R/g6M7RdTUFeCw2S/Q2eHLgnGDBkj1oP2NG0DWjy7tyzLliTdiobOv7TBYkpcY57tc
FcUZtIw5GbIc9mVQiFbadQYSZxq9AjbDlb4UK/GALacFanPc6yuhB/hR1GJOZ9T8iKB0RZoMVEaN
FbJtBV7msEwRTJq4j7q3bNOqO9NLQlGqZfFOc8T1b+RC95NtGgxniu6tCFGw5VUVPtkdFvgPJVPF
5mgfuUWLortYIMERKSqkzu3G9P6OkcYByhHFAmJDg0zD1U3JPZwJt1hn7NDyCWPA4t4tUxrmOgdo
FzErBSeLIHBgDIeWzMKimHM4JNK71UhWkIOjwP+9K2Nf6LWqHKLuLWqigkfrIkZ2fWG9svpI4gVx
sr6ZefLbTYcmnJuyzPqBl4kvohl8yFeW+qtb9dB2g8PDHiyQKPeWVfKmbrc4bJ9rdzJBmWtfRLGi
EfFso70ZOqTITvXxa6oNZu4Dqpp8UO3zX7O+vvxDUSyI4iaGoFKqVQQOKHS9//m3f48exFJYWPWE
LA4wOEcici7UqWnyEEV1rTpHGmroojjg4EqiISf/hm2n263XGJxPBIIfxINi9+jViSuCJfwl1/oZ
xSZCi3l12822w5FCOAkeJgEIOBQPcCPdueaVdNutBorU1Nvub41figSLV7RGXYwxqbUwX8oc+K04
8NyDMXpgD6IoUfAyHyV9BkMcCK0b0wrIDDLoSiziWcGsyUizVXF9u8BSWgP8Owws+VUFz01ad7FZ
1Xy7k3Ag3swrF/P40y3HsIf8j/qUaldzMLRjV79RP9xUTo7JCO5KE520QWszYbOGgE1QewHMJ+uu
UKLN4SD1PWsgvEeB4RMKTRIqNGPYFOkzFChJZNB0acsgaBGumVBds0Ixk4Jb+Xc7mW9A4FBMEw1j
jJpWD9pfN9yi2kdXO3Z3K9gq7tzAs4z9JRg9VaqmVtzfo6Ex6/uzYThLqXA4/zbbr1/+2+r+5SbU
aMh81e/XbE08Q2Lld5k6qOq74OjtRKDtQ+A9VLgNLfSWdTudbgsLkhqdDnpHtloNVSf823B35iNo
LPR/zs8VTV8KgU2C/1jMqCNTCaBU0m2l7HZB11suChNwOAzgM8QzrQHmDS00fGl8makuucDQEwUl
JQJHHcZFFAqppVNtjoZi4PpRw5Wj6/dNEE4KJOBo5rxMnoSrOdA2R0b5SmJEll40i9YsRZT91ehb
NMMrKCkbcCTtf0Y7VqhBLTd4JYV09/YrNhDJxLWOQlEsuNjYbrVjdGKA6aWakeJwpGjeZV3ahLPV
n7uI4BSCrhym7C8ILVjI6Wp+MrrE1AHszxz/IhFnVGBS/c4xJ+smsMB0f4isYjwXTcLqYfvjfEbj
KKxBMpogQIoWTO0qNpwah1hGadWoKhCHsAHkHcf0i6NRYl0nkcaRa+gMNPrrXX/Qv3vfP/lXi5gH
46SsEv+jz7DWQDGM7XScVrfT2Nw9md6yb2d/ZK21Sv3va09vsL2/0WDEHpwcveaVQ+afYSJXaUob
x2iVa/nsFmq3aVuKqakygL0WW7dUmCrToslrKrbGXE8FOhVN28Mt21XMWl4P4pKgpvm8pu/xuZ+r
ojc8jce8/AR45jsF2T+31ypsU51eq6GntrOpLiCD/+0uMLpqMhRN73D+FdYuSP5HfZaQ1FGYjHTR
rMi9v946AmaIk6T8fSzCESqaFdCUvdUHkydME9fTg0ccqVnCFtEuPXi0NQq9/TL2xBJ2QpWe5chG
9gpHyNERcxLMUbOrz73gyP0puNUtoBzFF1AJRU3DYcYgYDmBoE708naObpBzOFmuuhOZkKurj/tf
kTcIKRbOz+Yw0a9FSNXcxRYhjiZhGqYUUcuGZujaHOb/LQaNxgEFybUkosNhpmc6/dKN4ygVeTfy
0dUkCEumPnvKVTIu+HYcM5WGmMjmTsQkRX8YjDCARDFgKrA5xloOUeqR0acHvgyiKmHolKfg7ONb
k4mFnX5jGDnpG1HTfyYVSpVCHG2Ux+jGc6MZHhlO3UohD/9D0XP/C/1usPEJDL7UMZamFXp4HY5c
Tw/5GBQHKhKkLMWRuR8I3XRx2gyWLeq+YquPIDmaVhL9GnM0FmbXGHZGPPv0D0/Ol3mqNHm63vAC
1wJP0AMeaNngKEHMXiDTAtaP2bzpP+Zfoo5ZNwye0qe/o4BnIhFZsW7Eo4giiRqN7G9iLTusH0/c
aJHQ8ECB8l7r3eDo4PzoYnih4QN/v9XFf00MGeoisdbZ3pFWZWb/NtmHbEiVqefw/Xn/R1gJDa9A
r87nqPQ6RmVwYVwyR+j7OBQrvZmKo2GSojla+p+jKKsXeEFxsgVHLWJ/DItXT/xzREBOYZ6PZzSW
BAGhvNzgaIM7Fd4DhWKrjAvaz008aDIx4SxBV5CGNYq4zMEOUNKHEgCNNeyNw9B2jKFQZTc8cU3J
2LTZ3pQQtzJMFJTUZdme0t3uJb8LkyKyDscNeY/+8hWibNrBYSybeoGXbLJvpwaq5v2ZKoX829Ab
b65wyn+7n480MRaSVM1ONH3L71D1ZSFS5CXEPNBYkMPaO8ami2J8jcHZGJBSCSqdGY6mrOMgeZTx
Wkqra0hyhCO/3AvIvfzxUqLazp/+sUoXcLh9aWMZ5ZtgC5Muq3oOx9D/XhCoohrNHaEt1aZi/I0I
EauoOAeO1Pmpe+8qFOlsOVqVTjE1nVLPE5SSUGIjnWTtjsNyD+XGHMGO6nNtq9B20FKPJkfh3zFK
zsMK6tP2ONOjXeOetigSl5JVhMB8Ns6Y2m8nGjdxGAUIkWotMRyVEucS0/fXJErf4Xp8gjCFp36m
vQRGHpsT7jx4ypmQCl5q5HB03KhoUdqe61vpSGFriKini14f3VDjWIvwJphhfwok+VEceHo5E0fL
GQ3tp8zGnZQfNFJxuEuX6JgYIQyjA2a4G71ZiIqKuaiSfDbHWrZb4c2XGD1UJjpH8jUbAFaITmEl
rqLTS/bsdgv8xi1M/uIY6vhe+Cj21t0FjkjdDeag6VA5ZP6NfLL+IlGYrq+/w/h/c/LeigXSovSE
imGMPI1AXnFcGYNEhIEToUGnukG4PAo/2aMcjoKu59JD5u6frKMIkfsIu6WzdARdVUgYNLn1En+m
GdAYUW5+KMPgAa6hxkgOh407RNu6ji3HyIFhgo00BWQZoq2/4HhhCJKRcJrE6AZVdCW9hwHt6uP+
ouUX2DoVpg52OZvDLnlWDkdpHJpIsWSqLMMxU4hlWAm1rlNWUnlZig5E8iaC6O02psc3sd2khh5E
jvVWWkmQdY0tTKH1NkEnLpT4+mg0cwoPxZNrqJ3roHofCw62Tw6uChv8NpHzqs0FpsGE/NtsD5lk
6jWt2FMRE4XApir+Mxkgb6hdOI6hC3dJVJhA4XC06A4//Tdm0C1lnllRsqg+viQf8pT8Qpyqn3L3
8VQtmVDHsm91ZR7v7XyR/7Z6d+63rFo18Z295RYyrMORYw8O3+v/BQAA//8=</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ashboard!A1"/><Relationship Id="rId18" Type="http://schemas.microsoft.com/office/2014/relationships/chartEx" Target="../charts/chartEx1.xml"/><Relationship Id="rId3" Type="http://schemas.openxmlformats.org/officeDocument/2006/relationships/chart" Target="../charts/chart3.xml"/><Relationship Id="rId7" Type="http://schemas.openxmlformats.org/officeDocument/2006/relationships/hyperlink" Target="#Contacts!A1"/><Relationship Id="rId12" Type="http://schemas.openxmlformats.org/officeDocument/2006/relationships/image" Target="../media/image6.sv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5.png"/><Relationship Id="rId5" Type="http://schemas.openxmlformats.org/officeDocument/2006/relationships/image" Target="../media/image1.png"/><Relationship Id="rId15" Type="http://schemas.openxmlformats.org/officeDocument/2006/relationships/image" Target="../media/image8.svg"/><Relationship Id="rId10" Type="http://schemas.openxmlformats.org/officeDocument/2006/relationships/hyperlink" Target="#Inputs!A1"/><Relationship Id="rId4" Type="http://schemas.openxmlformats.org/officeDocument/2006/relationships/hyperlink" Target="mailto:etsegay.m@gmail.com" TargetMode="External"/><Relationship Id="rId9" Type="http://schemas.openxmlformats.org/officeDocument/2006/relationships/image" Target="../media/image4.sv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Inputs!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mailto:etsegay.m@gmail.com" TargetMode="External"/><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shboard!A1"/><Relationship Id="rId4" Type="http://schemas.openxmlformats.org/officeDocument/2006/relationships/hyperlink" Target="#Contacts!A1"/><Relationship Id="rId9" Type="http://schemas.openxmlformats.org/officeDocument/2006/relationships/image" Target="../media/image6.svg"/><Relationship Id="rId14" Type="http://schemas.openxmlformats.org/officeDocument/2006/relationships/image" Target="../media/image10.sv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hyperlink" Target="#Inputs!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mailto:etsegay.m@gmail.com" TargetMode="External"/><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shboard!A1"/><Relationship Id="rId4" Type="http://schemas.openxmlformats.org/officeDocument/2006/relationships/hyperlink" Target="#Contacts!A1"/><Relationship Id="rId9" Type="http://schemas.openxmlformats.org/officeDocument/2006/relationships/image" Target="../media/image6.sv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11</xdr:col>
      <xdr:colOff>323850</xdr:colOff>
      <xdr:row>7</xdr:row>
      <xdr:rowOff>0</xdr:rowOff>
    </xdr:from>
    <xdr:to>
      <xdr:col>14</xdr:col>
      <xdr:colOff>533400</xdr:colOff>
      <xdr:row>19</xdr:row>
      <xdr:rowOff>123825</xdr:rowOff>
    </xdr:to>
    <xdr:graphicFrame macro="">
      <xdr:nvGraphicFramePr>
        <xdr:cNvPr id="3" name="Chart 2">
          <a:extLst>
            <a:ext uri="{FF2B5EF4-FFF2-40B4-BE49-F238E27FC236}">
              <a16:creationId xmlns:a16="http://schemas.microsoft.com/office/drawing/2014/main" id="{51C480F5-5BC1-4415-8E40-B9B44CF5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25</xdr:row>
      <xdr:rowOff>152400</xdr:rowOff>
    </xdr:from>
    <xdr:to>
      <xdr:col>11</xdr:col>
      <xdr:colOff>542926</xdr:colOff>
      <xdr:row>48</xdr:row>
      <xdr:rowOff>123826</xdr:rowOff>
    </xdr:to>
    <xdr:graphicFrame macro="">
      <xdr:nvGraphicFramePr>
        <xdr:cNvPr id="6" name="Chart 5">
          <a:extLst>
            <a:ext uri="{FF2B5EF4-FFF2-40B4-BE49-F238E27FC236}">
              <a16:creationId xmlns:a16="http://schemas.microsoft.com/office/drawing/2014/main" id="{DE4E2EFC-E4EB-4E28-9D15-B7CE79FB0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352425</xdr:colOff>
      <xdr:row>47</xdr:row>
      <xdr:rowOff>47626</xdr:rowOff>
    </xdr:from>
    <xdr:to>
      <xdr:col>11</xdr:col>
      <xdr:colOff>446025</xdr:colOff>
      <xdr:row>49</xdr:row>
      <xdr:rowOff>76200</xdr:rowOff>
    </xdr:to>
    <mc:AlternateContent xmlns:mc="http://schemas.openxmlformats.org/markup-compatibility/2006" xmlns:a14="http://schemas.microsoft.com/office/drawing/2010/main">
      <mc:Choice Requires="a14">
        <xdr:graphicFrame macro="">
          <xdr:nvGraphicFramePr>
            <xdr:cNvPr id="7" name="Team 1">
              <a:extLst>
                <a:ext uri="{FF2B5EF4-FFF2-40B4-BE49-F238E27FC236}">
                  <a16:creationId xmlns:a16="http://schemas.microsoft.com/office/drawing/2014/main" id="{FF460360-A405-4F32-B38B-928C780BE3C2}"/>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1571625" y="10144126"/>
              <a:ext cx="5580000"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xdr:colOff>
      <xdr:row>6</xdr:row>
      <xdr:rowOff>0</xdr:rowOff>
    </xdr:from>
    <xdr:to>
      <xdr:col>11</xdr:col>
      <xdr:colOff>514350</xdr:colOff>
      <xdr:row>23</xdr:row>
      <xdr:rowOff>161925</xdr:rowOff>
    </xdr:to>
    <xdr:graphicFrame macro="">
      <xdr:nvGraphicFramePr>
        <xdr:cNvPr id="9" name="Chart 8">
          <a:extLst>
            <a:ext uri="{FF2B5EF4-FFF2-40B4-BE49-F238E27FC236}">
              <a16:creationId xmlns:a16="http://schemas.microsoft.com/office/drawing/2014/main" id="{71A2187A-160E-4503-9CCE-3ED43F80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247650</xdr:colOff>
      <xdr:row>5</xdr:row>
      <xdr:rowOff>161925</xdr:rowOff>
    </xdr:from>
    <xdr:to>
      <xdr:col>9</xdr:col>
      <xdr:colOff>523875</xdr:colOff>
      <xdr:row>5</xdr:row>
      <xdr:rowOff>438150</xdr:rowOff>
    </xdr:to>
    <xdr:sp macro="" textlink="">
      <xdr:nvSpPr>
        <xdr:cNvPr id="2" name="TextBox 1">
          <a:extLst>
            <a:ext uri="{FF2B5EF4-FFF2-40B4-BE49-F238E27FC236}">
              <a16:creationId xmlns:a16="http://schemas.microsoft.com/office/drawing/2014/main" id="{4485CF90-1EFE-92AC-0DBC-86FC26437820}"/>
            </a:ext>
          </a:extLst>
        </xdr:cNvPr>
        <xdr:cNvSpPr txBox="1"/>
      </xdr:nvSpPr>
      <xdr:spPr>
        <a:xfrm>
          <a:off x="2686050" y="1114425"/>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PROFIT</a:t>
          </a:r>
        </a:p>
      </xdr:txBody>
    </xdr:sp>
    <xdr:clientData/>
  </xdr:twoCellAnchor>
  <xdr:twoCellAnchor>
    <xdr:from>
      <xdr:col>6</xdr:col>
      <xdr:colOff>247650</xdr:colOff>
      <xdr:row>5</xdr:row>
      <xdr:rowOff>438150</xdr:rowOff>
    </xdr:from>
    <xdr:to>
      <xdr:col>9</xdr:col>
      <xdr:colOff>523875</xdr:colOff>
      <xdr:row>5</xdr:row>
      <xdr:rowOff>1228726</xdr:rowOff>
    </xdr:to>
    <xdr:sp macro="" textlink="'workingsheet sales'!D2">
      <xdr:nvSpPr>
        <xdr:cNvPr id="5" name="TextBox 4">
          <a:extLst>
            <a:ext uri="{FF2B5EF4-FFF2-40B4-BE49-F238E27FC236}">
              <a16:creationId xmlns:a16="http://schemas.microsoft.com/office/drawing/2014/main" id="{041B94E0-798D-6BAA-5DCF-44E5890B05BD}"/>
            </a:ext>
          </a:extLst>
        </xdr:cNvPr>
        <xdr:cNvSpPr txBox="1"/>
      </xdr:nvSpPr>
      <xdr:spPr>
        <a:xfrm>
          <a:off x="2686050" y="1390650"/>
          <a:ext cx="2105025" cy="790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329E3-5764-4A92-B299-622586D83A7C}" type="TxLink">
            <a:rPr lang="en-US" sz="2400" b="0" i="0" u="none" strike="noStrike">
              <a:solidFill>
                <a:schemeClr val="accent6"/>
              </a:solidFill>
              <a:latin typeface="Calibri"/>
              <a:ea typeface="Calibri"/>
              <a:cs typeface="Calibri"/>
            </a:rPr>
            <a:pPr algn="ctr"/>
            <a:t> $26,598,524 </a:t>
          </a:fld>
          <a:endParaRPr lang="en-GB" sz="2400">
            <a:solidFill>
              <a:schemeClr val="accent6"/>
            </a:solidFill>
          </a:endParaRPr>
        </a:p>
      </xdr:txBody>
    </xdr:sp>
    <xdr:clientData/>
  </xdr:twoCellAnchor>
  <xdr:twoCellAnchor>
    <xdr:from>
      <xdr:col>2</xdr:col>
      <xdr:colOff>371474</xdr:colOff>
      <xdr:row>5</xdr:row>
      <xdr:rowOff>171450</xdr:rowOff>
    </xdr:from>
    <xdr:to>
      <xdr:col>6</xdr:col>
      <xdr:colOff>38099</xdr:colOff>
      <xdr:row>5</xdr:row>
      <xdr:rowOff>447675</xdr:rowOff>
    </xdr:to>
    <xdr:sp macro="" textlink="">
      <xdr:nvSpPr>
        <xdr:cNvPr id="8" name="TextBox 7">
          <a:extLst>
            <a:ext uri="{FF2B5EF4-FFF2-40B4-BE49-F238E27FC236}">
              <a16:creationId xmlns:a16="http://schemas.microsoft.com/office/drawing/2014/main" id="{1A99B79D-1807-4880-B145-0D30306BE303}"/>
            </a:ext>
          </a:extLst>
        </xdr:cNvPr>
        <xdr:cNvSpPr txBox="1"/>
      </xdr:nvSpPr>
      <xdr:spPr>
        <a:xfrm>
          <a:off x="371474" y="1123950"/>
          <a:ext cx="21050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REVENUE</a:t>
          </a:r>
        </a:p>
      </xdr:txBody>
    </xdr:sp>
    <xdr:clientData/>
  </xdr:twoCellAnchor>
  <xdr:twoCellAnchor>
    <xdr:from>
      <xdr:col>2</xdr:col>
      <xdr:colOff>371475</xdr:colOff>
      <xdr:row>5</xdr:row>
      <xdr:rowOff>447674</xdr:rowOff>
    </xdr:from>
    <xdr:to>
      <xdr:col>6</xdr:col>
      <xdr:colOff>38100</xdr:colOff>
      <xdr:row>5</xdr:row>
      <xdr:rowOff>1228725</xdr:rowOff>
    </xdr:to>
    <xdr:sp macro="" textlink="'workingsheet sales'!C2">
      <xdr:nvSpPr>
        <xdr:cNvPr id="10" name="TextBox 9">
          <a:extLst>
            <a:ext uri="{FF2B5EF4-FFF2-40B4-BE49-F238E27FC236}">
              <a16:creationId xmlns:a16="http://schemas.microsoft.com/office/drawing/2014/main" id="{A1FFF1E1-62D6-4E44-A021-7A4B5C93FF5E}"/>
            </a:ext>
          </a:extLst>
        </xdr:cNvPr>
        <xdr:cNvSpPr txBox="1"/>
      </xdr:nvSpPr>
      <xdr:spPr>
        <a:xfrm>
          <a:off x="371475" y="1400174"/>
          <a:ext cx="2105025" cy="7810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C59BF-5A2B-404A-9609-BC21C9066413}" type="TxLink">
            <a:rPr lang="en-US" sz="2400" b="0" i="0" u="none" strike="noStrike">
              <a:solidFill>
                <a:schemeClr val="accent6"/>
              </a:solidFill>
              <a:latin typeface="Calibri"/>
              <a:ea typeface="Calibri"/>
              <a:cs typeface="Calibri"/>
            </a:rPr>
            <a:pPr algn="ctr"/>
            <a:t> $46,086,887 </a:t>
          </a:fld>
          <a:endParaRPr lang="en-GB" sz="2400">
            <a:solidFill>
              <a:schemeClr val="accent6"/>
            </a:solidFill>
          </a:endParaRPr>
        </a:p>
      </xdr:txBody>
    </xdr:sp>
    <xdr:clientData/>
  </xdr:twoCellAnchor>
  <xdr:twoCellAnchor>
    <xdr:from>
      <xdr:col>10</xdr:col>
      <xdr:colOff>85725</xdr:colOff>
      <xdr:row>5</xdr:row>
      <xdr:rowOff>171450</xdr:rowOff>
    </xdr:from>
    <xdr:to>
      <xdr:col>12</xdr:col>
      <xdr:colOff>952501</xdr:colOff>
      <xdr:row>5</xdr:row>
      <xdr:rowOff>457200</xdr:rowOff>
    </xdr:to>
    <xdr:sp macro="" textlink="">
      <xdr:nvSpPr>
        <xdr:cNvPr id="11" name="TextBox 10">
          <a:extLst>
            <a:ext uri="{FF2B5EF4-FFF2-40B4-BE49-F238E27FC236}">
              <a16:creationId xmlns:a16="http://schemas.microsoft.com/office/drawing/2014/main" id="{0A067AD8-DECC-4C16-8DA0-69E1F097AA3A}"/>
            </a:ext>
          </a:extLst>
        </xdr:cNvPr>
        <xdr:cNvSpPr txBox="1"/>
      </xdr:nvSpPr>
      <xdr:spPr>
        <a:xfrm>
          <a:off x="4962525" y="1123950"/>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NO OF TRANSACTIONS</a:t>
          </a:r>
        </a:p>
      </xdr:txBody>
    </xdr:sp>
    <xdr:clientData/>
  </xdr:twoCellAnchor>
  <xdr:twoCellAnchor>
    <xdr:from>
      <xdr:col>10</xdr:col>
      <xdr:colOff>85725</xdr:colOff>
      <xdr:row>5</xdr:row>
      <xdr:rowOff>457199</xdr:rowOff>
    </xdr:from>
    <xdr:to>
      <xdr:col>12</xdr:col>
      <xdr:colOff>952500</xdr:colOff>
      <xdr:row>5</xdr:row>
      <xdr:rowOff>1228724</xdr:rowOff>
    </xdr:to>
    <xdr:sp macro="" textlink="'workingsheet sales'!K2">
      <xdr:nvSpPr>
        <xdr:cNvPr id="12" name="TextBox 11">
          <a:extLst>
            <a:ext uri="{FF2B5EF4-FFF2-40B4-BE49-F238E27FC236}">
              <a16:creationId xmlns:a16="http://schemas.microsoft.com/office/drawing/2014/main" id="{FA3302A3-83E2-44C8-94C6-ACB70BC6E667}"/>
            </a:ext>
          </a:extLst>
        </xdr:cNvPr>
        <xdr:cNvSpPr txBox="1"/>
      </xdr:nvSpPr>
      <xdr:spPr>
        <a:xfrm>
          <a:off x="4962525" y="1409699"/>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582C7-71D7-431F-81B8-C5CBC4366FBD}" type="TxLink">
            <a:rPr lang="en-US" sz="2400" b="0" i="0" u="none" strike="noStrike">
              <a:solidFill>
                <a:schemeClr val="accent6"/>
              </a:solidFill>
              <a:latin typeface="Calibri"/>
              <a:ea typeface="Calibri"/>
              <a:cs typeface="Calibri"/>
            </a:rPr>
            <a:pPr algn="ctr"/>
            <a:t>9449</a:t>
          </a:fld>
          <a:endParaRPr lang="en-US" sz="2400" b="0" i="0" u="none" strike="noStrike">
            <a:solidFill>
              <a:schemeClr val="accent6"/>
            </a:solidFill>
            <a:latin typeface="Calibri"/>
            <a:ea typeface="Calibri"/>
            <a:cs typeface="Calibri"/>
          </a:endParaRPr>
        </a:p>
      </xdr:txBody>
    </xdr:sp>
    <xdr:clientData/>
  </xdr:twoCellAnchor>
  <xdr:twoCellAnchor>
    <xdr:from>
      <xdr:col>12</xdr:col>
      <xdr:colOff>1152524</xdr:colOff>
      <xdr:row>5</xdr:row>
      <xdr:rowOff>171451</xdr:rowOff>
    </xdr:from>
    <xdr:to>
      <xdr:col>15</xdr:col>
      <xdr:colOff>57150</xdr:colOff>
      <xdr:row>5</xdr:row>
      <xdr:rowOff>457201</xdr:rowOff>
    </xdr:to>
    <xdr:sp macro="" textlink="">
      <xdr:nvSpPr>
        <xdr:cNvPr id="13" name="TextBox 12">
          <a:extLst>
            <a:ext uri="{FF2B5EF4-FFF2-40B4-BE49-F238E27FC236}">
              <a16:creationId xmlns:a16="http://schemas.microsoft.com/office/drawing/2014/main" id="{EA4571F5-C28C-45F1-A551-66EB88F72504}"/>
            </a:ext>
          </a:extLst>
        </xdr:cNvPr>
        <xdr:cNvSpPr txBox="1"/>
      </xdr:nvSpPr>
      <xdr:spPr>
        <a:xfrm>
          <a:off x="7248524" y="1123951"/>
          <a:ext cx="2085976" cy="285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HIGHEST SALE</a:t>
          </a:r>
        </a:p>
      </xdr:txBody>
    </xdr:sp>
    <xdr:clientData/>
  </xdr:twoCellAnchor>
  <xdr:twoCellAnchor>
    <xdr:from>
      <xdr:col>12</xdr:col>
      <xdr:colOff>1152525</xdr:colOff>
      <xdr:row>5</xdr:row>
      <xdr:rowOff>457200</xdr:rowOff>
    </xdr:from>
    <xdr:to>
      <xdr:col>15</xdr:col>
      <xdr:colOff>57150</xdr:colOff>
      <xdr:row>5</xdr:row>
      <xdr:rowOff>1228725</xdr:rowOff>
    </xdr:to>
    <xdr:sp macro="" textlink="'workingsheet sales'!H2">
      <xdr:nvSpPr>
        <xdr:cNvPr id="14" name="TextBox 13">
          <a:extLst>
            <a:ext uri="{FF2B5EF4-FFF2-40B4-BE49-F238E27FC236}">
              <a16:creationId xmlns:a16="http://schemas.microsoft.com/office/drawing/2014/main" id="{6ED97D51-CDBA-4FCC-A964-C2762BBCE6A3}"/>
            </a:ext>
          </a:extLst>
        </xdr:cNvPr>
        <xdr:cNvSpPr txBox="1"/>
      </xdr:nvSpPr>
      <xdr:spPr>
        <a:xfrm>
          <a:off x="7248525" y="1409700"/>
          <a:ext cx="2085975" cy="7715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49F28-316B-4A39-B862-5B053F85D4FE}" type="TxLink">
            <a:rPr lang="en-US" sz="2400" b="0" i="0" u="none" strike="noStrike">
              <a:solidFill>
                <a:schemeClr val="accent6"/>
              </a:solidFill>
              <a:latin typeface="Calibri"/>
              <a:ea typeface="Calibri"/>
              <a:cs typeface="Calibri"/>
            </a:rPr>
            <a:pPr marL="0" indent="0" algn="ctr"/>
            <a:t> $26,138 </a:t>
          </a:fld>
          <a:endParaRPr lang="en-US" sz="2400" b="0" i="0" u="none" strike="noStrike">
            <a:solidFill>
              <a:schemeClr val="accent6"/>
            </a:solidFill>
            <a:latin typeface="Calibri"/>
            <a:ea typeface="Calibri"/>
            <a:cs typeface="Calibri"/>
          </a:endParaRPr>
        </a:p>
      </xdr:txBody>
    </xdr:sp>
    <xdr:clientData/>
  </xdr:twoCellAnchor>
  <xdr:twoCellAnchor editAs="oneCell">
    <xdr:from>
      <xdr:col>0</xdr:col>
      <xdr:colOff>228600</xdr:colOff>
      <xdr:row>17</xdr:row>
      <xdr:rowOff>19050</xdr:rowOff>
    </xdr:from>
    <xdr:to>
      <xdr:col>1</xdr:col>
      <xdr:colOff>333375</xdr:colOff>
      <xdr:row>20</xdr:row>
      <xdr:rowOff>161925</xdr:rowOff>
    </xdr:to>
    <xdr:pic>
      <xdr:nvPicPr>
        <xdr:cNvPr id="16" name="Graphic 15" descr="Information with solid fill">
          <a:hlinkClick xmlns:r="http://schemas.openxmlformats.org/officeDocument/2006/relationships" r:id="rId4"/>
          <a:extLst>
            <a:ext uri="{FF2B5EF4-FFF2-40B4-BE49-F238E27FC236}">
              <a16:creationId xmlns:a16="http://schemas.microsoft.com/office/drawing/2014/main" id="{362FFEDB-AAAA-4F96-5D28-15D4EB9E96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8600" y="4419600"/>
          <a:ext cx="714375" cy="714375"/>
        </a:xfrm>
        <a:prstGeom prst="rect">
          <a:avLst/>
        </a:prstGeom>
      </xdr:spPr>
    </xdr:pic>
    <xdr:clientData/>
  </xdr:twoCellAnchor>
  <xdr:twoCellAnchor editAs="oneCell">
    <xdr:from>
      <xdr:col>0</xdr:col>
      <xdr:colOff>235725</xdr:colOff>
      <xdr:row>11</xdr:row>
      <xdr:rowOff>130950</xdr:rowOff>
    </xdr:from>
    <xdr:to>
      <xdr:col>1</xdr:col>
      <xdr:colOff>361950</xdr:colOff>
      <xdr:row>15</xdr:row>
      <xdr:rowOff>104775</xdr:rowOff>
    </xdr:to>
    <xdr:pic>
      <xdr:nvPicPr>
        <xdr:cNvPr id="18" name="Graphic 17" descr="Address Book with solid fill">
          <a:hlinkClick xmlns:r="http://schemas.openxmlformats.org/officeDocument/2006/relationships" r:id="rId7"/>
          <a:extLst>
            <a:ext uri="{FF2B5EF4-FFF2-40B4-BE49-F238E27FC236}">
              <a16:creationId xmlns:a16="http://schemas.microsoft.com/office/drawing/2014/main" id="{EFD3FEB4-8676-5B03-285D-714E53C868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35725" y="3388500"/>
          <a:ext cx="735825" cy="735825"/>
        </a:xfrm>
        <a:prstGeom prst="rect">
          <a:avLst/>
        </a:prstGeom>
      </xdr:spPr>
    </xdr:pic>
    <xdr:clientData/>
  </xdr:twoCellAnchor>
  <xdr:twoCellAnchor editAs="oneCell">
    <xdr:from>
      <xdr:col>0</xdr:col>
      <xdr:colOff>252375</xdr:colOff>
      <xdr:row>6</xdr:row>
      <xdr:rowOff>185700</xdr:rowOff>
    </xdr:from>
    <xdr:to>
      <xdr:col>1</xdr:col>
      <xdr:colOff>361950</xdr:colOff>
      <xdr:row>10</xdr:row>
      <xdr:rowOff>142875</xdr:rowOff>
    </xdr:to>
    <xdr:pic>
      <xdr:nvPicPr>
        <xdr:cNvPr id="20" name="Graphic 19" descr="Table with solid fill">
          <a:hlinkClick xmlns:r="http://schemas.openxmlformats.org/officeDocument/2006/relationships" r:id="rId10"/>
          <a:extLst>
            <a:ext uri="{FF2B5EF4-FFF2-40B4-BE49-F238E27FC236}">
              <a16:creationId xmlns:a16="http://schemas.microsoft.com/office/drawing/2014/main" id="{C077C79C-28D3-588F-8414-D3B1737C22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52375" y="2490750"/>
          <a:ext cx="719175" cy="719175"/>
        </a:xfrm>
        <a:prstGeom prst="rect">
          <a:avLst/>
        </a:prstGeom>
      </xdr:spPr>
    </xdr:pic>
    <xdr:clientData/>
  </xdr:twoCellAnchor>
  <xdr:twoCellAnchor editAs="oneCell">
    <xdr:from>
      <xdr:col>0</xdr:col>
      <xdr:colOff>202350</xdr:colOff>
      <xdr:row>5</xdr:row>
      <xdr:rowOff>573825</xdr:rowOff>
    </xdr:from>
    <xdr:to>
      <xdr:col>1</xdr:col>
      <xdr:colOff>390525</xdr:colOff>
      <xdr:row>6</xdr:row>
      <xdr:rowOff>19050</xdr:rowOff>
    </xdr:to>
    <xdr:pic>
      <xdr:nvPicPr>
        <xdr:cNvPr id="22" name="Graphic 21" descr="Home with solid fill">
          <a:hlinkClick xmlns:r="http://schemas.openxmlformats.org/officeDocument/2006/relationships" r:id="rId13"/>
          <a:extLst>
            <a:ext uri="{FF2B5EF4-FFF2-40B4-BE49-F238E27FC236}">
              <a16:creationId xmlns:a16="http://schemas.microsoft.com/office/drawing/2014/main" id="{E7012EC1-802E-6EF9-D932-846551E1E2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2350" y="1526325"/>
          <a:ext cx="797775" cy="797775"/>
        </a:xfrm>
        <a:prstGeom prst="rect">
          <a:avLst/>
        </a:prstGeom>
      </xdr:spPr>
    </xdr:pic>
    <xdr:clientData/>
  </xdr:twoCellAnchor>
  <xdr:twoCellAnchor editAs="oneCell">
    <xdr:from>
      <xdr:col>0</xdr:col>
      <xdr:colOff>104775</xdr:colOff>
      <xdr:row>0</xdr:row>
      <xdr:rowOff>57150</xdr:rowOff>
    </xdr:from>
    <xdr:to>
      <xdr:col>1</xdr:col>
      <xdr:colOff>504825</xdr:colOff>
      <xdr:row>5</xdr:row>
      <xdr:rowOff>114300</xdr:rowOff>
    </xdr:to>
    <xdr:pic>
      <xdr:nvPicPr>
        <xdr:cNvPr id="24" name="Graphic 23" descr="Treasure chest outline">
          <a:extLst>
            <a:ext uri="{FF2B5EF4-FFF2-40B4-BE49-F238E27FC236}">
              <a16:creationId xmlns:a16="http://schemas.microsoft.com/office/drawing/2014/main" id="{8799E0E5-19CD-3412-26AA-5031B87FE3B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4775" y="57150"/>
          <a:ext cx="1009650" cy="1009650"/>
        </a:xfrm>
        <a:prstGeom prst="rect">
          <a:avLst/>
        </a:prstGeom>
      </xdr:spPr>
    </xdr:pic>
    <xdr:clientData/>
  </xdr:twoCellAnchor>
  <xdr:twoCellAnchor>
    <xdr:from>
      <xdr:col>2</xdr:col>
      <xdr:colOff>57150</xdr:colOff>
      <xdr:row>51</xdr:row>
      <xdr:rowOff>180976</xdr:rowOff>
    </xdr:from>
    <xdr:to>
      <xdr:col>15</xdr:col>
      <xdr:colOff>523875</xdr:colOff>
      <xdr:row>78</xdr:row>
      <xdr:rowOff>152400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F00BE33E-0A65-4CD8-BB36-9A3DD2BFC2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276350" y="11039476"/>
              <a:ext cx="9744075" cy="51149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0.33125</cdr:x>
      <cdr:y>0.375</cdr:y>
    </cdr:from>
    <cdr:to>
      <cdr:x>0.7</cdr:x>
      <cdr:y>0.77823</cdr:y>
    </cdr:to>
    <cdr:sp macro="" textlink="Inputs!$E$5">
      <cdr:nvSpPr>
        <cdr:cNvPr id="2" name="TextBox 1">
          <a:extLst xmlns:a="http://schemas.openxmlformats.org/drawingml/2006/main">
            <a:ext uri="{FF2B5EF4-FFF2-40B4-BE49-F238E27FC236}">
              <a16:creationId xmlns:a16="http://schemas.microsoft.com/office/drawing/2014/main" id="{D1FF03F9-D8F8-DEE6-0B5A-924B67CDA1DD}"/>
            </a:ext>
          </a:extLst>
        </cdr:cNvPr>
        <cdr:cNvSpPr txBox="1"/>
      </cdr:nvSpPr>
      <cdr:spPr>
        <a:xfrm xmlns:a="http://schemas.openxmlformats.org/drawingml/2006/main">
          <a:off x="1009650" y="885826"/>
          <a:ext cx="1123950" cy="952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6BB16A3-660C-4B38-9FF8-5F86A25EF736}" type="TxLink">
            <a:rPr lang="en-US" sz="2400" b="0" i="0" u="none" strike="noStrike">
              <a:solidFill>
                <a:schemeClr val="accent6"/>
              </a:solidFill>
              <a:latin typeface="Calibri"/>
              <a:ea typeface="Calibri"/>
              <a:cs typeface="Calibri"/>
            </a:rPr>
            <a:pPr algn="ctr"/>
            <a:t>27%</a:t>
          </a:fld>
          <a:endParaRPr lang="en-GB" sz="2400" b="0">
            <a:solidFill>
              <a:schemeClr val="accent6"/>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228600</xdr:colOff>
      <xdr:row>23</xdr:row>
      <xdr:rowOff>19050</xdr:rowOff>
    </xdr:from>
    <xdr:to>
      <xdr:col>1</xdr:col>
      <xdr:colOff>333375</xdr:colOff>
      <xdr:row>26</xdr:row>
      <xdr:rowOff>161925</xdr:rowOff>
    </xdr:to>
    <xdr:pic>
      <xdr:nvPicPr>
        <xdr:cNvPr id="2" name="Graphic 1" descr="Information with solid fill">
          <a:hlinkClick xmlns:r="http://schemas.openxmlformats.org/officeDocument/2006/relationships" r:id="rId1"/>
          <a:extLst>
            <a:ext uri="{FF2B5EF4-FFF2-40B4-BE49-F238E27FC236}">
              <a16:creationId xmlns:a16="http://schemas.microsoft.com/office/drawing/2014/main" id="{83D55ABD-C09E-4AC8-81B5-26AC8145A8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8600" y="4400550"/>
          <a:ext cx="714375" cy="714375"/>
        </a:xfrm>
        <a:prstGeom prst="rect">
          <a:avLst/>
        </a:prstGeom>
      </xdr:spPr>
    </xdr:pic>
    <xdr:clientData/>
  </xdr:twoCellAnchor>
  <xdr:twoCellAnchor editAs="oneCell">
    <xdr:from>
      <xdr:col>0</xdr:col>
      <xdr:colOff>235725</xdr:colOff>
      <xdr:row>17</xdr:row>
      <xdr:rowOff>150000</xdr:rowOff>
    </xdr:from>
    <xdr:to>
      <xdr:col>1</xdr:col>
      <xdr:colOff>361950</xdr:colOff>
      <xdr:row>21</xdr:row>
      <xdr:rowOff>123825</xdr:rowOff>
    </xdr:to>
    <xdr:pic>
      <xdr:nvPicPr>
        <xdr:cNvPr id="7" name="Graphic 6" descr="Address Book with solid fill">
          <a:hlinkClick xmlns:r="http://schemas.openxmlformats.org/officeDocument/2006/relationships" r:id="rId4"/>
          <a:extLst>
            <a:ext uri="{FF2B5EF4-FFF2-40B4-BE49-F238E27FC236}">
              <a16:creationId xmlns:a16="http://schemas.microsoft.com/office/drawing/2014/main" id="{D9EC607E-473E-457D-BB87-2F26F2A7AC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5725" y="3388500"/>
          <a:ext cx="735825" cy="735825"/>
        </a:xfrm>
        <a:prstGeom prst="rect">
          <a:avLst/>
        </a:prstGeom>
      </xdr:spPr>
    </xdr:pic>
    <xdr:clientData/>
  </xdr:twoCellAnchor>
  <xdr:twoCellAnchor editAs="oneCell">
    <xdr:from>
      <xdr:col>0</xdr:col>
      <xdr:colOff>252375</xdr:colOff>
      <xdr:row>13</xdr:row>
      <xdr:rowOff>4725</xdr:rowOff>
    </xdr:from>
    <xdr:to>
      <xdr:col>1</xdr:col>
      <xdr:colOff>361950</xdr:colOff>
      <xdr:row>16</xdr:row>
      <xdr:rowOff>152400</xdr:rowOff>
    </xdr:to>
    <xdr:pic>
      <xdr:nvPicPr>
        <xdr:cNvPr id="8" name="Graphic 7" descr="Table with solid fill">
          <a:hlinkClick xmlns:r="http://schemas.openxmlformats.org/officeDocument/2006/relationships" r:id="rId7"/>
          <a:extLst>
            <a:ext uri="{FF2B5EF4-FFF2-40B4-BE49-F238E27FC236}">
              <a16:creationId xmlns:a16="http://schemas.microsoft.com/office/drawing/2014/main" id="{E1BFD178-DAED-41D2-A8D6-709D93045D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2375" y="2481225"/>
          <a:ext cx="719175" cy="719175"/>
        </a:xfrm>
        <a:prstGeom prst="rect">
          <a:avLst/>
        </a:prstGeom>
      </xdr:spPr>
    </xdr:pic>
    <xdr:clientData/>
  </xdr:twoCellAnchor>
  <xdr:twoCellAnchor editAs="oneCell">
    <xdr:from>
      <xdr:col>0</xdr:col>
      <xdr:colOff>202350</xdr:colOff>
      <xdr:row>7</xdr:row>
      <xdr:rowOff>183300</xdr:rowOff>
    </xdr:from>
    <xdr:to>
      <xdr:col>1</xdr:col>
      <xdr:colOff>390525</xdr:colOff>
      <xdr:row>12</xdr:row>
      <xdr:rowOff>28575</xdr:rowOff>
    </xdr:to>
    <xdr:pic>
      <xdr:nvPicPr>
        <xdr:cNvPr id="9" name="Graphic 8" descr="Home with solid fill">
          <a:hlinkClick xmlns:r="http://schemas.openxmlformats.org/officeDocument/2006/relationships" r:id="rId10"/>
          <a:extLst>
            <a:ext uri="{FF2B5EF4-FFF2-40B4-BE49-F238E27FC236}">
              <a16:creationId xmlns:a16="http://schemas.microsoft.com/office/drawing/2014/main" id="{975EF722-F9ED-4A14-8F4F-58FB99536A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2350" y="1516800"/>
          <a:ext cx="797775" cy="797775"/>
        </a:xfrm>
        <a:prstGeom prst="rect">
          <a:avLst/>
        </a:prstGeom>
      </xdr:spPr>
    </xdr:pic>
    <xdr:clientData/>
  </xdr:twoCellAnchor>
  <xdr:twoCellAnchor editAs="oneCell">
    <xdr:from>
      <xdr:col>0</xdr:col>
      <xdr:colOff>104775</xdr:colOff>
      <xdr:row>0</xdr:row>
      <xdr:rowOff>57150</xdr:rowOff>
    </xdr:from>
    <xdr:to>
      <xdr:col>1</xdr:col>
      <xdr:colOff>504825</xdr:colOff>
      <xdr:row>5</xdr:row>
      <xdr:rowOff>114300</xdr:rowOff>
    </xdr:to>
    <xdr:pic>
      <xdr:nvPicPr>
        <xdr:cNvPr id="10" name="Graphic 9" descr="Treasure chest outline">
          <a:extLst>
            <a:ext uri="{FF2B5EF4-FFF2-40B4-BE49-F238E27FC236}">
              <a16:creationId xmlns:a16="http://schemas.microsoft.com/office/drawing/2014/main" id="{89A40713-F16A-41D1-88CD-7AED1F87BAC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4775" y="57150"/>
          <a:ext cx="1009650" cy="1009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23</xdr:row>
      <xdr:rowOff>19050</xdr:rowOff>
    </xdr:from>
    <xdr:to>
      <xdr:col>1</xdr:col>
      <xdr:colOff>333375</xdr:colOff>
      <xdr:row>26</xdr:row>
      <xdr:rowOff>161925</xdr:rowOff>
    </xdr:to>
    <xdr:pic>
      <xdr:nvPicPr>
        <xdr:cNvPr id="12" name="Graphic 11" descr="Information with solid fill">
          <a:hlinkClick xmlns:r="http://schemas.openxmlformats.org/officeDocument/2006/relationships" r:id="rId1"/>
          <a:extLst>
            <a:ext uri="{FF2B5EF4-FFF2-40B4-BE49-F238E27FC236}">
              <a16:creationId xmlns:a16="http://schemas.microsoft.com/office/drawing/2014/main" id="{960823F4-B8B1-4628-BB24-E41678F1A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8600" y="4400550"/>
          <a:ext cx="714375" cy="714375"/>
        </a:xfrm>
        <a:prstGeom prst="rect">
          <a:avLst/>
        </a:prstGeom>
      </xdr:spPr>
    </xdr:pic>
    <xdr:clientData/>
  </xdr:twoCellAnchor>
  <xdr:twoCellAnchor editAs="oneCell">
    <xdr:from>
      <xdr:col>0</xdr:col>
      <xdr:colOff>235725</xdr:colOff>
      <xdr:row>17</xdr:row>
      <xdr:rowOff>150000</xdr:rowOff>
    </xdr:from>
    <xdr:to>
      <xdr:col>1</xdr:col>
      <xdr:colOff>361950</xdr:colOff>
      <xdr:row>21</xdr:row>
      <xdr:rowOff>123825</xdr:rowOff>
    </xdr:to>
    <xdr:pic>
      <xdr:nvPicPr>
        <xdr:cNvPr id="13" name="Graphic 12" descr="Address Book with solid fill">
          <a:hlinkClick xmlns:r="http://schemas.openxmlformats.org/officeDocument/2006/relationships" r:id="rId4"/>
          <a:extLst>
            <a:ext uri="{FF2B5EF4-FFF2-40B4-BE49-F238E27FC236}">
              <a16:creationId xmlns:a16="http://schemas.microsoft.com/office/drawing/2014/main" id="{74D5B942-18DC-4E07-BC1C-4491E462290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5725" y="3388500"/>
          <a:ext cx="735825" cy="735825"/>
        </a:xfrm>
        <a:prstGeom prst="rect">
          <a:avLst/>
        </a:prstGeom>
      </xdr:spPr>
    </xdr:pic>
    <xdr:clientData/>
  </xdr:twoCellAnchor>
  <xdr:twoCellAnchor editAs="oneCell">
    <xdr:from>
      <xdr:col>0</xdr:col>
      <xdr:colOff>252375</xdr:colOff>
      <xdr:row>13</xdr:row>
      <xdr:rowOff>4725</xdr:rowOff>
    </xdr:from>
    <xdr:to>
      <xdr:col>1</xdr:col>
      <xdr:colOff>361950</xdr:colOff>
      <xdr:row>16</xdr:row>
      <xdr:rowOff>152400</xdr:rowOff>
    </xdr:to>
    <xdr:pic>
      <xdr:nvPicPr>
        <xdr:cNvPr id="14" name="Graphic 13" descr="Table with solid fill">
          <a:hlinkClick xmlns:r="http://schemas.openxmlformats.org/officeDocument/2006/relationships" r:id="rId7"/>
          <a:extLst>
            <a:ext uri="{FF2B5EF4-FFF2-40B4-BE49-F238E27FC236}">
              <a16:creationId xmlns:a16="http://schemas.microsoft.com/office/drawing/2014/main" id="{8CAF6D32-3D8A-4124-8CEB-0360777B38E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2375" y="2481225"/>
          <a:ext cx="719175" cy="719175"/>
        </a:xfrm>
        <a:prstGeom prst="rect">
          <a:avLst/>
        </a:prstGeom>
      </xdr:spPr>
    </xdr:pic>
    <xdr:clientData/>
  </xdr:twoCellAnchor>
  <xdr:twoCellAnchor editAs="oneCell">
    <xdr:from>
      <xdr:col>0</xdr:col>
      <xdr:colOff>202350</xdr:colOff>
      <xdr:row>7</xdr:row>
      <xdr:rowOff>183300</xdr:rowOff>
    </xdr:from>
    <xdr:to>
      <xdr:col>1</xdr:col>
      <xdr:colOff>390525</xdr:colOff>
      <xdr:row>12</xdr:row>
      <xdr:rowOff>28575</xdr:rowOff>
    </xdr:to>
    <xdr:pic>
      <xdr:nvPicPr>
        <xdr:cNvPr id="15" name="Graphic 14" descr="Home with solid fill">
          <a:hlinkClick xmlns:r="http://schemas.openxmlformats.org/officeDocument/2006/relationships" r:id="rId10"/>
          <a:extLst>
            <a:ext uri="{FF2B5EF4-FFF2-40B4-BE49-F238E27FC236}">
              <a16:creationId xmlns:a16="http://schemas.microsoft.com/office/drawing/2014/main" id="{6B070087-1336-49EA-9E56-96F13B671E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2350" y="1516800"/>
          <a:ext cx="797775" cy="797775"/>
        </a:xfrm>
        <a:prstGeom prst="rect">
          <a:avLst/>
        </a:prstGeom>
      </xdr:spPr>
    </xdr:pic>
    <xdr:clientData/>
  </xdr:twoCellAnchor>
  <xdr:twoCellAnchor editAs="oneCell">
    <xdr:from>
      <xdr:col>0</xdr:col>
      <xdr:colOff>104775</xdr:colOff>
      <xdr:row>0</xdr:row>
      <xdr:rowOff>57150</xdr:rowOff>
    </xdr:from>
    <xdr:to>
      <xdr:col>1</xdr:col>
      <xdr:colOff>504825</xdr:colOff>
      <xdr:row>5</xdr:row>
      <xdr:rowOff>114300</xdr:rowOff>
    </xdr:to>
    <xdr:pic>
      <xdr:nvPicPr>
        <xdr:cNvPr id="16" name="Graphic 15" descr="Treasure chest outline">
          <a:extLst>
            <a:ext uri="{FF2B5EF4-FFF2-40B4-BE49-F238E27FC236}">
              <a16:creationId xmlns:a16="http://schemas.microsoft.com/office/drawing/2014/main" id="{1D4F739A-ACDE-41F5-BA49-0489ED74B26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4775" y="57150"/>
          <a:ext cx="1009650" cy="1009650"/>
        </a:xfrm>
        <a:prstGeom prst="rect">
          <a:avLst/>
        </a:prstGeom>
      </xdr:spPr>
    </xdr:pic>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6237152776" backgroundQuery="1" createdVersion="8" refreshedVersion="8" minRefreshableVersion="3" recordCount="0" supportSubquery="1" supportAdvancedDrill="1" xr:uid="{E585620C-3F3F-4FD8-8A27-91D08EA3394F}">
  <cacheSource type="external" connectionId="7"/>
  <cacheFields count="4">
    <cacheField name="[sales].[Date (Year)].[Date (Year)]" caption="Date (Year)" numFmtId="0" hierarchy="13" level="1">
      <sharedItems count="2">
        <s v="2021"/>
        <s v="2022"/>
      </sharedItems>
    </cacheField>
    <cacheField name="[sales].[Date (Month)].[Date (Month)]" caption="Date (Month)" numFmtId="0" hierarchy="15" level="1">
      <sharedItems count="12">
        <s v="Jan"/>
        <s v="Feb"/>
        <s v="Mar"/>
        <s v="Apr"/>
        <s v="May"/>
        <s v="Jun"/>
        <s v="Jul"/>
        <s v="Aug"/>
        <s v="Sep"/>
        <s v="Oct"/>
        <s v="Nov"/>
        <s v="Dec"/>
      </sharedItems>
    </cacheField>
    <cacheField name="[locations].[Region].[Region]" caption="Region" numFmtId="0" hierarchy="1" level="1">
      <sharedItems count="3">
        <s v="Americas"/>
        <s v="APAC"/>
        <s v="Europe"/>
      </sharedItems>
    </cacheField>
    <cacheField name="[Measures].[Sum of Profit]" caption="Sum of Profit" numFmtId="0" hierarchy="24"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2"/>
      </fieldsUsage>
    </cacheHierarchy>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0"/>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1"/>
      </fieldsUsage>
    </cacheHierarchy>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745857870374" backgroundQuery="1" createdVersion="8" refreshedVersion="8" minRefreshableVersion="3" recordCount="0" supportSubquery="1" supportAdvancedDrill="1" xr:uid="{F79E1161-82C7-4B49-98E0-484BCA8C3FC0}">
  <cacheSource type="external" connectionId="7"/>
  <cacheFields count="3">
    <cacheField name="[Measures].[Sum of Profit]" caption="Sum of Profit" numFmtId="0" hierarchy="24" level="32767"/>
    <cacheField name="[people].[Team].[Team]" caption="Team" numFmtId="0" hierarchy="3" level="1">
      <sharedItems count="4">
        <s v="Delish"/>
        <s v="Jucies"/>
        <s v="Tempo"/>
        <s v="Yummies"/>
      </sharedItems>
    </cacheField>
    <cacheField name="[Measures].[Sum of Revenue]" caption="Sum of Revenue" numFmtId="0" hierarchy="26" level="32767"/>
  </cacheFields>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504629" backgroundQuery="1" createdVersion="8" refreshedVersion="8" minRefreshableVersion="3" recordCount="0" supportSubquery="1" supportAdvancedDrill="1" xr:uid="{A9C6B339-9EF2-4E15-A825-AB004EACCF03}">
  <cacheSource type="external" connectionId="7"/>
  <cacheFields count="4">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8.895326967591" backgroundQuery="1" createdVersion="8" refreshedVersion="8" minRefreshableVersion="3" recordCount="0" supportSubquery="1" supportAdvancedDrill="1" xr:uid="{C21C5B65-EEE0-4C9B-A433-7A8C63B5AF09}">
  <cacheSource type="external" connectionId="7"/>
  <cacheFields count="5">
    <cacheField name="[people].[Sales person].[Sales person]" caption="Sales person" numFmtId="0" hierarchy="2" level="1">
      <sharedItems count="25">
        <s v="Andria Kimpton"/>
        <s v="Barr Faughny"/>
        <s v="Beverie Moffet"/>
        <s v="Brien Boise"/>
        <s v="Camilla Castle"/>
        <s v="Ches Bonnell"/>
        <s v="Curtice Advani"/>
        <s v="Dennison Crosswaite"/>
        <s v="Dotty Strutley"/>
        <s v="Gigi Bohling"/>
        <s v="Gunar Cockshoot"/>
        <s v="Husein Augar"/>
        <s v="Jan Morforth"/>
        <s v="Jehu Rudeforth"/>
        <s v="Kaine Padly"/>
        <s v="Karlen McCaffrey"/>
        <s v="Kelci Walkden"/>
        <s v="Madelene Upcott"/>
        <s v="Mallorie Waber"/>
        <s v="Marney O'Breen"/>
        <s v="Oby Sorrel"/>
        <s v="Rafaelita Blaksland"/>
        <s v="Roddy Speechley"/>
        <s v="Van Tuxwell"/>
        <s v="Wilone O'Kielt"/>
      </sharedItems>
    </cacheField>
    <cacheField name="[people].[Team].[Team]" caption="Team" numFmtId="0" hierarchy="3" level="1">
      <sharedItems containsSemiMixedTypes="0" containsNonDate="0" containsString="0"/>
    </cacheField>
    <cacheField name="[Measures].[Sum of Profit]" caption="Sum of Profit" numFmtId="0" hierarchy="24" level="32767"/>
    <cacheField name="[Measures].[Sum of Revenue]" caption="Sum of Revenue" numFmtId="0" hierarchy="26"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y uniqueName="[Measures].[Sum of Revenue]" caption="Sum of Revenue" measure="1" displayFolder="" measureGroup="sales" count="0" oneField="1" hidden="1">
      <fieldsUsage count="1">
        <fieldUsage x="3"/>
      </fieldsUsage>
      <extLst>
        <ext xmlns:x15="http://schemas.microsoft.com/office/spreadsheetml/2010/11/main" uri="{B97F6D7D-B522-45F9-BDA1-12C45D357490}">
          <x15:cacheHierarchy aggregatedColumn="11"/>
        </ext>
      </extLst>
    </cacheHierarchy>
    <cacheHierarchy uniqueName="Dummy0" caption="Geo" measure="1" count="0">
      <extLst>
        <ext xmlns:x14="http://schemas.microsoft.com/office/spreadsheetml/2009/9/main" uri="{8CF416AD-EC4C-4aba-99F5-12A058AE0983}">
          <x14:cacheHierarchy ignore="1"/>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as Tsegay" refreshedDate="45247.496842824075" createdVersion="8" refreshedVersion="8" minRefreshableVersion="3" recordCount="9449" xr:uid="{EDDDF1C7-E05B-44D1-8AF7-33D69B946107}">
  <cacheSource type="worksheet">
    <worksheetSource name="sales"/>
  </cacheSource>
  <cacheFields count="8">
    <cacheField name="Sales Person" numFmtId="0">
      <sharedItems/>
    </cacheField>
    <cacheField name="Geography" numFmtId="0">
      <sharedItems count="6">
        <s v="UK"/>
        <s v="India"/>
        <s v="Canada"/>
        <s v="USA"/>
        <s v="New Zealand"/>
        <s v="Australia"/>
      </sharedItems>
    </cacheField>
    <cacheField name="Product" numFmtId="0">
      <sharedItems/>
    </cacheField>
    <cacheField name="Date" numFmtId="14">
      <sharedItems containsSemiMixedTypes="0" containsNonDate="0" containsDate="1" containsString="0" minDate="2021-01-01T00:00:00" maxDate="2022-04-01T00:00:00"/>
    </cacheField>
    <cacheField name="Revenue" numFmtId="165">
      <sharedItems containsSemiMixedTypes="0" containsString="0" containsNumber="1" containsInteger="1" minValue="0" maxValue="26138"/>
    </cacheField>
    <cacheField name="Boxes" numFmtId="0">
      <sharedItems containsSemiMixedTypes="0" containsString="0" containsNumber="1" containsInteger="1" minValue="0" maxValue="3360"/>
    </cacheField>
    <cacheField name="Cost" numFmtId="164">
      <sharedItems containsSemiMixedTypes="0" containsString="0" containsNumber="1" minValue="0" maxValue="19563.600000000002"/>
    </cacheField>
    <cacheField name="Profit" numFmtId="165">
      <sharedItems containsSemiMixedTypes="0" containsString="0" containsNumber="1" minValue="-14498.400000000001" maxValue="25661.96"/>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as Tsegay" refreshedDate="45237.725815046295" backgroundQuery="1" createdVersion="3" refreshedVersion="8" minRefreshableVersion="3" recordCount="0" supportSubquery="1" supportAdvancedDrill="1" xr:uid="{1674FE76-B39A-42D6-89CB-721287A3CB95}">
  <cacheSource type="external" connectionId="7">
    <extLst>
      <ext xmlns:x14="http://schemas.microsoft.com/office/spreadsheetml/2009/9/main" uri="{F057638F-6D5F-4e77-A914-E7F072B9BCA8}">
        <x14:sourceConnection name="ThisWorkbookDataModel"/>
      </ext>
    </extLst>
  </cacheSource>
  <cacheFields count="0"/>
  <cacheHierarchies count="27">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Revenue]" caption="Revenue" attribute="1" defaultMemberUniqueName="[sales].[Revenue].[All]" allUniqueName="[sales].[Revenue].[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17"/>
        </ext>
      </extLst>
    </cacheHierarchy>
    <cacheHierarchy uniqueName="[Measures].[Count of Team]" caption="Count of Team" measure="1" displayFolder="" measureGroup="peopl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4311276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9">
  <r>
    <s v="Dennison Crosswaite"/>
    <x v="0"/>
    <s v="Almond Choco"/>
    <d v="2021-01-01T00:00:00"/>
    <n v="2037"/>
    <n v="422"/>
    <n v="2173.3000000000002"/>
    <n v="-136.30000000000018"/>
  </r>
  <r>
    <s v="Kelci Walkden"/>
    <x v="1"/>
    <s v="Almond Choco"/>
    <d v="2021-01-01T00:00:00"/>
    <n v="6160"/>
    <n v="126"/>
    <n v="648.90000000000009"/>
    <n v="5511.1"/>
  </r>
  <r>
    <s v="Gigi Bohling"/>
    <x v="2"/>
    <s v="Caramel Stuffed Bars"/>
    <d v="2021-01-01T00:00:00"/>
    <n v="1442"/>
    <n v="200"/>
    <n v="1686"/>
    <n v="-244"/>
  </r>
  <r>
    <s v="Madelene Upcott"/>
    <x v="1"/>
    <s v="Eclairs"/>
    <d v="2021-01-01T00:00:00"/>
    <n v="6979"/>
    <n v="252"/>
    <n v="1590.12"/>
    <n v="5388.88"/>
  </r>
  <r>
    <s v="Oby Sorrel"/>
    <x v="3"/>
    <s v="Manuka Honey Choco"/>
    <d v="2021-01-01T00:00:00"/>
    <n v="966"/>
    <n v="71"/>
    <n v="482.8"/>
    <n v="483.2"/>
  </r>
  <r>
    <s v="Brien Boise"/>
    <x v="3"/>
    <s v="After Nines"/>
    <d v="2021-01-01T00:00:00"/>
    <n v="7924"/>
    <n v="124"/>
    <n v="1268.52"/>
    <n v="6655.48"/>
  </r>
  <r>
    <s v="Jan Morforth"/>
    <x v="4"/>
    <s v="Spicy Special Slims"/>
    <d v="2021-01-01T00:00:00"/>
    <n v="2996"/>
    <n v="88"/>
    <n v="723.36"/>
    <n v="2272.64"/>
  </r>
  <r>
    <s v="Marney O'Breen"/>
    <x v="3"/>
    <s v="85% Dark Bars"/>
    <d v="2021-01-01T00:00:00"/>
    <n v="1981"/>
    <n v="471"/>
    <n v="4950.21"/>
    <n v="-2969.21"/>
  </r>
  <r>
    <s v="Gigi Bohling"/>
    <x v="2"/>
    <s v="Eclairs"/>
    <d v="2021-01-01T00:00:00"/>
    <n v="1456"/>
    <n v="10"/>
    <n v="63.099999999999994"/>
    <n v="1392.9"/>
  </r>
  <r>
    <s v="Andria Kimpton"/>
    <x v="3"/>
    <s v="White Choc"/>
    <d v="2021-01-01T00:00:00"/>
    <n v="5257"/>
    <n v="577"/>
    <n v="3710.1099999999997"/>
    <n v="1546.8900000000003"/>
  </r>
  <r>
    <s v="Kelci Walkden"/>
    <x v="5"/>
    <s v="Smooth Sliky Salty"/>
    <d v="2021-01-01T00:00:00"/>
    <n v="4767"/>
    <n v="189"/>
    <n v="521.64"/>
    <n v="4245.3599999999997"/>
  </r>
  <r>
    <s v="Barr Faughny"/>
    <x v="2"/>
    <s v="White Choc"/>
    <d v="2021-01-01T00:00:00"/>
    <n v="4718"/>
    <n v="67"/>
    <n v="430.81"/>
    <n v="4287.1899999999996"/>
  </r>
  <r>
    <s v="Barr Faughny"/>
    <x v="0"/>
    <s v="Orange Choco"/>
    <d v="2021-01-01T00:00:00"/>
    <n v="9303"/>
    <n v="82"/>
    <n v="301.76"/>
    <n v="9001.24"/>
  </r>
  <r>
    <s v="Barr Faughny"/>
    <x v="3"/>
    <s v="Mint Chip Choco"/>
    <d v="2021-01-01T00:00:00"/>
    <n v="14"/>
    <n v="1"/>
    <n v="5.72"/>
    <n v="8.2800000000000011"/>
  </r>
  <r>
    <s v="Husein Augar"/>
    <x v="0"/>
    <s v="Caramel Stuffed Bars"/>
    <d v="2021-01-01T00:00:00"/>
    <n v="7518"/>
    <n v="9"/>
    <n v="75.87"/>
    <n v="7442.13"/>
  </r>
  <r>
    <s v="Barr Faughny"/>
    <x v="2"/>
    <s v="Eclairs"/>
    <d v="2021-01-01T00:00:00"/>
    <n v="7651"/>
    <n v="288"/>
    <n v="1817.28"/>
    <n v="5833.72"/>
  </r>
  <r>
    <s v="Ches Bonnell"/>
    <x v="3"/>
    <s v="Eclairs"/>
    <d v="2021-01-01T00:00:00"/>
    <n v="2359"/>
    <n v="125"/>
    <n v="788.75"/>
    <n v="1570.25"/>
  </r>
  <r>
    <s v="Jan Morforth"/>
    <x v="2"/>
    <s v="85% Dark Bars"/>
    <d v="2021-01-01T00:00:00"/>
    <n v="70"/>
    <n v="396"/>
    <n v="4161.96"/>
    <n v="-4091.96"/>
  </r>
  <r>
    <s v="Marney O'Breen"/>
    <x v="3"/>
    <s v="Smooth Sliky Salty"/>
    <d v="2021-01-01T00:00:00"/>
    <n v="399"/>
    <n v="70"/>
    <n v="193.2"/>
    <n v="205.8"/>
  </r>
  <r>
    <s v="Dotty Strutley"/>
    <x v="3"/>
    <s v="Peanut Butter Cubes"/>
    <d v="2021-01-01T00:00:00"/>
    <n v="3801"/>
    <n v="52"/>
    <n v="137.79999999999998"/>
    <n v="3663.2"/>
  </r>
  <r>
    <s v="Jan Morforth"/>
    <x v="5"/>
    <s v="After Nines"/>
    <d v="2021-01-01T00:00:00"/>
    <n v="5201"/>
    <n v="97"/>
    <n v="992.31000000000006"/>
    <n v="4208.6899999999996"/>
  </r>
  <r>
    <s v="Gigi Bohling"/>
    <x v="3"/>
    <s v="After Nines"/>
    <d v="2021-01-01T00:00:00"/>
    <n v="2450"/>
    <n v="55"/>
    <n v="562.65"/>
    <n v="1887.35"/>
  </r>
  <r>
    <s v="Oby Sorrel"/>
    <x v="1"/>
    <s v="70% Dark Bites"/>
    <d v="2021-01-01T00:00:00"/>
    <n v="5131"/>
    <n v="619"/>
    <n v="3119.76"/>
    <n v="2011.2399999999998"/>
  </r>
  <r>
    <s v="Curtice Advani"/>
    <x v="3"/>
    <s v="White Choc"/>
    <d v="2021-01-01T00:00:00"/>
    <n v="5369"/>
    <n v="26"/>
    <n v="167.18"/>
    <n v="5201.82"/>
  </r>
  <r>
    <s v="Oby Sorrel"/>
    <x v="5"/>
    <s v="Drinking Coco"/>
    <d v="2021-01-01T00:00:00"/>
    <n v="728"/>
    <n v="634"/>
    <n v="6301.96"/>
    <n v="-5573.96"/>
  </r>
  <r>
    <s v="Rafaelita Blaksland"/>
    <x v="0"/>
    <s v="Manuka Honey Choco"/>
    <d v="2021-01-01T00:00:00"/>
    <n v="5880"/>
    <n v="11"/>
    <n v="74.8"/>
    <n v="5805.2"/>
  </r>
  <r>
    <s v="Kaine Padly"/>
    <x v="0"/>
    <s v="Spicy Special Slims"/>
    <d v="2021-01-01T00:00:00"/>
    <n v="1148"/>
    <n v="285"/>
    <n v="2342.7000000000003"/>
    <n v="-1194.7000000000003"/>
  </r>
  <r>
    <s v="Dotty Strutley"/>
    <x v="1"/>
    <s v="After Nines"/>
    <d v="2021-01-01T00:00:00"/>
    <n v="2058"/>
    <n v="321"/>
    <n v="3283.83"/>
    <n v="-1225.83"/>
  </r>
  <r>
    <s v="Beverie Moffet"/>
    <x v="5"/>
    <s v="Manuka Honey Choco"/>
    <d v="2021-01-01T00:00:00"/>
    <n v="3906"/>
    <n v="131"/>
    <n v="890.8"/>
    <n v="3015.2"/>
  </r>
  <r>
    <s v="Husein Augar"/>
    <x v="5"/>
    <s v="70% Dark Bites"/>
    <d v="2021-01-01T00:00:00"/>
    <n v="560"/>
    <n v="676"/>
    <n v="3407.04"/>
    <n v="-2847.04"/>
  </r>
  <r>
    <s v="Husein Augar"/>
    <x v="4"/>
    <s v="Fruit &amp; Nut Bars"/>
    <d v="2021-01-01T00:00:00"/>
    <n v="3647"/>
    <n v="7"/>
    <n v="33.18"/>
    <n v="3613.82"/>
  </r>
  <r>
    <s v="Brien Boise"/>
    <x v="3"/>
    <s v="Eclairs"/>
    <d v="2021-01-01T00:00:00"/>
    <n v="3038"/>
    <n v="539"/>
    <n v="3401.0899999999997"/>
    <n v="-363.08999999999969"/>
  </r>
  <r>
    <s v="Jan Morforth"/>
    <x v="3"/>
    <s v="Raspberry Choco"/>
    <d v="2021-01-01T00:00:00"/>
    <n v="4760"/>
    <n v="196"/>
    <n v="754.6"/>
    <n v="4005.4"/>
  </r>
  <r>
    <s v="Dennison Crosswaite"/>
    <x v="4"/>
    <s v="Organic Choco Syrup"/>
    <d v="2021-01-01T00:00:00"/>
    <n v="1750"/>
    <n v="138"/>
    <n v="1320.66"/>
    <n v="429.33999999999992"/>
  </r>
  <r>
    <s v="Husein Augar"/>
    <x v="0"/>
    <s v="After Nines"/>
    <d v="2021-01-01T00:00:00"/>
    <n v="10241"/>
    <n v="377"/>
    <n v="3856.71"/>
    <n v="6384.29"/>
  </r>
  <r>
    <s v="Dennison Crosswaite"/>
    <x v="0"/>
    <s v="99% Dark &amp; Pure"/>
    <d v="2021-01-01T00:00:00"/>
    <n v="3500"/>
    <n v="46"/>
    <n v="355.58000000000004"/>
    <n v="3144.42"/>
  </r>
  <r>
    <s v="Curtice Advani"/>
    <x v="0"/>
    <s v="Peanut Butter Cubes"/>
    <d v="2021-01-01T00:00:00"/>
    <n v="1652"/>
    <n v="221"/>
    <n v="585.65"/>
    <n v="1066.3499999999999"/>
  </r>
  <r>
    <s v="Karlen McCaffrey"/>
    <x v="0"/>
    <s v="Milk Bars"/>
    <d v="2021-01-01T00:00:00"/>
    <n v="5257"/>
    <n v="45"/>
    <n v="236.7"/>
    <n v="5020.3"/>
  </r>
  <r>
    <s v="Husein Augar"/>
    <x v="1"/>
    <s v="50% Dark Bites"/>
    <d v="2021-01-01T00:00:00"/>
    <n v="3360"/>
    <n v="207"/>
    <n v="1548.3600000000001"/>
    <n v="1811.6399999999999"/>
  </r>
  <r>
    <s v="Karlen McCaffrey"/>
    <x v="3"/>
    <s v="Raspberry Choco"/>
    <d v="2021-01-01T00:00:00"/>
    <n v="7616"/>
    <n v="208"/>
    <n v="800.80000000000007"/>
    <n v="6815.2"/>
  </r>
  <r>
    <s v="Curtice Advani"/>
    <x v="4"/>
    <s v="Organic Choco Syrup"/>
    <d v="2021-01-01T00:00:00"/>
    <n v="371"/>
    <n v="31"/>
    <n v="296.67"/>
    <n v="74.329999999999984"/>
  </r>
  <r>
    <s v="Husein Augar"/>
    <x v="3"/>
    <s v="Organic Choco Syrup"/>
    <d v="2021-01-01T00:00:00"/>
    <n v="1743"/>
    <n v="77"/>
    <n v="736.89"/>
    <n v="1006.11"/>
  </r>
  <r>
    <s v="Husein Augar"/>
    <x v="5"/>
    <s v="Fruit &amp; Nut Bars"/>
    <d v="2021-01-01T00:00:00"/>
    <n v="6251"/>
    <n v="212"/>
    <n v="1004.88"/>
    <n v="5246.12"/>
  </r>
  <r>
    <s v="Dennison Crosswaite"/>
    <x v="1"/>
    <s v="Caramel Stuffed Bars"/>
    <d v="2021-01-04T00:00:00"/>
    <n v="3717"/>
    <n v="174"/>
    <n v="1466.82"/>
    <n v="2250.1800000000003"/>
  </r>
  <r>
    <s v="Kaine Padly"/>
    <x v="1"/>
    <s v="Fruit &amp; Nut Bars"/>
    <d v="2021-01-04T00:00:00"/>
    <n v="5712"/>
    <n v="537"/>
    <n v="2545.38"/>
    <n v="3166.62"/>
  </r>
  <r>
    <s v="Curtice Advani"/>
    <x v="0"/>
    <s v="Eclairs"/>
    <d v="2021-01-04T00:00:00"/>
    <n v="1862"/>
    <n v="334"/>
    <n v="2107.54"/>
    <n v="-245.53999999999996"/>
  </r>
  <r>
    <s v="Dotty Strutley"/>
    <x v="1"/>
    <s v="Orange Choco"/>
    <d v="2021-01-04T00:00:00"/>
    <n v="4473"/>
    <n v="373"/>
    <n v="1372.64"/>
    <n v="3100.3599999999997"/>
  </r>
  <r>
    <s v="Kaine Padly"/>
    <x v="3"/>
    <s v="After Nines"/>
    <d v="2021-01-04T00:00:00"/>
    <n v="5509"/>
    <n v="39"/>
    <n v="398.97"/>
    <n v="5110.03"/>
  </r>
  <r>
    <s v="Wilone O'Kielt"/>
    <x v="0"/>
    <s v="Baker's Choco Chips"/>
    <d v="2021-01-04T00:00:00"/>
    <n v="4221"/>
    <n v="103"/>
    <n v="1278.23"/>
    <n v="2942.77"/>
  </r>
  <r>
    <s v="Dotty Strutley"/>
    <x v="5"/>
    <s v="Drinking Coco"/>
    <d v="2021-01-04T00:00:00"/>
    <n v="707"/>
    <n v="203"/>
    <n v="2017.82"/>
    <n v="-1310.82"/>
  </r>
  <r>
    <s v="Gunar Cockshoot"/>
    <x v="1"/>
    <s v="Mint Chip Choco"/>
    <d v="2021-01-04T00:00:00"/>
    <n v="1603"/>
    <n v="73"/>
    <n v="417.56"/>
    <n v="1185.44"/>
  </r>
  <r>
    <s v="Husein Augar"/>
    <x v="4"/>
    <s v="Orange Choco"/>
    <d v="2021-01-04T00:00:00"/>
    <n v="11053"/>
    <n v="217"/>
    <n v="798.56000000000006"/>
    <n v="10254.44"/>
  </r>
  <r>
    <s v="Rafaelita Blaksland"/>
    <x v="3"/>
    <s v="Baker's Choco Chips"/>
    <d v="2021-01-04T00:00:00"/>
    <n v="5740"/>
    <n v="109"/>
    <n v="1352.69"/>
    <n v="4387.3099999999995"/>
  </r>
  <r>
    <s v="Dennison Crosswaite"/>
    <x v="4"/>
    <s v="99% Dark &amp; Pure"/>
    <d v="2021-01-04T00:00:00"/>
    <n v="6958"/>
    <n v="427"/>
    <n v="3300.71"/>
    <n v="3657.29"/>
  </r>
  <r>
    <s v="Husein Augar"/>
    <x v="1"/>
    <s v="Raspberry Choco"/>
    <d v="2021-01-04T00:00:00"/>
    <n v="2478"/>
    <n v="63"/>
    <n v="242.55"/>
    <n v="2235.4499999999998"/>
  </r>
  <r>
    <s v="Gunar Cockshoot"/>
    <x v="0"/>
    <s v="Baker's Choco Chips"/>
    <d v="2021-01-04T00:00:00"/>
    <n v="1680"/>
    <n v="609"/>
    <n v="7557.6900000000005"/>
    <n v="-5877.6900000000005"/>
  </r>
  <r>
    <s v="Gunar Cockshoot"/>
    <x v="1"/>
    <s v="Choco Coated Almonds"/>
    <d v="2021-01-04T00:00:00"/>
    <n v="3178"/>
    <n v="119"/>
    <n v="395.08"/>
    <n v="2782.92"/>
  </r>
  <r>
    <s v="Gunar Cockshoot"/>
    <x v="0"/>
    <s v="Smooth Sliky Salty"/>
    <d v="2021-01-04T00:00:00"/>
    <n v="5131"/>
    <n v="112"/>
    <n v="309.12"/>
    <n v="4821.88"/>
  </r>
  <r>
    <s v="Beverie Moffet"/>
    <x v="0"/>
    <s v="Almond Choco"/>
    <d v="2021-01-04T00:00:00"/>
    <n v="3633"/>
    <n v="212"/>
    <n v="1091.8000000000002"/>
    <n v="2541.1999999999998"/>
  </r>
  <r>
    <s v="Madelene Upcott"/>
    <x v="3"/>
    <s v="Fruit &amp; Nut Bars"/>
    <d v="2021-01-04T00:00:00"/>
    <n v="7819"/>
    <n v="247"/>
    <n v="1170.78"/>
    <n v="6648.22"/>
  </r>
  <r>
    <s v="Marney O'Breen"/>
    <x v="1"/>
    <s v="Orange Choco"/>
    <d v="2021-01-04T00:00:00"/>
    <n v="1064"/>
    <n v="138"/>
    <n v="507.84000000000003"/>
    <n v="556.16"/>
  </r>
  <r>
    <s v="Beverie Moffet"/>
    <x v="4"/>
    <s v="Organic Choco Syrup"/>
    <d v="2021-01-04T00:00:00"/>
    <n v="3465"/>
    <n v="259"/>
    <n v="2478.63"/>
    <n v="986.36999999999989"/>
  </r>
  <r>
    <s v="Dennison Crosswaite"/>
    <x v="1"/>
    <s v="After Nines"/>
    <d v="2021-01-04T00:00:00"/>
    <n v="1148"/>
    <n v="240"/>
    <n v="2455.2000000000003"/>
    <n v="-1307.2000000000003"/>
  </r>
  <r>
    <s v="Beverie Moffet"/>
    <x v="1"/>
    <s v="Fruit &amp; Nut Bars"/>
    <d v="2021-01-04T00:00:00"/>
    <n v="819"/>
    <n v="306"/>
    <n v="1450.44"/>
    <n v="-631.44000000000005"/>
  </r>
  <r>
    <s v="Marney O'Breen"/>
    <x v="5"/>
    <s v="Spicy Special Slims"/>
    <d v="2021-01-04T00:00:00"/>
    <n v="2030"/>
    <n v="177"/>
    <n v="1454.94"/>
    <n v="575.05999999999995"/>
  </r>
  <r>
    <s v="Karlen McCaffrey"/>
    <x v="4"/>
    <s v="Fruit &amp; Nut Bars"/>
    <d v="2021-01-04T00:00:00"/>
    <n v="147"/>
    <n v="169"/>
    <n v="801.06000000000006"/>
    <n v="-654.06000000000006"/>
  </r>
  <r>
    <s v="Oby Sorrel"/>
    <x v="1"/>
    <s v="Mint Chip Choco"/>
    <d v="2021-01-04T00:00:00"/>
    <n v="1295"/>
    <n v="17"/>
    <n v="97.24"/>
    <n v="1197.76"/>
  </r>
  <r>
    <s v="Kaine Padly"/>
    <x v="5"/>
    <s v="Orange Choco"/>
    <d v="2021-01-04T00:00:00"/>
    <n v="763"/>
    <n v="387"/>
    <n v="1424.16"/>
    <n v="-661.16000000000008"/>
  </r>
  <r>
    <s v="Gigi Bohling"/>
    <x v="5"/>
    <s v="Baker's Choco Chips"/>
    <d v="2021-01-04T00:00:00"/>
    <n v="4305"/>
    <n v="387"/>
    <n v="4802.67"/>
    <n v="-497.67000000000007"/>
  </r>
  <r>
    <s v="Husein Augar"/>
    <x v="3"/>
    <s v="Manuka Honey Choco"/>
    <d v="2021-01-04T00:00:00"/>
    <n v="4851"/>
    <n v="35"/>
    <n v="238"/>
    <n v="4613"/>
  </r>
  <r>
    <s v="Ches Bonnell"/>
    <x v="1"/>
    <s v="99% Dark &amp; Pure"/>
    <d v="2021-01-04T00:00:00"/>
    <n v="987"/>
    <n v="271"/>
    <n v="2094.83"/>
    <n v="-1107.83"/>
  </r>
  <r>
    <s v="Kaine Padly"/>
    <x v="2"/>
    <s v="85% Dark Bars"/>
    <d v="2021-01-04T00:00:00"/>
    <n v="4704"/>
    <n v="266"/>
    <n v="2795.66"/>
    <n v="1908.3400000000001"/>
  </r>
  <r>
    <s v="Karlen McCaffrey"/>
    <x v="2"/>
    <s v="Almond Choco"/>
    <d v="2021-01-04T00:00:00"/>
    <n v="3031"/>
    <n v="18"/>
    <n v="92.7"/>
    <n v="2938.3"/>
  </r>
  <r>
    <s v="Dennison Crosswaite"/>
    <x v="2"/>
    <s v="Peanut Butter Cubes"/>
    <d v="2021-01-04T00:00:00"/>
    <n v="679"/>
    <n v="88"/>
    <n v="233.2"/>
    <n v="445.8"/>
  </r>
  <r>
    <s v="Gunar Cockshoot"/>
    <x v="5"/>
    <s v="Organic Choco Syrup"/>
    <d v="2021-01-04T00:00:00"/>
    <n v="6804"/>
    <n v="455"/>
    <n v="4354.3500000000004"/>
    <n v="2449.6499999999996"/>
  </r>
  <r>
    <s v="Dotty Strutley"/>
    <x v="1"/>
    <s v="Choco Coated Almonds"/>
    <d v="2021-01-04T00:00:00"/>
    <n v="357"/>
    <n v="210"/>
    <n v="697.19999999999993"/>
    <n v="-340.19999999999993"/>
  </r>
  <r>
    <s v="Wilone O'Kielt"/>
    <x v="0"/>
    <s v="Spicy Special Slims"/>
    <d v="2021-01-04T00:00:00"/>
    <n v="3815"/>
    <n v="424"/>
    <n v="3485.28"/>
    <n v="329.7199999999998"/>
  </r>
  <r>
    <s v="Beverie Moffet"/>
    <x v="0"/>
    <s v="99% Dark &amp; Pure"/>
    <d v="2021-01-04T00:00:00"/>
    <n v="5670"/>
    <n v="122"/>
    <n v="943.06000000000006"/>
    <n v="4726.9399999999996"/>
  </r>
  <r>
    <s v="Karlen McCaffrey"/>
    <x v="2"/>
    <s v="White Choc"/>
    <d v="2021-01-04T00:00:00"/>
    <n v="3010"/>
    <n v="155"/>
    <n v="996.65"/>
    <n v="2013.35"/>
  </r>
  <r>
    <s v="Ches Bonnell"/>
    <x v="5"/>
    <s v="Manuka Honey Choco"/>
    <d v="2021-01-04T00:00:00"/>
    <n v="182"/>
    <n v="177"/>
    <n v="1203.5999999999999"/>
    <n v="-1021.5999999999999"/>
  </r>
  <r>
    <s v="Barr Faughny"/>
    <x v="3"/>
    <s v="Drinking Coco"/>
    <d v="2021-01-04T00:00:00"/>
    <n v="3080"/>
    <n v="73"/>
    <n v="725.62"/>
    <n v="2354.38"/>
  </r>
  <r>
    <s v="Ches Bonnell"/>
    <x v="2"/>
    <s v="Caramel Stuffed Bars"/>
    <d v="2021-01-04T00:00:00"/>
    <n v="3101"/>
    <n v="643"/>
    <n v="5420.49"/>
    <n v="-2319.4899999999998"/>
  </r>
  <r>
    <s v="Madelene Upcott"/>
    <x v="5"/>
    <s v="Eclairs"/>
    <d v="2021-01-04T00:00:00"/>
    <n v="2233"/>
    <n v="132"/>
    <n v="832.92"/>
    <n v="1400.08"/>
  </r>
  <r>
    <s v="Madelene Upcott"/>
    <x v="3"/>
    <s v="Mint Chip Choco"/>
    <d v="2021-01-04T00:00:00"/>
    <n v="3507"/>
    <n v="74"/>
    <n v="423.28"/>
    <n v="3083.7200000000003"/>
  </r>
  <r>
    <s v="Gigi Bohling"/>
    <x v="5"/>
    <s v="Raspberry Choco"/>
    <d v="2021-01-04T00:00:00"/>
    <n v="8554"/>
    <n v="403"/>
    <n v="1551.55"/>
    <n v="7002.45"/>
  </r>
  <r>
    <s v="Dotty Strutley"/>
    <x v="1"/>
    <s v="Organic Choco Syrup"/>
    <d v="2021-01-04T00:00:00"/>
    <n v="3479"/>
    <n v="239"/>
    <n v="2287.23"/>
    <n v="1191.77"/>
  </r>
  <r>
    <s v="Curtice Advani"/>
    <x v="0"/>
    <s v="Baker's Choco Chips"/>
    <d v="2021-01-04T00:00:00"/>
    <n v="1225"/>
    <n v="348"/>
    <n v="4318.68"/>
    <n v="-3093.6800000000003"/>
  </r>
  <r>
    <s v="Rafaelita Blaksland"/>
    <x v="1"/>
    <s v="Eclairs"/>
    <d v="2021-01-04T00:00:00"/>
    <n v="49"/>
    <n v="840"/>
    <n v="5300.4"/>
    <n v="-5251.4"/>
  </r>
  <r>
    <s v="Husein Augar"/>
    <x v="4"/>
    <s v="Baker's Choco Chips"/>
    <d v="2021-01-04T00:00:00"/>
    <n v="4487"/>
    <n v="175"/>
    <n v="2171.75"/>
    <n v="2315.25"/>
  </r>
  <r>
    <s v="Dotty Strutley"/>
    <x v="1"/>
    <s v="Spicy Special Slims"/>
    <d v="2021-01-04T00:00:00"/>
    <n v="1652"/>
    <n v="240"/>
    <n v="1972.8000000000002"/>
    <n v="-320.80000000000018"/>
  </r>
  <r>
    <s v="Wilone O'Kielt"/>
    <x v="1"/>
    <s v="Organic Choco Syrup"/>
    <d v="2021-01-05T00:00:00"/>
    <n v="10262"/>
    <n v="185"/>
    <n v="1770.45"/>
    <n v="8491.5499999999993"/>
  </r>
  <r>
    <s v="Oby Sorrel"/>
    <x v="5"/>
    <s v="Mint Chip Choco"/>
    <d v="2021-01-05T00:00:00"/>
    <n v="5173"/>
    <n v="217"/>
    <n v="1241.24"/>
    <n v="3931.76"/>
  </r>
  <r>
    <s v="Jan Morforth"/>
    <x v="4"/>
    <s v="White Choc"/>
    <d v="2021-01-05T00:00:00"/>
    <n v="2296"/>
    <n v="910"/>
    <n v="5851.3"/>
    <n v="-3555.3"/>
  </r>
  <r>
    <s v="Rafaelita Blaksland"/>
    <x v="2"/>
    <s v="50% Dark Bites"/>
    <d v="2021-01-05T00:00:00"/>
    <n v="798"/>
    <n v="212"/>
    <n v="1585.76"/>
    <n v="-787.76"/>
  </r>
  <r>
    <s v="Madelene Upcott"/>
    <x v="1"/>
    <s v="White Choc"/>
    <d v="2021-01-05T00:00:00"/>
    <n v="910"/>
    <n v="231"/>
    <n v="1485.33"/>
    <n v="-575.32999999999993"/>
  </r>
  <r>
    <s v="Kelci Walkden"/>
    <x v="2"/>
    <s v="85% Dark Bars"/>
    <d v="2021-01-05T00:00:00"/>
    <n v="6510"/>
    <n v="251"/>
    <n v="2638.0099999999998"/>
    <n v="3871.9900000000002"/>
  </r>
  <r>
    <s v="Marney O'Breen"/>
    <x v="4"/>
    <s v="Manuka Honey Choco"/>
    <d v="2021-01-05T00:00:00"/>
    <n v="3892"/>
    <n v="213"/>
    <n v="1448.3999999999999"/>
    <n v="2443.6000000000004"/>
  </r>
  <r>
    <s v="Oby Sorrel"/>
    <x v="1"/>
    <s v="Spicy Special Slims"/>
    <d v="2021-01-05T00:00:00"/>
    <n v="4704"/>
    <n v="53"/>
    <n v="435.66"/>
    <n v="4268.34"/>
  </r>
  <r>
    <s v="Gunar Cockshoot"/>
    <x v="4"/>
    <s v="Baker's Choco Chips"/>
    <d v="2021-01-05T00:00:00"/>
    <n v="4095"/>
    <n v="188"/>
    <n v="2333.08"/>
    <n v="1761.92"/>
  </r>
  <r>
    <s v="Gunar Cockshoot"/>
    <x v="2"/>
    <s v="Organic Choco Syrup"/>
    <d v="2021-01-05T00:00:00"/>
    <n v="11466"/>
    <n v="315"/>
    <n v="3014.55"/>
    <n v="8451.4500000000007"/>
  </r>
  <r>
    <s v="Dotty Strutley"/>
    <x v="1"/>
    <s v="99% Dark &amp; Pure"/>
    <d v="2021-01-05T00:00:00"/>
    <n v="2324"/>
    <n v="178"/>
    <n v="1375.94"/>
    <n v="948.06"/>
  </r>
  <r>
    <s v="Wilone O'Kielt"/>
    <x v="2"/>
    <s v="Baker's Choco Chips"/>
    <d v="2021-01-05T00:00:00"/>
    <n v="5068"/>
    <n v="128"/>
    <n v="1588.48"/>
    <n v="3479.52"/>
  </r>
  <r>
    <s v="Wilone O'Kielt"/>
    <x v="4"/>
    <s v="Almond Choco"/>
    <d v="2021-01-05T00:00:00"/>
    <n v="8855"/>
    <n v="436"/>
    <n v="2245.4"/>
    <n v="6609.6"/>
  </r>
  <r>
    <s v="Barr Faughny"/>
    <x v="1"/>
    <s v="Drinking Coco"/>
    <d v="2021-01-05T00:00:00"/>
    <n v="4872"/>
    <n v="175"/>
    <n v="1739.5"/>
    <n v="3132.5"/>
  </r>
  <r>
    <s v="Wilone O'Kielt"/>
    <x v="5"/>
    <s v="Peanut Butter Cubes"/>
    <d v="2021-01-05T00:00:00"/>
    <n v="8673"/>
    <n v="96"/>
    <n v="254.39999999999998"/>
    <n v="8418.6"/>
  </r>
  <r>
    <s v="Curtice Advani"/>
    <x v="5"/>
    <s v="Orange Choco"/>
    <d v="2021-01-05T00:00:00"/>
    <n v="4340"/>
    <n v="79"/>
    <n v="290.72000000000003"/>
    <n v="4049.2799999999997"/>
  </r>
  <r>
    <s v="Barr Faughny"/>
    <x v="4"/>
    <s v="50% Dark Bites"/>
    <d v="2021-01-05T00:00:00"/>
    <n v="35"/>
    <n v="910"/>
    <n v="6806.8"/>
    <n v="-6771.8"/>
  </r>
  <r>
    <s v="Wilone O'Kielt"/>
    <x v="5"/>
    <s v="85% Dark Bars"/>
    <d v="2021-01-05T00:00:00"/>
    <n v="1659"/>
    <n v="43"/>
    <n v="451.93"/>
    <n v="1207.07"/>
  </r>
  <r>
    <s v="Gunar Cockshoot"/>
    <x v="2"/>
    <s v="Spicy Special Slims"/>
    <d v="2021-01-05T00:00:00"/>
    <n v="4774"/>
    <n v="345"/>
    <n v="2835.9"/>
    <n v="1938.1"/>
  </r>
  <r>
    <s v="Wilone O'Kielt"/>
    <x v="4"/>
    <s v="Milk Bars"/>
    <d v="2021-01-05T00:00:00"/>
    <n v="637"/>
    <n v="61"/>
    <n v="320.86"/>
    <n v="316.14"/>
  </r>
  <r>
    <s v="Barr Faughny"/>
    <x v="4"/>
    <s v="Drinking Coco"/>
    <d v="2021-01-05T00:00:00"/>
    <n v="2828"/>
    <n v="208"/>
    <n v="2067.52"/>
    <n v="760.48"/>
  </r>
  <r>
    <s v="Kaine Padly"/>
    <x v="1"/>
    <s v="Spicy Special Slims"/>
    <d v="2021-01-05T00:00:00"/>
    <n v="15288"/>
    <n v="139"/>
    <n v="1142.5800000000002"/>
    <n v="14145.42"/>
  </r>
  <r>
    <s v="Gigi Bohling"/>
    <x v="2"/>
    <s v="85% Dark Bars"/>
    <d v="2021-01-05T00:00:00"/>
    <n v="952"/>
    <n v="627"/>
    <n v="6589.7699999999995"/>
    <n v="-5637.7699999999995"/>
  </r>
  <r>
    <s v="Marney O'Breen"/>
    <x v="5"/>
    <s v="Mint Chip Choco"/>
    <d v="2021-01-05T00:00:00"/>
    <n v="2632"/>
    <n v="840"/>
    <n v="4804.8"/>
    <n v="-2172.8000000000002"/>
  </r>
  <r>
    <s v="Kaine Padly"/>
    <x v="2"/>
    <s v="Raspberry Choco"/>
    <d v="2021-01-05T00:00:00"/>
    <n v="8736"/>
    <n v="82"/>
    <n v="315.7"/>
    <n v="8420.2999999999993"/>
  </r>
  <r>
    <s v="Brien Boise"/>
    <x v="5"/>
    <s v="Baker's Choco Chips"/>
    <d v="2021-01-05T00:00:00"/>
    <n v="805"/>
    <n v="217"/>
    <n v="2692.9700000000003"/>
    <n v="-1887.9700000000003"/>
  </r>
  <r>
    <s v="Rafaelita Blaksland"/>
    <x v="5"/>
    <s v="Peanut Butter Cubes"/>
    <d v="2021-01-05T00:00:00"/>
    <n v="8316"/>
    <n v="138"/>
    <n v="365.7"/>
    <n v="7950.3"/>
  </r>
  <r>
    <s v="Marney O'Breen"/>
    <x v="1"/>
    <s v="Milk Bars"/>
    <d v="2021-01-05T00:00:00"/>
    <n v="2072"/>
    <n v="300"/>
    <n v="1578"/>
    <n v="494"/>
  </r>
  <r>
    <s v="Curtice Advani"/>
    <x v="4"/>
    <s v="Orange Choco"/>
    <d v="2021-01-05T00:00:00"/>
    <n v="938"/>
    <n v="16"/>
    <n v="58.88"/>
    <n v="879.12"/>
  </r>
  <r>
    <s v="Madelene Upcott"/>
    <x v="2"/>
    <s v="Milk Bars"/>
    <d v="2021-01-05T00:00:00"/>
    <n v="4592"/>
    <n v="96"/>
    <n v="504.96"/>
    <n v="4087.04"/>
  </r>
  <r>
    <s v="Dennison Crosswaite"/>
    <x v="5"/>
    <s v="Drinking Coco"/>
    <d v="2021-01-05T00:00:00"/>
    <n v="8008"/>
    <n v="338"/>
    <n v="3359.72"/>
    <n v="4648.2800000000007"/>
  </r>
  <r>
    <s v="Madelene Upcott"/>
    <x v="1"/>
    <s v="Organic Choco Syrup"/>
    <d v="2021-01-05T00:00:00"/>
    <n v="8505"/>
    <n v="71"/>
    <n v="679.47"/>
    <n v="7825.53"/>
  </r>
  <r>
    <s v="Wilone O'Kielt"/>
    <x v="5"/>
    <s v="Spicy Special Slims"/>
    <d v="2021-01-05T00:00:00"/>
    <n v="8463"/>
    <n v="183"/>
    <n v="1504.2600000000002"/>
    <n v="6958.74"/>
  </r>
  <r>
    <s v="Marney O'Breen"/>
    <x v="4"/>
    <s v="Mint Chip Choco"/>
    <d v="2021-01-05T00:00:00"/>
    <n v="6405"/>
    <n v="119"/>
    <n v="680.68"/>
    <n v="5724.32"/>
  </r>
  <r>
    <s v="Gigi Bohling"/>
    <x v="4"/>
    <s v="70% Dark Bites"/>
    <d v="2021-01-06T00:00:00"/>
    <n v="2723"/>
    <n v="444"/>
    <n v="2237.7600000000002"/>
    <n v="485.23999999999978"/>
  </r>
  <r>
    <s v="Curtice Advani"/>
    <x v="4"/>
    <s v="After Nines"/>
    <d v="2021-01-06T00:00:00"/>
    <n v="595"/>
    <n v="115"/>
    <n v="1176.45"/>
    <n v="-581.45000000000005"/>
  </r>
  <r>
    <s v="Gigi Bohling"/>
    <x v="3"/>
    <s v="99% Dark &amp; Pure"/>
    <d v="2021-01-06T00:00:00"/>
    <n v="5810"/>
    <n v="356"/>
    <n v="2751.88"/>
    <n v="3058.12"/>
  </r>
  <r>
    <s v="Marney O'Breen"/>
    <x v="5"/>
    <s v="White Choc"/>
    <d v="2021-01-06T00:00:00"/>
    <n v="10206"/>
    <n v="58"/>
    <n v="372.94"/>
    <n v="9833.06"/>
  </r>
  <r>
    <s v="Jan Morforth"/>
    <x v="2"/>
    <s v="Drinking Coco"/>
    <d v="2021-01-06T00:00:00"/>
    <n v="1190"/>
    <n v="189"/>
    <n v="1878.6599999999999"/>
    <n v="-688.65999999999985"/>
  </r>
  <r>
    <s v="Dotty Strutley"/>
    <x v="0"/>
    <s v="Drinking Coco"/>
    <d v="2021-01-06T00:00:00"/>
    <n v="4410"/>
    <n v="141"/>
    <n v="1401.54"/>
    <n v="3008.46"/>
  </r>
  <r>
    <s v="Jan Morforth"/>
    <x v="5"/>
    <s v="Eclairs"/>
    <d v="2021-01-06T00:00:00"/>
    <n v="3703"/>
    <n v="135"/>
    <n v="851.84999999999991"/>
    <n v="2851.15"/>
  </r>
  <r>
    <s v="Curtice Advani"/>
    <x v="0"/>
    <s v="70% Dark Bites"/>
    <d v="2021-01-06T00:00:00"/>
    <n v="4865"/>
    <n v="106"/>
    <n v="534.24"/>
    <n v="4330.76"/>
  </r>
  <r>
    <s v="Andria Kimpton"/>
    <x v="4"/>
    <s v="Raspberry Choco"/>
    <d v="2021-01-06T00:00:00"/>
    <n v="7294"/>
    <n v="149"/>
    <n v="573.65"/>
    <n v="6720.35"/>
  </r>
  <r>
    <s v="Gigi Bohling"/>
    <x v="4"/>
    <s v="Almond Choco"/>
    <d v="2021-01-06T00:00:00"/>
    <n v="3388"/>
    <n v="266"/>
    <n v="1369.9"/>
    <n v="2018.1"/>
  </r>
  <r>
    <s v="Marney O'Breen"/>
    <x v="1"/>
    <s v="Manuka Honey Choco"/>
    <d v="2021-01-06T00:00:00"/>
    <n v="581"/>
    <n v="161"/>
    <n v="1094.8"/>
    <n v="-513.79999999999995"/>
  </r>
  <r>
    <s v="Brien Boise"/>
    <x v="2"/>
    <s v="Eclairs"/>
    <d v="2021-01-06T00:00:00"/>
    <n v="875"/>
    <n v="207"/>
    <n v="1306.1699999999998"/>
    <n v="-431.16999999999985"/>
  </r>
  <r>
    <s v="Husein Augar"/>
    <x v="0"/>
    <s v="99% Dark &amp; Pure"/>
    <d v="2021-01-06T00:00:00"/>
    <n v="2331"/>
    <n v="625"/>
    <n v="4831.25"/>
    <n v="-2500.25"/>
  </r>
  <r>
    <s v="Ches Bonnell"/>
    <x v="0"/>
    <s v="After Nines"/>
    <d v="2021-01-06T00:00:00"/>
    <n v="259"/>
    <n v="486"/>
    <n v="4971.7800000000007"/>
    <n v="-4712.7800000000007"/>
  </r>
  <r>
    <s v="Husein Augar"/>
    <x v="3"/>
    <s v="Smooth Sliky Salty"/>
    <d v="2021-01-06T00:00:00"/>
    <n v="11473"/>
    <n v="251"/>
    <n v="692.76"/>
    <n v="10780.24"/>
  </r>
  <r>
    <s v="Oby Sorrel"/>
    <x v="3"/>
    <s v="Raspberry Choco"/>
    <d v="2021-01-06T00:00:00"/>
    <n v="1799"/>
    <n v="178"/>
    <n v="685.30000000000007"/>
    <n v="1113.6999999999998"/>
  </r>
  <r>
    <s v="Dennison Crosswaite"/>
    <x v="5"/>
    <s v="Baker's Choco Chips"/>
    <d v="2021-01-07T00:00:00"/>
    <n v="882"/>
    <n v="1050"/>
    <n v="13030.5"/>
    <n v="-12148.5"/>
  </r>
  <r>
    <s v="Karlen McCaffrey"/>
    <x v="1"/>
    <s v="85% Dark Bars"/>
    <d v="2021-01-07T00:00:00"/>
    <n v="5306"/>
    <n v="217"/>
    <n v="2280.67"/>
    <n v="3025.33"/>
  </r>
  <r>
    <s v="Beverie Moffet"/>
    <x v="1"/>
    <s v="Smooth Sliky Salty"/>
    <d v="2021-01-07T00:00:00"/>
    <n v="7210"/>
    <n v="30"/>
    <n v="82.8"/>
    <n v="7127.2"/>
  </r>
  <r>
    <s v="Dotty Strutley"/>
    <x v="4"/>
    <s v="Almond Choco"/>
    <d v="2021-01-07T00:00:00"/>
    <n v="602"/>
    <n v="559"/>
    <n v="2878.8500000000004"/>
    <n v="-2276.8500000000004"/>
  </r>
  <r>
    <s v="Gunar Cockshoot"/>
    <x v="5"/>
    <s v="Almond Choco"/>
    <d v="2021-01-07T00:00:00"/>
    <n v="2163"/>
    <n v="85"/>
    <n v="437.75000000000006"/>
    <n v="1725.25"/>
  </r>
  <r>
    <s v="Jan Morforth"/>
    <x v="2"/>
    <s v="Fruit &amp; Nut Bars"/>
    <d v="2021-01-07T00:00:00"/>
    <n v="1813"/>
    <n v="64"/>
    <n v="303.36"/>
    <n v="1509.6399999999999"/>
  </r>
  <r>
    <s v="Brien Boise"/>
    <x v="3"/>
    <s v="70% Dark Bites"/>
    <d v="2021-01-07T00:00:00"/>
    <n v="8253"/>
    <n v="88"/>
    <n v="443.52"/>
    <n v="7809.48"/>
  </r>
  <r>
    <s v="Kelci Walkden"/>
    <x v="2"/>
    <s v="Orange Choco"/>
    <d v="2021-01-07T00:00:00"/>
    <n v="175"/>
    <n v="166"/>
    <n v="610.88"/>
    <n v="-435.88"/>
  </r>
  <r>
    <s v="Dennison Crosswaite"/>
    <x v="0"/>
    <s v="Baker's Choco Chips"/>
    <d v="2021-01-07T00:00:00"/>
    <n v="3535"/>
    <n v="83"/>
    <n v="1030.03"/>
    <n v="2504.9700000000003"/>
  </r>
  <r>
    <s v="Karlen McCaffrey"/>
    <x v="1"/>
    <s v="Organic Choco Syrup"/>
    <d v="2021-01-07T00:00:00"/>
    <n v="6888"/>
    <n v="840"/>
    <n v="8038.8"/>
    <n v="-1150.8000000000002"/>
  </r>
  <r>
    <s v="Rafaelita Blaksland"/>
    <x v="1"/>
    <s v="Peanut Butter Cubes"/>
    <d v="2021-01-07T00:00:00"/>
    <n v="5845"/>
    <n v="75"/>
    <n v="198.75"/>
    <n v="5646.25"/>
  </r>
  <r>
    <s v="Andria Kimpton"/>
    <x v="5"/>
    <s v="Almond Choco"/>
    <d v="2021-01-07T00:00:00"/>
    <n v="9590"/>
    <n v="414"/>
    <n v="2132.1000000000004"/>
    <n v="7457.9"/>
  </r>
  <r>
    <s v="Marney O'Breen"/>
    <x v="5"/>
    <s v="50% Dark Bites"/>
    <d v="2021-01-07T00:00:00"/>
    <n v="938"/>
    <n v="328"/>
    <n v="2453.44"/>
    <n v="-1515.44"/>
  </r>
  <r>
    <s v="Jan Morforth"/>
    <x v="2"/>
    <s v="Raspberry Choco"/>
    <d v="2021-01-07T00:00:00"/>
    <n v="6251"/>
    <n v="220"/>
    <n v="847"/>
    <n v="5404"/>
  </r>
  <r>
    <s v="Marney O'Breen"/>
    <x v="2"/>
    <s v="Almond Choco"/>
    <d v="2021-01-07T00:00:00"/>
    <n v="126"/>
    <n v="315"/>
    <n v="1622.25"/>
    <n v="-1496.25"/>
  </r>
  <r>
    <s v="Curtice Advani"/>
    <x v="2"/>
    <s v="Raspberry Choco"/>
    <d v="2021-01-07T00:00:00"/>
    <n v="189"/>
    <n v="101"/>
    <n v="388.85"/>
    <n v="-199.85000000000002"/>
  </r>
  <r>
    <s v="Rafaelita Blaksland"/>
    <x v="2"/>
    <s v="99% Dark &amp; Pure"/>
    <d v="2021-01-07T00:00:00"/>
    <n v="2163"/>
    <n v="573"/>
    <n v="4429.29"/>
    <n v="-2266.29"/>
  </r>
  <r>
    <s v="Dotty Strutley"/>
    <x v="2"/>
    <s v="Manuka Honey Choco"/>
    <d v="2021-01-07T00:00:00"/>
    <n v="7784"/>
    <n v="100"/>
    <n v="680"/>
    <n v="7104"/>
  </r>
  <r>
    <s v="Madelene Upcott"/>
    <x v="2"/>
    <s v="Choco Coated Almonds"/>
    <d v="2021-01-08T00:00:00"/>
    <n v="3703"/>
    <n v="511"/>
    <n v="1696.52"/>
    <n v="2006.48"/>
  </r>
  <r>
    <s v="Brien Boise"/>
    <x v="0"/>
    <s v="After Nines"/>
    <d v="2021-01-08T00:00:00"/>
    <n v="1428"/>
    <n v="220"/>
    <n v="2250.6"/>
    <n v="-822.59999999999991"/>
  </r>
  <r>
    <s v="Dennison Crosswaite"/>
    <x v="5"/>
    <s v="70% Dark Bites"/>
    <d v="2021-01-08T00:00:00"/>
    <n v="91"/>
    <n v="10"/>
    <n v="50.4"/>
    <n v="40.6"/>
  </r>
  <r>
    <s v="Barr Faughny"/>
    <x v="2"/>
    <s v="After Nines"/>
    <d v="2021-01-08T00:00:00"/>
    <n v="1561"/>
    <n v="505"/>
    <n v="5166.1500000000005"/>
    <n v="-3605.1500000000005"/>
  </r>
  <r>
    <s v="Andria Kimpton"/>
    <x v="0"/>
    <s v="Choco Coated Almonds"/>
    <d v="2021-01-08T00:00:00"/>
    <n v="532"/>
    <n v="155"/>
    <n v="514.6"/>
    <n v="17.399999999999977"/>
  </r>
  <r>
    <s v="Karlen McCaffrey"/>
    <x v="5"/>
    <s v="After Nines"/>
    <d v="2021-01-08T00:00:00"/>
    <n v="4284"/>
    <n v="275"/>
    <n v="2813.25"/>
    <n v="1470.75"/>
  </r>
  <r>
    <s v="Rafaelita Blaksland"/>
    <x v="5"/>
    <s v="White Choc"/>
    <d v="2021-01-08T00:00:00"/>
    <n v="322"/>
    <n v="296"/>
    <n v="1903.28"/>
    <n v="-1581.28"/>
  </r>
  <r>
    <s v="Barr Faughny"/>
    <x v="3"/>
    <s v="70% Dark Bites"/>
    <d v="2021-01-08T00:00:00"/>
    <n v="2576"/>
    <n v="48"/>
    <n v="241.92000000000002"/>
    <n v="2334.08"/>
  </r>
  <r>
    <s v="Oby Sorrel"/>
    <x v="0"/>
    <s v="Choco Coated Almonds"/>
    <d v="2021-01-08T00:00:00"/>
    <n v="1659"/>
    <n v="217"/>
    <n v="720.43999999999994"/>
    <n v="938.56000000000006"/>
  </r>
  <r>
    <s v="Karlen McCaffrey"/>
    <x v="5"/>
    <s v="Drinking Coco"/>
    <d v="2021-01-08T00:00:00"/>
    <n v="4214"/>
    <n v="135"/>
    <n v="1341.8999999999999"/>
    <n v="2872.1000000000004"/>
  </r>
  <r>
    <s v="Dotty Strutley"/>
    <x v="1"/>
    <s v="Smooth Sliky Salty"/>
    <d v="2021-01-08T00:00:00"/>
    <n v="2170"/>
    <n v="148"/>
    <n v="408.47999999999996"/>
    <n v="1761.52"/>
  </r>
  <r>
    <s v="Ches Bonnell"/>
    <x v="1"/>
    <s v="Organic Choco Syrup"/>
    <d v="2021-01-08T00:00:00"/>
    <n v="630"/>
    <n v="41"/>
    <n v="392.37"/>
    <n v="237.63"/>
  </r>
  <r>
    <s v="Karlen McCaffrey"/>
    <x v="3"/>
    <s v="Almond Choco"/>
    <d v="2021-01-08T00:00:00"/>
    <n v="3689"/>
    <n v="82"/>
    <n v="422.3"/>
    <n v="3266.7"/>
  </r>
  <r>
    <s v="Jan Morforth"/>
    <x v="2"/>
    <s v="Almond Choco"/>
    <d v="2021-01-08T00:00:00"/>
    <n v="805"/>
    <n v="241"/>
    <n v="1241.1500000000001"/>
    <n v="-436.15000000000009"/>
  </r>
  <r>
    <s v="Barr Faughny"/>
    <x v="0"/>
    <s v="Smooth Sliky Salty"/>
    <d v="2021-01-08T00:00:00"/>
    <n v="1449"/>
    <n v="123"/>
    <n v="339.47999999999996"/>
    <n v="1109.52"/>
  </r>
  <r>
    <s v="Wilone O'Kielt"/>
    <x v="0"/>
    <s v="Manuka Honey Choco"/>
    <d v="2021-01-08T00:00:00"/>
    <n v="1554"/>
    <n v="320"/>
    <n v="2176"/>
    <n v="-622"/>
  </r>
  <r>
    <s v="Oby Sorrel"/>
    <x v="2"/>
    <s v="50% Dark Bites"/>
    <d v="2021-01-08T00:00:00"/>
    <n v="2366"/>
    <n v="89"/>
    <n v="665.72"/>
    <n v="1700.28"/>
  </r>
  <r>
    <s v="Dennison Crosswaite"/>
    <x v="3"/>
    <s v="Drinking Coco"/>
    <d v="2021-01-08T00:00:00"/>
    <n v="518"/>
    <n v="389"/>
    <n v="3866.66"/>
    <n v="-3348.66"/>
  </r>
  <r>
    <s v="Karlen McCaffrey"/>
    <x v="3"/>
    <s v="Baker's Choco Chips"/>
    <d v="2021-01-08T00:00:00"/>
    <n v="1911"/>
    <n v="700"/>
    <n v="8687"/>
    <n v="-6776"/>
  </r>
  <r>
    <s v="Marney O'Breen"/>
    <x v="5"/>
    <s v="Drinking Coco"/>
    <d v="2021-01-08T00:00:00"/>
    <n v="8974"/>
    <n v="16"/>
    <n v="159.04"/>
    <n v="8814.9599999999991"/>
  </r>
  <r>
    <s v="Marney O'Breen"/>
    <x v="1"/>
    <s v="Choco Coated Almonds"/>
    <d v="2021-01-08T00:00:00"/>
    <n v="6580"/>
    <n v="182"/>
    <n v="604.24"/>
    <n v="5975.76"/>
  </r>
  <r>
    <s v="Gigi Bohling"/>
    <x v="2"/>
    <s v="70% Dark Bites"/>
    <d v="2021-01-08T00:00:00"/>
    <n v="1953"/>
    <n v="25"/>
    <n v="126"/>
    <n v="1827"/>
  </r>
  <r>
    <s v="Wilone O'Kielt"/>
    <x v="2"/>
    <s v="Smooth Sliky Salty"/>
    <d v="2021-01-08T00:00:00"/>
    <n v="1498"/>
    <n v="25"/>
    <n v="69"/>
    <n v="1429"/>
  </r>
  <r>
    <s v="Curtice Advani"/>
    <x v="5"/>
    <s v="Caramel Stuffed Bars"/>
    <d v="2021-01-08T00:00:00"/>
    <n v="7749"/>
    <n v="177"/>
    <n v="1492.11"/>
    <n v="6256.89"/>
  </r>
  <r>
    <s v="Brien Boise"/>
    <x v="1"/>
    <s v="White Choc"/>
    <d v="2021-01-08T00:00:00"/>
    <n v="9975"/>
    <n v="171"/>
    <n v="1099.53"/>
    <n v="8875.4699999999993"/>
  </r>
  <r>
    <s v="Dotty Strutley"/>
    <x v="0"/>
    <s v="Mint Chip Choco"/>
    <d v="2021-01-11T00:00:00"/>
    <n v="8911"/>
    <n v="12"/>
    <n v="68.64"/>
    <n v="8842.36"/>
  </r>
  <r>
    <s v="Marney O'Breen"/>
    <x v="5"/>
    <s v="Milk Bars"/>
    <d v="2021-01-11T00:00:00"/>
    <n v="1295"/>
    <n v="27"/>
    <n v="142.01999999999998"/>
    <n v="1152.98"/>
  </r>
  <r>
    <s v="Marney O'Breen"/>
    <x v="5"/>
    <s v="Smooth Sliky Salty"/>
    <d v="2021-01-11T00:00:00"/>
    <n v="1932"/>
    <n v="28"/>
    <n v="77.28"/>
    <n v="1854.72"/>
  </r>
  <r>
    <s v="Jan Morforth"/>
    <x v="4"/>
    <s v="Fruit &amp; Nut Bars"/>
    <d v="2021-01-11T00:00:00"/>
    <n v="112"/>
    <n v="57"/>
    <n v="270.18"/>
    <n v="-158.18"/>
  </r>
  <r>
    <s v="Dotty Strutley"/>
    <x v="2"/>
    <s v="85% Dark Bars"/>
    <d v="2021-01-11T00:00:00"/>
    <n v="4823"/>
    <n v="103"/>
    <n v="1082.53"/>
    <n v="3740.4700000000003"/>
  </r>
  <r>
    <s v="Dennison Crosswaite"/>
    <x v="5"/>
    <s v="Orange Choco"/>
    <d v="2021-01-11T00:00:00"/>
    <n v="2968"/>
    <n v="210"/>
    <n v="772.80000000000007"/>
    <n v="2195.1999999999998"/>
  </r>
  <r>
    <s v="Dotty Strutley"/>
    <x v="0"/>
    <s v="Fruit &amp; Nut Bars"/>
    <d v="2021-01-11T00:00:00"/>
    <n v="5411"/>
    <n v="240"/>
    <n v="1137.6000000000001"/>
    <n v="4273.3999999999996"/>
  </r>
  <r>
    <s v="Wilone O'Kielt"/>
    <x v="3"/>
    <s v="Eclairs"/>
    <d v="2021-01-11T00:00:00"/>
    <n v="98"/>
    <n v="288"/>
    <n v="1817.28"/>
    <n v="-1719.28"/>
  </r>
  <r>
    <s v="Kaine Padly"/>
    <x v="5"/>
    <s v="Milk Bars"/>
    <d v="2021-01-11T00:00:00"/>
    <n v="2576"/>
    <n v="99"/>
    <n v="520.74"/>
    <n v="2055.2600000000002"/>
  </r>
  <r>
    <s v="Kaine Padly"/>
    <x v="5"/>
    <s v="Almond Choco"/>
    <d v="2021-01-11T00:00:00"/>
    <n v="3934"/>
    <n v="607"/>
    <n v="3126.05"/>
    <n v="807.94999999999982"/>
  </r>
  <r>
    <s v="Andria Kimpton"/>
    <x v="2"/>
    <s v="After Nines"/>
    <d v="2021-01-11T00:00:00"/>
    <n v="3206"/>
    <n v="153"/>
    <n v="1565.19"/>
    <n v="1640.81"/>
  </r>
  <r>
    <s v="Kaine Padly"/>
    <x v="0"/>
    <s v="After Nines"/>
    <d v="2021-01-11T00:00:00"/>
    <n v="5992"/>
    <n v="136"/>
    <n v="1391.28"/>
    <n v="4600.72"/>
  </r>
  <r>
    <s v="Curtice Advani"/>
    <x v="3"/>
    <s v="Smooth Sliky Salty"/>
    <d v="2021-01-11T00:00:00"/>
    <n v="77"/>
    <n v="75"/>
    <n v="206.99999999999997"/>
    <n v="-129.99999999999997"/>
  </r>
  <r>
    <s v="Beverie Moffet"/>
    <x v="5"/>
    <s v="50% Dark Bites"/>
    <d v="2021-01-11T00:00:00"/>
    <n v="5558"/>
    <n v="91"/>
    <n v="680.68000000000006"/>
    <n v="4877.32"/>
  </r>
  <r>
    <s v="Kaine Padly"/>
    <x v="2"/>
    <s v="Peanut Butter Cubes"/>
    <d v="2021-01-11T00:00:00"/>
    <n v="2548"/>
    <n v="227"/>
    <n v="601.54999999999995"/>
    <n v="1946.45"/>
  </r>
  <r>
    <s v="Karlen McCaffrey"/>
    <x v="0"/>
    <s v="50% Dark Bites"/>
    <d v="2021-01-11T00:00:00"/>
    <n v="973"/>
    <n v="264"/>
    <n v="1974.72"/>
    <n v="-1001.72"/>
  </r>
  <r>
    <s v="Karlen McCaffrey"/>
    <x v="5"/>
    <s v="Caramel Stuffed Bars"/>
    <d v="2021-01-11T00:00:00"/>
    <n v="3801"/>
    <n v="640"/>
    <n v="5395.2"/>
    <n v="-1594.1999999999998"/>
  </r>
  <r>
    <s v="Marney O'Breen"/>
    <x v="4"/>
    <s v="Fruit &amp; Nut Bars"/>
    <d v="2021-01-11T00:00:00"/>
    <n v="6867"/>
    <n v="770"/>
    <n v="3649.8"/>
    <n v="3217.2"/>
  </r>
  <r>
    <s v="Karlen McCaffrey"/>
    <x v="1"/>
    <s v="After Nines"/>
    <d v="2021-01-11T00:00:00"/>
    <n v="2317"/>
    <n v="276"/>
    <n v="2823.48"/>
    <n v="-506.48"/>
  </r>
  <r>
    <s v="Madelene Upcott"/>
    <x v="0"/>
    <s v="50% Dark Bites"/>
    <d v="2021-01-11T00:00:00"/>
    <n v="462"/>
    <n v="147"/>
    <n v="1099.5600000000002"/>
    <n v="-637.56000000000017"/>
  </r>
  <r>
    <s v="Wilone O'Kielt"/>
    <x v="2"/>
    <s v="Raspberry Choco"/>
    <d v="2021-01-11T00:00:00"/>
    <n v="1022"/>
    <n v="7"/>
    <n v="26.95"/>
    <n v="995.05"/>
  </r>
  <r>
    <s v="Oby Sorrel"/>
    <x v="3"/>
    <s v="Caramel Stuffed Bars"/>
    <d v="2021-01-11T00:00:00"/>
    <n v="5068"/>
    <n v="227"/>
    <n v="1913.61"/>
    <n v="3154.3900000000003"/>
  </r>
  <r>
    <s v="Dennison Crosswaite"/>
    <x v="3"/>
    <s v="Fruit &amp; Nut Bars"/>
    <d v="2021-01-11T00:00:00"/>
    <n v="9793"/>
    <n v="106"/>
    <n v="502.44"/>
    <n v="9290.56"/>
  </r>
  <r>
    <s v="Andria Kimpton"/>
    <x v="5"/>
    <s v="Smooth Sliky Salty"/>
    <d v="2021-01-11T00:00:00"/>
    <n v="7210"/>
    <n v="219"/>
    <n v="604.43999999999994"/>
    <n v="6605.56"/>
  </r>
  <r>
    <s v="Jan Morforth"/>
    <x v="5"/>
    <s v="Manuka Honey Choco"/>
    <d v="2021-01-11T00:00:00"/>
    <n v="4340"/>
    <n v="413"/>
    <n v="2808.4"/>
    <n v="1531.6"/>
  </r>
  <r>
    <s v="Brien Boise"/>
    <x v="1"/>
    <s v="Organic Choco Syrup"/>
    <d v="2021-01-11T00:00:00"/>
    <n v="9226"/>
    <n v="65"/>
    <n v="622.05000000000007"/>
    <n v="8603.9500000000007"/>
  </r>
  <r>
    <s v="Barr Faughny"/>
    <x v="4"/>
    <s v="Orange Choco"/>
    <d v="2021-01-12T00:00:00"/>
    <n v="1932"/>
    <n v="129"/>
    <n v="474.72"/>
    <n v="1457.28"/>
  </r>
  <r>
    <s v="Husein Augar"/>
    <x v="5"/>
    <s v="50% Dark Bites"/>
    <d v="2021-01-12T00:00:00"/>
    <n v="1337"/>
    <n v="133"/>
    <n v="994.84"/>
    <n v="342.15999999999997"/>
  </r>
  <r>
    <s v="Gigi Bohling"/>
    <x v="2"/>
    <s v="Spicy Special Slims"/>
    <d v="2021-01-12T00:00:00"/>
    <n v="1771"/>
    <n v="125"/>
    <n v="1027.5"/>
    <n v="743.5"/>
  </r>
  <r>
    <s v="Jan Morforth"/>
    <x v="1"/>
    <s v="Mint Chip Choco"/>
    <d v="2021-01-12T00:00:00"/>
    <n v="4690"/>
    <n v="72"/>
    <n v="411.84"/>
    <n v="4278.16"/>
  </r>
  <r>
    <s v="Andria Kimpton"/>
    <x v="0"/>
    <s v="Orange Choco"/>
    <d v="2021-01-12T00:00:00"/>
    <n v="10241"/>
    <n v="243"/>
    <n v="894.24"/>
    <n v="9346.76"/>
  </r>
  <r>
    <s v="Barr Faughny"/>
    <x v="0"/>
    <s v="Peanut Butter Cubes"/>
    <d v="2021-01-12T00:00:00"/>
    <n v="4907"/>
    <n v="275"/>
    <n v="728.75"/>
    <n v="4178.25"/>
  </r>
  <r>
    <s v="Curtice Advani"/>
    <x v="3"/>
    <s v="50% Dark Bites"/>
    <d v="2021-01-12T00:00:00"/>
    <n v="5817"/>
    <n v="119"/>
    <n v="890.12"/>
    <n v="4926.88"/>
  </r>
  <r>
    <s v="Dotty Strutley"/>
    <x v="3"/>
    <s v="After Nines"/>
    <d v="2021-01-12T00:00:00"/>
    <n v="2527"/>
    <n v="277"/>
    <n v="2833.71"/>
    <n v="-306.71000000000004"/>
  </r>
  <r>
    <s v="Gigi Bohling"/>
    <x v="4"/>
    <s v="Choco Coated Almonds"/>
    <d v="2021-01-12T00:00:00"/>
    <n v="4053"/>
    <n v="23"/>
    <n v="76.36"/>
    <n v="3976.64"/>
  </r>
  <r>
    <s v="Wilone O'Kielt"/>
    <x v="3"/>
    <s v="Baker's Choco Chips"/>
    <d v="2021-01-12T00:00:00"/>
    <n v="63"/>
    <n v="263"/>
    <n v="3263.83"/>
    <n v="-3200.83"/>
  </r>
  <r>
    <s v="Marney O'Breen"/>
    <x v="2"/>
    <s v="White Choc"/>
    <d v="2021-01-12T00:00:00"/>
    <n v="6559"/>
    <n v="619"/>
    <n v="3980.1699999999996"/>
    <n v="2578.8300000000004"/>
  </r>
  <r>
    <s v="Curtice Advani"/>
    <x v="2"/>
    <s v="After Nines"/>
    <d v="2021-01-12T00:00:00"/>
    <n v="4921"/>
    <n v="770"/>
    <n v="7877.1"/>
    <n v="-2956.1000000000004"/>
  </r>
  <r>
    <s v="Gunar Cockshoot"/>
    <x v="2"/>
    <s v="Mint Chip Choco"/>
    <d v="2021-01-12T00:00:00"/>
    <n v="10738"/>
    <n v="135"/>
    <n v="772.19999999999993"/>
    <n v="9965.7999999999993"/>
  </r>
  <r>
    <s v="Gunar Cockshoot"/>
    <x v="4"/>
    <s v="Almond Choco"/>
    <d v="2021-01-12T00:00:00"/>
    <n v="7441"/>
    <n v="8"/>
    <n v="41.2"/>
    <n v="7399.8"/>
  </r>
  <r>
    <s v="Gigi Bohling"/>
    <x v="4"/>
    <s v="99% Dark &amp; Pure"/>
    <d v="2021-01-12T00:00:00"/>
    <n v="6244"/>
    <n v="27"/>
    <n v="208.71"/>
    <n v="6035.29"/>
  </r>
  <r>
    <s v="Gigi Bohling"/>
    <x v="0"/>
    <s v="Organic Choco Syrup"/>
    <d v="2021-01-12T00:00:00"/>
    <n v="9625"/>
    <n v="138"/>
    <n v="1320.66"/>
    <n v="8304.34"/>
  </r>
  <r>
    <s v="Kelci Walkden"/>
    <x v="3"/>
    <s v="Peanut Butter Cubes"/>
    <d v="2021-01-12T00:00:00"/>
    <n v="2303"/>
    <n v="194"/>
    <n v="514.1"/>
    <n v="1788.9"/>
  </r>
  <r>
    <s v="Andria Kimpton"/>
    <x v="0"/>
    <s v="Baker's Choco Chips"/>
    <d v="2021-01-12T00:00:00"/>
    <n v="406"/>
    <n v="94"/>
    <n v="1166.54"/>
    <n v="-760.54"/>
  </r>
  <r>
    <s v="Kaine Padly"/>
    <x v="0"/>
    <s v="Fruit &amp; Nut Bars"/>
    <d v="2021-01-12T00:00:00"/>
    <n v="6531"/>
    <n v="185"/>
    <n v="876.90000000000009"/>
    <n v="5654.1"/>
  </r>
  <r>
    <s v="Wilone O'Kielt"/>
    <x v="3"/>
    <s v="Fruit &amp; Nut Bars"/>
    <d v="2021-01-12T00:00:00"/>
    <n v="2954"/>
    <n v="137"/>
    <n v="649.38"/>
    <n v="2304.62"/>
  </r>
  <r>
    <s v="Andria Kimpton"/>
    <x v="2"/>
    <s v="Peanut Butter Cubes"/>
    <d v="2021-01-12T00:00:00"/>
    <n v="2121"/>
    <n v="204"/>
    <n v="540.6"/>
    <n v="1580.4"/>
  </r>
  <r>
    <s v="Barr Faughny"/>
    <x v="4"/>
    <s v="Smooth Sliky Salty"/>
    <d v="2021-01-12T00:00:00"/>
    <n v="5026"/>
    <n v="222"/>
    <n v="612.71999999999991"/>
    <n v="4413.28"/>
  </r>
  <r>
    <s v="Gunar Cockshoot"/>
    <x v="1"/>
    <s v="White Choc"/>
    <d v="2021-01-12T00:00:00"/>
    <n v="1673"/>
    <n v="410"/>
    <n v="2636.2999999999997"/>
    <n v="-963.29999999999973"/>
  </r>
  <r>
    <s v="Beverie Moffet"/>
    <x v="4"/>
    <s v="Choco Coated Almonds"/>
    <d v="2021-01-13T00:00:00"/>
    <n v="1337"/>
    <n v="700"/>
    <n v="2324"/>
    <n v="-987"/>
  </r>
  <r>
    <s v="Andria Kimpton"/>
    <x v="1"/>
    <s v="Mint Chip Choco"/>
    <d v="2021-01-13T00:00:00"/>
    <n v="4795"/>
    <n v="56"/>
    <n v="320.32"/>
    <n v="4474.68"/>
  </r>
  <r>
    <s v="Marney O'Breen"/>
    <x v="4"/>
    <s v="Milk Bars"/>
    <d v="2021-01-13T00:00:00"/>
    <n v="224"/>
    <n v="185"/>
    <n v="973.09999999999991"/>
    <n v="-749.09999999999991"/>
  </r>
  <r>
    <s v="Rafaelita Blaksland"/>
    <x v="5"/>
    <s v="Caramel Stuffed Bars"/>
    <d v="2021-01-13T00:00:00"/>
    <n v="1708"/>
    <n v="21"/>
    <n v="177.03"/>
    <n v="1530.97"/>
  </r>
  <r>
    <s v="Wilone O'Kielt"/>
    <x v="4"/>
    <s v="Eclairs"/>
    <d v="2021-01-13T00:00:00"/>
    <n v="1463"/>
    <n v="577"/>
    <n v="3640.87"/>
    <n v="-2177.87"/>
  </r>
  <r>
    <s v="Karlen McCaffrey"/>
    <x v="2"/>
    <s v="Milk Bars"/>
    <d v="2021-01-13T00:00:00"/>
    <n v="553"/>
    <n v="65"/>
    <n v="341.9"/>
    <n v="211.10000000000002"/>
  </r>
  <r>
    <s v="Kelci Walkden"/>
    <x v="1"/>
    <s v="Smooth Sliky Salty"/>
    <d v="2021-01-13T00:00:00"/>
    <n v="7812"/>
    <n v="265"/>
    <n v="731.4"/>
    <n v="7080.6"/>
  </r>
  <r>
    <s v="Brien Boise"/>
    <x v="4"/>
    <s v="White Choc"/>
    <d v="2021-01-13T00:00:00"/>
    <n v="9149"/>
    <n v="117"/>
    <n v="752.31"/>
    <n v="8396.69"/>
  </r>
  <r>
    <s v="Jan Morforth"/>
    <x v="0"/>
    <s v="Drinking Coco"/>
    <d v="2021-01-13T00:00:00"/>
    <n v="3500"/>
    <n v="469"/>
    <n v="4661.8599999999997"/>
    <n v="-1161.8599999999997"/>
  </r>
  <r>
    <s v="Madelene Upcott"/>
    <x v="0"/>
    <s v="Almond Choco"/>
    <d v="2021-01-13T00:00:00"/>
    <n v="4417"/>
    <n v="440"/>
    <n v="2266"/>
    <n v="2151"/>
  </r>
  <r>
    <s v="Brien Boise"/>
    <x v="3"/>
    <s v="Smooth Sliky Salty"/>
    <d v="2021-01-13T00:00:00"/>
    <n v="4487"/>
    <n v="224"/>
    <n v="618.24"/>
    <n v="3868.76"/>
  </r>
  <r>
    <s v="Jan Morforth"/>
    <x v="5"/>
    <s v="Smooth Sliky Salty"/>
    <d v="2021-01-13T00:00:00"/>
    <n v="3444"/>
    <n v="24"/>
    <n v="66.239999999999995"/>
    <n v="3377.76"/>
  </r>
  <r>
    <s v="Dennison Crosswaite"/>
    <x v="2"/>
    <s v="99% Dark &amp; Pure"/>
    <d v="2021-01-14T00:00:00"/>
    <n v="4907"/>
    <n v="275"/>
    <n v="2125.75"/>
    <n v="2781.25"/>
  </r>
  <r>
    <s v="Gunar Cockshoot"/>
    <x v="4"/>
    <s v="Raspberry Choco"/>
    <d v="2021-01-14T00:00:00"/>
    <n v="1631"/>
    <n v="94"/>
    <n v="361.90000000000003"/>
    <n v="1269.0999999999999"/>
  </r>
  <r>
    <s v="Gunar Cockshoot"/>
    <x v="2"/>
    <s v="Eclairs"/>
    <d v="2021-01-14T00:00:00"/>
    <n v="4949"/>
    <n v="329"/>
    <n v="2075.9899999999998"/>
    <n v="2873.01"/>
  </r>
  <r>
    <s v="Gigi Bohling"/>
    <x v="0"/>
    <s v="Drinking Coco"/>
    <d v="2021-01-14T00:00:00"/>
    <n v="11004"/>
    <n v="397"/>
    <n v="3946.18"/>
    <n v="7057.82"/>
  </r>
  <r>
    <s v="Barr Faughny"/>
    <x v="1"/>
    <s v="Caramel Stuffed Bars"/>
    <d v="2021-01-14T00:00:00"/>
    <n v="7329"/>
    <n v="390"/>
    <n v="3287.7"/>
    <n v="4041.3"/>
  </r>
  <r>
    <s v="Husein Augar"/>
    <x v="1"/>
    <s v="Baker's Choco Chips"/>
    <d v="2021-01-14T00:00:00"/>
    <n v="1295"/>
    <n v="455"/>
    <n v="5646.55"/>
    <n v="-4351.55"/>
  </r>
  <r>
    <s v="Oby Sorrel"/>
    <x v="0"/>
    <s v="Drinking Coco"/>
    <d v="2021-01-14T00:00:00"/>
    <n v="3325"/>
    <n v="567"/>
    <n v="5635.98"/>
    <n v="-2310.9799999999996"/>
  </r>
  <r>
    <s v="Beverie Moffet"/>
    <x v="4"/>
    <s v="Milk Bars"/>
    <d v="2021-01-14T00:00:00"/>
    <n v="6741"/>
    <n v="479"/>
    <n v="2519.54"/>
    <n v="4221.46"/>
  </r>
  <r>
    <s v="Madelene Upcott"/>
    <x v="3"/>
    <s v="Choco Coated Almonds"/>
    <d v="2021-01-14T00:00:00"/>
    <n v="1925"/>
    <n v="174"/>
    <n v="577.67999999999995"/>
    <n v="1347.3200000000002"/>
  </r>
  <r>
    <s v="Madelene Upcott"/>
    <x v="4"/>
    <s v="Smooth Sliky Salty"/>
    <d v="2021-01-15T00:00:00"/>
    <n v="2408"/>
    <n v="499"/>
    <n v="1377.2399999999998"/>
    <n v="1030.7600000000002"/>
  </r>
  <r>
    <s v="Dennison Crosswaite"/>
    <x v="5"/>
    <s v="50% Dark Bites"/>
    <d v="2021-01-15T00:00:00"/>
    <n v="6328"/>
    <n v="210"/>
    <n v="1570.8000000000002"/>
    <n v="4757.2"/>
  </r>
  <r>
    <s v="Ches Bonnell"/>
    <x v="3"/>
    <s v="70% Dark Bites"/>
    <d v="2021-01-15T00:00:00"/>
    <n v="9583"/>
    <n v="469"/>
    <n v="2363.7600000000002"/>
    <n v="7219.24"/>
  </r>
  <r>
    <s v="Gigi Bohling"/>
    <x v="2"/>
    <s v="After Nines"/>
    <d v="2021-01-15T00:00:00"/>
    <n v="5264"/>
    <n v="249"/>
    <n v="2547.27"/>
    <n v="2716.73"/>
  </r>
  <r>
    <s v="Curtice Advani"/>
    <x v="1"/>
    <s v="Almond Choco"/>
    <d v="2021-01-15T00:00:00"/>
    <n v="2842"/>
    <n v="411"/>
    <n v="2116.65"/>
    <n v="725.34999999999991"/>
  </r>
  <r>
    <s v="Kelci Walkden"/>
    <x v="4"/>
    <s v="70% Dark Bites"/>
    <d v="2021-01-15T00:00:00"/>
    <n v="3458"/>
    <n v="338"/>
    <n v="1703.52"/>
    <n v="1754.48"/>
  </r>
  <r>
    <s v="Dennison Crosswaite"/>
    <x v="2"/>
    <s v="70% Dark Bites"/>
    <d v="2021-01-15T00:00:00"/>
    <n v="7672"/>
    <n v="840"/>
    <n v="4233.6000000000004"/>
    <n v="3438.3999999999996"/>
  </r>
  <r>
    <s v="Dotty Strutley"/>
    <x v="5"/>
    <s v="50% Dark Bites"/>
    <d v="2021-01-18T00:00:00"/>
    <n v="35"/>
    <n v="51"/>
    <n v="381.48"/>
    <n v="-346.48"/>
  </r>
  <r>
    <s v="Madelene Upcott"/>
    <x v="5"/>
    <s v="Choco Coated Almonds"/>
    <d v="2021-01-18T00:00:00"/>
    <n v="4039"/>
    <n v="114"/>
    <n v="378.47999999999996"/>
    <n v="3660.52"/>
  </r>
  <r>
    <s v="Brien Boise"/>
    <x v="0"/>
    <s v="Mint Chip Choco"/>
    <d v="2021-01-18T00:00:00"/>
    <n v="10969"/>
    <n v="531"/>
    <n v="3037.3199999999997"/>
    <n v="7931.68"/>
  </r>
  <r>
    <s v="Curtice Advani"/>
    <x v="2"/>
    <s v="Orange Choco"/>
    <d v="2021-01-18T00:00:00"/>
    <n v="7028"/>
    <n v="53"/>
    <n v="195.04000000000002"/>
    <n v="6832.96"/>
  </r>
  <r>
    <s v="Kaine Padly"/>
    <x v="2"/>
    <s v="Fruit &amp; Nut Bars"/>
    <d v="2021-01-18T00:00:00"/>
    <n v="5670"/>
    <n v="84"/>
    <n v="398.16"/>
    <n v="5271.84"/>
  </r>
  <r>
    <s v="Gunar Cockshoot"/>
    <x v="5"/>
    <s v="Drinking Coco"/>
    <d v="2021-01-18T00:00:00"/>
    <n v="1645"/>
    <n v="100"/>
    <n v="994"/>
    <n v="651"/>
  </r>
  <r>
    <s v="Barr Faughny"/>
    <x v="5"/>
    <s v="Almond Choco"/>
    <d v="2021-01-18T00:00:00"/>
    <n v="2044"/>
    <n v="408"/>
    <n v="2101.2000000000003"/>
    <n v="-57.200000000000273"/>
  </r>
  <r>
    <s v="Ches Bonnell"/>
    <x v="1"/>
    <s v="Choco Coated Almonds"/>
    <d v="2021-01-18T00:00:00"/>
    <n v="4690"/>
    <n v="353"/>
    <n v="1171.96"/>
    <n v="3518.04"/>
  </r>
  <r>
    <s v="Wilone O'Kielt"/>
    <x v="5"/>
    <s v="Caramel Stuffed Bars"/>
    <d v="2021-01-18T00:00:00"/>
    <n v="5670"/>
    <n v="136"/>
    <n v="1146.48"/>
    <n v="4523.5200000000004"/>
  </r>
  <r>
    <s v="Brien Boise"/>
    <x v="5"/>
    <s v="Choco Coated Almonds"/>
    <d v="2021-01-19T00:00:00"/>
    <n v="4914"/>
    <n v="339"/>
    <n v="1125.48"/>
    <n v="3788.52"/>
  </r>
  <r>
    <s v="Ches Bonnell"/>
    <x v="1"/>
    <s v="Raspberry Choco"/>
    <d v="2021-01-19T00:00:00"/>
    <n v="3052"/>
    <n v="245"/>
    <n v="943.25"/>
    <n v="2108.75"/>
  </r>
  <r>
    <s v="Rafaelita Blaksland"/>
    <x v="5"/>
    <s v="Almond Choco"/>
    <d v="2021-01-19T00:00:00"/>
    <n v="3976"/>
    <n v="352"/>
    <n v="1812.8000000000002"/>
    <n v="2163.1999999999998"/>
  </r>
  <r>
    <s v="Andria Kimpton"/>
    <x v="2"/>
    <s v="99% Dark &amp; Pure"/>
    <d v="2021-01-19T00:00:00"/>
    <n v="4039"/>
    <n v="118"/>
    <n v="912.1400000000001"/>
    <n v="3126.8599999999997"/>
  </r>
  <r>
    <s v="Rafaelita Blaksland"/>
    <x v="1"/>
    <s v="Smooth Sliky Salty"/>
    <d v="2021-01-19T00:00:00"/>
    <n v="6286"/>
    <n v="518"/>
    <n v="1429.6799999999998"/>
    <n v="4856.32"/>
  </r>
  <r>
    <s v="Oby Sorrel"/>
    <x v="3"/>
    <s v="50% Dark Bites"/>
    <d v="2021-01-19T00:00:00"/>
    <n v="7007"/>
    <n v="595"/>
    <n v="4450.6000000000004"/>
    <n v="2556.3999999999996"/>
  </r>
  <r>
    <s v="Brien Boise"/>
    <x v="5"/>
    <s v="Raspberry Choco"/>
    <d v="2021-01-19T00:00:00"/>
    <n v="1890"/>
    <n v="287"/>
    <n v="1104.95"/>
    <n v="785.05"/>
  </r>
  <r>
    <s v="Marney O'Breen"/>
    <x v="2"/>
    <s v="Drinking Coco"/>
    <d v="2021-01-19T00:00:00"/>
    <n v="2975"/>
    <n v="201"/>
    <n v="1997.9399999999998"/>
    <n v="977.06000000000017"/>
  </r>
  <r>
    <s v="Rafaelita Blaksland"/>
    <x v="3"/>
    <s v="Choco Coated Almonds"/>
    <d v="2021-01-19T00:00:00"/>
    <n v="1449"/>
    <n v="37"/>
    <n v="122.83999999999999"/>
    <n v="1326.16"/>
  </r>
  <r>
    <s v="Beverie Moffet"/>
    <x v="2"/>
    <s v="Manuka Honey Choco"/>
    <d v="2021-01-19T00:00:00"/>
    <n v="4578"/>
    <n v="251"/>
    <n v="1706.8"/>
    <n v="2871.2"/>
  </r>
  <r>
    <s v="Ches Bonnell"/>
    <x v="3"/>
    <s v="White Choc"/>
    <d v="2021-01-19T00:00:00"/>
    <n v="1449"/>
    <n v="157"/>
    <n v="1009.51"/>
    <n v="439.49"/>
  </r>
  <r>
    <s v="Gunar Cockshoot"/>
    <x v="3"/>
    <s v="85% Dark Bars"/>
    <d v="2021-01-19T00:00:00"/>
    <n v="693"/>
    <n v="85"/>
    <n v="893.35"/>
    <n v="-200.35000000000002"/>
  </r>
  <r>
    <s v="Rafaelita Blaksland"/>
    <x v="1"/>
    <s v="After Nines"/>
    <d v="2021-01-19T00:00:00"/>
    <n v="7322"/>
    <n v="165"/>
    <n v="1687.95"/>
    <n v="5634.05"/>
  </r>
  <r>
    <s v="Rafaelita Blaksland"/>
    <x v="4"/>
    <s v="50% Dark Bites"/>
    <d v="2021-01-19T00:00:00"/>
    <n v="2226"/>
    <n v="241"/>
    <n v="1802.68"/>
    <n v="423.31999999999994"/>
  </r>
  <r>
    <s v="Rafaelita Blaksland"/>
    <x v="3"/>
    <s v="Fruit &amp; Nut Bars"/>
    <d v="2021-01-19T00:00:00"/>
    <n v="7763"/>
    <n v="355"/>
    <n v="1682.7"/>
    <n v="6080.3"/>
  </r>
  <r>
    <s v="Gunar Cockshoot"/>
    <x v="1"/>
    <s v="Caramel Stuffed Bars"/>
    <d v="2021-01-19T00:00:00"/>
    <n v="322"/>
    <n v="238"/>
    <n v="2006.34"/>
    <n v="-1684.34"/>
  </r>
  <r>
    <s v="Karlen McCaffrey"/>
    <x v="2"/>
    <s v="Organic Choco Syrup"/>
    <d v="2021-01-19T00:00:00"/>
    <n v="9219"/>
    <n v="263"/>
    <n v="2516.91"/>
    <n v="6702.09"/>
  </r>
  <r>
    <s v="Jan Morforth"/>
    <x v="5"/>
    <s v="Orange Choco"/>
    <d v="2021-01-19T00:00:00"/>
    <n v="2926"/>
    <n v="259"/>
    <n v="953.12"/>
    <n v="1972.88"/>
  </r>
  <r>
    <s v="Gunar Cockshoot"/>
    <x v="5"/>
    <s v="Fruit &amp; Nut Bars"/>
    <d v="2021-01-19T00:00:00"/>
    <n v="5831"/>
    <n v="135"/>
    <n v="639.9"/>
    <n v="5191.1000000000004"/>
  </r>
  <r>
    <s v="Marney O'Breen"/>
    <x v="0"/>
    <s v="Manuka Honey Choco"/>
    <d v="2021-01-19T00:00:00"/>
    <n v="798"/>
    <n v="163"/>
    <n v="1108.3999999999999"/>
    <n v="-310.39999999999986"/>
  </r>
  <r>
    <s v="Jan Morforth"/>
    <x v="2"/>
    <s v="Choco Coated Almonds"/>
    <d v="2021-01-19T00:00:00"/>
    <n v="3094"/>
    <n v="418"/>
    <n v="1387.76"/>
    <n v="1706.24"/>
  </r>
  <r>
    <s v="Jan Morforth"/>
    <x v="3"/>
    <s v="Peanut Butter Cubes"/>
    <d v="2021-01-19T00:00:00"/>
    <n v="8043"/>
    <n v="123"/>
    <n v="325.95"/>
    <n v="7717.05"/>
  </r>
  <r>
    <s v="Kelci Walkden"/>
    <x v="5"/>
    <s v="Spicy Special Slims"/>
    <d v="2021-01-19T00:00:00"/>
    <n v="9702"/>
    <n v="235"/>
    <n v="1931.7"/>
    <n v="7770.3"/>
  </r>
  <r>
    <s v="Beverie Moffet"/>
    <x v="1"/>
    <s v="After Nines"/>
    <d v="2021-01-19T00:00:00"/>
    <n v="9107"/>
    <n v="262"/>
    <n v="2680.26"/>
    <n v="6426.74"/>
  </r>
  <r>
    <s v="Gunar Cockshoot"/>
    <x v="2"/>
    <s v="After Nines"/>
    <d v="2021-01-19T00:00:00"/>
    <n v="1218"/>
    <n v="1120"/>
    <n v="11457.6"/>
    <n v="-10239.6"/>
  </r>
  <r>
    <s v="Barr Faughny"/>
    <x v="0"/>
    <s v="Spicy Special Slims"/>
    <d v="2021-01-19T00:00:00"/>
    <n v="1680"/>
    <n v="139"/>
    <n v="1142.5800000000002"/>
    <n v="537.41999999999985"/>
  </r>
  <r>
    <s v="Dotty Strutley"/>
    <x v="2"/>
    <s v="Orange Choco"/>
    <d v="2021-01-19T00:00:00"/>
    <n v="1295"/>
    <n v="63"/>
    <n v="231.84"/>
    <n v="1063.1600000000001"/>
  </r>
  <r>
    <s v="Andria Kimpton"/>
    <x v="1"/>
    <s v="Fruit &amp; Nut Bars"/>
    <d v="2021-01-19T00:00:00"/>
    <n v="2625"/>
    <n v="163"/>
    <n v="772.62"/>
    <n v="1852.38"/>
  </r>
  <r>
    <s v="Curtice Advani"/>
    <x v="0"/>
    <s v="99% Dark &amp; Pure"/>
    <d v="2021-01-19T00:00:00"/>
    <n v="1939"/>
    <n v="341"/>
    <n v="2635.9300000000003"/>
    <n v="-696.93000000000029"/>
  </r>
  <r>
    <s v="Ches Bonnell"/>
    <x v="3"/>
    <s v="Smooth Sliky Salty"/>
    <d v="2021-01-19T00:00:00"/>
    <n v="1575"/>
    <n v="267"/>
    <n v="736.92"/>
    <n v="838.08"/>
  </r>
  <r>
    <s v="Dennison Crosswaite"/>
    <x v="2"/>
    <s v="50% Dark Bites"/>
    <d v="2021-01-19T00:00:00"/>
    <n v="4690"/>
    <n v="268"/>
    <n v="2004.64"/>
    <n v="2685.3599999999997"/>
  </r>
  <r>
    <s v="Karlen McCaffrey"/>
    <x v="4"/>
    <s v="Drinking Coco"/>
    <d v="2021-01-19T00:00:00"/>
    <n v="4606"/>
    <n v="298"/>
    <n v="2962.12"/>
    <n v="1643.88"/>
  </r>
  <r>
    <s v="Curtice Advani"/>
    <x v="0"/>
    <s v="Choco Coated Almonds"/>
    <d v="2021-01-20T00:00:00"/>
    <n v="1659"/>
    <n v="137"/>
    <n v="454.84"/>
    <n v="1204.1600000000001"/>
  </r>
  <r>
    <s v="Barr Faughny"/>
    <x v="0"/>
    <s v="Choco Coated Almonds"/>
    <d v="2021-01-20T00:00:00"/>
    <n v="2576"/>
    <n v="132"/>
    <n v="438.23999999999995"/>
    <n v="2137.7600000000002"/>
  </r>
  <r>
    <s v="Dennison Crosswaite"/>
    <x v="4"/>
    <s v="Fruit &amp; Nut Bars"/>
    <d v="2021-01-20T00:00:00"/>
    <n v="413"/>
    <n v="151"/>
    <n v="715.74"/>
    <n v="-302.74"/>
  </r>
  <r>
    <s v="Kelci Walkden"/>
    <x v="3"/>
    <s v="Milk Bars"/>
    <d v="2021-01-20T00:00:00"/>
    <n v="819"/>
    <n v="106"/>
    <n v="557.55999999999995"/>
    <n v="261.44000000000005"/>
  </r>
  <r>
    <s v="Karlen McCaffrey"/>
    <x v="2"/>
    <s v="Peanut Butter Cubes"/>
    <d v="2021-01-20T00:00:00"/>
    <n v="5117"/>
    <n v="43"/>
    <n v="113.95"/>
    <n v="5003.05"/>
  </r>
  <r>
    <s v="Ches Bonnell"/>
    <x v="5"/>
    <s v="Caramel Stuffed Bars"/>
    <d v="2021-01-20T00:00:00"/>
    <n v="4186"/>
    <n v="137"/>
    <n v="1154.9099999999999"/>
    <n v="3031.09"/>
  </r>
  <r>
    <s v="Curtice Advani"/>
    <x v="0"/>
    <s v="Manuka Honey Choco"/>
    <d v="2021-01-20T00:00:00"/>
    <n v="4452"/>
    <n v="34"/>
    <n v="231.2"/>
    <n v="4220.8"/>
  </r>
  <r>
    <s v="Brien Boise"/>
    <x v="5"/>
    <s v="Peanut Butter Cubes"/>
    <d v="2021-01-20T00:00:00"/>
    <n v="3556"/>
    <n v="66"/>
    <n v="174.9"/>
    <n v="3381.1"/>
  </r>
  <r>
    <s v="Gigi Bohling"/>
    <x v="3"/>
    <s v="Organic Choco Syrup"/>
    <d v="2021-01-20T00:00:00"/>
    <n v="4767"/>
    <n v="308"/>
    <n v="2947.56"/>
    <n v="1819.44"/>
  </r>
  <r>
    <s v="Husein Augar"/>
    <x v="4"/>
    <s v="Peanut Butter Cubes"/>
    <d v="2021-01-20T00:00:00"/>
    <n v="6629"/>
    <n v="139"/>
    <n v="368.34999999999997"/>
    <n v="6260.65"/>
  </r>
  <r>
    <s v="Wilone O'Kielt"/>
    <x v="4"/>
    <s v="Fruit &amp; Nut Bars"/>
    <d v="2021-01-20T00:00:00"/>
    <n v="5915"/>
    <n v="910"/>
    <n v="4313.4000000000005"/>
    <n v="1601.5999999999995"/>
  </r>
  <r>
    <s v="Wilone O'Kielt"/>
    <x v="2"/>
    <s v="Mint Chip Choco"/>
    <d v="2021-01-20T00:00:00"/>
    <n v="1358"/>
    <n v="208"/>
    <n v="1189.76"/>
    <n v="168.24"/>
  </r>
  <r>
    <s v="Husein Augar"/>
    <x v="3"/>
    <s v="Peanut Butter Cubes"/>
    <d v="2021-01-20T00:00:00"/>
    <n v="9331"/>
    <n v="215"/>
    <n v="569.75"/>
    <n v="8761.25"/>
  </r>
  <r>
    <s v="Kelci Walkden"/>
    <x v="2"/>
    <s v="Raspberry Choco"/>
    <d v="2021-01-20T00:00:00"/>
    <n v="84"/>
    <n v="59"/>
    <n v="227.15"/>
    <n v="-143.15"/>
  </r>
  <r>
    <s v="Kaine Padly"/>
    <x v="0"/>
    <s v="White Choc"/>
    <d v="2021-01-20T00:00:00"/>
    <n v="12894"/>
    <n v="126"/>
    <n v="810.18"/>
    <n v="12083.82"/>
  </r>
  <r>
    <s v="Wilone O'Kielt"/>
    <x v="5"/>
    <s v="Raspberry Choco"/>
    <d v="2021-01-20T00:00:00"/>
    <n v="2296"/>
    <n v="9"/>
    <n v="34.65"/>
    <n v="2261.35"/>
  </r>
  <r>
    <s v="Rafaelita Blaksland"/>
    <x v="0"/>
    <s v="Peanut Butter Cubes"/>
    <d v="2021-01-20T00:00:00"/>
    <n v="91"/>
    <n v="473"/>
    <n v="1253.45"/>
    <n v="-1162.45"/>
  </r>
  <r>
    <s v="Kelci Walkden"/>
    <x v="0"/>
    <s v="Choco Coated Almonds"/>
    <d v="2021-01-20T00:00:00"/>
    <n v="6405"/>
    <n v="373"/>
    <n v="1238.3599999999999"/>
    <n v="5166.6400000000003"/>
  </r>
  <r>
    <s v="Husein Augar"/>
    <x v="4"/>
    <s v="Eclairs"/>
    <d v="2021-01-20T00:00:00"/>
    <n v="4550"/>
    <n v="36"/>
    <n v="227.16"/>
    <n v="4322.84"/>
  </r>
  <r>
    <s v="Barr Faughny"/>
    <x v="3"/>
    <s v="Spicy Special Slims"/>
    <d v="2021-01-21T00:00:00"/>
    <n v="7014"/>
    <n v="180"/>
    <n v="1479.6000000000001"/>
    <n v="5534.4"/>
  </r>
  <r>
    <s v="Kelci Walkden"/>
    <x v="0"/>
    <s v="Organic Choco Syrup"/>
    <d v="2021-01-21T00:00:00"/>
    <n v="6979"/>
    <n v="164"/>
    <n v="1569.48"/>
    <n v="5409.52"/>
  </r>
  <r>
    <s v="Ches Bonnell"/>
    <x v="0"/>
    <s v="85% Dark Bars"/>
    <d v="2021-01-21T00:00:00"/>
    <n v="8344"/>
    <n v="248"/>
    <n v="2606.48"/>
    <n v="5737.52"/>
  </r>
  <r>
    <s v="Kelci Walkden"/>
    <x v="4"/>
    <s v="Raspberry Choco"/>
    <d v="2021-01-21T00:00:00"/>
    <n v="2793"/>
    <n v="150"/>
    <n v="577.5"/>
    <n v="2215.5"/>
  </r>
  <r>
    <s v="Karlen McCaffrey"/>
    <x v="0"/>
    <s v="Almond Choco"/>
    <d v="2021-01-21T00:00:00"/>
    <n v="3143"/>
    <n v="99"/>
    <n v="509.85"/>
    <n v="2633.15"/>
  </r>
  <r>
    <s v="Andria Kimpton"/>
    <x v="4"/>
    <s v="Baker's Choco Chips"/>
    <d v="2021-01-21T00:00:00"/>
    <n v="504"/>
    <n v="347"/>
    <n v="4306.2700000000004"/>
    <n v="-3802.2700000000004"/>
  </r>
  <r>
    <s v="Karlen McCaffrey"/>
    <x v="1"/>
    <s v="Baker's Choco Chips"/>
    <d v="2021-01-21T00:00:00"/>
    <n v="868"/>
    <n v="77"/>
    <n v="955.57"/>
    <n v="-87.57000000000005"/>
  </r>
  <r>
    <s v="Husein Augar"/>
    <x v="1"/>
    <s v="Smooth Sliky Salty"/>
    <d v="2021-01-21T00:00:00"/>
    <n v="3143"/>
    <n v="75"/>
    <n v="206.99999999999997"/>
    <n v="2936"/>
  </r>
  <r>
    <s v="Oby Sorrel"/>
    <x v="3"/>
    <s v="Orange Choco"/>
    <d v="2021-01-21T00:00:00"/>
    <n v="4893"/>
    <n v="840"/>
    <n v="3091.2000000000003"/>
    <n v="1801.7999999999997"/>
  </r>
  <r>
    <s v="Marney O'Breen"/>
    <x v="2"/>
    <s v="Eclairs"/>
    <d v="2021-01-21T00:00:00"/>
    <n v="1547"/>
    <n v="276"/>
    <n v="1741.56"/>
    <n v="-194.55999999999995"/>
  </r>
  <r>
    <s v="Ches Bonnell"/>
    <x v="2"/>
    <s v="Fruit &amp; Nut Bars"/>
    <d v="2021-01-21T00:00:00"/>
    <n v="4200"/>
    <n v="188"/>
    <n v="891.12"/>
    <n v="3308.88"/>
  </r>
  <r>
    <s v="Wilone O'Kielt"/>
    <x v="5"/>
    <s v="Fruit &amp; Nut Bars"/>
    <d v="2021-01-21T00:00:00"/>
    <n v="1778"/>
    <n v="95"/>
    <n v="450.3"/>
    <n v="1327.7"/>
  </r>
  <r>
    <s v="Barr Faughny"/>
    <x v="3"/>
    <s v="99% Dark &amp; Pure"/>
    <d v="2021-01-21T00:00:00"/>
    <n v="10675"/>
    <n v="184"/>
    <n v="1422.3200000000002"/>
    <n v="9252.68"/>
  </r>
  <r>
    <s v="Dotty Strutley"/>
    <x v="3"/>
    <s v="Drinking Coco"/>
    <d v="2021-01-21T00:00:00"/>
    <n v="973"/>
    <n v="145"/>
    <n v="1441.3"/>
    <n v="-468.29999999999995"/>
  </r>
  <r>
    <s v="Dennison Crosswaite"/>
    <x v="0"/>
    <s v="50% Dark Bites"/>
    <d v="2021-01-21T00:00:00"/>
    <n v="2310"/>
    <n v="44"/>
    <n v="329.12"/>
    <n v="1980.88"/>
  </r>
  <r>
    <s v="Kelci Walkden"/>
    <x v="1"/>
    <s v="Peanut Butter Cubes"/>
    <d v="2021-01-21T00:00:00"/>
    <n v="217"/>
    <n v="333"/>
    <n v="882.44999999999993"/>
    <n v="-665.44999999999993"/>
  </r>
  <r>
    <s v="Rafaelita Blaksland"/>
    <x v="4"/>
    <s v="After Nines"/>
    <d v="2021-01-21T00:00:00"/>
    <n v="3451"/>
    <n v="378"/>
    <n v="3866.94"/>
    <n v="-415.94000000000005"/>
  </r>
  <r>
    <s v="Marney O'Breen"/>
    <x v="3"/>
    <s v="Caramel Stuffed Bars"/>
    <d v="2021-01-21T00:00:00"/>
    <n v="4277"/>
    <n v="60"/>
    <n v="505.79999999999995"/>
    <n v="3771.2"/>
  </r>
  <r>
    <s v="Rafaelita Blaksland"/>
    <x v="0"/>
    <s v="Spicy Special Slims"/>
    <d v="2021-01-21T00:00:00"/>
    <n v="7294"/>
    <n v="616"/>
    <n v="5063.5200000000004"/>
    <n v="2230.4799999999996"/>
  </r>
  <r>
    <s v="Kaine Padly"/>
    <x v="4"/>
    <s v="After Nines"/>
    <d v="2021-01-22T00:00:00"/>
    <n v="8365"/>
    <n v="238"/>
    <n v="2434.7400000000002"/>
    <n v="5930.26"/>
  </r>
  <r>
    <s v="Husein Augar"/>
    <x v="1"/>
    <s v="Caramel Stuffed Bars"/>
    <d v="2021-01-22T00:00:00"/>
    <n v="9982"/>
    <n v="403"/>
    <n v="3397.29"/>
    <n v="6584.71"/>
  </r>
  <r>
    <s v="Gunar Cockshoot"/>
    <x v="4"/>
    <s v="White Choc"/>
    <d v="2021-01-22T00:00:00"/>
    <n v="2849"/>
    <n v="345"/>
    <n v="2218.35"/>
    <n v="630.65000000000009"/>
  </r>
  <r>
    <s v="Madelene Upcott"/>
    <x v="4"/>
    <s v="50% Dark Bites"/>
    <d v="2021-01-22T00:00:00"/>
    <n v="1519"/>
    <n v="188"/>
    <n v="1406.24"/>
    <n v="112.75999999999999"/>
  </r>
  <r>
    <s v="Karlen McCaffrey"/>
    <x v="4"/>
    <s v="50% Dark Bites"/>
    <d v="2021-01-22T00:00:00"/>
    <n v="1106"/>
    <n v="438"/>
    <n v="3276.2400000000002"/>
    <n v="-2170.2400000000002"/>
  </r>
  <r>
    <s v="Beverie Moffet"/>
    <x v="5"/>
    <s v="Milk Bars"/>
    <d v="2021-01-22T00:00:00"/>
    <n v="2695"/>
    <n v="524"/>
    <n v="2756.24"/>
    <n v="-61.239999999999782"/>
  </r>
  <r>
    <s v="Dennison Crosswaite"/>
    <x v="3"/>
    <s v="Milk Bars"/>
    <d v="2021-01-22T00:00:00"/>
    <n v="3108"/>
    <n v="700"/>
    <n v="3682"/>
    <n v="-574"/>
  </r>
  <r>
    <s v="Brien Boise"/>
    <x v="2"/>
    <s v="Milk Bars"/>
    <d v="2021-01-22T00:00:00"/>
    <n v="3115"/>
    <n v="243"/>
    <n v="1278.1799999999998"/>
    <n v="1836.8200000000002"/>
  </r>
  <r>
    <s v="Dennison Crosswaite"/>
    <x v="4"/>
    <s v="50% Dark Bites"/>
    <d v="2021-01-22T00:00:00"/>
    <n v="2471"/>
    <n v="163"/>
    <n v="1219.24"/>
    <n v="1251.76"/>
  </r>
  <r>
    <s v="Oby Sorrel"/>
    <x v="2"/>
    <s v="White Choc"/>
    <d v="2021-01-22T00:00:00"/>
    <n v="5817"/>
    <n v="365"/>
    <n v="2346.9499999999998"/>
    <n v="3470.05"/>
  </r>
  <r>
    <s v="Dennison Crosswaite"/>
    <x v="1"/>
    <s v="Manuka Honey Choco"/>
    <d v="2021-01-22T00:00:00"/>
    <n v="1309"/>
    <n v="514"/>
    <n v="3495.2"/>
    <n v="-2186.1999999999998"/>
  </r>
  <r>
    <s v="Rafaelita Blaksland"/>
    <x v="3"/>
    <s v="Almond Choco"/>
    <d v="2021-01-22T00:00:00"/>
    <n v="5768"/>
    <n v="98"/>
    <n v="504.70000000000005"/>
    <n v="5263.3"/>
  </r>
  <r>
    <s v="Brien Boise"/>
    <x v="4"/>
    <s v="Spicy Special Slims"/>
    <d v="2021-01-22T00:00:00"/>
    <n v="2681"/>
    <n v="117"/>
    <n v="961.74000000000012"/>
    <n v="1719.2599999999998"/>
  </r>
  <r>
    <s v="Dennison Crosswaite"/>
    <x v="3"/>
    <s v="Almond Choco"/>
    <d v="2021-01-22T00:00:00"/>
    <n v="3661"/>
    <n v="228"/>
    <n v="1174.2"/>
    <n v="2486.8000000000002"/>
  </r>
  <r>
    <s v="Barr Faughny"/>
    <x v="4"/>
    <s v="Caramel Stuffed Bars"/>
    <d v="2021-01-22T00:00:00"/>
    <n v="3290"/>
    <n v="6"/>
    <n v="50.58"/>
    <n v="3239.42"/>
  </r>
  <r>
    <s v="Ches Bonnell"/>
    <x v="3"/>
    <s v="85% Dark Bars"/>
    <d v="2021-01-22T00:00:00"/>
    <n v="8428"/>
    <n v="17"/>
    <n v="178.67"/>
    <n v="8249.33"/>
  </r>
  <r>
    <s v="Brien Boise"/>
    <x v="3"/>
    <s v="Baker's Choco Chips"/>
    <d v="2021-01-22T00:00:00"/>
    <n v="2044"/>
    <n v="31"/>
    <n v="384.71"/>
    <n v="1659.29"/>
  </r>
  <r>
    <s v="Kelci Walkden"/>
    <x v="2"/>
    <s v="Manuka Honey Choco"/>
    <d v="2021-01-25T00:00:00"/>
    <n v="2219"/>
    <n v="320"/>
    <n v="2176"/>
    <n v="43"/>
  </r>
  <r>
    <s v="Ches Bonnell"/>
    <x v="2"/>
    <s v="Spicy Special Slims"/>
    <d v="2021-01-25T00:00:00"/>
    <n v="4473"/>
    <n v="202"/>
    <n v="1660.44"/>
    <n v="2812.56"/>
  </r>
  <r>
    <s v="Dennison Crosswaite"/>
    <x v="0"/>
    <s v="Fruit &amp; Nut Bars"/>
    <d v="2021-01-25T00:00:00"/>
    <n v="2086"/>
    <n v="410"/>
    <n v="1943.4"/>
    <n v="142.59999999999991"/>
  </r>
  <r>
    <s v="Beverie Moffet"/>
    <x v="4"/>
    <s v="Drinking Coco"/>
    <d v="2021-01-25T00:00:00"/>
    <n v="2618"/>
    <n v="128"/>
    <n v="1272.32"/>
    <n v="1345.68"/>
  </r>
  <r>
    <s v="Beverie Moffet"/>
    <x v="2"/>
    <s v="Almond Choco"/>
    <d v="2021-01-25T00:00:00"/>
    <n v="7630"/>
    <n v="276"/>
    <n v="1421.4"/>
    <n v="6208.6"/>
  </r>
  <r>
    <s v="Karlen McCaffrey"/>
    <x v="3"/>
    <s v="Fruit &amp; Nut Bars"/>
    <d v="2021-01-25T00:00:00"/>
    <n v="7910"/>
    <n v="480"/>
    <n v="2275.2000000000003"/>
    <n v="5634.7999999999993"/>
  </r>
  <r>
    <s v="Madelene Upcott"/>
    <x v="0"/>
    <s v="Spicy Special Slims"/>
    <d v="2021-01-25T00:00:00"/>
    <n v="7882"/>
    <n v="103"/>
    <n v="846.66000000000008"/>
    <n v="7035.34"/>
  </r>
  <r>
    <s v="Husein Augar"/>
    <x v="5"/>
    <s v="Orange Choco"/>
    <d v="2021-01-25T00:00:00"/>
    <n v="2940"/>
    <n v="573"/>
    <n v="2108.64"/>
    <n v="831.36000000000013"/>
  </r>
  <r>
    <s v="Ches Bonnell"/>
    <x v="0"/>
    <s v="70% Dark Bites"/>
    <d v="2021-01-25T00:00:00"/>
    <n v="3192"/>
    <n v="572"/>
    <n v="2882.88"/>
    <n v="309.11999999999989"/>
  </r>
  <r>
    <s v="Marney O'Breen"/>
    <x v="3"/>
    <s v="Spicy Special Slims"/>
    <d v="2021-01-25T00:00:00"/>
    <n v="3465"/>
    <n v="42"/>
    <n v="345.24"/>
    <n v="3119.76"/>
  </r>
  <r>
    <s v="Beverie Moffet"/>
    <x v="0"/>
    <s v="Caramel Stuffed Bars"/>
    <d v="2021-01-25T00:00:00"/>
    <n v="4410"/>
    <n v="88"/>
    <n v="741.83999999999992"/>
    <n v="3668.16"/>
  </r>
  <r>
    <s v="Ches Bonnell"/>
    <x v="5"/>
    <s v="White Choc"/>
    <d v="2021-01-25T00:00:00"/>
    <n v="5397"/>
    <n v="301"/>
    <n v="1935.4299999999998"/>
    <n v="3461.57"/>
  </r>
  <r>
    <s v="Beverie Moffet"/>
    <x v="2"/>
    <s v="After Nines"/>
    <d v="2021-01-25T00:00:00"/>
    <n v="4928"/>
    <n v="222"/>
    <n v="2271.06"/>
    <n v="2656.94"/>
  </r>
  <r>
    <s v="Brien Boise"/>
    <x v="2"/>
    <s v="Manuka Honey Choco"/>
    <d v="2021-01-25T00:00:00"/>
    <n v="7987"/>
    <n v="49"/>
    <n v="333.2"/>
    <n v="7653.8"/>
  </r>
  <r>
    <s v="Dennison Crosswaite"/>
    <x v="1"/>
    <s v="Baker's Choco Chips"/>
    <d v="2021-01-25T00:00:00"/>
    <n v="3710"/>
    <n v="6"/>
    <n v="74.460000000000008"/>
    <n v="3635.54"/>
  </r>
  <r>
    <s v="Andria Kimpton"/>
    <x v="5"/>
    <s v="Orange Choco"/>
    <d v="2021-01-25T00:00:00"/>
    <n v="4620"/>
    <n v="105"/>
    <n v="386.40000000000003"/>
    <n v="4233.6000000000004"/>
  </r>
  <r>
    <s v="Madelene Upcott"/>
    <x v="5"/>
    <s v="Orange Choco"/>
    <d v="2021-01-25T00:00:00"/>
    <n v="441"/>
    <n v="10"/>
    <n v="36.800000000000004"/>
    <n v="404.2"/>
  </r>
  <r>
    <s v="Oby Sorrel"/>
    <x v="4"/>
    <s v="Caramel Stuffed Bars"/>
    <d v="2021-01-25T00:00:00"/>
    <n v="6601"/>
    <n v="20"/>
    <n v="168.6"/>
    <n v="6432.4"/>
  </r>
  <r>
    <s v="Jan Morforth"/>
    <x v="1"/>
    <s v="Peanut Butter Cubes"/>
    <d v="2021-01-25T00:00:00"/>
    <n v="7896"/>
    <n v="85"/>
    <n v="225.25"/>
    <n v="7670.75"/>
  </r>
  <r>
    <s v="Brien Boise"/>
    <x v="3"/>
    <s v="Drinking Coco"/>
    <d v="2021-01-25T00:00:00"/>
    <n v="812"/>
    <n v="602"/>
    <n v="5983.88"/>
    <n v="-5171.88"/>
  </r>
  <r>
    <s v="Andria Kimpton"/>
    <x v="0"/>
    <s v="50% Dark Bites"/>
    <d v="2021-01-25T00:00:00"/>
    <n v="2219"/>
    <n v="472"/>
    <n v="3530.5600000000004"/>
    <n v="-1311.5600000000004"/>
  </r>
  <r>
    <s v="Ches Bonnell"/>
    <x v="0"/>
    <s v="Almond Choco"/>
    <d v="2021-01-25T00:00:00"/>
    <n v="4886"/>
    <n v="173"/>
    <n v="890.95"/>
    <n v="3995.05"/>
  </r>
  <r>
    <s v="Ches Bonnell"/>
    <x v="4"/>
    <s v="85% Dark Bars"/>
    <d v="2021-01-25T00:00:00"/>
    <n v="7644"/>
    <n v="133"/>
    <n v="1397.83"/>
    <n v="6246.17"/>
  </r>
  <r>
    <s v="Wilone O'Kielt"/>
    <x v="0"/>
    <s v="70% Dark Bites"/>
    <d v="2021-01-25T00:00:00"/>
    <n v="4410"/>
    <n v="248"/>
    <n v="1249.92"/>
    <n v="3160.08"/>
  </r>
  <r>
    <s v="Husein Augar"/>
    <x v="4"/>
    <s v="Organic Choco Syrup"/>
    <d v="2021-01-25T00:00:00"/>
    <n v="7728"/>
    <n v="269"/>
    <n v="2574.33"/>
    <n v="5153.67"/>
  </r>
  <r>
    <s v="Oby Sorrel"/>
    <x v="3"/>
    <s v="Almond Choco"/>
    <d v="2021-01-25T00:00:00"/>
    <n v="4739"/>
    <n v="124"/>
    <n v="638.6"/>
    <n v="4100.3999999999996"/>
  </r>
  <r>
    <s v="Marney O'Breen"/>
    <x v="1"/>
    <s v="Smooth Sliky Salty"/>
    <d v="2021-01-25T00:00:00"/>
    <n v="2205"/>
    <n v="305"/>
    <n v="841.8"/>
    <n v="1363.2"/>
  </r>
  <r>
    <s v="Barr Faughny"/>
    <x v="1"/>
    <s v="Milk Bars"/>
    <d v="2021-01-25T00:00:00"/>
    <n v="1547"/>
    <n v="251"/>
    <n v="1320.26"/>
    <n v="226.74"/>
  </r>
  <r>
    <s v="Wilone O'Kielt"/>
    <x v="0"/>
    <s v="Mint Chip Choco"/>
    <d v="2021-01-26T00:00:00"/>
    <n v="1204"/>
    <n v="22"/>
    <n v="125.83999999999999"/>
    <n v="1078.1600000000001"/>
  </r>
  <r>
    <s v="Curtice Advani"/>
    <x v="0"/>
    <s v="Mint Chip Choco"/>
    <d v="2021-01-26T00:00:00"/>
    <n v="7084"/>
    <n v="65"/>
    <n v="371.8"/>
    <n v="6712.2"/>
  </r>
  <r>
    <s v="Karlen McCaffrey"/>
    <x v="3"/>
    <s v="Drinking Coco"/>
    <d v="2021-01-26T00:00:00"/>
    <n v="3157"/>
    <n v="106"/>
    <n v="1053.6399999999999"/>
    <n v="2103.36"/>
  </r>
  <r>
    <s v="Brien Boise"/>
    <x v="1"/>
    <s v="Orange Choco"/>
    <d v="2021-01-26T00:00:00"/>
    <n v="525"/>
    <n v="187"/>
    <n v="688.16000000000008"/>
    <n v="-163.16000000000008"/>
  </r>
  <r>
    <s v="Madelene Upcott"/>
    <x v="0"/>
    <s v="Orange Choco"/>
    <d v="2021-01-26T00:00:00"/>
    <n v="1113"/>
    <n v="106"/>
    <n v="390.08000000000004"/>
    <n v="722.92"/>
  </r>
  <r>
    <s v="Ches Bonnell"/>
    <x v="1"/>
    <s v="Baker's Choco Chips"/>
    <d v="2021-01-26T00:00:00"/>
    <n v="2898"/>
    <n v="113"/>
    <n v="1402.33"/>
    <n v="1495.67"/>
  </r>
  <r>
    <s v="Husein Augar"/>
    <x v="4"/>
    <s v="Smooth Sliky Salty"/>
    <d v="2021-01-26T00:00:00"/>
    <n v="5495"/>
    <n v="255"/>
    <n v="703.8"/>
    <n v="4791.2"/>
  </r>
  <r>
    <s v="Wilone O'Kielt"/>
    <x v="0"/>
    <s v="White Choc"/>
    <d v="2021-01-26T00:00:00"/>
    <n v="1414"/>
    <n v="590"/>
    <n v="3793.7"/>
    <n v="-2379.6999999999998"/>
  </r>
  <r>
    <s v="Dotty Strutley"/>
    <x v="5"/>
    <s v="Manuka Honey Choco"/>
    <d v="2021-01-26T00:00:00"/>
    <n v="1372"/>
    <n v="166"/>
    <n v="1128.8"/>
    <n v="243.20000000000005"/>
  </r>
  <r>
    <s v="Jan Morforth"/>
    <x v="5"/>
    <s v="85% Dark Bars"/>
    <d v="2021-01-27T00:00:00"/>
    <n v="5299"/>
    <n v="168"/>
    <n v="1765.68"/>
    <n v="3533.3199999999997"/>
  </r>
  <r>
    <s v="Madelene Upcott"/>
    <x v="5"/>
    <s v="Drinking Coco"/>
    <d v="2021-01-27T00:00:00"/>
    <n v="1673"/>
    <n v="157"/>
    <n v="1560.58"/>
    <n v="112.42000000000007"/>
  </r>
  <r>
    <s v="Kelci Walkden"/>
    <x v="1"/>
    <s v="After Nines"/>
    <d v="2021-01-27T00:00:00"/>
    <n v="4956"/>
    <n v="548"/>
    <n v="5606.04"/>
    <n v="-650.04"/>
  </r>
  <r>
    <s v="Oby Sorrel"/>
    <x v="4"/>
    <s v="Drinking Coco"/>
    <d v="2021-01-27T00:00:00"/>
    <n v="3745"/>
    <n v="254"/>
    <n v="2524.7599999999998"/>
    <n v="1220.2400000000002"/>
  </r>
  <r>
    <s v="Dennison Crosswaite"/>
    <x v="3"/>
    <s v="Eclairs"/>
    <d v="2021-01-27T00:00:00"/>
    <n v="49"/>
    <n v="192"/>
    <n v="1211.52"/>
    <n v="-1162.52"/>
  </r>
  <r>
    <s v="Brien Boise"/>
    <x v="1"/>
    <s v="Manuka Honey Choco"/>
    <d v="2021-01-27T00:00:00"/>
    <n v="3997"/>
    <n v="299"/>
    <n v="2033.2"/>
    <n v="1963.8"/>
  </r>
  <r>
    <s v="Husein Augar"/>
    <x v="2"/>
    <s v="85% Dark Bars"/>
    <d v="2021-01-27T00:00:00"/>
    <n v="6279"/>
    <n v="177"/>
    <n v="1860.27"/>
    <n v="4418.7299999999996"/>
  </r>
  <r>
    <s v="Marney O'Breen"/>
    <x v="5"/>
    <s v="Peanut Butter Cubes"/>
    <d v="2021-01-27T00:00:00"/>
    <n v="3346"/>
    <n v="449"/>
    <n v="1189.8499999999999"/>
    <n v="2156.15"/>
  </r>
  <r>
    <s v="Dotty Strutley"/>
    <x v="2"/>
    <s v="White Choc"/>
    <d v="2021-01-28T00:00:00"/>
    <n v="434"/>
    <n v="10"/>
    <n v="64.3"/>
    <n v="369.7"/>
  </r>
  <r>
    <s v="Gigi Bohling"/>
    <x v="1"/>
    <s v="Spicy Special Slims"/>
    <d v="2021-01-28T00:00:00"/>
    <n v="2051"/>
    <n v="13"/>
    <n v="106.86000000000001"/>
    <n v="1944.1399999999999"/>
  </r>
  <r>
    <s v="Kelci Walkden"/>
    <x v="4"/>
    <s v="Caramel Stuffed Bars"/>
    <d v="2021-01-28T00:00:00"/>
    <n v="7350"/>
    <n v="176"/>
    <n v="1483.6799999999998"/>
    <n v="5866.32"/>
  </r>
  <r>
    <s v="Dennison Crosswaite"/>
    <x v="2"/>
    <s v="Choco Coated Almonds"/>
    <d v="2021-01-28T00:00:00"/>
    <n v="3752"/>
    <n v="232"/>
    <n v="770.24"/>
    <n v="2981.76"/>
  </r>
  <r>
    <s v="Madelene Upcott"/>
    <x v="2"/>
    <s v="Smooth Sliky Salty"/>
    <d v="2021-01-28T00:00:00"/>
    <n v="6139"/>
    <n v="54"/>
    <n v="149.04"/>
    <n v="5989.96"/>
  </r>
  <r>
    <s v="Barr Faughny"/>
    <x v="1"/>
    <s v="85% Dark Bars"/>
    <d v="2021-01-28T00:00:00"/>
    <n v="896"/>
    <n v="130"/>
    <n v="1366.3"/>
    <n v="-470.29999999999995"/>
  </r>
  <r>
    <s v="Brien Boise"/>
    <x v="1"/>
    <s v="Choco Coated Almonds"/>
    <d v="2021-01-28T00:00:00"/>
    <n v="1750"/>
    <n v="110"/>
    <n v="365.2"/>
    <n v="1384.8"/>
  </r>
  <r>
    <s v="Marney O'Breen"/>
    <x v="5"/>
    <s v="Choco Coated Almonds"/>
    <d v="2021-01-28T00:00:00"/>
    <n v="2093"/>
    <n v="346"/>
    <n v="1148.72"/>
    <n v="944.28"/>
  </r>
  <r>
    <s v="Rafaelita Blaksland"/>
    <x v="0"/>
    <s v="After Nines"/>
    <d v="2021-01-28T00:00:00"/>
    <n v="1197"/>
    <n v="72"/>
    <n v="736.56000000000006"/>
    <n v="460.43999999999994"/>
  </r>
  <r>
    <s v="Madelene Upcott"/>
    <x v="2"/>
    <s v="Manuka Honey Choco"/>
    <d v="2021-01-28T00:00:00"/>
    <n v="2968"/>
    <n v="398"/>
    <n v="2706.4"/>
    <n v="261.59999999999991"/>
  </r>
  <r>
    <s v="Brien Boise"/>
    <x v="5"/>
    <s v="Organic Choco Syrup"/>
    <d v="2021-01-28T00:00:00"/>
    <n v="10759"/>
    <n v="187"/>
    <n v="1789.5900000000001"/>
    <n v="8969.41"/>
  </r>
  <r>
    <s v="Gunar Cockshoot"/>
    <x v="2"/>
    <s v="85% Dark Bars"/>
    <d v="2021-01-28T00:00:00"/>
    <n v="2191"/>
    <n v="1190"/>
    <n v="12506.9"/>
    <n v="-10315.9"/>
  </r>
  <r>
    <s v="Kaine Padly"/>
    <x v="0"/>
    <s v="Smooth Sliky Salty"/>
    <d v="2021-01-28T00:00:00"/>
    <n v="2555"/>
    <n v="12"/>
    <n v="33.119999999999997"/>
    <n v="2521.88"/>
  </r>
  <r>
    <s v="Husein Augar"/>
    <x v="4"/>
    <s v="70% Dark Bites"/>
    <d v="2021-01-28T00:00:00"/>
    <n v="2394"/>
    <n v="329"/>
    <n v="1658.16"/>
    <n v="735.83999999999992"/>
  </r>
  <r>
    <s v="Dotty Strutley"/>
    <x v="5"/>
    <s v="Eclairs"/>
    <d v="2021-01-28T00:00:00"/>
    <n v="2450"/>
    <n v="150"/>
    <n v="946.49999999999989"/>
    <n v="1503.5"/>
  </r>
  <r>
    <s v="Kaine Padly"/>
    <x v="1"/>
    <s v="Organic Choco Syrup"/>
    <d v="2021-01-28T00:00:00"/>
    <n v="9170"/>
    <n v="223"/>
    <n v="2134.11"/>
    <n v="7035.8899999999994"/>
  </r>
  <r>
    <s v="Oby Sorrel"/>
    <x v="5"/>
    <s v="After Nines"/>
    <d v="2021-01-28T00:00:00"/>
    <n v="2296"/>
    <n v="171"/>
    <n v="1749.3300000000002"/>
    <n v="546.66999999999985"/>
  </r>
  <r>
    <s v="Barr Faughny"/>
    <x v="5"/>
    <s v="Mint Chip Choco"/>
    <d v="2021-01-28T00:00:00"/>
    <n v="721"/>
    <n v="479"/>
    <n v="2739.8799999999997"/>
    <n v="-2018.8799999999997"/>
  </r>
  <r>
    <s v="Curtice Advani"/>
    <x v="5"/>
    <s v="Peanut Butter Cubes"/>
    <d v="2021-01-28T00:00:00"/>
    <n v="10080"/>
    <n v="48"/>
    <n v="127.19999999999999"/>
    <n v="9952.7999999999993"/>
  </r>
  <r>
    <s v="Dennison Crosswaite"/>
    <x v="3"/>
    <s v="After Nines"/>
    <d v="2021-01-28T00:00:00"/>
    <n v="294"/>
    <n v="398"/>
    <n v="4071.54"/>
    <n v="-3777.54"/>
  </r>
  <r>
    <s v="Andria Kimpton"/>
    <x v="5"/>
    <s v="White Choc"/>
    <d v="2021-01-29T00:00:00"/>
    <n v="1512"/>
    <n v="107"/>
    <n v="688.01"/>
    <n v="823.99"/>
  </r>
  <r>
    <s v="Gigi Bohling"/>
    <x v="3"/>
    <s v="Eclairs"/>
    <d v="2021-01-29T00:00:00"/>
    <n v="6706"/>
    <n v="126"/>
    <n v="795.06"/>
    <n v="5910.9400000000005"/>
  </r>
  <r>
    <s v="Dennison Crosswaite"/>
    <x v="5"/>
    <s v="Fruit &amp; Nut Bars"/>
    <d v="2021-01-29T00:00:00"/>
    <n v="6853"/>
    <n v="61"/>
    <n v="289.14"/>
    <n v="6563.86"/>
  </r>
  <r>
    <s v="Husein Augar"/>
    <x v="0"/>
    <s v="Organic Choco Syrup"/>
    <d v="2021-01-29T00:00:00"/>
    <n v="630"/>
    <n v="515"/>
    <n v="4928.55"/>
    <n v="-4298.55"/>
  </r>
  <r>
    <s v="Rafaelita Blaksland"/>
    <x v="5"/>
    <s v="Organic Choco Syrup"/>
    <d v="2021-01-29T00:00:00"/>
    <n v="12999"/>
    <n v="74"/>
    <n v="708.18000000000006"/>
    <n v="12290.82"/>
  </r>
  <r>
    <s v="Ches Bonnell"/>
    <x v="5"/>
    <s v="Baker's Choco Chips"/>
    <d v="2021-01-29T00:00:00"/>
    <n v="1330"/>
    <n v="344"/>
    <n v="4269.04"/>
    <n v="-2939.04"/>
  </r>
  <r>
    <s v="Wilone O'Kielt"/>
    <x v="3"/>
    <s v="Mint Chip Choco"/>
    <d v="2021-01-29T00:00:00"/>
    <n v="5383"/>
    <n v="49"/>
    <n v="280.27999999999997"/>
    <n v="5102.72"/>
  </r>
  <r>
    <s v="Ches Bonnell"/>
    <x v="5"/>
    <s v="Peanut Butter Cubes"/>
    <d v="2021-01-29T00:00:00"/>
    <n v="735"/>
    <n v="153"/>
    <n v="405.45"/>
    <n v="329.55"/>
  </r>
  <r>
    <s v="Oby Sorrel"/>
    <x v="4"/>
    <s v="Eclairs"/>
    <d v="2021-01-29T00:00:00"/>
    <n v="3598"/>
    <n v="74"/>
    <n v="466.94"/>
    <n v="3131.06"/>
  </r>
  <r>
    <s v="Gunar Cockshoot"/>
    <x v="0"/>
    <s v="50% Dark Bites"/>
    <d v="2021-01-29T00:00:00"/>
    <n v="2478"/>
    <n v="16"/>
    <n v="119.68"/>
    <n v="2358.3200000000002"/>
  </r>
  <r>
    <s v="Dennison Crosswaite"/>
    <x v="0"/>
    <s v="Peanut Butter Cubes"/>
    <d v="2021-01-29T00:00:00"/>
    <n v="3276"/>
    <n v="5"/>
    <n v="13.25"/>
    <n v="3262.75"/>
  </r>
  <r>
    <s v="Karlen McCaffrey"/>
    <x v="5"/>
    <s v="Mint Chip Choco"/>
    <d v="2021-01-29T00:00:00"/>
    <n v="5047"/>
    <n v="2"/>
    <n v="11.44"/>
    <n v="5035.5600000000004"/>
  </r>
  <r>
    <s v="Kelci Walkden"/>
    <x v="2"/>
    <s v="Baker's Choco Chips"/>
    <d v="2021-01-29T00:00:00"/>
    <n v="5775"/>
    <n v="41"/>
    <n v="508.81"/>
    <n v="5266.19"/>
  </r>
  <r>
    <s v="Ches Bonnell"/>
    <x v="3"/>
    <s v="Almond Choco"/>
    <d v="2021-01-29T00:00:00"/>
    <n v="1232"/>
    <n v="411"/>
    <n v="2116.65"/>
    <n v="-884.65000000000009"/>
  </r>
  <r>
    <s v="Curtice Advani"/>
    <x v="4"/>
    <s v="Drinking Coco"/>
    <d v="2021-01-29T00:00:00"/>
    <n v="5754"/>
    <n v="4"/>
    <n v="39.76"/>
    <n v="5714.24"/>
  </r>
  <r>
    <s v="Beverie Moffet"/>
    <x v="4"/>
    <s v="Baker's Choco Chips"/>
    <d v="2021-01-29T00:00:00"/>
    <n v="399"/>
    <n v="459"/>
    <n v="5696.1900000000005"/>
    <n v="-5297.1900000000005"/>
  </r>
  <r>
    <s v="Jan Morforth"/>
    <x v="2"/>
    <s v="99% Dark &amp; Pure"/>
    <d v="2021-01-29T00:00:00"/>
    <n v="5775"/>
    <n v="126"/>
    <n v="973.98"/>
    <n v="4801.0200000000004"/>
  </r>
  <r>
    <s v="Brien Boise"/>
    <x v="5"/>
    <s v="Orange Choco"/>
    <d v="2021-01-29T00:00:00"/>
    <n v="1547"/>
    <n v="231"/>
    <n v="850.08"/>
    <n v="696.92"/>
  </r>
  <r>
    <s v="Husein Augar"/>
    <x v="0"/>
    <s v="Manuka Honey Choco"/>
    <d v="2021-01-29T00:00:00"/>
    <n v="5383"/>
    <n v="9"/>
    <n v="61.199999999999996"/>
    <n v="5321.8"/>
  </r>
  <r>
    <s v="Karlen McCaffrey"/>
    <x v="0"/>
    <s v="Manuka Honey Choco"/>
    <d v="2021-01-29T00:00:00"/>
    <n v="1162"/>
    <n v="182"/>
    <n v="1237.5999999999999"/>
    <n v="-75.599999999999909"/>
  </r>
  <r>
    <s v="Barr Faughny"/>
    <x v="1"/>
    <s v="Manuka Honey Choco"/>
    <d v="2021-01-29T00:00:00"/>
    <n v="3423"/>
    <n v="434"/>
    <n v="2951.2"/>
    <n v="471.80000000000018"/>
  </r>
  <r>
    <s v="Gigi Bohling"/>
    <x v="2"/>
    <s v="Fruit &amp; Nut Bars"/>
    <d v="2021-01-29T00:00:00"/>
    <n v="3395"/>
    <n v="209"/>
    <n v="990.66000000000008"/>
    <n v="2404.34"/>
  </r>
  <r>
    <s v="Dotty Strutley"/>
    <x v="4"/>
    <s v="50% Dark Bites"/>
    <d v="2021-01-29T00:00:00"/>
    <n v="322"/>
    <n v="72"/>
    <n v="538.56000000000006"/>
    <n v="-216.56000000000006"/>
  </r>
  <r>
    <s v="Beverie Moffet"/>
    <x v="0"/>
    <s v="Eclairs"/>
    <d v="2021-01-29T00:00:00"/>
    <n v="5719"/>
    <n v="199"/>
    <n v="1255.6899999999998"/>
    <n v="4463.3100000000004"/>
  </r>
  <r>
    <s v="Gunar Cockshoot"/>
    <x v="3"/>
    <s v="Orange Choco"/>
    <d v="2021-02-01T00:00:00"/>
    <n v="12824"/>
    <n v="5"/>
    <n v="18.400000000000002"/>
    <n v="12805.6"/>
  </r>
  <r>
    <s v="Husein Augar"/>
    <x v="4"/>
    <s v="After Nines"/>
    <d v="2021-02-01T00:00:00"/>
    <n v="2177"/>
    <n v="14"/>
    <n v="143.22"/>
    <n v="2033.78"/>
  </r>
  <r>
    <s v="Kelci Walkden"/>
    <x v="2"/>
    <s v="White Choc"/>
    <d v="2021-02-01T00:00:00"/>
    <n v="1673"/>
    <n v="577"/>
    <n v="3710.1099999999997"/>
    <n v="-2037.1099999999997"/>
  </r>
  <r>
    <s v="Kelci Walkden"/>
    <x v="1"/>
    <s v="Milk Bars"/>
    <d v="2021-02-01T00:00:00"/>
    <n v="1260"/>
    <n v="238"/>
    <n v="1251.8799999999999"/>
    <n v="8.1200000000001182"/>
  </r>
  <r>
    <s v="Curtice Advani"/>
    <x v="3"/>
    <s v="Almond Choco"/>
    <d v="2021-02-01T00:00:00"/>
    <n v="1596"/>
    <n v="74"/>
    <n v="381.1"/>
    <n v="1214.9000000000001"/>
  </r>
  <r>
    <s v="Andria Kimpton"/>
    <x v="4"/>
    <s v="50% Dark Bites"/>
    <d v="2021-02-01T00:00:00"/>
    <n v="4949"/>
    <n v="122"/>
    <n v="912.56000000000006"/>
    <n v="4036.44"/>
  </r>
  <r>
    <s v="Beverie Moffet"/>
    <x v="2"/>
    <s v="Caramel Stuffed Bars"/>
    <d v="2021-02-01T00:00:00"/>
    <n v="5950"/>
    <n v="218"/>
    <n v="1837.74"/>
    <n v="4112.26"/>
  </r>
  <r>
    <s v="Kaine Padly"/>
    <x v="4"/>
    <s v="Orange Choco"/>
    <d v="2021-02-01T00:00:00"/>
    <n v="1876"/>
    <n v="339"/>
    <n v="1247.52"/>
    <n v="628.48"/>
  </r>
  <r>
    <s v="Gigi Bohling"/>
    <x v="5"/>
    <s v="85% Dark Bars"/>
    <d v="2021-02-01T00:00:00"/>
    <n v="1708"/>
    <n v="220"/>
    <n v="2312.1999999999998"/>
    <n v="-604.19999999999982"/>
  </r>
  <r>
    <s v="Beverie Moffet"/>
    <x v="2"/>
    <s v="Choco Coated Almonds"/>
    <d v="2021-02-01T00:00:00"/>
    <n v="5628"/>
    <n v="434"/>
    <n v="1440.8799999999999"/>
    <n v="4187.12"/>
  </r>
  <r>
    <s v="Wilone O'Kielt"/>
    <x v="2"/>
    <s v="Peanut Butter Cubes"/>
    <d v="2021-02-01T00:00:00"/>
    <n v="7133"/>
    <n v="441"/>
    <n v="1168.6499999999999"/>
    <n v="5964.35"/>
  </r>
  <r>
    <s v="Gunar Cockshoot"/>
    <x v="0"/>
    <s v="Milk Bars"/>
    <d v="2021-02-01T00:00:00"/>
    <n v="854"/>
    <n v="18"/>
    <n v="94.679999999999993"/>
    <n v="759.32"/>
  </r>
  <r>
    <s v="Marney O'Breen"/>
    <x v="1"/>
    <s v="Raspberry Choco"/>
    <d v="2021-02-01T00:00:00"/>
    <n v="4837"/>
    <n v="77"/>
    <n v="296.45"/>
    <n v="4540.55"/>
  </r>
  <r>
    <s v="Brien Boise"/>
    <x v="1"/>
    <s v="Spicy Special Slims"/>
    <d v="2021-02-01T00:00:00"/>
    <n v="3241"/>
    <n v="448"/>
    <n v="3682.5600000000004"/>
    <n v="-441.5600000000004"/>
  </r>
  <r>
    <s v="Wilone O'Kielt"/>
    <x v="5"/>
    <s v="Organic Choco Syrup"/>
    <d v="2021-02-01T00:00:00"/>
    <n v="14"/>
    <n v="129"/>
    <n v="1234.53"/>
    <n v="-1220.53"/>
  </r>
  <r>
    <s v="Marney O'Breen"/>
    <x v="3"/>
    <s v="Fruit &amp; Nut Bars"/>
    <d v="2021-02-01T00:00:00"/>
    <n v="2982"/>
    <n v="770"/>
    <n v="3649.8"/>
    <n v="-667.80000000000018"/>
  </r>
  <r>
    <s v="Dotty Strutley"/>
    <x v="2"/>
    <s v="Choco Coated Almonds"/>
    <d v="2021-02-01T00:00:00"/>
    <n v="1120"/>
    <n v="262"/>
    <n v="869.83999999999992"/>
    <n v="250.16000000000008"/>
  </r>
  <r>
    <s v="Dotty Strutley"/>
    <x v="3"/>
    <s v="Caramel Stuffed Bars"/>
    <d v="2021-02-01T00:00:00"/>
    <n v="1575"/>
    <n v="700"/>
    <n v="5901"/>
    <n v="-4326"/>
  </r>
  <r>
    <s v="Ches Bonnell"/>
    <x v="4"/>
    <s v="White Choc"/>
    <d v="2021-02-01T00:00:00"/>
    <n v="182"/>
    <n v="23"/>
    <n v="147.88999999999999"/>
    <n v="34.110000000000014"/>
  </r>
  <r>
    <s v="Dotty Strutley"/>
    <x v="2"/>
    <s v="Raspberry Choco"/>
    <d v="2021-02-01T00:00:00"/>
    <n v="1113"/>
    <n v="35"/>
    <n v="134.75"/>
    <n v="978.25"/>
  </r>
  <r>
    <s v="Marney O'Breen"/>
    <x v="1"/>
    <s v="Peanut Butter Cubes"/>
    <d v="2021-02-01T00:00:00"/>
    <n v="4613"/>
    <n v="170"/>
    <n v="450.5"/>
    <n v="4162.5"/>
  </r>
  <r>
    <s v="Wilone O'Kielt"/>
    <x v="0"/>
    <s v="Caramel Stuffed Bars"/>
    <d v="2021-02-01T00:00:00"/>
    <n v="882"/>
    <n v="209"/>
    <n v="1761.87"/>
    <n v="-879.86999999999989"/>
  </r>
  <r>
    <s v="Rafaelita Blaksland"/>
    <x v="0"/>
    <s v="Organic Choco Syrup"/>
    <d v="2021-02-01T00:00:00"/>
    <n v="693"/>
    <n v="9"/>
    <n v="86.13"/>
    <n v="606.87"/>
  </r>
  <r>
    <s v="Beverie Moffet"/>
    <x v="4"/>
    <s v="After Nines"/>
    <d v="2021-02-01T00:00:00"/>
    <n v="3556"/>
    <n v="24"/>
    <n v="245.52"/>
    <n v="3310.48"/>
  </r>
  <r>
    <s v="Rafaelita Blaksland"/>
    <x v="3"/>
    <s v="Organic Choco Syrup"/>
    <d v="2021-02-01T00:00:00"/>
    <n v="49"/>
    <n v="245"/>
    <n v="2344.65"/>
    <n v="-2295.65"/>
  </r>
  <r>
    <s v="Dotty Strutley"/>
    <x v="1"/>
    <s v="Almond Choco"/>
    <d v="2021-02-01T00:00:00"/>
    <n v="8288"/>
    <n v="185"/>
    <n v="952.75000000000011"/>
    <n v="7335.25"/>
  </r>
  <r>
    <s v="Kelci Walkden"/>
    <x v="0"/>
    <s v="Baker's Choco Chips"/>
    <d v="2021-02-01T00:00:00"/>
    <n v="1197"/>
    <n v="379"/>
    <n v="4703.3900000000003"/>
    <n v="-3506.3900000000003"/>
  </r>
  <r>
    <s v="Gigi Bohling"/>
    <x v="2"/>
    <s v="Choco Coated Almonds"/>
    <d v="2021-02-01T00:00:00"/>
    <n v="8218"/>
    <n v="250"/>
    <n v="830"/>
    <n v="7388"/>
  </r>
  <r>
    <s v="Dotty Strutley"/>
    <x v="5"/>
    <s v="Spicy Special Slims"/>
    <d v="2021-02-01T00:00:00"/>
    <n v="3689"/>
    <n v="128"/>
    <n v="1052.1600000000001"/>
    <n v="2636.84"/>
  </r>
  <r>
    <s v="Van Tuxwell"/>
    <x v="4"/>
    <s v="Fruit &amp; Nut Bars"/>
    <d v="2021-02-01T00:00:00"/>
    <n v="5089"/>
    <n v="283"/>
    <n v="1341.42"/>
    <n v="3747.58"/>
  </r>
  <r>
    <s v="Dennison Crosswaite"/>
    <x v="3"/>
    <s v="Almond Choco"/>
    <d v="2021-02-01T00:00:00"/>
    <n v="3507"/>
    <n v="130"/>
    <n v="669.5"/>
    <n v="2837.5"/>
  </r>
  <r>
    <s v="Camilla Castle"/>
    <x v="5"/>
    <s v="Raspberry Choco"/>
    <d v="2021-02-01T00:00:00"/>
    <n v="11102"/>
    <n v="654"/>
    <n v="2517.9"/>
    <n v="8584.1"/>
  </r>
  <r>
    <s v="Karlen McCaffrey"/>
    <x v="1"/>
    <s v="Caramel Stuffed Bars"/>
    <d v="2021-02-01T00:00:00"/>
    <n v="7518"/>
    <n v="327"/>
    <n v="2756.61"/>
    <n v="4761.3899999999994"/>
  </r>
  <r>
    <s v="Dotty Strutley"/>
    <x v="0"/>
    <s v="Baker's Choco Chips"/>
    <d v="2021-02-01T00:00:00"/>
    <n v="4907"/>
    <n v="189"/>
    <n v="2345.4900000000002"/>
    <n v="2561.5099999999998"/>
  </r>
  <r>
    <s v="Barr Faughny"/>
    <x v="4"/>
    <s v="Baker's Choco Chips"/>
    <d v="2021-02-01T00:00:00"/>
    <n v="6076"/>
    <n v="217"/>
    <n v="2692.9700000000003"/>
    <n v="3383.0299999999997"/>
  </r>
  <r>
    <s v="Ches Bonnell"/>
    <x v="3"/>
    <s v="Peanut Butter Cubes"/>
    <d v="2021-02-01T00:00:00"/>
    <n v="2737"/>
    <n v="548"/>
    <n v="1452.2"/>
    <n v="1284.8"/>
  </r>
  <r>
    <s v="Curtice Advani"/>
    <x v="1"/>
    <s v="85% Dark Bars"/>
    <d v="2021-02-01T00:00:00"/>
    <n v="8386"/>
    <n v="494"/>
    <n v="5191.9399999999996"/>
    <n v="3194.0600000000004"/>
  </r>
  <r>
    <s v="Brien Boise"/>
    <x v="4"/>
    <s v="50% Dark Bites"/>
    <d v="2021-02-01T00:00:00"/>
    <n v="8715"/>
    <n v="301"/>
    <n v="2251.48"/>
    <n v="6463.52"/>
  </r>
  <r>
    <s v="Andria Kimpton"/>
    <x v="2"/>
    <s v="After Nines"/>
    <d v="2021-02-01T00:00:00"/>
    <n v="3255"/>
    <n v="172"/>
    <n v="1759.5600000000002"/>
    <n v="1495.4399999999998"/>
  </r>
  <r>
    <s v="Gunar Cockshoot"/>
    <x v="0"/>
    <s v="Peanut Butter Cubes"/>
    <d v="2021-02-01T00:00:00"/>
    <n v="1792"/>
    <n v="150"/>
    <n v="397.5"/>
    <n v="1394.5"/>
  </r>
  <r>
    <s v="Brien Boise"/>
    <x v="1"/>
    <s v="Spicy Special Slims"/>
    <d v="2021-02-01T00:00:00"/>
    <n v="8904"/>
    <n v="308"/>
    <n v="2531.7600000000002"/>
    <n v="6372.24"/>
  </r>
  <r>
    <s v="Curtice Advani"/>
    <x v="2"/>
    <s v="Fruit &amp; Nut Bars"/>
    <d v="2021-02-02T00:00:00"/>
    <n v="5992"/>
    <n v="306"/>
    <n v="1450.44"/>
    <n v="4541.5599999999995"/>
  </r>
  <r>
    <s v="Madelene Upcott"/>
    <x v="3"/>
    <s v="After Nines"/>
    <d v="2021-02-02T00:00:00"/>
    <n v="903"/>
    <n v="238"/>
    <n v="2434.7400000000002"/>
    <n v="-1531.7400000000002"/>
  </r>
  <r>
    <s v="Rafaelita Blaksland"/>
    <x v="5"/>
    <s v="Drinking Coco"/>
    <d v="2021-02-02T00:00:00"/>
    <n v="3941"/>
    <n v="663"/>
    <n v="6590.2199999999993"/>
    <n v="-2649.2199999999993"/>
  </r>
  <r>
    <s v="Marney O'Breen"/>
    <x v="4"/>
    <s v="Organic Choco Syrup"/>
    <d v="2021-02-02T00:00:00"/>
    <n v="3024"/>
    <n v="175"/>
    <n v="1674.75"/>
    <n v="1349.25"/>
  </r>
  <r>
    <s v="Beverie Moffet"/>
    <x v="2"/>
    <s v="Raspberry Choco"/>
    <d v="2021-02-02T00:00:00"/>
    <n v="91"/>
    <n v="595"/>
    <n v="2290.75"/>
    <n v="-2199.75"/>
  </r>
  <r>
    <s v="Andria Kimpton"/>
    <x v="1"/>
    <s v="Milk Bars"/>
    <d v="2021-02-02T00:00:00"/>
    <n v="1085"/>
    <n v="458"/>
    <n v="2409.08"/>
    <n v="-1324.08"/>
  </r>
  <r>
    <s v="Husein Augar"/>
    <x v="5"/>
    <s v="Mint Chip Choco"/>
    <d v="2021-02-02T00:00:00"/>
    <n v="2905"/>
    <n v="25"/>
    <n v="143"/>
    <n v="2762"/>
  </r>
  <r>
    <s v="Curtice Advani"/>
    <x v="3"/>
    <s v="Spicy Special Slims"/>
    <d v="2021-02-02T00:00:00"/>
    <n v="5586"/>
    <n v="303"/>
    <n v="2490.6600000000003"/>
    <n v="3095.3399999999997"/>
  </r>
  <r>
    <s v="Dennison Crosswaite"/>
    <x v="3"/>
    <s v="Mint Chip Choco"/>
    <d v="2021-02-02T00:00:00"/>
    <n v="5306"/>
    <n v="390"/>
    <n v="2230.7999999999997"/>
    <n v="3075.2000000000003"/>
  </r>
  <r>
    <s v="Ches Bonnell"/>
    <x v="0"/>
    <s v="Raspberry Choco"/>
    <d v="2021-02-02T00:00:00"/>
    <n v="2877"/>
    <n v="249"/>
    <n v="958.65"/>
    <n v="1918.35"/>
  </r>
  <r>
    <s v="Wilone O'Kielt"/>
    <x v="3"/>
    <s v="99% Dark &amp; Pure"/>
    <d v="2021-02-02T00:00:00"/>
    <n v="490"/>
    <n v="99"/>
    <n v="765.2700000000001"/>
    <n v="-275.2700000000001"/>
  </r>
  <r>
    <s v="Rafaelita Blaksland"/>
    <x v="4"/>
    <s v="85% Dark Bars"/>
    <d v="2021-02-02T00:00:00"/>
    <n v="2212"/>
    <n v="11"/>
    <n v="115.61"/>
    <n v="2096.39"/>
  </r>
  <r>
    <s v="Gigi Bohling"/>
    <x v="0"/>
    <s v="Eclairs"/>
    <d v="2021-02-02T00:00:00"/>
    <n v="3885"/>
    <n v="102"/>
    <n v="643.62"/>
    <n v="3241.38"/>
  </r>
  <r>
    <s v="Dennison Crosswaite"/>
    <x v="5"/>
    <s v="99% Dark &amp; Pure"/>
    <d v="2021-02-02T00:00:00"/>
    <n v="5992"/>
    <n v="263"/>
    <n v="2032.99"/>
    <n v="3959.01"/>
  </r>
  <r>
    <s v="Rafaelita Blaksland"/>
    <x v="4"/>
    <s v="Orange Choco"/>
    <d v="2021-02-02T00:00:00"/>
    <n v="140"/>
    <n v="150"/>
    <n v="552"/>
    <n v="-412"/>
  </r>
  <r>
    <s v="Beverie Moffet"/>
    <x v="0"/>
    <s v="Choco Coated Almonds"/>
    <d v="2021-02-02T00:00:00"/>
    <n v="3913"/>
    <n v="12"/>
    <n v="39.839999999999996"/>
    <n v="3873.16"/>
  </r>
  <r>
    <s v="Madelene Upcott"/>
    <x v="0"/>
    <s v="Manuka Honey Choco"/>
    <d v="2021-02-02T00:00:00"/>
    <n v="2373"/>
    <n v="426"/>
    <n v="2896.7999999999997"/>
    <n v="-523.79999999999973"/>
  </r>
  <r>
    <s v="Rafaelita Blaksland"/>
    <x v="2"/>
    <s v="Drinking Coco"/>
    <d v="2021-02-02T00:00:00"/>
    <n v="5054"/>
    <n v="124"/>
    <n v="1232.56"/>
    <n v="3821.44"/>
  </r>
  <r>
    <s v="Madelene Upcott"/>
    <x v="1"/>
    <s v="Baker's Choco Chips"/>
    <d v="2021-02-02T00:00:00"/>
    <n v="1652"/>
    <n v="49"/>
    <n v="608.09"/>
    <n v="1043.9099999999999"/>
  </r>
  <r>
    <s v="Wilone O'Kielt"/>
    <x v="0"/>
    <s v="Milk Bars"/>
    <d v="2021-02-02T00:00:00"/>
    <n v="2947"/>
    <n v="42"/>
    <n v="220.92"/>
    <n v="2726.08"/>
  </r>
  <r>
    <s v="Marney O'Breen"/>
    <x v="1"/>
    <s v="Almond Choco"/>
    <d v="2021-02-02T00:00:00"/>
    <n v="5040"/>
    <n v="158"/>
    <n v="813.7"/>
    <n v="4226.3"/>
  </r>
  <r>
    <s v="Mallorie Waber"/>
    <x v="3"/>
    <s v="Peanut Butter Cubes"/>
    <d v="2021-02-02T00:00:00"/>
    <n v="7021"/>
    <n v="541"/>
    <n v="1433.6499999999999"/>
    <n v="5587.35"/>
  </r>
  <r>
    <s v="Gigi Bohling"/>
    <x v="0"/>
    <s v="Drinking Coco"/>
    <d v="2021-02-02T00:00:00"/>
    <n v="8967"/>
    <n v="374"/>
    <n v="3717.56"/>
    <n v="5249.4400000000005"/>
  </r>
  <r>
    <s v="Jehu Rudeforth"/>
    <x v="4"/>
    <s v="After Nines"/>
    <d v="2021-02-02T00:00:00"/>
    <n v="4620"/>
    <n v="210"/>
    <n v="2148.3000000000002"/>
    <n v="2471.6999999999998"/>
  </r>
  <r>
    <s v="Karlen McCaffrey"/>
    <x v="0"/>
    <s v="Orange Choco"/>
    <d v="2021-02-02T00:00:00"/>
    <n v="15645"/>
    <n v="1330"/>
    <n v="4894.4000000000005"/>
    <n v="10750.599999999999"/>
  </r>
  <r>
    <s v="Camilla Castle"/>
    <x v="4"/>
    <s v="After Nines"/>
    <d v="2021-02-02T00:00:00"/>
    <n v="5873"/>
    <n v="267"/>
    <n v="2731.4100000000003"/>
    <n v="3141.5899999999997"/>
  </r>
  <r>
    <s v="Andria Kimpton"/>
    <x v="1"/>
    <s v="85% Dark Bars"/>
    <d v="2021-02-02T00:00:00"/>
    <n v="6195"/>
    <n v="564"/>
    <n v="5927.64"/>
    <n v="267.35999999999967"/>
  </r>
  <r>
    <s v="Gunar Cockshoot"/>
    <x v="0"/>
    <s v="Caramel Stuffed Bars"/>
    <d v="2021-02-02T00:00:00"/>
    <n v="1274"/>
    <n v="51"/>
    <n v="429.93"/>
    <n v="844.06999999999994"/>
  </r>
  <r>
    <s v="Rafaelita Blaksland"/>
    <x v="3"/>
    <s v="White Choc"/>
    <d v="2021-02-02T00:00:00"/>
    <n v="17976"/>
    <n v="1820"/>
    <n v="11702.6"/>
    <n v="6273.4"/>
  </r>
  <r>
    <s v="Ches Bonnell"/>
    <x v="5"/>
    <s v="Orange Choco"/>
    <d v="2021-02-02T00:00:00"/>
    <n v="616"/>
    <n v="39"/>
    <n v="143.52000000000001"/>
    <n v="472.48"/>
  </r>
  <r>
    <s v="Van Tuxwell"/>
    <x v="1"/>
    <s v="Drinking Coco"/>
    <d v="2021-02-02T00:00:00"/>
    <n v="1729"/>
    <n v="62"/>
    <n v="616.28"/>
    <n v="1112.72"/>
  </r>
  <r>
    <s v="Wilone O'Kielt"/>
    <x v="0"/>
    <s v="Choco Coated Almonds"/>
    <d v="2021-02-03T00:00:00"/>
    <n v="2128"/>
    <n v="235"/>
    <n v="780.19999999999993"/>
    <n v="1347.8000000000002"/>
  </r>
  <r>
    <s v="Kaine Padly"/>
    <x v="3"/>
    <s v="Spicy Special Slims"/>
    <d v="2021-02-03T00:00:00"/>
    <n v="2716"/>
    <n v="97"/>
    <n v="797.34"/>
    <n v="1918.6599999999999"/>
  </r>
  <r>
    <s v="Oby Sorrel"/>
    <x v="1"/>
    <s v="Fruit &amp; Nut Bars"/>
    <d v="2021-02-03T00:00:00"/>
    <n v="392"/>
    <n v="64"/>
    <n v="303.36"/>
    <n v="88.639999999999986"/>
  </r>
  <r>
    <s v="Barr Faughny"/>
    <x v="1"/>
    <s v="70% Dark Bites"/>
    <d v="2021-02-03T00:00:00"/>
    <n v="1148"/>
    <n v="318"/>
    <n v="1602.72"/>
    <n v="-454.72"/>
  </r>
  <r>
    <s v="Rafaelita Blaksland"/>
    <x v="2"/>
    <s v="85% Dark Bars"/>
    <d v="2021-02-03T00:00:00"/>
    <n v="9632"/>
    <n v="770"/>
    <n v="8092.7"/>
    <n v="1539.3000000000002"/>
  </r>
  <r>
    <s v="Jan Morforth"/>
    <x v="0"/>
    <s v="Peanut Butter Cubes"/>
    <d v="2021-02-03T00:00:00"/>
    <n v="3983"/>
    <n v="290"/>
    <n v="768.5"/>
    <n v="3214.5"/>
  </r>
  <r>
    <s v="Brien Boise"/>
    <x v="5"/>
    <s v="After Nines"/>
    <d v="2021-02-03T00:00:00"/>
    <n v="476"/>
    <n v="458"/>
    <n v="4685.34"/>
    <n v="-4209.34"/>
  </r>
  <r>
    <s v="Curtice Advani"/>
    <x v="1"/>
    <s v="Eclairs"/>
    <d v="2021-02-03T00:00:00"/>
    <n v="6783"/>
    <n v="246"/>
    <n v="1552.26"/>
    <n v="5230.74"/>
  </r>
  <r>
    <s v="Kaine Padly"/>
    <x v="2"/>
    <s v="Baker's Choco Chips"/>
    <d v="2021-02-03T00:00:00"/>
    <n v="9233"/>
    <n v="119"/>
    <n v="1476.79"/>
    <n v="7756.21"/>
  </r>
  <r>
    <s v="Barr Faughny"/>
    <x v="0"/>
    <s v="85% Dark Bars"/>
    <d v="2021-02-03T00:00:00"/>
    <n v="12222"/>
    <n v="180"/>
    <n v="1891.8"/>
    <n v="10330.200000000001"/>
  </r>
  <r>
    <s v="Barr Faughny"/>
    <x v="4"/>
    <s v="Mint Chip Choco"/>
    <d v="2021-02-03T00:00:00"/>
    <n v="5397"/>
    <n v="70"/>
    <n v="400.4"/>
    <n v="4996.6000000000004"/>
  </r>
  <r>
    <s v="Wilone O'Kielt"/>
    <x v="0"/>
    <s v="Peanut Butter Cubes"/>
    <d v="2021-02-03T00:00:00"/>
    <n v="4830"/>
    <n v="284"/>
    <n v="752.6"/>
    <n v="4077.4"/>
  </r>
  <r>
    <s v="Barr Faughny"/>
    <x v="1"/>
    <s v="Choco Coated Almonds"/>
    <d v="2021-02-03T00:00:00"/>
    <n v="5845"/>
    <n v="358"/>
    <n v="1188.56"/>
    <n v="4656.4400000000005"/>
  </r>
  <r>
    <s v="Karlen McCaffrey"/>
    <x v="2"/>
    <s v="Baker's Choco Chips"/>
    <d v="2021-02-03T00:00:00"/>
    <n v="1113"/>
    <n v="23"/>
    <n v="285.43"/>
    <n v="827.56999999999994"/>
  </r>
  <r>
    <s v="Kaine Padly"/>
    <x v="3"/>
    <s v="Caramel Stuffed Bars"/>
    <d v="2021-02-03T00:00:00"/>
    <n v="672"/>
    <n v="671"/>
    <n v="5656.53"/>
    <n v="-4984.53"/>
  </r>
  <r>
    <s v="Jan Morforth"/>
    <x v="3"/>
    <s v="85% Dark Bars"/>
    <d v="2021-02-03T00:00:00"/>
    <n v="6986"/>
    <n v="499"/>
    <n v="5244.49"/>
    <n v="1741.5100000000002"/>
  </r>
  <r>
    <s v="Oby Sorrel"/>
    <x v="1"/>
    <s v="Manuka Honey Choco"/>
    <d v="2021-02-03T00:00:00"/>
    <n v="20167"/>
    <n v="1120"/>
    <n v="7616"/>
    <n v="12551"/>
  </r>
  <r>
    <s v="Gunar Cockshoot"/>
    <x v="1"/>
    <s v="Peanut Butter Cubes"/>
    <d v="2021-02-03T00:00:00"/>
    <n v="3976"/>
    <n v="663"/>
    <n v="1756.95"/>
    <n v="2219.0500000000002"/>
  </r>
  <r>
    <s v="Wilone O'Kielt"/>
    <x v="2"/>
    <s v="Caramel Stuffed Bars"/>
    <d v="2021-02-03T00:00:00"/>
    <n v="4984"/>
    <n v="217"/>
    <n v="1829.31"/>
    <n v="3154.69"/>
  </r>
  <r>
    <s v="Beverie Moffet"/>
    <x v="1"/>
    <s v="Fruit &amp; Nut Bars"/>
    <d v="2021-02-03T00:00:00"/>
    <n v="7259"/>
    <n v="427"/>
    <n v="2023.98"/>
    <n v="5235.0200000000004"/>
  </r>
  <r>
    <s v="Karlen McCaffrey"/>
    <x v="0"/>
    <s v="Manuka Honey Choco"/>
    <d v="2021-02-03T00:00:00"/>
    <n v="7238"/>
    <n v="381"/>
    <n v="2590.7999999999997"/>
    <n v="4647.2000000000007"/>
  </r>
  <r>
    <s v="Wilone O'Kielt"/>
    <x v="1"/>
    <s v="Spicy Special Slims"/>
    <d v="2021-02-03T00:00:00"/>
    <n v="4004"/>
    <n v="161"/>
    <n v="1323.42"/>
    <n v="2680.58"/>
  </r>
  <r>
    <s v="Van Tuxwell"/>
    <x v="3"/>
    <s v="Eclairs"/>
    <d v="2021-02-03T00:00:00"/>
    <n v="1372"/>
    <n v="48"/>
    <n v="302.88"/>
    <n v="1069.1199999999999"/>
  </r>
  <r>
    <s v="Roddy Speechley"/>
    <x v="4"/>
    <s v="Choco Coated Almonds"/>
    <d v="2021-02-03T00:00:00"/>
    <n v="2226"/>
    <n v="83"/>
    <n v="275.56"/>
    <n v="1950.44"/>
  </r>
  <r>
    <s v="Roddy Speechley"/>
    <x v="5"/>
    <s v="85% Dark Bars"/>
    <d v="2021-02-03T00:00:00"/>
    <n v="182"/>
    <n v="23"/>
    <n v="241.73"/>
    <n v="-59.72999999999999"/>
  </r>
  <r>
    <s v="Gigi Bohling"/>
    <x v="5"/>
    <s v="Spicy Special Slims"/>
    <d v="2021-02-04T00:00:00"/>
    <n v="1442"/>
    <n v="454"/>
    <n v="3731.88"/>
    <n v="-2289.88"/>
  </r>
  <r>
    <s v="Gigi Bohling"/>
    <x v="4"/>
    <s v="After Nines"/>
    <d v="2021-02-04T00:00:00"/>
    <n v="8050"/>
    <n v="170"/>
    <n v="1739.1000000000001"/>
    <n v="6310.9"/>
  </r>
  <r>
    <s v="Beverie Moffet"/>
    <x v="0"/>
    <s v="Fruit &amp; Nut Bars"/>
    <d v="2021-02-04T00:00:00"/>
    <n v="6419"/>
    <n v="198"/>
    <n v="938.5200000000001"/>
    <n v="5480.48"/>
  </r>
  <r>
    <s v="Kaine Padly"/>
    <x v="4"/>
    <s v="Almond Choco"/>
    <d v="2021-02-04T00:00:00"/>
    <n v="5516"/>
    <n v="20"/>
    <n v="103"/>
    <n v="5413"/>
  </r>
  <r>
    <s v="Wilone O'Kielt"/>
    <x v="0"/>
    <s v="Almond Choco"/>
    <d v="2021-02-04T00:00:00"/>
    <n v="6685"/>
    <n v="840"/>
    <n v="4326"/>
    <n v="2359"/>
  </r>
  <r>
    <s v="Brien Boise"/>
    <x v="2"/>
    <s v="Orange Choco"/>
    <d v="2021-02-04T00:00:00"/>
    <n v="1120"/>
    <n v="152"/>
    <n v="559.36"/>
    <n v="560.64"/>
  </r>
  <r>
    <s v="Andria Kimpton"/>
    <x v="5"/>
    <s v="After Nines"/>
    <d v="2021-02-04T00:00:00"/>
    <n v="5936"/>
    <n v="268"/>
    <n v="2741.6400000000003"/>
    <n v="3194.3599999999997"/>
  </r>
  <r>
    <s v="Dennison Crosswaite"/>
    <x v="5"/>
    <s v="Spicy Special Slims"/>
    <d v="2021-02-04T00:00:00"/>
    <n v="5789"/>
    <n v="305"/>
    <n v="2507.1000000000004"/>
    <n v="3281.8999999999996"/>
  </r>
  <r>
    <s v="Dotty Strutley"/>
    <x v="2"/>
    <s v="99% Dark &amp; Pure"/>
    <d v="2021-02-04T00:00:00"/>
    <n v="4130"/>
    <n v="63"/>
    <n v="486.99"/>
    <n v="3643.01"/>
  </r>
  <r>
    <s v="Oby Sorrel"/>
    <x v="2"/>
    <s v="Smooth Sliky Salty"/>
    <d v="2021-02-04T00:00:00"/>
    <n v="343"/>
    <n v="165"/>
    <n v="455.4"/>
    <n v="-112.39999999999998"/>
  </r>
  <r>
    <s v="Gigi Bohling"/>
    <x v="0"/>
    <s v="After Nines"/>
    <d v="2021-02-04T00:00:00"/>
    <n v="6230"/>
    <n v="46"/>
    <n v="470.58000000000004"/>
    <n v="5759.42"/>
  </r>
  <r>
    <s v="Brien Boise"/>
    <x v="0"/>
    <s v="Manuka Honey Choco"/>
    <d v="2021-02-04T00:00:00"/>
    <n v="231"/>
    <n v="230"/>
    <n v="1564"/>
    <n v="-1333"/>
  </r>
  <r>
    <s v="Gunar Cockshoot"/>
    <x v="1"/>
    <s v="Fruit &amp; Nut Bars"/>
    <d v="2021-02-04T00:00:00"/>
    <n v="7518"/>
    <n v="97"/>
    <n v="459.78000000000003"/>
    <n v="7058.22"/>
  </r>
  <r>
    <s v="Karlen McCaffrey"/>
    <x v="4"/>
    <s v="Smooth Sliky Salty"/>
    <d v="2021-02-04T00:00:00"/>
    <n v="7091"/>
    <n v="337"/>
    <n v="930.11999999999989"/>
    <n v="6160.88"/>
  </r>
  <r>
    <s v="Gigi Bohling"/>
    <x v="2"/>
    <s v="Manuka Honey Choco"/>
    <d v="2021-02-04T00:00:00"/>
    <n v="1267"/>
    <n v="318"/>
    <n v="2162.4"/>
    <n v="-895.40000000000009"/>
  </r>
  <r>
    <s v="Ches Bonnell"/>
    <x v="4"/>
    <s v="Eclairs"/>
    <d v="2021-02-04T00:00:00"/>
    <n v="3213"/>
    <n v="308"/>
    <n v="1943.4799999999998"/>
    <n v="1269.5200000000002"/>
  </r>
  <r>
    <s v="Ches Bonnell"/>
    <x v="1"/>
    <s v="Spicy Special Slims"/>
    <d v="2021-02-04T00:00:00"/>
    <n v="3255"/>
    <n v="322"/>
    <n v="2646.84"/>
    <n v="608.15999999999985"/>
  </r>
  <r>
    <s v="Gigi Bohling"/>
    <x v="1"/>
    <s v="Raspberry Choco"/>
    <d v="2021-02-04T00:00:00"/>
    <n v="13398"/>
    <n v="268"/>
    <n v="1031.8"/>
    <n v="12366.2"/>
  </r>
  <r>
    <s v="Karlen McCaffrey"/>
    <x v="0"/>
    <s v="Smooth Sliky Salty"/>
    <d v="2021-02-04T00:00:00"/>
    <n v="2275"/>
    <n v="188"/>
    <n v="518.88"/>
    <n v="1756.12"/>
  </r>
  <r>
    <s v="Gunar Cockshoot"/>
    <x v="2"/>
    <s v="Choco Coated Almonds"/>
    <d v="2021-02-04T00:00:00"/>
    <n v="2779"/>
    <n v="321"/>
    <n v="1065.72"/>
    <n v="1713.28"/>
  </r>
  <r>
    <s v="Barr Faughny"/>
    <x v="3"/>
    <s v="Smooth Sliky Salty"/>
    <d v="2021-02-04T00:00:00"/>
    <n v="427"/>
    <n v="129"/>
    <n v="356.03999999999996"/>
    <n v="70.960000000000036"/>
  </r>
  <r>
    <s v="Kelci Walkden"/>
    <x v="4"/>
    <s v="Mint Chip Choco"/>
    <d v="2021-02-04T00:00:00"/>
    <n v="2037"/>
    <n v="31"/>
    <n v="177.32"/>
    <n v="1859.68"/>
  </r>
  <r>
    <s v="Kelci Walkden"/>
    <x v="3"/>
    <s v="Fruit &amp; Nut Bars"/>
    <d v="2021-02-04T00:00:00"/>
    <n v="2576"/>
    <n v="253"/>
    <n v="1199.22"/>
    <n v="1376.78"/>
  </r>
  <r>
    <s v="Kaine Padly"/>
    <x v="2"/>
    <s v="Spicy Special Slims"/>
    <d v="2021-02-04T00:00:00"/>
    <n v="3948"/>
    <n v="168"/>
    <n v="1380.96"/>
    <n v="2567.04"/>
  </r>
  <r>
    <s v="Madelene Upcott"/>
    <x v="0"/>
    <s v="85% Dark Bars"/>
    <d v="2021-02-04T00:00:00"/>
    <n v="1386"/>
    <n v="413"/>
    <n v="4340.63"/>
    <n v="-2954.63"/>
  </r>
  <r>
    <s v="Curtice Advani"/>
    <x v="5"/>
    <s v="Spicy Special Slims"/>
    <d v="2021-02-04T00:00:00"/>
    <n v="3724"/>
    <n v="431"/>
    <n v="3542.82"/>
    <n v="181.17999999999984"/>
  </r>
  <r>
    <s v="Dotty Strutley"/>
    <x v="0"/>
    <s v="Raspberry Choco"/>
    <d v="2021-02-04T00:00:00"/>
    <n v="2177"/>
    <n v="219"/>
    <n v="843.15"/>
    <n v="1333.85"/>
  </r>
  <r>
    <s v="Oby Sorrel"/>
    <x v="2"/>
    <s v="Manuka Honey Choco"/>
    <d v="2021-02-04T00:00:00"/>
    <n v="6531"/>
    <n v="373"/>
    <n v="2536.4"/>
    <n v="3994.6"/>
  </r>
  <r>
    <s v="Dennison Crosswaite"/>
    <x v="0"/>
    <s v="85% Dark Bars"/>
    <d v="2021-02-04T00:00:00"/>
    <n v="714"/>
    <n v="88"/>
    <n v="924.88"/>
    <n v="-210.88"/>
  </r>
  <r>
    <s v="Husein Augar"/>
    <x v="2"/>
    <s v="Orange Choco"/>
    <d v="2021-02-04T00:00:00"/>
    <n v="616"/>
    <n v="338"/>
    <n v="1243.8400000000001"/>
    <n v="-627.84000000000015"/>
  </r>
  <r>
    <s v="Oby Sorrel"/>
    <x v="2"/>
    <s v="Baker's Choco Chips"/>
    <d v="2021-02-04T00:00:00"/>
    <n v="11144"/>
    <n v="127"/>
    <n v="1576.07"/>
    <n v="9567.93"/>
  </r>
  <r>
    <s v="Karlen McCaffrey"/>
    <x v="0"/>
    <s v="Fruit &amp; Nut Bars"/>
    <d v="2021-02-04T00:00:00"/>
    <n v="5544"/>
    <n v="175"/>
    <n v="829.5"/>
    <n v="4714.5"/>
  </r>
  <r>
    <s v="Rafaelita Blaksland"/>
    <x v="5"/>
    <s v="Eclairs"/>
    <d v="2021-02-04T00:00:00"/>
    <n v="2611"/>
    <n v="24"/>
    <n v="151.44"/>
    <n v="2459.56"/>
  </r>
  <r>
    <s v="Gunar Cockshoot"/>
    <x v="1"/>
    <s v="99% Dark &amp; Pure"/>
    <d v="2021-02-04T00:00:00"/>
    <n v="6041"/>
    <n v="22"/>
    <n v="170.06"/>
    <n v="5870.94"/>
  </r>
  <r>
    <s v="Andria Kimpton"/>
    <x v="1"/>
    <s v="After Nines"/>
    <d v="2021-02-04T00:00:00"/>
    <n v="441"/>
    <n v="545"/>
    <n v="5575.35"/>
    <n v="-5134.3500000000004"/>
  </r>
  <r>
    <s v="Jan Morforth"/>
    <x v="3"/>
    <s v="Spicy Special Slims"/>
    <d v="2021-02-04T00:00:00"/>
    <n v="3948"/>
    <n v="308"/>
    <n v="2531.7600000000002"/>
    <n v="1416.2399999999998"/>
  </r>
  <r>
    <s v="Karlen McCaffrey"/>
    <x v="4"/>
    <s v="99% Dark &amp; Pure"/>
    <d v="2021-02-04T00:00:00"/>
    <n v="301"/>
    <n v="258"/>
    <n v="1994.3400000000001"/>
    <n v="-1693.3400000000001"/>
  </r>
  <r>
    <s v="Gunar Cockshoot"/>
    <x v="0"/>
    <s v="Almond Choco"/>
    <d v="2021-02-04T00:00:00"/>
    <n v="1414"/>
    <n v="148"/>
    <n v="762.2"/>
    <n v="651.79999999999995"/>
  </r>
  <r>
    <s v="Gunar Cockshoot"/>
    <x v="5"/>
    <s v="Mint Chip Choco"/>
    <d v="2021-02-04T00:00:00"/>
    <n v="8890"/>
    <n v="371"/>
    <n v="2122.12"/>
    <n v="6767.88"/>
  </r>
  <r>
    <s v="Rafaelita Blaksland"/>
    <x v="0"/>
    <s v="Eclairs"/>
    <d v="2021-02-04T00:00:00"/>
    <n v="1372"/>
    <n v="46"/>
    <n v="290.26"/>
    <n v="1081.74"/>
  </r>
  <r>
    <s v="Van Tuxwell"/>
    <x v="5"/>
    <s v="Caramel Stuffed Bars"/>
    <d v="2021-02-04T00:00:00"/>
    <n v="10710"/>
    <n v="595"/>
    <n v="5015.8499999999995"/>
    <n v="5694.1500000000005"/>
  </r>
  <r>
    <s v="Beverie Moffet"/>
    <x v="4"/>
    <s v="Mint Chip Choco"/>
    <d v="2021-02-05T00:00:00"/>
    <n v="4900"/>
    <n v="53"/>
    <n v="303.15999999999997"/>
    <n v="4596.84"/>
  </r>
  <r>
    <s v="Gunar Cockshoot"/>
    <x v="3"/>
    <s v="Spicy Special Slims"/>
    <d v="2021-02-05T00:00:00"/>
    <n v="9485"/>
    <n v="52"/>
    <n v="427.44000000000005"/>
    <n v="9057.56"/>
  </r>
  <r>
    <s v="Husein Augar"/>
    <x v="3"/>
    <s v="Caramel Stuffed Bars"/>
    <d v="2021-02-05T00:00:00"/>
    <n v="2100"/>
    <n v="227"/>
    <n v="1913.61"/>
    <n v="186.3900000000001"/>
  </r>
  <r>
    <s v="Kelci Walkden"/>
    <x v="0"/>
    <s v="Manuka Honey Choco"/>
    <d v="2021-02-05T00:00:00"/>
    <n v="2863"/>
    <n v="22"/>
    <n v="149.6"/>
    <n v="2713.4"/>
  </r>
  <r>
    <s v="Husein Augar"/>
    <x v="5"/>
    <s v="85% Dark Bars"/>
    <d v="2021-02-05T00:00:00"/>
    <n v="6272"/>
    <n v="131"/>
    <n v="1376.81"/>
    <n v="4895.1900000000005"/>
  </r>
  <r>
    <s v="Barr Faughny"/>
    <x v="5"/>
    <s v="Caramel Stuffed Bars"/>
    <d v="2021-02-05T00:00:00"/>
    <n v="5327"/>
    <n v="16"/>
    <n v="134.88"/>
    <n v="5192.12"/>
  </r>
  <r>
    <s v="Marney O'Breen"/>
    <x v="0"/>
    <s v="Almond Choco"/>
    <d v="2021-02-05T00:00:00"/>
    <n v="644"/>
    <n v="25"/>
    <n v="128.75"/>
    <n v="515.25"/>
  </r>
  <r>
    <s v="Oby Sorrel"/>
    <x v="4"/>
    <s v="50% Dark Bites"/>
    <d v="2021-02-05T00:00:00"/>
    <n v="2191"/>
    <n v="474"/>
    <n v="3545.52"/>
    <n v="-1354.52"/>
  </r>
  <r>
    <s v="Gigi Bohling"/>
    <x v="1"/>
    <s v="Almond Choco"/>
    <d v="2021-02-05T00:00:00"/>
    <n v="280"/>
    <n v="564"/>
    <n v="2904.6000000000004"/>
    <n v="-2624.6000000000004"/>
  </r>
  <r>
    <s v="Ches Bonnell"/>
    <x v="1"/>
    <s v="Manuka Honey Choco"/>
    <d v="2021-02-05T00:00:00"/>
    <n v="5509"/>
    <n v="66"/>
    <n v="448.8"/>
    <n v="5060.2"/>
  </r>
  <r>
    <s v="Gigi Bohling"/>
    <x v="3"/>
    <s v="Organic Choco Syrup"/>
    <d v="2021-02-05T00:00:00"/>
    <n v="9331"/>
    <n v="374"/>
    <n v="3579.1800000000003"/>
    <n v="5751.82"/>
  </r>
  <r>
    <s v="Wilone O'Kielt"/>
    <x v="3"/>
    <s v="Caramel Stuffed Bars"/>
    <d v="2021-02-05T00:00:00"/>
    <n v="16520"/>
    <n v="661"/>
    <n v="5572.23"/>
    <n v="10947.77"/>
  </r>
  <r>
    <s v="Gigi Bohling"/>
    <x v="1"/>
    <s v="Drinking Coco"/>
    <d v="2021-02-05T00:00:00"/>
    <n v="371"/>
    <n v="13"/>
    <n v="129.22"/>
    <n v="241.78"/>
  </r>
  <r>
    <s v="Gigi Bohling"/>
    <x v="2"/>
    <s v="After Nines"/>
    <d v="2021-02-05T00:00:00"/>
    <n v="3353"/>
    <n v="177"/>
    <n v="1810.71"/>
    <n v="1542.29"/>
  </r>
  <r>
    <s v="Beverie Moffet"/>
    <x v="4"/>
    <s v="Milk Bars"/>
    <d v="2021-02-05T00:00:00"/>
    <n v="9548"/>
    <n v="597"/>
    <n v="3140.22"/>
    <n v="6407.7800000000007"/>
  </r>
  <r>
    <s v="Van Tuxwell"/>
    <x v="3"/>
    <s v="Mint Chip Choco"/>
    <d v="2021-02-05T00:00:00"/>
    <n v="1407"/>
    <n v="75"/>
    <n v="429"/>
    <n v="978"/>
  </r>
  <r>
    <s v="Gigi Bohling"/>
    <x v="0"/>
    <s v="99% Dark &amp; Pure"/>
    <d v="2021-02-05T00:00:00"/>
    <n v="10780"/>
    <n v="469"/>
    <n v="3625.3700000000003"/>
    <n v="7154.6299999999992"/>
  </r>
  <r>
    <s v="Roddy Speechley"/>
    <x v="0"/>
    <s v="Almond Choco"/>
    <d v="2021-02-05T00:00:00"/>
    <n v="7343"/>
    <n v="272"/>
    <n v="1400.8000000000002"/>
    <n v="5942.2"/>
  </r>
  <r>
    <s v="Karlen McCaffrey"/>
    <x v="4"/>
    <s v="Caramel Stuffed Bars"/>
    <d v="2021-02-08T00:00:00"/>
    <n v="301"/>
    <n v="305"/>
    <n v="2571.15"/>
    <n v="-2270.15"/>
  </r>
  <r>
    <s v="Oby Sorrel"/>
    <x v="0"/>
    <s v="White Choc"/>
    <d v="2021-02-08T00:00:00"/>
    <n v="5068"/>
    <n v="318"/>
    <n v="2044.74"/>
    <n v="3023.26"/>
  </r>
  <r>
    <s v="Kelci Walkden"/>
    <x v="4"/>
    <s v="Organic Choco Syrup"/>
    <d v="2021-02-08T00:00:00"/>
    <n v="2709"/>
    <n v="39"/>
    <n v="373.23"/>
    <n v="2335.77"/>
  </r>
  <r>
    <s v="Rafaelita Blaksland"/>
    <x v="0"/>
    <s v="White Choc"/>
    <d v="2021-02-08T00:00:00"/>
    <n v="2737"/>
    <n v="40"/>
    <n v="257.2"/>
    <n v="2479.8000000000002"/>
  </r>
  <r>
    <s v="Beverie Moffet"/>
    <x v="2"/>
    <s v="Drinking Coco"/>
    <d v="2021-02-08T00:00:00"/>
    <n v="4648"/>
    <n v="104"/>
    <n v="1033.76"/>
    <n v="3614.24"/>
  </r>
  <r>
    <s v="Jan Morforth"/>
    <x v="1"/>
    <s v="70% Dark Bites"/>
    <d v="2021-02-08T00:00:00"/>
    <n v="8764"/>
    <n v="262"/>
    <n v="1320.48"/>
    <n v="7443.52"/>
  </r>
  <r>
    <s v="Wilone O'Kielt"/>
    <x v="3"/>
    <s v="Caramel Stuffed Bars"/>
    <d v="2021-02-08T00:00:00"/>
    <n v="5145"/>
    <n v="376"/>
    <n v="3169.68"/>
    <n v="1975.3200000000002"/>
  </r>
  <r>
    <s v="Oby Sorrel"/>
    <x v="2"/>
    <s v="Milk Bars"/>
    <d v="2021-02-08T00:00:00"/>
    <n v="1918"/>
    <n v="390"/>
    <n v="2051.4"/>
    <n v="-133.40000000000009"/>
  </r>
  <r>
    <s v="Marney O'Breen"/>
    <x v="5"/>
    <s v="70% Dark Bites"/>
    <d v="2021-02-08T00:00:00"/>
    <n v="4396"/>
    <n v="674"/>
    <n v="3396.96"/>
    <n v="999.04"/>
  </r>
  <r>
    <s v="Ches Bonnell"/>
    <x v="5"/>
    <s v="Fruit &amp; Nut Bars"/>
    <d v="2021-02-08T00:00:00"/>
    <n v="7420"/>
    <n v="83"/>
    <n v="393.42"/>
    <n v="7026.58"/>
  </r>
  <r>
    <s v="Barr Faughny"/>
    <x v="4"/>
    <s v="Fruit &amp; Nut Bars"/>
    <d v="2021-02-08T00:00:00"/>
    <n v="5292"/>
    <n v="500"/>
    <n v="2370"/>
    <n v="2922"/>
  </r>
  <r>
    <s v="Gigi Bohling"/>
    <x v="2"/>
    <s v="Smooth Sliky Salty"/>
    <d v="2021-02-08T00:00:00"/>
    <n v="3787"/>
    <n v="236"/>
    <n v="651.3599999999999"/>
    <n v="3135.6400000000003"/>
  </r>
  <r>
    <s v="Beverie Moffet"/>
    <x v="0"/>
    <s v="Organic Choco Syrup"/>
    <d v="2021-02-08T00:00:00"/>
    <n v="581"/>
    <n v="19"/>
    <n v="181.83"/>
    <n v="399.16999999999996"/>
  </r>
  <r>
    <s v="Ches Bonnell"/>
    <x v="1"/>
    <s v="Drinking Coco"/>
    <d v="2021-02-08T00:00:00"/>
    <n v="4900"/>
    <n v="154"/>
    <n v="1530.76"/>
    <n v="3369.24"/>
  </r>
  <r>
    <s v="Roddy Speechley"/>
    <x v="2"/>
    <s v="Organic Choco Syrup"/>
    <d v="2021-02-08T00:00:00"/>
    <n v="2639"/>
    <n v="80"/>
    <n v="765.6"/>
    <n v="1873.4"/>
  </r>
  <r>
    <s v="Madelene Upcott"/>
    <x v="0"/>
    <s v="White Choc"/>
    <d v="2021-02-08T00:00:00"/>
    <n v="7980"/>
    <n v="980"/>
    <n v="6301.4"/>
    <n v="1678.6000000000004"/>
  </r>
  <r>
    <s v="Oby Sorrel"/>
    <x v="4"/>
    <s v="70% Dark Bites"/>
    <d v="2021-02-08T00:00:00"/>
    <n v="2695"/>
    <n v="108"/>
    <n v="544.32000000000005"/>
    <n v="2150.6799999999998"/>
  </r>
  <r>
    <s v="Oby Sorrel"/>
    <x v="3"/>
    <s v="Mint Chip Choco"/>
    <d v="2021-02-09T00:00:00"/>
    <n v="686"/>
    <n v="261"/>
    <n v="1492.9199999999998"/>
    <n v="-806.91999999999985"/>
  </r>
  <r>
    <s v="Karlen McCaffrey"/>
    <x v="3"/>
    <s v="Eclairs"/>
    <d v="2021-02-09T00:00:00"/>
    <n v="10647"/>
    <n v="185"/>
    <n v="1167.3499999999999"/>
    <n v="9479.65"/>
  </r>
  <r>
    <s v="Jan Morforth"/>
    <x v="5"/>
    <s v="Raspberry Choco"/>
    <d v="2021-02-09T00:00:00"/>
    <n v="1890"/>
    <n v="93"/>
    <n v="358.05"/>
    <n v="1531.95"/>
  </r>
  <r>
    <s v="Rafaelita Blaksland"/>
    <x v="3"/>
    <s v="Raspberry Choco"/>
    <d v="2021-02-09T00:00:00"/>
    <n v="1162"/>
    <n v="38"/>
    <n v="146.30000000000001"/>
    <n v="1015.7"/>
  </r>
  <r>
    <s v="Ches Bonnell"/>
    <x v="0"/>
    <s v="85% Dark Bars"/>
    <d v="2021-02-09T00:00:00"/>
    <n v="2296"/>
    <n v="192"/>
    <n v="2017.92"/>
    <n v="278.07999999999993"/>
  </r>
  <r>
    <s v="Marney O'Breen"/>
    <x v="3"/>
    <s v="70% Dark Bites"/>
    <d v="2021-02-09T00:00:00"/>
    <n v="15659"/>
    <n v="490"/>
    <n v="2469.6"/>
    <n v="13189.4"/>
  </r>
  <r>
    <s v="Jan Morforth"/>
    <x v="4"/>
    <s v="70% Dark Bites"/>
    <d v="2021-02-09T00:00:00"/>
    <n v="2100"/>
    <n v="73"/>
    <n v="367.92"/>
    <n v="1732.08"/>
  </r>
  <r>
    <s v="Rafaelita Blaksland"/>
    <x v="2"/>
    <s v="Orange Choco"/>
    <d v="2021-02-09T00:00:00"/>
    <n v="2338"/>
    <n v="213"/>
    <n v="783.84"/>
    <n v="1554.1599999999999"/>
  </r>
  <r>
    <s v="Andria Kimpton"/>
    <x v="3"/>
    <s v="Organic Choco Syrup"/>
    <d v="2021-02-10T00:00:00"/>
    <n v="5194"/>
    <n v="29"/>
    <n v="277.53000000000003"/>
    <n v="4916.47"/>
  </r>
  <r>
    <s v="Gigi Bohling"/>
    <x v="1"/>
    <s v="Peanut Butter Cubes"/>
    <d v="2021-02-10T00:00:00"/>
    <n v="4424"/>
    <n v="320"/>
    <n v="848"/>
    <n v="3576"/>
  </r>
  <r>
    <s v="Andria Kimpton"/>
    <x v="1"/>
    <s v="70% Dark Bites"/>
    <d v="2021-02-10T00:00:00"/>
    <n v="2303"/>
    <n v="260"/>
    <n v="1310.4000000000001"/>
    <n v="992.59999999999991"/>
  </r>
  <r>
    <s v="Kaine Padly"/>
    <x v="5"/>
    <s v="Spicy Special Slims"/>
    <d v="2021-02-10T00:00:00"/>
    <n v="1876"/>
    <n v="12"/>
    <n v="98.640000000000015"/>
    <n v="1777.36"/>
  </r>
  <r>
    <s v="Marney O'Breen"/>
    <x v="4"/>
    <s v="Raspberry Choco"/>
    <d v="2021-02-10T00:00:00"/>
    <n v="294"/>
    <n v="700"/>
    <n v="2695"/>
    <n v="-2401"/>
  </r>
  <r>
    <s v="Wilone O'Kielt"/>
    <x v="4"/>
    <s v="After Nines"/>
    <d v="2021-02-10T00:00:00"/>
    <n v="756"/>
    <n v="121"/>
    <n v="1237.8300000000002"/>
    <n v="-481.83000000000015"/>
  </r>
  <r>
    <s v="Madelene Upcott"/>
    <x v="1"/>
    <s v="Spicy Special Slims"/>
    <d v="2021-02-10T00:00:00"/>
    <n v="2359"/>
    <n v="105"/>
    <n v="863.1"/>
    <n v="1495.9"/>
  </r>
  <r>
    <s v="Oby Sorrel"/>
    <x v="0"/>
    <s v="Smooth Sliky Salty"/>
    <d v="2021-02-10T00:00:00"/>
    <n v="511"/>
    <n v="407"/>
    <n v="1123.32"/>
    <n v="-612.31999999999994"/>
  </r>
  <r>
    <s v="Kelci Walkden"/>
    <x v="4"/>
    <s v="99% Dark &amp; Pure"/>
    <d v="2021-02-10T00:00:00"/>
    <n v="9051"/>
    <n v="683"/>
    <n v="5279.59"/>
    <n v="3771.41"/>
  </r>
  <r>
    <s v="Marney O'Breen"/>
    <x v="3"/>
    <s v="99% Dark &amp; Pure"/>
    <d v="2021-02-10T00:00:00"/>
    <n v="1540"/>
    <n v="101"/>
    <n v="780.73"/>
    <n v="759.27"/>
  </r>
  <r>
    <s v="Dotty Strutley"/>
    <x v="0"/>
    <s v="70% Dark Bites"/>
    <d v="2021-02-10T00:00:00"/>
    <n v="3738"/>
    <n v="145"/>
    <n v="730.8"/>
    <n v="3007.2"/>
  </r>
  <r>
    <s v="Kelci Walkden"/>
    <x v="0"/>
    <s v="After Nines"/>
    <d v="2021-02-10T00:00:00"/>
    <n v="1232"/>
    <n v="119"/>
    <n v="1217.3700000000001"/>
    <n v="14.629999999999882"/>
  </r>
  <r>
    <s v="Jan Morforth"/>
    <x v="4"/>
    <s v="Mint Chip Choco"/>
    <d v="2021-02-10T00:00:00"/>
    <n v="462"/>
    <n v="145"/>
    <n v="829.4"/>
    <n v="-367.4"/>
  </r>
  <r>
    <s v="Oby Sorrel"/>
    <x v="0"/>
    <s v="Caramel Stuffed Bars"/>
    <d v="2021-02-10T00:00:00"/>
    <n v="5229"/>
    <n v="393"/>
    <n v="3312.99"/>
    <n v="1916.0100000000002"/>
  </r>
  <r>
    <s v="Madelene Upcott"/>
    <x v="0"/>
    <s v="Peanut Butter Cubes"/>
    <d v="2021-02-10T00:00:00"/>
    <n v="1841"/>
    <n v="344"/>
    <n v="911.6"/>
    <n v="929.4"/>
  </r>
  <r>
    <s v="Beverie Moffet"/>
    <x v="1"/>
    <s v="Milk Bars"/>
    <d v="2021-02-10T00:00:00"/>
    <n v="8456"/>
    <n v="910"/>
    <n v="4786.5999999999995"/>
    <n v="3669.4000000000005"/>
  </r>
  <r>
    <s v="Barr Faughny"/>
    <x v="1"/>
    <s v="Orange Choco"/>
    <d v="2021-02-10T00:00:00"/>
    <n v="1631"/>
    <n v="140"/>
    <n v="515.20000000000005"/>
    <n v="1115.8"/>
  </r>
  <r>
    <s v="Wilone O'Kielt"/>
    <x v="3"/>
    <s v="White Choc"/>
    <d v="2021-02-10T00:00:00"/>
    <n v="2205"/>
    <n v="265"/>
    <n v="1703.9499999999998"/>
    <n v="501.05000000000018"/>
  </r>
  <r>
    <s v="Barr Faughny"/>
    <x v="2"/>
    <s v="Drinking Coco"/>
    <d v="2021-02-10T00:00:00"/>
    <n v="637"/>
    <n v="219"/>
    <n v="2176.8599999999997"/>
    <n v="-1539.8599999999997"/>
  </r>
  <r>
    <s v="Kaine Padly"/>
    <x v="5"/>
    <s v="70% Dark Bites"/>
    <d v="2021-02-10T00:00:00"/>
    <n v="8925"/>
    <n v="5"/>
    <n v="25.2"/>
    <n v="8899.7999999999993"/>
  </r>
  <r>
    <s v="Gunar Cockshoot"/>
    <x v="1"/>
    <s v="Baker's Choco Chips"/>
    <d v="2021-02-10T00:00:00"/>
    <n v="511"/>
    <n v="249"/>
    <n v="3090.09"/>
    <n v="-2579.09"/>
  </r>
  <r>
    <s v="Brien Boise"/>
    <x v="0"/>
    <s v="Spicy Special Slims"/>
    <d v="2021-02-10T00:00:00"/>
    <n v="1750"/>
    <n v="196"/>
    <n v="1611.1200000000001"/>
    <n v="138.87999999999988"/>
  </r>
  <r>
    <s v="Andria Kimpton"/>
    <x v="3"/>
    <s v="Fruit &amp; Nut Bars"/>
    <d v="2021-02-10T00:00:00"/>
    <n v="4571"/>
    <n v="31"/>
    <n v="146.94"/>
    <n v="4424.0600000000004"/>
  </r>
  <r>
    <s v="Kaine Padly"/>
    <x v="3"/>
    <s v="Drinking Coco"/>
    <d v="2021-02-10T00:00:00"/>
    <n v="4536"/>
    <n v="60"/>
    <n v="596.4"/>
    <n v="3939.6"/>
  </r>
  <r>
    <s v="Curtice Advani"/>
    <x v="2"/>
    <s v="Baker's Choco Chips"/>
    <d v="2021-02-10T00:00:00"/>
    <n v="8078"/>
    <n v="248"/>
    <n v="3077.68"/>
    <n v="5000.32"/>
  </r>
  <r>
    <s v="Curtice Advani"/>
    <x v="2"/>
    <s v="50% Dark Bites"/>
    <d v="2021-02-10T00:00:00"/>
    <n v="6097"/>
    <n v="84"/>
    <n v="628.32000000000005"/>
    <n v="5468.68"/>
  </r>
  <r>
    <s v="Barr Faughny"/>
    <x v="1"/>
    <s v="White Choc"/>
    <d v="2021-02-10T00:00:00"/>
    <n v="1743"/>
    <n v="452"/>
    <n v="2906.3599999999997"/>
    <n v="-1163.3599999999997"/>
  </r>
  <r>
    <s v="Gunar Cockshoot"/>
    <x v="5"/>
    <s v="99% Dark &amp; Pure"/>
    <d v="2021-02-10T00:00:00"/>
    <n v="1575"/>
    <n v="145"/>
    <n v="1120.8500000000001"/>
    <n v="454.14999999999986"/>
  </r>
  <r>
    <s v="Wilone O'Kielt"/>
    <x v="2"/>
    <s v="Manuka Honey Choco"/>
    <d v="2021-02-10T00:00:00"/>
    <n v="4151"/>
    <n v="35"/>
    <n v="238"/>
    <n v="3913"/>
  </r>
  <r>
    <s v="Gunar Cockshoot"/>
    <x v="5"/>
    <s v="Orange Choco"/>
    <d v="2021-02-10T00:00:00"/>
    <n v="2016"/>
    <n v="685"/>
    <n v="2520.8000000000002"/>
    <n v="-504.80000000000018"/>
  </r>
  <r>
    <s v="Ches Bonnell"/>
    <x v="3"/>
    <s v="Manuka Honey Choco"/>
    <d v="2021-02-10T00:00:00"/>
    <n v="1540"/>
    <n v="212"/>
    <n v="1441.6"/>
    <n v="98.400000000000091"/>
  </r>
  <r>
    <s v="Dennison Crosswaite"/>
    <x v="3"/>
    <s v="85% Dark Bars"/>
    <d v="2021-02-10T00:00:00"/>
    <n v="5404"/>
    <n v="250"/>
    <n v="2627.5"/>
    <n v="2776.5"/>
  </r>
  <r>
    <s v="Madelene Upcott"/>
    <x v="1"/>
    <s v="Peanut Butter Cubes"/>
    <d v="2021-02-10T00:00:00"/>
    <n v="5453"/>
    <n v="38"/>
    <n v="100.7"/>
    <n v="5352.3"/>
  </r>
  <r>
    <s v="Curtice Advani"/>
    <x v="1"/>
    <s v="Spicy Special Slims"/>
    <d v="2021-02-10T00:00:00"/>
    <n v="287"/>
    <n v="67"/>
    <n v="550.74"/>
    <n v="-263.74"/>
  </r>
  <r>
    <s v="Madelene Upcott"/>
    <x v="5"/>
    <s v="Peanut Butter Cubes"/>
    <d v="2021-02-10T00:00:00"/>
    <n v="15211"/>
    <n v="333"/>
    <n v="882.44999999999993"/>
    <n v="14328.55"/>
  </r>
  <r>
    <s v="Ches Bonnell"/>
    <x v="0"/>
    <s v="Choco Coated Almonds"/>
    <d v="2021-02-10T00:00:00"/>
    <n v="4025"/>
    <n v="510"/>
    <n v="1693.1999999999998"/>
    <n v="2331.8000000000002"/>
  </r>
  <r>
    <s v="Karlen McCaffrey"/>
    <x v="5"/>
    <s v="Raspberry Choco"/>
    <d v="2021-02-10T00:00:00"/>
    <n v="4949"/>
    <n v="330"/>
    <n v="1270.5"/>
    <n v="3678.5"/>
  </r>
  <r>
    <s v="Dotty Strutley"/>
    <x v="1"/>
    <s v="Eclairs"/>
    <d v="2021-02-10T00:00:00"/>
    <n v="18305"/>
    <n v="591"/>
    <n v="3729.2099999999996"/>
    <n v="14575.79"/>
  </r>
  <r>
    <s v="Kelci Walkden"/>
    <x v="0"/>
    <s v="Choco Coated Almonds"/>
    <d v="2021-02-10T00:00:00"/>
    <n v="8225"/>
    <n v="284"/>
    <n v="942.88"/>
    <n v="7282.12"/>
  </r>
  <r>
    <s v="Barr Faughny"/>
    <x v="2"/>
    <s v="After Nines"/>
    <d v="2021-02-10T00:00:00"/>
    <n v="3990"/>
    <n v="250"/>
    <n v="2557.5"/>
    <n v="1432.5"/>
  </r>
  <r>
    <s v="Andria Kimpton"/>
    <x v="4"/>
    <s v="Smooth Sliky Salty"/>
    <d v="2021-02-10T00:00:00"/>
    <n v="252"/>
    <n v="20"/>
    <n v="55.199999999999996"/>
    <n v="196.8"/>
  </r>
  <r>
    <s v="Jan Morforth"/>
    <x v="5"/>
    <s v="Organic Choco Syrup"/>
    <d v="2021-02-10T00:00:00"/>
    <n v="1295"/>
    <n v="48"/>
    <n v="459.36"/>
    <n v="835.64"/>
  </r>
  <r>
    <s v="Madelene Upcott"/>
    <x v="4"/>
    <s v="99% Dark &amp; Pure"/>
    <d v="2021-02-10T00:00:00"/>
    <n v="9835"/>
    <n v="518"/>
    <n v="4004.1400000000003"/>
    <n v="5830.86"/>
  </r>
  <r>
    <s v="Gigi Bohling"/>
    <x v="2"/>
    <s v="Organic Choco Syrup"/>
    <d v="2021-02-10T00:00:00"/>
    <n v="497"/>
    <n v="21"/>
    <n v="200.97"/>
    <n v="296.02999999999997"/>
  </r>
  <r>
    <s v="Dennison Crosswaite"/>
    <x v="5"/>
    <s v="Raspberry Choco"/>
    <d v="2021-02-10T00:00:00"/>
    <n v="10486"/>
    <n v="656"/>
    <n v="2525.6"/>
    <n v="7960.4"/>
  </r>
  <r>
    <s v="Gigi Bohling"/>
    <x v="4"/>
    <s v="Raspberry Choco"/>
    <d v="2021-02-10T00:00:00"/>
    <n v="917"/>
    <n v="92"/>
    <n v="354.2"/>
    <n v="562.79999999999995"/>
  </r>
  <r>
    <s v="Gunar Cockshoot"/>
    <x v="5"/>
    <s v="Orange Choco"/>
    <d v="2021-02-10T00:00:00"/>
    <n v="7308"/>
    <n v="665"/>
    <n v="2447.2000000000003"/>
    <n v="4860.7999999999993"/>
  </r>
  <r>
    <s v="Mallorie Waber"/>
    <x v="4"/>
    <s v="After Nines"/>
    <d v="2021-02-10T00:00:00"/>
    <n v="6517"/>
    <n v="311"/>
    <n v="3181.53"/>
    <n v="3335.47"/>
  </r>
  <r>
    <s v="Van Tuxwell"/>
    <x v="2"/>
    <s v="70% Dark Bites"/>
    <d v="2021-02-10T00:00:00"/>
    <n v="2821"/>
    <n v="89"/>
    <n v="448.56"/>
    <n v="2372.44"/>
  </r>
  <r>
    <s v="Curtice Advani"/>
    <x v="4"/>
    <s v="85% Dark Bars"/>
    <d v="2021-02-11T00:00:00"/>
    <n v="3213"/>
    <n v="324"/>
    <n v="3405.24"/>
    <n v="-192.23999999999978"/>
  </r>
  <r>
    <s v="Kelci Walkden"/>
    <x v="1"/>
    <s v="Organic Choco Syrup"/>
    <d v="2021-02-11T00:00:00"/>
    <n v="2912"/>
    <n v="413"/>
    <n v="3952.4100000000003"/>
    <n v="-1040.4100000000003"/>
  </r>
  <r>
    <s v="Brien Boise"/>
    <x v="1"/>
    <s v="Eclairs"/>
    <d v="2021-02-11T00:00:00"/>
    <n v="3549"/>
    <n v="165"/>
    <n v="1041.1499999999999"/>
    <n v="2507.8500000000004"/>
  </r>
  <r>
    <s v="Gigi Bohling"/>
    <x v="0"/>
    <s v="Mint Chip Choco"/>
    <d v="2021-02-11T00:00:00"/>
    <n v="7371"/>
    <n v="304"/>
    <n v="1738.8799999999999"/>
    <n v="5632.12"/>
  </r>
  <r>
    <s v="Marney O'Breen"/>
    <x v="4"/>
    <s v="After Nines"/>
    <d v="2021-02-11T00:00:00"/>
    <n v="2541"/>
    <n v="358"/>
    <n v="3662.34"/>
    <n v="-1121.3400000000001"/>
  </r>
  <r>
    <s v="Ches Bonnell"/>
    <x v="0"/>
    <s v="Eclairs"/>
    <d v="2021-02-11T00:00:00"/>
    <n v="3416"/>
    <n v="34"/>
    <n v="214.54"/>
    <n v="3201.46"/>
  </r>
  <r>
    <s v="Kaine Padly"/>
    <x v="4"/>
    <s v="Drinking Coco"/>
    <d v="2021-02-11T00:00:00"/>
    <n v="6657"/>
    <n v="318"/>
    <n v="3160.9199999999996"/>
    <n v="3496.0800000000004"/>
  </r>
  <r>
    <s v="Wilone O'Kielt"/>
    <x v="4"/>
    <s v="Spicy Special Slims"/>
    <d v="2021-02-11T00:00:00"/>
    <n v="7476"/>
    <n v="840"/>
    <n v="6904.8"/>
    <n v="571.19999999999982"/>
  </r>
  <r>
    <s v="Jan Morforth"/>
    <x v="1"/>
    <s v="Manuka Honey Choco"/>
    <d v="2021-02-11T00:00:00"/>
    <n v="1876"/>
    <n v="392"/>
    <n v="2665.6"/>
    <n v="-789.59999999999991"/>
  </r>
  <r>
    <s v="Andria Kimpton"/>
    <x v="2"/>
    <s v="Mint Chip Choco"/>
    <d v="2021-02-11T00:00:00"/>
    <n v="532"/>
    <n v="310"/>
    <n v="1773.1999999999998"/>
    <n v="-1241.1999999999998"/>
  </r>
  <r>
    <s v="Madelene Upcott"/>
    <x v="2"/>
    <s v="Mint Chip Choco"/>
    <d v="2021-02-11T00:00:00"/>
    <n v="1960"/>
    <n v="504"/>
    <n v="2882.8799999999997"/>
    <n v="-922.87999999999965"/>
  </r>
  <r>
    <s v="Rafaelita Blaksland"/>
    <x v="1"/>
    <s v="Mint Chip Choco"/>
    <d v="2021-02-11T00:00:00"/>
    <n v="630"/>
    <n v="220"/>
    <n v="1258.3999999999999"/>
    <n v="-628.39999999999986"/>
  </r>
  <r>
    <s v="Madelene Upcott"/>
    <x v="4"/>
    <s v="Organic Choco Syrup"/>
    <d v="2021-02-11T00:00:00"/>
    <n v="10962"/>
    <n v="247"/>
    <n v="2363.79"/>
    <n v="8598.2099999999991"/>
  </r>
  <r>
    <s v="Madelene Upcott"/>
    <x v="4"/>
    <s v="Drinking Coco"/>
    <d v="2021-02-11T00:00:00"/>
    <n v="6797"/>
    <n v="60"/>
    <n v="596.4"/>
    <n v="6200.6"/>
  </r>
  <r>
    <s v="Marney O'Breen"/>
    <x v="2"/>
    <s v="Fruit &amp; Nut Bars"/>
    <d v="2021-02-11T00:00:00"/>
    <n v="4102"/>
    <n v="770"/>
    <n v="3649.8"/>
    <n v="452.19999999999982"/>
  </r>
  <r>
    <s v="Gigi Bohling"/>
    <x v="4"/>
    <s v="Caramel Stuffed Bars"/>
    <d v="2021-02-11T00:00:00"/>
    <n v="6797"/>
    <n v="338"/>
    <n v="2849.3399999999997"/>
    <n v="3947.6600000000003"/>
  </r>
  <r>
    <s v="Wilone O'Kielt"/>
    <x v="3"/>
    <s v="50% Dark Bites"/>
    <d v="2021-02-11T00:00:00"/>
    <n v="14483"/>
    <n v="129"/>
    <n v="964.92000000000007"/>
    <n v="13518.08"/>
  </r>
  <r>
    <s v="Husein Augar"/>
    <x v="4"/>
    <s v="Almond Choco"/>
    <d v="2021-02-11T00:00:00"/>
    <n v="2611"/>
    <n v="419"/>
    <n v="2157.8500000000004"/>
    <n v="453.14999999999964"/>
  </r>
  <r>
    <s v="Andria Kimpton"/>
    <x v="0"/>
    <s v="70% Dark Bites"/>
    <d v="2021-02-11T00:00:00"/>
    <n v="3080"/>
    <n v="170"/>
    <n v="856.8"/>
    <n v="2223.1999999999998"/>
  </r>
  <r>
    <s v="Kelci Walkden"/>
    <x v="2"/>
    <s v="Drinking Coco"/>
    <d v="2021-02-11T00:00:00"/>
    <n v="10157"/>
    <n v="60"/>
    <n v="596.4"/>
    <n v="9560.6"/>
  </r>
  <r>
    <s v="Dotty Strutley"/>
    <x v="2"/>
    <s v="Baker's Choco Chips"/>
    <d v="2021-02-11T00:00:00"/>
    <n v="3745"/>
    <n v="136"/>
    <n v="1687.76"/>
    <n v="2057.2399999999998"/>
  </r>
  <r>
    <s v="Kaine Padly"/>
    <x v="5"/>
    <s v="Raspberry Choco"/>
    <d v="2021-02-11T00:00:00"/>
    <n v="2898"/>
    <n v="770"/>
    <n v="2964.5"/>
    <n v="-66.5"/>
  </r>
  <r>
    <s v="Dotty Strutley"/>
    <x v="3"/>
    <s v="Manuka Honey Choco"/>
    <d v="2021-02-11T00:00:00"/>
    <n v="2002"/>
    <n v="478"/>
    <n v="3250.4"/>
    <n v="-1248.4000000000001"/>
  </r>
  <r>
    <s v="Dotty Strutley"/>
    <x v="5"/>
    <s v="Raspberry Choco"/>
    <d v="2021-02-11T00:00:00"/>
    <n v="1638"/>
    <n v="138"/>
    <n v="531.30000000000007"/>
    <n v="1106.6999999999998"/>
  </r>
  <r>
    <s v="Ches Bonnell"/>
    <x v="5"/>
    <s v="Choco Coated Almonds"/>
    <d v="2021-02-11T00:00:00"/>
    <n v="1652"/>
    <n v="291"/>
    <n v="966.12"/>
    <n v="685.88"/>
  </r>
  <r>
    <s v="Beverie Moffet"/>
    <x v="4"/>
    <s v="Peanut Butter Cubes"/>
    <d v="2021-02-11T00:00:00"/>
    <n v="126"/>
    <n v="510"/>
    <n v="1351.5"/>
    <n v="-1225.5"/>
  </r>
  <r>
    <s v="Karlen McCaffrey"/>
    <x v="4"/>
    <s v="70% Dark Bites"/>
    <d v="2021-02-11T00:00:00"/>
    <n v="1288"/>
    <n v="83"/>
    <n v="418.32"/>
    <n v="869.68000000000006"/>
  </r>
  <r>
    <s v="Gunar Cockshoot"/>
    <x v="3"/>
    <s v="Eclairs"/>
    <d v="2021-02-11T00:00:00"/>
    <n v="903"/>
    <n v="422"/>
    <n v="2662.8199999999997"/>
    <n v="-1759.8199999999997"/>
  </r>
  <r>
    <s v="Marney O'Breen"/>
    <x v="3"/>
    <s v="Peanut Butter Cubes"/>
    <d v="2021-02-11T00:00:00"/>
    <n v="7196"/>
    <n v="22"/>
    <n v="58.3"/>
    <n v="7137.7"/>
  </r>
  <r>
    <s v="Husein Augar"/>
    <x v="5"/>
    <s v="Almond Choco"/>
    <d v="2021-02-11T00:00:00"/>
    <n v="2429"/>
    <n v="118"/>
    <n v="607.70000000000005"/>
    <n v="1821.3"/>
  </r>
  <r>
    <s v="Dotty Strutley"/>
    <x v="1"/>
    <s v="White Choc"/>
    <d v="2021-02-11T00:00:00"/>
    <n v="5999"/>
    <n v="50"/>
    <n v="321.5"/>
    <n v="5677.5"/>
  </r>
  <r>
    <s v="Barr Faughny"/>
    <x v="2"/>
    <s v="50% Dark Bites"/>
    <d v="2021-02-11T00:00:00"/>
    <n v="2254"/>
    <n v="103"/>
    <n v="770.44"/>
    <n v="1483.56"/>
  </r>
  <r>
    <s v="Jehu Rudeforth"/>
    <x v="5"/>
    <s v="85% Dark Bars"/>
    <d v="2021-02-11T00:00:00"/>
    <n v="11634"/>
    <n v="700"/>
    <n v="7357"/>
    <n v="4277"/>
  </r>
  <r>
    <s v="Brien Boise"/>
    <x v="2"/>
    <s v="Smooth Sliky Salty"/>
    <d v="2021-02-11T00:00:00"/>
    <n v="5390"/>
    <n v="415"/>
    <n v="1145.3999999999999"/>
    <n v="4244.6000000000004"/>
  </r>
  <r>
    <s v="Jan Morforth"/>
    <x v="3"/>
    <s v="White Choc"/>
    <d v="2021-02-11T00:00:00"/>
    <n v="9359"/>
    <n v="1050"/>
    <n v="6751.5"/>
    <n v="2607.5"/>
  </r>
  <r>
    <s v="Dennison Crosswaite"/>
    <x v="2"/>
    <s v="Eclairs"/>
    <d v="2021-02-11T00:00:00"/>
    <n v="9513"/>
    <n v="433"/>
    <n v="2732.23"/>
    <n v="6780.77"/>
  </r>
  <r>
    <s v="Camilla Castle"/>
    <x v="3"/>
    <s v="Eclairs"/>
    <d v="2021-02-11T00:00:00"/>
    <n v="721"/>
    <n v="28"/>
    <n v="176.67999999999998"/>
    <n v="544.32000000000005"/>
  </r>
  <r>
    <s v="Brien Boise"/>
    <x v="1"/>
    <s v="Peanut Butter Cubes"/>
    <d v="2021-02-11T00:00:00"/>
    <n v="11879"/>
    <n v="840"/>
    <n v="2226"/>
    <n v="9653"/>
  </r>
  <r>
    <s v="Marney O'Breen"/>
    <x v="5"/>
    <s v="Orange Choco"/>
    <d v="2021-02-12T00:00:00"/>
    <n v="2611"/>
    <n v="114"/>
    <n v="419.52000000000004"/>
    <n v="2191.48"/>
  </r>
  <r>
    <s v="Wilone O'Kielt"/>
    <x v="3"/>
    <s v="Raspberry Choco"/>
    <d v="2021-02-12T00:00:00"/>
    <n v="1239"/>
    <n v="60"/>
    <n v="231"/>
    <n v="1008"/>
  </r>
  <r>
    <s v="Karlen McCaffrey"/>
    <x v="5"/>
    <s v="Eclairs"/>
    <d v="2021-02-12T00:00:00"/>
    <n v="742"/>
    <n v="154"/>
    <n v="971.7399999999999"/>
    <n v="-229.7399999999999"/>
  </r>
  <r>
    <s v="Gunar Cockshoot"/>
    <x v="5"/>
    <s v="Choco Coated Almonds"/>
    <d v="2021-02-12T00:00:00"/>
    <n v="12180"/>
    <n v="162"/>
    <n v="537.83999999999992"/>
    <n v="11642.16"/>
  </r>
  <r>
    <s v="Rafaelita Blaksland"/>
    <x v="1"/>
    <s v="Raspberry Choco"/>
    <d v="2021-02-12T00:00:00"/>
    <n v="5551"/>
    <n v="199"/>
    <n v="766.15"/>
    <n v="4784.8500000000004"/>
  </r>
  <r>
    <s v="Madelene Upcott"/>
    <x v="1"/>
    <s v="Mint Chip Choco"/>
    <d v="2021-02-12T00:00:00"/>
    <n v="4963"/>
    <n v="208"/>
    <n v="1189.76"/>
    <n v="3773.24"/>
  </r>
  <r>
    <s v="Barr Faughny"/>
    <x v="4"/>
    <s v="Peanut Butter Cubes"/>
    <d v="2021-02-12T00:00:00"/>
    <n v="3913"/>
    <n v="139"/>
    <n v="368.34999999999997"/>
    <n v="3544.65"/>
  </r>
  <r>
    <s v="Gunar Cockshoot"/>
    <x v="0"/>
    <s v="Mint Chip Choco"/>
    <d v="2021-02-12T00:00:00"/>
    <n v="546"/>
    <n v="144"/>
    <n v="823.68"/>
    <n v="-277.67999999999995"/>
  </r>
  <r>
    <s v="Karlen McCaffrey"/>
    <x v="3"/>
    <s v="Mint Chip Choco"/>
    <d v="2021-02-12T00:00:00"/>
    <n v="5313"/>
    <n v="215"/>
    <n v="1229.8"/>
    <n v="4083.2"/>
  </r>
  <r>
    <s v="Kaine Padly"/>
    <x v="5"/>
    <s v="Choco Coated Almonds"/>
    <d v="2021-02-12T00:00:00"/>
    <n v="686"/>
    <n v="109"/>
    <n v="361.88"/>
    <n v="324.12"/>
  </r>
  <r>
    <s v="Curtice Advani"/>
    <x v="5"/>
    <s v="White Choc"/>
    <d v="2021-02-12T00:00:00"/>
    <n v="2415"/>
    <n v="63"/>
    <n v="405.09"/>
    <n v="2009.91"/>
  </r>
  <r>
    <s v="Beverie Moffet"/>
    <x v="0"/>
    <s v="Mint Chip Choco"/>
    <d v="2021-02-12T00:00:00"/>
    <n v="2485"/>
    <n v="497"/>
    <n v="2842.8399999999997"/>
    <n v="-357.83999999999969"/>
  </r>
  <r>
    <s v="Andria Kimpton"/>
    <x v="5"/>
    <s v="Manuka Honey Choco"/>
    <d v="2021-02-12T00:00:00"/>
    <n v="8673"/>
    <n v="294"/>
    <n v="1999.2"/>
    <n v="6673.8"/>
  </r>
  <r>
    <s v="Gigi Bohling"/>
    <x v="1"/>
    <s v="Orange Choco"/>
    <d v="2021-02-12T00:00:00"/>
    <n v="1820"/>
    <n v="292"/>
    <n v="1074.56"/>
    <n v="745.44"/>
  </r>
  <r>
    <s v="Madelene Upcott"/>
    <x v="5"/>
    <s v="50% Dark Bites"/>
    <d v="2021-02-12T00:00:00"/>
    <n v="17794"/>
    <n v="535"/>
    <n v="4001.8"/>
    <n v="13792.2"/>
  </r>
  <r>
    <s v="Dotty Strutley"/>
    <x v="2"/>
    <s v="Fruit &amp; Nut Bars"/>
    <d v="2021-02-12T00:00:00"/>
    <n v="1036"/>
    <n v="495"/>
    <n v="2346.3000000000002"/>
    <n v="-1310.3000000000002"/>
  </r>
  <r>
    <s v="Barr Faughny"/>
    <x v="0"/>
    <s v="99% Dark &amp; Pure"/>
    <d v="2021-02-12T00:00:00"/>
    <n v="6069"/>
    <n v="168"/>
    <n v="1298.6400000000001"/>
    <n v="4770.3599999999997"/>
  </r>
  <r>
    <s v="Marney O'Breen"/>
    <x v="0"/>
    <s v="Orange Choco"/>
    <d v="2021-02-12T00:00:00"/>
    <n v="2072"/>
    <n v="127"/>
    <n v="467.36"/>
    <n v="1604.6399999999999"/>
  </r>
  <r>
    <s v="Gunar Cockshoot"/>
    <x v="1"/>
    <s v="Raspberry Choco"/>
    <d v="2021-02-12T00:00:00"/>
    <n v="2037"/>
    <n v="63"/>
    <n v="242.55"/>
    <n v="1794.45"/>
  </r>
  <r>
    <s v="Barr Faughny"/>
    <x v="1"/>
    <s v="99% Dark &amp; Pure"/>
    <d v="2021-02-12T00:00:00"/>
    <n v="1715"/>
    <n v="212"/>
    <n v="1638.76"/>
    <n v="76.240000000000009"/>
  </r>
  <r>
    <s v="Madelene Upcott"/>
    <x v="0"/>
    <s v="White Choc"/>
    <d v="2021-02-12T00:00:00"/>
    <n v="1442"/>
    <n v="36"/>
    <n v="231.48"/>
    <n v="1210.52"/>
  </r>
  <r>
    <s v="Kaine Padly"/>
    <x v="4"/>
    <s v="Mint Chip Choco"/>
    <d v="2021-02-12T00:00:00"/>
    <n v="882"/>
    <n v="17"/>
    <n v="97.24"/>
    <n v="784.76"/>
  </r>
  <r>
    <s v="Kelci Walkden"/>
    <x v="1"/>
    <s v="Raspberry Choco"/>
    <d v="2021-02-12T00:00:00"/>
    <n v="1904"/>
    <n v="337"/>
    <n v="1297.45"/>
    <n v="606.54999999999995"/>
  </r>
  <r>
    <s v="Gigi Bohling"/>
    <x v="3"/>
    <s v="50% Dark Bites"/>
    <d v="2021-02-12T00:00:00"/>
    <n v="2177"/>
    <n v="99"/>
    <n v="740.5200000000001"/>
    <n v="1436.48"/>
  </r>
  <r>
    <s v="Curtice Advani"/>
    <x v="3"/>
    <s v="Mint Chip Choco"/>
    <d v="2021-02-12T00:00:00"/>
    <n v="2317"/>
    <n v="73"/>
    <n v="417.56"/>
    <n v="1899.44"/>
  </r>
  <r>
    <s v="Dotty Strutley"/>
    <x v="0"/>
    <s v="Spicy Special Slims"/>
    <d v="2021-02-12T00:00:00"/>
    <n v="7945"/>
    <n v="93"/>
    <n v="764.46"/>
    <n v="7180.54"/>
  </r>
  <r>
    <s v="Karlen McCaffrey"/>
    <x v="4"/>
    <s v="Manuka Honey Choco"/>
    <d v="2021-02-12T00:00:00"/>
    <n v="8162"/>
    <n v="409"/>
    <n v="2781.2"/>
    <n v="5380.8"/>
  </r>
  <r>
    <s v="Andria Kimpton"/>
    <x v="2"/>
    <s v="Peanut Butter Cubes"/>
    <d v="2021-02-12T00:00:00"/>
    <n v="3472"/>
    <n v="386"/>
    <n v="1022.9"/>
    <n v="2449.1"/>
  </r>
  <r>
    <s v="Kaine Padly"/>
    <x v="2"/>
    <s v="Choco Coated Almonds"/>
    <d v="2021-02-12T00:00:00"/>
    <n v="4039"/>
    <n v="156"/>
    <n v="517.91999999999996"/>
    <n v="3521.08"/>
  </r>
  <r>
    <s v="Andria Kimpton"/>
    <x v="5"/>
    <s v="Fruit &amp; Nut Bars"/>
    <d v="2021-02-15T00:00:00"/>
    <n v="3514"/>
    <n v="23"/>
    <n v="109.02000000000001"/>
    <n v="3404.98"/>
  </r>
  <r>
    <s v="Beverie Moffet"/>
    <x v="5"/>
    <s v="85% Dark Bars"/>
    <d v="2021-02-15T00:00:00"/>
    <n v="1351"/>
    <n v="405"/>
    <n v="4256.55"/>
    <n v="-2905.55"/>
  </r>
  <r>
    <s v="Kelci Walkden"/>
    <x v="3"/>
    <s v="Smooth Sliky Salty"/>
    <d v="2021-02-15T00:00:00"/>
    <n v="6937"/>
    <n v="242"/>
    <n v="667.92"/>
    <n v="6269.08"/>
  </r>
  <r>
    <s v="Ches Bonnell"/>
    <x v="4"/>
    <s v="Manuka Honey Choco"/>
    <d v="2021-02-15T00:00:00"/>
    <n v="4753"/>
    <n v="189"/>
    <n v="1285.2"/>
    <n v="3467.8"/>
  </r>
  <r>
    <s v="Curtice Advani"/>
    <x v="1"/>
    <s v="Raspberry Choco"/>
    <d v="2021-02-15T00:00:00"/>
    <n v="2051"/>
    <n v="321"/>
    <n v="1235.8500000000001"/>
    <n v="815.14999999999986"/>
  </r>
  <r>
    <s v="Husein Augar"/>
    <x v="2"/>
    <s v="Milk Bars"/>
    <d v="2021-02-15T00:00:00"/>
    <n v="5768"/>
    <n v="38"/>
    <n v="199.88"/>
    <n v="5568.12"/>
  </r>
  <r>
    <s v="Beverie Moffet"/>
    <x v="2"/>
    <s v="70% Dark Bites"/>
    <d v="2021-02-15T00:00:00"/>
    <n v="301"/>
    <n v="471"/>
    <n v="2373.84"/>
    <n v="-2072.84"/>
  </r>
  <r>
    <s v="Brien Boise"/>
    <x v="2"/>
    <s v="Raspberry Choco"/>
    <d v="2021-02-15T00:00:00"/>
    <n v="182"/>
    <n v="165"/>
    <n v="635.25"/>
    <n v="-453.25"/>
  </r>
  <r>
    <s v="Gigi Bohling"/>
    <x v="5"/>
    <s v="Almond Choco"/>
    <d v="2021-02-15T00:00:00"/>
    <n v="287"/>
    <n v="156"/>
    <n v="803.40000000000009"/>
    <n v="-516.40000000000009"/>
  </r>
  <r>
    <s v="Gigi Bohling"/>
    <x v="0"/>
    <s v="Orange Choco"/>
    <d v="2021-02-15T00:00:00"/>
    <n v="4221"/>
    <n v="389"/>
    <n v="1431.52"/>
    <n v="2789.48"/>
  </r>
  <r>
    <s v="Marney O'Breen"/>
    <x v="5"/>
    <s v="Caramel Stuffed Bars"/>
    <d v="2021-02-15T00:00:00"/>
    <n v="10087"/>
    <n v="12"/>
    <n v="101.16"/>
    <n v="9985.84"/>
  </r>
  <r>
    <s v="Dotty Strutley"/>
    <x v="3"/>
    <s v="99% Dark &amp; Pure"/>
    <d v="2021-02-15T00:00:00"/>
    <n v="791"/>
    <n v="413"/>
    <n v="3192.4900000000002"/>
    <n v="-2401.4900000000002"/>
  </r>
  <r>
    <s v="Brien Boise"/>
    <x v="3"/>
    <s v="Manuka Honey Choco"/>
    <d v="2021-02-15T00:00:00"/>
    <n v="4060"/>
    <n v="64"/>
    <n v="435.2"/>
    <n v="3624.8"/>
  </r>
  <r>
    <s v="Curtice Advani"/>
    <x v="4"/>
    <s v="Spicy Special Slims"/>
    <d v="2021-02-15T00:00:00"/>
    <n v="1519"/>
    <n v="14"/>
    <n v="115.08000000000001"/>
    <n v="1403.92"/>
  </r>
  <r>
    <s v="Beverie Moffet"/>
    <x v="2"/>
    <s v="Smooth Sliky Salty"/>
    <d v="2021-02-15T00:00:00"/>
    <n v="4046"/>
    <n v="481"/>
    <n v="1327.56"/>
    <n v="2718.44"/>
  </r>
  <r>
    <s v="Dennison Crosswaite"/>
    <x v="3"/>
    <s v="Caramel Stuffed Bars"/>
    <d v="2021-02-15T00:00:00"/>
    <n v="14315"/>
    <n v="410"/>
    <n v="3456.2999999999997"/>
    <n v="10858.7"/>
  </r>
  <r>
    <s v="Kelci Walkden"/>
    <x v="3"/>
    <s v="Organic Choco Syrup"/>
    <d v="2021-02-15T00:00:00"/>
    <n v="5012"/>
    <n v="155"/>
    <n v="1483.3500000000001"/>
    <n v="3528.6499999999996"/>
  </r>
  <r>
    <s v="Karlen McCaffrey"/>
    <x v="1"/>
    <s v="Drinking Coco"/>
    <d v="2021-02-15T00:00:00"/>
    <n v="406"/>
    <n v="366"/>
    <n v="3638.04"/>
    <n v="-3232.04"/>
  </r>
  <r>
    <s v="Kelci Walkden"/>
    <x v="5"/>
    <s v="70% Dark Bites"/>
    <d v="2021-02-15T00:00:00"/>
    <n v="7826"/>
    <n v="272"/>
    <n v="1370.88"/>
    <n v="6455.12"/>
  </r>
  <r>
    <s v="Kelci Walkden"/>
    <x v="5"/>
    <s v="85% Dark Bars"/>
    <d v="2021-02-15T00:00:00"/>
    <n v="8099"/>
    <n v="272"/>
    <n v="2858.72"/>
    <n v="5240.2800000000007"/>
  </r>
  <r>
    <s v="Jan Morforth"/>
    <x v="3"/>
    <s v="Mint Chip Choco"/>
    <d v="2021-02-15T00:00:00"/>
    <n v="784"/>
    <n v="1120"/>
    <n v="6406.4"/>
    <n v="-5622.4"/>
  </r>
  <r>
    <s v="Curtice Advani"/>
    <x v="3"/>
    <s v="Drinking Coco"/>
    <d v="2021-02-15T00:00:00"/>
    <n v="3745"/>
    <n v="54"/>
    <n v="536.76"/>
    <n v="3208.24"/>
  </r>
  <r>
    <s v="Andria Kimpton"/>
    <x v="5"/>
    <s v="70% Dark Bites"/>
    <d v="2021-02-15T00:00:00"/>
    <n v="2296"/>
    <n v="205"/>
    <n v="1033.2"/>
    <n v="1262.8"/>
  </r>
  <r>
    <s v="Dennison Crosswaite"/>
    <x v="5"/>
    <s v="After Nines"/>
    <d v="2021-02-15T00:00:00"/>
    <n v="7763"/>
    <n v="123"/>
    <n v="1258.29"/>
    <n v="6504.71"/>
  </r>
  <r>
    <s v="Andria Kimpton"/>
    <x v="2"/>
    <s v="Orange Choco"/>
    <d v="2021-02-15T00:00:00"/>
    <n v="4900"/>
    <n v="50"/>
    <n v="184"/>
    <n v="4716"/>
  </r>
  <r>
    <s v="Rafaelita Blaksland"/>
    <x v="0"/>
    <s v="Orange Choco"/>
    <d v="2021-02-15T00:00:00"/>
    <n v="1743"/>
    <n v="601"/>
    <n v="2211.6800000000003"/>
    <n v="-468.68000000000029"/>
  </r>
  <r>
    <s v="Gigi Bohling"/>
    <x v="1"/>
    <s v="Smooth Sliky Salty"/>
    <d v="2021-02-15T00:00:00"/>
    <n v="4011"/>
    <n v="5"/>
    <n v="13.799999999999999"/>
    <n v="3997.2"/>
  </r>
  <r>
    <s v="Ches Bonnell"/>
    <x v="0"/>
    <s v="Organic Choco Syrup"/>
    <d v="2021-02-15T00:00:00"/>
    <n v="4347"/>
    <n v="258"/>
    <n v="2469.06"/>
    <n v="1877.94"/>
  </r>
  <r>
    <s v="Rafaelita Blaksland"/>
    <x v="3"/>
    <s v="Mint Chip Choco"/>
    <d v="2021-02-15T00:00:00"/>
    <n v="1351"/>
    <n v="980"/>
    <n v="5605.5999999999995"/>
    <n v="-4254.5999999999995"/>
  </r>
  <r>
    <s v="Dennison Crosswaite"/>
    <x v="0"/>
    <s v="70% Dark Bites"/>
    <d v="2021-02-15T00:00:00"/>
    <n v="7140"/>
    <n v="368"/>
    <n v="1854.72"/>
    <n v="5285.28"/>
  </r>
  <r>
    <s v="Kaine Padly"/>
    <x v="0"/>
    <s v="99% Dark &amp; Pure"/>
    <d v="2021-02-15T00:00:00"/>
    <n v="14875"/>
    <n v="484"/>
    <n v="3741.32"/>
    <n v="11133.68"/>
  </r>
  <r>
    <s v="Wilone O'Kielt"/>
    <x v="2"/>
    <s v="White Choc"/>
    <d v="2021-02-15T00:00:00"/>
    <n v="2289"/>
    <n v="124"/>
    <n v="797.31999999999994"/>
    <n v="1491.68"/>
  </r>
  <r>
    <s v="Kelci Walkden"/>
    <x v="1"/>
    <s v="Orange Choco"/>
    <d v="2021-02-15T00:00:00"/>
    <n v="4466"/>
    <n v="62"/>
    <n v="228.16"/>
    <n v="4237.84"/>
  </r>
  <r>
    <s v="Rafaelita Blaksland"/>
    <x v="0"/>
    <s v="Drinking Coco"/>
    <d v="2021-02-15T00:00:00"/>
    <n v="3661"/>
    <n v="171"/>
    <n v="1699.74"/>
    <n v="1961.26"/>
  </r>
  <r>
    <s v="Andria Kimpton"/>
    <x v="0"/>
    <s v="50% Dark Bites"/>
    <d v="2021-02-15T00:00:00"/>
    <n v="2912"/>
    <n v="104"/>
    <n v="777.92000000000007"/>
    <n v="2134.08"/>
  </r>
  <r>
    <s v="Jan Morforth"/>
    <x v="4"/>
    <s v="Drinking Coco"/>
    <d v="2021-02-15T00:00:00"/>
    <n v="6216"/>
    <n v="201"/>
    <n v="1997.9399999999998"/>
    <n v="4218.0600000000004"/>
  </r>
  <r>
    <s v="Beverie Moffet"/>
    <x v="5"/>
    <s v="Organic Choco Syrup"/>
    <d v="2021-02-15T00:00:00"/>
    <n v="4641"/>
    <n v="146"/>
    <n v="1397.22"/>
    <n v="3243.7799999999997"/>
  </r>
  <r>
    <s v="Roddy Speechley"/>
    <x v="0"/>
    <s v="Raspberry Choco"/>
    <d v="2021-02-15T00:00:00"/>
    <n v="4683"/>
    <n v="391"/>
    <n v="1505.3500000000001"/>
    <n v="3177.6499999999996"/>
  </r>
  <r>
    <s v="Dennison Crosswaite"/>
    <x v="0"/>
    <s v="50% Dark Bites"/>
    <d v="2021-02-15T00:00:00"/>
    <n v="5159"/>
    <n v="185"/>
    <n v="1383.8000000000002"/>
    <n v="3775.2"/>
  </r>
  <r>
    <s v="Van Tuxwell"/>
    <x v="0"/>
    <s v="Almond Choco"/>
    <d v="2021-02-15T00:00:00"/>
    <n v="203"/>
    <n v="8"/>
    <n v="41.2"/>
    <n v="161.80000000000001"/>
  </r>
  <r>
    <s v="Camilla Castle"/>
    <x v="4"/>
    <s v="Drinking Coco"/>
    <d v="2021-02-15T00:00:00"/>
    <n v="357"/>
    <n v="15"/>
    <n v="149.1"/>
    <n v="207.9"/>
  </r>
  <r>
    <s v="Husein Augar"/>
    <x v="5"/>
    <s v="Spicy Special Slims"/>
    <d v="2021-02-16T00:00:00"/>
    <n v="322"/>
    <n v="59"/>
    <n v="484.98"/>
    <n v="-162.98000000000002"/>
  </r>
  <r>
    <s v="Andria Kimpton"/>
    <x v="2"/>
    <s v="Baker's Choco Chips"/>
    <d v="2021-02-16T00:00:00"/>
    <n v="1323"/>
    <n v="85"/>
    <n v="1054.8499999999999"/>
    <n v="268.15000000000009"/>
  </r>
  <r>
    <s v="Dennison Crosswaite"/>
    <x v="1"/>
    <s v="Smooth Sliky Salty"/>
    <d v="2021-02-16T00:00:00"/>
    <n v="14147"/>
    <n v="235"/>
    <n v="648.59999999999991"/>
    <n v="13498.4"/>
  </r>
  <r>
    <s v="Madelene Upcott"/>
    <x v="3"/>
    <s v="Baker's Choco Chips"/>
    <d v="2021-02-16T00:00:00"/>
    <n v="3570"/>
    <n v="152"/>
    <n v="1886.32"/>
    <n v="1683.68"/>
  </r>
  <r>
    <s v="Marney O'Breen"/>
    <x v="2"/>
    <s v="After Nines"/>
    <d v="2021-02-16T00:00:00"/>
    <n v="4347"/>
    <n v="232"/>
    <n v="2373.36"/>
    <n v="1973.6399999999999"/>
  </r>
  <r>
    <s v="Dennison Crosswaite"/>
    <x v="3"/>
    <s v="White Choc"/>
    <d v="2021-02-16T00:00:00"/>
    <n v="2786"/>
    <n v="123"/>
    <n v="790.89"/>
    <n v="1995.1100000000001"/>
  </r>
  <r>
    <s v="Rafaelita Blaksland"/>
    <x v="5"/>
    <s v="Spicy Special Slims"/>
    <d v="2021-02-16T00:00:00"/>
    <n v="5005"/>
    <n v="279"/>
    <n v="2293.38"/>
    <n v="2711.62"/>
  </r>
  <r>
    <s v="Gunar Cockshoot"/>
    <x v="4"/>
    <s v="Drinking Coco"/>
    <d v="2021-02-16T00:00:00"/>
    <n v="1463"/>
    <n v="63"/>
    <n v="626.21999999999991"/>
    <n v="836.78000000000009"/>
  </r>
  <r>
    <s v="Husein Augar"/>
    <x v="5"/>
    <s v="After Nines"/>
    <d v="2021-02-16T00:00:00"/>
    <n v="1757"/>
    <n v="535"/>
    <n v="5473.05"/>
    <n v="-3716.05"/>
  </r>
  <r>
    <s v="Dennison Crosswaite"/>
    <x v="5"/>
    <s v="Baker's Choco Chips"/>
    <d v="2021-02-16T00:00:00"/>
    <n v="700"/>
    <n v="25"/>
    <n v="310.25"/>
    <n v="389.75"/>
  </r>
  <r>
    <s v="Curtice Advani"/>
    <x v="5"/>
    <s v="Milk Bars"/>
    <d v="2021-02-16T00:00:00"/>
    <n v="10220"/>
    <n v="445"/>
    <n v="2340.6999999999998"/>
    <n v="7879.3"/>
  </r>
  <r>
    <s v="Jan Morforth"/>
    <x v="5"/>
    <s v="70% Dark Bites"/>
    <d v="2021-02-16T00:00:00"/>
    <n v="5824"/>
    <n v="233"/>
    <n v="1174.32"/>
    <n v="4649.68"/>
  </r>
  <r>
    <s v="Andria Kimpton"/>
    <x v="1"/>
    <s v="Almond Choco"/>
    <d v="2021-02-16T00:00:00"/>
    <n v="6461"/>
    <n v="259"/>
    <n v="1333.8500000000001"/>
    <n v="5127.1499999999996"/>
  </r>
  <r>
    <s v="Wilone O'Kielt"/>
    <x v="1"/>
    <s v="Eclairs"/>
    <d v="2021-02-17T00:00:00"/>
    <n v="1932"/>
    <n v="21"/>
    <n v="132.51"/>
    <n v="1799.49"/>
  </r>
  <r>
    <s v="Brien Boise"/>
    <x v="5"/>
    <s v="Drinking Coco"/>
    <d v="2021-02-17T00:00:00"/>
    <n v="11186"/>
    <n v="255"/>
    <n v="2534.6999999999998"/>
    <n v="8651.2999999999993"/>
  </r>
  <r>
    <s v="Oby Sorrel"/>
    <x v="0"/>
    <s v="Fruit &amp; Nut Bars"/>
    <d v="2021-02-17T00:00:00"/>
    <n v="1085"/>
    <n v="79"/>
    <n v="374.46000000000004"/>
    <n v="710.54"/>
  </r>
  <r>
    <s v="Jan Morforth"/>
    <x v="0"/>
    <s v="Raspberry Choco"/>
    <d v="2021-02-17T00:00:00"/>
    <n v="8358"/>
    <n v="112"/>
    <n v="431.2"/>
    <n v="7926.8"/>
  </r>
  <r>
    <s v="Oby Sorrel"/>
    <x v="2"/>
    <s v="99% Dark &amp; Pure"/>
    <d v="2021-02-17T00:00:00"/>
    <n v="1260"/>
    <n v="279"/>
    <n v="2156.67"/>
    <n v="-896.67000000000007"/>
  </r>
  <r>
    <s v="Dotty Strutley"/>
    <x v="5"/>
    <s v="Baker's Choco Chips"/>
    <d v="2021-02-17T00:00:00"/>
    <n v="4032"/>
    <n v="300"/>
    <n v="3723"/>
    <n v="309"/>
  </r>
  <r>
    <s v="Curtice Advani"/>
    <x v="2"/>
    <s v="70% Dark Bites"/>
    <d v="2021-02-17T00:00:00"/>
    <n v="1148"/>
    <n v="63"/>
    <n v="317.52"/>
    <n v="830.48"/>
  </r>
  <r>
    <s v="Barr Faughny"/>
    <x v="0"/>
    <s v="Baker's Choco Chips"/>
    <d v="2021-02-17T00:00:00"/>
    <n v="7924"/>
    <n v="96"/>
    <n v="1191.3600000000001"/>
    <n v="6732.6399999999994"/>
  </r>
  <r>
    <s v="Karlen McCaffrey"/>
    <x v="5"/>
    <s v="Baker's Choco Chips"/>
    <d v="2021-02-17T00:00:00"/>
    <n v="525"/>
    <n v="209"/>
    <n v="2593.69"/>
    <n v="-2068.69"/>
  </r>
  <r>
    <s v="Dennison Crosswaite"/>
    <x v="4"/>
    <s v="85% Dark Bars"/>
    <d v="2021-02-17T00:00:00"/>
    <n v="4669"/>
    <n v="488"/>
    <n v="5128.88"/>
    <n v="-459.88000000000011"/>
  </r>
  <r>
    <s v="Kaine Padly"/>
    <x v="5"/>
    <s v="After Nines"/>
    <d v="2021-02-17T00:00:00"/>
    <n v="4487"/>
    <n v="160"/>
    <n v="1636.8000000000002"/>
    <n v="2850.2"/>
  </r>
  <r>
    <s v="Marney O'Breen"/>
    <x v="0"/>
    <s v="Spicy Special Slims"/>
    <d v="2021-02-17T00:00:00"/>
    <n v="1862"/>
    <n v="106"/>
    <n v="871.32"/>
    <n v="990.68"/>
  </r>
  <r>
    <s v="Brien Boise"/>
    <x v="2"/>
    <s v="70% Dark Bites"/>
    <d v="2021-02-17T00:00:00"/>
    <n v="2800"/>
    <n v="37"/>
    <n v="186.48"/>
    <n v="2613.52"/>
  </r>
  <r>
    <s v="Jan Morforth"/>
    <x v="0"/>
    <s v="50% Dark Bites"/>
    <d v="2021-02-17T00:00:00"/>
    <n v="4074"/>
    <n v="295"/>
    <n v="2206.6"/>
    <n v="1867.4"/>
  </r>
  <r>
    <s v="Husein Augar"/>
    <x v="1"/>
    <s v="Orange Choco"/>
    <d v="2021-02-17T00:00:00"/>
    <n v="11606"/>
    <n v="7"/>
    <n v="25.76"/>
    <n v="11580.24"/>
  </r>
  <r>
    <s v="Karlen McCaffrey"/>
    <x v="1"/>
    <s v="50% Dark Bites"/>
    <d v="2021-02-17T00:00:00"/>
    <n v="7035"/>
    <n v="275"/>
    <n v="2057"/>
    <n v="4978"/>
  </r>
  <r>
    <s v="Madelene Upcott"/>
    <x v="2"/>
    <s v="Caramel Stuffed Bars"/>
    <d v="2021-02-17T00:00:00"/>
    <n v="1442"/>
    <n v="137"/>
    <n v="1154.9099999999999"/>
    <n v="287.09000000000015"/>
  </r>
  <r>
    <s v="Rafaelita Blaksland"/>
    <x v="5"/>
    <s v="Smooth Sliky Salty"/>
    <d v="2021-02-17T00:00:00"/>
    <n v="1589"/>
    <n v="173"/>
    <n v="477.47999999999996"/>
    <n v="1111.52"/>
  </r>
  <r>
    <s v="Jan Morforth"/>
    <x v="4"/>
    <s v="Choco Coated Almonds"/>
    <d v="2021-02-17T00:00:00"/>
    <n v="9562"/>
    <n v="65"/>
    <n v="215.79999999999998"/>
    <n v="9346.2000000000007"/>
  </r>
  <r>
    <s v="Wilone O'Kielt"/>
    <x v="0"/>
    <s v="50% Dark Bites"/>
    <d v="2021-02-17T00:00:00"/>
    <n v="35"/>
    <n v="244"/>
    <n v="1825.1200000000001"/>
    <n v="-1790.1200000000001"/>
  </r>
  <r>
    <s v="Andria Kimpton"/>
    <x v="4"/>
    <s v="Mint Chip Choco"/>
    <d v="2021-02-17T00:00:00"/>
    <n v="4480"/>
    <n v="199"/>
    <n v="1138.28"/>
    <n v="3341.7200000000003"/>
  </r>
  <r>
    <s v="Karlen McCaffrey"/>
    <x v="1"/>
    <s v="Orange Choco"/>
    <d v="2021-02-17T00:00:00"/>
    <n v="3668"/>
    <n v="287"/>
    <n v="1056.1600000000001"/>
    <n v="2611.84"/>
  </r>
  <r>
    <s v="Kelci Walkden"/>
    <x v="3"/>
    <s v="Raspberry Choco"/>
    <d v="2021-02-17T00:00:00"/>
    <n v="2730"/>
    <n v="83"/>
    <n v="319.55"/>
    <n v="2410.4499999999998"/>
  </r>
  <r>
    <s v="Kaine Padly"/>
    <x v="1"/>
    <s v="Eclairs"/>
    <d v="2021-02-17T00:00:00"/>
    <n v="6272"/>
    <n v="683"/>
    <n v="4309.7299999999996"/>
    <n v="1962.2700000000004"/>
  </r>
  <r>
    <s v="Husein Augar"/>
    <x v="5"/>
    <s v="Smooth Sliky Salty"/>
    <d v="2021-02-17T00:00:00"/>
    <n v="4445"/>
    <n v="84"/>
    <n v="231.83999999999997"/>
    <n v="4213.16"/>
  </r>
  <r>
    <s v="Gigi Bohling"/>
    <x v="1"/>
    <s v="White Choc"/>
    <d v="2021-02-17T00:00:00"/>
    <n v="11823"/>
    <n v="173"/>
    <n v="1112.3899999999999"/>
    <n v="10710.61"/>
  </r>
  <r>
    <s v="Gigi Bohling"/>
    <x v="3"/>
    <s v="White Choc"/>
    <d v="2021-02-17T00:00:00"/>
    <n v="6293"/>
    <n v="241"/>
    <n v="1549.6299999999999"/>
    <n v="4743.37"/>
  </r>
  <r>
    <s v="Kaine Padly"/>
    <x v="5"/>
    <s v="Mint Chip Choco"/>
    <d v="2021-02-17T00:00:00"/>
    <n v="4340"/>
    <n v="71"/>
    <n v="406.12"/>
    <n v="3933.88"/>
  </r>
  <r>
    <s v="Dotty Strutley"/>
    <x v="1"/>
    <s v="Orange Choco"/>
    <d v="2021-02-17T00:00:00"/>
    <n v="2688"/>
    <n v="192"/>
    <n v="706.56000000000006"/>
    <n v="1981.44"/>
  </r>
  <r>
    <s v="Madelene Upcott"/>
    <x v="3"/>
    <s v="Choco Coated Almonds"/>
    <d v="2021-02-17T00:00:00"/>
    <n v="3409"/>
    <n v="137"/>
    <n v="454.84"/>
    <n v="2954.16"/>
  </r>
  <r>
    <s v="Rafaelita Blaksland"/>
    <x v="2"/>
    <s v="Eclairs"/>
    <d v="2021-02-17T00:00:00"/>
    <n v="1631"/>
    <n v="71"/>
    <n v="448.01"/>
    <n v="1182.99"/>
  </r>
  <r>
    <s v="Brien Boise"/>
    <x v="4"/>
    <s v="Baker's Choco Chips"/>
    <d v="2021-02-17T00:00:00"/>
    <n v="1708"/>
    <n v="66"/>
    <n v="819.06000000000006"/>
    <n v="888.93999999999994"/>
  </r>
  <r>
    <s v="Madelene Upcott"/>
    <x v="1"/>
    <s v="Fruit &amp; Nut Bars"/>
    <d v="2021-02-17T00:00:00"/>
    <n v="13517"/>
    <n v="1260"/>
    <n v="5972.4000000000005"/>
    <n v="7544.5999999999995"/>
  </r>
  <r>
    <s v="Oby Sorrel"/>
    <x v="3"/>
    <s v="Baker's Choco Chips"/>
    <d v="2021-02-17T00:00:00"/>
    <n v="13293"/>
    <n v="459"/>
    <n v="5696.1900000000005"/>
    <n v="7596.8099999999995"/>
  </r>
  <r>
    <s v="Curtice Advani"/>
    <x v="1"/>
    <s v="Caramel Stuffed Bars"/>
    <d v="2021-02-17T00:00:00"/>
    <n v="2989"/>
    <n v="158"/>
    <n v="1331.94"/>
    <n v="1657.06"/>
  </r>
  <r>
    <s v="Kelci Walkden"/>
    <x v="5"/>
    <s v="Spicy Special Slims"/>
    <d v="2021-02-17T00:00:00"/>
    <n v="3087"/>
    <n v="124"/>
    <n v="1019.2800000000001"/>
    <n v="2067.7199999999998"/>
  </r>
  <r>
    <s v="Jan Morforth"/>
    <x v="0"/>
    <s v="After Nines"/>
    <d v="2021-02-18T00:00:00"/>
    <n v="2268"/>
    <n v="32"/>
    <n v="327.36"/>
    <n v="1940.6399999999999"/>
  </r>
  <r>
    <s v="Wilone O'Kielt"/>
    <x v="3"/>
    <s v="Choco Coated Almonds"/>
    <d v="2021-02-18T00:00:00"/>
    <n v="1729"/>
    <n v="156"/>
    <n v="517.91999999999996"/>
    <n v="1211.08"/>
  </r>
  <r>
    <s v="Rafaelita Blaksland"/>
    <x v="5"/>
    <s v="Orange Choco"/>
    <d v="2021-02-18T00:00:00"/>
    <n v="6083"/>
    <n v="374"/>
    <n v="1376.3200000000002"/>
    <n v="4706.68"/>
  </r>
  <r>
    <s v="Husein Augar"/>
    <x v="3"/>
    <s v="99% Dark &amp; Pure"/>
    <d v="2021-02-18T00:00:00"/>
    <n v="6671"/>
    <n v="206"/>
    <n v="1592.38"/>
    <n v="5078.62"/>
  </r>
  <r>
    <s v="Madelene Upcott"/>
    <x v="1"/>
    <s v="Raspberry Choco"/>
    <d v="2021-02-18T00:00:00"/>
    <n v="504"/>
    <n v="34"/>
    <n v="130.9"/>
    <n v="373.1"/>
  </r>
  <r>
    <s v="Andria Kimpton"/>
    <x v="4"/>
    <s v="85% Dark Bars"/>
    <d v="2021-02-18T00:00:00"/>
    <n v="385"/>
    <n v="394"/>
    <n v="4140.9399999999996"/>
    <n v="-3755.9399999999996"/>
  </r>
  <r>
    <s v="Dotty Strutley"/>
    <x v="0"/>
    <s v="50% Dark Bites"/>
    <d v="2021-02-18T00:00:00"/>
    <n v="10269"/>
    <n v="447"/>
    <n v="3343.5600000000004"/>
    <n v="6925.44"/>
  </r>
  <r>
    <s v="Karlen McCaffrey"/>
    <x v="2"/>
    <s v="Fruit &amp; Nut Bars"/>
    <d v="2021-02-18T00:00:00"/>
    <n v="11725"/>
    <n v="910"/>
    <n v="4313.4000000000005"/>
    <n v="7411.5999999999995"/>
  </r>
  <r>
    <s v="Dennison Crosswaite"/>
    <x v="3"/>
    <s v="White Choc"/>
    <d v="2021-02-18T00:00:00"/>
    <n v="3437"/>
    <n v="688"/>
    <n v="4423.84"/>
    <n v="-986.84000000000015"/>
  </r>
  <r>
    <s v="Ches Bonnell"/>
    <x v="2"/>
    <s v="Organic Choco Syrup"/>
    <d v="2021-02-19T00:00:00"/>
    <n v="4074"/>
    <n v="215"/>
    <n v="2057.5500000000002"/>
    <n v="2016.4499999999998"/>
  </r>
  <r>
    <s v="Curtice Advani"/>
    <x v="2"/>
    <s v="Manuka Honey Choco"/>
    <d v="2021-02-19T00:00:00"/>
    <n v="1239"/>
    <n v="147"/>
    <n v="999.6"/>
    <n v="239.39999999999998"/>
  </r>
  <r>
    <s v="Rafaelita Blaksland"/>
    <x v="1"/>
    <s v="85% Dark Bars"/>
    <d v="2021-02-19T00:00:00"/>
    <n v="4452"/>
    <n v="501"/>
    <n v="5265.51"/>
    <n v="-813.51000000000022"/>
  </r>
  <r>
    <s v="Madelene Upcott"/>
    <x v="2"/>
    <s v="85% Dark Bars"/>
    <d v="2021-02-19T00:00:00"/>
    <n v="7875"/>
    <n v="264"/>
    <n v="2774.64"/>
    <n v="5100.3600000000006"/>
  </r>
  <r>
    <s v="Dotty Strutley"/>
    <x v="3"/>
    <s v="Orange Choco"/>
    <d v="2021-02-19T00:00:00"/>
    <n v="2576"/>
    <n v="44"/>
    <n v="161.92000000000002"/>
    <n v="2414.08"/>
  </r>
  <r>
    <s v="Barr Faughny"/>
    <x v="2"/>
    <s v="Organic Choco Syrup"/>
    <d v="2021-02-19T00:00:00"/>
    <n v="3563"/>
    <n v="10"/>
    <n v="95.7"/>
    <n v="3467.3"/>
  </r>
  <r>
    <s v="Gunar Cockshoot"/>
    <x v="5"/>
    <s v="Caramel Stuffed Bars"/>
    <d v="2021-02-19T00:00:00"/>
    <n v="525"/>
    <n v="118"/>
    <n v="994.74"/>
    <n v="-469.74"/>
  </r>
  <r>
    <s v="Ches Bonnell"/>
    <x v="3"/>
    <s v="Drinking Coco"/>
    <d v="2021-02-19T00:00:00"/>
    <n v="8008"/>
    <n v="83"/>
    <n v="825.02"/>
    <n v="7182.98"/>
  </r>
  <r>
    <s v="Dennison Crosswaite"/>
    <x v="5"/>
    <s v="Milk Bars"/>
    <d v="2021-02-19T00:00:00"/>
    <n v="5467"/>
    <n v="110"/>
    <n v="578.6"/>
    <n v="4888.3999999999996"/>
  </r>
  <r>
    <s v="Gigi Bohling"/>
    <x v="0"/>
    <s v="Peanut Butter Cubes"/>
    <d v="2021-02-19T00:00:00"/>
    <n v="4039"/>
    <n v="191"/>
    <n v="506.15"/>
    <n v="3532.85"/>
  </r>
  <r>
    <s v="Kelci Walkden"/>
    <x v="5"/>
    <s v="Peanut Butter Cubes"/>
    <d v="2021-02-19T00:00:00"/>
    <n v="7476"/>
    <n v="220"/>
    <n v="583"/>
    <n v="6893"/>
  </r>
  <r>
    <s v="Barr Faughny"/>
    <x v="3"/>
    <s v="85% Dark Bars"/>
    <d v="2021-02-19T00:00:00"/>
    <n v="8771"/>
    <n v="251"/>
    <n v="2638.0099999999998"/>
    <n v="6132.99"/>
  </r>
  <r>
    <s v="Dennison Crosswaite"/>
    <x v="2"/>
    <s v="Eclairs"/>
    <d v="2021-02-19T00:00:00"/>
    <n v="1246"/>
    <n v="264"/>
    <n v="1665.84"/>
    <n v="-419.83999999999992"/>
  </r>
  <r>
    <s v="Gunar Cockshoot"/>
    <x v="1"/>
    <s v="After Nines"/>
    <d v="2021-02-19T00:00:00"/>
    <n v="826"/>
    <n v="180"/>
    <n v="1841.4"/>
    <n v="-1015.4000000000001"/>
  </r>
  <r>
    <s v="Andria Kimpton"/>
    <x v="4"/>
    <s v="Choco Coated Almonds"/>
    <d v="2021-02-19T00:00:00"/>
    <n v="12173"/>
    <n v="285"/>
    <n v="946.19999999999993"/>
    <n v="11226.8"/>
  </r>
  <r>
    <s v="Curtice Advani"/>
    <x v="3"/>
    <s v="Peanut Butter Cubes"/>
    <d v="2021-02-19T00:00:00"/>
    <n v="3339"/>
    <n v="182"/>
    <n v="482.3"/>
    <n v="2856.7"/>
  </r>
  <r>
    <s v="Dennison Crosswaite"/>
    <x v="2"/>
    <s v="After Nines"/>
    <d v="2021-02-19T00:00:00"/>
    <n v="2030"/>
    <n v="236"/>
    <n v="2414.2800000000002"/>
    <n v="-384.2800000000002"/>
  </r>
  <r>
    <s v="Barr Faughny"/>
    <x v="3"/>
    <s v="Organic Choco Syrup"/>
    <d v="2021-02-19T00:00:00"/>
    <n v="11207"/>
    <n v="23"/>
    <n v="220.11"/>
    <n v="10986.89"/>
  </r>
  <r>
    <s v="Dennison Crosswaite"/>
    <x v="2"/>
    <s v="Smooth Sliky Salty"/>
    <d v="2021-02-19T00:00:00"/>
    <n v="10878"/>
    <n v="108"/>
    <n v="298.08"/>
    <n v="10579.92"/>
  </r>
  <r>
    <s v="Curtice Advani"/>
    <x v="3"/>
    <s v="After Nines"/>
    <d v="2021-02-19T00:00:00"/>
    <n v="2800"/>
    <n v="152"/>
    <n v="1554.96"/>
    <n v="1245.04"/>
  </r>
  <r>
    <s v="Husein Augar"/>
    <x v="5"/>
    <s v="Baker's Choco Chips"/>
    <d v="2021-02-19T00:00:00"/>
    <n v="10934"/>
    <n v="123"/>
    <n v="1526.43"/>
    <n v="9407.57"/>
  </r>
  <r>
    <s v="Kelci Walkden"/>
    <x v="2"/>
    <s v="Caramel Stuffed Bars"/>
    <d v="2021-02-19T00:00:00"/>
    <n v="3675"/>
    <n v="102"/>
    <n v="859.86"/>
    <n v="2815.14"/>
  </r>
  <r>
    <s v="Madelene Upcott"/>
    <x v="1"/>
    <s v="After Nines"/>
    <d v="2021-02-19T00:00:00"/>
    <n v="8029"/>
    <n v="651"/>
    <n v="6659.7300000000005"/>
    <n v="1369.2699999999995"/>
  </r>
  <r>
    <s v="Brien Boise"/>
    <x v="2"/>
    <s v="Smooth Sliky Salty"/>
    <d v="2021-02-19T00:00:00"/>
    <n v="168"/>
    <n v="19"/>
    <n v="52.44"/>
    <n v="115.56"/>
  </r>
  <r>
    <s v="Ches Bonnell"/>
    <x v="2"/>
    <s v="Mint Chip Choco"/>
    <d v="2021-02-19T00:00:00"/>
    <n v="378"/>
    <n v="182"/>
    <n v="1041.04"/>
    <n v="-663.04"/>
  </r>
  <r>
    <s v="Roddy Speechley"/>
    <x v="4"/>
    <s v="Peanut Butter Cubes"/>
    <d v="2021-02-19T00:00:00"/>
    <n v="13363"/>
    <n v="980"/>
    <n v="2597"/>
    <n v="10766"/>
  </r>
  <r>
    <s v="Marney O'Breen"/>
    <x v="5"/>
    <s v="Milk Bars"/>
    <d v="2021-02-19T00:00:00"/>
    <n v="1932"/>
    <n v="92"/>
    <n v="483.91999999999996"/>
    <n v="1448.08"/>
  </r>
  <r>
    <s v="Ches Bonnell"/>
    <x v="2"/>
    <s v="85% Dark Bars"/>
    <d v="2021-02-19T00:00:00"/>
    <n v="4830"/>
    <n v="372"/>
    <n v="3909.72"/>
    <n v="920.2800000000002"/>
  </r>
  <r>
    <s v="Madelene Upcott"/>
    <x v="0"/>
    <s v="Choco Coated Almonds"/>
    <d v="2021-02-19T00:00:00"/>
    <n v="11060"/>
    <n v="357"/>
    <n v="1185.24"/>
    <n v="9874.76"/>
  </r>
  <r>
    <s v="Ches Bonnell"/>
    <x v="4"/>
    <s v="Raspberry Choco"/>
    <d v="2021-02-19T00:00:00"/>
    <n v="7273"/>
    <n v="428"/>
    <n v="1647.8"/>
    <n v="5625.2"/>
  </r>
  <r>
    <s v="Dennison Crosswaite"/>
    <x v="1"/>
    <s v="Almond Choco"/>
    <d v="2021-02-19T00:00:00"/>
    <n v="7476"/>
    <n v="288"/>
    <n v="1483.2"/>
    <n v="5992.8"/>
  </r>
  <r>
    <s v="Karlen McCaffrey"/>
    <x v="3"/>
    <s v="White Choc"/>
    <d v="2021-02-19T00:00:00"/>
    <n v="2898"/>
    <n v="264"/>
    <n v="1697.52"/>
    <n v="1200.48"/>
  </r>
  <r>
    <s v="Mallorie Waber"/>
    <x v="3"/>
    <s v="Spicy Special Slims"/>
    <d v="2021-02-19T00:00:00"/>
    <n v="4984"/>
    <n v="161"/>
    <n v="1323.42"/>
    <n v="3660.58"/>
  </r>
  <r>
    <s v="Wilone O'Kielt"/>
    <x v="3"/>
    <s v="Orange Choco"/>
    <d v="2021-02-22T00:00:00"/>
    <n v="7301"/>
    <n v="192"/>
    <n v="706.56000000000006"/>
    <n v="6594.44"/>
  </r>
  <r>
    <s v="Karlen McCaffrey"/>
    <x v="1"/>
    <s v="99% Dark &amp; Pure"/>
    <d v="2021-02-22T00:00:00"/>
    <n v="2058"/>
    <n v="205"/>
    <n v="1584.65"/>
    <n v="473.34999999999991"/>
  </r>
  <r>
    <s v="Andria Kimpton"/>
    <x v="2"/>
    <s v="Caramel Stuffed Bars"/>
    <d v="2021-02-22T00:00:00"/>
    <n v="1960"/>
    <n v="67"/>
    <n v="564.80999999999995"/>
    <n v="1395.19"/>
  </r>
  <r>
    <s v="Husein Augar"/>
    <x v="2"/>
    <s v="Caramel Stuffed Bars"/>
    <d v="2021-02-22T00:00:00"/>
    <n v="1834"/>
    <n v="453"/>
    <n v="3818.79"/>
    <n v="-1984.79"/>
  </r>
  <r>
    <s v="Gunar Cockshoot"/>
    <x v="1"/>
    <s v="Drinking Coco"/>
    <d v="2021-02-22T00:00:00"/>
    <n v="3556"/>
    <n v="438"/>
    <n v="4353.7199999999993"/>
    <n v="-797.71999999999935"/>
  </r>
  <r>
    <s v="Gigi Bohling"/>
    <x v="2"/>
    <s v="Raspberry Choco"/>
    <d v="2021-02-22T00:00:00"/>
    <n v="6174"/>
    <n v="165"/>
    <n v="635.25"/>
    <n v="5538.75"/>
  </r>
  <r>
    <s v="Gunar Cockshoot"/>
    <x v="0"/>
    <s v="After Nines"/>
    <d v="2021-02-22T00:00:00"/>
    <n v="5754"/>
    <n v="217"/>
    <n v="2219.9100000000003"/>
    <n v="3534.0899999999997"/>
  </r>
  <r>
    <s v="Husein Augar"/>
    <x v="5"/>
    <s v="Caramel Stuffed Bars"/>
    <d v="2021-02-22T00:00:00"/>
    <n v="15792"/>
    <n v="259"/>
    <n v="2183.37"/>
    <n v="13608.630000000001"/>
  </r>
  <r>
    <s v="Barr Faughny"/>
    <x v="1"/>
    <s v="Organic Choco Syrup"/>
    <d v="2021-02-22T00:00:00"/>
    <n v="4921"/>
    <n v="980"/>
    <n v="9378.6"/>
    <n v="-4457.6000000000004"/>
  </r>
  <r>
    <s v="Marney O'Breen"/>
    <x v="0"/>
    <s v="Smooth Sliky Salty"/>
    <d v="2021-02-22T00:00:00"/>
    <n v="658"/>
    <n v="29"/>
    <n v="80.039999999999992"/>
    <n v="577.96"/>
  </r>
  <r>
    <s v="Andria Kimpton"/>
    <x v="1"/>
    <s v="Drinking Coco"/>
    <d v="2021-02-22T00:00:00"/>
    <n v="5698"/>
    <n v="143"/>
    <n v="1421.4199999999998"/>
    <n v="4276.58"/>
  </r>
  <r>
    <s v="Brien Boise"/>
    <x v="5"/>
    <s v="Milk Bars"/>
    <d v="2021-02-22T00:00:00"/>
    <n v="8988"/>
    <n v="360"/>
    <n v="1893.6"/>
    <n v="7094.4"/>
  </r>
  <r>
    <s v="Wilone O'Kielt"/>
    <x v="4"/>
    <s v="Smooth Sliky Salty"/>
    <d v="2021-02-22T00:00:00"/>
    <n v="3675"/>
    <n v="307"/>
    <n v="847.31999999999994"/>
    <n v="2827.6800000000003"/>
  </r>
  <r>
    <s v="Mallorie Waber"/>
    <x v="0"/>
    <s v="Smooth Sliky Salty"/>
    <d v="2021-02-22T00:00:00"/>
    <n v="6398"/>
    <n v="640"/>
    <n v="1766.3999999999999"/>
    <n v="4631.6000000000004"/>
  </r>
  <r>
    <s v="Andria Kimpton"/>
    <x v="2"/>
    <s v="Milk Bars"/>
    <d v="2021-02-22T00:00:00"/>
    <n v="6944"/>
    <n v="348"/>
    <n v="1830.48"/>
    <n v="5113.5200000000004"/>
  </r>
  <r>
    <s v="Jehu Rudeforth"/>
    <x v="5"/>
    <s v="Raspberry Choco"/>
    <d v="2021-02-22T00:00:00"/>
    <n v="11333"/>
    <n v="840"/>
    <n v="3234"/>
    <n v="8099"/>
  </r>
  <r>
    <s v="Brien Boise"/>
    <x v="5"/>
    <s v="Almond Choco"/>
    <d v="2021-02-23T00:00:00"/>
    <n v="5551"/>
    <n v="354"/>
    <n v="1823.1000000000001"/>
    <n v="3727.8999999999996"/>
  </r>
  <r>
    <s v="Dotty Strutley"/>
    <x v="5"/>
    <s v="Orange Choco"/>
    <d v="2021-02-23T00:00:00"/>
    <n v="6412"/>
    <n v="281"/>
    <n v="1034.0800000000002"/>
    <n v="5377.92"/>
  </r>
  <r>
    <s v="Oby Sorrel"/>
    <x v="4"/>
    <s v="Mint Chip Choco"/>
    <d v="2021-02-23T00:00:00"/>
    <n v="2478"/>
    <n v="100"/>
    <n v="572"/>
    <n v="1906"/>
  </r>
  <r>
    <s v="Jan Morforth"/>
    <x v="5"/>
    <s v="70% Dark Bites"/>
    <d v="2021-02-23T00:00:00"/>
    <n v="17206"/>
    <n v="522"/>
    <n v="2630.88"/>
    <n v="14575.119999999999"/>
  </r>
  <r>
    <s v="Ches Bonnell"/>
    <x v="2"/>
    <s v="Peanut Butter Cubes"/>
    <d v="2021-02-23T00:00:00"/>
    <n v="1365"/>
    <n v="38"/>
    <n v="100.7"/>
    <n v="1264.3"/>
  </r>
  <r>
    <s v="Curtice Advani"/>
    <x v="3"/>
    <s v="85% Dark Bars"/>
    <d v="2021-02-23T00:00:00"/>
    <n v="3696"/>
    <n v="211"/>
    <n v="2217.61"/>
    <n v="1478.3899999999999"/>
  </r>
  <r>
    <s v="Kelci Walkden"/>
    <x v="4"/>
    <s v="Manuka Honey Choco"/>
    <d v="2021-02-23T00:00:00"/>
    <n v="8253"/>
    <n v="178"/>
    <n v="1210.3999999999999"/>
    <n v="7042.6"/>
  </r>
  <r>
    <s v="Andria Kimpton"/>
    <x v="2"/>
    <s v="White Choc"/>
    <d v="2021-02-23T00:00:00"/>
    <n v="3465"/>
    <n v="371"/>
    <n v="2385.5299999999997"/>
    <n v="1079.4700000000003"/>
  </r>
  <r>
    <s v="Oby Sorrel"/>
    <x v="2"/>
    <s v="Organic Choco Syrup"/>
    <d v="2021-02-23T00:00:00"/>
    <n v="1603"/>
    <n v="840"/>
    <n v="8038.8"/>
    <n v="-6435.8"/>
  </r>
  <r>
    <s v="Gunar Cockshoot"/>
    <x v="4"/>
    <s v="Orange Choco"/>
    <d v="2021-02-23T00:00:00"/>
    <n v="3213"/>
    <n v="215"/>
    <n v="791.2"/>
    <n v="2421.8000000000002"/>
  </r>
  <r>
    <s v="Kelci Walkden"/>
    <x v="1"/>
    <s v="Milk Bars"/>
    <d v="2021-02-23T00:00:00"/>
    <n v="11200"/>
    <n v="590"/>
    <n v="3103.4"/>
    <n v="8096.6"/>
  </r>
  <r>
    <s v="Andria Kimpton"/>
    <x v="3"/>
    <s v="Baker's Choco Chips"/>
    <d v="2021-02-23T00:00:00"/>
    <n v="5971"/>
    <n v="249"/>
    <n v="3090.09"/>
    <n v="2880.91"/>
  </r>
  <r>
    <s v="Dotty Strutley"/>
    <x v="2"/>
    <s v="50% Dark Bites"/>
    <d v="2021-02-23T00:00:00"/>
    <n v="3304"/>
    <n v="138"/>
    <n v="1032.24"/>
    <n v="2271.7600000000002"/>
  </r>
  <r>
    <s v="Husein Augar"/>
    <x v="2"/>
    <s v="Caramel Stuffed Bars"/>
    <d v="2021-02-23T00:00:00"/>
    <n v="10815"/>
    <n v="416"/>
    <n v="3506.88"/>
    <n v="7308.12"/>
  </r>
  <r>
    <s v="Jehu Rudeforth"/>
    <x v="0"/>
    <s v="After Nines"/>
    <d v="2021-02-23T00:00:00"/>
    <n v="5012"/>
    <n v="335"/>
    <n v="3427.05"/>
    <n v="1584.9499999999998"/>
  </r>
  <r>
    <s v="Beverie Moffet"/>
    <x v="2"/>
    <s v="Choco Coated Almonds"/>
    <d v="2021-02-23T00:00:00"/>
    <n v="8246"/>
    <n v="250"/>
    <n v="830"/>
    <n v="7416"/>
  </r>
  <r>
    <s v="Marney O'Breen"/>
    <x v="5"/>
    <s v="99% Dark &amp; Pure"/>
    <d v="2021-02-23T00:00:00"/>
    <n v="8190"/>
    <n v="410"/>
    <n v="3169.3"/>
    <n v="5020.7"/>
  </r>
  <r>
    <s v="Mallorie Waber"/>
    <x v="4"/>
    <s v="85% Dark Bars"/>
    <d v="2021-02-23T00:00:00"/>
    <n v="5915"/>
    <n v="348"/>
    <n v="3657.48"/>
    <n v="2257.52"/>
  </r>
  <r>
    <s v="Brien Boise"/>
    <x v="5"/>
    <s v="Mint Chip Choco"/>
    <d v="2021-02-23T00:00:00"/>
    <n v="728"/>
    <n v="34"/>
    <n v="194.48"/>
    <n v="533.52"/>
  </r>
  <r>
    <s v="Dotty Strutley"/>
    <x v="4"/>
    <s v="Peanut Butter Cubes"/>
    <d v="2021-02-23T00:00:00"/>
    <n v="10332"/>
    <n v="1470"/>
    <n v="3895.5"/>
    <n v="6436.5"/>
  </r>
  <r>
    <s v="Andria Kimpton"/>
    <x v="3"/>
    <s v="Fruit &amp; Nut Bars"/>
    <d v="2021-02-23T00:00:00"/>
    <n v="7217"/>
    <n v="401"/>
    <n v="1900.74"/>
    <n v="5316.26"/>
  </r>
  <r>
    <s v="Gunar Cockshoot"/>
    <x v="4"/>
    <s v="Mint Chip Choco"/>
    <d v="2021-02-24T00:00:00"/>
    <n v="10143"/>
    <n v="381"/>
    <n v="2179.3199999999997"/>
    <n v="7963.68"/>
  </r>
  <r>
    <s v="Andria Kimpton"/>
    <x v="0"/>
    <s v="Drinking Coco"/>
    <d v="2021-02-24T00:00:00"/>
    <n v="2478"/>
    <n v="446"/>
    <n v="4433.24"/>
    <n v="-1955.2399999999998"/>
  </r>
  <r>
    <s v="Barr Faughny"/>
    <x v="5"/>
    <s v="White Choc"/>
    <d v="2021-02-24T00:00:00"/>
    <n v="3899"/>
    <n v="271"/>
    <n v="1742.53"/>
    <n v="2156.4700000000003"/>
  </r>
  <r>
    <s v="Dotty Strutley"/>
    <x v="3"/>
    <s v="Almond Choco"/>
    <d v="2021-02-24T00:00:00"/>
    <n v="4900"/>
    <n v="579"/>
    <n v="2981.8500000000004"/>
    <n v="1918.1499999999996"/>
  </r>
  <r>
    <s v="Dennison Crosswaite"/>
    <x v="4"/>
    <s v="Orange Choco"/>
    <d v="2021-02-24T00:00:00"/>
    <n v="8729"/>
    <n v="103"/>
    <n v="379.04"/>
    <n v="8349.9599999999991"/>
  </r>
  <r>
    <s v="Brien Boise"/>
    <x v="1"/>
    <s v="Smooth Sliky Salty"/>
    <d v="2021-02-24T00:00:00"/>
    <n v="392"/>
    <n v="244"/>
    <n v="673.43999999999994"/>
    <n v="-281.43999999999994"/>
  </r>
  <r>
    <s v="Curtice Advani"/>
    <x v="1"/>
    <s v="Drinking Coco"/>
    <d v="2021-02-24T00:00:00"/>
    <n v="7021"/>
    <n v="213"/>
    <n v="2117.2199999999998"/>
    <n v="4903.7800000000007"/>
  </r>
  <r>
    <s v="Rafaelita Blaksland"/>
    <x v="1"/>
    <s v="Milk Bars"/>
    <d v="2021-02-24T00:00:00"/>
    <n v="5978"/>
    <n v="326"/>
    <n v="1714.76"/>
    <n v="4263.24"/>
  </r>
  <r>
    <s v="Wilone O'Kielt"/>
    <x v="2"/>
    <s v="Eclairs"/>
    <d v="2021-02-24T00:00:00"/>
    <n v="2072"/>
    <n v="101"/>
    <n v="637.30999999999995"/>
    <n v="1434.69"/>
  </r>
  <r>
    <s v="Kelci Walkden"/>
    <x v="0"/>
    <s v="Eclairs"/>
    <d v="2021-02-24T00:00:00"/>
    <n v="2121"/>
    <n v="134"/>
    <n v="845.54"/>
    <n v="1275.46"/>
  </r>
  <r>
    <s v="Ches Bonnell"/>
    <x v="3"/>
    <s v="Caramel Stuffed Bars"/>
    <d v="2021-02-24T00:00:00"/>
    <n v="5831"/>
    <n v="40"/>
    <n v="337.2"/>
    <n v="5493.8"/>
  </r>
  <r>
    <s v="Jan Morforth"/>
    <x v="4"/>
    <s v="70% Dark Bites"/>
    <d v="2021-02-24T00:00:00"/>
    <n v="2093"/>
    <n v="264"/>
    <n v="1330.56"/>
    <n v="762.44"/>
  </r>
  <r>
    <s v="Wilone O'Kielt"/>
    <x v="4"/>
    <s v="Drinking Coco"/>
    <d v="2021-02-24T00:00:00"/>
    <n v="3122"/>
    <n v="9"/>
    <n v="89.46"/>
    <n v="3032.54"/>
  </r>
  <r>
    <s v="Kaine Padly"/>
    <x v="3"/>
    <s v="White Choc"/>
    <d v="2021-02-24T00:00:00"/>
    <n v="6573"/>
    <n v="22"/>
    <n v="141.45999999999998"/>
    <n v="6431.54"/>
  </r>
  <r>
    <s v="Dotty Strutley"/>
    <x v="0"/>
    <s v="Eclairs"/>
    <d v="2021-02-24T00:00:00"/>
    <n v="700"/>
    <n v="217"/>
    <n v="1369.27"/>
    <n v="-669.27"/>
  </r>
  <r>
    <s v="Andria Kimpton"/>
    <x v="4"/>
    <s v="99% Dark &amp; Pure"/>
    <d v="2021-02-24T00:00:00"/>
    <n v="1057"/>
    <n v="95"/>
    <n v="734.35"/>
    <n v="322.64999999999998"/>
  </r>
  <r>
    <s v="Barr Faughny"/>
    <x v="3"/>
    <s v="Fruit &amp; Nut Bars"/>
    <d v="2021-02-24T00:00:00"/>
    <n v="3486"/>
    <n v="150"/>
    <n v="711"/>
    <n v="2775"/>
  </r>
  <r>
    <s v="Kelci Walkden"/>
    <x v="4"/>
    <s v="Drinking Coco"/>
    <d v="2021-02-24T00:00:00"/>
    <n v="2954"/>
    <n v="33"/>
    <n v="328.02"/>
    <n v="2625.98"/>
  </r>
  <r>
    <s v="Brien Boise"/>
    <x v="0"/>
    <s v="85% Dark Bars"/>
    <d v="2021-02-24T00:00:00"/>
    <n v="7987"/>
    <n v="318"/>
    <n v="3342.18"/>
    <n v="4644.82"/>
  </r>
  <r>
    <s v="Gigi Bohling"/>
    <x v="3"/>
    <s v="70% Dark Bites"/>
    <d v="2021-02-24T00:00:00"/>
    <n v="1967"/>
    <n v="20"/>
    <n v="100.8"/>
    <n v="1866.2"/>
  </r>
  <r>
    <s v="Marney O'Breen"/>
    <x v="3"/>
    <s v="Manuka Honey Choco"/>
    <d v="2021-02-24T00:00:00"/>
    <n v="2163"/>
    <n v="209"/>
    <n v="1421.2"/>
    <n v="741.8"/>
  </r>
  <r>
    <s v="Madelene Upcott"/>
    <x v="2"/>
    <s v="Raspberry Choco"/>
    <d v="2021-02-24T00:00:00"/>
    <n v="1561"/>
    <n v="118"/>
    <n v="454.3"/>
    <n v="1106.7"/>
  </r>
  <r>
    <s v="Husein Augar"/>
    <x v="4"/>
    <s v="Mint Chip Choco"/>
    <d v="2021-02-24T00:00:00"/>
    <n v="2772"/>
    <n v="386"/>
    <n v="2207.92"/>
    <n v="564.07999999999993"/>
  </r>
  <r>
    <s v="Gunar Cockshoot"/>
    <x v="3"/>
    <s v="Baker's Choco Chips"/>
    <d v="2021-02-24T00:00:00"/>
    <n v="8834"/>
    <n v="127"/>
    <n v="1576.07"/>
    <n v="7257.93"/>
  </r>
  <r>
    <s v="Gunar Cockshoot"/>
    <x v="3"/>
    <s v="50% Dark Bites"/>
    <d v="2021-02-24T00:00:00"/>
    <n v="1631"/>
    <n v="86"/>
    <n v="643.28000000000009"/>
    <n v="987.71999999999991"/>
  </r>
  <r>
    <s v="Oby Sorrel"/>
    <x v="5"/>
    <s v="Spicy Special Slims"/>
    <d v="2021-02-24T00:00:00"/>
    <n v="4606"/>
    <n v="290"/>
    <n v="2383.8000000000002"/>
    <n v="2222.1999999999998"/>
  </r>
  <r>
    <s v="Ches Bonnell"/>
    <x v="2"/>
    <s v="Manuka Honey Choco"/>
    <d v="2021-02-24T00:00:00"/>
    <n v="3199"/>
    <n v="180"/>
    <n v="1224"/>
    <n v="1975"/>
  </r>
  <r>
    <s v="Gigi Bohling"/>
    <x v="5"/>
    <s v="Drinking Coco"/>
    <d v="2021-02-24T00:00:00"/>
    <n v="3423"/>
    <n v="19"/>
    <n v="188.85999999999999"/>
    <n v="3234.14"/>
  </r>
  <r>
    <s v="Gunar Cockshoot"/>
    <x v="4"/>
    <s v="Spicy Special Slims"/>
    <d v="2021-02-24T00:00:00"/>
    <n v="1421"/>
    <n v="518"/>
    <n v="4257.96"/>
    <n v="-2836.96"/>
  </r>
  <r>
    <s v="Rafaelita Blaksland"/>
    <x v="3"/>
    <s v="Manuka Honey Choco"/>
    <d v="2021-02-24T00:00:00"/>
    <n v="5530"/>
    <n v="87"/>
    <n v="591.6"/>
    <n v="4938.3999999999996"/>
  </r>
  <r>
    <s v="Brien Boise"/>
    <x v="0"/>
    <s v="Milk Bars"/>
    <d v="2021-02-24T00:00:00"/>
    <n v="546"/>
    <n v="910"/>
    <n v="4786.5999999999995"/>
    <n v="-4240.5999999999995"/>
  </r>
  <r>
    <s v="Beverie Moffet"/>
    <x v="1"/>
    <s v="Baker's Choco Chips"/>
    <d v="2021-02-24T00:00:00"/>
    <n v="11921"/>
    <n v="486"/>
    <n v="6031.26"/>
    <n v="5889.74"/>
  </r>
  <r>
    <s v="Gunar Cockshoot"/>
    <x v="3"/>
    <s v="Caramel Stuffed Bars"/>
    <d v="2021-02-24T00:00:00"/>
    <n v="3934"/>
    <n v="296"/>
    <n v="2495.2799999999997"/>
    <n v="1438.7200000000003"/>
  </r>
  <r>
    <s v="Van Tuxwell"/>
    <x v="2"/>
    <s v="Peanut Butter Cubes"/>
    <d v="2021-02-24T00:00:00"/>
    <n v="11424"/>
    <n v="2310"/>
    <n v="6121.5"/>
    <n v="5302.5"/>
  </r>
  <r>
    <s v="Beverie Moffet"/>
    <x v="3"/>
    <s v="Fruit &amp; Nut Bars"/>
    <d v="2021-02-24T00:00:00"/>
    <n v="4753"/>
    <n v="280"/>
    <n v="1327.2"/>
    <n v="3425.8"/>
  </r>
  <r>
    <s v="Van Tuxwell"/>
    <x v="4"/>
    <s v="After Nines"/>
    <d v="2021-02-24T00:00:00"/>
    <n v="12796"/>
    <n v="770"/>
    <n v="7877.1"/>
    <n v="4918.8999999999996"/>
  </r>
  <r>
    <s v="Roddy Speechley"/>
    <x v="4"/>
    <s v="Drinking Coco"/>
    <d v="2021-02-24T00:00:00"/>
    <n v="10045"/>
    <n v="305"/>
    <n v="3031.7"/>
    <n v="7013.3"/>
  </r>
  <r>
    <s v="Rafaelita Blaksland"/>
    <x v="0"/>
    <s v="Spicy Special Slims"/>
    <d v="2021-02-24T00:00:00"/>
    <n v="4935"/>
    <n v="198"/>
    <n v="1627.5600000000002"/>
    <n v="3307.4399999999996"/>
  </r>
  <r>
    <s v="Dotty Strutley"/>
    <x v="3"/>
    <s v="70% Dark Bites"/>
    <d v="2021-02-24T00:00:00"/>
    <n v="16401"/>
    <n v="566"/>
    <n v="2852.64"/>
    <n v="13548.36"/>
  </r>
  <r>
    <s v="Marney O'Breen"/>
    <x v="1"/>
    <s v="70% Dark Bites"/>
    <d v="2021-02-25T00:00:00"/>
    <n v="2527"/>
    <n v="250"/>
    <n v="1260"/>
    <n v="1267"/>
  </r>
  <r>
    <s v="Oby Sorrel"/>
    <x v="1"/>
    <s v="Choco Coated Almonds"/>
    <d v="2021-02-25T00:00:00"/>
    <n v="8162"/>
    <n v="301"/>
    <n v="999.31999999999994"/>
    <n v="7162.68"/>
  </r>
  <r>
    <s v="Dotty Strutley"/>
    <x v="4"/>
    <s v="Fruit &amp; Nut Bars"/>
    <d v="2021-02-25T00:00:00"/>
    <n v="3325"/>
    <n v="369"/>
    <n v="1749.0600000000002"/>
    <n v="1575.9399999999998"/>
  </r>
  <r>
    <s v="Jan Morforth"/>
    <x v="0"/>
    <s v="Manuka Honey Choco"/>
    <d v="2021-02-25T00:00:00"/>
    <n v="3787"/>
    <n v="103"/>
    <n v="700.4"/>
    <n v="3086.6"/>
  </r>
  <r>
    <s v="Karlen McCaffrey"/>
    <x v="2"/>
    <s v="Drinking Coco"/>
    <d v="2021-02-25T00:00:00"/>
    <n v="854"/>
    <n v="135"/>
    <n v="1341.8999999999999"/>
    <n v="-487.89999999999986"/>
  </r>
  <r>
    <s v="Andria Kimpton"/>
    <x v="4"/>
    <s v="70% Dark Bites"/>
    <d v="2021-02-25T00:00:00"/>
    <n v="2303"/>
    <n v="477"/>
    <n v="2404.08"/>
    <n v="-101.07999999999993"/>
  </r>
  <r>
    <s v="Madelene Upcott"/>
    <x v="2"/>
    <s v="Fruit &amp; Nut Bars"/>
    <d v="2021-02-25T00:00:00"/>
    <n v="3724"/>
    <n v="383"/>
    <n v="1815.42"/>
    <n v="1908.58"/>
  </r>
  <r>
    <s v="Jan Morforth"/>
    <x v="4"/>
    <s v="Raspberry Choco"/>
    <d v="2021-02-25T00:00:00"/>
    <n v="4942"/>
    <n v="345"/>
    <n v="1328.25"/>
    <n v="3613.75"/>
  </r>
  <r>
    <s v="Curtice Advani"/>
    <x v="2"/>
    <s v="99% Dark &amp; Pure"/>
    <d v="2021-02-25T00:00:00"/>
    <n v="1575"/>
    <n v="381"/>
    <n v="2945.13"/>
    <n v="-1370.13"/>
  </r>
  <r>
    <s v="Oby Sorrel"/>
    <x v="4"/>
    <s v="Choco Coated Almonds"/>
    <d v="2021-02-25T00:00:00"/>
    <n v="8155"/>
    <n v="105"/>
    <n v="348.59999999999997"/>
    <n v="7806.4"/>
  </r>
  <r>
    <s v="Ches Bonnell"/>
    <x v="0"/>
    <s v="Milk Bars"/>
    <d v="2021-02-25T00:00:00"/>
    <n v="8316"/>
    <n v="238"/>
    <n v="1251.8799999999999"/>
    <n v="7064.12"/>
  </r>
  <r>
    <s v="Andria Kimpton"/>
    <x v="5"/>
    <s v="Spicy Special Slims"/>
    <d v="2021-02-25T00:00:00"/>
    <n v="189"/>
    <n v="2"/>
    <n v="16.440000000000001"/>
    <n v="172.56"/>
  </r>
  <r>
    <s v="Madelene Upcott"/>
    <x v="4"/>
    <s v="After Nines"/>
    <d v="2021-02-25T00:00:00"/>
    <n v="13433"/>
    <n v="82"/>
    <n v="838.86"/>
    <n v="12594.14"/>
  </r>
  <r>
    <s v="Kaine Padly"/>
    <x v="0"/>
    <s v="Caramel Stuffed Bars"/>
    <d v="2021-02-25T00:00:00"/>
    <n v="1449"/>
    <n v="125"/>
    <n v="1053.75"/>
    <n v="395.25"/>
  </r>
  <r>
    <s v="Husein Augar"/>
    <x v="0"/>
    <s v="Drinking Coco"/>
    <d v="2021-02-25T00:00:00"/>
    <n v="6832"/>
    <n v="43"/>
    <n v="427.41999999999996"/>
    <n v="6404.58"/>
  </r>
  <r>
    <s v="Dennison Crosswaite"/>
    <x v="3"/>
    <s v="Peanut Butter Cubes"/>
    <d v="2021-02-25T00:00:00"/>
    <n v="735"/>
    <n v="25"/>
    <n v="66.25"/>
    <n v="668.75"/>
  </r>
  <r>
    <s v="Beverie Moffet"/>
    <x v="3"/>
    <s v="Peanut Butter Cubes"/>
    <d v="2021-02-25T00:00:00"/>
    <n v="7483"/>
    <n v="309"/>
    <n v="818.85"/>
    <n v="6664.15"/>
  </r>
  <r>
    <s v="Kelci Walkden"/>
    <x v="0"/>
    <s v="Caramel Stuffed Bars"/>
    <d v="2021-02-25T00:00:00"/>
    <n v="966"/>
    <n v="371"/>
    <n v="3127.5299999999997"/>
    <n v="-2161.5299999999997"/>
  </r>
  <r>
    <s v="Kaine Padly"/>
    <x v="3"/>
    <s v="85% Dark Bars"/>
    <d v="2021-02-25T00:00:00"/>
    <n v="1113"/>
    <n v="118"/>
    <n v="1240.18"/>
    <n v="-127.18000000000006"/>
  </r>
  <r>
    <s v="Gunar Cockshoot"/>
    <x v="3"/>
    <s v="70% Dark Bites"/>
    <d v="2021-02-25T00:00:00"/>
    <n v="2730"/>
    <n v="64"/>
    <n v="322.56"/>
    <n v="2407.44"/>
  </r>
  <r>
    <s v="Karlen McCaffrey"/>
    <x v="3"/>
    <s v="50% Dark Bites"/>
    <d v="2021-02-25T00:00:00"/>
    <n v="6706"/>
    <n v="41"/>
    <n v="306.68"/>
    <n v="6399.32"/>
  </r>
  <r>
    <s v="Karlen McCaffrey"/>
    <x v="4"/>
    <s v="Organic Choco Syrup"/>
    <d v="2021-02-25T00:00:00"/>
    <n v="4970"/>
    <n v="98"/>
    <n v="937.86"/>
    <n v="4032.14"/>
  </r>
  <r>
    <s v="Madelene Upcott"/>
    <x v="0"/>
    <s v="Organic Choco Syrup"/>
    <d v="2021-02-25T00:00:00"/>
    <n v="6867"/>
    <n v="348"/>
    <n v="3330.36"/>
    <n v="3536.64"/>
  </r>
  <r>
    <s v="Dennison Crosswaite"/>
    <x v="0"/>
    <s v="Raspberry Choco"/>
    <d v="2021-02-25T00:00:00"/>
    <n v="2093"/>
    <n v="146"/>
    <n v="562.1"/>
    <n v="1530.9"/>
  </r>
  <r>
    <s v="Kaine Padly"/>
    <x v="2"/>
    <s v="After Nines"/>
    <d v="2021-02-25T00:00:00"/>
    <n v="4753"/>
    <n v="770"/>
    <n v="7877.1"/>
    <n v="-3124.1000000000004"/>
  </r>
  <r>
    <s v="Gigi Bohling"/>
    <x v="4"/>
    <s v="Smooth Sliky Salty"/>
    <d v="2021-02-25T00:00:00"/>
    <n v="1141"/>
    <n v="72"/>
    <n v="198.71999999999997"/>
    <n v="942.28"/>
  </r>
  <r>
    <s v="Roddy Speechley"/>
    <x v="4"/>
    <s v="70% Dark Bites"/>
    <d v="2021-02-25T00:00:00"/>
    <n v="5453"/>
    <n v="166"/>
    <n v="836.64"/>
    <n v="4616.3599999999997"/>
  </r>
  <r>
    <s v="Dennison Crosswaite"/>
    <x v="4"/>
    <s v="Peanut Butter Cubes"/>
    <d v="2021-02-25T00:00:00"/>
    <n v="2884"/>
    <n v="206"/>
    <n v="545.9"/>
    <n v="2338.1"/>
  </r>
  <r>
    <s v="Beverie Moffet"/>
    <x v="0"/>
    <s v="Orange Choco"/>
    <d v="2021-02-25T00:00:00"/>
    <n v="12005"/>
    <n v="700"/>
    <n v="2576"/>
    <n v="9429"/>
  </r>
  <r>
    <s v="Mallorie Waber"/>
    <x v="3"/>
    <s v="Baker's Choco Chips"/>
    <d v="2021-02-25T00:00:00"/>
    <n v="3444"/>
    <n v="138"/>
    <n v="1712.58"/>
    <n v="1731.42"/>
  </r>
  <r>
    <s v="Dennison Crosswaite"/>
    <x v="0"/>
    <s v="After Nines"/>
    <d v="2021-02-26T00:00:00"/>
    <n v="4270"/>
    <n v="288"/>
    <n v="2946.2400000000002"/>
    <n v="1323.7599999999998"/>
  </r>
  <r>
    <s v="Husein Augar"/>
    <x v="1"/>
    <s v="Milk Bars"/>
    <d v="2021-02-26T00:00:00"/>
    <n v="9219"/>
    <n v="156"/>
    <n v="820.56"/>
    <n v="8398.44"/>
  </r>
  <r>
    <s v="Gigi Bohling"/>
    <x v="2"/>
    <s v="Organic Choco Syrup"/>
    <d v="2021-02-26T00:00:00"/>
    <n v="2870"/>
    <n v="466"/>
    <n v="4459.62"/>
    <n v="-1589.62"/>
  </r>
  <r>
    <s v="Ches Bonnell"/>
    <x v="1"/>
    <s v="Smooth Sliky Salty"/>
    <d v="2021-02-26T00:00:00"/>
    <n v="4718"/>
    <n v="347"/>
    <n v="957.71999999999991"/>
    <n v="3760.28"/>
  </r>
  <r>
    <s v="Beverie Moffet"/>
    <x v="1"/>
    <s v="70% Dark Bites"/>
    <d v="2021-02-26T00:00:00"/>
    <n v="5908"/>
    <n v="24"/>
    <n v="120.96000000000001"/>
    <n v="5787.04"/>
  </r>
  <r>
    <s v="Dennison Crosswaite"/>
    <x v="3"/>
    <s v="70% Dark Bites"/>
    <d v="2021-02-26T00:00:00"/>
    <n v="602"/>
    <n v="147"/>
    <n v="740.88"/>
    <n v="-138.88"/>
  </r>
  <r>
    <s v="Brien Boise"/>
    <x v="0"/>
    <s v="Fruit &amp; Nut Bars"/>
    <d v="2021-02-26T00:00:00"/>
    <n v="1071"/>
    <n v="48"/>
    <n v="227.52"/>
    <n v="843.48"/>
  </r>
  <r>
    <s v="Roddy Speechley"/>
    <x v="1"/>
    <s v="Caramel Stuffed Bars"/>
    <d v="2021-02-26T00:00:00"/>
    <n v="11361"/>
    <n v="669"/>
    <n v="5639.67"/>
    <n v="5721.33"/>
  </r>
  <r>
    <s v="Husein Augar"/>
    <x v="4"/>
    <s v="White Choc"/>
    <d v="2021-02-26T00:00:00"/>
    <n v="5635"/>
    <n v="434"/>
    <n v="2790.62"/>
    <n v="2844.38"/>
  </r>
  <r>
    <s v="Dennison Crosswaite"/>
    <x v="3"/>
    <s v="Orange Choco"/>
    <d v="2021-02-26T00:00:00"/>
    <n v="11445"/>
    <n v="910"/>
    <n v="3348.8"/>
    <n v="8096.2"/>
  </r>
  <r>
    <s v="Brien Boise"/>
    <x v="5"/>
    <s v="Peanut Butter Cubes"/>
    <d v="2021-02-26T00:00:00"/>
    <n v="1925"/>
    <n v="214"/>
    <n v="567.1"/>
    <n v="1357.9"/>
  </r>
  <r>
    <s v="Barr Faughny"/>
    <x v="2"/>
    <s v="Peanut Butter Cubes"/>
    <d v="2021-02-26T00:00:00"/>
    <n v="630"/>
    <n v="63"/>
    <n v="166.95"/>
    <n v="463.05"/>
  </r>
  <r>
    <s v="Mallorie Waber"/>
    <x v="1"/>
    <s v="Milk Bars"/>
    <d v="2021-02-26T00:00:00"/>
    <n v="10836"/>
    <n v="452"/>
    <n v="2377.52"/>
    <n v="8458.48"/>
  </r>
  <r>
    <s v="Curtice Advani"/>
    <x v="2"/>
    <s v="Smooth Sliky Salty"/>
    <d v="2021-02-26T00:00:00"/>
    <n v="7798"/>
    <n v="488"/>
    <n v="1346.8799999999999"/>
    <n v="6451.12"/>
  </r>
  <r>
    <s v="Mallorie Waber"/>
    <x v="2"/>
    <s v="Baker's Choco Chips"/>
    <d v="2021-02-26T00:00:00"/>
    <n v="2226"/>
    <n v="106"/>
    <n v="1315.46"/>
    <n v="910.54"/>
  </r>
  <r>
    <s v="Dotty Strutley"/>
    <x v="0"/>
    <s v="99% Dark &amp; Pure"/>
    <d v="2021-02-26T00:00:00"/>
    <n v="2849"/>
    <n v="179"/>
    <n v="1383.67"/>
    <n v="1465.33"/>
  </r>
  <r>
    <s v="Gunar Cockshoot"/>
    <x v="4"/>
    <s v="Eclairs"/>
    <d v="2021-02-26T00:00:00"/>
    <n v="7182"/>
    <n v="313"/>
    <n v="1975.03"/>
    <n v="5206.97"/>
  </r>
  <r>
    <s v="Dennison Crosswaite"/>
    <x v="3"/>
    <s v="Organic Choco Syrup"/>
    <d v="2021-02-26T00:00:00"/>
    <n v="6020"/>
    <n v="215"/>
    <n v="2057.5500000000002"/>
    <n v="3962.45"/>
  </r>
  <r>
    <s v="Gunar Cockshoot"/>
    <x v="1"/>
    <s v="Smooth Sliky Salty"/>
    <d v="2021-02-26T00:00:00"/>
    <n v="6153"/>
    <n v="513"/>
    <n v="1415.8799999999999"/>
    <n v="4737.12"/>
  </r>
  <r>
    <s v="Dotty Strutley"/>
    <x v="3"/>
    <s v="Caramel Stuffed Bars"/>
    <d v="2021-02-26T00:00:00"/>
    <n v="833"/>
    <n v="49"/>
    <n v="413.07"/>
    <n v="419.93"/>
  </r>
  <r>
    <s v="Kelci Walkden"/>
    <x v="5"/>
    <s v="Milk Bars"/>
    <d v="2021-03-01T00:00:00"/>
    <n v="6181"/>
    <n v="425"/>
    <n v="2235.5"/>
    <n v="3945.5"/>
  </r>
  <r>
    <s v="Oby Sorrel"/>
    <x v="3"/>
    <s v="White Choc"/>
    <d v="2021-03-01T00:00:00"/>
    <n v="2639"/>
    <n v="634"/>
    <n v="4076.62"/>
    <n v="-1437.62"/>
  </r>
  <r>
    <s v="Rafaelita Blaksland"/>
    <x v="2"/>
    <s v="Smooth Sliky Salty"/>
    <d v="2021-03-01T00:00:00"/>
    <n v="6804"/>
    <n v="35"/>
    <n v="96.6"/>
    <n v="6707.4"/>
  </r>
  <r>
    <s v="Curtice Advani"/>
    <x v="2"/>
    <s v="Eclairs"/>
    <d v="2021-03-01T00:00:00"/>
    <n v="1855"/>
    <n v="230"/>
    <n v="1451.3"/>
    <n v="403.70000000000005"/>
  </r>
  <r>
    <s v="Madelene Upcott"/>
    <x v="3"/>
    <s v="Milk Bars"/>
    <d v="2021-03-01T00:00:00"/>
    <n v="483"/>
    <n v="129"/>
    <n v="678.54"/>
    <n v="-195.53999999999996"/>
  </r>
  <r>
    <s v="Marney O'Breen"/>
    <x v="2"/>
    <s v="Organic Choco Syrup"/>
    <d v="2021-03-01T00:00:00"/>
    <n v="3346"/>
    <n v="7"/>
    <n v="66.990000000000009"/>
    <n v="3279.01"/>
  </r>
  <r>
    <s v="Dotty Strutley"/>
    <x v="0"/>
    <s v="Caramel Stuffed Bars"/>
    <d v="2021-03-01T00:00:00"/>
    <n v="9639"/>
    <n v="65"/>
    <n v="547.94999999999993"/>
    <n v="9091.0499999999993"/>
  </r>
  <r>
    <s v="Oby Sorrel"/>
    <x v="2"/>
    <s v="Raspberry Choco"/>
    <d v="2021-03-01T00:00:00"/>
    <n v="987"/>
    <n v="675"/>
    <n v="2598.75"/>
    <n v="-1611.75"/>
  </r>
  <r>
    <s v="Dennison Crosswaite"/>
    <x v="1"/>
    <s v="White Choc"/>
    <d v="2021-03-01T00:00:00"/>
    <n v="2688"/>
    <n v="210"/>
    <n v="1350.3"/>
    <n v="1337.7"/>
  </r>
  <r>
    <s v="Jan Morforth"/>
    <x v="3"/>
    <s v="Milk Bars"/>
    <d v="2021-03-01T00:00:00"/>
    <n v="707"/>
    <n v="553"/>
    <n v="2908.7799999999997"/>
    <n v="-2201.7799999999997"/>
  </r>
  <r>
    <s v="Barr Faughny"/>
    <x v="2"/>
    <s v="Orange Choco"/>
    <d v="2021-03-01T00:00:00"/>
    <n v="4921"/>
    <n v="144"/>
    <n v="529.92000000000007"/>
    <n v="4391.08"/>
  </r>
  <r>
    <s v="Madelene Upcott"/>
    <x v="4"/>
    <s v="Orange Choco"/>
    <d v="2021-03-01T00:00:00"/>
    <n v="1085"/>
    <n v="246"/>
    <n v="905.28000000000009"/>
    <n v="179.71999999999991"/>
  </r>
  <r>
    <s v="Jan Morforth"/>
    <x v="3"/>
    <s v="Orange Choco"/>
    <d v="2021-03-01T00:00:00"/>
    <n v="5187"/>
    <n v="40"/>
    <n v="147.20000000000002"/>
    <n v="5039.8"/>
  </r>
  <r>
    <s v="Barr Faughny"/>
    <x v="5"/>
    <s v="Smooth Sliky Salty"/>
    <d v="2021-03-01T00:00:00"/>
    <n v="12684"/>
    <n v="62"/>
    <n v="171.11999999999998"/>
    <n v="12512.88"/>
  </r>
  <r>
    <s v="Gigi Bohling"/>
    <x v="2"/>
    <s v="99% Dark &amp; Pure"/>
    <d v="2021-03-01T00:00:00"/>
    <n v="10073"/>
    <n v="286"/>
    <n v="2210.7800000000002"/>
    <n v="7862.2199999999993"/>
  </r>
  <r>
    <s v="Gigi Bohling"/>
    <x v="1"/>
    <s v="Manuka Honey Choco"/>
    <d v="2021-03-01T00:00:00"/>
    <n v="4459"/>
    <n v="69"/>
    <n v="469.2"/>
    <n v="3989.8"/>
  </r>
  <r>
    <s v="Gunar Cockshoot"/>
    <x v="5"/>
    <s v="After Nines"/>
    <d v="2021-03-01T00:00:00"/>
    <n v="35"/>
    <n v="214"/>
    <n v="2189.2200000000003"/>
    <n v="-2154.2200000000003"/>
  </r>
  <r>
    <s v="Gigi Bohling"/>
    <x v="3"/>
    <s v="Manuka Honey Choco"/>
    <d v="2021-03-01T00:00:00"/>
    <n v="4515"/>
    <n v="359"/>
    <n v="2441.1999999999998"/>
    <n v="2073.8000000000002"/>
  </r>
  <r>
    <s v="Jan Morforth"/>
    <x v="4"/>
    <s v="Caramel Stuffed Bars"/>
    <d v="2021-03-01T00:00:00"/>
    <n v="1764"/>
    <n v="35"/>
    <n v="295.05"/>
    <n v="1468.95"/>
  </r>
  <r>
    <s v="Karlen McCaffrey"/>
    <x v="3"/>
    <s v="After Nines"/>
    <d v="2021-03-01T00:00:00"/>
    <n v="4312"/>
    <n v="131"/>
    <n v="1340.13"/>
    <n v="2971.87"/>
  </r>
  <r>
    <s v="Curtice Advani"/>
    <x v="2"/>
    <s v="Milk Bars"/>
    <d v="2021-03-01T00:00:00"/>
    <n v="3605"/>
    <n v="565"/>
    <n v="2971.9"/>
    <n v="633.09999999999991"/>
  </r>
  <r>
    <s v="Kelci Walkden"/>
    <x v="3"/>
    <s v="70% Dark Bites"/>
    <d v="2021-03-01T00:00:00"/>
    <n v="7658"/>
    <n v="212"/>
    <n v="1068.48"/>
    <n v="6589.52"/>
  </r>
  <r>
    <s v="Curtice Advani"/>
    <x v="5"/>
    <s v="Drinking Coco"/>
    <d v="2021-03-01T00:00:00"/>
    <n v="4662"/>
    <n v="467"/>
    <n v="4641.9799999999996"/>
    <n v="20.020000000000437"/>
  </r>
  <r>
    <s v="Beverie Moffet"/>
    <x v="3"/>
    <s v="99% Dark &amp; Pure"/>
    <d v="2021-03-01T00:00:00"/>
    <n v="679"/>
    <n v="29"/>
    <n v="224.17000000000002"/>
    <n v="454.83"/>
  </r>
  <r>
    <s v="Barr Faughny"/>
    <x v="5"/>
    <s v="Organic Choco Syrup"/>
    <d v="2021-03-01T00:00:00"/>
    <n v="7728"/>
    <n v="235"/>
    <n v="2248.9500000000003"/>
    <n v="5479.0499999999993"/>
  </r>
  <r>
    <s v="Van Tuxwell"/>
    <x v="2"/>
    <s v="Mint Chip Choco"/>
    <d v="2021-03-01T00:00:00"/>
    <n v="4774"/>
    <n v="217"/>
    <n v="1241.24"/>
    <n v="3532.76"/>
  </r>
  <r>
    <s v="Gigi Bohling"/>
    <x v="5"/>
    <s v="White Choc"/>
    <d v="2021-03-01T00:00:00"/>
    <n v="2807"/>
    <n v="562"/>
    <n v="3613.66"/>
    <n v="-806.65999999999985"/>
  </r>
  <r>
    <s v="Husein Augar"/>
    <x v="3"/>
    <s v="Milk Bars"/>
    <d v="2021-03-01T00:00:00"/>
    <n v="11767"/>
    <n v="561"/>
    <n v="2950.8599999999997"/>
    <n v="8816.14"/>
  </r>
  <r>
    <s v="Mallorie Waber"/>
    <x v="0"/>
    <s v="Organic Choco Syrup"/>
    <d v="2021-03-01T00:00:00"/>
    <n v="6804"/>
    <n v="252"/>
    <n v="2411.64"/>
    <n v="4392.3600000000006"/>
  </r>
  <r>
    <s v="Beverie Moffet"/>
    <x v="0"/>
    <s v="Baker's Choco Chips"/>
    <d v="2021-03-02T00:00:00"/>
    <n v="6020"/>
    <n v="115"/>
    <n v="1427.15"/>
    <n v="4592.8500000000004"/>
  </r>
  <r>
    <s v="Dotty Strutley"/>
    <x v="4"/>
    <s v="Drinking Coco"/>
    <d v="2021-03-02T00:00:00"/>
    <n v="7"/>
    <n v="76"/>
    <n v="755.43999999999994"/>
    <n v="-748.43999999999994"/>
  </r>
  <r>
    <s v="Jan Morforth"/>
    <x v="3"/>
    <s v="70% Dark Bites"/>
    <d v="2021-03-02T00:00:00"/>
    <n v="77"/>
    <n v="441"/>
    <n v="2222.64"/>
    <n v="-2145.64"/>
  </r>
  <r>
    <s v="Kelci Walkden"/>
    <x v="3"/>
    <s v="99% Dark &amp; Pure"/>
    <d v="2021-03-02T00:00:00"/>
    <n v="2569"/>
    <n v="13"/>
    <n v="100.49000000000001"/>
    <n v="2468.5100000000002"/>
  </r>
  <r>
    <s v="Beverie Moffet"/>
    <x v="0"/>
    <s v="85% Dark Bars"/>
    <d v="2021-03-02T00:00:00"/>
    <n v="4249"/>
    <n v="121"/>
    <n v="1271.71"/>
    <n v="2977.29"/>
  </r>
  <r>
    <s v="Ches Bonnell"/>
    <x v="0"/>
    <s v="Orange Choco"/>
    <d v="2021-03-02T00:00:00"/>
    <n v="2541"/>
    <n v="224"/>
    <n v="824.32"/>
    <n v="1716.6799999999998"/>
  </r>
  <r>
    <s v="Kelci Walkden"/>
    <x v="5"/>
    <s v="Raspberry Choco"/>
    <d v="2021-03-02T00:00:00"/>
    <n v="2303"/>
    <n v="558"/>
    <n v="2148.3000000000002"/>
    <n v="154.69999999999982"/>
  </r>
  <r>
    <s v="Karlen McCaffrey"/>
    <x v="4"/>
    <s v="Spicy Special Slims"/>
    <d v="2021-03-02T00:00:00"/>
    <n v="11956"/>
    <n v="630"/>
    <n v="5178.6000000000004"/>
    <n v="6777.4"/>
  </r>
  <r>
    <s v="Barr Faughny"/>
    <x v="1"/>
    <s v="Spicy Special Slims"/>
    <d v="2021-03-02T00:00:00"/>
    <n v="10094"/>
    <n v="337"/>
    <n v="2770.1400000000003"/>
    <n v="7323.86"/>
  </r>
  <r>
    <s v="Jehu Rudeforth"/>
    <x v="1"/>
    <s v="Milk Bars"/>
    <d v="2021-03-02T00:00:00"/>
    <n v="3577"/>
    <n v="179"/>
    <n v="941.54"/>
    <n v="2635.46"/>
  </r>
  <r>
    <s v="Brien Boise"/>
    <x v="4"/>
    <s v="Eclairs"/>
    <d v="2021-03-02T00:00:00"/>
    <n v="8470"/>
    <n v="385"/>
    <n v="2429.35"/>
    <n v="6040.65"/>
  </r>
  <r>
    <s v="Husein Augar"/>
    <x v="2"/>
    <s v="Organic Choco Syrup"/>
    <d v="2021-03-02T00:00:00"/>
    <n v="3829"/>
    <n v="160"/>
    <n v="1531.2"/>
    <n v="2297.8000000000002"/>
  </r>
  <r>
    <s v="Marney O'Breen"/>
    <x v="4"/>
    <s v="Raspberry Choco"/>
    <d v="2021-03-02T00:00:00"/>
    <n v="8463"/>
    <n v="565"/>
    <n v="2175.25"/>
    <n v="6287.75"/>
  </r>
  <r>
    <s v="Madelene Upcott"/>
    <x v="0"/>
    <s v="Caramel Stuffed Bars"/>
    <d v="2021-03-02T00:00:00"/>
    <n v="1526"/>
    <n v="70"/>
    <n v="590.1"/>
    <n v="935.9"/>
  </r>
  <r>
    <s v="Kaine Padly"/>
    <x v="1"/>
    <s v="Fruit &amp; Nut Bars"/>
    <d v="2021-03-02T00:00:00"/>
    <n v="2989"/>
    <n v="167"/>
    <n v="791.58"/>
    <n v="2197.42"/>
  </r>
  <r>
    <s v="Brien Boise"/>
    <x v="0"/>
    <s v="85% Dark Bars"/>
    <d v="2021-03-02T00:00:00"/>
    <n v="1085"/>
    <n v="121"/>
    <n v="1271.71"/>
    <n v="-186.71000000000004"/>
  </r>
  <r>
    <s v="Jan Morforth"/>
    <x v="0"/>
    <s v="After Nines"/>
    <d v="2021-03-02T00:00:00"/>
    <n v="5572"/>
    <n v="279"/>
    <n v="2854.17"/>
    <n v="2717.83"/>
  </r>
  <r>
    <s v="Brien Boise"/>
    <x v="2"/>
    <s v="Fruit &amp; Nut Bars"/>
    <d v="2021-03-02T00:00:00"/>
    <n v="889"/>
    <n v="60"/>
    <n v="284.40000000000003"/>
    <n v="604.59999999999991"/>
  </r>
  <r>
    <s v="Kelci Walkden"/>
    <x v="2"/>
    <s v="Smooth Sliky Salty"/>
    <d v="2021-03-02T00:00:00"/>
    <n v="1764"/>
    <n v="98"/>
    <n v="270.47999999999996"/>
    <n v="1493.52"/>
  </r>
  <r>
    <s v="Camilla Castle"/>
    <x v="1"/>
    <s v="99% Dark &amp; Pure"/>
    <d v="2021-03-02T00:00:00"/>
    <n v="7042"/>
    <n v="321"/>
    <n v="2481.33"/>
    <n v="4560.67"/>
  </r>
  <r>
    <s v="Camilla Castle"/>
    <x v="3"/>
    <s v="85% Dark Bars"/>
    <d v="2021-03-02T00:00:00"/>
    <n v="3143"/>
    <n v="393"/>
    <n v="4130.43"/>
    <n v="-987.43000000000029"/>
  </r>
  <r>
    <s v="Andria Kimpton"/>
    <x v="1"/>
    <s v="Caramel Stuffed Bars"/>
    <d v="2021-03-03T00:00:00"/>
    <n v="4228"/>
    <n v="56"/>
    <n v="472.08"/>
    <n v="3755.92"/>
  </r>
  <r>
    <s v="Brien Boise"/>
    <x v="4"/>
    <s v="Choco Coated Almonds"/>
    <d v="2021-03-03T00:00:00"/>
    <n v="4830"/>
    <n v="19"/>
    <n v="63.08"/>
    <n v="4766.92"/>
  </r>
  <r>
    <s v="Dotty Strutley"/>
    <x v="1"/>
    <s v="70% Dark Bites"/>
    <d v="2021-03-03T00:00:00"/>
    <n v="15036"/>
    <n v="1120"/>
    <n v="5644.8"/>
    <n v="9391.2000000000007"/>
  </r>
  <r>
    <s v="Rafaelita Blaksland"/>
    <x v="3"/>
    <s v="Smooth Sliky Salty"/>
    <d v="2021-03-03T00:00:00"/>
    <n v="133"/>
    <n v="374"/>
    <n v="1032.24"/>
    <n v="-899.24"/>
  </r>
  <r>
    <s v="Dotty Strutley"/>
    <x v="2"/>
    <s v="Eclairs"/>
    <d v="2021-03-03T00:00:00"/>
    <n v="13034"/>
    <n v="374"/>
    <n v="2359.94"/>
    <n v="10674.06"/>
  </r>
  <r>
    <s v="Andria Kimpton"/>
    <x v="4"/>
    <s v="Fruit &amp; Nut Bars"/>
    <d v="2021-03-03T00:00:00"/>
    <n v="686"/>
    <n v="387"/>
    <n v="1834.38"/>
    <n v="-1148.3800000000001"/>
  </r>
  <r>
    <s v="Ches Bonnell"/>
    <x v="5"/>
    <s v="Choco Coated Almonds"/>
    <d v="2021-03-03T00:00:00"/>
    <n v="903"/>
    <n v="35"/>
    <n v="116.19999999999999"/>
    <n v="786.8"/>
  </r>
  <r>
    <s v="Van Tuxwell"/>
    <x v="1"/>
    <s v="Organic Choco Syrup"/>
    <d v="2021-03-03T00:00:00"/>
    <n v="4368"/>
    <n v="182"/>
    <n v="1741.74"/>
    <n v="2626.26"/>
  </r>
  <r>
    <s v="Camilla Castle"/>
    <x v="5"/>
    <s v="Peanut Butter Cubes"/>
    <d v="2021-03-03T00:00:00"/>
    <n v="2226"/>
    <n v="172"/>
    <n v="455.8"/>
    <n v="1770.2"/>
  </r>
  <r>
    <s v="Mallorie Waber"/>
    <x v="5"/>
    <s v="Spicy Special Slims"/>
    <d v="2021-03-03T00:00:00"/>
    <n v="1190"/>
    <n v="43"/>
    <n v="353.46000000000004"/>
    <n v="836.54"/>
  </r>
  <r>
    <s v="Madelene Upcott"/>
    <x v="1"/>
    <s v="Raspberry Choco"/>
    <d v="2021-03-03T00:00:00"/>
    <n v="3773"/>
    <n v="343"/>
    <n v="1320.55"/>
    <n v="2452.4499999999998"/>
  </r>
  <r>
    <s v="Marney O'Breen"/>
    <x v="4"/>
    <s v="Peanut Butter Cubes"/>
    <d v="2021-03-03T00:00:00"/>
    <n v="6671"/>
    <n v="668"/>
    <n v="1770.2"/>
    <n v="4900.8"/>
  </r>
  <r>
    <s v="Brien Boise"/>
    <x v="5"/>
    <s v="Choco Coated Almonds"/>
    <d v="2021-03-03T00:00:00"/>
    <n v="10318"/>
    <n v="397"/>
    <n v="1318.04"/>
    <n v="8999.9599999999991"/>
  </r>
  <r>
    <s v="Jehu Rudeforth"/>
    <x v="0"/>
    <s v="Drinking Coco"/>
    <d v="2021-03-03T00:00:00"/>
    <n v="14896"/>
    <n v="621"/>
    <n v="6172.74"/>
    <n v="8723.26"/>
  </r>
  <r>
    <s v="Kaine Padly"/>
    <x v="0"/>
    <s v="Fruit &amp; Nut Bars"/>
    <d v="2021-03-03T00:00:00"/>
    <n v="4606"/>
    <n v="355"/>
    <n v="1682.7"/>
    <n v="2923.3"/>
  </r>
  <r>
    <s v="Andria Kimpton"/>
    <x v="0"/>
    <s v="Fruit &amp; Nut Bars"/>
    <d v="2021-03-03T00:00:00"/>
    <n v="3892"/>
    <n v="260"/>
    <n v="1232.4000000000001"/>
    <n v="2659.6"/>
  </r>
  <r>
    <s v="Karlen McCaffrey"/>
    <x v="4"/>
    <s v="Almond Choco"/>
    <d v="2021-03-04T00:00:00"/>
    <n v="3556"/>
    <n v="546"/>
    <n v="2811.9"/>
    <n v="744.09999999999991"/>
  </r>
  <r>
    <s v="Wilone O'Kielt"/>
    <x v="2"/>
    <s v="85% Dark Bars"/>
    <d v="2021-03-04T00:00:00"/>
    <n v="1057"/>
    <n v="309"/>
    <n v="3247.59"/>
    <n v="-2190.59"/>
  </r>
  <r>
    <s v="Dennison Crosswaite"/>
    <x v="0"/>
    <s v="Milk Bars"/>
    <d v="2021-03-04T00:00:00"/>
    <n v="11305"/>
    <n v="97"/>
    <n v="510.21999999999997"/>
    <n v="10794.78"/>
  </r>
  <r>
    <s v="Barr Faughny"/>
    <x v="2"/>
    <s v="Peanut Butter Cubes"/>
    <d v="2021-03-04T00:00:00"/>
    <n v="2303"/>
    <n v="163"/>
    <n v="431.95"/>
    <n v="1871.05"/>
  </r>
  <r>
    <s v="Marney O'Breen"/>
    <x v="2"/>
    <s v="Manuka Honey Choco"/>
    <d v="2021-03-04T00:00:00"/>
    <n v="1785"/>
    <n v="82"/>
    <n v="557.6"/>
    <n v="1227.4000000000001"/>
  </r>
  <r>
    <s v="Dotty Strutley"/>
    <x v="0"/>
    <s v="99% Dark &amp; Pure"/>
    <d v="2021-03-04T00:00:00"/>
    <n v="1694"/>
    <n v="180"/>
    <n v="1391.4"/>
    <n v="302.59999999999991"/>
  </r>
  <r>
    <s v="Oby Sorrel"/>
    <x v="2"/>
    <s v="Fruit &amp; Nut Bars"/>
    <d v="2021-03-04T00:00:00"/>
    <n v="4508"/>
    <n v="69"/>
    <n v="327.06"/>
    <n v="4180.9399999999996"/>
  </r>
  <r>
    <s v="Gigi Bohling"/>
    <x v="4"/>
    <s v="Peanut Butter Cubes"/>
    <d v="2021-03-04T00:00:00"/>
    <n v="13293"/>
    <n v="517"/>
    <n v="1370.05"/>
    <n v="11922.95"/>
  </r>
  <r>
    <s v="Jan Morforth"/>
    <x v="0"/>
    <s v="Orange Choco"/>
    <d v="2021-03-04T00:00:00"/>
    <n v="2275"/>
    <n v="349"/>
    <n v="1284.3200000000002"/>
    <n v="990.67999999999984"/>
  </r>
  <r>
    <s v="Rafaelita Blaksland"/>
    <x v="2"/>
    <s v="Manuka Honey Choco"/>
    <d v="2021-03-04T00:00:00"/>
    <n v="504"/>
    <n v="604"/>
    <n v="4107.2"/>
    <n v="-3603.2"/>
  </r>
  <r>
    <s v="Oby Sorrel"/>
    <x v="2"/>
    <s v="70% Dark Bites"/>
    <d v="2021-03-04T00:00:00"/>
    <n v="6664"/>
    <n v="213"/>
    <n v="1073.52"/>
    <n v="5590.48"/>
  </r>
  <r>
    <s v="Andria Kimpton"/>
    <x v="5"/>
    <s v="Baker's Choco Chips"/>
    <d v="2021-03-04T00:00:00"/>
    <n v="3164"/>
    <n v="594"/>
    <n v="7371.54"/>
    <n v="-4207.54"/>
  </r>
  <r>
    <s v="Marney O'Breen"/>
    <x v="5"/>
    <s v="85% Dark Bars"/>
    <d v="2021-03-04T00:00:00"/>
    <n v="6804"/>
    <n v="190"/>
    <n v="1996.8999999999999"/>
    <n v="4807.1000000000004"/>
  </r>
  <r>
    <s v="Kaine Padly"/>
    <x v="3"/>
    <s v="Orange Choco"/>
    <d v="2021-03-04T00:00:00"/>
    <n v="2555"/>
    <n v="165"/>
    <n v="607.20000000000005"/>
    <n v="1947.8"/>
  </r>
  <r>
    <s v="Madelene Upcott"/>
    <x v="3"/>
    <s v="Almond Choco"/>
    <d v="2021-03-04T00:00:00"/>
    <n v="2681"/>
    <n v="328"/>
    <n v="1689.2"/>
    <n v="991.8"/>
  </r>
  <r>
    <s v="Dennison Crosswaite"/>
    <x v="5"/>
    <s v="Mint Chip Choco"/>
    <d v="2021-03-04T00:00:00"/>
    <n v="4025"/>
    <n v="448"/>
    <n v="2562.56"/>
    <n v="1462.44"/>
  </r>
  <r>
    <s v="Rafaelita Blaksland"/>
    <x v="5"/>
    <s v="Choco Coated Almonds"/>
    <d v="2021-03-04T00:00:00"/>
    <n v="2828"/>
    <n v="300"/>
    <n v="996"/>
    <n v="1832"/>
  </r>
  <r>
    <s v="Dennison Crosswaite"/>
    <x v="0"/>
    <s v="Caramel Stuffed Bars"/>
    <d v="2021-03-04T00:00:00"/>
    <n v="5208"/>
    <n v="222"/>
    <n v="1871.46"/>
    <n v="3336.54"/>
  </r>
  <r>
    <s v="Brien Boise"/>
    <x v="0"/>
    <s v="Orange Choco"/>
    <d v="2021-03-04T00:00:00"/>
    <n v="7455"/>
    <n v="654"/>
    <n v="2406.7200000000003"/>
    <n v="5048.28"/>
  </r>
  <r>
    <s v="Kelci Walkden"/>
    <x v="2"/>
    <s v="99% Dark &amp; Pure"/>
    <d v="2021-03-04T00:00:00"/>
    <n v="1638"/>
    <n v="88"/>
    <n v="680.24"/>
    <n v="957.76"/>
  </r>
  <r>
    <s v="Karlen McCaffrey"/>
    <x v="4"/>
    <s v="Orange Choco"/>
    <d v="2021-03-04T00:00:00"/>
    <n v="7518"/>
    <n v="418"/>
    <n v="1538.24"/>
    <n v="5979.76"/>
  </r>
  <r>
    <s v="Kaine Padly"/>
    <x v="4"/>
    <s v="Fruit &amp; Nut Bars"/>
    <d v="2021-03-04T00:00:00"/>
    <n v="406"/>
    <n v="32"/>
    <n v="151.68"/>
    <n v="254.32"/>
  </r>
  <r>
    <s v="Jan Morforth"/>
    <x v="4"/>
    <s v="Spicy Special Slims"/>
    <d v="2021-03-04T00:00:00"/>
    <n v="5383"/>
    <n v="200"/>
    <n v="1644.0000000000002"/>
    <n v="3739"/>
  </r>
  <r>
    <s v="Dotty Strutley"/>
    <x v="4"/>
    <s v="Fruit &amp; Nut Bars"/>
    <d v="2021-03-04T00:00:00"/>
    <n v="2583"/>
    <n v="162"/>
    <n v="767.88"/>
    <n v="1815.12"/>
  </r>
  <r>
    <s v="Camilla Castle"/>
    <x v="1"/>
    <s v="After Nines"/>
    <d v="2021-03-04T00:00:00"/>
    <n v="98"/>
    <n v="8"/>
    <n v="81.84"/>
    <n v="16.159999999999997"/>
  </r>
  <r>
    <s v="Van Tuxwell"/>
    <x v="0"/>
    <s v="White Choc"/>
    <d v="2021-03-04T00:00:00"/>
    <n v="6258"/>
    <n v="1050"/>
    <n v="6751.5"/>
    <n v="-493.5"/>
  </r>
  <r>
    <s v="Marney O'Breen"/>
    <x v="1"/>
    <s v="Fruit &amp; Nut Bars"/>
    <d v="2021-03-05T00:00:00"/>
    <n v="5089"/>
    <n v="17"/>
    <n v="80.58"/>
    <n v="5008.42"/>
  </r>
  <r>
    <s v="Gigi Bohling"/>
    <x v="0"/>
    <s v="Smooth Sliky Salty"/>
    <d v="2021-03-05T00:00:00"/>
    <n v="4718"/>
    <n v="9"/>
    <n v="24.839999999999996"/>
    <n v="4693.16"/>
  </r>
  <r>
    <s v="Dotty Strutley"/>
    <x v="4"/>
    <s v="Baker's Choco Chips"/>
    <d v="2021-03-05T00:00:00"/>
    <n v="2044"/>
    <n v="32"/>
    <n v="397.12"/>
    <n v="1646.88"/>
  </r>
  <r>
    <s v="Kaine Padly"/>
    <x v="2"/>
    <s v="70% Dark Bites"/>
    <d v="2021-03-05T00:00:00"/>
    <n v="7133"/>
    <n v="182"/>
    <n v="917.28"/>
    <n v="6215.72"/>
  </r>
  <r>
    <s v="Curtice Advani"/>
    <x v="4"/>
    <s v="Milk Bars"/>
    <d v="2021-03-05T00:00:00"/>
    <n v="7329"/>
    <n v="465"/>
    <n v="2445.9"/>
    <n v="4883.1000000000004"/>
  </r>
  <r>
    <s v="Jan Morforth"/>
    <x v="0"/>
    <s v="70% Dark Bites"/>
    <d v="2021-03-05T00:00:00"/>
    <n v="11466"/>
    <n v="508"/>
    <n v="2560.3200000000002"/>
    <n v="8905.68"/>
  </r>
  <r>
    <s v="Jan Morforth"/>
    <x v="3"/>
    <s v="Drinking Coco"/>
    <d v="2021-03-05T00:00:00"/>
    <n v="11340"/>
    <n v="142"/>
    <n v="1411.48"/>
    <n v="9928.52"/>
  </r>
  <r>
    <s v="Wilone O'Kielt"/>
    <x v="3"/>
    <s v="Choco Coated Almonds"/>
    <d v="2021-03-05T00:00:00"/>
    <n v="6048"/>
    <n v="252"/>
    <n v="836.64"/>
    <n v="5211.3599999999997"/>
  </r>
  <r>
    <s v="Andria Kimpton"/>
    <x v="2"/>
    <s v="Raspberry Choco"/>
    <d v="2021-03-05T00:00:00"/>
    <n v="7672"/>
    <n v="480"/>
    <n v="1848"/>
    <n v="5824"/>
  </r>
  <r>
    <s v="Barr Faughny"/>
    <x v="1"/>
    <s v="After Nines"/>
    <d v="2021-03-05T00:00:00"/>
    <n v="1071"/>
    <n v="77"/>
    <n v="787.71"/>
    <n v="283.28999999999996"/>
  </r>
  <r>
    <s v="Gunar Cockshoot"/>
    <x v="0"/>
    <s v="Choco Coated Almonds"/>
    <d v="2021-03-05T00:00:00"/>
    <n v="12502"/>
    <n v="464"/>
    <n v="1540.48"/>
    <n v="10961.52"/>
  </r>
  <r>
    <s v="Madelene Upcott"/>
    <x v="1"/>
    <s v="Orange Choco"/>
    <d v="2021-03-05T00:00:00"/>
    <n v="665"/>
    <n v="37"/>
    <n v="136.16"/>
    <n v="528.84"/>
  </r>
  <r>
    <s v="Gunar Cockshoot"/>
    <x v="0"/>
    <s v="Baker's Choco Chips"/>
    <d v="2021-03-05T00:00:00"/>
    <n v="3556"/>
    <n v="162"/>
    <n v="2010.42"/>
    <n v="1545.58"/>
  </r>
  <r>
    <s v="Beverie Moffet"/>
    <x v="3"/>
    <s v="Smooth Sliky Salty"/>
    <d v="2021-03-05T00:00:00"/>
    <n v="903"/>
    <n v="76"/>
    <n v="209.76"/>
    <n v="693.24"/>
  </r>
  <r>
    <s v="Barr Faughny"/>
    <x v="1"/>
    <s v="50% Dark Bites"/>
    <d v="2021-03-08T00:00:00"/>
    <n v="2905"/>
    <n v="7"/>
    <n v="52.36"/>
    <n v="2852.64"/>
  </r>
  <r>
    <s v="Kelci Walkden"/>
    <x v="0"/>
    <s v="Milk Bars"/>
    <d v="2021-03-08T00:00:00"/>
    <n v="11480"/>
    <n v="770"/>
    <n v="4050.2"/>
    <n v="7429.8"/>
  </r>
  <r>
    <s v="Kaine Padly"/>
    <x v="2"/>
    <s v="50% Dark Bites"/>
    <d v="2021-03-08T00:00:00"/>
    <n v="6699"/>
    <n v="236"/>
    <n v="1765.2800000000002"/>
    <n v="4933.7199999999993"/>
  </r>
  <r>
    <s v="Husein Augar"/>
    <x v="2"/>
    <s v="Eclairs"/>
    <d v="2021-03-08T00:00:00"/>
    <n v="4165"/>
    <n v="289"/>
    <n v="1823.59"/>
    <n v="2341.41"/>
  </r>
  <r>
    <s v="Andria Kimpton"/>
    <x v="5"/>
    <s v="Milk Bars"/>
    <d v="2021-03-08T00:00:00"/>
    <n v="7616"/>
    <n v="700"/>
    <n v="3682"/>
    <n v="3934"/>
  </r>
  <r>
    <s v="Karlen McCaffrey"/>
    <x v="4"/>
    <s v="Eclairs"/>
    <d v="2021-03-08T00:00:00"/>
    <n v="4361"/>
    <n v="352"/>
    <n v="2221.12"/>
    <n v="2139.88"/>
  </r>
  <r>
    <s v="Brien Boise"/>
    <x v="2"/>
    <s v="99% Dark &amp; Pure"/>
    <d v="2021-03-08T00:00:00"/>
    <n v="9408"/>
    <n v="51"/>
    <n v="394.23"/>
    <n v="9013.77"/>
  </r>
  <r>
    <s v="Ches Bonnell"/>
    <x v="2"/>
    <s v="After Nines"/>
    <d v="2021-03-08T00:00:00"/>
    <n v="1379"/>
    <n v="69"/>
    <n v="705.87"/>
    <n v="673.13"/>
  </r>
  <r>
    <s v="Dennison Crosswaite"/>
    <x v="3"/>
    <s v="Choco Coated Almonds"/>
    <d v="2021-03-08T00:00:00"/>
    <n v="2128"/>
    <n v="29"/>
    <n v="96.28"/>
    <n v="2031.72"/>
  </r>
  <r>
    <s v="Rafaelita Blaksland"/>
    <x v="4"/>
    <s v="Drinking Coco"/>
    <d v="2021-03-08T00:00:00"/>
    <n v="5054"/>
    <n v="45"/>
    <n v="447.29999999999995"/>
    <n v="4606.7"/>
  </r>
  <r>
    <s v="Ches Bonnell"/>
    <x v="3"/>
    <s v="Baker's Choco Chips"/>
    <d v="2021-03-08T00:00:00"/>
    <n v="3311"/>
    <n v="11"/>
    <n v="136.51"/>
    <n v="3174.49"/>
  </r>
  <r>
    <s v="Madelene Upcott"/>
    <x v="2"/>
    <s v="Orange Choco"/>
    <d v="2021-03-08T00:00:00"/>
    <n v="1820"/>
    <n v="292"/>
    <n v="1074.56"/>
    <n v="745.44"/>
  </r>
  <r>
    <s v="Madelene Upcott"/>
    <x v="0"/>
    <s v="Caramel Stuffed Bars"/>
    <d v="2021-03-08T00:00:00"/>
    <n v="1092"/>
    <n v="75"/>
    <n v="632.25"/>
    <n v="459.75"/>
  </r>
  <r>
    <s v="Husein Augar"/>
    <x v="0"/>
    <s v="Choco Coated Almonds"/>
    <d v="2021-03-08T00:00:00"/>
    <n v="154"/>
    <n v="1"/>
    <n v="3.32"/>
    <n v="150.68"/>
  </r>
  <r>
    <s v="Andria Kimpton"/>
    <x v="3"/>
    <s v="70% Dark Bites"/>
    <d v="2021-03-08T00:00:00"/>
    <n v="5831"/>
    <n v="309"/>
    <n v="1557.36"/>
    <n v="4273.6400000000003"/>
  </r>
  <r>
    <s v="Curtice Advani"/>
    <x v="3"/>
    <s v="Milk Bars"/>
    <d v="2021-03-08T00:00:00"/>
    <n v="2870"/>
    <n v="325"/>
    <n v="1709.5"/>
    <n v="1160.5"/>
  </r>
  <r>
    <s v="Gunar Cockshoot"/>
    <x v="2"/>
    <s v="Raspberry Choco"/>
    <d v="2021-03-08T00:00:00"/>
    <n v="3038"/>
    <n v="424"/>
    <n v="1632.4"/>
    <n v="1405.6"/>
  </r>
  <r>
    <s v="Karlen McCaffrey"/>
    <x v="0"/>
    <s v="Spicy Special Slims"/>
    <d v="2021-03-08T00:00:00"/>
    <n v="4529"/>
    <n v="334"/>
    <n v="2745.48"/>
    <n v="1783.52"/>
  </r>
  <r>
    <s v="Curtice Advani"/>
    <x v="5"/>
    <s v="70% Dark Bites"/>
    <d v="2021-03-08T00:00:00"/>
    <n v="4543"/>
    <n v="557"/>
    <n v="2807.28"/>
    <n v="1735.7199999999998"/>
  </r>
  <r>
    <s v="Brien Boise"/>
    <x v="3"/>
    <s v="Spicy Special Slims"/>
    <d v="2021-03-08T00:00:00"/>
    <n v="266"/>
    <n v="539"/>
    <n v="4430.58"/>
    <n v="-4164.58"/>
  </r>
  <r>
    <s v="Marney O'Breen"/>
    <x v="2"/>
    <s v="Smooth Sliky Salty"/>
    <d v="2021-03-08T00:00:00"/>
    <n v="2646"/>
    <n v="288"/>
    <n v="794.87999999999988"/>
    <n v="1851.1200000000001"/>
  </r>
  <r>
    <s v="Kaine Padly"/>
    <x v="3"/>
    <s v="Mint Chip Choco"/>
    <d v="2021-03-08T00:00:00"/>
    <n v="9240"/>
    <n v="484"/>
    <n v="2768.48"/>
    <n v="6471.52"/>
  </r>
  <r>
    <s v="Dotty Strutley"/>
    <x v="5"/>
    <s v="Peanut Butter Cubes"/>
    <d v="2021-03-08T00:00:00"/>
    <n v="6293"/>
    <n v="388"/>
    <n v="1028.2"/>
    <n v="5264.8"/>
  </r>
  <r>
    <s v="Curtice Advani"/>
    <x v="2"/>
    <s v="Almond Choco"/>
    <d v="2021-03-08T00:00:00"/>
    <n v="2408"/>
    <n v="88"/>
    <n v="453.20000000000005"/>
    <n v="1954.8"/>
  </r>
  <r>
    <s v="Dotty Strutley"/>
    <x v="4"/>
    <s v="After Nines"/>
    <d v="2021-03-08T00:00:00"/>
    <n v="427"/>
    <n v="24"/>
    <n v="245.52"/>
    <n v="181.48"/>
  </r>
  <r>
    <s v="Jan Morforth"/>
    <x v="0"/>
    <s v="Organic Choco Syrup"/>
    <d v="2021-03-08T00:00:00"/>
    <n v="6146"/>
    <n v="228"/>
    <n v="2181.96"/>
    <n v="3964.04"/>
  </r>
  <r>
    <s v="Mallorie Waber"/>
    <x v="1"/>
    <s v="85% Dark Bars"/>
    <d v="2021-03-08T00:00:00"/>
    <n v="763"/>
    <n v="70"/>
    <n v="735.69999999999993"/>
    <n v="27.300000000000068"/>
  </r>
  <r>
    <s v="Ches Bonnell"/>
    <x v="2"/>
    <s v="Peanut Butter Cubes"/>
    <d v="2021-03-08T00:00:00"/>
    <n v="3584"/>
    <n v="598"/>
    <n v="1584.7"/>
    <n v="1999.3"/>
  </r>
  <r>
    <s v="Camilla Castle"/>
    <x v="3"/>
    <s v="70% Dark Bites"/>
    <d v="2021-03-08T00:00:00"/>
    <n v="140"/>
    <n v="5"/>
    <n v="25.2"/>
    <n v="114.8"/>
  </r>
  <r>
    <s v="Oby Sorrel"/>
    <x v="5"/>
    <s v="Choco Coated Almonds"/>
    <d v="2021-03-09T00:00:00"/>
    <n v="1540"/>
    <n v="146"/>
    <n v="484.71999999999997"/>
    <n v="1055.28"/>
  </r>
  <r>
    <s v="Ches Bonnell"/>
    <x v="0"/>
    <s v="50% Dark Bites"/>
    <d v="2021-03-09T00:00:00"/>
    <n v="4123"/>
    <n v="367"/>
    <n v="2745.1600000000003"/>
    <n v="1377.8399999999997"/>
  </r>
  <r>
    <s v="Kelci Walkden"/>
    <x v="5"/>
    <s v="50% Dark Bites"/>
    <d v="2021-03-09T00:00:00"/>
    <n v="7413"/>
    <n v="17"/>
    <n v="127.16000000000001"/>
    <n v="7285.84"/>
  </r>
  <r>
    <s v="Barr Faughny"/>
    <x v="5"/>
    <s v="Raspberry Choco"/>
    <d v="2021-03-09T00:00:00"/>
    <n v="4865"/>
    <n v="205"/>
    <n v="789.25"/>
    <n v="4075.75"/>
  </r>
  <r>
    <s v="Gunar Cockshoot"/>
    <x v="4"/>
    <s v="99% Dark &amp; Pure"/>
    <d v="2021-03-09T00:00:00"/>
    <n v="11417"/>
    <n v="343"/>
    <n v="2651.3900000000003"/>
    <n v="8765.61"/>
  </r>
  <r>
    <s v="Rafaelita Blaksland"/>
    <x v="4"/>
    <s v="Organic Choco Syrup"/>
    <d v="2021-03-09T00:00:00"/>
    <n v="8442"/>
    <n v="38"/>
    <n v="363.66"/>
    <n v="8078.34"/>
  </r>
  <r>
    <s v="Karlen McCaffrey"/>
    <x v="3"/>
    <s v="70% Dark Bites"/>
    <d v="2021-03-09T00:00:00"/>
    <n v="10416"/>
    <n v="54"/>
    <n v="272.16000000000003"/>
    <n v="10143.84"/>
  </r>
  <r>
    <s v="Husein Augar"/>
    <x v="3"/>
    <s v="85% Dark Bars"/>
    <d v="2021-03-09T00:00:00"/>
    <n v="546"/>
    <n v="88"/>
    <n v="924.88"/>
    <n v="-378.88"/>
  </r>
  <r>
    <s v="Oby Sorrel"/>
    <x v="0"/>
    <s v="85% Dark Bars"/>
    <d v="2021-03-09T00:00:00"/>
    <n v="2772"/>
    <n v="492"/>
    <n v="5170.92"/>
    <n v="-2398.92"/>
  </r>
  <r>
    <s v="Beverie Moffet"/>
    <x v="2"/>
    <s v="Eclairs"/>
    <d v="2021-03-09T00:00:00"/>
    <n v="2247"/>
    <n v="405"/>
    <n v="2555.5499999999997"/>
    <n v="-308.54999999999973"/>
  </r>
  <r>
    <s v="Ches Bonnell"/>
    <x v="1"/>
    <s v="Peanut Butter Cubes"/>
    <d v="2021-03-09T00:00:00"/>
    <n v="5131"/>
    <n v="92"/>
    <n v="243.79999999999998"/>
    <n v="4887.2"/>
  </r>
  <r>
    <s v="Gunar Cockshoot"/>
    <x v="0"/>
    <s v="Spicy Special Slims"/>
    <d v="2021-03-09T00:00:00"/>
    <n v="3451"/>
    <n v="1680"/>
    <n v="13809.6"/>
    <n v="-10358.6"/>
  </r>
  <r>
    <s v="Karlen McCaffrey"/>
    <x v="0"/>
    <s v="85% Dark Bars"/>
    <d v="2021-03-09T00:00:00"/>
    <n v="7357"/>
    <n v="237"/>
    <n v="2490.87"/>
    <n v="4866.13"/>
  </r>
  <r>
    <s v="Curtice Advani"/>
    <x v="3"/>
    <s v="Smooth Sliky Salty"/>
    <d v="2021-03-09T00:00:00"/>
    <n v="8323"/>
    <n v="641"/>
    <n v="1769.1599999999999"/>
    <n v="6553.84"/>
  </r>
  <r>
    <s v="Jehu Rudeforth"/>
    <x v="4"/>
    <s v="99% Dark &amp; Pure"/>
    <d v="2021-03-09T00:00:00"/>
    <n v="6384"/>
    <n v="256"/>
    <n v="1978.88"/>
    <n v="4405.12"/>
  </r>
  <r>
    <s v="Ches Bonnell"/>
    <x v="1"/>
    <s v="Peanut Butter Cubes"/>
    <d v="2021-03-09T00:00:00"/>
    <n v="2212"/>
    <n v="222"/>
    <n v="588.29999999999995"/>
    <n v="1623.7"/>
  </r>
  <r>
    <s v="Madelene Upcott"/>
    <x v="2"/>
    <s v="Spicy Special Slims"/>
    <d v="2021-03-09T00:00:00"/>
    <n v="315"/>
    <n v="12"/>
    <n v="98.640000000000015"/>
    <n v="216.35999999999999"/>
  </r>
  <r>
    <s v="Jan Morforth"/>
    <x v="4"/>
    <s v="Manuka Honey Choco"/>
    <d v="2021-03-09T00:00:00"/>
    <n v="1316"/>
    <n v="83"/>
    <n v="564.4"/>
    <n v="751.6"/>
  </r>
  <r>
    <s v="Curtice Advani"/>
    <x v="3"/>
    <s v="White Choc"/>
    <d v="2021-03-09T00:00:00"/>
    <n v="966"/>
    <n v="81"/>
    <n v="520.82999999999993"/>
    <n v="445.17000000000007"/>
  </r>
  <r>
    <s v="Dotty Strutley"/>
    <x v="1"/>
    <s v="99% Dark &amp; Pure"/>
    <d v="2021-03-09T00:00:00"/>
    <n v="11627"/>
    <n v="466"/>
    <n v="3602.1800000000003"/>
    <n v="8024.82"/>
  </r>
  <r>
    <s v="Wilone O'Kielt"/>
    <x v="3"/>
    <s v="Spicy Special Slims"/>
    <d v="2021-03-09T00:00:00"/>
    <n v="1470"/>
    <n v="57"/>
    <n v="468.54"/>
    <n v="1001.46"/>
  </r>
  <r>
    <s v="Barr Faughny"/>
    <x v="3"/>
    <s v="Orange Choco"/>
    <d v="2021-03-09T00:00:00"/>
    <n v="1652"/>
    <n v="118"/>
    <n v="434.24"/>
    <n v="1217.76"/>
  </r>
  <r>
    <s v="Roddy Speechley"/>
    <x v="2"/>
    <s v="85% Dark Bars"/>
    <d v="2021-03-09T00:00:00"/>
    <n v="7455"/>
    <n v="497"/>
    <n v="5223.47"/>
    <n v="2231.5299999999997"/>
  </r>
  <r>
    <s v="Dotty Strutley"/>
    <x v="4"/>
    <s v="50% Dark Bites"/>
    <d v="2021-03-09T00:00:00"/>
    <n v="16583"/>
    <n v="553"/>
    <n v="4136.4400000000005"/>
    <n v="12446.56"/>
  </r>
  <r>
    <s v="Kelci Walkden"/>
    <x v="0"/>
    <s v="Fruit &amp; Nut Bars"/>
    <d v="2021-03-09T00:00:00"/>
    <n v="9877"/>
    <n v="770"/>
    <n v="3649.8"/>
    <n v="6227.2"/>
  </r>
  <r>
    <s v="Oby Sorrel"/>
    <x v="3"/>
    <s v="50% Dark Bites"/>
    <d v="2021-03-09T00:00:00"/>
    <n v="1694"/>
    <n v="74"/>
    <n v="553.52"/>
    <n v="1140.48"/>
  </r>
  <r>
    <s v="Jehu Rudeforth"/>
    <x v="1"/>
    <s v="Eclairs"/>
    <d v="2021-03-09T00:00:00"/>
    <n v="12719"/>
    <n v="509"/>
    <n v="3211.79"/>
    <n v="9507.2099999999991"/>
  </r>
  <r>
    <s v="Oby Sorrel"/>
    <x v="4"/>
    <s v="Raspberry Choco"/>
    <d v="2021-03-10T00:00:00"/>
    <n v="917"/>
    <n v="627"/>
    <n v="2413.9500000000003"/>
    <n v="-1496.9500000000003"/>
  </r>
  <r>
    <s v="Gunar Cockshoot"/>
    <x v="3"/>
    <s v="99% Dark &amp; Pure"/>
    <d v="2021-03-10T00:00:00"/>
    <n v="917"/>
    <n v="132"/>
    <n v="1020.36"/>
    <n v="-103.36000000000001"/>
  </r>
  <r>
    <s v="Beverie Moffet"/>
    <x v="5"/>
    <s v="Peanut Butter Cubes"/>
    <d v="2021-03-10T00:00:00"/>
    <n v="8414"/>
    <n v="21"/>
    <n v="55.65"/>
    <n v="8358.35"/>
  </r>
  <r>
    <s v="Kelci Walkden"/>
    <x v="1"/>
    <s v="Mint Chip Choco"/>
    <d v="2021-03-10T00:00:00"/>
    <n v="3136"/>
    <n v="770"/>
    <n v="4404.3999999999996"/>
    <n v="-1268.3999999999996"/>
  </r>
  <r>
    <s v="Beverie Moffet"/>
    <x v="4"/>
    <s v="Smooth Sliky Salty"/>
    <d v="2021-03-10T00:00:00"/>
    <n v="7987"/>
    <n v="187"/>
    <n v="516.12"/>
    <n v="7470.88"/>
  </r>
  <r>
    <s v="Oby Sorrel"/>
    <x v="5"/>
    <s v="85% Dark Bars"/>
    <d v="2021-03-10T00:00:00"/>
    <n v="14140"/>
    <n v="82"/>
    <n v="861.81999999999994"/>
    <n v="13278.18"/>
  </r>
  <r>
    <s v="Madelene Upcott"/>
    <x v="2"/>
    <s v="Drinking Coco"/>
    <d v="2021-03-10T00:00:00"/>
    <n v="10276"/>
    <n v="104"/>
    <n v="1033.76"/>
    <n v="9242.24"/>
  </r>
  <r>
    <s v="Kelci Walkden"/>
    <x v="5"/>
    <s v="White Choc"/>
    <d v="2021-03-10T00:00:00"/>
    <n v="6657"/>
    <n v="488"/>
    <n v="3137.8399999999997"/>
    <n v="3519.1600000000003"/>
  </r>
  <r>
    <s v="Ches Bonnell"/>
    <x v="2"/>
    <s v="Orange Choco"/>
    <d v="2021-03-10T00:00:00"/>
    <n v="1414"/>
    <n v="252"/>
    <n v="927.36"/>
    <n v="486.64"/>
  </r>
  <r>
    <s v="Gunar Cockshoot"/>
    <x v="0"/>
    <s v="Fruit &amp; Nut Bars"/>
    <d v="2021-03-10T00:00:00"/>
    <n v="1232"/>
    <n v="36"/>
    <n v="170.64000000000001"/>
    <n v="1061.3599999999999"/>
  </r>
  <r>
    <s v="Andria Kimpton"/>
    <x v="4"/>
    <s v="White Choc"/>
    <d v="2021-03-10T00:00:00"/>
    <n v="8603"/>
    <n v="432"/>
    <n v="2777.7599999999998"/>
    <n v="5825.24"/>
  </r>
  <r>
    <s v="Husein Augar"/>
    <x v="1"/>
    <s v="White Choc"/>
    <d v="2021-03-10T00:00:00"/>
    <n v="448"/>
    <n v="287"/>
    <n v="1845.4099999999999"/>
    <n v="-1397.4099999999999"/>
  </r>
  <r>
    <s v="Kelci Walkden"/>
    <x v="0"/>
    <s v="50% Dark Bites"/>
    <d v="2021-03-10T00:00:00"/>
    <n v="4242"/>
    <n v="84"/>
    <n v="628.32000000000005"/>
    <n v="3613.68"/>
  </r>
  <r>
    <s v="Brien Boise"/>
    <x v="1"/>
    <s v="85% Dark Bars"/>
    <d v="2021-03-10T00:00:00"/>
    <n v="6062"/>
    <n v="599"/>
    <n v="6295.49"/>
    <n v="-233.48999999999978"/>
  </r>
  <r>
    <s v="Wilone O'Kielt"/>
    <x v="2"/>
    <s v="50% Dark Bites"/>
    <d v="2021-03-10T00:00:00"/>
    <n v="10080"/>
    <n v="542"/>
    <n v="4054.1600000000003"/>
    <n v="6025.84"/>
  </r>
  <r>
    <s v="Dotty Strutley"/>
    <x v="3"/>
    <s v="White Choc"/>
    <d v="2021-03-10T00:00:00"/>
    <n v="4802"/>
    <n v="20"/>
    <n v="128.6"/>
    <n v="4673.3999999999996"/>
  </r>
  <r>
    <s v="Dennison Crosswaite"/>
    <x v="2"/>
    <s v="Raspberry Choco"/>
    <d v="2021-03-10T00:00:00"/>
    <n v="1533"/>
    <n v="136"/>
    <n v="523.6"/>
    <n v="1009.4"/>
  </r>
  <r>
    <s v="Jan Morforth"/>
    <x v="5"/>
    <s v="White Choc"/>
    <d v="2021-03-10T00:00:00"/>
    <n v="8848"/>
    <n v="300"/>
    <n v="1929"/>
    <n v="6919"/>
  </r>
  <r>
    <s v="Madelene Upcott"/>
    <x v="3"/>
    <s v="70% Dark Bites"/>
    <d v="2021-03-10T00:00:00"/>
    <n v="3878"/>
    <n v="501"/>
    <n v="2525.04"/>
    <n v="1352.96"/>
  </r>
  <r>
    <s v="Barr Faughny"/>
    <x v="4"/>
    <s v="Choco Coated Almonds"/>
    <d v="2021-03-10T00:00:00"/>
    <n v="12614"/>
    <n v="29"/>
    <n v="96.28"/>
    <n v="12517.72"/>
  </r>
  <r>
    <s v="Madelene Upcott"/>
    <x v="4"/>
    <s v="White Choc"/>
    <d v="2021-03-10T00:00:00"/>
    <n v="4382"/>
    <n v="77"/>
    <n v="495.10999999999996"/>
    <n v="3886.89"/>
  </r>
  <r>
    <s v="Curtice Advani"/>
    <x v="5"/>
    <s v="Fruit &amp; Nut Bars"/>
    <d v="2021-03-10T00:00:00"/>
    <n v="9877"/>
    <n v="90"/>
    <n v="426.6"/>
    <n v="9450.4"/>
  </r>
  <r>
    <s v="Brien Boise"/>
    <x v="4"/>
    <s v="Baker's Choco Chips"/>
    <d v="2021-03-10T00:00:00"/>
    <n v="2121"/>
    <n v="244"/>
    <n v="3028.04"/>
    <n v="-907.04"/>
  </r>
  <r>
    <s v="Madelene Upcott"/>
    <x v="3"/>
    <s v="Orange Choco"/>
    <d v="2021-03-10T00:00:00"/>
    <n v="4998"/>
    <n v="463"/>
    <n v="1703.8400000000001"/>
    <n v="3294.16"/>
  </r>
  <r>
    <s v="Ches Bonnell"/>
    <x v="1"/>
    <s v="Eclairs"/>
    <d v="2021-03-10T00:00:00"/>
    <n v="5796"/>
    <n v="1120"/>
    <n v="7067.2"/>
    <n v="-1271.1999999999998"/>
  </r>
  <r>
    <s v="Rafaelita Blaksland"/>
    <x v="3"/>
    <s v="Eclairs"/>
    <d v="2021-03-10T00:00:00"/>
    <n v="8701"/>
    <n v="542"/>
    <n v="3420.02"/>
    <n v="5280.98"/>
  </r>
  <r>
    <s v="Ches Bonnell"/>
    <x v="5"/>
    <s v="50% Dark Bites"/>
    <d v="2021-03-10T00:00:00"/>
    <n v="4242"/>
    <n v="613"/>
    <n v="4585.2400000000007"/>
    <n v="-343.24000000000069"/>
  </r>
  <r>
    <s v="Dotty Strutley"/>
    <x v="0"/>
    <s v="Choco Coated Almonds"/>
    <d v="2021-03-10T00:00:00"/>
    <n v="3535"/>
    <n v="18"/>
    <n v="59.76"/>
    <n v="3475.24"/>
  </r>
  <r>
    <s v="Dotty Strutley"/>
    <x v="1"/>
    <s v="85% Dark Bars"/>
    <d v="2021-03-10T00:00:00"/>
    <n v="2877"/>
    <n v="18"/>
    <n v="189.18"/>
    <n v="2687.82"/>
  </r>
  <r>
    <s v="Rafaelita Blaksland"/>
    <x v="1"/>
    <s v="Almond Choco"/>
    <d v="2021-03-10T00:00:00"/>
    <n v="12705"/>
    <n v="399"/>
    <n v="2054.8500000000004"/>
    <n v="10650.15"/>
  </r>
  <r>
    <s v="Husein Augar"/>
    <x v="2"/>
    <s v="Choco Coated Almonds"/>
    <d v="2021-03-10T00:00:00"/>
    <n v="5390"/>
    <n v="61"/>
    <n v="202.51999999999998"/>
    <n v="5187.4799999999996"/>
  </r>
  <r>
    <s v="Husein Augar"/>
    <x v="0"/>
    <s v="Raspberry Choco"/>
    <d v="2021-03-10T00:00:00"/>
    <n v="7210"/>
    <n v="15"/>
    <n v="57.75"/>
    <n v="7152.25"/>
  </r>
  <r>
    <s v="Brien Boise"/>
    <x v="1"/>
    <s v="70% Dark Bites"/>
    <d v="2021-03-10T00:00:00"/>
    <n v="6006"/>
    <n v="700"/>
    <n v="3528"/>
    <n v="2478"/>
  </r>
  <r>
    <s v="Gigi Bohling"/>
    <x v="2"/>
    <s v="Peanut Butter Cubes"/>
    <d v="2021-03-10T00:00:00"/>
    <n v="3080"/>
    <n v="36"/>
    <n v="95.399999999999991"/>
    <n v="2984.6"/>
  </r>
  <r>
    <s v="Wilone O'Kielt"/>
    <x v="2"/>
    <s v="Organic Choco Syrup"/>
    <d v="2021-03-10T00:00:00"/>
    <n v="5271"/>
    <n v="171"/>
    <n v="1636.47"/>
    <n v="3634.5299999999997"/>
  </r>
  <r>
    <s v="Barr Faughny"/>
    <x v="2"/>
    <s v="Almond Choco"/>
    <d v="2021-03-10T00:00:00"/>
    <n v="11242"/>
    <n v="363"/>
    <n v="1869.45"/>
    <n v="9372.5499999999993"/>
  </r>
  <r>
    <s v="Ches Bonnell"/>
    <x v="2"/>
    <s v="99% Dark &amp; Pure"/>
    <d v="2021-03-10T00:00:00"/>
    <n v="924"/>
    <n v="41"/>
    <n v="316.93"/>
    <n v="607.06999999999994"/>
  </r>
  <r>
    <s v="Marney O'Breen"/>
    <x v="5"/>
    <s v="Mint Chip Choco"/>
    <d v="2021-03-10T00:00:00"/>
    <n v="1694"/>
    <n v="71"/>
    <n v="406.12"/>
    <n v="1287.8800000000001"/>
  </r>
  <r>
    <s v="Gunar Cockshoot"/>
    <x v="4"/>
    <s v="Organic Choco Syrup"/>
    <d v="2021-03-11T00:00:00"/>
    <n v="3640"/>
    <n v="96"/>
    <n v="918.72"/>
    <n v="2721.2799999999997"/>
  </r>
  <r>
    <s v="Kaine Padly"/>
    <x v="1"/>
    <s v="After Nines"/>
    <d v="2021-03-11T00:00:00"/>
    <n v="3906"/>
    <n v="556"/>
    <n v="5687.88"/>
    <n v="-1781.88"/>
  </r>
  <r>
    <s v="Barr Faughny"/>
    <x v="0"/>
    <s v="50% Dark Bites"/>
    <d v="2021-03-11T00:00:00"/>
    <n v="210"/>
    <n v="56"/>
    <n v="418.88"/>
    <n v="-208.88"/>
  </r>
  <r>
    <s v="Brien Boise"/>
    <x v="3"/>
    <s v="Peanut Butter Cubes"/>
    <d v="2021-03-11T00:00:00"/>
    <n v="3178"/>
    <n v="4"/>
    <n v="10.6"/>
    <n v="3167.4"/>
  </r>
  <r>
    <s v="Oby Sorrel"/>
    <x v="0"/>
    <s v="Spicy Special Slims"/>
    <d v="2021-03-11T00:00:00"/>
    <n v="3241"/>
    <n v="181"/>
    <n v="1487.8200000000002"/>
    <n v="1753.1799999999998"/>
  </r>
  <r>
    <s v="Madelene Upcott"/>
    <x v="5"/>
    <s v="Baker's Choco Chips"/>
    <d v="2021-03-11T00:00:00"/>
    <n v="15134"/>
    <n v="637"/>
    <n v="7905.17"/>
    <n v="7228.83"/>
  </r>
  <r>
    <s v="Husein Augar"/>
    <x v="3"/>
    <s v="Mint Chip Choco"/>
    <d v="2021-03-11T00:00:00"/>
    <n v="9877"/>
    <n v="159"/>
    <n v="909.4799999999999"/>
    <n v="8967.52"/>
  </r>
  <r>
    <s v="Jan Morforth"/>
    <x v="2"/>
    <s v="70% Dark Bites"/>
    <d v="2021-03-11T00:00:00"/>
    <n v="3178"/>
    <n v="331"/>
    <n v="1668.24"/>
    <n v="1509.76"/>
  </r>
  <r>
    <s v="Rafaelita Blaksland"/>
    <x v="0"/>
    <s v="Choco Coated Almonds"/>
    <d v="2021-03-11T00:00:00"/>
    <n v="1183"/>
    <n v="399"/>
    <n v="1324.6799999999998"/>
    <n v="-141.67999999999984"/>
  </r>
  <r>
    <s v="Andria Kimpton"/>
    <x v="5"/>
    <s v="Organic Choco Syrup"/>
    <d v="2021-03-11T00:00:00"/>
    <n v="7924"/>
    <n v="100"/>
    <n v="957"/>
    <n v="6967"/>
  </r>
  <r>
    <s v="Brien Boise"/>
    <x v="5"/>
    <s v="Smooth Sliky Salty"/>
    <d v="2021-03-11T00:00:00"/>
    <n v="7154"/>
    <n v="17"/>
    <n v="46.919999999999995"/>
    <n v="7107.08"/>
  </r>
  <r>
    <s v="Curtice Advani"/>
    <x v="1"/>
    <s v="70% Dark Bites"/>
    <d v="2021-03-11T00:00:00"/>
    <n v="9821"/>
    <n v="169"/>
    <n v="851.76"/>
    <n v="8969.24"/>
  </r>
  <r>
    <s v="Beverie Moffet"/>
    <x v="2"/>
    <s v="Baker's Choco Chips"/>
    <d v="2021-03-11T00:00:00"/>
    <n v="4298"/>
    <n v="337"/>
    <n v="4182.17"/>
    <n v="115.82999999999993"/>
  </r>
  <r>
    <s v="Wilone O'Kielt"/>
    <x v="4"/>
    <s v="Baker's Choco Chips"/>
    <d v="2021-03-11T00:00:00"/>
    <n v="364"/>
    <n v="327"/>
    <n v="4058.07"/>
    <n v="-3694.07"/>
  </r>
  <r>
    <s v="Ches Bonnell"/>
    <x v="2"/>
    <s v="70% Dark Bites"/>
    <d v="2021-03-11T00:00:00"/>
    <n v="14126"/>
    <n v="71"/>
    <n v="357.84"/>
    <n v="13768.16"/>
  </r>
  <r>
    <s v="Rafaelita Blaksland"/>
    <x v="2"/>
    <s v="70% Dark Bites"/>
    <d v="2021-03-11T00:00:00"/>
    <n v="1085"/>
    <n v="35"/>
    <n v="176.4"/>
    <n v="908.6"/>
  </r>
  <r>
    <s v="Jehu Rudeforth"/>
    <x v="5"/>
    <s v="99% Dark &amp; Pure"/>
    <d v="2021-03-11T00:00:00"/>
    <n v="4172"/>
    <n v="167"/>
    <n v="1290.9100000000001"/>
    <n v="2881.09"/>
  </r>
  <r>
    <s v="Dennison Crosswaite"/>
    <x v="5"/>
    <s v="Choco Coated Almonds"/>
    <d v="2021-03-11T00:00:00"/>
    <n v="11935"/>
    <n v="478"/>
    <n v="1586.96"/>
    <n v="10348.040000000001"/>
  </r>
  <r>
    <s v="Husein Augar"/>
    <x v="4"/>
    <s v="Mint Chip Choco"/>
    <d v="2021-03-11T00:00:00"/>
    <n v="10913"/>
    <n v="455"/>
    <n v="2602.6"/>
    <n v="8310.4"/>
  </r>
  <r>
    <s v="Ches Bonnell"/>
    <x v="1"/>
    <s v="Eclairs"/>
    <d v="2021-03-11T00:00:00"/>
    <n v="8792"/>
    <n v="284"/>
    <n v="1792.04"/>
    <n v="6999.96"/>
  </r>
  <r>
    <s v="Andria Kimpton"/>
    <x v="0"/>
    <s v="Organic Choco Syrup"/>
    <d v="2021-03-11T00:00:00"/>
    <n v="2317"/>
    <n v="78"/>
    <n v="746.46"/>
    <n v="1570.54"/>
  </r>
  <r>
    <s v="Rafaelita Blaksland"/>
    <x v="1"/>
    <s v="Orange Choco"/>
    <d v="2021-03-12T00:00:00"/>
    <n v="11991"/>
    <n v="201"/>
    <n v="739.68000000000006"/>
    <n v="11251.32"/>
  </r>
  <r>
    <s v="Marney O'Breen"/>
    <x v="4"/>
    <s v="50% Dark Bites"/>
    <d v="2021-03-12T00:00:00"/>
    <n v="4907"/>
    <n v="161"/>
    <n v="1204.28"/>
    <n v="3702.7200000000003"/>
  </r>
  <r>
    <s v="Ches Bonnell"/>
    <x v="0"/>
    <s v="Caramel Stuffed Bars"/>
    <d v="2021-03-12T00:00:00"/>
    <n v="2968"/>
    <n v="135"/>
    <n v="1138.05"/>
    <n v="1829.95"/>
  </r>
  <r>
    <s v="Marney O'Breen"/>
    <x v="4"/>
    <s v="Orange Choco"/>
    <d v="2021-03-12T00:00:00"/>
    <n v="2156"/>
    <n v="114"/>
    <n v="419.52000000000004"/>
    <n v="1736.48"/>
  </r>
  <r>
    <s v="Oby Sorrel"/>
    <x v="3"/>
    <s v="Peanut Butter Cubes"/>
    <d v="2021-03-12T00:00:00"/>
    <n v="6139"/>
    <n v="92"/>
    <n v="243.79999999999998"/>
    <n v="5895.2"/>
  </r>
  <r>
    <s v="Andria Kimpton"/>
    <x v="0"/>
    <s v="Organic Choco Syrup"/>
    <d v="2021-03-12T00:00:00"/>
    <n v="5012"/>
    <n v="402"/>
    <n v="3847.1400000000003"/>
    <n v="1164.8599999999997"/>
  </r>
  <r>
    <s v="Barr Faughny"/>
    <x v="0"/>
    <s v="Fruit &amp; Nut Bars"/>
    <d v="2021-03-12T00:00:00"/>
    <n v="8820"/>
    <n v="148"/>
    <n v="701.52"/>
    <n v="8118.48"/>
  </r>
  <r>
    <s v="Gigi Bohling"/>
    <x v="1"/>
    <s v="50% Dark Bites"/>
    <d v="2021-03-12T00:00:00"/>
    <n v="322"/>
    <n v="606"/>
    <n v="4532.88"/>
    <n v="-4210.88"/>
  </r>
  <r>
    <s v="Andria Kimpton"/>
    <x v="0"/>
    <s v="Smooth Sliky Salty"/>
    <d v="2021-03-12T00:00:00"/>
    <n v="2891"/>
    <n v="64"/>
    <n v="176.64"/>
    <n v="2714.36"/>
  </r>
  <r>
    <s v="Gigi Bohling"/>
    <x v="1"/>
    <s v="Eclairs"/>
    <d v="2021-03-12T00:00:00"/>
    <n v="2933"/>
    <n v="533"/>
    <n v="3363.23"/>
    <n v="-430.23"/>
  </r>
  <r>
    <s v="Brien Boise"/>
    <x v="3"/>
    <s v="Mint Chip Choco"/>
    <d v="2021-03-12T00:00:00"/>
    <n v="4935"/>
    <n v="140"/>
    <n v="800.8"/>
    <n v="4134.2"/>
  </r>
  <r>
    <s v="Dotty Strutley"/>
    <x v="2"/>
    <s v="Caramel Stuffed Bars"/>
    <d v="2021-03-12T00:00:00"/>
    <n v="4060"/>
    <n v="52"/>
    <n v="438.36"/>
    <n v="3621.64"/>
  </r>
  <r>
    <s v="Gunar Cockshoot"/>
    <x v="0"/>
    <s v="99% Dark &amp; Pure"/>
    <d v="2021-03-12T00:00:00"/>
    <n v="7742"/>
    <n v="134"/>
    <n v="1035.8200000000002"/>
    <n v="6706.18"/>
  </r>
  <r>
    <s v="Husein Augar"/>
    <x v="1"/>
    <s v="Eclairs"/>
    <d v="2021-03-12T00:00:00"/>
    <n v="6202"/>
    <n v="509"/>
    <n v="3211.79"/>
    <n v="2990.21"/>
  </r>
  <r>
    <s v="Husein Augar"/>
    <x v="2"/>
    <s v="Spicy Special Slims"/>
    <d v="2021-03-12T00:00:00"/>
    <n v="1330"/>
    <n v="37"/>
    <n v="304.14000000000004"/>
    <n v="1025.8599999999999"/>
  </r>
  <r>
    <s v="Rafaelita Blaksland"/>
    <x v="3"/>
    <s v="Orange Choco"/>
    <d v="2021-03-12T00:00:00"/>
    <n v="126"/>
    <n v="691"/>
    <n v="2542.88"/>
    <n v="-2416.88"/>
  </r>
  <r>
    <s v="Husein Augar"/>
    <x v="3"/>
    <s v="Raspberry Choco"/>
    <d v="2021-03-12T00:00:00"/>
    <n v="2345"/>
    <n v="239"/>
    <n v="920.15"/>
    <n v="1424.85"/>
  </r>
  <r>
    <s v="Jan Morforth"/>
    <x v="4"/>
    <s v="Smooth Sliky Salty"/>
    <d v="2021-03-12T00:00:00"/>
    <n v="12222"/>
    <n v="120"/>
    <n v="331.2"/>
    <n v="11890.8"/>
  </r>
  <r>
    <s v="Karlen McCaffrey"/>
    <x v="5"/>
    <s v="70% Dark Bites"/>
    <d v="2021-03-12T00:00:00"/>
    <n v="4571"/>
    <n v="700"/>
    <n v="3528"/>
    <n v="1043"/>
  </r>
  <r>
    <s v="Dotty Strutley"/>
    <x v="0"/>
    <s v="After Nines"/>
    <d v="2021-03-12T00:00:00"/>
    <n v="7749"/>
    <n v="690"/>
    <n v="7058.7000000000007"/>
    <n v="690.29999999999927"/>
  </r>
  <r>
    <s v="Rafaelita Blaksland"/>
    <x v="3"/>
    <s v="Peanut Butter Cubes"/>
    <d v="2021-03-12T00:00:00"/>
    <n v="7917"/>
    <n v="286"/>
    <n v="757.9"/>
    <n v="7159.1"/>
  </r>
  <r>
    <s v="Oby Sorrel"/>
    <x v="5"/>
    <s v="Caramel Stuffed Bars"/>
    <d v="2021-03-12T00:00:00"/>
    <n v="938"/>
    <n v="85"/>
    <n v="716.55"/>
    <n v="221.45000000000005"/>
  </r>
  <r>
    <s v="Beverie Moffet"/>
    <x v="3"/>
    <s v="99% Dark &amp; Pure"/>
    <d v="2021-03-12T00:00:00"/>
    <n v="2520"/>
    <n v="294"/>
    <n v="2272.6200000000003"/>
    <n v="247.37999999999965"/>
  </r>
  <r>
    <s v="Barr Faughny"/>
    <x v="4"/>
    <s v="After Nines"/>
    <d v="2021-03-12T00:00:00"/>
    <n v="4585"/>
    <n v="770"/>
    <n v="7877.1"/>
    <n v="-3292.1000000000004"/>
  </r>
  <r>
    <s v="Wilone O'Kielt"/>
    <x v="0"/>
    <s v="99% Dark &amp; Pure"/>
    <d v="2021-03-12T00:00:00"/>
    <n v="518"/>
    <n v="7"/>
    <n v="54.11"/>
    <n v="463.89"/>
  </r>
  <r>
    <s v="Roddy Speechley"/>
    <x v="0"/>
    <s v="Caramel Stuffed Bars"/>
    <d v="2021-03-12T00:00:00"/>
    <n v="8001"/>
    <n v="321"/>
    <n v="2706.0299999999997"/>
    <n v="5294.97"/>
  </r>
  <r>
    <s v="Karlen McCaffrey"/>
    <x v="0"/>
    <s v="Eclairs"/>
    <d v="2021-03-12T00:00:00"/>
    <n v="8967"/>
    <n v="310"/>
    <n v="1956.1"/>
    <n v="7010.9"/>
  </r>
  <r>
    <s v="Camilla Castle"/>
    <x v="0"/>
    <s v="Manuka Honey Choco"/>
    <d v="2021-03-12T00:00:00"/>
    <n v="3598"/>
    <n v="212"/>
    <n v="1441.6"/>
    <n v="2156.4"/>
  </r>
  <r>
    <s v="Andria Kimpton"/>
    <x v="5"/>
    <s v="White Choc"/>
    <d v="2021-03-12T00:00:00"/>
    <n v="2779"/>
    <n v="214"/>
    <n v="1376.02"/>
    <n v="1402.98"/>
  </r>
  <r>
    <s v="Barr Faughny"/>
    <x v="0"/>
    <s v="Eclairs"/>
    <d v="2021-03-12T00:00:00"/>
    <n v="1498"/>
    <n v="58"/>
    <n v="365.97999999999996"/>
    <n v="1132.02"/>
  </r>
  <r>
    <s v="Kaine Padly"/>
    <x v="3"/>
    <s v="Caramel Stuffed Bars"/>
    <d v="2021-03-12T00:00:00"/>
    <n v="4767"/>
    <n v="281"/>
    <n v="2368.83"/>
    <n v="2398.17"/>
  </r>
  <r>
    <s v="Kaine Padly"/>
    <x v="4"/>
    <s v="50% Dark Bites"/>
    <d v="2021-03-12T00:00:00"/>
    <n v="9898"/>
    <n v="330"/>
    <n v="2468.4"/>
    <n v="7429.6"/>
  </r>
  <r>
    <s v="Wilone O'Kielt"/>
    <x v="1"/>
    <s v="Drinking Coco"/>
    <d v="2021-03-12T00:00:00"/>
    <n v="3948"/>
    <n v="120"/>
    <n v="1192.8"/>
    <n v="2755.2"/>
  </r>
  <r>
    <s v="Karlen McCaffrey"/>
    <x v="2"/>
    <s v="85% Dark Bars"/>
    <d v="2021-03-15T00:00:00"/>
    <n v="56"/>
    <n v="770"/>
    <n v="8092.7"/>
    <n v="-8036.7"/>
  </r>
  <r>
    <s v="Karlen McCaffrey"/>
    <x v="5"/>
    <s v="Smooth Sliky Salty"/>
    <d v="2021-03-15T00:00:00"/>
    <n v="11578"/>
    <n v="3"/>
    <n v="8.2799999999999994"/>
    <n v="11569.72"/>
  </r>
  <r>
    <s v="Brien Boise"/>
    <x v="0"/>
    <s v="Eclairs"/>
    <d v="2021-03-15T00:00:00"/>
    <n v="3822"/>
    <n v="238"/>
    <n v="1501.78"/>
    <n v="2320.2200000000003"/>
  </r>
  <r>
    <s v="Jan Morforth"/>
    <x v="1"/>
    <s v="Baker's Choco Chips"/>
    <d v="2021-03-15T00:00:00"/>
    <n v="1995"/>
    <n v="147"/>
    <n v="1824.27"/>
    <n v="170.73000000000002"/>
  </r>
  <r>
    <s v="Ches Bonnell"/>
    <x v="3"/>
    <s v="Choco Coated Almonds"/>
    <d v="2021-03-15T00:00:00"/>
    <n v="7175"/>
    <n v="141"/>
    <n v="468.12"/>
    <n v="6706.88"/>
  </r>
  <r>
    <s v="Beverie Moffet"/>
    <x v="5"/>
    <s v="99% Dark &amp; Pure"/>
    <d v="2021-03-15T00:00:00"/>
    <n v="70"/>
    <n v="36"/>
    <n v="278.28000000000003"/>
    <n v="-208.28000000000003"/>
  </r>
  <r>
    <s v="Andria Kimpton"/>
    <x v="3"/>
    <s v="Caramel Stuffed Bars"/>
    <d v="2021-03-15T00:00:00"/>
    <n v="15393"/>
    <n v="454"/>
    <n v="3827.22"/>
    <n v="11565.78"/>
  </r>
  <r>
    <s v="Gigi Bohling"/>
    <x v="4"/>
    <s v="85% Dark Bars"/>
    <d v="2021-03-15T00:00:00"/>
    <n v="14294"/>
    <n v="399"/>
    <n v="4193.49"/>
    <n v="10100.51"/>
  </r>
  <r>
    <s v="Andria Kimpton"/>
    <x v="1"/>
    <s v="Smooth Sliky Salty"/>
    <d v="2021-03-15T00:00:00"/>
    <n v="336"/>
    <n v="269"/>
    <n v="742.43999999999994"/>
    <n v="-406.43999999999994"/>
  </r>
  <r>
    <s v="Barr Faughny"/>
    <x v="2"/>
    <s v="Spicy Special Slims"/>
    <d v="2021-03-15T00:00:00"/>
    <n v="5677"/>
    <n v="362"/>
    <n v="2975.6400000000003"/>
    <n v="2701.3599999999997"/>
  </r>
  <r>
    <s v="Dennison Crosswaite"/>
    <x v="5"/>
    <s v="Almond Choco"/>
    <d v="2021-03-15T00:00:00"/>
    <n v="3045"/>
    <n v="94"/>
    <n v="484.1"/>
    <n v="2560.9"/>
  </r>
  <r>
    <s v="Beverie Moffet"/>
    <x v="0"/>
    <s v="Smooth Sliky Salty"/>
    <d v="2021-03-15T00:00:00"/>
    <n v="6335"/>
    <n v="15"/>
    <n v="41.4"/>
    <n v="6293.6"/>
  </r>
  <r>
    <s v="Jan Morforth"/>
    <x v="5"/>
    <s v="Organic Choco Syrup"/>
    <d v="2021-03-15T00:00:00"/>
    <n v="1043"/>
    <n v="266"/>
    <n v="2545.62"/>
    <n v="-1502.62"/>
  </r>
  <r>
    <s v="Curtice Advani"/>
    <x v="0"/>
    <s v="Organic Choco Syrup"/>
    <d v="2021-03-15T00:00:00"/>
    <n v="6902"/>
    <n v="383"/>
    <n v="3665.31"/>
    <n v="3236.69"/>
  </r>
  <r>
    <s v="Husein Augar"/>
    <x v="5"/>
    <s v="Eclairs"/>
    <d v="2021-03-15T00:00:00"/>
    <n v="8337"/>
    <n v="684"/>
    <n v="4316.04"/>
    <n v="4020.96"/>
  </r>
  <r>
    <s v="Curtice Advani"/>
    <x v="1"/>
    <s v="Manuka Honey Choco"/>
    <d v="2021-03-15T00:00:00"/>
    <n v="1596"/>
    <n v="259"/>
    <n v="1761.2"/>
    <n v="-165.20000000000005"/>
  </r>
  <r>
    <s v="Andria Kimpton"/>
    <x v="4"/>
    <s v="Peanut Butter Cubes"/>
    <d v="2021-03-15T00:00:00"/>
    <n v="6552"/>
    <n v="207"/>
    <n v="548.54999999999995"/>
    <n v="6003.45"/>
  </r>
  <r>
    <s v="Dotty Strutley"/>
    <x v="4"/>
    <s v="85% Dark Bars"/>
    <d v="2021-03-15T00:00:00"/>
    <n v="931"/>
    <n v="83"/>
    <n v="872.32999999999993"/>
    <n v="58.670000000000073"/>
  </r>
  <r>
    <s v="Rafaelita Blaksland"/>
    <x v="4"/>
    <s v="Fruit &amp; Nut Bars"/>
    <d v="2021-03-15T00:00:00"/>
    <n v="1106"/>
    <n v="259"/>
    <n v="1227.6600000000001"/>
    <n v="-121.66000000000008"/>
  </r>
  <r>
    <s v="Brien Boise"/>
    <x v="2"/>
    <s v="White Choc"/>
    <d v="2021-03-15T00:00:00"/>
    <n v="5663"/>
    <n v="21"/>
    <n v="135.03"/>
    <n v="5527.97"/>
  </r>
  <r>
    <s v="Brien Boise"/>
    <x v="5"/>
    <s v="Mint Chip Choco"/>
    <d v="2021-03-15T00:00:00"/>
    <n v="2898"/>
    <n v="147"/>
    <n v="840.83999999999992"/>
    <n v="2057.16"/>
  </r>
  <r>
    <s v="Jan Morforth"/>
    <x v="5"/>
    <s v="Milk Bars"/>
    <d v="2021-03-15T00:00:00"/>
    <n v="3542"/>
    <n v="244"/>
    <n v="1283.44"/>
    <n v="2258.56"/>
  </r>
  <r>
    <s v="Gigi Bohling"/>
    <x v="5"/>
    <s v="Mint Chip Choco"/>
    <d v="2021-03-15T00:00:00"/>
    <n v="8127"/>
    <n v="32"/>
    <n v="183.04"/>
    <n v="7943.96"/>
  </r>
  <r>
    <s v="Oby Sorrel"/>
    <x v="0"/>
    <s v="Mint Chip Choco"/>
    <d v="2021-03-15T00:00:00"/>
    <n v="14371"/>
    <n v="129"/>
    <n v="737.88"/>
    <n v="13633.12"/>
  </r>
  <r>
    <s v="Andria Kimpton"/>
    <x v="1"/>
    <s v="Spicy Special Slims"/>
    <d v="2021-03-15T00:00:00"/>
    <n v="4095"/>
    <n v="38"/>
    <n v="312.36"/>
    <n v="3782.64"/>
  </r>
  <r>
    <s v="Madelene Upcott"/>
    <x v="3"/>
    <s v="Caramel Stuffed Bars"/>
    <d v="2021-03-15T00:00:00"/>
    <n v="9996"/>
    <n v="22"/>
    <n v="185.45999999999998"/>
    <n v="9810.5400000000009"/>
  </r>
  <r>
    <s v="Marney O'Breen"/>
    <x v="0"/>
    <s v="After Nines"/>
    <d v="2021-03-15T00:00:00"/>
    <n v="56"/>
    <n v="581"/>
    <n v="5943.63"/>
    <n v="-5887.63"/>
  </r>
  <r>
    <s v="Beverie Moffet"/>
    <x v="4"/>
    <s v="99% Dark &amp; Pure"/>
    <d v="2021-03-15T00:00:00"/>
    <n v="7189"/>
    <n v="21"/>
    <n v="162.33000000000001"/>
    <n v="7026.67"/>
  </r>
  <r>
    <s v="Andria Kimpton"/>
    <x v="0"/>
    <s v="After Nines"/>
    <d v="2021-03-15T00:00:00"/>
    <n v="665"/>
    <n v="421"/>
    <n v="4306.83"/>
    <n v="-3641.83"/>
  </r>
  <r>
    <s v="Brien Boise"/>
    <x v="0"/>
    <s v="Peanut Butter Cubes"/>
    <d v="2021-03-15T00:00:00"/>
    <n v="3794"/>
    <n v="81"/>
    <n v="214.65"/>
    <n v="3579.35"/>
  </r>
  <r>
    <s v="Barr Faughny"/>
    <x v="4"/>
    <s v="99% Dark &amp; Pure"/>
    <d v="2021-03-15T00:00:00"/>
    <n v="1001"/>
    <n v="336"/>
    <n v="2597.2800000000002"/>
    <n v="-1596.2800000000002"/>
  </r>
  <r>
    <s v="Husein Augar"/>
    <x v="1"/>
    <s v="Manuka Honey Choco"/>
    <d v="2021-03-15T00:00:00"/>
    <n v="9583"/>
    <n v="503"/>
    <n v="3420.4"/>
    <n v="6162.6"/>
  </r>
  <r>
    <s v="Wilone O'Kielt"/>
    <x v="4"/>
    <s v="Mint Chip Choco"/>
    <d v="2021-03-15T00:00:00"/>
    <n v="1351"/>
    <n v="68"/>
    <n v="388.96"/>
    <n v="962.04"/>
  </r>
  <r>
    <s v="Karlen McCaffrey"/>
    <x v="0"/>
    <s v="After Nines"/>
    <d v="2021-03-15T00:00:00"/>
    <n v="8302"/>
    <n v="437"/>
    <n v="4470.51"/>
    <n v="3831.49"/>
  </r>
  <r>
    <s v="Jan Morforth"/>
    <x v="1"/>
    <s v="50% Dark Bites"/>
    <d v="2021-03-15T00:00:00"/>
    <n v="5509"/>
    <n v="197"/>
    <n v="1473.5600000000002"/>
    <n v="4035.4399999999996"/>
  </r>
  <r>
    <s v="Van Tuxwell"/>
    <x v="2"/>
    <s v="Manuka Honey Choco"/>
    <d v="2021-03-15T00:00:00"/>
    <n v="77"/>
    <n v="5"/>
    <n v="34"/>
    <n v="43"/>
  </r>
  <r>
    <s v="Wilone O'Kielt"/>
    <x v="1"/>
    <s v="Smooth Sliky Salty"/>
    <d v="2021-03-15T00:00:00"/>
    <n v="13881"/>
    <n v="1190"/>
    <n v="3284.3999999999996"/>
    <n v="10596.6"/>
  </r>
  <r>
    <s v="Dennison Crosswaite"/>
    <x v="2"/>
    <s v="Orange Choco"/>
    <d v="2021-03-15T00:00:00"/>
    <n v="9219"/>
    <n v="461"/>
    <n v="1696.48"/>
    <n v="7522.52"/>
  </r>
  <r>
    <s v="Curtice Advani"/>
    <x v="0"/>
    <s v="Raspberry Choco"/>
    <d v="2021-03-15T00:00:00"/>
    <n v="2254"/>
    <n v="251"/>
    <n v="966.35"/>
    <n v="1287.6500000000001"/>
  </r>
  <r>
    <s v="Van Tuxwell"/>
    <x v="3"/>
    <s v="Spicy Special Slims"/>
    <d v="2021-03-15T00:00:00"/>
    <n v="1582"/>
    <n v="64"/>
    <n v="526.08000000000004"/>
    <n v="1055.92"/>
  </r>
  <r>
    <s v="Rafaelita Blaksland"/>
    <x v="1"/>
    <s v="85% Dark Bars"/>
    <d v="2021-03-15T00:00:00"/>
    <n v="3283"/>
    <n v="253"/>
    <n v="2659.0299999999997"/>
    <n v="623.97000000000025"/>
  </r>
  <r>
    <s v="Camilla Castle"/>
    <x v="3"/>
    <s v="Manuka Honey Choco"/>
    <d v="2021-03-15T00:00:00"/>
    <n v="2212"/>
    <n v="148"/>
    <n v="1006.4"/>
    <n v="1205.5999999999999"/>
  </r>
  <r>
    <s v="Barr Faughny"/>
    <x v="3"/>
    <s v="50% Dark Bites"/>
    <d v="2021-03-15T00:00:00"/>
    <n v="5250"/>
    <n v="175"/>
    <n v="1309"/>
    <n v="3941"/>
  </r>
  <r>
    <s v="Camilla Castle"/>
    <x v="4"/>
    <s v="Peanut Butter Cubes"/>
    <d v="2021-03-15T00:00:00"/>
    <n v="1274"/>
    <n v="98"/>
    <n v="259.7"/>
    <n v="1014.3"/>
  </r>
  <r>
    <s v="Kelci Walkden"/>
    <x v="4"/>
    <s v="Baker's Choco Chips"/>
    <d v="2021-03-16T00:00:00"/>
    <n v="1575"/>
    <n v="695"/>
    <n v="8624.9500000000007"/>
    <n v="-7049.9500000000007"/>
  </r>
  <r>
    <s v="Dennison Crosswaite"/>
    <x v="4"/>
    <s v="Raspberry Choco"/>
    <d v="2021-03-16T00:00:00"/>
    <n v="4984"/>
    <n v="600"/>
    <n v="2310"/>
    <n v="2674"/>
  </r>
  <r>
    <s v="Oby Sorrel"/>
    <x v="0"/>
    <s v="Almond Choco"/>
    <d v="2021-03-16T00:00:00"/>
    <n v="5264"/>
    <n v="9"/>
    <n v="46.35"/>
    <n v="5217.6499999999996"/>
  </r>
  <r>
    <s v="Oby Sorrel"/>
    <x v="1"/>
    <s v="Orange Choco"/>
    <d v="2021-03-16T00:00:00"/>
    <n v="4571"/>
    <n v="770"/>
    <n v="2833.6"/>
    <n v="1737.4"/>
  </r>
  <r>
    <s v="Barr Faughny"/>
    <x v="0"/>
    <s v="Manuka Honey Choco"/>
    <d v="2021-03-16T00:00:00"/>
    <n v="2758"/>
    <n v="417"/>
    <n v="2835.6"/>
    <n v="-77.599999999999909"/>
  </r>
  <r>
    <s v="Karlen McCaffrey"/>
    <x v="5"/>
    <s v="99% Dark &amp; Pure"/>
    <d v="2021-03-16T00:00:00"/>
    <n v="13629"/>
    <n v="180"/>
    <n v="1391.4"/>
    <n v="12237.6"/>
  </r>
  <r>
    <s v="Karlen McCaffrey"/>
    <x v="5"/>
    <s v="Organic Choco Syrup"/>
    <d v="2021-03-16T00:00:00"/>
    <n v="9555"/>
    <n v="493"/>
    <n v="4718.01"/>
    <n v="4836.99"/>
  </r>
  <r>
    <s v="Rafaelita Blaksland"/>
    <x v="2"/>
    <s v="70% Dark Bites"/>
    <d v="2021-03-16T00:00:00"/>
    <n v="4207"/>
    <n v="249"/>
    <n v="1254.96"/>
    <n v="2952.04"/>
  </r>
  <r>
    <s v="Brien Boise"/>
    <x v="1"/>
    <s v="Raspberry Choco"/>
    <d v="2021-03-16T00:00:00"/>
    <n v="6279"/>
    <n v="429"/>
    <n v="1651.65"/>
    <n v="4627.3500000000004"/>
  </r>
  <r>
    <s v="Beverie Moffet"/>
    <x v="1"/>
    <s v="99% Dark &amp; Pure"/>
    <d v="2021-03-16T00:00:00"/>
    <n v="6279"/>
    <n v="325"/>
    <n v="2512.25"/>
    <n v="3766.75"/>
  </r>
  <r>
    <s v="Wilone O'Kielt"/>
    <x v="1"/>
    <s v="Drinking Coco"/>
    <d v="2021-03-16T00:00:00"/>
    <n v="882"/>
    <n v="144"/>
    <n v="1431.36"/>
    <n v="-549.3599999999999"/>
  </r>
  <r>
    <s v="Barr Faughny"/>
    <x v="0"/>
    <s v="Drinking Coco"/>
    <d v="2021-03-16T00:00:00"/>
    <n v="3451"/>
    <n v="511"/>
    <n v="5079.34"/>
    <n v="-1628.3400000000001"/>
  </r>
  <r>
    <s v="Barr Faughny"/>
    <x v="2"/>
    <s v="Fruit &amp; Nut Bars"/>
    <d v="2021-03-16T00:00:00"/>
    <n v="2212"/>
    <n v="143"/>
    <n v="677.82"/>
    <n v="1534.1799999999998"/>
  </r>
  <r>
    <s v="Ches Bonnell"/>
    <x v="4"/>
    <s v="Caramel Stuffed Bars"/>
    <d v="2021-03-16T00:00:00"/>
    <n v="13566"/>
    <n v="143"/>
    <n v="1205.49"/>
    <n v="12360.51"/>
  </r>
  <r>
    <s v="Dennison Crosswaite"/>
    <x v="4"/>
    <s v="Drinking Coco"/>
    <d v="2021-03-16T00:00:00"/>
    <n v="2884"/>
    <n v="493"/>
    <n v="4900.42"/>
    <n v="-2016.42"/>
  </r>
  <r>
    <s v="Marney O'Breen"/>
    <x v="4"/>
    <s v="70% Dark Bites"/>
    <d v="2021-03-16T00:00:00"/>
    <n v="8232"/>
    <n v="139"/>
    <n v="700.56000000000006"/>
    <n v="7531.44"/>
  </r>
  <r>
    <s v="Jan Morforth"/>
    <x v="3"/>
    <s v="Caramel Stuffed Bars"/>
    <d v="2021-03-16T00:00:00"/>
    <n v="4081"/>
    <n v="231"/>
    <n v="1947.33"/>
    <n v="2133.67"/>
  </r>
  <r>
    <s v="Curtice Advani"/>
    <x v="1"/>
    <s v="Baker's Choco Chips"/>
    <d v="2021-03-16T00:00:00"/>
    <n v="4599"/>
    <n v="158"/>
    <n v="1960.78"/>
    <n v="2638.2200000000003"/>
  </r>
  <r>
    <s v="Dotty Strutley"/>
    <x v="5"/>
    <s v="Choco Coated Almonds"/>
    <d v="2021-03-16T00:00:00"/>
    <n v="8568"/>
    <n v="148"/>
    <n v="491.35999999999996"/>
    <n v="8076.64"/>
  </r>
  <r>
    <s v="Brien Boise"/>
    <x v="1"/>
    <s v="99% Dark &amp; Pure"/>
    <d v="2021-03-16T00:00:00"/>
    <n v="10801"/>
    <n v="192"/>
    <n v="1484.16"/>
    <n v="9316.84"/>
  </r>
  <r>
    <s v="Brien Boise"/>
    <x v="1"/>
    <s v="Drinking Coco"/>
    <d v="2021-03-16T00:00:00"/>
    <n v="2268"/>
    <n v="149"/>
    <n v="1481.06"/>
    <n v="786.94"/>
  </r>
  <r>
    <s v="Brien Boise"/>
    <x v="1"/>
    <s v="Caramel Stuffed Bars"/>
    <d v="2021-03-16T00:00:00"/>
    <n v="1057"/>
    <n v="444"/>
    <n v="3742.92"/>
    <n v="-2685.92"/>
  </r>
  <r>
    <s v="Ches Bonnell"/>
    <x v="3"/>
    <s v="99% Dark &amp; Pure"/>
    <d v="2021-03-16T00:00:00"/>
    <n v="1316"/>
    <n v="143"/>
    <n v="1105.3900000000001"/>
    <n v="210.6099999999999"/>
  </r>
  <r>
    <s v="Brien Boise"/>
    <x v="3"/>
    <s v="Milk Bars"/>
    <d v="2021-03-16T00:00:00"/>
    <n v="8057"/>
    <n v="538"/>
    <n v="2829.88"/>
    <n v="5227.12"/>
  </r>
  <r>
    <s v="Gigi Bohling"/>
    <x v="0"/>
    <s v="White Choc"/>
    <d v="2021-03-16T00:00:00"/>
    <n v="6524"/>
    <n v="383"/>
    <n v="2462.69"/>
    <n v="4061.31"/>
  </r>
  <r>
    <s v="Madelene Upcott"/>
    <x v="1"/>
    <s v="Drinking Coco"/>
    <d v="2021-03-16T00:00:00"/>
    <n v="3570"/>
    <n v="309"/>
    <n v="3071.46"/>
    <n v="498.53999999999996"/>
  </r>
  <r>
    <s v="Ches Bonnell"/>
    <x v="0"/>
    <s v="Mint Chip Choco"/>
    <d v="2021-03-16T00:00:00"/>
    <n v="3535"/>
    <n v="199"/>
    <n v="1138.28"/>
    <n v="2396.7200000000003"/>
  </r>
  <r>
    <s v="Kelci Walkden"/>
    <x v="3"/>
    <s v="Mint Chip Choco"/>
    <d v="2021-03-16T00:00:00"/>
    <n v="1687"/>
    <n v="121"/>
    <n v="692.12"/>
    <n v="994.88"/>
  </r>
  <r>
    <s v="Beverie Moffet"/>
    <x v="4"/>
    <s v="85% Dark Bars"/>
    <d v="2021-03-16T00:00:00"/>
    <n v="8988"/>
    <n v="37"/>
    <n v="388.87"/>
    <n v="8599.1299999999992"/>
  </r>
  <r>
    <s v="Barr Faughny"/>
    <x v="4"/>
    <s v="Eclairs"/>
    <d v="2021-03-16T00:00:00"/>
    <n v="3689"/>
    <n v="980"/>
    <n v="6183.7999999999993"/>
    <n v="-2494.7999999999993"/>
  </r>
  <r>
    <s v="Kaine Padly"/>
    <x v="0"/>
    <s v="Baker's Choco Chips"/>
    <d v="2021-03-16T00:00:00"/>
    <n v="3948"/>
    <n v="280"/>
    <n v="3474.8"/>
    <n v="473.19999999999982"/>
  </r>
  <r>
    <s v="Mallorie Waber"/>
    <x v="2"/>
    <s v="Milk Bars"/>
    <d v="2021-03-16T00:00:00"/>
    <n v="574"/>
    <n v="25"/>
    <n v="131.5"/>
    <n v="442.5"/>
  </r>
  <r>
    <s v="Husein Augar"/>
    <x v="5"/>
    <s v="70% Dark Bites"/>
    <d v="2021-03-16T00:00:00"/>
    <n v="8729"/>
    <n v="324"/>
    <n v="1632.96"/>
    <n v="7096.04"/>
  </r>
  <r>
    <s v="Roddy Speechley"/>
    <x v="0"/>
    <s v="70% Dark Bites"/>
    <d v="2021-03-16T00:00:00"/>
    <n v="9751"/>
    <n v="315"/>
    <n v="1587.6"/>
    <n v="8163.4"/>
  </r>
  <r>
    <s v="Andria Kimpton"/>
    <x v="2"/>
    <s v="85% Dark Bars"/>
    <d v="2021-03-17T00:00:00"/>
    <n v="5075"/>
    <n v="770"/>
    <n v="8092.7"/>
    <n v="-3017.7"/>
  </r>
  <r>
    <s v="Gunar Cockshoot"/>
    <x v="2"/>
    <s v="99% Dark &amp; Pure"/>
    <d v="2021-03-17T00:00:00"/>
    <n v="7987"/>
    <n v="159"/>
    <n v="1229.0700000000002"/>
    <n v="6757.93"/>
  </r>
  <r>
    <s v="Marney O'Breen"/>
    <x v="3"/>
    <s v="Choco Coated Almonds"/>
    <d v="2021-03-17T00:00:00"/>
    <n v="847"/>
    <n v="1"/>
    <n v="3.32"/>
    <n v="843.68"/>
  </r>
  <r>
    <s v="Barr Faughny"/>
    <x v="2"/>
    <s v="Manuka Honey Choco"/>
    <d v="2021-03-17T00:00:00"/>
    <n v="2555"/>
    <n v="153"/>
    <n v="1040.3999999999999"/>
    <n v="1514.6000000000001"/>
  </r>
  <r>
    <s v="Dennison Crosswaite"/>
    <x v="1"/>
    <s v="Peanut Butter Cubes"/>
    <d v="2021-03-17T00:00:00"/>
    <n v="5761"/>
    <n v="165"/>
    <n v="437.25"/>
    <n v="5323.75"/>
  </r>
  <r>
    <s v="Ches Bonnell"/>
    <x v="0"/>
    <s v="Manuka Honey Choco"/>
    <d v="2021-03-17T00:00:00"/>
    <n v="2947"/>
    <n v="405"/>
    <n v="2754"/>
    <n v="193"/>
  </r>
  <r>
    <s v="Kelci Walkden"/>
    <x v="0"/>
    <s v="Raspberry Choco"/>
    <d v="2021-03-17T00:00:00"/>
    <n v="1302"/>
    <n v="532"/>
    <n v="2048.2000000000003"/>
    <n v="-746.20000000000027"/>
  </r>
  <r>
    <s v="Gigi Bohling"/>
    <x v="3"/>
    <s v="Orange Choco"/>
    <d v="2021-03-17T00:00:00"/>
    <n v="273"/>
    <n v="40"/>
    <n v="147.20000000000002"/>
    <n v="125.79999999999998"/>
  </r>
  <r>
    <s v="Karlen McCaffrey"/>
    <x v="0"/>
    <s v="99% Dark &amp; Pure"/>
    <d v="2021-03-17T00:00:00"/>
    <n v="1106"/>
    <n v="233"/>
    <n v="1801.0900000000001"/>
    <n v="-695.09000000000015"/>
  </r>
  <r>
    <s v="Wilone O'Kielt"/>
    <x v="3"/>
    <s v="Organic Choco Syrup"/>
    <d v="2021-03-17T00:00:00"/>
    <n v="4732"/>
    <n v="840"/>
    <n v="8038.8"/>
    <n v="-3306.8"/>
  </r>
  <r>
    <s v="Kaine Padly"/>
    <x v="1"/>
    <s v="Manuka Honey Choco"/>
    <d v="2021-03-17T00:00:00"/>
    <n v="6839"/>
    <n v="87"/>
    <n v="591.6"/>
    <n v="6247.4"/>
  </r>
  <r>
    <s v="Oby Sorrel"/>
    <x v="5"/>
    <s v="Peanut Butter Cubes"/>
    <d v="2021-03-17T00:00:00"/>
    <n v="903"/>
    <n v="377"/>
    <n v="999.05"/>
    <n v="-96.049999999999955"/>
  </r>
  <r>
    <s v="Kaine Padly"/>
    <x v="5"/>
    <s v="Fruit &amp; Nut Bars"/>
    <d v="2021-03-17T00:00:00"/>
    <n v="6027"/>
    <n v="45"/>
    <n v="213.3"/>
    <n v="5813.7"/>
  </r>
  <r>
    <s v="Andria Kimpton"/>
    <x v="0"/>
    <s v="Milk Bars"/>
    <d v="2021-03-17T00:00:00"/>
    <n v="6811"/>
    <n v="254"/>
    <n v="1336.04"/>
    <n v="5474.96"/>
  </r>
  <r>
    <s v="Oby Sorrel"/>
    <x v="3"/>
    <s v="Manuka Honey Choco"/>
    <d v="2021-03-17T00:00:00"/>
    <n v="6223"/>
    <n v="346"/>
    <n v="2352.7999999999997"/>
    <n v="3870.2000000000003"/>
  </r>
  <r>
    <s v="Camilla Castle"/>
    <x v="4"/>
    <s v="85% Dark Bars"/>
    <d v="2021-03-17T00:00:00"/>
    <n v="448"/>
    <n v="56"/>
    <n v="588.55999999999995"/>
    <n v="-140.55999999999995"/>
  </r>
  <r>
    <s v="Andria Kimpton"/>
    <x v="5"/>
    <s v="Manuka Honey Choco"/>
    <d v="2021-03-17T00:00:00"/>
    <n v="11690"/>
    <n v="770"/>
    <n v="5236"/>
    <n v="6454"/>
  </r>
  <r>
    <s v="Andria Kimpton"/>
    <x v="4"/>
    <s v="50% Dark Bites"/>
    <d v="2021-03-17T00:00:00"/>
    <n v="7462"/>
    <n v="311"/>
    <n v="2326.2800000000002"/>
    <n v="5135.7199999999993"/>
  </r>
  <r>
    <s v="Rafaelita Blaksland"/>
    <x v="2"/>
    <s v="Manuka Honey Choco"/>
    <d v="2021-03-17T00:00:00"/>
    <n v="7434"/>
    <n v="438"/>
    <n v="2978.4"/>
    <n v="4455.6000000000004"/>
  </r>
  <r>
    <s v="Dennison Crosswaite"/>
    <x v="4"/>
    <s v="Spicy Special Slims"/>
    <d v="2021-03-17T00:00:00"/>
    <n v="10388"/>
    <n v="385"/>
    <n v="3164.7000000000003"/>
    <n v="7223.2999999999993"/>
  </r>
  <r>
    <s v="Wilone O'Kielt"/>
    <x v="1"/>
    <s v="Choco Coated Almonds"/>
    <d v="2021-03-17T00:00:00"/>
    <n v="917"/>
    <n v="29"/>
    <n v="96.28"/>
    <n v="820.72"/>
  </r>
  <r>
    <s v="Gigi Bohling"/>
    <x v="0"/>
    <s v="Manuka Honey Choco"/>
    <d v="2021-03-17T00:00:00"/>
    <n v="5656"/>
    <n v="378"/>
    <n v="2570.4"/>
    <n v="3085.6"/>
  </r>
  <r>
    <s v="Kaine Padly"/>
    <x v="4"/>
    <s v="Baker's Choco Chips"/>
    <d v="2021-03-17T00:00:00"/>
    <n v="1344"/>
    <n v="50"/>
    <n v="620.5"/>
    <n v="723.5"/>
  </r>
  <r>
    <s v="Gigi Bohling"/>
    <x v="2"/>
    <s v="70% Dark Bites"/>
    <d v="2021-03-17T00:00:00"/>
    <n v="154"/>
    <n v="6"/>
    <n v="30.240000000000002"/>
    <n v="123.75999999999999"/>
  </r>
  <r>
    <s v="Barr Faughny"/>
    <x v="4"/>
    <s v="Spicy Special Slims"/>
    <d v="2021-03-17T00:00:00"/>
    <n v="9401"/>
    <n v="314"/>
    <n v="2581.0800000000004"/>
    <n v="6819.92"/>
  </r>
  <r>
    <s v="Andria Kimpton"/>
    <x v="0"/>
    <s v="Milk Bars"/>
    <d v="2021-03-17T00:00:00"/>
    <n v="3899"/>
    <n v="244"/>
    <n v="1283.44"/>
    <n v="2615.56"/>
  </r>
  <r>
    <s v="Ches Bonnell"/>
    <x v="4"/>
    <s v="Drinking Coco"/>
    <d v="2021-03-18T00:00:00"/>
    <n v="3948"/>
    <n v="80"/>
    <n v="795.19999999999993"/>
    <n v="3152.8"/>
  </r>
  <r>
    <s v="Curtice Advani"/>
    <x v="4"/>
    <s v="50% Dark Bites"/>
    <d v="2021-03-18T00:00:00"/>
    <n v="10598"/>
    <n v="365"/>
    <n v="2730.2000000000003"/>
    <n v="7867.7999999999993"/>
  </r>
  <r>
    <s v="Beverie Moffet"/>
    <x v="5"/>
    <s v="Almond Choco"/>
    <d v="2021-03-18T00:00:00"/>
    <n v="9219"/>
    <n v="79"/>
    <n v="406.85"/>
    <n v="8812.15"/>
  </r>
  <r>
    <s v="Gunar Cockshoot"/>
    <x v="5"/>
    <s v="Smooth Sliky Salty"/>
    <d v="2021-03-18T00:00:00"/>
    <n v="2072"/>
    <n v="259"/>
    <n v="714.83999999999992"/>
    <n v="1357.16"/>
  </r>
  <r>
    <s v="Gunar Cockshoot"/>
    <x v="2"/>
    <s v="50% Dark Bites"/>
    <d v="2021-03-18T00:00:00"/>
    <n v="2541"/>
    <n v="295"/>
    <n v="2206.6"/>
    <n v="334.40000000000009"/>
  </r>
  <r>
    <s v="Barr Faughny"/>
    <x v="5"/>
    <s v="85% Dark Bars"/>
    <d v="2021-03-18T00:00:00"/>
    <n v="6405"/>
    <n v="70"/>
    <n v="735.69999999999993"/>
    <n v="5669.3"/>
  </r>
  <r>
    <s v="Gigi Bohling"/>
    <x v="4"/>
    <s v="Milk Bars"/>
    <d v="2021-03-18T00:00:00"/>
    <n v="5803"/>
    <n v="82"/>
    <n v="431.32"/>
    <n v="5371.68"/>
  </r>
  <r>
    <s v="Beverie Moffet"/>
    <x v="1"/>
    <s v="85% Dark Bars"/>
    <d v="2021-03-18T00:00:00"/>
    <n v="12775"/>
    <n v="69"/>
    <n v="725.18999999999994"/>
    <n v="12049.81"/>
  </r>
  <r>
    <s v="Jan Morforth"/>
    <x v="3"/>
    <s v="Eclairs"/>
    <d v="2021-03-18T00:00:00"/>
    <n v="5698"/>
    <n v="74"/>
    <n v="466.94"/>
    <n v="5231.0600000000004"/>
  </r>
  <r>
    <s v="Dennison Crosswaite"/>
    <x v="3"/>
    <s v="Orange Choco"/>
    <d v="2021-03-18T00:00:00"/>
    <n v="13153"/>
    <n v="506"/>
    <n v="1862.0800000000002"/>
    <n v="11290.92"/>
  </r>
  <r>
    <s v="Gunar Cockshoot"/>
    <x v="5"/>
    <s v="Raspberry Choco"/>
    <d v="2021-03-18T00:00:00"/>
    <n v="5537"/>
    <n v="265"/>
    <n v="1020.25"/>
    <n v="4516.75"/>
  </r>
  <r>
    <s v="Rafaelita Blaksland"/>
    <x v="0"/>
    <s v="Mint Chip Choco"/>
    <d v="2021-03-18T00:00:00"/>
    <n v="4634"/>
    <n v="501"/>
    <n v="2865.72"/>
    <n v="1768.2800000000002"/>
  </r>
  <r>
    <s v="Karlen McCaffrey"/>
    <x v="2"/>
    <s v="Eclairs"/>
    <d v="2021-03-18T00:00:00"/>
    <n v="4060"/>
    <n v="659"/>
    <n v="4158.29"/>
    <n v="-98.289999999999964"/>
  </r>
  <r>
    <s v="Dotty Strutley"/>
    <x v="2"/>
    <s v="70% Dark Bites"/>
    <d v="2021-03-18T00:00:00"/>
    <n v="826"/>
    <n v="27"/>
    <n v="136.08000000000001"/>
    <n v="689.92"/>
  </r>
  <r>
    <s v="Ches Bonnell"/>
    <x v="2"/>
    <s v="Orange Choco"/>
    <d v="2021-03-18T00:00:00"/>
    <n v="2807"/>
    <n v="166"/>
    <n v="610.88"/>
    <n v="2196.12"/>
  </r>
  <r>
    <s v="Gunar Cockshoot"/>
    <x v="1"/>
    <s v="Organic Choco Syrup"/>
    <d v="2021-03-18T00:00:00"/>
    <n v="6153"/>
    <n v="199"/>
    <n v="1904.43"/>
    <n v="4248.57"/>
  </r>
  <r>
    <s v="Roddy Speechley"/>
    <x v="0"/>
    <s v="99% Dark &amp; Pure"/>
    <d v="2021-03-18T00:00:00"/>
    <n v="5026"/>
    <n v="252"/>
    <n v="1947.96"/>
    <n v="3078.04"/>
  </r>
  <r>
    <s v="Kelci Walkden"/>
    <x v="5"/>
    <s v="Drinking Coco"/>
    <d v="2021-03-18T00:00:00"/>
    <n v="735"/>
    <n v="24"/>
    <n v="238.56"/>
    <n v="496.44"/>
  </r>
  <r>
    <s v="Oby Sorrel"/>
    <x v="5"/>
    <s v="99% Dark &amp; Pure"/>
    <d v="2021-03-18T00:00:00"/>
    <n v="5033"/>
    <n v="265"/>
    <n v="2048.4500000000003"/>
    <n v="2984.5499999999997"/>
  </r>
  <r>
    <s v="Marney O'Breen"/>
    <x v="1"/>
    <s v="Orange Choco"/>
    <d v="2021-03-18T00:00:00"/>
    <n v="6321"/>
    <n v="452"/>
    <n v="1663.3600000000001"/>
    <n v="4657.6399999999994"/>
  </r>
  <r>
    <s v="Mallorie Waber"/>
    <x v="3"/>
    <s v="50% Dark Bites"/>
    <d v="2021-03-18T00:00:00"/>
    <n v="2541"/>
    <n v="91"/>
    <n v="680.68000000000006"/>
    <n v="1860.32"/>
  </r>
  <r>
    <s v="Curtice Advani"/>
    <x v="0"/>
    <s v="After Nines"/>
    <d v="2021-03-18T00:00:00"/>
    <n v="1456"/>
    <n v="112"/>
    <n v="1145.76"/>
    <n v="310.24"/>
  </r>
  <r>
    <s v="Mallorie Waber"/>
    <x v="2"/>
    <s v="Choco Coated Almonds"/>
    <d v="2021-03-18T00:00:00"/>
    <n v="5236"/>
    <n v="175"/>
    <n v="581"/>
    <n v="4655"/>
  </r>
  <r>
    <s v="Wilone O'Kielt"/>
    <x v="1"/>
    <s v="Mint Chip Choco"/>
    <d v="2021-03-18T00:00:00"/>
    <n v="1162"/>
    <n v="62"/>
    <n v="354.64"/>
    <n v="807.36"/>
  </r>
  <r>
    <s v="Gigi Bohling"/>
    <x v="5"/>
    <s v="Eclairs"/>
    <d v="2021-03-19T00:00:00"/>
    <n v="2366"/>
    <n v="375"/>
    <n v="2366.25"/>
    <n v="-0.25"/>
  </r>
  <r>
    <s v="Madelene Upcott"/>
    <x v="0"/>
    <s v="70% Dark Bites"/>
    <d v="2021-03-19T00:00:00"/>
    <n v="189"/>
    <n v="251"/>
    <n v="1265.04"/>
    <n v="-1076.04"/>
  </r>
  <r>
    <s v="Kaine Padly"/>
    <x v="4"/>
    <s v="99% Dark &amp; Pure"/>
    <d v="2021-03-19T00:00:00"/>
    <n v="12628"/>
    <n v="76"/>
    <n v="587.48"/>
    <n v="12040.52"/>
  </r>
  <r>
    <s v="Gigi Bohling"/>
    <x v="4"/>
    <s v="50% Dark Bites"/>
    <d v="2021-03-19T00:00:00"/>
    <n v="4207"/>
    <n v="391"/>
    <n v="2924.6800000000003"/>
    <n v="1282.3199999999997"/>
  </r>
  <r>
    <s v="Marney O'Breen"/>
    <x v="0"/>
    <s v="Caramel Stuffed Bars"/>
    <d v="2021-03-19T00:00:00"/>
    <n v="6916"/>
    <n v="34"/>
    <n v="286.62"/>
    <n v="6629.38"/>
  </r>
  <r>
    <s v="Gigi Bohling"/>
    <x v="5"/>
    <s v="Choco Coated Almonds"/>
    <d v="2021-03-19T00:00:00"/>
    <n v="2142"/>
    <n v="168"/>
    <n v="557.76"/>
    <n v="1584.24"/>
  </r>
  <r>
    <s v="Karlen McCaffrey"/>
    <x v="0"/>
    <s v="White Choc"/>
    <d v="2021-03-19T00:00:00"/>
    <n v="4403"/>
    <n v="166"/>
    <n v="1067.3799999999999"/>
    <n v="3335.62"/>
  </r>
  <r>
    <s v="Rafaelita Blaksland"/>
    <x v="1"/>
    <s v="Choco Coated Almonds"/>
    <d v="2021-03-19T00:00:00"/>
    <n v="3556"/>
    <n v="136"/>
    <n v="451.52"/>
    <n v="3104.48"/>
  </r>
  <r>
    <s v="Marney O'Breen"/>
    <x v="0"/>
    <s v="Organic Choco Syrup"/>
    <d v="2021-03-19T00:00:00"/>
    <n v="8974"/>
    <n v="522"/>
    <n v="4995.54"/>
    <n v="3978.46"/>
  </r>
  <r>
    <s v="Barr Faughny"/>
    <x v="0"/>
    <s v="Raspberry Choco"/>
    <d v="2021-03-19T00:00:00"/>
    <n v="2072"/>
    <n v="465"/>
    <n v="1790.25"/>
    <n v="281.75"/>
  </r>
  <r>
    <s v="Husein Augar"/>
    <x v="0"/>
    <s v="Mint Chip Choco"/>
    <d v="2021-03-19T00:00:00"/>
    <n v="15113"/>
    <n v="117"/>
    <n v="669.24"/>
    <n v="14443.76"/>
  </r>
  <r>
    <s v="Dennison Crosswaite"/>
    <x v="1"/>
    <s v="Spicy Special Slims"/>
    <d v="2021-03-19T00:00:00"/>
    <n v="9604"/>
    <n v="428"/>
    <n v="3518.1600000000003"/>
    <n v="6085.84"/>
  </r>
  <r>
    <s v="Kaine Padly"/>
    <x v="1"/>
    <s v="White Choc"/>
    <d v="2021-03-19T00:00:00"/>
    <n v="5285"/>
    <n v="659"/>
    <n v="4237.37"/>
    <n v="1047.6300000000001"/>
  </r>
  <r>
    <s v="Ches Bonnell"/>
    <x v="4"/>
    <s v="Milk Bars"/>
    <d v="2021-03-19T00:00:00"/>
    <n v="4298"/>
    <n v="423"/>
    <n v="2224.98"/>
    <n v="2073.02"/>
  </r>
  <r>
    <s v="Gunar Cockshoot"/>
    <x v="1"/>
    <s v="50% Dark Bites"/>
    <d v="2021-03-19T00:00:00"/>
    <n v="6601"/>
    <n v="262"/>
    <n v="1959.7600000000002"/>
    <n v="4641.24"/>
  </r>
  <r>
    <s v="Ches Bonnell"/>
    <x v="1"/>
    <s v="Drinking Coco"/>
    <d v="2021-03-19T00:00:00"/>
    <n v="6727"/>
    <n v="172"/>
    <n v="1709.6799999999998"/>
    <n v="5017.32"/>
  </r>
  <r>
    <s v="Oby Sorrel"/>
    <x v="3"/>
    <s v="85% Dark Bars"/>
    <d v="2021-03-19T00:00:00"/>
    <n v="12488"/>
    <n v="232"/>
    <n v="2438.3200000000002"/>
    <n v="10049.68"/>
  </r>
  <r>
    <s v="Kelci Walkden"/>
    <x v="1"/>
    <s v="Caramel Stuffed Bars"/>
    <d v="2021-03-19T00:00:00"/>
    <n v="4228"/>
    <n v="283"/>
    <n v="2385.69"/>
    <n v="1842.31"/>
  </r>
  <r>
    <s v="Madelene Upcott"/>
    <x v="3"/>
    <s v="99% Dark &amp; Pure"/>
    <d v="2021-03-19T00:00:00"/>
    <n v="9303"/>
    <n v="161"/>
    <n v="1244.53"/>
    <n v="8058.47"/>
  </r>
  <r>
    <s v="Dotty Strutley"/>
    <x v="4"/>
    <s v="Choco Coated Almonds"/>
    <d v="2021-03-19T00:00:00"/>
    <n v="10934"/>
    <n v="373"/>
    <n v="1238.3599999999999"/>
    <n v="9695.64"/>
  </r>
  <r>
    <s v="Jan Morforth"/>
    <x v="2"/>
    <s v="After Nines"/>
    <d v="2021-03-19T00:00:00"/>
    <n v="6356"/>
    <n v="606"/>
    <n v="6199.38"/>
    <n v="156.61999999999989"/>
  </r>
  <r>
    <s v="Rafaelita Blaksland"/>
    <x v="1"/>
    <s v="Organic Choco Syrup"/>
    <d v="2021-03-19T00:00:00"/>
    <n v="5509"/>
    <n v="272"/>
    <n v="2603.04"/>
    <n v="2905.96"/>
  </r>
  <r>
    <s v="Rafaelita Blaksland"/>
    <x v="4"/>
    <s v="Choco Coated Almonds"/>
    <d v="2021-03-19T00:00:00"/>
    <n v="25984"/>
    <n v="97"/>
    <n v="322.03999999999996"/>
    <n v="25661.96"/>
  </r>
  <r>
    <s v="Ches Bonnell"/>
    <x v="4"/>
    <s v="Orange Choco"/>
    <d v="2021-03-19T00:00:00"/>
    <n v="3871"/>
    <n v="286"/>
    <n v="1052.48"/>
    <n v="2818.52"/>
  </r>
  <r>
    <s v="Brien Boise"/>
    <x v="4"/>
    <s v="Manuka Honey Choco"/>
    <d v="2021-03-19T00:00:00"/>
    <n v="1715"/>
    <n v="622"/>
    <n v="4229.5999999999995"/>
    <n v="-2514.5999999999995"/>
  </r>
  <r>
    <s v="Wilone O'Kielt"/>
    <x v="3"/>
    <s v="Manuka Honey Choco"/>
    <d v="2021-03-19T00:00:00"/>
    <n v="609"/>
    <n v="496"/>
    <n v="3372.7999999999997"/>
    <n v="-2763.7999999999997"/>
  </r>
  <r>
    <s v="Dennison Crosswaite"/>
    <x v="4"/>
    <s v="Spicy Special Slims"/>
    <d v="2021-03-19T00:00:00"/>
    <n v="1757"/>
    <n v="1400"/>
    <n v="11508"/>
    <n v="-9751"/>
  </r>
  <r>
    <s v="Marney O'Breen"/>
    <x v="3"/>
    <s v="Baker's Choco Chips"/>
    <d v="2021-03-19T00:00:00"/>
    <n v="2667"/>
    <n v="371"/>
    <n v="4604.1099999999997"/>
    <n v="-1937.1099999999997"/>
  </r>
  <r>
    <s v="Jan Morforth"/>
    <x v="5"/>
    <s v="Peanut Butter Cubes"/>
    <d v="2021-03-19T00:00:00"/>
    <n v="917"/>
    <n v="215"/>
    <n v="569.75"/>
    <n v="347.25"/>
  </r>
  <r>
    <s v="Dennison Crosswaite"/>
    <x v="3"/>
    <s v="Drinking Coco"/>
    <d v="2021-03-19T00:00:00"/>
    <n v="4130"/>
    <n v="173"/>
    <n v="1719.62"/>
    <n v="2410.38"/>
  </r>
  <r>
    <s v="Madelene Upcott"/>
    <x v="5"/>
    <s v="Choco Coated Almonds"/>
    <d v="2021-03-19T00:00:00"/>
    <n v="2786"/>
    <n v="88"/>
    <n v="292.15999999999997"/>
    <n v="2493.84"/>
  </r>
  <r>
    <s v="Gigi Bohling"/>
    <x v="1"/>
    <s v="White Choc"/>
    <d v="2021-03-19T00:00:00"/>
    <n v="10171"/>
    <n v="1050"/>
    <n v="6751.5"/>
    <n v="3419.5"/>
  </r>
  <r>
    <s v="Curtice Advani"/>
    <x v="1"/>
    <s v="Baker's Choco Chips"/>
    <d v="2021-03-19T00:00:00"/>
    <n v="224"/>
    <n v="9"/>
    <n v="111.69"/>
    <n v="112.31"/>
  </r>
  <r>
    <s v="Madelene Upcott"/>
    <x v="0"/>
    <s v="85% Dark Bars"/>
    <d v="2021-03-19T00:00:00"/>
    <n v="3696"/>
    <n v="411"/>
    <n v="4319.6099999999997"/>
    <n v="-623.60999999999967"/>
  </r>
  <r>
    <s v="Beverie Moffet"/>
    <x v="1"/>
    <s v="Peanut Butter Cubes"/>
    <d v="2021-03-19T00:00:00"/>
    <n v="1813"/>
    <n v="363"/>
    <n v="961.94999999999993"/>
    <n v="851.05000000000007"/>
  </r>
  <r>
    <s v="Jan Morforth"/>
    <x v="0"/>
    <s v="Caramel Stuffed Bars"/>
    <d v="2021-03-19T00:00:00"/>
    <n v="6328"/>
    <n v="373"/>
    <n v="3144.39"/>
    <n v="3183.61"/>
  </r>
  <r>
    <s v="Beverie Moffet"/>
    <x v="4"/>
    <s v="Caramel Stuffed Bars"/>
    <d v="2021-03-19T00:00:00"/>
    <n v="6797"/>
    <n v="358"/>
    <n v="3017.94"/>
    <n v="3779.06"/>
  </r>
  <r>
    <s v="Ches Bonnell"/>
    <x v="5"/>
    <s v="Mint Chip Choco"/>
    <d v="2021-03-22T00:00:00"/>
    <n v="4137"/>
    <n v="93"/>
    <n v="531.95999999999992"/>
    <n v="3605.04"/>
  </r>
  <r>
    <s v="Ches Bonnell"/>
    <x v="5"/>
    <s v="Orange Choco"/>
    <d v="2021-03-22T00:00:00"/>
    <n v="3283"/>
    <n v="70"/>
    <n v="257.60000000000002"/>
    <n v="3025.4"/>
  </r>
  <r>
    <s v="Rafaelita Blaksland"/>
    <x v="4"/>
    <s v="Spicy Special Slims"/>
    <d v="2021-03-22T00:00:00"/>
    <n v="5439"/>
    <n v="840"/>
    <n v="6904.8"/>
    <n v="-1465.8000000000002"/>
  </r>
  <r>
    <s v="Oby Sorrel"/>
    <x v="0"/>
    <s v="Raspberry Choco"/>
    <d v="2021-03-22T00:00:00"/>
    <n v="10381"/>
    <n v="76"/>
    <n v="292.60000000000002"/>
    <n v="10088.4"/>
  </r>
  <r>
    <s v="Gunar Cockshoot"/>
    <x v="1"/>
    <s v="70% Dark Bites"/>
    <d v="2021-03-22T00:00:00"/>
    <n v="4060"/>
    <n v="142"/>
    <n v="715.68"/>
    <n v="3344.32"/>
  </r>
  <r>
    <s v="Wilone O'Kielt"/>
    <x v="3"/>
    <s v="Smooth Sliky Salty"/>
    <d v="2021-03-22T00:00:00"/>
    <n v="2065"/>
    <n v="132"/>
    <n v="364.32"/>
    <n v="1700.68"/>
  </r>
  <r>
    <s v="Kaine Padly"/>
    <x v="4"/>
    <s v="Fruit &amp; Nut Bars"/>
    <d v="2021-03-22T00:00:00"/>
    <n v="13951"/>
    <n v="66"/>
    <n v="312.84000000000003"/>
    <n v="13638.16"/>
  </r>
  <r>
    <s v="Dotty Strutley"/>
    <x v="4"/>
    <s v="After Nines"/>
    <d v="2021-03-22T00:00:00"/>
    <n v="7546"/>
    <n v="106"/>
    <n v="1084.3800000000001"/>
    <n v="6461.62"/>
  </r>
  <r>
    <s v="Beverie Moffet"/>
    <x v="4"/>
    <s v="Almond Choco"/>
    <d v="2021-03-22T00:00:00"/>
    <n v="1197"/>
    <n v="588"/>
    <n v="3028.2000000000003"/>
    <n v="-1831.2000000000003"/>
  </r>
  <r>
    <s v="Beverie Moffet"/>
    <x v="0"/>
    <s v="Drinking Coco"/>
    <d v="2021-03-22T00:00:00"/>
    <n v="21"/>
    <n v="412"/>
    <n v="4095.2799999999997"/>
    <n v="-4074.2799999999997"/>
  </r>
  <r>
    <s v="Kelci Walkden"/>
    <x v="1"/>
    <s v="99% Dark &amp; Pure"/>
    <d v="2021-03-22T00:00:00"/>
    <n v="763"/>
    <n v="198"/>
    <n v="1530.5400000000002"/>
    <n v="-767.54000000000019"/>
  </r>
  <r>
    <s v="Kaine Padly"/>
    <x v="4"/>
    <s v="Peanut Butter Cubes"/>
    <d v="2021-03-22T00:00:00"/>
    <n v="2114"/>
    <n v="335"/>
    <n v="887.75"/>
    <n v="1226.25"/>
  </r>
  <r>
    <s v="Madelene Upcott"/>
    <x v="0"/>
    <s v="Raspberry Choco"/>
    <d v="2021-03-22T00:00:00"/>
    <n v="1414"/>
    <n v="118"/>
    <n v="454.3"/>
    <n v="959.7"/>
  </r>
  <r>
    <s v="Ches Bonnell"/>
    <x v="1"/>
    <s v="85% Dark Bars"/>
    <d v="2021-03-22T00:00:00"/>
    <n v="623"/>
    <n v="283"/>
    <n v="2974.33"/>
    <n v="-2351.33"/>
  </r>
  <r>
    <s v="Husein Augar"/>
    <x v="5"/>
    <s v="White Choc"/>
    <d v="2021-03-22T00:00:00"/>
    <n v="8610"/>
    <n v="186"/>
    <n v="1195.98"/>
    <n v="7414.02"/>
  </r>
  <r>
    <s v="Beverie Moffet"/>
    <x v="3"/>
    <s v="Spicy Special Slims"/>
    <d v="2021-03-22T00:00:00"/>
    <n v="3262"/>
    <n v="50"/>
    <n v="411.00000000000006"/>
    <n v="2851"/>
  </r>
  <r>
    <s v="Curtice Advani"/>
    <x v="1"/>
    <s v="99% Dark &amp; Pure"/>
    <d v="2021-03-22T00:00:00"/>
    <n v="1505"/>
    <n v="314"/>
    <n v="2427.2200000000003"/>
    <n v="-922.22000000000025"/>
  </r>
  <r>
    <s v="Kaine Padly"/>
    <x v="4"/>
    <s v="Spicy Special Slims"/>
    <d v="2021-03-22T00:00:00"/>
    <n v="16646"/>
    <n v="327"/>
    <n v="2687.94"/>
    <n v="13958.06"/>
  </r>
  <r>
    <s v="Ches Bonnell"/>
    <x v="1"/>
    <s v="Caramel Stuffed Bars"/>
    <d v="2021-03-22T00:00:00"/>
    <n v="12306"/>
    <n v="141"/>
    <n v="1188.6299999999999"/>
    <n v="11117.37"/>
  </r>
  <r>
    <s v="Oby Sorrel"/>
    <x v="1"/>
    <s v="99% Dark &amp; Pure"/>
    <d v="2021-03-22T00:00:00"/>
    <n v="9345"/>
    <n v="63"/>
    <n v="486.99"/>
    <n v="8858.01"/>
  </r>
  <r>
    <s v="Brien Boise"/>
    <x v="2"/>
    <s v="Mint Chip Choco"/>
    <d v="2021-03-22T00:00:00"/>
    <n v="8176"/>
    <n v="22"/>
    <n v="125.83999999999999"/>
    <n v="8050.16"/>
  </r>
  <r>
    <s v="Brien Boise"/>
    <x v="4"/>
    <s v="Caramel Stuffed Bars"/>
    <d v="2021-03-22T00:00:00"/>
    <n v="3927"/>
    <n v="64"/>
    <n v="539.52"/>
    <n v="3387.48"/>
  </r>
  <r>
    <s v="Madelene Upcott"/>
    <x v="3"/>
    <s v="50% Dark Bites"/>
    <d v="2021-03-22T00:00:00"/>
    <n v="252"/>
    <n v="72"/>
    <n v="538.56000000000006"/>
    <n v="-286.56000000000006"/>
  </r>
  <r>
    <s v="Marney O'Breen"/>
    <x v="1"/>
    <s v="Drinking Coco"/>
    <d v="2021-03-22T00:00:00"/>
    <n v="16149"/>
    <n v="9"/>
    <n v="89.46"/>
    <n v="16059.54"/>
  </r>
  <r>
    <s v="Brien Boise"/>
    <x v="4"/>
    <s v="Peanut Butter Cubes"/>
    <d v="2021-03-22T00:00:00"/>
    <n v="2065"/>
    <n v="259"/>
    <n v="686.35"/>
    <n v="1378.65"/>
  </r>
  <r>
    <s v="Mallorie Waber"/>
    <x v="4"/>
    <s v="Manuka Honey Choco"/>
    <d v="2021-03-22T00:00:00"/>
    <n v="6153"/>
    <n v="362"/>
    <n v="2461.6"/>
    <n v="3691.4"/>
  </r>
  <r>
    <s v="Barr Faughny"/>
    <x v="1"/>
    <s v="85% Dark Bars"/>
    <d v="2021-03-22T00:00:00"/>
    <n v="1932"/>
    <n v="194"/>
    <n v="2038.94"/>
    <n v="-106.94000000000005"/>
  </r>
  <r>
    <s v="Jehu Rudeforth"/>
    <x v="5"/>
    <s v="Orange Choco"/>
    <d v="2021-03-22T00:00:00"/>
    <n v="70"/>
    <n v="4"/>
    <n v="14.72"/>
    <n v="55.28"/>
  </r>
  <r>
    <s v="Ches Bonnell"/>
    <x v="2"/>
    <s v="Smooth Sliky Salty"/>
    <d v="2021-03-22T00:00:00"/>
    <n v="455"/>
    <n v="46"/>
    <n v="126.96"/>
    <n v="328.04"/>
  </r>
  <r>
    <s v="Madelene Upcott"/>
    <x v="4"/>
    <s v="Baker's Choco Chips"/>
    <d v="2021-03-22T00:00:00"/>
    <n v="7203"/>
    <n v="267"/>
    <n v="3313.4700000000003"/>
    <n v="3889.5299999999997"/>
  </r>
  <r>
    <s v="Kaine Padly"/>
    <x v="4"/>
    <s v="Peanut Butter Cubes"/>
    <d v="2021-03-22T00:00:00"/>
    <n v="7784"/>
    <n v="1120"/>
    <n v="2968"/>
    <n v="4816"/>
  </r>
  <r>
    <s v="Mallorie Waber"/>
    <x v="4"/>
    <s v="Drinking Coco"/>
    <d v="2021-03-22T00:00:00"/>
    <n v="7154"/>
    <n v="276"/>
    <n v="2743.44"/>
    <n v="4410.5599999999995"/>
  </r>
  <r>
    <s v="Kelci Walkden"/>
    <x v="1"/>
    <s v="Manuka Honey Choco"/>
    <d v="2021-03-23T00:00:00"/>
    <n v="6328"/>
    <n v="770"/>
    <n v="5236"/>
    <n v="1092"/>
  </r>
  <r>
    <s v="Wilone O'Kielt"/>
    <x v="1"/>
    <s v="85% Dark Bars"/>
    <d v="2021-03-23T00:00:00"/>
    <n v="2289"/>
    <n v="68"/>
    <n v="714.68"/>
    <n v="1574.3200000000002"/>
  </r>
  <r>
    <s v="Madelene Upcott"/>
    <x v="4"/>
    <s v="Baker's Choco Chips"/>
    <d v="2021-03-23T00:00:00"/>
    <n v="1953"/>
    <n v="486"/>
    <n v="6031.26"/>
    <n v="-4078.26"/>
  </r>
  <r>
    <s v="Kelci Walkden"/>
    <x v="2"/>
    <s v="50% Dark Bites"/>
    <d v="2021-03-23T00:00:00"/>
    <n v="7518"/>
    <n v="130"/>
    <n v="972.40000000000009"/>
    <n v="6545.6"/>
  </r>
  <r>
    <s v="Oby Sorrel"/>
    <x v="1"/>
    <s v="Peanut Butter Cubes"/>
    <d v="2021-03-23T00:00:00"/>
    <n v="3234"/>
    <n v="248"/>
    <n v="657.19999999999993"/>
    <n v="2576.8000000000002"/>
  </r>
  <r>
    <s v="Dotty Strutley"/>
    <x v="1"/>
    <s v="Eclairs"/>
    <d v="2021-03-23T00:00:00"/>
    <n v="4123"/>
    <n v="356"/>
    <n v="2246.3599999999997"/>
    <n v="1876.6400000000003"/>
  </r>
  <r>
    <s v="Andria Kimpton"/>
    <x v="4"/>
    <s v="Spicy Special Slims"/>
    <d v="2021-03-23T00:00:00"/>
    <n v="7665"/>
    <n v="133"/>
    <n v="1093.26"/>
    <n v="6571.74"/>
  </r>
  <r>
    <s v="Gunar Cockshoot"/>
    <x v="5"/>
    <s v="Baker's Choco Chips"/>
    <d v="2021-03-23T00:00:00"/>
    <n v="3563"/>
    <n v="666"/>
    <n v="8265.06"/>
    <n v="-4702.0599999999995"/>
  </r>
  <r>
    <s v="Marney O'Breen"/>
    <x v="2"/>
    <s v="Caramel Stuffed Bars"/>
    <d v="2021-03-23T00:00:00"/>
    <n v="644"/>
    <n v="51"/>
    <n v="429.93"/>
    <n v="214.07"/>
  </r>
  <r>
    <s v="Karlen McCaffrey"/>
    <x v="5"/>
    <s v="Spicy Special Slims"/>
    <d v="2021-03-23T00:00:00"/>
    <n v="875"/>
    <n v="1120"/>
    <n v="9206.4000000000015"/>
    <n v="-8331.4000000000015"/>
  </r>
  <r>
    <s v="Curtice Advani"/>
    <x v="4"/>
    <s v="White Choc"/>
    <d v="2021-03-23T00:00:00"/>
    <n v="245"/>
    <n v="34"/>
    <n v="218.62"/>
    <n v="26.379999999999995"/>
  </r>
  <r>
    <s v="Barr Faughny"/>
    <x v="0"/>
    <s v="Eclairs"/>
    <d v="2021-03-23T00:00:00"/>
    <n v="1295"/>
    <n v="55"/>
    <n v="347.04999999999995"/>
    <n v="947.95"/>
  </r>
  <r>
    <s v="Jan Morforth"/>
    <x v="1"/>
    <s v="Almond Choco"/>
    <d v="2021-03-23T00:00:00"/>
    <n v="1904"/>
    <n v="527"/>
    <n v="2714.05"/>
    <n v="-810.05000000000018"/>
  </r>
  <r>
    <s v="Gigi Bohling"/>
    <x v="2"/>
    <s v="Mint Chip Choco"/>
    <d v="2021-03-23T00:00:00"/>
    <n v="12642"/>
    <n v="216"/>
    <n v="1235.52"/>
    <n v="11406.48"/>
  </r>
  <r>
    <s v="Madelene Upcott"/>
    <x v="1"/>
    <s v="Milk Bars"/>
    <d v="2021-03-23T00:00:00"/>
    <n v="6804"/>
    <n v="345"/>
    <n v="1814.6999999999998"/>
    <n v="4989.3"/>
  </r>
  <r>
    <s v="Kelci Walkden"/>
    <x v="0"/>
    <s v="Baker's Choco Chips"/>
    <d v="2021-03-23T00:00:00"/>
    <n v="826"/>
    <n v="40"/>
    <n v="496.4"/>
    <n v="329.6"/>
  </r>
  <r>
    <s v="Oby Sorrel"/>
    <x v="0"/>
    <s v="Milk Bars"/>
    <d v="2021-03-23T00:00:00"/>
    <n v="406"/>
    <n v="17"/>
    <n v="89.42"/>
    <n v="316.58"/>
  </r>
  <r>
    <s v="Andria Kimpton"/>
    <x v="2"/>
    <s v="50% Dark Bites"/>
    <d v="2021-03-23T00:00:00"/>
    <n v="2436"/>
    <n v="91"/>
    <n v="680.68000000000006"/>
    <n v="1755.32"/>
  </r>
  <r>
    <s v="Dotty Strutley"/>
    <x v="3"/>
    <s v="99% Dark &amp; Pure"/>
    <d v="2021-03-23T00:00:00"/>
    <n v="7994"/>
    <n v="421"/>
    <n v="3254.3300000000004"/>
    <n v="4739.67"/>
  </r>
  <r>
    <s v="Barr Faughny"/>
    <x v="4"/>
    <s v="Organic Choco Syrup"/>
    <d v="2021-03-23T00:00:00"/>
    <n v="5033"/>
    <n v="153"/>
    <n v="1464.21"/>
    <n v="3568.79"/>
  </r>
  <r>
    <s v="Brien Boise"/>
    <x v="3"/>
    <s v="Caramel Stuffed Bars"/>
    <d v="2021-03-23T00:00:00"/>
    <n v="16660"/>
    <n v="770"/>
    <n v="6491.0999999999995"/>
    <n v="10168.900000000001"/>
  </r>
  <r>
    <s v="Curtice Advani"/>
    <x v="3"/>
    <s v="Organic Choco Syrup"/>
    <d v="2021-03-23T00:00:00"/>
    <n v="16394"/>
    <n v="566"/>
    <n v="5416.62"/>
    <n v="10977.380000000001"/>
  </r>
  <r>
    <s v="Mallorie Waber"/>
    <x v="0"/>
    <s v="Caramel Stuffed Bars"/>
    <d v="2021-03-23T00:00:00"/>
    <n v="168"/>
    <n v="7"/>
    <n v="59.01"/>
    <n v="108.99000000000001"/>
  </r>
  <r>
    <s v="Beverie Moffet"/>
    <x v="1"/>
    <s v="Manuka Honey Choco"/>
    <d v="2021-03-23T00:00:00"/>
    <n v="15225"/>
    <n v="770"/>
    <n v="5236"/>
    <n v="9989"/>
  </r>
  <r>
    <s v="Dotty Strutley"/>
    <x v="5"/>
    <s v="70% Dark Bites"/>
    <d v="2021-03-23T00:00:00"/>
    <n v="3661"/>
    <n v="147"/>
    <n v="740.88"/>
    <n v="2920.12"/>
  </r>
  <r>
    <s v="Gigi Bohling"/>
    <x v="1"/>
    <s v="Organic Choco Syrup"/>
    <d v="2021-03-24T00:00:00"/>
    <n v="3171"/>
    <n v="910"/>
    <n v="8708.7000000000007"/>
    <n v="-5537.7000000000007"/>
  </r>
  <r>
    <s v="Brien Boise"/>
    <x v="1"/>
    <s v="Fruit &amp; Nut Bars"/>
    <d v="2021-03-24T00:00:00"/>
    <n v="2198"/>
    <n v="83"/>
    <n v="393.42"/>
    <n v="1804.58"/>
  </r>
  <r>
    <s v="Curtice Advani"/>
    <x v="5"/>
    <s v="Choco Coated Almonds"/>
    <d v="2021-03-24T00:00:00"/>
    <n v="7245"/>
    <n v="185"/>
    <n v="614.19999999999993"/>
    <n v="6630.8"/>
  </r>
  <r>
    <s v="Brien Boise"/>
    <x v="3"/>
    <s v="White Choc"/>
    <d v="2021-03-24T00:00:00"/>
    <n v="4235"/>
    <n v="604"/>
    <n v="3883.72"/>
    <n v="351.2800000000002"/>
  </r>
  <r>
    <s v="Gigi Bohling"/>
    <x v="3"/>
    <s v="Milk Bars"/>
    <d v="2021-03-24T00:00:00"/>
    <n v="595"/>
    <n v="452"/>
    <n v="2377.52"/>
    <n v="-1782.52"/>
  </r>
  <r>
    <s v="Gigi Bohling"/>
    <x v="5"/>
    <s v="Caramel Stuffed Bars"/>
    <d v="2021-03-24T00:00:00"/>
    <n v="2954"/>
    <n v="269"/>
    <n v="2267.67"/>
    <n v="686.32999999999993"/>
  </r>
  <r>
    <s v="Wilone O'Kielt"/>
    <x v="5"/>
    <s v="Almond Choco"/>
    <d v="2021-03-24T00:00:00"/>
    <n v="10262"/>
    <n v="294"/>
    <n v="1514.1000000000001"/>
    <n v="8747.9"/>
  </r>
  <r>
    <s v="Brien Boise"/>
    <x v="0"/>
    <s v="Almond Choco"/>
    <d v="2021-03-24T00:00:00"/>
    <n v="6482"/>
    <n v="353"/>
    <n v="1817.95"/>
    <n v="4664.05"/>
  </r>
  <r>
    <s v="Dennison Crosswaite"/>
    <x v="1"/>
    <s v="50% Dark Bites"/>
    <d v="2021-03-24T00:00:00"/>
    <n v="1953"/>
    <n v="287"/>
    <n v="2146.7600000000002"/>
    <n v="-193.76000000000022"/>
  </r>
  <r>
    <s v="Dennison Crosswaite"/>
    <x v="0"/>
    <s v="Drinking Coco"/>
    <d v="2021-03-24T00:00:00"/>
    <n v="3073"/>
    <n v="49"/>
    <n v="487.06"/>
    <n v="2585.94"/>
  </r>
  <r>
    <s v="Curtice Advani"/>
    <x v="2"/>
    <s v="Mint Chip Choco"/>
    <d v="2021-03-24T00:00:00"/>
    <n v="2436"/>
    <n v="385"/>
    <n v="2202.1999999999998"/>
    <n v="233.80000000000018"/>
  </r>
  <r>
    <s v="Andria Kimpton"/>
    <x v="2"/>
    <s v="Smooth Sliky Salty"/>
    <d v="2021-03-24T00:00:00"/>
    <n v="686"/>
    <n v="306"/>
    <n v="844.56"/>
    <n v="-158.55999999999995"/>
  </r>
  <r>
    <s v="Kelci Walkden"/>
    <x v="4"/>
    <s v="Almond Choco"/>
    <d v="2021-03-24T00:00:00"/>
    <n v="4235"/>
    <n v="46"/>
    <n v="236.9"/>
    <n v="3998.1"/>
  </r>
  <r>
    <s v="Kaine Padly"/>
    <x v="2"/>
    <s v="Manuka Honey Choco"/>
    <d v="2021-03-24T00:00:00"/>
    <n v="2891"/>
    <n v="467"/>
    <n v="3175.6"/>
    <n v="-284.59999999999991"/>
  </r>
  <r>
    <s v="Marney O'Breen"/>
    <x v="5"/>
    <s v="Eclairs"/>
    <d v="2021-03-24T00:00:00"/>
    <n v="4823"/>
    <n v="559"/>
    <n v="3527.29"/>
    <n v="1295.71"/>
  </r>
  <r>
    <s v="Barr Faughny"/>
    <x v="5"/>
    <s v="Eclairs"/>
    <d v="2021-03-24T00:00:00"/>
    <n v="12054"/>
    <n v="217"/>
    <n v="1369.27"/>
    <n v="10684.73"/>
  </r>
  <r>
    <s v="Beverie Moffet"/>
    <x v="3"/>
    <s v="Drinking Coco"/>
    <d v="2021-03-24T00:00:00"/>
    <n v="1981"/>
    <n v="154"/>
    <n v="1530.76"/>
    <n v="450.24"/>
  </r>
  <r>
    <s v="Dotty Strutley"/>
    <x v="1"/>
    <s v="Fruit &amp; Nut Bars"/>
    <d v="2021-03-24T00:00:00"/>
    <n v="8862"/>
    <n v="187"/>
    <n v="886.38"/>
    <n v="7975.62"/>
  </r>
  <r>
    <s v="Jan Morforth"/>
    <x v="1"/>
    <s v="50% Dark Bites"/>
    <d v="2021-03-24T00:00:00"/>
    <n v="3416"/>
    <n v="428"/>
    <n v="3201.44"/>
    <n v="214.55999999999995"/>
  </r>
  <r>
    <s v="Andria Kimpton"/>
    <x v="2"/>
    <s v="50% Dark Bites"/>
    <d v="2021-03-24T00:00:00"/>
    <n v="2149"/>
    <n v="229"/>
    <n v="1712.92"/>
    <n v="436.07999999999993"/>
  </r>
  <r>
    <s v="Ches Bonnell"/>
    <x v="4"/>
    <s v="Fruit &amp; Nut Bars"/>
    <d v="2021-03-24T00:00:00"/>
    <n v="2443"/>
    <n v="154"/>
    <n v="729.96"/>
    <n v="1713.04"/>
  </r>
  <r>
    <s v="Jehu Rudeforth"/>
    <x v="3"/>
    <s v="Peanut Butter Cubes"/>
    <d v="2021-03-24T00:00:00"/>
    <n v="1638"/>
    <n v="273"/>
    <n v="723.44999999999993"/>
    <n v="914.55000000000007"/>
  </r>
  <r>
    <s v="Van Tuxwell"/>
    <x v="1"/>
    <s v="White Choc"/>
    <d v="2021-03-24T00:00:00"/>
    <n v="5607"/>
    <n v="1120"/>
    <n v="7201.5999999999995"/>
    <n v="-1594.5999999999995"/>
  </r>
  <r>
    <s v="Andria Kimpton"/>
    <x v="2"/>
    <s v="Organic Choco Syrup"/>
    <d v="2021-03-24T00:00:00"/>
    <n v="6160"/>
    <n v="220"/>
    <n v="2105.4"/>
    <n v="4054.6"/>
  </r>
  <r>
    <s v="Jan Morforth"/>
    <x v="4"/>
    <s v="Fruit &amp; Nut Bars"/>
    <d v="2021-03-24T00:00:00"/>
    <n v="7945"/>
    <n v="663"/>
    <n v="3142.6200000000003"/>
    <n v="4802.3799999999992"/>
  </r>
  <r>
    <s v="Barr Faughny"/>
    <x v="1"/>
    <s v="Eclairs"/>
    <d v="2021-03-24T00:00:00"/>
    <n v="1197"/>
    <n v="43"/>
    <n v="271.33"/>
    <n v="925.67000000000007"/>
  </r>
  <r>
    <s v="Van Tuxwell"/>
    <x v="4"/>
    <s v="Drinking Coco"/>
    <d v="2021-03-24T00:00:00"/>
    <n v="756"/>
    <n v="24"/>
    <n v="238.56"/>
    <n v="517.44000000000005"/>
  </r>
  <r>
    <s v="Barr Faughny"/>
    <x v="4"/>
    <s v="Smooth Sliky Salty"/>
    <d v="2021-03-24T00:00:00"/>
    <n v="3178"/>
    <n v="245"/>
    <n v="676.19999999999993"/>
    <n v="2501.8000000000002"/>
  </r>
  <r>
    <s v="Husein Augar"/>
    <x v="5"/>
    <s v="Milk Bars"/>
    <d v="2021-03-24T00:00:00"/>
    <n v="2772"/>
    <n v="164"/>
    <n v="862.64"/>
    <n v="1909.3600000000001"/>
  </r>
  <r>
    <s v="Jan Morforth"/>
    <x v="1"/>
    <s v="Raspberry Choco"/>
    <d v="2021-03-25T00:00:00"/>
    <n v="574"/>
    <n v="303"/>
    <n v="1166.55"/>
    <n v="-592.54999999999995"/>
  </r>
  <r>
    <s v="Kelci Walkden"/>
    <x v="3"/>
    <s v="After Nines"/>
    <d v="2021-03-25T00:00:00"/>
    <n v="8309"/>
    <n v="149"/>
    <n v="1524.27"/>
    <n v="6784.73"/>
  </r>
  <r>
    <s v="Marney O'Breen"/>
    <x v="0"/>
    <s v="Baker's Choco Chips"/>
    <d v="2021-03-25T00:00:00"/>
    <n v="5208"/>
    <n v="174"/>
    <n v="2159.34"/>
    <n v="3048.66"/>
  </r>
  <r>
    <s v="Jan Morforth"/>
    <x v="2"/>
    <s v="Caramel Stuffed Bars"/>
    <d v="2021-03-25T00:00:00"/>
    <n v="168"/>
    <n v="91"/>
    <n v="767.13"/>
    <n v="-599.13"/>
  </r>
  <r>
    <s v="Jan Morforth"/>
    <x v="2"/>
    <s v="Baker's Choco Chips"/>
    <d v="2021-03-25T00:00:00"/>
    <n v="1778"/>
    <n v="160"/>
    <n v="1985.6"/>
    <n v="-207.59999999999991"/>
  </r>
  <r>
    <s v="Oby Sorrel"/>
    <x v="4"/>
    <s v="Milk Bars"/>
    <d v="2021-03-25T00:00:00"/>
    <n v="7063"/>
    <n v="355"/>
    <n v="1867.3"/>
    <n v="5195.7"/>
  </r>
  <r>
    <s v="Marney O'Breen"/>
    <x v="3"/>
    <s v="Orange Choco"/>
    <d v="2021-03-25T00:00:00"/>
    <n v="8918"/>
    <n v="690"/>
    <n v="2539.2000000000003"/>
    <n v="6378.7999999999993"/>
  </r>
  <r>
    <s v="Dotty Strutley"/>
    <x v="5"/>
    <s v="Milk Bars"/>
    <d v="2021-03-25T00:00:00"/>
    <n v="4613"/>
    <n v="144"/>
    <n v="757.43999999999994"/>
    <n v="3855.56"/>
  </r>
  <r>
    <s v="Rafaelita Blaksland"/>
    <x v="2"/>
    <s v="Baker's Choco Chips"/>
    <d v="2021-03-25T00:00:00"/>
    <n v="560"/>
    <n v="57"/>
    <n v="707.37"/>
    <n v="-147.37"/>
  </r>
  <r>
    <s v="Marney O'Breen"/>
    <x v="0"/>
    <s v="Almond Choco"/>
    <d v="2021-03-25T00:00:00"/>
    <n v="5495"/>
    <n v="220"/>
    <n v="1133"/>
    <n v="4362"/>
  </r>
  <r>
    <s v="Madelene Upcott"/>
    <x v="2"/>
    <s v="White Choc"/>
    <d v="2021-03-25T00:00:00"/>
    <n v="5096"/>
    <n v="700"/>
    <n v="4501"/>
    <n v="595"/>
  </r>
  <r>
    <s v="Roddy Speechley"/>
    <x v="1"/>
    <s v="Baker's Choco Chips"/>
    <d v="2021-03-25T00:00:00"/>
    <n v="7889"/>
    <n v="304"/>
    <n v="3772.64"/>
    <n v="4116.3600000000006"/>
  </r>
  <r>
    <s v="Husein Augar"/>
    <x v="4"/>
    <s v="Eclairs"/>
    <d v="2021-03-25T00:00:00"/>
    <n v="805"/>
    <n v="29"/>
    <n v="182.98999999999998"/>
    <n v="622.01"/>
  </r>
  <r>
    <s v="Wilone O'Kielt"/>
    <x v="4"/>
    <s v="Peanut Butter Cubes"/>
    <d v="2021-03-25T00:00:00"/>
    <n v="9639"/>
    <n v="1400"/>
    <n v="3710"/>
    <n v="5929"/>
  </r>
  <r>
    <s v="Marney O'Breen"/>
    <x v="1"/>
    <s v="Eclairs"/>
    <d v="2021-03-25T00:00:00"/>
    <n v="10913"/>
    <n v="377"/>
    <n v="2378.87"/>
    <n v="8534.130000000001"/>
  </r>
  <r>
    <s v="Wilone O'Kielt"/>
    <x v="4"/>
    <s v="50% Dark Bites"/>
    <d v="2021-03-25T00:00:00"/>
    <n v="2324"/>
    <n v="93"/>
    <n v="695.64"/>
    <n v="1628.3600000000001"/>
  </r>
  <r>
    <s v="Brien Boise"/>
    <x v="4"/>
    <s v="After Nines"/>
    <d v="2021-03-25T00:00:00"/>
    <n v="3598"/>
    <n v="225"/>
    <n v="2301.75"/>
    <n v="1296.25"/>
  </r>
  <r>
    <s v="Brien Boise"/>
    <x v="2"/>
    <s v="Almond Choco"/>
    <d v="2021-03-25T00:00:00"/>
    <n v="5509"/>
    <n v="221"/>
    <n v="1138.1500000000001"/>
    <n v="4370.8500000000004"/>
  </r>
  <r>
    <s v="Marney O'Breen"/>
    <x v="2"/>
    <s v="Fruit &amp; Nut Bars"/>
    <d v="2021-03-25T00:00:00"/>
    <n v="3997"/>
    <n v="223"/>
    <n v="1057.02"/>
    <n v="2939.98"/>
  </r>
  <r>
    <s v="Brien Boise"/>
    <x v="3"/>
    <s v="Almond Choco"/>
    <d v="2021-03-26T00:00:00"/>
    <n v="10808"/>
    <n v="184"/>
    <n v="947.6"/>
    <n v="9860.4"/>
  </r>
  <r>
    <s v="Wilone O'Kielt"/>
    <x v="1"/>
    <s v="Spicy Special Slims"/>
    <d v="2021-03-26T00:00:00"/>
    <n v="315"/>
    <n v="1260"/>
    <n v="10357.200000000001"/>
    <n v="-10042.200000000001"/>
  </r>
  <r>
    <s v="Curtice Advani"/>
    <x v="4"/>
    <s v="Eclairs"/>
    <d v="2021-03-26T00:00:00"/>
    <n v="2702"/>
    <n v="124"/>
    <n v="782.43999999999994"/>
    <n v="1919.56"/>
  </r>
  <r>
    <s v="Marney O'Breen"/>
    <x v="1"/>
    <s v="Baker's Choco Chips"/>
    <d v="2021-03-26T00:00:00"/>
    <n v="7539"/>
    <n v="340"/>
    <n v="4219.3999999999996"/>
    <n v="3319.6000000000004"/>
  </r>
  <r>
    <s v="Gigi Bohling"/>
    <x v="5"/>
    <s v="70% Dark Bites"/>
    <d v="2021-03-26T00:00:00"/>
    <n v="2065"/>
    <n v="453"/>
    <n v="2283.12"/>
    <n v="-218.11999999999989"/>
  </r>
  <r>
    <s v="Curtice Advani"/>
    <x v="5"/>
    <s v="99% Dark &amp; Pure"/>
    <d v="2021-03-26T00:00:00"/>
    <n v="336"/>
    <n v="244"/>
    <n v="1886.1200000000001"/>
    <n v="-1550.1200000000001"/>
  </r>
  <r>
    <s v="Husein Augar"/>
    <x v="3"/>
    <s v="After Nines"/>
    <d v="2021-03-26T00:00:00"/>
    <n v="8162"/>
    <n v="207"/>
    <n v="2117.61"/>
    <n v="6044.3899999999994"/>
  </r>
  <r>
    <s v="Ches Bonnell"/>
    <x v="2"/>
    <s v="Smooth Sliky Salty"/>
    <d v="2021-03-26T00:00:00"/>
    <n v="1848"/>
    <n v="18"/>
    <n v="49.679999999999993"/>
    <n v="1798.32"/>
  </r>
  <r>
    <s v="Barr Faughny"/>
    <x v="2"/>
    <s v="Choco Coated Almonds"/>
    <d v="2021-03-26T00:00:00"/>
    <n v="35"/>
    <n v="83"/>
    <n v="275.56"/>
    <n v="-240.56"/>
  </r>
  <r>
    <s v="Kelci Walkden"/>
    <x v="5"/>
    <s v="Caramel Stuffed Bars"/>
    <d v="2021-03-26T00:00:00"/>
    <n v="3199"/>
    <n v="166"/>
    <n v="1399.3799999999999"/>
    <n v="1799.6200000000001"/>
  </r>
  <r>
    <s v="Karlen McCaffrey"/>
    <x v="3"/>
    <s v="Milk Bars"/>
    <d v="2021-03-26T00:00:00"/>
    <n v="8393"/>
    <n v="524"/>
    <n v="2756.24"/>
    <n v="5636.76"/>
  </r>
  <r>
    <s v="Andria Kimpton"/>
    <x v="4"/>
    <s v="Drinking Coco"/>
    <d v="2021-03-26T00:00:00"/>
    <n v="5516"/>
    <n v="182"/>
    <n v="1809.08"/>
    <n v="3706.92"/>
  </r>
  <r>
    <s v="Madelene Upcott"/>
    <x v="4"/>
    <s v="Almond Choco"/>
    <d v="2021-03-26T00:00:00"/>
    <n v="4879"/>
    <n v="146"/>
    <n v="751.90000000000009"/>
    <n v="4127.1000000000004"/>
  </r>
  <r>
    <s v="Barr Faughny"/>
    <x v="3"/>
    <s v="Choco Coated Almonds"/>
    <d v="2021-03-26T00:00:00"/>
    <n v="3129"/>
    <n v="150"/>
    <n v="498"/>
    <n v="2631"/>
  </r>
  <r>
    <s v="Gunar Cockshoot"/>
    <x v="3"/>
    <s v="Milk Bars"/>
    <d v="2021-03-26T00:00:00"/>
    <n v="14119"/>
    <n v="275"/>
    <n v="1446.5"/>
    <n v="12672.5"/>
  </r>
  <r>
    <s v="Andria Kimpton"/>
    <x v="0"/>
    <s v="Peanut Butter Cubes"/>
    <d v="2021-03-26T00:00:00"/>
    <n v="119"/>
    <n v="149"/>
    <n v="394.84999999999997"/>
    <n v="-275.84999999999997"/>
  </r>
  <r>
    <s v="Beverie Moffet"/>
    <x v="1"/>
    <s v="Mint Chip Choco"/>
    <d v="2021-03-26T00:00:00"/>
    <n v="10017"/>
    <n v="381"/>
    <n v="2179.3199999999997"/>
    <n v="7837.68"/>
  </r>
  <r>
    <s v="Gigi Bohling"/>
    <x v="5"/>
    <s v="Fruit &amp; Nut Bars"/>
    <d v="2021-03-26T00:00:00"/>
    <n v="9065"/>
    <n v="840"/>
    <n v="3981.6000000000004"/>
    <n v="5083.3999999999996"/>
  </r>
  <r>
    <s v="Marney O'Breen"/>
    <x v="4"/>
    <s v="Almond Choco"/>
    <d v="2021-03-26T00:00:00"/>
    <n v="2555"/>
    <n v="107"/>
    <n v="551.05000000000007"/>
    <n v="2003.9499999999998"/>
  </r>
  <r>
    <s v="Ches Bonnell"/>
    <x v="1"/>
    <s v="Milk Bars"/>
    <d v="2021-03-26T00:00:00"/>
    <n v="5082"/>
    <n v="318"/>
    <n v="1672.6799999999998"/>
    <n v="3409.32"/>
  </r>
  <r>
    <s v="Marney O'Breen"/>
    <x v="1"/>
    <s v="Manuka Honey Choco"/>
    <d v="2021-03-26T00:00:00"/>
    <n v="6657"/>
    <n v="333"/>
    <n v="2264.4"/>
    <n v="4392.6000000000004"/>
  </r>
  <r>
    <s v="Kelci Walkden"/>
    <x v="3"/>
    <s v="85% Dark Bars"/>
    <d v="2021-03-26T00:00:00"/>
    <n v="1827"/>
    <n v="183"/>
    <n v="1923.33"/>
    <n v="-96.329999999999927"/>
  </r>
  <r>
    <s v="Brien Boise"/>
    <x v="2"/>
    <s v="Caramel Stuffed Bars"/>
    <d v="2021-03-29T00:00:00"/>
    <n v="6580"/>
    <n v="43"/>
    <n v="362.49"/>
    <n v="6217.51"/>
  </r>
  <r>
    <s v="Oby Sorrel"/>
    <x v="5"/>
    <s v="White Choc"/>
    <d v="2021-03-29T00:00:00"/>
    <n v="6419"/>
    <n v="198"/>
    <n v="1273.1399999999999"/>
    <n v="5145.8600000000006"/>
  </r>
  <r>
    <s v="Oby Sorrel"/>
    <x v="4"/>
    <s v="After Nines"/>
    <d v="2021-03-29T00:00:00"/>
    <n v="9730"/>
    <n v="175"/>
    <n v="1790.25"/>
    <n v="7939.75"/>
  </r>
  <r>
    <s v="Curtice Advani"/>
    <x v="3"/>
    <s v="99% Dark &amp; Pure"/>
    <d v="2021-03-29T00:00:00"/>
    <n v="5845"/>
    <n v="248"/>
    <n v="1917.0400000000002"/>
    <n v="3927.96"/>
  </r>
  <r>
    <s v="Kelci Walkden"/>
    <x v="3"/>
    <s v="Manuka Honey Choco"/>
    <d v="2021-03-29T00:00:00"/>
    <n v="3206"/>
    <n v="644"/>
    <n v="4379.2"/>
    <n v="-1173.1999999999998"/>
  </r>
  <r>
    <s v="Curtice Advani"/>
    <x v="5"/>
    <s v="Manuka Honey Choco"/>
    <d v="2021-03-29T00:00:00"/>
    <n v="1316"/>
    <n v="55"/>
    <n v="374"/>
    <n v="942"/>
  </r>
  <r>
    <s v="Karlen McCaffrey"/>
    <x v="3"/>
    <s v="99% Dark &amp; Pure"/>
    <d v="2021-03-29T00:00:00"/>
    <n v="9660"/>
    <n v="460"/>
    <n v="3555.8"/>
    <n v="6104.2"/>
  </r>
  <r>
    <s v="Kaine Padly"/>
    <x v="2"/>
    <s v="Mint Chip Choco"/>
    <d v="2021-03-29T00:00:00"/>
    <n v="6405"/>
    <n v="321"/>
    <n v="1836.12"/>
    <n v="4568.88"/>
  </r>
  <r>
    <s v="Curtice Advani"/>
    <x v="4"/>
    <s v="Orange Choco"/>
    <d v="2021-03-29T00:00:00"/>
    <n v="1568"/>
    <n v="98"/>
    <n v="360.64000000000004"/>
    <n v="1207.3599999999999"/>
  </r>
  <r>
    <s v="Beverie Moffet"/>
    <x v="2"/>
    <s v="99% Dark &amp; Pure"/>
    <d v="2021-03-30T00:00:00"/>
    <n v="1064"/>
    <n v="64"/>
    <n v="494.72"/>
    <n v="569.28"/>
  </r>
  <r>
    <s v="Madelene Upcott"/>
    <x v="5"/>
    <s v="Almond Choco"/>
    <d v="2021-03-30T00:00:00"/>
    <n v="6237"/>
    <n v="205"/>
    <n v="1055.75"/>
    <n v="5181.25"/>
  </r>
  <r>
    <s v="Gigi Bohling"/>
    <x v="3"/>
    <s v="Drinking Coco"/>
    <d v="2021-03-30T00:00:00"/>
    <n v="11130"/>
    <n v="152"/>
    <n v="1510.8799999999999"/>
    <n v="9619.1200000000008"/>
  </r>
  <r>
    <s v="Rafaelita Blaksland"/>
    <x v="5"/>
    <s v="Fruit &amp; Nut Bars"/>
    <d v="2021-03-30T00:00:00"/>
    <n v="8043"/>
    <n v="140"/>
    <n v="663.6"/>
    <n v="7379.4"/>
  </r>
  <r>
    <s v="Ches Bonnell"/>
    <x v="2"/>
    <s v="Milk Bars"/>
    <d v="2021-03-30T00:00:00"/>
    <n v="2618"/>
    <n v="371"/>
    <n v="1951.4599999999998"/>
    <n v="666.54000000000019"/>
  </r>
  <r>
    <s v="Husein Augar"/>
    <x v="5"/>
    <s v="Manuka Honey Choco"/>
    <d v="2021-03-30T00:00:00"/>
    <n v="9527"/>
    <n v="555"/>
    <n v="3774"/>
    <n v="5753"/>
  </r>
  <r>
    <s v="Husein Augar"/>
    <x v="3"/>
    <s v="Almond Choco"/>
    <d v="2021-03-30T00:00:00"/>
    <n v="16002"/>
    <n v="840"/>
    <n v="4326"/>
    <n v="11676"/>
  </r>
  <r>
    <s v="Kaine Padly"/>
    <x v="4"/>
    <s v="Eclairs"/>
    <d v="2021-03-30T00:00:00"/>
    <n v="4872"/>
    <n v="75"/>
    <n v="473.24999999999994"/>
    <n v="4398.75"/>
  </r>
  <r>
    <s v="Rafaelita Blaksland"/>
    <x v="3"/>
    <s v="Milk Bars"/>
    <d v="2021-03-30T00:00:00"/>
    <n v="91"/>
    <n v="840"/>
    <n v="4418.3999999999996"/>
    <n v="-4327.3999999999996"/>
  </r>
  <r>
    <s v="Karlen McCaffrey"/>
    <x v="3"/>
    <s v="Caramel Stuffed Bars"/>
    <d v="2021-03-30T00:00:00"/>
    <n v="1995"/>
    <n v="183"/>
    <n v="1542.69"/>
    <n v="452.30999999999995"/>
  </r>
  <r>
    <s v="Brien Boise"/>
    <x v="2"/>
    <s v="Almond Choco"/>
    <d v="2021-03-30T00:00:00"/>
    <n v="11368"/>
    <n v="201"/>
    <n v="1035.1500000000001"/>
    <n v="10332.85"/>
  </r>
  <r>
    <s v="Barr Faughny"/>
    <x v="4"/>
    <s v="70% Dark Bites"/>
    <d v="2021-03-30T00:00:00"/>
    <n v="8211"/>
    <n v="198"/>
    <n v="997.92"/>
    <n v="7213.08"/>
  </r>
  <r>
    <s v="Wilone O'Kielt"/>
    <x v="0"/>
    <s v="Eclairs"/>
    <d v="2021-03-30T00:00:00"/>
    <n v="1358"/>
    <n v="14"/>
    <n v="88.339999999999989"/>
    <n v="1269.6600000000001"/>
  </r>
  <r>
    <s v="Brien Boise"/>
    <x v="2"/>
    <s v="50% Dark Bites"/>
    <d v="2021-03-30T00:00:00"/>
    <n v="1008"/>
    <n v="90"/>
    <n v="673.2"/>
    <n v="334.79999999999995"/>
  </r>
  <r>
    <s v="Ches Bonnell"/>
    <x v="3"/>
    <s v="Spicy Special Slims"/>
    <d v="2021-03-30T00:00:00"/>
    <n v="5852"/>
    <n v="2310"/>
    <n v="18988.2"/>
    <n v="-13136.2"/>
  </r>
  <r>
    <s v="Karlen McCaffrey"/>
    <x v="0"/>
    <s v="After Nines"/>
    <d v="2021-03-30T00:00:00"/>
    <n v="1169"/>
    <n v="283"/>
    <n v="2895.09"/>
    <n v="-1726.0900000000001"/>
  </r>
  <r>
    <s v="Van Tuxwell"/>
    <x v="3"/>
    <s v="Smooth Sliky Salty"/>
    <d v="2021-03-30T00:00:00"/>
    <n v="2387"/>
    <n v="199"/>
    <n v="549.24"/>
    <n v="1837.76"/>
  </r>
  <r>
    <s v="Jehu Rudeforth"/>
    <x v="2"/>
    <s v="Fruit &amp; Nut Bars"/>
    <d v="2021-03-30T00:00:00"/>
    <n v="9730"/>
    <n v="980"/>
    <n v="4645.2"/>
    <n v="5084.8"/>
  </r>
  <r>
    <s v="Rafaelita Blaksland"/>
    <x v="2"/>
    <s v="Organic Choco Syrup"/>
    <d v="2021-03-30T00:00:00"/>
    <n v="1421"/>
    <n v="60"/>
    <n v="574.20000000000005"/>
    <n v="846.8"/>
  </r>
  <r>
    <s v="Beverie Moffet"/>
    <x v="4"/>
    <s v="Choco Coated Almonds"/>
    <d v="2021-03-30T00:00:00"/>
    <n v="1582"/>
    <n v="50"/>
    <n v="166"/>
    <n v="1416"/>
  </r>
  <r>
    <s v="Wilone O'Kielt"/>
    <x v="0"/>
    <s v="Choco Coated Almonds"/>
    <d v="2021-03-30T00:00:00"/>
    <n v="3654"/>
    <n v="115"/>
    <n v="381.79999999999995"/>
    <n v="3272.2"/>
  </r>
  <r>
    <s v="Kelci Walkden"/>
    <x v="0"/>
    <s v="Organic Choco Syrup"/>
    <d v="2021-03-30T00:00:00"/>
    <n v="6566"/>
    <n v="227"/>
    <n v="2172.39"/>
    <n v="4393.6100000000006"/>
  </r>
  <r>
    <s v="Jan Morforth"/>
    <x v="3"/>
    <s v="Caramel Stuffed Bars"/>
    <d v="2021-03-30T00:00:00"/>
    <n v="4200"/>
    <n v="162"/>
    <n v="1365.6599999999999"/>
    <n v="2834.34"/>
  </r>
  <r>
    <s v="Brien Boise"/>
    <x v="4"/>
    <s v="Caramel Stuffed Bars"/>
    <d v="2021-03-30T00:00:00"/>
    <n v="14"/>
    <n v="1"/>
    <n v="8.43"/>
    <n v="5.57"/>
  </r>
  <r>
    <s v="Gunar Cockshoot"/>
    <x v="4"/>
    <s v="Baker's Choco Chips"/>
    <d v="2021-03-30T00:00:00"/>
    <n v="1358"/>
    <n v="47"/>
    <n v="583.27"/>
    <n v="774.73"/>
  </r>
  <r>
    <s v="Dennison Crosswaite"/>
    <x v="0"/>
    <s v="85% Dark Bars"/>
    <d v="2021-03-30T00:00:00"/>
    <n v="8036"/>
    <n v="980"/>
    <n v="10299.799999999999"/>
    <n v="-2263.7999999999993"/>
  </r>
  <r>
    <s v="Andria Kimpton"/>
    <x v="5"/>
    <s v="50% Dark Bites"/>
    <d v="2021-03-30T00:00:00"/>
    <n v="63"/>
    <n v="3"/>
    <n v="22.44"/>
    <n v="40.56"/>
  </r>
  <r>
    <s v="Jan Morforth"/>
    <x v="5"/>
    <s v="50% Dark Bites"/>
    <d v="2021-03-30T00:00:00"/>
    <n v="6622"/>
    <n v="246"/>
    <n v="1840.0800000000002"/>
    <n v="4781.92"/>
  </r>
  <r>
    <s v="Husein Augar"/>
    <x v="2"/>
    <s v="99% Dark &amp; Pure"/>
    <d v="2021-03-30T00:00:00"/>
    <n v="2044"/>
    <n v="86"/>
    <n v="664.78000000000009"/>
    <n v="1379.2199999999998"/>
  </r>
  <r>
    <s v="Rafaelita Blaksland"/>
    <x v="5"/>
    <s v="Peanut Butter Cubes"/>
    <d v="2021-03-30T00:00:00"/>
    <n v="6272"/>
    <n v="628"/>
    <n v="1664.2"/>
    <n v="4607.8"/>
  </r>
  <r>
    <s v="Roddy Speechley"/>
    <x v="1"/>
    <s v="Organic Choco Syrup"/>
    <d v="2021-03-30T00:00:00"/>
    <n v="9254"/>
    <n v="331"/>
    <n v="3167.67"/>
    <n v="6086.33"/>
  </r>
  <r>
    <s v="Dotty Strutley"/>
    <x v="5"/>
    <s v="After Nines"/>
    <d v="2021-03-30T00:00:00"/>
    <n v="7847"/>
    <n v="462"/>
    <n v="4726.26"/>
    <n v="3120.74"/>
  </r>
  <r>
    <s v="Curtice Advani"/>
    <x v="0"/>
    <s v="Orange Choco"/>
    <d v="2021-03-31T00:00:00"/>
    <n v="1862"/>
    <n v="530"/>
    <n v="1950.4"/>
    <n v="-88.400000000000091"/>
  </r>
  <r>
    <s v="Oby Sorrel"/>
    <x v="1"/>
    <s v="Baker's Choco Chips"/>
    <d v="2021-03-31T00:00:00"/>
    <n v="2730"/>
    <n v="318"/>
    <n v="3946.38"/>
    <n v="-1216.3800000000001"/>
  </r>
  <r>
    <s v="Gigi Bohling"/>
    <x v="4"/>
    <s v="Drinking Coco"/>
    <d v="2021-03-31T00:00:00"/>
    <n v="9485"/>
    <n v="213"/>
    <n v="2117.2199999999998"/>
    <n v="7367.7800000000007"/>
  </r>
  <r>
    <s v="Curtice Advani"/>
    <x v="4"/>
    <s v="Fruit &amp; Nut Bars"/>
    <d v="2021-03-31T00:00:00"/>
    <n v="2177"/>
    <n v="95"/>
    <n v="450.3"/>
    <n v="1726.7"/>
  </r>
  <r>
    <s v="Wilone O'Kielt"/>
    <x v="2"/>
    <s v="Drinking Coco"/>
    <d v="2021-03-31T00:00:00"/>
    <n v="8148"/>
    <n v="176"/>
    <n v="1749.4399999999998"/>
    <n v="6398.56"/>
  </r>
  <r>
    <s v="Barr Faughny"/>
    <x v="2"/>
    <s v="Smooth Sliky Salty"/>
    <d v="2021-03-31T00:00:00"/>
    <n v="7042"/>
    <n v="179"/>
    <n v="494.03999999999996"/>
    <n v="6547.96"/>
  </r>
  <r>
    <s v="Dotty Strutley"/>
    <x v="4"/>
    <s v="Manuka Honey Choco"/>
    <d v="2021-03-31T00:00:00"/>
    <n v="12698"/>
    <n v="840"/>
    <n v="5712"/>
    <n v="6986"/>
  </r>
  <r>
    <s v="Husein Augar"/>
    <x v="4"/>
    <s v="Drinking Coco"/>
    <d v="2021-03-31T00:00:00"/>
    <n v="5173"/>
    <n v="424"/>
    <n v="4214.5599999999995"/>
    <n v="958.44000000000051"/>
  </r>
  <r>
    <s v="Beverie Moffet"/>
    <x v="1"/>
    <s v="Eclairs"/>
    <d v="2021-03-31T00:00:00"/>
    <n v="6587"/>
    <n v="545"/>
    <n v="3438.95"/>
    <n v="3148.05"/>
  </r>
  <r>
    <s v="Wilone O'Kielt"/>
    <x v="3"/>
    <s v="70% Dark Bites"/>
    <d v="2021-03-31T00:00:00"/>
    <n v="2597"/>
    <n v="521"/>
    <n v="2625.84"/>
    <n v="-28.840000000000146"/>
  </r>
  <r>
    <s v="Jan Morforth"/>
    <x v="4"/>
    <s v="Milk Bars"/>
    <d v="2021-03-31T00:00:00"/>
    <n v="14042"/>
    <n v="301"/>
    <n v="1583.26"/>
    <n v="12458.74"/>
  </r>
  <r>
    <s v="Kelci Walkden"/>
    <x v="4"/>
    <s v="Orange Choco"/>
    <d v="2021-03-31T00:00:00"/>
    <n v="742"/>
    <n v="262"/>
    <n v="964.16000000000008"/>
    <n v="-222.16000000000008"/>
  </r>
  <r>
    <s v="Gunar Cockshoot"/>
    <x v="1"/>
    <s v="Peanut Butter Cubes"/>
    <d v="2021-03-31T00:00:00"/>
    <n v="14770"/>
    <n v="60"/>
    <n v="159"/>
    <n v="14611"/>
  </r>
  <r>
    <s v="Dennison Crosswaite"/>
    <x v="3"/>
    <s v="Organic Choco Syrup"/>
    <d v="2021-03-31T00:00:00"/>
    <n v="7840"/>
    <n v="58"/>
    <n v="555.06000000000006"/>
    <n v="7284.94"/>
  </r>
  <r>
    <s v="Beverie Moffet"/>
    <x v="5"/>
    <s v="Eclairs"/>
    <d v="2021-03-31T00:00:00"/>
    <n v="5964"/>
    <n v="252"/>
    <n v="1590.12"/>
    <n v="4373.88"/>
  </r>
  <r>
    <s v="Dennison Crosswaite"/>
    <x v="5"/>
    <s v="85% Dark Bars"/>
    <d v="2021-03-31T00:00:00"/>
    <n v="9513"/>
    <n v="399"/>
    <n v="4193.49"/>
    <n v="5319.51"/>
  </r>
  <r>
    <s v="Wilone O'Kielt"/>
    <x v="0"/>
    <s v="Organic Choco Syrup"/>
    <d v="2021-03-31T00:00:00"/>
    <n v="4655"/>
    <n v="503"/>
    <n v="4813.71"/>
    <n v="-158.71000000000004"/>
  </r>
  <r>
    <s v="Gunar Cockshoot"/>
    <x v="2"/>
    <s v="Smooth Sliky Salty"/>
    <d v="2021-03-31T00:00:00"/>
    <n v="12068"/>
    <n v="38"/>
    <n v="104.88"/>
    <n v="11963.12"/>
  </r>
  <r>
    <s v="Kaine Padly"/>
    <x v="1"/>
    <s v="50% Dark Bites"/>
    <d v="2021-03-31T00:00:00"/>
    <n v="6846"/>
    <n v="487"/>
    <n v="3642.76"/>
    <n v="3203.24"/>
  </r>
  <r>
    <s v="Oby Sorrel"/>
    <x v="5"/>
    <s v="99% Dark &amp; Pure"/>
    <d v="2021-03-31T00:00:00"/>
    <n v="5250"/>
    <n v="60"/>
    <n v="463.8"/>
    <n v="4786.2"/>
  </r>
  <r>
    <s v="Gigi Bohling"/>
    <x v="3"/>
    <s v="Caramel Stuffed Bars"/>
    <d v="2021-03-31T00:00:00"/>
    <n v="3283"/>
    <n v="138"/>
    <n v="1163.3399999999999"/>
    <n v="2119.66"/>
  </r>
  <r>
    <s v="Jan Morforth"/>
    <x v="1"/>
    <s v="Drinking Coco"/>
    <d v="2021-03-31T00:00:00"/>
    <n v="6650"/>
    <n v="289"/>
    <n v="2872.66"/>
    <n v="3777.34"/>
  </r>
  <r>
    <s v="Marney O'Breen"/>
    <x v="0"/>
    <s v="Choco Coated Almonds"/>
    <d v="2021-03-31T00:00:00"/>
    <n v="2100"/>
    <n v="185"/>
    <n v="614.19999999999993"/>
    <n v="1485.8000000000002"/>
  </r>
  <r>
    <s v="Barr Faughny"/>
    <x v="2"/>
    <s v="Milk Bars"/>
    <d v="2021-03-31T00:00:00"/>
    <n v="7770"/>
    <n v="379"/>
    <n v="1993.54"/>
    <n v="5776.46"/>
  </r>
  <r>
    <s v="Dotty Strutley"/>
    <x v="2"/>
    <s v="Almond Choco"/>
    <d v="2021-03-31T00:00:00"/>
    <n v="5005"/>
    <n v="910"/>
    <n v="4686.5"/>
    <n v="318.5"/>
  </r>
  <r>
    <s v="Camilla Castle"/>
    <x v="0"/>
    <s v="Orange Choco"/>
    <d v="2021-03-31T00:00:00"/>
    <n v="2177"/>
    <n v="168"/>
    <n v="618.24"/>
    <n v="1558.76"/>
  </r>
  <r>
    <s v="Brien Boise"/>
    <x v="2"/>
    <s v="Raspberry Choco"/>
    <d v="2021-03-31T00:00:00"/>
    <n v="8582"/>
    <n v="537"/>
    <n v="2067.4500000000003"/>
    <n v="6514.5499999999993"/>
  </r>
  <r>
    <s v="Karlen McCaffrey"/>
    <x v="0"/>
    <s v="Milk Bars"/>
    <d v="2021-03-31T00:00:00"/>
    <n v="3325"/>
    <n v="208"/>
    <n v="1094.08"/>
    <n v="2230.92"/>
  </r>
  <r>
    <s v="Wilone O'Kielt"/>
    <x v="3"/>
    <s v="Smooth Sliky Salty"/>
    <d v="2021-03-31T00:00:00"/>
    <n v="8855"/>
    <n v="980"/>
    <n v="2704.7999999999997"/>
    <n v="6150.2000000000007"/>
  </r>
  <r>
    <s v="Gunar Cockshoot"/>
    <x v="4"/>
    <s v="Orange Choco"/>
    <d v="2021-04-01T00:00:00"/>
    <n v="1617"/>
    <n v="840"/>
    <n v="3091.2000000000003"/>
    <n v="-1474.2000000000003"/>
  </r>
  <r>
    <s v="Gigi Bohling"/>
    <x v="5"/>
    <s v="Milk Bars"/>
    <d v="2021-04-01T00:00:00"/>
    <n v="4270"/>
    <n v="166"/>
    <n v="873.16"/>
    <n v="3396.84"/>
  </r>
  <r>
    <s v="Kelci Walkden"/>
    <x v="1"/>
    <s v="85% Dark Bars"/>
    <d v="2021-04-01T00:00:00"/>
    <n v="9674"/>
    <n v="434"/>
    <n v="4561.34"/>
    <n v="5112.66"/>
  </r>
  <r>
    <s v="Karlen McCaffrey"/>
    <x v="5"/>
    <s v="Almond Choco"/>
    <d v="2021-04-01T00:00:00"/>
    <n v="3465"/>
    <n v="156"/>
    <n v="803.40000000000009"/>
    <n v="2661.6"/>
  </r>
  <r>
    <s v="Barr Faughny"/>
    <x v="0"/>
    <s v="70% Dark Bites"/>
    <d v="2021-04-01T00:00:00"/>
    <n v="553"/>
    <n v="89"/>
    <n v="448.56"/>
    <n v="104.44"/>
  </r>
  <r>
    <s v="Dennison Crosswaite"/>
    <x v="1"/>
    <s v="Fruit &amp; Nut Bars"/>
    <d v="2021-04-01T00:00:00"/>
    <n v="3535"/>
    <n v="264"/>
    <n v="1251.3600000000001"/>
    <n v="2283.64"/>
  </r>
  <r>
    <s v="Madelene Upcott"/>
    <x v="5"/>
    <s v="85% Dark Bars"/>
    <d v="2021-04-01T00:00:00"/>
    <n v="10094"/>
    <n v="242"/>
    <n v="2543.42"/>
    <n v="7550.58"/>
  </r>
  <r>
    <s v="Marney O'Breen"/>
    <x v="4"/>
    <s v="85% Dark Bars"/>
    <d v="2021-04-01T00:00:00"/>
    <n v="5418"/>
    <n v="514"/>
    <n v="5402.14"/>
    <n v="15.859999999999673"/>
  </r>
  <r>
    <s v="Husein Augar"/>
    <x v="3"/>
    <s v="Drinking Coco"/>
    <d v="2021-04-01T00:00:00"/>
    <n v="2786"/>
    <n v="770"/>
    <n v="7653.7999999999993"/>
    <n v="-4867.7999999999993"/>
  </r>
  <r>
    <s v="Dotty Strutley"/>
    <x v="2"/>
    <s v="Milk Bars"/>
    <d v="2021-04-01T00:00:00"/>
    <n v="5082"/>
    <n v="408"/>
    <n v="2146.08"/>
    <n v="2935.92"/>
  </r>
  <r>
    <s v="Madelene Upcott"/>
    <x v="4"/>
    <s v="Fruit &amp; Nut Bars"/>
    <d v="2021-04-01T00:00:00"/>
    <n v="2996"/>
    <n v="229"/>
    <n v="1085.46"/>
    <n v="1910.54"/>
  </r>
  <r>
    <s v="Andria Kimpton"/>
    <x v="3"/>
    <s v="Smooth Sliky Salty"/>
    <d v="2021-04-01T00:00:00"/>
    <n v="1071"/>
    <n v="130"/>
    <n v="358.79999999999995"/>
    <n v="712.2"/>
  </r>
  <r>
    <s v="Dotty Strutley"/>
    <x v="3"/>
    <s v="Smooth Sliky Salty"/>
    <d v="2021-04-01T00:00:00"/>
    <n v="9828"/>
    <n v="280"/>
    <n v="772.8"/>
    <n v="9055.2000000000007"/>
  </r>
  <r>
    <s v="Curtice Advani"/>
    <x v="0"/>
    <s v="White Choc"/>
    <d v="2021-04-01T00:00:00"/>
    <n v="392"/>
    <n v="210"/>
    <n v="1350.3"/>
    <n v="-958.3"/>
  </r>
  <r>
    <s v="Gigi Bohling"/>
    <x v="0"/>
    <s v="99% Dark &amp; Pure"/>
    <d v="2021-04-01T00:00:00"/>
    <n v="455"/>
    <n v="189"/>
    <n v="1460.97"/>
    <n v="-1005.97"/>
  </r>
  <r>
    <s v="Dennison Crosswaite"/>
    <x v="2"/>
    <s v="Almond Choco"/>
    <d v="2021-04-01T00:00:00"/>
    <n v="3115"/>
    <n v="415"/>
    <n v="2137.25"/>
    <n v="977.75"/>
  </r>
  <r>
    <s v="Dotty Strutley"/>
    <x v="0"/>
    <s v="50% Dark Bites"/>
    <d v="2021-04-01T00:00:00"/>
    <n v="2744"/>
    <n v="67"/>
    <n v="501.16"/>
    <n v="2242.84"/>
  </r>
  <r>
    <s v="Kelci Walkden"/>
    <x v="2"/>
    <s v="Fruit &amp; Nut Bars"/>
    <d v="2021-04-01T00:00:00"/>
    <n v="161"/>
    <n v="167"/>
    <n v="791.58"/>
    <n v="-630.58000000000004"/>
  </r>
  <r>
    <s v="Madelene Upcott"/>
    <x v="1"/>
    <s v="Fruit &amp; Nut Bars"/>
    <d v="2021-04-01T00:00:00"/>
    <n v="9737"/>
    <n v="840"/>
    <n v="3981.6000000000004"/>
    <n v="5755.4"/>
  </r>
  <r>
    <s v="Oby Sorrel"/>
    <x v="4"/>
    <s v="Orange Choco"/>
    <d v="2021-04-01T00:00:00"/>
    <n v="1932"/>
    <n v="96"/>
    <n v="353.28000000000003"/>
    <n v="1578.72"/>
  </r>
  <r>
    <s v="Oby Sorrel"/>
    <x v="0"/>
    <s v="Peanut Butter Cubes"/>
    <d v="2021-04-01T00:00:00"/>
    <n v="1841"/>
    <n v="232"/>
    <n v="614.79999999999995"/>
    <n v="1226.2"/>
  </r>
  <r>
    <s v="Wilone O'Kielt"/>
    <x v="2"/>
    <s v="Almond Choco"/>
    <d v="2021-04-01T00:00:00"/>
    <n v="6909"/>
    <n v="347"/>
    <n v="1787.0500000000002"/>
    <n v="5121.95"/>
  </r>
  <r>
    <s v="Gunar Cockshoot"/>
    <x v="1"/>
    <s v="Manuka Honey Choco"/>
    <d v="2021-04-01T00:00:00"/>
    <n v="3304"/>
    <n v="269"/>
    <n v="1829.2"/>
    <n v="1474.8"/>
  </r>
  <r>
    <s v="Oby Sorrel"/>
    <x v="2"/>
    <s v="Almond Choco"/>
    <d v="2021-04-01T00:00:00"/>
    <n v="3297"/>
    <n v="202"/>
    <n v="1040.3000000000002"/>
    <n v="2256.6999999999998"/>
  </r>
  <r>
    <s v="Brien Boise"/>
    <x v="3"/>
    <s v="Raspberry Choco"/>
    <d v="2021-04-01T00:00:00"/>
    <n v="3633"/>
    <n v="520"/>
    <n v="2002"/>
    <n v="1631"/>
  </r>
  <r>
    <s v="Karlen McCaffrey"/>
    <x v="1"/>
    <s v="Almond Choco"/>
    <d v="2021-04-01T00:00:00"/>
    <n v="5285"/>
    <n v="641"/>
    <n v="3301.15"/>
    <n v="1983.85"/>
  </r>
  <r>
    <s v="Kaine Padly"/>
    <x v="1"/>
    <s v="85% Dark Bars"/>
    <d v="2021-04-01T00:00:00"/>
    <n v="2093"/>
    <n v="840"/>
    <n v="8828.4"/>
    <n v="-6735.4"/>
  </r>
  <r>
    <s v="Beverie Moffet"/>
    <x v="5"/>
    <s v="Organic Choco Syrup"/>
    <d v="2021-04-01T00:00:00"/>
    <n v="5264"/>
    <n v="194"/>
    <n v="1856.5800000000002"/>
    <n v="3407.42"/>
  </r>
  <r>
    <s v="Gunar Cockshoot"/>
    <x v="0"/>
    <s v="Eclairs"/>
    <d v="2021-04-01T00:00:00"/>
    <n v="1701"/>
    <n v="95"/>
    <n v="599.44999999999993"/>
    <n v="1101.5500000000002"/>
  </r>
  <r>
    <s v="Gunar Cockshoot"/>
    <x v="4"/>
    <s v="Choco Coated Almonds"/>
    <d v="2021-04-01T00:00:00"/>
    <n v="140"/>
    <n v="5"/>
    <n v="16.599999999999998"/>
    <n v="123.4"/>
  </r>
  <r>
    <s v="Camilla Castle"/>
    <x v="2"/>
    <s v="Milk Bars"/>
    <d v="2021-04-01T00:00:00"/>
    <n v="3745"/>
    <n v="163"/>
    <n v="857.38"/>
    <n v="2887.62"/>
  </r>
  <r>
    <s v="Dennison Crosswaite"/>
    <x v="5"/>
    <s v="Smooth Sliky Salty"/>
    <d v="2021-04-01T00:00:00"/>
    <n v="7560"/>
    <n v="473"/>
    <n v="1305.4799999999998"/>
    <n v="6254.52"/>
  </r>
  <r>
    <s v="Madelene Upcott"/>
    <x v="4"/>
    <s v="Manuka Honey Choco"/>
    <d v="2021-04-01T00:00:00"/>
    <n v="1470"/>
    <n v="70"/>
    <n v="476"/>
    <n v="994"/>
  </r>
  <r>
    <s v="Beverie Moffet"/>
    <x v="3"/>
    <s v="Manuka Honey Choco"/>
    <d v="2021-04-01T00:00:00"/>
    <n v="4480"/>
    <n v="224"/>
    <n v="1523.2"/>
    <n v="2956.8"/>
  </r>
  <r>
    <s v="Brien Boise"/>
    <x v="3"/>
    <s v="99% Dark &amp; Pure"/>
    <d v="2021-04-01T00:00:00"/>
    <n v="567"/>
    <n v="23"/>
    <n v="177.79000000000002"/>
    <n v="389.21"/>
  </r>
  <r>
    <s v="Wilone O'Kielt"/>
    <x v="2"/>
    <s v="After Nines"/>
    <d v="2021-04-01T00:00:00"/>
    <n v="63"/>
    <n v="5"/>
    <n v="51.150000000000006"/>
    <n v="11.849999999999994"/>
  </r>
  <r>
    <s v="Andria Kimpton"/>
    <x v="5"/>
    <s v="99% Dark &amp; Pure"/>
    <d v="2021-04-01T00:00:00"/>
    <n v="5544"/>
    <n v="222"/>
    <n v="1716.0600000000002"/>
    <n v="3827.9399999999996"/>
  </r>
  <r>
    <s v="Beverie Moffet"/>
    <x v="2"/>
    <s v="Orange Choco"/>
    <d v="2021-04-01T00:00:00"/>
    <n v="5985"/>
    <n v="375"/>
    <n v="1380"/>
    <n v="4605"/>
  </r>
  <r>
    <s v="Oby Sorrel"/>
    <x v="5"/>
    <s v="50% Dark Bites"/>
    <d v="2021-04-02T00:00:00"/>
    <n v="1232"/>
    <n v="490"/>
    <n v="3665.2000000000003"/>
    <n v="-2433.2000000000003"/>
  </r>
  <r>
    <s v="Kaine Padly"/>
    <x v="2"/>
    <s v="Choco Coated Almonds"/>
    <d v="2021-04-02T00:00:00"/>
    <n v="1617"/>
    <n v="408"/>
    <n v="1354.56"/>
    <n v="262.44000000000005"/>
  </r>
  <r>
    <s v="Andria Kimpton"/>
    <x v="4"/>
    <s v="Eclairs"/>
    <d v="2021-04-02T00:00:00"/>
    <n v="1393"/>
    <n v="76"/>
    <n v="479.55999999999995"/>
    <n v="913.44"/>
  </r>
  <r>
    <s v="Husein Augar"/>
    <x v="0"/>
    <s v="Smooth Sliky Salty"/>
    <d v="2021-04-02T00:00:00"/>
    <n v="1561"/>
    <n v="68"/>
    <n v="187.67999999999998"/>
    <n v="1373.32"/>
  </r>
  <r>
    <s v="Marney O'Breen"/>
    <x v="1"/>
    <s v="Caramel Stuffed Bars"/>
    <d v="2021-04-02T00:00:00"/>
    <n v="1120"/>
    <n v="103"/>
    <n v="868.29"/>
    <n v="251.71000000000004"/>
  </r>
  <r>
    <s v="Beverie Moffet"/>
    <x v="4"/>
    <s v="Manuka Honey Choco"/>
    <d v="2021-04-02T00:00:00"/>
    <n v="3745"/>
    <n v="242"/>
    <n v="1645.6"/>
    <n v="2099.4"/>
  </r>
  <r>
    <s v="Madelene Upcott"/>
    <x v="5"/>
    <s v="Manuka Honey Choco"/>
    <d v="2021-04-02T00:00:00"/>
    <n v="8407"/>
    <n v="15"/>
    <n v="102"/>
    <n v="8305"/>
  </r>
  <r>
    <s v="Wilone O'Kielt"/>
    <x v="2"/>
    <s v="99% Dark &amp; Pure"/>
    <d v="2021-04-02T00:00:00"/>
    <n v="2212"/>
    <n v="3"/>
    <n v="23.19"/>
    <n v="2188.81"/>
  </r>
  <r>
    <s v="Wilone O'Kielt"/>
    <x v="1"/>
    <s v="70% Dark Bites"/>
    <d v="2021-04-02T00:00:00"/>
    <n v="5754"/>
    <n v="406"/>
    <n v="2046.24"/>
    <n v="3707.76"/>
  </r>
  <r>
    <s v="Barr Faughny"/>
    <x v="4"/>
    <s v="Spicy Special Slims"/>
    <d v="2021-04-02T00:00:00"/>
    <n v="378"/>
    <n v="314"/>
    <n v="2581.0800000000004"/>
    <n v="-2203.0800000000004"/>
  </r>
  <r>
    <s v="Brien Boise"/>
    <x v="3"/>
    <s v="50% Dark Bites"/>
    <d v="2021-04-02T00:00:00"/>
    <n v="12481"/>
    <n v="840"/>
    <n v="6283.2000000000007"/>
    <n v="6197.7999999999993"/>
  </r>
  <r>
    <s v="Wilone O'Kielt"/>
    <x v="0"/>
    <s v="Drinking Coco"/>
    <d v="2021-04-02T00:00:00"/>
    <n v="371"/>
    <n v="306"/>
    <n v="3041.64"/>
    <n v="-2670.64"/>
  </r>
  <r>
    <s v="Dennison Crosswaite"/>
    <x v="0"/>
    <s v="Organic Choco Syrup"/>
    <d v="2021-04-02T00:00:00"/>
    <n v="2415"/>
    <n v="1120"/>
    <n v="10718.4"/>
    <n v="-8303.4"/>
  </r>
  <r>
    <s v="Oby Sorrel"/>
    <x v="2"/>
    <s v="Orange Choco"/>
    <d v="2021-04-02T00:00:00"/>
    <n v="6545"/>
    <n v="162"/>
    <n v="596.16000000000008"/>
    <n v="5948.84"/>
  </r>
  <r>
    <s v="Madelene Upcott"/>
    <x v="2"/>
    <s v="Eclairs"/>
    <d v="2021-04-02T00:00:00"/>
    <n v="3339"/>
    <n v="449"/>
    <n v="2833.1899999999996"/>
    <n v="505.8100000000004"/>
  </r>
  <r>
    <s v="Kelci Walkden"/>
    <x v="2"/>
    <s v="Milk Bars"/>
    <d v="2021-04-02T00:00:00"/>
    <n v="504"/>
    <n v="32"/>
    <n v="168.32"/>
    <n v="335.68"/>
  </r>
  <r>
    <s v="Ches Bonnell"/>
    <x v="3"/>
    <s v="85% Dark Bars"/>
    <d v="2021-04-02T00:00:00"/>
    <n v="1232"/>
    <n v="77"/>
    <n v="809.27"/>
    <n v="422.73"/>
  </r>
  <r>
    <s v="Karlen McCaffrey"/>
    <x v="1"/>
    <s v="Milk Bars"/>
    <d v="2021-04-02T00:00:00"/>
    <n v="21"/>
    <n v="1"/>
    <n v="5.26"/>
    <n v="15.74"/>
  </r>
  <r>
    <s v="Dennison Crosswaite"/>
    <x v="2"/>
    <s v="White Choc"/>
    <d v="2021-04-02T00:00:00"/>
    <n v="7518"/>
    <n v="1050"/>
    <n v="6751.5"/>
    <n v="766.5"/>
  </r>
  <r>
    <s v="Husein Augar"/>
    <x v="5"/>
    <s v="Spicy Special Slims"/>
    <d v="2021-04-02T00:00:00"/>
    <n v="4032"/>
    <n v="156"/>
    <n v="1282.3200000000002"/>
    <n v="2749.68"/>
  </r>
  <r>
    <s v="Ches Bonnell"/>
    <x v="1"/>
    <s v="Almond Choco"/>
    <d v="2021-04-02T00:00:00"/>
    <n v="1827"/>
    <n v="71"/>
    <n v="365.65000000000003"/>
    <n v="1461.35"/>
  </r>
  <r>
    <s v="Kelci Walkden"/>
    <x v="3"/>
    <s v="Eclairs"/>
    <d v="2021-04-02T00:00:00"/>
    <n v="4746"/>
    <n v="207"/>
    <n v="1306.1699999999998"/>
    <n v="3439.83"/>
  </r>
  <r>
    <s v="Dennison Crosswaite"/>
    <x v="4"/>
    <s v="99% Dark &amp; Pure"/>
    <d v="2021-04-02T00:00:00"/>
    <n v="5509"/>
    <n v="230"/>
    <n v="1777.9"/>
    <n v="3731.1"/>
  </r>
  <r>
    <s v="Andria Kimpton"/>
    <x v="4"/>
    <s v="Organic Choco Syrup"/>
    <d v="2021-04-02T00:00:00"/>
    <n v="7840"/>
    <n v="327"/>
    <n v="3129.39"/>
    <n v="4710.6100000000006"/>
  </r>
  <r>
    <s v="Van Tuxwell"/>
    <x v="0"/>
    <s v="After Nines"/>
    <d v="2021-04-02T00:00:00"/>
    <n v="3171"/>
    <n v="212"/>
    <n v="2168.7600000000002"/>
    <n v="1002.2399999999998"/>
  </r>
  <r>
    <s v="Gigi Bohling"/>
    <x v="5"/>
    <s v="White Choc"/>
    <d v="2021-04-05T00:00:00"/>
    <n v="1162"/>
    <n v="425"/>
    <n v="2732.75"/>
    <n v="-1570.75"/>
  </r>
  <r>
    <s v="Kaine Padly"/>
    <x v="3"/>
    <s v="70% Dark Bites"/>
    <d v="2021-04-05T00:00:00"/>
    <n v="952"/>
    <n v="160"/>
    <n v="806.4"/>
    <n v="145.60000000000002"/>
  </r>
  <r>
    <s v="Kaine Padly"/>
    <x v="3"/>
    <s v="Raspberry Choco"/>
    <d v="2021-04-05T00:00:00"/>
    <n v="2135"/>
    <n v="700"/>
    <n v="2695"/>
    <n v="-560"/>
  </r>
  <r>
    <s v="Wilone O'Kielt"/>
    <x v="3"/>
    <s v="Almond Choco"/>
    <d v="2021-04-05T00:00:00"/>
    <n v="3269"/>
    <n v="247"/>
    <n v="1272.0500000000002"/>
    <n v="1996.9499999999998"/>
  </r>
  <r>
    <s v="Beverie Moffet"/>
    <x v="3"/>
    <s v="70% Dark Bites"/>
    <d v="2021-04-05T00:00:00"/>
    <n v="4382"/>
    <n v="255"/>
    <n v="1285.2"/>
    <n v="3096.8"/>
  </r>
  <r>
    <s v="Dotty Strutley"/>
    <x v="0"/>
    <s v="White Choc"/>
    <d v="2021-04-05T00:00:00"/>
    <n v="1001"/>
    <n v="147"/>
    <n v="945.20999999999992"/>
    <n v="55.790000000000077"/>
  </r>
  <r>
    <s v="Andria Kimpton"/>
    <x v="0"/>
    <s v="Fruit &amp; Nut Bars"/>
    <d v="2021-04-05T00:00:00"/>
    <n v="2898"/>
    <n v="364"/>
    <n v="1725.3600000000001"/>
    <n v="1172.6399999999999"/>
  </r>
  <r>
    <s v="Brien Boise"/>
    <x v="2"/>
    <s v="Fruit &amp; Nut Bars"/>
    <d v="2021-04-05T00:00:00"/>
    <n v="1428"/>
    <n v="106"/>
    <n v="502.44"/>
    <n v="925.56"/>
  </r>
  <r>
    <s v="Madelene Upcott"/>
    <x v="5"/>
    <s v="Mint Chip Choco"/>
    <d v="2021-04-05T00:00:00"/>
    <n v="4767"/>
    <n v="7"/>
    <n v="40.04"/>
    <n v="4726.96"/>
  </r>
  <r>
    <s v="Dennison Crosswaite"/>
    <x v="1"/>
    <s v="99% Dark &amp; Pure"/>
    <d v="2021-04-05T00:00:00"/>
    <n v="1064"/>
    <n v="154"/>
    <n v="1190.42"/>
    <n v="-126.42000000000007"/>
  </r>
  <r>
    <s v="Ches Bonnell"/>
    <x v="4"/>
    <s v="Smooth Sliky Salty"/>
    <d v="2021-04-05T00:00:00"/>
    <n v="1141"/>
    <n v="335"/>
    <n v="924.59999999999991"/>
    <n v="216.40000000000009"/>
  </r>
  <r>
    <s v="Curtice Advani"/>
    <x v="0"/>
    <s v="Drinking Coco"/>
    <d v="2021-04-05T00:00:00"/>
    <n v="273"/>
    <n v="74"/>
    <n v="735.56"/>
    <n v="-462.55999999999995"/>
  </r>
  <r>
    <s v="Husein Augar"/>
    <x v="1"/>
    <s v="Organic Choco Syrup"/>
    <d v="2021-04-05T00:00:00"/>
    <n v="2737"/>
    <n v="69"/>
    <n v="660.33"/>
    <n v="2076.67"/>
  </r>
  <r>
    <s v="Gunar Cockshoot"/>
    <x v="0"/>
    <s v="Raspberry Choco"/>
    <d v="2021-04-05T00:00:00"/>
    <n v="602"/>
    <n v="89"/>
    <n v="342.65000000000003"/>
    <n v="259.34999999999997"/>
  </r>
  <r>
    <s v="Dennison Crosswaite"/>
    <x v="0"/>
    <s v="Manuka Honey Choco"/>
    <d v="2021-04-05T00:00:00"/>
    <n v="3962"/>
    <n v="83"/>
    <n v="564.4"/>
    <n v="3397.6"/>
  </r>
  <r>
    <s v="Wilone O'Kielt"/>
    <x v="2"/>
    <s v="Fruit &amp; Nut Bars"/>
    <d v="2021-04-05T00:00:00"/>
    <n v="7441"/>
    <n v="184"/>
    <n v="872.16000000000008"/>
    <n v="6568.84"/>
  </r>
  <r>
    <s v="Karlen McCaffrey"/>
    <x v="5"/>
    <s v="Manuka Honey Choco"/>
    <d v="2021-04-05T00:00:00"/>
    <n v="5845"/>
    <n v="504"/>
    <n v="3427.2"/>
    <n v="2417.8000000000002"/>
  </r>
  <r>
    <s v="Ches Bonnell"/>
    <x v="3"/>
    <s v="Raspberry Choco"/>
    <d v="2021-04-05T00:00:00"/>
    <n v="2513"/>
    <n v="19"/>
    <n v="73.150000000000006"/>
    <n v="2439.85"/>
  </r>
  <r>
    <s v="Rafaelita Blaksland"/>
    <x v="1"/>
    <s v="Caramel Stuffed Bars"/>
    <d v="2021-04-05T00:00:00"/>
    <n v="4319"/>
    <n v="150"/>
    <n v="1264.5"/>
    <n v="3054.5"/>
  </r>
  <r>
    <s v="Curtice Advani"/>
    <x v="5"/>
    <s v="Milk Bars"/>
    <d v="2021-04-05T00:00:00"/>
    <n v="5397"/>
    <n v="242"/>
    <n v="1272.9199999999998"/>
    <n v="4124.08"/>
  </r>
  <r>
    <s v="Ches Bonnell"/>
    <x v="5"/>
    <s v="Milk Bars"/>
    <d v="2021-04-05T00:00:00"/>
    <n v="4613"/>
    <n v="433"/>
    <n v="2277.58"/>
    <n v="2335.42"/>
  </r>
  <r>
    <s v="Madelene Upcott"/>
    <x v="2"/>
    <s v="70% Dark Bites"/>
    <d v="2021-04-05T00:00:00"/>
    <n v="959"/>
    <n v="620"/>
    <n v="3124.8"/>
    <n v="-2165.8000000000002"/>
  </r>
  <r>
    <s v="Barr Faughny"/>
    <x v="3"/>
    <s v="Orange Choco"/>
    <d v="2021-04-05T00:00:00"/>
    <n v="4648"/>
    <n v="192"/>
    <n v="706.56000000000006"/>
    <n v="3941.44"/>
  </r>
  <r>
    <s v="Husein Augar"/>
    <x v="2"/>
    <s v="Smooth Sliky Salty"/>
    <d v="2021-04-05T00:00:00"/>
    <n v="259"/>
    <n v="262"/>
    <n v="723.11999999999989"/>
    <n v="-464.11999999999989"/>
  </r>
  <r>
    <s v="Barr Faughny"/>
    <x v="2"/>
    <s v="Spicy Special Slims"/>
    <d v="2021-04-05T00:00:00"/>
    <n v="2114"/>
    <n v="82"/>
    <n v="674.04000000000008"/>
    <n v="1439.96"/>
  </r>
  <r>
    <s v="Madelene Upcott"/>
    <x v="3"/>
    <s v="85% Dark Bars"/>
    <d v="2021-04-05T00:00:00"/>
    <n v="588"/>
    <n v="42"/>
    <n v="441.42"/>
    <n v="146.57999999999998"/>
  </r>
  <r>
    <s v="Andria Kimpton"/>
    <x v="5"/>
    <s v="After Nines"/>
    <d v="2021-04-05T00:00:00"/>
    <n v="8246"/>
    <n v="486"/>
    <n v="4971.7800000000007"/>
    <n v="3274.2199999999993"/>
  </r>
  <r>
    <s v="Wilone O'Kielt"/>
    <x v="5"/>
    <s v="White Choc"/>
    <d v="2021-04-05T00:00:00"/>
    <n v="5117"/>
    <n v="840"/>
    <n v="5401.2"/>
    <n v="-284.19999999999982"/>
  </r>
  <r>
    <s v="Madelene Upcott"/>
    <x v="0"/>
    <s v="Almond Choco"/>
    <d v="2021-04-05T00:00:00"/>
    <n v="2086"/>
    <n v="72"/>
    <n v="370.8"/>
    <n v="1715.2"/>
  </r>
  <r>
    <s v="Karlen McCaffrey"/>
    <x v="4"/>
    <s v="99% Dark &amp; Pure"/>
    <d v="2021-04-05T00:00:00"/>
    <n v="2611"/>
    <n v="109"/>
    <n v="842.57"/>
    <n v="1768.4299999999998"/>
  </r>
  <r>
    <s v="Roddy Speechley"/>
    <x v="0"/>
    <s v="Peanut Butter Cubes"/>
    <d v="2021-04-05T00:00:00"/>
    <n v="2667"/>
    <n v="191"/>
    <n v="506.15"/>
    <n v="2160.85"/>
  </r>
  <r>
    <s v="Jehu Rudeforth"/>
    <x v="5"/>
    <s v="Fruit &amp; Nut Bars"/>
    <d v="2021-04-05T00:00:00"/>
    <n v="1736"/>
    <n v="92"/>
    <n v="436.08000000000004"/>
    <n v="1299.92"/>
  </r>
  <r>
    <s v="Oby Sorrel"/>
    <x v="5"/>
    <s v="Raspberry Choco"/>
    <d v="2021-04-05T00:00:00"/>
    <n v="4207"/>
    <n v="301"/>
    <n v="1158.8500000000001"/>
    <n v="3048.1499999999996"/>
  </r>
  <r>
    <s v="Dennison Crosswaite"/>
    <x v="1"/>
    <s v="99% Dark &amp; Pure"/>
    <d v="2021-04-05T00:00:00"/>
    <n v="413"/>
    <n v="26"/>
    <n v="200.98000000000002"/>
    <n v="212.01999999999998"/>
  </r>
  <r>
    <s v="Mallorie Waber"/>
    <x v="1"/>
    <s v="Eclairs"/>
    <d v="2021-04-05T00:00:00"/>
    <n v="9324"/>
    <n v="389"/>
    <n v="2454.5899999999997"/>
    <n v="6869.41"/>
  </r>
  <r>
    <s v="Brien Boise"/>
    <x v="3"/>
    <s v="Organic Choco Syrup"/>
    <d v="2021-04-05T00:00:00"/>
    <n v="2345"/>
    <n v="98"/>
    <n v="937.86"/>
    <n v="1407.1399999999999"/>
  </r>
  <r>
    <s v="Beverie Moffet"/>
    <x v="2"/>
    <s v="Smooth Sliky Salty"/>
    <d v="2021-04-05T00:00:00"/>
    <n v="15540"/>
    <n v="1120"/>
    <n v="3091.2"/>
    <n v="12448.8"/>
  </r>
  <r>
    <s v="Wilone O'Kielt"/>
    <x v="2"/>
    <s v="Almond Choco"/>
    <d v="2021-04-05T00:00:00"/>
    <n v="9604"/>
    <n v="370"/>
    <n v="1905.5000000000002"/>
    <n v="7698.5"/>
  </r>
  <r>
    <s v="Kaine Padly"/>
    <x v="4"/>
    <s v="Mint Chip Choco"/>
    <d v="2021-04-05T00:00:00"/>
    <n v="4389"/>
    <n v="183"/>
    <n v="1046.76"/>
    <n v="3342.24"/>
  </r>
  <r>
    <s v="Gunar Cockshoot"/>
    <x v="3"/>
    <s v="Spicy Special Slims"/>
    <d v="2021-04-05T00:00:00"/>
    <n v="7007"/>
    <n v="242"/>
    <n v="1989.2400000000002"/>
    <n v="5017.76"/>
  </r>
  <r>
    <s v="Wilone O'Kielt"/>
    <x v="0"/>
    <s v="Baker's Choco Chips"/>
    <d v="2021-04-05T00:00:00"/>
    <n v="7679"/>
    <n v="334"/>
    <n v="4144.9399999999996"/>
    <n v="3534.0600000000004"/>
  </r>
  <r>
    <s v="Curtice Advani"/>
    <x v="2"/>
    <s v="Caramel Stuffed Bars"/>
    <d v="2021-04-06T00:00:00"/>
    <n v="763"/>
    <n v="256"/>
    <n v="2158.08"/>
    <n v="-1395.08"/>
  </r>
  <r>
    <s v="Ches Bonnell"/>
    <x v="5"/>
    <s v="Organic Choco Syrup"/>
    <d v="2021-04-06T00:00:00"/>
    <n v="9331"/>
    <n v="840"/>
    <n v="8038.8"/>
    <n v="1292.1999999999998"/>
  </r>
  <r>
    <s v="Andria Kimpton"/>
    <x v="2"/>
    <s v="70% Dark Bites"/>
    <d v="2021-04-06T00:00:00"/>
    <n v="434"/>
    <n v="34"/>
    <n v="171.36"/>
    <n v="262.64"/>
  </r>
  <r>
    <s v="Rafaelita Blaksland"/>
    <x v="5"/>
    <s v="Manuka Honey Choco"/>
    <d v="2021-04-06T00:00:00"/>
    <n v="6965"/>
    <n v="634"/>
    <n v="4311.2"/>
    <n v="2653.8"/>
  </r>
  <r>
    <s v="Gunar Cockshoot"/>
    <x v="4"/>
    <s v="Smooth Sliky Salty"/>
    <d v="2021-04-06T00:00:00"/>
    <n v="196"/>
    <n v="9"/>
    <n v="24.839999999999996"/>
    <n v="171.16"/>
  </r>
  <r>
    <s v="Brien Boise"/>
    <x v="3"/>
    <s v="Orange Choco"/>
    <d v="2021-04-06T00:00:00"/>
    <n v="7063"/>
    <n v="643"/>
    <n v="2366.2400000000002"/>
    <n v="4696.76"/>
  </r>
  <r>
    <s v="Curtice Advani"/>
    <x v="0"/>
    <s v="Almond Choco"/>
    <d v="2021-04-06T00:00:00"/>
    <n v="4102"/>
    <n v="342"/>
    <n v="1761.3000000000002"/>
    <n v="2340.6999999999998"/>
  </r>
  <r>
    <s v="Beverie Moffet"/>
    <x v="1"/>
    <s v="White Choc"/>
    <d v="2021-04-06T00:00:00"/>
    <n v="11361"/>
    <n v="700"/>
    <n v="4501"/>
    <n v="6860"/>
  </r>
  <r>
    <s v="Dotty Strutley"/>
    <x v="0"/>
    <s v="Manuka Honey Choco"/>
    <d v="2021-04-06T00:00:00"/>
    <n v="5446"/>
    <n v="454"/>
    <n v="3087.2"/>
    <n v="2358.8000000000002"/>
  </r>
  <r>
    <s v="Wilone O'Kielt"/>
    <x v="2"/>
    <s v="Choco Coated Almonds"/>
    <d v="2021-04-06T00:00:00"/>
    <n v="819"/>
    <n v="33"/>
    <n v="109.55999999999999"/>
    <n v="709.44"/>
  </r>
  <r>
    <s v="Kelci Walkden"/>
    <x v="4"/>
    <s v="White Choc"/>
    <d v="2021-04-06T00:00:00"/>
    <n v="2975"/>
    <n v="186"/>
    <n v="1195.98"/>
    <n v="1779.02"/>
  </r>
  <r>
    <s v="Oby Sorrel"/>
    <x v="3"/>
    <s v="Choco Coated Almonds"/>
    <d v="2021-04-06T00:00:00"/>
    <n v="763"/>
    <n v="31"/>
    <n v="102.92"/>
    <n v="660.08"/>
  </r>
  <r>
    <s v="Oby Sorrel"/>
    <x v="2"/>
    <s v="85% Dark Bars"/>
    <d v="2021-04-06T00:00:00"/>
    <n v="658"/>
    <n v="44"/>
    <n v="462.44"/>
    <n v="195.56"/>
  </r>
  <r>
    <s v="Oby Sorrel"/>
    <x v="3"/>
    <s v="99% Dark &amp; Pure"/>
    <d v="2021-04-06T00:00:00"/>
    <n v="7616"/>
    <n v="332"/>
    <n v="2566.36"/>
    <n v="5049.6399999999994"/>
  </r>
  <r>
    <s v="Brien Boise"/>
    <x v="0"/>
    <s v="Organic Choco Syrup"/>
    <d v="2021-04-06T00:00:00"/>
    <n v="1883"/>
    <n v="189"/>
    <n v="1808.73"/>
    <n v="74.269999999999982"/>
  </r>
  <r>
    <s v="Mallorie Waber"/>
    <x v="0"/>
    <s v="Baker's Choco Chips"/>
    <d v="2021-04-06T00:00:00"/>
    <n v="11074"/>
    <n v="411"/>
    <n v="5100.51"/>
    <n v="5973.49"/>
  </r>
  <r>
    <s v="Gunar Cockshoot"/>
    <x v="4"/>
    <s v="Milk Bars"/>
    <d v="2021-04-06T00:00:00"/>
    <n v="2058"/>
    <n v="109"/>
    <n v="573.34"/>
    <n v="1484.6599999999999"/>
  </r>
  <r>
    <s v="Brien Boise"/>
    <x v="3"/>
    <s v="Mint Chip Choco"/>
    <d v="2021-04-06T00:00:00"/>
    <n v="476"/>
    <n v="20"/>
    <n v="114.39999999999999"/>
    <n v="361.6"/>
  </r>
  <r>
    <s v="Barr Faughny"/>
    <x v="5"/>
    <s v="After Nines"/>
    <d v="2021-04-06T00:00:00"/>
    <n v="9380"/>
    <n v="447"/>
    <n v="4572.8100000000004"/>
    <n v="4807.1899999999996"/>
  </r>
  <r>
    <s v="Andria Kimpton"/>
    <x v="0"/>
    <s v="After Nines"/>
    <d v="2021-04-06T00:00:00"/>
    <n v="14210"/>
    <n v="1120"/>
    <n v="11457.6"/>
    <n v="2752.3999999999996"/>
  </r>
  <r>
    <s v="Jan Morforth"/>
    <x v="4"/>
    <s v="Choco Coated Almonds"/>
    <d v="2021-04-06T00:00:00"/>
    <n v="3402"/>
    <n v="122"/>
    <n v="405.03999999999996"/>
    <n v="2996.96"/>
  </r>
  <r>
    <s v="Rafaelita Blaksland"/>
    <x v="5"/>
    <s v="Mint Chip Choco"/>
    <d v="2021-04-06T00:00:00"/>
    <n v="7357"/>
    <n v="273"/>
    <n v="1561.56"/>
    <n v="5795.4400000000005"/>
  </r>
  <r>
    <s v="Brien Boise"/>
    <x v="1"/>
    <s v="Almond Choco"/>
    <d v="2021-04-06T00:00:00"/>
    <n v="5544"/>
    <n v="206"/>
    <n v="1060.9000000000001"/>
    <n v="4483.1000000000004"/>
  </r>
  <r>
    <s v="Dotty Strutley"/>
    <x v="1"/>
    <s v="White Choc"/>
    <d v="2021-04-06T00:00:00"/>
    <n v="315"/>
    <n v="25"/>
    <n v="160.75"/>
    <n v="154.25"/>
  </r>
  <r>
    <s v="Gunar Cockshoot"/>
    <x v="4"/>
    <s v="Milk Bars"/>
    <d v="2021-04-07T00:00:00"/>
    <n v="1764"/>
    <n v="118"/>
    <n v="620.67999999999995"/>
    <n v="1143.3200000000002"/>
  </r>
  <r>
    <s v="Gigi Bohling"/>
    <x v="1"/>
    <s v="After Nines"/>
    <d v="2021-04-07T00:00:00"/>
    <n v="6489"/>
    <n v="840"/>
    <n v="8593.2000000000007"/>
    <n v="-2104.2000000000007"/>
  </r>
  <r>
    <s v="Gigi Bohling"/>
    <x v="3"/>
    <s v="Choco Coated Almonds"/>
    <d v="2021-04-07T00:00:00"/>
    <n v="4060"/>
    <n v="157"/>
    <n v="521.24"/>
    <n v="3538.76"/>
  </r>
  <r>
    <s v="Andria Kimpton"/>
    <x v="3"/>
    <s v="Raspberry Choco"/>
    <d v="2021-04-07T00:00:00"/>
    <n v="973"/>
    <n v="98"/>
    <n v="377.3"/>
    <n v="595.70000000000005"/>
  </r>
  <r>
    <s v="Andria Kimpton"/>
    <x v="3"/>
    <s v="Manuka Honey Choco"/>
    <d v="2021-04-07T00:00:00"/>
    <n v="5159"/>
    <n v="469"/>
    <n v="3189.2"/>
    <n v="1969.8000000000002"/>
  </r>
  <r>
    <s v="Beverie Moffet"/>
    <x v="4"/>
    <s v="Raspberry Choco"/>
    <d v="2021-04-07T00:00:00"/>
    <n v="5159"/>
    <n v="516"/>
    <n v="1986.6000000000001"/>
    <n v="3172.3999999999996"/>
  </r>
  <r>
    <s v="Madelene Upcott"/>
    <x v="3"/>
    <s v="85% Dark Bars"/>
    <d v="2021-04-07T00:00:00"/>
    <n v="2779"/>
    <n v="186"/>
    <n v="1954.86"/>
    <n v="824.1400000000001"/>
  </r>
  <r>
    <s v="Gunar Cockshoot"/>
    <x v="0"/>
    <s v="85% Dark Bars"/>
    <d v="2021-04-07T00:00:00"/>
    <n v="448"/>
    <n v="28"/>
    <n v="294.27999999999997"/>
    <n v="153.72000000000003"/>
  </r>
  <r>
    <s v="Andria Kimpton"/>
    <x v="3"/>
    <s v="Choco Coated Almonds"/>
    <d v="2021-04-07T00:00:00"/>
    <n v="7637"/>
    <n v="294"/>
    <n v="976.07999999999993"/>
    <n v="6660.92"/>
  </r>
  <r>
    <s v="Jan Morforth"/>
    <x v="0"/>
    <s v="Smooth Sliky Salty"/>
    <d v="2021-04-07T00:00:00"/>
    <n v="5327"/>
    <n v="485"/>
    <n v="1338.6"/>
    <n v="3988.4"/>
  </r>
  <r>
    <s v="Gigi Bohling"/>
    <x v="1"/>
    <s v="50% Dark Bites"/>
    <d v="2021-04-07T00:00:00"/>
    <n v="4242"/>
    <n v="147"/>
    <n v="1099.5600000000002"/>
    <n v="3142.4399999999996"/>
  </r>
  <r>
    <s v="Marney O'Breen"/>
    <x v="2"/>
    <s v="Caramel Stuffed Bars"/>
    <d v="2021-04-07T00:00:00"/>
    <n v="1603"/>
    <n v="95"/>
    <n v="800.85"/>
    <n v="802.15"/>
  </r>
  <r>
    <s v="Kelci Walkden"/>
    <x v="4"/>
    <s v="Orange Choco"/>
    <d v="2021-04-07T00:00:00"/>
    <n v="1946"/>
    <n v="122"/>
    <n v="448.96000000000004"/>
    <n v="1497.04"/>
  </r>
  <r>
    <s v="Beverie Moffet"/>
    <x v="2"/>
    <s v="White Choc"/>
    <d v="2021-04-07T00:00:00"/>
    <n v="8442"/>
    <n v="650"/>
    <n v="4179.5"/>
    <n v="4262.5"/>
  </r>
  <r>
    <s v="Kelci Walkden"/>
    <x v="0"/>
    <s v="Spicy Special Slims"/>
    <d v="2021-04-07T00:00:00"/>
    <n v="1848"/>
    <n v="60"/>
    <n v="493.20000000000005"/>
    <n v="1354.8"/>
  </r>
  <r>
    <s v="Karlen McCaffrey"/>
    <x v="2"/>
    <s v="50% Dark Bites"/>
    <d v="2021-04-07T00:00:00"/>
    <n v="1694"/>
    <n v="74"/>
    <n v="553.52"/>
    <n v="1140.48"/>
  </r>
  <r>
    <s v="Gunar Cockshoot"/>
    <x v="5"/>
    <s v="Manuka Honey Choco"/>
    <d v="2021-04-07T00:00:00"/>
    <n v="5397"/>
    <n v="285"/>
    <n v="1938"/>
    <n v="3459"/>
  </r>
  <r>
    <s v="Karlen McCaffrey"/>
    <x v="4"/>
    <s v="Mint Chip Choco"/>
    <d v="2021-04-07T00:00:00"/>
    <n v="10591"/>
    <n v="530"/>
    <n v="3031.6"/>
    <n v="7559.4"/>
  </r>
  <r>
    <s v="Wilone O'Kielt"/>
    <x v="2"/>
    <s v="70% Dark Bites"/>
    <d v="2021-04-07T00:00:00"/>
    <n v="1834"/>
    <n v="64"/>
    <n v="322.56"/>
    <n v="1511.44"/>
  </r>
  <r>
    <s v="Curtice Advani"/>
    <x v="0"/>
    <s v="Manuka Honey Choco"/>
    <d v="2021-04-07T00:00:00"/>
    <n v="2317"/>
    <n v="129"/>
    <n v="877.19999999999993"/>
    <n v="1439.8000000000002"/>
  </r>
  <r>
    <s v="Camilla Castle"/>
    <x v="5"/>
    <s v="Caramel Stuffed Bars"/>
    <d v="2021-04-07T00:00:00"/>
    <n v="5922"/>
    <n v="247"/>
    <n v="2082.21"/>
    <n v="3839.79"/>
  </r>
  <r>
    <s v="Madelene Upcott"/>
    <x v="0"/>
    <s v="Manuka Honey Choco"/>
    <d v="2021-04-07T00:00:00"/>
    <n v="2961"/>
    <n v="228"/>
    <n v="1550.3999999999999"/>
    <n v="1410.6000000000001"/>
  </r>
  <r>
    <s v="Kelci Walkden"/>
    <x v="5"/>
    <s v="Choco Coated Almonds"/>
    <d v="2021-04-07T00:00:00"/>
    <n v="10157"/>
    <n v="318"/>
    <n v="1055.76"/>
    <n v="9101.24"/>
  </r>
  <r>
    <s v="Brien Boise"/>
    <x v="2"/>
    <s v="99% Dark &amp; Pure"/>
    <d v="2021-04-07T00:00:00"/>
    <n v="231"/>
    <n v="15"/>
    <n v="115.95"/>
    <n v="115.05"/>
  </r>
  <r>
    <s v="Camilla Castle"/>
    <x v="5"/>
    <s v="Baker's Choco Chips"/>
    <d v="2021-04-07T00:00:00"/>
    <n v="2618"/>
    <n v="105"/>
    <n v="1303.05"/>
    <n v="1314.95"/>
  </r>
  <r>
    <s v="Van Tuxwell"/>
    <x v="5"/>
    <s v="Organic Choco Syrup"/>
    <d v="2021-04-07T00:00:00"/>
    <n v="5929"/>
    <n v="212"/>
    <n v="2028.8400000000001"/>
    <n v="3900.16"/>
  </r>
  <r>
    <s v="Dennison Crosswaite"/>
    <x v="0"/>
    <s v="Smooth Sliky Salty"/>
    <d v="2021-04-07T00:00:00"/>
    <n v="18739"/>
    <n v="1540"/>
    <n v="4250.3999999999996"/>
    <n v="14488.6"/>
  </r>
  <r>
    <s v="Dotty Strutley"/>
    <x v="0"/>
    <s v="Eclairs"/>
    <d v="2021-04-07T00:00:00"/>
    <n v="665"/>
    <n v="29"/>
    <n v="182.98999999999998"/>
    <n v="482.01"/>
  </r>
  <r>
    <s v="Kaine Padly"/>
    <x v="0"/>
    <s v="White Choc"/>
    <d v="2021-04-07T00:00:00"/>
    <n v="1841"/>
    <n v="231"/>
    <n v="1485.33"/>
    <n v="355.67000000000007"/>
  </r>
  <r>
    <s v="Madelene Upcott"/>
    <x v="2"/>
    <s v="Peanut Butter Cubes"/>
    <d v="2021-04-08T00:00:00"/>
    <n v="2541"/>
    <n v="102"/>
    <n v="270.3"/>
    <n v="2270.6999999999998"/>
  </r>
  <r>
    <s v="Ches Bonnell"/>
    <x v="0"/>
    <s v="Spicy Special Slims"/>
    <d v="2021-04-08T00:00:00"/>
    <n v="2737"/>
    <n v="457"/>
    <n v="3756.5400000000004"/>
    <n v="-1019.5400000000004"/>
  </r>
  <r>
    <s v="Gigi Bohling"/>
    <x v="1"/>
    <s v="Baker's Choco Chips"/>
    <d v="2021-04-08T00:00:00"/>
    <n v="630"/>
    <n v="45"/>
    <n v="558.45000000000005"/>
    <n v="71.549999999999955"/>
  </r>
  <r>
    <s v="Kaine Padly"/>
    <x v="3"/>
    <s v="Manuka Honey Choco"/>
    <d v="2021-04-08T00:00:00"/>
    <n v="12642"/>
    <n v="1120"/>
    <n v="7616"/>
    <n v="5026"/>
  </r>
  <r>
    <s v="Rafaelita Blaksland"/>
    <x v="1"/>
    <s v="70% Dark Bites"/>
    <d v="2021-04-08T00:00:00"/>
    <n v="1750"/>
    <n v="125"/>
    <n v="630"/>
    <n v="1120"/>
  </r>
  <r>
    <s v="Kelci Walkden"/>
    <x v="5"/>
    <s v="Almond Choco"/>
    <d v="2021-04-08T00:00:00"/>
    <n v="1344"/>
    <n v="112"/>
    <n v="576.80000000000007"/>
    <n v="767.19999999999993"/>
  </r>
  <r>
    <s v="Barr Faughny"/>
    <x v="5"/>
    <s v="Orange Choco"/>
    <d v="2021-04-08T00:00:00"/>
    <n v="1617"/>
    <n v="147"/>
    <n v="540.96"/>
    <n v="1076.04"/>
  </r>
  <r>
    <s v="Kelci Walkden"/>
    <x v="3"/>
    <s v="Caramel Stuffed Bars"/>
    <d v="2021-04-08T00:00:00"/>
    <n v="91"/>
    <n v="4"/>
    <n v="33.72"/>
    <n v="57.28"/>
  </r>
  <r>
    <s v="Barr Faughny"/>
    <x v="4"/>
    <s v="85% Dark Bars"/>
    <d v="2021-04-08T00:00:00"/>
    <n v="98"/>
    <n v="7"/>
    <n v="73.569999999999993"/>
    <n v="24.430000000000007"/>
  </r>
  <r>
    <s v="Karlen McCaffrey"/>
    <x v="2"/>
    <s v="Manuka Honey Choco"/>
    <d v="2021-04-08T00:00:00"/>
    <n v="4095"/>
    <n v="342"/>
    <n v="2325.6"/>
    <n v="1769.4"/>
  </r>
  <r>
    <s v="Brien Boise"/>
    <x v="4"/>
    <s v="50% Dark Bites"/>
    <d v="2021-04-08T00:00:00"/>
    <n v="8302"/>
    <n v="593"/>
    <n v="4435.6400000000003"/>
    <n v="3866.3599999999997"/>
  </r>
  <r>
    <s v="Rafaelita Blaksland"/>
    <x v="4"/>
    <s v="99% Dark &amp; Pure"/>
    <d v="2021-04-08T00:00:00"/>
    <n v="7854"/>
    <n v="342"/>
    <n v="2643.6600000000003"/>
    <n v="5210.34"/>
  </r>
  <r>
    <s v="Madelene Upcott"/>
    <x v="1"/>
    <s v="Manuka Honey Choco"/>
    <d v="2021-04-08T00:00:00"/>
    <n v="5313"/>
    <n v="443"/>
    <n v="3012.4"/>
    <n v="2300.6"/>
  </r>
  <r>
    <s v="Beverie Moffet"/>
    <x v="5"/>
    <s v="Fruit &amp; Nut Bars"/>
    <d v="2021-04-08T00:00:00"/>
    <n v="6153"/>
    <n v="440"/>
    <n v="2085.6"/>
    <n v="4067.4"/>
  </r>
  <r>
    <s v="Jehu Rudeforth"/>
    <x v="0"/>
    <s v="Baker's Choco Chips"/>
    <d v="2021-04-08T00:00:00"/>
    <n v="1253"/>
    <n v="45"/>
    <n v="558.45000000000005"/>
    <n v="694.55"/>
  </r>
  <r>
    <s v="Gunar Cockshoot"/>
    <x v="3"/>
    <s v="Smooth Sliky Salty"/>
    <d v="2021-04-08T00:00:00"/>
    <n v="8631"/>
    <n v="770"/>
    <n v="2125.1999999999998"/>
    <n v="6505.8"/>
  </r>
  <r>
    <s v="Ches Bonnell"/>
    <x v="5"/>
    <s v="Caramel Stuffed Bars"/>
    <d v="2021-04-08T00:00:00"/>
    <n v="12047"/>
    <n v="700"/>
    <n v="5901"/>
    <n v="6146"/>
  </r>
  <r>
    <s v="Wilone O'Kielt"/>
    <x v="1"/>
    <s v="Organic Choco Syrup"/>
    <d v="2021-04-08T00:00:00"/>
    <n v="294"/>
    <n v="10"/>
    <n v="95.7"/>
    <n v="198.3"/>
  </r>
  <r>
    <s v="Gigi Bohling"/>
    <x v="1"/>
    <s v="Fruit &amp; Nut Bars"/>
    <d v="2021-04-08T00:00:00"/>
    <n v="9464"/>
    <n v="592"/>
    <n v="2806.08"/>
    <n v="6657.92"/>
  </r>
  <r>
    <s v="Dotty Strutley"/>
    <x v="5"/>
    <s v="99% Dark &amp; Pure"/>
    <d v="2021-04-08T00:00:00"/>
    <n v="1078"/>
    <n v="68"/>
    <n v="525.64"/>
    <n v="552.36"/>
  </r>
  <r>
    <s v="Jehu Rudeforth"/>
    <x v="3"/>
    <s v="Spicy Special Slims"/>
    <d v="2021-04-08T00:00:00"/>
    <n v="4200"/>
    <n v="175"/>
    <n v="1438.5"/>
    <n v="2761.5"/>
  </r>
  <r>
    <s v="Marney O'Breen"/>
    <x v="0"/>
    <s v="50% Dark Bites"/>
    <d v="2021-04-09T00:00:00"/>
    <n v="3997"/>
    <n v="250"/>
    <n v="1870"/>
    <n v="2127"/>
  </r>
  <r>
    <s v="Jan Morforth"/>
    <x v="0"/>
    <s v="Caramel Stuffed Bars"/>
    <d v="2021-04-09T00:00:00"/>
    <n v="1575"/>
    <n v="63"/>
    <n v="531.09"/>
    <n v="1043.9099999999999"/>
  </r>
  <r>
    <s v="Gunar Cockshoot"/>
    <x v="3"/>
    <s v="Smooth Sliky Salty"/>
    <d v="2021-04-09T00:00:00"/>
    <n v="6181"/>
    <n v="281"/>
    <n v="775.56"/>
    <n v="5405.4400000000005"/>
  </r>
  <r>
    <s v="Kelci Walkden"/>
    <x v="4"/>
    <s v="After Nines"/>
    <d v="2021-04-09T00:00:00"/>
    <n v="11949"/>
    <n v="1680"/>
    <n v="17186.400000000001"/>
    <n v="-5237.4000000000015"/>
  </r>
  <r>
    <s v="Dennison Crosswaite"/>
    <x v="5"/>
    <s v="Smooth Sliky Salty"/>
    <d v="2021-04-09T00:00:00"/>
    <n v="9086"/>
    <n v="433"/>
    <n v="1195.08"/>
    <n v="7890.92"/>
  </r>
  <r>
    <s v="Kelci Walkden"/>
    <x v="5"/>
    <s v="Organic Choco Syrup"/>
    <d v="2021-04-09T00:00:00"/>
    <n v="1050"/>
    <n v="96"/>
    <n v="918.72"/>
    <n v="131.27999999999997"/>
  </r>
  <r>
    <s v="Dotty Strutley"/>
    <x v="0"/>
    <s v="Peanut Butter Cubes"/>
    <d v="2021-04-09T00:00:00"/>
    <n v="3080"/>
    <n v="134"/>
    <n v="355.09999999999997"/>
    <n v="2724.9"/>
  </r>
  <r>
    <s v="Ches Bonnell"/>
    <x v="3"/>
    <s v="50% Dark Bites"/>
    <d v="2021-04-09T00:00:00"/>
    <n v="399"/>
    <n v="25"/>
    <n v="187"/>
    <n v="212"/>
  </r>
  <r>
    <s v="Kelci Walkden"/>
    <x v="5"/>
    <s v="99% Dark &amp; Pure"/>
    <d v="2021-04-09T00:00:00"/>
    <n v="2016"/>
    <n v="88"/>
    <n v="680.24"/>
    <n v="1335.76"/>
  </r>
  <r>
    <s v="Oby Sorrel"/>
    <x v="0"/>
    <s v="99% Dark &amp; Pure"/>
    <d v="2021-04-09T00:00:00"/>
    <n v="3031"/>
    <n v="145"/>
    <n v="1120.8500000000001"/>
    <n v="1910.1499999999999"/>
  </r>
  <r>
    <s v="Kaine Padly"/>
    <x v="3"/>
    <s v="Baker's Choco Chips"/>
    <d v="2021-04-09T00:00:00"/>
    <n v="2541"/>
    <n v="182"/>
    <n v="2258.62"/>
    <n v="282.38000000000011"/>
  </r>
  <r>
    <s v="Madelene Upcott"/>
    <x v="0"/>
    <s v="99% Dark &amp; Pure"/>
    <d v="2021-04-09T00:00:00"/>
    <n v="5222"/>
    <n v="249"/>
    <n v="1924.7700000000002"/>
    <n v="3297.2299999999996"/>
  </r>
  <r>
    <s v="Kelci Walkden"/>
    <x v="2"/>
    <s v="After Nines"/>
    <d v="2021-04-09T00:00:00"/>
    <n v="1680"/>
    <n v="80"/>
    <n v="818.40000000000009"/>
    <n v="861.59999999999991"/>
  </r>
  <r>
    <s v="Beverie Moffet"/>
    <x v="0"/>
    <s v="85% Dark Bars"/>
    <d v="2021-04-09T00:00:00"/>
    <n v="9282"/>
    <n v="840"/>
    <n v="8828.4"/>
    <n v="453.60000000000036"/>
  </r>
  <r>
    <s v="Marney O'Breen"/>
    <x v="1"/>
    <s v="Caramel Stuffed Bars"/>
    <d v="2021-04-09T00:00:00"/>
    <n v="8554"/>
    <n v="476"/>
    <n v="4012.68"/>
    <n v="4541.32"/>
  </r>
  <r>
    <s v="Camilla Castle"/>
    <x v="2"/>
    <s v="Drinking Coco"/>
    <d v="2021-04-09T00:00:00"/>
    <n v="1036"/>
    <n v="35"/>
    <n v="347.9"/>
    <n v="688.1"/>
  </r>
  <r>
    <s v="Wilone O'Kielt"/>
    <x v="2"/>
    <s v="Mint Chip Choco"/>
    <d v="2021-04-09T00:00:00"/>
    <n v="5250"/>
    <n v="263"/>
    <n v="1504.36"/>
    <n v="3745.6400000000003"/>
  </r>
  <r>
    <s v="Dotty Strutley"/>
    <x v="2"/>
    <s v="Milk Bars"/>
    <d v="2021-04-09T00:00:00"/>
    <n v="3248"/>
    <n v="142"/>
    <n v="746.92"/>
    <n v="2501.08"/>
  </r>
  <r>
    <s v="Van Tuxwell"/>
    <x v="2"/>
    <s v="Baker's Choco Chips"/>
    <d v="2021-04-09T00:00:00"/>
    <n v="8099"/>
    <n v="386"/>
    <n v="4790.26"/>
    <n v="3308.74"/>
  </r>
  <r>
    <s v="Andria Kimpton"/>
    <x v="0"/>
    <s v="Orange Choco"/>
    <d v="2021-04-09T00:00:00"/>
    <n v="4655"/>
    <n v="259"/>
    <n v="953.12"/>
    <n v="3701.88"/>
  </r>
  <r>
    <s v="Roddy Speechley"/>
    <x v="4"/>
    <s v="Smooth Sliky Salty"/>
    <d v="2021-04-09T00:00:00"/>
    <n v="6475"/>
    <n v="405"/>
    <n v="1117.8"/>
    <n v="5357.2"/>
  </r>
  <r>
    <s v="Rafaelita Blaksland"/>
    <x v="4"/>
    <s v="Spicy Special Slims"/>
    <d v="2021-04-09T00:00:00"/>
    <n v="1141"/>
    <n v="52"/>
    <n v="427.44000000000005"/>
    <n v="713.56"/>
  </r>
  <r>
    <s v="Ches Bonnell"/>
    <x v="1"/>
    <s v="Smooth Sliky Salty"/>
    <d v="2021-04-09T00:00:00"/>
    <n v="7112"/>
    <n v="508"/>
    <n v="1402.08"/>
    <n v="5709.92"/>
  </r>
  <r>
    <s v="Dotty Strutley"/>
    <x v="4"/>
    <s v="Milk Bars"/>
    <d v="2021-04-09T00:00:00"/>
    <n v="8092"/>
    <n v="506"/>
    <n v="2661.56"/>
    <n v="5430.4400000000005"/>
  </r>
  <r>
    <s v="Gigi Bohling"/>
    <x v="5"/>
    <s v="Milk Bars"/>
    <d v="2021-04-09T00:00:00"/>
    <n v="2541"/>
    <n v="116"/>
    <n v="610.16"/>
    <n v="1930.8400000000001"/>
  </r>
  <r>
    <s v="Kelci Walkden"/>
    <x v="3"/>
    <s v="White Choc"/>
    <d v="2021-04-12T00:00:00"/>
    <n v="2604"/>
    <n v="186"/>
    <n v="1195.98"/>
    <n v="1408.02"/>
  </r>
  <r>
    <s v="Gunar Cockshoot"/>
    <x v="3"/>
    <s v="Organic Choco Syrup"/>
    <d v="2021-04-12T00:00:00"/>
    <n v="6643"/>
    <n v="665"/>
    <n v="6364.05"/>
    <n v="278.94999999999982"/>
  </r>
  <r>
    <s v="Marney O'Breen"/>
    <x v="5"/>
    <s v="After Nines"/>
    <d v="2021-04-12T00:00:00"/>
    <n v="5628"/>
    <n v="910"/>
    <n v="9309.3000000000011"/>
    <n v="-3681.3000000000011"/>
  </r>
  <r>
    <s v="Oby Sorrel"/>
    <x v="5"/>
    <s v="Baker's Choco Chips"/>
    <d v="2021-04-12T00:00:00"/>
    <n v="1225"/>
    <n v="88"/>
    <n v="1092.08"/>
    <n v="132.92000000000007"/>
  </r>
  <r>
    <s v="Andria Kimpton"/>
    <x v="3"/>
    <s v="99% Dark &amp; Pure"/>
    <d v="2021-04-12T00:00:00"/>
    <n v="6685"/>
    <n v="304"/>
    <n v="2349.92"/>
    <n v="4335.08"/>
  </r>
  <r>
    <s v="Dennison Crosswaite"/>
    <x v="5"/>
    <s v="Choco Coated Almonds"/>
    <d v="2021-04-12T00:00:00"/>
    <n v="1827"/>
    <n v="74"/>
    <n v="245.67999999999998"/>
    <n v="1581.32"/>
  </r>
  <r>
    <s v="Dotty Strutley"/>
    <x v="5"/>
    <s v="Almond Choco"/>
    <d v="2021-04-12T00:00:00"/>
    <n v="1428"/>
    <n v="110"/>
    <n v="566.5"/>
    <n v="861.5"/>
  </r>
  <r>
    <s v="Brien Boise"/>
    <x v="5"/>
    <s v="85% Dark Bars"/>
    <d v="2021-04-12T00:00:00"/>
    <n v="406"/>
    <n v="29"/>
    <n v="304.79000000000002"/>
    <n v="101.20999999999998"/>
  </r>
  <r>
    <s v="Beverie Moffet"/>
    <x v="5"/>
    <s v="Raspberry Choco"/>
    <d v="2021-04-12T00:00:00"/>
    <n v="2338"/>
    <n v="213"/>
    <n v="820.05000000000007"/>
    <n v="1517.9499999999998"/>
  </r>
  <r>
    <s v="Kaine Padly"/>
    <x v="1"/>
    <s v="Orange Choco"/>
    <d v="2021-04-12T00:00:00"/>
    <n v="1435"/>
    <n v="131"/>
    <n v="482.08000000000004"/>
    <n v="952.92"/>
  </r>
  <r>
    <s v="Oby Sorrel"/>
    <x v="5"/>
    <s v="70% Dark Bites"/>
    <d v="2021-04-12T00:00:00"/>
    <n v="105"/>
    <n v="7"/>
    <n v="35.28"/>
    <n v="69.72"/>
  </r>
  <r>
    <s v="Rafaelita Blaksland"/>
    <x v="0"/>
    <s v="Smooth Sliky Salty"/>
    <d v="2021-04-12T00:00:00"/>
    <n v="1589"/>
    <n v="76"/>
    <n v="209.76"/>
    <n v="1379.24"/>
  </r>
  <r>
    <s v="Dotty Strutley"/>
    <x v="3"/>
    <s v="Eclairs"/>
    <d v="2021-04-12T00:00:00"/>
    <n v="1512"/>
    <n v="152"/>
    <n v="959.11999999999989"/>
    <n v="552.88000000000011"/>
  </r>
  <r>
    <s v="Rafaelita Blaksland"/>
    <x v="2"/>
    <s v="Eclairs"/>
    <d v="2021-04-12T00:00:00"/>
    <n v="1561"/>
    <n v="174"/>
    <n v="1097.9399999999998"/>
    <n v="463.06000000000017"/>
  </r>
  <r>
    <s v="Marney O'Breen"/>
    <x v="2"/>
    <s v="85% Dark Bars"/>
    <d v="2021-04-12T00:00:00"/>
    <n v="9611"/>
    <n v="641"/>
    <n v="6736.91"/>
    <n v="2874.09"/>
  </r>
  <r>
    <s v="Oby Sorrel"/>
    <x v="2"/>
    <s v="Choco Coated Almonds"/>
    <d v="2021-04-12T00:00:00"/>
    <n v="10948"/>
    <n v="422"/>
    <n v="1401.04"/>
    <n v="9546.9599999999991"/>
  </r>
  <r>
    <s v="Marney O'Breen"/>
    <x v="2"/>
    <s v="Mint Chip Choco"/>
    <d v="2021-04-12T00:00:00"/>
    <n v="868"/>
    <n v="49"/>
    <n v="280.27999999999997"/>
    <n v="587.72"/>
  </r>
  <r>
    <s v="Kelci Walkden"/>
    <x v="4"/>
    <s v="Milk Bars"/>
    <d v="2021-04-12T00:00:00"/>
    <n v="945"/>
    <n v="73"/>
    <n v="383.97999999999996"/>
    <n v="561.02"/>
  </r>
  <r>
    <s v="Beverie Moffet"/>
    <x v="3"/>
    <s v="Choco Coated Almonds"/>
    <d v="2021-04-12T00:00:00"/>
    <n v="5250"/>
    <n v="219"/>
    <n v="727.07999999999993"/>
    <n v="4522.92"/>
  </r>
  <r>
    <s v="Oby Sorrel"/>
    <x v="1"/>
    <s v="50% Dark Bites"/>
    <d v="2021-04-12T00:00:00"/>
    <n v="2884"/>
    <n v="206"/>
    <n v="1540.88"/>
    <n v="1343.12"/>
  </r>
  <r>
    <s v="Jan Morforth"/>
    <x v="0"/>
    <s v="Baker's Choco Chips"/>
    <d v="2021-04-12T00:00:00"/>
    <n v="1722"/>
    <n v="133"/>
    <n v="1650.53"/>
    <n v="71.470000000000027"/>
  </r>
  <r>
    <s v="Madelene Upcott"/>
    <x v="1"/>
    <s v="85% Dark Bars"/>
    <d v="2021-04-12T00:00:00"/>
    <n v="8309"/>
    <n v="554"/>
    <n v="5822.54"/>
    <n v="2486.46"/>
  </r>
  <r>
    <s v="Curtice Advani"/>
    <x v="5"/>
    <s v="Almond Choco"/>
    <d v="2021-04-12T00:00:00"/>
    <n v="2191"/>
    <n v="157"/>
    <n v="808.55000000000007"/>
    <n v="1382.4499999999998"/>
  </r>
  <r>
    <s v="Andria Kimpton"/>
    <x v="1"/>
    <s v="Baker's Choco Chips"/>
    <d v="2021-04-12T00:00:00"/>
    <n v="5299"/>
    <n v="442"/>
    <n v="5485.22"/>
    <n v="-186.22000000000025"/>
  </r>
  <r>
    <s v="Beverie Moffet"/>
    <x v="1"/>
    <s v="Choco Coated Almonds"/>
    <d v="2021-04-12T00:00:00"/>
    <n v="1043"/>
    <n v="42"/>
    <n v="139.44"/>
    <n v="903.56"/>
  </r>
  <r>
    <s v="Wilone O'Kielt"/>
    <x v="2"/>
    <s v="Spicy Special Slims"/>
    <d v="2021-04-12T00:00:00"/>
    <n v="3717"/>
    <n v="465"/>
    <n v="3822.3"/>
    <n v="-105.30000000000018"/>
  </r>
  <r>
    <s v="Brien Boise"/>
    <x v="4"/>
    <s v="Drinking Coco"/>
    <d v="2021-04-12T00:00:00"/>
    <n v="6818"/>
    <n v="427"/>
    <n v="4244.38"/>
    <n v="2573.62"/>
  </r>
  <r>
    <s v="Gunar Cockshoot"/>
    <x v="4"/>
    <s v="Caramel Stuffed Bars"/>
    <d v="2021-04-12T00:00:00"/>
    <n v="6174"/>
    <n v="229"/>
    <n v="1930.47"/>
    <n v="4243.53"/>
  </r>
  <r>
    <s v="Kelci Walkden"/>
    <x v="1"/>
    <s v="Baker's Choco Chips"/>
    <d v="2021-04-12T00:00:00"/>
    <n v="224"/>
    <n v="16"/>
    <n v="198.56"/>
    <n v="25.439999999999998"/>
  </r>
  <r>
    <s v="Dotty Strutley"/>
    <x v="2"/>
    <s v="After Nines"/>
    <d v="2021-04-12T00:00:00"/>
    <n v="4893"/>
    <n v="699"/>
    <n v="7150.77"/>
    <n v="-2257.7700000000004"/>
  </r>
  <r>
    <s v="Husein Augar"/>
    <x v="1"/>
    <s v="Spicy Special Slims"/>
    <d v="2021-04-12T00:00:00"/>
    <n v="910"/>
    <n v="114"/>
    <n v="937.08"/>
    <n v="-27.080000000000041"/>
  </r>
  <r>
    <s v="Mallorie Waber"/>
    <x v="2"/>
    <s v="Almond Choco"/>
    <d v="2021-04-12T00:00:00"/>
    <n v="10409"/>
    <n v="417"/>
    <n v="2147.5500000000002"/>
    <n v="8261.4500000000007"/>
  </r>
  <r>
    <s v="Gunar Cockshoot"/>
    <x v="1"/>
    <s v="99% Dark &amp; Pure"/>
    <d v="2021-04-12T00:00:00"/>
    <n v="11522"/>
    <n v="461"/>
    <n v="3563.53"/>
    <n v="7958.4699999999993"/>
  </r>
  <r>
    <s v="Brien Boise"/>
    <x v="0"/>
    <s v="Smooth Sliky Salty"/>
    <d v="2021-04-12T00:00:00"/>
    <n v="1358"/>
    <n v="105"/>
    <n v="289.79999999999995"/>
    <n v="1068.2"/>
  </r>
  <r>
    <s v="Andria Kimpton"/>
    <x v="4"/>
    <s v="Raspberry Choco"/>
    <d v="2021-04-12T00:00:00"/>
    <n v="9387"/>
    <n v="587"/>
    <n v="2259.9500000000003"/>
    <n v="7127.0499999999993"/>
  </r>
  <r>
    <s v="Gunar Cockshoot"/>
    <x v="5"/>
    <s v="Eclairs"/>
    <d v="2021-04-12T00:00:00"/>
    <n v="1267"/>
    <n v="51"/>
    <n v="321.81"/>
    <n v="945.19"/>
  </r>
  <r>
    <s v="Andria Kimpton"/>
    <x v="0"/>
    <s v="Almond Choco"/>
    <d v="2021-04-13T00:00:00"/>
    <n v="3164"/>
    <n v="244"/>
    <n v="1256.6000000000001"/>
    <n v="1907.3999999999999"/>
  </r>
  <r>
    <s v="Wilone O'Kielt"/>
    <x v="0"/>
    <s v="Raspberry Choco"/>
    <d v="2021-04-13T00:00:00"/>
    <n v="1274"/>
    <n v="107"/>
    <n v="411.95"/>
    <n v="862.05"/>
  </r>
  <r>
    <s v="Kelci Walkden"/>
    <x v="4"/>
    <s v="Smooth Sliky Salty"/>
    <d v="2021-04-13T00:00:00"/>
    <n v="2660"/>
    <n v="116"/>
    <n v="320.15999999999997"/>
    <n v="2339.84"/>
  </r>
  <r>
    <s v="Ches Bonnell"/>
    <x v="4"/>
    <s v="Baker's Choco Chips"/>
    <d v="2021-04-13T00:00:00"/>
    <n v="4445"/>
    <n v="318"/>
    <n v="3946.38"/>
    <n v="498.61999999999989"/>
  </r>
  <r>
    <s v="Ches Bonnell"/>
    <x v="5"/>
    <s v="Spicy Special Slims"/>
    <d v="2021-04-13T00:00:00"/>
    <n v="581"/>
    <n v="97"/>
    <n v="797.34"/>
    <n v="-216.34000000000003"/>
  </r>
  <r>
    <s v="Husein Augar"/>
    <x v="0"/>
    <s v="Fruit &amp; Nut Bars"/>
    <d v="2021-04-13T00:00:00"/>
    <n v="4473"/>
    <n v="187"/>
    <n v="886.38"/>
    <n v="3586.62"/>
  </r>
  <r>
    <s v="Husein Augar"/>
    <x v="0"/>
    <s v="50% Dark Bites"/>
    <d v="2021-04-13T00:00:00"/>
    <n v="5488"/>
    <n v="392"/>
    <n v="2932.1600000000003"/>
    <n v="2555.8399999999997"/>
  </r>
  <r>
    <s v="Curtice Advani"/>
    <x v="3"/>
    <s v="Eclairs"/>
    <d v="2021-04-13T00:00:00"/>
    <n v="49"/>
    <n v="6"/>
    <n v="37.86"/>
    <n v="11.14"/>
  </r>
  <r>
    <s v="Gigi Bohling"/>
    <x v="3"/>
    <s v="Almond Choco"/>
    <d v="2021-04-13T00:00:00"/>
    <n v="4739"/>
    <n v="365"/>
    <n v="1879.7500000000002"/>
    <n v="2859.25"/>
  </r>
  <r>
    <s v="Gunar Cockshoot"/>
    <x v="0"/>
    <s v="Orange Choco"/>
    <d v="2021-04-13T00:00:00"/>
    <n v="6797"/>
    <n v="618"/>
    <n v="2274.2400000000002"/>
    <n v="4522.76"/>
  </r>
  <r>
    <s v="Jan Morforth"/>
    <x v="5"/>
    <s v="Mint Chip Choco"/>
    <d v="2021-04-13T00:00:00"/>
    <n v="4291"/>
    <n v="239"/>
    <n v="1367.08"/>
    <n v="2923.92"/>
  </r>
  <r>
    <s v="Kaine Padly"/>
    <x v="1"/>
    <s v="Raspberry Choco"/>
    <d v="2021-04-13T00:00:00"/>
    <n v="1568"/>
    <n v="157"/>
    <n v="604.45000000000005"/>
    <n v="963.55"/>
  </r>
  <r>
    <s v="Kaine Padly"/>
    <x v="1"/>
    <s v="Smooth Sliky Salty"/>
    <d v="2021-04-13T00:00:00"/>
    <n v="6923"/>
    <n v="330"/>
    <n v="910.8"/>
    <n v="6012.2"/>
  </r>
  <r>
    <s v="Brien Boise"/>
    <x v="0"/>
    <s v="White Choc"/>
    <d v="2021-04-13T00:00:00"/>
    <n v="8953"/>
    <n v="560"/>
    <n v="3600.7999999999997"/>
    <n v="5352.2000000000007"/>
  </r>
  <r>
    <s v="Beverie Moffet"/>
    <x v="3"/>
    <s v="85% Dark Bars"/>
    <d v="2021-04-13T00:00:00"/>
    <n v="5747"/>
    <n v="384"/>
    <n v="4035.84"/>
    <n v="1711.1599999999999"/>
  </r>
  <r>
    <s v="Marney O'Breen"/>
    <x v="2"/>
    <s v="Choco Coated Almonds"/>
    <d v="2021-04-13T00:00:00"/>
    <n v="2317"/>
    <n v="90"/>
    <n v="298.8"/>
    <n v="2018.2"/>
  </r>
  <r>
    <s v="Gigi Bohling"/>
    <x v="5"/>
    <s v="Peanut Butter Cubes"/>
    <d v="2021-04-13T00:00:00"/>
    <n v="1099"/>
    <n v="48"/>
    <n v="127.19999999999999"/>
    <n v="971.8"/>
  </r>
  <r>
    <s v="Dennison Crosswaite"/>
    <x v="4"/>
    <s v="70% Dark Bites"/>
    <d v="2021-04-13T00:00:00"/>
    <n v="91"/>
    <n v="7"/>
    <n v="35.28"/>
    <n v="55.72"/>
  </r>
  <r>
    <s v="Dotty Strutley"/>
    <x v="1"/>
    <s v="After Nines"/>
    <d v="2021-04-13T00:00:00"/>
    <n v="1848"/>
    <n v="116"/>
    <n v="1186.68"/>
    <n v="661.31999999999994"/>
  </r>
  <r>
    <s v="Madelene Upcott"/>
    <x v="4"/>
    <s v="Orange Choco"/>
    <d v="2021-04-13T00:00:00"/>
    <n v="12831"/>
    <n v="700"/>
    <n v="2576"/>
    <n v="10255"/>
  </r>
  <r>
    <s v="Marney O'Breen"/>
    <x v="5"/>
    <s v="Eclairs"/>
    <d v="2021-04-13T00:00:00"/>
    <n v="1687"/>
    <n v="57"/>
    <n v="359.66999999999996"/>
    <n v="1327.33"/>
  </r>
  <r>
    <s v="Roddy Speechley"/>
    <x v="2"/>
    <s v="99% Dark &amp; Pure"/>
    <d v="2021-04-13T00:00:00"/>
    <n v="2877"/>
    <n v="170"/>
    <n v="1314.1000000000001"/>
    <n v="1562.8999999999999"/>
  </r>
  <r>
    <s v="Jan Morforth"/>
    <x v="5"/>
    <s v="Raspberry Choco"/>
    <d v="2021-04-13T00:00:00"/>
    <n v="7014"/>
    <n v="700"/>
    <n v="2695"/>
    <n v="4319"/>
  </r>
  <r>
    <s v="Barr Faughny"/>
    <x v="2"/>
    <s v="Smooth Sliky Salty"/>
    <d v="2021-04-13T00:00:00"/>
    <n v="5782"/>
    <n v="643"/>
    <n v="1774.6799999999998"/>
    <n v="4007.32"/>
  </r>
  <r>
    <s v="Marney O'Breen"/>
    <x v="1"/>
    <s v="85% Dark Bars"/>
    <d v="2021-04-13T00:00:00"/>
    <n v="5971"/>
    <n v="399"/>
    <n v="4193.49"/>
    <n v="1777.5100000000002"/>
  </r>
  <r>
    <s v="Gigi Bohling"/>
    <x v="4"/>
    <s v="White Choc"/>
    <d v="2021-04-13T00:00:00"/>
    <n v="9261"/>
    <n v="840"/>
    <n v="5401.2"/>
    <n v="3859.8"/>
  </r>
  <r>
    <s v="Karlen McCaffrey"/>
    <x v="0"/>
    <s v="Raspberry Choco"/>
    <d v="2021-04-13T00:00:00"/>
    <n v="1820"/>
    <n v="203"/>
    <n v="781.55000000000007"/>
    <n v="1038.4499999999998"/>
  </r>
  <r>
    <s v="Curtice Advani"/>
    <x v="1"/>
    <s v="Caramel Stuffed Bars"/>
    <d v="2021-04-14T00:00:00"/>
    <n v="8428"/>
    <n v="338"/>
    <n v="2849.3399999999997"/>
    <n v="5578.66"/>
  </r>
  <r>
    <s v="Husein Augar"/>
    <x v="2"/>
    <s v="White Choc"/>
    <d v="2021-04-14T00:00:00"/>
    <n v="42"/>
    <n v="3"/>
    <n v="19.29"/>
    <n v="22.71"/>
  </r>
  <r>
    <s v="Marney O'Breen"/>
    <x v="4"/>
    <s v="Spicy Special Slims"/>
    <d v="2021-04-14T00:00:00"/>
    <n v="4760"/>
    <n v="595"/>
    <n v="4890.9000000000005"/>
    <n v="-130.90000000000055"/>
  </r>
  <r>
    <s v="Dotty Strutley"/>
    <x v="2"/>
    <s v="Smooth Sliky Salty"/>
    <d v="2021-04-14T00:00:00"/>
    <n v="252"/>
    <n v="11"/>
    <n v="30.36"/>
    <n v="221.64"/>
  </r>
  <r>
    <s v="Gunar Cockshoot"/>
    <x v="1"/>
    <s v="Spicy Special Slims"/>
    <d v="2021-04-14T00:00:00"/>
    <n v="1155"/>
    <n v="145"/>
    <n v="1191.9000000000001"/>
    <n v="-36.900000000000091"/>
  </r>
  <r>
    <s v="Marney O'Breen"/>
    <x v="0"/>
    <s v="99% Dark &amp; Pure"/>
    <d v="2021-04-14T00:00:00"/>
    <n v="238"/>
    <n v="11"/>
    <n v="85.03"/>
    <n v="152.97"/>
  </r>
  <r>
    <s v="Gigi Bohling"/>
    <x v="2"/>
    <s v="50% Dark Bites"/>
    <d v="2021-04-14T00:00:00"/>
    <n v="763"/>
    <n v="51"/>
    <n v="381.48"/>
    <n v="381.52"/>
  </r>
  <r>
    <s v="Andria Kimpton"/>
    <x v="2"/>
    <s v="Manuka Honey Choco"/>
    <d v="2021-04-14T00:00:00"/>
    <n v="16366"/>
    <n v="1260"/>
    <n v="8568"/>
    <n v="7798"/>
  </r>
  <r>
    <s v="Kaine Padly"/>
    <x v="0"/>
    <s v="Drinking Coco"/>
    <d v="2021-04-14T00:00:00"/>
    <n v="742"/>
    <n v="42"/>
    <n v="417.47999999999996"/>
    <n v="324.52000000000004"/>
  </r>
  <r>
    <s v="Kelci Walkden"/>
    <x v="5"/>
    <s v="Manuka Honey Choco"/>
    <d v="2021-04-14T00:00:00"/>
    <n v="728"/>
    <n v="61"/>
    <n v="414.8"/>
    <n v="313.2"/>
  </r>
  <r>
    <s v="Dotty Strutley"/>
    <x v="0"/>
    <s v="Milk Bars"/>
    <d v="2021-04-14T00:00:00"/>
    <n v="9380"/>
    <n v="670"/>
    <n v="3524.2"/>
    <n v="5855.8"/>
  </r>
  <r>
    <s v="Dennison Crosswaite"/>
    <x v="0"/>
    <s v="Spicy Special Slims"/>
    <d v="2021-04-14T00:00:00"/>
    <n v="14588"/>
    <n v="2100"/>
    <n v="17262"/>
    <n v="-2674"/>
  </r>
  <r>
    <s v="Beverie Moffet"/>
    <x v="4"/>
    <s v="Caramel Stuffed Bars"/>
    <d v="2021-04-14T00:00:00"/>
    <n v="7448"/>
    <n v="276"/>
    <n v="2326.6799999999998"/>
    <n v="5121.32"/>
  </r>
  <r>
    <s v="Gunar Cockshoot"/>
    <x v="5"/>
    <s v="85% Dark Bars"/>
    <d v="2021-04-14T00:00:00"/>
    <n v="5222"/>
    <n v="373"/>
    <n v="3920.23"/>
    <n v="1301.77"/>
  </r>
  <r>
    <s v="Brien Boise"/>
    <x v="5"/>
    <s v="Eclairs"/>
    <d v="2021-04-14T00:00:00"/>
    <n v="4627"/>
    <n v="579"/>
    <n v="3653.49"/>
    <n v="973.51000000000022"/>
  </r>
  <r>
    <s v="Dennison Crosswaite"/>
    <x v="1"/>
    <s v="Raspberry Choco"/>
    <d v="2021-04-14T00:00:00"/>
    <n v="2982"/>
    <n v="299"/>
    <n v="1151.1500000000001"/>
    <n v="1830.85"/>
  </r>
  <r>
    <s v="Jan Morforth"/>
    <x v="1"/>
    <s v="Smooth Sliky Salty"/>
    <d v="2021-04-14T00:00:00"/>
    <n v="6902"/>
    <n v="301"/>
    <n v="830.76"/>
    <n v="6071.24"/>
  </r>
  <r>
    <s v="Wilone O'Kielt"/>
    <x v="5"/>
    <s v="Orange Choco"/>
    <d v="2021-04-14T00:00:00"/>
    <n v="721"/>
    <n v="61"/>
    <n v="224.48000000000002"/>
    <n v="496.52"/>
  </r>
  <r>
    <s v="Rafaelita Blaksland"/>
    <x v="0"/>
    <s v="Fruit &amp; Nut Bars"/>
    <d v="2021-04-14T00:00:00"/>
    <n v="3829"/>
    <n v="167"/>
    <n v="791.58"/>
    <n v="3037.42"/>
  </r>
  <r>
    <s v="Andria Kimpton"/>
    <x v="3"/>
    <s v="Spicy Special Slims"/>
    <d v="2021-04-14T00:00:00"/>
    <n v="3794"/>
    <n v="475"/>
    <n v="3904.5000000000005"/>
    <n v="-110.50000000000045"/>
  </r>
  <r>
    <s v="Kelci Walkden"/>
    <x v="0"/>
    <s v="White Choc"/>
    <d v="2021-04-14T00:00:00"/>
    <n v="6615"/>
    <n v="441"/>
    <n v="2835.6299999999997"/>
    <n v="3779.3700000000003"/>
  </r>
  <r>
    <s v="Jan Morforth"/>
    <x v="1"/>
    <s v="Spicy Special Slims"/>
    <d v="2021-04-14T00:00:00"/>
    <n v="448"/>
    <n v="64"/>
    <n v="526.08000000000004"/>
    <n v="-78.080000000000041"/>
  </r>
  <r>
    <s v="Andria Kimpton"/>
    <x v="4"/>
    <s v="Milk Bars"/>
    <d v="2021-04-14T00:00:00"/>
    <n v="4872"/>
    <n v="375"/>
    <n v="1972.5"/>
    <n v="2899.5"/>
  </r>
  <r>
    <s v="Dennison Crosswaite"/>
    <x v="1"/>
    <s v="Eclairs"/>
    <d v="2021-04-14T00:00:00"/>
    <n v="4431"/>
    <n v="554"/>
    <n v="3495.74"/>
    <n v="935.26000000000022"/>
  </r>
  <r>
    <s v="Dennison Crosswaite"/>
    <x v="0"/>
    <s v="Caramel Stuffed Bars"/>
    <d v="2021-04-14T00:00:00"/>
    <n v="1764"/>
    <n v="71"/>
    <n v="598.53"/>
    <n v="1165.47"/>
  </r>
  <r>
    <s v="Husein Augar"/>
    <x v="1"/>
    <s v="Orange Choco"/>
    <d v="2021-04-14T00:00:00"/>
    <n v="6671"/>
    <n v="417"/>
    <n v="1534.5600000000002"/>
    <n v="5136.4399999999996"/>
  </r>
  <r>
    <s v="Wilone O'Kielt"/>
    <x v="2"/>
    <s v="Manuka Honey Choco"/>
    <d v="2021-04-14T00:00:00"/>
    <n v="18585"/>
    <n v="1190"/>
    <n v="8092"/>
    <n v="10493"/>
  </r>
  <r>
    <s v="Van Tuxwell"/>
    <x v="4"/>
    <s v="Eclairs"/>
    <d v="2021-04-14T00:00:00"/>
    <n v="5887"/>
    <n v="219"/>
    <n v="1381.8899999999999"/>
    <n v="4505.1100000000006"/>
  </r>
  <r>
    <s v="Beverie Moffet"/>
    <x v="4"/>
    <s v="Fruit &amp; Nut Bars"/>
    <d v="2021-04-14T00:00:00"/>
    <n v="2828"/>
    <n v="149"/>
    <n v="706.26"/>
    <n v="2121.7399999999998"/>
  </r>
  <r>
    <s v="Roddy Speechley"/>
    <x v="2"/>
    <s v="Smooth Sliky Salty"/>
    <d v="2021-04-14T00:00:00"/>
    <n v="7161"/>
    <n v="551"/>
    <n v="1520.76"/>
    <n v="5640.24"/>
  </r>
  <r>
    <s v="Van Tuxwell"/>
    <x v="5"/>
    <s v="Baker's Choco Chips"/>
    <d v="2021-04-14T00:00:00"/>
    <n v="7602"/>
    <n v="263"/>
    <n v="3263.83"/>
    <n v="4338.17"/>
  </r>
  <r>
    <s v="Gigi Bohling"/>
    <x v="2"/>
    <s v="Manuka Honey Choco"/>
    <d v="2021-04-14T00:00:00"/>
    <n v="10430"/>
    <n v="770"/>
    <n v="5236"/>
    <n v="5194"/>
  </r>
  <r>
    <s v="Oby Sorrel"/>
    <x v="4"/>
    <s v="Raspberry Choco"/>
    <d v="2021-04-14T00:00:00"/>
    <n v="1302"/>
    <n v="77"/>
    <n v="296.45"/>
    <n v="1005.55"/>
  </r>
  <r>
    <s v="Dotty Strutley"/>
    <x v="3"/>
    <s v="White Choc"/>
    <d v="2021-04-14T00:00:00"/>
    <n v="8001"/>
    <n v="667"/>
    <n v="4288.8099999999995"/>
    <n v="3712.1900000000005"/>
  </r>
  <r>
    <s v="Brien Boise"/>
    <x v="2"/>
    <s v="50% Dark Bites"/>
    <d v="2021-04-14T00:00:00"/>
    <n v="4585"/>
    <n v="192"/>
    <n v="1436.16"/>
    <n v="3148.84"/>
  </r>
  <r>
    <s v="Beverie Moffet"/>
    <x v="4"/>
    <s v="Drinking Coco"/>
    <d v="2021-04-14T00:00:00"/>
    <n v="973"/>
    <n v="30"/>
    <n v="298.2"/>
    <n v="674.8"/>
  </r>
  <r>
    <s v="Karlen McCaffrey"/>
    <x v="5"/>
    <s v="70% Dark Bites"/>
    <d v="2021-04-14T00:00:00"/>
    <n v="2723"/>
    <n v="83"/>
    <n v="418.32"/>
    <n v="2304.6799999999998"/>
  </r>
  <r>
    <s v="Kelci Walkden"/>
    <x v="3"/>
    <s v="99% Dark &amp; Pure"/>
    <d v="2021-04-14T00:00:00"/>
    <n v="9527"/>
    <n v="561"/>
    <n v="4336.5300000000007"/>
    <n v="5190.4699999999993"/>
  </r>
  <r>
    <s v="Gigi Bohling"/>
    <x v="3"/>
    <s v="Manuka Honey Choco"/>
    <d v="2021-04-14T00:00:00"/>
    <n v="5789"/>
    <n v="264"/>
    <n v="1795.2"/>
    <n v="3993.8"/>
  </r>
  <r>
    <s v="Camilla Castle"/>
    <x v="1"/>
    <s v="Almond Choco"/>
    <d v="2021-04-14T00:00:00"/>
    <n v="2716"/>
    <n v="105"/>
    <n v="540.75"/>
    <n v="2175.25"/>
  </r>
  <r>
    <s v="Dennison Crosswaite"/>
    <x v="0"/>
    <s v="Fruit &amp; Nut Bars"/>
    <d v="2021-04-14T00:00:00"/>
    <n v="11935"/>
    <n v="840"/>
    <n v="3981.6000000000004"/>
    <n v="7953.4"/>
  </r>
  <r>
    <s v="Marney O'Breen"/>
    <x v="1"/>
    <s v="Spicy Special Slims"/>
    <d v="2021-04-15T00:00:00"/>
    <n v="812"/>
    <n v="116"/>
    <n v="953.5200000000001"/>
    <n v="-141.5200000000001"/>
  </r>
  <r>
    <s v="Jan Morforth"/>
    <x v="4"/>
    <s v="Drinking Coco"/>
    <d v="2021-04-15T00:00:00"/>
    <n v="10521"/>
    <n v="658"/>
    <n v="6540.5199999999995"/>
    <n v="3980.4800000000005"/>
  </r>
  <r>
    <s v="Kelci Walkden"/>
    <x v="5"/>
    <s v="Drinking Coco"/>
    <d v="2021-04-15T00:00:00"/>
    <n v="2387"/>
    <n v="133"/>
    <n v="1322.02"/>
    <n v="1064.98"/>
  </r>
  <r>
    <s v="Gunar Cockshoot"/>
    <x v="1"/>
    <s v="Orange Choco"/>
    <d v="2021-04-15T00:00:00"/>
    <n v="8113"/>
    <n v="625"/>
    <n v="2300"/>
    <n v="5813"/>
  </r>
  <r>
    <s v="Jan Morforth"/>
    <x v="3"/>
    <s v="After Nines"/>
    <d v="2021-04-15T00:00:00"/>
    <n v="5586"/>
    <n v="910"/>
    <n v="9309.3000000000011"/>
    <n v="-3723.3000000000011"/>
  </r>
  <r>
    <s v="Rafaelita Blaksland"/>
    <x v="1"/>
    <s v="Fruit &amp; Nut Bars"/>
    <d v="2021-04-15T00:00:00"/>
    <n v="1239"/>
    <n v="52"/>
    <n v="246.48000000000002"/>
    <n v="992.52"/>
  </r>
  <r>
    <s v="Madelene Upcott"/>
    <x v="1"/>
    <s v="Orange Choco"/>
    <d v="2021-04-15T00:00:00"/>
    <n v="3108"/>
    <n v="240"/>
    <n v="883.2"/>
    <n v="2224.8000000000002"/>
  </r>
  <r>
    <s v="Barr Faughny"/>
    <x v="2"/>
    <s v="85% Dark Bars"/>
    <d v="2021-04-15T00:00:00"/>
    <n v="784"/>
    <n v="49"/>
    <n v="514.99"/>
    <n v="269.01"/>
  </r>
  <r>
    <s v="Gigi Bohling"/>
    <x v="1"/>
    <s v="99% Dark &amp; Pure"/>
    <d v="2021-04-15T00:00:00"/>
    <n v="8645"/>
    <n v="376"/>
    <n v="2906.48"/>
    <n v="5738.52"/>
  </r>
  <r>
    <s v="Madelene Upcott"/>
    <x v="2"/>
    <s v="Spicy Special Slims"/>
    <d v="2021-04-15T00:00:00"/>
    <n v="2254"/>
    <n v="282"/>
    <n v="2318.04"/>
    <n v="-64.039999999999964"/>
  </r>
  <r>
    <s v="Dotty Strutley"/>
    <x v="3"/>
    <s v="Raspberry Choco"/>
    <d v="2021-04-15T00:00:00"/>
    <n v="1246"/>
    <n v="125"/>
    <n v="481.25"/>
    <n v="764.75"/>
  </r>
  <r>
    <s v="Kaine Padly"/>
    <x v="2"/>
    <s v="Organic Choco Syrup"/>
    <d v="2021-04-15T00:00:00"/>
    <n v="1071"/>
    <n v="119"/>
    <n v="1138.83"/>
    <n v="-67.829999999999927"/>
  </r>
  <r>
    <s v="Barr Faughny"/>
    <x v="3"/>
    <s v="After Nines"/>
    <d v="2021-04-15T00:00:00"/>
    <n v="2023"/>
    <n v="253"/>
    <n v="2588.19"/>
    <n v="-565.19000000000005"/>
  </r>
  <r>
    <s v="Husein Augar"/>
    <x v="0"/>
    <s v="70% Dark Bites"/>
    <d v="2021-04-15T00:00:00"/>
    <n v="7462"/>
    <n v="533"/>
    <n v="2686.32"/>
    <n v="4775.68"/>
  </r>
  <r>
    <s v="Dotty Strutley"/>
    <x v="1"/>
    <s v="Peanut Butter Cubes"/>
    <d v="2021-04-15T00:00:00"/>
    <n v="3087"/>
    <n v="129"/>
    <n v="341.84999999999997"/>
    <n v="2745.15"/>
  </r>
  <r>
    <s v="Curtice Advani"/>
    <x v="0"/>
    <s v="Milk Bars"/>
    <d v="2021-04-15T00:00:00"/>
    <n v="679"/>
    <n v="46"/>
    <n v="241.95999999999998"/>
    <n v="437.04"/>
  </r>
  <r>
    <s v="Ches Bonnell"/>
    <x v="3"/>
    <s v="After Nines"/>
    <d v="2021-04-15T00:00:00"/>
    <n v="5285"/>
    <n v="770"/>
    <n v="7877.1"/>
    <n v="-2592.1000000000004"/>
  </r>
  <r>
    <s v="Jan Morforth"/>
    <x v="2"/>
    <s v="Mint Chip Choco"/>
    <d v="2021-04-15T00:00:00"/>
    <n v="98"/>
    <n v="6"/>
    <n v="34.32"/>
    <n v="63.68"/>
  </r>
  <r>
    <s v="Karlen McCaffrey"/>
    <x v="2"/>
    <s v="Orange Choco"/>
    <d v="2021-04-15T00:00:00"/>
    <n v="6363"/>
    <n v="579"/>
    <n v="2130.7200000000003"/>
    <n v="4232.28"/>
  </r>
  <r>
    <s v="Andria Kimpton"/>
    <x v="2"/>
    <s v="Spicy Special Slims"/>
    <d v="2021-04-15T00:00:00"/>
    <n v="3885"/>
    <n v="648"/>
    <n v="5326.56"/>
    <n v="-1441.5600000000004"/>
  </r>
  <r>
    <s v="Oby Sorrel"/>
    <x v="3"/>
    <s v="70% Dark Bites"/>
    <d v="2021-04-15T00:00:00"/>
    <n v="1995"/>
    <n v="133"/>
    <n v="670.32"/>
    <n v="1324.6799999999998"/>
  </r>
  <r>
    <s v="Beverie Moffet"/>
    <x v="0"/>
    <s v="After Nines"/>
    <d v="2021-04-15T00:00:00"/>
    <n v="6069"/>
    <n v="840"/>
    <n v="8593.2000000000007"/>
    <n v="-2524.2000000000007"/>
  </r>
  <r>
    <s v="Madelene Upcott"/>
    <x v="1"/>
    <s v="Choco Coated Almonds"/>
    <d v="2021-04-15T00:00:00"/>
    <n v="1337"/>
    <n v="54"/>
    <n v="179.28"/>
    <n v="1157.72"/>
  </r>
  <r>
    <s v="Madelene Upcott"/>
    <x v="3"/>
    <s v="Manuka Honey Choco"/>
    <d v="2021-04-15T00:00:00"/>
    <n v="1316"/>
    <n v="120"/>
    <n v="816"/>
    <n v="500"/>
  </r>
  <r>
    <s v="Andria Kimpton"/>
    <x v="3"/>
    <s v="Mint Chip Choco"/>
    <d v="2021-04-15T00:00:00"/>
    <n v="1554"/>
    <n v="87"/>
    <n v="497.64"/>
    <n v="1056.3600000000001"/>
  </r>
  <r>
    <s v="Kelci Walkden"/>
    <x v="5"/>
    <s v="Baker's Choco Chips"/>
    <d v="2021-04-15T00:00:00"/>
    <n v="4277"/>
    <n v="357"/>
    <n v="4430.37"/>
    <n v="-153.36999999999989"/>
  </r>
  <r>
    <s v="Ches Bonnell"/>
    <x v="5"/>
    <s v="Raspberry Choco"/>
    <d v="2021-04-15T00:00:00"/>
    <n v="1498"/>
    <n v="150"/>
    <n v="577.5"/>
    <n v="920.5"/>
  </r>
  <r>
    <s v="Dotty Strutley"/>
    <x v="5"/>
    <s v="Organic Choco Syrup"/>
    <d v="2021-04-15T00:00:00"/>
    <n v="3241"/>
    <n v="361"/>
    <n v="3454.77"/>
    <n v="-213.76999999999998"/>
  </r>
  <r>
    <s v="Ches Bonnell"/>
    <x v="3"/>
    <s v="Orange Choco"/>
    <d v="2021-04-15T00:00:00"/>
    <n v="1106"/>
    <n v="86"/>
    <n v="316.48"/>
    <n v="789.52"/>
  </r>
  <r>
    <s v="Dotty Strutley"/>
    <x v="2"/>
    <s v="Mint Chip Choco"/>
    <d v="2021-04-15T00:00:00"/>
    <n v="1498"/>
    <n v="84"/>
    <n v="480.47999999999996"/>
    <n v="1017.52"/>
  </r>
  <r>
    <s v="Gigi Bohling"/>
    <x v="1"/>
    <s v="Caramel Stuffed Bars"/>
    <d v="2021-04-15T00:00:00"/>
    <n v="4543"/>
    <n v="182"/>
    <n v="1534.26"/>
    <n v="3008.74"/>
  </r>
  <r>
    <s v="Brien Boise"/>
    <x v="0"/>
    <s v="Manuka Honey Choco"/>
    <d v="2021-04-15T00:00:00"/>
    <n v="9058"/>
    <n v="647"/>
    <n v="4399.5999999999995"/>
    <n v="4658.4000000000005"/>
  </r>
  <r>
    <s v="Roddy Speechley"/>
    <x v="4"/>
    <s v="Raspberry Choco"/>
    <d v="2021-04-15T00:00:00"/>
    <n v="476"/>
    <n v="30"/>
    <n v="115.5"/>
    <n v="360.5"/>
  </r>
  <r>
    <s v="Wilone O'Kielt"/>
    <x v="5"/>
    <s v="Caramel Stuffed Bars"/>
    <d v="2021-04-15T00:00:00"/>
    <n v="6916"/>
    <n v="301"/>
    <n v="2537.4299999999998"/>
    <n v="4378.57"/>
  </r>
  <r>
    <s v="Wilone O'Kielt"/>
    <x v="3"/>
    <s v="Baker's Choco Chips"/>
    <d v="2021-04-15T00:00:00"/>
    <n v="3997"/>
    <n v="160"/>
    <n v="1985.6"/>
    <n v="2011.4"/>
  </r>
  <r>
    <s v="Dennison Crosswaite"/>
    <x v="2"/>
    <s v="Choco Coated Almonds"/>
    <d v="2021-04-15T00:00:00"/>
    <n v="6713"/>
    <n v="210"/>
    <n v="697.19999999999993"/>
    <n v="6015.8"/>
  </r>
  <r>
    <s v="Karlen McCaffrey"/>
    <x v="1"/>
    <s v="Choco Coated Almonds"/>
    <d v="2021-04-16T00:00:00"/>
    <n v="1876"/>
    <n v="79"/>
    <n v="262.27999999999997"/>
    <n v="1613.72"/>
  </r>
  <r>
    <s v="Gigi Bohling"/>
    <x v="5"/>
    <s v="Smooth Sliky Salty"/>
    <d v="2021-04-16T00:00:00"/>
    <n v="1687"/>
    <n v="74"/>
    <n v="204.23999999999998"/>
    <n v="1482.76"/>
  </r>
  <r>
    <s v="Dennison Crosswaite"/>
    <x v="2"/>
    <s v="Spicy Special Slims"/>
    <d v="2021-04-16T00:00:00"/>
    <n v="175"/>
    <n v="25"/>
    <n v="205.50000000000003"/>
    <n v="-30.500000000000028"/>
  </r>
  <r>
    <s v="Andria Kimpton"/>
    <x v="5"/>
    <s v="Caramel Stuffed Bars"/>
    <d v="2021-04-16T00:00:00"/>
    <n v="2478"/>
    <n v="100"/>
    <n v="843"/>
    <n v="1635"/>
  </r>
  <r>
    <s v="Jan Morforth"/>
    <x v="2"/>
    <s v="Eclairs"/>
    <d v="2021-04-16T00:00:00"/>
    <n v="728"/>
    <n v="73"/>
    <n v="460.63"/>
    <n v="267.37"/>
  </r>
  <r>
    <s v="Barr Faughny"/>
    <x v="4"/>
    <s v="Baker's Choco Chips"/>
    <d v="2021-04-16T00:00:00"/>
    <n v="11151"/>
    <n v="910"/>
    <n v="11293.1"/>
    <n v="-142.10000000000036"/>
  </r>
  <r>
    <s v="Kaine Padly"/>
    <x v="0"/>
    <s v="Organic Choco Syrup"/>
    <d v="2021-04-16T00:00:00"/>
    <n v="3164"/>
    <n v="352"/>
    <n v="3368.6400000000003"/>
    <n v="-204.64000000000033"/>
  </r>
  <r>
    <s v="Kelci Walkden"/>
    <x v="5"/>
    <s v="Mint Chip Choco"/>
    <d v="2021-04-16T00:00:00"/>
    <n v="5292"/>
    <n v="279"/>
    <n v="1595.8799999999999"/>
    <n v="3696.12"/>
  </r>
  <r>
    <s v="Brien Boise"/>
    <x v="2"/>
    <s v="Spicy Special Slims"/>
    <d v="2021-04-16T00:00:00"/>
    <n v="2730"/>
    <n v="455"/>
    <n v="3740.1000000000004"/>
    <n v="-1010.1000000000004"/>
  </r>
  <r>
    <s v="Gunar Cockshoot"/>
    <x v="2"/>
    <s v="Almond Choco"/>
    <d v="2021-04-16T00:00:00"/>
    <n v="4886"/>
    <n v="376"/>
    <n v="1936.4"/>
    <n v="2949.6"/>
  </r>
  <r>
    <s v="Dotty Strutley"/>
    <x v="4"/>
    <s v="Milk Bars"/>
    <d v="2021-04-16T00:00:00"/>
    <n v="5551"/>
    <n v="397"/>
    <n v="2088.2199999999998"/>
    <n v="3462.78"/>
  </r>
  <r>
    <s v="Madelene Upcott"/>
    <x v="1"/>
    <s v="50% Dark Bites"/>
    <d v="2021-04-16T00:00:00"/>
    <n v="7385"/>
    <n v="462"/>
    <n v="3455.76"/>
    <n v="3929.24"/>
  </r>
  <r>
    <s v="Dennison Crosswaite"/>
    <x v="4"/>
    <s v="Smooth Sliky Salty"/>
    <d v="2021-04-16T00:00:00"/>
    <n v="5908"/>
    <n v="257"/>
    <n v="709.31999999999994"/>
    <n v="5198.68"/>
  </r>
  <r>
    <s v="Kaine Padly"/>
    <x v="1"/>
    <s v="Choco Coated Almonds"/>
    <d v="2021-04-16T00:00:00"/>
    <n v="252"/>
    <n v="10"/>
    <n v="33.199999999999996"/>
    <n v="218.8"/>
  </r>
  <r>
    <s v="Husein Augar"/>
    <x v="4"/>
    <s v="Raspberry Choco"/>
    <d v="2021-04-16T00:00:00"/>
    <n v="770"/>
    <n v="77"/>
    <n v="296.45"/>
    <n v="473.55"/>
  </r>
  <r>
    <s v="Brien Boise"/>
    <x v="0"/>
    <s v="Smooth Sliky Salty"/>
    <d v="2021-04-16T00:00:00"/>
    <n v="903"/>
    <n v="42"/>
    <n v="115.91999999999999"/>
    <n v="787.08"/>
  </r>
  <r>
    <s v="Ches Bonnell"/>
    <x v="0"/>
    <s v="70% Dark Bites"/>
    <d v="2021-04-16T00:00:00"/>
    <n v="1050"/>
    <n v="32"/>
    <n v="161.28"/>
    <n v="888.72"/>
  </r>
  <r>
    <s v="Curtice Advani"/>
    <x v="5"/>
    <s v="After Nines"/>
    <d v="2021-04-16T00:00:00"/>
    <n v="8995"/>
    <n v="409"/>
    <n v="4184.0700000000006"/>
    <n v="4810.9299999999994"/>
  </r>
  <r>
    <s v="Dotty Strutley"/>
    <x v="5"/>
    <s v="Orange Choco"/>
    <d v="2021-04-16T00:00:00"/>
    <n v="3360"/>
    <n v="280"/>
    <n v="1030.4000000000001"/>
    <n v="2329.6"/>
  </r>
  <r>
    <s v="Van Tuxwell"/>
    <x v="1"/>
    <s v="Caramel Stuffed Bars"/>
    <d v="2021-04-16T00:00:00"/>
    <n v="7770"/>
    <n v="389"/>
    <n v="3279.27"/>
    <n v="4490.7299999999996"/>
  </r>
  <r>
    <s v="Oby Sorrel"/>
    <x v="0"/>
    <s v="Raspberry Choco"/>
    <d v="2021-04-16T00:00:00"/>
    <n v="1162"/>
    <n v="73"/>
    <n v="281.05"/>
    <n v="880.95"/>
  </r>
  <r>
    <s v="Gigi Bohling"/>
    <x v="4"/>
    <s v="Organic Choco Syrup"/>
    <d v="2021-04-19T00:00:00"/>
    <n v="11347"/>
    <n v="1260"/>
    <n v="12058.2"/>
    <n v="-711.20000000000073"/>
  </r>
  <r>
    <s v="Marney O'Breen"/>
    <x v="5"/>
    <s v="Almond Choco"/>
    <d v="2021-04-19T00:00:00"/>
    <n v="7217"/>
    <n v="556"/>
    <n v="2863.4"/>
    <n v="4353.6000000000004"/>
  </r>
  <r>
    <s v="Husein Augar"/>
    <x v="2"/>
    <s v="Manuka Honey Choco"/>
    <d v="2021-04-19T00:00:00"/>
    <n v="2737"/>
    <n v="211"/>
    <n v="1434.8"/>
    <n v="1302.2"/>
  </r>
  <r>
    <s v="Rafaelita Blaksland"/>
    <x v="3"/>
    <s v="70% Dark Bites"/>
    <d v="2021-04-19T00:00:00"/>
    <n v="4991"/>
    <n v="333"/>
    <n v="1678.32"/>
    <n v="3312.6800000000003"/>
  </r>
  <r>
    <s v="Wilone O'Kielt"/>
    <x v="4"/>
    <s v="Organic Choco Syrup"/>
    <d v="2021-04-19T00:00:00"/>
    <n v="1589"/>
    <n v="145"/>
    <n v="1387.65"/>
    <n v="201.34999999999991"/>
  </r>
  <r>
    <s v="Oby Sorrel"/>
    <x v="2"/>
    <s v="Spicy Special Slims"/>
    <d v="2021-04-19T00:00:00"/>
    <n v="1232"/>
    <n v="206"/>
    <n v="1693.3200000000002"/>
    <n v="-461.32000000000016"/>
  </r>
  <r>
    <s v="Karlen McCaffrey"/>
    <x v="0"/>
    <s v="Caramel Stuffed Bars"/>
    <d v="2021-04-19T00:00:00"/>
    <n v="2765"/>
    <n v="103"/>
    <n v="868.29"/>
    <n v="1896.71"/>
  </r>
  <r>
    <s v="Karlen McCaffrey"/>
    <x v="5"/>
    <s v="White Choc"/>
    <d v="2021-04-19T00:00:00"/>
    <n v="1736"/>
    <n v="116"/>
    <n v="745.88"/>
    <n v="990.12"/>
  </r>
  <r>
    <s v="Husein Augar"/>
    <x v="0"/>
    <s v="85% Dark Bars"/>
    <d v="2021-04-19T00:00:00"/>
    <n v="364"/>
    <n v="25"/>
    <n v="262.75"/>
    <n v="101.25"/>
  </r>
  <r>
    <s v="Beverie Moffet"/>
    <x v="5"/>
    <s v="Smooth Sliky Salty"/>
    <d v="2021-04-19T00:00:00"/>
    <n v="3899"/>
    <n v="186"/>
    <n v="513.36"/>
    <n v="3385.64"/>
  </r>
  <r>
    <s v="Brien Boise"/>
    <x v="4"/>
    <s v="Smooth Sliky Salty"/>
    <d v="2021-04-19T00:00:00"/>
    <n v="3115"/>
    <n v="142"/>
    <n v="391.91999999999996"/>
    <n v="2723.08"/>
  </r>
  <r>
    <s v="Beverie Moffet"/>
    <x v="4"/>
    <s v="70% Dark Bites"/>
    <d v="2021-04-19T00:00:00"/>
    <n v="105"/>
    <n v="8"/>
    <n v="40.32"/>
    <n v="64.680000000000007"/>
  </r>
  <r>
    <s v="Husein Augar"/>
    <x v="0"/>
    <s v="Spicy Special Slims"/>
    <d v="2021-04-19T00:00:00"/>
    <n v="6692"/>
    <n v="1120"/>
    <n v="9206.4000000000015"/>
    <n v="-2514.4000000000015"/>
  </r>
  <r>
    <s v="Brien Boise"/>
    <x v="3"/>
    <s v="Choco Coated Almonds"/>
    <d v="2021-04-19T00:00:00"/>
    <n v="3983"/>
    <n v="160"/>
    <n v="531.19999999999993"/>
    <n v="3451.8"/>
  </r>
  <r>
    <s v="Barr Faughny"/>
    <x v="2"/>
    <s v="Mint Chip Choco"/>
    <d v="2021-04-19T00:00:00"/>
    <n v="2401"/>
    <n v="134"/>
    <n v="766.48"/>
    <n v="1634.52"/>
  </r>
  <r>
    <s v="Karlen McCaffrey"/>
    <x v="2"/>
    <s v="99% Dark &amp; Pure"/>
    <d v="2021-04-19T00:00:00"/>
    <n v="8204"/>
    <n v="513"/>
    <n v="3965.4900000000002"/>
    <n v="4238.51"/>
  </r>
  <r>
    <s v="Madelene Upcott"/>
    <x v="5"/>
    <s v="Manuka Honey Choco"/>
    <d v="2021-04-19T00:00:00"/>
    <n v="2156"/>
    <n v="135"/>
    <n v="918"/>
    <n v="1238"/>
  </r>
  <r>
    <s v="Madelene Upcott"/>
    <x v="2"/>
    <s v="Organic Choco Syrup"/>
    <d v="2021-04-20T00:00:00"/>
    <n v="4298"/>
    <n v="430"/>
    <n v="4115.1000000000004"/>
    <n v="182.89999999999964"/>
  </r>
  <r>
    <s v="Husein Augar"/>
    <x v="0"/>
    <s v="White Choc"/>
    <d v="2021-04-20T00:00:00"/>
    <n v="13839"/>
    <n v="980"/>
    <n v="6301.4"/>
    <n v="7537.6"/>
  </r>
  <r>
    <s v="Beverie Moffet"/>
    <x v="5"/>
    <s v="Caramel Stuffed Bars"/>
    <d v="2021-04-20T00:00:00"/>
    <n v="1414"/>
    <n v="53"/>
    <n v="446.78999999999996"/>
    <n v="967.21"/>
  </r>
  <r>
    <s v="Kelci Walkden"/>
    <x v="2"/>
    <s v="Milk Bars"/>
    <d v="2021-04-20T00:00:00"/>
    <n v="182"/>
    <n v="13"/>
    <n v="68.38"/>
    <n v="113.62"/>
  </r>
  <r>
    <s v="Beverie Moffet"/>
    <x v="1"/>
    <s v="Drinking Coco"/>
    <d v="2021-04-20T00:00:00"/>
    <n v="9457"/>
    <n v="557"/>
    <n v="5536.58"/>
    <n v="3920.42"/>
  </r>
  <r>
    <s v="Kaine Padly"/>
    <x v="2"/>
    <s v="99% Dark &amp; Pure"/>
    <d v="2021-04-20T00:00:00"/>
    <n v="1071"/>
    <n v="47"/>
    <n v="363.31"/>
    <n v="707.69"/>
  </r>
  <r>
    <s v="Kaine Padly"/>
    <x v="2"/>
    <s v="Smooth Sliky Salty"/>
    <d v="2021-04-20T00:00:00"/>
    <n v="6944"/>
    <n v="302"/>
    <n v="833.52"/>
    <n v="6110.48"/>
  </r>
  <r>
    <s v="Madelene Upcott"/>
    <x v="4"/>
    <s v="99% Dark &amp; Pure"/>
    <d v="2021-04-20T00:00:00"/>
    <n v="5005"/>
    <n v="228"/>
    <n v="1762.44"/>
    <n v="3242.56"/>
  </r>
  <r>
    <s v="Kaine Padly"/>
    <x v="5"/>
    <s v="Peanut Butter Cubes"/>
    <d v="2021-04-20T00:00:00"/>
    <n v="8757"/>
    <n v="381"/>
    <n v="1009.65"/>
    <n v="7747.35"/>
  </r>
  <r>
    <s v="Ches Bonnell"/>
    <x v="3"/>
    <s v="Mint Chip Choco"/>
    <d v="2021-04-20T00:00:00"/>
    <n v="2275"/>
    <n v="127"/>
    <n v="726.43999999999994"/>
    <n v="1548.56"/>
  </r>
  <r>
    <s v="Andria Kimpton"/>
    <x v="0"/>
    <s v="Caramel Stuffed Bars"/>
    <d v="2021-04-20T00:00:00"/>
    <n v="2611"/>
    <n v="97"/>
    <n v="817.70999999999992"/>
    <n v="1793.29"/>
  </r>
  <r>
    <s v="Barr Faughny"/>
    <x v="0"/>
    <s v="After Nines"/>
    <d v="2021-04-20T00:00:00"/>
    <n v="2884"/>
    <n v="412"/>
    <n v="4214.76"/>
    <n v="-1330.7600000000002"/>
  </r>
  <r>
    <s v="Brien Boise"/>
    <x v="5"/>
    <s v="Drinking Coco"/>
    <d v="2021-04-20T00:00:00"/>
    <n v="833"/>
    <n v="28"/>
    <n v="278.32"/>
    <n v="554.68000000000006"/>
  </r>
  <r>
    <s v="Van Tuxwell"/>
    <x v="4"/>
    <s v="Almond Choco"/>
    <d v="2021-04-20T00:00:00"/>
    <n v="10521"/>
    <n v="376"/>
    <n v="1936.4"/>
    <n v="8584.6"/>
  </r>
  <r>
    <s v="Beverie Moffet"/>
    <x v="0"/>
    <s v="Raspberry Choco"/>
    <d v="2021-04-20T00:00:00"/>
    <n v="13083"/>
    <n v="910"/>
    <n v="3503.5"/>
    <n v="9579.5"/>
  </r>
  <r>
    <s v="Andria Kimpton"/>
    <x v="1"/>
    <s v="50% Dark Bites"/>
    <d v="2021-04-20T00:00:00"/>
    <n v="2429"/>
    <n v="98"/>
    <n v="733.04000000000008"/>
    <n v="1695.96"/>
  </r>
  <r>
    <s v="Oby Sorrel"/>
    <x v="1"/>
    <s v="Fruit &amp; Nut Bars"/>
    <d v="2021-04-20T00:00:00"/>
    <n v="3913"/>
    <n v="218"/>
    <n v="1033.32"/>
    <n v="2879.6800000000003"/>
  </r>
  <r>
    <s v="Oby Sorrel"/>
    <x v="5"/>
    <s v="Manuka Honey Choco"/>
    <d v="2021-04-20T00:00:00"/>
    <n v="6860"/>
    <n v="490"/>
    <n v="3332"/>
    <n v="3528"/>
  </r>
  <r>
    <s v="Gunar Cockshoot"/>
    <x v="4"/>
    <s v="White Choc"/>
    <d v="2021-04-20T00:00:00"/>
    <n v="7189"/>
    <n v="1470"/>
    <n v="9452.1"/>
    <n v="-2263.1000000000004"/>
  </r>
  <r>
    <s v="Kaine Padly"/>
    <x v="3"/>
    <s v="99% Dark &amp; Pure"/>
    <d v="2021-04-20T00:00:00"/>
    <n v="3941"/>
    <n v="158"/>
    <n v="1221.3400000000001"/>
    <n v="2719.66"/>
  </r>
  <r>
    <s v="Marney O'Breen"/>
    <x v="0"/>
    <s v="Spicy Special Slims"/>
    <d v="2021-04-20T00:00:00"/>
    <n v="10850"/>
    <n v="375"/>
    <n v="3082.5000000000005"/>
    <n v="7767.5"/>
  </r>
  <r>
    <s v="Mallorie Waber"/>
    <x v="4"/>
    <s v="50% Dark Bites"/>
    <d v="2021-04-20T00:00:00"/>
    <n v="3682"/>
    <n v="142"/>
    <n v="1062.1600000000001"/>
    <n v="2619.84"/>
  </r>
  <r>
    <s v="Beverie Moffet"/>
    <x v="0"/>
    <s v="Peanut Butter Cubes"/>
    <d v="2021-04-20T00:00:00"/>
    <n v="4270"/>
    <n v="700"/>
    <n v="1855"/>
    <n v="2415"/>
  </r>
  <r>
    <s v="Oby Sorrel"/>
    <x v="3"/>
    <s v="Fruit &amp; Nut Bars"/>
    <d v="2021-04-21T00:00:00"/>
    <n v="3073"/>
    <n v="129"/>
    <n v="611.46"/>
    <n v="2461.54"/>
  </r>
  <r>
    <s v="Jan Morforth"/>
    <x v="3"/>
    <s v="Almond Choco"/>
    <d v="2021-04-21T00:00:00"/>
    <n v="1589"/>
    <n v="123"/>
    <n v="633.45000000000005"/>
    <n v="955.55"/>
  </r>
  <r>
    <s v="Marney O'Breen"/>
    <x v="3"/>
    <s v="Organic Choco Syrup"/>
    <d v="2021-04-21T00:00:00"/>
    <n v="7070"/>
    <n v="770"/>
    <n v="7368.9000000000005"/>
    <n v="-298.90000000000055"/>
  </r>
  <r>
    <s v="Jan Morforth"/>
    <x v="0"/>
    <s v="Eclairs"/>
    <d v="2021-04-21T00:00:00"/>
    <n v="5733"/>
    <n v="574"/>
    <n v="3621.9399999999996"/>
    <n v="2111.0600000000004"/>
  </r>
  <r>
    <s v="Marney O'Breen"/>
    <x v="3"/>
    <s v="White Choc"/>
    <d v="2021-04-21T00:00:00"/>
    <n v="343"/>
    <n v="22"/>
    <n v="141.45999999999998"/>
    <n v="201.54000000000002"/>
  </r>
  <r>
    <s v="Brien Boise"/>
    <x v="4"/>
    <s v="Fruit &amp; Nut Bars"/>
    <d v="2021-04-21T00:00:00"/>
    <n v="8456"/>
    <n v="339"/>
    <n v="1606.8600000000001"/>
    <n v="6849.1399999999994"/>
  </r>
  <r>
    <s v="Madelene Upcott"/>
    <x v="3"/>
    <s v="Drinking Coco"/>
    <d v="2021-04-21T00:00:00"/>
    <n v="7070"/>
    <n v="416"/>
    <n v="4135.04"/>
    <n v="2934.96"/>
  </r>
  <r>
    <s v="Beverie Moffet"/>
    <x v="0"/>
    <s v="Manuka Honey Choco"/>
    <d v="2021-04-21T00:00:00"/>
    <n v="1953"/>
    <n v="163"/>
    <n v="1108.3999999999999"/>
    <n v="844.60000000000014"/>
  </r>
  <r>
    <s v="Jan Morforth"/>
    <x v="2"/>
    <s v="White Choc"/>
    <d v="2021-04-21T00:00:00"/>
    <n v="2324"/>
    <n v="166"/>
    <n v="1067.3799999999999"/>
    <n v="1256.6200000000001"/>
  </r>
  <r>
    <s v="Marney O'Breen"/>
    <x v="2"/>
    <s v="70% Dark Bites"/>
    <d v="2021-04-21T00:00:00"/>
    <n v="3122"/>
    <n v="209"/>
    <n v="1053.3599999999999"/>
    <n v="2068.6400000000003"/>
  </r>
  <r>
    <s v="Madelene Upcott"/>
    <x v="0"/>
    <s v="After Nines"/>
    <d v="2021-04-21T00:00:00"/>
    <n v="4550"/>
    <n v="770"/>
    <n v="7877.1"/>
    <n v="-3327.1000000000004"/>
  </r>
  <r>
    <s v="Gigi Bohling"/>
    <x v="4"/>
    <s v="White Choc"/>
    <d v="2021-04-21T00:00:00"/>
    <n v="2842"/>
    <n v="190"/>
    <n v="1221.7"/>
    <n v="1620.3"/>
  </r>
  <r>
    <s v="Wilone O'Kielt"/>
    <x v="3"/>
    <s v="Milk Bars"/>
    <d v="2021-04-21T00:00:00"/>
    <n v="2730"/>
    <n v="195"/>
    <n v="1025.7"/>
    <n v="1704.3"/>
  </r>
  <r>
    <s v="Dennison Crosswaite"/>
    <x v="3"/>
    <s v="Manuka Honey Choco"/>
    <d v="2021-04-21T00:00:00"/>
    <n v="4242"/>
    <n v="327"/>
    <n v="2223.6"/>
    <n v="2018.4"/>
  </r>
  <r>
    <s v="Barr Faughny"/>
    <x v="3"/>
    <s v="Eclairs"/>
    <d v="2021-04-21T00:00:00"/>
    <n v="1603"/>
    <n v="201"/>
    <n v="1268.31"/>
    <n v="334.69000000000005"/>
  </r>
  <r>
    <s v="Camilla Castle"/>
    <x v="0"/>
    <s v="Raspberry Choco"/>
    <d v="2021-04-21T00:00:00"/>
    <n v="1806"/>
    <n v="151"/>
    <n v="581.35"/>
    <n v="1224.6500000000001"/>
  </r>
  <r>
    <s v="Oby Sorrel"/>
    <x v="2"/>
    <s v="99% Dark &amp; Pure"/>
    <d v="2021-04-21T00:00:00"/>
    <n v="4046"/>
    <n v="176"/>
    <n v="1360.48"/>
    <n v="2685.52"/>
  </r>
  <r>
    <s v="Van Tuxwell"/>
    <x v="0"/>
    <s v="Drinking Coco"/>
    <d v="2021-04-21T00:00:00"/>
    <n v="8365"/>
    <n v="322"/>
    <n v="3200.68"/>
    <n v="5164.32"/>
  </r>
  <r>
    <s v="Karlen McCaffrey"/>
    <x v="5"/>
    <s v="85% Dark Bars"/>
    <d v="2021-04-21T00:00:00"/>
    <n v="4928"/>
    <n v="290"/>
    <n v="3047.9"/>
    <n v="1880.1"/>
  </r>
  <r>
    <s v="Karlen McCaffrey"/>
    <x v="2"/>
    <s v="Raspberry Choco"/>
    <d v="2021-04-21T00:00:00"/>
    <n v="11662"/>
    <n v="1330"/>
    <n v="5120.5"/>
    <n v="6541.5"/>
  </r>
  <r>
    <s v="Brien Boise"/>
    <x v="5"/>
    <s v="Organic Choco Syrup"/>
    <d v="2021-04-21T00:00:00"/>
    <n v="13181"/>
    <n v="455"/>
    <n v="4354.3500000000004"/>
    <n v="8826.65"/>
  </r>
  <r>
    <s v="Jan Morforth"/>
    <x v="1"/>
    <s v="Peanut Butter Cubes"/>
    <d v="2021-04-21T00:00:00"/>
    <n v="5117"/>
    <n v="466"/>
    <n v="1234.8999999999999"/>
    <n v="3882.1000000000004"/>
  </r>
  <r>
    <s v="Husein Augar"/>
    <x v="2"/>
    <s v="Peanut Butter Cubes"/>
    <d v="2021-04-22T00:00:00"/>
    <n v="3234"/>
    <n v="135"/>
    <n v="357.75"/>
    <n v="2876.25"/>
  </r>
  <r>
    <s v="Beverie Moffet"/>
    <x v="5"/>
    <s v="After Nines"/>
    <d v="2021-04-22T00:00:00"/>
    <n v="8820"/>
    <n v="1470"/>
    <n v="15038.1"/>
    <n v="-6218.1"/>
  </r>
  <r>
    <s v="Karlen McCaffrey"/>
    <x v="4"/>
    <s v="Choco Coated Almonds"/>
    <d v="2021-04-22T00:00:00"/>
    <n v="5390"/>
    <n v="225"/>
    <n v="747"/>
    <n v="4643"/>
  </r>
  <r>
    <s v="Dotty Strutley"/>
    <x v="2"/>
    <s v="50% Dark Bites"/>
    <d v="2021-04-22T00:00:00"/>
    <n v="2800"/>
    <n v="187"/>
    <n v="1398.76"/>
    <n v="1401.24"/>
  </r>
  <r>
    <s v="Gigi Bohling"/>
    <x v="2"/>
    <s v="Drinking Coco"/>
    <d v="2021-04-22T00:00:00"/>
    <n v="504"/>
    <n v="32"/>
    <n v="318.08"/>
    <n v="185.92000000000002"/>
  </r>
  <r>
    <s v="Karlen McCaffrey"/>
    <x v="4"/>
    <s v="85% Dark Bars"/>
    <d v="2021-04-22T00:00:00"/>
    <n v="5131"/>
    <n v="321"/>
    <n v="3373.71"/>
    <n v="1757.29"/>
  </r>
  <r>
    <s v="Ches Bonnell"/>
    <x v="5"/>
    <s v="After Nines"/>
    <d v="2021-04-22T00:00:00"/>
    <n v="2205"/>
    <n v="368"/>
    <n v="3764.6400000000003"/>
    <n v="-1559.6400000000003"/>
  </r>
  <r>
    <s v="Barr Faughny"/>
    <x v="5"/>
    <s v="Peanut Butter Cubes"/>
    <d v="2021-04-22T00:00:00"/>
    <n v="238"/>
    <n v="10"/>
    <n v="26.5"/>
    <n v="211.5"/>
  </r>
  <r>
    <s v="Barr Faughny"/>
    <x v="5"/>
    <s v="Choco Coated Almonds"/>
    <d v="2021-04-22T00:00:00"/>
    <n v="3318"/>
    <n v="128"/>
    <n v="424.96"/>
    <n v="2893.04"/>
  </r>
  <r>
    <s v="Husein Augar"/>
    <x v="0"/>
    <s v="Eclairs"/>
    <d v="2021-04-22T00:00:00"/>
    <n v="4501"/>
    <n v="501"/>
    <n v="3161.31"/>
    <n v="1339.69"/>
  </r>
  <r>
    <s v="Beverie Moffet"/>
    <x v="2"/>
    <s v="Peanut Butter Cubes"/>
    <d v="2021-04-22T00:00:00"/>
    <n v="5439"/>
    <n v="237"/>
    <n v="628.04999999999995"/>
    <n v="4810.95"/>
  </r>
  <r>
    <s v="Kelci Walkden"/>
    <x v="3"/>
    <s v="Choco Coated Almonds"/>
    <d v="2021-04-22T00:00:00"/>
    <n v="3563"/>
    <n v="149"/>
    <n v="494.67999999999995"/>
    <n v="3068.32"/>
  </r>
  <r>
    <s v="Kaine Padly"/>
    <x v="2"/>
    <s v="Drinking Coco"/>
    <d v="2021-04-22T00:00:00"/>
    <n v="5425"/>
    <n v="340"/>
    <n v="3379.6"/>
    <n v="2045.4"/>
  </r>
  <r>
    <s v="Wilone O'Kielt"/>
    <x v="4"/>
    <s v="White Choc"/>
    <d v="2021-04-22T00:00:00"/>
    <n v="1477"/>
    <n v="93"/>
    <n v="597.99"/>
    <n v="879.01"/>
  </r>
  <r>
    <s v="Kelci Walkden"/>
    <x v="3"/>
    <s v="Drinking Coco"/>
    <d v="2021-04-22T00:00:00"/>
    <n v="13510"/>
    <n v="770"/>
    <n v="7653.7999999999993"/>
    <n v="5856.2000000000007"/>
  </r>
  <r>
    <s v="Wilone O'Kielt"/>
    <x v="0"/>
    <s v="85% Dark Bars"/>
    <d v="2021-04-22T00:00:00"/>
    <n v="1946"/>
    <n v="139"/>
    <n v="1460.8899999999999"/>
    <n v="485.11000000000013"/>
  </r>
  <r>
    <s v="Andria Kimpton"/>
    <x v="4"/>
    <s v="Orange Choco"/>
    <d v="2021-04-22T00:00:00"/>
    <n v="8078"/>
    <n v="674"/>
    <n v="2480.3200000000002"/>
    <n v="5597.68"/>
  </r>
  <r>
    <s v="Jan Morforth"/>
    <x v="3"/>
    <s v="50% Dark Bites"/>
    <d v="2021-04-22T00:00:00"/>
    <n v="3829"/>
    <n v="256"/>
    <n v="1914.88"/>
    <n v="1914.12"/>
  </r>
  <r>
    <s v="Andria Kimpton"/>
    <x v="4"/>
    <s v="After Nines"/>
    <d v="2021-04-22T00:00:00"/>
    <n v="5005"/>
    <n v="626"/>
    <n v="6403.9800000000005"/>
    <n v="-1398.9800000000005"/>
  </r>
  <r>
    <s v="Marney O'Breen"/>
    <x v="2"/>
    <s v="Peanut Butter Cubes"/>
    <d v="2021-04-22T00:00:00"/>
    <n v="10367"/>
    <n v="1470"/>
    <n v="3895.5"/>
    <n v="6471.5"/>
  </r>
  <r>
    <s v="Roddy Speechley"/>
    <x v="5"/>
    <s v="Baker's Choco Chips"/>
    <d v="2021-04-22T00:00:00"/>
    <n v="2562"/>
    <n v="103"/>
    <n v="1278.23"/>
    <n v="1283.77"/>
  </r>
  <r>
    <s v="Roddy Speechley"/>
    <x v="4"/>
    <s v="Caramel Stuffed Bars"/>
    <d v="2021-04-22T00:00:00"/>
    <n v="8344"/>
    <n v="348"/>
    <n v="2933.64"/>
    <n v="5410.3600000000006"/>
  </r>
  <r>
    <s v="Husein Augar"/>
    <x v="0"/>
    <s v="Baker's Choco Chips"/>
    <d v="2021-04-22T00:00:00"/>
    <n v="5866"/>
    <n v="267"/>
    <n v="3313.4700000000003"/>
    <n v="2552.5299999999997"/>
  </r>
  <r>
    <s v="Marney O'Breen"/>
    <x v="0"/>
    <s v="Drinking Coco"/>
    <d v="2021-04-22T00:00:00"/>
    <n v="14700"/>
    <n v="446"/>
    <n v="4433.24"/>
    <n v="10266.76"/>
  </r>
  <r>
    <s v="Husein Augar"/>
    <x v="4"/>
    <s v="Drinking Coco"/>
    <d v="2021-04-22T00:00:00"/>
    <n v="3416"/>
    <n v="132"/>
    <n v="1312.08"/>
    <n v="2103.92"/>
  </r>
  <r>
    <s v="Beverie Moffet"/>
    <x v="5"/>
    <s v="85% Dark Bars"/>
    <d v="2021-04-22T00:00:00"/>
    <n v="588"/>
    <n v="74"/>
    <n v="777.74"/>
    <n v="-189.74"/>
  </r>
  <r>
    <s v="Gunar Cockshoot"/>
    <x v="0"/>
    <s v="Fruit &amp; Nut Bars"/>
    <d v="2021-04-22T00:00:00"/>
    <n v="693"/>
    <n v="44"/>
    <n v="208.56"/>
    <n v="484.44"/>
  </r>
  <r>
    <s v="Brien Boise"/>
    <x v="2"/>
    <s v="Spicy Special Slims"/>
    <d v="2021-04-22T00:00:00"/>
    <n v="294"/>
    <n v="14"/>
    <n v="115.08000000000001"/>
    <n v="178.92"/>
  </r>
  <r>
    <s v="Kelci Walkden"/>
    <x v="2"/>
    <s v="Mint Chip Choco"/>
    <d v="2021-04-22T00:00:00"/>
    <n v="3213"/>
    <n v="161"/>
    <n v="920.92"/>
    <n v="2292.08"/>
  </r>
  <r>
    <s v="Dotty Strutley"/>
    <x v="0"/>
    <s v="White Choc"/>
    <d v="2021-04-22T00:00:00"/>
    <n v="3346"/>
    <n v="239"/>
    <n v="1536.77"/>
    <n v="1809.23"/>
  </r>
  <r>
    <s v="Oby Sorrel"/>
    <x v="5"/>
    <s v="Spicy Special Slims"/>
    <d v="2021-04-22T00:00:00"/>
    <n v="8841"/>
    <n v="286"/>
    <n v="2350.92"/>
    <n v="6490.08"/>
  </r>
  <r>
    <s v="Van Tuxwell"/>
    <x v="4"/>
    <s v="White Choc"/>
    <d v="2021-04-22T00:00:00"/>
    <n v="434"/>
    <n v="37"/>
    <n v="237.91"/>
    <n v="196.09"/>
  </r>
  <r>
    <s v="Jehu Rudeforth"/>
    <x v="5"/>
    <s v="Eclairs"/>
    <d v="2021-04-22T00:00:00"/>
    <n v="4683"/>
    <n v="188"/>
    <n v="1186.28"/>
    <n v="3496.7200000000003"/>
  </r>
  <r>
    <s v="Jehu Rudeforth"/>
    <x v="1"/>
    <s v="Organic Choco Syrup"/>
    <d v="2021-04-22T00:00:00"/>
    <n v="7721"/>
    <n v="250"/>
    <n v="2392.5"/>
    <n v="5328.5"/>
  </r>
  <r>
    <s v="Jehu Rudeforth"/>
    <x v="2"/>
    <s v="Manuka Honey Choco"/>
    <d v="2021-04-22T00:00:00"/>
    <n v="2954"/>
    <n v="135"/>
    <n v="918"/>
    <n v="2036"/>
  </r>
  <r>
    <s v="Gigi Bohling"/>
    <x v="4"/>
    <s v="After Nines"/>
    <d v="2021-04-22T00:00:00"/>
    <n v="3360"/>
    <n v="240"/>
    <n v="2455.2000000000003"/>
    <n v="904.79999999999973"/>
  </r>
  <r>
    <s v="Beverie Moffet"/>
    <x v="5"/>
    <s v="Eclairs"/>
    <d v="2021-04-22T00:00:00"/>
    <n v="3150"/>
    <n v="109"/>
    <n v="687.79"/>
    <n v="2462.21"/>
  </r>
  <r>
    <s v="Gunar Cockshoot"/>
    <x v="1"/>
    <s v="Drinking Coco"/>
    <d v="2021-04-22T00:00:00"/>
    <n v="2163"/>
    <n v="78"/>
    <n v="775.31999999999994"/>
    <n v="1387.68"/>
  </r>
  <r>
    <s v="Kaine Padly"/>
    <x v="5"/>
    <s v="Milk Bars"/>
    <d v="2021-04-22T00:00:00"/>
    <n v="3871"/>
    <n v="169"/>
    <n v="888.93999999999994"/>
    <n v="2982.06"/>
  </r>
  <r>
    <s v="Jan Morforth"/>
    <x v="5"/>
    <s v="Baker's Choco Chips"/>
    <d v="2021-04-22T00:00:00"/>
    <n v="1099"/>
    <n v="50"/>
    <n v="620.5"/>
    <n v="478.5"/>
  </r>
  <r>
    <s v="Dennison Crosswaite"/>
    <x v="5"/>
    <s v="Caramel Stuffed Bars"/>
    <d v="2021-04-22T00:00:00"/>
    <n v="672"/>
    <n v="26"/>
    <n v="219.18"/>
    <n v="452.82"/>
  </r>
  <r>
    <s v="Kaine Padly"/>
    <x v="0"/>
    <s v="85% Dark Bars"/>
    <d v="2021-04-23T00:00:00"/>
    <n v="3248"/>
    <n v="217"/>
    <n v="2280.67"/>
    <n v="967.32999999999993"/>
  </r>
  <r>
    <s v="Dennison Crosswaite"/>
    <x v="4"/>
    <s v="Mint Chip Choco"/>
    <d v="2021-04-23T00:00:00"/>
    <n v="2821"/>
    <n v="157"/>
    <n v="898.04"/>
    <n v="1922.96"/>
  </r>
  <r>
    <s v="Brien Boise"/>
    <x v="2"/>
    <s v="Peanut Butter Cubes"/>
    <d v="2021-04-23T00:00:00"/>
    <n v="1666"/>
    <n v="67"/>
    <n v="177.54999999999998"/>
    <n v="1488.45"/>
  </r>
  <r>
    <s v="Wilone O'Kielt"/>
    <x v="4"/>
    <s v="70% Dark Bites"/>
    <d v="2021-04-23T00:00:00"/>
    <n v="546"/>
    <n v="42"/>
    <n v="211.68"/>
    <n v="334.32"/>
  </r>
  <r>
    <s v="Jan Morforth"/>
    <x v="2"/>
    <s v="Orange Choco"/>
    <d v="2021-04-23T00:00:00"/>
    <n v="16219"/>
    <n v="1260"/>
    <n v="4636.8"/>
    <n v="11582.2"/>
  </r>
  <r>
    <s v="Kelci Walkden"/>
    <x v="1"/>
    <s v="White Choc"/>
    <d v="2021-04-23T00:00:00"/>
    <n v="1505"/>
    <n v="95"/>
    <n v="610.85"/>
    <n v="894.15"/>
  </r>
  <r>
    <s v="Gunar Cockshoot"/>
    <x v="5"/>
    <s v="Manuka Honey Choco"/>
    <d v="2021-04-23T00:00:00"/>
    <n v="4074"/>
    <n v="371"/>
    <n v="2522.7999999999997"/>
    <n v="1551.2000000000003"/>
  </r>
  <r>
    <s v="Oby Sorrel"/>
    <x v="0"/>
    <s v="Orange Choco"/>
    <d v="2021-04-23T00:00:00"/>
    <n v="1134"/>
    <n v="104"/>
    <n v="382.72"/>
    <n v="751.28"/>
  </r>
  <r>
    <s v="Gunar Cockshoot"/>
    <x v="2"/>
    <s v="Drinking Coco"/>
    <d v="2021-04-23T00:00:00"/>
    <n v="9100"/>
    <n v="569"/>
    <n v="5655.86"/>
    <n v="3444.1400000000003"/>
  </r>
  <r>
    <s v="Karlen McCaffrey"/>
    <x v="5"/>
    <s v="50% Dark Bites"/>
    <d v="2021-04-23T00:00:00"/>
    <n v="581"/>
    <n v="42"/>
    <n v="314.16000000000003"/>
    <n v="266.83999999999997"/>
  </r>
  <r>
    <s v="Beverie Moffet"/>
    <x v="1"/>
    <s v="Almond Choco"/>
    <d v="2021-04-23T00:00:00"/>
    <n v="1141"/>
    <n v="82"/>
    <n v="422.3"/>
    <n v="718.7"/>
  </r>
  <r>
    <s v="Rafaelita Blaksland"/>
    <x v="1"/>
    <s v="99% Dark &amp; Pure"/>
    <d v="2021-04-23T00:00:00"/>
    <n v="2086"/>
    <n v="91"/>
    <n v="703.43000000000006"/>
    <n v="1382.57"/>
  </r>
  <r>
    <s v="Ches Bonnell"/>
    <x v="3"/>
    <s v="Fruit &amp; Nut Bars"/>
    <d v="2021-04-23T00:00:00"/>
    <n v="2730"/>
    <n v="119"/>
    <n v="564.06000000000006"/>
    <n v="2165.94"/>
  </r>
  <r>
    <s v="Gigi Bohling"/>
    <x v="1"/>
    <s v="Drinking Coco"/>
    <d v="2021-04-23T00:00:00"/>
    <n v="875"/>
    <n v="55"/>
    <n v="546.69999999999993"/>
    <n v="328.30000000000007"/>
  </r>
  <r>
    <s v="Kaine Padly"/>
    <x v="1"/>
    <s v="70% Dark Bites"/>
    <d v="2021-04-23T00:00:00"/>
    <n v="518"/>
    <n v="40"/>
    <n v="201.6"/>
    <n v="316.39999999999998"/>
  </r>
  <r>
    <s v="Rafaelita Blaksland"/>
    <x v="3"/>
    <s v="White Choc"/>
    <d v="2021-04-23T00:00:00"/>
    <n v="2233"/>
    <n v="160"/>
    <n v="1028.8"/>
    <n v="1204.2"/>
  </r>
  <r>
    <s v="Andria Kimpton"/>
    <x v="4"/>
    <s v="Caramel Stuffed Bars"/>
    <d v="2021-04-23T00:00:00"/>
    <n v="1337"/>
    <n v="54"/>
    <n v="455.21999999999997"/>
    <n v="881.78"/>
  </r>
  <r>
    <s v="Husein Augar"/>
    <x v="3"/>
    <s v="Eclairs"/>
    <d v="2021-04-23T00:00:00"/>
    <n v="5740"/>
    <n v="700"/>
    <n v="4417"/>
    <n v="1323"/>
  </r>
  <r>
    <s v="Husein Augar"/>
    <x v="3"/>
    <s v="Spicy Special Slims"/>
    <d v="2021-04-23T00:00:00"/>
    <n v="3017"/>
    <n v="431"/>
    <n v="3542.82"/>
    <n v="-525.82000000000016"/>
  </r>
  <r>
    <s v="Jan Morforth"/>
    <x v="0"/>
    <s v="Choco Coated Almonds"/>
    <d v="2021-04-23T00:00:00"/>
    <n v="10395"/>
    <n v="434"/>
    <n v="1440.8799999999999"/>
    <n v="8954.1200000000008"/>
  </r>
  <r>
    <s v="Dennison Crosswaite"/>
    <x v="5"/>
    <s v="White Choc"/>
    <d v="2021-04-23T00:00:00"/>
    <n v="560"/>
    <n v="35"/>
    <n v="225.04999999999998"/>
    <n v="334.95000000000005"/>
  </r>
  <r>
    <s v="Karlen McCaffrey"/>
    <x v="5"/>
    <s v="85% Dark Bars"/>
    <d v="2021-04-23T00:00:00"/>
    <n v="756"/>
    <n v="48"/>
    <n v="504.48"/>
    <n v="251.51999999999998"/>
  </r>
  <r>
    <s v="Barr Faughny"/>
    <x v="5"/>
    <s v="Milk Bars"/>
    <d v="2021-04-23T00:00:00"/>
    <n v="791"/>
    <n v="57"/>
    <n v="299.82"/>
    <n v="491.18"/>
  </r>
  <r>
    <s v="Andria Kimpton"/>
    <x v="3"/>
    <s v="85% Dark Bars"/>
    <d v="2021-04-23T00:00:00"/>
    <n v="2870"/>
    <n v="205"/>
    <n v="2154.5500000000002"/>
    <n v="715.44999999999982"/>
  </r>
  <r>
    <s v="Oby Sorrel"/>
    <x v="4"/>
    <s v="Manuka Honey Choco"/>
    <d v="2021-04-23T00:00:00"/>
    <n v="910"/>
    <n v="83"/>
    <n v="564.4"/>
    <n v="345.6"/>
  </r>
  <r>
    <s v="Dotty Strutley"/>
    <x v="4"/>
    <s v="Orange Choco"/>
    <d v="2021-04-23T00:00:00"/>
    <n v="9492"/>
    <n v="528"/>
    <n v="1943.0400000000002"/>
    <n v="7548.96"/>
  </r>
  <r>
    <s v="Rafaelita Blaksland"/>
    <x v="4"/>
    <s v="Orange Choco"/>
    <d v="2021-04-23T00:00:00"/>
    <n v="4158"/>
    <n v="278"/>
    <n v="1023.0400000000001"/>
    <n v="3134.96"/>
  </r>
  <r>
    <s v="Madelene Upcott"/>
    <x v="4"/>
    <s v="White Choc"/>
    <d v="2021-04-23T00:00:00"/>
    <n v="4935"/>
    <n v="980"/>
    <n v="6301.4"/>
    <n v="-1366.3999999999996"/>
  </r>
  <r>
    <s v="Barr Faughny"/>
    <x v="4"/>
    <s v="Raspberry Choco"/>
    <d v="2021-04-23T00:00:00"/>
    <n v="5852"/>
    <n v="345"/>
    <n v="1328.25"/>
    <n v="4523.75"/>
  </r>
  <r>
    <s v="Rafaelita Blaksland"/>
    <x v="1"/>
    <s v="Milk Bars"/>
    <d v="2021-04-23T00:00:00"/>
    <n v="973"/>
    <n v="61"/>
    <n v="320.86"/>
    <n v="652.14"/>
  </r>
  <r>
    <s v="Rafaelita Blaksland"/>
    <x v="1"/>
    <s v="Almond Choco"/>
    <d v="2021-04-23T00:00:00"/>
    <n v="3472"/>
    <n v="106"/>
    <n v="545.90000000000009"/>
    <n v="2926.1"/>
  </r>
  <r>
    <s v="Husein Augar"/>
    <x v="1"/>
    <s v="Milk Bars"/>
    <d v="2021-04-23T00:00:00"/>
    <n v="6405"/>
    <n v="267"/>
    <n v="1404.4199999999998"/>
    <n v="5000.58"/>
  </r>
  <r>
    <s v="Roddy Speechley"/>
    <x v="5"/>
    <s v="Organic Choco Syrup"/>
    <d v="2021-04-23T00:00:00"/>
    <n v="9226"/>
    <n v="330"/>
    <n v="3158.1"/>
    <n v="6067.9"/>
  </r>
  <r>
    <s v="Gunar Cockshoot"/>
    <x v="4"/>
    <s v="Mint Chip Choco"/>
    <d v="2021-04-23T00:00:00"/>
    <n v="882"/>
    <n v="36"/>
    <n v="205.92"/>
    <n v="676.08"/>
  </r>
  <r>
    <s v="Karlen McCaffrey"/>
    <x v="2"/>
    <s v="Drinking Coco"/>
    <d v="2021-04-23T00:00:00"/>
    <n v="5236"/>
    <n v="159"/>
    <n v="1580.4599999999998"/>
    <n v="3655.54"/>
  </r>
  <r>
    <s v="Curtice Advani"/>
    <x v="1"/>
    <s v="85% Dark Bars"/>
    <d v="2021-04-26T00:00:00"/>
    <n v="1218"/>
    <n v="87"/>
    <n v="914.37"/>
    <n v="303.63"/>
  </r>
  <r>
    <s v="Dotty Strutley"/>
    <x v="3"/>
    <s v="70% Dark Bites"/>
    <d v="2021-04-26T00:00:00"/>
    <n v="3794"/>
    <n v="292"/>
    <n v="1471.68"/>
    <n v="2322.3199999999997"/>
  </r>
  <r>
    <s v="Madelene Upcott"/>
    <x v="4"/>
    <s v="Choco Coated Almonds"/>
    <d v="2021-04-26T00:00:00"/>
    <n v="7266"/>
    <n v="291"/>
    <n v="966.12"/>
    <n v="6299.88"/>
  </r>
  <r>
    <s v="Kaine Padly"/>
    <x v="3"/>
    <s v="99% Dark &amp; Pure"/>
    <d v="2021-04-26T00:00:00"/>
    <n v="3430"/>
    <n v="150"/>
    <n v="1159.5"/>
    <n v="2270.5"/>
  </r>
  <r>
    <s v="Kaine Padly"/>
    <x v="3"/>
    <s v="Smooth Sliky Salty"/>
    <d v="2021-04-26T00:00:00"/>
    <n v="10528"/>
    <n v="502"/>
    <n v="1385.52"/>
    <n v="9142.48"/>
  </r>
  <r>
    <s v="Madelene Upcott"/>
    <x v="3"/>
    <s v="White Choc"/>
    <d v="2021-04-26T00:00:00"/>
    <n v="3255"/>
    <n v="204"/>
    <n v="1311.72"/>
    <n v="1943.28"/>
  </r>
  <r>
    <s v="Wilone O'Kielt"/>
    <x v="4"/>
    <s v="Caramel Stuffed Bars"/>
    <d v="2021-04-26T00:00:00"/>
    <n v="4361"/>
    <n v="168"/>
    <n v="1416.24"/>
    <n v="2944.76"/>
  </r>
  <r>
    <s v="Gigi Bohling"/>
    <x v="1"/>
    <s v="Choco Coated Almonds"/>
    <d v="2021-04-26T00:00:00"/>
    <n v="658"/>
    <n v="26"/>
    <n v="86.32"/>
    <n v="571.68000000000006"/>
  </r>
  <r>
    <s v="Curtice Advani"/>
    <x v="1"/>
    <s v="White Choc"/>
    <d v="2021-04-26T00:00:00"/>
    <n v="4942"/>
    <n v="353"/>
    <n v="2269.79"/>
    <n v="2672.21"/>
  </r>
  <r>
    <s v="Dennison Crosswaite"/>
    <x v="0"/>
    <s v="Choco Coated Almonds"/>
    <d v="2021-04-26T00:00:00"/>
    <n v="5257"/>
    <n v="220"/>
    <n v="730.4"/>
    <n v="4526.6000000000004"/>
  </r>
  <r>
    <s v="Dennison Crosswaite"/>
    <x v="1"/>
    <s v="Mint Chip Choco"/>
    <d v="2021-04-26T00:00:00"/>
    <n v="8050"/>
    <n v="350"/>
    <n v="2002"/>
    <n v="6048"/>
  </r>
  <r>
    <s v="Kaine Padly"/>
    <x v="1"/>
    <s v="Milk Bars"/>
    <d v="2021-04-26T00:00:00"/>
    <n v="4704"/>
    <n v="189"/>
    <n v="994.14"/>
    <n v="3709.86"/>
  </r>
  <r>
    <s v="Karlen McCaffrey"/>
    <x v="3"/>
    <s v="70% Dark Bites"/>
    <d v="2021-04-26T00:00:00"/>
    <n v="4375"/>
    <n v="157"/>
    <n v="791.28"/>
    <n v="3583.7200000000003"/>
  </r>
  <r>
    <s v="Wilone O'Kielt"/>
    <x v="3"/>
    <s v="Raspberry Choco"/>
    <d v="2021-04-26T00:00:00"/>
    <n v="1400"/>
    <n v="83"/>
    <n v="319.55"/>
    <n v="1080.45"/>
  </r>
  <r>
    <s v="Roddy Speechley"/>
    <x v="3"/>
    <s v="70% Dark Bites"/>
    <d v="2021-04-26T00:00:00"/>
    <n v="5103"/>
    <n v="160"/>
    <n v="806.4"/>
    <n v="4296.6000000000004"/>
  </r>
  <r>
    <s v="Andria Kimpton"/>
    <x v="2"/>
    <s v="Choco Coated Almonds"/>
    <d v="2021-04-27T00:00:00"/>
    <n v="4088"/>
    <n v="158"/>
    <n v="524.55999999999995"/>
    <n v="3563.44"/>
  </r>
  <r>
    <s v="Curtice Advani"/>
    <x v="5"/>
    <s v="50% Dark Bites"/>
    <d v="2021-04-27T00:00:00"/>
    <n v="784"/>
    <n v="53"/>
    <n v="396.44"/>
    <n v="387.56"/>
  </r>
  <r>
    <s v="Gigi Bohling"/>
    <x v="2"/>
    <s v="Orange Choco"/>
    <d v="2021-04-27T00:00:00"/>
    <n v="6713"/>
    <n v="517"/>
    <n v="1902.5600000000002"/>
    <n v="4810.4399999999996"/>
  </r>
  <r>
    <s v="Ches Bonnell"/>
    <x v="1"/>
    <s v="Fruit &amp; Nut Bars"/>
    <d v="2021-04-27T00:00:00"/>
    <n v="3829"/>
    <n v="167"/>
    <n v="791.58"/>
    <n v="3037.42"/>
  </r>
  <r>
    <s v="Wilone O'Kielt"/>
    <x v="1"/>
    <s v="Peanut Butter Cubes"/>
    <d v="2021-04-27T00:00:00"/>
    <n v="1456"/>
    <n v="64"/>
    <n v="169.6"/>
    <n v="1286.4000000000001"/>
  </r>
  <r>
    <s v="Karlen McCaffrey"/>
    <x v="2"/>
    <s v="After Nines"/>
    <d v="2021-04-27T00:00:00"/>
    <n v="2499"/>
    <n v="357"/>
    <n v="3652.11"/>
    <n v="-1153.1100000000001"/>
  </r>
  <r>
    <s v="Kelci Walkden"/>
    <x v="0"/>
    <s v="Peanut Butter Cubes"/>
    <d v="2021-04-27T00:00:00"/>
    <n v="1911"/>
    <n v="84"/>
    <n v="222.6"/>
    <n v="1688.4"/>
  </r>
  <r>
    <s v="Dennison Crosswaite"/>
    <x v="5"/>
    <s v="Orange Choco"/>
    <d v="2021-04-27T00:00:00"/>
    <n v="9632"/>
    <n v="770"/>
    <n v="2833.6"/>
    <n v="6798.4"/>
  </r>
  <r>
    <s v="Rafaelita Blaksland"/>
    <x v="1"/>
    <s v="Organic Choco Syrup"/>
    <d v="2021-04-27T00:00:00"/>
    <n v="7693"/>
    <n v="234"/>
    <n v="2239.38"/>
    <n v="5453.62"/>
  </r>
  <r>
    <s v="Beverie Moffet"/>
    <x v="2"/>
    <s v="85% Dark Bars"/>
    <d v="2021-04-27T00:00:00"/>
    <n v="5187"/>
    <n v="577"/>
    <n v="6064.2699999999995"/>
    <n v="-877.26999999999953"/>
  </r>
  <r>
    <s v="Van Tuxwell"/>
    <x v="2"/>
    <s v="White Choc"/>
    <d v="2021-04-27T00:00:00"/>
    <n v="91"/>
    <n v="11"/>
    <n v="70.72999999999999"/>
    <n v="20.27000000000001"/>
  </r>
  <r>
    <s v="Kelci Walkden"/>
    <x v="4"/>
    <s v="Fruit &amp; Nut Bars"/>
    <d v="2021-04-27T00:00:00"/>
    <n v="5313"/>
    <n v="280"/>
    <n v="1327.2"/>
    <n v="3985.8"/>
  </r>
  <r>
    <s v="Gunar Cockshoot"/>
    <x v="3"/>
    <s v="Eclairs"/>
    <d v="2021-04-27T00:00:00"/>
    <n v="8736"/>
    <n v="364"/>
    <n v="2296.8399999999997"/>
    <n v="6439.16"/>
  </r>
  <r>
    <s v="Dotty Strutley"/>
    <x v="0"/>
    <s v="Spicy Special Slims"/>
    <d v="2021-04-27T00:00:00"/>
    <n v="8449"/>
    <n v="385"/>
    <n v="3164.7000000000003"/>
    <n v="5284.2999999999993"/>
  </r>
  <r>
    <s v="Oby Sorrel"/>
    <x v="1"/>
    <s v="99% Dark &amp; Pure"/>
    <d v="2021-04-27T00:00:00"/>
    <n v="8519"/>
    <n v="406"/>
    <n v="3138.38"/>
    <n v="5380.62"/>
  </r>
  <r>
    <s v="Kelci Walkden"/>
    <x v="2"/>
    <s v="Peanut Butter Cubes"/>
    <d v="2021-04-27T00:00:00"/>
    <n v="6832"/>
    <n v="622"/>
    <n v="1648.3"/>
    <n v="5183.7"/>
  </r>
  <r>
    <s v="Oby Sorrel"/>
    <x v="2"/>
    <s v="Drinking Coco"/>
    <d v="2021-04-27T00:00:00"/>
    <n v="7217"/>
    <n v="289"/>
    <n v="2872.66"/>
    <n v="4344.34"/>
  </r>
  <r>
    <s v="Andria Kimpton"/>
    <x v="0"/>
    <s v="Raspberry Choco"/>
    <d v="2021-04-27T00:00:00"/>
    <n v="7637"/>
    <n v="770"/>
    <n v="2964.5"/>
    <n v="4672.5"/>
  </r>
  <r>
    <s v="Ches Bonnell"/>
    <x v="4"/>
    <s v="Manuka Honey Choco"/>
    <d v="2021-04-27T00:00:00"/>
    <n v="10682"/>
    <n v="700"/>
    <n v="4760"/>
    <n v="5922"/>
  </r>
  <r>
    <s v="Jan Morforth"/>
    <x v="0"/>
    <s v="99% Dark &amp; Pure"/>
    <d v="2021-04-27T00:00:00"/>
    <n v="6720"/>
    <n v="293"/>
    <n v="2264.8900000000003"/>
    <n v="4455.1099999999997"/>
  </r>
  <r>
    <s v="Barr Faughny"/>
    <x v="4"/>
    <s v="Almond Choco"/>
    <d v="2021-04-28T00:00:00"/>
    <n v="2289"/>
    <n v="191"/>
    <n v="983.65000000000009"/>
    <n v="1305.3499999999999"/>
  </r>
  <r>
    <s v="Curtice Advani"/>
    <x v="0"/>
    <s v="50% Dark Bites"/>
    <d v="2021-04-28T00:00:00"/>
    <n v="2751"/>
    <n v="184"/>
    <n v="1376.3200000000002"/>
    <n v="1374.6799999999998"/>
  </r>
  <r>
    <s v="Rafaelita Blaksland"/>
    <x v="4"/>
    <s v="Milk Bars"/>
    <d v="2021-04-28T00:00:00"/>
    <n v="812"/>
    <n v="63"/>
    <n v="331.38"/>
    <n v="480.62"/>
  </r>
  <r>
    <s v="Gunar Cockshoot"/>
    <x v="0"/>
    <s v="White Choc"/>
    <d v="2021-04-28T00:00:00"/>
    <n v="9520"/>
    <n v="635"/>
    <n v="4083.0499999999997"/>
    <n v="5436.9500000000007"/>
  </r>
  <r>
    <s v="Brien Boise"/>
    <x v="2"/>
    <s v="After Nines"/>
    <d v="2021-04-28T00:00:00"/>
    <n v="2744"/>
    <n v="392"/>
    <n v="4010.1600000000003"/>
    <n v="-1266.1600000000003"/>
  </r>
  <r>
    <s v="Barr Faughny"/>
    <x v="4"/>
    <s v="Organic Choco Syrup"/>
    <d v="2021-04-28T00:00:00"/>
    <n v="1519"/>
    <n v="169"/>
    <n v="1617.3300000000002"/>
    <n v="-98.330000000000155"/>
  </r>
  <r>
    <s v="Madelene Upcott"/>
    <x v="2"/>
    <s v="Baker's Choco Chips"/>
    <d v="2021-04-28T00:00:00"/>
    <n v="8722"/>
    <n v="700"/>
    <n v="8687"/>
    <n v="35"/>
  </r>
  <r>
    <s v="Husein Augar"/>
    <x v="5"/>
    <s v="Choco Coated Almonds"/>
    <d v="2021-04-28T00:00:00"/>
    <n v="588"/>
    <n v="23"/>
    <n v="76.36"/>
    <n v="511.64"/>
  </r>
  <r>
    <s v="Andria Kimpton"/>
    <x v="0"/>
    <s v="99% Dark &amp; Pure"/>
    <d v="2021-04-28T00:00:00"/>
    <n v="13384"/>
    <n v="638"/>
    <n v="4931.7400000000007"/>
    <n v="8452.2599999999984"/>
  </r>
  <r>
    <s v="Barr Faughny"/>
    <x v="3"/>
    <s v="Almond Choco"/>
    <d v="2021-04-28T00:00:00"/>
    <n v="1043"/>
    <n v="75"/>
    <n v="386.25"/>
    <n v="656.75"/>
  </r>
  <r>
    <s v="Jan Morforth"/>
    <x v="1"/>
    <s v="85% Dark Bars"/>
    <d v="2021-04-28T00:00:00"/>
    <n v="3262"/>
    <n v="233"/>
    <n v="2448.83"/>
    <n v="813.17000000000007"/>
  </r>
  <r>
    <s v="Dotty Strutley"/>
    <x v="0"/>
    <s v="Organic Choco Syrup"/>
    <d v="2021-04-28T00:00:00"/>
    <n v="1827"/>
    <n v="167"/>
    <n v="1598.19"/>
    <n v="228.80999999999995"/>
  </r>
  <r>
    <s v="Kelci Walkden"/>
    <x v="3"/>
    <s v="Spicy Special Slims"/>
    <d v="2021-04-28T00:00:00"/>
    <n v="8680"/>
    <n v="1260"/>
    <n v="10357.200000000001"/>
    <n v="-1677.2000000000007"/>
  </r>
  <r>
    <s v="Madelene Upcott"/>
    <x v="0"/>
    <s v="Smooth Sliky Salty"/>
    <d v="2021-04-28T00:00:00"/>
    <n v="3185"/>
    <n v="145"/>
    <n v="400.2"/>
    <n v="2784.8"/>
  </r>
  <r>
    <s v="Beverie Moffet"/>
    <x v="4"/>
    <s v="Eclairs"/>
    <d v="2021-04-28T00:00:00"/>
    <n v="3955"/>
    <n v="440"/>
    <n v="2776.3999999999996"/>
    <n v="1178.6000000000004"/>
  </r>
  <r>
    <s v="Beverie Moffet"/>
    <x v="2"/>
    <s v="Spicy Special Slims"/>
    <d v="2021-04-28T00:00:00"/>
    <n v="3878"/>
    <n v="647"/>
    <n v="5318.34"/>
    <n v="-1440.3400000000001"/>
  </r>
  <r>
    <s v="Jan Morforth"/>
    <x v="2"/>
    <s v="Smooth Sliky Salty"/>
    <d v="2021-04-28T00:00:00"/>
    <n v="1638"/>
    <n v="78"/>
    <n v="215.27999999999997"/>
    <n v="1422.72"/>
  </r>
  <r>
    <s v="Madelene Upcott"/>
    <x v="5"/>
    <s v="Smooth Sliky Salty"/>
    <d v="2021-04-28T00:00:00"/>
    <n v="10808"/>
    <n v="492"/>
    <n v="1357.9199999999998"/>
    <n v="9450.08"/>
  </r>
  <r>
    <s v="Kelci Walkden"/>
    <x v="4"/>
    <s v="85% Dark Bars"/>
    <d v="2021-04-28T00:00:00"/>
    <n v="4319"/>
    <n v="309"/>
    <n v="3247.59"/>
    <n v="1071.4099999999999"/>
  </r>
  <r>
    <s v="Oby Sorrel"/>
    <x v="0"/>
    <s v="50% Dark Bites"/>
    <d v="2021-04-28T00:00:00"/>
    <n v="6608"/>
    <n v="472"/>
    <n v="3530.5600000000004"/>
    <n v="3077.4399999999996"/>
  </r>
  <r>
    <s v="Beverie Moffet"/>
    <x v="5"/>
    <s v="Choco Coated Almonds"/>
    <d v="2021-04-28T00:00:00"/>
    <n v="6755"/>
    <n v="282"/>
    <n v="936.24"/>
    <n v="5818.76"/>
  </r>
  <r>
    <s v="Kaine Padly"/>
    <x v="0"/>
    <s v="Almond Choco"/>
    <d v="2021-04-28T00:00:00"/>
    <n v="203"/>
    <n v="15"/>
    <n v="77.25"/>
    <n v="125.75"/>
  </r>
  <r>
    <s v="Dotty Strutley"/>
    <x v="5"/>
    <s v="Smooth Sliky Salty"/>
    <d v="2021-04-28T00:00:00"/>
    <n v="2723"/>
    <n v="124"/>
    <n v="342.23999999999995"/>
    <n v="2380.7600000000002"/>
  </r>
  <r>
    <s v="Mallorie Waber"/>
    <x v="4"/>
    <s v="White Choc"/>
    <d v="2021-04-28T00:00:00"/>
    <n v="13699"/>
    <n v="1120"/>
    <n v="7201.5999999999995"/>
    <n v="6497.4000000000005"/>
  </r>
  <r>
    <s v="Andria Kimpton"/>
    <x v="1"/>
    <s v="After Nines"/>
    <d v="2021-04-28T00:00:00"/>
    <n v="5348"/>
    <n v="268"/>
    <n v="2741.6400000000003"/>
    <n v="2606.3599999999997"/>
  </r>
  <r>
    <s v="Kelci Walkden"/>
    <x v="0"/>
    <s v="Peanut Butter Cubes"/>
    <d v="2021-04-28T00:00:00"/>
    <n v="4396"/>
    <n v="367"/>
    <n v="972.55"/>
    <n v="3423.45"/>
  </r>
  <r>
    <s v="Beverie Moffet"/>
    <x v="2"/>
    <s v="After Nines"/>
    <d v="2021-04-28T00:00:00"/>
    <n v="7434"/>
    <n v="531"/>
    <n v="5432.13"/>
    <n v="2001.87"/>
  </r>
  <r>
    <s v="Karlen McCaffrey"/>
    <x v="4"/>
    <s v="85% Dark Bars"/>
    <d v="2021-04-28T00:00:00"/>
    <n v="5453"/>
    <n v="682"/>
    <n v="7167.82"/>
    <n v="-1714.8199999999997"/>
  </r>
  <r>
    <s v="Marney O'Breen"/>
    <x v="0"/>
    <s v="After Nines"/>
    <d v="2021-04-28T00:00:00"/>
    <n v="5579"/>
    <n v="310"/>
    <n v="3171.3"/>
    <n v="2407.6999999999998"/>
  </r>
  <r>
    <s v="Van Tuxwell"/>
    <x v="1"/>
    <s v="Mint Chip Choco"/>
    <d v="2021-04-28T00:00:00"/>
    <n v="63"/>
    <n v="3"/>
    <n v="17.16"/>
    <n v="45.84"/>
  </r>
  <r>
    <s v="Gunar Cockshoot"/>
    <x v="0"/>
    <s v="Orange Choco"/>
    <d v="2021-04-28T00:00:00"/>
    <n v="8120"/>
    <n v="625"/>
    <n v="2300"/>
    <n v="5820"/>
  </r>
  <r>
    <s v="Gunar Cockshoot"/>
    <x v="2"/>
    <s v="White Choc"/>
    <d v="2021-04-28T00:00:00"/>
    <n v="4277"/>
    <n v="840"/>
    <n v="5401.2"/>
    <n v="-1124.1999999999998"/>
  </r>
  <r>
    <s v="Ches Bonnell"/>
    <x v="2"/>
    <s v="50% Dark Bites"/>
    <d v="2021-04-28T00:00:00"/>
    <n v="5264"/>
    <n v="220"/>
    <n v="1645.6000000000001"/>
    <n v="3618.3999999999996"/>
  </r>
  <r>
    <s v="Gigi Bohling"/>
    <x v="5"/>
    <s v="Orange Choco"/>
    <d v="2021-04-29T00:00:00"/>
    <n v="2093"/>
    <n v="191"/>
    <n v="702.88"/>
    <n v="1390.12"/>
  </r>
  <r>
    <s v="Kelci Walkden"/>
    <x v="2"/>
    <s v="Mint Chip Choco"/>
    <d v="2021-04-29T00:00:00"/>
    <n v="9590"/>
    <n v="505"/>
    <n v="2888.6"/>
    <n v="6701.4"/>
  </r>
  <r>
    <s v="Gunar Cockshoot"/>
    <x v="3"/>
    <s v="White Choc"/>
    <d v="2021-04-29T00:00:00"/>
    <n v="3346"/>
    <n v="239"/>
    <n v="1536.77"/>
    <n v="1809.23"/>
  </r>
  <r>
    <s v="Jan Morforth"/>
    <x v="0"/>
    <s v="99% Dark &amp; Pure"/>
    <d v="2021-04-29T00:00:00"/>
    <n v="4781"/>
    <n v="218"/>
    <n v="1685.14"/>
    <n v="3095.8599999999997"/>
  </r>
  <r>
    <s v="Karlen McCaffrey"/>
    <x v="2"/>
    <s v="Spicy Special Slims"/>
    <d v="2021-04-29T00:00:00"/>
    <n v="5733"/>
    <n v="980"/>
    <n v="8055.6"/>
    <n v="-2322.6000000000004"/>
  </r>
  <r>
    <s v="Rafaelita Blaksland"/>
    <x v="4"/>
    <s v="Raspberry Choco"/>
    <d v="2021-04-29T00:00:00"/>
    <n v="119"/>
    <n v="12"/>
    <n v="46.2"/>
    <n v="72.8"/>
  </r>
  <r>
    <s v="Dennison Crosswaite"/>
    <x v="0"/>
    <s v="White Choc"/>
    <d v="2021-04-29T00:00:00"/>
    <n v="658"/>
    <n v="47"/>
    <n v="302.20999999999998"/>
    <n v="355.79"/>
  </r>
  <r>
    <s v="Kaine Padly"/>
    <x v="1"/>
    <s v="Drinking Coco"/>
    <d v="2021-04-29T00:00:00"/>
    <n v="3528"/>
    <n v="196"/>
    <n v="1948.24"/>
    <n v="1579.76"/>
  </r>
  <r>
    <s v="Marney O'Breen"/>
    <x v="2"/>
    <s v="Orange Choco"/>
    <d v="2021-04-29T00:00:00"/>
    <n v="630"/>
    <n v="53"/>
    <n v="195.04000000000002"/>
    <n v="434.96"/>
  </r>
  <r>
    <s v="Wilone O'Kielt"/>
    <x v="5"/>
    <s v="Manuka Honey Choco"/>
    <d v="2021-04-29T00:00:00"/>
    <n v="4067"/>
    <n v="339"/>
    <n v="2305.1999999999998"/>
    <n v="1761.8000000000002"/>
  </r>
  <r>
    <s v="Dotty Strutley"/>
    <x v="3"/>
    <s v="50% Dark Bites"/>
    <d v="2021-04-29T00:00:00"/>
    <n v="13258"/>
    <n v="840"/>
    <n v="6283.2000000000007"/>
    <n v="6974.7999999999993"/>
  </r>
  <r>
    <s v="Jan Morforth"/>
    <x v="3"/>
    <s v="Fruit &amp; Nut Bars"/>
    <d v="2021-04-29T00:00:00"/>
    <n v="3654"/>
    <n v="153"/>
    <n v="725.22"/>
    <n v="2928.7799999999997"/>
  </r>
  <r>
    <s v="Dennison Crosswaite"/>
    <x v="5"/>
    <s v="Eclairs"/>
    <d v="2021-04-29T00:00:00"/>
    <n v="294"/>
    <n v="30"/>
    <n v="189.29999999999998"/>
    <n v="104.70000000000002"/>
  </r>
  <r>
    <s v="Andria Kimpton"/>
    <x v="3"/>
    <s v="50% Dark Bites"/>
    <d v="2021-04-29T00:00:00"/>
    <n v="3626"/>
    <n v="242"/>
    <n v="1810.16"/>
    <n v="1815.84"/>
  </r>
  <r>
    <s v="Kaine Padly"/>
    <x v="0"/>
    <s v="Choco Coated Almonds"/>
    <d v="2021-04-29T00:00:00"/>
    <n v="7238"/>
    <n v="290"/>
    <n v="962.8"/>
    <n v="6275.2"/>
  </r>
  <r>
    <s v="Oby Sorrel"/>
    <x v="5"/>
    <s v="Raspberry Choco"/>
    <d v="2021-04-29T00:00:00"/>
    <n v="3283"/>
    <n v="329"/>
    <n v="1266.6500000000001"/>
    <n v="2016.35"/>
  </r>
  <r>
    <s v="Beverie Moffet"/>
    <x v="2"/>
    <s v="Caramel Stuffed Bars"/>
    <d v="2021-04-29T00:00:00"/>
    <n v="11529"/>
    <n v="502"/>
    <n v="4231.8599999999997"/>
    <n v="7297.14"/>
  </r>
  <r>
    <s v="Marney O'Breen"/>
    <x v="4"/>
    <s v="Baker's Choco Chips"/>
    <d v="2021-04-29T00:00:00"/>
    <n v="6482"/>
    <n v="282"/>
    <n v="3499.62"/>
    <n v="2982.38"/>
  </r>
  <r>
    <s v="Marney O'Breen"/>
    <x v="2"/>
    <s v="After Nines"/>
    <d v="2021-04-29T00:00:00"/>
    <n v="3605"/>
    <n v="190"/>
    <n v="1943.7"/>
    <n v="1661.3"/>
  </r>
  <r>
    <s v="Jehu Rudeforth"/>
    <x v="0"/>
    <s v="99% Dark &amp; Pure"/>
    <d v="2021-04-29T00:00:00"/>
    <n v="7070"/>
    <n v="373"/>
    <n v="2883.29"/>
    <n v="4186.71"/>
  </r>
  <r>
    <s v="Madelene Upcott"/>
    <x v="2"/>
    <s v="Manuka Honey Choco"/>
    <d v="2021-04-29T00:00:00"/>
    <n v="1918"/>
    <n v="128"/>
    <n v="870.4"/>
    <n v="1047.5999999999999"/>
  </r>
  <r>
    <s v="Wilone O'Kielt"/>
    <x v="5"/>
    <s v="Choco Coated Almonds"/>
    <d v="2021-04-29T00:00:00"/>
    <n v="5922"/>
    <n v="186"/>
    <n v="617.52"/>
    <n v="5304.48"/>
  </r>
  <r>
    <s v="Brien Boise"/>
    <x v="2"/>
    <s v="Peanut Butter Cubes"/>
    <d v="2021-04-29T00:00:00"/>
    <n v="1848"/>
    <n v="264"/>
    <n v="699.6"/>
    <n v="1148.4000000000001"/>
  </r>
  <r>
    <s v="Jehu Rudeforth"/>
    <x v="5"/>
    <s v="Almond Choco"/>
    <d v="2021-04-29T00:00:00"/>
    <n v="5446"/>
    <n v="166"/>
    <n v="854.90000000000009"/>
    <n v="4591.1000000000004"/>
  </r>
  <r>
    <s v="Kelci Walkden"/>
    <x v="5"/>
    <s v="Mint Chip Choco"/>
    <d v="2021-04-29T00:00:00"/>
    <n v="1036"/>
    <n v="44"/>
    <n v="251.67999999999998"/>
    <n v="784.32"/>
  </r>
  <r>
    <s v="Jan Morforth"/>
    <x v="5"/>
    <s v="Spicy Special Slims"/>
    <d v="2021-04-29T00:00:00"/>
    <n v="3864"/>
    <n v="168"/>
    <n v="1380.96"/>
    <n v="2483.04"/>
  </r>
  <r>
    <s v="Barr Faughny"/>
    <x v="1"/>
    <s v="White Choc"/>
    <d v="2021-04-29T00:00:00"/>
    <n v="8673"/>
    <n v="668"/>
    <n v="4295.24"/>
    <n v="4377.76"/>
  </r>
  <r>
    <s v="Dotty Strutley"/>
    <x v="3"/>
    <s v="Fruit &amp; Nut Bars"/>
    <d v="2021-04-29T00:00:00"/>
    <n v="6027"/>
    <n v="548"/>
    <n v="2597.52"/>
    <n v="3429.48"/>
  </r>
  <r>
    <s v="Husein Augar"/>
    <x v="0"/>
    <s v="Fruit &amp; Nut Bars"/>
    <d v="2021-04-29T00:00:00"/>
    <n v="3213"/>
    <n v="268"/>
    <n v="1270.3200000000002"/>
    <n v="1942.6799999999998"/>
  </r>
  <r>
    <s v="Roddy Speechley"/>
    <x v="1"/>
    <s v="Milk Bars"/>
    <d v="2021-04-29T00:00:00"/>
    <n v="1932"/>
    <n v="81"/>
    <n v="426.06"/>
    <n v="1505.94"/>
  </r>
  <r>
    <s v="Dotty Strutley"/>
    <x v="1"/>
    <s v="Manuka Honey Choco"/>
    <d v="2021-04-30T00:00:00"/>
    <n v="1232"/>
    <n v="112"/>
    <n v="761.6"/>
    <n v="470.4"/>
  </r>
  <r>
    <s v="Wilone O'Kielt"/>
    <x v="1"/>
    <s v="Orange Choco"/>
    <d v="2021-04-30T00:00:00"/>
    <n v="2639"/>
    <n v="220"/>
    <n v="809.6"/>
    <n v="1829.4"/>
  </r>
  <r>
    <s v="Andria Kimpton"/>
    <x v="5"/>
    <s v="Eclairs"/>
    <d v="2021-04-30T00:00:00"/>
    <n v="9737"/>
    <n v="1050"/>
    <n v="6625.5"/>
    <n v="3111.5"/>
  </r>
  <r>
    <s v="Marney O'Breen"/>
    <x v="3"/>
    <s v="70% Dark Bites"/>
    <d v="2021-04-30T00:00:00"/>
    <n v="8547"/>
    <n v="570"/>
    <n v="2872.8"/>
    <n v="5674.2"/>
  </r>
  <r>
    <s v="Beverie Moffet"/>
    <x v="3"/>
    <s v="Orange Choco"/>
    <d v="2021-04-30T00:00:00"/>
    <n v="6419"/>
    <n v="584"/>
    <n v="2149.12"/>
    <n v="4269.88"/>
  </r>
  <r>
    <s v="Dotty Strutley"/>
    <x v="3"/>
    <s v="Baker's Choco Chips"/>
    <d v="2021-04-30T00:00:00"/>
    <n v="5173"/>
    <n v="398"/>
    <n v="4939.18"/>
    <n v="233.81999999999971"/>
  </r>
  <r>
    <s v="Dotty Strutley"/>
    <x v="5"/>
    <s v="85% Dark Bars"/>
    <d v="2021-04-30T00:00:00"/>
    <n v="2149"/>
    <n v="135"/>
    <n v="1418.85"/>
    <n v="730.15000000000009"/>
  </r>
  <r>
    <s v="Rafaelita Blaksland"/>
    <x v="3"/>
    <s v="After Nines"/>
    <d v="2021-04-30T00:00:00"/>
    <n v="4977"/>
    <n v="623"/>
    <n v="6373.29"/>
    <n v="-1396.29"/>
  </r>
  <r>
    <s v="Rafaelita Blaksland"/>
    <x v="2"/>
    <s v="After Nines"/>
    <d v="2021-04-30T00:00:00"/>
    <n v="9282"/>
    <n v="1330"/>
    <n v="13605.900000000001"/>
    <n v="-4323.9000000000015"/>
  </r>
  <r>
    <s v="Wilone O'Kielt"/>
    <x v="4"/>
    <s v="Orange Choco"/>
    <d v="2021-04-30T00:00:00"/>
    <n v="392"/>
    <n v="33"/>
    <n v="121.44000000000001"/>
    <n v="270.56"/>
  </r>
  <r>
    <s v="Ches Bonnell"/>
    <x v="1"/>
    <s v="Mint Chip Choco"/>
    <d v="2021-04-30T00:00:00"/>
    <n v="3052"/>
    <n v="170"/>
    <n v="972.4"/>
    <n v="2079.6"/>
  </r>
  <r>
    <s v="Gigi Bohling"/>
    <x v="1"/>
    <s v="Fruit &amp; Nut Bars"/>
    <d v="2021-04-30T00:00:00"/>
    <n v="5558"/>
    <n v="223"/>
    <n v="1057.02"/>
    <n v="4500.9799999999996"/>
  </r>
  <r>
    <s v="Ches Bonnell"/>
    <x v="2"/>
    <s v="85% Dark Bars"/>
    <d v="2021-04-30T00:00:00"/>
    <n v="1680"/>
    <n v="120"/>
    <n v="1261.2"/>
    <n v="418.79999999999995"/>
  </r>
  <r>
    <s v="Kaine Padly"/>
    <x v="0"/>
    <s v="Peanut Butter Cubes"/>
    <d v="2021-04-30T00:00:00"/>
    <n v="1148"/>
    <n v="46"/>
    <n v="121.89999999999999"/>
    <n v="1026.0999999999999"/>
  </r>
  <r>
    <s v="Kelci Walkden"/>
    <x v="1"/>
    <s v="Drinking Coco"/>
    <d v="2021-04-30T00:00:00"/>
    <n v="14931"/>
    <n v="910"/>
    <n v="9045.4"/>
    <n v="5885.6"/>
  </r>
  <r>
    <s v="Barr Faughny"/>
    <x v="1"/>
    <s v="Peanut Butter Cubes"/>
    <d v="2021-04-30T00:00:00"/>
    <n v="2688"/>
    <n v="117"/>
    <n v="310.05"/>
    <n v="2377.9499999999998"/>
  </r>
  <r>
    <s v="Andria Kimpton"/>
    <x v="4"/>
    <s v="Manuka Honey Choco"/>
    <d v="2021-04-30T00:00:00"/>
    <n v="8015"/>
    <n v="700"/>
    <n v="4760"/>
    <n v="3255"/>
  </r>
  <r>
    <s v="Husein Augar"/>
    <x v="0"/>
    <s v="Orange Choco"/>
    <d v="2021-04-30T00:00:00"/>
    <n v="2380"/>
    <n v="184"/>
    <n v="677.12"/>
    <n v="1702.88"/>
  </r>
  <r>
    <s v="Andria Kimpton"/>
    <x v="1"/>
    <s v="Eclairs"/>
    <d v="2021-04-30T00:00:00"/>
    <n v="6496"/>
    <n v="650"/>
    <n v="4101.5"/>
    <n v="2394.5"/>
  </r>
  <r>
    <s v="Kelci Walkden"/>
    <x v="4"/>
    <s v="Peanut Butter Cubes"/>
    <d v="2021-04-30T00:00:00"/>
    <n v="7378"/>
    <n v="321"/>
    <n v="850.65"/>
    <n v="6527.35"/>
  </r>
  <r>
    <s v="Jan Morforth"/>
    <x v="4"/>
    <s v="99% Dark &amp; Pure"/>
    <d v="2021-04-30T00:00:00"/>
    <n v="3325"/>
    <n v="152"/>
    <n v="1174.96"/>
    <n v="2150.04"/>
  </r>
  <r>
    <s v="Wilone O'Kielt"/>
    <x v="5"/>
    <s v="Mint Chip Choco"/>
    <d v="2021-04-30T00:00:00"/>
    <n v="2877"/>
    <n v="144"/>
    <n v="823.68"/>
    <n v="2053.3200000000002"/>
  </r>
  <r>
    <s v="Beverie Moffet"/>
    <x v="2"/>
    <s v="Organic Choco Syrup"/>
    <d v="2021-04-30T00:00:00"/>
    <n v="1435"/>
    <n v="160"/>
    <n v="1531.2"/>
    <n v="-96.200000000000045"/>
  </r>
  <r>
    <s v="Karlen McCaffrey"/>
    <x v="4"/>
    <s v="Baker's Choco Chips"/>
    <d v="2021-04-30T00:00:00"/>
    <n v="6587"/>
    <n v="471"/>
    <n v="5845.11"/>
    <n v="741.89000000000033"/>
  </r>
  <r>
    <s v="Jan Morforth"/>
    <x v="1"/>
    <s v="After Nines"/>
    <d v="2021-04-30T00:00:00"/>
    <n v="2079"/>
    <n v="347"/>
    <n v="3549.81"/>
    <n v="-1470.81"/>
  </r>
  <r>
    <s v="Curtice Advani"/>
    <x v="3"/>
    <s v="Choco Coated Almonds"/>
    <d v="2021-04-30T00:00:00"/>
    <n v="2422"/>
    <n v="97"/>
    <n v="322.03999999999996"/>
    <n v="2099.96"/>
  </r>
  <r>
    <s v="Marney O'Breen"/>
    <x v="5"/>
    <s v="Baker's Choco Chips"/>
    <d v="2021-04-30T00:00:00"/>
    <n v="4102"/>
    <n v="316"/>
    <n v="3921.56"/>
    <n v="180.44000000000005"/>
  </r>
  <r>
    <s v="Oby Sorrel"/>
    <x v="3"/>
    <s v="White Choc"/>
    <d v="2021-04-30T00:00:00"/>
    <n v="2800"/>
    <n v="312"/>
    <n v="2006.1599999999999"/>
    <n v="793.84000000000015"/>
  </r>
  <r>
    <s v="Brien Boise"/>
    <x v="4"/>
    <s v="Almond Choco"/>
    <d v="2021-04-30T00:00:00"/>
    <n v="12110"/>
    <n v="466"/>
    <n v="2399.9"/>
    <n v="9710.1"/>
  </r>
  <r>
    <s v="Marney O'Breen"/>
    <x v="0"/>
    <s v="Raspberry Choco"/>
    <d v="2021-05-03T00:00:00"/>
    <n v="910"/>
    <n v="76"/>
    <n v="292.60000000000002"/>
    <n v="617.4"/>
  </r>
  <r>
    <s v="Kelci Walkden"/>
    <x v="2"/>
    <s v="Smooth Sliky Salty"/>
    <d v="2021-05-03T00:00:00"/>
    <n v="406"/>
    <n v="18"/>
    <n v="49.679999999999993"/>
    <n v="356.32"/>
  </r>
  <r>
    <s v="Husein Augar"/>
    <x v="5"/>
    <s v="Drinking Coco"/>
    <d v="2021-05-03T00:00:00"/>
    <n v="4088"/>
    <n v="228"/>
    <n v="2266.3199999999997"/>
    <n v="1821.6800000000003"/>
  </r>
  <r>
    <s v="Oby Sorrel"/>
    <x v="3"/>
    <s v="Eclairs"/>
    <d v="2021-05-03T00:00:00"/>
    <n v="1631"/>
    <n v="204"/>
    <n v="1287.24"/>
    <n v="343.76"/>
  </r>
  <r>
    <s v="Ches Bonnell"/>
    <x v="4"/>
    <s v="Mint Chip Choco"/>
    <d v="2021-05-03T00:00:00"/>
    <n v="3073"/>
    <n v="171"/>
    <n v="978.12"/>
    <n v="2094.88"/>
  </r>
  <r>
    <s v="Ches Bonnell"/>
    <x v="0"/>
    <s v="Baker's Choco Chips"/>
    <d v="2021-05-04T00:00:00"/>
    <n v="2226"/>
    <n v="172"/>
    <n v="2134.52"/>
    <n v="91.480000000000018"/>
  </r>
  <r>
    <s v="Dennison Crosswaite"/>
    <x v="0"/>
    <s v="Smooth Sliky Salty"/>
    <d v="2021-05-04T00:00:00"/>
    <n v="2751"/>
    <n v="120"/>
    <n v="331.2"/>
    <n v="2419.8000000000002"/>
  </r>
  <r>
    <s v="Gigi Bohling"/>
    <x v="0"/>
    <s v="Fruit &amp; Nut Bars"/>
    <d v="2021-05-04T00:00:00"/>
    <n v="7119"/>
    <n v="297"/>
    <n v="1407.78"/>
    <n v="5711.22"/>
  </r>
  <r>
    <s v="Curtice Advani"/>
    <x v="3"/>
    <s v="Raspberry Choco"/>
    <d v="2021-05-04T00:00:00"/>
    <n v="1764"/>
    <n v="161"/>
    <n v="619.85"/>
    <n v="1144.1500000000001"/>
  </r>
  <r>
    <s v="Oby Sorrel"/>
    <x v="0"/>
    <s v="Manuka Honey Choco"/>
    <d v="2021-05-04T00:00:00"/>
    <n v="9891"/>
    <n v="910"/>
    <n v="6188"/>
    <n v="3703"/>
  </r>
  <r>
    <s v="Dennison Crosswaite"/>
    <x v="1"/>
    <s v="Choco Coated Almonds"/>
    <d v="2021-05-04T00:00:00"/>
    <n v="3486"/>
    <n v="146"/>
    <n v="484.71999999999997"/>
    <n v="3001.28"/>
  </r>
  <r>
    <s v="Curtice Advani"/>
    <x v="2"/>
    <s v="Drinking Coco"/>
    <d v="2021-05-04T00:00:00"/>
    <n v="1939"/>
    <n v="122"/>
    <n v="1212.6799999999998"/>
    <n v="726.32000000000016"/>
  </r>
  <r>
    <s v="Ches Bonnell"/>
    <x v="4"/>
    <s v="Peanut Butter Cubes"/>
    <d v="2021-05-04T00:00:00"/>
    <n v="2604"/>
    <n v="109"/>
    <n v="288.84999999999997"/>
    <n v="2315.15"/>
  </r>
  <r>
    <s v="Dennison Crosswaite"/>
    <x v="1"/>
    <s v="Organic Choco Syrup"/>
    <d v="2021-05-04T00:00:00"/>
    <n v="7595"/>
    <n v="770"/>
    <n v="7368.9000000000005"/>
    <n v="226.09999999999945"/>
  </r>
  <r>
    <s v="Dennison Crosswaite"/>
    <x v="4"/>
    <s v="Choco Coated Almonds"/>
    <d v="2021-05-04T00:00:00"/>
    <n v="147"/>
    <n v="7"/>
    <n v="23.24"/>
    <n v="123.76"/>
  </r>
  <r>
    <s v="Brien Boise"/>
    <x v="1"/>
    <s v="Baker's Choco Chips"/>
    <d v="2021-05-04T00:00:00"/>
    <n v="1078"/>
    <n v="90"/>
    <n v="1116.9000000000001"/>
    <n v="-38.900000000000091"/>
  </r>
  <r>
    <s v="Husein Augar"/>
    <x v="1"/>
    <s v="After Nines"/>
    <d v="2021-05-04T00:00:00"/>
    <n v="5264"/>
    <n v="658"/>
    <n v="6731.34"/>
    <n v="-1467.3400000000001"/>
  </r>
  <r>
    <s v="Dotty Strutley"/>
    <x v="2"/>
    <s v="70% Dark Bites"/>
    <d v="2021-05-04T00:00:00"/>
    <n v="3038"/>
    <n v="234"/>
    <n v="1179.3599999999999"/>
    <n v="1858.64"/>
  </r>
  <r>
    <s v="Rafaelita Blaksland"/>
    <x v="3"/>
    <s v="Drinking Coco"/>
    <d v="2021-05-04T00:00:00"/>
    <n v="672"/>
    <n v="42"/>
    <n v="417.47999999999996"/>
    <n v="254.52000000000004"/>
  </r>
  <r>
    <s v="Kaine Padly"/>
    <x v="1"/>
    <s v="Caramel Stuffed Bars"/>
    <d v="2021-05-04T00:00:00"/>
    <n v="2751"/>
    <n v="102"/>
    <n v="859.86"/>
    <n v="1891.1399999999999"/>
  </r>
  <r>
    <s v="Marney O'Breen"/>
    <x v="3"/>
    <s v="Mint Chip Choco"/>
    <d v="2021-05-04T00:00:00"/>
    <n v="224"/>
    <n v="12"/>
    <n v="68.64"/>
    <n v="155.36000000000001"/>
  </r>
  <r>
    <s v="Jan Morforth"/>
    <x v="2"/>
    <s v="Peanut Butter Cubes"/>
    <d v="2021-05-04T00:00:00"/>
    <n v="4291"/>
    <n v="187"/>
    <n v="495.55"/>
    <n v="3795.45"/>
  </r>
  <r>
    <s v="Dennison Crosswaite"/>
    <x v="1"/>
    <s v="Orange Choco"/>
    <d v="2021-05-04T00:00:00"/>
    <n v="1134"/>
    <n v="95"/>
    <n v="349.6"/>
    <n v="784.4"/>
  </r>
  <r>
    <s v="Madelene Upcott"/>
    <x v="5"/>
    <s v="Caramel Stuffed Bars"/>
    <d v="2021-05-04T00:00:00"/>
    <n v="3822"/>
    <n v="147"/>
    <n v="1239.21"/>
    <n v="2582.79"/>
  </r>
  <r>
    <s v="Ches Bonnell"/>
    <x v="1"/>
    <s v="After Nines"/>
    <d v="2021-05-04T00:00:00"/>
    <n v="2933"/>
    <n v="419"/>
    <n v="4286.37"/>
    <n v="-1353.37"/>
  </r>
  <r>
    <s v="Rafaelita Blaksland"/>
    <x v="5"/>
    <s v="70% Dark Bites"/>
    <d v="2021-05-04T00:00:00"/>
    <n v="1932"/>
    <n v="138"/>
    <n v="695.52"/>
    <n v="1236.48"/>
  </r>
  <r>
    <s v="Oby Sorrel"/>
    <x v="1"/>
    <s v="Drinking Coco"/>
    <d v="2021-05-04T00:00:00"/>
    <n v="2009"/>
    <n v="126"/>
    <n v="1252.4399999999998"/>
    <n v="756.56000000000017"/>
  </r>
  <r>
    <s v="Karlen McCaffrey"/>
    <x v="5"/>
    <s v="Raspberry Choco"/>
    <d v="2021-05-04T00:00:00"/>
    <n v="1141"/>
    <n v="115"/>
    <n v="442.75"/>
    <n v="698.25"/>
  </r>
  <r>
    <s v="Beverie Moffet"/>
    <x v="2"/>
    <s v="Mint Chip Choco"/>
    <d v="2021-05-04T00:00:00"/>
    <n v="1442"/>
    <n v="81"/>
    <n v="463.32"/>
    <n v="978.68000000000006"/>
  </r>
  <r>
    <s v="Kaine Padly"/>
    <x v="3"/>
    <s v="Milk Bars"/>
    <d v="2021-05-04T00:00:00"/>
    <n v="7203"/>
    <n v="515"/>
    <n v="2708.9"/>
    <n v="4494.1000000000004"/>
  </r>
  <r>
    <s v="Ches Bonnell"/>
    <x v="0"/>
    <s v="Smooth Sliky Salty"/>
    <d v="2021-05-04T00:00:00"/>
    <n v="13286"/>
    <n v="604"/>
    <n v="1667.04"/>
    <n v="11618.96"/>
  </r>
  <r>
    <s v="Andria Kimpton"/>
    <x v="5"/>
    <s v="Choco Coated Almonds"/>
    <d v="2021-05-04T00:00:00"/>
    <n v="13678"/>
    <n v="527"/>
    <n v="1749.6399999999999"/>
    <n v="11928.36"/>
  </r>
  <r>
    <s v="Kaine Padly"/>
    <x v="0"/>
    <s v="Eclairs"/>
    <d v="2021-05-04T00:00:00"/>
    <n v="2723"/>
    <n v="273"/>
    <n v="1722.6299999999999"/>
    <n v="1000.3700000000001"/>
  </r>
  <r>
    <s v="Dotty Strutley"/>
    <x v="4"/>
    <s v="Smooth Sliky Salty"/>
    <d v="2021-05-04T00:00:00"/>
    <n v="14021"/>
    <n v="668"/>
    <n v="1843.6799999999998"/>
    <n v="12177.32"/>
  </r>
  <r>
    <s v="Wilone O'Kielt"/>
    <x v="1"/>
    <s v="Smooth Sliky Salty"/>
    <d v="2021-05-04T00:00:00"/>
    <n v="10486"/>
    <n v="477"/>
    <n v="1316.52"/>
    <n v="9169.48"/>
  </r>
  <r>
    <s v="Jan Morforth"/>
    <x v="5"/>
    <s v="Drinking Coco"/>
    <d v="2021-05-04T00:00:00"/>
    <n v="4676"/>
    <n v="293"/>
    <n v="2912.42"/>
    <n v="1763.58"/>
  </r>
  <r>
    <s v="Ches Bonnell"/>
    <x v="1"/>
    <s v="70% Dark Bites"/>
    <d v="2021-05-04T00:00:00"/>
    <n v="12047"/>
    <n v="840"/>
    <n v="4233.6000000000004"/>
    <n v="7813.4"/>
  </r>
  <r>
    <s v="Wilone O'Kielt"/>
    <x v="5"/>
    <s v="After Nines"/>
    <d v="2021-05-04T00:00:00"/>
    <n v="3864"/>
    <n v="644"/>
    <n v="6588.12"/>
    <n v="-2724.12"/>
  </r>
  <r>
    <s v="Kaine Padly"/>
    <x v="0"/>
    <s v="Raspberry Choco"/>
    <d v="2021-05-04T00:00:00"/>
    <n v="4424"/>
    <n v="443"/>
    <n v="1705.55"/>
    <n v="2718.45"/>
  </r>
  <r>
    <s v="Kelci Walkden"/>
    <x v="4"/>
    <s v="Eclairs"/>
    <d v="2021-05-04T00:00:00"/>
    <n v="2821"/>
    <n v="283"/>
    <n v="1785.7299999999998"/>
    <n v="1035.2700000000002"/>
  </r>
  <r>
    <s v="Dotty Strutley"/>
    <x v="5"/>
    <s v="Fruit &amp; Nut Bars"/>
    <d v="2021-05-04T00:00:00"/>
    <n v="1050"/>
    <n v="42"/>
    <n v="199.08"/>
    <n v="850.92"/>
  </r>
  <r>
    <s v="Oby Sorrel"/>
    <x v="4"/>
    <s v="99% Dark &amp; Pure"/>
    <d v="2021-05-04T00:00:00"/>
    <n v="3101"/>
    <n v="148"/>
    <n v="1144.04"/>
    <n v="1956.96"/>
  </r>
  <r>
    <s v="Andria Kimpton"/>
    <x v="2"/>
    <s v="Drinking Coco"/>
    <d v="2021-05-04T00:00:00"/>
    <n v="238"/>
    <n v="14"/>
    <n v="139.16"/>
    <n v="98.84"/>
  </r>
  <r>
    <s v="Gigi Bohling"/>
    <x v="0"/>
    <s v="Milk Bars"/>
    <d v="2021-05-04T00:00:00"/>
    <n v="5362"/>
    <n v="413"/>
    <n v="2172.38"/>
    <n v="3189.62"/>
  </r>
  <r>
    <s v="Andria Kimpton"/>
    <x v="1"/>
    <s v="White Choc"/>
    <d v="2021-05-04T00:00:00"/>
    <n v="4522"/>
    <n v="283"/>
    <n v="1819.6899999999998"/>
    <n v="2702.3100000000004"/>
  </r>
  <r>
    <s v="Barr Faughny"/>
    <x v="5"/>
    <s v="99% Dark &amp; Pure"/>
    <d v="2021-05-05T00:00:00"/>
    <n v="2506"/>
    <n v="120"/>
    <n v="927.6"/>
    <n v="1578.4"/>
  </r>
  <r>
    <s v="Ches Bonnell"/>
    <x v="2"/>
    <s v="Raspberry Choco"/>
    <d v="2021-05-05T00:00:00"/>
    <n v="6923"/>
    <n v="577"/>
    <n v="2221.4500000000003"/>
    <n v="4701.5499999999993"/>
  </r>
  <r>
    <s v="Jan Morforth"/>
    <x v="5"/>
    <s v="Spicy Special Slims"/>
    <d v="2021-05-05T00:00:00"/>
    <n v="4109"/>
    <n v="514"/>
    <n v="4225.08"/>
    <n v="-116.07999999999993"/>
  </r>
  <r>
    <s v="Beverie Moffet"/>
    <x v="5"/>
    <s v="White Choc"/>
    <d v="2021-05-05T00:00:00"/>
    <n v="1043"/>
    <n v="70"/>
    <n v="450.09999999999997"/>
    <n v="592.90000000000009"/>
  </r>
  <r>
    <s v="Marney O'Breen"/>
    <x v="3"/>
    <s v="50% Dark Bites"/>
    <d v="2021-05-05T00:00:00"/>
    <n v="3969"/>
    <n v="284"/>
    <n v="2124.3200000000002"/>
    <n v="1844.6799999999998"/>
  </r>
  <r>
    <s v="Ches Bonnell"/>
    <x v="0"/>
    <s v="White Choc"/>
    <d v="2021-05-05T00:00:00"/>
    <n v="10115"/>
    <n v="700"/>
    <n v="4501"/>
    <n v="5614"/>
  </r>
  <r>
    <s v="Wilone O'Kielt"/>
    <x v="0"/>
    <s v="Fruit &amp; Nut Bars"/>
    <d v="2021-05-05T00:00:00"/>
    <n v="7364"/>
    <n v="295"/>
    <n v="1398.3"/>
    <n v="5965.7"/>
  </r>
  <r>
    <s v="Dotty Strutley"/>
    <x v="4"/>
    <s v="Spicy Special Slims"/>
    <d v="2021-05-05T00:00:00"/>
    <n v="875"/>
    <n v="125"/>
    <n v="1027.5"/>
    <n v="-152.5"/>
  </r>
  <r>
    <s v="Kaine Padly"/>
    <x v="0"/>
    <s v="50% Dark Bites"/>
    <d v="2021-05-05T00:00:00"/>
    <n v="3619"/>
    <n v="227"/>
    <n v="1697.96"/>
    <n v="1921.04"/>
  </r>
  <r>
    <s v="Madelene Upcott"/>
    <x v="3"/>
    <s v="Eclairs"/>
    <d v="2021-05-05T00:00:00"/>
    <n v="5054"/>
    <n v="562"/>
    <n v="3546.22"/>
    <n v="1507.7800000000002"/>
  </r>
  <r>
    <s v="Jan Morforth"/>
    <x v="4"/>
    <s v="Organic Choco Syrup"/>
    <d v="2021-05-05T00:00:00"/>
    <n v="7469"/>
    <n v="679"/>
    <n v="6498.03"/>
    <n v="970.97000000000025"/>
  </r>
  <r>
    <s v="Ches Bonnell"/>
    <x v="0"/>
    <s v="Fruit &amp; Nut Bars"/>
    <d v="2021-05-05T00:00:00"/>
    <n v="11305"/>
    <n v="472"/>
    <n v="2237.2800000000002"/>
    <n v="9067.7199999999993"/>
  </r>
  <r>
    <s v="Jan Morforth"/>
    <x v="0"/>
    <s v="85% Dark Bars"/>
    <d v="2021-05-05T00:00:00"/>
    <n v="6930"/>
    <n v="434"/>
    <n v="4561.34"/>
    <n v="2368.66"/>
  </r>
  <r>
    <s v="Rafaelita Blaksland"/>
    <x v="5"/>
    <s v="Baker's Choco Chips"/>
    <d v="2021-05-05T00:00:00"/>
    <n v="406"/>
    <n v="32"/>
    <n v="397.12"/>
    <n v="8.8799999999999955"/>
  </r>
  <r>
    <s v="Ches Bonnell"/>
    <x v="3"/>
    <s v="Milk Bars"/>
    <d v="2021-05-05T00:00:00"/>
    <n v="1918"/>
    <n v="128"/>
    <n v="673.28"/>
    <n v="1244.72"/>
  </r>
  <r>
    <s v="Curtice Advani"/>
    <x v="1"/>
    <s v="Mint Chip Choco"/>
    <d v="2021-05-05T00:00:00"/>
    <n v="616"/>
    <n v="35"/>
    <n v="200.2"/>
    <n v="415.8"/>
  </r>
  <r>
    <s v="Andria Kimpton"/>
    <x v="5"/>
    <s v="Raspberry Choco"/>
    <d v="2021-05-05T00:00:00"/>
    <n v="1533"/>
    <n v="128"/>
    <n v="492.8"/>
    <n v="1040.2"/>
  </r>
  <r>
    <s v="Wilone O'Kielt"/>
    <x v="4"/>
    <s v="99% Dark &amp; Pure"/>
    <d v="2021-05-05T00:00:00"/>
    <n v="8876"/>
    <n v="423"/>
    <n v="3269.79"/>
    <n v="5606.21"/>
  </r>
  <r>
    <s v="Husein Augar"/>
    <x v="0"/>
    <s v="Almond Choco"/>
    <d v="2021-05-05T00:00:00"/>
    <n v="3731"/>
    <n v="311"/>
    <n v="1601.65"/>
    <n v="2129.35"/>
  </r>
  <r>
    <s v="Andria Kimpton"/>
    <x v="5"/>
    <s v="85% Dark Bars"/>
    <d v="2021-05-05T00:00:00"/>
    <n v="10465"/>
    <n v="770"/>
    <n v="8092.7"/>
    <n v="2372.3000000000002"/>
  </r>
  <r>
    <s v="Marney O'Breen"/>
    <x v="4"/>
    <s v="Eclairs"/>
    <d v="2021-05-06T00:00:00"/>
    <n v="1659"/>
    <n v="185"/>
    <n v="1167.3499999999999"/>
    <n v="491.65000000000009"/>
  </r>
  <r>
    <s v="Jan Morforth"/>
    <x v="1"/>
    <s v="Organic Choco Syrup"/>
    <d v="2021-05-06T00:00:00"/>
    <n v="616"/>
    <n v="56"/>
    <n v="535.92000000000007"/>
    <n v="80.079999999999927"/>
  </r>
  <r>
    <s v="Gunar Cockshoot"/>
    <x v="1"/>
    <s v="85% Dark Bars"/>
    <d v="2021-05-06T00:00:00"/>
    <n v="3325"/>
    <n v="208"/>
    <n v="2186.08"/>
    <n v="1138.92"/>
  </r>
  <r>
    <s v="Jan Morforth"/>
    <x v="4"/>
    <s v="50% Dark Bites"/>
    <d v="2021-05-06T00:00:00"/>
    <n v="2394"/>
    <n v="160"/>
    <n v="1196.8000000000002"/>
    <n v="1197.1999999999998"/>
  </r>
  <r>
    <s v="Barr Faughny"/>
    <x v="4"/>
    <s v="Manuka Honey Choco"/>
    <d v="2021-05-06T00:00:00"/>
    <n v="6916"/>
    <n v="532"/>
    <n v="3617.6"/>
    <n v="3298.4"/>
  </r>
  <r>
    <s v="Jan Morforth"/>
    <x v="3"/>
    <s v="Choco Coated Almonds"/>
    <d v="2021-05-06T00:00:00"/>
    <n v="4158"/>
    <n v="167"/>
    <n v="554.43999999999994"/>
    <n v="3603.56"/>
  </r>
  <r>
    <s v="Kaine Padly"/>
    <x v="0"/>
    <s v="Manuka Honey Choco"/>
    <d v="2021-05-06T00:00:00"/>
    <n v="3199"/>
    <n v="267"/>
    <n v="1815.6"/>
    <n v="1383.4"/>
  </r>
  <r>
    <s v="Rafaelita Blaksland"/>
    <x v="1"/>
    <s v="50% Dark Bites"/>
    <d v="2021-05-06T00:00:00"/>
    <n v="2891"/>
    <n v="181"/>
    <n v="1353.88"/>
    <n v="1537.12"/>
  </r>
  <r>
    <s v="Kelci Walkden"/>
    <x v="1"/>
    <s v="Fruit &amp; Nut Bars"/>
    <d v="2021-05-06T00:00:00"/>
    <n v="2072"/>
    <n v="83"/>
    <n v="393.42"/>
    <n v="1678.58"/>
  </r>
  <r>
    <s v="Andria Kimpton"/>
    <x v="3"/>
    <s v="Milk Bars"/>
    <d v="2021-05-06T00:00:00"/>
    <n v="525"/>
    <n v="35"/>
    <n v="184.1"/>
    <n v="340.9"/>
  </r>
  <r>
    <s v="Kelci Walkden"/>
    <x v="0"/>
    <s v="Fruit &amp; Nut Bars"/>
    <d v="2021-05-07T00:00:00"/>
    <n v="4900"/>
    <n v="196"/>
    <n v="929.04000000000008"/>
    <n v="3970.96"/>
  </r>
  <r>
    <s v="Barr Faughny"/>
    <x v="1"/>
    <s v="After Nines"/>
    <d v="2021-05-07T00:00:00"/>
    <n v="6321"/>
    <n v="1050"/>
    <n v="10741.5"/>
    <n v="-4420.5"/>
  </r>
  <r>
    <s v="Jan Morforth"/>
    <x v="0"/>
    <s v="Smooth Sliky Salty"/>
    <d v="2021-05-07T00:00:00"/>
    <n v="448"/>
    <n v="22"/>
    <n v="60.72"/>
    <n v="387.28"/>
  </r>
  <r>
    <s v="Beverie Moffet"/>
    <x v="5"/>
    <s v="Fruit &amp; Nut Bars"/>
    <d v="2021-05-07T00:00:00"/>
    <n v="2415"/>
    <n v="105"/>
    <n v="497.70000000000005"/>
    <n v="1917.3"/>
  </r>
  <r>
    <s v="Curtice Advani"/>
    <x v="1"/>
    <s v="Choco Coated Almonds"/>
    <d v="2021-05-07T00:00:00"/>
    <n v="7140"/>
    <n v="298"/>
    <n v="989.3599999999999"/>
    <n v="6150.64"/>
  </r>
  <r>
    <s v="Ches Bonnell"/>
    <x v="1"/>
    <s v="Milk Bars"/>
    <d v="2021-05-07T00:00:00"/>
    <n v="7588"/>
    <n v="542"/>
    <n v="2850.92"/>
    <n v="4737.08"/>
  </r>
  <r>
    <s v="Marney O'Breen"/>
    <x v="0"/>
    <s v="Peanut Butter Cubes"/>
    <d v="2021-05-07T00:00:00"/>
    <n v="3052"/>
    <n v="123"/>
    <n v="325.95"/>
    <n v="2726.05"/>
  </r>
  <r>
    <s v="Karlen McCaffrey"/>
    <x v="1"/>
    <s v="Caramel Stuffed Bars"/>
    <d v="2021-05-07T00:00:00"/>
    <n v="3458"/>
    <n v="139"/>
    <n v="1171.77"/>
    <n v="2286.23"/>
  </r>
  <r>
    <s v="Oby Sorrel"/>
    <x v="1"/>
    <s v="Caramel Stuffed Bars"/>
    <d v="2021-05-07T00:00:00"/>
    <n v="5383"/>
    <n v="200"/>
    <n v="1686"/>
    <n v="3697"/>
  </r>
  <r>
    <s v="Oby Sorrel"/>
    <x v="4"/>
    <s v="Baker's Choco Chips"/>
    <d v="2021-05-07T00:00:00"/>
    <n v="5180"/>
    <n v="432"/>
    <n v="5361.12"/>
    <n v="-181.11999999999989"/>
  </r>
  <r>
    <s v="Karlen McCaffrey"/>
    <x v="3"/>
    <s v="85% Dark Bars"/>
    <d v="2021-05-07T00:00:00"/>
    <n v="1008"/>
    <n v="63"/>
    <n v="662.13"/>
    <n v="345.87"/>
  </r>
  <r>
    <s v="Dennison Crosswaite"/>
    <x v="0"/>
    <s v="Orange Choco"/>
    <d v="2021-05-07T00:00:00"/>
    <n v="4599"/>
    <n v="384"/>
    <n v="1413.1200000000001"/>
    <n v="3185.88"/>
  </r>
  <r>
    <s v="Karlen McCaffrey"/>
    <x v="0"/>
    <s v="Organic Choco Syrup"/>
    <d v="2021-05-07T00:00:00"/>
    <n v="1337"/>
    <n v="122"/>
    <n v="1167.54"/>
    <n v="169.46000000000004"/>
  </r>
  <r>
    <s v="Dennison Crosswaite"/>
    <x v="4"/>
    <s v="After Nines"/>
    <d v="2021-05-07T00:00:00"/>
    <n v="4074"/>
    <n v="582"/>
    <n v="5953.8600000000006"/>
    <n v="-1879.8600000000006"/>
  </r>
  <r>
    <s v="Husein Augar"/>
    <x v="5"/>
    <s v="Raspberry Choco"/>
    <d v="2021-05-07T00:00:00"/>
    <n v="3017"/>
    <n v="252"/>
    <n v="970.2"/>
    <n v="2046.8"/>
  </r>
  <r>
    <s v="Brien Boise"/>
    <x v="5"/>
    <s v="50% Dark Bites"/>
    <d v="2021-05-07T00:00:00"/>
    <n v="1050"/>
    <n v="70"/>
    <n v="523.6"/>
    <n v="526.4"/>
  </r>
  <r>
    <s v="Ches Bonnell"/>
    <x v="3"/>
    <s v="Peanut Butter Cubes"/>
    <d v="2021-05-07T00:00:00"/>
    <n v="1547"/>
    <n v="65"/>
    <n v="172.25"/>
    <n v="1374.75"/>
  </r>
  <r>
    <s v="Gigi Bohling"/>
    <x v="1"/>
    <s v="85% Dark Bars"/>
    <d v="2021-05-07T00:00:00"/>
    <n v="28"/>
    <n v="2"/>
    <n v="21.02"/>
    <n v="6.98"/>
  </r>
  <r>
    <s v="Dennison Crosswaite"/>
    <x v="1"/>
    <s v="Milk Bars"/>
    <d v="2021-05-07T00:00:00"/>
    <n v="4620"/>
    <n v="330"/>
    <n v="1735.8"/>
    <n v="2884.2"/>
  </r>
  <r>
    <s v="Ches Bonnell"/>
    <x v="4"/>
    <s v="Spicy Special Slims"/>
    <d v="2021-05-07T00:00:00"/>
    <n v="9639"/>
    <n v="1610"/>
    <n v="13234.2"/>
    <n v="-3595.2000000000007"/>
  </r>
  <r>
    <s v="Jan Morforth"/>
    <x v="0"/>
    <s v="Spicy Special Slims"/>
    <d v="2021-05-07T00:00:00"/>
    <n v="406"/>
    <n v="58"/>
    <n v="476.76000000000005"/>
    <n v="-70.760000000000048"/>
  </r>
  <r>
    <s v="Marney O'Breen"/>
    <x v="1"/>
    <s v="Eclairs"/>
    <d v="2021-05-07T00:00:00"/>
    <n v="1974"/>
    <n v="247"/>
    <n v="1558.57"/>
    <n v="415.43000000000006"/>
  </r>
  <r>
    <s v="Brien Boise"/>
    <x v="5"/>
    <s v="Caramel Stuffed Bars"/>
    <d v="2021-05-07T00:00:00"/>
    <n v="3059"/>
    <n v="114"/>
    <n v="961.02"/>
    <n v="2097.98"/>
  </r>
  <r>
    <s v="Brien Boise"/>
    <x v="4"/>
    <s v="Mint Chip Choco"/>
    <d v="2021-05-07T00:00:00"/>
    <n v="1918"/>
    <n v="107"/>
    <n v="612.04"/>
    <n v="1305.96"/>
  </r>
  <r>
    <s v="Marney O'Breen"/>
    <x v="4"/>
    <s v="Baker's Choco Chips"/>
    <d v="2021-05-07T00:00:00"/>
    <n v="2009"/>
    <n v="168"/>
    <n v="2084.88"/>
    <n v="-75.880000000000109"/>
  </r>
  <r>
    <s v="Marney O'Breen"/>
    <x v="4"/>
    <s v="Drinking Coco"/>
    <d v="2021-05-07T00:00:00"/>
    <n v="2583"/>
    <n v="144"/>
    <n v="1431.36"/>
    <n v="1151.6400000000001"/>
  </r>
  <r>
    <s v="Jan Morforth"/>
    <x v="5"/>
    <s v="Choco Coated Almonds"/>
    <d v="2021-05-07T00:00:00"/>
    <n v="4998"/>
    <n v="200"/>
    <n v="664"/>
    <n v="4334"/>
  </r>
  <r>
    <s v="Marney O'Breen"/>
    <x v="5"/>
    <s v="Raspberry Choco"/>
    <d v="2021-05-07T00:00:00"/>
    <n v="1946"/>
    <n v="163"/>
    <n v="627.55000000000007"/>
    <n v="1318.4499999999998"/>
  </r>
  <r>
    <s v="Husein Augar"/>
    <x v="0"/>
    <s v="Milk Bars"/>
    <d v="2021-05-07T00:00:00"/>
    <n v="10745"/>
    <n v="700"/>
    <n v="3682"/>
    <n v="7063"/>
  </r>
  <r>
    <s v="Ches Bonnell"/>
    <x v="2"/>
    <s v="Choco Coated Almonds"/>
    <d v="2021-05-07T00:00:00"/>
    <n v="1932"/>
    <n v="78"/>
    <n v="258.95999999999998"/>
    <n v="1673.04"/>
  </r>
  <r>
    <s v="Rafaelita Blaksland"/>
    <x v="1"/>
    <s v="Baker's Choco Chips"/>
    <d v="2021-05-07T00:00:00"/>
    <n v="371"/>
    <n v="29"/>
    <n v="359.89"/>
    <n v="11.110000000000014"/>
  </r>
  <r>
    <s v="Curtice Advani"/>
    <x v="0"/>
    <s v="85% Dark Bars"/>
    <d v="2021-05-07T00:00:00"/>
    <n v="4564"/>
    <n v="286"/>
    <n v="3005.86"/>
    <n v="1558.1399999999999"/>
  </r>
  <r>
    <s v="Barr Faughny"/>
    <x v="3"/>
    <s v="White Choc"/>
    <d v="2021-05-07T00:00:00"/>
    <n v="84"/>
    <n v="6"/>
    <n v="38.58"/>
    <n v="45.42"/>
  </r>
  <r>
    <s v="Husein Augar"/>
    <x v="5"/>
    <s v="Milk Bars"/>
    <d v="2021-05-10T00:00:00"/>
    <n v="2590"/>
    <n v="200"/>
    <n v="1052"/>
    <n v="1538"/>
  </r>
  <r>
    <s v="Madelene Upcott"/>
    <x v="5"/>
    <s v="White Choc"/>
    <d v="2021-05-10T00:00:00"/>
    <n v="1771"/>
    <n v="127"/>
    <n v="816.61"/>
    <n v="954.39"/>
  </r>
  <r>
    <s v="Marney O'Breen"/>
    <x v="4"/>
    <s v="Choco Coated Almonds"/>
    <d v="2021-05-10T00:00:00"/>
    <n v="5082"/>
    <n v="204"/>
    <n v="677.28"/>
    <n v="4404.72"/>
  </r>
  <r>
    <s v="Barr Faughny"/>
    <x v="1"/>
    <s v="Spicy Special Slims"/>
    <d v="2021-05-10T00:00:00"/>
    <n v="1624"/>
    <n v="271"/>
    <n v="2227.6200000000003"/>
    <n v="-603.62000000000035"/>
  </r>
  <r>
    <s v="Wilone O'Kielt"/>
    <x v="5"/>
    <s v="Milk Bars"/>
    <d v="2021-05-10T00:00:00"/>
    <n v="630"/>
    <n v="45"/>
    <n v="236.7"/>
    <n v="393.3"/>
  </r>
  <r>
    <s v="Marney O'Breen"/>
    <x v="4"/>
    <s v="Smooth Sliky Salty"/>
    <d v="2021-05-10T00:00:00"/>
    <n v="5075"/>
    <n v="242"/>
    <n v="667.92"/>
    <n v="4407.08"/>
  </r>
  <r>
    <s v="Barr Faughny"/>
    <x v="1"/>
    <s v="Eclairs"/>
    <d v="2021-05-10T00:00:00"/>
    <n v="105"/>
    <n v="14"/>
    <n v="88.339999999999989"/>
    <n v="16.660000000000011"/>
  </r>
  <r>
    <s v="Marney O'Breen"/>
    <x v="0"/>
    <s v="White Choc"/>
    <d v="2021-05-10T00:00:00"/>
    <n v="3549"/>
    <n v="222"/>
    <n v="1427.46"/>
    <n v="2121.54"/>
  </r>
  <r>
    <s v="Kaine Padly"/>
    <x v="4"/>
    <s v="85% Dark Bars"/>
    <d v="2021-05-10T00:00:00"/>
    <n v="14"/>
    <n v="1"/>
    <n v="10.51"/>
    <n v="3.49"/>
  </r>
  <r>
    <s v="Kaine Padly"/>
    <x v="2"/>
    <s v="Eclairs"/>
    <d v="2021-05-10T00:00:00"/>
    <n v="4844"/>
    <n v="606"/>
    <n v="3823.8599999999997"/>
    <n v="1020.1400000000003"/>
  </r>
  <r>
    <s v="Andria Kimpton"/>
    <x v="5"/>
    <s v="Mint Chip Choco"/>
    <d v="2021-05-10T00:00:00"/>
    <n v="4032"/>
    <n v="213"/>
    <n v="1218.3599999999999"/>
    <n v="2813.6400000000003"/>
  </r>
  <r>
    <s v="Brien Boise"/>
    <x v="0"/>
    <s v="Baker's Choco Chips"/>
    <d v="2021-05-10T00:00:00"/>
    <n v="1190"/>
    <n v="85"/>
    <n v="1054.8499999999999"/>
    <n v="135.15000000000009"/>
  </r>
  <r>
    <s v="Dennison Crosswaite"/>
    <x v="5"/>
    <s v="Peanut Butter Cubes"/>
    <d v="2021-05-10T00:00:00"/>
    <n v="4046"/>
    <n v="176"/>
    <n v="466.4"/>
    <n v="3579.6"/>
  </r>
  <r>
    <s v="Beverie Moffet"/>
    <x v="3"/>
    <s v="Baker's Choco Chips"/>
    <d v="2021-05-10T00:00:00"/>
    <n v="11830"/>
    <n v="980"/>
    <n v="12161.8"/>
    <n v="-331.79999999999927"/>
  </r>
  <r>
    <s v="Wilone O'Kielt"/>
    <x v="3"/>
    <s v="After Nines"/>
    <d v="2021-05-10T00:00:00"/>
    <n v="1015"/>
    <n v="145"/>
    <n v="1483.3500000000001"/>
    <n v="-468.35000000000014"/>
  </r>
  <r>
    <s v="Dotty Strutley"/>
    <x v="5"/>
    <s v="Mint Chip Choco"/>
    <d v="2021-05-10T00:00:00"/>
    <n v="294"/>
    <n v="15"/>
    <n v="85.8"/>
    <n v="208.2"/>
  </r>
  <r>
    <s v="Husein Augar"/>
    <x v="3"/>
    <s v="Baker's Choco Chips"/>
    <d v="2021-05-10T00:00:00"/>
    <n v="42"/>
    <n v="3"/>
    <n v="37.230000000000004"/>
    <n v="4.769999999999996"/>
  </r>
  <r>
    <s v="Beverie Moffet"/>
    <x v="3"/>
    <s v="Eclairs"/>
    <d v="2021-05-10T00:00:00"/>
    <n v="6657"/>
    <n v="770"/>
    <n v="4858.7"/>
    <n v="1798.3000000000002"/>
  </r>
  <r>
    <s v="Madelene Upcott"/>
    <x v="1"/>
    <s v="Almond Choco"/>
    <d v="2021-05-10T00:00:00"/>
    <n v="476"/>
    <n v="34"/>
    <n v="175.10000000000002"/>
    <n v="300.89999999999998"/>
  </r>
  <r>
    <s v="Wilone O'Kielt"/>
    <x v="1"/>
    <s v="After Nines"/>
    <d v="2021-05-11T00:00:00"/>
    <n v="6013"/>
    <n v="840"/>
    <n v="8593.2000000000007"/>
    <n v="-2580.2000000000007"/>
  </r>
  <r>
    <s v="Husein Augar"/>
    <x v="1"/>
    <s v="Fruit &amp; Nut Bars"/>
    <d v="2021-05-11T00:00:00"/>
    <n v="7007"/>
    <n v="281"/>
    <n v="1331.94"/>
    <n v="5675.0599999999995"/>
  </r>
  <r>
    <s v="Brien Boise"/>
    <x v="3"/>
    <s v="99% Dark &amp; Pure"/>
    <d v="2021-05-11T00:00:00"/>
    <n v="9471"/>
    <n v="451"/>
    <n v="3486.23"/>
    <n v="5984.77"/>
  </r>
  <r>
    <s v="Andria Kimpton"/>
    <x v="4"/>
    <s v="Organic Choco Syrup"/>
    <d v="2021-05-11T00:00:00"/>
    <n v="2961"/>
    <n v="329"/>
    <n v="3148.53"/>
    <n v="-187.5300000000002"/>
  </r>
  <r>
    <s v="Beverie Moffet"/>
    <x v="1"/>
    <s v="Peanut Butter Cubes"/>
    <d v="2021-05-11T00:00:00"/>
    <n v="1547"/>
    <n v="68"/>
    <n v="180.2"/>
    <n v="1366.8"/>
  </r>
  <r>
    <s v="Dennison Crosswaite"/>
    <x v="0"/>
    <s v="Mint Chip Choco"/>
    <d v="2021-05-11T00:00:00"/>
    <n v="7336"/>
    <n v="367"/>
    <n v="2099.2399999999998"/>
    <n v="5236.76"/>
  </r>
  <r>
    <s v="Curtice Advani"/>
    <x v="3"/>
    <s v="Manuka Honey Choco"/>
    <d v="2021-05-11T00:00:00"/>
    <n v="469"/>
    <n v="37"/>
    <n v="251.6"/>
    <n v="217.4"/>
  </r>
  <r>
    <s v="Oby Sorrel"/>
    <x v="4"/>
    <s v="Peanut Butter Cubes"/>
    <d v="2021-05-11T00:00:00"/>
    <n v="8253"/>
    <n v="344"/>
    <n v="911.6"/>
    <n v="7341.4"/>
  </r>
  <r>
    <s v="Karlen McCaffrey"/>
    <x v="4"/>
    <s v="Raspberry Choco"/>
    <d v="2021-05-11T00:00:00"/>
    <n v="3500"/>
    <n v="350"/>
    <n v="1347.5"/>
    <n v="2152.5"/>
  </r>
  <r>
    <s v="Madelene Upcott"/>
    <x v="4"/>
    <s v="Manuka Honey Choco"/>
    <d v="2021-05-11T00:00:00"/>
    <n v="4291"/>
    <n v="331"/>
    <n v="2250.7999999999997"/>
    <n v="2040.2000000000003"/>
  </r>
  <r>
    <s v="Wilone O'Kielt"/>
    <x v="5"/>
    <s v="50% Dark Bites"/>
    <d v="2021-05-11T00:00:00"/>
    <n v="1344"/>
    <n v="90"/>
    <n v="673.2"/>
    <n v="670.8"/>
  </r>
  <r>
    <s v="Brien Boise"/>
    <x v="3"/>
    <s v="Organic Choco Syrup"/>
    <d v="2021-05-11T00:00:00"/>
    <n v="4662"/>
    <n v="424"/>
    <n v="4057.6800000000003"/>
    <n v="604.31999999999971"/>
  </r>
  <r>
    <s v="Dennison Crosswaite"/>
    <x v="3"/>
    <s v="Raspberry Choco"/>
    <d v="2021-05-11T00:00:00"/>
    <n v="266"/>
    <n v="27"/>
    <n v="103.95"/>
    <n v="162.05000000000001"/>
  </r>
  <r>
    <s v="Beverie Moffet"/>
    <x v="3"/>
    <s v="Milk Bars"/>
    <d v="2021-05-11T00:00:00"/>
    <n v="3451"/>
    <n v="266"/>
    <n v="1399.1599999999999"/>
    <n v="2051.84"/>
  </r>
  <r>
    <s v="Kelci Walkden"/>
    <x v="4"/>
    <s v="50% Dark Bites"/>
    <d v="2021-05-11T00:00:00"/>
    <n v="2254"/>
    <n v="141"/>
    <n v="1054.68"/>
    <n v="1199.32"/>
  </r>
  <r>
    <s v="Beverie Moffet"/>
    <x v="3"/>
    <s v="Almond Choco"/>
    <d v="2021-05-11T00:00:00"/>
    <n v="168"/>
    <n v="14"/>
    <n v="72.100000000000009"/>
    <n v="95.899999999999991"/>
  </r>
  <r>
    <s v="Madelene Upcott"/>
    <x v="3"/>
    <s v="Organic Choco Syrup"/>
    <d v="2021-05-11T00:00:00"/>
    <n v="3969"/>
    <n v="441"/>
    <n v="4220.37"/>
    <n v="-251.36999999999989"/>
  </r>
  <r>
    <s v="Gigi Bohling"/>
    <x v="0"/>
    <s v="50% Dark Bites"/>
    <d v="2021-05-11T00:00:00"/>
    <n v="6937"/>
    <n v="463"/>
    <n v="3463.2400000000002"/>
    <n v="3473.7599999999998"/>
  </r>
  <r>
    <s v="Husein Augar"/>
    <x v="1"/>
    <s v="85% Dark Bars"/>
    <d v="2021-05-11T00:00:00"/>
    <n v="1827"/>
    <n v="115"/>
    <n v="1208.6499999999999"/>
    <n v="618.35000000000014"/>
  </r>
  <r>
    <s v="Dotty Strutley"/>
    <x v="2"/>
    <s v="Drinking Coco"/>
    <d v="2021-05-11T00:00:00"/>
    <n v="2135"/>
    <n v="126"/>
    <n v="1252.4399999999998"/>
    <n v="882.56000000000017"/>
  </r>
  <r>
    <s v="Barr Faughny"/>
    <x v="1"/>
    <s v="Baker's Choco Chips"/>
    <d v="2021-05-11T00:00:00"/>
    <n v="5089"/>
    <n v="425"/>
    <n v="5274.25"/>
    <n v="-185.25"/>
  </r>
  <r>
    <s v="Husein Augar"/>
    <x v="3"/>
    <s v="Orange Choco"/>
    <d v="2021-05-11T00:00:00"/>
    <n v="2345"/>
    <n v="214"/>
    <n v="787.52"/>
    <n v="1557.48"/>
  </r>
  <r>
    <s v="Andria Kimpton"/>
    <x v="3"/>
    <s v="Almond Choco"/>
    <d v="2021-05-11T00:00:00"/>
    <n v="84"/>
    <n v="7"/>
    <n v="36.050000000000004"/>
    <n v="47.949999999999996"/>
  </r>
  <r>
    <s v="Gunar Cockshoot"/>
    <x v="4"/>
    <s v="Choco Coated Almonds"/>
    <d v="2021-05-12T00:00:00"/>
    <n v="4543"/>
    <n v="175"/>
    <n v="581"/>
    <n v="3962"/>
  </r>
  <r>
    <s v="Marney O'Breen"/>
    <x v="2"/>
    <s v="Peanut Butter Cubes"/>
    <d v="2021-05-12T00:00:00"/>
    <n v="3500"/>
    <n v="140"/>
    <n v="371"/>
    <n v="3129"/>
  </r>
  <r>
    <s v="Rafaelita Blaksland"/>
    <x v="5"/>
    <s v="Raspberry Choco"/>
    <d v="2021-05-12T00:00:00"/>
    <n v="721"/>
    <n v="61"/>
    <n v="234.85"/>
    <n v="486.15"/>
  </r>
  <r>
    <s v="Curtice Advani"/>
    <x v="5"/>
    <s v="Smooth Sliky Salty"/>
    <d v="2021-05-12T00:00:00"/>
    <n v="5894"/>
    <n v="268"/>
    <n v="739.68"/>
    <n v="5154.32"/>
  </r>
  <r>
    <s v="Barr Faughny"/>
    <x v="2"/>
    <s v="50% Dark Bites"/>
    <d v="2021-05-12T00:00:00"/>
    <n v="1029"/>
    <n v="69"/>
    <n v="516.12"/>
    <n v="512.88"/>
  </r>
  <r>
    <s v="Jan Morforth"/>
    <x v="0"/>
    <s v="Organic Choco Syrup"/>
    <d v="2021-05-12T00:00:00"/>
    <n v="119"/>
    <n v="14"/>
    <n v="133.98000000000002"/>
    <n v="-14.980000000000018"/>
  </r>
  <r>
    <s v="Rafaelita Blaksland"/>
    <x v="2"/>
    <s v="Fruit &amp; Nut Bars"/>
    <d v="2021-05-12T00:00:00"/>
    <n v="4144"/>
    <n v="181"/>
    <n v="857.94"/>
    <n v="3286.06"/>
  </r>
  <r>
    <s v="Ches Bonnell"/>
    <x v="4"/>
    <s v="Organic Choco Syrup"/>
    <d v="2021-05-12T00:00:00"/>
    <n v="4242"/>
    <n v="425"/>
    <n v="4067.25"/>
    <n v="174.75"/>
  </r>
  <r>
    <s v="Gigi Bohling"/>
    <x v="1"/>
    <s v="Mint Chip Choco"/>
    <d v="2021-05-13T00:00:00"/>
    <n v="6433"/>
    <n v="322"/>
    <n v="1841.84"/>
    <n v="4591.16"/>
  </r>
  <r>
    <s v="Karlen McCaffrey"/>
    <x v="2"/>
    <s v="70% Dark Bites"/>
    <d v="2021-05-13T00:00:00"/>
    <n v="3745"/>
    <n v="289"/>
    <n v="1456.56"/>
    <n v="2288.44"/>
  </r>
  <r>
    <s v="Oby Sorrel"/>
    <x v="5"/>
    <s v="Milk Bars"/>
    <d v="2021-05-13T00:00:00"/>
    <n v="5096"/>
    <n v="392"/>
    <n v="2061.92"/>
    <n v="3034.08"/>
  </r>
  <r>
    <s v="Gunar Cockshoot"/>
    <x v="0"/>
    <s v="Caramel Stuffed Bars"/>
    <d v="2021-05-13T00:00:00"/>
    <n v="3444"/>
    <n v="128"/>
    <n v="1079.04"/>
    <n v="2364.96"/>
  </r>
  <r>
    <s v="Ches Bonnell"/>
    <x v="1"/>
    <s v="Almond Choco"/>
    <d v="2021-05-13T00:00:00"/>
    <n v="1624"/>
    <n v="116"/>
    <n v="597.40000000000009"/>
    <n v="1026.5999999999999"/>
  </r>
  <r>
    <s v="Jan Morforth"/>
    <x v="0"/>
    <s v="Almond Choco"/>
    <d v="2021-05-13T00:00:00"/>
    <n v="4872"/>
    <n v="348"/>
    <n v="1792.2"/>
    <n v="3079.8"/>
  </r>
  <r>
    <s v="Dennison Crosswaite"/>
    <x v="5"/>
    <s v="Caramel Stuffed Bars"/>
    <d v="2021-05-13T00:00:00"/>
    <n v="14854"/>
    <n v="572"/>
    <n v="4821.96"/>
    <n v="10032.040000000001"/>
  </r>
  <r>
    <s v="Madelene Upcott"/>
    <x v="5"/>
    <s v="Organic Choco Syrup"/>
    <d v="2021-05-13T00:00:00"/>
    <n v="4466"/>
    <n v="406"/>
    <n v="3885.42"/>
    <n v="580.57999999999993"/>
  </r>
  <r>
    <s v="Dotty Strutley"/>
    <x v="3"/>
    <s v="Spicy Special Slims"/>
    <d v="2021-05-13T00:00:00"/>
    <n v="7014"/>
    <n v="910"/>
    <n v="7480.2000000000007"/>
    <n v="-466.20000000000073"/>
  </r>
  <r>
    <s v="Wilone O'Kielt"/>
    <x v="5"/>
    <s v="70% Dark Bites"/>
    <d v="2021-05-13T00:00:00"/>
    <n v="8092"/>
    <n v="540"/>
    <n v="2721.6"/>
    <n v="5370.4"/>
  </r>
  <r>
    <s v="Dotty Strutley"/>
    <x v="4"/>
    <s v="Orange Choco"/>
    <d v="2021-05-13T00:00:00"/>
    <n v="784"/>
    <n v="72"/>
    <n v="264.96000000000004"/>
    <n v="519.04"/>
  </r>
  <r>
    <s v="Brien Boise"/>
    <x v="5"/>
    <s v="Spicy Special Slims"/>
    <d v="2021-05-13T00:00:00"/>
    <n v="1743"/>
    <n v="291"/>
    <n v="2392.02"/>
    <n v="-649.02"/>
  </r>
  <r>
    <s v="Barr Faughny"/>
    <x v="3"/>
    <s v="Peanut Butter Cubes"/>
    <d v="2021-05-13T00:00:00"/>
    <n v="1071"/>
    <n v="47"/>
    <n v="124.55"/>
    <n v="946.45"/>
  </r>
  <r>
    <s v="Husein Augar"/>
    <x v="2"/>
    <s v="Organic Choco Syrup"/>
    <d v="2021-05-13T00:00:00"/>
    <n v="2786"/>
    <n v="279"/>
    <n v="2670.03"/>
    <n v="115.9699999999998"/>
  </r>
  <r>
    <s v="Brien Boise"/>
    <x v="0"/>
    <s v="Raspberry Choco"/>
    <d v="2021-05-13T00:00:00"/>
    <n v="833"/>
    <n v="84"/>
    <n v="323.40000000000003"/>
    <n v="509.59999999999997"/>
  </r>
  <r>
    <s v="Rafaelita Blaksland"/>
    <x v="3"/>
    <s v="Caramel Stuffed Bars"/>
    <d v="2021-05-13T00:00:00"/>
    <n v="4648"/>
    <n v="179"/>
    <n v="1508.97"/>
    <n v="3139.0299999999997"/>
  </r>
  <r>
    <s v="Kaine Padly"/>
    <x v="3"/>
    <s v="50% Dark Bites"/>
    <d v="2021-05-13T00:00:00"/>
    <n v="3710"/>
    <n v="248"/>
    <n v="1855.0400000000002"/>
    <n v="1854.9599999999998"/>
  </r>
  <r>
    <s v="Dotty Strutley"/>
    <x v="4"/>
    <s v="99% Dark &amp; Pure"/>
    <d v="2021-05-13T00:00:00"/>
    <n v="6965"/>
    <n v="332"/>
    <n v="2566.36"/>
    <n v="4398.6399999999994"/>
  </r>
  <r>
    <s v="Marney O'Breen"/>
    <x v="1"/>
    <s v="After Nines"/>
    <d v="2021-05-14T00:00:00"/>
    <n v="6440"/>
    <n v="1050"/>
    <n v="10741.5"/>
    <n v="-4301.5"/>
  </r>
  <r>
    <s v="Husein Augar"/>
    <x v="3"/>
    <s v="Milk Bars"/>
    <d v="2021-05-14T00:00:00"/>
    <n v="1918"/>
    <n v="148"/>
    <n v="778.48"/>
    <n v="1139.52"/>
  </r>
  <r>
    <s v="Dotty Strutley"/>
    <x v="1"/>
    <s v="Drinking Coco"/>
    <d v="2021-05-14T00:00:00"/>
    <n v="6811"/>
    <n v="401"/>
    <n v="3985.9399999999996"/>
    <n v="2825.0600000000004"/>
  </r>
  <r>
    <s v="Brien Boise"/>
    <x v="3"/>
    <s v="Fruit &amp; Nut Bars"/>
    <d v="2021-05-14T00:00:00"/>
    <n v="4704"/>
    <n v="189"/>
    <n v="895.86"/>
    <n v="3808.14"/>
  </r>
  <r>
    <s v="Madelene Upcott"/>
    <x v="4"/>
    <s v="70% Dark Bites"/>
    <d v="2021-05-14T00:00:00"/>
    <n v="952"/>
    <n v="74"/>
    <n v="372.96"/>
    <n v="579.04"/>
  </r>
  <r>
    <s v="Jan Morforth"/>
    <x v="1"/>
    <s v="Choco Coated Almonds"/>
    <d v="2021-05-14T00:00:00"/>
    <n v="2653"/>
    <n v="107"/>
    <n v="355.24"/>
    <n v="2297.7600000000002"/>
  </r>
  <r>
    <s v="Kelci Walkden"/>
    <x v="2"/>
    <s v="Spicy Special Slims"/>
    <d v="2021-05-14T00:00:00"/>
    <n v="8778"/>
    <n v="1260"/>
    <n v="10357.200000000001"/>
    <n v="-1579.2000000000007"/>
  </r>
  <r>
    <s v="Curtice Advani"/>
    <x v="4"/>
    <s v="Raspberry Choco"/>
    <d v="2021-05-14T00:00:00"/>
    <n v="483"/>
    <n v="49"/>
    <n v="188.65"/>
    <n v="294.35000000000002"/>
  </r>
  <r>
    <s v="Marney O'Breen"/>
    <x v="3"/>
    <s v="Eclairs"/>
    <d v="2021-05-14T00:00:00"/>
    <n v="6608"/>
    <n v="770"/>
    <n v="4858.7"/>
    <n v="1749.3000000000002"/>
  </r>
  <r>
    <s v="Dennison Crosswaite"/>
    <x v="2"/>
    <s v="Milk Bars"/>
    <d v="2021-05-14T00:00:00"/>
    <n v="3178"/>
    <n v="212"/>
    <n v="1115.1199999999999"/>
    <n v="2062.88"/>
  </r>
  <r>
    <s v="Jan Morforth"/>
    <x v="4"/>
    <s v="Peanut Butter Cubes"/>
    <d v="2021-05-17T00:00:00"/>
    <n v="728"/>
    <n v="30"/>
    <n v="79.5"/>
    <n v="648.5"/>
  </r>
  <r>
    <s v="Husein Augar"/>
    <x v="5"/>
    <s v="Organic Choco Syrup"/>
    <d v="2021-05-17T00:00:00"/>
    <n v="6251"/>
    <n v="695"/>
    <n v="6651.1500000000005"/>
    <n v="-400.15000000000055"/>
  </r>
  <r>
    <s v="Wilone O'Kielt"/>
    <x v="0"/>
    <s v="Smooth Sliky Salty"/>
    <d v="2021-05-17T00:00:00"/>
    <n v="5005"/>
    <n v="228"/>
    <n v="629.28"/>
    <n v="4375.72"/>
  </r>
  <r>
    <s v="Curtice Advani"/>
    <x v="0"/>
    <s v="Smooth Sliky Salty"/>
    <d v="2021-05-17T00:00:00"/>
    <n v="3388"/>
    <n v="148"/>
    <n v="408.47999999999996"/>
    <n v="2979.52"/>
  </r>
  <r>
    <s v="Kaine Padly"/>
    <x v="1"/>
    <s v="Mint Chip Choco"/>
    <d v="2021-05-17T00:00:00"/>
    <n v="5887"/>
    <n v="328"/>
    <n v="1876.1599999999999"/>
    <n v="4010.84"/>
  </r>
  <r>
    <s v="Brien Boise"/>
    <x v="5"/>
    <s v="70% Dark Bites"/>
    <d v="2021-05-17T00:00:00"/>
    <n v="749"/>
    <n v="58"/>
    <n v="292.32"/>
    <n v="456.68"/>
  </r>
  <r>
    <s v="Wilone O'Kielt"/>
    <x v="1"/>
    <s v="50% Dark Bites"/>
    <d v="2021-05-17T00:00:00"/>
    <n v="4620"/>
    <n v="308"/>
    <n v="2303.84"/>
    <n v="2316.16"/>
  </r>
  <r>
    <s v="Gigi Bohling"/>
    <x v="2"/>
    <s v="Milk Bars"/>
    <d v="2021-05-17T00:00:00"/>
    <n v="7700"/>
    <n v="593"/>
    <n v="3119.18"/>
    <n v="4580.82"/>
  </r>
  <r>
    <s v="Kelci Walkden"/>
    <x v="2"/>
    <s v="Choco Coated Almonds"/>
    <d v="2021-05-17T00:00:00"/>
    <n v="2968"/>
    <n v="124"/>
    <n v="411.68"/>
    <n v="2556.3200000000002"/>
  </r>
  <r>
    <s v="Ches Bonnell"/>
    <x v="5"/>
    <s v="70% Dark Bites"/>
    <d v="2021-05-17T00:00:00"/>
    <n v="2863"/>
    <n v="205"/>
    <n v="1033.2"/>
    <n v="1829.8"/>
  </r>
  <r>
    <s v="Gunar Cockshoot"/>
    <x v="0"/>
    <s v="Organic Choco Syrup"/>
    <d v="2021-05-17T00:00:00"/>
    <n v="4900"/>
    <n v="446"/>
    <n v="4268.22"/>
    <n v="631.77999999999975"/>
  </r>
  <r>
    <s v="Marney O'Breen"/>
    <x v="0"/>
    <s v="Drinking Coco"/>
    <d v="2021-05-17T00:00:00"/>
    <n v="3976"/>
    <n v="249"/>
    <n v="2475.06"/>
    <n v="1500.94"/>
  </r>
  <r>
    <s v="Karlen McCaffrey"/>
    <x v="3"/>
    <s v="99% Dark &amp; Pure"/>
    <d v="2021-05-17T00:00:00"/>
    <n v="448"/>
    <n v="20"/>
    <n v="154.60000000000002"/>
    <n v="293.39999999999998"/>
  </r>
  <r>
    <s v="Kaine Padly"/>
    <x v="1"/>
    <s v="Peanut Butter Cubes"/>
    <d v="2021-05-17T00:00:00"/>
    <n v="84"/>
    <n v="4"/>
    <n v="10.6"/>
    <n v="73.400000000000006"/>
  </r>
  <r>
    <s v="Barr Faughny"/>
    <x v="3"/>
    <s v="Baker's Choco Chips"/>
    <d v="2021-05-17T00:00:00"/>
    <n v="210"/>
    <n v="17"/>
    <n v="210.97"/>
    <n v="-0.96999999999999886"/>
  </r>
  <r>
    <s v="Andria Kimpton"/>
    <x v="0"/>
    <s v="Manuka Honey Choco"/>
    <d v="2021-05-17T00:00:00"/>
    <n v="2961"/>
    <n v="247"/>
    <n v="1679.6"/>
    <n v="1281.4000000000001"/>
  </r>
  <r>
    <s v="Andria Kimpton"/>
    <x v="3"/>
    <s v="After Nines"/>
    <d v="2021-05-18T00:00:00"/>
    <n v="2569"/>
    <n v="322"/>
    <n v="3294.06"/>
    <n v="-725.06"/>
  </r>
  <r>
    <s v="Jan Morforth"/>
    <x v="2"/>
    <s v="Manuka Honey Choco"/>
    <d v="2021-05-18T00:00:00"/>
    <n v="11130"/>
    <n v="980"/>
    <n v="6664"/>
    <n v="4466"/>
  </r>
  <r>
    <s v="Husein Augar"/>
    <x v="0"/>
    <s v="Peanut Butter Cubes"/>
    <d v="2021-05-18T00:00:00"/>
    <n v="2926"/>
    <n v="122"/>
    <n v="323.3"/>
    <n v="2602.6999999999998"/>
  </r>
  <r>
    <s v="Dotty Strutley"/>
    <x v="0"/>
    <s v="Almond Choco"/>
    <d v="2021-05-18T00:00:00"/>
    <n v="8442"/>
    <n v="700"/>
    <n v="3605.0000000000005"/>
    <n v="4837"/>
  </r>
  <r>
    <s v="Curtice Advani"/>
    <x v="3"/>
    <s v="Organic Choco Syrup"/>
    <d v="2021-05-18T00:00:00"/>
    <n v="5404"/>
    <n v="601"/>
    <n v="5751.5700000000006"/>
    <n v="-347.57000000000062"/>
  </r>
  <r>
    <s v="Gigi Bohling"/>
    <x v="0"/>
    <s v="70% Dark Bites"/>
    <d v="2021-05-18T00:00:00"/>
    <n v="161"/>
    <n v="13"/>
    <n v="65.52"/>
    <n v="95.48"/>
  </r>
  <r>
    <s v="Husein Augar"/>
    <x v="3"/>
    <s v="Choco Coated Almonds"/>
    <d v="2021-05-18T00:00:00"/>
    <n v="840"/>
    <n v="35"/>
    <n v="116.19999999999999"/>
    <n v="723.8"/>
  </r>
  <r>
    <s v="Gunar Cockshoot"/>
    <x v="2"/>
    <s v="Baker's Choco Chips"/>
    <d v="2021-05-18T00:00:00"/>
    <n v="4102"/>
    <n v="293"/>
    <n v="3636.13"/>
    <n v="465.86999999999989"/>
  </r>
  <r>
    <s v="Karlen McCaffrey"/>
    <x v="1"/>
    <s v="White Choc"/>
    <d v="2021-05-18T00:00:00"/>
    <n v="819"/>
    <n v="59"/>
    <n v="379.37"/>
    <n v="439.63"/>
  </r>
  <r>
    <s v="Brien Boise"/>
    <x v="0"/>
    <s v="70% Dark Bites"/>
    <d v="2021-05-18T00:00:00"/>
    <n v="1855"/>
    <n v="143"/>
    <n v="720.72"/>
    <n v="1134.28"/>
  </r>
  <r>
    <s v="Gunar Cockshoot"/>
    <x v="4"/>
    <s v="Fruit &amp; Nut Bars"/>
    <d v="2021-05-18T00:00:00"/>
    <n v="448"/>
    <n v="18"/>
    <n v="85.320000000000007"/>
    <n v="362.68"/>
  </r>
  <r>
    <s v="Jan Morforth"/>
    <x v="1"/>
    <s v="99% Dark &amp; Pure"/>
    <d v="2021-05-19T00:00:00"/>
    <n v="4039"/>
    <n v="184"/>
    <n v="1422.3200000000002"/>
    <n v="2616.6799999999998"/>
  </r>
  <r>
    <s v="Jan Morforth"/>
    <x v="3"/>
    <s v="Organic Choco Syrup"/>
    <d v="2021-05-19T00:00:00"/>
    <n v="455"/>
    <n v="46"/>
    <n v="440.22"/>
    <n v="14.779999999999973"/>
  </r>
  <r>
    <s v="Madelene Upcott"/>
    <x v="3"/>
    <s v="Raspberry Choco"/>
    <d v="2021-05-19T00:00:00"/>
    <n v="6202"/>
    <n v="517"/>
    <n v="1990.45"/>
    <n v="4211.55"/>
  </r>
  <r>
    <s v="Oby Sorrel"/>
    <x v="1"/>
    <s v="After Nines"/>
    <d v="2021-05-19T00:00:00"/>
    <n v="3542"/>
    <n v="591"/>
    <n v="6045.93"/>
    <n v="-2503.9300000000003"/>
  </r>
  <r>
    <s v="Barr Faughny"/>
    <x v="4"/>
    <s v="White Choc"/>
    <d v="2021-05-19T00:00:00"/>
    <n v="3395"/>
    <n v="213"/>
    <n v="1369.59"/>
    <n v="2025.41"/>
  </r>
  <r>
    <s v="Brien Boise"/>
    <x v="4"/>
    <s v="Raspberry Choco"/>
    <d v="2021-05-19T00:00:00"/>
    <n v="2562"/>
    <n v="214"/>
    <n v="823.9"/>
    <n v="1738.1"/>
  </r>
  <r>
    <s v="Gigi Bohling"/>
    <x v="3"/>
    <s v="Smooth Sliky Salty"/>
    <d v="2021-05-19T00:00:00"/>
    <n v="147"/>
    <n v="7"/>
    <n v="19.32"/>
    <n v="127.68"/>
  </r>
  <r>
    <s v="Dennison Crosswaite"/>
    <x v="2"/>
    <s v="Drinking Coco"/>
    <d v="2021-05-19T00:00:00"/>
    <n v="952"/>
    <n v="56"/>
    <n v="556.64"/>
    <n v="395.36"/>
  </r>
  <r>
    <s v="Marney O'Breen"/>
    <x v="1"/>
    <s v="Organic Choco Syrup"/>
    <d v="2021-05-19T00:00:00"/>
    <n v="3010"/>
    <n v="301"/>
    <n v="2880.57"/>
    <n v="129.42999999999984"/>
  </r>
  <r>
    <s v="Gigi Bohling"/>
    <x v="4"/>
    <s v="Manuka Honey Choco"/>
    <d v="2021-05-19T00:00:00"/>
    <n v="2254"/>
    <n v="174"/>
    <n v="1183.2"/>
    <n v="1070.8"/>
  </r>
  <r>
    <s v="Brien Boise"/>
    <x v="0"/>
    <s v="Caramel Stuffed Bars"/>
    <d v="2021-05-19T00:00:00"/>
    <n v="1841"/>
    <n v="71"/>
    <n v="598.53"/>
    <n v="1242.47"/>
  </r>
  <r>
    <s v="Curtice Advani"/>
    <x v="5"/>
    <s v="After Nines"/>
    <d v="2021-05-19T00:00:00"/>
    <n v="1582"/>
    <n v="264"/>
    <n v="2700.7200000000003"/>
    <n v="-1118.7200000000003"/>
  </r>
  <r>
    <s v="Rafaelita Blaksland"/>
    <x v="0"/>
    <s v="85% Dark Bars"/>
    <d v="2021-05-19T00:00:00"/>
    <n v="1883"/>
    <n v="118"/>
    <n v="1240.18"/>
    <n v="642.81999999999994"/>
  </r>
  <r>
    <s v="Dotty Strutley"/>
    <x v="0"/>
    <s v="Baker's Choco Chips"/>
    <d v="2021-05-19T00:00:00"/>
    <n v="1477"/>
    <n v="106"/>
    <n v="1315.46"/>
    <n v="161.53999999999996"/>
  </r>
  <r>
    <s v="Andria Kimpton"/>
    <x v="1"/>
    <s v="Peanut Butter Cubes"/>
    <d v="2021-05-19T00:00:00"/>
    <n v="3962"/>
    <n v="173"/>
    <n v="458.45"/>
    <n v="3503.55"/>
  </r>
  <r>
    <s v="Beverie Moffet"/>
    <x v="3"/>
    <s v="Organic Choco Syrup"/>
    <d v="2021-05-19T00:00:00"/>
    <n v="3661"/>
    <n v="407"/>
    <n v="3894.9900000000002"/>
    <n v="-233.99000000000024"/>
  </r>
  <r>
    <s v="Oby Sorrel"/>
    <x v="1"/>
    <s v="Organic Choco Syrup"/>
    <d v="2021-05-19T00:00:00"/>
    <n v="2457"/>
    <n v="246"/>
    <n v="2354.2200000000003"/>
    <n v="102.77999999999975"/>
  </r>
  <r>
    <s v="Brien Boise"/>
    <x v="0"/>
    <s v="99% Dark &amp; Pure"/>
    <d v="2021-05-19T00:00:00"/>
    <n v="9401"/>
    <n v="428"/>
    <n v="3308.44"/>
    <n v="6092.5599999999995"/>
  </r>
  <r>
    <s v="Gigi Bohling"/>
    <x v="0"/>
    <s v="Baker's Choco Chips"/>
    <d v="2021-05-19T00:00:00"/>
    <n v="2513"/>
    <n v="180"/>
    <n v="2233.8000000000002"/>
    <n v="279.19999999999982"/>
  </r>
  <r>
    <s v="Andria Kimpton"/>
    <x v="2"/>
    <s v="Organic Choco Syrup"/>
    <d v="2021-05-20T00:00:00"/>
    <n v="427"/>
    <n v="48"/>
    <n v="459.36"/>
    <n v="-32.360000000000014"/>
  </r>
  <r>
    <s v="Oby Sorrel"/>
    <x v="1"/>
    <s v="Milk Bars"/>
    <d v="2021-05-20T00:00:00"/>
    <n v="1155"/>
    <n v="83"/>
    <n v="436.58"/>
    <n v="718.42000000000007"/>
  </r>
  <r>
    <s v="Oby Sorrel"/>
    <x v="1"/>
    <s v="Eclairs"/>
    <d v="2021-05-20T00:00:00"/>
    <n v="1141"/>
    <n v="127"/>
    <n v="801.37"/>
    <n v="339.63"/>
  </r>
  <r>
    <s v="Oby Sorrel"/>
    <x v="1"/>
    <s v="85% Dark Bars"/>
    <d v="2021-05-20T00:00:00"/>
    <n v="882"/>
    <n v="63"/>
    <n v="662.13"/>
    <n v="219.87"/>
  </r>
  <r>
    <s v="Jan Morforth"/>
    <x v="4"/>
    <s v="85% Dark Bars"/>
    <d v="2021-05-20T00:00:00"/>
    <n v="693"/>
    <n v="44"/>
    <n v="462.44"/>
    <n v="230.56"/>
  </r>
  <r>
    <s v="Beverie Moffet"/>
    <x v="3"/>
    <s v="Smooth Sliky Salty"/>
    <d v="2021-05-20T00:00:00"/>
    <n v="4851"/>
    <n v="211"/>
    <n v="582.3599999999999"/>
    <n v="4268.6400000000003"/>
  </r>
  <r>
    <s v="Kelci Walkden"/>
    <x v="1"/>
    <s v="Eclairs"/>
    <d v="2021-05-20T00:00:00"/>
    <n v="4515"/>
    <n v="565"/>
    <n v="3565.1499999999996"/>
    <n v="949.85000000000036"/>
  </r>
  <r>
    <s v="Andria Kimpton"/>
    <x v="1"/>
    <s v="Manuka Honey Choco"/>
    <d v="2021-05-20T00:00:00"/>
    <n v="3857"/>
    <n v="351"/>
    <n v="2386.7999999999997"/>
    <n v="1470.2000000000003"/>
  </r>
  <r>
    <s v="Beverie Moffet"/>
    <x v="0"/>
    <s v="Orange Choco"/>
    <d v="2021-05-20T00:00:00"/>
    <n v="28"/>
    <n v="3"/>
    <n v="11.040000000000001"/>
    <n v="16.96"/>
  </r>
  <r>
    <s v="Jan Morforth"/>
    <x v="1"/>
    <s v="Orange Choco"/>
    <d v="2021-05-20T00:00:00"/>
    <n v="5621"/>
    <n v="469"/>
    <n v="1725.92"/>
    <n v="3895.08"/>
  </r>
  <r>
    <s v="Barr Faughny"/>
    <x v="2"/>
    <s v="Caramel Stuffed Bars"/>
    <d v="2021-05-20T00:00:00"/>
    <n v="1715"/>
    <n v="64"/>
    <n v="539.52"/>
    <n v="1175.48"/>
  </r>
  <r>
    <s v="Gigi Bohling"/>
    <x v="4"/>
    <s v="Smooth Sliky Salty"/>
    <d v="2021-05-20T00:00:00"/>
    <n v="546"/>
    <n v="25"/>
    <n v="69"/>
    <n v="477"/>
  </r>
  <r>
    <s v="Oby Sorrel"/>
    <x v="2"/>
    <s v="Peanut Butter Cubes"/>
    <d v="2021-05-20T00:00:00"/>
    <n v="8239"/>
    <n v="330"/>
    <n v="874.5"/>
    <n v="7364.5"/>
  </r>
  <r>
    <s v="Curtice Advani"/>
    <x v="2"/>
    <s v="85% Dark Bars"/>
    <d v="2021-05-20T00:00:00"/>
    <n v="8141"/>
    <n v="543"/>
    <n v="5706.93"/>
    <n v="2434.0699999999997"/>
  </r>
  <r>
    <s v="Kaine Padly"/>
    <x v="1"/>
    <s v="Milk Bars"/>
    <d v="2021-05-20T00:00:00"/>
    <n v="3157"/>
    <n v="211"/>
    <n v="1109.8599999999999"/>
    <n v="2047.14"/>
  </r>
  <r>
    <s v="Oby Sorrel"/>
    <x v="0"/>
    <s v="Milk Bars"/>
    <d v="2021-05-20T00:00:00"/>
    <n v="462"/>
    <n v="36"/>
    <n v="189.35999999999999"/>
    <n v="272.64"/>
  </r>
  <r>
    <s v="Gunar Cockshoot"/>
    <x v="2"/>
    <s v="Manuka Honey Choco"/>
    <d v="2021-05-20T00:00:00"/>
    <n v="168"/>
    <n v="13"/>
    <n v="88.399999999999991"/>
    <n v="79.600000000000009"/>
  </r>
  <r>
    <s v="Gunar Cockshoot"/>
    <x v="4"/>
    <s v="After Nines"/>
    <d v="2021-05-20T00:00:00"/>
    <n v="3003"/>
    <n v="429"/>
    <n v="4388.67"/>
    <n v="-1385.67"/>
  </r>
  <r>
    <s v="Husein Augar"/>
    <x v="2"/>
    <s v="Mint Chip Choco"/>
    <d v="2021-05-20T00:00:00"/>
    <n v="8099"/>
    <n v="450"/>
    <n v="2574"/>
    <n v="5525"/>
  </r>
  <r>
    <s v="Wilone O'Kielt"/>
    <x v="3"/>
    <s v="Peanut Butter Cubes"/>
    <d v="2021-05-20T00:00:00"/>
    <n v="4690"/>
    <n v="196"/>
    <n v="519.4"/>
    <n v="4170.6000000000004"/>
  </r>
  <r>
    <s v="Madelene Upcott"/>
    <x v="2"/>
    <s v="50% Dark Bites"/>
    <d v="2021-05-20T00:00:00"/>
    <n v="3899"/>
    <n v="244"/>
    <n v="1825.1200000000001"/>
    <n v="2073.88"/>
  </r>
  <r>
    <s v="Kelci Walkden"/>
    <x v="2"/>
    <s v="Organic Choco Syrup"/>
    <d v="2021-05-21T00:00:00"/>
    <n v="6678"/>
    <n v="608"/>
    <n v="5818.56"/>
    <n v="859.4399999999996"/>
  </r>
  <r>
    <s v="Dennison Crosswaite"/>
    <x v="0"/>
    <s v="Eclairs"/>
    <d v="2021-05-21T00:00:00"/>
    <n v="2590"/>
    <n v="324"/>
    <n v="2044.4399999999998"/>
    <n v="545.56000000000017"/>
  </r>
  <r>
    <s v="Wilone O'Kielt"/>
    <x v="1"/>
    <s v="Baker's Choco Chips"/>
    <d v="2021-05-21T00:00:00"/>
    <n v="1897"/>
    <n v="146"/>
    <n v="1811.8600000000001"/>
    <n v="85.139999999999873"/>
  </r>
  <r>
    <s v="Gunar Cockshoot"/>
    <x v="5"/>
    <s v="50% Dark Bites"/>
    <d v="2021-05-21T00:00:00"/>
    <n v="714"/>
    <n v="45"/>
    <n v="336.6"/>
    <n v="377.4"/>
  </r>
  <r>
    <s v="Wilone O'Kielt"/>
    <x v="4"/>
    <s v="85% Dark Bars"/>
    <d v="2021-05-21T00:00:00"/>
    <n v="42"/>
    <n v="3"/>
    <n v="31.53"/>
    <n v="10.469999999999999"/>
  </r>
  <r>
    <s v="Gigi Bohling"/>
    <x v="0"/>
    <s v="Caramel Stuffed Bars"/>
    <d v="2021-05-21T00:00:00"/>
    <n v="4592"/>
    <n v="184"/>
    <n v="1551.12"/>
    <n v="3040.88"/>
  </r>
  <r>
    <s v="Rafaelita Blaksland"/>
    <x v="0"/>
    <s v="Milk Bars"/>
    <d v="2021-05-21T00:00:00"/>
    <n v="7259"/>
    <n v="519"/>
    <n v="2729.94"/>
    <n v="4529.0599999999995"/>
  </r>
  <r>
    <s v="Kelci Walkden"/>
    <x v="2"/>
    <s v="70% Dark Bites"/>
    <d v="2021-05-21T00:00:00"/>
    <n v="4396"/>
    <n v="339"/>
    <n v="1708.56"/>
    <n v="2687.44"/>
  </r>
  <r>
    <s v="Oby Sorrel"/>
    <x v="3"/>
    <s v="Baker's Choco Chips"/>
    <d v="2021-05-21T00:00:00"/>
    <n v="2331"/>
    <n v="180"/>
    <n v="2233.8000000000002"/>
    <n v="97.199999999999818"/>
  </r>
  <r>
    <s v="Brien Boise"/>
    <x v="0"/>
    <s v="Choco Coated Almonds"/>
    <d v="2021-05-21T00:00:00"/>
    <n v="686"/>
    <n v="29"/>
    <n v="96.28"/>
    <n v="589.72"/>
  </r>
  <r>
    <s v="Barr Faughny"/>
    <x v="1"/>
    <s v="Smooth Sliky Salty"/>
    <d v="2021-05-21T00:00:00"/>
    <n v="8092"/>
    <n v="368"/>
    <n v="1015.68"/>
    <n v="7076.32"/>
  </r>
  <r>
    <s v="Kelci Walkden"/>
    <x v="1"/>
    <s v="50% Dark Bites"/>
    <d v="2021-05-21T00:00:00"/>
    <n v="4998"/>
    <n v="357"/>
    <n v="2670.36"/>
    <n v="2327.64"/>
  </r>
  <r>
    <s v="Husein Augar"/>
    <x v="2"/>
    <s v="Drinking Coco"/>
    <d v="2021-05-21T00:00:00"/>
    <n v="882"/>
    <n v="56"/>
    <n v="556.64"/>
    <n v="325.36"/>
  </r>
  <r>
    <s v="Marney O'Breen"/>
    <x v="4"/>
    <s v="Almond Choco"/>
    <d v="2021-05-21T00:00:00"/>
    <n v="8057"/>
    <n v="672"/>
    <n v="3460.8"/>
    <n v="4596.2"/>
  </r>
  <r>
    <s v="Curtice Advani"/>
    <x v="4"/>
    <s v="Choco Coated Almonds"/>
    <d v="2021-05-21T00:00:00"/>
    <n v="6972"/>
    <n v="279"/>
    <n v="926.28"/>
    <n v="6045.72"/>
  </r>
  <r>
    <s v="Karlen McCaffrey"/>
    <x v="3"/>
    <s v="Manuka Honey Choco"/>
    <d v="2021-05-21T00:00:00"/>
    <n v="2023"/>
    <n v="156"/>
    <n v="1060.8"/>
    <n v="962.2"/>
  </r>
  <r>
    <s v="Marney O'Breen"/>
    <x v="1"/>
    <s v="85% Dark Bars"/>
    <d v="2021-05-21T00:00:00"/>
    <n v="8834"/>
    <n v="553"/>
    <n v="5812.03"/>
    <n v="3021.9700000000003"/>
  </r>
  <r>
    <s v="Beverie Moffet"/>
    <x v="4"/>
    <s v="50% Dark Bites"/>
    <d v="2021-05-21T00:00:00"/>
    <n v="3962"/>
    <n v="265"/>
    <n v="1982.2"/>
    <n v="1979.8"/>
  </r>
  <r>
    <s v="Dotty Strutley"/>
    <x v="3"/>
    <s v="Fruit &amp; Nut Bars"/>
    <d v="2021-05-21T00:00:00"/>
    <n v="3717"/>
    <n v="155"/>
    <n v="734.7"/>
    <n v="2982.3"/>
  </r>
  <r>
    <s v="Kelci Walkden"/>
    <x v="4"/>
    <s v="Fruit &amp; Nut Bars"/>
    <d v="2021-05-24T00:00:00"/>
    <n v="5005"/>
    <n v="209"/>
    <n v="990.66000000000008"/>
    <n v="4014.34"/>
  </r>
  <r>
    <s v="Madelene Upcott"/>
    <x v="5"/>
    <s v="70% Dark Bites"/>
    <d v="2021-05-24T00:00:00"/>
    <n v="1029"/>
    <n v="80"/>
    <n v="403.2"/>
    <n v="625.79999999999995"/>
  </r>
  <r>
    <s v="Gigi Bohling"/>
    <x v="4"/>
    <s v="Orange Choco"/>
    <d v="2021-05-24T00:00:00"/>
    <n v="10150"/>
    <n v="840"/>
    <n v="3091.2000000000003"/>
    <n v="7058.7999999999993"/>
  </r>
  <r>
    <s v="Beverie Moffet"/>
    <x v="2"/>
    <s v="White Choc"/>
    <d v="2021-05-24T00:00:00"/>
    <n v="1260"/>
    <n v="84"/>
    <n v="540.12"/>
    <n v="719.88"/>
  </r>
  <r>
    <s v="Rafaelita Blaksland"/>
    <x v="1"/>
    <s v="Drinking Coco"/>
    <d v="2021-05-24T00:00:00"/>
    <n v="2254"/>
    <n v="141"/>
    <n v="1401.54"/>
    <n v="852.46"/>
  </r>
  <r>
    <s v="Kaine Padly"/>
    <x v="4"/>
    <s v="Caramel Stuffed Bars"/>
    <d v="2021-05-25T00:00:00"/>
    <n v="5467"/>
    <n v="211"/>
    <n v="1778.73"/>
    <n v="3688.27"/>
  </r>
  <r>
    <s v="Rafaelita Blaksland"/>
    <x v="5"/>
    <s v="Milk Bars"/>
    <d v="2021-05-25T00:00:00"/>
    <n v="3682"/>
    <n v="246"/>
    <n v="1293.96"/>
    <n v="2388.04"/>
  </r>
  <r>
    <s v="Kelci Walkden"/>
    <x v="3"/>
    <s v="50% Dark Bites"/>
    <d v="2021-05-25T00:00:00"/>
    <n v="7350"/>
    <n v="490"/>
    <n v="3665.2000000000003"/>
    <n v="3684.7999999999997"/>
  </r>
  <r>
    <s v="Curtice Advani"/>
    <x v="5"/>
    <s v="Eclairs"/>
    <d v="2021-05-25T00:00:00"/>
    <n v="1806"/>
    <n v="201"/>
    <n v="1268.31"/>
    <n v="537.69000000000005"/>
  </r>
  <r>
    <s v="Dotty Strutley"/>
    <x v="5"/>
    <s v="Caramel Stuffed Bars"/>
    <d v="2021-05-25T00:00:00"/>
    <n v="1743"/>
    <n v="68"/>
    <n v="573.24"/>
    <n v="1169.76"/>
  </r>
  <r>
    <s v="Dennison Crosswaite"/>
    <x v="4"/>
    <s v="Manuka Honey Choco"/>
    <d v="2021-05-25T00:00:00"/>
    <n v="3213"/>
    <n v="268"/>
    <n v="1822.3999999999999"/>
    <n v="1390.6000000000001"/>
  </r>
  <r>
    <s v="Beverie Moffet"/>
    <x v="1"/>
    <s v="Caramel Stuffed Bars"/>
    <d v="2021-05-25T00:00:00"/>
    <n v="6937"/>
    <n v="267"/>
    <n v="2250.81"/>
    <n v="4686.1900000000005"/>
  </r>
  <r>
    <s v="Marney O'Breen"/>
    <x v="4"/>
    <s v="99% Dark &amp; Pure"/>
    <d v="2021-05-25T00:00:00"/>
    <n v="357"/>
    <n v="16"/>
    <n v="123.68"/>
    <n v="233.32"/>
  </r>
  <r>
    <s v="Gigi Bohling"/>
    <x v="4"/>
    <s v="Eclairs"/>
    <d v="2021-05-25T00:00:00"/>
    <n v="4956"/>
    <n v="496"/>
    <n v="3129.7599999999998"/>
    <n v="1826.2400000000002"/>
  </r>
  <r>
    <s v="Dennison Crosswaite"/>
    <x v="4"/>
    <s v="White Choc"/>
    <d v="2021-05-25T00:00:00"/>
    <n v="1085"/>
    <n v="68"/>
    <n v="437.24"/>
    <n v="647.76"/>
  </r>
  <r>
    <s v="Dotty Strutley"/>
    <x v="4"/>
    <s v="White Choc"/>
    <d v="2021-05-25T00:00:00"/>
    <n v="2093"/>
    <n v="150"/>
    <n v="964.5"/>
    <n v="1128.5"/>
  </r>
  <r>
    <s v="Oby Sorrel"/>
    <x v="4"/>
    <s v="Smooth Sliky Salty"/>
    <d v="2021-05-25T00:00:00"/>
    <n v="1029"/>
    <n v="47"/>
    <n v="129.72"/>
    <n v="899.28"/>
  </r>
  <r>
    <s v="Karlen McCaffrey"/>
    <x v="1"/>
    <s v="Raspberry Choco"/>
    <d v="2021-05-25T00:00:00"/>
    <n v="9016"/>
    <n v="840"/>
    <n v="3234"/>
    <n v="5782"/>
  </r>
  <r>
    <s v="Barr Faughny"/>
    <x v="5"/>
    <s v="Organic Choco Syrup"/>
    <d v="2021-05-25T00:00:00"/>
    <n v="1526"/>
    <n v="170"/>
    <n v="1626.9"/>
    <n v="-100.90000000000009"/>
  </r>
  <r>
    <s v="Oby Sorrel"/>
    <x v="4"/>
    <s v="White Choc"/>
    <d v="2021-05-25T00:00:00"/>
    <n v="10521"/>
    <n v="700"/>
    <n v="4501"/>
    <n v="6020"/>
  </r>
  <r>
    <s v="Dotty Strutley"/>
    <x v="3"/>
    <s v="Organic Choco Syrup"/>
    <d v="2021-05-25T00:00:00"/>
    <n v="8435"/>
    <n v="770"/>
    <n v="7368.9000000000005"/>
    <n v="1066.0999999999995"/>
  </r>
  <r>
    <s v="Oby Sorrel"/>
    <x v="4"/>
    <s v="70% Dark Bites"/>
    <d v="2021-05-25T00:00:00"/>
    <n v="8715"/>
    <n v="581"/>
    <n v="2928.2400000000002"/>
    <n v="5786.76"/>
  </r>
  <r>
    <s v="Wilone O'Kielt"/>
    <x v="2"/>
    <s v="Organic Choco Syrup"/>
    <d v="2021-05-25T00:00:00"/>
    <n v="8428"/>
    <n v="770"/>
    <n v="7368.9000000000005"/>
    <n v="1059.0999999999995"/>
  </r>
  <r>
    <s v="Andria Kimpton"/>
    <x v="0"/>
    <s v="85% Dark Bars"/>
    <d v="2021-05-25T00:00:00"/>
    <n v="4977"/>
    <n v="356"/>
    <n v="3741.56"/>
    <n v="1235.44"/>
  </r>
  <r>
    <s v="Karlen McCaffrey"/>
    <x v="5"/>
    <s v="Orange Choco"/>
    <d v="2021-05-25T00:00:00"/>
    <n v="4179"/>
    <n v="380"/>
    <n v="1398.4"/>
    <n v="2780.6"/>
  </r>
  <r>
    <s v="Barr Faughny"/>
    <x v="5"/>
    <s v="After Nines"/>
    <d v="2021-05-25T00:00:00"/>
    <n v="5131"/>
    <n v="700"/>
    <n v="7161"/>
    <n v="-2030"/>
  </r>
  <r>
    <s v="Jan Morforth"/>
    <x v="3"/>
    <s v="99% Dark &amp; Pure"/>
    <d v="2021-05-26T00:00:00"/>
    <n v="2310"/>
    <n v="105"/>
    <n v="811.65000000000009"/>
    <n v="1498.35"/>
  </r>
  <r>
    <s v="Beverie Moffet"/>
    <x v="0"/>
    <s v="Milk Bars"/>
    <d v="2021-05-26T00:00:00"/>
    <n v="1162"/>
    <n v="83"/>
    <n v="436.58"/>
    <n v="725.42000000000007"/>
  </r>
  <r>
    <s v="Oby Sorrel"/>
    <x v="4"/>
    <s v="Almond Choco"/>
    <d v="2021-05-26T00:00:00"/>
    <n v="3367"/>
    <n v="281"/>
    <n v="1447.15"/>
    <n v="1919.85"/>
  </r>
  <r>
    <s v="Wilone O'Kielt"/>
    <x v="0"/>
    <s v="After Nines"/>
    <d v="2021-05-26T00:00:00"/>
    <n v="9114"/>
    <n v="1330"/>
    <n v="13605.900000000001"/>
    <n v="-4491.9000000000015"/>
  </r>
  <r>
    <s v="Kaine Padly"/>
    <x v="4"/>
    <s v="Smooth Sliky Salty"/>
    <d v="2021-05-26T00:00:00"/>
    <n v="7189"/>
    <n v="313"/>
    <n v="863.87999999999988"/>
    <n v="6325.12"/>
  </r>
  <r>
    <s v="Husein Augar"/>
    <x v="4"/>
    <s v="White Choc"/>
    <d v="2021-05-26T00:00:00"/>
    <n v="3353"/>
    <n v="240"/>
    <n v="1543.1999999999998"/>
    <n v="1809.8000000000002"/>
  </r>
  <r>
    <s v="Barr Faughny"/>
    <x v="3"/>
    <s v="Raspberry Choco"/>
    <d v="2021-05-26T00:00:00"/>
    <n v="5488"/>
    <n v="499"/>
    <n v="1921.15"/>
    <n v="3566.85"/>
  </r>
  <r>
    <s v="Rafaelita Blaksland"/>
    <x v="4"/>
    <s v="Almond Choco"/>
    <d v="2021-05-26T00:00:00"/>
    <n v="735"/>
    <n v="53"/>
    <n v="272.95000000000005"/>
    <n v="462.04999999999995"/>
  </r>
  <r>
    <s v="Karlen McCaffrey"/>
    <x v="1"/>
    <s v="Fruit &amp; Nut Bars"/>
    <d v="2021-05-26T00:00:00"/>
    <n v="3507"/>
    <n v="141"/>
    <n v="668.34"/>
    <n v="2838.66"/>
  </r>
  <r>
    <s v="Rafaelita Blaksland"/>
    <x v="5"/>
    <s v="85% Dark Bars"/>
    <d v="2021-05-26T00:00:00"/>
    <n v="6524"/>
    <n v="435"/>
    <n v="4571.8499999999995"/>
    <n v="1952.1500000000005"/>
  </r>
  <r>
    <s v="Gigi Bohling"/>
    <x v="5"/>
    <s v="50% Dark Bites"/>
    <d v="2021-05-26T00:00:00"/>
    <n v="3892"/>
    <n v="244"/>
    <n v="1825.1200000000001"/>
    <n v="2066.88"/>
  </r>
  <r>
    <s v="Oby Sorrel"/>
    <x v="0"/>
    <s v="Organic Choco Syrup"/>
    <d v="2021-05-26T00:00:00"/>
    <n v="4445"/>
    <n v="494"/>
    <n v="4727.58"/>
    <n v="-282.57999999999993"/>
  </r>
  <r>
    <s v="Ches Bonnell"/>
    <x v="4"/>
    <s v="99% Dark &amp; Pure"/>
    <d v="2021-05-26T00:00:00"/>
    <n v="2653"/>
    <n v="127"/>
    <n v="981.71"/>
    <n v="1671.29"/>
  </r>
  <r>
    <s v="Curtice Advani"/>
    <x v="5"/>
    <s v="Raspberry Choco"/>
    <d v="2021-05-26T00:00:00"/>
    <n v="1036"/>
    <n v="104"/>
    <n v="400.40000000000003"/>
    <n v="635.59999999999991"/>
  </r>
  <r>
    <s v="Rafaelita Blaksland"/>
    <x v="4"/>
    <s v="Caramel Stuffed Bars"/>
    <d v="2021-05-26T00:00:00"/>
    <n v="12712"/>
    <n v="471"/>
    <n v="3970.5299999999997"/>
    <n v="8741.4700000000012"/>
  </r>
  <r>
    <s v="Barr Faughny"/>
    <x v="5"/>
    <s v="70% Dark Bites"/>
    <d v="2021-05-26T00:00:00"/>
    <n v="3808"/>
    <n v="254"/>
    <n v="1280.1600000000001"/>
    <n v="2527.84"/>
  </r>
  <r>
    <s v="Dennison Crosswaite"/>
    <x v="1"/>
    <s v="85% Dark Bars"/>
    <d v="2021-05-26T00:00:00"/>
    <n v="2051"/>
    <n v="137"/>
    <n v="1439.87"/>
    <n v="611.13000000000011"/>
  </r>
  <r>
    <s v="Beverie Moffet"/>
    <x v="3"/>
    <s v="Fruit &amp; Nut Bars"/>
    <d v="2021-05-26T00:00:00"/>
    <n v="1946"/>
    <n v="82"/>
    <n v="388.68"/>
    <n v="1557.32"/>
  </r>
  <r>
    <s v="Dennison Crosswaite"/>
    <x v="1"/>
    <s v="Drinking Coco"/>
    <d v="2021-05-26T00:00:00"/>
    <n v="4403"/>
    <n v="245"/>
    <n v="2435.2999999999997"/>
    <n v="1967.7000000000003"/>
  </r>
  <r>
    <s v="Dennison Crosswaite"/>
    <x v="4"/>
    <s v="Almond Choco"/>
    <d v="2021-05-26T00:00:00"/>
    <n v="56"/>
    <n v="4"/>
    <n v="20.6"/>
    <n v="35.4"/>
  </r>
  <r>
    <s v="Beverie Moffet"/>
    <x v="3"/>
    <s v="Manuka Honey Choco"/>
    <d v="2021-05-26T00:00:00"/>
    <n v="2534"/>
    <n v="195"/>
    <n v="1326"/>
    <n v="1208"/>
  </r>
  <r>
    <s v="Wilone O'Kielt"/>
    <x v="4"/>
    <s v="Manuka Honey Choco"/>
    <d v="2021-05-26T00:00:00"/>
    <n v="1596"/>
    <n v="123"/>
    <n v="836.4"/>
    <n v="759.6"/>
  </r>
  <r>
    <s v="Husein Augar"/>
    <x v="1"/>
    <s v="99% Dark &amp; Pure"/>
    <d v="2021-05-27T00:00:00"/>
    <n v="2079"/>
    <n v="95"/>
    <n v="734.35"/>
    <n v="1344.65"/>
  </r>
  <r>
    <s v="Dennison Crosswaite"/>
    <x v="2"/>
    <s v="Orange Choco"/>
    <d v="2021-05-27T00:00:00"/>
    <n v="6727"/>
    <n v="561"/>
    <n v="2064.48"/>
    <n v="4662.5200000000004"/>
  </r>
  <r>
    <s v="Dennison Crosswaite"/>
    <x v="4"/>
    <s v="Milk Bars"/>
    <d v="2021-05-27T00:00:00"/>
    <n v="756"/>
    <n v="59"/>
    <n v="310.33999999999997"/>
    <n v="445.66"/>
  </r>
  <r>
    <s v="Barr Faughny"/>
    <x v="0"/>
    <s v="Caramel Stuffed Bars"/>
    <d v="2021-05-27T00:00:00"/>
    <n v="742"/>
    <n v="29"/>
    <n v="244.47"/>
    <n v="497.53"/>
  </r>
  <r>
    <s v="Rafaelita Blaksland"/>
    <x v="2"/>
    <s v="Orange Choco"/>
    <d v="2021-05-27T00:00:00"/>
    <n v="2947"/>
    <n v="268"/>
    <n v="986.24"/>
    <n v="1960.76"/>
  </r>
  <r>
    <s v="Rafaelita Blaksland"/>
    <x v="1"/>
    <s v="Spicy Special Slims"/>
    <d v="2021-05-27T00:00:00"/>
    <n v="182"/>
    <n v="31"/>
    <n v="254.82000000000002"/>
    <n v="-72.820000000000022"/>
  </r>
  <r>
    <s v="Kaine Padly"/>
    <x v="4"/>
    <s v="Milk Bars"/>
    <d v="2021-05-27T00:00:00"/>
    <n v="4683"/>
    <n v="361"/>
    <n v="1898.86"/>
    <n v="2784.1400000000003"/>
  </r>
  <r>
    <s v="Beverie Moffet"/>
    <x v="0"/>
    <s v="50% Dark Bites"/>
    <d v="2021-05-27T00:00:00"/>
    <n v="1666"/>
    <n v="105"/>
    <n v="785.40000000000009"/>
    <n v="880.59999999999991"/>
  </r>
  <r>
    <s v="Kelci Walkden"/>
    <x v="4"/>
    <s v="Choco Coated Almonds"/>
    <d v="2021-05-27T00:00:00"/>
    <n v="8484"/>
    <n v="327"/>
    <n v="1085.6399999999999"/>
    <n v="7398.3600000000006"/>
  </r>
  <r>
    <s v="Marney O'Breen"/>
    <x v="4"/>
    <s v="White Choc"/>
    <d v="2021-05-27T00:00:00"/>
    <n v="644"/>
    <n v="41"/>
    <n v="263.63"/>
    <n v="380.37"/>
  </r>
  <r>
    <s v="Gigi Bohling"/>
    <x v="5"/>
    <s v="After Nines"/>
    <d v="2021-05-27T00:00:00"/>
    <n v="2709"/>
    <n v="387"/>
    <n v="3959.01"/>
    <n v="-1250.0100000000002"/>
  </r>
  <r>
    <s v="Andria Kimpton"/>
    <x v="5"/>
    <s v="99% Dark &amp; Pure"/>
    <d v="2021-05-27T00:00:00"/>
    <n v="4389"/>
    <n v="200"/>
    <n v="1546"/>
    <n v="2843"/>
  </r>
  <r>
    <s v="Oby Sorrel"/>
    <x v="2"/>
    <s v="Drinking Coco"/>
    <d v="2021-05-27T00:00:00"/>
    <n v="2198"/>
    <n v="130"/>
    <n v="1292.2"/>
    <n v="905.8"/>
  </r>
  <r>
    <s v="Kelci Walkden"/>
    <x v="2"/>
    <s v="Peanut Butter Cubes"/>
    <d v="2021-05-27T00:00:00"/>
    <n v="287"/>
    <n v="13"/>
    <n v="34.449999999999996"/>
    <n v="252.55"/>
  </r>
  <r>
    <s v="Husein Augar"/>
    <x v="5"/>
    <s v="Peanut Butter Cubes"/>
    <d v="2021-05-28T00:00:00"/>
    <n v="1197"/>
    <n v="48"/>
    <n v="127.19999999999999"/>
    <n v="1069.8"/>
  </r>
  <r>
    <s v="Husein Augar"/>
    <x v="2"/>
    <s v="After Nines"/>
    <d v="2021-05-28T00:00:00"/>
    <n v="4732"/>
    <n v="676"/>
    <n v="6915.4800000000005"/>
    <n v="-2183.4800000000005"/>
  </r>
  <r>
    <s v="Karlen McCaffrey"/>
    <x v="2"/>
    <s v="50% Dark Bites"/>
    <d v="2021-05-28T00:00:00"/>
    <n v="175"/>
    <n v="11"/>
    <n v="82.28"/>
    <n v="92.72"/>
  </r>
  <r>
    <s v="Jan Morforth"/>
    <x v="0"/>
    <s v="Milk Bars"/>
    <d v="2021-05-28T00:00:00"/>
    <n v="910"/>
    <n v="65"/>
    <n v="341.9"/>
    <n v="568.1"/>
  </r>
  <r>
    <s v="Kaine Padly"/>
    <x v="2"/>
    <s v="Caramel Stuffed Bars"/>
    <d v="2021-05-28T00:00:00"/>
    <n v="1526"/>
    <n v="59"/>
    <n v="497.37"/>
    <n v="1028.6300000000001"/>
  </r>
  <r>
    <s v="Kaine Padly"/>
    <x v="5"/>
    <s v="Caramel Stuffed Bars"/>
    <d v="2021-05-28T00:00:00"/>
    <n v="1113"/>
    <n v="45"/>
    <n v="379.34999999999997"/>
    <n v="733.65000000000009"/>
  </r>
  <r>
    <s v="Dotty Strutley"/>
    <x v="3"/>
    <s v="Mint Chip Choco"/>
    <d v="2021-05-28T00:00:00"/>
    <n v="1925"/>
    <n v="102"/>
    <n v="583.43999999999994"/>
    <n v="1341.56"/>
  </r>
  <r>
    <s v="Husein Augar"/>
    <x v="4"/>
    <s v="Spicy Special Slims"/>
    <d v="2021-05-28T00:00:00"/>
    <n v="6503"/>
    <n v="1050"/>
    <n v="8631"/>
    <n v="-2128"/>
  </r>
  <r>
    <s v="Rafaelita Blaksland"/>
    <x v="0"/>
    <s v="Caramel Stuffed Bars"/>
    <d v="2021-05-28T00:00:00"/>
    <n v="6013"/>
    <n v="232"/>
    <n v="1955.76"/>
    <n v="4057.24"/>
  </r>
  <r>
    <s v="Dennison Crosswaite"/>
    <x v="1"/>
    <s v="Almond Choco"/>
    <d v="2021-05-28T00:00:00"/>
    <n v="1974"/>
    <n v="141"/>
    <n v="726.15000000000009"/>
    <n v="1247.8499999999999"/>
  </r>
  <r>
    <s v="Ches Bonnell"/>
    <x v="4"/>
    <s v="Almond Choco"/>
    <d v="2021-05-28T00:00:00"/>
    <n v="7840"/>
    <n v="604"/>
    <n v="3110.6000000000004"/>
    <n v="4729.3999999999996"/>
  </r>
  <r>
    <s v="Karlen McCaffrey"/>
    <x v="1"/>
    <s v="Smooth Sliky Salty"/>
    <d v="2021-05-28T00:00:00"/>
    <n v="3248"/>
    <n v="142"/>
    <n v="391.91999999999996"/>
    <n v="2856.08"/>
  </r>
  <r>
    <s v="Gunar Cockshoot"/>
    <x v="3"/>
    <s v="Mint Chip Choco"/>
    <d v="2021-05-28T00:00:00"/>
    <n v="3430"/>
    <n v="181"/>
    <n v="1035.32"/>
    <n v="2394.6800000000003"/>
  </r>
  <r>
    <s v="Kelci Walkden"/>
    <x v="1"/>
    <s v="70% Dark Bites"/>
    <d v="2021-05-28T00:00:00"/>
    <n v="1638"/>
    <n v="110"/>
    <n v="554.4"/>
    <n v="1083.5999999999999"/>
  </r>
  <r>
    <s v="Gunar Cockshoot"/>
    <x v="5"/>
    <s v="Spicy Special Slims"/>
    <d v="2021-05-31T00:00:00"/>
    <n v="4284"/>
    <n v="536"/>
    <n v="4405.92"/>
    <n v="-121.92000000000007"/>
  </r>
  <r>
    <s v="Curtice Advani"/>
    <x v="1"/>
    <s v="Smooth Sliky Salty"/>
    <d v="2021-05-31T00:00:00"/>
    <n v="2898"/>
    <n v="126"/>
    <n v="347.76"/>
    <n v="2550.2399999999998"/>
  </r>
  <r>
    <s v="Oby Sorrel"/>
    <x v="5"/>
    <s v="Orange Choco"/>
    <d v="2021-05-31T00:00:00"/>
    <n v="987"/>
    <n v="76"/>
    <n v="279.68"/>
    <n v="707.31999999999994"/>
  </r>
  <r>
    <s v="Rafaelita Blaksland"/>
    <x v="4"/>
    <s v="Manuka Honey Choco"/>
    <d v="2021-05-31T00:00:00"/>
    <n v="2149"/>
    <n v="180"/>
    <n v="1224"/>
    <n v="925"/>
  </r>
  <r>
    <s v="Ches Bonnell"/>
    <x v="5"/>
    <s v="Raspberry Choco"/>
    <d v="2021-06-01T00:00:00"/>
    <n v="4648"/>
    <n v="203"/>
    <n v="781.55000000000007"/>
    <n v="3866.45"/>
  </r>
  <r>
    <s v="Kelci Walkden"/>
    <x v="4"/>
    <s v="Organic Choco Syrup"/>
    <d v="2021-06-01T00:00:00"/>
    <n v="1575"/>
    <n v="79"/>
    <n v="756.03"/>
    <n v="818.97"/>
  </r>
  <r>
    <s v="Kelci Walkden"/>
    <x v="0"/>
    <s v="Milk Bars"/>
    <d v="2021-06-01T00:00:00"/>
    <n v="11004"/>
    <n v="424"/>
    <n v="2230.2399999999998"/>
    <n v="8773.76"/>
  </r>
  <r>
    <s v="Husein Augar"/>
    <x v="0"/>
    <s v="Smooth Sliky Salty"/>
    <d v="2021-06-01T00:00:00"/>
    <n v="5964"/>
    <n v="249"/>
    <n v="687.2399999999999"/>
    <n v="5276.76"/>
  </r>
  <r>
    <s v="Ches Bonnell"/>
    <x v="2"/>
    <s v="Manuka Honey Choco"/>
    <d v="2021-06-01T00:00:00"/>
    <n v="742"/>
    <n v="31"/>
    <n v="210.79999999999998"/>
    <n v="531.20000000000005"/>
  </r>
  <r>
    <s v="Rafaelita Blaksland"/>
    <x v="0"/>
    <s v="Organic Choco Syrup"/>
    <d v="2021-06-01T00:00:00"/>
    <n v="3437"/>
    <n v="150"/>
    <n v="1435.5"/>
    <n v="2001.5"/>
  </r>
  <r>
    <s v="Madelene Upcott"/>
    <x v="0"/>
    <s v="Organic Choco Syrup"/>
    <d v="2021-06-01T00:00:00"/>
    <n v="1981"/>
    <n v="95"/>
    <n v="909.15"/>
    <n v="1071.8499999999999"/>
  </r>
  <r>
    <s v="Beverie Moffet"/>
    <x v="3"/>
    <s v="Organic Choco Syrup"/>
    <d v="2021-06-01T00:00:00"/>
    <n v="3920"/>
    <n v="171"/>
    <n v="1636.47"/>
    <n v="2283.5299999999997"/>
  </r>
  <r>
    <s v="Kaine Padly"/>
    <x v="4"/>
    <s v="Orange Choco"/>
    <d v="2021-06-01T00:00:00"/>
    <n v="3430"/>
    <n v="128"/>
    <n v="471.04"/>
    <n v="2958.96"/>
  </r>
  <r>
    <s v="Wilone O'Kielt"/>
    <x v="1"/>
    <s v="White Choc"/>
    <d v="2021-06-01T00:00:00"/>
    <n v="1834"/>
    <n v="131"/>
    <n v="842.32999999999993"/>
    <n v="991.67000000000007"/>
  </r>
  <r>
    <s v="Marney O'Breen"/>
    <x v="5"/>
    <s v="Smooth Sliky Salty"/>
    <d v="2021-06-01T00:00:00"/>
    <n v="5159"/>
    <n v="192"/>
    <n v="529.91999999999996"/>
    <n v="4629.08"/>
  </r>
  <r>
    <s v="Dotty Strutley"/>
    <x v="3"/>
    <s v="Drinking Coco"/>
    <d v="2021-06-01T00:00:00"/>
    <n v="3675"/>
    <n v="168"/>
    <n v="1669.9199999999998"/>
    <n v="2005.0800000000002"/>
  </r>
  <r>
    <s v="Dennison Crosswaite"/>
    <x v="1"/>
    <s v="Caramel Stuffed Bars"/>
    <d v="2021-06-01T00:00:00"/>
    <n v="2688"/>
    <n v="168"/>
    <n v="1416.24"/>
    <n v="1271.76"/>
  </r>
  <r>
    <s v="Karlen McCaffrey"/>
    <x v="4"/>
    <s v="70% Dark Bites"/>
    <d v="2021-06-01T00:00:00"/>
    <n v="7259"/>
    <n v="1050"/>
    <n v="5292"/>
    <n v="1967"/>
  </r>
  <r>
    <s v="Brien Boise"/>
    <x v="2"/>
    <s v="Mint Chip Choco"/>
    <d v="2021-06-01T00:00:00"/>
    <n v="8988"/>
    <n v="391"/>
    <n v="2236.52"/>
    <n v="6751.48"/>
  </r>
  <r>
    <s v="Karlen McCaffrey"/>
    <x v="1"/>
    <s v="Choco Coated Almonds"/>
    <d v="2021-06-01T00:00:00"/>
    <n v="301"/>
    <n v="15"/>
    <n v="49.8"/>
    <n v="251.2"/>
  </r>
  <r>
    <s v="Madelene Upcott"/>
    <x v="0"/>
    <s v="Eclairs"/>
    <d v="2021-06-02T00:00:00"/>
    <n v="7049"/>
    <n v="700"/>
    <n v="4417"/>
    <n v="2632"/>
  </r>
  <r>
    <s v="Gunar Cockshoot"/>
    <x v="1"/>
    <s v="50% Dark Bites"/>
    <d v="2021-06-02T00:00:00"/>
    <n v="5187"/>
    <n v="179"/>
    <n v="1338.92"/>
    <n v="3848.08"/>
  </r>
  <r>
    <s v="Curtice Advani"/>
    <x v="0"/>
    <s v="Orange Choco"/>
    <d v="2021-06-02T00:00:00"/>
    <n v="6160"/>
    <n v="247"/>
    <n v="908.96"/>
    <n v="5251.04"/>
  </r>
  <r>
    <s v="Gunar Cockshoot"/>
    <x v="2"/>
    <s v="85% Dark Bars"/>
    <d v="2021-06-02T00:00:00"/>
    <n v="1561"/>
    <n v="63"/>
    <n v="662.13"/>
    <n v="898.87"/>
  </r>
  <r>
    <s v="Brien Boise"/>
    <x v="1"/>
    <s v="After Nines"/>
    <d v="2021-06-02T00:00:00"/>
    <n v="2338"/>
    <n v="107"/>
    <n v="1094.6100000000001"/>
    <n v="1243.3899999999999"/>
  </r>
  <r>
    <s v="Kaine Padly"/>
    <x v="0"/>
    <s v="Eclairs"/>
    <d v="2021-06-02T00:00:00"/>
    <n v="3955"/>
    <n v="305"/>
    <n v="1924.55"/>
    <n v="2030.45"/>
  </r>
  <r>
    <s v="Gunar Cockshoot"/>
    <x v="4"/>
    <s v="Baker's Choco Chips"/>
    <d v="2021-06-02T00:00:00"/>
    <n v="4879"/>
    <n v="444"/>
    <n v="5510.04"/>
    <n v="-631.04"/>
  </r>
  <r>
    <s v="Barr Faughny"/>
    <x v="1"/>
    <s v="White Choc"/>
    <d v="2021-06-02T00:00:00"/>
    <n v="6538"/>
    <n v="467"/>
    <n v="3002.81"/>
    <n v="3535.19"/>
  </r>
  <r>
    <s v="Oby Sorrel"/>
    <x v="5"/>
    <s v="Eclairs"/>
    <d v="2021-06-02T00:00:00"/>
    <n v="6496"/>
    <n v="591"/>
    <n v="3729.2099999999996"/>
    <n v="2766.7900000000004"/>
  </r>
  <r>
    <s v="Gigi Bohling"/>
    <x v="4"/>
    <s v="Smooth Sliky Salty"/>
    <d v="2021-06-02T00:00:00"/>
    <n v="13818"/>
    <n v="512"/>
    <n v="1413.12"/>
    <n v="12404.880000000001"/>
  </r>
  <r>
    <s v="Marney O'Breen"/>
    <x v="1"/>
    <s v="99% Dark &amp; Pure"/>
    <d v="2021-06-02T00:00:00"/>
    <n v="2583"/>
    <n v="144"/>
    <n v="1113.1200000000001"/>
    <n v="1469.8799999999999"/>
  </r>
  <r>
    <s v="Dennison Crosswaite"/>
    <x v="2"/>
    <s v="Eclairs"/>
    <d v="2021-06-03T00:00:00"/>
    <n v="2037"/>
    <n v="204"/>
    <n v="1287.24"/>
    <n v="749.76"/>
  </r>
  <r>
    <s v="Oby Sorrel"/>
    <x v="5"/>
    <s v="99% Dark &amp; Pure"/>
    <d v="2021-06-03T00:00:00"/>
    <n v="5292"/>
    <n v="265"/>
    <n v="2048.4500000000003"/>
    <n v="3243.5499999999997"/>
  </r>
  <r>
    <s v="Kaine Padly"/>
    <x v="1"/>
    <s v="Baker's Choco Chips"/>
    <d v="2021-06-03T00:00:00"/>
    <n v="10409"/>
    <n v="980"/>
    <n v="12161.8"/>
    <n v="-1752.7999999999993"/>
  </r>
  <r>
    <s v="Brien Boise"/>
    <x v="3"/>
    <s v="Manuka Honey Choco"/>
    <d v="2021-06-03T00:00:00"/>
    <n v="2555"/>
    <n v="107"/>
    <n v="727.6"/>
    <n v="1827.4"/>
  </r>
  <r>
    <s v="Brien Boise"/>
    <x v="2"/>
    <s v="Peanut Butter Cubes"/>
    <d v="2021-06-03T00:00:00"/>
    <n v="938"/>
    <n v="118"/>
    <n v="312.7"/>
    <n v="625.29999999999995"/>
  </r>
  <r>
    <s v="Curtice Advani"/>
    <x v="3"/>
    <s v="Baker's Choco Chips"/>
    <d v="2021-06-03T00:00:00"/>
    <n v="8456"/>
    <n v="700"/>
    <n v="8687"/>
    <n v="-231"/>
  </r>
  <r>
    <s v="Jan Morforth"/>
    <x v="3"/>
    <s v="Choco Coated Almonds"/>
    <d v="2021-06-03T00:00:00"/>
    <n v="2149"/>
    <n v="94"/>
    <n v="312.08"/>
    <n v="1836.92"/>
  </r>
  <r>
    <s v="Jan Morforth"/>
    <x v="2"/>
    <s v="Manuka Honey Choco"/>
    <d v="2021-06-03T00:00:00"/>
    <n v="1120"/>
    <n v="44"/>
    <n v="299.2"/>
    <n v="820.8"/>
  </r>
  <r>
    <s v="Beverie Moffet"/>
    <x v="0"/>
    <s v="Choco Coated Almonds"/>
    <d v="2021-06-03T00:00:00"/>
    <n v="497"/>
    <n v="25"/>
    <n v="83"/>
    <n v="414"/>
  </r>
  <r>
    <s v="Curtice Advani"/>
    <x v="0"/>
    <s v="Eclairs"/>
    <d v="2021-06-03T00:00:00"/>
    <n v="3612"/>
    <n v="301"/>
    <n v="1899.31"/>
    <n v="1712.69"/>
  </r>
  <r>
    <s v="Oby Sorrel"/>
    <x v="5"/>
    <s v="Fruit &amp; Nut Bars"/>
    <d v="2021-06-03T00:00:00"/>
    <n v="462"/>
    <n v="31"/>
    <n v="146.94"/>
    <n v="315.06"/>
  </r>
  <r>
    <s v="Ches Bonnell"/>
    <x v="2"/>
    <s v="50% Dark Bites"/>
    <d v="2021-06-03T00:00:00"/>
    <n v="2758"/>
    <n v="107"/>
    <n v="800.36"/>
    <n v="1957.6399999999999"/>
  </r>
  <r>
    <s v="Dotty Strutley"/>
    <x v="4"/>
    <s v="Baker's Choco Chips"/>
    <d v="2021-06-03T00:00:00"/>
    <n v="8274"/>
    <n v="690"/>
    <n v="8562.9"/>
    <n v="-288.89999999999964"/>
  </r>
  <r>
    <s v="Madelene Upcott"/>
    <x v="1"/>
    <s v="Raspberry Choco"/>
    <d v="2021-06-03T00:00:00"/>
    <n v="371"/>
    <n v="17"/>
    <n v="65.45"/>
    <n v="305.55"/>
  </r>
  <r>
    <s v="Gunar Cockshoot"/>
    <x v="3"/>
    <s v="Caramel Stuffed Bars"/>
    <d v="2021-06-03T00:00:00"/>
    <n v="1988"/>
    <n v="166"/>
    <n v="1399.3799999999999"/>
    <n v="588.62000000000012"/>
  </r>
  <r>
    <s v="Barr Faughny"/>
    <x v="4"/>
    <s v="Caramel Stuffed Bars"/>
    <d v="2021-06-03T00:00:00"/>
    <n v="3962"/>
    <n v="248"/>
    <n v="2090.64"/>
    <n v="1871.3600000000001"/>
  </r>
  <r>
    <s v="Beverie Moffet"/>
    <x v="4"/>
    <s v="Mint Chip Choco"/>
    <d v="2021-06-03T00:00:00"/>
    <n v="917"/>
    <n v="37"/>
    <n v="211.64"/>
    <n v="705.36"/>
  </r>
  <r>
    <s v="Wilone O'Kielt"/>
    <x v="5"/>
    <s v="85% Dark Bars"/>
    <d v="2021-06-03T00:00:00"/>
    <n v="3367"/>
    <n v="135"/>
    <n v="1418.85"/>
    <n v="1948.15"/>
  </r>
  <r>
    <s v="Curtice Advani"/>
    <x v="0"/>
    <s v="White Choc"/>
    <d v="2021-06-03T00:00:00"/>
    <n v="7364"/>
    <n v="434"/>
    <n v="2790.62"/>
    <n v="4573.38"/>
  </r>
  <r>
    <s v="Kaine Padly"/>
    <x v="2"/>
    <s v="Almond Choco"/>
    <d v="2021-06-04T00:00:00"/>
    <n v="1652"/>
    <n v="83"/>
    <n v="427.45000000000005"/>
    <n v="1224.55"/>
  </r>
  <r>
    <s v="Beverie Moffet"/>
    <x v="2"/>
    <s v="Choco Coated Almonds"/>
    <d v="2021-06-04T00:00:00"/>
    <n v="4606"/>
    <n v="201"/>
    <n v="667.31999999999994"/>
    <n v="3938.6800000000003"/>
  </r>
  <r>
    <s v="Gigi Bohling"/>
    <x v="5"/>
    <s v="Choco Coated Almonds"/>
    <d v="2021-06-04T00:00:00"/>
    <n v="1064"/>
    <n v="45"/>
    <n v="149.4"/>
    <n v="914.6"/>
  </r>
  <r>
    <s v="Karlen McCaffrey"/>
    <x v="3"/>
    <s v="Raspberry Choco"/>
    <d v="2021-06-04T00:00:00"/>
    <n v="2415"/>
    <n v="97"/>
    <n v="373.45"/>
    <n v="2041.55"/>
  </r>
  <r>
    <s v="Karlen McCaffrey"/>
    <x v="0"/>
    <s v="Fruit &amp; Nut Bars"/>
    <d v="2021-06-04T00:00:00"/>
    <n v="833"/>
    <n v="56"/>
    <n v="265.44"/>
    <n v="567.55999999999995"/>
  </r>
  <r>
    <s v="Madelene Upcott"/>
    <x v="2"/>
    <s v="Spicy Special Slims"/>
    <d v="2021-06-04T00:00:00"/>
    <n v="3563"/>
    <n v="396"/>
    <n v="3255.1200000000003"/>
    <n v="307.87999999999965"/>
  </r>
  <r>
    <s v="Beverie Moffet"/>
    <x v="0"/>
    <s v="99% Dark &amp; Pure"/>
    <d v="2021-06-04T00:00:00"/>
    <n v="1148"/>
    <n v="55"/>
    <n v="425.15000000000003"/>
    <n v="722.84999999999991"/>
  </r>
  <r>
    <s v="Ches Bonnell"/>
    <x v="2"/>
    <s v="After Nines"/>
    <d v="2021-06-04T00:00:00"/>
    <n v="5019"/>
    <n v="219"/>
    <n v="2240.37"/>
    <n v="2778.63"/>
  </r>
  <r>
    <s v="Gunar Cockshoot"/>
    <x v="4"/>
    <s v="Caramel Stuffed Bars"/>
    <d v="2021-06-04T00:00:00"/>
    <n v="3206"/>
    <n v="229"/>
    <n v="1930.47"/>
    <n v="1275.53"/>
  </r>
  <r>
    <s v="Jan Morforth"/>
    <x v="4"/>
    <s v="Spicy Special Slims"/>
    <d v="2021-06-04T00:00:00"/>
    <n v="2009"/>
    <n v="224"/>
    <n v="1841.2800000000002"/>
    <n v="167.7199999999998"/>
  </r>
  <r>
    <s v="Barr Faughny"/>
    <x v="4"/>
    <s v="Almond Choco"/>
    <d v="2021-06-04T00:00:00"/>
    <n v="3500"/>
    <n v="195"/>
    <n v="1004.2500000000001"/>
    <n v="2495.75"/>
  </r>
  <r>
    <s v="Gunar Cockshoot"/>
    <x v="5"/>
    <s v="Baker's Choco Chips"/>
    <d v="2021-06-04T00:00:00"/>
    <n v="6482"/>
    <n v="590"/>
    <n v="7321.9"/>
    <n v="-839.89999999999964"/>
  </r>
  <r>
    <s v="Ches Bonnell"/>
    <x v="3"/>
    <s v="Mint Chip Choco"/>
    <d v="2021-06-04T00:00:00"/>
    <n v="7630"/>
    <n v="332"/>
    <n v="1899.04"/>
    <n v="5730.96"/>
  </r>
  <r>
    <s v="Rafaelita Blaksland"/>
    <x v="0"/>
    <s v="Raspberry Choco"/>
    <d v="2021-06-04T00:00:00"/>
    <n v="5369"/>
    <n v="207"/>
    <n v="796.95"/>
    <n v="4572.05"/>
  </r>
  <r>
    <s v="Wilone O'Kielt"/>
    <x v="5"/>
    <s v="Drinking Coco"/>
    <d v="2021-06-04T00:00:00"/>
    <n v="9023"/>
    <n v="376"/>
    <n v="3737.4399999999996"/>
    <n v="5285.56"/>
  </r>
  <r>
    <s v="Beverie Moffet"/>
    <x v="0"/>
    <s v="Raspberry Choco"/>
    <d v="2021-06-04T00:00:00"/>
    <n v="1169"/>
    <n v="44"/>
    <n v="169.4"/>
    <n v="999.6"/>
  </r>
  <r>
    <s v="Husein Augar"/>
    <x v="4"/>
    <s v="85% Dark Bars"/>
    <d v="2021-06-04T00:00:00"/>
    <n v="3486"/>
    <n v="125"/>
    <n v="1313.75"/>
    <n v="2172.25"/>
  </r>
  <r>
    <s v="Beverie Moffet"/>
    <x v="4"/>
    <s v="Raspberry Choco"/>
    <d v="2021-06-04T00:00:00"/>
    <n v="9744"/>
    <n v="424"/>
    <n v="1632.4"/>
    <n v="8111.6"/>
  </r>
  <r>
    <s v="Beverie Moffet"/>
    <x v="1"/>
    <s v="Fruit &amp; Nut Bars"/>
    <d v="2021-06-04T00:00:00"/>
    <n v="3129"/>
    <n v="185"/>
    <n v="876.90000000000009"/>
    <n v="2252.1"/>
  </r>
  <r>
    <s v="Karlen McCaffrey"/>
    <x v="0"/>
    <s v="85% Dark Bars"/>
    <d v="2021-06-04T00:00:00"/>
    <n v="7049"/>
    <n v="282"/>
    <n v="2963.82"/>
    <n v="4085.18"/>
  </r>
  <r>
    <s v="Madelene Upcott"/>
    <x v="0"/>
    <s v="Milk Bars"/>
    <d v="2021-06-04T00:00:00"/>
    <n v="1498"/>
    <n v="63"/>
    <n v="331.38"/>
    <n v="1166.6199999999999"/>
  </r>
  <r>
    <s v="Gunar Cockshoot"/>
    <x v="0"/>
    <s v="Peanut Butter Cubes"/>
    <d v="2021-06-07T00:00:00"/>
    <n v="1071"/>
    <n v="90"/>
    <n v="238.5"/>
    <n v="832.5"/>
  </r>
  <r>
    <s v="Marney O'Breen"/>
    <x v="2"/>
    <s v="Baker's Choco Chips"/>
    <d v="2021-06-07T00:00:00"/>
    <n v="3458"/>
    <n v="289"/>
    <n v="3586.4900000000002"/>
    <n v="-128.49000000000024"/>
  </r>
  <r>
    <s v="Rafaelita Blaksland"/>
    <x v="3"/>
    <s v="Manuka Honey Choco"/>
    <d v="2021-06-07T00:00:00"/>
    <n v="2261"/>
    <n v="91"/>
    <n v="618.79999999999995"/>
    <n v="1642.2"/>
  </r>
  <r>
    <s v="Gunar Cockshoot"/>
    <x v="1"/>
    <s v="Milk Bars"/>
    <d v="2021-06-07T00:00:00"/>
    <n v="8456"/>
    <n v="368"/>
    <n v="1935.6799999999998"/>
    <n v="6520.32"/>
  </r>
  <r>
    <s v="Jan Morforth"/>
    <x v="2"/>
    <s v="Raspberry Choco"/>
    <d v="2021-06-07T00:00:00"/>
    <n v="3283"/>
    <n v="127"/>
    <n v="488.95"/>
    <n v="2794.05"/>
  </r>
  <r>
    <s v="Beverie Moffet"/>
    <x v="3"/>
    <s v="Mint Chip Choco"/>
    <d v="2021-06-07T00:00:00"/>
    <n v="6307"/>
    <n v="263"/>
    <n v="1504.36"/>
    <n v="4802.6400000000003"/>
  </r>
  <r>
    <s v="Ches Bonnell"/>
    <x v="3"/>
    <s v="Peanut Butter Cubes"/>
    <d v="2021-06-07T00:00:00"/>
    <n v="2877"/>
    <n v="288"/>
    <n v="763.19999999999993"/>
    <n v="2113.8000000000002"/>
  </r>
  <r>
    <s v="Wilone O'Kielt"/>
    <x v="3"/>
    <s v="Smooth Sliky Salty"/>
    <d v="2021-06-07T00:00:00"/>
    <n v="7602"/>
    <n v="331"/>
    <n v="913.56"/>
    <n v="6688.4400000000005"/>
  </r>
  <r>
    <s v="Oby Sorrel"/>
    <x v="2"/>
    <s v="99% Dark &amp; Pure"/>
    <d v="2021-06-07T00:00:00"/>
    <n v="5460"/>
    <n v="304"/>
    <n v="2349.92"/>
    <n v="3110.08"/>
  </r>
  <r>
    <s v="Beverie Moffet"/>
    <x v="2"/>
    <s v="Peanut Butter Cubes"/>
    <d v="2021-06-07T00:00:00"/>
    <n v="364"/>
    <n v="41"/>
    <n v="108.64999999999999"/>
    <n v="255.35000000000002"/>
  </r>
  <r>
    <s v="Gunar Cockshoot"/>
    <x v="2"/>
    <s v="70% Dark Bites"/>
    <d v="2021-06-07T00:00:00"/>
    <n v="7917"/>
    <n v="770"/>
    <n v="3880.8"/>
    <n v="4036.2"/>
  </r>
  <r>
    <s v="Husein Augar"/>
    <x v="5"/>
    <s v="Choco Coated Almonds"/>
    <d v="2021-06-07T00:00:00"/>
    <n v="7063"/>
    <n v="322"/>
    <n v="1069.04"/>
    <n v="5993.96"/>
  </r>
  <r>
    <s v="Kelci Walkden"/>
    <x v="4"/>
    <s v="After Nines"/>
    <d v="2021-06-07T00:00:00"/>
    <n v="6580"/>
    <n v="275"/>
    <n v="2813.25"/>
    <n v="3766.75"/>
  </r>
  <r>
    <s v="Beverie Moffet"/>
    <x v="3"/>
    <s v="Almond Choco"/>
    <d v="2021-06-07T00:00:00"/>
    <n v="4228"/>
    <n v="212"/>
    <n v="1091.8000000000002"/>
    <n v="3136.2"/>
  </r>
  <r>
    <s v="Barr Faughny"/>
    <x v="5"/>
    <s v="Mint Chip Choco"/>
    <d v="2021-06-07T00:00:00"/>
    <n v="1708"/>
    <n v="69"/>
    <n v="394.68"/>
    <n v="1313.32"/>
  </r>
  <r>
    <s v="Rafaelita Blaksland"/>
    <x v="3"/>
    <s v="Choco Coated Almonds"/>
    <d v="2021-06-07T00:00:00"/>
    <n v="2737"/>
    <n v="115"/>
    <n v="381.79999999999995"/>
    <n v="2355.1999999999998"/>
  </r>
  <r>
    <s v="Marney O'Breen"/>
    <x v="4"/>
    <s v="Choco Coated Almonds"/>
    <d v="2021-06-07T00:00:00"/>
    <n v="2863"/>
    <n v="137"/>
    <n v="454.84"/>
    <n v="2408.16"/>
  </r>
  <r>
    <s v="Gunar Cockshoot"/>
    <x v="0"/>
    <s v="Organic Choco Syrup"/>
    <d v="2021-06-07T00:00:00"/>
    <n v="9506"/>
    <n v="453"/>
    <n v="4335.21"/>
    <n v="5170.79"/>
  </r>
  <r>
    <s v="Marney O'Breen"/>
    <x v="2"/>
    <s v="Caramel Stuffed Bars"/>
    <d v="2021-06-07T00:00:00"/>
    <n v="5789"/>
    <n v="414"/>
    <n v="3490.02"/>
    <n v="2298.98"/>
  </r>
  <r>
    <s v="Dennison Crosswaite"/>
    <x v="1"/>
    <s v="Drinking Coco"/>
    <d v="2021-06-07T00:00:00"/>
    <n v="1057"/>
    <n v="43"/>
    <n v="427.41999999999996"/>
    <n v="629.58000000000004"/>
  </r>
  <r>
    <s v="Ches Bonnell"/>
    <x v="2"/>
    <s v="Peanut Butter Cubes"/>
    <d v="2021-06-07T00:00:00"/>
    <n v="462"/>
    <n v="39"/>
    <n v="103.35"/>
    <n v="358.65"/>
  </r>
  <r>
    <s v="Karlen McCaffrey"/>
    <x v="0"/>
    <s v="Raspberry Choco"/>
    <d v="2021-06-07T00:00:00"/>
    <n v="3857"/>
    <n v="168"/>
    <n v="646.80000000000007"/>
    <n v="3210.2"/>
  </r>
  <r>
    <s v="Marney O'Breen"/>
    <x v="0"/>
    <s v="White Choc"/>
    <d v="2021-06-07T00:00:00"/>
    <n v="4186"/>
    <n v="280"/>
    <n v="1800.3999999999999"/>
    <n v="2385.6000000000004"/>
  </r>
  <r>
    <s v="Madelene Upcott"/>
    <x v="3"/>
    <s v="Peanut Butter Cubes"/>
    <d v="2021-06-08T00:00:00"/>
    <n v="1813"/>
    <n v="202"/>
    <n v="535.29999999999995"/>
    <n v="1277.7"/>
  </r>
  <r>
    <s v="Wilone O'Kielt"/>
    <x v="3"/>
    <s v="Organic Choco Syrup"/>
    <d v="2021-06-08T00:00:00"/>
    <n v="8897"/>
    <n v="387"/>
    <n v="3703.59"/>
    <n v="5193.41"/>
  </r>
  <r>
    <s v="Kaine Padly"/>
    <x v="2"/>
    <s v="Milk Bars"/>
    <d v="2021-06-08T00:00:00"/>
    <n v="5026"/>
    <n v="210"/>
    <n v="1104.5999999999999"/>
    <n v="3921.4"/>
  </r>
  <r>
    <s v="Wilone O'Kielt"/>
    <x v="1"/>
    <s v="Organic Choco Syrup"/>
    <d v="2021-06-08T00:00:00"/>
    <n v="5453"/>
    <n v="248"/>
    <n v="2373.36"/>
    <n v="3079.64"/>
  </r>
  <r>
    <s v="Wilone O'Kielt"/>
    <x v="1"/>
    <s v="85% Dark Bars"/>
    <d v="2021-06-08T00:00:00"/>
    <n v="4851"/>
    <n v="180"/>
    <n v="1891.8"/>
    <n v="2959.2"/>
  </r>
  <r>
    <s v="Gigi Bohling"/>
    <x v="2"/>
    <s v="Raspberry Choco"/>
    <d v="2021-06-08T00:00:00"/>
    <n v="2205"/>
    <n v="89"/>
    <n v="342.65000000000003"/>
    <n v="1862.35"/>
  </r>
  <r>
    <s v="Rafaelita Blaksland"/>
    <x v="3"/>
    <s v="Mint Chip Choco"/>
    <d v="2021-06-08T00:00:00"/>
    <n v="3892"/>
    <n v="177"/>
    <n v="1012.4399999999999"/>
    <n v="2879.56"/>
  </r>
  <r>
    <s v="Jan Morforth"/>
    <x v="1"/>
    <s v="Eclairs"/>
    <d v="2021-06-08T00:00:00"/>
    <n v="1925"/>
    <n v="149"/>
    <n v="940.18999999999994"/>
    <n v="984.81000000000006"/>
  </r>
  <r>
    <s v="Jan Morforth"/>
    <x v="4"/>
    <s v="Peanut Butter Cubes"/>
    <d v="2021-06-08T00:00:00"/>
    <n v="9240"/>
    <n v="910"/>
    <n v="2411.5"/>
    <n v="6828.5"/>
  </r>
  <r>
    <s v="Wilone O'Kielt"/>
    <x v="0"/>
    <s v="Orange Choco"/>
    <d v="2021-06-08T00:00:00"/>
    <n v="10115"/>
    <n v="405"/>
    <n v="1490.4"/>
    <n v="8624.6"/>
  </r>
  <r>
    <s v="Oby Sorrel"/>
    <x v="5"/>
    <s v="Baker's Choco Chips"/>
    <d v="2021-06-08T00:00:00"/>
    <n v="4802"/>
    <n v="321"/>
    <n v="3983.61"/>
    <n v="818.38999999999987"/>
  </r>
  <r>
    <s v="Oby Sorrel"/>
    <x v="0"/>
    <s v="Spicy Special Slims"/>
    <d v="2021-06-08T00:00:00"/>
    <n v="6860"/>
    <n v="770"/>
    <n v="6329.4000000000005"/>
    <n v="530.59999999999945"/>
  </r>
  <r>
    <s v="Karlen McCaffrey"/>
    <x v="4"/>
    <s v="85% Dark Bars"/>
    <d v="2021-06-08T00:00:00"/>
    <n v="777"/>
    <n v="30"/>
    <n v="315.3"/>
    <n v="461.7"/>
  </r>
  <r>
    <s v="Jan Morforth"/>
    <x v="5"/>
    <s v="Spicy Special Slims"/>
    <d v="2021-06-08T00:00:00"/>
    <n v="6314"/>
    <n v="700"/>
    <n v="5754"/>
    <n v="560"/>
  </r>
  <r>
    <s v="Jan Morforth"/>
    <x v="3"/>
    <s v="50% Dark Bites"/>
    <d v="2021-06-08T00:00:00"/>
    <n v="6769"/>
    <n v="271"/>
    <n v="2027.0800000000002"/>
    <n v="4741.92"/>
  </r>
  <r>
    <s v="Wilone O'Kielt"/>
    <x v="4"/>
    <s v="50% Dark Bites"/>
    <d v="2021-06-09T00:00:00"/>
    <n v="2793"/>
    <n v="112"/>
    <n v="837.76"/>
    <n v="1955.24"/>
  </r>
  <r>
    <s v="Madelene Upcott"/>
    <x v="2"/>
    <s v="Orange Choco"/>
    <d v="2021-06-09T00:00:00"/>
    <n v="5915"/>
    <n v="237"/>
    <n v="872.16000000000008"/>
    <n v="5042.84"/>
  </r>
  <r>
    <s v="Wilone O'Kielt"/>
    <x v="3"/>
    <s v="99% Dark &amp; Pure"/>
    <d v="2021-06-09T00:00:00"/>
    <n v="4221"/>
    <n v="212"/>
    <n v="1638.76"/>
    <n v="2582.2399999999998"/>
  </r>
  <r>
    <s v="Barr Faughny"/>
    <x v="2"/>
    <s v="50% Dark Bites"/>
    <d v="2021-06-09T00:00:00"/>
    <n v="3535"/>
    <n v="136"/>
    <n v="1017.2800000000001"/>
    <n v="2517.7199999999998"/>
  </r>
  <r>
    <s v="Gunar Cockshoot"/>
    <x v="4"/>
    <s v="Eclairs"/>
    <d v="2021-06-09T00:00:00"/>
    <n v="3094"/>
    <n v="282"/>
    <n v="1779.4199999999998"/>
    <n v="1314.5800000000002"/>
  </r>
  <r>
    <s v="Dotty Strutley"/>
    <x v="1"/>
    <s v="Baker's Choco Chips"/>
    <d v="2021-06-09T00:00:00"/>
    <n v="5950"/>
    <n v="397"/>
    <n v="4926.7700000000004"/>
    <n v="1023.2299999999996"/>
  </r>
  <r>
    <s v="Marney O'Breen"/>
    <x v="1"/>
    <s v="Fruit &amp; Nut Bars"/>
    <d v="2021-06-09T00:00:00"/>
    <n v="2394"/>
    <n v="126"/>
    <n v="597.24"/>
    <n v="1796.76"/>
  </r>
  <r>
    <s v="Brien Boise"/>
    <x v="2"/>
    <s v="After Nines"/>
    <d v="2021-06-09T00:00:00"/>
    <n v="3780"/>
    <n v="165"/>
    <n v="1687.95"/>
    <n v="2092.0500000000002"/>
  </r>
  <r>
    <s v="Beverie Moffet"/>
    <x v="5"/>
    <s v="Drinking Coco"/>
    <d v="2021-06-09T00:00:00"/>
    <n v="301"/>
    <n v="13"/>
    <n v="129.22"/>
    <n v="171.78"/>
  </r>
  <r>
    <s v="Beverie Moffet"/>
    <x v="4"/>
    <s v="White Choc"/>
    <d v="2021-06-09T00:00:00"/>
    <n v="1533"/>
    <n v="91"/>
    <n v="585.13"/>
    <n v="947.87"/>
  </r>
  <r>
    <s v="Jan Morforth"/>
    <x v="5"/>
    <s v="Orange Choco"/>
    <d v="2021-06-09T00:00:00"/>
    <n v="28"/>
    <n v="1"/>
    <n v="3.68"/>
    <n v="24.32"/>
  </r>
  <r>
    <s v="Dotty Strutley"/>
    <x v="5"/>
    <s v="70% Dark Bites"/>
    <d v="2021-06-09T00:00:00"/>
    <n v="9436"/>
    <n v="1050"/>
    <n v="5292"/>
    <n v="4144"/>
  </r>
  <r>
    <s v="Kelci Walkden"/>
    <x v="3"/>
    <s v="Mint Chip Choco"/>
    <d v="2021-06-09T00:00:00"/>
    <n v="2268"/>
    <n v="99"/>
    <n v="566.28"/>
    <n v="1701.72"/>
  </r>
  <r>
    <s v="Brien Boise"/>
    <x v="3"/>
    <s v="Caramel Stuffed Bars"/>
    <d v="2021-06-09T00:00:00"/>
    <n v="7574"/>
    <n v="583"/>
    <n v="4914.6899999999996"/>
    <n v="2659.3100000000004"/>
  </r>
  <r>
    <s v="Madelene Upcott"/>
    <x v="4"/>
    <s v="Raspberry Choco"/>
    <d v="2021-06-09T00:00:00"/>
    <n v="1470"/>
    <n v="59"/>
    <n v="227.15"/>
    <n v="1242.8499999999999"/>
  </r>
  <r>
    <s v="Ches Bonnell"/>
    <x v="5"/>
    <s v="Organic Choco Syrup"/>
    <d v="2021-06-09T00:00:00"/>
    <n v="4704"/>
    <n v="205"/>
    <n v="1961.8500000000001"/>
    <n v="2742.1499999999996"/>
  </r>
  <r>
    <s v="Husein Augar"/>
    <x v="2"/>
    <s v="Baker's Choco Chips"/>
    <d v="2021-06-09T00:00:00"/>
    <n v="5481"/>
    <n v="457"/>
    <n v="5671.37"/>
    <n v="-190.36999999999989"/>
  </r>
  <r>
    <s v="Ches Bonnell"/>
    <x v="5"/>
    <s v="White Choc"/>
    <d v="2021-06-09T00:00:00"/>
    <n v="5593"/>
    <n v="431"/>
    <n v="2771.33"/>
    <n v="2821.67"/>
  </r>
  <r>
    <s v="Curtice Advani"/>
    <x v="5"/>
    <s v="99% Dark &amp; Pure"/>
    <d v="2021-06-10T00:00:00"/>
    <n v="1449"/>
    <n v="73"/>
    <n v="564.29000000000008"/>
    <n v="884.70999999999992"/>
  </r>
  <r>
    <s v="Rafaelita Blaksland"/>
    <x v="3"/>
    <s v="Almond Choco"/>
    <d v="2021-06-10T00:00:00"/>
    <n v="11788"/>
    <n v="621"/>
    <n v="3198.15"/>
    <n v="8589.85"/>
  </r>
  <r>
    <s v="Husein Augar"/>
    <x v="4"/>
    <s v="Orange Choco"/>
    <d v="2021-06-10T00:00:00"/>
    <n v="5348"/>
    <n v="206"/>
    <n v="758.08"/>
    <n v="4589.92"/>
  </r>
  <r>
    <s v="Beverie Moffet"/>
    <x v="2"/>
    <s v="Drinking Coco"/>
    <d v="2021-06-10T00:00:00"/>
    <n v="13622"/>
    <n v="545"/>
    <n v="5417.3"/>
    <n v="8204.7000000000007"/>
  </r>
  <r>
    <s v="Barr Faughny"/>
    <x v="0"/>
    <s v="Spicy Special Slims"/>
    <d v="2021-06-10T00:00:00"/>
    <n v="1897"/>
    <n v="146"/>
    <n v="1200.1200000000001"/>
    <n v="696.87999999999988"/>
  </r>
  <r>
    <s v="Curtice Advani"/>
    <x v="5"/>
    <s v="White Choc"/>
    <d v="2021-06-10T00:00:00"/>
    <n v="4326"/>
    <n v="333"/>
    <n v="2141.19"/>
    <n v="2184.81"/>
  </r>
  <r>
    <s v="Dennison Crosswaite"/>
    <x v="0"/>
    <s v="Spicy Special Slims"/>
    <d v="2021-06-10T00:00:00"/>
    <n v="4312"/>
    <n v="432"/>
    <n v="3551.0400000000004"/>
    <n v="760.95999999999958"/>
  </r>
  <r>
    <s v="Andria Kimpton"/>
    <x v="4"/>
    <s v="Choco Coated Almonds"/>
    <d v="2021-06-10T00:00:00"/>
    <n v="2835"/>
    <n v="119"/>
    <n v="395.08"/>
    <n v="2439.92"/>
  </r>
  <r>
    <s v="Gigi Bohling"/>
    <x v="0"/>
    <s v="White Choc"/>
    <d v="2021-06-10T00:00:00"/>
    <n v="3563"/>
    <n v="238"/>
    <n v="1530.34"/>
    <n v="2032.66"/>
  </r>
  <r>
    <s v="Madelene Upcott"/>
    <x v="5"/>
    <s v="Choco Coated Almonds"/>
    <d v="2021-06-11T00:00:00"/>
    <n v="2842"/>
    <n v="130"/>
    <n v="431.59999999999997"/>
    <n v="2410.4"/>
  </r>
  <r>
    <s v="Kelci Walkden"/>
    <x v="0"/>
    <s v="Manuka Honey Choco"/>
    <d v="2021-06-11T00:00:00"/>
    <n v="3255"/>
    <n v="126"/>
    <n v="856.8"/>
    <n v="2398.1999999999998"/>
  </r>
  <r>
    <s v="Ches Bonnell"/>
    <x v="5"/>
    <s v="Orange Choco"/>
    <d v="2021-06-11T00:00:00"/>
    <n v="6482"/>
    <n v="241"/>
    <n v="886.88"/>
    <n v="5595.12"/>
  </r>
  <r>
    <s v="Andria Kimpton"/>
    <x v="0"/>
    <s v="Almond Choco"/>
    <d v="2021-06-11T00:00:00"/>
    <n v="6160"/>
    <n v="343"/>
    <n v="1766.45"/>
    <n v="4393.55"/>
  </r>
  <r>
    <s v="Brien Boise"/>
    <x v="1"/>
    <s v="Peanut Butter Cubes"/>
    <d v="2021-06-11T00:00:00"/>
    <n v="4263"/>
    <n v="356"/>
    <n v="943.4"/>
    <n v="3319.6"/>
  </r>
  <r>
    <s v="Dennison Crosswaite"/>
    <x v="1"/>
    <s v="Manuka Honey Choco"/>
    <d v="2021-06-11T00:00:00"/>
    <n v="3472"/>
    <n v="134"/>
    <n v="911.19999999999993"/>
    <n v="2560.8000000000002"/>
  </r>
  <r>
    <s v="Curtice Advani"/>
    <x v="4"/>
    <s v="Fruit &amp; Nut Bars"/>
    <d v="2021-06-11T00:00:00"/>
    <n v="3192"/>
    <n v="188"/>
    <n v="891.12"/>
    <n v="2300.88"/>
  </r>
  <r>
    <s v="Oby Sorrel"/>
    <x v="3"/>
    <s v="85% Dark Bars"/>
    <d v="2021-06-11T00:00:00"/>
    <n v="5810"/>
    <n v="243"/>
    <n v="2553.9299999999998"/>
    <n v="3256.07"/>
  </r>
  <r>
    <s v="Dennison Crosswaite"/>
    <x v="2"/>
    <s v="Choco Coated Almonds"/>
    <d v="2021-06-11T00:00:00"/>
    <n v="728"/>
    <n v="34"/>
    <n v="112.88"/>
    <n v="615.12"/>
  </r>
  <r>
    <s v="Husein Augar"/>
    <x v="0"/>
    <s v="Fruit &amp; Nut Bars"/>
    <d v="2021-06-11T00:00:00"/>
    <n v="1904"/>
    <n v="119"/>
    <n v="564.06000000000006"/>
    <n v="1339.94"/>
  </r>
  <r>
    <s v="Gunar Cockshoot"/>
    <x v="0"/>
    <s v="Orange Choco"/>
    <d v="2021-06-11T00:00:00"/>
    <n v="427"/>
    <n v="16"/>
    <n v="58.88"/>
    <n v="368.12"/>
  </r>
  <r>
    <s v="Madelene Upcott"/>
    <x v="2"/>
    <s v="Eclairs"/>
    <d v="2021-06-11T00:00:00"/>
    <n v="4459"/>
    <n v="406"/>
    <n v="2561.8599999999997"/>
    <n v="1897.1400000000003"/>
  </r>
  <r>
    <s v="Madelene Upcott"/>
    <x v="4"/>
    <s v="Mint Chip Choco"/>
    <d v="2021-06-11T00:00:00"/>
    <n v="7413"/>
    <n v="297"/>
    <n v="1698.84"/>
    <n v="5714.16"/>
  </r>
  <r>
    <s v="Karlen McCaffrey"/>
    <x v="1"/>
    <s v="70% Dark Bites"/>
    <d v="2021-06-11T00:00:00"/>
    <n v="1652"/>
    <n v="236"/>
    <n v="1189.44"/>
    <n v="462.55999999999995"/>
  </r>
  <r>
    <s v="Wilone O'Kielt"/>
    <x v="4"/>
    <s v="Choco Coated Almonds"/>
    <d v="2021-06-11T00:00:00"/>
    <n v="6874"/>
    <n v="328"/>
    <n v="1088.96"/>
    <n v="5785.04"/>
  </r>
  <r>
    <s v="Madelene Upcott"/>
    <x v="3"/>
    <s v="Eclairs"/>
    <d v="2021-06-11T00:00:00"/>
    <n v="3822"/>
    <n v="319"/>
    <n v="2012.8899999999999"/>
    <n v="1809.1100000000001"/>
  </r>
  <r>
    <s v="Madelene Upcott"/>
    <x v="1"/>
    <s v="Almond Choco"/>
    <d v="2021-06-11T00:00:00"/>
    <n v="1519"/>
    <n v="85"/>
    <n v="437.75000000000006"/>
    <n v="1081.25"/>
  </r>
  <r>
    <s v="Rafaelita Blaksland"/>
    <x v="2"/>
    <s v="Manuka Honey Choco"/>
    <d v="2021-06-11T00:00:00"/>
    <n v="7329"/>
    <n v="282"/>
    <n v="1917.6"/>
    <n v="5411.4"/>
  </r>
  <r>
    <s v="Wilone O'Kielt"/>
    <x v="0"/>
    <s v="Choco Coated Almonds"/>
    <d v="2021-06-14T00:00:00"/>
    <n v="8379"/>
    <n v="381"/>
    <n v="1264.9199999999998"/>
    <n v="7114.08"/>
  </r>
  <r>
    <s v="Ches Bonnell"/>
    <x v="1"/>
    <s v="Fruit &amp; Nut Bars"/>
    <d v="2021-06-14T00:00:00"/>
    <n v="5040"/>
    <n v="315"/>
    <n v="1493.1000000000001"/>
    <n v="3546.8999999999996"/>
  </r>
  <r>
    <s v="Ches Bonnell"/>
    <x v="0"/>
    <s v="Orange Choco"/>
    <d v="2021-06-14T00:00:00"/>
    <n v="154"/>
    <n v="6"/>
    <n v="22.080000000000002"/>
    <n v="131.91999999999999"/>
  </r>
  <r>
    <s v="Beverie Moffet"/>
    <x v="1"/>
    <s v="99% Dark &amp; Pure"/>
    <d v="2021-06-14T00:00:00"/>
    <n v="5824"/>
    <n v="324"/>
    <n v="2504.52"/>
    <n v="3319.48"/>
  </r>
  <r>
    <s v="Rafaelita Blaksland"/>
    <x v="0"/>
    <s v="After Nines"/>
    <d v="2021-06-14T00:00:00"/>
    <n v="7532"/>
    <n v="343"/>
    <n v="3508.8900000000003"/>
    <n v="4023.1099999999997"/>
  </r>
  <r>
    <s v="Dotty Strutley"/>
    <x v="4"/>
    <s v="Fruit &amp; Nut Bars"/>
    <d v="2021-06-14T00:00:00"/>
    <n v="1442"/>
    <n v="97"/>
    <n v="459.78000000000003"/>
    <n v="982.22"/>
  </r>
  <r>
    <s v="Dotty Strutley"/>
    <x v="5"/>
    <s v="Organic Choco Syrup"/>
    <d v="2021-06-14T00:00:00"/>
    <n v="6356"/>
    <n v="318"/>
    <n v="3043.26"/>
    <n v="3312.74"/>
  </r>
  <r>
    <s v="Brien Boise"/>
    <x v="4"/>
    <s v="Choco Coated Almonds"/>
    <d v="2021-06-14T00:00:00"/>
    <n v="1365"/>
    <n v="69"/>
    <n v="229.07999999999998"/>
    <n v="1135.92"/>
  </r>
  <r>
    <s v="Wilone O'Kielt"/>
    <x v="5"/>
    <s v="White Choc"/>
    <d v="2021-06-14T00:00:00"/>
    <n v="427"/>
    <n v="33"/>
    <n v="212.19"/>
    <n v="214.81"/>
  </r>
  <r>
    <s v="Marney O'Breen"/>
    <x v="0"/>
    <s v="Smooth Sliky Salty"/>
    <d v="2021-06-14T00:00:00"/>
    <n v="15981"/>
    <n v="695"/>
    <n v="1918.1999999999998"/>
    <n v="14062.8"/>
  </r>
  <r>
    <s v="Rafaelita Blaksland"/>
    <x v="2"/>
    <s v="Almond Choco"/>
    <d v="2021-06-14T00:00:00"/>
    <n v="7238"/>
    <n v="381"/>
    <n v="1962.15"/>
    <n v="5275.85"/>
  </r>
  <r>
    <s v="Dotty Strutley"/>
    <x v="0"/>
    <s v="Manuka Honey Choco"/>
    <d v="2021-06-14T00:00:00"/>
    <n v="2919"/>
    <n v="109"/>
    <n v="741.19999999999993"/>
    <n v="2177.8000000000002"/>
  </r>
  <r>
    <s v="Karlen McCaffrey"/>
    <x v="1"/>
    <s v="Spicy Special Slims"/>
    <d v="2021-06-14T00:00:00"/>
    <n v="2891"/>
    <n v="241"/>
    <n v="1981.0200000000002"/>
    <n v="909.97999999999979"/>
  </r>
  <r>
    <s v="Madelene Upcott"/>
    <x v="4"/>
    <s v="Choco Coated Almonds"/>
    <d v="2021-06-14T00:00:00"/>
    <n v="1253"/>
    <n v="63"/>
    <n v="209.16"/>
    <n v="1043.8399999999999"/>
  </r>
  <r>
    <s v="Oby Sorrel"/>
    <x v="0"/>
    <s v="Baker's Choco Chips"/>
    <d v="2021-06-14T00:00:00"/>
    <n v="3052"/>
    <n v="278"/>
    <n v="3449.98"/>
    <n v="-397.98"/>
  </r>
  <r>
    <s v="Husein Augar"/>
    <x v="3"/>
    <s v="Fruit &amp; Nut Bars"/>
    <d v="2021-06-14T00:00:00"/>
    <n v="6734"/>
    <n v="375"/>
    <n v="1777.5"/>
    <n v="4956.5"/>
  </r>
  <r>
    <s v="Husein Augar"/>
    <x v="0"/>
    <s v="Raspberry Choco"/>
    <d v="2021-06-14T00:00:00"/>
    <n v="6076"/>
    <n v="234"/>
    <n v="900.9"/>
    <n v="5175.1000000000004"/>
  </r>
  <r>
    <s v="Beverie Moffet"/>
    <x v="4"/>
    <s v="Baker's Choco Chips"/>
    <d v="2021-06-14T00:00:00"/>
    <n v="4613"/>
    <n v="308"/>
    <n v="3822.28"/>
    <n v="790.7199999999998"/>
  </r>
  <r>
    <s v="Rafaelita Blaksland"/>
    <x v="0"/>
    <s v="Manuka Honey Choco"/>
    <d v="2021-06-14T00:00:00"/>
    <n v="2177"/>
    <n v="91"/>
    <n v="618.79999999999995"/>
    <n v="1558.2"/>
  </r>
  <r>
    <s v="Husein Augar"/>
    <x v="0"/>
    <s v="70% Dark Bites"/>
    <d v="2021-06-14T00:00:00"/>
    <n v="13937"/>
    <n v="1540"/>
    <n v="7761.6"/>
    <n v="6175.4"/>
  </r>
  <r>
    <s v="Barr Faughny"/>
    <x v="2"/>
    <s v="Orange Choco"/>
    <d v="2021-06-14T00:00:00"/>
    <n v="889"/>
    <n v="33"/>
    <n v="121.44000000000001"/>
    <n v="767.56"/>
  </r>
  <r>
    <s v="Andria Kimpton"/>
    <x v="1"/>
    <s v="Peanut Butter Cubes"/>
    <d v="2021-06-14T00:00:00"/>
    <n v="2912"/>
    <n v="324"/>
    <n v="858.6"/>
    <n v="2053.4"/>
  </r>
  <r>
    <s v="Kaine Padly"/>
    <x v="1"/>
    <s v="85% Dark Bars"/>
    <d v="2021-06-14T00:00:00"/>
    <n v="7098"/>
    <n v="263"/>
    <n v="2764.13"/>
    <n v="4333.87"/>
  </r>
  <r>
    <s v="Husein Augar"/>
    <x v="2"/>
    <s v="Raspberry Choco"/>
    <d v="2021-06-14T00:00:00"/>
    <n v="637"/>
    <n v="25"/>
    <n v="96.25"/>
    <n v="540.75"/>
  </r>
  <r>
    <s v="Husein Augar"/>
    <x v="5"/>
    <s v="99% Dark &amp; Pure"/>
    <d v="2021-06-14T00:00:00"/>
    <n v="4529"/>
    <n v="252"/>
    <n v="1947.96"/>
    <n v="2581.04"/>
  </r>
  <r>
    <s v="Gigi Bohling"/>
    <x v="3"/>
    <s v="99% Dark &amp; Pure"/>
    <d v="2021-06-14T00:00:00"/>
    <n v="6370"/>
    <n v="354"/>
    <n v="2736.42"/>
    <n v="3633.58"/>
  </r>
  <r>
    <s v="Brien Boise"/>
    <x v="3"/>
    <s v="70% Dark Bites"/>
    <d v="2021-06-14T00:00:00"/>
    <n v="5565"/>
    <n v="506"/>
    <n v="2550.2400000000002"/>
    <n v="3014.7599999999998"/>
  </r>
  <r>
    <s v="Beverie Moffet"/>
    <x v="5"/>
    <s v="After Nines"/>
    <d v="2021-06-14T00:00:00"/>
    <n v="4151"/>
    <n v="167"/>
    <n v="1708.41"/>
    <n v="2442.59"/>
  </r>
  <r>
    <s v="Marney O'Breen"/>
    <x v="4"/>
    <s v="Mint Chip Choco"/>
    <d v="2021-06-14T00:00:00"/>
    <n v="8596"/>
    <n v="410"/>
    <n v="2345.1999999999998"/>
    <n v="6250.8"/>
  </r>
  <r>
    <s v="Gunar Cockshoot"/>
    <x v="3"/>
    <s v="After Nines"/>
    <d v="2021-06-14T00:00:00"/>
    <n v="5320"/>
    <n v="213"/>
    <n v="2178.9900000000002"/>
    <n v="3141.0099999999998"/>
  </r>
  <r>
    <s v="Curtice Advani"/>
    <x v="0"/>
    <s v="Smooth Sliky Salty"/>
    <d v="2021-06-14T00:00:00"/>
    <n v="4571"/>
    <n v="170"/>
    <n v="469.2"/>
    <n v="4101.8"/>
  </r>
  <r>
    <s v="Andria Kimpton"/>
    <x v="5"/>
    <s v="Eclairs"/>
    <d v="2021-06-15T00:00:00"/>
    <n v="8617"/>
    <n v="840"/>
    <n v="5300.4"/>
    <n v="3316.6000000000004"/>
  </r>
  <r>
    <s v="Madelene Upcott"/>
    <x v="0"/>
    <s v="Drinking Coco"/>
    <d v="2021-06-15T00:00:00"/>
    <n v="3556"/>
    <n v="137"/>
    <n v="1361.78"/>
    <n v="2194.2200000000003"/>
  </r>
  <r>
    <s v="Dotty Strutley"/>
    <x v="4"/>
    <s v="Smooth Sliky Salty"/>
    <d v="2021-06-15T00:00:00"/>
    <n v="2401"/>
    <n v="93"/>
    <n v="256.68"/>
    <n v="2144.3200000000002"/>
  </r>
  <r>
    <s v="Barr Faughny"/>
    <x v="0"/>
    <s v="99% Dark &amp; Pure"/>
    <d v="2021-06-15T00:00:00"/>
    <n v="672"/>
    <n v="34"/>
    <n v="262.82"/>
    <n v="409.18"/>
  </r>
  <r>
    <s v="Gigi Bohling"/>
    <x v="4"/>
    <s v="Peanut Butter Cubes"/>
    <d v="2021-06-15T00:00:00"/>
    <n v="2709"/>
    <n v="301"/>
    <n v="797.65"/>
    <n v="1911.35"/>
  </r>
  <r>
    <s v="Rafaelita Blaksland"/>
    <x v="3"/>
    <s v="Raspberry Choco"/>
    <d v="2021-06-15T00:00:00"/>
    <n v="9618"/>
    <n v="357"/>
    <n v="1374.45"/>
    <n v="8243.5499999999993"/>
  </r>
  <r>
    <s v="Rafaelita Blaksland"/>
    <x v="1"/>
    <s v="White Choc"/>
    <d v="2021-06-15T00:00:00"/>
    <n v="3367"/>
    <n v="241"/>
    <n v="1549.6299999999999"/>
    <n v="1817.3700000000001"/>
  </r>
  <r>
    <s v="Rafaelita Blaksland"/>
    <x v="3"/>
    <s v="Peanut Butter Cubes"/>
    <d v="2021-06-15T00:00:00"/>
    <n v="4291"/>
    <n v="477"/>
    <n v="1264.05"/>
    <n v="3026.95"/>
  </r>
  <r>
    <s v="Barr Faughny"/>
    <x v="1"/>
    <s v="Smooth Sliky Salty"/>
    <d v="2021-06-15T00:00:00"/>
    <n v="5082"/>
    <n v="189"/>
    <n v="521.64"/>
    <n v="4560.3599999999997"/>
  </r>
  <r>
    <s v="Brien Boise"/>
    <x v="4"/>
    <s v="Peanut Butter Cubes"/>
    <d v="2021-06-15T00:00:00"/>
    <n v="616"/>
    <n v="69"/>
    <n v="182.85"/>
    <n v="433.15"/>
  </r>
  <r>
    <s v="Oby Sorrel"/>
    <x v="1"/>
    <s v="Organic Choco Syrup"/>
    <d v="2021-06-15T00:00:00"/>
    <n v="623"/>
    <n v="32"/>
    <n v="306.24"/>
    <n v="316.76"/>
  </r>
  <r>
    <s v="Kelci Walkden"/>
    <x v="2"/>
    <s v="85% Dark Bars"/>
    <d v="2021-06-15T00:00:00"/>
    <n v="5425"/>
    <n v="227"/>
    <n v="2385.77"/>
    <n v="3039.23"/>
  </r>
  <r>
    <s v="Ches Bonnell"/>
    <x v="0"/>
    <s v="Almond Choco"/>
    <d v="2021-06-15T00:00:00"/>
    <n v="1701"/>
    <n v="101"/>
    <n v="520.15000000000009"/>
    <n v="1180.8499999999999"/>
  </r>
  <r>
    <s v="Brien Boise"/>
    <x v="2"/>
    <s v="Raspberry Choco"/>
    <d v="2021-06-15T00:00:00"/>
    <n v="693"/>
    <n v="29"/>
    <n v="111.65"/>
    <n v="581.35"/>
  </r>
  <r>
    <s v="Gunar Cockshoot"/>
    <x v="1"/>
    <s v="Smooth Sliky Salty"/>
    <d v="2021-06-15T00:00:00"/>
    <n v="3668"/>
    <n v="147"/>
    <n v="405.71999999999997"/>
    <n v="3262.28"/>
  </r>
  <r>
    <s v="Rafaelita Blaksland"/>
    <x v="1"/>
    <s v="Drinking Coco"/>
    <d v="2021-06-15T00:00:00"/>
    <n v="3752"/>
    <n v="157"/>
    <n v="1560.58"/>
    <n v="2191.42"/>
  </r>
  <r>
    <s v="Curtice Advani"/>
    <x v="3"/>
    <s v="Eclairs"/>
    <d v="2021-06-15T00:00:00"/>
    <n v="1722"/>
    <n v="173"/>
    <n v="1091.6299999999999"/>
    <n v="630.37000000000012"/>
  </r>
  <r>
    <s v="Rafaelita Blaksland"/>
    <x v="3"/>
    <s v="Orange Choco"/>
    <d v="2021-06-15T00:00:00"/>
    <n v="238"/>
    <n v="9"/>
    <n v="33.120000000000005"/>
    <n v="204.88"/>
  </r>
  <r>
    <s v="Husein Augar"/>
    <x v="5"/>
    <s v="Orange Choco"/>
    <d v="2021-06-15T00:00:00"/>
    <n v="3192"/>
    <n v="128"/>
    <n v="471.04"/>
    <n v="2720.96"/>
  </r>
  <r>
    <s v="Dotty Strutley"/>
    <x v="1"/>
    <s v="After Nines"/>
    <d v="2021-06-15T00:00:00"/>
    <n v="1113"/>
    <n v="49"/>
    <n v="501.27000000000004"/>
    <n v="611.73"/>
  </r>
  <r>
    <s v="Gigi Bohling"/>
    <x v="2"/>
    <s v="85% Dark Bars"/>
    <d v="2021-06-15T00:00:00"/>
    <n v="63"/>
    <n v="3"/>
    <n v="31.53"/>
    <n v="31.47"/>
  </r>
  <r>
    <s v="Rafaelita Blaksland"/>
    <x v="5"/>
    <s v="85% Dark Bars"/>
    <d v="2021-06-15T00:00:00"/>
    <n v="5691"/>
    <n v="204"/>
    <n v="2144.04"/>
    <n v="3546.96"/>
  </r>
  <r>
    <s v="Beverie Moffet"/>
    <x v="5"/>
    <s v="Fruit &amp; Nut Bars"/>
    <d v="2021-06-15T00:00:00"/>
    <n v="7427"/>
    <n v="391"/>
    <n v="1853.3400000000001"/>
    <n v="5573.66"/>
  </r>
  <r>
    <s v="Dennison Crosswaite"/>
    <x v="2"/>
    <s v="85% Dark Bars"/>
    <d v="2021-06-15T00:00:00"/>
    <n v="2142"/>
    <n v="77"/>
    <n v="809.27"/>
    <n v="1332.73"/>
  </r>
  <r>
    <s v="Oby Sorrel"/>
    <x v="4"/>
    <s v="50% Dark Bites"/>
    <d v="2021-06-15T00:00:00"/>
    <n v="1162"/>
    <n v="41"/>
    <n v="306.68"/>
    <n v="855.31999999999994"/>
  </r>
  <r>
    <s v="Curtice Advani"/>
    <x v="4"/>
    <s v="Drinking Coco"/>
    <d v="2021-06-15T00:00:00"/>
    <n v="6349"/>
    <n v="289"/>
    <n v="2872.66"/>
    <n v="3476.34"/>
  </r>
  <r>
    <s v="Dotty Strutley"/>
    <x v="5"/>
    <s v="White Choc"/>
    <d v="2021-06-16T00:00:00"/>
    <n v="13391"/>
    <n v="910"/>
    <n v="5851.3"/>
    <n v="7539.7"/>
  </r>
  <r>
    <s v="Ches Bonnell"/>
    <x v="4"/>
    <s v="Milk Bars"/>
    <d v="2021-06-16T00:00:00"/>
    <n v="1372"/>
    <n v="55"/>
    <n v="289.3"/>
    <n v="1082.7"/>
  </r>
  <r>
    <s v="Beverie Moffet"/>
    <x v="4"/>
    <s v="Milk Bars"/>
    <d v="2021-06-16T00:00:00"/>
    <n v="12068"/>
    <n v="525"/>
    <n v="2761.5"/>
    <n v="9306.5"/>
  </r>
  <r>
    <s v="Madelene Upcott"/>
    <x v="5"/>
    <s v="Organic Choco Syrup"/>
    <d v="2021-06-16T00:00:00"/>
    <n v="707"/>
    <n v="38"/>
    <n v="363.66"/>
    <n v="343.34"/>
  </r>
  <r>
    <s v="Andria Kimpton"/>
    <x v="0"/>
    <s v="99% Dark &amp; Pure"/>
    <d v="2021-06-16T00:00:00"/>
    <n v="2492"/>
    <n v="125"/>
    <n v="966.25"/>
    <n v="1525.75"/>
  </r>
  <r>
    <s v="Dotty Strutley"/>
    <x v="1"/>
    <s v="White Choc"/>
    <d v="2021-06-16T00:00:00"/>
    <n v="1253"/>
    <n v="84"/>
    <n v="540.12"/>
    <n v="712.88"/>
  </r>
  <r>
    <s v="Kaine Padly"/>
    <x v="2"/>
    <s v="Organic Choco Syrup"/>
    <d v="2021-06-16T00:00:00"/>
    <n v="3528"/>
    <n v="154"/>
    <n v="1473.78"/>
    <n v="2054.2200000000003"/>
  </r>
  <r>
    <s v="Kelci Walkden"/>
    <x v="3"/>
    <s v="After Nines"/>
    <d v="2021-06-16T00:00:00"/>
    <n v="3626"/>
    <n v="152"/>
    <n v="1554.96"/>
    <n v="2071.04"/>
  </r>
  <r>
    <s v="Karlen McCaffrey"/>
    <x v="2"/>
    <s v="After Nines"/>
    <d v="2021-06-16T00:00:00"/>
    <n v="287"/>
    <n v="12"/>
    <n v="122.76"/>
    <n v="164.24"/>
  </r>
  <r>
    <s v="Gunar Cockshoot"/>
    <x v="4"/>
    <s v="Milk Bars"/>
    <d v="2021-06-16T00:00:00"/>
    <n v="5684"/>
    <n v="237"/>
    <n v="1246.6199999999999"/>
    <n v="4437.38"/>
  </r>
  <r>
    <s v="Rafaelita Blaksland"/>
    <x v="3"/>
    <s v="70% Dark Bites"/>
    <d v="2021-06-16T00:00:00"/>
    <n v="980"/>
    <n v="123"/>
    <n v="619.91999999999996"/>
    <n v="360.08000000000004"/>
  </r>
  <r>
    <s v="Wilone O'Kielt"/>
    <x v="4"/>
    <s v="Mint Chip Choco"/>
    <d v="2021-06-17T00:00:00"/>
    <n v="10640"/>
    <n v="484"/>
    <n v="2768.48"/>
    <n v="7871.52"/>
  </r>
  <r>
    <s v="Brien Boise"/>
    <x v="3"/>
    <s v="Drinking Coco"/>
    <d v="2021-06-17T00:00:00"/>
    <n v="336"/>
    <n v="14"/>
    <n v="139.16"/>
    <n v="196.84"/>
  </r>
  <r>
    <s v="Rafaelita Blaksland"/>
    <x v="5"/>
    <s v="Orange Choco"/>
    <d v="2021-06-17T00:00:00"/>
    <n v="4445"/>
    <n v="178"/>
    <n v="655.04000000000008"/>
    <n v="3789.96"/>
  </r>
  <r>
    <s v="Gigi Bohling"/>
    <x v="0"/>
    <s v="Peanut Butter Cubes"/>
    <d v="2021-06-17T00:00:00"/>
    <n v="140"/>
    <n v="12"/>
    <n v="31.799999999999997"/>
    <n v="108.2"/>
  </r>
  <r>
    <s v="Gunar Cockshoot"/>
    <x v="5"/>
    <s v="Raspberry Choco"/>
    <d v="2021-06-17T00:00:00"/>
    <n v="11536"/>
    <n v="502"/>
    <n v="1932.7"/>
    <n v="9603.2999999999993"/>
  </r>
  <r>
    <s v="Barr Faughny"/>
    <x v="2"/>
    <s v="Peanut Butter Cubes"/>
    <d v="2021-06-17T00:00:00"/>
    <n v="4984"/>
    <n v="623"/>
    <n v="1650.95"/>
    <n v="3333.05"/>
  </r>
  <r>
    <s v="Brien Boise"/>
    <x v="0"/>
    <s v="Fruit &amp; Nut Bars"/>
    <d v="2021-06-17T00:00:00"/>
    <n v="329"/>
    <n v="22"/>
    <n v="104.28"/>
    <n v="224.72"/>
  </r>
  <r>
    <s v="Madelene Upcott"/>
    <x v="3"/>
    <s v="Spicy Special Slims"/>
    <d v="2021-06-17T00:00:00"/>
    <n v="4886"/>
    <n v="489"/>
    <n v="4019.5800000000004"/>
    <n v="866.41999999999962"/>
  </r>
  <r>
    <s v="Jan Morforth"/>
    <x v="0"/>
    <s v="Eclairs"/>
    <d v="2021-06-17T00:00:00"/>
    <n v="8267"/>
    <n v="689"/>
    <n v="4347.59"/>
    <n v="3919.41"/>
  </r>
  <r>
    <s v="Kaine Padly"/>
    <x v="1"/>
    <s v="Mint Chip Choco"/>
    <d v="2021-06-17T00:00:00"/>
    <n v="2380"/>
    <n v="104"/>
    <n v="594.88"/>
    <n v="1785.12"/>
  </r>
  <r>
    <s v="Jan Morforth"/>
    <x v="5"/>
    <s v="Choco Coated Almonds"/>
    <d v="2021-06-17T00:00:00"/>
    <n v="3675"/>
    <n v="160"/>
    <n v="531.19999999999993"/>
    <n v="3143.8"/>
  </r>
  <r>
    <s v="Oby Sorrel"/>
    <x v="2"/>
    <s v="Peanut Butter Cubes"/>
    <d v="2021-06-17T00:00:00"/>
    <n v="273"/>
    <n v="35"/>
    <n v="92.75"/>
    <n v="180.25"/>
  </r>
  <r>
    <s v="Dotty Strutley"/>
    <x v="5"/>
    <s v="Milk Bars"/>
    <d v="2021-06-17T00:00:00"/>
    <n v="1932"/>
    <n v="88"/>
    <n v="462.88"/>
    <n v="1469.12"/>
  </r>
  <r>
    <s v="Kaine Padly"/>
    <x v="3"/>
    <s v="Mint Chip Choco"/>
    <d v="2021-06-17T00:00:00"/>
    <n v="4263"/>
    <n v="194"/>
    <n v="1109.68"/>
    <n v="3153.3199999999997"/>
  </r>
  <r>
    <s v="Rafaelita Blaksland"/>
    <x v="5"/>
    <s v="Smooth Sliky Salty"/>
    <d v="2021-06-17T00:00:00"/>
    <n v="98"/>
    <n v="4"/>
    <n v="11.04"/>
    <n v="86.960000000000008"/>
  </r>
  <r>
    <s v="Ches Bonnell"/>
    <x v="4"/>
    <s v="Orange Choco"/>
    <d v="2021-06-17T00:00:00"/>
    <n v="3227"/>
    <n v="130"/>
    <n v="478.40000000000003"/>
    <n v="2748.6"/>
  </r>
  <r>
    <s v="Karlen McCaffrey"/>
    <x v="0"/>
    <s v="Choco Coated Almonds"/>
    <d v="2021-06-17T00:00:00"/>
    <n v="1848"/>
    <n v="84"/>
    <n v="278.88"/>
    <n v="1569.12"/>
  </r>
  <r>
    <s v="Brien Boise"/>
    <x v="1"/>
    <s v="70% Dark Bites"/>
    <d v="2021-06-17T00:00:00"/>
    <n v="4578"/>
    <n v="417"/>
    <n v="2101.6799999999998"/>
    <n v="2476.3200000000002"/>
  </r>
  <r>
    <s v="Gunar Cockshoot"/>
    <x v="4"/>
    <s v="Almond Choco"/>
    <d v="2021-06-17T00:00:00"/>
    <n v="11445"/>
    <n v="603"/>
    <n v="3105.4500000000003"/>
    <n v="8339.5499999999993"/>
  </r>
  <r>
    <s v="Gunar Cockshoot"/>
    <x v="4"/>
    <s v="White Choc"/>
    <d v="2021-06-17T00:00:00"/>
    <n v="7644"/>
    <n v="510"/>
    <n v="3279.2999999999997"/>
    <n v="4364.7000000000007"/>
  </r>
  <r>
    <s v="Dennison Crosswaite"/>
    <x v="5"/>
    <s v="Drinking Coco"/>
    <d v="2021-06-17T00:00:00"/>
    <n v="987"/>
    <n v="42"/>
    <n v="417.47999999999996"/>
    <n v="569.52"/>
  </r>
  <r>
    <s v="Wilone O'Kielt"/>
    <x v="4"/>
    <s v="Milk Bars"/>
    <d v="2021-06-17T00:00:00"/>
    <n v="5698"/>
    <n v="238"/>
    <n v="1251.8799999999999"/>
    <n v="4446.12"/>
  </r>
  <r>
    <s v="Ches Bonnell"/>
    <x v="3"/>
    <s v="85% Dark Bars"/>
    <d v="2021-06-17T00:00:00"/>
    <n v="5453"/>
    <n v="228"/>
    <n v="2396.2799999999997"/>
    <n v="3056.7200000000003"/>
  </r>
  <r>
    <s v="Husein Augar"/>
    <x v="2"/>
    <s v="Mint Chip Choco"/>
    <d v="2021-06-17T00:00:00"/>
    <n v="2457"/>
    <n v="107"/>
    <n v="612.04"/>
    <n v="1844.96"/>
  </r>
  <r>
    <s v="Gunar Cockshoot"/>
    <x v="0"/>
    <s v="99% Dark &amp; Pure"/>
    <d v="2021-06-17T00:00:00"/>
    <n v="6223"/>
    <n v="297"/>
    <n v="2295.81"/>
    <n v="3927.19"/>
  </r>
  <r>
    <s v="Kelci Walkden"/>
    <x v="2"/>
    <s v="White Choc"/>
    <d v="2021-06-17T00:00:00"/>
    <n v="7"/>
    <n v="1"/>
    <n v="6.43"/>
    <n v="0.57000000000000028"/>
  </r>
  <r>
    <s v="Husein Augar"/>
    <x v="0"/>
    <s v="Drinking Coco"/>
    <d v="2021-06-17T00:00:00"/>
    <n v="8036"/>
    <n v="335"/>
    <n v="3329.8999999999996"/>
    <n v="4706.1000000000004"/>
  </r>
  <r>
    <s v="Andria Kimpton"/>
    <x v="2"/>
    <s v="Manuka Honey Choco"/>
    <d v="2021-06-18T00:00:00"/>
    <n v="1127"/>
    <n v="41"/>
    <n v="278.8"/>
    <n v="848.2"/>
  </r>
  <r>
    <s v="Brien Boise"/>
    <x v="0"/>
    <s v="Eclairs"/>
    <d v="2021-06-18T00:00:00"/>
    <n v="224"/>
    <n v="18"/>
    <n v="113.58"/>
    <n v="110.42"/>
  </r>
  <r>
    <s v="Dennison Crosswaite"/>
    <x v="4"/>
    <s v="Spicy Special Slims"/>
    <d v="2021-06-18T00:00:00"/>
    <n v="2037"/>
    <n v="204"/>
    <n v="1676.88"/>
    <n v="360.11999999999989"/>
  </r>
  <r>
    <s v="Andria Kimpton"/>
    <x v="4"/>
    <s v="Orange Choco"/>
    <d v="2021-06-18T00:00:00"/>
    <n v="5950"/>
    <n v="206"/>
    <n v="758.08"/>
    <n v="5191.92"/>
  </r>
  <r>
    <s v="Ches Bonnell"/>
    <x v="5"/>
    <s v="Spicy Special Slims"/>
    <d v="2021-06-18T00:00:00"/>
    <n v="4515"/>
    <n v="502"/>
    <n v="4126.4400000000005"/>
    <n v="388.55999999999949"/>
  </r>
  <r>
    <s v="Husein Augar"/>
    <x v="3"/>
    <s v="Baker's Choco Chips"/>
    <d v="2021-06-18T00:00:00"/>
    <n v="5614"/>
    <n v="401"/>
    <n v="4976.41"/>
    <n v="637.59000000000015"/>
  </r>
  <r>
    <s v="Andria Kimpton"/>
    <x v="2"/>
    <s v="Drinking Coco"/>
    <d v="2021-06-18T00:00:00"/>
    <n v="4837"/>
    <n v="187"/>
    <n v="1858.78"/>
    <n v="2978.2200000000003"/>
  </r>
  <r>
    <s v="Barr Faughny"/>
    <x v="5"/>
    <s v="85% Dark Bars"/>
    <d v="2021-06-21T00:00:00"/>
    <n v="4914"/>
    <n v="182"/>
    <n v="1912.82"/>
    <n v="3001.1800000000003"/>
  </r>
  <r>
    <s v="Kelci Walkden"/>
    <x v="1"/>
    <s v="Spicy Special Slims"/>
    <d v="2021-06-21T00:00:00"/>
    <n v="5411"/>
    <n v="417"/>
    <n v="3427.7400000000002"/>
    <n v="1983.2599999999998"/>
  </r>
  <r>
    <s v="Dennison Crosswaite"/>
    <x v="1"/>
    <s v="After Nines"/>
    <d v="2021-06-21T00:00:00"/>
    <n v="294"/>
    <n v="13"/>
    <n v="132.99"/>
    <n v="161.01"/>
  </r>
  <r>
    <s v="Jan Morforth"/>
    <x v="4"/>
    <s v="50% Dark Bites"/>
    <d v="2021-06-21T00:00:00"/>
    <n v="91"/>
    <n v="4"/>
    <n v="29.92"/>
    <n v="61.08"/>
  </r>
  <r>
    <s v="Kaine Padly"/>
    <x v="3"/>
    <s v="White Choc"/>
    <d v="2021-06-21T00:00:00"/>
    <n v="9527"/>
    <n v="561"/>
    <n v="3607.23"/>
    <n v="5919.77"/>
  </r>
  <r>
    <s v="Beverie Moffet"/>
    <x v="1"/>
    <s v="Orange Choco"/>
    <d v="2021-06-21T00:00:00"/>
    <n v="8722"/>
    <n v="324"/>
    <n v="1192.3200000000002"/>
    <n v="7529.68"/>
  </r>
  <r>
    <s v="Curtice Advani"/>
    <x v="5"/>
    <s v="After Nines"/>
    <d v="2021-06-21T00:00:00"/>
    <n v="1953"/>
    <n v="82"/>
    <n v="838.86"/>
    <n v="1114.1399999999999"/>
  </r>
  <r>
    <s v="Rafaelita Blaksland"/>
    <x v="4"/>
    <s v="Orange Choco"/>
    <d v="2021-06-21T00:00:00"/>
    <n v="371"/>
    <n v="15"/>
    <n v="55.2"/>
    <n v="315.8"/>
  </r>
  <r>
    <s v="Kelci Walkden"/>
    <x v="3"/>
    <s v="Fruit &amp; Nut Bars"/>
    <d v="2021-06-21T00:00:00"/>
    <n v="1106"/>
    <n v="70"/>
    <n v="331.8"/>
    <n v="774.2"/>
  </r>
  <r>
    <s v="Kelci Walkden"/>
    <x v="0"/>
    <s v="Eclairs"/>
    <d v="2021-06-21T00:00:00"/>
    <n v="2401"/>
    <n v="185"/>
    <n v="1167.3499999999999"/>
    <n v="1233.6500000000001"/>
  </r>
  <r>
    <s v="Rafaelita Blaksland"/>
    <x v="1"/>
    <s v="Raspberry Choco"/>
    <d v="2021-06-21T00:00:00"/>
    <n v="532"/>
    <n v="21"/>
    <n v="80.850000000000009"/>
    <n v="451.15"/>
  </r>
  <r>
    <s v="Oby Sorrel"/>
    <x v="1"/>
    <s v="White Choc"/>
    <d v="2021-06-21T00:00:00"/>
    <n v="1722"/>
    <n v="108"/>
    <n v="694.43999999999994"/>
    <n v="1027.56"/>
  </r>
  <r>
    <s v="Wilone O'Kielt"/>
    <x v="2"/>
    <s v="Smooth Sliky Salty"/>
    <d v="2021-06-21T00:00:00"/>
    <n v="14707"/>
    <n v="545"/>
    <n v="1504.1999999999998"/>
    <n v="13202.8"/>
  </r>
  <r>
    <s v="Husein Augar"/>
    <x v="3"/>
    <s v="Caramel Stuffed Bars"/>
    <d v="2021-06-21T00:00:00"/>
    <n v="476"/>
    <n v="32"/>
    <n v="269.76"/>
    <n v="206.24"/>
  </r>
  <r>
    <s v="Rafaelita Blaksland"/>
    <x v="0"/>
    <s v="Mint Chip Choco"/>
    <d v="2021-06-21T00:00:00"/>
    <n v="763"/>
    <n v="35"/>
    <n v="200.2"/>
    <n v="562.79999999999995"/>
  </r>
  <r>
    <s v="Gigi Bohling"/>
    <x v="3"/>
    <s v="After Nines"/>
    <d v="2021-06-21T00:00:00"/>
    <n v="3325"/>
    <n v="145"/>
    <n v="1483.3500000000001"/>
    <n v="1841.6499999999999"/>
  </r>
  <r>
    <s v="Madelene Upcott"/>
    <x v="4"/>
    <s v="White Choc"/>
    <d v="2021-06-21T00:00:00"/>
    <n v="2898"/>
    <n v="182"/>
    <n v="1170.26"/>
    <n v="1727.74"/>
  </r>
  <r>
    <s v="Husein Augar"/>
    <x v="2"/>
    <s v="Peanut Butter Cubes"/>
    <d v="2021-06-22T00:00:00"/>
    <n v="1022"/>
    <n v="114"/>
    <n v="302.09999999999997"/>
    <n v="719.90000000000009"/>
  </r>
  <r>
    <s v="Brien Boise"/>
    <x v="3"/>
    <s v="Mint Chip Choco"/>
    <d v="2021-06-22T00:00:00"/>
    <n v="4914"/>
    <n v="205"/>
    <n v="1172.5999999999999"/>
    <n v="3741.4"/>
  </r>
  <r>
    <s v="Rafaelita Blaksland"/>
    <x v="5"/>
    <s v="Organic Choco Syrup"/>
    <d v="2021-06-22T00:00:00"/>
    <n v="3682"/>
    <n v="161"/>
    <n v="1540.77"/>
    <n v="2141.23"/>
  </r>
  <r>
    <s v="Oby Sorrel"/>
    <x v="4"/>
    <s v="Baker's Choco Chips"/>
    <d v="2021-06-22T00:00:00"/>
    <n v="889"/>
    <n v="60"/>
    <n v="744.6"/>
    <n v="144.39999999999998"/>
  </r>
  <r>
    <s v="Andria Kimpton"/>
    <x v="0"/>
    <s v="Drinking Coco"/>
    <d v="2021-06-22T00:00:00"/>
    <n v="2177"/>
    <n v="99"/>
    <n v="984.06"/>
    <n v="1192.94"/>
  </r>
  <r>
    <s v="Marney O'Breen"/>
    <x v="5"/>
    <s v="Orange Choco"/>
    <d v="2021-06-22T00:00:00"/>
    <n v="2072"/>
    <n v="74"/>
    <n v="272.32"/>
    <n v="1799.68"/>
  </r>
  <r>
    <s v="Kaine Padly"/>
    <x v="3"/>
    <s v="85% Dark Bars"/>
    <d v="2021-06-22T00:00:00"/>
    <n v="42"/>
    <n v="2"/>
    <n v="21.02"/>
    <n v="20.98"/>
  </r>
  <r>
    <s v="Jan Morforth"/>
    <x v="0"/>
    <s v="Orange Choco"/>
    <d v="2021-06-22T00:00:00"/>
    <n v="9233"/>
    <n v="342"/>
    <n v="1258.56"/>
    <n v="7974.4400000000005"/>
  </r>
  <r>
    <s v="Jan Morforth"/>
    <x v="1"/>
    <s v="Raspberry Choco"/>
    <d v="2021-06-22T00:00:00"/>
    <n v="357"/>
    <n v="14"/>
    <n v="53.9"/>
    <n v="303.10000000000002"/>
  </r>
  <r>
    <s v="Jan Morforth"/>
    <x v="3"/>
    <s v="Mint Chip Choco"/>
    <d v="2021-06-22T00:00:00"/>
    <n v="9128"/>
    <n v="435"/>
    <n v="2488.1999999999998"/>
    <n v="6639.8"/>
  </r>
  <r>
    <s v="Beverie Moffet"/>
    <x v="2"/>
    <s v="Almond Choco"/>
    <d v="2021-06-22T00:00:00"/>
    <n v="3822"/>
    <n v="213"/>
    <n v="1096.95"/>
    <n v="2725.05"/>
  </r>
  <r>
    <s v="Madelene Upcott"/>
    <x v="4"/>
    <s v="Fruit &amp; Nut Bars"/>
    <d v="2021-06-22T00:00:00"/>
    <n v="378"/>
    <n v="23"/>
    <n v="109.02000000000001"/>
    <n v="268.98"/>
  </r>
  <r>
    <s v="Kelci Walkden"/>
    <x v="0"/>
    <s v="Orange Choco"/>
    <d v="2021-06-22T00:00:00"/>
    <n v="7903"/>
    <n v="317"/>
    <n v="1166.56"/>
    <n v="6736.4400000000005"/>
  </r>
  <r>
    <s v="Beverie Moffet"/>
    <x v="1"/>
    <s v="50% Dark Bites"/>
    <d v="2021-06-22T00:00:00"/>
    <n v="3759"/>
    <n v="151"/>
    <n v="1129.48"/>
    <n v="2629.52"/>
  </r>
  <r>
    <s v="Karlen McCaffrey"/>
    <x v="1"/>
    <s v="Raspberry Choco"/>
    <d v="2021-06-22T00:00:00"/>
    <n v="7532"/>
    <n v="279"/>
    <n v="1074.1500000000001"/>
    <n v="6457.85"/>
  </r>
  <r>
    <s v="Karlen McCaffrey"/>
    <x v="2"/>
    <s v="85% Dark Bars"/>
    <d v="2021-06-22T00:00:00"/>
    <n v="2905"/>
    <n v="117"/>
    <n v="1229.67"/>
    <n v="1675.33"/>
  </r>
  <r>
    <s v="Wilone O'Kielt"/>
    <x v="3"/>
    <s v="Baker's Choco Chips"/>
    <d v="2021-06-23T00:00:00"/>
    <n v="2268"/>
    <n v="189"/>
    <n v="2345.4900000000002"/>
    <n v="-77.490000000000236"/>
  </r>
  <r>
    <s v="Jan Morforth"/>
    <x v="4"/>
    <s v="Eclairs"/>
    <d v="2021-06-23T00:00:00"/>
    <n v="3500"/>
    <n v="350"/>
    <n v="2208.5"/>
    <n v="1291.5"/>
  </r>
  <r>
    <s v="Barr Faughny"/>
    <x v="4"/>
    <s v="White Choc"/>
    <d v="2021-06-23T00:00:00"/>
    <n v="2814"/>
    <n v="188"/>
    <n v="1208.8399999999999"/>
    <n v="1605.16"/>
  </r>
  <r>
    <s v="Wilone O'Kielt"/>
    <x v="0"/>
    <s v="Eclairs"/>
    <d v="2021-06-23T00:00:00"/>
    <n v="3801"/>
    <n v="317"/>
    <n v="2000.27"/>
    <n v="1800.73"/>
  </r>
  <r>
    <s v="Ches Bonnell"/>
    <x v="2"/>
    <s v="Almond Choco"/>
    <d v="2021-06-23T00:00:00"/>
    <n v="5845"/>
    <n v="279"/>
    <n v="1436.8500000000001"/>
    <n v="4408.1499999999996"/>
  </r>
  <r>
    <s v="Jan Morforth"/>
    <x v="2"/>
    <s v="Mint Chip Choco"/>
    <d v="2021-06-24T00:00:00"/>
    <n v="4046"/>
    <n v="169"/>
    <n v="966.68"/>
    <n v="3079.32"/>
  </r>
  <r>
    <s v="Kaine Padly"/>
    <x v="3"/>
    <s v="Organic Choco Syrup"/>
    <d v="2021-06-24T00:00:00"/>
    <n v="980"/>
    <n v="47"/>
    <n v="449.79"/>
    <n v="530.21"/>
  </r>
  <r>
    <s v="Ches Bonnell"/>
    <x v="4"/>
    <s v="Smooth Sliky Salty"/>
    <d v="2021-06-24T00:00:00"/>
    <n v="504"/>
    <n v="20"/>
    <n v="55.199999999999996"/>
    <n v="448.8"/>
  </r>
  <r>
    <s v="Marney O'Breen"/>
    <x v="3"/>
    <s v="Smooth Sliky Salty"/>
    <d v="2021-06-24T00:00:00"/>
    <n v="2443"/>
    <n v="107"/>
    <n v="295.32"/>
    <n v="2147.6799999999998"/>
  </r>
  <r>
    <s v="Jan Morforth"/>
    <x v="4"/>
    <s v="Smooth Sliky Salty"/>
    <d v="2021-06-24T00:00:00"/>
    <n v="9968"/>
    <n v="370"/>
    <n v="1021.1999999999999"/>
    <n v="8946.7999999999993"/>
  </r>
  <r>
    <s v="Kaine Padly"/>
    <x v="1"/>
    <s v="Almond Choco"/>
    <d v="2021-06-25T00:00:00"/>
    <n v="5621"/>
    <n v="296"/>
    <n v="1524.4"/>
    <n v="4096.6000000000004"/>
  </r>
  <r>
    <s v="Beverie Moffet"/>
    <x v="5"/>
    <s v="50% Dark Bites"/>
    <d v="2021-06-25T00:00:00"/>
    <n v="2191"/>
    <n v="79"/>
    <n v="590.92000000000007"/>
    <n v="1600.08"/>
  </r>
  <r>
    <s v="Gigi Bohling"/>
    <x v="3"/>
    <s v="50% Dark Bites"/>
    <d v="2021-06-28T00:00:00"/>
    <n v="4753"/>
    <n v="164"/>
    <n v="1226.72"/>
    <n v="3526.2799999999997"/>
  </r>
  <r>
    <s v="Beverie Moffet"/>
    <x v="4"/>
    <s v="85% Dark Bars"/>
    <d v="2021-06-28T00:00:00"/>
    <n v="2478"/>
    <n v="100"/>
    <n v="1051"/>
    <n v="1427"/>
  </r>
  <r>
    <s v="Gigi Bohling"/>
    <x v="4"/>
    <s v="50% Dark Bites"/>
    <d v="2021-06-28T00:00:00"/>
    <n v="0"/>
    <n v="0"/>
    <n v="0"/>
    <n v="0"/>
  </r>
  <r>
    <s v="Ches Bonnell"/>
    <x v="1"/>
    <s v="Manuka Honey Choco"/>
    <d v="2021-06-28T00:00:00"/>
    <n v="154"/>
    <n v="7"/>
    <n v="47.6"/>
    <n v="106.4"/>
  </r>
  <r>
    <s v="Oby Sorrel"/>
    <x v="3"/>
    <s v="White Choc"/>
    <d v="2021-06-28T00:00:00"/>
    <n v="1197"/>
    <n v="86"/>
    <n v="552.98"/>
    <n v="644.02"/>
  </r>
  <r>
    <s v="Gigi Bohling"/>
    <x v="5"/>
    <s v="Peanut Butter Cubes"/>
    <d v="2021-06-28T00:00:00"/>
    <n v="1813"/>
    <n v="152"/>
    <n v="402.8"/>
    <n v="1410.2"/>
  </r>
  <r>
    <s v="Oby Sorrel"/>
    <x v="4"/>
    <s v="99% Dark &amp; Pure"/>
    <d v="2021-06-28T00:00:00"/>
    <n v="630"/>
    <n v="38"/>
    <n v="293.74"/>
    <n v="336.26"/>
  </r>
  <r>
    <s v="Beverie Moffet"/>
    <x v="3"/>
    <s v="Eclairs"/>
    <d v="2021-06-28T00:00:00"/>
    <n v="6027"/>
    <n v="548"/>
    <n v="3457.8799999999997"/>
    <n v="2569.1200000000003"/>
  </r>
  <r>
    <s v="Oby Sorrel"/>
    <x v="1"/>
    <s v="Spicy Special Slims"/>
    <d v="2021-06-28T00:00:00"/>
    <n v="11809"/>
    <n v="1050"/>
    <n v="8631"/>
    <n v="3178"/>
  </r>
  <r>
    <s v="Curtice Advani"/>
    <x v="3"/>
    <s v="Milk Bars"/>
    <d v="2021-06-28T00:00:00"/>
    <n v="420"/>
    <n v="17"/>
    <n v="89.42"/>
    <n v="330.58"/>
  </r>
  <r>
    <s v="Husein Augar"/>
    <x v="4"/>
    <s v="Drinking Coco"/>
    <d v="2021-06-28T00:00:00"/>
    <n v="1309"/>
    <n v="53"/>
    <n v="526.81999999999994"/>
    <n v="782.18000000000006"/>
  </r>
  <r>
    <s v="Gigi Bohling"/>
    <x v="0"/>
    <s v="Organic Choco Syrup"/>
    <d v="2021-06-28T00:00:00"/>
    <n v="2520"/>
    <n v="110"/>
    <n v="1052.7"/>
    <n v="1467.3"/>
  </r>
  <r>
    <s v="Brien Boise"/>
    <x v="5"/>
    <s v="85% Dark Bars"/>
    <d v="2021-06-28T00:00:00"/>
    <n v="3122"/>
    <n v="131"/>
    <n v="1376.81"/>
    <n v="1745.19"/>
  </r>
  <r>
    <s v="Andria Kimpton"/>
    <x v="3"/>
    <s v="Drinking Coco"/>
    <d v="2021-06-28T00:00:00"/>
    <n v="2380"/>
    <n v="104"/>
    <n v="1033.76"/>
    <n v="1346.24"/>
  </r>
  <r>
    <s v="Beverie Moffet"/>
    <x v="5"/>
    <s v="Mint Chip Choco"/>
    <d v="2021-06-28T00:00:00"/>
    <n v="3668"/>
    <n v="167"/>
    <n v="955.24"/>
    <n v="2712.76"/>
  </r>
  <r>
    <s v="Karlen McCaffrey"/>
    <x v="5"/>
    <s v="Caramel Stuffed Bars"/>
    <d v="2021-06-28T00:00:00"/>
    <n v="2247"/>
    <n v="150"/>
    <n v="1264.5"/>
    <n v="982.5"/>
  </r>
  <r>
    <s v="Husein Augar"/>
    <x v="3"/>
    <s v="Organic Choco Syrup"/>
    <d v="2021-06-28T00:00:00"/>
    <n v="7987"/>
    <n v="364"/>
    <n v="3483.48"/>
    <n v="4503.5200000000004"/>
  </r>
  <r>
    <s v="Rafaelita Blaksland"/>
    <x v="1"/>
    <s v="Milk Bars"/>
    <d v="2021-06-29T00:00:00"/>
    <n v="1736"/>
    <n v="73"/>
    <n v="383.97999999999996"/>
    <n v="1352.02"/>
  </r>
  <r>
    <s v="Gigi Bohling"/>
    <x v="1"/>
    <s v="Mint Chip Choco"/>
    <d v="2021-06-29T00:00:00"/>
    <n v="5425"/>
    <n v="217"/>
    <n v="1241.24"/>
    <n v="4183.76"/>
  </r>
  <r>
    <s v="Madelene Upcott"/>
    <x v="3"/>
    <s v="Raspberry Choco"/>
    <d v="2021-06-29T00:00:00"/>
    <n v="6111"/>
    <n v="255"/>
    <n v="981.75"/>
    <n v="5129.25"/>
  </r>
  <r>
    <s v="Wilone O'Kielt"/>
    <x v="2"/>
    <s v="Baker's Choco Chips"/>
    <d v="2021-06-29T00:00:00"/>
    <n v="168"/>
    <n v="16"/>
    <n v="198.56"/>
    <n v="-30.560000000000002"/>
  </r>
  <r>
    <s v="Kelci Walkden"/>
    <x v="0"/>
    <s v="Raspberry Choco"/>
    <d v="2021-06-29T00:00:00"/>
    <n v="1925"/>
    <n v="75"/>
    <n v="288.75"/>
    <n v="1636.25"/>
  </r>
  <r>
    <s v="Madelene Upcott"/>
    <x v="0"/>
    <s v="Baker's Choco Chips"/>
    <d v="2021-06-29T00:00:00"/>
    <n v="4102"/>
    <n v="293"/>
    <n v="3636.13"/>
    <n v="465.86999999999989"/>
  </r>
  <r>
    <s v="Gunar Cockshoot"/>
    <x v="5"/>
    <s v="After Nines"/>
    <d v="2021-06-29T00:00:00"/>
    <n v="3598"/>
    <n v="157"/>
    <n v="1606.1100000000001"/>
    <n v="1991.8899999999999"/>
  </r>
  <r>
    <s v="Dotty Strutley"/>
    <x v="1"/>
    <s v="Orange Choco"/>
    <d v="2021-06-29T00:00:00"/>
    <n v="2667"/>
    <n v="103"/>
    <n v="379.04"/>
    <n v="2287.96"/>
  </r>
  <r>
    <s v="Oby Sorrel"/>
    <x v="3"/>
    <s v="Almond Choco"/>
    <d v="2021-06-29T00:00:00"/>
    <n v="1407"/>
    <n v="75"/>
    <n v="386.25"/>
    <n v="1020.75"/>
  </r>
  <r>
    <s v="Barr Faughny"/>
    <x v="4"/>
    <s v="50% Dark Bites"/>
    <d v="2021-06-29T00:00:00"/>
    <n v="2730"/>
    <n v="98"/>
    <n v="733.04000000000008"/>
    <n v="1996.96"/>
  </r>
  <r>
    <s v="Dotty Strutley"/>
    <x v="0"/>
    <s v="Choco Coated Almonds"/>
    <d v="2021-06-29T00:00:00"/>
    <n v="1785"/>
    <n v="82"/>
    <n v="272.24"/>
    <n v="1512.76"/>
  </r>
  <r>
    <s v="Gigi Bohling"/>
    <x v="5"/>
    <s v="Milk Bars"/>
    <d v="2021-06-29T00:00:00"/>
    <n v="5817"/>
    <n v="253"/>
    <n v="1330.78"/>
    <n v="4486.22"/>
  </r>
  <r>
    <s v="Dotty Strutley"/>
    <x v="3"/>
    <s v="Almond Choco"/>
    <d v="2021-06-29T00:00:00"/>
    <n v="196"/>
    <n v="11"/>
    <n v="56.650000000000006"/>
    <n v="139.35"/>
  </r>
  <r>
    <s v="Wilone O'Kielt"/>
    <x v="5"/>
    <s v="Mint Chip Choco"/>
    <d v="2021-06-29T00:00:00"/>
    <n v="1491"/>
    <n v="60"/>
    <n v="343.2"/>
    <n v="1147.8"/>
  </r>
  <r>
    <s v="Brien Boise"/>
    <x v="0"/>
    <s v="Spicy Special Slims"/>
    <d v="2021-06-29T00:00:00"/>
    <n v="1162"/>
    <n v="97"/>
    <n v="797.34"/>
    <n v="364.65999999999997"/>
  </r>
  <r>
    <s v="Brien Boise"/>
    <x v="5"/>
    <s v="Smooth Sliky Salty"/>
    <d v="2021-06-29T00:00:00"/>
    <n v="1295"/>
    <n v="52"/>
    <n v="143.51999999999998"/>
    <n v="1151.48"/>
  </r>
  <r>
    <s v="Kelci Walkden"/>
    <x v="2"/>
    <s v="Eclairs"/>
    <d v="2021-06-29T00:00:00"/>
    <n v="7553"/>
    <n v="630"/>
    <n v="3975.2999999999997"/>
    <n v="3577.7000000000003"/>
  </r>
  <r>
    <s v="Andria Kimpton"/>
    <x v="0"/>
    <s v="Spicy Special Slims"/>
    <d v="2021-06-29T00:00:00"/>
    <n v="1106"/>
    <n v="93"/>
    <n v="764.46"/>
    <n v="341.53999999999996"/>
  </r>
  <r>
    <s v="Beverie Moffet"/>
    <x v="3"/>
    <s v="50% Dark Bites"/>
    <d v="2021-06-30T00:00:00"/>
    <n v="427"/>
    <n v="18"/>
    <n v="134.64000000000001"/>
    <n v="292.36"/>
  </r>
  <r>
    <s v="Oby Sorrel"/>
    <x v="5"/>
    <s v="Almond Choco"/>
    <d v="2021-06-30T00:00:00"/>
    <n v="84"/>
    <n v="4"/>
    <n v="20.6"/>
    <n v="63.4"/>
  </r>
  <r>
    <s v="Andria Kimpton"/>
    <x v="4"/>
    <s v="Baker's Choco Chips"/>
    <d v="2021-07-01T00:00:00"/>
    <n v="4060"/>
    <n v="508"/>
    <n v="6304.28"/>
    <n v="-2244.2799999999997"/>
  </r>
  <r>
    <s v="Beverie Moffet"/>
    <x v="4"/>
    <s v="Almond Choco"/>
    <d v="2021-07-01T00:00:00"/>
    <n v="2961"/>
    <n v="124"/>
    <n v="638.6"/>
    <n v="2322.4"/>
  </r>
  <r>
    <s v="Beverie Moffet"/>
    <x v="4"/>
    <s v="Eclairs"/>
    <d v="2021-07-01T00:00:00"/>
    <n v="1939"/>
    <n v="162"/>
    <n v="1022.2199999999999"/>
    <n v="916.78000000000009"/>
  </r>
  <r>
    <s v="Karlen McCaffrey"/>
    <x v="2"/>
    <s v="Choco Coated Almonds"/>
    <d v="2021-07-01T00:00:00"/>
    <n v="4739"/>
    <n v="198"/>
    <n v="657.36"/>
    <n v="4081.64"/>
  </r>
  <r>
    <s v="Brien Boise"/>
    <x v="1"/>
    <s v="Milk Bars"/>
    <d v="2021-07-01T00:00:00"/>
    <n v="1050"/>
    <n v="59"/>
    <n v="310.33999999999997"/>
    <n v="739.66000000000008"/>
  </r>
  <r>
    <s v="Madelene Upcott"/>
    <x v="3"/>
    <s v="Choco Coated Almonds"/>
    <d v="2021-07-01T00:00:00"/>
    <n v="1540"/>
    <n v="70"/>
    <n v="232.39999999999998"/>
    <n v="1307.5999999999999"/>
  </r>
  <r>
    <s v="Karlen McCaffrey"/>
    <x v="4"/>
    <s v="Drinking Coco"/>
    <d v="2021-07-01T00:00:00"/>
    <n v="3409"/>
    <n v="137"/>
    <n v="1361.78"/>
    <n v="2047.22"/>
  </r>
  <r>
    <s v="Karlen McCaffrey"/>
    <x v="4"/>
    <s v="50% Dark Bites"/>
    <d v="2021-07-01T00:00:00"/>
    <n v="420"/>
    <n v="20"/>
    <n v="149.60000000000002"/>
    <n v="270.39999999999998"/>
  </r>
  <r>
    <s v="Jan Morforth"/>
    <x v="2"/>
    <s v="Eclairs"/>
    <d v="2021-07-01T00:00:00"/>
    <n v="5523"/>
    <n v="461"/>
    <n v="2908.91"/>
    <n v="2614.09"/>
  </r>
  <r>
    <s v="Wilone O'Kielt"/>
    <x v="5"/>
    <s v="After Nines"/>
    <d v="2021-07-01T00:00:00"/>
    <n v="3969"/>
    <n v="209"/>
    <n v="2138.0700000000002"/>
    <n v="1830.9299999999998"/>
  </r>
  <r>
    <s v="Husein Augar"/>
    <x v="2"/>
    <s v="99% Dark &amp; Pure"/>
    <d v="2021-07-01T00:00:00"/>
    <n v="952"/>
    <n v="60"/>
    <n v="463.8"/>
    <n v="488.2"/>
  </r>
  <r>
    <s v="Dotty Strutley"/>
    <x v="3"/>
    <s v="50% Dark Bites"/>
    <d v="2021-07-01T00:00:00"/>
    <n v="1645"/>
    <n v="75"/>
    <n v="561"/>
    <n v="1084"/>
  </r>
  <r>
    <s v="Jan Morforth"/>
    <x v="3"/>
    <s v="After Nines"/>
    <d v="2021-07-01T00:00:00"/>
    <n v="2674"/>
    <n v="149"/>
    <n v="1524.27"/>
    <n v="1149.73"/>
  </r>
  <r>
    <s v="Ches Bonnell"/>
    <x v="3"/>
    <s v="85% Dark Bars"/>
    <d v="2021-07-01T00:00:00"/>
    <n v="504"/>
    <n v="24"/>
    <n v="252.24"/>
    <n v="251.76"/>
  </r>
  <r>
    <s v="Gunar Cockshoot"/>
    <x v="0"/>
    <s v="Orange Choco"/>
    <d v="2021-07-01T00:00:00"/>
    <n v="1484"/>
    <n v="212"/>
    <n v="780.16000000000008"/>
    <n v="703.83999999999992"/>
  </r>
  <r>
    <s v="Rafaelita Blaksland"/>
    <x v="2"/>
    <s v="Choco Coated Almonds"/>
    <d v="2021-07-01T00:00:00"/>
    <n v="3185"/>
    <n v="128"/>
    <n v="424.96"/>
    <n v="2760.04"/>
  </r>
  <r>
    <s v="Gunar Cockshoot"/>
    <x v="5"/>
    <s v="99% Dark &amp; Pure"/>
    <d v="2021-07-01T00:00:00"/>
    <n v="1008"/>
    <n v="63"/>
    <n v="486.99"/>
    <n v="521.01"/>
  </r>
  <r>
    <s v="Jan Morforth"/>
    <x v="2"/>
    <s v="Milk Bars"/>
    <d v="2021-07-01T00:00:00"/>
    <n v="8134"/>
    <n v="429"/>
    <n v="2256.54"/>
    <n v="5877.46"/>
  </r>
  <r>
    <s v="Curtice Advani"/>
    <x v="4"/>
    <s v="Manuka Honey Choco"/>
    <d v="2021-07-01T00:00:00"/>
    <n v="924"/>
    <n v="66"/>
    <n v="448.8"/>
    <n v="475.2"/>
  </r>
  <r>
    <s v="Dotty Strutley"/>
    <x v="0"/>
    <s v="Fruit &amp; Nut Bars"/>
    <d v="2021-07-01T00:00:00"/>
    <n v="3353"/>
    <n v="258"/>
    <n v="1222.92"/>
    <n v="2130.08"/>
  </r>
  <r>
    <s v="Andria Kimpton"/>
    <x v="1"/>
    <s v="85% Dark Bars"/>
    <d v="2021-07-01T00:00:00"/>
    <n v="3318"/>
    <n v="158"/>
    <n v="1660.58"/>
    <n v="1657.42"/>
  </r>
  <r>
    <s v="Beverie Moffet"/>
    <x v="4"/>
    <s v="Choco Coated Almonds"/>
    <d v="2021-07-01T00:00:00"/>
    <n v="3094"/>
    <n v="135"/>
    <n v="448.2"/>
    <n v="2645.8"/>
  </r>
  <r>
    <s v="Gigi Bohling"/>
    <x v="5"/>
    <s v="Manuka Honey Choco"/>
    <d v="2021-07-01T00:00:00"/>
    <n v="511"/>
    <n v="37"/>
    <n v="251.6"/>
    <n v="259.39999999999998"/>
  </r>
  <r>
    <s v="Brien Boise"/>
    <x v="2"/>
    <s v="85% Dark Bars"/>
    <d v="2021-07-01T00:00:00"/>
    <n v="2240"/>
    <n v="107"/>
    <n v="1124.57"/>
    <n v="1115.43"/>
  </r>
  <r>
    <s v="Kelci Walkden"/>
    <x v="5"/>
    <s v="Orange Choco"/>
    <d v="2021-07-01T00:00:00"/>
    <n v="8155"/>
    <n v="1610"/>
    <n v="5924.8"/>
    <n v="2230.1999999999998"/>
  </r>
  <r>
    <s v="Kaine Padly"/>
    <x v="4"/>
    <s v="Organic Choco Syrup"/>
    <d v="2021-07-01T00:00:00"/>
    <n v="1239"/>
    <n v="50"/>
    <n v="478.5"/>
    <n v="760.5"/>
  </r>
  <r>
    <s v="Ches Bonnell"/>
    <x v="5"/>
    <s v="Fruit &amp; Nut Bars"/>
    <d v="2021-07-01T00:00:00"/>
    <n v="2849"/>
    <n v="220"/>
    <n v="1042.8"/>
    <n v="1806.2"/>
  </r>
  <r>
    <s v="Oby Sorrel"/>
    <x v="5"/>
    <s v="Baker's Choco Chips"/>
    <d v="2021-07-01T00:00:00"/>
    <n v="4515"/>
    <n v="452"/>
    <n v="5609.32"/>
    <n v="-1094.3199999999997"/>
  </r>
  <r>
    <s v="Kelci Walkden"/>
    <x v="5"/>
    <s v="Milk Bars"/>
    <d v="2021-07-01T00:00:00"/>
    <n v="3129"/>
    <n v="174"/>
    <n v="915.24"/>
    <n v="2213.7600000000002"/>
  </r>
  <r>
    <s v="Dotty Strutley"/>
    <x v="0"/>
    <s v="50% Dark Bites"/>
    <d v="2021-07-01T00:00:00"/>
    <n v="2100"/>
    <n v="96"/>
    <n v="718.08"/>
    <n v="1381.92"/>
  </r>
  <r>
    <s v="Curtice Advani"/>
    <x v="3"/>
    <s v="After Nines"/>
    <d v="2021-07-01T00:00:00"/>
    <n v="420"/>
    <n v="23"/>
    <n v="235.29000000000002"/>
    <n v="184.70999999999998"/>
  </r>
  <r>
    <s v="Kaine Padly"/>
    <x v="0"/>
    <s v="70% Dark Bites"/>
    <d v="2021-07-01T00:00:00"/>
    <n v="2667"/>
    <n v="178"/>
    <n v="897.12"/>
    <n v="1769.88"/>
  </r>
  <r>
    <s v="Rafaelita Blaksland"/>
    <x v="1"/>
    <s v="Choco Coated Almonds"/>
    <d v="2021-07-01T00:00:00"/>
    <n v="2086"/>
    <n v="95"/>
    <n v="315.39999999999998"/>
    <n v="1770.6"/>
  </r>
  <r>
    <s v="Kaine Padly"/>
    <x v="0"/>
    <s v="Manuka Honey Choco"/>
    <d v="2021-07-01T00:00:00"/>
    <n v="2744"/>
    <n v="162"/>
    <n v="1101.5999999999999"/>
    <n v="1642.4"/>
  </r>
  <r>
    <s v="Husein Augar"/>
    <x v="4"/>
    <s v="Drinking Coco"/>
    <d v="2021-07-01T00:00:00"/>
    <n v="3283"/>
    <n v="137"/>
    <n v="1361.78"/>
    <n v="1921.22"/>
  </r>
  <r>
    <s v="Andria Kimpton"/>
    <x v="4"/>
    <s v="Choco Coated Almonds"/>
    <d v="2021-07-01T00:00:00"/>
    <n v="1365"/>
    <n v="60"/>
    <n v="199.2"/>
    <n v="1165.8"/>
  </r>
  <r>
    <s v="Barr Faughny"/>
    <x v="1"/>
    <s v="Choco Coated Almonds"/>
    <d v="2021-07-01T00:00:00"/>
    <n v="2919"/>
    <n v="133"/>
    <n v="441.56"/>
    <n v="2477.44"/>
  </r>
  <r>
    <s v="Kaine Padly"/>
    <x v="2"/>
    <s v="Spicy Special Slims"/>
    <d v="2021-07-01T00:00:00"/>
    <n v="6601"/>
    <n v="441"/>
    <n v="3625.0200000000004"/>
    <n v="2975.9799999999996"/>
  </r>
  <r>
    <s v="Curtice Advani"/>
    <x v="0"/>
    <s v="99% Dark &amp; Pure"/>
    <d v="2021-07-01T00:00:00"/>
    <n v="3472"/>
    <n v="232"/>
    <n v="1793.3600000000001"/>
    <n v="1678.6399999999999"/>
  </r>
  <r>
    <s v="Oby Sorrel"/>
    <x v="1"/>
    <s v="50% Dark Bites"/>
    <d v="2021-07-01T00:00:00"/>
    <n v="5187"/>
    <n v="236"/>
    <n v="1765.2800000000002"/>
    <n v="3421.72"/>
  </r>
  <r>
    <s v="Rafaelita Blaksland"/>
    <x v="4"/>
    <s v="Smooth Sliky Salty"/>
    <d v="2021-07-01T00:00:00"/>
    <n v="7805"/>
    <n v="840"/>
    <n v="2318.3999999999996"/>
    <n v="5486.6"/>
  </r>
  <r>
    <s v="Husein Augar"/>
    <x v="1"/>
    <s v="85% Dark Bars"/>
    <d v="2021-07-01T00:00:00"/>
    <n v="10199"/>
    <n v="486"/>
    <n v="5107.8599999999997"/>
    <n v="5091.1400000000003"/>
  </r>
  <r>
    <s v="Ches Bonnell"/>
    <x v="4"/>
    <s v="70% Dark Bites"/>
    <d v="2021-07-01T00:00:00"/>
    <n v="12012"/>
    <n v="770"/>
    <n v="3880.8"/>
    <n v="8131.2"/>
  </r>
  <r>
    <s v="Kaine Padly"/>
    <x v="5"/>
    <s v="Fruit &amp; Nut Bars"/>
    <d v="2021-07-01T00:00:00"/>
    <n v="6776"/>
    <n v="424"/>
    <n v="2009.76"/>
    <n v="4766.24"/>
  </r>
  <r>
    <s v="Dotty Strutley"/>
    <x v="5"/>
    <s v="Mint Chip Choco"/>
    <d v="2021-07-02T00:00:00"/>
    <n v="5712"/>
    <n v="840"/>
    <n v="4804.8"/>
    <n v="907.19999999999982"/>
  </r>
  <r>
    <s v="Marney O'Breen"/>
    <x v="0"/>
    <s v="Raspberry Choco"/>
    <d v="2021-07-02T00:00:00"/>
    <n v="2821"/>
    <n v="149"/>
    <n v="573.65"/>
    <n v="2247.35"/>
  </r>
  <r>
    <s v="Gigi Bohling"/>
    <x v="5"/>
    <s v="Milk Bars"/>
    <d v="2021-07-02T00:00:00"/>
    <n v="11753"/>
    <n v="692"/>
    <n v="3639.92"/>
    <n v="8113.08"/>
  </r>
  <r>
    <s v="Karlen McCaffrey"/>
    <x v="1"/>
    <s v="Almond Choco"/>
    <d v="2021-07-02T00:00:00"/>
    <n v="819"/>
    <n v="35"/>
    <n v="180.25"/>
    <n v="638.75"/>
  </r>
  <r>
    <s v="Curtice Advani"/>
    <x v="1"/>
    <s v="White Choc"/>
    <d v="2021-07-02T00:00:00"/>
    <n v="3654"/>
    <n v="203"/>
    <n v="1305.29"/>
    <n v="2348.71"/>
  </r>
  <r>
    <s v="Barr Faughny"/>
    <x v="4"/>
    <s v="Spicy Special Slims"/>
    <d v="2021-07-02T00:00:00"/>
    <n v="5705"/>
    <n v="408"/>
    <n v="3353.76"/>
    <n v="2351.2399999999998"/>
  </r>
  <r>
    <s v="Kelci Walkden"/>
    <x v="1"/>
    <s v="Milk Bars"/>
    <d v="2021-07-02T00:00:00"/>
    <n v="3017"/>
    <n v="178"/>
    <n v="936.28"/>
    <n v="2080.7200000000003"/>
  </r>
  <r>
    <s v="Kaine Padly"/>
    <x v="4"/>
    <s v="Mint Chip Choco"/>
    <d v="2021-07-02T00:00:00"/>
    <n v="5733"/>
    <n v="840"/>
    <n v="4804.8"/>
    <n v="928.19999999999982"/>
  </r>
  <r>
    <s v="Jan Morforth"/>
    <x v="3"/>
    <s v="Almond Choco"/>
    <d v="2021-07-02T00:00:00"/>
    <n v="7168"/>
    <n v="276"/>
    <n v="1421.4"/>
    <n v="5746.6"/>
  </r>
  <r>
    <s v="Gigi Bohling"/>
    <x v="1"/>
    <s v="Choco Coated Almonds"/>
    <d v="2021-07-02T00:00:00"/>
    <n v="2072"/>
    <n v="87"/>
    <n v="288.83999999999997"/>
    <n v="1783.16"/>
  </r>
  <r>
    <s v="Barr Faughny"/>
    <x v="3"/>
    <s v="Eclairs"/>
    <d v="2021-07-02T00:00:00"/>
    <n v="2191"/>
    <n v="244"/>
    <n v="1539.6399999999999"/>
    <n v="651.36000000000013"/>
  </r>
  <r>
    <s v="Kaine Padly"/>
    <x v="5"/>
    <s v="White Choc"/>
    <d v="2021-07-02T00:00:00"/>
    <n v="3465"/>
    <n v="174"/>
    <n v="1118.82"/>
    <n v="2346.1800000000003"/>
  </r>
  <r>
    <s v="Ches Bonnell"/>
    <x v="5"/>
    <s v="Manuka Honey Choco"/>
    <d v="2021-07-02T00:00:00"/>
    <n v="3395"/>
    <n v="200"/>
    <n v="1360"/>
    <n v="2035"/>
  </r>
  <r>
    <s v="Karlen McCaffrey"/>
    <x v="5"/>
    <s v="Smooth Sliky Salty"/>
    <d v="2021-07-02T00:00:00"/>
    <n v="3332"/>
    <n v="417"/>
    <n v="1150.9199999999998"/>
    <n v="2181.08"/>
  </r>
  <r>
    <s v="Madelene Upcott"/>
    <x v="0"/>
    <s v="Peanut Butter Cubes"/>
    <d v="2021-07-02T00:00:00"/>
    <n v="4634"/>
    <n v="309"/>
    <n v="818.85"/>
    <n v="3815.15"/>
  </r>
  <r>
    <s v="Wilone O'Kielt"/>
    <x v="3"/>
    <s v="Almond Choco"/>
    <d v="2021-07-02T00:00:00"/>
    <n v="4193"/>
    <n v="175"/>
    <n v="901.25000000000011"/>
    <n v="3291.75"/>
  </r>
  <r>
    <s v="Wilone O'Kielt"/>
    <x v="0"/>
    <s v="Peanut Butter Cubes"/>
    <d v="2021-07-02T00:00:00"/>
    <n v="1890"/>
    <n v="146"/>
    <n v="386.9"/>
    <n v="1503.1"/>
  </r>
  <r>
    <s v="Marney O'Breen"/>
    <x v="4"/>
    <s v="Smooth Sliky Salty"/>
    <d v="2021-07-02T00:00:00"/>
    <n v="12299"/>
    <n v="1400"/>
    <n v="3863.9999999999995"/>
    <n v="8435"/>
  </r>
  <r>
    <s v="Madelene Upcott"/>
    <x v="3"/>
    <s v="50% Dark Bites"/>
    <d v="2021-07-02T00:00:00"/>
    <n v="1869"/>
    <n v="85"/>
    <n v="635.80000000000007"/>
    <n v="1233.1999999999998"/>
  </r>
  <r>
    <s v="Marney O'Breen"/>
    <x v="2"/>
    <s v="Drinking Coco"/>
    <d v="2021-07-02T00:00:00"/>
    <n v="3052"/>
    <n v="128"/>
    <n v="1272.32"/>
    <n v="1779.68"/>
  </r>
  <r>
    <s v="Jan Morforth"/>
    <x v="5"/>
    <s v="70% Dark Bites"/>
    <d v="2021-07-02T00:00:00"/>
    <n v="3451"/>
    <n v="216"/>
    <n v="1088.6400000000001"/>
    <n v="2362.3599999999997"/>
  </r>
  <r>
    <s v="Barr Faughny"/>
    <x v="0"/>
    <s v="50% Dark Bites"/>
    <d v="2021-07-02T00:00:00"/>
    <n v="5572"/>
    <n v="266"/>
    <n v="1989.68"/>
    <n v="3582.3199999999997"/>
  </r>
  <r>
    <s v="Oby Sorrel"/>
    <x v="5"/>
    <s v="Manuka Honey Choco"/>
    <d v="2021-07-02T00:00:00"/>
    <n v="1309"/>
    <n v="82"/>
    <n v="557.6"/>
    <n v="751.4"/>
  </r>
  <r>
    <s v="Karlen McCaffrey"/>
    <x v="0"/>
    <s v="Caramel Stuffed Bars"/>
    <d v="2021-07-02T00:00:00"/>
    <n v="4963"/>
    <n v="199"/>
    <n v="1677.57"/>
    <n v="3285.4300000000003"/>
  </r>
  <r>
    <s v="Husein Augar"/>
    <x v="3"/>
    <s v="Raspberry Choco"/>
    <d v="2021-07-02T00:00:00"/>
    <n v="6167"/>
    <n v="343"/>
    <n v="1320.55"/>
    <n v="4846.45"/>
  </r>
  <r>
    <s v="Marney O'Breen"/>
    <x v="3"/>
    <s v="Orange Choco"/>
    <d v="2021-07-02T00:00:00"/>
    <n v="16359"/>
    <n v="2030"/>
    <n v="7470.4000000000005"/>
    <n v="8888.5999999999985"/>
  </r>
  <r>
    <s v="Wilone O'Kielt"/>
    <x v="0"/>
    <s v="85% Dark Bars"/>
    <d v="2021-07-02T00:00:00"/>
    <n v="175"/>
    <n v="9"/>
    <n v="94.59"/>
    <n v="80.41"/>
  </r>
  <r>
    <s v="Jan Morforth"/>
    <x v="0"/>
    <s v="Almond Choco"/>
    <d v="2021-07-02T00:00:00"/>
    <n v="6650"/>
    <n v="278"/>
    <n v="1431.7"/>
    <n v="5218.3"/>
  </r>
  <r>
    <s v="Jan Morforth"/>
    <x v="5"/>
    <s v="Eclairs"/>
    <d v="2021-07-05T00:00:00"/>
    <n v="707"/>
    <n v="71"/>
    <n v="448.01"/>
    <n v="258.99"/>
  </r>
  <r>
    <s v="Marney O'Breen"/>
    <x v="3"/>
    <s v="Organic Choco Syrup"/>
    <d v="2021-07-05T00:00:00"/>
    <n v="2282"/>
    <n v="96"/>
    <n v="918.72"/>
    <n v="1363.28"/>
  </r>
  <r>
    <s v="Barr Faughny"/>
    <x v="2"/>
    <s v="99% Dark &amp; Pure"/>
    <d v="2021-07-05T00:00:00"/>
    <n v="3745"/>
    <n v="235"/>
    <n v="1816.5500000000002"/>
    <n v="1928.4499999999998"/>
  </r>
  <r>
    <s v="Gigi Bohling"/>
    <x v="5"/>
    <s v="Spicy Special Slims"/>
    <d v="2021-07-05T00:00:00"/>
    <n v="5502"/>
    <n v="424"/>
    <n v="3485.28"/>
    <n v="2016.7199999999998"/>
  </r>
  <r>
    <s v="Andria Kimpton"/>
    <x v="0"/>
    <s v="Manuka Honey Choco"/>
    <d v="2021-07-05T00:00:00"/>
    <n v="1813"/>
    <n v="130"/>
    <n v="884"/>
    <n v="929"/>
  </r>
  <r>
    <s v="Gigi Bohling"/>
    <x v="3"/>
    <s v="99% Dark &amp; Pure"/>
    <d v="2021-07-05T00:00:00"/>
    <n v="910"/>
    <n v="54"/>
    <n v="417.42"/>
    <n v="492.58"/>
  </r>
  <r>
    <s v="Barr Faughny"/>
    <x v="4"/>
    <s v="Drinking Coco"/>
    <d v="2021-07-05T00:00:00"/>
    <n v="7350"/>
    <n v="294"/>
    <n v="2922.3599999999997"/>
    <n v="4427.6400000000003"/>
  </r>
  <r>
    <s v="Gigi Bohling"/>
    <x v="0"/>
    <s v="Mint Chip Choco"/>
    <d v="2021-07-05T00:00:00"/>
    <n v="1911"/>
    <n v="192"/>
    <n v="1098.24"/>
    <n v="812.76"/>
  </r>
  <r>
    <s v="Ches Bonnell"/>
    <x v="3"/>
    <s v="Caramel Stuffed Bars"/>
    <d v="2021-07-05T00:00:00"/>
    <n v="4473"/>
    <n v="179"/>
    <n v="1508.97"/>
    <n v="2964.0299999999997"/>
  </r>
  <r>
    <s v="Barr Faughny"/>
    <x v="3"/>
    <s v="Baker's Choco Chips"/>
    <d v="2021-07-05T00:00:00"/>
    <n v="5908"/>
    <n v="657"/>
    <n v="8153.37"/>
    <n v="-2245.37"/>
  </r>
  <r>
    <s v="Oby Sorrel"/>
    <x v="0"/>
    <s v="Fruit &amp; Nut Bars"/>
    <d v="2021-07-05T00:00:00"/>
    <n v="3010"/>
    <n v="232"/>
    <n v="1099.68"/>
    <n v="1910.32"/>
  </r>
  <r>
    <s v="Madelene Upcott"/>
    <x v="4"/>
    <s v="Almond Choco"/>
    <d v="2021-07-06T00:00:00"/>
    <n v="1540"/>
    <n v="58"/>
    <n v="298.70000000000005"/>
    <n v="1241.3"/>
  </r>
  <r>
    <s v="Curtice Advani"/>
    <x v="5"/>
    <s v="Raspberry Choco"/>
    <d v="2021-07-06T00:00:00"/>
    <n v="4543"/>
    <n v="253"/>
    <n v="974.05000000000007"/>
    <n v="3568.95"/>
  </r>
  <r>
    <s v="Rafaelita Blaksland"/>
    <x v="2"/>
    <s v="Mint Chip Choco"/>
    <d v="2021-07-06T00:00:00"/>
    <n v="3934"/>
    <n v="394"/>
    <n v="2253.6799999999998"/>
    <n v="1680.3200000000002"/>
  </r>
  <r>
    <s v="Kelci Walkden"/>
    <x v="2"/>
    <s v="50% Dark Bites"/>
    <d v="2021-07-06T00:00:00"/>
    <n v="4823"/>
    <n v="220"/>
    <n v="1645.6000000000001"/>
    <n v="3177.3999999999996"/>
  </r>
  <r>
    <s v="Oby Sorrel"/>
    <x v="4"/>
    <s v="Peanut Butter Cubes"/>
    <d v="2021-07-06T00:00:00"/>
    <n v="4382"/>
    <n v="366"/>
    <n v="969.9"/>
    <n v="3412.1"/>
  </r>
  <r>
    <s v="Wilone O'Kielt"/>
    <x v="3"/>
    <s v="99% Dark &amp; Pure"/>
    <d v="2021-07-06T00:00:00"/>
    <n v="6076"/>
    <n v="380"/>
    <n v="2937.4"/>
    <n v="3138.6"/>
  </r>
  <r>
    <s v="Husein Augar"/>
    <x v="1"/>
    <s v="After Nines"/>
    <d v="2021-07-06T00:00:00"/>
    <n v="5026"/>
    <n v="296"/>
    <n v="3028.08"/>
    <n v="1997.92"/>
  </r>
  <r>
    <s v="Madelene Upcott"/>
    <x v="0"/>
    <s v="Orange Choco"/>
    <d v="2021-07-06T00:00:00"/>
    <n v="3640"/>
    <n v="607"/>
    <n v="2233.7600000000002"/>
    <n v="1406.2399999999998"/>
  </r>
  <r>
    <s v="Ches Bonnell"/>
    <x v="5"/>
    <s v="Choco Coated Almonds"/>
    <d v="2021-07-06T00:00:00"/>
    <n v="6706"/>
    <n v="305"/>
    <n v="1012.5999999999999"/>
    <n v="5693.4"/>
  </r>
  <r>
    <s v="Jan Morforth"/>
    <x v="5"/>
    <s v="Mint Chip Choco"/>
    <d v="2021-07-06T00:00:00"/>
    <n v="2366"/>
    <n v="296"/>
    <n v="1693.12"/>
    <n v="672.88000000000011"/>
  </r>
  <r>
    <s v="Ches Bonnell"/>
    <x v="4"/>
    <s v="Eclairs"/>
    <d v="2021-07-06T00:00:00"/>
    <n v="1736"/>
    <n v="174"/>
    <n v="1097.9399999999998"/>
    <n v="638.06000000000017"/>
  </r>
  <r>
    <s v="Andria Kimpton"/>
    <x v="1"/>
    <s v="Peanut Butter Cubes"/>
    <d v="2021-07-06T00:00:00"/>
    <n v="469"/>
    <n v="40"/>
    <n v="106"/>
    <n v="363"/>
  </r>
  <r>
    <s v="Brien Boise"/>
    <x v="3"/>
    <s v="Eclairs"/>
    <d v="2021-07-06T00:00:00"/>
    <n v="2905"/>
    <n v="243"/>
    <n v="1533.33"/>
    <n v="1371.67"/>
  </r>
  <r>
    <s v="Dotty Strutley"/>
    <x v="0"/>
    <s v="Almond Choco"/>
    <d v="2021-07-06T00:00:00"/>
    <n v="5257"/>
    <n v="211"/>
    <n v="1086.6500000000001"/>
    <n v="4170.3500000000004"/>
  </r>
  <r>
    <s v="Ches Bonnell"/>
    <x v="2"/>
    <s v="70% Dark Bites"/>
    <d v="2021-07-06T00:00:00"/>
    <n v="1806"/>
    <n v="139"/>
    <n v="700.56000000000006"/>
    <n v="1105.44"/>
  </r>
  <r>
    <s v="Madelene Upcott"/>
    <x v="2"/>
    <s v="Mint Chip Choco"/>
    <d v="2021-07-07T00:00:00"/>
    <n v="3192"/>
    <n v="399"/>
    <n v="2282.2799999999997"/>
    <n v="909.72000000000025"/>
  </r>
  <r>
    <s v="Karlen McCaffrey"/>
    <x v="3"/>
    <s v="Spicy Special Slims"/>
    <d v="2021-07-07T00:00:00"/>
    <n v="8932"/>
    <n v="596"/>
    <n v="4899.1200000000008"/>
    <n v="4032.8799999999992"/>
  </r>
  <r>
    <s v="Brien Boise"/>
    <x v="1"/>
    <s v="Baker's Choco Chips"/>
    <d v="2021-07-07T00:00:00"/>
    <n v="707"/>
    <n v="71"/>
    <n v="881.11"/>
    <n v="-174.11"/>
  </r>
  <r>
    <s v="Karlen McCaffrey"/>
    <x v="3"/>
    <s v="Raspberry Choco"/>
    <d v="2021-07-07T00:00:00"/>
    <n v="1519"/>
    <n v="90"/>
    <n v="346.5"/>
    <n v="1172.5"/>
  </r>
  <r>
    <s v="Brien Boise"/>
    <x v="0"/>
    <s v="85% Dark Bars"/>
    <d v="2021-07-07T00:00:00"/>
    <n v="7630"/>
    <n v="364"/>
    <n v="3825.64"/>
    <n v="3804.36"/>
  </r>
  <r>
    <s v="Barr Faughny"/>
    <x v="3"/>
    <s v="Peanut Butter Cubes"/>
    <d v="2021-07-07T00:00:00"/>
    <n v="5243"/>
    <n v="375"/>
    <n v="993.75"/>
    <n v="4249.25"/>
  </r>
  <r>
    <s v="Beverie Moffet"/>
    <x v="3"/>
    <s v="After Nines"/>
    <d v="2021-07-07T00:00:00"/>
    <n v="4676"/>
    <n v="276"/>
    <n v="2823.48"/>
    <n v="1852.52"/>
  </r>
  <r>
    <s v="Jan Morforth"/>
    <x v="1"/>
    <s v="Caramel Stuffed Bars"/>
    <d v="2021-07-07T00:00:00"/>
    <n v="2877"/>
    <n v="111"/>
    <n v="935.73"/>
    <n v="1941.27"/>
  </r>
  <r>
    <s v="Ches Bonnell"/>
    <x v="5"/>
    <s v="70% Dark Bites"/>
    <d v="2021-07-07T00:00:00"/>
    <n v="1267"/>
    <n v="91"/>
    <n v="458.64"/>
    <n v="808.36"/>
  </r>
  <r>
    <s v="Oby Sorrel"/>
    <x v="2"/>
    <s v="After Nines"/>
    <d v="2021-07-07T00:00:00"/>
    <n v="3584"/>
    <n v="200"/>
    <n v="2046"/>
    <n v="1538"/>
  </r>
  <r>
    <s v="Dennison Crosswaite"/>
    <x v="5"/>
    <s v="Organic Choco Syrup"/>
    <d v="2021-07-07T00:00:00"/>
    <n v="1008"/>
    <n v="41"/>
    <n v="392.37"/>
    <n v="615.63"/>
  </r>
  <r>
    <s v="Jan Morforth"/>
    <x v="1"/>
    <s v="70% Dark Bites"/>
    <d v="2021-07-07T00:00:00"/>
    <n v="8309"/>
    <n v="640"/>
    <n v="3225.6"/>
    <n v="5083.3999999999996"/>
  </r>
  <r>
    <s v="Rafaelita Blaksland"/>
    <x v="5"/>
    <s v="Baker's Choco Chips"/>
    <d v="2021-07-07T00:00:00"/>
    <n v="3689"/>
    <n v="369"/>
    <n v="4579.29"/>
    <n v="-890.29"/>
  </r>
  <r>
    <s v="Brien Boise"/>
    <x v="2"/>
    <s v="Spicy Special Slims"/>
    <d v="2021-07-07T00:00:00"/>
    <n v="5131"/>
    <n v="428"/>
    <n v="3518.1600000000003"/>
    <n v="1612.8399999999997"/>
  </r>
  <r>
    <s v="Andria Kimpton"/>
    <x v="2"/>
    <s v="99% Dark &amp; Pure"/>
    <d v="2021-07-07T00:00:00"/>
    <n v="7861"/>
    <n v="492"/>
    <n v="3803.1600000000003"/>
    <n v="4057.8399999999997"/>
  </r>
  <r>
    <s v="Madelene Upcott"/>
    <x v="4"/>
    <s v="Eclairs"/>
    <d v="2021-07-07T00:00:00"/>
    <n v="3122"/>
    <n v="313"/>
    <n v="1975.03"/>
    <n v="1146.97"/>
  </r>
  <r>
    <s v="Brien Boise"/>
    <x v="5"/>
    <s v="Mint Chip Choco"/>
    <d v="2021-07-07T00:00:00"/>
    <n v="1316"/>
    <n v="147"/>
    <n v="840.83999999999992"/>
    <n v="475.16000000000008"/>
  </r>
  <r>
    <s v="Ches Bonnell"/>
    <x v="2"/>
    <s v="Spicy Special Slims"/>
    <d v="2021-07-07T00:00:00"/>
    <n v="5992"/>
    <n v="500"/>
    <n v="4110"/>
    <n v="1882"/>
  </r>
  <r>
    <s v="Brien Boise"/>
    <x v="1"/>
    <s v="Orange Choco"/>
    <d v="2021-07-07T00:00:00"/>
    <n v="1533"/>
    <n v="219"/>
    <n v="805.92000000000007"/>
    <n v="727.07999999999993"/>
  </r>
  <r>
    <s v="Ches Bonnell"/>
    <x v="4"/>
    <s v="Orange Choco"/>
    <d v="2021-07-07T00:00:00"/>
    <n v="5859"/>
    <n v="700"/>
    <n v="2576"/>
    <n v="3283"/>
  </r>
  <r>
    <s v="Jan Morforth"/>
    <x v="4"/>
    <s v="Manuka Honey Choco"/>
    <d v="2021-07-07T00:00:00"/>
    <n v="8064"/>
    <n v="475"/>
    <n v="3230"/>
    <n v="4834"/>
  </r>
  <r>
    <s v="Barr Faughny"/>
    <x v="5"/>
    <s v="85% Dark Bars"/>
    <d v="2021-07-07T00:00:00"/>
    <n v="8470"/>
    <n v="385"/>
    <n v="4046.35"/>
    <n v="4423.6499999999996"/>
  </r>
  <r>
    <s v="Dotty Strutley"/>
    <x v="4"/>
    <s v="Orange Choco"/>
    <d v="2021-07-07T00:00:00"/>
    <n v="364"/>
    <n v="73"/>
    <n v="268.64"/>
    <n v="95.360000000000014"/>
  </r>
  <r>
    <s v="Kaine Padly"/>
    <x v="3"/>
    <s v="Manuka Honey Choco"/>
    <d v="2021-07-07T00:00:00"/>
    <n v="2016"/>
    <n v="135"/>
    <n v="918"/>
    <n v="1098"/>
  </r>
  <r>
    <s v="Ches Bonnell"/>
    <x v="3"/>
    <s v="99% Dark &amp; Pure"/>
    <d v="2021-07-07T00:00:00"/>
    <n v="4571"/>
    <n v="269"/>
    <n v="2079.37"/>
    <n v="2491.63"/>
  </r>
  <r>
    <s v="Andria Kimpton"/>
    <x v="1"/>
    <s v="After Nines"/>
    <d v="2021-07-07T00:00:00"/>
    <n v="1813"/>
    <n v="101"/>
    <n v="1033.23"/>
    <n v="779.77"/>
  </r>
  <r>
    <s v="Curtice Advani"/>
    <x v="1"/>
    <s v="Orange Choco"/>
    <d v="2021-07-07T00:00:00"/>
    <n v="2191"/>
    <n v="313"/>
    <n v="1151.8400000000001"/>
    <n v="1039.1599999999999"/>
  </r>
  <r>
    <s v="Ches Bonnell"/>
    <x v="0"/>
    <s v="After Nines"/>
    <d v="2021-07-07T00:00:00"/>
    <n v="945"/>
    <n v="48"/>
    <n v="491.04"/>
    <n v="453.96"/>
  </r>
  <r>
    <s v="Dotty Strutley"/>
    <x v="0"/>
    <s v="White Choc"/>
    <d v="2021-07-07T00:00:00"/>
    <n v="2800"/>
    <n v="140"/>
    <n v="900.19999999999993"/>
    <n v="1899.8000000000002"/>
  </r>
  <r>
    <s v="Kaine Padly"/>
    <x v="3"/>
    <s v="70% Dark Bites"/>
    <d v="2021-07-07T00:00:00"/>
    <n v="84"/>
    <n v="6"/>
    <n v="30.240000000000002"/>
    <n v="53.76"/>
  </r>
  <r>
    <s v="Kelci Walkden"/>
    <x v="0"/>
    <s v="Smooth Sliky Salty"/>
    <d v="2021-07-07T00:00:00"/>
    <n v="7994"/>
    <n v="980"/>
    <n v="2704.7999999999997"/>
    <n v="5289.2000000000007"/>
  </r>
  <r>
    <s v="Kelci Walkden"/>
    <x v="1"/>
    <s v="50% Dark Bites"/>
    <d v="2021-07-07T00:00:00"/>
    <n v="7882"/>
    <n v="343"/>
    <n v="2565.6400000000003"/>
    <n v="5316.36"/>
  </r>
  <r>
    <s v="Husein Augar"/>
    <x v="3"/>
    <s v="Drinking Coco"/>
    <d v="2021-07-07T00:00:00"/>
    <n v="7350"/>
    <n v="307"/>
    <n v="3051.58"/>
    <n v="4298.42"/>
  </r>
  <r>
    <s v="Dennison Crosswaite"/>
    <x v="1"/>
    <s v="Mint Chip Choco"/>
    <d v="2021-07-07T00:00:00"/>
    <n v="1988"/>
    <n v="199"/>
    <n v="1138.28"/>
    <n v="849.72"/>
  </r>
  <r>
    <s v="Oby Sorrel"/>
    <x v="0"/>
    <s v="Smooth Sliky Salty"/>
    <d v="2021-07-07T00:00:00"/>
    <n v="6986"/>
    <n v="840"/>
    <n v="2318.3999999999996"/>
    <n v="4667.6000000000004"/>
  </r>
  <r>
    <s v="Gunar Cockshoot"/>
    <x v="0"/>
    <s v="Eclairs"/>
    <d v="2021-07-08T00:00:00"/>
    <n v="2933"/>
    <n v="326"/>
    <n v="2057.06"/>
    <n v="875.94"/>
  </r>
  <r>
    <s v="Curtice Advani"/>
    <x v="1"/>
    <s v="Eclairs"/>
    <d v="2021-07-08T00:00:00"/>
    <n v="700"/>
    <n v="64"/>
    <n v="403.84"/>
    <n v="296.16000000000003"/>
  </r>
  <r>
    <s v="Marney O'Breen"/>
    <x v="2"/>
    <s v="Milk Bars"/>
    <d v="2021-07-08T00:00:00"/>
    <n v="2338"/>
    <n v="124"/>
    <n v="652.24"/>
    <n v="1685.76"/>
  </r>
  <r>
    <s v="Marney O'Breen"/>
    <x v="1"/>
    <s v="Choco Coated Almonds"/>
    <d v="2021-07-08T00:00:00"/>
    <n v="3619"/>
    <n v="158"/>
    <n v="524.55999999999995"/>
    <n v="3094.44"/>
  </r>
  <r>
    <s v="Brien Boise"/>
    <x v="4"/>
    <s v="Fruit &amp; Nut Bars"/>
    <d v="2021-07-08T00:00:00"/>
    <n v="10850"/>
    <n v="700"/>
    <n v="3318"/>
    <n v="7532"/>
  </r>
  <r>
    <s v="Wilone O'Kielt"/>
    <x v="2"/>
    <s v="85% Dark Bars"/>
    <d v="2021-07-08T00:00:00"/>
    <n v="959"/>
    <n v="46"/>
    <n v="483.46"/>
    <n v="475.54"/>
  </r>
  <r>
    <s v="Curtice Advani"/>
    <x v="3"/>
    <s v="Fruit &amp; Nut Bars"/>
    <d v="2021-07-08T00:00:00"/>
    <n v="1022"/>
    <n v="69"/>
    <n v="327.06"/>
    <n v="694.94"/>
  </r>
  <r>
    <s v="Rafaelita Blaksland"/>
    <x v="0"/>
    <s v="Almond Choco"/>
    <d v="2021-07-08T00:00:00"/>
    <n v="5278"/>
    <n v="203"/>
    <n v="1045.45"/>
    <n v="4232.55"/>
  </r>
  <r>
    <s v="Gunar Cockshoot"/>
    <x v="4"/>
    <s v="Eclairs"/>
    <d v="2021-07-08T00:00:00"/>
    <n v="392"/>
    <n v="36"/>
    <n v="227.16"/>
    <n v="164.84"/>
  </r>
  <r>
    <s v="Barr Faughny"/>
    <x v="4"/>
    <s v="Smooth Sliky Salty"/>
    <d v="2021-07-08T00:00:00"/>
    <n v="1372"/>
    <n v="172"/>
    <n v="474.71999999999997"/>
    <n v="897.28"/>
  </r>
  <r>
    <s v="Marney O'Breen"/>
    <x v="5"/>
    <s v="85% Dark Bars"/>
    <d v="2021-07-08T00:00:00"/>
    <n v="4844"/>
    <n v="255"/>
    <n v="2680.0499999999997"/>
    <n v="2163.9500000000003"/>
  </r>
  <r>
    <s v="Beverie Moffet"/>
    <x v="4"/>
    <s v="Milk Bars"/>
    <d v="2021-07-08T00:00:00"/>
    <n v="7126"/>
    <n v="446"/>
    <n v="2345.96"/>
    <n v="4780.04"/>
  </r>
  <r>
    <s v="Husein Augar"/>
    <x v="2"/>
    <s v="Choco Coated Almonds"/>
    <d v="2021-07-08T00:00:00"/>
    <n v="7084"/>
    <n v="284"/>
    <n v="942.88"/>
    <n v="6141.12"/>
  </r>
  <r>
    <s v="Ches Bonnell"/>
    <x v="1"/>
    <s v="Orange Choco"/>
    <d v="2021-07-08T00:00:00"/>
    <n v="2996"/>
    <n v="600"/>
    <n v="2208"/>
    <n v="788"/>
  </r>
  <r>
    <s v="Marney O'Breen"/>
    <x v="5"/>
    <s v="Spicy Special Slims"/>
    <d v="2021-07-08T00:00:00"/>
    <n v="1708"/>
    <n v="143"/>
    <n v="1175.46"/>
    <n v="532.54"/>
  </r>
  <r>
    <s v="Andria Kimpton"/>
    <x v="3"/>
    <s v="Caramel Stuffed Bars"/>
    <d v="2021-07-08T00:00:00"/>
    <n v="7812"/>
    <n v="301"/>
    <n v="2537.4299999999998"/>
    <n v="5274.57"/>
  </r>
  <r>
    <s v="Jan Morforth"/>
    <x v="2"/>
    <s v="After Nines"/>
    <d v="2021-07-08T00:00:00"/>
    <n v="1498"/>
    <n v="79"/>
    <n v="808.17000000000007"/>
    <n v="689.82999999999993"/>
  </r>
  <r>
    <s v="Karlen McCaffrey"/>
    <x v="2"/>
    <s v="Raspberry Choco"/>
    <d v="2021-07-08T00:00:00"/>
    <n v="455"/>
    <n v="24"/>
    <n v="92.4"/>
    <n v="362.6"/>
  </r>
  <r>
    <s v="Andria Kimpton"/>
    <x v="0"/>
    <s v="Organic Choco Syrup"/>
    <d v="2021-07-08T00:00:00"/>
    <n v="553"/>
    <n v="26"/>
    <n v="248.82"/>
    <n v="304.18"/>
  </r>
  <r>
    <s v="Ches Bonnell"/>
    <x v="2"/>
    <s v="Fruit &amp; Nut Bars"/>
    <d v="2021-07-08T00:00:00"/>
    <n v="4984"/>
    <n v="384"/>
    <n v="1820.16"/>
    <n v="3163.84"/>
  </r>
  <r>
    <s v="Karlen McCaffrey"/>
    <x v="4"/>
    <s v="85% Dark Bars"/>
    <d v="2021-07-08T00:00:00"/>
    <n v="987"/>
    <n v="50"/>
    <n v="525.5"/>
    <n v="461.5"/>
  </r>
  <r>
    <s v="Gigi Bohling"/>
    <x v="2"/>
    <s v="Spicy Special Slims"/>
    <d v="2021-07-08T00:00:00"/>
    <n v="10528"/>
    <n v="700"/>
    <n v="5754"/>
    <n v="4774"/>
  </r>
  <r>
    <s v="Brien Boise"/>
    <x v="0"/>
    <s v="Orange Choco"/>
    <d v="2021-07-08T00:00:00"/>
    <n v="4151"/>
    <n v="519"/>
    <n v="1909.92"/>
    <n v="2241.08"/>
  </r>
  <r>
    <s v="Jan Morforth"/>
    <x v="4"/>
    <s v="Milk Bars"/>
    <d v="2021-07-08T00:00:00"/>
    <n v="3717"/>
    <n v="207"/>
    <n v="1088.82"/>
    <n v="2628.1800000000003"/>
  </r>
  <r>
    <s v="Jan Morforth"/>
    <x v="1"/>
    <s v="Spicy Special Slims"/>
    <d v="2021-07-08T00:00:00"/>
    <n v="3101"/>
    <n v="222"/>
    <n v="1824.8400000000001"/>
    <n v="1276.1599999999999"/>
  </r>
  <r>
    <s v="Kaine Padly"/>
    <x v="3"/>
    <s v="Caramel Stuffed Bars"/>
    <d v="2021-07-08T00:00:00"/>
    <n v="5383"/>
    <n v="216"/>
    <n v="1820.8799999999999"/>
    <n v="3562.12"/>
  </r>
  <r>
    <s v="Curtice Advani"/>
    <x v="1"/>
    <s v="99% Dark &amp; Pure"/>
    <d v="2021-07-08T00:00:00"/>
    <n v="1162"/>
    <n v="73"/>
    <n v="564.29000000000008"/>
    <n v="597.70999999999992"/>
  </r>
  <r>
    <s v="Karlen McCaffrey"/>
    <x v="0"/>
    <s v="Spicy Special Slims"/>
    <d v="2021-07-08T00:00:00"/>
    <n v="3038"/>
    <n v="217"/>
    <n v="1783.7400000000002"/>
    <n v="1254.2599999999998"/>
  </r>
  <r>
    <s v="Kaine Padly"/>
    <x v="1"/>
    <s v="99% Dark &amp; Pure"/>
    <d v="2021-07-08T00:00:00"/>
    <n v="5236"/>
    <n v="308"/>
    <n v="2380.84"/>
    <n v="2855.16"/>
  </r>
  <r>
    <s v="Beverie Moffet"/>
    <x v="0"/>
    <s v="Fruit &amp; Nut Bars"/>
    <d v="2021-07-08T00:00:00"/>
    <n v="7343"/>
    <n v="459"/>
    <n v="2175.6600000000003"/>
    <n v="5167.34"/>
  </r>
  <r>
    <s v="Wilone O'Kielt"/>
    <x v="4"/>
    <s v="Manuka Honey Choco"/>
    <d v="2021-07-08T00:00:00"/>
    <n v="8239"/>
    <n v="485"/>
    <n v="3298"/>
    <n v="4941"/>
  </r>
  <r>
    <s v="Gigi Bohling"/>
    <x v="4"/>
    <s v="Baker's Choco Chips"/>
    <d v="2021-07-08T00:00:00"/>
    <n v="2513"/>
    <n v="359"/>
    <n v="4455.1899999999996"/>
    <n v="-1942.1899999999996"/>
  </r>
  <r>
    <s v="Oby Sorrel"/>
    <x v="0"/>
    <s v="Raspberry Choco"/>
    <d v="2021-07-08T00:00:00"/>
    <n v="4130"/>
    <n v="207"/>
    <n v="796.95"/>
    <n v="3333.05"/>
  </r>
  <r>
    <s v="Madelene Upcott"/>
    <x v="1"/>
    <s v="Drinking Coco"/>
    <d v="2021-07-08T00:00:00"/>
    <n v="7574"/>
    <n v="303"/>
    <n v="3011.8199999999997"/>
    <n v="4562.18"/>
  </r>
  <r>
    <s v="Marney O'Breen"/>
    <x v="3"/>
    <s v="Raspberry Choco"/>
    <d v="2021-07-08T00:00:00"/>
    <n v="7154"/>
    <n v="358"/>
    <n v="1378.3"/>
    <n v="5775.7"/>
  </r>
  <r>
    <s v="Curtice Advani"/>
    <x v="3"/>
    <s v="Mint Chip Choco"/>
    <d v="2021-07-08T00:00:00"/>
    <n v="217"/>
    <n v="22"/>
    <n v="125.83999999999999"/>
    <n v="91.160000000000011"/>
  </r>
  <r>
    <s v="Curtice Advani"/>
    <x v="3"/>
    <s v="Caramel Stuffed Bars"/>
    <d v="2021-07-08T00:00:00"/>
    <n v="2828"/>
    <n v="118"/>
    <n v="994.74"/>
    <n v="1833.26"/>
  </r>
  <r>
    <s v="Dotty Strutley"/>
    <x v="5"/>
    <s v="85% Dark Bars"/>
    <d v="2021-07-08T00:00:00"/>
    <n v="9772"/>
    <n v="515"/>
    <n v="5412.65"/>
    <n v="4359.3500000000004"/>
  </r>
  <r>
    <s v="Kelci Walkden"/>
    <x v="3"/>
    <s v="Choco Coated Almonds"/>
    <d v="2021-07-08T00:00:00"/>
    <n v="5656"/>
    <n v="227"/>
    <n v="753.64"/>
    <n v="4902.3599999999997"/>
  </r>
  <r>
    <s v="Gunar Cockshoot"/>
    <x v="2"/>
    <s v="Spicy Special Slims"/>
    <d v="2021-07-08T00:00:00"/>
    <n v="1764"/>
    <n v="147"/>
    <n v="1208.3400000000001"/>
    <n v="555.65999999999985"/>
  </r>
  <r>
    <s v="Ches Bonnell"/>
    <x v="5"/>
    <s v="99% Dark &amp; Pure"/>
    <d v="2021-07-08T00:00:00"/>
    <n v="1715"/>
    <n v="96"/>
    <n v="742.08"/>
    <n v="972.92"/>
  </r>
  <r>
    <s v="Wilone O'Kielt"/>
    <x v="1"/>
    <s v="Choco Coated Almonds"/>
    <d v="2021-07-08T00:00:00"/>
    <n v="2982"/>
    <n v="136"/>
    <n v="451.52"/>
    <n v="2530.48"/>
  </r>
  <r>
    <s v="Gigi Bohling"/>
    <x v="5"/>
    <s v="70% Dark Bites"/>
    <d v="2021-07-08T00:00:00"/>
    <n v="973"/>
    <n v="70"/>
    <n v="352.8"/>
    <n v="620.20000000000005"/>
  </r>
  <r>
    <s v="Marney O'Breen"/>
    <x v="3"/>
    <s v="White Choc"/>
    <d v="2021-07-08T00:00:00"/>
    <n v="5320"/>
    <n v="313"/>
    <n v="2012.59"/>
    <n v="3307.41"/>
  </r>
  <r>
    <s v="Ches Bonnell"/>
    <x v="4"/>
    <s v="50% Dark Bites"/>
    <d v="2021-07-08T00:00:00"/>
    <n v="3514"/>
    <n v="176"/>
    <n v="1316.48"/>
    <n v="2197.52"/>
  </r>
  <r>
    <s v="Gigi Bohling"/>
    <x v="4"/>
    <s v="50% Dark Bites"/>
    <d v="2021-07-08T00:00:00"/>
    <n v="728"/>
    <n v="34"/>
    <n v="254.32000000000002"/>
    <n v="473.67999999999995"/>
  </r>
  <r>
    <s v="Madelene Upcott"/>
    <x v="2"/>
    <s v="Milk Bars"/>
    <d v="2021-07-08T00:00:00"/>
    <n v="1029"/>
    <n v="55"/>
    <n v="289.3"/>
    <n v="739.7"/>
  </r>
  <r>
    <s v="Curtice Advani"/>
    <x v="3"/>
    <s v="Organic Choco Syrup"/>
    <d v="2021-07-08T00:00:00"/>
    <n v="4011"/>
    <n v="161"/>
    <n v="1540.77"/>
    <n v="2470.23"/>
  </r>
  <r>
    <s v="Karlen McCaffrey"/>
    <x v="4"/>
    <s v="Fruit &amp; Nut Bars"/>
    <d v="2021-07-09T00:00:00"/>
    <n v="3983"/>
    <n v="266"/>
    <n v="1260.8400000000001"/>
    <n v="2722.16"/>
  </r>
  <r>
    <s v="Oby Sorrel"/>
    <x v="3"/>
    <s v="50% Dark Bites"/>
    <d v="2021-07-09T00:00:00"/>
    <n v="581"/>
    <n v="26"/>
    <n v="194.48000000000002"/>
    <n v="386.52"/>
  </r>
  <r>
    <s v="Brien Boise"/>
    <x v="3"/>
    <s v="Baker's Choco Chips"/>
    <d v="2021-07-09T00:00:00"/>
    <n v="8127"/>
    <n v="1190"/>
    <n v="14767.9"/>
    <n v="-6640.9"/>
  </r>
  <r>
    <s v="Husein Augar"/>
    <x v="3"/>
    <s v="After Nines"/>
    <d v="2021-07-09T00:00:00"/>
    <n v="3514"/>
    <n v="196"/>
    <n v="2005.0800000000002"/>
    <n v="1508.9199999999998"/>
  </r>
  <r>
    <s v="Curtice Advani"/>
    <x v="2"/>
    <s v="99% Dark &amp; Pure"/>
    <d v="2021-07-09T00:00:00"/>
    <n v="4914"/>
    <n v="273"/>
    <n v="2110.29"/>
    <n v="2803.71"/>
  </r>
  <r>
    <s v="Marney O'Breen"/>
    <x v="0"/>
    <s v="Choco Coated Almonds"/>
    <d v="2021-07-09T00:00:00"/>
    <n v="8064"/>
    <n v="323"/>
    <n v="1072.3599999999999"/>
    <n v="6991.64"/>
  </r>
  <r>
    <s v="Curtice Advani"/>
    <x v="3"/>
    <s v="Choco Coated Almonds"/>
    <d v="2021-07-09T00:00:00"/>
    <n v="8022"/>
    <n v="365"/>
    <n v="1211.8"/>
    <n v="6810.2"/>
  </r>
  <r>
    <s v="Gigi Bohling"/>
    <x v="1"/>
    <s v="Spicy Special Slims"/>
    <d v="2021-07-09T00:00:00"/>
    <n v="1981"/>
    <n v="142"/>
    <n v="1167.24"/>
    <n v="813.76"/>
  </r>
  <r>
    <s v="Dotty Strutley"/>
    <x v="2"/>
    <s v="Caramel Stuffed Bars"/>
    <d v="2021-07-09T00:00:00"/>
    <n v="2065"/>
    <n v="83"/>
    <n v="699.68999999999994"/>
    <n v="1365.31"/>
  </r>
  <r>
    <s v="Jan Morforth"/>
    <x v="2"/>
    <s v="Fruit &amp; Nut Bars"/>
    <d v="2021-07-09T00:00:00"/>
    <n v="1813"/>
    <n v="121"/>
    <n v="573.54000000000008"/>
    <n v="1239.46"/>
  </r>
  <r>
    <s v="Kelci Walkden"/>
    <x v="2"/>
    <s v="After Nines"/>
    <d v="2021-07-09T00:00:00"/>
    <n v="3038"/>
    <n v="152"/>
    <n v="1554.96"/>
    <n v="1483.04"/>
  </r>
  <r>
    <s v="Marney O'Breen"/>
    <x v="4"/>
    <s v="After Nines"/>
    <d v="2021-07-09T00:00:00"/>
    <n v="12607"/>
    <n v="700"/>
    <n v="7161"/>
    <n v="5446"/>
  </r>
  <r>
    <s v="Rafaelita Blaksland"/>
    <x v="2"/>
    <s v="Smooth Sliky Salty"/>
    <d v="2021-07-09T00:00:00"/>
    <n v="350"/>
    <n v="50"/>
    <n v="138"/>
    <n v="212"/>
  </r>
  <r>
    <s v="Husein Augar"/>
    <x v="3"/>
    <s v="Mint Chip Choco"/>
    <d v="2021-07-09T00:00:00"/>
    <n v="10472"/>
    <n v="1330"/>
    <n v="7607.5999999999995"/>
    <n v="2864.4000000000005"/>
  </r>
  <r>
    <s v="Barr Faughny"/>
    <x v="1"/>
    <s v="Smooth Sliky Salty"/>
    <d v="2021-07-09T00:00:00"/>
    <n v="7427"/>
    <n v="1050"/>
    <n v="2898"/>
    <n v="4529"/>
  </r>
  <r>
    <s v="Gigi Bohling"/>
    <x v="2"/>
    <s v="85% Dark Bars"/>
    <d v="2021-07-09T00:00:00"/>
    <n v="567"/>
    <n v="30"/>
    <n v="315.3"/>
    <n v="251.7"/>
  </r>
  <r>
    <s v="Dennison Crosswaite"/>
    <x v="2"/>
    <s v="Orange Choco"/>
    <d v="2021-07-09T00:00:00"/>
    <n v="2107"/>
    <n v="301"/>
    <n v="1107.68"/>
    <n v="999.31999999999994"/>
  </r>
  <r>
    <s v="Madelene Upcott"/>
    <x v="3"/>
    <s v="Milk Bars"/>
    <d v="2021-07-09T00:00:00"/>
    <n v="343"/>
    <n v="19"/>
    <n v="99.94"/>
    <n v="243.06"/>
  </r>
  <r>
    <s v="Oby Sorrel"/>
    <x v="1"/>
    <s v="Raspberry Choco"/>
    <d v="2021-07-09T00:00:00"/>
    <n v="2751"/>
    <n v="162"/>
    <n v="623.70000000000005"/>
    <n v="2127.3000000000002"/>
  </r>
  <r>
    <s v="Gigi Bohling"/>
    <x v="2"/>
    <s v="Milk Bars"/>
    <d v="2021-07-12T00:00:00"/>
    <n v="3402"/>
    <n v="213"/>
    <n v="1120.3799999999999"/>
    <n v="2281.62"/>
  </r>
  <r>
    <s v="Gigi Bohling"/>
    <x v="3"/>
    <s v="Spicy Special Slims"/>
    <d v="2021-07-12T00:00:00"/>
    <n v="707"/>
    <n v="51"/>
    <n v="419.22"/>
    <n v="287.77999999999997"/>
  </r>
  <r>
    <s v="Brien Boise"/>
    <x v="4"/>
    <s v="70% Dark Bites"/>
    <d v="2021-07-12T00:00:00"/>
    <n v="3430"/>
    <n v="245"/>
    <n v="1234.8"/>
    <n v="2195.1999999999998"/>
  </r>
  <r>
    <s v="Gigi Bohling"/>
    <x v="4"/>
    <s v="Drinking Coco"/>
    <d v="2021-07-12T00:00:00"/>
    <n v="5341"/>
    <n v="223"/>
    <n v="2216.62"/>
    <n v="3124.38"/>
  </r>
  <r>
    <s v="Curtice Advani"/>
    <x v="2"/>
    <s v="Peanut Butter Cubes"/>
    <d v="2021-07-12T00:00:00"/>
    <n v="2625"/>
    <n v="175"/>
    <n v="463.75"/>
    <n v="2161.25"/>
  </r>
  <r>
    <s v="Oby Sorrel"/>
    <x v="0"/>
    <s v="Choco Coated Almonds"/>
    <d v="2021-07-12T00:00:00"/>
    <n v="5285"/>
    <n v="221"/>
    <n v="733.71999999999991"/>
    <n v="4551.28"/>
  </r>
  <r>
    <s v="Karlen McCaffrey"/>
    <x v="1"/>
    <s v="85% Dark Bars"/>
    <d v="2021-07-12T00:00:00"/>
    <n v="4207"/>
    <n v="192"/>
    <n v="2017.92"/>
    <n v="2189.08"/>
  </r>
  <r>
    <s v="Jan Morforth"/>
    <x v="0"/>
    <s v="Choco Coated Almonds"/>
    <d v="2021-07-12T00:00:00"/>
    <n v="5929"/>
    <n v="248"/>
    <n v="823.36"/>
    <n v="5105.6400000000003"/>
  </r>
  <r>
    <s v="Beverie Moffet"/>
    <x v="2"/>
    <s v="Fruit &amp; Nut Bars"/>
    <d v="2021-07-12T00:00:00"/>
    <n v="3864"/>
    <n v="242"/>
    <n v="1147.0800000000002"/>
    <n v="2716.92"/>
  </r>
  <r>
    <s v="Dennison Crosswaite"/>
    <x v="2"/>
    <s v="50% Dark Bites"/>
    <d v="2021-07-12T00:00:00"/>
    <n v="3150"/>
    <n v="137"/>
    <n v="1024.76"/>
    <n v="2125.2399999999998"/>
  </r>
  <r>
    <s v="Gigi Bohling"/>
    <x v="0"/>
    <s v="Baker's Choco Chips"/>
    <d v="2021-07-12T00:00:00"/>
    <n v="1953"/>
    <n v="279"/>
    <n v="3462.39"/>
    <n v="-1509.3899999999999"/>
  </r>
  <r>
    <s v="Andria Kimpton"/>
    <x v="0"/>
    <s v="Baker's Choco Chips"/>
    <d v="2021-07-12T00:00:00"/>
    <n v="6601"/>
    <n v="661"/>
    <n v="8203.01"/>
    <n v="-1602.0100000000002"/>
  </r>
  <r>
    <s v="Wilone O'Kielt"/>
    <x v="4"/>
    <s v="Caramel Stuffed Bars"/>
    <d v="2021-07-12T00:00:00"/>
    <n v="8995"/>
    <n v="375"/>
    <n v="3161.25"/>
    <n v="5833.75"/>
  </r>
  <r>
    <s v="Marney O'Breen"/>
    <x v="0"/>
    <s v="Drinking Coco"/>
    <d v="2021-07-12T00:00:00"/>
    <n v="2380"/>
    <n v="89"/>
    <n v="884.66"/>
    <n v="1495.3400000000001"/>
  </r>
  <r>
    <s v="Marney O'Breen"/>
    <x v="5"/>
    <s v="Orange Choco"/>
    <d v="2021-07-12T00:00:00"/>
    <n v="5992"/>
    <n v="1190"/>
    <n v="4379.2"/>
    <n v="1612.8000000000002"/>
  </r>
  <r>
    <s v="Marney O'Breen"/>
    <x v="3"/>
    <s v="85% Dark Bars"/>
    <d v="2021-07-12T00:00:00"/>
    <n v="9828"/>
    <n v="468"/>
    <n v="4918.68"/>
    <n v="4909.32"/>
  </r>
  <r>
    <s v="Brien Boise"/>
    <x v="1"/>
    <s v="Spicy Special Slims"/>
    <d v="2021-07-12T00:00:00"/>
    <n v="609"/>
    <n v="51"/>
    <n v="419.22"/>
    <n v="189.77999999999997"/>
  </r>
  <r>
    <s v="Dennison Crosswaite"/>
    <x v="3"/>
    <s v="Smooth Sliky Salty"/>
    <d v="2021-07-12T00:00:00"/>
    <n v="1001"/>
    <n v="112"/>
    <n v="309.12"/>
    <n v="691.88"/>
  </r>
  <r>
    <s v="Brien Boise"/>
    <x v="2"/>
    <s v="Mint Chip Choco"/>
    <d v="2021-07-12T00:00:00"/>
    <n v="5257"/>
    <n v="585"/>
    <n v="3346.2"/>
    <n v="1910.8000000000002"/>
  </r>
  <r>
    <s v="Madelene Upcott"/>
    <x v="2"/>
    <s v="Almond Choco"/>
    <d v="2021-07-12T00:00:00"/>
    <n v="616"/>
    <n v="24"/>
    <n v="123.60000000000001"/>
    <n v="492.4"/>
  </r>
  <r>
    <s v="Dotty Strutley"/>
    <x v="0"/>
    <s v="Milk Bars"/>
    <d v="2021-07-12T00:00:00"/>
    <n v="2051"/>
    <n v="121"/>
    <n v="636.45999999999992"/>
    <n v="1414.54"/>
  </r>
  <r>
    <s v="Ches Bonnell"/>
    <x v="4"/>
    <s v="85% Dark Bars"/>
    <d v="2021-07-12T00:00:00"/>
    <n v="182"/>
    <n v="10"/>
    <n v="105.1"/>
    <n v="76.900000000000006"/>
  </r>
  <r>
    <s v="Rafaelita Blaksland"/>
    <x v="0"/>
    <s v="Raspberry Choco"/>
    <d v="2021-07-12T00:00:00"/>
    <n v="5383"/>
    <n v="270"/>
    <n v="1039.5"/>
    <n v="4343.5"/>
  </r>
  <r>
    <s v="Brien Boise"/>
    <x v="0"/>
    <s v="Manuka Honey Choco"/>
    <d v="2021-07-12T00:00:00"/>
    <n v="987"/>
    <n v="71"/>
    <n v="482.8"/>
    <n v="504.2"/>
  </r>
  <r>
    <s v="Jan Morforth"/>
    <x v="5"/>
    <s v="Caramel Stuffed Bars"/>
    <d v="2021-07-12T00:00:00"/>
    <n v="2016"/>
    <n v="81"/>
    <n v="682.82999999999993"/>
    <n v="1333.17"/>
  </r>
  <r>
    <s v="Curtice Advani"/>
    <x v="1"/>
    <s v="Almond Choco"/>
    <d v="2021-07-12T00:00:00"/>
    <n v="5418"/>
    <n v="201"/>
    <n v="1035.1500000000001"/>
    <n v="4382.8500000000004"/>
  </r>
  <r>
    <s v="Kelci Walkden"/>
    <x v="1"/>
    <s v="Orange Choco"/>
    <d v="2021-07-12T00:00:00"/>
    <n v="4550"/>
    <n v="569"/>
    <n v="2093.92"/>
    <n v="2456.08"/>
  </r>
  <r>
    <s v="Beverie Moffet"/>
    <x v="3"/>
    <s v="Caramel Stuffed Bars"/>
    <d v="2021-07-12T00:00:00"/>
    <n v="1442"/>
    <n v="58"/>
    <n v="488.94"/>
    <n v="953.06"/>
  </r>
  <r>
    <s v="Barr Faughny"/>
    <x v="4"/>
    <s v="Mint Chip Choco"/>
    <d v="2021-07-12T00:00:00"/>
    <n v="2485"/>
    <n v="249"/>
    <n v="1424.28"/>
    <n v="1060.72"/>
  </r>
  <r>
    <s v="Jan Morforth"/>
    <x v="3"/>
    <s v="Orange Choco"/>
    <d v="2021-07-12T00:00:00"/>
    <n v="7574"/>
    <n v="1540"/>
    <n v="5667.2"/>
    <n v="1906.8000000000002"/>
  </r>
  <r>
    <s v="Gunar Cockshoot"/>
    <x v="3"/>
    <s v="Fruit &amp; Nut Bars"/>
    <d v="2021-07-12T00:00:00"/>
    <n v="1729"/>
    <n v="124"/>
    <n v="587.76"/>
    <n v="1141.24"/>
  </r>
  <r>
    <s v="Marney O'Breen"/>
    <x v="1"/>
    <s v="Mint Chip Choco"/>
    <d v="2021-07-12T00:00:00"/>
    <n v="1078"/>
    <n v="135"/>
    <n v="772.19999999999993"/>
    <n v="305.80000000000007"/>
  </r>
  <r>
    <s v="Madelene Upcott"/>
    <x v="5"/>
    <s v="85% Dark Bars"/>
    <d v="2021-07-12T00:00:00"/>
    <n v="70"/>
    <n v="4"/>
    <n v="42.04"/>
    <n v="27.96"/>
  </r>
  <r>
    <s v="Oby Sorrel"/>
    <x v="2"/>
    <s v="White Choc"/>
    <d v="2021-07-12T00:00:00"/>
    <n v="8519"/>
    <n v="426"/>
    <n v="2739.18"/>
    <n v="5779.82"/>
  </r>
  <r>
    <s v="Husein Augar"/>
    <x v="5"/>
    <s v="Baker's Choco Chips"/>
    <d v="2021-07-12T00:00:00"/>
    <n v="2877"/>
    <n v="288"/>
    <n v="3574.08"/>
    <n v="-697.07999999999993"/>
  </r>
  <r>
    <s v="Gigi Bohling"/>
    <x v="2"/>
    <s v="Choco Coated Almonds"/>
    <d v="2021-07-12T00:00:00"/>
    <n v="707"/>
    <n v="30"/>
    <n v="99.6"/>
    <n v="607.4"/>
  </r>
  <r>
    <s v="Kaine Padly"/>
    <x v="4"/>
    <s v="50% Dark Bites"/>
    <d v="2021-07-12T00:00:00"/>
    <n v="259"/>
    <n v="12"/>
    <n v="89.76"/>
    <n v="169.24"/>
  </r>
  <r>
    <s v="Wilone O'Kielt"/>
    <x v="4"/>
    <s v="Eclairs"/>
    <d v="2021-07-12T00:00:00"/>
    <n v="7511"/>
    <n v="840"/>
    <n v="5300.4"/>
    <n v="2210.6000000000004"/>
  </r>
  <r>
    <s v="Brien Boise"/>
    <x v="1"/>
    <s v="85% Dark Bars"/>
    <d v="2021-07-12T00:00:00"/>
    <n v="1253"/>
    <n v="60"/>
    <n v="630.6"/>
    <n v="622.4"/>
  </r>
  <r>
    <s v="Brien Boise"/>
    <x v="0"/>
    <s v="Spicy Special Slims"/>
    <d v="2021-07-12T00:00:00"/>
    <n v="7035"/>
    <n v="503"/>
    <n v="4134.6600000000008"/>
    <n v="2900.3399999999992"/>
  </r>
  <r>
    <s v="Husein Augar"/>
    <x v="0"/>
    <s v="Mint Chip Choco"/>
    <d v="2021-07-12T00:00:00"/>
    <n v="8624"/>
    <n v="980"/>
    <n v="5605.5999999999995"/>
    <n v="3018.4000000000005"/>
  </r>
  <r>
    <s v="Oby Sorrel"/>
    <x v="0"/>
    <s v="Caramel Stuffed Bars"/>
    <d v="2021-07-12T00:00:00"/>
    <n v="4298"/>
    <n v="166"/>
    <n v="1399.3799999999999"/>
    <n v="2898.62"/>
  </r>
  <r>
    <s v="Beverie Moffet"/>
    <x v="0"/>
    <s v="Orange Choco"/>
    <d v="2021-07-12T00:00:00"/>
    <n v="2996"/>
    <n v="500"/>
    <n v="1840"/>
    <n v="1156"/>
  </r>
  <r>
    <s v="Jan Morforth"/>
    <x v="0"/>
    <s v="85% Dark Bars"/>
    <d v="2021-07-12T00:00:00"/>
    <n v="4774"/>
    <n v="228"/>
    <n v="2396.2799999999997"/>
    <n v="2377.7200000000003"/>
  </r>
  <r>
    <s v="Andria Kimpton"/>
    <x v="5"/>
    <s v="Mint Chip Choco"/>
    <d v="2021-07-12T00:00:00"/>
    <n v="4123"/>
    <n v="589"/>
    <n v="3369.08"/>
    <n v="753.92000000000007"/>
  </r>
  <r>
    <s v="Marney O'Breen"/>
    <x v="5"/>
    <s v="Mint Chip Choco"/>
    <d v="2021-07-12T00:00:00"/>
    <n v="4214"/>
    <n v="422"/>
    <n v="2413.8399999999997"/>
    <n v="1800.1600000000003"/>
  </r>
  <r>
    <s v="Barr Faughny"/>
    <x v="4"/>
    <s v="Baker's Choco Chips"/>
    <d v="2021-07-12T00:00:00"/>
    <n v="5670"/>
    <n v="840"/>
    <n v="10424.4"/>
    <n v="-4754.3999999999996"/>
  </r>
  <r>
    <s v="Dennison Crosswaite"/>
    <x v="2"/>
    <s v="Choco Coated Almonds"/>
    <d v="2021-07-12T00:00:00"/>
    <n v="8792"/>
    <n v="367"/>
    <n v="1218.44"/>
    <n v="7573.5599999999995"/>
  </r>
  <r>
    <s v="Kaine Padly"/>
    <x v="5"/>
    <s v="99% Dark &amp; Pure"/>
    <d v="2021-07-12T00:00:00"/>
    <n v="7959"/>
    <n v="443"/>
    <n v="3424.3900000000003"/>
    <n v="4534.6099999999997"/>
  </r>
  <r>
    <s v="Oby Sorrel"/>
    <x v="2"/>
    <s v="50% Dark Bites"/>
    <d v="2021-07-12T00:00:00"/>
    <n v="7056"/>
    <n v="353"/>
    <n v="2640.44"/>
    <n v="4415.5599999999995"/>
  </r>
  <r>
    <s v="Gigi Bohling"/>
    <x v="5"/>
    <s v="Eclairs"/>
    <d v="2021-07-12T00:00:00"/>
    <n v="126"/>
    <n v="13"/>
    <n v="82.03"/>
    <n v="43.97"/>
  </r>
  <r>
    <s v="Rafaelita Blaksland"/>
    <x v="4"/>
    <s v="Peanut Butter Cubes"/>
    <d v="2021-07-12T00:00:00"/>
    <n v="427"/>
    <n v="33"/>
    <n v="87.45"/>
    <n v="339.55"/>
  </r>
  <r>
    <s v="Ches Bonnell"/>
    <x v="2"/>
    <s v="85% Dark Bars"/>
    <d v="2021-07-12T00:00:00"/>
    <n v="7490"/>
    <n v="375"/>
    <n v="3941.25"/>
    <n v="3548.75"/>
  </r>
  <r>
    <s v="Ches Bonnell"/>
    <x v="3"/>
    <s v="Raspberry Choco"/>
    <d v="2021-07-12T00:00:00"/>
    <n v="1799"/>
    <n v="95"/>
    <n v="365.75"/>
    <n v="1433.25"/>
  </r>
  <r>
    <s v="Brien Boise"/>
    <x v="4"/>
    <s v="Drinking Coco"/>
    <d v="2021-07-12T00:00:00"/>
    <n v="2856"/>
    <n v="119"/>
    <n v="1182.8599999999999"/>
    <n v="1673.14"/>
  </r>
  <r>
    <s v="Andria Kimpton"/>
    <x v="0"/>
    <s v="Caramel Stuffed Bars"/>
    <d v="2021-07-12T00:00:00"/>
    <n v="1505"/>
    <n v="61"/>
    <n v="514.23"/>
    <n v="990.77"/>
  </r>
  <r>
    <s v="Gigi Bohling"/>
    <x v="5"/>
    <s v="Drinking Coco"/>
    <d v="2021-07-12T00:00:00"/>
    <n v="9177"/>
    <n v="340"/>
    <n v="3379.6"/>
    <n v="5797.4"/>
  </r>
  <r>
    <s v="Beverie Moffet"/>
    <x v="5"/>
    <s v="99% Dark &amp; Pure"/>
    <d v="2021-07-12T00:00:00"/>
    <n v="4977"/>
    <n v="277"/>
    <n v="2141.21"/>
    <n v="2835.79"/>
  </r>
  <r>
    <s v="Ches Bonnell"/>
    <x v="2"/>
    <s v="White Choc"/>
    <d v="2021-07-13T00:00:00"/>
    <n v="6608"/>
    <n v="331"/>
    <n v="2128.33"/>
    <n v="4479.67"/>
  </r>
  <r>
    <s v="Husein Augar"/>
    <x v="3"/>
    <s v="Choco Coated Almonds"/>
    <d v="2021-07-13T00:00:00"/>
    <n v="3129"/>
    <n v="126"/>
    <n v="418.32"/>
    <n v="2710.68"/>
  </r>
  <r>
    <s v="Karlen McCaffrey"/>
    <x v="1"/>
    <s v="Baker's Choco Chips"/>
    <d v="2021-07-13T00:00:00"/>
    <n v="3248"/>
    <n v="325"/>
    <n v="4033.25"/>
    <n v="-785.25"/>
  </r>
  <r>
    <s v="Ches Bonnell"/>
    <x v="3"/>
    <s v="Organic Choco Syrup"/>
    <d v="2021-07-13T00:00:00"/>
    <n v="7714"/>
    <n v="336"/>
    <n v="3215.52"/>
    <n v="4498.4799999999996"/>
  </r>
  <r>
    <s v="Kaine Padly"/>
    <x v="0"/>
    <s v="Raspberry Choco"/>
    <d v="2021-07-13T00:00:00"/>
    <n v="1673"/>
    <n v="84"/>
    <n v="323.40000000000003"/>
    <n v="1349.6"/>
  </r>
  <r>
    <s v="Gigi Bohling"/>
    <x v="5"/>
    <s v="50% Dark Bites"/>
    <d v="2021-07-13T00:00:00"/>
    <n v="3409"/>
    <n v="149"/>
    <n v="1114.52"/>
    <n v="2294.48"/>
  </r>
  <r>
    <s v="Dotty Strutley"/>
    <x v="3"/>
    <s v="Raspberry Choco"/>
    <d v="2021-07-13T00:00:00"/>
    <n v="4655"/>
    <n v="274"/>
    <n v="1054.9000000000001"/>
    <n v="3600.1"/>
  </r>
  <r>
    <s v="Beverie Moffet"/>
    <x v="3"/>
    <s v="50% Dark Bites"/>
    <d v="2021-07-13T00:00:00"/>
    <n v="2716"/>
    <n v="136"/>
    <n v="1017.2800000000001"/>
    <n v="1698.7199999999998"/>
  </r>
  <r>
    <s v="Brien Boise"/>
    <x v="1"/>
    <s v="Smooth Sliky Salty"/>
    <d v="2021-07-13T00:00:00"/>
    <n v="3717"/>
    <n v="465"/>
    <n v="1283.3999999999999"/>
    <n v="2433.6000000000004"/>
  </r>
  <r>
    <s v="Rafaelita Blaksland"/>
    <x v="4"/>
    <s v="70% Dark Bites"/>
    <d v="2021-07-13T00:00:00"/>
    <n v="2562"/>
    <n v="198"/>
    <n v="997.92"/>
    <n v="1564.08"/>
  </r>
  <r>
    <s v="Oby Sorrel"/>
    <x v="4"/>
    <s v="85% Dark Bars"/>
    <d v="2021-07-13T00:00:00"/>
    <n v="4711"/>
    <n v="248"/>
    <n v="2606.48"/>
    <n v="2104.52"/>
  </r>
  <r>
    <s v="Dotty Strutley"/>
    <x v="3"/>
    <s v="Baker's Choco Chips"/>
    <d v="2021-07-13T00:00:00"/>
    <n v="8316"/>
    <n v="1190"/>
    <n v="14767.9"/>
    <n v="-6451.9"/>
  </r>
  <r>
    <s v="Dotty Strutley"/>
    <x v="3"/>
    <s v="Almond Choco"/>
    <d v="2021-07-13T00:00:00"/>
    <n v="1918"/>
    <n v="72"/>
    <n v="370.8"/>
    <n v="1547.2"/>
  </r>
  <r>
    <s v="Dotty Strutley"/>
    <x v="1"/>
    <s v="Smooth Sliky Salty"/>
    <d v="2021-07-13T00:00:00"/>
    <n v="6069"/>
    <n v="840"/>
    <n v="2318.3999999999996"/>
    <n v="3750.6000000000004"/>
  </r>
  <r>
    <s v="Kelci Walkden"/>
    <x v="0"/>
    <s v="99% Dark &amp; Pure"/>
    <d v="2021-07-13T00:00:00"/>
    <n v="3248"/>
    <n v="217"/>
    <n v="1677.41"/>
    <n v="1570.59"/>
  </r>
  <r>
    <s v="Gunar Cockshoot"/>
    <x v="3"/>
    <s v="Milk Bars"/>
    <d v="2021-07-13T00:00:00"/>
    <n v="1764"/>
    <n v="104"/>
    <n v="547.04"/>
    <n v="1216.96"/>
  </r>
  <r>
    <s v="Andria Kimpton"/>
    <x v="4"/>
    <s v="Almond Choco"/>
    <d v="2021-07-13T00:00:00"/>
    <n v="588"/>
    <n v="24"/>
    <n v="123.60000000000001"/>
    <n v="464.4"/>
  </r>
  <r>
    <s v="Ches Bonnell"/>
    <x v="2"/>
    <s v="Milk Bars"/>
    <d v="2021-07-13T00:00:00"/>
    <n v="3493"/>
    <n v="219"/>
    <n v="1151.94"/>
    <n v="2341.06"/>
  </r>
  <r>
    <s v="Gigi Bohling"/>
    <x v="2"/>
    <s v="50% Dark Bites"/>
    <d v="2021-07-13T00:00:00"/>
    <n v="6706"/>
    <n v="320"/>
    <n v="2393.6000000000004"/>
    <n v="4312.3999999999996"/>
  </r>
  <r>
    <s v="Andria Kimpton"/>
    <x v="2"/>
    <s v="Raspberry Choco"/>
    <d v="2021-07-13T00:00:00"/>
    <n v="3472"/>
    <n v="205"/>
    <n v="789.25"/>
    <n v="2682.75"/>
  </r>
  <r>
    <s v="Barr Faughny"/>
    <x v="2"/>
    <s v="Manuka Honey Choco"/>
    <d v="2021-07-14T00:00:00"/>
    <n v="3367"/>
    <n v="241"/>
    <n v="1638.8"/>
    <n v="1728.2"/>
  </r>
  <r>
    <s v="Kaine Padly"/>
    <x v="3"/>
    <s v="Drinking Coco"/>
    <d v="2021-07-14T00:00:00"/>
    <n v="3640"/>
    <n v="135"/>
    <n v="1341.8999999999999"/>
    <n v="2298.1000000000004"/>
  </r>
  <r>
    <s v="Kaine Padly"/>
    <x v="2"/>
    <s v="Milk Bars"/>
    <d v="2021-07-14T00:00:00"/>
    <n v="476"/>
    <n v="26"/>
    <n v="136.76"/>
    <n v="339.24"/>
  </r>
  <r>
    <s v="Rafaelita Blaksland"/>
    <x v="1"/>
    <s v="85% Dark Bars"/>
    <d v="2021-07-14T00:00:00"/>
    <n v="1001"/>
    <n v="51"/>
    <n v="536.01"/>
    <n v="464.99"/>
  </r>
  <r>
    <s v="Ches Bonnell"/>
    <x v="2"/>
    <s v="Almond Choco"/>
    <d v="2021-07-14T00:00:00"/>
    <n v="2009"/>
    <n v="75"/>
    <n v="386.25"/>
    <n v="1622.75"/>
  </r>
  <r>
    <s v="Dotty Strutley"/>
    <x v="1"/>
    <s v="Spicy Special Slims"/>
    <d v="2021-07-14T00:00:00"/>
    <n v="3143"/>
    <n v="210"/>
    <n v="1726.2"/>
    <n v="1416.8"/>
  </r>
  <r>
    <s v="Karlen McCaffrey"/>
    <x v="5"/>
    <s v="Spicy Special Slims"/>
    <d v="2021-07-14T00:00:00"/>
    <n v="2772"/>
    <n v="185"/>
    <n v="1520.7"/>
    <n v="1251.3"/>
  </r>
  <r>
    <s v="Gigi Bohling"/>
    <x v="2"/>
    <s v="Raspberry Choco"/>
    <d v="2021-07-14T00:00:00"/>
    <n v="1666"/>
    <n v="93"/>
    <n v="358.05"/>
    <n v="1307.95"/>
  </r>
  <r>
    <s v="Kaine Padly"/>
    <x v="1"/>
    <s v="Baker's Choco Chips"/>
    <d v="2021-07-14T00:00:00"/>
    <n v="5607"/>
    <n v="770"/>
    <n v="9555.7000000000007"/>
    <n v="-3948.7000000000007"/>
  </r>
  <r>
    <s v="Andria Kimpton"/>
    <x v="3"/>
    <s v="Baker's Choco Chips"/>
    <d v="2021-07-14T00:00:00"/>
    <n v="2282"/>
    <n v="286"/>
    <n v="3549.26"/>
    <n v="-1267.2600000000002"/>
  </r>
  <r>
    <s v="Jan Morforth"/>
    <x v="5"/>
    <s v="99% Dark &amp; Pure"/>
    <d v="2021-07-14T00:00:00"/>
    <n v="10955"/>
    <n v="700"/>
    <n v="5411"/>
    <n v="5544"/>
  </r>
  <r>
    <s v="Gigi Bohling"/>
    <x v="5"/>
    <s v="99% Dark &amp; Pure"/>
    <d v="2021-07-15T00:00:00"/>
    <n v="259"/>
    <n v="15"/>
    <n v="115.95"/>
    <n v="143.05000000000001"/>
  </r>
  <r>
    <s v="Barr Faughny"/>
    <x v="3"/>
    <s v="Fruit &amp; Nut Bars"/>
    <d v="2021-07-15T00:00:00"/>
    <n v="5229"/>
    <n v="374"/>
    <n v="1772.76"/>
    <n v="3456.24"/>
  </r>
  <r>
    <s v="Dotty Strutley"/>
    <x v="0"/>
    <s v="99% Dark &amp; Pure"/>
    <d v="2021-07-15T00:00:00"/>
    <n v="1211"/>
    <n v="81"/>
    <n v="626.13"/>
    <n v="584.87"/>
  </r>
  <r>
    <s v="Dennison Crosswaite"/>
    <x v="4"/>
    <s v="Almond Choco"/>
    <d v="2021-07-15T00:00:00"/>
    <n v="5313"/>
    <n v="197"/>
    <n v="1014.5500000000001"/>
    <n v="4298.45"/>
  </r>
  <r>
    <s v="Andria Kimpton"/>
    <x v="3"/>
    <s v="Mint Chip Choco"/>
    <d v="2021-07-15T00:00:00"/>
    <n v="10003"/>
    <n v="1400"/>
    <n v="8008"/>
    <n v="1995"/>
  </r>
  <r>
    <s v="Madelene Upcott"/>
    <x v="3"/>
    <s v="Mint Chip Choco"/>
    <d v="2021-07-15T00:00:00"/>
    <n v="140"/>
    <n v="18"/>
    <n v="102.96"/>
    <n v="37.040000000000006"/>
  </r>
  <r>
    <s v="Madelene Upcott"/>
    <x v="2"/>
    <s v="50% Dark Bites"/>
    <d v="2021-07-15T00:00:00"/>
    <n v="9345"/>
    <n v="425"/>
    <n v="3179"/>
    <n v="6166"/>
  </r>
  <r>
    <s v="Barr Faughny"/>
    <x v="1"/>
    <s v="70% Dark Bites"/>
    <d v="2021-07-15T00:00:00"/>
    <n v="4921"/>
    <n v="329"/>
    <n v="1658.16"/>
    <n v="3262.84"/>
  </r>
  <r>
    <s v="Gigi Bohling"/>
    <x v="4"/>
    <s v="99% Dark &amp; Pure"/>
    <d v="2021-07-15T00:00:00"/>
    <n v="3556"/>
    <n v="223"/>
    <n v="1723.7900000000002"/>
    <n v="1832.2099999999998"/>
  </r>
  <r>
    <s v="Husein Augar"/>
    <x v="2"/>
    <s v="Mint Chip Choco"/>
    <d v="2021-07-15T00:00:00"/>
    <n v="8988"/>
    <n v="1120"/>
    <n v="6406.4"/>
    <n v="2581.6000000000004"/>
  </r>
  <r>
    <s v="Madelene Upcott"/>
    <x v="5"/>
    <s v="70% Dark Bites"/>
    <d v="2021-07-16T00:00:00"/>
    <n v="5082"/>
    <n v="363"/>
    <n v="1829.52"/>
    <n v="3252.48"/>
  </r>
  <r>
    <s v="Gunar Cockshoot"/>
    <x v="3"/>
    <s v="Peanut Butter Cubes"/>
    <d v="2021-07-16T00:00:00"/>
    <n v="3808"/>
    <n v="318"/>
    <n v="842.69999999999993"/>
    <n v="2965.3"/>
  </r>
  <r>
    <s v="Brien Boise"/>
    <x v="0"/>
    <s v="Mint Chip Choco"/>
    <d v="2021-07-16T00:00:00"/>
    <n v="203"/>
    <n v="23"/>
    <n v="131.56"/>
    <n v="71.44"/>
  </r>
  <r>
    <s v="Wilone O'Kielt"/>
    <x v="1"/>
    <s v="85% Dark Bars"/>
    <d v="2021-07-16T00:00:00"/>
    <n v="560"/>
    <n v="27"/>
    <n v="283.77"/>
    <n v="276.23"/>
  </r>
  <r>
    <s v="Kaine Padly"/>
    <x v="4"/>
    <s v="Raspberry Choco"/>
    <d v="2021-07-16T00:00:00"/>
    <n v="7973"/>
    <n v="420"/>
    <n v="1617"/>
    <n v="6356"/>
  </r>
  <r>
    <s v="Gigi Bohling"/>
    <x v="5"/>
    <s v="Fruit &amp; Nut Bars"/>
    <d v="2021-07-16T00:00:00"/>
    <n v="91"/>
    <n v="6"/>
    <n v="28.44"/>
    <n v="62.56"/>
  </r>
  <r>
    <s v="Dennison Crosswaite"/>
    <x v="1"/>
    <s v="Spicy Special Slims"/>
    <d v="2021-07-16T00:00:00"/>
    <n v="13342"/>
    <n v="910"/>
    <n v="7480.2000000000007"/>
    <n v="5861.7999999999993"/>
  </r>
  <r>
    <s v="Jan Morforth"/>
    <x v="4"/>
    <s v="After Nines"/>
    <d v="2021-07-16T00:00:00"/>
    <n v="7406"/>
    <n v="436"/>
    <n v="4460.28"/>
    <n v="2945.7200000000003"/>
  </r>
  <r>
    <s v="Marney O'Breen"/>
    <x v="0"/>
    <s v="Spicy Special Slims"/>
    <d v="2021-07-16T00:00:00"/>
    <n v="7679"/>
    <n v="549"/>
    <n v="4512.7800000000007"/>
    <n v="3166.2199999999993"/>
  </r>
  <r>
    <s v="Andria Kimpton"/>
    <x v="3"/>
    <s v="Raspberry Choco"/>
    <d v="2021-07-16T00:00:00"/>
    <n v="7777"/>
    <n v="458"/>
    <n v="1763.3"/>
    <n v="6013.7"/>
  </r>
  <r>
    <s v="Ches Bonnell"/>
    <x v="3"/>
    <s v="After Nines"/>
    <d v="2021-07-16T00:00:00"/>
    <n v="7315"/>
    <n v="407"/>
    <n v="4163.6100000000006"/>
    <n v="3151.3899999999994"/>
  </r>
  <r>
    <s v="Kaine Padly"/>
    <x v="0"/>
    <s v="99% Dark &amp; Pure"/>
    <d v="2021-07-16T00:00:00"/>
    <n v="4795"/>
    <n v="283"/>
    <n v="2187.59"/>
    <n v="2607.41"/>
  </r>
  <r>
    <s v="Oby Sorrel"/>
    <x v="5"/>
    <s v="Raspberry Choco"/>
    <d v="2021-07-16T00:00:00"/>
    <n v="4998"/>
    <n v="294"/>
    <n v="1131.9000000000001"/>
    <n v="3866.1"/>
  </r>
  <r>
    <s v="Dotty Strutley"/>
    <x v="4"/>
    <s v="Choco Coated Almonds"/>
    <d v="2021-07-16T00:00:00"/>
    <n v="1890"/>
    <n v="86"/>
    <n v="285.52"/>
    <n v="1604.48"/>
  </r>
  <r>
    <s v="Husein Augar"/>
    <x v="0"/>
    <s v="Smooth Sliky Salty"/>
    <d v="2021-07-16T00:00:00"/>
    <n v="4319"/>
    <n v="700"/>
    <n v="1931.9999999999998"/>
    <n v="2387"/>
  </r>
  <r>
    <s v="Ches Bonnell"/>
    <x v="2"/>
    <s v="Caramel Stuffed Bars"/>
    <d v="2021-07-16T00:00:00"/>
    <n v="10878"/>
    <n v="436"/>
    <n v="3675.48"/>
    <n v="7202.52"/>
  </r>
  <r>
    <s v="Kelci Walkden"/>
    <x v="3"/>
    <s v="Smooth Sliky Salty"/>
    <d v="2021-07-16T00:00:00"/>
    <n v="4627"/>
    <n v="515"/>
    <n v="1421.3999999999999"/>
    <n v="3205.6000000000004"/>
  </r>
  <r>
    <s v="Kaine Padly"/>
    <x v="5"/>
    <s v="Almond Choco"/>
    <d v="2021-07-16T00:00:00"/>
    <n v="2870"/>
    <n v="115"/>
    <n v="592.25"/>
    <n v="2277.75"/>
  </r>
  <r>
    <s v="Kelci Walkden"/>
    <x v="4"/>
    <s v="Eclairs"/>
    <d v="2021-07-16T00:00:00"/>
    <n v="5859"/>
    <n v="533"/>
    <n v="3363.23"/>
    <n v="2495.77"/>
  </r>
  <r>
    <s v="Wilone O'Kielt"/>
    <x v="1"/>
    <s v="50% Dark Bites"/>
    <d v="2021-07-16T00:00:00"/>
    <n v="4417"/>
    <n v="221"/>
    <n v="1653.0800000000002"/>
    <n v="2763.92"/>
  </r>
  <r>
    <s v="Karlen McCaffrey"/>
    <x v="0"/>
    <s v="Organic Choco Syrup"/>
    <d v="2021-07-19T00:00:00"/>
    <n v="413"/>
    <n v="18"/>
    <n v="172.26"/>
    <n v="240.74"/>
  </r>
  <r>
    <s v="Husein Augar"/>
    <x v="5"/>
    <s v="Eclairs"/>
    <d v="2021-07-19T00:00:00"/>
    <n v="2373"/>
    <n v="264"/>
    <n v="1665.84"/>
    <n v="707.16000000000008"/>
  </r>
  <r>
    <s v="Curtice Advani"/>
    <x v="5"/>
    <s v="Drinking Coco"/>
    <d v="2021-07-19T00:00:00"/>
    <n v="2667"/>
    <n v="112"/>
    <n v="1113.28"/>
    <n v="1553.72"/>
  </r>
  <r>
    <s v="Barr Faughny"/>
    <x v="1"/>
    <s v="Manuka Honey Choco"/>
    <d v="2021-07-19T00:00:00"/>
    <n v="126"/>
    <n v="8"/>
    <n v="54.4"/>
    <n v="71.599999999999994"/>
  </r>
  <r>
    <s v="Brien Boise"/>
    <x v="5"/>
    <s v="Peanut Butter Cubes"/>
    <d v="2021-07-19T00:00:00"/>
    <n v="5362"/>
    <n v="383"/>
    <n v="1014.9499999999999"/>
    <n v="4347.05"/>
  </r>
  <r>
    <s v="Barr Faughny"/>
    <x v="4"/>
    <s v="Fruit &amp; Nut Bars"/>
    <d v="2021-07-19T00:00:00"/>
    <n v="1414"/>
    <n v="95"/>
    <n v="450.3"/>
    <n v="963.7"/>
  </r>
  <r>
    <s v="Oby Sorrel"/>
    <x v="0"/>
    <s v="Baker's Choco Chips"/>
    <d v="2021-07-19T00:00:00"/>
    <n v="8190"/>
    <n v="1190"/>
    <n v="14767.9"/>
    <n v="-6577.9"/>
  </r>
  <r>
    <s v="Kaine Padly"/>
    <x v="5"/>
    <s v="Smooth Sliky Salty"/>
    <d v="2021-07-19T00:00:00"/>
    <n v="2863"/>
    <n v="319"/>
    <n v="880.43999999999994"/>
    <n v="1982.56"/>
  </r>
  <r>
    <s v="Beverie Moffet"/>
    <x v="5"/>
    <s v="Spicy Special Slims"/>
    <d v="2021-07-19T00:00:00"/>
    <n v="4081"/>
    <n v="314"/>
    <n v="2581.0800000000004"/>
    <n v="1499.9199999999996"/>
  </r>
  <r>
    <s v="Dennison Crosswaite"/>
    <x v="1"/>
    <s v="Smooth Sliky Salty"/>
    <d v="2021-07-19T00:00:00"/>
    <n v="448"/>
    <n v="56"/>
    <n v="154.56"/>
    <n v="293.44"/>
  </r>
  <r>
    <s v="Rafaelita Blaksland"/>
    <x v="1"/>
    <s v="Baker's Choco Chips"/>
    <d v="2021-07-19T00:00:00"/>
    <n v="7070"/>
    <n v="700"/>
    <n v="8687"/>
    <n v="-1617"/>
  </r>
  <r>
    <s v="Gigi Bohling"/>
    <x v="3"/>
    <s v="85% Dark Bars"/>
    <d v="2021-07-19T00:00:00"/>
    <n v="2625"/>
    <n v="132"/>
    <n v="1387.32"/>
    <n v="1237.68"/>
  </r>
  <r>
    <s v="Rafaelita Blaksland"/>
    <x v="0"/>
    <s v="85% Dark Bars"/>
    <d v="2021-07-19T00:00:00"/>
    <n v="2142"/>
    <n v="98"/>
    <n v="1029.98"/>
    <n v="1112.02"/>
  </r>
  <r>
    <s v="Beverie Moffet"/>
    <x v="4"/>
    <s v="Manuka Honey Choco"/>
    <d v="2021-07-19T00:00:00"/>
    <n v="7182"/>
    <n v="513"/>
    <n v="3488.4"/>
    <n v="3693.6"/>
  </r>
  <r>
    <s v="Madelene Upcott"/>
    <x v="0"/>
    <s v="Spicy Special Slims"/>
    <d v="2021-07-19T00:00:00"/>
    <n v="3437"/>
    <n v="246"/>
    <n v="2022.1200000000001"/>
    <n v="1414.8799999999999"/>
  </r>
  <r>
    <s v="Ches Bonnell"/>
    <x v="3"/>
    <s v="Orange Choco"/>
    <d v="2021-07-19T00:00:00"/>
    <n v="8344"/>
    <n v="1400"/>
    <n v="5152"/>
    <n v="3192"/>
  </r>
  <r>
    <s v="Kaine Padly"/>
    <x v="0"/>
    <s v="Spicy Special Slims"/>
    <d v="2021-07-19T00:00:00"/>
    <n v="9380"/>
    <n v="670"/>
    <n v="5507.4000000000005"/>
    <n v="3872.5999999999995"/>
  </r>
  <r>
    <s v="Gunar Cockshoot"/>
    <x v="3"/>
    <s v="Almond Choco"/>
    <d v="2021-07-19T00:00:00"/>
    <n v="2296"/>
    <n v="96"/>
    <n v="494.40000000000003"/>
    <n v="1801.6"/>
  </r>
  <r>
    <s v="Curtice Advani"/>
    <x v="3"/>
    <s v="85% Dark Bars"/>
    <d v="2021-07-19T00:00:00"/>
    <n v="3787"/>
    <n v="173"/>
    <n v="1818.23"/>
    <n v="1968.77"/>
  </r>
  <r>
    <s v="Andria Kimpton"/>
    <x v="0"/>
    <s v="Spicy Special Slims"/>
    <d v="2021-07-19T00:00:00"/>
    <n v="7420"/>
    <n v="495"/>
    <n v="4068.9"/>
    <n v="3351.1"/>
  </r>
  <r>
    <s v="Husein Augar"/>
    <x v="1"/>
    <s v="Mint Chip Choco"/>
    <d v="2021-07-19T00:00:00"/>
    <n v="5789"/>
    <n v="644"/>
    <n v="3683.68"/>
    <n v="2105.3200000000002"/>
  </r>
  <r>
    <s v="Oby Sorrel"/>
    <x v="3"/>
    <s v="Choco Coated Almonds"/>
    <d v="2021-07-19T00:00:00"/>
    <n v="4893"/>
    <n v="196"/>
    <n v="650.71999999999991"/>
    <n v="4242.28"/>
  </r>
  <r>
    <s v="Jan Morforth"/>
    <x v="1"/>
    <s v="White Choc"/>
    <d v="2021-07-19T00:00:00"/>
    <n v="3171"/>
    <n v="187"/>
    <n v="1202.4099999999999"/>
    <n v="1968.5900000000001"/>
  </r>
  <r>
    <s v="Dennison Crosswaite"/>
    <x v="1"/>
    <s v="White Choc"/>
    <d v="2021-07-19T00:00:00"/>
    <n v="1428"/>
    <n v="84"/>
    <n v="540.12"/>
    <n v="887.88"/>
  </r>
  <r>
    <s v="Jan Morforth"/>
    <x v="2"/>
    <s v="Caramel Stuffed Bars"/>
    <d v="2021-07-19T00:00:00"/>
    <n v="658"/>
    <n v="27"/>
    <n v="227.60999999999999"/>
    <n v="430.39"/>
  </r>
  <r>
    <s v="Kaine Padly"/>
    <x v="2"/>
    <s v="Raspberry Choco"/>
    <d v="2021-07-19T00:00:00"/>
    <n v="9338"/>
    <n v="550"/>
    <n v="2117.5"/>
    <n v="7220.5"/>
  </r>
  <r>
    <s v="Marney O'Breen"/>
    <x v="4"/>
    <s v="Manuka Honey Choco"/>
    <d v="2021-07-19T00:00:00"/>
    <n v="3682"/>
    <n v="217"/>
    <n v="1475.6"/>
    <n v="2206.4"/>
  </r>
  <r>
    <s v="Dotty Strutley"/>
    <x v="5"/>
    <s v="50% Dark Bites"/>
    <d v="2021-07-19T00:00:00"/>
    <n v="4718"/>
    <n v="225"/>
    <n v="1683"/>
    <n v="3035"/>
  </r>
  <r>
    <s v="Karlen McCaffrey"/>
    <x v="2"/>
    <s v="Spicy Special Slims"/>
    <d v="2021-07-19T00:00:00"/>
    <n v="8701"/>
    <n v="670"/>
    <n v="5507.4000000000005"/>
    <n v="3193.5999999999995"/>
  </r>
  <r>
    <s v="Jan Morforth"/>
    <x v="3"/>
    <s v="50% Dark Bites"/>
    <d v="2021-07-19T00:00:00"/>
    <n v="3367"/>
    <n v="147"/>
    <n v="1099.5600000000002"/>
    <n v="2267.4399999999996"/>
  </r>
  <r>
    <s v="Brien Boise"/>
    <x v="5"/>
    <s v="Fruit &amp; Nut Bars"/>
    <d v="2021-07-19T00:00:00"/>
    <n v="224"/>
    <n v="16"/>
    <n v="75.84"/>
    <n v="148.16"/>
  </r>
  <r>
    <s v="Dennison Crosswaite"/>
    <x v="5"/>
    <s v="Manuka Honey Choco"/>
    <d v="2021-07-19T00:00:00"/>
    <n v="10668"/>
    <n v="770"/>
    <n v="5236"/>
    <n v="5432"/>
  </r>
  <r>
    <s v="Gigi Bohling"/>
    <x v="2"/>
    <s v="70% Dark Bites"/>
    <d v="2021-07-19T00:00:00"/>
    <n v="3878"/>
    <n v="299"/>
    <n v="1506.96"/>
    <n v="2371.04"/>
  </r>
  <r>
    <s v="Curtice Advani"/>
    <x v="3"/>
    <s v="Almond Choco"/>
    <d v="2021-07-19T00:00:00"/>
    <n v="1225"/>
    <n v="48"/>
    <n v="247.20000000000002"/>
    <n v="977.8"/>
  </r>
  <r>
    <s v="Kaine Padly"/>
    <x v="2"/>
    <s v="Orange Choco"/>
    <d v="2021-07-19T00:00:00"/>
    <n v="10010"/>
    <n v="1400"/>
    <n v="5152"/>
    <n v="4858"/>
  </r>
  <r>
    <s v="Karlen McCaffrey"/>
    <x v="0"/>
    <s v="Choco Coated Almonds"/>
    <d v="2021-07-19T00:00:00"/>
    <n v="5796"/>
    <n v="252"/>
    <n v="836.64"/>
    <n v="4959.3599999999997"/>
  </r>
  <r>
    <s v="Kelci Walkden"/>
    <x v="5"/>
    <s v="After Nines"/>
    <d v="2021-07-19T00:00:00"/>
    <n v="3913"/>
    <n v="218"/>
    <n v="2230.14"/>
    <n v="1682.8600000000001"/>
  </r>
  <r>
    <s v="Oby Sorrel"/>
    <x v="0"/>
    <s v="Drinking Coco"/>
    <d v="2021-07-19T00:00:00"/>
    <n v="9842"/>
    <n v="394"/>
    <n v="3916.3599999999997"/>
    <n v="5925.64"/>
  </r>
  <r>
    <s v="Rafaelita Blaksland"/>
    <x v="4"/>
    <s v="Almond Choco"/>
    <d v="2021-07-19T00:00:00"/>
    <n v="7378"/>
    <n v="296"/>
    <n v="1524.4"/>
    <n v="5853.6"/>
  </r>
  <r>
    <s v="Wilone O'Kielt"/>
    <x v="5"/>
    <s v="Mint Chip Choco"/>
    <d v="2021-07-19T00:00:00"/>
    <n v="10213"/>
    <n v="1470"/>
    <n v="8408.4"/>
    <n v="1804.6000000000004"/>
  </r>
  <r>
    <s v="Kaine Padly"/>
    <x v="1"/>
    <s v="Mint Chip Choco"/>
    <d v="2021-07-19T00:00:00"/>
    <n v="6069"/>
    <n v="770"/>
    <n v="4404.3999999999996"/>
    <n v="1664.6000000000004"/>
  </r>
  <r>
    <s v="Gigi Bohling"/>
    <x v="5"/>
    <s v="Organic Choco Syrup"/>
    <d v="2021-07-20T00:00:00"/>
    <n v="1890"/>
    <n v="86"/>
    <n v="823.02"/>
    <n v="1066.98"/>
  </r>
  <r>
    <s v="Gunar Cockshoot"/>
    <x v="3"/>
    <s v="70% Dark Bites"/>
    <d v="2021-07-20T00:00:00"/>
    <n v="2660"/>
    <n v="167"/>
    <n v="841.68"/>
    <n v="1818.3200000000002"/>
  </r>
  <r>
    <s v="Husein Augar"/>
    <x v="4"/>
    <s v="After Nines"/>
    <d v="2021-07-20T00:00:00"/>
    <n v="651"/>
    <n v="33"/>
    <n v="337.59000000000003"/>
    <n v="313.40999999999997"/>
  </r>
  <r>
    <s v="Madelene Upcott"/>
    <x v="0"/>
    <s v="Manuka Honey Choco"/>
    <d v="2021-07-20T00:00:00"/>
    <n v="2800"/>
    <n v="187"/>
    <n v="1271.5999999999999"/>
    <n v="1528.4"/>
  </r>
  <r>
    <s v="Marney O'Breen"/>
    <x v="5"/>
    <s v="Eclairs"/>
    <d v="2021-07-20T00:00:00"/>
    <n v="2037"/>
    <n v="204"/>
    <n v="1287.24"/>
    <n v="749.76"/>
  </r>
  <r>
    <s v="Kaine Padly"/>
    <x v="1"/>
    <s v="85% Dark Bars"/>
    <d v="2021-07-20T00:00:00"/>
    <n v="1001"/>
    <n v="48"/>
    <n v="504.48"/>
    <n v="496.52"/>
  </r>
  <r>
    <s v="Dennison Crosswaite"/>
    <x v="4"/>
    <s v="After Nines"/>
    <d v="2021-07-20T00:00:00"/>
    <n v="140"/>
    <n v="7"/>
    <n v="71.61"/>
    <n v="68.39"/>
  </r>
  <r>
    <s v="Karlen McCaffrey"/>
    <x v="2"/>
    <s v="70% Dark Bites"/>
    <d v="2021-07-20T00:00:00"/>
    <n v="1848"/>
    <n v="124"/>
    <n v="624.96"/>
    <n v="1223.04"/>
  </r>
  <r>
    <s v="Gunar Cockshoot"/>
    <x v="5"/>
    <s v="Organic Choco Syrup"/>
    <d v="2021-07-20T00:00:00"/>
    <n v="2317"/>
    <n v="106"/>
    <n v="1014.4200000000001"/>
    <n v="1302.58"/>
  </r>
  <r>
    <s v="Kelci Walkden"/>
    <x v="1"/>
    <s v="Baker's Choco Chips"/>
    <d v="2021-07-20T00:00:00"/>
    <n v="168"/>
    <n v="17"/>
    <n v="210.97"/>
    <n v="-42.97"/>
  </r>
  <r>
    <s v="Jan Morforth"/>
    <x v="3"/>
    <s v="Raspberry Choco"/>
    <d v="2021-07-20T00:00:00"/>
    <n v="1365"/>
    <n v="76"/>
    <n v="292.60000000000002"/>
    <n v="1072.4000000000001"/>
  </r>
  <r>
    <s v="Andria Kimpton"/>
    <x v="5"/>
    <s v="Spicy Special Slims"/>
    <d v="2021-07-20T00:00:00"/>
    <n v="3815"/>
    <n v="294"/>
    <n v="2416.6800000000003"/>
    <n v="1398.3199999999997"/>
  </r>
  <r>
    <s v="Curtice Advani"/>
    <x v="4"/>
    <s v="99% Dark &amp; Pure"/>
    <d v="2021-07-20T00:00:00"/>
    <n v="2604"/>
    <n v="145"/>
    <n v="1120.8500000000001"/>
    <n v="1483.1499999999999"/>
  </r>
  <r>
    <s v="Brien Boise"/>
    <x v="3"/>
    <s v="Caramel Stuffed Bars"/>
    <d v="2021-07-20T00:00:00"/>
    <n v="1253"/>
    <n v="49"/>
    <n v="413.07"/>
    <n v="839.93000000000006"/>
  </r>
  <r>
    <s v="Gigi Bohling"/>
    <x v="3"/>
    <s v="Caramel Stuffed Bars"/>
    <d v="2021-07-20T00:00:00"/>
    <n v="3941"/>
    <n v="165"/>
    <n v="1390.95"/>
    <n v="2550.0500000000002"/>
  </r>
  <r>
    <s v="Jan Morforth"/>
    <x v="2"/>
    <s v="85% Dark Bars"/>
    <d v="2021-07-20T00:00:00"/>
    <n v="7714"/>
    <n v="368"/>
    <n v="3867.68"/>
    <n v="3846.32"/>
  </r>
  <r>
    <s v="Brien Boise"/>
    <x v="5"/>
    <s v="50% Dark Bites"/>
    <d v="2021-07-20T00:00:00"/>
    <n v="9912"/>
    <n v="472"/>
    <n v="3530.5600000000004"/>
    <n v="6381.44"/>
  </r>
  <r>
    <s v="Dotty Strutley"/>
    <x v="4"/>
    <s v="Milk Bars"/>
    <d v="2021-07-20T00:00:00"/>
    <n v="14"/>
    <n v="1"/>
    <n v="5.26"/>
    <n v="8.74"/>
  </r>
  <r>
    <s v="Dotty Strutley"/>
    <x v="5"/>
    <s v="Almond Choco"/>
    <d v="2021-07-20T00:00:00"/>
    <n v="3136"/>
    <n v="117"/>
    <n v="602.55000000000007"/>
    <n v="2533.4499999999998"/>
  </r>
  <r>
    <s v="Oby Sorrel"/>
    <x v="5"/>
    <s v="Milk Bars"/>
    <d v="2021-07-20T00:00:00"/>
    <n v="4235"/>
    <n v="250"/>
    <n v="1315"/>
    <n v="2920"/>
  </r>
  <r>
    <s v="Dennison Crosswaite"/>
    <x v="2"/>
    <s v="85% Dark Bars"/>
    <d v="2021-07-20T00:00:00"/>
    <n v="1827"/>
    <n v="97"/>
    <n v="1019.47"/>
    <n v="807.53"/>
  </r>
  <r>
    <s v="Karlen McCaffrey"/>
    <x v="3"/>
    <s v="Eclairs"/>
    <d v="2021-07-20T00:00:00"/>
    <n v="4515"/>
    <n v="411"/>
    <n v="2593.41"/>
    <n v="1921.5900000000001"/>
  </r>
  <r>
    <s v="Barr Faughny"/>
    <x v="5"/>
    <s v="Milk Bars"/>
    <d v="2021-07-20T00:00:00"/>
    <n v="6223"/>
    <n v="346"/>
    <n v="1819.96"/>
    <n v="4403.04"/>
  </r>
  <r>
    <s v="Dotty Strutley"/>
    <x v="5"/>
    <s v="After Nines"/>
    <d v="2021-07-20T00:00:00"/>
    <n v="7196"/>
    <n v="400"/>
    <n v="4092"/>
    <n v="3104"/>
  </r>
  <r>
    <s v="Gunar Cockshoot"/>
    <x v="5"/>
    <s v="Spicy Special Slims"/>
    <d v="2021-07-20T00:00:00"/>
    <n v="1015"/>
    <n v="85"/>
    <n v="698.7"/>
    <n v="316.29999999999995"/>
  </r>
  <r>
    <s v="Kelci Walkden"/>
    <x v="0"/>
    <s v="Baker's Choco Chips"/>
    <d v="2021-07-20T00:00:00"/>
    <n v="280"/>
    <n v="32"/>
    <n v="397.12"/>
    <n v="-117.12"/>
  </r>
  <r>
    <s v="Curtice Advani"/>
    <x v="2"/>
    <s v="Organic Choco Syrup"/>
    <d v="2021-07-20T00:00:00"/>
    <n v="2639"/>
    <n v="106"/>
    <n v="1014.4200000000001"/>
    <n v="1624.58"/>
  </r>
  <r>
    <s v="Ches Bonnell"/>
    <x v="0"/>
    <s v="Choco Coated Almonds"/>
    <d v="2021-07-20T00:00:00"/>
    <n v="2933"/>
    <n v="128"/>
    <n v="424.96"/>
    <n v="2508.04"/>
  </r>
  <r>
    <s v="Dennison Crosswaite"/>
    <x v="5"/>
    <s v="Baker's Choco Chips"/>
    <d v="2021-07-20T00:00:00"/>
    <n v="4410"/>
    <n v="630"/>
    <n v="7818.3"/>
    <n v="-3408.3"/>
  </r>
  <r>
    <s v="Wilone O'Kielt"/>
    <x v="4"/>
    <s v="White Choc"/>
    <d v="2021-07-20T00:00:00"/>
    <n v="1484"/>
    <n v="88"/>
    <n v="565.83999999999992"/>
    <n v="918.16000000000008"/>
  </r>
  <r>
    <s v="Oby Sorrel"/>
    <x v="0"/>
    <s v="Mint Chip Choco"/>
    <d v="2021-07-20T00:00:00"/>
    <n v="3143"/>
    <n v="393"/>
    <n v="2247.96"/>
    <n v="895.04"/>
  </r>
  <r>
    <s v="Oby Sorrel"/>
    <x v="1"/>
    <s v="Almond Choco"/>
    <d v="2021-07-20T00:00:00"/>
    <n v="6062"/>
    <n v="225"/>
    <n v="1158.75"/>
    <n v="4903.25"/>
  </r>
  <r>
    <s v="Beverie Moffet"/>
    <x v="3"/>
    <s v="Milk Bars"/>
    <d v="2021-07-20T00:00:00"/>
    <n v="567"/>
    <n v="34"/>
    <n v="178.84"/>
    <n v="388.15999999999997"/>
  </r>
  <r>
    <s v="Brien Boise"/>
    <x v="2"/>
    <s v="Fruit &amp; Nut Bars"/>
    <d v="2021-07-20T00:00:00"/>
    <n v="1911"/>
    <n v="147"/>
    <n v="696.78000000000009"/>
    <n v="1214.2199999999998"/>
  </r>
  <r>
    <s v="Kelci Walkden"/>
    <x v="2"/>
    <s v="Caramel Stuffed Bars"/>
    <d v="2021-07-20T00:00:00"/>
    <n v="5663"/>
    <n v="210"/>
    <n v="1770.3"/>
    <n v="3892.7"/>
  </r>
  <r>
    <s v="Kelci Walkden"/>
    <x v="4"/>
    <s v="Baker's Choco Chips"/>
    <d v="2021-07-20T00:00:00"/>
    <n v="112"/>
    <n v="13"/>
    <n v="161.33000000000001"/>
    <n v="-49.330000000000013"/>
  </r>
  <r>
    <s v="Ches Bonnell"/>
    <x v="2"/>
    <s v="After Nines"/>
    <d v="2021-07-20T00:00:00"/>
    <n v="1162"/>
    <n v="59"/>
    <n v="603.57000000000005"/>
    <n v="558.42999999999995"/>
  </r>
  <r>
    <s v="Marney O'Breen"/>
    <x v="3"/>
    <s v="Almond Choco"/>
    <d v="2021-07-20T00:00:00"/>
    <n v="11375"/>
    <n v="438"/>
    <n v="2255.7000000000003"/>
    <n v="9119.2999999999993"/>
  </r>
  <r>
    <s v="Rafaelita Blaksland"/>
    <x v="3"/>
    <s v="Baker's Choco Chips"/>
    <d v="2021-07-20T00:00:00"/>
    <n v="2464"/>
    <n v="352"/>
    <n v="4368.32"/>
    <n v="-1904.3199999999997"/>
  </r>
  <r>
    <s v="Andria Kimpton"/>
    <x v="2"/>
    <s v="Spicy Special Slims"/>
    <d v="2021-07-20T00:00:00"/>
    <n v="1946"/>
    <n v="139"/>
    <n v="1142.5800000000002"/>
    <n v="803.41999999999985"/>
  </r>
  <r>
    <s v="Curtice Advani"/>
    <x v="4"/>
    <s v="85% Dark Bars"/>
    <d v="2021-07-20T00:00:00"/>
    <n v="7301"/>
    <n v="332"/>
    <n v="3489.3199999999997"/>
    <n v="3811.6800000000003"/>
  </r>
  <r>
    <s v="Marney O'Breen"/>
    <x v="3"/>
    <s v="Smooth Sliky Salty"/>
    <d v="2021-07-20T00:00:00"/>
    <n v="1029"/>
    <n v="147"/>
    <n v="405.71999999999997"/>
    <n v="623.28"/>
  </r>
  <r>
    <s v="Jan Morforth"/>
    <x v="3"/>
    <s v="Drinking Coco"/>
    <d v="2021-07-20T00:00:00"/>
    <n v="11753"/>
    <n v="471"/>
    <n v="4681.74"/>
    <n v="7071.26"/>
  </r>
  <r>
    <s v="Gunar Cockshoot"/>
    <x v="1"/>
    <s v="After Nines"/>
    <d v="2021-07-20T00:00:00"/>
    <n v="4641"/>
    <n v="258"/>
    <n v="2639.34"/>
    <n v="2001.6599999999999"/>
  </r>
  <r>
    <s v="Marney O'Breen"/>
    <x v="1"/>
    <s v="85% Dark Bars"/>
    <d v="2021-07-20T00:00:00"/>
    <n v="1372"/>
    <n v="69"/>
    <n v="725.18999999999994"/>
    <n v="646.81000000000006"/>
  </r>
  <r>
    <s v="Oby Sorrel"/>
    <x v="4"/>
    <s v="Smooth Sliky Salty"/>
    <d v="2021-07-20T00:00:00"/>
    <n v="2044"/>
    <n v="341"/>
    <n v="941.16"/>
    <n v="1102.8400000000001"/>
  </r>
  <r>
    <s v="Marney O'Breen"/>
    <x v="4"/>
    <s v="White Choc"/>
    <d v="2021-07-20T00:00:00"/>
    <n v="6188"/>
    <n v="344"/>
    <n v="2211.92"/>
    <n v="3976.08"/>
  </r>
  <r>
    <s v="Kaine Padly"/>
    <x v="1"/>
    <s v="Peanut Butter Cubes"/>
    <d v="2021-07-20T00:00:00"/>
    <n v="3969"/>
    <n v="284"/>
    <n v="752.6"/>
    <n v="3216.4"/>
  </r>
  <r>
    <s v="Ches Bonnell"/>
    <x v="1"/>
    <s v="Caramel Stuffed Bars"/>
    <d v="2021-07-20T00:00:00"/>
    <n v="1078"/>
    <n v="45"/>
    <n v="379.34999999999997"/>
    <n v="698.65000000000009"/>
  </r>
  <r>
    <s v="Karlen McCaffrey"/>
    <x v="5"/>
    <s v="Manuka Honey Choco"/>
    <d v="2021-07-20T00:00:00"/>
    <n v="2471"/>
    <n v="165"/>
    <n v="1122"/>
    <n v="1349"/>
  </r>
  <r>
    <s v="Barr Faughny"/>
    <x v="4"/>
    <s v="99% Dark &amp; Pure"/>
    <d v="2021-07-21T00:00:00"/>
    <n v="3185"/>
    <n v="188"/>
    <n v="1453.24"/>
    <n v="1731.76"/>
  </r>
  <r>
    <s v="Husein Augar"/>
    <x v="0"/>
    <s v="White Choc"/>
    <d v="2021-07-21T00:00:00"/>
    <n v="4347"/>
    <n v="242"/>
    <n v="1556.06"/>
    <n v="2790.94"/>
  </r>
  <r>
    <s v="Andria Kimpton"/>
    <x v="4"/>
    <s v="Orange Choco"/>
    <d v="2021-07-21T00:00:00"/>
    <n v="4270"/>
    <n v="534"/>
    <n v="1965.1200000000001"/>
    <n v="2304.88"/>
  </r>
  <r>
    <s v="Dennison Crosswaite"/>
    <x v="3"/>
    <s v="Organic Choco Syrup"/>
    <d v="2021-07-21T00:00:00"/>
    <n v="2520"/>
    <n v="101"/>
    <n v="966.57"/>
    <n v="1553.4299999999998"/>
  </r>
  <r>
    <s v="Beverie Moffet"/>
    <x v="2"/>
    <s v="Peanut Butter Cubes"/>
    <d v="2021-07-21T00:00:00"/>
    <n v="924"/>
    <n v="72"/>
    <n v="190.79999999999998"/>
    <n v="733.2"/>
  </r>
  <r>
    <s v="Husein Augar"/>
    <x v="4"/>
    <s v="Manuka Honey Choco"/>
    <d v="2021-07-21T00:00:00"/>
    <n v="4368"/>
    <n v="257"/>
    <n v="1747.6"/>
    <n v="2620.4"/>
  </r>
  <r>
    <s v="Brien Boise"/>
    <x v="4"/>
    <s v="Orange Choco"/>
    <d v="2021-07-21T00:00:00"/>
    <n v="2450"/>
    <n v="350"/>
    <n v="1288"/>
    <n v="1162"/>
  </r>
  <r>
    <s v="Brien Boise"/>
    <x v="4"/>
    <s v="Spicy Special Slims"/>
    <d v="2021-07-21T00:00:00"/>
    <n v="2044"/>
    <n v="171"/>
    <n v="1405.6200000000001"/>
    <n v="638.37999999999988"/>
  </r>
  <r>
    <s v="Karlen McCaffrey"/>
    <x v="0"/>
    <s v="Mint Chip Choco"/>
    <d v="2021-07-21T00:00:00"/>
    <n v="3318"/>
    <n v="474"/>
    <n v="2711.2799999999997"/>
    <n v="606.72000000000025"/>
  </r>
  <r>
    <s v="Oby Sorrel"/>
    <x v="1"/>
    <s v="Milk Bars"/>
    <d v="2021-07-21T00:00:00"/>
    <n v="4970"/>
    <n v="293"/>
    <n v="1541.1799999999998"/>
    <n v="3428.82"/>
  </r>
  <r>
    <s v="Kelci Walkden"/>
    <x v="2"/>
    <s v="White Choc"/>
    <d v="2021-07-21T00:00:00"/>
    <n v="8939"/>
    <n v="471"/>
    <n v="3028.5299999999997"/>
    <n v="5910.47"/>
  </r>
  <r>
    <s v="Dennison Crosswaite"/>
    <x v="3"/>
    <s v="Eclairs"/>
    <d v="2021-07-21T00:00:00"/>
    <n v="6699"/>
    <n v="770"/>
    <n v="4858.7"/>
    <n v="1840.3000000000002"/>
  </r>
  <r>
    <s v="Dennison Crosswaite"/>
    <x v="4"/>
    <s v="White Choc"/>
    <d v="2021-07-21T00:00:00"/>
    <n v="2247"/>
    <n v="133"/>
    <n v="855.18999999999994"/>
    <n v="1391.81"/>
  </r>
  <r>
    <s v="Dotty Strutley"/>
    <x v="0"/>
    <s v="85% Dark Bars"/>
    <d v="2021-07-21T00:00:00"/>
    <n v="3717"/>
    <n v="169"/>
    <n v="1776.19"/>
    <n v="1940.81"/>
  </r>
  <r>
    <s v="Ches Bonnell"/>
    <x v="4"/>
    <s v="Caramel Stuffed Bars"/>
    <d v="2021-07-21T00:00:00"/>
    <n v="5523"/>
    <n v="231"/>
    <n v="1947.33"/>
    <n v="3575.67"/>
  </r>
  <r>
    <s v="Beverie Moffet"/>
    <x v="0"/>
    <s v="Smooth Sliky Salty"/>
    <d v="2021-07-21T00:00:00"/>
    <n v="4060"/>
    <n v="508"/>
    <n v="1402.08"/>
    <n v="2657.92"/>
  </r>
  <r>
    <s v="Kelci Walkden"/>
    <x v="4"/>
    <s v="Choco Coated Almonds"/>
    <d v="2021-07-21T00:00:00"/>
    <n v="10381"/>
    <n v="433"/>
    <n v="1437.56"/>
    <n v="8943.44"/>
  </r>
  <r>
    <s v="Marney O'Breen"/>
    <x v="3"/>
    <s v="Drinking Coco"/>
    <d v="2021-07-21T00:00:00"/>
    <n v="3416"/>
    <n v="143"/>
    <n v="1421.4199999999998"/>
    <n v="1994.5800000000002"/>
  </r>
  <r>
    <s v="Marney O'Breen"/>
    <x v="1"/>
    <s v="Peanut Butter Cubes"/>
    <d v="2021-07-21T00:00:00"/>
    <n v="4417"/>
    <n v="340"/>
    <n v="901"/>
    <n v="3516"/>
  </r>
  <r>
    <s v="Madelene Upcott"/>
    <x v="1"/>
    <s v="85% Dark Bars"/>
    <d v="2021-07-21T00:00:00"/>
    <n v="4221"/>
    <n v="212"/>
    <n v="2228.12"/>
    <n v="1992.88"/>
  </r>
  <r>
    <s v="Dennison Crosswaite"/>
    <x v="4"/>
    <s v="Peanut Butter Cubes"/>
    <d v="2021-07-21T00:00:00"/>
    <n v="721"/>
    <n v="49"/>
    <n v="129.85"/>
    <n v="591.15"/>
  </r>
  <r>
    <s v="Gunar Cockshoot"/>
    <x v="0"/>
    <s v="Spicy Special Slims"/>
    <d v="2021-07-21T00:00:00"/>
    <n v="2296"/>
    <n v="154"/>
    <n v="1265.8800000000001"/>
    <n v="1030.1199999999999"/>
  </r>
  <r>
    <s v="Gunar Cockshoot"/>
    <x v="2"/>
    <s v="Eclairs"/>
    <d v="2021-07-21T00:00:00"/>
    <n v="5404"/>
    <n v="601"/>
    <n v="3792.31"/>
    <n v="1611.69"/>
  </r>
  <r>
    <s v="Kelci Walkden"/>
    <x v="5"/>
    <s v="Eclairs"/>
    <d v="2021-07-21T00:00:00"/>
    <n v="553"/>
    <n v="56"/>
    <n v="353.35999999999996"/>
    <n v="199.64000000000004"/>
  </r>
  <r>
    <s v="Oby Sorrel"/>
    <x v="5"/>
    <s v="Fruit &amp; Nut Bars"/>
    <d v="2021-07-21T00:00:00"/>
    <n v="3724"/>
    <n v="266"/>
    <n v="1260.8400000000001"/>
    <n v="2463.16"/>
  </r>
  <r>
    <s v="Gunar Cockshoot"/>
    <x v="2"/>
    <s v="After Nines"/>
    <d v="2021-07-21T00:00:00"/>
    <n v="1358"/>
    <n v="76"/>
    <n v="777.48"/>
    <n v="580.52"/>
  </r>
  <r>
    <s v="Gigi Bohling"/>
    <x v="3"/>
    <s v="After Nines"/>
    <d v="2021-07-21T00:00:00"/>
    <n v="133"/>
    <n v="8"/>
    <n v="81.84"/>
    <n v="51.16"/>
  </r>
  <r>
    <s v="Barr Faughny"/>
    <x v="5"/>
    <s v="Fruit &amp; Nut Bars"/>
    <d v="2021-07-21T00:00:00"/>
    <n v="6076"/>
    <n v="468"/>
    <n v="2218.3200000000002"/>
    <n v="3857.68"/>
  </r>
  <r>
    <s v="Dennison Crosswaite"/>
    <x v="2"/>
    <s v="Almond Choco"/>
    <d v="2021-07-21T00:00:00"/>
    <n v="2744"/>
    <n v="102"/>
    <n v="525.30000000000007"/>
    <n v="2218.6999999999998"/>
  </r>
  <r>
    <s v="Andria Kimpton"/>
    <x v="4"/>
    <s v="Manuka Honey Choco"/>
    <d v="2021-07-21T00:00:00"/>
    <n v="2282"/>
    <n v="153"/>
    <n v="1040.3999999999999"/>
    <n v="1241.6000000000001"/>
  </r>
  <r>
    <s v="Wilone O'Kielt"/>
    <x v="0"/>
    <s v="50% Dark Bites"/>
    <d v="2021-07-21T00:00:00"/>
    <n v="658"/>
    <n v="29"/>
    <n v="216.92000000000002"/>
    <n v="441.08"/>
  </r>
  <r>
    <s v="Marney O'Breen"/>
    <x v="0"/>
    <s v="Caramel Stuffed Bars"/>
    <d v="2021-07-21T00:00:00"/>
    <n v="3213"/>
    <n v="129"/>
    <n v="1087.47"/>
    <n v="2125.5299999999997"/>
  </r>
  <r>
    <s v="Karlen McCaffrey"/>
    <x v="3"/>
    <s v="After Nines"/>
    <d v="2021-07-21T00:00:00"/>
    <n v="12621"/>
    <n v="665"/>
    <n v="6802.9500000000007"/>
    <n v="5818.0499999999993"/>
  </r>
  <r>
    <s v="Barr Faughny"/>
    <x v="4"/>
    <s v="Peanut Butter Cubes"/>
    <d v="2021-07-21T00:00:00"/>
    <n v="6139"/>
    <n v="512"/>
    <n v="1356.8"/>
    <n v="4782.2"/>
  </r>
  <r>
    <s v="Oby Sorrel"/>
    <x v="0"/>
    <s v="70% Dark Bites"/>
    <d v="2021-07-21T00:00:00"/>
    <n v="1736"/>
    <n v="134"/>
    <n v="675.36"/>
    <n v="1060.6399999999999"/>
  </r>
  <r>
    <s v="Curtice Advani"/>
    <x v="1"/>
    <s v="Organic Choco Syrup"/>
    <d v="2021-07-21T00:00:00"/>
    <n v="1575"/>
    <n v="69"/>
    <n v="660.33"/>
    <n v="914.67"/>
  </r>
  <r>
    <s v="Rafaelita Blaksland"/>
    <x v="4"/>
    <s v="50% Dark Bites"/>
    <d v="2021-07-21T00:00:00"/>
    <n v="12516"/>
    <n v="596"/>
    <n v="4458.08"/>
    <n v="8057.92"/>
  </r>
  <r>
    <s v="Husein Augar"/>
    <x v="5"/>
    <s v="Choco Coated Almonds"/>
    <d v="2021-07-21T00:00:00"/>
    <n v="5068"/>
    <n v="221"/>
    <n v="733.71999999999991"/>
    <n v="4334.28"/>
  </r>
  <r>
    <s v="Ches Bonnell"/>
    <x v="4"/>
    <s v="After Nines"/>
    <d v="2021-07-21T00:00:00"/>
    <n v="553"/>
    <n v="30"/>
    <n v="306.90000000000003"/>
    <n v="246.09999999999997"/>
  </r>
  <r>
    <s v="Marney O'Breen"/>
    <x v="4"/>
    <s v="Milk Bars"/>
    <d v="2021-07-21T00:00:00"/>
    <n v="4221"/>
    <n v="249"/>
    <n v="1309.74"/>
    <n v="2911.26"/>
  </r>
  <r>
    <s v="Marney O'Breen"/>
    <x v="4"/>
    <s v="Peanut Butter Cubes"/>
    <d v="2021-07-21T00:00:00"/>
    <n v="7091"/>
    <n v="591"/>
    <n v="1566.1499999999999"/>
    <n v="5524.85"/>
  </r>
  <r>
    <s v="Kaine Padly"/>
    <x v="3"/>
    <s v="99% Dark &amp; Pure"/>
    <d v="2021-07-21T00:00:00"/>
    <n v="3535"/>
    <n v="221"/>
    <n v="1708.3300000000002"/>
    <n v="1826.6699999999998"/>
  </r>
  <r>
    <s v="Kaine Padly"/>
    <x v="1"/>
    <s v="Orange Choco"/>
    <d v="2021-07-21T00:00:00"/>
    <n v="6202"/>
    <n v="1050"/>
    <n v="3864"/>
    <n v="2338"/>
  </r>
  <r>
    <s v="Rafaelita Blaksland"/>
    <x v="1"/>
    <s v="50% Dark Bites"/>
    <d v="2021-07-21T00:00:00"/>
    <n v="1085"/>
    <n v="55"/>
    <n v="411.40000000000003"/>
    <n v="673.59999999999991"/>
  </r>
  <r>
    <s v="Gigi Bohling"/>
    <x v="0"/>
    <s v="50% Dark Bites"/>
    <d v="2021-07-21T00:00:00"/>
    <n v="280"/>
    <n v="13"/>
    <n v="97.240000000000009"/>
    <n v="182.76"/>
  </r>
  <r>
    <s v="Kelci Walkden"/>
    <x v="5"/>
    <s v="Organic Choco Syrup"/>
    <d v="2021-07-21T00:00:00"/>
    <n v="4193"/>
    <n v="183"/>
    <n v="1751.31"/>
    <n v="2441.69"/>
  </r>
  <r>
    <s v="Wilone O'Kielt"/>
    <x v="2"/>
    <s v="Peanut Butter Cubes"/>
    <d v="2021-07-22T00:00:00"/>
    <n v="9884"/>
    <n v="659"/>
    <n v="1746.35"/>
    <n v="8137.65"/>
  </r>
  <r>
    <s v="Kelci Walkden"/>
    <x v="5"/>
    <s v="Spicy Special Slims"/>
    <d v="2021-07-22T00:00:00"/>
    <n v="1603"/>
    <n v="107"/>
    <n v="879.54000000000008"/>
    <n v="723.45999999999992"/>
  </r>
  <r>
    <s v="Madelene Upcott"/>
    <x v="4"/>
    <s v="70% Dark Bites"/>
    <d v="2021-07-22T00:00:00"/>
    <n v="2324"/>
    <n v="155"/>
    <n v="781.2"/>
    <n v="1542.8"/>
  </r>
  <r>
    <s v="Gunar Cockshoot"/>
    <x v="5"/>
    <s v="85% Dark Bars"/>
    <d v="2021-07-22T00:00:00"/>
    <n v="3367"/>
    <n v="154"/>
    <n v="1618.54"/>
    <n v="1748.46"/>
  </r>
  <r>
    <s v="Gunar Cockshoot"/>
    <x v="0"/>
    <s v="Mint Chip Choco"/>
    <d v="2021-07-22T00:00:00"/>
    <n v="4837"/>
    <n v="484"/>
    <n v="2768.48"/>
    <n v="2068.52"/>
  </r>
  <r>
    <s v="Rafaelita Blaksland"/>
    <x v="2"/>
    <s v="Baker's Choco Chips"/>
    <d v="2021-07-22T00:00:00"/>
    <n v="2149"/>
    <n v="215"/>
    <n v="2668.15"/>
    <n v="-519.15000000000009"/>
  </r>
  <r>
    <s v="Marney O'Breen"/>
    <x v="2"/>
    <s v="Almond Choco"/>
    <d v="2021-07-22T00:00:00"/>
    <n v="784"/>
    <n v="31"/>
    <n v="159.65"/>
    <n v="624.35"/>
  </r>
  <r>
    <s v="Karlen McCaffrey"/>
    <x v="5"/>
    <s v="99% Dark &amp; Pure"/>
    <d v="2021-07-22T00:00:00"/>
    <n v="3521"/>
    <n v="196"/>
    <n v="1515.0800000000002"/>
    <n v="2005.9199999999998"/>
  </r>
  <r>
    <s v="Ches Bonnell"/>
    <x v="3"/>
    <s v="Eclairs"/>
    <d v="2021-07-22T00:00:00"/>
    <n v="9758"/>
    <n v="910"/>
    <n v="5742.0999999999995"/>
    <n v="4015.9000000000005"/>
  </r>
  <r>
    <s v="Jan Morforth"/>
    <x v="0"/>
    <s v="Spicy Special Slims"/>
    <d v="2021-07-22T00:00:00"/>
    <n v="2954"/>
    <n v="228"/>
    <n v="1874.16"/>
    <n v="1079.8399999999999"/>
  </r>
  <r>
    <s v="Husein Augar"/>
    <x v="4"/>
    <s v="50% Dark Bites"/>
    <d v="2021-07-22T00:00:00"/>
    <n v="1855"/>
    <n v="89"/>
    <n v="665.72"/>
    <n v="1189.28"/>
  </r>
  <r>
    <s v="Ches Bonnell"/>
    <x v="5"/>
    <s v="White Choc"/>
    <d v="2021-07-22T00:00:00"/>
    <n v="4340"/>
    <n v="256"/>
    <n v="1646.08"/>
    <n v="2693.92"/>
  </r>
  <r>
    <s v="Wilone O'Kielt"/>
    <x v="3"/>
    <s v="White Choc"/>
    <d v="2021-07-22T00:00:00"/>
    <n v="392"/>
    <n v="20"/>
    <n v="128.6"/>
    <n v="263.39999999999998"/>
  </r>
  <r>
    <s v="Oby Sorrel"/>
    <x v="5"/>
    <s v="Caramel Stuffed Bars"/>
    <d v="2021-07-22T00:00:00"/>
    <n v="7630"/>
    <n v="306"/>
    <n v="2579.58"/>
    <n v="5050.42"/>
  </r>
  <r>
    <s v="Rafaelita Blaksland"/>
    <x v="3"/>
    <s v="White Choc"/>
    <d v="2021-07-22T00:00:00"/>
    <n v="7973"/>
    <n v="443"/>
    <n v="2848.49"/>
    <n v="5124.51"/>
  </r>
  <r>
    <s v="Beverie Moffet"/>
    <x v="4"/>
    <s v="Fruit &amp; Nut Bars"/>
    <d v="2021-07-22T00:00:00"/>
    <n v="1967"/>
    <n v="152"/>
    <n v="720.48"/>
    <n v="1246.52"/>
  </r>
  <r>
    <s v="Beverie Moffet"/>
    <x v="4"/>
    <s v="85% Dark Bars"/>
    <d v="2021-07-22T00:00:00"/>
    <n v="2989"/>
    <n v="158"/>
    <n v="1660.58"/>
    <n v="1328.42"/>
  </r>
  <r>
    <s v="Karlen McCaffrey"/>
    <x v="5"/>
    <s v="Fruit &amp; Nut Bars"/>
    <d v="2021-07-22T00:00:00"/>
    <n v="182"/>
    <n v="14"/>
    <n v="66.36"/>
    <n v="115.64"/>
  </r>
  <r>
    <s v="Jan Morforth"/>
    <x v="5"/>
    <s v="Baker's Choco Chips"/>
    <d v="2021-07-22T00:00:00"/>
    <n v="5922"/>
    <n v="658"/>
    <n v="8165.78"/>
    <n v="-2243.7799999999997"/>
  </r>
  <r>
    <s v="Karlen McCaffrey"/>
    <x v="5"/>
    <s v="Choco Coated Almonds"/>
    <d v="2021-07-22T00:00:00"/>
    <n v="1680"/>
    <n v="68"/>
    <n v="225.76"/>
    <n v="1454.24"/>
  </r>
  <r>
    <s v="Ches Bonnell"/>
    <x v="5"/>
    <s v="Orange Choco"/>
    <d v="2021-07-22T00:00:00"/>
    <n v="3997"/>
    <n v="500"/>
    <n v="1840"/>
    <n v="2157"/>
  </r>
  <r>
    <s v="Karlen McCaffrey"/>
    <x v="4"/>
    <s v="Manuka Honey Choco"/>
    <d v="2021-07-22T00:00:00"/>
    <n v="1372"/>
    <n v="86"/>
    <n v="584.79999999999995"/>
    <n v="787.2"/>
  </r>
  <r>
    <s v="Gunar Cockshoot"/>
    <x v="1"/>
    <s v="Mint Chip Choco"/>
    <d v="2021-07-22T00:00:00"/>
    <n v="4536"/>
    <n v="648"/>
    <n v="3706.56"/>
    <n v="829.44"/>
  </r>
  <r>
    <s v="Kelci Walkden"/>
    <x v="1"/>
    <s v="Raspberry Choco"/>
    <d v="2021-07-22T00:00:00"/>
    <n v="2898"/>
    <n v="145"/>
    <n v="558.25"/>
    <n v="2339.75"/>
  </r>
  <r>
    <s v="Kelci Walkden"/>
    <x v="2"/>
    <s v="Milk Bars"/>
    <d v="2021-07-22T00:00:00"/>
    <n v="4067"/>
    <n v="240"/>
    <n v="1262.3999999999999"/>
    <n v="2804.6000000000004"/>
  </r>
  <r>
    <s v="Rafaelita Blaksland"/>
    <x v="1"/>
    <s v="Milk Bars"/>
    <d v="2021-07-23T00:00:00"/>
    <n v="2891"/>
    <n v="181"/>
    <n v="952.06"/>
    <n v="1938.94"/>
  </r>
  <r>
    <s v="Jan Morforth"/>
    <x v="5"/>
    <s v="Smooth Sliky Salty"/>
    <d v="2021-07-23T00:00:00"/>
    <n v="8001"/>
    <n v="910"/>
    <n v="2511.6"/>
    <n v="5489.4"/>
  </r>
  <r>
    <s v="Curtice Advani"/>
    <x v="4"/>
    <s v="Smooth Sliky Salty"/>
    <d v="2021-07-23T00:00:00"/>
    <n v="6286"/>
    <n v="699"/>
    <n v="1929.2399999999998"/>
    <n v="4356.76"/>
  </r>
  <r>
    <s v="Andria Kimpton"/>
    <x v="1"/>
    <s v="Eclairs"/>
    <d v="2021-07-23T00:00:00"/>
    <n v="2583"/>
    <n v="235"/>
    <n v="1482.85"/>
    <n v="1100.1500000000001"/>
  </r>
  <r>
    <s v="Barr Faughny"/>
    <x v="4"/>
    <s v="Eclairs"/>
    <d v="2021-07-23T00:00:00"/>
    <n v="1512"/>
    <n v="168"/>
    <n v="1060.08"/>
    <n v="451.92000000000007"/>
  </r>
  <r>
    <s v="Ches Bonnell"/>
    <x v="0"/>
    <s v="Milk Bars"/>
    <d v="2021-07-23T00:00:00"/>
    <n v="693"/>
    <n v="41"/>
    <n v="215.66"/>
    <n v="477.34000000000003"/>
  </r>
  <r>
    <s v="Ches Bonnell"/>
    <x v="3"/>
    <s v="Mint Chip Choco"/>
    <d v="2021-07-23T00:00:00"/>
    <n v="119"/>
    <n v="14"/>
    <n v="80.08"/>
    <n v="38.92"/>
  </r>
  <r>
    <s v="Brien Boise"/>
    <x v="3"/>
    <s v="Mint Chip Choco"/>
    <d v="2021-07-23T00:00:00"/>
    <n v="6139"/>
    <n v="614"/>
    <n v="3512.08"/>
    <n v="2626.92"/>
  </r>
  <r>
    <s v="Husein Augar"/>
    <x v="5"/>
    <s v="70% Dark Bites"/>
    <d v="2021-07-23T00:00:00"/>
    <n v="9345"/>
    <n v="585"/>
    <n v="2948.4"/>
    <n v="6396.6"/>
  </r>
  <r>
    <s v="Husein Augar"/>
    <x v="5"/>
    <s v="85% Dark Bars"/>
    <d v="2021-07-23T00:00:00"/>
    <n v="938"/>
    <n v="45"/>
    <n v="472.95"/>
    <n v="465.05"/>
  </r>
  <r>
    <s v="Kelci Walkden"/>
    <x v="1"/>
    <s v="Organic Choco Syrup"/>
    <d v="2021-07-23T00:00:00"/>
    <n v="4732"/>
    <n v="198"/>
    <n v="1894.8600000000001"/>
    <n v="2837.14"/>
  </r>
  <r>
    <s v="Barr Faughny"/>
    <x v="3"/>
    <s v="50% Dark Bites"/>
    <d v="2021-07-23T00:00:00"/>
    <n v="49"/>
    <n v="3"/>
    <n v="22.44"/>
    <n v="26.56"/>
  </r>
  <r>
    <s v="Dotty Strutley"/>
    <x v="0"/>
    <s v="Manuka Honey Choco"/>
    <d v="2021-07-23T00:00:00"/>
    <n v="2275"/>
    <n v="163"/>
    <n v="1108.3999999999999"/>
    <n v="1166.6000000000001"/>
  </r>
  <r>
    <s v="Andria Kimpton"/>
    <x v="0"/>
    <s v="Mint Chip Choco"/>
    <d v="2021-07-23T00:00:00"/>
    <n v="5229"/>
    <n v="523"/>
    <n v="2991.56"/>
    <n v="2237.44"/>
  </r>
  <r>
    <s v="Oby Sorrel"/>
    <x v="3"/>
    <s v="White Choc"/>
    <d v="2021-07-23T00:00:00"/>
    <n v="7518"/>
    <n v="418"/>
    <n v="2687.74"/>
    <n v="4830.26"/>
  </r>
  <r>
    <s v="Jan Morforth"/>
    <x v="2"/>
    <s v="Baker's Choco Chips"/>
    <d v="2021-07-23T00:00:00"/>
    <n v="924"/>
    <n v="103"/>
    <n v="1278.23"/>
    <n v="-354.23"/>
  </r>
  <r>
    <s v="Kelci Walkden"/>
    <x v="4"/>
    <s v="Spicy Special Slims"/>
    <d v="2021-07-23T00:00:00"/>
    <n v="3332"/>
    <n v="257"/>
    <n v="2112.54"/>
    <n v="1219.46"/>
  </r>
  <r>
    <s v="Husein Augar"/>
    <x v="3"/>
    <s v="Organic Choco Syrup"/>
    <d v="2021-07-23T00:00:00"/>
    <n v="2464"/>
    <n v="99"/>
    <n v="947.43000000000006"/>
    <n v="1516.57"/>
  </r>
  <r>
    <s v="Beverie Moffet"/>
    <x v="1"/>
    <s v="Choco Coated Almonds"/>
    <d v="2021-07-23T00:00:00"/>
    <n v="17381"/>
    <n v="700"/>
    <n v="2324"/>
    <n v="15057"/>
  </r>
  <r>
    <s v="Dennison Crosswaite"/>
    <x v="4"/>
    <s v="Baker's Choco Chips"/>
    <d v="2021-07-23T00:00:00"/>
    <n v="2723"/>
    <n v="389"/>
    <n v="4827.49"/>
    <n v="-2104.4899999999998"/>
  </r>
  <r>
    <s v="Barr Faughny"/>
    <x v="5"/>
    <s v="Almond Choco"/>
    <d v="2021-07-23T00:00:00"/>
    <n v="3626"/>
    <n v="146"/>
    <n v="751.90000000000009"/>
    <n v="2874.1"/>
  </r>
  <r>
    <s v="Jan Morforth"/>
    <x v="1"/>
    <s v="Drinking Coco"/>
    <d v="2021-07-23T00:00:00"/>
    <n v="1176"/>
    <n v="48"/>
    <n v="477.12"/>
    <n v="698.88"/>
  </r>
  <r>
    <s v="Husein Augar"/>
    <x v="3"/>
    <s v="Orange Choco"/>
    <d v="2021-07-23T00:00:00"/>
    <n v="3087"/>
    <n v="515"/>
    <n v="1895.2"/>
    <n v="1191.8"/>
  </r>
  <r>
    <s v="Karlen McCaffrey"/>
    <x v="1"/>
    <s v="Raspberry Choco"/>
    <d v="2021-07-23T00:00:00"/>
    <n v="1253"/>
    <n v="63"/>
    <n v="242.55"/>
    <n v="1010.45"/>
  </r>
  <r>
    <s v="Husein Augar"/>
    <x v="4"/>
    <s v="Smooth Sliky Salty"/>
    <d v="2021-07-23T00:00:00"/>
    <n v="210"/>
    <n v="27"/>
    <n v="74.52"/>
    <n v="135.48000000000002"/>
  </r>
  <r>
    <s v="Rafaelita Blaksland"/>
    <x v="3"/>
    <s v="Spicy Special Slims"/>
    <d v="2021-07-23T00:00:00"/>
    <n v="679"/>
    <n v="49"/>
    <n v="402.78000000000003"/>
    <n v="276.21999999999997"/>
  </r>
  <r>
    <s v="Brien Boise"/>
    <x v="4"/>
    <s v="85% Dark Bars"/>
    <d v="2021-07-23T00:00:00"/>
    <n v="1421"/>
    <n v="68"/>
    <n v="714.68"/>
    <n v="706.32"/>
  </r>
  <r>
    <s v="Madelene Upcott"/>
    <x v="4"/>
    <s v="Smooth Sliky Salty"/>
    <d v="2021-07-23T00:00:00"/>
    <n v="3311"/>
    <n v="414"/>
    <n v="1142.6399999999999"/>
    <n v="2168.36"/>
  </r>
  <r>
    <s v="Curtice Advani"/>
    <x v="4"/>
    <s v="Fruit &amp; Nut Bars"/>
    <d v="2021-07-23T00:00:00"/>
    <n v="1862"/>
    <n v="133"/>
    <n v="630.42000000000007"/>
    <n v="1231.58"/>
  </r>
  <r>
    <s v="Madelene Upcott"/>
    <x v="1"/>
    <s v="Manuka Honey Choco"/>
    <d v="2021-07-23T00:00:00"/>
    <n v="3199"/>
    <n v="189"/>
    <n v="1285.2"/>
    <n v="1913.8"/>
  </r>
  <r>
    <s v="Gunar Cockshoot"/>
    <x v="3"/>
    <s v="Choco Coated Almonds"/>
    <d v="2021-07-23T00:00:00"/>
    <n v="2247"/>
    <n v="103"/>
    <n v="341.96"/>
    <n v="1905.04"/>
  </r>
  <r>
    <s v="Oby Sorrel"/>
    <x v="4"/>
    <s v="White Choc"/>
    <d v="2021-07-23T00:00:00"/>
    <n v="2359"/>
    <n v="139"/>
    <n v="893.77"/>
    <n v="1465.23"/>
  </r>
  <r>
    <s v="Dotty Strutley"/>
    <x v="4"/>
    <s v="Eclairs"/>
    <d v="2021-07-23T00:00:00"/>
    <n v="5026"/>
    <n v="559"/>
    <n v="3527.29"/>
    <n v="1498.71"/>
  </r>
  <r>
    <s v="Brien Boise"/>
    <x v="3"/>
    <s v="Smooth Sliky Salty"/>
    <d v="2021-07-23T00:00:00"/>
    <n v="6986"/>
    <n v="980"/>
    <n v="2704.7999999999997"/>
    <n v="4281.2000000000007"/>
  </r>
  <r>
    <s v="Dotty Strutley"/>
    <x v="1"/>
    <s v="50% Dark Bites"/>
    <d v="2021-07-23T00:00:00"/>
    <n v="3808"/>
    <n v="166"/>
    <n v="1241.68"/>
    <n v="2566.3199999999997"/>
  </r>
  <r>
    <s v="Gunar Cockshoot"/>
    <x v="0"/>
    <s v="Choco Coated Almonds"/>
    <d v="2021-07-23T00:00:00"/>
    <n v="3703"/>
    <n v="155"/>
    <n v="514.6"/>
    <n v="3188.4"/>
  </r>
  <r>
    <s v="Jan Morforth"/>
    <x v="5"/>
    <s v="Orange Choco"/>
    <d v="2021-07-23T00:00:00"/>
    <n v="4102"/>
    <n v="840"/>
    <n v="3091.2000000000003"/>
    <n v="1010.7999999999997"/>
  </r>
  <r>
    <s v="Beverie Moffet"/>
    <x v="3"/>
    <s v="Smooth Sliky Salty"/>
    <d v="2021-07-23T00:00:00"/>
    <n v="3010"/>
    <n v="377"/>
    <n v="1040.52"/>
    <n v="1969.48"/>
  </r>
  <r>
    <s v="Madelene Upcott"/>
    <x v="4"/>
    <s v="Peanut Butter Cubes"/>
    <d v="2021-07-23T00:00:00"/>
    <n v="4970"/>
    <n v="332"/>
    <n v="879.8"/>
    <n v="4090.2"/>
  </r>
  <r>
    <s v="Marney O'Breen"/>
    <x v="0"/>
    <s v="Smooth Sliky Salty"/>
    <d v="2021-07-23T00:00:00"/>
    <n v="4389"/>
    <n v="488"/>
    <n v="1346.8799999999999"/>
    <n v="3042.12"/>
  </r>
  <r>
    <s v="Beverie Moffet"/>
    <x v="1"/>
    <s v="Spicy Special Slims"/>
    <d v="2021-07-26T00:00:00"/>
    <n v="9751"/>
    <n v="840"/>
    <n v="6904.8"/>
    <n v="2846.2"/>
  </r>
  <r>
    <s v="Brien Boise"/>
    <x v="1"/>
    <s v="Choco Coated Almonds"/>
    <d v="2021-07-26T00:00:00"/>
    <n v="1477"/>
    <n v="68"/>
    <n v="225.76"/>
    <n v="1251.24"/>
  </r>
  <r>
    <s v="Kelci Walkden"/>
    <x v="5"/>
    <s v="70% Dark Bites"/>
    <d v="2021-07-26T00:00:00"/>
    <n v="3423"/>
    <n v="264"/>
    <n v="1330.56"/>
    <n v="2092.44"/>
  </r>
  <r>
    <s v="Marney O'Breen"/>
    <x v="4"/>
    <s v="Baker's Choco Chips"/>
    <d v="2021-07-26T00:00:00"/>
    <n v="6629"/>
    <n v="840"/>
    <n v="10424.4"/>
    <n v="-3795.3999999999996"/>
  </r>
  <r>
    <s v="Karlen McCaffrey"/>
    <x v="3"/>
    <s v="Almond Choco"/>
    <d v="2021-07-26T00:00:00"/>
    <n v="5964"/>
    <n v="249"/>
    <n v="1282.3500000000001"/>
    <n v="4681.6499999999996"/>
  </r>
  <r>
    <s v="Barr Faughny"/>
    <x v="0"/>
    <s v="White Choc"/>
    <d v="2021-07-26T00:00:00"/>
    <n v="5026"/>
    <n v="265"/>
    <n v="1703.9499999999998"/>
    <n v="3322.05"/>
  </r>
  <r>
    <s v="Brien Boise"/>
    <x v="2"/>
    <s v="Raspberry Choco"/>
    <d v="2021-07-26T00:00:00"/>
    <n v="5467"/>
    <n v="274"/>
    <n v="1054.9000000000001"/>
    <n v="4412.1000000000004"/>
  </r>
  <r>
    <s v="Kelci Walkden"/>
    <x v="4"/>
    <s v="Orange Choco"/>
    <d v="2021-07-26T00:00:00"/>
    <n v="2842"/>
    <n v="406"/>
    <n v="1494.0800000000002"/>
    <n v="1347.9199999999998"/>
  </r>
  <r>
    <s v="Madelene Upcott"/>
    <x v="1"/>
    <s v="White Choc"/>
    <d v="2021-07-26T00:00:00"/>
    <n v="2100"/>
    <n v="111"/>
    <n v="713.73"/>
    <n v="1386.27"/>
  </r>
  <r>
    <s v="Gunar Cockshoot"/>
    <x v="2"/>
    <s v="Baker's Choco Chips"/>
    <d v="2021-07-26T00:00:00"/>
    <n v="5257"/>
    <n v="585"/>
    <n v="7259.85"/>
    <n v="-2002.8500000000004"/>
  </r>
  <r>
    <s v="Kaine Padly"/>
    <x v="0"/>
    <s v="Baker's Choco Chips"/>
    <d v="2021-07-26T00:00:00"/>
    <n v="5208"/>
    <n v="521"/>
    <n v="6465.61"/>
    <n v="-1257.6099999999997"/>
  </r>
  <r>
    <s v="Husein Augar"/>
    <x v="0"/>
    <s v="Manuka Honey Choco"/>
    <d v="2021-07-27T00:00:00"/>
    <n v="2142"/>
    <n v="134"/>
    <n v="911.19999999999993"/>
    <n v="1230.8000000000002"/>
  </r>
  <r>
    <s v="Dennison Crosswaite"/>
    <x v="2"/>
    <s v="After Nines"/>
    <d v="2021-07-27T00:00:00"/>
    <n v="7553"/>
    <n v="420"/>
    <n v="4296.6000000000004"/>
    <n v="3256.3999999999996"/>
  </r>
  <r>
    <s v="Marney O'Breen"/>
    <x v="3"/>
    <s v="Fruit &amp; Nut Bars"/>
    <d v="2021-07-27T00:00:00"/>
    <n v="7126"/>
    <n v="476"/>
    <n v="2256.2400000000002"/>
    <n v="4869.76"/>
  </r>
  <r>
    <s v="Husein Augar"/>
    <x v="4"/>
    <s v="85% Dark Bars"/>
    <d v="2021-07-27T00:00:00"/>
    <n v="3199"/>
    <n v="153"/>
    <n v="1608.03"/>
    <n v="1590.97"/>
  </r>
  <r>
    <s v="Barr Faughny"/>
    <x v="5"/>
    <s v="Raspberry Choco"/>
    <d v="2021-07-27T00:00:00"/>
    <n v="5502"/>
    <n v="276"/>
    <n v="1062.6000000000001"/>
    <n v="4439.3999999999996"/>
  </r>
  <r>
    <s v="Marney O'Breen"/>
    <x v="1"/>
    <s v="Smooth Sliky Salty"/>
    <d v="2021-07-27T00:00:00"/>
    <n v="2569"/>
    <n v="286"/>
    <n v="789.3599999999999"/>
    <n v="1779.64"/>
  </r>
  <r>
    <s v="Marney O'Breen"/>
    <x v="4"/>
    <s v="Choco Coated Almonds"/>
    <d v="2021-07-27T00:00:00"/>
    <n v="1834"/>
    <n v="77"/>
    <n v="255.64"/>
    <n v="1578.3600000000001"/>
  </r>
  <r>
    <s v="Barr Faughny"/>
    <x v="1"/>
    <s v="After Nines"/>
    <d v="2021-07-27T00:00:00"/>
    <n v="406"/>
    <n v="23"/>
    <n v="235.29000000000002"/>
    <n v="170.70999999999998"/>
  </r>
  <r>
    <s v="Marney O'Breen"/>
    <x v="5"/>
    <s v="Milk Bars"/>
    <d v="2021-07-27T00:00:00"/>
    <n v="511"/>
    <n v="27"/>
    <n v="142.01999999999998"/>
    <n v="368.98"/>
  </r>
  <r>
    <s v="Husein Augar"/>
    <x v="1"/>
    <s v="Eclairs"/>
    <d v="2021-07-27T00:00:00"/>
    <n v="3206"/>
    <n v="268"/>
    <n v="1691.08"/>
    <n v="1514.92"/>
  </r>
  <r>
    <s v="Husein Augar"/>
    <x v="4"/>
    <s v="Raspberry Choco"/>
    <d v="2021-07-27T00:00:00"/>
    <n v="1316"/>
    <n v="74"/>
    <n v="284.90000000000003"/>
    <n v="1031.0999999999999"/>
  </r>
  <r>
    <s v="Husein Augar"/>
    <x v="1"/>
    <s v="50% Dark Bites"/>
    <d v="2021-07-27T00:00:00"/>
    <n v="2492"/>
    <n v="119"/>
    <n v="890.12"/>
    <n v="1601.88"/>
  </r>
  <r>
    <s v="Kelci Walkden"/>
    <x v="0"/>
    <s v="85% Dark Bars"/>
    <d v="2021-07-27T00:00:00"/>
    <n v="1953"/>
    <n v="89"/>
    <n v="935.39"/>
    <n v="1017.61"/>
  </r>
  <r>
    <s v="Andria Kimpton"/>
    <x v="5"/>
    <s v="Raspberry Choco"/>
    <d v="2021-07-27T00:00:00"/>
    <n v="3983"/>
    <n v="210"/>
    <n v="808.5"/>
    <n v="3174.5"/>
  </r>
  <r>
    <s v="Dennison Crosswaite"/>
    <x v="0"/>
    <s v="85% Dark Bars"/>
    <d v="2021-07-27T00:00:00"/>
    <n v="336"/>
    <n v="16"/>
    <n v="168.16"/>
    <n v="167.84"/>
  </r>
  <r>
    <s v="Gunar Cockshoot"/>
    <x v="3"/>
    <s v="Orange Choco"/>
    <d v="2021-07-27T00:00:00"/>
    <n v="6839"/>
    <n v="1400"/>
    <n v="5152"/>
    <n v="1687"/>
  </r>
  <r>
    <s v="Oby Sorrel"/>
    <x v="5"/>
    <s v="Eclairs"/>
    <d v="2021-07-27T00:00:00"/>
    <n v="3444"/>
    <n v="287"/>
    <n v="1810.9699999999998"/>
    <n v="1633.0300000000002"/>
  </r>
  <r>
    <s v="Gunar Cockshoot"/>
    <x v="0"/>
    <s v="Peanut Butter Cubes"/>
    <d v="2021-07-27T00:00:00"/>
    <n v="4277"/>
    <n v="306"/>
    <n v="810.9"/>
    <n v="3466.1"/>
  </r>
  <r>
    <s v="Brien Boise"/>
    <x v="4"/>
    <s v="Almond Choco"/>
    <d v="2021-07-27T00:00:00"/>
    <n v="4305"/>
    <n v="173"/>
    <n v="890.95"/>
    <n v="3414.05"/>
  </r>
  <r>
    <s v="Dennison Crosswaite"/>
    <x v="0"/>
    <s v="Almond Choco"/>
    <d v="2021-07-27T00:00:00"/>
    <n v="5663"/>
    <n v="227"/>
    <n v="1169.0500000000002"/>
    <n v="4493.95"/>
  </r>
  <r>
    <s v="Karlen McCaffrey"/>
    <x v="0"/>
    <s v="Peanut Butter Cubes"/>
    <d v="2021-07-27T00:00:00"/>
    <n v="7854"/>
    <n v="655"/>
    <n v="1735.75"/>
    <n v="6118.25"/>
  </r>
  <r>
    <s v="Madelene Upcott"/>
    <x v="2"/>
    <s v="Drinking Coco"/>
    <d v="2021-07-27T00:00:00"/>
    <n v="8197"/>
    <n v="342"/>
    <n v="3399.48"/>
    <n v="4797.5200000000004"/>
  </r>
  <r>
    <s v="Madelene Upcott"/>
    <x v="4"/>
    <s v="White Choc"/>
    <d v="2021-07-27T00:00:00"/>
    <n v="1316"/>
    <n v="78"/>
    <n v="501.53999999999996"/>
    <n v="814.46"/>
  </r>
  <r>
    <s v="Wilone O'Kielt"/>
    <x v="5"/>
    <s v="Manuka Honey Choco"/>
    <d v="2021-07-27T00:00:00"/>
    <n v="4830"/>
    <n v="322"/>
    <n v="2189.6"/>
    <n v="2640.4"/>
  </r>
  <r>
    <s v="Andria Kimpton"/>
    <x v="1"/>
    <s v="Smooth Sliky Salty"/>
    <d v="2021-07-27T00:00:00"/>
    <n v="1848"/>
    <n v="231"/>
    <n v="637.55999999999995"/>
    <n v="1210.44"/>
  </r>
  <r>
    <s v="Karlen McCaffrey"/>
    <x v="2"/>
    <s v="99% Dark &amp; Pure"/>
    <d v="2021-07-27T00:00:00"/>
    <n v="728"/>
    <n v="43"/>
    <n v="332.39000000000004"/>
    <n v="395.60999999999996"/>
  </r>
  <r>
    <s v="Marney O'Breen"/>
    <x v="5"/>
    <s v="99% Dark &amp; Pure"/>
    <d v="2021-07-28T00:00:00"/>
    <n v="2793"/>
    <n v="165"/>
    <n v="1275.45"/>
    <n v="1517.55"/>
  </r>
  <r>
    <s v="Gigi Bohling"/>
    <x v="3"/>
    <s v="Mint Chip Choco"/>
    <d v="2021-07-28T00:00:00"/>
    <n v="3591"/>
    <n v="360"/>
    <n v="2059.1999999999998"/>
    <n v="1531.8000000000002"/>
  </r>
  <r>
    <s v="Kelci Walkden"/>
    <x v="1"/>
    <s v="Almond Choco"/>
    <d v="2021-07-28T00:00:00"/>
    <n v="10269"/>
    <n v="411"/>
    <n v="2116.65"/>
    <n v="8152.35"/>
  </r>
  <r>
    <s v="Kaine Padly"/>
    <x v="4"/>
    <s v="Drinking Coco"/>
    <d v="2021-07-28T00:00:00"/>
    <n v="3878"/>
    <n v="144"/>
    <n v="1431.36"/>
    <n v="2446.6400000000003"/>
  </r>
  <r>
    <s v="Jan Morforth"/>
    <x v="4"/>
    <s v="Baker's Choco Chips"/>
    <d v="2021-07-28T00:00:00"/>
    <n v="826"/>
    <n v="118"/>
    <n v="1464.38"/>
    <n v="-638.38000000000011"/>
  </r>
  <r>
    <s v="Kaine Padly"/>
    <x v="2"/>
    <s v="Drinking Coco"/>
    <d v="2021-07-28T00:00:00"/>
    <n v="3850"/>
    <n v="154"/>
    <n v="1530.76"/>
    <n v="2319.2399999999998"/>
  </r>
  <r>
    <s v="Gunar Cockshoot"/>
    <x v="2"/>
    <s v="99% Dark &amp; Pure"/>
    <d v="2021-07-28T00:00:00"/>
    <n v="735"/>
    <n v="49"/>
    <n v="378.77000000000004"/>
    <n v="356.22999999999996"/>
  </r>
  <r>
    <s v="Dennison Crosswaite"/>
    <x v="1"/>
    <s v="Peanut Butter Cubes"/>
    <d v="2021-07-28T00:00:00"/>
    <n v="2786"/>
    <n v="233"/>
    <n v="617.44999999999993"/>
    <n v="2168.5500000000002"/>
  </r>
  <r>
    <s v="Andria Kimpton"/>
    <x v="1"/>
    <s v="Spicy Special Slims"/>
    <d v="2021-07-28T00:00:00"/>
    <n v="3108"/>
    <n v="222"/>
    <n v="1824.8400000000001"/>
    <n v="1283.1599999999999"/>
  </r>
  <r>
    <s v="Dotty Strutley"/>
    <x v="4"/>
    <s v="Smooth Sliky Salty"/>
    <d v="2021-07-28T00:00:00"/>
    <n v="2415"/>
    <n v="269"/>
    <n v="742.43999999999994"/>
    <n v="1672.56"/>
  </r>
  <r>
    <s v="Dennison Crosswaite"/>
    <x v="3"/>
    <s v="Fruit &amp; Nut Bars"/>
    <d v="2021-07-28T00:00:00"/>
    <n v="791"/>
    <n v="57"/>
    <n v="270.18"/>
    <n v="520.81999999999994"/>
  </r>
  <r>
    <s v="Husein Augar"/>
    <x v="3"/>
    <s v="White Choc"/>
    <d v="2021-07-28T00:00:00"/>
    <n v="1428"/>
    <n v="72"/>
    <n v="462.96"/>
    <n v="965.04"/>
  </r>
  <r>
    <s v="Kaine Padly"/>
    <x v="2"/>
    <s v="Peanut Butter Cubes"/>
    <d v="2021-07-28T00:00:00"/>
    <n v="4165"/>
    <n v="321"/>
    <n v="850.65"/>
    <n v="3314.35"/>
  </r>
  <r>
    <s v="Kelci Walkden"/>
    <x v="2"/>
    <s v="99% Dark &amp; Pure"/>
    <d v="2021-07-28T00:00:00"/>
    <n v="3591"/>
    <n v="240"/>
    <n v="1855.2"/>
    <n v="1735.8"/>
  </r>
  <r>
    <s v="Ches Bonnell"/>
    <x v="0"/>
    <s v="Spicy Special Slims"/>
    <d v="2021-07-28T00:00:00"/>
    <n v="4179"/>
    <n v="299"/>
    <n v="2457.7800000000002"/>
    <n v="1721.2199999999998"/>
  </r>
  <r>
    <s v="Dotty Strutley"/>
    <x v="2"/>
    <s v="After Nines"/>
    <d v="2021-07-28T00:00:00"/>
    <n v="8855"/>
    <n v="443"/>
    <n v="4531.8900000000003"/>
    <n v="4323.1099999999997"/>
  </r>
  <r>
    <s v="Brien Boise"/>
    <x v="4"/>
    <s v="Manuka Honey Choco"/>
    <d v="2021-07-28T00:00:00"/>
    <n v="6846"/>
    <n v="403"/>
    <n v="2740.4"/>
    <n v="4105.6000000000004"/>
  </r>
  <r>
    <s v="Brien Boise"/>
    <x v="0"/>
    <s v="Milk Bars"/>
    <d v="2021-07-28T00:00:00"/>
    <n v="1071"/>
    <n v="67"/>
    <n v="352.41999999999996"/>
    <n v="718.58"/>
  </r>
  <r>
    <s v="Jan Morforth"/>
    <x v="4"/>
    <s v="Orange Choco"/>
    <d v="2021-07-28T00:00:00"/>
    <n v="1253"/>
    <n v="157"/>
    <n v="577.76"/>
    <n v="675.24"/>
  </r>
  <r>
    <s v="Andria Kimpton"/>
    <x v="3"/>
    <s v="Drinking Coco"/>
    <d v="2021-07-28T00:00:00"/>
    <n v="3388"/>
    <n v="131"/>
    <n v="1302.1399999999999"/>
    <n v="2085.86"/>
  </r>
  <r>
    <s v="Brien Boise"/>
    <x v="1"/>
    <s v="Drinking Coco"/>
    <d v="2021-07-28T00:00:00"/>
    <n v="1022"/>
    <n v="40"/>
    <n v="397.59999999999997"/>
    <n v="624.40000000000009"/>
  </r>
  <r>
    <s v="Beverie Moffet"/>
    <x v="5"/>
    <s v="After Nines"/>
    <d v="2021-07-29T00:00:00"/>
    <n v="2079"/>
    <n v="116"/>
    <n v="1186.68"/>
    <n v="892.31999999999994"/>
  </r>
  <r>
    <s v="Beverie Moffet"/>
    <x v="1"/>
    <s v="Milk Bars"/>
    <d v="2021-07-29T00:00:00"/>
    <n v="2898"/>
    <n v="171"/>
    <n v="899.45999999999992"/>
    <n v="1998.54"/>
  </r>
  <r>
    <s v="Husein Augar"/>
    <x v="4"/>
    <s v="Spicy Special Slims"/>
    <d v="2021-07-29T00:00:00"/>
    <n v="7350"/>
    <n v="566"/>
    <n v="4652.5200000000004"/>
    <n v="2697.4799999999996"/>
  </r>
  <r>
    <s v="Rafaelita Blaksland"/>
    <x v="2"/>
    <s v="Manuka Honey Choco"/>
    <d v="2021-07-29T00:00:00"/>
    <n v="5831"/>
    <n v="389"/>
    <n v="2645.2"/>
    <n v="3185.8"/>
  </r>
  <r>
    <s v="Gigi Bohling"/>
    <x v="0"/>
    <s v="85% Dark Bars"/>
    <d v="2021-07-29T00:00:00"/>
    <n v="4473"/>
    <n v="204"/>
    <n v="2144.04"/>
    <n v="2328.96"/>
  </r>
  <r>
    <s v="Dennison Crosswaite"/>
    <x v="5"/>
    <s v="Smooth Sliky Salty"/>
    <d v="2021-07-29T00:00:00"/>
    <n v="4844"/>
    <n v="606"/>
    <n v="1672.56"/>
    <n v="3171.44"/>
  </r>
  <r>
    <s v="Barr Faughny"/>
    <x v="5"/>
    <s v="Peanut Butter Cubes"/>
    <d v="2021-07-29T00:00:00"/>
    <n v="924"/>
    <n v="72"/>
    <n v="190.79999999999998"/>
    <n v="733.2"/>
  </r>
  <r>
    <s v="Rafaelita Blaksland"/>
    <x v="0"/>
    <s v="Spicy Special Slims"/>
    <d v="2021-07-29T00:00:00"/>
    <n v="4879"/>
    <n v="326"/>
    <n v="2679.7200000000003"/>
    <n v="2199.2799999999997"/>
  </r>
  <r>
    <s v="Beverie Moffet"/>
    <x v="2"/>
    <s v="Choco Coated Almonds"/>
    <d v="2021-07-29T00:00:00"/>
    <n v="4634"/>
    <n v="202"/>
    <n v="670.64"/>
    <n v="3963.36"/>
  </r>
  <r>
    <s v="Husein Augar"/>
    <x v="1"/>
    <s v="Caramel Stuffed Bars"/>
    <d v="2021-07-29T00:00:00"/>
    <n v="2471"/>
    <n v="99"/>
    <n v="834.56999999999994"/>
    <n v="1636.43"/>
  </r>
  <r>
    <s v="Kelci Walkden"/>
    <x v="2"/>
    <s v="Organic Choco Syrup"/>
    <d v="2021-07-29T00:00:00"/>
    <n v="6902"/>
    <n v="314"/>
    <n v="3004.98"/>
    <n v="3897.02"/>
  </r>
  <r>
    <s v="Andria Kimpton"/>
    <x v="4"/>
    <s v="70% Dark Bites"/>
    <d v="2021-07-29T00:00:00"/>
    <n v="4823"/>
    <n v="302"/>
    <n v="1522.08"/>
    <n v="3300.92"/>
  </r>
  <r>
    <s v="Jan Morforth"/>
    <x v="5"/>
    <s v="50% Dark Bites"/>
    <d v="2021-07-29T00:00:00"/>
    <n v="3381"/>
    <n v="154"/>
    <n v="1151.92"/>
    <n v="2229.08"/>
  </r>
  <r>
    <s v="Kaine Padly"/>
    <x v="4"/>
    <s v="White Choc"/>
    <d v="2021-07-29T00:00:00"/>
    <n v="2863"/>
    <n v="151"/>
    <n v="970.93"/>
    <n v="1892.0700000000002"/>
  </r>
  <r>
    <s v="Karlen McCaffrey"/>
    <x v="0"/>
    <s v="70% Dark Bites"/>
    <d v="2021-07-29T00:00:00"/>
    <n v="2751"/>
    <n v="172"/>
    <n v="866.88"/>
    <n v="1884.12"/>
  </r>
  <r>
    <s v="Karlen McCaffrey"/>
    <x v="5"/>
    <s v="Milk Bars"/>
    <d v="2021-07-29T00:00:00"/>
    <n v="3703"/>
    <n v="206"/>
    <n v="1083.56"/>
    <n v="2619.44"/>
  </r>
  <r>
    <s v="Marney O'Breen"/>
    <x v="2"/>
    <s v="Caramel Stuffed Bars"/>
    <d v="2021-07-29T00:00:00"/>
    <n v="3556"/>
    <n v="137"/>
    <n v="1154.9099999999999"/>
    <n v="2401.09"/>
  </r>
  <r>
    <s v="Wilone O'Kielt"/>
    <x v="4"/>
    <s v="Milk Bars"/>
    <d v="2021-07-29T00:00:00"/>
    <n v="1281"/>
    <n v="81"/>
    <n v="426.06"/>
    <n v="854.94"/>
  </r>
  <r>
    <s v="Beverie Moffet"/>
    <x v="1"/>
    <s v="Orange Choco"/>
    <d v="2021-07-29T00:00:00"/>
    <n v="2870"/>
    <n v="574"/>
    <n v="2112.3200000000002"/>
    <n v="757.67999999999984"/>
  </r>
  <r>
    <s v="Dotty Strutley"/>
    <x v="4"/>
    <s v="Peanut Butter Cubes"/>
    <d v="2021-07-29T00:00:00"/>
    <n v="7476"/>
    <n v="576"/>
    <n v="1526.3999999999999"/>
    <n v="5949.6"/>
  </r>
  <r>
    <s v="Oby Sorrel"/>
    <x v="5"/>
    <s v="Smooth Sliky Salty"/>
    <d v="2021-07-29T00:00:00"/>
    <n v="4501"/>
    <n v="563"/>
    <n v="1553.8799999999999"/>
    <n v="2947.12"/>
  </r>
  <r>
    <s v="Oby Sorrel"/>
    <x v="1"/>
    <s v="Smooth Sliky Salty"/>
    <d v="2021-07-29T00:00:00"/>
    <n v="6153"/>
    <n v="910"/>
    <n v="2511.6"/>
    <n v="3641.4"/>
  </r>
  <r>
    <s v="Husein Augar"/>
    <x v="2"/>
    <s v="Peanut Butter Cubes"/>
    <d v="2021-07-29T00:00:00"/>
    <n v="6496"/>
    <n v="434"/>
    <n v="1150.0999999999999"/>
    <n v="5345.9"/>
  </r>
  <r>
    <s v="Ches Bonnell"/>
    <x v="5"/>
    <s v="Almond Choco"/>
    <d v="2021-07-29T00:00:00"/>
    <n v="1071"/>
    <n v="40"/>
    <n v="206"/>
    <n v="865"/>
  </r>
  <r>
    <s v="Oby Sorrel"/>
    <x v="1"/>
    <s v="70% Dark Bites"/>
    <d v="2021-07-29T00:00:00"/>
    <n v="21"/>
    <n v="2"/>
    <n v="10.08"/>
    <n v="10.92"/>
  </r>
  <r>
    <s v="Kaine Padly"/>
    <x v="4"/>
    <s v="Eclairs"/>
    <d v="2021-07-29T00:00:00"/>
    <n v="196"/>
    <n v="20"/>
    <n v="126.19999999999999"/>
    <n v="69.800000000000011"/>
  </r>
  <r>
    <s v="Kaine Padly"/>
    <x v="5"/>
    <s v="Eclairs"/>
    <d v="2021-07-29T00:00:00"/>
    <n v="2891"/>
    <n v="263"/>
    <n v="1659.53"/>
    <n v="1231.47"/>
  </r>
  <r>
    <s v="Beverie Moffet"/>
    <x v="3"/>
    <s v="Orange Choco"/>
    <d v="2021-07-29T00:00:00"/>
    <n v="6167"/>
    <n v="910"/>
    <n v="3348.8"/>
    <n v="2818.2"/>
  </r>
  <r>
    <s v="Dennison Crosswaite"/>
    <x v="1"/>
    <s v="Manuka Honey Choco"/>
    <d v="2021-07-29T00:00:00"/>
    <n v="2744"/>
    <n v="196"/>
    <n v="1332.8"/>
    <n v="1411.2"/>
  </r>
  <r>
    <s v="Gunar Cockshoot"/>
    <x v="3"/>
    <s v="Eclairs"/>
    <d v="2021-07-29T00:00:00"/>
    <n v="1197"/>
    <n v="120"/>
    <n v="757.19999999999993"/>
    <n v="439.80000000000007"/>
  </r>
  <r>
    <s v="Ches Bonnell"/>
    <x v="3"/>
    <s v="Spicy Special Slims"/>
    <d v="2021-07-29T00:00:00"/>
    <n v="8568"/>
    <n v="572"/>
    <n v="4701.84"/>
    <n v="3866.16"/>
  </r>
  <r>
    <s v="Kelci Walkden"/>
    <x v="2"/>
    <s v="70% Dark Bites"/>
    <d v="2021-07-29T00:00:00"/>
    <n v="2688"/>
    <n v="207"/>
    <n v="1043.28"/>
    <n v="1644.72"/>
  </r>
  <r>
    <s v="Kaine Padly"/>
    <x v="5"/>
    <s v="85% Dark Bars"/>
    <d v="2021-07-29T00:00:00"/>
    <n v="6055"/>
    <n v="289"/>
    <n v="3037.39"/>
    <n v="3017.61"/>
  </r>
  <r>
    <s v="Kaine Padly"/>
    <x v="5"/>
    <s v="Caramel Stuffed Bars"/>
    <d v="2021-07-29T00:00:00"/>
    <n v="4662"/>
    <n v="173"/>
    <n v="1458.3899999999999"/>
    <n v="3203.61"/>
  </r>
  <r>
    <s v="Kaine Padly"/>
    <x v="0"/>
    <s v="Milk Bars"/>
    <d v="2021-07-29T00:00:00"/>
    <n v="9702"/>
    <n v="511"/>
    <n v="2687.8599999999997"/>
    <n v="7014.14"/>
  </r>
  <r>
    <s v="Oby Sorrel"/>
    <x v="2"/>
    <s v="Almond Choco"/>
    <d v="2021-07-29T00:00:00"/>
    <n v="4578"/>
    <n v="177"/>
    <n v="911.55000000000007"/>
    <n v="3666.45"/>
  </r>
  <r>
    <s v="Madelene Upcott"/>
    <x v="2"/>
    <s v="99% Dark &amp; Pure"/>
    <d v="2021-07-29T00:00:00"/>
    <n v="6286"/>
    <n v="393"/>
    <n v="3037.8900000000003"/>
    <n v="3248.1099999999997"/>
  </r>
  <r>
    <s v="Curtice Advani"/>
    <x v="4"/>
    <s v="Drinking Coco"/>
    <d v="2021-07-29T00:00:00"/>
    <n v="11557"/>
    <n v="429"/>
    <n v="4264.26"/>
    <n v="7292.74"/>
  </r>
  <r>
    <s v="Husein Augar"/>
    <x v="4"/>
    <s v="99% Dark &amp; Pure"/>
    <d v="2021-07-29T00:00:00"/>
    <n v="7"/>
    <n v="1"/>
    <n v="7.73"/>
    <n v="-0.73000000000000043"/>
  </r>
  <r>
    <s v="Dennison Crosswaite"/>
    <x v="0"/>
    <s v="Smooth Sliky Salty"/>
    <d v="2021-07-29T00:00:00"/>
    <n v="4641"/>
    <n v="581"/>
    <n v="1603.56"/>
    <n v="3037.44"/>
  </r>
  <r>
    <s v="Ches Bonnell"/>
    <x v="1"/>
    <s v="70% Dark Bites"/>
    <d v="2021-07-29T00:00:00"/>
    <n v="4872"/>
    <n v="348"/>
    <n v="1753.92"/>
    <n v="3118.08"/>
  </r>
  <r>
    <s v="Gigi Bohling"/>
    <x v="3"/>
    <s v="Eclairs"/>
    <d v="2021-07-29T00:00:00"/>
    <n v="1134"/>
    <n v="126"/>
    <n v="795.06"/>
    <n v="338.94000000000005"/>
  </r>
  <r>
    <s v="Ches Bonnell"/>
    <x v="2"/>
    <s v="Orange Choco"/>
    <d v="2021-07-29T00:00:00"/>
    <n v="3150"/>
    <n v="525"/>
    <n v="1932"/>
    <n v="1218"/>
  </r>
  <r>
    <s v="Karlen McCaffrey"/>
    <x v="3"/>
    <s v="Orange Choco"/>
    <d v="2021-07-30T00:00:00"/>
    <n v="3871"/>
    <n v="770"/>
    <n v="2833.6"/>
    <n v="1037.4000000000001"/>
  </r>
  <r>
    <s v="Gunar Cockshoot"/>
    <x v="0"/>
    <s v="Baker's Choco Chips"/>
    <d v="2021-07-30T00:00:00"/>
    <n v="6377"/>
    <n v="638"/>
    <n v="7917.58"/>
    <n v="-1540.58"/>
  </r>
  <r>
    <s v="Jan Morforth"/>
    <x v="3"/>
    <s v="70% Dark Bites"/>
    <d v="2021-07-30T00:00:00"/>
    <n v="4270"/>
    <n v="267"/>
    <n v="1345.68"/>
    <n v="2924.3199999999997"/>
  </r>
  <r>
    <s v="Dennison Crosswaite"/>
    <x v="0"/>
    <s v="Choco Coated Almonds"/>
    <d v="2021-07-30T00:00:00"/>
    <n v="9044"/>
    <n v="394"/>
    <n v="1308.08"/>
    <n v="7735.92"/>
  </r>
  <r>
    <s v="Wilone O'Kielt"/>
    <x v="4"/>
    <s v="Fruit &amp; Nut Bars"/>
    <d v="2021-07-30T00:00:00"/>
    <n v="9037"/>
    <n v="646"/>
    <n v="3062.04"/>
    <n v="5974.96"/>
  </r>
  <r>
    <s v="Andria Kimpton"/>
    <x v="4"/>
    <s v="Milk Bars"/>
    <d v="2021-07-30T00:00:00"/>
    <n v="5418"/>
    <n v="339"/>
    <n v="1783.1399999999999"/>
    <n v="3634.86"/>
  </r>
  <r>
    <s v="Madelene Upcott"/>
    <x v="5"/>
    <s v="White Choc"/>
    <d v="2021-07-30T00:00:00"/>
    <n v="8043"/>
    <n v="403"/>
    <n v="2591.29"/>
    <n v="5451.71"/>
  </r>
  <r>
    <s v="Kaine Padly"/>
    <x v="4"/>
    <s v="Milk Bars"/>
    <d v="2021-07-30T00:00:00"/>
    <n v="6321"/>
    <n v="352"/>
    <n v="1851.52"/>
    <n v="4469.4799999999996"/>
  </r>
  <r>
    <s v="Brien Boise"/>
    <x v="1"/>
    <s v="Eclairs"/>
    <d v="2021-07-30T00:00:00"/>
    <n v="5187"/>
    <n v="472"/>
    <n v="2978.3199999999997"/>
    <n v="2208.6800000000003"/>
  </r>
  <r>
    <s v="Curtice Advani"/>
    <x v="5"/>
    <s v="After Nines"/>
    <d v="2021-07-30T00:00:00"/>
    <n v="1813"/>
    <n v="96"/>
    <n v="982.08"/>
    <n v="830.92"/>
  </r>
  <r>
    <s v="Brien Boise"/>
    <x v="3"/>
    <s v="Orange Choco"/>
    <d v="2021-07-30T00:00:00"/>
    <n v="1610"/>
    <n v="322"/>
    <n v="1184.96"/>
    <n v="425.03999999999996"/>
  </r>
  <r>
    <s v="Kelci Walkden"/>
    <x v="2"/>
    <s v="Spicy Special Slims"/>
    <d v="2021-07-30T00:00:00"/>
    <n v="819"/>
    <n v="55"/>
    <n v="452.1"/>
    <n v="366.9"/>
  </r>
  <r>
    <s v="Gunar Cockshoot"/>
    <x v="1"/>
    <s v="99% Dark &amp; Pure"/>
    <d v="2021-07-30T00:00:00"/>
    <n v="8729"/>
    <n v="485"/>
    <n v="3749.05"/>
    <n v="4979.95"/>
  </r>
  <r>
    <s v="Kaine Padly"/>
    <x v="1"/>
    <s v="White Choc"/>
    <d v="2021-07-30T00:00:00"/>
    <n v="4697"/>
    <n v="261"/>
    <n v="1678.23"/>
    <n v="3018.77"/>
  </r>
  <r>
    <s v="Dennison Crosswaite"/>
    <x v="2"/>
    <s v="Eclairs"/>
    <d v="2021-07-30T00:00:00"/>
    <n v="2261"/>
    <n v="227"/>
    <n v="1432.37"/>
    <n v="828.63000000000011"/>
  </r>
  <r>
    <s v="Rafaelita Blaksland"/>
    <x v="2"/>
    <s v="Peanut Butter Cubes"/>
    <d v="2021-07-30T00:00:00"/>
    <n v="2604"/>
    <n v="201"/>
    <n v="532.65"/>
    <n v="2071.35"/>
  </r>
  <r>
    <s v="Kaine Padly"/>
    <x v="1"/>
    <s v="50% Dark Bites"/>
    <d v="2021-07-30T00:00:00"/>
    <n v="7441"/>
    <n v="373"/>
    <n v="2790.04"/>
    <n v="4650.96"/>
  </r>
  <r>
    <s v="Gigi Bohling"/>
    <x v="1"/>
    <s v="Raspberry Choco"/>
    <d v="2021-07-30T00:00:00"/>
    <n v="1988"/>
    <n v="111"/>
    <n v="427.35"/>
    <n v="1560.65"/>
  </r>
  <r>
    <s v="Gigi Bohling"/>
    <x v="0"/>
    <s v="Spicy Special Slims"/>
    <d v="2021-07-30T00:00:00"/>
    <n v="7910"/>
    <n v="660"/>
    <n v="5425.2000000000007"/>
    <n v="2484.7999999999993"/>
  </r>
  <r>
    <s v="Dennison Crosswaite"/>
    <x v="3"/>
    <s v="Mint Chip Choco"/>
    <d v="2021-07-30T00:00:00"/>
    <n v="1309"/>
    <n v="164"/>
    <n v="938.07999999999993"/>
    <n v="370.92000000000007"/>
  </r>
  <r>
    <s v="Marney O'Breen"/>
    <x v="0"/>
    <s v="Fruit &amp; Nut Bars"/>
    <d v="2021-07-30T00:00:00"/>
    <n v="2821"/>
    <n v="189"/>
    <n v="895.86"/>
    <n v="1925.1399999999999"/>
  </r>
  <r>
    <s v="Brien Boise"/>
    <x v="2"/>
    <s v="Drinking Coco"/>
    <d v="2021-07-30T00:00:00"/>
    <n v="4270"/>
    <n v="171"/>
    <n v="1699.74"/>
    <n v="2570.2600000000002"/>
  </r>
  <r>
    <s v="Husein Augar"/>
    <x v="2"/>
    <s v="After Nines"/>
    <d v="2021-07-30T00:00:00"/>
    <n v="1547"/>
    <n v="86"/>
    <n v="879.78000000000009"/>
    <n v="667.21999999999991"/>
  </r>
  <r>
    <s v="Gunar Cockshoot"/>
    <x v="1"/>
    <s v="Choco Coated Almonds"/>
    <d v="2021-07-30T00:00:00"/>
    <n v="5677"/>
    <n v="247"/>
    <n v="820.04"/>
    <n v="4856.96"/>
  </r>
  <r>
    <s v="Andria Kimpton"/>
    <x v="3"/>
    <s v="After Nines"/>
    <d v="2021-07-30T00:00:00"/>
    <n v="4060"/>
    <n v="203"/>
    <n v="2076.69"/>
    <n v="1983.31"/>
  </r>
  <r>
    <s v="Brien Boise"/>
    <x v="5"/>
    <s v="Baker's Choco Chips"/>
    <d v="2021-07-30T00:00:00"/>
    <n v="4158"/>
    <n v="520"/>
    <n v="6453.2"/>
    <n v="-2295.1999999999998"/>
  </r>
  <r>
    <s v="Beverie Moffet"/>
    <x v="0"/>
    <s v="Eclairs"/>
    <d v="2021-07-30T00:00:00"/>
    <n v="4284"/>
    <n v="357"/>
    <n v="2252.67"/>
    <n v="2031.33"/>
  </r>
  <r>
    <s v="Karlen McCaffrey"/>
    <x v="5"/>
    <s v="85% Dark Bars"/>
    <d v="2021-07-30T00:00:00"/>
    <n v="7406"/>
    <n v="353"/>
    <n v="3710.0299999999997"/>
    <n v="3695.9700000000003"/>
  </r>
  <r>
    <s v="Karlen McCaffrey"/>
    <x v="3"/>
    <s v="85% Dark Bars"/>
    <d v="2021-07-30T00:00:00"/>
    <n v="434"/>
    <n v="22"/>
    <n v="231.22"/>
    <n v="202.78"/>
  </r>
  <r>
    <s v="Gigi Bohling"/>
    <x v="5"/>
    <s v="Baker's Choco Chips"/>
    <d v="2021-07-30T00:00:00"/>
    <n v="1456"/>
    <n v="208"/>
    <n v="2581.2800000000002"/>
    <n v="-1125.2800000000002"/>
  </r>
  <r>
    <s v="Gunar Cockshoot"/>
    <x v="0"/>
    <s v="After Nines"/>
    <d v="2021-07-30T00:00:00"/>
    <n v="2898"/>
    <n v="145"/>
    <n v="1483.3500000000001"/>
    <n v="1414.6499999999999"/>
  </r>
  <r>
    <s v="Wilone O'Kielt"/>
    <x v="0"/>
    <s v="Manuka Honey Choco"/>
    <d v="2021-07-30T00:00:00"/>
    <n v="6741"/>
    <n v="422"/>
    <n v="2869.6"/>
    <n v="3871.4"/>
  </r>
  <r>
    <s v="Jan Morforth"/>
    <x v="0"/>
    <s v="Fruit &amp; Nut Bars"/>
    <d v="2021-07-30T00:00:00"/>
    <n v="8554"/>
    <n v="535"/>
    <n v="2535.9"/>
    <n v="6018.1"/>
  </r>
  <r>
    <s v="Curtice Advani"/>
    <x v="5"/>
    <s v="Caramel Stuffed Bars"/>
    <d v="2021-07-30T00:00:00"/>
    <n v="3115"/>
    <n v="125"/>
    <n v="1053.75"/>
    <n v="2061.25"/>
  </r>
  <r>
    <s v="Barr Faughny"/>
    <x v="3"/>
    <s v="99% Dark &amp; Pure"/>
    <d v="2021-07-30T00:00:00"/>
    <n v="4781"/>
    <n v="282"/>
    <n v="2179.86"/>
    <n v="2601.14"/>
  </r>
  <r>
    <s v="Oby Sorrel"/>
    <x v="4"/>
    <s v="Orange Choco"/>
    <d v="2021-07-30T00:00:00"/>
    <n v="6230"/>
    <n v="770"/>
    <n v="2833.6"/>
    <n v="3396.4"/>
  </r>
  <r>
    <s v="Gunar Cockshoot"/>
    <x v="2"/>
    <s v="Choco Coated Almonds"/>
    <d v="2021-07-30T00:00:00"/>
    <n v="7098"/>
    <n v="323"/>
    <n v="1072.3599999999999"/>
    <n v="6025.64"/>
  </r>
  <r>
    <s v="Beverie Moffet"/>
    <x v="2"/>
    <s v="Mint Chip Choco"/>
    <d v="2021-07-30T00:00:00"/>
    <n v="6223"/>
    <n v="770"/>
    <n v="4404.3999999999996"/>
    <n v="1818.6000000000004"/>
  </r>
  <r>
    <s v="Karlen McCaffrey"/>
    <x v="1"/>
    <s v="Caramel Stuffed Bars"/>
    <d v="2021-07-30T00:00:00"/>
    <n v="1722"/>
    <n v="69"/>
    <n v="581.66999999999996"/>
    <n v="1140.33"/>
  </r>
  <r>
    <s v="Kaine Padly"/>
    <x v="1"/>
    <s v="70% Dark Bites"/>
    <d v="2021-07-30T00:00:00"/>
    <n v="5215"/>
    <n v="348"/>
    <n v="1753.92"/>
    <n v="3461.08"/>
  </r>
  <r>
    <s v="Beverie Moffet"/>
    <x v="2"/>
    <s v="Eclairs"/>
    <d v="2021-07-30T00:00:00"/>
    <n v="3458"/>
    <n v="346"/>
    <n v="2183.2599999999998"/>
    <n v="1274.7400000000002"/>
  </r>
  <r>
    <s v="Ches Bonnell"/>
    <x v="1"/>
    <s v="After Nines"/>
    <d v="2021-07-30T00:00:00"/>
    <n v="1246"/>
    <n v="63"/>
    <n v="644.49"/>
    <n v="601.51"/>
  </r>
  <r>
    <s v="Oby Sorrel"/>
    <x v="3"/>
    <s v="Caramel Stuffed Bars"/>
    <d v="2021-07-30T00:00:00"/>
    <n v="4837"/>
    <n v="202"/>
    <n v="1702.86"/>
    <n v="3134.1400000000003"/>
  </r>
  <r>
    <s v="Gunar Cockshoot"/>
    <x v="2"/>
    <s v="85% Dark Bars"/>
    <d v="2021-07-30T00:00:00"/>
    <n v="6643"/>
    <n v="302"/>
    <n v="3174.02"/>
    <n v="3468.98"/>
  </r>
  <r>
    <s v="Marney O'Breen"/>
    <x v="3"/>
    <s v="50% Dark Bites"/>
    <d v="2021-07-30T00:00:00"/>
    <n v="6944"/>
    <n v="348"/>
    <n v="2603.04"/>
    <n v="4340.96"/>
  </r>
  <r>
    <s v="Madelene Upcott"/>
    <x v="2"/>
    <s v="Spicy Special Slims"/>
    <d v="2021-07-30T00:00:00"/>
    <n v="1876"/>
    <n v="157"/>
    <n v="1290.5400000000002"/>
    <n v="585.45999999999981"/>
  </r>
  <r>
    <s v="Wilone O'Kielt"/>
    <x v="3"/>
    <s v="85% Dark Bars"/>
    <d v="2021-08-02T00:00:00"/>
    <n v="3080"/>
    <n v="147"/>
    <n v="1544.97"/>
    <n v="1535.03"/>
  </r>
  <r>
    <s v="Brien Boise"/>
    <x v="3"/>
    <s v="50% Dark Bites"/>
    <d v="2021-08-02T00:00:00"/>
    <n v="3885"/>
    <n v="195"/>
    <n v="1458.6000000000001"/>
    <n v="2426.3999999999996"/>
  </r>
  <r>
    <s v="Rafaelita Blaksland"/>
    <x v="5"/>
    <s v="Manuka Honey Choco"/>
    <d v="2021-08-02T00:00:00"/>
    <n v="938"/>
    <n v="56"/>
    <n v="380.8"/>
    <n v="557.20000000000005"/>
  </r>
  <r>
    <s v="Madelene Upcott"/>
    <x v="4"/>
    <s v="Fruit &amp; Nut Bars"/>
    <d v="2021-08-02T00:00:00"/>
    <n v="8183"/>
    <n v="546"/>
    <n v="2588.04"/>
    <n v="5594.96"/>
  </r>
  <r>
    <s v="Gunar Cockshoot"/>
    <x v="5"/>
    <s v="Manuka Honey Choco"/>
    <d v="2021-08-02T00:00:00"/>
    <n v="1736"/>
    <n v="103"/>
    <n v="700.4"/>
    <n v="1035.5999999999999"/>
  </r>
  <r>
    <s v="Ches Bonnell"/>
    <x v="3"/>
    <s v="White Choc"/>
    <d v="2021-08-02T00:00:00"/>
    <n v="2800"/>
    <n v="165"/>
    <n v="1060.95"/>
    <n v="1739.05"/>
  </r>
  <r>
    <s v="Curtice Advani"/>
    <x v="5"/>
    <s v="50% Dark Bites"/>
    <d v="2021-08-02T00:00:00"/>
    <n v="6321"/>
    <n v="317"/>
    <n v="2371.1600000000003"/>
    <n v="3949.8399999999997"/>
  </r>
  <r>
    <s v="Barr Faughny"/>
    <x v="2"/>
    <s v="Peanut Butter Cubes"/>
    <d v="2021-08-02T00:00:00"/>
    <n v="5369"/>
    <n v="384"/>
    <n v="1017.5999999999999"/>
    <n v="4351.3999999999996"/>
  </r>
  <r>
    <s v="Curtice Advani"/>
    <x v="0"/>
    <s v="Eclairs"/>
    <d v="2021-08-02T00:00:00"/>
    <n v="8288"/>
    <n v="840"/>
    <n v="5300.4"/>
    <n v="2987.6000000000004"/>
  </r>
  <r>
    <s v="Curtice Advani"/>
    <x v="4"/>
    <s v="Mint Chip Choco"/>
    <d v="2021-08-02T00:00:00"/>
    <n v="2387"/>
    <n v="299"/>
    <n v="1710.28"/>
    <n v="676.72"/>
  </r>
  <r>
    <s v="Gigi Bohling"/>
    <x v="0"/>
    <s v="Manuka Honey Choco"/>
    <d v="2021-08-02T00:00:00"/>
    <n v="6293"/>
    <n v="450"/>
    <n v="3060"/>
    <n v="3233"/>
  </r>
  <r>
    <s v="Barr Faughny"/>
    <x v="2"/>
    <s v="Smooth Sliky Salty"/>
    <d v="2021-08-02T00:00:00"/>
    <n v="329"/>
    <n v="42"/>
    <n v="115.91999999999999"/>
    <n v="213.08"/>
  </r>
  <r>
    <s v="Brien Boise"/>
    <x v="0"/>
    <s v="Choco Coated Almonds"/>
    <d v="2021-08-02T00:00:00"/>
    <n v="5600"/>
    <n v="234"/>
    <n v="776.88"/>
    <n v="4823.12"/>
  </r>
  <r>
    <s v="Dotty Strutley"/>
    <x v="5"/>
    <s v="Caramel Stuffed Bars"/>
    <d v="2021-08-02T00:00:00"/>
    <n v="56"/>
    <n v="3"/>
    <n v="25.29"/>
    <n v="30.71"/>
  </r>
  <r>
    <s v="Andria Kimpton"/>
    <x v="5"/>
    <s v="70% Dark Bites"/>
    <d v="2021-08-02T00:00:00"/>
    <n v="6111"/>
    <n v="382"/>
    <n v="1925.28"/>
    <n v="4185.72"/>
  </r>
  <r>
    <s v="Barr Faughny"/>
    <x v="0"/>
    <s v="Choco Coated Almonds"/>
    <d v="2021-08-02T00:00:00"/>
    <n v="12502"/>
    <n v="544"/>
    <n v="1806.08"/>
    <n v="10695.92"/>
  </r>
  <r>
    <s v="Beverie Moffet"/>
    <x v="3"/>
    <s v="White Choc"/>
    <d v="2021-08-02T00:00:00"/>
    <n v="4382"/>
    <n v="231"/>
    <n v="1485.33"/>
    <n v="2896.67"/>
  </r>
  <r>
    <s v="Beverie Moffet"/>
    <x v="0"/>
    <s v="Almond Choco"/>
    <d v="2021-08-02T00:00:00"/>
    <n v="1827"/>
    <n v="71"/>
    <n v="365.65000000000003"/>
    <n v="1461.35"/>
  </r>
  <r>
    <s v="Jan Morforth"/>
    <x v="5"/>
    <s v="85% Dark Bars"/>
    <d v="2021-08-02T00:00:00"/>
    <n v="8974"/>
    <n v="428"/>
    <n v="4498.28"/>
    <n v="4475.72"/>
  </r>
  <r>
    <s v="Ches Bonnell"/>
    <x v="1"/>
    <s v="Baker's Choco Chips"/>
    <d v="2021-08-02T00:00:00"/>
    <n v="2975"/>
    <n v="372"/>
    <n v="4616.5200000000004"/>
    <n v="-1641.5200000000004"/>
  </r>
  <r>
    <s v="Oby Sorrel"/>
    <x v="1"/>
    <s v="Manuka Honey Choco"/>
    <d v="2021-08-02T00:00:00"/>
    <n v="525"/>
    <n v="31"/>
    <n v="210.79999999999998"/>
    <n v="314.20000000000005"/>
  </r>
  <r>
    <s v="Brien Boise"/>
    <x v="2"/>
    <s v="Baker's Choco Chips"/>
    <d v="2021-08-02T00:00:00"/>
    <n v="2919"/>
    <n v="365"/>
    <n v="4529.6499999999996"/>
    <n v="-1610.6499999999996"/>
  </r>
  <r>
    <s v="Rafaelita Blaksland"/>
    <x v="3"/>
    <s v="Mint Chip Choco"/>
    <d v="2021-08-02T00:00:00"/>
    <n v="6069"/>
    <n v="770"/>
    <n v="4404.3999999999996"/>
    <n v="1664.6000000000004"/>
  </r>
  <r>
    <s v="Rafaelita Blaksland"/>
    <x v="0"/>
    <s v="Orange Choco"/>
    <d v="2021-08-02T00:00:00"/>
    <n v="5537"/>
    <n v="693"/>
    <n v="2550.2400000000002"/>
    <n v="2986.7599999999998"/>
  </r>
  <r>
    <s v="Wilone O'Kielt"/>
    <x v="2"/>
    <s v="Almond Choco"/>
    <d v="2021-08-02T00:00:00"/>
    <n v="8841"/>
    <n v="328"/>
    <n v="1689.2"/>
    <n v="7151.8"/>
  </r>
  <r>
    <s v="Dotty Strutley"/>
    <x v="4"/>
    <s v="Raspberry Choco"/>
    <d v="2021-08-02T00:00:00"/>
    <n v="4606"/>
    <n v="243"/>
    <n v="935.55000000000007"/>
    <n v="3670.45"/>
  </r>
  <r>
    <s v="Kaine Padly"/>
    <x v="2"/>
    <s v="Smooth Sliky Salty"/>
    <d v="2021-08-02T00:00:00"/>
    <n v="91"/>
    <n v="16"/>
    <n v="44.16"/>
    <n v="46.84"/>
  </r>
  <r>
    <s v="Curtice Advani"/>
    <x v="0"/>
    <s v="Fruit &amp; Nut Bars"/>
    <d v="2021-08-02T00:00:00"/>
    <n v="2303"/>
    <n v="165"/>
    <n v="782.1"/>
    <n v="1520.9"/>
  </r>
  <r>
    <s v="Andria Kimpton"/>
    <x v="4"/>
    <s v="Smooth Sliky Salty"/>
    <d v="2021-08-02T00:00:00"/>
    <n v="1393"/>
    <n v="175"/>
    <n v="482.99999999999994"/>
    <n v="910"/>
  </r>
  <r>
    <s v="Kelci Walkden"/>
    <x v="4"/>
    <s v="Milk Bars"/>
    <d v="2021-08-02T00:00:00"/>
    <n v="2744"/>
    <n v="172"/>
    <n v="904.71999999999991"/>
    <n v="1839.2800000000002"/>
  </r>
  <r>
    <s v="Andria Kimpton"/>
    <x v="0"/>
    <s v="70% Dark Bites"/>
    <d v="2021-08-02T00:00:00"/>
    <n v="5579"/>
    <n v="399"/>
    <n v="2010.96"/>
    <n v="3568.04"/>
  </r>
  <r>
    <s v="Andria Kimpton"/>
    <x v="1"/>
    <s v="Baker's Choco Chips"/>
    <d v="2021-08-02T00:00:00"/>
    <n v="1036"/>
    <n v="148"/>
    <n v="1836.68"/>
    <n v="-800.68000000000006"/>
  </r>
  <r>
    <s v="Kaine Padly"/>
    <x v="1"/>
    <s v="Eclairs"/>
    <d v="2021-08-02T00:00:00"/>
    <n v="2135"/>
    <n v="238"/>
    <n v="1501.78"/>
    <n v="633.22"/>
  </r>
  <r>
    <s v="Kelci Walkden"/>
    <x v="3"/>
    <s v="Fruit &amp; Nut Bars"/>
    <d v="2021-08-02T00:00:00"/>
    <n v="10514"/>
    <n v="840"/>
    <n v="3981.6000000000004"/>
    <n v="6532.4"/>
  </r>
  <r>
    <s v="Madelene Upcott"/>
    <x v="2"/>
    <s v="Peanut Butter Cubes"/>
    <d v="2021-08-02T00:00:00"/>
    <n v="2100"/>
    <n v="162"/>
    <n v="429.3"/>
    <n v="1670.7"/>
  </r>
  <r>
    <s v="Madelene Upcott"/>
    <x v="2"/>
    <s v="Choco Coated Almonds"/>
    <d v="2021-08-02T00:00:00"/>
    <n v="4536"/>
    <n v="182"/>
    <n v="604.24"/>
    <n v="3931.76"/>
  </r>
  <r>
    <s v="Curtice Advani"/>
    <x v="2"/>
    <s v="Mint Chip Choco"/>
    <d v="2021-08-03T00:00:00"/>
    <n v="4942"/>
    <n v="550"/>
    <n v="3146"/>
    <n v="1796"/>
  </r>
  <r>
    <s v="Marney O'Breen"/>
    <x v="0"/>
    <s v="70% Dark Bites"/>
    <d v="2021-08-03T00:00:00"/>
    <n v="7392"/>
    <n v="493"/>
    <n v="2484.7199999999998"/>
    <n v="4907.2800000000007"/>
  </r>
  <r>
    <s v="Gunar Cockshoot"/>
    <x v="2"/>
    <s v="Orange Choco"/>
    <d v="2021-08-03T00:00:00"/>
    <n v="210"/>
    <n v="27"/>
    <n v="99.36"/>
    <n v="110.64"/>
  </r>
  <r>
    <s v="Jan Morforth"/>
    <x v="4"/>
    <s v="Eclairs"/>
    <d v="2021-08-03T00:00:00"/>
    <n v="2604"/>
    <n v="217"/>
    <n v="1369.27"/>
    <n v="1234.73"/>
  </r>
  <r>
    <s v="Karlen McCaffrey"/>
    <x v="4"/>
    <s v="Orange Choco"/>
    <d v="2021-08-03T00:00:00"/>
    <n v="21"/>
    <n v="3"/>
    <n v="11.040000000000001"/>
    <n v="9.9599999999999991"/>
  </r>
  <r>
    <s v="Barr Faughny"/>
    <x v="3"/>
    <s v="Almond Choco"/>
    <d v="2021-08-03T00:00:00"/>
    <n v="3157"/>
    <n v="132"/>
    <n v="679.80000000000007"/>
    <n v="2477.1999999999998"/>
  </r>
  <r>
    <s v="Dotty Strutley"/>
    <x v="5"/>
    <s v="Fruit &amp; Nut Bars"/>
    <d v="2021-08-03T00:00:00"/>
    <n v="4557"/>
    <n v="351"/>
    <n v="1663.74"/>
    <n v="2893.26"/>
  </r>
  <r>
    <s v="Curtice Advani"/>
    <x v="3"/>
    <s v="Manuka Honey Choco"/>
    <d v="2021-08-03T00:00:00"/>
    <n v="4942"/>
    <n v="353"/>
    <n v="2400.4"/>
    <n v="2541.6"/>
  </r>
  <r>
    <s v="Andria Kimpton"/>
    <x v="5"/>
    <s v="Milk Bars"/>
    <d v="2021-08-03T00:00:00"/>
    <n v="10787"/>
    <n v="635"/>
    <n v="3340.1"/>
    <n v="7446.9"/>
  </r>
  <r>
    <s v="Madelene Upcott"/>
    <x v="5"/>
    <s v="Raspberry Choco"/>
    <d v="2021-08-03T00:00:00"/>
    <n v="6433"/>
    <n v="339"/>
    <n v="1305.1500000000001"/>
    <n v="5127.8500000000004"/>
  </r>
  <r>
    <s v="Kelci Walkden"/>
    <x v="2"/>
    <s v="85% Dark Bars"/>
    <d v="2021-08-03T00:00:00"/>
    <n v="9268"/>
    <n v="422"/>
    <n v="4435.22"/>
    <n v="4832.78"/>
  </r>
  <r>
    <s v="Marney O'Breen"/>
    <x v="0"/>
    <s v="Almond Choco"/>
    <d v="2021-08-03T00:00:00"/>
    <n v="2681"/>
    <n v="104"/>
    <n v="535.6"/>
    <n v="2145.4"/>
  </r>
  <r>
    <s v="Kelci Walkden"/>
    <x v="2"/>
    <s v="Orange Choco"/>
    <d v="2021-08-03T00:00:00"/>
    <n v="1393"/>
    <n v="279"/>
    <n v="1026.72"/>
    <n v="366.28"/>
  </r>
  <r>
    <s v="Jan Morforth"/>
    <x v="3"/>
    <s v="Milk Bars"/>
    <d v="2021-08-03T00:00:00"/>
    <n v="1274"/>
    <n v="75"/>
    <n v="394.5"/>
    <n v="879.5"/>
  </r>
  <r>
    <s v="Curtice Advani"/>
    <x v="2"/>
    <s v="Baker's Choco Chips"/>
    <d v="2021-08-03T00:00:00"/>
    <n v="12369"/>
    <n v="1400"/>
    <n v="17374"/>
    <n v="-5005"/>
  </r>
  <r>
    <s v="Curtice Advani"/>
    <x v="3"/>
    <s v="70% Dark Bites"/>
    <d v="2021-08-03T00:00:00"/>
    <n v="2492"/>
    <n v="192"/>
    <n v="967.68000000000006"/>
    <n v="1524.32"/>
  </r>
  <r>
    <s v="Wilone O'Kielt"/>
    <x v="0"/>
    <s v="White Choc"/>
    <d v="2021-08-03T00:00:00"/>
    <n v="3115"/>
    <n v="184"/>
    <n v="1183.1199999999999"/>
    <n v="1931.88"/>
  </r>
  <r>
    <s v="Dennison Crosswaite"/>
    <x v="5"/>
    <s v="85% Dark Bars"/>
    <d v="2021-08-03T00:00:00"/>
    <n v="6664"/>
    <n v="303"/>
    <n v="3184.5299999999997"/>
    <n v="3479.4700000000003"/>
  </r>
  <r>
    <s v="Oby Sorrel"/>
    <x v="3"/>
    <s v="Orange Choco"/>
    <d v="2021-08-03T00:00:00"/>
    <n v="5859"/>
    <n v="700"/>
    <n v="2576"/>
    <n v="3283"/>
  </r>
  <r>
    <s v="Rafaelita Blaksland"/>
    <x v="0"/>
    <s v="99% Dark &amp; Pure"/>
    <d v="2021-08-03T00:00:00"/>
    <n v="3486"/>
    <n v="233"/>
    <n v="1801.0900000000001"/>
    <n v="1684.9099999999999"/>
  </r>
  <r>
    <s v="Ches Bonnell"/>
    <x v="2"/>
    <s v="99% Dark &amp; Pure"/>
    <d v="2021-08-03T00:00:00"/>
    <n v="4963"/>
    <n v="276"/>
    <n v="2133.48"/>
    <n v="2829.52"/>
  </r>
  <r>
    <s v="Kaine Padly"/>
    <x v="1"/>
    <s v="Spicy Special Slims"/>
    <d v="2021-08-03T00:00:00"/>
    <n v="6321"/>
    <n v="422"/>
    <n v="3468.84"/>
    <n v="2852.16"/>
  </r>
  <r>
    <s v="Oby Sorrel"/>
    <x v="5"/>
    <s v="Almond Choco"/>
    <d v="2021-08-03T00:00:00"/>
    <n v="4249"/>
    <n v="164"/>
    <n v="844.6"/>
    <n v="3404.4"/>
  </r>
  <r>
    <s v="Madelene Upcott"/>
    <x v="4"/>
    <s v="99% Dark &amp; Pure"/>
    <d v="2021-08-03T00:00:00"/>
    <n v="427"/>
    <n v="27"/>
    <n v="208.71"/>
    <n v="218.29"/>
  </r>
  <r>
    <s v="Gunar Cockshoot"/>
    <x v="5"/>
    <s v="Orange Choco"/>
    <d v="2021-08-03T00:00:00"/>
    <n v="1029"/>
    <n v="129"/>
    <n v="474.72"/>
    <n v="554.28"/>
  </r>
  <r>
    <s v="Madelene Upcott"/>
    <x v="0"/>
    <s v="85% Dark Bars"/>
    <d v="2021-08-03T00:00:00"/>
    <n v="3388"/>
    <n v="170"/>
    <n v="1786.7"/>
    <n v="1601.3"/>
  </r>
  <r>
    <s v="Barr Faughny"/>
    <x v="3"/>
    <s v="Drinking Coco"/>
    <d v="2021-08-03T00:00:00"/>
    <n v="6314"/>
    <n v="234"/>
    <n v="2325.96"/>
    <n v="3988.04"/>
  </r>
  <r>
    <s v="Gunar Cockshoot"/>
    <x v="3"/>
    <s v="99% Dark &amp; Pure"/>
    <d v="2021-08-03T00:00:00"/>
    <n v="1918"/>
    <n v="107"/>
    <n v="827.11"/>
    <n v="1090.8899999999999"/>
  </r>
  <r>
    <s v="Oby Sorrel"/>
    <x v="1"/>
    <s v="Peanut Butter Cubes"/>
    <d v="2021-08-03T00:00:00"/>
    <n v="5775"/>
    <n v="482"/>
    <n v="1277.3"/>
    <n v="4497.7"/>
  </r>
  <r>
    <s v="Beverie Moffet"/>
    <x v="5"/>
    <s v="Baker's Choco Chips"/>
    <d v="2021-08-03T00:00:00"/>
    <n v="2121"/>
    <n v="266"/>
    <n v="3301.06"/>
    <n v="-1180.06"/>
  </r>
  <r>
    <s v="Marney O'Breen"/>
    <x v="4"/>
    <s v="85% Dark Bars"/>
    <d v="2021-08-03T00:00:00"/>
    <n v="4312"/>
    <n v="227"/>
    <n v="2385.77"/>
    <n v="1926.23"/>
  </r>
  <r>
    <s v="Gigi Bohling"/>
    <x v="0"/>
    <s v="Drinking Coco"/>
    <d v="2021-08-03T00:00:00"/>
    <n v="2681"/>
    <n v="108"/>
    <n v="1073.52"/>
    <n v="1607.48"/>
  </r>
  <r>
    <s v="Jan Morforth"/>
    <x v="0"/>
    <s v="Peanut Butter Cubes"/>
    <d v="2021-08-03T00:00:00"/>
    <n v="4858"/>
    <n v="405"/>
    <n v="1073.25"/>
    <n v="3784.75"/>
  </r>
  <r>
    <s v="Brien Boise"/>
    <x v="1"/>
    <s v="After Nines"/>
    <d v="2021-08-04T00:00:00"/>
    <n v="2947"/>
    <n v="156"/>
    <n v="1595.88"/>
    <n v="1351.12"/>
  </r>
  <r>
    <s v="Wilone O'Kielt"/>
    <x v="4"/>
    <s v="Almond Choco"/>
    <d v="2021-08-04T00:00:00"/>
    <n v="903"/>
    <n v="35"/>
    <n v="180.25"/>
    <n v="722.75"/>
  </r>
  <r>
    <s v="Marney O'Breen"/>
    <x v="0"/>
    <s v="After Nines"/>
    <d v="2021-08-04T00:00:00"/>
    <n v="6503"/>
    <n v="383"/>
    <n v="3918.09"/>
    <n v="2584.91"/>
  </r>
  <r>
    <s v="Marney O'Breen"/>
    <x v="2"/>
    <s v="50% Dark Bites"/>
    <d v="2021-08-04T00:00:00"/>
    <n v="1638"/>
    <n v="78"/>
    <n v="583.44000000000005"/>
    <n v="1054.56"/>
  </r>
  <r>
    <s v="Oby Sorrel"/>
    <x v="0"/>
    <s v="Almond Choco"/>
    <d v="2021-08-04T00:00:00"/>
    <n v="4046"/>
    <n v="162"/>
    <n v="834.30000000000007"/>
    <n v="3211.7"/>
  </r>
  <r>
    <s v="Andria Kimpton"/>
    <x v="2"/>
    <s v="Eclairs"/>
    <d v="2021-08-04T00:00:00"/>
    <n v="1393"/>
    <n v="140"/>
    <n v="883.4"/>
    <n v="509.6"/>
  </r>
  <r>
    <s v="Madelene Upcott"/>
    <x v="5"/>
    <s v="Fruit &amp; Nut Bars"/>
    <d v="2021-08-04T00:00:00"/>
    <n v="5565"/>
    <n v="429"/>
    <n v="2033.46"/>
    <n v="3531.54"/>
  </r>
  <r>
    <s v="Beverie Moffet"/>
    <x v="3"/>
    <s v="Organic Choco Syrup"/>
    <d v="2021-08-04T00:00:00"/>
    <n v="4480"/>
    <n v="180"/>
    <n v="1722.6000000000001"/>
    <n v="2757.3999999999996"/>
  </r>
  <r>
    <s v="Husein Augar"/>
    <x v="5"/>
    <s v="Peanut Butter Cubes"/>
    <d v="2021-08-04T00:00:00"/>
    <n v="5110"/>
    <n v="365"/>
    <n v="967.25"/>
    <n v="4142.75"/>
  </r>
  <r>
    <s v="Gigi Bohling"/>
    <x v="3"/>
    <s v="70% Dark Bites"/>
    <d v="2021-08-04T00:00:00"/>
    <n v="3640"/>
    <n v="280"/>
    <n v="1411.2"/>
    <n v="2228.8000000000002"/>
  </r>
  <r>
    <s v="Rafaelita Blaksland"/>
    <x v="4"/>
    <s v="Orange Choco"/>
    <d v="2021-08-04T00:00:00"/>
    <n v="3325"/>
    <n v="665"/>
    <n v="2447.2000000000003"/>
    <n v="877.79999999999973"/>
  </r>
  <r>
    <s v="Oby Sorrel"/>
    <x v="3"/>
    <s v="Spicy Special Slims"/>
    <d v="2021-08-04T00:00:00"/>
    <n v="2786"/>
    <n v="186"/>
    <n v="1528.92"/>
    <n v="1257.08"/>
  </r>
  <r>
    <s v="Madelene Upcott"/>
    <x v="5"/>
    <s v="Milk Bars"/>
    <d v="2021-08-04T00:00:00"/>
    <n v="1827"/>
    <n v="108"/>
    <n v="568.07999999999993"/>
    <n v="1258.92"/>
  </r>
  <r>
    <s v="Jan Morforth"/>
    <x v="1"/>
    <s v="85% Dark Bars"/>
    <d v="2021-08-04T00:00:00"/>
    <n v="3178"/>
    <n v="152"/>
    <n v="1597.52"/>
    <n v="1580.48"/>
  </r>
  <r>
    <s v="Oby Sorrel"/>
    <x v="3"/>
    <s v="85% Dark Bars"/>
    <d v="2021-08-04T00:00:00"/>
    <n v="5516"/>
    <n v="276"/>
    <n v="2900.7599999999998"/>
    <n v="2615.2400000000002"/>
  </r>
  <r>
    <s v="Karlen McCaffrey"/>
    <x v="1"/>
    <s v="Orange Choco"/>
    <d v="2021-08-04T00:00:00"/>
    <n v="4970"/>
    <n v="980"/>
    <n v="3606.4"/>
    <n v="1363.6"/>
  </r>
  <r>
    <s v="Wilone O'Kielt"/>
    <x v="0"/>
    <s v="Spicy Special Slims"/>
    <d v="2021-08-04T00:00:00"/>
    <n v="4683"/>
    <n v="361"/>
    <n v="2967.42"/>
    <n v="1715.58"/>
  </r>
  <r>
    <s v="Rafaelita Blaksland"/>
    <x v="5"/>
    <s v="50% Dark Bites"/>
    <d v="2021-08-04T00:00:00"/>
    <n v="7644"/>
    <n v="348"/>
    <n v="2603.04"/>
    <n v="5040.96"/>
  </r>
  <r>
    <s v="Curtice Advani"/>
    <x v="5"/>
    <s v="Peanut Butter Cubes"/>
    <d v="2021-08-04T00:00:00"/>
    <n v="3094"/>
    <n v="258"/>
    <n v="683.69999999999993"/>
    <n v="2410.3000000000002"/>
  </r>
  <r>
    <s v="Husein Augar"/>
    <x v="1"/>
    <s v="Baker's Choco Chips"/>
    <d v="2021-08-04T00:00:00"/>
    <n v="3521"/>
    <n v="353"/>
    <n v="4380.7300000000005"/>
    <n v="-859.73000000000047"/>
  </r>
  <r>
    <s v="Madelene Upcott"/>
    <x v="1"/>
    <s v="Mint Chip Choco"/>
    <d v="2021-08-04T00:00:00"/>
    <n v="399"/>
    <n v="40"/>
    <n v="228.79999999999998"/>
    <n v="170.20000000000002"/>
  </r>
  <r>
    <s v="Barr Faughny"/>
    <x v="3"/>
    <s v="Smooth Sliky Salty"/>
    <d v="2021-08-04T00:00:00"/>
    <n v="4081"/>
    <n v="454"/>
    <n v="1253.04"/>
    <n v="2827.96"/>
  </r>
  <r>
    <s v="Wilone O'Kielt"/>
    <x v="4"/>
    <s v="Choco Coated Almonds"/>
    <d v="2021-08-04T00:00:00"/>
    <n v="6993"/>
    <n v="318"/>
    <n v="1055.76"/>
    <n v="5937.24"/>
  </r>
  <r>
    <s v="Dennison Crosswaite"/>
    <x v="2"/>
    <s v="Raspberry Choco"/>
    <d v="2021-08-04T00:00:00"/>
    <n v="2114"/>
    <n v="118"/>
    <n v="454.3"/>
    <n v="1659.7"/>
  </r>
  <r>
    <s v="Dennison Crosswaite"/>
    <x v="1"/>
    <s v="Milk Bars"/>
    <d v="2021-08-04T00:00:00"/>
    <n v="6314"/>
    <n v="372"/>
    <n v="1956.72"/>
    <n v="4357.28"/>
  </r>
  <r>
    <s v="Kaine Padly"/>
    <x v="3"/>
    <s v="Choco Coated Almonds"/>
    <d v="2021-08-04T00:00:00"/>
    <n v="7245"/>
    <n v="290"/>
    <n v="962.8"/>
    <n v="6282.2"/>
  </r>
  <r>
    <s v="Karlen McCaffrey"/>
    <x v="4"/>
    <s v="Organic Choco Syrup"/>
    <d v="2021-08-04T00:00:00"/>
    <n v="4284"/>
    <n v="179"/>
    <n v="1713.03"/>
    <n v="2570.9700000000003"/>
  </r>
  <r>
    <s v="Brien Boise"/>
    <x v="4"/>
    <s v="Organic Choco Syrup"/>
    <d v="2021-08-04T00:00:00"/>
    <n v="203"/>
    <n v="10"/>
    <n v="95.7"/>
    <n v="107.3"/>
  </r>
  <r>
    <s v="Karlen McCaffrey"/>
    <x v="2"/>
    <s v="Fruit &amp; Nut Bars"/>
    <d v="2021-08-04T00:00:00"/>
    <n v="4970"/>
    <n v="332"/>
    <n v="1573.68"/>
    <n v="3396.3199999999997"/>
  </r>
  <r>
    <s v="Jan Morforth"/>
    <x v="2"/>
    <s v="Mint Chip Choco"/>
    <d v="2021-08-04T00:00:00"/>
    <n v="1386"/>
    <n v="139"/>
    <n v="795.07999999999993"/>
    <n v="590.92000000000007"/>
  </r>
  <r>
    <s v="Madelene Upcott"/>
    <x v="5"/>
    <s v="Orange Choco"/>
    <d v="2021-08-04T00:00:00"/>
    <n v="2443"/>
    <n v="349"/>
    <n v="1284.3200000000002"/>
    <n v="1158.6799999999998"/>
  </r>
  <r>
    <s v="Wilone O'Kielt"/>
    <x v="3"/>
    <s v="Caramel Stuffed Bars"/>
    <d v="2021-08-04T00:00:00"/>
    <n v="8386"/>
    <n v="350"/>
    <n v="2950.5"/>
    <n v="5435.5"/>
  </r>
  <r>
    <s v="Rafaelita Blaksland"/>
    <x v="5"/>
    <s v="Almond Choco"/>
    <d v="2021-08-04T00:00:00"/>
    <n v="1176"/>
    <n v="44"/>
    <n v="226.60000000000002"/>
    <n v="949.4"/>
  </r>
  <r>
    <s v="Dennison Crosswaite"/>
    <x v="0"/>
    <s v="Organic Choco Syrup"/>
    <d v="2021-08-04T00:00:00"/>
    <n v="8582"/>
    <n v="391"/>
    <n v="3741.87"/>
    <n v="4840.13"/>
  </r>
  <r>
    <s v="Dennison Crosswaite"/>
    <x v="2"/>
    <s v="Manuka Honey Choco"/>
    <d v="2021-08-04T00:00:00"/>
    <n v="8148"/>
    <n v="510"/>
    <n v="3468"/>
    <n v="4680"/>
  </r>
  <r>
    <s v="Dotty Strutley"/>
    <x v="5"/>
    <s v="Choco Coated Almonds"/>
    <d v="2021-08-04T00:00:00"/>
    <n v="448"/>
    <n v="18"/>
    <n v="59.76"/>
    <n v="388.24"/>
  </r>
  <r>
    <s v="Gunar Cockshoot"/>
    <x v="0"/>
    <s v="Fruit &amp; Nut Bars"/>
    <d v="2021-08-04T00:00:00"/>
    <n v="7175"/>
    <n v="449"/>
    <n v="2128.2600000000002"/>
    <n v="5046.74"/>
  </r>
  <r>
    <s v="Barr Faughny"/>
    <x v="3"/>
    <s v="White Choc"/>
    <d v="2021-08-04T00:00:00"/>
    <n v="4151"/>
    <n v="231"/>
    <n v="1485.33"/>
    <n v="2665.67"/>
  </r>
  <r>
    <s v="Marney O'Breen"/>
    <x v="1"/>
    <s v="Almond Choco"/>
    <d v="2021-08-04T00:00:00"/>
    <n v="406"/>
    <n v="16"/>
    <n v="82.4"/>
    <n v="323.60000000000002"/>
  </r>
  <r>
    <s v="Karlen McCaffrey"/>
    <x v="0"/>
    <s v="99% Dark &amp; Pure"/>
    <d v="2021-08-04T00:00:00"/>
    <n v="1043"/>
    <n v="70"/>
    <n v="541.1"/>
    <n v="501.9"/>
  </r>
  <r>
    <s v="Wilone O'Kielt"/>
    <x v="2"/>
    <s v="Manuka Honey Choco"/>
    <d v="2021-08-04T00:00:00"/>
    <n v="4291"/>
    <n v="307"/>
    <n v="2087.6"/>
    <n v="2203.4"/>
  </r>
  <r>
    <s v="Husein Augar"/>
    <x v="4"/>
    <s v="70% Dark Bites"/>
    <d v="2021-08-04T00:00:00"/>
    <n v="3542"/>
    <n v="222"/>
    <n v="1118.8800000000001"/>
    <n v="2423.12"/>
  </r>
  <r>
    <s v="Husein Augar"/>
    <x v="2"/>
    <s v="Almond Choco"/>
    <d v="2021-08-04T00:00:00"/>
    <n v="7056"/>
    <n v="262"/>
    <n v="1349.3000000000002"/>
    <n v="5706.7"/>
  </r>
  <r>
    <s v="Barr Faughny"/>
    <x v="5"/>
    <s v="Eclairs"/>
    <d v="2021-08-04T00:00:00"/>
    <n v="3969"/>
    <n v="331"/>
    <n v="2088.6099999999997"/>
    <n v="1880.3900000000003"/>
  </r>
  <r>
    <s v="Rafaelita Blaksland"/>
    <x v="2"/>
    <s v="99% Dark &amp; Pure"/>
    <d v="2021-08-04T00:00:00"/>
    <n v="15365"/>
    <n v="1050"/>
    <n v="8116.5"/>
    <n v="7248.5"/>
  </r>
  <r>
    <s v="Husein Augar"/>
    <x v="2"/>
    <s v="Organic Choco Syrup"/>
    <d v="2021-08-04T00:00:00"/>
    <n v="6139"/>
    <n v="267"/>
    <n v="2555.19"/>
    <n v="3583.81"/>
  </r>
  <r>
    <s v="Jan Morforth"/>
    <x v="4"/>
    <s v="70% Dark Bites"/>
    <d v="2021-08-04T00:00:00"/>
    <n v="5936"/>
    <n v="457"/>
    <n v="2303.2800000000002"/>
    <n v="3632.72"/>
  </r>
  <r>
    <s v="Rafaelita Blaksland"/>
    <x v="1"/>
    <s v="Drinking Coco"/>
    <d v="2021-08-04T00:00:00"/>
    <n v="7028"/>
    <n v="293"/>
    <n v="2912.42"/>
    <n v="4115.58"/>
  </r>
  <r>
    <s v="Rafaelita Blaksland"/>
    <x v="4"/>
    <s v="Mint Chip Choco"/>
    <d v="2021-08-04T00:00:00"/>
    <n v="7525"/>
    <n v="910"/>
    <n v="5205.2"/>
    <n v="2319.8000000000002"/>
  </r>
  <r>
    <s v="Kaine Padly"/>
    <x v="0"/>
    <s v="Caramel Stuffed Bars"/>
    <d v="2021-08-04T00:00:00"/>
    <n v="3843"/>
    <n v="148"/>
    <n v="1247.6399999999999"/>
    <n v="2595.36"/>
  </r>
  <r>
    <s v="Curtice Advani"/>
    <x v="1"/>
    <s v="85% Dark Bars"/>
    <d v="2021-08-04T00:00:00"/>
    <n v="994"/>
    <n v="53"/>
    <n v="557.03"/>
    <n v="436.97"/>
  </r>
  <r>
    <s v="Brien Boise"/>
    <x v="4"/>
    <s v="Caramel Stuffed Bars"/>
    <d v="2021-08-04T00:00:00"/>
    <n v="917"/>
    <n v="34"/>
    <n v="286.62"/>
    <n v="630.38"/>
  </r>
  <r>
    <s v="Ches Bonnell"/>
    <x v="3"/>
    <s v="50% Dark Bites"/>
    <d v="2021-08-04T00:00:00"/>
    <n v="2429"/>
    <n v="106"/>
    <n v="792.88"/>
    <n v="1636.12"/>
  </r>
  <r>
    <s v="Curtice Advani"/>
    <x v="0"/>
    <s v="Milk Bars"/>
    <d v="2021-08-04T00:00:00"/>
    <n v="1855"/>
    <n v="98"/>
    <n v="515.48"/>
    <n v="1339.52"/>
  </r>
  <r>
    <s v="Dennison Crosswaite"/>
    <x v="2"/>
    <s v="White Choc"/>
    <d v="2021-08-04T00:00:00"/>
    <n v="1582"/>
    <n v="80"/>
    <n v="514.4"/>
    <n v="1067.5999999999999"/>
  </r>
  <r>
    <s v="Dennison Crosswaite"/>
    <x v="3"/>
    <s v="Raspberry Choco"/>
    <d v="2021-08-04T00:00:00"/>
    <n v="6258"/>
    <n v="348"/>
    <n v="1339.8"/>
    <n v="4918.2"/>
  </r>
  <r>
    <s v="Dotty Strutley"/>
    <x v="1"/>
    <s v="Almond Choco"/>
    <d v="2021-08-04T00:00:00"/>
    <n v="3584"/>
    <n v="138"/>
    <n v="710.7"/>
    <n v="2873.3"/>
  </r>
  <r>
    <s v="Jan Morforth"/>
    <x v="4"/>
    <s v="Smooth Sliky Salty"/>
    <d v="2021-08-04T00:00:00"/>
    <n v="4837"/>
    <n v="840"/>
    <n v="2318.3999999999996"/>
    <n v="2518.6000000000004"/>
  </r>
  <r>
    <s v="Curtice Advani"/>
    <x v="4"/>
    <s v="Orange Choco"/>
    <d v="2021-08-04T00:00:00"/>
    <n v="8988"/>
    <n v="1120"/>
    <n v="4121.6000000000004"/>
    <n v="4866.3999999999996"/>
  </r>
  <r>
    <s v="Gunar Cockshoot"/>
    <x v="5"/>
    <s v="50% Dark Bites"/>
    <d v="2021-08-04T00:00:00"/>
    <n v="1036"/>
    <n v="46"/>
    <n v="344.08000000000004"/>
    <n v="691.92"/>
  </r>
  <r>
    <s v="Kelci Walkden"/>
    <x v="1"/>
    <s v="Peanut Butter Cubes"/>
    <d v="2021-08-05T00:00:00"/>
    <n v="7070"/>
    <n v="590"/>
    <n v="1563.5"/>
    <n v="5506.5"/>
  </r>
  <r>
    <s v="Andria Kimpton"/>
    <x v="0"/>
    <s v="Eclairs"/>
    <d v="2021-08-05T00:00:00"/>
    <n v="10409"/>
    <n v="840"/>
    <n v="5300.4"/>
    <n v="5108.6000000000004"/>
  </r>
  <r>
    <s v="Barr Faughny"/>
    <x v="4"/>
    <s v="Raspberry Choco"/>
    <d v="2021-08-05T00:00:00"/>
    <n v="3920"/>
    <n v="207"/>
    <n v="796.95"/>
    <n v="3123.05"/>
  </r>
  <r>
    <s v="Barr Faughny"/>
    <x v="1"/>
    <s v="Milk Bars"/>
    <d v="2021-08-05T00:00:00"/>
    <n v="2758"/>
    <n v="154"/>
    <n v="810.04"/>
    <n v="1947.96"/>
  </r>
  <r>
    <s v="Rafaelita Blaksland"/>
    <x v="4"/>
    <s v="Raspberry Choco"/>
    <d v="2021-08-05T00:00:00"/>
    <n v="1512"/>
    <n v="89"/>
    <n v="342.65000000000003"/>
    <n v="1169.3499999999999"/>
  </r>
  <r>
    <s v="Husein Augar"/>
    <x v="4"/>
    <s v="Baker's Choco Chips"/>
    <d v="2021-08-05T00:00:00"/>
    <n v="5719"/>
    <n v="700"/>
    <n v="8687"/>
    <n v="-2968"/>
  </r>
  <r>
    <s v="Curtice Advani"/>
    <x v="3"/>
    <s v="White Choc"/>
    <d v="2021-08-05T00:00:00"/>
    <n v="910"/>
    <n v="48"/>
    <n v="308.64"/>
    <n v="601.36"/>
  </r>
  <r>
    <s v="Marney O'Breen"/>
    <x v="1"/>
    <s v="Eclairs"/>
    <d v="2021-08-05T00:00:00"/>
    <n v="4361"/>
    <n v="364"/>
    <n v="2296.8399999999997"/>
    <n v="2064.1600000000003"/>
  </r>
  <r>
    <s v="Kelci Walkden"/>
    <x v="5"/>
    <s v="Baker's Choco Chips"/>
    <d v="2021-08-05T00:00:00"/>
    <n v="4613"/>
    <n v="1540"/>
    <n v="19111.400000000001"/>
    <n v="-14498.400000000001"/>
  </r>
  <r>
    <s v="Kaine Padly"/>
    <x v="4"/>
    <s v="Baker's Choco Chips"/>
    <d v="2021-08-05T00:00:00"/>
    <n v="9177"/>
    <n v="599"/>
    <n v="7433.59"/>
    <n v="1743.4099999999999"/>
  </r>
  <r>
    <s v="Gigi Bohling"/>
    <x v="0"/>
    <s v="Fruit &amp; Nut Bars"/>
    <d v="2021-08-05T00:00:00"/>
    <n v="1715"/>
    <n v="498"/>
    <n v="2360.52"/>
    <n v="-645.52"/>
  </r>
  <r>
    <s v="Rafaelita Blaksland"/>
    <x v="4"/>
    <s v="Drinking Coco"/>
    <d v="2021-08-05T00:00:00"/>
    <n v="1295"/>
    <n v="33"/>
    <n v="328.02"/>
    <n v="966.98"/>
  </r>
  <r>
    <s v="Marney O'Breen"/>
    <x v="1"/>
    <s v="White Choc"/>
    <d v="2021-08-05T00:00:00"/>
    <n v="112"/>
    <n v="26"/>
    <n v="167.18"/>
    <n v="-55.180000000000007"/>
  </r>
  <r>
    <s v="Wilone O'Kielt"/>
    <x v="2"/>
    <s v="Milk Bars"/>
    <d v="2021-08-05T00:00:00"/>
    <n v="1869"/>
    <n v="228"/>
    <n v="1199.28"/>
    <n v="669.72"/>
  </r>
  <r>
    <s v="Barr Faughny"/>
    <x v="1"/>
    <s v="Orange Choco"/>
    <d v="2021-08-05T00:00:00"/>
    <n v="2100"/>
    <n v="700"/>
    <n v="2576"/>
    <n v="-476"/>
  </r>
  <r>
    <s v="Kaine Padly"/>
    <x v="3"/>
    <s v="Smooth Sliky Salty"/>
    <d v="2021-08-05T00:00:00"/>
    <n v="1890"/>
    <n v="584"/>
    <n v="1611.84"/>
    <n v="278.16000000000008"/>
  </r>
  <r>
    <s v="Kaine Padly"/>
    <x v="2"/>
    <s v="Caramel Stuffed Bars"/>
    <d v="2021-08-05T00:00:00"/>
    <n v="2387"/>
    <n v="76"/>
    <n v="640.67999999999995"/>
    <n v="1746.3200000000002"/>
  </r>
  <r>
    <s v="Beverie Moffet"/>
    <x v="1"/>
    <s v="Smooth Sliky Salty"/>
    <d v="2021-08-05T00:00:00"/>
    <n v="8015"/>
    <n v="1190"/>
    <n v="3284.3999999999996"/>
    <n v="4730.6000000000004"/>
  </r>
  <r>
    <s v="Gigi Bohling"/>
    <x v="4"/>
    <s v="Milk Bars"/>
    <d v="2021-08-05T00:00:00"/>
    <n v="1134"/>
    <n v="78"/>
    <n v="410.28"/>
    <n v="723.72"/>
  </r>
  <r>
    <s v="Oby Sorrel"/>
    <x v="2"/>
    <s v="Manuka Honey Choco"/>
    <d v="2021-08-05T00:00:00"/>
    <n v="6335"/>
    <n v="127"/>
    <n v="863.6"/>
    <n v="5471.4"/>
  </r>
  <r>
    <s v="Dennison Crosswaite"/>
    <x v="2"/>
    <s v="Peanut Butter Cubes"/>
    <d v="2021-08-05T00:00:00"/>
    <n v="2303"/>
    <n v="245"/>
    <n v="649.25"/>
    <n v="1653.75"/>
  </r>
  <r>
    <s v="Curtice Advani"/>
    <x v="4"/>
    <s v="Caramel Stuffed Bars"/>
    <d v="2021-08-05T00:00:00"/>
    <n v="7637"/>
    <n v="24"/>
    <n v="202.32"/>
    <n v="7434.68"/>
  </r>
  <r>
    <s v="Marney O'Breen"/>
    <x v="5"/>
    <s v="Choco Coated Almonds"/>
    <d v="2021-08-05T00:00:00"/>
    <n v="2401"/>
    <n v="387"/>
    <n v="1284.8399999999999"/>
    <n v="1116.1600000000001"/>
  </r>
  <r>
    <s v="Gigi Bohling"/>
    <x v="5"/>
    <s v="85% Dark Bars"/>
    <d v="2021-08-05T00:00:00"/>
    <n v="4795"/>
    <n v="91"/>
    <n v="956.41"/>
    <n v="3838.59"/>
  </r>
  <r>
    <s v="Curtice Advani"/>
    <x v="1"/>
    <s v="Manuka Honey Choco"/>
    <d v="2021-08-05T00:00:00"/>
    <n v="1610"/>
    <n v="499"/>
    <n v="3393.2"/>
    <n v="-1783.1999999999998"/>
  </r>
  <r>
    <s v="Ches Bonnell"/>
    <x v="2"/>
    <s v="Drinking Coco"/>
    <d v="2021-08-05T00:00:00"/>
    <n v="5110"/>
    <n v="160"/>
    <n v="1590.3999999999999"/>
    <n v="3519.6000000000004"/>
  </r>
  <r>
    <s v="Dotty Strutley"/>
    <x v="1"/>
    <s v="Manuka Honey Choco"/>
    <d v="2021-08-05T00:00:00"/>
    <n v="1904"/>
    <n v="353"/>
    <n v="2400.4"/>
    <n v="-496.40000000000009"/>
  </r>
  <r>
    <s v="Madelene Upcott"/>
    <x v="0"/>
    <s v="Caramel Stuffed Bars"/>
    <d v="2021-08-05T00:00:00"/>
    <n v="10451"/>
    <n v="219"/>
    <n v="1846.1699999999998"/>
    <n v="8604.83"/>
  </r>
  <r>
    <s v="Andria Kimpton"/>
    <x v="0"/>
    <s v="Peanut Butter Cubes"/>
    <d v="2021-08-05T00:00:00"/>
    <n v="931"/>
    <n v="361"/>
    <n v="956.65"/>
    <n v="-25.649999999999977"/>
  </r>
  <r>
    <s v="Husein Augar"/>
    <x v="5"/>
    <s v="Organic Choco Syrup"/>
    <d v="2021-08-05T00:00:00"/>
    <n v="8281"/>
    <n v="9"/>
    <n v="86.13"/>
    <n v="8194.8700000000008"/>
  </r>
  <r>
    <s v="Dennison Crosswaite"/>
    <x v="4"/>
    <s v="Smooth Sliky Salty"/>
    <d v="2021-08-05T00:00:00"/>
    <n v="5523"/>
    <n v="97"/>
    <n v="267.71999999999997"/>
    <n v="5255.28"/>
  </r>
  <r>
    <s v="Dotty Strutley"/>
    <x v="1"/>
    <s v="Milk Bars"/>
    <d v="2021-08-06T00:00:00"/>
    <n v="1330"/>
    <n v="130"/>
    <n v="683.8"/>
    <n v="646.20000000000005"/>
  </r>
  <r>
    <s v="Jan Morforth"/>
    <x v="2"/>
    <s v="Organic Choco Syrup"/>
    <d v="2021-08-06T00:00:00"/>
    <n v="6363"/>
    <n v="564"/>
    <n v="5397.4800000000005"/>
    <n v="965.51999999999953"/>
  </r>
  <r>
    <s v="Ches Bonnell"/>
    <x v="1"/>
    <s v="Manuka Honey Choco"/>
    <d v="2021-08-06T00:00:00"/>
    <n v="6867"/>
    <n v="38"/>
    <n v="258.39999999999998"/>
    <n v="6608.6"/>
  </r>
  <r>
    <s v="Husein Augar"/>
    <x v="5"/>
    <s v="Caramel Stuffed Bars"/>
    <d v="2021-08-06T00:00:00"/>
    <n v="3703"/>
    <n v="95"/>
    <n v="800.85"/>
    <n v="2902.15"/>
  </r>
  <r>
    <s v="Kelci Walkden"/>
    <x v="1"/>
    <s v="Choco Coated Almonds"/>
    <d v="2021-08-06T00:00:00"/>
    <n v="546"/>
    <n v="96"/>
    <n v="318.71999999999997"/>
    <n v="227.28000000000003"/>
  </r>
  <r>
    <s v="Andria Kimpton"/>
    <x v="4"/>
    <s v="White Choc"/>
    <d v="2021-08-06T00:00:00"/>
    <n v="5257"/>
    <n v="180"/>
    <n v="1157.3999999999999"/>
    <n v="4099.6000000000004"/>
  </r>
  <r>
    <s v="Dotty Strutley"/>
    <x v="4"/>
    <s v="Baker's Choco Chips"/>
    <d v="2021-08-06T00:00:00"/>
    <n v="3444"/>
    <n v="207"/>
    <n v="2568.87"/>
    <n v="875.13000000000011"/>
  </r>
  <r>
    <s v="Ches Bonnell"/>
    <x v="4"/>
    <s v="Organic Choco Syrup"/>
    <d v="2021-08-06T00:00:00"/>
    <n v="630"/>
    <n v="134"/>
    <n v="1282.3800000000001"/>
    <n v="-652.38000000000011"/>
  </r>
  <r>
    <s v="Dennison Crosswaite"/>
    <x v="0"/>
    <s v="Raspberry Choco"/>
    <d v="2021-08-06T00:00:00"/>
    <n v="364"/>
    <n v="68"/>
    <n v="261.8"/>
    <n v="102.19999999999999"/>
  </r>
  <r>
    <s v="Madelene Upcott"/>
    <x v="3"/>
    <s v="Fruit &amp; Nut Bars"/>
    <d v="2021-08-06T00:00:00"/>
    <n v="8568"/>
    <n v="173"/>
    <n v="820.02"/>
    <n v="7747.98"/>
  </r>
  <r>
    <s v="Kaine Padly"/>
    <x v="1"/>
    <s v="After Nines"/>
    <d v="2021-08-06T00:00:00"/>
    <n v="1309"/>
    <n v="700"/>
    <n v="7161"/>
    <n v="-5852"/>
  </r>
  <r>
    <s v="Dotty Strutley"/>
    <x v="4"/>
    <s v="White Choc"/>
    <d v="2021-08-06T00:00:00"/>
    <n v="5936"/>
    <n v="80"/>
    <n v="514.4"/>
    <n v="5421.6"/>
  </r>
  <r>
    <s v="Gunar Cockshoot"/>
    <x v="3"/>
    <s v="Drinking Coco"/>
    <d v="2021-08-06T00:00:00"/>
    <n v="3514"/>
    <n v="127"/>
    <n v="1262.3799999999999"/>
    <n v="2251.62"/>
  </r>
  <r>
    <s v="Madelene Upcott"/>
    <x v="5"/>
    <s v="Caramel Stuffed Bars"/>
    <d v="2021-08-06T00:00:00"/>
    <n v="14"/>
    <n v="177"/>
    <n v="1492.11"/>
    <n v="-1478.11"/>
  </r>
  <r>
    <s v="Beverie Moffet"/>
    <x v="5"/>
    <s v="Peanut Butter Cubes"/>
    <d v="2021-08-06T00:00:00"/>
    <n v="7679"/>
    <n v="61"/>
    <n v="161.65"/>
    <n v="7517.35"/>
  </r>
  <r>
    <s v="Ches Bonnell"/>
    <x v="5"/>
    <s v="Drinking Coco"/>
    <d v="2021-08-06T00:00:00"/>
    <n v="3528"/>
    <n v="168"/>
    <n v="1669.9199999999998"/>
    <n v="1858.0800000000002"/>
  </r>
  <r>
    <s v="Beverie Moffet"/>
    <x v="5"/>
    <s v="Raspberry Choco"/>
    <d v="2021-08-06T00:00:00"/>
    <n v="7672"/>
    <n v="136"/>
    <n v="523.6"/>
    <n v="7148.4"/>
  </r>
  <r>
    <s v="Karlen McCaffrey"/>
    <x v="0"/>
    <s v="Baker's Choco Chips"/>
    <d v="2021-08-06T00:00:00"/>
    <n v="336"/>
    <n v="147"/>
    <n v="1824.27"/>
    <n v="-1488.27"/>
  </r>
  <r>
    <s v="Rafaelita Blaksland"/>
    <x v="5"/>
    <s v="70% Dark Bites"/>
    <d v="2021-08-06T00:00:00"/>
    <n v="8680"/>
    <n v="317"/>
    <n v="1597.68"/>
    <n v="7082.32"/>
  </r>
  <r>
    <s v="Kelci Walkden"/>
    <x v="4"/>
    <s v="70% Dark Bites"/>
    <d v="2021-08-06T00:00:00"/>
    <n v="1085"/>
    <n v="657"/>
    <n v="3311.28"/>
    <n v="-2226.2800000000002"/>
  </r>
  <r>
    <s v="Rafaelita Blaksland"/>
    <x v="2"/>
    <s v="Spicy Special Slims"/>
    <d v="2021-08-06T00:00:00"/>
    <n v="1876"/>
    <n v="1120"/>
    <n v="9206.4000000000015"/>
    <n v="-7330.4000000000015"/>
  </r>
  <r>
    <s v="Kaine Padly"/>
    <x v="2"/>
    <s v="Almond Choco"/>
    <d v="2021-08-06T00:00:00"/>
    <n v="6377"/>
    <n v="85"/>
    <n v="437.75000000000006"/>
    <n v="5939.25"/>
  </r>
  <r>
    <s v="Karlen McCaffrey"/>
    <x v="4"/>
    <s v="70% Dark Bites"/>
    <d v="2021-08-06T00:00:00"/>
    <n v="245"/>
    <n v="491"/>
    <n v="2474.64"/>
    <n v="-2229.64"/>
  </r>
  <r>
    <s v="Dennison Crosswaite"/>
    <x v="3"/>
    <s v="After Nines"/>
    <d v="2021-08-06T00:00:00"/>
    <n v="9807"/>
    <n v="231"/>
    <n v="2363.13"/>
    <n v="7443.87"/>
  </r>
  <r>
    <s v="Dotty Strutley"/>
    <x v="0"/>
    <s v="Organic Choco Syrup"/>
    <d v="2021-08-06T00:00:00"/>
    <n v="6069"/>
    <n v="25"/>
    <n v="239.25"/>
    <n v="5829.75"/>
  </r>
  <r>
    <s v="Jan Morforth"/>
    <x v="5"/>
    <s v="Organic Choco Syrup"/>
    <d v="2021-08-06T00:00:00"/>
    <n v="3619"/>
    <n v="257"/>
    <n v="2459.4900000000002"/>
    <n v="1159.5099999999998"/>
  </r>
  <r>
    <s v="Kaine Padly"/>
    <x v="4"/>
    <s v="85% Dark Bars"/>
    <d v="2021-08-06T00:00:00"/>
    <n v="1204"/>
    <n v="343"/>
    <n v="3604.93"/>
    <n v="-2400.9299999999998"/>
  </r>
  <r>
    <s v="Dennison Crosswaite"/>
    <x v="2"/>
    <s v="Mint Chip Choco"/>
    <d v="2021-08-06T00:00:00"/>
    <n v="4774"/>
    <n v="689"/>
    <n v="3941.08"/>
    <n v="832.92000000000007"/>
  </r>
  <r>
    <s v="Rafaelita Blaksland"/>
    <x v="5"/>
    <s v="Orange Choco"/>
    <d v="2021-08-06T00:00:00"/>
    <n v="2835"/>
    <n v="229"/>
    <n v="842.72"/>
    <n v="1992.28"/>
  </r>
  <r>
    <s v="Curtice Advani"/>
    <x v="2"/>
    <s v="50% Dark Bites"/>
    <d v="2021-08-06T00:00:00"/>
    <n v="7798"/>
    <n v="89"/>
    <n v="665.72"/>
    <n v="7132.28"/>
  </r>
  <r>
    <s v="Oby Sorrel"/>
    <x v="0"/>
    <s v="White Choc"/>
    <d v="2021-08-06T00:00:00"/>
    <n v="2723"/>
    <n v="121"/>
    <n v="778.03"/>
    <n v="1944.97"/>
  </r>
  <r>
    <s v="Karlen McCaffrey"/>
    <x v="5"/>
    <s v="After Nines"/>
    <d v="2021-08-06T00:00:00"/>
    <n v="5257"/>
    <n v="84"/>
    <n v="859.32"/>
    <n v="4397.68"/>
  </r>
  <r>
    <s v="Barr Faughny"/>
    <x v="5"/>
    <s v="99% Dark &amp; Pure"/>
    <d v="2021-08-06T00:00:00"/>
    <n v="525"/>
    <n v="112"/>
    <n v="865.76"/>
    <n v="-340.76"/>
  </r>
  <r>
    <s v="Dotty Strutley"/>
    <x v="0"/>
    <s v="Orange Choco"/>
    <d v="2021-08-06T00:00:00"/>
    <n v="1141"/>
    <n v="1470"/>
    <n v="5409.6"/>
    <n v="-4268.6000000000004"/>
  </r>
  <r>
    <s v="Gunar Cockshoot"/>
    <x v="4"/>
    <s v="50% Dark Bites"/>
    <d v="2021-08-06T00:00:00"/>
    <n v="4760"/>
    <n v="23"/>
    <n v="172.04000000000002"/>
    <n v="4587.96"/>
  </r>
  <r>
    <s v="Wilone O'Kielt"/>
    <x v="4"/>
    <s v="After Nines"/>
    <d v="2021-08-06T00:00:00"/>
    <n v="5404"/>
    <n v="383"/>
    <n v="3918.09"/>
    <n v="1485.9099999999999"/>
  </r>
  <r>
    <s v="Brien Boise"/>
    <x v="2"/>
    <s v="Orange Choco"/>
    <d v="2021-08-06T00:00:00"/>
    <n v="3479"/>
    <n v="682"/>
    <n v="2509.7600000000002"/>
    <n v="969.23999999999978"/>
  </r>
  <r>
    <s v="Ches Bonnell"/>
    <x v="4"/>
    <s v="Choco Coated Almonds"/>
    <d v="2021-08-06T00:00:00"/>
    <n v="210"/>
    <n v="292"/>
    <n v="969.43999999999994"/>
    <n v="-759.43999999999994"/>
  </r>
  <r>
    <s v="Dotty Strutley"/>
    <x v="0"/>
    <s v="After Nines"/>
    <d v="2021-08-06T00:00:00"/>
    <n v="6132"/>
    <n v="150"/>
    <n v="1534.5"/>
    <n v="4597.5"/>
  </r>
  <r>
    <s v="Andria Kimpton"/>
    <x v="0"/>
    <s v="After Nines"/>
    <d v="2021-08-06T00:00:00"/>
    <n v="7133"/>
    <n v="201"/>
    <n v="2056.23"/>
    <n v="5076.7700000000004"/>
  </r>
  <r>
    <s v="Oby Sorrel"/>
    <x v="5"/>
    <s v="Orange Choco"/>
    <d v="2021-08-09T00:00:00"/>
    <n v="3738"/>
    <n v="840"/>
    <n v="3091.2000000000003"/>
    <n v="646.79999999999973"/>
  </r>
  <r>
    <s v="Andria Kimpton"/>
    <x v="5"/>
    <s v="50% Dark Bites"/>
    <d v="2021-08-09T00:00:00"/>
    <n v="5544"/>
    <n v="43"/>
    <n v="321.64000000000004"/>
    <n v="5222.3599999999997"/>
  </r>
  <r>
    <s v="Karlen McCaffrey"/>
    <x v="2"/>
    <s v="Organic Choco Syrup"/>
    <d v="2021-08-09T00:00:00"/>
    <n v="5740"/>
    <n v="7"/>
    <n v="66.990000000000009"/>
    <n v="5673.01"/>
  </r>
  <r>
    <s v="Andria Kimpton"/>
    <x v="2"/>
    <s v="Organic Choco Syrup"/>
    <d v="2021-08-09T00:00:00"/>
    <n v="1120"/>
    <n v="249"/>
    <n v="2382.9300000000003"/>
    <n v="-1262.9300000000003"/>
  </r>
  <r>
    <s v="Barr Faughny"/>
    <x v="4"/>
    <s v="Choco Coated Almonds"/>
    <d v="2021-08-09T00:00:00"/>
    <n v="11550"/>
    <n v="72"/>
    <n v="239.04"/>
    <n v="11310.96"/>
  </r>
  <r>
    <s v="Karlen McCaffrey"/>
    <x v="5"/>
    <s v="Mint Chip Choco"/>
    <d v="2021-08-09T00:00:00"/>
    <n v="3339"/>
    <n v="49"/>
    <n v="280.27999999999997"/>
    <n v="3058.7200000000003"/>
  </r>
  <r>
    <s v="Madelene Upcott"/>
    <x v="2"/>
    <s v="After Nines"/>
    <d v="2021-08-09T00:00:00"/>
    <n v="7490"/>
    <n v="129"/>
    <n v="1319.67"/>
    <n v="6170.33"/>
  </r>
  <r>
    <s v="Beverie Moffet"/>
    <x v="1"/>
    <s v="70% Dark Bites"/>
    <d v="2021-08-09T00:00:00"/>
    <n v="3885"/>
    <n v="471"/>
    <n v="2373.84"/>
    <n v="1511.1599999999999"/>
  </r>
  <r>
    <s v="Oby Sorrel"/>
    <x v="4"/>
    <s v="Choco Coated Almonds"/>
    <d v="2021-08-09T00:00:00"/>
    <n v="2751"/>
    <n v="203"/>
    <n v="673.95999999999992"/>
    <n v="2077.04"/>
  </r>
  <r>
    <s v="Marney O'Breen"/>
    <x v="2"/>
    <s v="Manuka Honey Choco"/>
    <d v="2021-08-09T00:00:00"/>
    <n v="3535"/>
    <n v="296"/>
    <n v="2012.8"/>
    <n v="1522.2"/>
  </r>
  <r>
    <s v="Dennison Crosswaite"/>
    <x v="0"/>
    <s v="Manuka Honey Choco"/>
    <d v="2021-08-09T00:00:00"/>
    <n v="1505"/>
    <n v="605"/>
    <n v="4114"/>
    <n v="-2609"/>
  </r>
  <r>
    <s v="Rafaelita Blaksland"/>
    <x v="5"/>
    <s v="85% Dark Bars"/>
    <d v="2021-08-09T00:00:00"/>
    <n v="2548"/>
    <n v="34"/>
    <n v="357.34"/>
    <n v="2190.66"/>
  </r>
  <r>
    <s v="Oby Sorrel"/>
    <x v="3"/>
    <s v="Organic Choco Syrup"/>
    <d v="2021-08-09T00:00:00"/>
    <n v="10213"/>
    <n v="459"/>
    <n v="4392.63"/>
    <n v="5820.37"/>
  </r>
  <r>
    <s v="Beverie Moffet"/>
    <x v="0"/>
    <s v="After Nines"/>
    <d v="2021-08-09T00:00:00"/>
    <n v="784"/>
    <n v="111"/>
    <n v="1135.53"/>
    <n v="-351.53"/>
  </r>
  <r>
    <s v="Curtice Advani"/>
    <x v="0"/>
    <s v="Spicy Special Slims"/>
    <d v="2021-08-09T00:00:00"/>
    <n v="7140"/>
    <n v="153"/>
    <n v="1257.6600000000001"/>
    <n v="5882.34"/>
  </r>
  <r>
    <s v="Dotty Strutley"/>
    <x v="4"/>
    <s v="Fruit &amp; Nut Bars"/>
    <d v="2021-08-09T00:00:00"/>
    <n v="4102"/>
    <n v="170"/>
    <n v="805.80000000000007"/>
    <n v="3296.2"/>
  </r>
  <r>
    <s v="Wilone O'Kielt"/>
    <x v="5"/>
    <s v="85% Dark Bars"/>
    <d v="2021-08-09T00:00:00"/>
    <n v="14"/>
    <n v="770"/>
    <n v="8092.7"/>
    <n v="-8078.7"/>
  </r>
  <r>
    <s v="Kaine Padly"/>
    <x v="3"/>
    <s v="Organic Choco Syrup"/>
    <d v="2021-08-09T00:00:00"/>
    <n v="3451"/>
    <n v="180"/>
    <n v="1722.6000000000001"/>
    <n v="1728.3999999999999"/>
  </r>
  <r>
    <s v="Gigi Bohling"/>
    <x v="4"/>
    <s v="Peanut Butter Cubes"/>
    <d v="2021-08-09T00:00:00"/>
    <n v="4326"/>
    <n v="550"/>
    <n v="1457.5"/>
    <n v="2868.5"/>
  </r>
  <r>
    <s v="Curtice Advani"/>
    <x v="4"/>
    <s v="70% Dark Bites"/>
    <d v="2021-08-09T00:00:00"/>
    <n v="1953"/>
    <n v="315"/>
    <n v="1587.6"/>
    <n v="365.40000000000009"/>
  </r>
  <r>
    <s v="Madelene Upcott"/>
    <x v="2"/>
    <s v="Smooth Sliky Salty"/>
    <d v="2021-08-09T00:00:00"/>
    <n v="9331"/>
    <n v="612"/>
    <n v="1689.12"/>
    <n v="7641.88"/>
  </r>
  <r>
    <s v="Husein Augar"/>
    <x v="1"/>
    <s v="Raspberry Choco"/>
    <d v="2021-08-09T00:00:00"/>
    <n v="7595"/>
    <n v="205"/>
    <n v="789.25"/>
    <n v="6805.75"/>
  </r>
  <r>
    <s v="Gunar Cockshoot"/>
    <x v="3"/>
    <s v="Spicy Special Slims"/>
    <d v="2021-08-09T00:00:00"/>
    <n v="1813"/>
    <n v="9"/>
    <n v="73.98"/>
    <n v="1739.02"/>
  </r>
  <r>
    <s v="Oby Sorrel"/>
    <x v="1"/>
    <s v="99% Dark &amp; Pure"/>
    <d v="2021-08-09T00:00:00"/>
    <n v="5362"/>
    <n v="387"/>
    <n v="2991.51"/>
    <n v="2370.4899999999998"/>
  </r>
  <r>
    <s v="Jan Morforth"/>
    <x v="3"/>
    <s v="85% Dark Bars"/>
    <d v="2021-08-09T00:00:00"/>
    <n v="3941"/>
    <n v="199"/>
    <n v="2091.4899999999998"/>
    <n v="1849.5100000000002"/>
  </r>
  <r>
    <s v="Husein Augar"/>
    <x v="0"/>
    <s v="Choco Coated Almonds"/>
    <d v="2021-08-09T00:00:00"/>
    <n v="686"/>
    <n v="159"/>
    <n v="527.88"/>
    <n v="158.12"/>
  </r>
  <r>
    <s v="Curtice Advani"/>
    <x v="3"/>
    <s v="Orange Choco"/>
    <d v="2021-08-09T00:00:00"/>
    <n v="903"/>
    <n v="254"/>
    <n v="934.72"/>
    <n v="-31.720000000000027"/>
  </r>
  <r>
    <s v="Dotty Strutley"/>
    <x v="5"/>
    <s v="Drinking Coco"/>
    <d v="2021-08-09T00:00:00"/>
    <n v="4270"/>
    <n v="104"/>
    <n v="1033.76"/>
    <n v="3236.24"/>
  </r>
  <r>
    <s v="Gigi Bohling"/>
    <x v="3"/>
    <s v="Raspberry Choco"/>
    <d v="2021-08-09T00:00:00"/>
    <n v="4312"/>
    <n v="199"/>
    <n v="766.15"/>
    <n v="3545.85"/>
  </r>
  <r>
    <s v="Dotty Strutley"/>
    <x v="1"/>
    <s v="70% Dark Bites"/>
    <d v="2021-08-09T00:00:00"/>
    <n v="2471"/>
    <n v="32"/>
    <n v="161.28"/>
    <n v="2309.7199999999998"/>
  </r>
  <r>
    <s v="Wilone O'Kielt"/>
    <x v="1"/>
    <s v="Almond Choco"/>
    <d v="2021-08-09T00:00:00"/>
    <n v="5341"/>
    <n v="191"/>
    <n v="983.65000000000009"/>
    <n v="4357.3500000000004"/>
  </r>
  <r>
    <s v="Barr Faughny"/>
    <x v="2"/>
    <s v="White Choc"/>
    <d v="2021-08-09T00:00:00"/>
    <n v="4522"/>
    <n v="266"/>
    <n v="1710.3799999999999"/>
    <n v="2811.62"/>
  </r>
  <r>
    <s v="Gigi Bohling"/>
    <x v="0"/>
    <s v="After Nines"/>
    <d v="2021-08-09T00:00:00"/>
    <n v="8099"/>
    <n v="110"/>
    <n v="1125.3"/>
    <n v="6973.7"/>
  </r>
  <r>
    <s v="Curtice Advani"/>
    <x v="5"/>
    <s v="Smooth Sliky Salty"/>
    <d v="2021-08-09T00:00:00"/>
    <n v="4739"/>
    <n v="980"/>
    <n v="2704.7999999999997"/>
    <n v="2034.2000000000003"/>
  </r>
  <r>
    <s v="Dotty Strutley"/>
    <x v="0"/>
    <s v="Caramel Stuffed Bars"/>
    <d v="2021-08-09T00:00:00"/>
    <n v="210"/>
    <n v="206"/>
    <n v="1736.58"/>
    <n v="-1526.58"/>
  </r>
  <r>
    <s v="Dotty Strutley"/>
    <x v="5"/>
    <s v="99% Dark &amp; Pure"/>
    <d v="2021-08-09T00:00:00"/>
    <n v="3703"/>
    <n v="75"/>
    <n v="579.75"/>
    <n v="3123.25"/>
  </r>
  <r>
    <s v="Brien Boise"/>
    <x v="0"/>
    <s v="White Choc"/>
    <d v="2021-08-09T00:00:00"/>
    <n v="4984"/>
    <n v="142"/>
    <n v="913.06"/>
    <n v="4070.94"/>
  </r>
  <r>
    <s v="Husein Augar"/>
    <x v="1"/>
    <s v="Spicy Special Slims"/>
    <d v="2021-08-10T00:00:00"/>
    <n v="8218"/>
    <n v="181"/>
    <n v="1487.8200000000002"/>
    <n v="6730.18"/>
  </r>
  <r>
    <s v="Madelene Upcott"/>
    <x v="1"/>
    <s v="Almond Choco"/>
    <d v="2021-08-10T00:00:00"/>
    <n v="581"/>
    <n v="297"/>
    <n v="1529.5500000000002"/>
    <n v="-948.55000000000018"/>
  </r>
  <r>
    <s v="Beverie Moffet"/>
    <x v="3"/>
    <s v="Spicy Special Slims"/>
    <d v="2021-08-10T00:00:00"/>
    <n v="2289"/>
    <n v="597"/>
    <n v="4907.34"/>
    <n v="-2618.34"/>
  </r>
  <r>
    <s v="Oby Sorrel"/>
    <x v="4"/>
    <s v="Manuka Honey Choco"/>
    <d v="2021-08-10T00:00:00"/>
    <n v="2086"/>
    <n v="521"/>
    <n v="3542.7999999999997"/>
    <n v="-1456.7999999999997"/>
  </r>
  <r>
    <s v="Brien Boise"/>
    <x v="4"/>
    <s v="50% Dark Bites"/>
    <d v="2021-08-10T00:00:00"/>
    <n v="3822"/>
    <n v="280"/>
    <n v="2094.4"/>
    <n v="1727.6"/>
  </r>
  <r>
    <s v="Jan Morforth"/>
    <x v="2"/>
    <s v="99% Dark &amp; Pure"/>
    <d v="2021-08-10T00:00:00"/>
    <n v="1127"/>
    <n v="171"/>
    <n v="1321.8300000000002"/>
    <n v="-194.83000000000015"/>
  </r>
  <r>
    <s v="Beverie Moffet"/>
    <x v="1"/>
    <s v="Almond Choco"/>
    <d v="2021-08-10T00:00:00"/>
    <n v="6048"/>
    <n v="48"/>
    <n v="247.20000000000002"/>
    <n v="5800.8"/>
  </r>
  <r>
    <s v="Dennison Crosswaite"/>
    <x v="2"/>
    <s v="Smooth Sliky Salty"/>
    <d v="2021-08-10T00:00:00"/>
    <n v="1708"/>
    <n v="200"/>
    <n v="552"/>
    <n v="1156"/>
  </r>
  <r>
    <s v="Curtice Advani"/>
    <x v="1"/>
    <s v="Fruit &amp; Nut Bars"/>
    <d v="2021-08-10T00:00:00"/>
    <n v="406"/>
    <n v="495"/>
    <n v="2346.3000000000002"/>
    <n v="-1940.3000000000002"/>
  </r>
  <r>
    <s v="Curtice Advani"/>
    <x v="5"/>
    <s v="Organic Choco Syrup"/>
    <d v="2021-08-10T00:00:00"/>
    <n v="9072"/>
    <n v="170"/>
    <n v="1626.9"/>
    <n v="7445.1"/>
  </r>
  <r>
    <s v="Kelci Walkden"/>
    <x v="1"/>
    <s v="Caramel Stuffed Bars"/>
    <d v="2021-08-10T00:00:00"/>
    <n v="3563"/>
    <n v="77"/>
    <n v="649.11"/>
    <n v="2913.89"/>
  </r>
  <r>
    <s v="Dotty Strutley"/>
    <x v="1"/>
    <s v="85% Dark Bars"/>
    <d v="2021-08-10T00:00:00"/>
    <n v="6811"/>
    <n v="213"/>
    <n v="2238.63"/>
    <n v="4572.37"/>
  </r>
  <r>
    <s v="Dennison Crosswaite"/>
    <x v="5"/>
    <s v="Drinking Coco"/>
    <d v="2021-08-10T00:00:00"/>
    <n v="1813"/>
    <n v="63"/>
    <n v="626.21999999999991"/>
    <n v="1186.7800000000002"/>
  </r>
  <r>
    <s v="Kaine Padly"/>
    <x v="3"/>
    <s v="Almond Choco"/>
    <d v="2021-08-10T00:00:00"/>
    <n v="1155"/>
    <n v="35"/>
    <n v="180.25"/>
    <n v="974.75"/>
  </r>
  <r>
    <s v="Oby Sorrel"/>
    <x v="1"/>
    <s v="White Choc"/>
    <d v="2021-08-10T00:00:00"/>
    <n v="1470"/>
    <n v="11"/>
    <n v="70.72999999999999"/>
    <n v="1399.27"/>
  </r>
  <r>
    <s v="Brien Boise"/>
    <x v="3"/>
    <s v="Manuka Honey Choco"/>
    <d v="2021-08-10T00:00:00"/>
    <n v="2870"/>
    <n v="73"/>
    <n v="496.4"/>
    <n v="2373.6"/>
  </r>
  <r>
    <s v="Oby Sorrel"/>
    <x v="2"/>
    <s v="Choco Coated Almonds"/>
    <d v="2021-08-10T00:00:00"/>
    <n v="2912"/>
    <n v="23"/>
    <n v="76.36"/>
    <n v="2835.64"/>
  </r>
  <r>
    <s v="Husein Augar"/>
    <x v="0"/>
    <s v="99% Dark &amp; Pure"/>
    <d v="2021-08-10T00:00:00"/>
    <n v="6650"/>
    <n v="315"/>
    <n v="2434.9500000000003"/>
    <n v="4215.0499999999993"/>
  </r>
  <r>
    <s v="Husein Augar"/>
    <x v="3"/>
    <s v="99% Dark &amp; Pure"/>
    <d v="2021-08-10T00:00:00"/>
    <n v="336"/>
    <n v="74"/>
    <n v="572.02"/>
    <n v="-236.01999999999998"/>
  </r>
  <r>
    <s v="Jan Morforth"/>
    <x v="1"/>
    <s v="Organic Choco Syrup"/>
    <d v="2021-08-10T00:00:00"/>
    <n v="1372"/>
    <n v="116"/>
    <n v="1110.1200000000001"/>
    <n v="261.87999999999988"/>
  </r>
  <r>
    <s v="Marney O'Breen"/>
    <x v="1"/>
    <s v="70% Dark Bites"/>
    <d v="2021-08-10T00:00:00"/>
    <n v="2800"/>
    <n v="353"/>
    <n v="1779.1200000000001"/>
    <n v="1020.8799999999999"/>
  </r>
  <r>
    <s v="Husein Augar"/>
    <x v="1"/>
    <s v="Fruit &amp; Nut Bars"/>
    <d v="2021-08-10T00:00:00"/>
    <n v="2534"/>
    <n v="770"/>
    <n v="3649.8"/>
    <n v="-1115.8000000000002"/>
  </r>
  <r>
    <s v="Gigi Bohling"/>
    <x v="1"/>
    <s v="Organic Choco Syrup"/>
    <d v="2021-08-10T00:00:00"/>
    <n v="4858"/>
    <n v="347"/>
    <n v="3320.79"/>
    <n v="1537.21"/>
  </r>
  <r>
    <s v="Karlen McCaffrey"/>
    <x v="2"/>
    <s v="Milk Bars"/>
    <d v="2021-08-10T00:00:00"/>
    <n v="2891"/>
    <n v="514"/>
    <n v="2703.64"/>
    <n v="187.36000000000013"/>
  </r>
  <r>
    <s v="Dennison Crosswaite"/>
    <x v="3"/>
    <s v="Almond Choco"/>
    <d v="2021-08-10T00:00:00"/>
    <n v="2205"/>
    <n v="292"/>
    <n v="1503.8000000000002"/>
    <n v="701.19999999999982"/>
  </r>
  <r>
    <s v="Wilone O'Kielt"/>
    <x v="3"/>
    <s v="Raspberry Choco"/>
    <d v="2021-08-10T00:00:00"/>
    <n v="9660"/>
    <n v="76"/>
    <n v="292.60000000000002"/>
    <n v="9367.4"/>
  </r>
  <r>
    <s v="Dotty Strutley"/>
    <x v="2"/>
    <s v="99% Dark &amp; Pure"/>
    <d v="2021-08-10T00:00:00"/>
    <n v="1974"/>
    <n v="68"/>
    <n v="525.64"/>
    <n v="1448.3600000000001"/>
  </r>
  <r>
    <s v="Brien Boise"/>
    <x v="5"/>
    <s v="99% Dark &amp; Pure"/>
    <d v="2021-08-10T00:00:00"/>
    <n v="5565"/>
    <n v="339"/>
    <n v="2620.4700000000003"/>
    <n v="2944.5299999999997"/>
  </r>
  <r>
    <s v="Curtice Advani"/>
    <x v="5"/>
    <s v="Eclairs"/>
    <d v="2021-08-10T00:00:00"/>
    <n v="6006"/>
    <n v="445"/>
    <n v="2807.95"/>
    <n v="3198.05"/>
  </r>
  <r>
    <s v="Karlen McCaffrey"/>
    <x v="3"/>
    <s v="Caramel Stuffed Bars"/>
    <d v="2021-08-10T00:00:00"/>
    <n v="7392"/>
    <n v="180"/>
    <n v="1517.3999999999999"/>
    <n v="5874.6"/>
  </r>
  <r>
    <s v="Dotty Strutley"/>
    <x v="1"/>
    <s v="Organic Choco Syrup"/>
    <d v="2021-08-10T00:00:00"/>
    <n v="5943"/>
    <n v="290"/>
    <n v="2775.3"/>
    <n v="3167.7"/>
  </r>
  <r>
    <s v="Wilone O'Kielt"/>
    <x v="1"/>
    <s v="Eclairs"/>
    <d v="2021-08-10T00:00:00"/>
    <n v="11277"/>
    <n v="910"/>
    <n v="5742.0999999999995"/>
    <n v="5534.9000000000005"/>
  </r>
  <r>
    <s v="Kelci Walkden"/>
    <x v="0"/>
    <s v="Drinking Coco"/>
    <d v="2021-08-10T00:00:00"/>
    <n v="2541"/>
    <n v="271"/>
    <n v="2693.74"/>
    <n v="-152.73999999999978"/>
  </r>
  <r>
    <s v="Jan Morforth"/>
    <x v="0"/>
    <s v="50% Dark Bites"/>
    <d v="2021-08-10T00:00:00"/>
    <n v="5642"/>
    <n v="288"/>
    <n v="2154.2400000000002"/>
    <n v="3487.7599999999998"/>
  </r>
  <r>
    <s v="Barr Faughny"/>
    <x v="3"/>
    <s v="Choco Coated Almonds"/>
    <d v="2021-08-10T00:00:00"/>
    <n v="1197"/>
    <n v="507"/>
    <n v="1683.24"/>
    <n v="-486.24"/>
  </r>
  <r>
    <s v="Ches Bonnell"/>
    <x v="5"/>
    <s v="After Nines"/>
    <d v="2021-08-10T00:00:00"/>
    <n v="1400"/>
    <n v="176"/>
    <n v="1800.48"/>
    <n v="-400.48"/>
  </r>
  <r>
    <s v="Dennison Crosswaite"/>
    <x v="5"/>
    <s v="Peanut Butter Cubes"/>
    <d v="2021-08-10T00:00:00"/>
    <n v="2688"/>
    <n v="182"/>
    <n v="482.3"/>
    <n v="2205.6999999999998"/>
  </r>
  <r>
    <s v="Dotty Strutley"/>
    <x v="1"/>
    <s v="Eclairs"/>
    <d v="2021-08-10T00:00:00"/>
    <n v="1050"/>
    <n v="669"/>
    <n v="4221.3899999999994"/>
    <n v="-3171.3899999999994"/>
  </r>
  <r>
    <s v="Gunar Cockshoot"/>
    <x v="0"/>
    <s v="Smooth Sliky Salty"/>
    <d v="2021-08-10T00:00:00"/>
    <n v="6181"/>
    <n v="770"/>
    <n v="2125.1999999999998"/>
    <n v="4055.8"/>
  </r>
  <r>
    <s v="Rafaelita Blaksland"/>
    <x v="3"/>
    <s v="Manuka Honey Choco"/>
    <d v="2021-08-10T00:00:00"/>
    <n v="6377"/>
    <n v="208"/>
    <n v="1414.3999999999999"/>
    <n v="4962.6000000000004"/>
  </r>
  <r>
    <s v="Madelene Upcott"/>
    <x v="2"/>
    <s v="Orange Choco"/>
    <d v="2021-08-10T00:00:00"/>
    <n v="2457"/>
    <n v="133"/>
    <n v="489.44"/>
    <n v="1967.56"/>
  </r>
  <r>
    <s v="Gigi Bohling"/>
    <x v="4"/>
    <s v="85% Dark Bars"/>
    <d v="2021-08-10T00:00:00"/>
    <n v="2695"/>
    <n v="474"/>
    <n v="4981.74"/>
    <n v="-2286.7399999999998"/>
  </r>
  <r>
    <s v="Rafaelita Blaksland"/>
    <x v="1"/>
    <s v="Peanut Butter Cubes"/>
    <d v="2021-08-10T00:00:00"/>
    <n v="7812"/>
    <n v="468"/>
    <n v="1240.2"/>
    <n v="6571.8"/>
  </r>
  <r>
    <s v="Karlen McCaffrey"/>
    <x v="5"/>
    <s v="Organic Choco Syrup"/>
    <d v="2021-08-10T00:00:00"/>
    <n v="4438"/>
    <n v="23"/>
    <n v="220.11"/>
    <n v="4217.8900000000003"/>
  </r>
  <r>
    <s v="Ches Bonnell"/>
    <x v="1"/>
    <s v="50% Dark Bites"/>
    <d v="2021-08-10T00:00:00"/>
    <n v="154"/>
    <n v="32"/>
    <n v="239.36"/>
    <n v="-85.360000000000014"/>
  </r>
  <r>
    <s v="Curtice Advani"/>
    <x v="0"/>
    <s v="Caramel Stuffed Bars"/>
    <d v="2021-08-10T00:00:00"/>
    <n v="6587"/>
    <n v="203"/>
    <n v="1711.29"/>
    <n v="4875.71"/>
  </r>
  <r>
    <s v="Gigi Bohling"/>
    <x v="2"/>
    <s v="Almond Choco"/>
    <d v="2021-08-10T00:00:00"/>
    <n v="1918"/>
    <n v="70"/>
    <n v="360.5"/>
    <n v="1557.5"/>
  </r>
  <r>
    <s v="Marney O'Breen"/>
    <x v="1"/>
    <s v="Spicy Special Slims"/>
    <d v="2021-08-10T00:00:00"/>
    <n v="1904"/>
    <n v="142"/>
    <n v="1167.24"/>
    <n v="736.76"/>
  </r>
  <r>
    <s v="Wilone O'Kielt"/>
    <x v="5"/>
    <s v="Peanut Butter Cubes"/>
    <d v="2021-08-10T00:00:00"/>
    <n v="5369"/>
    <n v="352"/>
    <n v="932.8"/>
    <n v="4436.2"/>
  </r>
  <r>
    <s v="Madelene Upcott"/>
    <x v="5"/>
    <s v="Manuka Honey Choco"/>
    <d v="2021-08-10T00:00:00"/>
    <n v="5698"/>
    <n v="103"/>
    <n v="700.4"/>
    <n v="4997.6000000000004"/>
  </r>
  <r>
    <s v="Ches Bonnell"/>
    <x v="4"/>
    <s v="Spicy Special Slims"/>
    <d v="2021-08-11T00:00:00"/>
    <n v="3570"/>
    <n v="56"/>
    <n v="460.32000000000005"/>
    <n v="3109.68"/>
  </r>
  <r>
    <s v="Oby Sorrel"/>
    <x v="3"/>
    <s v="Peanut Butter Cubes"/>
    <d v="2021-08-11T00:00:00"/>
    <n v="4928"/>
    <n v="205"/>
    <n v="543.25"/>
    <n v="4384.75"/>
  </r>
  <r>
    <s v="Curtice Advani"/>
    <x v="3"/>
    <s v="Eclairs"/>
    <d v="2021-08-11T00:00:00"/>
    <n v="3584"/>
    <n v="368"/>
    <n v="2322.08"/>
    <n v="1261.92"/>
  </r>
  <r>
    <s v="Brien Boise"/>
    <x v="2"/>
    <s v="Almond Choco"/>
    <d v="2021-08-11T00:00:00"/>
    <n v="8218"/>
    <n v="31"/>
    <n v="159.65"/>
    <n v="8058.35"/>
  </r>
  <r>
    <s v="Wilone O'Kielt"/>
    <x v="2"/>
    <s v="Fruit &amp; Nut Bars"/>
    <d v="2021-08-11T00:00:00"/>
    <n v="3437"/>
    <n v="345"/>
    <n v="1635.3000000000002"/>
    <n v="1801.6999999999998"/>
  </r>
  <r>
    <s v="Jan Morforth"/>
    <x v="4"/>
    <s v="Drinking Coco"/>
    <d v="2021-08-11T00:00:00"/>
    <n v="469"/>
    <n v="70"/>
    <n v="695.8"/>
    <n v="-226.79999999999995"/>
  </r>
  <r>
    <s v="Gunar Cockshoot"/>
    <x v="1"/>
    <s v="Eclairs"/>
    <d v="2021-08-11T00:00:00"/>
    <n v="28"/>
    <n v="980"/>
    <n v="6183.7999999999993"/>
    <n v="-6155.7999999999993"/>
  </r>
  <r>
    <s v="Kaine Padly"/>
    <x v="2"/>
    <s v="Fruit &amp; Nut Bars"/>
    <d v="2021-08-11T00:00:00"/>
    <n v="623"/>
    <n v="63"/>
    <n v="298.62"/>
    <n v="324.38"/>
  </r>
  <r>
    <s v="Gunar Cockshoot"/>
    <x v="4"/>
    <s v="After Nines"/>
    <d v="2021-08-11T00:00:00"/>
    <n v="2982"/>
    <n v="280"/>
    <n v="2864.4"/>
    <n v="117.59999999999991"/>
  </r>
  <r>
    <s v="Dotty Strutley"/>
    <x v="3"/>
    <s v="White Choc"/>
    <d v="2021-08-11T00:00:00"/>
    <n v="5649"/>
    <n v="103"/>
    <n v="662.29"/>
    <n v="4986.71"/>
  </r>
  <r>
    <s v="Barr Faughny"/>
    <x v="4"/>
    <s v="Manuka Honey Choco"/>
    <d v="2021-08-11T00:00:00"/>
    <n v="4935"/>
    <n v="327"/>
    <n v="2223.6"/>
    <n v="2711.4"/>
  </r>
  <r>
    <s v="Kaine Padly"/>
    <x v="2"/>
    <s v="70% Dark Bites"/>
    <d v="2021-08-11T00:00:00"/>
    <n v="5166"/>
    <n v="547"/>
    <n v="2756.88"/>
    <n v="2409.12"/>
  </r>
  <r>
    <s v="Gunar Cockshoot"/>
    <x v="1"/>
    <s v="85% Dark Bars"/>
    <d v="2021-08-11T00:00:00"/>
    <n v="2051"/>
    <n v="115"/>
    <n v="1208.6499999999999"/>
    <n v="842.35000000000014"/>
  </r>
  <r>
    <s v="Oby Sorrel"/>
    <x v="2"/>
    <s v="Fruit &amp; Nut Bars"/>
    <d v="2021-08-11T00:00:00"/>
    <n v="2989"/>
    <n v="147"/>
    <n v="696.78000000000009"/>
    <n v="2292.2199999999998"/>
  </r>
  <r>
    <s v="Husein Augar"/>
    <x v="1"/>
    <s v="70% Dark Bites"/>
    <d v="2021-08-11T00:00:00"/>
    <n v="2303"/>
    <n v="452"/>
    <n v="2278.08"/>
    <n v="24.920000000000073"/>
  </r>
  <r>
    <s v="Karlen McCaffrey"/>
    <x v="2"/>
    <s v="Caramel Stuffed Bars"/>
    <d v="2021-08-11T00:00:00"/>
    <n v="10773"/>
    <n v="165"/>
    <n v="1390.95"/>
    <n v="9382.0499999999993"/>
  </r>
  <r>
    <s v="Madelene Upcott"/>
    <x v="3"/>
    <s v="Spicy Special Slims"/>
    <d v="2021-08-12T00:00:00"/>
    <n v="6923"/>
    <n v="69"/>
    <n v="567.18000000000006"/>
    <n v="6355.82"/>
  </r>
  <r>
    <s v="Gigi Bohling"/>
    <x v="4"/>
    <s v="After Nines"/>
    <d v="2021-08-12T00:00:00"/>
    <n v="1708"/>
    <n v="43"/>
    <n v="439.89000000000004"/>
    <n v="1268.1099999999999"/>
  </r>
  <r>
    <s v="Gunar Cockshoot"/>
    <x v="1"/>
    <s v="70% Dark Bites"/>
    <d v="2021-08-12T00:00:00"/>
    <n v="6944"/>
    <n v="202"/>
    <n v="1018.08"/>
    <n v="5925.92"/>
  </r>
  <r>
    <s v="Karlen McCaffrey"/>
    <x v="1"/>
    <s v="Mint Chip Choco"/>
    <d v="2021-08-12T00:00:00"/>
    <n v="2373"/>
    <n v="1330"/>
    <n v="7607.5999999999995"/>
    <n v="-5234.5999999999995"/>
  </r>
  <r>
    <s v="Ches Bonnell"/>
    <x v="1"/>
    <s v="White Choc"/>
    <d v="2021-08-12T00:00:00"/>
    <n v="10976"/>
    <n v="230"/>
    <n v="1478.8999999999999"/>
    <n v="9497.1"/>
  </r>
  <r>
    <s v="Brien Boise"/>
    <x v="5"/>
    <s v="85% Dark Bars"/>
    <d v="2021-08-12T00:00:00"/>
    <n v="5110"/>
    <n v="139"/>
    <n v="1460.8899999999999"/>
    <n v="3649.11"/>
  </r>
  <r>
    <s v="Beverie Moffet"/>
    <x v="4"/>
    <s v="Mint Chip Choco"/>
    <d v="2021-08-12T00:00:00"/>
    <n v="8323"/>
    <n v="323"/>
    <n v="1847.56"/>
    <n v="6475.4400000000005"/>
  </r>
  <r>
    <s v="Karlen McCaffrey"/>
    <x v="1"/>
    <s v="70% Dark Bites"/>
    <d v="2021-08-12T00:00:00"/>
    <n v="1008"/>
    <n v="174"/>
    <n v="876.96"/>
    <n v="131.03999999999996"/>
  </r>
  <r>
    <s v="Karlen McCaffrey"/>
    <x v="3"/>
    <s v="Organic Choco Syrup"/>
    <d v="2021-08-12T00:00:00"/>
    <n v="1449"/>
    <n v="505"/>
    <n v="4832.8500000000004"/>
    <n v="-3383.8500000000004"/>
  </r>
  <r>
    <s v="Beverie Moffet"/>
    <x v="5"/>
    <s v="Almond Choco"/>
    <d v="2021-08-12T00:00:00"/>
    <n v="1127"/>
    <n v="270"/>
    <n v="1390.5"/>
    <n v="-263.5"/>
  </r>
  <r>
    <s v="Jan Morforth"/>
    <x v="5"/>
    <s v="Drinking Coco"/>
    <d v="2021-08-12T00:00:00"/>
    <n v="8512"/>
    <n v="248"/>
    <n v="2465.12"/>
    <n v="6046.88"/>
  </r>
  <r>
    <s v="Rafaelita Blaksland"/>
    <x v="3"/>
    <s v="50% Dark Bites"/>
    <d v="2021-08-12T00:00:00"/>
    <n v="3521"/>
    <n v="78"/>
    <n v="583.44000000000005"/>
    <n v="2937.56"/>
  </r>
  <r>
    <s v="Karlen McCaffrey"/>
    <x v="1"/>
    <s v="Smooth Sliky Salty"/>
    <d v="2021-08-12T00:00:00"/>
    <n v="7693"/>
    <n v="1050"/>
    <n v="2898"/>
    <n v="4795"/>
  </r>
  <r>
    <s v="Barr Faughny"/>
    <x v="1"/>
    <s v="Peanut Butter Cubes"/>
    <d v="2021-08-12T00:00:00"/>
    <n v="3906"/>
    <n v="137"/>
    <n v="363.05"/>
    <n v="3542.95"/>
  </r>
  <r>
    <s v="Karlen McCaffrey"/>
    <x v="2"/>
    <s v="Baker's Choco Chips"/>
    <d v="2021-08-12T00:00:00"/>
    <n v="1869"/>
    <n v="238"/>
    <n v="2953.58"/>
    <n v="-1084.58"/>
  </r>
  <r>
    <s v="Barr Faughny"/>
    <x v="3"/>
    <s v="Orange Choco"/>
    <d v="2021-08-12T00:00:00"/>
    <n v="4410"/>
    <n v="243"/>
    <n v="894.24"/>
    <n v="3515.76"/>
  </r>
  <r>
    <s v="Curtice Advani"/>
    <x v="0"/>
    <s v="Manuka Honey Choco"/>
    <d v="2021-08-12T00:00:00"/>
    <n v="210"/>
    <n v="458"/>
    <n v="3114.4"/>
    <n v="-2904.4"/>
  </r>
  <r>
    <s v="Gunar Cockshoot"/>
    <x v="2"/>
    <s v="50% Dark Bites"/>
    <d v="2021-08-12T00:00:00"/>
    <n v="2590"/>
    <n v="284"/>
    <n v="2124.3200000000002"/>
    <n v="465.67999999999984"/>
  </r>
  <r>
    <s v="Dotty Strutley"/>
    <x v="3"/>
    <s v="85% Dark Bars"/>
    <d v="2021-08-12T00:00:00"/>
    <n v="5670"/>
    <n v="128"/>
    <n v="1345.28"/>
    <n v="4324.72"/>
  </r>
  <r>
    <s v="Oby Sorrel"/>
    <x v="4"/>
    <s v="Drinking Coco"/>
    <d v="2021-08-12T00:00:00"/>
    <n v="4088"/>
    <n v="400"/>
    <n v="3976"/>
    <n v="112"/>
  </r>
  <r>
    <s v="Beverie Moffet"/>
    <x v="2"/>
    <s v="Milk Bars"/>
    <d v="2021-08-12T00:00:00"/>
    <n v="378"/>
    <n v="386"/>
    <n v="2030.36"/>
    <n v="-1652.36"/>
  </r>
  <r>
    <s v="Karlen McCaffrey"/>
    <x v="5"/>
    <s v="Peanut Butter Cubes"/>
    <d v="2021-08-12T00:00:00"/>
    <n v="119"/>
    <n v="416"/>
    <n v="1102.3999999999999"/>
    <n v="-983.39999999999986"/>
  </r>
  <r>
    <s v="Brien Boise"/>
    <x v="3"/>
    <s v="Raspberry Choco"/>
    <d v="2021-08-12T00:00:00"/>
    <n v="532"/>
    <n v="280"/>
    <n v="1078"/>
    <n v="-546"/>
  </r>
  <r>
    <s v="Wilone O'Kielt"/>
    <x v="5"/>
    <s v="70% Dark Bites"/>
    <d v="2021-08-12T00:00:00"/>
    <n v="8099"/>
    <n v="129"/>
    <n v="650.16"/>
    <n v="7448.84"/>
  </r>
  <r>
    <s v="Marney O'Breen"/>
    <x v="5"/>
    <s v="Peanut Butter Cubes"/>
    <d v="2021-08-12T00:00:00"/>
    <n v="5803"/>
    <n v="114"/>
    <n v="302.09999999999997"/>
    <n v="5500.9"/>
  </r>
  <r>
    <s v="Marney O'Breen"/>
    <x v="1"/>
    <s v="99% Dark &amp; Pure"/>
    <d v="2021-08-12T00:00:00"/>
    <n v="2590"/>
    <n v="77"/>
    <n v="595.21"/>
    <n v="1994.79"/>
  </r>
  <r>
    <s v="Dotty Strutley"/>
    <x v="2"/>
    <s v="Smooth Sliky Salty"/>
    <d v="2021-08-12T00:00:00"/>
    <n v="10815"/>
    <n v="276"/>
    <n v="761.76"/>
    <n v="10053.24"/>
  </r>
  <r>
    <s v="Dotty Strutley"/>
    <x v="2"/>
    <s v="Spicy Special Slims"/>
    <d v="2021-08-12T00:00:00"/>
    <n v="5033"/>
    <n v="547"/>
    <n v="4496.34"/>
    <n v="536.65999999999985"/>
  </r>
  <r>
    <s v="Kelci Walkden"/>
    <x v="0"/>
    <s v="Almond Choco"/>
    <d v="2021-08-12T00:00:00"/>
    <n v="1267"/>
    <n v="335"/>
    <n v="1725.2500000000002"/>
    <n v="-458.25000000000023"/>
  </r>
  <r>
    <s v="Curtice Advani"/>
    <x v="5"/>
    <s v="99% Dark &amp; Pure"/>
    <d v="2021-08-12T00:00:00"/>
    <n v="301"/>
    <n v="553"/>
    <n v="4274.6900000000005"/>
    <n v="-3973.6900000000005"/>
  </r>
  <r>
    <s v="Gunar Cockshoot"/>
    <x v="3"/>
    <s v="After Nines"/>
    <d v="2021-08-12T00:00:00"/>
    <n v="1099"/>
    <n v="356"/>
    <n v="3641.88"/>
    <n v="-2542.88"/>
  </r>
  <r>
    <s v="Kelci Walkden"/>
    <x v="2"/>
    <s v="Almond Choco"/>
    <d v="2021-08-12T00:00:00"/>
    <n v="2394"/>
    <n v="121"/>
    <n v="623.15000000000009"/>
    <n v="1770.85"/>
  </r>
  <r>
    <s v="Andria Kimpton"/>
    <x v="2"/>
    <s v="Caramel Stuffed Bars"/>
    <d v="2021-08-12T00:00:00"/>
    <n v="651"/>
    <n v="362"/>
    <n v="3051.66"/>
    <n v="-2400.66"/>
  </r>
  <r>
    <s v="Brien Boise"/>
    <x v="2"/>
    <s v="White Choc"/>
    <d v="2021-08-12T00:00:00"/>
    <n v="1666"/>
    <n v="415"/>
    <n v="2668.45"/>
    <n v="-1002.4499999999998"/>
  </r>
  <r>
    <s v="Ches Bonnell"/>
    <x v="5"/>
    <s v="Smooth Sliky Salty"/>
    <d v="2021-08-12T00:00:00"/>
    <n v="5271"/>
    <n v="310"/>
    <n v="855.59999999999991"/>
    <n v="4415.3999999999996"/>
  </r>
  <r>
    <s v="Curtice Advani"/>
    <x v="4"/>
    <s v="Baker's Choco Chips"/>
    <d v="2021-08-12T00:00:00"/>
    <n v="5012"/>
    <n v="117"/>
    <n v="1451.97"/>
    <n v="3560.0299999999997"/>
  </r>
  <r>
    <s v="Dotty Strutley"/>
    <x v="5"/>
    <s v="Spicy Special Slims"/>
    <d v="2021-08-12T00:00:00"/>
    <n v="14595"/>
    <n v="661"/>
    <n v="5433.42"/>
    <n v="9161.58"/>
  </r>
  <r>
    <s v="Jan Morforth"/>
    <x v="5"/>
    <s v="Choco Coated Almonds"/>
    <d v="2021-08-12T00:00:00"/>
    <n v="1232"/>
    <n v="24"/>
    <n v="79.679999999999993"/>
    <n v="1152.32"/>
  </r>
  <r>
    <s v="Wilone O'Kielt"/>
    <x v="4"/>
    <s v="Mint Chip Choco"/>
    <d v="2021-08-12T00:00:00"/>
    <n v="7147"/>
    <n v="910"/>
    <n v="5205.2"/>
    <n v="1941.8000000000002"/>
  </r>
  <r>
    <s v="Marney O'Breen"/>
    <x v="1"/>
    <s v="Manuka Honey Choco"/>
    <d v="2021-08-12T00:00:00"/>
    <n v="2030"/>
    <n v="14"/>
    <n v="95.2"/>
    <n v="1934.8"/>
  </r>
  <r>
    <s v="Barr Faughny"/>
    <x v="3"/>
    <s v="Spicy Special Slims"/>
    <d v="2021-08-12T00:00:00"/>
    <n v="1624"/>
    <n v="241"/>
    <n v="1981.0200000000002"/>
    <n v="-357.02000000000021"/>
  </r>
  <r>
    <s v="Gunar Cockshoot"/>
    <x v="3"/>
    <s v="50% Dark Bites"/>
    <d v="2021-08-12T00:00:00"/>
    <n v="3066"/>
    <n v="444"/>
    <n v="3321.1200000000003"/>
    <n v="-255.12000000000035"/>
  </r>
  <r>
    <s v="Curtice Advani"/>
    <x v="4"/>
    <s v="Choco Coated Almonds"/>
    <d v="2021-08-12T00:00:00"/>
    <n v="980"/>
    <n v="210"/>
    <n v="697.19999999999993"/>
    <n v="282.80000000000007"/>
  </r>
  <r>
    <s v="Gunar Cockshoot"/>
    <x v="4"/>
    <s v="70% Dark Bites"/>
    <d v="2021-08-12T00:00:00"/>
    <n v="2464"/>
    <n v="145"/>
    <n v="730.8"/>
    <n v="1733.2"/>
  </r>
  <r>
    <s v="Wilone O'Kielt"/>
    <x v="1"/>
    <s v="Milk Bars"/>
    <d v="2021-08-12T00:00:00"/>
    <n v="7924"/>
    <n v="374"/>
    <n v="1967.24"/>
    <n v="5956.76"/>
  </r>
  <r>
    <s v="Dotty Strutley"/>
    <x v="5"/>
    <s v="Eclairs"/>
    <d v="2021-08-12T00:00:00"/>
    <n v="9289"/>
    <n v="700"/>
    <n v="4417"/>
    <n v="4872"/>
  </r>
  <r>
    <s v="Husein Augar"/>
    <x v="5"/>
    <s v="White Choc"/>
    <d v="2021-08-12T00:00:00"/>
    <n v="7630"/>
    <n v="129"/>
    <n v="829.46999999999991"/>
    <n v="6800.53"/>
  </r>
  <r>
    <s v="Gigi Bohling"/>
    <x v="1"/>
    <s v="85% Dark Bars"/>
    <d v="2021-08-12T00:00:00"/>
    <n v="3731"/>
    <n v="253"/>
    <n v="2659.0299999999997"/>
    <n v="1071.9700000000003"/>
  </r>
  <r>
    <s v="Jan Morforth"/>
    <x v="0"/>
    <s v="Manuka Honey Choco"/>
    <d v="2021-08-12T00:00:00"/>
    <n v="6727"/>
    <n v="106"/>
    <n v="720.8"/>
    <n v="6006.2"/>
  </r>
  <r>
    <s v="Rafaelita Blaksland"/>
    <x v="0"/>
    <s v="Fruit &amp; Nut Bars"/>
    <d v="2021-08-12T00:00:00"/>
    <n v="1610"/>
    <n v="286"/>
    <n v="1355.64"/>
    <n v="254.3599999999999"/>
  </r>
  <r>
    <s v="Dennison Crosswaite"/>
    <x v="1"/>
    <s v="Eclairs"/>
    <d v="2021-08-12T00:00:00"/>
    <n v="1043"/>
    <n v="249"/>
    <n v="1571.1899999999998"/>
    <n v="-528.18999999999983"/>
  </r>
  <r>
    <s v="Marney O'Breen"/>
    <x v="4"/>
    <s v="Spicy Special Slims"/>
    <d v="2021-08-12T00:00:00"/>
    <n v="5880"/>
    <n v="350"/>
    <n v="2877"/>
    <n v="3003"/>
  </r>
  <r>
    <s v="Marney O'Breen"/>
    <x v="2"/>
    <s v="Mint Chip Choco"/>
    <d v="2021-08-12T00:00:00"/>
    <n v="7294"/>
    <n v="1330"/>
    <n v="7607.5999999999995"/>
    <n v="-313.59999999999945"/>
  </r>
  <r>
    <s v="Gunar Cockshoot"/>
    <x v="2"/>
    <s v="Drinking Coco"/>
    <d v="2021-08-12T00:00:00"/>
    <n v="987"/>
    <n v="110"/>
    <n v="1093.3999999999999"/>
    <n v="-106.39999999999986"/>
  </r>
  <r>
    <s v="Rafaelita Blaksland"/>
    <x v="3"/>
    <s v="Raspberry Choco"/>
    <d v="2021-08-13T00:00:00"/>
    <n v="2247"/>
    <n v="179"/>
    <n v="689.15"/>
    <n v="1557.85"/>
  </r>
  <r>
    <s v="Husein Augar"/>
    <x v="5"/>
    <s v="Manuka Honey Choco"/>
    <d v="2021-08-13T00:00:00"/>
    <n v="1183"/>
    <n v="178"/>
    <n v="1210.3999999999999"/>
    <n v="-27.399999999999864"/>
  </r>
  <r>
    <s v="Beverie Moffet"/>
    <x v="2"/>
    <s v="Caramel Stuffed Bars"/>
    <d v="2021-08-13T00:00:00"/>
    <n v="4368"/>
    <n v="145"/>
    <n v="1222.3499999999999"/>
    <n v="3145.65"/>
  </r>
  <r>
    <s v="Barr Faughny"/>
    <x v="0"/>
    <s v="Baker's Choco Chips"/>
    <d v="2021-08-13T00:00:00"/>
    <n v="8764"/>
    <n v="840"/>
    <n v="10424.4"/>
    <n v="-1660.3999999999996"/>
  </r>
  <r>
    <s v="Gunar Cockshoot"/>
    <x v="0"/>
    <s v="Milk Bars"/>
    <d v="2021-08-13T00:00:00"/>
    <n v="1246"/>
    <n v="158"/>
    <n v="831.07999999999993"/>
    <n v="414.92000000000007"/>
  </r>
  <r>
    <s v="Marney O'Breen"/>
    <x v="1"/>
    <s v="Organic Choco Syrup"/>
    <d v="2021-08-13T00:00:00"/>
    <n v="364"/>
    <n v="60"/>
    <n v="574.20000000000005"/>
    <n v="-210.20000000000005"/>
  </r>
  <r>
    <s v="Gunar Cockshoot"/>
    <x v="5"/>
    <s v="Milk Bars"/>
    <d v="2021-08-13T00:00:00"/>
    <n v="7700"/>
    <n v="9"/>
    <n v="47.339999999999996"/>
    <n v="7652.66"/>
  </r>
  <r>
    <s v="Oby Sorrel"/>
    <x v="4"/>
    <s v="Spicy Special Slims"/>
    <d v="2021-08-13T00:00:00"/>
    <n v="2016"/>
    <n v="132"/>
    <n v="1085.0400000000002"/>
    <n v="930.95999999999981"/>
  </r>
  <r>
    <s v="Dotty Strutley"/>
    <x v="0"/>
    <s v="Mint Chip Choco"/>
    <d v="2021-08-13T00:00:00"/>
    <n v="1190"/>
    <n v="332"/>
    <n v="1899.04"/>
    <n v="-709.04"/>
  </r>
  <r>
    <s v="Husein Augar"/>
    <x v="5"/>
    <s v="Raspberry Choco"/>
    <d v="2021-08-13T00:00:00"/>
    <n v="7098"/>
    <n v="206"/>
    <n v="793.1"/>
    <n v="6304.9"/>
  </r>
  <r>
    <s v="Dotty Strutley"/>
    <x v="2"/>
    <s v="Baker's Choco Chips"/>
    <d v="2021-08-13T00:00:00"/>
    <n v="210"/>
    <n v="344"/>
    <n v="4269.04"/>
    <n v="-4059.04"/>
  </r>
  <r>
    <s v="Dennison Crosswaite"/>
    <x v="4"/>
    <s v="Choco Coated Almonds"/>
    <d v="2021-08-13T00:00:00"/>
    <n v="2730"/>
    <n v="56"/>
    <n v="185.92"/>
    <n v="2544.08"/>
  </r>
  <r>
    <s v="Rafaelita Blaksland"/>
    <x v="4"/>
    <s v="85% Dark Bars"/>
    <d v="2021-08-13T00:00:00"/>
    <n v="7539"/>
    <n v="54"/>
    <n v="567.54"/>
    <n v="6971.46"/>
  </r>
  <r>
    <s v="Marney O'Breen"/>
    <x v="1"/>
    <s v="Milk Bars"/>
    <d v="2021-08-13T00:00:00"/>
    <n v="1918"/>
    <n v="147"/>
    <n v="773.21999999999991"/>
    <n v="1144.7800000000002"/>
  </r>
  <r>
    <s v="Gigi Bohling"/>
    <x v="5"/>
    <s v="Mint Chip Choco"/>
    <d v="2021-08-13T00:00:00"/>
    <n v="8512"/>
    <n v="234"/>
    <n v="1338.48"/>
    <n v="7173.52"/>
  </r>
  <r>
    <s v="Wilone O'Kielt"/>
    <x v="3"/>
    <s v="50% Dark Bites"/>
    <d v="2021-08-13T00:00:00"/>
    <n v="6853"/>
    <n v="7"/>
    <n v="52.36"/>
    <n v="6800.64"/>
  </r>
  <r>
    <s v="Barr Faughny"/>
    <x v="4"/>
    <s v="Milk Bars"/>
    <d v="2021-08-13T00:00:00"/>
    <n v="1029"/>
    <n v="223"/>
    <n v="1172.98"/>
    <n v="-143.98000000000002"/>
  </r>
  <r>
    <s v="Gigi Bohling"/>
    <x v="0"/>
    <s v="Peanut Butter Cubes"/>
    <d v="2021-08-13T00:00:00"/>
    <n v="1092"/>
    <n v="840"/>
    <n v="2226"/>
    <n v="-1134"/>
  </r>
  <r>
    <s v="Rafaelita Blaksland"/>
    <x v="1"/>
    <s v="Raspberry Choco"/>
    <d v="2021-08-13T00:00:00"/>
    <n v="5971"/>
    <n v="171"/>
    <n v="658.35"/>
    <n v="5312.65"/>
  </r>
  <r>
    <s v="Karlen McCaffrey"/>
    <x v="4"/>
    <s v="Caramel Stuffed Bars"/>
    <d v="2021-08-13T00:00:00"/>
    <n v="5425"/>
    <n v="318"/>
    <n v="2680.74"/>
    <n v="2744.26"/>
  </r>
  <r>
    <s v="Rafaelita Blaksland"/>
    <x v="1"/>
    <s v="Orange Choco"/>
    <d v="2021-08-13T00:00:00"/>
    <n v="4088"/>
    <n v="252"/>
    <n v="927.36"/>
    <n v="3160.64"/>
  </r>
  <r>
    <s v="Husein Augar"/>
    <x v="3"/>
    <s v="50% Dark Bites"/>
    <d v="2021-08-13T00:00:00"/>
    <n v="4606"/>
    <n v="239"/>
    <n v="1787.72"/>
    <n v="2818.2799999999997"/>
  </r>
  <r>
    <s v="Kelci Walkden"/>
    <x v="3"/>
    <s v="Manuka Honey Choco"/>
    <d v="2021-08-13T00:00:00"/>
    <n v="1659"/>
    <n v="19"/>
    <n v="129.19999999999999"/>
    <n v="1529.8"/>
  </r>
  <r>
    <s v="Andria Kimpton"/>
    <x v="1"/>
    <s v="Mint Chip Choco"/>
    <d v="2021-08-13T00:00:00"/>
    <n v="1246"/>
    <n v="455"/>
    <n v="2602.6"/>
    <n v="-1356.6"/>
  </r>
  <r>
    <s v="Rafaelita Blaksland"/>
    <x v="4"/>
    <s v="99% Dark &amp; Pure"/>
    <d v="2021-08-13T00:00:00"/>
    <n v="3521"/>
    <n v="227"/>
    <n v="1754.71"/>
    <n v="1766.29"/>
  </r>
  <r>
    <s v="Curtice Advani"/>
    <x v="4"/>
    <s v="Organic Choco Syrup"/>
    <d v="2021-08-13T00:00:00"/>
    <n v="5292"/>
    <n v="217"/>
    <n v="2076.69"/>
    <n v="3215.31"/>
  </r>
  <r>
    <s v="Rafaelita Blaksland"/>
    <x v="5"/>
    <s v="Smooth Sliky Salty"/>
    <d v="2021-08-13T00:00:00"/>
    <n v="6412"/>
    <n v="770"/>
    <n v="2125.1999999999998"/>
    <n v="4286.8"/>
  </r>
  <r>
    <s v="Dotty Strutley"/>
    <x v="2"/>
    <s v="Mint Chip Choco"/>
    <d v="2021-08-13T00:00:00"/>
    <n v="3738"/>
    <n v="151"/>
    <n v="863.71999999999991"/>
    <n v="2874.28"/>
  </r>
  <r>
    <s v="Karlen McCaffrey"/>
    <x v="2"/>
    <s v="Eclairs"/>
    <d v="2021-08-13T00:00:00"/>
    <n v="1351"/>
    <n v="455"/>
    <n v="2871.0499999999997"/>
    <n v="-1520.0499999999997"/>
  </r>
  <r>
    <s v="Barr Faughny"/>
    <x v="1"/>
    <s v="Almond Choco"/>
    <d v="2021-08-13T00:00:00"/>
    <n v="7553"/>
    <n v="577"/>
    <n v="2971.55"/>
    <n v="4581.45"/>
  </r>
  <r>
    <s v="Beverie Moffet"/>
    <x v="3"/>
    <s v="Peanut Butter Cubes"/>
    <d v="2021-08-13T00:00:00"/>
    <n v="10185"/>
    <n v="88"/>
    <n v="233.2"/>
    <n v="9951.7999999999993"/>
  </r>
  <r>
    <s v="Gigi Bohling"/>
    <x v="5"/>
    <s v="Raspberry Choco"/>
    <d v="2021-08-13T00:00:00"/>
    <n v="13881"/>
    <n v="294"/>
    <n v="1131.9000000000001"/>
    <n v="12749.1"/>
  </r>
  <r>
    <s v="Marney O'Breen"/>
    <x v="4"/>
    <s v="Organic Choco Syrup"/>
    <d v="2021-08-13T00:00:00"/>
    <n v="7812"/>
    <n v="78"/>
    <n v="746.46"/>
    <n v="7065.54"/>
  </r>
  <r>
    <s v="Wilone O'Kielt"/>
    <x v="1"/>
    <s v="Peanut Butter Cubes"/>
    <d v="2021-08-13T00:00:00"/>
    <n v="3591"/>
    <n v="507"/>
    <n v="1343.55"/>
    <n v="2247.4499999999998"/>
  </r>
  <r>
    <s v="Ches Bonnell"/>
    <x v="0"/>
    <s v="Orange Choco"/>
    <d v="2021-08-13T00:00:00"/>
    <n v="2380"/>
    <n v="115"/>
    <n v="423.20000000000005"/>
    <n v="1956.8"/>
  </r>
  <r>
    <s v="Barr Faughny"/>
    <x v="2"/>
    <s v="Baker's Choco Chips"/>
    <d v="2021-08-13T00:00:00"/>
    <n v="1092"/>
    <n v="980"/>
    <n v="12161.8"/>
    <n v="-11069.8"/>
  </r>
  <r>
    <s v="Gunar Cockshoot"/>
    <x v="5"/>
    <s v="Baker's Choco Chips"/>
    <d v="2021-08-13T00:00:00"/>
    <n v="168"/>
    <n v="17"/>
    <n v="210.97"/>
    <n v="-42.97"/>
  </r>
  <r>
    <s v="Dotty Strutley"/>
    <x v="4"/>
    <s v="85% Dark Bars"/>
    <d v="2021-08-13T00:00:00"/>
    <n v="5649"/>
    <n v="182"/>
    <n v="1912.82"/>
    <n v="3736.1800000000003"/>
  </r>
  <r>
    <s v="Jan Morforth"/>
    <x v="4"/>
    <s v="85% Dark Bars"/>
    <d v="2021-08-13T00:00:00"/>
    <n v="4928"/>
    <n v="573"/>
    <n v="6022.23"/>
    <n v="-1094.2299999999996"/>
  </r>
  <r>
    <s v="Rafaelita Blaksland"/>
    <x v="0"/>
    <s v="Choco Coated Almonds"/>
    <d v="2021-08-13T00:00:00"/>
    <n v="1148"/>
    <n v="265"/>
    <n v="879.8"/>
    <n v="268.20000000000005"/>
  </r>
  <r>
    <s v="Kelci Walkden"/>
    <x v="4"/>
    <s v="Fruit &amp; Nut Bars"/>
    <d v="2021-08-13T00:00:00"/>
    <n v="1463"/>
    <n v="9"/>
    <n v="42.660000000000004"/>
    <n v="1420.34"/>
  </r>
  <r>
    <s v="Curtice Advani"/>
    <x v="3"/>
    <s v="99% Dark &amp; Pure"/>
    <d v="2021-08-16T00:00:00"/>
    <n v="588"/>
    <n v="130"/>
    <n v="1004.9000000000001"/>
    <n v="-416.90000000000009"/>
  </r>
  <r>
    <s v="Karlen McCaffrey"/>
    <x v="4"/>
    <s v="99% Dark &amp; Pure"/>
    <d v="2021-08-16T00:00:00"/>
    <n v="1218"/>
    <n v="9"/>
    <n v="69.570000000000007"/>
    <n v="1148.43"/>
  </r>
  <r>
    <s v="Brien Boise"/>
    <x v="3"/>
    <s v="Almond Choco"/>
    <d v="2021-08-16T00:00:00"/>
    <n v="2310"/>
    <n v="15"/>
    <n v="77.25"/>
    <n v="2232.75"/>
  </r>
  <r>
    <s v="Marney O'Breen"/>
    <x v="1"/>
    <s v="After Nines"/>
    <d v="2021-08-16T00:00:00"/>
    <n v="3682"/>
    <n v="300"/>
    <n v="3069"/>
    <n v="613"/>
  </r>
  <r>
    <s v="Curtice Advani"/>
    <x v="4"/>
    <s v="Spicy Special Slims"/>
    <d v="2021-08-16T00:00:00"/>
    <n v="4550"/>
    <n v="160"/>
    <n v="1315.2"/>
    <n v="3234.8"/>
  </r>
  <r>
    <s v="Barr Faughny"/>
    <x v="2"/>
    <s v="Raspberry Choco"/>
    <d v="2021-08-16T00:00:00"/>
    <n v="3521"/>
    <n v="290"/>
    <n v="1116.5"/>
    <n v="2404.5"/>
  </r>
  <r>
    <s v="Gigi Bohling"/>
    <x v="0"/>
    <s v="Raspberry Choco"/>
    <d v="2021-08-16T00:00:00"/>
    <n v="504"/>
    <n v="486"/>
    <n v="1871.1000000000001"/>
    <n v="-1367.1000000000001"/>
  </r>
  <r>
    <s v="Beverie Moffet"/>
    <x v="1"/>
    <s v="85% Dark Bars"/>
    <d v="2021-08-16T00:00:00"/>
    <n v="2912"/>
    <n v="342"/>
    <n v="3594.42"/>
    <n v="-682.42000000000007"/>
  </r>
  <r>
    <s v="Beverie Moffet"/>
    <x v="3"/>
    <s v="Raspberry Choco"/>
    <d v="2021-08-16T00:00:00"/>
    <n v="1862"/>
    <n v="7"/>
    <n v="26.95"/>
    <n v="1835.05"/>
  </r>
  <r>
    <s v="Kelci Walkden"/>
    <x v="3"/>
    <s v="Peanut Butter Cubes"/>
    <d v="2021-08-16T00:00:00"/>
    <n v="11158"/>
    <n v="135"/>
    <n v="357.75"/>
    <n v="10800.25"/>
  </r>
  <r>
    <s v="Kelci Walkden"/>
    <x v="1"/>
    <s v="85% Dark Bars"/>
    <d v="2021-08-16T00:00:00"/>
    <n v="3171"/>
    <n v="506"/>
    <n v="5318.0599999999995"/>
    <n v="-2147.0599999999995"/>
  </r>
  <r>
    <s v="Rafaelita Blaksland"/>
    <x v="2"/>
    <s v="After Nines"/>
    <d v="2021-08-16T00:00:00"/>
    <n v="11767"/>
    <n v="394"/>
    <n v="4030.6200000000003"/>
    <n v="7736.3799999999992"/>
  </r>
  <r>
    <s v="Wilone O'Kielt"/>
    <x v="5"/>
    <s v="Drinking Coco"/>
    <d v="2021-08-16T00:00:00"/>
    <n v="6699"/>
    <n v="90"/>
    <n v="894.59999999999991"/>
    <n v="5804.4"/>
  </r>
  <r>
    <s v="Marney O'Breen"/>
    <x v="4"/>
    <s v="Caramel Stuffed Bars"/>
    <d v="2021-08-16T00:00:00"/>
    <n v="2380"/>
    <n v="274"/>
    <n v="2309.8199999999997"/>
    <n v="70.180000000000291"/>
  </r>
  <r>
    <s v="Gunar Cockshoot"/>
    <x v="0"/>
    <s v="Organic Choco Syrup"/>
    <d v="2021-08-16T00:00:00"/>
    <n v="2618"/>
    <n v="443"/>
    <n v="4239.51"/>
    <n v="-1621.5100000000002"/>
  </r>
  <r>
    <s v="Jan Morforth"/>
    <x v="4"/>
    <s v="99% Dark &amp; Pure"/>
    <d v="2021-08-16T00:00:00"/>
    <n v="8715"/>
    <n v="324"/>
    <n v="2504.52"/>
    <n v="6210.48"/>
  </r>
  <r>
    <s v="Ches Bonnell"/>
    <x v="2"/>
    <s v="Choco Coated Almonds"/>
    <d v="2021-08-16T00:00:00"/>
    <n v="1239"/>
    <n v="233"/>
    <n v="773.56"/>
    <n v="465.44000000000005"/>
  </r>
  <r>
    <s v="Beverie Moffet"/>
    <x v="1"/>
    <s v="Mint Chip Choco"/>
    <d v="2021-08-16T00:00:00"/>
    <n v="10458"/>
    <n v="306"/>
    <n v="1750.32"/>
    <n v="8707.68"/>
  </r>
  <r>
    <s v="Gigi Bohling"/>
    <x v="1"/>
    <s v="Caramel Stuffed Bars"/>
    <d v="2021-08-16T00:00:00"/>
    <n v="1134"/>
    <n v="101"/>
    <n v="851.43"/>
    <n v="282.57000000000005"/>
  </r>
  <r>
    <s v="Curtice Advani"/>
    <x v="2"/>
    <s v="Eclairs"/>
    <d v="2021-08-16T00:00:00"/>
    <n v="4298"/>
    <n v="408"/>
    <n v="2574.48"/>
    <n v="1723.52"/>
  </r>
  <r>
    <s v="Jan Morforth"/>
    <x v="4"/>
    <s v="Choco Coated Almonds"/>
    <d v="2021-08-16T00:00:00"/>
    <n v="3269"/>
    <n v="265"/>
    <n v="879.8"/>
    <n v="2389.1999999999998"/>
  </r>
  <r>
    <s v="Kaine Padly"/>
    <x v="0"/>
    <s v="50% Dark Bites"/>
    <d v="2021-08-16T00:00:00"/>
    <n v="6671"/>
    <n v="88"/>
    <n v="658.24"/>
    <n v="6012.76"/>
  </r>
  <r>
    <s v="Kelci Walkden"/>
    <x v="0"/>
    <s v="Peanut Butter Cubes"/>
    <d v="2021-08-16T00:00:00"/>
    <n v="3276"/>
    <n v="512"/>
    <n v="1356.8"/>
    <n v="1919.2"/>
  </r>
  <r>
    <s v="Ches Bonnell"/>
    <x v="0"/>
    <s v="50% Dark Bites"/>
    <d v="2021-08-16T00:00:00"/>
    <n v="2205"/>
    <n v="414"/>
    <n v="3096.7200000000003"/>
    <n v="-891.72000000000025"/>
  </r>
  <r>
    <s v="Kelci Walkden"/>
    <x v="3"/>
    <s v="Orange Choco"/>
    <d v="2021-08-16T00:00:00"/>
    <n v="2457"/>
    <n v="150"/>
    <n v="552"/>
    <n v="1905"/>
  </r>
  <r>
    <s v="Marney O'Breen"/>
    <x v="3"/>
    <s v="Caramel Stuffed Bars"/>
    <d v="2021-08-16T00:00:00"/>
    <n v="5187"/>
    <n v="130"/>
    <n v="1095.8999999999999"/>
    <n v="4091.1000000000004"/>
  </r>
  <r>
    <s v="Wilone O'Kielt"/>
    <x v="4"/>
    <s v="50% Dark Bites"/>
    <d v="2021-08-16T00:00:00"/>
    <n v="504"/>
    <n v="121"/>
    <n v="905.08"/>
    <n v="-401.08000000000004"/>
  </r>
  <r>
    <s v="Dennison Crosswaite"/>
    <x v="5"/>
    <s v="Milk Bars"/>
    <d v="2021-08-16T00:00:00"/>
    <n v="3451"/>
    <n v="42"/>
    <n v="220.92"/>
    <n v="3230.08"/>
  </r>
  <r>
    <s v="Barr Faughny"/>
    <x v="2"/>
    <s v="Spicy Special Slims"/>
    <d v="2021-08-16T00:00:00"/>
    <n v="798"/>
    <n v="392"/>
    <n v="3222.2400000000002"/>
    <n v="-2424.2400000000002"/>
  </r>
  <r>
    <s v="Wilone O'Kielt"/>
    <x v="2"/>
    <s v="After Nines"/>
    <d v="2021-08-16T00:00:00"/>
    <n v="9219"/>
    <n v="124"/>
    <n v="1268.52"/>
    <n v="7950.48"/>
  </r>
  <r>
    <s v="Brien Boise"/>
    <x v="2"/>
    <s v="Peanut Butter Cubes"/>
    <d v="2021-08-16T00:00:00"/>
    <n v="7042"/>
    <n v="246"/>
    <n v="651.9"/>
    <n v="6390.1"/>
  </r>
  <r>
    <s v="Rafaelita Blaksland"/>
    <x v="4"/>
    <s v="Spicy Special Slims"/>
    <d v="2021-08-16T00:00:00"/>
    <n v="3815"/>
    <n v="405"/>
    <n v="3329.1000000000004"/>
    <n v="485.89999999999964"/>
  </r>
  <r>
    <s v="Madelene Upcott"/>
    <x v="1"/>
    <s v="99% Dark &amp; Pure"/>
    <d v="2021-08-16T00:00:00"/>
    <n v="6076"/>
    <n v="74"/>
    <n v="572.02"/>
    <n v="5503.98"/>
  </r>
  <r>
    <s v="Kelci Walkden"/>
    <x v="3"/>
    <s v="Organic Choco Syrup"/>
    <d v="2021-08-16T00:00:00"/>
    <n v="5740"/>
    <n v="123"/>
    <n v="1177.1100000000001"/>
    <n v="4562.8899999999994"/>
  </r>
  <r>
    <s v="Andria Kimpton"/>
    <x v="3"/>
    <s v="Eclairs"/>
    <d v="2021-08-16T00:00:00"/>
    <n v="6734"/>
    <n v="310"/>
    <n v="1956.1"/>
    <n v="4777.8999999999996"/>
  </r>
  <r>
    <s v="Barr Faughny"/>
    <x v="2"/>
    <s v="Drinking Coco"/>
    <d v="2021-08-16T00:00:00"/>
    <n v="8029"/>
    <n v="178"/>
    <n v="1769.32"/>
    <n v="6259.68"/>
  </r>
  <r>
    <s v="Barr Faughny"/>
    <x v="2"/>
    <s v="Caramel Stuffed Bars"/>
    <d v="2021-08-16T00:00:00"/>
    <n v="5159"/>
    <n v="35"/>
    <n v="295.05"/>
    <n v="4863.95"/>
  </r>
  <r>
    <s v="Rafaelita Blaksland"/>
    <x v="5"/>
    <s v="After Nines"/>
    <d v="2021-08-16T00:00:00"/>
    <n v="2513"/>
    <n v="374"/>
    <n v="3826.02"/>
    <n v="-1313.02"/>
  </r>
  <r>
    <s v="Dennison Crosswaite"/>
    <x v="0"/>
    <s v="50% Dark Bites"/>
    <d v="2021-08-16T00:00:00"/>
    <n v="693"/>
    <n v="195"/>
    <n v="1458.6000000000001"/>
    <n v="-765.60000000000014"/>
  </r>
  <r>
    <s v="Brien Boise"/>
    <x v="1"/>
    <s v="White Choc"/>
    <d v="2021-08-16T00:00:00"/>
    <n v="238"/>
    <n v="29"/>
    <n v="186.47"/>
    <n v="51.53"/>
  </r>
  <r>
    <s v="Brien Boise"/>
    <x v="5"/>
    <s v="Almond Choco"/>
    <d v="2021-08-16T00:00:00"/>
    <n v="1078"/>
    <n v="443"/>
    <n v="2281.4500000000003"/>
    <n v="-1203.4500000000003"/>
  </r>
  <r>
    <s v="Ches Bonnell"/>
    <x v="1"/>
    <s v="Peanut Butter Cubes"/>
    <d v="2021-08-16T00:00:00"/>
    <n v="1295"/>
    <n v="23"/>
    <n v="60.949999999999996"/>
    <n v="1234.05"/>
  </r>
  <r>
    <s v="Ches Bonnell"/>
    <x v="4"/>
    <s v="White Choc"/>
    <d v="2021-08-16T00:00:00"/>
    <n v="8897"/>
    <n v="349"/>
    <n v="2244.0699999999997"/>
    <n v="6652.93"/>
  </r>
  <r>
    <s v="Dotty Strutley"/>
    <x v="1"/>
    <s v="99% Dark &amp; Pure"/>
    <d v="2021-08-16T00:00:00"/>
    <n v="938"/>
    <n v="254"/>
    <n v="1963.42"/>
    <n v="-1025.42"/>
  </r>
  <r>
    <s v="Andria Kimpton"/>
    <x v="5"/>
    <s v="Drinking Coco"/>
    <d v="2021-08-17T00:00:00"/>
    <n v="6181"/>
    <n v="24"/>
    <n v="238.56"/>
    <n v="5942.44"/>
  </r>
  <r>
    <s v="Dotty Strutley"/>
    <x v="4"/>
    <s v="Spicy Special Slims"/>
    <d v="2021-08-17T00:00:00"/>
    <n v="3157"/>
    <n v="221"/>
    <n v="1816.6200000000001"/>
    <n v="1340.3799999999999"/>
  </r>
  <r>
    <s v="Gunar Cockshoot"/>
    <x v="2"/>
    <s v="Mint Chip Choco"/>
    <d v="2021-08-17T00:00:00"/>
    <n v="5488"/>
    <n v="131"/>
    <n v="749.31999999999994"/>
    <n v="4738.68"/>
  </r>
  <r>
    <s v="Madelene Upcott"/>
    <x v="5"/>
    <s v="Mint Chip Choco"/>
    <d v="2021-08-17T00:00:00"/>
    <n v="1169"/>
    <n v="343"/>
    <n v="1961.9599999999998"/>
    <n v="-792.95999999999981"/>
  </r>
  <r>
    <s v="Oby Sorrel"/>
    <x v="3"/>
    <s v="Almond Choco"/>
    <d v="2021-08-17T00:00:00"/>
    <n v="819"/>
    <n v="75"/>
    <n v="386.25"/>
    <n v="432.75"/>
  </r>
  <r>
    <s v="Andria Kimpton"/>
    <x v="2"/>
    <s v="Almond Choco"/>
    <d v="2021-08-17T00:00:00"/>
    <n v="140"/>
    <n v="214"/>
    <n v="1102.1000000000001"/>
    <n v="-962.10000000000014"/>
  </r>
  <r>
    <s v="Ches Bonnell"/>
    <x v="2"/>
    <s v="Raspberry Choco"/>
    <d v="2021-08-17T00:00:00"/>
    <n v="1022"/>
    <n v="380"/>
    <n v="1463"/>
    <n v="-441"/>
  </r>
  <r>
    <s v="Andria Kimpton"/>
    <x v="5"/>
    <s v="Peanut Butter Cubes"/>
    <d v="2021-08-17T00:00:00"/>
    <n v="2968"/>
    <n v="247"/>
    <n v="654.54999999999995"/>
    <n v="2313.4499999999998"/>
  </r>
  <r>
    <s v="Kaine Padly"/>
    <x v="5"/>
    <s v="Orange Choco"/>
    <d v="2021-08-17T00:00:00"/>
    <n v="9037"/>
    <n v="108"/>
    <n v="397.44"/>
    <n v="8639.56"/>
  </r>
  <r>
    <s v="Karlen McCaffrey"/>
    <x v="1"/>
    <s v="Manuka Honey Choco"/>
    <d v="2021-08-17T00:00:00"/>
    <n v="9093"/>
    <n v="222"/>
    <n v="1509.6"/>
    <n v="7583.4"/>
  </r>
  <r>
    <s v="Gigi Bohling"/>
    <x v="5"/>
    <s v="Caramel Stuffed Bars"/>
    <d v="2021-08-17T00:00:00"/>
    <n v="966"/>
    <n v="26"/>
    <n v="219.18"/>
    <n v="746.81999999999994"/>
  </r>
  <r>
    <s v="Wilone O'Kielt"/>
    <x v="0"/>
    <s v="99% Dark &amp; Pure"/>
    <d v="2021-08-17T00:00:00"/>
    <n v="5887"/>
    <n v="359"/>
    <n v="2775.07"/>
    <n v="3111.93"/>
  </r>
  <r>
    <s v="Curtice Advani"/>
    <x v="2"/>
    <s v="Orange Choco"/>
    <d v="2021-08-17T00:00:00"/>
    <n v="3108"/>
    <n v="352"/>
    <n v="1295.3600000000001"/>
    <n v="1812.6399999999999"/>
  </r>
  <r>
    <s v="Beverie Moffet"/>
    <x v="5"/>
    <s v="Caramel Stuffed Bars"/>
    <d v="2021-08-17T00:00:00"/>
    <n v="5208"/>
    <n v="241"/>
    <n v="2031.6299999999999"/>
    <n v="3176.37"/>
  </r>
  <r>
    <s v="Brien Boise"/>
    <x v="3"/>
    <s v="99% Dark &amp; Pure"/>
    <d v="2021-08-17T00:00:00"/>
    <n v="1099"/>
    <n v="63"/>
    <n v="486.99"/>
    <n v="612.01"/>
  </r>
  <r>
    <s v="Rafaelita Blaksland"/>
    <x v="0"/>
    <s v="Mint Chip Choco"/>
    <d v="2021-08-17T00:00:00"/>
    <n v="350"/>
    <n v="105"/>
    <n v="600.6"/>
    <n v="-250.60000000000002"/>
  </r>
  <r>
    <s v="Kelci Walkden"/>
    <x v="4"/>
    <s v="Drinking Coco"/>
    <d v="2021-08-17T00:00:00"/>
    <n v="5404"/>
    <n v="79"/>
    <n v="785.26"/>
    <n v="4618.74"/>
  </r>
  <r>
    <s v="Gunar Cockshoot"/>
    <x v="5"/>
    <s v="Mint Chip Choco"/>
    <d v="2021-08-17T00:00:00"/>
    <n v="4116"/>
    <n v="677"/>
    <n v="3872.44"/>
    <n v="243.55999999999995"/>
  </r>
  <r>
    <s v="Barr Faughny"/>
    <x v="4"/>
    <s v="85% Dark Bars"/>
    <d v="2021-08-17T00:00:00"/>
    <n v="11445"/>
    <n v="279"/>
    <n v="2932.29"/>
    <n v="8512.7099999999991"/>
  </r>
  <r>
    <s v="Brien Boise"/>
    <x v="5"/>
    <s v="Choco Coated Almonds"/>
    <d v="2021-08-17T00:00:00"/>
    <n v="7525"/>
    <n v="144"/>
    <n v="478.08"/>
    <n v="7046.92"/>
  </r>
  <r>
    <s v="Madelene Upcott"/>
    <x v="5"/>
    <s v="Eclairs"/>
    <d v="2021-08-17T00:00:00"/>
    <n v="1197"/>
    <n v="341"/>
    <n v="2151.71"/>
    <n v="-954.71"/>
  </r>
  <r>
    <s v="Gigi Bohling"/>
    <x v="5"/>
    <s v="Almond Choco"/>
    <d v="2021-08-17T00:00:00"/>
    <n v="1946"/>
    <n v="340"/>
    <n v="1751.0000000000002"/>
    <n v="194.99999999999977"/>
  </r>
  <r>
    <s v="Marney O'Breen"/>
    <x v="0"/>
    <s v="Organic Choco Syrup"/>
    <d v="2021-08-17T00:00:00"/>
    <n v="1197"/>
    <n v="9"/>
    <n v="86.13"/>
    <n v="1110.8699999999999"/>
  </r>
  <r>
    <s v="Dotty Strutley"/>
    <x v="5"/>
    <s v="Baker's Choco Chips"/>
    <d v="2021-08-17T00:00:00"/>
    <n v="322"/>
    <n v="25"/>
    <n v="310.25"/>
    <n v="11.75"/>
  </r>
  <r>
    <s v="Ches Bonnell"/>
    <x v="0"/>
    <s v="99% Dark &amp; Pure"/>
    <d v="2021-08-17T00:00:00"/>
    <n v="1463"/>
    <n v="136"/>
    <n v="1051.28"/>
    <n v="411.72"/>
  </r>
  <r>
    <s v="Beverie Moffet"/>
    <x v="4"/>
    <s v="Raspberry Choco"/>
    <d v="2021-08-17T00:00:00"/>
    <n v="3465"/>
    <n v="288"/>
    <n v="1108.8"/>
    <n v="2356.1999999999998"/>
  </r>
  <r>
    <s v="Husein Augar"/>
    <x v="4"/>
    <s v="White Choc"/>
    <d v="2021-08-18T00:00:00"/>
    <n v="9170"/>
    <n v="61"/>
    <n v="392.22999999999996"/>
    <n v="8777.77"/>
  </r>
  <r>
    <s v="Marney O'Breen"/>
    <x v="5"/>
    <s v="After Nines"/>
    <d v="2021-08-18T00:00:00"/>
    <n v="350"/>
    <n v="360"/>
    <n v="3682.8"/>
    <n v="-3332.8"/>
  </r>
  <r>
    <s v="Wilone O'Kielt"/>
    <x v="3"/>
    <s v="Fruit &amp; Nut Bars"/>
    <d v="2021-08-18T00:00:00"/>
    <n v="5250"/>
    <n v="459"/>
    <n v="2175.6600000000003"/>
    <n v="3074.3399999999997"/>
  </r>
  <r>
    <s v="Curtice Advani"/>
    <x v="4"/>
    <s v="After Nines"/>
    <d v="2021-08-18T00:00:00"/>
    <n v="4984"/>
    <n v="53"/>
    <n v="542.19000000000005"/>
    <n v="4441.8099999999995"/>
  </r>
  <r>
    <s v="Kaine Padly"/>
    <x v="2"/>
    <s v="Baker's Choco Chips"/>
    <d v="2021-08-18T00:00:00"/>
    <n v="2331"/>
    <n v="419"/>
    <n v="5199.79"/>
    <n v="-2868.79"/>
  </r>
  <r>
    <s v="Gunar Cockshoot"/>
    <x v="3"/>
    <s v="White Choc"/>
    <d v="2021-08-18T00:00:00"/>
    <n v="903"/>
    <n v="566"/>
    <n v="3639.3799999999997"/>
    <n v="-2736.3799999999997"/>
  </r>
  <r>
    <s v="Gigi Bohling"/>
    <x v="4"/>
    <s v="Fruit &amp; Nut Bars"/>
    <d v="2021-08-18T00:00:00"/>
    <n v="7357"/>
    <n v="209"/>
    <n v="990.66000000000008"/>
    <n v="6366.34"/>
  </r>
  <r>
    <s v="Ches Bonnell"/>
    <x v="1"/>
    <s v="Organic Choco Syrup"/>
    <d v="2021-08-18T00:00:00"/>
    <n v="1379"/>
    <n v="78"/>
    <n v="746.46"/>
    <n v="632.54"/>
  </r>
  <r>
    <s v="Husein Augar"/>
    <x v="3"/>
    <s v="Almond Choco"/>
    <d v="2021-08-18T00:00:00"/>
    <n v="1148"/>
    <n v="18"/>
    <n v="92.7"/>
    <n v="1055.3"/>
  </r>
  <r>
    <s v="Marney O'Breen"/>
    <x v="3"/>
    <s v="Eclairs"/>
    <d v="2021-08-18T00:00:00"/>
    <n v="1820"/>
    <n v="132"/>
    <n v="832.92"/>
    <n v="987.08"/>
  </r>
  <r>
    <s v="Karlen McCaffrey"/>
    <x v="3"/>
    <s v="Mint Chip Choco"/>
    <d v="2021-08-18T00:00:00"/>
    <n v="4998"/>
    <n v="171"/>
    <n v="978.12"/>
    <n v="4019.88"/>
  </r>
  <r>
    <s v="Dennison Crosswaite"/>
    <x v="4"/>
    <s v="Raspberry Choco"/>
    <d v="2021-08-18T00:00:00"/>
    <n v="5236"/>
    <n v="5"/>
    <n v="19.25"/>
    <n v="5216.75"/>
  </r>
  <r>
    <s v="Brien Boise"/>
    <x v="3"/>
    <s v="After Nines"/>
    <d v="2021-08-18T00:00:00"/>
    <n v="2457"/>
    <n v="71"/>
    <n v="726.33"/>
    <n v="1730.67"/>
  </r>
  <r>
    <s v="Beverie Moffet"/>
    <x v="5"/>
    <s v="Milk Bars"/>
    <d v="2021-08-18T00:00:00"/>
    <n v="1764"/>
    <n v="332"/>
    <n v="1746.32"/>
    <n v="17.680000000000064"/>
  </r>
  <r>
    <s v="Andria Kimpton"/>
    <x v="0"/>
    <s v="Raspberry Choco"/>
    <d v="2021-08-18T00:00:00"/>
    <n v="4802"/>
    <n v="259"/>
    <n v="997.15"/>
    <n v="3804.85"/>
  </r>
  <r>
    <s v="Brien Boise"/>
    <x v="2"/>
    <s v="Milk Bars"/>
    <d v="2021-08-18T00:00:00"/>
    <n v="9443"/>
    <n v="147"/>
    <n v="773.21999999999991"/>
    <n v="8669.7800000000007"/>
  </r>
  <r>
    <s v="Kaine Padly"/>
    <x v="4"/>
    <s v="After Nines"/>
    <d v="2021-08-18T00:00:00"/>
    <n v="5152"/>
    <n v="228"/>
    <n v="2332.44"/>
    <n v="2819.56"/>
  </r>
  <r>
    <s v="Jan Morforth"/>
    <x v="4"/>
    <s v="Fruit &amp; Nut Bars"/>
    <d v="2021-08-18T00:00:00"/>
    <n v="2576"/>
    <n v="481"/>
    <n v="2279.94"/>
    <n v="296.05999999999995"/>
  </r>
  <r>
    <s v="Dotty Strutley"/>
    <x v="2"/>
    <s v="Fruit &amp; Nut Bars"/>
    <d v="2021-08-18T00:00:00"/>
    <n v="4585"/>
    <n v="326"/>
    <n v="1545.24"/>
    <n v="3039.76"/>
  </r>
  <r>
    <s v="Andria Kimpton"/>
    <x v="3"/>
    <s v="99% Dark &amp; Pure"/>
    <d v="2021-08-18T00:00:00"/>
    <n v="4991"/>
    <n v="15"/>
    <n v="115.95"/>
    <n v="4875.05"/>
  </r>
  <r>
    <s v="Kaine Padly"/>
    <x v="4"/>
    <s v="Peanut Butter Cubes"/>
    <d v="2021-08-18T00:00:00"/>
    <n v="8190"/>
    <n v="54"/>
    <n v="143.1"/>
    <n v="8046.9"/>
  </r>
  <r>
    <s v="Kaine Padly"/>
    <x v="4"/>
    <s v="Orange Choco"/>
    <d v="2021-08-18T00:00:00"/>
    <n v="3675"/>
    <n v="1330"/>
    <n v="4894.4000000000005"/>
    <n v="-1219.4000000000005"/>
  </r>
  <r>
    <s v="Husein Augar"/>
    <x v="0"/>
    <s v="Drinking Coco"/>
    <d v="2021-08-18T00:00:00"/>
    <n v="4130"/>
    <n v="274"/>
    <n v="2723.56"/>
    <n v="1406.44"/>
  </r>
  <r>
    <s v="Marney O'Breen"/>
    <x v="0"/>
    <s v="White Choc"/>
    <d v="2021-08-18T00:00:00"/>
    <n v="2625"/>
    <n v="211"/>
    <n v="1356.73"/>
    <n v="1268.27"/>
  </r>
  <r>
    <s v="Jan Morforth"/>
    <x v="3"/>
    <s v="Eclairs"/>
    <d v="2021-08-18T00:00:00"/>
    <n v="9331"/>
    <n v="238"/>
    <n v="1501.78"/>
    <n v="7829.22"/>
  </r>
  <r>
    <s v="Barr Faughny"/>
    <x v="0"/>
    <s v="Fruit &amp; Nut Bars"/>
    <d v="2021-08-18T00:00:00"/>
    <n v="2702"/>
    <n v="286"/>
    <n v="1355.64"/>
    <n v="1346.36"/>
  </r>
  <r>
    <s v="Wilone O'Kielt"/>
    <x v="0"/>
    <s v="70% Dark Bites"/>
    <d v="2021-08-18T00:00:00"/>
    <n v="1736"/>
    <n v="483"/>
    <n v="2434.3200000000002"/>
    <n v="-698.32000000000016"/>
  </r>
  <r>
    <s v="Husein Augar"/>
    <x v="1"/>
    <s v="Smooth Sliky Salty"/>
    <d v="2021-08-18T00:00:00"/>
    <n v="3640"/>
    <n v="185"/>
    <n v="510.59999999999997"/>
    <n v="3129.4"/>
  </r>
  <r>
    <s v="Karlen McCaffrey"/>
    <x v="2"/>
    <s v="Manuka Honey Choco"/>
    <d v="2021-08-18T00:00:00"/>
    <n v="2212"/>
    <n v="336"/>
    <n v="2284.7999999999997"/>
    <n v="-72.799999999999727"/>
  </r>
  <r>
    <s v="Brien Boise"/>
    <x v="5"/>
    <s v="Orange Choco"/>
    <d v="2021-08-18T00:00:00"/>
    <n v="3003"/>
    <n v="605"/>
    <n v="2226.4"/>
    <n v="776.59999999999991"/>
  </r>
  <r>
    <s v="Marney O'Breen"/>
    <x v="5"/>
    <s v="50% Dark Bites"/>
    <d v="2021-08-18T00:00:00"/>
    <n v="4011"/>
    <n v="142"/>
    <n v="1062.1600000000001"/>
    <n v="2948.84"/>
  </r>
  <r>
    <s v="Dennison Crosswaite"/>
    <x v="2"/>
    <s v="Baker's Choco Chips"/>
    <d v="2021-08-18T00:00:00"/>
    <n v="3451"/>
    <n v="267"/>
    <n v="3313.4700000000003"/>
    <n v="137.52999999999975"/>
  </r>
  <r>
    <s v="Andria Kimpton"/>
    <x v="2"/>
    <s v="Mint Chip Choco"/>
    <d v="2021-08-19T00:00:00"/>
    <n v="4214"/>
    <n v="53"/>
    <n v="303.15999999999997"/>
    <n v="3910.84"/>
  </r>
  <r>
    <s v="Ches Bonnell"/>
    <x v="0"/>
    <s v="Raspberry Choco"/>
    <d v="2021-08-19T00:00:00"/>
    <n v="10598"/>
    <n v="153"/>
    <n v="589.05000000000007"/>
    <n v="10008.950000000001"/>
  </r>
  <r>
    <s v="Andria Kimpton"/>
    <x v="3"/>
    <s v="White Choc"/>
    <d v="2021-08-19T00:00:00"/>
    <n v="4844"/>
    <n v="9"/>
    <n v="57.87"/>
    <n v="4786.13"/>
  </r>
  <r>
    <s v="Rafaelita Blaksland"/>
    <x v="5"/>
    <s v="Spicy Special Slims"/>
    <d v="2021-08-19T00:00:00"/>
    <n v="5600"/>
    <n v="698"/>
    <n v="5737.56"/>
    <n v="-137.5600000000004"/>
  </r>
  <r>
    <s v="Marney O'Breen"/>
    <x v="0"/>
    <s v="85% Dark Bars"/>
    <d v="2021-08-19T00:00:00"/>
    <n v="3584"/>
    <n v="364"/>
    <n v="3825.64"/>
    <n v="-241.63999999999987"/>
  </r>
  <r>
    <s v="Ches Bonnell"/>
    <x v="0"/>
    <s v="Almond Choco"/>
    <d v="2021-08-19T00:00:00"/>
    <n v="63"/>
    <n v="326"/>
    <n v="1678.9"/>
    <n v="-1615.9"/>
  </r>
  <r>
    <s v="Andria Kimpton"/>
    <x v="2"/>
    <s v="After Nines"/>
    <d v="2021-08-19T00:00:00"/>
    <n v="5355"/>
    <n v="34"/>
    <n v="347.82"/>
    <n v="5007.18"/>
  </r>
  <r>
    <s v="Gigi Bohling"/>
    <x v="1"/>
    <s v="Drinking Coco"/>
    <d v="2021-08-19T00:00:00"/>
    <n v="714"/>
    <n v="10"/>
    <n v="99.399999999999991"/>
    <n v="614.6"/>
  </r>
  <r>
    <s v="Barr Faughny"/>
    <x v="2"/>
    <s v="Orange Choco"/>
    <d v="2021-08-19T00:00:00"/>
    <n v="3549"/>
    <n v="97"/>
    <n v="356.96000000000004"/>
    <n v="3192.04"/>
  </r>
  <r>
    <s v="Brien Boise"/>
    <x v="1"/>
    <s v="70% Dark Bites"/>
    <d v="2021-08-19T00:00:00"/>
    <n v="2975"/>
    <n v="198"/>
    <n v="997.92"/>
    <n v="1977.08"/>
  </r>
  <r>
    <s v="Kaine Padly"/>
    <x v="1"/>
    <s v="Organic Choco Syrup"/>
    <d v="2021-08-19T00:00:00"/>
    <n v="10570"/>
    <n v="502"/>
    <n v="4804.1400000000003"/>
    <n v="5765.86"/>
  </r>
  <r>
    <s v="Gunar Cockshoot"/>
    <x v="3"/>
    <s v="85% Dark Bars"/>
    <d v="2021-08-20T00:00:00"/>
    <n v="413"/>
    <n v="98"/>
    <n v="1029.98"/>
    <n v="-616.98"/>
  </r>
  <r>
    <s v="Brien Boise"/>
    <x v="2"/>
    <s v="Organic Choco Syrup"/>
    <d v="2021-08-20T00:00:00"/>
    <n v="4389"/>
    <n v="129"/>
    <n v="1234.53"/>
    <n v="3154.4700000000003"/>
  </r>
  <r>
    <s v="Oby Sorrel"/>
    <x v="2"/>
    <s v="Spicy Special Slims"/>
    <d v="2021-08-20T00:00:00"/>
    <n v="4249"/>
    <n v="677"/>
    <n v="5564.9400000000005"/>
    <n v="-1315.9400000000005"/>
  </r>
  <r>
    <s v="Gunar Cockshoot"/>
    <x v="1"/>
    <s v="Spicy Special Slims"/>
    <d v="2021-08-20T00:00:00"/>
    <n v="2135"/>
    <n v="189"/>
    <n v="1553.5800000000002"/>
    <n v="581.41999999999985"/>
  </r>
  <r>
    <s v="Gunar Cockshoot"/>
    <x v="1"/>
    <s v="Peanut Butter Cubes"/>
    <d v="2021-08-20T00:00:00"/>
    <n v="4361"/>
    <n v="307"/>
    <n v="813.55"/>
    <n v="3547.45"/>
  </r>
  <r>
    <s v="Ches Bonnell"/>
    <x v="4"/>
    <s v="Smooth Sliky Salty"/>
    <d v="2021-08-20T00:00:00"/>
    <n v="10220"/>
    <n v="557"/>
    <n v="1537.32"/>
    <n v="8682.68"/>
  </r>
  <r>
    <s v="Kelci Walkden"/>
    <x v="0"/>
    <s v="Organic Choco Syrup"/>
    <d v="2021-08-20T00:00:00"/>
    <n v="9933"/>
    <n v="314"/>
    <n v="3004.98"/>
    <n v="6928.02"/>
  </r>
  <r>
    <s v="Oby Sorrel"/>
    <x v="5"/>
    <s v="85% Dark Bars"/>
    <d v="2021-08-20T00:00:00"/>
    <n v="1421"/>
    <n v="55"/>
    <n v="578.04999999999995"/>
    <n v="842.95"/>
  </r>
  <r>
    <s v="Gunar Cockshoot"/>
    <x v="3"/>
    <s v="Caramel Stuffed Bars"/>
    <d v="2021-08-20T00:00:00"/>
    <n v="2163"/>
    <n v="116"/>
    <n v="977.88"/>
    <n v="1185.1199999999999"/>
  </r>
  <r>
    <s v="Dotty Strutley"/>
    <x v="1"/>
    <s v="Choco Coated Almonds"/>
    <d v="2021-08-20T00:00:00"/>
    <n v="3892"/>
    <n v="200"/>
    <n v="664"/>
    <n v="3228"/>
  </r>
  <r>
    <s v="Dotty Strutley"/>
    <x v="3"/>
    <s v="Manuka Honey Choco"/>
    <d v="2021-08-20T00:00:00"/>
    <n v="7826"/>
    <n v="393"/>
    <n v="2672.4"/>
    <n v="5153.6000000000004"/>
  </r>
  <r>
    <s v="Marney O'Breen"/>
    <x v="5"/>
    <s v="Raspberry Choco"/>
    <d v="2021-08-20T00:00:00"/>
    <n v="2149"/>
    <n v="196"/>
    <n v="754.6"/>
    <n v="1394.4"/>
  </r>
  <r>
    <s v="Wilone O'Kielt"/>
    <x v="5"/>
    <s v="Milk Bars"/>
    <d v="2021-08-20T00:00:00"/>
    <n v="1330"/>
    <n v="274"/>
    <n v="1441.24"/>
    <n v="-111.24000000000001"/>
  </r>
  <r>
    <s v="Husein Augar"/>
    <x v="0"/>
    <s v="70% Dark Bites"/>
    <d v="2021-08-20T00:00:00"/>
    <n v="1407"/>
    <n v="235"/>
    <n v="1184.4000000000001"/>
    <n v="222.59999999999991"/>
  </r>
  <r>
    <s v="Barr Faughny"/>
    <x v="2"/>
    <s v="After Nines"/>
    <d v="2021-08-20T00:00:00"/>
    <n v="4088"/>
    <n v="3"/>
    <n v="30.69"/>
    <n v="4057.31"/>
  </r>
  <r>
    <s v="Dennison Crosswaite"/>
    <x v="3"/>
    <s v="Manuka Honey Choco"/>
    <d v="2021-08-20T00:00:00"/>
    <n v="1834"/>
    <n v="366"/>
    <n v="2488.7999999999997"/>
    <n v="-654.79999999999973"/>
  </r>
  <r>
    <s v="Wilone O'Kielt"/>
    <x v="0"/>
    <s v="Organic Choco Syrup"/>
    <d v="2021-08-20T00:00:00"/>
    <n v="7056"/>
    <n v="67"/>
    <n v="641.19000000000005"/>
    <n v="6414.8099999999995"/>
  </r>
  <r>
    <s v="Dennison Crosswaite"/>
    <x v="1"/>
    <s v="Orange Choco"/>
    <d v="2021-08-20T00:00:00"/>
    <n v="4662"/>
    <n v="1400"/>
    <n v="5152"/>
    <n v="-490"/>
  </r>
  <r>
    <s v="Karlen McCaffrey"/>
    <x v="0"/>
    <s v="Orange Choco"/>
    <d v="2021-08-20T00:00:00"/>
    <n v="3801"/>
    <n v="9"/>
    <n v="33.120000000000005"/>
    <n v="3767.88"/>
  </r>
  <r>
    <s v="Dotty Strutley"/>
    <x v="0"/>
    <s v="Smooth Sliky Salty"/>
    <d v="2021-08-20T00:00:00"/>
    <n v="2443"/>
    <n v="312"/>
    <n v="861.11999999999989"/>
    <n v="1581.88"/>
  </r>
  <r>
    <s v="Gigi Bohling"/>
    <x v="0"/>
    <s v="Milk Bars"/>
    <d v="2021-08-20T00:00:00"/>
    <n v="3717"/>
    <n v="60"/>
    <n v="315.59999999999997"/>
    <n v="3401.4"/>
  </r>
  <r>
    <s v="Andria Kimpton"/>
    <x v="4"/>
    <s v="50% Dark Bites"/>
    <d v="2021-08-20T00:00:00"/>
    <n v="5740"/>
    <n v="114"/>
    <n v="852.72"/>
    <n v="4887.28"/>
  </r>
  <r>
    <s v="Brien Boise"/>
    <x v="2"/>
    <s v="After Nines"/>
    <d v="2021-08-20T00:00:00"/>
    <n v="4921"/>
    <n v="154"/>
    <n v="1575.42"/>
    <n v="3345.58"/>
  </r>
  <r>
    <s v="Kelci Walkden"/>
    <x v="0"/>
    <s v="Mint Chip Choco"/>
    <d v="2021-08-20T00:00:00"/>
    <n v="1806"/>
    <n v="1190"/>
    <n v="6806.7999999999993"/>
    <n v="-5000.7999999999993"/>
  </r>
  <r>
    <s v="Karlen McCaffrey"/>
    <x v="5"/>
    <s v="Drinking Coco"/>
    <d v="2021-08-20T00:00:00"/>
    <n v="5460"/>
    <n v="330"/>
    <n v="3280.2"/>
    <n v="2179.8000000000002"/>
  </r>
  <r>
    <s v="Madelene Upcott"/>
    <x v="1"/>
    <s v="Orange Choco"/>
    <d v="2021-08-20T00:00:00"/>
    <n v="8449"/>
    <n v="208"/>
    <n v="765.44"/>
    <n v="7683.5599999999995"/>
  </r>
  <r>
    <s v="Wilone O'Kielt"/>
    <x v="3"/>
    <s v="Orange Choco"/>
    <d v="2021-08-20T00:00:00"/>
    <n v="7329"/>
    <n v="770"/>
    <n v="2833.6"/>
    <n v="4495.3999999999996"/>
  </r>
  <r>
    <s v="Barr Faughny"/>
    <x v="4"/>
    <s v="White Choc"/>
    <d v="2021-08-20T00:00:00"/>
    <n v="9149"/>
    <n v="275"/>
    <n v="1768.25"/>
    <n v="7380.75"/>
  </r>
  <r>
    <s v="Dotty Strutley"/>
    <x v="5"/>
    <s v="White Choc"/>
    <d v="2021-08-20T00:00:00"/>
    <n v="11074"/>
    <n v="318"/>
    <n v="2044.74"/>
    <n v="9029.26"/>
  </r>
  <r>
    <s v="Madelene Upcott"/>
    <x v="5"/>
    <s v="Almond Choco"/>
    <d v="2021-08-20T00:00:00"/>
    <n v="3416"/>
    <n v="374"/>
    <n v="1926.1000000000001"/>
    <n v="1489.8999999999999"/>
  </r>
  <r>
    <s v="Rafaelita Blaksland"/>
    <x v="5"/>
    <s v="Mint Chip Choco"/>
    <d v="2021-08-20T00:00:00"/>
    <n v="2044"/>
    <n v="71"/>
    <n v="406.12"/>
    <n v="1637.88"/>
  </r>
  <r>
    <s v="Kelci Walkden"/>
    <x v="1"/>
    <s v="70% Dark Bites"/>
    <d v="2021-08-20T00:00:00"/>
    <n v="4991"/>
    <n v="366"/>
    <n v="1844.64"/>
    <n v="3146.3599999999997"/>
  </r>
  <r>
    <s v="Oby Sorrel"/>
    <x v="1"/>
    <s v="85% Dark Bars"/>
    <d v="2021-08-20T00:00:00"/>
    <n v="6706"/>
    <n v="157"/>
    <n v="1650.07"/>
    <n v="5055.93"/>
  </r>
  <r>
    <s v="Brien Boise"/>
    <x v="5"/>
    <s v="White Choc"/>
    <d v="2021-08-20T00:00:00"/>
    <n v="4431"/>
    <n v="320"/>
    <n v="2057.6"/>
    <n v="2373.4"/>
  </r>
  <r>
    <s v="Husein Augar"/>
    <x v="3"/>
    <s v="Smooth Sliky Salty"/>
    <d v="2021-08-20T00:00:00"/>
    <n v="2191"/>
    <n v="910"/>
    <n v="2511.6"/>
    <n v="-320.59999999999991"/>
  </r>
  <r>
    <s v="Dotty Strutley"/>
    <x v="2"/>
    <s v="White Choc"/>
    <d v="2021-08-20T00:00:00"/>
    <n v="10003"/>
    <n v="307"/>
    <n v="1974.01"/>
    <n v="8028.99"/>
  </r>
  <r>
    <s v="Gunar Cockshoot"/>
    <x v="3"/>
    <s v="Mint Chip Choco"/>
    <d v="2021-08-20T00:00:00"/>
    <n v="2394"/>
    <n v="1120"/>
    <n v="6406.4"/>
    <n v="-4012.3999999999996"/>
  </r>
  <r>
    <s v="Kaine Padly"/>
    <x v="1"/>
    <s v="Milk Bars"/>
    <d v="2021-08-20T00:00:00"/>
    <n v="4193"/>
    <n v="107"/>
    <n v="562.81999999999994"/>
    <n v="3630.1800000000003"/>
  </r>
  <r>
    <s v="Dennison Crosswaite"/>
    <x v="1"/>
    <s v="50% Dark Bites"/>
    <d v="2021-08-20T00:00:00"/>
    <n v="7168"/>
    <n v="307"/>
    <n v="2296.36"/>
    <n v="4871.6399999999994"/>
  </r>
  <r>
    <s v="Rafaelita Blaksland"/>
    <x v="3"/>
    <s v="Eclairs"/>
    <d v="2021-08-20T00:00:00"/>
    <n v="3164"/>
    <n v="770"/>
    <n v="4858.7"/>
    <n v="-1694.6999999999998"/>
  </r>
  <r>
    <s v="Ches Bonnell"/>
    <x v="0"/>
    <s v="Eclairs"/>
    <d v="2021-08-20T00:00:00"/>
    <n v="3654"/>
    <n v="41"/>
    <n v="258.70999999999998"/>
    <n v="3395.29"/>
  </r>
  <r>
    <s v="Kaine Padly"/>
    <x v="5"/>
    <s v="Choco Coated Almonds"/>
    <d v="2021-08-20T00:00:00"/>
    <n v="1176"/>
    <n v="281"/>
    <n v="932.92"/>
    <n v="243.08000000000004"/>
  </r>
  <r>
    <s v="Dotty Strutley"/>
    <x v="3"/>
    <s v="Fruit &amp; Nut Bars"/>
    <d v="2021-08-20T00:00:00"/>
    <n v="9317"/>
    <n v="347"/>
    <n v="1644.78"/>
    <n v="7672.22"/>
  </r>
  <r>
    <s v="Wilone O'Kielt"/>
    <x v="5"/>
    <s v="Orange Choco"/>
    <d v="2021-08-20T00:00:00"/>
    <n v="6188"/>
    <n v="263"/>
    <n v="967.84"/>
    <n v="5220.16"/>
  </r>
  <r>
    <s v="Barr Faughny"/>
    <x v="0"/>
    <s v="Milk Bars"/>
    <d v="2021-08-20T00:00:00"/>
    <n v="644"/>
    <n v="270"/>
    <n v="1420.2"/>
    <n v="-776.2"/>
  </r>
  <r>
    <s v="Wilone O'Kielt"/>
    <x v="1"/>
    <s v="Organic Choco Syrup"/>
    <d v="2021-08-20T00:00:00"/>
    <n v="1239"/>
    <n v="282"/>
    <n v="2698.7400000000002"/>
    <n v="-1459.7400000000002"/>
  </r>
  <r>
    <s v="Brien Boise"/>
    <x v="5"/>
    <s v="70% Dark Bites"/>
    <d v="2021-08-20T00:00:00"/>
    <n v="5586"/>
    <n v="590"/>
    <n v="2973.6"/>
    <n v="2612.4"/>
  </r>
  <r>
    <s v="Andria Kimpton"/>
    <x v="3"/>
    <s v="50% Dark Bites"/>
    <d v="2021-08-20T00:00:00"/>
    <n v="2674"/>
    <n v="104"/>
    <n v="777.92000000000007"/>
    <n v="1896.08"/>
  </r>
  <r>
    <s v="Rafaelita Blaksland"/>
    <x v="2"/>
    <s v="Eclairs"/>
    <d v="2021-08-20T00:00:00"/>
    <n v="3787"/>
    <n v="275"/>
    <n v="1735.25"/>
    <n v="2051.75"/>
  </r>
  <r>
    <s v="Kelci Walkden"/>
    <x v="0"/>
    <s v="50% Dark Bites"/>
    <d v="2021-08-20T00:00:00"/>
    <n v="2135"/>
    <n v="48"/>
    <n v="359.04"/>
    <n v="1775.96"/>
  </r>
  <r>
    <s v="Karlen McCaffrey"/>
    <x v="4"/>
    <s v="Raspberry Choco"/>
    <d v="2021-08-20T00:00:00"/>
    <n v="658"/>
    <n v="15"/>
    <n v="57.75"/>
    <n v="600.25"/>
  </r>
  <r>
    <s v="Barr Faughny"/>
    <x v="5"/>
    <s v="Mint Chip Choco"/>
    <d v="2021-08-20T00:00:00"/>
    <n v="5334"/>
    <n v="428"/>
    <n v="2448.16"/>
    <n v="2885.84"/>
  </r>
  <r>
    <s v="Curtice Advani"/>
    <x v="3"/>
    <s v="Peanut Butter Cubes"/>
    <d v="2021-08-20T00:00:00"/>
    <n v="4585"/>
    <n v="310"/>
    <n v="821.5"/>
    <n v="3763.5"/>
  </r>
  <r>
    <s v="Dennison Crosswaite"/>
    <x v="4"/>
    <s v="Orange Choco"/>
    <d v="2021-08-23T00:00:00"/>
    <n v="4900"/>
    <n v="700"/>
    <n v="2576"/>
    <n v="2324"/>
  </r>
  <r>
    <s v="Andria Kimpton"/>
    <x v="1"/>
    <s v="50% Dark Bites"/>
    <d v="2021-08-23T00:00:00"/>
    <n v="6391"/>
    <n v="87"/>
    <n v="650.76"/>
    <n v="5740.24"/>
  </r>
  <r>
    <s v="Jan Morforth"/>
    <x v="2"/>
    <s v="Spicy Special Slims"/>
    <d v="2021-08-23T00:00:00"/>
    <n v="5341"/>
    <n v="212"/>
    <n v="1742.64"/>
    <n v="3598.3599999999997"/>
  </r>
  <r>
    <s v="Marney O'Breen"/>
    <x v="1"/>
    <s v="Caramel Stuffed Bars"/>
    <d v="2021-08-23T00:00:00"/>
    <n v="9569"/>
    <n v="101"/>
    <n v="851.43"/>
    <n v="8717.57"/>
  </r>
  <r>
    <s v="Husein Augar"/>
    <x v="4"/>
    <s v="Fruit &amp; Nut Bars"/>
    <d v="2021-08-23T00:00:00"/>
    <n v="875"/>
    <n v="259"/>
    <n v="1227.6600000000001"/>
    <n v="-352.66000000000008"/>
  </r>
  <r>
    <s v="Gigi Bohling"/>
    <x v="1"/>
    <s v="Fruit &amp; Nut Bars"/>
    <d v="2021-08-23T00:00:00"/>
    <n v="7490"/>
    <n v="700"/>
    <n v="3318"/>
    <n v="4172"/>
  </r>
  <r>
    <s v="Wilone O'Kielt"/>
    <x v="2"/>
    <s v="Spicy Special Slims"/>
    <d v="2021-08-23T00:00:00"/>
    <n v="1330"/>
    <n v="151"/>
    <n v="1241.22"/>
    <n v="88.779999999999973"/>
  </r>
  <r>
    <s v="Gigi Bohling"/>
    <x v="0"/>
    <s v="Smooth Sliky Salty"/>
    <d v="2021-08-23T00:00:00"/>
    <n v="8218"/>
    <n v="88"/>
    <n v="242.88"/>
    <n v="7975.12"/>
  </r>
  <r>
    <s v="Ches Bonnell"/>
    <x v="3"/>
    <s v="Drinking Coco"/>
    <d v="2021-08-23T00:00:00"/>
    <n v="3409"/>
    <n v="147"/>
    <n v="1461.1799999999998"/>
    <n v="1947.8200000000002"/>
  </r>
  <r>
    <s v="Gunar Cockshoot"/>
    <x v="2"/>
    <s v="Fruit &amp; Nut Bars"/>
    <d v="2021-08-23T00:00:00"/>
    <n v="847"/>
    <n v="189"/>
    <n v="895.86"/>
    <n v="-48.860000000000014"/>
  </r>
  <r>
    <s v="Brien Boise"/>
    <x v="2"/>
    <s v="Manuka Honey Choco"/>
    <d v="2021-08-23T00:00:00"/>
    <n v="13965"/>
    <n v="112"/>
    <n v="761.6"/>
    <n v="13203.4"/>
  </r>
  <r>
    <s v="Gigi Bohling"/>
    <x v="2"/>
    <s v="Organic Choco Syrup"/>
    <d v="2021-08-23T00:00:00"/>
    <n v="6867"/>
    <n v="88"/>
    <n v="842.16000000000008"/>
    <n v="6024.84"/>
  </r>
  <r>
    <s v="Karlen McCaffrey"/>
    <x v="5"/>
    <s v="Almond Choco"/>
    <d v="2021-08-23T00:00:00"/>
    <n v="2968"/>
    <n v="198"/>
    <n v="1019.7"/>
    <n v="1948.3"/>
  </r>
  <r>
    <s v="Gigi Bohling"/>
    <x v="2"/>
    <s v="Fruit &amp; Nut Bars"/>
    <d v="2021-08-23T00:00:00"/>
    <n v="3122"/>
    <n v="285"/>
    <n v="1350.9"/>
    <n v="1771.1"/>
  </r>
  <r>
    <s v="Curtice Advani"/>
    <x v="1"/>
    <s v="Smooth Sliky Salty"/>
    <d v="2021-08-23T00:00:00"/>
    <n v="3171"/>
    <n v="350"/>
    <n v="965.99999999999989"/>
    <n v="2205"/>
  </r>
  <r>
    <s v="Gigi Bohling"/>
    <x v="5"/>
    <s v="Peanut Butter Cubes"/>
    <d v="2021-08-23T00:00:00"/>
    <n v="1211"/>
    <n v="268"/>
    <n v="710.19999999999993"/>
    <n v="500.80000000000007"/>
  </r>
  <r>
    <s v="Beverie Moffet"/>
    <x v="5"/>
    <s v="Mint Chip Choco"/>
    <d v="2021-08-23T00:00:00"/>
    <n v="2492"/>
    <n v="154"/>
    <n v="880.88"/>
    <n v="1611.12"/>
  </r>
  <r>
    <s v="Brien Boise"/>
    <x v="4"/>
    <s v="Smooth Sliky Salty"/>
    <d v="2021-08-23T00:00:00"/>
    <n v="357"/>
    <n v="770"/>
    <n v="2125.1999999999998"/>
    <n v="-1768.1999999999998"/>
  </r>
  <r>
    <s v="Andria Kimpton"/>
    <x v="3"/>
    <s v="Manuka Honey Choco"/>
    <d v="2021-08-23T00:00:00"/>
    <n v="4732"/>
    <n v="168"/>
    <n v="1142.3999999999999"/>
    <n v="3589.6000000000004"/>
  </r>
  <r>
    <s v="Oby Sorrel"/>
    <x v="5"/>
    <s v="70% Dark Bites"/>
    <d v="2021-08-23T00:00:00"/>
    <n v="7609"/>
    <n v="437"/>
    <n v="2202.48"/>
    <n v="5406.52"/>
  </r>
  <r>
    <s v="Brien Boise"/>
    <x v="0"/>
    <s v="Baker's Choco Chips"/>
    <d v="2021-08-23T00:00:00"/>
    <n v="4123"/>
    <n v="226"/>
    <n v="2804.66"/>
    <n v="1318.3400000000001"/>
  </r>
  <r>
    <s v="Andria Kimpton"/>
    <x v="2"/>
    <s v="Manuka Honey Choco"/>
    <d v="2021-08-23T00:00:00"/>
    <n v="1897"/>
    <n v="313"/>
    <n v="2128.4"/>
    <n v="-231.40000000000009"/>
  </r>
  <r>
    <s v="Husein Augar"/>
    <x v="2"/>
    <s v="50% Dark Bites"/>
    <d v="2021-08-23T00:00:00"/>
    <n v="3612"/>
    <n v="31"/>
    <n v="231.88000000000002"/>
    <n v="3380.12"/>
  </r>
  <r>
    <s v="Rafaelita Blaksland"/>
    <x v="4"/>
    <s v="White Choc"/>
    <d v="2021-08-23T00:00:00"/>
    <n v="9618"/>
    <n v="1"/>
    <n v="6.43"/>
    <n v="9611.57"/>
  </r>
  <r>
    <s v="Oby Sorrel"/>
    <x v="1"/>
    <s v="After Nines"/>
    <d v="2021-08-23T00:00:00"/>
    <n v="637"/>
    <n v="130"/>
    <n v="1329.9"/>
    <n v="-692.90000000000009"/>
  </r>
  <r>
    <s v="Barr Faughny"/>
    <x v="0"/>
    <s v="Manuka Honey Choco"/>
    <d v="2021-08-23T00:00:00"/>
    <n v="1106"/>
    <n v="142"/>
    <n v="965.6"/>
    <n v="140.39999999999998"/>
  </r>
  <r>
    <s v="Oby Sorrel"/>
    <x v="0"/>
    <s v="99% Dark &amp; Pure"/>
    <d v="2021-08-23T00:00:00"/>
    <n v="392"/>
    <n v="5"/>
    <n v="38.650000000000006"/>
    <n v="353.35"/>
  </r>
  <r>
    <s v="Marney O'Breen"/>
    <x v="5"/>
    <s v="70% Dark Bites"/>
    <d v="2021-08-23T00:00:00"/>
    <n v="1323"/>
    <n v="19"/>
    <n v="95.76"/>
    <n v="1227.24"/>
  </r>
  <r>
    <s v="Jan Morforth"/>
    <x v="3"/>
    <s v="Manuka Honey Choco"/>
    <d v="2021-08-23T00:00:00"/>
    <n v="490"/>
    <n v="156"/>
    <n v="1060.8"/>
    <n v="-570.79999999999995"/>
  </r>
  <r>
    <s v="Curtice Advani"/>
    <x v="2"/>
    <s v="Caramel Stuffed Bars"/>
    <d v="2021-08-23T00:00:00"/>
    <n v="13258"/>
    <n v="189"/>
    <n v="1593.27"/>
    <n v="11664.73"/>
  </r>
  <r>
    <s v="Ches Bonnell"/>
    <x v="1"/>
    <s v="Spicy Special Slims"/>
    <d v="2021-08-23T00:00:00"/>
    <n v="4025"/>
    <n v="99"/>
    <n v="813.78000000000009"/>
    <n v="3211.22"/>
  </r>
  <r>
    <s v="Karlen McCaffrey"/>
    <x v="5"/>
    <s v="50% Dark Bites"/>
    <d v="2021-08-23T00:00:00"/>
    <n v="4144"/>
    <n v="221"/>
    <n v="1653.0800000000002"/>
    <n v="2490.92"/>
  </r>
  <r>
    <s v="Karlen McCaffrey"/>
    <x v="4"/>
    <s v="After Nines"/>
    <d v="2021-08-23T00:00:00"/>
    <n v="2219"/>
    <n v="163"/>
    <n v="1667.49"/>
    <n v="551.51"/>
  </r>
  <r>
    <s v="Madelene Upcott"/>
    <x v="1"/>
    <s v="Milk Bars"/>
    <d v="2021-08-23T00:00:00"/>
    <n v="3248"/>
    <n v="22"/>
    <n v="115.72"/>
    <n v="3132.28"/>
  </r>
  <r>
    <s v="Andria Kimpton"/>
    <x v="1"/>
    <s v="Fruit &amp; Nut Bars"/>
    <d v="2021-08-23T00:00:00"/>
    <n v="9660"/>
    <n v="58"/>
    <n v="274.92"/>
    <n v="9385.08"/>
  </r>
  <r>
    <s v="Gunar Cockshoot"/>
    <x v="1"/>
    <s v="Orange Choco"/>
    <d v="2021-08-23T00:00:00"/>
    <n v="1078"/>
    <n v="770"/>
    <n v="2833.6"/>
    <n v="-1755.6"/>
  </r>
  <r>
    <s v="Madelene Upcott"/>
    <x v="4"/>
    <s v="Mint Chip Choco"/>
    <d v="2021-08-23T00:00:00"/>
    <n v="3248"/>
    <n v="210"/>
    <n v="1201.2"/>
    <n v="2046.8"/>
  </r>
  <r>
    <s v="Husein Augar"/>
    <x v="0"/>
    <s v="85% Dark Bars"/>
    <d v="2021-08-23T00:00:00"/>
    <n v="4046"/>
    <n v="341"/>
    <n v="3583.91"/>
    <n v="462.09000000000015"/>
  </r>
  <r>
    <s v="Dennison Crosswaite"/>
    <x v="2"/>
    <s v="99% Dark &amp; Pure"/>
    <d v="2021-08-23T00:00:00"/>
    <n v="2695"/>
    <n v="45"/>
    <n v="347.85"/>
    <n v="2347.15"/>
  </r>
  <r>
    <s v="Kaine Padly"/>
    <x v="5"/>
    <s v="Peanut Butter Cubes"/>
    <d v="2021-08-23T00:00:00"/>
    <n v="3591"/>
    <n v="237"/>
    <n v="628.04999999999995"/>
    <n v="2962.95"/>
  </r>
  <r>
    <s v="Karlen McCaffrey"/>
    <x v="0"/>
    <s v="White Choc"/>
    <d v="2021-08-23T00:00:00"/>
    <n v="3073"/>
    <n v="279"/>
    <n v="1793.97"/>
    <n v="1279.03"/>
  </r>
  <r>
    <s v="Rafaelita Blaksland"/>
    <x v="3"/>
    <s v="Milk Bars"/>
    <d v="2021-08-23T00:00:00"/>
    <n v="2604"/>
    <n v="492"/>
    <n v="2587.92"/>
    <n v="16.079999999999927"/>
  </r>
  <r>
    <s v="Brien Boise"/>
    <x v="0"/>
    <s v="Peanut Butter Cubes"/>
    <d v="2021-08-23T00:00:00"/>
    <n v="798"/>
    <n v="4"/>
    <n v="10.6"/>
    <n v="787.4"/>
  </r>
  <r>
    <s v="Gunar Cockshoot"/>
    <x v="3"/>
    <s v="Smooth Sliky Salty"/>
    <d v="2021-08-23T00:00:00"/>
    <n v="6517"/>
    <n v="252"/>
    <n v="695.52"/>
    <n v="5821.48"/>
  </r>
  <r>
    <s v="Andria Kimpton"/>
    <x v="0"/>
    <s v="Milk Bars"/>
    <d v="2021-08-23T00:00:00"/>
    <n v="3220"/>
    <n v="11"/>
    <n v="57.86"/>
    <n v="3162.14"/>
  </r>
  <r>
    <s v="Dennison Crosswaite"/>
    <x v="4"/>
    <s v="Fruit &amp; Nut Bars"/>
    <d v="2021-08-23T00:00:00"/>
    <n v="7931"/>
    <n v="175"/>
    <n v="829.5"/>
    <n v="7101.5"/>
  </r>
  <r>
    <s v="Oby Sorrel"/>
    <x v="4"/>
    <s v="Baker's Choco Chips"/>
    <d v="2021-08-23T00:00:00"/>
    <n v="728"/>
    <n v="28"/>
    <n v="347.48"/>
    <n v="380.52"/>
  </r>
  <r>
    <s v="Oby Sorrel"/>
    <x v="5"/>
    <s v="Mint Chip Choco"/>
    <d v="2021-08-24T00:00:00"/>
    <n v="4368"/>
    <n v="339"/>
    <n v="1939.08"/>
    <n v="2428.92"/>
  </r>
  <r>
    <s v="Madelene Upcott"/>
    <x v="2"/>
    <s v="Organic Choco Syrup"/>
    <d v="2021-08-24T00:00:00"/>
    <n v="2583"/>
    <n v="135"/>
    <n v="1291.95"/>
    <n v="1291.05"/>
  </r>
  <r>
    <s v="Kelci Walkden"/>
    <x v="3"/>
    <s v="85% Dark Bars"/>
    <d v="2021-08-24T00:00:00"/>
    <n v="1113"/>
    <n v="348"/>
    <n v="3657.48"/>
    <n v="-2544.48"/>
  </r>
  <r>
    <s v="Beverie Moffet"/>
    <x v="3"/>
    <s v="Drinking Coco"/>
    <d v="2021-08-24T00:00:00"/>
    <n v="665"/>
    <n v="556"/>
    <n v="5526.6399999999994"/>
    <n v="-4861.6399999999994"/>
  </r>
  <r>
    <s v="Ches Bonnell"/>
    <x v="1"/>
    <s v="85% Dark Bars"/>
    <d v="2021-08-24T00:00:00"/>
    <n v="2653"/>
    <n v="84"/>
    <n v="882.84"/>
    <n v="1770.1599999999999"/>
  </r>
  <r>
    <s v="Jan Morforth"/>
    <x v="0"/>
    <s v="Smooth Sliky Salty"/>
    <d v="2021-08-24T00:00:00"/>
    <n v="7910"/>
    <n v="576"/>
    <n v="1589.7599999999998"/>
    <n v="6320.24"/>
  </r>
  <r>
    <s v="Kelci Walkden"/>
    <x v="4"/>
    <s v="White Choc"/>
    <d v="2021-08-24T00:00:00"/>
    <n v="2870"/>
    <n v="133"/>
    <n v="855.18999999999994"/>
    <n v="2014.81"/>
  </r>
  <r>
    <s v="Rafaelita Blaksland"/>
    <x v="5"/>
    <s v="White Choc"/>
    <d v="2021-08-24T00:00:00"/>
    <n v="6237"/>
    <n v="518"/>
    <n v="3330.74"/>
    <n v="2906.26"/>
  </r>
  <r>
    <s v="Barr Faughny"/>
    <x v="5"/>
    <s v="Smooth Sliky Salty"/>
    <d v="2021-08-24T00:00:00"/>
    <n v="2884"/>
    <n v="2170"/>
    <n v="5989.2"/>
    <n v="-3105.2"/>
  </r>
  <r>
    <s v="Wilone O'Kielt"/>
    <x v="0"/>
    <s v="Orange Choco"/>
    <d v="2021-08-24T00:00:00"/>
    <n v="6237"/>
    <n v="910"/>
    <n v="3348.8"/>
    <n v="2888.2"/>
  </r>
  <r>
    <s v="Andria Kimpton"/>
    <x v="5"/>
    <s v="After Nines"/>
    <d v="2021-08-24T00:00:00"/>
    <n v="2205"/>
    <n v="370"/>
    <n v="3785.1000000000004"/>
    <n v="-1580.1000000000004"/>
  </r>
  <r>
    <s v="Curtice Advani"/>
    <x v="1"/>
    <s v="Caramel Stuffed Bars"/>
    <d v="2021-08-24T00:00:00"/>
    <n v="4221"/>
    <n v="292"/>
    <n v="2461.56"/>
    <n v="1759.44"/>
  </r>
  <r>
    <s v="Kelci Walkden"/>
    <x v="0"/>
    <s v="Orange Choco"/>
    <d v="2021-08-24T00:00:00"/>
    <n v="1638"/>
    <n v="514"/>
    <n v="1891.52"/>
    <n v="-253.51999999999998"/>
  </r>
  <r>
    <s v="Gunar Cockshoot"/>
    <x v="4"/>
    <s v="Drinking Coco"/>
    <d v="2021-08-24T00:00:00"/>
    <n v="8701"/>
    <n v="15"/>
    <n v="149.1"/>
    <n v="8551.9"/>
  </r>
  <r>
    <s v="Husein Augar"/>
    <x v="2"/>
    <s v="Orange Choco"/>
    <d v="2021-08-24T00:00:00"/>
    <n v="8519"/>
    <n v="770"/>
    <n v="2833.6"/>
    <n v="5685.4"/>
  </r>
  <r>
    <s v="Andria Kimpton"/>
    <x v="5"/>
    <s v="White Choc"/>
    <d v="2021-08-24T00:00:00"/>
    <n v="4732"/>
    <n v="89"/>
    <n v="572.27"/>
    <n v="4159.7299999999996"/>
  </r>
  <r>
    <s v="Gunar Cockshoot"/>
    <x v="5"/>
    <s v="Caramel Stuffed Bars"/>
    <d v="2021-08-24T00:00:00"/>
    <n v="98"/>
    <n v="249"/>
    <n v="2099.0699999999997"/>
    <n v="-2001.0699999999997"/>
  </r>
  <r>
    <s v="Karlen McCaffrey"/>
    <x v="4"/>
    <s v="Choco Coated Almonds"/>
    <d v="2021-08-24T00:00:00"/>
    <n v="6783"/>
    <n v="49"/>
    <n v="162.67999999999998"/>
    <n v="6620.32"/>
  </r>
  <r>
    <s v="Barr Faughny"/>
    <x v="1"/>
    <s v="Raspberry Choco"/>
    <d v="2021-08-24T00:00:00"/>
    <n v="4025"/>
    <n v="18"/>
    <n v="69.3"/>
    <n v="3955.7"/>
  </r>
  <r>
    <s v="Beverie Moffet"/>
    <x v="0"/>
    <s v="Baker's Choco Chips"/>
    <d v="2021-08-24T00:00:00"/>
    <n v="2695"/>
    <n v="297"/>
    <n v="3685.77"/>
    <n v="-990.77"/>
  </r>
  <r>
    <s v="Karlen McCaffrey"/>
    <x v="0"/>
    <s v="50% Dark Bites"/>
    <d v="2021-08-24T00:00:00"/>
    <n v="3899"/>
    <n v="25"/>
    <n v="187"/>
    <n v="3712"/>
  </r>
  <r>
    <s v="Gunar Cockshoot"/>
    <x v="4"/>
    <s v="Spicy Special Slims"/>
    <d v="2021-08-24T00:00:00"/>
    <n v="3759"/>
    <n v="57"/>
    <n v="468.54"/>
    <n v="3290.46"/>
  </r>
  <r>
    <s v="Kaine Padly"/>
    <x v="2"/>
    <s v="50% Dark Bites"/>
    <d v="2021-08-24T00:00:00"/>
    <n v="8785"/>
    <n v="18"/>
    <n v="134.64000000000001"/>
    <n v="8650.36"/>
  </r>
  <r>
    <s v="Dennison Crosswaite"/>
    <x v="3"/>
    <s v="Orange Choco"/>
    <d v="2021-08-24T00:00:00"/>
    <n v="7861"/>
    <n v="282"/>
    <n v="1037.76"/>
    <n v="6823.24"/>
  </r>
  <r>
    <s v="Husein Augar"/>
    <x v="3"/>
    <s v="85% Dark Bars"/>
    <d v="2021-08-24T00:00:00"/>
    <n v="1785"/>
    <n v="604"/>
    <n v="6348.04"/>
    <n v="-4563.04"/>
  </r>
  <r>
    <s v="Gunar Cockshoot"/>
    <x v="1"/>
    <s v="Caramel Stuffed Bars"/>
    <d v="2021-08-24T00:00:00"/>
    <n v="679"/>
    <n v="188"/>
    <n v="1584.84"/>
    <n v="-905.83999999999992"/>
  </r>
  <r>
    <s v="Kelci Walkden"/>
    <x v="2"/>
    <s v="Manuka Honey Choco"/>
    <d v="2021-08-24T00:00:00"/>
    <n v="14364"/>
    <n v="43"/>
    <n v="292.39999999999998"/>
    <n v="14071.6"/>
  </r>
  <r>
    <s v="Marney O'Breen"/>
    <x v="4"/>
    <s v="Almond Choco"/>
    <d v="2021-08-24T00:00:00"/>
    <n v="3059"/>
    <n v="174"/>
    <n v="896.1"/>
    <n v="2162.9"/>
  </r>
  <r>
    <s v="Kaine Padly"/>
    <x v="0"/>
    <s v="Eclairs"/>
    <d v="2021-08-24T00:00:00"/>
    <n v="1946"/>
    <n v="40"/>
    <n v="252.39999999999998"/>
    <n v="1693.6"/>
  </r>
  <r>
    <s v="Brien Boise"/>
    <x v="0"/>
    <s v="Eclairs"/>
    <d v="2021-08-24T00:00:00"/>
    <n v="3381"/>
    <n v="423"/>
    <n v="2669.1299999999997"/>
    <n v="711.87000000000035"/>
  </r>
  <r>
    <s v="Rafaelita Blaksland"/>
    <x v="2"/>
    <s v="Orange Choco"/>
    <d v="2021-08-24T00:00:00"/>
    <n v="5922"/>
    <n v="654"/>
    <n v="2406.7200000000003"/>
    <n v="3515.2799999999997"/>
  </r>
  <r>
    <s v="Andria Kimpton"/>
    <x v="5"/>
    <s v="Smooth Sliky Salty"/>
    <d v="2021-08-24T00:00:00"/>
    <n v="763"/>
    <n v="341"/>
    <n v="941.16"/>
    <n v="-178.15999999999997"/>
  </r>
  <r>
    <s v="Wilone O'Kielt"/>
    <x v="5"/>
    <s v="Baker's Choco Chips"/>
    <d v="2021-08-24T00:00:00"/>
    <n v="1113"/>
    <n v="373"/>
    <n v="4628.93"/>
    <n v="-3515.9300000000003"/>
  </r>
  <r>
    <s v="Kaine Padly"/>
    <x v="1"/>
    <s v="Smooth Sliky Salty"/>
    <d v="2021-08-24T00:00:00"/>
    <n v="2765"/>
    <n v="500"/>
    <n v="1380"/>
    <n v="1385"/>
  </r>
  <r>
    <s v="Beverie Moffet"/>
    <x v="0"/>
    <s v="White Choc"/>
    <d v="2021-08-24T00:00:00"/>
    <n v="917"/>
    <n v="173"/>
    <n v="1112.3899999999999"/>
    <n v="-195.38999999999987"/>
  </r>
  <r>
    <s v="Oby Sorrel"/>
    <x v="4"/>
    <s v="Almond Choco"/>
    <d v="2021-08-25T00:00:00"/>
    <n v="119"/>
    <n v="349"/>
    <n v="1797.3500000000001"/>
    <n v="-1678.3500000000001"/>
  </r>
  <r>
    <s v="Oby Sorrel"/>
    <x v="2"/>
    <s v="85% Dark Bars"/>
    <d v="2021-08-25T00:00:00"/>
    <n v="2919"/>
    <n v="177"/>
    <n v="1860.27"/>
    <n v="1058.73"/>
  </r>
  <r>
    <s v="Marney O'Breen"/>
    <x v="0"/>
    <s v="Mint Chip Choco"/>
    <d v="2021-08-25T00:00:00"/>
    <n v="4060"/>
    <n v="196"/>
    <n v="1121.1199999999999"/>
    <n v="2938.88"/>
  </r>
  <r>
    <s v="Gunar Cockshoot"/>
    <x v="0"/>
    <s v="50% Dark Bites"/>
    <d v="2021-08-25T00:00:00"/>
    <n v="6846"/>
    <n v="136"/>
    <n v="1017.2800000000001"/>
    <n v="5828.72"/>
  </r>
  <r>
    <s v="Husein Augar"/>
    <x v="1"/>
    <s v="Milk Bars"/>
    <d v="2021-08-25T00:00:00"/>
    <n v="1148"/>
    <n v="500"/>
    <n v="2630"/>
    <n v="-1482"/>
  </r>
  <r>
    <s v="Andria Kimpton"/>
    <x v="5"/>
    <s v="85% Dark Bars"/>
    <d v="2021-08-25T00:00:00"/>
    <n v="1085"/>
    <n v="5"/>
    <n v="52.55"/>
    <n v="1032.45"/>
  </r>
  <r>
    <s v="Husein Augar"/>
    <x v="2"/>
    <s v="Drinking Coco"/>
    <d v="2021-08-25T00:00:00"/>
    <n v="2128"/>
    <n v="88"/>
    <n v="874.71999999999991"/>
    <n v="1253.2800000000002"/>
  </r>
  <r>
    <s v="Gigi Bohling"/>
    <x v="1"/>
    <s v="Eclairs"/>
    <d v="2021-08-25T00:00:00"/>
    <n v="2884"/>
    <n v="127"/>
    <n v="801.37"/>
    <n v="2082.63"/>
  </r>
  <r>
    <s v="Kelci Walkden"/>
    <x v="2"/>
    <s v="Baker's Choco Chips"/>
    <d v="2021-08-25T00:00:00"/>
    <n v="2569"/>
    <n v="700"/>
    <n v="8687"/>
    <n v="-6118"/>
  </r>
  <r>
    <s v="Kaine Padly"/>
    <x v="2"/>
    <s v="85% Dark Bars"/>
    <d v="2021-08-26T00:00:00"/>
    <n v="602"/>
    <n v="274"/>
    <n v="2879.74"/>
    <n v="-2277.7399999999998"/>
  </r>
  <r>
    <s v="Brien Boise"/>
    <x v="1"/>
    <s v="Raspberry Choco"/>
    <d v="2021-08-26T00:00:00"/>
    <n v="4585"/>
    <n v="60"/>
    <n v="231"/>
    <n v="4354"/>
  </r>
  <r>
    <s v="Gigi Bohling"/>
    <x v="3"/>
    <s v="Drinking Coco"/>
    <d v="2021-08-26T00:00:00"/>
    <n v="3717"/>
    <n v="174"/>
    <n v="1729.56"/>
    <n v="1987.44"/>
  </r>
  <r>
    <s v="Gunar Cockshoot"/>
    <x v="5"/>
    <s v="White Choc"/>
    <d v="2021-08-26T00:00:00"/>
    <n v="2667"/>
    <n v="91"/>
    <n v="585.13"/>
    <n v="2081.87"/>
  </r>
  <r>
    <s v="Rafaelita Blaksland"/>
    <x v="3"/>
    <s v="Organic Choco Syrup"/>
    <d v="2021-08-26T00:00:00"/>
    <n v="9450"/>
    <n v="347"/>
    <n v="3320.79"/>
    <n v="6129.21"/>
  </r>
  <r>
    <s v="Kaine Padly"/>
    <x v="3"/>
    <s v="Eclairs"/>
    <d v="2021-08-26T00:00:00"/>
    <n v="1750"/>
    <n v="112"/>
    <n v="706.71999999999991"/>
    <n v="1043.2800000000002"/>
  </r>
  <r>
    <s v="Curtice Advani"/>
    <x v="4"/>
    <s v="White Choc"/>
    <d v="2021-08-26T00:00:00"/>
    <n v="1715"/>
    <n v="39"/>
    <n v="250.76999999999998"/>
    <n v="1464.23"/>
  </r>
  <r>
    <s v="Kelci Walkden"/>
    <x v="5"/>
    <s v="White Choc"/>
    <d v="2021-08-26T00:00:00"/>
    <n v="6664"/>
    <n v="346"/>
    <n v="2224.7799999999997"/>
    <n v="4439.22"/>
  </r>
  <r>
    <s v="Dennison Crosswaite"/>
    <x v="4"/>
    <s v="Organic Choco Syrup"/>
    <d v="2021-08-26T00:00:00"/>
    <n v="3990"/>
    <n v="160"/>
    <n v="1531.2"/>
    <n v="2458.8000000000002"/>
  </r>
  <r>
    <s v="Dennison Crosswaite"/>
    <x v="0"/>
    <s v="Drinking Coco"/>
    <d v="2021-08-26T00:00:00"/>
    <n v="5418"/>
    <n v="201"/>
    <n v="1997.9399999999998"/>
    <n v="3420.0600000000004"/>
  </r>
  <r>
    <s v="Dotty Strutley"/>
    <x v="2"/>
    <s v="Eclairs"/>
    <d v="2021-08-26T00:00:00"/>
    <n v="7063"/>
    <n v="700"/>
    <n v="4417"/>
    <n v="2646"/>
  </r>
  <r>
    <s v="Gunar Cockshoot"/>
    <x v="4"/>
    <s v="Fruit &amp; Nut Bars"/>
    <d v="2021-08-26T00:00:00"/>
    <n v="6349"/>
    <n v="489"/>
    <n v="2317.86"/>
    <n v="4031.14"/>
  </r>
  <r>
    <s v="Gigi Bohling"/>
    <x v="5"/>
    <s v="Orange Choco"/>
    <d v="2021-08-26T00:00:00"/>
    <n v="7616"/>
    <n v="980"/>
    <n v="3606.4"/>
    <n v="4009.6"/>
  </r>
  <r>
    <s v="Rafaelita Blaksland"/>
    <x v="3"/>
    <s v="85% Dark Bars"/>
    <d v="2021-08-26T00:00:00"/>
    <n v="6419"/>
    <n v="292"/>
    <n v="3068.92"/>
    <n v="3350.08"/>
  </r>
  <r>
    <s v="Oby Sorrel"/>
    <x v="5"/>
    <s v="Spicy Special Slims"/>
    <d v="2021-08-26T00:00:00"/>
    <n v="5369"/>
    <n v="448"/>
    <n v="3682.5600000000004"/>
    <n v="1686.4399999999996"/>
  </r>
  <r>
    <s v="Husein Augar"/>
    <x v="3"/>
    <s v="Spicy Special Slims"/>
    <d v="2021-08-26T00:00:00"/>
    <n v="1911"/>
    <n v="160"/>
    <n v="1315.2"/>
    <n v="595.79999999999995"/>
  </r>
  <r>
    <s v="Curtice Advani"/>
    <x v="0"/>
    <s v="Baker's Choco Chips"/>
    <d v="2021-08-26T00:00:00"/>
    <n v="10248"/>
    <n v="1120"/>
    <n v="13899.2"/>
    <n v="-3651.2000000000007"/>
  </r>
  <r>
    <s v="Husein Augar"/>
    <x v="4"/>
    <s v="Milk Bars"/>
    <d v="2021-08-26T00:00:00"/>
    <n v="3738"/>
    <n v="234"/>
    <n v="1230.8399999999999"/>
    <n v="2507.16"/>
  </r>
  <r>
    <s v="Gunar Cockshoot"/>
    <x v="4"/>
    <s v="Choco Coated Almonds"/>
    <d v="2021-08-26T00:00:00"/>
    <n v="11277"/>
    <n v="470"/>
    <n v="1560.3999999999999"/>
    <n v="9716.6"/>
  </r>
  <r>
    <s v="Dennison Crosswaite"/>
    <x v="1"/>
    <s v="99% Dark &amp; Pure"/>
    <d v="2021-08-26T00:00:00"/>
    <n v="1680"/>
    <n v="99"/>
    <n v="765.2700000000001"/>
    <n v="914.7299999999999"/>
  </r>
  <r>
    <s v="Husein Augar"/>
    <x v="4"/>
    <s v="Peanut Butter Cubes"/>
    <d v="2021-08-26T00:00:00"/>
    <n v="3136"/>
    <n v="262"/>
    <n v="694.3"/>
    <n v="2441.6999999999998"/>
  </r>
  <r>
    <s v="Barr Faughny"/>
    <x v="0"/>
    <s v="Peanut Butter Cubes"/>
    <d v="2021-08-26T00:00:00"/>
    <n v="6818"/>
    <n v="487"/>
    <n v="1290.55"/>
    <n v="5527.45"/>
  </r>
  <r>
    <s v="Jan Morforth"/>
    <x v="1"/>
    <s v="Milk Bars"/>
    <d v="2021-08-26T00:00:00"/>
    <n v="4494"/>
    <n v="237"/>
    <n v="1246.6199999999999"/>
    <n v="3247.38"/>
  </r>
  <r>
    <s v="Beverie Moffet"/>
    <x v="5"/>
    <s v="Manuka Honey Choco"/>
    <d v="2021-08-26T00:00:00"/>
    <n v="2611"/>
    <n v="187"/>
    <n v="1271.5999999999999"/>
    <n v="1339.4"/>
  </r>
  <r>
    <s v="Dotty Strutley"/>
    <x v="2"/>
    <s v="Almond Choco"/>
    <d v="2021-08-26T00:00:00"/>
    <n v="7231"/>
    <n v="279"/>
    <n v="1436.8500000000001"/>
    <n v="5794.15"/>
  </r>
  <r>
    <s v="Marney O'Breen"/>
    <x v="2"/>
    <s v="After Nines"/>
    <d v="2021-08-26T00:00:00"/>
    <n v="2114"/>
    <n v="112"/>
    <n v="1145.76"/>
    <n v="968.24"/>
  </r>
  <r>
    <s v="Barr Faughny"/>
    <x v="1"/>
    <s v="Spicy Special Slims"/>
    <d v="2021-08-26T00:00:00"/>
    <n v="10731"/>
    <n v="770"/>
    <n v="6329.4000000000005"/>
    <n v="4401.5999999999995"/>
  </r>
  <r>
    <s v="Kaine Padly"/>
    <x v="3"/>
    <s v="Milk Bars"/>
    <d v="2021-08-26T00:00:00"/>
    <n v="2625"/>
    <n v="139"/>
    <n v="731.14"/>
    <n v="1893.8600000000001"/>
  </r>
  <r>
    <s v="Andria Kimpton"/>
    <x v="1"/>
    <s v="White Choc"/>
    <d v="2021-08-26T00:00:00"/>
    <n v="2408"/>
    <n v="134"/>
    <n v="861.62"/>
    <n v="1546.38"/>
  </r>
  <r>
    <s v="Beverie Moffet"/>
    <x v="0"/>
    <s v="Manuka Honey Choco"/>
    <d v="2021-08-26T00:00:00"/>
    <n v="5999"/>
    <n v="400"/>
    <n v="2720"/>
    <n v="3279"/>
  </r>
  <r>
    <s v="Curtice Advani"/>
    <x v="1"/>
    <s v="Raspberry Choco"/>
    <d v="2021-08-26T00:00:00"/>
    <n v="1820"/>
    <n v="96"/>
    <n v="369.6"/>
    <n v="1450.4"/>
  </r>
  <r>
    <s v="Karlen McCaffrey"/>
    <x v="0"/>
    <s v="Raspberry Choco"/>
    <d v="2021-08-26T00:00:00"/>
    <n v="1890"/>
    <n v="95"/>
    <n v="365.75"/>
    <n v="1524.25"/>
  </r>
  <r>
    <s v="Andria Kimpton"/>
    <x v="4"/>
    <s v="Caramel Stuffed Bars"/>
    <d v="2021-08-26T00:00:00"/>
    <n v="336"/>
    <n v="14"/>
    <n v="118.02"/>
    <n v="217.98000000000002"/>
  </r>
  <r>
    <s v="Gunar Cockshoot"/>
    <x v="2"/>
    <s v="Raspberry Choco"/>
    <d v="2021-08-26T00:00:00"/>
    <n v="7630"/>
    <n v="449"/>
    <n v="1728.65"/>
    <n v="5901.35"/>
  </r>
  <r>
    <s v="Jan Morforth"/>
    <x v="5"/>
    <s v="White Choc"/>
    <d v="2021-08-27T00:00:00"/>
    <n v="3822"/>
    <n v="225"/>
    <n v="1446.75"/>
    <n v="2375.25"/>
  </r>
  <r>
    <s v="Andria Kimpton"/>
    <x v="2"/>
    <s v="Drinking Coco"/>
    <d v="2021-08-27T00:00:00"/>
    <n v="1911"/>
    <n v="77"/>
    <n v="765.38"/>
    <n v="1145.6199999999999"/>
  </r>
  <r>
    <s v="Marney O'Breen"/>
    <x v="0"/>
    <s v="Peanut Butter Cubes"/>
    <d v="2021-08-27T00:00:00"/>
    <n v="2380"/>
    <n v="184"/>
    <n v="487.59999999999997"/>
    <n v="1892.4"/>
  </r>
  <r>
    <s v="Ches Bonnell"/>
    <x v="0"/>
    <s v="Peanut Butter Cubes"/>
    <d v="2021-08-27T00:00:00"/>
    <n v="5950"/>
    <n v="397"/>
    <n v="1052.05"/>
    <n v="4897.95"/>
  </r>
  <r>
    <s v="Kaine Padly"/>
    <x v="5"/>
    <s v="50% Dark Bites"/>
    <d v="2021-08-27T00:00:00"/>
    <n v="5817"/>
    <n v="277"/>
    <n v="2071.96"/>
    <n v="3745.04"/>
  </r>
  <r>
    <s v="Madelene Upcott"/>
    <x v="3"/>
    <s v="Orange Choco"/>
    <d v="2021-08-27T00:00:00"/>
    <n v="1694"/>
    <n v="242"/>
    <n v="890.56000000000006"/>
    <n v="803.43999999999994"/>
  </r>
  <r>
    <s v="Rafaelita Blaksland"/>
    <x v="3"/>
    <s v="99% Dark &amp; Pure"/>
    <d v="2021-08-27T00:00:00"/>
    <n v="119"/>
    <n v="8"/>
    <n v="61.84"/>
    <n v="57.16"/>
  </r>
  <r>
    <s v="Curtice Advani"/>
    <x v="2"/>
    <s v="70% Dark Bites"/>
    <d v="2021-08-27T00:00:00"/>
    <n v="28"/>
    <n v="3"/>
    <n v="15.120000000000001"/>
    <n v="12.879999999999999"/>
  </r>
  <r>
    <s v="Andria Kimpton"/>
    <x v="5"/>
    <s v="Manuka Honey Choco"/>
    <d v="2021-08-27T00:00:00"/>
    <n v="5362"/>
    <n v="383"/>
    <n v="2604.4"/>
    <n v="2757.6"/>
  </r>
  <r>
    <s v="Wilone O'Kielt"/>
    <x v="3"/>
    <s v="After Nines"/>
    <d v="2021-08-27T00:00:00"/>
    <n v="9667"/>
    <n v="509"/>
    <n v="5207.0700000000006"/>
    <n v="4459.9299999999994"/>
  </r>
  <r>
    <s v="Marney O'Breen"/>
    <x v="3"/>
    <s v="Choco Coated Almonds"/>
    <d v="2021-08-27T00:00:00"/>
    <n v="5257"/>
    <n v="229"/>
    <n v="760.28"/>
    <n v="4496.72"/>
  </r>
  <r>
    <s v="Beverie Moffet"/>
    <x v="1"/>
    <s v="White Choc"/>
    <d v="2021-08-27T00:00:00"/>
    <n v="7098"/>
    <n v="418"/>
    <n v="2687.74"/>
    <n v="4410.26"/>
  </r>
  <r>
    <s v="Barr Faughny"/>
    <x v="1"/>
    <s v="Caramel Stuffed Bars"/>
    <d v="2021-08-27T00:00:00"/>
    <n v="8792"/>
    <n v="326"/>
    <n v="2748.18"/>
    <n v="6043.82"/>
  </r>
  <r>
    <s v="Wilone O'Kielt"/>
    <x v="5"/>
    <s v="50% Dark Bites"/>
    <d v="2021-08-30T00:00:00"/>
    <n v="2261"/>
    <n v="114"/>
    <n v="852.72"/>
    <n v="1408.28"/>
  </r>
  <r>
    <s v="Madelene Upcott"/>
    <x v="5"/>
    <s v="Smooth Sliky Salty"/>
    <d v="2021-08-30T00:00:00"/>
    <n v="4235"/>
    <n v="471"/>
    <n v="1299.9599999999998"/>
    <n v="2935.04"/>
  </r>
  <r>
    <s v="Husein Augar"/>
    <x v="1"/>
    <s v="Manuka Honey Choco"/>
    <d v="2021-08-30T00:00:00"/>
    <n v="8736"/>
    <n v="514"/>
    <n v="3495.2"/>
    <n v="5240.8"/>
  </r>
  <r>
    <s v="Gunar Cockshoot"/>
    <x v="5"/>
    <s v="Fruit &amp; Nut Bars"/>
    <d v="2021-08-30T00:00:00"/>
    <n v="4438"/>
    <n v="317"/>
    <n v="1502.5800000000002"/>
    <n v="2935.42"/>
  </r>
  <r>
    <s v="Curtice Advani"/>
    <x v="0"/>
    <s v="Drinking Coco"/>
    <d v="2021-08-30T00:00:00"/>
    <n v="777"/>
    <n v="29"/>
    <n v="288.26"/>
    <n v="488.74"/>
  </r>
  <r>
    <s v="Brien Boise"/>
    <x v="3"/>
    <s v="Milk Bars"/>
    <d v="2021-08-30T00:00:00"/>
    <n v="1092"/>
    <n v="69"/>
    <n v="362.94"/>
    <n v="729.06"/>
  </r>
  <r>
    <s v="Andria Kimpton"/>
    <x v="3"/>
    <s v="Spicy Special Slims"/>
    <d v="2021-08-30T00:00:00"/>
    <n v="4452"/>
    <n v="318"/>
    <n v="2613.96"/>
    <n v="1838.04"/>
  </r>
  <r>
    <s v="Gigi Bohling"/>
    <x v="4"/>
    <s v="Caramel Stuffed Bars"/>
    <d v="2021-08-30T00:00:00"/>
    <n v="5299"/>
    <n v="197"/>
    <n v="1660.71"/>
    <n v="3638.29"/>
  </r>
  <r>
    <s v="Barr Faughny"/>
    <x v="0"/>
    <s v="Eclairs"/>
    <d v="2021-08-30T00:00:00"/>
    <n v="5019"/>
    <n v="457"/>
    <n v="2883.6699999999996"/>
    <n v="2135.3300000000004"/>
  </r>
  <r>
    <s v="Karlen McCaffrey"/>
    <x v="2"/>
    <s v="Peanut Butter Cubes"/>
    <d v="2021-08-30T00:00:00"/>
    <n v="2982"/>
    <n v="199"/>
    <n v="527.35"/>
    <n v="2454.65"/>
  </r>
  <r>
    <s v="Gigi Bohling"/>
    <x v="1"/>
    <s v="Orange Choco"/>
    <d v="2021-08-30T00:00:00"/>
    <n v="7602"/>
    <n v="980"/>
    <n v="3606.4"/>
    <n v="3995.6"/>
  </r>
  <r>
    <s v="Madelene Upcott"/>
    <x v="5"/>
    <s v="Organic Choco Syrup"/>
    <d v="2021-08-30T00:00:00"/>
    <n v="8183"/>
    <n v="341"/>
    <n v="3263.37"/>
    <n v="4919.63"/>
  </r>
  <r>
    <s v="Jan Morforth"/>
    <x v="0"/>
    <s v="Caramel Stuffed Bars"/>
    <d v="2021-08-30T00:00:00"/>
    <n v="3325"/>
    <n v="139"/>
    <n v="1171.77"/>
    <n v="2153.23"/>
  </r>
  <r>
    <s v="Kaine Padly"/>
    <x v="3"/>
    <s v="Peanut Butter Cubes"/>
    <d v="2021-08-30T00:00:00"/>
    <n v="4557"/>
    <n v="351"/>
    <n v="930.15"/>
    <n v="3626.85"/>
  </r>
  <r>
    <s v="Andria Kimpton"/>
    <x v="4"/>
    <s v="Peanut Butter Cubes"/>
    <d v="2021-08-31T00:00:00"/>
    <n v="2856"/>
    <n v="238"/>
    <n v="630.69999999999993"/>
    <n v="2225.3000000000002"/>
  </r>
  <r>
    <s v="Brien Boise"/>
    <x v="2"/>
    <s v="Choco Coated Almonds"/>
    <d v="2021-08-31T00:00:00"/>
    <n v="6930"/>
    <n v="302"/>
    <n v="1002.64"/>
    <n v="5927.36"/>
  </r>
  <r>
    <s v="Gigi Bohling"/>
    <x v="3"/>
    <s v="Almond Choco"/>
    <d v="2021-08-31T00:00:00"/>
    <n v="8708"/>
    <n v="363"/>
    <n v="1869.45"/>
    <n v="6838.55"/>
  </r>
  <r>
    <s v="Gunar Cockshoot"/>
    <x v="5"/>
    <s v="Eclairs"/>
    <d v="2021-08-31T00:00:00"/>
    <n v="1386"/>
    <n v="126"/>
    <n v="795.06"/>
    <n v="590.94000000000005"/>
  </r>
  <r>
    <s v="Husein Augar"/>
    <x v="0"/>
    <s v="50% Dark Bites"/>
    <d v="2021-08-31T00:00:00"/>
    <n v="35"/>
    <n v="2"/>
    <n v="14.96"/>
    <n v="20.04"/>
  </r>
  <r>
    <s v="Marney O'Breen"/>
    <x v="5"/>
    <s v="Baker's Choco Chips"/>
    <d v="2021-08-31T00:00:00"/>
    <n v="133"/>
    <n v="17"/>
    <n v="210.97"/>
    <n v="-77.97"/>
  </r>
  <r>
    <s v="Jan Morforth"/>
    <x v="4"/>
    <s v="White Choc"/>
    <d v="2021-08-31T00:00:00"/>
    <n v="7637"/>
    <n v="425"/>
    <n v="2732.75"/>
    <n v="4904.25"/>
  </r>
  <r>
    <s v="Gigi Bohling"/>
    <x v="0"/>
    <s v="Almond Choco"/>
    <d v="2021-08-31T00:00:00"/>
    <n v="2233"/>
    <n v="94"/>
    <n v="484.1"/>
    <n v="1748.9"/>
  </r>
  <r>
    <s v="Oby Sorrel"/>
    <x v="2"/>
    <s v="Baker's Choco Chips"/>
    <d v="2021-08-31T00:00:00"/>
    <n v="1302"/>
    <n v="163"/>
    <n v="2022.83"/>
    <n v="-720.82999999999993"/>
  </r>
  <r>
    <s v="Rafaelita Blaksland"/>
    <x v="1"/>
    <s v="Manuka Honey Choco"/>
    <d v="2021-08-31T00:00:00"/>
    <n v="1757"/>
    <n v="104"/>
    <n v="707.19999999999993"/>
    <n v="1049.8000000000002"/>
  </r>
  <r>
    <s v="Jan Morforth"/>
    <x v="1"/>
    <s v="Eclairs"/>
    <d v="2021-08-31T00:00:00"/>
    <n v="1225"/>
    <n v="103"/>
    <n v="649.92999999999995"/>
    <n v="575.07000000000005"/>
  </r>
  <r>
    <s v="Dotty Strutley"/>
    <x v="4"/>
    <s v="50% Dark Bites"/>
    <d v="2021-08-31T00:00:00"/>
    <n v="4676"/>
    <n v="213"/>
    <n v="1593.24"/>
    <n v="3082.76"/>
  </r>
  <r>
    <s v="Dennison Crosswaite"/>
    <x v="3"/>
    <s v="Caramel Stuffed Bars"/>
    <d v="2021-08-31T00:00:00"/>
    <n v="343"/>
    <n v="13"/>
    <n v="109.59"/>
    <n v="233.41"/>
  </r>
  <r>
    <s v="Ches Bonnell"/>
    <x v="4"/>
    <s v="Manuka Honey Choco"/>
    <d v="2021-08-31T00:00:00"/>
    <n v="3024"/>
    <n v="216"/>
    <n v="1468.8"/>
    <n v="1555.2"/>
  </r>
  <r>
    <s v="Ches Bonnell"/>
    <x v="4"/>
    <s v="Mint Chip Choco"/>
    <d v="2021-08-31T00:00:00"/>
    <n v="322"/>
    <n v="33"/>
    <n v="188.76"/>
    <n v="133.24"/>
  </r>
  <r>
    <s v="Kelci Walkden"/>
    <x v="3"/>
    <s v="Mint Chip Choco"/>
    <d v="2021-08-31T00:00:00"/>
    <n v="4424"/>
    <n v="632"/>
    <n v="3615.04"/>
    <n v="808.96"/>
  </r>
  <r>
    <s v="Curtice Advani"/>
    <x v="0"/>
    <s v="Peanut Butter Cubes"/>
    <d v="2021-08-31T00:00:00"/>
    <n v="3213"/>
    <n v="230"/>
    <n v="609.5"/>
    <n v="2603.5"/>
  </r>
  <r>
    <s v="Jan Morforth"/>
    <x v="2"/>
    <s v="50% Dark Bites"/>
    <d v="2021-08-31T00:00:00"/>
    <n v="1631"/>
    <n v="75"/>
    <n v="561"/>
    <n v="1070"/>
  </r>
  <r>
    <s v="Wilone O'Kielt"/>
    <x v="4"/>
    <s v="Drinking Coco"/>
    <d v="2021-08-31T00:00:00"/>
    <n v="2695"/>
    <n v="108"/>
    <n v="1073.52"/>
    <n v="1621.48"/>
  </r>
  <r>
    <s v="Beverie Moffet"/>
    <x v="1"/>
    <s v="Fruit &amp; Nut Bars"/>
    <d v="2021-08-31T00:00:00"/>
    <n v="3297"/>
    <n v="236"/>
    <n v="1118.6400000000001"/>
    <n v="2178.3599999999997"/>
  </r>
  <r>
    <s v="Barr Faughny"/>
    <x v="5"/>
    <s v="Baker's Choco Chips"/>
    <d v="2021-08-31T00:00:00"/>
    <n v="1316"/>
    <n v="132"/>
    <n v="1638.1200000000001"/>
    <n v="-322.12000000000012"/>
  </r>
  <r>
    <s v="Andria Kimpton"/>
    <x v="0"/>
    <s v="Fruit &amp; Nut Bars"/>
    <d v="2021-08-31T00:00:00"/>
    <n v="2100"/>
    <n v="132"/>
    <n v="625.68000000000006"/>
    <n v="1474.32"/>
  </r>
  <r>
    <s v="Rafaelita Blaksland"/>
    <x v="3"/>
    <s v="Fruit &amp; Nut Bars"/>
    <d v="2021-08-31T00:00:00"/>
    <n v="3703"/>
    <n v="285"/>
    <n v="1350.9"/>
    <n v="2352.1"/>
  </r>
  <r>
    <s v="Gigi Bohling"/>
    <x v="5"/>
    <s v="Smooth Sliky Salty"/>
    <d v="2021-08-31T00:00:00"/>
    <n v="378"/>
    <n v="54"/>
    <n v="149.04"/>
    <n v="228.96"/>
  </r>
  <r>
    <s v="Beverie Moffet"/>
    <x v="0"/>
    <s v="99% Dark &amp; Pure"/>
    <d v="2021-08-31T00:00:00"/>
    <n v="8323"/>
    <n v="490"/>
    <n v="3787.7000000000003"/>
    <n v="4535.2999999999993"/>
  </r>
  <r>
    <s v="Gigi Bohling"/>
    <x v="3"/>
    <s v="Choco Coated Almonds"/>
    <d v="2021-08-31T00:00:00"/>
    <n v="8190"/>
    <n v="357"/>
    <n v="1185.24"/>
    <n v="7004.76"/>
  </r>
  <r>
    <s v="Dotty Strutley"/>
    <x v="3"/>
    <s v="Mint Chip Choco"/>
    <d v="2021-08-31T00:00:00"/>
    <n v="5446"/>
    <n v="606"/>
    <n v="3466.3199999999997"/>
    <n v="1979.6800000000003"/>
  </r>
  <r>
    <s v="Jan Morforth"/>
    <x v="4"/>
    <s v="Mint Chip Choco"/>
    <d v="2021-08-31T00:00:00"/>
    <n v="1043"/>
    <n v="116"/>
    <n v="663.52"/>
    <n v="379.48"/>
  </r>
  <r>
    <s v="Karlen McCaffrey"/>
    <x v="3"/>
    <s v="Choco Coated Almonds"/>
    <d v="2021-08-31T00:00:00"/>
    <n v="6825"/>
    <n v="311"/>
    <n v="1032.52"/>
    <n v="5792.48"/>
  </r>
  <r>
    <s v="Madelene Upcott"/>
    <x v="4"/>
    <s v="Orange Choco"/>
    <d v="2021-08-31T00:00:00"/>
    <n v="2891"/>
    <n v="579"/>
    <n v="2130.7200000000003"/>
    <n v="760.27999999999975"/>
  </r>
  <r>
    <s v="Wilone O'Kielt"/>
    <x v="5"/>
    <s v="Spicy Special Slims"/>
    <d v="2021-08-31T00:00:00"/>
    <n v="4347"/>
    <n v="335"/>
    <n v="2753.7000000000003"/>
    <n v="1593.2999999999997"/>
  </r>
  <r>
    <s v="Marney O'Breen"/>
    <x v="2"/>
    <s v="Peanut Butter Cubes"/>
    <d v="2021-08-31T00:00:00"/>
    <n v="8484"/>
    <n v="700"/>
    <n v="1855"/>
    <n v="6629"/>
  </r>
  <r>
    <s v="Karlen McCaffrey"/>
    <x v="5"/>
    <s v="Baker's Choco Chips"/>
    <d v="2021-08-31T00:00:00"/>
    <n v="6419"/>
    <n v="910"/>
    <n v="11293.1"/>
    <n v="-4874.1000000000004"/>
  </r>
  <r>
    <s v="Barr Faughny"/>
    <x v="1"/>
    <s v="White Choc"/>
    <d v="2021-08-31T00:00:00"/>
    <n v="735"/>
    <n v="41"/>
    <n v="263.63"/>
    <n v="471.37"/>
  </r>
  <r>
    <s v="Jan Morforth"/>
    <x v="4"/>
    <s v="Raspberry Choco"/>
    <d v="2021-08-31T00:00:00"/>
    <n v="4599"/>
    <n v="243"/>
    <n v="935.55000000000007"/>
    <n v="3663.45"/>
  </r>
  <r>
    <s v="Jan Morforth"/>
    <x v="2"/>
    <s v="Choco Coated Almonds"/>
    <d v="2021-08-31T00:00:00"/>
    <n v="12222"/>
    <n v="532"/>
    <n v="1766.24"/>
    <n v="10455.76"/>
  </r>
  <r>
    <s v="Husein Augar"/>
    <x v="3"/>
    <s v="Eclairs"/>
    <d v="2021-08-31T00:00:00"/>
    <n v="9401"/>
    <n v="910"/>
    <n v="5742.0999999999995"/>
    <n v="3658.9000000000005"/>
  </r>
  <r>
    <s v="Gigi Bohling"/>
    <x v="2"/>
    <s v="Baker's Choco Chips"/>
    <d v="2021-08-31T00:00:00"/>
    <n v="1729"/>
    <n v="217"/>
    <n v="2692.9700000000003"/>
    <n v="-963.97000000000025"/>
  </r>
  <r>
    <s v="Gunar Cockshoot"/>
    <x v="2"/>
    <s v="Milk Bars"/>
    <d v="2021-08-31T00:00:00"/>
    <n v="4193"/>
    <n v="247"/>
    <n v="1299.22"/>
    <n v="2893.7799999999997"/>
  </r>
  <r>
    <s v="Curtice Advani"/>
    <x v="1"/>
    <s v="Milk Bars"/>
    <d v="2021-08-31T00:00:00"/>
    <n v="2317"/>
    <n v="145"/>
    <n v="762.69999999999993"/>
    <n v="1554.3000000000002"/>
  </r>
  <r>
    <s v="Jan Morforth"/>
    <x v="2"/>
    <s v="Raspberry Choco"/>
    <d v="2021-08-31T00:00:00"/>
    <n v="1575"/>
    <n v="83"/>
    <n v="319.55"/>
    <n v="1255.45"/>
  </r>
  <r>
    <s v="Barr Faughny"/>
    <x v="3"/>
    <s v="Milk Bars"/>
    <d v="2021-08-31T00:00:00"/>
    <n v="2142"/>
    <n v="119"/>
    <n v="625.93999999999994"/>
    <n v="1516.06"/>
  </r>
  <r>
    <s v="Gigi Bohling"/>
    <x v="0"/>
    <s v="Choco Coated Almonds"/>
    <d v="2021-08-31T00:00:00"/>
    <n v="2079"/>
    <n v="95"/>
    <n v="315.39999999999998"/>
    <n v="1763.6"/>
  </r>
  <r>
    <s v="Karlen McCaffrey"/>
    <x v="1"/>
    <s v="Fruit &amp; Nut Bars"/>
    <d v="2021-08-31T00:00:00"/>
    <n v="3626"/>
    <n v="259"/>
    <n v="1227.6600000000001"/>
    <n v="2398.34"/>
  </r>
  <r>
    <s v="Dotty Strutley"/>
    <x v="1"/>
    <s v="Drinking Coco"/>
    <d v="2021-08-31T00:00:00"/>
    <n v="5768"/>
    <n v="231"/>
    <n v="2296.14"/>
    <n v="3471.86"/>
  </r>
  <r>
    <s v="Andria Kimpton"/>
    <x v="2"/>
    <s v="Orange Choco"/>
    <d v="2021-08-31T00:00:00"/>
    <n v="1764"/>
    <n v="294"/>
    <n v="1081.92"/>
    <n v="682.07999999999993"/>
  </r>
  <r>
    <s v="Rafaelita Blaksland"/>
    <x v="4"/>
    <s v="Baker's Choco Chips"/>
    <d v="2021-09-01T00:00:00"/>
    <n v="588"/>
    <n v="84"/>
    <n v="1042.44"/>
    <n v="-454.44000000000005"/>
  </r>
  <r>
    <s v="Kaine Padly"/>
    <x v="4"/>
    <s v="99% Dark &amp; Pure"/>
    <d v="2021-09-01T00:00:00"/>
    <n v="8890"/>
    <n v="593"/>
    <n v="4583.8900000000003"/>
    <n v="4306.1099999999997"/>
  </r>
  <r>
    <s v="Oby Sorrel"/>
    <x v="5"/>
    <s v="Peanut Butter Cubes"/>
    <d v="2021-09-01T00:00:00"/>
    <n v="1526"/>
    <n v="118"/>
    <n v="312.7"/>
    <n v="1213.3"/>
  </r>
  <r>
    <s v="Oby Sorrel"/>
    <x v="1"/>
    <s v="Spicy Special Slims"/>
    <d v="2021-09-01T00:00:00"/>
    <n v="1897"/>
    <n v="136"/>
    <n v="1117.92"/>
    <n v="779.07999999999993"/>
  </r>
  <r>
    <s v="Jan Morforth"/>
    <x v="2"/>
    <s v="Orange Choco"/>
    <d v="2021-09-01T00:00:00"/>
    <n v="7623"/>
    <n v="1120"/>
    <n v="4121.6000000000004"/>
    <n v="3501.3999999999996"/>
  </r>
  <r>
    <s v="Madelene Upcott"/>
    <x v="4"/>
    <s v="Organic Choco Syrup"/>
    <d v="2021-09-01T00:00:00"/>
    <n v="5033"/>
    <n v="202"/>
    <n v="1933.14"/>
    <n v="3099.8599999999997"/>
  </r>
  <r>
    <s v="Dotty Strutley"/>
    <x v="0"/>
    <s v="Eclairs"/>
    <d v="2021-09-01T00:00:00"/>
    <n v="5502"/>
    <n v="612"/>
    <n v="3861.72"/>
    <n v="1640.2800000000002"/>
  </r>
  <r>
    <s v="Gunar Cockshoot"/>
    <x v="1"/>
    <s v="Raspberry Choco"/>
    <d v="2021-09-01T00:00:00"/>
    <n v="2107"/>
    <n v="118"/>
    <n v="454.3"/>
    <n v="1652.7"/>
  </r>
  <r>
    <s v="Husein Augar"/>
    <x v="2"/>
    <s v="Raspberry Choco"/>
    <d v="2021-09-01T00:00:00"/>
    <n v="10927"/>
    <n v="547"/>
    <n v="2105.9500000000003"/>
    <n v="8821.0499999999993"/>
  </r>
  <r>
    <s v="Beverie Moffet"/>
    <x v="0"/>
    <s v="Organic Choco Syrup"/>
    <d v="2021-09-01T00:00:00"/>
    <n v="77"/>
    <n v="4"/>
    <n v="38.28"/>
    <n v="38.72"/>
  </r>
  <r>
    <s v="Dennison Crosswaite"/>
    <x v="1"/>
    <s v="After Nines"/>
    <d v="2021-09-01T00:00:00"/>
    <n v="3815"/>
    <n v="225"/>
    <n v="2301.75"/>
    <n v="1513.25"/>
  </r>
  <r>
    <s v="Oby Sorrel"/>
    <x v="2"/>
    <s v="Raspberry Choco"/>
    <d v="2021-09-01T00:00:00"/>
    <n v="1036"/>
    <n v="58"/>
    <n v="223.3"/>
    <n v="812.7"/>
  </r>
  <r>
    <s v="Dotty Strutley"/>
    <x v="4"/>
    <s v="Caramel Stuffed Bars"/>
    <d v="2021-09-01T00:00:00"/>
    <n v="4557"/>
    <n v="169"/>
    <n v="1424.6699999999998"/>
    <n v="3132.33"/>
  </r>
  <r>
    <s v="Madelene Upcott"/>
    <x v="3"/>
    <s v="85% Dark Bars"/>
    <d v="2021-09-01T00:00:00"/>
    <n v="5950"/>
    <n v="271"/>
    <n v="2848.21"/>
    <n v="3101.79"/>
  </r>
  <r>
    <s v="Kaine Padly"/>
    <x v="0"/>
    <s v="85% Dark Bars"/>
    <d v="2021-09-01T00:00:00"/>
    <n v="3143"/>
    <n v="158"/>
    <n v="1660.58"/>
    <n v="1482.42"/>
  </r>
  <r>
    <s v="Curtice Advani"/>
    <x v="1"/>
    <s v="Spicy Special Slims"/>
    <d v="2021-09-01T00:00:00"/>
    <n v="5474"/>
    <n v="391"/>
    <n v="3214.0200000000004"/>
    <n v="2259.9799999999996"/>
  </r>
  <r>
    <s v="Wilone O'Kielt"/>
    <x v="3"/>
    <s v="Eclairs"/>
    <d v="2021-09-01T00:00:00"/>
    <n v="8155"/>
    <n v="910"/>
    <n v="5742.0999999999995"/>
    <n v="2412.9000000000005"/>
  </r>
  <r>
    <s v="Wilone O'Kielt"/>
    <x v="4"/>
    <s v="Smooth Sliky Salty"/>
    <d v="2021-09-01T00:00:00"/>
    <n v="4571"/>
    <n v="508"/>
    <n v="1402.08"/>
    <n v="3168.92"/>
  </r>
  <r>
    <s v="Kelci Walkden"/>
    <x v="3"/>
    <s v="70% Dark Bites"/>
    <d v="2021-09-01T00:00:00"/>
    <n v="3059"/>
    <n v="204"/>
    <n v="1028.1600000000001"/>
    <n v="2030.84"/>
  </r>
  <r>
    <s v="Marney O'Breen"/>
    <x v="0"/>
    <s v="Orange Choco"/>
    <d v="2021-09-01T00:00:00"/>
    <n v="5334"/>
    <n v="910"/>
    <n v="3348.8"/>
    <n v="1985.1999999999998"/>
  </r>
  <r>
    <s v="Beverie Moffet"/>
    <x v="2"/>
    <s v="99% Dark &amp; Pure"/>
    <d v="2021-09-01T00:00:00"/>
    <n v="2527"/>
    <n v="169"/>
    <n v="1306.3700000000001"/>
    <n v="1220.6299999999999"/>
  </r>
  <r>
    <s v="Jan Morforth"/>
    <x v="4"/>
    <s v="50% Dark Bites"/>
    <d v="2021-09-01T00:00:00"/>
    <n v="4417"/>
    <n v="201"/>
    <n v="1503.48"/>
    <n v="2913.52"/>
  </r>
  <r>
    <s v="Dotty Strutley"/>
    <x v="3"/>
    <s v="After Nines"/>
    <d v="2021-09-01T00:00:00"/>
    <n v="7476"/>
    <n v="374"/>
    <n v="3826.02"/>
    <n v="3649.98"/>
  </r>
  <r>
    <s v="Beverie Moffet"/>
    <x v="3"/>
    <s v="Manuka Honey Choco"/>
    <d v="2021-09-01T00:00:00"/>
    <n v="2408"/>
    <n v="142"/>
    <n v="965.6"/>
    <n v="1442.4"/>
  </r>
  <r>
    <s v="Husein Augar"/>
    <x v="0"/>
    <s v="Baker's Choco Chips"/>
    <d v="2021-09-01T00:00:00"/>
    <n v="6300"/>
    <n v="700"/>
    <n v="8687"/>
    <n v="-2387"/>
  </r>
  <r>
    <s v="Wilone O'Kielt"/>
    <x v="2"/>
    <s v="Baker's Choco Chips"/>
    <d v="2021-09-01T00:00:00"/>
    <n v="4641"/>
    <n v="465"/>
    <n v="5770.65"/>
    <n v="-1129.6499999999996"/>
  </r>
  <r>
    <s v="Gunar Cockshoot"/>
    <x v="4"/>
    <s v="85% Dark Bars"/>
    <d v="2021-09-01T00:00:00"/>
    <n v="3563"/>
    <n v="188"/>
    <n v="1975.8799999999999"/>
    <n v="1587.1200000000001"/>
  </r>
  <r>
    <s v="Andria Kimpton"/>
    <x v="3"/>
    <s v="Orange Choco"/>
    <d v="2021-09-01T00:00:00"/>
    <n v="1036"/>
    <n v="173"/>
    <n v="636.64"/>
    <n v="399.36"/>
  </r>
  <r>
    <s v="Dennison Crosswaite"/>
    <x v="1"/>
    <s v="Fruit &amp; Nut Bars"/>
    <d v="2021-09-01T00:00:00"/>
    <n v="2051"/>
    <n v="147"/>
    <n v="696.78000000000009"/>
    <n v="1354.2199999999998"/>
  </r>
  <r>
    <s v="Gunar Cockshoot"/>
    <x v="2"/>
    <s v="Peanut Butter Cubes"/>
    <d v="2021-09-01T00:00:00"/>
    <n v="4305"/>
    <n v="287"/>
    <n v="760.55"/>
    <n v="3544.45"/>
  </r>
  <r>
    <s v="Dotty Strutley"/>
    <x v="5"/>
    <s v="Raspberry Choco"/>
    <d v="2021-09-01T00:00:00"/>
    <n v="16702"/>
    <n v="910"/>
    <n v="3503.5"/>
    <n v="13198.5"/>
  </r>
  <r>
    <s v="Jan Morforth"/>
    <x v="0"/>
    <s v="Mint Chip Choco"/>
    <d v="2021-09-01T00:00:00"/>
    <n v="4172"/>
    <n v="596"/>
    <n v="3409.12"/>
    <n v="762.88000000000011"/>
  </r>
  <r>
    <s v="Jan Morforth"/>
    <x v="3"/>
    <s v="Smooth Sliky Salty"/>
    <d v="2021-09-01T00:00:00"/>
    <n v="4256"/>
    <n v="473"/>
    <n v="1305.4799999999998"/>
    <n v="2950.5200000000004"/>
  </r>
  <r>
    <s v="Gunar Cockshoot"/>
    <x v="0"/>
    <s v="85% Dark Bars"/>
    <d v="2021-09-01T00:00:00"/>
    <n v="4053"/>
    <n v="214"/>
    <n v="2249.14"/>
    <n v="1803.8600000000001"/>
  </r>
  <r>
    <s v="Wilone O'Kielt"/>
    <x v="3"/>
    <s v="Baker's Choco Chips"/>
    <d v="2021-09-02T00:00:00"/>
    <n v="5138"/>
    <n v="700"/>
    <n v="8687"/>
    <n v="-3549"/>
  </r>
  <r>
    <s v="Curtice Advani"/>
    <x v="5"/>
    <s v="Almond Choco"/>
    <d v="2021-09-02T00:00:00"/>
    <n v="2303"/>
    <n v="86"/>
    <n v="442.90000000000003"/>
    <n v="1860.1"/>
  </r>
  <r>
    <s v="Kelci Walkden"/>
    <x v="1"/>
    <s v="99% Dark &amp; Pure"/>
    <d v="2021-09-02T00:00:00"/>
    <n v="693"/>
    <n v="41"/>
    <n v="316.93"/>
    <n v="376.07"/>
  </r>
  <r>
    <s v="Gunar Cockshoot"/>
    <x v="4"/>
    <s v="99% Dark &amp; Pure"/>
    <d v="2021-09-02T00:00:00"/>
    <n v="3850"/>
    <n v="214"/>
    <n v="1654.22"/>
    <n v="2195.7799999999997"/>
  </r>
  <r>
    <s v="Beverie Moffet"/>
    <x v="4"/>
    <s v="70% Dark Bites"/>
    <d v="2021-09-02T00:00:00"/>
    <n v="371"/>
    <n v="24"/>
    <n v="120.96000000000001"/>
    <n v="250.04"/>
  </r>
  <r>
    <s v="Gigi Bohling"/>
    <x v="1"/>
    <s v="Smooth Sliky Salty"/>
    <d v="2021-09-02T00:00:00"/>
    <n v="3836"/>
    <n v="480"/>
    <n v="1324.8"/>
    <n v="2511.1999999999998"/>
  </r>
  <r>
    <s v="Dotty Strutley"/>
    <x v="1"/>
    <s v="Raspberry Choco"/>
    <d v="2021-09-02T00:00:00"/>
    <n v="2499"/>
    <n v="147"/>
    <n v="565.95000000000005"/>
    <n v="1933.05"/>
  </r>
  <r>
    <s v="Rafaelita Blaksland"/>
    <x v="2"/>
    <s v="85% Dark Bars"/>
    <d v="2021-09-02T00:00:00"/>
    <n v="3906"/>
    <n v="196"/>
    <n v="2059.96"/>
    <n v="1846.04"/>
  </r>
  <r>
    <s v="Kelci Walkden"/>
    <x v="3"/>
    <s v="After Nines"/>
    <d v="2021-09-02T00:00:00"/>
    <n v="3451"/>
    <n v="173"/>
    <n v="1769.79"/>
    <n v="1681.21"/>
  </r>
  <r>
    <s v="Andria Kimpton"/>
    <x v="0"/>
    <s v="85% Dark Bars"/>
    <d v="2021-09-02T00:00:00"/>
    <n v="3731"/>
    <n v="187"/>
    <n v="1965.37"/>
    <n v="1765.63"/>
  </r>
  <r>
    <s v="Andria Kimpton"/>
    <x v="1"/>
    <s v="Raspberry Choco"/>
    <d v="2021-09-02T00:00:00"/>
    <n v="2548"/>
    <n v="135"/>
    <n v="519.75"/>
    <n v="2028.25"/>
  </r>
  <r>
    <s v="Andria Kimpton"/>
    <x v="3"/>
    <s v="85% Dark Bars"/>
    <d v="2021-09-02T00:00:00"/>
    <n v="1232"/>
    <n v="56"/>
    <n v="588.55999999999995"/>
    <n v="643.44000000000005"/>
  </r>
  <r>
    <s v="Brien Boise"/>
    <x v="0"/>
    <s v="Caramel Stuffed Bars"/>
    <d v="2021-09-02T00:00:00"/>
    <n v="112"/>
    <n v="5"/>
    <n v="42.15"/>
    <n v="69.849999999999994"/>
  </r>
  <r>
    <s v="Gunar Cockshoot"/>
    <x v="1"/>
    <s v="Smooth Sliky Salty"/>
    <d v="2021-09-02T00:00:00"/>
    <n v="2226"/>
    <n v="318"/>
    <n v="877.68"/>
    <n v="1348.3200000000002"/>
  </r>
  <r>
    <s v="Ches Bonnell"/>
    <x v="5"/>
    <s v="Organic Choco Syrup"/>
    <d v="2021-09-02T00:00:00"/>
    <n v="8890"/>
    <n v="405"/>
    <n v="3875.85"/>
    <n v="5014.1499999999996"/>
  </r>
  <r>
    <s v="Karlen McCaffrey"/>
    <x v="5"/>
    <s v="White Choc"/>
    <d v="2021-09-02T00:00:00"/>
    <n v="4270"/>
    <n v="225"/>
    <n v="1446.75"/>
    <n v="2823.25"/>
  </r>
  <r>
    <s v="Oby Sorrel"/>
    <x v="2"/>
    <s v="Mint Chip Choco"/>
    <d v="2021-09-02T00:00:00"/>
    <n v="2639"/>
    <n v="377"/>
    <n v="2156.44"/>
    <n v="482.55999999999995"/>
  </r>
  <r>
    <s v="Oby Sorrel"/>
    <x v="2"/>
    <s v="Orange Choco"/>
    <d v="2021-09-02T00:00:00"/>
    <n v="4774"/>
    <n v="770"/>
    <n v="2833.6"/>
    <n v="1940.4"/>
  </r>
  <r>
    <s v="Beverie Moffet"/>
    <x v="4"/>
    <s v="Caramel Stuffed Bars"/>
    <d v="2021-09-02T00:00:00"/>
    <n v="7847"/>
    <n v="291"/>
    <n v="2453.13"/>
    <n v="5393.87"/>
  </r>
  <r>
    <s v="Gigi Bohling"/>
    <x v="0"/>
    <s v="Caramel Stuffed Bars"/>
    <d v="2021-09-02T00:00:00"/>
    <n v="5677"/>
    <n v="237"/>
    <n v="1997.9099999999999"/>
    <n v="3679.09"/>
  </r>
  <r>
    <s v="Karlen McCaffrey"/>
    <x v="3"/>
    <s v="70% Dark Bites"/>
    <d v="2021-09-02T00:00:00"/>
    <n v="3808"/>
    <n v="254"/>
    <n v="1280.1600000000001"/>
    <n v="2527.84"/>
  </r>
  <r>
    <s v="Dennison Crosswaite"/>
    <x v="4"/>
    <s v="70% Dark Bites"/>
    <d v="2021-09-03T00:00:00"/>
    <n v="7091"/>
    <n v="444"/>
    <n v="2237.7600000000002"/>
    <n v="4853.24"/>
  </r>
  <r>
    <s v="Barr Faughny"/>
    <x v="2"/>
    <s v="70% Dark Bites"/>
    <d v="2021-09-03T00:00:00"/>
    <n v="2177"/>
    <n v="168"/>
    <n v="846.72"/>
    <n v="1330.28"/>
  </r>
  <r>
    <s v="Kaine Padly"/>
    <x v="3"/>
    <s v="White Choc"/>
    <d v="2021-09-03T00:00:00"/>
    <n v="847"/>
    <n v="45"/>
    <n v="289.34999999999997"/>
    <n v="557.65000000000009"/>
  </r>
  <r>
    <s v="Kaine Padly"/>
    <x v="3"/>
    <s v="85% Dark Bars"/>
    <d v="2021-09-03T00:00:00"/>
    <n v="1890"/>
    <n v="95"/>
    <n v="998.44999999999993"/>
    <n v="891.55000000000007"/>
  </r>
  <r>
    <s v="Gigi Bohling"/>
    <x v="3"/>
    <s v="Baker's Choco Chips"/>
    <d v="2021-09-03T00:00:00"/>
    <n v="3472"/>
    <n v="434"/>
    <n v="5385.9400000000005"/>
    <n v="-1913.9400000000005"/>
  </r>
  <r>
    <s v="Gigi Bohling"/>
    <x v="4"/>
    <s v="Organic Choco Syrup"/>
    <d v="2021-09-03T00:00:00"/>
    <n v="6594"/>
    <n v="275"/>
    <n v="2631.75"/>
    <n v="3962.25"/>
  </r>
  <r>
    <s v="Kelci Walkden"/>
    <x v="4"/>
    <s v="Organic Choco Syrup"/>
    <d v="2021-09-03T00:00:00"/>
    <n v="6727"/>
    <n v="306"/>
    <n v="2928.42"/>
    <n v="3798.58"/>
  </r>
  <r>
    <s v="Rafaelita Blaksland"/>
    <x v="3"/>
    <s v="70% Dark Bites"/>
    <d v="2021-09-03T00:00:00"/>
    <n v="4606"/>
    <n v="329"/>
    <n v="1658.16"/>
    <n v="2947.84"/>
  </r>
  <r>
    <s v="Rafaelita Blaksland"/>
    <x v="0"/>
    <s v="Manuka Honey Choco"/>
    <d v="2021-09-03T00:00:00"/>
    <n v="9996"/>
    <n v="625"/>
    <n v="4250"/>
    <n v="5746"/>
  </r>
  <r>
    <s v="Kaine Padly"/>
    <x v="2"/>
    <s v="Organic Choco Syrup"/>
    <d v="2021-09-03T00:00:00"/>
    <n v="4599"/>
    <n v="184"/>
    <n v="1760.88"/>
    <n v="2838.12"/>
  </r>
  <r>
    <s v="Barr Faughny"/>
    <x v="1"/>
    <s v="50% Dark Bites"/>
    <d v="2021-09-03T00:00:00"/>
    <n v="2142"/>
    <n v="102"/>
    <n v="762.96"/>
    <n v="1379.04"/>
  </r>
  <r>
    <s v="Madelene Upcott"/>
    <x v="2"/>
    <s v="85% Dark Bars"/>
    <d v="2021-09-03T00:00:00"/>
    <n v="1736"/>
    <n v="79"/>
    <n v="830.29"/>
    <n v="905.71"/>
  </r>
  <r>
    <s v="Andria Kimpton"/>
    <x v="5"/>
    <s v="Organic Choco Syrup"/>
    <d v="2021-09-03T00:00:00"/>
    <n v="3115"/>
    <n v="136"/>
    <n v="1301.52"/>
    <n v="1813.48"/>
  </r>
  <r>
    <s v="Dennison Crosswaite"/>
    <x v="5"/>
    <s v="99% Dark &amp; Pure"/>
    <d v="2021-09-06T00:00:00"/>
    <n v="2975"/>
    <n v="175"/>
    <n v="1352.75"/>
    <n v="1622.25"/>
  </r>
  <r>
    <s v="Andria Kimpton"/>
    <x v="3"/>
    <s v="70% Dark Bites"/>
    <d v="2021-09-06T00:00:00"/>
    <n v="1589"/>
    <n v="114"/>
    <n v="574.56000000000006"/>
    <n v="1014.4399999999999"/>
  </r>
  <r>
    <s v="Gunar Cockshoot"/>
    <x v="2"/>
    <s v="Caramel Stuffed Bars"/>
    <d v="2021-09-06T00:00:00"/>
    <n v="2198"/>
    <n v="88"/>
    <n v="741.83999999999992"/>
    <n v="1456.16"/>
  </r>
  <r>
    <s v="Brien Boise"/>
    <x v="1"/>
    <s v="Manuka Honey Choco"/>
    <d v="2021-09-06T00:00:00"/>
    <n v="8393"/>
    <n v="600"/>
    <n v="4080"/>
    <n v="4313"/>
  </r>
  <r>
    <s v="Madelene Upcott"/>
    <x v="0"/>
    <s v="Raspberry Choco"/>
    <d v="2021-09-06T00:00:00"/>
    <n v="4158"/>
    <n v="231"/>
    <n v="889.35"/>
    <n v="3268.65"/>
  </r>
  <r>
    <s v="Madelene Upcott"/>
    <x v="3"/>
    <s v="Almond Choco"/>
    <d v="2021-09-06T00:00:00"/>
    <n v="3563"/>
    <n v="138"/>
    <n v="710.7"/>
    <n v="2852.3"/>
  </r>
  <r>
    <s v="Gigi Bohling"/>
    <x v="2"/>
    <s v="Mint Chip Choco"/>
    <d v="2021-09-06T00:00:00"/>
    <n v="11844"/>
    <n v="1680"/>
    <n v="9609.6"/>
    <n v="2234.3999999999996"/>
  </r>
  <r>
    <s v="Beverie Moffet"/>
    <x v="4"/>
    <s v="After Nines"/>
    <d v="2021-09-06T00:00:00"/>
    <n v="7847"/>
    <n v="413"/>
    <n v="4224.99"/>
    <n v="3622.01"/>
  </r>
  <r>
    <s v="Andria Kimpton"/>
    <x v="4"/>
    <s v="Fruit &amp; Nut Bars"/>
    <d v="2021-09-06T00:00:00"/>
    <n v="9233"/>
    <n v="616"/>
    <n v="2919.84"/>
    <n v="6313.16"/>
  </r>
  <r>
    <s v="Andria Kimpton"/>
    <x v="3"/>
    <s v="Choco Coated Almonds"/>
    <d v="2021-09-06T00:00:00"/>
    <n v="2485"/>
    <n v="100"/>
    <n v="332"/>
    <n v="2153"/>
  </r>
  <r>
    <s v="Ches Bonnell"/>
    <x v="3"/>
    <s v="Peanut Butter Cubes"/>
    <d v="2021-09-06T00:00:00"/>
    <n v="7686"/>
    <n v="513"/>
    <n v="1359.45"/>
    <n v="6326.55"/>
  </r>
  <r>
    <s v="Wilone O'Kielt"/>
    <x v="1"/>
    <s v="Fruit &amp; Nut Bars"/>
    <d v="2021-09-06T00:00:00"/>
    <n v="4725"/>
    <n v="364"/>
    <n v="1725.3600000000001"/>
    <n v="2999.64"/>
  </r>
  <r>
    <s v="Kaine Padly"/>
    <x v="3"/>
    <s v="50% Dark Bites"/>
    <d v="2021-09-06T00:00:00"/>
    <n v="7819"/>
    <n v="391"/>
    <n v="2924.6800000000003"/>
    <n v="4894.32"/>
  </r>
  <r>
    <s v="Husein Augar"/>
    <x v="5"/>
    <s v="Spicy Special Slims"/>
    <d v="2021-09-06T00:00:00"/>
    <n v="189"/>
    <n v="16"/>
    <n v="131.52000000000001"/>
    <n v="57.47999999999999"/>
  </r>
  <r>
    <s v="Karlen McCaffrey"/>
    <x v="1"/>
    <s v="Organic Choco Syrup"/>
    <d v="2021-09-06T00:00:00"/>
    <n v="2996"/>
    <n v="120"/>
    <n v="1148.4000000000001"/>
    <n v="1847.6"/>
  </r>
  <r>
    <s v="Gigi Bohling"/>
    <x v="3"/>
    <s v="Orange Choco"/>
    <d v="2021-09-06T00:00:00"/>
    <n v="917"/>
    <n v="153"/>
    <n v="563.04000000000008"/>
    <n v="353.95999999999992"/>
  </r>
  <r>
    <s v="Gigi Bohling"/>
    <x v="2"/>
    <s v="Manuka Honey Choco"/>
    <d v="2021-09-06T00:00:00"/>
    <n v="1792"/>
    <n v="128"/>
    <n v="870.4"/>
    <n v="921.6"/>
  </r>
  <r>
    <s v="Oby Sorrel"/>
    <x v="1"/>
    <s v="Organic Choco Syrup"/>
    <d v="2021-09-06T00:00:00"/>
    <n v="9485"/>
    <n v="432"/>
    <n v="4134.24"/>
    <n v="5350.76"/>
  </r>
  <r>
    <s v="Dennison Crosswaite"/>
    <x v="1"/>
    <s v="Baker's Choco Chips"/>
    <d v="2021-09-06T00:00:00"/>
    <n v="3829"/>
    <n v="426"/>
    <n v="5286.66"/>
    <n v="-1457.6599999999999"/>
  </r>
  <r>
    <s v="Marney O'Breen"/>
    <x v="2"/>
    <s v="99% Dark &amp; Pure"/>
    <d v="2021-09-06T00:00:00"/>
    <n v="2191"/>
    <n v="147"/>
    <n v="1136.3100000000002"/>
    <n v="1054.6899999999998"/>
  </r>
  <r>
    <s v="Brien Boise"/>
    <x v="0"/>
    <s v="Smooth Sliky Salty"/>
    <d v="2021-09-06T00:00:00"/>
    <n v="3073"/>
    <n v="342"/>
    <n v="943.92"/>
    <n v="2129.08"/>
  </r>
  <r>
    <s v="Wilone O'Kielt"/>
    <x v="0"/>
    <s v="Drinking Coco"/>
    <d v="2021-09-06T00:00:00"/>
    <n v="777"/>
    <n v="32"/>
    <n v="318.08"/>
    <n v="458.92"/>
  </r>
  <r>
    <s v="Beverie Moffet"/>
    <x v="3"/>
    <s v="Baker's Choco Chips"/>
    <d v="2021-09-06T00:00:00"/>
    <n v="3374"/>
    <n v="375"/>
    <n v="4653.75"/>
    <n v="-1279.75"/>
  </r>
  <r>
    <s v="Beverie Moffet"/>
    <x v="3"/>
    <s v="Fruit &amp; Nut Bars"/>
    <d v="2021-09-06T00:00:00"/>
    <n v="3542"/>
    <n v="253"/>
    <n v="1199.22"/>
    <n v="2342.7799999999997"/>
  </r>
  <r>
    <s v="Husein Augar"/>
    <x v="2"/>
    <s v="Smooth Sliky Salty"/>
    <d v="2021-09-06T00:00:00"/>
    <n v="11011"/>
    <n v="1400"/>
    <n v="3863.9999999999995"/>
    <n v="7147"/>
  </r>
  <r>
    <s v="Dotty Strutley"/>
    <x v="2"/>
    <s v="85% Dark Bars"/>
    <d v="2021-09-06T00:00:00"/>
    <n v="3206"/>
    <n v="169"/>
    <n v="1776.19"/>
    <n v="1429.81"/>
  </r>
  <r>
    <s v="Dennison Crosswaite"/>
    <x v="5"/>
    <s v="Choco Coated Almonds"/>
    <d v="2021-09-06T00:00:00"/>
    <n v="2261"/>
    <n v="95"/>
    <n v="315.39999999999998"/>
    <n v="1945.6"/>
  </r>
  <r>
    <s v="Wilone O'Kielt"/>
    <x v="4"/>
    <s v="Orange Choco"/>
    <d v="2021-09-06T00:00:00"/>
    <n v="3332"/>
    <n v="667"/>
    <n v="2454.56"/>
    <n v="877.44"/>
  </r>
  <r>
    <s v="Kaine Padly"/>
    <x v="5"/>
    <s v="After Nines"/>
    <d v="2021-09-06T00:00:00"/>
    <n v="2660"/>
    <n v="140"/>
    <n v="1432.2"/>
    <n v="1227.8"/>
  </r>
  <r>
    <s v="Rafaelita Blaksland"/>
    <x v="2"/>
    <s v="Caramel Stuffed Bars"/>
    <d v="2021-09-06T00:00:00"/>
    <n v="2758"/>
    <n v="103"/>
    <n v="868.29"/>
    <n v="1889.71"/>
  </r>
  <r>
    <s v="Dotty Strutley"/>
    <x v="4"/>
    <s v="Manuka Honey Choco"/>
    <d v="2021-09-07T00:00:00"/>
    <n v="6727"/>
    <n v="421"/>
    <n v="2862.7999999999997"/>
    <n v="3864.2000000000003"/>
  </r>
  <r>
    <s v="Gigi Bohling"/>
    <x v="0"/>
    <s v="Eclairs"/>
    <d v="2021-09-07T00:00:00"/>
    <n v="7329"/>
    <n v="667"/>
    <n v="4208.7699999999995"/>
    <n v="3120.2300000000005"/>
  </r>
  <r>
    <s v="Ches Bonnell"/>
    <x v="0"/>
    <s v="Fruit &amp; Nut Bars"/>
    <d v="2021-09-07T00:00:00"/>
    <n v="3353"/>
    <n v="210"/>
    <n v="995.40000000000009"/>
    <n v="2357.6"/>
  </r>
  <r>
    <s v="Gigi Bohling"/>
    <x v="1"/>
    <s v="70% Dark Bites"/>
    <d v="2021-09-07T00:00:00"/>
    <n v="1876"/>
    <n v="134"/>
    <n v="675.36"/>
    <n v="1200.6399999999999"/>
  </r>
  <r>
    <s v="Brien Boise"/>
    <x v="2"/>
    <s v="Caramel Stuffed Bars"/>
    <d v="2021-09-07T00:00:00"/>
    <n v="7693"/>
    <n v="321"/>
    <n v="2706.0299999999997"/>
    <n v="4986.97"/>
  </r>
  <r>
    <s v="Kaine Padly"/>
    <x v="5"/>
    <s v="Milk Bars"/>
    <d v="2021-09-07T00:00:00"/>
    <n v="4858"/>
    <n v="270"/>
    <n v="1420.2"/>
    <n v="3437.8"/>
  </r>
  <r>
    <s v="Madelene Upcott"/>
    <x v="2"/>
    <s v="Caramel Stuffed Bars"/>
    <d v="2021-09-07T00:00:00"/>
    <n v="378"/>
    <n v="15"/>
    <n v="126.44999999999999"/>
    <n v="251.55"/>
  </r>
  <r>
    <s v="Barr Faughny"/>
    <x v="3"/>
    <s v="Organic Choco Syrup"/>
    <d v="2021-09-07T00:00:00"/>
    <n v="7175"/>
    <n v="299"/>
    <n v="2861.4300000000003"/>
    <n v="4313.57"/>
  </r>
  <r>
    <s v="Beverie Moffet"/>
    <x v="5"/>
    <s v="Smooth Sliky Salty"/>
    <d v="2021-09-07T00:00:00"/>
    <n v="1148"/>
    <n v="192"/>
    <n v="529.91999999999996"/>
    <n v="618.08000000000004"/>
  </r>
  <r>
    <s v="Marney O'Breen"/>
    <x v="0"/>
    <s v="50% Dark Bites"/>
    <d v="2021-09-07T00:00:00"/>
    <n v="6167"/>
    <n v="294"/>
    <n v="2199.1200000000003"/>
    <n v="3967.8799999999997"/>
  </r>
  <r>
    <s v="Rafaelita Blaksland"/>
    <x v="0"/>
    <s v="Drinking Coco"/>
    <d v="2021-09-07T00:00:00"/>
    <n v="6475"/>
    <n v="240"/>
    <n v="2385.6"/>
    <n v="4089.4"/>
  </r>
  <r>
    <s v="Barr Faughny"/>
    <x v="0"/>
    <s v="85% Dark Bars"/>
    <d v="2021-09-07T00:00:00"/>
    <n v="3353"/>
    <n v="153"/>
    <n v="1608.03"/>
    <n v="1744.97"/>
  </r>
  <r>
    <s v="Madelene Upcott"/>
    <x v="0"/>
    <s v="White Choc"/>
    <d v="2021-09-07T00:00:00"/>
    <n v="980"/>
    <n v="58"/>
    <n v="372.94"/>
    <n v="607.05999999999995"/>
  </r>
  <r>
    <s v="Brien Boise"/>
    <x v="2"/>
    <s v="70% Dark Bites"/>
    <d v="2021-09-07T00:00:00"/>
    <n v="4494"/>
    <n v="321"/>
    <n v="1617.84"/>
    <n v="2876.16"/>
  </r>
  <r>
    <s v="Jan Morforth"/>
    <x v="4"/>
    <s v="Caramel Stuffed Bars"/>
    <d v="2021-09-07T00:00:00"/>
    <n v="3409"/>
    <n v="137"/>
    <n v="1154.9099999999999"/>
    <n v="2254.09"/>
  </r>
  <r>
    <s v="Marney O'Breen"/>
    <x v="5"/>
    <s v="Almond Choco"/>
    <d v="2021-09-07T00:00:00"/>
    <n v="1435"/>
    <n v="56"/>
    <n v="288.40000000000003"/>
    <n v="1146.5999999999999"/>
  </r>
  <r>
    <s v="Gunar Cockshoot"/>
    <x v="1"/>
    <s v="Organic Choco Syrup"/>
    <d v="2021-09-07T00:00:00"/>
    <n v="6839"/>
    <n v="311"/>
    <n v="2976.27"/>
    <n v="3862.73"/>
  </r>
  <r>
    <s v="Oby Sorrel"/>
    <x v="5"/>
    <s v="White Choc"/>
    <d v="2021-09-07T00:00:00"/>
    <n v="10801"/>
    <n v="569"/>
    <n v="3658.6699999999996"/>
    <n v="7142.33"/>
  </r>
  <r>
    <s v="Karlen McCaffrey"/>
    <x v="0"/>
    <s v="Milk Bars"/>
    <d v="2021-09-07T00:00:00"/>
    <n v="609"/>
    <n v="34"/>
    <n v="178.84"/>
    <n v="430.15999999999997"/>
  </r>
  <r>
    <s v="Marney O'Breen"/>
    <x v="3"/>
    <s v="Spicy Special Slims"/>
    <d v="2021-09-07T00:00:00"/>
    <n v="5334"/>
    <n v="445"/>
    <n v="3657.9"/>
    <n v="1676.1"/>
  </r>
  <r>
    <s v="Dennison Crosswaite"/>
    <x v="5"/>
    <s v="Raspberry Choco"/>
    <d v="2021-09-07T00:00:00"/>
    <n v="4641"/>
    <n v="258"/>
    <n v="993.30000000000007"/>
    <n v="3647.7"/>
  </r>
  <r>
    <s v="Rafaelita Blaksland"/>
    <x v="0"/>
    <s v="Eclairs"/>
    <d v="2021-09-07T00:00:00"/>
    <n v="3185"/>
    <n v="290"/>
    <n v="1829.8999999999999"/>
    <n v="1355.1000000000001"/>
  </r>
  <r>
    <s v="Curtice Advani"/>
    <x v="0"/>
    <s v="Smooth Sliky Salty"/>
    <d v="2021-09-07T00:00:00"/>
    <n v="1330"/>
    <n v="148"/>
    <n v="408.47999999999996"/>
    <n v="921.52"/>
  </r>
  <r>
    <s v="Andria Kimpton"/>
    <x v="0"/>
    <s v="Orange Choco"/>
    <d v="2021-09-07T00:00:00"/>
    <n v="707"/>
    <n v="118"/>
    <n v="434.24"/>
    <n v="272.76"/>
  </r>
  <r>
    <s v="Dotty Strutley"/>
    <x v="2"/>
    <s v="Drinking Coco"/>
    <d v="2021-09-07T00:00:00"/>
    <n v="1617"/>
    <n v="68"/>
    <n v="675.92"/>
    <n v="941.08"/>
  </r>
  <r>
    <s v="Jan Morforth"/>
    <x v="0"/>
    <s v="White Choc"/>
    <d v="2021-09-07T00:00:00"/>
    <n v="1218"/>
    <n v="72"/>
    <n v="462.96"/>
    <n v="755.04"/>
  </r>
  <r>
    <s v="Gunar Cockshoot"/>
    <x v="3"/>
    <s v="Raspberry Choco"/>
    <d v="2021-09-07T00:00:00"/>
    <n v="2037"/>
    <n v="102"/>
    <n v="392.7"/>
    <n v="1644.3"/>
  </r>
  <r>
    <s v="Husein Augar"/>
    <x v="0"/>
    <s v="Spicy Special Slims"/>
    <d v="2021-09-07T00:00:00"/>
    <n v="2261"/>
    <n v="174"/>
    <n v="1430.2800000000002"/>
    <n v="830.7199999999998"/>
  </r>
  <r>
    <s v="Curtice Advani"/>
    <x v="0"/>
    <s v="Mint Chip Choco"/>
    <d v="2021-09-08T00:00:00"/>
    <n v="3773"/>
    <n v="378"/>
    <n v="2162.16"/>
    <n v="1610.8400000000001"/>
  </r>
  <r>
    <s v="Karlen McCaffrey"/>
    <x v="2"/>
    <s v="85% Dark Bars"/>
    <d v="2021-09-08T00:00:00"/>
    <n v="49"/>
    <n v="3"/>
    <n v="31.53"/>
    <n v="17.47"/>
  </r>
  <r>
    <s v="Kaine Padly"/>
    <x v="4"/>
    <s v="Smooth Sliky Salty"/>
    <d v="2021-09-08T00:00:00"/>
    <n v="4753"/>
    <n v="595"/>
    <n v="1642.1999999999998"/>
    <n v="3110.8"/>
  </r>
  <r>
    <s v="Marney O'Breen"/>
    <x v="4"/>
    <s v="Mint Chip Choco"/>
    <d v="2021-09-08T00:00:00"/>
    <n v="1491"/>
    <n v="150"/>
    <n v="858"/>
    <n v="633"/>
  </r>
  <r>
    <s v="Karlen McCaffrey"/>
    <x v="3"/>
    <s v="Drinking Coco"/>
    <d v="2021-09-08T00:00:00"/>
    <n v="5691"/>
    <n v="211"/>
    <n v="2097.3399999999997"/>
    <n v="3593.6600000000003"/>
  </r>
  <r>
    <s v="Wilone O'Kielt"/>
    <x v="2"/>
    <s v="Eclairs"/>
    <d v="2021-09-08T00:00:00"/>
    <n v="6356"/>
    <n v="530"/>
    <n v="3344.2999999999997"/>
    <n v="3011.7000000000003"/>
  </r>
  <r>
    <s v="Curtice Advani"/>
    <x v="5"/>
    <s v="Spicy Special Slims"/>
    <d v="2021-09-08T00:00:00"/>
    <n v="4277"/>
    <n v="286"/>
    <n v="2350.92"/>
    <n v="1926.08"/>
  </r>
  <r>
    <s v="Wilone O'Kielt"/>
    <x v="4"/>
    <s v="99% Dark &amp; Pure"/>
    <d v="2021-09-08T00:00:00"/>
    <n v="10717"/>
    <n v="596"/>
    <n v="4607.08"/>
    <n v="6109.92"/>
  </r>
  <r>
    <s v="Barr Faughny"/>
    <x v="0"/>
    <s v="After Nines"/>
    <d v="2021-09-08T00:00:00"/>
    <n v="5852"/>
    <n v="345"/>
    <n v="3529.3500000000004"/>
    <n v="2322.6499999999996"/>
  </r>
  <r>
    <s v="Beverie Moffet"/>
    <x v="2"/>
    <s v="Baker's Choco Chips"/>
    <d v="2021-09-08T00:00:00"/>
    <n v="3108"/>
    <n v="389"/>
    <n v="4827.49"/>
    <n v="-1719.4899999999998"/>
  </r>
  <r>
    <s v="Rafaelita Blaksland"/>
    <x v="5"/>
    <s v="Raspberry Choco"/>
    <d v="2021-09-08T00:00:00"/>
    <n v="4291"/>
    <n v="253"/>
    <n v="974.05000000000007"/>
    <n v="3316.95"/>
  </r>
  <r>
    <s v="Curtice Advani"/>
    <x v="0"/>
    <s v="Almond Choco"/>
    <d v="2021-09-08T00:00:00"/>
    <n v="749"/>
    <n v="32"/>
    <n v="164.8"/>
    <n v="584.20000000000005"/>
  </r>
  <r>
    <s v="Gigi Bohling"/>
    <x v="2"/>
    <s v="Orange Choco"/>
    <d v="2021-09-08T00:00:00"/>
    <n v="8701"/>
    <n v="1120"/>
    <n v="4121.6000000000004"/>
    <n v="4579.3999999999996"/>
  </r>
  <r>
    <s v="Dennison Crosswaite"/>
    <x v="3"/>
    <s v="Baker's Choco Chips"/>
    <d v="2021-09-08T00:00:00"/>
    <n v="5334"/>
    <n v="534"/>
    <n v="6626.9400000000005"/>
    <n v="-1292.9400000000005"/>
  </r>
  <r>
    <s v="Rafaelita Blaksland"/>
    <x v="4"/>
    <s v="After Nines"/>
    <d v="2021-09-08T00:00:00"/>
    <n v="5292"/>
    <n v="265"/>
    <n v="2710.9500000000003"/>
    <n v="2581.0499999999997"/>
  </r>
  <r>
    <s v="Curtice Advani"/>
    <x v="4"/>
    <s v="50% Dark Bites"/>
    <d v="2021-09-08T00:00:00"/>
    <n v="2184"/>
    <n v="110"/>
    <n v="822.80000000000007"/>
    <n v="1361.1999999999998"/>
  </r>
  <r>
    <s v="Barr Faughny"/>
    <x v="1"/>
    <s v="99% Dark &amp; Pure"/>
    <d v="2021-09-08T00:00:00"/>
    <n v="4060"/>
    <n v="226"/>
    <n v="1746.98"/>
    <n v="2313.02"/>
  </r>
  <r>
    <s v="Beverie Moffet"/>
    <x v="0"/>
    <s v="Choco Coated Almonds"/>
    <d v="2021-09-08T00:00:00"/>
    <n v="1785"/>
    <n v="75"/>
    <n v="249"/>
    <n v="1536"/>
  </r>
  <r>
    <s v="Kaine Padly"/>
    <x v="0"/>
    <s v="Mint Chip Choco"/>
    <d v="2021-09-08T00:00:00"/>
    <n v="4228"/>
    <n v="423"/>
    <n v="2419.56"/>
    <n v="1808.44"/>
  </r>
  <r>
    <s v="Oby Sorrel"/>
    <x v="5"/>
    <s v="After Nines"/>
    <d v="2021-09-08T00:00:00"/>
    <n v="3941"/>
    <n v="232"/>
    <n v="2373.36"/>
    <n v="1567.6399999999999"/>
  </r>
  <r>
    <s v="Marney O'Breen"/>
    <x v="3"/>
    <s v="Manuka Honey Choco"/>
    <d v="2021-09-08T00:00:00"/>
    <n v="280"/>
    <n v="18"/>
    <n v="122.39999999999999"/>
    <n v="157.60000000000002"/>
  </r>
  <r>
    <s v="Gunar Cockshoot"/>
    <x v="4"/>
    <s v="Raspberry Choco"/>
    <d v="2021-09-08T00:00:00"/>
    <n v="2177"/>
    <n v="121"/>
    <n v="465.85"/>
    <n v="1711.15"/>
  </r>
  <r>
    <s v="Brien Boise"/>
    <x v="0"/>
    <s v="Raspberry Choco"/>
    <d v="2021-09-08T00:00:00"/>
    <n v="11123"/>
    <n v="655"/>
    <n v="2521.75"/>
    <n v="8601.25"/>
  </r>
  <r>
    <s v="Barr Faughny"/>
    <x v="3"/>
    <s v="70% Dark Bites"/>
    <d v="2021-09-08T00:00:00"/>
    <n v="1904"/>
    <n v="127"/>
    <n v="640.08000000000004"/>
    <n v="1263.92"/>
  </r>
  <r>
    <s v="Marney O'Breen"/>
    <x v="4"/>
    <s v="99% Dark &amp; Pure"/>
    <d v="2021-09-08T00:00:00"/>
    <n v="294"/>
    <n v="20"/>
    <n v="154.60000000000002"/>
    <n v="139.39999999999998"/>
  </r>
  <r>
    <s v="Beverie Moffet"/>
    <x v="2"/>
    <s v="Spicy Special Slims"/>
    <d v="2021-09-08T00:00:00"/>
    <n v="14"/>
    <n v="1"/>
    <n v="8.2200000000000006"/>
    <n v="5.7799999999999994"/>
  </r>
  <r>
    <s v="Curtice Advani"/>
    <x v="4"/>
    <s v="Milk Bars"/>
    <d v="2021-09-08T00:00:00"/>
    <n v="6587"/>
    <n v="388"/>
    <n v="2040.8799999999999"/>
    <n v="4546.12"/>
  </r>
  <r>
    <s v="Husein Augar"/>
    <x v="5"/>
    <s v="99% Dark &amp; Pure"/>
    <d v="2021-09-08T00:00:00"/>
    <n v="3136"/>
    <n v="185"/>
    <n v="1430.0500000000002"/>
    <n v="1705.9499999999998"/>
  </r>
  <r>
    <s v="Dennison Crosswaite"/>
    <x v="4"/>
    <s v="Eclairs"/>
    <d v="2021-09-08T00:00:00"/>
    <n v="1463"/>
    <n v="122"/>
    <n v="769.81999999999994"/>
    <n v="693.18000000000006"/>
  </r>
  <r>
    <s v="Brien Boise"/>
    <x v="1"/>
    <s v="Organic Choco Syrup"/>
    <d v="2021-09-08T00:00:00"/>
    <n v="3045"/>
    <n v="133"/>
    <n v="1272.81"/>
    <n v="1772.19"/>
  </r>
  <r>
    <s v="Dotty Strutley"/>
    <x v="5"/>
    <s v="Organic Choco Syrup"/>
    <d v="2021-09-08T00:00:00"/>
    <n v="4473"/>
    <n v="204"/>
    <n v="1952.28"/>
    <n v="2520.7200000000003"/>
  </r>
  <r>
    <s v="Karlen McCaffrey"/>
    <x v="3"/>
    <s v="Smooth Sliky Salty"/>
    <d v="2021-09-08T00:00:00"/>
    <n v="4886"/>
    <n v="698"/>
    <n v="1926.4799999999998"/>
    <n v="2959.5200000000004"/>
  </r>
  <r>
    <s v="Oby Sorrel"/>
    <x v="1"/>
    <s v="Mint Chip Choco"/>
    <d v="2021-09-08T00:00:00"/>
    <n v="1624"/>
    <n v="232"/>
    <n v="1327.04"/>
    <n v="296.96000000000004"/>
  </r>
  <r>
    <s v="Wilone O'Kielt"/>
    <x v="4"/>
    <s v="85% Dark Bars"/>
    <d v="2021-09-08T00:00:00"/>
    <n v="2121"/>
    <n v="97"/>
    <n v="1019.47"/>
    <n v="1101.53"/>
  </r>
  <r>
    <s v="Husein Augar"/>
    <x v="0"/>
    <s v="Raspberry Choco"/>
    <d v="2021-09-08T00:00:00"/>
    <n v="1638"/>
    <n v="87"/>
    <n v="334.95"/>
    <n v="1303.05"/>
  </r>
  <r>
    <s v="Beverie Moffet"/>
    <x v="3"/>
    <s v="Mint Chip Choco"/>
    <d v="2021-09-08T00:00:00"/>
    <n v="2772"/>
    <n v="347"/>
    <n v="1984.84"/>
    <n v="787.16000000000008"/>
  </r>
  <r>
    <s v="Dennison Crosswaite"/>
    <x v="4"/>
    <s v="85% Dark Bars"/>
    <d v="2021-09-08T00:00:00"/>
    <n v="5110"/>
    <n v="269"/>
    <n v="2827.19"/>
    <n v="2282.81"/>
  </r>
  <r>
    <s v="Barr Faughny"/>
    <x v="4"/>
    <s v="Organic Choco Syrup"/>
    <d v="2021-09-08T00:00:00"/>
    <n v="5012"/>
    <n v="218"/>
    <n v="2086.2600000000002"/>
    <n v="2925.74"/>
  </r>
  <r>
    <s v="Wilone O'Kielt"/>
    <x v="5"/>
    <s v="Caramel Stuffed Bars"/>
    <d v="2021-09-08T00:00:00"/>
    <n v="6447"/>
    <n v="269"/>
    <n v="2267.67"/>
    <n v="4179.33"/>
  </r>
  <r>
    <s v="Barr Faughny"/>
    <x v="0"/>
    <s v="Organic Choco Syrup"/>
    <d v="2021-09-08T00:00:00"/>
    <n v="5306"/>
    <n v="242"/>
    <n v="2315.94"/>
    <n v="2990.06"/>
  </r>
  <r>
    <s v="Dotty Strutley"/>
    <x v="2"/>
    <s v="Organic Choco Syrup"/>
    <d v="2021-09-08T00:00:00"/>
    <n v="5593"/>
    <n v="234"/>
    <n v="2239.38"/>
    <n v="3353.62"/>
  </r>
  <r>
    <s v="Madelene Upcott"/>
    <x v="4"/>
    <s v="After Nines"/>
    <d v="2021-09-08T00:00:00"/>
    <n v="9597"/>
    <n v="506"/>
    <n v="5176.38"/>
    <n v="4420.62"/>
  </r>
  <r>
    <s v="Jan Morforth"/>
    <x v="5"/>
    <s v="Spicy Special Slims"/>
    <d v="2021-09-08T00:00:00"/>
    <n v="3906"/>
    <n v="326"/>
    <n v="2679.7200000000003"/>
    <n v="1226.2799999999997"/>
  </r>
  <r>
    <s v="Madelene Upcott"/>
    <x v="5"/>
    <s v="Spicy Special Slims"/>
    <d v="2021-09-08T00:00:00"/>
    <n v="2352"/>
    <n v="181"/>
    <n v="1487.8200000000002"/>
    <n v="864.17999999999984"/>
  </r>
  <r>
    <s v="Rafaelita Blaksland"/>
    <x v="2"/>
    <s v="Almond Choco"/>
    <d v="2021-09-08T00:00:00"/>
    <n v="2842"/>
    <n v="106"/>
    <n v="545.90000000000009"/>
    <n v="2296.1"/>
  </r>
  <r>
    <s v="Gunar Cockshoot"/>
    <x v="4"/>
    <s v="Almond Choco"/>
    <d v="2021-09-09T00:00:00"/>
    <n v="1036"/>
    <n v="44"/>
    <n v="226.60000000000002"/>
    <n v="809.4"/>
  </r>
  <r>
    <s v="Jan Morforth"/>
    <x v="1"/>
    <s v="Almond Choco"/>
    <d v="2021-09-09T00:00:00"/>
    <n v="2821"/>
    <n v="113"/>
    <n v="581.95000000000005"/>
    <n v="2239.0500000000002"/>
  </r>
  <r>
    <s v="Karlen McCaffrey"/>
    <x v="1"/>
    <s v="99% Dark &amp; Pure"/>
    <d v="2021-09-09T00:00:00"/>
    <n v="1988"/>
    <n v="117"/>
    <n v="904.41000000000008"/>
    <n v="1083.5899999999999"/>
  </r>
  <r>
    <s v="Gunar Cockshoot"/>
    <x v="4"/>
    <s v="Smooth Sliky Salty"/>
    <d v="2021-09-09T00:00:00"/>
    <n v="2891"/>
    <n v="362"/>
    <n v="999.11999999999989"/>
    <n v="1891.88"/>
  </r>
  <r>
    <s v="Husein Augar"/>
    <x v="5"/>
    <s v="Almond Choco"/>
    <d v="2021-09-09T00:00:00"/>
    <n v="5068"/>
    <n v="188"/>
    <n v="968.2"/>
    <n v="4099.8"/>
  </r>
  <r>
    <s v="Gigi Bohling"/>
    <x v="2"/>
    <s v="Peanut Butter Cubes"/>
    <d v="2021-09-09T00:00:00"/>
    <n v="126"/>
    <n v="10"/>
    <n v="26.5"/>
    <n v="99.5"/>
  </r>
  <r>
    <s v="Brien Boise"/>
    <x v="4"/>
    <s v="Milk Bars"/>
    <d v="2021-09-09T00:00:00"/>
    <n v="2506"/>
    <n v="132"/>
    <n v="694.31999999999994"/>
    <n v="1811.68"/>
  </r>
  <r>
    <s v="Husein Augar"/>
    <x v="0"/>
    <s v="After Nines"/>
    <d v="2021-09-09T00:00:00"/>
    <n v="882"/>
    <n v="49"/>
    <n v="501.27000000000004"/>
    <n v="380.72999999999996"/>
  </r>
  <r>
    <s v="Karlen McCaffrey"/>
    <x v="3"/>
    <s v="Manuka Honey Choco"/>
    <d v="2021-09-09T00:00:00"/>
    <n v="3150"/>
    <n v="186"/>
    <n v="1264.8"/>
    <n v="1885.2"/>
  </r>
  <r>
    <s v="Ches Bonnell"/>
    <x v="0"/>
    <s v="Baker's Choco Chips"/>
    <d v="2021-09-09T00:00:00"/>
    <n v="3332"/>
    <n v="371"/>
    <n v="4604.1099999999997"/>
    <n v="-1272.1099999999997"/>
  </r>
  <r>
    <s v="Gunar Cockshoot"/>
    <x v="4"/>
    <s v="Milk Bars"/>
    <d v="2021-09-09T00:00:00"/>
    <n v="10017"/>
    <n v="528"/>
    <n v="2777.2799999999997"/>
    <n v="7239.72"/>
  </r>
  <r>
    <s v="Marney O'Breen"/>
    <x v="5"/>
    <s v="Caramel Stuffed Bars"/>
    <d v="2021-09-09T00:00:00"/>
    <n v="4977"/>
    <n v="192"/>
    <n v="1618.56"/>
    <n v="3358.44"/>
  </r>
  <r>
    <s v="Dennison Crosswaite"/>
    <x v="2"/>
    <s v="Milk Bars"/>
    <d v="2021-09-09T00:00:00"/>
    <n v="1050"/>
    <n v="56"/>
    <n v="294.56"/>
    <n v="755.44"/>
  </r>
  <r>
    <s v="Rafaelita Blaksland"/>
    <x v="5"/>
    <s v="Milk Bars"/>
    <d v="2021-09-09T00:00:00"/>
    <n v="2163"/>
    <n v="121"/>
    <n v="636.45999999999992"/>
    <n v="1526.54"/>
  </r>
  <r>
    <s v="Beverie Moffet"/>
    <x v="0"/>
    <s v="50% Dark Bites"/>
    <d v="2021-09-09T00:00:00"/>
    <n v="2835"/>
    <n v="135"/>
    <n v="1009.8000000000001"/>
    <n v="1825.1999999999998"/>
  </r>
  <r>
    <s v="Curtice Advani"/>
    <x v="2"/>
    <s v="Manuka Honey Choco"/>
    <d v="2021-09-09T00:00:00"/>
    <n v="5313"/>
    <n v="380"/>
    <n v="2584"/>
    <n v="2729"/>
  </r>
  <r>
    <s v="Marney O'Breen"/>
    <x v="0"/>
    <s v="Eclairs"/>
    <d v="2021-09-09T00:00:00"/>
    <n v="4725"/>
    <n v="394"/>
    <n v="2486.14"/>
    <n v="2238.86"/>
  </r>
  <r>
    <s v="Curtice Advani"/>
    <x v="5"/>
    <s v="85% Dark Bars"/>
    <d v="2021-09-09T00:00:00"/>
    <n v="1911"/>
    <n v="91"/>
    <n v="956.41"/>
    <n v="954.59"/>
  </r>
  <r>
    <s v="Madelene Upcott"/>
    <x v="3"/>
    <s v="After Nines"/>
    <d v="2021-09-10T00:00:00"/>
    <n v="4424"/>
    <n v="261"/>
    <n v="2670.03"/>
    <n v="1753.9699999999998"/>
  </r>
  <r>
    <s v="Andria Kimpton"/>
    <x v="5"/>
    <s v="Choco Coated Almonds"/>
    <d v="2021-09-10T00:00:00"/>
    <n v="539"/>
    <n v="23"/>
    <n v="76.36"/>
    <n v="462.64"/>
  </r>
  <r>
    <s v="Kelci Walkden"/>
    <x v="5"/>
    <s v="Mint Chip Choco"/>
    <d v="2021-09-10T00:00:00"/>
    <n v="4200"/>
    <n v="420"/>
    <n v="2402.4"/>
    <n v="1797.6"/>
  </r>
  <r>
    <s v="Husein Augar"/>
    <x v="0"/>
    <s v="Orange Choco"/>
    <d v="2021-09-10T00:00:00"/>
    <n v="4053"/>
    <n v="840"/>
    <n v="3091.2000000000003"/>
    <n v="961.79999999999973"/>
  </r>
  <r>
    <s v="Oby Sorrel"/>
    <x v="2"/>
    <s v="Caramel Stuffed Bars"/>
    <d v="2021-09-10T00:00:00"/>
    <n v="2310"/>
    <n v="86"/>
    <n v="724.98"/>
    <n v="1585.02"/>
  </r>
  <r>
    <s v="Husein Augar"/>
    <x v="1"/>
    <s v="White Choc"/>
    <d v="2021-09-10T00:00:00"/>
    <n v="7140"/>
    <n v="376"/>
    <n v="2417.6799999999998"/>
    <n v="4722.32"/>
  </r>
  <r>
    <s v="Curtice Advani"/>
    <x v="3"/>
    <s v="50% Dark Bites"/>
    <d v="2021-09-10T00:00:00"/>
    <n v="511"/>
    <n v="25"/>
    <n v="187"/>
    <n v="324"/>
  </r>
  <r>
    <s v="Oby Sorrel"/>
    <x v="4"/>
    <s v="Mint Chip Choco"/>
    <d v="2021-09-10T00:00:00"/>
    <n v="3584"/>
    <n v="399"/>
    <n v="2282.2799999999997"/>
    <n v="1301.7200000000003"/>
  </r>
  <r>
    <s v="Karlen McCaffrey"/>
    <x v="4"/>
    <s v="Mint Chip Choco"/>
    <d v="2021-09-10T00:00:00"/>
    <n v="2184"/>
    <n v="312"/>
    <n v="1784.6399999999999"/>
    <n v="399.36000000000013"/>
  </r>
  <r>
    <s v="Gunar Cockshoot"/>
    <x v="5"/>
    <s v="70% Dark Bites"/>
    <d v="2021-09-10T00:00:00"/>
    <n v="2506"/>
    <n v="193"/>
    <n v="972.72"/>
    <n v="1533.28"/>
  </r>
  <r>
    <s v="Barr Faughny"/>
    <x v="3"/>
    <s v="After Nines"/>
    <d v="2021-09-10T00:00:00"/>
    <n v="3066"/>
    <n v="162"/>
    <n v="1657.26"/>
    <n v="1408.74"/>
  </r>
  <r>
    <s v="Oby Sorrel"/>
    <x v="4"/>
    <s v="After Nines"/>
    <d v="2021-09-10T00:00:00"/>
    <n v="2611"/>
    <n v="131"/>
    <n v="1340.13"/>
    <n v="1270.8699999999999"/>
  </r>
  <r>
    <s v="Husein Augar"/>
    <x v="4"/>
    <s v="Orange Choco"/>
    <d v="2021-09-10T00:00:00"/>
    <n v="1981"/>
    <n v="283"/>
    <n v="1041.44"/>
    <n v="939.56"/>
  </r>
  <r>
    <s v="Brien Boise"/>
    <x v="0"/>
    <s v="Drinking Coco"/>
    <d v="2021-09-10T00:00:00"/>
    <n v="2303"/>
    <n v="96"/>
    <n v="954.24"/>
    <n v="1348.76"/>
  </r>
  <r>
    <s v="Beverie Moffet"/>
    <x v="5"/>
    <s v="Drinking Coco"/>
    <d v="2021-09-10T00:00:00"/>
    <n v="574"/>
    <n v="23"/>
    <n v="228.61999999999998"/>
    <n v="345.38"/>
  </r>
  <r>
    <s v="Madelene Upcott"/>
    <x v="3"/>
    <s v="Eclairs"/>
    <d v="2021-09-10T00:00:00"/>
    <n v="9611"/>
    <n v="840"/>
    <n v="5300.4"/>
    <n v="4310.6000000000004"/>
  </r>
  <r>
    <s v="Beverie Moffet"/>
    <x v="5"/>
    <s v="Choco Coated Almonds"/>
    <d v="2021-09-10T00:00:00"/>
    <n v="1624"/>
    <n v="68"/>
    <n v="225.76"/>
    <n v="1398.24"/>
  </r>
  <r>
    <s v="Wilone O'Kielt"/>
    <x v="5"/>
    <s v="Raspberry Choco"/>
    <d v="2021-09-10T00:00:00"/>
    <n v="5369"/>
    <n v="283"/>
    <n v="1089.55"/>
    <n v="4279.45"/>
  </r>
  <r>
    <s v="Husein Augar"/>
    <x v="4"/>
    <s v="Mint Chip Choco"/>
    <d v="2021-09-10T00:00:00"/>
    <n v="441"/>
    <n v="49"/>
    <n v="280.27999999999997"/>
    <n v="160.72000000000003"/>
  </r>
  <r>
    <s v="Madelene Upcott"/>
    <x v="3"/>
    <s v="99% Dark &amp; Pure"/>
    <d v="2021-09-10T00:00:00"/>
    <n v="4998"/>
    <n v="334"/>
    <n v="2581.8200000000002"/>
    <n v="2416.1799999999998"/>
  </r>
  <r>
    <s v="Kaine Padly"/>
    <x v="5"/>
    <s v="Baker's Choco Chips"/>
    <d v="2021-09-10T00:00:00"/>
    <n v="588"/>
    <n v="84"/>
    <n v="1042.44"/>
    <n v="-454.44000000000005"/>
  </r>
  <r>
    <s v="Andria Kimpton"/>
    <x v="1"/>
    <s v="Choco Coated Almonds"/>
    <d v="2021-09-10T00:00:00"/>
    <n v="6776"/>
    <n v="308"/>
    <n v="1022.56"/>
    <n v="5753.4400000000005"/>
  </r>
  <r>
    <s v="Brien Boise"/>
    <x v="3"/>
    <s v="Choco Coated Almonds"/>
    <d v="2021-09-10T00:00:00"/>
    <n v="2919"/>
    <n v="127"/>
    <n v="421.64"/>
    <n v="2497.36"/>
  </r>
  <r>
    <s v="Gunar Cockshoot"/>
    <x v="5"/>
    <s v="Smooth Sliky Salty"/>
    <d v="2021-09-10T00:00:00"/>
    <n v="8001"/>
    <n v="980"/>
    <n v="2704.7999999999997"/>
    <n v="5296.2000000000007"/>
  </r>
  <r>
    <s v="Oby Sorrel"/>
    <x v="0"/>
    <s v="Manuka Honey Choco"/>
    <d v="2021-09-10T00:00:00"/>
    <n v="2478"/>
    <n v="146"/>
    <n v="992.8"/>
    <n v="1485.2"/>
  </r>
  <r>
    <s v="Dennison Crosswaite"/>
    <x v="0"/>
    <s v="Milk Bars"/>
    <d v="2021-09-10T00:00:00"/>
    <n v="924"/>
    <n v="49"/>
    <n v="257.74"/>
    <n v="666.26"/>
  </r>
  <r>
    <s v="Rafaelita Blaksland"/>
    <x v="2"/>
    <s v="70% Dark Bites"/>
    <d v="2021-09-10T00:00:00"/>
    <n v="3290"/>
    <n v="254"/>
    <n v="1280.1600000000001"/>
    <n v="2009.84"/>
  </r>
  <r>
    <s v="Gunar Cockshoot"/>
    <x v="1"/>
    <s v="Baker's Choco Chips"/>
    <d v="2021-09-10T00:00:00"/>
    <n v="1708"/>
    <n v="171"/>
    <n v="2122.11"/>
    <n v="-414.11000000000013"/>
  </r>
  <r>
    <s v="Kaine Padly"/>
    <x v="0"/>
    <s v="Fruit &amp; Nut Bars"/>
    <d v="2021-09-10T00:00:00"/>
    <n v="1309"/>
    <n v="82"/>
    <n v="388.68"/>
    <n v="920.31999999999994"/>
  </r>
  <r>
    <s v="Kelci Walkden"/>
    <x v="5"/>
    <s v="Fruit &amp; Nut Bars"/>
    <d v="2021-09-10T00:00:00"/>
    <n v="4977"/>
    <n v="312"/>
    <n v="1478.88"/>
    <n v="3498.12"/>
  </r>
  <r>
    <s v="Brien Boise"/>
    <x v="5"/>
    <s v="Manuka Honey Choco"/>
    <d v="2021-09-10T00:00:00"/>
    <n v="140"/>
    <n v="9"/>
    <n v="61.199999999999996"/>
    <n v="78.800000000000011"/>
  </r>
  <r>
    <s v="Wilone O'Kielt"/>
    <x v="3"/>
    <s v="Spicy Special Slims"/>
    <d v="2021-09-10T00:00:00"/>
    <n v="6433"/>
    <n v="460"/>
    <n v="3781.2000000000003"/>
    <n v="2651.7999999999997"/>
  </r>
  <r>
    <s v="Brien Boise"/>
    <x v="0"/>
    <s v="After Nines"/>
    <d v="2021-09-10T00:00:00"/>
    <n v="2009"/>
    <n v="119"/>
    <n v="1217.3700000000001"/>
    <n v="791.62999999999988"/>
  </r>
  <r>
    <s v="Oby Sorrel"/>
    <x v="4"/>
    <s v="Eclairs"/>
    <d v="2021-09-10T00:00:00"/>
    <n v="5922"/>
    <n v="593"/>
    <n v="3741.83"/>
    <n v="2180.17"/>
  </r>
  <r>
    <s v="Kelci Walkden"/>
    <x v="5"/>
    <s v="99% Dark &amp; Pure"/>
    <d v="2021-09-10T00:00:00"/>
    <n v="10395"/>
    <n v="612"/>
    <n v="4730.76"/>
    <n v="5664.24"/>
  </r>
  <r>
    <s v="Curtice Advani"/>
    <x v="5"/>
    <s v="Mint Chip Choco"/>
    <d v="2021-09-10T00:00:00"/>
    <n v="3052"/>
    <n v="340"/>
    <n v="1944.8"/>
    <n v="1107.2"/>
  </r>
  <r>
    <s v="Brien Boise"/>
    <x v="3"/>
    <s v="Fruit &amp; Nut Bars"/>
    <d v="2021-09-10T00:00:00"/>
    <n v="1561"/>
    <n v="112"/>
    <n v="530.88"/>
    <n v="1030.1199999999999"/>
  </r>
  <r>
    <s v="Gunar Cockshoot"/>
    <x v="4"/>
    <s v="Baker's Choco Chips"/>
    <d v="2021-09-10T00:00:00"/>
    <n v="5810"/>
    <n v="840"/>
    <n v="10424.4"/>
    <n v="-4614.3999999999996"/>
  </r>
  <r>
    <s v="Jan Morforth"/>
    <x v="0"/>
    <s v="Raspberry Choco"/>
    <d v="2021-09-10T00:00:00"/>
    <n v="378"/>
    <n v="21"/>
    <n v="80.850000000000009"/>
    <n v="297.14999999999998"/>
  </r>
  <r>
    <s v="Beverie Moffet"/>
    <x v="3"/>
    <s v="Choco Coated Almonds"/>
    <d v="2021-09-10T00:00:00"/>
    <n v="966"/>
    <n v="44"/>
    <n v="146.07999999999998"/>
    <n v="819.92000000000007"/>
  </r>
  <r>
    <s v="Dennison Crosswaite"/>
    <x v="5"/>
    <s v="White Choc"/>
    <d v="2021-09-10T00:00:00"/>
    <n v="3353"/>
    <n v="168"/>
    <n v="1080.24"/>
    <n v="2272.7600000000002"/>
  </r>
  <r>
    <s v="Beverie Moffet"/>
    <x v="1"/>
    <s v="After Nines"/>
    <d v="2021-09-10T00:00:00"/>
    <n v="3780"/>
    <n v="199"/>
    <n v="2035.77"/>
    <n v="1744.23"/>
  </r>
  <r>
    <s v="Oby Sorrel"/>
    <x v="4"/>
    <s v="70% Dark Bites"/>
    <d v="2021-09-10T00:00:00"/>
    <n v="9170"/>
    <n v="655"/>
    <n v="3301.2"/>
    <n v="5868.8"/>
  </r>
  <r>
    <s v="Marney O'Breen"/>
    <x v="0"/>
    <s v="Milk Bars"/>
    <d v="2021-09-10T00:00:00"/>
    <n v="6482"/>
    <n v="361"/>
    <n v="1898.86"/>
    <n v="4583.1400000000003"/>
  </r>
  <r>
    <s v="Kaine Padly"/>
    <x v="5"/>
    <s v="70% Dark Bites"/>
    <d v="2021-09-10T00:00:00"/>
    <n v="13146"/>
    <n v="910"/>
    <n v="4586.3999999999996"/>
    <n v="8559.6"/>
  </r>
  <r>
    <s v="Curtice Advani"/>
    <x v="4"/>
    <s v="Almond Choco"/>
    <d v="2021-09-13T00:00:00"/>
    <n v="2142"/>
    <n v="90"/>
    <n v="463.50000000000006"/>
    <n v="1678.5"/>
  </r>
  <r>
    <s v="Kelci Walkden"/>
    <x v="5"/>
    <s v="Smooth Sliky Salty"/>
    <d v="2021-09-13T00:00:00"/>
    <n v="1638"/>
    <n v="182"/>
    <n v="502.31999999999994"/>
    <n v="1135.68"/>
  </r>
  <r>
    <s v="Karlen McCaffrey"/>
    <x v="1"/>
    <s v="After Nines"/>
    <d v="2021-09-13T00:00:00"/>
    <n v="1911"/>
    <n v="107"/>
    <n v="1094.6100000000001"/>
    <n v="816.38999999999987"/>
  </r>
  <r>
    <s v="Marney O'Breen"/>
    <x v="2"/>
    <s v="Organic Choco Syrup"/>
    <d v="2021-09-13T00:00:00"/>
    <n v="1085"/>
    <n v="46"/>
    <n v="440.22"/>
    <n v="644.78"/>
  </r>
  <r>
    <s v="Wilone O'Kielt"/>
    <x v="0"/>
    <s v="Mint Chip Choco"/>
    <d v="2021-09-13T00:00:00"/>
    <n v="5271"/>
    <n v="770"/>
    <n v="4404.3999999999996"/>
    <n v="866.60000000000036"/>
  </r>
  <r>
    <s v="Barr Faughny"/>
    <x v="2"/>
    <s v="Mint Chip Choco"/>
    <d v="2021-09-13T00:00:00"/>
    <n v="2828"/>
    <n v="283"/>
    <n v="1618.76"/>
    <n v="1209.24"/>
  </r>
  <r>
    <s v="Marney O'Breen"/>
    <x v="3"/>
    <s v="99% Dark &amp; Pure"/>
    <d v="2021-09-13T00:00:00"/>
    <n v="12068"/>
    <n v="770"/>
    <n v="5952.1"/>
    <n v="6115.9"/>
  </r>
  <r>
    <s v="Madelene Upcott"/>
    <x v="1"/>
    <s v="50% Dark Bites"/>
    <d v="2021-09-13T00:00:00"/>
    <n v="4774"/>
    <n v="208"/>
    <n v="1555.8400000000001"/>
    <n v="3218.16"/>
  </r>
  <r>
    <s v="Oby Sorrel"/>
    <x v="3"/>
    <s v="After Nines"/>
    <d v="2021-09-13T00:00:00"/>
    <n v="1148"/>
    <n v="64"/>
    <n v="654.72"/>
    <n v="493.28"/>
  </r>
  <r>
    <s v="Beverie Moffet"/>
    <x v="3"/>
    <s v="Eclairs"/>
    <d v="2021-09-13T00:00:00"/>
    <n v="651"/>
    <n v="55"/>
    <n v="347.04999999999995"/>
    <n v="303.95000000000005"/>
  </r>
  <r>
    <s v="Dotty Strutley"/>
    <x v="5"/>
    <s v="Manuka Honey Choco"/>
    <d v="2021-09-13T00:00:00"/>
    <n v="5019"/>
    <n v="296"/>
    <n v="2012.8"/>
    <n v="3006.2"/>
  </r>
  <r>
    <s v="Barr Faughny"/>
    <x v="5"/>
    <s v="Drinking Coco"/>
    <d v="2021-09-13T00:00:00"/>
    <n v="8442"/>
    <n v="352"/>
    <n v="3498.8799999999997"/>
    <n v="4943.1200000000008"/>
  </r>
  <r>
    <s v="Marney O'Breen"/>
    <x v="2"/>
    <s v="70% Dark Bites"/>
    <d v="2021-09-13T00:00:00"/>
    <n v="2835"/>
    <n v="189"/>
    <n v="952.56000000000006"/>
    <n v="1882.44"/>
  </r>
  <r>
    <s v="Madelene Upcott"/>
    <x v="5"/>
    <s v="After Nines"/>
    <d v="2021-09-13T00:00:00"/>
    <n v="1771"/>
    <n v="89"/>
    <n v="910.47"/>
    <n v="860.53"/>
  </r>
  <r>
    <s v="Wilone O'Kielt"/>
    <x v="0"/>
    <s v="Milk Bars"/>
    <d v="2021-09-13T00:00:00"/>
    <n v="2569"/>
    <n v="136"/>
    <n v="715.36"/>
    <n v="1853.6399999999999"/>
  </r>
  <r>
    <s v="Kaine Padly"/>
    <x v="0"/>
    <s v="Choco Coated Almonds"/>
    <d v="2021-09-13T00:00:00"/>
    <n v="2814"/>
    <n v="128"/>
    <n v="424.96"/>
    <n v="2389.04"/>
  </r>
  <r>
    <s v="Madelene Upcott"/>
    <x v="1"/>
    <s v="After Nines"/>
    <d v="2021-09-13T00:00:00"/>
    <n v="1701"/>
    <n v="90"/>
    <n v="920.7"/>
    <n v="780.3"/>
  </r>
  <r>
    <s v="Ches Bonnell"/>
    <x v="3"/>
    <s v="Fruit &amp; Nut Bars"/>
    <d v="2021-09-13T00:00:00"/>
    <n v="7266"/>
    <n v="519"/>
    <n v="2460.06"/>
    <n v="4805.9400000000005"/>
  </r>
  <r>
    <s v="Andria Kimpton"/>
    <x v="2"/>
    <s v="Smooth Sliky Salty"/>
    <d v="2021-09-14T00:00:00"/>
    <n v="2520"/>
    <n v="420"/>
    <n v="1159.1999999999998"/>
    <n v="1360.8000000000002"/>
  </r>
  <r>
    <s v="Gigi Bohling"/>
    <x v="4"/>
    <s v="Eclairs"/>
    <d v="2021-09-14T00:00:00"/>
    <n v="1911"/>
    <n v="174"/>
    <n v="1097.9399999999998"/>
    <n v="813.06000000000017"/>
  </r>
  <r>
    <s v="Ches Bonnell"/>
    <x v="5"/>
    <s v="50% Dark Bites"/>
    <d v="2021-09-14T00:00:00"/>
    <n v="10304"/>
    <n v="469"/>
    <n v="3508.1200000000003"/>
    <n v="6795.8799999999992"/>
  </r>
  <r>
    <s v="Kelci Walkden"/>
    <x v="2"/>
    <s v="Drinking Coco"/>
    <d v="2021-09-14T00:00:00"/>
    <n v="8533"/>
    <n v="317"/>
    <n v="3150.98"/>
    <n v="5382.02"/>
  </r>
  <r>
    <s v="Kelci Walkden"/>
    <x v="4"/>
    <s v="Peanut Butter Cubes"/>
    <d v="2021-09-14T00:00:00"/>
    <n v="3864"/>
    <n v="276"/>
    <n v="731.4"/>
    <n v="3132.6"/>
  </r>
  <r>
    <s v="Andria Kimpton"/>
    <x v="0"/>
    <s v="Drinking Coco"/>
    <d v="2021-09-14T00:00:00"/>
    <n v="8470"/>
    <n v="314"/>
    <n v="3121.16"/>
    <n v="5348.84"/>
  </r>
  <r>
    <s v="Ches Bonnell"/>
    <x v="5"/>
    <s v="Baker's Choco Chips"/>
    <d v="2021-09-14T00:00:00"/>
    <n v="12110"/>
    <n v="1540"/>
    <n v="19111.400000000001"/>
    <n v="-7001.4000000000015"/>
  </r>
  <r>
    <s v="Beverie Moffet"/>
    <x v="1"/>
    <s v="Caramel Stuffed Bars"/>
    <d v="2021-09-14T00:00:00"/>
    <n v="4067"/>
    <n v="163"/>
    <n v="1374.09"/>
    <n v="2692.91"/>
  </r>
  <r>
    <s v="Gigi Bohling"/>
    <x v="0"/>
    <s v="99% Dark &amp; Pure"/>
    <d v="2021-09-14T00:00:00"/>
    <n v="504"/>
    <n v="28"/>
    <n v="216.44"/>
    <n v="287.56"/>
  </r>
  <r>
    <s v="Gigi Bohling"/>
    <x v="2"/>
    <s v="Drinking Coco"/>
    <d v="2021-09-14T00:00:00"/>
    <n v="840"/>
    <n v="34"/>
    <n v="337.96"/>
    <n v="502.04"/>
  </r>
  <r>
    <s v="Beverie Moffet"/>
    <x v="1"/>
    <s v="Eclairs"/>
    <d v="2021-09-14T00:00:00"/>
    <n v="2905"/>
    <n v="243"/>
    <n v="1533.33"/>
    <n v="1371.67"/>
  </r>
  <r>
    <s v="Gunar Cockshoot"/>
    <x v="0"/>
    <s v="99% Dark &amp; Pure"/>
    <d v="2021-09-14T00:00:00"/>
    <n v="4851"/>
    <n v="304"/>
    <n v="2349.92"/>
    <n v="2501.08"/>
  </r>
  <r>
    <s v="Ches Bonnell"/>
    <x v="1"/>
    <s v="Almond Choco"/>
    <d v="2021-09-14T00:00:00"/>
    <n v="812"/>
    <n v="33"/>
    <n v="169.95000000000002"/>
    <n v="642.04999999999995"/>
  </r>
  <r>
    <s v="Gunar Cockshoot"/>
    <x v="0"/>
    <s v="White Choc"/>
    <d v="2021-09-14T00:00:00"/>
    <n v="973"/>
    <n v="55"/>
    <n v="353.65"/>
    <n v="619.35"/>
  </r>
  <r>
    <s v="Gigi Bohling"/>
    <x v="4"/>
    <s v="Smooth Sliky Salty"/>
    <d v="2021-09-14T00:00:00"/>
    <n v="1841"/>
    <n v="231"/>
    <n v="637.55999999999995"/>
    <n v="1203.44"/>
  </r>
  <r>
    <s v="Jan Morforth"/>
    <x v="0"/>
    <s v="Baker's Choco Chips"/>
    <d v="2021-09-14T00:00:00"/>
    <n v="1659"/>
    <n v="237"/>
    <n v="2941.17"/>
    <n v="-1282.17"/>
  </r>
  <r>
    <s v="Gigi Bohling"/>
    <x v="4"/>
    <s v="Almond Choco"/>
    <d v="2021-09-14T00:00:00"/>
    <n v="3129"/>
    <n v="131"/>
    <n v="674.65000000000009"/>
    <n v="2454.35"/>
  </r>
  <r>
    <s v="Wilone O'Kielt"/>
    <x v="1"/>
    <s v="Mint Chip Choco"/>
    <d v="2021-09-14T00:00:00"/>
    <n v="1421"/>
    <n v="158"/>
    <n v="903.76"/>
    <n v="517.24"/>
  </r>
  <r>
    <s v="Kelci Walkden"/>
    <x v="1"/>
    <s v="Smooth Sliky Salty"/>
    <d v="2021-09-14T00:00:00"/>
    <n v="595"/>
    <n v="75"/>
    <n v="206.99999999999997"/>
    <n v="388"/>
  </r>
  <r>
    <s v="Jan Morforth"/>
    <x v="1"/>
    <s v="Orange Choco"/>
    <d v="2021-09-14T00:00:00"/>
    <n v="7210"/>
    <n v="1050"/>
    <n v="3864"/>
    <n v="3346"/>
  </r>
  <r>
    <s v="Wilone O'Kielt"/>
    <x v="2"/>
    <s v="Organic Choco Syrup"/>
    <d v="2021-09-14T00:00:00"/>
    <n v="7798"/>
    <n v="312"/>
    <n v="2985.84"/>
    <n v="4812.16"/>
  </r>
  <r>
    <s v="Wilone O'Kielt"/>
    <x v="3"/>
    <s v="Smooth Sliky Salty"/>
    <d v="2021-09-14T00:00:00"/>
    <n v="11004"/>
    <n v="1190"/>
    <n v="3284.3999999999996"/>
    <n v="7719.6"/>
  </r>
  <r>
    <s v="Kelci Walkden"/>
    <x v="2"/>
    <s v="Mint Chip Choco"/>
    <d v="2021-09-14T00:00:00"/>
    <n v="6524"/>
    <n v="910"/>
    <n v="5205.2"/>
    <n v="1318.8000000000002"/>
  </r>
  <r>
    <s v="Karlen McCaffrey"/>
    <x v="5"/>
    <s v="70% Dark Bites"/>
    <d v="2021-09-14T00:00:00"/>
    <n v="6272"/>
    <n v="392"/>
    <n v="1975.68"/>
    <n v="4296.32"/>
  </r>
  <r>
    <s v="Dotty Strutley"/>
    <x v="4"/>
    <s v="99% Dark &amp; Pure"/>
    <d v="2021-09-14T00:00:00"/>
    <n v="3899"/>
    <n v="230"/>
    <n v="1777.9"/>
    <n v="2121.1"/>
  </r>
  <r>
    <s v="Barr Faughny"/>
    <x v="0"/>
    <s v="Spicy Special Slims"/>
    <d v="2021-09-14T00:00:00"/>
    <n v="2156"/>
    <n v="144"/>
    <n v="1183.68"/>
    <n v="972.31999999999994"/>
  </r>
  <r>
    <s v="Rafaelita Blaksland"/>
    <x v="1"/>
    <s v="70% Dark Bites"/>
    <d v="2021-09-14T00:00:00"/>
    <n v="1645"/>
    <n v="127"/>
    <n v="640.08000000000004"/>
    <n v="1004.92"/>
  </r>
  <r>
    <s v="Ches Bonnell"/>
    <x v="0"/>
    <s v="Organic Choco Syrup"/>
    <d v="2021-09-15T00:00:00"/>
    <n v="7882"/>
    <n v="359"/>
    <n v="3435.63"/>
    <n v="4446.37"/>
  </r>
  <r>
    <s v="Barr Faughny"/>
    <x v="2"/>
    <s v="Eclairs"/>
    <d v="2021-09-15T00:00:00"/>
    <n v="784"/>
    <n v="72"/>
    <n v="454.32"/>
    <n v="329.68"/>
  </r>
  <r>
    <s v="Beverie Moffet"/>
    <x v="4"/>
    <s v="White Choc"/>
    <d v="2021-09-15T00:00:00"/>
    <n v="5411"/>
    <n v="301"/>
    <n v="1935.4299999999998"/>
    <n v="3475.57"/>
  </r>
  <r>
    <s v="Kaine Padly"/>
    <x v="0"/>
    <s v="Almond Choco"/>
    <d v="2021-09-15T00:00:00"/>
    <n v="6013"/>
    <n v="251"/>
    <n v="1292.6500000000001"/>
    <n v="4720.3500000000004"/>
  </r>
  <r>
    <s v="Gunar Cockshoot"/>
    <x v="1"/>
    <s v="Manuka Honey Choco"/>
    <d v="2021-09-15T00:00:00"/>
    <n v="259"/>
    <n v="17"/>
    <n v="115.6"/>
    <n v="143.4"/>
  </r>
  <r>
    <s v="Ches Bonnell"/>
    <x v="0"/>
    <s v="Smooth Sliky Salty"/>
    <d v="2021-09-15T00:00:00"/>
    <n v="4921"/>
    <n v="547"/>
    <n v="1509.7199999999998"/>
    <n v="3411.28"/>
  </r>
  <r>
    <s v="Husein Augar"/>
    <x v="5"/>
    <s v="Orange Choco"/>
    <d v="2021-09-15T00:00:00"/>
    <n v="4179"/>
    <n v="840"/>
    <n v="3091.2000000000003"/>
    <n v="1087.7999999999997"/>
  </r>
  <r>
    <s v="Andria Kimpton"/>
    <x v="4"/>
    <s v="85% Dark Bars"/>
    <d v="2021-09-15T00:00:00"/>
    <n v="5691"/>
    <n v="285"/>
    <n v="2995.35"/>
    <n v="2695.65"/>
  </r>
  <r>
    <s v="Jan Morforth"/>
    <x v="5"/>
    <s v="Peanut Butter Cubes"/>
    <d v="2021-09-15T00:00:00"/>
    <n v="3815"/>
    <n v="255"/>
    <n v="675.75"/>
    <n v="3139.25"/>
  </r>
  <r>
    <s v="Kelci Walkden"/>
    <x v="0"/>
    <s v="Spicy Special Slims"/>
    <d v="2021-09-15T00:00:00"/>
    <n v="714"/>
    <n v="55"/>
    <n v="452.1"/>
    <n v="261.89999999999998"/>
  </r>
  <r>
    <s v="Marney O'Breen"/>
    <x v="5"/>
    <s v="Organic Choco Syrup"/>
    <d v="2021-09-15T00:00:00"/>
    <n v="3290"/>
    <n v="144"/>
    <n v="1378.08"/>
    <n v="1911.92"/>
  </r>
  <r>
    <s v="Dennison Crosswaite"/>
    <x v="2"/>
    <s v="Drinking Coco"/>
    <d v="2021-09-15T00:00:00"/>
    <n v="1400"/>
    <n v="54"/>
    <n v="536.76"/>
    <n v="863.24"/>
  </r>
  <r>
    <s v="Karlen McCaffrey"/>
    <x v="4"/>
    <s v="Smooth Sliky Salty"/>
    <d v="2021-09-15T00:00:00"/>
    <n v="3283"/>
    <n v="411"/>
    <n v="1134.3599999999999"/>
    <n v="2148.6400000000003"/>
  </r>
  <r>
    <s v="Rafaelita Blaksland"/>
    <x v="1"/>
    <s v="After Nines"/>
    <d v="2021-09-15T00:00:00"/>
    <n v="4767"/>
    <n v="251"/>
    <n v="2567.73"/>
    <n v="2199.27"/>
  </r>
  <r>
    <s v="Oby Sorrel"/>
    <x v="0"/>
    <s v="85% Dark Bars"/>
    <d v="2021-09-15T00:00:00"/>
    <n v="1365"/>
    <n v="69"/>
    <n v="725.18999999999994"/>
    <n v="639.81000000000006"/>
  </r>
  <r>
    <s v="Kelci Walkden"/>
    <x v="5"/>
    <s v="Choco Coated Almonds"/>
    <d v="2021-09-15T00:00:00"/>
    <n v="2303"/>
    <n v="101"/>
    <n v="335.32"/>
    <n v="1967.68"/>
  </r>
  <r>
    <s v="Beverie Moffet"/>
    <x v="4"/>
    <s v="Smooth Sliky Salty"/>
    <d v="2021-09-15T00:00:00"/>
    <n v="2345"/>
    <n v="261"/>
    <n v="720.3599999999999"/>
    <n v="1624.64"/>
  </r>
  <r>
    <s v="Dennison Crosswaite"/>
    <x v="0"/>
    <s v="Spicy Special Slims"/>
    <d v="2021-09-15T00:00:00"/>
    <n v="2611"/>
    <n v="201"/>
    <n v="1652.22"/>
    <n v="958.78"/>
  </r>
  <r>
    <s v="Madelene Upcott"/>
    <x v="1"/>
    <s v="Fruit &amp; Nut Bars"/>
    <d v="2021-09-15T00:00:00"/>
    <n v="9569"/>
    <n v="684"/>
    <n v="3242.1600000000003"/>
    <n v="6326.84"/>
  </r>
  <r>
    <s v="Karlen McCaffrey"/>
    <x v="0"/>
    <s v="After Nines"/>
    <d v="2021-09-15T00:00:00"/>
    <n v="7049"/>
    <n v="415"/>
    <n v="4245.45"/>
    <n v="2803.55"/>
  </r>
  <r>
    <s v="Husein Augar"/>
    <x v="5"/>
    <s v="Mint Chip Choco"/>
    <d v="2021-09-15T00:00:00"/>
    <n v="6083"/>
    <n v="676"/>
    <n v="3866.72"/>
    <n v="2216.2800000000002"/>
  </r>
  <r>
    <s v="Brien Boise"/>
    <x v="4"/>
    <s v="After Nines"/>
    <d v="2021-09-15T00:00:00"/>
    <n v="1708"/>
    <n v="95"/>
    <n v="971.85"/>
    <n v="736.15"/>
  </r>
  <r>
    <s v="Husein Augar"/>
    <x v="5"/>
    <s v="Smooth Sliky Salty"/>
    <d v="2021-09-15T00:00:00"/>
    <n v="7490"/>
    <n v="840"/>
    <n v="2318.3999999999996"/>
    <n v="5171.6000000000004"/>
  </r>
  <r>
    <s v="Jan Morforth"/>
    <x v="2"/>
    <s v="Smooth Sliky Salty"/>
    <d v="2021-09-15T00:00:00"/>
    <n v="10500"/>
    <n v="1750"/>
    <n v="4830"/>
    <n v="5670"/>
  </r>
  <r>
    <s v="Brien Boise"/>
    <x v="5"/>
    <s v="After Nines"/>
    <d v="2021-09-15T00:00:00"/>
    <n v="602"/>
    <n v="36"/>
    <n v="368.28000000000003"/>
    <n v="233.71999999999997"/>
  </r>
  <r>
    <s v="Husein Augar"/>
    <x v="4"/>
    <s v="Caramel Stuffed Bars"/>
    <d v="2021-09-15T00:00:00"/>
    <n v="6524"/>
    <n v="251"/>
    <n v="2115.9299999999998"/>
    <n v="4408.07"/>
  </r>
  <r>
    <s v="Curtice Advani"/>
    <x v="0"/>
    <s v="White Choc"/>
    <d v="2021-09-15T00:00:00"/>
    <n v="9366"/>
    <n v="469"/>
    <n v="3015.67"/>
    <n v="6350.33"/>
  </r>
  <r>
    <s v="Ches Bonnell"/>
    <x v="1"/>
    <s v="Milk Bars"/>
    <d v="2021-09-15T00:00:00"/>
    <n v="9338"/>
    <n v="492"/>
    <n v="2587.92"/>
    <n v="6750.08"/>
  </r>
  <r>
    <s v="Curtice Advani"/>
    <x v="1"/>
    <s v="50% Dark Bites"/>
    <d v="2021-09-15T00:00:00"/>
    <n v="644"/>
    <n v="31"/>
    <n v="231.88000000000002"/>
    <n v="412.12"/>
  </r>
  <r>
    <s v="Andria Kimpton"/>
    <x v="0"/>
    <s v="99% Dark &amp; Pure"/>
    <d v="2021-09-15T00:00:00"/>
    <n v="4802"/>
    <n v="267"/>
    <n v="2063.9100000000003"/>
    <n v="2738.0899999999997"/>
  </r>
  <r>
    <s v="Curtice Advani"/>
    <x v="5"/>
    <s v="Choco Coated Almonds"/>
    <d v="2021-09-15T00:00:00"/>
    <n v="1981"/>
    <n v="87"/>
    <n v="288.83999999999997"/>
    <n v="1692.16"/>
  </r>
  <r>
    <s v="Beverie Moffet"/>
    <x v="0"/>
    <s v="70% Dark Bites"/>
    <d v="2021-09-15T00:00:00"/>
    <n v="476"/>
    <n v="30"/>
    <n v="151.19999999999999"/>
    <n v="324.8"/>
  </r>
  <r>
    <s v="Andria Kimpton"/>
    <x v="5"/>
    <s v="Eclairs"/>
    <d v="2021-09-15T00:00:00"/>
    <n v="3682"/>
    <n v="335"/>
    <n v="2113.85"/>
    <n v="1568.15"/>
  </r>
  <r>
    <s v="Madelene Upcott"/>
    <x v="0"/>
    <s v="Choco Coated Almonds"/>
    <d v="2021-09-15T00:00:00"/>
    <n v="1918"/>
    <n v="80"/>
    <n v="265.59999999999997"/>
    <n v="1652.4"/>
  </r>
  <r>
    <s v="Beverie Moffet"/>
    <x v="5"/>
    <s v="Organic Choco Syrup"/>
    <d v="2021-09-15T00:00:00"/>
    <n v="1645"/>
    <n v="72"/>
    <n v="689.04"/>
    <n v="955.96"/>
  </r>
  <r>
    <s v="Curtice Advani"/>
    <x v="2"/>
    <s v="85% Dark Bars"/>
    <d v="2021-09-15T00:00:00"/>
    <n v="826"/>
    <n v="44"/>
    <n v="462.44"/>
    <n v="363.56"/>
  </r>
  <r>
    <s v="Gigi Bohling"/>
    <x v="1"/>
    <s v="White Choc"/>
    <d v="2021-09-15T00:00:00"/>
    <n v="13734"/>
    <n v="840"/>
    <n v="5401.2"/>
    <n v="8332.7999999999993"/>
  </r>
  <r>
    <s v="Andria Kimpton"/>
    <x v="4"/>
    <s v="Organic Choco Syrup"/>
    <d v="2021-09-15T00:00:00"/>
    <n v="4200"/>
    <n v="168"/>
    <n v="1607.76"/>
    <n v="2592.2399999999998"/>
  </r>
  <r>
    <s v="Marney O'Breen"/>
    <x v="4"/>
    <s v="70% Dark Bites"/>
    <d v="2021-09-15T00:00:00"/>
    <n v="49"/>
    <n v="4"/>
    <n v="20.16"/>
    <n v="28.84"/>
  </r>
  <r>
    <s v="Husein Augar"/>
    <x v="1"/>
    <s v="Peanut Butter Cubes"/>
    <d v="2021-09-16T00:00:00"/>
    <n v="3507"/>
    <n v="293"/>
    <n v="776.44999999999993"/>
    <n v="2730.55"/>
  </r>
  <r>
    <s v="Brien Boise"/>
    <x v="2"/>
    <s v="99% Dark &amp; Pure"/>
    <d v="2021-09-16T00:00:00"/>
    <n v="3535"/>
    <n v="236"/>
    <n v="1824.2800000000002"/>
    <n v="1710.7199999999998"/>
  </r>
  <r>
    <s v="Gunar Cockshoot"/>
    <x v="5"/>
    <s v="Raspberry Choco"/>
    <d v="2021-09-16T00:00:00"/>
    <n v="11774"/>
    <n v="693"/>
    <n v="2668.05"/>
    <n v="9105.9500000000007"/>
  </r>
  <r>
    <s v="Oby Sorrel"/>
    <x v="4"/>
    <s v="99% Dark &amp; Pure"/>
    <d v="2021-09-16T00:00:00"/>
    <n v="6664"/>
    <n v="371"/>
    <n v="2867.8300000000004"/>
    <n v="3796.1699999999996"/>
  </r>
  <r>
    <s v="Ches Bonnell"/>
    <x v="1"/>
    <s v="Choco Coated Almonds"/>
    <d v="2021-09-16T00:00:00"/>
    <n v="3157"/>
    <n v="132"/>
    <n v="438.23999999999995"/>
    <n v="2718.76"/>
  </r>
  <r>
    <s v="Beverie Moffet"/>
    <x v="4"/>
    <s v="Orange Choco"/>
    <d v="2021-09-16T00:00:00"/>
    <n v="4494"/>
    <n v="562"/>
    <n v="2068.1600000000003"/>
    <n v="2425.8399999999997"/>
  </r>
  <r>
    <s v="Jan Morforth"/>
    <x v="5"/>
    <s v="Milk Bars"/>
    <d v="2021-09-16T00:00:00"/>
    <n v="3458"/>
    <n v="217"/>
    <n v="1141.4199999999998"/>
    <n v="2316.58"/>
  </r>
  <r>
    <s v="Barr Faughny"/>
    <x v="5"/>
    <s v="Orange Choco"/>
    <d v="2021-09-16T00:00:00"/>
    <n v="469"/>
    <n v="94"/>
    <n v="345.92"/>
    <n v="123.07999999999998"/>
  </r>
  <r>
    <s v="Karlen McCaffrey"/>
    <x v="0"/>
    <s v="Almond Choco"/>
    <d v="2021-09-16T00:00:00"/>
    <n v="2520"/>
    <n v="101"/>
    <n v="520.15000000000009"/>
    <n v="1999.85"/>
  </r>
  <r>
    <s v="Andria Kimpton"/>
    <x v="3"/>
    <s v="Organic Choco Syrup"/>
    <d v="2021-09-16T00:00:00"/>
    <n v="3563"/>
    <n v="155"/>
    <n v="1483.3500000000001"/>
    <n v="2079.6499999999996"/>
  </r>
  <r>
    <s v="Husein Augar"/>
    <x v="3"/>
    <s v="Milk Bars"/>
    <d v="2021-09-16T00:00:00"/>
    <n v="581"/>
    <n v="31"/>
    <n v="163.06"/>
    <n v="417.94"/>
  </r>
  <r>
    <s v="Curtice Advani"/>
    <x v="4"/>
    <s v="Raspberry Choco"/>
    <d v="2021-09-16T00:00:00"/>
    <n v="3899"/>
    <n v="230"/>
    <n v="885.5"/>
    <n v="3013.5"/>
  </r>
  <r>
    <s v="Dotty Strutley"/>
    <x v="2"/>
    <s v="Manuka Honey Choco"/>
    <d v="2021-09-16T00:00:00"/>
    <n v="2884"/>
    <n v="170"/>
    <n v="1156"/>
    <n v="1728"/>
  </r>
  <r>
    <s v="Oby Sorrel"/>
    <x v="1"/>
    <s v="Drinking Coco"/>
    <d v="2021-09-16T00:00:00"/>
    <n v="2933"/>
    <n v="123"/>
    <n v="1222.6199999999999"/>
    <n v="1710.38"/>
  </r>
  <r>
    <s v="Kelci Walkden"/>
    <x v="3"/>
    <s v="Milk Bars"/>
    <d v="2021-09-16T00:00:00"/>
    <n v="2576"/>
    <n v="144"/>
    <n v="757.43999999999994"/>
    <n v="1818.56"/>
  </r>
  <r>
    <s v="Rafaelita Blaksland"/>
    <x v="1"/>
    <s v="Smooth Sliky Salty"/>
    <d v="2021-09-16T00:00:00"/>
    <n v="4228"/>
    <n v="604"/>
    <n v="1667.04"/>
    <n v="2560.96"/>
  </r>
  <r>
    <s v="Beverie Moffet"/>
    <x v="3"/>
    <s v="Almond Choco"/>
    <d v="2021-09-16T00:00:00"/>
    <n v="5194"/>
    <n v="217"/>
    <n v="1117.5500000000002"/>
    <n v="4076.45"/>
  </r>
  <r>
    <s v="Madelene Upcott"/>
    <x v="3"/>
    <s v="Caramel Stuffed Bars"/>
    <d v="2021-09-16T00:00:00"/>
    <n v="987"/>
    <n v="42"/>
    <n v="354.06"/>
    <n v="632.94000000000005"/>
  </r>
  <r>
    <s v="Marney O'Breen"/>
    <x v="4"/>
    <s v="Drinking Coco"/>
    <d v="2021-09-16T00:00:00"/>
    <n v="1904"/>
    <n v="77"/>
    <n v="765.38"/>
    <n v="1138.6199999999999"/>
  </r>
  <r>
    <s v="Gigi Bohling"/>
    <x v="0"/>
    <s v="70% Dark Bites"/>
    <d v="2021-09-16T00:00:00"/>
    <n v="875"/>
    <n v="63"/>
    <n v="317.52"/>
    <n v="557.48"/>
  </r>
  <r>
    <s v="Wilone O'Kielt"/>
    <x v="2"/>
    <s v="99% Dark &amp; Pure"/>
    <d v="2021-09-16T00:00:00"/>
    <n v="350"/>
    <n v="21"/>
    <n v="162.33000000000001"/>
    <n v="187.67"/>
  </r>
  <r>
    <s v="Madelene Upcott"/>
    <x v="1"/>
    <s v="Caramel Stuffed Bars"/>
    <d v="2021-09-16T00:00:00"/>
    <n v="5208"/>
    <n v="217"/>
    <n v="1829.31"/>
    <n v="3378.69"/>
  </r>
  <r>
    <s v="Dotty Strutley"/>
    <x v="3"/>
    <s v="Organic Choco Syrup"/>
    <d v="2021-09-16T00:00:00"/>
    <n v="6615"/>
    <n v="265"/>
    <n v="2536.0500000000002"/>
    <n v="4078.95"/>
  </r>
  <r>
    <s v="Curtice Advani"/>
    <x v="0"/>
    <s v="Choco Coated Almonds"/>
    <d v="2021-09-16T00:00:00"/>
    <n v="2205"/>
    <n v="89"/>
    <n v="295.47999999999996"/>
    <n v="1909.52"/>
  </r>
  <r>
    <s v="Gunar Cockshoot"/>
    <x v="4"/>
    <s v="Mint Chip Choco"/>
    <d v="2021-09-16T00:00:00"/>
    <n v="7658"/>
    <n v="770"/>
    <n v="4404.3999999999996"/>
    <n v="3253.6000000000004"/>
  </r>
  <r>
    <s v="Barr Faughny"/>
    <x v="5"/>
    <s v="50% Dark Bites"/>
    <d v="2021-09-16T00:00:00"/>
    <n v="8834"/>
    <n v="442"/>
    <n v="3306.1600000000003"/>
    <n v="5527.84"/>
  </r>
  <r>
    <s v="Gigi Bohling"/>
    <x v="1"/>
    <s v="After Nines"/>
    <d v="2021-09-16T00:00:00"/>
    <n v="1029"/>
    <n v="55"/>
    <n v="562.65"/>
    <n v="466.35"/>
  </r>
  <r>
    <s v="Dotty Strutley"/>
    <x v="3"/>
    <s v="Spicy Special Slims"/>
    <d v="2021-09-16T00:00:00"/>
    <n v="854"/>
    <n v="57"/>
    <n v="468.54"/>
    <n v="385.46"/>
  </r>
  <r>
    <s v="Andria Kimpton"/>
    <x v="5"/>
    <s v="Almond Choco"/>
    <d v="2021-09-16T00:00:00"/>
    <n v="1337"/>
    <n v="56"/>
    <n v="288.40000000000003"/>
    <n v="1048.5999999999999"/>
  </r>
  <r>
    <s v="Ches Bonnell"/>
    <x v="0"/>
    <s v="Drinking Coco"/>
    <d v="2021-09-16T00:00:00"/>
    <n v="2366"/>
    <n v="99"/>
    <n v="984.06"/>
    <n v="1381.94"/>
  </r>
  <r>
    <s v="Andria Kimpton"/>
    <x v="2"/>
    <s v="Baker's Choco Chips"/>
    <d v="2021-09-16T00:00:00"/>
    <n v="4158"/>
    <n v="594"/>
    <n v="7371.54"/>
    <n v="-3213.54"/>
  </r>
  <r>
    <s v="Curtice Advani"/>
    <x v="5"/>
    <s v="Baker's Choco Chips"/>
    <d v="2021-09-17T00:00:00"/>
    <n v="4067"/>
    <n v="581"/>
    <n v="7210.21"/>
    <n v="-3143.21"/>
  </r>
  <r>
    <s v="Madelene Upcott"/>
    <x v="3"/>
    <s v="70% Dark Bites"/>
    <d v="2021-09-17T00:00:00"/>
    <n v="4522"/>
    <n v="283"/>
    <n v="1426.32"/>
    <n v="3095.6800000000003"/>
  </r>
  <r>
    <s v="Husein Augar"/>
    <x v="3"/>
    <s v="Manuka Honey Choco"/>
    <d v="2021-09-17T00:00:00"/>
    <n v="2751"/>
    <n v="162"/>
    <n v="1101.5999999999999"/>
    <n v="1649.4"/>
  </r>
  <r>
    <s v="Karlen McCaffrey"/>
    <x v="3"/>
    <s v="Peanut Butter Cubes"/>
    <d v="2021-09-17T00:00:00"/>
    <n v="973"/>
    <n v="70"/>
    <n v="185.5"/>
    <n v="787.5"/>
  </r>
  <r>
    <s v="Gigi Bohling"/>
    <x v="3"/>
    <s v="Smooth Sliky Salty"/>
    <d v="2021-09-17T00:00:00"/>
    <n v="10332"/>
    <n v="1260"/>
    <n v="3477.6"/>
    <n v="6854.4"/>
  </r>
  <r>
    <s v="Husein Augar"/>
    <x v="3"/>
    <s v="Peanut Butter Cubes"/>
    <d v="2021-09-17T00:00:00"/>
    <n v="3605"/>
    <n v="241"/>
    <n v="638.65"/>
    <n v="2966.35"/>
  </r>
  <r>
    <s v="Gunar Cockshoot"/>
    <x v="1"/>
    <s v="White Choc"/>
    <d v="2021-09-17T00:00:00"/>
    <n v="11865"/>
    <n v="625"/>
    <n v="4018.75"/>
    <n v="7846.25"/>
  </r>
  <r>
    <s v="Kelci Walkden"/>
    <x v="5"/>
    <s v="Almond Choco"/>
    <d v="2021-09-17T00:00:00"/>
    <n v="567"/>
    <n v="24"/>
    <n v="123.60000000000001"/>
    <n v="443.4"/>
  </r>
  <r>
    <s v="Gigi Bohling"/>
    <x v="5"/>
    <s v="Choco Coated Almonds"/>
    <d v="2021-09-17T00:00:00"/>
    <n v="413"/>
    <n v="19"/>
    <n v="63.08"/>
    <n v="349.92"/>
  </r>
  <r>
    <s v="Gigi Bohling"/>
    <x v="1"/>
    <s v="Baker's Choco Chips"/>
    <d v="2021-09-17T00:00:00"/>
    <n v="2107"/>
    <n v="264"/>
    <n v="3276.2400000000002"/>
    <n v="-1169.2400000000002"/>
  </r>
  <r>
    <s v="Karlen McCaffrey"/>
    <x v="5"/>
    <s v="Raspberry Choco"/>
    <d v="2021-09-17T00:00:00"/>
    <n v="5236"/>
    <n v="276"/>
    <n v="1062.6000000000001"/>
    <n v="4173.3999999999996"/>
  </r>
  <r>
    <s v="Rafaelita Blaksland"/>
    <x v="0"/>
    <s v="50% Dark Bites"/>
    <d v="2021-09-17T00:00:00"/>
    <n v="12831"/>
    <n v="611"/>
    <n v="4570.2800000000007"/>
    <n v="8260.7199999999993"/>
  </r>
  <r>
    <s v="Karlen McCaffrey"/>
    <x v="1"/>
    <s v="Spicy Special Slims"/>
    <d v="2021-09-17T00:00:00"/>
    <n v="11249"/>
    <n v="840"/>
    <n v="6904.8"/>
    <n v="4344.2"/>
  </r>
  <r>
    <s v="Gunar Cockshoot"/>
    <x v="1"/>
    <s v="50% Dark Bites"/>
    <d v="2021-09-17T00:00:00"/>
    <n v="4053"/>
    <n v="177"/>
    <n v="1323.96"/>
    <n v="2729.04"/>
  </r>
  <r>
    <s v="Wilone O'Kielt"/>
    <x v="3"/>
    <s v="Mint Chip Choco"/>
    <d v="2021-09-17T00:00:00"/>
    <n v="2205"/>
    <n v="245"/>
    <n v="1401.3999999999999"/>
    <n v="803.60000000000014"/>
  </r>
  <r>
    <s v="Barr Faughny"/>
    <x v="2"/>
    <s v="Organic Choco Syrup"/>
    <d v="2021-09-17T00:00:00"/>
    <n v="3640"/>
    <n v="166"/>
    <n v="1588.6200000000001"/>
    <n v="2051.38"/>
  </r>
  <r>
    <s v="Beverie Moffet"/>
    <x v="4"/>
    <s v="50% Dark Bites"/>
    <d v="2021-09-17T00:00:00"/>
    <n v="8267"/>
    <n v="394"/>
    <n v="2947.1200000000003"/>
    <n v="5319.8799999999992"/>
  </r>
  <r>
    <s v="Andria Kimpton"/>
    <x v="4"/>
    <s v="Drinking Coco"/>
    <d v="2021-09-17T00:00:00"/>
    <n v="2450"/>
    <n v="103"/>
    <n v="1023.8199999999999"/>
    <n v="1426.18"/>
  </r>
  <r>
    <s v="Barr Faughny"/>
    <x v="5"/>
    <s v="Choco Coated Almonds"/>
    <d v="2021-09-17T00:00:00"/>
    <n v="10199"/>
    <n v="408"/>
    <n v="1354.56"/>
    <n v="8844.44"/>
  </r>
  <r>
    <s v="Brien Boise"/>
    <x v="5"/>
    <s v="Spicy Special Slims"/>
    <d v="2021-09-17T00:00:00"/>
    <n v="6174"/>
    <n v="441"/>
    <n v="3625.0200000000004"/>
    <n v="2548.9799999999996"/>
  </r>
  <r>
    <s v="Wilone O'Kielt"/>
    <x v="0"/>
    <s v="Caramel Stuffed Bars"/>
    <d v="2021-09-17T00:00:00"/>
    <n v="3934"/>
    <n v="152"/>
    <n v="1281.3599999999999"/>
    <n v="2652.6400000000003"/>
  </r>
  <r>
    <s v="Gunar Cockshoot"/>
    <x v="3"/>
    <s v="Manuka Honey Choco"/>
    <d v="2021-09-17T00:00:00"/>
    <n v="1848"/>
    <n v="116"/>
    <n v="788.8"/>
    <n v="1059.2"/>
  </r>
  <r>
    <s v="Husein Augar"/>
    <x v="4"/>
    <s v="Choco Coated Almonds"/>
    <d v="2021-09-17T00:00:00"/>
    <n v="2079"/>
    <n v="87"/>
    <n v="288.83999999999997"/>
    <n v="1790.16"/>
  </r>
  <r>
    <s v="Beverie Moffet"/>
    <x v="2"/>
    <s v="Organic Choco Syrup"/>
    <d v="2021-09-17T00:00:00"/>
    <n v="434"/>
    <n v="20"/>
    <n v="191.4"/>
    <n v="242.6"/>
  </r>
  <r>
    <s v="Kelci Walkden"/>
    <x v="2"/>
    <s v="Raspberry Choco"/>
    <d v="2021-09-17T00:00:00"/>
    <n v="889"/>
    <n v="47"/>
    <n v="180.95000000000002"/>
    <n v="708.05"/>
  </r>
  <r>
    <s v="Gigi Bohling"/>
    <x v="3"/>
    <s v="Milk Bars"/>
    <d v="2021-09-17T00:00:00"/>
    <n v="3472"/>
    <n v="193"/>
    <n v="1015.18"/>
    <n v="2456.8200000000002"/>
  </r>
  <r>
    <s v="Husein Augar"/>
    <x v="5"/>
    <s v="Fruit &amp; Nut Bars"/>
    <d v="2021-09-17T00:00:00"/>
    <n v="8183"/>
    <n v="512"/>
    <n v="2426.88"/>
    <n v="5756.12"/>
  </r>
  <r>
    <s v="Dotty Strutley"/>
    <x v="0"/>
    <s v="Raspberry Choco"/>
    <d v="2021-09-17T00:00:00"/>
    <n v="3990"/>
    <n v="222"/>
    <n v="854.7"/>
    <n v="3135.3"/>
  </r>
  <r>
    <s v="Ches Bonnell"/>
    <x v="0"/>
    <s v="70% Dark Bites"/>
    <d v="2021-09-17T00:00:00"/>
    <n v="4529"/>
    <n v="302"/>
    <n v="1522.08"/>
    <n v="3006.92"/>
  </r>
  <r>
    <s v="Oby Sorrel"/>
    <x v="3"/>
    <s v="Manuka Honey Choco"/>
    <d v="2021-09-17T00:00:00"/>
    <n v="9268"/>
    <n v="662"/>
    <n v="4501.5999999999995"/>
    <n v="4766.4000000000005"/>
  </r>
  <r>
    <s v="Wilone O'Kielt"/>
    <x v="4"/>
    <s v="Raspberry Choco"/>
    <d v="2021-09-17T00:00:00"/>
    <n v="12103"/>
    <n v="637"/>
    <n v="2452.4500000000003"/>
    <n v="9650.5499999999993"/>
  </r>
  <r>
    <s v="Andria Kimpton"/>
    <x v="0"/>
    <s v="50% Dark Bites"/>
    <d v="2021-09-17T00:00:00"/>
    <n v="6615"/>
    <n v="288"/>
    <n v="2154.2400000000002"/>
    <n v="4460.76"/>
  </r>
  <r>
    <s v="Jan Morforth"/>
    <x v="3"/>
    <s v="White Choc"/>
    <d v="2021-09-20T00:00:00"/>
    <n v="2338"/>
    <n v="138"/>
    <n v="887.33999999999992"/>
    <n v="1450.66"/>
  </r>
  <r>
    <s v="Gunar Cockshoot"/>
    <x v="3"/>
    <s v="Organic Choco Syrup"/>
    <d v="2021-09-20T00:00:00"/>
    <n v="5523"/>
    <n v="252"/>
    <n v="2411.64"/>
    <n v="3111.36"/>
  </r>
  <r>
    <s v="Andria Kimpton"/>
    <x v="1"/>
    <s v="Milk Bars"/>
    <d v="2021-09-20T00:00:00"/>
    <n v="210"/>
    <n v="13"/>
    <n v="68.38"/>
    <n v="141.62"/>
  </r>
  <r>
    <s v="Madelene Upcott"/>
    <x v="2"/>
    <s v="Fruit &amp; Nut Bars"/>
    <d v="2021-09-20T00:00:00"/>
    <n v="7602"/>
    <n v="543"/>
    <n v="2573.8200000000002"/>
    <n v="5028.18"/>
  </r>
  <r>
    <s v="Beverie Moffet"/>
    <x v="5"/>
    <s v="85% Dark Bars"/>
    <d v="2021-09-20T00:00:00"/>
    <n v="1603"/>
    <n v="77"/>
    <n v="809.27"/>
    <n v="793.73"/>
  </r>
  <r>
    <s v="Dotty Strutley"/>
    <x v="0"/>
    <s v="Peanut Butter Cubes"/>
    <d v="2021-09-20T00:00:00"/>
    <n v="4354"/>
    <n v="335"/>
    <n v="887.75"/>
    <n v="3466.25"/>
  </r>
  <r>
    <s v="Andria Kimpton"/>
    <x v="1"/>
    <s v="Caramel Stuffed Bars"/>
    <d v="2021-09-20T00:00:00"/>
    <n v="609"/>
    <n v="25"/>
    <n v="210.75"/>
    <n v="398.25"/>
  </r>
  <r>
    <s v="Rafaelita Blaksland"/>
    <x v="2"/>
    <s v="Organic Choco Syrup"/>
    <d v="2021-09-20T00:00:00"/>
    <n v="175"/>
    <n v="8"/>
    <n v="76.56"/>
    <n v="98.44"/>
  </r>
  <r>
    <s v="Wilone O'Kielt"/>
    <x v="2"/>
    <s v="White Choc"/>
    <d v="2021-09-20T00:00:00"/>
    <n v="3675"/>
    <n v="205"/>
    <n v="1318.1499999999999"/>
    <n v="2356.8500000000004"/>
  </r>
  <r>
    <s v="Dennison Crosswaite"/>
    <x v="3"/>
    <s v="99% Dark &amp; Pure"/>
    <d v="2021-09-20T00:00:00"/>
    <n v="2940"/>
    <n v="184"/>
    <n v="1422.3200000000002"/>
    <n v="1517.6799999999998"/>
  </r>
  <r>
    <s v="Kelci Walkden"/>
    <x v="0"/>
    <s v="Eclairs"/>
    <d v="2021-09-20T00:00:00"/>
    <n v="854"/>
    <n v="95"/>
    <n v="599.44999999999993"/>
    <n v="254.55000000000007"/>
  </r>
  <r>
    <s v="Madelene Upcott"/>
    <x v="4"/>
    <s v="Drinking Coco"/>
    <d v="2021-09-20T00:00:00"/>
    <n v="2639"/>
    <n v="102"/>
    <n v="1013.88"/>
    <n v="1625.12"/>
  </r>
  <r>
    <s v="Beverie Moffet"/>
    <x v="5"/>
    <s v="Fruit &amp; Nut Bars"/>
    <d v="2021-09-20T00:00:00"/>
    <n v="14777"/>
    <n v="1120"/>
    <n v="5308.8"/>
    <n v="9468.2000000000007"/>
  </r>
  <r>
    <s v="Kelci Walkden"/>
    <x v="4"/>
    <s v="After Nines"/>
    <d v="2021-09-20T00:00:00"/>
    <n v="6020"/>
    <n v="335"/>
    <n v="3427.05"/>
    <n v="2592.9499999999998"/>
  </r>
  <r>
    <s v="Ches Bonnell"/>
    <x v="1"/>
    <s v="99% Dark &amp; Pure"/>
    <d v="2021-09-20T00:00:00"/>
    <n v="1974"/>
    <n v="110"/>
    <n v="850.30000000000007"/>
    <n v="1123.6999999999998"/>
  </r>
  <r>
    <s v="Husein Augar"/>
    <x v="2"/>
    <s v="Baker's Choco Chips"/>
    <d v="2021-09-20T00:00:00"/>
    <n v="4067"/>
    <n v="581"/>
    <n v="7210.21"/>
    <n v="-3143.21"/>
  </r>
  <r>
    <s v="Wilone O'Kielt"/>
    <x v="2"/>
    <s v="Caramel Stuffed Bars"/>
    <d v="2021-09-20T00:00:00"/>
    <n v="5712"/>
    <n v="229"/>
    <n v="1930.47"/>
    <n v="3781.5299999999997"/>
  </r>
  <r>
    <s v="Wilone O'Kielt"/>
    <x v="0"/>
    <s v="After Nines"/>
    <d v="2021-09-20T00:00:00"/>
    <n v="5425"/>
    <n v="286"/>
    <n v="2925.78"/>
    <n v="2499.2199999999998"/>
  </r>
  <r>
    <s v="Wilone O'Kielt"/>
    <x v="0"/>
    <s v="Fruit &amp; Nut Bars"/>
    <d v="2021-09-20T00:00:00"/>
    <n v="182"/>
    <n v="14"/>
    <n v="66.36"/>
    <n v="115.64"/>
  </r>
  <r>
    <s v="Karlen McCaffrey"/>
    <x v="1"/>
    <s v="Peanut Butter Cubes"/>
    <d v="2021-09-20T00:00:00"/>
    <n v="567"/>
    <n v="48"/>
    <n v="127.19999999999999"/>
    <n v="439.8"/>
  </r>
  <r>
    <s v="Husein Augar"/>
    <x v="1"/>
    <s v="Choco Coated Almonds"/>
    <d v="2021-09-20T00:00:00"/>
    <n v="5418"/>
    <n v="236"/>
    <n v="783.52"/>
    <n v="4634.4799999999996"/>
  </r>
  <r>
    <s v="Curtice Advani"/>
    <x v="3"/>
    <s v="Drinking Coco"/>
    <d v="2021-09-20T00:00:00"/>
    <n v="2667"/>
    <n v="103"/>
    <n v="1023.8199999999999"/>
    <n v="1643.18"/>
  </r>
  <r>
    <s v="Jan Morforth"/>
    <x v="4"/>
    <s v="Organic Choco Syrup"/>
    <d v="2021-09-20T00:00:00"/>
    <n v="5712"/>
    <n v="249"/>
    <n v="2382.9300000000003"/>
    <n v="3329.0699999999997"/>
  </r>
  <r>
    <s v="Rafaelita Blaksland"/>
    <x v="0"/>
    <s v="After Nines"/>
    <d v="2021-09-20T00:00:00"/>
    <n v="2170"/>
    <n v="128"/>
    <n v="1309.44"/>
    <n v="860.56"/>
  </r>
  <r>
    <s v="Curtice Advani"/>
    <x v="2"/>
    <s v="After Nines"/>
    <d v="2021-09-20T00:00:00"/>
    <n v="847"/>
    <n v="45"/>
    <n v="460.35"/>
    <n v="386.65"/>
  </r>
  <r>
    <s v="Husein Augar"/>
    <x v="2"/>
    <s v="Manuka Honey Choco"/>
    <d v="2021-09-20T00:00:00"/>
    <n v="2891"/>
    <n v="171"/>
    <n v="1162.8"/>
    <n v="1728.2"/>
  </r>
  <r>
    <s v="Dennison Crosswaite"/>
    <x v="2"/>
    <s v="Fruit &amp; Nut Bars"/>
    <d v="2021-09-21T00:00:00"/>
    <n v="798"/>
    <n v="54"/>
    <n v="255.96"/>
    <n v="542.04"/>
  </r>
  <r>
    <s v="Wilone O'Kielt"/>
    <x v="5"/>
    <s v="Smooth Sliky Salty"/>
    <d v="2021-09-21T00:00:00"/>
    <n v="2891"/>
    <n v="482"/>
    <n v="1330.32"/>
    <n v="1560.68"/>
  </r>
  <r>
    <s v="Marney O'Breen"/>
    <x v="2"/>
    <s v="Spicy Special Slims"/>
    <d v="2021-09-21T00:00:00"/>
    <n v="13293"/>
    <n v="1050"/>
    <n v="8631"/>
    <n v="4662"/>
  </r>
  <r>
    <s v="Oby Sorrel"/>
    <x v="3"/>
    <s v="Smooth Sliky Salty"/>
    <d v="2021-09-21T00:00:00"/>
    <n v="6860"/>
    <n v="840"/>
    <n v="2318.3999999999996"/>
    <n v="4541.6000000000004"/>
  </r>
  <r>
    <s v="Wilone O'Kielt"/>
    <x v="5"/>
    <s v="Choco Coated Almonds"/>
    <d v="2021-09-21T00:00:00"/>
    <n v="1603"/>
    <n v="70"/>
    <n v="232.39999999999998"/>
    <n v="1370.6"/>
  </r>
  <r>
    <s v="Rafaelita Blaksland"/>
    <x v="0"/>
    <s v="Smooth Sliky Salty"/>
    <d v="2021-09-21T00:00:00"/>
    <n v="3325"/>
    <n v="416"/>
    <n v="1148.1599999999999"/>
    <n v="2176.84"/>
  </r>
  <r>
    <s v="Dotty Strutley"/>
    <x v="4"/>
    <s v="Organic Choco Syrup"/>
    <d v="2021-09-21T00:00:00"/>
    <n v="1799"/>
    <n v="79"/>
    <n v="756.03"/>
    <n v="1042.97"/>
  </r>
  <r>
    <s v="Husein Augar"/>
    <x v="2"/>
    <s v="85% Dark Bars"/>
    <d v="2021-09-21T00:00:00"/>
    <n v="5579"/>
    <n v="294"/>
    <n v="3089.94"/>
    <n v="2489.06"/>
  </r>
  <r>
    <s v="Madelene Upcott"/>
    <x v="1"/>
    <s v="Peanut Butter Cubes"/>
    <d v="2021-09-21T00:00:00"/>
    <n v="749"/>
    <n v="63"/>
    <n v="166.95"/>
    <n v="582.04999999999995"/>
  </r>
  <r>
    <s v="Dotty Strutley"/>
    <x v="3"/>
    <s v="70% Dark Bites"/>
    <d v="2021-09-21T00:00:00"/>
    <n v="3003"/>
    <n v="231"/>
    <n v="1164.24"/>
    <n v="1838.76"/>
  </r>
  <r>
    <s v="Brien Boise"/>
    <x v="3"/>
    <s v="Peanut Butter Cubes"/>
    <d v="2021-09-21T00:00:00"/>
    <n v="3927"/>
    <n v="303"/>
    <n v="802.94999999999993"/>
    <n v="3124.05"/>
  </r>
  <r>
    <s v="Rafaelita Blaksland"/>
    <x v="0"/>
    <s v="70% Dark Bites"/>
    <d v="2021-09-21T00:00:00"/>
    <n v="252"/>
    <n v="16"/>
    <n v="80.64"/>
    <n v="171.36"/>
  </r>
  <r>
    <s v="Kaine Padly"/>
    <x v="0"/>
    <s v="After Nines"/>
    <d v="2021-09-21T00:00:00"/>
    <n v="2611"/>
    <n v="131"/>
    <n v="1340.13"/>
    <n v="1270.8699999999999"/>
  </r>
  <r>
    <s v="Karlen McCaffrey"/>
    <x v="0"/>
    <s v="Eclairs"/>
    <d v="2021-09-21T00:00:00"/>
    <n v="7357"/>
    <n v="669"/>
    <n v="4221.3899999999994"/>
    <n v="3135.6100000000006"/>
  </r>
  <r>
    <s v="Curtice Advani"/>
    <x v="1"/>
    <s v="70% Dark Bites"/>
    <d v="2021-09-21T00:00:00"/>
    <n v="5229"/>
    <n v="327"/>
    <n v="1648.08"/>
    <n v="3580.92"/>
  </r>
  <r>
    <s v="Kaine Padly"/>
    <x v="4"/>
    <s v="Manuka Honey Choco"/>
    <d v="2021-09-21T00:00:00"/>
    <n v="3220"/>
    <n v="215"/>
    <n v="1462"/>
    <n v="1758"/>
  </r>
  <r>
    <s v="Dennison Crosswaite"/>
    <x v="4"/>
    <s v="99% Dark &amp; Pure"/>
    <d v="2021-09-21T00:00:00"/>
    <n v="1400"/>
    <n v="83"/>
    <n v="641.59"/>
    <n v="758.41"/>
  </r>
  <r>
    <s v="Wilone O'Kielt"/>
    <x v="2"/>
    <s v="Raspberry Choco"/>
    <d v="2021-09-21T00:00:00"/>
    <n v="1582"/>
    <n v="80"/>
    <n v="308"/>
    <n v="1274"/>
  </r>
  <r>
    <s v="Rafaelita Blaksland"/>
    <x v="0"/>
    <s v="Milk Bars"/>
    <d v="2021-09-21T00:00:00"/>
    <n v="14"/>
    <n v="1"/>
    <n v="5.26"/>
    <n v="8.74"/>
  </r>
  <r>
    <s v="Kaine Padly"/>
    <x v="4"/>
    <s v="Caramel Stuffed Bars"/>
    <d v="2021-09-21T00:00:00"/>
    <n v="2275"/>
    <n v="91"/>
    <n v="767.13"/>
    <n v="1507.87"/>
  </r>
  <r>
    <s v="Andria Kimpton"/>
    <x v="2"/>
    <s v="50% Dark Bites"/>
    <d v="2021-09-21T00:00:00"/>
    <n v="819"/>
    <n v="38"/>
    <n v="284.24"/>
    <n v="534.76"/>
  </r>
  <r>
    <s v="Dennison Crosswaite"/>
    <x v="5"/>
    <s v="50% Dark Bites"/>
    <d v="2021-09-21T00:00:00"/>
    <n v="3514"/>
    <n v="153"/>
    <n v="1144.44"/>
    <n v="2369.56"/>
  </r>
  <r>
    <s v="Madelene Upcott"/>
    <x v="3"/>
    <s v="Peanut Butter Cubes"/>
    <d v="2021-09-21T00:00:00"/>
    <n v="4417"/>
    <n v="369"/>
    <n v="977.85"/>
    <n v="3439.15"/>
  </r>
  <r>
    <s v="Wilone O'Kielt"/>
    <x v="1"/>
    <s v="Smooth Sliky Salty"/>
    <d v="2021-09-21T00:00:00"/>
    <n v="2401"/>
    <n v="401"/>
    <n v="1106.76"/>
    <n v="1294.24"/>
  </r>
  <r>
    <s v="Ches Bonnell"/>
    <x v="5"/>
    <s v="Caramel Stuffed Bars"/>
    <d v="2021-09-21T00:00:00"/>
    <n v="5257"/>
    <n v="203"/>
    <n v="1711.29"/>
    <n v="3545.71"/>
  </r>
  <r>
    <s v="Barr Faughny"/>
    <x v="1"/>
    <s v="Organic Choco Syrup"/>
    <d v="2021-09-21T00:00:00"/>
    <n v="3269"/>
    <n v="137"/>
    <n v="1311.0900000000001"/>
    <n v="1957.9099999999999"/>
  </r>
  <r>
    <s v="Kelci Walkden"/>
    <x v="2"/>
    <s v="Fruit &amp; Nut Bars"/>
    <d v="2021-09-21T00:00:00"/>
    <n v="3080"/>
    <n v="220"/>
    <n v="1042.8"/>
    <n v="2037.2"/>
  </r>
  <r>
    <s v="Beverie Moffet"/>
    <x v="5"/>
    <s v="Eclairs"/>
    <d v="2021-09-21T00:00:00"/>
    <n v="3857"/>
    <n v="322"/>
    <n v="2031.82"/>
    <n v="1825.18"/>
  </r>
  <r>
    <s v="Karlen McCaffrey"/>
    <x v="2"/>
    <s v="Mint Chip Choco"/>
    <d v="2021-09-21T00:00:00"/>
    <n v="1624"/>
    <n v="203"/>
    <n v="1161.1599999999999"/>
    <n v="462.84000000000015"/>
  </r>
  <r>
    <s v="Dennison Crosswaite"/>
    <x v="5"/>
    <s v="Fruit &amp; Nut Bars"/>
    <d v="2021-09-21T00:00:00"/>
    <n v="1554"/>
    <n v="120"/>
    <n v="568.80000000000007"/>
    <n v="985.19999999999993"/>
  </r>
  <r>
    <s v="Dotty Strutley"/>
    <x v="2"/>
    <s v="Choco Coated Almonds"/>
    <d v="2021-09-21T00:00:00"/>
    <n v="3395"/>
    <n v="148"/>
    <n v="491.35999999999996"/>
    <n v="2903.64"/>
  </r>
  <r>
    <s v="Curtice Advani"/>
    <x v="5"/>
    <s v="White Choc"/>
    <d v="2021-09-21T00:00:00"/>
    <n v="3969"/>
    <n v="209"/>
    <n v="1343.87"/>
    <n v="2625.13"/>
  </r>
  <r>
    <s v="Andria Kimpton"/>
    <x v="3"/>
    <s v="Milk Bars"/>
    <d v="2021-09-21T00:00:00"/>
    <n v="2590"/>
    <n v="162"/>
    <n v="852.12"/>
    <n v="1737.88"/>
  </r>
  <r>
    <s v="Marney O'Breen"/>
    <x v="3"/>
    <s v="Baker's Choco Chips"/>
    <d v="2021-09-21T00:00:00"/>
    <n v="3948"/>
    <n v="494"/>
    <n v="6130.54"/>
    <n v="-2182.54"/>
  </r>
  <r>
    <s v="Dotty Strutley"/>
    <x v="5"/>
    <s v="Milk Bars"/>
    <d v="2021-09-21T00:00:00"/>
    <n v="833"/>
    <n v="53"/>
    <n v="278.77999999999997"/>
    <n v="554.22"/>
  </r>
  <r>
    <s v="Karlen McCaffrey"/>
    <x v="0"/>
    <s v="Drinking Coco"/>
    <d v="2021-09-21T00:00:00"/>
    <n v="5789"/>
    <n v="242"/>
    <n v="2405.48"/>
    <n v="3383.52"/>
  </r>
  <r>
    <s v="Wilone O'Kielt"/>
    <x v="0"/>
    <s v="Almond Choco"/>
    <d v="2021-09-21T00:00:00"/>
    <n v="2443"/>
    <n v="94"/>
    <n v="484.1"/>
    <n v="1958.9"/>
  </r>
  <r>
    <s v="Kelci Walkden"/>
    <x v="3"/>
    <s v="Caramel Stuffed Bars"/>
    <d v="2021-09-21T00:00:00"/>
    <n v="6720"/>
    <n v="249"/>
    <n v="2099.0699999999997"/>
    <n v="4620.93"/>
  </r>
  <r>
    <s v="Gunar Cockshoot"/>
    <x v="0"/>
    <s v="Almond Choco"/>
    <d v="2021-09-21T00:00:00"/>
    <n v="7322"/>
    <n v="272"/>
    <n v="1400.8000000000002"/>
    <n v="5921.2"/>
  </r>
  <r>
    <s v="Gigi Bohling"/>
    <x v="2"/>
    <s v="White Choc"/>
    <d v="2021-09-21T00:00:00"/>
    <n v="903"/>
    <n v="51"/>
    <n v="327.93"/>
    <n v="575.06999999999994"/>
  </r>
  <r>
    <s v="Rafaelita Blaksland"/>
    <x v="1"/>
    <s v="Almond Choco"/>
    <d v="2021-09-21T00:00:00"/>
    <n v="3927"/>
    <n v="152"/>
    <n v="782.80000000000007"/>
    <n v="3144.2"/>
  </r>
  <r>
    <s v="Curtice Advani"/>
    <x v="3"/>
    <s v="Milk Bars"/>
    <d v="2021-09-21T00:00:00"/>
    <n v="7182"/>
    <n v="423"/>
    <n v="2224.98"/>
    <n v="4957.0200000000004"/>
  </r>
  <r>
    <s v="Rafaelita Blaksland"/>
    <x v="4"/>
    <s v="Organic Choco Syrup"/>
    <d v="2021-09-21T00:00:00"/>
    <n v="8155"/>
    <n v="355"/>
    <n v="3397.35"/>
    <n v="4757.6499999999996"/>
  </r>
  <r>
    <s v="Marney O'Breen"/>
    <x v="1"/>
    <s v="Raspberry Choco"/>
    <d v="2021-09-21T00:00:00"/>
    <n v="3549"/>
    <n v="198"/>
    <n v="762.30000000000007"/>
    <n v="2786.7"/>
  </r>
  <r>
    <s v="Wilone O'Kielt"/>
    <x v="1"/>
    <s v="Manuka Honey Choco"/>
    <d v="2021-09-21T00:00:00"/>
    <n v="1995"/>
    <n v="125"/>
    <n v="850"/>
    <n v="1145"/>
  </r>
  <r>
    <s v="Beverie Moffet"/>
    <x v="4"/>
    <s v="99% Dark &amp; Pure"/>
    <d v="2021-09-21T00:00:00"/>
    <n v="2961"/>
    <n v="198"/>
    <n v="1530.5400000000002"/>
    <n v="1430.4599999999998"/>
  </r>
  <r>
    <s v="Madelene Upcott"/>
    <x v="3"/>
    <s v="Organic Choco Syrup"/>
    <d v="2021-09-21T00:00:00"/>
    <n v="6258"/>
    <n v="285"/>
    <n v="2727.4500000000003"/>
    <n v="3530.5499999999997"/>
  </r>
  <r>
    <s v="Curtice Advani"/>
    <x v="5"/>
    <s v="Manuka Honey Choco"/>
    <d v="2021-09-22T00:00:00"/>
    <n v="2954"/>
    <n v="197"/>
    <n v="1339.6"/>
    <n v="1614.4"/>
  </r>
  <r>
    <s v="Kaine Padly"/>
    <x v="3"/>
    <s v="Raspberry Choco"/>
    <d v="2021-09-22T00:00:00"/>
    <n v="1519"/>
    <n v="76"/>
    <n v="292.60000000000002"/>
    <n v="1226.4000000000001"/>
  </r>
  <r>
    <s v="Curtice Advani"/>
    <x v="5"/>
    <s v="Fruit &amp; Nut Bars"/>
    <d v="2021-09-22T00:00:00"/>
    <n v="2814"/>
    <n v="188"/>
    <n v="891.12"/>
    <n v="1922.88"/>
  </r>
  <r>
    <s v="Karlen McCaffrey"/>
    <x v="5"/>
    <s v="Eclairs"/>
    <d v="2021-09-22T00:00:00"/>
    <n v="3864"/>
    <n v="387"/>
    <n v="2441.9699999999998"/>
    <n v="1422.0300000000002"/>
  </r>
  <r>
    <s v="Kaine Padly"/>
    <x v="1"/>
    <s v="Caramel Stuffed Bars"/>
    <d v="2021-09-22T00:00:00"/>
    <n v="4970"/>
    <n v="192"/>
    <n v="1618.56"/>
    <n v="3351.44"/>
  </r>
  <r>
    <s v="Beverie Moffet"/>
    <x v="3"/>
    <s v="85% Dark Bars"/>
    <d v="2021-09-22T00:00:00"/>
    <n v="1974"/>
    <n v="94"/>
    <n v="987.93999999999994"/>
    <n v="986.06000000000006"/>
  </r>
  <r>
    <s v="Brien Boise"/>
    <x v="0"/>
    <s v="Organic Choco Syrup"/>
    <d v="2021-09-22T00:00:00"/>
    <n v="266"/>
    <n v="12"/>
    <n v="114.84"/>
    <n v="151.16"/>
  </r>
  <r>
    <s v="Barr Faughny"/>
    <x v="5"/>
    <s v="Spicy Special Slims"/>
    <d v="2021-09-22T00:00:00"/>
    <n v="5537"/>
    <n v="370"/>
    <n v="3041.4"/>
    <n v="2495.6"/>
  </r>
  <r>
    <s v="Dennison Crosswaite"/>
    <x v="3"/>
    <s v="Drinking Coco"/>
    <d v="2021-09-22T00:00:00"/>
    <n v="49"/>
    <n v="2"/>
    <n v="19.88"/>
    <n v="29.12"/>
  </r>
  <r>
    <s v="Madelene Upcott"/>
    <x v="4"/>
    <s v="Spicy Special Slims"/>
    <d v="2021-09-22T00:00:00"/>
    <n v="6027"/>
    <n v="503"/>
    <n v="4134.6600000000008"/>
    <n v="1892.3399999999992"/>
  </r>
  <r>
    <s v="Ches Bonnell"/>
    <x v="2"/>
    <s v="Mint Chip Choco"/>
    <d v="2021-09-22T00:00:00"/>
    <n v="2338"/>
    <n v="260"/>
    <n v="1487.2"/>
    <n v="850.8"/>
  </r>
  <r>
    <s v="Rafaelita Blaksland"/>
    <x v="1"/>
    <s v="White Choc"/>
    <d v="2021-09-22T00:00:00"/>
    <n v="3948"/>
    <n v="220"/>
    <n v="1414.6"/>
    <n v="2533.4"/>
  </r>
  <r>
    <s v="Brien Boise"/>
    <x v="3"/>
    <s v="White Choc"/>
    <d v="2021-09-22T00:00:00"/>
    <n v="1526"/>
    <n v="90"/>
    <n v="578.69999999999993"/>
    <n v="947.30000000000007"/>
  </r>
  <r>
    <s v="Curtice Advani"/>
    <x v="4"/>
    <s v="Eclairs"/>
    <d v="2021-09-22T00:00:00"/>
    <n v="924"/>
    <n v="77"/>
    <n v="485.86999999999995"/>
    <n v="438.13000000000005"/>
  </r>
  <r>
    <s v="Andria Kimpton"/>
    <x v="1"/>
    <s v="Drinking Coco"/>
    <d v="2021-09-22T00:00:00"/>
    <n v="5607"/>
    <n v="234"/>
    <n v="2325.96"/>
    <n v="3281.04"/>
  </r>
  <r>
    <s v="Dennison Crosswaite"/>
    <x v="0"/>
    <s v="Peanut Butter Cubes"/>
    <d v="2021-09-22T00:00:00"/>
    <n v="217"/>
    <n v="19"/>
    <n v="50.35"/>
    <n v="166.65"/>
  </r>
  <r>
    <s v="Kelci Walkden"/>
    <x v="4"/>
    <s v="85% Dark Bars"/>
    <d v="2021-09-22T00:00:00"/>
    <n v="924"/>
    <n v="44"/>
    <n v="462.44"/>
    <n v="461.56"/>
  </r>
  <r>
    <s v="Rafaelita Blaksland"/>
    <x v="1"/>
    <s v="Fruit &amp; Nut Bars"/>
    <d v="2021-09-22T00:00:00"/>
    <n v="2709"/>
    <n v="194"/>
    <n v="919.56000000000006"/>
    <n v="1789.44"/>
  </r>
  <r>
    <s v="Brien Boise"/>
    <x v="2"/>
    <s v="Smooth Sliky Salty"/>
    <d v="2021-09-22T00:00:00"/>
    <n v="7966"/>
    <n v="1120"/>
    <n v="3091.2"/>
    <n v="4874.8"/>
  </r>
  <r>
    <s v="Madelene Upcott"/>
    <x v="0"/>
    <s v="Drinking Coco"/>
    <d v="2021-09-22T00:00:00"/>
    <n v="5719"/>
    <n v="239"/>
    <n v="2375.66"/>
    <n v="3343.34"/>
  </r>
  <r>
    <s v="Dotty Strutley"/>
    <x v="1"/>
    <s v="Mint Chip Choco"/>
    <d v="2021-09-22T00:00:00"/>
    <n v="3444"/>
    <n v="431"/>
    <n v="2465.3199999999997"/>
    <n v="978.68000000000029"/>
  </r>
  <r>
    <s v="Curtice Advani"/>
    <x v="2"/>
    <s v="Raspberry Choco"/>
    <d v="2021-09-22T00:00:00"/>
    <n v="4606"/>
    <n v="256"/>
    <n v="985.6"/>
    <n v="3620.4"/>
  </r>
  <r>
    <s v="Kelci Walkden"/>
    <x v="3"/>
    <s v="Spicy Special Slims"/>
    <d v="2021-09-22T00:00:00"/>
    <n v="8946"/>
    <n v="597"/>
    <n v="4907.34"/>
    <n v="4038.66"/>
  </r>
  <r>
    <s v="Curtice Advani"/>
    <x v="2"/>
    <s v="Fruit &amp; Nut Bars"/>
    <d v="2021-09-22T00:00:00"/>
    <n v="3577"/>
    <n v="276"/>
    <n v="1308.24"/>
    <n v="2268.7600000000002"/>
  </r>
  <r>
    <s v="Kelci Walkden"/>
    <x v="2"/>
    <s v="Choco Coated Almonds"/>
    <d v="2021-09-22T00:00:00"/>
    <n v="13692"/>
    <n v="548"/>
    <n v="1819.36"/>
    <n v="11872.64"/>
  </r>
  <r>
    <s v="Jan Morforth"/>
    <x v="0"/>
    <s v="Eclairs"/>
    <d v="2021-09-22T00:00:00"/>
    <n v="3332"/>
    <n v="278"/>
    <n v="1754.1799999999998"/>
    <n v="1577.8200000000002"/>
  </r>
  <r>
    <s v="Brien Boise"/>
    <x v="5"/>
    <s v="Milk Bars"/>
    <d v="2021-09-22T00:00:00"/>
    <n v="3514"/>
    <n v="220"/>
    <n v="1157.2"/>
    <n v="2356.8000000000002"/>
  </r>
  <r>
    <s v="Jan Morforth"/>
    <x v="0"/>
    <s v="Drinking Coco"/>
    <d v="2021-09-22T00:00:00"/>
    <n v="728"/>
    <n v="27"/>
    <n v="268.38"/>
    <n v="459.62"/>
  </r>
  <r>
    <s v="Madelene Upcott"/>
    <x v="2"/>
    <s v="Eclairs"/>
    <d v="2021-09-22T00:00:00"/>
    <n v="10696"/>
    <n v="910"/>
    <n v="5742.0999999999995"/>
    <n v="4953.9000000000005"/>
  </r>
  <r>
    <s v="Curtice Advani"/>
    <x v="0"/>
    <s v="85% Dark Bars"/>
    <d v="2021-09-22T00:00:00"/>
    <n v="19446"/>
    <n v="910"/>
    <n v="9564.1"/>
    <n v="9881.9"/>
  </r>
  <r>
    <s v="Oby Sorrel"/>
    <x v="1"/>
    <s v="Orange Choco"/>
    <d v="2021-09-22T00:00:00"/>
    <n v="7805"/>
    <n v="1120"/>
    <n v="4121.6000000000004"/>
    <n v="3683.3999999999996"/>
  </r>
  <r>
    <s v="Madelene Upcott"/>
    <x v="0"/>
    <s v="99% Dark &amp; Pure"/>
    <d v="2021-09-22T00:00:00"/>
    <n v="3150"/>
    <n v="197"/>
    <n v="1522.8100000000002"/>
    <n v="1627.1899999999998"/>
  </r>
  <r>
    <s v="Jan Morforth"/>
    <x v="0"/>
    <s v="Milk Bars"/>
    <d v="2021-09-22T00:00:00"/>
    <n v="6657"/>
    <n v="392"/>
    <n v="2061.92"/>
    <n v="4595.08"/>
  </r>
  <r>
    <s v="Brien Boise"/>
    <x v="3"/>
    <s v="85% Dark Bars"/>
    <d v="2021-09-23T00:00:00"/>
    <n v="504"/>
    <n v="24"/>
    <n v="252.24"/>
    <n v="251.76"/>
  </r>
  <r>
    <s v="Ches Bonnell"/>
    <x v="2"/>
    <s v="Smooth Sliky Salty"/>
    <d v="2021-09-23T00:00:00"/>
    <n v="2926"/>
    <n v="488"/>
    <n v="1346.8799999999999"/>
    <n v="1579.1200000000001"/>
  </r>
  <r>
    <s v="Gunar Cockshoot"/>
    <x v="4"/>
    <s v="Peanut Butter Cubes"/>
    <d v="2021-09-23T00:00:00"/>
    <n v="5026"/>
    <n v="387"/>
    <n v="1025.55"/>
    <n v="4000.45"/>
  </r>
  <r>
    <s v="Dennison Crosswaite"/>
    <x v="3"/>
    <s v="70% Dark Bites"/>
    <d v="2021-09-23T00:00:00"/>
    <n v="3451"/>
    <n v="216"/>
    <n v="1088.6400000000001"/>
    <n v="2362.3599999999997"/>
  </r>
  <r>
    <s v="Dotty Strutley"/>
    <x v="2"/>
    <s v="Orange Choco"/>
    <d v="2021-09-23T00:00:00"/>
    <n v="2296"/>
    <n v="460"/>
    <n v="1692.8000000000002"/>
    <n v="603.19999999999982"/>
  </r>
  <r>
    <s v="Wilone O'Kielt"/>
    <x v="2"/>
    <s v="70% Dark Bites"/>
    <d v="2021-09-23T00:00:00"/>
    <n v="2912"/>
    <n v="182"/>
    <n v="917.28"/>
    <n v="1994.72"/>
  </r>
  <r>
    <s v="Barr Faughny"/>
    <x v="5"/>
    <s v="White Choc"/>
    <d v="2021-09-23T00:00:00"/>
    <n v="3913"/>
    <n v="206"/>
    <n v="1324.58"/>
    <n v="2588.42"/>
  </r>
  <r>
    <s v="Andria Kimpton"/>
    <x v="1"/>
    <s v="99% Dark &amp; Pure"/>
    <d v="2021-09-23T00:00:00"/>
    <n v="1554"/>
    <n v="104"/>
    <n v="803.92000000000007"/>
    <n v="750.07999999999993"/>
  </r>
  <r>
    <s v="Gunar Cockshoot"/>
    <x v="2"/>
    <s v="White Choc"/>
    <d v="2021-09-23T00:00:00"/>
    <n v="1113"/>
    <n v="59"/>
    <n v="379.37"/>
    <n v="733.63"/>
  </r>
  <r>
    <s v="Rafaelita Blaksland"/>
    <x v="5"/>
    <s v="99% Dark &amp; Pure"/>
    <d v="2021-09-23T00:00:00"/>
    <n v="7434"/>
    <n v="496"/>
    <n v="3834.0800000000004"/>
    <n v="3599.9199999999996"/>
  </r>
  <r>
    <s v="Rafaelita Blaksland"/>
    <x v="0"/>
    <s v="Baker's Choco Chips"/>
    <d v="2021-09-23T00:00:00"/>
    <n v="10472"/>
    <n v="1470"/>
    <n v="18242.7"/>
    <n v="-7770.7000000000007"/>
  </r>
  <r>
    <s v="Jan Morforth"/>
    <x v="2"/>
    <s v="70% Dark Bites"/>
    <d v="2021-09-23T00:00:00"/>
    <n v="5747"/>
    <n v="360"/>
    <n v="1814.4"/>
    <n v="3932.6"/>
  </r>
  <r>
    <s v="Gunar Cockshoot"/>
    <x v="4"/>
    <s v="Organic Choco Syrup"/>
    <d v="2021-09-23T00:00:00"/>
    <n v="5908"/>
    <n v="237"/>
    <n v="2268.09"/>
    <n v="3639.91"/>
  </r>
  <r>
    <s v="Rafaelita Blaksland"/>
    <x v="2"/>
    <s v="White Choc"/>
    <d v="2021-09-23T00:00:00"/>
    <n v="3311"/>
    <n v="175"/>
    <n v="1125.25"/>
    <n v="2185.75"/>
  </r>
  <r>
    <s v="Karlen McCaffrey"/>
    <x v="1"/>
    <s v="Milk Bars"/>
    <d v="2021-09-23T00:00:00"/>
    <n v="3843"/>
    <n v="203"/>
    <n v="1067.78"/>
    <n v="2775.2200000000003"/>
  </r>
  <r>
    <s v="Brien Boise"/>
    <x v="1"/>
    <s v="Peanut Butter Cubes"/>
    <d v="2021-09-23T00:00:00"/>
    <n v="7371"/>
    <n v="567"/>
    <n v="1502.55"/>
    <n v="5868.45"/>
  </r>
  <r>
    <s v="Rafaelita Blaksland"/>
    <x v="5"/>
    <s v="Eclairs"/>
    <d v="2021-09-23T00:00:00"/>
    <n v="3115"/>
    <n v="347"/>
    <n v="2189.5699999999997"/>
    <n v="925.43000000000029"/>
  </r>
  <r>
    <s v="Husein Augar"/>
    <x v="1"/>
    <s v="Almond Choco"/>
    <d v="2021-09-23T00:00:00"/>
    <n v="217"/>
    <n v="9"/>
    <n v="46.35"/>
    <n v="170.65"/>
  </r>
  <r>
    <s v="Wilone O'Kielt"/>
    <x v="5"/>
    <s v="Organic Choco Syrup"/>
    <d v="2021-09-23T00:00:00"/>
    <n v="2849"/>
    <n v="124"/>
    <n v="1186.68"/>
    <n v="1662.32"/>
  </r>
  <r>
    <s v="Brien Boise"/>
    <x v="4"/>
    <s v="99% Dark &amp; Pure"/>
    <d v="2021-09-23T00:00:00"/>
    <n v="11109"/>
    <n v="695"/>
    <n v="5372.35"/>
    <n v="5736.65"/>
  </r>
  <r>
    <s v="Madelene Upcott"/>
    <x v="4"/>
    <s v="Choco Coated Almonds"/>
    <d v="2021-09-23T00:00:00"/>
    <n v="3822"/>
    <n v="174"/>
    <n v="577.67999999999995"/>
    <n v="3244.32"/>
  </r>
  <r>
    <s v="Rafaelita Blaksland"/>
    <x v="3"/>
    <s v="Smooth Sliky Salty"/>
    <d v="2021-09-23T00:00:00"/>
    <n v="4935"/>
    <n v="840"/>
    <n v="2318.3999999999996"/>
    <n v="2616.6000000000004"/>
  </r>
  <r>
    <s v="Brien Boise"/>
    <x v="3"/>
    <s v="70% Dark Bites"/>
    <d v="2021-09-23T00:00:00"/>
    <n v="2184"/>
    <n v="168"/>
    <n v="846.72"/>
    <n v="1337.28"/>
  </r>
  <r>
    <s v="Beverie Moffet"/>
    <x v="0"/>
    <s v="85% Dark Bars"/>
    <d v="2021-09-23T00:00:00"/>
    <n v="196"/>
    <n v="10"/>
    <n v="105.1"/>
    <n v="90.9"/>
  </r>
  <r>
    <s v="Jan Morforth"/>
    <x v="1"/>
    <s v="Peanut Butter Cubes"/>
    <d v="2021-09-23T00:00:00"/>
    <n v="8743"/>
    <n v="625"/>
    <n v="1656.25"/>
    <n v="7086.75"/>
  </r>
  <r>
    <s v="Curtice Advani"/>
    <x v="2"/>
    <s v="Smooth Sliky Salty"/>
    <d v="2021-09-23T00:00:00"/>
    <n v="4158"/>
    <n v="520"/>
    <n v="1435.1999999999998"/>
    <n v="2722.8"/>
  </r>
  <r>
    <s v="Gunar Cockshoot"/>
    <x v="5"/>
    <s v="Almond Choco"/>
    <d v="2021-09-23T00:00:00"/>
    <n v="1015"/>
    <n v="41"/>
    <n v="211.15"/>
    <n v="803.85"/>
  </r>
  <r>
    <s v="Husein Augar"/>
    <x v="2"/>
    <s v="Eclairs"/>
    <d v="2021-09-23T00:00:00"/>
    <n v="2156"/>
    <n v="240"/>
    <n v="1514.3999999999999"/>
    <n v="641.60000000000014"/>
  </r>
  <r>
    <s v="Wilone O'Kielt"/>
    <x v="4"/>
    <s v="70% Dark Bites"/>
    <d v="2021-09-23T00:00:00"/>
    <n v="3906"/>
    <n v="301"/>
    <n v="1517.04"/>
    <n v="2388.96"/>
  </r>
  <r>
    <s v="Dennison Crosswaite"/>
    <x v="1"/>
    <s v="Organic Choco Syrup"/>
    <d v="2021-09-23T00:00:00"/>
    <n v="7749"/>
    <n v="337"/>
    <n v="3225.09"/>
    <n v="4523.91"/>
  </r>
  <r>
    <s v="Ches Bonnell"/>
    <x v="2"/>
    <s v="Eclairs"/>
    <d v="2021-09-23T00:00:00"/>
    <n v="1008"/>
    <n v="92"/>
    <n v="580.52"/>
    <n v="427.48"/>
  </r>
  <r>
    <s v="Husein Augar"/>
    <x v="2"/>
    <s v="Fruit &amp; Nut Bars"/>
    <d v="2021-09-23T00:00:00"/>
    <n v="861"/>
    <n v="58"/>
    <n v="274.92"/>
    <n v="586.07999999999993"/>
  </r>
  <r>
    <s v="Beverie Moffet"/>
    <x v="0"/>
    <s v="Milk Bars"/>
    <d v="2021-09-23T00:00:00"/>
    <n v="1925"/>
    <n v="107"/>
    <n v="562.81999999999994"/>
    <n v="1362.18"/>
  </r>
  <r>
    <s v="Ches Bonnell"/>
    <x v="0"/>
    <s v="85% Dark Bars"/>
    <d v="2021-09-23T00:00:00"/>
    <n v="5691"/>
    <n v="271"/>
    <n v="2848.21"/>
    <n v="2842.79"/>
  </r>
  <r>
    <s v="Marney O'Breen"/>
    <x v="4"/>
    <s v="Raspberry Choco"/>
    <d v="2021-09-23T00:00:00"/>
    <n v="686"/>
    <n v="39"/>
    <n v="150.15"/>
    <n v="535.85"/>
  </r>
  <r>
    <s v="Madelene Upcott"/>
    <x v="5"/>
    <s v="Drinking Coco"/>
    <d v="2021-09-23T00:00:00"/>
    <n v="5460"/>
    <n v="219"/>
    <n v="2176.8599999999997"/>
    <n v="3283.1400000000003"/>
  </r>
  <r>
    <s v="Curtice Advani"/>
    <x v="2"/>
    <s v="Drinking Coco"/>
    <d v="2021-09-23T00:00:00"/>
    <n v="1477"/>
    <n v="57"/>
    <n v="566.57999999999993"/>
    <n v="910.42000000000007"/>
  </r>
  <r>
    <s v="Beverie Moffet"/>
    <x v="2"/>
    <s v="Raspberry Choco"/>
    <d v="2021-09-23T00:00:00"/>
    <n v="2107"/>
    <n v="111"/>
    <n v="427.35"/>
    <n v="1679.65"/>
  </r>
  <r>
    <s v="Jan Morforth"/>
    <x v="3"/>
    <s v="Organic Choco Syrup"/>
    <d v="2021-09-23T00:00:00"/>
    <n v="1638"/>
    <n v="75"/>
    <n v="717.75"/>
    <n v="920.25"/>
  </r>
  <r>
    <s v="Curtice Advani"/>
    <x v="1"/>
    <s v="Mint Chip Choco"/>
    <d v="2021-09-23T00:00:00"/>
    <n v="119"/>
    <n v="17"/>
    <n v="97.24"/>
    <n v="21.760000000000005"/>
  </r>
  <r>
    <s v="Kelci Walkden"/>
    <x v="5"/>
    <s v="Manuka Honey Choco"/>
    <d v="2021-09-24T00:00:00"/>
    <n v="2212"/>
    <n v="148"/>
    <n v="1006.4"/>
    <n v="1205.5999999999999"/>
  </r>
  <r>
    <s v="Madelene Upcott"/>
    <x v="0"/>
    <s v="70% Dark Bites"/>
    <d v="2021-09-24T00:00:00"/>
    <n v="1267"/>
    <n v="80"/>
    <n v="403.2"/>
    <n v="863.8"/>
  </r>
  <r>
    <s v="Marney O'Breen"/>
    <x v="5"/>
    <s v="Smooth Sliky Salty"/>
    <d v="2021-09-24T00:00:00"/>
    <n v="1729"/>
    <n v="217"/>
    <n v="598.91999999999996"/>
    <n v="1130.08"/>
  </r>
  <r>
    <s v="Kaine Padly"/>
    <x v="5"/>
    <s v="Organic Choco Syrup"/>
    <d v="2021-09-24T00:00:00"/>
    <n v="2128"/>
    <n v="97"/>
    <n v="928.29000000000008"/>
    <n v="1199.71"/>
  </r>
  <r>
    <s v="Rafaelita Blaksland"/>
    <x v="1"/>
    <s v="Spicy Special Slims"/>
    <d v="2021-09-24T00:00:00"/>
    <n v="6286"/>
    <n v="420"/>
    <n v="3452.4"/>
    <n v="2833.6"/>
  </r>
  <r>
    <s v="Kelci Walkden"/>
    <x v="4"/>
    <s v="Manuka Honey Choco"/>
    <d v="2021-09-24T00:00:00"/>
    <n v="4536"/>
    <n v="324"/>
    <n v="2203.1999999999998"/>
    <n v="2332.8000000000002"/>
  </r>
  <r>
    <s v="Dennison Crosswaite"/>
    <x v="4"/>
    <s v="50% Dark Bites"/>
    <d v="2021-09-24T00:00:00"/>
    <n v="6426"/>
    <n v="280"/>
    <n v="2094.4"/>
    <n v="4331.6000000000004"/>
  </r>
  <r>
    <s v="Rafaelita Blaksland"/>
    <x v="2"/>
    <s v="Milk Bars"/>
    <d v="2021-09-24T00:00:00"/>
    <n v="1428"/>
    <n v="90"/>
    <n v="473.4"/>
    <n v="954.6"/>
  </r>
  <r>
    <s v="Brien Boise"/>
    <x v="4"/>
    <s v="Baker's Choco Chips"/>
    <d v="2021-09-24T00:00:00"/>
    <n v="882"/>
    <n v="126"/>
    <n v="1563.66"/>
    <n v="-681.66000000000008"/>
  </r>
  <r>
    <s v="Dotty Strutley"/>
    <x v="5"/>
    <s v="70% Dark Bites"/>
    <d v="2021-09-24T00:00:00"/>
    <n v="3493"/>
    <n v="269"/>
    <n v="1355.76"/>
    <n v="2137.2399999999998"/>
  </r>
  <r>
    <s v="Kelci Walkden"/>
    <x v="0"/>
    <s v="Raspberry Choco"/>
    <d v="2021-09-24T00:00:00"/>
    <n v="1274"/>
    <n v="68"/>
    <n v="261.8"/>
    <n v="1012.2"/>
  </r>
  <r>
    <s v="Dennison Crosswaite"/>
    <x v="0"/>
    <s v="Orange Choco"/>
    <d v="2021-09-24T00:00:00"/>
    <n v="1561"/>
    <n v="196"/>
    <n v="721.28000000000009"/>
    <n v="839.71999999999991"/>
  </r>
  <r>
    <s v="Oby Sorrel"/>
    <x v="4"/>
    <s v="Organic Choco Syrup"/>
    <d v="2021-09-24T00:00:00"/>
    <n v="4242"/>
    <n v="177"/>
    <n v="1693.89"/>
    <n v="2548.1099999999997"/>
  </r>
  <r>
    <s v="Wilone O'Kielt"/>
    <x v="1"/>
    <s v="99% Dark &amp; Pure"/>
    <d v="2021-09-24T00:00:00"/>
    <n v="238"/>
    <n v="14"/>
    <n v="108.22"/>
    <n v="129.78"/>
  </r>
  <r>
    <s v="Marney O'Breen"/>
    <x v="2"/>
    <s v="Baker's Choco Chips"/>
    <d v="2021-09-24T00:00:00"/>
    <n v="6412"/>
    <n v="700"/>
    <n v="8687"/>
    <n v="-2275"/>
  </r>
  <r>
    <s v="Ches Bonnell"/>
    <x v="0"/>
    <s v="Caramel Stuffed Bars"/>
    <d v="2021-09-24T00:00:00"/>
    <n v="567"/>
    <n v="23"/>
    <n v="193.89"/>
    <n v="373.11"/>
  </r>
  <r>
    <s v="Ches Bonnell"/>
    <x v="2"/>
    <s v="Peanut Butter Cubes"/>
    <d v="2021-09-24T00:00:00"/>
    <n v="5313"/>
    <n v="380"/>
    <n v="1007"/>
    <n v="4306"/>
  </r>
  <r>
    <s v="Curtice Advani"/>
    <x v="3"/>
    <s v="Smooth Sliky Salty"/>
    <d v="2021-09-24T00:00:00"/>
    <n v="4039"/>
    <n v="449"/>
    <n v="1239.24"/>
    <n v="2799.76"/>
  </r>
  <r>
    <s v="Ches Bonnell"/>
    <x v="1"/>
    <s v="Mint Chip Choco"/>
    <d v="2021-09-24T00:00:00"/>
    <n v="2569"/>
    <n v="257"/>
    <n v="1470.04"/>
    <n v="1098.96"/>
  </r>
  <r>
    <s v="Brien Boise"/>
    <x v="4"/>
    <s v="Eclairs"/>
    <d v="2021-09-24T00:00:00"/>
    <n v="9345"/>
    <n v="770"/>
    <n v="4858.7"/>
    <n v="4486.3"/>
  </r>
  <r>
    <s v="Oby Sorrel"/>
    <x v="2"/>
    <s v="Drinking Coco"/>
    <d v="2021-09-24T00:00:00"/>
    <n v="7987"/>
    <n v="308"/>
    <n v="3061.52"/>
    <n v="4925.4799999999996"/>
  </r>
  <r>
    <s v="Husein Augar"/>
    <x v="0"/>
    <s v="Peanut Butter Cubes"/>
    <d v="2021-09-24T00:00:00"/>
    <n v="1344"/>
    <n v="90"/>
    <n v="238.5"/>
    <n v="1105.5"/>
  </r>
  <r>
    <s v="Kaine Padly"/>
    <x v="1"/>
    <s v="Drinking Coco"/>
    <d v="2021-09-24T00:00:00"/>
    <n v="4424"/>
    <n v="171"/>
    <n v="1699.74"/>
    <n v="2724.26"/>
  </r>
  <r>
    <s v="Karlen McCaffrey"/>
    <x v="4"/>
    <s v="Almond Choco"/>
    <d v="2021-09-24T00:00:00"/>
    <n v="2002"/>
    <n v="77"/>
    <n v="396.55"/>
    <n v="1605.45"/>
  </r>
  <r>
    <s v="Oby Sorrel"/>
    <x v="4"/>
    <s v="Raspberry Choco"/>
    <d v="2021-09-24T00:00:00"/>
    <n v="3780"/>
    <n v="189"/>
    <n v="727.65"/>
    <n v="3052.35"/>
  </r>
  <r>
    <s v="Oby Sorrel"/>
    <x v="5"/>
    <s v="50% Dark Bites"/>
    <d v="2021-09-24T00:00:00"/>
    <n v="266"/>
    <n v="13"/>
    <n v="97.240000000000009"/>
    <n v="168.76"/>
  </r>
  <r>
    <s v="Karlen McCaffrey"/>
    <x v="2"/>
    <s v="Almond Choco"/>
    <d v="2021-09-24T00:00:00"/>
    <n v="931"/>
    <n v="36"/>
    <n v="185.4"/>
    <n v="745.6"/>
  </r>
  <r>
    <s v="Beverie Moffet"/>
    <x v="1"/>
    <s v="Raspberry Choco"/>
    <d v="2021-09-24T00:00:00"/>
    <n v="203"/>
    <n v="11"/>
    <n v="42.35"/>
    <n v="160.65"/>
  </r>
  <r>
    <s v="Madelene Upcott"/>
    <x v="3"/>
    <s v="Drinking Coco"/>
    <d v="2021-09-24T00:00:00"/>
    <n v="4536"/>
    <n v="182"/>
    <n v="1809.08"/>
    <n v="2726.92"/>
  </r>
  <r>
    <s v="Karlen McCaffrey"/>
    <x v="4"/>
    <s v="Peanut Butter Cubes"/>
    <d v="2021-09-24T00:00:00"/>
    <n v="910"/>
    <n v="61"/>
    <n v="161.65"/>
    <n v="748.35"/>
  </r>
  <r>
    <s v="Rafaelita Blaksland"/>
    <x v="1"/>
    <s v="Mint Chip Choco"/>
    <d v="2021-09-24T00:00:00"/>
    <n v="812"/>
    <n v="82"/>
    <n v="469.03999999999996"/>
    <n v="342.96000000000004"/>
  </r>
  <r>
    <s v="Gunar Cockshoot"/>
    <x v="0"/>
    <s v="Drinking Coco"/>
    <d v="2021-09-24T00:00:00"/>
    <n v="1267"/>
    <n v="51"/>
    <n v="506.94"/>
    <n v="760.06"/>
  </r>
  <r>
    <s v="Ches Bonnell"/>
    <x v="2"/>
    <s v="Organic Choco Syrup"/>
    <d v="2021-09-24T00:00:00"/>
    <n v="1631"/>
    <n v="71"/>
    <n v="679.47"/>
    <n v="951.53"/>
  </r>
  <r>
    <s v="Andria Kimpton"/>
    <x v="1"/>
    <s v="Orange Choco"/>
    <d v="2021-09-24T00:00:00"/>
    <n v="8911"/>
    <n v="1120"/>
    <n v="4121.6000000000004"/>
    <n v="4789.3999999999996"/>
  </r>
  <r>
    <s v="Oby Sorrel"/>
    <x v="1"/>
    <s v="Choco Coated Almonds"/>
    <d v="2021-09-24T00:00:00"/>
    <n v="7"/>
    <n v="1"/>
    <n v="3.32"/>
    <n v="3.68"/>
  </r>
  <r>
    <s v="Kelci Walkden"/>
    <x v="0"/>
    <s v="Milk Bars"/>
    <d v="2021-09-24T00:00:00"/>
    <n v="2436"/>
    <n v="129"/>
    <n v="678.54"/>
    <n v="1757.46"/>
  </r>
  <r>
    <s v="Dennison Crosswaite"/>
    <x v="3"/>
    <s v="White Choc"/>
    <d v="2021-09-24T00:00:00"/>
    <n v="3689"/>
    <n v="217"/>
    <n v="1395.31"/>
    <n v="2293.69"/>
  </r>
  <r>
    <s v="Rafaelita Blaksland"/>
    <x v="2"/>
    <s v="Drinking Coco"/>
    <d v="2021-09-24T00:00:00"/>
    <n v="1036"/>
    <n v="42"/>
    <n v="417.47999999999996"/>
    <n v="618.52"/>
  </r>
  <r>
    <s v="Jan Morforth"/>
    <x v="0"/>
    <s v="Organic Choco Syrup"/>
    <d v="2021-09-24T00:00:00"/>
    <n v="1540"/>
    <n v="62"/>
    <n v="593.34"/>
    <n v="946.66"/>
  </r>
  <r>
    <s v="Karlen McCaffrey"/>
    <x v="2"/>
    <s v="Smooth Sliky Salty"/>
    <d v="2021-09-24T00:00:00"/>
    <n v="5446"/>
    <n v="606"/>
    <n v="1672.56"/>
    <n v="3773.44"/>
  </r>
  <r>
    <s v="Madelene Upcott"/>
    <x v="3"/>
    <s v="White Choc"/>
    <d v="2021-09-24T00:00:00"/>
    <n v="3367"/>
    <n v="199"/>
    <n v="1279.57"/>
    <n v="2087.4300000000003"/>
  </r>
  <r>
    <s v="Ches Bonnell"/>
    <x v="3"/>
    <s v="Almond Choco"/>
    <d v="2021-09-24T00:00:00"/>
    <n v="12005"/>
    <n v="501"/>
    <n v="2580.15"/>
    <n v="9424.85"/>
  </r>
  <r>
    <s v="Kelci Walkden"/>
    <x v="0"/>
    <s v="White Choc"/>
    <d v="2021-09-24T00:00:00"/>
    <n v="1904"/>
    <n v="96"/>
    <n v="617.28"/>
    <n v="1286.72"/>
  </r>
  <r>
    <s v="Rafaelita Blaksland"/>
    <x v="5"/>
    <s v="Drinking Coco"/>
    <d v="2021-09-24T00:00:00"/>
    <n v="6643"/>
    <n v="277"/>
    <n v="2753.3799999999997"/>
    <n v="3889.6200000000003"/>
  </r>
  <r>
    <s v="Karlen McCaffrey"/>
    <x v="3"/>
    <s v="50% Dark Bites"/>
    <d v="2021-09-24T00:00:00"/>
    <n v="910"/>
    <n v="46"/>
    <n v="344.08000000000004"/>
    <n v="565.91999999999996"/>
  </r>
  <r>
    <s v="Karlen McCaffrey"/>
    <x v="1"/>
    <s v="50% Dark Bites"/>
    <d v="2021-09-24T00:00:00"/>
    <n v="2289"/>
    <n v="100"/>
    <n v="748"/>
    <n v="1541"/>
  </r>
  <r>
    <s v="Wilone O'Kielt"/>
    <x v="5"/>
    <s v="Fruit &amp; Nut Bars"/>
    <d v="2021-09-27T00:00:00"/>
    <n v="1029"/>
    <n v="65"/>
    <n v="308.10000000000002"/>
    <n v="720.9"/>
  </r>
  <r>
    <s v="Kelci Walkden"/>
    <x v="1"/>
    <s v="Spicy Special Slims"/>
    <d v="2021-09-27T00:00:00"/>
    <n v="4620"/>
    <n v="308"/>
    <n v="2531.7600000000002"/>
    <n v="2088.2399999999998"/>
  </r>
  <r>
    <s v="Jan Morforth"/>
    <x v="1"/>
    <s v="Manuka Honey Choco"/>
    <d v="2021-09-27T00:00:00"/>
    <n v="931"/>
    <n v="55"/>
    <n v="374"/>
    <n v="557"/>
  </r>
  <r>
    <s v="Jan Morforth"/>
    <x v="5"/>
    <s v="Raspberry Choco"/>
    <d v="2021-09-27T00:00:00"/>
    <n v="777"/>
    <n v="44"/>
    <n v="169.4"/>
    <n v="607.6"/>
  </r>
  <r>
    <s v="Oby Sorrel"/>
    <x v="2"/>
    <s v="70% Dark Bites"/>
    <d v="2021-09-27T00:00:00"/>
    <n v="11788"/>
    <n v="770"/>
    <n v="3880.8"/>
    <n v="7907.2"/>
  </r>
  <r>
    <s v="Gunar Cockshoot"/>
    <x v="4"/>
    <s v="Manuka Honey Choco"/>
    <d v="2021-09-27T00:00:00"/>
    <n v="6153"/>
    <n v="362"/>
    <n v="2461.6"/>
    <n v="3691.4"/>
  </r>
  <r>
    <s v="Dennison Crosswaite"/>
    <x v="2"/>
    <s v="Caramel Stuffed Bars"/>
    <d v="2021-09-27T00:00:00"/>
    <n v="6909"/>
    <n v="256"/>
    <n v="2158.08"/>
    <n v="4750.92"/>
  </r>
  <r>
    <s v="Jan Morforth"/>
    <x v="4"/>
    <s v="Spicy Special Slims"/>
    <d v="2021-09-27T00:00:00"/>
    <n v="2639"/>
    <n v="176"/>
    <n v="1446.72"/>
    <n v="1192.28"/>
  </r>
  <r>
    <s v="Rafaelita Blaksland"/>
    <x v="5"/>
    <s v="Caramel Stuffed Bars"/>
    <d v="2021-09-27T00:00:00"/>
    <n v="6643"/>
    <n v="266"/>
    <n v="2242.38"/>
    <n v="4400.62"/>
  </r>
  <r>
    <s v="Gigi Bohling"/>
    <x v="4"/>
    <s v="70% Dark Bites"/>
    <d v="2021-09-27T00:00:00"/>
    <n v="1624"/>
    <n v="109"/>
    <n v="549.36"/>
    <n v="1074.6399999999999"/>
  </r>
  <r>
    <s v="Brien Boise"/>
    <x v="1"/>
    <s v="50% Dark Bites"/>
    <d v="2021-09-27T00:00:00"/>
    <n v="8365"/>
    <n v="399"/>
    <n v="2984.52"/>
    <n v="5380.48"/>
  </r>
  <r>
    <s v="Dennison Crosswaite"/>
    <x v="0"/>
    <s v="Baker's Choco Chips"/>
    <d v="2021-09-27T00:00:00"/>
    <n v="371"/>
    <n v="38"/>
    <n v="471.58"/>
    <n v="-100.57999999999998"/>
  </r>
  <r>
    <s v="Ches Bonnell"/>
    <x v="5"/>
    <s v="Eclairs"/>
    <d v="2021-09-27T00:00:00"/>
    <n v="3976"/>
    <n v="362"/>
    <n v="2284.2199999999998"/>
    <n v="1691.7800000000002"/>
  </r>
  <r>
    <s v="Beverie Moffet"/>
    <x v="3"/>
    <s v="99% Dark &amp; Pure"/>
    <d v="2021-09-27T00:00:00"/>
    <n v="11830"/>
    <n v="770"/>
    <n v="5952.1"/>
    <n v="5877.9"/>
  </r>
  <r>
    <s v="Wilone O'Kielt"/>
    <x v="5"/>
    <s v="Almond Choco"/>
    <d v="2021-09-27T00:00:00"/>
    <n v="3556"/>
    <n v="137"/>
    <n v="705.55000000000007"/>
    <n v="2850.45"/>
  </r>
  <r>
    <s v="Ches Bonnell"/>
    <x v="5"/>
    <s v="Mint Chip Choco"/>
    <d v="2021-09-28T00:00:00"/>
    <n v="1778"/>
    <n v="223"/>
    <n v="1275.56"/>
    <n v="502.44000000000005"/>
  </r>
  <r>
    <s v="Kaine Padly"/>
    <x v="3"/>
    <s v="Orange Choco"/>
    <d v="2021-09-28T00:00:00"/>
    <n v="2394"/>
    <n v="399"/>
    <n v="1468.3200000000002"/>
    <n v="925.67999999999984"/>
  </r>
  <r>
    <s v="Andria Kimpton"/>
    <x v="0"/>
    <s v="Smooth Sliky Salty"/>
    <d v="2021-09-28T00:00:00"/>
    <n v="6524"/>
    <n v="700"/>
    <n v="1931.9999999999998"/>
    <n v="4592"/>
  </r>
  <r>
    <s v="Dotty Strutley"/>
    <x v="3"/>
    <s v="Milk Bars"/>
    <d v="2021-09-28T00:00:00"/>
    <n v="6293"/>
    <n v="350"/>
    <n v="1841"/>
    <n v="4452"/>
  </r>
  <r>
    <s v="Madelene Upcott"/>
    <x v="3"/>
    <s v="Manuka Honey Choco"/>
    <d v="2021-09-28T00:00:00"/>
    <n v="4067"/>
    <n v="291"/>
    <n v="1978.8"/>
    <n v="2088.1999999999998"/>
  </r>
  <r>
    <s v="Karlen McCaffrey"/>
    <x v="4"/>
    <s v="Baker's Choco Chips"/>
    <d v="2021-09-28T00:00:00"/>
    <n v="3374"/>
    <n v="482"/>
    <n v="5981.62"/>
    <n v="-2607.62"/>
  </r>
  <r>
    <s v="Brien Boise"/>
    <x v="3"/>
    <s v="Organic Choco Syrup"/>
    <d v="2021-09-28T00:00:00"/>
    <n v="2954"/>
    <n v="135"/>
    <n v="1291.95"/>
    <n v="1662.05"/>
  </r>
  <r>
    <s v="Andria Kimpton"/>
    <x v="4"/>
    <s v="Mint Chip Choco"/>
    <d v="2021-09-28T00:00:00"/>
    <n v="3864"/>
    <n v="387"/>
    <n v="2213.64"/>
    <n v="1650.3600000000001"/>
  </r>
  <r>
    <s v="Kaine Padly"/>
    <x v="4"/>
    <s v="Almond Choco"/>
    <d v="2021-09-28T00:00:00"/>
    <n v="252"/>
    <n v="11"/>
    <n v="56.650000000000006"/>
    <n v="195.35"/>
  </r>
  <r>
    <s v="Dotty Strutley"/>
    <x v="1"/>
    <s v="After Nines"/>
    <d v="2021-09-28T00:00:00"/>
    <n v="441"/>
    <n v="23"/>
    <n v="235.29000000000002"/>
    <n v="205.70999999999998"/>
  </r>
  <r>
    <s v="Kaine Padly"/>
    <x v="1"/>
    <s v="Fruit &amp; Nut Bars"/>
    <d v="2021-09-28T00:00:00"/>
    <n v="6510"/>
    <n v="434"/>
    <n v="2057.1600000000003"/>
    <n v="4452.84"/>
  </r>
  <r>
    <s v="Marney O'Breen"/>
    <x v="1"/>
    <s v="Orange Choco"/>
    <d v="2021-09-28T00:00:00"/>
    <n v="11095"/>
    <n v="1400"/>
    <n v="5152"/>
    <n v="5943"/>
  </r>
  <r>
    <s v="Oby Sorrel"/>
    <x v="0"/>
    <s v="Peanut Butter Cubes"/>
    <d v="2021-09-28T00:00:00"/>
    <n v="21"/>
    <n v="2"/>
    <n v="5.3"/>
    <n v="15.7"/>
  </r>
  <r>
    <s v="Gunar Cockshoot"/>
    <x v="0"/>
    <s v="70% Dark Bites"/>
    <d v="2021-09-28T00:00:00"/>
    <n v="5124"/>
    <n v="366"/>
    <n v="1844.64"/>
    <n v="3279.3599999999997"/>
  </r>
  <r>
    <s v="Jan Morforth"/>
    <x v="3"/>
    <s v="Baker's Choco Chips"/>
    <d v="2021-09-28T00:00:00"/>
    <n v="1995"/>
    <n v="200"/>
    <n v="2482"/>
    <n v="-487"/>
  </r>
  <r>
    <s v="Dennison Crosswaite"/>
    <x v="3"/>
    <s v="Spicy Special Slims"/>
    <d v="2021-09-28T00:00:00"/>
    <n v="2219"/>
    <n v="171"/>
    <n v="1405.6200000000001"/>
    <n v="813.37999999999988"/>
  </r>
  <r>
    <s v="Ches Bonnell"/>
    <x v="3"/>
    <s v="Milk Bars"/>
    <d v="2021-09-28T00:00:00"/>
    <n v="7728"/>
    <n v="455"/>
    <n v="2393.2999999999997"/>
    <n v="5334.7000000000007"/>
  </r>
  <r>
    <s v="Brien Boise"/>
    <x v="5"/>
    <s v="Organic Choco Syrup"/>
    <d v="2021-09-28T00:00:00"/>
    <n v="11312"/>
    <n v="492"/>
    <n v="4708.4400000000005"/>
    <n v="6603.5599999999995"/>
  </r>
  <r>
    <s v="Andria Kimpton"/>
    <x v="2"/>
    <s v="Choco Coated Almonds"/>
    <d v="2021-09-28T00:00:00"/>
    <n v="826"/>
    <n v="36"/>
    <n v="119.52"/>
    <n v="706.48"/>
  </r>
  <r>
    <s v="Dotty Strutley"/>
    <x v="2"/>
    <s v="50% Dark Bites"/>
    <d v="2021-09-28T00:00:00"/>
    <n v="12502"/>
    <n v="596"/>
    <n v="4458.08"/>
    <n v="8043.92"/>
  </r>
  <r>
    <s v="Gigi Bohling"/>
    <x v="3"/>
    <s v="Fruit &amp; Nut Bars"/>
    <d v="2021-09-28T00:00:00"/>
    <n v="7063"/>
    <n v="442"/>
    <n v="2095.08"/>
    <n v="4967.92"/>
  </r>
  <r>
    <s v="Beverie Moffet"/>
    <x v="4"/>
    <s v="Drinking Coco"/>
    <d v="2021-09-29T00:00:00"/>
    <n v="3591"/>
    <n v="139"/>
    <n v="1381.6599999999999"/>
    <n v="2209.34"/>
  </r>
  <r>
    <s v="Kelci Walkden"/>
    <x v="3"/>
    <s v="Almond Choco"/>
    <d v="2021-09-29T00:00:00"/>
    <n v="511"/>
    <n v="22"/>
    <n v="113.30000000000001"/>
    <n v="397.7"/>
  </r>
  <r>
    <s v="Dotty Strutley"/>
    <x v="5"/>
    <s v="Orange Choco"/>
    <d v="2021-09-29T00:00:00"/>
    <n v="4305"/>
    <n v="615"/>
    <n v="2263.2000000000003"/>
    <n v="2041.7999999999997"/>
  </r>
  <r>
    <s v="Dennison Crosswaite"/>
    <x v="5"/>
    <s v="After Nines"/>
    <d v="2021-09-29T00:00:00"/>
    <n v="301"/>
    <n v="18"/>
    <n v="184.14000000000001"/>
    <n v="116.85999999999999"/>
  </r>
  <r>
    <s v="Barr Faughny"/>
    <x v="2"/>
    <s v="Choco Coated Almonds"/>
    <d v="2021-09-29T00:00:00"/>
    <n v="1701"/>
    <n v="74"/>
    <n v="245.67999999999998"/>
    <n v="1455.32"/>
  </r>
  <r>
    <s v="Wilone O'Kielt"/>
    <x v="3"/>
    <s v="Peanut Butter Cubes"/>
    <d v="2021-09-29T00:00:00"/>
    <n v="5698"/>
    <n v="407"/>
    <n v="1078.55"/>
    <n v="4619.45"/>
  </r>
  <r>
    <s v="Rafaelita Blaksland"/>
    <x v="5"/>
    <s v="Peanut Butter Cubes"/>
    <d v="2021-09-29T00:00:00"/>
    <n v="994"/>
    <n v="77"/>
    <n v="204.04999999999998"/>
    <n v="789.95"/>
  </r>
  <r>
    <s v="Dennison Crosswaite"/>
    <x v="5"/>
    <s v="Spicy Special Slims"/>
    <d v="2021-09-29T00:00:00"/>
    <n v="1869"/>
    <n v="134"/>
    <n v="1101.48"/>
    <n v="767.52"/>
  </r>
  <r>
    <s v="Gunar Cockshoot"/>
    <x v="0"/>
    <s v="Raspberry Choco"/>
    <d v="2021-09-29T00:00:00"/>
    <n v="6650"/>
    <n v="370"/>
    <n v="1424.5"/>
    <n v="5225.5"/>
  </r>
  <r>
    <s v="Brien Boise"/>
    <x v="2"/>
    <s v="50% Dark Bites"/>
    <d v="2021-09-29T00:00:00"/>
    <n v="4424"/>
    <n v="202"/>
    <n v="1510.96"/>
    <n v="2913.04"/>
  </r>
  <r>
    <s v="Kelci Walkden"/>
    <x v="5"/>
    <s v="Raspberry Choco"/>
    <d v="2021-09-29T00:00:00"/>
    <n v="4928"/>
    <n v="247"/>
    <n v="950.95"/>
    <n v="3977.05"/>
  </r>
  <r>
    <s v="Kaine Padly"/>
    <x v="3"/>
    <s v="Baker's Choco Chips"/>
    <d v="2021-09-29T00:00:00"/>
    <n v="9471"/>
    <n v="1190"/>
    <n v="14767.9"/>
    <n v="-5296.9"/>
  </r>
  <r>
    <s v="Wilone O'Kielt"/>
    <x v="1"/>
    <s v="Spicy Special Slims"/>
    <d v="2021-09-29T00:00:00"/>
    <n v="2940"/>
    <n v="196"/>
    <n v="1611.1200000000001"/>
    <n v="1328.8799999999999"/>
  </r>
  <r>
    <s v="Barr Faughny"/>
    <x v="4"/>
    <s v="Almond Choco"/>
    <d v="2021-09-29T00:00:00"/>
    <n v="308"/>
    <n v="12"/>
    <n v="61.800000000000004"/>
    <n v="246.2"/>
  </r>
  <r>
    <s v="Andria Kimpton"/>
    <x v="3"/>
    <s v="Fruit &amp; Nut Bars"/>
    <d v="2021-09-29T00:00:00"/>
    <n v="896"/>
    <n v="60"/>
    <n v="284.40000000000003"/>
    <n v="611.59999999999991"/>
  </r>
  <r>
    <s v="Kelci Walkden"/>
    <x v="5"/>
    <s v="Caramel Stuffed Bars"/>
    <d v="2021-09-29T00:00:00"/>
    <n v="1365"/>
    <n v="51"/>
    <n v="429.93"/>
    <n v="935.06999999999994"/>
  </r>
  <r>
    <s v="Karlen McCaffrey"/>
    <x v="1"/>
    <s v="Choco Coated Almonds"/>
    <d v="2021-09-29T00:00:00"/>
    <n v="2681"/>
    <n v="108"/>
    <n v="358.56"/>
    <n v="2322.44"/>
  </r>
  <r>
    <s v="Kelci Walkden"/>
    <x v="2"/>
    <s v="Peanut Butter Cubes"/>
    <d v="2021-09-29T00:00:00"/>
    <n v="728"/>
    <n v="61"/>
    <n v="161.65"/>
    <n v="566.35"/>
  </r>
  <r>
    <s v="Rafaelita Blaksland"/>
    <x v="0"/>
    <s v="Caramel Stuffed Bars"/>
    <d v="2021-09-29T00:00:00"/>
    <n v="3738"/>
    <n v="144"/>
    <n v="1213.92"/>
    <n v="2524.08"/>
  </r>
  <r>
    <s v="Wilone O'Kielt"/>
    <x v="0"/>
    <s v="Eclairs"/>
    <d v="2021-09-29T00:00:00"/>
    <n v="10997"/>
    <n v="910"/>
    <n v="5742.0999999999995"/>
    <n v="5254.9000000000005"/>
  </r>
  <r>
    <s v="Curtice Advani"/>
    <x v="2"/>
    <s v="Choco Coated Almonds"/>
    <d v="2021-09-29T00:00:00"/>
    <n v="7357"/>
    <n v="335"/>
    <n v="1112.2"/>
    <n v="6244.8"/>
  </r>
  <r>
    <s v="Gunar Cockshoot"/>
    <x v="2"/>
    <s v="70% Dark Bites"/>
    <d v="2021-09-30T00:00:00"/>
    <n v="7952"/>
    <n v="568"/>
    <n v="2862.72"/>
    <n v="5089.2800000000007"/>
  </r>
  <r>
    <s v="Karlen McCaffrey"/>
    <x v="1"/>
    <s v="White Choc"/>
    <d v="2021-09-30T00:00:00"/>
    <n v="6006"/>
    <n v="301"/>
    <n v="1935.4299999999998"/>
    <n v="4070.57"/>
  </r>
  <r>
    <s v="Karlen McCaffrey"/>
    <x v="2"/>
    <s v="White Choc"/>
    <d v="2021-09-30T00:00:00"/>
    <n v="3955"/>
    <n v="220"/>
    <n v="1414.6"/>
    <n v="2540.4"/>
  </r>
  <r>
    <s v="Gunar Cockshoot"/>
    <x v="0"/>
    <s v="Manuka Honey Choco"/>
    <d v="2021-09-30T00:00:00"/>
    <n v="1827"/>
    <n v="122"/>
    <n v="829.6"/>
    <n v="997.4"/>
  </r>
  <r>
    <s v="Kaine Padly"/>
    <x v="4"/>
    <s v="Fruit &amp; Nut Bars"/>
    <d v="2021-09-30T00:00:00"/>
    <n v="448"/>
    <n v="32"/>
    <n v="151.68"/>
    <n v="296.32"/>
  </r>
  <r>
    <s v="Gunar Cockshoot"/>
    <x v="4"/>
    <s v="Caramel Stuffed Bars"/>
    <d v="2021-09-30T00:00:00"/>
    <n v="2541"/>
    <n v="95"/>
    <n v="800.85"/>
    <n v="1740.15"/>
  </r>
  <r>
    <s v="Mallorie Waber"/>
    <x v="4"/>
    <s v="Raspberry Choco"/>
    <d v="2021-10-01T00:00:00"/>
    <n v="6706"/>
    <n v="320"/>
    <n v="1232"/>
    <n v="5474"/>
  </r>
  <r>
    <s v="Oby Sorrel"/>
    <x v="5"/>
    <s v="Peanut Butter Cubes"/>
    <d v="2021-10-01T00:00:00"/>
    <n v="9611"/>
    <n v="566"/>
    <n v="1499.8999999999999"/>
    <n v="8111.1"/>
  </r>
  <r>
    <s v="Jan Morforth"/>
    <x v="1"/>
    <s v="Organic Choco Syrup"/>
    <d v="2021-10-01T00:00:00"/>
    <n v="833"/>
    <n v="37"/>
    <n v="354.09000000000003"/>
    <n v="478.90999999999997"/>
  </r>
  <r>
    <s v="Husein Augar"/>
    <x v="4"/>
    <s v="Mint Chip Choco"/>
    <d v="2021-10-01T00:00:00"/>
    <n v="8862"/>
    <n v="770"/>
    <n v="4404.3999999999996"/>
    <n v="4457.6000000000004"/>
  </r>
  <r>
    <s v="Ches Bonnell"/>
    <x v="2"/>
    <s v="Mint Chip Choco"/>
    <d v="2021-10-01T00:00:00"/>
    <n v="1351"/>
    <n v="113"/>
    <n v="646.36"/>
    <n v="704.64"/>
  </r>
  <r>
    <s v="Brien Boise"/>
    <x v="3"/>
    <s v="Smooth Sliky Salty"/>
    <d v="2021-10-01T00:00:00"/>
    <n v="6587"/>
    <n v="840"/>
    <n v="2318.3999999999996"/>
    <n v="4268.6000000000004"/>
  </r>
  <r>
    <s v="Dennison Crosswaite"/>
    <x v="1"/>
    <s v="Organic Choco Syrup"/>
    <d v="2021-10-01T00:00:00"/>
    <n v="2009"/>
    <n v="92"/>
    <n v="880.44"/>
    <n v="1128.56"/>
  </r>
  <r>
    <s v="Kaine Padly"/>
    <x v="0"/>
    <s v="White Choc"/>
    <d v="2021-10-01T00:00:00"/>
    <n v="3262"/>
    <n v="297"/>
    <n v="1909.7099999999998"/>
    <n v="1352.2900000000002"/>
  </r>
  <r>
    <s v="Husein Augar"/>
    <x v="0"/>
    <s v="Drinking Coco"/>
    <d v="2021-10-01T00:00:00"/>
    <n v="4977"/>
    <n v="185"/>
    <n v="1838.8999999999999"/>
    <n v="3138.1000000000004"/>
  </r>
  <r>
    <s v="Husein Augar"/>
    <x v="4"/>
    <s v="Raspberry Choco"/>
    <d v="2021-10-01T00:00:00"/>
    <n v="8071"/>
    <n v="404"/>
    <n v="1555.4"/>
    <n v="6515.6"/>
  </r>
  <r>
    <s v="Karlen McCaffrey"/>
    <x v="5"/>
    <s v="70% Dark Bites"/>
    <d v="2021-10-01T00:00:00"/>
    <n v="7014"/>
    <n v="770"/>
    <n v="3880.8"/>
    <n v="3133.2"/>
  </r>
  <r>
    <s v="Wilone O'Kielt"/>
    <x v="1"/>
    <s v="Milk Bars"/>
    <d v="2021-10-01T00:00:00"/>
    <n v="2443"/>
    <n v="163"/>
    <n v="857.38"/>
    <n v="1585.62"/>
  </r>
  <r>
    <s v="Dotty Strutley"/>
    <x v="4"/>
    <s v="Spicy Special Slims"/>
    <d v="2021-10-01T00:00:00"/>
    <n v="4529"/>
    <n v="453"/>
    <n v="3723.6600000000003"/>
    <n v="805.33999999999969"/>
  </r>
  <r>
    <s v="Dennison Crosswaite"/>
    <x v="1"/>
    <s v="Spicy Special Slims"/>
    <d v="2021-10-01T00:00:00"/>
    <n v="5411"/>
    <n v="602"/>
    <n v="4948.4400000000005"/>
    <n v="462.55999999999949"/>
  </r>
  <r>
    <s v="Jehu Rudeforth"/>
    <x v="0"/>
    <s v="Smooth Sliky Salty"/>
    <d v="2021-10-01T00:00:00"/>
    <n v="1715"/>
    <n v="215"/>
    <n v="593.4"/>
    <n v="1121.5999999999999"/>
  </r>
  <r>
    <s v="Karlen McCaffrey"/>
    <x v="5"/>
    <s v="Peanut Butter Cubes"/>
    <d v="2021-10-01T00:00:00"/>
    <n v="3500"/>
    <n v="195"/>
    <n v="516.75"/>
    <n v="2983.25"/>
  </r>
  <r>
    <s v="Brien Boise"/>
    <x v="3"/>
    <s v="Organic Choco Syrup"/>
    <d v="2021-10-01T00:00:00"/>
    <n v="8218"/>
    <n v="374"/>
    <n v="3579.1800000000003"/>
    <n v="4638.82"/>
  </r>
  <r>
    <s v="Jan Morforth"/>
    <x v="1"/>
    <s v="Manuka Honey Choco"/>
    <d v="2021-10-01T00:00:00"/>
    <n v="5999"/>
    <n v="261"/>
    <n v="1774.8"/>
    <n v="4224.2"/>
  </r>
  <r>
    <s v="Rafaelita Blaksland"/>
    <x v="5"/>
    <s v="Smooth Sliky Salty"/>
    <d v="2021-10-01T00:00:00"/>
    <n v="7714"/>
    <n v="1260"/>
    <n v="3477.6"/>
    <n v="4236.3999999999996"/>
  </r>
  <r>
    <s v="Gunar Cockshoot"/>
    <x v="1"/>
    <s v="White Choc"/>
    <d v="2021-10-01T00:00:00"/>
    <n v="28"/>
    <n v="3"/>
    <n v="19.29"/>
    <n v="8.7100000000000009"/>
  </r>
  <r>
    <s v="Kelci Walkden"/>
    <x v="0"/>
    <s v="85% Dark Bars"/>
    <d v="2021-10-01T00:00:00"/>
    <n v="987"/>
    <n v="55"/>
    <n v="578.04999999999995"/>
    <n v="408.95000000000005"/>
  </r>
  <r>
    <s v="Van Tuxwell"/>
    <x v="0"/>
    <s v="Choco Coated Almonds"/>
    <d v="2021-10-01T00:00:00"/>
    <n v="3864"/>
    <n v="322"/>
    <n v="1069.04"/>
    <n v="2794.96"/>
  </r>
  <r>
    <s v="Dennison Crosswaite"/>
    <x v="0"/>
    <s v="Eclairs"/>
    <d v="2021-10-01T00:00:00"/>
    <n v="6447"/>
    <n v="1050"/>
    <n v="6625.5"/>
    <n v="-178.5"/>
  </r>
  <r>
    <s v="Husein Augar"/>
    <x v="5"/>
    <s v="Orange Choco"/>
    <d v="2021-10-01T00:00:00"/>
    <n v="8169"/>
    <n v="409"/>
    <n v="1505.1200000000001"/>
    <n v="6663.88"/>
  </r>
  <r>
    <s v="Gigi Bohling"/>
    <x v="1"/>
    <s v="Peanut Butter Cubes"/>
    <d v="2021-10-01T00:00:00"/>
    <n v="2828"/>
    <n v="149"/>
    <n v="394.84999999999997"/>
    <n v="2433.15"/>
  </r>
  <r>
    <s v="Kaine Padly"/>
    <x v="1"/>
    <s v="Caramel Stuffed Bars"/>
    <d v="2021-10-01T00:00:00"/>
    <n v="5145"/>
    <n v="322"/>
    <n v="2714.46"/>
    <n v="2430.54"/>
  </r>
  <r>
    <s v="Ches Bonnell"/>
    <x v="1"/>
    <s v="50% Dark Bites"/>
    <d v="2021-10-01T00:00:00"/>
    <n v="2520"/>
    <n v="101"/>
    <n v="755.48"/>
    <n v="1764.52"/>
  </r>
  <r>
    <s v="Jehu Rudeforth"/>
    <x v="2"/>
    <s v="Spicy Special Slims"/>
    <d v="2021-10-01T00:00:00"/>
    <n v="5180"/>
    <n v="648"/>
    <n v="5326.56"/>
    <n v="-146.5600000000004"/>
  </r>
  <r>
    <s v="Oby Sorrel"/>
    <x v="4"/>
    <s v="Mint Chip Choco"/>
    <d v="2021-10-01T00:00:00"/>
    <n v="13286"/>
    <n v="980"/>
    <n v="5605.5999999999995"/>
    <n v="7680.4000000000005"/>
  </r>
  <r>
    <s v="Wilone O'Kielt"/>
    <x v="0"/>
    <s v="85% Dark Bars"/>
    <d v="2021-10-01T00:00:00"/>
    <n v="6482"/>
    <n v="342"/>
    <n v="3594.42"/>
    <n v="2887.58"/>
  </r>
  <r>
    <s v="Andria Kimpton"/>
    <x v="5"/>
    <s v="Fruit &amp; Nut Bars"/>
    <d v="2021-10-01T00:00:00"/>
    <n v="6069"/>
    <n v="434"/>
    <n v="2057.1600000000003"/>
    <n v="4011.8399999999997"/>
  </r>
  <r>
    <s v="Brien Boise"/>
    <x v="1"/>
    <s v="Peanut Butter Cubes"/>
    <d v="2021-10-01T00:00:00"/>
    <n v="6041"/>
    <n v="318"/>
    <n v="842.69999999999993"/>
    <n v="5198.3"/>
  </r>
  <r>
    <s v="Wilone O'Kielt"/>
    <x v="0"/>
    <s v="Drinking Coco"/>
    <d v="2021-10-01T00:00:00"/>
    <n v="1757"/>
    <n v="68"/>
    <n v="675.92"/>
    <n v="1081.08"/>
  </r>
  <r>
    <s v="Karlen McCaffrey"/>
    <x v="4"/>
    <s v="Milk Bars"/>
    <d v="2021-10-01T00:00:00"/>
    <n v="11704"/>
    <n v="700"/>
    <n v="3682"/>
    <n v="8022"/>
  </r>
  <r>
    <s v="Ches Bonnell"/>
    <x v="1"/>
    <s v="Raspberry Choco"/>
    <d v="2021-10-01T00:00:00"/>
    <n v="2380"/>
    <n v="119"/>
    <n v="458.15000000000003"/>
    <n v="1921.85"/>
  </r>
  <r>
    <s v="Jehu Rudeforth"/>
    <x v="5"/>
    <s v="After Nines"/>
    <d v="2021-10-01T00:00:00"/>
    <n v="2625"/>
    <n v="165"/>
    <n v="1687.95"/>
    <n v="937.05"/>
  </r>
  <r>
    <s v="Rafaelita Blaksland"/>
    <x v="1"/>
    <s v="Orange Choco"/>
    <d v="2021-10-01T00:00:00"/>
    <n v="5502"/>
    <n v="306"/>
    <n v="1126.0800000000002"/>
    <n v="4375.92"/>
  </r>
  <r>
    <s v="Dotty Strutley"/>
    <x v="2"/>
    <s v="85% Dark Bars"/>
    <d v="2021-10-01T00:00:00"/>
    <n v="686"/>
    <n v="35"/>
    <n v="367.84999999999997"/>
    <n v="318.15000000000003"/>
  </r>
  <r>
    <s v="Karlen McCaffrey"/>
    <x v="2"/>
    <s v="99% Dark &amp; Pure"/>
    <d v="2021-10-01T00:00:00"/>
    <n v="1785"/>
    <n v="82"/>
    <n v="633.86"/>
    <n v="1151.1399999999999"/>
  </r>
  <r>
    <s v="Jan Morforth"/>
    <x v="0"/>
    <s v="Smooth Sliky Salty"/>
    <d v="2021-10-01T00:00:00"/>
    <n v="12873"/>
    <n v="2170"/>
    <n v="5989.2"/>
    <n v="6883.8"/>
  </r>
  <r>
    <s v="Husein Augar"/>
    <x v="0"/>
    <s v="Organic Choco Syrup"/>
    <d v="2021-10-01T00:00:00"/>
    <n v="3017"/>
    <n v="138"/>
    <n v="1320.66"/>
    <n v="1696.34"/>
  </r>
  <r>
    <s v="Jehu Rudeforth"/>
    <x v="1"/>
    <s v="Choco Coated Almonds"/>
    <d v="2021-10-01T00:00:00"/>
    <n v="5264"/>
    <n v="527"/>
    <n v="1749.6399999999999"/>
    <n v="3514.36"/>
  </r>
  <r>
    <s v="Gunar Cockshoot"/>
    <x v="5"/>
    <s v="Milk Bars"/>
    <d v="2021-10-01T00:00:00"/>
    <n v="4935"/>
    <n v="291"/>
    <n v="1530.6599999999999"/>
    <n v="3404.34"/>
  </r>
  <r>
    <s v="Wilone O'Kielt"/>
    <x v="5"/>
    <s v="Caramel Stuffed Bars"/>
    <d v="2021-10-01T00:00:00"/>
    <n v="2681"/>
    <n v="168"/>
    <n v="1416.24"/>
    <n v="1264.76"/>
  </r>
  <r>
    <s v="Oby Sorrel"/>
    <x v="2"/>
    <s v="99% Dark &amp; Pure"/>
    <d v="2021-10-04T00:00:00"/>
    <n v="2765"/>
    <n v="116"/>
    <n v="896.68000000000006"/>
    <n v="1868.32"/>
  </r>
  <r>
    <s v="Kaine Padly"/>
    <x v="4"/>
    <s v="99% Dark &amp; Pure"/>
    <d v="2021-10-04T00:00:00"/>
    <n v="21"/>
    <n v="1"/>
    <n v="7.73"/>
    <n v="13.27"/>
  </r>
  <r>
    <s v="Van Tuxwell"/>
    <x v="4"/>
    <s v="Drinking Coco"/>
    <d v="2021-10-04T00:00:00"/>
    <n v="707"/>
    <n v="27"/>
    <n v="268.38"/>
    <n v="438.62"/>
  </r>
  <r>
    <s v="Oby Sorrel"/>
    <x v="4"/>
    <s v="Choco Coated Almonds"/>
    <d v="2021-10-04T00:00:00"/>
    <n v="966"/>
    <n v="97"/>
    <n v="322.03999999999996"/>
    <n v="643.96"/>
  </r>
  <r>
    <s v="Roddy Speechley"/>
    <x v="1"/>
    <s v="Fruit &amp; Nut Bars"/>
    <d v="2021-10-04T00:00:00"/>
    <n v="5593"/>
    <n v="400"/>
    <n v="1896"/>
    <n v="3697"/>
  </r>
  <r>
    <s v="Ches Bonnell"/>
    <x v="5"/>
    <s v="Orange Choco"/>
    <d v="2021-10-04T00:00:00"/>
    <n v="8043"/>
    <n v="447"/>
    <n v="1644.96"/>
    <n v="6398.04"/>
  </r>
  <r>
    <s v="Curtice Advani"/>
    <x v="2"/>
    <s v="99% Dark &amp; Pure"/>
    <d v="2021-10-04T00:00:00"/>
    <n v="14168"/>
    <n v="591"/>
    <n v="4568.43"/>
    <n v="9599.57"/>
  </r>
  <r>
    <s v="Mallorie Waber"/>
    <x v="2"/>
    <s v="85% Dark Bars"/>
    <d v="2021-10-04T00:00:00"/>
    <n v="11235"/>
    <n v="625"/>
    <n v="6568.75"/>
    <n v="4666.25"/>
  </r>
  <r>
    <s v="Kaine Padly"/>
    <x v="2"/>
    <s v="After Nines"/>
    <d v="2021-10-04T00:00:00"/>
    <n v="8491"/>
    <n v="531"/>
    <n v="5432.13"/>
    <n v="3058.87"/>
  </r>
  <r>
    <s v="Van Tuxwell"/>
    <x v="1"/>
    <s v="99% Dark &amp; Pure"/>
    <d v="2021-10-04T00:00:00"/>
    <n v="2786"/>
    <n v="122"/>
    <n v="943.06000000000006"/>
    <n v="1842.94"/>
  </r>
  <r>
    <s v="Karlen McCaffrey"/>
    <x v="5"/>
    <s v="Caramel Stuffed Bars"/>
    <d v="2021-10-04T00:00:00"/>
    <n v="8666"/>
    <n v="578"/>
    <n v="4872.54"/>
    <n v="3793.46"/>
  </r>
  <r>
    <s v="Madelene Upcott"/>
    <x v="2"/>
    <s v="Orange Choco"/>
    <d v="2021-10-04T00:00:00"/>
    <n v="7672"/>
    <n v="427"/>
    <n v="1571.3600000000001"/>
    <n v="6100.6399999999994"/>
  </r>
  <r>
    <s v="Husein Augar"/>
    <x v="2"/>
    <s v="Orange Choco"/>
    <d v="2021-10-04T00:00:00"/>
    <n v="175"/>
    <n v="9"/>
    <n v="33.120000000000005"/>
    <n v="141.88"/>
  </r>
  <r>
    <s v="Van Tuxwell"/>
    <x v="0"/>
    <s v="70% Dark Bites"/>
    <d v="2021-10-04T00:00:00"/>
    <n v="5201"/>
    <n v="578"/>
    <n v="2913.12"/>
    <n v="2287.88"/>
  </r>
  <r>
    <s v="Marney O'Breen"/>
    <x v="0"/>
    <s v="Eclairs"/>
    <d v="2021-10-04T00:00:00"/>
    <n v="10647"/>
    <n v="1540"/>
    <n v="9717.4"/>
    <n v="929.60000000000036"/>
  </r>
  <r>
    <s v="Andria Kimpton"/>
    <x v="4"/>
    <s v="After Nines"/>
    <d v="2021-10-04T00:00:00"/>
    <n v="7868"/>
    <n v="438"/>
    <n v="4480.74"/>
    <n v="3387.26"/>
  </r>
  <r>
    <s v="Kaine Padly"/>
    <x v="3"/>
    <s v="70% Dark Bites"/>
    <d v="2021-10-04T00:00:00"/>
    <n v="6447"/>
    <n v="840"/>
    <n v="4233.6000000000004"/>
    <n v="2213.3999999999996"/>
  </r>
  <r>
    <s v="Roddy Speechley"/>
    <x v="4"/>
    <s v="White Choc"/>
    <d v="2021-10-04T00:00:00"/>
    <n v="2681"/>
    <n v="244"/>
    <n v="1568.9199999999998"/>
    <n v="1112.0800000000002"/>
  </r>
  <r>
    <s v="Jan Morforth"/>
    <x v="0"/>
    <s v="Fruit &amp; Nut Bars"/>
    <d v="2021-10-04T00:00:00"/>
    <n v="2499"/>
    <n v="179"/>
    <n v="848.46"/>
    <n v="1650.54"/>
  </r>
  <r>
    <s v="Brien Boise"/>
    <x v="0"/>
    <s v="Eclairs"/>
    <d v="2021-10-04T00:00:00"/>
    <n v="2597"/>
    <n v="371"/>
    <n v="2341.0099999999998"/>
    <n v="255.99000000000024"/>
  </r>
  <r>
    <s v="Roddy Speechley"/>
    <x v="3"/>
    <s v="Manuka Honey Choco"/>
    <d v="2021-10-04T00:00:00"/>
    <n v="700"/>
    <n v="34"/>
    <n v="231.2"/>
    <n v="468.8"/>
  </r>
  <r>
    <s v="Kelci Walkden"/>
    <x v="2"/>
    <s v="Raspberry Choco"/>
    <d v="2021-10-05T00:00:00"/>
    <n v="5383"/>
    <n v="245"/>
    <n v="943.25"/>
    <n v="4439.75"/>
  </r>
  <r>
    <s v="Kaine Padly"/>
    <x v="3"/>
    <s v="Milk Bars"/>
    <d v="2021-10-05T00:00:00"/>
    <n v="8267"/>
    <n v="552"/>
    <n v="2903.52"/>
    <n v="5363.48"/>
  </r>
  <r>
    <s v="Marney O'Breen"/>
    <x v="4"/>
    <s v="Eclairs"/>
    <d v="2021-10-05T00:00:00"/>
    <n v="13251"/>
    <n v="2240"/>
    <n v="14134.4"/>
    <n v="-883.39999999999964"/>
  </r>
  <r>
    <s v="Marney O'Breen"/>
    <x v="0"/>
    <s v="Caramel Stuffed Bars"/>
    <d v="2021-10-05T00:00:00"/>
    <n v="6643"/>
    <n v="416"/>
    <n v="3506.88"/>
    <n v="3136.12"/>
  </r>
  <r>
    <s v="Curtice Advani"/>
    <x v="0"/>
    <s v="Eclairs"/>
    <d v="2021-10-05T00:00:00"/>
    <n v="2100"/>
    <n v="350"/>
    <n v="2208.5"/>
    <n v="-108.5"/>
  </r>
  <r>
    <s v="Kaine Padly"/>
    <x v="5"/>
    <s v="Milk Bars"/>
    <d v="2021-10-05T00:00:00"/>
    <n v="2534"/>
    <n v="169"/>
    <n v="888.93999999999994"/>
    <n v="1645.06"/>
  </r>
  <r>
    <s v="Wilone O'Kielt"/>
    <x v="5"/>
    <s v="Drinking Coco"/>
    <d v="2021-10-05T00:00:00"/>
    <n v="5768"/>
    <n v="222"/>
    <n v="2206.6799999999998"/>
    <n v="3561.32"/>
  </r>
  <r>
    <s v="Gunar Cockshoot"/>
    <x v="3"/>
    <s v="Peanut Butter Cubes"/>
    <d v="2021-10-05T00:00:00"/>
    <n v="4438"/>
    <n v="262"/>
    <n v="694.3"/>
    <n v="3743.7"/>
  </r>
  <r>
    <s v="Ches Bonnell"/>
    <x v="3"/>
    <s v="Spicy Special Slims"/>
    <d v="2021-10-05T00:00:00"/>
    <n v="6321"/>
    <n v="700"/>
    <n v="5754"/>
    <n v="567"/>
  </r>
  <r>
    <s v="Curtice Advani"/>
    <x v="2"/>
    <s v="Smooth Sliky Salty"/>
    <d v="2021-10-05T00:00:00"/>
    <n v="2107"/>
    <n v="264"/>
    <n v="728.64"/>
    <n v="1378.3600000000001"/>
  </r>
  <r>
    <s v="Gigi Bohling"/>
    <x v="2"/>
    <s v="Choco Coated Almonds"/>
    <d v="2021-10-05T00:00:00"/>
    <n v="12187"/>
    <n v="1050"/>
    <n v="3486"/>
    <n v="8701"/>
  </r>
  <r>
    <s v="Ches Bonnell"/>
    <x v="3"/>
    <s v="85% Dark Bars"/>
    <d v="2021-10-05T00:00:00"/>
    <n v="9919"/>
    <n v="552"/>
    <n v="5801.5199999999995"/>
    <n v="4117.4800000000005"/>
  </r>
  <r>
    <s v="Gigi Bohling"/>
    <x v="2"/>
    <s v="Peanut Butter Cubes"/>
    <d v="2021-10-05T00:00:00"/>
    <n v="4445"/>
    <n v="262"/>
    <n v="694.3"/>
    <n v="3750.7"/>
  </r>
  <r>
    <s v="Karlen McCaffrey"/>
    <x v="1"/>
    <s v="Raspberry Choco"/>
    <d v="2021-10-05T00:00:00"/>
    <n v="9317"/>
    <n v="424"/>
    <n v="1632.4"/>
    <n v="7684.6"/>
  </r>
  <r>
    <s v="Brien Boise"/>
    <x v="1"/>
    <s v="Drinking Coco"/>
    <d v="2021-10-05T00:00:00"/>
    <n v="4879"/>
    <n v="188"/>
    <n v="1868.7199999999998"/>
    <n v="3010.28"/>
  </r>
  <r>
    <s v="Andria Kimpton"/>
    <x v="0"/>
    <s v="85% Dark Bars"/>
    <d v="2021-10-05T00:00:00"/>
    <n v="1484"/>
    <n v="75"/>
    <n v="788.25"/>
    <n v="695.75"/>
  </r>
  <r>
    <s v="Kaine Padly"/>
    <x v="5"/>
    <s v="Choco Coated Almonds"/>
    <d v="2021-10-05T00:00:00"/>
    <n v="8659"/>
    <n v="840"/>
    <n v="2788.7999999999997"/>
    <n v="5870.2000000000007"/>
  </r>
  <r>
    <s v="Jan Morforth"/>
    <x v="1"/>
    <s v="Mint Chip Choco"/>
    <d v="2021-10-05T00:00:00"/>
    <n v="623"/>
    <n v="52"/>
    <n v="297.44"/>
    <n v="325.56"/>
  </r>
  <r>
    <s v="Gunar Cockshoot"/>
    <x v="0"/>
    <s v="Mint Chip Choco"/>
    <d v="2021-10-05T00:00:00"/>
    <n v="13552"/>
    <n v="1050"/>
    <n v="6006"/>
    <n v="7546"/>
  </r>
  <r>
    <s v="Mallorie Waber"/>
    <x v="4"/>
    <s v="Eclairs"/>
    <d v="2021-10-05T00:00:00"/>
    <n v="5523"/>
    <n v="910"/>
    <n v="5742.0999999999995"/>
    <n v="-219.09999999999945"/>
  </r>
  <r>
    <s v="Gunar Cockshoot"/>
    <x v="3"/>
    <s v="Manuka Honey Choco"/>
    <d v="2021-10-05T00:00:00"/>
    <n v="4578"/>
    <n v="209"/>
    <n v="1421.2"/>
    <n v="3156.8"/>
  </r>
  <r>
    <s v="Beverie Moffet"/>
    <x v="2"/>
    <s v="Smooth Sliky Salty"/>
    <d v="2021-10-05T00:00:00"/>
    <n v="224"/>
    <n v="28"/>
    <n v="77.28"/>
    <n v="146.72"/>
  </r>
  <r>
    <s v="Dennison Crosswaite"/>
    <x v="4"/>
    <s v="50% Dark Bites"/>
    <d v="2021-10-05T00:00:00"/>
    <n v="1351"/>
    <n v="51"/>
    <n v="381.48"/>
    <n v="969.52"/>
  </r>
  <r>
    <s v="Brien Boise"/>
    <x v="5"/>
    <s v="Milk Bars"/>
    <d v="2021-10-05T00:00:00"/>
    <n v="12369"/>
    <n v="770"/>
    <n v="4050.2"/>
    <n v="8318.7999999999993"/>
  </r>
  <r>
    <s v="Ches Bonnell"/>
    <x v="4"/>
    <s v="Spicy Special Slims"/>
    <d v="2021-10-05T00:00:00"/>
    <n v="1351"/>
    <n v="151"/>
    <n v="1241.22"/>
    <n v="109.77999999999997"/>
  </r>
  <r>
    <s v="Mallorie Waber"/>
    <x v="1"/>
    <s v="White Choc"/>
    <d v="2021-10-05T00:00:00"/>
    <n v="6251"/>
    <n v="521"/>
    <n v="3350.0299999999997"/>
    <n v="2900.9700000000003"/>
  </r>
  <r>
    <s v="Camilla Castle"/>
    <x v="5"/>
    <s v="Organic Choco Syrup"/>
    <d v="2021-10-05T00:00:00"/>
    <n v="9793"/>
    <n v="446"/>
    <n v="4268.22"/>
    <n v="5524.78"/>
  </r>
  <r>
    <s v="Brien Boise"/>
    <x v="4"/>
    <s v="Smooth Sliky Salty"/>
    <d v="2021-10-05T00:00:00"/>
    <n v="1092"/>
    <n v="182"/>
    <n v="502.31999999999994"/>
    <n v="589.68000000000006"/>
  </r>
  <r>
    <s v="Beverie Moffet"/>
    <x v="3"/>
    <s v="Baker's Choco Chips"/>
    <d v="2021-10-05T00:00:00"/>
    <n v="4081"/>
    <n v="178"/>
    <n v="2208.98"/>
    <n v="1872.02"/>
  </r>
  <r>
    <s v="Van Tuxwell"/>
    <x v="0"/>
    <s v="Spicy Special Slims"/>
    <d v="2021-10-05T00:00:00"/>
    <n v="1911"/>
    <n v="192"/>
    <n v="1578.2400000000002"/>
    <n v="332.75999999999976"/>
  </r>
  <r>
    <s v="Brien Boise"/>
    <x v="3"/>
    <s v="Manuka Honey Choco"/>
    <d v="2021-10-05T00:00:00"/>
    <n v="8554"/>
    <n v="408"/>
    <n v="2774.4"/>
    <n v="5779.6"/>
  </r>
  <r>
    <s v="Karlen McCaffrey"/>
    <x v="3"/>
    <s v="Milk Bars"/>
    <d v="2021-10-05T00:00:00"/>
    <n v="3584"/>
    <n v="239"/>
    <n v="1257.1399999999999"/>
    <n v="2326.86"/>
  </r>
  <r>
    <s v="Jehu Rudeforth"/>
    <x v="3"/>
    <s v="50% Dark Bites"/>
    <d v="2021-10-05T00:00:00"/>
    <n v="3283"/>
    <n v="132"/>
    <n v="987.36"/>
    <n v="2295.64"/>
  </r>
  <r>
    <s v="Rafaelita Blaksland"/>
    <x v="3"/>
    <s v="Raspberry Choco"/>
    <d v="2021-10-05T00:00:00"/>
    <n v="2107"/>
    <n v="96"/>
    <n v="369.6"/>
    <n v="1737.4"/>
  </r>
  <r>
    <s v="Curtice Advani"/>
    <x v="1"/>
    <s v="Milk Bars"/>
    <d v="2021-10-05T00:00:00"/>
    <n v="2891"/>
    <n v="171"/>
    <n v="899.45999999999992"/>
    <n v="1991.54"/>
  </r>
  <r>
    <s v="Kaine Padly"/>
    <x v="2"/>
    <s v="Milk Bars"/>
    <d v="2021-10-05T00:00:00"/>
    <n v="2513"/>
    <n v="168"/>
    <n v="883.68"/>
    <n v="1629.3200000000002"/>
  </r>
  <r>
    <s v="Wilone O'Kielt"/>
    <x v="2"/>
    <s v="Mint Chip Choco"/>
    <d v="2021-10-05T00:00:00"/>
    <n v="1232"/>
    <n v="103"/>
    <n v="589.16"/>
    <n v="642.84"/>
  </r>
  <r>
    <s v="Dennison Crosswaite"/>
    <x v="1"/>
    <s v="Smooth Sliky Salty"/>
    <d v="2021-10-05T00:00:00"/>
    <n v="3178"/>
    <n v="398"/>
    <n v="1098.48"/>
    <n v="2079.52"/>
  </r>
  <r>
    <s v="Marney O'Breen"/>
    <x v="3"/>
    <s v="Fruit &amp; Nut Bars"/>
    <d v="2021-10-05T00:00:00"/>
    <n v="2037"/>
    <n v="136"/>
    <n v="644.64"/>
    <n v="1392.3600000000001"/>
  </r>
  <r>
    <s v="Oby Sorrel"/>
    <x v="1"/>
    <s v="Almond Choco"/>
    <d v="2021-10-05T00:00:00"/>
    <n v="4102"/>
    <n v="257"/>
    <n v="1323.5500000000002"/>
    <n v="2778.45"/>
  </r>
  <r>
    <s v="Camilla Castle"/>
    <x v="5"/>
    <s v="Raspberry Choco"/>
    <d v="2021-10-05T00:00:00"/>
    <n v="1106"/>
    <n v="51"/>
    <n v="196.35"/>
    <n v="909.65"/>
  </r>
  <r>
    <s v="Jan Morforth"/>
    <x v="0"/>
    <s v="70% Dark Bites"/>
    <d v="2021-10-05T00:00:00"/>
    <n v="1127"/>
    <n v="161"/>
    <n v="811.44"/>
    <n v="315.55999999999995"/>
  </r>
  <r>
    <s v="Jehu Rudeforth"/>
    <x v="5"/>
    <s v="Orange Choco"/>
    <d v="2021-10-05T00:00:00"/>
    <n v="714"/>
    <n v="36"/>
    <n v="132.48000000000002"/>
    <n v="581.52"/>
  </r>
  <r>
    <s v="Jan Morforth"/>
    <x v="5"/>
    <s v="99% Dark &amp; Pure"/>
    <d v="2021-10-05T00:00:00"/>
    <n v="14322"/>
    <n v="651"/>
    <n v="5032.2300000000005"/>
    <n v="9289.77"/>
  </r>
  <r>
    <s v="Kaine Padly"/>
    <x v="4"/>
    <s v="Caramel Stuffed Bars"/>
    <d v="2021-10-05T00:00:00"/>
    <n v="17430"/>
    <n v="1120"/>
    <n v="9441.6"/>
    <n v="7988.4"/>
  </r>
  <r>
    <s v="Rafaelita Blaksland"/>
    <x v="4"/>
    <s v="Peanut Butter Cubes"/>
    <d v="2021-10-05T00:00:00"/>
    <n v="560"/>
    <n v="33"/>
    <n v="87.45"/>
    <n v="472.55"/>
  </r>
  <r>
    <s v="Andria Kimpton"/>
    <x v="2"/>
    <s v="Choco Coated Almonds"/>
    <d v="2021-10-05T00:00:00"/>
    <n v="2247"/>
    <n v="225"/>
    <n v="747"/>
    <n v="1500"/>
  </r>
  <r>
    <s v="Jehu Rudeforth"/>
    <x v="3"/>
    <s v="Fruit &amp; Nut Bars"/>
    <d v="2021-10-05T00:00:00"/>
    <n v="10402"/>
    <n v="651"/>
    <n v="3085.7400000000002"/>
    <n v="7316.26"/>
  </r>
  <r>
    <s v="Marney O'Breen"/>
    <x v="3"/>
    <s v="Eclairs"/>
    <d v="2021-10-05T00:00:00"/>
    <n v="4676"/>
    <n v="770"/>
    <n v="4858.7"/>
    <n v="-182.69999999999982"/>
  </r>
  <r>
    <s v="Karlen McCaffrey"/>
    <x v="5"/>
    <s v="Drinking Coco"/>
    <d v="2021-10-05T00:00:00"/>
    <n v="5439"/>
    <n v="202"/>
    <n v="2007.8799999999999"/>
    <n v="3431.12"/>
  </r>
  <r>
    <s v="Dotty Strutley"/>
    <x v="5"/>
    <s v="Drinking Coco"/>
    <d v="2021-10-05T00:00:00"/>
    <n v="5418"/>
    <n v="217"/>
    <n v="2156.98"/>
    <n v="3261.02"/>
  </r>
  <r>
    <s v="Andria Kimpton"/>
    <x v="3"/>
    <s v="Raspberry Choco"/>
    <d v="2021-10-05T00:00:00"/>
    <n v="2793"/>
    <n v="140"/>
    <n v="539"/>
    <n v="2254"/>
  </r>
  <r>
    <s v="Brien Boise"/>
    <x v="5"/>
    <s v="Smooth Sliky Salty"/>
    <d v="2021-10-05T00:00:00"/>
    <n v="8477"/>
    <n v="1400"/>
    <n v="3863.9999999999995"/>
    <n v="4613"/>
  </r>
  <r>
    <s v="Wilone O'Kielt"/>
    <x v="5"/>
    <s v="Fruit &amp; Nut Bars"/>
    <d v="2021-10-05T00:00:00"/>
    <n v="6041"/>
    <n v="378"/>
    <n v="1791.72"/>
    <n v="4249.28"/>
  </r>
  <r>
    <s v="Barr Faughny"/>
    <x v="0"/>
    <s v="Mint Chip Choco"/>
    <d v="2021-10-05T00:00:00"/>
    <n v="11137"/>
    <n v="910"/>
    <n v="5205.2"/>
    <n v="5931.8"/>
  </r>
  <r>
    <s v="Karlen McCaffrey"/>
    <x v="4"/>
    <s v="Drinking Coco"/>
    <d v="2021-10-05T00:00:00"/>
    <n v="2681"/>
    <n v="108"/>
    <n v="1073.52"/>
    <n v="1607.48"/>
  </r>
  <r>
    <s v="Beverie Moffet"/>
    <x v="1"/>
    <s v="Baker's Choco Chips"/>
    <d v="2021-10-05T00:00:00"/>
    <n v="1127"/>
    <n v="49"/>
    <n v="608.09"/>
    <n v="518.91"/>
  </r>
  <r>
    <s v="Oby Sorrel"/>
    <x v="5"/>
    <s v="Milk Bars"/>
    <d v="2021-10-05T00:00:00"/>
    <n v="11683"/>
    <n v="700"/>
    <n v="3682"/>
    <n v="8001"/>
  </r>
  <r>
    <s v="Van Tuxwell"/>
    <x v="3"/>
    <s v="Peanut Butter Cubes"/>
    <d v="2021-10-06T00:00:00"/>
    <n v="2758"/>
    <n v="163"/>
    <n v="431.95"/>
    <n v="2326.0500000000002"/>
  </r>
  <r>
    <s v="Jan Morforth"/>
    <x v="5"/>
    <s v="50% Dark Bites"/>
    <d v="2021-10-06T00:00:00"/>
    <n v="6258"/>
    <n v="251"/>
    <n v="1877.48"/>
    <n v="4380.5200000000004"/>
  </r>
  <r>
    <s v="Gigi Bohling"/>
    <x v="4"/>
    <s v="Almond Choco"/>
    <d v="2021-10-06T00:00:00"/>
    <n v="3885"/>
    <n v="259"/>
    <n v="1333.8500000000001"/>
    <n v="2551.1499999999996"/>
  </r>
  <r>
    <s v="Van Tuxwell"/>
    <x v="2"/>
    <s v="Smooth Sliky Salty"/>
    <d v="2021-10-06T00:00:00"/>
    <n v="1386"/>
    <n v="174"/>
    <n v="480.23999999999995"/>
    <n v="905.76"/>
  </r>
  <r>
    <s v="Oby Sorrel"/>
    <x v="1"/>
    <s v="Smooth Sliky Salty"/>
    <d v="2021-10-06T00:00:00"/>
    <n v="2968"/>
    <n v="424"/>
    <n v="1170.24"/>
    <n v="1797.76"/>
  </r>
  <r>
    <s v="Marney O'Breen"/>
    <x v="2"/>
    <s v="Almond Choco"/>
    <d v="2021-10-06T00:00:00"/>
    <n v="749"/>
    <n v="47"/>
    <n v="242.05"/>
    <n v="506.95"/>
  </r>
  <r>
    <s v="Brien Boise"/>
    <x v="4"/>
    <s v="Choco Coated Almonds"/>
    <d v="2021-10-06T00:00:00"/>
    <n v="2492"/>
    <n v="227"/>
    <n v="753.64"/>
    <n v="1738.3600000000001"/>
  </r>
  <r>
    <s v="Madelene Upcott"/>
    <x v="5"/>
    <s v="Mint Chip Choco"/>
    <d v="2021-10-06T00:00:00"/>
    <n v="5684"/>
    <n v="438"/>
    <n v="2505.3599999999997"/>
    <n v="3178.6400000000003"/>
  </r>
  <r>
    <s v="Gigi Bohling"/>
    <x v="3"/>
    <s v="Drinking Coco"/>
    <d v="2021-10-06T00:00:00"/>
    <n v="2282"/>
    <n v="88"/>
    <n v="874.71999999999991"/>
    <n v="1407.2800000000002"/>
  </r>
  <r>
    <s v="Gigi Bohling"/>
    <x v="0"/>
    <s v="99% Dark &amp; Pure"/>
    <d v="2021-10-06T00:00:00"/>
    <n v="2695"/>
    <n v="113"/>
    <n v="873.49"/>
    <n v="1821.51"/>
  </r>
  <r>
    <s v="Roddy Speechley"/>
    <x v="0"/>
    <s v="Caramel Stuffed Bars"/>
    <d v="2021-10-06T00:00:00"/>
    <n v="5649"/>
    <n v="354"/>
    <n v="2984.22"/>
    <n v="2664.78"/>
  </r>
  <r>
    <s v="Ches Bonnell"/>
    <x v="1"/>
    <s v="Smooth Sliky Salty"/>
    <d v="2021-10-06T00:00:00"/>
    <n v="1022"/>
    <n v="128"/>
    <n v="353.28"/>
    <n v="668.72"/>
  </r>
  <r>
    <s v="Jan Morforth"/>
    <x v="0"/>
    <s v="Eclairs"/>
    <d v="2021-10-06T00:00:00"/>
    <n v="5404"/>
    <n v="676"/>
    <n v="4265.5599999999995"/>
    <n v="1138.4400000000005"/>
  </r>
  <r>
    <s v="Van Tuxwell"/>
    <x v="3"/>
    <s v="Baker's Choco Chips"/>
    <d v="2021-10-06T00:00:00"/>
    <n v="6160"/>
    <n v="268"/>
    <n v="3325.88"/>
    <n v="2834.12"/>
  </r>
  <r>
    <s v="Beverie Moffet"/>
    <x v="3"/>
    <s v="Mint Chip Choco"/>
    <d v="2021-10-06T00:00:00"/>
    <n v="8680"/>
    <n v="620"/>
    <n v="3546.3999999999996"/>
    <n v="5133.6000000000004"/>
  </r>
  <r>
    <s v="Madelene Upcott"/>
    <x v="1"/>
    <s v="After Nines"/>
    <d v="2021-10-06T00:00:00"/>
    <n v="2786"/>
    <n v="155"/>
    <n v="1585.65"/>
    <n v="1200.3499999999999"/>
  </r>
  <r>
    <s v="Gunar Cockshoot"/>
    <x v="0"/>
    <s v="99% Dark &amp; Pure"/>
    <d v="2021-10-06T00:00:00"/>
    <n v="1785"/>
    <n v="78"/>
    <n v="602.94000000000005"/>
    <n v="1182.06"/>
  </r>
  <r>
    <s v="Husein Augar"/>
    <x v="1"/>
    <s v="85% Dark Bars"/>
    <d v="2021-10-06T00:00:00"/>
    <n v="413"/>
    <n v="21"/>
    <n v="220.71"/>
    <n v="192.29"/>
  </r>
  <r>
    <s v="Jehu Rudeforth"/>
    <x v="3"/>
    <s v="70% Dark Bites"/>
    <d v="2021-10-06T00:00:00"/>
    <n v="11508"/>
    <n v="1260"/>
    <n v="6350.4"/>
    <n v="5157.6000000000004"/>
  </r>
  <r>
    <s v="Wilone O'Kielt"/>
    <x v="3"/>
    <s v="White Choc"/>
    <d v="2021-10-06T00:00:00"/>
    <n v="945"/>
    <n v="86"/>
    <n v="552.98"/>
    <n v="392.02"/>
  </r>
  <r>
    <s v="Barr Faughny"/>
    <x v="4"/>
    <s v="Eclairs"/>
    <d v="2021-10-06T00:00:00"/>
    <n v="1869"/>
    <n v="234"/>
    <n v="1476.54"/>
    <n v="392.46000000000004"/>
  </r>
  <r>
    <s v="Curtice Advani"/>
    <x v="2"/>
    <s v="Eclairs"/>
    <d v="2021-10-06T00:00:00"/>
    <n v="2618"/>
    <n v="374"/>
    <n v="2359.94"/>
    <n v="258.05999999999995"/>
  </r>
  <r>
    <s v="Karlen McCaffrey"/>
    <x v="4"/>
    <s v="Fruit &amp; Nut Bars"/>
    <d v="2021-10-07T00:00:00"/>
    <n v="1512"/>
    <n v="101"/>
    <n v="478.74"/>
    <n v="1033.26"/>
  </r>
  <r>
    <s v="Madelene Upcott"/>
    <x v="4"/>
    <s v="Caramel Stuffed Bars"/>
    <d v="2021-10-07T00:00:00"/>
    <n v="5460"/>
    <n v="364"/>
    <n v="3068.52"/>
    <n v="2391.48"/>
  </r>
  <r>
    <s v="Wilone O'Kielt"/>
    <x v="4"/>
    <s v="Eclairs"/>
    <d v="2021-10-07T00:00:00"/>
    <n v="4487"/>
    <n v="641"/>
    <n v="4044.7099999999996"/>
    <n v="442.29000000000042"/>
  </r>
  <r>
    <s v="Jehu Rudeforth"/>
    <x v="1"/>
    <s v="Milk Bars"/>
    <d v="2021-10-07T00:00:00"/>
    <n v="1519"/>
    <n v="95"/>
    <n v="499.7"/>
    <n v="1019.3"/>
  </r>
  <r>
    <s v="Van Tuxwell"/>
    <x v="1"/>
    <s v="Almond Choco"/>
    <d v="2021-10-07T00:00:00"/>
    <n v="4375"/>
    <n v="313"/>
    <n v="1611.95"/>
    <n v="2763.05"/>
  </r>
  <r>
    <s v="Curtice Advani"/>
    <x v="2"/>
    <s v="Raspberry Choco"/>
    <d v="2021-10-07T00:00:00"/>
    <n v="11214"/>
    <n v="510"/>
    <n v="1963.5"/>
    <n v="9250.5"/>
  </r>
  <r>
    <s v="Madelene Upcott"/>
    <x v="2"/>
    <s v="Organic Choco Syrup"/>
    <d v="2021-10-07T00:00:00"/>
    <n v="1820"/>
    <n v="80"/>
    <n v="765.6"/>
    <n v="1054.4000000000001"/>
  </r>
  <r>
    <s v="Kelci Walkden"/>
    <x v="2"/>
    <s v="Orange Choco"/>
    <d v="2021-10-07T00:00:00"/>
    <n v="6342"/>
    <n v="334"/>
    <n v="1229.1200000000001"/>
    <n v="5112.88"/>
  </r>
  <r>
    <s v="Kelci Walkden"/>
    <x v="4"/>
    <s v="70% Dark Bites"/>
    <d v="2021-10-07T00:00:00"/>
    <n v="3808"/>
    <n v="476"/>
    <n v="2399.04"/>
    <n v="1408.96"/>
  </r>
  <r>
    <s v="Husein Augar"/>
    <x v="4"/>
    <s v="Smooth Sliky Salty"/>
    <d v="2021-10-07T00:00:00"/>
    <n v="5915"/>
    <n v="840"/>
    <n v="2318.3999999999996"/>
    <n v="3596.6000000000004"/>
  </r>
  <r>
    <s v="Kelci Walkden"/>
    <x v="2"/>
    <s v="Almond Choco"/>
    <d v="2021-10-07T00:00:00"/>
    <n v="15274"/>
    <n v="980"/>
    <n v="5047"/>
    <n v="10227"/>
  </r>
  <r>
    <s v="Gunar Cockshoot"/>
    <x v="1"/>
    <s v="Mint Chip Choco"/>
    <d v="2021-10-07T00:00:00"/>
    <n v="1176"/>
    <n v="84"/>
    <n v="480.47999999999996"/>
    <n v="695.52"/>
  </r>
  <r>
    <s v="Dennison Crosswaite"/>
    <x v="0"/>
    <s v="Orange Choco"/>
    <d v="2021-10-07T00:00:00"/>
    <n v="4403"/>
    <n v="245"/>
    <n v="901.6"/>
    <n v="3501.4"/>
  </r>
  <r>
    <s v="Curtice Advani"/>
    <x v="5"/>
    <s v="70% Dark Bites"/>
    <d v="2021-10-07T00:00:00"/>
    <n v="483"/>
    <n v="69"/>
    <n v="347.76"/>
    <n v="135.24"/>
  </r>
  <r>
    <s v="Jan Morforth"/>
    <x v="1"/>
    <s v="Spicy Special Slims"/>
    <d v="2021-10-07T00:00:00"/>
    <n v="7805"/>
    <n v="840"/>
    <n v="6904.8"/>
    <n v="900.19999999999982"/>
  </r>
  <r>
    <s v="Ches Bonnell"/>
    <x v="5"/>
    <s v="Choco Coated Almonds"/>
    <d v="2021-10-07T00:00:00"/>
    <n v="4641"/>
    <n v="465"/>
    <n v="1543.8"/>
    <n v="3097.2"/>
  </r>
  <r>
    <s v="Wilone O'Kielt"/>
    <x v="2"/>
    <s v="Baker's Choco Chips"/>
    <d v="2021-10-07T00:00:00"/>
    <n v="12138"/>
    <n v="506"/>
    <n v="6279.46"/>
    <n v="5858.54"/>
  </r>
  <r>
    <s v="Gigi Bohling"/>
    <x v="2"/>
    <s v="Caramel Stuffed Bars"/>
    <d v="2021-10-07T00:00:00"/>
    <n v="14371"/>
    <n v="980"/>
    <n v="8261.4"/>
    <n v="6109.6"/>
  </r>
  <r>
    <s v="Jan Morforth"/>
    <x v="5"/>
    <s v="After Nines"/>
    <d v="2021-10-07T00:00:00"/>
    <n v="4774"/>
    <n v="299"/>
    <n v="3058.77"/>
    <n v="1715.23"/>
  </r>
  <r>
    <s v="Roddy Speechley"/>
    <x v="3"/>
    <s v="Mint Chip Choco"/>
    <d v="2021-10-07T00:00:00"/>
    <n v="1722"/>
    <n v="123"/>
    <n v="703.56"/>
    <n v="1018.44"/>
  </r>
  <r>
    <s v="Oby Sorrel"/>
    <x v="5"/>
    <s v="Organic Choco Syrup"/>
    <d v="2021-10-07T00:00:00"/>
    <n v="6531"/>
    <n v="273"/>
    <n v="2612.61"/>
    <n v="3918.39"/>
  </r>
  <r>
    <s v="Van Tuxwell"/>
    <x v="5"/>
    <s v="Manuka Honey Choco"/>
    <d v="2021-10-07T00:00:00"/>
    <n v="11333"/>
    <n v="493"/>
    <n v="3352.4"/>
    <n v="7980.6"/>
  </r>
  <r>
    <s v="Jehu Rudeforth"/>
    <x v="4"/>
    <s v="Baker's Choco Chips"/>
    <d v="2021-10-07T00:00:00"/>
    <n v="7546"/>
    <n v="343"/>
    <n v="4256.63"/>
    <n v="3289.37"/>
  </r>
  <r>
    <s v="Curtice Advani"/>
    <x v="5"/>
    <s v="Mint Chip Choco"/>
    <d v="2021-10-07T00:00:00"/>
    <n v="539"/>
    <n v="45"/>
    <n v="257.39999999999998"/>
    <n v="281.60000000000002"/>
  </r>
  <r>
    <s v="Beverie Moffet"/>
    <x v="0"/>
    <s v="99% Dark &amp; Pure"/>
    <d v="2021-10-07T00:00:00"/>
    <n v="8946"/>
    <n v="407"/>
    <n v="3146.11"/>
    <n v="5799.8899999999994"/>
  </r>
  <r>
    <s v="Roddy Speechley"/>
    <x v="2"/>
    <s v="Caramel Stuffed Bars"/>
    <d v="2021-10-07T00:00:00"/>
    <n v="784"/>
    <n v="49"/>
    <n v="413.07"/>
    <n v="370.93"/>
  </r>
  <r>
    <s v="Rafaelita Blaksland"/>
    <x v="5"/>
    <s v="Almond Choco"/>
    <d v="2021-10-07T00:00:00"/>
    <n v="560"/>
    <n v="38"/>
    <n v="195.70000000000002"/>
    <n v="364.29999999999995"/>
  </r>
  <r>
    <s v="Rafaelita Blaksland"/>
    <x v="4"/>
    <s v="Raspberry Choco"/>
    <d v="2021-10-07T00:00:00"/>
    <n v="756"/>
    <n v="35"/>
    <n v="134.75"/>
    <n v="621.25"/>
  </r>
  <r>
    <s v="Van Tuxwell"/>
    <x v="2"/>
    <s v="Caramel Stuffed Bars"/>
    <d v="2021-10-07T00:00:00"/>
    <n v="350"/>
    <n v="22"/>
    <n v="185.45999999999998"/>
    <n v="164.54000000000002"/>
  </r>
  <r>
    <s v="Jehu Rudeforth"/>
    <x v="0"/>
    <s v="Mint Chip Choco"/>
    <d v="2021-10-07T00:00:00"/>
    <n v="2352"/>
    <n v="168"/>
    <n v="960.95999999999992"/>
    <n v="1391.04"/>
  </r>
  <r>
    <s v="Wilone O'Kielt"/>
    <x v="3"/>
    <s v="Raspberry Choco"/>
    <d v="2021-10-07T00:00:00"/>
    <n v="7917"/>
    <n v="377"/>
    <n v="1451.45"/>
    <n v="6465.55"/>
  </r>
  <r>
    <s v="Ches Bonnell"/>
    <x v="1"/>
    <s v="Peanut Butter Cubes"/>
    <d v="2021-10-07T00:00:00"/>
    <n v="8043"/>
    <n v="424"/>
    <n v="1123.5999999999999"/>
    <n v="6919.4"/>
  </r>
  <r>
    <s v="Jehu Rudeforth"/>
    <x v="2"/>
    <s v="Raspberry Choco"/>
    <d v="2021-10-07T00:00:00"/>
    <n v="2499"/>
    <n v="119"/>
    <n v="458.15000000000003"/>
    <n v="2040.85"/>
  </r>
  <r>
    <s v="Jan Morforth"/>
    <x v="3"/>
    <s v="Drinking Coco"/>
    <d v="2021-10-07T00:00:00"/>
    <n v="91"/>
    <n v="4"/>
    <n v="39.76"/>
    <n v="51.24"/>
  </r>
  <r>
    <s v="Kelci Walkden"/>
    <x v="3"/>
    <s v="Eclairs"/>
    <d v="2021-10-07T00:00:00"/>
    <n v="4487"/>
    <n v="641"/>
    <n v="4044.7099999999996"/>
    <n v="442.29000000000042"/>
  </r>
  <r>
    <s v="Rafaelita Blaksland"/>
    <x v="2"/>
    <s v="70% Dark Bites"/>
    <d v="2021-10-07T00:00:00"/>
    <n v="11641"/>
    <n v="1260"/>
    <n v="6350.4"/>
    <n v="5290.6"/>
  </r>
  <r>
    <s v="Jan Morforth"/>
    <x v="3"/>
    <s v="Orange Choco"/>
    <d v="2021-10-07T00:00:00"/>
    <n v="3955"/>
    <n v="209"/>
    <n v="769.12"/>
    <n v="3185.88"/>
  </r>
  <r>
    <s v="Oby Sorrel"/>
    <x v="4"/>
    <s v="After Nines"/>
    <d v="2021-10-07T00:00:00"/>
    <n v="20594"/>
    <n v="1120"/>
    <n v="11457.6"/>
    <n v="9136.4"/>
  </r>
  <r>
    <s v="Beverie Moffet"/>
    <x v="5"/>
    <s v="99% Dark &amp; Pure"/>
    <d v="2021-10-07T00:00:00"/>
    <n v="8652"/>
    <n v="377"/>
    <n v="2914.21"/>
    <n v="5737.79"/>
  </r>
  <r>
    <s v="Kaine Padly"/>
    <x v="2"/>
    <s v="Orange Choco"/>
    <d v="2021-10-07T00:00:00"/>
    <n v="3234"/>
    <n v="171"/>
    <n v="629.28"/>
    <n v="2604.7200000000003"/>
  </r>
  <r>
    <s v="Jan Morforth"/>
    <x v="5"/>
    <s v="Orange Choco"/>
    <d v="2021-10-07T00:00:00"/>
    <n v="3654"/>
    <n v="193"/>
    <n v="710.24"/>
    <n v="2943.76"/>
  </r>
  <r>
    <s v="Roddy Speechley"/>
    <x v="5"/>
    <s v="50% Dark Bites"/>
    <d v="2021-10-07T00:00:00"/>
    <n v="2926"/>
    <n v="113"/>
    <n v="845.24"/>
    <n v="2080.7600000000002"/>
  </r>
  <r>
    <s v="Van Tuxwell"/>
    <x v="5"/>
    <s v="Milk Bars"/>
    <d v="2021-10-07T00:00:00"/>
    <n v="3983"/>
    <n v="249"/>
    <n v="1309.74"/>
    <n v="2673.26"/>
  </r>
  <r>
    <s v="Karlen McCaffrey"/>
    <x v="3"/>
    <s v="Mint Chip Choco"/>
    <d v="2021-10-07T00:00:00"/>
    <n v="3297"/>
    <n v="275"/>
    <n v="1573"/>
    <n v="1724"/>
  </r>
  <r>
    <s v="Kaine Padly"/>
    <x v="5"/>
    <s v="Raspberry Choco"/>
    <d v="2021-10-07T00:00:00"/>
    <n v="15792"/>
    <n v="770"/>
    <n v="2964.5"/>
    <n v="12827.5"/>
  </r>
  <r>
    <s v="Gigi Bohling"/>
    <x v="2"/>
    <s v="Orange Choco"/>
    <d v="2021-10-07T00:00:00"/>
    <n v="1246"/>
    <n v="70"/>
    <n v="257.60000000000002"/>
    <n v="988.4"/>
  </r>
  <r>
    <s v="Ches Bonnell"/>
    <x v="2"/>
    <s v="99% Dark &amp; Pure"/>
    <d v="2021-10-07T00:00:00"/>
    <n v="13230"/>
    <n v="602"/>
    <n v="4653.46"/>
    <n v="8576.5400000000009"/>
  </r>
  <r>
    <s v="Rafaelita Blaksland"/>
    <x v="2"/>
    <s v="Peanut Butter Cubes"/>
    <d v="2021-10-07T00:00:00"/>
    <n v="3101"/>
    <n v="164"/>
    <n v="434.59999999999997"/>
    <n v="2666.4"/>
  </r>
  <r>
    <s v="Kaine Padly"/>
    <x v="4"/>
    <s v="Milk Bars"/>
    <d v="2021-10-07T00:00:00"/>
    <n v="11438"/>
    <n v="673"/>
    <n v="3539.98"/>
    <n v="7898.02"/>
  </r>
  <r>
    <s v="Karlen McCaffrey"/>
    <x v="3"/>
    <s v="Caramel Stuffed Bars"/>
    <d v="2021-10-07T00:00:00"/>
    <n v="6188"/>
    <n v="413"/>
    <n v="3481.5899999999997"/>
    <n v="2706.4100000000003"/>
  </r>
  <r>
    <s v="Andria Kimpton"/>
    <x v="3"/>
    <s v="99% Dark &amp; Pure"/>
    <d v="2021-10-07T00:00:00"/>
    <n v="9016"/>
    <n v="376"/>
    <n v="2906.48"/>
    <n v="6109.52"/>
  </r>
  <r>
    <s v="Beverie Moffet"/>
    <x v="1"/>
    <s v="Mint Chip Choco"/>
    <d v="2021-10-07T00:00:00"/>
    <n v="3934"/>
    <n v="328"/>
    <n v="1876.1599999999999"/>
    <n v="2057.84"/>
  </r>
  <r>
    <s v="Camilla Castle"/>
    <x v="3"/>
    <s v="Smooth Sliky Salty"/>
    <d v="2021-10-07T00:00:00"/>
    <n v="2114"/>
    <n v="302"/>
    <n v="833.52"/>
    <n v="1280.48"/>
  </r>
  <r>
    <s v="Madelene Upcott"/>
    <x v="5"/>
    <s v="99% Dark &amp; Pure"/>
    <d v="2021-10-07T00:00:00"/>
    <n v="4564"/>
    <n v="191"/>
    <n v="1476.43"/>
    <n v="3087.5699999999997"/>
  </r>
  <r>
    <s v="Ches Bonnell"/>
    <x v="3"/>
    <s v="70% Dark Bites"/>
    <d v="2021-10-07T00:00:00"/>
    <n v="8183"/>
    <n v="910"/>
    <n v="4586.3999999999996"/>
    <n v="3596.6000000000004"/>
  </r>
  <r>
    <s v="Camilla Castle"/>
    <x v="2"/>
    <s v="Mint Chip Choco"/>
    <d v="2021-10-07T00:00:00"/>
    <n v="3101"/>
    <n v="259"/>
    <n v="1481.48"/>
    <n v="1619.52"/>
  </r>
  <r>
    <s v="Barr Faughny"/>
    <x v="0"/>
    <s v="Peanut Butter Cubes"/>
    <d v="2021-10-07T00:00:00"/>
    <n v="1183"/>
    <n v="66"/>
    <n v="174.9"/>
    <n v="1008.1"/>
  </r>
  <r>
    <s v="Brien Boise"/>
    <x v="0"/>
    <s v="Caramel Stuffed Bars"/>
    <d v="2021-10-07T00:00:00"/>
    <n v="5915"/>
    <n v="348"/>
    <n v="2933.64"/>
    <n v="2981.36"/>
  </r>
  <r>
    <s v="Barr Faughny"/>
    <x v="4"/>
    <s v="Baker's Choco Chips"/>
    <d v="2021-10-07T00:00:00"/>
    <n v="5411"/>
    <n v="226"/>
    <n v="2804.66"/>
    <n v="2606.34"/>
  </r>
  <r>
    <s v="Husein Augar"/>
    <x v="0"/>
    <s v="Raspberry Choco"/>
    <d v="2021-10-07T00:00:00"/>
    <n v="8960"/>
    <n v="408"/>
    <n v="1570.8"/>
    <n v="7389.2"/>
  </r>
  <r>
    <s v="Ches Bonnell"/>
    <x v="4"/>
    <s v="99% Dark &amp; Pure"/>
    <d v="2021-10-07T00:00:00"/>
    <n v="3108"/>
    <n v="130"/>
    <n v="1004.9000000000001"/>
    <n v="2103.1"/>
  </r>
  <r>
    <s v="Kaine Padly"/>
    <x v="5"/>
    <s v="99% Dark &amp; Pure"/>
    <d v="2021-10-07T00:00:00"/>
    <n v="588"/>
    <n v="26"/>
    <n v="200.98000000000002"/>
    <n v="387.02"/>
  </r>
  <r>
    <s v="Kelci Walkden"/>
    <x v="1"/>
    <s v="Fruit &amp; Nut Bars"/>
    <d v="2021-10-07T00:00:00"/>
    <n v="3962"/>
    <n v="283"/>
    <n v="1341.42"/>
    <n v="2620.58"/>
  </r>
  <r>
    <s v="Rafaelita Blaksland"/>
    <x v="1"/>
    <s v="Fruit &amp; Nut Bars"/>
    <d v="2021-10-07T00:00:00"/>
    <n v="6013"/>
    <n v="401"/>
    <n v="1900.74"/>
    <n v="4112.26"/>
  </r>
  <r>
    <s v="Curtice Advani"/>
    <x v="3"/>
    <s v="Almond Choco"/>
    <d v="2021-10-07T00:00:00"/>
    <n v="1204"/>
    <n v="86"/>
    <n v="442.90000000000003"/>
    <n v="761.09999999999991"/>
  </r>
  <r>
    <s v="Kelci Walkden"/>
    <x v="0"/>
    <s v="Eclairs"/>
    <d v="2021-10-07T00:00:00"/>
    <n v="9926"/>
    <n v="1680"/>
    <n v="10600.8"/>
    <n v="-674.79999999999927"/>
  </r>
  <r>
    <s v="Marney O'Breen"/>
    <x v="3"/>
    <s v="Smooth Sliky Salty"/>
    <d v="2021-10-07T00:00:00"/>
    <n v="6580"/>
    <n v="1120"/>
    <n v="3091.2"/>
    <n v="3488.8"/>
  </r>
  <r>
    <s v="Roddy Speechley"/>
    <x v="4"/>
    <s v="Eclairs"/>
    <d v="2021-10-07T00:00:00"/>
    <n v="3346"/>
    <n v="419"/>
    <n v="2643.89"/>
    <n v="702.11000000000013"/>
  </r>
  <r>
    <s v="Gunar Cockshoot"/>
    <x v="0"/>
    <s v="White Choc"/>
    <d v="2021-10-07T00:00:00"/>
    <n v="11627"/>
    <n v="910"/>
    <n v="5851.3"/>
    <n v="5775.7"/>
  </r>
  <r>
    <s v="Van Tuxwell"/>
    <x v="4"/>
    <s v="Eclairs"/>
    <d v="2021-10-07T00:00:00"/>
    <n v="6132"/>
    <n v="910"/>
    <n v="5742.0999999999995"/>
    <n v="389.90000000000055"/>
  </r>
  <r>
    <s v="Husein Augar"/>
    <x v="4"/>
    <s v="Eclairs"/>
    <d v="2021-10-07T00:00:00"/>
    <n v="8512"/>
    <n v="1050"/>
    <n v="6625.5"/>
    <n v="1886.5"/>
  </r>
  <r>
    <s v="Beverie Moffet"/>
    <x v="2"/>
    <s v="After Nines"/>
    <d v="2021-10-08T00:00:00"/>
    <n v="8267"/>
    <n v="460"/>
    <n v="4705.8"/>
    <n v="3561.2"/>
  </r>
  <r>
    <s v="Wilone O'Kielt"/>
    <x v="2"/>
    <s v="85% Dark Bars"/>
    <d v="2021-10-08T00:00:00"/>
    <n v="3290"/>
    <n v="174"/>
    <n v="1828.74"/>
    <n v="1461.26"/>
  </r>
  <r>
    <s v="Jan Morforth"/>
    <x v="1"/>
    <s v="50% Dark Bites"/>
    <d v="2021-10-08T00:00:00"/>
    <n v="1540"/>
    <n v="58"/>
    <n v="433.84000000000003"/>
    <n v="1106.1599999999999"/>
  </r>
  <r>
    <s v="Madelene Upcott"/>
    <x v="2"/>
    <s v="Caramel Stuffed Bars"/>
    <d v="2021-10-08T00:00:00"/>
    <n v="6783"/>
    <n v="399"/>
    <n v="3363.5699999999997"/>
    <n v="3419.4300000000003"/>
  </r>
  <r>
    <s v="Dennison Crosswaite"/>
    <x v="3"/>
    <s v="99% Dark &amp; Pure"/>
    <d v="2021-10-08T00:00:00"/>
    <n v="105"/>
    <n v="5"/>
    <n v="38.650000000000006"/>
    <n v="66.349999999999994"/>
  </r>
  <r>
    <s v="Kaine Padly"/>
    <x v="4"/>
    <s v="Smooth Sliky Salty"/>
    <d v="2021-10-08T00:00:00"/>
    <n v="7924"/>
    <n v="980"/>
    <n v="2704.7999999999997"/>
    <n v="5219.2000000000007"/>
  </r>
  <r>
    <s v="Dotty Strutley"/>
    <x v="4"/>
    <s v="White Choc"/>
    <d v="2021-10-08T00:00:00"/>
    <n v="4151"/>
    <n v="346"/>
    <n v="2224.7799999999997"/>
    <n v="1926.2200000000003"/>
  </r>
  <r>
    <s v="Wilone O'Kielt"/>
    <x v="2"/>
    <s v="White Choc"/>
    <d v="2021-10-08T00:00:00"/>
    <n v="441"/>
    <n v="41"/>
    <n v="263.63"/>
    <n v="177.37"/>
  </r>
  <r>
    <s v="Kaine Padly"/>
    <x v="4"/>
    <s v="Mint Chip Choco"/>
    <d v="2021-10-08T00:00:00"/>
    <n v="1295"/>
    <n v="108"/>
    <n v="617.76"/>
    <n v="677.24"/>
  </r>
  <r>
    <s v="Andria Kimpton"/>
    <x v="5"/>
    <s v="White Choc"/>
    <d v="2021-10-08T00:00:00"/>
    <n v="1715"/>
    <n v="132"/>
    <n v="848.76"/>
    <n v="866.24"/>
  </r>
  <r>
    <s v="Barr Faughny"/>
    <x v="3"/>
    <s v="Raspberry Choco"/>
    <d v="2021-10-08T00:00:00"/>
    <n v="14623"/>
    <n v="665"/>
    <n v="2560.25"/>
    <n v="12062.75"/>
  </r>
  <r>
    <s v="Kaine Padly"/>
    <x v="3"/>
    <s v="Mint Chip Choco"/>
    <d v="2021-10-08T00:00:00"/>
    <n v="5222"/>
    <n v="436"/>
    <n v="2493.92"/>
    <n v="2728.08"/>
  </r>
  <r>
    <s v="Dennison Crosswaite"/>
    <x v="1"/>
    <s v="Raspberry Choco"/>
    <d v="2021-10-08T00:00:00"/>
    <n v="112"/>
    <n v="6"/>
    <n v="23.1"/>
    <n v="88.9"/>
  </r>
  <r>
    <s v="Gunar Cockshoot"/>
    <x v="5"/>
    <s v="Organic Choco Syrup"/>
    <d v="2021-10-08T00:00:00"/>
    <n v="399"/>
    <n v="17"/>
    <n v="162.69"/>
    <n v="236.31"/>
  </r>
  <r>
    <s v="Beverie Moffet"/>
    <x v="0"/>
    <s v="Baker's Choco Chips"/>
    <d v="2021-10-08T00:00:00"/>
    <n v="3941"/>
    <n v="172"/>
    <n v="2134.52"/>
    <n v="1806.48"/>
  </r>
  <r>
    <s v="Barr Faughny"/>
    <x v="4"/>
    <s v="Organic Choco Syrup"/>
    <d v="2021-10-08T00:00:00"/>
    <n v="3052"/>
    <n v="133"/>
    <n v="1272.81"/>
    <n v="1779.19"/>
  </r>
  <r>
    <s v="Dennison Crosswaite"/>
    <x v="3"/>
    <s v="Baker's Choco Chips"/>
    <d v="2021-10-08T00:00:00"/>
    <n v="10101"/>
    <n v="460"/>
    <n v="5708.6"/>
    <n v="4392.3999999999996"/>
  </r>
  <r>
    <s v="Husein Augar"/>
    <x v="3"/>
    <s v="70% Dark Bites"/>
    <d v="2021-10-08T00:00:00"/>
    <n v="322"/>
    <n v="36"/>
    <n v="181.44"/>
    <n v="140.56"/>
  </r>
  <r>
    <s v="Beverie Moffet"/>
    <x v="2"/>
    <s v="85% Dark Bars"/>
    <d v="2021-10-08T00:00:00"/>
    <n v="5243"/>
    <n v="276"/>
    <n v="2900.7599999999998"/>
    <n v="2342.2400000000002"/>
  </r>
  <r>
    <s v="Gigi Bohling"/>
    <x v="1"/>
    <s v="Baker's Choco Chips"/>
    <d v="2021-10-08T00:00:00"/>
    <n v="6314"/>
    <n v="275"/>
    <n v="3412.75"/>
    <n v="2901.25"/>
  </r>
  <r>
    <s v="Karlen McCaffrey"/>
    <x v="4"/>
    <s v="Manuka Honey Choco"/>
    <d v="2021-10-08T00:00:00"/>
    <n v="343"/>
    <n v="17"/>
    <n v="115.6"/>
    <n v="227.4"/>
  </r>
  <r>
    <s v="Mallorie Waber"/>
    <x v="2"/>
    <s v="Milk Bars"/>
    <d v="2021-10-08T00:00:00"/>
    <n v="1883"/>
    <n v="126"/>
    <n v="662.76"/>
    <n v="1220.24"/>
  </r>
  <r>
    <s v="Brien Boise"/>
    <x v="0"/>
    <s v="After Nines"/>
    <d v="2021-10-08T00:00:00"/>
    <n v="8750"/>
    <n v="547"/>
    <n v="5595.81"/>
    <n v="3154.1899999999996"/>
  </r>
  <r>
    <s v="Oby Sorrel"/>
    <x v="3"/>
    <s v="Baker's Choco Chips"/>
    <d v="2021-10-08T00:00:00"/>
    <n v="11704"/>
    <n v="488"/>
    <n v="6056.08"/>
    <n v="5647.92"/>
  </r>
  <r>
    <s v="Dennison Crosswaite"/>
    <x v="0"/>
    <s v="Caramel Stuffed Bars"/>
    <d v="2021-10-08T00:00:00"/>
    <n v="5159"/>
    <n v="344"/>
    <n v="2899.92"/>
    <n v="2259.08"/>
  </r>
  <r>
    <s v="Wilone O'Kielt"/>
    <x v="0"/>
    <s v="Smooth Sliky Salty"/>
    <d v="2021-10-08T00:00:00"/>
    <n v="5201"/>
    <n v="840"/>
    <n v="2318.3999999999996"/>
    <n v="2882.6000000000004"/>
  </r>
  <r>
    <s v="Oby Sorrel"/>
    <x v="5"/>
    <s v="Caramel Stuffed Bars"/>
    <d v="2021-10-08T00:00:00"/>
    <n v="12061"/>
    <n v="840"/>
    <n v="7081.2"/>
    <n v="4979.8"/>
  </r>
  <r>
    <s v="Brien Boise"/>
    <x v="5"/>
    <s v="Raspberry Choco"/>
    <d v="2021-10-08T00:00:00"/>
    <n v="9100"/>
    <n v="434"/>
    <n v="1670.9"/>
    <n v="7429.1"/>
  </r>
  <r>
    <s v="Wilone O'Kielt"/>
    <x v="4"/>
    <s v="Orange Choco"/>
    <d v="2021-10-08T00:00:00"/>
    <n v="4676"/>
    <n v="260"/>
    <n v="956.80000000000007"/>
    <n v="3719.2"/>
  </r>
  <r>
    <s v="Marney O'Breen"/>
    <x v="0"/>
    <s v="Almond Choco"/>
    <d v="2021-10-08T00:00:00"/>
    <n v="11669"/>
    <n v="700"/>
    <n v="3605.0000000000005"/>
    <n v="8064"/>
  </r>
  <r>
    <s v="Kaine Padly"/>
    <x v="1"/>
    <s v="Milk Bars"/>
    <d v="2021-10-08T00:00:00"/>
    <n v="11277"/>
    <n v="700"/>
    <n v="3682"/>
    <n v="7595"/>
  </r>
  <r>
    <s v="Gigi Bohling"/>
    <x v="3"/>
    <s v="Caramel Stuffed Bars"/>
    <d v="2021-10-08T00:00:00"/>
    <n v="539"/>
    <n v="34"/>
    <n v="286.62"/>
    <n v="252.38"/>
  </r>
  <r>
    <s v="Camilla Castle"/>
    <x v="1"/>
    <s v="70% Dark Bites"/>
    <d v="2021-10-08T00:00:00"/>
    <n v="10983"/>
    <n v="1540"/>
    <n v="7761.6"/>
    <n v="3221.3999999999996"/>
  </r>
  <r>
    <s v="Mallorie Waber"/>
    <x v="1"/>
    <s v="Organic Choco Syrup"/>
    <d v="2021-10-08T00:00:00"/>
    <n v="3962"/>
    <n v="181"/>
    <n v="1732.17"/>
    <n v="2229.83"/>
  </r>
  <r>
    <s v="Dotty Strutley"/>
    <x v="0"/>
    <s v="Baker's Choco Chips"/>
    <d v="2021-10-08T00:00:00"/>
    <n v="9933"/>
    <n v="414"/>
    <n v="5137.74"/>
    <n v="4795.26"/>
  </r>
  <r>
    <s v="Rafaelita Blaksland"/>
    <x v="3"/>
    <s v="Spicy Special Slims"/>
    <d v="2021-10-08T00:00:00"/>
    <n v="5488"/>
    <n v="686"/>
    <n v="5638.92"/>
    <n v="-150.92000000000007"/>
  </r>
  <r>
    <s v="Dotty Strutley"/>
    <x v="0"/>
    <s v="Raspberry Choco"/>
    <d v="2021-10-08T00:00:00"/>
    <n v="5152"/>
    <n v="235"/>
    <n v="904.75"/>
    <n v="4247.25"/>
  </r>
  <r>
    <s v="Madelene Upcott"/>
    <x v="4"/>
    <s v="Baker's Choco Chips"/>
    <d v="2021-10-08T00:00:00"/>
    <n v="4193"/>
    <n v="191"/>
    <n v="2370.31"/>
    <n v="1822.69"/>
  </r>
  <r>
    <s v="Barr Faughny"/>
    <x v="3"/>
    <s v="Spicy Special Slims"/>
    <d v="2021-10-08T00:00:00"/>
    <n v="7343"/>
    <n v="770"/>
    <n v="6329.4000000000005"/>
    <n v="1013.5999999999995"/>
  </r>
  <r>
    <s v="Wilone O'Kielt"/>
    <x v="3"/>
    <s v="Milk Bars"/>
    <d v="2021-10-08T00:00:00"/>
    <n v="3234"/>
    <n v="216"/>
    <n v="1136.1599999999999"/>
    <n v="2097.84"/>
  </r>
  <r>
    <s v="Jehu Rudeforth"/>
    <x v="1"/>
    <s v="99% Dark &amp; Pure"/>
    <d v="2021-10-08T00:00:00"/>
    <n v="4284"/>
    <n v="179"/>
    <n v="1383.67"/>
    <n v="2900.33"/>
  </r>
  <r>
    <s v="Ches Bonnell"/>
    <x v="4"/>
    <s v="Mint Chip Choco"/>
    <d v="2021-10-08T00:00:00"/>
    <n v="13762"/>
    <n v="980"/>
    <n v="5605.5999999999995"/>
    <n v="8156.4000000000005"/>
  </r>
  <r>
    <s v="Andria Kimpton"/>
    <x v="2"/>
    <s v="Eclairs"/>
    <d v="2021-10-08T00:00:00"/>
    <n v="2814"/>
    <n v="352"/>
    <n v="2221.12"/>
    <n v="592.88000000000011"/>
  </r>
  <r>
    <s v="Oby Sorrel"/>
    <x v="2"/>
    <s v="Almond Choco"/>
    <d v="2021-10-08T00:00:00"/>
    <n v="4347"/>
    <n v="290"/>
    <n v="1493.5"/>
    <n v="2853.5"/>
  </r>
  <r>
    <s v="Oby Sorrel"/>
    <x v="3"/>
    <s v="Fruit &amp; Nut Bars"/>
    <d v="2021-10-11T00:00:00"/>
    <n v="5691"/>
    <n v="407"/>
    <n v="1929.18"/>
    <n v="3761.8199999999997"/>
  </r>
  <r>
    <s v="Roddy Speechley"/>
    <x v="2"/>
    <s v="Manuka Honey Choco"/>
    <d v="2021-10-11T00:00:00"/>
    <n v="2401"/>
    <n v="110"/>
    <n v="748"/>
    <n v="1653"/>
  </r>
  <r>
    <s v="Jan Morforth"/>
    <x v="1"/>
    <s v="Fruit &amp; Nut Bars"/>
    <d v="2021-10-11T00:00:00"/>
    <n v="2989"/>
    <n v="200"/>
    <n v="948"/>
    <n v="2041"/>
  </r>
  <r>
    <s v="Jehu Rudeforth"/>
    <x v="4"/>
    <s v="Spicy Special Slims"/>
    <d v="2021-10-11T00:00:00"/>
    <n v="2632"/>
    <n v="264"/>
    <n v="2170.0800000000004"/>
    <n v="461.91999999999962"/>
  </r>
  <r>
    <s v="Karlen McCaffrey"/>
    <x v="4"/>
    <s v="Raspberry Choco"/>
    <d v="2021-10-11T00:00:00"/>
    <n v="1008"/>
    <n v="46"/>
    <n v="177.1"/>
    <n v="830.9"/>
  </r>
  <r>
    <s v="Gigi Bohling"/>
    <x v="5"/>
    <s v="Baker's Choco Chips"/>
    <d v="2021-10-11T00:00:00"/>
    <n v="805"/>
    <n v="37"/>
    <n v="459.17"/>
    <n v="345.83"/>
  </r>
  <r>
    <s v="Brien Boise"/>
    <x v="2"/>
    <s v="Organic Choco Syrup"/>
    <d v="2021-10-11T00:00:00"/>
    <n v="9303"/>
    <n v="405"/>
    <n v="3875.85"/>
    <n v="5427.15"/>
  </r>
  <r>
    <s v="Karlen McCaffrey"/>
    <x v="0"/>
    <s v="After Nines"/>
    <d v="2021-10-11T00:00:00"/>
    <n v="5964"/>
    <n v="373"/>
    <n v="3815.79"/>
    <n v="2148.21"/>
  </r>
  <r>
    <s v="Kelci Walkden"/>
    <x v="1"/>
    <s v="Almond Choco"/>
    <d v="2021-10-11T00:00:00"/>
    <n v="3374"/>
    <n v="211"/>
    <n v="1086.6500000000001"/>
    <n v="2287.35"/>
  </r>
  <r>
    <s v="Marney O'Breen"/>
    <x v="4"/>
    <s v="Smooth Sliky Salty"/>
    <d v="2021-10-11T00:00:00"/>
    <n v="6818"/>
    <n v="840"/>
    <n v="2318.3999999999996"/>
    <n v="4499.6000000000004"/>
  </r>
  <r>
    <s v="Marney O'Breen"/>
    <x v="3"/>
    <s v="White Choc"/>
    <d v="2021-10-11T00:00:00"/>
    <n v="5131"/>
    <n v="395"/>
    <n v="2539.85"/>
    <n v="2591.15"/>
  </r>
  <r>
    <s v="Husein Augar"/>
    <x v="5"/>
    <s v="Baker's Choco Chips"/>
    <d v="2021-10-11T00:00:00"/>
    <n v="1337"/>
    <n v="61"/>
    <n v="757.01"/>
    <n v="579.99"/>
  </r>
  <r>
    <s v="Barr Faughny"/>
    <x v="2"/>
    <s v="Orange Choco"/>
    <d v="2021-10-11T00:00:00"/>
    <n v="23807"/>
    <n v="1330"/>
    <n v="4894.4000000000005"/>
    <n v="18912.599999999999"/>
  </r>
  <r>
    <s v="Dotty Strutley"/>
    <x v="3"/>
    <s v="Almond Choco"/>
    <d v="2021-10-11T00:00:00"/>
    <n v="2730"/>
    <n v="171"/>
    <n v="880.65000000000009"/>
    <n v="1849.35"/>
  </r>
  <r>
    <s v="Wilone O'Kielt"/>
    <x v="3"/>
    <s v="Manuka Honey Choco"/>
    <d v="2021-10-11T00:00:00"/>
    <n v="7448"/>
    <n v="339"/>
    <n v="2305.1999999999998"/>
    <n v="5142.8"/>
  </r>
  <r>
    <s v="Jan Morforth"/>
    <x v="0"/>
    <s v="Caramel Stuffed Bars"/>
    <d v="2021-10-11T00:00:00"/>
    <n v="7154"/>
    <n v="477"/>
    <n v="4021.1099999999997"/>
    <n v="3132.8900000000003"/>
  </r>
  <r>
    <s v="Karlen McCaffrey"/>
    <x v="5"/>
    <s v="Milk Bars"/>
    <d v="2021-10-11T00:00:00"/>
    <n v="14301"/>
    <n v="840"/>
    <n v="4418.3999999999996"/>
    <n v="9882.6"/>
  </r>
  <r>
    <s v="Andria Kimpton"/>
    <x v="0"/>
    <s v="Caramel Stuffed Bars"/>
    <d v="2021-10-11T00:00:00"/>
    <n v="448"/>
    <n v="27"/>
    <n v="227.60999999999999"/>
    <n v="220.39000000000001"/>
  </r>
  <r>
    <s v="Ches Bonnell"/>
    <x v="5"/>
    <s v="Peanut Butter Cubes"/>
    <d v="2021-10-11T00:00:00"/>
    <n v="6258"/>
    <n v="330"/>
    <n v="874.5"/>
    <n v="5383.5"/>
  </r>
  <r>
    <s v="Van Tuxwell"/>
    <x v="2"/>
    <s v="Spicy Special Slims"/>
    <d v="2021-10-11T00:00:00"/>
    <n v="749"/>
    <n v="94"/>
    <n v="772.68000000000006"/>
    <n v="-23.680000000000064"/>
  </r>
  <r>
    <s v="Barr Faughny"/>
    <x v="0"/>
    <s v="Drinking Coco"/>
    <d v="2021-10-11T00:00:00"/>
    <n v="2982"/>
    <n v="115"/>
    <n v="1143.0999999999999"/>
    <n v="1838.9"/>
  </r>
  <r>
    <s v="Jan Morforth"/>
    <x v="1"/>
    <s v="After Nines"/>
    <d v="2021-10-11T00:00:00"/>
    <n v="4396"/>
    <n v="259"/>
    <n v="2649.57"/>
    <n v="1746.4299999999998"/>
  </r>
  <r>
    <s v="Beverie Moffet"/>
    <x v="3"/>
    <s v="Raspberry Choco"/>
    <d v="2021-10-11T00:00:00"/>
    <n v="2786"/>
    <n v="140"/>
    <n v="539"/>
    <n v="2247"/>
  </r>
  <r>
    <s v="Marney O'Breen"/>
    <x v="4"/>
    <s v="Mint Chip Choco"/>
    <d v="2021-10-11T00:00:00"/>
    <n v="5117"/>
    <n v="366"/>
    <n v="2093.52"/>
    <n v="3023.48"/>
  </r>
  <r>
    <s v="Dotty Strutley"/>
    <x v="3"/>
    <s v="Choco Coated Almonds"/>
    <d v="2021-10-11T00:00:00"/>
    <n v="168"/>
    <n v="16"/>
    <n v="53.12"/>
    <n v="114.88"/>
  </r>
  <r>
    <s v="Beverie Moffet"/>
    <x v="2"/>
    <s v="Spicy Special Slims"/>
    <d v="2021-10-11T00:00:00"/>
    <n v="10871"/>
    <n v="1120"/>
    <n v="9206.4000000000015"/>
    <n v="1664.5999999999985"/>
  </r>
  <r>
    <s v="Barr Faughny"/>
    <x v="5"/>
    <s v="After Nines"/>
    <d v="2021-10-11T00:00:00"/>
    <n v="13048"/>
    <n v="770"/>
    <n v="7877.1"/>
    <n v="5170.8999999999996"/>
  </r>
  <r>
    <s v="Kaine Padly"/>
    <x v="0"/>
    <s v="70% Dark Bites"/>
    <d v="2021-10-11T00:00:00"/>
    <n v="3787"/>
    <n v="474"/>
    <n v="2388.96"/>
    <n v="1398.04"/>
  </r>
  <r>
    <s v="Wilone O'Kielt"/>
    <x v="0"/>
    <s v="70% Dark Bites"/>
    <d v="2021-10-11T00:00:00"/>
    <n v="3689"/>
    <n v="410"/>
    <n v="2066.4"/>
    <n v="1622.6"/>
  </r>
  <r>
    <s v="Karlen McCaffrey"/>
    <x v="2"/>
    <s v="Eclairs"/>
    <d v="2021-10-11T00:00:00"/>
    <n v="98"/>
    <n v="13"/>
    <n v="82.03"/>
    <n v="15.969999999999999"/>
  </r>
  <r>
    <s v="Beverie Moffet"/>
    <x v="4"/>
    <s v="Caramel Stuffed Bars"/>
    <d v="2021-10-11T00:00:00"/>
    <n v="658"/>
    <n v="39"/>
    <n v="328.77"/>
    <n v="329.23"/>
  </r>
  <r>
    <s v="Beverie Moffet"/>
    <x v="0"/>
    <s v="Manuka Honey Choco"/>
    <d v="2021-10-11T00:00:00"/>
    <n v="518"/>
    <n v="23"/>
    <n v="156.4"/>
    <n v="361.6"/>
  </r>
  <r>
    <s v="Barr Faughny"/>
    <x v="2"/>
    <s v="85% Dark Bars"/>
    <d v="2021-10-11T00:00:00"/>
    <n v="1652"/>
    <n v="87"/>
    <n v="914.37"/>
    <n v="737.63"/>
  </r>
  <r>
    <s v="Madelene Upcott"/>
    <x v="4"/>
    <s v="50% Dark Bites"/>
    <d v="2021-10-11T00:00:00"/>
    <n v="7063"/>
    <n v="283"/>
    <n v="2116.84"/>
    <n v="4946.16"/>
  </r>
  <r>
    <s v="Madelene Upcott"/>
    <x v="0"/>
    <s v="Organic Choco Syrup"/>
    <d v="2021-10-11T00:00:00"/>
    <n v="11599"/>
    <n v="505"/>
    <n v="4832.8500000000004"/>
    <n v="6766.15"/>
  </r>
  <r>
    <s v="Rafaelita Blaksland"/>
    <x v="2"/>
    <s v="After Nines"/>
    <d v="2021-10-11T00:00:00"/>
    <n v="7791"/>
    <n v="459"/>
    <n v="4695.5700000000006"/>
    <n v="3095.4299999999994"/>
  </r>
  <r>
    <s v="Wilone O'Kielt"/>
    <x v="3"/>
    <s v="85% Dark Bars"/>
    <d v="2021-10-11T00:00:00"/>
    <n v="3766"/>
    <n v="199"/>
    <n v="2091.4899999999998"/>
    <n v="1674.5100000000002"/>
  </r>
  <r>
    <s v="Curtice Advani"/>
    <x v="5"/>
    <s v="White Choc"/>
    <d v="2021-10-11T00:00:00"/>
    <n v="6447"/>
    <n v="496"/>
    <n v="3189.2799999999997"/>
    <n v="3257.7200000000003"/>
  </r>
  <r>
    <s v="Dennison Crosswaite"/>
    <x v="5"/>
    <s v="99% Dark &amp; Pure"/>
    <d v="2021-10-11T00:00:00"/>
    <n v="5271"/>
    <n v="220"/>
    <n v="1700.6000000000001"/>
    <n v="3570.3999999999996"/>
  </r>
  <r>
    <s v="Barr Faughny"/>
    <x v="1"/>
    <s v="White Choc"/>
    <d v="2021-10-11T00:00:00"/>
    <n v="3696"/>
    <n v="336"/>
    <n v="2160.48"/>
    <n v="1535.52"/>
  </r>
  <r>
    <s v="Barr Faughny"/>
    <x v="5"/>
    <s v="Drinking Coco"/>
    <d v="2021-10-12T00:00:00"/>
    <n v="182"/>
    <n v="7"/>
    <n v="69.58"/>
    <n v="112.42"/>
  </r>
  <r>
    <s v="Roddy Speechley"/>
    <x v="1"/>
    <s v="Spicy Special Slims"/>
    <d v="2021-10-12T00:00:00"/>
    <n v="7224"/>
    <n v="910"/>
    <n v="7480.2000000000007"/>
    <n v="-256.20000000000073"/>
  </r>
  <r>
    <s v="Roddy Speechley"/>
    <x v="5"/>
    <s v="Raspberry Choco"/>
    <d v="2021-10-12T00:00:00"/>
    <n v="2681"/>
    <n v="135"/>
    <n v="519.75"/>
    <n v="2161.25"/>
  </r>
  <r>
    <s v="Mallorie Waber"/>
    <x v="0"/>
    <s v="White Choc"/>
    <d v="2021-10-12T00:00:00"/>
    <n v="9345"/>
    <n v="840"/>
    <n v="5401.2"/>
    <n v="3943.8"/>
  </r>
  <r>
    <s v="Kelci Walkden"/>
    <x v="1"/>
    <s v="85% Dark Bars"/>
    <d v="2021-10-12T00:00:00"/>
    <n v="1435"/>
    <n v="80"/>
    <n v="840.8"/>
    <n v="594.20000000000005"/>
  </r>
  <r>
    <s v="Wilone O'Kielt"/>
    <x v="5"/>
    <s v="Spicy Special Slims"/>
    <d v="2021-10-12T00:00:00"/>
    <n v="4746"/>
    <n v="475"/>
    <n v="3904.5000000000005"/>
    <n v="841.49999999999955"/>
  </r>
  <r>
    <s v="Jehu Rudeforth"/>
    <x v="3"/>
    <s v="Caramel Stuffed Bars"/>
    <d v="2021-10-12T00:00:00"/>
    <n v="14987"/>
    <n v="910"/>
    <n v="7671.3"/>
    <n v="7315.7"/>
  </r>
  <r>
    <s v="Marney O'Breen"/>
    <x v="4"/>
    <s v="Fruit &amp; Nut Bars"/>
    <d v="2021-10-12T00:00:00"/>
    <n v="2338"/>
    <n v="147"/>
    <n v="696.78000000000009"/>
    <n v="1641.2199999999998"/>
  </r>
  <r>
    <s v="Van Tuxwell"/>
    <x v="5"/>
    <s v="Spicy Special Slims"/>
    <d v="2021-10-12T00:00:00"/>
    <n v="1687"/>
    <n v="211"/>
    <n v="1734.42"/>
    <n v="-47.420000000000073"/>
  </r>
  <r>
    <s v="Gigi Bohling"/>
    <x v="1"/>
    <s v="Smooth Sliky Salty"/>
    <d v="2021-10-12T00:00:00"/>
    <n v="2065"/>
    <n v="259"/>
    <n v="714.83999999999992"/>
    <n v="1350.16"/>
  </r>
  <r>
    <s v="Barr Faughny"/>
    <x v="0"/>
    <s v="Eclairs"/>
    <d v="2021-10-12T00:00:00"/>
    <n v="287"/>
    <n v="48"/>
    <n v="302.88"/>
    <n v="-15.879999999999995"/>
  </r>
  <r>
    <s v="Barr Faughny"/>
    <x v="5"/>
    <s v="70% Dark Bites"/>
    <d v="2021-10-12T00:00:00"/>
    <n v="77"/>
    <n v="10"/>
    <n v="50.4"/>
    <n v="26.6"/>
  </r>
  <r>
    <s v="Karlen McCaffrey"/>
    <x v="0"/>
    <s v="Manuka Honey Choco"/>
    <d v="2021-10-12T00:00:00"/>
    <n v="5537"/>
    <n v="241"/>
    <n v="1638.8"/>
    <n v="3898.2"/>
  </r>
  <r>
    <s v="Van Tuxwell"/>
    <x v="5"/>
    <s v="Smooth Sliky Salty"/>
    <d v="2021-10-12T00:00:00"/>
    <n v="8498"/>
    <n v="1400"/>
    <n v="3863.9999999999995"/>
    <n v="4634"/>
  </r>
  <r>
    <s v="Mallorie Waber"/>
    <x v="2"/>
    <s v="Organic Choco Syrup"/>
    <d v="2021-10-12T00:00:00"/>
    <n v="9744"/>
    <n v="424"/>
    <n v="4057.6800000000003"/>
    <n v="5686.32"/>
  </r>
  <r>
    <s v="Jan Morforth"/>
    <x v="4"/>
    <s v="Eclairs"/>
    <d v="2021-10-12T00:00:00"/>
    <n v="9401"/>
    <n v="1190"/>
    <n v="7508.9"/>
    <n v="1892.1000000000004"/>
  </r>
  <r>
    <s v="Kaine Padly"/>
    <x v="3"/>
    <s v="Orange Choco"/>
    <d v="2021-10-12T00:00:00"/>
    <n v="1211"/>
    <n v="68"/>
    <n v="250.24"/>
    <n v="960.76"/>
  </r>
  <r>
    <s v="Oby Sorrel"/>
    <x v="5"/>
    <s v="50% Dark Bites"/>
    <d v="2021-10-12T00:00:00"/>
    <n v="5908"/>
    <n v="228"/>
    <n v="1705.44"/>
    <n v="4202.5599999999995"/>
  </r>
  <r>
    <s v="Marney O'Breen"/>
    <x v="4"/>
    <s v="Baker's Choco Chips"/>
    <d v="2021-10-12T00:00:00"/>
    <n v="7042"/>
    <n v="294"/>
    <n v="3648.54"/>
    <n v="3393.46"/>
  </r>
  <r>
    <s v="Beverie Moffet"/>
    <x v="5"/>
    <s v="Organic Choco Syrup"/>
    <d v="2021-10-12T00:00:00"/>
    <n v="9807"/>
    <n v="409"/>
    <n v="3914.13"/>
    <n v="5892.87"/>
  </r>
  <r>
    <s v="Ches Bonnell"/>
    <x v="3"/>
    <s v="Choco Coated Almonds"/>
    <d v="2021-10-12T00:00:00"/>
    <n v="6111"/>
    <n v="556"/>
    <n v="1845.9199999999998"/>
    <n v="4265.08"/>
  </r>
  <r>
    <s v="Beverie Moffet"/>
    <x v="2"/>
    <s v="Choco Coated Almonds"/>
    <d v="2021-10-12T00:00:00"/>
    <n v="2611"/>
    <n v="262"/>
    <n v="869.83999999999992"/>
    <n v="1741.16"/>
  </r>
  <r>
    <s v="Jehu Rudeforth"/>
    <x v="4"/>
    <s v="Milk Bars"/>
    <d v="2021-10-12T00:00:00"/>
    <n v="12691"/>
    <n v="770"/>
    <n v="4050.2"/>
    <n v="8640.7999999999993"/>
  </r>
  <r>
    <s v="Kelci Walkden"/>
    <x v="2"/>
    <s v="Choco Coated Almonds"/>
    <d v="2021-10-12T00:00:00"/>
    <n v="952"/>
    <n v="87"/>
    <n v="288.83999999999997"/>
    <n v="663.16000000000008"/>
  </r>
  <r>
    <s v="Dotty Strutley"/>
    <x v="3"/>
    <s v="Smooth Sliky Salty"/>
    <d v="2021-10-12T00:00:00"/>
    <n v="16793"/>
    <n v="2380"/>
    <n v="6568.7999999999993"/>
    <n v="10224.200000000001"/>
  </r>
  <r>
    <s v="Karlen McCaffrey"/>
    <x v="1"/>
    <s v="Spicy Special Slims"/>
    <d v="2021-10-12T00:00:00"/>
    <n v="840"/>
    <n v="105"/>
    <n v="863.1"/>
    <n v="-23.100000000000023"/>
  </r>
  <r>
    <s v="Madelene Upcott"/>
    <x v="5"/>
    <s v="Organic Choco Syrup"/>
    <d v="2021-10-12T00:00:00"/>
    <n v="7126"/>
    <n v="297"/>
    <n v="2842.29"/>
    <n v="4283.71"/>
  </r>
  <r>
    <s v="Jan Morforth"/>
    <x v="4"/>
    <s v="Fruit &amp; Nut Bars"/>
    <d v="2021-10-12T00:00:00"/>
    <n v="9541"/>
    <n v="637"/>
    <n v="3019.38"/>
    <n v="6521.62"/>
  </r>
  <r>
    <s v="Brien Boise"/>
    <x v="4"/>
    <s v="Baker's Choco Chips"/>
    <d v="2021-10-12T00:00:00"/>
    <n v="1750"/>
    <n v="73"/>
    <n v="905.93000000000006"/>
    <n v="844.06999999999994"/>
  </r>
  <r>
    <s v="Gigi Bohling"/>
    <x v="0"/>
    <s v="Choco Coated Almonds"/>
    <d v="2021-10-12T00:00:00"/>
    <n v="7553"/>
    <n v="770"/>
    <n v="2556.4"/>
    <n v="4996.6000000000004"/>
  </r>
  <r>
    <s v="Andria Kimpton"/>
    <x v="2"/>
    <s v="99% Dark &amp; Pure"/>
    <d v="2021-10-12T00:00:00"/>
    <n v="3689"/>
    <n v="161"/>
    <n v="1244.53"/>
    <n v="2444.4700000000003"/>
  </r>
  <r>
    <s v="Van Tuxwell"/>
    <x v="5"/>
    <s v="Fruit &amp; Nut Bars"/>
    <d v="2021-10-13T00:00:00"/>
    <n v="4207"/>
    <n v="301"/>
    <n v="1426.74"/>
    <n v="2780.26"/>
  </r>
  <r>
    <s v="Jehu Rudeforth"/>
    <x v="5"/>
    <s v="Peanut Butter Cubes"/>
    <d v="2021-10-13T00:00:00"/>
    <n v="6930"/>
    <n v="365"/>
    <n v="967.25"/>
    <n v="5962.75"/>
  </r>
  <r>
    <s v="Oby Sorrel"/>
    <x v="1"/>
    <s v="After Nines"/>
    <d v="2021-10-13T00:00:00"/>
    <n v="6279"/>
    <n v="349"/>
    <n v="3570.27"/>
    <n v="2708.73"/>
  </r>
  <r>
    <s v="Gigi Bohling"/>
    <x v="2"/>
    <s v="Spicy Special Slims"/>
    <d v="2021-10-13T00:00:00"/>
    <n v="1085"/>
    <n v="136"/>
    <n v="1117.92"/>
    <n v="-32.920000000000073"/>
  </r>
  <r>
    <s v="Karlen McCaffrey"/>
    <x v="0"/>
    <s v="Choco Coated Almonds"/>
    <d v="2021-10-13T00:00:00"/>
    <n v="5012"/>
    <n v="456"/>
    <n v="1513.9199999999998"/>
    <n v="3498.08"/>
  </r>
  <r>
    <s v="Husein Augar"/>
    <x v="1"/>
    <s v="Manuka Honey Choco"/>
    <d v="2021-10-13T00:00:00"/>
    <n v="3983"/>
    <n v="190"/>
    <n v="1292"/>
    <n v="2691"/>
  </r>
  <r>
    <s v="Ches Bonnell"/>
    <x v="4"/>
    <s v="Caramel Stuffed Bars"/>
    <d v="2021-10-13T00:00:00"/>
    <n v="3766"/>
    <n v="252"/>
    <n v="2124.36"/>
    <n v="1641.6399999999999"/>
  </r>
  <r>
    <s v="Jehu Rudeforth"/>
    <x v="1"/>
    <s v="Organic Choco Syrup"/>
    <d v="2021-10-13T00:00:00"/>
    <n v="17164"/>
    <n v="700"/>
    <n v="6699"/>
    <n v="10465"/>
  </r>
  <r>
    <s v="Barr Faughny"/>
    <x v="2"/>
    <s v="Eclairs"/>
    <d v="2021-10-13T00:00:00"/>
    <n v="5362"/>
    <n v="910"/>
    <n v="5742.0999999999995"/>
    <n v="-380.09999999999945"/>
  </r>
  <r>
    <s v="Brien Boise"/>
    <x v="5"/>
    <s v="85% Dark Bars"/>
    <d v="2021-10-13T00:00:00"/>
    <n v="8778"/>
    <n v="488"/>
    <n v="5128.88"/>
    <n v="3649.12"/>
  </r>
  <r>
    <s v="Rafaelita Blaksland"/>
    <x v="2"/>
    <s v="Spicy Special Slims"/>
    <d v="2021-10-13T00:00:00"/>
    <n v="4529"/>
    <n v="453"/>
    <n v="3723.6600000000003"/>
    <n v="805.33999999999969"/>
  </r>
  <r>
    <s v="Andria Kimpton"/>
    <x v="1"/>
    <s v="White Choc"/>
    <d v="2021-10-13T00:00:00"/>
    <n v="6566"/>
    <n v="506"/>
    <n v="3253.58"/>
    <n v="3312.42"/>
  </r>
  <r>
    <s v="Dotty Strutley"/>
    <x v="1"/>
    <s v="Smooth Sliky Salty"/>
    <d v="2021-10-13T00:00:00"/>
    <n v="1421"/>
    <n v="203"/>
    <n v="560.28"/>
    <n v="860.72"/>
  </r>
  <r>
    <s v="Van Tuxwell"/>
    <x v="1"/>
    <s v="Raspberry Choco"/>
    <d v="2021-10-13T00:00:00"/>
    <n v="12614"/>
    <n v="601"/>
    <n v="2313.85"/>
    <n v="10300.15"/>
  </r>
  <r>
    <s v="Beverie Moffet"/>
    <x v="2"/>
    <s v="Fruit &amp; Nut Bars"/>
    <d v="2021-10-13T00:00:00"/>
    <n v="1680"/>
    <n v="105"/>
    <n v="497.70000000000005"/>
    <n v="1182.3"/>
  </r>
  <r>
    <s v="Curtice Advani"/>
    <x v="5"/>
    <s v="Manuka Honey Choco"/>
    <d v="2021-10-13T00:00:00"/>
    <n v="1526"/>
    <n v="67"/>
    <n v="455.59999999999997"/>
    <n v="1070.4000000000001"/>
  </r>
  <r>
    <s v="Curtice Advani"/>
    <x v="5"/>
    <s v="Drinking Coco"/>
    <d v="2021-10-13T00:00:00"/>
    <n v="6188"/>
    <n v="230"/>
    <n v="2286.1999999999998"/>
    <n v="3901.8"/>
  </r>
  <r>
    <s v="Barr Faughny"/>
    <x v="1"/>
    <s v="Organic Choco Syrup"/>
    <d v="2021-10-13T00:00:00"/>
    <n v="4557"/>
    <n v="190"/>
    <n v="1818.3"/>
    <n v="2738.7"/>
  </r>
  <r>
    <s v="Gigi Bohling"/>
    <x v="0"/>
    <s v="70% Dark Bites"/>
    <d v="2021-10-13T00:00:00"/>
    <n v="322"/>
    <n v="41"/>
    <n v="206.64000000000001"/>
    <n v="115.35999999999999"/>
  </r>
  <r>
    <s v="Karlen McCaffrey"/>
    <x v="1"/>
    <s v="Drinking Coco"/>
    <d v="2021-10-13T00:00:00"/>
    <n v="21"/>
    <n v="1"/>
    <n v="9.94"/>
    <n v="11.06"/>
  </r>
  <r>
    <s v="Dotty Strutley"/>
    <x v="3"/>
    <s v="Peanut Butter Cubes"/>
    <d v="2021-10-13T00:00:00"/>
    <n v="4039"/>
    <n v="213"/>
    <n v="564.44999999999993"/>
    <n v="3474.55"/>
  </r>
  <r>
    <s v="Kelci Walkden"/>
    <x v="3"/>
    <s v="Smooth Sliky Salty"/>
    <d v="2021-10-13T00:00:00"/>
    <n v="2261"/>
    <n v="377"/>
    <n v="1040.52"/>
    <n v="1220.48"/>
  </r>
  <r>
    <s v="Jehu Rudeforth"/>
    <x v="3"/>
    <s v="Smooth Sliky Salty"/>
    <d v="2021-10-13T00:00:00"/>
    <n v="15407"/>
    <n v="2170"/>
    <n v="5989.2"/>
    <n v="9417.7999999999993"/>
  </r>
  <r>
    <s v="Roddy Speechley"/>
    <x v="4"/>
    <s v="Smooth Sliky Salty"/>
    <d v="2021-10-13T00:00:00"/>
    <n v="16240"/>
    <n v="2310"/>
    <n v="6375.5999999999995"/>
    <n v="9864.4000000000015"/>
  </r>
  <r>
    <s v="Jan Morforth"/>
    <x v="3"/>
    <s v="Fruit &amp; Nut Bars"/>
    <d v="2021-10-13T00:00:00"/>
    <n v="12453"/>
    <n v="770"/>
    <n v="3649.8"/>
    <n v="8803.2000000000007"/>
  </r>
  <r>
    <s v="Jehu Rudeforth"/>
    <x v="4"/>
    <s v="Almond Choco"/>
    <d v="2021-10-13T00:00:00"/>
    <n v="3668"/>
    <n v="245"/>
    <n v="1261.75"/>
    <n v="2406.25"/>
  </r>
  <r>
    <s v="Karlen McCaffrey"/>
    <x v="3"/>
    <s v="Drinking Coco"/>
    <d v="2021-10-13T00:00:00"/>
    <n v="5299"/>
    <n v="212"/>
    <n v="2107.2799999999997"/>
    <n v="3191.7200000000003"/>
  </r>
  <r>
    <s v="Dotty Strutley"/>
    <x v="4"/>
    <s v="Caramel Stuffed Bars"/>
    <d v="2021-10-13T00:00:00"/>
    <n v="294"/>
    <n v="20"/>
    <n v="168.6"/>
    <n v="125.4"/>
  </r>
  <r>
    <s v="Beverie Moffet"/>
    <x v="0"/>
    <s v="Milk Bars"/>
    <d v="2021-10-13T00:00:00"/>
    <n v="6349"/>
    <n v="424"/>
    <n v="2230.2399999999998"/>
    <n v="4118.76"/>
  </r>
  <r>
    <s v="Beverie Moffet"/>
    <x v="5"/>
    <s v="Orange Choco"/>
    <d v="2021-10-13T00:00:00"/>
    <n v="1344"/>
    <n v="68"/>
    <n v="250.24"/>
    <n v="1093.76"/>
  </r>
  <r>
    <s v="Madelene Upcott"/>
    <x v="0"/>
    <s v="Baker's Choco Chips"/>
    <d v="2021-10-13T00:00:00"/>
    <n v="12852"/>
    <n v="559"/>
    <n v="6937.1900000000005"/>
    <n v="5914.8099999999995"/>
  </r>
  <r>
    <s v="Karlen McCaffrey"/>
    <x v="5"/>
    <s v="Raspberry Choco"/>
    <d v="2021-10-14T00:00:00"/>
    <n v="2310"/>
    <n v="105"/>
    <n v="404.25"/>
    <n v="1905.75"/>
  </r>
  <r>
    <s v="Marney O'Breen"/>
    <x v="5"/>
    <s v="Almond Choco"/>
    <d v="2021-10-14T00:00:00"/>
    <n v="4431"/>
    <n v="277"/>
    <n v="1426.5500000000002"/>
    <n v="3004.45"/>
  </r>
  <r>
    <s v="Dennison Crosswaite"/>
    <x v="0"/>
    <s v="After Nines"/>
    <d v="2021-10-14T00:00:00"/>
    <n v="7546"/>
    <n v="444"/>
    <n v="4542.12"/>
    <n v="3003.88"/>
  </r>
  <r>
    <s v="Curtice Advani"/>
    <x v="3"/>
    <s v="After Nines"/>
    <d v="2021-10-14T00:00:00"/>
    <n v="5887"/>
    <n v="368"/>
    <n v="3764.6400000000003"/>
    <n v="2122.3599999999997"/>
  </r>
  <r>
    <s v="Oby Sorrel"/>
    <x v="1"/>
    <s v="White Choc"/>
    <d v="2021-10-14T00:00:00"/>
    <n v="6979"/>
    <n v="537"/>
    <n v="3452.91"/>
    <n v="3526.09"/>
  </r>
  <r>
    <s v="Oby Sorrel"/>
    <x v="0"/>
    <s v="Mint Chip Choco"/>
    <d v="2021-10-14T00:00:00"/>
    <n v="4928"/>
    <n v="352"/>
    <n v="2013.4399999999998"/>
    <n v="2914.5600000000004"/>
  </r>
  <r>
    <s v="Ches Bonnell"/>
    <x v="0"/>
    <s v="White Choc"/>
    <d v="2021-10-14T00:00:00"/>
    <n v="2933"/>
    <n v="267"/>
    <n v="1716.81"/>
    <n v="1216.19"/>
  </r>
  <r>
    <s v="Beverie Moffet"/>
    <x v="1"/>
    <s v="Raspberry Choco"/>
    <d v="2021-10-14T00:00:00"/>
    <n v="4767"/>
    <n v="217"/>
    <n v="835.45"/>
    <n v="3931.55"/>
  </r>
  <r>
    <s v="Kelci Walkden"/>
    <x v="4"/>
    <s v="85% Dark Bars"/>
    <d v="2021-10-14T00:00:00"/>
    <n v="1722"/>
    <n v="91"/>
    <n v="956.41"/>
    <n v="765.59"/>
  </r>
  <r>
    <s v="Barr Faughny"/>
    <x v="2"/>
    <s v="Spicy Special Slims"/>
    <d v="2021-10-14T00:00:00"/>
    <n v="1295"/>
    <n v="130"/>
    <n v="1068.6000000000001"/>
    <n v="226.39999999999986"/>
  </r>
  <r>
    <s v="Oby Sorrel"/>
    <x v="1"/>
    <s v="Drinking Coco"/>
    <d v="2021-10-14T00:00:00"/>
    <n v="1890"/>
    <n v="70"/>
    <n v="695.8"/>
    <n v="1194.2"/>
  </r>
  <r>
    <s v="Van Tuxwell"/>
    <x v="1"/>
    <s v="Caramel Stuffed Bars"/>
    <d v="2021-10-14T00:00:00"/>
    <n v="6286"/>
    <n v="420"/>
    <n v="3540.6"/>
    <n v="2745.4"/>
  </r>
  <r>
    <s v="Husein Augar"/>
    <x v="0"/>
    <s v="Peanut Butter Cubes"/>
    <d v="2021-10-14T00:00:00"/>
    <n v="749"/>
    <n v="42"/>
    <n v="111.3"/>
    <n v="637.70000000000005"/>
  </r>
  <r>
    <s v="Jehu Rudeforth"/>
    <x v="5"/>
    <s v="99% Dark &amp; Pure"/>
    <d v="2021-10-14T00:00:00"/>
    <n v="5950"/>
    <n v="271"/>
    <n v="2094.83"/>
    <n v="3855.17"/>
  </r>
  <r>
    <s v="Husein Augar"/>
    <x v="3"/>
    <s v="Smooth Sliky Salty"/>
    <d v="2021-10-15T00:00:00"/>
    <n v="3745"/>
    <n v="469"/>
    <n v="1294.4399999999998"/>
    <n v="2450.5600000000004"/>
  </r>
  <r>
    <s v="Madelene Upcott"/>
    <x v="4"/>
    <s v="White Choc"/>
    <d v="2021-10-15T00:00:00"/>
    <n v="2240"/>
    <n v="173"/>
    <n v="1112.3899999999999"/>
    <n v="1127.6100000000001"/>
  </r>
  <r>
    <s v="Dotty Strutley"/>
    <x v="2"/>
    <s v="White Choc"/>
    <d v="2021-10-15T00:00:00"/>
    <n v="4445"/>
    <n v="371"/>
    <n v="2385.5299999999997"/>
    <n v="2059.4700000000003"/>
  </r>
  <r>
    <s v="Gunar Cockshoot"/>
    <x v="0"/>
    <s v="Almond Choco"/>
    <d v="2021-10-15T00:00:00"/>
    <n v="1358"/>
    <n v="91"/>
    <n v="468.65000000000003"/>
    <n v="889.34999999999991"/>
  </r>
  <r>
    <s v="Van Tuxwell"/>
    <x v="4"/>
    <s v="Organic Choco Syrup"/>
    <d v="2021-10-15T00:00:00"/>
    <n v="10549"/>
    <n v="480"/>
    <n v="4593.6000000000004"/>
    <n v="5955.4"/>
  </r>
  <r>
    <s v="Jan Morforth"/>
    <x v="5"/>
    <s v="Drinking Coco"/>
    <d v="2021-10-15T00:00:00"/>
    <n v="3129"/>
    <n v="116"/>
    <n v="1153.04"/>
    <n v="1975.96"/>
  </r>
  <r>
    <s v="Rafaelita Blaksland"/>
    <x v="1"/>
    <s v="Caramel Stuffed Bars"/>
    <d v="2021-10-15T00:00:00"/>
    <n v="3612"/>
    <n v="241"/>
    <n v="2031.6299999999999"/>
    <n v="1580.3700000000001"/>
  </r>
  <r>
    <s v="Kelci Walkden"/>
    <x v="5"/>
    <s v="Almond Choco"/>
    <d v="2021-10-15T00:00:00"/>
    <n v="5243"/>
    <n v="350"/>
    <n v="1802.5000000000002"/>
    <n v="3440.5"/>
  </r>
  <r>
    <s v="Ches Bonnell"/>
    <x v="3"/>
    <s v="Milk Bars"/>
    <d v="2021-10-15T00:00:00"/>
    <n v="189"/>
    <n v="12"/>
    <n v="63.12"/>
    <n v="125.88"/>
  </r>
  <r>
    <s v="Dotty Strutley"/>
    <x v="4"/>
    <s v="Peanut Butter Cubes"/>
    <d v="2021-10-15T00:00:00"/>
    <n v="3766"/>
    <n v="210"/>
    <n v="556.5"/>
    <n v="3209.5"/>
  </r>
  <r>
    <s v="Kaine Padly"/>
    <x v="5"/>
    <s v="Fruit &amp; Nut Bars"/>
    <d v="2021-10-15T00:00:00"/>
    <n v="2989"/>
    <n v="200"/>
    <n v="948"/>
    <n v="2041"/>
  </r>
  <r>
    <s v="Oby Sorrel"/>
    <x v="0"/>
    <s v="Fruit &amp; Nut Bars"/>
    <d v="2021-10-15T00:00:00"/>
    <n v="4298"/>
    <n v="307"/>
    <n v="1455.18"/>
    <n v="2842.8199999999997"/>
  </r>
  <r>
    <s v="Brien Boise"/>
    <x v="0"/>
    <s v="Almond Choco"/>
    <d v="2021-10-15T00:00:00"/>
    <n v="9331"/>
    <n v="667"/>
    <n v="3435.05"/>
    <n v="5895.95"/>
  </r>
  <r>
    <s v="Marney O'Breen"/>
    <x v="0"/>
    <s v="Spicy Special Slims"/>
    <d v="2021-10-15T00:00:00"/>
    <n v="5747"/>
    <n v="639"/>
    <n v="5252.5800000000008"/>
    <n v="494.41999999999916"/>
  </r>
  <r>
    <s v="Oby Sorrel"/>
    <x v="5"/>
    <s v="Raspberry Choco"/>
    <d v="2021-10-15T00:00:00"/>
    <n v="10451"/>
    <n v="476"/>
    <n v="1832.6000000000001"/>
    <n v="8618.4"/>
  </r>
  <r>
    <s v="Van Tuxwell"/>
    <x v="1"/>
    <s v="70% Dark Bites"/>
    <d v="2021-10-15T00:00:00"/>
    <n v="11144"/>
    <n v="1400"/>
    <n v="7056"/>
    <n v="4088"/>
  </r>
  <r>
    <s v="Andria Kimpton"/>
    <x v="0"/>
    <s v="Almond Choco"/>
    <d v="2021-10-15T00:00:00"/>
    <n v="7504"/>
    <n v="536"/>
    <n v="2760.4"/>
    <n v="4743.6000000000004"/>
  </r>
  <r>
    <s v="Kaine Padly"/>
    <x v="1"/>
    <s v="Baker's Choco Chips"/>
    <d v="2021-10-15T00:00:00"/>
    <n v="2590"/>
    <n v="113"/>
    <n v="1402.33"/>
    <n v="1187.67"/>
  </r>
  <r>
    <s v="Jan Morforth"/>
    <x v="3"/>
    <s v="Mint Chip Choco"/>
    <d v="2021-10-15T00:00:00"/>
    <n v="8610"/>
    <n v="615"/>
    <n v="3517.7999999999997"/>
    <n v="5092.2000000000007"/>
  </r>
  <r>
    <s v="Madelene Upcott"/>
    <x v="5"/>
    <s v="Caramel Stuffed Bars"/>
    <d v="2021-10-15T00:00:00"/>
    <n v="5180"/>
    <n v="346"/>
    <n v="2916.7799999999997"/>
    <n v="2263.2200000000003"/>
  </r>
  <r>
    <s v="Curtice Advani"/>
    <x v="4"/>
    <s v="Milk Bars"/>
    <d v="2021-10-15T00:00:00"/>
    <n v="5866"/>
    <n v="392"/>
    <n v="2061.92"/>
    <n v="3804.08"/>
  </r>
  <r>
    <s v="Dotty Strutley"/>
    <x v="0"/>
    <s v="70% Dark Bites"/>
    <d v="2021-10-15T00:00:00"/>
    <n v="1204"/>
    <n v="134"/>
    <n v="675.36"/>
    <n v="528.64"/>
  </r>
  <r>
    <s v="Marney O'Breen"/>
    <x v="2"/>
    <s v="Milk Bars"/>
    <d v="2021-10-15T00:00:00"/>
    <n v="1855"/>
    <n v="124"/>
    <n v="652.24"/>
    <n v="1202.76"/>
  </r>
  <r>
    <s v="Ches Bonnell"/>
    <x v="4"/>
    <s v="Orange Choco"/>
    <d v="2021-10-15T00:00:00"/>
    <n v="553"/>
    <n v="30"/>
    <n v="110.4"/>
    <n v="442.6"/>
  </r>
  <r>
    <s v="Ches Bonnell"/>
    <x v="5"/>
    <s v="Organic Choco Syrup"/>
    <d v="2021-10-15T00:00:00"/>
    <n v="7567"/>
    <n v="316"/>
    <n v="3024.12"/>
    <n v="4542.88"/>
  </r>
  <r>
    <s v="Dotty Strutley"/>
    <x v="1"/>
    <s v="After Nines"/>
    <d v="2021-10-15T00:00:00"/>
    <n v="2534"/>
    <n v="141"/>
    <n v="1442.43"/>
    <n v="1091.57"/>
  </r>
  <r>
    <s v="Kaine Padly"/>
    <x v="0"/>
    <s v="Almond Choco"/>
    <d v="2021-10-15T00:00:00"/>
    <n v="5999"/>
    <n v="400"/>
    <n v="2060"/>
    <n v="3939"/>
  </r>
  <r>
    <s v="Roddy Speechley"/>
    <x v="4"/>
    <s v="Peanut Butter Cubes"/>
    <d v="2021-10-15T00:00:00"/>
    <n v="6601"/>
    <n v="389"/>
    <n v="1030.8499999999999"/>
    <n v="5570.15"/>
  </r>
  <r>
    <s v="Madelene Upcott"/>
    <x v="5"/>
    <s v="Fruit &amp; Nut Bars"/>
    <d v="2021-10-15T00:00:00"/>
    <n v="8554"/>
    <n v="611"/>
    <n v="2896.1400000000003"/>
    <n v="5657.86"/>
  </r>
  <r>
    <s v="Gigi Bohling"/>
    <x v="2"/>
    <s v="After Nines"/>
    <d v="2021-10-15T00:00:00"/>
    <n v="2436"/>
    <n v="144"/>
    <n v="1473.1200000000001"/>
    <n v="962.87999999999988"/>
  </r>
  <r>
    <s v="Beverie Moffet"/>
    <x v="4"/>
    <s v="Organic Choco Syrup"/>
    <d v="2021-10-15T00:00:00"/>
    <n v="3997"/>
    <n v="174"/>
    <n v="1665.18"/>
    <n v="2331.8199999999997"/>
  </r>
  <r>
    <s v="Andria Kimpton"/>
    <x v="0"/>
    <s v="Spicy Special Slims"/>
    <d v="2021-10-15T00:00:00"/>
    <n v="7014"/>
    <n v="910"/>
    <n v="7480.2000000000007"/>
    <n v="-466.20000000000073"/>
  </r>
  <r>
    <s v="Andria Kimpton"/>
    <x v="4"/>
    <s v="White Choc"/>
    <d v="2021-10-15T00:00:00"/>
    <n v="4298"/>
    <n v="391"/>
    <n v="2514.13"/>
    <n v="1783.87"/>
  </r>
  <r>
    <s v="Dennison Crosswaite"/>
    <x v="5"/>
    <s v="Milk Bars"/>
    <d v="2021-10-15T00:00:00"/>
    <n v="3500"/>
    <n v="219"/>
    <n v="1151.94"/>
    <n v="2348.06"/>
  </r>
  <r>
    <s v="Gigi Bohling"/>
    <x v="3"/>
    <s v="White Choc"/>
    <d v="2021-10-18T00:00:00"/>
    <n v="4158"/>
    <n v="320"/>
    <n v="2057.6"/>
    <n v="2100.4"/>
  </r>
  <r>
    <s v="Van Tuxwell"/>
    <x v="0"/>
    <s v="50% Dark Bites"/>
    <d v="2021-10-18T00:00:00"/>
    <n v="7560"/>
    <n v="291"/>
    <n v="2176.6800000000003"/>
    <n v="5383.32"/>
  </r>
  <r>
    <s v="Wilone O'Kielt"/>
    <x v="1"/>
    <s v="Spicy Special Slims"/>
    <d v="2021-10-18T00:00:00"/>
    <n v="5453"/>
    <n v="606"/>
    <n v="4981.3200000000006"/>
    <n v="471.67999999999938"/>
  </r>
  <r>
    <s v="Wilone O'Kielt"/>
    <x v="4"/>
    <s v="Choco Coated Almonds"/>
    <d v="2021-10-18T00:00:00"/>
    <n v="7763"/>
    <n v="700"/>
    <n v="2324"/>
    <n v="5439"/>
  </r>
  <r>
    <s v="Wilone O'Kielt"/>
    <x v="4"/>
    <s v="Caramel Stuffed Bars"/>
    <d v="2021-10-18T00:00:00"/>
    <n v="9373"/>
    <n v="586"/>
    <n v="4939.9799999999996"/>
    <n v="4433.0200000000004"/>
  </r>
  <r>
    <s v="Rafaelita Blaksland"/>
    <x v="5"/>
    <s v="Caramel Stuffed Bars"/>
    <d v="2021-10-18T00:00:00"/>
    <n v="1281"/>
    <n v="86"/>
    <n v="724.98"/>
    <n v="556.02"/>
  </r>
  <r>
    <s v="Van Tuxwell"/>
    <x v="3"/>
    <s v="Eclairs"/>
    <d v="2021-10-18T00:00:00"/>
    <n v="3633"/>
    <n v="606"/>
    <n v="3823.8599999999997"/>
    <n v="-190.85999999999967"/>
  </r>
  <r>
    <s v="Camilla Castle"/>
    <x v="1"/>
    <s v="Peanut Butter Cubes"/>
    <d v="2021-10-18T00:00:00"/>
    <n v="280"/>
    <n v="15"/>
    <n v="39.75"/>
    <n v="240.25"/>
  </r>
  <r>
    <s v="Marney O'Breen"/>
    <x v="5"/>
    <s v="Fruit &amp; Nut Bars"/>
    <d v="2021-10-18T00:00:00"/>
    <n v="17752"/>
    <n v="1190"/>
    <n v="5640.6"/>
    <n v="12111.4"/>
  </r>
  <r>
    <s v="Gunar Cockshoot"/>
    <x v="4"/>
    <s v="Baker's Choco Chips"/>
    <d v="2021-10-18T00:00:00"/>
    <n v="847"/>
    <n v="39"/>
    <n v="483.99"/>
    <n v="363.01"/>
  </r>
  <r>
    <s v="Rafaelita Blaksland"/>
    <x v="2"/>
    <s v="Almond Choco"/>
    <d v="2021-10-18T00:00:00"/>
    <n v="1638"/>
    <n v="117"/>
    <n v="602.55000000000007"/>
    <n v="1035.4499999999998"/>
  </r>
  <r>
    <s v="Andria Kimpton"/>
    <x v="2"/>
    <s v="Peanut Butter Cubes"/>
    <d v="2021-10-18T00:00:00"/>
    <n v="1589"/>
    <n v="94"/>
    <n v="249.1"/>
    <n v="1339.9"/>
  </r>
  <r>
    <s v="Jehu Rudeforth"/>
    <x v="0"/>
    <s v="Orange Choco"/>
    <d v="2021-10-18T00:00:00"/>
    <n v="7574"/>
    <n v="421"/>
    <n v="1549.28"/>
    <n v="6024.72"/>
  </r>
  <r>
    <s v="Jehu Rudeforth"/>
    <x v="0"/>
    <s v="70% Dark Bites"/>
    <d v="2021-10-18T00:00:00"/>
    <n v="11564"/>
    <n v="1680"/>
    <n v="8467.2000000000007"/>
    <n v="3096.7999999999993"/>
  </r>
  <r>
    <s v="Ches Bonnell"/>
    <x v="5"/>
    <s v="Mint Chip Choco"/>
    <d v="2021-10-18T00:00:00"/>
    <n v="784"/>
    <n v="56"/>
    <n v="320.32"/>
    <n v="463.68"/>
  </r>
  <r>
    <s v="Rafaelita Blaksland"/>
    <x v="1"/>
    <s v="Almond Choco"/>
    <d v="2021-10-18T00:00:00"/>
    <n v="2100"/>
    <n v="132"/>
    <n v="679.80000000000007"/>
    <n v="1420.1999999999998"/>
  </r>
  <r>
    <s v="Andria Kimpton"/>
    <x v="3"/>
    <s v="Smooth Sliky Salty"/>
    <d v="2021-10-18T00:00:00"/>
    <n v="10640"/>
    <n v="1540"/>
    <n v="4250.3999999999996"/>
    <n v="6389.6"/>
  </r>
  <r>
    <s v="Husein Augar"/>
    <x v="1"/>
    <s v="Smooth Sliky Salty"/>
    <d v="2021-10-18T00:00:00"/>
    <n v="6006"/>
    <n v="980"/>
    <n v="2704.7999999999997"/>
    <n v="3301.2000000000003"/>
  </r>
  <r>
    <s v="Kaine Padly"/>
    <x v="0"/>
    <s v="Milk Bars"/>
    <d v="2021-10-18T00:00:00"/>
    <n v="483"/>
    <n v="31"/>
    <n v="163.06"/>
    <n v="319.94"/>
  </r>
  <r>
    <s v="Ches Bonnell"/>
    <x v="4"/>
    <s v="Smooth Sliky Salty"/>
    <d v="2021-10-18T00:00:00"/>
    <n v="13804"/>
    <n v="1960"/>
    <n v="5409.5999999999995"/>
    <n v="8394.4000000000015"/>
  </r>
  <r>
    <s v="Camilla Castle"/>
    <x v="2"/>
    <s v="50% Dark Bites"/>
    <d v="2021-10-18T00:00:00"/>
    <n v="2975"/>
    <n v="115"/>
    <n v="860.2"/>
    <n v="2114.8000000000002"/>
  </r>
  <r>
    <s v="Kaine Padly"/>
    <x v="3"/>
    <s v="Organic Choco Syrup"/>
    <d v="2021-10-18T00:00:00"/>
    <n v="1407"/>
    <n v="62"/>
    <n v="593.34"/>
    <n v="813.66"/>
  </r>
  <r>
    <s v="Beverie Moffet"/>
    <x v="5"/>
    <s v="Spicy Special Slims"/>
    <d v="2021-10-18T00:00:00"/>
    <n v="245"/>
    <n v="31"/>
    <n v="254.82000000000002"/>
    <n v="-9.8200000000000216"/>
  </r>
  <r>
    <s v="Dotty Strutley"/>
    <x v="0"/>
    <s v="Eclairs"/>
    <d v="2021-10-18T00:00:00"/>
    <n v="1106"/>
    <n v="139"/>
    <n v="877.08999999999992"/>
    <n v="228.91000000000008"/>
  </r>
  <r>
    <s v="Oby Sorrel"/>
    <x v="3"/>
    <s v="Smooth Sliky Salty"/>
    <d v="2021-10-18T00:00:00"/>
    <n v="1169"/>
    <n v="167"/>
    <n v="460.91999999999996"/>
    <n v="708.08"/>
  </r>
  <r>
    <s v="Dotty Strutley"/>
    <x v="5"/>
    <s v="Baker's Choco Chips"/>
    <d v="2021-10-18T00:00:00"/>
    <n v="343"/>
    <n v="16"/>
    <n v="198.56"/>
    <n v="144.44"/>
  </r>
  <r>
    <s v="Beverie Moffet"/>
    <x v="5"/>
    <s v="Manuka Honey Choco"/>
    <d v="2021-10-18T00:00:00"/>
    <n v="5558"/>
    <n v="242"/>
    <n v="1645.6"/>
    <n v="3912.4"/>
  </r>
  <r>
    <s v="Husein Augar"/>
    <x v="1"/>
    <s v="Milk Bars"/>
    <d v="2021-10-18T00:00:00"/>
    <n v="357"/>
    <n v="23"/>
    <n v="120.97999999999999"/>
    <n v="236.02"/>
  </r>
  <r>
    <s v="Andria Kimpton"/>
    <x v="5"/>
    <s v="Choco Coated Almonds"/>
    <d v="2021-10-18T00:00:00"/>
    <n v="28"/>
    <n v="3"/>
    <n v="9.9599999999999991"/>
    <n v="18.04"/>
  </r>
  <r>
    <s v="Ches Bonnell"/>
    <x v="1"/>
    <s v="Manuka Honey Choco"/>
    <d v="2021-10-18T00:00:00"/>
    <n v="3192"/>
    <n v="146"/>
    <n v="992.8"/>
    <n v="2199.1999999999998"/>
  </r>
  <r>
    <s v="Wilone O'Kielt"/>
    <x v="2"/>
    <s v="Organic Choco Syrup"/>
    <d v="2021-10-18T00:00:00"/>
    <n v="3493"/>
    <n v="146"/>
    <n v="1397.22"/>
    <n v="2095.7799999999997"/>
  </r>
  <r>
    <s v="Dotty Strutley"/>
    <x v="1"/>
    <s v="Organic Choco Syrup"/>
    <d v="2021-10-18T00:00:00"/>
    <n v="6335"/>
    <n v="264"/>
    <n v="2526.48"/>
    <n v="3808.52"/>
  </r>
  <r>
    <s v="Gigi Bohling"/>
    <x v="4"/>
    <s v="Caramel Stuffed Bars"/>
    <d v="2021-10-18T00:00:00"/>
    <n v="12474"/>
    <n v="840"/>
    <n v="7081.2"/>
    <n v="5392.8"/>
  </r>
  <r>
    <s v="Ches Bonnell"/>
    <x v="1"/>
    <s v="Almond Choco"/>
    <d v="2021-10-18T00:00:00"/>
    <n v="630"/>
    <n v="45"/>
    <n v="231.75000000000003"/>
    <n v="398.25"/>
  </r>
  <r>
    <s v="Kaine Padly"/>
    <x v="4"/>
    <s v="50% Dark Bites"/>
    <d v="2021-10-18T00:00:00"/>
    <n v="6657"/>
    <n v="267"/>
    <n v="1997.16"/>
    <n v="4659.84"/>
  </r>
  <r>
    <s v="Wilone O'Kielt"/>
    <x v="4"/>
    <s v="Spicy Special Slims"/>
    <d v="2021-10-18T00:00:00"/>
    <n v="2275"/>
    <n v="253"/>
    <n v="2079.6600000000003"/>
    <n v="195.33999999999969"/>
  </r>
  <r>
    <s v="Curtice Advani"/>
    <x v="1"/>
    <s v="Spicy Special Slims"/>
    <d v="2021-10-18T00:00:00"/>
    <n v="5110"/>
    <n v="511"/>
    <n v="4200.42"/>
    <n v="909.57999999999993"/>
  </r>
  <r>
    <s v="Kelci Walkden"/>
    <x v="4"/>
    <s v="Orange Choco"/>
    <d v="2021-10-18T00:00:00"/>
    <n v="1743"/>
    <n v="88"/>
    <n v="323.84000000000003"/>
    <n v="1419.1599999999999"/>
  </r>
  <r>
    <s v="Wilone O'Kielt"/>
    <x v="1"/>
    <s v="85% Dark Bars"/>
    <d v="2021-10-18T00:00:00"/>
    <n v="6860"/>
    <n v="343"/>
    <n v="3604.93"/>
    <n v="3255.07"/>
  </r>
  <r>
    <s v="Curtice Advani"/>
    <x v="0"/>
    <s v="Orange Choco"/>
    <d v="2021-10-18T00:00:00"/>
    <n v="9940"/>
    <n v="524"/>
    <n v="1928.3200000000002"/>
    <n v="8011.68"/>
  </r>
  <r>
    <s v="Gigi Bohling"/>
    <x v="3"/>
    <s v="Smooth Sliky Salty"/>
    <d v="2021-10-18T00:00:00"/>
    <n v="896"/>
    <n v="150"/>
    <n v="413.99999999999994"/>
    <n v="482.00000000000006"/>
  </r>
  <r>
    <s v="Camilla Castle"/>
    <x v="5"/>
    <s v="White Choc"/>
    <d v="2021-10-18T00:00:00"/>
    <n v="1757"/>
    <n v="136"/>
    <n v="874.48"/>
    <n v="882.52"/>
  </r>
  <r>
    <s v="Dotty Strutley"/>
    <x v="5"/>
    <s v="Orange Choco"/>
    <d v="2021-10-18T00:00:00"/>
    <n v="1568"/>
    <n v="88"/>
    <n v="323.84000000000003"/>
    <n v="1244.1599999999999"/>
  </r>
  <r>
    <s v="Jehu Rudeforth"/>
    <x v="2"/>
    <s v="70% Dark Bites"/>
    <d v="2021-10-18T00:00:00"/>
    <n v="6454"/>
    <n v="910"/>
    <n v="4586.3999999999996"/>
    <n v="1867.6000000000004"/>
  </r>
  <r>
    <s v="Gigi Bohling"/>
    <x v="0"/>
    <s v="Organic Choco Syrup"/>
    <d v="2021-10-18T00:00:00"/>
    <n v="497"/>
    <n v="23"/>
    <n v="220.11"/>
    <n v="276.89"/>
  </r>
  <r>
    <s v="Brien Boise"/>
    <x v="2"/>
    <s v="Caramel Stuffed Bars"/>
    <d v="2021-10-18T00:00:00"/>
    <n v="7210"/>
    <n v="425"/>
    <n v="3582.75"/>
    <n v="3627.25"/>
  </r>
  <r>
    <s v="Kaine Padly"/>
    <x v="3"/>
    <s v="Smooth Sliky Salty"/>
    <d v="2021-10-18T00:00:00"/>
    <n v="11319"/>
    <n v="1610"/>
    <n v="4443.5999999999995"/>
    <n v="6875.4000000000005"/>
  </r>
  <r>
    <s v="Marney O'Breen"/>
    <x v="5"/>
    <s v="Milk Bars"/>
    <d v="2021-10-18T00:00:00"/>
    <n v="10388"/>
    <n v="693"/>
    <n v="3645.18"/>
    <n v="6742.82"/>
  </r>
  <r>
    <s v="Curtice Advani"/>
    <x v="4"/>
    <s v="White Choc"/>
    <d v="2021-10-18T00:00:00"/>
    <n v="2086"/>
    <n v="161"/>
    <n v="1035.23"/>
    <n v="1050.77"/>
  </r>
  <r>
    <s v="Dennison Crosswaite"/>
    <x v="5"/>
    <s v="Orange Choco"/>
    <d v="2021-10-18T00:00:00"/>
    <n v="8750"/>
    <n v="487"/>
    <n v="1792.16"/>
    <n v="6957.84"/>
  </r>
  <r>
    <s v="Madelene Upcott"/>
    <x v="3"/>
    <s v="Eclairs"/>
    <d v="2021-10-19T00:00:00"/>
    <n v="5775"/>
    <n v="840"/>
    <n v="5300.4"/>
    <n v="474.60000000000036"/>
  </r>
  <r>
    <s v="Gunar Cockshoot"/>
    <x v="4"/>
    <s v="Choco Coated Almonds"/>
    <d v="2021-10-19T00:00:00"/>
    <n v="16604"/>
    <n v="1680"/>
    <n v="5577.5999999999995"/>
    <n v="11026.400000000001"/>
  </r>
  <r>
    <s v="Marney O'Breen"/>
    <x v="3"/>
    <s v="Almond Choco"/>
    <d v="2021-10-19T00:00:00"/>
    <n v="5348"/>
    <n v="357"/>
    <n v="1838.5500000000002"/>
    <n v="3509.45"/>
  </r>
  <r>
    <s v="Roddy Speechley"/>
    <x v="5"/>
    <s v="Peanut Butter Cubes"/>
    <d v="2021-10-19T00:00:00"/>
    <n v="4613"/>
    <n v="257"/>
    <n v="681.05"/>
    <n v="3931.95"/>
  </r>
  <r>
    <s v="Beverie Moffet"/>
    <x v="0"/>
    <s v="Almond Choco"/>
    <d v="2021-10-19T00:00:00"/>
    <n v="6811"/>
    <n v="487"/>
    <n v="2508.0500000000002"/>
    <n v="4302.95"/>
  </r>
  <r>
    <s v="Marney O'Breen"/>
    <x v="2"/>
    <s v="Drinking Coco"/>
    <d v="2021-10-19T00:00:00"/>
    <n v="1330"/>
    <n v="50"/>
    <n v="497"/>
    <n v="833"/>
  </r>
  <r>
    <s v="Roddy Speechley"/>
    <x v="3"/>
    <s v="Organic Choco Syrup"/>
    <d v="2021-10-19T00:00:00"/>
    <n v="11501"/>
    <n v="523"/>
    <n v="5005.1100000000006"/>
    <n v="6495.8899999999994"/>
  </r>
  <r>
    <s v="Dotty Strutley"/>
    <x v="3"/>
    <s v="Caramel Stuffed Bars"/>
    <d v="2021-10-19T00:00:00"/>
    <n v="1407"/>
    <n v="94"/>
    <n v="792.42"/>
    <n v="614.58000000000004"/>
  </r>
  <r>
    <s v="Roddy Speechley"/>
    <x v="3"/>
    <s v="After Nines"/>
    <d v="2021-10-19T00:00:00"/>
    <n v="4249"/>
    <n v="266"/>
    <n v="2721.1800000000003"/>
    <n v="1527.8199999999997"/>
  </r>
  <r>
    <s v="Husein Augar"/>
    <x v="2"/>
    <s v="White Choc"/>
    <d v="2021-10-19T00:00:00"/>
    <n v="13377"/>
    <n v="1190"/>
    <n v="7651.7"/>
    <n v="5725.3"/>
  </r>
  <r>
    <s v="Dotty Strutley"/>
    <x v="4"/>
    <s v="Smooth Sliky Salty"/>
    <d v="2021-10-19T00:00:00"/>
    <n v="3514"/>
    <n v="440"/>
    <n v="1214.3999999999999"/>
    <n v="2299.6000000000004"/>
  </r>
  <r>
    <s v="Ches Bonnell"/>
    <x v="3"/>
    <s v="After Nines"/>
    <d v="2021-10-19T00:00:00"/>
    <n v="1960"/>
    <n v="123"/>
    <n v="1258.29"/>
    <n v="701.71"/>
  </r>
  <r>
    <s v="Mallorie Waber"/>
    <x v="1"/>
    <s v="99% Dark &amp; Pure"/>
    <d v="2021-10-19T00:00:00"/>
    <n v="9954"/>
    <n v="453"/>
    <n v="3501.69"/>
    <n v="6452.3099999999995"/>
  </r>
  <r>
    <s v="Rafaelita Blaksland"/>
    <x v="4"/>
    <s v="Choco Coated Almonds"/>
    <d v="2021-10-19T00:00:00"/>
    <n v="5775"/>
    <n v="525"/>
    <n v="1743"/>
    <n v="4032"/>
  </r>
  <r>
    <s v="Brien Boise"/>
    <x v="0"/>
    <s v="Smooth Sliky Salty"/>
    <d v="2021-10-19T00:00:00"/>
    <n v="12537"/>
    <n v="1820"/>
    <n v="5023.2"/>
    <n v="7513.8"/>
  </r>
  <r>
    <s v="Rafaelita Blaksland"/>
    <x v="2"/>
    <s v="50% Dark Bites"/>
    <d v="2021-10-19T00:00:00"/>
    <n v="875"/>
    <n v="33"/>
    <n v="246.84"/>
    <n v="628.16"/>
  </r>
  <r>
    <s v="Roddy Speechley"/>
    <x v="5"/>
    <s v="Choco Coated Almonds"/>
    <d v="2021-10-19T00:00:00"/>
    <n v="3220"/>
    <n v="322"/>
    <n v="1069.04"/>
    <n v="2150.96"/>
  </r>
  <r>
    <s v="Roddy Speechley"/>
    <x v="3"/>
    <s v="Spicy Special Slims"/>
    <d v="2021-10-19T00:00:00"/>
    <n v="2408"/>
    <n v="268"/>
    <n v="2202.96"/>
    <n v="205.03999999999996"/>
  </r>
  <r>
    <s v="Dennison Crosswaite"/>
    <x v="2"/>
    <s v="85% Dark Bars"/>
    <d v="2021-10-19T00:00:00"/>
    <n v="10892"/>
    <n v="545"/>
    <n v="5727.95"/>
    <n v="5164.05"/>
  </r>
  <r>
    <s v="Dotty Strutley"/>
    <x v="4"/>
    <s v="Manuka Honey Choco"/>
    <d v="2021-10-19T00:00:00"/>
    <n v="6706"/>
    <n v="305"/>
    <n v="2074"/>
    <n v="4632"/>
  </r>
  <r>
    <s v="Marney O'Breen"/>
    <x v="1"/>
    <s v="Eclairs"/>
    <d v="2021-10-19T00:00:00"/>
    <n v="4599"/>
    <n v="657"/>
    <n v="4145.67"/>
    <n v="453.32999999999993"/>
  </r>
  <r>
    <s v="Madelene Upcott"/>
    <x v="4"/>
    <s v="Almond Choco"/>
    <d v="2021-10-19T00:00:00"/>
    <n v="5068"/>
    <n v="338"/>
    <n v="1740.7"/>
    <n v="3327.3"/>
  </r>
  <r>
    <s v="Husein Augar"/>
    <x v="1"/>
    <s v="After Nines"/>
    <d v="2021-10-19T00:00:00"/>
    <n v="11830"/>
    <n v="696"/>
    <n v="7120.08"/>
    <n v="4709.92"/>
  </r>
  <r>
    <s v="Camilla Castle"/>
    <x v="4"/>
    <s v="Raspberry Choco"/>
    <d v="2021-10-19T00:00:00"/>
    <n v="5894"/>
    <n v="268"/>
    <n v="1031.8"/>
    <n v="4862.2"/>
  </r>
  <r>
    <s v="Beverie Moffet"/>
    <x v="5"/>
    <s v="Milk Bars"/>
    <d v="2021-10-19T00:00:00"/>
    <n v="21"/>
    <n v="2"/>
    <n v="10.52"/>
    <n v="10.48"/>
  </r>
  <r>
    <s v="Dotty Strutley"/>
    <x v="4"/>
    <s v="Mint Chip Choco"/>
    <d v="2021-10-19T00:00:00"/>
    <n v="371"/>
    <n v="29"/>
    <n v="165.88"/>
    <n v="205.12"/>
  </r>
  <r>
    <s v="Dennison Crosswaite"/>
    <x v="2"/>
    <s v="Raspberry Choco"/>
    <d v="2021-10-19T00:00:00"/>
    <n v="9275"/>
    <n v="442"/>
    <n v="1701.7"/>
    <n v="7573.3"/>
  </r>
  <r>
    <s v="Brien Boise"/>
    <x v="2"/>
    <s v="Peanut Butter Cubes"/>
    <d v="2021-10-19T00:00:00"/>
    <n v="3087"/>
    <n v="182"/>
    <n v="482.3"/>
    <n v="2604.6999999999998"/>
  </r>
  <r>
    <s v="Madelene Upcott"/>
    <x v="0"/>
    <s v="Mint Chip Choco"/>
    <d v="2021-10-19T00:00:00"/>
    <n v="6496"/>
    <n v="464"/>
    <n v="2654.08"/>
    <n v="3841.92"/>
  </r>
  <r>
    <s v="Kaine Padly"/>
    <x v="1"/>
    <s v="Manuka Honey Choco"/>
    <d v="2021-10-19T00:00:00"/>
    <n v="6664"/>
    <n v="318"/>
    <n v="2162.4"/>
    <n v="4501.6000000000004"/>
  </r>
  <r>
    <s v="Brien Boise"/>
    <x v="2"/>
    <s v="White Choc"/>
    <d v="2021-10-19T00:00:00"/>
    <n v="6356"/>
    <n v="489"/>
    <n v="3144.27"/>
    <n v="3211.73"/>
  </r>
  <r>
    <s v="Brien Boise"/>
    <x v="1"/>
    <s v="Eclairs"/>
    <d v="2021-10-19T00:00:00"/>
    <n v="3668"/>
    <n v="459"/>
    <n v="2896.29"/>
    <n v="771.71"/>
  </r>
  <r>
    <s v="Dotty Strutley"/>
    <x v="1"/>
    <s v="Orange Choco"/>
    <d v="2021-10-19T00:00:00"/>
    <n v="2709"/>
    <n v="136"/>
    <n v="500.48"/>
    <n v="2208.52"/>
  </r>
  <r>
    <s v="Oby Sorrel"/>
    <x v="3"/>
    <s v="Drinking Coco"/>
    <d v="2021-10-19T00:00:00"/>
    <n v="3031"/>
    <n v="117"/>
    <n v="1162.98"/>
    <n v="1868.02"/>
  </r>
  <r>
    <s v="Roddy Speechley"/>
    <x v="3"/>
    <s v="Smooth Sliky Salty"/>
    <d v="2021-10-20T00:00:00"/>
    <n v="889"/>
    <n v="127"/>
    <n v="350.52"/>
    <n v="538.48"/>
  </r>
  <r>
    <s v="Jan Morforth"/>
    <x v="4"/>
    <s v="99% Dark &amp; Pure"/>
    <d v="2021-10-20T00:00:00"/>
    <n v="13223"/>
    <n v="575"/>
    <n v="4444.75"/>
    <n v="8778.25"/>
  </r>
  <r>
    <s v="Camilla Castle"/>
    <x v="3"/>
    <s v="White Choc"/>
    <d v="2021-10-20T00:00:00"/>
    <n v="1603"/>
    <n v="124"/>
    <n v="797.31999999999994"/>
    <n v="805.68000000000006"/>
  </r>
  <r>
    <s v="Jan Morforth"/>
    <x v="1"/>
    <s v="Peanut Butter Cubes"/>
    <d v="2021-10-20T00:00:00"/>
    <n v="4606"/>
    <n v="243"/>
    <n v="643.94999999999993"/>
    <n v="3962.05"/>
  </r>
  <r>
    <s v="Madelene Upcott"/>
    <x v="2"/>
    <s v="Almond Choco"/>
    <d v="2021-10-20T00:00:00"/>
    <n v="2345"/>
    <n v="147"/>
    <n v="757.05000000000007"/>
    <n v="1587.9499999999998"/>
  </r>
  <r>
    <s v="Dennison Crosswaite"/>
    <x v="2"/>
    <s v="Orange Choco"/>
    <d v="2021-10-20T00:00:00"/>
    <n v="4522"/>
    <n v="252"/>
    <n v="927.36"/>
    <n v="3594.64"/>
  </r>
  <r>
    <s v="Rafaelita Blaksland"/>
    <x v="3"/>
    <s v="Almond Choco"/>
    <d v="2021-10-20T00:00:00"/>
    <n v="20503"/>
    <n v="1470"/>
    <n v="7570.5000000000009"/>
    <n v="12932.5"/>
  </r>
  <r>
    <s v="Husein Augar"/>
    <x v="0"/>
    <s v="85% Dark Bars"/>
    <d v="2021-10-20T00:00:00"/>
    <n v="42"/>
    <n v="3"/>
    <n v="31.53"/>
    <n v="10.469999999999999"/>
  </r>
  <r>
    <s v="Mallorie Waber"/>
    <x v="0"/>
    <s v="Fruit &amp; Nut Bars"/>
    <d v="2021-10-20T00:00:00"/>
    <n v="8659"/>
    <n v="542"/>
    <n v="2569.08"/>
    <n v="6089.92"/>
  </r>
  <r>
    <s v="Andria Kimpton"/>
    <x v="3"/>
    <s v="85% Dark Bars"/>
    <d v="2021-10-20T00:00:00"/>
    <n v="11242"/>
    <n v="563"/>
    <n v="5917.13"/>
    <n v="5324.87"/>
  </r>
  <r>
    <s v="Jehu Rudeforth"/>
    <x v="1"/>
    <s v="Almond Choco"/>
    <d v="2021-10-20T00:00:00"/>
    <n v="7518"/>
    <n v="502"/>
    <n v="2585.3000000000002"/>
    <n v="4932.7"/>
  </r>
  <r>
    <s v="Beverie Moffet"/>
    <x v="0"/>
    <s v="70% Dark Bites"/>
    <d v="2021-10-20T00:00:00"/>
    <n v="5495"/>
    <n v="611"/>
    <n v="3079.44"/>
    <n v="2415.56"/>
  </r>
  <r>
    <s v="Camilla Castle"/>
    <x v="1"/>
    <s v="Manuka Honey Choco"/>
    <d v="2021-10-20T00:00:00"/>
    <n v="12110"/>
    <n v="577"/>
    <n v="3923.6"/>
    <n v="8186.4"/>
  </r>
  <r>
    <s v="Mallorie Waber"/>
    <x v="3"/>
    <s v="After Nines"/>
    <d v="2021-10-20T00:00:00"/>
    <n v="1568"/>
    <n v="88"/>
    <n v="900.24"/>
    <n v="667.76"/>
  </r>
  <r>
    <s v="Brien Boise"/>
    <x v="4"/>
    <s v="70% Dark Bites"/>
    <d v="2021-10-20T00:00:00"/>
    <n v="14273"/>
    <n v="1610"/>
    <n v="8114.4"/>
    <n v="6158.6"/>
  </r>
  <r>
    <s v="Roddy Speechley"/>
    <x v="0"/>
    <s v="Almond Choco"/>
    <d v="2021-10-20T00:00:00"/>
    <n v="833"/>
    <n v="53"/>
    <n v="272.95000000000005"/>
    <n v="560.04999999999995"/>
  </r>
  <r>
    <s v="Van Tuxwell"/>
    <x v="0"/>
    <s v="Baker's Choco Chips"/>
    <d v="2021-10-20T00:00:00"/>
    <n v="3073"/>
    <n v="134"/>
    <n v="1662.94"/>
    <n v="1410.06"/>
  </r>
  <r>
    <s v="Dennison Crosswaite"/>
    <x v="3"/>
    <s v="Peanut Butter Cubes"/>
    <d v="2021-10-20T00:00:00"/>
    <n v="10346"/>
    <n v="609"/>
    <n v="1613.85"/>
    <n v="8732.15"/>
  </r>
  <r>
    <s v="Curtice Advani"/>
    <x v="4"/>
    <s v="Mint Chip Choco"/>
    <d v="2021-10-20T00:00:00"/>
    <n v="3577"/>
    <n v="299"/>
    <n v="1710.28"/>
    <n v="1866.72"/>
  </r>
  <r>
    <s v="Wilone O'Kielt"/>
    <x v="4"/>
    <s v="70% Dark Bites"/>
    <d v="2021-10-20T00:00:00"/>
    <n v="6909"/>
    <n v="840"/>
    <n v="4233.6000000000004"/>
    <n v="2675.3999999999996"/>
  </r>
  <r>
    <s v="Jehu Rudeforth"/>
    <x v="3"/>
    <s v="Eclairs"/>
    <d v="2021-10-20T00:00:00"/>
    <n v="4165"/>
    <n v="695"/>
    <n v="4385.45"/>
    <n v="-220.44999999999982"/>
  </r>
  <r>
    <s v="Beverie Moffet"/>
    <x v="3"/>
    <s v="50% Dark Bites"/>
    <d v="2021-10-20T00:00:00"/>
    <n v="6307"/>
    <n v="243"/>
    <n v="1817.64"/>
    <n v="4489.3599999999997"/>
  </r>
  <r>
    <s v="Brien Boise"/>
    <x v="0"/>
    <s v="Baker's Choco Chips"/>
    <d v="2021-10-20T00:00:00"/>
    <n v="1106"/>
    <n v="51"/>
    <n v="632.91"/>
    <n v="473.09000000000003"/>
  </r>
  <r>
    <s v="Karlen McCaffrey"/>
    <x v="1"/>
    <s v="Baker's Choco Chips"/>
    <d v="2021-10-20T00:00:00"/>
    <n v="1610"/>
    <n v="68"/>
    <n v="843.88"/>
    <n v="766.12"/>
  </r>
  <r>
    <s v="Roddy Speechley"/>
    <x v="2"/>
    <s v="50% Dark Bites"/>
    <d v="2021-10-20T00:00:00"/>
    <n v="3710"/>
    <n v="143"/>
    <n v="1069.6400000000001"/>
    <n v="2640.3599999999997"/>
  </r>
  <r>
    <s v="Jehu Rudeforth"/>
    <x v="5"/>
    <s v="Manuka Honey Choco"/>
    <d v="2021-10-20T00:00:00"/>
    <n v="7259"/>
    <n v="316"/>
    <n v="2148.7999999999997"/>
    <n v="5110.2000000000007"/>
  </r>
  <r>
    <s v="Gunar Cockshoot"/>
    <x v="1"/>
    <s v="50% Dark Bites"/>
    <d v="2021-10-20T00:00:00"/>
    <n v="5523"/>
    <n v="205"/>
    <n v="1533.4"/>
    <n v="3989.6"/>
  </r>
  <r>
    <s v="Husein Augar"/>
    <x v="0"/>
    <s v="99% Dark &amp; Pure"/>
    <d v="2021-10-20T00:00:00"/>
    <n v="2121"/>
    <n v="97"/>
    <n v="749.81000000000006"/>
    <n v="1371.19"/>
  </r>
  <r>
    <s v="Marney O'Breen"/>
    <x v="3"/>
    <s v="Milk Bars"/>
    <d v="2021-10-20T00:00:00"/>
    <n v="3227"/>
    <n v="202"/>
    <n v="1062.52"/>
    <n v="2164.48"/>
  </r>
  <r>
    <s v="Dennison Crosswaite"/>
    <x v="3"/>
    <s v="Fruit &amp; Nut Bars"/>
    <d v="2021-10-20T00:00:00"/>
    <n v="2905"/>
    <n v="194"/>
    <n v="919.56000000000006"/>
    <n v="1985.44"/>
  </r>
  <r>
    <s v="Brien Boise"/>
    <x v="4"/>
    <s v="Spicy Special Slims"/>
    <d v="2021-10-20T00:00:00"/>
    <n v="1827"/>
    <n v="229"/>
    <n v="1882.38"/>
    <n v="-55.380000000000109"/>
  </r>
  <r>
    <s v="Gigi Bohling"/>
    <x v="4"/>
    <s v="70% Dark Bites"/>
    <d v="2021-10-20T00:00:00"/>
    <n v="987"/>
    <n v="110"/>
    <n v="554.4"/>
    <n v="432.6"/>
  </r>
  <r>
    <s v="Barr Faughny"/>
    <x v="2"/>
    <s v="After Nines"/>
    <d v="2021-10-20T00:00:00"/>
    <n v="7056"/>
    <n v="392"/>
    <n v="4010.1600000000003"/>
    <n v="3045.8399999999997"/>
  </r>
  <r>
    <s v="Jan Morforth"/>
    <x v="4"/>
    <s v="Milk Bars"/>
    <d v="2021-10-20T00:00:00"/>
    <n v="5579"/>
    <n v="372"/>
    <n v="1956.72"/>
    <n v="3622.2799999999997"/>
  </r>
  <r>
    <s v="Mallorie Waber"/>
    <x v="1"/>
    <s v="50% Dark Bites"/>
    <d v="2021-10-20T00:00:00"/>
    <n v="7350"/>
    <n v="273"/>
    <n v="2042.0400000000002"/>
    <n v="5307.96"/>
  </r>
  <r>
    <s v="Kelci Walkden"/>
    <x v="0"/>
    <s v="Mint Chip Choco"/>
    <d v="2021-10-20T00:00:00"/>
    <n v="22358"/>
    <n v="1890"/>
    <n v="10810.8"/>
    <n v="11547.2"/>
  </r>
  <r>
    <s v="Barr Faughny"/>
    <x v="3"/>
    <s v="Milk Bars"/>
    <d v="2021-10-20T00:00:00"/>
    <n v="665"/>
    <n v="42"/>
    <n v="220.92"/>
    <n v="444.08000000000004"/>
  </r>
  <r>
    <s v="Wilone O'Kielt"/>
    <x v="2"/>
    <s v="Spicy Special Slims"/>
    <d v="2021-10-20T00:00:00"/>
    <n v="798"/>
    <n v="89"/>
    <n v="731.58"/>
    <n v="66.419999999999959"/>
  </r>
  <r>
    <s v="Curtice Advani"/>
    <x v="4"/>
    <s v="Choco Coated Almonds"/>
    <d v="2021-10-20T00:00:00"/>
    <n v="5558"/>
    <n v="556"/>
    <n v="1845.9199999999998"/>
    <n v="3712.08"/>
  </r>
  <r>
    <s v="Beverie Moffet"/>
    <x v="1"/>
    <s v="Almond Choco"/>
    <d v="2021-10-20T00:00:00"/>
    <n v="6818"/>
    <n v="455"/>
    <n v="2343.25"/>
    <n v="4474.75"/>
  </r>
  <r>
    <s v="Husein Augar"/>
    <x v="2"/>
    <s v="Peanut Butter Cubes"/>
    <d v="2021-10-20T00:00:00"/>
    <n v="9303"/>
    <n v="548"/>
    <n v="1452.2"/>
    <n v="7850.8"/>
  </r>
  <r>
    <s v="Roddy Speechley"/>
    <x v="1"/>
    <s v="Almond Choco"/>
    <d v="2021-10-20T00:00:00"/>
    <n v="2940"/>
    <n v="196"/>
    <n v="1009.4000000000001"/>
    <n v="1930.6"/>
  </r>
  <r>
    <s v="Husein Augar"/>
    <x v="1"/>
    <s v="Spicy Special Slims"/>
    <d v="2021-10-20T00:00:00"/>
    <n v="546"/>
    <n v="61"/>
    <n v="501.42"/>
    <n v="44.579999999999984"/>
  </r>
  <r>
    <s v="Beverie Moffet"/>
    <x v="0"/>
    <s v="Eclairs"/>
    <d v="2021-10-20T00:00:00"/>
    <n v="8001"/>
    <n v="980"/>
    <n v="6183.7999999999993"/>
    <n v="1817.2000000000007"/>
  </r>
  <r>
    <s v="Mallorie Waber"/>
    <x v="2"/>
    <s v="Choco Coated Almonds"/>
    <d v="2021-10-20T00:00:00"/>
    <n v="10052"/>
    <n v="980"/>
    <n v="3253.6"/>
    <n v="6798.4"/>
  </r>
  <r>
    <s v="Gigi Bohling"/>
    <x v="2"/>
    <s v="99% Dark &amp; Pure"/>
    <d v="2021-10-20T00:00:00"/>
    <n v="1449"/>
    <n v="63"/>
    <n v="486.99"/>
    <n v="962.01"/>
  </r>
  <r>
    <s v="Beverie Moffet"/>
    <x v="4"/>
    <s v="Drinking Coco"/>
    <d v="2021-10-20T00:00:00"/>
    <n v="3710"/>
    <n v="149"/>
    <n v="1481.06"/>
    <n v="2228.94"/>
  </r>
  <r>
    <s v="Wilone O'Kielt"/>
    <x v="0"/>
    <s v="Eclairs"/>
    <d v="2021-10-20T00:00:00"/>
    <n v="2576"/>
    <n v="368"/>
    <n v="2322.08"/>
    <n v="253.92000000000007"/>
  </r>
  <r>
    <s v="Gunar Cockshoot"/>
    <x v="5"/>
    <s v="Manuka Honey Choco"/>
    <d v="2021-10-20T00:00:00"/>
    <n v="4242"/>
    <n v="193"/>
    <n v="1312.3999999999999"/>
    <n v="2929.6000000000004"/>
  </r>
  <r>
    <s v="Madelene Upcott"/>
    <x v="5"/>
    <s v="Manuka Honey Choco"/>
    <d v="2021-10-20T00:00:00"/>
    <n v="2527"/>
    <n v="110"/>
    <n v="748"/>
    <n v="1779"/>
  </r>
  <r>
    <s v="Camilla Castle"/>
    <x v="3"/>
    <s v="Orange Choco"/>
    <d v="2021-10-20T00:00:00"/>
    <n v="10255"/>
    <n v="570"/>
    <n v="2097.6"/>
    <n v="8157.4"/>
  </r>
  <r>
    <s v="Jehu Rudeforth"/>
    <x v="3"/>
    <s v="Organic Choco Syrup"/>
    <d v="2021-10-20T00:00:00"/>
    <n v="1365"/>
    <n v="57"/>
    <n v="545.49"/>
    <n v="819.51"/>
  </r>
  <r>
    <s v="Ches Bonnell"/>
    <x v="3"/>
    <s v="50% Dark Bites"/>
    <d v="2021-10-20T00:00:00"/>
    <n v="1358"/>
    <n v="51"/>
    <n v="381.48"/>
    <n v="976.52"/>
  </r>
  <r>
    <s v="Kelci Walkden"/>
    <x v="2"/>
    <s v="50% Dark Bites"/>
    <d v="2021-10-20T00:00:00"/>
    <n v="2443"/>
    <n v="94"/>
    <n v="703.12"/>
    <n v="1739.88"/>
  </r>
  <r>
    <s v="Ches Bonnell"/>
    <x v="1"/>
    <s v="85% Dark Bars"/>
    <d v="2021-10-20T00:00:00"/>
    <n v="2856"/>
    <n v="159"/>
    <n v="1671.09"/>
    <n v="1184.9100000000001"/>
  </r>
  <r>
    <s v="Madelene Upcott"/>
    <x v="5"/>
    <s v="White Choc"/>
    <d v="2021-10-20T00:00:00"/>
    <n v="1477"/>
    <n v="135"/>
    <n v="868.05"/>
    <n v="608.95000000000005"/>
  </r>
  <r>
    <s v="Beverie Moffet"/>
    <x v="3"/>
    <s v="After Nines"/>
    <d v="2021-10-21T00:00:00"/>
    <n v="1323"/>
    <n v="74"/>
    <n v="757.02"/>
    <n v="565.98"/>
  </r>
  <r>
    <s v="Roddy Speechley"/>
    <x v="0"/>
    <s v="Drinking Coco"/>
    <d v="2021-10-21T00:00:00"/>
    <n v="7371"/>
    <n v="295"/>
    <n v="2932.2999999999997"/>
    <n v="4438.7000000000007"/>
  </r>
  <r>
    <s v="Jan Morforth"/>
    <x v="3"/>
    <s v="After Nines"/>
    <d v="2021-10-21T00:00:00"/>
    <n v="4718"/>
    <n v="278"/>
    <n v="2843.94"/>
    <n v="1874.06"/>
  </r>
  <r>
    <s v="Ches Bonnell"/>
    <x v="5"/>
    <s v="Drinking Coco"/>
    <d v="2021-10-21T00:00:00"/>
    <n v="2114"/>
    <n v="79"/>
    <n v="785.26"/>
    <n v="1328.74"/>
  </r>
  <r>
    <s v="Jan Morforth"/>
    <x v="5"/>
    <s v="Choco Coated Almonds"/>
    <d v="2021-10-21T00:00:00"/>
    <n v="11032"/>
    <n v="980"/>
    <n v="3253.6"/>
    <n v="7778.4"/>
  </r>
  <r>
    <s v="Rafaelita Blaksland"/>
    <x v="3"/>
    <s v="Organic Choco Syrup"/>
    <d v="2021-10-21T00:00:00"/>
    <n v="1680"/>
    <n v="74"/>
    <n v="708.18000000000006"/>
    <n v="971.81999999999994"/>
  </r>
  <r>
    <s v="Andria Kimpton"/>
    <x v="0"/>
    <s v="Fruit &amp; Nut Bars"/>
    <d v="2021-10-21T00:00:00"/>
    <n v="770"/>
    <n v="52"/>
    <n v="246.48000000000002"/>
    <n v="523.52"/>
  </r>
  <r>
    <s v="Camilla Castle"/>
    <x v="2"/>
    <s v="85% Dark Bars"/>
    <d v="2021-10-21T00:00:00"/>
    <n v="1106"/>
    <n v="56"/>
    <n v="588.55999999999995"/>
    <n v="517.44000000000005"/>
  </r>
  <r>
    <s v="Brien Boise"/>
    <x v="3"/>
    <s v="Raspberry Choco"/>
    <d v="2021-10-21T00:00:00"/>
    <n v="3612"/>
    <n v="172"/>
    <n v="662.2"/>
    <n v="2949.8"/>
  </r>
  <r>
    <s v="Barr Faughny"/>
    <x v="5"/>
    <s v="Manuka Honey Choco"/>
    <d v="2021-10-21T00:00:00"/>
    <n v="1687"/>
    <n v="81"/>
    <n v="550.79999999999995"/>
    <n v="1136.2"/>
  </r>
  <r>
    <s v="Van Tuxwell"/>
    <x v="0"/>
    <s v="Peanut Butter Cubes"/>
    <d v="2021-10-21T00:00:00"/>
    <n v="6797"/>
    <n v="378"/>
    <n v="1001.6999999999999"/>
    <n v="5795.3"/>
  </r>
  <r>
    <s v="Jehu Rudeforth"/>
    <x v="3"/>
    <s v="Orange Choco"/>
    <d v="2021-10-21T00:00:00"/>
    <n v="12908"/>
    <n v="646"/>
    <n v="2377.2800000000002"/>
    <n v="10530.72"/>
  </r>
  <r>
    <s v="Rafaelita Blaksland"/>
    <x v="4"/>
    <s v="Mint Chip Choco"/>
    <d v="2021-10-21T00:00:00"/>
    <n v="4886"/>
    <n v="376"/>
    <n v="2150.7199999999998"/>
    <n v="2735.28"/>
  </r>
  <r>
    <s v="Wilone O'Kielt"/>
    <x v="4"/>
    <s v="Organic Choco Syrup"/>
    <d v="2021-10-22T00:00:00"/>
    <n v="3136"/>
    <n v="131"/>
    <n v="1253.67"/>
    <n v="1882.33"/>
  </r>
  <r>
    <s v="Roddy Speechley"/>
    <x v="0"/>
    <s v="85% Dark Bars"/>
    <d v="2021-10-22T00:00:00"/>
    <n v="434"/>
    <n v="22"/>
    <n v="231.22"/>
    <n v="202.78"/>
  </r>
  <r>
    <s v="Dennison Crosswaite"/>
    <x v="1"/>
    <s v="Milk Bars"/>
    <d v="2021-10-22T00:00:00"/>
    <n v="1771"/>
    <n v="119"/>
    <n v="625.93999999999994"/>
    <n v="1145.06"/>
  </r>
  <r>
    <s v="Husein Augar"/>
    <x v="2"/>
    <s v="Organic Choco Syrup"/>
    <d v="2021-10-22T00:00:00"/>
    <n v="6783"/>
    <n v="309"/>
    <n v="2957.13"/>
    <n v="3825.87"/>
  </r>
  <r>
    <s v="Gigi Bohling"/>
    <x v="1"/>
    <s v="70% Dark Bites"/>
    <d v="2021-10-22T00:00:00"/>
    <n v="2660"/>
    <n v="380"/>
    <n v="1915.2"/>
    <n v="744.8"/>
  </r>
  <r>
    <s v="Oby Sorrel"/>
    <x v="5"/>
    <s v="After Nines"/>
    <d v="2021-10-22T00:00:00"/>
    <n v="6293"/>
    <n v="350"/>
    <n v="3580.5"/>
    <n v="2712.5"/>
  </r>
  <r>
    <s v="Kelci Walkden"/>
    <x v="0"/>
    <s v="50% Dark Bites"/>
    <d v="2021-10-22T00:00:00"/>
    <n v="8442"/>
    <n v="338"/>
    <n v="2528.2400000000002"/>
    <n v="5913.76"/>
  </r>
  <r>
    <s v="Jan Morforth"/>
    <x v="5"/>
    <s v="Baker's Choco Chips"/>
    <d v="2021-10-22T00:00:00"/>
    <n v="9107"/>
    <n v="380"/>
    <n v="4715.8"/>
    <n v="4391.2"/>
  </r>
  <r>
    <s v="Brien Boise"/>
    <x v="3"/>
    <s v="Drinking Coco"/>
    <d v="2021-10-22T00:00:00"/>
    <n v="371"/>
    <n v="15"/>
    <n v="149.1"/>
    <n v="221.9"/>
  </r>
  <r>
    <s v="Kaine Padly"/>
    <x v="4"/>
    <s v="Fruit &amp; Nut Bars"/>
    <d v="2021-10-22T00:00:00"/>
    <n v="5432"/>
    <n v="388"/>
    <n v="1839.1200000000001"/>
    <n v="3592.88"/>
  </r>
  <r>
    <s v="Marney O'Breen"/>
    <x v="1"/>
    <s v="Choco Coated Almonds"/>
    <d v="2021-10-22T00:00:00"/>
    <n v="581"/>
    <n v="53"/>
    <n v="175.95999999999998"/>
    <n v="405.04"/>
  </r>
  <r>
    <s v="Marney O'Breen"/>
    <x v="4"/>
    <s v="Caramel Stuffed Bars"/>
    <d v="2021-10-22T00:00:00"/>
    <n v="805"/>
    <n v="48"/>
    <n v="404.64"/>
    <n v="400.36"/>
  </r>
  <r>
    <s v="Karlen McCaffrey"/>
    <x v="1"/>
    <s v="Fruit &amp; Nut Bars"/>
    <d v="2021-10-22T00:00:00"/>
    <n v="7497"/>
    <n v="500"/>
    <n v="2370"/>
    <n v="5127"/>
  </r>
  <r>
    <s v="Camilla Castle"/>
    <x v="2"/>
    <s v="After Nines"/>
    <d v="2021-10-22T00:00:00"/>
    <n v="3990"/>
    <n v="250"/>
    <n v="2557.5"/>
    <n v="1432.5"/>
  </r>
  <r>
    <s v="Barr Faughny"/>
    <x v="4"/>
    <s v="70% Dark Bites"/>
    <d v="2021-10-22T00:00:00"/>
    <n v="294"/>
    <n v="42"/>
    <n v="211.68"/>
    <n v="82.32"/>
  </r>
  <r>
    <s v="Ches Bonnell"/>
    <x v="0"/>
    <s v="Manuka Honey Choco"/>
    <d v="2021-10-22T00:00:00"/>
    <n v="5215"/>
    <n v="238"/>
    <n v="1618.3999999999999"/>
    <n v="3596.6000000000004"/>
  </r>
  <r>
    <s v="Dennison Crosswaite"/>
    <x v="5"/>
    <s v="Fruit &amp; Nut Bars"/>
    <d v="2021-10-22T00:00:00"/>
    <n v="8925"/>
    <n v="595"/>
    <n v="2820.3"/>
    <n v="6104.7"/>
  </r>
  <r>
    <s v="Marney O'Breen"/>
    <x v="1"/>
    <s v="Peanut Butter Cubes"/>
    <d v="2021-10-22T00:00:00"/>
    <n v="4746"/>
    <n v="250"/>
    <n v="662.5"/>
    <n v="4083.5"/>
  </r>
  <r>
    <s v="Jehu Rudeforth"/>
    <x v="1"/>
    <s v="50% Dark Bites"/>
    <d v="2021-10-22T00:00:00"/>
    <n v="10269"/>
    <n v="381"/>
    <n v="2849.88"/>
    <n v="7419.12"/>
  </r>
  <r>
    <s v="Brien Boise"/>
    <x v="4"/>
    <s v="Fruit &amp; Nut Bars"/>
    <d v="2021-10-22T00:00:00"/>
    <n v="5383"/>
    <n v="385"/>
    <n v="1824.9"/>
    <n v="3558.1"/>
  </r>
  <r>
    <s v="Marney O'Breen"/>
    <x v="4"/>
    <s v="Orange Choco"/>
    <d v="2021-10-22T00:00:00"/>
    <n v="7889"/>
    <n v="439"/>
    <n v="1615.52"/>
    <n v="6273.48"/>
  </r>
  <r>
    <s v="Barr Faughny"/>
    <x v="1"/>
    <s v="Raspberry Choco"/>
    <d v="2021-10-22T00:00:00"/>
    <n v="6300"/>
    <n v="315"/>
    <n v="1212.75"/>
    <n v="5087.25"/>
  </r>
  <r>
    <s v="Kaine Padly"/>
    <x v="0"/>
    <s v="Raspberry Choco"/>
    <d v="2021-10-22T00:00:00"/>
    <n v="7455"/>
    <n v="373"/>
    <n v="1436.05"/>
    <n v="6018.95"/>
  </r>
  <r>
    <s v="Van Tuxwell"/>
    <x v="4"/>
    <s v="After Nines"/>
    <d v="2021-10-22T00:00:00"/>
    <n v="10843"/>
    <n v="603"/>
    <n v="6168.6900000000005"/>
    <n v="4674.3099999999995"/>
  </r>
  <r>
    <s v="Barr Faughny"/>
    <x v="2"/>
    <s v="White Choc"/>
    <d v="2021-10-22T00:00:00"/>
    <n v="3829"/>
    <n v="349"/>
    <n v="2244.0699999999997"/>
    <n v="1584.9300000000003"/>
  </r>
  <r>
    <s v="Marney O'Breen"/>
    <x v="5"/>
    <s v="After Nines"/>
    <d v="2021-10-22T00:00:00"/>
    <n v="1806"/>
    <n v="107"/>
    <n v="1094.6100000000001"/>
    <n v="711.38999999999987"/>
  </r>
  <r>
    <s v="Beverie Moffet"/>
    <x v="1"/>
    <s v="50% Dark Bites"/>
    <d v="2021-10-22T00:00:00"/>
    <n v="5159"/>
    <n v="192"/>
    <n v="1436.16"/>
    <n v="3722.84"/>
  </r>
  <r>
    <s v="Beverie Moffet"/>
    <x v="4"/>
    <s v="Almond Choco"/>
    <d v="2021-10-22T00:00:00"/>
    <n v="7749"/>
    <n v="485"/>
    <n v="2497.75"/>
    <n v="5251.25"/>
  </r>
  <r>
    <s v="Karlen McCaffrey"/>
    <x v="0"/>
    <s v="Raspberry Choco"/>
    <d v="2021-10-22T00:00:00"/>
    <n v="7210"/>
    <n v="361"/>
    <n v="1389.8500000000001"/>
    <n v="5820.15"/>
  </r>
  <r>
    <s v="Beverie Moffet"/>
    <x v="2"/>
    <s v="70% Dark Bites"/>
    <d v="2021-10-22T00:00:00"/>
    <n v="11781"/>
    <n v="1680"/>
    <n v="8467.2000000000007"/>
    <n v="3313.7999999999993"/>
  </r>
  <r>
    <s v="Jehu Rudeforth"/>
    <x v="1"/>
    <s v="Baker's Choco Chips"/>
    <d v="2021-10-22T00:00:00"/>
    <n v="1785"/>
    <n v="82"/>
    <n v="1017.62"/>
    <n v="767.38"/>
  </r>
  <r>
    <s v="Beverie Moffet"/>
    <x v="2"/>
    <s v="Manuka Honey Choco"/>
    <d v="2021-10-22T00:00:00"/>
    <n v="4837"/>
    <n v="220"/>
    <n v="1496"/>
    <n v="3341"/>
  </r>
  <r>
    <s v="Madelene Upcott"/>
    <x v="4"/>
    <s v="Milk Bars"/>
    <d v="2021-10-22T00:00:00"/>
    <n v="9030"/>
    <n v="565"/>
    <n v="2971.9"/>
    <n v="6058.1"/>
  </r>
  <r>
    <s v="Marney O'Breen"/>
    <x v="5"/>
    <s v="Eclairs"/>
    <d v="2021-10-22T00:00:00"/>
    <n v="469"/>
    <n v="59"/>
    <n v="372.28999999999996"/>
    <n v="96.710000000000036"/>
  </r>
  <r>
    <s v="Wilone O'Kielt"/>
    <x v="4"/>
    <s v="White Choc"/>
    <d v="2021-10-22T00:00:00"/>
    <n v="805"/>
    <n v="68"/>
    <n v="437.24"/>
    <n v="367.76"/>
  </r>
  <r>
    <s v="Van Tuxwell"/>
    <x v="0"/>
    <s v="Manuka Honey Choco"/>
    <d v="2021-10-22T00:00:00"/>
    <n v="2639"/>
    <n v="126"/>
    <n v="856.8"/>
    <n v="1782.2"/>
  </r>
  <r>
    <s v="Mallorie Waber"/>
    <x v="5"/>
    <s v="Orange Choco"/>
    <d v="2021-10-22T00:00:00"/>
    <n v="2842"/>
    <n v="150"/>
    <n v="552"/>
    <n v="2290"/>
  </r>
  <r>
    <s v="Andria Kimpton"/>
    <x v="0"/>
    <s v="70% Dark Bites"/>
    <d v="2021-10-22T00:00:00"/>
    <n v="2625"/>
    <n v="375"/>
    <n v="1890"/>
    <n v="735"/>
  </r>
  <r>
    <s v="Gigi Bohling"/>
    <x v="3"/>
    <s v="Mint Chip Choco"/>
    <d v="2021-10-22T00:00:00"/>
    <n v="4543"/>
    <n v="325"/>
    <n v="1859"/>
    <n v="2684"/>
  </r>
  <r>
    <s v="Kelci Walkden"/>
    <x v="0"/>
    <s v="99% Dark &amp; Pure"/>
    <d v="2021-10-22T00:00:00"/>
    <n v="18907"/>
    <n v="840"/>
    <n v="6493.2000000000007"/>
    <n v="12413.8"/>
  </r>
  <r>
    <s v="Gigi Bohling"/>
    <x v="5"/>
    <s v="Spicy Special Slims"/>
    <d v="2021-10-22T00:00:00"/>
    <n v="9016"/>
    <n v="1120"/>
    <n v="9206.4000000000015"/>
    <n v="-190.40000000000146"/>
  </r>
  <r>
    <s v="Jan Morforth"/>
    <x v="1"/>
    <s v="99% Dark &amp; Pure"/>
    <d v="2021-10-22T00:00:00"/>
    <n v="10815"/>
    <n v="451"/>
    <n v="3486.23"/>
    <n v="7328.77"/>
  </r>
  <r>
    <s v="Jehu Rudeforth"/>
    <x v="3"/>
    <s v="Raspberry Choco"/>
    <d v="2021-10-22T00:00:00"/>
    <n v="5824"/>
    <n v="292"/>
    <n v="1124.2"/>
    <n v="4699.8"/>
  </r>
  <r>
    <s v="Dotty Strutley"/>
    <x v="1"/>
    <s v="Raspberry Choco"/>
    <d v="2021-10-22T00:00:00"/>
    <n v="6496"/>
    <n v="325"/>
    <n v="1251.25"/>
    <n v="5244.75"/>
  </r>
  <r>
    <s v="Rafaelita Blaksland"/>
    <x v="4"/>
    <s v="Caramel Stuffed Bars"/>
    <d v="2021-10-22T00:00:00"/>
    <n v="7441"/>
    <n v="438"/>
    <n v="3692.3399999999997"/>
    <n v="3748.6600000000003"/>
  </r>
  <r>
    <s v="Wilone O'Kielt"/>
    <x v="3"/>
    <s v="Almond Choco"/>
    <d v="2021-10-22T00:00:00"/>
    <n v="8799"/>
    <n v="629"/>
    <n v="3239.3500000000004"/>
    <n v="5559.65"/>
  </r>
  <r>
    <s v="Mallorie Waber"/>
    <x v="5"/>
    <s v="99% Dark &amp; Pure"/>
    <d v="2021-10-22T00:00:00"/>
    <n v="3570"/>
    <n v="149"/>
    <n v="1151.77"/>
    <n v="2418.23"/>
  </r>
  <r>
    <s v="Marney O'Breen"/>
    <x v="1"/>
    <s v="Raspberry Choco"/>
    <d v="2021-10-22T00:00:00"/>
    <n v="721"/>
    <n v="37"/>
    <n v="142.45000000000002"/>
    <n v="578.54999999999995"/>
  </r>
  <r>
    <s v="Roddy Speechley"/>
    <x v="2"/>
    <s v="Spicy Special Slims"/>
    <d v="2021-10-25T00:00:00"/>
    <n v="6972"/>
    <n v="698"/>
    <n v="5737.56"/>
    <n v="1234.4399999999996"/>
  </r>
  <r>
    <s v="Brien Boise"/>
    <x v="3"/>
    <s v="Peanut Butter Cubes"/>
    <d v="2021-10-25T00:00:00"/>
    <n v="1435"/>
    <n v="80"/>
    <n v="212"/>
    <n v="1223"/>
  </r>
  <r>
    <s v="Rafaelita Blaksland"/>
    <x v="0"/>
    <s v="99% Dark &amp; Pure"/>
    <d v="2021-10-25T00:00:00"/>
    <n v="6678"/>
    <n v="279"/>
    <n v="2156.67"/>
    <n v="4521.33"/>
  </r>
  <r>
    <s v="Madelene Upcott"/>
    <x v="4"/>
    <s v="70% Dark Bites"/>
    <d v="2021-10-25T00:00:00"/>
    <n v="3647"/>
    <n v="521"/>
    <n v="2625.84"/>
    <n v="1021.1599999999999"/>
  </r>
  <r>
    <s v="Barr Faughny"/>
    <x v="3"/>
    <s v="99% Dark &amp; Pure"/>
    <d v="2021-10-25T00:00:00"/>
    <n v="2016"/>
    <n v="84"/>
    <n v="649.32000000000005"/>
    <n v="1366.6799999999998"/>
  </r>
  <r>
    <s v="Camilla Castle"/>
    <x v="5"/>
    <s v="Orange Choco"/>
    <d v="2021-10-25T00:00:00"/>
    <n v="11655"/>
    <n v="648"/>
    <n v="2384.6400000000003"/>
    <n v="9270.36"/>
  </r>
  <r>
    <s v="Jehu Rudeforth"/>
    <x v="3"/>
    <s v="Milk Bars"/>
    <d v="2021-10-25T00:00:00"/>
    <n v="15596"/>
    <n v="980"/>
    <n v="5154.8"/>
    <n v="10441.200000000001"/>
  </r>
  <r>
    <s v="Andria Kimpton"/>
    <x v="2"/>
    <s v="Caramel Stuffed Bars"/>
    <d v="2021-10-25T00:00:00"/>
    <n v="3626"/>
    <n v="214"/>
    <n v="1804.02"/>
    <n v="1821.98"/>
  </r>
  <r>
    <s v="Wilone O'Kielt"/>
    <x v="2"/>
    <s v="Smooth Sliky Salty"/>
    <d v="2021-10-25T00:00:00"/>
    <n v="4312"/>
    <n v="700"/>
    <n v="1931.9999999999998"/>
    <n v="2380"/>
  </r>
  <r>
    <s v="Madelene Upcott"/>
    <x v="3"/>
    <s v="Fruit &amp; Nut Bars"/>
    <d v="2021-10-25T00:00:00"/>
    <n v="7042"/>
    <n v="441"/>
    <n v="2090.34"/>
    <n v="4951.66"/>
  </r>
  <r>
    <s v="Kelci Walkden"/>
    <x v="0"/>
    <s v="After Nines"/>
    <d v="2021-10-25T00:00:00"/>
    <n v="1575"/>
    <n v="99"/>
    <n v="1012.7700000000001"/>
    <n v="562.2299999999999"/>
  </r>
  <r>
    <s v="Gunar Cockshoot"/>
    <x v="4"/>
    <s v="50% Dark Bites"/>
    <d v="2021-10-26T00:00:00"/>
    <n v="8645"/>
    <n v="321"/>
    <n v="2401.08"/>
    <n v="6243.92"/>
  </r>
  <r>
    <s v="Kelci Walkden"/>
    <x v="0"/>
    <s v="Peanut Butter Cubes"/>
    <d v="2021-10-26T00:00:00"/>
    <n v="2485"/>
    <n v="147"/>
    <n v="389.55"/>
    <n v="2095.4499999999998"/>
  </r>
  <r>
    <s v="Andria Kimpton"/>
    <x v="5"/>
    <s v="50% Dark Bites"/>
    <d v="2021-10-26T00:00:00"/>
    <n v="8001"/>
    <n v="297"/>
    <n v="2221.56"/>
    <n v="5779.4400000000005"/>
  </r>
  <r>
    <s v="Ches Bonnell"/>
    <x v="1"/>
    <s v="Eclairs"/>
    <d v="2021-10-26T00:00:00"/>
    <n v="9107"/>
    <n v="1540"/>
    <n v="9717.4"/>
    <n v="-610.39999999999964"/>
  </r>
  <r>
    <s v="Barr Faughny"/>
    <x v="5"/>
    <s v="Fruit &amp; Nut Bars"/>
    <d v="2021-10-26T00:00:00"/>
    <n v="3752"/>
    <n v="268"/>
    <n v="1270.3200000000002"/>
    <n v="2481.6799999999998"/>
  </r>
  <r>
    <s v="Kaine Padly"/>
    <x v="2"/>
    <s v="Fruit &amp; Nut Bars"/>
    <d v="2021-10-26T00:00:00"/>
    <n v="518"/>
    <n v="37"/>
    <n v="175.38"/>
    <n v="342.62"/>
  </r>
  <r>
    <s v="Rafaelita Blaksland"/>
    <x v="0"/>
    <s v="Mint Chip Choco"/>
    <d v="2021-10-26T00:00:00"/>
    <n v="2751"/>
    <n v="212"/>
    <n v="1212.6399999999999"/>
    <n v="1538.3600000000001"/>
  </r>
  <r>
    <s v="Andria Kimpton"/>
    <x v="2"/>
    <s v="70% Dark Bites"/>
    <d v="2021-10-26T00:00:00"/>
    <n v="8246"/>
    <n v="1050"/>
    <n v="5292"/>
    <n v="2954"/>
  </r>
  <r>
    <s v="Camilla Castle"/>
    <x v="0"/>
    <s v="50% Dark Bites"/>
    <d v="2021-10-26T00:00:00"/>
    <n v="11620"/>
    <n v="465"/>
    <n v="3478.2000000000003"/>
    <n v="8141.7999999999993"/>
  </r>
  <r>
    <s v="Barr Faughny"/>
    <x v="1"/>
    <s v="Peanut Butter Cubes"/>
    <d v="2021-10-26T00:00:00"/>
    <n v="11578"/>
    <n v="610"/>
    <n v="1616.5"/>
    <n v="9961.5"/>
  </r>
  <r>
    <s v="Jehu Rudeforth"/>
    <x v="1"/>
    <s v="Peanut Butter Cubes"/>
    <d v="2021-10-26T00:00:00"/>
    <n v="2163"/>
    <n v="128"/>
    <n v="339.2"/>
    <n v="1823.8"/>
  </r>
  <r>
    <s v="Madelene Upcott"/>
    <x v="2"/>
    <s v="Milk Bars"/>
    <d v="2021-10-26T00:00:00"/>
    <n v="13006"/>
    <n v="840"/>
    <n v="4418.3999999999996"/>
    <n v="8587.6"/>
  </r>
  <r>
    <s v="Marney O'Breen"/>
    <x v="1"/>
    <s v="Milk Bars"/>
    <d v="2021-10-26T00:00:00"/>
    <n v="9275"/>
    <n v="546"/>
    <n v="2871.96"/>
    <n v="6403.04"/>
  </r>
  <r>
    <s v="Marney O'Breen"/>
    <x v="0"/>
    <s v="85% Dark Bars"/>
    <d v="2021-10-26T00:00:00"/>
    <n v="280"/>
    <n v="16"/>
    <n v="168.16"/>
    <n v="111.84"/>
  </r>
  <r>
    <s v="Van Tuxwell"/>
    <x v="0"/>
    <s v="99% Dark &amp; Pure"/>
    <d v="2021-10-26T00:00:00"/>
    <n v="1253"/>
    <n v="53"/>
    <n v="409.69"/>
    <n v="843.31"/>
  </r>
  <r>
    <s v="Jan Morforth"/>
    <x v="4"/>
    <s v="Choco Coated Almonds"/>
    <d v="2021-10-26T00:00:00"/>
    <n v="3262"/>
    <n v="272"/>
    <n v="903.04"/>
    <n v="2358.96"/>
  </r>
  <r>
    <s v="Camilla Castle"/>
    <x v="1"/>
    <s v="Drinking Coco"/>
    <d v="2021-10-26T00:00:00"/>
    <n v="4907"/>
    <n v="189"/>
    <n v="1878.6599999999999"/>
    <n v="3028.34"/>
  </r>
  <r>
    <s v="Rafaelita Blaksland"/>
    <x v="5"/>
    <s v="70% Dark Bites"/>
    <d v="2021-10-26T00:00:00"/>
    <n v="3150"/>
    <n v="350"/>
    <n v="1764"/>
    <n v="1386"/>
  </r>
  <r>
    <s v="Gigi Bohling"/>
    <x v="3"/>
    <s v="85% Dark Bars"/>
    <d v="2021-10-26T00:00:00"/>
    <n v="13426"/>
    <n v="672"/>
    <n v="7062.72"/>
    <n v="6363.28"/>
  </r>
  <r>
    <s v="Barr Faughny"/>
    <x v="0"/>
    <s v="Almond Choco"/>
    <d v="2021-10-26T00:00:00"/>
    <n v="9947"/>
    <n v="700"/>
    <n v="3605.0000000000005"/>
    <n v="6342"/>
  </r>
  <r>
    <s v="Mallorie Waber"/>
    <x v="5"/>
    <s v="After Nines"/>
    <d v="2021-10-26T00:00:00"/>
    <n v="4704"/>
    <n v="262"/>
    <n v="2680.26"/>
    <n v="2023.7399999999998"/>
  </r>
  <r>
    <s v="Karlen McCaffrey"/>
    <x v="3"/>
    <s v="50% Dark Bites"/>
    <d v="2021-10-26T00:00:00"/>
    <n v="3605"/>
    <n v="139"/>
    <n v="1039.72"/>
    <n v="2565.2799999999997"/>
  </r>
  <r>
    <s v="Gigi Bohling"/>
    <x v="4"/>
    <s v="Choco Coated Almonds"/>
    <d v="2021-10-26T00:00:00"/>
    <n v="4263"/>
    <n v="356"/>
    <n v="1181.9199999999998"/>
    <n v="3081.08"/>
  </r>
  <r>
    <s v="Mallorie Waber"/>
    <x v="3"/>
    <s v="Orange Choco"/>
    <d v="2021-10-26T00:00:00"/>
    <n v="4921"/>
    <n v="247"/>
    <n v="908.96"/>
    <n v="4012.04"/>
  </r>
  <r>
    <s v="Beverie Moffet"/>
    <x v="2"/>
    <s v="Drinking Coco"/>
    <d v="2021-10-26T00:00:00"/>
    <n v="11445"/>
    <n v="441"/>
    <n v="4383.54"/>
    <n v="7061.46"/>
  </r>
  <r>
    <s v="Husein Augar"/>
    <x v="0"/>
    <s v="Smooth Sliky Salty"/>
    <d v="2021-10-26T00:00:00"/>
    <n v="7518"/>
    <n v="910"/>
    <n v="2511.6"/>
    <n v="5006.3999999999996"/>
  </r>
  <r>
    <s v="Karlen McCaffrey"/>
    <x v="0"/>
    <s v="Smooth Sliky Salty"/>
    <d v="2021-10-26T00:00:00"/>
    <n v="7245"/>
    <n v="910"/>
    <n v="2511.6"/>
    <n v="4733.3999999999996"/>
  </r>
  <r>
    <s v="Gunar Cockshoot"/>
    <x v="2"/>
    <s v="Choco Coated Almonds"/>
    <d v="2021-10-26T00:00:00"/>
    <n v="2415"/>
    <n v="202"/>
    <n v="670.64"/>
    <n v="1744.3600000000001"/>
  </r>
  <r>
    <s v="Kelci Walkden"/>
    <x v="4"/>
    <s v="Organic Choco Syrup"/>
    <d v="2021-10-26T00:00:00"/>
    <n v="9079"/>
    <n v="413"/>
    <n v="3952.4100000000003"/>
    <n v="5126.59"/>
  </r>
  <r>
    <s v="Mallorie Waber"/>
    <x v="1"/>
    <s v="Smooth Sliky Salty"/>
    <d v="2021-10-26T00:00:00"/>
    <n v="1673"/>
    <n v="279"/>
    <n v="770.04"/>
    <n v="902.96"/>
  </r>
  <r>
    <s v="Ches Bonnell"/>
    <x v="2"/>
    <s v="Caramel Stuffed Bars"/>
    <d v="2021-10-26T00:00:00"/>
    <n v="518"/>
    <n v="35"/>
    <n v="295.05"/>
    <n v="222.95"/>
  </r>
  <r>
    <s v="Rafaelita Blaksland"/>
    <x v="2"/>
    <s v="Choco Coated Almonds"/>
    <d v="2021-10-26T00:00:00"/>
    <n v="2758"/>
    <n v="276"/>
    <n v="916.31999999999994"/>
    <n v="1841.68"/>
  </r>
  <r>
    <s v="Husein Augar"/>
    <x v="0"/>
    <s v="Fruit &amp; Nut Bars"/>
    <d v="2021-10-26T00:00:00"/>
    <n v="2296"/>
    <n v="144"/>
    <n v="682.56000000000006"/>
    <n v="1613.44"/>
  </r>
  <r>
    <s v="Jehu Rudeforth"/>
    <x v="2"/>
    <s v="Baker's Choco Chips"/>
    <d v="2021-10-26T00:00:00"/>
    <n v="1890"/>
    <n v="79"/>
    <n v="980.39"/>
    <n v="909.61"/>
  </r>
  <r>
    <s v="Jan Morforth"/>
    <x v="3"/>
    <s v="Eclairs"/>
    <d v="2021-10-26T00:00:00"/>
    <n v="518"/>
    <n v="87"/>
    <n v="548.96999999999991"/>
    <n v="-30.969999999999914"/>
  </r>
  <r>
    <s v="Karlen McCaffrey"/>
    <x v="2"/>
    <s v="Orange Choco"/>
    <d v="2021-10-26T00:00:00"/>
    <n v="140"/>
    <n v="7"/>
    <n v="25.76"/>
    <n v="114.24"/>
  </r>
  <r>
    <s v="Karlen McCaffrey"/>
    <x v="4"/>
    <s v="After Nines"/>
    <d v="2021-10-26T00:00:00"/>
    <n v="13293"/>
    <n v="770"/>
    <n v="7877.1"/>
    <n v="5415.9"/>
  </r>
  <r>
    <s v="Madelene Upcott"/>
    <x v="0"/>
    <s v="Smooth Sliky Salty"/>
    <d v="2021-10-26T00:00:00"/>
    <n v="9506"/>
    <n v="1610"/>
    <n v="4443.5999999999995"/>
    <n v="5062.4000000000005"/>
  </r>
  <r>
    <s v="Van Tuxwell"/>
    <x v="3"/>
    <s v="Spicy Special Slims"/>
    <d v="2021-10-26T00:00:00"/>
    <n v="12222"/>
    <n v="1330"/>
    <n v="10932.6"/>
    <n v="1289.3999999999996"/>
  </r>
  <r>
    <s v="Karlen McCaffrey"/>
    <x v="2"/>
    <s v="Almond Choco"/>
    <d v="2021-10-26T00:00:00"/>
    <n v="2030"/>
    <n v="145"/>
    <n v="746.75"/>
    <n v="1283.25"/>
  </r>
  <r>
    <s v="Van Tuxwell"/>
    <x v="5"/>
    <s v="Peanut Butter Cubes"/>
    <d v="2021-10-26T00:00:00"/>
    <n v="4235"/>
    <n v="236"/>
    <n v="625.4"/>
    <n v="3609.6"/>
  </r>
  <r>
    <s v="Karlen McCaffrey"/>
    <x v="2"/>
    <s v="Fruit &amp; Nut Bars"/>
    <d v="2021-10-26T00:00:00"/>
    <n v="3010"/>
    <n v="201"/>
    <n v="952.74"/>
    <n v="2057.2600000000002"/>
  </r>
  <r>
    <s v="Kaine Padly"/>
    <x v="5"/>
    <s v="Almond Choco"/>
    <d v="2021-10-26T00:00:00"/>
    <n v="5656"/>
    <n v="378"/>
    <n v="1946.7"/>
    <n v="3709.3"/>
  </r>
  <r>
    <s v="Jan Morforth"/>
    <x v="2"/>
    <s v="White Choc"/>
    <d v="2021-10-26T00:00:00"/>
    <n v="9751"/>
    <n v="770"/>
    <n v="4951.0999999999995"/>
    <n v="4799.9000000000005"/>
  </r>
  <r>
    <s v="Beverie Moffet"/>
    <x v="3"/>
    <s v="Caramel Stuffed Bars"/>
    <d v="2021-10-26T00:00:00"/>
    <n v="6412"/>
    <n v="378"/>
    <n v="3186.54"/>
    <n v="3225.46"/>
  </r>
  <r>
    <s v="Brien Boise"/>
    <x v="2"/>
    <s v="Drinking Coco"/>
    <d v="2021-10-26T00:00:00"/>
    <n v="420"/>
    <n v="16"/>
    <n v="159.04"/>
    <n v="260.96000000000004"/>
  </r>
  <r>
    <s v="Oby Sorrel"/>
    <x v="5"/>
    <s v="85% Dark Bars"/>
    <d v="2021-10-26T00:00:00"/>
    <n v="5635"/>
    <n v="282"/>
    <n v="2963.82"/>
    <n v="2671.18"/>
  </r>
  <r>
    <s v="Gigi Bohling"/>
    <x v="3"/>
    <s v="70% Dark Bites"/>
    <d v="2021-10-26T00:00:00"/>
    <n v="8351"/>
    <n v="1190"/>
    <n v="5997.6"/>
    <n v="2353.3999999999996"/>
  </r>
  <r>
    <s v="Brien Boise"/>
    <x v="4"/>
    <s v="Drinking Coco"/>
    <d v="2021-10-26T00:00:00"/>
    <n v="364"/>
    <n v="15"/>
    <n v="149.1"/>
    <n v="214.9"/>
  </r>
  <r>
    <s v="Madelene Upcott"/>
    <x v="0"/>
    <s v="White Choc"/>
    <d v="2021-10-27T00:00:00"/>
    <n v="7518"/>
    <n v="579"/>
    <n v="3722.97"/>
    <n v="3795.03"/>
  </r>
  <r>
    <s v="Marney O'Breen"/>
    <x v="5"/>
    <s v="85% Dark Bars"/>
    <d v="2021-10-27T00:00:00"/>
    <n v="10409"/>
    <n v="548"/>
    <n v="5759.48"/>
    <n v="4649.5200000000004"/>
  </r>
  <r>
    <s v="Karlen McCaffrey"/>
    <x v="0"/>
    <s v="Orange Choco"/>
    <d v="2021-10-27T00:00:00"/>
    <n v="2303"/>
    <n v="116"/>
    <n v="426.88"/>
    <n v="1876.12"/>
  </r>
  <r>
    <s v="Roddy Speechley"/>
    <x v="4"/>
    <s v="Milk Bars"/>
    <d v="2021-10-27T00:00:00"/>
    <n v="9331"/>
    <n v="584"/>
    <n v="3071.8399999999997"/>
    <n v="6259.16"/>
  </r>
  <r>
    <s v="Curtice Advani"/>
    <x v="4"/>
    <s v="Raspberry Choco"/>
    <d v="2021-10-27T00:00:00"/>
    <n v="392"/>
    <n v="18"/>
    <n v="69.3"/>
    <n v="322.7"/>
  </r>
  <r>
    <s v="Camilla Castle"/>
    <x v="4"/>
    <s v="Eclairs"/>
    <d v="2021-10-27T00:00:00"/>
    <n v="1568"/>
    <n v="262"/>
    <n v="1653.2199999999998"/>
    <n v="-85.2199999999998"/>
  </r>
  <r>
    <s v="Roddy Speechley"/>
    <x v="5"/>
    <s v="Caramel Stuffed Bars"/>
    <d v="2021-10-27T00:00:00"/>
    <n v="5033"/>
    <n v="297"/>
    <n v="2503.71"/>
    <n v="2529.29"/>
  </r>
  <r>
    <s v="Jehu Rudeforth"/>
    <x v="5"/>
    <s v="Eclairs"/>
    <d v="2021-10-27T00:00:00"/>
    <n v="4550"/>
    <n v="569"/>
    <n v="3590.39"/>
    <n v="959.61000000000013"/>
  </r>
  <r>
    <s v="Dennison Crosswaite"/>
    <x v="3"/>
    <s v="Eclairs"/>
    <d v="2021-10-27T00:00:00"/>
    <n v="6202"/>
    <n v="1050"/>
    <n v="6625.5"/>
    <n v="-423.5"/>
  </r>
  <r>
    <s v="Oby Sorrel"/>
    <x v="3"/>
    <s v="Choco Coated Almonds"/>
    <d v="2021-10-27T00:00:00"/>
    <n v="6230"/>
    <n v="520"/>
    <n v="1726.3999999999999"/>
    <n v="4503.6000000000004"/>
  </r>
  <r>
    <s v="Andria Kimpton"/>
    <x v="2"/>
    <s v="Drinking Coco"/>
    <d v="2021-10-27T00:00:00"/>
    <n v="5376"/>
    <n v="200"/>
    <n v="1988"/>
    <n v="3388"/>
  </r>
  <r>
    <s v="Rafaelita Blaksland"/>
    <x v="4"/>
    <s v="50% Dark Bites"/>
    <d v="2021-10-27T00:00:00"/>
    <n v="11410"/>
    <n v="457"/>
    <n v="3418.36"/>
    <n v="7991.6399999999994"/>
  </r>
  <r>
    <s v="Kaine Padly"/>
    <x v="4"/>
    <s v="Baker's Choco Chips"/>
    <d v="2021-10-27T00:00:00"/>
    <n v="3192"/>
    <n v="133"/>
    <n v="1650.53"/>
    <n v="1541.47"/>
  </r>
  <r>
    <s v="Kaine Padly"/>
    <x v="1"/>
    <s v="Peanut Butter Cubes"/>
    <d v="2021-10-27T00:00:00"/>
    <n v="4886"/>
    <n v="272"/>
    <n v="720.8"/>
    <n v="4165.2"/>
  </r>
  <r>
    <s v="Jehu Rudeforth"/>
    <x v="2"/>
    <s v="Manuka Honey Choco"/>
    <d v="2021-10-27T00:00:00"/>
    <n v="3304"/>
    <n v="151"/>
    <n v="1026.8"/>
    <n v="2277.1999999999998"/>
  </r>
  <r>
    <s v="Barr Faughny"/>
    <x v="3"/>
    <s v="Organic Choco Syrup"/>
    <d v="2021-10-27T00:00:00"/>
    <n v="469"/>
    <n v="22"/>
    <n v="210.54000000000002"/>
    <n v="258.45999999999998"/>
  </r>
  <r>
    <s v="Gunar Cockshoot"/>
    <x v="0"/>
    <s v="70% Dark Bites"/>
    <d v="2021-10-27T00:00:00"/>
    <n v="3304"/>
    <n v="368"/>
    <n v="1854.72"/>
    <n v="1449.28"/>
  </r>
  <r>
    <s v="Husein Augar"/>
    <x v="3"/>
    <s v="Drinking Coco"/>
    <d v="2021-10-27T00:00:00"/>
    <n v="4375"/>
    <n v="175"/>
    <n v="1739.5"/>
    <n v="2635.5"/>
  </r>
  <r>
    <s v="Jan Morforth"/>
    <x v="5"/>
    <s v="Organic Choco Syrup"/>
    <d v="2021-10-27T00:00:00"/>
    <n v="2751"/>
    <n v="115"/>
    <n v="1100.55"/>
    <n v="1650.45"/>
  </r>
  <r>
    <s v="Wilone O'Kielt"/>
    <x v="1"/>
    <s v="Fruit &amp; Nut Bars"/>
    <d v="2021-10-27T00:00:00"/>
    <n v="7896"/>
    <n v="494"/>
    <n v="2341.56"/>
    <n v="5554.4400000000005"/>
  </r>
  <r>
    <s v="Kaine Padly"/>
    <x v="4"/>
    <s v="Raspberry Choco"/>
    <d v="2021-10-27T00:00:00"/>
    <n v="9345"/>
    <n v="425"/>
    <n v="1636.25"/>
    <n v="7708.75"/>
  </r>
  <r>
    <s v="Jehu Rudeforth"/>
    <x v="4"/>
    <s v="Eclairs"/>
    <d v="2021-10-27T00:00:00"/>
    <n v="5355"/>
    <n v="910"/>
    <n v="5742.0999999999995"/>
    <n v="-387.09999999999945"/>
  </r>
  <r>
    <s v="Mallorie Waber"/>
    <x v="2"/>
    <s v="Manuka Honey Choco"/>
    <d v="2021-10-27T00:00:00"/>
    <n v="14"/>
    <n v="1"/>
    <n v="6.8"/>
    <n v="7.2"/>
  </r>
  <r>
    <s v="Van Tuxwell"/>
    <x v="4"/>
    <s v="Smooth Sliky Salty"/>
    <d v="2021-10-27T00:00:00"/>
    <n v="5460"/>
    <n v="683"/>
    <n v="1885.08"/>
    <n v="3574.92"/>
  </r>
  <r>
    <s v="Beverie Moffet"/>
    <x v="1"/>
    <s v="85% Dark Bars"/>
    <d v="2021-10-27T00:00:00"/>
    <n v="1141"/>
    <n v="64"/>
    <n v="672.64"/>
    <n v="468.36"/>
  </r>
  <r>
    <s v="Kelci Walkden"/>
    <x v="0"/>
    <s v="Drinking Coco"/>
    <d v="2021-10-27T00:00:00"/>
    <n v="1932"/>
    <n v="75"/>
    <n v="745.5"/>
    <n v="1186.5"/>
  </r>
  <r>
    <s v="Wilone O'Kielt"/>
    <x v="1"/>
    <s v="Mint Chip Choco"/>
    <d v="2021-10-27T00:00:00"/>
    <n v="1330"/>
    <n v="103"/>
    <n v="589.16"/>
    <n v="740.84"/>
  </r>
  <r>
    <s v="Dotty Strutley"/>
    <x v="0"/>
    <s v="Fruit &amp; Nut Bars"/>
    <d v="2021-10-27T00:00:00"/>
    <n v="12103"/>
    <n v="840"/>
    <n v="3981.6000000000004"/>
    <n v="8121.4"/>
  </r>
  <r>
    <s v="Camilla Castle"/>
    <x v="1"/>
    <s v="White Choc"/>
    <d v="2021-10-27T00:00:00"/>
    <n v="6643"/>
    <n v="511"/>
    <n v="3285.73"/>
    <n v="3357.27"/>
  </r>
  <r>
    <s v="Van Tuxwell"/>
    <x v="2"/>
    <s v="99% Dark &amp; Pure"/>
    <d v="2021-10-27T00:00:00"/>
    <n v="6034"/>
    <n v="275"/>
    <n v="2125.75"/>
    <n v="3908.25"/>
  </r>
  <r>
    <s v="Dennison Crosswaite"/>
    <x v="5"/>
    <s v="Almond Choco"/>
    <d v="2021-10-27T00:00:00"/>
    <n v="6664"/>
    <n v="476"/>
    <n v="2451.4"/>
    <n v="4212.6000000000004"/>
  </r>
  <r>
    <s v="Jehu Rudeforth"/>
    <x v="2"/>
    <s v="Almond Choco"/>
    <d v="2021-10-27T00:00:00"/>
    <n v="13797"/>
    <n v="980"/>
    <n v="5047"/>
    <n v="8750"/>
  </r>
  <r>
    <s v="Camilla Castle"/>
    <x v="4"/>
    <s v="Mint Chip Choco"/>
    <d v="2021-10-27T00:00:00"/>
    <n v="1659"/>
    <n v="139"/>
    <n v="795.07999999999993"/>
    <n v="863.92000000000007"/>
  </r>
  <r>
    <s v="Andria Kimpton"/>
    <x v="0"/>
    <s v="Manuka Honey Choco"/>
    <d v="2021-10-27T00:00:00"/>
    <n v="1890"/>
    <n v="83"/>
    <n v="564.4"/>
    <n v="1325.6"/>
  </r>
  <r>
    <s v="Beverie Moffet"/>
    <x v="0"/>
    <s v="White Choc"/>
    <d v="2021-10-27T00:00:00"/>
    <n v="112"/>
    <n v="10"/>
    <n v="64.3"/>
    <n v="47.7"/>
  </r>
  <r>
    <s v="Kaine Padly"/>
    <x v="3"/>
    <s v="White Choc"/>
    <d v="2021-10-27T00:00:00"/>
    <n v="329"/>
    <n v="28"/>
    <n v="180.04"/>
    <n v="148.96"/>
  </r>
  <r>
    <s v="Curtice Advani"/>
    <x v="2"/>
    <s v="Almond Choco"/>
    <d v="2021-10-27T00:00:00"/>
    <n v="10829"/>
    <n v="677"/>
    <n v="3486.55"/>
    <n v="7342.45"/>
  </r>
  <r>
    <s v="Husein Augar"/>
    <x v="5"/>
    <s v="70% Dark Bites"/>
    <d v="2021-10-27T00:00:00"/>
    <n v="8302"/>
    <n v="1050"/>
    <n v="5292"/>
    <n v="3010"/>
  </r>
  <r>
    <s v="Mallorie Waber"/>
    <x v="3"/>
    <s v="Milk Bars"/>
    <d v="2021-10-27T00:00:00"/>
    <n v="4123"/>
    <n v="243"/>
    <n v="1278.1799999999998"/>
    <n v="2844.82"/>
  </r>
  <r>
    <s v="Dotty Strutley"/>
    <x v="5"/>
    <s v="Eclairs"/>
    <d v="2021-10-27T00:00:00"/>
    <n v="5684"/>
    <n v="700"/>
    <n v="4417"/>
    <n v="1267"/>
  </r>
  <r>
    <s v="Dotty Strutley"/>
    <x v="5"/>
    <s v="85% Dark Bars"/>
    <d v="2021-10-27T00:00:00"/>
    <n v="581"/>
    <n v="31"/>
    <n v="325.81"/>
    <n v="255.19"/>
  </r>
  <r>
    <s v="Andria Kimpton"/>
    <x v="5"/>
    <s v="Organic Choco Syrup"/>
    <d v="2021-10-27T00:00:00"/>
    <n v="1869"/>
    <n v="78"/>
    <n v="746.46"/>
    <n v="1122.54"/>
  </r>
  <r>
    <s v="Ches Bonnell"/>
    <x v="1"/>
    <s v="After Nines"/>
    <d v="2021-10-27T00:00:00"/>
    <n v="6881"/>
    <n v="405"/>
    <n v="4143.1500000000005"/>
    <n v="2737.8499999999995"/>
  </r>
  <r>
    <s v="Dennison Crosswaite"/>
    <x v="2"/>
    <s v="Almond Choco"/>
    <d v="2021-10-27T00:00:00"/>
    <n v="1554"/>
    <n v="98"/>
    <n v="504.70000000000005"/>
    <n v="1049.3"/>
  </r>
  <r>
    <s v="Camilla Castle"/>
    <x v="4"/>
    <s v="Manuka Honey Choco"/>
    <d v="2021-10-27T00:00:00"/>
    <n v="5061"/>
    <n v="221"/>
    <n v="1502.8"/>
    <n v="3558.2"/>
  </r>
  <r>
    <s v="Kaine Padly"/>
    <x v="0"/>
    <s v="Manuka Honey Choco"/>
    <d v="2021-10-27T00:00:00"/>
    <n v="4655"/>
    <n v="212"/>
    <n v="1441.6"/>
    <n v="3213.4"/>
  </r>
  <r>
    <s v="Husein Augar"/>
    <x v="5"/>
    <s v="Caramel Stuffed Bars"/>
    <d v="2021-10-27T00:00:00"/>
    <n v="4067"/>
    <n v="255"/>
    <n v="2149.65"/>
    <n v="1917.35"/>
  </r>
  <r>
    <s v="Karlen McCaffrey"/>
    <x v="2"/>
    <s v="After Nines"/>
    <d v="2021-10-27T00:00:00"/>
    <n v="4529"/>
    <n v="267"/>
    <n v="2731.4100000000003"/>
    <n v="1797.5899999999997"/>
  </r>
  <r>
    <s v="Ches Bonnell"/>
    <x v="5"/>
    <s v="Spicy Special Slims"/>
    <d v="2021-10-27T00:00:00"/>
    <n v="19159"/>
    <n v="2380"/>
    <n v="19563.600000000002"/>
    <n v="-404.60000000000218"/>
  </r>
  <r>
    <s v="Gigi Bohling"/>
    <x v="5"/>
    <s v="After Nines"/>
    <d v="2021-10-27T00:00:00"/>
    <n v="4340"/>
    <n v="272"/>
    <n v="2782.56"/>
    <n v="1557.44"/>
  </r>
  <r>
    <s v="Beverie Moffet"/>
    <x v="2"/>
    <s v="Milk Bars"/>
    <d v="2021-10-27T00:00:00"/>
    <n v="7679"/>
    <n v="452"/>
    <n v="2377.52"/>
    <n v="5301.48"/>
  </r>
  <r>
    <s v="Andria Kimpton"/>
    <x v="2"/>
    <s v="Smooth Sliky Salty"/>
    <d v="2021-10-27T00:00:00"/>
    <n v="714"/>
    <n v="90"/>
    <n v="248.39999999999998"/>
    <n v="465.6"/>
  </r>
  <r>
    <s v="Dotty Strutley"/>
    <x v="1"/>
    <s v="50% Dark Bites"/>
    <d v="2021-10-27T00:00:00"/>
    <n v="3801"/>
    <n v="141"/>
    <n v="1054.68"/>
    <n v="2746.3199999999997"/>
  </r>
  <r>
    <s v="Roddy Speechley"/>
    <x v="5"/>
    <s v="Smooth Sliky Salty"/>
    <d v="2021-10-27T00:00:00"/>
    <n v="6461"/>
    <n v="840"/>
    <n v="2318.3999999999996"/>
    <n v="4142.6000000000004"/>
  </r>
  <r>
    <s v="Marney O'Breen"/>
    <x v="3"/>
    <s v="Organic Choco Syrup"/>
    <d v="2021-10-27T00:00:00"/>
    <n v="7539"/>
    <n v="328"/>
    <n v="3138.96"/>
    <n v="4400.04"/>
  </r>
  <r>
    <s v="Wilone O'Kielt"/>
    <x v="1"/>
    <s v="Choco Coated Almonds"/>
    <d v="2021-10-27T00:00:00"/>
    <n v="6524"/>
    <n v="594"/>
    <n v="1972.08"/>
    <n v="4551.92"/>
  </r>
  <r>
    <s v="Van Tuxwell"/>
    <x v="4"/>
    <s v="Peanut Butter Cubes"/>
    <d v="2021-10-28T00:00:00"/>
    <n v="7721"/>
    <n v="455"/>
    <n v="1205.75"/>
    <n v="6515.25"/>
  </r>
  <r>
    <s v="Dotty Strutley"/>
    <x v="3"/>
    <s v="Baker's Choco Chips"/>
    <d v="2021-10-28T00:00:00"/>
    <n v="3619"/>
    <n v="158"/>
    <n v="1960.78"/>
    <n v="1658.22"/>
  </r>
  <r>
    <s v="Dotty Strutley"/>
    <x v="1"/>
    <s v="Almond Choco"/>
    <d v="2021-10-28T00:00:00"/>
    <n v="8015"/>
    <n v="573"/>
    <n v="2950.9500000000003"/>
    <n v="5064.0499999999993"/>
  </r>
  <r>
    <s v="Madelene Upcott"/>
    <x v="3"/>
    <s v="99% Dark &amp; Pure"/>
    <d v="2021-10-28T00:00:00"/>
    <n v="5866"/>
    <n v="267"/>
    <n v="2063.9100000000003"/>
    <n v="3802.0899999999997"/>
  </r>
  <r>
    <s v="Wilone O'Kielt"/>
    <x v="0"/>
    <s v="Orange Choco"/>
    <d v="2021-10-28T00:00:00"/>
    <n v="2835"/>
    <n v="158"/>
    <n v="581.44000000000005"/>
    <n v="2253.56"/>
  </r>
  <r>
    <s v="Karlen McCaffrey"/>
    <x v="4"/>
    <s v="Peanut Butter Cubes"/>
    <d v="2021-10-28T00:00:00"/>
    <n v="10227"/>
    <n v="569"/>
    <n v="1507.85"/>
    <n v="8719.15"/>
  </r>
  <r>
    <s v="Rafaelita Blaksland"/>
    <x v="3"/>
    <s v="Choco Coated Almonds"/>
    <d v="2021-10-28T00:00:00"/>
    <n v="2555"/>
    <n v="233"/>
    <n v="773.56"/>
    <n v="1781.44"/>
  </r>
  <r>
    <s v="Andria Kimpton"/>
    <x v="2"/>
    <s v="White Choc"/>
    <d v="2021-10-28T00:00:00"/>
    <n v="77"/>
    <n v="7"/>
    <n v="45.01"/>
    <n v="31.990000000000002"/>
  </r>
  <r>
    <s v="Barr Faughny"/>
    <x v="2"/>
    <s v="Fruit &amp; Nut Bars"/>
    <d v="2021-10-28T00:00:00"/>
    <n v="5138"/>
    <n v="343"/>
    <n v="1625.8200000000002"/>
    <n v="3512.18"/>
  </r>
  <r>
    <s v="Dennison Crosswaite"/>
    <x v="4"/>
    <s v="After Nines"/>
    <d v="2021-10-28T00:00:00"/>
    <n v="6930"/>
    <n v="408"/>
    <n v="4173.84"/>
    <n v="2756.16"/>
  </r>
  <r>
    <s v="Jehu Rudeforth"/>
    <x v="4"/>
    <s v="50% Dark Bites"/>
    <d v="2021-10-28T00:00:00"/>
    <n v="5817"/>
    <n v="233"/>
    <n v="1742.8400000000001"/>
    <n v="4074.16"/>
  </r>
  <r>
    <s v="Curtice Advani"/>
    <x v="1"/>
    <s v="50% Dark Bites"/>
    <d v="2021-10-28T00:00:00"/>
    <n v="4445"/>
    <n v="171"/>
    <n v="1279.0800000000002"/>
    <n v="3165.92"/>
  </r>
  <r>
    <s v="Brien Boise"/>
    <x v="4"/>
    <s v="Orange Choco"/>
    <d v="2021-10-28T00:00:00"/>
    <n v="23702"/>
    <n v="1190"/>
    <n v="4379.2"/>
    <n v="19322.8"/>
  </r>
  <r>
    <s v="Jehu Rudeforth"/>
    <x v="2"/>
    <s v="Eclairs"/>
    <d v="2021-10-28T00:00:00"/>
    <n v="12236"/>
    <n v="2030"/>
    <n v="12809.3"/>
    <n v="-573.29999999999927"/>
  </r>
  <r>
    <s v="Curtice Advani"/>
    <x v="0"/>
    <s v="After Nines"/>
    <d v="2021-10-28T00:00:00"/>
    <n v="13244"/>
    <n v="840"/>
    <n v="8593.2000000000007"/>
    <n v="4650.7999999999993"/>
  </r>
  <r>
    <s v="Wilone O'Kielt"/>
    <x v="1"/>
    <s v="Eclairs"/>
    <d v="2021-10-28T00:00:00"/>
    <n v="5236"/>
    <n v="840"/>
    <n v="5300.4"/>
    <n v="-64.399999999999636"/>
  </r>
  <r>
    <s v="Oby Sorrel"/>
    <x v="3"/>
    <s v="Raspberry Choco"/>
    <d v="2021-10-28T00:00:00"/>
    <n v="833"/>
    <n v="38"/>
    <n v="146.30000000000001"/>
    <n v="686.7"/>
  </r>
  <r>
    <s v="Kaine Padly"/>
    <x v="0"/>
    <s v="Organic Choco Syrup"/>
    <d v="2021-10-28T00:00:00"/>
    <n v="5271"/>
    <n v="240"/>
    <n v="2296.8000000000002"/>
    <n v="2974.2"/>
  </r>
  <r>
    <s v="Karlen McCaffrey"/>
    <x v="2"/>
    <s v="Manuka Honey Choco"/>
    <d v="2021-10-28T00:00:00"/>
    <n v="2142"/>
    <n v="98"/>
    <n v="666.4"/>
    <n v="1475.6"/>
  </r>
  <r>
    <s v="Oby Sorrel"/>
    <x v="5"/>
    <s v="Fruit &amp; Nut Bars"/>
    <d v="2021-10-28T00:00:00"/>
    <n v="12733"/>
    <n v="770"/>
    <n v="3649.8"/>
    <n v="9083.2000000000007"/>
  </r>
  <r>
    <s v="Gunar Cockshoot"/>
    <x v="3"/>
    <s v="99% Dark &amp; Pure"/>
    <d v="2021-10-28T00:00:00"/>
    <n v="203"/>
    <n v="9"/>
    <n v="69.570000000000007"/>
    <n v="133.43"/>
  </r>
  <r>
    <s v="Ches Bonnell"/>
    <x v="4"/>
    <s v="Fruit &amp; Nut Bars"/>
    <d v="2021-10-28T00:00:00"/>
    <n v="259"/>
    <n v="18"/>
    <n v="85.320000000000007"/>
    <n v="173.68"/>
  </r>
  <r>
    <s v="Dennison Crosswaite"/>
    <x v="4"/>
    <s v="85% Dark Bars"/>
    <d v="2021-10-28T00:00:00"/>
    <n v="4557"/>
    <n v="228"/>
    <n v="2396.2799999999997"/>
    <n v="2160.7200000000003"/>
  </r>
  <r>
    <s v="Husein Augar"/>
    <x v="2"/>
    <s v="Choco Coated Almonds"/>
    <d v="2021-10-28T00:00:00"/>
    <n v="5656"/>
    <n v="472"/>
    <n v="1567.04"/>
    <n v="4088.96"/>
  </r>
  <r>
    <s v="Beverie Moffet"/>
    <x v="2"/>
    <s v="50% Dark Bites"/>
    <d v="2021-10-28T00:00:00"/>
    <n v="6496"/>
    <n v="260"/>
    <n v="1944.8000000000002"/>
    <n v="4551.2"/>
  </r>
  <r>
    <s v="Curtice Advani"/>
    <x v="3"/>
    <s v="70% Dark Bites"/>
    <d v="2021-10-28T00:00:00"/>
    <n v="2849"/>
    <n v="317"/>
    <n v="1597.68"/>
    <n v="1251.32"/>
  </r>
  <r>
    <s v="Van Tuxwell"/>
    <x v="1"/>
    <s v="50% Dark Bites"/>
    <d v="2021-10-28T00:00:00"/>
    <n v="3514"/>
    <n v="136"/>
    <n v="1017.2800000000001"/>
    <n v="2496.7199999999998"/>
  </r>
  <r>
    <s v="Dotty Strutley"/>
    <x v="0"/>
    <s v="Almond Choco"/>
    <d v="2021-10-28T00:00:00"/>
    <n v="4438"/>
    <n v="278"/>
    <n v="1431.7"/>
    <n v="3006.3"/>
  </r>
  <r>
    <s v="Oby Sorrel"/>
    <x v="5"/>
    <s v="Choco Coated Almonds"/>
    <d v="2021-10-28T00:00:00"/>
    <n v="1904"/>
    <n v="191"/>
    <n v="634.12"/>
    <n v="1269.8800000000001"/>
  </r>
  <r>
    <s v="Rafaelita Blaksland"/>
    <x v="5"/>
    <s v="Milk Bars"/>
    <d v="2021-10-28T00:00:00"/>
    <n v="7665"/>
    <n v="451"/>
    <n v="2372.2599999999998"/>
    <n v="5292.74"/>
  </r>
  <r>
    <s v="Rafaelita Blaksland"/>
    <x v="2"/>
    <s v="Baker's Choco Chips"/>
    <d v="2021-10-28T00:00:00"/>
    <n v="13671"/>
    <n v="570"/>
    <n v="7073.7"/>
    <n v="6597.3"/>
  </r>
  <r>
    <s v="Madelene Upcott"/>
    <x v="5"/>
    <s v="Almond Choco"/>
    <d v="2021-10-28T00:00:00"/>
    <n v="13244"/>
    <n v="840"/>
    <n v="4326"/>
    <n v="8918"/>
  </r>
  <r>
    <s v="Barr Faughny"/>
    <x v="0"/>
    <s v="99% Dark &amp; Pure"/>
    <d v="2021-10-28T00:00:00"/>
    <n v="7518"/>
    <n v="314"/>
    <n v="2427.2200000000003"/>
    <n v="5090.78"/>
  </r>
  <r>
    <s v="Jehu Rudeforth"/>
    <x v="5"/>
    <s v="Mint Chip Choco"/>
    <d v="2021-10-28T00:00:00"/>
    <n v="6650"/>
    <n v="555"/>
    <n v="3174.6"/>
    <n v="3475.4"/>
  </r>
  <r>
    <s v="Camilla Castle"/>
    <x v="4"/>
    <s v="Baker's Choco Chips"/>
    <d v="2021-10-28T00:00:00"/>
    <n v="5943"/>
    <n v="271"/>
    <n v="3363.11"/>
    <n v="2579.89"/>
  </r>
  <r>
    <s v="Dotty Strutley"/>
    <x v="3"/>
    <s v="Milk Bars"/>
    <d v="2021-10-28T00:00:00"/>
    <n v="14154"/>
    <n v="910"/>
    <n v="4786.5999999999995"/>
    <n v="9367.4000000000015"/>
  </r>
  <r>
    <s v="Curtice Advani"/>
    <x v="4"/>
    <s v="Peanut Butter Cubes"/>
    <d v="2021-10-28T00:00:00"/>
    <n v="11508"/>
    <n v="606"/>
    <n v="1605.8999999999999"/>
    <n v="9902.1"/>
  </r>
  <r>
    <s v="Karlen McCaffrey"/>
    <x v="1"/>
    <s v="Choco Coated Almonds"/>
    <d v="2021-10-28T00:00:00"/>
    <n v="6300"/>
    <n v="630"/>
    <n v="2091.6"/>
    <n v="4208.3999999999996"/>
  </r>
  <r>
    <s v="Van Tuxwell"/>
    <x v="5"/>
    <s v="White Choc"/>
    <d v="2021-10-29T00:00:00"/>
    <n v="315"/>
    <n v="27"/>
    <n v="173.60999999999999"/>
    <n v="141.39000000000001"/>
  </r>
  <r>
    <s v="Dennison Crosswaite"/>
    <x v="2"/>
    <s v="Caramel Stuffed Bars"/>
    <d v="2021-10-29T00:00:00"/>
    <n v="1022"/>
    <n v="64"/>
    <n v="539.52"/>
    <n v="482.48"/>
  </r>
  <r>
    <s v="Oby Sorrel"/>
    <x v="4"/>
    <s v="White Choc"/>
    <d v="2021-10-29T00:00:00"/>
    <n v="3850"/>
    <n v="321"/>
    <n v="2064.0299999999997"/>
    <n v="1785.9700000000003"/>
  </r>
  <r>
    <s v="Oby Sorrel"/>
    <x v="2"/>
    <s v="Spicy Special Slims"/>
    <d v="2021-10-29T00:00:00"/>
    <n v="1841"/>
    <n v="185"/>
    <n v="1520.7"/>
    <n v="320.29999999999995"/>
  </r>
  <r>
    <s v="Camilla Castle"/>
    <x v="0"/>
    <s v="Spicy Special Slims"/>
    <d v="2021-10-29T00:00:00"/>
    <n v="2191"/>
    <n v="274"/>
    <n v="2252.2800000000002"/>
    <n v="-61.2800000000002"/>
  </r>
  <r>
    <s v="Barr Faughny"/>
    <x v="0"/>
    <s v="Choco Coated Almonds"/>
    <d v="2021-10-29T00:00:00"/>
    <n v="5943"/>
    <n v="595"/>
    <n v="1975.3999999999999"/>
    <n v="3967.6000000000004"/>
  </r>
  <r>
    <s v="Barr Faughny"/>
    <x v="4"/>
    <s v="Raspberry Choco"/>
    <d v="2021-10-29T00:00:00"/>
    <n v="5635"/>
    <n v="282"/>
    <n v="1085.7"/>
    <n v="4549.3"/>
  </r>
  <r>
    <s v="Gigi Bohling"/>
    <x v="1"/>
    <s v="Almond Choco"/>
    <d v="2021-10-29T00:00:00"/>
    <n v="350"/>
    <n v="22"/>
    <n v="113.30000000000001"/>
    <n v="236.7"/>
  </r>
  <r>
    <s v="Wilone O'Kielt"/>
    <x v="3"/>
    <s v="Mint Chip Choco"/>
    <d v="2021-10-29T00:00:00"/>
    <n v="10500"/>
    <n v="770"/>
    <n v="4404.3999999999996"/>
    <n v="6095.6"/>
  </r>
  <r>
    <s v="Roddy Speechley"/>
    <x v="1"/>
    <s v="Peanut Butter Cubes"/>
    <d v="2021-10-29T00:00:00"/>
    <n v="9107"/>
    <n v="506"/>
    <n v="1340.8999999999999"/>
    <n v="7766.1"/>
  </r>
  <r>
    <s v="Ches Bonnell"/>
    <x v="4"/>
    <s v="Baker's Choco Chips"/>
    <d v="2021-10-29T00:00:00"/>
    <n v="1169"/>
    <n v="51"/>
    <n v="632.91"/>
    <n v="536.09"/>
  </r>
  <r>
    <s v="Dennison Crosswaite"/>
    <x v="1"/>
    <s v="Manuka Honey Choco"/>
    <d v="2021-10-29T00:00:00"/>
    <n v="2191"/>
    <n v="96"/>
    <n v="652.79999999999995"/>
    <n v="1538.2"/>
  </r>
  <r>
    <s v="Kelci Walkden"/>
    <x v="4"/>
    <s v="Milk Bars"/>
    <d v="2021-10-29T00:00:00"/>
    <n v="6475"/>
    <n v="432"/>
    <n v="2272.3199999999997"/>
    <n v="4202.68"/>
  </r>
  <r>
    <s v="Barr Faughny"/>
    <x v="5"/>
    <s v="Organic Choco Syrup"/>
    <d v="2021-10-29T00:00:00"/>
    <n v="2751"/>
    <n v="126"/>
    <n v="1205.82"/>
    <n v="1545.18"/>
  </r>
  <r>
    <s v="Gunar Cockshoot"/>
    <x v="0"/>
    <s v="Spicy Special Slims"/>
    <d v="2021-10-29T00:00:00"/>
    <n v="3346"/>
    <n v="372"/>
    <n v="3057.84"/>
    <n v="288.15999999999985"/>
  </r>
  <r>
    <s v="Camilla Castle"/>
    <x v="2"/>
    <s v="70% Dark Bites"/>
    <d v="2021-11-01T00:00:00"/>
    <n v="5124"/>
    <n v="570"/>
    <n v="2872.8"/>
    <n v="2251.1999999999998"/>
  </r>
  <r>
    <s v="Jehu Rudeforth"/>
    <x v="0"/>
    <s v="Organic Choco Syrup"/>
    <d v="2021-11-01T00:00:00"/>
    <n v="168"/>
    <n v="7"/>
    <n v="66.990000000000009"/>
    <n v="101.00999999999999"/>
  </r>
  <r>
    <s v="Ches Bonnell"/>
    <x v="3"/>
    <s v="Fruit &amp; Nut Bars"/>
    <d v="2021-11-01T00:00:00"/>
    <n v="7252"/>
    <n v="454"/>
    <n v="2151.96"/>
    <n v="5100.04"/>
  </r>
  <r>
    <s v="Rafaelita Blaksland"/>
    <x v="1"/>
    <s v="99% Dark &amp; Pure"/>
    <d v="2021-11-01T00:00:00"/>
    <n v="5243"/>
    <n v="228"/>
    <n v="1762.44"/>
    <n v="3480.56"/>
  </r>
  <r>
    <s v="Dotty Strutley"/>
    <x v="4"/>
    <s v="Almond Choco"/>
    <d v="2021-11-01T00:00:00"/>
    <n v="3248"/>
    <n v="203"/>
    <n v="1045.45"/>
    <n v="2202.5500000000002"/>
  </r>
  <r>
    <s v="Wilone O'Kielt"/>
    <x v="4"/>
    <s v="50% Dark Bites"/>
    <d v="2021-11-01T00:00:00"/>
    <n v="5397"/>
    <n v="200"/>
    <n v="1496"/>
    <n v="3901"/>
  </r>
  <r>
    <s v="Brien Boise"/>
    <x v="5"/>
    <s v="Mint Chip Choco"/>
    <d v="2021-11-01T00:00:00"/>
    <n v="5117"/>
    <n v="394"/>
    <n v="2253.6799999999998"/>
    <n v="2863.32"/>
  </r>
  <r>
    <s v="Oby Sorrel"/>
    <x v="5"/>
    <s v="Eclairs"/>
    <d v="2021-11-01T00:00:00"/>
    <n v="231"/>
    <n v="29"/>
    <n v="182.98999999999998"/>
    <n v="48.010000000000019"/>
  </r>
  <r>
    <s v="Wilone O'Kielt"/>
    <x v="3"/>
    <s v="Baker's Choco Chips"/>
    <d v="2021-11-01T00:00:00"/>
    <n v="6503"/>
    <n v="283"/>
    <n v="3512.03"/>
    <n v="2990.97"/>
  </r>
  <r>
    <s v="Roddy Speechley"/>
    <x v="0"/>
    <s v="Orange Choco"/>
    <d v="2021-11-01T00:00:00"/>
    <n v="10717"/>
    <n v="536"/>
    <n v="1972.48"/>
    <n v="8744.52"/>
  </r>
  <r>
    <s v="Wilone O'Kielt"/>
    <x v="0"/>
    <s v="50% Dark Bites"/>
    <d v="2021-11-01T00:00:00"/>
    <n v="7917"/>
    <n v="305"/>
    <n v="2281.4"/>
    <n v="5635.6"/>
  </r>
  <r>
    <s v="Camilla Castle"/>
    <x v="1"/>
    <s v="Orange Choco"/>
    <d v="2021-11-01T00:00:00"/>
    <n v="15764"/>
    <n v="910"/>
    <n v="3348.8"/>
    <n v="12415.2"/>
  </r>
  <r>
    <s v="Husein Augar"/>
    <x v="2"/>
    <s v="Fruit &amp; Nut Bars"/>
    <d v="2021-11-01T00:00:00"/>
    <n v="11340"/>
    <n v="770"/>
    <n v="3649.8"/>
    <n v="7690.2"/>
  </r>
  <r>
    <s v="Beverie Moffet"/>
    <x v="4"/>
    <s v="85% Dark Bars"/>
    <d v="2021-11-01T00:00:00"/>
    <n v="5530"/>
    <n v="292"/>
    <n v="3068.92"/>
    <n v="2461.08"/>
  </r>
  <r>
    <s v="Van Tuxwell"/>
    <x v="4"/>
    <s v="70% Dark Bites"/>
    <d v="2021-11-01T00:00:00"/>
    <n v="2149"/>
    <n v="239"/>
    <n v="1204.56"/>
    <n v="944.44"/>
  </r>
  <r>
    <s v="Dennison Crosswaite"/>
    <x v="2"/>
    <s v="Mint Chip Choco"/>
    <d v="2021-11-02T00:00:00"/>
    <n v="1855"/>
    <n v="155"/>
    <n v="886.59999999999991"/>
    <n v="968.40000000000009"/>
  </r>
  <r>
    <s v="Brien Boise"/>
    <x v="5"/>
    <s v="99% Dark &amp; Pure"/>
    <d v="2021-11-02T00:00:00"/>
    <n v="6174"/>
    <n v="269"/>
    <n v="2079.37"/>
    <n v="4094.63"/>
  </r>
  <r>
    <s v="Mallorie Waber"/>
    <x v="0"/>
    <s v="Baker's Choco Chips"/>
    <d v="2021-11-02T00:00:00"/>
    <n v="9814"/>
    <n v="447"/>
    <n v="5547.27"/>
    <n v="4266.7299999999996"/>
  </r>
  <r>
    <s v="Rafaelita Blaksland"/>
    <x v="1"/>
    <s v="Peanut Butter Cubes"/>
    <d v="2021-11-02T00:00:00"/>
    <n v="10220"/>
    <n v="602"/>
    <n v="1595.3"/>
    <n v="8624.7000000000007"/>
  </r>
  <r>
    <s v="Jan Morforth"/>
    <x v="5"/>
    <s v="Eclairs"/>
    <d v="2021-11-02T00:00:00"/>
    <n v="294"/>
    <n v="49"/>
    <n v="309.19"/>
    <n v="-15.189999999999998"/>
  </r>
  <r>
    <s v="Dotty Strutley"/>
    <x v="0"/>
    <s v="Choco Coated Almonds"/>
    <d v="2021-11-02T00:00:00"/>
    <n v="9226"/>
    <n v="910"/>
    <n v="3021.2"/>
    <n v="6204.8"/>
  </r>
  <r>
    <s v="Curtice Advani"/>
    <x v="5"/>
    <s v="50% Dark Bites"/>
    <d v="2021-11-02T00:00:00"/>
    <n v="8701"/>
    <n v="349"/>
    <n v="2610.52"/>
    <n v="6090.48"/>
  </r>
  <r>
    <s v="Dotty Strutley"/>
    <x v="2"/>
    <s v="Raspberry Choco"/>
    <d v="2021-11-02T00:00:00"/>
    <n v="6139"/>
    <n v="307"/>
    <n v="1181.95"/>
    <n v="4957.05"/>
  </r>
  <r>
    <s v="Husein Augar"/>
    <x v="1"/>
    <s v="Raspberry Choco"/>
    <d v="2021-11-02T00:00:00"/>
    <n v="3675"/>
    <n v="175"/>
    <n v="673.75"/>
    <n v="3001.25"/>
  </r>
  <r>
    <s v="Karlen McCaffrey"/>
    <x v="1"/>
    <s v="Eclairs"/>
    <d v="2021-11-02T00:00:00"/>
    <n v="10164"/>
    <n v="1470"/>
    <n v="9275.6999999999989"/>
    <n v="888.30000000000109"/>
  </r>
  <r>
    <s v="Kelci Walkden"/>
    <x v="5"/>
    <s v="After Nines"/>
    <d v="2021-11-02T00:00:00"/>
    <n v="16751"/>
    <n v="980"/>
    <n v="10025.4"/>
    <n v="6725.6"/>
  </r>
  <r>
    <s v="Jehu Rudeforth"/>
    <x v="0"/>
    <s v="Raspberry Choco"/>
    <d v="2021-11-02T00:00:00"/>
    <n v="14476"/>
    <n v="700"/>
    <n v="2695"/>
    <n v="11781"/>
  </r>
  <r>
    <s v="Camilla Castle"/>
    <x v="5"/>
    <s v="Spicy Special Slims"/>
    <d v="2021-11-02T00:00:00"/>
    <n v="8883"/>
    <n v="980"/>
    <n v="8055.6"/>
    <n v="827.39999999999964"/>
  </r>
  <r>
    <s v="Ches Bonnell"/>
    <x v="5"/>
    <s v="50% Dark Bites"/>
    <d v="2021-11-02T00:00:00"/>
    <n v="4991"/>
    <n v="185"/>
    <n v="1383.8000000000002"/>
    <n v="3607.2"/>
  </r>
  <r>
    <s v="Karlen McCaffrey"/>
    <x v="0"/>
    <s v="Caramel Stuffed Bars"/>
    <d v="2021-11-02T00:00:00"/>
    <n v="10213"/>
    <n v="601"/>
    <n v="5066.4299999999994"/>
    <n v="5146.5700000000006"/>
  </r>
  <r>
    <s v="Dotty Strutley"/>
    <x v="3"/>
    <s v="Eclairs"/>
    <d v="2021-11-02T00:00:00"/>
    <n v="11557"/>
    <n v="1960"/>
    <n v="12367.599999999999"/>
    <n v="-810.59999999999854"/>
  </r>
  <r>
    <s v="Brien Boise"/>
    <x v="3"/>
    <s v="Almond Choco"/>
    <d v="2021-11-02T00:00:00"/>
    <n v="5110"/>
    <n v="320"/>
    <n v="1648"/>
    <n v="3462"/>
  </r>
  <r>
    <s v="Mallorie Waber"/>
    <x v="2"/>
    <s v="Baker's Choco Chips"/>
    <d v="2021-11-02T00:00:00"/>
    <n v="5740"/>
    <n v="250"/>
    <n v="3102.5"/>
    <n v="2637.5"/>
  </r>
  <r>
    <s v="Van Tuxwell"/>
    <x v="2"/>
    <s v="White Choc"/>
    <d v="2021-11-02T00:00:00"/>
    <n v="15295"/>
    <n v="1190"/>
    <n v="7651.7"/>
    <n v="7643.3"/>
  </r>
  <r>
    <s v="Brien Boise"/>
    <x v="5"/>
    <s v="Peanut Butter Cubes"/>
    <d v="2021-11-02T00:00:00"/>
    <n v="2737"/>
    <n v="153"/>
    <n v="405.45"/>
    <n v="2331.5500000000002"/>
  </r>
  <r>
    <s v="Dotty Strutley"/>
    <x v="3"/>
    <s v="Mint Chip Choco"/>
    <d v="2021-11-02T00:00:00"/>
    <n v="1946"/>
    <n v="150"/>
    <n v="858"/>
    <n v="1088"/>
  </r>
  <r>
    <s v="Andria Kimpton"/>
    <x v="5"/>
    <s v="Peanut Butter Cubes"/>
    <d v="2021-11-02T00:00:00"/>
    <n v="8232"/>
    <n v="434"/>
    <n v="1150.0999999999999"/>
    <n v="7081.9"/>
  </r>
  <r>
    <s v="Gunar Cockshoot"/>
    <x v="1"/>
    <s v="Choco Coated Almonds"/>
    <d v="2021-11-02T00:00:00"/>
    <n v="637"/>
    <n v="64"/>
    <n v="212.48"/>
    <n v="424.52"/>
  </r>
  <r>
    <s v="Roddy Speechley"/>
    <x v="5"/>
    <s v="85% Dark Bars"/>
    <d v="2021-11-02T00:00:00"/>
    <n v="9681"/>
    <n v="510"/>
    <n v="5360.0999999999995"/>
    <n v="4320.9000000000005"/>
  </r>
  <r>
    <s v="Wilone O'Kielt"/>
    <x v="4"/>
    <s v="Smooth Sliky Salty"/>
    <d v="2021-11-02T00:00:00"/>
    <n v="13048"/>
    <n v="2170"/>
    <n v="5989.2"/>
    <n v="7058.8"/>
  </r>
  <r>
    <s v="Andria Kimpton"/>
    <x v="0"/>
    <s v="Mint Chip Choco"/>
    <d v="2021-11-02T00:00:00"/>
    <n v="1106"/>
    <n v="86"/>
    <n v="491.91999999999996"/>
    <n v="614.08000000000004"/>
  </r>
  <r>
    <s v="Wilone O'Kielt"/>
    <x v="3"/>
    <s v="Drinking Coco"/>
    <d v="2021-11-02T00:00:00"/>
    <n v="5656"/>
    <n v="218"/>
    <n v="2166.92"/>
    <n v="3489.08"/>
  </r>
  <r>
    <s v="Kelci Walkden"/>
    <x v="0"/>
    <s v="White Choc"/>
    <d v="2021-11-02T00:00:00"/>
    <n v="693"/>
    <n v="63"/>
    <n v="405.09"/>
    <n v="287.91000000000003"/>
  </r>
  <r>
    <s v="Brien Boise"/>
    <x v="3"/>
    <s v="Spicy Special Slims"/>
    <d v="2021-11-02T00:00:00"/>
    <n v="10143"/>
    <n v="1260"/>
    <n v="10357.200000000001"/>
    <n v="-214.20000000000073"/>
  </r>
  <r>
    <s v="Kaine Padly"/>
    <x v="3"/>
    <s v="Fruit &amp; Nut Bars"/>
    <d v="2021-11-02T00:00:00"/>
    <n v="2058"/>
    <n v="147"/>
    <n v="696.78000000000009"/>
    <n v="1361.2199999999998"/>
  </r>
  <r>
    <s v="Van Tuxwell"/>
    <x v="3"/>
    <s v="Organic Choco Syrup"/>
    <d v="2021-11-02T00:00:00"/>
    <n v="9331"/>
    <n v="389"/>
    <n v="3722.73"/>
    <n v="5608.27"/>
  </r>
  <r>
    <s v="Andria Kimpton"/>
    <x v="0"/>
    <s v="Choco Coated Almonds"/>
    <d v="2021-11-02T00:00:00"/>
    <n v="2870"/>
    <n v="240"/>
    <n v="796.8"/>
    <n v="2073.1999999999998"/>
  </r>
  <r>
    <s v="Oby Sorrel"/>
    <x v="0"/>
    <s v="Drinking Coco"/>
    <d v="2021-11-02T00:00:00"/>
    <n v="2163"/>
    <n v="84"/>
    <n v="834.95999999999992"/>
    <n v="1328.04"/>
  </r>
  <r>
    <s v="Van Tuxwell"/>
    <x v="0"/>
    <s v="Raspberry Choco"/>
    <d v="2021-11-02T00:00:00"/>
    <n v="10241"/>
    <n v="466"/>
    <n v="1794.1000000000001"/>
    <n v="8446.9"/>
  </r>
  <r>
    <s v="Brien Boise"/>
    <x v="0"/>
    <s v="Organic Choco Syrup"/>
    <d v="2021-11-02T00:00:00"/>
    <n v="1134"/>
    <n v="50"/>
    <n v="478.5"/>
    <n v="655.5"/>
  </r>
  <r>
    <s v="Curtice Advani"/>
    <x v="5"/>
    <s v="Baker's Choco Chips"/>
    <d v="2021-11-02T00:00:00"/>
    <n v="2814"/>
    <n v="118"/>
    <n v="1464.38"/>
    <n v="1349.62"/>
  </r>
  <r>
    <s v="Ches Bonnell"/>
    <x v="0"/>
    <s v="Drinking Coco"/>
    <d v="2021-11-02T00:00:00"/>
    <n v="14609"/>
    <n v="585"/>
    <n v="5814.9"/>
    <n v="8794.1"/>
  </r>
  <r>
    <s v="Andria Kimpton"/>
    <x v="4"/>
    <s v="99% Dark &amp; Pure"/>
    <d v="2021-11-02T00:00:00"/>
    <n v="9058"/>
    <n v="394"/>
    <n v="3045.6200000000003"/>
    <n v="6012.3799999999992"/>
  </r>
  <r>
    <s v="Marney O'Breen"/>
    <x v="4"/>
    <s v="Organic Choco Syrup"/>
    <d v="2021-11-02T00:00:00"/>
    <n v="4711"/>
    <n v="197"/>
    <n v="1885.29"/>
    <n v="2825.71"/>
  </r>
  <r>
    <s v="Van Tuxwell"/>
    <x v="3"/>
    <s v="Orange Choco"/>
    <d v="2021-11-02T00:00:00"/>
    <n v="2310"/>
    <n v="116"/>
    <n v="426.88"/>
    <n v="1883.12"/>
  </r>
  <r>
    <s v="Gigi Bohling"/>
    <x v="2"/>
    <s v="Smooth Sliky Salty"/>
    <d v="2021-11-02T00:00:00"/>
    <n v="3668"/>
    <n v="612"/>
    <n v="1689.12"/>
    <n v="1978.88"/>
  </r>
  <r>
    <s v="Dotty Strutley"/>
    <x v="1"/>
    <s v="Mint Chip Choco"/>
    <d v="2021-11-02T00:00:00"/>
    <n v="8379"/>
    <n v="599"/>
    <n v="3426.2799999999997"/>
    <n v="4952.72"/>
  </r>
  <r>
    <s v="Marney O'Breen"/>
    <x v="5"/>
    <s v="Drinking Coco"/>
    <d v="2021-11-02T00:00:00"/>
    <n v="7868"/>
    <n v="303"/>
    <n v="3011.8199999999997"/>
    <n v="4856.18"/>
  </r>
  <r>
    <s v="Marney O'Breen"/>
    <x v="2"/>
    <s v="Fruit &amp; Nut Bars"/>
    <d v="2021-11-02T00:00:00"/>
    <n v="3535"/>
    <n v="221"/>
    <n v="1047.54"/>
    <n v="2487.46"/>
  </r>
  <r>
    <s v="Gigi Bohling"/>
    <x v="5"/>
    <s v="Fruit &amp; Nut Bars"/>
    <d v="2021-11-02T00:00:00"/>
    <n v="4277"/>
    <n v="286"/>
    <n v="1355.64"/>
    <n v="2921.3599999999997"/>
  </r>
  <r>
    <s v="Roddy Speechley"/>
    <x v="3"/>
    <s v="Almond Choco"/>
    <d v="2021-11-02T00:00:00"/>
    <n v="1890"/>
    <n v="135"/>
    <n v="695.25"/>
    <n v="1194.75"/>
  </r>
  <r>
    <s v="Dotty Strutley"/>
    <x v="2"/>
    <s v="Choco Coated Almonds"/>
    <d v="2021-11-02T00:00:00"/>
    <n v="2149"/>
    <n v="196"/>
    <n v="650.71999999999991"/>
    <n v="1498.2800000000002"/>
  </r>
  <r>
    <s v="Curtice Advani"/>
    <x v="1"/>
    <s v="Caramel Stuffed Bars"/>
    <d v="2021-11-02T00:00:00"/>
    <n v="595"/>
    <n v="35"/>
    <n v="295.05"/>
    <n v="299.95"/>
  </r>
  <r>
    <s v="Husein Augar"/>
    <x v="0"/>
    <s v="Caramel Stuffed Bars"/>
    <d v="2021-11-02T00:00:00"/>
    <n v="4438"/>
    <n v="262"/>
    <n v="2208.66"/>
    <n v="2229.34"/>
  </r>
  <r>
    <s v="Karlen McCaffrey"/>
    <x v="0"/>
    <s v="85% Dark Bars"/>
    <d v="2021-11-02T00:00:00"/>
    <n v="2863"/>
    <n v="151"/>
    <n v="1587.01"/>
    <n v="1275.99"/>
  </r>
  <r>
    <s v="Wilone O'Kielt"/>
    <x v="5"/>
    <s v="Milk Bars"/>
    <d v="2021-11-02T00:00:00"/>
    <n v="5964"/>
    <n v="373"/>
    <n v="1961.98"/>
    <n v="4002.02"/>
  </r>
  <r>
    <s v="Gunar Cockshoot"/>
    <x v="2"/>
    <s v="Baker's Choco Chips"/>
    <d v="2021-11-02T00:00:00"/>
    <n v="5341"/>
    <n v="243"/>
    <n v="3015.63"/>
    <n v="2325.37"/>
  </r>
  <r>
    <s v="Camilla Castle"/>
    <x v="3"/>
    <s v="Manuka Honey Choco"/>
    <d v="2021-11-02T00:00:00"/>
    <n v="10556"/>
    <n v="480"/>
    <n v="3264"/>
    <n v="7292"/>
  </r>
  <r>
    <s v="Curtice Advani"/>
    <x v="0"/>
    <s v="White Choc"/>
    <d v="2021-11-02T00:00:00"/>
    <n v="7476"/>
    <n v="576"/>
    <n v="3703.68"/>
    <n v="3772.32"/>
  </r>
  <r>
    <s v="Karlen McCaffrey"/>
    <x v="3"/>
    <s v="Almond Choco"/>
    <d v="2021-11-02T00:00:00"/>
    <n v="210"/>
    <n v="14"/>
    <n v="72.100000000000009"/>
    <n v="137.89999999999998"/>
  </r>
  <r>
    <s v="Wilone O'Kielt"/>
    <x v="0"/>
    <s v="After Nines"/>
    <d v="2021-11-02T00:00:00"/>
    <n v="2611"/>
    <n v="154"/>
    <n v="1575.42"/>
    <n v="1035.58"/>
  </r>
  <r>
    <s v="Curtice Advani"/>
    <x v="5"/>
    <s v="Raspberry Choco"/>
    <d v="2021-11-02T00:00:00"/>
    <n v="812"/>
    <n v="41"/>
    <n v="157.85"/>
    <n v="654.15"/>
  </r>
  <r>
    <s v="Ches Bonnell"/>
    <x v="3"/>
    <s v="99% Dark &amp; Pure"/>
    <d v="2021-11-02T00:00:00"/>
    <n v="6853"/>
    <n v="312"/>
    <n v="2411.7600000000002"/>
    <n v="4441.24"/>
  </r>
  <r>
    <s v="Karlen McCaffrey"/>
    <x v="2"/>
    <s v="Peanut Butter Cubes"/>
    <d v="2021-11-02T00:00:00"/>
    <n v="9632"/>
    <n v="567"/>
    <n v="1502.55"/>
    <n v="8129.45"/>
  </r>
  <r>
    <s v="Jan Morforth"/>
    <x v="3"/>
    <s v="50% Dark Bites"/>
    <d v="2021-11-02T00:00:00"/>
    <n v="2163"/>
    <n v="87"/>
    <n v="650.76"/>
    <n v="1512.24"/>
  </r>
  <r>
    <s v="Mallorie Waber"/>
    <x v="5"/>
    <s v="Spicy Special Slims"/>
    <d v="2021-11-02T00:00:00"/>
    <n v="280"/>
    <n v="28"/>
    <n v="230.16000000000003"/>
    <n v="49.839999999999975"/>
  </r>
  <r>
    <s v="Dotty Strutley"/>
    <x v="5"/>
    <s v="Almond Choco"/>
    <d v="2021-11-02T00:00:00"/>
    <n v="140"/>
    <n v="10"/>
    <n v="51.5"/>
    <n v="88.5"/>
  </r>
  <r>
    <s v="Camilla Castle"/>
    <x v="5"/>
    <s v="Choco Coated Almonds"/>
    <d v="2021-11-03T00:00:00"/>
    <n v="3388"/>
    <n v="308"/>
    <n v="1022.56"/>
    <n v="2365.44"/>
  </r>
  <r>
    <s v="Marney O'Breen"/>
    <x v="2"/>
    <s v="70% Dark Bites"/>
    <d v="2021-11-03T00:00:00"/>
    <n v="2723"/>
    <n v="389"/>
    <n v="1960.56"/>
    <n v="762.44"/>
  </r>
  <r>
    <s v="Marney O'Breen"/>
    <x v="5"/>
    <s v="70% Dark Bites"/>
    <d v="2021-11-03T00:00:00"/>
    <n v="14826"/>
    <n v="2100"/>
    <n v="10584"/>
    <n v="4242"/>
  </r>
  <r>
    <s v="Husein Augar"/>
    <x v="4"/>
    <s v="50% Dark Bites"/>
    <d v="2021-11-03T00:00:00"/>
    <n v="371"/>
    <n v="14"/>
    <n v="104.72"/>
    <n v="266.27999999999997"/>
  </r>
  <r>
    <s v="Beverie Moffet"/>
    <x v="3"/>
    <s v="99% Dark &amp; Pure"/>
    <d v="2021-11-03T00:00:00"/>
    <n v="7182"/>
    <n v="327"/>
    <n v="2527.71"/>
    <n v="4654.29"/>
  </r>
  <r>
    <s v="Karlen McCaffrey"/>
    <x v="3"/>
    <s v="Organic Choco Syrup"/>
    <d v="2021-11-03T00:00:00"/>
    <n v="10941"/>
    <n v="498"/>
    <n v="4765.8600000000006"/>
    <n v="6175.1399999999994"/>
  </r>
  <r>
    <s v="Rafaelita Blaksland"/>
    <x v="2"/>
    <s v="Raspberry Choco"/>
    <d v="2021-11-03T00:00:00"/>
    <n v="5523"/>
    <n v="252"/>
    <n v="970.2"/>
    <n v="4552.8"/>
  </r>
  <r>
    <s v="Marney O'Breen"/>
    <x v="0"/>
    <s v="Peanut Butter Cubes"/>
    <d v="2021-11-03T00:00:00"/>
    <n v="7623"/>
    <n v="402"/>
    <n v="1065.3"/>
    <n v="6557.7"/>
  </r>
  <r>
    <s v="Karlen McCaffrey"/>
    <x v="5"/>
    <s v="Organic Choco Syrup"/>
    <d v="2021-11-03T00:00:00"/>
    <n v="1596"/>
    <n v="73"/>
    <n v="698.61"/>
    <n v="897.39"/>
  </r>
  <r>
    <s v="Beverie Moffet"/>
    <x v="4"/>
    <s v="Smooth Sliky Salty"/>
    <d v="2021-11-03T00:00:00"/>
    <n v="1267"/>
    <n v="159"/>
    <n v="438.84"/>
    <n v="828.16000000000008"/>
  </r>
  <r>
    <s v="Jehu Rudeforth"/>
    <x v="5"/>
    <s v="Drinking Coco"/>
    <d v="2021-11-03T00:00:00"/>
    <n v="5824"/>
    <n v="224"/>
    <n v="2226.56"/>
    <n v="3597.44"/>
  </r>
  <r>
    <s v="Roddy Speechley"/>
    <x v="5"/>
    <s v="Orange Choco"/>
    <d v="2021-11-03T00:00:00"/>
    <n v="6237"/>
    <n v="312"/>
    <n v="1148.1600000000001"/>
    <n v="5088.84"/>
  </r>
  <r>
    <s v="Andria Kimpton"/>
    <x v="5"/>
    <s v="Spicy Special Slims"/>
    <d v="2021-11-03T00:00:00"/>
    <n v="9688"/>
    <n v="1050"/>
    <n v="8631"/>
    <n v="1057"/>
  </r>
  <r>
    <s v="Oby Sorrel"/>
    <x v="0"/>
    <s v="Peanut Butter Cubes"/>
    <d v="2021-11-03T00:00:00"/>
    <n v="10857"/>
    <n v="604"/>
    <n v="1600.6"/>
    <n v="9256.4"/>
  </r>
  <r>
    <s v="Dotty Strutley"/>
    <x v="2"/>
    <s v="Mint Chip Choco"/>
    <d v="2021-11-03T00:00:00"/>
    <n v="14868"/>
    <n v="1050"/>
    <n v="6006"/>
    <n v="8862"/>
  </r>
  <r>
    <s v="Van Tuxwell"/>
    <x v="1"/>
    <s v="White Choc"/>
    <d v="2021-11-03T00:00:00"/>
    <n v="917"/>
    <n v="77"/>
    <n v="495.10999999999996"/>
    <n v="421.89000000000004"/>
  </r>
  <r>
    <s v="Jan Morforth"/>
    <x v="5"/>
    <s v="Smooth Sliky Salty"/>
    <d v="2021-11-03T00:00:00"/>
    <n v="11543"/>
    <n v="1680"/>
    <n v="4636.7999999999993"/>
    <n v="6906.2000000000007"/>
  </r>
  <r>
    <s v="Husein Augar"/>
    <x v="3"/>
    <s v="After Nines"/>
    <d v="2021-11-03T00:00:00"/>
    <n v="4193"/>
    <n v="233"/>
    <n v="2383.59"/>
    <n v="1809.4099999999999"/>
  </r>
  <r>
    <s v="Jan Morforth"/>
    <x v="3"/>
    <s v="70% Dark Bites"/>
    <d v="2021-11-03T00:00:00"/>
    <n v="7784"/>
    <n v="980"/>
    <n v="4939.2"/>
    <n v="2844.8"/>
  </r>
  <r>
    <s v="Oby Sorrel"/>
    <x v="2"/>
    <s v="Baker's Choco Chips"/>
    <d v="2021-11-03T00:00:00"/>
    <n v="10346"/>
    <n v="450"/>
    <n v="5584.5"/>
    <n v="4761.5"/>
  </r>
  <r>
    <s v="Gigi Bohling"/>
    <x v="3"/>
    <s v="Eclairs"/>
    <d v="2021-11-03T00:00:00"/>
    <n v="2352"/>
    <n v="336"/>
    <n v="2120.16"/>
    <n v="231.84000000000015"/>
  </r>
  <r>
    <s v="Dotty Strutley"/>
    <x v="2"/>
    <s v="50% Dark Bites"/>
    <d v="2021-11-03T00:00:00"/>
    <n v="259"/>
    <n v="10"/>
    <n v="74.800000000000011"/>
    <n v="184.2"/>
  </r>
  <r>
    <s v="Andria Kimpton"/>
    <x v="5"/>
    <s v="Manuka Honey Choco"/>
    <d v="2021-11-03T00:00:00"/>
    <n v="3262"/>
    <n v="156"/>
    <n v="1060.8"/>
    <n v="2201.1999999999998"/>
  </r>
  <r>
    <s v="Kaine Padly"/>
    <x v="3"/>
    <s v="Drinking Coco"/>
    <d v="2021-11-03T00:00:00"/>
    <n v="4963"/>
    <n v="184"/>
    <n v="1828.9599999999998"/>
    <n v="3134.04"/>
  </r>
  <r>
    <s v="Kelci Walkden"/>
    <x v="1"/>
    <s v="Raspberry Choco"/>
    <d v="2021-11-03T00:00:00"/>
    <n v="4326"/>
    <n v="206"/>
    <n v="793.1"/>
    <n v="3532.9"/>
  </r>
  <r>
    <s v="Beverie Moffet"/>
    <x v="3"/>
    <s v="Fruit &amp; Nut Bars"/>
    <d v="2021-11-03T00:00:00"/>
    <n v="7504"/>
    <n v="501"/>
    <n v="2374.7400000000002"/>
    <n v="5129.26"/>
  </r>
  <r>
    <s v="Husein Augar"/>
    <x v="3"/>
    <s v="Raspberry Choco"/>
    <d v="2021-11-03T00:00:00"/>
    <n v="14329"/>
    <n v="700"/>
    <n v="2695"/>
    <n v="11634"/>
  </r>
  <r>
    <s v="Curtice Advani"/>
    <x v="2"/>
    <s v="Orange Choco"/>
    <d v="2021-11-03T00:00:00"/>
    <n v="5593"/>
    <n v="295"/>
    <n v="1085.6000000000001"/>
    <n v="4507.3999999999996"/>
  </r>
  <r>
    <s v="Jan Morforth"/>
    <x v="2"/>
    <s v="Eclairs"/>
    <d v="2021-11-03T00:00:00"/>
    <n v="2114"/>
    <n v="302"/>
    <n v="1905.62"/>
    <n v="208.38000000000011"/>
  </r>
  <r>
    <s v="Rafaelita Blaksland"/>
    <x v="3"/>
    <s v="Eclairs"/>
    <d v="2021-11-03T00:00:00"/>
    <n v="8435"/>
    <n v="1050"/>
    <n v="6625.5"/>
    <n v="1809.5"/>
  </r>
  <r>
    <s v="Dennison Crosswaite"/>
    <x v="4"/>
    <s v="Fruit &amp; Nut Bars"/>
    <d v="2021-11-03T00:00:00"/>
    <n v="5817"/>
    <n v="416"/>
    <n v="1971.8400000000001"/>
    <n v="3845.16"/>
  </r>
  <r>
    <s v="Brien Boise"/>
    <x v="0"/>
    <s v="85% Dark Bars"/>
    <d v="2021-11-03T00:00:00"/>
    <n v="7028"/>
    <n v="352"/>
    <n v="3699.52"/>
    <n v="3328.48"/>
  </r>
  <r>
    <s v="Van Tuxwell"/>
    <x v="4"/>
    <s v="Manuka Honey Choco"/>
    <d v="2021-11-03T00:00:00"/>
    <n v="2765"/>
    <n v="132"/>
    <n v="897.6"/>
    <n v="1867.4"/>
  </r>
  <r>
    <s v="Beverie Moffet"/>
    <x v="2"/>
    <s v="Mint Chip Choco"/>
    <d v="2021-11-03T00:00:00"/>
    <n v="1365"/>
    <n v="98"/>
    <n v="560.55999999999995"/>
    <n v="804.44"/>
  </r>
  <r>
    <s v="Van Tuxwell"/>
    <x v="1"/>
    <s v="Drinking Coco"/>
    <d v="2021-11-03T00:00:00"/>
    <n v="15050"/>
    <n v="602"/>
    <n v="5983.88"/>
    <n v="9066.119999999999"/>
  </r>
  <r>
    <s v="Oby Sorrel"/>
    <x v="2"/>
    <s v="85% Dark Bars"/>
    <d v="2021-11-03T00:00:00"/>
    <n v="6237"/>
    <n v="312"/>
    <n v="3279.12"/>
    <n v="2957.88"/>
  </r>
  <r>
    <s v="Roddy Speechley"/>
    <x v="2"/>
    <s v="Baker's Choco Chips"/>
    <d v="2021-11-03T00:00:00"/>
    <n v="1708"/>
    <n v="72"/>
    <n v="893.52"/>
    <n v="814.48"/>
  </r>
  <r>
    <s v="Dotty Strutley"/>
    <x v="5"/>
    <s v="Raspberry Choco"/>
    <d v="2021-11-03T00:00:00"/>
    <n v="1575"/>
    <n v="72"/>
    <n v="277.2"/>
    <n v="1297.8"/>
  </r>
  <r>
    <s v="Roddy Speechley"/>
    <x v="2"/>
    <s v="99% Dark &amp; Pure"/>
    <d v="2021-11-03T00:00:00"/>
    <n v="16513"/>
    <n v="770"/>
    <n v="5952.1"/>
    <n v="10560.9"/>
  </r>
  <r>
    <s v="Andria Kimpton"/>
    <x v="0"/>
    <s v="Drinking Coco"/>
    <d v="2021-11-03T00:00:00"/>
    <n v="12033"/>
    <n v="463"/>
    <n v="4602.2199999999993"/>
    <n v="7430.7800000000007"/>
  </r>
  <r>
    <s v="Curtice Advani"/>
    <x v="2"/>
    <s v="50% Dark Bites"/>
    <d v="2021-11-03T00:00:00"/>
    <n v="1365"/>
    <n v="51"/>
    <n v="381.48"/>
    <n v="983.52"/>
  </r>
  <r>
    <s v="Beverie Moffet"/>
    <x v="5"/>
    <s v="Eclairs"/>
    <d v="2021-11-03T00:00:00"/>
    <n v="6433"/>
    <n v="910"/>
    <n v="5742.0999999999995"/>
    <n v="690.90000000000055"/>
  </r>
  <r>
    <s v="Gunar Cockshoot"/>
    <x v="4"/>
    <s v="Caramel Stuffed Bars"/>
    <d v="2021-11-03T00:00:00"/>
    <n v="7560"/>
    <n v="445"/>
    <n v="3751.35"/>
    <n v="3808.65"/>
  </r>
  <r>
    <s v="Camilla Castle"/>
    <x v="5"/>
    <s v="Peanut Butter Cubes"/>
    <d v="2021-11-03T00:00:00"/>
    <n v="9058"/>
    <n v="504"/>
    <n v="1335.6"/>
    <n v="7722.4"/>
  </r>
  <r>
    <s v="Camilla Castle"/>
    <x v="1"/>
    <s v="Almond Choco"/>
    <d v="2021-11-04T00:00:00"/>
    <n v="2471"/>
    <n v="155"/>
    <n v="798.25"/>
    <n v="1672.75"/>
  </r>
  <r>
    <s v="Rafaelita Blaksland"/>
    <x v="2"/>
    <s v="85% Dark Bars"/>
    <d v="2021-11-04T00:00:00"/>
    <n v="4830"/>
    <n v="242"/>
    <n v="2543.42"/>
    <n v="2286.58"/>
  </r>
  <r>
    <s v="Oby Sorrel"/>
    <x v="5"/>
    <s v="Spicy Special Slims"/>
    <d v="2021-11-04T00:00:00"/>
    <n v="6153"/>
    <n v="684"/>
    <n v="5622.4800000000005"/>
    <n v="530.51999999999953"/>
  </r>
  <r>
    <s v="Rafaelita Blaksland"/>
    <x v="2"/>
    <s v="Fruit &amp; Nut Bars"/>
    <d v="2021-11-04T00:00:00"/>
    <n v="2100"/>
    <n v="132"/>
    <n v="625.68000000000006"/>
    <n v="1474.32"/>
  </r>
  <r>
    <s v="Husein Augar"/>
    <x v="2"/>
    <s v="Milk Bars"/>
    <d v="2021-11-04T00:00:00"/>
    <n v="4095"/>
    <n v="273"/>
    <n v="1435.98"/>
    <n v="2659.02"/>
  </r>
  <r>
    <s v="Wilone O'Kielt"/>
    <x v="5"/>
    <s v="Raspberry Choco"/>
    <d v="2021-11-04T00:00:00"/>
    <n v="1029"/>
    <n v="49"/>
    <n v="188.65"/>
    <n v="840.35"/>
  </r>
  <r>
    <s v="Oby Sorrel"/>
    <x v="1"/>
    <s v="Manuka Honey Choco"/>
    <d v="2021-11-04T00:00:00"/>
    <n v="5964"/>
    <n v="272"/>
    <n v="1849.6"/>
    <n v="4114.3999999999996"/>
  </r>
  <r>
    <s v="Marney O'Breen"/>
    <x v="2"/>
    <s v="Smooth Sliky Salty"/>
    <d v="2021-11-04T00:00:00"/>
    <n v="6076"/>
    <n v="980"/>
    <n v="2704.7999999999997"/>
    <n v="3371.2000000000003"/>
  </r>
  <r>
    <s v="Karlen McCaffrey"/>
    <x v="3"/>
    <s v="Orange Choco"/>
    <d v="2021-11-04T00:00:00"/>
    <n v="10423"/>
    <n v="522"/>
    <n v="1920.96"/>
    <n v="8502.0400000000009"/>
  </r>
  <r>
    <s v="Dennison Crosswaite"/>
    <x v="1"/>
    <s v="Mint Chip Choco"/>
    <d v="2021-11-04T00:00:00"/>
    <n v="658"/>
    <n v="51"/>
    <n v="291.71999999999997"/>
    <n v="366.28000000000003"/>
  </r>
  <r>
    <s v="Husein Augar"/>
    <x v="4"/>
    <s v="Organic Choco Syrup"/>
    <d v="2021-11-04T00:00:00"/>
    <n v="1288"/>
    <n v="59"/>
    <n v="564.63"/>
    <n v="723.37"/>
  </r>
  <r>
    <s v="Van Tuxwell"/>
    <x v="3"/>
    <s v="Milk Bars"/>
    <d v="2021-11-04T00:00:00"/>
    <n v="4879"/>
    <n v="326"/>
    <n v="1714.76"/>
    <n v="3164.24"/>
  </r>
  <r>
    <s v="Jehu Rudeforth"/>
    <x v="5"/>
    <s v="Milk Bars"/>
    <d v="2021-11-04T00:00:00"/>
    <n v="2030"/>
    <n v="127"/>
    <n v="668.02"/>
    <n v="1361.98"/>
  </r>
  <r>
    <s v="Barr Faughny"/>
    <x v="5"/>
    <s v="85% Dark Bars"/>
    <d v="2021-11-04T00:00:00"/>
    <n v="756"/>
    <n v="40"/>
    <n v="420.4"/>
    <n v="335.6"/>
  </r>
  <r>
    <s v="Curtice Advani"/>
    <x v="4"/>
    <s v="85% Dark Bars"/>
    <d v="2021-11-04T00:00:00"/>
    <n v="4207"/>
    <n v="234"/>
    <n v="2459.34"/>
    <n v="1747.6599999999999"/>
  </r>
  <r>
    <s v="Gunar Cockshoot"/>
    <x v="4"/>
    <s v="Fruit &amp; Nut Bars"/>
    <d v="2021-11-04T00:00:00"/>
    <n v="10528"/>
    <n v="770"/>
    <n v="3649.8"/>
    <n v="6878.2"/>
  </r>
  <r>
    <s v="Barr Faughny"/>
    <x v="0"/>
    <s v="Spicy Special Slims"/>
    <d v="2021-11-04T00:00:00"/>
    <n v="5593"/>
    <n v="700"/>
    <n v="5754"/>
    <n v="-161"/>
  </r>
  <r>
    <s v="Roddy Speechley"/>
    <x v="4"/>
    <s v="Spicy Special Slims"/>
    <d v="2021-11-04T00:00:00"/>
    <n v="3794"/>
    <n v="380"/>
    <n v="3123.6000000000004"/>
    <n v="670.39999999999964"/>
  </r>
  <r>
    <s v="Andria Kimpton"/>
    <x v="1"/>
    <s v="Mint Chip Choco"/>
    <d v="2021-11-04T00:00:00"/>
    <n v="4277"/>
    <n v="306"/>
    <n v="1750.32"/>
    <n v="2526.6800000000003"/>
  </r>
  <r>
    <s v="Gigi Bohling"/>
    <x v="0"/>
    <s v="Orange Choco"/>
    <d v="2021-11-04T00:00:00"/>
    <n v="5075"/>
    <n v="282"/>
    <n v="1037.76"/>
    <n v="4037.24"/>
  </r>
  <r>
    <s v="Beverie Moffet"/>
    <x v="3"/>
    <s v="Drinking Coco"/>
    <d v="2021-11-04T00:00:00"/>
    <n v="1841"/>
    <n v="69"/>
    <n v="685.86"/>
    <n v="1155.1399999999999"/>
  </r>
  <r>
    <s v="Roddy Speechley"/>
    <x v="2"/>
    <s v="Organic Choco Syrup"/>
    <d v="2021-11-04T00:00:00"/>
    <n v="3549"/>
    <n v="148"/>
    <n v="1416.3600000000001"/>
    <n v="2132.64"/>
  </r>
  <r>
    <s v="Rafaelita Blaksland"/>
    <x v="0"/>
    <s v="Orange Choco"/>
    <d v="2021-11-04T00:00:00"/>
    <n v="5383"/>
    <n v="284"/>
    <n v="1045.1200000000001"/>
    <n v="4337.88"/>
  </r>
  <r>
    <s v="Karlen McCaffrey"/>
    <x v="5"/>
    <s v="50% Dark Bites"/>
    <d v="2021-11-04T00:00:00"/>
    <n v="10472"/>
    <n v="419"/>
    <n v="3134.1200000000003"/>
    <n v="7337.8799999999992"/>
  </r>
  <r>
    <s v="Rafaelita Blaksland"/>
    <x v="4"/>
    <s v="Milk Bars"/>
    <d v="2021-11-04T00:00:00"/>
    <n v="2464"/>
    <n v="145"/>
    <n v="762.69999999999993"/>
    <n v="1701.3000000000002"/>
  </r>
  <r>
    <s v="Mallorie Waber"/>
    <x v="2"/>
    <s v="70% Dark Bites"/>
    <d v="2021-11-04T00:00:00"/>
    <n v="4151"/>
    <n v="593"/>
    <n v="2988.72"/>
    <n v="1162.2800000000002"/>
  </r>
  <r>
    <s v="Beverie Moffet"/>
    <x v="1"/>
    <s v="99% Dark &amp; Pure"/>
    <d v="2021-11-04T00:00:00"/>
    <n v="1064"/>
    <n v="45"/>
    <n v="347.85"/>
    <n v="716.15"/>
  </r>
  <r>
    <s v="Andria Kimpton"/>
    <x v="3"/>
    <s v="Baker's Choco Chips"/>
    <d v="2021-11-04T00:00:00"/>
    <n v="1764"/>
    <n v="77"/>
    <n v="955.57"/>
    <n v="808.43"/>
  </r>
  <r>
    <s v="Ches Bonnell"/>
    <x v="5"/>
    <s v="Baker's Choco Chips"/>
    <d v="2021-11-04T00:00:00"/>
    <n v="8134"/>
    <n v="339"/>
    <n v="4206.99"/>
    <n v="3927.01"/>
  </r>
  <r>
    <s v="Van Tuxwell"/>
    <x v="2"/>
    <s v="50% Dark Bites"/>
    <d v="2021-11-04T00:00:00"/>
    <n v="9625"/>
    <n v="371"/>
    <n v="2775.0800000000004"/>
    <n v="6849.92"/>
  </r>
  <r>
    <s v="Gigi Bohling"/>
    <x v="5"/>
    <s v="Choco Coated Almonds"/>
    <d v="2021-11-04T00:00:00"/>
    <n v="9639"/>
    <n v="770"/>
    <n v="2556.4"/>
    <n v="7082.6"/>
  </r>
  <r>
    <s v="Kaine Padly"/>
    <x v="1"/>
    <s v="Choco Coated Almonds"/>
    <d v="2021-11-04T00:00:00"/>
    <n v="1932"/>
    <n v="194"/>
    <n v="644.07999999999993"/>
    <n v="1287.92"/>
  </r>
  <r>
    <s v="Gigi Bohling"/>
    <x v="5"/>
    <s v="White Choc"/>
    <d v="2021-11-04T00:00:00"/>
    <n v="10003"/>
    <n v="770"/>
    <n v="4951.0999999999995"/>
    <n v="5051.9000000000005"/>
  </r>
  <r>
    <s v="Brien Boise"/>
    <x v="1"/>
    <s v="99% Dark &amp; Pure"/>
    <d v="2021-11-04T00:00:00"/>
    <n v="9919"/>
    <n v="432"/>
    <n v="3339.36"/>
    <n v="6579.6399999999994"/>
  </r>
  <r>
    <s v="Marney O'Breen"/>
    <x v="1"/>
    <s v="50% Dark Bites"/>
    <d v="2021-11-04T00:00:00"/>
    <n v="4851"/>
    <n v="180"/>
    <n v="1346.4"/>
    <n v="3504.6"/>
  </r>
  <r>
    <s v="Mallorie Waber"/>
    <x v="5"/>
    <s v="Manuka Honey Choco"/>
    <d v="2021-11-04T00:00:00"/>
    <n v="1610"/>
    <n v="77"/>
    <n v="523.6"/>
    <n v="1086.4000000000001"/>
  </r>
  <r>
    <s v="Mallorie Waber"/>
    <x v="3"/>
    <s v="Almond Choco"/>
    <d v="2021-11-04T00:00:00"/>
    <n v="3689"/>
    <n v="264"/>
    <n v="1359.6000000000001"/>
    <n v="2329.3999999999996"/>
  </r>
  <r>
    <s v="Gunar Cockshoot"/>
    <x v="3"/>
    <s v="Choco Coated Almonds"/>
    <d v="2021-11-04T00:00:00"/>
    <n v="2555"/>
    <n v="256"/>
    <n v="849.92"/>
    <n v="1705.08"/>
  </r>
  <r>
    <s v="Marney O'Breen"/>
    <x v="5"/>
    <s v="Spicy Special Slims"/>
    <d v="2021-11-04T00:00:00"/>
    <n v="2485"/>
    <n v="249"/>
    <n v="2046.7800000000002"/>
    <n v="438.2199999999998"/>
  </r>
  <r>
    <s v="Husein Augar"/>
    <x v="1"/>
    <s v="99% Dark &amp; Pure"/>
    <d v="2021-11-05T00:00:00"/>
    <n v="2933"/>
    <n v="123"/>
    <n v="950.79000000000008"/>
    <n v="1982.21"/>
  </r>
  <r>
    <s v="Van Tuxwell"/>
    <x v="1"/>
    <s v="Fruit &amp; Nut Bars"/>
    <d v="2021-11-05T00:00:00"/>
    <n v="7378"/>
    <n v="527"/>
    <n v="2497.98"/>
    <n v="4880.0200000000004"/>
  </r>
  <r>
    <s v="Ches Bonnell"/>
    <x v="3"/>
    <s v="Baker's Choco Chips"/>
    <d v="2021-11-05T00:00:00"/>
    <n v="9744"/>
    <n v="406"/>
    <n v="5038.46"/>
    <n v="4705.54"/>
  </r>
  <r>
    <s v="Husein Augar"/>
    <x v="4"/>
    <s v="After Nines"/>
    <d v="2021-11-05T00:00:00"/>
    <n v="7588"/>
    <n v="447"/>
    <n v="4572.8100000000004"/>
    <n v="3015.1899999999996"/>
  </r>
  <r>
    <s v="Andria Kimpton"/>
    <x v="2"/>
    <s v="After Nines"/>
    <d v="2021-11-05T00:00:00"/>
    <n v="14672"/>
    <n v="840"/>
    <n v="8593.2000000000007"/>
    <n v="6078.7999999999993"/>
  </r>
  <r>
    <s v="Barr Faughny"/>
    <x v="2"/>
    <s v="Milk Bars"/>
    <d v="2021-11-05T00:00:00"/>
    <n v="3724"/>
    <n v="220"/>
    <n v="1157.2"/>
    <n v="2566.8000000000002"/>
  </r>
  <r>
    <s v="Wilone O'Kielt"/>
    <x v="0"/>
    <s v="Manuka Honey Choco"/>
    <d v="2021-11-05T00:00:00"/>
    <n v="1421"/>
    <n v="68"/>
    <n v="462.4"/>
    <n v="958.6"/>
  </r>
  <r>
    <s v="Roddy Speechley"/>
    <x v="0"/>
    <s v="70% Dark Bites"/>
    <d v="2021-11-05T00:00:00"/>
    <n v="11648"/>
    <n v="1470"/>
    <n v="7408.8"/>
    <n v="4239.2"/>
  </r>
  <r>
    <s v="Husein Augar"/>
    <x v="4"/>
    <s v="Fruit &amp; Nut Bars"/>
    <d v="2021-11-05T00:00:00"/>
    <n v="6216"/>
    <n v="444"/>
    <n v="2104.56"/>
    <n v="4111.4400000000005"/>
  </r>
  <r>
    <s v="Wilone O'Kielt"/>
    <x v="3"/>
    <s v="Choco Coated Almonds"/>
    <d v="2021-11-05T00:00:00"/>
    <n v="3290"/>
    <n v="300"/>
    <n v="996"/>
    <n v="2294"/>
  </r>
  <r>
    <s v="Van Tuxwell"/>
    <x v="5"/>
    <s v="After Nines"/>
    <d v="2021-11-05T00:00:00"/>
    <n v="1778"/>
    <n v="99"/>
    <n v="1012.7700000000001"/>
    <n v="765.2299999999999"/>
  </r>
  <r>
    <s v="Kaine Padly"/>
    <x v="1"/>
    <s v="Almond Choco"/>
    <d v="2021-11-05T00:00:00"/>
    <n v="13587"/>
    <n v="980"/>
    <n v="5047"/>
    <n v="8540"/>
  </r>
  <r>
    <s v="Jehu Rudeforth"/>
    <x v="4"/>
    <s v="85% Dark Bars"/>
    <d v="2021-11-05T00:00:00"/>
    <n v="1029"/>
    <n v="58"/>
    <n v="609.58000000000004"/>
    <n v="419.41999999999996"/>
  </r>
  <r>
    <s v="Roddy Speechley"/>
    <x v="1"/>
    <s v="Smooth Sliky Salty"/>
    <d v="2021-11-05T00:00:00"/>
    <n v="9261"/>
    <n v="1330"/>
    <n v="3670.7999999999997"/>
    <n v="5590.2000000000007"/>
  </r>
  <r>
    <s v="Karlen McCaffrey"/>
    <x v="0"/>
    <s v="Peanut Butter Cubes"/>
    <d v="2021-11-05T00:00:00"/>
    <n v="13776"/>
    <n v="700"/>
    <n v="1855"/>
    <n v="11921"/>
  </r>
  <r>
    <s v="Husein Augar"/>
    <x v="3"/>
    <s v="White Choc"/>
    <d v="2021-11-05T00:00:00"/>
    <n v="16555"/>
    <n v="1260"/>
    <n v="8101.7999999999993"/>
    <n v="8453.2000000000007"/>
  </r>
  <r>
    <s v="Dotty Strutley"/>
    <x v="2"/>
    <s v="Peanut Butter Cubes"/>
    <d v="2021-11-05T00:00:00"/>
    <n v="4536"/>
    <n v="252"/>
    <n v="667.8"/>
    <n v="3868.2"/>
  </r>
  <r>
    <s v="Kaine Padly"/>
    <x v="0"/>
    <s v="Baker's Choco Chips"/>
    <d v="2021-11-05T00:00:00"/>
    <n v="8162"/>
    <n v="341"/>
    <n v="4231.8100000000004"/>
    <n v="3930.1899999999996"/>
  </r>
  <r>
    <s v="Husein Augar"/>
    <x v="0"/>
    <s v="Choco Coated Almonds"/>
    <d v="2021-11-05T00:00:00"/>
    <n v="350"/>
    <n v="32"/>
    <n v="106.24"/>
    <n v="243.76"/>
  </r>
  <r>
    <s v="Oby Sorrel"/>
    <x v="5"/>
    <s v="70% Dark Bites"/>
    <d v="2021-11-05T00:00:00"/>
    <n v="5110"/>
    <n v="700"/>
    <n v="3528"/>
    <n v="1582"/>
  </r>
  <r>
    <s v="Brien Boise"/>
    <x v="4"/>
    <s v="Raspberry Choco"/>
    <d v="2021-11-05T00:00:00"/>
    <n v="4326"/>
    <n v="217"/>
    <n v="835.45"/>
    <n v="3490.55"/>
  </r>
  <r>
    <s v="Roddy Speechley"/>
    <x v="1"/>
    <s v="Baker's Choco Chips"/>
    <d v="2021-11-05T00:00:00"/>
    <n v="595"/>
    <n v="26"/>
    <n v="322.66000000000003"/>
    <n v="272.33999999999997"/>
  </r>
  <r>
    <s v="Karlen McCaffrey"/>
    <x v="0"/>
    <s v="Almond Choco"/>
    <d v="2021-11-05T00:00:00"/>
    <n v="5551"/>
    <n v="347"/>
    <n v="1787.0500000000002"/>
    <n v="3763.95"/>
  </r>
  <r>
    <s v="Camilla Castle"/>
    <x v="1"/>
    <s v="Organic Choco Syrup"/>
    <d v="2021-11-05T00:00:00"/>
    <n v="13188"/>
    <n v="550"/>
    <n v="5263.5"/>
    <n v="7924.5"/>
  </r>
  <r>
    <s v="Ches Bonnell"/>
    <x v="0"/>
    <s v="Organic Choco Syrup"/>
    <d v="2021-11-05T00:00:00"/>
    <n v="1099"/>
    <n v="50"/>
    <n v="478.5"/>
    <n v="620.5"/>
  </r>
  <r>
    <s v="Roddy Speechley"/>
    <x v="5"/>
    <s v="Eclairs"/>
    <d v="2021-11-05T00:00:00"/>
    <n v="13839"/>
    <n v="2310"/>
    <n v="14576.099999999999"/>
    <n v="-737.09999999999854"/>
  </r>
  <r>
    <s v="Rafaelita Blaksland"/>
    <x v="3"/>
    <s v="70% Dark Bites"/>
    <d v="2021-11-05T00:00:00"/>
    <n v="14868"/>
    <n v="2100"/>
    <n v="10584"/>
    <n v="4284"/>
  </r>
  <r>
    <s v="Dennison Crosswaite"/>
    <x v="5"/>
    <s v="Caramel Stuffed Bars"/>
    <d v="2021-11-05T00:00:00"/>
    <n v="2814"/>
    <n v="166"/>
    <n v="1399.3799999999999"/>
    <n v="1414.6200000000001"/>
  </r>
  <r>
    <s v="Beverie Moffet"/>
    <x v="2"/>
    <s v="Baker's Choco Chips"/>
    <d v="2021-11-05T00:00:00"/>
    <n v="5691"/>
    <n v="238"/>
    <n v="2953.58"/>
    <n v="2737.42"/>
  </r>
  <r>
    <s v="Rafaelita Blaksland"/>
    <x v="0"/>
    <s v="Baker's Choco Chips"/>
    <d v="2021-11-05T00:00:00"/>
    <n v="2331"/>
    <n v="98"/>
    <n v="1216.18"/>
    <n v="1114.82"/>
  </r>
  <r>
    <s v="Karlen McCaffrey"/>
    <x v="3"/>
    <s v="Manuka Honey Choco"/>
    <d v="2021-11-05T00:00:00"/>
    <n v="532"/>
    <n v="25"/>
    <n v="170"/>
    <n v="362"/>
  </r>
  <r>
    <s v="Kaine Padly"/>
    <x v="2"/>
    <s v="Peanut Butter Cubes"/>
    <d v="2021-11-05T00:00:00"/>
    <n v="13846"/>
    <n v="840"/>
    <n v="2226"/>
    <n v="11620"/>
  </r>
  <r>
    <s v="Wilone O'Kielt"/>
    <x v="2"/>
    <s v="Raspberry Choco"/>
    <d v="2021-11-05T00:00:00"/>
    <n v="7854"/>
    <n v="374"/>
    <n v="1439.9"/>
    <n v="6414.1"/>
  </r>
  <r>
    <s v="Dennison Crosswaite"/>
    <x v="4"/>
    <s v="Smooth Sliky Salty"/>
    <d v="2021-11-05T00:00:00"/>
    <n v="2037"/>
    <n v="291"/>
    <n v="803.16"/>
    <n v="1233.8400000000001"/>
  </r>
  <r>
    <s v="Rafaelita Blaksland"/>
    <x v="1"/>
    <s v="70% Dark Bites"/>
    <d v="2021-11-05T00:00:00"/>
    <n v="5425"/>
    <n v="679"/>
    <n v="3422.16"/>
    <n v="2002.8400000000001"/>
  </r>
  <r>
    <s v="Jan Morforth"/>
    <x v="3"/>
    <s v="Baker's Choco Chips"/>
    <d v="2021-11-05T00:00:00"/>
    <n v="1232"/>
    <n v="56"/>
    <n v="694.96"/>
    <n v="537.04"/>
  </r>
  <r>
    <s v="Dennison Crosswaite"/>
    <x v="3"/>
    <s v="Caramel Stuffed Bars"/>
    <d v="2021-11-05T00:00:00"/>
    <n v="5320"/>
    <n v="313"/>
    <n v="2638.5899999999997"/>
    <n v="2681.4100000000003"/>
  </r>
  <r>
    <s v="Oby Sorrel"/>
    <x v="2"/>
    <s v="Raspberry Choco"/>
    <d v="2021-11-05T00:00:00"/>
    <n v="0"/>
    <n v="0"/>
    <n v="0"/>
    <n v="0"/>
  </r>
  <r>
    <s v="Rafaelita Blaksland"/>
    <x v="1"/>
    <s v="Organic Choco Syrup"/>
    <d v="2021-11-05T00:00:00"/>
    <n v="4767"/>
    <n v="208"/>
    <n v="1990.56"/>
    <n v="2776.44"/>
  </r>
  <r>
    <s v="Wilone O'Kielt"/>
    <x v="1"/>
    <s v="50% Dark Bites"/>
    <d v="2021-11-05T00:00:00"/>
    <n v="7049"/>
    <n v="262"/>
    <n v="1959.7600000000002"/>
    <n v="5089.24"/>
  </r>
  <r>
    <s v="Brien Boise"/>
    <x v="1"/>
    <s v="85% Dark Bars"/>
    <d v="2021-11-05T00:00:00"/>
    <n v="168"/>
    <n v="9"/>
    <n v="94.59"/>
    <n v="73.41"/>
  </r>
  <r>
    <s v="Kaine Padly"/>
    <x v="2"/>
    <s v="Choco Coated Almonds"/>
    <d v="2021-11-05T00:00:00"/>
    <n v="3542"/>
    <n v="355"/>
    <n v="1178.5999999999999"/>
    <n v="2363.4"/>
  </r>
  <r>
    <s v="Oby Sorrel"/>
    <x v="2"/>
    <s v="Drinking Coco"/>
    <d v="2021-11-05T00:00:00"/>
    <n v="8407"/>
    <n v="324"/>
    <n v="3220.56"/>
    <n v="5186.4400000000005"/>
  </r>
  <r>
    <s v="Andria Kimpton"/>
    <x v="5"/>
    <s v="Eclairs"/>
    <d v="2021-11-05T00:00:00"/>
    <n v="4655"/>
    <n v="770"/>
    <n v="4858.7"/>
    <n v="-203.69999999999982"/>
  </r>
  <r>
    <s v="Gigi Bohling"/>
    <x v="0"/>
    <s v="85% Dark Bars"/>
    <d v="2021-11-05T00:00:00"/>
    <n v="3990"/>
    <n v="222"/>
    <n v="2333.2199999999998"/>
    <n v="1656.7800000000002"/>
  </r>
  <r>
    <s v="Marney O'Breen"/>
    <x v="5"/>
    <s v="Organic Choco Syrup"/>
    <d v="2021-11-05T00:00:00"/>
    <n v="4900"/>
    <n v="214"/>
    <n v="2047.98"/>
    <n v="2852.02"/>
  </r>
  <r>
    <s v="Van Tuxwell"/>
    <x v="2"/>
    <s v="70% Dark Bites"/>
    <d v="2021-11-05T00:00:00"/>
    <n v="5362"/>
    <n v="770"/>
    <n v="3880.8"/>
    <n v="1481.1999999999998"/>
  </r>
  <r>
    <s v="Andria Kimpton"/>
    <x v="2"/>
    <s v="Almond Choco"/>
    <d v="2021-11-05T00:00:00"/>
    <n v="8057"/>
    <n v="576"/>
    <n v="2966.4"/>
    <n v="5090.6000000000004"/>
  </r>
  <r>
    <s v="Madelene Upcott"/>
    <x v="0"/>
    <s v="Spicy Special Slims"/>
    <d v="2021-11-05T00:00:00"/>
    <n v="4585"/>
    <n v="574"/>
    <n v="4718.2800000000007"/>
    <n v="-133.28000000000065"/>
  </r>
  <r>
    <s v="Madelene Upcott"/>
    <x v="3"/>
    <s v="70% Dark Bites"/>
    <d v="2021-11-05T00:00:00"/>
    <n v="5082"/>
    <n v="700"/>
    <n v="3528"/>
    <n v="1554"/>
  </r>
  <r>
    <s v="Kaine Padly"/>
    <x v="4"/>
    <s v="Peanut Butter Cubes"/>
    <d v="2021-11-05T00:00:00"/>
    <n v="5747"/>
    <n v="303"/>
    <n v="802.94999999999993"/>
    <n v="4944.05"/>
  </r>
  <r>
    <s v="Jehu Rudeforth"/>
    <x v="1"/>
    <s v="Eclairs"/>
    <d v="2021-11-05T00:00:00"/>
    <n v="5467"/>
    <n v="910"/>
    <n v="5742.0999999999995"/>
    <n v="-275.09999999999945"/>
  </r>
  <r>
    <s v="Oby Sorrel"/>
    <x v="2"/>
    <s v="White Choc"/>
    <d v="2021-11-05T00:00:00"/>
    <n v="1722"/>
    <n v="157"/>
    <n v="1009.51"/>
    <n v="712.49"/>
  </r>
  <r>
    <s v="Brien Boise"/>
    <x v="3"/>
    <s v="Milk Bars"/>
    <d v="2021-11-05T00:00:00"/>
    <n v="5733"/>
    <n v="338"/>
    <n v="1777.8799999999999"/>
    <n v="3955.12"/>
  </r>
  <r>
    <s v="Wilone O'Kielt"/>
    <x v="5"/>
    <s v="Eclairs"/>
    <d v="2021-11-05T00:00:00"/>
    <n v="5208"/>
    <n v="770"/>
    <n v="4858.7"/>
    <n v="349.30000000000018"/>
  </r>
  <r>
    <s v="Madelene Upcott"/>
    <x v="3"/>
    <s v="White Choc"/>
    <d v="2021-11-05T00:00:00"/>
    <n v="1302"/>
    <n v="109"/>
    <n v="700.87"/>
    <n v="601.13"/>
  </r>
  <r>
    <s v="Andria Kimpton"/>
    <x v="2"/>
    <s v="Mint Chip Choco"/>
    <d v="2021-11-05T00:00:00"/>
    <n v="322"/>
    <n v="27"/>
    <n v="154.44"/>
    <n v="167.56"/>
  </r>
  <r>
    <s v="Jan Morforth"/>
    <x v="3"/>
    <s v="Caramel Stuffed Bars"/>
    <d v="2021-11-05T00:00:00"/>
    <n v="2100"/>
    <n v="140"/>
    <n v="1180.2"/>
    <n v="919.8"/>
  </r>
  <r>
    <s v="Gigi Bohling"/>
    <x v="2"/>
    <s v="85% Dark Bars"/>
    <d v="2021-11-05T00:00:00"/>
    <n v="11907"/>
    <n v="596"/>
    <n v="6263.96"/>
    <n v="5643.04"/>
  </r>
  <r>
    <s v="Dotty Strutley"/>
    <x v="5"/>
    <s v="70% Dark Bites"/>
    <d v="2021-11-05T00:00:00"/>
    <n v="10171"/>
    <n v="1120"/>
    <n v="5644.8"/>
    <n v="4526.2"/>
  </r>
  <r>
    <s v="Mallorie Waber"/>
    <x v="3"/>
    <s v="Drinking Coco"/>
    <d v="2021-11-05T00:00:00"/>
    <n v="11662"/>
    <n v="467"/>
    <n v="4641.9799999999996"/>
    <n v="7020.02"/>
  </r>
  <r>
    <s v="Jan Morforth"/>
    <x v="3"/>
    <s v="Choco Coated Almonds"/>
    <d v="2021-11-08T00:00:00"/>
    <n v="5698"/>
    <n v="518"/>
    <n v="1719.76"/>
    <n v="3978.24"/>
  </r>
  <r>
    <s v="Kaine Padly"/>
    <x v="1"/>
    <s v="White Choc"/>
    <d v="2021-11-08T00:00:00"/>
    <n v="1876"/>
    <n v="157"/>
    <n v="1009.51"/>
    <n v="866.49"/>
  </r>
  <r>
    <s v="Roddy Speechley"/>
    <x v="2"/>
    <s v="Peanut Butter Cubes"/>
    <d v="2021-11-08T00:00:00"/>
    <n v="14287"/>
    <n v="770"/>
    <n v="2040.5"/>
    <n v="12246.5"/>
  </r>
  <r>
    <s v="Barr Faughny"/>
    <x v="4"/>
    <s v="Spicy Special Slims"/>
    <d v="2021-11-08T00:00:00"/>
    <n v="10255"/>
    <n v="1260"/>
    <n v="10357.200000000001"/>
    <n v="-102.20000000000073"/>
  </r>
  <r>
    <s v="Karlen McCaffrey"/>
    <x v="0"/>
    <s v="Organic Choco Syrup"/>
    <d v="2021-11-08T00:00:00"/>
    <n v="2191"/>
    <n v="96"/>
    <n v="918.72"/>
    <n v="1272.28"/>
  </r>
  <r>
    <s v="Husein Augar"/>
    <x v="1"/>
    <s v="Drinking Coco"/>
    <d v="2021-11-08T00:00:00"/>
    <n v="6629"/>
    <n v="266"/>
    <n v="2644.04"/>
    <n v="3984.96"/>
  </r>
  <r>
    <s v="Madelene Upcott"/>
    <x v="1"/>
    <s v="50% Dark Bites"/>
    <d v="2021-11-08T00:00:00"/>
    <n v="9800"/>
    <n v="363"/>
    <n v="2715.2400000000002"/>
    <n v="7084.76"/>
  </r>
  <r>
    <s v="Karlen McCaffrey"/>
    <x v="4"/>
    <s v="Eclairs"/>
    <d v="2021-11-08T00:00:00"/>
    <n v="6132"/>
    <n v="1050"/>
    <n v="6625.5"/>
    <n v="-493.5"/>
  </r>
  <r>
    <s v="Van Tuxwell"/>
    <x v="2"/>
    <s v="Baker's Choco Chips"/>
    <d v="2021-11-08T00:00:00"/>
    <n v="5999"/>
    <n v="273"/>
    <n v="3387.93"/>
    <n v="2611.0700000000002"/>
  </r>
  <r>
    <s v="Ches Bonnell"/>
    <x v="0"/>
    <s v="70% Dark Bites"/>
    <d v="2021-11-08T00:00:00"/>
    <n v="1281"/>
    <n v="143"/>
    <n v="720.72"/>
    <n v="560.28"/>
  </r>
  <r>
    <s v="Dennison Crosswaite"/>
    <x v="2"/>
    <s v="Fruit &amp; Nut Bars"/>
    <d v="2021-11-08T00:00:00"/>
    <n v="5201"/>
    <n v="326"/>
    <n v="1545.24"/>
    <n v="3655.76"/>
  </r>
  <r>
    <s v="Mallorie Waber"/>
    <x v="0"/>
    <s v="Orange Choco"/>
    <d v="2021-11-08T00:00:00"/>
    <n v="9331"/>
    <n v="519"/>
    <n v="1909.92"/>
    <n v="7421.08"/>
  </r>
  <r>
    <s v="Van Tuxwell"/>
    <x v="2"/>
    <s v="Choco Coated Almonds"/>
    <d v="2021-11-08T00:00:00"/>
    <n v="1442"/>
    <n v="132"/>
    <n v="438.23999999999995"/>
    <n v="1003.76"/>
  </r>
  <r>
    <s v="Beverie Moffet"/>
    <x v="1"/>
    <s v="Choco Coated Almonds"/>
    <d v="2021-11-08T00:00:00"/>
    <n v="987"/>
    <n v="99"/>
    <n v="328.68"/>
    <n v="658.31999999999994"/>
  </r>
  <r>
    <s v="Roddy Speechley"/>
    <x v="1"/>
    <s v="Caramel Stuffed Bars"/>
    <d v="2021-11-08T00:00:00"/>
    <n v="3213"/>
    <n v="189"/>
    <n v="1593.27"/>
    <n v="1619.73"/>
  </r>
  <r>
    <s v="Ches Bonnell"/>
    <x v="2"/>
    <s v="Drinking Coco"/>
    <d v="2021-11-08T00:00:00"/>
    <n v="12376"/>
    <n v="459"/>
    <n v="4562.46"/>
    <n v="7813.54"/>
  </r>
  <r>
    <s v="Kaine Padly"/>
    <x v="3"/>
    <s v="Spicy Special Slims"/>
    <d v="2021-11-08T00:00:00"/>
    <n v="5789"/>
    <n v="579"/>
    <n v="4759.38"/>
    <n v="1029.6199999999999"/>
  </r>
  <r>
    <s v="Kelci Walkden"/>
    <x v="3"/>
    <s v="Fruit &amp; Nut Bars"/>
    <d v="2021-11-08T00:00:00"/>
    <n v="630"/>
    <n v="45"/>
    <n v="213.3"/>
    <n v="416.7"/>
  </r>
  <r>
    <s v="Kelci Walkden"/>
    <x v="2"/>
    <s v="After Nines"/>
    <d v="2021-11-08T00:00:00"/>
    <n v="413"/>
    <n v="25"/>
    <n v="255.75"/>
    <n v="157.25"/>
  </r>
  <r>
    <s v="Kelci Walkden"/>
    <x v="0"/>
    <s v="Milk Bars"/>
    <d v="2021-11-08T00:00:00"/>
    <n v="7357"/>
    <n v="433"/>
    <n v="2277.58"/>
    <n v="5079.42"/>
  </r>
  <r>
    <s v="Curtice Advani"/>
    <x v="5"/>
    <s v="Caramel Stuffed Bars"/>
    <d v="2021-11-09T00:00:00"/>
    <n v="8281"/>
    <n v="488"/>
    <n v="4113.84"/>
    <n v="4167.16"/>
  </r>
  <r>
    <s v="Oby Sorrel"/>
    <x v="0"/>
    <s v="Eclairs"/>
    <d v="2021-11-09T00:00:00"/>
    <n v="5348"/>
    <n v="669"/>
    <n v="4221.3899999999994"/>
    <n v="1126.6100000000006"/>
  </r>
  <r>
    <s v="Jan Morforth"/>
    <x v="3"/>
    <s v="99% Dark &amp; Pure"/>
    <d v="2021-11-09T00:00:00"/>
    <n v="7504"/>
    <n v="327"/>
    <n v="2527.71"/>
    <n v="4976.29"/>
  </r>
  <r>
    <s v="Mallorie Waber"/>
    <x v="1"/>
    <s v="Caramel Stuffed Bars"/>
    <d v="2021-11-09T00:00:00"/>
    <n v="4060"/>
    <n v="254"/>
    <n v="2141.2199999999998"/>
    <n v="1918.7800000000002"/>
  </r>
  <r>
    <s v="Karlen McCaffrey"/>
    <x v="4"/>
    <s v="85% Dark Bars"/>
    <d v="2021-11-09T00:00:00"/>
    <n v="756"/>
    <n v="38"/>
    <n v="399.38"/>
    <n v="356.62"/>
  </r>
  <r>
    <s v="Dennison Crosswaite"/>
    <x v="0"/>
    <s v="Manuka Honey Choco"/>
    <d v="2021-11-09T00:00:00"/>
    <n v="1603"/>
    <n v="70"/>
    <n v="476"/>
    <n v="1127"/>
  </r>
  <r>
    <s v="Jehu Rudeforth"/>
    <x v="4"/>
    <s v="Peanut Butter Cubes"/>
    <d v="2021-11-09T00:00:00"/>
    <n v="2786"/>
    <n v="155"/>
    <n v="410.75"/>
    <n v="2375.25"/>
  </r>
  <r>
    <s v="Karlen McCaffrey"/>
    <x v="5"/>
    <s v="Orange Choco"/>
    <d v="2021-11-09T00:00:00"/>
    <n v="3304"/>
    <n v="166"/>
    <n v="610.88"/>
    <n v="2693.12"/>
  </r>
  <r>
    <s v="Beverie Moffet"/>
    <x v="3"/>
    <s v="Milk Bars"/>
    <d v="2021-11-09T00:00:00"/>
    <n v="5348"/>
    <n v="335"/>
    <n v="1762.1"/>
    <n v="3585.9"/>
  </r>
  <r>
    <s v="Kelci Walkden"/>
    <x v="4"/>
    <s v="Drinking Coco"/>
    <d v="2021-11-09T00:00:00"/>
    <n v="1344"/>
    <n v="54"/>
    <n v="536.76"/>
    <n v="807.24"/>
  </r>
  <r>
    <s v="Kaine Padly"/>
    <x v="5"/>
    <s v="85% Dark Bars"/>
    <d v="2021-11-09T00:00:00"/>
    <n v="4571"/>
    <n v="241"/>
    <n v="2532.91"/>
    <n v="2038.0900000000001"/>
  </r>
  <r>
    <s v="Wilone O'Kielt"/>
    <x v="5"/>
    <s v="Baker's Choco Chips"/>
    <d v="2021-11-09T00:00:00"/>
    <n v="4641"/>
    <n v="202"/>
    <n v="2506.8200000000002"/>
    <n v="2134.1799999999998"/>
  </r>
  <r>
    <s v="Jehu Rudeforth"/>
    <x v="4"/>
    <s v="Fruit &amp; Nut Bars"/>
    <d v="2021-11-09T00:00:00"/>
    <n v="1638"/>
    <n v="117"/>
    <n v="554.58000000000004"/>
    <n v="1083.42"/>
  </r>
  <r>
    <s v="Mallorie Waber"/>
    <x v="1"/>
    <s v="Raspberry Choco"/>
    <d v="2021-11-09T00:00:00"/>
    <n v="8442"/>
    <n v="384"/>
    <n v="1478.4"/>
    <n v="6963.6"/>
  </r>
  <r>
    <s v="Karlen McCaffrey"/>
    <x v="1"/>
    <s v="After Nines"/>
    <d v="2021-11-09T00:00:00"/>
    <n v="1512"/>
    <n v="89"/>
    <n v="910.47"/>
    <n v="601.53"/>
  </r>
  <r>
    <s v="Jehu Rudeforth"/>
    <x v="2"/>
    <s v="99% Dark &amp; Pure"/>
    <d v="2021-11-09T00:00:00"/>
    <n v="1218"/>
    <n v="51"/>
    <n v="394.23"/>
    <n v="823.77"/>
  </r>
  <r>
    <s v="Marney O'Breen"/>
    <x v="5"/>
    <s v="Raspberry Choco"/>
    <d v="2021-11-09T00:00:00"/>
    <n v="7700"/>
    <n v="367"/>
    <n v="1412.95"/>
    <n v="6287.05"/>
  </r>
  <r>
    <s v="Mallorie Waber"/>
    <x v="3"/>
    <s v="Manuka Honey Choco"/>
    <d v="2021-11-09T00:00:00"/>
    <n v="8414"/>
    <n v="366"/>
    <n v="2488.7999999999997"/>
    <n v="5925.2000000000007"/>
  </r>
  <r>
    <s v="Van Tuxwell"/>
    <x v="3"/>
    <s v="White Choc"/>
    <d v="2021-11-09T00:00:00"/>
    <n v="1771"/>
    <n v="148"/>
    <n v="951.64"/>
    <n v="819.36"/>
  </r>
  <r>
    <s v="Jan Morforth"/>
    <x v="4"/>
    <s v="Smooth Sliky Salty"/>
    <d v="2021-11-09T00:00:00"/>
    <n v="12551"/>
    <n v="2100"/>
    <n v="5796"/>
    <n v="6755"/>
  </r>
  <r>
    <s v="Camilla Castle"/>
    <x v="4"/>
    <s v="Organic Choco Syrup"/>
    <d v="2021-11-09T00:00:00"/>
    <n v="609"/>
    <n v="27"/>
    <n v="258.39"/>
    <n v="350.61"/>
  </r>
  <r>
    <s v="Jehu Rudeforth"/>
    <x v="4"/>
    <s v="Organic Choco Syrup"/>
    <d v="2021-11-09T00:00:00"/>
    <n v="4865"/>
    <n v="203"/>
    <n v="1942.71"/>
    <n v="2922.29"/>
  </r>
  <r>
    <s v="Madelene Upcott"/>
    <x v="2"/>
    <s v="Eclairs"/>
    <d v="2021-11-09T00:00:00"/>
    <n v="1939"/>
    <n v="277"/>
    <n v="1747.87"/>
    <n v="191.13000000000011"/>
  </r>
  <r>
    <s v="Wilone O'Kielt"/>
    <x v="0"/>
    <s v="Spicy Special Slims"/>
    <d v="2021-11-09T00:00:00"/>
    <n v="4865"/>
    <n v="609"/>
    <n v="5005.9800000000005"/>
    <n v="-140.98000000000047"/>
  </r>
  <r>
    <s v="Camilla Castle"/>
    <x v="5"/>
    <s v="70% Dark Bites"/>
    <d v="2021-11-09T00:00:00"/>
    <n v="5656"/>
    <n v="840"/>
    <n v="4233.6000000000004"/>
    <n v="1422.3999999999996"/>
  </r>
  <r>
    <s v="Gunar Cockshoot"/>
    <x v="2"/>
    <s v="99% Dark &amp; Pure"/>
    <d v="2021-11-09T00:00:00"/>
    <n v="3479"/>
    <n v="145"/>
    <n v="1120.8500000000001"/>
    <n v="2358.1499999999996"/>
  </r>
  <r>
    <s v="Camilla Castle"/>
    <x v="3"/>
    <s v="Baker's Choco Chips"/>
    <d v="2021-11-09T00:00:00"/>
    <n v="21"/>
    <n v="1"/>
    <n v="12.41"/>
    <n v="8.59"/>
  </r>
  <r>
    <s v="Karlen McCaffrey"/>
    <x v="0"/>
    <s v="Milk Bars"/>
    <d v="2021-11-10T00:00:00"/>
    <n v="7119"/>
    <n v="475"/>
    <n v="2498.5"/>
    <n v="4620.5"/>
  </r>
  <r>
    <s v="Madelene Upcott"/>
    <x v="0"/>
    <s v="Manuka Honey Choco"/>
    <d v="2021-11-10T00:00:00"/>
    <n v="2422"/>
    <n v="111"/>
    <n v="754.8"/>
    <n v="1667.2"/>
  </r>
  <r>
    <s v="Barr Faughny"/>
    <x v="2"/>
    <s v="Raspberry Choco"/>
    <d v="2021-11-10T00:00:00"/>
    <n v="4354"/>
    <n v="198"/>
    <n v="762.30000000000007"/>
    <n v="3591.7"/>
  </r>
  <r>
    <s v="Karlen McCaffrey"/>
    <x v="4"/>
    <s v="White Choc"/>
    <d v="2021-11-10T00:00:00"/>
    <n v="10080"/>
    <n v="910"/>
    <n v="5851.3"/>
    <n v="4228.7"/>
  </r>
  <r>
    <s v="Ches Bonnell"/>
    <x v="5"/>
    <s v="Smooth Sliky Salty"/>
    <d v="2021-11-10T00:00:00"/>
    <n v="6517"/>
    <n v="840"/>
    <n v="2318.3999999999996"/>
    <n v="4198.6000000000004"/>
  </r>
  <r>
    <s v="Beverie Moffet"/>
    <x v="1"/>
    <s v="Organic Choco Syrup"/>
    <d v="2021-11-10T00:00:00"/>
    <n v="6475"/>
    <n v="270"/>
    <n v="2583.9"/>
    <n v="3891.1"/>
  </r>
  <r>
    <s v="Gigi Bohling"/>
    <x v="3"/>
    <s v="Peanut Butter Cubes"/>
    <d v="2021-11-10T00:00:00"/>
    <n v="5789"/>
    <n v="305"/>
    <n v="808.25"/>
    <n v="4980.75"/>
  </r>
  <r>
    <s v="Oby Sorrel"/>
    <x v="1"/>
    <s v="Organic Choco Syrup"/>
    <d v="2021-11-10T00:00:00"/>
    <n v="8764"/>
    <n v="366"/>
    <n v="3502.62"/>
    <n v="5261.38"/>
  </r>
  <r>
    <s v="Ches Bonnell"/>
    <x v="4"/>
    <s v="85% Dark Bars"/>
    <d v="2021-11-10T00:00:00"/>
    <n v="6181"/>
    <n v="344"/>
    <n v="3615.44"/>
    <n v="2565.56"/>
  </r>
  <r>
    <s v="Marney O'Breen"/>
    <x v="0"/>
    <s v="Choco Coated Almonds"/>
    <d v="2021-11-10T00:00:00"/>
    <n v="4480"/>
    <n v="448"/>
    <n v="1487.36"/>
    <n v="2992.6400000000003"/>
  </r>
  <r>
    <s v="Gigi Bohling"/>
    <x v="4"/>
    <s v="Baker's Choco Chips"/>
    <d v="2021-11-10T00:00:00"/>
    <n v="3528"/>
    <n v="147"/>
    <n v="1824.27"/>
    <n v="1703.73"/>
  </r>
  <r>
    <s v="Curtice Advani"/>
    <x v="1"/>
    <s v="Baker's Choco Chips"/>
    <d v="2021-11-10T00:00:00"/>
    <n v="5418"/>
    <n v="226"/>
    <n v="2804.66"/>
    <n v="2613.34"/>
  </r>
  <r>
    <s v="Beverie Moffet"/>
    <x v="0"/>
    <s v="85% Dark Bars"/>
    <d v="2021-11-10T00:00:00"/>
    <n v="5327"/>
    <n v="296"/>
    <n v="3110.96"/>
    <n v="2216.04"/>
  </r>
  <r>
    <s v="Jehu Rudeforth"/>
    <x v="3"/>
    <s v="Manuka Honey Choco"/>
    <d v="2021-11-10T00:00:00"/>
    <n v="3675"/>
    <n v="160"/>
    <n v="1088"/>
    <n v="2587"/>
  </r>
  <r>
    <s v="Karlen McCaffrey"/>
    <x v="0"/>
    <s v="Baker's Choco Chips"/>
    <d v="2021-11-10T00:00:00"/>
    <n v="6307"/>
    <n v="263"/>
    <n v="3263.83"/>
    <n v="3043.17"/>
  </r>
  <r>
    <s v="Marney O'Breen"/>
    <x v="2"/>
    <s v="Spicy Special Slims"/>
    <d v="2021-11-10T00:00:00"/>
    <n v="7343"/>
    <n v="910"/>
    <n v="7480.2000000000007"/>
    <n v="-137.20000000000073"/>
  </r>
  <r>
    <s v="Rafaelita Blaksland"/>
    <x v="2"/>
    <s v="White Choc"/>
    <d v="2021-11-10T00:00:00"/>
    <n v="4214"/>
    <n v="352"/>
    <n v="2263.3599999999997"/>
    <n v="1950.6400000000003"/>
  </r>
  <r>
    <s v="Jehu Rudeforth"/>
    <x v="3"/>
    <s v="After Nines"/>
    <d v="2021-11-10T00:00:00"/>
    <n v="3073"/>
    <n v="181"/>
    <n v="1851.63"/>
    <n v="1221.3699999999999"/>
  </r>
  <r>
    <s v="Dennison Crosswaite"/>
    <x v="5"/>
    <s v="70% Dark Bites"/>
    <d v="2021-11-10T00:00:00"/>
    <n v="5810"/>
    <n v="840"/>
    <n v="4233.6000000000004"/>
    <n v="1576.3999999999996"/>
  </r>
  <r>
    <s v="Jan Morforth"/>
    <x v="3"/>
    <s v="Raspberry Choco"/>
    <d v="2021-11-10T00:00:00"/>
    <n v="1078"/>
    <n v="49"/>
    <n v="188.65"/>
    <n v="889.35"/>
  </r>
  <r>
    <s v="Beverie Moffet"/>
    <x v="5"/>
    <s v="70% Dark Bites"/>
    <d v="2021-11-10T00:00:00"/>
    <n v="5019"/>
    <n v="558"/>
    <n v="2812.32"/>
    <n v="2206.6799999999998"/>
  </r>
  <r>
    <s v="Ches Bonnell"/>
    <x v="5"/>
    <s v="Almond Choco"/>
    <d v="2021-11-10T00:00:00"/>
    <n v="2800"/>
    <n v="175"/>
    <n v="901.25000000000011"/>
    <n v="1898.75"/>
  </r>
  <r>
    <s v="Mallorie Waber"/>
    <x v="5"/>
    <s v="Raspberry Choco"/>
    <d v="2021-11-10T00:00:00"/>
    <n v="10633"/>
    <n v="484"/>
    <n v="1863.4"/>
    <n v="8769.6"/>
  </r>
  <r>
    <s v="Gunar Cockshoot"/>
    <x v="0"/>
    <s v="Milk Bars"/>
    <d v="2021-11-10T00:00:00"/>
    <n v="1666"/>
    <n v="105"/>
    <n v="552.29999999999995"/>
    <n v="1113.7"/>
  </r>
  <r>
    <s v="Jan Morforth"/>
    <x v="4"/>
    <s v="Raspberry Choco"/>
    <d v="2021-11-10T00:00:00"/>
    <n v="5131"/>
    <n v="257"/>
    <n v="989.45"/>
    <n v="4141.55"/>
  </r>
  <r>
    <s v="Husein Augar"/>
    <x v="0"/>
    <s v="70% Dark Bites"/>
    <d v="2021-11-10T00:00:00"/>
    <n v="2527"/>
    <n v="361"/>
    <n v="1819.44"/>
    <n v="707.56"/>
  </r>
  <r>
    <s v="Curtice Advani"/>
    <x v="2"/>
    <s v="Spicy Special Slims"/>
    <d v="2021-11-10T00:00:00"/>
    <n v="1491"/>
    <n v="166"/>
    <n v="1364.5200000000002"/>
    <n v="126.47999999999979"/>
  </r>
  <r>
    <s v="Andria Kimpton"/>
    <x v="5"/>
    <s v="After Nines"/>
    <d v="2021-11-10T00:00:00"/>
    <n v="2422"/>
    <n v="143"/>
    <n v="1462.89"/>
    <n v="959.1099999999999"/>
  </r>
  <r>
    <s v="Rafaelita Blaksland"/>
    <x v="5"/>
    <s v="99% Dark &amp; Pure"/>
    <d v="2021-11-10T00:00:00"/>
    <n v="12838"/>
    <n v="535"/>
    <n v="4135.55"/>
    <n v="8702.4500000000007"/>
  </r>
  <r>
    <s v="Jehu Rudeforth"/>
    <x v="3"/>
    <s v="85% Dark Bars"/>
    <d v="2021-11-10T00:00:00"/>
    <n v="18249"/>
    <n v="980"/>
    <n v="10299.799999999999"/>
    <n v="7949.2000000000007"/>
  </r>
  <r>
    <s v="Marney O'Breen"/>
    <x v="4"/>
    <s v="Spicy Special Slims"/>
    <d v="2021-11-10T00:00:00"/>
    <n v="1624"/>
    <n v="203"/>
    <n v="1668.66"/>
    <n v="-44.660000000000082"/>
  </r>
  <r>
    <s v="Gunar Cockshoot"/>
    <x v="1"/>
    <s v="Orange Choco"/>
    <d v="2021-11-11T00:00:00"/>
    <n v="175"/>
    <n v="10"/>
    <n v="36.800000000000004"/>
    <n v="138.19999999999999"/>
  </r>
  <r>
    <s v="Andria Kimpton"/>
    <x v="1"/>
    <s v="Drinking Coco"/>
    <d v="2021-11-11T00:00:00"/>
    <n v="4837"/>
    <n v="180"/>
    <n v="1789.1999999999998"/>
    <n v="3047.8"/>
  </r>
  <r>
    <s v="Madelene Upcott"/>
    <x v="2"/>
    <s v="Drinking Coco"/>
    <d v="2021-11-11T00:00:00"/>
    <n v="315"/>
    <n v="13"/>
    <n v="129.22"/>
    <n v="185.78"/>
  </r>
  <r>
    <s v="Rafaelita Blaksland"/>
    <x v="5"/>
    <s v="Peanut Butter Cubes"/>
    <d v="2021-11-11T00:00:00"/>
    <n v="1218"/>
    <n v="72"/>
    <n v="190.79999999999998"/>
    <n v="1027.2"/>
  </r>
  <r>
    <s v="Dotty Strutley"/>
    <x v="1"/>
    <s v="70% Dark Bites"/>
    <d v="2021-11-11T00:00:00"/>
    <n v="28"/>
    <n v="4"/>
    <n v="20.16"/>
    <n v="7.84"/>
  </r>
  <r>
    <s v="Madelene Upcott"/>
    <x v="2"/>
    <s v="Baker's Choco Chips"/>
    <d v="2021-11-11T00:00:00"/>
    <n v="3353"/>
    <n v="153"/>
    <n v="1898.73"/>
    <n v="1454.27"/>
  </r>
  <r>
    <s v="Barr Faughny"/>
    <x v="1"/>
    <s v="70% Dark Bites"/>
    <d v="2021-11-11T00:00:00"/>
    <n v="3101"/>
    <n v="443"/>
    <n v="2232.7199999999998"/>
    <n v="868.2800000000002"/>
  </r>
  <r>
    <s v="Gunar Cockshoot"/>
    <x v="2"/>
    <s v="Spicy Special Slims"/>
    <d v="2021-11-11T00:00:00"/>
    <n v="2639"/>
    <n v="294"/>
    <n v="2416.6800000000003"/>
    <n v="222.31999999999971"/>
  </r>
  <r>
    <s v="Jehu Rudeforth"/>
    <x v="4"/>
    <s v="Choco Coated Almonds"/>
    <d v="2021-11-11T00:00:00"/>
    <n v="791"/>
    <n v="72"/>
    <n v="239.04"/>
    <n v="551.96"/>
  </r>
  <r>
    <s v="Husein Augar"/>
    <x v="5"/>
    <s v="Almond Choco"/>
    <d v="2021-11-11T00:00:00"/>
    <n v="4746"/>
    <n v="339"/>
    <n v="1745.8500000000001"/>
    <n v="3000.1499999999996"/>
  </r>
  <r>
    <s v="Dennison Crosswaite"/>
    <x v="3"/>
    <s v="85% Dark Bars"/>
    <d v="2021-11-11T00:00:00"/>
    <n v="4389"/>
    <n v="231"/>
    <n v="2427.81"/>
    <n v="1961.19"/>
  </r>
  <r>
    <s v="Camilla Castle"/>
    <x v="5"/>
    <s v="Manuka Honey Choco"/>
    <d v="2021-11-11T00:00:00"/>
    <n v="2975"/>
    <n v="130"/>
    <n v="884"/>
    <n v="2091"/>
  </r>
  <r>
    <s v="Van Tuxwell"/>
    <x v="1"/>
    <s v="85% Dark Bars"/>
    <d v="2021-11-11T00:00:00"/>
    <n v="7686"/>
    <n v="427"/>
    <n v="4487.7699999999995"/>
    <n v="3198.2300000000005"/>
  </r>
  <r>
    <s v="Oby Sorrel"/>
    <x v="4"/>
    <s v="Caramel Stuffed Bars"/>
    <d v="2021-11-11T00:00:00"/>
    <n v="10626"/>
    <n v="626"/>
    <n v="5277.1799999999994"/>
    <n v="5348.8200000000006"/>
  </r>
  <r>
    <s v="Roddy Speechley"/>
    <x v="3"/>
    <s v="Caramel Stuffed Bars"/>
    <d v="2021-11-11T00:00:00"/>
    <n v="6419"/>
    <n v="378"/>
    <n v="3186.54"/>
    <n v="3232.46"/>
  </r>
  <r>
    <s v="Beverie Moffet"/>
    <x v="4"/>
    <s v="Mint Chip Choco"/>
    <d v="2021-11-11T00:00:00"/>
    <n v="8029"/>
    <n v="618"/>
    <n v="3534.96"/>
    <n v="4494.04"/>
  </r>
  <r>
    <s v="Curtice Advani"/>
    <x v="2"/>
    <s v="White Choc"/>
    <d v="2021-11-11T00:00:00"/>
    <n v="14357"/>
    <n v="1190"/>
    <n v="7651.7"/>
    <n v="6705.3"/>
  </r>
  <r>
    <s v="Husein Augar"/>
    <x v="5"/>
    <s v="Manuka Honey Choco"/>
    <d v="2021-11-11T00:00:00"/>
    <n v="6517"/>
    <n v="297"/>
    <n v="2019.6"/>
    <n v="4497.3999999999996"/>
  </r>
  <r>
    <s v="Roddy Speechley"/>
    <x v="0"/>
    <s v="After Nines"/>
    <d v="2021-11-11T00:00:00"/>
    <n v="19453"/>
    <n v="1120"/>
    <n v="11457.6"/>
    <n v="7995.4"/>
  </r>
  <r>
    <s v="Van Tuxwell"/>
    <x v="5"/>
    <s v="99% Dark &amp; Pure"/>
    <d v="2021-11-11T00:00:00"/>
    <n v="8652"/>
    <n v="377"/>
    <n v="2914.21"/>
    <n v="5737.79"/>
  </r>
  <r>
    <s v="Andria Kimpton"/>
    <x v="3"/>
    <s v="Almond Choco"/>
    <d v="2021-11-11T00:00:00"/>
    <n v="2562"/>
    <n v="161"/>
    <n v="829.15000000000009"/>
    <n v="1732.85"/>
  </r>
  <r>
    <s v="Roddy Speechley"/>
    <x v="0"/>
    <s v="Choco Coated Almonds"/>
    <d v="2021-11-11T00:00:00"/>
    <n v="10353"/>
    <n v="840"/>
    <n v="2788.7999999999997"/>
    <n v="7564.2000000000007"/>
  </r>
  <r>
    <s v="Van Tuxwell"/>
    <x v="2"/>
    <s v="Orange Choco"/>
    <d v="2021-11-11T00:00:00"/>
    <n v="4480"/>
    <n v="249"/>
    <n v="916.32"/>
    <n v="3563.68"/>
  </r>
  <r>
    <s v="Oby Sorrel"/>
    <x v="3"/>
    <s v="White Choc"/>
    <d v="2021-11-11T00:00:00"/>
    <n v="959"/>
    <n v="74"/>
    <n v="475.82"/>
    <n v="483.18"/>
  </r>
  <r>
    <s v="Roddy Speechley"/>
    <x v="3"/>
    <s v="85% Dark Bars"/>
    <d v="2021-11-11T00:00:00"/>
    <n v="4648"/>
    <n v="245"/>
    <n v="2574.9499999999998"/>
    <n v="2073.0500000000002"/>
  </r>
  <r>
    <s v="Marney O'Breen"/>
    <x v="0"/>
    <s v="Organic Choco Syrup"/>
    <d v="2021-11-11T00:00:00"/>
    <n v="11788"/>
    <n v="492"/>
    <n v="4708.4400000000005"/>
    <n v="7079.5599999999995"/>
  </r>
  <r>
    <s v="Van Tuxwell"/>
    <x v="5"/>
    <s v="50% Dark Bites"/>
    <d v="2021-11-11T00:00:00"/>
    <n v="2142"/>
    <n v="80"/>
    <n v="598.40000000000009"/>
    <n v="1543.6"/>
  </r>
  <r>
    <s v="Kaine Padly"/>
    <x v="5"/>
    <s v="Mint Chip Choco"/>
    <d v="2021-11-11T00:00:00"/>
    <n v="294"/>
    <n v="25"/>
    <n v="143"/>
    <n v="151"/>
  </r>
  <r>
    <s v="Camilla Castle"/>
    <x v="3"/>
    <s v="Milk Bars"/>
    <d v="2021-11-11T00:00:00"/>
    <n v="1449"/>
    <n v="86"/>
    <n v="452.35999999999996"/>
    <n v="996.6400000000001"/>
  </r>
  <r>
    <s v="Gunar Cockshoot"/>
    <x v="0"/>
    <s v="Organic Choco Syrup"/>
    <d v="2021-11-11T00:00:00"/>
    <n v="4039"/>
    <n v="176"/>
    <n v="1684.3200000000002"/>
    <n v="2354.6799999999998"/>
  </r>
  <r>
    <s v="Gigi Bohling"/>
    <x v="4"/>
    <s v="85% Dark Bars"/>
    <d v="2021-11-11T00:00:00"/>
    <n v="1918"/>
    <n v="101"/>
    <n v="1061.51"/>
    <n v="856.49"/>
  </r>
  <r>
    <s v="Marney O'Breen"/>
    <x v="5"/>
    <s v="99% Dark &amp; Pure"/>
    <d v="2021-11-11T00:00:00"/>
    <n v="280"/>
    <n v="12"/>
    <n v="92.76"/>
    <n v="187.24"/>
  </r>
  <r>
    <s v="Barr Faughny"/>
    <x v="5"/>
    <s v="Caramel Stuffed Bars"/>
    <d v="2021-11-11T00:00:00"/>
    <n v="1162"/>
    <n v="78"/>
    <n v="657.54"/>
    <n v="504.46000000000004"/>
  </r>
  <r>
    <s v="Camilla Castle"/>
    <x v="3"/>
    <s v="After Nines"/>
    <d v="2021-11-11T00:00:00"/>
    <n v="266"/>
    <n v="16"/>
    <n v="163.68"/>
    <n v="102.32"/>
  </r>
  <r>
    <s v="Karlen McCaffrey"/>
    <x v="4"/>
    <s v="Caramel Stuffed Bars"/>
    <d v="2021-11-11T00:00:00"/>
    <n v="679"/>
    <n v="46"/>
    <n v="387.78"/>
    <n v="291.22000000000003"/>
  </r>
  <r>
    <s v="Dotty Strutley"/>
    <x v="1"/>
    <s v="Caramel Stuffed Bars"/>
    <d v="2021-11-11T00:00:00"/>
    <n v="9373"/>
    <n v="552"/>
    <n v="4653.3599999999997"/>
    <n v="4719.6400000000003"/>
  </r>
  <r>
    <s v="Husein Augar"/>
    <x v="4"/>
    <s v="Choco Coated Almonds"/>
    <d v="2021-11-11T00:00:00"/>
    <n v="5880"/>
    <n v="588"/>
    <n v="1952.1599999999999"/>
    <n v="3927.84"/>
  </r>
  <r>
    <s v="Van Tuxwell"/>
    <x v="0"/>
    <s v="After Nines"/>
    <d v="2021-11-11T00:00:00"/>
    <n v="5173"/>
    <n v="324"/>
    <n v="3314.52"/>
    <n v="1858.48"/>
  </r>
  <r>
    <s v="Kelci Walkden"/>
    <x v="3"/>
    <s v="After Nines"/>
    <d v="2021-11-11T00:00:00"/>
    <n v="973"/>
    <n v="58"/>
    <n v="593.34"/>
    <n v="379.65999999999997"/>
  </r>
  <r>
    <s v="Ches Bonnell"/>
    <x v="0"/>
    <s v="Spicy Special Slims"/>
    <d v="2021-11-11T00:00:00"/>
    <n v="16303"/>
    <n v="1820"/>
    <n v="14960.400000000001"/>
    <n v="1342.5999999999985"/>
  </r>
  <r>
    <s v="Jehu Rudeforth"/>
    <x v="1"/>
    <s v="After Nines"/>
    <d v="2021-11-11T00:00:00"/>
    <n v="12999"/>
    <n v="840"/>
    <n v="8593.2000000000007"/>
    <n v="4405.7999999999993"/>
  </r>
  <r>
    <s v="Roddy Speechley"/>
    <x v="0"/>
    <s v="Baker's Choco Chips"/>
    <d v="2021-11-12T00:00:00"/>
    <n v="6293"/>
    <n v="274"/>
    <n v="3400.34"/>
    <n v="2892.66"/>
  </r>
  <r>
    <s v="Gigi Bohling"/>
    <x v="4"/>
    <s v="After Nines"/>
    <d v="2021-11-12T00:00:00"/>
    <n v="3479"/>
    <n v="194"/>
    <n v="1984.6200000000001"/>
    <n v="1494.3799999999999"/>
  </r>
  <r>
    <s v="Husein Augar"/>
    <x v="0"/>
    <s v="Manuka Honey Choco"/>
    <d v="2021-11-12T00:00:00"/>
    <n v="2625"/>
    <n v="120"/>
    <n v="816"/>
    <n v="1809"/>
  </r>
  <r>
    <s v="Rafaelita Blaksland"/>
    <x v="5"/>
    <s v="Mint Chip Choco"/>
    <d v="2021-11-12T00:00:00"/>
    <n v="4060"/>
    <n v="313"/>
    <n v="1790.36"/>
    <n v="2269.6400000000003"/>
  </r>
  <r>
    <s v="Barr Faughny"/>
    <x v="0"/>
    <s v="Manuka Honey Choco"/>
    <d v="2021-11-12T00:00:00"/>
    <n v="5495"/>
    <n v="239"/>
    <n v="1625.2"/>
    <n v="3869.8"/>
  </r>
  <r>
    <s v="Jan Morforth"/>
    <x v="1"/>
    <s v="Choco Coated Almonds"/>
    <d v="2021-11-12T00:00:00"/>
    <n v="3605"/>
    <n v="301"/>
    <n v="999.31999999999994"/>
    <n v="2605.6800000000003"/>
  </r>
  <r>
    <s v="Ches Bonnell"/>
    <x v="2"/>
    <s v="50% Dark Bites"/>
    <d v="2021-11-12T00:00:00"/>
    <n v="532"/>
    <n v="21"/>
    <n v="157.08000000000001"/>
    <n v="374.91999999999996"/>
  </r>
  <r>
    <s v="Roddy Speechley"/>
    <x v="4"/>
    <s v="85% Dark Bars"/>
    <d v="2021-11-12T00:00:00"/>
    <n v="10206"/>
    <n v="511"/>
    <n v="5370.61"/>
    <n v="4835.3900000000003"/>
  </r>
  <r>
    <s v="Dennison Crosswaite"/>
    <x v="1"/>
    <s v="Choco Coated Almonds"/>
    <d v="2021-11-12T00:00:00"/>
    <n v="7462"/>
    <n v="622"/>
    <n v="2065.04"/>
    <n v="5396.96"/>
  </r>
  <r>
    <s v="Kelci Walkden"/>
    <x v="3"/>
    <s v="Almond Choco"/>
    <d v="2021-11-12T00:00:00"/>
    <n v="2247"/>
    <n v="150"/>
    <n v="772.5"/>
    <n v="1474.5"/>
  </r>
  <r>
    <s v="Curtice Advani"/>
    <x v="0"/>
    <s v="99% Dark &amp; Pure"/>
    <d v="2021-11-12T00:00:00"/>
    <n v="7021"/>
    <n v="293"/>
    <n v="2264.8900000000003"/>
    <n v="4756.1099999999997"/>
  </r>
  <r>
    <s v="Andria Kimpton"/>
    <x v="5"/>
    <s v="85% Dark Bars"/>
    <d v="2021-11-12T00:00:00"/>
    <n v="11977"/>
    <n v="631"/>
    <n v="6631.8099999999995"/>
    <n v="5345.1900000000005"/>
  </r>
  <r>
    <s v="Kaine Padly"/>
    <x v="0"/>
    <s v="99% Dark &amp; Pure"/>
    <d v="2021-11-12T00:00:00"/>
    <n v="952"/>
    <n v="42"/>
    <n v="324.66000000000003"/>
    <n v="627.33999999999992"/>
  </r>
  <r>
    <s v="Camilla Castle"/>
    <x v="1"/>
    <s v="Eclairs"/>
    <d v="2021-11-15T00:00:00"/>
    <n v="9240"/>
    <n v="1540"/>
    <n v="9717.4"/>
    <n v="-477.39999999999964"/>
  </r>
  <r>
    <s v="Curtice Advani"/>
    <x v="3"/>
    <s v="Peanut Butter Cubes"/>
    <d v="2021-11-15T00:00:00"/>
    <n v="6972"/>
    <n v="388"/>
    <n v="1028.2"/>
    <n v="5943.8"/>
  </r>
  <r>
    <s v="Madelene Upcott"/>
    <x v="2"/>
    <s v="85% Dark Bars"/>
    <d v="2021-11-15T00:00:00"/>
    <n v="4648"/>
    <n v="233"/>
    <n v="2448.83"/>
    <n v="2199.17"/>
  </r>
  <r>
    <s v="Gunar Cockshoot"/>
    <x v="3"/>
    <s v="Raspberry Choco"/>
    <d v="2021-11-15T00:00:00"/>
    <n v="4704"/>
    <n v="224"/>
    <n v="862.4"/>
    <n v="3841.6"/>
  </r>
  <r>
    <s v="Beverie Moffet"/>
    <x v="4"/>
    <s v="70% Dark Bites"/>
    <d v="2021-11-15T00:00:00"/>
    <n v="3563"/>
    <n v="396"/>
    <n v="1995.84"/>
    <n v="1567.16"/>
  </r>
  <r>
    <s v="Kelci Walkden"/>
    <x v="1"/>
    <s v="Baker's Choco Chips"/>
    <d v="2021-11-15T00:00:00"/>
    <n v="5516"/>
    <n v="240"/>
    <n v="2978.4"/>
    <n v="2537.6"/>
  </r>
  <r>
    <s v="Beverie Moffet"/>
    <x v="1"/>
    <s v="Caramel Stuffed Bars"/>
    <d v="2021-11-15T00:00:00"/>
    <n v="4599"/>
    <n v="307"/>
    <n v="2588.0099999999998"/>
    <n v="2010.9900000000002"/>
  </r>
  <r>
    <s v="Madelene Upcott"/>
    <x v="3"/>
    <s v="Choco Coated Almonds"/>
    <d v="2021-11-15T00:00:00"/>
    <n v="3780"/>
    <n v="344"/>
    <n v="1142.08"/>
    <n v="2637.92"/>
  </r>
  <r>
    <s v="Roddy Speechley"/>
    <x v="3"/>
    <s v="Baker's Choco Chips"/>
    <d v="2021-11-15T00:00:00"/>
    <n v="5880"/>
    <n v="256"/>
    <n v="3176.96"/>
    <n v="2703.04"/>
  </r>
  <r>
    <s v="Gigi Bohling"/>
    <x v="3"/>
    <s v="99% Dark &amp; Pure"/>
    <d v="2021-11-15T00:00:00"/>
    <n v="6692"/>
    <n v="291"/>
    <n v="2249.4300000000003"/>
    <n v="4442.57"/>
  </r>
  <r>
    <s v="Jan Morforth"/>
    <x v="1"/>
    <s v="Baker's Choco Chips"/>
    <d v="2021-11-15T00:00:00"/>
    <n v="5047"/>
    <n v="230"/>
    <n v="2854.3"/>
    <n v="2192.6999999999998"/>
  </r>
  <r>
    <s v="Marney O'Breen"/>
    <x v="3"/>
    <s v="Baker's Choco Chips"/>
    <d v="2021-11-15T00:00:00"/>
    <n v="7441"/>
    <n v="339"/>
    <n v="4206.99"/>
    <n v="3234.01"/>
  </r>
  <r>
    <s v="Andria Kimpton"/>
    <x v="4"/>
    <s v="Organic Choco Syrup"/>
    <d v="2021-11-15T00:00:00"/>
    <n v="1428"/>
    <n v="60"/>
    <n v="574.20000000000005"/>
    <n v="853.8"/>
  </r>
  <r>
    <s v="Jehu Rudeforth"/>
    <x v="2"/>
    <s v="50% Dark Bites"/>
    <d v="2021-11-15T00:00:00"/>
    <n v="9765"/>
    <n v="376"/>
    <n v="2812.48"/>
    <n v="6952.52"/>
  </r>
  <r>
    <s v="Curtice Advani"/>
    <x v="0"/>
    <s v="Spicy Special Slims"/>
    <d v="2021-11-15T00:00:00"/>
    <n v="4767"/>
    <n v="477"/>
    <n v="3920.9400000000005"/>
    <n v="846.05999999999949"/>
  </r>
  <r>
    <s v="Jan Morforth"/>
    <x v="0"/>
    <s v="After Nines"/>
    <d v="2021-11-15T00:00:00"/>
    <n v="1085"/>
    <n v="64"/>
    <n v="654.72"/>
    <n v="430.28"/>
  </r>
  <r>
    <s v="Husein Augar"/>
    <x v="3"/>
    <s v="Choco Coated Almonds"/>
    <d v="2021-11-15T00:00:00"/>
    <n v="9688"/>
    <n v="910"/>
    <n v="3021.2"/>
    <n v="6666.8"/>
  </r>
  <r>
    <s v="Beverie Moffet"/>
    <x v="4"/>
    <s v="Milk Bars"/>
    <d v="2021-11-15T00:00:00"/>
    <n v="1211"/>
    <n v="72"/>
    <n v="378.71999999999997"/>
    <n v="832.28"/>
  </r>
  <r>
    <s v="Roddy Speechley"/>
    <x v="5"/>
    <s v="After Nines"/>
    <d v="2021-11-15T00:00:00"/>
    <n v="5208"/>
    <n v="290"/>
    <n v="2966.7000000000003"/>
    <n v="2241.2999999999997"/>
  </r>
  <r>
    <s v="Beverie Moffet"/>
    <x v="3"/>
    <s v="Eclairs"/>
    <d v="2021-11-15T00:00:00"/>
    <n v="1715"/>
    <n v="245"/>
    <n v="1545.9499999999998"/>
    <n v="169.05000000000018"/>
  </r>
  <r>
    <s v="Oby Sorrel"/>
    <x v="0"/>
    <s v="After Nines"/>
    <d v="2021-11-15T00:00:00"/>
    <n v="8435"/>
    <n v="528"/>
    <n v="5401.4400000000005"/>
    <n v="3033.5599999999995"/>
  </r>
  <r>
    <s v="Marney O'Breen"/>
    <x v="2"/>
    <s v="85% Dark Bars"/>
    <d v="2021-11-15T00:00:00"/>
    <n v="3549"/>
    <n v="178"/>
    <n v="1870.78"/>
    <n v="1678.22"/>
  </r>
  <r>
    <s v="Marney O'Breen"/>
    <x v="1"/>
    <s v="85% Dark Bars"/>
    <d v="2021-11-15T00:00:00"/>
    <n v="7980"/>
    <n v="444"/>
    <n v="4666.4399999999996"/>
    <n v="3313.5600000000004"/>
  </r>
  <r>
    <s v="Rafaelita Blaksland"/>
    <x v="2"/>
    <s v="Manuka Honey Choco"/>
    <d v="2021-11-15T00:00:00"/>
    <n v="5278"/>
    <n v="230"/>
    <n v="1564"/>
    <n v="3714"/>
  </r>
  <r>
    <s v="Brien Boise"/>
    <x v="0"/>
    <s v="70% Dark Bites"/>
    <d v="2021-11-15T00:00:00"/>
    <n v="12950"/>
    <n v="1610"/>
    <n v="8114.4"/>
    <n v="4835.6000000000004"/>
  </r>
  <r>
    <s v="Wilone O'Kielt"/>
    <x v="1"/>
    <s v="Orange Choco"/>
    <d v="2021-11-15T00:00:00"/>
    <n v="3612"/>
    <n v="201"/>
    <n v="739.68000000000006"/>
    <n v="2872.3199999999997"/>
  </r>
  <r>
    <s v="Madelene Upcott"/>
    <x v="3"/>
    <s v="Manuka Honey Choco"/>
    <d v="2021-11-15T00:00:00"/>
    <n v="7511"/>
    <n v="342"/>
    <n v="2325.6"/>
    <n v="5185.3999999999996"/>
  </r>
  <r>
    <s v="Kaine Padly"/>
    <x v="0"/>
    <s v="Smooth Sliky Salty"/>
    <d v="2021-11-15T00:00:00"/>
    <n v="889"/>
    <n v="112"/>
    <n v="309.12"/>
    <n v="579.88"/>
  </r>
  <r>
    <s v="Jan Morforth"/>
    <x v="1"/>
    <s v="Almond Choco"/>
    <d v="2021-11-15T00:00:00"/>
    <n v="9366"/>
    <n v="586"/>
    <n v="3017.9"/>
    <n v="6348.1"/>
  </r>
  <r>
    <s v="Marney O'Breen"/>
    <x v="2"/>
    <s v="Manuka Honey Choco"/>
    <d v="2021-11-15T00:00:00"/>
    <n v="12159"/>
    <n v="579"/>
    <n v="3937.2"/>
    <n v="8221.7999999999993"/>
  </r>
  <r>
    <s v="Andria Kimpton"/>
    <x v="3"/>
    <s v="Choco Coated Almonds"/>
    <d v="2021-11-15T00:00:00"/>
    <n v="1302"/>
    <n v="109"/>
    <n v="361.88"/>
    <n v="940.12"/>
  </r>
  <r>
    <s v="Kelci Walkden"/>
    <x v="4"/>
    <s v="Raspberry Choco"/>
    <d v="2021-11-15T00:00:00"/>
    <n v="2254"/>
    <n v="108"/>
    <n v="415.8"/>
    <n v="1838.2"/>
  </r>
  <r>
    <s v="Oby Sorrel"/>
    <x v="4"/>
    <s v="Orange Choco"/>
    <d v="2021-11-15T00:00:00"/>
    <n v="1540"/>
    <n v="86"/>
    <n v="316.48"/>
    <n v="1223.52"/>
  </r>
  <r>
    <s v="Ches Bonnell"/>
    <x v="0"/>
    <s v="Raspberry Choco"/>
    <d v="2021-11-15T00:00:00"/>
    <n v="7868"/>
    <n v="375"/>
    <n v="1443.75"/>
    <n v="6424.25"/>
  </r>
  <r>
    <s v="Oby Sorrel"/>
    <x v="0"/>
    <s v="White Choc"/>
    <d v="2021-11-15T00:00:00"/>
    <n v="3689"/>
    <n v="308"/>
    <n v="1980.4399999999998"/>
    <n v="1708.5600000000002"/>
  </r>
  <r>
    <s v="Madelene Upcott"/>
    <x v="1"/>
    <s v="99% Dark &amp; Pure"/>
    <d v="2021-11-15T00:00:00"/>
    <n v="8540"/>
    <n v="372"/>
    <n v="2875.56"/>
    <n v="5664.4400000000005"/>
  </r>
  <r>
    <s v="Barr Faughny"/>
    <x v="4"/>
    <s v="Choco Coated Almonds"/>
    <d v="2021-11-15T00:00:00"/>
    <n v="1589"/>
    <n v="133"/>
    <n v="441.56"/>
    <n v="1147.44"/>
  </r>
  <r>
    <s v="Kelci Walkden"/>
    <x v="2"/>
    <s v="Fruit &amp; Nut Bars"/>
    <d v="2021-11-15T00:00:00"/>
    <n v="6468"/>
    <n v="432"/>
    <n v="2047.68"/>
    <n v="4420.32"/>
  </r>
  <r>
    <s v="Gunar Cockshoot"/>
    <x v="3"/>
    <s v="Drinking Coco"/>
    <d v="2021-11-15T00:00:00"/>
    <n v="9562"/>
    <n v="383"/>
    <n v="3807.02"/>
    <n v="5754.98"/>
  </r>
  <r>
    <s v="Gigi Bohling"/>
    <x v="4"/>
    <s v="50% Dark Bites"/>
    <d v="2021-11-15T00:00:00"/>
    <n v="11704"/>
    <n v="434"/>
    <n v="3246.32"/>
    <n v="8457.68"/>
  </r>
  <r>
    <s v="Barr Faughny"/>
    <x v="1"/>
    <s v="Fruit &amp; Nut Bars"/>
    <d v="2021-11-15T00:00:00"/>
    <n v="11347"/>
    <n v="840"/>
    <n v="3981.6000000000004"/>
    <n v="7365.4"/>
  </r>
  <r>
    <s v="Jan Morforth"/>
    <x v="1"/>
    <s v="85% Dark Bars"/>
    <d v="2021-11-15T00:00:00"/>
    <n v="9184"/>
    <n v="484"/>
    <n v="5086.84"/>
    <n v="4097.16"/>
  </r>
  <r>
    <s v="Curtice Advani"/>
    <x v="3"/>
    <s v="50% Dark Bites"/>
    <d v="2021-11-15T00:00:00"/>
    <n v="8435"/>
    <n v="313"/>
    <n v="2341.2400000000002"/>
    <n v="6093.76"/>
  </r>
  <r>
    <s v="Kelci Walkden"/>
    <x v="0"/>
    <s v="Fruit &amp; Nut Bars"/>
    <d v="2021-11-15T00:00:00"/>
    <n v="6993"/>
    <n v="500"/>
    <n v="2370"/>
    <n v="4623"/>
  </r>
  <r>
    <s v="Madelene Upcott"/>
    <x v="0"/>
    <s v="Fruit &amp; Nut Bars"/>
    <d v="2021-11-15T00:00:00"/>
    <n v="952"/>
    <n v="64"/>
    <n v="303.36"/>
    <n v="648.64"/>
  </r>
  <r>
    <s v="Gigi Bohling"/>
    <x v="5"/>
    <s v="99% Dark &amp; Pure"/>
    <d v="2021-11-15T00:00:00"/>
    <n v="7343"/>
    <n v="334"/>
    <n v="2581.8200000000002"/>
    <n v="4761.18"/>
  </r>
  <r>
    <s v="Van Tuxwell"/>
    <x v="3"/>
    <s v="Mint Chip Choco"/>
    <d v="2021-11-15T00:00:00"/>
    <n v="13013"/>
    <n v="980"/>
    <n v="5605.5999999999995"/>
    <n v="7407.4000000000005"/>
  </r>
  <r>
    <s v="Jan Morforth"/>
    <x v="5"/>
    <s v="Raspberry Choco"/>
    <d v="2021-11-15T00:00:00"/>
    <n v="4340"/>
    <n v="207"/>
    <n v="796.95"/>
    <n v="3543.05"/>
  </r>
  <r>
    <s v="Camilla Castle"/>
    <x v="3"/>
    <s v="Caramel Stuffed Bars"/>
    <d v="2021-11-15T00:00:00"/>
    <n v="5565"/>
    <n v="371"/>
    <n v="3127.5299999999997"/>
    <n v="2437.4700000000003"/>
  </r>
  <r>
    <s v="Brien Boise"/>
    <x v="1"/>
    <s v="Mint Chip Choco"/>
    <d v="2021-11-15T00:00:00"/>
    <n v="882"/>
    <n v="74"/>
    <n v="423.28"/>
    <n v="458.72"/>
  </r>
  <r>
    <s v="Wilone O'Kielt"/>
    <x v="3"/>
    <s v="70% Dark Bites"/>
    <d v="2021-11-15T00:00:00"/>
    <n v="700"/>
    <n v="78"/>
    <n v="393.12"/>
    <n v="306.88"/>
  </r>
  <r>
    <s v="Camilla Castle"/>
    <x v="3"/>
    <s v="Choco Coated Almonds"/>
    <d v="2021-11-15T00:00:00"/>
    <n v="6433"/>
    <n v="644"/>
    <n v="2138.08"/>
    <n v="4294.92"/>
  </r>
  <r>
    <s v="Camilla Castle"/>
    <x v="0"/>
    <s v="Caramel Stuffed Bars"/>
    <d v="2021-11-15T00:00:00"/>
    <n v="2856"/>
    <n v="191"/>
    <n v="1610.1299999999999"/>
    <n v="1245.8700000000001"/>
  </r>
  <r>
    <s v="Madelene Upcott"/>
    <x v="3"/>
    <s v="Spicy Special Slims"/>
    <d v="2021-11-15T00:00:00"/>
    <n v="301"/>
    <n v="38"/>
    <n v="312.36"/>
    <n v="-11.360000000000014"/>
  </r>
  <r>
    <s v="Jehu Rudeforth"/>
    <x v="1"/>
    <s v="Drinking Coco"/>
    <d v="2021-11-15T00:00:00"/>
    <n v="8372"/>
    <n v="335"/>
    <n v="3329.8999999999996"/>
    <n v="5042.1000000000004"/>
  </r>
  <r>
    <s v="Barr Faughny"/>
    <x v="3"/>
    <s v="Fruit &amp; Nut Bars"/>
    <d v="2021-11-15T00:00:00"/>
    <n v="5229"/>
    <n v="349"/>
    <n v="1654.26"/>
    <n v="3574.74"/>
  </r>
  <r>
    <s v="Marney O'Breen"/>
    <x v="2"/>
    <s v="Baker's Choco Chips"/>
    <d v="2021-11-15T00:00:00"/>
    <n v="12257"/>
    <n v="558"/>
    <n v="6924.78"/>
    <n v="5332.22"/>
  </r>
  <r>
    <s v="Rafaelita Blaksland"/>
    <x v="5"/>
    <s v="Eclairs"/>
    <d v="2021-11-15T00:00:00"/>
    <n v="1932"/>
    <n v="322"/>
    <n v="2031.82"/>
    <n v="-99.819999999999936"/>
  </r>
  <r>
    <s v="Kelci Walkden"/>
    <x v="5"/>
    <s v="99% Dark &amp; Pure"/>
    <d v="2021-11-15T00:00:00"/>
    <n v="1561"/>
    <n v="68"/>
    <n v="525.64"/>
    <n v="1035.3600000000001"/>
  </r>
  <r>
    <s v="Rafaelita Blaksland"/>
    <x v="5"/>
    <s v="Choco Coated Almonds"/>
    <d v="2021-11-15T00:00:00"/>
    <n v="2884"/>
    <n v="241"/>
    <n v="800.12"/>
    <n v="2083.88"/>
  </r>
  <r>
    <s v="Gunar Cockshoot"/>
    <x v="1"/>
    <s v="Eclairs"/>
    <d v="2021-11-15T00:00:00"/>
    <n v="11494"/>
    <n v="1890"/>
    <n v="11925.9"/>
    <n v="-431.89999999999964"/>
  </r>
  <r>
    <s v="Oby Sorrel"/>
    <x v="4"/>
    <s v="Baker's Choco Chips"/>
    <d v="2021-11-15T00:00:00"/>
    <n v="8400"/>
    <n v="350"/>
    <n v="4343.5"/>
    <n v="4056.5"/>
  </r>
  <r>
    <s v="Wilone O'Kielt"/>
    <x v="1"/>
    <s v="White Choc"/>
    <d v="2021-11-15T00:00:00"/>
    <n v="9737"/>
    <n v="770"/>
    <n v="4951.0999999999995"/>
    <n v="4785.9000000000005"/>
  </r>
  <r>
    <s v="Van Tuxwell"/>
    <x v="0"/>
    <s v="Caramel Stuffed Bars"/>
    <d v="2021-11-15T00:00:00"/>
    <n v="2184"/>
    <n v="146"/>
    <n v="1230.78"/>
    <n v="953.22"/>
  </r>
  <r>
    <s v="Madelene Upcott"/>
    <x v="2"/>
    <s v="Raspberry Choco"/>
    <d v="2021-11-15T00:00:00"/>
    <n v="13195"/>
    <n v="600"/>
    <n v="2310"/>
    <n v="10885"/>
  </r>
  <r>
    <s v="Curtice Advani"/>
    <x v="5"/>
    <s v="Peanut Butter Cubes"/>
    <d v="2021-11-15T00:00:00"/>
    <n v="1778"/>
    <n v="99"/>
    <n v="262.34999999999997"/>
    <n v="1515.65"/>
  </r>
  <r>
    <s v="Karlen McCaffrey"/>
    <x v="2"/>
    <s v="Choco Coated Almonds"/>
    <d v="2021-11-15T00:00:00"/>
    <n v="2044"/>
    <n v="205"/>
    <n v="680.6"/>
    <n v="1363.4"/>
  </r>
  <r>
    <s v="Oby Sorrel"/>
    <x v="1"/>
    <s v="Fruit &amp; Nut Bars"/>
    <d v="2021-11-15T00:00:00"/>
    <n v="2835"/>
    <n v="203"/>
    <n v="962.22"/>
    <n v="1872.78"/>
  </r>
  <r>
    <s v="Kaine Padly"/>
    <x v="2"/>
    <s v="Manuka Honey Choco"/>
    <d v="2021-11-15T00:00:00"/>
    <n v="154"/>
    <n v="7"/>
    <n v="47.6"/>
    <n v="106.4"/>
  </r>
  <r>
    <s v="Dotty Strutley"/>
    <x v="2"/>
    <s v="Almond Choco"/>
    <d v="2021-11-15T00:00:00"/>
    <n v="3346"/>
    <n v="210"/>
    <n v="1081.5"/>
    <n v="2264.5"/>
  </r>
  <r>
    <s v="Madelene Upcott"/>
    <x v="2"/>
    <s v="50% Dark Bites"/>
    <d v="2021-11-15T00:00:00"/>
    <n v="6188"/>
    <n v="248"/>
    <n v="1855.0400000000002"/>
    <n v="4332.96"/>
  </r>
  <r>
    <s v="Dotty Strutley"/>
    <x v="4"/>
    <s v="85% Dark Bars"/>
    <d v="2021-11-15T00:00:00"/>
    <n v="6209"/>
    <n v="311"/>
    <n v="3268.61"/>
    <n v="2940.39"/>
  </r>
  <r>
    <s v="Rafaelita Blaksland"/>
    <x v="0"/>
    <s v="White Choc"/>
    <d v="2021-11-15T00:00:00"/>
    <n v="17255"/>
    <n v="1470"/>
    <n v="9452.1"/>
    <n v="7802.9"/>
  </r>
  <r>
    <s v="Dennison Crosswaite"/>
    <x v="3"/>
    <s v="Manuka Honey Choco"/>
    <d v="2021-11-15T00:00:00"/>
    <n v="4676"/>
    <n v="204"/>
    <n v="1387.2"/>
    <n v="3288.8"/>
  </r>
  <r>
    <s v="Gunar Cockshoot"/>
    <x v="3"/>
    <s v="Smooth Sliky Salty"/>
    <d v="2021-11-15T00:00:00"/>
    <n v="1211"/>
    <n v="152"/>
    <n v="419.52"/>
    <n v="791.48"/>
  </r>
  <r>
    <s v="Rafaelita Blaksland"/>
    <x v="3"/>
    <s v="50% Dark Bites"/>
    <d v="2021-11-15T00:00:00"/>
    <n v="7749"/>
    <n v="310"/>
    <n v="2318.8000000000002"/>
    <n v="5430.2"/>
  </r>
  <r>
    <s v="Gunar Cockshoot"/>
    <x v="0"/>
    <s v="Caramel Stuffed Bars"/>
    <d v="2021-11-15T00:00:00"/>
    <n v="7168"/>
    <n v="448"/>
    <n v="3776.64"/>
    <n v="3391.36"/>
  </r>
  <r>
    <s v="Ches Bonnell"/>
    <x v="1"/>
    <s v="Orange Choco"/>
    <d v="2021-11-15T00:00:00"/>
    <n v="14700"/>
    <n v="770"/>
    <n v="2833.6"/>
    <n v="11866.4"/>
  </r>
  <r>
    <s v="Van Tuxwell"/>
    <x v="2"/>
    <s v="Manuka Honey Choco"/>
    <d v="2021-11-16T00:00:00"/>
    <n v="6951"/>
    <n v="331"/>
    <n v="2250.7999999999997"/>
    <n v="4700.2000000000007"/>
  </r>
  <r>
    <s v="Beverie Moffet"/>
    <x v="1"/>
    <s v="Drinking Coco"/>
    <d v="2021-11-16T00:00:00"/>
    <n v="4718"/>
    <n v="182"/>
    <n v="1809.08"/>
    <n v="2908.92"/>
  </r>
  <r>
    <s v="Mallorie Waber"/>
    <x v="1"/>
    <s v="After Nines"/>
    <d v="2021-11-16T00:00:00"/>
    <n v="203"/>
    <n v="13"/>
    <n v="132.99"/>
    <n v="70.009999999999991"/>
  </r>
  <r>
    <s v="Jehu Rudeforth"/>
    <x v="4"/>
    <s v="Manuka Honey Choco"/>
    <d v="2021-11-16T00:00:00"/>
    <n v="7798"/>
    <n v="355"/>
    <n v="2414"/>
    <n v="5384"/>
  </r>
  <r>
    <s v="Oby Sorrel"/>
    <x v="4"/>
    <s v="Milk Bars"/>
    <d v="2021-11-16T00:00:00"/>
    <n v="4263"/>
    <n v="267"/>
    <n v="1404.4199999999998"/>
    <n v="2858.58"/>
  </r>
  <r>
    <s v="Madelene Upcott"/>
    <x v="3"/>
    <s v="Almond Choco"/>
    <d v="2021-11-16T00:00:00"/>
    <n v="4074"/>
    <n v="255"/>
    <n v="1313.25"/>
    <n v="2760.75"/>
  </r>
  <r>
    <s v="Gigi Bohling"/>
    <x v="1"/>
    <s v="Fruit &amp; Nut Bars"/>
    <d v="2021-11-16T00:00:00"/>
    <n v="469"/>
    <n v="32"/>
    <n v="151.68"/>
    <n v="317.32"/>
  </r>
  <r>
    <s v="Gunar Cockshoot"/>
    <x v="1"/>
    <s v="70% Dark Bites"/>
    <d v="2021-11-16T00:00:00"/>
    <n v="2128"/>
    <n v="266"/>
    <n v="1340.64"/>
    <n v="787.3599999999999"/>
  </r>
  <r>
    <s v="Dotty Strutley"/>
    <x v="5"/>
    <s v="Smooth Sliky Salty"/>
    <d v="2021-11-16T00:00:00"/>
    <n v="6636"/>
    <n v="1120"/>
    <n v="3091.2"/>
    <n v="3544.8"/>
  </r>
  <r>
    <s v="Van Tuxwell"/>
    <x v="1"/>
    <s v="Orange Choco"/>
    <d v="2021-11-16T00:00:00"/>
    <n v="126"/>
    <n v="7"/>
    <n v="25.76"/>
    <n v="100.24"/>
  </r>
  <r>
    <s v="Gunar Cockshoot"/>
    <x v="4"/>
    <s v="Organic Choco Syrup"/>
    <d v="2021-11-16T00:00:00"/>
    <n v="6643"/>
    <n v="289"/>
    <n v="2765.73"/>
    <n v="3877.27"/>
  </r>
  <r>
    <s v="Andria Kimpton"/>
    <x v="1"/>
    <s v="Peanut Butter Cubes"/>
    <d v="2021-11-16T00:00:00"/>
    <n v="4081"/>
    <n v="241"/>
    <n v="638.65"/>
    <n v="3442.35"/>
  </r>
  <r>
    <s v="Rafaelita Blaksland"/>
    <x v="4"/>
    <s v="White Choc"/>
    <d v="2021-11-16T00:00:00"/>
    <n v="2744"/>
    <n v="229"/>
    <n v="1472.47"/>
    <n v="1271.53"/>
  </r>
  <r>
    <s v="Camilla Castle"/>
    <x v="4"/>
    <s v="Peanut Butter Cubes"/>
    <d v="2021-11-16T00:00:00"/>
    <n v="4788"/>
    <n v="252"/>
    <n v="667.8"/>
    <n v="4120.2"/>
  </r>
  <r>
    <s v="Kelci Walkden"/>
    <x v="2"/>
    <s v="Milk Bars"/>
    <d v="2021-11-16T00:00:00"/>
    <n v="763"/>
    <n v="45"/>
    <n v="236.7"/>
    <n v="526.29999999999995"/>
  </r>
  <r>
    <s v="Gunar Cockshoot"/>
    <x v="1"/>
    <s v="Spicy Special Slims"/>
    <d v="2021-11-16T00:00:00"/>
    <n v="6531"/>
    <n v="700"/>
    <n v="5754"/>
    <n v="777"/>
  </r>
  <r>
    <s v="Karlen McCaffrey"/>
    <x v="4"/>
    <s v="50% Dark Bites"/>
    <d v="2021-11-16T00:00:00"/>
    <n v="2891"/>
    <n v="116"/>
    <n v="867.68000000000006"/>
    <n v="2023.32"/>
  </r>
  <r>
    <s v="Dotty Strutley"/>
    <x v="0"/>
    <s v="85% Dark Bars"/>
    <d v="2021-11-16T00:00:00"/>
    <n v="1666"/>
    <n v="84"/>
    <n v="882.84"/>
    <n v="783.16"/>
  </r>
  <r>
    <s v="Mallorie Waber"/>
    <x v="3"/>
    <s v="85% Dark Bars"/>
    <d v="2021-11-16T00:00:00"/>
    <n v="3395"/>
    <n v="170"/>
    <n v="1786.7"/>
    <n v="1608.3"/>
  </r>
  <r>
    <s v="Marney O'Breen"/>
    <x v="2"/>
    <s v="99% Dark &amp; Pure"/>
    <d v="2021-11-16T00:00:00"/>
    <n v="12257"/>
    <n v="533"/>
    <n v="4120.09"/>
    <n v="8136.91"/>
  </r>
  <r>
    <s v="Beverie Moffet"/>
    <x v="5"/>
    <s v="Caramel Stuffed Bars"/>
    <d v="2021-11-16T00:00:00"/>
    <n v="5453"/>
    <n v="321"/>
    <n v="2706.0299999999997"/>
    <n v="2746.9700000000003"/>
  </r>
  <r>
    <s v="Andria Kimpton"/>
    <x v="4"/>
    <s v="Milk Bars"/>
    <d v="2021-11-16T00:00:00"/>
    <n v="4074"/>
    <n v="240"/>
    <n v="1262.3999999999999"/>
    <n v="2811.6000000000004"/>
  </r>
  <r>
    <s v="Karlen McCaffrey"/>
    <x v="3"/>
    <s v="70% Dark Bites"/>
    <d v="2021-11-16T00:00:00"/>
    <n v="6895"/>
    <n v="980"/>
    <n v="4939.2"/>
    <n v="1955.8000000000002"/>
  </r>
  <r>
    <s v="Dotty Strutley"/>
    <x v="4"/>
    <s v="Milk Bars"/>
    <d v="2021-11-16T00:00:00"/>
    <n v="3605"/>
    <n v="213"/>
    <n v="1120.3799999999999"/>
    <n v="2484.62"/>
  </r>
  <r>
    <s v="Kaine Padly"/>
    <x v="0"/>
    <s v="85% Dark Bars"/>
    <d v="2021-11-16T00:00:00"/>
    <n v="3213"/>
    <n v="170"/>
    <n v="1786.7"/>
    <n v="1426.3"/>
  </r>
  <r>
    <s v="Madelene Upcott"/>
    <x v="2"/>
    <s v="99% Dark &amp; Pure"/>
    <d v="2021-11-16T00:00:00"/>
    <n v="350"/>
    <n v="15"/>
    <n v="115.95"/>
    <n v="234.05"/>
  </r>
  <r>
    <s v="Gunar Cockshoot"/>
    <x v="1"/>
    <s v="85% Dark Bars"/>
    <d v="2021-11-16T00:00:00"/>
    <n v="5796"/>
    <n v="306"/>
    <n v="3216.06"/>
    <n v="2579.94"/>
  </r>
  <r>
    <s v="Brien Boise"/>
    <x v="5"/>
    <s v="70% Dark Bites"/>
    <d v="2021-11-16T00:00:00"/>
    <n v="3773"/>
    <n v="539"/>
    <n v="2716.56"/>
    <n v="1056.44"/>
  </r>
  <r>
    <s v="Rafaelita Blaksland"/>
    <x v="3"/>
    <s v="85% Dark Bars"/>
    <d v="2021-11-16T00:00:00"/>
    <n v="1771"/>
    <n v="94"/>
    <n v="987.93999999999994"/>
    <n v="783.06000000000006"/>
  </r>
  <r>
    <s v="Dotty Strutley"/>
    <x v="2"/>
    <s v="Spicy Special Slims"/>
    <d v="2021-11-16T00:00:00"/>
    <n v="3934"/>
    <n v="394"/>
    <n v="3238.6800000000003"/>
    <n v="695.31999999999971"/>
  </r>
  <r>
    <s v="Marney O'Breen"/>
    <x v="1"/>
    <s v="Drinking Coco"/>
    <d v="2021-11-16T00:00:00"/>
    <n v="1512"/>
    <n v="59"/>
    <n v="586.45999999999992"/>
    <n v="925.54000000000008"/>
  </r>
  <r>
    <s v="Madelene Upcott"/>
    <x v="4"/>
    <s v="After Nines"/>
    <d v="2021-11-16T00:00:00"/>
    <n v="7392"/>
    <n v="435"/>
    <n v="4450.05"/>
    <n v="2941.95"/>
  </r>
  <r>
    <s v="Madelene Upcott"/>
    <x v="5"/>
    <s v="Milk Bars"/>
    <d v="2021-11-16T00:00:00"/>
    <n v="7070"/>
    <n v="442"/>
    <n v="2324.92"/>
    <n v="4745.08"/>
  </r>
  <r>
    <s v="Dotty Strutley"/>
    <x v="0"/>
    <s v="Peanut Butter Cubes"/>
    <d v="2021-11-16T00:00:00"/>
    <n v="15414"/>
    <n v="840"/>
    <n v="2226"/>
    <n v="13188"/>
  </r>
  <r>
    <s v="Camilla Castle"/>
    <x v="0"/>
    <s v="Eclairs"/>
    <d v="2021-11-16T00:00:00"/>
    <n v="10822"/>
    <n v="1820"/>
    <n v="11484.199999999999"/>
    <n v="-662.19999999999891"/>
  </r>
  <r>
    <s v="Mallorie Waber"/>
    <x v="3"/>
    <s v="Eclairs"/>
    <d v="2021-11-16T00:00:00"/>
    <n v="11879"/>
    <n v="1470"/>
    <n v="9275.6999999999989"/>
    <n v="2603.3000000000011"/>
  </r>
  <r>
    <s v="Jehu Rudeforth"/>
    <x v="4"/>
    <s v="99% Dark &amp; Pure"/>
    <d v="2021-11-16T00:00:00"/>
    <n v="9282"/>
    <n v="387"/>
    <n v="2991.51"/>
    <n v="6290.49"/>
  </r>
  <r>
    <s v="Marney O'Breen"/>
    <x v="1"/>
    <s v="Smooth Sliky Salty"/>
    <d v="2021-11-16T00:00:00"/>
    <n v="10983"/>
    <n v="1540"/>
    <n v="4250.3999999999996"/>
    <n v="6732.6"/>
  </r>
  <r>
    <s v="Ches Bonnell"/>
    <x v="5"/>
    <s v="70% Dark Bites"/>
    <d v="2021-11-16T00:00:00"/>
    <n v="1554"/>
    <n v="222"/>
    <n v="1118.8800000000001"/>
    <n v="435.11999999999989"/>
  </r>
  <r>
    <s v="Gigi Bohling"/>
    <x v="5"/>
    <s v="Almond Choco"/>
    <d v="2021-11-16T00:00:00"/>
    <n v="2443"/>
    <n v="175"/>
    <n v="901.25000000000011"/>
    <n v="1541.75"/>
  </r>
  <r>
    <s v="Ches Bonnell"/>
    <x v="2"/>
    <s v="Choco Coated Almonds"/>
    <d v="2021-11-16T00:00:00"/>
    <n v="8736"/>
    <n v="770"/>
    <n v="2556.4"/>
    <n v="6179.6"/>
  </r>
  <r>
    <s v="Van Tuxwell"/>
    <x v="5"/>
    <s v="Choco Coated Almonds"/>
    <d v="2021-11-16T00:00:00"/>
    <n v="3542"/>
    <n v="322"/>
    <n v="1069.04"/>
    <n v="2472.96"/>
  </r>
  <r>
    <s v="Gigi Bohling"/>
    <x v="5"/>
    <s v="Drinking Coco"/>
    <d v="2021-11-16T00:00:00"/>
    <n v="6230"/>
    <n v="250"/>
    <n v="2485"/>
    <n v="3745"/>
  </r>
  <r>
    <s v="Dotty Strutley"/>
    <x v="2"/>
    <s v="Manuka Honey Choco"/>
    <d v="2021-11-17T00:00:00"/>
    <n v="5845"/>
    <n v="255"/>
    <n v="1734"/>
    <n v="4111"/>
  </r>
  <r>
    <s v="Karlen McCaffrey"/>
    <x v="5"/>
    <s v="White Choc"/>
    <d v="2021-11-17T00:00:00"/>
    <n v="1484"/>
    <n v="124"/>
    <n v="797.31999999999994"/>
    <n v="686.68000000000006"/>
  </r>
  <r>
    <s v="Roddy Speechley"/>
    <x v="2"/>
    <s v="Smooth Sliky Salty"/>
    <d v="2021-11-17T00:00:00"/>
    <n v="1288"/>
    <n v="184"/>
    <n v="507.84"/>
    <n v="780.16000000000008"/>
  </r>
  <r>
    <s v="Barr Faughny"/>
    <x v="0"/>
    <s v="Milk Bars"/>
    <d v="2021-11-17T00:00:00"/>
    <n v="2513"/>
    <n v="168"/>
    <n v="883.68"/>
    <n v="1629.3200000000002"/>
  </r>
  <r>
    <s v="Wilone O'Kielt"/>
    <x v="1"/>
    <s v="70% Dark Bites"/>
    <d v="2021-11-17T00:00:00"/>
    <n v="3682"/>
    <n v="461"/>
    <n v="2323.44"/>
    <n v="1358.56"/>
  </r>
  <r>
    <s v="Barr Faughny"/>
    <x v="2"/>
    <s v="50% Dark Bites"/>
    <d v="2021-11-17T00:00:00"/>
    <n v="3514"/>
    <n v="131"/>
    <n v="979.88000000000011"/>
    <n v="2534.12"/>
  </r>
  <r>
    <s v="Jehu Rudeforth"/>
    <x v="0"/>
    <s v="85% Dark Bars"/>
    <d v="2021-11-17T00:00:00"/>
    <n v="3626"/>
    <n v="182"/>
    <n v="1912.82"/>
    <n v="1713.18"/>
  </r>
  <r>
    <s v="Andria Kimpton"/>
    <x v="0"/>
    <s v="Milk Bars"/>
    <d v="2021-11-17T00:00:00"/>
    <n v="5950"/>
    <n v="350"/>
    <n v="1841"/>
    <n v="4109"/>
  </r>
  <r>
    <s v="Van Tuxwell"/>
    <x v="2"/>
    <s v="Almond Choco"/>
    <d v="2021-11-17T00:00:00"/>
    <n v="18858"/>
    <n v="1330"/>
    <n v="6849.5000000000009"/>
    <n v="12008.5"/>
  </r>
  <r>
    <s v="Karlen McCaffrey"/>
    <x v="2"/>
    <s v="85% Dark Bars"/>
    <d v="2021-11-17T00:00:00"/>
    <n v="1911"/>
    <n v="96"/>
    <n v="1008.96"/>
    <n v="902.04"/>
  </r>
  <r>
    <s v="Mallorie Waber"/>
    <x v="3"/>
    <s v="Choco Coated Almonds"/>
    <d v="2021-11-17T00:00:00"/>
    <n v="8358"/>
    <n v="770"/>
    <n v="2556.4"/>
    <n v="5801.6"/>
  </r>
  <r>
    <s v="Beverie Moffet"/>
    <x v="4"/>
    <s v="After Nines"/>
    <d v="2021-11-17T00:00:00"/>
    <n v="3801"/>
    <n v="224"/>
    <n v="2291.52"/>
    <n v="1509.48"/>
  </r>
  <r>
    <s v="Kelci Walkden"/>
    <x v="5"/>
    <s v="White Choc"/>
    <d v="2021-11-17T00:00:00"/>
    <n v="11557"/>
    <n v="980"/>
    <n v="6301.4"/>
    <n v="5255.6"/>
  </r>
  <r>
    <s v="Kelci Walkden"/>
    <x v="0"/>
    <s v="Smooth Sliky Salty"/>
    <d v="2021-11-17T00:00:00"/>
    <n v="742"/>
    <n v="124"/>
    <n v="342.23999999999995"/>
    <n v="399.76000000000005"/>
  </r>
  <r>
    <s v="Brien Boise"/>
    <x v="1"/>
    <s v="Milk Bars"/>
    <d v="2021-11-17T00:00:00"/>
    <n v="2170"/>
    <n v="145"/>
    <n v="762.69999999999993"/>
    <n v="1407.3000000000002"/>
  </r>
  <r>
    <s v="Brien Boise"/>
    <x v="2"/>
    <s v="Milk Bars"/>
    <d v="2021-11-17T00:00:00"/>
    <n v="5817"/>
    <n v="343"/>
    <n v="1804.1799999999998"/>
    <n v="4012.82"/>
  </r>
  <r>
    <s v="Gunar Cockshoot"/>
    <x v="0"/>
    <s v="Choco Coated Almonds"/>
    <d v="2021-11-17T00:00:00"/>
    <n v="3843"/>
    <n v="321"/>
    <n v="1065.72"/>
    <n v="2777.2799999999997"/>
  </r>
  <r>
    <s v="Jehu Rudeforth"/>
    <x v="2"/>
    <s v="Organic Choco Syrup"/>
    <d v="2021-11-17T00:00:00"/>
    <n v="8302"/>
    <n v="346"/>
    <n v="3311.2200000000003"/>
    <n v="4990.78"/>
  </r>
  <r>
    <s v="Gunar Cockshoot"/>
    <x v="0"/>
    <s v="85% Dark Bars"/>
    <d v="2021-11-17T00:00:00"/>
    <n v="42"/>
    <n v="3"/>
    <n v="31.53"/>
    <n v="10.469999999999999"/>
  </r>
  <r>
    <s v="Kelci Walkden"/>
    <x v="4"/>
    <s v="Peanut Butter Cubes"/>
    <d v="2021-11-17T00:00:00"/>
    <n v="4088"/>
    <n v="216"/>
    <n v="572.4"/>
    <n v="3515.6"/>
  </r>
  <r>
    <s v="Roddy Speechley"/>
    <x v="2"/>
    <s v="70% Dark Bites"/>
    <d v="2021-11-17T00:00:00"/>
    <n v="7126"/>
    <n v="770"/>
    <n v="3880.8"/>
    <n v="3245.2"/>
  </r>
  <r>
    <s v="Jehu Rudeforth"/>
    <x v="5"/>
    <s v="85% Dark Bars"/>
    <d v="2021-11-17T00:00:00"/>
    <n v="2296"/>
    <n v="128"/>
    <n v="1345.28"/>
    <n v="950.72"/>
  </r>
  <r>
    <s v="Camilla Castle"/>
    <x v="1"/>
    <s v="After Nines"/>
    <d v="2021-11-17T00:00:00"/>
    <n v="14483"/>
    <n v="840"/>
    <n v="8593.2000000000007"/>
    <n v="5889.7999999999993"/>
  </r>
  <r>
    <s v="Kaine Padly"/>
    <x v="2"/>
    <s v="Spicy Special Slims"/>
    <d v="2021-11-17T00:00:00"/>
    <n v="6167"/>
    <n v="617"/>
    <n v="5071.7400000000007"/>
    <n v="1095.2599999999993"/>
  </r>
  <r>
    <s v="Kaine Padly"/>
    <x v="3"/>
    <s v="Raspberry Choco"/>
    <d v="2021-11-17T00:00:00"/>
    <n v="7042"/>
    <n v="336"/>
    <n v="1293.6000000000001"/>
    <n v="5748.4"/>
  </r>
  <r>
    <s v="Beverie Moffet"/>
    <x v="0"/>
    <s v="Peanut Butter Cubes"/>
    <d v="2021-11-17T00:00:00"/>
    <n v="4515"/>
    <n v="251"/>
    <n v="665.15"/>
    <n v="3849.85"/>
  </r>
  <r>
    <s v="Andria Kimpton"/>
    <x v="1"/>
    <s v="Milk Bars"/>
    <d v="2021-11-17T00:00:00"/>
    <n v="9863"/>
    <n v="581"/>
    <n v="3056.06"/>
    <n v="6806.9400000000005"/>
  </r>
  <r>
    <s v="Kelci Walkden"/>
    <x v="1"/>
    <s v="Mint Chip Choco"/>
    <d v="2021-11-17T00:00:00"/>
    <n v="12663"/>
    <n v="1050"/>
    <n v="6006"/>
    <n v="6657"/>
  </r>
  <r>
    <s v="Madelene Upcott"/>
    <x v="1"/>
    <s v="Drinking Coco"/>
    <d v="2021-11-17T00:00:00"/>
    <n v="6580"/>
    <n v="254"/>
    <n v="2524.7599999999998"/>
    <n v="4055.2400000000002"/>
  </r>
  <r>
    <s v="Andria Kimpton"/>
    <x v="1"/>
    <s v="Raspberry Choco"/>
    <d v="2021-11-17T00:00:00"/>
    <n v="9737"/>
    <n v="443"/>
    <n v="1705.55"/>
    <n v="8031.45"/>
  </r>
  <r>
    <s v="Van Tuxwell"/>
    <x v="2"/>
    <s v="Peanut Butter Cubes"/>
    <d v="2021-11-17T00:00:00"/>
    <n v="10192"/>
    <n v="600"/>
    <n v="1590"/>
    <n v="8602"/>
  </r>
  <r>
    <s v="Marney O'Breen"/>
    <x v="3"/>
    <s v="Spicy Special Slims"/>
    <d v="2021-11-17T00:00:00"/>
    <n v="10283"/>
    <n v="1120"/>
    <n v="9206.4000000000015"/>
    <n v="1076.5999999999985"/>
  </r>
  <r>
    <s v="Beverie Moffet"/>
    <x v="1"/>
    <s v="Peanut Butter Cubes"/>
    <d v="2021-11-17T00:00:00"/>
    <n v="8918"/>
    <n v="525"/>
    <n v="1391.25"/>
    <n v="7526.75"/>
  </r>
  <r>
    <s v="Wilone O'Kielt"/>
    <x v="0"/>
    <s v="Baker's Choco Chips"/>
    <d v="2021-11-17T00:00:00"/>
    <n v="16086"/>
    <n v="671"/>
    <n v="8327.11"/>
    <n v="7758.8899999999994"/>
  </r>
  <r>
    <s v="Gigi Bohling"/>
    <x v="5"/>
    <s v="Eclairs"/>
    <d v="2021-11-17T00:00:00"/>
    <n v="5957"/>
    <n v="770"/>
    <n v="4858.7"/>
    <n v="1098.3000000000002"/>
  </r>
  <r>
    <s v="Gunar Cockshoot"/>
    <x v="2"/>
    <s v="85% Dark Bars"/>
    <d v="2021-11-17T00:00:00"/>
    <n v="1904"/>
    <n v="101"/>
    <n v="1061.51"/>
    <n v="842.49"/>
  </r>
  <r>
    <s v="Wilone O'Kielt"/>
    <x v="4"/>
    <s v="Drinking Coco"/>
    <d v="2021-11-17T00:00:00"/>
    <n v="735"/>
    <n v="28"/>
    <n v="278.32"/>
    <n v="456.68"/>
  </r>
  <r>
    <s v="Gigi Bohling"/>
    <x v="0"/>
    <s v="Smooth Sliky Salty"/>
    <d v="2021-11-17T00:00:00"/>
    <n v="3955"/>
    <n v="660"/>
    <n v="1821.6"/>
    <n v="2133.4"/>
  </r>
  <r>
    <s v="Madelene Upcott"/>
    <x v="2"/>
    <s v="Choco Coated Almonds"/>
    <d v="2021-11-17T00:00:00"/>
    <n v="15127"/>
    <n v="1260"/>
    <n v="4183.2"/>
    <n v="10943.8"/>
  </r>
  <r>
    <s v="Dennison Crosswaite"/>
    <x v="4"/>
    <s v="Milk Bars"/>
    <d v="2021-11-17T00:00:00"/>
    <n v="2261"/>
    <n v="151"/>
    <n v="794.26"/>
    <n v="1466.74"/>
  </r>
  <r>
    <s v="Barr Faughny"/>
    <x v="4"/>
    <s v="99% Dark &amp; Pure"/>
    <d v="2021-11-17T00:00:00"/>
    <n v="9079"/>
    <n v="379"/>
    <n v="2929.67"/>
    <n v="6149.33"/>
  </r>
  <r>
    <s v="Karlen McCaffrey"/>
    <x v="5"/>
    <s v="85% Dark Bars"/>
    <d v="2021-11-17T00:00:00"/>
    <n v="7315"/>
    <n v="385"/>
    <n v="4046.35"/>
    <n v="3268.65"/>
  </r>
  <r>
    <s v="Wilone O'Kielt"/>
    <x v="3"/>
    <s v="Spicy Special Slims"/>
    <d v="2021-11-17T00:00:00"/>
    <n v="5992"/>
    <n v="770"/>
    <n v="6329.4000000000005"/>
    <n v="-337.40000000000055"/>
  </r>
  <r>
    <s v="Roddy Speechley"/>
    <x v="4"/>
    <s v="Mint Chip Choco"/>
    <d v="2021-11-17T00:00:00"/>
    <n v="476"/>
    <n v="37"/>
    <n v="211.64"/>
    <n v="264.36"/>
  </r>
  <r>
    <s v="Wilone O'Kielt"/>
    <x v="5"/>
    <s v="After Nines"/>
    <d v="2021-11-17T00:00:00"/>
    <n v="5572"/>
    <n v="310"/>
    <n v="3171.3"/>
    <n v="2400.6999999999998"/>
  </r>
  <r>
    <s v="Roddy Speechley"/>
    <x v="2"/>
    <s v="Eclairs"/>
    <d v="2021-11-17T00:00:00"/>
    <n v="2548"/>
    <n v="425"/>
    <n v="2681.75"/>
    <n v="-133.75"/>
  </r>
  <r>
    <s v="Barr Faughny"/>
    <x v="3"/>
    <s v="Manuka Honey Choco"/>
    <d v="2021-11-17T00:00:00"/>
    <n v="7483"/>
    <n v="326"/>
    <n v="2216.7999999999997"/>
    <n v="5266.2000000000007"/>
  </r>
  <r>
    <s v="Marney O'Breen"/>
    <x v="2"/>
    <s v="Eclairs"/>
    <d v="2021-11-17T00:00:00"/>
    <n v="9513"/>
    <n v="1610"/>
    <n v="10159.099999999999"/>
    <n v="-646.09999999999854"/>
  </r>
  <r>
    <s v="Jehu Rudeforth"/>
    <x v="5"/>
    <s v="Raspberry Choco"/>
    <d v="2021-11-17T00:00:00"/>
    <n v="8176"/>
    <n v="390"/>
    <n v="1501.5"/>
    <n v="6674.5"/>
  </r>
  <r>
    <s v="Brien Boise"/>
    <x v="0"/>
    <s v="99% Dark &amp; Pure"/>
    <d v="2021-11-17T00:00:00"/>
    <n v="3220"/>
    <n v="135"/>
    <n v="1043.55"/>
    <n v="2176.4499999999998"/>
  </r>
  <r>
    <s v="Dennison Crosswaite"/>
    <x v="1"/>
    <s v="Caramel Stuffed Bars"/>
    <d v="2021-11-17T00:00:00"/>
    <n v="6216"/>
    <n v="415"/>
    <n v="3498.45"/>
    <n v="2717.55"/>
  </r>
  <r>
    <s v="Gigi Bohling"/>
    <x v="0"/>
    <s v="Baker's Choco Chips"/>
    <d v="2021-11-17T00:00:00"/>
    <n v="1848"/>
    <n v="84"/>
    <n v="1042.44"/>
    <n v="805.56"/>
  </r>
  <r>
    <s v="Wilone O'Kielt"/>
    <x v="4"/>
    <s v="Mint Chip Choco"/>
    <d v="2021-11-17T00:00:00"/>
    <n v="651"/>
    <n v="47"/>
    <n v="268.83999999999997"/>
    <n v="382.16"/>
  </r>
  <r>
    <s v="Kaine Padly"/>
    <x v="5"/>
    <s v="After Nines"/>
    <d v="2021-11-17T00:00:00"/>
    <n v="483"/>
    <n v="31"/>
    <n v="317.13"/>
    <n v="165.87"/>
  </r>
  <r>
    <s v="Andria Kimpton"/>
    <x v="0"/>
    <s v="Baker's Choco Chips"/>
    <d v="2021-11-17T00:00:00"/>
    <n v="5418"/>
    <n v="226"/>
    <n v="2804.66"/>
    <n v="2613.34"/>
  </r>
  <r>
    <s v="Oby Sorrel"/>
    <x v="0"/>
    <s v="Spicy Special Slims"/>
    <d v="2021-11-17T00:00:00"/>
    <n v="798"/>
    <n v="100"/>
    <n v="822.00000000000011"/>
    <n v="-24.000000000000114"/>
  </r>
  <r>
    <s v="Jan Morforth"/>
    <x v="3"/>
    <s v="85% Dark Bars"/>
    <d v="2021-11-17T00:00:00"/>
    <n v="7588"/>
    <n v="380"/>
    <n v="3993.7999999999997"/>
    <n v="3594.2000000000003"/>
  </r>
  <r>
    <s v="Camilla Castle"/>
    <x v="2"/>
    <s v="Fruit &amp; Nut Bars"/>
    <d v="2021-11-17T00:00:00"/>
    <n v="5586"/>
    <n v="350"/>
    <n v="1659"/>
    <n v="3927"/>
  </r>
  <r>
    <s v="Van Tuxwell"/>
    <x v="4"/>
    <s v="Almond Choco"/>
    <d v="2021-11-17T00:00:00"/>
    <n v="9576"/>
    <n v="639"/>
    <n v="3290.8500000000004"/>
    <n v="6285.15"/>
  </r>
  <r>
    <s v="Barr Faughny"/>
    <x v="4"/>
    <s v="50% Dark Bites"/>
    <d v="2021-11-17T00:00:00"/>
    <n v="819"/>
    <n v="32"/>
    <n v="239.36"/>
    <n v="579.64"/>
  </r>
  <r>
    <s v="Jehu Rudeforth"/>
    <x v="4"/>
    <s v="After Nines"/>
    <d v="2021-11-17T00:00:00"/>
    <n v="8799"/>
    <n v="489"/>
    <n v="5002.47"/>
    <n v="3796.5299999999997"/>
  </r>
  <r>
    <s v="Barr Faughny"/>
    <x v="3"/>
    <s v="50% Dark Bites"/>
    <d v="2021-11-17T00:00:00"/>
    <n v="5285"/>
    <n v="204"/>
    <n v="1525.92"/>
    <n v="3759.08"/>
  </r>
  <r>
    <s v="Kelci Walkden"/>
    <x v="3"/>
    <s v="Milk Bars"/>
    <d v="2021-11-17T00:00:00"/>
    <n v="224"/>
    <n v="15"/>
    <n v="78.899999999999991"/>
    <n v="145.10000000000002"/>
  </r>
  <r>
    <s v="Dotty Strutley"/>
    <x v="4"/>
    <s v="Choco Coated Almonds"/>
    <d v="2021-11-17T00:00:00"/>
    <n v="5740"/>
    <n v="574"/>
    <n v="1905.6799999999998"/>
    <n v="3834.32"/>
  </r>
  <r>
    <s v="Oby Sorrel"/>
    <x v="2"/>
    <s v="After Nines"/>
    <d v="2021-11-17T00:00:00"/>
    <n v="1645"/>
    <n v="92"/>
    <n v="941.16000000000008"/>
    <n v="703.83999999999992"/>
  </r>
  <r>
    <s v="Oby Sorrel"/>
    <x v="0"/>
    <s v="Organic Choco Syrup"/>
    <d v="2021-11-17T00:00:00"/>
    <n v="2870"/>
    <n v="131"/>
    <n v="1253.67"/>
    <n v="1616.33"/>
  </r>
  <r>
    <s v="Mallorie Waber"/>
    <x v="0"/>
    <s v="Choco Coated Almonds"/>
    <d v="2021-11-17T00:00:00"/>
    <n v="476"/>
    <n v="40"/>
    <n v="132.79999999999998"/>
    <n v="343.20000000000005"/>
  </r>
  <r>
    <s v="Jehu Rudeforth"/>
    <x v="5"/>
    <s v="50% Dark Bites"/>
    <d v="2021-11-17T00:00:00"/>
    <n v="2702"/>
    <n v="109"/>
    <n v="815.32"/>
    <n v="1886.6799999999998"/>
  </r>
  <r>
    <s v="Brien Boise"/>
    <x v="1"/>
    <s v="Spicy Special Slims"/>
    <d v="2021-11-17T00:00:00"/>
    <n v="4214"/>
    <n v="469"/>
    <n v="3855.1800000000003"/>
    <n v="358.81999999999971"/>
  </r>
  <r>
    <s v="Dotty Strutley"/>
    <x v="0"/>
    <s v="Milk Bars"/>
    <d v="2021-11-17T00:00:00"/>
    <n v="3969"/>
    <n v="234"/>
    <n v="1230.8399999999999"/>
    <n v="2738.16"/>
  </r>
  <r>
    <s v="Curtice Advani"/>
    <x v="1"/>
    <s v="Manuka Honey Choco"/>
    <d v="2021-11-17T00:00:00"/>
    <n v="2247"/>
    <n v="103"/>
    <n v="700.4"/>
    <n v="1546.6"/>
  </r>
  <r>
    <s v="Kelci Walkden"/>
    <x v="1"/>
    <s v="Organic Choco Syrup"/>
    <d v="2021-11-18T00:00:00"/>
    <n v="364"/>
    <n v="16"/>
    <n v="153.12"/>
    <n v="210.88"/>
  </r>
  <r>
    <s v="Camilla Castle"/>
    <x v="2"/>
    <s v="Organic Choco Syrup"/>
    <d v="2021-11-18T00:00:00"/>
    <n v="427"/>
    <n v="20"/>
    <n v="191.4"/>
    <n v="235.6"/>
  </r>
  <r>
    <s v="Brien Boise"/>
    <x v="3"/>
    <s v="After Nines"/>
    <d v="2021-11-18T00:00:00"/>
    <n v="3458"/>
    <n v="193"/>
    <n v="1974.39"/>
    <n v="1483.61"/>
  </r>
  <r>
    <s v="Marney O'Breen"/>
    <x v="5"/>
    <s v="50% Dark Bites"/>
    <d v="2021-11-18T00:00:00"/>
    <n v="588"/>
    <n v="22"/>
    <n v="164.56"/>
    <n v="423.44"/>
  </r>
  <r>
    <s v="Kelci Walkden"/>
    <x v="1"/>
    <s v="Milk Bars"/>
    <d v="2021-11-18T00:00:00"/>
    <n v="13531"/>
    <n v="840"/>
    <n v="4418.3999999999996"/>
    <n v="9112.6"/>
  </r>
  <r>
    <s v="Curtice Advani"/>
    <x v="1"/>
    <s v="Drinking Coco"/>
    <d v="2021-11-18T00:00:00"/>
    <n v="1876"/>
    <n v="73"/>
    <n v="725.62"/>
    <n v="1150.3800000000001"/>
  </r>
  <r>
    <s v="Gigi Bohling"/>
    <x v="4"/>
    <s v="Spicy Special Slims"/>
    <d v="2021-11-18T00:00:00"/>
    <n v="756"/>
    <n v="76"/>
    <n v="624.72"/>
    <n v="131.27999999999997"/>
  </r>
  <r>
    <s v="Jan Morforth"/>
    <x v="0"/>
    <s v="Manuka Honey Choco"/>
    <d v="2021-11-18T00:00:00"/>
    <n v="1890"/>
    <n v="86"/>
    <n v="584.79999999999995"/>
    <n v="1305.2"/>
  </r>
  <r>
    <s v="Curtice Advani"/>
    <x v="4"/>
    <s v="Eclairs"/>
    <d v="2021-11-18T00:00:00"/>
    <n v="350"/>
    <n v="50"/>
    <n v="315.5"/>
    <n v="34.5"/>
  </r>
  <r>
    <s v="Dennison Crosswaite"/>
    <x v="5"/>
    <s v="Raspberry Choco"/>
    <d v="2021-11-18T00:00:00"/>
    <n v="7728"/>
    <n v="352"/>
    <n v="1355.2"/>
    <n v="6372.8"/>
  </r>
  <r>
    <s v="Jehu Rudeforth"/>
    <x v="5"/>
    <s v="Caramel Stuffed Bars"/>
    <d v="2021-11-18T00:00:00"/>
    <n v="3073"/>
    <n v="205"/>
    <n v="1728.1499999999999"/>
    <n v="1344.8500000000001"/>
  </r>
  <r>
    <s v="Jan Morforth"/>
    <x v="2"/>
    <s v="Drinking Coco"/>
    <d v="2021-11-18T00:00:00"/>
    <n v="9534"/>
    <n v="367"/>
    <n v="3647.98"/>
    <n v="5886.02"/>
  </r>
  <r>
    <s v="Wilone O'Kielt"/>
    <x v="2"/>
    <s v="Peanut Butter Cubes"/>
    <d v="2021-11-18T00:00:00"/>
    <n v="10255"/>
    <n v="604"/>
    <n v="1600.6"/>
    <n v="8654.4"/>
  </r>
  <r>
    <s v="Kaine Padly"/>
    <x v="3"/>
    <s v="99% Dark &amp; Pure"/>
    <d v="2021-11-18T00:00:00"/>
    <n v="1869"/>
    <n v="82"/>
    <n v="633.86"/>
    <n v="1235.1399999999999"/>
  </r>
  <r>
    <s v="Brien Boise"/>
    <x v="1"/>
    <s v="After Nines"/>
    <d v="2021-11-18T00:00:00"/>
    <n v="3374"/>
    <n v="188"/>
    <n v="1923.24"/>
    <n v="1450.76"/>
  </r>
  <r>
    <s v="Karlen McCaffrey"/>
    <x v="1"/>
    <s v="Mint Chip Choco"/>
    <d v="2021-11-18T00:00:00"/>
    <n v="10206"/>
    <n v="700"/>
    <n v="4004"/>
    <n v="6202"/>
  </r>
  <r>
    <s v="Gigi Bohling"/>
    <x v="2"/>
    <s v="Raspberry Choco"/>
    <d v="2021-11-19T00:00:00"/>
    <n v="9142"/>
    <n v="416"/>
    <n v="1601.6000000000001"/>
    <n v="7540.4"/>
  </r>
  <r>
    <s v="Karlen McCaffrey"/>
    <x v="2"/>
    <s v="Smooth Sliky Salty"/>
    <d v="2021-11-19T00:00:00"/>
    <n v="5908"/>
    <n v="840"/>
    <n v="2318.3999999999996"/>
    <n v="3589.6000000000004"/>
  </r>
  <r>
    <s v="Kelci Walkden"/>
    <x v="3"/>
    <s v="Peanut Butter Cubes"/>
    <d v="2021-11-19T00:00:00"/>
    <n v="6006"/>
    <n v="354"/>
    <n v="938.1"/>
    <n v="5067.8999999999996"/>
  </r>
  <r>
    <s v="Karlen McCaffrey"/>
    <x v="5"/>
    <s v="Fruit &amp; Nut Bars"/>
    <d v="2021-11-19T00:00:00"/>
    <n v="3717"/>
    <n v="266"/>
    <n v="1260.8400000000001"/>
    <n v="2456.16"/>
  </r>
  <r>
    <s v="Oby Sorrel"/>
    <x v="2"/>
    <s v="Milk Bars"/>
    <d v="2021-11-19T00:00:00"/>
    <n v="4522"/>
    <n v="302"/>
    <n v="1588.52"/>
    <n v="2933.48"/>
  </r>
  <r>
    <s v="Dennison Crosswaite"/>
    <x v="2"/>
    <s v="Spicy Special Slims"/>
    <d v="2021-11-19T00:00:00"/>
    <n v="16114"/>
    <n v="1820"/>
    <n v="14960.400000000001"/>
    <n v="1153.5999999999985"/>
  </r>
  <r>
    <s v="Dotty Strutley"/>
    <x v="2"/>
    <s v="Organic Choco Syrup"/>
    <d v="2021-11-19T00:00:00"/>
    <n v="5495"/>
    <n v="250"/>
    <n v="2392.5"/>
    <n v="3102.5"/>
  </r>
  <r>
    <s v="Kaine Padly"/>
    <x v="1"/>
    <s v="Smooth Sliky Salty"/>
    <d v="2021-11-19T00:00:00"/>
    <n v="8820"/>
    <n v="1470"/>
    <n v="4057.2"/>
    <n v="4762.8"/>
  </r>
  <r>
    <s v="Dotty Strutley"/>
    <x v="0"/>
    <s v="50% Dark Bites"/>
    <d v="2021-11-19T00:00:00"/>
    <n v="12215"/>
    <n v="489"/>
    <n v="3657.7200000000003"/>
    <n v="8557.2799999999988"/>
  </r>
  <r>
    <s v="Jan Morforth"/>
    <x v="4"/>
    <s v="Almond Choco"/>
    <d v="2021-11-19T00:00:00"/>
    <n v="6832"/>
    <n v="456"/>
    <n v="2348.4"/>
    <n v="4483.6000000000004"/>
  </r>
  <r>
    <s v="Barr Faughny"/>
    <x v="5"/>
    <s v="Raspberry Choco"/>
    <d v="2021-11-19T00:00:00"/>
    <n v="1974"/>
    <n v="99"/>
    <n v="381.15000000000003"/>
    <n v="1592.85"/>
  </r>
  <r>
    <s v="Dotty Strutley"/>
    <x v="4"/>
    <s v="Drinking Coco"/>
    <d v="2021-11-19T00:00:00"/>
    <n v="6986"/>
    <n v="280"/>
    <n v="2783.2"/>
    <n v="4202.8"/>
  </r>
  <r>
    <s v="Andria Kimpton"/>
    <x v="3"/>
    <s v="Manuka Honey Choco"/>
    <d v="2021-11-19T00:00:00"/>
    <n v="11354"/>
    <n v="541"/>
    <n v="3678.7999999999997"/>
    <n v="7675.2000000000007"/>
  </r>
  <r>
    <s v="Oby Sorrel"/>
    <x v="4"/>
    <s v="Drinking Coco"/>
    <d v="2021-11-19T00:00:00"/>
    <n v="7343"/>
    <n v="272"/>
    <n v="2703.68"/>
    <n v="4639.32"/>
  </r>
  <r>
    <s v="Madelene Upcott"/>
    <x v="3"/>
    <s v="Smooth Sliky Salty"/>
    <d v="2021-11-19T00:00:00"/>
    <n v="11326"/>
    <n v="1890"/>
    <n v="5216.3999999999996"/>
    <n v="6109.6"/>
  </r>
  <r>
    <s v="Dennison Crosswaite"/>
    <x v="1"/>
    <s v="Baker's Choco Chips"/>
    <d v="2021-11-19T00:00:00"/>
    <n v="1582"/>
    <n v="69"/>
    <n v="856.29"/>
    <n v="725.71"/>
  </r>
  <r>
    <s v="Roddy Speechley"/>
    <x v="0"/>
    <s v="Fruit &amp; Nut Bars"/>
    <d v="2021-11-19T00:00:00"/>
    <n v="6713"/>
    <n v="480"/>
    <n v="2275.2000000000003"/>
    <n v="4437.7999999999993"/>
  </r>
  <r>
    <s v="Kaine Padly"/>
    <x v="3"/>
    <s v="After Nines"/>
    <d v="2021-11-19T00:00:00"/>
    <n v="11473"/>
    <n v="638"/>
    <n v="6526.7400000000007"/>
    <n v="4946.2599999999993"/>
  </r>
  <r>
    <s v="Andria Kimpton"/>
    <x v="1"/>
    <s v="After Nines"/>
    <d v="2021-11-19T00:00:00"/>
    <n v="6153"/>
    <n v="385"/>
    <n v="3938.55"/>
    <n v="2214.4499999999998"/>
  </r>
  <r>
    <s v="Dennison Crosswaite"/>
    <x v="0"/>
    <s v="Drinking Coco"/>
    <d v="2021-11-19T00:00:00"/>
    <n v="539"/>
    <n v="21"/>
    <n v="208.73999999999998"/>
    <n v="330.26"/>
  </r>
  <r>
    <s v="Dennison Crosswaite"/>
    <x v="3"/>
    <s v="Milk Bars"/>
    <d v="2021-11-19T00:00:00"/>
    <n v="12607"/>
    <n v="840"/>
    <n v="4418.3999999999996"/>
    <n v="8188.6"/>
  </r>
  <r>
    <s v="Beverie Moffet"/>
    <x v="5"/>
    <s v="After Nines"/>
    <d v="2021-11-19T00:00:00"/>
    <n v="1617"/>
    <n v="90"/>
    <n v="920.7"/>
    <n v="696.3"/>
  </r>
  <r>
    <s v="Barr Faughny"/>
    <x v="4"/>
    <s v="Drinking Coco"/>
    <d v="2021-11-19T00:00:00"/>
    <n v="1428"/>
    <n v="55"/>
    <n v="546.69999999999993"/>
    <n v="881.30000000000007"/>
  </r>
  <r>
    <s v="Barr Faughny"/>
    <x v="3"/>
    <s v="Mint Chip Choco"/>
    <d v="2021-11-19T00:00:00"/>
    <n v="4333"/>
    <n v="334"/>
    <n v="1910.48"/>
    <n v="2422.52"/>
  </r>
  <r>
    <s v="Oby Sorrel"/>
    <x v="3"/>
    <s v="Milk Bars"/>
    <d v="2021-11-19T00:00:00"/>
    <n v="5537"/>
    <n v="370"/>
    <n v="1946.1999999999998"/>
    <n v="3590.8"/>
  </r>
  <r>
    <s v="Van Tuxwell"/>
    <x v="3"/>
    <s v="After Nines"/>
    <d v="2021-11-19T00:00:00"/>
    <n v="4858"/>
    <n v="270"/>
    <n v="2762.1"/>
    <n v="2095.9"/>
  </r>
  <r>
    <s v="Ches Bonnell"/>
    <x v="0"/>
    <s v="Almond Choco"/>
    <d v="2021-11-19T00:00:00"/>
    <n v="5467"/>
    <n v="391"/>
    <n v="2013.65"/>
    <n v="3453.35"/>
  </r>
  <r>
    <s v="Gigi Bohling"/>
    <x v="1"/>
    <s v="Spicy Special Slims"/>
    <d v="2021-11-19T00:00:00"/>
    <n v="7476"/>
    <n v="910"/>
    <n v="7480.2000000000007"/>
    <n v="-4.2000000000007276"/>
  </r>
  <r>
    <s v="Roddy Speechley"/>
    <x v="1"/>
    <s v="White Choc"/>
    <d v="2021-11-19T00:00:00"/>
    <n v="2380"/>
    <n v="217"/>
    <n v="1395.31"/>
    <n v="984.69"/>
  </r>
  <r>
    <s v="Kaine Padly"/>
    <x v="2"/>
    <s v="Caramel Stuffed Bars"/>
    <d v="2021-11-19T00:00:00"/>
    <n v="2681"/>
    <n v="168"/>
    <n v="1416.24"/>
    <n v="1264.76"/>
  </r>
  <r>
    <s v="Mallorie Waber"/>
    <x v="4"/>
    <s v="Manuka Honey Choco"/>
    <d v="2021-11-19T00:00:00"/>
    <n v="3276"/>
    <n v="143"/>
    <n v="972.4"/>
    <n v="2303.6"/>
  </r>
  <r>
    <s v="Husein Augar"/>
    <x v="3"/>
    <s v="50% Dark Bites"/>
    <d v="2021-11-19T00:00:00"/>
    <n v="6174"/>
    <n v="229"/>
    <n v="1712.92"/>
    <n v="4461.08"/>
  </r>
  <r>
    <s v="Camilla Castle"/>
    <x v="5"/>
    <s v="Fruit &amp; Nut Bars"/>
    <d v="2021-11-19T00:00:00"/>
    <n v="2387"/>
    <n v="160"/>
    <n v="758.40000000000009"/>
    <n v="1628.6"/>
  </r>
  <r>
    <s v="Gigi Bohling"/>
    <x v="2"/>
    <s v="Drinking Coco"/>
    <d v="2021-11-19T00:00:00"/>
    <n v="2716"/>
    <n v="109"/>
    <n v="1083.46"/>
    <n v="1632.54"/>
  </r>
  <r>
    <s v="Dotty Strutley"/>
    <x v="3"/>
    <s v="White Choc"/>
    <d v="2021-11-19T00:00:00"/>
    <n v="10654"/>
    <n v="910"/>
    <n v="5851.3"/>
    <n v="4802.7"/>
  </r>
  <r>
    <s v="Gigi Bohling"/>
    <x v="3"/>
    <s v="Organic Choco Syrup"/>
    <d v="2021-11-19T00:00:00"/>
    <n v="4508"/>
    <n v="205"/>
    <n v="1961.8500000000001"/>
    <n v="2546.1499999999996"/>
  </r>
  <r>
    <s v="Kelci Walkden"/>
    <x v="1"/>
    <s v="70% Dark Bites"/>
    <d v="2021-11-19T00:00:00"/>
    <n v="5383"/>
    <n v="673"/>
    <n v="3391.92"/>
    <n v="1991.08"/>
  </r>
  <r>
    <s v="Gigi Bohling"/>
    <x v="3"/>
    <s v="Fruit &amp; Nut Bars"/>
    <d v="2021-11-19T00:00:00"/>
    <n v="5775"/>
    <n v="385"/>
    <n v="1824.9"/>
    <n v="3950.1"/>
  </r>
  <r>
    <s v="Curtice Advani"/>
    <x v="1"/>
    <s v="Eclairs"/>
    <d v="2021-11-19T00:00:00"/>
    <n v="12313"/>
    <n v="1750"/>
    <n v="11042.5"/>
    <n v="1270.5"/>
  </r>
  <r>
    <s v="Karlen McCaffrey"/>
    <x v="4"/>
    <s v="Spicy Special Slims"/>
    <d v="2021-11-19T00:00:00"/>
    <n v="3829"/>
    <n v="426"/>
    <n v="3501.7200000000003"/>
    <n v="327.27999999999975"/>
  </r>
  <r>
    <s v="Andria Kimpton"/>
    <x v="1"/>
    <s v="Manuka Honey Choco"/>
    <d v="2021-11-19T00:00:00"/>
    <n v="2975"/>
    <n v="142"/>
    <n v="965.6"/>
    <n v="2009.4"/>
  </r>
  <r>
    <s v="Oby Sorrel"/>
    <x v="3"/>
    <s v="Almond Choco"/>
    <d v="2021-11-19T00:00:00"/>
    <n v="2009"/>
    <n v="134"/>
    <n v="690.1"/>
    <n v="1318.9"/>
  </r>
  <r>
    <s v="Gigi Bohling"/>
    <x v="0"/>
    <s v="Mint Chip Choco"/>
    <d v="2021-11-19T00:00:00"/>
    <n v="812"/>
    <n v="58"/>
    <n v="331.76"/>
    <n v="480.24"/>
  </r>
  <r>
    <s v="Ches Bonnell"/>
    <x v="1"/>
    <s v="Fruit &amp; Nut Bars"/>
    <d v="2021-11-19T00:00:00"/>
    <n v="1106"/>
    <n v="70"/>
    <n v="331.8"/>
    <n v="774.2"/>
  </r>
  <r>
    <s v="Marney O'Breen"/>
    <x v="4"/>
    <s v="70% Dark Bites"/>
    <d v="2021-11-19T00:00:00"/>
    <n v="5495"/>
    <n v="687"/>
    <n v="3462.48"/>
    <n v="2032.52"/>
  </r>
  <r>
    <s v="Kaine Padly"/>
    <x v="0"/>
    <s v="Choco Coated Almonds"/>
    <d v="2021-11-19T00:00:00"/>
    <n v="2016"/>
    <n v="168"/>
    <n v="557.76"/>
    <n v="1458.24"/>
  </r>
  <r>
    <s v="Kelci Walkden"/>
    <x v="5"/>
    <s v="Smooth Sliky Salty"/>
    <d v="2021-11-19T00:00:00"/>
    <n v="4459"/>
    <n v="770"/>
    <n v="2125.1999999999998"/>
    <n v="2333.8000000000002"/>
  </r>
  <r>
    <s v="Brien Boise"/>
    <x v="3"/>
    <s v="Mint Chip Choco"/>
    <d v="2021-11-19T00:00:00"/>
    <n v="98"/>
    <n v="9"/>
    <n v="51.48"/>
    <n v="46.52"/>
  </r>
  <r>
    <s v="Camilla Castle"/>
    <x v="3"/>
    <s v="Spicy Special Slims"/>
    <d v="2021-11-19T00:00:00"/>
    <n v="448"/>
    <n v="56"/>
    <n v="460.32000000000005"/>
    <n v="-12.32000000000005"/>
  </r>
  <r>
    <s v="Marney O'Breen"/>
    <x v="2"/>
    <s v="After Nines"/>
    <d v="2021-11-19T00:00:00"/>
    <n v="4270"/>
    <n v="238"/>
    <n v="2434.7400000000002"/>
    <n v="1835.2599999999998"/>
  </r>
  <r>
    <s v="Karlen McCaffrey"/>
    <x v="0"/>
    <s v="White Choc"/>
    <d v="2021-11-19T00:00:00"/>
    <n v="322"/>
    <n v="27"/>
    <n v="173.60999999999999"/>
    <n v="148.39000000000001"/>
  </r>
  <r>
    <s v="Ches Bonnell"/>
    <x v="0"/>
    <s v="Baker's Choco Chips"/>
    <d v="2021-11-19T00:00:00"/>
    <n v="7378"/>
    <n v="308"/>
    <n v="3822.28"/>
    <n v="3555.72"/>
  </r>
  <r>
    <s v="Kaine Padly"/>
    <x v="5"/>
    <s v="Drinking Coco"/>
    <d v="2021-11-19T00:00:00"/>
    <n v="259"/>
    <n v="10"/>
    <n v="99.399999999999991"/>
    <n v="159.60000000000002"/>
  </r>
  <r>
    <s v="Ches Bonnell"/>
    <x v="2"/>
    <s v="85% Dark Bars"/>
    <d v="2021-11-19T00:00:00"/>
    <n v="6405"/>
    <n v="321"/>
    <n v="3373.71"/>
    <n v="3031.29"/>
  </r>
  <r>
    <s v="Kelci Walkden"/>
    <x v="2"/>
    <s v="Spicy Special Slims"/>
    <d v="2021-11-19T00:00:00"/>
    <n v="945"/>
    <n v="95"/>
    <n v="780.90000000000009"/>
    <n v="164.09999999999991"/>
  </r>
  <r>
    <s v="Madelene Upcott"/>
    <x v="2"/>
    <s v="Mint Chip Choco"/>
    <d v="2021-11-19T00:00:00"/>
    <n v="1519"/>
    <n v="127"/>
    <n v="726.43999999999994"/>
    <n v="792.56000000000006"/>
  </r>
  <r>
    <s v="Camilla Castle"/>
    <x v="0"/>
    <s v="Smooth Sliky Salty"/>
    <d v="2021-11-19T00:00:00"/>
    <n v="3143"/>
    <n v="449"/>
    <n v="1239.24"/>
    <n v="1903.76"/>
  </r>
  <r>
    <s v="Husein Augar"/>
    <x v="2"/>
    <s v="Eclairs"/>
    <d v="2021-11-19T00:00:00"/>
    <n v="13461"/>
    <n v="2240"/>
    <n v="14134.4"/>
    <n v="-673.39999999999964"/>
  </r>
  <r>
    <s v="Camilla Castle"/>
    <x v="3"/>
    <s v="50% Dark Bites"/>
    <d v="2021-11-19T00:00:00"/>
    <n v="10227"/>
    <n v="410"/>
    <n v="3066.8"/>
    <n v="7160.2"/>
  </r>
  <r>
    <s v="Jehu Rudeforth"/>
    <x v="0"/>
    <s v="Manuka Honey Choco"/>
    <d v="2021-11-22T00:00:00"/>
    <n v="10094"/>
    <n v="481"/>
    <n v="3270.7999999999997"/>
    <n v="6823.2000000000007"/>
  </r>
  <r>
    <s v="Ches Bonnell"/>
    <x v="3"/>
    <s v="Smooth Sliky Salty"/>
    <d v="2021-11-22T00:00:00"/>
    <n v="7"/>
    <n v="2"/>
    <n v="5.52"/>
    <n v="1.4800000000000004"/>
  </r>
  <r>
    <s v="Gunar Cockshoot"/>
    <x v="3"/>
    <s v="Eclairs"/>
    <d v="2021-11-22T00:00:00"/>
    <n v="2352"/>
    <n v="294"/>
    <n v="1855.1399999999999"/>
    <n v="496.86000000000013"/>
  </r>
  <r>
    <s v="Andria Kimpton"/>
    <x v="0"/>
    <s v="After Nines"/>
    <d v="2021-11-22T00:00:00"/>
    <n v="2282"/>
    <n v="135"/>
    <n v="1381.05"/>
    <n v="900.95"/>
  </r>
  <r>
    <s v="Mallorie Waber"/>
    <x v="5"/>
    <s v="Smooth Sliky Salty"/>
    <d v="2021-11-22T00:00:00"/>
    <n v="11585"/>
    <n v="1470"/>
    <n v="4057.2"/>
    <n v="7527.8"/>
  </r>
  <r>
    <s v="Gigi Bohling"/>
    <x v="0"/>
    <s v="Caramel Stuffed Bars"/>
    <d v="2021-11-22T00:00:00"/>
    <n v="8799"/>
    <n v="518"/>
    <n v="4366.74"/>
    <n v="4432.26"/>
  </r>
  <r>
    <s v="Dennison Crosswaite"/>
    <x v="1"/>
    <s v="Fruit &amp; Nut Bars"/>
    <d v="2021-11-22T00:00:00"/>
    <n v="2646"/>
    <n v="177"/>
    <n v="838.98"/>
    <n v="1807.02"/>
  </r>
  <r>
    <s v="Kelci Walkden"/>
    <x v="5"/>
    <s v="Baker's Choco Chips"/>
    <d v="2021-11-22T00:00:00"/>
    <n v="2919"/>
    <n v="127"/>
    <n v="1576.07"/>
    <n v="1342.93"/>
  </r>
  <r>
    <s v="Andria Kimpton"/>
    <x v="5"/>
    <s v="Mint Chip Choco"/>
    <d v="2021-11-22T00:00:00"/>
    <n v="3507"/>
    <n v="270"/>
    <n v="1544.3999999999999"/>
    <n v="1962.6000000000001"/>
  </r>
  <r>
    <s v="Curtice Advani"/>
    <x v="4"/>
    <s v="Manuka Honey Choco"/>
    <d v="2021-11-22T00:00:00"/>
    <n v="9044"/>
    <n v="431"/>
    <n v="2930.7999999999997"/>
    <n v="6113.2000000000007"/>
  </r>
  <r>
    <s v="Andria Kimpton"/>
    <x v="4"/>
    <s v="Fruit &amp; Nut Bars"/>
    <d v="2021-11-22T00:00:00"/>
    <n v="9016"/>
    <n v="564"/>
    <n v="2673.36"/>
    <n v="6342.6399999999994"/>
  </r>
  <r>
    <s v="Jehu Rudeforth"/>
    <x v="2"/>
    <s v="Smooth Sliky Salty"/>
    <d v="2021-11-22T00:00:00"/>
    <n v="7924"/>
    <n v="1330"/>
    <n v="3670.7999999999997"/>
    <n v="4253.2000000000007"/>
  </r>
  <r>
    <s v="Rafaelita Blaksland"/>
    <x v="3"/>
    <s v="After Nines"/>
    <d v="2021-11-22T00:00:00"/>
    <n v="294"/>
    <n v="17"/>
    <n v="173.91"/>
    <n v="120.09"/>
  </r>
  <r>
    <s v="Mallorie Waber"/>
    <x v="3"/>
    <s v="White Choc"/>
    <d v="2021-11-22T00:00:00"/>
    <n v="1463"/>
    <n v="133"/>
    <n v="855.18999999999994"/>
    <n v="607.81000000000006"/>
  </r>
  <r>
    <s v="Dennison Crosswaite"/>
    <x v="0"/>
    <s v="85% Dark Bars"/>
    <d v="2021-11-22T00:00:00"/>
    <n v="17423"/>
    <n v="910"/>
    <n v="9564.1"/>
    <n v="7858.9"/>
  </r>
  <r>
    <s v="Gunar Cockshoot"/>
    <x v="4"/>
    <s v="Peanut Butter Cubes"/>
    <d v="2021-11-22T00:00:00"/>
    <n v="10129"/>
    <n v="563"/>
    <n v="1491.95"/>
    <n v="8637.0499999999993"/>
  </r>
  <r>
    <s v="Beverie Moffet"/>
    <x v="2"/>
    <s v="Caramel Stuffed Bars"/>
    <d v="2021-11-22T00:00:00"/>
    <n v="11977"/>
    <n v="770"/>
    <n v="6491.0999999999995"/>
    <n v="5485.9000000000005"/>
  </r>
  <r>
    <s v="Jehu Rudeforth"/>
    <x v="0"/>
    <s v="Fruit &amp; Nut Bars"/>
    <d v="2021-11-22T00:00:00"/>
    <n v="2576"/>
    <n v="161"/>
    <n v="763.14"/>
    <n v="1812.8600000000001"/>
  </r>
  <r>
    <s v="Brien Boise"/>
    <x v="5"/>
    <s v="Orange Choco"/>
    <d v="2021-11-22T00:00:00"/>
    <n v="1414"/>
    <n v="71"/>
    <n v="261.28000000000003"/>
    <n v="1152.72"/>
  </r>
  <r>
    <s v="Wilone O'Kielt"/>
    <x v="4"/>
    <s v="Baker's Choco Chips"/>
    <d v="2021-11-22T00:00:00"/>
    <n v="10661"/>
    <n v="485"/>
    <n v="6018.85"/>
    <n v="4642.1499999999996"/>
  </r>
  <r>
    <s v="Gunar Cockshoot"/>
    <x v="3"/>
    <s v="White Choc"/>
    <d v="2021-11-22T00:00:00"/>
    <n v="2821"/>
    <n v="236"/>
    <n v="1517.48"/>
    <n v="1303.52"/>
  </r>
  <r>
    <s v="Rafaelita Blaksland"/>
    <x v="0"/>
    <s v="Fruit &amp; Nut Bars"/>
    <d v="2021-11-22T00:00:00"/>
    <n v="350"/>
    <n v="24"/>
    <n v="113.76"/>
    <n v="236.24"/>
  </r>
  <r>
    <s v="Kaine Padly"/>
    <x v="1"/>
    <s v="50% Dark Bites"/>
    <d v="2021-11-22T00:00:00"/>
    <n v="6944"/>
    <n v="278"/>
    <n v="2079.44"/>
    <n v="4864.5599999999995"/>
  </r>
  <r>
    <s v="Brien Boise"/>
    <x v="3"/>
    <s v="Choco Coated Almonds"/>
    <d v="2021-11-22T00:00:00"/>
    <n v="8057"/>
    <n v="700"/>
    <n v="2324"/>
    <n v="5733"/>
  </r>
  <r>
    <s v="Rafaelita Blaksland"/>
    <x v="5"/>
    <s v="85% Dark Bars"/>
    <d v="2021-11-22T00:00:00"/>
    <n v="13440"/>
    <n v="700"/>
    <n v="7357"/>
    <n v="6083"/>
  </r>
  <r>
    <s v="Ches Bonnell"/>
    <x v="2"/>
    <s v="White Choc"/>
    <d v="2021-11-22T00:00:00"/>
    <n v="4480"/>
    <n v="374"/>
    <n v="2404.8199999999997"/>
    <n v="2075.1800000000003"/>
  </r>
  <r>
    <s v="Kaine Padly"/>
    <x v="2"/>
    <s v="Almond Choco"/>
    <d v="2021-11-22T00:00:00"/>
    <n v="1218"/>
    <n v="77"/>
    <n v="396.55"/>
    <n v="821.45"/>
  </r>
  <r>
    <s v="Dennison Crosswaite"/>
    <x v="2"/>
    <s v="Drinking Coco"/>
    <d v="2021-11-22T00:00:00"/>
    <n v="2261"/>
    <n v="87"/>
    <n v="864.78"/>
    <n v="1396.22"/>
  </r>
  <r>
    <s v="Rafaelita Blaksland"/>
    <x v="1"/>
    <s v="Choco Coated Almonds"/>
    <d v="2021-11-22T00:00:00"/>
    <n v="8904"/>
    <n v="910"/>
    <n v="3021.2"/>
    <n v="5882.8"/>
  </r>
  <r>
    <s v="Oby Sorrel"/>
    <x v="4"/>
    <s v="99% Dark &amp; Pure"/>
    <d v="2021-11-22T00:00:00"/>
    <n v="6804"/>
    <n v="296"/>
    <n v="2288.08"/>
    <n v="4515.92"/>
  </r>
  <r>
    <s v="Dotty Strutley"/>
    <x v="4"/>
    <s v="Organic Choco Syrup"/>
    <d v="2021-11-22T00:00:00"/>
    <n v="11753"/>
    <n v="490"/>
    <n v="4689.3"/>
    <n v="7063.7"/>
  </r>
  <r>
    <s v="Gunar Cockshoot"/>
    <x v="3"/>
    <s v="Fruit &amp; Nut Bars"/>
    <d v="2021-11-22T00:00:00"/>
    <n v="5103"/>
    <n v="365"/>
    <n v="1730.1000000000001"/>
    <n v="3372.8999999999996"/>
  </r>
  <r>
    <s v="Dotty Strutley"/>
    <x v="0"/>
    <s v="Orange Choco"/>
    <d v="2021-11-22T00:00:00"/>
    <n v="5922"/>
    <n v="329"/>
    <n v="1210.72"/>
    <n v="4711.28"/>
  </r>
  <r>
    <s v="Dennison Crosswaite"/>
    <x v="2"/>
    <s v="70% Dark Bites"/>
    <d v="2021-11-22T00:00:00"/>
    <n v="10297"/>
    <n v="1470"/>
    <n v="7408.8"/>
    <n v="2888.2"/>
  </r>
  <r>
    <s v="Barr Faughny"/>
    <x v="2"/>
    <s v="Manuka Honey Choco"/>
    <d v="2021-11-22T00:00:00"/>
    <n v="2219"/>
    <n v="106"/>
    <n v="720.8"/>
    <n v="1498.2"/>
  </r>
  <r>
    <s v="Mallorie Waber"/>
    <x v="0"/>
    <s v="Raspberry Choco"/>
    <d v="2021-11-22T00:00:00"/>
    <n v="623"/>
    <n v="32"/>
    <n v="123.2"/>
    <n v="499.8"/>
  </r>
  <r>
    <s v="Madelene Upcott"/>
    <x v="3"/>
    <s v="Baker's Choco Chips"/>
    <d v="2021-11-22T00:00:00"/>
    <n v="518"/>
    <n v="22"/>
    <n v="273.02"/>
    <n v="244.98000000000002"/>
  </r>
  <r>
    <s v="Husein Augar"/>
    <x v="5"/>
    <s v="Mint Chip Choco"/>
    <d v="2021-11-22T00:00:00"/>
    <n v="15197"/>
    <n v="1260"/>
    <n v="7207.2"/>
    <n v="7989.8"/>
  </r>
  <r>
    <s v="Brien Boise"/>
    <x v="2"/>
    <s v="Smooth Sliky Salty"/>
    <d v="2021-11-22T00:00:00"/>
    <n v="3885"/>
    <n v="555"/>
    <n v="1531.8"/>
    <n v="2353.1999999999998"/>
  </r>
  <r>
    <s v="Roddy Speechley"/>
    <x v="1"/>
    <s v="Choco Coated Almonds"/>
    <d v="2021-11-22T00:00:00"/>
    <n v="77"/>
    <n v="8"/>
    <n v="26.56"/>
    <n v="50.44"/>
  </r>
  <r>
    <s v="Madelene Upcott"/>
    <x v="4"/>
    <s v="Smooth Sliky Salty"/>
    <d v="2021-11-22T00:00:00"/>
    <n v="1449"/>
    <n v="182"/>
    <n v="502.31999999999994"/>
    <n v="946.68000000000006"/>
  </r>
  <r>
    <s v="Husein Augar"/>
    <x v="2"/>
    <s v="Spicy Special Slims"/>
    <d v="2021-11-22T00:00:00"/>
    <n v="3381"/>
    <n v="339"/>
    <n v="2786.5800000000004"/>
    <n v="594.41999999999962"/>
  </r>
  <r>
    <s v="Mallorie Waber"/>
    <x v="5"/>
    <s v="Baker's Choco Chips"/>
    <d v="2021-11-22T00:00:00"/>
    <n v="5467"/>
    <n v="228"/>
    <n v="2829.48"/>
    <n v="2637.52"/>
  </r>
  <r>
    <s v="Roddy Speechley"/>
    <x v="5"/>
    <s v="Baker's Choco Chips"/>
    <d v="2021-11-22T00:00:00"/>
    <n v="3626"/>
    <n v="165"/>
    <n v="2047.65"/>
    <n v="1578.35"/>
  </r>
  <r>
    <s v="Ches Bonnell"/>
    <x v="4"/>
    <s v="Manuka Honey Choco"/>
    <d v="2021-11-22T00:00:00"/>
    <n v="4459"/>
    <n v="194"/>
    <n v="1319.2"/>
    <n v="3139.8"/>
  </r>
  <r>
    <s v="Gigi Bohling"/>
    <x v="5"/>
    <s v="50% Dark Bites"/>
    <d v="2021-11-22T00:00:00"/>
    <n v="2541"/>
    <n v="102"/>
    <n v="762.96"/>
    <n v="1778.04"/>
  </r>
  <r>
    <s v="Jehu Rudeforth"/>
    <x v="3"/>
    <s v="Choco Coated Almonds"/>
    <d v="2021-11-22T00:00:00"/>
    <n v="12208"/>
    <n v="1050"/>
    <n v="3486"/>
    <n v="8722"/>
  </r>
  <r>
    <s v="Curtice Advani"/>
    <x v="3"/>
    <s v="Manuka Honey Choco"/>
    <d v="2021-11-22T00:00:00"/>
    <n v="6370"/>
    <n v="290"/>
    <n v="1972"/>
    <n v="4398"/>
  </r>
  <r>
    <s v="Husein Augar"/>
    <x v="5"/>
    <s v="White Choc"/>
    <d v="2021-11-22T00:00:00"/>
    <n v="2198"/>
    <n v="170"/>
    <n v="1093.0999999999999"/>
    <n v="1104.9000000000001"/>
  </r>
  <r>
    <s v="Oby Sorrel"/>
    <x v="5"/>
    <s v="Orange Choco"/>
    <d v="2021-11-22T00:00:00"/>
    <n v="4424"/>
    <n v="246"/>
    <n v="905.28000000000009"/>
    <n v="3518.72"/>
  </r>
  <r>
    <s v="Marney O'Breen"/>
    <x v="1"/>
    <s v="After Nines"/>
    <d v="2021-11-22T00:00:00"/>
    <n v="4921"/>
    <n v="274"/>
    <n v="2803.02"/>
    <n v="2117.98"/>
  </r>
  <r>
    <s v="Madelene Upcott"/>
    <x v="5"/>
    <s v="Choco Coated Almonds"/>
    <d v="2021-11-22T00:00:00"/>
    <n v="6300"/>
    <n v="630"/>
    <n v="2091.6"/>
    <n v="4208.3999999999996"/>
  </r>
  <r>
    <s v="Madelene Upcott"/>
    <x v="1"/>
    <s v="70% Dark Bites"/>
    <d v="2021-11-22T00:00:00"/>
    <n v="18011"/>
    <n v="2030"/>
    <n v="10231.200000000001"/>
    <n v="7779.7999999999993"/>
  </r>
  <r>
    <s v="Madelene Upcott"/>
    <x v="4"/>
    <s v="99% Dark &amp; Pure"/>
    <d v="2021-11-22T00:00:00"/>
    <n v="6832"/>
    <n v="285"/>
    <n v="2203.0500000000002"/>
    <n v="4628.95"/>
  </r>
  <r>
    <s v="Brien Boise"/>
    <x v="5"/>
    <s v="Fruit &amp; Nut Bars"/>
    <d v="2021-11-23T00:00:00"/>
    <n v="1708"/>
    <n v="114"/>
    <n v="540.36"/>
    <n v="1167.6399999999999"/>
  </r>
  <r>
    <s v="Madelene Upcott"/>
    <x v="2"/>
    <s v="Smooth Sliky Salty"/>
    <d v="2021-11-23T00:00:00"/>
    <n v="1736"/>
    <n v="290"/>
    <n v="800.4"/>
    <n v="935.6"/>
  </r>
  <r>
    <s v="Madelene Upcott"/>
    <x v="0"/>
    <s v="Eclairs"/>
    <d v="2021-11-23T00:00:00"/>
    <n v="3934"/>
    <n v="656"/>
    <n v="4139.3599999999997"/>
    <n v="-205.35999999999967"/>
  </r>
  <r>
    <s v="Jan Morforth"/>
    <x v="0"/>
    <s v="Spicy Special Slims"/>
    <d v="2021-11-23T00:00:00"/>
    <n v="1365"/>
    <n v="152"/>
    <n v="1249.44"/>
    <n v="115.55999999999995"/>
  </r>
  <r>
    <s v="Rafaelita Blaksland"/>
    <x v="0"/>
    <s v="Peanut Butter Cubes"/>
    <d v="2021-11-23T00:00:00"/>
    <n v="10437"/>
    <n v="550"/>
    <n v="1457.5"/>
    <n v="8979.5"/>
  </r>
  <r>
    <s v="Brien Boise"/>
    <x v="2"/>
    <s v="After Nines"/>
    <d v="2021-11-23T00:00:00"/>
    <n v="6587"/>
    <n v="366"/>
    <n v="3744.1800000000003"/>
    <n v="2842.8199999999997"/>
  </r>
  <r>
    <s v="Van Tuxwell"/>
    <x v="3"/>
    <s v="Fruit &amp; Nut Bars"/>
    <d v="2021-11-23T00:00:00"/>
    <n v="7994"/>
    <n v="571"/>
    <n v="2706.54"/>
    <n v="5287.46"/>
  </r>
  <r>
    <s v="Dennison Crosswaite"/>
    <x v="5"/>
    <s v="After Nines"/>
    <d v="2021-11-23T00:00:00"/>
    <n v="9114"/>
    <n v="537"/>
    <n v="5493.51"/>
    <n v="3620.49"/>
  </r>
  <r>
    <s v="Kelci Walkden"/>
    <x v="4"/>
    <s v="After Nines"/>
    <d v="2021-11-23T00:00:00"/>
    <n v="371"/>
    <n v="24"/>
    <n v="245.52"/>
    <n v="125.47999999999999"/>
  </r>
  <r>
    <s v="Curtice Advani"/>
    <x v="1"/>
    <s v="Raspberry Choco"/>
    <d v="2021-11-23T00:00:00"/>
    <n v="4865"/>
    <n v="232"/>
    <n v="893.2"/>
    <n v="3971.8"/>
  </r>
  <r>
    <s v="Beverie Moffet"/>
    <x v="3"/>
    <s v="Organic Choco Syrup"/>
    <d v="2021-11-23T00:00:00"/>
    <n v="11123"/>
    <n v="464"/>
    <n v="4440.4800000000005"/>
    <n v="6682.5199999999995"/>
  </r>
  <r>
    <s v="Curtice Advani"/>
    <x v="2"/>
    <s v="Drinking Coco"/>
    <d v="2021-11-23T00:00:00"/>
    <n v="8687"/>
    <n v="335"/>
    <n v="3329.8999999999996"/>
    <n v="5357.1"/>
  </r>
  <r>
    <s v="Rafaelita Blaksland"/>
    <x v="4"/>
    <s v="85% Dark Bars"/>
    <d v="2021-11-23T00:00:00"/>
    <n v="714"/>
    <n v="36"/>
    <n v="378.36"/>
    <n v="335.64"/>
  </r>
  <r>
    <s v="Wilone O'Kielt"/>
    <x v="5"/>
    <s v="50% Dark Bites"/>
    <d v="2021-11-23T00:00:00"/>
    <n v="3346"/>
    <n v="134"/>
    <n v="1002.32"/>
    <n v="2343.6799999999998"/>
  </r>
  <r>
    <s v="Oby Sorrel"/>
    <x v="3"/>
    <s v="Spicy Special Slims"/>
    <d v="2021-11-23T00:00:00"/>
    <n v="3773"/>
    <n v="420"/>
    <n v="3452.4"/>
    <n v="320.59999999999991"/>
  </r>
  <r>
    <s v="Ches Bonnell"/>
    <x v="3"/>
    <s v="Mint Chip Choco"/>
    <d v="2021-11-23T00:00:00"/>
    <n v="2464"/>
    <n v="206"/>
    <n v="1178.32"/>
    <n v="1285.68"/>
  </r>
  <r>
    <s v="Dotty Strutley"/>
    <x v="2"/>
    <s v="70% Dark Bites"/>
    <d v="2021-11-23T00:00:00"/>
    <n v="7518"/>
    <n v="910"/>
    <n v="4586.3999999999996"/>
    <n v="2931.6000000000004"/>
  </r>
  <r>
    <s v="Oby Sorrel"/>
    <x v="5"/>
    <s v="Smooth Sliky Salty"/>
    <d v="2021-11-23T00:00:00"/>
    <n v="5278"/>
    <n v="770"/>
    <n v="2125.1999999999998"/>
    <n v="3152.8"/>
  </r>
  <r>
    <s v="Gunar Cockshoot"/>
    <x v="3"/>
    <s v="Almond Choco"/>
    <d v="2021-11-23T00:00:00"/>
    <n v="7763"/>
    <n v="486"/>
    <n v="2502.9"/>
    <n v="5260.1"/>
  </r>
  <r>
    <s v="Kaine Padly"/>
    <x v="2"/>
    <s v="85% Dark Bars"/>
    <d v="2021-11-23T00:00:00"/>
    <n v="2443"/>
    <n v="129"/>
    <n v="1355.79"/>
    <n v="1087.21"/>
  </r>
  <r>
    <s v="Madelene Upcott"/>
    <x v="5"/>
    <s v="Peanut Butter Cubes"/>
    <d v="2021-11-23T00:00:00"/>
    <n v="4235"/>
    <n v="250"/>
    <n v="662.5"/>
    <n v="3572.5"/>
  </r>
  <r>
    <s v="Beverie Moffet"/>
    <x v="5"/>
    <s v="Baker's Choco Chips"/>
    <d v="2021-11-23T00:00:00"/>
    <n v="4928"/>
    <n v="224"/>
    <n v="2779.84"/>
    <n v="2148.16"/>
  </r>
  <r>
    <s v="Kelci Walkden"/>
    <x v="1"/>
    <s v="50% Dark Bites"/>
    <d v="2021-11-23T00:00:00"/>
    <n v="3528"/>
    <n v="131"/>
    <n v="979.88000000000011"/>
    <n v="2548.12"/>
  </r>
  <r>
    <s v="Camilla Castle"/>
    <x v="3"/>
    <s v="Peanut Butter Cubes"/>
    <d v="2021-11-23T00:00:00"/>
    <n v="9177"/>
    <n v="483"/>
    <n v="1279.95"/>
    <n v="7897.05"/>
  </r>
  <r>
    <s v="Gigi Bohling"/>
    <x v="1"/>
    <s v="Choco Coated Almonds"/>
    <d v="2021-11-23T00:00:00"/>
    <n v="15680"/>
    <n v="1330"/>
    <n v="4415.5999999999995"/>
    <n v="11264.400000000001"/>
  </r>
  <r>
    <s v="Gunar Cockshoot"/>
    <x v="1"/>
    <s v="After Nines"/>
    <d v="2021-11-23T00:00:00"/>
    <n v="16443"/>
    <n v="980"/>
    <n v="10025.4"/>
    <n v="6417.6"/>
  </r>
  <r>
    <s v="Rafaelita Blaksland"/>
    <x v="3"/>
    <s v="Baker's Choco Chips"/>
    <d v="2021-11-23T00:00:00"/>
    <n v="7308"/>
    <n v="333"/>
    <n v="4132.53"/>
    <n v="3175.4700000000003"/>
  </r>
  <r>
    <s v="Curtice Advani"/>
    <x v="0"/>
    <s v="Drinking Coco"/>
    <d v="2021-11-23T00:00:00"/>
    <n v="5481"/>
    <n v="203"/>
    <n v="2017.82"/>
    <n v="3463.1800000000003"/>
  </r>
  <r>
    <s v="Jan Morforth"/>
    <x v="3"/>
    <s v="White Choc"/>
    <d v="2021-11-23T00:00:00"/>
    <n v="847"/>
    <n v="66"/>
    <n v="424.38"/>
    <n v="422.62"/>
  </r>
  <r>
    <s v="Curtice Advani"/>
    <x v="2"/>
    <s v="Milk Bars"/>
    <d v="2021-11-24T00:00:00"/>
    <n v="3150"/>
    <n v="210"/>
    <n v="1104.5999999999999"/>
    <n v="2045.4"/>
  </r>
  <r>
    <s v="Karlen McCaffrey"/>
    <x v="1"/>
    <s v="99% Dark &amp; Pure"/>
    <d v="2021-11-24T00:00:00"/>
    <n v="7427"/>
    <n v="310"/>
    <n v="2396.3000000000002"/>
    <n v="5030.7"/>
  </r>
  <r>
    <s v="Brien Boise"/>
    <x v="4"/>
    <s v="Caramel Stuffed Bars"/>
    <d v="2021-11-24T00:00:00"/>
    <n v="2548"/>
    <n v="170"/>
    <n v="1433.1"/>
    <n v="1114.9000000000001"/>
  </r>
  <r>
    <s v="Mallorie Waber"/>
    <x v="5"/>
    <s v="Milk Bars"/>
    <d v="2021-11-24T00:00:00"/>
    <n v="3913"/>
    <n v="231"/>
    <n v="1215.06"/>
    <n v="2697.94"/>
  </r>
  <r>
    <s v="Gunar Cockshoot"/>
    <x v="0"/>
    <s v="Smooth Sliky Salty"/>
    <d v="2021-11-24T00:00:00"/>
    <n v="14140"/>
    <n v="2030"/>
    <n v="5602.7999999999993"/>
    <n v="8537.2000000000007"/>
  </r>
  <r>
    <s v="Van Tuxwell"/>
    <x v="2"/>
    <s v="85% Dark Bars"/>
    <d v="2021-11-24T00:00:00"/>
    <n v="1008"/>
    <n v="54"/>
    <n v="567.54"/>
    <n v="440.46000000000004"/>
  </r>
  <r>
    <s v="Camilla Castle"/>
    <x v="3"/>
    <s v="85% Dark Bars"/>
    <d v="2021-11-24T00:00:00"/>
    <n v="5985"/>
    <n v="333"/>
    <n v="3499.83"/>
    <n v="2485.17"/>
  </r>
  <r>
    <s v="Kelci Walkden"/>
    <x v="4"/>
    <s v="White Choc"/>
    <d v="2021-11-24T00:00:00"/>
    <n v="4172"/>
    <n v="380"/>
    <n v="2443.4"/>
    <n v="1728.6"/>
  </r>
  <r>
    <s v="Jehu Rudeforth"/>
    <x v="0"/>
    <s v="Almond Choco"/>
    <d v="2021-11-24T00:00:00"/>
    <n v="5838"/>
    <n v="417"/>
    <n v="2147.5500000000002"/>
    <n v="3690.45"/>
  </r>
  <r>
    <s v="Gunar Cockshoot"/>
    <x v="4"/>
    <s v="70% Dark Bites"/>
    <d v="2021-11-24T00:00:00"/>
    <n v="5215"/>
    <n v="770"/>
    <n v="3880.8"/>
    <n v="1334.1999999999998"/>
  </r>
  <r>
    <s v="Kelci Walkden"/>
    <x v="1"/>
    <s v="Choco Coated Almonds"/>
    <d v="2021-11-24T00:00:00"/>
    <n v="4795"/>
    <n v="436"/>
    <n v="1447.52"/>
    <n v="3347.48"/>
  </r>
  <r>
    <s v="Husein Augar"/>
    <x v="0"/>
    <s v="Baker's Choco Chips"/>
    <d v="2021-11-24T00:00:00"/>
    <n v="1155"/>
    <n v="51"/>
    <n v="632.91"/>
    <n v="522.09"/>
  </r>
  <r>
    <s v="Camilla Castle"/>
    <x v="2"/>
    <s v="99% Dark &amp; Pure"/>
    <d v="2021-11-24T00:00:00"/>
    <n v="3325"/>
    <n v="152"/>
    <n v="1174.96"/>
    <n v="2150.04"/>
  </r>
  <r>
    <s v="Dennison Crosswaite"/>
    <x v="3"/>
    <s v="Orange Choco"/>
    <d v="2021-11-24T00:00:00"/>
    <n v="4116"/>
    <n v="229"/>
    <n v="842.72"/>
    <n v="3273.2799999999997"/>
  </r>
  <r>
    <s v="Oby Sorrel"/>
    <x v="3"/>
    <s v="85% Dark Bars"/>
    <d v="2021-11-24T00:00:00"/>
    <n v="9849"/>
    <n v="493"/>
    <n v="5181.43"/>
    <n v="4667.57"/>
  </r>
  <r>
    <s v="Rafaelita Blaksland"/>
    <x v="0"/>
    <s v="Spicy Special Slims"/>
    <d v="2021-11-24T00:00:00"/>
    <n v="3976"/>
    <n v="442"/>
    <n v="3633.2400000000002"/>
    <n v="342.75999999999976"/>
  </r>
  <r>
    <s v="Rafaelita Blaksland"/>
    <x v="0"/>
    <s v="Eclairs"/>
    <d v="2021-11-24T00:00:00"/>
    <n v="7175"/>
    <n v="1190"/>
    <n v="7508.9"/>
    <n v="-333.89999999999964"/>
  </r>
  <r>
    <s v="Jehu Rudeforth"/>
    <x v="5"/>
    <s v="Almond Choco"/>
    <d v="2021-11-24T00:00:00"/>
    <n v="19677"/>
    <n v="1260"/>
    <n v="6489"/>
    <n v="13188"/>
  </r>
  <r>
    <s v="Dennison Crosswaite"/>
    <x v="4"/>
    <s v="Manuka Honey Choco"/>
    <d v="2021-11-24T00:00:00"/>
    <n v="7000"/>
    <n v="334"/>
    <n v="2271.1999999999998"/>
    <n v="4728.8"/>
  </r>
  <r>
    <s v="Kaine Padly"/>
    <x v="1"/>
    <s v="Organic Choco Syrup"/>
    <d v="2021-11-24T00:00:00"/>
    <n v="2037"/>
    <n v="85"/>
    <n v="813.45"/>
    <n v="1223.55"/>
  </r>
  <r>
    <s v="Gunar Cockshoot"/>
    <x v="3"/>
    <s v="50% Dark Bites"/>
    <d v="2021-11-24T00:00:00"/>
    <n v="5866"/>
    <n v="235"/>
    <n v="1757.8000000000002"/>
    <n v="4108.2"/>
  </r>
  <r>
    <s v="Dotty Strutley"/>
    <x v="0"/>
    <s v="Mint Chip Choco"/>
    <d v="2021-11-24T00:00:00"/>
    <n v="4298"/>
    <n v="307"/>
    <n v="1756.04"/>
    <n v="2541.96"/>
  </r>
  <r>
    <s v="Oby Sorrel"/>
    <x v="1"/>
    <s v="Baker's Choco Chips"/>
    <d v="2021-11-24T00:00:00"/>
    <n v="9100"/>
    <n v="396"/>
    <n v="4914.3599999999997"/>
    <n v="4185.6400000000003"/>
  </r>
  <r>
    <s v="Dennison Crosswaite"/>
    <x v="5"/>
    <s v="Spicy Special Slims"/>
    <d v="2021-11-24T00:00:00"/>
    <n v="280"/>
    <n v="35"/>
    <n v="287.70000000000005"/>
    <n v="-7.7000000000000455"/>
  </r>
  <r>
    <s v="Dennison Crosswaite"/>
    <x v="4"/>
    <s v="70% Dark Bites"/>
    <d v="2021-11-24T00:00:00"/>
    <n v="3745"/>
    <n v="469"/>
    <n v="2363.7600000000002"/>
    <n v="1381.2399999999998"/>
  </r>
  <r>
    <s v="Oby Sorrel"/>
    <x v="1"/>
    <s v="70% Dark Bites"/>
    <d v="2021-11-24T00:00:00"/>
    <n v="4522"/>
    <n v="503"/>
    <n v="2535.12"/>
    <n v="1986.88"/>
  </r>
  <r>
    <s v="Andria Kimpton"/>
    <x v="4"/>
    <s v="50% Dark Bites"/>
    <d v="2021-11-24T00:00:00"/>
    <n v="1414"/>
    <n v="55"/>
    <n v="411.40000000000003"/>
    <n v="1002.5999999999999"/>
  </r>
  <r>
    <s v="Barr Faughny"/>
    <x v="4"/>
    <s v="Orange Choco"/>
    <d v="2021-11-24T00:00:00"/>
    <n v="7357"/>
    <n v="409"/>
    <n v="1505.1200000000001"/>
    <n v="5851.88"/>
  </r>
  <r>
    <s v="Marney O'Breen"/>
    <x v="3"/>
    <s v="Caramel Stuffed Bars"/>
    <d v="2021-11-24T00:00:00"/>
    <n v="6643"/>
    <n v="443"/>
    <n v="3734.49"/>
    <n v="2908.51"/>
  </r>
  <r>
    <s v="Andria Kimpton"/>
    <x v="2"/>
    <s v="Orange Choco"/>
    <d v="2021-11-24T00:00:00"/>
    <n v="2457"/>
    <n v="130"/>
    <n v="478.40000000000003"/>
    <n v="1978.6"/>
  </r>
  <r>
    <s v="Beverie Moffet"/>
    <x v="0"/>
    <s v="50% Dark Bites"/>
    <d v="2021-11-24T00:00:00"/>
    <n v="7924"/>
    <n v="305"/>
    <n v="2281.4"/>
    <n v="5642.6"/>
  </r>
  <r>
    <s v="Gigi Bohling"/>
    <x v="5"/>
    <s v="Peanut Butter Cubes"/>
    <d v="2021-11-24T00:00:00"/>
    <n v="4410"/>
    <n v="245"/>
    <n v="649.25"/>
    <n v="3760.75"/>
  </r>
  <r>
    <s v="Husein Augar"/>
    <x v="3"/>
    <s v="85% Dark Bars"/>
    <d v="2021-11-24T00:00:00"/>
    <n v="9779"/>
    <n v="515"/>
    <n v="5412.65"/>
    <n v="4366.3500000000004"/>
  </r>
  <r>
    <s v="Rafaelita Blaksland"/>
    <x v="2"/>
    <s v="Eclairs"/>
    <d v="2021-11-24T00:00:00"/>
    <n v="1358"/>
    <n v="194"/>
    <n v="1224.1399999999999"/>
    <n v="133.86000000000013"/>
  </r>
  <r>
    <s v="Jan Morforth"/>
    <x v="5"/>
    <s v="Fruit &amp; Nut Bars"/>
    <d v="2021-11-24T00:00:00"/>
    <n v="112"/>
    <n v="7"/>
    <n v="33.18"/>
    <n v="78.819999999999993"/>
  </r>
  <r>
    <s v="Dotty Strutley"/>
    <x v="0"/>
    <s v="Spicy Special Slims"/>
    <d v="2021-11-24T00:00:00"/>
    <n v="10808"/>
    <n v="1190"/>
    <n v="9781.8000000000011"/>
    <n v="1026.1999999999989"/>
  </r>
  <r>
    <s v="Husein Augar"/>
    <x v="5"/>
    <s v="99% Dark &amp; Pure"/>
    <d v="2021-11-24T00:00:00"/>
    <n v="609"/>
    <n v="27"/>
    <n v="208.71"/>
    <n v="400.28999999999996"/>
  </r>
  <r>
    <s v="Dennison Crosswaite"/>
    <x v="4"/>
    <s v="White Choc"/>
    <d v="2021-11-24T00:00:00"/>
    <n v="3591"/>
    <n v="277"/>
    <n v="1781.11"/>
    <n v="1809.89"/>
  </r>
  <r>
    <s v="Marney O'Breen"/>
    <x v="4"/>
    <s v="After Nines"/>
    <d v="2021-11-24T00:00:00"/>
    <n v="3521"/>
    <n v="196"/>
    <n v="2005.0800000000002"/>
    <n v="1515.9199999999998"/>
  </r>
  <r>
    <s v="Ches Bonnell"/>
    <x v="3"/>
    <s v="Almond Choco"/>
    <d v="2021-11-24T00:00:00"/>
    <n v="3129"/>
    <n v="196"/>
    <n v="1009.4000000000001"/>
    <n v="2119.6"/>
  </r>
  <r>
    <s v="Curtice Advani"/>
    <x v="4"/>
    <s v="After Nines"/>
    <d v="2021-11-24T00:00:00"/>
    <n v="4445"/>
    <n v="262"/>
    <n v="2680.26"/>
    <n v="1764.7399999999998"/>
  </r>
  <r>
    <s v="Mallorie Waber"/>
    <x v="5"/>
    <s v="Eclairs"/>
    <d v="2021-11-24T00:00:00"/>
    <n v="3682"/>
    <n v="614"/>
    <n v="3874.3399999999997"/>
    <n v="-192.33999999999969"/>
  </r>
  <r>
    <s v="Barr Faughny"/>
    <x v="3"/>
    <s v="Caramel Stuffed Bars"/>
    <d v="2021-11-24T00:00:00"/>
    <n v="1687"/>
    <n v="100"/>
    <n v="843"/>
    <n v="844"/>
  </r>
  <r>
    <s v="Dennison Crosswaite"/>
    <x v="0"/>
    <s v="99% Dark &amp; Pure"/>
    <d v="2021-11-24T00:00:00"/>
    <n v="3738"/>
    <n v="163"/>
    <n v="1259.99"/>
    <n v="2478.0100000000002"/>
  </r>
  <r>
    <s v="Kelci Walkden"/>
    <x v="3"/>
    <s v="50% Dark Bites"/>
    <d v="2021-11-24T00:00:00"/>
    <n v="1113"/>
    <n v="45"/>
    <n v="336.6"/>
    <n v="776.4"/>
  </r>
  <r>
    <s v="Rafaelita Blaksland"/>
    <x v="5"/>
    <s v="Drinking Coco"/>
    <d v="2021-11-24T00:00:00"/>
    <n v="7581"/>
    <n v="281"/>
    <n v="2793.14"/>
    <n v="4787.8600000000006"/>
  </r>
  <r>
    <s v="Karlen McCaffrey"/>
    <x v="0"/>
    <s v="70% Dark Bites"/>
    <d v="2021-11-24T00:00:00"/>
    <n v="3430"/>
    <n v="382"/>
    <n v="1925.28"/>
    <n v="1504.72"/>
  </r>
  <r>
    <s v="Kelci Walkden"/>
    <x v="1"/>
    <s v="White Choc"/>
    <d v="2021-11-24T00:00:00"/>
    <n v="4830"/>
    <n v="440"/>
    <n v="2829.2"/>
    <n v="2000.8000000000002"/>
  </r>
  <r>
    <s v="Kaine Padly"/>
    <x v="5"/>
    <s v="Manuka Honey Choco"/>
    <d v="2021-11-24T00:00:00"/>
    <n v="8736"/>
    <n v="380"/>
    <n v="2584"/>
    <n v="6152"/>
  </r>
  <r>
    <s v="Husein Augar"/>
    <x v="2"/>
    <s v="85% Dark Bars"/>
    <d v="2021-11-24T00:00:00"/>
    <n v="686"/>
    <n v="37"/>
    <n v="388.87"/>
    <n v="297.13"/>
  </r>
  <r>
    <s v="Marney O'Breen"/>
    <x v="0"/>
    <s v="Drinking Coco"/>
    <d v="2021-11-24T00:00:00"/>
    <n v="8211"/>
    <n v="316"/>
    <n v="3141.04"/>
    <n v="5069.96"/>
  </r>
  <r>
    <s v="Camilla Castle"/>
    <x v="0"/>
    <s v="70% Dark Bites"/>
    <d v="2021-11-24T00:00:00"/>
    <n v="15743"/>
    <n v="1960"/>
    <n v="9878.4"/>
    <n v="5864.6"/>
  </r>
  <r>
    <s v="Gigi Bohling"/>
    <x v="3"/>
    <s v="Milk Bars"/>
    <d v="2021-11-24T00:00:00"/>
    <n v="3549"/>
    <n v="237"/>
    <n v="1246.6199999999999"/>
    <n v="2302.38"/>
  </r>
  <r>
    <s v="Husein Augar"/>
    <x v="5"/>
    <s v="Milk Bars"/>
    <d v="2021-11-24T00:00:00"/>
    <n v="3472"/>
    <n v="217"/>
    <n v="1141.4199999999998"/>
    <n v="2330.58"/>
  </r>
  <r>
    <s v="Jehu Rudeforth"/>
    <x v="5"/>
    <s v="Spicy Special Slims"/>
    <d v="2021-11-24T00:00:00"/>
    <n v="5348"/>
    <n v="669"/>
    <n v="5499.18"/>
    <n v="-151.18000000000029"/>
  </r>
  <r>
    <s v="Beverie Moffet"/>
    <x v="4"/>
    <s v="Raspberry Choco"/>
    <d v="2021-11-24T00:00:00"/>
    <n v="5299"/>
    <n v="241"/>
    <n v="927.85"/>
    <n v="4371.1499999999996"/>
  </r>
  <r>
    <s v="Jehu Rudeforth"/>
    <x v="1"/>
    <s v="Manuka Honey Choco"/>
    <d v="2021-11-24T00:00:00"/>
    <n v="7294"/>
    <n v="348"/>
    <n v="2366.4"/>
    <n v="4927.6000000000004"/>
  </r>
  <r>
    <s v="Beverie Moffet"/>
    <x v="4"/>
    <s v="Eclairs"/>
    <d v="2021-11-24T00:00:00"/>
    <n v="12166"/>
    <n v="2030"/>
    <n v="12809.3"/>
    <n v="-643.29999999999927"/>
  </r>
  <r>
    <s v="Dotty Strutley"/>
    <x v="4"/>
    <s v="Baker's Choco Chips"/>
    <d v="2021-11-24T00:00:00"/>
    <n v="3843"/>
    <n v="175"/>
    <n v="2171.75"/>
    <n v="1671.25"/>
  </r>
  <r>
    <s v="Van Tuxwell"/>
    <x v="4"/>
    <s v="50% Dark Bites"/>
    <d v="2021-11-24T00:00:00"/>
    <n v="2170"/>
    <n v="87"/>
    <n v="650.76"/>
    <n v="1519.24"/>
  </r>
  <r>
    <s v="Rafaelita Blaksland"/>
    <x v="0"/>
    <s v="Raspberry Choco"/>
    <d v="2021-11-24T00:00:00"/>
    <n v="7805"/>
    <n v="391"/>
    <n v="1505.3500000000001"/>
    <n v="6299.65"/>
  </r>
  <r>
    <s v="Barr Faughny"/>
    <x v="3"/>
    <s v="70% Dark Bites"/>
    <d v="2021-11-25T00:00:00"/>
    <n v="2709"/>
    <n v="387"/>
    <n v="1950.48"/>
    <n v="758.52"/>
  </r>
  <r>
    <s v="Jan Morforth"/>
    <x v="4"/>
    <s v="Organic Choco Syrup"/>
    <d v="2021-11-25T00:00:00"/>
    <n v="2905"/>
    <n v="133"/>
    <n v="1272.81"/>
    <n v="1632.19"/>
  </r>
  <r>
    <s v="Madelene Upcott"/>
    <x v="2"/>
    <s v="After Nines"/>
    <d v="2021-11-25T00:00:00"/>
    <n v="3045"/>
    <n v="170"/>
    <n v="1739.1000000000001"/>
    <n v="1305.8999999999999"/>
  </r>
  <r>
    <s v="Roddy Speechley"/>
    <x v="3"/>
    <s v="99% Dark &amp; Pure"/>
    <d v="2021-11-25T00:00:00"/>
    <n v="3199"/>
    <n v="134"/>
    <n v="1035.8200000000002"/>
    <n v="2163.1799999999998"/>
  </r>
  <r>
    <s v="Kelci Walkden"/>
    <x v="0"/>
    <s v="Spicy Special Slims"/>
    <d v="2021-11-25T00:00:00"/>
    <n v="6860"/>
    <n v="770"/>
    <n v="6329.4000000000005"/>
    <n v="530.59999999999945"/>
  </r>
  <r>
    <s v="Jehu Rudeforth"/>
    <x v="5"/>
    <s v="Smooth Sliky Salty"/>
    <d v="2021-11-25T00:00:00"/>
    <n v="7777"/>
    <n v="1120"/>
    <n v="3091.2"/>
    <n v="4685.8"/>
  </r>
  <r>
    <s v="Barr Faughny"/>
    <x v="0"/>
    <s v="Raspberry Choco"/>
    <d v="2021-11-25T00:00:00"/>
    <n v="16709"/>
    <n v="840"/>
    <n v="3234"/>
    <n v="13475"/>
  </r>
  <r>
    <s v="Barr Faughny"/>
    <x v="3"/>
    <s v="Smooth Sliky Salty"/>
    <d v="2021-11-25T00:00:00"/>
    <n v="5642"/>
    <n v="910"/>
    <n v="2511.6"/>
    <n v="3130.4"/>
  </r>
  <r>
    <s v="Husein Augar"/>
    <x v="3"/>
    <s v="Organic Choco Syrup"/>
    <d v="2021-11-25T00:00:00"/>
    <n v="1848"/>
    <n v="81"/>
    <n v="775.17000000000007"/>
    <n v="1072.83"/>
  </r>
  <r>
    <s v="Van Tuxwell"/>
    <x v="0"/>
    <s v="Milk Bars"/>
    <d v="2021-11-25T00:00:00"/>
    <n v="4711"/>
    <n v="278"/>
    <n v="1462.28"/>
    <n v="3248.7200000000003"/>
  </r>
  <r>
    <s v="Kelci Walkden"/>
    <x v="3"/>
    <s v="70% Dark Bites"/>
    <d v="2021-11-25T00:00:00"/>
    <n v="5831"/>
    <n v="840"/>
    <n v="4233.6000000000004"/>
    <n v="1597.3999999999996"/>
  </r>
  <r>
    <s v="Madelene Upcott"/>
    <x v="0"/>
    <s v="Drinking Coco"/>
    <d v="2021-11-25T00:00:00"/>
    <n v="15967"/>
    <n v="615"/>
    <n v="6113.0999999999995"/>
    <n v="9853.9000000000015"/>
  </r>
  <r>
    <s v="Rafaelita Blaksland"/>
    <x v="4"/>
    <s v="Orange Choco"/>
    <d v="2021-11-25T00:00:00"/>
    <n v="6510"/>
    <n v="343"/>
    <n v="1262.24"/>
    <n v="5247.76"/>
  </r>
  <r>
    <s v="Marney O'Breen"/>
    <x v="3"/>
    <s v="Mint Chip Choco"/>
    <d v="2021-11-25T00:00:00"/>
    <n v="91"/>
    <n v="7"/>
    <n v="40.04"/>
    <n v="50.96"/>
  </r>
  <r>
    <s v="Kaine Padly"/>
    <x v="3"/>
    <s v="Almond Choco"/>
    <d v="2021-11-25T00:00:00"/>
    <n v="6286"/>
    <n v="449"/>
    <n v="2312.3500000000004"/>
    <n v="3973.6499999999996"/>
  </r>
  <r>
    <s v="Wilone O'Kielt"/>
    <x v="1"/>
    <s v="Organic Choco Syrup"/>
    <d v="2021-11-25T00:00:00"/>
    <n v="8512"/>
    <n v="355"/>
    <n v="3397.35"/>
    <n v="5114.6499999999996"/>
  </r>
  <r>
    <s v="Rafaelita Blaksland"/>
    <x v="4"/>
    <s v="Smooth Sliky Salty"/>
    <d v="2021-11-25T00:00:00"/>
    <n v="3472"/>
    <n v="496"/>
    <n v="1368.9599999999998"/>
    <n v="2103.04"/>
  </r>
  <r>
    <s v="Andria Kimpton"/>
    <x v="3"/>
    <s v="Orange Choco"/>
    <d v="2021-11-25T00:00:00"/>
    <n v="10556"/>
    <n v="528"/>
    <n v="1943.0400000000002"/>
    <n v="8612.9599999999991"/>
  </r>
  <r>
    <s v="Andria Kimpton"/>
    <x v="3"/>
    <s v="Spicy Special Slims"/>
    <d v="2021-11-25T00:00:00"/>
    <n v="4830"/>
    <n v="604"/>
    <n v="4964.88"/>
    <n v="-134.88000000000011"/>
  </r>
  <r>
    <s v="Dennison Crosswaite"/>
    <x v="4"/>
    <s v="Caramel Stuffed Bars"/>
    <d v="2021-11-25T00:00:00"/>
    <n v="854"/>
    <n v="54"/>
    <n v="455.21999999999997"/>
    <n v="398.78000000000003"/>
  </r>
  <r>
    <s v="Dotty Strutley"/>
    <x v="3"/>
    <s v="99% Dark &amp; Pure"/>
    <d v="2021-11-26T00:00:00"/>
    <n v="364"/>
    <n v="16"/>
    <n v="123.68"/>
    <n v="240.32"/>
  </r>
  <r>
    <s v="Beverie Moffet"/>
    <x v="3"/>
    <s v="Almond Choco"/>
    <d v="2021-11-26T00:00:00"/>
    <n v="11781"/>
    <n v="770"/>
    <n v="3965.5000000000005"/>
    <n v="7815.5"/>
  </r>
  <r>
    <s v="Roddy Speechley"/>
    <x v="2"/>
    <s v="Choco Coated Almonds"/>
    <d v="2021-11-26T00:00:00"/>
    <n v="2044"/>
    <n v="171"/>
    <n v="567.72"/>
    <n v="1476.28"/>
  </r>
  <r>
    <s v="Gigi Bohling"/>
    <x v="4"/>
    <s v="Mint Chip Choco"/>
    <d v="2021-11-26T00:00:00"/>
    <n v="2898"/>
    <n v="242"/>
    <n v="1384.24"/>
    <n v="1513.76"/>
  </r>
  <r>
    <s v="Karlen McCaffrey"/>
    <x v="2"/>
    <s v="Spicy Special Slims"/>
    <d v="2021-11-26T00:00:00"/>
    <n v="3192"/>
    <n v="355"/>
    <n v="2918.1000000000004"/>
    <n v="273.89999999999964"/>
  </r>
  <r>
    <s v="Kelci Walkden"/>
    <x v="5"/>
    <s v="Spicy Special Slims"/>
    <d v="2021-11-26T00:00:00"/>
    <n v="10990"/>
    <n v="1400"/>
    <n v="11508"/>
    <n v="-518"/>
  </r>
  <r>
    <s v="Jan Morforth"/>
    <x v="4"/>
    <s v="Mint Chip Choco"/>
    <d v="2021-11-26T00:00:00"/>
    <n v="1974"/>
    <n v="152"/>
    <n v="869.43999999999994"/>
    <n v="1104.56"/>
  </r>
  <r>
    <s v="Gigi Bohling"/>
    <x v="4"/>
    <s v="Drinking Coco"/>
    <d v="2021-11-26T00:00:00"/>
    <n v="357"/>
    <n v="14"/>
    <n v="139.16"/>
    <n v="217.84"/>
  </r>
  <r>
    <s v="Barr Faughny"/>
    <x v="2"/>
    <s v="Choco Coated Almonds"/>
    <d v="2021-11-26T00:00:00"/>
    <n v="7812"/>
    <n v="700"/>
    <n v="2324"/>
    <n v="5488"/>
  </r>
  <r>
    <s v="Curtice Advani"/>
    <x v="3"/>
    <s v="85% Dark Bars"/>
    <d v="2021-11-26T00:00:00"/>
    <n v="6202"/>
    <n v="327"/>
    <n v="3436.77"/>
    <n v="2765.23"/>
  </r>
  <r>
    <s v="Gunar Cockshoot"/>
    <x v="4"/>
    <s v="Mint Chip Choco"/>
    <d v="2021-11-26T00:00:00"/>
    <n v="12068"/>
    <n v="910"/>
    <n v="5205.2"/>
    <n v="6862.8"/>
  </r>
  <r>
    <s v="Dotty Strutley"/>
    <x v="1"/>
    <s v="Fruit &amp; Nut Bars"/>
    <d v="2021-11-26T00:00:00"/>
    <n v="6363"/>
    <n v="455"/>
    <n v="2156.7000000000003"/>
    <n v="4206.2999999999993"/>
  </r>
  <r>
    <s v="Jan Morforth"/>
    <x v="2"/>
    <s v="Baker's Choco Chips"/>
    <d v="2021-11-26T00:00:00"/>
    <n v="6006"/>
    <n v="251"/>
    <n v="3114.91"/>
    <n v="2891.09"/>
  </r>
  <r>
    <s v="Brien Boise"/>
    <x v="0"/>
    <s v="Peanut Butter Cubes"/>
    <d v="2021-11-26T00:00:00"/>
    <n v="5579"/>
    <n v="310"/>
    <n v="821.5"/>
    <n v="4757.5"/>
  </r>
  <r>
    <s v="Madelene Upcott"/>
    <x v="1"/>
    <s v="Baker's Choco Chips"/>
    <d v="2021-11-26T00:00:00"/>
    <n v="2590"/>
    <n v="108"/>
    <n v="1340.28"/>
    <n v="1249.72"/>
  </r>
  <r>
    <s v="Barr Faughny"/>
    <x v="2"/>
    <s v="Drinking Coco"/>
    <d v="2021-11-26T00:00:00"/>
    <n v="3066"/>
    <n v="118"/>
    <n v="1172.9199999999998"/>
    <n v="1893.0800000000002"/>
  </r>
  <r>
    <s v="Brien Boise"/>
    <x v="0"/>
    <s v="Milk Bars"/>
    <d v="2021-11-26T00:00:00"/>
    <n v="4627"/>
    <n v="309"/>
    <n v="1625.34"/>
    <n v="3001.66"/>
  </r>
  <r>
    <s v="Van Tuxwell"/>
    <x v="4"/>
    <s v="Fruit &amp; Nut Bars"/>
    <d v="2021-11-26T00:00:00"/>
    <n v="2422"/>
    <n v="152"/>
    <n v="720.48"/>
    <n v="1701.52"/>
  </r>
  <r>
    <s v="Van Tuxwell"/>
    <x v="4"/>
    <s v="Baker's Choco Chips"/>
    <d v="2021-11-26T00:00:00"/>
    <n v="11718"/>
    <n v="489"/>
    <n v="6068.49"/>
    <n v="5649.51"/>
  </r>
  <r>
    <s v="Gunar Cockshoot"/>
    <x v="5"/>
    <s v="Drinking Coco"/>
    <d v="2021-11-26T00:00:00"/>
    <n v="4942"/>
    <n v="198"/>
    <n v="1968.12"/>
    <n v="2973.88"/>
  </r>
  <r>
    <s v="Dotty Strutley"/>
    <x v="0"/>
    <s v="White Choc"/>
    <d v="2021-11-26T00:00:00"/>
    <n v="364"/>
    <n v="31"/>
    <n v="199.32999999999998"/>
    <n v="164.67000000000002"/>
  </r>
  <r>
    <s v="Camilla Castle"/>
    <x v="4"/>
    <s v="Smooth Sliky Salty"/>
    <d v="2021-11-26T00:00:00"/>
    <n v="9863"/>
    <n v="1610"/>
    <n v="4443.5999999999995"/>
    <n v="5419.4000000000005"/>
  </r>
  <r>
    <s v="Oby Sorrel"/>
    <x v="1"/>
    <s v="Choco Coated Almonds"/>
    <d v="2021-11-26T00:00:00"/>
    <n v="938"/>
    <n v="94"/>
    <n v="312.08"/>
    <n v="625.92000000000007"/>
  </r>
  <r>
    <s v="Andria Kimpton"/>
    <x v="1"/>
    <s v="Spicy Special Slims"/>
    <d v="2021-11-26T00:00:00"/>
    <n v="10829"/>
    <n v="1190"/>
    <n v="9781.8000000000011"/>
    <n v="1047.1999999999989"/>
  </r>
  <r>
    <s v="Brien Boise"/>
    <x v="2"/>
    <s v="Fruit &amp; Nut Bars"/>
    <d v="2021-11-26T00:00:00"/>
    <n v="9135"/>
    <n v="609"/>
    <n v="2886.6600000000003"/>
    <n v="6248.34"/>
  </r>
  <r>
    <s v="Jan Morforth"/>
    <x v="4"/>
    <s v="70% Dark Bites"/>
    <d v="2021-11-26T00:00:00"/>
    <n v="427"/>
    <n v="54"/>
    <n v="272.16000000000003"/>
    <n v="154.83999999999997"/>
  </r>
  <r>
    <s v="Jehu Rudeforth"/>
    <x v="2"/>
    <s v="Choco Coated Almonds"/>
    <d v="2021-11-26T00:00:00"/>
    <n v="11480"/>
    <n v="1120"/>
    <n v="3718.3999999999996"/>
    <n v="7761.6"/>
  </r>
  <r>
    <s v="Kelci Walkden"/>
    <x v="4"/>
    <s v="Baker's Choco Chips"/>
    <d v="2021-11-26T00:00:00"/>
    <n v="2919"/>
    <n v="122"/>
    <n v="1514.02"/>
    <n v="1404.98"/>
  </r>
  <r>
    <s v="Ches Bonnell"/>
    <x v="4"/>
    <s v="After Nines"/>
    <d v="2021-11-26T00:00:00"/>
    <n v="9282"/>
    <n v="546"/>
    <n v="5585.58"/>
    <n v="3696.42"/>
  </r>
  <r>
    <s v="Jan Morforth"/>
    <x v="2"/>
    <s v="Choco Coated Almonds"/>
    <d v="2021-11-26T00:00:00"/>
    <n v="12593"/>
    <n v="1050"/>
    <n v="3486"/>
    <n v="9107"/>
  </r>
  <r>
    <s v="Wilone O'Kielt"/>
    <x v="2"/>
    <s v="Caramel Stuffed Bars"/>
    <d v="2021-11-26T00:00:00"/>
    <n v="2758"/>
    <n v="173"/>
    <n v="1458.3899999999999"/>
    <n v="1299.6100000000001"/>
  </r>
  <r>
    <s v="Dennison Crosswaite"/>
    <x v="1"/>
    <s v="50% Dark Bites"/>
    <d v="2021-11-26T00:00:00"/>
    <n v="8659"/>
    <n v="321"/>
    <n v="2401.08"/>
    <n v="6257.92"/>
  </r>
  <r>
    <s v="Jan Morforth"/>
    <x v="2"/>
    <s v="50% Dark Bites"/>
    <d v="2021-11-26T00:00:00"/>
    <n v="10360"/>
    <n v="415"/>
    <n v="3104.2000000000003"/>
    <n v="7255.7999999999993"/>
  </r>
  <r>
    <s v="Rafaelita Blaksland"/>
    <x v="2"/>
    <s v="Orange Choco"/>
    <d v="2021-11-26T00:00:00"/>
    <n v="3136"/>
    <n v="157"/>
    <n v="577.76"/>
    <n v="2558.2399999999998"/>
  </r>
  <r>
    <s v="Kaine Padly"/>
    <x v="2"/>
    <s v="Mint Chip Choco"/>
    <d v="2021-11-26T00:00:00"/>
    <n v="287"/>
    <n v="24"/>
    <n v="137.28"/>
    <n v="149.72"/>
  </r>
  <r>
    <s v="Karlen McCaffrey"/>
    <x v="1"/>
    <s v="Manuka Honey Choco"/>
    <d v="2021-11-26T00:00:00"/>
    <n v="721"/>
    <n v="32"/>
    <n v="217.6"/>
    <n v="503.4"/>
  </r>
  <r>
    <s v="Gigi Bohling"/>
    <x v="3"/>
    <s v="Baker's Choco Chips"/>
    <d v="2021-11-26T00:00:00"/>
    <n v="11613"/>
    <n v="505"/>
    <n v="6267.05"/>
    <n v="5345.95"/>
  </r>
  <r>
    <s v="Husein Augar"/>
    <x v="3"/>
    <s v="Peanut Butter Cubes"/>
    <d v="2021-11-26T00:00:00"/>
    <n v="9352"/>
    <n v="493"/>
    <n v="1306.45"/>
    <n v="8045.55"/>
  </r>
  <r>
    <s v="Marney O'Breen"/>
    <x v="0"/>
    <s v="Fruit &amp; Nut Bars"/>
    <d v="2021-11-26T00:00:00"/>
    <n v="4025"/>
    <n v="288"/>
    <n v="1365.1200000000001"/>
    <n v="2659.88"/>
  </r>
  <r>
    <s v="Karlen McCaffrey"/>
    <x v="5"/>
    <s v="Baker's Choco Chips"/>
    <d v="2021-11-26T00:00:00"/>
    <n v="13181"/>
    <n v="550"/>
    <n v="6825.5"/>
    <n v="6355.5"/>
  </r>
  <r>
    <s v="Karlen McCaffrey"/>
    <x v="1"/>
    <s v="White Choc"/>
    <d v="2021-11-26T00:00:00"/>
    <n v="2240"/>
    <n v="204"/>
    <n v="1311.72"/>
    <n v="928.28"/>
  </r>
  <r>
    <s v="Camilla Castle"/>
    <x v="5"/>
    <s v="Mint Chip Choco"/>
    <d v="2021-11-26T00:00:00"/>
    <n v="7826"/>
    <n v="653"/>
    <n v="3735.16"/>
    <n v="4090.84"/>
  </r>
  <r>
    <s v="Barr Faughny"/>
    <x v="5"/>
    <s v="Spicy Special Slims"/>
    <d v="2021-11-26T00:00:00"/>
    <n v="1463"/>
    <n v="147"/>
    <n v="1208.3400000000001"/>
    <n v="254.65999999999985"/>
  </r>
  <r>
    <s v="Andria Kimpton"/>
    <x v="5"/>
    <s v="Orange Choco"/>
    <d v="2021-11-26T00:00:00"/>
    <n v="8624"/>
    <n v="432"/>
    <n v="1589.76"/>
    <n v="7034.24"/>
  </r>
  <r>
    <s v="Van Tuxwell"/>
    <x v="2"/>
    <s v="Eclairs"/>
    <d v="2021-11-26T00:00:00"/>
    <n v="8638"/>
    <n v="1470"/>
    <n v="9275.6999999999989"/>
    <n v="-637.69999999999891"/>
  </r>
  <r>
    <s v="Marney O'Breen"/>
    <x v="5"/>
    <s v="Baker's Choco Chips"/>
    <d v="2021-11-26T00:00:00"/>
    <n v="6951"/>
    <n v="303"/>
    <n v="3760.23"/>
    <n v="3190.77"/>
  </r>
  <r>
    <s v="Madelene Upcott"/>
    <x v="1"/>
    <s v="Choco Coated Almonds"/>
    <d v="2021-11-26T00:00:00"/>
    <n v="1127"/>
    <n v="94"/>
    <n v="312.08"/>
    <n v="814.92000000000007"/>
  </r>
  <r>
    <s v="Kaine Padly"/>
    <x v="3"/>
    <s v="50% Dark Bites"/>
    <d v="2021-11-26T00:00:00"/>
    <n v="406"/>
    <n v="16"/>
    <n v="119.68"/>
    <n v="286.32"/>
  </r>
  <r>
    <s v="Curtice Advani"/>
    <x v="5"/>
    <s v="99% Dark &amp; Pure"/>
    <d v="2021-11-26T00:00:00"/>
    <n v="6720"/>
    <n v="306"/>
    <n v="2365.38"/>
    <n v="4354.62"/>
  </r>
  <r>
    <s v="Husein Augar"/>
    <x v="3"/>
    <s v="Mint Chip Choco"/>
    <d v="2021-11-29T00:00:00"/>
    <n v="2625"/>
    <n v="202"/>
    <n v="1155.44"/>
    <n v="1469.56"/>
  </r>
  <r>
    <s v="Oby Sorrel"/>
    <x v="4"/>
    <s v="Almond Choco"/>
    <d v="2021-11-29T00:00:00"/>
    <n v="980"/>
    <n v="70"/>
    <n v="360.5"/>
    <n v="619.5"/>
  </r>
  <r>
    <s v="Dennison Crosswaite"/>
    <x v="5"/>
    <s v="White Choc"/>
    <d v="2021-11-29T00:00:00"/>
    <n v="5061"/>
    <n v="461"/>
    <n v="2964.23"/>
    <n v="2096.77"/>
  </r>
  <r>
    <s v="Camilla Castle"/>
    <x v="4"/>
    <s v="Caramel Stuffed Bars"/>
    <d v="2021-11-29T00:00:00"/>
    <n v="6979"/>
    <n v="437"/>
    <n v="3683.91"/>
    <n v="3295.09"/>
  </r>
  <r>
    <s v="Gunar Cockshoot"/>
    <x v="5"/>
    <s v="Raspberry Choco"/>
    <d v="2021-11-29T00:00:00"/>
    <n v="18382"/>
    <n v="840"/>
    <n v="3234"/>
    <n v="15148"/>
  </r>
  <r>
    <s v="Karlen McCaffrey"/>
    <x v="1"/>
    <s v="Organic Choco Syrup"/>
    <d v="2021-11-29T00:00:00"/>
    <n v="798"/>
    <n v="37"/>
    <n v="354.09000000000003"/>
    <n v="443.90999999999997"/>
  </r>
  <r>
    <s v="Kelci Walkden"/>
    <x v="3"/>
    <s v="Manuka Honey Choco"/>
    <d v="2021-11-29T00:00:00"/>
    <n v="1197"/>
    <n v="53"/>
    <n v="360.4"/>
    <n v="836.6"/>
  </r>
  <r>
    <s v="Gunar Cockshoot"/>
    <x v="4"/>
    <s v="White Choc"/>
    <d v="2021-11-29T00:00:00"/>
    <n v="2639"/>
    <n v="220"/>
    <n v="1414.6"/>
    <n v="1224.4000000000001"/>
  </r>
  <r>
    <s v="Andria Kimpton"/>
    <x v="4"/>
    <s v="Almond Choco"/>
    <d v="2021-11-29T00:00:00"/>
    <n v="8729"/>
    <n v="582"/>
    <n v="2997.3"/>
    <n v="5731.7"/>
  </r>
  <r>
    <s v="Husein Augar"/>
    <x v="0"/>
    <s v="50% Dark Bites"/>
    <d v="2021-11-29T00:00:00"/>
    <n v="8190"/>
    <n v="328"/>
    <n v="2453.44"/>
    <n v="5736.5599999999995"/>
  </r>
  <r>
    <s v="Wilone O'Kielt"/>
    <x v="3"/>
    <s v="Eclairs"/>
    <d v="2021-11-29T00:00:00"/>
    <n v="9044"/>
    <n v="1120"/>
    <n v="7067.2"/>
    <n v="1976.8000000000002"/>
  </r>
  <r>
    <s v="Dennison Crosswaite"/>
    <x v="5"/>
    <s v="Baker's Choco Chips"/>
    <d v="2021-11-29T00:00:00"/>
    <n v="7119"/>
    <n v="324"/>
    <n v="4020.84"/>
    <n v="3098.16"/>
  </r>
  <r>
    <s v="Dennison Crosswaite"/>
    <x v="2"/>
    <s v="Smooth Sliky Salty"/>
    <d v="2021-11-29T00:00:00"/>
    <n v="1155"/>
    <n v="145"/>
    <n v="400.2"/>
    <n v="754.8"/>
  </r>
  <r>
    <s v="Wilone O'Kielt"/>
    <x v="2"/>
    <s v="Eclairs"/>
    <d v="2021-11-29T00:00:00"/>
    <n v="7294"/>
    <n v="1190"/>
    <n v="7508.9"/>
    <n v="-214.89999999999964"/>
  </r>
  <r>
    <s v="Camilla Castle"/>
    <x v="1"/>
    <s v="Spicy Special Slims"/>
    <d v="2021-11-29T00:00:00"/>
    <n v="12999"/>
    <n v="1610"/>
    <n v="13234.2"/>
    <n v="-235.20000000000073"/>
  </r>
  <r>
    <s v="Dotty Strutley"/>
    <x v="2"/>
    <s v="After Nines"/>
    <d v="2021-11-29T00:00:00"/>
    <n v="5593"/>
    <n v="350"/>
    <n v="3580.5"/>
    <n v="2012.5"/>
  </r>
  <r>
    <s v="Karlen McCaffrey"/>
    <x v="3"/>
    <s v="After Nines"/>
    <d v="2021-11-29T00:00:00"/>
    <n v="2513"/>
    <n v="148"/>
    <n v="1514.04"/>
    <n v="998.96"/>
  </r>
  <r>
    <s v="Kaine Padly"/>
    <x v="1"/>
    <s v="After Nines"/>
    <d v="2021-11-29T00:00:00"/>
    <n v="8547"/>
    <n v="475"/>
    <n v="4859.25"/>
    <n v="3687.75"/>
  </r>
  <r>
    <s v="Dotty Strutley"/>
    <x v="5"/>
    <s v="Mint Chip Choco"/>
    <d v="2021-11-29T00:00:00"/>
    <n v="2408"/>
    <n v="172"/>
    <n v="983.83999999999992"/>
    <n v="1424.16"/>
  </r>
  <r>
    <s v="Gigi Bohling"/>
    <x v="3"/>
    <s v="Manuka Honey Choco"/>
    <d v="2021-11-29T00:00:00"/>
    <n v="1316"/>
    <n v="58"/>
    <n v="394.4"/>
    <n v="921.6"/>
  </r>
  <r>
    <s v="Roddy Speechley"/>
    <x v="4"/>
    <s v="70% Dark Bites"/>
    <d v="2021-11-29T00:00:00"/>
    <n v="1274"/>
    <n v="160"/>
    <n v="806.4"/>
    <n v="467.6"/>
  </r>
  <r>
    <s v="Rafaelita Blaksland"/>
    <x v="1"/>
    <s v="Smooth Sliky Salty"/>
    <d v="2021-11-29T00:00:00"/>
    <n v="6601"/>
    <n v="840"/>
    <n v="2318.3999999999996"/>
    <n v="4282.6000000000004"/>
  </r>
  <r>
    <s v="Camilla Castle"/>
    <x v="0"/>
    <s v="Baker's Choco Chips"/>
    <d v="2021-11-29T00:00:00"/>
    <n v="1442"/>
    <n v="66"/>
    <n v="819.06000000000006"/>
    <n v="622.93999999999994"/>
  </r>
  <r>
    <s v="Camilla Castle"/>
    <x v="2"/>
    <s v="Choco Coated Almonds"/>
    <d v="2021-11-29T00:00:00"/>
    <n v="3318"/>
    <n v="277"/>
    <n v="919.64"/>
    <n v="2398.36"/>
  </r>
  <r>
    <s v="Husein Augar"/>
    <x v="2"/>
    <s v="Smooth Sliky Salty"/>
    <d v="2021-11-29T00:00:00"/>
    <n v="2926"/>
    <n v="418"/>
    <n v="1153.6799999999998"/>
    <n v="1772.3200000000002"/>
  </r>
  <r>
    <s v="Brien Boise"/>
    <x v="0"/>
    <s v="Fruit &amp; Nut Bars"/>
    <d v="2021-11-29T00:00:00"/>
    <n v="16065"/>
    <n v="980"/>
    <n v="4645.2"/>
    <n v="11419.8"/>
  </r>
  <r>
    <s v="Ches Bonnell"/>
    <x v="5"/>
    <s v="Milk Bars"/>
    <d v="2021-11-29T00:00:00"/>
    <n v="12572"/>
    <n v="770"/>
    <n v="4050.2"/>
    <n v="8521.7999999999993"/>
  </r>
  <r>
    <s v="Camilla Castle"/>
    <x v="0"/>
    <s v="85% Dark Bars"/>
    <d v="2021-11-29T00:00:00"/>
    <n v="11886"/>
    <n v="661"/>
    <n v="6947.11"/>
    <n v="4938.8900000000003"/>
  </r>
  <r>
    <s v="Madelene Upcott"/>
    <x v="5"/>
    <s v="70% Dark Bites"/>
    <d v="2021-11-29T00:00:00"/>
    <n v="8701"/>
    <n v="980"/>
    <n v="4939.2"/>
    <n v="3761.8"/>
  </r>
  <r>
    <s v="Jehu Rudeforth"/>
    <x v="5"/>
    <s v="Baker's Choco Chips"/>
    <d v="2021-11-29T00:00:00"/>
    <n v="6272"/>
    <n v="273"/>
    <n v="3387.93"/>
    <n v="2884.07"/>
  </r>
  <r>
    <s v="Kaine Padly"/>
    <x v="4"/>
    <s v="Almond Choco"/>
    <d v="2021-11-29T00:00:00"/>
    <n v="9394"/>
    <n v="671"/>
    <n v="3455.65"/>
    <n v="5938.35"/>
  </r>
  <r>
    <s v="Kelci Walkden"/>
    <x v="1"/>
    <s v="Orange Choco"/>
    <d v="2021-11-29T00:00:00"/>
    <n v="1603"/>
    <n v="81"/>
    <n v="298.08000000000004"/>
    <n v="1304.92"/>
  </r>
  <r>
    <s v="Gigi Bohling"/>
    <x v="3"/>
    <s v="Spicy Special Slims"/>
    <d v="2021-11-29T00:00:00"/>
    <n v="7070"/>
    <n v="700"/>
    <n v="5754"/>
    <n v="1316"/>
  </r>
  <r>
    <s v="Jan Morforth"/>
    <x v="4"/>
    <s v="Peanut Butter Cubes"/>
    <d v="2021-11-29T00:00:00"/>
    <n v="1484"/>
    <n v="83"/>
    <n v="219.95"/>
    <n v="1264.05"/>
  </r>
  <r>
    <s v="Husein Augar"/>
    <x v="1"/>
    <s v="Choco Coated Almonds"/>
    <d v="2021-11-29T00:00:00"/>
    <n v="2807"/>
    <n v="256"/>
    <n v="849.92"/>
    <n v="1957.08"/>
  </r>
  <r>
    <s v="Roddy Speechley"/>
    <x v="5"/>
    <s v="99% Dark &amp; Pure"/>
    <d v="2021-11-29T00:00:00"/>
    <n v="6853"/>
    <n v="286"/>
    <n v="2210.7800000000002"/>
    <n v="4642.2199999999993"/>
  </r>
  <r>
    <s v="Dennison Crosswaite"/>
    <x v="0"/>
    <s v="Spicy Special Slims"/>
    <d v="2021-11-29T00:00:00"/>
    <n v="8876"/>
    <n v="910"/>
    <n v="7480.2000000000007"/>
    <n v="1395.7999999999993"/>
  </r>
  <r>
    <s v="Kelci Walkden"/>
    <x v="3"/>
    <s v="Choco Coated Almonds"/>
    <d v="2021-11-30T00:00:00"/>
    <n v="9583"/>
    <n v="770"/>
    <n v="2556.4"/>
    <n v="7026.6"/>
  </r>
  <r>
    <s v="Kaine Padly"/>
    <x v="4"/>
    <s v="Manuka Honey Choco"/>
    <d v="2021-11-30T00:00:00"/>
    <n v="9996"/>
    <n v="455"/>
    <n v="3094"/>
    <n v="6902"/>
  </r>
  <r>
    <s v="Gunar Cockshoot"/>
    <x v="4"/>
    <s v="99% Dark &amp; Pure"/>
    <d v="2021-11-30T00:00:00"/>
    <n v="17185"/>
    <n v="700"/>
    <n v="5411"/>
    <n v="11774"/>
  </r>
  <r>
    <s v="Beverie Moffet"/>
    <x v="3"/>
    <s v="Peanut Butter Cubes"/>
    <d v="2021-11-30T00:00:00"/>
    <n v="13391"/>
    <n v="700"/>
    <n v="1855"/>
    <n v="11536"/>
  </r>
  <r>
    <s v="Dotty Strutley"/>
    <x v="5"/>
    <s v="Milk Bars"/>
    <d v="2021-11-30T00:00:00"/>
    <n v="13111"/>
    <n v="910"/>
    <n v="4786.5999999999995"/>
    <n v="8324.4000000000015"/>
  </r>
  <r>
    <s v="Barr Faughny"/>
    <x v="1"/>
    <s v="Milk Bars"/>
    <d v="2021-11-30T00:00:00"/>
    <n v="3241"/>
    <n v="191"/>
    <n v="1004.66"/>
    <n v="2236.34"/>
  </r>
  <r>
    <s v="Kelci Walkden"/>
    <x v="4"/>
    <s v="Mint Chip Choco"/>
    <d v="2021-11-30T00:00:00"/>
    <n v="11564"/>
    <n v="840"/>
    <n v="4804.8"/>
    <n v="6759.2"/>
  </r>
  <r>
    <s v="Rafaelita Blaksland"/>
    <x v="3"/>
    <s v="Fruit &amp; Nut Bars"/>
    <d v="2021-11-30T00:00:00"/>
    <n v="4998"/>
    <n v="357"/>
    <n v="1692.18"/>
    <n v="3305.8199999999997"/>
  </r>
  <r>
    <s v="Ches Bonnell"/>
    <x v="5"/>
    <s v="Manuka Honey Choco"/>
    <d v="2021-11-30T00:00:00"/>
    <n v="3605"/>
    <n v="164"/>
    <n v="1115.2"/>
    <n v="2489.8000000000002"/>
  </r>
  <r>
    <s v="Rafaelita Blaksland"/>
    <x v="4"/>
    <s v="99% Dark &amp; Pure"/>
    <d v="2021-11-30T00:00:00"/>
    <n v="238"/>
    <n v="10"/>
    <n v="77.300000000000011"/>
    <n v="160.69999999999999"/>
  </r>
  <r>
    <s v="Dennison Crosswaite"/>
    <x v="1"/>
    <s v="White Choc"/>
    <d v="2021-11-30T00:00:00"/>
    <n v="3325"/>
    <n v="256"/>
    <n v="1646.08"/>
    <n v="1678.92"/>
  </r>
  <r>
    <s v="Jan Morforth"/>
    <x v="2"/>
    <s v="85% Dark Bars"/>
    <d v="2021-11-30T00:00:00"/>
    <n v="5936"/>
    <n v="313"/>
    <n v="3289.63"/>
    <n v="2646.37"/>
  </r>
  <r>
    <s v="Rafaelita Blaksland"/>
    <x v="0"/>
    <s v="Choco Coated Almonds"/>
    <d v="2021-11-30T00:00:00"/>
    <n v="140"/>
    <n v="13"/>
    <n v="43.16"/>
    <n v="96.84"/>
  </r>
  <r>
    <s v="Dotty Strutley"/>
    <x v="0"/>
    <s v="Drinking Coco"/>
    <d v="2021-11-30T00:00:00"/>
    <n v="378"/>
    <n v="14"/>
    <n v="139.16"/>
    <n v="238.84"/>
  </r>
  <r>
    <s v="Madelene Upcott"/>
    <x v="4"/>
    <s v="85% Dark Bars"/>
    <d v="2021-11-30T00:00:00"/>
    <n v="2849"/>
    <n v="150"/>
    <n v="1576.5"/>
    <n v="1272.5"/>
  </r>
  <r>
    <s v="Dennison Crosswaite"/>
    <x v="4"/>
    <s v="Almond Choco"/>
    <d v="2021-11-30T00:00:00"/>
    <n v="1827"/>
    <n v="115"/>
    <n v="592.25"/>
    <n v="1234.75"/>
  </r>
  <r>
    <s v="Ches Bonnell"/>
    <x v="0"/>
    <s v="Milk Bars"/>
    <d v="2021-11-30T00:00:00"/>
    <n v="133"/>
    <n v="9"/>
    <n v="47.339999999999996"/>
    <n v="85.66"/>
  </r>
  <r>
    <s v="Camilla Castle"/>
    <x v="2"/>
    <s v="Orange Choco"/>
    <d v="2021-11-30T00:00:00"/>
    <n v="8988"/>
    <n v="450"/>
    <n v="1656"/>
    <n v="7332"/>
  </r>
  <r>
    <s v="Dotty Strutley"/>
    <x v="0"/>
    <s v="Organic Choco Syrup"/>
    <d v="2021-11-30T00:00:00"/>
    <n v="4242"/>
    <n v="193"/>
    <n v="1847.01"/>
    <n v="2394.9899999999998"/>
  </r>
  <r>
    <s v="Andria Kimpton"/>
    <x v="0"/>
    <s v="White Choc"/>
    <d v="2021-11-30T00:00:00"/>
    <n v="8512"/>
    <n v="700"/>
    <n v="4501"/>
    <n v="4011"/>
  </r>
  <r>
    <s v="Dotty Strutley"/>
    <x v="3"/>
    <s v="Drinking Coco"/>
    <d v="2021-11-30T00:00:00"/>
    <n v="4011"/>
    <n v="155"/>
    <n v="1540.6999999999998"/>
    <n v="2470.3000000000002"/>
  </r>
  <r>
    <s v="Dennison Crosswaite"/>
    <x v="4"/>
    <s v="99% Dark &amp; Pure"/>
    <d v="2021-12-01T00:00:00"/>
    <n v="10941"/>
    <n v="498"/>
    <n v="3849.5400000000004"/>
    <n v="7091.4599999999991"/>
  </r>
  <r>
    <s v="Kelci Walkden"/>
    <x v="2"/>
    <s v="Drinking Coco"/>
    <d v="2021-12-01T00:00:00"/>
    <n v="5894"/>
    <n v="227"/>
    <n v="2256.38"/>
    <n v="3637.62"/>
  </r>
  <r>
    <s v="Jehu Rudeforth"/>
    <x v="2"/>
    <s v="85% Dark Bars"/>
    <d v="2021-12-01T00:00:00"/>
    <n v="3983"/>
    <n v="200"/>
    <n v="2102"/>
    <n v="1881"/>
  </r>
  <r>
    <s v="Camilla Castle"/>
    <x v="1"/>
    <s v="Baker's Choco Chips"/>
    <d v="2021-12-01T00:00:00"/>
    <n v="2821"/>
    <n v="118"/>
    <n v="1464.38"/>
    <n v="1356.62"/>
  </r>
  <r>
    <s v="Kelci Walkden"/>
    <x v="0"/>
    <s v="70% Dark Bites"/>
    <d v="2021-12-01T00:00:00"/>
    <n v="7189"/>
    <n v="770"/>
    <n v="3880.8"/>
    <n v="3308.2"/>
  </r>
  <r>
    <s v="Roddy Speechley"/>
    <x v="5"/>
    <s v="White Choc"/>
    <d v="2021-12-01T00:00:00"/>
    <n v="2051"/>
    <n v="187"/>
    <n v="1202.4099999999999"/>
    <n v="848.59000000000015"/>
  </r>
  <r>
    <s v="Van Tuxwell"/>
    <x v="0"/>
    <s v="Smooth Sliky Salty"/>
    <d v="2021-12-01T00:00:00"/>
    <n v="4697"/>
    <n v="588"/>
    <n v="1622.8799999999999"/>
    <n v="3074.12"/>
  </r>
  <r>
    <s v="Gunar Cockshoot"/>
    <x v="0"/>
    <s v="50% Dark Bites"/>
    <d v="2021-12-01T00:00:00"/>
    <n v="6909"/>
    <n v="277"/>
    <n v="2071.96"/>
    <n v="4837.04"/>
  </r>
  <r>
    <s v="Curtice Advani"/>
    <x v="3"/>
    <s v="White Choc"/>
    <d v="2021-12-01T00:00:00"/>
    <n v="1792"/>
    <n v="138"/>
    <n v="887.33999999999992"/>
    <n v="904.66000000000008"/>
  </r>
  <r>
    <s v="Gunar Cockshoot"/>
    <x v="0"/>
    <s v="Manuka Honey Choco"/>
    <d v="2021-12-02T00:00:00"/>
    <n v="287"/>
    <n v="14"/>
    <n v="95.2"/>
    <n v="191.8"/>
  </r>
  <r>
    <s v="Jan Morforth"/>
    <x v="4"/>
    <s v="Spicy Special Slims"/>
    <d v="2021-12-02T00:00:00"/>
    <n v="4970"/>
    <n v="622"/>
    <n v="5112.84"/>
    <n v="-142.84000000000015"/>
  </r>
  <r>
    <s v="Andria Kimpton"/>
    <x v="3"/>
    <s v="Organic Choco Syrup"/>
    <d v="2021-12-02T00:00:00"/>
    <n v="7077"/>
    <n v="295"/>
    <n v="2823.15"/>
    <n v="4253.8500000000004"/>
  </r>
  <r>
    <s v="Brien Boise"/>
    <x v="5"/>
    <s v="Baker's Choco Chips"/>
    <d v="2021-12-02T00:00:00"/>
    <n v="5110"/>
    <n v="213"/>
    <n v="2643.33"/>
    <n v="2466.67"/>
  </r>
  <r>
    <s v="Gunar Cockshoot"/>
    <x v="5"/>
    <s v="White Choc"/>
    <d v="2021-12-02T00:00:00"/>
    <n v="2702"/>
    <n v="226"/>
    <n v="1453.1799999999998"/>
    <n v="1248.8200000000002"/>
  </r>
  <r>
    <s v="Dennison Crosswaite"/>
    <x v="2"/>
    <s v="Baker's Choco Chips"/>
    <d v="2021-12-02T00:00:00"/>
    <n v="13377"/>
    <n v="558"/>
    <n v="6924.78"/>
    <n v="6452.22"/>
  </r>
  <r>
    <s v="Ches Bonnell"/>
    <x v="5"/>
    <s v="White Choc"/>
    <d v="2021-12-02T00:00:00"/>
    <n v="2268"/>
    <n v="189"/>
    <n v="1215.27"/>
    <n v="1052.73"/>
  </r>
  <r>
    <s v="Rafaelita Blaksland"/>
    <x v="4"/>
    <s v="Fruit &amp; Nut Bars"/>
    <d v="2021-12-02T00:00:00"/>
    <n v="280"/>
    <n v="18"/>
    <n v="85.320000000000007"/>
    <n v="194.68"/>
  </r>
  <r>
    <s v="Brien Boise"/>
    <x v="5"/>
    <s v="White Choc"/>
    <d v="2021-12-02T00:00:00"/>
    <n v="15561"/>
    <n v="1190"/>
    <n v="7651.7"/>
    <n v="7909.3"/>
  </r>
  <r>
    <s v="Gunar Cockshoot"/>
    <x v="2"/>
    <s v="Mint Chip Choco"/>
    <d v="2021-12-02T00:00:00"/>
    <n v="6426"/>
    <n v="459"/>
    <n v="2625.48"/>
    <n v="3800.52"/>
  </r>
  <r>
    <s v="Rafaelita Blaksland"/>
    <x v="2"/>
    <s v="Drinking Coco"/>
    <d v="2021-12-02T00:00:00"/>
    <n v="4011"/>
    <n v="149"/>
    <n v="1481.06"/>
    <n v="2529.94"/>
  </r>
  <r>
    <s v="Husein Augar"/>
    <x v="1"/>
    <s v="Mint Chip Choco"/>
    <d v="2021-12-02T00:00:00"/>
    <n v="14"/>
    <n v="1"/>
    <n v="5.72"/>
    <n v="8.2800000000000011"/>
  </r>
  <r>
    <s v="Beverie Moffet"/>
    <x v="1"/>
    <s v="White Choc"/>
    <d v="2021-12-02T00:00:00"/>
    <n v="735"/>
    <n v="57"/>
    <n v="366.51"/>
    <n v="368.49"/>
  </r>
  <r>
    <s v="Wilone O'Kielt"/>
    <x v="5"/>
    <s v="Almond Choco"/>
    <d v="2021-12-02T00:00:00"/>
    <n v="2296"/>
    <n v="144"/>
    <n v="741.6"/>
    <n v="1554.4"/>
  </r>
  <r>
    <s v="Wilone O'Kielt"/>
    <x v="3"/>
    <s v="50% Dark Bites"/>
    <d v="2021-12-02T00:00:00"/>
    <n v="3661"/>
    <n v="141"/>
    <n v="1054.68"/>
    <n v="2606.3199999999997"/>
  </r>
  <r>
    <s v="Kelci Walkden"/>
    <x v="4"/>
    <s v="Almond Choco"/>
    <d v="2021-12-02T00:00:00"/>
    <n v="10857"/>
    <n v="770"/>
    <n v="3965.5000000000005"/>
    <n v="6891.5"/>
  </r>
  <r>
    <s v="Rafaelita Blaksland"/>
    <x v="1"/>
    <s v="After Nines"/>
    <d v="2021-12-02T00:00:00"/>
    <n v="7301"/>
    <n v="457"/>
    <n v="4675.1100000000006"/>
    <n v="2625.8899999999994"/>
  </r>
  <r>
    <s v="Roddy Speechley"/>
    <x v="3"/>
    <s v="White Choc"/>
    <d v="2021-12-02T00:00:00"/>
    <n v="3472"/>
    <n v="316"/>
    <n v="2031.8799999999999"/>
    <n v="1440.1200000000001"/>
  </r>
  <r>
    <s v="Wilone O'Kielt"/>
    <x v="2"/>
    <s v="Manuka Honey Choco"/>
    <d v="2021-12-02T00:00:00"/>
    <n v="3276"/>
    <n v="143"/>
    <n v="972.4"/>
    <n v="2303.6"/>
  </r>
  <r>
    <s v="Jan Morforth"/>
    <x v="1"/>
    <s v="Milk Bars"/>
    <d v="2021-12-02T00:00:00"/>
    <n v="4340"/>
    <n v="290"/>
    <n v="1525.3999999999999"/>
    <n v="2814.6000000000004"/>
  </r>
  <r>
    <s v="Kaine Padly"/>
    <x v="4"/>
    <s v="After Nines"/>
    <d v="2021-12-02T00:00:00"/>
    <n v="4711"/>
    <n v="278"/>
    <n v="2843.94"/>
    <n v="1867.06"/>
  </r>
  <r>
    <s v="Marney O'Breen"/>
    <x v="1"/>
    <s v="70% Dark Bites"/>
    <d v="2021-12-02T00:00:00"/>
    <n v="364"/>
    <n v="52"/>
    <n v="262.08"/>
    <n v="101.92000000000002"/>
  </r>
  <r>
    <s v="Dennison Crosswaite"/>
    <x v="4"/>
    <s v="Mint Chip Choco"/>
    <d v="2021-12-02T00:00:00"/>
    <n v="12026"/>
    <n v="840"/>
    <n v="4804.8"/>
    <n v="7221.2"/>
  </r>
  <r>
    <s v="Jan Morforth"/>
    <x v="5"/>
    <s v="Spicy Special Slims"/>
    <d v="2021-12-02T00:00:00"/>
    <n v="15561"/>
    <n v="1960"/>
    <n v="16111.2"/>
    <n v="-550.20000000000073"/>
  </r>
  <r>
    <s v="Dotty Strutley"/>
    <x v="5"/>
    <s v="Manuka Honey Choco"/>
    <d v="2021-12-02T00:00:00"/>
    <n v="3822"/>
    <n v="182"/>
    <n v="1237.5999999999999"/>
    <n v="2584.4"/>
  </r>
  <r>
    <s v="Camilla Castle"/>
    <x v="4"/>
    <s v="Almond Choco"/>
    <d v="2021-12-02T00:00:00"/>
    <n v="2793"/>
    <n v="175"/>
    <n v="901.25000000000011"/>
    <n v="1891.75"/>
  </r>
  <r>
    <s v="Kaine Padly"/>
    <x v="4"/>
    <s v="85% Dark Bars"/>
    <d v="2021-12-02T00:00:00"/>
    <n v="301"/>
    <n v="17"/>
    <n v="178.67"/>
    <n v="122.33000000000001"/>
  </r>
  <r>
    <s v="Brien Boise"/>
    <x v="1"/>
    <s v="Orange Choco"/>
    <d v="2021-12-02T00:00:00"/>
    <n v="1470"/>
    <n v="74"/>
    <n v="272.32"/>
    <n v="1197.68"/>
  </r>
  <r>
    <s v="Dotty Strutley"/>
    <x v="4"/>
    <s v="After Nines"/>
    <d v="2021-12-02T00:00:00"/>
    <n v="3045"/>
    <n v="180"/>
    <n v="1841.4"/>
    <n v="1203.5999999999999"/>
  </r>
  <r>
    <s v="Mallorie Waber"/>
    <x v="4"/>
    <s v="Baker's Choco Chips"/>
    <d v="2021-12-02T00:00:00"/>
    <n v="8190"/>
    <n v="373"/>
    <n v="4628.93"/>
    <n v="3561.0699999999997"/>
  </r>
  <r>
    <s v="Gigi Bohling"/>
    <x v="3"/>
    <s v="Almond Choco"/>
    <d v="2021-12-02T00:00:00"/>
    <n v="11851"/>
    <n v="840"/>
    <n v="4326"/>
    <n v="7525"/>
  </r>
  <r>
    <s v="Marney O'Breen"/>
    <x v="2"/>
    <s v="Peanut Butter Cubes"/>
    <d v="2021-12-02T00:00:00"/>
    <n v="4389"/>
    <n v="244"/>
    <n v="646.6"/>
    <n v="3742.4"/>
  </r>
  <r>
    <s v="Dotty Strutley"/>
    <x v="0"/>
    <s v="Smooth Sliky Salty"/>
    <d v="2021-12-02T00:00:00"/>
    <n v="4802"/>
    <n v="601"/>
    <n v="1658.7599999999998"/>
    <n v="3143.2400000000002"/>
  </r>
  <r>
    <s v="Kaine Padly"/>
    <x v="1"/>
    <s v="Orange Choco"/>
    <d v="2021-12-02T00:00:00"/>
    <n v="5103"/>
    <n v="256"/>
    <n v="942.08"/>
    <n v="4160.92"/>
  </r>
  <r>
    <s v="Camilla Castle"/>
    <x v="3"/>
    <s v="Fruit &amp; Nut Bars"/>
    <d v="2021-12-02T00:00:00"/>
    <n v="12411"/>
    <n v="910"/>
    <n v="4313.4000000000005"/>
    <n v="8097.5999999999995"/>
  </r>
  <r>
    <s v="Gunar Cockshoot"/>
    <x v="4"/>
    <s v="85% Dark Bars"/>
    <d v="2021-12-02T00:00:00"/>
    <n v="1743"/>
    <n v="97"/>
    <n v="1019.47"/>
    <n v="723.53"/>
  </r>
  <r>
    <s v="Oby Sorrel"/>
    <x v="1"/>
    <s v="99% Dark &amp; Pure"/>
    <d v="2021-12-02T00:00:00"/>
    <n v="6839"/>
    <n v="311"/>
    <n v="2404.0300000000002"/>
    <n v="4434.9699999999993"/>
  </r>
  <r>
    <s v="Husein Augar"/>
    <x v="3"/>
    <s v="Spicy Special Slims"/>
    <d v="2021-12-02T00:00:00"/>
    <n v="4172"/>
    <n v="522"/>
    <n v="4290.84"/>
    <n v="-118.84000000000015"/>
  </r>
  <r>
    <s v="Mallorie Waber"/>
    <x v="4"/>
    <s v="White Choc"/>
    <d v="2021-12-02T00:00:00"/>
    <n v="5425"/>
    <n v="453"/>
    <n v="2912.79"/>
    <n v="2512.21"/>
  </r>
  <r>
    <s v="Husein Augar"/>
    <x v="0"/>
    <s v="Almond Choco"/>
    <d v="2021-12-02T00:00:00"/>
    <n v="4466"/>
    <n v="298"/>
    <n v="1534.7"/>
    <n v="2931.3"/>
  </r>
  <r>
    <s v="Marney O'Breen"/>
    <x v="5"/>
    <s v="Peanut Butter Cubes"/>
    <d v="2021-12-02T00:00:00"/>
    <n v="6951"/>
    <n v="366"/>
    <n v="969.9"/>
    <n v="5981.1"/>
  </r>
  <r>
    <s v="Oby Sorrel"/>
    <x v="5"/>
    <s v="Manuka Honey Choco"/>
    <d v="2021-12-02T00:00:00"/>
    <n v="448"/>
    <n v="20"/>
    <n v="136"/>
    <n v="312"/>
  </r>
  <r>
    <s v="Beverie Moffet"/>
    <x v="0"/>
    <s v="Organic Choco Syrup"/>
    <d v="2021-12-02T00:00:00"/>
    <n v="6062"/>
    <n v="276"/>
    <n v="2641.32"/>
    <n v="3420.68"/>
  </r>
  <r>
    <s v="Gunar Cockshoot"/>
    <x v="4"/>
    <s v="Spicy Special Slims"/>
    <d v="2021-12-02T00:00:00"/>
    <n v="8078"/>
    <n v="840"/>
    <n v="6904.8"/>
    <n v="1173.1999999999998"/>
  </r>
  <r>
    <s v="Barr Faughny"/>
    <x v="4"/>
    <s v="Smooth Sliky Salty"/>
    <d v="2021-12-02T00:00:00"/>
    <n v="5271"/>
    <n v="910"/>
    <n v="2511.6"/>
    <n v="2759.4"/>
  </r>
  <r>
    <s v="Marney O'Breen"/>
    <x v="4"/>
    <s v="85% Dark Bars"/>
    <d v="2021-12-03T00:00:00"/>
    <n v="3318"/>
    <n v="185"/>
    <n v="1944.35"/>
    <n v="1373.65"/>
  </r>
  <r>
    <s v="Dotty Strutley"/>
    <x v="2"/>
    <s v="Baker's Choco Chips"/>
    <d v="2021-12-03T00:00:00"/>
    <n v="17360"/>
    <n v="700"/>
    <n v="8687"/>
    <n v="8673"/>
  </r>
  <r>
    <s v="Ches Bonnell"/>
    <x v="2"/>
    <s v="Raspberry Choco"/>
    <d v="2021-12-03T00:00:00"/>
    <n v="13349"/>
    <n v="668"/>
    <n v="2571.8000000000002"/>
    <n v="10777.2"/>
  </r>
  <r>
    <s v="Wilone O'Kielt"/>
    <x v="0"/>
    <s v="Raspberry Choco"/>
    <d v="2021-12-03T00:00:00"/>
    <n v="910"/>
    <n v="42"/>
    <n v="161.70000000000002"/>
    <n v="748.3"/>
  </r>
  <r>
    <s v="Kaine Padly"/>
    <x v="5"/>
    <s v="Caramel Stuffed Bars"/>
    <d v="2021-12-03T00:00:00"/>
    <n v="5747"/>
    <n v="339"/>
    <n v="2857.77"/>
    <n v="2889.23"/>
  </r>
  <r>
    <s v="Wilone O'Kielt"/>
    <x v="3"/>
    <s v="Peanut Butter Cubes"/>
    <d v="2021-12-03T00:00:00"/>
    <n v="5915"/>
    <n v="329"/>
    <n v="871.85"/>
    <n v="5043.1499999999996"/>
  </r>
  <r>
    <s v="Oby Sorrel"/>
    <x v="4"/>
    <s v="Smooth Sliky Salty"/>
    <d v="2021-12-03T00:00:00"/>
    <n v="5313"/>
    <n v="770"/>
    <n v="2125.1999999999998"/>
    <n v="3187.8"/>
  </r>
  <r>
    <s v="Jan Morforth"/>
    <x v="2"/>
    <s v="Raspberry Choco"/>
    <d v="2021-12-03T00:00:00"/>
    <n v="10437"/>
    <n v="475"/>
    <n v="1828.75"/>
    <n v="8608.25"/>
  </r>
  <r>
    <s v="Oby Sorrel"/>
    <x v="0"/>
    <s v="Baker's Choco Chips"/>
    <d v="2021-12-03T00:00:00"/>
    <n v="1890"/>
    <n v="79"/>
    <n v="980.39"/>
    <n v="909.61"/>
  </r>
  <r>
    <s v="Rafaelita Blaksland"/>
    <x v="0"/>
    <s v="Caramel Stuffed Bars"/>
    <d v="2021-12-03T00:00:00"/>
    <n v="1596"/>
    <n v="107"/>
    <n v="902.01"/>
    <n v="693.99"/>
  </r>
  <r>
    <s v="Andria Kimpton"/>
    <x v="0"/>
    <s v="99% Dark &amp; Pure"/>
    <d v="2021-12-03T00:00:00"/>
    <n v="9646"/>
    <n v="402"/>
    <n v="3107.46"/>
    <n v="6538.54"/>
  </r>
  <r>
    <s v="Dotty Strutley"/>
    <x v="2"/>
    <s v="Smooth Sliky Salty"/>
    <d v="2021-12-03T00:00:00"/>
    <n v="15778"/>
    <n v="2660"/>
    <n v="7341.5999999999995"/>
    <n v="8436.4000000000015"/>
  </r>
  <r>
    <s v="Wilone O'Kielt"/>
    <x v="1"/>
    <s v="Peanut Butter Cubes"/>
    <d v="2021-12-03T00:00:00"/>
    <n v="11494"/>
    <n v="639"/>
    <n v="1693.35"/>
    <n v="9800.65"/>
  </r>
  <r>
    <s v="Gunar Cockshoot"/>
    <x v="5"/>
    <s v="85% Dark Bars"/>
    <d v="2021-12-03T00:00:00"/>
    <n v="12110"/>
    <n v="606"/>
    <n v="6369.0599999999995"/>
    <n v="5740.9400000000005"/>
  </r>
  <r>
    <s v="Kaine Padly"/>
    <x v="5"/>
    <s v="Spicy Special Slims"/>
    <d v="2021-12-06T00:00:00"/>
    <n v="10108"/>
    <n v="1120"/>
    <n v="9206.4000000000015"/>
    <n v="901.59999999999854"/>
  </r>
  <r>
    <s v="Roddy Speechley"/>
    <x v="2"/>
    <s v="Mint Chip Choco"/>
    <d v="2021-12-06T00:00:00"/>
    <n v="1596"/>
    <n v="114"/>
    <n v="652.07999999999993"/>
    <n v="943.92000000000007"/>
  </r>
  <r>
    <s v="Karlen McCaffrey"/>
    <x v="4"/>
    <s v="Organic Choco Syrup"/>
    <d v="2021-12-06T00:00:00"/>
    <n v="5159"/>
    <n v="215"/>
    <n v="2057.5500000000002"/>
    <n v="3101.45"/>
  </r>
  <r>
    <s v="Kaine Padly"/>
    <x v="5"/>
    <s v="White Choc"/>
    <d v="2021-12-06T00:00:00"/>
    <n v="5614"/>
    <n v="432"/>
    <n v="2777.7599999999998"/>
    <n v="2836.2400000000002"/>
  </r>
  <r>
    <s v="Mallorie Waber"/>
    <x v="0"/>
    <s v="Drinking Coco"/>
    <d v="2021-12-06T00:00:00"/>
    <n v="18837"/>
    <n v="698"/>
    <n v="6938.12"/>
    <n v="11898.880000000001"/>
  </r>
  <r>
    <s v="Barr Faughny"/>
    <x v="4"/>
    <s v="85% Dark Bars"/>
    <d v="2021-12-06T00:00:00"/>
    <n v="4774"/>
    <n v="266"/>
    <n v="2795.66"/>
    <n v="1978.3400000000001"/>
  </r>
  <r>
    <s v="Karlen McCaffrey"/>
    <x v="5"/>
    <s v="Choco Coated Almonds"/>
    <d v="2021-12-06T00:00:00"/>
    <n v="9163"/>
    <n v="910"/>
    <n v="3021.2"/>
    <n v="6141.8"/>
  </r>
  <r>
    <s v="Kelci Walkden"/>
    <x v="1"/>
    <s v="99% Dark &amp; Pure"/>
    <d v="2021-12-06T00:00:00"/>
    <n v="4298"/>
    <n v="196"/>
    <n v="1515.0800000000002"/>
    <n v="2782.92"/>
  </r>
  <r>
    <s v="Rafaelita Blaksland"/>
    <x v="1"/>
    <s v="Baker's Choco Chips"/>
    <d v="2021-12-06T00:00:00"/>
    <n v="2583"/>
    <n v="118"/>
    <n v="1464.38"/>
    <n v="1118.6199999999999"/>
  </r>
  <r>
    <s v="Wilone O'Kielt"/>
    <x v="5"/>
    <s v="99% Dark &amp; Pure"/>
    <d v="2021-12-06T00:00:00"/>
    <n v="5376"/>
    <n v="234"/>
    <n v="1808.8200000000002"/>
    <n v="3567.18"/>
  </r>
  <r>
    <s v="Ches Bonnell"/>
    <x v="3"/>
    <s v="Manuka Honey Choco"/>
    <d v="2021-12-06T00:00:00"/>
    <n v="10234"/>
    <n v="488"/>
    <n v="3318.4"/>
    <n v="6915.6"/>
  </r>
  <r>
    <s v="Dennison Crosswaite"/>
    <x v="0"/>
    <s v="White Choc"/>
    <d v="2021-12-06T00:00:00"/>
    <n v="5754"/>
    <n v="443"/>
    <n v="2848.49"/>
    <n v="2905.51"/>
  </r>
  <r>
    <s v="Marney O'Breen"/>
    <x v="4"/>
    <s v="White Choc"/>
    <d v="2021-12-06T00:00:00"/>
    <n v="4431"/>
    <n v="370"/>
    <n v="2379.1"/>
    <n v="2051.9"/>
  </r>
  <r>
    <s v="Beverie Moffet"/>
    <x v="2"/>
    <s v="White Choc"/>
    <d v="2021-12-06T00:00:00"/>
    <n v="3010"/>
    <n v="251"/>
    <n v="1613.9299999999998"/>
    <n v="1396.0700000000002"/>
  </r>
  <r>
    <s v="Barr Faughny"/>
    <x v="3"/>
    <s v="Eclairs"/>
    <d v="2021-12-06T00:00:00"/>
    <n v="8365"/>
    <n v="1190"/>
    <n v="7508.9"/>
    <n v="856.10000000000036"/>
  </r>
  <r>
    <s v="Van Tuxwell"/>
    <x v="1"/>
    <s v="Choco Coated Almonds"/>
    <d v="2021-12-06T00:00:00"/>
    <n v="4263"/>
    <n v="388"/>
    <n v="1288.1599999999999"/>
    <n v="2974.84"/>
  </r>
  <r>
    <s v="Mallorie Waber"/>
    <x v="1"/>
    <s v="Drinking Coco"/>
    <d v="2021-12-06T00:00:00"/>
    <n v="2821"/>
    <n v="109"/>
    <n v="1083.46"/>
    <n v="1737.54"/>
  </r>
  <r>
    <s v="Marney O'Breen"/>
    <x v="0"/>
    <s v="Smooth Sliky Salty"/>
    <d v="2021-12-06T00:00:00"/>
    <n v="3724"/>
    <n v="621"/>
    <n v="1713.9599999999998"/>
    <n v="2010.0400000000002"/>
  </r>
  <r>
    <s v="Beverie Moffet"/>
    <x v="4"/>
    <s v="Choco Coated Almonds"/>
    <d v="2021-12-06T00:00:00"/>
    <n v="5068"/>
    <n v="507"/>
    <n v="1683.24"/>
    <n v="3384.76"/>
  </r>
  <r>
    <s v="Rafaelita Blaksland"/>
    <x v="5"/>
    <s v="Organic Choco Syrup"/>
    <d v="2021-12-06T00:00:00"/>
    <n v="4522"/>
    <n v="206"/>
    <n v="1971.42"/>
    <n v="2550.58"/>
  </r>
  <r>
    <s v="Ches Bonnell"/>
    <x v="2"/>
    <s v="Smooth Sliky Salty"/>
    <d v="2021-12-06T00:00:00"/>
    <n v="245"/>
    <n v="41"/>
    <n v="113.16"/>
    <n v="131.84"/>
  </r>
  <r>
    <s v="Brien Boise"/>
    <x v="0"/>
    <s v="Choco Coated Almonds"/>
    <d v="2021-12-06T00:00:00"/>
    <n v="3661"/>
    <n v="306"/>
    <n v="1015.92"/>
    <n v="2645.08"/>
  </r>
  <r>
    <s v="Kelci Walkden"/>
    <x v="3"/>
    <s v="Organic Choco Syrup"/>
    <d v="2021-12-06T00:00:00"/>
    <n v="9205"/>
    <n v="401"/>
    <n v="3837.57"/>
    <n v="5367.43"/>
  </r>
  <r>
    <s v="Kelci Walkden"/>
    <x v="5"/>
    <s v="Raspberry Choco"/>
    <d v="2021-12-06T00:00:00"/>
    <n v="413"/>
    <n v="19"/>
    <n v="73.150000000000006"/>
    <n v="339.85"/>
  </r>
  <r>
    <s v="Karlen McCaffrey"/>
    <x v="5"/>
    <s v="Manuka Honey Choco"/>
    <d v="2021-12-06T00:00:00"/>
    <n v="9772"/>
    <n v="466"/>
    <n v="3168.7999999999997"/>
    <n v="6603.2000000000007"/>
  </r>
  <r>
    <s v="Jehu Rudeforth"/>
    <x v="4"/>
    <s v="Caramel Stuffed Bars"/>
    <d v="2021-12-06T00:00:00"/>
    <n v="1029"/>
    <n v="61"/>
    <n v="514.23"/>
    <n v="514.77"/>
  </r>
  <r>
    <s v="Van Tuxwell"/>
    <x v="5"/>
    <s v="Eclairs"/>
    <d v="2021-12-06T00:00:00"/>
    <n v="1456"/>
    <n v="243"/>
    <n v="1533.33"/>
    <n v="-77.329999999999927"/>
  </r>
  <r>
    <s v="Gunar Cockshoot"/>
    <x v="2"/>
    <s v="Drinking Coco"/>
    <d v="2021-12-06T00:00:00"/>
    <n v="938"/>
    <n v="37"/>
    <n v="367.78"/>
    <n v="570.22"/>
  </r>
  <r>
    <s v="Roddy Speechley"/>
    <x v="2"/>
    <s v="Fruit &amp; Nut Bars"/>
    <d v="2021-12-06T00:00:00"/>
    <n v="9884"/>
    <n v="700"/>
    <n v="3318"/>
    <n v="6566"/>
  </r>
  <r>
    <s v="Barr Faughny"/>
    <x v="5"/>
    <s v="White Choc"/>
    <d v="2021-12-06T00:00:00"/>
    <n v="3577"/>
    <n v="326"/>
    <n v="2096.1799999999998"/>
    <n v="1480.8200000000002"/>
  </r>
  <r>
    <s v="Rafaelita Blaksland"/>
    <x v="4"/>
    <s v="Spicy Special Slims"/>
    <d v="2021-12-06T00:00:00"/>
    <n v="2681"/>
    <n v="269"/>
    <n v="2211.1800000000003"/>
    <n v="469.81999999999971"/>
  </r>
  <r>
    <s v="Dennison Crosswaite"/>
    <x v="2"/>
    <s v="After Nines"/>
    <d v="2021-12-06T00:00:00"/>
    <n v="8197"/>
    <n v="513"/>
    <n v="5247.99"/>
    <n v="2949.01"/>
  </r>
  <r>
    <s v="Andria Kimpton"/>
    <x v="4"/>
    <s v="Mint Chip Choco"/>
    <d v="2021-12-06T00:00:00"/>
    <n v="1757"/>
    <n v="126"/>
    <n v="720.71999999999991"/>
    <n v="1036.2800000000002"/>
  </r>
  <r>
    <s v="Andria Kimpton"/>
    <x v="4"/>
    <s v="Orange Choco"/>
    <d v="2021-12-06T00:00:00"/>
    <n v="6972"/>
    <n v="388"/>
    <n v="1427.8400000000001"/>
    <n v="5544.16"/>
  </r>
  <r>
    <s v="Kaine Padly"/>
    <x v="5"/>
    <s v="70% Dark Bites"/>
    <d v="2021-12-06T00:00:00"/>
    <n v="6258"/>
    <n v="696"/>
    <n v="3507.84"/>
    <n v="2750.16"/>
  </r>
  <r>
    <s v="Brien Boise"/>
    <x v="5"/>
    <s v="Eclairs"/>
    <d v="2021-12-06T00:00:00"/>
    <n v="945"/>
    <n v="135"/>
    <n v="851.84999999999991"/>
    <n v="93.150000000000091"/>
  </r>
  <r>
    <s v="Jan Morforth"/>
    <x v="5"/>
    <s v="Caramel Stuffed Bars"/>
    <d v="2021-12-06T00:00:00"/>
    <n v="10808"/>
    <n v="700"/>
    <n v="5901"/>
    <n v="4907"/>
  </r>
  <r>
    <s v="Kaine Padly"/>
    <x v="5"/>
    <s v="Organic Choco Syrup"/>
    <d v="2021-12-06T00:00:00"/>
    <n v="217"/>
    <n v="10"/>
    <n v="95.7"/>
    <n v="121.3"/>
  </r>
  <r>
    <s v="Jan Morforth"/>
    <x v="2"/>
    <s v="Spicy Special Slims"/>
    <d v="2021-12-06T00:00:00"/>
    <n v="1694"/>
    <n v="212"/>
    <n v="1742.64"/>
    <n v="-48.6400000000001"/>
  </r>
  <r>
    <s v="Camilla Castle"/>
    <x v="2"/>
    <s v="Smooth Sliky Salty"/>
    <d v="2021-12-06T00:00:00"/>
    <n v="7161"/>
    <n v="1050"/>
    <n v="2898"/>
    <n v="4263"/>
  </r>
  <r>
    <s v="Gigi Bohling"/>
    <x v="3"/>
    <s v="Raspberry Choco"/>
    <d v="2021-12-06T00:00:00"/>
    <n v="798"/>
    <n v="40"/>
    <n v="154"/>
    <n v="644"/>
  </r>
  <r>
    <s v="Wilone O'Kielt"/>
    <x v="0"/>
    <s v="99% Dark &amp; Pure"/>
    <d v="2021-12-06T00:00:00"/>
    <n v="1043"/>
    <n v="48"/>
    <n v="371.04"/>
    <n v="671.96"/>
  </r>
  <r>
    <s v="Madelene Upcott"/>
    <x v="3"/>
    <s v="Drinking Coco"/>
    <d v="2021-12-06T00:00:00"/>
    <n v="4270"/>
    <n v="171"/>
    <n v="1699.74"/>
    <n v="2570.2600000000002"/>
  </r>
  <r>
    <s v="Barr Faughny"/>
    <x v="1"/>
    <s v="50% Dark Bites"/>
    <d v="2021-12-06T00:00:00"/>
    <n v="3129"/>
    <n v="121"/>
    <n v="905.08"/>
    <n v="2223.92"/>
  </r>
  <r>
    <s v="Oby Sorrel"/>
    <x v="3"/>
    <s v="Peanut Butter Cubes"/>
    <d v="2021-12-06T00:00:00"/>
    <n v="2205"/>
    <n v="130"/>
    <n v="344.5"/>
    <n v="1860.5"/>
  </r>
  <r>
    <s v="Beverie Moffet"/>
    <x v="3"/>
    <s v="70% Dark Bites"/>
    <d v="2021-12-06T00:00:00"/>
    <n v="1897"/>
    <n v="238"/>
    <n v="1199.52"/>
    <n v="697.48"/>
  </r>
  <r>
    <s v="Madelene Upcott"/>
    <x v="0"/>
    <s v="After Nines"/>
    <d v="2021-12-06T00:00:00"/>
    <n v="5481"/>
    <n v="305"/>
    <n v="3120.15"/>
    <n v="2360.85"/>
  </r>
  <r>
    <s v="Oby Sorrel"/>
    <x v="2"/>
    <s v="Manuka Honey Choco"/>
    <d v="2021-12-06T00:00:00"/>
    <n v="6797"/>
    <n v="324"/>
    <n v="2203.1999999999998"/>
    <n v="4593.8"/>
  </r>
  <r>
    <s v="Curtice Advani"/>
    <x v="4"/>
    <s v="Orange Choco"/>
    <d v="2021-12-06T00:00:00"/>
    <n v="7315"/>
    <n v="366"/>
    <n v="1346.88"/>
    <n v="5968.12"/>
  </r>
  <r>
    <s v="Kaine Padly"/>
    <x v="4"/>
    <s v="Organic Choco Syrup"/>
    <d v="2021-12-06T00:00:00"/>
    <n v="5467"/>
    <n v="238"/>
    <n v="2277.66"/>
    <n v="3189.34"/>
  </r>
  <r>
    <s v="Mallorie Waber"/>
    <x v="5"/>
    <s v="Almond Choco"/>
    <d v="2021-12-06T00:00:00"/>
    <n v="10234"/>
    <n v="700"/>
    <n v="3605.0000000000005"/>
    <n v="6629"/>
  </r>
  <r>
    <s v="Kaine Padly"/>
    <x v="5"/>
    <s v="Baker's Choco Chips"/>
    <d v="2021-12-06T00:00:00"/>
    <n v="10773"/>
    <n v="490"/>
    <n v="6080.9"/>
    <n v="4692.1000000000004"/>
  </r>
  <r>
    <s v="Barr Faughny"/>
    <x v="1"/>
    <s v="Spicy Special Slims"/>
    <d v="2021-12-07T00:00:00"/>
    <n v="8442"/>
    <n v="910"/>
    <n v="7480.2000000000007"/>
    <n v="961.79999999999927"/>
  </r>
  <r>
    <s v="Ches Bonnell"/>
    <x v="4"/>
    <s v="Peanut Butter Cubes"/>
    <d v="2021-12-07T00:00:00"/>
    <n v="10815"/>
    <n v="570"/>
    <n v="1510.5"/>
    <n v="9304.5"/>
  </r>
  <r>
    <s v="Rafaelita Blaksland"/>
    <x v="5"/>
    <s v="Orange Choco"/>
    <d v="2021-12-07T00:00:00"/>
    <n v="7630"/>
    <n v="382"/>
    <n v="1405.76"/>
    <n v="6224.24"/>
  </r>
  <r>
    <s v="Roddy Speechley"/>
    <x v="4"/>
    <s v="Drinking Coco"/>
    <d v="2021-12-07T00:00:00"/>
    <n v="1078"/>
    <n v="42"/>
    <n v="417.47999999999996"/>
    <n v="660.52"/>
  </r>
  <r>
    <s v="Barr Faughny"/>
    <x v="1"/>
    <s v="Smooth Sliky Salty"/>
    <d v="2021-12-07T00:00:00"/>
    <n v="10647"/>
    <n v="1750"/>
    <n v="4830"/>
    <n v="5817"/>
  </r>
  <r>
    <s v="Rafaelita Blaksland"/>
    <x v="0"/>
    <s v="Almond Choco"/>
    <d v="2021-12-07T00:00:00"/>
    <n v="10703"/>
    <n v="669"/>
    <n v="3445.3500000000004"/>
    <n v="7257.65"/>
  </r>
  <r>
    <s v="Husein Augar"/>
    <x v="4"/>
    <s v="Manuka Honey Choco"/>
    <d v="2021-12-07T00:00:00"/>
    <n v="7490"/>
    <n v="326"/>
    <n v="2216.7999999999997"/>
    <n v="5273.2000000000007"/>
  </r>
  <r>
    <s v="Camilla Castle"/>
    <x v="3"/>
    <s v="Mint Chip Choco"/>
    <d v="2021-12-07T00:00:00"/>
    <n v="14028"/>
    <n v="1190"/>
    <n v="6806.7999999999993"/>
    <n v="7221.2000000000007"/>
  </r>
  <r>
    <s v="Barr Faughny"/>
    <x v="1"/>
    <s v="Almond Choco"/>
    <d v="2021-12-07T00:00:00"/>
    <n v="2541"/>
    <n v="182"/>
    <n v="937.30000000000007"/>
    <n v="1603.6999999999998"/>
  </r>
  <r>
    <s v="Marney O'Breen"/>
    <x v="3"/>
    <s v="Orange Choco"/>
    <d v="2021-12-07T00:00:00"/>
    <n v="1925"/>
    <n v="97"/>
    <n v="356.96000000000004"/>
    <n v="1568.04"/>
  </r>
  <r>
    <s v="Jan Morforth"/>
    <x v="2"/>
    <s v="Orange Choco"/>
    <d v="2021-12-07T00:00:00"/>
    <n v="6433"/>
    <n v="322"/>
    <n v="1184.96"/>
    <n v="5248.04"/>
  </r>
  <r>
    <s v="Oby Sorrel"/>
    <x v="4"/>
    <s v="70% Dark Bites"/>
    <d v="2021-12-07T00:00:00"/>
    <n v="91"/>
    <n v="12"/>
    <n v="60.480000000000004"/>
    <n v="30.519999999999996"/>
  </r>
  <r>
    <s v="Karlen McCaffrey"/>
    <x v="3"/>
    <s v="White Choc"/>
    <d v="2021-12-07T00:00:00"/>
    <n v="9310"/>
    <n v="700"/>
    <n v="4501"/>
    <n v="4809"/>
  </r>
  <r>
    <s v="Andria Kimpton"/>
    <x v="1"/>
    <s v="70% Dark Bites"/>
    <d v="2021-12-07T00:00:00"/>
    <n v="6699"/>
    <n v="770"/>
    <n v="3880.8"/>
    <n v="2818.2"/>
  </r>
  <r>
    <s v="Jehu Rudeforth"/>
    <x v="2"/>
    <s v="Caramel Stuffed Bars"/>
    <d v="2021-12-07T00:00:00"/>
    <n v="16751"/>
    <n v="1120"/>
    <n v="9441.6"/>
    <n v="7309.4"/>
  </r>
  <r>
    <s v="Marney O'Breen"/>
    <x v="1"/>
    <s v="Spicy Special Slims"/>
    <d v="2021-12-07T00:00:00"/>
    <n v="1218"/>
    <n v="153"/>
    <n v="1257.6600000000001"/>
    <n v="-39.660000000000082"/>
  </r>
  <r>
    <s v="Kaine Padly"/>
    <x v="0"/>
    <s v="After Nines"/>
    <d v="2021-12-07T00:00:00"/>
    <n v="6314"/>
    <n v="372"/>
    <n v="3805.56"/>
    <n v="2508.44"/>
  </r>
  <r>
    <s v="Beverie Moffet"/>
    <x v="3"/>
    <s v="White Choc"/>
    <d v="2021-12-07T00:00:00"/>
    <n v="11781"/>
    <n v="910"/>
    <n v="5851.3"/>
    <n v="5929.7"/>
  </r>
  <r>
    <s v="Jan Morforth"/>
    <x v="2"/>
    <s v="Peanut Butter Cubes"/>
    <d v="2021-12-07T00:00:00"/>
    <n v="7063"/>
    <n v="372"/>
    <n v="985.8"/>
    <n v="6077.2"/>
  </r>
  <r>
    <s v="Barr Faughny"/>
    <x v="3"/>
    <s v="Drinking Coco"/>
    <d v="2021-12-07T00:00:00"/>
    <n v="6692"/>
    <n v="248"/>
    <n v="2465.12"/>
    <n v="4226.88"/>
  </r>
  <r>
    <s v="Dennison Crosswaite"/>
    <x v="5"/>
    <s v="85% Dark Bars"/>
    <d v="2021-12-07T00:00:00"/>
    <n v="1764"/>
    <n v="93"/>
    <n v="977.43"/>
    <n v="786.57"/>
  </r>
  <r>
    <s v="Mallorie Waber"/>
    <x v="0"/>
    <s v="99% Dark &amp; Pure"/>
    <d v="2021-12-07T00:00:00"/>
    <n v="1624"/>
    <n v="74"/>
    <n v="572.02"/>
    <n v="1051.98"/>
  </r>
  <r>
    <s v="Marney O'Breen"/>
    <x v="1"/>
    <s v="Baker's Choco Chips"/>
    <d v="2021-12-07T00:00:00"/>
    <n v="812"/>
    <n v="36"/>
    <n v="446.76"/>
    <n v="365.24"/>
  </r>
  <r>
    <s v="Beverie Moffet"/>
    <x v="4"/>
    <s v="Fruit &amp; Nut Bars"/>
    <d v="2021-12-07T00:00:00"/>
    <n v="4613"/>
    <n v="308"/>
    <n v="1459.92"/>
    <n v="3153.08"/>
  </r>
  <r>
    <s v="Madelene Upcott"/>
    <x v="4"/>
    <s v="Raspberry Choco"/>
    <d v="2021-12-07T00:00:00"/>
    <n v="6356"/>
    <n v="289"/>
    <n v="1112.6500000000001"/>
    <n v="5243.35"/>
  </r>
  <r>
    <s v="Karlen McCaffrey"/>
    <x v="4"/>
    <s v="Baker's Choco Chips"/>
    <d v="2021-12-07T00:00:00"/>
    <n v="13286"/>
    <n v="554"/>
    <n v="6875.14"/>
    <n v="6410.86"/>
  </r>
  <r>
    <s v="Husein Augar"/>
    <x v="1"/>
    <s v="Almond Choco"/>
    <d v="2021-12-07T00:00:00"/>
    <n v="7819"/>
    <n v="559"/>
    <n v="2878.8500000000004"/>
    <n v="4940.1499999999996"/>
  </r>
  <r>
    <s v="Oby Sorrel"/>
    <x v="4"/>
    <s v="Organic Choco Syrup"/>
    <d v="2021-12-07T00:00:00"/>
    <n v="14476"/>
    <n v="604"/>
    <n v="5780.28"/>
    <n v="8695.7200000000012"/>
  </r>
  <r>
    <s v="Jan Morforth"/>
    <x v="5"/>
    <s v="Almond Choco"/>
    <d v="2021-12-07T00:00:00"/>
    <n v="6139"/>
    <n v="410"/>
    <n v="2111.5"/>
    <n v="4027.5"/>
  </r>
  <r>
    <s v="Madelene Upcott"/>
    <x v="4"/>
    <s v="Peanut Butter Cubes"/>
    <d v="2021-12-07T00:00:00"/>
    <n v="4123"/>
    <n v="243"/>
    <n v="643.94999999999993"/>
    <n v="3479.05"/>
  </r>
  <r>
    <s v="Curtice Advani"/>
    <x v="0"/>
    <s v="Caramel Stuffed Bars"/>
    <d v="2021-12-07T00:00:00"/>
    <n v="6258"/>
    <n v="369"/>
    <n v="3110.67"/>
    <n v="3147.33"/>
  </r>
  <r>
    <s v="Dennison Crosswaite"/>
    <x v="3"/>
    <s v="Drinking Coco"/>
    <d v="2021-12-07T00:00:00"/>
    <n v="1610"/>
    <n v="60"/>
    <n v="596.4"/>
    <n v="1013.6"/>
  </r>
  <r>
    <s v="Gunar Cockshoot"/>
    <x v="2"/>
    <s v="After Nines"/>
    <d v="2021-12-07T00:00:00"/>
    <n v="2919"/>
    <n v="183"/>
    <n v="1872.0900000000001"/>
    <n v="1046.9099999999999"/>
  </r>
  <r>
    <s v="Gigi Bohling"/>
    <x v="1"/>
    <s v="Eclairs"/>
    <d v="2021-12-07T00:00:00"/>
    <n v="3409"/>
    <n v="569"/>
    <n v="3590.39"/>
    <n v="-181.38999999999987"/>
  </r>
  <r>
    <s v="Roddy Speechley"/>
    <x v="2"/>
    <s v="85% Dark Bars"/>
    <d v="2021-12-07T00:00:00"/>
    <n v="1288"/>
    <n v="72"/>
    <n v="756.72"/>
    <n v="531.28"/>
  </r>
  <r>
    <s v="Gunar Cockshoot"/>
    <x v="3"/>
    <s v="After Nines"/>
    <d v="2021-12-07T00:00:00"/>
    <n v="12005"/>
    <n v="667"/>
    <n v="6823.41"/>
    <n v="5181.59"/>
  </r>
  <r>
    <s v="Andria Kimpton"/>
    <x v="3"/>
    <s v="White Choc"/>
    <d v="2021-12-07T00:00:00"/>
    <n v="10241"/>
    <n v="840"/>
    <n v="5401.2"/>
    <n v="4839.8"/>
  </r>
  <r>
    <s v="Andria Kimpton"/>
    <x v="0"/>
    <s v="Eclairs"/>
    <d v="2021-12-07T00:00:00"/>
    <n v="2611"/>
    <n v="327"/>
    <n v="2063.37"/>
    <n v="547.63000000000011"/>
  </r>
  <r>
    <s v="Marney O'Breen"/>
    <x v="1"/>
    <s v="White Choc"/>
    <d v="2021-12-07T00:00:00"/>
    <n v="2065"/>
    <n v="173"/>
    <n v="1112.3899999999999"/>
    <n v="952.61000000000013"/>
  </r>
  <r>
    <s v="Gigi Bohling"/>
    <x v="5"/>
    <s v="Raspberry Choco"/>
    <d v="2021-12-07T00:00:00"/>
    <n v="6041"/>
    <n v="275"/>
    <n v="1058.75"/>
    <n v="4982.25"/>
  </r>
  <r>
    <s v="Husein Augar"/>
    <x v="2"/>
    <s v="Almond Choco"/>
    <d v="2021-12-07T00:00:00"/>
    <n v="8162"/>
    <n v="511"/>
    <n v="2631.65"/>
    <n v="5530.35"/>
  </r>
  <r>
    <s v="Madelene Upcott"/>
    <x v="2"/>
    <s v="70% Dark Bites"/>
    <d v="2021-12-07T00:00:00"/>
    <n v="6027"/>
    <n v="840"/>
    <n v="4233.6000000000004"/>
    <n v="1793.3999999999996"/>
  </r>
  <r>
    <s v="Wilone O'Kielt"/>
    <x v="4"/>
    <s v="99% Dark &amp; Pure"/>
    <d v="2021-12-07T00:00:00"/>
    <n v="3101"/>
    <n v="135"/>
    <n v="1043.55"/>
    <n v="2057.4499999999998"/>
  </r>
  <r>
    <s v="Karlen McCaffrey"/>
    <x v="3"/>
    <s v="85% Dark Bars"/>
    <d v="2021-12-07T00:00:00"/>
    <n v="22729"/>
    <n v="1120"/>
    <n v="11771.199999999999"/>
    <n v="10957.800000000001"/>
  </r>
  <r>
    <s v="Van Tuxwell"/>
    <x v="4"/>
    <s v="Mint Chip Choco"/>
    <d v="2021-12-07T00:00:00"/>
    <n v="371"/>
    <n v="27"/>
    <n v="154.44"/>
    <n v="216.56"/>
  </r>
  <r>
    <s v="Curtice Advani"/>
    <x v="2"/>
    <s v="Caramel Stuffed Bars"/>
    <d v="2021-12-07T00:00:00"/>
    <n v="8120"/>
    <n v="508"/>
    <n v="4282.4399999999996"/>
    <n v="3837.5600000000004"/>
  </r>
  <r>
    <s v="Husein Augar"/>
    <x v="0"/>
    <s v="Spicy Special Slims"/>
    <d v="2021-12-07T00:00:00"/>
    <n v="1995"/>
    <n v="222"/>
    <n v="1824.8400000000001"/>
    <n v="170.15999999999985"/>
  </r>
  <r>
    <s v="Jehu Rudeforth"/>
    <x v="0"/>
    <s v="99% Dark &amp; Pure"/>
    <d v="2021-12-07T00:00:00"/>
    <n v="1610"/>
    <n v="74"/>
    <n v="572.02"/>
    <n v="1037.98"/>
  </r>
  <r>
    <s v="Brien Boise"/>
    <x v="5"/>
    <s v="Drinking Coco"/>
    <d v="2021-12-07T00:00:00"/>
    <n v="8099"/>
    <n v="312"/>
    <n v="3101.2799999999997"/>
    <n v="4997.72"/>
  </r>
  <r>
    <s v="Dotty Strutley"/>
    <x v="1"/>
    <s v="Eclairs"/>
    <d v="2021-12-07T00:00:00"/>
    <n v="14063"/>
    <n v="1750"/>
    <n v="11042.5"/>
    <n v="3020.5"/>
  </r>
  <r>
    <s v="Marney O'Breen"/>
    <x v="5"/>
    <s v="Caramel Stuffed Bars"/>
    <d v="2021-12-08T00:00:00"/>
    <n v="16058"/>
    <n v="1050"/>
    <n v="8851.5"/>
    <n v="7206.5"/>
  </r>
  <r>
    <s v="Barr Faughny"/>
    <x v="1"/>
    <s v="99% Dark &amp; Pure"/>
    <d v="2021-12-08T00:00:00"/>
    <n v="2268"/>
    <n v="104"/>
    <n v="803.92000000000007"/>
    <n v="1464.08"/>
  </r>
  <r>
    <s v="Dotty Strutley"/>
    <x v="2"/>
    <s v="Drinking Coco"/>
    <d v="2021-12-08T00:00:00"/>
    <n v="371"/>
    <n v="14"/>
    <n v="139.16"/>
    <n v="231.84"/>
  </r>
  <r>
    <s v="Wilone O'Kielt"/>
    <x v="4"/>
    <s v="Almond Choco"/>
    <d v="2021-12-08T00:00:00"/>
    <n v="5943"/>
    <n v="425"/>
    <n v="2188.75"/>
    <n v="3754.25"/>
  </r>
  <r>
    <s v="Gunar Cockshoot"/>
    <x v="4"/>
    <s v="Orange Choco"/>
    <d v="2021-12-08T00:00:00"/>
    <n v="5810"/>
    <n v="306"/>
    <n v="1126.0800000000002"/>
    <n v="4683.92"/>
  </r>
  <r>
    <s v="Husein Augar"/>
    <x v="2"/>
    <s v="Raspberry Choco"/>
    <d v="2021-12-08T00:00:00"/>
    <n v="12159"/>
    <n v="553"/>
    <n v="2129.0500000000002"/>
    <n v="10029.950000000001"/>
  </r>
  <r>
    <s v="Beverie Moffet"/>
    <x v="5"/>
    <s v="Almond Choco"/>
    <d v="2021-12-08T00:00:00"/>
    <n v="11746"/>
    <n v="840"/>
    <n v="4326"/>
    <n v="7420"/>
  </r>
  <r>
    <s v="Madelene Upcott"/>
    <x v="3"/>
    <s v="85% Dark Bars"/>
    <d v="2021-12-08T00:00:00"/>
    <n v="3479"/>
    <n v="194"/>
    <n v="2038.94"/>
    <n v="1440.06"/>
  </r>
  <r>
    <s v="Madelene Upcott"/>
    <x v="5"/>
    <s v="Smooth Sliky Salty"/>
    <d v="2021-12-08T00:00:00"/>
    <n v="18018"/>
    <n v="3010"/>
    <n v="8307.5999999999985"/>
    <n v="9710.4000000000015"/>
  </r>
  <r>
    <s v="Van Tuxwell"/>
    <x v="3"/>
    <s v="50% Dark Bites"/>
    <d v="2021-12-08T00:00:00"/>
    <n v="6188"/>
    <n v="248"/>
    <n v="1855.0400000000002"/>
    <n v="4332.96"/>
  </r>
  <r>
    <s v="Barr Faughny"/>
    <x v="4"/>
    <s v="Milk Bars"/>
    <d v="2021-12-08T00:00:00"/>
    <n v="3472"/>
    <n v="205"/>
    <n v="1078.3"/>
    <n v="2393.6999999999998"/>
  </r>
  <r>
    <s v="Curtice Advani"/>
    <x v="1"/>
    <s v="85% Dark Bars"/>
    <d v="2021-12-08T00:00:00"/>
    <n v="10640"/>
    <n v="560"/>
    <n v="5885.5999999999995"/>
    <n v="4754.4000000000005"/>
  </r>
  <r>
    <s v="Dennison Crosswaite"/>
    <x v="2"/>
    <s v="White Choc"/>
    <d v="2021-12-08T00:00:00"/>
    <n v="5936"/>
    <n v="495"/>
    <n v="3182.85"/>
    <n v="2753.15"/>
  </r>
  <r>
    <s v="Roddy Speechley"/>
    <x v="1"/>
    <s v="85% Dark Bars"/>
    <d v="2021-12-08T00:00:00"/>
    <n v="8988"/>
    <n v="474"/>
    <n v="4981.74"/>
    <n v="4006.26"/>
  </r>
  <r>
    <s v="Roddy Speechley"/>
    <x v="3"/>
    <s v="Milk Bars"/>
    <d v="2021-12-08T00:00:00"/>
    <n v="5915"/>
    <n v="348"/>
    <n v="1830.48"/>
    <n v="4084.52"/>
  </r>
  <r>
    <s v="Curtice Advani"/>
    <x v="5"/>
    <s v="Orange Choco"/>
    <d v="2021-12-08T00:00:00"/>
    <n v="917"/>
    <n v="46"/>
    <n v="169.28"/>
    <n v="747.72"/>
  </r>
  <r>
    <s v="Wilone O'Kielt"/>
    <x v="2"/>
    <s v="99% Dark &amp; Pure"/>
    <d v="2021-12-08T00:00:00"/>
    <n v="13363"/>
    <n v="557"/>
    <n v="4305.6100000000006"/>
    <n v="9057.39"/>
  </r>
  <r>
    <s v="Barr Faughny"/>
    <x v="5"/>
    <s v="Orange Choco"/>
    <d v="2021-12-08T00:00:00"/>
    <n v="11592"/>
    <n v="580"/>
    <n v="2134.4"/>
    <n v="9457.6"/>
  </r>
  <r>
    <s v="Mallorie Waber"/>
    <x v="4"/>
    <s v="Milk Bars"/>
    <d v="2021-12-08T00:00:00"/>
    <n v="9450"/>
    <n v="591"/>
    <n v="3108.66"/>
    <n v="6341.34"/>
  </r>
  <r>
    <s v="Barr Faughny"/>
    <x v="0"/>
    <s v="White Choc"/>
    <d v="2021-12-08T00:00:00"/>
    <n v="1071"/>
    <n v="83"/>
    <n v="533.68999999999994"/>
    <n v="537.31000000000006"/>
  </r>
  <r>
    <s v="Camilla Castle"/>
    <x v="2"/>
    <s v="Raspberry Choco"/>
    <d v="2021-12-08T00:00:00"/>
    <n v="805"/>
    <n v="41"/>
    <n v="157.85"/>
    <n v="647.15"/>
  </r>
  <r>
    <s v="Marney O'Breen"/>
    <x v="0"/>
    <s v="White Choc"/>
    <d v="2021-12-08T00:00:00"/>
    <n v="1897"/>
    <n v="159"/>
    <n v="1022.37"/>
    <n v="874.63"/>
  </r>
  <r>
    <s v="Mallorie Waber"/>
    <x v="3"/>
    <s v="50% Dark Bites"/>
    <d v="2021-12-08T00:00:00"/>
    <n v="3962"/>
    <n v="147"/>
    <n v="1099.5600000000002"/>
    <n v="2862.4399999999996"/>
  </r>
  <r>
    <s v="Kaine Padly"/>
    <x v="4"/>
    <s v="Eclairs"/>
    <d v="2021-12-08T00:00:00"/>
    <n v="7980"/>
    <n v="980"/>
    <n v="6183.7999999999993"/>
    <n v="1796.2000000000007"/>
  </r>
  <r>
    <s v="Beverie Moffet"/>
    <x v="1"/>
    <s v="Fruit &amp; Nut Bars"/>
    <d v="2021-12-09T00:00:00"/>
    <n v="10990"/>
    <n v="700"/>
    <n v="3318"/>
    <n v="7672"/>
  </r>
  <r>
    <s v="Gunar Cockshoot"/>
    <x v="3"/>
    <s v="85% Dark Bars"/>
    <d v="2021-12-09T00:00:00"/>
    <n v="1680"/>
    <n v="84"/>
    <n v="882.84"/>
    <n v="797.16"/>
  </r>
  <r>
    <s v="Karlen McCaffrey"/>
    <x v="5"/>
    <s v="99% Dark &amp; Pure"/>
    <d v="2021-12-09T00:00:00"/>
    <n v="1204"/>
    <n v="53"/>
    <n v="409.69"/>
    <n v="794.31"/>
  </r>
  <r>
    <s v="Barr Faughny"/>
    <x v="3"/>
    <s v="Almond Choco"/>
    <d v="2021-12-09T00:00:00"/>
    <n v="3514"/>
    <n v="235"/>
    <n v="1210.25"/>
    <n v="2303.75"/>
  </r>
  <r>
    <s v="Andria Kimpton"/>
    <x v="5"/>
    <s v="Milk Bars"/>
    <d v="2021-12-09T00:00:00"/>
    <n v="1666"/>
    <n v="105"/>
    <n v="552.29999999999995"/>
    <n v="1113.7"/>
  </r>
  <r>
    <s v="Camilla Castle"/>
    <x v="0"/>
    <s v="Milk Bars"/>
    <d v="2021-12-09T00:00:00"/>
    <n v="21"/>
    <n v="2"/>
    <n v="10.52"/>
    <n v="10.48"/>
  </r>
  <r>
    <s v="Andria Kimpton"/>
    <x v="4"/>
    <s v="Smooth Sliky Salty"/>
    <d v="2021-12-09T00:00:00"/>
    <n v="2506"/>
    <n v="418"/>
    <n v="1153.6799999999998"/>
    <n v="1352.3200000000002"/>
  </r>
  <r>
    <s v="Van Tuxwell"/>
    <x v="4"/>
    <s v="Spicy Special Slims"/>
    <d v="2021-12-09T00:00:00"/>
    <n v="4431"/>
    <n v="493"/>
    <n v="4052.4600000000005"/>
    <n v="378.53999999999951"/>
  </r>
  <r>
    <s v="Barr Faughny"/>
    <x v="0"/>
    <s v="Smooth Sliky Salty"/>
    <d v="2021-12-09T00:00:00"/>
    <n v="2660"/>
    <n v="380"/>
    <n v="1048.8"/>
    <n v="1611.2"/>
  </r>
  <r>
    <s v="Andria Kimpton"/>
    <x v="0"/>
    <s v="50% Dark Bites"/>
    <d v="2021-12-09T00:00:00"/>
    <n v="10913"/>
    <n v="437"/>
    <n v="3268.76"/>
    <n v="7644.24"/>
  </r>
  <r>
    <s v="Mallorie Waber"/>
    <x v="1"/>
    <s v="Baker's Choco Chips"/>
    <d v="2021-12-09T00:00:00"/>
    <n v="9513"/>
    <n v="433"/>
    <n v="5373.53"/>
    <n v="4139.47"/>
  </r>
  <r>
    <s v="Van Tuxwell"/>
    <x v="1"/>
    <s v="Organic Choco Syrup"/>
    <d v="2021-12-09T00:00:00"/>
    <n v="7973"/>
    <n v="333"/>
    <n v="3186.81"/>
    <n v="4786.1900000000005"/>
  </r>
  <r>
    <s v="Jehu Rudeforth"/>
    <x v="5"/>
    <s v="70% Dark Bites"/>
    <d v="2021-12-09T00:00:00"/>
    <n v="11928"/>
    <n v="1330"/>
    <n v="6703.2"/>
    <n v="5224.8"/>
  </r>
  <r>
    <s v="Kaine Padly"/>
    <x v="2"/>
    <s v="Baker's Choco Chips"/>
    <d v="2021-12-09T00:00:00"/>
    <n v="574"/>
    <n v="25"/>
    <n v="310.25"/>
    <n v="263.75"/>
  </r>
  <r>
    <s v="Kelci Walkden"/>
    <x v="4"/>
    <s v="Caramel Stuffed Bars"/>
    <d v="2021-12-09T00:00:00"/>
    <n v="10563"/>
    <n v="622"/>
    <n v="5243.46"/>
    <n v="5319.54"/>
  </r>
  <r>
    <s v="Marney O'Breen"/>
    <x v="2"/>
    <s v="Organic Choco Syrup"/>
    <d v="2021-12-09T00:00:00"/>
    <n v="3234"/>
    <n v="135"/>
    <n v="1291.95"/>
    <n v="1942.05"/>
  </r>
  <r>
    <s v="Jan Morforth"/>
    <x v="2"/>
    <s v="Milk Bars"/>
    <d v="2021-12-09T00:00:00"/>
    <n v="336"/>
    <n v="20"/>
    <n v="105.19999999999999"/>
    <n v="230.8"/>
  </r>
  <r>
    <s v="Van Tuxwell"/>
    <x v="3"/>
    <s v="Choco Coated Almonds"/>
    <d v="2021-12-09T00:00:00"/>
    <n v="2023"/>
    <n v="184"/>
    <n v="610.88"/>
    <n v="1412.12"/>
  </r>
  <r>
    <s v="Kelci Walkden"/>
    <x v="2"/>
    <s v="70% Dark Bites"/>
    <d v="2021-12-09T00:00:00"/>
    <n v="8456"/>
    <n v="1050"/>
    <n v="5292"/>
    <n v="3164"/>
  </r>
  <r>
    <s v="Wilone O'Kielt"/>
    <x v="0"/>
    <s v="Choco Coated Almonds"/>
    <d v="2021-12-09T00:00:00"/>
    <n v="11130"/>
    <n v="980"/>
    <n v="3253.6"/>
    <n v="7876.4"/>
  </r>
  <r>
    <s v="Gigi Bohling"/>
    <x v="1"/>
    <s v="Drinking Coco"/>
    <d v="2021-12-09T00:00:00"/>
    <n v="5593"/>
    <n v="224"/>
    <n v="2226.56"/>
    <n v="3366.44"/>
  </r>
  <r>
    <s v="Karlen McCaffrey"/>
    <x v="4"/>
    <s v="Choco Coated Almonds"/>
    <d v="2021-12-09T00:00:00"/>
    <n v="1631"/>
    <n v="164"/>
    <n v="544.48"/>
    <n v="1086.52"/>
  </r>
  <r>
    <s v="Karlen McCaffrey"/>
    <x v="1"/>
    <s v="Caramel Stuffed Bars"/>
    <d v="2021-12-09T00:00:00"/>
    <n v="5754"/>
    <n v="339"/>
    <n v="2857.77"/>
    <n v="2896.23"/>
  </r>
  <r>
    <s v="Camilla Castle"/>
    <x v="5"/>
    <s v="50% Dark Bites"/>
    <d v="2021-12-09T00:00:00"/>
    <n v="1449"/>
    <n v="54"/>
    <n v="403.92"/>
    <n v="1045.08"/>
  </r>
  <r>
    <s v="Andria Kimpton"/>
    <x v="4"/>
    <s v="Choco Coated Almonds"/>
    <d v="2021-12-09T00:00:00"/>
    <n v="7063"/>
    <n v="589"/>
    <n v="1955.48"/>
    <n v="5107.5200000000004"/>
  </r>
  <r>
    <s v="Rafaelita Blaksland"/>
    <x v="0"/>
    <s v="70% Dark Bites"/>
    <d v="2021-12-09T00:00:00"/>
    <n v="3486"/>
    <n v="388"/>
    <n v="1955.52"/>
    <n v="1530.48"/>
  </r>
  <r>
    <s v="Mallorie Waber"/>
    <x v="3"/>
    <s v="70% Dark Bites"/>
    <d v="2021-12-10T00:00:00"/>
    <n v="5887"/>
    <n v="655"/>
    <n v="3301.2"/>
    <n v="2585.8000000000002"/>
  </r>
  <r>
    <s v="Curtice Advani"/>
    <x v="2"/>
    <s v="Fruit &amp; Nut Bars"/>
    <d v="2021-12-10T00:00:00"/>
    <n v="6734"/>
    <n v="421"/>
    <n v="1995.5400000000002"/>
    <n v="4738.46"/>
  </r>
  <r>
    <s v="Husein Augar"/>
    <x v="5"/>
    <s v="Spicy Special Slims"/>
    <d v="2021-12-10T00:00:00"/>
    <n v="4879"/>
    <n v="610"/>
    <n v="5014.2000000000007"/>
    <n v="-135.20000000000073"/>
  </r>
  <r>
    <s v="Curtice Advani"/>
    <x v="3"/>
    <s v="Choco Coated Almonds"/>
    <d v="2021-12-10T00:00:00"/>
    <n v="7854"/>
    <n v="700"/>
    <n v="2324"/>
    <n v="5530"/>
  </r>
  <r>
    <s v="Rafaelita Blaksland"/>
    <x v="3"/>
    <s v="Milk Bars"/>
    <d v="2021-12-10T00:00:00"/>
    <n v="11431"/>
    <n v="673"/>
    <n v="3539.98"/>
    <n v="7891.02"/>
  </r>
  <r>
    <s v="Gunar Cockshoot"/>
    <x v="3"/>
    <s v="Spicy Special Slims"/>
    <d v="2021-12-10T00:00:00"/>
    <n v="4725"/>
    <n v="525"/>
    <n v="4315.5"/>
    <n v="409.5"/>
  </r>
  <r>
    <s v="Rafaelita Blaksland"/>
    <x v="5"/>
    <s v="Baker's Choco Chips"/>
    <d v="2021-12-10T00:00:00"/>
    <n v="4095"/>
    <n v="171"/>
    <n v="2122.11"/>
    <n v="1972.8899999999999"/>
  </r>
  <r>
    <s v="Karlen McCaffrey"/>
    <x v="3"/>
    <s v="Eclairs"/>
    <d v="2021-12-10T00:00:00"/>
    <n v="210"/>
    <n v="35"/>
    <n v="220.85"/>
    <n v="-10.849999999999994"/>
  </r>
  <r>
    <s v="Kelci Walkden"/>
    <x v="0"/>
    <s v="Manuka Honey Choco"/>
    <d v="2021-12-10T00:00:00"/>
    <n v="5061"/>
    <n v="221"/>
    <n v="1502.8"/>
    <n v="3558.2"/>
  </r>
  <r>
    <s v="Karlen McCaffrey"/>
    <x v="4"/>
    <s v="99% Dark &amp; Pure"/>
    <d v="2021-12-10T00:00:00"/>
    <n v="1351"/>
    <n v="57"/>
    <n v="440.61"/>
    <n v="910.39"/>
  </r>
  <r>
    <s v="Jehu Rudeforth"/>
    <x v="5"/>
    <s v="Fruit &amp; Nut Bars"/>
    <d v="2021-12-10T00:00:00"/>
    <n v="4886"/>
    <n v="326"/>
    <n v="1545.24"/>
    <n v="3340.76"/>
  </r>
  <r>
    <s v="Husein Augar"/>
    <x v="3"/>
    <s v="Milk Bars"/>
    <d v="2021-12-10T00:00:00"/>
    <n v="4480"/>
    <n v="299"/>
    <n v="1572.74"/>
    <n v="2907.26"/>
  </r>
  <r>
    <s v="Husein Augar"/>
    <x v="1"/>
    <s v="White Choc"/>
    <d v="2021-12-10T00:00:00"/>
    <n v="6573"/>
    <n v="548"/>
    <n v="3523.64"/>
    <n v="3049.36"/>
  </r>
  <r>
    <s v="Camilla Castle"/>
    <x v="5"/>
    <s v="Drinking Coco"/>
    <d v="2021-12-13T00:00:00"/>
    <n v="371"/>
    <n v="15"/>
    <n v="149.1"/>
    <n v="221.9"/>
  </r>
  <r>
    <s v="Jehu Rudeforth"/>
    <x v="5"/>
    <s v="White Choc"/>
    <d v="2021-12-13T00:00:00"/>
    <n v="469"/>
    <n v="43"/>
    <n v="276.49"/>
    <n v="192.51"/>
  </r>
  <r>
    <s v="Dotty Strutley"/>
    <x v="1"/>
    <s v="99% Dark &amp; Pure"/>
    <d v="2021-12-13T00:00:00"/>
    <n v="1043"/>
    <n v="48"/>
    <n v="371.04"/>
    <n v="671.96"/>
  </r>
  <r>
    <s v="Beverie Moffet"/>
    <x v="5"/>
    <s v="Fruit &amp; Nut Bars"/>
    <d v="2021-12-13T00:00:00"/>
    <n v="7721"/>
    <n v="515"/>
    <n v="2441.1"/>
    <n v="5279.9"/>
  </r>
  <r>
    <s v="Jehu Rudeforth"/>
    <x v="2"/>
    <s v="White Choc"/>
    <d v="2021-12-13T00:00:00"/>
    <n v="2359"/>
    <n v="197"/>
    <n v="1266.71"/>
    <n v="1092.29"/>
  </r>
  <r>
    <s v="Jan Morforth"/>
    <x v="3"/>
    <s v="Milk Bars"/>
    <d v="2021-12-13T00:00:00"/>
    <n v="5460"/>
    <n v="342"/>
    <n v="1798.9199999999998"/>
    <n v="3661.08"/>
  </r>
  <r>
    <s v="Gigi Bohling"/>
    <x v="4"/>
    <s v="99% Dark &amp; Pure"/>
    <d v="2021-12-13T00:00:00"/>
    <n v="7595"/>
    <n v="346"/>
    <n v="2674.58"/>
    <n v="4920.42"/>
  </r>
  <r>
    <s v="Andria Kimpton"/>
    <x v="4"/>
    <s v="Eclairs"/>
    <d v="2021-12-13T00:00:00"/>
    <n v="1106"/>
    <n v="185"/>
    <n v="1167.3499999999999"/>
    <n v="-61.349999999999909"/>
  </r>
  <r>
    <s v="Rafaelita Blaksland"/>
    <x v="4"/>
    <s v="Organic Choco Syrup"/>
    <d v="2021-12-13T00:00:00"/>
    <n v="1050"/>
    <n v="44"/>
    <n v="421.08000000000004"/>
    <n v="628.91999999999996"/>
  </r>
  <r>
    <s v="Mallorie Waber"/>
    <x v="3"/>
    <s v="Organic Choco Syrup"/>
    <d v="2021-12-13T00:00:00"/>
    <n v="2618"/>
    <n v="114"/>
    <n v="1090.98"/>
    <n v="1527.02"/>
  </r>
  <r>
    <s v="Wilone O'Kielt"/>
    <x v="2"/>
    <s v="Fruit &amp; Nut Bars"/>
    <d v="2021-12-13T00:00:00"/>
    <n v="2947"/>
    <n v="197"/>
    <n v="933.78000000000009"/>
    <n v="2013.2199999999998"/>
  </r>
  <r>
    <s v="Gunar Cockshoot"/>
    <x v="1"/>
    <s v="Smooth Sliky Salty"/>
    <d v="2021-12-13T00:00:00"/>
    <n v="10290"/>
    <n v="1470"/>
    <n v="4057.2"/>
    <n v="6232.8"/>
  </r>
  <r>
    <s v="Madelene Upcott"/>
    <x v="0"/>
    <s v="50% Dark Bites"/>
    <d v="2021-12-13T00:00:00"/>
    <n v="9548"/>
    <n v="368"/>
    <n v="2752.6400000000003"/>
    <n v="6795.36"/>
  </r>
  <r>
    <s v="Marney O'Breen"/>
    <x v="0"/>
    <s v="50% Dark Bites"/>
    <d v="2021-12-13T00:00:00"/>
    <n v="8666"/>
    <n v="347"/>
    <n v="2595.56"/>
    <n v="6070.4400000000005"/>
  </r>
  <r>
    <s v="Kelci Walkden"/>
    <x v="2"/>
    <s v="Eclairs"/>
    <d v="2021-12-13T00:00:00"/>
    <n v="3598"/>
    <n v="514"/>
    <n v="3243.3399999999997"/>
    <n v="354.66000000000031"/>
  </r>
  <r>
    <s v="Curtice Advani"/>
    <x v="1"/>
    <s v="After Nines"/>
    <d v="2021-12-13T00:00:00"/>
    <n v="13608"/>
    <n v="840"/>
    <n v="8593.2000000000007"/>
    <n v="5014.7999999999993"/>
  </r>
  <r>
    <s v="Gunar Cockshoot"/>
    <x v="5"/>
    <s v="70% Dark Bites"/>
    <d v="2021-12-13T00:00:00"/>
    <n v="2408"/>
    <n v="301"/>
    <n v="1517.04"/>
    <n v="890.96"/>
  </r>
  <r>
    <s v="Curtice Advani"/>
    <x v="0"/>
    <s v="50% Dark Bites"/>
    <d v="2021-12-13T00:00:00"/>
    <n v="5656"/>
    <n v="210"/>
    <n v="1570.8000000000002"/>
    <n v="4085.2"/>
  </r>
  <r>
    <s v="Oby Sorrel"/>
    <x v="1"/>
    <s v="50% Dark Bites"/>
    <d v="2021-12-13T00:00:00"/>
    <n v="9730"/>
    <n v="361"/>
    <n v="2700.28"/>
    <n v="7029.7199999999993"/>
  </r>
  <r>
    <s v="Oby Sorrel"/>
    <x v="0"/>
    <s v="99% Dark &amp; Pure"/>
    <d v="2021-12-13T00:00:00"/>
    <n v="13475"/>
    <n v="562"/>
    <n v="4344.26"/>
    <n v="9130.74"/>
  </r>
  <r>
    <s v="Kelci Walkden"/>
    <x v="1"/>
    <s v="Eclairs"/>
    <d v="2021-12-13T00:00:00"/>
    <n v="4109"/>
    <n v="685"/>
    <n v="4322.3499999999995"/>
    <n v="-213.34999999999945"/>
  </r>
  <r>
    <s v="Dennison Crosswaite"/>
    <x v="0"/>
    <s v="Milk Bars"/>
    <d v="2021-12-13T00:00:00"/>
    <n v="5054"/>
    <n v="316"/>
    <n v="1662.1599999999999"/>
    <n v="3391.84"/>
  </r>
  <r>
    <s v="Curtice Advani"/>
    <x v="3"/>
    <s v="Milk Bars"/>
    <d v="2021-12-13T00:00:00"/>
    <n v="11228"/>
    <n v="700"/>
    <n v="3682"/>
    <n v="7546"/>
  </r>
  <r>
    <s v="Gigi Bohling"/>
    <x v="1"/>
    <s v="After Nines"/>
    <d v="2021-12-13T00:00:00"/>
    <n v="4550"/>
    <n v="253"/>
    <n v="2588.19"/>
    <n v="1961.81"/>
  </r>
  <r>
    <s v="Mallorie Waber"/>
    <x v="2"/>
    <s v="Orange Choco"/>
    <d v="2021-12-13T00:00:00"/>
    <n v="14700"/>
    <n v="840"/>
    <n v="3091.2000000000003"/>
    <n v="11608.8"/>
  </r>
  <r>
    <s v="Mallorie Waber"/>
    <x v="4"/>
    <s v="Spicy Special Slims"/>
    <d v="2021-12-13T00:00:00"/>
    <n v="266"/>
    <n v="30"/>
    <n v="246.60000000000002"/>
    <n v="19.399999999999977"/>
  </r>
  <r>
    <s v="Jan Morforth"/>
    <x v="2"/>
    <s v="99% Dark &amp; Pure"/>
    <d v="2021-12-13T00:00:00"/>
    <n v="3297"/>
    <n v="138"/>
    <n v="1066.74"/>
    <n v="2230.2600000000002"/>
  </r>
  <r>
    <s v="Mallorie Waber"/>
    <x v="2"/>
    <s v="Fruit &amp; Nut Bars"/>
    <d v="2021-12-13T00:00:00"/>
    <n v="14959"/>
    <n v="980"/>
    <n v="4645.2"/>
    <n v="10313.799999999999"/>
  </r>
  <r>
    <s v="Marney O'Breen"/>
    <x v="4"/>
    <s v="Peanut Butter Cubes"/>
    <d v="2021-12-13T00:00:00"/>
    <n v="322"/>
    <n v="17"/>
    <n v="45.05"/>
    <n v="276.95"/>
  </r>
  <r>
    <s v="Brien Boise"/>
    <x v="4"/>
    <s v="85% Dark Bars"/>
    <d v="2021-12-13T00:00:00"/>
    <n v="2135"/>
    <n v="113"/>
    <n v="1187.6299999999999"/>
    <n v="947.37000000000012"/>
  </r>
  <r>
    <s v="Oby Sorrel"/>
    <x v="2"/>
    <s v="Mint Chip Choco"/>
    <d v="2021-12-13T00:00:00"/>
    <n v="17073"/>
    <n v="1190"/>
    <n v="6806.7999999999993"/>
    <n v="10266.200000000001"/>
  </r>
  <r>
    <s v="Brien Boise"/>
    <x v="2"/>
    <s v="Baker's Choco Chips"/>
    <d v="2021-12-13T00:00:00"/>
    <n v="3010"/>
    <n v="126"/>
    <n v="1563.66"/>
    <n v="1446.34"/>
  </r>
  <r>
    <s v="Wilone O'Kielt"/>
    <x v="0"/>
    <s v="Almond Choco"/>
    <d v="2021-12-13T00:00:00"/>
    <n v="4522"/>
    <n v="302"/>
    <n v="1555.3000000000002"/>
    <n v="2966.7"/>
  </r>
  <r>
    <s v="Curtice Advani"/>
    <x v="2"/>
    <s v="Mint Chip Choco"/>
    <d v="2021-12-14T00:00:00"/>
    <n v="5068"/>
    <n v="423"/>
    <n v="2419.56"/>
    <n v="2648.44"/>
  </r>
  <r>
    <s v="Marney O'Breen"/>
    <x v="4"/>
    <s v="99% Dark &amp; Pure"/>
    <d v="2021-12-14T00:00:00"/>
    <n v="3591"/>
    <n v="164"/>
    <n v="1267.72"/>
    <n v="2323.2799999999997"/>
  </r>
  <r>
    <s v="Kaine Padly"/>
    <x v="1"/>
    <s v="Raspberry Choco"/>
    <d v="2021-12-14T00:00:00"/>
    <n v="2702"/>
    <n v="136"/>
    <n v="523.6"/>
    <n v="2178.4"/>
  </r>
  <r>
    <s v="Ches Bonnell"/>
    <x v="3"/>
    <s v="Orange Choco"/>
    <d v="2021-12-14T00:00:00"/>
    <n v="12817"/>
    <n v="641"/>
    <n v="2358.88"/>
    <n v="10458.119999999999"/>
  </r>
  <r>
    <s v="Madelene Upcott"/>
    <x v="3"/>
    <s v="Peanut Butter Cubes"/>
    <d v="2021-12-14T00:00:00"/>
    <n v="3465"/>
    <n v="183"/>
    <n v="484.95"/>
    <n v="2980.05"/>
  </r>
  <r>
    <s v="Dennison Crosswaite"/>
    <x v="3"/>
    <s v="Choco Coated Almonds"/>
    <d v="2021-12-14T00:00:00"/>
    <n v="12453"/>
    <n v="1120"/>
    <n v="3718.3999999999996"/>
    <n v="8734.6"/>
  </r>
  <r>
    <s v="Wilone O'Kielt"/>
    <x v="1"/>
    <s v="Caramel Stuffed Bars"/>
    <d v="2021-12-14T00:00:00"/>
    <n v="3185"/>
    <n v="188"/>
    <n v="1584.84"/>
    <n v="1600.16"/>
  </r>
  <r>
    <s v="Oby Sorrel"/>
    <x v="3"/>
    <s v="Orange Choco"/>
    <d v="2021-12-14T00:00:00"/>
    <n v="9660"/>
    <n v="483"/>
    <n v="1777.44"/>
    <n v="7882.5599999999995"/>
  </r>
  <r>
    <s v="Dennison Crosswaite"/>
    <x v="2"/>
    <s v="Peanut Butter Cubes"/>
    <d v="2021-12-14T00:00:00"/>
    <n v="9268"/>
    <n v="546"/>
    <n v="1446.8999999999999"/>
    <n v="7821.1"/>
  </r>
  <r>
    <s v="Dennison Crosswaite"/>
    <x v="0"/>
    <s v="Smooth Sliky Salty"/>
    <d v="2021-12-14T00:00:00"/>
    <n v="7924"/>
    <n v="980"/>
    <n v="2704.7999999999997"/>
    <n v="5219.2000000000007"/>
  </r>
  <r>
    <s v="Camilla Castle"/>
    <x v="1"/>
    <s v="Fruit &amp; Nut Bars"/>
    <d v="2021-12-14T00:00:00"/>
    <n v="3318"/>
    <n v="237"/>
    <n v="1123.3800000000001"/>
    <n v="2194.62"/>
  </r>
  <r>
    <s v="Camilla Castle"/>
    <x v="5"/>
    <s v="After Nines"/>
    <d v="2021-12-14T00:00:00"/>
    <n v="1162"/>
    <n v="69"/>
    <n v="705.87"/>
    <n v="456.13"/>
  </r>
  <r>
    <s v="Beverie Moffet"/>
    <x v="4"/>
    <s v="50% Dark Bites"/>
    <d v="2021-12-14T00:00:00"/>
    <n v="12467"/>
    <n v="499"/>
    <n v="3732.5200000000004"/>
    <n v="8734.48"/>
  </r>
  <r>
    <s v="Gigi Bohling"/>
    <x v="1"/>
    <s v="50% Dark Bites"/>
    <d v="2021-12-14T00:00:00"/>
    <n v="7231"/>
    <n v="268"/>
    <n v="2004.64"/>
    <n v="5226.3599999999997"/>
  </r>
  <r>
    <s v="Jan Morforth"/>
    <x v="4"/>
    <s v="Drinking Coco"/>
    <d v="2021-12-14T00:00:00"/>
    <n v="455"/>
    <n v="17"/>
    <n v="168.98"/>
    <n v="286.02"/>
  </r>
  <r>
    <s v="Andria Kimpton"/>
    <x v="1"/>
    <s v="Caramel Stuffed Bars"/>
    <d v="2021-12-14T00:00:00"/>
    <n v="13006"/>
    <n v="770"/>
    <n v="6491.0999999999995"/>
    <n v="6514.9000000000005"/>
  </r>
  <r>
    <s v="Barr Faughny"/>
    <x v="2"/>
    <s v="Peanut Butter Cubes"/>
    <d v="2021-12-14T00:00:00"/>
    <n v="7014"/>
    <n v="390"/>
    <n v="1033.5"/>
    <n v="5980.5"/>
  </r>
  <r>
    <s v="Wilone O'Kielt"/>
    <x v="5"/>
    <s v="Organic Choco Syrup"/>
    <d v="2021-12-14T00:00:00"/>
    <n v="3591"/>
    <n v="157"/>
    <n v="1502.49"/>
    <n v="2088.5100000000002"/>
  </r>
  <r>
    <s v="Roddy Speechley"/>
    <x v="1"/>
    <s v="99% Dark &amp; Pure"/>
    <d v="2021-12-14T00:00:00"/>
    <n v="4032"/>
    <n v="168"/>
    <n v="1298.6400000000001"/>
    <n v="2733.3599999999997"/>
  </r>
  <r>
    <s v="Andria Kimpton"/>
    <x v="4"/>
    <s v="Baker's Choco Chips"/>
    <d v="2021-12-14T00:00:00"/>
    <n v="9044"/>
    <n v="377"/>
    <n v="4678.57"/>
    <n v="4365.43"/>
  </r>
  <r>
    <s v="Oby Sorrel"/>
    <x v="0"/>
    <s v="Caramel Stuffed Bars"/>
    <d v="2021-12-14T00:00:00"/>
    <n v="4256"/>
    <n v="284"/>
    <n v="2394.12"/>
    <n v="1861.88"/>
  </r>
  <r>
    <s v="Madelene Upcott"/>
    <x v="4"/>
    <s v="Organic Choco Syrup"/>
    <d v="2021-12-14T00:00:00"/>
    <n v="1848"/>
    <n v="84"/>
    <n v="803.88"/>
    <n v="1044.1199999999999"/>
  </r>
  <r>
    <s v="Van Tuxwell"/>
    <x v="3"/>
    <s v="Manuka Honey Choco"/>
    <d v="2021-12-14T00:00:00"/>
    <n v="1743"/>
    <n v="76"/>
    <n v="516.79999999999995"/>
    <n v="1226.2"/>
  </r>
  <r>
    <s v="Mallorie Waber"/>
    <x v="2"/>
    <s v="After Nines"/>
    <d v="2021-12-14T00:00:00"/>
    <n v="6125"/>
    <n v="361"/>
    <n v="3693.03"/>
    <n v="2431.9699999999998"/>
  </r>
  <r>
    <s v="Gunar Cockshoot"/>
    <x v="2"/>
    <s v="Almond Choco"/>
    <d v="2021-12-14T00:00:00"/>
    <n v="7063"/>
    <n v="442"/>
    <n v="2276.3000000000002"/>
    <n v="4786.7"/>
  </r>
  <r>
    <s v="Madelene Upcott"/>
    <x v="3"/>
    <s v="After Nines"/>
    <d v="2021-12-14T00:00:00"/>
    <n v="3101"/>
    <n v="194"/>
    <n v="1984.6200000000001"/>
    <n v="1116.3799999999999"/>
  </r>
  <r>
    <s v="Madelene Upcott"/>
    <x v="0"/>
    <s v="70% Dark Bites"/>
    <d v="2021-12-14T00:00:00"/>
    <n v="2954"/>
    <n v="422"/>
    <n v="2126.88"/>
    <n v="827.11999999999989"/>
  </r>
  <r>
    <s v="Oby Sorrel"/>
    <x v="1"/>
    <s v="Spicy Special Slims"/>
    <d v="2021-12-14T00:00:00"/>
    <n v="4060"/>
    <n v="508"/>
    <n v="4175.76"/>
    <n v="-115.76000000000022"/>
  </r>
  <r>
    <s v="Husein Augar"/>
    <x v="1"/>
    <s v="Organic Choco Syrup"/>
    <d v="2021-12-14T00:00:00"/>
    <n v="6384"/>
    <n v="266"/>
    <n v="2545.62"/>
    <n v="3838.38"/>
  </r>
  <r>
    <s v="Kelci Walkden"/>
    <x v="5"/>
    <s v="Milk Bars"/>
    <d v="2021-12-14T00:00:00"/>
    <n v="7350"/>
    <n v="490"/>
    <n v="2577.4"/>
    <n v="4772.6000000000004"/>
  </r>
  <r>
    <s v="Barr Faughny"/>
    <x v="1"/>
    <s v="Baker's Choco Chips"/>
    <d v="2021-12-14T00:00:00"/>
    <n v="6902"/>
    <n v="288"/>
    <n v="3574.08"/>
    <n v="3327.92"/>
  </r>
  <r>
    <s v="Ches Bonnell"/>
    <x v="5"/>
    <s v="Caramel Stuffed Bars"/>
    <d v="2021-12-14T00:00:00"/>
    <n v="105"/>
    <n v="7"/>
    <n v="59.01"/>
    <n v="45.99"/>
  </r>
  <r>
    <s v="Jan Morforth"/>
    <x v="3"/>
    <s v="Peanut Butter Cubes"/>
    <d v="2021-12-14T00:00:00"/>
    <n v="3094"/>
    <n v="182"/>
    <n v="482.3"/>
    <n v="2611.6999999999998"/>
  </r>
  <r>
    <s v="Andria Kimpton"/>
    <x v="1"/>
    <s v="Choco Coated Almonds"/>
    <d v="2021-12-14T00:00:00"/>
    <n v="11354"/>
    <n v="1120"/>
    <n v="3718.3999999999996"/>
    <n v="7635.6"/>
  </r>
  <r>
    <s v="Oby Sorrel"/>
    <x v="2"/>
    <s v="Eclairs"/>
    <d v="2021-12-14T00:00:00"/>
    <n v="2093"/>
    <n v="262"/>
    <n v="1653.2199999999998"/>
    <n v="439.7800000000002"/>
  </r>
  <r>
    <s v="Husein Augar"/>
    <x v="4"/>
    <s v="Orange Choco"/>
    <d v="2021-12-14T00:00:00"/>
    <n v="4319"/>
    <n v="240"/>
    <n v="883.2"/>
    <n v="3435.8"/>
  </r>
  <r>
    <s v="Ches Bonnell"/>
    <x v="0"/>
    <s v="99% Dark &amp; Pure"/>
    <d v="2021-12-14T00:00:00"/>
    <n v="7714"/>
    <n v="336"/>
    <n v="2597.2800000000002"/>
    <n v="5116.7199999999993"/>
  </r>
  <r>
    <s v="Dotty Strutley"/>
    <x v="5"/>
    <s v="White Choc"/>
    <d v="2021-12-14T00:00:00"/>
    <n v="3430"/>
    <n v="286"/>
    <n v="1838.98"/>
    <n v="1591.02"/>
  </r>
  <r>
    <s v="Dennison Crosswaite"/>
    <x v="4"/>
    <s v="Choco Coated Almonds"/>
    <d v="2021-12-14T00:00:00"/>
    <n v="10514"/>
    <n v="910"/>
    <n v="3021.2"/>
    <n v="7492.8"/>
  </r>
  <r>
    <s v="Dennison Crosswaite"/>
    <x v="1"/>
    <s v="85% Dark Bars"/>
    <d v="2021-12-14T00:00:00"/>
    <n v="2436"/>
    <n v="122"/>
    <n v="1282.22"/>
    <n v="1153.78"/>
  </r>
  <r>
    <s v="Brien Boise"/>
    <x v="3"/>
    <s v="Orange Choco"/>
    <d v="2021-12-14T00:00:00"/>
    <n v="18368"/>
    <n v="1050"/>
    <n v="3864"/>
    <n v="14504"/>
  </r>
  <r>
    <s v="Marney O'Breen"/>
    <x v="3"/>
    <s v="Manuka Honey Choco"/>
    <d v="2021-12-14T00:00:00"/>
    <n v="9135"/>
    <n v="416"/>
    <n v="2828.7999999999997"/>
    <n v="6306.2000000000007"/>
  </r>
  <r>
    <s v="Ches Bonnell"/>
    <x v="0"/>
    <s v="Fruit &amp; Nut Bars"/>
    <d v="2021-12-14T00:00:00"/>
    <n v="3990"/>
    <n v="285"/>
    <n v="1350.9"/>
    <n v="2639.1"/>
  </r>
  <r>
    <s v="Wilone O'Kielt"/>
    <x v="0"/>
    <s v="Organic Choco Syrup"/>
    <d v="2021-12-14T00:00:00"/>
    <n v="10136"/>
    <n v="441"/>
    <n v="4220.37"/>
    <n v="5915.63"/>
  </r>
  <r>
    <s v="Gunar Cockshoot"/>
    <x v="0"/>
    <s v="Raspberry Choco"/>
    <d v="2021-12-15T00:00:00"/>
    <n v="2982"/>
    <n v="142"/>
    <n v="546.70000000000005"/>
    <n v="2435.3000000000002"/>
  </r>
  <r>
    <s v="Camilla Castle"/>
    <x v="4"/>
    <s v="Spicy Special Slims"/>
    <d v="2021-12-15T00:00:00"/>
    <n v="7203"/>
    <n v="770"/>
    <n v="6329.4000000000005"/>
    <n v="873.59999999999945"/>
  </r>
  <r>
    <s v="Gigi Bohling"/>
    <x v="0"/>
    <s v="After Nines"/>
    <d v="2021-12-15T00:00:00"/>
    <n v="15484"/>
    <n v="980"/>
    <n v="10025.4"/>
    <n v="5458.6"/>
  </r>
  <r>
    <s v="Jehu Rudeforth"/>
    <x v="3"/>
    <s v="Peanut Butter Cubes"/>
    <d v="2021-12-15T00:00:00"/>
    <n v="9226"/>
    <n v="513"/>
    <n v="1359.45"/>
    <n v="7866.55"/>
  </r>
  <r>
    <s v="Van Tuxwell"/>
    <x v="3"/>
    <s v="85% Dark Bars"/>
    <d v="2021-12-15T00:00:00"/>
    <n v="13727"/>
    <n v="700"/>
    <n v="7357"/>
    <n v="6370"/>
  </r>
  <r>
    <s v="Curtice Advani"/>
    <x v="5"/>
    <s v="After Nines"/>
    <d v="2021-12-15T00:00:00"/>
    <n v="2891"/>
    <n v="181"/>
    <n v="1851.63"/>
    <n v="1039.3699999999999"/>
  </r>
  <r>
    <s v="Wilone O'Kielt"/>
    <x v="4"/>
    <s v="Raspberry Choco"/>
    <d v="2021-12-15T00:00:00"/>
    <n v="5957"/>
    <n v="298"/>
    <n v="1147.3"/>
    <n v="4809.7"/>
  </r>
  <r>
    <s v="Marney O'Breen"/>
    <x v="0"/>
    <s v="70% Dark Bites"/>
    <d v="2021-12-15T00:00:00"/>
    <n v="6818"/>
    <n v="770"/>
    <n v="3880.8"/>
    <n v="2937.2"/>
  </r>
  <r>
    <s v="Brien Boise"/>
    <x v="1"/>
    <s v="50% Dark Bites"/>
    <d v="2021-12-15T00:00:00"/>
    <n v="8701"/>
    <n v="349"/>
    <n v="2610.52"/>
    <n v="6090.48"/>
  </r>
  <r>
    <s v="Madelene Upcott"/>
    <x v="4"/>
    <s v="Eclairs"/>
    <d v="2021-12-15T00:00:00"/>
    <n v="1575"/>
    <n v="225"/>
    <n v="1419.75"/>
    <n v="155.25"/>
  </r>
  <r>
    <s v="Camilla Castle"/>
    <x v="2"/>
    <s v="Drinking Coco"/>
    <d v="2021-12-15T00:00:00"/>
    <n v="14392"/>
    <n v="576"/>
    <n v="5725.44"/>
    <n v="8666.5600000000013"/>
  </r>
  <r>
    <s v="Mallorie Waber"/>
    <x v="0"/>
    <s v="70% Dark Bites"/>
    <d v="2021-12-15T00:00:00"/>
    <n v="2982"/>
    <n v="426"/>
    <n v="2147.04"/>
    <n v="834.96"/>
  </r>
  <r>
    <s v="Jehu Rudeforth"/>
    <x v="4"/>
    <s v="White Choc"/>
    <d v="2021-12-15T00:00:00"/>
    <n v="6706"/>
    <n v="610"/>
    <n v="3922.2999999999997"/>
    <n v="2783.7000000000003"/>
  </r>
  <r>
    <s v="Roddy Speechley"/>
    <x v="3"/>
    <s v="Drinking Coco"/>
    <d v="2021-12-15T00:00:00"/>
    <n v="2842"/>
    <n v="114"/>
    <n v="1133.1599999999999"/>
    <n v="1708.8400000000001"/>
  </r>
  <r>
    <s v="Oby Sorrel"/>
    <x v="3"/>
    <s v="Organic Choco Syrup"/>
    <d v="2021-12-15T00:00:00"/>
    <n v="1512"/>
    <n v="69"/>
    <n v="660.33"/>
    <n v="851.67"/>
  </r>
  <r>
    <s v="Van Tuxwell"/>
    <x v="3"/>
    <s v="Raspberry Choco"/>
    <d v="2021-12-15T00:00:00"/>
    <n v="2086"/>
    <n v="105"/>
    <n v="404.25"/>
    <n v="1681.75"/>
  </r>
  <r>
    <s v="Madelene Upcott"/>
    <x v="0"/>
    <s v="Raspberry Choco"/>
    <d v="2021-12-15T00:00:00"/>
    <n v="4613"/>
    <n v="220"/>
    <n v="847"/>
    <n v="3766"/>
  </r>
  <r>
    <s v="Kaine Padly"/>
    <x v="4"/>
    <s v="Orange Choco"/>
    <d v="2021-12-15T00:00:00"/>
    <n v="770"/>
    <n v="39"/>
    <n v="143.52000000000001"/>
    <n v="626.48"/>
  </r>
  <r>
    <s v="Jehu Rudeforth"/>
    <x v="4"/>
    <s v="Drinking Coco"/>
    <d v="2021-12-15T00:00:00"/>
    <n v="15113"/>
    <n v="582"/>
    <n v="5785.08"/>
    <n v="9327.92"/>
  </r>
  <r>
    <s v="Brien Boise"/>
    <x v="2"/>
    <s v="85% Dark Bars"/>
    <d v="2021-12-15T00:00:00"/>
    <n v="2534"/>
    <n v="127"/>
    <n v="1334.77"/>
    <n v="1199.23"/>
  </r>
  <r>
    <s v="Barr Faughny"/>
    <x v="2"/>
    <s v="Caramel Stuffed Bars"/>
    <d v="2021-12-15T00:00:00"/>
    <n v="1764"/>
    <n v="104"/>
    <n v="876.72"/>
    <n v="887.28"/>
  </r>
  <r>
    <s v="Curtice Advani"/>
    <x v="4"/>
    <s v="Almond Choco"/>
    <d v="2021-12-16T00:00:00"/>
    <n v="4529"/>
    <n v="324"/>
    <n v="1668.6000000000001"/>
    <n v="2860.3999999999996"/>
  </r>
  <r>
    <s v="Gigi Bohling"/>
    <x v="2"/>
    <s v="Milk Bars"/>
    <d v="2021-12-16T00:00:00"/>
    <n v="5243"/>
    <n v="309"/>
    <n v="1625.34"/>
    <n v="3617.66"/>
  </r>
  <r>
    <s v="Beverie Moffet"/>
    <x v="3"/>
    <s v="Orange Choco"/>
    <d v="2021-12-16T00:00:00"/>
    <n v="4732"/>
    <n v="237"/>
    <n v="872.16000000000008"/>
    <n v="3859.84"/>
  </r>
  <r>
    <s v="Camilla Castle"/>
    <x v="4"/>
    <s v="99% Dark &amp; Pure"/>
    <d v="2021-12-16T00:00:00"/>
    <n v="5670"/>
    <n v="237"/>
    <n v="1832.01"/>
    <n v="3837.99"/>
  </r>
  <r>
    <s v="Gunar Cockshoot"/>
    <x v="3"/>
    <s v="Caramel Stuffed Bars"/>
    <d v="2021-12-16T00:00:00"/>
    <n v="2044"/>
    <n v="128"/>
    <n v="1079.04"/>
    <n v="964.96"/>
  </r>
  <r>
    <s v="Wilone O'Kielt"/>
    <x v="5"/>
    <s v="Manuka Honey Choco"/>
    <d v="2021-12-16T00:00:00"/>
    <n v="5096"/>
    <n v="222"/>
    <n v="1509.6"/>
    <n v="3586.4"/>
  </r>
  <r>
    <s v="Husein Augar"/>
    <x v="4"/>
    <s v="99% Dark &amp; Pure"/>
    <d v="2021-12-16T00:00:00"/>
    <n v="9429"/>
    <n v="393"/>
    <n v="3037.8900000000003"/>
    <n v="6391.11"/>
  </r>
  <r>
    <s v="Karlen McCaffrey"/>
    <x v="5"/>
    <s v="Mint Chip Choco"/>
    <d v="2021-12-16T00:00:00"/>
    <n v="1344"/>
    <n v="96"/>
    <n v="549.12"/>
    <n v="794.88"/>
  </r>
  <r>
    <s v="Mallorie Waber"/>
    <x v="4"/>
    <s v="Drinking Coco"/>
    <d v="2021-12-16T00:00:00"/>
    <n v="3717"/>
    <n v="149"/>
    <n v="1481.06"/>
    <n v="2235.94"/>
  </r>
  <r>
    <s v="Madelene Upcott"/>
    <x v="3"/>
    <s v="50% Dark Bites"/>
    <d v="2021-12-16T00:00:00"/>
    <n v="7749"/>
    <n v="299"/>
    <n v="2236.52"/>
    <n v="5512.48"/>
  </r>
  <r>
    <s v="Gigi Bohling"/>
    <x v="4"/>
    <s v="Raspberry Choco"/>
    <d v="2021-12-16T00:00:00"/>
    <n v="2408"/>
    <n v="121"/>
    <n v="465.85"/>
    <n v="1942.15"/>
  </r>
  <r>
    <s v="Brien Boise"/>
    <x v="0"/>
    <s v="Manuka Honey Choco"/>
    <d v="2021-12-16T00:00:00"/>
    <n v="8169"/>
    <n v="389"/>
    <n v="2645.2"/>
    <n v="5523.8"/>
  </r>
  <r>
    <s v="Curtice Advani"/>
    <x v="0"/>
    <s v="Choco Coated Almonds"/>
    <d v="2021-12-16T00:00:00"/>
    <n v="8834"/>
    <n v="770"/>
    <n v="2556.4"/>
    <n v="6277.6"/>
  </r>
  <r>
    <s v="Oby Sorrel"/>
    <x v="4"/>
    <s v="Raspberry Choco"/>
    <d v="2021-12-16T00:00:00"/>
    <n v="483"/>
    <n v="23"/>
    <n v="88.55"/>
    <n v="394.45"/>
  </r>
  <r>
    <s v="Kelci Walkden"/>
    <x v="4"/>
    <s v="Smooth Sliky Salty"/>
    <d v="2021-12-16T00:00:00"/>
    <n v="10990"/>
    <n v="1540"/>
    <n v="4250.3999999999996"/>
    <n v="6739.6"/>
  </r>
  <r>
    <s v="Camilla Castle"/>
    <x v="5"/>
    <s v="Eclairs"/>
    <d v="2021-12-16T00:00:00"/>
    <n v="4368"/>
    <n v="624"/>
    <n v="3937.4399999999996"/>
    <n v="430.5600000000004"/>
  </r>
  <r>
    <s v="Curtice Advani"/>
    <x v="0"/>
    <s v="Organic Choco Syrup"/>
    <d v="2021-12-16T00:00:00"/>
    <n v="3108"/>
    <n v="136"/>
    <n v="1301.52"/>
    <n v="1806.48"/>
  </r>
  <r>
    <s v="Barr Faughny"/>
    <x v="0"/>
    <s v="Baker's Choco Chips"/>
    <d v="2021-12-16T00:00:00"/>
    <n v="8589"/>
    <n v="358"/>
    <n v="4442.78"/>
    <n v="4146.22"/>
  </r>
  <r>
    <s v="Jan Morforth"/>
    <x v="0"/>
    <s v="Raspberry Choco"/>
    <d v="2021-12-16T00:00:00"/>
    <n v="2121"/>
    <n v="101"/>
    <n v="388.85"/>
    <n v="1732.15"/>
  </r>
  <r>
    <s v="Mallorie Waber"/>
    <x v="4"/>
    <s v="99% Dark &amp; Pure"/>
    <d v="2021-12-16T00:00:00"/>
    <n v="2562"/>
    <n v="107"/>
    <n v="827.11"/>
    <n v="1734.8899999999999"/>
  </r>
  <r>
    <s v="Dotty Strutley"/>
    <x v="0"/>
    <s v="After Nines"/>
    <d v="2021-12-16T00:00:00"/>
    <n v="10535"/>
    <n v="586"/>
    <n v="5994.7800000000007"/>
    <n v="4540.2199999999993"/>
  </r>
  <r>
    <s v="Rafaelita Blaksland"/>
    <x v="1"/>
    <s v="Drinking Coco"/>
    <d v="2021-12-16T00:00:00"/>
    <n v="2016"/>
    <n v="75"/>
    <n v="745.5"/>
    <n v="1270.5"/>
  </r>
  <r>
    <s v="Karlen McCaffrey"/>
    <x v="0"/>
    <s v="Mint Chip Choco"/>
    <d v="2021-12-16T00:00:00"/>
    <n v="2982"/>
    <n v="230"/>
    <n v="1315.6"/>
    <n v="1666.4"/>
  </r>
  <r>
    <s v="Karlen McCaffrey"/>
    <x v="1"/>
    <s v="50% Dark Bites"/>
    <d v="2021-12-16T00:00:00"/>
    <n v="5936"/>
    <n v="220"/>
    <n v="1645.6000000000001"/>
    <n v="4290.3999999999996"/>
  </r>
  <r>
    <s v="Gunar Cockshoot"/>
    <x v="5"/>
    <s v="Baker's Choco Chips"/>
    <d v="2021-12-16T00:00:00"/>
    <n v="6643"/>
    <n v="289"/>
    <n v="3586.4900000000002"/>
    <n v="3056.5099999999998"/>
  </r>
  <r>
    <s v="Karlen McCaffrey"/>
    <x v="3"/>
    <s v="Fruit &amp; Nut Bars"/>
    <d v="2021-12-16T00:00:00"/>
    <n v="6181"/>
    <n v="413"/>
    <n v="1957.6200000000001"/>
    <n v="4223.38"/>
  </r>
  <r>
    <s v="Ches Bonnell"/>
    <x v="2"/>
    <s v="Fruit &amp; Nut Bars"/>
    <d v="2021-12-16T00:00:00"/>
    <n v="6958"/>
    <n v="497"/>
    <n v="2355.7800000000002"/>
    <n v="4602.2199999999993"/>
  </r>
  <r>
    <s v="Gigi Bohling"/>
    <x v="3"/>
    <s v="50% Dark Bites"/>
    <d v="2021-12-16T00:00:00"/>
    <n v="3346"/>
    <n v="134"/>
    <n v="1002.32"/>
    <n v="2343.6799999999998"/>
  </r>
  <r>
    <s v="Camilla Castle"/>
    <x v="5"/>
    <s v="Almond Choco"/>
    <d v="2021-12-16T00:00:00"/>
    <n v="7434"/>
    <n v="496"/>
    <n v="2554.4"/>
    <n v="4879.6000000000004"/>
  </r>
  <r>
    <s v="Van Tuxwell"/>
    <x v="4"/>
    <s v="Choco Coated Almonds"/>
    <d v="2021-12-16T00:00:00"/>
    <n v="210"/>
    <n v="20"/>
    <n v="66.399999999999991"/>
    <n v="143.60000000000002"/>
  </r>
  <r>
    <s v="Brien Boise"/>
    <x v="1"/>
    <s v="Choco Coated Almonds"/>
    <d v="2021-12-16T00:00:00"/>
    <n v="7637"/>
    <n v="695"/>
    <n v="2307.4"/>
    <n v="5329.6"/>
  </r>
  <r>
    <s v="Jan Morforth"/>
    <x v="2"/>
    <s v="70% Dark Bites"/>
    <d v="2021-12-16T00:00:00"/>
    <n v="18004"/>
    <n v="2030"/>
    <n v="10231.200000000001"/>
    <n v="7772.7999999999993"/>
  </r>
  <r>
    <s v="Rafaelita Blaksland"/>
    <x v="4"/>
    <s v="70% Dark Bites"/>
    <d v="2021-12-17T00:00:00"/>
    <n v="7189"/>
    <n v="1050"/>
    <n v="5292"/>
    <n v="1897"/>
  </r>
  <r>
    <s v="Dotty Strutley"/>
    <x v="1"/>
    <s v="Milk Bars"/>
    <d v="2021-12-17T00:00:00"/>
    <n v="10864"/>
    <n v="700"/>
    <n v="3682"/>
    <n v="7182"/>
  </r>
  <r>
    <s v="Gunar Cockshoot"/>
    <x v="2"/>
    <s v="Milk Bars"/>
    <d v="2021-12-17T00:00:00"/>
    <n v="19880"/>
    <n v="1190"/>
    <n v="6259.4"/>
    <n v="13620.6"/>
  </r>
  <r>
    <s v="Gigi Bohling"/>
    <x v="1"/>
    <s v="Organic Choco Syrup"/>
    <d v="2021-12-17T00:00:00"/>
    <n v="5817"/>
    <n v="243"/>
    <n v="2325.5100000000002"/>
    <n v="3491.49"/>
  </r>
  <r>
    <s v="Beverie Moffet"/>
    <x v="2"/>
    <s v="Organic Choco Syrup"/>
    <d v="2021-12-17T00:00:00"/>
    <n v="2912"/>
    <n v="122"/>
    <n v="1167.54"/>
    <n v="1744.46"/>
  </r>
  <r>
    <s v="Andria Kimpton"/>
    <x v="2"/>
    <s v="Raspberry Choco"/>
    <d v="2021-12-17T00:00:00"/>
    <n v="11641"/>
    <n v="555"/>
    <n v="2136.75"/>
    <n v="9504.25"/>
  </r>
  <r>
    <s v="Camilla Castle"/>
    <x v="0"/>
    <s v="Manuka Honey Choco"/>
    <d v="2021-12-17T00:00:00"/>
    <n v="14693"/>
    <n v="700"/>
    <n v="4760"/>
    <n v="9933"/>
  </r>
  <r>
    <s v="Van Tuxwell"/>
    <x v="5"/>
    <s v="Raspberry Choco"/>
    <d v="2021-12-17T00:00:00"/>
    <n v="12544"/>
    <n v="598"/>
    <n v="2302.3000000000002"/>
    <n v="10241.700000000001"/>
  </r>
  <r>
    <s v="Ches Bonnell"/>
    <x v="1"/>
    <s v="Organic Choco Syrup"/>
    <d v="2021-12-17T00:00:00"/>
    <n v="3591"/>
    <n v="150"/>
    <n v="1435.5"/>
    <n v="2155.5"/>
  </r>
  <r>
    <s v="Andria Kimpton"/>
    <x v="4"/>
    <s v="85% Dark Bars"/>
    <d v="2021-12-17T00:00:00"/>
    <n v="707"/>
    <n v="38"/>
    <n v="399.38"/>
    <n v="307.62"/>
  </r>
  <r>
    <s v="Oby Sorrel"/>
    <x v="4"/>
    <s v="Eclairs"/>
    <d v="2021-12-17T00:00:00"/>
    <n v="826"/>
    <n v="118"/>
    <n v="744.57999999999993"/>
    <n v="81.420000000000073"/>
  </r>
  <r>
    <s v="Marney O'Breen"/>
    <x v="2"/>
    <s v="Caramel Stuffed Bars"/>
    <d v="2021-12-17T00:00:00"/>
    <n v="10122"/>
    <n v="633"/>
    <n v="5336.19"/>
    <n v="4785.8100000000004"/>
  </r>
  <r>
    <s v="Wilone O'Kielt"/>
    <x v="4"/>
    <s v="85% Dark Bars"/>
    <d v="2021-12-17T00:00:00"/>
    <n v="25130"/>
    <n v="1330"/>
    <n v="13978.3"/>
    <n v="11151.7"/>
  </r>
  <r>
    <s v="Dennison Crosswaite"/>
    <x v="0"/>
    <s v="Raspberry Choco"/>
    <d v="2021-12-17T00:00:00"/>
    <n v="18508"/>
    <n v="910"/>
    <n v="3503.5"/>
    <n v="15004.5"/>
  </r>
  <r>
    <s v="Brien Boise"/>
    <x v="2"/>
    <s v="Eclairs"/>
    <d v="2021-12-17T00:00:00"/>
    <n v="6776"/>
    <n v="840"/>
    <n v="5300.4"/>
    <n v="1475.6000000000004"/>
  </r>
  <r>
    <s v="Kaine Padly"/>
    <x v="1"/>
    <s v="85% Dark Bars"/>
    <d v="2021-12-17T00:00:00"/>
    <n v="9443"/>
    <n v="473"/>
    <n v="4971.2299999999996"/>
    <n v="4471.7700000000004"/>
  </r>
  <r>
    <s v="Dennison Crosswaite"/>
    <x v="3"/>
    <s v="50% Dark Bites"/>
    <d v="2021-12-17T00:00:00"/>
    <n v="462"/>
    <n v="19"/>
    <n v="142.12"/>
    <n v="319.88"/>
  </r>
  <r>
    <s v="Curtice Advani"/>
    <x v="4"/>
    <s v="Organic Choco Syrup"/>
    <d v="2021-12-17T00:00:00"/>
    <n v="9324"/>
    <n v="406"/>
    <n v="3885.42"/>
    <n v="5438.58"/>
  </r>
  <r>
    <s v="Camilla Castle"/>
    <x v="1"/>
    <s v="Raspberry Choco"/>
    <d v="2021-12-17T00:00:00"/>
    <n v="8057"/>
    <n v="384"/>
    <n v="1478.4"/>
    <n v="6578.6"/>
  </r>
  <r>
    <s v="Oby Sorrel"/>
    <x v="1"/>
    <s v="85% Dark Bars"/>
    <d v="2021-12-17T00:00:00"/>
    <n v="1085"/>
    <n v="61"/>
    <n v="641.11"/>
    <n v="443.89"/>
  </r>
  <r>
    <s v="Ches Bonnell"/>
    <x v="4"/>
    <s v="White Choc"/>
    <d v="2021-12-17T00:00:00"/>
    <n v="2086"/>
    <n v="161"/>
    <n v="1035.23"/>
    <n v="1050.77"/>
  </r>
  <r>
    <s v="Rafaelita Blaksland"/>
    <x v="1"/>
    <s v="Manuka Honey Choco"/>
    <d v="2021-12-17T00:00:00"/>
    <n v="2674"/>
    <n v="122"/>
    <n v="829.6"/>
    <n v="1844.4"/>
  </r>
  <r>
    <s v="Ches Bonnell"/>
    <x v="2"/>
    <s v="Baker's Choco Chips"/>
    <d v="2021-12-17T00:00:00"/>
    <n v="8267"/>
    <n v="376"/>
    <n v="4666.16"/>
    <n v="3600.84"/>
  </r>
  <r>
    <s v="Roddy Speechley"/>
    <x v="2"/>
    <s v="Drinking Coco"/>
    <d v="2021-12-17T00:00:00"/>
    <n v="511"/>
    <n v="21"/>
    <n v="208.73999999999998"/>
    <n v="302.26"/>
  </r>
  <r>
    <s v="Brien Boise"/>
    <x v="0"/>
    <s v="White Choc"/>
    <d v="2021-12-17T00:00:00"/>
    <n v="6615"/>
    <n v="509"/>
    <n v="3272.87"/>
    <n v="3342.13"/>
  </r>
  <r>
    <s v="Karlen McCaffrey"/>
    <x v="0"/>
    <s v="Spicy Special Slims"/>
    <d v="2021-12-17T00:00:00"/>
    <n v="4816"/>
    <n v="536"/>
    <n v="4405.92"/>
    <n v="410.07999999999993"/>
  </r>
  <r>
    <s v="Mallorie Waber"/>
    <x v="5"/>
    <s v="Peanut Butter Cubes"/>
    <d v="2021-12-17T00:00:00"/>
    <n v="49"/>
    <n v="3"/>
    <n v="7.9499999999999993"/>
    <n v="41.05"/>
  </r>
  <r>
    <s v="Van Tuxwell"/>
    <x v="5"/>
    <s v="Baker's Choco Chips"/>
    <d v="2021-12-17T00:00:00"/>
    <n v="6069"/>
    <n v="253"/>
    <n v="3139.73"/>
    <n v="2929.27"/>
  </r>
  <r>
    <s v="Van Tuxwell"/>
    <x v="0"/>
    <s v="White Choc"/>
    <d v="2021-12-17T00:00:00"/>
    <n v="5656"/>
    <n v="436"/>
    <n v="2803.48"/>
    <n v="2852.52"/>
  </r>
  <r>
    <s v="Kelci Walkden"/>
    <x v="2"/>
    <s v="Baker's Choco Chips"/>
    <d v="2021-12-17T00:00:00"/>
    <n v="7525"/>
    <n v="328"/>
    <n v="4070.48"/>
    <n v="3454.52"/>
  </r>
  <r>
    <s v="Jan Morforth"/>
    <x v="0"/>
    <s v="Peanut Butter Cubes"/>
    <d v="2021-12-17T00:00:00"/>
    <n v="12383"/>
    <n v="688"/>
    <n v="1823.2"/>
    <n v="10559.8"/>
  </r>
  <r>
    <s v="Kaine Padly"/>
    <x v="2"/>
    <s v="Raspberry Choco"/>
    <d v="2021-12-17T00:00:00"/>
    <n v="3157"/>
    <n v="158"/>
    <n v="608.30000000000007"/>
    <n v="2548.6999999999998"/>
  </r>
  <r>
    <s v="Gunar Cockshoot"/>
    <x v="2"/>
    <s v="70% Dark Bites"/>
    <d v="2021-12-17T00:00:00"/>
    <n v="10528"/>
    <n v="1330"/>
    <n v="6703.2"/>
    <n v="3824.8"/>
  </r>
  <r>
    <s v="Oby Sorrel"/>
    <x v="1"/>
    <s v="Raspberry Choco"/>
    <d v="2021-12-17T00:00:00"/>
    <n v="6412"/>
    <n v="321"/>
    <n v="1235.8500000000001"/>
    <n v="5176.1499999999996"/>
  </r>
  <r>
    <s v="Jan Morforth"/>
    <x v="4"/>
    <s v="Manuka Honey Choco"/>
    <d v="2021-12-17T00:00:00"/>
    <n v="2569"/>
    <n v="123"/>
    <n v="836.4"/>
    <n v="1732.6"/>
  </r>
  <r>
    <s v="Dennison Crosswaite"/>
    <x v="3"/>
    <s v="Spicy Special Slims"/>
    <d v="2021-12-17T00:00:00"/>
    <n v="6643"/>
    <n v="770"/>
    <n v="6329.4000000000005"/>
    <n v="313.59999999999945"/>
  </r>
  <r>
    <s v="Brien Boise"/>
    <x v="1"/>
    <s v="Organic Choco Syrup"/>
    <d v="2021-12-17T00:00:00"/>
    <n v="2534"/>
    <n v="111"/>
    <n v="1062.27"/>
    <n v="1471.73"/>
  </r>
  <r>
    <s v="Camilla Castle"/>
    <x v="0"/>
    <s v="Mint Chip Choco"/>
    <d v="2021-12-17T00:00:00"/>
    <n v="917"/>
    <n v="77"/>
    <n v="440.44"/>
    <n v="476.56"/>
  </r>
  <r>
    <s v="Van Tuxwell"/>
    <x v="1"/>
    <s v="Baker's Choco Chips"/>
    <d v="2021-12-17T00:00:00"/>
    <n v="4088"/>
    <n v="186"/>
    <n v="2308.2600000000002"/>
    <n v="1779.7399999999998"/>
  </r>
  <r>
    <s v="Kaine Padly"/>
    <x v="4"/>
    <s v="Choco Coated Almonds"/>
    <d v="2021-12-17T00:00:00"/>
    <n v="7084"/>
    <n v="700"/>
    <n v="2324"/>
    <n v="4760"/>
  </r>
  <r>
    <s v="Oby Sorrel"/>
    <x v="2"/>
    <s v="Orange Choco"/>
    <d v="2021-12-17T00:00:00"/>
    <n v="9240"/>
    <n v="487"/>
    <n v="1792.16"/>
    <n v="7447.84"/>
  </r>
  <r>
    <s v="Beverie Moffet"/>
    <x v="2"/>
    <s v="99% Dark &amp; Pure"/>
    <d v="2021-12-17T00:00:00"/>
    <n v="8169"/>
    <n v="372"/>
    <n v="2875.56"/>
    <n v="5293.4400000000005"/>
  </r>
  <r>
    <s v="Ches Bonnell"/>
    <x v="5"/>
    <s v="Eclairs"/>
    <d v="2021-12-17T00:00:00"/>
    <n v="12131"/>
    <n v="1750"/>
    <n v="11042.5"/>
    <n v="1088.5"/>
  </r>
  <r>
    <s v="Rafaelita Blaksland"/>
    <x v="2"/>
    <s v="Caramel Stuffed Bars"/>
    <d v="2021-12-17T00:00:00"/>
    <n v="13587"/>
    <n v="910"/>
    <n v="7671.3"/>
    <n v="5915.7"/>
  </r>
  <r>
    <s v="Dotty Strutley"/>
    <x v="3"/>
    <s v="Orange Choco"/>
    <d v="2021-12-17T00:00:00"/>
    <n v="5530"/>
    <n v="292"/>
    <n v="1074.56"/>
    <n v="4455.4400000000005"/>
  </r>
  <r>
    <s v="Roddy Speechley"/>
    <x v="1"/>
    <s v="70% Dark Bites"/>
    <d v="2021-12-17T00:00:00"/>
    <n v="1260"/>
    <n v="158"/>
    <n v="796.32"/>
    <n v="463.67999999999995"/>
  </r>
  <r>
    <s v="Curtice Advani"/>
    <x v="5"/>
    <s v="Choco Coated Almonds"/>
    <d v="2021-12-17T00:00:00"/>
    <n v="9478"/>
    <n v="840"/>
    <n v="2788.7999999999997"/>
    <n v="6689.2000000000007"/>
  </r>
  <r>
    <s v="Rafaelita Blaksland"/>
    <x v="5"/>
    <s v="Spicy Special Slims"/>
    <d v="2021-12-17T00:00:00"/>
    <n v="868"/>
    <n v="109"/>
    <n v="895.98"/>
    <n v="-27.980000000000018"/>
  </r>
  <r>
    <s v="Gunar Cockshoot"/>
    <x v="2"/>
    <s v="Fruit &amp; Nut Bars"/>
    <d v="2021-12-17T00:00:00"/>
    <n v="2555"/>
    <n v="171"/>
    <n v="810.54000000000008"/>
    <n v="1744.46"/>
  </r>
  <r>
    <s v="Barr Faughny"/>
    <x v="2"/>
    <s v="Baker's Choco Chips"/>
    <d v="2021-12-17T00:00:00"/>
    <n v="3213"/>
    <n v="134"/>
    <n v="1662.94"/>
    <n v="1550.06"/>
  </r>
  <r>
    <s v="Barr Faughny"/>
    <x v="2"/>
    <s v="Almond Choco"/>
    <d v="2021-12-17T00:00:00"/>
    <n v="6524"/>
    <n v="435"/>
    <n v="2240.25"/>
    <n v="4283.75"/>
  </r>
  <r>
    <s v="Marney O'Breen"/>
    <x v="3"/>
    <s v="After Nines"/>
    <d v="2021-12-17T00:00:00"/>
    <n v="336"/>
    <n v="19"/>
    <n v="194.37"/>
    <n v="141.63"/>
  </r>
  <r>
    <s v="Dennison Crosswaite"/>
    <x v="3"/>
    <s v="White Choc"/>
    <d v="2021-12-17T00:00:00"/>
    <n v="420"/>
    <n v="35"/>
    <n v="225.04999999999998"/>
    <n v="194.95000000000002"/>
  </r>
  <r>
    <s v="Kelci Walkden"/>
    <x v="3"/>
    <s v="Raspberry Choco"/>
    <d v="2021-12-17T00:00:00"/>
    <n v="3745"/>
    <n v="179"/>
    <n v="689.15"/>
    <n v="3055.85"/>
  </r>
  <r>
    <s v="Dennison Crosswaite"/>
    <x v="1"/>
    <s v="Eclairs"/>
    <d v="2021-12-17T00:00:00"/>
    <n v="9702"/>
    <n v="1610"/>
    <n v="10159.099999999999"/>
    <n v="-457.09999999999854"/>
  </r>
  <r>
    <s v="Beverie Moffet"/>
    <x v="0"/>
    <s v="Choco Coated Almonds"/>
    <d v="2021-12-17T00:00:00"/>
    <n v="1239"/>
    <n v="113"/>
    <n v="375.15999999999997"/>
    <n v="863.84"/>
  </r>
  <r>
    <s v="Curtice Advani"/>
    <x v="5"/>
    <s v="Milk Bars"/>
    <d v="2021-12-17T00:00:00"/>
    <n v="2674"/>
    <n v="168"/>
    <n v="883.68"/>
    <n v="1790.3200000000002"/>
  </r>
  <r>
    <s v="Roddy Speechley"/>
    <x v="1"/>
    <s v="Raspberry Choco"/>
    <d v="2021-12-17T00:00:00"/>
    <n v="7693"/>
    <n v="367"/>
    <n v="1412.95"/>
    <n v="6280.05"/>
  </r>
  <r>
    <s v="Mallorie Waber"/>
    <x v="5"/>
    <s v="Mint Chip Choco"/>
    <d v="2021-12-17T00:00:00"/>
    <n v="4718"/>
    <n v="337"/>
    <n v="1927.6399999999999"/>
    <n v="2790.36"/>
  </r>
  <r>
    <s v="Marney O'Breen"/>
    <x v="3"/>
    <s v="85% Dark Bars"/>
    <d v="2021-12-20T00:00:00"/>
    <n v="896"/>
    <n v="48"/>
    <n v="504.48"/>
    <n v="391.52"/>
  </r>
  <r>
    <s v="Jehu Rudeforth"/>
    <x v="2"/>
    <s v="Drinking Coco"/>
    <d v="2021-12-20T00:00:00"/>
    <n v="7616"/>
    <n v="305"/>
    <n v="3031.7"/>
    <n v="4584.3"/>
  </r>
  <r>
    <s v="Husein Augar"/>
    <x v="2"/>
    <s v="Baker's Choco Chips"/>
    <d v="2021-12-20T00:00:00"/>
    <n v="11165"/>
    <n v="508"/>
    <n v="6304.28"/>
    <n v="4860.72"/>
  </r>
  <r>
    <s v="Karlen McCaffrey"/>
    <x v="1"/>
    <s v="85% Dark Bars"/>
    <d v="2021-12-20T00:00:00"/>
    <n v="15540"/>
    <n v="840"/>
    <n v="8828.4"/>
    <n v="6711.6"/>
  </r>
  <r>
    <s v="Mallorie Waber"/>
    <x v="0"/>
    <s v="Mint Chip Choco"/>
    <d v="2021-12-20T00:00:00"/>
    <n v="8316"/>
    <n v="640"/>
    <n v="3660.7999999999997"/>
    <n v="4655.2000000000007"/>
  </r>
  <r>
    <s v="Wilone O'Kielt"/>
    <x v="2"/>
    <s v="Milk Bars"/>
    <d v="2021-12-20T00:00:00"/>
    <n v="19579"/>
    <n v="1190"/>
    <n v="6259.4"/>
    <n v="13319.6"/>
  </r>
  <r>
    <s v="Husein Augar"/>
    <x v="5"/>
    <s v="50% Dark Bites"/>
    <d v="2021-12-20T00:00:00"/>
    <n v="7602"/>
    <n v="293"/>
    <n v="2191.6400000000003"/>
    <n v="5410.36"/>
  </r>
  <r>
    <s v="Rafaelita Blaksland"/>
    <x v="3"/>
    <s v="Caramel Stuffed Bars"/>
    <d v="2021-12-20T00:00:00"/>
    <n v="1995"/>
    <n v="118"/>
    <n v="994.74"/>
    <n v="1000.26"/>
  </r>
  <r>
    <s v="Dennison Crosswaite"/>
    <x v="3"/>
    <s v="After Nines"/>
    <d v="2021-12-20T00:00:00"/>
    <n v="6174"/>
    <n v="343"/>
    <n v="3508.8900000000003"/>
    <n v="2665.1099999999997"/>
  </r>
  <r>
    <s v="Camilla Castle"/>
    <x v="4"/>
    <s v="Choco Coated Almonds"/>
    <d v="2021-12-20T00:00:00"/>
    <n v="5159"/>
    <n v="516"/>
    <n v="1713.12"/>
    <n v="3445.88"/>
  </r>
  <r>
    <s v="Rafaelita Blaksland"/>
    <x v="1"/>
    <s v="Eclairs"/>
    <d v="2021-12-20T00:00:00"/>
    <n v="10388"/>
    <n v="1330"/>
    <n v="8392.2999999999993"/>
    <n v="1995.7000000000007"/>
  </r>
  <r>
    <s v="Dotty Strutley"/>
    <x v="2"/>
    <s v="Eclairs"/>
    <d v="2021-12-20T00:00:00"/>
    <n v="4018"/>
    <n v="503"/>
    <n v="3173.93"/>
    <n v="844.07000000000016"/>
  </r>
  <r>
    <s v="Brien Boise"/>
    <x v="1"/>
    <s v="Fruit &amp; Nut Bars"/>
    <d v="2021-12-20T00:00:00"/>
    <n v="1848"/>
    <n v="132"/>
    <n v="625.68000000000006"/>
    <n v="1222.32"/>
  </r>
  <r>
    <s v="Kelci Walkden"/>
    <x v="1"/>
    <s v="Drinking Coco"/>
    <d v="2021-12-20T00:00:00"/>
    <n v="2569"/>
    <n v="96"/>
    <n v="954.24"/>
    <n v="1614.76"/>
  </r>
  <r>
    <s v="Gunar Cockshoot"/>
    <x v="4"/>
    <s v="Raspberry Choco"/>
    <d v="2021-12-20T00:00:00"/>
    <n v="14210"/>
    <n v="677"/>
    <n v="2606.4500000000003"/>
    <n v="11603.55"/>
  </r>
  <r>
    <s v="Kelci Walkden"/>
    <x v="1"/>
    <s v="After Nines"/>
    <d v="2021-12-20T00:00:00"/>
    <n v="2975"/>
    <n v="186"/>
    <n v="1902.78"/>
    <n v="1072.22"/>
  </r>
  <r>
    <s v="Oby Sorrel"/>
    <x v="0"/>
    <s v="85% Dark Bars"/>
    <d v="2021-12-20T00:00:00"/>
    <n v="4389"/>
    <n v="244"/>
    <n v="2564.44"/>
    <n v="1824.56"/>
  </r>
  <r>
    <s v="Camilla Castle"/>
    <x v="2"/>
    <s v="Eclairs"/>
    <d v="2021-12-20T00:00:00"/>
    <n v="12831"/>
    <n v="1610"/>
    <n v="10159.099999999999"/>
    <n v="2671.9000000000015"/>
  </r>
  <r>
    <s v="Curtice Advani"/>
    <x v="4"/>
    <s v="Fruit &amp; Nut Bars"/>
    <d v="2021-12-20T00:00:00"/>
    <n v="931"/>
    <n v="59"/>
    <n v="279.66000000000003"/>
    <n v="651.33999999999992"/>
  </r>
  <r>
    <s v="Dotty Strutley"/>
    <x v="2"/>
    <s v="Orange Choco"/>
    <d v="2021-12-20T00:00:00"/>
    <n v="5166"/>
    <n v="272"/>
    <n v="1000.96"/>
    <n v="4165.04"/>
  </r>
  <r>
    <s v="Mallorie Waber"/>
    <x v="2"/>
    <s v="Eclairs"/>
    <d v="2021-12-20T00:00:00"/>
    <n v="2170"/>
    <n v="362"/>
    <n v="2284.2199999999998"/>
    <n v="-114.2199999999998"/>
  </r>
  <r>
    <s v="Husein Augar"/>
    <x v="4"/>
    <s v="Almond Choco"/>
    <d v="2021-12-20T00:00:00"/>
    <n v="5271"/>
    <n v="330"/>
    <n v="1699.5000000000002"/>
    <n v="3571.5"/>
  </r>
  <r>
    <s v="Madelene Upcott"/>
    <x v="3"/>
    <s v="Mint Chip Choco"/>
    <d v="2021-12-20T00:00:00"/>
    <n v="7665"/>
    <n v="590"/>
    <n v="3374.7999999999997"/>
    <n v="4290.2000000000007"/>
  </r>
  <r>
    <s v="Jan Morforth"/>
    <x v="4"/>
    <s v="After Nines"/>
    <d v="2021-12-20T00:00:00"/>
    <n v="693"/>
    <n v="39"/>
    <n v="398.97"/>
    <n v="294.02999999999997"/>
  </r>
  <r>
    <s v="Gunar Cockshoot"/>
    <x v="3"/>
    <s v="Baker's Choco Chips"/>
    <d v="2021-12-20T00:00:00"/>
    <n v="49"/>
    <n v="3"/>
    <n v="37.230000000000004"/>
    <n v="11.769999999999996"/>
  </r>
  <r>
    <s v="Mallorie Waber"/>
    <x v="0"/>
    <s v="Spicy Special Slims"/>
    <d v="2021-12-20T00:00:00"/>
    <n v="6405"/>
    <n v="700"/>
    <n v="5754"/>
    <n v="651"/>
  </r>
  <r>
    <s v="Brien Boise"/>
    <x v="1"/>
    <s v="70% Dark Bites"/>
    <d v="2021-12-20T00:00:00"/>
    <n v="8211"/>
    <n v="1190"/>
    <n v="5997.6"/>
    <n v="2213.3999999999996"/>
  </r>
  <r>
    <s v="Beverie Moffet"/>
    <x v="1"/>
    <s v="Orange Choco"/>
    <d v="2021-12-20T00:00:00"/>
    <n v="14763"/>
    <n v="770"/>
    <n v="2833.6"/>
    <n v="11929.4"/>
  </r>
  <r>
    <s v="Barr Faughny"/>
    <x v="3"/>
    <s v="Baker's Choco Chips"/>
    <d v="2021-12-20T00:00:00"/>
    <n v="4732"/>
    <n v="216"/>
    <n v="2680.56"/>
    <n v="2051.44"/>
  </r>
  <r>
    <s v="Curtice Advani"/>
    <x v="4"/>
    <s v="50% Dark Bites"/>
    <d v="2021-12-20T00:00:00"/>
    <n v="7203"/>
    <n v="278"/>
    <n v="2079.44"/>
    <n v="5123.5599999999995"/>
  </r>
  <r>
    <s v="Mallorie Waber"/>
    <x v="4"/>
    <s v="85% Dark Bars"/>
    <d v="2021-12-20T00:00:00"/>
    <n v="2618"/>
    <n v="131"/>
    <n v="1376.81"/>
    <n v="1241.19"/>
  </r>
  <r>
    <s v="Andria Kimpton"/>
    <x v="4"/>
    <s v="Spicy Special Slims"/>
    <d v="2021-12-20T00:00:00"/>
    <n v="6328"/>
    <n v="633"/>
    <n v="5203.26"/>
    <n v="1124.7399999999998"/>
  </r>
  <r>
    <s v="Kaine Padly"/>
    <x v="0"/>
    <s v="Fruit &amp; Nut Bars"/>
    <d v="2021-12-20T00:00:00"/>
    <n v="5600"/>
    <n v="400"/>
    <n v="1896"/>
    <n v="3704"/>
  </r>
  <r>
    <s v="Gunar Cockshoot"/>
    <x v="2"/>
    <s v="Raspberry Choco"/>
    <d v="2021-12-20T00:00:00"/>
    <n v="11123"/>
    <n v="557"/>
    <n v="2144.4500000000003"/>
    <n v="8978.5499999999993"/>
  </r>
  <r>
    <s v="Dotty Strutley"/>
    <x v="0"/>
    <s v="Manuka Honey Choco"/>
    <d v="2021-12-20T00:00:00"/>
    <n v="1435"/>
    <n v="66"/>
    <n v="448.8"/>
    <n v="986.2"/>
  </r>
  <r>
    <s v="Mallorie Waber"/>
    <x v="0"/>
    <s v="Smooth Sliky Salty"/>
    <d v="2021-12-20T00:00:00"/>
    <n v="13881"/>
    <n v="2310"/>
    <n v="6375.5999999999995"/>
    <n v="7505.4000000000005"/>
  </r>
  <r>
    <s v="Marney O'Breen"/>
    <x v="1"/>
    <s v="Fruit &amp; Nut Bars"/>
    <d v="2021-12-21T00:00:00"/>
    <n v="10738"/>
    <n v="770"/>
    <n v="3649.8"/>
    <n v="7088.2"/>
  </r>
  <r>
    <s v="Camilla Castle"/>
    <x v="1"/>
    <s v="Mint Chip Choco"/>
    <d v="2021-12-21T00:00:00"/>
    <n v="2100"/>
    <n v="162"/>
    <n v="926.64"/>
    <n v="1173.3600000000001"/>
  </r>
  <r>
    <s v="Beverie Moffet"/>
    <x v="2"/>
    <s v="Raspberry Choco"/>
    <d v="2021-12-21T00:00:00"/>
    <n v="4767"/>
    <n v="217"/>
    <n v="835.45"/>
    <n v="3931.55"/>
  </r>
  <r>
    <s v="Andria Kimpton"/>
    <x v="2"/>
    <s v="Milk Bars"/>
    <d v="2021-12-21T00:00:00"/>
    <n v="4634"/>
    <n v="273"/>
    <n v="1435.98"/>
    <n v="3198.02"/>
  </r>
  <r>
    <s v="Van Tuxwell"/>
    <x v="5"/>
    <s v="Caramel Stuffed Bars"/>
    <d v="2021-12-21T00:00:00"/>
    <n v="1246"/>
    <n v="78"/>
    <n v="657.54"/>
    <n v="588.46"/>
  </r>
  <r>
    <s v="Gigi Bohling"/>
    <x v="1"/>
    <s v="White Choc"/>
    <d v="2021-12-21T00:00:00"/>
    <n v="2688"/>
    <n v="224"/>
    <n v="1440.32"/>
    <n v="1247.68"/>
  </r>
  <r>
    <s v="Ches Bonnell"/>
    <x v="4"/>
    <s v="Milk Bars"/>
    <d v="2021-12-21T00:00:00"/>
    <n v="5271"/>
    <n v="311"/>
    <n v="1635.86"/>
    <n v="3635.1400000000003"/>
  </r>
  <r>
    <s v="Madelene Upcott"/>
    <x v="1"/>
    <s v="Smooth Sliky Salty"/>
    <d v="2021-12-21T00:00:00"/>
    <n v="7679"/>
    <n v="1120"/>
    <n v="3091.2"/>
    <n v="4587.8"/>
  </r>
  <r>
    <s v="Rafaelita Blaksland"/>
    <x v="1"/>
    <s v="Spicy Special Slims"/>
    <d v="2021-12-21T00:00:00"/>
    <n v="5810"/>
    <n v="646"/>
    <n v="5310.1200000000008"/>
    <n v="499.8799999999992"/>
  </r>
  <r>
    <s v="Wilone O'Kielt"/>
    <x v="0"/>
    <s v="Peanut Butter Cubes"/>
    <d v="2021-12-21T00:00:00"/>
    <n v="3983"/>
    <n v="210"/>
    <n v="556.5"/>
    <n v="3426.5"/>
  </r>
  <r>
    <s v="Camilla Castle"/>
    <x v="2"/>
    <s v="Peanut Butter Cubes"/>
    <d v="2021-12-21T00:00:00"/>
    <n v="17906"/>
    <n v="910"/>
    <n v="2411.5"/>
    <n v="15494.5"/>
  </r>
  <r>
    <s v="Curtice Advani"/>
    <x v="3"/>
    <s v="Baker's Choco Chips"/>
    <d v="2021-12-21T00:00:00"/>
    <n v="6818"/>
    <n v="285"/>
    <n v="3536.85"/>
    <n v="3281.15"/>
  </r>
  <r>
    <s v="Roddy Speechley"/>
    <x v="0"/>
    <s v="99% Dark &amp; Pure"/>
    <d v="2021-12-21T00:00:00"/>
    <n v="7609"/>
    <n v="346"/>
    <n v="2674.58"/>
    <n v="4934.42"/>
  </r>
  <r>
    <s v="Dotty Strutley"/>
    <x v="5"/>
    <s v="Choco Coated Almonds"/>
    <d v="2021-12-21T00:00:00"/>
    <n v="11438"/>
    <n v="1050"/>
    <n v="3486"/>
    <n v="7952"/>
  </r>
  <r>
    <s v="Jehu Rudeforth"/>
    <x v="0"/>
    <s v="Choco Coated Almonds"/>
    <d v="2021-12-21T00:00:00"/>
    <n v="1176"/>
    <n v="118"/>
    <n v="391.76"/>
    <n v="784.24"/>
  </r>
  <r>
    <s v="Jan Morforth"/>
    <x v="4"/>
    <s v="85% Dark Bars"/>
    <d v="2021-12-21T00:00:00"/>
    <n v="6699"/>
    <n v="373"/>
    <n v="3920.23"/>
    <n v="2778.77"/>
  </r>
  <r>
    <s v="Barr Faughny"/>
    <x v="1"/>
    <s v="After Nines"/>
    <d v="2021-12-21T00:00:00"/>
    <n v="448"/>
    <n v="27"/>
    <n v="276.21000000000004"/>
    <n v="171.78999999999996"/>
  </r>
  <r>
    <s v="Marney O'Breen"/>
    <x v="4"/>
    <s v="Raspberry Choco"/>
    <d v="2021-12-21T00:00:00"/>
    <n v="2555"/>
    <n v="117"/>
    <n v="450.45"/>
    <n v="2104.5500000000002"/>
  </r>
  <r>
    <s v="Kaine Padly"/>
    <x v="3"/>
    <s v="Manuka Honey Choco"/>
    <d v="2021-12-21T00:00:00"/>
    <n v="10143"/>
    <n v="462"/>
    <n v="3141.6"/>
    <n v="7001.4"/>
  </r>
  <r>
    <s v="Brien Boise"/>
    <x v="1"/>
    <s v="Almond Choco"/>
    <d v="2021-12-21T00:00:00"/>
    <n v="10808"/>
    <n v="700"/>
    <n v="3605.0000000000005"/>
    <n v="7203"/>
  </r>
  <r>
    <s v="Camilla Castle"/>
    <x v="5"/>
    <s v="85% Dark Bars"/>
    <d v="2021-12-21T00:00:00"/>
    <n v="560"/>
    <n v="30"/>
    <n v="315.3"/>
    <n v="244.7"/>
  </r>
  <r>
    <s v="Rafaelita Blaksland"/>
    <x v="2"/>
    <s v="Smooth Sliky Salty"/>
    <d v="2021-12-21T00:00:00"/>
    <n v="5460"/>
    <n v="683"/>
    <n v="1885.08"/>
    <n v="3574.92"/>
  </r>
  <r>
    <s v="Ches Bonnell"/>
    <x v="0"/>
    <s v="Caramel Stuffed Bars"/>
    <d v="2021-12-21T00:00:00"/>
    <n v="3654"/>
    <n v="229"/>
    <n v="1930.47"/>
    <n v="1723.53"/>
  </r>
  <r>
    <s v="Rafaelita Blaksland"/>
    <x v="5"/>
    <s v="50% Dark Bites"/>
    <d v="2021-12-21T00:00:00"/>
    <n v="4515"/>
    <n v="174"/>
    <n v="1301.52"/>
    <n v="3213.48"/>
  </r>
  <r>
    <s v="Marney O'Breen"/>
    <x v="1"/>
    <s v="Caramel Stuffed Bars"/>
    <d v="2021-12-21T00:00:00"/>
    <n v="4515"/>
    <n v="283"/>
    <n v="2385.69"/>
    <n v="2129.31"/>
  </r>
  <r>
    <s v="Camilla Castle"/>
    <x v="3"/>
    <s v="99% Dark &amp; Pure"/>
    <d v="2021-12-21T00:00:00"/>
    <n v="3724"/>
    <n v="156"/>
    <n v="1205.8800000000001"/>
    <n v="2518.12"/>
  </r>
  <r>
    <s v="Ches Bonnell"/>
    <x v="1"/>
    <s v="White Choc"/>
    <d v="2021-12-21T00:00:00"/>
    <n v="532"/>
    <n v="49"/>
    <n v="315.07"/>
    <n v="216.93"/>
  </r>
  <r>
    <s v="Curtice Advani"/>
    <x v="0"/>
    <s v="Fruit &amp; Nut Bars"/>
    <d v="2021-12-21T00:00:00"/>
    <n v="882"/>
    <n v="59"/>
    <n v="279.66000000000003"/>
    <n v="602.33999999999992"/>
  </r>
  <r>
    <s v="Ches Bonnell"/>
    <x v="2"/>
    <s v="Milk Bars"/>
    <d v="2021-12-21T00:00:00"/>
    <n v="5488"/>
    <n v="366"/>
    <n v="1925.1599999999999"/>
    <n v="3562.84"/>
  </r>
  <r>
    <s v="Karlen McCaffrey"/>
    <x v="2"/>
    <s v="Baker's Choco Chips"/>
    <d v="2021-12-21T00:00:00"/>
    <n v="6650"/>
    <n v="290"/>
    <n v="3598.9"/>
    <n v="3051.1"/>
  </r>
  <r>
    <s v="Gigi Bohling"/>
    <x v="4"/>
    <s v="Fruit &amp; Nut Bars"/>
    <d v="2021-12-21T00:00:00"/>
    <n v="9450"/>
    <n v="630"/>
    <n v="2986.2000000000003"/>
    <n v="6463.7999999999993"/>
  </r>
  <r>
    <s v="Kelci Walkden"/>
    <x v="5"/>
    <s v="Eclairs"/>
    <d v="2021-12-21T00:00:00"/>
    <n v="2338"/>
    <n v="293"/>
    <n v="1848.83"/>
    <n v="489.17000000000007"/>
  </r>
  <r>
    <s v="Husein Augar"/>
    <x v="2"/>
    <s v="99% Dark &amp; Pure"/>
    <d v="2021-12-21T00:00:00"/>
    <n v="2086"/>
    <n v="91"/>
    <n v="703.43000000000006"/>
    <n v="1382.57"/>
  </r>
  <r>
    <s v="Dotty Strutley"/>
    <x v="1"/>
    <s v="Drinking Coco"/>
    <d v="2021-12-21T00:00:00"/>
    <n v="9331"/>
    <n v="346"/>
    <n v="3439.24"/>
    <n v="5891.76"/>
  </r>
  <r>
    <s v="Brien Boise"/>
    <x v="5"/>
    <s v="Organic Choco Syrup"/>
    <d v="2021-12-21T00:00:00"/>
    <n v="154"/>
    <n v="7"/>
    <n v="66.990000000000009"/>
    <n v="87.009999999999991"/>
  </r>
  <r>
    <s v="Gunar Cockshoot"/>
    <x v="1"/>
    <s v="Manuka Honey Choco"/>
    <d v="2021-12-21T00:00:00"/>
    <n v="5033"/>
    <n v="229"/>
    <n v="1557.2"/>
    <n v="3475.8"/>
  </r>
  <r>
    <s v="Mallorie Waber"/>
    <x v="4"/>
    <s v="Orange Choco"/>
    <d v="2021-12-21T00:00:00"/>
    <n v="1554"/>
    <n v="82"/>
    <n v="301.76"/>
    <n v="1252.24"/>
  </r>
  <r>
    <s v="Dennison Crosswaite"/>
    <x v="1"/>
    <s v="99% Dark &amp; Pure"/>
    <d v="2021-12-21T00:00:00"/>
    <n v="294"/>
    <n v="14"/>
    <n v="108.22"/>
    <n v="185.78"/>
  </r>
  <r>
    <s v="Wilone O'Kielt"/>
    <x v="2"/>
    <s v="50% Dark Bites"/>
    <d v="2021-12-21T00:00:00"/>
    <n v="840"/>
    <n v="34"/>
    <n v="254.32000000000002"/>
    <n v="585.67999999999995"/>
  </r>
  <r>
    <s v="Madelene Upcott"/>
    <x v="5"/>
    <s v="Drinking Coco"/>
    <d v="2021-12-21T00:00:00"/>
    <n v="13594"/>
    <n v="523"/>
    <n v="5198.62"/>
    <n v="8395.380000000001"/>
  </r>
  <r>
    <s v="Brien Boise"/>
    <x v="1"/>
    <s v="Smooth Sliky Salty"/>
    <d v="2021-12-21T00:00:00"/>
    <n v="1309"/>
    <n v="187"/>
    <n v="516.12"/>
    <n v="792.88"/>
  </r>
  <r>
    <s v="Curtice Advani"/>
    <x v="1"/>
    <s v="99% Dark &amp; Pure"/>
    <d v="2021-12-21T00:00:00"/>
    <n v="10633"/>
    <n v="484"/>
    <n v="3741.32"/>
    <n v="6891.68"/>
  </r>
  <r>
    <s v="Karlen McCaffrey"/>
    <x v="1"/>
    <s v="Peanut Butter Cubes"/>
    <d v="2021-12-21T00:00:00"/>
    <n v="4648"/>
    <n v="274"/>
    <n v="726.1"/>
    <n v="3921.9"/>
  </r>
  <r>
    <s v="Mallorie Waber"/>
    <x v="0"/>
    <s v="Eclairs"/>
    <d v="2021-12-21T00:00:00"/>
    <n v="5901"/>
    <n v="770"/>
    <n v="4858.7"/>
    <n v="1042.3000000000002"/>
  </r>
  <r>
    <s v="Rafaelita Blaksland"/>
    <x v="0"/>
    <s v="Organic Choco Syrup"/>
    <d v="2021-12-21T00:00:00"/>
    <n v="5733"/>
    <n v="239"/>
    <n v="2287.23"/>
    <n v="3445.77"/>
  </r>
  <r>
    <s v="Madelene Upcott"/>
    <x v="1"/>
    <s v="Manuka Honey Choco"/>
    <d v="2021-12-21T00:00:00"/>
    <n v="4466"/>
    <n v="195"/>
    <n v="1326"/>
    <n v="3140"/>
  </r>
  <r>
    <s v="Dennison Crosswaite"/>
    <x v="0"/>
    <s v="Fruit &amp; Nut Bars"/>
    <d v="2021-12-21T00:00:00"/>
    <n v="714"/>
    <n v="45"/>
    <n v="213.3"/>
    <n v="500.7"/>
  </r>
  <r>
    <s v="Gigi Bohling"/>
    <x v="1"/>
    <s v="Caramel Stuffed Bars"/>
    <d v="2021-12-21T00:00:00"/>
    <n v="2093"/>
    <n v="140"/>
    <n v="1180.2"/>
    <n v="912.8"/>
  </r>
  <r>
    <s v="Jan Morforth"/>
    <x v="4"/>
    <s v="White Choc"/>
    <d v="2021-12-21T00:00:00"/>
    <n v="7770"/>
    <n v="700"/>
    <n v="4501"/>
    <n v="3269"/>
  </r>
  <r>
    <s v="Oby Sorrel"/>
    <x v="5"/>
    <s v="Baker's Choco Chips"/>
    <d v="2021-12-21T00:00:00"/>
    <n v="4137"/>
    <n v="173"/>
    <n v="2146.9299999999998"/>
    <n v="1990.0700000000002"/>
  </r>
  <r>
    <s v="Camilla Castle"/>
    <x v="4"/>
    <s v="Fruit &amp; Nut Bars"/>
    <d v="2021-12-21T00:00:00"/>
    <n v="17920"/>
    <n v="1260"/>
    <n v="5972.4000000000005"/>
    <n v="11947.599999999999"/>
  </r>
  <r>
    <s v="Barr Faughny"/>
    <x v="4"/>
    <s v="Caramel Stuffed Bars"/>
    <d v="2021-12-21T00:00:00"/>
    <n v="5208"/>
    <n v="348"/>
    <n v="2933.64"/>
    <n v="2274.36"/>
  </r>
  <r>
    <s v="Rafaelita Blaksland"/>
    <x v="1"/>
    <s v="50% Dark Bites"/>
    <d v="2021-12-21T00:00:00"/>
    <n v="6734"/>
    <n v="250"/>
    <n v="1870"/>
    <n v="4864"/>
  </r>
  <r>
    <s v="Mallorie Waber"/>
    <x v="1"/>
    <s v="Mint Chip Choco"/>
    <d v="2021-12-21T00:00:00"/>
    <n v="7938"/>
    <n v="662"/>
    <n v="3786.64"/>
    <n v="4151.3600000000006"/>
  </r>
  <r>
    <s v="Camilla Castle"/>
    <x v="3"/>
    <s v="Raspberry Choco"/>
    <d v="2021-12-21T00:00:00"/>
    <n v="588"/>
    <n v="28"/>
    <n v="107.8"/>
    <n v="480.2"/>
  </r>
  <r>
    <s v="Jan Morforth"/>
    <x v="5"/>
    <s v="85% Dark Bars"/>
    <d v="2021-12-21T00:00:00"/>
    <n v="5593"/>
    <n v="311"/>
    <n v="3268.61"/>
    <n v="2324.39"/>
  </r>
  <r>
    <s v="Jan Morforth"/>
    <x v="0"/>
    <s v="50% Dark Bites"/>
    <d v="2021-12-21T00:00:00"/>
    <n v="3850"/>
    <n v="154"/>
    <n v="1151.92"/>
    <n v="2698.08"/>
  </r>
  <r>
    <s v="Madelene Upcott"/>
    <x v="1"/>
    <s v="Mint Chip Choco"/>
    <d v="2021-12-22T00:00:00"/>
    <n v="7420"/>
    <n v="530"/>
    <n v="3031.6"/>
    <n v="4388.3999999999996"/>
  </r>
  <r>
    <s v="Dotty Strutley"/>
    <x v="3"/>
    <s v="70% Dark Bites"/>
    <d v="2021-12-22T00:00:00"/>
    <n v="8253"/>
    <n v="1190"/>
    <n v="5997.6"/>
    <n v="2255.3999999999996"/>
  </r>
  <r>
    <s v="Dennison Crosswaite"/>
    <x v="5"/>
    <s v="Eclairs"/>
    <d v="2021-12-22T00:00:00"/>
    <n v="5327"/>
    <n v="910"/>
    <n v="5742.0999999999995"/>
    <n v="-415.09999999999945"/>
  </r>
  <r>
    <s v="Kaine Padly"/>
    <x v="0"/>
    <s v="Eclairs"/>
    <d v="2021-12-22T00:00:00"/>
    <n v="5754"/>
    <n v="980"/>
    <n v="6183.7999999999993"/>
    <n v="-429.79999999999927"/>
  </r>
  <r>
    <s v="Kelci Walkden"/>
    <x v="1"/>
    <s v="Spicy Special Slims"/>
    <d v="2021-12-22T00:00:00"/>
    <n v="4263"/>
    <n v="474"/>
    <n v="3896.28"/>
    <n v="366.7199999999998"/>
  </r>
  <r>
    <s v="Dotty Strutley"/>
    <x v="3"/>
    <s v="Fruit &amp; Nut Bars"/>
    <d v="2021-12-22T00:00:00"/>
    <n v="15603"/>
    <n v="1050"/>
    <n v="4977"/>
    <n v="10626"/>
  </r>
  <r>
    <s v="Ches Bonnell"/>
    <x v="3"/>
    <s v="Peanut Butter Cubes"/>
    <d v="2021-12-22T00:00:00"/>
    <n v="5628"/>
    <n v="332"/>
    <n v="879.8"/>
    <n v="4748.2"/>
  </r>
  <r>
    <s v="Oby Sorrel"/>
    <x v="4"/>
    <s v="Fruit &amp; Nut Bars"/>
    <d v="2021-12-22T00:00:00"/>
    <n v="2639"/>
    <n v="189"/>
    <n v="895.86"/>
    <n v="1743.1399999999999"/>
  </r>
  <r>
    <s v="Brien Boise"/>
    <x v="5"/>
    <s v="Choco Coated Almonds"/>
    <d v="2021-12-22T00:00:00"/>
    <n v="5138"/>
    <n v="514"/>
    <n v="1706.48"/>
    <n v="3431.52"/>
  </r>
  <r>
    <s v="Curtice Advani"/>
    <x v="1"/>
    <s v="Organic Choco Syrup"/>
    <d v="2021-12-22T00:00:00"/>
    <n v="9135"/>
    <n v="398"/>
    <n v="3808.86"/>
    <n v="5326.1399999999994"/>
  </r>
  <r>
    <s v="Rafaelita Blaksland"/>
    <x v="1"/>
    <s v="Raspberry Choco"/>
    <d v="2021-12-22T00:00:00"/>
    <n v="742"/>
    <n v="36"/>
    <n v="138.6"/>
    <n v="603.4"/>
  </r>
  <r>
    <s v="Gigi Bohling"/>
    <x v="5"/>
    <s v="Mint Chip Choco"/>
    <d v="2021-12-22T00:00:00"/>
    <n v="10192"/>
    <n v="700"/>
    <n v="4004"/>
    <n v="6188"/>
  </r>
  <r>
    <s v="Wilone O'Kielt"/>
    <x v="0"/>
    <s v="Fruit &amp; Nut Bars"/>
    <d v="2021-12-22T00:00:00"/>
    <n v="2051"/>
    <n v="147"/>
    <n v="696.78000000000009"/>
    <n v="1354.2199999999998"/>
  </r>
  <r>
    <s v="Dennison Crosswaite"/>
    <x v="1"/>
    <s v="Orange Choco"/>
    <d v="2021-12-22T00:00:00"/>
    <n v="560"/>
    <n v="32"/>
    <n v="117.76"/>
    <n v="442.24"/>
  </r>
  <r>
    <s v="Brien Boise"/>
    <x v="0"/>
    <s v="Orange Choco"/>
    <d v="2021-12-22T00:00:00"/>
    <n v="77"/>
    <n v="5"/>
    <n v="18.400000000000002"/>
    <n v="58.599999999999994"/>
  </r>
  <r>
    <s v="Camilla Castle"/>
    <x v="3"/>
    <s v="Drinking Coco"/>
    <d v="2021-12-22T00:00:00"/>
    <n v="3402"/>
    <n v="126"/>
    <n v="1252.4399999999998"/>
    <n v="2149.5600000000004"/>
  </r>
  <r>
    <s v="Camilla Castle"/>
    <x v="2"/>
    <s v="Milk Bars"/>
    <d v="2021-12-22T00:00:00"/>
    <n v="7385"/>
    <n v="435"/>
    <n v="2288.1"/>
    <n v="5096.8999999999996"/>
  </r>
  <r>
    <s v="Ches Bonnell"/>
    <x v="1"/>
    <s v="70% Dark Bites"/>
    <d v="2021-12-22T00:00:00"/>
    <n v="5845"/>
    <n v="650"/>
    <n v="3276"/>
    <n v="2569"/>
  </r>
  <r>
    <s v="Dotty Strutley"/>
    <x v="3"/>
    <s v="Spicy Special Slims"/>
    <d v="2021-12-22T00:00:00"/>
    <n v="13741"/>
    <n v="1540"/>
    <n v="12658.800000000001"/>
    <n v="1082.1999999999989"/>
  </r>
  <r>
    <s v="Barr Faughny"/>
    <x v="3"/>
    <s v="Orange Choco"/>
    <d v="2021-12-22T00:00:00"/>
    <n v="5803"/>
    <n v="306"/>
    <n v="1126.0800000000002"/>
    <n v="4676.92"/>
  </r>
  <r>
    <s v="Kelci Walkden"/>
    <x v="2"/>
    <s v="Peanut Butter Cubes"/>
    <d v="2021-12-22T00:00:00"/>
    <n v="6958"/>
    <n v="410"/>
    <n v="1086.5"/>
    <n v="5871.5"/>
  </r>
  <r>
    <s v="Kaine Padly"/>
    <x v="1"/>
    <s v="Fruit &amp; Nut Bars"/>
    <d v="2021-12-22T00:00:00"/>
    <n v="9877"/>
    <n v="659"/>
    <n v="3123.6600000000003"/>
    <n v="6753.34"/>
  </r>
  <r>
    <s v="Husein Augar"/>
    <x v="1"/>
    <s v="Baker's Choco Chips"/>
    <d v="2021-12-22T00:00:00"/>
    <n v="9065"/>
    <n v="395"/>
    <n v="4901.95"/>
    <n v="4163.05"/>
  </r>
  <r>
    <s v="Roddy Speechley"/>
    <x v="2"/>
    <s v="After Nines"/>
    <d v="2021-12-22T00:00:00"/>
    <n v="2968"/>
    <n v="175"/>
    <n v="1790.25"/>
    <n v="1177.75"/>
  </r>
  <r>
    <s v="Rafaelita Blaksland"/>
    <x v="2"/>
    <s v="Mint Chip Choco"/>
    <d v="2021-12-22T00:00:00"/>
    <n v="819"/>
    <n v="59"/>
    <n v="337.47999999999996"/>
    <n v="481.52000000000004"/>
  </r>
  <r>
    <s v="Gigi Bohling"/>
    <x v="4"/>
    <s v="Organic Choco Syrup"/>
    <d v="2021-12-22T00:00:00"/>
    <n v="7777"/>
    <n v="325"/>
    <n v="3110.25"/>
    <n v="4666.75"/>
  </r>
  <r>
    <s v="Karlen McCaffrey"/>
    <x v="4"/>
    <s v="70% Dark Bites"/>
    <d v="2021-12-22T00:00:00"/>
    <n v="7"/>
    <n v="1"/>
    <n v="5.04"/>
    <n v="1.96"/>
  </r>
  <r>
    <s v="Curtice Advani"/>
    <x v="5"/>
    <s v="Organic Choco Syrup"/>
    <d v="2021-12-22T00:00:00"/>
    <n v="5845"/>
    <n v="255"/>
    <n v="2440.35"/>
    <n v="3404.65"/>
  </r>
  <r>
    <s v="Curtice Advani"/>
    <x v="2"/>
    <s v="85% Dark Bars"/>
    <d v="2021-12-22T00:00:00"/>
    <n v="2702"/>
    <n v="136"/>
    <n v="1429.36"/>
    <n v="1272.6400000000001"/>
  </r>
  <r>
    <s v="Karlen McCaffrey"/>
    <x v="2"/>
    <s v="Caramel Stuffed Bars"/>
    <d v="2021-12-22T00:00:00"/>
    <n v="4144"/>
    <n v="259"/>
    <n v="2183.37"/>
    <n v="1960.63"/>
  </r>
  <r>
    <s v="Jan Morforth"/>
    <x v="3"/>
    <s v="Almond Choco"/>
    <d v="2021-12-22T00:00:00"/>
    <n v="854"/>
    <n v="54"/>
    <n v="278.10000000000002"/>
    <n v="575.9"/>
  </r>
  <r>
    <s v="Brien Boise"/>
    <x v="4"/>
    <s v="Milk Bars"/>
    <d v="2021-12-23T00:00:00"/>
    <n v="8288"/>
    <n v="488"/>
    <n v="2566.88"/>
    <n v="5721.12"/>
  </r>
  <r>
    <s v="Madelene Upcott"/>
    <x v="5"/>
    <s v="Raspberry Choco"/>
    <d v="2021-12-23T00:00:00"/>
    <n v="11515"/>
    <n v="524"/>
    <n v="2017.4"/>
    <n v="9497.6"/>
  </r>
  <r>
    <s v="Husein Augar"/>
    <x v="5"/>
    <s v="Eclairs"/>
    <d v="2021-12-23T00:00:00"/>
    <n v="6685"/>
    <n v="840"/>
    <n v="5300.4"/>
    <n v="1384.6000000000004"/>
  </r>
  <r>
    <s v="Gunar Cockshoot"/>
    <x v="2"/>
    <s v="Caramel Stuffed Bars"/>
    <d v="2021-12-23T00:00:00"/>
    <n v="2996"/>
    <n v="177"/>
    <n v="1492.11"/>
    <n v="1503.89"/>
  </r>
  <r>
    <s v="Oby Sorrel"/>
    <x v="2"/>
    <s v="Choco Coated Almonds"/>
    <d v="2021-12-23T00:00:00"/>
    <n v="1120"/>
    <n v="94"/>
    <n v="312.08"/>
    <n v="807.92000000000007"/>
  </r>
  <r>
    <s v="Dennison Crosswaite"/>
    <x v="3"/>
    <s v="Almond Choco"/>
    <d v="2021-12-23T00:00:00"/>
    <n v="476"/>
    <n v="32"/>
    <n v="164.8"/>
    <n v="311.2"/>
  </r>
  <r>
    <s v="Andria Kimpton"/>
    <x v="4"/>
    <s v="Peanut Butter Cubes"/>
    <d v="2021-12-23T00:00:00"/>
    <n v="11914"/>
    <n v="700"/>
    <n v="1855"/>
    <n v="10059"/>
  </r>
  <r>
    <s v="Dotty Strutley"/>
    <x v="2"/>
    <s v="Fruit &amp; Nut Bars"/>
    <d v="2021-12-23T00:00:00"/>
    <n v="6524"/>
    <n v="435"/>
    <n v="2061.9"/>
    <n v="4462.1000000000004"/>
  </r>
  <r>
    <s v="Ches Bonnell"/>
    <x v="3"/>
    <s v="Raspberry Choco"/>
    <d v="2021-12-23T00:00:00"/>
    <n v="672"/>
    <n v="32"/>
    <n v="123.2"/>
    <n v="548.79999999999995"/>
  </r>
  <r>
    <s v="Wilone O'Kielt"/>
    <x v="3"/>
    <s v="Fruit &amp; Nut Bars"/>
    <d v="2021-12-23T00:00:00"/>
    <n v="1470"/>
    <n v="98"/>
    <n v="464.52000000000004"/>
    <n v="1005.48"/>
  </r>
  <r>
    <s v="Beverie Moffet"/>
    <x v="5"/>
    <s v="Raspberry Choco"/>
    <d v="2021-12-23T00:00:00"/>
    <n v="16289"/>
    <n v="840"/>
    <n v="3234"/>
    <n v="13055"/>
  </r>
  <r>
    <s v="Brien Boise"/>
    <x v="5"/>
    <s v="Caramel Stuffed Bars"/>
    <d v="2021-12-23T00:00:00"/>
    <n v="4032"/>
    <n v="269"/>
    <n v="2267.67"/>
    <n v="1764.33"/>
  </r>
  <r>
    <s v="Jehu Rudeforth"/>
    <x v="5"/>
    <s v="Choco Coated Almonds"/>
    <d v="2021-12-23T00:00:00"/>
    <n v="3290"/>
    <n v="329"/>
    <n v="1092.28"/>
    <n v="2197.7200000000003"/>
  </r>
  <r>
    <s v="Gigi Bohling"/>
    <x v="4"/>
    <s v="Manuka Honey Choco"/>
    <d v="2021-12-23T00:00:00"/>
    <n v="6881"/>
    <n v="328"/>
    <n v="2230.4"/>
    <n v="4650.6000000000004"/>
  </r>
  <r>
    <s v="Oby Sorrel"/>
    <x v="2"/>
    <s v="Fruit &amp; Nut Bars"/>
    <d v="2021-12-23T00:00:00"/>
    <n v="5719"/>
    <n v="358"/>
    <n v="1696.92"/>
    <n v="4022.08"/>
  </r>
  <r>
    <s v="Kaine Padly"/>
    <x v="3"/>
    <s v="Caramel Stuffed Bars"/>
    <d v="2021-12-23T00:00:00"/>
    <n v="7805"/>
    <n v="521"/>
    <n v="4392.03"/>
    <n v="3412.9700000000003"/>
  </r>
  <r>
    <s v="Dotty Strutley"/>
    <x v="4"/>
    <s v="Orange Choco"/>
    <d v="2021-12-23T00:00:00"/>
    <n v="10850"/>
    <n v="572"/>
    <n v="2104.96"/>
    <n v="8745.0400000000009"/>
  </r>
  <r>
    <s v="Dotty Strutley"/>
    <x v="3"/>
    <s v="Manuka Honey Choco"/>
    <d v="2021-12-23T00:00:00"/>
    <n v="679"/>
    <n v="30"/>
    <n v="204"/>
    <n v="475"/>
  </r>
  <r>
    <s v="Curtice Advani"/>
    <x v="0"/>
    <s v="Milk Bars"/>
    <d v="2021-12-23T00:00:00"/>
    <n v="1414"/>
    <n v="95"/>
    <n v="499.7"/>
    <n v="914.3"/>
  </r>
  <r>
    <s v="Jehu Rudeforth"/>
    <x v="1"/>
    <s v="Orange Choco"/>
    <d v="2021-12-23T00:00:00"/>
    <n v="4151"/>
    <n v="208"/>
    <n v="765.44"/>
    <n v="3385.56"/>
  </r>
  <r>
    <s v="Gunar Cockshoot"/>
    <x v="5"/>
    <s v="After Nines"/>
    <d v="2021-12-23T00:00:00"/>
    <n v="497"/>
    <n v="28"/>
    <n v="286.44"/>
    <n v="210.56"/>
  </r>
  <r>
    <s v="Mallorie Waber"/>
    <x v="0"/>
    <s v="Manuka Honey Choco"/>
    <d v="2021-12-23T00:00:00"/>
    <n v="3626"/>
    <n v="165"/>
    <n v="1122"/>
    <n v="2504"/>
  </r>
  <r>
    <s v="Jan Morforth"/>
    <x v="2"/>
    <s v="Smooth Sliky Salty"/>
    <d v="2021-12-24T00:00:00"/>
    <n v="11459"/>
    <n v="1400"/>
    <n v="3863.9999999999995"/>
    <n v="7595"/>
  </r>
  <r>
    <s v="Gigi Bohling"/>
    <x v="1"/>
    <s v="Mint Chip Choco"/>
    <d v="2021-12-24T00:00:00"/>
    <n v="1113"/>
    <n v="80"/>
    <n v="457.59999999999997"/>
    <n v="655.40000000000009"/>
  </r>
  <r>
    <s v="Mallorie Waber"/>
    <x v="3"/>
    <s v="Mint Chip Choco"/>
    <d v="2021-12-24T00:00:00"/>
    <n v="4305"/>
    <n v="308"/>
    <n v="1761.76"/>
    <n v="2543.2399999999998"/>
  </r>
  <r>
    <s v="Brien Boise"/>
    <x v="4"/>
    <s v="Eclairs"/>
    <d v="2021-12-24T00:00:00"/>
    <n v="2674"/>
    <n v="335"/>
    <n v="2113.85"/>
    <n v="560.15000000000009"/>
  </r>
  <r>
    <s v="Mallorie Waber"/>
    <x v="4"/>
    <s v="Caramel Stuffed Bars"/>
    <d v="2021-12-24T00:00:00"/>
    <n v="3136"/>
    <n v="196"/>
    <n v="1652.28"/>
    <n v="1483.72"/>
  </r>
  <r>
    <s v="Roddy Speechley"/>
    <x v="4"/>
    <s v="Choco Coated Almonds"/>
    <d v="2021-12-24T00:00:00"/>
    <n v="7455"/>
    <n v="678"/>
    <n v="2250.96"/>
    <n v="5204.04"/>
  </r>
  <r>
    <s v="Dennison Crosswaite"/>
    <x v="2"/>
    <s v="99% Dark &amp; Pure"/>
    <d v="2021-12-24T00:00:00"/>
    <n v="3409"/>
    <n v="149"/>
    <n v="1151.77"/>
    <n v="2257.23"/>
  </r>
  <r>
    <s v="Wilone O'Kielt"/>
    <x v="3"/>
    <s v="Organic Choco Syrup"/>
    <d v="2021-12-24T00:00:00"/>
    <n v="707"/>
    <n v="30"/>
    <n v="287.10000000000002"/>
    <n v="419.9"/>
  </r>
  <r>
    <s v="Kaine Padly"/>
    <x v="0"/>
    <s v="Spicy Special Slims"/>
    <d v="2021-12-24T00:00:00"/>
    <n v="5761"/>
    <n v="641"/>
    <n v="5269.02"/>
    <n v="491.97999999999956"/>
  </r>
  <r>
    <s v="Ches Bonnell"/>
    <x v="4"/>
    <s v="Raspberry Choco"/>
    <d v="2021-12-24T00:00:00"/>
    <n v="11116"/>
    <n v="530"/>
    <n v="2040.5"/>
    <n v="9075.5"/>
  </r>
  <r>
    <s v="Marney O'Breen"/>
    <x v="4"/>
    <s v="Manuka Honey Choco"/>
    <d v="2021-12-24T00:00:00"/>
    <n v="8729"/>
    <n v="380"/>
    <n v="2584"/>
    <n v="6145"/>
  </r>
  <r>
    <s v="Karlen McCaffrey"/>
    <x v="0"/>
    <s v="50% Dark Bites"/>
    <d v="2021-12-24T00:00:00"/>
    <n v="15148"/>
    <n v="583"/>
    <n v="4360.84"/>
    <n v="10787.16"/>
  </r>
  <r>
    <s v="Oby Sorrel"/>
    <x v="0"/>
    <s v="Almond Choco"/>
    <d v="2021-12-24T00:00:00"/>
    <n v="20405"/>
    <n v="1260"/>
    <n v="6489"/>
    <n v="13916"/>
  </r>
  <r>
    <s v="Curtice Advani"/>
    <x v="4"/>
    <s v="Baker's Choco Chips"/>
    <d v="2021-12-24T00:00:00"/>
    <n v="1568"/>
    <n v="69"/>
    <n v="856.29"/>
    <n v="711.71"/>
  </r>
  <r>
    <s v="Van Tuxwell"/>
    <x v="1"/>
    <s v="Mint Chip Choco"/>
    <d v="2021-12-24T00:00:00"/>
    <n v="4543"/>
    <n v="379"/>
    <n v="2167.88"/>
    <n v="2375.12"/>
  </r>
  <r>
    <s v="Kelci Walkden"/>
    <x v="3"/>
    <s v="Drinking Coco"/>
    <d v="2021-12-24T00:00:00"/>
    <n v="553"/>
    <n v="21"/>
    <n v="208.73999999999998"/>
    <n v="344.26"/>
  </r>
  <r>
    <s v="Oby Sorrel"/>
    <x v="1"/>
    <s v="Milk Bars"/>
    <d v="2021-12-24T00:00:00"/>
    <n v="2877"/>
    <n v="192"/>
    <n v="1009.92"/>
    <n v="1867.08"/>
  </r>
  <r>
    <s v="Dotty Strutley"/>
    <x v="0"/>
    <s v="99% Dark &amp; Pure"/>
    <d v="2021-12-24T00:00:00"/>
    <n v="9030"/>
    <n v="411"/>
    <n v="3177.03"/>
    <n v="5852.9699999999993"/>
  </r>
  <r>
    <s v="Mallorie Waber"/>
    <x v="0"/>
    <s v="Caramel Stuffed Bars"/>
    <d v="2021-12-24T00:00:00"/>
    <n v="9709"/>
    <n v="607"/>
    <n v="5117.01"/>
    <n v="4591.99"/>
  </r>
  <r>
    <s v="Gunar Cockshoot"/>
    <x v="5"/>
    <s v="99% Dark &amp; Pure"/>
    <d v="2021-12-24T00:00:00"/>
    <n v="5586"/>
    <n v="243"/>
    <n v="1878.39"/>
    <n v="3707.6099999999997"/>
  </r>
  <r>
    <s v="Roddy Speechley"/>
    <x v="0"/>
    <s v="Smooth Sliky Salty"/>
    <d v="2021-12-24T00:00:00"/>
    <n v="17031"/>
    <n v="2450"/>
    <n v="6761.9999999999991"/>
    <n v="10269"/>
  </r>
  <r>
    <s v="Curtice Advani"/>
    <x v="2"/>
    <s v="Baker's Choco Chips"/>
    <d v="2021-12-24T00:00:00"/>
    <n v="1176"/>
    <n v="54"/>
    <n v="670.14"/>
    <n v="505.86"/>
  </r>
  <r>
    <s v="Karlen McCaffrey"/>
    <x v="3"/>
    <s v="Baker's Choco Chips"/>
    <d v="2021-12-24T00:00:00"/>
    <n v="9387"/>
    <n v="392"/>
    <n v="4864.72"/>
    <n v="4522.28"/>
  </r>
  <r>
    <s v="Rafaelita Blaksland"/>
    <x v="3"/>
    <s v="Drinking Coco"/>
    <d v="2021-12-24T00:00:00"/>
    <n v="5208"/>
    <n v="209"/>
    <n v="2077.46"/>
    <n v="3130.54"/>
  </r>
  <r>
    <s v="Husein Augar"/>
    <x v="3"/>
    <s v="99% Dark &amp; Pure"/>
    <d v="2021-12-24T00:00:00"/>
    <n v="5460"/>
    <n v="249"/>
    <n v="1924.7700000000002"/>
    <n v="3535.2299999999996"/>
  </r>
  <r>
    <s v="Gunar Cockshoot"/>
    <x v="3"/>
    <s v="Organic Choco Syrup"/>
    <d v="2021-12-24T00:00:00"/>
    <n v="9100"/>
    <n v="396"/>
    <n v="3789.7200000000003"/>
    <n v="5310.28"/>
  </r>
  <r>
    <s v="Roddy Speechley"/>
    <x v="5"/>
    <s v="Organic Choco Syrup"/>
    <d v="2021-12-24T00:00:00"/>
    <n v="1043"/>
    <n v="46"/>
    <n v="440.22"/>
    <n v="602.78"/>
  </r>
  <r>
    <s v="Roddy Speechley"/>
    <x v="2"/>
    <s v="Milk Bars"/>
    <d v="2021-12-27T00:00:00"/>
    <n v="2933"/>
    <n v="184"/>
    <n v="967.83999999999992"/>
    <n v="1965.16"/>
  </r>
  <r>
    <s v="Gunar Cockshoot"/>
    <x v="4"/>
    <s v="Manuka Honey Choco"/>
    <d v="2021-12-27T00:00:00"/>
    <n v="966"/>
    <n v="42"/>
    <n v="285.59999999999997"/>
    <n v="680.40000000000009"/>
  </r>
  <r>
    <s v="Brien Boise"/>
    <x v="3"/>
    <s v="Eclairs"/>
    <d v="2021-12-27T00:00:00"/>
    <n v="3066"/>
    <n v="438"/>
    <n v="2763.7799999999997"/>
    <n v="302.22000000000025"/>
  </r>
  <r>
    <s v="Madelene Upcott"/>
    <x v="2"/>
    <s v="Spicy Special Slims"/>
    <d v="2021-12-27T00:00:00"/>
    <n v="1407"/>
    <n v="141"/>
    <n v="1159.02"/>
    <n v="247.98000000000002"/>
  </r>
  <r>
    <s v="Ches Bonnell"/>
    <x v="1"/>
    <s v="99% Dark &amp; Pure"/>
    <d v="2021-12-27T00:00:00"/>
    <n v="7707"/>
    <n v="336"/>
    <n v="2597.2800000000002"/>
    <n v="5109.7199999999993"/>
  </r>
  <r>
    <s v="Madelene Upcott"/>
    <x v="1"/>
    <s v="Eclairs"/>
    <d v="2021-12-27T00:00:00"/>
    <n v="3962"/>
    <n v="661"/>
    <n v="4170.91"/>
    <n v="-208.90999999999985"/>
  </r>
  <r>
    <s v="Van Tuxwell"/>
    <x v="2"/>
    <s v="Milk Bars"/>
    <d v="2021-12-27T00:00:00"/>
    <n v="5054"/>
    <n v="298"/>
    <n v="1567.48"/>
    <n v="3486.52"/>
  </r>
  <r>
    <s v="Ches Bonnell"/>
    <x v="0"/>
    <s v="Peanut Butter Cubes"/>
    <d v="2021-12-27T00:00:00"/>
    <n v="3437"/>
    <n v="181"/>
    <n v="479.65"/>
    <n v="2957.35"/>
  </r>
  <r>
    <s v="Camilla Castle"/>
    <x v="0"/>
    <s v="White Choc"/>
    <d v="2021-12-27T00:00:00"/>
    <n v="2142"/>
    <n v="165"/>
    <n v="1060.95"/>
    <n v="1081.05"/>
  </r>
  <r>
    <s v="Gigi Bohling"/>
    <x v="2"/>
    <s v="White Choc"/>
    <d v="2021-12-27T00:00:00"/>
    <n v="1757"/>
    <n v="160"/>
    <n v="1028.8"/>
    <n v="728.2"/>
  </r>
  <r>
    <s v="Van Tuxwell"/>
    <x v="5"/>
    <s v="Mint Chip Choco"/>
    <d v="2021-12-27T00:00:00"/>
    <n v="3948"/>
    <n v="304"/>
    <n v="1738.8799999999999"/>
    <n v="2209.12"/>
  </r>
  <r>
    <s v="Andria Kimpton"/>
    <x v="4"/>
    <s v="Drinking Coco"/>
    <d v="2021-12-27T00:00:00"/>
    <n v="4039"/>
    <n v="156"/>
    <n v="1550.6399999999999"/>
    <n v="2488.36"/>
  </r>
  <r>
    <s v="Kelci Walkden"/>
    <x v="0"/>
    <s v="Organic Choco Syrup"/>
    <d v="2021-12-27T00:00:00"/>
    <n v="343"/>
    <n v="15"/>
    <n v="143.55000000000001"/>
    <n v="199.45"/>
  </r>
  <r>
    <s v="Brien Boise"/>
    <x v="3"/>
    <s v="70% Dark Bites"/>
    <d v="2021-12-27T00:00:00"/>
    <n v="4858"/>
    <n v="694"/>
    <n v="3497.76"/>
    <n v="1360.2399999999998"/>
  </r>
  <r>
    <s v="Brien Boise"/>
    <x v="2"/>
    <s v="Raspberry Choco"/>
    <d v="2021-12-27T00:00:00"/>
    <n v="11837"/>
    <n v="539"/>
    <n v="2075.15"/>
    <n v="9761.85"/>
  </r>
  <r>
    <s v="Dennison Crosswaite"/>
    <x v="5"/>
    <s v="50% Dark Bites"/>
    <d v="2021-12-27T00:00:00"/>
    <n v="6643"/>
    <n v="247"/>
    <n v="1847.5600000000002"/>
    <n v="4795.4399999999996"/>
  </r>
  <r>
    <s v="Beverie Moffet"/>
    <x v="4"/>
    <s v="White Choc"/>
    <d v="2021-12-27T00:00:00"/>
    <n v="28"/>
    <n v="3"/>
    <n v="19.29"/>
    <n v="8.7100000000000009"/>
  </r>
  <r>
    <s v="Gigi Bohling"/>
    <x v="5"/>
    <s v="Smooth Sliky Salty"/>
    <d v="2021-12-27T00:00:00"/>
    <n v="10640"/>
    <n v="1330"/>
    <n v="3670.7999999999997"/>
    <n v="6969.2000000000007"/>
  </r>
  <r>
    <s v="Karlen McCaffrey"/>
    <x v="1"/>
    <s v="70% Dark Bites"/>
    <d v="2021-12-27T00:00:00"/>
    <n v="3276"/>
    <n v="468"/>
    <n v="2358.7199999999998"/>
    <n v="917.2800000000002"/>
  </r>
  <r>
    <s v="Curtice Advani"/>
    <x v="4"/>
    <s v="Smooth Sliky Salty"/>
    <d v="2021-12-27T00:00:00"/>
    <n v="5824"/>
    <n v="700"/>
    <n v="1931.9999999999998"/>
    <n v="3892"/>
  </r>
  <r>
    <s v="Roddy Speechley"/>
    <x v="4"/>
    <s v="After Nines"/>
    <d v="2021-12-27T00:00:00"/>
    <n v="10507"/>
    <n v="584"/>
    <n v="5974.3200000000006"/>
    <n v="4532.6799999999994"/>
  </r>
  <r>
    <s v="Jan Morforth"/>
    <x v="2"/>
    <s v="After Nines"/>
    <d v="2021-12-27T00:00:00"/>
    <n v="9240"/>
    <n v="514"/>
    <n v="5258.22"/>
    <n v="3981.7799999999997"/>
  </r>
  <r>
    <s v="Oby Sorrel"/>
    <x v="0"/>
    <s v="Choco Coated Almonds"/>
    <d v="2021-12-27T00:00:00"/>
    <n v="8274"/>
    <n v="840"/>
    <n v="2788.7999999999997"/>
    <n v="5485.2000000000007"/>
  </r>
  <r>
    <s v="Husein Augar"/>
    <x v="2"/>
    <s v="Drinking Coco"/>
    <d v="2021-12-27T00:00:00"/>
    <n v="147"/>
    <n v="6"/>
    <n v="59.64"/>
    <n v="87.36"/>
  </r>
  <r>
    <s v="Mallorie Waber"/>
    <x v="5"/>
    <s v="Drinking Coco"/>
    <d v="2021-12-27T00:00:00"/>
    <n v="14700"/>
    <n v="588"/>
    <n v="5844.7199999999993"/>
    <n v="8855.2800000000007"/>
  </r>
  <r>
    <s v="Marney O'Breen"/>
    <x v="4"/>
    <s v="Almond Choco"/>
    <d v="2021-12-27T00:00:00"/>
    <n v="4053"/>
    <n v="254"/>
    <n v="1308.1000000000001"/>
    <n v="2744.8999999999996"/>
  </r>
  <r>
    <s v="Brien Boise"/>
    <x v="5"/>
    <s v="After Nines"/>
    <d v="2021-12-27T00:00:00"/>
    <n v="10332"/>
    <n v="574"/>
    <n v="5872.02"/>
    <n v="4459.9799999999996"/>
  </r>
  <r>
    <s v="Marney O'Breen"/>
    <x v="2"/>
    <s v="Choco Coated Almonds"/>
    <d v="2021-12-27T00:00:00"/>
    <n v="8218"/>
    <n v="685"/>
    <n v="2274.1999999999998"/>
    <n v="5943.8"/>
  </r>
  <r>
    <s v="Gunar Cockshoot"/>
    <x v="2"/>
    <s v="Peanut Butter Cubes"/>
    <d v="2021-12-27T00:00:00"/>
    <n v="8127"/>
    <n v="452"/>
    <n v="1197.8"/>
    <n v="6929.2"/>
  </r>
  <r>
    <s v="Kelci Walkden"/>
    <x v="3"/>
    <s v="Baker's Choco Chips"/>
    <d v="2021-12-27T00:00:00"/>
    <n v="749"/>
    <n v="33"/>
    <n v="409.53000000000003"/>
    <n v="339.46999999999997"/>
  </r>
  <r>
    <s v="Husein Augar"/>
    <x v="2"/>
    <s v="Mint Chip Choco"/>
    <d v="2021-12-27T00:00:00"/>
    <n v="896"/>
    <n v="69"/>
    <n v="394.68"/>
    <n v="501.32"/>
  </r>
  <r>
    <s v="Beverie Moffet"/>
    <x v="1"/>
    <s v="70% Dark Bites"/>
    <d v="2021-12-27T00:00:00"/>
    <n v="7728"/>
    <n v="840"/>
    <n v="4233.6000000000004"/>
    <n v="3494.3999999999996"/>
  </r>
  <r>
    <s v="Beverie Moffet"/>
    <x v="4"/>
    <s v="Manuka Honey Choco"/>
    <d v="2021-12-27T00:00:00"/>
    <n v="1449"/>
    <n v="66"/>
    <n v="448.8"/>
    <n v="1000.2"/>
  </r>
  <r>
    <s v="Mallorie Waber"/>
    <x v="5"/>
    <s v="Caramel Stuffed Bars"/>
    <d v="2021-12-27T00:00:00"/>
    <n v="6643"/>
    <n v="416"/>
    <n v="3506.88"/>
    <n v="3136.12"/>
  </r>
  <r>
    <s v="Camilla Castle"/>
    <x v="5"/>
    <s v="99% Dark &amp; Pure"/>
    <d v="2021-12-27T00:00:00"/>
    <n v="1267"/>
    <n v="56"/>
    <n v="432.88"/>
    <n v="834.12"/>
  </r>
  <r>
    <s v="Beverie Moffet"/>
    <x v="0"/>
    <s v="Caramel Stuffed Bars"/>
    <d v="2021-12-27T00:00:00"/>
    <n v="6048"/>
    <n v="404"/>
    <n v="3405.72"/>
    <n v="2642.28"/>
  </r>
  <r>
    <s v="Curtice Advani"/>
    <x v="3"/>
    <s v="Orange Choco"/>
    <d v="2021-12-27T00:00:00"/>
    <n v="4130"/>
    <n v="230"/>
    <n v="846.40000000000009"/>
    <n v="3283.6"/>
  </r>
  <r>
    <s v="Curtice Advani"/>
    <x v="1"/>
    <s v="Mint Chip Choco"/>
    <d v="2021-12-27T00:00:00"/>
    <n v="11627"/>
    <n v="840"/>
    <n v="4804.8"/>
    <n v="6822.2"/>
  </r>
  <r>
    <s v="Andria Kimpton"/>
    <x v="5"/>
    <s v="Caramel Stuffed Bars"/>
    <d v="2021-12-27T00:00:00"/>
    <n v="3395"/>
    <n v="200"/>
    <n v="1686"/>
    <n v="1709"/>
  </r>
  <r>
    <s v="Jan Morforth"/>
    <x v="5"/>
    <s v="Manuka Honey Choco"/>
    <d v="2021-12-27T00:00:00"/>
    <n v="3101"/>
    <n v="135"/>
    <n v="918"/>
    <n v="2183"/>
  </r>
  <r>
    <s v="Dennison Crosswaite"/>
    <x v="0"/>
    <s v="70% Dark Bites"/>
    <d v="2021-12-27T00:00:00"/>
    <n v="469"/>
    <n v="59"/>
    <n v="297.36"/>
    <n v="171.64"/>
  </r>
  <r>
    <s v="Van Tuxwell"/>
    <x v="0"/>
    <s v="Mint Chip Choco"/>
    <d v="2021-12-27T00:00:00"/>
    <n v="4620"/>
    <n v="356"/>
    <n v="2036.32"/>
    <n v="2583.6800000000003"/>
  </r>
  <r>
    <s v="Jan Morforth"/>
    <x v="1"/>
    <s v="White Choc"/>
    <d v="2021-12-27T00:00:00"/>
    <n v="10437"/>
    <n v="980"/>
    <n v="6301.4"/>
    <n v="4135.6000000000004"/>
  </r>
  <r>
    <s v="Jehu Rudeforth"/>
    <x v="3"/>
    <s v="Spicy Special Slims"/>
    <d v="2021-12-27T00:00:00"/>
    <n v="6083"/>
    <n v="770"/>
    <n v="6329.4000000000005"/>
    <n v="-246.40000000000055"/>
  </r>
  <r>
    <s v="Barr Faughny"/>
    <x v="2"/>
    <s v="Organic Choco Syrup"/>
    <d v="2021-12-27T00:00:00"/>
    <n v="231"/>
    <n v="11"/>
    <n v="105.27000000000001"/>
    <n v="125.72999999999999"/>
  </r>
  <r>
    <s v="Kelci Walkden"/>
    <x v="5"/>
    <s v="Fruit &amp; Nut Bars"/>
    <d v="2021-12-27T00:00:00"/>
    <n v="525"/>
    <n v="33"/>
    <n v="156.42000000000002"/>
    <n v="368.58"/>
  </r>
  <r>
    <s v="Gunar Cockshoot"/>
    <x v="0"/>
    <s v="Eclairs"/>
    <d v="2021-12-27T00:00:00"/>
    <n v="5215"/>
    <n v="770"/>
    <n v="4858.7"/>
    <n v="356.30000000000018"/>
  </r>
  <r>
    <s v="Mallorie Waber"/>
    <x v="2"/>
    <s v="Mint Chip Choco"/>
    <d v="2021-12-27T00:00:00"/>
    <n v="4788"/>
    <n v="342"/>
    <n v="1956.24"/>
    <n v="2831.76"/>
  </r>
  <r>
    <s v="Gigi Bohling"/>
    <x v="5"/>
    <s v="Organic Choco Syrup"/>
    <d v="2021-12-27T00:00:00"/>
    <n v="2359"/>
    <n v="108"/>
    <n v="1033.56"/>
    <n v="1325.44"/>
  </r>
  <r>
    <s v="Oby Sorrel"/>
    <x v="0"/>
    <s v="70% Dark Bites"/>
    <d v="2021-12-27T00:00:00"/>
    <n v="4116"/>
    <n v="588"/>
    <n v="2963.52"/>
    <n v="1152.48"/>
  </r>
  <r>
    <s v="Kelci Walkden"/>
    <x v="5"/>
    <s v="Orange Choco"/>
    <d v="2021-12-27T00:00:00"/>
    <n v="5803"/>
    <n v="306"/>
    <n v="1126.0800000000002"/>
    <n v="4676.92"/>
  </r>
  <r>
    <s v="Dennison Crosswaite"/>
    <x v="4"/>
    <s v="Orange Choco"/>
    <d v="2021-12-27T00:00:00"/>
    <n v="5299"/>
    <n v="265"/>
    <n v="975.2"/>
    <n v="4323.8"/>
  </r>
  <r>
    <s v="Gunar Cockshoot"/>
    <x v="5"/>
    <s v="Peanut Butter Cubes"/>
    <d v="2021-12-28T00:00:00"/>
    <n v="301"/>
    <n v="17"/>
    <n v="45.05"/>
    <n v="255.95"/>
  </r>
  <r>
    <s v="Camilla Castle"/>
    <x v="2"/>
    <s v="Spicy Special Slims"/>
    <d v="2021-12-28T00:00:00"/>
    <n v="14175"/>
    <n v="1400"/>
    <n v="11508"/>
    <n v="2667"/>
  </r>
  <r>
    <s v="Gunar Cockshoot"/>
    <x v="5"/>
    <s v="Choco Coated Almonds"/>
    <d v="2021-12-28T00:00:00"/>
    <n v="1750"/>
    <n v="175"/>
    <n v="581"/>
    <n v="1169"/>
  </r>
  <r>
    <s v="Gunar Cockshoot"/>
    <x v="5"/>
    <s v="Fruit &amp; Nut Bars"/>
    <d v="2021-12-28T00:00:00"/>
    <n v="336"/>
    <n v="21"/>
    <n v="99.54"/>
    <n v="236.45999999999998"/>
  </r>
  <r>
    <s v="Gigi Bohling"/>
    <x v="4"/>
    <s v="Milk Bars"/>
    <d v="2021-12-28T00:00:00"/>
    <n v="9170"/>
    <n v="612"/>
    <n v="3219.12"/>
    <n v="5950.88"/>
  </r>
  <r>
    <s v="Wilone O'Kielt"/>
    <x v="1"/>
    <s v="Drinking Coco"/>
    <d v="2021-12-28T00:00:00"/>
    <n v="2044"/>
    <n v="76"/>
    <n v="755.43999999999994"/>
    <n v="1288.56"/>
  </r>
  <r>
    <s v="Husein Augar"/>
    <x v="4"/>
    <s v="Peanut Butter Cubes"/>
    <d v="2021-12-28T00:00:00"/>
    <n v="7980"/>
    <n v="444"/>
    <n v="1176.5999999999999"/>
    <n v="6803.4"/>
  </r>
  <r>
    <s v="Jehu Rudeforth"/>
    <x v="1"/>
    <s v="85% Dark Bars"/>
    <d v="2021-12-28T00:00:00"/>
    <n v="7749"/>
    <n v="431"/>
    <n v="4529.8099999999995"/>
    <n v="3219.1900000000005"/>
  </r>
  <r>
    <s v="Beverie Moffet"/>
    <x v="3"/>
    <s v="Choco Coated Almonds"/>
    <d v="2021-12-28T00:00:00"/>
    <n v="3423"/>
    <n v="312"/>
    <n v="1035.8399999999999"/>
    <n v="2387.16"/>
  </r>
  <r>
    <s v="Gigi Bohling"/>
    <x v="2"/>
    <s v="Fruit &amp; Nut Bars"/>
    <d v="2021-12-28T00:00:00"/>
    <n v="3311"/>
    <n v="221"/>
    <n v="1047.54"/>
    <n v="2263.46"/>
  </r>
  <r>
    <s v="Madelene Upcott"/>
    <x v="5"/>
    <s v="After Nines"/>
    <d v="2021-12-28T00:00:00"/>
    <n v="5642"/>
    <n v="314"/>
    <n v="3212.2200000000003"/>
    <n v="2429.7799999999997"/>
  </r>
  <r>
    <s v="Oby Sorrel"/>
    <x v="0"/>
    <s v="Manuka Honey Choco"/>
    <d v="2021-12-28T00:00:00"/>
    <n v="35"/>
    <n v="2"/>
    <n v="13.6"/>
    <n v="21.4"/>
  </r>
  <r>
    <s v="Jehu Rudeforth"/>
    <x v="0"/>
    <s v="Drinking Coco"/>
    <d v="2021-12-28T00:00:00"/>
    <n v="4900"/>
    <n v="182"/>
    <n v="1809.08"/>
    <n v="3090.92"/>
  </r>
  <r>
    <s v="Andria Kimpton"/>
    <x v="2"/>
    <s v="50% Dark Bites"/>
    <d v="2021-12-28T00:00:00"/>
    <n v="13608"/>
    <n v="524"/>
    <n v="3919.5200000000004"/>
    <n v="9688.48"/>
  </r>
  <r>
    <s v="Oby Sorrel"/>
    <x v="4"/>
    <s v="Spicy Special Slims"/>
    <d v="2021-12-28T00:00:00"/>
    <n v="5866"/>
    <n v="652"/>
    <n v="5359.4400000000005"/>
    <n v="506.55999999999949"/>
  </r>
  <r>
    <s v="Gunar Cockshoot"/>
    <x v="0"/>
    <s v="After Nines"/>
    <d v="2021-12-28T00:00:00"/>
    <n v="3514"/>
    <n v="207"/>
    <n v="2117.61"/>
    <n v="1396.3899999999999"/>
  </r>
  <r>
    <s v="Mallorie Waber"/>
    <x v="5"/>
    <s v="White Choc"/>
    <d v="2021-12-28T00:00:00"/>
    <n v="6328"/>
    <n v="576"/>
    <n v="3703.68"/>
    <n v="2624.32"/>
  </r>
  <r>
    <s v="Jan Morforth"/>
    <x v="5"/>
    <s v="Mint Chip Choco"/>
    <d v="2021-12-28T00:00:00"/>
    <n v="1631"/>
    <n v="136"/>
    <n v="777.92"/>
    <n v="853.08"/>
  </r>
  <r>
    <s v="Jehu Rudeforth"/>
    <x v="1"/>
    <s v="70% Dark Bites"/>
    <d v="2021-12-28T00:00:00"/>
    <n v="553"/>
    <n v="70"/>
    <n v="352.8"/>
    <n v="200.2"/>
  </r>
  <r>
    <s v="Karlen McCaffrey"/>
    <x v="5"/>
    <s v="Spicy Special Slims"/>
    <d v="2021-12-28T00:00:00"/>
    <n v="7651"/>
    <n v="840"/>
    <n v="6904.8"/>
    <n v="746.19999999999982"/>
  </r>
  <r>
    <s v="Marney O'Breen"/>
    <x v="4"/>
    <s v="Milk Bars"/>
    <d v="2021-12-28T00:00:00"/>
    <n v="2548"/>
    <n v="160"/>
    <n v="841.59999999999991"/>
    <n v="1706.4"/>
  </r>
  <r>
    <s v="Husein Augar"/>
    <x v="4"/>
    <s v="Spicy Special Slims"/>
    <d v="2021-12-28T00:00:00"/>
    <n v="2114"/>
    <n v="235"/>
    <n v="1931.7"/>
    <n v="182.29999999999995"/>
  </r>
  <r>
    <s v="Mallorie Waber"/>
    <x v="4"/>
    <s v="Almond Choco"/>
    <d v="2021-12-28T00:00:00"/>
    <n v="2597"/>
    <n v="163"/>
    <n v="839.45"/>
    <n v="1757.55"/>
  </r>
  <r>
    <s v="Curtice Advani"/>
    <x v="4"/>
    <s v="70% Dark Bites"/>
    <d v="2021-12-28T00:00:00"/>
    <n v="6846"/>
    <n v="980"/>
    <n v="4939.2"/>
    <n v="1906.8000000000002"/>
  </r>
  <r>
    <s v="Kaine Padly"/>
    <x v="0"/>
    <s v="Caramel Stuffed Bars"/>
    <d v="2021-12-28T00:00:00"/>
    <n v="4389"/>
    <n v="293"/>
    <n v="2469.9899999999998"/>
    <n v="1919.0100000000002"/>
  </r>
  <r>
    <s v="Mallorie Waber"/>
    <x v="0"/>
    <s v="After Nines"/>
    <d v="2021-12-28T00:00:00"/>
    <n v="6657"/>
    <n v="392"/>
    <n v="4010.1600000000003"/>
    <n v="2646.8399999999997"/>
  </r>
  <r>
    <s v="Beverie Moffet"/>
    <x v="5"/>
    <s v="50% Dark Bites"/>
    <d v="2021-12-28T00:00:00"/>
    <n v="5110"/>
    <n v="197"/>
    <n v="1473.5600000000002"/>
    <n v="3636.4399999999996"/>
  </r>
  <r>
    <s v="Marney O'Breen"/>
    <x v="2"/>
    <s v="White Choc"/>
    <d v="2021-12-29T00:00:00"/>
    <n v="1491"/>
    <n v="125"/>
    <n v="803.75"/>
    <n v="687.25"/>
  </r>
  <r>
    <s v="Madelene Upcott"/>
    <x v="0"/>
    <s v="Milk Bars"/>
    <d v="2021-12-29T00:00:00"/>
    <n v="9079"/>
    <n v="606"/>
    <n v="3187.56"/>
    <n v="5891.4400000000005"/>
  </r>
  <r>
    <s v="Andria Kimpton"/>
    <x v="0"/>
    <s v="Organic Choco Syrup"/>
    <d v="2021-12-29T00:00:00"/>
    <n v="2499"/>
    <n v="109"/>
    <n v="1043.1300000000001"/>
    <n v="1455.87"/>
  </r>
  <r>
    <s v="Curtice Advani"/>
    <x v="3"/>
    <s v="Drinking Coco"/>
    <d v="2021-12-29T00:00:00"/>
    <n v="5096"/>
    <n v="204"/>
    <n v="2027.76"/>
    <n v="3068.24"/>
  </r>
  <r>
    <s v="Barr Faughny"/>
    <x v="1"/>
    <s v="Eclairs"/>
    <d v="2021-12-29T00:00:00"/>
    <n v="6020"/>
    <n v="980"/>
    <n v="6183.7999999999993"/>
    <n v="-163.79999999999927"/>
  </r>
  <r>
    <s v="Mallorie Waber"/>
    <x v="2"/>
    <s v="Drinking Coco"/>
    <d v="2021-12-29T00:00:00"/>
    <n v="4662"/>
    <n v="180"/>
    <n v="1789.1999999999998"/>
    <n v="2872.8"/>
  </r>
  <r>
    <s v="Van Tuxwell"/>
    <x v="1"/>
    <s v="Spicy Special Slims"/>
    <d v="2021-12-29T00:00:00"/>
    <n v="6678"/>
    <n v="668"/>
    <n v="5490.96"/>
    <n v="1187.04"/>
  </r>
  <r>
    <s v="Jan Morforth"/>
    <x v="0"/>
    <s v="Choco Coated Almonds"/>
    <d v="2021-12-29T00:00:00"/>
    <n v="6615"/>
    <n v="662"/>
    <n v="2197.8399999999997"/>
    <n v="4417.16"/>
  </r>
  <r>
    <s v="Beverie Moffet"/>
    <x v="1"/>
    <s v="Eclairs"/>
    <d v="2021-12-29T00:00:00"/>
    <n v="4900"/>
    <n v="700"/>
    <n v="4417"/>
    <n v="483"/>
  </r>
  <r>
    <s v="Van Tuxwell"/>
    <x v="5"/>
    <s v="Organic Choco Syrup"/>
    <d v="2021-12-29T00:00:00"/>
    <n v="2772"/>
    <n v="126"/>
    <n v="1205.82"/>
    <n v="1566.18"/>
  </r>
  <r>
    <s v="Karlen McCaffrey"/>
    <x v="0"/>
    <s v="Drinking Coco"/>
    <d v="2021-12-29T00:00:00"/>
    <n v="1890"/>
    <n v="76"/>
    <n v="755.43999999999994"/>
    <n v="1134.56"/>
  </r>
  <r>
    <s v="Kelci Walkden"/>
    <x v="0"/>
    <s v="Baker's Choco Chips"/>
    <d v="2021-12-29T00:00:00"/>
    <n v="7329"/>
    <n v="319"/>
    <n v="3958.79"/>
    <n v="3370.21"/>
  </r>
  <r>
    <s v="Ches Bonnell"/>
    <x v="3"/>
    <s v="Organic Choco Syrup"/>
    <d v="2021-12-29T00:00:00"/>
    <n v="266"/>
    <n v="12"/>
    <n v="114.84"/>
    <n v="151.16"/>
  </r>
  <r>
    <s v="Oby Sorrel"/>
    <x v="1"/>
    <s v="Mint Chip Choco"/>
    <d v="2021-12-29T00:00:00"/>
    <n v="21"/>
    <n v="2"/>
    <n v="11.44"/>
    <n v="9.56"/>
  </r>
  <r>
    <s v="Gunar Cockshoot"/>
    <x v="5"/>
    <s v="Spicy Special Slims"/>
    <d v="2021-12-29T00:00:00"/>
    <n v="2891"/>
    <n v="362"/>
    <n v="2975.6400000000003"/>
    <n v="-84.640000000000327"/>
  </r>
  <r>
    <s v="Marney O'Breen"/>
    <x v="3"/>
    <s v="70% Dark Bites"/>
    <d v="2021-12-29T00:00:00"/>
    <n v="21007"/>
    <n v="3010"/>
    <n v="15170.4"/>
    <n v="5836.6"/>
  </r>
  <r>
    <s v="Barr Faughny"/>
    <x v="5"/>
    <s v="Smooth Sliky Salty"/>
    <d v="2021-12-29T00:00:00"/>
    <n v="6391"/>
    <n v="910"/>
    <n v="2511.6"/>
    <n v="3879.4"/>
  </r>
  <r>
    <s v="Rafaelita Blaksland"/>
    <x v="1"/>
    <s v="White Choc"/>
    <d v="2021-12-29T00:00:00"/>
    <n v="3024"/>
    <n v="252"/>
    <n v="1620.36"/>
    <n v="1403.64"/>
  </r>
  <r>
    <s v="Marney O'Breen"/>
    <x v="3"/>
    <s v="99% Dark &amp; Pure"/>
    <d v="2021-12-29T00:00:00"/>
    <n v="15057"/>
    <n v="685"/>
    <n v="5295.05"/>
    <n v="9761.9500000000007"/>
  </r>
  <r>
    <s v="Ches Bonnell"/>
    <x v="0"/>
    <s v="Mint Chip Choco"/>
    <d v="2021-12-29T00:00:00"/>
    <n v="7546"/>
    <n v="629"/>
    <n v="3597.8799999999997"/>
    <n v="3948.1200000000003"/>
  </r>
  <r>
    <s v="Mallorie Waber"/>
    <x v="3"/>
    <s v="Baker's Choco Chips"/>
    <d v="2021-12-29T00:00:00"/>
    <n v="1498"/>
    <n v="63"/>
    <n v="781.83"/>
    <n v="716.17"/>
  </r>
  <r>
    <s v="Jehu Rudeforth"/>
    <x v="2"/>
    <s v="Mint Chip Choco"/>
    <d v="2021-12-29T00:00:00"/>
    <n v="19509"/>
    <n v="1610"/>
    <n v="9209.1999999999989"/>
    <n v="10299.800000000001"/>
  </r>
  <r>
    <s v="Curtice Advani"/>
    <x v="1"/>
    <s v="Peanut Butter Cubes"/>
    <d v="2021-12-29T00:00:00"/>
    <n v="13741"/>
    <n v="700"/>
    <n v="1855"/>
    <n v="11886"/>
  </r>
  <r>
    <s v="Kelci Walkden"/>
    <x v="5"/>
    <s v="Drinking Coco"/>
    <d v="2021-12-29T00:00:00"/>
    <n v="1365"/>
    <n v="51"/>
    <n v="506.94"/>
    <n v="858.06"/>
  </r>
  <r>
    <s v="Kelci Walkden"/>
    <x v="0"/>
    <s v="Raspberry Choco"/>
    <d v="2021-12-29T00:00:00"/>
    <n v="9422"/>
    <n v="429"/>
    <n v="1651.65"/>
    <n v="7770.35"/>
  </r>
  <r>
    <s v="Wilone O'Kielt"/>
    <x v="0"/>
    <s v="Caramel Stuffed Bars"/>
    <d v="2021-12-29T00:00:00"/>
    <n v="7630"/>
    <n v="449"/>
    <n v="3785.0699999999997"/>
    <n v="3844.9300000000003"/>
  </r>
  <r>
    <s v="Gigi Bohling"/>
    <x v="4"/>
    <s v="Eclairs"/>
    <d v="2021-12-29T00:00:00"/>
    <n v="3486"/>
    <n v="498"/>
    <n v="3142.3799999999997"/>
    <n v="343.62000000000035"/>
  </r>
  <r>
    <s v="Jehu Rudeforth"/>
    <x v="5"/>
    <s v="Organic Choco Syrup"/>
    <d v="2021-12-29T00:00:00"/>
    <n v="1967"/>
    <n v="90"/>
    <n v="861.30000000000007"/>
    <n v="1105.6999999999998"/>
  </r>
  <r>
    <s v="Kaine Padly"/>
    <x v="1"/>
    <s v="Mint Chip Choco"/>
    <d v="2021-12-29T00:00:00"/>
    <n v="4732"/>
    <n v="338"/>
    <n v="1933.36"/>
    <n v="2798.6400000000003"/>
  </r>
  <r>
    <s v="Ches Bonnell"/>
    <x v="1"/>
    <s v="Mint Chip Choco"/>
    <d v="2021-12-29T00:00:00"/>
    <n v="1792"/>
    <n v="150"/>
    <n v="858"/>
    <n v="934"/>
  </r>
  <r>
    <s v="Ches Bonnell"/>
    <x v="0"/>
    <s v="Eclairs"/>
    <d v="2021-12-29T00:00:00"/>
    <n v="9212"/>
    <n v="1540"/>
    <n v="9717.4"/>
    <n v="-505.39999999999964"/>
  </r>
  <r>
    <s v="Gigi Bohling"/>
    <x v="0"/>
    <s v="Peanut Butter Cubes"/>
    <d v="2021-12-29T00:00:00"/>
    <n v="8036"/>
    <n v="473"/>
    <n v="1253.45"/>
    <n v="6782.55"/>
  </r>
  <r>
    <s v="Marney O'Breen"/>
    <x v="0"/>
    <s v="Orange Choco"/>
    <d v="2021-12-29T00:00:00"/>
    <n v="2009"/>
    <n v="101"/>
    <n v="371.68"/>
    <n v="1637.32"/>
  </r>
  <r>
    <s v="Roddy Speechley"/>
    <x v="4"/>
    <s v="Manuka Honey Choco"/>
    <d v="2021-12-29T00:00:00"/>
    <n v="847"/>
    <n v="39"/>
    <n v="265.2"/>
    <n v="581.79999999999995"/>
  </r>
  <r>
    <s v="Brien Boise"/>
    <x v="1"/>
    <s v="White Choc"/>
    <d v="2021-12-29T00:00:00"/>
    <n v="4907"/>
    <n v="409"/>
    <n v="2629.87"/>
    <n v="2277.13"/>
  </r>
  <r>
    <s v="Van Tuxwell"/>
    <x v="0"/>
    <s v="Eclairs"/>
    <d v="2021-12-29T00:00:00"/>
    <n v="3374"/>
    <n v="482"/>
    <n v="3041.4199999999996"/>
    <n v="332.58000000000038"/>
  </r>
  <r>
    <s v="Kelci Walkden"/>
    <x v="5"/>
    <s v="Choco Coated Almonds"/>
    <d v="2021-12-29T00:00:00"/>
    <n v="7063"/>
    <n v="643"/>
    <n v="2134.7599999999998"/>
    <n v="4928.24"/>
  </r>
  <r>
    <s v="Roddy Speechley"/>
    <x v="1"/>
    <s v="Eclairs"/>
    <d v="2021-12-29T00:00:00"/>
    <n v="9310"/>
    <n v="1190"/>
    <n v="7508.9"/>
    <n v="1801.1000000000004"/>
  </r>
  <r>
    <s v="Kelci Walkden"/>
    <x v="2"/>
    <s v="85% Dark Bars"/>
    <d v="2021-12-29T00:00:00"/>
    <n v="4543"/>
    <n v="253"/>
    <n v="2659.0299999999997"/>
    <n v="1883.9700000000003"/>
  </r>
  <r>
    <s v="Andria Kimpton"/>
    <x v="3"/>
    <s v="Milk Bars"/>
    <d v="2021-12-29T00:00:00"/>
    <n v="5754"/>
    <n v="339"/>
    <n v="1783.1399999999999"/>
    <n v="3970.86"/>
  </r>
  <r>
    <s v="Roddy Speechley"/>
    <x v="3"/>
    <s v="70% Dark Bites"/>
    <d v="2021-12-29T00:00:00"/>
    <n v="7441"/>
    <n v="1050"/>
    <n v="5292"/>
    <n v="2149"/>
  </r>
  <r>
    <s v="Mallorie Waber"/>
    <x v="2"/>
    <s v="99% Dark &amp; Pure"/>
    <d v="2021-12-29T00:00:00"/>
    <n v="938"/>
    <n v="41"/>
    <n v="316.93"/>
    <n v="621.06999999999994"/>
  </r>
  <r>
    <s v="Madelene Upcott"/>
    <x v="0"/>
    <s v="Almond Choco"/>
    <d v="2021-12-29T00:00:00"/>
    <n v="1764"/>
    <n v="118"/>
    <n v="607.70000000000005"/>
    <n v="1156.3"/>
  </r>
  <r>
    <s v="Karlen McCaffrey"/>
    <x v="5"/>
    <s v="Smooth Sliky Salty"/>
    <d v="2021-12-29T00:00:00"/>
    <n v="5999"/>
    <n v="980"/>
    <n v="2704.7999999999997"/>
    <n v="3294.2000000000003"/>
  </r>
  <r>
    <s v="Husein Augar"/>
    <x v="2"/>
    <s v="70% Dark Bites"/>
    <d v="2021-12-29T00:00:00"/>
    <n v="3668"/>
    <n v="459"/>
    <n v="2313.36"/>
    <n v="1354.6399999999999"/>
  </r>
  <r>
    <s v="Jan Morforth"/>
    <x v="0"/>
    <s v="Organic Choco Syrup"/>
    <d v="2021-12-29T00:00:00"/>
    <n v="2184"/>
    <n v="100"/>
    <n v="957"/>
    <n v="1227"/>
  </r>
  <r>
    <s v="Gunar Cockshoot"/>
    <x v="5"/>
    <s v="Orange Choco"/>
    <d v="2021-12-29T00:00:00"/>
    <n v="2870"/>
    <n v="160"/>
    <n v="588.80000000000007"/>
    <n v="2281.1999999999998"/>
  </r>
  <r>
    <s v="Camilla Castle"/>
    <x v="1"/>
    <s v="99% Dark &amp; Pure"/>
    <d v="2021-12-29T00:00:00"/>
    <n v="5635"/>
    <n v="235"/>
    <n v="1816.5500000000002"/>
    <n v="3818.45"/>
  </r>
  <r>
    <s v="Jehu Rudeforth"/>
    <x v="3"/>
    <s v="99% Dark &amp; Pure"/>
    <d v="2021-12-29T00:00:00"/>
    <n v="602"/>
    <n v="27"/>
    <n v="208.71"/>
    <n v="393.28999999999996"/>
  </r>
  <r>
    <s v="Husein Augar"/>
    <x v="3"/>
    <s v="Manuka Honey Choco"/>
    <d v="2021-12-29T00:00:00"/>
    <n v="798"/>
    <n v="37"/>
    <n v="251.6"/>
    <n v="546.4"/>
  </r>
  <r>
    <s v="Dennison Crosswaite"/>
    <x v="2"/>
    <s v="50% Dark Bites"/>
    <d v="2021-12-29T00:00:00"/>
    <n v="1694"/>
    <n v="63"/>
    <n v="471.24"/>
    <n v="1222.76"/>
  </r>
  <r>
    <s v="Barr Faughny"/>
    <x v="2"/>
    <s v="70% Dark Bites"/>
    <d v="2021-12-29T00:00:00"/>
    <n v="7798"/>
    <n v="980"/>
    <n v="4939.2"/>
    <n v="2858.8"/>
  </r>
  <r>
    <s v="Oby Sorrel"/>
    <x v="3"/>
    <s v="After Nines"/>
    <d v="2021-12-29T00:00:00"/>
    <n v="1372"/>
    <n v="81"/>
    <n v="828.63"/>
    <n v="543.37"/>
  </r>
  <r>
    <s v="Jehu Rudeforth"/>
    <x v="0"/>
    <s v="Baker's Choco Chips"/>
    <d v="2021-12-29T00:00:00"/>
    <n v="11102"/>
    <n v="483"/>
    <n v="5994.03"/>
    <n v="5107.97"/>
  </r>
  <r>
    <s v="Marney O'Breen"/>
    <x v="5"/>
    <s v="Choco Coated Almonds"/>
    <d v="2021-12-29T00:00:00"/>
    <n v="5397"/>
    <n v="540"/>
    <n v="1792.8"/>
    <n v="3604.2"/>
  </r>
  <r>
    <s v="Camilla Castle"/>
    <x v="1"/>
    <s v="50% Dark Bites"/>
    <d v="2021-12-29T00:00:00"/>
    <n v="1778"/>
    <n v="69"/>
    <n v="516.12"/>
    <n v="1261.8800000000001"/>
  </r>
  <r>
    <s v="Kaine Padly"/>
    <x v="1"/>
    <s v="Spicy Special Slims"/>
    <d v="2021-12-29T00:00:00"/>
    <n v="3374"/>
    <n v="338"/>
    <n v="2778.36"/>
    <n v="595.63999999999987"/>
  </r>
  <r>
    <s v="Karlen McCaffrey"/>
    <x v="4"/>
    <s v="Smooth Sliky Salty"/>
    <d v="2021-12-29T00:00:00"/>
    <n v="8022"/>
    <n v="1120"/>
    <n v="3091.2"/>
    <n v="4930.8"/>
  </r>
  <r>
    <s v="Rafaelita Blaksland"/>
    <x v="1"/>
    <s v="Mint Chip Choco"/>
    <d v="2021-12-29T00:00:00"/>
    <n v="8071"/>
    <n v="577"/>
    <n v="3300.44"/>
    <n v="4770.5599999999995"/>
  </r>
  <r>
    <s v="Barr Faughny"/>
    <x v="5"/>
    <s v="Milk Bars"/>
    <d v="2021-12-30T00:00:00"/>
    <n v="3465"/>
    <n v="231"/>
    <n v="1215.06"/>
    <n v="2249.94"/>
  </r>
  <r>
    <s v="Rafaelita Blaksland"/>
    <x v="0"/>
    <s v="After Nines"/>
    <d v="2021-12-30T00:00:00"/>
    <n v="8960"/>
    <n v="560"/>
    <n v="5728.8"/>
    <n v="3231.2"/>
  </r>
  <r>
    <s v="Oby Sorrel"/>
    <x v="0"/>
    <s v="Milk Bars"/>
    <d v="2021-12-30T00:00:00"/>
    <n v="11438"/>
    <n v="770"/>
    <n v="4050.2"/>
    <n v="7387.8"/>
  </r>
  <r>
    <s v="Kelci Walkden"/>
    <x v="2"/>
    <s v="Manuka Honey Choco"/>
    <d v="2021-12-30T00:00:00"/>
    <n v="8624"/>
    <n v="375"/>
    <n v="2550"/>
    <n v="6074"/>
  </r>
  <r>
    <s v="Andria Kimpton"/>
    <x v="1"/>
    <s v="85% Dark Bars"/>
    <d v="2021-12-30T00:00:00"/>
    <n v="7021"/>
    <n v="391"/>
    <n v="4109.41"/>
    <n v="2911.59"/>
  </r>
  <r>
    <s v="Andria Kimpton"/>
    <x v="5"/>
    <s v="Almond Choco"/>
    <d v="2021-12-30T00:00:00"/>
    <n v="3934"/>
    <n v="281"/>
    <n v="1447.15"/>
    <n v="2486.85"/>
  </r>
  <r>
    <s v="Camilla Castle"/>
    <x v="2"/>
    <s v="Manuka Honey Choco"/>
    <d v="2021-12-30T00:00:00"/>
    <n v="8575"/>
    <n v="409"/>
    <n v="2781.2"/>
    <n v="5793.8"/>
  </r>
  <r>
    <s v="Husein Augar"/>
    <x v="0"/>
    <s v="White Choc"/>
    <d v="2021-12-30T00:00:00"/>
    <n v="2842"/>
    <n v="237"/>
    <n v="1523.9099999999999"/>
    <n v="1318.0900000000001"/>
  </r>
  <r>
    <s v="Beverie Moffet"/>
    <x v="1"/>
    <s v="Manuka Honey Choco"/>
    <d v="2021-12-30T00:00:00"/>
    <n v="4368"/>
    <n v="208"/>
    <n v="1414.3999999999999"/>
    <n v="2953.6000000000004"/>
  </r>
  <r>
    <s v="Gunar Cockshoot"/>
    <x v="5"/>
    <s v="Caramel Stuffed Bars"/>
    <d v="2021-12-30T00:00:00"/>
    <n v="553"/>
    <n v="35"/>
    <n v="295.05"/>
    <n v="257.95"/>
  </r>
  <r>
    <s v="Kaine Padly"/>
    <x v="2"/>
    <s v="99% Dark &amp; Pure"/>
    <d v="2021-12-30T00:00:00"/>
    <n v="7609"/>
    <n v="346"/>
    <n v="2674.58"/>
    <n v="4934.42"/>
  </r>
  <r>
    <s v="Mallorie Waber"/>
    <x v="1"/>
    <s v="Eclairs"/>
    <d v="2021-12-30T00:00:00"/>
    <n v="644"/>
    <n v="81"/>
    <n v="511.10999999999996"/>
    <n v="132.89000000000004"/>
  </r>
  <r>
    <s v="Barr Faughny"/>
    <x v="5"/>
    <s v="Mint Chip Choco"/>
    <d v="2021-12-30T00:00:00"/>
    <n v="12726"/>
    <n v="1050"/>
    <n v="6006"/>
    <n v="6720"/>
  </r>
  <r>
    <s v="Wilone O'Kielt"/>
    <x v="2"/>
    <s v="Choco Coated Almonds"/>
    <d v="2021-12-30T00:00:00"/>
    <n v="2639"/>
    <n v="220"/>
    <n v="730.4"/>
    <n v="1908.6"/>
  </r>
  <r>
    <s v="Kaine Padly"/>
    <x v="2"/>
    <s v="Smooth Sliky Salty"/>
    <d v="2021-12-30T00:00:00"/>
    <n v="8701"/>
    <n v="1120"/>
    <n v="3091.2"/>
    <n v="5609.8"/>
  </r>
  <r>
    <s v="Rafaelita Blaksland"/>
    <x v="0"/>
    <s v="Manuka Honey Choco"/>
    <d v="2021-12-30T00:00:00"/>
    <n v="35"/>
    <n v="2"/>
    <n v="13.6"/>
    <n v="21.4"/>
  </r>
  <r>
    <s v="Jehu Rudeforth"/>
    <x v="1"/>
    <s v="Raspberry Choco"/>
    <d v="2021-12-30T00:00:00"/>
    <n v="2506"/>
    <n v="120"/>
    <n v="462"/>
    <n v="2044"/>
  </r>
  <r>
    <s v="Kaine Padly"/>
    <x v="2"/>
    <s v="Organic Choco Syrup"/>
    <d v="2021-12-30T00:00:00"/>
    <n v="13783"/>
    <n v="600"/>
    <n v="5742"/>
    <n v="8041"/>
  </r>
  <r>
    <s v="Madelene Upcott"/>
    <x v="5"/>
    <s v="50% Dark Bites"/>
    <d v="2021-12-30T00:00:00"/>
    <n v="8988"/>
    <n v="346"/>
    <n v="2588.08"/>
    <n v="6399.92"/>
  </r>
  <r>
    <s v="Wilone O'Kielt"/>
    <x v="5"/>
    <s v="85% Dark Bars"/>
    <d v="2021-12-30T00:00:00"/>
    <n v="13909"/>
    <n v="770"/>
    <n v="8092.7"/>
    <n v="5816.3"/>
  </r>
  <r>
    <s v="Dotty Strutley"/>
    <x v="1"/>
    <s v="Spicy Special Slims"/>
    <d v="2021-12-30T00:00:00"/>
    <n v="1869"/>
    <n v="208"/>
    <n v="1709.7600000000002"/>
    <n v="159.23999999999978"/>
  </r>
  <r>
    <s v="Husein Augar"/>
    <x v="5"/>
    <s v="After Nines"/>
    <d v="2021-12-30T00:00:00"/>
    <n v="3787"/>
    <n v="211"/>
    <n v="2158.5300000000002"/>
    <n v="1628.4699999999998"/>
  </r>
  <r>
    <s v="Roddy Speechley"/>
    <x v="5"/>
    <s v="Manuka Honey Choco"/>
    <d v="2021-12-30T00:00:00"/>
    <n v="770"/>
    <n v="37"/>
    <n v="251.6"/>
    <n v="518.4"/>
  </r>
  <r>
    <s v="Beverie Moffet"/>
    <x v="5"/>
    <s v="Peanut Butter Cubes"/>
    <d v="2021-12-30T00:00:00"/>
    <n v="15379"/>
    <n v="840"/>
    <n v="2226"/>
    <n v="13153"/>
  </r>
  <r>
    <s v="Roddy Speechley"/>
    <x v="4"/>
    <s v="Caramel Stuffed Bars"/>
    <d v="2021-12-30T00:00:00"/>
    <n v="4886"/>
    <n v="288"/>
    <n v="2427.84"/>
    <n v="2458.16"/>
  </r>
  <r>
    <s v="Dennison Crosswaite"/>
    <x v="5"/>
    <s v="Organic Choco Syrup"/>
    <d v="2021-12-30T00:00:00"/>
    <n v="7644"/>
    <n v="333"/>
    <n v="3186.81"/>
    <n v="4457.1900000000005"/>
  </r>
  <r>
    <s v="Karlen McCaffrey"/>
    <x v="4"/>
    <s v="Almond Choco"/>
    <d v="2021-12-30T00:00:00"/>
    <n v="6279"/>
    <n v="393"/>
    <n v="2023.95"/>
    <n v="4255.05"/>
  </r>
  <r>
    <s v="Curtice Advani"/>
    <x v="1"/>
    <s v="Choco Coated Almonds"/>
    <d v="2021-12-30T00:00:00"/>
    <n v="13923"/>
    <n v="1260"/>
    <n v="4183.2"/>
    <n v="9739.7999999999993"/>
  </r>
  <r>
    <s v="Jan Morforth"/>
    <x v="4"/>
    <s v="Caramel Stuffed Bars"/>
    <d v="2021-12-30T00:00:00"/>
    <n v="1428"/>
    <n v="84"/>
    <n v="708.12"/>
    <n v="719.88"/>
  </r>
  <r>
    <s v="Barr Faughny"/>
    <x v="5"/>
    <s v="Choco Coated Almonds"/>
    <d v="2021-12-30T00:00:00"/>
    <n v="3969"/>
    <n v="397"/>
    <n v="1318.04"/>
    <n v="2650.96"/>
  </r>
  <r>
    <s v="Ches Bonnell"/>
    <x v="2"/>
    <s v="Almond Choco"/>
    <d v="2021-12-31T00:00:00"/>
    <n v="11872"/>
    <n v="770"/>
    <n v="3965.5000000000005"/>
    <n v="7906.5"/>
  </r>
  <r>
    <s v="Kaine Padly"/>
    <x v="4"/>
    <s v="Drinking Coco"/>
    <d v="2021-12-31T00:00:00"/>
    <n v="8442"/>
    <n v="313"/>
    <n v="3111.22"/>
    <n v="5330.7800000000007"/>
  </r>
  <r>
    <s v="Gigi Bohling"/>
    <x v="0"/>
    <s v="Milk Bars"/>
    <d v="2021-12-31T00:00:00"/>
    <n v="4830"/>
    <n v="302"/>
    <n v="1588.52"/>
    <n v="3241.48"/>
  </r>
  <r>
    <s v="Husein Augar"/>
    <x v="3"/>
    <s v="Eclairs"/>
    <d v="2021-12-31T00:00:00"/>
    <n v="6671"/>
    <n v="840"/>
    <n v="5300.4"/>
    <n v="1370.6000000000004"/>
  </r>
  <r>
    <s v="Jehu Rudeforth"/>
    <x v="2"/>
    <s v="After Nines"/>
    <d v="2021-12-31T00:00:00"/>
    <n v="5712"/>
    <n v="336"/>
    <n v="3437.28"/>
    <n v="2274.7199999999998"/>
  </r>
  <r>
    <s v="Barr Faughny"/>
    <x v="3"/>
    <s v="85% Dark Bars"/>
    <d v="2021-12-31T00:00:00"/>
    <n v="1925"/>
    <n v="97"/>
    <n v="1019.47"/>
    <n v="905.53"/>
  </r>
  <r>
    <s v="Husein Augar"/>
    <x v="3"/>
    <s v="Baker's Choco Chips"/>
    <d v="2021-12-31T00:00:00"/>
    <n v="6398"/>
    <n v="291"/>
    <n v="3611.31"/>
    <n v="2786.69"/>
  </r>
  <r>
    <s v="Dotty Strutley"/>
    <x v="3"/>
    <s v="Organic Choco Syrup"/>
    <d v="2021-12-31T00:00:00"/>
    <n v="11263"/>
    <n v="470"/>
    <n v="4497.9000000000005"/>
    <n v="6765.0999999999995"/>
  </r>
  <r>
    <s v="Jan Morforth"/>
    <x v="0"/>
    <s v="Milk Bars"/>
    <d v="2021-12-31T00:00:00"/>
    <n v="7854"/>
    <n v="491"/>
    <n v="2582.66"/>
    <n v="5271.34"/>
  </r>
  <r>
    <s v="Ches Bonnell"/>
    <x v="2"/>
    <s v="Peanut Butter Cubes"/>
    <d v="2021-12-31T00:00:00"/>
    <n v="8309"/>
    <n v="462"/>
    <n v="1224.3"/>
    <n v="7084.7"/>
  </r>
  <r>
    <s v="Andria Kimpton"/>
    <x v="1"/>
    <s v="Fruit &amp; Nut Bars"/>
    <d v="2021-12-31T00:00:00"/>
    <n v="2751"/>
    <n v="197"/>
    <n v="933.78000000000009"/>
    <n v="1817.2199999999998"/>
  </r>
  <r>
    <s v="Jan Morforth"/>
    <x v="0"/>
    <s v="Baker's Choco Chips"/>
    <d v="2021-12-31T00:00:00"/>
    <n v="2212"/>
    <n v="93"/>
    <n v="1154.1300000000001"/>
    <n v="1057.8699999999999"/>
  </r>
  <r>
    <s v="Madelene Upcott"/>
    <x v="5"/>
    <s v="85% Dark Bars"/>
    <d v="2021-12-31T00:00:00"/>
    <n v="308"/>
    <n v="16"/>
    <n v="168.16"/>
    <n v="139.84"/>
  </r>
  <r>
    <s v="Jan Morforth"/>
    <x v="4"/>
    <s v="Baker's Choco Chips"/>
    <d v="2021-12-31T00:00:00"/>
    <n v="4438"/>
    <n v="193"/>
    <n v="2395.13"/>
    <n v="2042.87"/>
  </r>
  <r>
    <s v="Gunar Cockshoot"/>
    <x v="4"/>
    <s v="Smooth Sliky Salty"/>
    <d v="2021-12-31T00:00:00"/>
    <n v="2296"/>
    <n v="287"/>
    <n v="792.11999999999989"/>
    <n v="1503.88"/>
  </r>
  <r>
    <s v="Rafaelita Blaksland"/>
    <x v="4"/>
    <s v="Eclairs"/>
    <d v="2021-12-31T00:00:00"/>
    <n v="126"/>
    <n v="18"/>
    <n v="113.58"/>
    <n v="12.420000000000002"/>
  </r>
  <r>
    <s v="Madelene Upcott"/>
    <x v="3"/>
    <s v="Organic Choco Syrup"/>
    <d v="2021-12-31T00:00:00"/>
    <n v="6657"/>
    <n v="290"/>
    <n v="2775.3"/>
    <n v="3881.7"/>
  </r>
  <r>
    <s v="Gunar Cockshoot"/>
    <x v="2"/>
    <s v="Orange Choco"/>
    <d v="2021-12-31T00:00:00"/>
    <n v="2156"/>
    <n v="108"/>
    <n v="397.44"/>
    <n v="1758.56"/>
  </r>
  <r>
    <s v="Beverie Moffet"/>
    <x v="5"/>
    <s v="Drinking Coco"/>
    <d v="2021-12-31T00:00:00"/>
    <n v="8736"/>
    <n v="336"/>
    <n v="3339.8399999999997"/>
    <n v="5396.16"/>
  </r>
  <r>
    <s v="Wilone O'Kielt"/>
    <x v="3"/>
    <s v="Caramel Stuffed Bars"/>
    <d v="2021-12-31T00:00:00"/>
    <n v="1225"/>
    <n v="77"/>
    <n v="649.11"/>
    <n v="575.89"/>
  </r>
  <r>
    <s v="Karlen McCaffrey"/>
    <x v="4"/>
    <s v="Orange Choco"/>
    <d v="2021-12-31T00:00:00"/>
    <n v="3766"/>
    <n v="189"/>
    <n v="695.52"/>
    <n v="3070.48"/>
  </r>
  <r>
    <s v="Jan Morforth"/>
    <x v="1"/>
    <s v="Eclairs"/>
    <d v="2022-01-03T00:00:00"/>
    <n v="5355"/>
    <n v="910"/>
    <n v="5742.0999999999995"/>
    <n v="-387.09999999999945"/>
  </r>
  <r>
    <s v="Ches Bonnell"/>
    <x v="0"/>
    <s v="Orange Choco"/>
    <d v="2022-01-03T00:00:00"/>
    <n v="3297"/>
    <n v="184"/>
    <n v="677.12"/>
    <n v="2619.88"/>
  </r>
  <r>
    <s v="Oby Sorrel"/>
    <x v="0"/>
    <s v="Orange Choco"/>
    <d v="2022-01-03T00:00:00"/>
    <n v="3899"/>
    <n v="217"/>
    <n v="798.56000000000006"/>
    <n v="3100.44"/>
  </r>
  <r>
    <s v="Oby Sorrel"/>
    <x v="2"/>
    <s v="70% Dark Bites"/>
    <d v="2022-01-03T00:00:00"/>
    <n v="1113"/>
    <n v="159"/>
    <n v="801.36"/>
    <n v="311.64"/>
  </r>
  <r>
    <s v="Van Tuxwell"/>
    <x v="1"/>
    <s v="Smooth Sliky Salty"/>
    <d v="2022-01-03T00:00:00"/>
    <n v="6580"/>
    <n v="1120"/>
    <n v="3091.2"/>
    <n v="3488.8"/>
  </r>
  <r>
    <s v="Husein Augar"/>
    <x v="1"/>
    <s v="Fruit &amp; Nut Bars"/>
    <d v="2022-01-03T00:00:00"/>
    <n v="7420"/>
    <n v="464"/>
    <n v="2199.36"/>
    <n v="5220.6399999999994"/>
  </r>
  <r>
    <s v="Roddy Speechley"/>
    <x v="0"/>
    <s v="Organic Choco Syrup"/>
    <d v="2022-01-03T00:00:00"/>
    <n v="2632"/>
    <n v="115"/>
    <n v="1100.55"/>
    <n v="1531.45"/>
  </r>
  <r>
    <s v="Madelene Upcott"/>
    <x v="5"/>
    <s v="Baker's Choco Chips"/>
    <d v="2022-01-03T00:00:00"/>
    <n v="11368"/>
    <n v="474"/>
    <n v="5882.34"/>
    <n v="5485.66"/>
  </r>
  <r>
    <s v="Gigi Bohling"/>
    <x v="2"/>
    <s v="70% Dark Bites"/>
    <d v="2022-01-03T00:00:00"/>
    <n v="2520"/>
    <n v="280"/>
    <n v="1411.2"/>
    <n v="1108.8"/>
  </r>
  <r>
    <s v="Dotty Strutley"/>
    <x v="5"/>
    <s v="99% Dark &amp; Pure"/>
    <d v="2022-01-03T00:00:00"/>
    <n v="1897"/>
    <n v="83"/>
    <n v="641.59"/>
    <n v="1255.4099999999999"/>
  </r>
  <r>
    <s v="Madelene Upcott"/>
    <x v="1"/>
    <s v="Fruit &amp; Nut Bars"/>
    <d v="2022-01-03T00:00:00"/>
    <n v="3031"/>
    <n v="203"/>
    <n v="962.22"/>
    <n v="2068.7799999999997"/>
  </r>
  <r>
    <s v="Andria Kimpton"/>
    <x v="5"/>
    <s v="Raspberry Choco"/>
    <d v="2022-01-03T00:00:00"/>
    <n v="8764"/>
    <n v="399"/>
    <n v="1536.15"/>
    <n v="7227.85"/>
  </r>
  <r>
    <s v="Gunar Cockshoot"/>
    <x v="3"/>
    <s v="Mint Chip Choco"/>
    <d v="2022-01-03T00:00:00"/>
    <n v="6153"/>
    <n v="513"/>
    <n v="2934.3599999999997"/>
    <n v="3218.6400000000003"/>
  </r>
  <r>
    <s v="Kelci Walkden"/>
    <x v="2"/>
    <s v="White Choc"/>
    <d v="2022-01-03T00:00:00"/>
    <n v="2422"/>
    <n v="202"/>
    <n v="1298.8599999999999"/>
    <n v="1123.1400000000001"/>
  </r>
  <r>
    <s v="Mallorie Waber"/>
    <x v="1"/>
    <s v="Manuka Honey Choco"/>
    <d v="2022-01-03T00:00:00"/>
    <n v="1862"/>
    <n v="81"/>
    <n v="550.79999999999995"/>
    <n v="1311.2"/>
  </r>
  <r>
    <s v="Rafaelita Blaksland"/>
    <x v="4"/>
    <s v="After Nines"/>
    <d v="2022-01-03T00:00:00"/>
    <n v="8400"/>
    <n v="467"/>
    <n v="4777.41"/>
    <n v="3622.59"/>
  </r>
  <r>
    <s v="Kelci Walkden"/>
    <x v="2"/>
    <s v="99% Dark &amp; Pure"/>
    <d v="2022-01-03T00:00:00"/>
    <n v="4011"/>
    <n v="175"/>
    <n v="1352.75"/>
    <n v="2658.25"/>
  </r>
  <r>
    <s v="Ches Bonnell"/>
    <x v="1"/>
    <s v="Caramel Stuffed Bars"/>
    <d v="2022-01-03T00:00:00"/>
    <n v="19026"/>
    <n v="1260"/>
    <n v="10621.8"/>
    <n v="8404.2000000000007"/>
  </r>
  <r>
    <s v="Ches Bonnell"/>
    <x v="2"/>
    <s v="After Nines"/>
    <d v="2022-01-03T00:00:00"/>
    <n v="2660"/>
    <n v="148"/>
    <n v="1514.04"/>
    <n v="1145.96"/>
  </r>
  <r>
    <s v="Jan Morforth"/>
    <x v="5"/>
    <s v="White Choc"/>
    <d v="2022-01-03T00:00:00"/>
    <n v="15386"/>
    <n v="1190"/>
    <n v="7651.7"/>
    <n v="7734.3"/>
  </r>
  <r>
    <s v="Barr Faughny"/>
    <x v="2"/>
    <s v="Mint Chip Choco"/>
    <d v="2022-01-03T00:00:00"/>
    <n v="2065"/>
    <n v="173"/>
    <n v="989.56"/>
    <n v="1075.44"/>
  </r>
  <r>
    <s v="Marney O'Breen"/>
    <x v="0"/>
    <s v="Mint Chip Choco"/>
    <d v="2022-01-03T00:00:00"/>
    <n v="2968"/>
    <n v="248"/>
    <n v="1418.56"/>
    <n v="1549.44"/>
  </r>
  <r>
    <s v="Van Tuxwell"/>
    <x v="2"/>
    <s v="Organic Choco Syrup"/>
    <d v="2022-01-03T00:00:00"/>
    <n v="9772"/>
    <n v="445"/>
    <n v="4258.6500000000005"/>
    <n v="5513.3499999999995"/>
  </r>
  <r>
    <s v="Roddy Speechley"/>
    <x v="3"/>
    <s v="Eclairs"/>
    <d v="2022-01-03T00:00:00"/>
    <n v="1274"/>
    <n v="213"/>
    <n v="1344.03"/>
    <n v="-70.029999999999973"/>
  </r>
  <r>
    <s v="Mallorie Waber"/>
    <x v="3"/>
    <s v="Peanut Butter Cubes"/>
    <d v="2022-01-03T00:00:00"/>
    <n v="5047"/>
    <n v="266"/>
    <n v="704.9"/>
    <n v="4342.1000000000004"/>
  </r>
  <r>
    <s v="Husein Augar"/>
    <x v="3"/>
    <s v="Orange Choco"/>
    <d v="2022-01-03T00:00:00"/>
    <n v="1967"/>
    <n v="104"/>
    <n v="382.72"/>
    <n v="1584.28"/>
  </r>
  <r>
    <s v="Ches Bonnell"/>
    <x v="2"/>
    <s v="Eclairs"/>
    <d v="2022-01-03T00:00:00"/>
    <n v="5075"/>
    <n v="700"/>
    <n v="4417"/>
    <n v="658"/>
  </r>
  <r>
    <s v="Marney O'Breen"/>
    <x v="3"/>
    <s v="Raspberry Choco"/>
    <d v="2022-01-03T00:00:00"/>
    <n v="4536"/>
    <n v="207"/>
    <n v="796.95"/>
    <n v="3739.05"/>
  </r>
  <r>
    <s v="Andria Kimpton"/>
    <x v="2"/>
    <s v="Manuka Honey Choco"/>
    <d v="2022-01-03T00:00:00"/>
    <n v="126"/>
    <n v="6"/>
    <n v="40.799999999999997"/>
    <n v="85.2"/>
  </r>
  <r>
    <s v="Andria Kimpton"/>
    <x v="3"/>
    <s v="After Nines"/>
    <d v="2022-01-03T00:00:00"/>
    <n v="2646"/>
    <n v="156"/>
    <n v="1595.88"/>
    <n v="1050.1199999999999"/>
  </r>
  <r>
    <s v="Brien Boise"/>
    <x v="1"/>
    <s v="Baker's Choco Chips"/>
    <d v="2022-01-03T00:00:00"/>
    <n v="2576"/>
    <n v="108"/>
    <n v="1340.28"/>
    <n v="1235.72"/>
  </r>
  <r>
    <s v="Wilone O'Kielt"/>
    <x v="2"/>
    <s v="Orange Choco"/>
    <d v="2022-01-03T00:00:00"/>
    <n v="8337"/>
    <n v="464"/>
    <n v="1707.52"/>
    <n v="6629.48"/>
  </r>
  <r>
    <s v="Karlen McCaffrey"/>
    <x v="4"/>
    <s v="Mint Chip Choco"/>
    <d v="2022-01-03T00:00:00"/>
    <n v="3885"/>
    <n v="299"/>
    <n v="1710.28"/>
    <n v="2174.7200000000003"/>
  </r>
  <r>
    <s v="Marney O'Breen"/>
    <x v="0"/>
    <s v="Raspberry Choco"/>
    <d v="2022-01-03T00:00:00"/>
    <n v="8085"/>
    <n v="405"/>
    <n v="1559.25"/>
    <n v="6525.75"/>
  </r>
  <r>
    <s v="Brien Boise"/>
    <x v="1"/>
    <s v="Manuka Honey Choco"/>
    <d v="2022-01-03T00:00:00"/>
    <n v="5544"/>
    <n v="242"/>
    <n v="1645.6"/>
    <n v="3898.4"/>
  </r>
  <r>
    <s v="Curtice Advani"/>
    <x v="2"/>
    <s v="Peanut Butter Cubes"/>
    <d v="2022-01-03T00:00:00"/>
    <n v="5250"/>
    <n v="277"/>
    <n v="734.05"/>
    <n v="4515.95"/>
  </r>
  <r>
    <s v="Marney O'Breen"/>
    <x v="2"/>
    <s v="50% Dark Bites"/>
    <d v="2022-01-03T00:00:00"/>
    <n v="4788"/>
    <n v="192"/>
    <n v="1436.16"/>
    <n v="3351.84"/>
  </r>
  <r>
    <s v="Kelci Walkden"/>
    <x v="5"/>
    <s v="Peanut Butter Cubes"/>
    <d v="2022-01-03T00:00:00"/>
    <n v="3717"/>
    <n v="196"/>
    <n v="519.4"/>
    <n v="3197.6"/>
  </r>
  <r>
    <s v="Rafaelita Blaksland"/>
    <x v="5"/>
    <s v="Raspberry Choco"/>
    <d v="2022-01-03T00:00:00"/>
    <n v="4165"/>
    <n v="190"/>
    <n v="731.5"/>
    <n v="3433.5"/>
  </r>
  <r>
    <s v="Dennison Crosswaite"/>
    <x v="4"/>
    <s v="Organic Choco Syrup"/>
    <d v="2022-01-03T00:00:00"/>
    <n v="1813"/>
    <n v="83"/>
    <n v="794.31000000000006"/>
    <n v="1018.6899999999999"/>
  </r>
  <r>
    <s v="Roddy Speechley"/>
    <x v="4"/>
    <s v="Fruit &amp; Nut Bars"/>
    <d v="2022-01-03T00:00:00"/>
    <n v="5005"/>
    <n v="358"/>
    <n v="1696.92"/>
    <n v="3308.08"/>
  </r>
  <r>
    <s v="Van Tuxwell"/>
    <x v="0"/>
    <s v="Fruit &amp; Nut Bars"/>
    <d v="2022-01-03T00:00:00"/>
    <n v="13538"/>
    <n v="910"/>
    <n v="4313.4000000000005"/>
    <n v="9224.5999999999985"/>
  </r>
  <r>
    <s v="Brien Boise"/>
    <x v="3"/>
    <s v="85% Dark Bars"/>
    <d v="2022-01-03T00:00:00"/>
    <n v="8715"/>
    <n v="485"/>
    <n v="5097.3499999999995"/>
    <n v="3617.6500000000005"/>
  </r>
  <r>
    <s v="Beverie Moffet"/>
    <x v="5"/>
    <s v="Mint Chip Choco"/>
    <d v="2022-01-03T00:00:00"/>
    <n v="2905"/>
    <n v="243"/>
    <n v="1389.96"/>
    <n v="1515.04"/>
  </r>
  <r>
    <s v="Gigi Bohling"/>
    <x v="2"/>
    <s v="Organic Choco Syrup"/>
    <d v="2022-01-03T00:00:00"/>
    <n v="1197"/>
    <n v="50"/>
    <n v="478.5"/>
    <n v="718.5"/>
  </r>
  <r>
    <s v="Gigi Bohling"/>
    <x v="2"/>
    <s v="50% Dark Bites"/>
    <d v="2022-01-03T00:00:00"/>
    <n v="3843"/>
    <n v="148"/>
    <n v="1107.04"/>
    <n v="2735.96"/>
  </r>
  <r>
    <s v="Curtice Advani"/>
    <x v="0"/>
    <s v="Almond Choco"/>
    <d v="2022-01-03T00:00:00"/>
    <n v="3234"/>
    <n v="231"/>
    <n v="1189.6500000000001"/>
    <n v="2044.35"/>
  </r>
  <r>
    <s v="Brien Boise"/>
    <x v="3"/>
    <s v="Caramel Stuffed Bars"/>
    <d v="2022-01-03T00:00:00"/>
    <n v="756"/>
    <n v="48"/>
    <n v="404.64"/>
    <n v="351.36"/>
  </r>
  <r>
    <s v="Karlen McCaffrey"/>
    <x v="2"/>
    <s v="50% Dark Bites"/>
    <d v="2022-01-03T00:00:00"/>
    <n v="2961"/>
    <n v="110"/>
    <n v="822.80000000000007"/>
    <n v="2138.1999999999998"/>
  </r>
  <r>
    <s v="Beverie Moffet"/>
    <x v="2"/>
    <s v="Eclairs"/>
    <d v="2022-01-03T00:00:00"/>
    <n v="12425"/>
    <n v="2100"/>
    <n v="13251"/>
    <n v="-826"/>
  </r>
  <r>
    <s v="Van Tuxwell"/>
    <x v="0"/>
    <s v="Almond Choco"/>
    <d v="2022-01-03T00:00:00"/>
    <n v="6139"/>
    <n v="439"/>
    <n v="2260.8500000000004"/>
    <n v="3878.1499999999996"/>
  </r>
  <r>
    <s v="Wilone O'Kielt"/>
    <x v="1"/>
    <s v="Raspberry Choco"/>
    <d v="2022-01-04T00:00:00"/>
    <n v="3619"/>
    <n v="173"/>
    <n v="666.05000000000007"/>
    <n v="2952.95"/>
  </r>
  <r>
    <s v="Andria Kimpton"/>
    <x v="3"/>
    <s v="Caramel Stuffed Bars"/>
    <d v="2022-01-04T00:00:00"/>
    <n v="1225"/>
    <n v="77"/>
    <n v="649.11"/>
    <n v="575.89"/>
  </r>
  <r>
    <s v="Dennison Crosswaite"/>
    <x v="0"/>
    <s v="Mint Chip Choco"/>
    <d v="2022-01-04T00:00:00"/>
    <n v="8827"/>
    <n v="631"/>
    <n v="3609.3199999999997"/>
    <n v="5217.68"/>
  </r>
  <r>
    <s v="Jan Morforth"/>
    <x v="1"/>
    <s v="Drinking Coco"/>
    <d v="2022-01-04T00:00:00"/>
    <n v="6398"/>
    <n v="256"/>
    <n v="2544.64"/>
    <n v="3853.36"/>
  </r>
  <r>
    <s v="Dotty Strutley"/>
    <x v="5"/>
    <s v="Caramel Stuffed Bars"/>
    <d v="2022-01-04T00:00:00"/>
    <n v="588"/>
    <n v="35"/>
    <n v="295.05"/>
    <n v="292.95"/>
  </r>
  <r>
    <s v="Brien Boise"/>
    <x v="4"/>
    <s v="Manuka Honey Choco"/>
    <d v="2022-01-04T00:00:00"/>
    <n v="3948"/>
    <n v="180"/>
    <n v="1224"/>
    <n v="2724"/>
  </r>
  <r>
    <s v="Husein Augar"/>
    <x v="2"/>
    <s v="Manuka Honey Choco"/>
    <d v="2022-01-04T00:00:00"/>
    <n v="6349"/>
    <n v="289"/>
    <n v="1965.2"/>
    <n v="4383.8"/>
  </r>
  <r>
    <s v="Oby Sorrel"/>
    <x v="2"/>
    <s v="Organic Choco Syrup"/>
    <d v="2022-01-04T00:00:00"/>
    <n v="4893"/>
    <n v="223"/>
    <n v="2134.11"/>
    <n v="2758.89"/>
  </r>
  <r>
    <s v="Marney O'Breen"/>
    <x v="0"/>
    <s v="Manuka Honey Choco"/>
    <d v="2022-01-04T00:00:00"/>
    <n v="5320"/>
    <n v="232"/>
    <n v="1577.6"/>
    <n v="3742.4"/>
  </r>
  <r>
    <s v="Roddy Speechley"/>
    <x v="3"/>
    <s v="Choco Coated Almonds"/>
    <d v="2022-01-04T00:00:00"/>
    <n v="5719"/>
    <n v="520"/>
    <n v="1726.3999999999999"/>
    <n v="3992.6000000000004"/>
  </r>
  <r>
    <s v="Wilone O'Kielt"/>
    <x v="3"/>
    <s v="Smooth Sliky Salty"/>
    <d v="2022-01-04T00:00:00"/>
    <n v="6692"/>
    <n v="840"/>
    <n v="2318.3999999999996"/>
    <n v="4373.6000000000004"/>
  </r>
  <r>
    <s v="Madelene Upcott"/>
    <x v="0"/>
    <s v="85% Dark Bars"/>
    <d v="2022-01-04T00:00:00"/>
    <n v="16345"/>
    <n v="840"/>
    <n v="8828.4"/>
    <n v="7516.6"/>
  </r>
  <r>
    <s v="Jan Morforth"/>
    <x v="0"/>
    <s v="85% Dark Bars"/>
    <d v="2022-01-04T00:00:00"/>
    <n v="10290"/>
    <n v="572"/>
    <n v="6011.72"/>
    <n v="4278.28"/>
  </r>
  <r>
    <s v="Karlen McCaffrey"/>
    <x v="2"/>
    <s v="Organic Choco Syrup"/>
    <d v="2022-01-04T00:00:00"/>
    <n v="8022"/>
    <n v="349"/>
    <n v="3339.9300000000003"/>
    <n v="4682.07"/>
  </r>
  <r>
    <s v="Ches Bonnell"/>
    <x v="0"/>
    <s v="50% Dark Bites"/>
    <d v="2022-01-04T00:00:00"/>
    <n v="770"/>
    <n v="31"/>
    <n v="231.88000000000002"/>
    <n v="538.12"/>
  </r>
  <r>
    <s v="Curtice Advani"/>
    <x v="5"/>
    <s v="Smooth Sliky Salty"/>
    <d v="2022-01-04T00:00:00"/>
    <n v="3465"/>
    <n v="495"/>
    <n v="1366.1999999999998"/>
    <n v="2098.8000000000002"/>
  </r>
  <r>
    <s v="Gunar Cockshoot"/>
    <x v="0"/>
    <s v="Fruit &amp; Nut Bars"/>
    <d v="2022-01-04T00:00:00"/>
    <n v="12327"/>
    <n v="910"/>
    <n v="4313.4000000000005"/>
    <n v="8013.5999999999995"/>
  </r>
  <r>
    <s v="Mallorie Waber"/>
    <x v="4"/>
    <s v="After Nines"/>
    <d v="2022-01-04T00:00:00"/>
    <n v="12369"/>
    <n v="700"/>
    <n v="7161"/>
    <n v="5208"/>
  </r>
  <r>
    <s v="Kaine Padly"/>
    <x v="4"/>
    <s v="White Choc"/>
    <d v="2022-01-04T00:00:00"/>
    <n v="3696"/>
    <n v="308"/>
    <n v="1980.4399999999998"/>
    <n v="1715.5600000000002"/>
  </r>
  <r>
    <s v="Mallorie Waber"/>
    <x v="0"/>
    <s v="50% Dark Bites"/>
    <d v="2022-01-04T00:00:00"/>
    <n v="5397"/>
    <n v="208"/>
    <n v="1555.8400000000001"/>
    <n v="3841.16"/>
  </r>
  <r>
    <s v="Van Tuxwell"/>
    <x v="1"/>
    <s v="Milk Bars"/>
    <d v="2022-01-04T00:00:00"/>
    <n v="1449"/>
    <n v="86"/>
    <n v="452.35999999999996"/>
    <n v="996.6400000000001"/>
  </r>
  <r>
    <s v="Van Tuxwell"/>
    <x v="2"/>
    <s v="After Nines"/>
    <d v="2022-01-04T00:00:00"/>
    <n v="13013"/>
    <n v="840"/>
    <n v="8593.2000000000007"/>
    <n v="4419.7999999999993"/>
  </r>
  <r>
    <s v="Dennison Crosswaite"/>
    <x v="3"/>
    <s v="Organic Choco Syrup"/>
    <d v="2022-01-04T00:00:00"/>
    <n v="6447"/>
    <n v="281"/>
    <n v="2689.17"/>
    <n v="3757.83"/>
  </r>
  <r>
    <s v="Oby Sorrel"/>
    <x v="3"/>
    <s v="Caramel Stuffed Bars"/>
    <d v="2022-01-04T00:00:00"/>
    <n v="7980"/>
    <n v="470"/>
    <n v="3962.1"/>
    <n v="4017.9"/>
  </r>
  <r>
    <s v="Karlen McCaffrey"/>
    <x v="2"/>
    <s v="Mint Chip Choco"/>
    <d v="2022-01-04T00:00:00"/>
    <n v="2485"/>
    <n v="192"/>
    <n v="1098.24"/>
    <n v="1386.76"/>
  </r>
  <r>
    <s v="Barr Faughny"/>
    <x v="1"/>
    <s v="85% Dark Bars"/>
    <d v="2022-01-04T00:00:00"/>
    <n v="7826"/>
    <n v="435"/>
    <n v="4571.8499999999995"/>
    <n v="3254.1500000000005"/>
  </r>
  <r>
    <s v="Barr Faughny"/>
    <x v="3"/>
    <s v="Peanut Butter Cubes"/>
    <d v="2022-01-04T00:00:00"/>
    <n v="20097"/>
    <n v="1050"/>
    <n v="2782.5"/>
    <n v="17314.5"/>
  </r>
  <r>
    <s v="Gunar Cockshoot"/>
    <x v="2"/>
    <s v="Organic Choco Syrup"/>
    <d v="2022-01-04T00:00:00"/>
    <n v="3857"/>
    <n v="161"/>
    <n v="1540.77"/>
    <n v="2316.23"/>
  </r>
  <r>
    <s v="Gunar Cockshoot"/>
    <x v="5"/>
    <s v="Almond Choco"/>
    <d v="2022-01-04T00:00:00"/>
    <n v="168"/>
    <n v="12"/>
    <n v="61.800000000000004"/>
    <n v="106.19999999999999"/>
  </r>
  <r>
    <s v="Barr Faughny"/>
    <x v="4"/>
    <s v="Fruit &amp; Nut Bars"/>
    <d v="2022-01-04T00:00:00"/>
    <n v="308"/>
    <n v="21"/>
    <n v="99.54"/>
    <n v="208.45999999999998"/>
  </r>
  <r>
    <s v="Dotty Strutley"/>
    <x v="2"/>
    <s v="Milk Bars"/>
    <d v="2022-01-04T00:00:00"/>
    <n v="5964"/>
    <n v="373"/>
    <n v="1961.98"/>
    <n v="4002.02"/>
  </r>
  <r>
    <s v="Dotty Strutley"/>
    <x v="0"/>
    <s v="Caramel Stuffed Bars"/>
    <d v="2022-01-04T00:00:00"/>
    <n v="1344"/>
    <n v="84"/>
    <n v="708.12"/>
    <n v="635.88"/>
  </r>
  <r>
    <s v="Andria Kimpton"/>
    <x v="4"/>
    <s v="Raspberry Choco"/>
    <d v="2022-01-04T00:00:00"/>
    <n v="2100"/>
    <n v="96"/>
    <n v="369.6"/>
    <n v="1730.4"/>
  </r>
  <r>
    <s v="Beverie Moffet"/>
    <x v="5"/>
    <s v="85% Dark Bars"/>
    <d v="2022-01-04T00:00:00"/>
    <n v="1988"/>
    <n v="100"/>
    <n v="1051"/>
    <n v="937"/>
  </r>
  <r>
    <s v="Karlen McCaffrey"/>
    <x v="1"/>
    <s v="Orange Choco"/>
    <d v="2022-01-04T00:00:00"/>
    <n v="3255"/>
    <n v="181"/>
    <n v="666.08"/>
    <n v="2588.92"/>
  </r>
  <r>
    <s v="Van Tuxwell"/>
    <x v="5"/>
    <s v="70% Dark Bites"/>
    <d v="2022-01-04T00:00:00"/>
    <n v="17206"/>
    <n v="2450"/>
    <n v="12348"/>
    <n v="4858"/>
  </r>
  <r>
    <s v="Curtice Advani"/>
    <x v="4"/>
    <s v="Drinking Coco"/>
    <d v="2022-01-04T00:00:00"/>
    <n v="602"/>
    <n v="24"/>
    <n v="238.56"/>
    <n v="363.44"/>
  </r>
  <r>
    <s v="Dennison Crosswaite"/>
    <x v="0"/>
    <s v="Peanut Butter Cubes"/>
    <d v="2022-01-04T00:00:00"/>
    <n v="1281"/>
    <n v="76"/>
    <n v="201.4"/>
    <n v="1079.5999999999999"/>
  </r>
  <r>
    <s v="Kaine Padly"/>
    <x v="3"/>
    <s v="85% Dark Bars"/>
    <d v="2022-01-04T00:00:00"/>
    <n v="1148"/>
    <n v="64"/>
    <n v="672.64"/>
    <n v="475.36"/>
  </r>
  <r>
    <s v="Brien Boise"/>
    <x v="4"/>
    <s v="Almond Choco"/>
    <d v="2022-01-04T00:00:00"/>
    <n v="13636"/>
    <n v="840"/>
    <n v="4326"/>
    <n v="9310"/>
  </r>
  <r>
    <s v="Beverie Moffet"/>
    <x v="0"/>
    <s v="After Nines"/>
    <d v="2022-01-04T00:00:00"/>
    <n v="8274"/>
    <n v="460"/>
    <n v="4705.8"/>
    <n v="3568.2"/>
  </r>
  <r>
    <s v="Gunar Cockshoot"/>
    <x v="0"/>
    <s v="Peanut Butter Cubes"/>
    <d v="2022-01-04T00:00:00"/>
    <n v="3878"/>
    <n v="229"/>
    <n v="606.85"/>
    <n v="3271.15"/>
  </r>
  <r>
    <s v="Roddy Speechley"/>
    <x v="4"/>
    <s v="50% Dark Bites"/>
    <d v="2022-01-04T00:00:00"/>
    <n v="17129"/>
    <n v="635"/>
    <n v="4749.8"/>
    <n v="12379.2"/>
  </r>
  <r>
    <s v="Kelci Walkden"/>
    <x v="4"/>
    <s v="Choco Coated Almonds"/>
    <d v="2022-01-04T00:00:00"/>
    <n v="4781"/>
    <n v="435"/>
    <n v="1444.1999999999998"/>
    <n v="3336.8"/>
  </r>
  <r>
    <s v="Ches Bonnell"/>
    <x v="1"/>
    <s v="Spicy Special Slims"/>
    <d v="2022-01-04T00:00:00"/>
    <n v="4550"/>
    <n v="506"/>
    <n v="4159.3200000000006"/>
    <n v="390.67999999999938"/>
  </r>
  <r>
    <s v="Brien Boise"/>
    <x v="1"/>
    <s v="Raspberry Choco"/>
    <d v="2022-01-04T00:00:00"/>
    <n v="1449"/>
    <n v="66"/>
    <n v="254.1"/>
    <n v="1194.9000000000001"/>
  </r>
  <r>
    <s v="Mallorie Waber"/>
    <x v="2"/>
    <s v="Caramel Stuffed Bars"/>
    <d v="2022-01-04T00:00:00"/>
    <n v="17304"/>
    <n v="1050"/>
    <n v="8851.5"/>
    <n v="8452.5"/>
  </r>
  <r>
    <s v="Kelci Walkden"/>
    <x v="1"/>
    <s v="Smooth Sliky Salty"/>
    <d v="2022-01-04T00:00:00"/>
    <n v="5502"/>
    <n v="688"/>
    <n v="1898.8799999999999"/>
    <n v="3603.12"/>
  </r>
  <r>
    <s v="Oby Sorrel"/>
    <x v="3"/>
    <s v="99% Dark &amp; Pure"/>
    <d v="2022-01-04T00:00:00"/>
    <n v="5145"/>
    <n v="224"/>
    <n v="1731.52"/>
    <n v="3413.48"/>
  </r>
  <r>
    <s v="Karlen McCaffrey"/>
    <x v="3"/>
    <s v="Smooth Sliky Salty"/>
    <d v="2022-01-04T00:00:00"/>
    <n v="1708"/>
    <n v="214"/>
    <n v="590.64"/>
    <n v="1117.3600000000001"/>
  </r>
  <r>
    <s v="Brien Boise"/>
    <x v="2"/>
    <s v="70% Dark Bites"/>
    <d v="2022-01-04T00:00:00"/>
    <n v="8239"/>
    <n v="1190"/>
    <n v="5997.6"/>
    <n v="2241.3999999999996"/>
  </r>
  <r>
    <s v="Camilla Castle"/>
    <x v="3"/>
    <s v="Organic Choco Syrup"/>
    <d v="2022-01-04T00:00:00"/>
    <n v="9583"/>
    <n v="417"/>
    <n v="3990.69"/>
    <n v="5592.3099999999995"/>
  </r>
  <r>
    <s v="Roddy Speechley"/>
    <x v="1"/>
    <s v="Mint Chip Choco"/>
    <d v="2022-01-05T00:00:00"/>
    <n v="9387"/>
    <n v="770"/>
    <n v="4404.3999999999996"/>
    <n v="4982.6000000000004"/>
  </r>
  <r>
    <s v="Kelci Walkden"/>
    <x v="3"/>
    <s v="99% Dark &amp; Pure"/>
    <d v="2022-01-05T00:00:00"/>
    <n v="5649"/>
    <n v="246"/>
    <n v="1901.5800000000002"/>
    <n v="3747.42"/>
  </r>
  <r>
    <s v="Andria Kimpton"/>
    <x v="2"/>
    <s v="Fruit &amp; Nut Bars"/>
    <d v="2022-01-05T00:00:00"/>
    <n v="10857"/>
    <n v="679"/>
    <n v="3218.46"/>
    <n v="7638.54"/>
  </r>
  <r>
    <s v="Jan Morforth"/>
    <x v="2"/>
    <s v="Almond Choco"/>
    <d v="2022-01-05T00:00:00"/>
    <n v="4802"/>
    <n v="343"/>
    <n v="1766.45"/>
    <n v="3035.55"/>
  </r>
  <r>
    <s v="Kelci Walkden"/>
    <x v="1"/>
    <s v="Peanut Butter Cubes"/>
    <d v="2022-01-05T00:00:00"/>
    <n v="3647"/>
    <n v="203"/>
    <n v="537.94999999999993"/>
    <n v="3109.05"/>
  </r>
  <r>
    <s v="Gunar Cockshoot"/>
    <x v="1"/>
    <s v="Almond Choco"/>
    <d v="2022-01-05T00:00:00"/>
    <n v="2737"/>
    <n v="172"/>
    <n v="885.80000000000007"/>
    <n v="1851.1999999999998"/>
  </r>
  <r>
    <s v="Brien Boise"/>
    <x v="0"/>
    <s v="50% Dark Bites"/>
    <d v="2022-01-05T00:00:00"/>
    <n v="2905"/>
    <n v="112"/>
    <n v="837.76"/>
    <n v="2067.2399999999998"/>
  </r>
  <r>
    <s v="Van Tuxwell"/>
    <x v="1"/>
    <s v="After Nines"/>
    <d v="2022-01-05T00:00:00"/>
    <n v="11641"/>
    <n v="647"/>
    <n v="6618.81"/>
    <n v="5022.1899999999996"/>
  </r>
  <r>
    <s v="Curtice Advani"/>
    <x v="3"/>
    <s v="Smooth Sliky Salty"/>
    <d v="2022-01-05T00:00:00"/>
    <n v="4963"/>
    <n v="840"/>
    <n v="2318.3999999999996"/>
    <n v="2644.6000000000004"/>
  </r>
  <r>
    <s v="Roddy Speechley"/>
    <x v="3"/>
    <s v="Peanut Butter Cubes"/>
    <d v="2022-01-05T00:00:00"/>
    <n v="3822"/>
    <n v="213"/>
    <n v="564.44999999999993"/>
    <n v="3257.55"/>
  </r>
  <r>
    <s v="Brien Boise"/>
    <x v="3"/>
    <s v="50% Dark Bites"/>
    <d v="2022-01-05T00:00:00"/>
    <n v="2240"/>
    <n v="90"/>
    <n v="673.2"/>
    <n v="1566.8"/>
  </r>
  <r>
    <s v="Jan Morforth"/>
    <x v="3"/>
    <s v="Manuka Honey Choco"/>
    <d v="2022-01-05T00:00:00"/>
    <n v="14546"/>
    <n v="633"/>
    <n v="4304.3999999999996"/>
    <n v="10241.6"/>
  </r>
  <r>
    <s v="Barr Faughny"/>
    <x v="2"/>
    <s v="Smooth Sliky Salty"/>
    <d v="2022-01-05T00:00:00"/>
    <n v="3556"/>
    <n v="593"/>
    <n v="1636.6799999999998"/>
    <n v="1919.3200000000002"/>
  </r>
  <r>
    <s v="Roddy Speechley"/>
    <x v="2"/>
    <s v="Almond Choco"/>
    <d v="2022-01-05T00:00:00"/>
    <n v="784"/>
    <n v="53"/>
    <n v="272.95000000000005"/>
    <n v="511.04999999999995"/>
  </r>
  <r>
    <s v="Jehu Rudeforth"/>
    <x v="3"/>
    <s v="Mint Chip Choco"/>
    <d v="2022-01-05T00:00:00"/>
    <n v="49"/>
    <n v="4"/>
    <n v="22.88"/>
    <n v="26.12"/>
  </r>
  <r>
    <s v="Camilla Castle"/>
    <x v="1"/>
    <s v="Choco Coated Almonds"/>
    <d v="2022-01-05T00:00:00"/>
    <n v="2653"/>
    <n v="266"/>
    <n v="883.12"/>
    <n v="1769.88"/>
  </r>
  <r>
    <s v="Camilla Castle"/>
    <x v="0"/>
    <s v="After Nines"/>
    <d v="2022-01-05T00:00:00"/>
    <n v="6979"/>
    <n v="437"/>
    <n v="4470.51"/>
    <n v="2508.4899999999998"/>
  </r>
  <r>
    <s v="Gigi Bohling"/>
    <x v="1"/>
    <s v="99% Dark &amp; Pure"/>
    <d v="2022-01-05T00:00:00"/>
    <n v="7945"/>
    <n v="332"/>
    <n v="2566.36"/>
    <n v="5378.6399999999994"/>
  </r>
  <r>
    <s v="Oby Sorrel"/>
    <x v="1"/>
    <s v="Eclairs"/>
    <d v="2022-01-05T00:00:00"/>
    <n v="9016"/>
    <n v="1260"/>
    <n v="7950.5999999999995"/>
    <n v="1065.4000000000005"/>
  </r>
  <r>
    <s v="Marney O'Breen"/>
    <x v="5"/>
    <s v="Mint Chip Choco"/>
    <d v="2022-01-05T00:00:00"/>
    <n v="6713"/>
    <n v="560"/>
    <n v="3203.2"/>
    <n v="3509.8"/>
  </r>
  <r>
    <s v="Van Tuxwell"/>
    <x v="2"/>
    <s v="Drinking Coco"/>
    <d v="2022-01-05T00:00:00"/>
    <n v="7364"/>
    <n v="273"/>
    <n v="2713.62"/>
    <n v="4650.38"/>
  </r>
  <r>
    <s v="Wilone O'Kielt"/>
    <x v="1"/>
    <s v="Baker's Choco Chips"/>
    <d v="2022-01-05T00:00:00"/>
    <n v="5761"/>
    <n v="251"/>
    <n v="3114.91"/>
    <n v="2646.09"/>
  </r>
  <r>
    <s v="Jan Morforth"/>
    <x v="2"/>
    <s v="Caramel Stuffed Bars"/>
    <d v="2022-01-05T00:00:00"/>
    <n v="9870"/>
    <n v="581"/>
    <n v="4897.83"/>
    <n v="4972.17"/>
  </r>
  <r>
    <s v="Gigi Bohling"/>
    <x v="5"/>
    <s v="85% Dark Bars"/>
    <d v="2022-01-05T00:00:00"/>
    <n v="7231"/>
    <n v="381"/>
    <n v="4004.31"/>
    <n v="3226.69"/>
  </r>
  <r>
    <s v="Madelene Upcott"/>
    <x v="4"/>
    <s v="Manuka Honey Choco"/>
    <d v="2022-01-05T00:00:00"/>
    <n v="13923"/>
    <n v="633"/>
    <n v="4304.3999999999996"/>
    <n v="9618.6"/>
  </r>
  <r>
    <s v="Wilone O'Kielt"/>
    <x v="1"/>
    <s v="99% Dark &amp; Pure"/>
    <d v="2022-01-05T00:00:00"/>
    <n v="7357"/>
    <n v="307"/>
    <n v="2373.11"/>
    <n v="4983.8899999999994"/>
  </r>
  <r>
    <s v="Van Tuxwell"/>
    <x v="1"/>
    <s v="Manuka Honey Choco"/>
    <d v="2022-01-05T00:00:00"/>
    <n v="8869"/>
    <n v="404"/>
    <n v="2747.2"/>
    <n v="6121.8"/>
  </r>
  <r>
    <s v="Dotty Strutley"/>
    <x v="1"/>
    <s v="85% Dark Bars"/>
    <d v="2022-01-05T00:00:00"/>
    <n v="17731"/>
    <n v="910"/>
    <n v="9564.1"/>
    <n v="8166.9"/>
  </r>
  <r>
    <s v="Madelene Upcott"/>
    <x v="4"/>
    <s v="Orange Choco"/>
    <d v="2022-01-05T00:00:00"/>
    <n v="14462"/>
    <n v="770"/>
    <n v="2833.6"/>
    <n v="11628.4"/>
  </r>
  <r>
    <s v="Rafaelita Blaksland"/>
    <x v="4"/>
    <s v="Drinking Coco"/>
    <d v="2022-01-05T00:00:00"/>
    <n v="1302"/>
    <n v="53"/>
    <n v="526.81999999999994"/>
    <n v="775.18000000000006"/>
  </r>
  <r>
    <s v="Beverie Moffet"/>
    <x v="0"/>
    <s v="Spicy Special Slims"/>
    <d v="2022-01-05T00:00:00"/>
    <n v="10038"/>
    <n v="1120"/>
    <n v="9206.4000000000015"/>
    <n v="831.59999999999854"/>
  </r>
  <r>
    <s v="Curtice Advani"/>
    <x v="2"/>
    <s v="Choco Coated Almonds"/>
    <d v="2022-01-05T00:00:00"/>
    <n v="14245"/>
    <n v="1400"/>
    <n v="4648"/>
    <n v="9597"/>
  </r>
  <r>
    <s v="Dennison Crosswaite"/>
    <x v="3"/>
    <s v="Mint Chip Choco"/>
    <d v="2022-01-05T00:00:00"/>
    <n v="3311"/>
    <n v="276"/>
    <n v="1578.72"/>
    <n v="1732.28"/>
  </r>
  <r>
    <s v="Van Tuxwell"/>
    <x v="5"/>
    <s v="Almond Choco"/>
    <d v="2022-01-05T00:00:00"/>
    <n v="10122"/>
    <n v="633"/>
    <n v="3259.9500000000003"/>
    <n v="6862.0499999999993"/>
  </r>
  <r>
    <s v="Mallorie Waber"/>
    <x v="1"/>
    <s v="Peanut Butter Cubes"/>
    <d v="2022-01-05T00:00:00"/>
    <n v="6874"/>
    <n v="382"/>
    <n v="1012.3"/>
    <n v="5861.7"/>
  </r>
  <r>
    <s v="Wilone O'Kielt"/>
    <x v="0"/>
    <s v="Mint Chip Choco"/>
    <d v="2022-01-05T00:00:00"/>
    <n v="17164"/>
    <n v="1330"/>
    <n v="7607.5999999999995"/>
    <n v="9556.4000000000015"/>
  </r>
  <r>
    <s v="Oby Sorrel"/>
    <x v="5"/>
    <s v="99% Dark &amp; Pure"/>
    <d v="2022-01-05T00:00:00"/>
    <n v="1589"/>
    <n v="73"/>
    <n v="564.29000000000008"/>
    <n v="1024.71"/>
  </r>
  <r>
    <s v="Andria Kimpton"/>
    <x v="5"/>
    <s v="99% Dark &amp; Pure"/>
    <d v="2022-01-05T00:00:00"/>
    <n v="9142"/>
    <n v="416"/>
    <n v="3215.6800000000003"/>
    <n v="5926.32"/>
  </r>
  <r>
    <s v="Mallorie Waber"/>
    <x v="2"/>
    <s v="Raspberry Choco"/>
    <d v="2022-01-05T00:00:00"/>
    <n v="3227"/>
    <n v="154"/>
    <n v="592.9"/>
    <n v="2634.1"/>
  </r>
  <r>
    <s v="Jan Morforth"/>
    <x v="4"/>
    <s v="Orange Choco"/>
    <d v="2022-01-05T00:00:00"/>
    <n v="3500"/>
    <n v="175"/>
    <n v="644"/>
    <n v="2856"/>
  </r>
  <r>
    <s v="Gigi Bohling"/>
    <x v="2"/>
    <s v="Almond Choco"/>
    <d v="2022-01-05T00:00:00"/>
    <n v="5222"/>
    <n v="327"/>
    <n v="1684.0500000000002"/>
    <n v="3537.95"/>
  </r>
  <r>
    <s v="Madelene Upcott"/>
    <x v="2"/>
    <s v="Peanut Butter Cubes"/>
    <d v="2022-01-05T00:00:00"/>
    <n v="7497"/>
    <n v="417"/>
    <n v="1105.05"/>
    <n v="6391.95"/>
  </r>
  <r>
    <s v="Jan Morforth"/>
    <x v="2"/>
    <s v="Mint Chip Choco"/>
    <d v="2022-01-05T00:00:00"/>
    <n v="6916"/>
    <n v="494"/>
    <n v="2825.68"/>
    <n v="4090.32"/>
  </r>
  <r>
    <s v="Kaine Padly"/>
    <x v="2"/>
    <s v="Eclairs"/>
    <d v="2022-01-05T00:00:00"/>
    <n v="10248"/>
    <n v="1260"/>
    <n v="7950.5999999999995"/>
    <n v="2297.4000000000005"/>
  </r>
  <r>
    <s v="Gunar Cockshoot"/>
    <x v="2"/>
    <s v="Eclairs"/>
    <d v="2022-01-05T00:00:00"/>
    <n v="5040"/>
    <n v="630"/>
    <n v="3975.2999999999997"/>
    <n v="1064.7000000000003"/>
  </r>
  <r>
    <s v="Oby Sorrel"/>
    <x v="2"/>
    <s v="50% Dark Bites"/>
    <d v="2022-01-05T00:00:00"/>
    <n v="2093"/>
    <n v="78"/>
    <n v="583.44000000000005"/>
    <n v="1509.56"/>
  </r>
  <r>
    <s v="Jan Morforth"/>
    <x v="3"/>
    <s v="Organic Choco Syrup"/>
    <d v="2022-01-05T00:00:00"/>
    <n v="8939"/>
    <n v="407"/>
    <n v="3894.9900000000002"/>
    <n v="5044.01"/>
  </r>
  <r>
    <s v="Madelene Upcott"/>
    <x v="1"/>
    <s v="Organic Choco Syrup"/>
    <d v="2022-01-05T00:00:00"/>
    <n v="2177"/>
    <n v="99"/>
    <n v="947.43000000000006"/>
    <n v="1229.57"/>
  </r>
  <r>
    <s v="Barr Faughny"/>
    <x v="5"/>
    <s v="99% Dark &amp; Pure"/>
    <d v="2022-01-05T00:00:00"/>
    <n v="10395"/>
    <n v="473"/>
    <n v="3656.2900000000004"/>
    <n v="6738.7099999999991"/>
  </r>
  <r>
    <s v="Andria Kimpton"/>
    <x v="2"/>
    <s v="85% Dark Bars"/>
    <d v="2022-01-05T00:00:00"/>
    <n v="10738"/>
    <n v="566"/>
    <n v="5948.66"/>
    <n v="4789.34"/>
  </r>
  <r>
    <s v="Beverie Moffet"/>
    <x v="0"/>
    <s v="Fruit &amp; Nut Bars"/>
    <d v="2022-01-06T00:00:00"/>
    <n v="6867"/>
    <n v="491"/>
    <n v="2327.34"/>
    <n v="4539.66"/>
  </r>
  <r>
    <s v="Oby Sorrel"/>
    <x v="3"/>
    <s v="Eclairs"/>
    <d v="2022-01-06T00:00:00"/>
    <n v="6454"/>
    <n v="1050"/>
    <n v="6625.5"/>
    <n v="-171.5"/>
  </r>
  <r>
    <s v="Van Tuxwell"/>
    <x v="3"/>
    <s v="Drinking Coco"/>
    <d v="2022-01-06T00:00:00"/>
    <n v="1267"/>
    <n v="51"/>
    <n v="506.94"/>
    <n v="760.06"/>
  </r>
  <r>
    <s v="Gunar Cockshoot"/>
    <x v="5"/>
    <s v="Mint Chip Choco"/>
    <d v="2022-01-06T00:00:00"/>
    <n v="343"/>
    <n v="27"/>
    <n v="154.44"/>
    <n v="188.56"/>
  </r>
  <r>
    <s v="Camilla Castle"/>
    <x v="4"/>
    <s v="70% Dark Bites"/>
    <d v="2022-01-06T00:00:00"/>
    <n v="1029"/>
    <n v="147"/>
    <n v="740.88"/>
    <n v="288.12"/>
  </r>
  <r>
    <s v="Jan Morforth"/>
    <x v="5"/>
    <s v="70% Dark Bites"/>
    <d v="2022-01-06T00:00:00"/>
    <n v="3836"/>
    <n v="480"/>
    <n v="2419.1999999999998"/>
    <n v="1416.8000000000002"/>
  </r>
  <r>
    <s v="Rafaelita Blaksland"/>
    <x v="5"/>
    <s v="White Choc"/>
    <d v="2022-01-06T00:00:00"/>
    <n v="4011"/>
    <n v="365"/>
    <n v="2346.9499999999998"/>
    <n v="1664.0500000000002"/>
  </r>
  <r>
    <s v="Gunar Cockshoot"/>
    <x v="0"/>
    <s v="Orange Choco"/>
    <d v="2022-01-06T00:00:00"/>
    <n v="4508"/>
    <n v="251"/>
    <n v="923.68000000000006"/>
    <n v="3584.3199999999997"/>
  </r>
  <r>
    <s v="Andria Kimpton"/>
    <x v="3"/>
    <s v="Peanut Butter Cubes"/>
    <d v="2022-01-06T00:00:00"/>
    <n v="6013"/>
    <n v="354"/>
    <n v="938.1"/>
    <n v="5074.8999999999996"/>
  </r>
  <r>
    <s v="Marney O'Breen"/>
    <x v="4"/>
    <s v="Drinking Coco"/>
    <d v="2022-01-06T00:00:00"/>
    <n v="469"/>
    <n v="19"/>
    <n v="188.85999999999999"/>
    <n v="280.14"/>
  </r>
  <r>
    <s v="Camilla Castle"/>
    <x v="0"/>
    <s v="Fruit &amp; Nut Bars"/>
    <d v="2022-01-06T00:00:00"/>
    <n v="5117"/>
    <n v="342"/>
    <n v="1621.0800000000002"/>
    <n v="3495.92"/>
  </r>
  <r>
    <s v="Jan Morforth"/>
    <x v="5"/>
    <s v="Peanut Butter Cubes"/>
    <d v="2022-01-06T00:00:00"/>
    <n v="3913"/>
    <n v="218"/>
    <n v="577.69999999999993"/>
    <n v="3335.3"/>
  </r>
  <r>
    <s v="Dotty Strutley"/>
    <x v="5"/>
    <s v="Spicy Special Slims"/>
    <d v="2022-01-06T00:00:00"/>
    <n v="9289"/>
    <n v="910"/>
    <n v="7480.2000000000007"/>
    <n v="1808.7999999999993"/>
  </r>
  <r>
    <s v="Dotty Strutley"/>
    <x v="5"/>
    <s v="50% Dark Bites"/>
    <d v="2022-01-06T00:00:00"/>
    <n v="4179"/>
    <n v="155"/>
    <n v="1159.4000000000001"/>
    <n v="3019.6"/>
  </r>
  <r>
    <s v="Oby Sorrel"/>
    <x v="1"/>
    <s v="Orange Choco"/>
    <d v="2022-01-06T00:00:00"/>
    <n v="1715"/>
    <n v="86"/>
    <n v="316.48"/>
    <n v="1398.52"/>
  </r>
  <r>
    <s v="Gigi Bohling"/>
    <x v="1"/>
    <s v="85% Dark Bars"/>
    <d v="2022-01-06T00:00:00"/>
    <n v="791"/>
    <n v="40"/>
    <n v="420.4"/>
    <n v="370.6"/>
  </r>
  <r>
    <s v="Beverie Moffet"/>
    <x v="1"/>
    <s v="Milk Bars"/>
    <d v="2022-01-06T00:00:00"/>
    <n v="9954"/>
    <n v="586"/>
    <n v="3082.3599999999997"/>
    <n v="6871.64"/>
  </r>
  <r>
    <s v="Camilla Castle"/>
    <x v="4"/>
    <s v="Milk Bars"/>
    <d v="2022-01-06T00:00:00"/>
    <n v="20090"/>
    <n v="1260"/>
    <n v="6627.5999999999995"/>
    <n v="13462.400000000001"/>
  </r>
  <r>
    <s v="Madelene Upcott"/>
    <x v="2"/>
    <s v="Fruit &amp; Nut Bars"/>
    <d v="2022-01-06T00:00:00"/>
    <n v="651"/>
    <n v="44"/>
    <n v="208.56"/>
    <n v="442.44"/>
  </r>
  <r>
    <s v="Kelci Walkden"/>
    <x v="0"/>
    <s v="Caramel Stuffed Bars"/>
    <d v="2022-01-06T00:00:00"/>
    <n v="5159"/>
    <n v="323"/>
    <n v="2722.89"/>
    <n v="2436.11"/>
  </r>
  <r>
    <s v="Kelci Walkden"/>
    <x v="4"/>
    <s v="99% Dark &amp; Pure"/>
    <d v="2022-01-06T00:00:00"/>
    <n v="3745"/>
    <n v="157"/>
    <n v="1213.6100000000001"/>
    <n v="2531.39"/>
  </r>
  <r>
    <s v="Roddy Speechley"/>
    <x v="1"/>
    <s v="Drinking Coco"/>
    <d v="2022-01-06T00:00:00"/>
    <n v="4102"/>
    <n v="152"/>
    <n v="1510.8799999999999"/>
    <n v="2591.12"/>
  </r>
  <r>
    <s v="Marney O'Breen"/>
    <x v="1"/>
    <s v="Orange Choco"/>
    <d v="2022-01-06T00:00:00"/>
    <n v="2177"/>
    <n v="109"/>
    <n v="401.12"/>
    <n v="1775.88"/>
  </r>
  <r>
    <s v="Brien Boise"/>
    <x v="3"/>
    <s v="Baker's Choco Chips"/>
    <d v="2022-01-06T00:00:00"/>
    <n v="7182"/>
    <n v="327"/>
    <n v="4058.07"/>
    <n v="3123.93"/>
  </r>
  <r>
    <s v="Gunar Cockshoot"/>
    <x v="1"/>
    <s v="Fruit &amp; Nut Bars"/>
    <d v="2022-01-06T00:00:00"/>
    <n v="1456"/>
    <n v="98"/>
    <n v="464.52000000000004"/>
    <n v="991.48"/>
  </r>
  <r>
    <s v="Roddy Speechley"/>
    <x v="0"/>
    <s v="Peanut Butter Cubes"/>
    <d v="2022-01-06T00:00:00"/>
    <n v="6783"/>
    <n v="357"/>
    <n v="946.05"/>
    <n v="5836.95"/>
  </r>
  <r>
    <s v="Beverie Moffet"/>
    <x v="4"/>
    <s v="Orange Choco"/>
    <d v="2022-01-06T00:00:00"/>
    <n v="6006"/>
    <n v="301"/>
    <n v="1107.68"/>
    <n v="4898.32"/>
  </r>
  <r>
    <s v="Brien Boise"/>
    <x v="2"/>
    <s v="Manuka Honey Choco"/>
    <d v="2022-01-06T00:00:00"/>
    <n v="392"/>
    <n v="19"/>
    <n v="129.19999999999999"/>
    <n v="262.8"/>
  </r>
  <r>
    <s v="Camilla Castle"/>
    <x v="3"/>
    <s v="70% Dark Bites"/>
    <d v="2022-01-06T00:00:00"/>
    <n v="1715"/>
    <n v="245"/>
    <n v="1234.8"/>
    <n v="480.20000000000005"/>
  </r>
  <r>
    <s v="Brien Boise"/>
    <x v="2"/>
    <s v="Mint Chip Choco"/>
    <d v="2022-01-06T00:00:00"/>
    <n v="13657"/>
    <n v="1120"/>
    <n v="6406.4"/>
    <n v="7250.6"/>
  </r>
  <r>
    <s v="Roddy Speechley"/>
    <x v="2"/>
    <s v="Orange Choco"/>
    <d v="2022-01-06T00:00:00"/>
    <n v="5215"/>
    <n v="275"/>
    <n v="1012"/>
    <n v="4203"/>
  </r>
  <r>
    <s v="Gunar Cockshoot"/>
    <x v="1"/>
    <s v="Baker's Choco Chips"/>
    <d v="2022-01-06T00:00:00"/>
    <n v="4221"/>
    <n v="176"/>
    <n v="2184.16"/>
    <n v="2036.8400000000001"/>
  </r>
  <r>
    <s v="Marney O'Breen"/>
    <x v="0"/>
    <s v="After Nines"/>
    <d v="2022-01-06T00:00:00"/>
    <n v="7112"/>
    <n v="419"/>
    <n v="4286.37"/>
    <n v="2825.63"/>
  </r>
  <r>
    <s v="Kaine Padly"/>
    <x v="2"/>
    <s v="White Choc"/>
    <d v="2022-01-06T00:00:00"/>
    <n v="5810"/>
    <n v="447"/>
    <n v="2874.21"/>
    <n v="2935.79"/>
  </r>
  <r>
    <s v="Wilone O'Kielt"/>
    <x v="3"/>
    <s v="Orange Choco"/>
    <d v="2022-01-06T00:00:00"/>
    <n v="7700"/>
    <n v="406"/>
    <n v="1494.0800000000002"/>
    <n v="6205.92"/>
  </r>
  <r>
    <s v="Gigi Bohling"/>
    <x v="1"/>
    <s v="Manuka Honey Choco"/>
    <d v="2022-01-06T00:00:00"/>
    <n v="8652"/>
    <n v="394"/>
    <n v="2679.2"/>
    <n v="5972.8"/>
  </r>
  <r>
    <s v="Husein Augar"/>
    <x v="1"/>
    <s v="Caramel Stuffed Bars"/>
    <d v="2022-01-06T00:00:00"/>
    <n v="12390"/>
    <n v="770"/>
    <n v="6491.0999999999995"/>
    <n v="5898.9000000000005"/>
  </r>
  <r>
    <s v="Camilla Castle"/>
    <x v="1"/>
    <s v="85% Dark Bars"/>
    <d v="2022-01-06T00:00:00"/>
    <n v="6202"/>
    <n v="345"/>
    <n v="3625.95"/>
    <n v="2576.0500000000002"/>
  </r>
  <r>
    <s v="Gigi Bohling"/>
    <x v="1"/>
    <s v="Raspberry Choco"/>
    <d v="2022-01-06T00:00:00"/>
    <n v="6608"/>
    <n v="331"/>
    <n v="1274.3500000000001"/>
    <n v="5333.65"/>
  </r>
  <r>
    <s v="Mallorie Waber"/>
    <x v="3"/>
    <s v="Spicy Special Slims"/>
    <d v="2022-01-06T00:00:00"/>
    <n v="8561"/>
    <n v="1050"/>
    <n v="8631"/>
    <n v="-70"/>
  </r>
  <r>
    <s v="Jan Morforth"/>
    <x v="0"/>
    <s v="Almond Choco"/>
    <d v="2022-01-06T00:00:00"/>
    <n v="833"/>
    <n v="60"/>
    <n v="309"/>
    <n v="524"/>
  </r>
  <r>
    <s v="Beverie Moffet"/>
    <x v="0"/>
    <s v="Drinking Coco"/>
    <d v="2022-01-06T00:00:00"/>
    <n v="10381"/>
    <n v="385"/>
    <n v="3826.8999999999996"/>
    <n v="6554.1"/>
  </r>
  <r>
    <s v="Andria Kimpton"/>
    <x v="3"/>
    <s v="Drinking Coco"/>
    <d v="2022-01-06T00:00:00"/>
    <n v="378"/>
    <n v="14"/>
    <n v="139.16"/>
    <n v="238.84"/>
  </r>
  <r>
    <s v="Wilone O'Kielt"/>
    <x v="5"/>
    <s v="White Choc"/>
    <d v="2022-01-06T00:00:00"/>
    <n v="301"/>
    <n v="28"/>
    <n v="180.04"/>
    <n v="120.96000000000001"/>
  </r>
  <r>
    <s v="Mallorie Waber"/>
    <x v="2"/>
    <s v="Peanut Butter Cubes"/>
    <d v="2022-01-06T00:00:00"/>
    <n v="4900"/>
    <n v="258"/>
    <n v="683.69999999999993"/>
    <n v="4216.3"/>
  </r>
  <r>
    <s v="Kelci Walkden"/>
    <x v="0"/>
    <s v="Orange Choco"/>
    <d v="2022-01-06T00:00:00"/>
    <n v="4053"/>
    <n v="214"/>
    <n v="787.52"/>
    <n v="3265.48"/>
  </r>
  <r>
    <s v="Beverie Moffet"/>
    <x v="3"/>
    <s v="85% Dark Bars"/>
    <d v="2022-01-06T00:00:00"/>
    <n v="8281"/>
    <n v="415"/>
    <n v="4361.6499999999996"/>
    <n v="3919.3500000000004"/>
  </r>
  <r>
    <s v="Camilla Castle"/>
    <x v="4"/>
    <s v="85% Dark Bars"/>
    <d v="2022-01-06T00:00:00"/>
    <n v="2905"/>
    <n v="153"/>
    <n v="1608.03"/>
    <n v="1296.97"/>
  </r>
  <r>
    <s v="Andria Kimpton"/>
    <x v="0"/>
    <s v="Peanut Butter Cubes"/>
    <d v="2022-01-06T00:00:00"/>
    <n v="13111"/>
    <n v="691"/>
    <n v="1831.1499999999999"/>
    <n v="11279.85"/>
  </r>
  <r>
    <s v="Mallorie Waber"/>
    <x v="0"/>
    <s v="85% Dark Bars"/>
    <d v="2022-01-06T00:00:00"/>
    <n v="4403"/>
    <n v="232"/>
    <n v="2438.3200000000002"/>
    <n v="1964.6799999999998"/>
  </r>
  <r>
    <s v="Jehu Rudeforth"/>
    <x v="4"/>
    <s v="Smooth Sliky Salty"/>
    <d v="2022-01-06T00:00:00"/>
    <n v="266"/>
    <n v="34"/>
    <n v="93.839999999999989"/>
    <n v="172.16000000000003"/>
  </r>
  <r>
    <s v="Oby Sorrel"/>
    <x v="5"/>
    <s v="Almond Choco"/>
    <d v="2022-01-06T00:00:00"/>
    <n v="875"/>
    <n v="59"/>
    <n v="303.85000000000002"/>
    <n v="571.15"/>
  </r>
  <r>
    <s v="Mallorie Waber"/>
    <x v="1"/>
    <s v="Orange Choco"/>
    <d v="2022-01-06T00:00:00"/>
    <n v="3381"/>
    <n v="170"/>
    <n v="625.6"/>
    <n v="2755.4"/>
  </r>
  <r>
    <s v="Dennison Crosswaite"/>
    <x v="5"/>
    <s v="Peanut Butter Cubes"/>
    <d v="2022-01-06T00:00:00"/>
    <n v="7588"/>
    <n v="422"/>
    <n v="1118.3"/>
    <n v="6469.7"/>
  </r>
  <r>
    <s v="Madelene Upcott"/>
    <x v="1"/>
    <s v="Almond Choco"/>
    <d v="2022-01-06T00:00:00"/>
    <n v="1092"/>
    <n v="78"/>
    <n v="401.70000000000005"/>
    <n v="690.3"/>
  </r>
  <r>
    <s v="Van Tuxwell"/>
    <x v="1"/>
    <s v="Eclairs"/>
    <d v="2022-01-06T00:00:00"/>
    <n v="3899"/>
    <n v="488"/>
    <n v="3079.2799999999997"/>
    <n v="819.72000000000025"/>
  </r>
  <r>
    <s v="Dotty Strutley"/>
    <x v="1"/>
    <s v="Manuka Honey Choco"/>
    <d v="2022-01-06T00:00:00"/>
    <n v="7812"/>
    <n v="356"/>
    <n v="2420.7999999999997"/>
    <n v="5391.2000000000007"/>
  </r>
  <r>
    <s v="Husein Augar"/>
    <x v="5"/>
    <s v="Raspberry Choco"/>
    <d v="2022-01-06T00:00:00"/>
    <n v="4697"/>
    <n v="214"/>
    <n v="823.9"/>
    <n v="3873.1"/>
  </r>
  <r>
    <s v="Rafaelita Blaksland"/>
    <x v="1"/>
    <s v="85% Dark Bars"/>
    <d v="2022-01-06T00:00:00"/>
    <n v="7168"/>
    <n v="378"/>
    <n v="3972.7799999999997"/>
    <n v="3195.2200000000003"/>
  </r>
  <r>
    <s v="Jan Morforth"/>
    <x v="1"/>
    <s v="Smooth Sliky Salty"/>
    <d v="2022-01-06T00:00:00"/>
    <n v="8260"/>
    <n v="1400"/>
    <n v="3863.9999999999995"/>
    <n v="4396"/>
  </r>
  <r>
    <s v="Mallorie Waber"/>
    <x v="4"/>
    <s v="Smooth Sliky Salty"/>
    <d v="2022-01-06T00:00:00"/>
    <n v="1827"/>
    <n v="261"/>
    <n v="720.3599999999999"/>
    <n v="1106.6400000000001"/>
  </r>
  <r>
    <s v="Madelene Upcott"/>
    <x v="0"/>
    <s v="99% Dark &amp; Pure"/>
    <d v="2022-01-07T00:00:00"/>
    <n v="15806"/>
    <n v="659"/>
    <n v="5094.0700000000006"/>
    <n v="10711.93"/>
  </r>
  <r>
    <s v="Mallorie Waber"/>
    <x v="0"/>
    <s v="Almond Choco"/>
    <d v="2022-01-07T00:00:00"/>
    <n v="4067"/>
    <n v="255"/>
    <n v="1313.25"/>
    <n v="2753.75"/>
  </r>
  <r>
    <s v="Dotty Strutley"/>
    <x v="1"/>
    <s v="Baker's Choco Chips"/>
    <d v="2022-01-07T00:00:00"/>
    <n v="4088"/>
    <n v="178"/>
    <n v="2208.98"/>
    <n v="1879.02"/>
  </r>
  <r>
    <s v="Camilla Castle"/>
    <x v="0"/>
    <s v="Almond Choco"/>
    <d v="2022-01-07T00:00:00"/>
    <n v="5467"/>
    <n v="391"/>
    <n v="2013.65"/>
    <n v="3453.35"/>
  </r>
  <r>
    <s v="Madelene Upcott"/>
    <x v="1"/>
    <s v="Spicy Special Slims"/>
    <d v="2022-01-07T00:00:00"/>
    <n v="6790"/>
    <n v="770"/>
    <n v="6329.4000000000005"/>
    <n v="460.59999999999945"/>
  </r>
  <r>
    <s v="Barr Faughny"/>
    <x v="3"/>
    <s v="Choco Coated Almonds"/>
    <d v="2022-01-07T00:00:00"/>
    <n v="2786"/>
    <n v="279"/>
    <n v="926.28"/>
    <n v="1859.72"/>
  </r>
  <r>
    <s v="Wilone O'Kielt"/>
    <x v="0"/>
    <s v="White Choc"/>
    <d v="2022-01-07T00:00:00"/>
    <n v="4172"/>
    <n v="348"/>
    <n v="2237.64"/>
    <n v="1934.3600000000001"/>
  </r>
  <r>
    <s v="Dotty Strutley"/>
    <x v="1"/>
    <s v="White Choc"/>
    <d v="2022-01-07T00:00:00"/>
    <n v="1897"/>
    <n v="159"/>
    <n v="1022.37"/>
    <n v="874.63"/>
  </r>
  <r>
    <s v="Oby Sorrel"/>
    <x v="2"/>
    <s v="Smooth Sliky Salty"/>
    <d v="2022-01-07T00:00:00"/>
    <n v="2296"/>
    <n v="383"/>
    <n v="1057.08"/>
    <n v="1238.92"/>
  </r>
  <r>
    <s v="Camilla Castle"/>
    <x v="5"/>
    <s v="Caramel Stuffed Bars"/>
    <d v="2022-01-07T00:00:00"/>
    <n v="658"/>
    <n v="39"/>
    <n v="328.77"/>
    <n v="329.23"/>
  </r>
  <r>
    <s v="Oby Sorrel"/>
    <x v="2"/>
    <s v="Peanut Butter Cubes"/>
    <d v="2022-01-07T00:00:00"/>
    <n v="9303"/>
    <n v="490"/>
    <n v="1298.5"/>
    <n v="8004.5"/>
  </r>
  <r>
    <s v="Ches Bonnell"/>
    <x v="2"/>
    <s v="Spicy Special Slims"/>
    <d v="2022-01-07T00:00:00"/>
    <n v="11711"/>
    <n v="1330"/>
    <n v="10932.6"/>
    <n v="778.39999999999964"/>
  </r>
  <r>
    <s v="Mallorie Waber"/>
    <x v="1"/>
    <s v="Milk Bars"/>
    <d v="2022-01-07T00:00:00"/>
    <n v="245"/>
    <n v="15"/>
    <n v="78.899999999999991"/>
    <n v="166.10000000000002"/>
  </r>
  <r>
    <s v="Andria Kimpton"/>
    <x v="1"/>
    <s v="Orange Choco"/>
    <d v="2022-01-07T00:00:00"/>
    <n v="9303"/>
    <n v="466"/>
    <n v="1714.88"/>
    <n v="7588.12"/>
  </r>
  <r>
    <s v="Gunar Cockshoot"/>
    <x v="2"/>
    <s v="50% Dark Bites"/>
    <d v="2022-01-07T00:00:00"/>
    <n v="3059"/>
    <n v="118"/>
    <n v="882.6400000000001"/>
    <n v="2176.3599999999997"/>
  </r>
  <r>
    <s v="Ches Bonnell"/>
    <x v="2"/>
    <s v="Organic Choco Syrup"/>
    <d v="2022-01-07T00:00:00"/>
    <n v="9233"/>
    <n v="402"/>
    <n v="3847.1400000000003"/>
    <n v="5385.86"/>
  </r>
  <r>
    <s v="Karlen McCaffrey"/>
    <x v="0"/>
    <s v="99% Dark &amp; Pure"/>
    <d v="2022-01-07T00:00:00"/>
    <n v="3640"/>
    <n v="159"/>
    <n v="1229.0700000000002"/>
    <n v="2410.9299999999998"/>
  </r>
  <r>
    <s v="Barr Faughny"/>
    <x v="0"/>
    <s v="70% Dark Bites"/>
    <d v="2022-01-10T00:00:00"/>
    <n v="13328"/>
    <n v="1890"/>
    <n v="9525.6"/>
    <n v="3802.3999999999996"/>
  </r>
  <r>
    <s v="Rafaelita Blaksland"/>
    <x v="5"/>
    <s v="After Nines"/>
    <d v="2022-01-10T00:00:00"/>
    <n v="3437"/>
    <n v="191"/>
    <n v="1953.93"/>
    <n v="1483.07"/>
  </r>
  <r>
    <s v="Gigi Bohling"/>
    <x v="3"/>
    <s v="Orange Choco"/>
    <d v="2022-01-10T00:00:00"/>
    <n v="2807"/>
    <n v="141"/>
    <n v="518.88"/>
    <n v="2288.12"/>
  </r>
  <r>
    <s v="Andria Kimpton"/>
    <x v="1"/>
    <s v="99% Dark &amp; Pure"/>
    <d v="2022-01-10T00:00:00"/>
    <n v="5838"/>
    <n v="244"/>
    <n v="1886.1200000000001"/>
    <n v="3951.88"/>
  </r>
  <r>
    <s v="Curtice Advani"/>
    <x v="5"/>
    <s v="85% Dark Bars"/>
    <d v="2022-01-10T00:00:00"/>
    <n v="7938"/>
    <n v="441"/>
    <n v="4634.91"/>
    <n v="3303.09"/>
  </r>
  <r>
    <s v="Oby Sorrel"/>
    <x v="3"/>
    <s v="Manuka Honey Choco"/>
    <d v="2022-01-10T00:00:00"/>
    <n v="1771"/>
    <n v="85"/>
    <n v="578"/>
    <n v="1193"/>
  </r>
  <r>
    <s v="Mallorie Waber"/>
    <x v="1"/>
    <s v="70% Dark Bites"/>
    <d v="2022-01-10T00:00:00"/>
    <n v="2457"/>
    <n v="273"/>
    <n v="1375.92"/>
    <n v="1081.08"/>
  </r>
  <r>
    <s v="Curtice Advani"/>
    <x v="5"/>
    <s v="Fruit &amp; Nut Bars"/>
    <d v="2022-01-10T00:00:00"/>
    <n v="2919"/>
    <n v="183"/>
    <n v="867.42000000000007"/>
    <n v="2051.58"/>
  </r>
  <r>
    <s v="Beverie Moffet"/>
    <x v="2"/>
    <s v="Orange Choco"/>
    <d v="2022-01-10T00:00:00"/>
    <n v="4221"/>
    <n v="223"/>
    <n v="820.64"/>
    <n v="3400.36"/>
  </r>
  <r>
    <s v="Van Tuxwell"/>
    <x v="4"/>
    <s v="Raspberry Choco"/>
    <d v="2022-01-10T00:00:00"/>
    <n v="3668"/>
    <n v="167"/>
    <n v="642.95000000000005"/>
    <n v="3025.05"/>
  </r>
  <r>
    <s v="Camilla Castle"/>
    <x v="3"/>
    <s v="Almond Choco"/>
    <d v="2022-01-10T00:00:00"/>
    <n v="6062"/>
    <n v="379"/>
    <n v="1951.8500000000001"/>
    <n v="4110.1499999999996"/>
  </r>
  <r>
    <s v="Curtice Advani"/>
    <x v="3"/>
    <s v="Caramel Stuffed Bars"/>
    <d v="2022-01-10T00:00:00"/>
    <n v="1190"/>
    <n v="80"/>
    <n v="674.4"/>
    <n v="515.6"/>
  </r>
  <r>
    <s v="Jan Morforth"/>
    <x v="3"/>
    <s v="Smooth Sliky Salty"/>
    <d v="2022-01-10T00:00:00"/>
    <n v="2856"/>
    <n v="476"/>
    <n v="1313.76"/>
    <n v="1542.24"/>
  </r>
  <r>
    <s v="Dotty Strutley"/>
    <x v="3"/>
    <s v="85% Dark Bars"/>
    <d v="2022-01-10T00:00:00"/>
    <n v="6755"/>
    <n v="356"/>
    <n v="3741.56"/>
    <n v="3013.44"/>
  </r>
  <r>
    <s v="Beverie Moffet"/>
    <x v="1"/>
    <s v="Spicy Special Slims"/>
    <d v="2022-01-10T00:00:00"/>
    <n v="15946"/>
    <n v="1960"/>
    <n v="16111.2"/>
    <n v="-165.20000000000073"/>
  </r>
  <r>
    <s v="Curtice Advani"/>
    <x v="0"/>
    <s v="Manuka Honey Choco"/>
    <d v="2022-01-10T00:00:00"/>
    <n v="1568"/>
    <n v="72"/>
    <n v="489.59999999999997"/>
    <n v="1078.4000000000001"/>
  </r>
  <r>
    <s v="Van Tuxwell"/>
    <x v="3"/>
    <s v="Caramel Stuffed Bars"/>
    <d v="2022-01-10T00:00:00"/>
    <n v="9044"/>
    <n v="603"/>
    <n v="5083.29"/>
    <n v="3960.71"/>
  </r>
  <r>
    <s v="Oby Sorrel"/>
    <x v="3"/>
    <s v="70% Dark Bites"/>
    <d v="2022-01-10T00:00:00"/>
    <n v="16492"/>
    <n v="2380"/>
    <n v="11995.2"/>
    <n v="4496.7999999999993"/>
  </r>
  <r>
    <s v="Jehu Rudeforth"/>
    <x v="2"/>
    <s v="Orange Choco"/>
    <d v="2022-01-10T00:00:00"/>
    <n v="2198"/>
    <n v="123"/>
    <n v="452.64000000000004"/>
    <n v="1745.36"/>
  </r>
  <r>
    <s v="Van Tuxwell"/>
    <x v="5"/>
    <s v="Orange Choco"/>
    <d v="2022-01-10T00:00:00"/>
    <n v="8015"/>
    <n v="446"/>
    <n v="1641.28"/>
    <n v="6373.72"/>
  </r>
  <r>
    <s v="Dennison Crosswaite"/>
    <x v="4"/>
    <s v="Raspberry Choco"/>
    <d v="2022-01-10T00:00:00"/>
    <n v="1813"/>
    <n v="83"/>
    <n v="319.55"/>
    <n v="1493.45"/>
  </r>
  <r>
    <s v="Marney O'Breen"/>
    <x v="1"/>
    <s v="Organic Choco Syrup"/>
    <d v="2022-01-10T00:00:00"/>
    <n v="1792"/>
    <n v="82"/>
    <n v="784.74"/>
    <n v="1007.26"/>
  </r>
  <r>
    <s v="Gunar Cockshoot"/>
    <x v="4"/>
    <s v="Milk Bars"/>
    <d v="2022-01-10T00:00:00"/>
    <n v="9695"/>
    <n v="647"/>
    <n v="3403.22"/>
    <n v="6291.7800000000007"/>
  </r>
  <r>
    <s v="Dennison Crosswaite"/>
    <x v="1"/>
    <s v="Peanut Butter Cubes"/>
    <d v="2022-01-10T00:00:00"/>
    <n v="238"/>
    <n v="14"/>
    <n v="37.1"/>
    <n v="200.9"/>
  </r>
  <r>
    <s v="Roddy Speechley"/>
    <x v="0"/>
    <s v="Eclairs"/>
    <d v="2022-01-10T00:00:00"/>
    <n v="175"/>
    <n v="30"/>
    <n v="189.29999999999998"/>
    <n v="-14.299999999999983"/>
  </r>
  <r>
    <s v="Karlen McCaffrey"/>
    <x v="3"/>
    <s v="99% Dark &amp; Pure"/>
    <d v="2022-01-10T00:00:00"/>
    <n v="6069"/>
    <n v="264"/>
    <n v="2040.72"/>
    <n v="4028.2799999999997"/>
  </r>
  <r>
    <s v="Madelene Upcott"/>
    <x v="1"/>
    <s v="Peanut Butter Cubes"/>
    <d v="2022-01-10T00:00:00"/>
    <n v="9310"/>
    <n v="518"/>
    <n v="1372.7"/>
    <n v="7937.3"/>
  </r>
  <r>
    <s v="Karlen McCaffrey"/>
    <x v="5"/>
    <s v="Almond Choco"/>
    <d v="2022-01-10T00:00:00"/>
    <n v="15036"/>
    <n v="910"/>
    <n v="4686.5"/>
    <n v="10349.5"/>
  </r>
  <r>
    <s v="Dennison Crosswaite"/>
    <x v="0"/>
    <s v="Baker's Choco Chips"/>
    <d v="2022-01-10T00:00:00"/>
    <n v="2450"/>
    <n v="103"/>
    <n v="1278.23"/>
    <n v="1171.77"/>
  </r>
  <r>
    <s v="Andria Kimpton"/>
    <x v="1"/>
    <s v="Smooth Sliky Salty"/>
    <d v="2022-01-10T00:00:00"/>
    <n v="3801"/>
    <n v="634"/>
    <n v="1749.84"/>
    <n v="2051.16"/>
  </r>
  <r>
    <s v="Mallorie Waber"/>
    <x v="5"/>
    <s v="Choco Coated Almonds"/>
    <d v="2022-01-10T00:00:00"/>
    <n v="3836"/>
    <n v="349"/>
    <n v="1158.6799999999998"/>
    <n v="2677.32"/>
  </r>
  <r>
    <s v="Gigi Bohling"/>
    <x v="0"/>
    <s v="Drinking Coco"/>
    <d v="2022-01-10T00:00:00"/>
    <n v="4256"/>
    <n v="164"/>
    <n v="1630.1599999999999"/>
    <n v="2625.84"/>
  </r>
  <r>
    <s v="Van Tuxwell"/>
    <x v="0"/>
    <s v="Organic Choco Syrup"/>
    <d v="2022-01-10T00:00:00"/>
    <n v="3500"/>
    <n v="153"/>
    <n v="1464.21"/>
    <n v="2035.79"/>
  </r>
  <r>
    <s v="Barr Faughny"/>
    <x v="4"/>
    <s v="Peanut Butter Cubes"/>
    <d v="2022-01-10T00:00:00"/>
    <n v="11550"/>
    <n v="642"/>
    <n v="1701.3"/>
    <n v="9848.7000000000007"/>
  </r>
  <r>
    <s v="Kaine Padly"/>
    <x v="1"/>
    <s v="70% Dark Bites"/>
    <d v="2022-01-10T00:00:00"/>
    <n v="966"/>
    <n v="138"/>
    <n v="695.52"/>
    <n v="270.48"/>
  </r>
  <r>
    <s v="Brien Boise"/>
    <x v="4"/>
    <s v="White Choc"/>
    <d v="2022-01-10T00:00:00"/>
    <n v="9800"/>
    <n v="910"/>
    <n v="5851.3"/>
    <n v="3948.7"/>
  </r>
  <r>
    <s v="Brien Boise"/>
    <x v="2"/>
    <s v="Almond Choco"/>
    <d v="2022-01-10T00:00:00"/>
    <n v="2310"/>
    <n v="154"/>
    <n v="793.1"/>
    <n v="1516.9"/>
  </r>
  <r>
    <s v="Brien Boise"/>
    <x v="1"/>
    <s v="Caramel Stuffed Bars"/>
    <d v="2022-01-10T00:00:00"/>
    <n v="3402"/>
    <n v="201"/>
    <n v="1694.4299999999998"/>
    <n v="1707.5700000000002"/>
  </r>
  <r>
    <s v="Kaine Padly"/>
    <x v="5"/>
    <s v="Smooth Sliky Salty"/>
    <d v="2022-01-10T00:00:00"/>
    <n v="2338"/>
    <n v="293"/>
    <n v="808.68"/>
    <n v="1529.3200000000002"/>
  </r>
  <r>
    <s v="Madelene Upcott"/>
    <x v="1"/>
    <s v="85% Dark Bars"/>
    <d v="2022-01-10T00:00:00"/>
    <n v="11767"/>
    <n v="654"/>
    <n v="6873.54"/>
    <n v="4893.46"/>
  </r>
  <r>
    <s v="Wilone O'Kielt"/>
    <x v="3"/>
    <s v="99% Dark &amp; Pure"/>
    <d v="2022-01-10T00:00:00"/>
    <n v="2310"/>
    <n v="101"/>
    <n v="780.73"/>
    <n v="1529.27"/>
  </r>
  <r>
    <s v="Jehu Rudeforth"/>
    <x v="0"/>
    <s v="Caramel Stuffed Bars"/>
    <d v="2022-01-11T00:00:00"/>
    <n v="2499"/>
    <n v="147"/>
    <n v="1239.21"/>
    <n v="1259.79"/>
  </r>
  <r>
    <s v="Kelci Walkden"/>
    <x v="1"/>
    <s v="Manuka Honey Choco"/>
    <d v="2022-01-11T00:00:00"/>
    <n v="693"/>
    <n v="31"/>
    <n v="210.79999999999998"/>
    <n v="482.20000000000005"/>
  </r>
  <r>
    <s v="Wilone O'Kielt"/>
    <x v="4"/>
    <s v="Manuka Honey Choco"/>
    <d v="2022-01-11T00:00:00"/>
    <n v="5943"/>
    <n v="271"/>
    <n v="1842.8"/>
    <n v="4100.2"/>
  </r>
  <r>
    <s v="Madelene Upcott"/>
    <x v="4"/>
    <s v="Fruit &amp; Nut Bars"/>
    <d v="2022-01-11T00:00:00"/>
    <n v="2828"/>
    <n v="189"/>
    <n v="895.86"/>
    <n v="1932.1399999999999"/>
  </r>
  <r>
    <s v="Dotty Strutley"/>
    <x v="5"/>
    <s v="After Nines"/>
    <d v="2022-01-11T00:00:00"/>
    <n v="861"/>
    <n v="51"/>
    <n v="521.73"/>
    <n v="339.27"/>
  </r>
  <r>
    <s v="Roddy Speechley"/>
    <x v="4"/>
    <s v="Raspberry Choco"/>
    <d v="2022-01-11T00:00:00"/>
    <n v="833"/>
    <n v="38"/>
    <n v="146.30000000000001"/>
    <n v="686.7"/>
  </r>
  <r>
    <s v="Jehu Rudeforth"/>
    <x v="1"/>
    <s v="White Choc"/>
    <d v="2022-01-11T00:00:00"/>
    <n v="3255"/>
    <n v="296"/>
    <n v="1903.28"/>
    <n v="1351.72"/>
  </r>
  <r>
    <s v="Dennison Crosswaite"/>
    <x v="0"/>
    <s v="50% Dark Bites"/>
    <d v="2022-01-11T00:00:00"/>
    <n v="2184"/>
    <n v="81"/>
    <n v="605.88"/>
    <n v="1578.12"/>
  </r>
  <r>
    <s v="Gigi Bohling"/>
    <x v="2"/>
    <s v="Eclairs"/>
    <d v="2022-01-11T00:00:00"/>
    <n v="3360"/>
    <n v="420"/>
    <n v="2650.2"/>
    <n v="709.80000000000018"/>
  </r>
  <r>
    <s v="Van Tuxwell"/>
    <x v="4"/>
    <s v="Orange Choco"/>
    <d v="2022-01-11T00:00:00"/>
    <n v="3227"/>
    <n v="170"/>
    <n v="625.6"/>
    <n v="2601.4"/>
  </r>
  <r>
    <s v="Curtice Advani"/>
    <x v="3"/>
    <s v="Spicy Special Slims"/>
    <d v="2022-01-11T00:00:00"/>
    <n v="8792"/>
    <n v="910"/>
    <n v="7480.2000000000007"/>
    <n v="1311.7999999999993"/>
  </r>
  <r>
    <s v="Husein Augar"/>
    <x v="5"/>
    <s v="Drinking Coco"/>
    <d v="2022-01-11T00:00:00"/>
    <n v="819"/>
    <n v="31"/>
    <n v="308.14"/>
    <n v="510.86"/>
  </r>
  <r>
    <s v="Barr Faughny"/>
    <x v="4"/>
    <s v="After Nines"/>
    <d v="2022-01-11T00:00:00"/>
    <n v="1106"/>
    <n v="70"/>
    <n v="716.1"/>
    <n v="389.9"/>
  </r>
  <r>
    <s v="Kaine Padly"/>
    <x v="2"/>
    <s v="50% Dark Bites"/>
    <d v="2022-01-11T00:00:00"/>
    <n v="910"/>
    <n v="37"/>
    <n v="276.76"/>
    <n v="633.24"/>
  </r>
  <r>
    <s v="Marney O'Breen"/>
    <x v="5"/>
    <s v="Smooth Sliky Salty"/>
    <d v="2022-01-11T00:00:00"/>
    <n v="15925"/>
    <n v="2660"/>
    <n v="7341.5999999999995"/>
    <n v="8583.4000000000015"/>
  </r>
  <r>
    <s v="Oby Sorrel"/>
    <x v="4"/>
    <s v="Manuka Honey Choco"/>
    <d v="2022-01-11T00:00:00"/>
    <n v="329"/>
    <n v="15"/>
    <n v="102"/>
    <n v="227"/>
  </r>
  <r>
    <s v="Husein Augar"/>
    <x v="0"/>
    <s v="Mint Chip Choco"/>
    <d v="2022-01-11T00:00:00"/>
    <n v="2905"/>
    <n v="208"/>
    <n v="1189.76"/>
    <n v="1715.24"/>
  </r>
  <r>
    <s v="Kelci Walkden"/>
    <x v="0"/>
    <s v="Choco Coated Almonds"/>
    <d v="2022-01-11T00:00:00"/>
    <n v="2562"/>
    <n v="214"/>
    <n v="710.48"/>
    <n v="1851.52"/>
  </r>
  <r>
    <s v="Gigi Bohling"/>
    <x v="2"/>
    <s v="Manuka Honey Choco"/>
    <d v="2022-01-11T00:00:00"/>
    <n v="16317"/>
    <n v="770"/>
    <n v="5236"/>
    <n v="11081"/>
  </r>
  <r>
    <s v="Husein Augar"/>
    <x v="0"/>
    <s v="Milk Bars"/>
    <d v="2022-01-11T00:00:00"/>
    <n v="1022"/>
    <n v="61"/>
    <n v="320.86"/>
    <n v="701.14"/>
  </r>
  <r>
    <s v="Marney O'Breen"/>
    <x v="3"/>
    <s v="Peanut Butter Cubes"/>
    <d v="2022-01-11T00:00:00"/>
    <n v="10724"/>
    <n v="565"/>
    <n v="1497.25"/>
    <n v="9226.75"/>
  </r>
  <r>
    <s v="Camilla Castle"/>
    <x v="2"/>
    <s v="Caramel Stuffed Bars"/>
    <d v="2022-01-11T00:00:00"/>
    <n v="5908"/>
    <n v="394"/>
    <n v="3321.42"/>
    <n v="2586.58"/>
  </r>
  <r>
    <s v="Husein Augar"/>
    <x v="3"/>
    <s v="Almond Choco"/>
    <d v="2022-01-11T00:00:00"/>
    <n v="7889"/>
    <n v="494"/>
    <n v="2544.1000000000004"/>
    <n v="5344.9"/>
  </r>
  <r>
    <s v="Karlen McCaffrey"/>
    <x v="5"/>
    <s v="Eclairs"/>
    <d v="2022-01-11T00:00:00"/>
    <n v="8211"/>
    <n v="1050"/>
    <n v="6625.5"/>
    <n v="1585.5"/>
  </r>
  <r>
    <s v="Jehu Rudeforth"/>
    <x v="3"/>
    <s v="Almond Choco"/>
    <d v="2022-01-11T00:00:00"/>
    <n v="3227"/>
    <n v="216"/>
    <n v="1112.4000000000001"/>
    <n v="2114.6"/>
  </r>
  <r>
    <s v="Roddy Speechley"/>
    <x v="0"/>
    <s v="White Choc"/>
    <d v="2022-01-11T00:00:00"/>
    <n v="2303"/>
    <n v="192"/>
    <n v="1234.56"/>
    <n v="1068.44"/>
  </r>
  <r>
    <s v="Van Tuxwell"/>
    <x v="4"/>
    <s v="Milk Bars"/>
    <d v="2022-01-11T00:00:00"/>
    <n v="1456"/>
    <n v="98"/>
    <n v="515.48"/>
    <n v="940.52"/>
  </r>
  <r>
    <s v="Mallorie Waber"/>
    <x v="3"/>
    <s v="Caramel Stuffed Bars"/>
    <d v="2022-01-11T00:00:00"/>
    <n v="4487"/>
    <n v="264"/>
    <n v="2225.52"/>
    <n v="2261.48"/>
  </r>
  <r>
    <s v="Wilone O'Kielt"/>
    <x v="5"/>
    <s v="Smooth Sliky Salty"/>
    <d v="2022-01-11T00:00:00"/>
    <n v="5467"/>
    <n v="770"/>
    <n v="2125.1999999999998"/>
    <n v="3341.8"/>
  </r>
  <r>
    <s v="Rafaelita Blaksland"/>
    <x v="3"/>
    <s v="Smooth Sliky Salty"/>
    <d v="2022-01-11T00:00:00"/>
    <n v="6083"/>
    <n v="770"/>
    <n v="2125.1999999999998"/>
    <n v="3957.8"/>
  </r>
  <r>
    <s v="Jehu Rudeforth"/>
    <x v="0"/>
    <s v="Peanut Butter Cubes"/>
    <d v="2022-01-11T00:00:00"/>
    <n v="3402"/>
    <n v="189"/>
    <n v="500.84999999999997"/>
    <n v="2901.15"/>
  </r>
  <r>
    <s v="Marney O'Breen"/>
    <x v="1"/>
    <s v="Mint Chip Choco"/>
    <d v="2022-01-11T00:00:00"/>
    <n v="7840"/>
    <n v="560"/>
    <n v="3203.2"/>
    <n v="4636.8"/>
  </r>
  <r>
    <s v="Kaine Padly"/>
    <x v="3"/>
    <s v="Eclairs"/>
    <d v="2022-01-11T00:00:00"/>
    <n v="7560"/>
    <n v="1050"/>
    <n v="6625.5"/>
    <n v="934.5"/>
  </r>
  <r>
    <s v="Roddy Speechley"/>
    <x v="5"/>
    <s v="Almond Choco"/>
    <d v="2022-01-11T00:00:00"/>
    <n v="4004"/>
    <n v="286"/>
    <n v="1472.9"/>
    <n v="2531.1"/>
  </r>
  <r>
    <s v="Madelene Upcott"/>
    <x v="1"/>
    <s v="Orange Choco"/>
    <d v="2022-01-11T00:00:00"/>
    <n v="2947"/>
    <n v="164"/>
    <n v="603.52"/>
    <n v="2343.48"/>
  </r>
  <r>
    <s v="Andria Kimpton"/>
    <x v="3"/>
    <s v="50% Dark Bites"/>
    <d v="2022-01-11T00:00:00"/>
    <n v="1078"/>
    <n v="40"/>
    <n v="299.20000000000005"/>
    <n v="778.8"/>
  </r>
  <r>
    <s v="Roddy Speechley"/>
    <x v="2"/>
    <s v="White Choc"/>
    <d v="2022-01-11T00:00:00"/>
    <n v="11620"/>
    <n v="1050"/>
    <n v="6751.5"/>
    <n v="4868.5"/>
  </r>
  <r>
    <s v="Camilla Castle"/>
    <x v="1"/>
    <s v="Milk Bars"/>
    <d v="2022-01-11T00:00:00"/>
    <n v="6699"/>
    <n v="419"/>
    <n v="2203.94"/>
    <n v="4495.0599999999995"/>
  </r>
  <r>
    <s v="Brien Boise"/>
    <x v="0"/>
    <s v="Spicy Special Slims"/>
    <d v="2022-01-11T00:00:00"/>
    <n v="4984"/>
    <n v="623"/>
    <n v="5121.0600000000004"/>
    <n v="-137.0600000000004"/>
  </r>
  <r>
    <s v="Wilone O'Kielt"/>
    <x v="2"/>
    <s v="Almond Choco"/>
    <d v="2022-01-11T00:00:00"/>
    <n v="1309"/>
    <n v="82"/>
    <n v="422.3"/>
    <n v="886.7"/>
  </r>
  <r>
    <s v="Madelene Upcott"/>
    <x v="1"/>
    <s v="Caramel Stuffed Bars"/>
    <d v="2022-01-11T00:00:00"/>
    <n v="8827"/>
    <n v="589"/>
    <n v="4965.2699999999995"/>
    <n v="3861.7300000000005"/>
  </r>
  <r>
    <s v="Kelci Walkden"/>
    <x v="5"/>
    <s v="70% Dark Bites"/>
    <d v="2022-01-11T00:00:00"/>
    <n v="6244"/>
    <n v="770"/>
    <n v="3880.8"/>
    <n v="2363.1999999999998"/>
  </r>
  <r>
    <s v="Ches Bonnell"/>
    <x v="3"/>
    <s v="White Choc"/>
    <d v="2022-01-11T00:00:00"/>
    <n v="8274"/>
    <n v="770"/>
    <n v="4951.0999999999995"/>
    <n v="3322.9000000000005"/>
  </r>
  <r>
    <s v="Karlen McCaffrey"/>
    <x v="1"/>
    <s v="Smooth Sliky Salty"/>
    <d v="2022-01-11T00:00:00"/>
    <n v="6321"/>
    <n v="1050"/>
    <n v="2898"/>
    <n v="3423"/>
  </r>
  <r>
    <s v="Brien Boise"/>
    <x v="5"/>
    <s v="Manuka Honey Choco"/>
    <d v="2022-01-11T00:00:00"/>
    <n v="8883"/>
    <n v="423"/>
    <n v="2876.4"/>
    <n v="6006.6"/>
  </r>
  <r>
    <s v="Kaine Padly"/>
    <x v="5"/>
    <s v="Peanut Butter Cubes"/>
    <d v="2022-01-11T00:00:00"/>
    <n v="6069"/>
    <n v="357"/>
    <n v="946.05"/>
    <n v="5122.95"/>
  </r>
  <r>
    <s v="Ches Bonnell"/>
    <x v="4"/>
    <s v="70% Dark Bites"/>
    <d v="2022-01-11T00:00:00"/>
    <n v="4522"/>
    <n v="646"/>
    <n v="3255.84"/>
    <n v="1266.1599999999999"/>
  </r>
  <r>
    <s v="Van Tuxwell"/>
    <x v="4"/>
    <s v="White Choc"/>
    <d v="2022-01-11T00:00:00"/>
    <n v="1890"/>
    <n v="172"/>
    <n v="1105.96"/>
    <n v="784.04"/>
  </r>
  <r>
    <s v="Curtice Advani"/>
    <x v="2"/>
    <s v="Manuka Honey Choco"/>
    <d v="2022-01-11T00:00:00"/>
    <n v="2086"/>
    <n v="95"/>
    <n v="646"/>
    <n v="1440"/>
  </r>
  <r>
    <s v="Curtice Advani"/>
    <x v="1"/>
    <s v="White Choc"/>
    <d v="2022-01-11T00:00:00"/>
    <n v="12530"/>
    <n v="1120"/>
    <n v="7201.5999999999995"/>
    <n v="5328.4000000000005"/>
  </r>
  <r>
    <s v="Kaine Padly"/>
    <x v="1"/>
    <s v="Drinking Coco"/>
    <d v="2022-01-11T00:00:00"/>
    <n v="6237"/>
    <n v="240"/>
    <n v="2385.6"/>
    <n v="3851.4"/>
  </r>
  <r>
    <s v="Brien Boise"/>
    <x v="0"/>
    <s v="Raspberry Choco"/>
    <d v="2022-01-11T00:00:00"/>
    <n v="1701"/>
    <n v="81"/>
    <n v="311.85000000000002"/>
    <n v="1389.15"/>
  </r>
  <r>
    <s v="Camilla Castle"/>
    <x v="5"/>
    <s v="Smooth Sliky Salty"/>
    <d v="2022-01-11T00:00:00"/>
    <n v="476"/>
    <n v="68"/>
    <n v="187.67999999999998"/>
    <n v="288.32000000000005"/>
  </r>
  <r>
    <s v="Rafaelita Blaksland"/>
    <x v="3"/>
    <s v="Mint Chip Choco"/>
    <d v="2022-01-11T00:00:00"/>
    <n v="11305"/>
    <n v="910"/>
    <n v="5205.2"/>
    <n v="6099.8"/>
  </r>
  <r>
    <s v="Kaine Padly"/>
    <x v="3"/>
    <s v="Peanut Butter Cubes"/>
    <d v="2022-01-11T00:00:00"/>
    <n v="8666"/>
    <n v="482"/>
    <n v="1277.3"/>
    <n v="7388.7"/>
  </r>
  <r>
    <s v="Van Tuxwell"/>
    <x v="0"/>
    <s v="Drinking Coco"/>
    <d v="2022-01-11T00:00:00"/>
    <n v="1015"/>
    <n v="41"/>
    <n v="407.53999999999996"/>
    <n v="607.46"/>
  </r>
  <r>
    <s v="Gunar Cockshoot"/>
    <x v="4"/>
    <s v="Drinking Coco"/>
    <d v="2022-01-11T00:00:00"/>
    <n v="11991"/>
    <n v="445"/>
    <n v="4423.3"/>
    <n v="7567.7"/>
  </r>
  <r>
    <s v="Roddy Speechley"/>
    <x v="0"/>
    <s v="Spicy Special Slims"/>
    <d v="2022-01-11T00:00:00"/>
    <n v="3479"/>
    <n v="435"/>
    <n v="3575.7000000000003"/>
    <n v="-96.700000000000273"/>
  </r>
  <r>
    <s v="Wilone O'Kielt"/>
    <x v="1"/>
    <s v="Almond Choco"/>
    <d v="2022-01-12T00:00:00"/>
    <n v="6909"/>
    <n v="432"/>
    <n v="2224.8000000000002"/>
    <n v="4684.2"/>
  </r>
  <r>
    <s v="Kaine Padly"/>
    <x v="1"/>
    <s v="Eclairs"/>
    <d v="2022-01-12T00:00:00"/>
    <n v="3087"/>
    <n v="441"/>
    <n v="2782.71"/>
    <n v="304.28999999999996"/>
  </r>
  <r>
    <s v="Ches Bonnell"/>
    <x v="4"/>
    <s v="Almond Choco"/>
    <d v="2022-01-12T00:00:00"/>
    <n v="2618"/>
    <n v="175"/>
    <n v="901.25000000000011"/>
    <n v="1716.75"/>
  </r>
  <r>
    <s v="Jehu Rudeforth"/>
    <x v="2"/>
    <s v="Peanut Butter Cubes"/>
    <d v="2022-01-12T00:00:00"/>
    <n v="6125"/>
    <n v="341"/>
    <n v="903.65"/>
    <n v="5221.3500000000004"/>
  </r>
  <r>
    <s v="Camilla Castle"/>
    <x v="4"/>
    <s v="Drinking Coco"/>
    <d v="2022-01-12T00:00:00"/>
    <n v="13797"/>
    <n v="552"/>
    <n v="5486.88"/>
    <n v="8310.119999999999"/>
  </r>
  <r>
    <s v="Wilone O'Kielt"/>
    <x v="2"/>
    <s v="After Nines"/>
    <d v="2022-01-12T00:00:00"/>
    <n v="10003"/>
    <n v="626"/>
    <n v="6403.9800000000005"/>
    <n v="3599.0199999999995"/>
  </r>
  <r>
    <s v="Marney O'Breen"/>
    <x v="2"/>
    <s v="Orange Choco"/>
    <d v="2022-01-12T00:00:00"/>
    <n v="9471"/>
    <n v="499"/>
    <n v="1836.3200000000002"/>
    <n v="7634.68"/>
  </r>
  <r>
    <s v="Ches Bonnell"/>
    <x v="5"/>
    <s v="85% Dark Bars"/>
    <d v="2022-01-12T00:00:00"/>
    <n v="2170"/>
    <n v="115"/>
    <n v="1208.6499999999999"/>
    <n v="961.35000000000014"/>
  </r>
  <r>
    <s v="Rafaelita Blaksland"/>
    <x v="0"/>
    <s v="50% Dark Bites"/>
    <d v="2022-01-12T00:00:00"/>
    <n v="6202"/>
    <n v="239"/>
    <n v="1787.72"/>
    <n v="4414.28"/>
  </r>
  <r>
    <s v="Kelci Walkden"/>
    <x v="5"/>
    <s v="Mint Chip Choco"/>
    <d v="2022-01-12T00:00:00"/>
    <n v="10031"/>
    <n v="770"/>
    <n v="4404.3999999999996"/>
    <n v="5626.6"/>
  </r>
  <r>
    <s v="Rafaelita Blaksland"/>
    <x v="0"/>
    <s v="Milk Bars"/>
    <d v="2022-01-12T00:00:00"/>
    <n v="3766"/>
    <n v="252"/>
    <n v="1325.52"/>
    <n v="2440.48"/>
  </r>
  <r>
    <s v="Roddy Speechley"/>
    <x v="5"/>
    <s v="Mint Chip Choco"/>
    <d v="2022-01-12T00:00:00"/>
    <n v="105"/>
    <n v="8"/>
    <n v="45.76"/>
    <n v="59.24"/>
  </r>
  <r>
    <s v="Madelene Upcott"/>
    <x v="4"/>
    <s v="Choco Coated Almonds"/>
    <d v="2022-01-12T00:00:00"/>
    <n v="2695"/>
    <n v="225"/>
    <n v="747"/>
    <n v="1948"/>
  </r>
  <r>
    <s v="Barr Faughny"/>
    <x v="4"/>
    <s v="Manuka Honey Choco"/>
    <d v="2022-01-12T00:00:00"/>
    <n v="196"/>
    <n v="9"/>
    <n v="61.199999999999996"/>
    <n v="134.80000000000001"/>
  </r>
  <r>
    <s v="Gigi Bohling"/>
    <x v="4"/>
    <s v="Orange Choco"/>
    <d v="2022-01-12T00:00:00"/>
    <n v="7287"/>
    <n v="365"/>
    <n v="1343.2"/>
    <n v="5943.8"/>
  </r>
  <r>
    <s v="Roddy Speechley"/>
    <x v="1"/>
    <s v="50% Dark Bites"/>
    <d v="2022-01-12T00:00:00"/>
    <n v="15610"/>
    <n v="625"/>
    <n v="4675"/>
    <n v="10935"/>
  </r>
  <r>
    <s v="Roddy Speechley"/>
    <x v="4"/>
    <s v="Almond Choco"/>
    <d v="2022-01-12T00:00:00"/>
    <n v="3192"/>
    <n v="228"/>
    <n v="1174.2"/>
    <n v="2017.8"/>
  </r>
  <r>
    <s v="Husein Augar"/>
    <x v="1"/>
    <s v="70% Dark Bites"/>
    <d v="2022-01-12T00:00:00"/>
    <n v="9107"/>
    <n v="1120"/>
    <n v="5644.8"/>
    <n v="3462.2"/>
  </r>
  <r>
    <s v="Husein Augar"/>
    <x v="2"/>
    <s v="Caramel Stuffed Bars"/>
    <d v="2022-01-12T00:00:00"/>
    <n v="9387"/>
    <n v="587"/>
    <n v="4948.41"/>
    <n v="4438.59"/>
  </r>
  <r>
    <s v="Barr Faughny"/>
    <x v="3"/>
    <s v="White Choc"/>
    <d v="2022-01-12T00:00:00"/>
    <n v="2261"/>
    <n v="174"/>
    <n v="1118.82"/>
    <n v="1142.18"/>
  </r>
  <r>
    <s v="Barr Faughny"/>
    <x v="5"/>
    <s v="Eclairs"/>
    <d v="2022-01-12T00:00:00"/>
    <n v="7434"/>
    <n v="910"/>
    <n v="5742.0999999999995"/>
    <n v="1691.9000000000005"/>
  </r>
  <r>
    <s v="Jehu Rudeforth"/>
    <x v="2"/>
    <s v="Fruit &amp; Nut Bars"/>
    <d v="2022-01-12T00:00:00"/>
    <n v="868"/>
    <n v="62"/>
    <n v="293.88"/>
    <n v="574.12"/>
  </r>
  <r>
    <s v="Ches Bonnell"/>
    <x v="5"/>
    <s v="After Nines"/>
    <d v="2022-01-12T00:00:00"/>
    <n v="5824"/>
    <n v="364"/>
    <n v="3723.7200000000003"/>
    <n v="2100.2799999999997"/>
  </r>
  <r>
    <s v="Kelci Walkden"/>
    <x v="5"/>
    <s v="50% Dark Bites"/>
    <d v="2022-01-12T00:00:00"/>
    <n v="5803"/>
    <n v="233"/>
    <n v="1742.8400000000001"/>
    <n v="4060.16"/>
  </r>
  <r>
    <s v="Husein Augar"/>
    <x v="2"/>
    <s v="50% Dark Bites"/>
    <d v="2022-01-12T00:00:00"/>
    <n v="3059"/>
    <n v="114"/>
    <n v="852.72"/>
    <n v="2206.2799999999997"/>
  </r>
  <r>
    <s v="Camilla Castle"/>
    <x v="0"/>
    <s v="Choco Coated Almonds"/>
    <d v="2022-01-12T00:00:00"/>
    <n v="2548"/>
    <n v="213"/>
    <n v="707.16"/>
    <n v="1840.8400000000001"/>
  </r>
  <r>
    <s v="Rafaelita Blaksland"/>
    <x v="0"/>
    <s v="Drinking Coco"/>
    <d v="2022-01-12T00:00:00"/>
    <n v="8295"/>
    <n v="308"/>
    <n v="3061.52"/>
    <n v="5233.4799999999996"/>
  </r>
  <r>
    <s v="Wilone O'Kielt"/>
    <x v="1"/>
    <s v="Smooth Sliky Salty"/>
    <d v="2022-01-12T00:00:00"/>
    <n v="4494"/>
    <n v="770"/>
    <n v="2125.1999999999998"/>
    <n v="2368.8000000000002"/>
  </r>
  <r>
    <s v="Gigi Bohling"/>
    <x v="0"/>
    <s v="Spicy Special Slims"/>
    <d v="2022-01-12T00:00:00"/>
    <n v="2051"/>
    <n v="228"/>
    <n v="1874.16"/>
    <n v="176.83999999999992"/>
  </r>
  <r>
    <s v="Mallorie Waber"/>
    <x v="1"/>
    <s v="85% Dark Bars"/>
    <d v="2022-01-12T00:00:00"/>
    <n v="16835"/>
    <n v="910"/>
    <n v="9564.1"/>
    <n v="7270.9"/>
  </r>
  <r>
    <s v="Madelene Upcott"/>
    <x v="4"/>
    <s v="Spicy Special Slims"/>
    <d v="2022-01-12T00:00:00"/>
    <n v="8274"/>
    <n v="1050"/>
    <n v="8631"/>
    <n v="-357"/>
  </r>
  <r>
    <s v="Wilone O'Kielt"/>
    <x v="5"/>
    <s v="70% Dark Bites"/>
    <d v="2022-01-12T00:00:00"/>
    <n v="5103"/>
    <n v="700"/>
    <n v="3528"/>
    <n v="1575"/>
  </r>
  <r>
    <s v="Oby Sorrel"/>
    <x v="0"/>
    <s v="Raspberry Choco"/>
    <d v="2022-01-12T00:00:00"/>
    <n v="140"/>
    <n v="7"/>
    <n v="26.95"/>
    <n v="113.05"/>
  </r>
  <r>
    <s v="Mallorie Waber"/>
    <x v="5"/>
    <s v="Fruit &amp; Nut Bars"/>
    <d v="2022-01-12T00:00:00"/>
    <n v="238"/>
    <n v="16"/>
    <n v="75.84"/>
    <n v="162.16"/>
  </r>
  <r>
    <s v="Kaine Padly"/>
    <x v="3"/>
    <s v="Choco Coated Almonds"/>
    <d v="2022-01-12T00:00:00"/>
    <n v="11844"/>
    <n v="980"/>
    <n v="3253.6"/>
    <n v="8590.4"/>
  </r>
  <r>
    <s v="Dennison Crosswaite"/>
    <x v="2"/>
    <s v="Choco Coated Almonds"/>
    <d v="2022-01-12T00:00:00"/>
    <n v="11648"/>
    <n v="1050"/>
    <n v="3486"/>
    <n v="8162"/>
  </r>
  <r>
    <s v="Mallorie Waber"/>
    <x v="2"/>
    <s v="50% Dark Bites"/>
    <d v="2022-01-12T00:00:00"/>
    <n v="10885"/>
    <n v="404"/>
    <n v="3021.92"/>
    <n v="7863.08"/>
  </r>
  <r>
    <s v="Dennison Crosswaite"/>
    <x v="2"/>
    <s v="Milk Bars"/>
    <d v="2022-01-12T00:00:00"/>
    <n v="6447"/>
    <n v="380"/>
    <n v="1998.8"/>
    <n v="4448.2"/>
  </r>
  <r>
    <s v="Wilone O'Kielt"/>
    <x v="1"/>
    <s v="Manuka Honey Choco"/>
    <d v="2022-01-12T00:00:00"/>
    <n v="3577"/>
    <n v="171"/>
    <n v="1162.8"/>
    <n v="2414.1999999999998"/>
  </r>
  <r>
    <s v="Beverie Moffet"/>
    <x v="3"/>
    <s v="Smooth Sliky Salty"/>
    <d v="2022-01-12T00:00:00"/>
    <n v="1722"/>
    <n v="246"/>
    <n v="678.95999999999992"/>
    <n v="1043.04"/>
  </r>
  <r>
    <s v="Gigi Bohling"/>
    <x v="3"/>
    <s v="After Nines"/>
    <d v="2022-01-12T00:00:00"/>
    <n v="5376"/>
    <n v="299"/>
    <n v="3058.77"/>
    <n v="2317.23"/>
  </r>
  <r>
    <s v="Curtice Advani"/>
    <x v="5"/>
    <s v="Spicy Special Slims"/>
    <d v="2022-01-12T00:00:00"/>
    <n v="5166"/>
    <n v="517"/>
    <n v="4249.7400000000007"/>
    <n v="916.25999999999931"/>
  </r>
  <r>
    <s v="Gunar Cockshoot"/>
    <x v="0"/>
    <s v="Drinking Coco"/>
    <d v="2022-01-12T00:00:00"/>
    <n v="5509"/>
    <n v="205"/>
    <n v="2037.6999999999998"/>
    <n v="3471.3"/>
  </r>
  <r>
    <s v="Brien Boise"/>
    <x v="3"/>
    <s v="99% Dark &amp; Pure"/>
    <d v="2022-01-12T00:00:00"/>
    <n v="7350"/>
    <n v="320"/>
    <n v="2473.6000000000004"/>
    <n v="4876.3999999999996"/>
  </r>
  <r>
    <s v="Andria Kimpton"/>
    <x v="3"/>
    <s v="Mint Chip Choco"/>
    <d v="2022-01-12T00:00:00"/>
    <n v="5831"/>
    <n v="449"/>
    <n v="2568.2799999999997"/>
    <n v="3262.7200000000003"/>
  </r>
  <r>
    <s v="Mallorie Waber"/>
    <x v="0"/>
    <s v="Peanut Butter Cubes"/>
    <d v="2022-01-12T00:00:00"/>
    <n v="5166"/>
    <n v="304"/>
    <n v="805.6"/>
    <n v="4360.3999999999996"/>
  </r>
  <r>
    <s v="Rafaelita Blaksland"/>
    <x v="5"/>
    <s v="Fruit &amp; Nut Bars"/>
    <d v="2022-01-12T00:00:00"/>
    <n v="10808"/>
    <n v="700"/>
    <n v="3318"/>
    <n v="7490"/>
  </r>
  <r>
    <s v="Kelci Walkden"/>
    <x v="4"/>
    <s v="Eclairs"/>
    <d v="2022-01-12T00:00:00"/>
    <n v="18494"/>
    <n v="2660"/>
    <n v="16784.599999999999"/>
    <n v="1709.4000000000015"/>
  </r>
  <r>
    <s v="Ches Bonnell"/>
    <x v="2"/>
    <s v="70% Dark Bites"/>
    <d v="2022-01-12T00:00:00"/>
    <n v="4613"/>
    <n v="659"/>
    <n v="3321.36"/>
    <n v="1291.6399999999999"/>
  </r>
  <r>
    <s v="Kelci Walkden"/>
    <x v="2"/>
    <s v="Smooth Sliky Salty"/>
    <d v="2022-01-12T00:00:00"/>
    <n v="10276"/>
    <n v="1260"/>
    <n v="3477.6"/>
    <n v="6798.4"/>
  </r>
  <r>
    <s v="Dennison Crosswaite"/>
    <x v="5"/>
    <s v="Manuka Honey Choco"/>
    <d v="2022-01-12T00:00:00"/>
    <n v="8722"/>
    <n v="380"/>
    <n v="2584"/>
    <n v="6138"/>
  </r>
  <r>
    <s v="Jan Morforth"/>
    <x v="2"/>
    <s v="Fruit &amp; Nut Bars"/>
    <d v="2022-01-12T00:00:00"/>
    <n v="13293"/>
    <n v="910"/>
    <n v="4313.4000000000005"/>
    <n v="8979.5999999999985"/>
  </r>
  <r>
    <s v="Husein Augar"/>
    <x v="0"/>
    <s v="Orange Choco"/>
    <d v="2022-01-12T00:00:00"/>
    <n v="6307"/>
    <n v="351"/>
    <n v="1291.68"/>
    <n v="5015.32"/>
  </r>
  <r>
    <s v="Camilla Castle"/>
    <x v="0"/>
    <s v="Peanut Butter Cubes"/>
    <d v="2022-01-12T00:00:00"/>
    <n v="4074"/>
    <n v="240"/>
    <n v="636"/>
    <n v="3438"/>
  </r>
  <r>
    <s v="Mallorie Waber"/>
    <x v="4"/>
    <s v="70% Dark Bites"/>
    <d v="2022-01-12T00:00:00"/>
    <n v="3612"/>
    <n v="516"/>
    <n v="2600.64"/>
    <n v="1011.3600000000001"/>
  </r>
  <r>
    <s v="Dotty Strutley"/>
    <x v="4"/>
    <s v="Eclairs"/>
    <d v="2022-01-12T00:00:00"/>
    <n v="8526"/>
    <n v="1400"/>
    <n v="8834"/>
    <n v="-308"/>
  </r>
  <r>
    <s v="Brien Boise"/>
    <x v="5"/>
    <s v="Almond Choco"/>
    <d v="2022-01-13T00:00:00"/>
    <n v="3297"/>
    <n v="220"/>
    <n v="1133"/>
    <n v="2164"/>
  </r>
  <r>
    <s v="Barr Faughny"/>
    <x v="1"/>
    <s v="Caramel Stuffed Bars"/>
    <d v="2022-01-13T00:00:00"/>
    <n v="2072"/>
    <n v="130"/>
    <n v="1095.8999999999999"/>
    <n v="976.10000000000014"/>
  </r>
  <r>
    <s v="Beverie Moffet"/>
    <x v="4"/>
    <s v="Baker's Choco Chips"/>
    <d v="2022-01-13T00:00:00"/>
    <n v="392"/>
    <n v="18"/>
    <n v="223.38"/>
    <n v="168.62"/>
  </r>
  <r>
    <s v="Karlen McCaffrey"/>
    <x v="2"/>
    <s v="White Choc"/>
    <d v="2022-01-13T00:00:00"/>
    <n v="5439"/>
    <n v="419"/>
    <n v="2694.17"/>
    <n v="2744.83"/>
  </r>
  <r>
    <s v="Roddy Speechley"/>
    <x v="1"/>
    <s v="Manuka Honey Choco"/>
    <d v="2022-01-13T00:00:00"/>
    <n v="2128"/>
    <n v="93"/>
    <n v="632.4"/>
    <n v="1495.6"/>
  </r>
  <r>
    <s v="Madelene Upcott"/>
    <x v="3"/>
    <s v="Raspberry Choco"/>
    <d v="2022-01-13T00:00:00"/>
    <n v="5754"/>
    <n v="288"/>
    <n v="1108.8"/>
    <n v="4645.2"/>
  </r>
  <r>
    <s v="Van Tuxwell"/>
    <x v="3"/>
    <s v="70% Dark Bites"/>
    <d v="2022-01-13T00:00:00"/>
    <n v="4025"/>
    <n v="575"/>
    <n v="2898"/>
    <n v="1127"/>
  </r>
  <r>
    <s v="Camilla Castle"/>
    <x v="5"/>
    <s v="Baker's Choco Chips"/>
    <d v="2022-01-13T00:00:00"/>
    <n v="1960"/>
    <n v="86"/>
    <n v="1067.26"/>
    <n v="892.74"/>
  </r>
  <r>
    <s v="Gunar Cockshoot"/>
    <x v="1"/>
    <s v="Raspberry Choco"/>
    <d v="2022-01-13T00:00:00"/>
    <n v="4984"/>
    <n v="250"/>
    <n v="962.5"/>
    <n v="4021.5"/>
  </r>
  <r>
    <s v="Gigi Bohling"/>
    <x v="2"/>
    <s v="Mint Chip Choco"/>
    <d v="2022-01-13T00:00:00"/>
    <n v="11235"/>
    <n v="840"/>
    <n v="4804.8"/>
    <n v="6430.2"/>
  </r>
  <r>
    <s v="Jehu Rudeforth"/>
    <x v="4"/>
    <s v="70% Dark Bites"/>
    <d v="2022-01-13T00:00:00"/>
    <n v="6181"/>
    <n v="687"/>
    <n v="3462.48"/>
    <n v="2718.52"/>
  </r>
  <r>
    <s v="Jan Morforth"/>
    <x v="5"/>
    <s v="Milk Bars"/>
    <d v="2022-01-13T00:00:00"/>
    <n v="11277"/>
    <n v="664"/>
    <n v="3492.64"/>
    <n v="7784.3600000000006"/>
  </r>
  <r>
    <s v="Ches Bonnell"/>
    <x v="4"/>
    <s v="50% Dark Bites"/>
    <d v="2022-01-13T00:00:00"/>
    <n v="12320"/>
    <n v="493"/>
    <n v="3687.6400000000003"/>
    <n v="8632.36"/>
  </r>
  <r>
    <s v="Marney O'Breen"/>
    <x v="0"/>
    <s v="Baker's Choco Chips"/>
    <d v="2022-01-13T00:00:00"/>
    <n v="819"/>
    <n v="36"/>
    <n v="446.76"/>
    <n v="372.24"/>
  </r>
  <r>
    <s v="Husein Augar"/>
    <x v="0"/>
    <s v="After Nines"/>
    <d v="2022-01-13T00:00:00"/>
    <n v="4151"/>
    <n v="231"/>
    <n v="2363.13"/>
    <n v="1787.87"/>
  </r>
  <r>
    <s v="Beverie Moffet"/>
    <x v="5"/>
    <s v="Choco Coated Almonds"/>
    <d v="2022-01-13T00:00:00"/>
    <n v="7070"/>
    <n v="700"/>
    <n v="2324"/>
    <n v="4746"/>
  </r>
  <r>
    <s v="Husein Augar"/>
    <x v="4"/>
    <s v="85% Dark Bars"/>
    <d v="2022-01-13T00:00:00"/>
    <n v="2485"/>
    <n v="131"/>
    <n v="1376.81"/>
    <n v="1108.19"/>
  </r>
  <r>
    <s v="Rafaelita Blaksland"/>
    <x v="3"/>
    <s v="Manuka Honey Choco"/>
    <d v="2022-01-13T00:00:00"/>
    <n v="2436"/>
    <n v="111"/>
    <n v="754.8"/>
    <n v="1681.2"/>
  </r>
  <r>
    <s v="Jehu Rudeforth"/>
    <x v="1"/>
    <s v="Smooth Sliky Salty"/>
    <d v="2022-01-13T00:00:00"/>
    <n v="20146"/>
    <n v="3360"/>
    <n v="9273.5999999999985"/>
    <n v="10872.400000000001"/>
  </r>
  <r>
    <s v="Dennison Crosswaite"/>
    <x v="5"/>
    <s v="Smooth Sliky Salty"/>
    <d v="2022-01-13T00:00:00"/>
    <n v="5873"/>
    <n v="980"/>
    <n v="2704.7999999999997"/>
    <n v="3168.2000000000003"/>
  </r>
  <r>
    <s v="Beverie Moffet"/>
    <x v="3"/>
    <s v="Manuka Honey Choco"/>
    <d v="2022-01-13T00:00:00"/>
    <n v="42"/>
    <n v="2"/>
    <n v="13.6"/>
    <n v="28.4"/>
  </r>
  <r>
    <s v="Husein Augar"/>
    <x v="3"/>
    <s v="Caramel Stuffed Bars"/>
    <d v="2022-01-13T00:00:00"/>
    <n v="4599"/>
    <n v="271"/>
    <n v="2284.5299999999997"/>
    <n v="2314.4700000000003"/>
  </r>
  <r>
    <s v="Barr Faughny"/>
    <x v="5"/>
    <s v="Peanut Butter Cubes"/>
    <d v="2022-01-13T00:00:00"/>
    <n v="4172"/>
    <n v="232"/>
    <n v="614.79999999999995"/>
    <n v="3557.2"/>
  </r>
  <r>
    <s v="Roddy Speechley"/>
    <x v="2"/>
    <s v="Raspberry Choco"/>
    <d v="2022-01-13T00:00:00"/>
    <n v="784"/>
    <n v="40"/>
    <n v="154"/>
    <n v="630"/>
  </r>
  <r>
    <s v="Dotty Strutley"/>
    <x v="5"/>
    <s v="Organic Choco Syrup"/>
    <d v="2022-01-13T00:00:00"/>
    <n v="882"/>
    <n v="37"/>
    <n v="354.09000000000003"/>
    <n v="527.91"/>
  </r>
  <r>
    <s v="Andria Kimpton"/>
    <x v="0"/>
    <s v="Orange Choco"/>
    <d v="2022-01-13T00:00:00"/>
    <n v="6748"/>
    <n v="375"/>
    <n v="1380"/>
    <n v="5368"/>
  </r>
  <r>
    <s v="Brien Boise"/>
    <x v="5"/>
    <s v="50% Dark Bites"/>
    <d v="2022-01-13T00:00:00"/>
    <n v="3073"/>
    <n v="123"/>
    <n v="920.04000000000008"/>
    <n v="2152.96"/>
  </r>
  <r>
    <s v="Gunar Cockshoot"/>
    <x v="2"/>
    <s v="Smooth Sliky Salty"/>
    <d v="2022-01-13T00:00:00"/>
    <n v="6174"/>
    <n v="910"/>
    <n v="2511.6"/>
    <n v="3662.4"/>
  </r>
  <r>
    <s v="Andria Kimpton"/>
    <x v="2"/>
    <s v="Organic Choco Syrup"/>
    <d v="2022-01-13T00:00:00"/>
    <n v="3360"/>
    <n v="147"/>
    <n v="1406.79"/>
    <n v="1953.21"/>
  </r>
  <r>
    <s v="Ches Bonnell"/>
    <x v="5"/>
    <s v="Fruit &amp; Nut Bars"/>
    <d v="2022-01-13T00:00:00"/>
    <n v="5845"/>
    <n v="390"/>
    <n v="1848.6000000000001"/>
    <n v="3996.3999999999996"/>
  </r>
  <r>
    <s v="Andria Kimpton"/>
    <x v="5"/>
    <s v="Drinking Coco"/>
    <d v="2022-01-13T00:00:00"/>
    <n v="7735"/>
    <n v="287"/>
    <n v="2852.7799999999997"/>
    <n v="4882.22"/>
  </r>
  <r>
    <s v="Camilla Castle"/>
    <x v="0"/>
    <s v="Organic Choco Syrup"/>
    <d v="2022-01-13T00:00:00"/>
    <n v="10969"/>
    <n v="458"/>
    <n v="4383.0600000000004"/>
    <n v="6585.94"/>
  </r>
  <r>
    <s v="Andria Kimpton"/>
    <x v="4"/>
    <s v="Caramel Stuffed Bars"/>
    <d v="2022-01-13T00:00:00"/>
    <n v="9562"/>
    <n v="563"/>
    <n v="4746.09"/>
    <n v="4815.91"/>
  </r>
  <r>
    <s v="Kaine Padly"/>
    <x v="3"/>
    <s v="Baker's Choco Chips"/>
    <d v="2022-01-13T00:00:00"/>
    <n v="6020"/>
    <n v="262"/>
    <n v="3251.42"/>
    <n v="2768.58"/>
  </r>
  <r>
    <s v="Gigi Bohling"/>
    <x v="5"/>
    <s v="Manuka Honey Choco"/>
    <d v="2022-01-13T00:00:00"/>
    <n v="9667"/>
    <n v="421"/>
    <n v="2862.7999999999997"/>
    <n v="6804.2000000000007"/>
  </r>
  <r>
    <s v="Beverie Moffet"/>
    <x v="4"/>
    <s v="Peanut Butter Cubes"/>
    <d v="2022-01-13T00:00:00"/>
    <n v="4130"/>
    <n v="218"/>
    <n v="577.69999999999993"/>
    <n v="3552.3"/>
  </r>
  <r>
    <s v="Brien Boise"/>
    <x v="2"/>
    <s v="Spicy Special Slims"/>
    <d v="2022-01-13T00:00:00"/>
    <n v="10220"/>
    <n v="1120"/>
    <n v="9206.4000000000015"/>
    <n v="1013.5999999999985"/>
  </r>
  <r>
    <s v="Dotty Strutley"/>
    <x v="4"/>
    <s v="50% Dark Bites"/>
    <d v="2022-01-13T00:00:00"/>
    <n v="16338"/>
    <n v="629"/>
    <n v="4704.92"/>
    <n v="11633.08"/>
  </r>
  <r>
    <s v="Curtice Advani"/>
    <x v="2"/>
    <s v="70% Dark Bites"/>
    <d v="2022-01-13T00:00:00"/>
    <n v="8400"/>
    <n v="1050"/>
    <n v="5292"/>
    <n v="3108"/>
  </r>
  <r>
    <s v="Curtice Advani"/>
    <x v="4"/>
    <s v="Spicy Special Slims"/>
    <d v="2022-01-13T00:00:00"/>
    <n v="3668"/>
    <n v="459"/>
    <n v="3772.9800000000005"/>
    <n v="-104.98000000000047"/>
  </r>
  <r>
    <s v="Barr Faughny"/>
    <x v="0"/>
    <s v="Orange Choco"/>
    <d v="2022-01-13T00:00:00"/>
    <n v="5047"/>
    <n v="253"/>
    <n v="931.04000000000008"/>
    <n v="4115.96"/>
  </r>
  <r>
    <s v="Van Tuxwell"/>
    <x v="3"/>
    <s v="99% Dark &amp; Pure"/>
    <d v="2022-01-13T00:00:00"/>
    <n v="4732"/>
    <n v="216"/>
    <n v="1669.68"/>
    <n v="3062.3199999999997"/>
  </r>
  <r>
    <s v="Roddy Speechley"/>
    <x v="5"/>
    <s v="Fruit &amp; Nut Bars"/>
    <d v="2022-01-13T00:00:00"/>
    <n v="7728"/>
    <n v="552"/>
    <n v="2616.48"/>
    <n v="5111.5200000000004"/>
  </r>
  <r>
    <s v="Camilla Castle"/>
    <x v="0"/>
    <s v="99% Dark &amp; Pure"/>
    <d v="2022-01-13T00:00:00"/>
    <n v="6370"/>
    <n v="266"/>
    <n v="2056.1800000000003"/>
    <n v="4313.82"/>
  </r>
  <r>
    <s v="Gunar Cockshoot"/>
    <x v="1"/>
    <s v="Organic Choco Syrup"/>
    <d v="2022-01-13T00:00:00"/>
    <n v="3304"/>
    <n v="151"/>
    <n v="1445.07"/>
    <n v="1858.93"/>
  </r>
  <r>
    <s v="Mallorie Waber"/>
    <x v="0"/>
    <s v="Organic Choco Syrup"/>
    <d v="2022-01-13T00:00:00"/>
    <n v="2107"/>
    <n v="96"/>
    <n v="918.72"/>
    <n v="1188.28"/>
  </r>
  <r>
    <s v="Husein Augar"/>
    <x v="5"/>
    <s v="85% Dark Bars"/>
    <d v="2022-01-13T00:00:00"/>
    <n v="11536"/>
    <n v="577"/>
    <n v="6064.2699999999995"/>
    <n v="5471.7300000000005"/>
  </r>
  <r>
    <s v="Madelene Upcott"/>
    <x v="1"/>
    <s v="White Choc"/>
    <d v="2022-01-14T00:00:00"/>
    <n v="10164"/>
    <n v="910"/>
    <n v="5851.3"/>
    <n v="4312.7"/>
  </r>
  <r>
    <s v="Oby Sorrel"/>
    <x v="4"/>
    <s v="Peanut Butter Cubes"/>
    <d v="2022-01-14T00:00:00"/>
    <n v="9275"/>
    <n v="516"/>
    <n v="1367.3999999999999"/>
    <n v="7907.6"/>
  </r>
  <r>
    <s v="Kelci Walkden"/>
    <x v="3"/>
    <s v="White Choc"/>
    <d v="2022-01-14T00:00:00"/>
    <n v="6314"/>
    <n v="486"/>
    <n v="3124.98"/>
    <n v="3189.02"/>
  </r>
  <r>
    <s v="Mallorie Waber"/>
    <x v="1"/>
    <s v="Choco Coated Almonds"/>
    <d v="2022-01-14T00:00:00"/>
    <n v="1547"/>
    <n v="155"/>
    <n v="514.6"/>
    <n v="1032.4000000000001"/>
  </r>
  <r>
    <s v="Gunar Cockshoot"/>
    <x v="1"/>
    <s v="Caramel Stuffed Bars"/>
    <d v="2022-01-14T00:00:00"/>
    <n v="1778"/>
    <n v="112"/>
    <n v="944.16"/>
    <n v="833.84"/>
  </r>
  <r>
    <s v="Roddy Speechley"/>
    <x v="5"/>
    <s v="70% Dark Bites"/>
    <d v="2022-01-14T00:00:00"/>
    <n v="5264"/>
    <n v="585"/>
    <n v="2948.4"/>
    <n v="2315.6"/>
  </r>
  <r>
    <s v="Camilla Castle"/>
    <x v="0"/>
    <s v="Orange Choco"/>
    <d v="2022-01-14T00:00:00"/>
    <n v="2765"/>
    <n v="139"/>
    <n v="511.52000000000004"/>
    <n v="2253.48"/>
  </r>
  <r>
    <s v="Camilla Castle"/>
    <x v="2"/>
    <s v="Almond Choco"/>
    <d v="2022-01-14T00:00:00"/>
    <n v="1022"/>
    <n v="64"/>
    <n v="329.6"/>
    <n v="692.4"/>
  </r>
  <r>
    <s v="Camilla Castle"/>
    <x v="1"/>
    <s v="Caramel Stuffed Bars"/>
    <d v="2022-01-14T00:00:00"/>
    <n v="7882"/>
    <n v="464"/>
    <n v="3911.52"/>
    <n v="3970.48"/>
  </r>
  <r>
    <s v="Ches Bonnell"/>
    <x v="5"/>
    <s v="Raspberry Choco"/>
    <d v="2022-01-14T00:00:00"/>
    <n v="18788"/>
    <n v="910"/>
    <n v="3503.5"/>
    <n v="15284.5"/>
  </r>
  <r>
    <s v="Husein Augar"/>
    <x v="1"/>
    <s v="Peanut Butter Cubes"/>
    <d v="2022-01-14T00:00:00"/>
    <n v="1274"/>
    <n v="75"/>
    <n v="198.75"/>
    <n v="1075.25"/>
  </r>
  <r>
    <s v="Dotty Strutley"/>
    <x v="2"/>
    <s v="Caramel Stuffed Bars"/>
    <d v="2022-01-14T00:00:00"/>
    <n v="4088"/>
    <n v="241"/>
    <n v="2031.6299999999999"/>
    <n v="2056.37"/>
  </r>
  <r>
    <s v="Marney O'Breen"/>
    <x v="4"/>
    <s v="50% Dark Bites"/>
    <d v="2022-01-14T00:00:00"/>
    <n v="4816"/>
    <n v="179"/>
    <n v="1338.92"/>
    <n v="3477.08"/>
  </r>
  <r>
    <s v="Karlen McCaffrey"/>
    <x v="2"/>
    <s v="Raspberry Choco"/>
    <d v="2022-01-14T00:00:00"/>
    <n v="651"/>
    <n v="30"/>
    <n v="115.5"/>
    <n v="535.5"/>
  </r>
  <r>
    <s v="Curtice Advani"/>
    <x v="5"/>
    <s v="Eclairs"/>
    <d v="2022-01-14T00:00:00"/>
    <n v="1414"/>
    <n v="236"/>
    <n v="1489.1599999999999"/>
    <n v="-75.159999999999854"/>
  </r>
  <r>
    <s v="Curtice Advani"/>
    <x v="1"/>
    <s v="Fruit &amp; Nut Bars"/>
    <d v="2022-01-14T00:00:00"/>
    <n v="700"/>
    <n v="50"/>
    <n v="237"/>
    <n v="463"/>
  </r>
  <r>
    <s v="Andria Kimpton"/>
    <x v="1"/>
    <s v="Baker's Choco Chips"/>
    <d v="2022-01-14T00:00:00"/>
    <n v="1932"/>
    <n v="81"/>
    <n v="1005.21"/>
    <n v="926.79"/>
  </r>
  <r>
    <s v="Madelene Upcott"/>
    <x v="4"/>
    <s v="Mint Chip Choco"/>
    <d v="2022-01-14T00:00:00"/>
    <n v="3570"/>
    <n v="255"/>
    <n v="1458.6"/>
    <n v="2111.4"/>
  </r>
  <r>
    <s v="Van Tuxwell"/>
    <x v="4"/>
    <s v="99% Dark &amp; Pure"/>
    <d v="2022-01-14T00:00:00"/>
    <n v="3122"/>
    <n v="142"/>
    <n v="1097.6600000000001"/>
    <n v="2024.34"/>
  </r>
  <r>
    <s v="Andria Kimpton"/>
    <x v="3"/>
    <s v="Eclairs"/>
    <d v="2022-01-14T00:00:00"/>
    <n v="588"/>
    <n v="74"/>
    <n v="466.94"/>
    <n v="121.06"/>
  </r>
  <r>
    <s v="Madelene Upcott"/>
    <x v="0"/>
    <s v="Caramel Stuffed Bars"/>
    <d v="2022-01-14T00:00:00"/>
    <n v="5236"/>
    <n v="328"/>
    <n v="2765.04"/>
    <n v="2470.96"/>
  </r>
  <r>
    <s v="Ches Bonnell"/>
    <x v="2"/>
    <s v="Manuka Honey Choco"/>
    <d v="2022-01-14T00:00:00"/>
    <n v="4221"/>
    <n v="192"/>
    <n v="1305.5999999999999"/>
    <n v="2915.4"/>
  </r>
  <r>
    <s v="Jan Morforth"/>
    <x v="0"/>
    <s v="99% Dark &amp; Pure"/>
    <d v="2022-01-14T00:00:00"/>
    <n v="420"/>
    <n v="20"/>
    <n v="154.60000000000002"/>
    <n v="265.39999999999998"/>
  </r>
  <r>
    <s v="Barr Faughny"/>
    <x v="1"/>
    <s v="Choco Coated Almonds"/>
    <d v="2022-01-14T00:00:00"/>
    <n v="5705"/>
    <n v="571"/>
    <n v="1895.7199999999998"/>
    <n v="3809.28"/>
  </r>
  <r>
    <s v="Madelene Upcott"/>
    <x v="5"/>
    <s v="Spicy Special Slims"/>
    <d v="2022-01-14T00:00:00"/>
    <n v="14504"/>
    <n v="1820"/>
    <n v="14960.400000000001"/>
    <n v="-456.40000000000146"/>
  </r>
  <r>
    <s v="Marney O'Breen"/>
    <x v="5"/>
    <s v="Manuka Honey Choco"/>
    <d v="2022-01-14T00:00:00"/>
    <n v="12726"/>
    <n v="606"/>
    <n v="4120.8"/>
    <n v="8605.2000000000007"/>
  </r>
  <r>
    <s v="Karlen McCaffrey"/>
    <x v="0"/>
    <s v="Eclairs"/>
    <d v="2022-01-14T00:00:00"/>
    <n v="2947"/>
    <n v="369"/>
    <n v="2328.39"/>
    <n v="618.61000000000013"/>
  </r>
  <r>
    <s v="Brien Boise"/>
    <x v="0"/>
    <s v="Drinking Coco"/>
    <d v="2022-01-14T00:00:00"/>
    <n v="12467"/>
    <n v="462"/>
    <n v="4592.28"/>
    <n v="7874.72"/>
  </r>
  <r>
    <s v="Wilone O'Kielt"/>
    <x v="5"/>
    <s v="Choco Coated Almonds"/>
    <d v="2022-01-14T00:00:00"/>
    <n v="6923"/>
    <n v="630"/>
    <n v="2091.6"/>
    <n v="4831.3999999999996"/>
  </r>
  <r>
    <s v="Dotty Strutley"/>
    <x v="3"/>
    <s v="50% Dark Bites"/>
    <d v="2022-01-14T00:00:00"/>
    <n v="1547"/>
    <n v="62"/>
    <n v="463.76000000000005"/>
    <n v="1083.24"/>
  </r>
  <r>
    <s v="Camilla Castle"/>
    <x v="4"/>
    <s v="50% Dark Bites"/>
    <d v="2022-01-14T00:00:00"/>
    <n v="4312"/>
    <n v="173"/>
    <n v="1294.04"/>
    <n v="3017.96"/>
  </r>
  <r>
    <s v="Kaine Padly"/>
    <x v="0"/>
    <s v="50% Dark Bites"/>
    <d v="2022-01-14T00:00:00"/>
    <n v="7672"/>
    <n v="296"/>
    <n v="2214.08"/>
    <n v="5457.92"/>
  </r>
  <r>
    <s v="Gunar Cockshoot"/>
    <x v="3"/>
    <s v="70% Dark Bites"/>
    <d v="2022-01-14T00:00:00"/>
    <n v="4690"/>
    <n v="522"/>
    <n v="2630.88"/>
    <n v="2059.12"/>
  </r>
  <r>
    <s v="Madelene Upcott"/>
    <x v="0"/>
    <s v="Peanut Butter Cubes"/>
    <d v="2022-01-14T00:00:00"/>
    <n v="11361"/>
    <n v="598"/>
    <n v="1584.7"/>
    <n v="9776.2999999999993"/>
  </r>
  <r>
    <s v="Dennison Crosswaite"/>
    <x v="3"/>
    <s v="70% Dark Bites"/>
    <d v="2022-01-14T00:00:00"/>
    <n v="2877"/>
    <n v="320"/>
    <n v="1612.8"/>
    <n v="1264.2"/>
  </r>
  <r>
    <s v="Gigi Bohling"/>
    <x v="3"/>
    <s v="Choco Coated Almonds"/>
    <d v="2022-01-14T00:00:00"/>
    <n v="4900"/>
    <n v="446"/>
    <n v="1480.72"/>
    <n v="3419.2799999999997"/>
  </r>
  <r>
    <s v="Madelene Upcott"/>
    <x v="1"/>
    <s v="Raspberry Choco"/>
    <d v="2022-01-14T00:00:00"/>
    <n v="3955"/>
    <n v="198"/>
    <n v="762.30000000000007"/>
    <n v="3192.7"/>
  </r>
  <r>
    <s v="Jehu Rudeforth"/>
    <x v="0"/>
    <s v="50% Dark Bites"/>
    <d v="2022-01-14T00:00:00"/>
    <n v="10948"/>
    <n v="438"/>
    <n v="3276.2400000000002"/>
    <n v="7671.76"/>
  </r>
  <r>
    <s v="Jan Morforth"/>
    <x v="1"/>
    <s v="Orange Choco"/>
    <d v="2022-01-14T00:00:00"/>
    <n v="6041"/>
    <n v="336"/>
    <n v="1236.48"/>
    <n v="4804.5200000000004"/>
  </r>
  <r>
    <s v="Dennison Crosswaite"/>
    <x v="4"/>
    <s v="Baker's Choco Chips"/>
    <d v="2022-01-14T00:00:00"/>
    <n v="6020"/>
    <n v="262"/>
    <n v="3251.42"/>
    <n v="2768.58"/>
  </r>
  <r>
    <s v="Andria Kimpton"/>
    <x v="0"/>
    <s v="Smooth Sliky Salty"/>
    <d v="2022-01-14T00:00:00"/>
    <n v="14098"/>
    <n v="1750"/>
    <n v="4830"/>
    <n v="9268"/>
  </r>
  <r>
    <s v="Beverie Moffet"/>
    <x v="0"/>
    <s v="Raspberry Choco"/>
    <d v="2022-01-14T00:00:00"/>
    <n v="8715"/>
    <n v="397"/>
    <n v="1528.45"/>
    <n v="7186.55"/>
  </r>
  <r>
    <s v="Gunar Cockshoot"/>
    <x v="4"/>
    <s v="Eclairs"/>
    <d v="2022-01-14T00:00:00"/>
    <n v="2702"/>
    <n v="451"/>
    <n v="2845.81"/>
    <n v="-143.80999999999995"/>
  </r>
  <r>
    <s v="Ches Bonnell"/>
    <x v="2"/>
    <s v="Orange Choco"/>
    <d v="2022-01-14T00:00:00"/>
    <n v="10899"/>
    <n v="574"/>
    <n v="2112.3200000000002"/>
    <n v="8786.68"/>
  </r>
  <r>
    <s v="Camilla Castle"/>
    <x v="2"/>
    <s v="White Choc"/>
    <d v="2022-01-14T00:00:00"/>
    <n v="2597"/>
    <n v="237"/>
    <n v="1523.9099999999999"/>
    <n v="1073.0900000000001"/>
  </r>
  <r>
    <s v="Gunar Cockshoot"/>
    <x v="0"/>
    <s v="Baker's Choco Chips"/>
    <d v="2022-01-14T00:00:00"/>
    <n v="8050"/>
    <n v="336"/>
    <n v="4169.76"/>
    <n v="3880.24"/>
  </r>
  <r>
    <s v="Marney O'Breen"/>
    <x v="2"/>
    <s v="Raspberry Choco"/>
    <d v="2022-01-14T00:00:00"/>
    <n v="1596"/>
    <n v="76"/>
    <n v="292.60000000000002"/>
    <n v="1303.4000000000001"/>
  </r>
  <r>
    <s v="Brien Boise"/>
    <x v="4"/>
    <s v="After Nines"/>
    <d v="2022-01-17T00:00:00"/>
    <n v="455"/>
    <n v="29"/>
    <n v="296.67"/>
    <n v="158.32999999999998"/>
  </r>
  <r>
    <s v="Oby Sorrel"/>
    <x v="2"/>
    <s v="Caramel Stuffed Bars"/>
    <d v="2022-01-17T00:00:00"/>
    <n v="7980"/>
    <n v="470"/>
    <n v="3962.1"/>
    <n v="4017.9"/>
  </r>
  <r>
    <s v="Jan Morforth"/>
    <x v="0"/>
    <s v="Mint Chip Choco"/>
    <d v="2022-01-17T00:00:00"/>
    <n v="3199"/>
    <n v="267"/>
    <n v="1527.24"/>
    <n v="1671.76"/>
  </r>
  <r>
    <s v="Husein Augar"/>
    <x v="3"/>
    <s v="Fruit &amp; Nut Bars"/>
    <d v="2022-01-17T00:00:00"/>
    <n v="3248"/>
    <n v="203"/>
    <n v="962.22"/>
    <n v="2285.7799999999997"/>
  </r>
  <r>
    <s v="Jehu Rudeforth"/>
    <x v="4"/>
    <s v="Mint Chip Choco"/>
    <d v="2022-01-17T00:00:00"/>
    <n v="6531"/>
    <n v="545"/>
    <n v="3117.4"/>
    <n v="3413.6"/>
  </r>
  <r>
    <s v="Ches Bonnell"/>
    <x v="0"/>
    <s v="85% Dark Bars"/>
    <d v="2022-01-17T00:00:00"/>
    <n v="6258"/>
    <n v="313"/>
    <n v="3289.63"/>
    <n v="2968.37"/>
  </r>
  <r>
    <s v="Rafaelita Blaksland"/>
    <x v="4"/>
    <s v="Baker's Choco Chips"/>
    <d v="2022-01-17T00:00:00"/>
    <n v="1092"/>
    <n v="50"/>
    <n v="620.5"/>
    <n v="471.5"/>
  </r>
  <r>
    <s v="Andria Kimpton"/>
    <x v="3"/>
    <s v="70% Dark Bites"/>
    <d v="2022-01-17T00:00:00"/>
    <n v="2415"/>
    <n v="269"/>
    <n v="1355.76"/>
    <n v="1059.24"/>
  </r>
  <r>
    <s v="Karlen McCaffrey"/>
    <x v="3"/>
    <s v="Peanut Butter Cubes"/>
    <d v="2022-01-17T00:00:00"/>
    <n v="12369"/>
    <n v="651"/>
    <n v="1725.1499999999999"/>
    <n v="10643.85"/>
  </r>
  <r>
    <s v="Barr Faughny"/>
    <x v="3"/>
    <s v="After Nines"/>
    <d v="2022-01-17T00:00:00"/>
    <n v="2667"/>
    <n v="157"/>
    <n v="1606.1100000000001"/>
    <n v="1060.8899999999999"/>
  </r>
  <r>
    <s v="Roddy Speechley"/>
    <x v="3"/>
    <s v="Fruit &amp; Nut Bars"/>
    <d v="2022-01-17T00:00:00"/>
    <n v="357"/>
    <n v="24"/>
    <n v="113.76"/>
    <n v="243.24"/>
  </r>
  <r>
    <s v="Jehu Rudeforth"/>
    <x v="3"/>
    <s v="Baker's Choco Chips"/>
    <d v="2022-01-17T00:00:00"/>
    <n v="63"/>
    <n v="3"/>
    <n v="37.230000000000004"/>
    <n v="25.769999999999996"/>
  </r>
  <r>
    <s v="Barr Faughny"/>
    <x v="1"/>
    <s v="Orange Choco"/>
    <d v="2022-01-17T00:00:00"/>
    <n v="9177"/>
    <n v="510"/>
    <n v="1876.8000000000002"/>
    <n v="7300.2"/>
  </r>
  <r>
    <s v="Beverie Moffet"/>
    <x v="5"/>
    <s v="White Choc"/>
    <d v="2022-01-17T00:00:00"/>
    <n v="11291"/>
    <n v="910"/>
    <n v="5851.3"/>
    <n v="5439.7"/>
  </r>
  <r>
    <s v="Ches Bonnell"/>
    <x v="3"/>
    <s v="Caramel Stuffed Bars"/>
    <d v="2022-01-17T00:00:00"/>
    <n v="5446"/>
    <n v="364"/>
    <n v="3068.52"/>
    <n v="2377.48"/>
  </r>
  <r>
    <s v="Mallorie Waber"/>
    <x v="1"/>
    <s v="Spicy Special Slims"/>
    <d v="2022-01-17T00:00:00"/>
    <n v="11977"/>
    <n v="1470"/>
    <n v="12083.400000000001"/>
    <n v="-106.40000000000146"/>
  </r>
  <r>
    <s v="Andria Kimpton"/>
    <x v="0"/>
    <s v="Raspberry Choco"/>
    <d v="2022-01-17T00:00:00"/>
    <n v="6209"/>
    <n v="311"/>
    <n v="1197.3500000000001"/>
    <n v="5011.6499999999996"/>
  </r>
  <r>
    <s v="Rafaelita Blaksland"/>
    <x v="5"/>
    <s v="Manuka Honey Choco"/>
    <d v="2022-01-17T00:00:00"/>
    <n v="11249"/>
    <n v="512"/>
    <n v="3481.6"/>
    <n v="7767.4"/>
  </r>
  <r>
    <s v="Dennison Crosswaite"/>
    <x v="5"/>
    <s v="Choco Coated Almonds"/>
    <d v="2022-01-17T00:00:00"/>
    <n v="2912"/>
    <n v="243"/>
    <n v="806.76"/>
    <n v="2105.2399999999998"/>
  </r>
  <r>
    <s v="Kaine Padly"/>
    <x v="5"/>
    <s v="Eclairs"/>
    <d v="2022-01-17T00:00:00"/>
    <n v="15806"/>
    <n v="2240"/>
    <n v="14134.4"/>
    <n v="1671.6000000000004"/>
  </r>
  <r>
    <s v="Marney O'Breen"/>
    <x v="3"/>
    <s v="Choco Coated Almonds"/>
    <d v="2022-01-17T00:00:00"/>
    <n v="10101"/>
    <n v="980"/>
    <n v="3253.6"/>
    <n v="6847.4"/>
  </r>
  <r>
    <s v="Curtice Advani"/>
    <x v="1"/>
    <s v="Smooth Sliky Salty"/>
    <d v="2022-01-17T00:00:00"/>
    <n v="7651"/>
    <n v="1120"/>
    <n v="3091.2"/>
    <n v="4559.8"/>
  </r>
  <r>
    <s v="Dennison Crosswaite"/>
    <x v="4"/>
    <s v="Peanut Butter Cubes"/>
    <d v="2022-01-17T00:00:00"/>
    <n v="4046"/>
    <n v="213"/>
    <n v="564.44999999999993"/>
    <n v="3481.55"/>
  </r>
  <r>
    <s v="Gunar Cockshoot"/>
    <x v="1"/>
    <s v="Milk Bars"/>
    <d v="2022-01-17T00:00:00"/>
    <n v="4494"/>
    <n v="300"/>
    <n v="1578"/>
    <n v="2916"/>
  </r>
  <r>
    <s v="Mallorie Waber"/>
    <x v="5"/>
    <s v="70% Dark Bites"/>
    <d v="2022-01-17T00:00:00"/>
    <n v="6069"/>
    <n v="840"/>
    <n v="4233.6000000000004"/>
    <n v="1835.3999999999996"/>
  </r>
  <r>
    <s v="Husein Augar"/>
    <x v="4"/>
    <s v="White Choc"/>
    <d v="2022-01-17T00:00:00"/>
    <n v="9751"/>
    <n v="910"/>
    <n v="5851.3"/>
    <n v="3899.7"/>
  </r>
  <r>
    <s v="Madelene Upcott"/>
    <x v="3"/>
    <s v="Orange Choco"/>
    <d v="2022-01-17T00:00:00"/>
    <n v="4158"/>
    <n v="208"/>
    <n v="765.44"/>
    <n v="3392.56"/>
  </r>
  <r>
    <s v="Van Tuxwell"/>
    <x v="1"/>
    <s v="Peanut Butter Cubes"/>
    <d v="2022-01-17T00:00:00"/>
    <n v="3003"/>
    <n v="167"/>
    <n v="442.55"/>
    <n v="2560.4499999999998"/>
  </r>
  <r>
    <s v="Oby Sorrel"/>
    <x v="0"/>
    <s v="50% Dark Bites"/>
    <d v="2022-01-17T00:00:00"/>
    <n v="3612"/>
    <n v="134"/>
    <n v="1002.32"/>
    <n v="2609.6799999999998"/>
  </r>
  <r>
    <s v="Curtice Advani"/>
    <x v="3"/>
    <s v="Eclairs"/>
    <d v="2022-01-17T00:00:00"/>
    <n v="13265"/>
    <n v="2240"/>
    <n v="14134.4"/>
    <n v="-869.39999999999964"/>
  </r>
  <r>
    <s v="Mallorie Waber"/>
    <x v="3"/>
    <s v="99% Dark &amp; Pure"/>
    <d v="2022-01-17T00:00:00"/>
    <n v="2688"/>
    <n v="123"/>
    <n v="950.79000000000008"/>
    <n v="1737.21"/>
  </r>
  <r>
    <s v="Dotty Strutley"/>
    <x v="4"/>
    <s v="Raspberry Choco"/>
    <d v="2022-01-17T00:00:00"/>
    <n v="7469"/>
    <n v="340"/>
    <n v="1309"/>
    <n v="6160"/>
  </r>
  <r>
    <s v="Van Tuxwell"/>
    <x v="0"/>
    <s v="Orange Choco"/>
    <d v="2022-01-17T00:00:00"/>
    <n v="1785"/>
    <n v="94"/>
    <n v="345.92"/>
    <n v="1439.08"/>
  </r>
  <r>
    <s v="Dennison Crosswaite"/>
    <x v="0"/>
    <s v="Almond Choco"/>
    <d v="2022-01-17T00:00:00"/>
    <n v="5670"/>
    <n v="405"/>
    <n v="2085.75"/>
    <n v="3584.25"/>
  </r>
  <r>
    <s v="Mallorie Waber"/>
    <x v="1"/>
    <s v="Almond Choco"/>
    <d v="2022-01-17T00:00:00"/>
    <n v="420"/>
    <n v="27"/>
    <n v="139.05000000000001"/>
    <n v="280.95"/>
  </r>
  <r>
    <s v="Oby Sorrel"/>
    <x v="5"/>
    <s v="White Choc"/>
    <d v="2022-01-17T00:00:00"/>
    <n v="7714"/>
    <n v="700"/>
    <n v="4501"/>
    <n v="3213"/>
  </r>
  <r>
    <s v="Van Tuxwell"/>
    <x v="3"/>
    <s v="Smooth Sliky Salty"/>
    <d v="2022-01-17T00:00:00"/>
    <n v="3031"/>
    <n v="433"/>
    <n v="1195.08"/>
    <n v="1835.92"/>
  </r>
  <r>
    <s v="Rafaelita Blaksland"/>
    <x v="4"/>
    <s v="Manuka Honey Choco"/>
    <d v="2022-01-17T00:00:00"/>
    <n v="10654"/>
    <n v="464"/>
    <n v="3155.2"/>
    <n v="7498.8"/>
  </r>
  <r>
    <s v="Van Tuxwell"/>
    <x v="5"/>
    <s v="85% Dark Bars"/>
    <d v="2022-01-17T00:00:00"/>
    <n v="3255"/>
    <n v="163"/>
    <n v="1713.1299999999999"/>
    <n v="1541.8700000000001"/>
  </r>
  <r>
    <s v="Roddy Speechley"/>
    <x v="5"/>
    <s v="Spicy Special Slims"/>
    <d v="2022-01-17T00:00:00"/>
    <n v="1001"/>
    <n v="101"/>
    <n v="830.22"/>
    <n v="170.77999999999997"/>
  </r>
  <r>
    <s v="Kelci Walkden"/>
    <x v="3"/>
    <s v="Caramel Stuffed Bars"/>
    <d v="2022-01-17T00:00:00"/>
    <n v="9051"/>
    <n v="604"/>
    <n v="5091.72"/>
    <n v="3959.2799999999997"/>
  </r>
  <r>
    <s v="Wilone O'Kielt"/>
    <x v="4"/>
    <s v="Peanut Butter Cubes"/>
    <d v="2022-01-17T00:00:00"/>
    <n v="11172"/>
    <n v="621"/>
    <n v="1645.6499999999999"/>
    <n v="9526.35"/>
  </r>
  <r>
    <s v="Rafaelita Blaksland"/>
    <x v="4"/>
    <s v="Almond Choco"/>
    <d v="2022-01-17T00:00:00"/>
    <n v="1680"/>
    <n v="120"/>
    <n v="618"/>
    <n v="1062"/>
  </r>
  <r>
    <s v="Andria Kimpton"/>
    <x v="5"/>
    <s v="Baker's Choco Chips"/>
    <d v="2022-01-17T00:00:00"/>
    <n v="6223"/>
    <n v="271"/>
    <n v="3363.11"/>
    <n v="2859.89"/>
  </r>
  <r>
    <s v="Mallorie Waber"/>
    <x v="4"/>
    <s v="Peanut Butter Cubes"/>
    <d v="2022-01-17T00:00:00"/>
    <n v="1547"/>
    <n v="82"/>
    <n v="217.29999999999998"/>
    <n v="1329.7"/>
  </r>
  <r>
    <s v="Gunar Cockshoot"/>
    <x v="2"/>
    <s v="Manuka Honey Choco"/>
    <d v="2022-01-17T00:00:00"/>
    <n v="13013"/>
    <n v="620"/>
    <n v="4216"/>
    <n v="8797"/>
  </r>
  <r>
    <s v="Rafaelita Blaksland"/>
    <x v="2"/>
    <s v="99% Dark &amp; Pure"/>
    <d v="2022-01-17T00:00:00"/>
    <n v="3787"/>
    <n v="173"/>
    <n v="1337.29"/>
    <n v="2449.71"/>
  </r>
  <r>
    <s v="Jehu Rudeforth"/>
    <x v="2"/>
    <s v="Milk Bars"/>
    <d v="2022-01-17T00:00:00"/>
    <n v="2870"/>
    <n v="169"/>
    <n v="888.93999999999994"/>
    <n v="1981.06"/>
  </r>
  <r>
    <s v="Dotty Strutley"/>
    <x v="1"/>
    <s v="Choco Coated Almonds"/>
    <d v="2022-01-17T00:00:00"/>
    <n v="4529"/>
    <n v="412"/>
    <n v="1367.84"/>
    <n v="3161.16"/>
  </r>
  <r>
    <s v="Brien Boise"/>
    <x v="2"/>
    <s v="Choco Coated Almonds"/>
    <d v="2022-01-17T00:00:00"/>
    <n v="17724"/>
    <n v="1610"/>
    <n v="5345.2"/>
    <n v="12378.8"/>
  </r>
  <r>
    <s v="Oby Sorrel"/>
    <x v="5"/>
    <s v="Drinking Coco"/>
    <d v="2022-01-17T00:00:00"/>
    <n v="7679"/>
    <n v="308"/>
    <n v="3061.52"/>
    <n v="4617.4799999999996"/>
  </r>
  <r>
    <s v="Roddy Speechley"/>
    <x v="0"/>
    <s v="Raspberry Choco"/>
    <d v="2022-01-17T00:00:00"/>
    <n v="4669"/>
    <n v="234"/>
    <n v="900.9"/>
    <n v="3768.1"/>
  </r>
  <r>
    <s v="Marney O'Breen"/>
    <x v="1"/>
    <s v="99% Dark &amp; Pure"/>
    <d v="2022-01-17T00:00:00"/>
    <n v="1666"/>
    <n v="73"/>
    <n v="564.29000000000008"/>
    <n v="1101.71"/>
  </r>
  <r>
    <s v="Marney O'Breen"/>
    <x v="1"/>
    <s v="Manuka Honey Choco"/>
    <d v="2022-01-17T00:00:00"/>
    <n v="679"/>
    <n v="30"/>
    <n v="204"/>
    <n v="475"/>
  </r>
  <r>
    <s v="Jan Morforth"/>
    <x v="4"/>
    <s v="50% Dark Bites"/>
    <d v="2022-01-17T00:00:00"/>
    <n v="4088"/>
    <n v="164"/>
    <n v="1226.72"/>
    <n v="2861.2799999999997"/>
  </r>
  <r>
    <s v="Dennison Crosswaite"/>
    <x v="4"/>
    <s v="Eclairs"/>
    <d v="2022-01-17T00:00:00"/>
    <n v="6440"/>
    <n v="910"/>
    <n v="5742.0999999999995"/>
    <n v="697.90000000000055"/>
  </r>
  <r>
    <s v="Van Tuxwell"/>
    <x v="3"/>
    <s v="Almond Choco"/>
    <d v="2022-01-17T00:00:00"/>
    <n v="3332"/>
    <n v="223"/>
    <n v="1148.45"/>
    <n v="2183.5500000000002"/>
  </r>
  <r>
    <s v="Ches Bonnell"/>
    <x v="1"/>
    <s v="Drinking Coco"/>
    <d v="2022-01-17T00:00:00"/>
    <n v="5467"/>
    <n v="203"/>
    <n v="2017.82"/>
    <n v="3449.1800000000003"/>
  </r>
  <r>
    <s v="Karlen McCaffrey"/>
    <x v="3"/>
    <s v="Raspberry Choco"/>
    <d v="2022-01-17T00:00:00"/>
    <n v="4767"/>
    <n v="227"/>
    <n v="873.95"/>
    <n v="3893.05"/>
  </r>
  <r>
    <s v="Barr Faughny"/>
    <x v="1"/>
    <s v="Manuka Honey Choco"/>
    <d v="2022-01-17T00:00:00"/>
    <n v="6664"/>
    <n v="318"/>
    <n v="2162.4"/>
    <n v="4501.6000000000004"/>
  </r>
  <r>
    <s v="Kaine Padly"/>
    <x v="1"/>
    <s v="99% Dark &amp; Pure"/>
    <d v="2022-01-17T00:00:00"/>
    <n v="12383"/>
    <n v="539"/>
    <n v="4166.47"/>
    <n v="8216.5299999999988"/>
  </r>
  <r>
    <s v="Mallorie Waber"/>
    <x v="3"/>
    <s v="Fruit &amp; Nut Bars"/>
    <d v="2022-01-17T00:00:00"/>
    <n v="7427"/>
    <n v="531"/>
    <n v="2516.94"/>
    <n v="4910.0599999999995"/>
  </r>
  <r>
    <s v="Barr Faughny"/>
    <x v="0"/>
    <s v="50% Dark Bites"/>
    <d v="2022-01-17T00:00:00"/>
    <n v="7105"/>
    <n v="274"/>
    <n v="2049.52"/>
    <n v="5055.4799999999996"/>
  </r>
  <r>
    <s v="Jan Morforth"/>
    <x v="1"/>
    <s v="Caramel Stuffed Bars"/>
    <d v="2022-01-17T00:00:00"/>
    <n v="4648"/>
    <n v="274"/>
    <n v="2309.8199999999997"/>
    <n v="2338.1800000000003"/>
  </r>
  <r>
    <s v="Dennison Crosswaite"/>
    <x v="1"/>
    <s v="Almond Choco"/>
    <d v="2022-01-17T00:00:00"/>
    <n v="3038"/>
    <n v="190"/>
    <n v="978.50000000000011"/>
    <n v="2059.5"/>
  </r>
  <r>
    <s v="Husein Augar"/>
    <x v="4"/>
    <s v="Caramel Stuffed Bars"/>
    <d v="2022-01-17T00:00:00"/>
    <n v="4592"/>
    <n v="287"/>
    <n v="2419.41"/>
    <n v="2172.59"/>
  </r>
  <r>
    <s v="Dennison Crosswaite"/>
    <x v="1"/>
    <s v="70% Dark Bites"/>
    <d v="2022-01-17T00:00:00"/>
    <n v="3213"/>
    <n v="459"/>
    <n v="2313.36"/>
    <n v="899.63999999999987"/>
  </r>
  <r>
    <s v="Gigi Bohling"/>
    <x v="0"/>
    <s v="50% Dark Bites"/>
    <d v="2022-01-17T00:00:00"/>
    <n v="4046"/>
    <n v="150"/>
    <n v="1122"/>
    <n v="2924"/>
  </r>
  <r>
    <s v="Ches Bonnell"/>
    <x v="4"/>
    <s v="Choco Coated Almonds"/>
    <d v="2022-01-17T00:00:00"/>
    <n v="3479"/>
    <n v="290"/>
    <n v="962.8"/>
    <n v="2516.1999999999998"/>
  </r>
  <r>
    <s v="Dennison Crosswaite"/>
    <x v="0"/>
    <s v="Choco Coated Almonds"/>
    <d v="2022-01-17T00:00:00"/>
    <n v="8568"/>
    <n v="840"/>
    <n v="2788.7999999999997"/>
    <n v="5779.2000000000007"/>
  </r>
  <r>
    <s v="Dennison Crosswaite"/>
    <x v="0"/>
    <s v="Organic Choco Syrup"/>
    <d v="2022-01-17T00:00:00"/>
    <n v="9009"/>
    <n v="392"/>
    <n v="3751.44"/>
    <n v="5257.5599999999995"/>
  </r>
  <r>
    <s v="Madelene Upcott"/>
    <x v="3"/>
    <s v="Caramel Stuffed Bars"/>
    <d v="2022-01-17T00:00:00"/>
    <n v="21"/>
    <n v="2"/>
    <n v="16.86"/>
    <n v="4.1400000000000006"/>
  </r>
  <r>
    <s v="Roddy Speechley"/>
    <x v="5"/>
    <s v="Milk Bars"/>
    <d v="2022-01-17T00:00:00"/>
    <n v="19950"/>
    <n v="1260"/>
    <n v="6627.5999999999995"/>
    <n v="13322.400000000001"/>
  </r>
  <r>
    <s v="Dennison Crosswaite"/>
    <x v="1"/>
    <s v="Drinking Coco"/>
    <d v="2022-01-17T00:00:00"/>
    <n v="9625"/>
    <n v="357"/>
    <n v="3548.58"/>
    <n v="6076.42"/>
  </r>
  <r>
    <s v="Oby Sorrel"/>
    <x v="3"/>
    <s v="50% Dark Bites"/>
    <d v="2022-01-17T00:00:00"/>
    <n v="7168"/>
    <n v="276"/>
    <n v="2064.48"/>
    <n v="5103.5200000000004"/>
  </r>
  <r>
    <s v="Gunar Cockshoot"/>
    <x v="4"/>
    <s v="Almond Choco"/>
    <d v="2022-01-17T00:00:00"/>
    <n v="2170"/>
    <n v="145"/>
    <n v="746.75"/>
    <n v="1423.25"/>
  </r>
  <r>
    <s v="Roddy Speechley"/>
    <x v="3"/>
    <s v="Raspberry Choco"/>
    <d v="2022-01-17T00:00:00"/>
    <n v="4564"/>
    <n v="208"/>
    <n v="800.80000000000007"/>
    <n v="3763.2"/>
  </r>
  <r>
    <s v="Brien Boise"/>
    <x v="2"/>
    <s v="99% Dark &amp; Pure"/>
    <d v="2022-01-17T00:00:00"/>
    <n v="3927"/>
    <n v="171"/>
    <n v="1321.8300000000002"/>
    <n v="2605.17"/>
  </r>
  <r>
    <s v="Andria Kimpton"/>
    <x v="1"/>
    <s v="Almond Choco"/>
    <d v="2022-01-17T00:00:00"/>
    <n v="6573"/>
    <n v="470"/>
    <n v="2420.5"/>
    <n v="4152.5"/>
  </r>
  <r>
    <s v="Andria Kimpton"/>
    <x v="4"/>
    <s v="Manuka Honey Choco"/>
    <d v="2022-01-18T00:00:00"/>
    <n v="476"/>
    <n v="23"/>
    <n v="156.4"/>
    <n v="319.60000000000002"/>
  </r>
  <r>
    <s v="Mallorie Waber"/>
    <x v="2"/>
    <s v="White Choc"/>
    <d v="2022-01-18T00:00:00"/>
    <n v="1715"/>
    <n v="132"/>
    <n v="848.76"/>
    <n v="866.24"/>
  </r>
  <r>
    <s v="Gigi Bohling"/>
    <x v="5"/>
    <s v="70% Dark Bites"/>
    <d v="2022-01-18T00:00:00"/>
    <n v="13608"/>
    <n v="1540"/>
    <n v="7761.6"/>
    <n v="5846.4"/>
  </r>
  <r>
    <s v="Roddy Speechley"/>
    <x v="4"/>
    <s v="Baker's Choco Chips"/>
    <d v="2022-01-18T00:00:00"/>
    <n v="1141"/>
    <n v="52"/>
    <n v="645.32000000000005"/>
    <n v="495.67999999999995"/>
  </r>
  <r>
    <s v="Barr Faughny"/>
    <x v="0"/>
    <s v="Caramel Stuffed Bars"/>
    <d v="2022-01-18T00:00:00"/>
    <n v="2107"/>
    <n v="124"/>
    <n v="1045.32"/>
    <n v="1061.68"/>
  </r>
  <r>
    <s v="Beverie Moffet"/>
    <x v="0"/>
    <s v="Smooth Sliky Salty"/>
    <d v="2022-01-18T00:00:00"/>
    <n v="5124"/>
    <n v="840"/>
    <n v="2318.3999999999996"/>
    <n v="2805.6000000000004"/>
  </r>
  <r>
    <s v="Jan Morforth"/>
    <x v="1"/>
    <s v="Raspberry Choco"/>
    <d v="2022-01-18T00:00:00"/>
    <n v="5761"/>
    <n v="262"/>
    <n v="1008.7"/>
    <n v="4752.3"/>
  </r>
  <r>
    <s v="Barr Faughny"/>
    <x v="4"/>
    <s v="Almond Choco"/>
    <d v="2022-01-18T00:00:00"/>
    <n v="9569"/>
    <n v="684"/>
    <n v="3522.6000000000004"/>
    <n v="6046.4"/>
  </r>
  <r>
    <s v="Karlen McCaffrey"/>
    <x v="0"/>
    <s v="Fruit &amp; Nut Bars"/>
    <d v="2022-01-18T00:00:00"/>
    <n v="1680"/>
    <n v="105"/>
    <n v="497.70000000000005"/>
    <n v="1182.3"/>
  </r>
  <r>
    <s v="Barr Faughny"/>
    <x v="1"/>
    <s v="Drinking Coco"/>
    <d v="2022-01-18T00:00:00"/>
    <n v="1358"/>
    <n v="51"/>
    <n v="506.94"/>
    <n v="851.06"/>
  </r>
  <r>
    <s v="Roddy Speechley"/>
    <x v="1"/>
    <s v="After Nines"/>
    <d v="2022-01-18T00:00:00"/>
    <n v="12572"/>
    <n v="699"/>
    <n v="7150.77"/>
    <n v="5421.23"/>
  </r>
  <r>
    <s v="Brien Boise"/>
    <x v="2"/>
    <s v="Orange Choco"/>
    <d v="2022-01-18T00:00:00"/>
    <n v="10157"/>
    <n v="508"/>
    <n v="1869.44"/>
    <n v="8287.56"/>
  </r>
  <r>
    <s v="Madelene Upcott"/>
    <x v="0"/>
    <s v="Choco Coated Almonds"/>
    <d v="2022-01-18T00:00:00"/>
    <n v="11711"/>
    <n v="1050"/>
    <n v="3486"/>
    <n v="8225"/>
  </r>
  <r>
    <s v="Rafaelita Blaksland"/>
    <x v="1"/>
    <s v="Milk Bars"/>
    <d v="2022-01-19T00:00:00"/>
    <n v="3493"/>
    <n v="233"/>
    <n v="1225.58"/>
    <n v="2267.42"/>
  </r>
  <r>
    <s v="Beverie Moffet"/>
    <x v="2"/>
    <s v="Almond Choco"/>
    <d v="2022-01-19T00:00:00"/>
    <n v="1218"/>
    <n v="82"/>
    <n v="422.3"/>
    <n v="795.7"/>
  </r>
  <r>
    <s v="Van Tuxwell"/>
    <x v="5"/>
    <s v="Drinking Coco"/>
    <d v="2022-01-19T00:00:00"/>
    <n v="532"/>
    <n v="20"/>
    <n v="198.79999999999998"/>
    <n v="333.20000000000005"/>
  </r>
  <r>
    <s v="Kelci Walkden"/>
    <x v="2"/>
    <s v="Mint Chip Choco"/>
    <d v="2022-01-19T00:00:00"/>
    <n v="651"/>
    <n v="51"/>
    <n v="291.71999999999997"/>
    <n v="359.28000000000003"/>
  </r>
  <r>
    <s v="Curtice Advani"/>
    <x v="0"/>
    <s v="Peanut Butter Cubes"/>
    <d v="2022-01-19T00:00:00"/>
    <n v="9121"/>
    <n v="537"/>
    <n v="1423.05"/>
    <n v="7697.95"/>
  </r>
  <r>
    <s v="Curtice Advani"/>
    <x v="5"/>
    <s v="Almond Choco"/>
    <d v="2022-01-19T00:00:00"/>
    <n v="3185"/>
    <n v="213"/>
    <n v="1096.95"/>
    <n v="2088.0500000000002"/>
  </r>
  <r>
    <s v="Barr Faughny"/>
    <x v="5"/>
    <s v="Baker's Choco Chips"/>
    <d v="2022-01-19T00:00:00"/>
    <n v="1841"/>
    <n v="77"/>
    <n v="955.57"/>
    <n v="885.43"/>
  </r>
  <r>
    <s v="Jehu Rudeforth"/>
    <x v="3"/>
    <s v="Drinking Coco"/>
    <d v="2022-01-19T00:00:00"/>
    <n v="11046"/>
    <n v="410"/>
    <n v="4075.3999999999996"/>
    <n v="6970.6"/>
  </r>
  <r>
    <s v="Roddy Speechley"/>
    <x v="0"/>
    <s v="50% Dark Bites"/>
    <d v="2022-01-19T00:00:00"/>
    <n v="11802"/>
    <n v="454"/>
    <n v="3395.92"/>
    <n v="8406.08"/>
  </r>
  <r>
    <s v="Karlen McCaffrey"/>
    <x v="3"/>
    <s v="Spicy Special Slims"/>
    <d v="2022-01-19T00:00:00"/>
    <n v="3941"/>
    <n v="395"/>
    <n v="3246.9"/>
    <n v="694.09999999999991"/>
  </r>
  <r>
    <s v="Madelene Upcott"/>
    <x v="1"/>
    <s v="Milk Bars"/>
    <d v="2022-01-19T00:00:00"/>
    <n v="1001"/>
    <n v="59"/>
    <n v="310.33999999999997"/>
    <n v="690.66000000000008"/>
  </r>
  <r>
    <s v="Marney O'Breen"/>
    <x v="0"/>
    <s v="Milk Bars"/>
    <d v="2022-01-19T00:00:00"/>
    <n v="10129"/>
    <n v="676"/>
    <n v="3555.7599999999998"/>
    <n v="6573.24"/>
  </r>
  <r>
    <s v="Madelene Upcott"/>
    <x v="0"/>
    <s v="Orange Choco"/>
    <d v="2022-01-19T00:00:00"/>
    <n v="7210"/>
    <n v="361"/>
    <n v="1328.48"/>
    <n v="5881.52"/>
  </r>
  <r>
    <s v="Oby Sorrel"/>
    <x v="3"/>
    <s v="Mint Chip Choco"/>
    <d v="2022-01-19T00:00:00"/>
    <n v="2933"/>
    <n v="210"/>
    <n v="1201.2"/>
    <n v="1731.8"/>
  </r>
  <r>
    <s v="Kelci Walkden"/>
    <x v="3"/>
    <s v="Orange Choco"/>
    <d v="2022-01-19T00:00:00"/>
    <n v="7217"/>
    <n v="401"/>
    <n v="1475.68"/>
    <n v="5741.32"/>
  </r>
  <r>
    <s v="Wilone O'Kielt"/>
    <x v="5"/>
    <s v="Mint Chip Choco"/>
    <d v="2022-01-19T00:00:00"/>
    <n v="8813"/>
    <n v="678"/>
    <n v="3878.16"/>
    <n v="4934.84"/>
  </r>
  <r>
    <s v="Andria Kimpton"/>
    <x v="4"/>
    <s v="70% Dark Bites"/>
    <d v="2022-01-19T00:00:00"/>
    <n v="1729"/>
    <n v="247"/>
    <n v="1244.8800000000001"/>
    <n v="484.11999999999989"/>
  </r>
  <r>
    <s v="Curtice Advani"/>
    <x v="0"/>
    <s v="70% Dark Bites"/>
    <d v="2022-01-19T00:00:00"/>
    <n v="483"/>
    <n v="61"/>
    <n v="307.44"/>
    <n v="175.56"/>
  </r>
  <r>
    <s v="Gigi Bohling"/>
    <x v="5"/>
    <s v="Orange Choco"/>
    <d v="2022-01-19T00:00:00"/>
    <n v="13398"/>
    <n v="700"/>
    <n v="2576"/>
    <n v="10822"/>
  </r>
  <r>
    <s v="Oby Sorrel"/>
    <x v="4"/>
    <s v="85% Dark Bars"/>
    <d v="2022-01-19T00:00:00"/>
    <n v="2044"/>
    <n v="103"/>
    <n v="1082.53"/>
    <n v="961.47"/>
  </r>
  <r>
    <s v="Barr Faughny"/>
    <x v="4"/>
    <s v="Mint Chip Choco"/>
    <d v="2022-01-19T00:00:00"/>
    <n v="6797"/>
    <n v="523"/>
    <n v="2991.56"/>
    <n v="3805.44"/>
  </r>
  <r>
    <s v="Marney O'Breen"/>
    <x v="5"/>
    <s v="White Choc"/>
    <d v="2022-01-19T00:00:00"/>
    <n v="9016"/>
    <n v="840"/>
    <n v="5401.2"/>
    <n v="3614.8"/>
  </r>
  <r>
    <s v="Camilla Castle"/>
    <x v="2"/>
    <s v="Baker's Choco Chips"/>
    <d v="2022-01-19T00:00:00"/>
    <n v="2527"/>
    <n v="110"/>
    <n v="1365.1"/>
    <n v="1161.9000000000001"/>
  </r>
  <r>
    <s v="Jehu Rudeforth"/>
    <x v="1"/>
    <s v="Fruit &amp; Nut Bars"/>
    <d v="2022-01-19T00:00:00"/>
    <n v="5544"/>
    <n v="396"/>
    <n v="1877.0400000000002"/>
    <n v="3666.96"/>
  </r>
  <r>
    <s v="Kaine Padly"/>
    <x v="0"/>
    <s v="Drinking Coco"/>
    <d v="2022-01-19T00:00:00"/>
    <n v="658"/>
    <n v="26"/>
    <n v="258.44"/>
    <n v="399.56"/>
  </r>
  <r>
    <s v="Jehu Rudeforth"/>
    <x v="4"/>
    <s v="Orange Choco"/>
    <d v="2022-01-19T00:00:00"/>
    <n v="3059"/>
    <n v="170"/>
    <n v="625.6"/>
    <n v="2433.4"/>
  </r>
  <r>
    <s v="Kaine Padly"/>
    <x v="0"/>
    <s v="Peanut Butter Cubes"/>
    <d v="2022-01-19T00:00:00"/>
    <n v="1813"/>
    <n v="107"/>
    <n v="283.55"/>
    <n v="1529.45"/>
  </r>
  <r>
    <s v="Barr Faughny"/>
    <x v="2"/>
    <s v="99% Dark &amp; Pure"/>
    <d v="2022-01-19T00:00:00"/>
    <n v="9856"/>
    <n v="429"/>
    <n v="3316.17"/>
    <n v="6539.83"/>
  </r>
  <r>
    <s v="Barr Faughny"/>
    <x v="5"/>
    <s v="Almond Choco"/>
    <d v="2022-01-19T00:00:00"/>
    <n v="10696"/>
    <n v="700"/>
    <n v="3605.0000000000005"/>
    <n v="7091"/>
  </r>
  <r>
    <s v="Kelci Walkden"/>
    <x v="0"/>
    <s v="Almond Choco"/>
    <d v="2022-01-19T00:00:00"/>
    <n v="931"/>
    <n v="63"/>
    <n v="324.45000000000005"/>
    <n v="606.54999999999995"/>
  </r>
  <r>
    <s v="Curtice Advani"/>
    <x v="0"/>
    <s v="Baker's Choco Chips"/>
    <d v="2022-01-20T00:00:00"/>
    <n v="1330"/>
    <n v="58"/>
    <n v="719.78"/>
    <n v="610.22"/>
  </r>
  <r>
    <s v="Madelene Upcott"/>
    <x v="5"/>
    <s v="Eclairs"/>
    <d v="2022-01-20T00:00:00"/>
    <n v="3878"/>
    <n v="554"/>
    <n v="3495.74"/>
    <n v="382.26000000000022"/>
  </r>
  <r>
    <s v="Roddy Speechley"/>
    <x v="0"/>
    <s v="Milk Bars"/>
    <d v="2022-01-20T00:00:00"/>
    <n v="1904"/>
    <n v="119"/>
    <n v="625.93999999999994"/>
    <n v="1278.06"/>
  </r>
  <r>
    <s v="Van Tuxwell"/>
    <x v="4"/>
    <s v="85% Dark Bars"/>
    <d v="2022-01-20T00:00:00"/>
    <n v="1603"/>
    <n v="90"/>
    <n v="945.9"/>
    <n v="657.1"/>
  </r>
  <r>
    <s v="Brien Boise"/>
    <x v="0"/>
    <s v="Mint Chip Choco"/>
    <d v="2022-01-20T00:00:00"/>
    <n v="15638"/>
    <n v="1330"/>
    <n v="7607.5999999999995"/>
    <n v="8030.4000000000005"/>
  </r>
  <r>
    <s v="Dotty Strutley"/>
    <x v="1"/>
    <s v="Peanut Butter Cubes"/>
    <d v="2022-01-20T00:00:00"/>
    <n v="7595"/>
    <n v="447"/>
    <n v="1184.55"/>
    <n v="6410.45"/>
  </r>
  <r>
    <s v="Karlen McCaffrey"/>
    <x v="1"/>
    <s v="Milk Bars"/>
    <d v="2022-01-20T00:00:00"/>
    <n v="5075"/>
    <n v="339"/>
    <n v="1783.1399999999999"/>
    <n v="3291.86"/>
  </r>
  <r>
    <s v="Camilla Castle"/>
    <x v="1"/>
    <s v="Smooth Sliky Salty"/>
    <d v="2022-01-20T00:00:00"/>
    <n v="707"/>
    <n v="89"/>
    <n v="245.64"/>
    <n v="461.36"/>
  </r>
  <r>
    <s v="Madelene Upcott"/>
    <x v="5"/>
    <s v="Orange Choco"/>
    <d v="2022-01-20T00:00:00"/>
    <n v="4809"/>
    <n v="241"/>
    <n v="886.88"/>
    <n v="3922.12"/>
  </r>
  <r>
    <s v="Dotty Strutley"/>
    <x v="4"/>
    <s v="Fruit &amp; Nut Bars"/>
    <d v="2022-01-20T00:00:00"/>
    <n v="5775"/>
    <n v="361"/>
    <n v="1711.14"/>
    <n v="4063.8599999999997"/>
  </r>
  <r>
    <s v="Husein Augar"/>
    <x v="4"/>
    <s v="Drinking Coco"/>
    <d v="2022-01-20T00:00:00"/>
    <n v="4858"/>
    <n v="180"/>
    <n v="1789.1999999999998"/>
    <n v="3068.8"/>
  </r>
  <r>
    <s v="Barr Faughny"/>
    <x v="0"/>
    <s v="85% Dark Bars"/>
    <d v="2022-01-20T00:00:00"/>
    <n v="4753"/>
    <n v="251"/>
    <n v="2638.0099999999998"/>
    <n v="2114.9900000000002"/>
  </r>
  <r>
    <s v="Roddy Speechley"/>
    <x v="4"/>
    <s v="Orange Choco"/>
    <d v="2022-01-20T00:00:00"/>
    <n v="3416"/>
    <n v="171"/>
    <n v="629.28"/>
    <n v="2786.7200000000003"/>
  </r>
  <r>
    <s v="Oby Sorrel"/>
    <x v="0"/>
    <s v="Smooth Sliky Salty"/>
    <d v="2022-01-20T00:00:00"/>
    <n v="3374"/>
    <n v="563"/>
    <n v="1553.8799999999999"/>
    <n v="1820.1200000000001"/>
  </r>
  <r>
    <s v="Andria Kimpton"/>
    <x v="5"/>
    <s v="Smooth Sliky Salty"/>
    <d v="2022-01-20T00:00:00"/>
    <n v="6972"/>
    <n v="980"/>
    <n v="2704.7999999999997"/>
    <n v="4267.2000000000007"/>
  </r>
  <r>
    <s v="Van Tuxwell"/>
    <x v="0"/>
    <s v="85% Dark Bars"/>
    <d v="2022-01-20T00:00:00"/>
    <n v="1022"/>
    <n v="57"/>
    <n v="599.06999999999994"/>
    <n v="422.93000000000006"/>
  </r>
  <r>
    <s v="Van Tuxwell"/>
    <x v="4"/>
    <s v="Caramel Stuffed Bars"/>
    <d v="2022-01-20T00:00:00"/>
    <n v="1519"/>
    <n v="90"/>
    <n v="758.69999999999993"/>
    <n v="760.30000000000007"/>
  </r>
  <r>
    <s v="Husein Augar"/>
    <x v="5"/>
    <s v="Choco Coated Almonds"/>
    <d v="2022-01-20T00:00:00"/>
    <n v="11284"/>
    <n v="1120"/>
    <n v="3718.3999999999996"/>
    <n v="7565.6"/>
  </r>
  <r>
    <s v="Ches Bonnell"/>
    <x v="3"/>
    <s v="Drinking Coco"/>
    <d v="2022-01-20T00:00:00"/>
    <n v="12348"/>
    <n v="494"/>
    <n v="4910.3599999999997"/>
    <n v="7437.64"/>
  </r>
  <r>
    <s v="Dennison Crosswaite"/>
    <x v="5"/>
    <s v="Mint Chip Choco"/>
    <d v="2022-01-20T00:00:00"/>
    <n v="4053"/>
    <n v="338"/>
    <n v="1933.36"/>
    <n v="2119.6400000000003"/>
  </r>
  <r>
    <s v="Wilone O'Kielt"/>
    <x v="2"/>
    <s v="70% Dark Bites"/>
    <d v="2022-01-20T00:00:00"/>
    <n v="1484"/>
    <n v="186"/>
    <n v="937.44"/>
    <n v="546.55999999999995"/>
  </r>
  <r>
    <s v="Dotty Strutley"/>
    <x v="3"/>
    <s v="After Nines"/>
    <d v="2022-01-20T00:00:00"/>
    <n v="1407"/>
    <n v="83"/>
    <n v="849.09"/>
    <n v="557.91"/>
  </r>
  <r>
    <s v="Mallorie Waber"/>
    <x v="4"/>
    <s v="50% Dark Bites"/>
    <d v="2022-01-20T00:00:00"/>
    <n v="8274"/>
    <n v="319"/>
    <n v="2386.1200000000003"/>
    <n v="5887.8799999999992"/>
  </r>
  <r>
    <s v="Mallorie Waber"/>
    <x v="3"/>
    <s v="Raspberry Choco"/>
    <d v="2022-01-20T00:00:00"/>
    <n v="10626"/>
    <n v="532"/>
    <n v="2048.2000000000003"/>
    <n v="8577.7999999999993"/>
  </r>
  <r>
    <s v="Van Tuxwell"/>
    <x v="2"/>
    <s v="Raspberry Choco"/>
    <d v="2022-01-20T00:00:00"/>
    <n v="13951"/>
    <n v="698"/>
    <n v="2687.3"/>
    <n v="11263.7"/>
  </r>
  <r>
    <s v="Husein Augar"/>
    <x v="5"/>
    <s v="Smooth Sliky Salty"/>
    <d v="2022-01-20T00:00:00"/>
    <n v="4641"/>
    <n v="663"/>
    <n v="1829.8799999999999"/>
    <n v="2811.12"/>
  </r>
  <r>
    <s v="Jan Morforth"/>
    <x v="1"/>
    <s v="70% Dark Bites"/>
    <d v="2022-01-20T00:00:00"/>
    <n v="7175"/>
    <n v="1050"/>
    <n v="5292"/>
    <n v="1883"/>
  </r>
  <r>
    <s v="Roddy Speechley"/>
    <x v="5"/>
    <s v="Drinking Coco"/>
    <d v="2022-01-21T00:00:00"/>
    <n v="5747"/>
    <n v="222"/>
    <n v="2206.6799999999998"/>
    <n v="3540.32"/>
  </r>
  <r>
    <s v="Camilla Castle"/>
    <x v="3"/>
    <s v="Eclairs"/>
    <d v="2022-01-21T00:00:00"/>
    <n v="3325"/>
    <n v="416"/>
    <n v="2624.96"/>
    <n v="700.04"/>
  </r>
  <r>
    <s v="Brien Boise"/>
    <x v="3"/>
    <s v="Fruit &amp; Nut Bars"/>
    <d v="2022-01-21T00:00:00"/>
    <n v="3752"/>
    <n v="235"/>
    <n v="1113.9000000000001"/>
    <n v="2638.1"/>
  </r>
  <r>
    <s v="Roddy Speechley"/>
    <x v="4"/>
    <s v="99% Dark &amp; Pure"/>
    <d v="2022-01-21T00:00:00"/>
    <n v="3787"/>
    <n v="165"/>
    <n v="1275.45"/>
    <n v="2511.5500000000002"/>
  </r>
  <r>
    <s v="Kaine Padly"/>
    <x v="5"/>
    <s v="Orange Choco"/>
    <d v="2022-01-21T00:00:00"/>
    <n v="4277"/>
    <n v="238"/>
    <n v="875.84"/>
    <n v="3401.16"/>
  </r>
  <r>
    <s v="Ches Bonnell"/>
    <x v="4"/>
    <s v="Organic Choco Syrup"/>
    <d v="2022-01-21T00:00:00"/>
    <n v="3626"/>
    <n v="158"/>
    <n v="1512.06"/>
    <n v="2113.94"/>
  </r>
  <r>
    <s v="Andria Kimpton"/>
    <x v="3"/>
    <s v="Fruit &amp; Nut Bars"/>
    <d v="2022-01-21T00:00:00"/>
    <n v="5789"/>
    <n v="362"/>
    <n v="1715.88"/>
    <n v="4073.12"/>
  </r>
  <r>
    <s v="Kaine Padly"/>
    <x v="2"/>
    <s v="Drinking Coco"/>
    <d v="2022-01-21T00:00:00"/>
    <n v="14217"/>
    <n v="527"/>
    <n v="5238.38"/>
    <n v="8978.619999999999"/>
  </r>
  <r>
    <s v="Roddy Speechley"/>
    <x v="1"/>
    <s v="Orange Choco"/>
    <d v="2022-01-21T00:00:00"/>
    <n v="532"/>
    <n v="27"/>
    <n v="99.36"/>
    <n v="432.64"/>
  </r>
  <r>
    <s v="Dotty Strutley"/>
    <x v="5"/>
    <s v="Fruit &amp; Nut Bars"/>
    <d v="2022-01-21T00:00:00"/>
    <n v="707"/>
    <n v="48"/>
    <n v="227.52"/>
    <n v="479.48"/>
  </r>
  <r>
    <s v="Marney O'Breen"/>
    <x v="1"/>
    <s v="Almond Choco"/>
    <d v="2022-01-21T00:00:00"/>
    <n v="10136"/>
    <n v="676"/>
    <n v="3481.4"/>
    <n v="6654.6"/>
  </r>
  <r>
    <s v="Rafaelita Blaksland"/>
    <x v="0"/>
    <s v="85% Dark Bars"/>
    <d v="2022-01-24T00:00:00"/>
    <n v="819"/>
    <n v="41"/>
    <n v="430.90999999999997"/>
    <n v="388.09000000000003"/>
  </r>
  <r>
    <s v="Gigi Bohling"/>
    <x v="0"/>
    <s v="White Choc"/>
    <d v="2022-01-24T00:00:00"/>
    <n v="6216"/>
    <n v="518"/>
    <n v="3330.74"/>
    <n v="2885.26"/>
  </r>
  <r>
    <s v="Gigi Bohling"/>
    <x v="4"/>
    <s v="White Choc"/>
    <d v="2022-01-24T00:00:00"/>
    <n v="1400"/>
    <n v="117"/>
    <n v="752.31"/>
    <n v="647.69000000000005"/>
  </r>
  <r>
    <s v="Gunar Cockshoot"/>
    <x v="2"/>
    <s v="White Choc"/>
    <d v="2022-01-24T00:00:00"/>
    <n v="2016"/>
    <n v="168"/>
    <n v="1080.24"/>
    <n v="935.76"/>
  </r>
  <r>
    <s v="Ches Bonnell"/>
    <x v="1"/>
    <s v="Baker's Choco Chips"/>
    <d v="2022-01-24T00:00:00"/>
    <n v="2114"/>
    <n v="92"/>
    <n v="1141.72"/>
    <n v="972.28"/>
  </r>
  <r>
    <s v="Wilone O'Kielt"/>
    <x v="5"/>
    <s v="Orange Choco"/>
    <d v="2022-01-24T00:00:00"/>
    <n v="10087"/>
    <n v="561"/>
    <n v="2064.48"/>
    <n v="8022.52"/>
  </r>
  <r>
    <s v="Madelene Upcott"/>
    <x v="4"/>
    <s v="Drinking Coco"/>
    <d v="2022-01-24T00:00:00"/>
    <n v="6909"/>
    <n v="256"/>
    <n v="2544.64"/>
    <n v="4364.3600000000006"/>
  </r>
  <r>
    <s v="Dotty Strutley"/>
    <x v="5"/>
    <s v="Peanut Butter Cubes"/>
    <d v="2022-01-24T00:00:00"/>
    <n v="497"/>
    <n v="28"/>
    <n v="74.2"/>
    <n v="422.8"/>
  </r>
  <r>
    <s v="Ches Bonnell"/>
    <x v="0"/>
    <s v="Smooth Sliky Salty"/>
    <d v="2022-01-24T00:00:00"/>
    <n v="4466"/>
    <n v="559"/>
    <n v="1542.84"/>
    <n v="2923.16"/>
  </r>
  <r>
    <s v="Brien Boise"/>
    <x v="2"/>
    <s v="50% Dark Bites"/>
    <d v="2022-01-24T00:00:00"/>
    <n v="2772"/>
    <n v="111"/>
    <n v="830.28000000000009"/>
    <n v="1941.7199999999998"/>
  </r>
  <r>
    <s v="Mallorie Waber"/>
    <x v="2"/>
    <s v="Smooth Sliky Salty"/>
    <d v="2022-01-24T00:00:00"/>
    <n v="4732"/>
    <n v="592"/>
    <n v="1633.9199999999998"/>
    <n v="3098.08"/>
  </r>
  <r>
    <s v="Karlen McCaffrey"/>
    <x v="2"/>
    <s v="Drinking Coco"/>
    <d v="2022-01-24T00:00:00"/>
    <n v="791"/>
    <n v="32"/>
    <n v="318.08"/>
    <n v="472.92"/>
  </r>
  <r>
    <s v="Jehu Rudeforth"/>
    <x v="3"/>
    <s v="White Choc"/>
    <d v="2022-01-24T00:00:00"/>
    <n v="20181"/>
    <n v="1680"/>
    <n v="10802.4"/>
    <n v="9378.6"/>
  </r>
  <r>
    <s v="Kelci Walkden"/>
    <x v="1"/>
    <s v="Caramel Stuffed Bars"/>
    <d v="2022-01-24T00:00:00"/>
    <n v="2702"/>
    <n v="169"/>
    <n v="1424.6699999999998"/>
    <n v="1277.3300000000002"/>
  </r>
  <r>
    <s v="Kelci Walkden"/>
    <x v="3"/>
    <s v="Spicy Special Slims"/>
    <d v="2022-01-24T00:00:00"/>
    <n v="994"/>
    <n v="125"/>
    <n v="1027.5"/>
    <n v="-33.5"/>
  </r>
  <r>
    <s v="Oby Sorrel"/>
    <x v="1"/>
    <s v="Caramel Stuffed Bars"/>
    <d v="2022-01-24T00:00:00"/>
    <n v="6762"/>
    <n v="398"/>
    <n v="3355.14"/>
    <n v="3406.86"/>
  </r>
  <r>
    <s v="Gunar Cockshoot"/>
    <x v="4"/>
    <s v="After Nines"/>
    <d v="2022-01-24T00:00:00"/>
    <n v="13874"/>
    <n v="840"/>
    <n v="8593.2000000000007"/>
    <n v="5280.7999999999993"/>
  </r>
  <r>
    <s v="Dotty Strutley"/>
    <x v="4"/>
    <s v="99% Dark &amp; Pure"/>
    <d v="2022-01-24T00:00:00"/>
    <n v="4557"/>
    <n v="190"/>
    <n v="1468.7"/>
    <n v="3088.3"/>
  </r>
  <r>
    <s v="Rafaelita Blaksland"/>
    <x v="3"/>
    <s v="Peanut Butter Cubes"/>
    <d v="2022-01-24T00:00:00"/>
    <n v="9898"/>
    <n v="550"/>
    <n v="1457.5"/>
    <n v="8440.5"/>
  </r>
  <r>
    <s v="Husein Augar"/>
    <x v="4"/>
    <s v="70% Dark Bites"/>
    <d v="2022-01-25T00:00:00"/>
    <n v="4284"/>
    <n v="476"/>
    <n v="2399.04"/>
    <n v="1884.96"/>
  </r>
  <r>
    <s v="Andria Kimpton"/>
    <x v="5"/>
    <s v="70% Dark Bites"/>
    <d v="2022-01-25T00:00:00"/>
    <n v="4473"/>
    <n v="497"/>
    <n v="2504.88"/>
    <n v="1968.12"/>
  </r>
  <r>
    <s v="Jehu Rudeforth"/>
    <x v="1"/>
    <s v="Caramel Stuffed Bars"/>
    <d v="2022-01-25T00:00:00"/>
    <n v="1666"/>
    <n v="98"/>
    <n v="826.14"/>
    <n v="839.86"/>
  </r>
  <r>
    <s v="Karlen McCaffrey"/>
    <x v="5"/>
    <s v="After Nines"/>
    <d v="2022-01-25T00:00:00"/>
    <n v="7049"/>
    <n v="441"/>
    <n v="4511.43"/>
    <n v="2537.5699999999997"/>
  </r>
  <r>
    <s v="Beverie Moffet"/>
    <x v="5"/>
    <s v="Smooth Sliky Salty"/>
    <d v="2022-01-25T00:00:00"/>
    <n v="4879"/>
    <n v="610"/>
    <n v="1683.6"/>
    <n v="3195.4"/>
  </r>
  <r>
    <s v="Curtice Advani"/>
    <x v="2"/>
    <s v="After Nines"/>
    <d v="2022-01-25T00:00:00"/>
    <n v="301"/>
    <n v="19"/>
    <n v="194.37"/>
    <n v="106.63"/>
  </r>
  <r>
    <s v="Gigi Bohling"/>
    <x v="4"/>
    <s v="Peanut Butter Cubes"/>
    <d v="2022-01-25T00:00:00"/>
    <n v="10801"/>
    <n v="636"/>
    <n v="1685.3999999999999"/>
    <n v="9115.6"/>
  </r>
  <r>
    <s v="Roddy Speechley"/>
    <x v="3"/>
    <s v="Orange Choco"/>
    <d v="2022-01-25T00:00:00"/>
    <n v="1967"/>
    <n v="99"/>
    <n v="364.32"/>
    <n v="1602.68"/>
  </r>
  <r>
    <s v="Dotty Strutley"/>
    <x v="4"/>
    <s v="70% Dark Bites"/>
    <d v="2022-01-25T00:00:00"/>
    <n v="4809"/>
    <n v="535"/>
    <n v="2696.4"/>
    <n v="2112.6"/>
  </r>
  <r>
    <s v="Gunar Cockshoot"/>
    <x v="1"/>
    <s v="Peanut Butter Cubes"/>
    <d v="2022-01-25T00:00:00"/>
    <n v="3451"/>
    <n v="203"/>
    <n v="537.94999999999993"/>
    <n v="2913.05"/>
  </r>
  <r>
    <s v="Husein Augar"/>
    <x v="4"/>
    <s v="Milk Bars"/>
    <d v="2022-01-25T00:00:00"/>
    <n v="4186"/>
    <n v="247"/>
    <n v="1299.22"/>
    <n v="2886.7799999999997"/>
  </r>
  <r>
    <s v="Dennison Crosswaite"/>
    <x v="5"/>
    <s v="Drinking Coco"/>
    <d v="2022-01-25T00:00:00"/>
    <n v="14"/>
    <n v="1"/>
    <n v="9.94"/>
    <n v="4.0600000000000005"/>
  </r>
  <r>
    <s v="Madelene Upcott"/>
    <x v="2"/>
    <s v="Manuka Honey Choco"/>
    <d v="2022-01-25T00:00:00"/>
    <n v="5649"/>
    <n v="257"/>
    <n v="1747.6"/>
    <n v="3901.4"/>
  </r>
  <r>
    <s v="Curtice Advani"/>
    <x v="4"/>
    <s v="Caramel Stuffed Bars"/>
    <d v="2022-01-25T00:00:00"/>
    <n v="4396"/>
    <n v="294"/>
    <n v="2478.42"/>
    <n v="1917.58"/>
  </r>
  <r>
    <s v="Camilla Castle"/>
    <x v="4"/>
    <s v="After Nines"/>
    <d v="2022-01-25T00:00:00"/>
    <n v="4669"/>
    <n v="260"/>
    <n v="2659.8"/>
    <n v="2009.1999999999998"/>
  </r>
  <r>
    <s v="Wilone O'Kielt"/>
    <x v="4"/>
    <s v="Fruit &amp; Nut Bars"/>
    <d v="2022-01-25T00:00:00"/>
    <n v="9772"/>
    <n v="611"/>
    <n v="2896.1400000000003"/>
    <n v="6875.86"/>
  </r>
  <r>
    <s v="Karlen McCaffrey"/>
    <x v="2"/>
    <s v="Milk Bars"/>
    <d v="2022-01-25T00:00:00"/>
    <n v="308"/>
    <n v="19"/>
    <n v="99.94"/>
    <n v="208.06"/>
  </r>
  <r>
    <s v="Brien Boise"/>
    <x v="4"/>
    <s v="50% Dark Bites"/>
    <d v="2022-01-25T00:00:00"/>
    <n v="9380"/>
    <n v="348"/>
    <n v="2603.04"/>
    <n v="6776.96"/>
  </r>
  <r>
    <s v="Husein Augar"/>
    <x v="1"/>
    <s v="Orange Choco"/>
    <d v="2022-01-25T00:00:00"/>
    <n v="5999"/>
    <n v="316"/>
    <n v="1162.8800000000001"/>
    <n v="4836.12"/>
  </r>
  <r>
    <s v="Husein Augar"/>
    <x v="5"/>
    <s v="Fruit &amp; Nut Bars"/>
    <d v="2022-01-25T00:00:00"/>
    <n v="826"/>
    <n v="56"/>
    <n v="265.44"/>
    <n v="560.55999999999995"/>
  </r>
  <r>
    <s v="Kelci Walkden"/>
    <x v="2"/>
    <s v="Caramel Stuffed Bars"/>
    <d v="2022-01-25T00:00:00"/>
    <n v="3255"/>
    <n v="217"/>
    <n v="1829.31"/>
    <n v="1425.69"/>
  </r>
  <r>
    <s v="Karlen McCaffrey"/>
    <x v="1"/>
    <s v="Almond Choco"/>
    <d v="2022-01-25T00:00:00"/>
    <n v="3500"/>
    <n v="234"/>
    <n v="1205.1000000000001"/>
    <n v="2294.8999999999996"/>
  </r>
  <r>
    <s v="Curtice Advani"/>
    <x v="3"/>
    <s v="99% Dark &amp; Pure"/>
    <d v="2022-01-25T00:00:00"/>
    <n v="19061"/>
    <n v="770"/>
    <n v="5952.1"/>
    <n v="13108.9"/>
  </r>
  <r>
    <s v="Jehu Rudeforth"/>
    <x v="0"/>
    <s v="Spicy Special Slims"/>
    <d v="2022-01-25T00:00:00"/>
    <n v="15183"/>
    <n v="1680"/>
    <n v="13809.6"/>
    <n v="1373.3999999999996"/>
  </r>
  <r>
    <s v="Jan Morforth"/>
    <x v="0"/>
    <s v="White Choc"/>
    <d v="2022-01-25T00:00:00"/>
    <n v="4865"/>
    <n v="375"/>
    <n v="2411.25"/>
    <n v="2453.75"/>
  </r>
  <r>
    <s v="Beverie Moffet"/>
    <x v="3"/>
    <s v="Spicy Special Slims"/>
    <d v="2022-01-25T00:00:00"/>
    <n v="1512"/>
    <n v="189"/>
    <n v="1553.5800000000002"/>
    <n v="-41.580000000000155"/>
  </r>
  <r>
    <s v="Gunar Cockshoot"/>
    <x v="5"/>
    <s v="50% Dark Bites"/>
    <d v="2022-01-26T00:00:00"/>
    <n v="5789"/>
    <n v="215"/>
    <n v="1608.2"/>
    <n v="4180.8"/>
  </r>
  <r>
    <s v="Gunar Cockshoot"/>
    <x v="1"/>
    <s v="99% Dark &amp; Pure"/>
    <d v="2022-01-26T00:00:00"/>
    <n v="2310"/>
    <n v="97"/>
    <n v="749.81000000000006"/>
    <n v="1560.19"/>
  </r>
  <r>
    <s v="Rafaelita Blaksland"/>
    <x v="2"/>
    <s v="Organic Choco Syrup"/>
    <d v="2022-01-26T00:00:00"/>
    <n v="13069"/>
    <n v="595"/>
    <n v="5694.1500000000005"/>
    <n v="7374.8499999999995"/>
  </r>
  <r>
    <s v="Kelci Walkden"/>
    <x v="4"/>
    <s v="Spicy Special Slims"/>
    <d v="2022-01-26T00:00:00"/>
    <n v="10066"/>
    <n v="980"/>
    <n v="8055.6"/>
    <n v="2010.3999999999996"/>
  </r>
  <r>
    <s v="Kaine Padly"/>
    <x v="4"/>
    <s v="70% Dark Bites"/>
    <d v="2022-01-26T00:00:00"/>
    <n v="1428"/>
    <n v="159"/>
    <n v="801.36"/>
    <n v="626.64"/>
  </r>
  <r>
    <s v="Dennison Crosswaite"/>
    <x v="4"/>
    <s v="Drinking Coco"/>
    <d v="2022-01-26T00:00:00"/>
    <n v="5999"/>
    <n v="240"/>
    <n v="2385.6"/>
    <n v="3613.4"/>
  </r>
  <r>
    <s v="Kaine Padly"/>
    <x v="4"/>
    <s v="Spicy Special Slims"/>
    <d v="2022-01-26T00:00:00"/>
    <n v="7434"/>
    <n v="770"/>
    <n v="6329.4000000000005"/>
    <n v="1104.5999999999995"/>
  </r>
  <r>
    <s v="Dennison Crosswaite"/>
    <x v="1"/>
    <s v="After Nines"/>
    <d v="2022-01-26T00:00:00"/>
    <n v="63"/>
    <n v="4"/>
    <n v="40.92"/>
    <n v="22.08"/>
  </r>
  <r>
    <s v="Beverie Moffet"/>
    <x v="2"/>
    <s v="Peanut Butter Cubes"/>
    <d v="2022-01-26T00:00:00"/>
    <n v="15953"/>
    <n v="910"/>
    <n v="2411.5"/>
    <n v="13541.5"/>
  </r>
  <r>
    <s v="Beverie Moffet"/>
    <x v="4"/>
    <s v="Spicy Special Slims"/>
    <d v="2022-01-26T00:00:00"/>
    <n v="1918"/>
    <n v="214"/>
    <n v="1759.0800000000002"/>
    <n v="158.91999999999985"/>
  </r>
  <r>
    <s v="Dennison Crosswaite"/>
    <x v="4"/>
    <s v="Spicy Special Slims"/>
    <d v="2022-01-26T00:00:00"/>
    <n v="392"/>
    <n v="40"/>
    <n v="328.8"/>
    <n v="63.199999999999989"/>
  </r>
  <r>
    <s v="Curtice Advani"/>
    <x v="1"/>
    <s v="Orange Choco"/>
    <d v="2022-01-26T00:00:00"/>
    <n v="16121"/>
    <n v="910"/>
    <n v="3348.8"/>
    <n v="12772.2"/>
  </r>
  <r>
    <s v="Camilla Castle"/>
    <x v="0"/>
    <s v="Drinking Coco"/>
    <d v="2022-01-26T00:00:00"/>
    <n v="7630"/>
    <n v="294"/>
    <n v="2922.3599999999997"/>
    <n v="4707.6400000000003"/>
  </r>
  <r>
    <s v="Wilone O'Kielt"/>
    <x v="4"/>
    <s v="After Nines"/>
    <d v="2022-01-26T00:00:00"/>
    <n v="4319"/>
    <n v="255"/>
    <n v="2608.65"/>
    <n v="1710.35"/>
  </r>
  <r>
    <s v="Jan Morforth"/>
    <x v="2"/>
    <s v="Manuka Honey Choco"/>
    <d v="2022-01-26T00:00:00"/>
    <n v="5530"/>
    <n v="241"/>
    <n v="1638.8"/>
    <n v="3891.2"/>
  </r>
  <r>
    <s v="Dennison Crosswaite"/>
    <x v="3"/>
    <s v="Smooth Sliky Salty"/>
    <d v="2022-01-26T00:00:00"/>
    <n v="1596"/>
    <n v="266"/>
    <n v="734.16"/>
    <n v="861.84"/>
  </r>
  <r>
    <s v="Mallorie Waber"/>
    <x v="4"/>
    <s v="Fruit &amp; Nut Bars"/>
    <d v="2022-01-26T00:00:00"/>
    <n v="1855"/>
    <n v="116"/>
    <n v="549.84"/>
    <n v="1305.1599999999999"/>
  </r>
  <r>
    <s v="Ches Bonnell"/>
    <x v="1"/>
    <s v="Choco Coated Almonds"/>
    <d v="2022-01-26T00:00:00"/>
    <n v="8092"/>
    <n v="675"/>
    <n v="2241"/>
    <n v="5851"/>
  </r>
  <r>
    <s v="Camilla Castle"/>
    <x v="5"/>
    <s v="Milk Bars"/>
    <d v="2022-01-26T00:00:00"/>
    <n v="10094"/>
    <n v="673"/>
    <n v="3539.98"/>
    <n v="6554.02"/>
  </r>
  <r>
    <s v="Andria Kimpton"/>
    <x v="1"/>
    <s v="Organic Choco Syrup"/>
    <d v="2022-01-26T00:00:00"/>
    <n v="3815"/>
    <n v="159"/>
    <n v="1521.63"/>
    <n v="2293.37"/>
  </r>
  <r>
    <s v="Karlen McCaffrey"/>
    <x v="3"/>
    <s v="Choco Coated Almonds"/>
    <d v="2022-01-26T00:00:00"/>
    <n v="18536"/>
    <n v="1540"/>
    <n v="5112.8"/>
    <n v="13423.2"/>
  </r>
  <r>
    <s v="Gunar Cockshoot"/>
    <x v="3"/>
    <s v="Orange Choco"/>
    <d v="2022-01-26T00:00:00"/>
    <n v="4319"/>
    <n v="216"/>
    <n v="794.88"/>
    <n v="3524.12"/>
  </r>
  <r>
    <s v="Karlen McCaffrey"/>
    <x v="2"/>
    <s v="70% Dark Bites"/>
    <d v="2022-01-26T00:00:00"/>
    <n v="56"/>
    <n v="7"/>
    <n v="35.28"/>
    <n v="20.72"/>
  </r>
  <r>
    <s v="Mallorie Waber"/>
    <x v="3"/>
    <s v="Smooth Sliky Salty"/>
    <d v="2022-01-26T00:00:00"/>
    <n v="9107"/>
    <n v="1540"/>
    <n v="4250.3999999999996"/>
    <n v="4856.6000000000004"/>
  </r>
  <r>
    <s v="Camilla Castle"/>
    <x v="0"/>
    <s v="Raspberry Choco"/>
    <d v="2022-01-26T00:00:00"/>
    <n v="1127"/>
    <n v="52"/>
    <n v="200.20000000000002"/>
    <n v="926.8"/>
  </r>
  <r>
    <s v="Barr Faughny"/>
    <x v="5"/>
    <s v="50% Dark Bites"/>
    <d v="2022-01-26T00:00:00"/>
    <n v="3171"/>
    <n v="118"/>
    <n v="882.6400000000001"/>
    <n v="2288.3599999999997"/>
  </r>
  <r>
    <s v="Wilone O'Kielt"/>
    <x v="1"/>
    <s v="After Nines"/>
    <d v="2022-01-26T00:00:00"/>
    <n v="3787"/>
    <n v="211"/>
    <n v="2158.5300000000002"/>
    <n v="1628.4699999999998"/>
  </r>
  <r>
    <s v="Roddy Speechley"/>
    <x v="4"/>
    <s v="Organic Choco Syrup"/>
    <d v="2022-01-26T00:00:00"/>
    <n v="3374"/>
    <n v="141"/>
    <n v="1349.3700000000001"/>
    <n v="2024.6299999999999"/>
  </r>
  <r>
    <s v="Jehu Rudeforth"/>
    <x v="1"/>
    <s v="Spicy Special Slims"/>
    <d v="2022-01-26T00:00:00"/>
    <n v="5222"/>
    <n v="653"/>
    <n v="5367.6600000000008"/>
    <n v="-145.66000000000076"/>
  </r>
  <r>
    <s v="Rafaelita Blaksland"/>
    <x v="3"/>
    <s v="Orange Choco"/>
    <d v="2022-01-26T00:00:00"/>
    <n v="11683"/>
    <n v="650"/>
    <n v="2392"/>
    <n v="9291"/>
  </r>
  <r>
    <s v="Beverie Moffet"/>
    <x v="4"/>
    <s v="99% Dark &amp; Pure"/>
    <d v="2022-01-26T00:00:00"/>
    <n v="6664"/>
    <n v="278"/>
    <n v="2148.94"/>
    <n v="4515.0599999999995"/>
  </r>
  <r>
    <s v="Andria Kimpton"/>
    <x v="2"/>
    <s v="Baker's Choco Chips"/>
    <d v="2022-01-26T00:00:00"/>
    <n v="10794"/>
    <n v="470"/>
    <n v="5832.7"/>
    <n v="4961.3"/>
  </r>
  <r>
    <s v="Jan Morforth"/>
    <x v="3"/>
    <s v="Spicy Special Slims"/>
    <d v="2022-01-26T00:00:00"/>
    <n v="2954"/>
    <n v="296"/>
    <n v="2433.1200000000003"/>
    <n v="520.87999999999965"/>
  </r>
  <r>
    <s v="Mallorie Waber"/>
    <x v="1"/>
    <s v="Fruit &amp; Nut Bars"/>
    <d v="2022-01-26T00:00:00"/>
    <n v="1470"/>
    <n v="105"/>
    <n v="497.70000000000005"/>
    <n v="972.3"/>
  </r>
  <r>
    <s v="Husein Augar"/>
    <x v="1"/>
    <s v="Eclairs"/>
    <d v="2022-01-26T00:00:00"/>
    <n v="5649"/>
    <n v="840"/>
    <n v="5300.4"/>
    <n v="348.60000000000036"/>
  </r>
  <r>
    <s v="Van Tuxwell"/>
    <x v="2"/>
    <s v="Fruit &amp; Nut Bars"/>
    <d v="2022-01-26T00:00:00"/>
    <n v="4746"/>
    <n v="339"/>
    <n v="1606.8600000000001"/>
    <n v="3139.14"/>
  </r>
  <r>
    <s v="Brien Boise"/>
    <x v="4"/>
    <s v="Mint Chip Choco"/>
    <d v="2022-01-26T00:00:00"/>
    <n v="1736"/>
    <n v="124"/>
    <n v="709.28"/>
    <n v="1026.72"/>
  </r>
  <r>
    <s v="Curtice Advani"/>
    <x v="0"/>
    <s v="85% Dark Bars"/>
    <d v="2022-01-26T00:00:00"/>
    <n v="1225"/>
    <n v="62"/>
    <n v="651.62"/>
    <n v="573.38"/>
  </r>
  <r>
    <s v="Wilone O'Kielt"/>
    <x v="0"/>
    <s v="Milk Bars"/>
    <d v="2022-01-26T00:00:00"/>
    <n v="7805"/>
    <n v="488"/>
    <n v="2566.88"/>
    <n v="5238.12"/>
  </r>
  <r>
    <s v="Jehu Rudeforth"/>
    <x v="0"/>
    <s v="Milk Bars"/>
    <d v="2022-01-26T00:00:00"/>
    <n v="7889"/>
    <n v="494"/>
    <n v="2598.44"/>
    <n v="5290.5599999999995"/>
  </r>
  <r>
    <s v="Beverie Moffet"/>
    <x v="1"/>
    <s v="Smooth Sliky Salty"/>
    <d v="2022-01-26T00:00:00"/>
    <n v="5922"/>
    <n v="770"/>
    <n v="2125.1999999999998"/>
    <n v="3796.8"/>
  </r>
  <r>
    <s v="Marney O'Breen"/>
    <x v="3"/>
    <s v="Drinking Coco"/>
    <d v="2022-01-26T00:00:00"/>
    <n v="4494"/>
    <n v="167"/>
    <n v="1659.98"/>
    <n v="2834.02"/>
  </r>
  <r>
    <s v="Kelci Walkden"/>
    <x v="5"/>
    <s v="Caramel Stuffed Bars"/>
    <d v="2022-01-26T00:00:00"/>
    <n v="4396"/>
    <n v="275"/>
    <n v="2318.25"/>
    <n v="2077.75"/>
  </r>
  <r>
    <s v="Ches Bonnell"/>
    <x v="4"/>
    <s v="Drinking Coco"/>
    <d v="2022-01-26T00:00:00"/>
    <n v="11627"/>
    <n v="466"/>
    <n v="4632.04"/>
    <n v="6994.96"/>
  </r>
  <r>
    <s v="Husein Augar"/>
    <x v="1"/>
    <s v="50% Dark Bites"/>
    <d v="2022-01-26T00:00:00"/>
    <n v="2863"/>
    <n v="107"/>
    <n v="800.36"/>
    <n v="2062.64"/>
  </r>
  <r>
    <s v="Gunar Cockshoot"/>
    <x v="5"/>
    <s v="Smooth Sliky Salty"/>
    <d v="2022-01-26T00:00:00"/>
    <n v="7609"/>
    <n v="980"/>
    <n v="2704.7999999999997"/>
    <n v="4904.2000000000007"/>
  </r>
  <r>
    <s v="Barr Faughny"/>
    <x v="4"/>
    <s v="White Choc"/>
    <d v="2022-01-26T00:00:00"/>
    <n v="6104"/>
    <n v="509"/>
    <n v="3272.87"/>
    <n v="2831.13"/>
  </r>
  <r>
    <s v="Ches Bonnell"/>
    <x v="3"/>
    <s v="Eclairs"/>
    <d v="2022-01-26T00:00:00"/>
    <n v="420"/>
    <n v="70"/>
    <n v="441.7"/>
    <n v="-21.699999999999989"/>
  </r>
  <r>
    <s v="Barr Faughny"/>
    <x v="0"/>
    <s v="Organic Choco Syrup"/>
    <d v="2022-01-26T00:00:00"/>
    <n v="1575"/>
    <n v="72"/>
    <n v="689.04"/>
    <n v="885.96"/>
  </r>
  <r>
    <s v="Rafaelita Blaksland"/>
    <x v="0"/>
    <s v="Smooth Sliky Salty"/>
    <d v="2022-01-26T00:00:00"/>
    <n v="2639"/>
    <n v="377"/>
    <n v="1040.52"/>
    <n v="1598.48"/>
  </r>
  <r>
    <s v="Jan Morforth"/>
    <x v="2"/>
    <s v="Organic Choco Syrup"/>
    <d v="2022-01-26T00:00:00"/>
    <n v="19488"/>
    <n v="910"/>
    <n v="8708.7000000000007"/>
    <n v="10779.3"/>
  </r>
  <r>
    <s v="Mallorie Waber"/>
    <x v="4"/>
    <s v="Organic Choco Syrup"/>
    <d v="2022-01-26T00:00:00"/>
    <n v="14119"/>
    <n v="589"/>
    <n v="5636.7300000000005"/>
    <n v="8482.27"/>
  </r>
  <r>
    <s v="Jehu Rudeforth"/>
    <x v="4"/>
    <s v="Raspberry Choco"/>
    <d v="2022-01-26T00:00:00"/>
    <n v="973"/>
    <n v="49"/>
    <n v="188.65"/>
    <n v="784.35"/>
  </r>
  <r>
    <s v="Gigi Bohling"/>
    <x v="0"/>
    <s v="Raspberry Choco"/>
    <d v="2022-01-26T00:00:00"/>
    <n v="13230"/>
    <n v="630"/>
    <n v="2425.5"/>
    <n v="10804.5"/>
  </r>
  <r>
    <s v="Dotty Strutley"/>
    <x v="3"/>
    <s v="Raspberry Choco"/>
    <d v="2022-01-26T00:00:00"/>
    <n v="1687"/>
    <n v="77"/>
    <n v="296.45"/>
    <n v="1390.55"/>
  </r>
  <r>
    <s v="Roddy Speechley"/>
    <x v="3"/>
    <s v="50% Dark Bites"/>
    <d v="2022-01-26T00:00:00"/>
    <n v="8659"/>
    <n v="334"/>
    <n v="2498.3200000000002"/>
    <n v="6160.68"/>
  </r>
  <r>
    <s v="Beverie Moffet"/>
    <x v="0"/>
    <s v="Mint Chip Choco"/>
    <d v="2022-01-26T00:00:00"/>
    <n v="6951"/>
    <n v="535"/>
    <n v="3060.2"/>
    <n v="3890.8"/>
  </r>
  <r>
    <s v="Madelene Upcott"/>
    <x v="2"/>
    <s v="White Choc"/>
    <d v="2022-01-26T00:00:00"/>
    <n v="2142"/>
    <n v="165"/>
    <n v="1060.95"/>
    <n v="1081.05"/>
  </r>
  <r>
    <s v="Jan Morforth"/>
    <x v="0"/>
    <s v="Drinking Coco"/>
    <d v="2022-01-26T00:00:00"/>
    <n v="11536"/>
    <n v="444"/>
    <n v="4413.3599999999997"/>
    <n v="7122.64"/>
  </r>
  <r>
    <s v="Andria Kimpton"/>
    <x v="2"/>
    <s v="Spicy Special Slims"/>
    <d v="2022-01-27T00:00:00"/>
    <n v="3178"/>
    <n v="354"/>
    <n v="2909.88"/>
    <n v="268.11999999999989"/>
  </r>
  <r>
    <s v="Gigi Bohling"/>
    <x v="0"/>
    <s v="Manuka Honey Choco"/>
    <d v="2022-01-27T00:00:00"/>
    <n v="4970"/>
    <n v="217"/>
    <n v="1475.6"/>
    <n v="3494.4"/>
  </r>
  <r>
    <s v="Dennison Crosswaite"/>
    <x v="2"/>
    <s v="Organic Choco Syrup"/>
    <d v="2022-01-27T00:00:00"/>
    <n v="4606"/>
    <n v="210"/>
    <n v="2009.7"/>
    <n v="2596.3000000000002"/>
  </r>
  <r>
    <s v="Gigi Bohling"/>
    <x v="4"/>
    <s v="Smooth Sliky Salty"/>
    <d v="2022-01-27T00:00:00"/>
    <n v="6615"/>
    <n v="840"/>
    <n v="2318.3999999999996"/>
    <n v="4296.6000000000004"/>
  </r>
  <r>
    <s v="Curtice Advani"/>
    <x v="4"/>
    <s v="99% Dark &amp; Pure"/>
    <d v="2022-01-27T00:00:00"/>
    <n v="3360"/>
    <n v="140"/>
    <n v="1082.2"/>
    <n v="2277.8000000000002"/>
  </r>
  <r>
    <s v="Beverie Moffet"/>
    <x v="1"/>
    <s v="After Nines"/>
    <d v="2022-01-27T00:00:00"/>
    <n v="2324"/>
    <n v="137"/>
    <n v="1401.51"/>
    <n v="922.49"/>
  </r>
  <r>
    <s v="Jehu Rudeforth"/>
    <x v="0"/>
    <s v="White Choc"/>
    <d v="2022-01-27T00:00:00"/>
    <n v="1771"/>
    <n v="161"/>
    <n v="1035.23"/>
    <n v="735.77"/>
  </r>
  <r>
    <s v="Oby Sorrel"/>
    <x v="5"/>
    <s v="Mint Chip Choco"/>
    <d v="2022-01-27T00:00:00"/>
    <n v="11956"/>
    <n v="840"/>
    <n v="4804.8"/>
    <n v="7151.2"/>
  </r>
  <r>
    <s v="Curtice Advani"/>
    <x v="1"/>
    <s v="70% Dark Bites"/>
    <d v="2022-01-27T00:00:00"/>
    <n v="8239"/>
    <n v="910"/>
    <n v="4586.3999999999996"/>
    <n v="3652.6000000000004"/>
  </r>
  <r>
    <s v="Jehu Rudeforth"/>
    <x v="0"/>
    <s v="Eclairs"/>
    <d v="2022-01-27T00:00:00"/>
    <n v="448"/>
    <n v="64"/>
    <n v="403.84"/>
    <n v="44.160000000000025"/>
  </r>
  <r>
    <s v="Ches Bonnell"/>
    <x v="4"/>
    <s v="Eclairs"/>
    <d v="2022-01-27T00:00:00"/>
    <n v="546"/>
    <n v="69"/>
    <n v="435.39"/>
    <n v="110.61000000000001"/>
  </r>
  <r>
    <s v="Kaine Padly"/>
    <x v="2"/>
    <s v="70% Dark Bites"/>
    <d v="2022-01-27T00:00:00"/>
    <n v="6867"/>
    <n v="770"/>
    <n v="3880.8"/>
    <n v="2986.2"/>
  </r>
  <r>
    <s v="Marney O'Breen"/>
    <x v="0"/>
    <s v="99% Dark &amp; Pure"/>
    <d v="2022-01-27T00:00:00"/>
    <n v="6328"/>
    <n v="288"/>
    <n v="2226.2400000000002"/>
    <n v="4101.76"/>
  </r>
  <r>
    <s v="Mallorie Waber"/>
    <x v="4"/>
    <s v="Choco Coated Almonds"/>
    <d v="2022-01-27T00:00:00"/>
    <n v="1330"/>
    <n v="133"/>
    <n v="441.56"/>
    <n v="888.44"/>
  </r>
  <r>
    <s v="Gunar Cockshoot"/>
    <x v="5"/>
    <s v="Eclairs"/>
    <d v="2022-01-27T00:00:00"/>
    <n v="1778"/>
    <n v="254"/>
    <n v="1602.74"/>
    <n v="175.26"/>
  </r>
  <r>
    <s v="Kelci Walkden"/>
    <x v="5"/>
    <s v="Organic Choco Syrup"/>
    <d v="2022-01-27T00:00:00"/>
    <n v="4963"/>
    <n v="207"/>
    <n v="1980.99"/>
    <n v="2982.01"/>
  </r>
  <r>
    <s v="Gigi Bohling"/>
    <x v="2"/>
    <s v="Baker's Choco Chips"/>
    <d v="2022-01-27T00:00:00"/>
    <n v="11900"/>
    <n v="496"/>
    <n v="6155.36"/>
    <n v="5744.64"/>
  </r>
  <r>
    <s v="Jan Morforth"/>
    <x v="0"/>
    <s v="Orange Choco"/>
    <d v="2022-01-27T00:00:00"/>
    <n v="12600"/>
    <n v="630"/>
    <n v="2318.4"/>
    <n v="10281.6"/>
  </r>
  <r>
    <s v="Curtice Advani"/>
    <x v="3"/>
    <s v="Fruit &amp; Nut Bars"/>
    <d v="2022-01-27T00:00:00"/>
    <n v="2772"/>
    <n v="185"/>
    <n v="876.90000000000009"/>
    <n v="1895.1"/>
  </r>
  <r>
    <s v="Curtice Advani"/>
    <x v="3"/>
    <s v="Organic Choco Syrup"/>
    <d v="2022-01-27T00:00:00"/>
    <n v="2940"/>
    <n v="123"/>
    <n v="1177.1100000000001"/>
    <n v="1762.8899999999999"/>
  </r>
  <r>
    <s v="Brien Boise"/>
    <x v="4"/>
    <s v="Organic Choco Syrup"/>
    <d v="2022-01-27T00:00:00"/>
    <n v="3311"/>
    <n v="144"/>
    <n v="1378.08"/>
    <n v="1932.92"/>
  </r>
  <r>
    <s v="Gigi Bohling"/>
    <x v="1"/>
    <s v="Milk Bars"/>
    <d v="2022-01-27T00:00:00"/>
    <n v="8015"/>
    <n v="472"/>
    <n v="2482.7199999999998"/>
    <n v="5532.2800000000007"/>
  </r>
  <r>
    <s v="Roddy Speechley"/>
    <x v="1"/>
    <s v="Organic Choco Syrup"/>
    <d v="2022-01-27T00:00:00"/>
    <n v="6076"/>
    <n v="265"/>
    <n v="2536.0500000000002"/>
    <n v="3539.95"/>
  </r>
  <r>
    <s v="Mallorie Waber"/>
    <x v="5"/>
    <s v="50% Dark Bites"/>
    <d v="2022-01-27T00:00:00"/>
    <n v="2002"/>
    <n v="75"/>
    <n v="561"/>
    <n v="1441"/>
  </r>
  <r>
    <s v="Rafaelita Blaksland"/>
    <x v="3"/>
    <s v="99% Dark &amp; Pure"/>
    <d v="2022-01-27T00:00:00"/>
    <n v="1267"/>
    <n v="53"/>
    <n v="409.69"/>
    <n v="857.31"/>
  </r>
  <r>
    <s v="Madelene Upcott"/>
    <x v="3"/>
    <s v="Milk Bars"/>
    <d v="2022-01-28T00:00:00"/>
    <n v="20048"/>
    <n v="1190"/>
    <n v="6259.4"/>
    <n v="13788.6"/>
  </r>
  <r>
    <s v="Van Tuxwell"/>
    <x v="2"/>
    <s v="Mint Chip Choco"/>
    <d v="2022-01-28T00:00:00"/>
    <n v="686"/>
    <n v="58"/>
    <n v="331.76"/>
    <n v="354.24"/>
  </r>
  <r>
    <s v="Curtice Advani"/>
    <x v="3"/>
    <s v="Mint Chip Choco"/>
    <d v="2022-01-28T00:00:00"/>
    <n v="2212"/>
    <n v="158"/>
    <n v="903.76"/>
    <n v="1308.24"/>
  </r>
  <r>
    <s v="Kelci Walkden"/>
    <x v="4"/>
    <s v="50% Dark Bites"/>
    <d v="2022-01-28T00:00:00"/>
    <n v="1533"/>
    <n v="62"/>
    <n v="463.76000000000005"/>
    <n v="1069.24"/>
  </r>
  <r>
    <s v="Barr Faughny"/>
    <x v="0"/>
    <s v="After Nines"/>
    <d v="2022-01-28T00:00:00"/>
    <n v="1414"/>
    <n v="84"/>
    <n v="859.32"/>
    <n v="554.67999999999995"/>
  </r>
  <r>
    <s v="Curtice Advani"/>
    <x v="0"/>
    <s v="Mint Chip Choco"/>
    <d v="2022-01-28T00:00:00"/>
    <n v="42"/>
    <n v="3"/>
    <n v="17.16"/>
    <n v="24.84"/>
  </r>
  <r>
    <s v="Jehu Rudeforth"/>
    <x v="0"/>
    <s v="After Nines"/>
    <d v="2022-01-28T00:00:00"/>
    <n v="12236"/>
    <n v="770"/>
    <n v="7877.1"/>
    <n v="4358.8999999999996"/>
  </r>
  <r>
    <s v="Kelci Walkden"/>
    <x v="5"/>
    <s v="85% Dark Bars"/>
    <d v="2022-01-28T00:00:00"/>
    <n v="3766"/>
    <n v="189"/>
    <n v="1986.3899999999999"/>
    <n v="1779.6100000000001"/>
  </r>
  <r>
    <s v="Kelci Walkden"/>
    <x v="5"/>
    <s v="Manuka Honey Choco"/>
    <d v="2022-01-28T00:00:00"/>
    <n v="2030"/>
    <n v="93"/>
    <n v="632.4"/>
    <n v="1397.6"/>
  </r>
  <r>
    <s v="Andria Kimpton"/>
    <x v="1"/>
    <s v="Eclairs"/>
    <d v="2022-01-28T00:00:00"/>
    <n v="651"/>
    <n v="109"/>
    <n v="687.79"/>
    <n v="-36.789999999999964"/>
  </r>
  <r>
    <s v="Rafaelita Blaksland"/>
    <x v="3"/>
    <s v="White Choc"/>
    <d v="2022-01-28T00:00:00"/>
    <n v="3822"/>
    <n v="319"/>
    <n v="2051.17"/>
    <n v="1770.83"/>
  </r>
  <r>
    <s v="Gigi Bohling"/>
    <x v="0"/>
    <s v="Eclairs"/>
    <d v="2022-01-28T00:00:00"/>
    <n v="420"/>
    <n v="53"/>
    <n v="334.43"/>
    <n v="85.57"/>
  </r>
  <r>
    <s v="Wilone O'Kielt"/>
    <x v="5"/>
    <s v="Peanut Butter Cubes"/>
    <d v="2022-01-28T00:00:00"/>
    <n v="3570"/>
    <n v="199"/>
    <n v="527.35"/>
    <n v="3042.65"/>
  </r>
  <r>
    <s v="Dennison Crosswaite"/>
    <x v="2"/>
    <s v="Manuka Honey Choco"/>
    <d v="2022-01-28T00:00:00"/>
    <n v="17962"/>
    <n v="840"/>
    <n v="5712"/>
    <n v="12250"/>
  </r>
  <r>
    <s v="Mallorie Waber"/>
    <x v="5"/>
    <s v="85% Dark Bars"/>
    <d v="2022-01-28T00:00:00"/>
    <n v="5649"/>
    <n v="314"/>
    <n v="3300.14"/>
    <n v="2348.86"/>
  </r>
  <r>
    <s v="Curtice Advani"/>
    <x v="3"/>
    <s v="Raspberry Choco"/>
    <d v="2022-01-28T00:00:00"/>
    <n v="1344"/>
    <n v="62"/>
    <n v="238.70000000000002"/>
    <n v="1105.3"/>
  </r>
  <r>
    <s v="Camilla Castle"/>
    <x v="4"/>
    <s v="White Choc"/>
    <d v="2022-01-28T00:00:00"/>
    <n v="5341"/>
    <n v="411"/>
    <n v="2642.73"/>
    <n v="2698.27"/>
  </r>
  <r>
    <s v="Ches Bonnell"/>
    <x v="0"/>
    <s v="After Nines"/>
    <d v="2022-01-28T00:00:00"/>
    <n v="168"/>
    <n v="10"/>
    <n v="102.30000000000001"/>
    <n v="65.699999999999989"/>
  </r>
  <r>
    <s v="Curtice Advani"/>
    <x v="1"/>
    <s v="Almond Choco"/>
    <d v="2022-01-28T00:00:00"/>
    <n v="17885"/>
    <n v="1120"/>
    <n v="5768"/>
    <n v="12117"/>
  </r>
  <r>
    <s v="Camilla Castle"/>
    <x v="4"/>
    <s v="Orange Choco"/>
    <d v="2022-01-28T00:00:00"/>
    <n v="10731"/>
    <n v="537"/>
    <n v="1976.16"/>
    <n v="8754.84"/>
  </r>
  <r>
    <s v="Kelci Walkden"/>
    <x v="3"/>
    <s v="85% Dark Bars"/>
    <d v="2022-01-28T00:00:00"/>
    <n v="6748"/>
    <n v="338"/>
    <n v="3552.38"/>
    <n v="3195.62"/>
  </r>
  <r>
    <s v="Dennison Crosswaite"/>
    <x v="2"/>
    <s v="Eclairs"/>
    <d v="2022-01-28T00:00:00"/>
    <n v="2114"/>
    <n v="353"/>
    <n v="2227.4299999999998"/>
    <n v="-113.42999999999984"/>
  </r>
  <r>
    <s v="Kelci Walkden"/>
    <x v="3"/>
    <s v="Mint Chip Choco"/>
    <d v="2022-01-28T00:00:00"/>
    <n v="12334"/>
    <n v="980"/>
    <n v="5605.5999999999995"/>
    <n v="6728.4000000000005"/>
  </r>
  <r>
    <s v="Ches Bonnell"/>
    <x v="1"/>
    <s v="Milk Bars"/>
    <d v="2022-01-28T00:00:00"/>
    <n v="2548"/>
    <n v="170"/>
    <n v="894.19999999999993"/>
    <n v="1653.8000000000002"/>
  </r>
  <r>
    <s v="Dotty Strutley"/>
    <x v="2"/>
    <s v="99% Dark &amp; Pure"/>
    <d v="2022-01-28T00:00:00"/>
    <n v="5348"/>
    <n v="233"/>
    <n v="1801.0900000000001"/>
    <n v="3546.91"/>
  </r>
  <r>
    <s v="Husein Augar"/>
    <x v="2"/>
    <s v="After Nines"/>
    <d v="2022-01-28T00:00:00"/>
    <n v="210"/>
    <n v="12"/>
    <n v="122.76"/>
    <n v="87.24"/>
  </r>
  <r>
    <s v="Mallorie Waber"/>
    <x v="2"/>
    <s v="Almond Choco"/>
    <d v="2022-01-28T00:00:00"/>
    <n v="13160"/>
    <n v="910"/>
    <n v="4686.5"/>
    <n v="8473.5"/>
  </r>
  <r>
    <s v="Kelci Walkden"/>
    <x v="4"/>
    <s v="Fruit &amp; Nut Bars"/>
    <d v="2022-01-28T00:00:00"/>
    <n v="7658"/>
    <n v="547"/>
    <n v="2592.7800000000002"/>
    <n v="5065.2199999999993"/>
  </r>
  <r>
    <s v="Wilone O'Kielt"/>
    <x v="2"/>
    <s v="Drinking Coco"/>
    <d v="2022-01-28T00:00:00"/>
    <n v="6531"/>
    <n v="242"/>
    <n v="2405.48"/>
    <n v="4125.5200000000004"/>
  </r>
  <r>
    <s v="Kaine Padly"/>
    <x v="0"/>
    <s v="Mint Chip Choco"/>
    <d v="2022-01-28T00:00:00"/>
    <n v="3213"/>
    <n v="268"/>
    <n v="1532.96"/>
    <n v="1680.04"/>
  </r>
  <r>
    <s v="Kelci Walkden"/>
    <x v="4"/>
    <s v="Manuka Honey Choco"/>
    <d v="2022-01-28T00:00:00"/>
    <n v="1708"/>
    <n v="82"/>
    <n v="557.6"/>
    <n v="1150.4000000000001"/>
  </r>
  <r>
    <s v="Gigi Bohling"/>
    <x v="0"/>
    <s v="Fruit &amp; Nut Bars"/>
    <d v="2022-01-28T00:00:00"/>
    <n v="4627"/>
    <n v="290"/>
    <n v="1374.6000000000001"/>
    <n v="3252.3999999999996"/>
  </r>
  <r>
    <s v="Ches Bonnell"/>
    <x v="5"/>
    <s v="99% Dark &amp; Pure"/>
    <d v="2022-01-28T00:00:00"/>
    <n v="1246"/>
    <n v="52"/>
    <n v="401.96000000000004"/>
    <n v="844.04"/>
  </r>
  <r>
    <s v="Andria Kimpton"/>
    <x v="1"/>
    <s v="50% Dark Bites"/>
    <d v="2022-01-28T00:00:00"/>
    <n v="10066"/>
    <n v="373"/>
    <n v="2790.04"/>
    <n v="7275.96"/>
  </r>
  <r>
    <s v="Roddy Speechley"/>
    <x v="1"/>
    <s v="Milk Bars"/>
    <d v="2022-01-28T00:00:00"/>
    <n v="4109"/>
    <n v="242"/>
    <n v="1272.9199999999998"/>
    <n v="2836.08"/>
  </r>
  <r>
    <s v="Kelci Walkden"/>
    <x v="2"/>
    <s v="Organic Choco Syrup"/>
    <d v="2022-01-28T00:00:00"/>
    <n v="4081"/>
    <n v="178"/>
    <n v="1703.46"/>
    <n v="2377.54"/>
  </r>
  <r>
    <s v="Marney O'Breen"/>
    <x v="5"/>
    <s v="Orange Choco"/>
    <d v="2022-01-28T00:00:00"/>
    <n v="1561"/>
    <n v="87"/>
    <n v="320.16000000000003"/>
    <n v="1240.8399999999999"/>
  </r>
  <r>
    <s v="Jehu Rudeforth"/>
    <x v="1"/>
    <s v="Mint Chip Choco"/>
    <d v="2022-01-28T00:00:00"/>
    <n v="2366"/>
    <n v="182"/>
    <n v="1041.04"/>
    <n v="1324.96"/>
  </r>
  <r>
    <s v="Gigi Bohling"/>
    <x v="1"/>
    <s v="Orange Choco"/>
    <d v="2022-01-28T00:00:00"/>
    <n v="154"/>
    <n v="9"/>
    <n v="33.120000000000005"/>
    <n v="120.88"/>
  </r>
  <r>
    <s v="Marney O'Breen"/>
    <x v="4"/>
    <s v="Choco Coated Almonds"/>
    <d v="2022-01-28T00:00:00"/>
    <n v="4921"/>
    <n v="411"/>
    <n v="1364.52"/>
    <n v="3556.48"/>
  </r>
  <r>
    <s v="Marney O'Breen"/>
    <x v="3"/>
    <s v="50% Dark Bites"/>
    <d v="2022-01-28T00:00:00"/>
    <n v="7483"/>
    <n v="300"/>
    <n v="2244"/>
    <n v="5239"/>
  </r>
  <r>
    <s v="Marney O'Breen"/>
    <x v="2"/>
    <s v="Mint Chip Choco"/>
    <d v="2022-01-28T00:00:00"/>
    <n v="10024"/>
    <n v="840"/>
    <n v="4804.8"/>
    <n v="5219.2"/>
  </r>
  <r>
    <s v="Gunar Cockshoot"/>
    <x v="3"/>
    <s v="Milk Bars"/>
    <d v="2022-01-28T00:00:00"/>
    <n v="8078"/>
    <n v="539"/>
    <n v="2835.14"/>
    <n v="5242.8600000000006"/>
  </r>
  <r>
    <s v="Beverie Moffet"/>
    <x v="0"/>
    <s v="Orange Choco"/>
    <d v="2022-01-28T00:00:00"/>
    <n v="3143"/>
    <n v="158"/>
    <n v="581.44000000000005"/>
    <n v="2561.56"/>
  </r>
  <r>
    <s v="Ches Bonnell"/>
    <x v="0"/>
    <s v="Choco Coated Almonds"/>
    <d v="2022-01-28T00:00:00"/>
    <n v="8568"/>
    <n v="770"/>
    <n v="2556.4"/>
    <n v="6011.6"/>
  </r>
  <r>
    <s v="Dennison Crosswaite"/>
    <x v="3"/>
    <s v="Raspberry Choco"/>
    <d v="2022-01-28T00:00:00"/>
    <n v="16135"/>
    <n v="840"/>
    <n v="3234"/>
    <n v="12901"/>
  </r>
  <r>
    <s v="Wilone O'Kielt"/>
    <x v="4"/>
    <s v="Milk Bars"/>
    <d v="2022-01-28T00:00:00"/>
    <n v="6377"/>
    <n v="376"/>
    <n v="1977.76"/>
    <n v="4399.24"/>
  </r>
  <r>
    <s v="Barr Faughny"/>
    <x v="0"/>
    <s v="Fruit &amp; Nut Bars"/>
    <d v="2022-01-28T00:00:00"/>
    <n v="77"/>
    <n v="6"/>
    <n v="28.44"/>
    <n v="48.56"/>
  </r>
  <r>
    <s v="Husein Augar"/>
    <x v="4"/>
    <s v="Baker's Choco Chips"/>
    <d v="2022-01-28T00:00:00"/>
    <n v="5383"/>
    <n v="245"/>
    <n v="3040.45"/>
    <n v="2342.5500000000002"/>
  </r>
  <r>
    <s v="Curtice Advani"/>
    <x v="0"/>
    <s v="Smooth Sliky Salty"/>
    <d v="2022-01-28T00:00:00"/>
    <n v="4515"/>
    <n v="645"/>
    <n v="1780.1999999999998"/>
    <n v="2734.8"/>
  </r>
  <r>
    <s v="Gigi Bohling"/>
    <x v="0"/>
    <s v="Almond Choco"/>
    <d v="2022-01-28T00:00:00"/>
    <n v="7119"/>
    <n v="445"/>
    <n v="2291.75"/>
    <n v="4827.25"/>
  </r>
  <r>
    <s v="Gigi Bohling"/>
    <x v="5"/>
    <s v="Milk Bars"/>
    <d v="2022-01-28T00:00:00"/>
    <n v="4529"/>
    <n v="267"/>
    <n v="1404.4199999999998"/>
    <n v="3124.58"/>
  </r>
  <r>
    <s v="Barr Faughny"/>
    <x v="1"/>
    <s v="Mint Chip Choco"/>
    <d v="2022-01-28T00:00:00"/>
    <n v="11018"/>
    <n v="840"/>
    <n v="4804.8"/>
    <n v="6213.2"/>
  </r>
  <r>
    <s v="Roddy Speechley"/>
    <x v="0"/>
    <s v="Mint Chip Choco"/>
    <d v="2022-01-28T00:00:00"/>
    <n v="1792"/>
    <n v="150"/>
    <n v="858"/>
    <n v="934"/>
  </r>
  <r>
    <s v="Gunar Cockshoot"/>
    <x v="1"/>
    <s v="Drinking Coco"/>
    <d v="2022-01-28T00:00:00"/>
    <n v="10983"/>
    <n v="440"/>
    <n v="4373.5999999999995"/>
    <n v="6609.4000000000005"/>
  </r>
  <r>
    <s v="Brien Boise"/>
    <x v="3"/>
    <s v="White Choc"/>
    <d v="2022-01-28T00:00:00"/>
    <n v="2674"/>
    <n v="244"/>
    <n v="1568.9199999999998"/>
    <n v="1105.0800000000002"/>
  </r>
  <r>
    <s v="Husein Augar"/>
    <x v="5"/>
    <s v="Organic Choco Syrup"/>
    <d v="2022-01-28T00:00:00"/>
    <n v="3136"/>
    <n v="131"/>
    <n v="1253.67"/>
    <n v="1882.33"/>
  </r>
  <r>
    <s v="Mallorie Waber"/>
    <x v="0"/>
    <s v="Milk Bars"/>
    <d v="2022-01-28T00:00:00"/>
    <n v="623"/>
    <n v="39"/>
    <n v="205.14"/>
    <n v="417.86"/>
  </r>
  <r>
    <s v="Brien Boise"/>
    <x v="5"/>
    <s v="Spicy Special Slims"/>
    <d v="2022-01-28T00:00:00"/>
    <n v="2345"/>
    <n v="294"/>
    <n v="2416.6800000000003"/>
    <n v="-71.680000000000291"/>
  </r>
  <r>
    <s v="Gigi Bohling"/>
    <x v="5"/>
    <s v="Caramel Stuffed Bars"/>
    <d v="2022-01-28T00:00:00"/>
    <n v="3031"/>
    <n v="190"/>
    <n v="1601.7"/>
    <n v="1429.3"/>
  </r>
  <r>
    <s v="Mallorie Waber"/>
    <x v="5"/>
    <s v="Organic Choco Syrup"/>
    <d v="2022-01-28T00:00:00"/>
    <n v="4046"/>
    <n v="169"/>
    <n v="1617.3300000000002"/>
    <n v="2428.67"/>
  </r>
  <r>
    <s v="Brien Boise"/>
    <x v="4"/>
    <s v="Peanut Butter Cubes"/>
    <d v="2022-01-28T00:00:00"/>
    <n v="6013"/>
    <n v="317"/>
    <n v="840.05"/>
    <n v="5172.95"/>
  </r>
  <r>
    <s v="Curtice Advani"/>
    <x v="0"/>
    <s v="Raspberry Choco"/>
    <d v="2022-01-28T00:00:00"/>
    <n v="3850"/>
    <n v="184"/>
    <n v="708.4"/>
    <n v="3141.6"/>
  </r>
  <r>
    <s v="Brien Boise"/>
    <x v="4"/>
    <s v="99% Dark &amp; Pure"/>
    <d v="2022-01-28T00:00:00"/>
    <n v="8106"/>
    <n v="338"/>
    <n v="2612.7400000000002"/>
    <n v="5493.26"/>
  </r>
  <r>
    <s v="Kaine Padly"/>
    <x v="0"/>
    <s v="Orange Choco"/>
    <d v="2022-01-28T00:00:00"/>
    <n v="714"/>
    <n v="38"/>
    <n v="139.84"/>
    <n v="574.16"/>
  </r>
  <r>
    <s v="Rafaelita Blaksland"/>
    <x v="2"/>
    <s v="Milk Bars"/>
    <d v="2022-01-28T00:00:00"/>
    <n v="105"/>
    <n v="7"/>
    <n v="36.82"/>
    <n v="68.180000000000007"/>
  </r>
  <r>
    <s v="Roddy Speechley"/>
    <x v="0"/>
    <s v="Manuka Honey Choco"/>
    <d v="2022-01-28T00:00:00"/>
    <n v="938"/>
    <n v="43"/>
    <n v="292.39999999999998"/>
    <n v="645.6"/>
  </r>
  <r>
    <s v="Oby Sorrel"/>
    <x v="4"/>
    <s v="50% Dark Bites"/>
    <d v="2022-01-28T00:00:00"/>
    <n v="5320"/>
    <n v="205"/>
    <n v="1533.4"/>
    <n v="3786.6"/>
  </r>
  <r>
    <s v="Mallorie Waber"/>
    <x v="4"/>
    <s v="Mint Chip Choco"/>
    <d v="2022-01-28T00:00:00"/>
    <n v="7784"/>
    <n v="649"/>
    <n v="3712.2799999999997"/>
    <n v="4071.7200000000003"/>
  </r>
  <r>
    <s v="Mallorie Waber"/>
    <x v="2"/>
    <s v="Spicy Special Slims"/>
    <d v="2022-01-28T00:00:00"/>
    <n v="644"/>
    <n v="81"/>
    <n v="665.82"/>
    <n v="-21.82000000000005"/>
  </r>
  <r>
    <s v="Curtice Advani"/>
    <x v="2"/>
    <s v="Organic Choco Syrup"/>
    <d v="2022-01-28T00:00:00"/>
    <n v="12320"/>
    <n v="536"/>
    <n v="5129.5200000000004"/>
    <n v="7190.48"/>
  </r>
  <r>
    <s v="Oby Sorrel"/>
    <x v="1"/>
    <s v="Peanut Butter Cubes"/>
    <d v="2022-01-31T00:00:00"/>
    <n v="9989"/>
    <n v="526"/>
    <n v="1393.8999999999999"/>
    <n v="8595.1"/>
  </r>
  <r>
    <s v="Kaine Padly"/>
    <x v="5"/>
    <s v="50% Dark Bites"/>
    <d v="2022-01-31T00:00:00"/>
    <n v="5334"/>
    <n v="198"/>
    <n v="1481.0400000000002"/>
    <n v="3852.96"/>
  </r>
  <r>
    <s v="Husein Augar"/>
    <x v="0"/>
    <s v="Eclairs"/>
    <d v="2022-01-31T00:00:00"/>
    <n v="7364"/>
    <n v="910"/>
    <n v="5742.0999999999995"/>
    <n v="1621.9000000000005"/>
  </r>
  <r>
    <s v="Husein Augar"/>
    <x v="5"/>
    <s v="Peanut Butter Cubes"/>
    <d v="2022-01-31T00:00:00"/>
    <n v="595"/>
    <n v="32"/>
    <n v="84.8"/>
    <n v="510.2"/>
  </r>
  <r>
    <s v="Wilone O'Kielt"/>
    <x v="3"/>
    <s v="After Nines"/>
    <d v="2022-01-31T00:00:00"/>
    <n v="8330"/>
    <n v="521"/>
    <n v="5329.83"/>
    <n v="3000.17"/>
  </r>
  <r>
    <s v="Dotty Strutley"/>
    <x v="3"/>
    <s v="99% Dark &amp; Pure"/>
    <d v="2022-02-01T00:00:00"/>
    <n v="840"/>
    <n v="39"/>
    <n v="301.47000000000003"/>
    <n v="538.53"/>
  </r>
  <r>
    <s v="Jehu Rudeforth"/>
    <x v="0"/>
    <s v="Caramel Stuffed Bars"/>
    <d v="2022-02-01T00:00:00"/>
    <n v="13454"/>
    <n v="1120"/>
    <n v="9441.6"/>
    <n v="4012.3999999999996"/>
  </r>
  <r>
    <s v="Mallorie Waber"/>
    <x v="4"/>
    <s v="Raspberry Choco"/>
    <d v="2022-02-01T00:00:00"/>
    <n v="3157"/>
    <n v="158"/>
    <n v="608.30000000000007"/>
    <n v="2548.6999999999998"/>
  </r>
  <r>
    <s v="Curtice Advani"/>
    <x v="5"/>
    <s v="Caramel Stuffed Bars"/>
    <d v="2022-02-01T00:00:00"/>
    <n v="2261"/>
    <n v="162"/>
    <n v="1365.6599999999999"/>
    <n v="895.34000000000015"/>
  </r>
  <r>
    <s v="Madelene Upcott"/>
    <x v="1"/>
    <s v="White Choc"/>
    <d v="2022-02-01T00:00:00"/>
    <n v="8764"/>
    <n v="516"/>
    <n v="3317.8799999999997"/>
    <n v="5446.1200000000008"/>
  </r>
  <r>
    <s v="Jehu Rudeforth"/>
    <x v="0"/>
    <s v="Organic Choco Syrup"/>
    <d v="2022-02-01T00:00:00"/>
    <n v="5761"/>
    <n v="251"/>
    <n v="2402.0700000000002"/>
    <n v="3358.93"/>
  </r>
  <r>
    <s v="Marney O'Breen"/>
    <x v="3"/>
    <s v="85% Dark Bars"/>
    <d v="2022-02-01T00:00:00"/>
    <n v="6097"/>
    <n v="266"/>
    <n v="2795.66"/>
    <n v="3301.34"/>
  </r>
  <r>
    <s v="Jehu Rudeforth"/>
    <x v="0"/>
    <s v="85% Dark Bars"/>
    <d v="2022-02-01T00:00:00"/>
    <n v="5551"/>
    <n v="265"/>
    <n v="2785.15"/>
    <n v="2765.85"/>
  </r>
  <r>
    <s v="Van Tuxwell"/>
    <x v="1"/>
    <s v="Almond Choco"/>
    <d v="2022-02-01T00:00:00"/>
    <n v="4942"/>
    <n v="215"/>
    <n v="1107.25"/>
    <n v="3834.75"/>
  </r>
  <r>
    <s v="Madelene Upcott"/>
    <x v="2"/>
    <s v="Caramel Stuffed Bars"/>
    <d v="2022-02-01T00:00:00"/>
    <n v="12383"/>
    <n v="910"/>
    <n v="7671.3"/>
    <n v="4711.7"/>
  </r>
  <r>
    <s v="Oby Sorrel"/>
    <x v="4"/>
    <s v="Almond Choco"/>
    <d v="2022-02-01T00:00:00"/>
    <n v="1393"/>
    <n v="67"/>
    <n v="345.05"/>
    <n v="1047.95"/>
  </r>
  <r>
    <s v="Jehu Rudeforth"/>
    <x v="4"/>
    <s v="Spicy Special Slims"/>
    <d v="2022-02-01T00:00:00"/>
    <n v="26138"/>
    <n v="1050"/>
    <n v="8631"/>
    <n v="17507"/>
  </r>
  <r>
    <s v="Andria Kimpton"/>
    <x v="5"/>
    <s v="50% Dark Bites"/>
    <d v="2022-02-01T00:00:00"/>
    <n v="9093"/>
    <n v="396"/>
    <n v="2962.0800000000004"/>
    <n v="6130.92"/>
  </r>
  <r>
    <s v="Camilla Castle"/>
    <x v="1"/>
    <s v="Peanut Butter Cubes"/>
    <d v="2022-02-01T00:00:00"/>
    <n v="13517"/>
    <n v="980"/>
    <n v="2597"/>
    <n v="10920"/>
  </r>
  <r>
    <s v="Oby Sorrel"/>
    <x v="2"/>
    <s v="99% Dark &amp; Pure"/>
    <d v="2022-02-01T00:00:00"/>
    <n v="13391"/>
    <n v="609"/>
    <n v="4707.5700000000006"/>
    <n v="8683.43"/>
  </r>
  <r>
    <s v="Ches Bonnell"/>
    <x v="4"/>
    <s v="Milk Bars"/>
    <d v="2022-02-01T00:00:00"/>
    <n v="1253"/>
    <n v="126"/>
    <n v="662.76"/>
    <n v="590.24"/>
  </r>
  <r>
    <s v="Oby Sorrel"/>
    <x v="5"/>
    <s v="Spicy Special Slims"/>
    <d v="2022-02-01T00:00:00"/>
    <n v="6923"/>
    <n v="289"/>
    <n v="2375.5800000000004"/>
    <n v="4547.42"/>
  </r>
  <r>
    <s v="Camilla Castle"/>
    <x v="4"/>
    <s v="Drinking Coco"/>
    <d v="2022-02-01T00:00:00"/>
    <n v="10780"/>
    <n v="490"/>
    <n v="4870.5999999999995"/>
    <n v="5909.4000000000005"/>
  </r>
  <r>
    <s v="Dennison Crosswaite"/>
    <x v="2"/>
    <s v="Orange Choco"/>
    <d v="2022-02-01T00:00:00"/>
    <n v="1197"/>
    <n v="42"/>
    <n v="154.56"/>
    <n v="1042.44"/>
  </r>
  <r>
    <s v="Curtice Advani"/>
    <x v="1"/>
    <s v="Orange Choco"/>
    <d v="2022-02-01T00:00:00"/>
    <n v="1512"/>
    <n v="61"/>
    <n v="224.48000000000002"/>
    <n v="1287.52"/>
  </r>
  <r>
    <s v="Brien Boise"/>
    <x v="4"/>
    <s v="Eclairs"/>
    <d v="2022-02-01T00:00:00"/>
    <n v="4109"/>
    <n v="165"/>
    <n v="1041.1499999999999"/>
    <n v="3067.8500000000004"/>
  </r>
  <r>
    <s v="Gunar Cockshoot"/>
    <x v="1"/>
    <s v="Caramel Stuffed Bars"/>
    <d v="2022-02-01T00:00:00"/>
    <n v="12425"/>
    <n v="1260"/>
    <n v="10621.8"/>
    <n v="1803.2000000000007"/>
  </r>
  <r>
    <s v="Roddy Speechley"/>
    <x v="0"/>
    <s v="Organic Choco Syrup"/>
    <d v="2022-02-01T00:00:00"/>
    <n v="6860"/>
    <n v="275"/>
    <n v="2631.75"/>
    <n v="4228.25"/>
  </r>
  <r>
    <s v="Curtice Advani"/>
    <x v="0"/>
    <s v="Peanut Butter Cubes"/>
    <d v="2022-02-01T00:00:00"/>
    <n v="2695"/>
    <n v="193"/>
    <n v="511.45"/>
    <n v="2183.5500000000002"/>
  </r>
  <r>
    <s v="Brien Boise"/>
    <x v="2"/>
    <s v="Organic Choco Syrup"/>
    <d v="2022-02-01T00:00:00"/>
    <n v="5726"/>
    <n v="261"/>
    <n v="2497.77"/>
    <n v="3228.23"/>
  </r>
  <r>
    <s v="Gunar Cockshoot"/>
    <x v="4"/>
    <s v="Mint Chip Choco"/>
    <d v="2022-02-01T00:00:00"/>
    <n v="10416"/>
    <n v="453"/>
    <n v="2591.16"/>
    <n v="7824.84"/>
  </r>
  <r>
    <s v="Beverie Moffet"/>
    <x v="1"/>
    <s v="Caramel Stuffed Bars"/>
    <d v="2022-02-01T00:00:00"/>
    <n v="2002"/>
    <n v="143"/>
    <n v="1205.49"/>
    <n v="796.51"/>
  </r>
  <r>
    <s v="Madelene Upcott"/>
    <x v="3"/>
    <s v="Choco Coated Almonds"/>
    <d v="2022-02-01T00:00:00"/>
    <n v="1330"/>
    <n v="84"/>
    <n v="278.88"/>
    <n v="1051.1199999999999"/>
  </r>
  <r>
    <s v="Wilone O'Kielt"/>
    <x v="4"/>
    <s v="Almond Choco"/>
    <d v="2022-02-01T00:00:00"/>
    <n v="5901"/>
    <n v="281"/>
    <n v="1447.15"/>
    <n v="4453.8500000000004"/>
  </r>
  <r>
    <s v="Brien Boise"/>
    <x v="1"/>
    <s v="Milk Bars"/>
    <d v="2022-02-01T00:00:00"/>
    <n v="10220"/>
    <n v="1120"/>
    <n v="5891.2"/>
    <n v="4328.8"/>
  </r>
  <r>
    <s v="Dotty Strutley"/>
    <x v="2"/>
    <s v="Organic Choco Syrup"/>
    <d v="2022-02-01T00:00:00"/>
    <n v="10262"/>
    <n v="428"/>
    <n v="4095.96"/>
    <n v="6166.04"/>
  </r>
  <r>
    <s v="Kaine Padly"/>
    <x v="0"/>
    <s v="After Nines"/>
    <d v="2022-02-01T00:00:00"/>
    <n v="4459"/>
    <n v="213"/>
    <n v="2178.9900000000002"/>
    <n v="2280.0099999999998"/>
  </r>
  <r>
    <s v="Rafaelita Blaksland"/>
    <x v="0"/>
    <s v="99% Dark &amp; Pure"/>
    <d v="2022-02-01T00:00:00"/>
    <n v="2387"/>
    <n v="100"/>
    <n v="773"/>
    <n v="1614"/>
  </r>
  <r>
    <s v="Jehu Rudeforth"/>
    <x v="2"/>
    <s v="50% Dark Bites"/>
    <d v="2022-02-01T00:00:00"/>
    <n v="6748"/>
    <n v="270"/>
    <n v="2019.6000000000001"/>
    <n v="4728.3999999999996"/>
  </r>
  <r>
    <s v="Gigi Bohling"/>
    <x v="1"/>
    <s v="85% Dark Bars"/>
    <d v="2022-02-01T00:00:00"/>
    <n v="5852"/>
    <n v="293"/>
    <n v="3079.43"/>
    <n v="2772.57"/>
  </r>
  <r>
    <s v="Kaine Padly"/>
    <x v="3"/>
    <s v="Milk Bars"/>
    <d v="2022-02-02T00:00:00"/>
    <n v="10157"/>
    <n v="1260"/>
    <n v="6627.5999999999995"/>
    <n v="3529.4000000000005"/>
  </r>
  <r>
    <s v="Jan Morforth"/>
    <x v="4"/>
    <s v="99% Dark &amp; Pure"/>
    <d v="2022-02-02T00:00:00"/>
    <n v="5852"/>
    <n v="217"/>
    <n v="1677.41"/>
    <n v="4174.59"/>
  </r>
  <r>
    <s v="Andria Kimpton"/>
    <x v="0"/>
    <s v="After Nines"/>
    <d v="2022-02-02T00:00:00"/>
    <n v="1974"/>
    <n v="117"/>
    <n v="1196.9100000000001"/>
    <n v="777.08999999999992"/>
  </r>
  <r>
    <s v="Madelene Upcott"/>
    <x v="2"/>
    <s v="85% Dark Bars"/>
    <d v="2022-02-02T00:00:00"/>
    <n v="2163"/>
    <n v="99"/>
    <n v="1040.49"/>
    <n v="1122.51"/>
  </r>
  <r>
    <s v="Jehu Rudeforth"/>
    <x v="5"/>
    <s v="Peanut Butter Cubes"/>
    <d v="2022-02-02T00:00:00"/>
    <n v="5789"/>
    <n v="414"/>
    <n v="1097.0999999999999"/>
    <n v="4691.8999999999996"/>
  </r>
  <r>
    <s v="Barr Faughny"/>
    <x v="2"/>
    <s v="Raspberry Choco"/>
    <d v="2022-02-02T00:00:00"/>
    <n v="1274"/>
    <n v="51"/>
    <n v="196.35"/>
    <n v="1077.6500000000001"/>
  </r>
  <r>
    <s v="Curtice Advani"/>
    <x v="2"/>
    <s v="Raspberry Choco"/>
    <d v="2022-02-02T00:00:00"/>
    <n v="8792"/>
    <n v="440"/>
    <n v="1694"/>
    <n v="7098"/>
  </r>
  <r>
    <s v="Curtice Advani"/>
    <x v="0"/>
    <s v="Eclairs"/>
    <d v="2022-02-02T00:00:00"/>
    <n v="2422"/>
    <n v="101"/>
    <n v="637.30999999999995"/>
    <n v="1784.69"/>
  </r>
  <r>
    <s v="Husein Augar"/>
    <x v="5"/>
    <s v="Eclairs"/>
    <d v="2022-02-02T00:00:00"/>
    <n v="3339"/>
    <n v="124"/>
    <n v="782.43999999999994"/>
    <n v="2556.56"/>
  </r>
  <r>
    <s v="Ches Bonnell"/>
    <x v="3"/>
    <s v="Orange Choco"/>
    <d v="2022-02-02T00:00:00"/>
    <n v="4452"/>
    <n v="159"/>
    <n v="585.12"/>
    <n v="3866.88"/>
  </r>
  <r>
    <s v="Kaine Padly"/>
    <x v="4"/>
    <s v="Smooth Sliky Salty"/>
    <d v="2022-02-02T00:00:00"/>
    <n v="8904"/>
    <n v="330"/>
    <n v="910.8"/>
    <n v="7993.2"/>
  </r>
  <r>
    <s v="Husein Augar"/>
    <x v="5"/>
    <s v="50% Dark Bites"/>
    <d v="2022-02-02T00:00:00"/>
    <n v="6412"/>
    <n v="306"/>
    <n v="2288.88"/>
    <n v="4123.12"/>
  </r>
  <r>
    <s v="Beverie Moffet"/>
    <x v="5"/>
    <s v="Smooth Sliky Salty"/>
    <d v="2022-02-02T00:00:00"/>
    <n v="2996"/>
    <n v="120"/>
    <n v="331.2"/>
    <n v="2664.8"/>
  </r>
  <r>
    <s v="Brien Boise"/>
    <x v="0"/>
    <s v="50% Dark Bites"/>
    <d v="2022-02-02T00:00:00"/>
    <n v="1729"/>
    <n v="73"/>
    <n v="546.04000000000008"/>
    <n v="1182.96"/>
  </r>
  <r>
    <s v="Curtice Advani"/>
    <x v="3"/>
    <s v="Smooth Sliky Salty"/>
    <d v="2022-02-02T00:00:00"/>
    <n v="8554"/>
    <n v="357"/>
    <n v="985.31999999999994"/>
    <n v="7568.68"/>
  </r>
  <r>
    <s v="Andria Kimpton"/>
    <x v="0"/>
    <s v="Raspberry Choco"/>
    <d v="2022-02-02T00:00:00"/>
    <n v="6790"/>
    <n v="272"/>
    <n v="1047.2"/>
    <n v="5742.8"/>
  </r>
  <r>
    <s v="Gigi Bohling"/>
    <x v="4"/>
    <s v="White Choc"/>
    <d v="2022-02-02T00:00:00"/>
    <n v="4172"/>
    <n v="261"/>
    <n v="1678.23"/>
    <n v="2493.77"/>
  </r>
  <r>
    <s v="Gunar Cockshoot"/>
    <x v="4"/>
    <s v="Orange Choco"/>
    <d v="2022-02-02T00:00:00"/>
    <n v="8666"/>
    <n v="310"/>
    <n v="1140.8"/>
    <n v="7525.2"/>
  </r>
  <r>
    <s v="Brien Boise"/>
    <x v="0"/>
    <s v="Mint Chip Choco"/>
    <d v="2022-02-02T00:00:00"/>
    <n v="882"/>
    <n v="39"/>
    <n v="223.07999999999998"/>
    <n v="658.92000000000007"/>
  </r>
  <r>
    <s v="Andria Kimpton"/>
    <x v="2"/>
    <s v="70% Dark Bites"/>
    <d v="2022-02-02T00:00:00"/>
    <n v="10108"/>
    <n v="440"/>
    <n v="2217.6"/>
    <n v="7890.4"/>
  </r>
  <r>
    <s v="Dennison Crosswaite"/>
    <x v="2"/>
    <s v="Mint Chip Choco"/>
    <d v="2022-02-03T00:00:00"/>
    <n v="70"/>
    <n v="4"/>
    <n v="22.88"/>
    <n v="47.120000000000005"/>
  </r>
  <r>
    <s v="Camilla Castle"/>
    <x v="2"/>
    <s v="Spicy Special Slims"/>
    <d v="2022-02-03T00:00:00"/>
    <n v="1799"/>
    <n v="86"/>
    <n v="706.92000000000007"/>
    <n v="1092.08"/>
  </r>
  <r>
    <s v="Curtice Advani"/>
    <x v="4"/>
    <s v="Almond Choco"/>
    <d v="2022-02-03T00:00:00"/>
    <n v="399"/>
    <n v="18"/>
    <n v="92.7"/>
    <n v="306.3"/>
  </r>
  <r>
    <s v="Gunar Cockshoot"/>
    <x v="1"/>
    <s v="Orange Choco"/>
    <d v="2022-02-03T00:00:00"/>
    <n v="10920"/>
    <n v="420"/>
    <n v="1545.6000000000001"/>
    <n v="9374.4"/>
  </r>
  <r>
    <s v="Mallorie Waber"/>
    <x v="0"/>
    <s v="Almond Choco"/>
    <d v="2022-02-03T00:00:00"/>
    <n v="1148"/>
    <n v="53"/>
    <n v="272.95000000000005"/>
    <n v="875.05"/>
  </r>
  <r>
    <s v="Rafaelita Blaksland"/>
    <x v="2"/>
    <s v="Organic Choco Syrup"/>
    <d v="2022-02-03T00:00:00"/>
    <n v="1498"/>
    <n v="63"/>
    <n v="602.91"/>
    <n v="895.09"/>
  </r>
  <r>
    <s v="Roddy Speechley"/>
    <x v="1"/>
    <s v="Spicy Special Slims"/>
    <d v="2022-02-03T00:00:00"/>
    <n v="6279"/>
    <n v="252"/>
    <n v="2071.44"/>
    <n v="4207.5599999999995"/>
  </r>
  <r>
    <s v="Mallorie Waber"/>
    <x v="0"/>
    <s v="Baker's Choco Chips"/>
    <d v="2022-02-03T00:00:00"/>
    <n v="4900"/>
    <n v="223"/>
    <n v="2767.43"/>
    <n v="2132.5700000000002"/>
  </r>
  <r>
    <s v="Wilone O'Kielt"/>
    <x v="4"/>
    <s v="Choco Coated Almonds"/>
    <d v="2022-02-03T00:00:00"/>
    <n v="2849"/>
    <n v="220"/>
    <n v="730.4"/>
    <n v="2118.6"/>
  </r>
  <r>
    <s v="Marney O'Breen"/>
    <x v="0"/>
    <s v="Caramel Stuffed Bars"/>
    <d v="2022-02-03T00:00:00"/>
    <n v="5621"/>
    <n v="402"/>
    <n v="3388.8599999999997"/>
    <n v="2232.1400000000003"/>
  </r>
  <r>
    <s v="Barr Faughny"/>
    <x v="1"/>
    <s v="Caramel Stuffed Bars"/>
    <d v="2022-02-03T00:00:00"/>
    <n v="6097"/>
    <n v="509"/>
    <n v="4290.87"/>
    <n v="1806.13"/>
  </r>
  <r>
    <s v="Gigi Bohling"/>
    <x v="3"/>
    <s v="Orange Choco"/>
    <d v="2022-02-03T00:00:00"/>
    <n v="1442"/>
    <n v="49"/>
    <n v="180.32000000000002"/>
    <n v="1261.68"/>
  </r>
  <r>
    <s v="Ches Bonnell"/>
    <x v="4"/>
    <s v="Almond Choco"/>
    <d v="2022-02-03T00:00:00"/>
    <n v="2954"/>
    <n v="119"/>
    <n v="612.85"/>
    <n v="2341.15"/>
  </r>
  <r>
    <s v="Roddy Speechley"/>
    <x v="5"/>
    <s v="Raspberry Choco"/>
    <d v="2022-02-03T00:00:00"/>
    <n v="8841"/>
    <n v="443"/>
    <n v="1705.55"/>
    <n v="7135.45"/>
  </r>
  <r>
    <s v="Andria Kimpton"/>
    <x v="3"/>
    <s v="Organic Choco Syrup"/>
    <d v="2022-02-03T00:00:00"/>
    <n v="3941"/>
    <n v="152"/>
    <n v="1454.64"/>
    <n v="2486.3599999999997"/>
  </r>
  <r>
    <s v="Oby Sorrel"/>
    <x v="0"/>
    <s v="Milk Bars"/>
    <d v="2022-02-03T00:00:00"/>
    <n v="9079"/>
    <n v="1330"/>
    <n v="6995.7999999999993"/>
    <n v="2083.2000000000007"/>
  </r>
  <r>
    <s v="Beverie Moffet"/>
    <x v="2"/>
    <s v="Almond Choco"/>
    <d v="2022-02-03T00:00:00"/>
    <n v="1715"/>
    <n v="82"/>
    <n v="422.3"/>
    <n v="1292.7"/>
  </r>
  <r>
    <s v="Andria Kimpton"/>
    <x v="2"/>
    <s v="After Nines"/>
    <d v="2022-02-03T00:00:00"/>
    <n v="266"/>
    <n v="15"/>
    <n v="153.45000000000002"/>
    <n v="112.54999999999998"/>
  </r>
  <r>
    <s v="Jan Morforth"/>
    <x v="5"/>
    <s v="70% Dark Bites"/>
    <d v="2022-02-03T00:00:00"/>
    <n v="1316"/>
    <n v="60"/>
    <n v="302.39999999999998"/>
    <n v="1013.6"/>
  </r>
  <r>
    <s v="Madelene Upcott"/>
    <x v="1"/>
    <s v="Mint Chip Choco"/>
    <d v="2022-02-03T00:00:00"/>
    <n v="3948"/>
    <n v="180"/>
    <n v="1029.5999999999999"/>
    <n v="2918.4"/>
  </r>
  <r>
    <s v="Karlen McCaffrey"/>
    <x v="0"/>
    <s v="Orange Choco"/>
    <d v="2022-02-03T00:00:00"/>
    <n v="77"/>
    <n v="3"/>
    <n v="11.040000000000001"/>
    <n v="65.959999999999994"/>
  </r>
  <r>
    <s v="Karlen McCaffrey"/>
    <x v="5"/>
    <s v="Fruit &amp; Nut Bars"/>
    <d v="2022-02-03T00:00:00"/>
    <n v="4466"/>
    <n v="344"/>
    <n v="1630.5600000000002"/>
    <n v="2835.4399999999996"/>
  </r>
  <r>
    <s v="Van Tuxwell"/>
    <x v="4"/>
    <s v="Organic Choco Syrup"/>
    <d v="2022-02-03T00:00:00"/>
    <n v="4578"/>
    <n v="191"/>
    <n v="1827.8700000000001"/>
    <n v="2750.13"/>
  </r>
  <r>
    <s v="Mallorie Waber"/>
    <x v="0"/>
    <s v="Mint Chip Choco"/>
    <d v="2022-02-03T00:00:00"/>
    <n v="966"/>
    <n v="38"/>
    <n v="217.35999999999999"/>
    <n v="748.64"/>
  </r>
  <r>
    <s v="Dotty Strutley"/>
    <x v="3"/>
    <s v="70% Dark Bites"/>
    <d v="2022-02-03T00:00:00"/>
    <n v="539"/>
    <n v="29"/>
    <n v="146.16"/>
    <n v="392.84000000000003"/>
  </r>
  <r>
    <s v="Wilone O'Kielt"/>
    <x v="2"/>
    <s v="After Nines"/>
    <d v="2022-02-03T00:00:00"/>
    <n v="413"/>
    <n v="20"/>
    <n v="204.60000000000002"/>
    <n v="208.39999999999998"/>
  </r>
  <r>
    <s v="Oby Sorrel"/>
    <x v="2"/>
    <s v="Organic Choco Syrup"/>
    <d v="2022-02-03T00:00:00"/>
    <n v="217"/>
    <n v="10"/>
    <n v="95.7"/>
    <n v="121.3"/>
  </r>
  <r>
    <s v="Marney O'Breen"/>
    <x v="3"/>
    <s v="Orange Choco"/>
    <d v="2022-02-03T00:00:00"/>
    <n v="10913"/>
    <n v="390"/>
    <n v="1435.2"/>
    <n v="9477.7999999999993"/>
  </r>
  <r>
    <s v="Karlen McCaffrey"/>
    <x v="1"/>
    <s v="Organic Choco Syrup"/>
    <d v="2022-02-03T00:00:00"/>
    <n v="714"/>
    <n v="27"/>
    <n v="258.39"/>
    <n v="455.61"/>
  </r>
  <r>
    <s v="Marney O'Breen"/>
    <x v="4"/>
    <s v="Drinking Coco"/>
    <d v="2022-02-03T00:00:00"/>
    <n v="8351"/>
    <n v="418"/>
    <n v="4154.92"/>
    <n v="4196.08"/>
  </r>
  <r>
    <s v="Andria Kimpton"/>
    <x v="5"/>
    <s v="Almond Choco"/>
    <d v="2022-02-03T00:00:00"/>
    <n v="6622"/>
    <n v="255"/>
    <n v="1313.25"/>
    <n v="5308.75"/>
  </r>
  <r>
    <s v="Dennison Crosswaite"/>
    <x v="2"/>
    <s v="Baker's Choco Chips"/>
    <d v="2022-02-03T00:00:00"/>
    <n v="637"/>
    <n v="32"/>
    <n v="397.12"/>
    <n v="239.88"/>
  </r>
  <r>
    <s v="Dennison Crosswaite"/>
    <x v="3"/>
    <s v="Choco Coated Almonds"/>
    <d v="2022-02-03T00:00:00"/>
    <n v="7413"/>
    <n v="571"/>
    <n v="1895.7199999999998"/>
    <n v="5517.2800000000007"/>
  </r>
  <r>
    <s v="Kelci Walkden"/>
    <x v="1"/>
    <s v="99% Dark &amp; Pure"/>
    <d v="2022-02-03T00:00:00"/>
    <n v="8666"/>
    <n v="377"/>
    <n v="2914.21"/>
    <n v="5751.79"/>
  </r>
  <r>
    <s v="Marney O'Breen"/>
    <x v="2"/>
    <s v="Drinking Coco"/>
    <d v="2022-02-03T00:00:00"/>
    <n v="4116"/>
    <n v="229"/>
    <n v="2276.2599999999998"/>
    <n v="1839.7400000000002"/>
  </r>
  <r>
    <s v="Kaine Padly"/>
    <x v="0"/>
    <s v="White Choc"/>
    <d v="2022-02-03T00:00:00"/>
    <n v="5446"/>
    <n v="419"/>
    <n v="2694.17"/>
    <n v="2751.83"/>
  </r>
  <r>
    <s v="Roddy Speechley"/>
    <x v="0"/>
    <s v="Drinking Coco"/>
    <d v="2022-02-03T00:00:00"/>
    <n v="2695"/>
    <n v="118"/>
    <n v="1172.9199999999998"/>
    <n v="1522.0800000000002"/>
  </r>
  <r>
    <s v="Husein Augar"/>
    <x v="0"/>
    <s v="White Choc"/>
    <d v="2022-02-03T00:00:00"/>
    <n v="1897"/>
    <n v="136"/>
    <n v="874.48"/>
    <n v="1022.52"/>
  </r>
  <r>
    <s v="Jehu Rudeforth"/>
    <x v="0"/>
    <s v="Orange Choco"/>
    <d v="2022-02-03T00:00:00"/>
    <n v="8827"/>
    <n v="295"/>
    <n v="1085.6000000000001"/>
    <n v="7741.4"/>
  </r>
  <r>
    <s v="Dennison Crosswaite"/>
    <x v="0"/>
    <s v="Smooth Sliky Salty"/>
    <d v="2022-02-03T00:00:00"/>
    <n v="2464"/>
    <n v="103"/>
    <n v="284.27999999999997"/>
    <n v="2179.7200000000003"/>
  </r>
  <r>
    <s v="Oby Sorrel"/>
    <x v="3"/>
    <s v="Choco Coated Almonds"/>
    <d v="2022-02-03T00:00:00"/>
    <n v="1869"/>
    <n v="170"/>
    <n v="564.4"/>
    <n v="1304.5999999999999"/>
  </r>
  <r>
    <s v="Dotty Strutley"/>
    <x v="1"/>
    <s v="99% Dark &amp; Pure"/>
    <d v="2022-02-03T00:00:00"/>
    <n v="924"/>
    <n v="37"/>
    <n v="286.01"/>
    <n v="637.99"/>
  </r>
  <r>
    <s v="Ches Bonnell"/>
    <x v="0"/>
    <s v="After Nines"/>
    <d v="2022-02-03T00:00:00"/>
    <n v="6916"/>
    <n v="364"/>
    <n v="3723.7200000000003"/>
    <n v="3192.2799999999997"/>
  </r>
  <r>
    <s v="Oby Sorrel"/>
    <x v="4"/>
    <s v="Eclairs"/>
    <d v="2022-02-03T00:00:00"/>
    <n v="4200"/>
    <n v="183"/>
    <n v="1154.73"/>
    <n v="3045.27"/>
  </r>
  <r>
    <s v="Karlen McCaffrey"/>
    <x v="1"/>
    <s v="99% Dark &amp; Pure"/>
    <d v="2022-02-04T00:00:00"/>
    <n v="3990"/>
    <n v="167"/>
    <n v="1290.9100000000001"/>
    <n v="2699.09"/>
  </r>
  <r>
    <s v="Brien Boise"/>
    <x v="4"/>
    <s v="After Nines"/>
    <d v="2022-02-04T00:00:00"/>
    <n v="3157"/>
    <n v="186"/>
    <n v="1902.78"/>
    <n v="1254.22"/>
  </r>
  <r>
    <s v="Madelene Upcott"/>
    <x v="0"/>
    <s v="Milk Bars"/>
    <d v="2022-02-04T00:00:00"/>
    <n v="2331"/>
    <n v="212"/>
    <n v="1115.1199999999999"/>
    <n v="1215.8800000000001"/>
  </r>
  <r>
    <s v="Gigi Bohling"/>
    <x v="4"/>
    <s v="Mint Chip Choco"/>
    <d v="2022-02-04T00:00:00"/>
    <n v="2702"/>
    <n v="109"/>
    <n v="623.48"/>
    <n v="2078.52"/>
  </r>
  <r>
    <s v="Dotty Strutley"/>
    <x v="2"/>
    <s v="Baker's Choco Chips"/>
    <d v="2022-02-04T00:00:00"/>
    <n v="1638"/>
    <n v="87"/>
    <n v="1079.67"/>
    <n v="558.32999999999993"/>
  </r>
  <r>
    <s v="Dotty Strutley"/>
    <x v="5"/>
    <s v="After Nines"/>
    <d v="2022-02-04T00:00:00"/>
    <n v="6657"/>
    <n v="317"/>
    <n v="3242.9100000000003"/>
    <n v="3414.0899999999997"/>
  </r>
  <r>
    <s v="Husein Augar"/>
    <x v="2"/>
    <s v="Organic Choco Syrup"/>
    <d v="2022-02-04T00:00:00"/>
    <n v="11816"/>
    <n v="538"/>
    <n v="5148.66"/>
    <n v="6667.34"/>
  </r>
  <r>
    <s v="Rafaelita Blaksland"/>
    <x v="4"/>
    <s v="Baker's Choco Chips"/>
    <d v="2022-02-04T00:00:00"/>
    <n v="13496"/>
    <n v="614"/>
    <n v="7619.74"/>
    <n v="5876.26"/>
  </r>
  <r>
    <s v="Marney O'Breen"/>
    <x v="5"/>
    <s v="Caramel Stuffed Bars"/>
    <d v="2022-02-04T00:00:00"/>
    <n v="21882"/>
    <n v="1960"/>
    <n v="16522.8"/>
    <n v="5359.2000000000007"/>
  </r>
  <r>
    <s v="Kaine Padly"/>
    <x v="5"/>
    <s v="White Choc"/>
    <d v="2022-02-04T00:00:00"/>
    <n v="413"/>
    <n v="25"/>
    <n v="160.75"/>
    <n v="252.25"/>
  </r>
  <r>
    <s v="Mallorie Waber"/>
    <x v="0"/>
    <s v="Drinking Coco"/>
    <d v="2022-02-04T00:00:00"/>
    <n v="6825"/>
    <n v="360"/>
    <n v="3578.3999999999996"/>
    <n v="3246.6000000000004"/>
  </r>
  <r>
    <s v="Jan Morforth"/>
    <x v="5"/>
    <s v="Eclairs"/>
    <d v="2022-02-04T00:00:00"/>
    <n v="3143"/>
    <n v="143"/>
    <n v="902.32999999999993"/>
    <n v="2240.67"/>
  </r>
  <r>
    <s v="Barr Faughny"/>
    <x v="1"/>
    <s v="Almond Choco"/>
    <d v="2022-02-04T00:00:00"/>
    <n v="7658"/>
    <n v="365"/>
    <n v="1879.7500000000002"/>
    <n v="5778.25"/>
  </r>
  <r>
    <s v="Gunar Cockshoot"/>
    <x v="1"/>
    <s v="Almond Choco"/>
    <d v="2022-02-04T00:00:00"/>
    <n v="6867"/>
    <n v="299"/>
    <n v="1539.8500000000001"/>
    <n v="5327.15"/>
  </r>
  <r>
    <s v="Oby Sorrel"/>
    <x v="3"/>
    <s v="85% Dark Bars"/>
    <d v="2022-02-04T00:00:00"/>
    <n v="1974"/>
    <n v="94"/>
    <n v="987.93999999999994"/>
    <n v="986.06000000000006"/>
  </r>
  <r>
    <s v="Curtice Advani"/>
    <x v="3"/>
    <s v="Spicy Special Slims"/>
    <d v="2022-02-04T00:00:00"/>
    <n v="4095"/>
    <n v="179"/>
    <n v="1471.38"/>
    <n v="2623.62"/>
  </r>
  <r>
    <s v="Mallorie Waber"/>
    <x v="0"/>
    <s v="White Choc"/>
    <d v="2022-02-04T00:00:00"/>
    <n v="5383"/>
    <n v="385"/>
    <n v="2475.5499999999997"/>
    <n v="2907.4500000000003"/>
  </r>
  <r>
    <s v="Mallorie Waber"/>
    <x v="5"/>
    <s v="85% Dark Bars"/>
    <d v="2022-02-04T00:00:00"/>
    <n v="819"/>
    <n v="35"/>
    <n v="367.84999999999997"/>
    <n v="451.15000000000003"/>
  </r>
  <r>
    <s v="Beverie Moffet"/>
    <x v="0"/>
    <s v="70% Dark Bites"/>
    <d v="2022-02-04T00:00:00"/>
    <n v="420"/>
    <n v="18"/>
    <n v="90.72"/>
    <n v="329.28"/>
  </r>
  <r>
    <s v="Kelci Walkden"/>
    <x v="1"/>
    <s v="85% Dark Bars"/>
    <d v="2022-02-04T00:00:00"/>
    <n v="8330"/>
    <n v="417"/>
    <n v="4382.67"/>
    <n v="3947.33"/>
  </r>
  <r>
    <s v="Jan Morforth"/>
    <x v="1"/>
    <s v="Baker's Choco Chips"/>
    <d v="2022-02-04T00:00:00"/>
    <n v="1953"/>
    <n v="115"/>
    <n v="1427.15"/>
    <n v="525.84999999999991"/>
  </r>
  <r>
    <s v="Marney O'Breen"/>
    <x v="5"/>
    <s v="Smooth Sliky Salty"/>
    <d v="2022-02-04T00:00:00"/>
    <n v="12530"/>
    <n v="482"/>
    <n v="1330.32"/>
    <n v="11199.68"/>
  </r>
  <r>
    <s v="Kelci Walkden"/>
    <x v="0"/>
    <s v="Smooth Sliky Salty"/>
    <d v="2022-02-04T00:00:00"/>
    <n v="7889"/>
    <n v="304"/>
    <n v="839.04"/>
    <n v="7049.96"/>
  </r>
  <r>
    <s v="Beverie Moffet"/>
    <x v="3"/>
    <s v="99% Dark &amp; Pure"/>
    <d v="2022-02-04T00:00:00"/>
    <n v="5572"/>
    <n v="215"/>
    <n v="1661.95"/>
    <n v="3910.05"/>
  </r>
  <r>
    <s v="Kelci Walkden"/>
    <x v="3"/>
    <s v="85% Dark Bars"/>
    <d v="2022-02-04T00:00:00"/>
    <n v="8624"/>
    <n v="360"/>
    <n v="3783.6"/>
    <n v="4840.3999999999996"/>
  </r>
  <r>
    <s v="Van Tuxwell"/>
    <x v="2"/>
    <s v="Mint Chip Choco"/>
    <d v="2022-02-07T00:00:00"/>
    <n v="8463"/>
    <n v="326"/>
    <n v="1864.72"/>
    <n v="6598.28"/>
  </r>
  <r>
    <s v="Gigi Bohling"/>
    <x v="2"/>
    <s v="Milk Bars"/>
    <d v="2022-02-07T00:00:00"/>
    <n v="4102"/>
    <n v="513"/>
    <n v="2698.38"/>
    <n v="1403.62"/>
  </r>
  <r>
    <s v="Jan Morforth"/>
    <x v="2"/>
    <s v="Smooth Sliky Salty"/>
    <d v="2022-02-07T00:00:00"/>
    <n v="7322"/>
    <n v="253"/>
    <n v="698.28"/>
    <n v="6623.72"/>
  </r>
  <r>
    <s v="Gigi Bohling"/>
    <x v="1"/>
    <s v="Mint Chip Choco"/>
    <d v="2022-02-07T00:00:00"/>
    <n v="2163"/>
    <n v="84"/>
    <n v="480.47999999999996"/>
    <n v="1682.52"/>
  </r>
  <r>
    <s v="Mallorie Waber"/>
    <x v="3"/>
    <s v="Mint Chip Choco"/>
    <d v="2022-02-07T00:00:00"/>
    <n v="1834"/>
    <n v="84"/>
    <n v="480.47999999999996"/>
    <n v="1353.52"/>
  </r>
  <r>
    <s v="Oby Sorrel"/>
    <x v="2"/>
    <s v="Caramel Stuffed Bars"/>
    <d v="2022-02-07T00:00:00"/>
    <n v="3493"/>
    <n v="233"/>
    <n v="1964.1899999999998"/>
    <n v="1528.8100000000002"/>
  </r>
  <r>
    <s v="Camilla Castle"/>
    <x v="4"/>
    <s v="99% Dark &amp; Pure"/>
    <d v="2022-02-07T00:00:00"/>
    <n v="4130"/>
    <n v="180"/>
    <n v="1391.4"/>
    <n v="2738.6"/>
  </r>
  <r>
    <s v="Jan Morforth"/>
    <x v="0"/>
    <s v="Mint Chip Choco"/>
    <d v="2022-02-07T00:00:00"/>
    <n v="15449"/>
    <n v="595"/>
    <n v="3403.3999999999996"/>
    <n v="12045.6"/>
  </r>
  <r>
    <s v="Dennison Crosswaite"/>
    <x v="3"/>
    <s v="99% Dark &amp; Pure"/>
    <d v="2022-02-07T00:00:00"/>
    <n v="9807"/>
    <n v="409"/>
    <n v="3161.57"/>
    <n v="6645.43"/>
  </r>
  <r>
    <s v="Camilla Castle"/>
    <x v="0"/>
    <s v="Drinking Coco"/>
    <d v="2022-02-07T00:00:00"/>
    <n v="2114"/>
    <n v="97"/>
    <n v="964.18"/>
    <n v="1149.8200000000002"/>
  </r>
  <r>
    <s v="Wilone O'Kielt"/>
    <x v="4"/>
    <s v="After Nines"/>
    <d v="2022-02-07T00:00:00"/>
    <n v="3675"/>
    <n v="230"/>
    <n v="2352.9"/>
    <n v="1322.1"/>
  </r>
  <r>
    <s v="Wilone O'Kielt"/>
    <x v="5"/>
    <s v="Manuka Honey Choco"/>
    <d v="2022-02-07T00:00:00"/>
    <n v="9345"/>
    <n v="492"/>
    <n v="3345.6"/>
    <n v="5999.4"/>
  </r>
  <r>
    <s v="Wilone O'Kielt"/>
    <x v="5"/>
    <s v="Drinking Coco"/>
    <d v="2022-02-07T00:00:00"/>
    <n v="378"/>
    <n v="19"/>
    <n v="188.85999999999999"/>
    <n v="189.14000000000001"/>
  </r>
  <r>
    <s v="Camilla Castle"/>
    <x v="4"/>
    <s v="Eclairs"/>
    <d v="2022-02-07T00:00:00"/>
    <n v="5656"/>
    <n v="227"/>
    <n v="1432.37"/>
    <n v="4223.63"/>
  </r>
  <r>
    <s v="Van Tuxwell"/>
    <x v="5"/>
    <s v="Raspberry Choco"/>
    <d v="2022-02-07T00:00:00"/>
    <n v="11669"/>
    <n v="556"/>
    <n v="2140.6"/>
    <n v="9528.4"/>
  </r>
  <r>
    <s v="Andria Kimpton"/>
    <x v="1"/>
    <s v="70% Dark Bites"/>
    <d v="2022-02-07T00:00:00"/>
    <n v="2569"/>
    <n v="112"/>
    <n v="564.48"/>
    <n v="2004.52"/>
  </r>
  <r>
    <s v="Jan Morforth"/>
    <x v="2"/>
    <s v="Baker's Choco Chips"/>
    <d v="2022-02-07T00:00:00"/>
    <n v="476"/>
    <n v="23"/>
    <n v="285.43"/>
    <n v="190.57"/>
  </r>
  <r>
    <s v="Andria Kimpton"/>
    <x v="4"/>
    <s v="Organic Choco Syrup"/>
    <d v="2022-02-07T00:00:00"/>
    <n v="3479"/>
    <n v="129"/>
    <n v="1234.53"/>
    <n v="2244.4700000000003"/>
  </r>
  <r>
    <s v="Husein Augar"/>
    <x v="3"/>
    <s v="Smooth Sliky Salty"/>
    <d v="2022-02-08T00:00:00"/>
    <n v="10430"/>
    <n v="435"/>
    <n v="1200.5999999999999"/>
    <n v="9229.4"/>
  </r>
  <r>
    <s v="Ches Bonnell"/>
    <x v="0"/>
    <s v="Orange Choco"/>
    <d v="2022-02-08T00:00:00"/>
    <n v="1274"/>
    <n v="51"/>
    <n v="187.68"/>
    <n v="1086.32"/>
  </r>
  <r>
    <s v="Rafaelita Blaksland"/>
    <x v="5"/>
    <s v="After Nines"/>
    <d v="2022-02-08T00:00:00"/>
    <n v="2506"/>
    <n v="157"/>
    <n v="1606.1100000000001"/>
    <n v="899.88999999999987"/>
  </r>
  <r>
    <s v="Gunar Cockshoot"/>
    <x v="5"/>
    <s v="50% Dark Bites"/>
    <d v="2022-02-08T00:00:00"/>
    <n v="2149"/>
    <n v="94"/>
    <n v="703.12"/>
    <n v="1445.88"/>
  </r>
  <r>
    <s v="Rafaelita Blaksland"/>
    <x v="4"/>
    <s v="70% Dark Bites"/>
    <d v="2022-02-08T00:00:00"/>
    <n v="2884"/>
    <n v="138"/>
    <n v="695.52"/>
    <n v="2188.48"/>
  </r>
  <r>
    <s v="Kaine Padly"/>
    <x v="5"/>
    <s v="Spicy Special Slims"/>
    <d v="2022-02-08T00:00:00"/>
    <n v="602"/>
    <n v="26"/>
    <n v="213.72000000000003"/>
    <n v="388.28"/>
  </r>
  <r>
    <s v="Roddy Speechley"/>
    <x v="2"/>
    <s v="Milk Bars"/>
    <d v="2022-02-08T00:00:00"/>
    <n v="12894"/>
    <n v="1190"/>
    <n v="6259.4"/>
    <n v="6634.6"/>
  </r>
  <r>
    <s v="Roddy Speechley"/>
    <x v="2"/>
    <s v="Choco Coated Almonds"/>
    <d v="2022-02-08T00:00:00"/>
    <n v="1372"/>
    <n v="106"/>
    <n v="351.91999999999996"/>
    <n v="1020.08"/>
  </r>
  <r>
    <s v="Gunar Cockshoot"/>
    <x v="4"/>
    <s v="Choco Coated Almonds"/>
    <d v="2022-02-08T00:00:00"/>
    <n v="2254"/>
    <n v="161"/>
    <n v="534.52"/>
    <n v="1719.48"/>
  </r>
  <r>
    <s v="Barr Faughny"/>
    <x v="5"/>
    <s v="Milk Bars"/>
    <d v="2022-02-08T00:00:00"/>
    <n v="7546"/>
    <n v="1050"/>
    <n v="5523"/>
    <n v="2023"/>
  </r>
  <r>
    <s v="Gunar Cockshoot"/>
    <x v="4"/>
    <s v="Manuka Honey Choco"/>
    <d v="2022-02-08T00:00:00"/>
    <n v="3262"/>
    <n v="142"/>
    <n v="965.6"/>
    <n v="2296.4"/>
  </r>
  <r>
    <s v="Andria Kimpton"/>
    <x v="5"/>
    <s v="70% Dark Bites"/>
    <d v="2022-02-08T00:00:00"/>
    <n v="9247"/>
    <n v="403"/>
    <n v="2031.1200000000001"/>
    <n v="7215.88"/>
  </r>
  <r>
    <s v="Barr Faughny"/>
    <x v="2"/>
    <s v="50% Dark Bites"/>
    <d v="2022-02-08T00:00:00"/>
    <n v="6202"/>
    <n v="296"/>
    <n v="2214.08"/>
    <n v="3987.92"/>
  </r>
  <r>
    <s v="Oby Sorrel"/>
    <x v="0"/>
    <s v="Orange Choco"/>
    <d v="2022-02-08T00:00:00"/>
    <n v="5145"/>
    <n v="178"/>
    <n v="655.04000000000008"/>
    <n v="4489.96"/>
  </r>
  <r>
    <s v="Jehu Rudeforth"/>
    <x v="2"/>
    <s v="Peanut Butter Cubes"/>
    <d v="2022-02-08T00:00:00"/>
    <n v="8862"/>
    <n v="682"/>
    <n v="1807.3"/>
    <n v="7054.7"/>
  </r>
  <r>
    <s v="Kelci Walkden"/>
    <x v="5"/>
    <s v="Spicy Special Slims"/>
    <d v="2022-02-08T00:00:00"/>
    <n v="7238"/>
    <n v="302"/>
    <n v="2482.44"/>
    <n v="4755.5599999999995"/>
  </r>
  <r>
    <s v="Curtice Advani"/>
    <x v="3"/>
    <s v="Drinking Coco"/>
    <d v="2022-02-08T00:00:00"/>
    <n v="217"/>
    <n v="10"/>
    <n v="99.399999999999991"/>
    <n v="117.60000000000001"/>
  </r>
  <r>
    <s v="Ches Bonnell"/>
    <x v="0"/>
    <s v="85% Dark Bars"/>
    <d v="2022-02-08T00:00:00"/>
    <n v="1043"/>
    <n v="42"/>
    <n v="441.42"/>
    <n v="601.57999999999993"/>
  </r>
  <r>
    <s v="Kelci Walkden"/>
    <x v="5"/>
    <s v="85% Dark Bars"/>
    <d v="2022-02-08T00:00:00"/>
    <n v="5495"/>
    <n v="275"/>
    <n v="2890.25"/>
    <n v="2604.75"/>
  </r>
  <r>
    <s v="Beverie Moffet"/>
    <x v="4"/>
    <s v="Baker's Choco Chips"/>
    <d v="2022-02-08T00:00:00"/>
    <n v="1792"/>
    <n v="82"/>
    <n v="1017.62"/>
    <n v="774.38"/>
  </r>
  <r>
    <s v="Jan Morforth"/>
    <x v="4"/>
    <s v="Mint Chip Choco"/>
    <d v="2022-02-08T00:00:00"/>
    <n v="1113"/>
    <n v="43"/>
    <n v="245.95999999999998"/>
    <n v="867.04"/>
  </r>
  <r>
    <s v="Rafaelita Blaksland"/>
    <x v="5"/>
    <s v="White Choc"/>
    <d v="2022-02-08T00:00:00"/>
    <n v="12894"/>
    <n v="770"/>
    <n v="4951.0999999999995"/>
    <n v="7942.9000000000005"/>
  </r>
  <r>
    <s v="Beverie Moffet"/>
    <x v="4"/>
    <s v="Spicy Special Slims"/>
    <d v="2022-02-08T00:00:00"/>
    <n v="8281"/>
    <n v="377"/>
    <n v="3098.94"/>
    <n v="5182.0599999999995"/>
  </r>
  <r>
    <s v="Madelene Upcott"/>
    <x v="2"/>
    <s v="Drinking Coco"/>
    <d v="2022-02-08T00:00:00"/>
    <n v="14028"/>
    <n v="610"/>
    <n v="6063.4"/>
    <n v="7964.6"/>
  </r>
  <r>
    <s v="Husein Augar"/>
    <x v="3"/>
    <s v="Eclairs"/>
    <d v="2022-02-08T00:00:00"/>
    <n v="7126"/>
    <n v="264"/>
    <n v="1665.84"/>
    <n v="5460.16"/>
  </r>
  <r>
    <s v="Barr Faughny"/>
    <x v="3"/>
    <s v="After Nines"/>
    <d v="2022-02-08T00:00:00"/>
    <n v="2828"/>
    <n v="167"/>
    <n v="1708.41"/>
    <n v="1119.5899999999999"/>
  </r>
  <r>
    <s v="Beverie Moffet"/>
    <x v="1"/>
    <s v="Fruit &amp; Nut Bars"/>
    <d v="2022-02-08T00:00:00"/>
    <n v="1904"/>
    <n v="136"/>
    <n v="644.64"/>
    <n v="1259.3600000000001"/>
  </r>
  <r>
    <s v="Andria Kimpton"/>
    <x v="5"/>
    <s v="Mint Chip Choco"/>
    <d v="2022-02-08T00:00:00"/>
    <n v="13475"/>
    <n v="586"/>
    <n v="3351.92"/>
    <n v="10123.08"/>
  </r>
  <r>
    <s v="Roddy Speechley"/>
    <x v="4"/>
    <s v="Milk Bars"/>
    <d v="2022-02-08T00:00:00"/>
    <n v="5453"/>
    <n v="770"/>
    <n v="4050.2"/>
    <n v="1402.8000000000002"/>
  </r>
  <r>
    <s v="Mallorie Waber"/>
    <x v="1"/>
    <s v="Choco Coated Almonds"/>
    <d v="2022-02-08T00:00:00"/>
    <n v="1386"/>
    <n v="87"/>
    <n v="288.83999999999997"/>
    <n v="1097.1600000000001"/>
  </r>
  <r>
    <s v="Karlen McCaffrey"/>
    <x v="4"/>
    <s v="Raspberry Choco"/>
    <d v="2022-02-08T00:00:00"/>
    <n v="5971"/>
    <n v="272"/>
    <n v="1047.2"/>
    <n v="4923.8"/>
  </r>
  <r>
    <s v="Madelene Upcott"/>
    <x v="1"/>
    <s v="Eclairs"/>
    <d v="2022-02-08T00:00:00"/>
    <n v="3640"/>
    <n v="152"/>
    <n v="959.11999999999989"/>
    <n v="2680.88"/>
  </r>
  <r>
    <s v="Gunar Cockshoot"/>
    <x v="4"/>
    <s v="Baker's Choco Chips"/>
    <d v="2022-02-08T00:00:00"/>
    <n v="567"/>
    <n v="30"/>
    <n v="372.3"/>
    <n v="194.7"/>
  </r>
  <r>
    <s v="Jan Morforth"/>
    <x v="5"/>
    <s v="50% Dark Bites"/>
    <d v="2022-02-08T00:00:00"/>
    <n v="4823"/>
    <n v="210"/>
    <n v="1570.8000000000002"/>
    <n v="3252.2"/>
  </r>
  <r>
    <s v="Gigi Bohling"/>
    <x v="2"/>
    <s v="Eclairs"/>
    <d v="2022-02-08T00:00:00"/>
    <n v="8841"/>
    <n v="341"/>
    <n v="2151.71"/>
    <n v="6689.29"/>
  </r>
  <r>
    <s v="Roddy Speechley"/>
    <x v="2"/>
    <s v="Spicy Special Slims"/>
    <d v="2022-02-08T00:00:00"/>
    <n v="7189"/>
    <n v="327"/>
    <n v="2687.94"/>
    <n v="4501.0599999999995"/>
  </r>
  <r>
    <s v="Dennison Crosswaite"/>
    <x v="3"/>
    <s v="Orange Choco"/>
    <d v="2022-02-08T00:00:00"/>
    <n v="2695"/>
    <n v="104"/>
    <n v="382.72"/>
    <n v="2312.2799999999997"/>
  </r>
  <r>
    <s v="Husein Augar"/>
    <x v="0"/>
    <s v="85% Dark Bars"/>
    <d v="2022-02-08T00:00:00"/>
    <n v="2072"/>
    <n v="104"/>
    <n v="1093.04"/>
    <n v="978.96"/>
  </r>
  <r>
    <s v="Dotty Strutley"/>
    <x v="0"/>
    <s v="Choco Coated Almonds"/>
    <d v="2022-02-08T00:00:00"/>
    <n v="3304"/>
    <n v="301"/>
    <n v="999.31999999999994"/>
    <n v="2304.6800000000003"/>
  </r>
  <r>
    <s v="Camilla Castle"/>
    <x v="0"/>
    <s v="Fruit &amp; Nut Bars"/>
    <d v="2022-02-08T00:00:00"/>
    <n v="2387"/>
    <n v="199"/>
    <n v="943.26"/>
    <n v="1443.74"/>
  </r>
  <r>
    <s v="Rafaelita Blaksland"/>
    <x v="2"/>
    <s v="Almond Choco"/>
    <d v="2022-02-08T00:00:00"/>
    <n v="2499"/>
    <n v="100"/>
    <n v="515"/>
    <n v="1984"/>
  </r>
  <r>
    <s v="Curtice Advani"/>
    <x v="2"/>
    <s v="After Nines"/>
    <d v="2022-02-08T00:00:00"/>
    <n v="1162"/>
    <n v="59"/>
    <n v="603.57000000000005"/>
    <n v="558.42999999999995"/>
  </r>
  <r>
    <s v="Van Tuxwell"/>
    <x v="3"/>
    <s v="Fruit &amp; Nut Bars"/>
    <d v="2022-02-08T00:00:00"/>
    <n v="2373"/>
    <n v="198"/>
    <n v="938.5200000000001"/>
    <n v="1434.48"/>
  </r>
  <r>
    <s v="Oby Sorrel"/>
    <x v="5"/>
    <s v="After Nines"/>
    <d v="2022-02-08T00:00:00"/>
    <n v="8421"/>
    <n v="444"/>
    <n v="4542.12"/>
    <n v="3878.88"/>
  </r>
  <r>
    <s v="Dennison Crosswaite"/>
    <x v="2"/>
    <s v="Peanut Butter Cubes"/>
    <d v="2022-02-08T00:00:00"/>
    <n v="2807"/>
    <n v="234"/>
    <n v="620.1"/>
    <n v="2186.9"/>
  </r>
  <r>
    <s v="Camilla Castle"/>
    <x v="0"/>
    <s v="Orange Choco"/>
    <d v="2022-02-08T00:00:00"/>
    <n v="448"/>
    <n v="16"/>
    <n v="58.88"/>
    <n v="389.12"/>
  </r>
  <r>
    <s v="Dennison Crosswaite"/>
    <x v="1"/>
    <s v="Organic Choco Syrup"/>
    <d v="2022-02-08T00:00:00"/>
    <n v="9436"/>
    <n v="378"/>
    <n v="3617.46"/>
    <n v="5818.54"/>
  </r>
  <r>
    <s v="Beverie Moffet"/>
    <x v="0"/>
    <s v="Almond Choco"/>
    <d v="2022-02-08T00:00:00"/>
    <n v="140"/>
    <n v="7"/>
    <n v="36.050000000000004"/>
    <n v="103.94999999999999"/>
  </r>
  <r>
    <s v="Gunar Cockshoot"/>
    <x v="5"/>
    <s v="Fruit &amp; Nut Bars"/>
    <d v="2022-02-08T00:00:00"/>
    <n v="49"/>
    <n v="3"/>
    <n v="14.22"/>
    <n v="34.78"/>
  </r>
  <r>
    <s v="Wilone O'Kielt"/>
    <x v="5"/>
    <s v="Spicy Special Slims"/>
    <d v="2022-02-08T00:00:00"/>
    <n v="16121"/>
    <n v="672"/>
    <n v="5523.84"/>
    <n v="10597.16"/>
  </r>
  <r>
    <s v="Mallorie Waber"/>
    <x v="1"/>
    <s v="Spicy Special Slims"/>
    <d v="2022-02-08T00:00:00"/>
    <n v="8246"/>
    <n v="330"/>
    <n v="2712.6000000000004"/>
    <n v="5533.4"/>
  </r>
  <r>
    <s v="Brien Boise"/>
    <x v="3"/>
    <s v="Peanut Butter Cubes"/>
    <d v="2022-02-08T00:00:00"/>
    <n v="3157"/>
    <n v="211"/>
    <n v="559.15"/>
    <n v="2597.85"/>
  </r>
  <r>
    <s v="Curtice Advani"/>
    <x v="5"/>
    <s v="70% Dark Bites"/>
    <d v="2022-02-08T00:00:00"/>
    <n v="2163"/>
    <n v="109"/>
    <n v="549.36"/>
    <n v="1613.6399999999999"/>
  </r>
  <r>
    <s v="Roddy Speechley"/>
    <x v="5"/>
    <s v="Caramel Stuffed Bars"/>
    <d v="2022-02-08T00:00:00"/>
    <n v="5509"/>
    <n v="501"/>
    <n v="4223.43"/>
    <n v="1285.5699999999997"/>
  </r>
  <r>
    <s v="Jehu Rudeforth"/>
    <x v="5"/>
    <s v="Eclairs"/>
    <d v="2022-02-08T00:00:00"/>
    <n v="10535"/>
    <n v="479"/>
    <n v="3022.49"/>
    <n v="7512.51"/>
  </r>
  <r>
    <s v="Oby Sorrel"/>
    <x v="1"/>
    <s v="White Choc"/>
    <d v="2022-02-08T00:00:00"/>
    <n v="1869"/>
    <n v="156"/>
    <n v="1003.0799999999999"/>
    <n v="865.92000000000007"/>
  </r>
  <r>
    <s v="Gigi Bohling"/>
    <x v="3"/>
    <s v="99% Dark &amp; Pure"/>
    <d v="2022-02-08T00:00:00"/>
    <n v="7329"/>
    <n v="306"/>
    <n v="2365.38"/>
    <n v="4963.62"/>
  </r>
  <r>
    <s v="Van Tuxwell"/>
    <x v="2"/>
    <s v="Smooth Sliky Salty"/>
    <d v="2022-02-08T00:00:00"/>
    <n v="392"/>
    <n v="15"/>
    <n v="41.4"/>
    <n v="350.6"/>
  </r>
  <r>
    <s v="Mallorie Waber"/>
    <x v="2"/>
    <s v="Drinking Coco"/>
    <d v="2022-02-08T00:00:00"/>
    <n v="3647"/>
    <n v="166"/>
    <n v="1650.04"/>
    <n v="1996.96"/>
  </r>
  <r>
    <s v="Jan Morforth"/>
    <x v="5"/>
    <s v="Baker's Choco Chips"/>
    <d v="2022-02-08T00:00:00"/>
    <n v="2366"/>
    <n v="140"/>
    <n v="1737.4"/>
    <n v="628.59999999999991"/>
  </r>
  <r>
    <s v="Barr Faughny"/>
    <x v="5"/>
    <s v="Raspberry Choco"/>
    <d v="2022-02-08T00:00:00"/>
    <n v="7056"/>
    <n v="321"/>
    <n v="1235.8500000000001"/>
    <n v="5820.15"/>
  </r>
  <r>
    <s v="Kaine Padly"/>
    <x v="2"/>
    <s v="99% Dark &amp; Pure"/>
    <d v="2022-02-08T00:00:00"/>
    <n v="6363"/>
    <n v="266"/>
    <n v="2056.1800000000003"/>
    <n v="4306.82"/>
  </r>
  <r>
    <s v="Jehu Rudeforth"/>
    <x v="4"/>
    <s v="Choco Coated Almonds"/>
    <d v="2022-02-08T00:00:00"/>
    <n v="1463"/>
    <n v="92"/>
    <n v="305.44"/>
    <n v="1157.56"/>
  </r>
  <r>
    <s v="Camilla Castle"/>
    <x v="2"/>
    <s v="70% Dark Bites"/>
    <d v="2022-02-09T00:00:00"/>
    <n v="7413"/>
    <n v="391"/>
    <n v="1970.64"/>
    <n v="5442.36"/>
  </r>
  <r>
    <s v="Madelene Upcott"/>
    <x v="3"/>
    <s v="Milk Bars"/>
    <d v="2022-02-09T00:00:00"/>
    <n v="7700"/>
    <n v="700"/>
    <n v="3682"/>
    <n v="4018"/>
  </r>
  <r>
    <s v="Kelci Walkden"/>
    <x v="2"/>
    <s v="Raspberry Choco"/>
    <d v="2022-02-09T00:00:00"/>
    <n v="9268"/>
    <n v="403"/>
    <n v="1551.55"/>
    <n v="7716.45"/>
  </r>
  <r>
    <s v="Curtice Advani"/>
    <x v="2"/>
    <s v="Mint Chip Choco"/>
    <d v="2022-02-09T00:00:00"/>
    <n v="805"/>
    <n v="30"/>
    <n v="171.6"/>
    <n v="633.4"/>
  </r>
  <r>
    <s v="Roddy Speechley"/>
    <x v="0"/>
    <s v="Baker's Choco Chips"/>
    <d v="2022-02-09T00:00:00"/>
    <n v="9989"/>
    <n v="476"/>
    <n v="5907.16"/>
    <n v="4081.84"/>
  </r>
  <r>
    <s v="Ches Bonnell"/>
    <x v="3"/>
    <s v="Smooth Sliky Salty"/>
    <d v="2022-02-09T00:00:00"/>
    <n v="5187"/>
    <n v="179"/>
    <n v="494.03999999999996"/>
    <n v="4692.96"/>
  </r>
  <r>
    <s v="Van Tuxwell"/>
    <x v="4"/>
    <s v="Peanut Butter Cubes"/>
    <d v="2022-02-09T00:00:00"/>
    <n v="11795"/>
    <n v="840"/>
    <n v="2226"/>
    <n v="9569"/>
  </r>
  <r>
    <s v="Marney O'Breen"/>
    <x v="5"/>
    <s v="85% Dark Bars"/>
    <d v="2022-02-09T00:00:00"/>
    <n v="7924"/>
    <n v="317"/>
    <n v="3331.67"/>
    <n v="4592.33"/>
  </r>
  <r>
    <s v="Oby Sorrel"/>
    <x v="4"/>
    <s v="Peanut Butter Cubes"/>
    <d v="2022-02-09T00:00:00"/>
    <n v="1239"/>
    <n v="104"/>
    <n v="275.59999999999997"/>
    <n v="963.40000000000009"/>
  </r>
  <r>
    <s v="Camilla Castle"/>
    <x v="5"/>
    <s v="Choco Coated Almonds"/>
    <d v="2022-02-09T00:00:00"/>
    <n v="2121"/>
    <n v="152"/>
    <n v="504.64"/>
    <n v="1616.3600000000001"/>
  </r>
  <r>
    <s v="Gigi Bohling"/>
    <x v="0"/>
    <s v="After Nines"/>
    <d v="2022-02-09T00:00:00"/>
    <n v="12537"/>
    <n v="597"/>
    <n v="6107.31"/>
    <n v="6429.69"/>
  </r>
  <r>
    <s v="Jehu Rudeforth"/>
    <x v="1"/>
    <s v="Caramel Stuffed Bars"/>
    <d v="2022-02-09T00:00:00"/>
    <n v="6853"/>
    <n v="528"/>
    <n v="4451.04"/>
    <n v="2401.96"/>
  </r>
  <r>
    <s v="Brien Boise"/>
    <x v="3"/>
    <s v="Eclairs"/>
    <d v="2022-02-09T00:00:00"/>
    <n v="10101"/>
    <n v="421"/>
    <n v="2656.5099999999998"/>
    <n v="7444.49"/>
  </r>
  <r>
    <s v="Brien Boise"/>
    <x v="3"/>
    <s v="After Nines"/>
    <d v="2022-02-09T00:00:00"/>
    <n v="3787"/>
    <n v="181"/>
    <n v="1851.63"/>
    <n v="1935.37"/>
  </r>
  <r>
    <s v="Madelene Upcott"/>
    <x v="2"/>
    <s v="Spicy Special Slims"/>
    <d v="2022-02-09T00:00:00"/>
    <n v="8113"/>
    <n v="313"/>
    <n v="2572.86"/>
    <n v="5540.1399999999994"/>
  </r>
  <r>
    <s v="Husein Augar"/>
    <x v="4"/>
    <s v="Mint Chip Choco"/>
    <d v="2022-02-09T00:00:00"/>
    <n v="6573"/>
    <n v="253"/>
    <n v="1447.1599999999999"/>
    <n v="5125.84"/>
  </r>
  <r>
    <s v="Gunar Cockshoot"/>
    <x v="2"/>
    <s v="Caramel Stuffed Bars"/>
    <d v="2022-02-09T00:00:00"/>
    <n v="11424"/>
    <n v="770"/>
    <n v="6491.0999999999995"/>
    <n v="4932.9000000000005"/>
  </r>
  <r>
    <s v="Mallorie Waber"/>
    <x v="2"/>
    <s v="White Choc"/>
    <d v="2022-02-09T00:00:00"/>
    <n v="6699"/>
    <n v="479"/>
    <n v="3079.97"/>
    <n v="3619.03"/>
  </r>
  <r>
    <s v="Jehu Rudeforth"/>
    <x v="2"/>
    <s v="After Nines"/>
    <d v="2022-02-09T00:00:00"/>
    <n v="10479"/>
    <n v="524"/>
    <n v="5360.52"/>
    <n v="5118.4799999999996"/>
  </r>
  <r>
    <s v="Mallorie Waber"/>
    <x v="3"/>
    <s v="Choco Coated Almonds"/>
    <d v="2022-02-09T00:00:00"/>
    <n v="13937"/>
    <n v="980"/>
    <n v="3253.6"/>
    <n v="10683.4"/>
  </r>
  <r>
    <s v="Kelci Walkden"/>
    <x v="1"/>
    <s v="Peanut Butter Cubes"/>
    <d v="2022-02-09T00:00:00"/>
    <n v="2730"/>
    <n v="182"/>
    <n v="482.3"/>
    <n v="2247.6999999999998"/>
  </r>
  <r>
    <s v="Gigi Bohling"/>
    <x v="5"/>
    <s v="70% Dark Bites"/>
    <d v="2022-02-09T00:00:00"/>
    <n v="8890"/>
    <n v="405"/>
    <n v="2041.2"/>
    <n v="6848.8"/>
  </r>
  <r>
    <s v="Camilla Castle"/>
    <x v="2"/>
    <s v="99% Dark &amp; Pure"/>
    <d v="2022-02-09T00:00:00"/>
    <n v="10759"/>
    <n v="414"/>
    <n v="3200.2200000000003"/>
    <n v="7558.78"/>
  </r>
  <r>
    <s v="Madelene Upcott"/>
    <x v="3"/>
    <s v="Peanut Butter Cubes"/>
    <d v="2022-02-09T00:00:00"/>
    <n v="3976"/>
    <n v="284"/>
    <n v="752.6"/>
    <n v="3223.4"/>
  </r>
  <r>
    <s v="Jan Morforth"/>
    <x v="2"/>
    <s v="Manuka Honey Choco"/>
    <d v="2022-02-09T00:00:00"/>
    <n v="6552"/>
    <n v="328"/>
    <n v="2230.4"/>
    <n v="4321.6000000000004"/>
  </r>
  <r>
    <s v="Jehu Rudeforth"/>
    <x v="5"/>
    <s v="Almond Choco"/>
    <d v="2022-02-09T00:00:00"/>
    <n v="6937"/>
    <n v="316"/>
    <n v="1627.4"/>
    <n v="5309.6"/>
  </r>
  <r>
    <s v="Van Tuxwell"/>
    <x v="3"/>
    <s v="85% Dark Bars"/>
    <d v="2022-02-09T00:00:00"/>
    <n v="1344"/>
    <n v="62"/>
    <n v="651.62"/>
    <n v="692.38"/>
  </r>
  <r>
    <s v="Kaine Padly"/>
    <x v="2"/>
    <s v="50% Dark Bites"/>
    <d v="2022-02-09T00:00:00"/>
    <n v="3080"/>
    <n v="129"/>
    <n v="964.92000000000007"/>
    <n v="2115.08"/>
  </r>
  <r>
    <s v="Rafaelita Blaksland"/>
    <x v="1"/>
    <s v="Spicy Special Slims"/>
    <d v="2022-02-09T00:00:00"/>
    <n v="364"/>
    <n v="15"/>
    <n v="123.30000000000001"/>
    <n v="240.7"/>
  </r>
  <r>
    <s v="Mallorie Waber"/>
    <x v="1"/>
    <s v="70% Dark Bites"/>
    <d v="2022-02-09T00:00:00"/>
    <n v="2590"/>
    <n v="118"/>
    <n v="594.72"/>
    <n v="1995.28"/>
  </r>
  <r>
    <s v="Jehu Rudeforth"/>
    <x v="1"/>
    <s v="Almond Choco"/>
    <d v="2022-02-09T00:00:00"/>
    <n v="1190"/>
    <n v="52"/>
    <n v="267.8"/>
    <n v="922.2"/>
  </r>
  <r>
    <s v="Kelci Walkden"/>
    <x v="5"/>
    <s v="White Choc"/>
    <d v="2022-02-09T00:00:00"/>
    <n v="7756"/>
    <n v="597"/>
    <n v="3838.71"/>
    <n v="3917.29"/>
  </r>
  <r>
    <s v="Curtice Advani"/>
    <x v="5"/>
    <s v="Fruit &amp; Nut Bars"/>
    <d v="2022-02-09T00:00:00"/>
    <n v="8477"/>
    <n v="700"/>
    <n v="3318"/>
    <n v="5159"/>
  </r>
  <r>
    <s v="Gigi Bohling"/>
    <x v="0"/>
    <s v="White Choc"/>
    <d v="2022-02-09T00:00:00"/>
    <n v="9982"/>
    <n v="770"/>
    <n v="4951.0999999999995"/>
    <n v="5030.9000000000005"/>
  </r>
  <r>
    <s v="Rafaelita Blaksland"/>
    <x v="5"/>
    <s v="Manuka Honey Choco"/>
    <d v="2022-02-09T00:00:00"/>
    <n v="9107"/>
    <n v="380"/>
    <n v="2584"/>
    <n v="6523"/>
  </r>
  <r>
    <s v="Rafaelita Blaksland"/>
    <x v="1"/>
    <s v="Eclairs"/>
    <d v="2022-02-09T00:00:00"/>
    <n v="5327"/>
    <n v="214"/>
    <n v="1350.34"/>
    <n v="3976.66"/>
  </r>
  <r>
    <s v="Curtice Advani"/>
    <x v="1"/>
    <s v="Almond Choco"/>
    <d v="2022-02-09T00:00:00"/>
    <n v="2842"/>
    <n v="114"/>
    <n v="587.1"/>
    <n v="2254.9"/>
  </r>
  <r>
    <s v="Karlen McCaffrey"/>
    <x v="1"/>
    <s v="Eclairs"/>
    <d v="2022-02-09T00:00:00"/>
    <n v="17360"/>
    <n v="770"/>
    <n v="4858.7"/>
    <n v="12501.3"/>
  </r>
  <r>
    <s v="Wilone O'Kielt"/>
    <x v="5"/>
    <s v="99% Dark &amp; Pure"/>
    <d v="2022-02-09T00:00:00"/>
    <n v="5439"/>
    <n v="237"/>
    <n v="1832.01"/>
    <n v="3606.99"/>
  </r>
  <r>
    <s v="Jan Morforth"/>
    <x v="0"/>
    <s v="Choco Coated Almonds"/>
    <d v="2022-02-09T00:00:00"/>
    <n v="3024"/>
    <n v="216"/>
    <n v="717.12"/>
    <n v="2306.88"/>
  </r>
  <r>
    <s v="Dotty Strutley"/>
    <x v="5"/>
    <s v="50% Dark Bites"/>
    <d v="2022-02-09T00:00:00"/>
    <n v="13230"/>
    <n v="552"/>
    <n v="4128.96"/>
    <n v="9101.0400000000009"/>
  </r>
  <r>
    <s v="Husein Augar"/>
    <x v="4"/>
    <s v="Fruit &amp; Nut Bars"/>
    <d v="2022-02-09T00:00:00"/>
    <n v="10304"/>
    <n v="607"/>
    <n v="2877.1800000000003"/>
    <n v="7426.82"/>
  </r>
  <r>
    <s v="Ches Bonnell"/>
    <x v="3"/>
    <s v="Spicy Special Slims"/>
    <d v="2022-02-09T00:00:00"/>
    <n v="10752"/>
    <n v="414"/>
    <n v="3403.0800000000004"/>
    <n v="7348.92"/>
  </r>
  <r>
    <s v="Marney O'Breen"/>
    <x v="2"/>
    <s v="Caramel Stuffed Bars"/>
    <d v="2022-02-09T00:00:00"/>
    <n v="4361"/>
    <n v="312"/>
    <n v="2630.16"/>
    <n v="1730.8400000000001"/>
  </r>
  <r>
    <s v="Madelene Upcott"/>
    <x v="1"/>
    <s v="Fruit &amp; Nut Bars"/>
    <d v="2022-02-09T00:00:00"/>
    <n v="13636"/>
    <n v="910"/>
    <n v="4313.4000000000005"/>
    <n v="9322.5999999999985"/>
  </r>
  <r>
    <s v="Wilone O'Kielt"/>
    <x v="4"/>
    <s v="85% Dark Bars"/>
    <d v="2022-02-09T00:00:00"/>
    <n v="679"/>
    <n v="33"/>
    <n v="346.83"/>
    <n v="332.17"/>
  </r>
  <r>
    <s v="Oby Sorrel"/>
    <x v="1"/>
    <s v="Orange Choco"/>
    <d v="2022-02-09T00:00:00"/>
    <n v="441"/>
    <n v="15"/>
    <n v="55.2"/>
    <n v="385.8"/>
  </r>
  <r>
    <s v="Karlen McCaffrey"/>
    <x v="0"/>
    <s v="Milk Bars"/>
    <d v="2022-02-10T00:00:00"/>
    <n v="3332"/>
    <n v="303"/>
    <n v="1593.78"/>
    <n v="1738.22"/>
  </r>
  <r>
    <s v="Barr Faughny"/>
    <x v="3"/>
    <s v="70% Dark Bites"/>
    <d v="2022-02-10T00:00:00"/>
    <n v="1533"/>
    <n v="73"/>
    <n v="367.92"/>
    <n v="1165.08"/>
  </r>
  <r>
    <s v="Husein Augar"/>
    <x v="4"/>
    <s v="70% Dark Bites"/>
    <d v="2022-02-10T00:00:00"/>
    <n v="4543"/>
    <n v="207"/>
    <n v="1043.28"/>
    <n v="3499.7200000000003"/>
  </r>
  <r>
    <s v="Kelci Walkden"/>
    <x v="3"/>
    <s v="99% Dark &amp; Pure"/>
    <d v="2022-02-10T00:00:00"/>
    <n v="9415"/>
    <n v="410"/>
    <n v="3169.3"/>
    <n v="6245.7"/>
  </r>
  <r>
    <s v="Barr Faughny"/>
    <x v="0"/>
    <s v="70% Dark Bites"/>
    <d v="2022-02-10T00:00:00"/>
    <n v="238"/>
    <n v="12"/>
    <n v="60.480000000000004"/>
    <n v="177.51999999999998"/>
  </r>
  <r>
    <s v="Marney O'Breen"/>
    <x v="4"/>
    <s v="85% Dark Bars"/>
    <d v="2022-02-10T00:00:00"/>
    <n v="2849"/>
    <n v="119"/>
    <n v="1250.69"/>
    <n v="1598.31"/>
  </r>
  <r>
    <s v="Kaine Padly"/>
    <x v="4"/>
    <s v="70% Dark Bites"/>
    <d v="2022-02-10T00:00:00"/>
    <n v="6615"/>
    <n v="288"/>
    <n v="1451.52"/>
    <n v="5163.4799999999996"/>
  </r>
  <r>
    <s v="Rafaelita Blaksland"/>
    <x v="5"/>
    <s v="Caramel Stuffed Bars"/>
    <d v="2022-02-10T00:00:00"/>
    <n v="7854"/>
    <n v="561"/>
    <n v="4729.2299999999996"/>
    <n v="3124.7700000000004"/>
  </r>
  <r>
    <s v="Roddy Speechley"/>
    <x v="4"/>
    <s v="Drinking Coco"/>
    <d v="2022-02-10T00:00:00"/>
    <n v="2198"/>
    <n v="123"/>
    <n v="1222.6199999999999"/>
    <n v="975.38000000000011"/>
  </r>
  <r>
    <s v="Gigi Bohling"/>
    <x v="4"/>
    <s v="Drinking Coco"/>
    <d v="2022-02-10T00:00:00"/>
    <n v="329"/>
    <n v="17"/>
    <n v="168.98"/>
    <n v="160.02000000000001"/>
  </r>
  <r>
    <s v="Jehu Rudeforth"/>
    <x v="1"/>
    <s v="White Choc"/>
    <d v="2022-02-10T00:00:00"/>
    <n v="1176"/>
    <n v="70"/>
    <n v="450.09999999999997"/>
    <n v="725.90000000000009"/>
  </r>
  <r>
    <s v="Husein Augar"/>
    <x v="2"/>
    <s v="Manuka Honey Choco"/>
    <d v="2022-02-10T00:00:00"/>
    <n v="742"/>
    <n v="34"/>
    <n v="231.2"/>
    <n v="510.8"/>
  </r>
  <r>
    <s v="Ches Bonnell"/>
    <x v="1"/>
    <s v="99% Dark &amp; Pure"/>
    <d v="2022-02-10T00:00:00"/>
    <n v="9611"/>
    <n v="437"/>
    <n v="3378.01"/>
    <n v="6232.99"/>
  </r>
  <r>
    <s v="Roddy Speechley"/>
    <x v="3"/>
    <s v="Fruit &amp; Nut Bars"/>
    <d v="2022-02-10T00:00:00"/>
    <n v="3913"/>
    <n v="245"/>
    <n v="1161.3"/>
    <n v="2751.7"/>
  </r>
  <r>
    <s v="Oby Sorrel"/>
    <x v="3"/>
    <s v="Manuka Honey Choco"/>
    <d v="2022-02-10T00:00:00"/>
    <n v="5313"/>
    <n v="253"/>
    <n v="1720.3999999999999"/>
    <n v="3592.6000000000004"/>
  </r>
  <r>
    <s v="Karlen McCaffrey"/>
    <x v="5"/>
    <s v="99% Dark &amp; Pure"/>
    <d v="2022-02-10T00:00:00"/>
    <n v="13846"/>
    <n v="513"/>
    <n v="3965.4900000000002"/>
    <n v="9880.51"/>
  </r>
  <r>
    <s v="Brien Boise"/>
    <x v="5"/>
    <s v="Baker's Choco Chips"/>
    <d v="2022-02-10T00:00:00"/>
    <n v="4095"/>
    <n v="228"/>
    <n v="2829.48"/>
    <n v="1265.52"/>
  </r>
  <r>
    <s v="Dotty Strutley"/>
    <x v="2"/>
    <s v="Drinking Coco"/>
    <d v="2022-02-10T00:00:00"/>
    <n v="2198"/>
    <n v="110"/>
    <n v="1093.3999999999999"/>
    <n v="1104.6000000000001"/>
  </r>
  <r>
    <s v="Roddy Speechley"/>
    <x v="5"/>
    <s v="70% Dark Bites"/>
    <d v="2022-02-10T00:00:00"/>
    <n v="13307"/>
    <n v="555"/>
    <n v="2797.2"/>
    <n v="10509.8"/>
  </r>
  <r>
    <s v="Gunar Cockshoot"/>
    <x v="1"/>
    <s v="Mint Chip Choco"/>
    <d v="2022-02-10T00:00:00"/>
    <n v="8799"/>
    <n v="383"/>
    <n v="2190.7599999999998"/>
    <n v="6608.24"/>
  </r>
  <r>
    <s v="Barr Faughny"/>
    <x v="3"/>
    <s v="85% Dark Bars"/>
    <d v="2022-02-10T00:00:00"/>
    <n v="1057"/>
    <n v="46"/>
    <n v="483.46"/>
    <n v="573.54"/>
  </r>
  <r>
    <s v="Mallorie Waber"/>
    <x v="3"/>
    <s v="After Nines"/>
    <d v="2022-02-10T00:00:00"/>
    <n v="3584"/>
    <n v="180"/>
    <n v="1841.4"/>
    <n v="1742.6"/>
  </r>
  <r>
    <s v="Kelci Walkden"/>
    <x v="5"/>
    <s v="Almond Choco"/>
    <d v="2022-02-10T00:00:00"/>
    <n v="7917"/>
    <n v="377"/>
    <n v="1941.5500000000002"/>
    <n v="5975.45"/>
  </r>
  <r>
    <s v="Ches Bonnell"/>
    <x v="3"/>
    <s v="Milk Bars"/>
    <d v="2022-02-10T00:00:00"/>
    <n v="28"/>
    <n v="3"/>
    <n v="15.78"/>
    <n v="12.22"/>
  </r>
  <r>
    <s v="Camilla Castle"/>
    <x v="5"/>
    <s v="Baker's Choco Chips"/>
    <d v="2022-02-10T00:00:00"/>
    <n v="14665"/>
    <n v="840"/>
    <n v="10424.4"/>
    <n v="4240.6000000000004"/>
  </r>
  <r>
    <s v="Gunar Cockshoot"/>
    <x v="2"/>
    <s v="Mint Chip Choco"/>
    <d v="2022-02-10T00:00:00"/>
    <n v="1939"/>
    <n v="85"/>
    <n v="486.2"/>
    <n v="1452.8"/>
  </r>
  <r>
    <s v="Kelci Walkden"/>
    <x v="5"/>
    <s v="After Nines"/>
    <d v="2022-02-10T00:00:00"/>
    <n v="3150"/>
    <n v="175"/>
    <n v="1790.25"/>
    <n v="1359.75"/>
  </r>
  <r>
    <s v="Gunar Cockshoot"/>
    <x v="4"/>
    <s v="Peanut Butter Cubes"/>
    <d v="2022-02-10T00:00:00"/>
    <n v="16716"/>
    <n v="1190"/>
    <n v="3153.5"/>
    <n v="13562.5"/>
  </r>
  <r>
    <s v="Curtice Advani"/>
    <x v="1"/>
    <s v="Smooth Sliky Salty"/>
    <d v="2022-02-10T00:00:00"/>
    <n v="11333"/>
    <n v="473"/>
    <n v="1305.4799999999998"/>
    <n v="10027.52"/>
  </r>
  <r>
    <s v="Barr Faughny"/>
    <x v="5"/>
    <s v="Drinking Coco"/>
    <d v="2022-02-11T00:00:00"/>
    <n v="5964"/>
    <n v="332"/>
    <n v="3300.08"/>
    <n v="2663.92"/>
  </r>
  <r>
    <s v="Wilone O'Kielt"/>
    <x v="1"/>
    <s v="Almond Choco"/>
    <d v="2022-02-11T00:00:00"/>
    <n v="12761"/>
    <n v="608"/>
    <n v="3131.2000000000003"/>
    <n v="9629.7999999999993"/>
  </r>
  <r>
    <s v="Madelene Upcott"/>
    <x v="3"/>
    <s v="Eclairs"/>
    <d v="2022-02-11T00:00:00"/>
    <n v="1652"/>
    <n v="72"/>
    <n v="454.32"/>
    <n v="1197.68"/>
  </r>
  <r>
    <s v="Barr Faughny"/>
    <x v="0"/>
    <s v="Milk Bars"/>
    <d v="2022-02-11T00:00:00"/>
    <n v="18179"/>
    <n v="1540"/>
    <n v="8100.4"/>
    <n v="10078.6"/>
  </r>
  <r>
    <s v="Kaine Padly"/>
    <x v="4"/>
    <s v="Manuka Honey Choco"/>
    <d v="2022-02-11T00:00:00"/>
    <n v="6090"/>
    <n v="321"/>
    <n v="2182.7999999999997"/>
    <n v="3907.2000000000003"/>
  </r>
  <r>
    <s v="Wilone O'Kielt"/>
    <x v="2"/>
    <s v="85% Dark Bars"/>
    <d v="2022-02-11T00:00:00"/>
    <n v="1162"/>
    <n v="59"/>
    <n v="620.09"/>
    <n v="541.91"/>
  </r>
  <r>
    <s v="Van Tuxwell"/>
    <x v="1"/>
    <s v="Fruit &amp; Nut Bars"/>
    <d v="2022-02-11T00:00:00"/>
    <n v="11067"/>
    <n v="651"/>
    <n v="3085.7400000000002"/>
    <n v="7981.26"/>
  </r>
  <r>
    <s v="Gunar Cockshoot"/>
    <x v="1"/>
    <s v="99% Dark &amp; Pure"/>
    <d v="2022-02-11T00:00:00"/>
    <n v="5719"/>
    <n v="239"/>
    <n v="1847.47"/>
    <n v="3871.5299999999997"/>
  </r>
  <r>
    <s v="Gunar Cockshoot"/>
    <x v="4"/>
    <s v="50% Dark Bites"/>
    <d v="2022-02-11T00:00:00"/>
    <n v="462"/>
    <n v="18"/>
    <n v="134.64000000000001"/>
    <n v="327.36"/>
  </r>
  <r>
    <s v="Andria Kimpton"/>
    <x v="1"/>
    <s v="Drinking Coco"/>
    <d v="2022-02-11T00:00:00"/>
    <n v="8232"/>
    <n v="392"/>
    <n v="3896.48"/>
    <n v="4335.5200000000004"/>
  </r>
  <r>
    <s v="Rafaelita Blaksland"/>
    <x v="5"/>
    <s v="Orange Choco"/>
    <d v="2022-02-11T00:00:00"/>
    <n v="12446"/>
    <n v="498"/>
    <n v="1832.64"/>
    <n v="10613.36"/>
  </r>
  <r>
    <s v="Andria Kimpton"/>
    <x v="4"/>
    <s v="Manuka Honey Choco"/>
    <d v="2022-02-11T00:00:00"/>
    <n v="4613"/>
    <n v="201"/>
    <n v="1366.8"/>
    <n v="3246.2"/>
  </r>
  <r>
    <s v="Jan Morforth"/>
    <x v="1"/>
    <s v="Drinking Coco"/>
    <d v="2022-02-11T00:00:00"/>
    <n v="12943"/>
    <n v="617"/>
    <n v="6132.98"/>
    <n v="6810.02"/>
  </r>
  <r>
    <s v="Dotty Strutley"/>
    <x v="1"/>
    <s v="Baker's Choco Chips"/>
    <d v="2022-02-11T00:00:00"/>
    <n v="5691"/>
    <n v="271"/>
    <n v="3363.11"/>
    <n v="2327.89"/>
  </r>
  <r>
    <s v="Gunar Cockshoot"/>
    <x v="5"/>
    <s v="Mint Chip Choco"/>
    <d v="2022-02-11T00:00:00"/>
    <n v="9947"/>
    <n v="383"/>
    <n v="2190.7599999999998"/>
    <n v="7756.24"/>
  </r>
  <r>
    <s v="Kelci Walkden"/>
    <x v="5"/>
    <s v="Manuka Honey Choco"/>
    <d v="2022-02-11T00:00:00"/>
    <n v="2499"/>
    <n v="119"/>
    <n v="809.19999999999993"/>
    <n v="1689.8000000000002"/>
  </r>
  <r>
    <s v="Andria Kimpton"/>
    <x v="3"/>
    <s v="70% Dark Bites"/>
    <d v="2022-02-11T00:00:00"/>
    <n v="8519"/>
    <n v="388"/>
    <n v="1955.52"/>
    <n v="6563.48"/>
  </r>
  <r>
    <s v="Kaine Padly"/>
    <x v="4"/>
    <s v="99% Dark &amp; Pure"/>
    <d v="2022-02-11T00:00:00"/>
    <n v="10500"/>
    <n v="420"/>
    <n v="3246.6000000000004"/>
    <n v="7253.4"/>
  </r>
  <r>
    <s v="Jehu Rudeforth"/>
    <x v="0"/>
    <s v="Almond Choco"/>
    <d v="2022-02-11T00:00:00"/>
    <n v="8694"/>
    <n v="335"/>
    <n v="1725.2500000000002"/>
    <n v="6968.75"/>
  </r>
  <r>
    <s v="Camilla Castle"/>
    <x v="3"/>
    <s v="Mint Chip Choco"/>
    <d v="2022-02-11T00:00:00"/>
    <n v="462"/>
    <n v="20"/>
    <n v="114.39999999999999"/>
    <n v="347.6"/>
  </r>
  <r>
    <s v="Dennison Crosswaite"/>
    <x v="0"/>
    <s v="50% Dark Bites"/>
    <d v="2022-02-11T00:00:00"/>
    <n v="2807"/>
    <n v="134"/>
    <n v="1002.32"/>
    <n v="1804.6799999999998"/>
  </r>
  <r>
    <s v="Husein Augar"/>
    <x v="0"/>
    <s v="Baker's Choco Chips"/>
    <d v="2022-02-11T00:00:00"/>
    <n v="1239"/>
    <n v="62"/>
    <n v="769.42"/>
    <n v="469.58000000000004"/>
  </r>
  <r>
    <s v="Oby Sorrel"/>
    <x v="1"/>
    <s v="Manuka Honey Choco"/>
    <d v="2022-02-11T00:00:00"/>
    <n v="3129"/>
    <n v="137"/>
    <n v="931.6"/>
    <n v="2197.4"/>
  </r>
  <r>
    <s v="Gigi Bohling"/>
    <x v="4"/>
    <s v="Almond Choco"/>
    <d v="2022-02-11T00:00:00"/>
    <n v="2604"/>
    <n v="124"/>
    <n v="638.6"/>
    <n v="1965.4"/>
  </r>
  <r>
    <s v="Wilone O'Kielt"/>
    <x v="5"/>
    <s v="Peanut Butter Cubes"/>
    <d v="2022-02-11T00:00:00"/>
    <n v="2121"/>
    <n v="177"/>
    <n v="469.05"/>
    <n v="1651.95"/>
  </r>
  <r>
    <s v="Oby Sorrel"/>
    <x v="1"/>
    <s v="Peanut Butter Cubes"/>
    <d v="2022-02-11T00:00:00"/>
    <n v="3136"/>
    <n v="314"/>
    <n v="832.1"/>
    <n v="2303.9"/>
  </r>
  <r>
    <s v="Gunar Cockshoot"/>
    <x v="4"/>
    <s v="White Choc"/>
    <d v="2022-02-11T00:00:00"/>
    <n v="4669"/>
    <n v="312"/>
    <n v="2006.1599999999999"/>
    <n v="2662.84"/>
  </r>
  <r>
    <s v="Ches Bonnell"/>
    <x v="0"/>
    <s v="Peanut Butter Cubes"/>
    <d v="2022-02-11T00:00:00"/>
    <n v="4424"/>
    <n v="341"/>
    <n v="903.65"/>
    <n v="3520.35"/>
  </r>
  <r>
    <s v="Marney O'Breen"/>
    <x v="2"/>
    <s v="Smooth Sliky Salty"/>
    <d v="2022-02-11T00:00:00"/>
    <n v="8743"/>
    <n v="365"/>
    <n v="1007.4"/>
    <n v="7735.6"/>
  </r>
  <r>
    <s v="Gigi Bohling"/>
    <x v="4"/>
    <s v="After Nines"/>
    <d v="2022-02-11T00:00:00"/>
    <n v="8253"/>
    <n v="486"/>
    <n v="4971.7800000000007"/>
    <n v="3281.2199999999993"/>
  </r>
  <r>
    <s v="Oby Sorrel"/>
    <x v="2"/>
    <s v="Milk Bars"/>
    <d v="2022-02-11T00:00:00"/>
    <n v="770"/>
    <n v="86"/>
    <n v="452.35999999999996"/>
    <n v="317.64000000000004"/>
  </r>
  <r>
    <s v="Van Tuxwell"/>
    <x v="1"/>
    <s v="After Nines"/>
    <d v="2022-02-11T00:00:00"/>
    <n v="994"/>
    <n v="56"/>
    <n v="572.88"/>
    <n v="421.12"/>
  </r>
  <r>
    <s v="Roddy Speechley"/>
    <x v="3"/>
    <s v="Choco Coated Almonds"/>
    <d v="2022-02-11T00:00:00"/>
    <n v="12096"/>
    <n v="840"/>
    <n v="2788.7999999999997"/>
    <n v="9307.2000000000007"/>
  </r>
  <r>
    <s v="Camilla Castle"/>
    <x v="2"/>
    <s v="Manuka Honey Choco"/>
    <d v="2022-02-11T00:00:00"/>
    <n v="11151"/>
    <n v="531"/>
    <n v="3610.7999999999997"/>
    <n v="7540.2000000000007"/>
  </r>
  <r>
    <s v="Curtice Advani"/>
    <x v="3"/>
    <s v="Raspberry Choco"/>
    <d v="2022-02-11T00:00:00"/>
    <n v="6874"/>
    <n v="313"/>
    <n v="1205.05"/>
    <n v="5668.95"/>
  </r>
  <r>
    <s v="Jehu Rudeforth"/>
    <x v="5"/>
    <s v="White Choc"/>
    <d v="2022-02-11T00:00:00"/>
    <n v="3444"/>
    <n v="216"/>
    <n v="1388.8799999999999"/>
    <n v="2055.12"/>
  </r>
  <r>
    <s v="Dennison Crosswaite"/>
    <x v="1"/>
    <s v="Mint Chip Choco"/>
    <d v="2022-02-11T00:00:00"/>
    <n v="7406"/>
    <n v="322"/>
    <n v="1841.84"/>
    <n v="5564.16"/>
  </r>
  <r>
    <s v="Ches Bonnell"/>
    <x v="5"/>
    <s v="White Choc"/>
    <d v="2022-02-11T00:00:00"/>
    <n v="6986"/>
    <n v="499"/>
    <n v="3208.5699999999997"/>
    <n v="3777.4300000000003"/>
  </r>
  <r>
    <s v="Gigi Bohling"/>
    <x v="0"/>
    <s v="Manuka Honey Choco"/>
    <d v="2022-02-11T00:00:00"/>
    <n v="10591"/>
    <n v="505"/>
    <n v="3434"/>
    <n v="7157"/>
  </r>
  <r>
    <s v="Dennison Crosswaite"/>
    <x v="5"/>
    <s v="Choco Coated Almonds"/>
    <d v="2022-02-11T00:00:00"/>
    <n v="15757"/>
    <n v="1120"/>
    <n v="3718.3999999999996"/>
    <n v="12038.6"/>
  </r>
  <r>
    <s v="Barr Faughny"/>
    <x v="1"/>
    <s v="70% Dark Bites"/>
    <d v="2022-02-11T00:00:00"/>
    <n v="4032"/>
    <n v="213"/>
    <n v="1073.52"/>
    <n v="2958.48"/>
  </r>
  <r>
    <s v="Beverie Moffet"/>
    <x v="1"/>
    <s v="Manuka Honey Choco"/>
    <d v="2022-02-11T00:00:00"/>
    <n v="6867"/>
    <n v="287"/>
    <n v="1951.6"/>
    <n v="4915.3999999999996"/>
  </r>
  <r>
    <s v="Beverie Moffet"/>
    <x v="5"/>
    <s v="Fruit &amp; Nut Bars"/>
    <d v="2022-02-11T00:00:00"/>
    <n v="3654"/>
    <n v="215"/>
    <n v="1019.1"/>
    <n v="2634.9"/>
  </r>
  <r>
    <s v="Marney O'Breen"/>
    <x v="4"/>
    <s v="Smooth Sliky Salty"/>
    <d v="2022-02-11T00:00:00"/>
    <n v="11277"/>
    <n v="403"/>
    <n v="1112.28"/>
    <n v="10164.719999999999"/>
  </r>
  <r>
    <s v="Kaine Padly"/>
    <x v="5"/>
    <s v="50% Dark Bites"/>
    <d v="2022-02-11T00:00:00"/>
    <n v="2478"/>
    <n v="96"/>
    <n v="718.08"/>
    <n v="1759.92"/>
  </r>
  <r>
    <s v="Karlen McCaffrey"/>
    <x v="4"/>
    <s v="85% Dark Bars"/>
    <d v="2022-02-11T00:00:00"/>
    <n v="5614"/>
    <n v="234"/>
    <n v="2459.34"/>
    <n v="3154.66"/>
  </r>
  <r>
    <s v="Marney O'Breen"/>
    <x v="1"/>
    <s v="Fruit &amp; Nut Bars"/>
    <d v="2022-02-14T00:00:00"/>
    <n v="147"/>
    <n v="10"/>
    <n v="47.400000000000006"/>
    <n v="99.6"/>
  </r>
  <r>
    <s v="Camilla Castle"/>
    <x v="1"/>
    <s v="Mint Chip Choco"/>
    <d v="2022-02-14T00:00:00"/>
    <n v="10584"/>
    <n v="482"/>
    <n v="2757.04"/>
    <n v="7826.96"/>
  </r>
  <r>
    <s v="Jehu Rudeforth"/>
    <x v="0"/>
    <s v="Manuka Honey Choco"/>
    <d v="2022-02-14T00:00:00"/>
    <n v="6993"/>
    <n v="292"/>
    <n v="1985.6"/>
    <n v="5007.3999999999996"/>
  </r>
  <r>
    <s v="Brien Boise"/>
    <x v="5"/>
    <s v="Almond Choco"/>
    <d v="2022-02-14T00:00:00"/>
    <n v="7203"/>
    <n v="343"/>
    <n v="1766.45"/>
    <n v="5436.55"/>
  </r>
  <r>
    <s v="Camilla Castle"/>
    <x v="3"/>
    <s v="White Choc"/>
    <d v="2022-02-14T00:00:00"/>
    <n v="819"/>
    <n v="59"/>
    <n v="379.37"/>
    <n v="439.63"/>
  </r>
  <r>
    <s v="Ches Bonnell"/>
    <x v="4"/>
    <s v="Peanut Butter Cubes"/>
    <d v="2022-02-14T00:00:00"/>
    <n v="9422"/>
    <n v="840"/>
    <n v="2226"/>
    <n v="7196"/>
  </r>
  <r>
    <s v="Curtice Advani"/>
    <x v="3"/>
    <s v="Peanut Butter Cubes"/>
    <d v="2022-02-14T00:00:00"/>
    <n v="8778"/>
    <n v="910"/>
    <n v="2411.5"/>
    <n v="6366.5"/>
  </r>
  <r>
    <s v="Wilone O'Kielt"/>
    <x v="4"/>
    <s v="Manuka Honey Choco"/>
    <d v="2022-02-14T00:00:00"/>
    <n v="1589"/>
    <n v="67"/>
    <n v="455.59999999999997"/>
    <n v="1133.4000000000001"/>
  </r>
  <r>
    <s v="Gigi Bohling"/>
    <x v="0"/>
    <s v="Milk Bars"/>
    <d v="2022-02-14T00:00:00"/>
    <n v="1204"/>
    <n v="121"/>
    <n v="636.45999999999992"/>
    <n v="567.54000000000008"/>
  </r>
  <r>
    <s v="Wilone O'Kielt"/>
    <x v="1"/>
    <s v="Spicy Special Slims"/>
    <d v="2022-02-14T00:00:00"/>
    <n v="728"/>
    <n v="35"/>
    <n v="287.70000000000005"/>
    <n v="440.29999999999995"/>
  </r>
  <r>
    <s v="Jan Morforth"/>
    <x v="4"/>
    <s v="Organic Choco Syrup"/>
    <d v="2022-02-14T00:00:00"/>
    <n v="9940"/>
    <n v="383"/>
    <n v="3665.31"/>
    <n v="6274.6900000000005"/>
  </r>
  <r>
    <s v="Jan Morforth"/>
    <x v="1"/>
    <s v="Peanut Butter Cubes"/>
    <d v="2022-02-14T00:00:00"/>
    <n v="1953"/>
    <n v="131"/>
    <n v="347.15"/>
    <n v="1605.85"/>
  </r>
  <r>
    <s v="Jehu Rudeforth"/>
    <x v="1"/>
    <s v="Milk Bars"/>
    <d v="2022-02-14T00:00:00"/>
    <n v="13167"/>
    <n v="1330"/>
    <n v="6995.7999999999993"/>
    <n v="6171.2000000000007"/>
  </r>
  <r>
    <s v="Rafaelita Blaksland"/>
    <x v="1"/>
    <s v="Milk Bars"/>
    <d v="2022-02-14T00:00:00"/>
    <n v="7518"/>
    <n v="770"/>
    <n v="4050.2"/>
    <n v="3467.8"/>
  </r>
  <r>
    <s v="Beverie Moffet"/>
    <x v="1"/>
    <s v="Drinking Coco"/>
    <d v="2022-02-14T00:00:00"/>
    <n v="5159"/>
    <n v="272"/>
    <n v="2703.68"/>
    <n v="2455.3200000000002"/>
  </r>
  <r>
    <s v="Barr Faughny"/>
    <x v="0"/>
    <s v="After Nines"/>
    <d v="2022-02-14T00:00:00"/>
    <n v="6076"/>
    <n v="320"/>
    <n v="3273.6000000000004"/>
    <n v="2802.3999999999996"/>
  </r>
  <r>
    <s v="Van Tuxwell"/>
    <x v="5"/>
    <s v="Caramel Stuffed Bars"/>
    <d v="2022-02-14T00:00:00"/>
    <n v="5978"/>
    <n v="598"/>
    <n v="5041.1399999999994"/>
    <n v="936.86000000000058"/>
  </r>
  <r>
    <s v="Rafaelita Blaksland"/>
    <x v="1"/>
    <s v="Peanut Butter Cubes"/>
    <d v="2022-02-14T00:00:00"/>
    <n v="7455"/>
    <n v="533"/>
    <n v="1412.45"/>
    <n v="6042.55"/>
  </r>
  <r>
    <s v="Jehu Rudeforth"/>
    <x v="0"/>
    <s v="After Nines"/>
    <d v="2022-02-14T00:00:00"/>
    <n v="693"/>
    <n v="33"/>
    <n v="337.59000000000003"/>
    <n v="355.40999999999997"/>
  </r>
  <r>
    <s v="Oby Sorrel"/>
    <x v="2"/>
    <s v="70% Dark Bites"/>
    <d v="2022-02-14T00:00:00"/>
    <n v="1925"/>
    <n v="84"/>
    <n v="423.36"/>
    <n v="1501.6399999999999"/>
  </r>
  <r>
    <s v="Jan Morforth"/>
    <x v="1"/>
    <s v="Fruit &amp; Nut Bars"/>
    <d v="2022-02-14T00:00:00"/>
    <n v="966"/>
    <n v="61"/>
    <n v="289.14"/>
    <n v="676.86"/>
  </r>
  <r>
    <s v="Jehu Rudeforth"/>
    <x v="4"/>
    <s v="Manuka Honey Choco"/>
    <d v="2022-02-14T00:00:00"/>
    <n v="8960"/>
    <n v="427"/>
    <n v="2903.6"/>
    <n v="6056.4"/>
  </r>
  <r>
    <s v="Karlen McCaffrey"/>
    <x v="5"/>
    <s v="Raspberry Choco"/>
    <d v="2022-02-14T00:00:00"/>
    <n v="10276"/>
    <n v="468"/>
    <n v="1801.8"/>
    <n v="8474.2000000000007"/>
  </r>
  <r>
    <s v="Kelci Walkden"/>
    <x v="1"/>
    <s v="Organic Choco Syrup"/>
    <d v="2022-02-14T00:00:00"/>
    <n v="7329"/>
    <n v="319"/>
    <n v="3052.83"/>
    <n v="4276.17"/>
  </r>
  <r>
    <s v="Camilla Castle"/>
    <x v="2"/>
    <s v="Organic Choco Syrup"/>
    <d v="2022-02-14T00:00:00"/>
    <n v="3185"/>
    <n v="145"/>
    <n v="1387.65"/>
    <n v="1797.35"/>
  </r>
  <r>
    <s v="Oby Sorrel"/>
    <x v="0"/>
    <s v="Eclairs"/>
    <d v="2022-02-14T00:00:00"/>
    <n v="3213"/>
    <n v="129"/>
    <n v="813.9899999999999"/>
    <n v="2399.0100000000002"/>
  </r>
  <r>
    <s v="Kelci Walkden"/>
    <x v="3"/>
    <s v="Peanut Butter Cubes"/>
    <d v="2022-02-14T00:00:00"/>
    <n v="3311"/>
    <n v="255"/>
    <n v="675.75"/>
    <n v="2635.25"/>
  </r>
  <r>
    <s v="Jan Morforth"/>
    <x v="1"/>
    <s v="Organic Choco Syrup"/>
    <d v="2022-02-14T00:00:00"/>
    <n v="1197"/>
    <n v="50"/>
    <n v="478.5"/>
    <n v="718.5"/>
  </r>
  <r>
    <s v="Curtice Advani"/>
    <x v="0"/>
    <s v="Baker's Choco Chips"/>
    <d v="2022-02-14T00:00:00"/>
    <n v="6587"/>
    <n v="314"/>
    <n v="3896.7400000000002"/>
    <n v="2690.2599999999998"/>
  </r>
  <r>
    <s v="Van Tuxwell"/>
    <x v="3"/>
    <s v="Eclairs"/>
    <d v="2022-02-14T00:00:00"/>
    <n v="1148"/>
    <n v="43"/>
    <n v="271.33"/>
    <n v="876.67000000000007"/>
  </r>
  <r>
    <s v="Husein Augar"/>
    <x v="2"/>
    <s v="Baker's Choco Chips"/>
    <d v="2022-02-14T00:00:00"/>
    <n v="952"/>
    <n v="48"/>
    <n v="595.68000000000006"/>
    <n v="356.31999999999994"/>
  </r>
  <r>
    <s v="Camilla Castle"/>
    <x v="3"/>
    <s v="85% Dark Bars"/>
    <d v="2022-02-14T00:00:00"/>
    <n v="4459"/>
    <n v="194"/>
    <n v="2038.94"/>
    <n v="2420.06"/>
  </r>
  <r>
    <s v="Jan Morforth"/>
    <x v="2"/>
    <s v="Almond Choco"/>
    <d v="2022-02-14T00:00:00"/>
    <n v="2947"/>
    <n v="134"/>
    <n v="690.1"/>
    <n v="2256.9"/>
  </r>
  <r>
    <s v="Dennison Crosswaite"/>
    <x v="5"/>
    <s v="White Choc"/>
    <d v="2022-02-14T00:00:00"/>
    <n v="4935"/>
    <n v="291"/>
    <n v="1871.1299999999999"/>
    <n v="3063.87"/>
  </r>
  <r>
    <s v="Andria Kimpton"/>
    <x v="2"/>
    <s v="Raspberry Choco"/>
    <d v="2022-02-14T00:00:00"/>
    <n v="8407"/>
    <n v="401"/>
    <n v="1543.8500000000001"/>
    <n v="6863.15"/>
  </r>
  <r>
    <s v="Gunar Cockshoot"/>
    <x v="3"/>
    <s v="Raspberry Choco"/>
    <d v="2022-02-14T00:00:00"/>
    <n v="13307"/>
    <n v="579"/>
    <n v="2229.15"/>
    <n v="11077.85"/>
  </r>
  <r>
    <s v="Kelci Walkden"/>
    <x v="2"/>
    <s v="Orange Choco"/>
    <d v="2022-02-14T00:00:00"/>
    <n v="10801"/>
    <n v="386"/>
    <n v="1420.48"/>
    <n v="9380.52"/>
  </r>
  <r>
    <s v="Barr Faughny"/>
    <x v="2"/>
    <s v="Choco Coated Almonds"/>
    <d v="2022-02-14T00:00:00"/>
    <n v="3689"/>
    <n v="246"/>
    <n v="816.71999999999991"/>
    <n v="2872.28"/>
  </r>
  <r>
    <s v="Rafaelita Blaksland"/>
    <x v="3"/>
    <s v="White Choc"/>
    <d v="2022-02-14T00:00:00"/>
    <n v="2100"/>
    <n v="175"/>
    <n v="1125.25"/>
    <n v="974.75"/>
  </r>
  <r>
    <s v="Karlen McCaffrey"/>
    <x v="5"/>
    <s v="Choco Coated Almonds"/>
    <d v="2022-02-14T00:00:00"/>
    <n v="10311"/>
    <n v="645"/>
    <n v="2141.4"/>
    <n v="8169.6"/>
  </r>
  <r>
    <s v="Husein Augar"/>
    <x v="2"/>
    <s v="Milk Bars"/>
    <d v="2022-02-14T00:00:00"/>
    <n v="4179"/>
    <n v="349"/>
    <n v="1835.74"/>
    <n v="2343.2600000000002"/>
  </r>
  <r>
    <s v="Barr Faughny"/>
    <x v="3"/>
    <s v="Almond Choco"/>
    <d v="2022-02-14T00:00:00"/>
    <n v="11116"/>
    <n v="506"/>
    <n v="2605.9"/>
    <n v="8510.1"/>
  </r>
  <r>
    <s v="Karlen McCaffrey"/>
    <x v="5"/>
    <s v="After Nines"/>
    <d v="2022-02-14T00:00:00"/>
    <n v="5446"/>
    <n v="303"/>
    <n v="3099.69"/>
    <n v="2346.31"/>
  </r>
  <r>
    <s v="Camilla Castle"/>
    <x v="0"/>
    <s v="Almond Choco"/>
    <d v="2022-02-14T00:00:00"/>
    <n v="5285"/>
    <n v="241"/>
    <n v="1241.1500000000001"/>
    <n v="4043.85"/>
  </r>
  <r>
    <s v="Van Tuxwell"/>
    <x v="4"/>
    <s v="Orange Choco"/>
    <d v="2022-02-14T00:00:00"/>
    <n v="3507"/>
    <n v="121"/>
    <n v="445.28000000000003"/>
    <n v="3061.72"/>
  </r>
  <r>
    <s v="Jan Morforth"/>
    <x v="0"/>
    <s v="Spicy Special Slims"/>
    <d v="2022-02-14T00:00:00"/>
    <n v="12110"/>
    <n v="466"/>
    <n v="3830.5200000000004"/>
    <n v="8279.48"/>
  </r>
  <r>
    <s v="Rafaelita Blaksland"/>
    <x v="0"/>
    <s v="Peanut Butter Cubes"/>
    <d v="2022-02-14T00:00:00"/>
    <n v="8330"/>
    <n v="556"/>
    <n v="1473.3999999999999"/>
    <n v="6856.6"/>
  </r>
  <r>
    <s v="Van Tuxwell"/>
    <x v="2"/>
    <s v="Milk Bars"/>
    <d v="2022-02-14T00:00:00"/>
    <n v="2093"/>
    <n v="210"/>
    <n v="1104.5999999999999"/>
    <n v="988.40000000000009"/>
  </r>
  <r>
    <s v="Kelci Walkden"/>
    <x v="3"/>
    <s v="Manuka Honey Choco"/>
    <d v="2022-02-14T00:00:00"/>
    <n v="1610"/>
    <n v="81"/>
    <n v="550.79999999999995"/>
    <n v="1059.2"/>
  </r>
  <r>
    <s v="Wilone O'Kielt"/>
    <x v="0"/>
    <s v="Raspberry Choco"/>
    <d v="2022-02-14T00:00:00"/>
    <n v="2247"/>
    <n v="98"/>
    <n v="377.3"/>
    <n v="1869.7"/>
  </r>
  <r>
    <s v="Jan Morforth"/>
    <x v="2"/>
    <s v="Orange Choco"/>
    <d v="2022-02-14T00:00:00"/>
    <n v="13006"/>
    <n v="449"/>
    <n v="1652.3200000000002"/>
    <n v="11353.68"/>
  </r>
  <r>
    <s v="Brien Boise"/>
    <x v="3"/>
    <s v="Smooth Sliky Salty"/>
    <d v="2022-02-14T00:00:00"/>
    <n v="6335"/>
    <n v="244"/>
    <n v="673.43999999999994"/>
    <n v="5661.56"/>
  </r>
  <r>
    <s v="Dotty Strutley"/>
    <x v="1"/>
    <s v="70% Dark Bites"/>
    <d v="2022-02-14T00:00:00"/>
    <n v="777"/>
    <n v="37"/>
    <n v="186.48"/>
    <n v="590.52"/>
  </r>
  <r>
    <s v="Kelci Walkden"/>
    <x v="5"/>
    <s v="Mint Chip Choco"/>
    <d v="2022-02-14T00:00:00"/>
    <n v="259"/>
    <n v="10"/>
    <n v="57.199999999999996"/>
    <n v="201.8"/>
  </r>
  <r>
    <s v="Rafaelita Blaksland"/>
    <x v="3"/>
    <s v="Caramel Stuffed Bars"/>
    <d v="2022-02-14T00:00:00"/>
    <n v="4284"/>
    <n v="390"/>
    <n v="3287.7"/>
    <n v="996.30000000000018"/>
  </r>
  <r>
    <s v="Oby Sorrel"/>
    <x v="3"/>
    <s v="Orange Choco"/>
    <d v="2022-02-14T00:00:00"/>
    <n v="5768"/>
    <n v="231"/>
    <n v="850.08"/>
    <n v="4917.92"/>
  </r>
  <r>
    <s v="Van Tuxwell"/>
    <x v="4"/>
    <s v="85% Dark Bars"/>
    <d v="2022-02-14T00:00:00"/>
    <n v="1498"/>
    <n v="63"/>
    <n v="662.13"/>
    <n v="835.87"/>
  </r>
  <r>
    <s v="Camilla Castle"/>
    <x v="4"/>
    <s v="Choco Coated Almonds"/>
    <d v="2022-02-14T00:00:00"/>
    <n v="3822"/>
    <n v="273"/>
    <n v="906.3599999999999"/>
    <n v="2915.6400000000003"/>
  </r>
  <r>
    <s v="Jehu Rudeforth"/>
    <x v="3"/>
    <s v="Caramel Stuffed Bars"/>
    <d v="2022-02-14T00:00:00"/>
    <n v="8967"/>
    <n v="641"/>
    <n v="5403.63"/>
    <n v="3563.37"/>
  </r>
  <r>
    <s v="Roddy Speechley"/>
    <x v="4"/>
    <s v="Baker's Choco Chips"/>
    <d v="2022-02-14T00:00:00"/>
    <n v="9779"/>
    <n v="544"/>
    <n v="6751.04"/>
    <n v="3027.96"/>
  </r>
  <r>
    <s v="Wilone O'Kielt"/>
    <x v="0"/>
    <s v="Orange Choco"/>
    <d v="2022-02-14T00:00:00"/>
    <n v="6391"/>
    <n v="246"/>
    <n v="905.28000000000009"/>
    <n v="5485.72"/>
  </r>
  <r>
    <s v="Curtice Advani"/>
    <x v="2"/>
    <s v="Fruit &amp; Nut Bars"/>
    <d v="2022-02-14T00:00:00"/>
    <n v="4011"/>
    <n v="309"/>
    <n v="1464.66"/>
    <n v="2546.34"/>
  </r>
  <r>
    <s v="Marney O'Breen"/>
    <x v="1"/>
    <s v="Spicy Special Slims"/>
    <d v="2022-02-14T00:00:00"/>
    <n v="1477"/>
    <n v="62"/>
    <n v="509.64000000000004"/>
    <n v="967.3599999999999"/>
  </r>
  <r>
    <s v="Dotty Strutley"/>
    <x v="3"/>
    <s v="Caramel Stuffed Bars"/>
    <d v="2022-02-14T00:00:00"/>
    <n v="5894"/>
    <n v="421"/>
    <n v="3549.0299999999997"/>
    <n v="2344.9700000000003"/>
  </r>
  <r>
    <s v="Dennison Crosswaite"/>
    <x v="2"/>
    <s v="Spicy Special Slims"/>
    <d v="2022-02-14T00:00:00"/>
    <n v="9632"/>
    <n v="402"/>
    <n v="3304.44"/>
    <n v="6327.5599999999995"/>
  </r>
  <r>
    <s v="Kaine Padly"/>
    <x v="1"/>
    <s v="Organic Choco Syrup"/>
    <d v="2022-02-14T00:00:00"/>
    <n v="2639"/>
    <n v="120"/>
    <n v="1148.4000000000001"/>
    <n v="1490.6"/>
  </r>
  <r>
    <s v="Beverie Moffet"/>
    <x v="1"/>
    <s v="Eclairs"/>
    <d v="2022-02-14T00:00:00"/>
    <n v="3654"/>
    <n v="147"/>
    <n v="927.56999999999994"/>
    <n v="2726.4300000000003"/>
  </r>
  <r>
    <s v="Ches Bonnell"/>
    <x v="5"/>
    <s v="Mint Chip Choco"/>
    <d v="2022-02-14T00:00:00"/>
    <n v="4074"/>
    <n v="157"/>
    <n v="898.04"/>
    <n v="3175.96"/>
  </r>
  <r>
    <s v="Dennison Crosswaite"/>
    <x v="0"/>
    <s v="85% Dark Bars"/>
    <d v="2022-02-14T00:00:00"/>
    <n v="2016"/>
    <n v="92"/>
    <n v="966.92"/>
    <n v="1049.08"/>
  </r>
  <r>
    <s v="Dotty Strutley"/>
    <x v="0"/>
    <s v="50% Dark Bites"/>
    <d v="2022-02-14T00:00:00"/>
    <n v="5964"/>
    <n v="230"/>
    <n v="1720.4"/>
    <n v="4243.6000000000004"/>
  </r>
  <r>
    <s v="Camilla Castle"/>
    <x v="2"/>
    <s v="Peanut Butter Cubes"/>
    <d v="2022-02-14T00:00:00"/>
    <n v="13048"/>
    <n v="980"/>
    <n v="2597"/>
    <n v="10451"/>
  </r>
  <r>
    <s v="Ches Bonnell"/>
    <x v="5"/>
    <s v="Raspberry Choco"/>
    <d v="2022-02-14T00:00:00"/>
    <n v="2884"/>
    <n v="145"/>
    <n v="558.25"/>
    <n v="2325.75"/>
  </r>
  <r>
    <s v="Husein Augar"/>
    <x v="3"/>
    <s v="Baker's Choco Chips"/>
    <d v="2022-02-14T00:00:00"/>
    <n v="3416"/>
    <n v="156"/>
    <n v="1935.96"/>
    <n v="1480.04"/>
  </r>
  <r>
    <s v="Husein Augar"/>
    <x v="1"/>
    <s v="99% Dark &amp; Pure"/>
    <d v="2022-02-15T00:00:00"/>
    <n v="6727"/>
    <n v="293"/>
    <n v="2264.8900000000003"/>
    <n v="4462.1099999999997"/>
  </r>
  <r>
    <s v="Gigi Bohling"/>
    <x v="3"/>
    <s v="White Choc"/>
    <d v="2022-02-15T00:00:00"/>
    <n v="973"/>
    <n v="58"/>
    <n v="372.94"/>
    <n v="600.05999999999995"/>
  </r>
  <r>
    <s v="Brien Boise"/>
    <x v="5"/>
    <s v="99% Dark &amp; Pure"/>
    <d v="2022-02-15T00:00:00"/>
    <n v="8456"/>
    <n v="314"/>
    <n v="2427.2200000000003"/>
    <n v="6028.78"/>
  </r>
  <r>
    <s v="Beverie Moffet"/>
    <x v="3"/>
    <s v="Almond Choco"/>
    <d v="2022-02-15T00:00:00"/>
    <n v="2527"/>
    <n v="102"/>
    <n v="525.30000000000007"/>
    <n v="2001.6999999999998"/>
  </r>
  <r>
    <s v="Gunar Cockshoot"/>
    <x v="5"/>
    <s v="Choco Coated Almonds"/>
    <d v="2022-02-15T00:00:00"/>
    <n v="9527"/>
    <n v="596"/>
    <n v="1978.7199999999998"/>
    <n v="7548.2800000000007"/>
  </r>
  <r>
    <s v="Brien Boise"/>
    <x v="4"/>
    <s v="Milk Bars"/>
    <d v="2022-02-15T00:00:00"/>
    <n v="3192"/>
    <n v="266"/>
    <n v="1399.1599999999999"/>
    <n v="1792.8400000000001"/>
  </r>
  <r>
    <s v="Van Tuxwell"/>
    <x v="0"/>
    <s v="50% Dark Bites"/>
    <d v="2022-02-15T00:00:00"/>
    <n v="3318"/>
    <n v="151"/>
    <n v="1129.48"/>
    <n v="2188.52"/>
  </r>
  <r>
    <s v="Gunar Cockshoot"/>
    <x v="3"/>
    <s v="Eclairs"/>
    <d v="2022-02-15T00:00:00"/>
    <n v="7469"/>
    <n v="312"/>
    <n v="1968.7199999999998"/>
    <n v="5500.2800000000007"/>
  </r>
  <r>
    <s v="Beverie Moffet"/>
    <x v="2"/>
    <s v="After Nines"/>
    <d v="2022-02-15T00:00:00"/>
    <n v="5887"/>
    <n v="347"/>
    <n v="3549.81"/>
    <n v="2337.19"/>
  </r>
  <r>
    <s v="Beverie Moffet"/>
    <x v="2"/>
    <s v="Raspberry Choco"/>
    <d v="2022-02-15T00:00:00"/>
    <n v="168"/>
    <n v="8"/>
    <n v="30.8"/>
    <n v="137.19999999999999"/>
  </r>
  <r>
    <s v="Rafaelita Blaksland"/>
    <x v="0"/>
    <s v="After Nines"/>
    <d v="2022-02-15T00:00:00"/>
    <n v="1015"/>
    <n v="60"/>
    <n v="613.80000000000007"/>
    <n v="401.19999999999993"/>
  </r>
  <r>
    <s v="Husein Augar"/>
    <x v="3"/>
    <s v="Fruit &amp; Nut Bars"/>
    <d v="2022-02-15T00:00:00"/>
    <n v="2849"/>
    <n v="238"/>
    <n v="1128.1200000000001"/>
    <n v="1720.8799999999999"/>
  </r>
  <r>
    <s v="Madelene Upcott"/>
    <x v="4"/>
    <s v="Fruit &amp; Nut Bars"/>
    <d v="2022-02-15T00:00:00"/>
    <n v="8225"/>
    <n v="549"/>
    <n v="2602.2600000000002"/>
    <n v="5622.74"/>
  </r>
  <r>
    <s v="Roddy Speechley"/>
    <x v="4"/>
    <s v="Raspberry Choco"/>
    <d v="2022-02-15T00:00:00"/>
    <n v="9338"/>
    <n v="374"/>
    <n v="1439.9"/>
    <n v="7898.1"/>
  </r>
  <r>
    <s v="Curtice Advani"/>
    <x v="5"/>
    <s v="85% Dark Bars"/>
    <d v="2022-02-15T00:00:00"/>
    <n v="10262"/>
    <n v="514"/>
    <n v="5402.14"/>
    <n v="4859.8599999999997"/>
  </r>
  <r>
    <s v="Dennison Crosswaite"/>
    <x v="4"/>
    <s v="Spicy Special Slims"/>
    <d v="2022-02-15T00:00:00"/>
    <n v="12243"/>
    <n v="511"/>
    <n v="4200.42"/>
    <n v="8042.58"/>
  </r>
  <r>
    <s v="Gunar Cockshoot"/>
    <x v="4"/>
    <s v="70% Dark Bites"/>
    <d v="2022-02-15T00:00:00"/>
    <n v="2282"/>
    <n v="115"/>
    <n v="579.6"/>
    <n v="1702.4"/>
  </r>
  <r>
    <s v="Van Tuxwell"/>
    <x v="5"/>
    <s v="White Choc"/>
    <d v="2022-02-15T00:00:00"/>
    <n v="3276"/>
    <n v="234"/>
    <n v="1504.62"/>
    <n v="1771.38"/>
  </r>
  <r>
    <s v="Rafaelita Blaksland"/>
    <x v="2"/>
    <s v="Fruit &amp; Nut Bars"/>
    <d v="2022-02-15T00:00:00"/>
    <n v="3815"/>
    <n v="294"/>
    <n v="1393.5600000000002"/>
    <n v="2421.4399999999996"/>
  </r>
  <r>
    <s v="Rafaelita Blaksland"/>
    <x v="5"/>
    <s v="Peanut Butter Cubes"/>
    <d v="2022-02-15T00:00:00"/>
    <n v="6419"/>
    <n v="428"/>
    <n v="1134.2"/>
    <n v="5284.8"/>
  </r>
  <r>
    <s v="Ches Bonnell"/>
    <x v="2"/>
    <s v="Mint Chip Choco"/>
    <d v="2022-02-15T00:00:00"/>
    <n v="3122"/>
    <n v="121"/>
    <n v="692.12"/>
    <n v="2429.88"/>
  </r>
  <r>
    <s v="Curtice Advani"/>
    <x v="4"/>
    <s v="Manuka Honey Choco"/>
    <d v="2022-02-15T00:00:00"/>
    <n v="7049"/>
    <n v="353"/>
    <n v="2400.4"/>
    <n v="4648.6000000000004"/>
  </r>
  <r>
    <s v="Gunar Cockshoot"/>
    <x v="5"/>
    <s v="White Choc"/>
    <d v="2022-02-15T00:00:00"/>
    <n v="7056"/>
    <n v="441"/>
    <n v="2835.6299999999997"/>
    <n v="4220.3700000000008"/>
  </r>
  <r>
    <s v="Karlen McCaffrey"/>
    <x v="4"/>
    <s v="White Choc"/>
    <d v="2022-02-15T00:00:00"/>
    <n v="5271"/>
    <n v="352"/>
    <n v="2263.3599999999997"/>
    <n v="3007.6400000000003"/>
  </r>
  <r>
    <s v="Ches Bonnell"/>
    <x v="3"/>
    <s v="Caramel Stuffed Bars"/>
    <d v="2022-02-15T00:00:00"/>
    <n v="1253"/>
    <n v="90"/>
    <n v="758.69999999999993"/>
    <n v="494.30000000000007"/>
  </r>
  <r>
    <s v="Jehu Rudeforth"/>
    <x v="2"/>
    <s v="Smooth Sliky Salty"/>
    <d v="2022-02-15T00:00:00"/>
    <n v="875"/>
    <n v="31"/>
    <n v="85.559999999999988"/>
    <n v="789.44"/>
  </r>
  <r>
    <s v="Dotty Strutley"/>
    <x v="2"/>
    <s v="Raspberry Choco"/>
    <d v="2022-02-15T00:00:00"/>
    <n v="9863"/>
    <n v="395"/>
    <n v="1520.75"/>
    <n v="8342.25"/>
  </r>
  <r>
    <s v="Husein Augar"/>
    <x v="4"/>
    <s v="Smooth Sliky Salty"/>
    <d v="2022-02-15T00:00:00"/>
    <n v="10402"/>
    <n v="434"/>
    <n v="1197.8399999999999"/>
    <n v="9204.16"/>
  </r>
  <r>
    <s v="Curtice Advani"/>
    <x v="5"/>
    <s v="Almond Choco"/>
    <d v="2022-02-15T00:00:00"/>
    <n v="5684"/>
    <n v="228"/>
    <n v="1174.2"/>
    <n v="4509.8"/>
  </r>
  <r>
    <s v="Ches Bonnell"/>
    <x v="1"/>
    <s v="Organic Choco Syrup"/>
    <d v="2022-02-15T00:00:00"/>
    <n v="4396"/>
    <n v="163"/>
    <n v="1559.91"/>
    <n v="2836.09"/>
  </r>
  <r>
    <s v="Kelci Walkden"/>
    <x v="1"/>
    <s v="Almond Choco"/>
    <d v="2022-02-15T00:00:00"/>
    <n v="3563"/>
    <n v="138"/>
    <n v="710.7"/>
    <n v="2852.3"/>
  </r>
  <r>
    <s v="Dennison Crosswaite"/>
    <x v="3"/>
    <s v="Almond Choco"/>
    <d v="2022-02-15T00:00:00"/>
    <n v="12180"/>
    <n v="469"/>
    <n v="2415.3500000000004"/>
    <n v="9764.65"/>
  </r>
  <r>
    <s v="Andria Kimpton"/>
    <x v="4"/>
    <s v="85% Dark Bars"/>
    <d v="2022-02-15T00:00:00"/>
    <n v="35"/>
    <n v="2"/>
    <n v="21.02"/>
    <n v="13.98"/>
  </r>
  <r>
    <s v="Van Tuxwell"/>
    <x v="1"/>
    <s v="Spicy Special Slims"/>
    <d v="2022-02-15T00:00:00"/>
    <n v="9310"/>
    <n v="405"/>
    <n v="3329.1000000000004"/>
    <n v="5980.9"/>
  </r>
  <r>
    <s v="Roddy Speechley"/>
    <x v="3"/>
    <s v="Organic Choco Syrup"/>
    <d v="2022-02-15T00:00:00"/>
    <n v="3843"/>
    <n v="148"/>
    <n v="1416.3600000000001"/>
    <n v="2426.64"/>
  </r>
  <r>
    <s v="Jehu Rudeforth"/>
    <x v="2"/>
    <s v="White Choc"/>
    <d v="2022-02-15T00:00:00"/>
    <n v="4298"/>
    <n v="253"/>
    <n v="1626.79"/>
    <n v="2671.21"/>
  </r>
  <r>
    <s v="Dotty Strutley"/>
    <x v="4"/>
    <s v="Peanut Butter Cubes"/>
    <d v="2022-02-15T00:00:00"/>
    <n v="6692"/>
    <n v="609"/>
    <n v="1613.85"/>
    <n v="5078.1499999999996"/>
  </r>
  <r>
    <s v="Marney O'Breen"/>
    <x v="4"/>
    <s v="White Choc"/>
    <d v="2022-02-15T00:00:00"/>
    <n v="3514"/>
    <n v="235"/>
    <n v="1511.05"/>
    <n v="2002.95"/>
  </r>
  <r>
    <s v="Barr Faughny"/>
    <x v="1"/>
    <s v="Spicy Special Slims"/>
    <d v="2022-02-16T00:00:00"/>
    <n v="441"/>
    <n v="17"/>
    <n v="139.74"/>
    <n v="301.26"/>
  </r>
  <r>
    <s v="Camilla Castle"/>
    <x v="1"/>
    <s v="Eclairs"/>
    <d v="2022-02-16T00:00:00"/>
    <n v="8407"/>
    <n v="366"/>
    <n v="2309.46"/>
    <n v="6097.54"/>
  </r>
  <r>
    <s v="Kaine Padly"/>
    <x v="4"/>
    <s v="Drinking Coco"/>
    <d v="2022-02-16T00:00:00"/>
    <n v="3507"/>
    <n v="176"/>
    <n v="1749.4399999999998"/>
    <n v="1757.5600000000002"/>
  </r>
  <r>
    <s v="Oby Sorrel"/>
    <x v="3"/>
    <s v="Eclairs"/>
    <d v="2022-02-16T00:00:00"/>
    <n v="3073"/>
    <n v="140"/>
    <n v="883.4"/>
    <n v="2189.6"/>
  </r>
  <r>
    <s v="Andria Kimpton"/>
    <x v="0"/>
    <s v="Organic Choco Syrup"/>
    <d v="2022-02-16T00:00:00"/>
    <n v="5628"/>
    <n v="256"/>
    <n v="2449.92"/>
    <n v="3178.08"/>
  </r>
  <r>
    <s v="Madelene Upcott"/>
    <x v="0"/>
    <s v="Manuka Honey Choco"/>
    <d v="2022-02-16T00:00:00"/>
    <n v="2401"/>
    <n v="105"/>
    <n v="714"/>
    <n v="1687"/>
  </r>
  <r>
    <s v="Van Tuxwell"/>
    <x v="3"/>
    <s v="Peanut Butter Cubes"/>
    <d v="2022-02-16T00:00:00"/>
    <n v="868"/>
    <n v="73"/>
    <n v="193.45"/>
    <n v="674.55"/>
  </r>
  <r>
    <s v="Husein Augar"/>
    <x v="4"/>
    <s v="After Nines"/>
    <d v="2022-02-16T00:00:00"/>
    <n v="9597"/>
    <n v="565"/>
    <n v="5779.95"/>
    <n v="3817.05"/>
  </r>
  <r>
    <s v="Kelci Walkden"/>
    <x v="4"/>
    <s v="White Choc"/>
    <d v="2022-02-16T00:00:00"/>
    <n v="1771"/>
    <n v="127"/>
    <n v="816.61"/>
    <n v="954.39"/>
  </r>
  <r>
    <s v="Brien Boise"/>
    <x v="4"/>
    <s v="Manuka Honey Choco"/>
    <d v="2022-02-16T00:00:00"/>
    <n v="12026"/>
    <n v="573"/>
    <n v="3896.4"/>
    <n v="8129.6"/>
  </r>
  <r>
    <s v="Madelene Upcott"/>
    <x v="2"/>
    <s v="Smooth Sliky Salty"/>
    <d v="2022-02-16T00:00:00"/>
    <n v="616"/>
    <n v="26"/>
    <n v="71.759999999999991"/>
    <n v="544.24"/>
  </r>
  <r>
    <s v="Jan Morforth"/>
    <x v="5"/>
    <s v="Drinking Coco"/>
    <d v="2022-02-16T00:00:00"/>
    <n v="9814"/>
    <n v="468"/>
    <n v="4651.92"/>
    <n v="5162.08"/>
  </r>
  <r>
    <s v="Brien Boise"/>
    <x v="2"/>
    <s v="After Nines"/>
    <d v="2022-02-16T00:00:00"/>
    <n v="6146"/>
    <n v="342"/>
    <n v="3498.6600000000003"/>
    <n v="2647.3399999999997"/>
  </r>
  <r>
    <s v="Andria Kimpton"/>
    <x v="5"/>
    <s v="Milk Bars"/>
    <d v="2022-02-16T00:00:00"/>
    <n v="8897"/>
    <n v="770"/>
    <n v="4050.2"/>
    <n v="4846.8"/>
  </r>
  <r>
    <s v="Mallorie Waber"/>
    <x v="4"/>
    <s v="Caramel Stuffed Bars"/>
    <d v="2022-02-16T00:00:00"/>
    <n v="2485"/>
    <n v="249"/>
    <n v="2099.0699999999997"/>
    <n v="385.93000000000029"/>
  </r>
  <r>
    <s v="Madelene Upcott"/>
    <x v="3"/>
    <s v="Raspberry Choco"/>
    <d v="2022-02-16T00:00:00"/>
    <n v="18193"/>
    <n v="910"/>
    <n v="3503.5"/>
    <n v="14689.5"/>
  </r>
  <r>
    <s v="Barr Faughny"/>
    <x v="4"/>
    <s v="After Nines"/>
    <d v="2022-02-16T00:00:00"/>
    <n v="4879"/>
    <n v="287"/>
    <n v="2936.01"/>
    <n v="1942.9899999999998"/>
  </r>
  <r>
    <s v="Marney O'Breen"/>
    <x v="2"/>
    <s v="70% Dark Bites"/>
    <d v="2022-02-16T00:00:00"/>
    <n v="16170"/>
    <n v="840"/>
    <n v="4233.6000000000004"/>
    <n v="11936.4"/>
  </r>
  <r>
    <s v="Dotty Strutley"/>
    <x v="5"/>
    <s v="Smooth Sliky Salty"/>
    <d v="2022-02-16T00:00:00"/>
    <n v="12502"/>
    <n v="481"/>
    <n v="1327.56"/>
    <n v="11174.44"/>
  </r>
  <r>
    <s v="Rafaelita Blaksland"/>
    <x v="4"/>
    <s v="Fruit &amp; Nut Bars"/>
    <d v="2022-02-16T00:00:00"/>
    <n v="9163"/>
    <n v="770"/>
    <n v="3649.8"/>
    <n v="5513.2"/>
  </r>
  <r>
    <s v="Brien Boise"/>
    <x v="2"/>
    <s v="Milk Bars"/>
    <d v="2022-02-16T00:00:00"/>
    <n v="3990"/>
    <n v="499"/>
    <n v="2624.74"/>
    <n v="1365.2600000000002"/>
  </r>
  <r>
    <s v="Ches Bonnell"/>
    <x v="1"/>
    <s v="Choco Coated Almonds"/>
    <d v="2022-02-16T00:00:00"/>
    <n v="1785"/>
    <n v="128"/>
    <n v="424.96"/>
    <n v="1360.04"/>
  </r>
  <r>
    <s v="Curtice Advani"/>
    <x v="2"/>
    <s v="Smooth Sliky Salty"/>
    <d v="2022-02-16T00:00:00"/>
    <n v="8267"/>
    <n v="307"/>
    <n v="847.31999999999994"/>
    <n v="7419.68"/>
  </r>
  <r>
    <s v="Oby Sorrel"/>
    <x v="3"/>
    <s v="Fruit &amp; Nut Bars"/>
    <d v="2022-02-17T00:00:00"/>
    <n v="17710"/>
    <n v="1470"/>
    <n v="6967.8"/>
    <n v="10742.2"/>
  </r>
  <r>
    <s v="Karlen McCaffrey"/>
    <x v="5"/>
    <s v="White Choc"/>
    <d v="2022-02-17T00:00:00"/>
    <n v="3878"/>
    <n v="229"/>
    <n v="1472.47"/>
    <n v="2405.5299999999997"/>
  </r>
  <r>
    <s v="Van Tuxwell"/>
    <x v="5"/>
    <s v="Fruit &amp; Nut Bars"/>
    <d v="2022-02-17T00:00:00"/>
    <n v="3164"/>
    <n v="198"/>
    <n v="938.5200000000001"/>
    <n v="2225.48"/>
  </r>
  <r>
    <s v="Curtice Advani"/>
    <x v="2"/>
    <s v="Milk Bars"/>
    <d v="2022-02-17T00:00:00"/>
    <n v="4011"/>
    <n v="502"/>
    <n v="2640.52"/>
    <n v="1370.48"/>
  </r>
  <r>
    <s v="Madelene Upcott"/>
    <x v="0"/>
    <s v="White Choc"/>
    <d v="2022-02-17T00:00:00"/>
    <n v="6818"/>
    <n v="455"/>
    <n v="2925.65"/>
    <n v="3892.35"/>
  </r>
  <r>
    <s v="Kelci Walkden"/>
    <x v="3"/>
    <s v="Choco Coated Almonds"/>
    <d v="2022-02-17T00:00:00"/>
    <n v="10584"/>
    <n v="840"/>
    <n v="2788.7999999999997"/>
    <n v="7795.2000000000007"/>
  </r>
  <r>
    <s v="Camilla Castle"/>
    <x v="1"/>
    <s v="Almond Choco"/>
    <d v="2022-02-17T00:00:00"/>
    <n v="2492"/>
    <n v="109"/>
    <n v="561.35"/>
    <n v="1930.65"/>
  </r>
  <r>
    <s v="Kelci Walkden"/>
    <x v="4"/>
    <s v="50% Dark Bites"/>
    <d v="2022-02-17T00:00:00"/>
    <n v="11375"/>
    <n v="455"/>
    <n v="3403.4"/>
    <n v="7971.6"/>
  </r>
  <r>
    <s v="Karlen McCaffrey"/>
    <x v="2"/>
    <s v="Smooth Sliky Salty"/>
    <d v="2022-02-17T00:00:00"/>
    <n v="11144"/>
    <n v="429"/>
    <n v="1184.04"/>
    <n v="9959.9599999999991"/>
  </r>
  <r>
    <s v="Roddy Speechley"/>
    <x v="2"/>
    <s v="Manuka Honey Choco"/>
    <d v="2022-02-17T00:00:00"/>
    <n v="9779"/>
    <n v="445"/>
    <n v="3026"/>
    <n v="6753"/>
  </r>
  <r>
    <s v="Ches Bonnell"/>
    <x v="3"/>
    <s v="Baker's Choco Chips"/>
    <d v="2022-02-17T00:00:00"/>
    <n v="5278"/>
    <n v="264"/>
    <n v="3276.2400000000002"/>
    <n v="2001.7599999999998"/>
  </r>
  <r>
    <s v="Oby Sorrel"/>
    <x v="5"/>
    <s v="Peanut Butter Cubes"/>
    <d v="2022-02-17T00:00:00"/>
    <n v="12509"/>
    <n v="1050"/>
    <n v="2782.5"/>
    <n v="9726.5"/>
  </r>
  <r>
    <s v="Van Tuxwell"/>
    <x v="2"/>
    <s v="Almond Choco"/>
    <d v="2022-02-17T00:00:00"/>
    <n v="5845"/>
    <n v="255"/>
    <n v="1313.25"/>
    <n v="4531.75"/>
  </r>
  <r>
    <s v="Gigi Bohling"/>
    <x v="1"/>
    <s v="Organic Choco Syrup"/>
    <d v="2022-02-17T00:00:00"/>
    <n v="4438"/>
    <n v="165"/>
    <n v="1579.05"/>
    <n v="2858.95"/>
  </r>
  <r>
    <s v="Gunar Cockshoot"/>
    <x v="3"/>
    <s v="Caramel Stuffed Bars"/>
    <d v="2022-02-17T00:00:00"/>
    <n v="938"/>
    <n v="63"/>
    <n v="531.09"/>
    <n v="406.90999999999997"/>
  </r>
  <r>
    <s v="Andria Kimpton"/>
    <x v="2"/>
    <s v="Spicy Special Slims"/>
    <d v="2022-02-17T00:00:00"/>
    <n v="2513"/>
    <n v="97"/>
    <n v="797.34"/>
    <n v="1715.6599999999999"/>
  </r>
  <r>
    <s v="Andria Kimpton"/>
    <x v="3"/>
    <s v="Peanut Butter Cubes"/>
    <d v="2022-02-17T00:00:00"/>
    <n v="1988"/>
    <n v="142"/>
    <n v="376.3"/>
    <n v="1611.7"/>
  </r>
  <r>
    <s v="Gunar Cockshoot"/>
    <x v="3"/>
    <s v="85% Dark Bars"/>
    <d v="2022-02-17T00:00:00"/>
    <n v="6811"/>
    <n v="310"/>
    <n v="3258.1"/>
    <n v="3552.9"/>
  </r>
  <r>
    <s v="Dennison Crosswaite"/>
    <x v="0"/>
    <s v="After Nines"/>
    <d v="2022-02-17T00:00:00"/>
    <n v="4368"/>
    <n v="219"/>
    <n v="2240.37"/>
    <n v="2127.63"/>
  </r>
  <r>
    <s v="Kaine Padly"/>
    <x v="2"/>
    <s v="Fruit &amp; Nut Bars"/>
    <d v="2022-02-17T00:00:00"/>
    <n v="9275"/>
    <n v="700"/>
    <n v="3318"/>
    <n v="5957"/>
  </r>
  <r>
    <s v="Kelci Walkden"/>
    <x v="1"/>
    <s v="Baker's Choco Chips"/>
    <d v="2022-02-17T00:00:00"/>
    <n v="6895"/>
    <n v="406"/>
    <n v="5038.46"/>
    <n v="1856.54"/>
  </r>
  <r>
    <s v="Andria Kimpton"/>
    <x v="4"/>
    <s v="Smooth Sliky Salty"/>
    <d v="2022-02-17T00:00:00"/>
    <n v="7896"/>
    <n v="282"/>
    <n v="778.31999999999994"/>
    <n v="7117.68"/>
  </r>
  <r>
    <s v="Rafaelita Blaksland"/>
    <x v="0"/>
    <s v="Eclairs"/>
    <d v="2022-02-17T00:00:00"/>
    <n v="5901"/>
    <n v="257"/>
    <n v="1621.6699999999998"/>
    <n v="4279.33"/>
  </r>
  <r>
    <s v="Gunar Cockshoot"/>
    <x v="1"/>
    <s v="70% Dark Bites"/>
    <d v="2022-02-17T00:00:00"/>
    <n v="9443"/>
    <n v="450"/>
    <n v="2268"/>
    <n v="7175"/>
  </r>
  <r>
    <s v="Madelene Upcott"/>
    <x v="3"/>
    <s v="99% Dark &amp; Pure"/>
    <d v="2022-02-17T00:00:00"/>
    <n v="11676"/>
    <n v="487"/>
    <n v="3764.51"/>
    <n v="7911.49"/>
  </r>
  <r>
    <s v="Dennison Crosswaite"/>
    <x v="2"/>
    <s v="Manuka Honey Choco"/>
    <d v="2022-02-17T00:00:00"/>
    <n v="1162"/>
    <n v="53"/>
    <n v="360.4"/>
    <n v="801.6"/>
  </r>
  <r>
    <s v="Jan Morforth"/>
    <x v="5"/>
    <s v="Peanut Butter Cubes"/>
    <d v="2022-02-17T00:00:00"/>
    <n v="6160"/>
    <n v="560"/>
    <n v="1484"/>
    <n v="4676"/>
  </r>
  <r>
    <s v="Camilla Castle"/>
    <x v="1"/>
    <s v="Manuka Honey Choco"/>
    <d v="2022-02-17T00:00:00"/>
    <n v="322"/>
    <n v="14"/>
    <n v="95.2"/>
    <n v="226.8"/>
  </r>
  <r>
    <s v="Karlen McCaffrey"/>
    <x v="4"/>
    <s v="Peanut Butter Cubes"/>
    <d v="2022-02-17T00:00:00"/>
    <n v="623"/>
    <n v="45"/>
    <n v="119.25"/>
    <n v="503.75"/>
  </r>
  <r>
    <s v="Gigi Bohling"/>
    <x v="2"/>
    <s v="70% Dark Bites"/>
    <d v="2022-02-17T00:00:00"/>
    <n v="3255"/>
    <n v="136"/>
    <n v="685.44"/>
    <n v="2569.56"/>
  </r>
  <r>
    <s v="Van Tuxwell"/>
    <x v="1"/>
    <s v="Orange Choco"/>
    <d v="2022-02-17T00:00:00"/>
    <n v="4158"/>
    <n v="167"/>
    <n v="614.56000000000006"/>
    <n v="3543.44"/>
  </r>
  <r>
    <s v="Oby Sorrel"/>
    <x v="4"/>
    <s v="Choco Coated Almonds"/>
    <d v="2022-02-17T00:00:00"/>
    <n v="4627"/>
    <n v="309"/>
    <n v="1025.8799999999999"/>
    <n v="3601.12"/>
  </r>
  <r>
    <s v="Dotty Strutley"/>
    <x v="2"/>
    <s v="Manuka Honey Choco"/>
    <d v="2022-02-18T00:00:00"/>
    <n v="2359"/>
    <n v="118"/>
    <n v="802.4"/>
    <n v="1556.6"/>
  </r>
  <r>
    <s v="Roddy Speechley"/>
    <x v="3"/>
    <s v="Smooth Sliky Salty"/>
    <d v="2022-02-18T00:00:00"/>
    <n v="4410"/>
    <n v="177"/>
    <n v="488.52"/>
    <n v="3921.48"/>
  </r>
  <r>
    <s v="Madelene Upcott"/>
    <x v="4"/>
    <s v="White Choc"/>
    <d v="2022-02-18T00:00:00"/>
    <n v="5516"/>
    <n v="368"/>
    <n v="2366.2399999999998"/>
    <n v="3149.76"/>
  </r>
  <r>
    <s v="Gunar Cockshoot"/>
    <x v="0"/>
    <s v="Manuka Honey Choco"/>
    <d v="2022-02-18T00:00:00"/>
    <n v="1890"/>
    <n v="79"/>
    <n v="537.19999999999993"/>
    <n v="1352.8000000000002"/>
  </r>
  <r>
    <s v="Marney O'Breen"/>
    <x v="2"/>
    <s v="White Choc"/>
    <d v="2022-02-18T00:00:00"/>
    <n v="5355"/>
    <n v="412"/>
    <n v="2649.16"/>
    <n v="2705.84"/>
  </r>
  <r>
    <s v="Brien Boise"/>
    <x v="4"/>
    <s v="Caramel Stuffed Bars"/>
    <d v="2022-02-18T00:00:00"/>
    <n v="455"/>
    <n v="46"/>
    <n v="387.78"/>
    <n v="67.220000000000027"/>
  </r>
  <r>
    <s v="Kelci Walkden"/>
    <x v="4"/>
    <s v="Spicy Special Slims"/>
    <d v="2022-02-18T00:00:00"/>
    <n v="3857"/>
    <n v="168"/>
    <n v="1380.96"/>
    <n v="2476.04"/>
  </r>
  <r>
    <s v="Dennison Crosswaite"/>
    <x v="1"/>
    <s v="Milk Bars"/>
    <d v="2022-02-18T00:00:00"/>
    <n v="11116"/>
    <n v="1400"/>
    <n v="7364"/>
    <n v="3752"/>
  </r>
  <r>
    <s v="Dennison Crosswaite"/>
    <x v="4"/>
    <s v="Drinking Coco"/>
    <d v="2022-02-18T00:00:00"/>
    <n v="8820"/>
    <n v="420"/>
    <n v="4174.8"/>
    <n v="4645.2"/>
  </r>
  <r>
    <s v="Kaine Padly"/>
    <x v="4"/>
    <s v="Spicy Special Slims"/>
    <d v="2022-02-18T00:00:00"/>
    <n v="7154"/>
    <n v="326"/>
    <n v="2679.7200000000003"/>
    <n v="4474.28"/>
  </r>
  <r>
    <s v="Husein Augar"/>
    <x v="3"/>
    <s v="Mint Chip Choco"/>
    <d v="2022-02-18T00:00:00"/>
    <n v="3570"/>
    <n v="138"/>
    <n v="789.36"/>
    <n v="2780.64"/>
  </r>
  <r>
    <s v="Karlen McCaffrey"/>
    <x v="2"/>
    <s v="Spicy Special Slims"/>
    <d v="2022-02-18T00:00:00"/>
    <n v="13272"/>
    <n v="604"/>
    <n v="4964.88"/>
    <n v="8307.119999999999"/>
  </r>
  <r>
    <s v="Dotty Strutley"/>
    <x v="3"/>
    <s v="Baker's Choco Chips"/>
    <d v="2022-02-18T00:00:00"/>
    <n v="8169"/>
    <n v="372"/>
    <n v="4616.5200000000004"/>
    <n v="3552.4799999999996"/>
  </r>
  <r>
    <s v="Mallorie Waber"/>
    <x v="3"/>
    <s v="70% Dark Bites"/>
    <d v="2022-02-18T00:00:00"/>
    <n v="1995"/>
    <n v="91"/>
    <n v="458.64"/>
    <n v="1536.3600000000001"/>
  </r>
  <r>
    <s v="Van Tuxwell"/>
    <x v="2"/>
    <s v="85% Dark Bars"/>
    <d v="2022-02-18T00:00:00"/>
    <n v="4179"/>
    <n v="182"/>
    <n v="1912.82"/>
    <n v="2266.1800000000003"/>
  </r>
  <r>
    <s v="Karlen McCaffrey"/>
    <x v="1"/>
    <s v="85% Dark Bars"/>
    <d v="2022-02-18T00:00:00"/>
    <n v="11809"/>
    <n v="514"/>
    <n v="5402.14"/>
    <n v="6406.86"/>
  </r>
  <r>
    <s v="Ches Bonnell"/>
    <x v="1"/>
    <s v="Eclairs"/>
    <d v="2022-02-18T00:00:00"/>
    <n v="3549"/>
    <n v="162"/>
    <n v="1022.2199999999999"/>
    <n v="2526.7800000000002"/>
  </r>
  <r>
    <s v="Barr Faughny"/>
    <x v="2"/>
    <s v="Milk Bars"/>
    <d v="2022-02-18T00:00:00"/>
    <n v="4039"/>
    <n v="368"/>
    <n v="1935.6799999999998"/>
    <n v="2103.3200000000002"/>
  </r>
  <r>
    <s v="Gigi Bohling"/>
    <x v="0"/>
    <s v="Eclairs"/>
    <d v="2022-02-18T00:00:00"/>
    <n v="1519"/>
    <n v="70"/>
    <n v="441.7"/>
    <n v="1077.3"/>
  </r>
  <r>
    <s v="Wilone O'Kielt"/>
    <x v="0"/>
    <s v="Manuka Honey Choco"/>
    <d v="2022-02-18T00:00:00"/>
    <n v="10661"/>
    <n v="508"/>
    <n v="3454.4"/>
    <n v="7206.6"/>
  </r>
  <r>
    <s v="Jehu Rudeforth"/>
    <x v="3"/>
    <s v="Baker's Choco Chips"/>
    <d v="2022-02-18T00:00:00"/>
    <n v="11116"/>
    <n v="618"/>
    <n v="7669.38"/>
    <n v="3446.62"/>
  </r>
  <r>
    <s v="Marney O'Breen"/>
    <x v="3"/>
    <s v="Almond Choco"/>
    <d v="2022-02-18T00:00:00"/>
    <n v="896"/>
    <n v="39"/>
    <n v="200.85000000000002"/>
    <n v="695.15"/>
  </r>
  <r>
    <s v="Beverie Moffet"/>
    <x v="4"/>
    <s v="70% Dark Bites"/>
    <d v="2022-02-18T00:00:00"/>
    <n v="14427"/>
    <n v="687"/>
    <n v="3462.48"/>
    <n v="10964.52"/>
  </r>
  <r>
    <s v="Ches Bonnell"/>
    <x v="2"/>
    <s v="Raspberry Choco"/>
    <d v="2022-02-18T00:00:00"/>
    <n v="10073"/>
    <n v="420"/>
    <n v="1617"/>
    <n v="8456"/>
  </r>
  <r>
    <s v="Curtice Advani"/>
    <x v="3"/>
    <s v="85% Dark Bars"/>
    <d v="2022-02-18T00:00:00"/>
    <n v="5201"/>
    <n v="248"/>
    <n v="2606.48"/>
    <n v="2594.52"/>
  </r>
  <r>
    <s v="Roddy Speechley"/>
    <x v="0"/>
    <s v="70% Dark Bites"/>
    <d v="2022-02-18T00:00:00"/>
    <n v="5460"/>
    <n v="249"/>
    <n v="1254.96"/>
    <n v="4205.04"/>
  </r>
  <r>
    <s v="Ches Bonnell"/>
    <x v="5"/>
    <s v="85% Dark Bars"/>
    <d v="2022-02-18T00:00:00"/>
    <n v="5565"/>
    <n v="242"/>
    <n v="2543.42"/>
    <n v="3021.58"/>
  </r>
  <r>
    <s v="Husein Augar"/>
    <x v="5"/>
    <s v="Drinking Coco"/>
    <d v="2022-02-18T00:00:00"/>
    <n v="7945"/>
    <n v="346"/>
    <n v="3439.24"/>
    <n v="4505.76"/>
  </r>
  <r>
    <s v="Jan Morforth"/>
    <x v="3"/>
    <s v="99% Dark &amp; Pure"/>
    <d v="2022-02-18T00:00:00"/>
    <n v="12607"/>
    <n v="467"/>
    <n v="3609.9100000000003"/>
    <n v="8997.09"/>
  </r>
  <r>
    <s v="Roddy Speechley"/>
    <x v="5"/>
    <s v="Drinking Coco"/>
    <d v="2022-02-18T00:00:00"/>
    <n v="5642"/>
    <n v="246"/>
    <n v="2445.2399999999998"/>
    <n v="3196.76"/>
  </r>
  <r>
    <s v="Rafaelita Blaksland"/>
    <x v="0"/>
    <s v="Mint Chip Choco"/>
    <d v="2022-02-18T00:00:00"/>
    <n v="8512"/>
    <n v="341"/>
    <n v="1950.52"/>
    <n v="6561.48"/>
  </r>
  <r>
    <s v="Marney O'Breen"/>
    <x v="5"/>
    <s v="70% Dark Bites"/>
    <d v="2022-02-18T00:00:00"/>
    <n v="707"/>
    <n v="36"/>
    <n v="181.44"/>
    <n v="525.55999999999995"/>
  </r>
  <r>
    <s v="Kaine Padly"/>
    <x v="1"/>
    <s v="White Choc"/>
    <d v="2022-02-18T00:00:00"/>
    <n v="1519"/>
    <n v="109"/>
    <n v="700.87"/>
    <n v="818.13"/>
  </r>
  <r>
    <s v="Beverie Moffet"/>
    <x v="3"/>
    <s v="White Choc"/>
    <d v="2022-02-18T00:00:00"/>
    <n v="2128"/>
    <n v="164"/>
    <n v="1054.52"/>
    <n v="1073.48"/>
  </r>
  <r>
    <s v="Wilone O'Kielt"/>
    <x v="2"/>
    <s v="Baker's Choco Chips"/>
    <d v="2022-02-18T00:00:00"/>
    <n v="1435"/>
    <n v="80"/>
    <n v="992.8"/>
    <n v="442.20000000000005"/>
  </r>
  <r>
    <s v="Roddy Speechley"/>
    <x v="3"/>
    <s v="Peanut Butter Cubes"/>
    <d v="2022-02-18T00:00:00"/>
    <n v="8001"/>
    <n v="534"/>
    <n v="1415.1"/>
    <n v="6585.9"/>
  </r>
  <r>
    <s v="Beverie Moffet"/>
    <x v="0"/>
    <s v="Fruit &amp; Nut Bars"/>
    <d v="2022-02-21T00:00:00"/>
    <n v="2751"/>
    <n v="172"/>
    <n v="815.28000000000009"/>
    <n v="1935.7199999999998"/>
  </r>
  <r>
    <s v="Wilone O'Kielt"/>
    <x v="1"/>
    <s v="Raspberry Choco"/>
    <d v="2022-02-21T00:00:00"/>
    <n v="6251"/>
    <n v="313"/>
    <n v="1205.05"/>
    <n v="5045.95"/>
  </r>
  <r>
    <s v="Madelene Upcott"/>
    <x v="4"/>
    <s v="Caramel Stuffed Bars"/>
    <d v="2022-02-21T00:00:00"/>
    <n v="938"/>
    <n v="67"/>
    <n v="564.80999999999995"/>
    <n v="373.19000000000005"/>
  </r>
  <r>
    <s v="Wilone O'Kielt"/>
    <x v="4"/>
    <s v="Caramel Stuffed Bars"/>
    <d v="2022-02-21T00:00:00"/>
    <n v="357"/>
    <n v="30"/>
    <n v="252.89999999999998"/>
    <n v="104.10000000000002"/>
  </r>
  <r>
    <s v="Andria Kimpton"/>
    <x v="2"/>
    <s v="Milk Bars"/>
    <d v="2022-02-21T00:00:00"/>
    <n v="1120"/>
    <n v="140"/>
    <n v="736.4"/>
    <n v="383.6"/>
  </r>
  <r>
    <s v="Curtice Advani"/>
    <x v="0"/>
    <s v="Mint Chip Choco"/>
    <d v="2022-02-21T00:00:00"/>
    <n v="1638"/>
    <n v="72"/>
    <n v="411.84"/>
    <n v="1226.1600000000001"/>
  </r>
  <r>
    <s v="Mallorie Waber"/>
    <x v="1"/>
    <s v="After Nines"/>
    <d v="2022-02-21T00:00:00"/>
    <n v="4466"/>
    <n v="280"/>
    <n v="2864.4"/>
    <n v="1601.6"/>
  </r>
  <r>
    <s v="Dennison Crosswaite"/>
    <x v="1"/>
    <s v="After Nines"/>
    <d v="2022-02-21T00:00:00"/>
    <n v="8372"/>
    <n v="441"/>
    <n v="4511.43"/>
    <n v="3860.5699999999997"/>
  </r>
  <r>
    <s v="Beverie Moffet"/>
    <x v="3"/>
    <s v="After Nines"/>
    <d v="2022-02-21T00:00:00"/>
    <n v="15344"/>
    <n v="840"/>
    <n v="8593.2000000000007"/>
    <n v="6750.7999999999993"/>
  </r>
  <r>
    <s v="Jehu Rudeforth"/>
    <x v="4"/>
    <s v="Mint Chip Choco"/>
    <d v="2022-02-21T00:00:00"/>
    <n v="16527"/>
    <n v="613"/>
    <n v="3506.3599999999997"/>
    <n v="13020.64"/>
  </r>
  <r>
    <s v="Gigi Bohling"/>
    <x v="0"/>
    <s v="Caramel Stuffed Bars"/>
    <d v="2022-02-21T00:00:00"/>
    <n v="11732"/>
    <n v="1050"/>
    <n v="8851.5"/>
    <n v="2880.5"/>
  </r>
  <r>
    <s v="Kelci Walkden"/>
    <x v="5"/>
    <s v="Baker's Choco Chips"/>
    <d v="2022-02-21T00:00:00"/>
    <n v="6965"/>
    <n v="317"/>
    <n v="3933.9700000000003"/>
    <n v="3031.0299999999997"/>
  </r>
  <r>
    <s v="Gunar Cockshoot"/>
    <x v="0"/>
    <s v="Orange Choco"/>
    <d v="2022-02-21T00:00:00"/>
    <n v="14091"/>
    <n v="470"/>
    <n v="1729.6000000000001"/>
    <n v="12361.4"/>
  </r>
  <r>
    <s v="Karlen McCaffrey"/>
    <x v="2"/>
    <s v="85% Dark Bars"/>
    <d v="2022-02-21T00:00:00"/>
    <n v="8694"/>
    <n v="435"/>
    <n v="4571.8499999999995"/>
    <n v="4122.1500000000005"/>
  </r>
  <r>
    <s v="Madelene Upcott"/>
    <x v="3"/>
    <s v="Almond Choco"/>
    <d v="2022-02-21T00:00:00"/>
    <n v="6538"/>
    <n v="285"/>
    <n v="1467.75"/>
    <n v="5070.25"/>
  </r>
  <r>
    <s v="Camilla Castle"/>
    <x v="4"/>
    <s v="Caramel Stuffed Bars"/>
    <d v="2022-02-21T00:00:00"/>
    <n v="714"/>
    <n v="65"/>
    <n v="547.94999999999993"/>
    <n v="166.05000000000007"/>
  </r>
  <r>
    <s v="Barr Faughny"/>
    <x v="1"/>
    <s v="Orange Choco"/>
    <d v="2022-02-21T00:00:00"/>
    <n v="4074"/>
    <n v="141"/>
    <n v="518.88"/>
    <n v="3555.12"/>
  </r>
  <r>
    <s v="Rafaelita Blaksland"/>
    <x v="0"/>
    <s v="50% Dark Bites"/>
    <d v="2022-02-21T00:00:00"/>
    <n v="4711"/>
    <n v="197"/>
    <n v="1473.5600000000002"/>
    <n v="3237.4399999999996"/>
  </r>
  <r>
    <s v="Camilla Castle"/>
    <x v="0"/>
    <s v="Milk Bars"/>
    <d v="2022-02-21T00:00:00"/>
    <n v="4746"/>
    <n v="528"/>
    <n v="2777.2799999999997"/>
    <n v="1968.7200000000003"/>
  </r>
  <r>
    <s v="Madelene Upcott"/>
    <x v="5"/>
    <s v="Eclairs"/>
    <d v="2022-02-21T00:00:00"/>
    <n v="2891"/>
    <n v="116"/>
    <n v="731.95999999999992"/>
    <n v="2159.04"/>
  </r>
  <r>
    <s v="Mallorie Waber"/>
    <x v="0"/>
    <s v="Fruit &amp; Nut Bars"/>
    <d v="2022-02-21T00:00:00"/>
    <n v="2275"/>
    <n v="152"/>
    <n v="720.48"/>
    <n v="1554.52"/>
  </r>
  <r>
    <s v="Camilla Castle"/>
    <x v="2"/>
    <s v="Almond Choco"/>
    <d v="2022-02-21T00:00:00"/>
    <n v="385"/>
    <n v="19"/>
    <n v="97.850000000000009"/>
    <n v="287.14999999999998"/>
  </r>
  <r>
    <s v="Jehu Rudeforth"/>
    <x v="2"/>
    <s v="Caramel Stuffed Bars"/>
    <d v="2022-02-21T00:00:00"/>
    <n v="13342"/>
    <n v="1050"/>
    <n v="8851.5"/>
    <n v="4490.5"/>
  </r>
  <r>
    <s v="Husein Augar"/>
    <x v="4"/>
    <s v="50% Dark Bites"/>
    <d v="2022-02-21T00:00:00"/>
    <n v="5509"/>
    <n v="263"/>
    <n v="1967.24"/>
    <n v="3541.76"/>
  </r>
  <r>
    <s v="Jan Morforth"/>
    <x v="1"/>
    <s v="Spicy Special Slims"/>
    <d v="2022-02-21T00:00:00"/>
    <n v="11046"/>
    <n v="481"/>
    <n v="3953.82"/>
    <n v="7092.18"/>
  </r>
  <r>
    <s v="Dotty Strutley"/>
    <x v="2"/>
    <s v="Eclairs"/>
    <d v="2022-02-21T00:00:00"/>
    <n v="5719"/>
    <n v="239"/>
    <n v="1508.09"/>
    <n v="4210.91"/>
  </r>
  <r>
    <s v="Marney O'Breen"/>
    <x v="3"/>
    <s v="Choco Coated Almonds"/>
    <d v="2022-02-21T00:00:00"/>
    <n v="6195"/>
    <n v="564"/>
    <n v="1872.48"/>
    <n v="4322.5200000000004"/>
  </r>
  <r>
    <s v="Dennison Crosswaite"/>
    <x v="0"/>
    <s v="White Choc"/>
    <d v="2022-02-21T00:00:00"/>
    <n v="6027"/>
    <n v="355"/>
    <n v="2282.65"/>
    <n v="3744.35"/>
  </r>
  <r>
    <s v="Kaine Padly"/>
    <x v="1"/>
    <s v="Eclairs"/>
    <d v="2022-02-22T00:00:00"/>
    <n v="3157"/>
    <n v="132"/>
    <n v="832.92"/>
    <n v="2324.08"/>
  </r>
  <r>
    <s v="Andria Kimpton"/>
    <x v="1"/>
    <s v="99% Dark &amp; Pure"/>
    <d v="2022-02-22T00:00:00"/>
    <n v="8806"/>
    <n v="353"/>
    <n v="2728.69"/>
    <n v="6077.3099999999995"/>
  </r>
  <r>
    <s v="Andria Kimpton"/>
    <x v="1"/>
    <s v="Eclairs"/>
    <d v="2022-02-22T00:00:00"/>
    <n v="3458"/>
    <n v="129"/>
    <n v="813.9899999999999"/>
    <n v="2644.01"/>
  </r>
  <r>
    <s v="Andria Kimpton"/>
    <x v="2"/>
    <s v="Fruit &amp; Nut Bars"/>
    <d v="2022-02-22T00:00:00"/>
    <n v="8673"/>
    <n v="700"/>
    <n v="3318"/>
    <n v="5355"/>
  </r>
  <r>
    <s v="Kaine Padly"/>
    <x v="1"/>
    <s v="Raspberry Choco"/>
    <d v="2022-02-22T00:00:00"/>
    <n v="10521"/>
    <n v="439"/>
    <n v="1690.15"/>
    <n v="8830.85"/>
  </r>
  <r>
    <s v="Rafaelita Blaksland"/>
    <x v="0"/>
    <s v="85% Dark Bars"/>
    <d v="2022-02-22T00:00:00"/>
    <n v="5866"/>
    <n v="280"/>
    <n v="2942.7999999999997"/>
    <n v="2923.2000000000003"/>
  </r>
  <r>
    <s v="Gigi Bohling"/>
    <x v="5"/>
    <s v="Baker's Choco Chips"/>
    <d v="2022-02-22T00:00:00"/>
    <n v="10031"/>
    <n v="502"/>
    <n v="6229.82"/>
    <n v="3801.1800000000003"/>
  </r>
  <r>
    <s v="Dotty Strutley"/>
    <x v="1"/>
    <s v="Almond Choco"/>
    <d v="2022-02-22T00:00:00"/>
    <n v="2254"/>
    <n v="108"/>
    <n v="556.20000000000005"/>
    <n v="1697.8"/>
  </r>
  <r>
    <s v="Dotty Strutley"/>
    <x v="4"/>
    <s v="White Choc"/>
    <d v="2022-02-22T00:00:00"/>
    <n v="6251"/>
    <n v="521"/>
    <n v="3350.0299999999997"/>
    <n v="2900.9700000000003"/>
  </r>
  <r>
    <s v="Rafaelita Blaksland"/>
    <x v="0"/>
    <s v="Spicy Special Slims"/>
    <d v="2022-02-22T00:00:00"/>
    <n v="749"/>
    <n v="36"/>
    <n v="295.92"/>
    <n v="453.08"/>
  </r>
  <r>
    <s v="Van Tuxwell"/>
    <x v="3"/>
    <s v="70% Dark Bites"/>
    <d v="2022-02-22T00:00:00"/>
    <n v="1071"/>
    <n v="54"/>
    <n v="272.16000000000003"/>
    <n v="798.83999999999992"/>
  </r>
  <r>
    <s v="Roddy Speechley"/>
    <x v="3"/>
    <s v="Baker's Choco Chips"/>
    <d v="2022-02-22T00:00:00"/>
    <n v="98"/>
    <n v="6"/>
    <n v="74.460000000000008"/>
    <n v="23.539999999999992"/>
  </r>
  <r>
    <s v="Mallorie Waber"/>
    <x v="1"/>
    <s v="Caramel Stuffed Bars"/>
    <d v="2022-02-22T00:00:00"/>
    <n v="2163"/>
    <n v="181"/>
    <n v="1525.83"/>
    <n v="637.17000000000007"/>
  </r>
  <r>
    <s v="Ches Bonnell"/>
    <x v="5"/>
    <s v="Choco Coated Almonds"/>
    <d v="2022-02-22T00:00:00"/>
    <n v="19467"/>
    <n v="1330"/>
    <n v="4415.5999999999995"/>
    <n v="15051.400000000001"/>
  </r>
  <r>
    <s v="Oby Sorrel"/>
    <x v="4"/>
    <s v="Manuka Honey Choco"/>
    <d v="2022-02-22T00:00:00"/>
    <n v="5292"/>
    <n v="279"/>
    <n v="1897.2"/>
    <n v="3394.8"/>
  </r>
  <r>
    <s v="Oby Sorrel"/>
    <x v="0"/>
    <s v="Mint Chip Choco"/>
    <d v="2022-02-22T00:00:00"/>
    <n v="12782"/>
    <n v="556"/>
    <n v="3180.3199999999997"/>
    <n v="9601.68"/>
  </r>
  <r>
    <s v="Roddy Speechley"/>
    <x v="2"/>
    <s v="Smooth Sliky Salty"/>
    <d v="2022-02-23T00:00:00"/>
    <n v="5509"/>
    <n v="212"/>
    <n v="585.12"/>
    <n v="4923.88"/>
  </r>
  <r>
    <s v="Roddy Speechley"/>
    <x v="1"/>
    <s v="Mint Chip Choco"/>
    <d v="2022-02-23T00:00:00"/>
    <n v="1064"/>
    <n v="43"/>
    <n v="245.95999999999998"/>
    <n v="818.04"/>
  </r>
  <r>
    <s v="Ches Bonnell"/>
    <x v="2"/>
    <s v="Almond Choco"/>
    <d v="2022-02-23T00:00:00"/>
    <n v="2933"/>
    <n v="118"/>
    <n v="607.70000000000005"/>
    <n v="2325.3000000000002"/>
  </r>
  <r>
    <s v="Mallorie Waber"/>
    <x v="5"/>
    <s v="Milk Bars"/>
    <d v="2022-02-23T00:00:00"/>
    <n v="15512"/>
    <n v="1540"/>
    <n v="8100.4"/>
    <n v="7411.6"/>
  </r>
  <r>
    <s v="Roddy Speechley"/>
    <x v="2"/>
    <s v="Mint Chip Choco"/>
    <d v="2022-02-23T00:00:00"/>
    <n v="7602"/>
    <n v="331"/>
    <n v="1893.32"/>
    <n v="5708.68"/>
  </r>
  <r>
    <s v="Camilla Castle"/>
    <x v="4"/>
    <s v="Spicy Special Slims"/>
    <d v="2022-02-23T00:00:00"/>
    <n v="5656"/>
    <n v="227"/>
    <n v="1865.94"/>
    <n v="3790.06"/>
  </r>
  <r>
    <s v="Marney O'Breen"/>
    <x v="4"/>
    <s v="Eclairs"/>
    <d v="2022-02-23T00:00:00"/>
    <n v="4718"/>
    <n v="215"/>
    <n v="1356.6499999999999"/>
    <n v="3361.3500000000004"/>
  </r>
  <r>
    <s v="Andria Kimpton"/>
    <x v="3"/>
    <s v="Caramel Stuffed Bars"/>
    <d v="2022-02-23T00:00:00"/>
    <n v="8498"/>
    <n v="654"/>
    <n v="5513.22"/>
    <n v="2984.7799999999997"/>
  </r>
  <r>
    <s v="Dennison Crosswaite"/>
    <x v="0"/>
    <s v="Mint Chip Choco"/>
    <d v="2022-02-23T00:00:00"/>
    <n v="644"/>
    <n v="27"/>
    <n v="154.44"/>
    <n v="489.56"/>
  </r>
  <r>
    <s v="Van Tuxwell"/>
    <x v="3"/>
    <s v="Drinking Coco"/>
    <d v="2022-02-23T00:00:00"/>
    <n v="2387"/>
    <n v="114"/>
    <n v="1133.1599999999999"/>
    <n v="1253.8400000000001"/>
  </r>
  <r>
    <s v="Wilone O'Kielt"/>
    <x v="4"/>
    <s v="Eclairs"/>
    <d v="2022-02-23T00:00:00"/>
    <n v="4851"/>
    <n v="211"/>
    <n v="1331.4099999999999"/>
    <n v="3519.59"/>
  </r>
  <r>
    <s v="Dotty Strutley"/>
    <x v="1"/>
    <s v="Milk Bars"/>
    <d v="2022-02-23T00:00:00"/>
    <n v="14105"/>
    <n v="1190"/>
    <n v="6259.4"/>
    <n v="7845.6"/>
  </r>
  <r>
    <s v="Madelene Upcott"/>
    <x v="5"/>
    <s v="Raspberry Choco"/>
    <d v="2022-02-23T00:00:00"/>
    <n v="5166"/>
    <n v="216"/>
    <n v="831.6"/>
    <n v="4334.3999999999996"/>
  </r>
  <r>
    <s v="Kelci Walkden"/>
    <x v="0"/>
    <s v="Peanut Butter Cubes"/>
    <d v="2022-02-23T00:00:00"/>
    <n v="1085"/>
    <n v="73"/>
    <n v="193.45"/>
    <n v="891.55"/>
  </r>
  <r>
    <s v="Madelene Upcott"/>
    <x v="2"/>
    <s v="Almond Choco"/>
    <d v="2022-02-23T00:00:00"/>
    <n v="13874"/>
    <n v="604"/>
    <n v="3110.6000000000004"/>
    <n v="10763.4"/>
  </r>
  <r>
    <s v="Mallorie Waber"/>
    <x v="5"/>
    <s v="Smooth Sliky Salty"/>
    <d v="2022-02-23T00:00:00"/>
    <n v="11802"/>
    <n v="407"/>
    <n v="1123.32"/>
    <n v="10678.68"/>
  </r>
  <r>
    <s v="Jan Morforth"/>
    <x v="4"/>
    <s v="Spicy Special Slims"/>
    <d v="2022-02-23T00:00:00"/>
    <n v="406"/>
    <n v="18"/>
    <n v="147.96"/>
    <n v="258.03999999999996"/>
  </r>
  <r>
    <s v="Gunar Cockshoot"/>
    <x v="2"/>
    <s v="Milk Bars"/>
    <d v="2022-02-23T00:00:00"/>
    <n v="7147"/>
    <n v="650"/>
    <n v="3419"/>
    <n v="3728"/>
  </r>
  <r>
    <s v="Van Tuxwell"/>
    <x v="1"/>
    <s v="Smooth Sliky Salty"/>
    <d v="2022-02-23T00:00:00"/>
    <n v="651"/>
    <n v="25"/>
    <n v="69"/>
    <n v="582"/>
  </r>
  <r>
    <s v="Barr Faughny"/>
    <x v="1"/>
    <s v="Smooth Sliky Salty"/>
    <d v="2022-02-23T00:00:00"/>
    <n v="9233"/>
    <n v="385"/>
    <n v="1062.5999999999999"/>
    <n v="8170.4"/>
  </r>
  <r>
    <s v="Rafaelita Blaksland"/>
    <x v="0"/>
    <s v="Almond Choco"/>
    <d v="2022-02-23T00:00:00"/>
    <n v="9037"/>
    <n v="411"/>
    <n v="2116.65"/>
    <n v="6920.35"/>
  </r>
  <r>
    <s v="Madelene Upcott"/>
    <x v="2"/>
    <s v="Organic Choco Syrup"/>
    <d v="2022-02-23T00:00:00"/>
    <n v="7602"/>
    <n v="282"/>
    <n v="2698.7400000000002"/>
    <n v="4903.26"/>
  </r>
  <r>
    <s v="Beverie Moffet"/>
    <x v="2"/>
    <s v="Organic Choco Syrup"/>
    <d v="2022-02-23T00:00:00"/>
    <n v="10038"/>
    <n v="437"/>
    <n v="4182.09"/>
    <n v="5855.91"/>
  </r>
  <r>
    <s v="Marney O'Breen"/>
    <x v="5"/>
    <s v="Fruit &amp; Nut Bars"/>
    <d v="2022-02-23T00:00:00"/>
    <n v="21931"/>
    <n v="1470"/>
    <n v="6967.8"/>
    <n v="14963.2"/>
  </r>
  <r>
    <s v="Oby Sorrel"/>
    <x v="4"/>
    <s v="Milk Bars"/>
    <d v="2022-02-23T00:00:00"/>
    <n v="9212"/>
    <n v="910"/>
    <n v="4786.5999999999995"/>
    <n v="4425.4000000000005"/>
  </r>
  <r>
    <s v="Husein Augar"/>
    <x v="4"/>
    <s v="Manuka Honey Choco"/>
    <d v="2022-02-23T00:00:00"/>
    <n v="2331"/>
    <n v="123"/>
    <n v="836.4"/>
    <n v="1494.6"/>
  </r>
  <r>
    <s v="Marney O'Breen"/>
    <x v="2"/>
    <s v="Orange Choco"/>
    <d v="2022-02-23T00:00:00"/>
    <n v="7035"/>
    <n v="235"/>
    <n v="864.80000000000007"/>
    <n v="6170.2"/>
  </r>
  <r>
    <s v="Wilone O'Kielt"/>
    <x v="2"/>
    <s v="Milk Bars"/>
    <d v="2022-02-23T00:00:00"/>
    <n v="3052"/>
    <n v="340"/>
    <n v="1788.3999999999999"/>
    <n v="1263.6000000000001"/>
  </r>
  <r>
    <s v="Gunar Cockshoot"/>
    <x v="5"/>
    <s v="Raspberry Choco"/>
    <d v="2022-02-23T00:00:00"/>
    <n v="5180"/>
    <n v="216"/>
    <n v="831.6"/>
    <n v="4348.3999999999996"/>
  </r>
  <r>
    <s v="Curtice Advani"/>
    <x v="4"/>
    <s v="Raspberry Choco"/>
    <d v="2022-02-23T00:00:00"/>
    <n v="1106"/>
    <n v="47"/>
    <n v="180.95000000000002"/>
    <n v="925.05"/>
  </r>
  <r>
    <s v="Wilone O'Kielt"/>
    <x v="5"/>
    <s v="Raspberry Choco"/>
    <d v="2022-02-23T00:00:00"/>
    <n v="2331"/>
    <n v="117"/>
    <n v="450.45"/>
    <n v="1880.55"/>
  </r>
  <r>
    <s v="Karlen McCaffrey"/>
    <x v="2"/>
    <s v="White Choc"/>
    <d v="2022-02-23T00:00:00"/>
    <n v="2996"/>
    <n v="231"/>
    <n v="1485.33"/>
    <n v="1510.67"/>
  </r>
  <r>
    <s v="Madelene Upcott"/>
    <x v="0"/>
    <s v="Eclairs"/>
    <d v="2022-02-23T00:00:00"/>
    <n v="546"/>
    <n v="24"/>
    <n v="151.44"/>
    <n v="394.56"/>
  </r>
  <r>
    <s v="Andria Kimpton"/>
    <x v="1"/>
    <s v="85% Dark Bars"/>
    <d v="2022-02-23T00:00:00"/>
    <n v="7665"/>
    <n v="349"/>
    <n v="3667.99"/>
    <n v="3997.01"/>
  </r>
  <r>
    <s v="Camilla Castle"/>
    <x v="5"/>
    <s v="Drinking Coco"/>
    <d v="2022-02-23T00:00:00"/>
    <n v="8729"/>
    <n v="397"/>
    <n v="3946.18"/>
    <n v="4782.82"/>
  </r>
  <r>
    <s v="Roddy Speechley"/>
    <x v="5"/>
    <s v="Peanut Butter Cubes"/>
    <d v="2022-02-23T00:00:00"/>
    <n v="7581"/>
    <n v="770"/>
    <n v="2040.5"/>
    <n v="5540.5"/>
  </r>
  <r>
    <s v="Gigi Bohling"/>
    <x v="1"/>
    <s v="70% Dark Bites"/>
    <d v="2022-02-23T00:00:00"/>
    <n v="3010"/>
    <n v="137"/>
    <n v="690.48"/>
    <n v="2319.52"/>
  </r>
  <r>
    <s v="Curtice Advani"/>
    <x v="3"/>
    <s v="After Nines"/>
    <d v="2022-02-23T00:00:00"/>
    <n v="4179"/>
    <n v="233"/>
    <n v="2383.59"/>
    <n v="1795.4099999999999"/>
  </r>
  <r>
    <s v="Barr Faughny"/>
    <x v="1"/>
    <s v="Eclairs"/>
    <d v="2022-02-23T00:00:00"/>
    <n v="4494"/>
    <n v="205"/>
    <n v="1293.55"/>
    <n v="3200.45"/>
  </r>
  <r>
    <s v="Karlen McCaffrey"/>
    <x v="0"/>
    <s v="After Nines"/>
    <d v="2022-02-23T00:00:00"/>
    <n v="1176"/>
    <n v="66"/>
    <n v="675.18000000000006"/>
    <n v="500.81999999999994"/>
  </r>
  <r>
    <s v="Andria Kimpton"/>
    <x v="2"/>
    <s v="Peanut Butter Cubes"/>
    <d v="2022-02-23T00:00:00"/>
    <n v="1715"/>
    <n v="123"/>
    <n v="325.95"/>
    <n v="1389.05"/>
  </r>
  <r>
    <s v="Marney O'Breen"/>
    <x v="0"/>
    <s v="Manuka Honey Choco"/>
    <d v="2022-02-23T00:00:00"/>
    <n v="14406"/>
    <n v="686"/>
    <n v="4664.8"/>
    <n v="9741.2000000000007"/>
  </r>
  <r>
    <s v="Jehu Rudeforth"/>
    <x v="3"/>
    <s v="Peanut Butter Cubes"/>
    <d v="2022-02-23T00:00:00"/>
    <n v="1778"/>
    <n v="119"/>
    <n v="315.34999999999997"/>
    <n v="1462.65"/>
  </r>
  <r>
    <s v="Camilla Castle"/>
    <x v="0"/>
    <s v="White Choc"/>
    <d v="2022-02-23T00:00:00"/>
    <n v="10577"/>
    <n v="623"/>
    <n v="4005.89"/>
    <n v="6571.1100000000006"/>
  </r>
  <r>
    <s v="Oby Sorrel"/>
    <x v="4"/>
    <s v="70% Dark Bites"/>
    <d v="2022-02-23T00:00:00"/>
    <n v="357"/>
    <n v="16"/>
    <n v="80.64"/>
    <n v="276.36"/>
  </r>
  <r>
    <s v="Andria Kimpton"/>
    <x v="3"/>
    <s v="85% Dark Bars"/>
    <d v="2022-02-23T00:00:00"/>
    <n v="15001"/>
    <n v="653"/>
    <n v="6863.03"/>
    <n v="8137.97"/>
  </r>
  <r>
    <s v="Dotty Strutley"/>
    <x v="1"/>
    <s v="Fruit &amp; Nut Bars"/>
    <d v="2022-02-23T00:00:00"/>
    <n v="6293"/>
    <n v="371"/>
    <n v="1758.5400000000002"/>
    <n v="4534.46"/>
  </r>
  <r>
    <s v="Karlen McCaffrey"/>
    <x v="3"/>
    <s v="White Choc"/>
    <d v="2022-02-23T00:00:00"/>
    <n v="1393"/>
    <n v="108"/>
    <n v="694.43999999999994"/>
    <n v="698.56000000000006"/>
  </r>
  <r>
    <s v="Husein Augar"/>
    <x v="4"/>
    <s v="99% Dark &amp; Pure"/>
    <d v="2022-02-23T00:00:00"/>
    <n v="8498"/>
    <n v="340"/>
    <n v="2628.2000000000003"/>
    <n v="5869.7999999999993"/>
  </r>
  <r>
    <s v="Jan Morforth"/>
    <x v="3"/>
    <s v="Choco Coated Almonds"/>
    <d v="2022-02-23T00:00:00"/>
    <n v="10521"/>
    <n v="700"/>
    <n v="2324"/>
    <n v="8197"/>
  </r>
  <r>
    <s v="Dennison Crosswaite"/>
    <x v="0"/>
    <s v="Orange Choco"/>
    <d v="2022-02-23T00:00:00"/>
    <n v="3458"/>
    <n v="133"/>
    <n v="489.44"/>
    <n v="2968.56"/>
  </r>
  <r>
    <s v="Oby Sorrel"/>
    <x v="2"/>
    <s v="Choco Coated Almonds"/>
    <d v="2022-02-23T00:00:00"/>
    <n v="1918"/>
    <n v="148"/>
    <n v="491.35999999999996"/>
    <n v="1426.64"/>
  </r>
  <r>
    <s v="Curtice Advani"/>
    <x v="5"/>
    <s v="After Nines"/>
    <d v="2022-02-23T00:00:00"/>
    <n v="5628"/>
    <n v="282"/>
    <n v="2884.86"/>
    <n v="2743.14"/>
  </r>
  <r>
    <s v="Dennison Crosswaite"/>
    <x v="3"/>
    <s v="Eclairs"/>
    <d v="2022-02-23T00:00:00"/>
    <n v="6664"/>
    <n v="267"/>
    <n v="1684.77"/>
    <n v="4979.2299999999996"/>
  </r>
  <r>
    <s v="Dennison Crosswaite"/>
    <x v="5"/>
    <s v="After Nines"/>
    <d v="2022-02-23T00:00:00"/>
    <n v="17542"/>
    <n v="910"/>
    <n v="9309.3000000000011"/>
    <n v="8232.6999999999989"/>
  </r>
  <r>
    <s v="Wilone O'Kielt"/>
    <x v="3"/>
    <s v="Smooth Sliky Salty"/>
    <d v="2022-02-23T00:00:00"/>
    <n v="1841"/>
    <n v="77"/>
    <n v="212.51999999999998"/>
    <n v="1628.48"/>
  </r>
  <r>
    <s v="Dennison Crosswaite"/>
    <x v="4"/>
    <s v="Manuka Honey Choco"/>
    <d v="2022-02-23T00:00:00"/>
    <n v="2408"/>
    <n v="105"/>
    <n v="714"/>
    <n v="1694"/>
  </r>
  <r>
    <s v="Husein Augar"/>
    <x v="0"/>
    <s v="Drinking Coco"/>
    <d v="2022-02-23T00:00:00"/>
    <n v="9212"/>
    <n v="485"/>
    <n v="4820.8999999999996"/>
    <n v="4391.1000000000004"/>
  </r>
  <r>
    <s v="Wilone O'Kielt"/>
    <x v="4"/>
    <s v="Raspberry Choco"/>
    <d v="2022-02-23T00:00:00"/>
    <n v="7154"/>
    <n v="326"/>
    <n v="1255.1000000000001"/>
    <n v="5898.9"/>
  </r>
  <r>
    <s v="Barr Faughny"/>
    <x v="5"/>
    <s v="Baker's Choco Chips"/>
    <d v="2022-02-23T00:00:00"/>
    <n v="2807"/>
    <n v="141"/>
    <n v="1749.81"/>
    <n v="1057.19"/>
  </r>
  <r>
    <s v="Brien Boise"/>
    <x v="5"/>
    <s v="White Choc"/>
    <d v="2022-02-23T00:00:00"/>
    <n v="9940"/>
    <n v="622"/>
    <n v="3999.46"/>
    <n v="5940.54"/>
  </r>
  <r>
    <s v="Roddy Speechley"/>
    <x v="2"/>
    <s v="Peanut Butter Cubes"/>
    <d v="2022-02-23T00:00:00"/>
    <n v="98"/>
    <n v="9"/>
    <n v="23.849999999999998"/>
    <n v="74.150000000000006"/>
  </r>
  <r>
    <s v="Jehu Rudeforth"/>
    <x v="0"/>
    <s v="70% Dark Bites"/>
    <d v="2022-02-23T00:00:00"/>
    <n v="8064"/>
    <n v="336"/>
    <n v="1693.44"/>
    <n v="6370.5599999999995"/>
  </r>
  <r>
    <s v="Husein Augar"/>
    <x v="0"/>
    <s v="Manuka Honey Choco"/>
    <d v="2022-02-23T00:00:00"/>
    <n v="7742"/>
    <n v="388"/>
    <n v="2638.4"/>
    <n v="5103.6000000000004"/>
  </r>
  <r>
    <s v="Kaine Padly"/>
    <x v="5"/>
    <s v="Eclairs"/>
    <d v="2022-02-23T00:00:00"/>
    <n v="6041"/>
    <n v="263"/>
    <n v="1659.53"/>
    <n v="4381.47"/>
  </r>
  <r>
    <s v="Kaine Padly"/>
    <x v="1"/>
    <s v="Smooth Sliky Salty"/>
    <d v="2022-02-23T00:00:00"/>
    <n v="10626"/>
    <n v="443"/>
    <n v="1222.6799999999998"/>
    <n v="9403.32"/>
  </r>
  <r>
    <s v="Gunar Cockshoot"/>
    <x v="1"/>
    <s v="Raspberry Choco"/>
    <d v="2022-02-23T00:00:00"/>
    <n v="6867"/>
    <n v="344"/>
    <n v="1324.4"/>
    <n v="5542.6"/>
  </r>
  <r>
    <s v="Brien Boise"/>
    <x v="4"/>
    <s v="70% Dark Bites"/>
    <d v="2022-02-23T00:00:00"/>
    <n v="8253"/>
    <n v="393"/>
    <n v="1980.72"/>
    <n v="6272.28"/>
  </r>
  <r>
    <s v="Ches Bonnell"/>
    <x v="3"/>
    <s v="Manuka Honey Choco"/>
    <d v="2022-02-23T00:00:00"/>
    <n v="1099"/>
    <n v="46"/>
    <n v="312.8"/>
    <n v="786.2"/>
  </r>
  <r>
    <s v="Camilla Castle"/>
    <x v="4"/>
    <s v="Orange Choco"/>
    <d v="2022-02-23T00:00:00"/>
    <n v="3878"/>
    <n v="139"/>
    <n v="511.52000000000004"/>
    <n v="3366.48"/>
  </r>
  <r>
    <s v="Gigi Bohling"/>
    <x v="2"/>
    <s v="Caramel Stuffed Bars"/>
    <d v="2022-02-23T00:00:00"/>
    <n v="1288"/>
    <n v="86"/>
    <n v="724.98"/>
    <n v="563.02"/>
  </r>
  <r>
    <s v="Van Tuxwell"/>
    <x v="2"/>
    <s v="Manuka Honey Choco"/>
    <d v="2022-02-24T00:00:00"/>
    <n v="6930"/>
    <n v="330"/>
    <n v="2244"/>
    <n v="4686"/>
  </r>
  <r>
    <s v="Madelene Upcott"/>
    <x v="0"/>
    <s v="99% Dark &amp; Pure"/>
    <d v="2022-02-24T00:00:00"/>
    <n v="5159"/>
    <n v="235"/>
    <n v="1816.5500000000002"/>
    <n v="3342.45"/>
  </r>
  <r>
    <s v="Jan Morforth"/>
    <x v="1"/>
    <s v="50% Dark Bites"/>
    <d v="2022-02-24T00:00:00"/>
    <n v="4263"/>
    <n v="171"/>
    <n v="1279.0800000000002"/>
    <n v="2983.92"/>
  </r>
  <r>
    <s v="Beverie Moffet"/>
    <x v="3"/>
    <s v="Orange Choco"/>
    <d v="2022-02-24T00:00:00"/>
    <n v="4494"/>
    <n v="161"/>
    <n v="592.48"/>
    <n v="3901.52"/>
  </r>
  <r>
    <s v="Brien Boise"/>
    <x v="5"/>
    <s v="Fruit &amp; Nut Bars"/>
    <d v="2022-02-24T00:00:00"/>
    <n v="8428"/>
    <n v="602"/>
    <n v="2853.48"/>
    <n v="5574.52"/>
  </r>
  <r>
    <s v="Wilone O'Kielt"/>
    <x v="1"/>
    <s v="70% Dark Bites"/>
    <d v="2022-02-24T00:00:00"/>
    <n v="3024"/>
    <n v="126"/>
    <n v="635.04"/>
    <n v="2388.96"/>
  </r>
  <r>
    <s v="Roddy Speechley"/>
    <x v="0"/>
    <s v="85% Dark Bars"/>
    <d v="2022-02-24T00:00:00"/>
    <n v="1141"/>
    <n v="52"/>
    <n v="546.52"/>
    <n v="594.48"/>
  </r>
  <r>
    <s v="Jehu Rudeforth"/>
    <x v="2"/>
    <s v="Drinking Coco"/>
    <d v="2022-02-24T00:00:00"/>
    <n v="7504"/>
    <n v="327"/>
    <n v="3250.3799999999997"/>
    <n v="4253.6200000000008"/>
  </r>
  <r>
    <s v="Andria Kimpton"/>
    <x v="0"/>
    <s v="Milk Bars"/>
    <d v="2022-02-24T00:00:00"/>
    <n v="2674"/>
    <n v="268"/>
    <n v="1409.6799999999998"/>
    <n v="1264.3200000000002"/>
  </r>
  <r>
    <s v="Barr Faughny"/>
    <x v="1"/>
    <s v="99% Dark &amp; Pure"/>
    <d v="2022-02-24T00:00:00"/>
    <n v="875"/>
    <n v="40"/>
    <n v="309.20000000000005"/>
    <n v="565.79999999999995"/>
  </r>
  <r>
    <s v="Karlen McCaffrey"/>
    <x v="3"/>
    <s v="Peanut Butter Cubes"/>
    <d v="2022-02-24T00:00:00"/>
    <n v="4060"/>
    <n v="271"/>
    <n v="718.15"/>
    <n v="3341.85"/>
  </r>
  <r>
    <s v="Van Tuxwell"/>
    <x v="5"/>
    <s v="Drinking Coco"/>
    <d v="2022-02-24T00:00:00"/>
    <n v="6363"/>
    <n v="354"/>
    <n v="3518.7599999999998"/>
    <n v="2844.2400000000002"/>
  </r>
  <r>
    <s v="Kelci Walkden"/>
    <x v="2"/>
    <s v="Mint Chip Choco"/>
    <d v="2022-02-24T00:00:00"/>
    <n v="4333"/>
    <n v="167"/>
    <n v="955.24"/>
    <n v="3377.76"/>
  </r>
  <r>
    <s v="Kaine Padly"/>
    <x v="5"/>
    <s v="Milk Bars"/>
    <d v="2022-02-24T00:00:00"/>
    <n v="6055"/>
    <n v="770"/>
    <n v="4050.2"/>
    <n v="2004.8000000000002"/>
  </r>
  <r>
    <s v="Roddy Speechley"/>
    <x v="0"/>
    <s v="Milk Bars"/>
    <d v="2022-02-24T00:00:00"/>
    <n v="2296"/>
    <n v="287"/>
    <n v="1509.62"/>
    <n v="786.38000000000011"/>
  </r>
  <r>
    <s v="Dennison Crosswaite"/>
    <x v="2"/>
    <s v="Caramel Stuffed Bars"/>
    <d v="2022-02-24T00:00:00"/>
    <n v="8883"/>
    <n v="684"/>
    <n v="5766.12"/>
    <n v="3116.88"/>
  </r>
  <r>
    <s v="Kelci Walkden"/>
    <x v="4"/>
    <s v="70% Dark Bites"/>
    <d v="2022-02-24T00:00:00"/>
    <n v="5516"/>
    <n v="240"/>
    <n v="1209.5999999999999"/>
    <n v="4306.3999999999996"/>
  </r>
  <r>
    <s v="Madelene Upcott"/>
    <x v="1"/>
    <s v="Smooth Sliky Salty"/>
    <d v="2022-02-24T00:00:00"/>
    <n v="4501"/>
    <n v="188"/>
    <n v="518.88"/>
    <n v="3982.12"/>
  </r>
  <r>
    <s v="Karlen McCaffrey"/>
    <x v="3"/>
    <s v="Orange Choco"/>
    <d v="2022-02-24T00:00:00"/>
    <n v="1015"/>
    <n v="38"/>
    <n v="139.84"/>
    <n v="875.16"/>
  </r>
  <r>
    <s v="Madelene Upcott"/>
    <x v="2"/>
    <s v="Baker's Choco Chips"/>
    <d v="2022-02-24T00:00:00"/>
    <n v="4718"/>
    <n v="249"/>
    <n v="3090.09"/>
    <n v="1627.9099999999999"/>
  </r>
  <r>
    <s v="Dennison Crosswaite"/>
    <x v="3"/>
    <s v="After Nines"/>
    <d v="2022-02-24T00:00:00"/>
    <n v="18347"/>
    <n v="1050"/>
    <n v="10741.5"/>
    <n v="7605.5"/>
  </r>
  <r>
    <s v="Rafaelita Blaksland"/>
    <x v="1"/>
    <s v="Caramel Stuffed Bars"/>
    <d v="2022-02-24T00:00:00"/>
    <n v="4662"/>
    <n v="389"/>
    <n v="3279.27"/>
    <n v="1382.73"/>
  </r>
  <r>
    <s v="Wilone O'Kielt"/>
    <x v="0"/>
    <s v="Peanut Butter Cubes"/>
    <d v="2022-02-24T00:00:00"/>
    <n v="1925"/>
    <n v="138"/>
    <n v="365.7"/>
    <n v="1559.3"/>
  </r>
  <r>
    <s v="Barr Faughny"/>
    <x v="0"/>
    <s v="Caramel Stuffed Bars"/>
    <d v="2022-02-24T00:00:00"/>
    <n v="7714"/>
    <n v="594"/>
    <n v="5007.42"/>
    <n v="2706.58"/>
  </r>
  <r>
    <s v="Gunar Cockshoot"/>
    <x v="2"/>
    <s v="Spicy Special Slims"/>
    <d v="2022-02-24T00:00:00"/>
    <n v="8911"/>
    <n v="425"/>
    <n v="3493.5000000000005"/>
    <n v="5417.5"/>
  </r>
  <r>
    <s v="Wilone O'Kielt"/>
    <x v="3"/>
    <s v="Choco Coated Almonds"/>
    <d v="2022-02-24T00:00:00"/>
    <n v="77"/>
    <n v="6"/>
    <n v="19.919999999999998"/>
    <n v="57.08"/>
  </r>
  <r>
    <s v="Beverie Moffet"/>
    <x v="3"/>
    <s v="Peanut Butter Cubes"/>
    <d v="2022-02-24T00:00:00"/>
    <n v="8372"/>
    <n v="770"/>
    <n v="2040.5"/>
    <n v="6331.5"/>
  </r>
  <r>
    <s v="Gunar Cockshoot"/>
    <x v="5"/>
    <s v="Peanut Butter Cubes"/>
    <d v="2022-02-25T00:00:00"/>
    <n v="10766"/>
    <n v="770"/>
    <n v="2040.5"/>
    <n v="8725.5"/>
  </r>
  <r>
    <s v="Karlen McCaffrey"/>
    <x v="4"/>
    <s v="Fruit &amp; Nut Bars"/>
    <d v="2022-02-25T00:00:00"/>
    <n v="7203"/>
    <n v="601"/>
    <n v="2848.7400000000002"/>
    <n v="4354.26"/>
  </r>
  <r>
    <s v="Jan Morforth"/>
    <x v="1"/>
    <s v="Eclairs"/>
    <d v="2022-02-25T00:00:00"/>
    <n v="5964"/>
    <n v="272"/>
    <n v="1716.32"/>
    <n v="4247.68"/>
  </r>
  <r>
    <s v="Kelci Walkden"/>
    <x v="1"/>
    <s v="Manuka Honey Choco"/>
    <d v="2022-02-25T00:00:00"/>
    <n v="4221"/>
    <n v="201"/>
    <n v="1366.8"/>
    <n v="2854.2"/>
  </r>
  <r>
    <s v="Gunar Cockshoot"/>
    <x v="0"/>
    <s v="Raspberry Choco"/>
    <d v="2022-02-25T00:00:00"/>
    <n v="8988"/>
    <n v="391"/>
    <n v="1505.3500000000001"/>
    <n v="7482.65"/>
  </r>
  <r>
    <s v="Marney O'Breen"/>
    <x v="4"/>
    <s v="99% Dark &amp; Pure"/>
    <d v="2022-02-25T00:00:00"/>
    <n v="609"/>
    <n v="24"/>
    <n v="185.52"/>
    <n v="423.48"/>
  </r>
  <r>
    <s v="Curtice Advani"/>
    <x v="3"/>
    <s v="Mint Chip Choco"/>
    <d v="2022-02-25T00:00:00"/>
    <n v="168"/>
    <n v="7"/>
    <n v="40.04"/>
    <n v="127.96000000000001"/>
  </r>
  <r>
    <s v="Dotty Strutley"/>
    <x v="2"/>
    <s v="White Choc"/>
    <d v="2022-02-25T00:00:00"/>
    <n v="1134"/>
    <n v="67"/>
    <n v="430.81"/>
    <n v="703.19"/>
  </r>
  <r>
    <s v="Gunar Cockshoot"/>
    <x v="4"/>
    <s v="99% Dark &amp; Pure"/>
    <d v="2022-02-25T00:00:00"/>
    <n v="5215"/>
    <n v="218"/>
    <n v="1685.14"/>
    <n v="3529.8599999999997"/>
  </r>
  <r>
    <s v="Rafaelita Blaksland"/>
    <x v="2"/>
    <s v="85% Dark Bars"/>
    <d v="2022-02-25T00:00:00"/>
    <n v="8001"/>
    <n v="334"/>
    <n v="3510.34"/>
    <n v="4490.66"/>
  </r>
  <r>
    <s v="Gunar Cockshoot"/>
    <x v="0"/>
    <s v="Smooth Sliky Salty"/>
    <d v="2022-02-25T00:00:00"/>
    <n v="11200"/>
    <n v="415"/>
    <n v="1145.3999999999999"/>
    <n v="10054.6"/>
  </r>
  <r>
    <s v="Beverie Moffet"/>
    <x v="2"/>
    <s v="Peanut Butter Cubes"/>
    <d v="2022-02-25T00:00:00"/>
    <n v="1722"/>
    <n v="133"/>
    <n v="352.45"/>
    <n v="1369.55"/>
  </r>
  <r>
    <s v="Gunar Cockshoot"/>
    <x v="0"/>
    <s v="Almond Choco"/>
    <d v="2022-02-25T00:00:00"/>
    <n v="5040"/>
    <n v="220"/>
    <n v="1133"/>
    <n v="3907"/>
  </r>
  <r>
    <s v="Dennison Crosswaite"/>
    <x v="1"/>
    <s v="Fruit &amp; Nut Bars"/>
    <d v="2022-02-25T00:00:00"/>
    <n v="6559"/>
    <n v="505"/>
    <n v="2393.7000000000003"/>
    <n v="4165.2999999999993"/>
  </r>
  <r>
    <s v="Dotty Strutley"/>
    <x v="5"/>
    <s v="Caramel Stuffed Bars"/>
    <d v="2022-02-25T00:00:00"/>
    <n v="2051"/>
    <n v="206"/>
    <n v="1736.58"/>
    <n v="314.42000000000007"/>
  </r>
  <r>
    <s v="Kelci Walkden"/>
    <x v="2"/>
    <s v="Manuka Honey Choco"/>
    <d v="2022-02-25T00:00:00"/>
    <n v="4270"/>
    <n v="178"/>
    <n v="1210.3999999999999"/>
    <n v="3059.6000000000004"/>
  </r>
  <r>
    <s v="Gigi Bohling"/>
    <x v="1"/>
    <s v="White Choc"/>
    <d v="2022-02-25T00:00:00"/>
    <n v="9401"/>
    <n v="588"/>
    <n v="3780.8399999999997"/>
    <n v="5620.16"/>
  </r>
  <r>
    <s v="Barr Faughny"/>
    <x v="4"/>
    <s v="85% Dark Bars"/>
    <d v="2022-02-25T00:00:00"/>
    <n v="13265"/>
    <n v="577"/>
    <n v="6064.2699999999995"/>
    <n v="7200.7300000000005"/>
  </r>
  <r>
    <s v="Gigi Bohling"/>
    <x v="1"/>
    <s v="Fruit &amp; Nut Bars"/>
    <d v="2022-02-25T00:00:00"/>
    <n v="8547"/>
    <n v="535"/>
    <n v="2535.9"/>
    <n v="6011.1"/>
  </r>
  <r>
    <s v="Husein Augar"/>
    <x v="1"/>
    <s v="Fruit &amp; Nut Bars"/>
    <d v="2022-02-25T00:00:00"/>
    <n v="1477"/>
    <n v="114"/>
    <n v="540.36"/>
    <n v="936.64"/>
  </r>
  <r>
    <s v="Kelci Walkden"/>
    <x v="3"/>
    <s v="White Choc"/>
    <d v="2022-02-25T00:00:00"/>
    <n v="1232"/>
    <n v="88"/>
    <n v="565.83999999999992"/>
    <n v="666.16000000000008"/>
  </r>
  <r>
    <s v="Kelci Walkden"/>
    <x v="1"/>
    <s v="Choco Coated Almonds"/>
    <d v="2022-02-25T00:00:00"/>
    <n v="2464"/>
    <n v="154"/>
    <n v="511.28"/>
    <n v="1952.72"/>
  </r>
  <r>
    <s v="Van Tuxwell"/>
    <x v="4"/>
    <s v="Drinking Coco"/>
    <d v="2022-02-25T00:00:00"/>
    <n v="12026"/>
    <n v="573"/>
    <n v="5695.62"/>
    <n v="6330.38"/>
  </r>
  <r>
    <s v="Barr Faughny"/>
    <x v="5"/>
    <s v="Fruit &amp; Nut Bars"/>
    <d v="2022-02-25T00:00:00"/>
    <n v="5369"/>
    <n v="413"/>
    <n v="1957.6200000000001"/>
    <n v="3411.38"/>
  </r>
  <r>
    <s v="Roddy Speechley"/>
    <x v="1"/>
    <s v="Manuka Honey Choco"/>
    <d v="2022-02-25T00:00:00"/>
    <n v="1498"/>
    <n v="72"/>
    <n v="489.59999999999997"/>
    <n v="1008.4000000000001"/>
  </r>
  <r>
    <s v="Beverie Moffet"/>
    <x v="5"/>
    <s v="White Choc"/>
    <d v="2022-02-25T00:00:00"/>
    <n v="4158"/>
    <n v="245"/>
    <n v="1575.35"/>
    <n v="2582.65"/>
  </r>
  <r>
    <s v="Andria Kimpton"/>
    <x v="4"/>
    <s v="Fruit &amp; Nut Bars"/>
    <d v="2022-02-25T00:00:00"/>
    <n v="7791"/>
    <n v="557"/>
    <n v="2640.1800000000003"/>
    <n v="5150.82"/>
  </r>
  <r>
    <s v="Camilla Castle"/>
    <x v="0"/>
    <s v="Manuka Honey Choco"/>
    <d v="2022-02-25T00:00:00"/>
    <n v="3024"/>
    <n v="138"/>
    <n v="938.4"/>
    <n v="2085.6"/>
  </r>
  <r>
    <s v="Curtice Advani"/>
    <x v="5"/>
    <s v="50% Dark Bites"/>
    <d v="2022-02-25T00:00:00"/>
    <n v="2100"/>
    <n v="100"/>
    <n v="748"/>
    <n v="1352"/>
  </r>
  <r>
    <s v="Madelene Upcott"/>
    <x v="5"/>
    <s v="Baker's Choco Chips"/>
    <d v="2022-02-25T00:00:00"/>
    <n v="6790"/>
    <n v="400"/>
    <n v="4964"/>
    <n v="1826"/>
  </r>
  <r>
    <s v="Wilone O'Kielt"/>
    <x v="1"/>
    <s v="Caramel Stuffed Bars"/>
    <d v="2022-02-25T00:00:00"/>
    <n v="4788"/>
    <n v="342"/>
    <n v="2883.06"/>
    <n v="1904.94"/>
  </r>
  <r>
    <s v="Dennison Crosswaite"/>
    <x v="3"/>
    <s v="Smooth Sliky Salty"/>
    <d v="2022-02-25T00:00:00"/>
    <n v="12775"/>
    <n v="492"/>
    <n v="1357.9199999999998"/>
    <n v="11417.08"/>
  </r>
  <r>
    <s v="Gunar Cockshoot"/>
    <x v="3"/>
    <s v="Peanut Butter Cubes"/>
    <d v="2022-02-25T00:00:00"/>
    <n v="14049"/>
    <n v="910"/>
    <n v="2411.5"/>
    <n v="11637.5"/>
  </r>
  <r>
    <s v="Kelci Walkden"/>
    <x v="2"/>
    <s v="Almond Choco"/>
    <d v="2022-02-25T00:00:00"/>
    <n v="4991"/>
    <n v="192"/>
    <n v="988.80000000000007"/>
    <n v="4002.2"/>
  </r>
  <r>
    <s v="Mallorie Waber"/>
    <x v="4"/>
    <s v="Fruit &amp; Nut Bars"/>
    <d v="2022-02-25T00:00:00"/>
    <n v="3920"/>
    <n v="245"/>
    <n v="1161.3"/>
    <n v="2758.7"/>
  </r>
  <r>
    <s v="Oby Sorrel"/>
    <x v="1"/>
    <s v="After Nines"/>
    <d v="2022-02-25T00:00:00"/>
    <n v="1827"/>
    <n v="108"/>
    <n v="1104.8400000000001"/>
    <n v="722.15999999999985"/>
  </r>
  <r>
    <s v="Camilla Castle"/>
    <x v="4"/>
    <s v="White Choc"/>
    <d v="2022-02-25T00:00:00"/>
    <n v="7273"/>
    <n v="607"/>
    <n v="3903.0099999999998"/>
    <n v="3369.9900000000002"/>
  </r>
  <r>
    <s v="Beverie Moffet"/>
    <x v="2"/>
    <s v="Orange Choco"/>
    <d v="2022-02-25T00:00:00"/>
    <n v="1183"/>
    <n v="48"/>
    <n v="176.64000000000001"/>
    <n v="1006.36"/>
  </r>
  <r>
    <s v="Dotty Strutley"/>
    <x v="5"/>
    <s v="Spicy Special Slims"/>
    <d v="2022-02-25T00:00:00"/>
    <n v="6090"/>
    <n v="254"/>
    <n v="2087.88"/>
    <n v="4002.12"/>
  </r>
  <r>
    <s v="Andria Kimpton"/>
    <x v="2"/>
    <s v="Drinking Coco"/>
    <d v="2022-02-25T00:00:00"/>
    <n v="1701"/>
    <n v="78"/>
    <n v="775.31999999999994"/>
    <n v="925.68000000000006"/>
  </r>
  <r>
    <s v="Marney O'Breen"/>
    <x v="3"/>
    <s v="Baker's Choco Chips"/>
    <d v="2022-02-25T00:00:00"/>
    <n v="9737"/>
    <n v="464"/>
    <n v="5758.24"/>
    <n v="3978.76"/>
  </r>
  <r>
    <s v="Husein Augar"/>
    <x v="1"/>
    <s v="Raspberry Choco"/>
    <d v="2022-02-25T00:00:00"/>
    <n v="6174"/>
    <n v="281"/>
    <n v="1081.8500000000001"/>
    <n v="5092.1499999999996"/>
  </r>
  <r>
    <s v="Rafaelita Blaksland"/>
    <x v="3"/>
    <s v="After Nines"/>
    <d v="2022-02-25T00:00:00"/>
    <n v="10626"/>
    <n v="532"/>
    <n v="5442.3600000000006"/>
    <n v="5183.6399999999994"/>
  </r>
  <r>
    <s v="Rafaelita Blaksland"/>
    <x v="1"/>
    <s v="Baker's Choco Chips"/>
    <d v="2022-02-25T00:00:00"/>
    <n v="12229"/>
    <n v="583"/>
    <n v="7235.03"/>
    <n v="4993.97"/>
  </r>
  <r>
    <s v="Gigi Bohling"/>
    <x v="4"/>
    <s v="Milk Bars"/>
    <d v="2022-02-25T00:00:00"/>
    <n v="15890"/>
    <n v="1470"/>
    <n v="7732.2"/>
    <n v="8157.8"/>
  </r>
  <r>
    <s v="Camilla Castle"/>
    <x v="1"/>
    <s v="Caramel Stuffed Bars"/>
    <d v="2022-02-25T00:00:00"/>
    <n v="7518"/>
    <n v="770"/>
    <n v="6491.0999999999995"/>
    <n v="1026.9000000000005"/>
  </r>
  <r>
    <s v="Dotty Strutley"/>
    <x v="5"/>
    <s v="99% Dark &amp; Pure"/>
    <d v="2022-02-25T00:00:00"/>
    <n v="3269"/>
    <n v="131"/>
    <n v="1012.6300000000001"/>
    <n v="2256.37"/>
  </r>
  <r>
    <s v="Rafaelita Blaksland"/>
    <x v="1"/>
    <s v="Almond Choco"/>
    <d v="2022-02-25T00:00:00"/>
    <n v="6356"/>
    <n v="255"/>
    <n v="1313.25"/>
    <n v="5042.75"/>
  </r>
  <r>
    <s v="Rafaelita Blaksland"/>
    <x v="3"/>
    <s v="Choco Coated Almonds"/>
    <d v="2022-02-25T00:00:00"/>
    <n v="6713"/>
    <n v="560"/>
    <n v="1859.1999999999998"/>
    <n v="4853.8"/>
  </r>
  <r>
    <s v="Jehu Rudeforth"/>
    <x v="3"/>
    <s v="Drinking Coco"/>
    <d v="2022-02-25T00:00:00"/>
    <n v="1477"/>
    <n v="65"/>
    <n v="646.1"/>
    <n v="830.9"/>
  </r>
  <r>
    <s v="Gunar Cockshoot"/>
    <x v="5"/>
    <s v="Caramel Stuffed Bars"/>
    <d v="2022-02-25T00:00:00"/>
    <n v="7049"/>
    <n v="700"/>
    <n v="5901"/>
    <n v="1148"/>
  </r>
  <r>
    <s v="Jan Morforth"/>
    <x v="3"/>
    <s v="Milk Bars"/>
    <d v="2022-02-25T00:00:00"/>
    <n v="3976"/>
    <n v="442"/>
    <n v="2324.92"/>
    <n v="1651.08"/>
  </r>
  <r>
    <s v="Jan Morforth"/>
    <x v="4"/>
    <s v="Almond Choco"/>
    <d v="2022-02-25T00:00:00"/>
    <n v="1421"/>
    <n v="55"/>
    <n v="283.25"/>
    <n v="1137.75"/>
  </r>
  <r>
    <s v="Gigi Bohling"/>
    <x v="2"/>
    <s v="Raspberry Choco"/>
    <d v="2022-02-28T00:00:00"/>
    <n v="4088"/>
    <n v="171"/>
    <n v="658.35"/>
    <n v="3429.65"/>
  </r>
  <r>
    <s v="Wilone O'Kielt"/>
    <x v="4"/>
    <s v="Organic Choco Syrup"/>
    <d v="2022-02-28T00:00:00"/>
    <n v="8169"/>
    <n v="327"/>
    <n v="3129.39"/>
    <n v="5039.6100000000006"/>
  </r>
  <r>
    <s v="Marney O'Breen"/>
    <x v="5"/>
    <s v="Almond Choco"/>
    <d v="2022-02-28T00:00:00"/>
    <n v="8169"/>
    <n v="327"/>
    <n v="1684.0500000000002"/>
    <n v="6484.95"/>
  </r>
  <r>
    <s v="Karlen McCaffrey"/>
    <x v="4"/>
    <s v="Organic Choco Syrup"/>
    <d v="2022-02-28T00:00:00"/>
    <n v="5054"/>
    <n v="211"/>
    <n v="2019.27"/>
    <n v="3034.73"/>
  </r>
  <r>
    <s v="Camilla Castle"/>
    <x v="4"/>
    <s v="70% Dark Bites"/>
    <d v="2022-02-28T00:00:00"/>
    <n v="3906"/>
    <n v="163"/>
    <n v="821.52"/>
    <n v="3084.48"/>
  </r>
  <r>
    <s v="Rafaelita Blaksland"/>
    <x v="3"/>
    <s v="Almond Choco"/>
    <d v="2022-02-28T00:00:00"/>
    <n v="3304"/>
    <n v="133"/>
    <n v="684.95"/>
    <n v="2619.0500000000002"/>
  </r>
  <r>
    <s v="Beverie Moffet"/>
    <x v="4"/>
    <s v="After Nines"/>
    <d v="2022-02-28T00:00:00"/>
    <n v="490"/>
    <n v="28"/>
    <n v="286.44"/>
    <n v="203.56"/>
  </r>
  <r>
    <s v="Ches Bonnell"/>
    <x v="5"/>
    <s v="Smooth Sliky Salty"/>
    <d v="2022-02-28T00:00:00"/>
    <n v="3451"/>
    <n v="128"/>
    <n v="353.28"/>
    <n v="3097.7200000000003"/>
  </r>
  <r>
    <s v="Kelci Walkden"/>
    <x v="0"/>
    <s v="50% Dark Bites"/>
    <d v="2022-02-28T00:00:00"/>
    <n v="2583"/>
    <n v="118"/>
    <n v="882.6400000000001"/>
    <n v="1700.36"/>
  </r>
  <r>
    <s v="Mallorie Waber"/>
    <x v="3"/>
    <s v="White Choc"/>
    <d v="2022-02-28T00:00:00"/>
    <n v="1862"/>
    <n v="125"/>
    <n v="803.75"/>
    <n v="1058.25"/>
  </r>
  <r>
    <s v="Dotty Strutley"/>
    <x v="3"/>
    <s v="99% Dark &amp; Pure"/>
    <d v="2022-03-08T00:00:00"/>
    <n v="16744"/>
    <n v="1288"/>
    <n v="9956.24"/>
    <n v="6787.76"/>
  </r>
  <r>
    <s v="Oby Sorrel"/>
    <x v="3"/>
    <s v="Fruit &amp; Nut Bars"/>
    <d v="2022-03-23T00:00:00"/>
    <n v="2338"/>
    <n v="98"/>
    <n v="464.52000000000004"/>
    <n v="1873.48"/>
  </r>
  <r>
    <s v="Camilla Castle"/>
    <x v="2"/>
    <s v="70% Dark Bites"/>
    <d v="2022-03-29T00:00:00"/>
    <n v="16072"/>
    <n v="555"/>
    <n v="2797.2"/>
    <n v="13274.8"/>
  </r>
  <r>
    <s v="Karlen McCaffrey"/>
    <x v="0"/>
    <s v="Milk Bars"/>
    <d v="2022-03-31T00:00:00"/>
    <n v="392"/>
    <n v="28"/>
    <n v="147.28"/>
    <n v="244.72"/>
  </r>
  <r>
    <s v="Marney O'Breen"/>
    <x v="1"/>
    <s v="Fruit &amp; Nut Bars"/>
    <d v="2022-03-30T00:00:00"/>
    <n v="3983"/>
    <n v="154"/>
    <n v="729.96"/>
    <n v="3253.04"/>
  </r>
  <r>
    <s v="Jehu Rudeforth"/>
    <x v="0"/>
    <s v="Caramel Stuffed Bars"/>
    <d v="2022-03-07T00:00:00"/>
    <n v="15848"/>
    <n v="1057"/>
    <n v="8910.51"/>
    <n v="6937.49"/>
  </r>
  <r>
    <s v="Gunar Cockshoot"/>
    <x v="5"/>
    <s v="Peanut Butter Cubes"/>
    <d v="2022-03-14T00:00:00"/>
    <n v="9912"/>
    <n v="708"/>
    <n v="1876.2"/>
    <n v="8035.8"/>
  </r>
  <r>
    <s v="Husein Augar"/>
    <x v="1"/>
    <s v="99% Dark &amp; Pure"/>
    <d v="2022-03-18T00:00:00"/>
    <n v="7273"/>
    <n v="428"/>
    <n v="3308.44"/>
    <n v="3964.56"/>
  </r>
  <r>
    <s v="Husein Augar"/>
    <x v="3"/>
    <s v="Smooth Sliky Salty"/>
    <d v="2022-03-25T00:00:00"/>
    <n v="5649"/>
    <n v="628"/>
    <n v="1733.28"/>
    <n v="3915.7200000000003"/>
  </r>
  <r>
    <s v="Dotty Strutley"/>
    <x v="2"/>
    <s v="Manuka Honey Choco"/>
    <d v="2022-03-17T00:00:00"/>
    <n v="343"/>
    <n v="12"/>
    <n v="81.599999999999994"/>
    <n v="261.39999999999998"/>
  </r>
  <r>
    <s v="Barr Faughny"/>
    <x v="5"/>
    <s v="Drinking Coco"/>
    <d v="2022-03-14T00:00:00"/>
    <n v="4690"/>
    <n v="247"/>
    <n v="2455.1799999999998"/>
    <n v="2234.8200000000002"/>
  </r>
  <r>
    <s v="Dennison Crosswaite"/>
    <x v="2"/>
    <s v="Mint Chip Choco"/>
    <d v="2022-03-01T00:00:00"/>
    <n v="3864"/>
    <n v="176"/>
    <n v="1006.7199999999999"/>
    <n v="2857.28"/>
  </r>
  <r>
    <s v="Madelene Upcott"/>
    <x v="3"/>
    <s v="Milk Bars"/>
    <d v="2022-03-22T00:00:00"/>
    <n v="1260"/>
    <n v="105"/>
    <n v="552.29999999999995"/>
    <n v="707.7"/>
  </r>
  <r>
    <s v="Gigi Bohling"/>
    <x v="3"/>
    <s v="White Choc"/>
    <d v="2022-03-25T00:00:00"/>
    <n v="4025"/>
    <n v="212"/>
    <n v="1363.1599999999999"/>
    <n v="2661.84"/>
  </r>
  <r>
    <s v="Karlen McCaffrey"/>
    <x v="5"/>
    <s v="White Choc"/>
    <d v="2022-03-18T00:00:00"/>
    <n v="7833"/>
    <n v="461"/>
    <n v="2964.23"/>
    <n v="4868.7700000000004"/>
  </r>
  <r>
    <s v="Roddy Speechley"/>
    <x v="2"/>
    <s v="Smooth Sliky Salty"/>
    <d v="2022-03-28T00:00:00"/>
    <n v="1316"/>
    <n v="83"/>
    <n v="229.07999999999998"/>
    <n v="1086.92"/>
  </r>
  <r>
    <s v="Camilla Castle"/>
    <x v="2"/>
    <s v="Spicy Special Slims"/>
    <d v="2022-03-03T00:00:00"/>
    <n v="5656"/>
    <n v="236"/>
    <n v="1939.92"/>
    <n v="3716.08"/>
  </r>
  <r>
    <s v="Mallorie Waber"/>
    <x v="4"/>
    <s v="Raspberry Choco"/>
    <d v="2022-03-11T00:00:00"/>
    <n v="5978"/>
    <n v="997"/>
    <n v="3838.4500000000003"/>
    <n v="2139.5499999999997"/>
  </r>
  <r>
    <s v="Van Tuxwell"/>
    <x v="5"/>
    <s v="Fruit &amp; Nut Bars"/>
    <d v="2022-03-04T00:00:00"/>
    <n v="4830"/>
    <n v="186"/>
    <n v="881.64"/>
    <n v="3948.36"/>
  </r>
  <r>
    <s v="Karlen McCaffrey"/>
    <x v="4"/>
    <s v="Fruit &amp; Nut Bars"/>
    <d v="2022-03-24T00:00:00"/>
    <n v="2541"/>
    <n v="116"/>
    <n v="549.84"/>
    <n v="1991.1599999999999"/>
  </r>
  <r>
    <s v="Roddy Speechley"/>
    <x v="1"/>
    <s v="Mint Chip Choco"/>
    <d v="2022-03-18T00:00:00"/>
    <n v="6426"/>
    <n v="322"/>
    <n v="1841.84"/>
    <n v="4584.16"/>
  </r>
  <r>
    <s v="Roddy Speechley"/>
    <x v="3"/>
    <s v="Smooth Sliky Salty"/>
    <d v="2022-03-29T00:00:00"/>
    <n v="2898"/>
    <n v="194"/>
    <n v="535.43999999999994"/>
    <n v="2362.56"/>
  </r>
  <r>
    <s v="Jan Morforth"/>
    <x v="1"/>
    <s v="Eclairs"/>
    <d v="2022-03-14T00:00:00"/>
    <n v="7693"/>
    <n v="855"/>
    <n v="5395.0499999999993"/>
    <n v="2297.9500000000007"/>
  </r>
  <r>
    <s v="Brien Boise"/>
    <x v="5"/>
    <s v="99% Dark &amp; Pure"/>
    <d v="2022-03-17T00:00:00"/>
    <n v="1141"/>
    <n v="82"/>
    <n v="633.86"/>
    <n v="507.14"/>
  </r>
  <r>
    <s v="Beverie Moffet"/>
    <x v="3"/>
    <s v="Almond Choco"/>
    <d v="2022-03-30T00:00:00"/>
    <n v="1715"/>
    <n v="66"/>
    <n v="339.90000000000003"/>
    <n v="1375.1"/>
  </r>
  <r>
    <s v="Madelene Upcott"/>
    <x v="4"/>
    <s v="White Choc"/>
    <d v="2022-03-10T00:00:00"/>
    <n v="4984"/>
    <n v="312"/>
    <n v="2006.1599999999999"/>
    <n v="2977.84"/>
  </r>
  <r>
    <s v="Kelci Walkden"/>
    <x v="2"/>
    <s v="Raspberry Choco"/>
    <d v="2022-03-01T00:00:00"/>
    <n v="3850"/>
    <n v="321"/>
    <n v="1235.8500000000001"/>
    <n v="2614.1499999999996"/>
  </r>
  <r>
    <s v="Curtice Advani"/>
    <x v="5"/>
    <s v="Caramel Stuffed Bars"/>
    <d v="2022-03-30T00:00:00"/>
    <n v="11263"/>
    <n v="939"/>
    <n v="7915.7699999999995"/>
    <n v="3347.2300000000005"/>
  </r>
  <r>
    <s v="Camilla Castle"/>
    <x v="1"/>
    <s v="Mint Chip Choco"/>
    <d v="2022-03-10T00:00:00"/>
    <n v="12726"/>
    <n v="849"/>
    <n v="4856.28"/>
    <n v="7869.72"/>
  </r>
  <r>
    <s v="Barr Faughny"/>
    <x v="3"/>
    <s v="70% Dark Bites"/>
    <d v="2022-03-17T00:00:00"/>
    <n v="2646"/>
    <n v="89"/>
    <n v="448.56"/>
    <n v="2197.44"/>
  </r>
  <r>
    <s v="Curtice Advani"/>
    <x v="2"/>
    <s v="Milk Bars"/>
    <d v="2022-03-11T00:00:00"/>
    <n v="2408"/>
    <n v="241"/>
    <n v="1267.6599999999999"/>
    <n v="1140.3400000000001"/>
  </r>
  <r>
    <s v="Curtice Advani"/>
    <x v="4"/>
    <s v="Almond Choco"/>
    <d v="2022-03-29T00:00:00"/>
    <n v="2037"/>
    <n v="73"/>
    <n v="375.95000000000005"/>
    <n v="1661.05"/>
  </r>
  <r>
    <s v="Jehu Rudeforth"/>
    <x v="0"/>
    <s v="Manuka Honey Choco"/>
    <d v="2022-03-29T00:00:00"/>
    <n v="1890"/>
    <n v="73"/>
    <n v="496.4"/>
    <n v="1393.6"/>
  </r>
  <r>
    <s v="Madelene Upcott"/>
    <x v="0"/>
    <s v="White Choc"/>
    <d v="2022-03-29T00:00:00"/>
    <n v="2359"/>
    <n v="169"/>
    <n v="1086.6699999999998"/>
    <n v="1272.3300000000002"/>
  </r>
  <r>
    <s v="Kelci Walkden"/>
    <x v="1"/>
    <s v="Manuka Honey Choco"/>
    <d v="2022-03-24T00:00:00"/>
    <n v="11053"/>
    <n v="369"/>
    <n v="2509.1999999999998"/>
    <n v="8543.7999999999993"/>
  </r>
  <r>
    <s v="Madelene Upcott"/>
    <x v="1"/>
    <s v="White Choc"/>
    <d v="2022-03-22T00:00:00"/>
    <n v="133"/>
    <n v="9"/>
    <n v="57.87"/>
    <n v="75.13"/>
  </r>
  <r>
    <s v="Husein Augar"/>
    <x v="4"/>
    <s v="70% Dark Bites"/>
    <d v="2022-03-07T00:00:00"/>
    <n v="1708"/>
    <n v="61"/>
    <n v="307.44"/>
    <n v="1400.56"/>
  </r>
  <r>
    <s v="Beverie Moffet"/>
    <x v="0"/>
    <s v="Fruit &amp; Nut Bars"/>
    <d v="2022-03-24T00:00:00"/>
    <n v="8148"/>
    <n v="302"/>
    <n v="1431.48"/>
    <n v="6716.52"/>
  </r>
  <r>
    <s v="Kelci Walkden"/>
    <x v="3"/>
    <s v="99% Dark &amp; Pure"/>
    <d v="2022-03-18T00:00:00"/>
    <n v="6566"/>
    <n v="438"/>
    <n v="3385.7400000000002"/>
    <n v="3180.2599999999998"/>
  </r>
  <r>
    <s v="Curtice Advani"/>
    <x v="2"/>
    <s v="Mint Chip Choco"/>
    <d v="2022-03-17T00:00:00"/>
    <n v="357"/>
    <n v="23"/>
    <n v="131.56"/>
    <n v="225.44"/>
  </r>
  <r>
    <s v="Roddy Speechley"/>
    <x v="0"/>
    <s v="Baker's Choco Chips"/>
    <d v="2022-03-21T00:00:00"/>
    <n v="1764"/>
    <n v="118"/>
    <n v="1464.38"/>
    <n v="299.61999999999989"/>
  </r>
  <r>
    <s v="Gunar Cockshoot"/>
    <x v="5"/>
    <s v="Choco Coated Almonds"/>
    <d v="2022-03-24T00:00:00"/>
    <n v="6601"/>
    <n v="734"/>
    <n v="2436.88"/>
    <n v="4164.12"/>
  </r>
  <r>
    <s v="Karlen McCaffrey"/>
    <x v="1"/>
    <s v="99% Dark &amp; Pure"/>
    <d v="2022-03-24T00:00:00"/>
    <n v="315"/>
    <n v="23"/>
    <n v="177.79000000000002"/>
    <n v="137.20999999999998"/>
  </r>
  <r>
    <s v="Gunar Cockshoot"/>
    <x v="0"/>
    <s v="Manuka Honey Choco"/>
    <d v="2022-03-29T00:00:00"/>
    <n v="952"/>
    <n v="34"/>
    <n v="231.2"/>
    <n v="720.8"/>
  </r>
  <r>
    <s v="Ches Bonnell"/>
    <x v="3"/>
    <s v="Smooth Sliky Salty"/>
    <d v="2022-03-25T00:00:00"/>
    <n v="189"/>
    <n v="15"/>
    <n v="41.4"/>
    <n v="147.6"/>
  </r>
  <r>
    <s v="Wilone O'Kielt"/>
    <x v="1"/>
    <s v="Almond Choco"/>
    <d v="2022-03-29T00:00:00"/>
    <n v="686"/>
    <n v="32"/>
    <n v="164.8"/>
    <n v="521.20000000000005"/>
  </r>
  <r>
    <s v="Marney O'Breen"/>
    <x v="2"/>
    <s v="White Choc"/>
    <d v="2022-03-07T00:00:00"/>
    <n v="7574"/>
    <n v="474"/>
    <n v="3047.8199999999997"/>
    <n v="4526.18"/>
  </r>
  <r>
    <s v="Madelene Upcott"/>
    <x v="3"/>
    <s v="Eclairs"/>
    <d v="2022-03-09T00:00:00"/>
    <n v="2247"/>
    <n v="161"/>
    <n v="1015.91"/>
    <n v="1231.0900000000001"/>
  </r>
  <r>
    <s v="Ches Bonnell"/>
    <x v="2"/>
    <s v="Almond Choco"/>
    <d v="2022-03-16T00:00:00"/>
    <n v="1995"/>
    <n v="67"/>
    <n v="345.05"/>
    <n v="1649.95"/>
  </r>
  <r>
    <s v="Gunar Cockshoot"/>
    <x v="1"/>
    <s v="Orange Choco"/>
    <d v="2022-03-11T00:00:00"/>
    <n v="2058"/>
    <n v="94"/>
    <n v="345.92"/>
    <n v="1712.08"/>
  </r>
  <r>
    <s v="Barr Faughny"/>
    <x v="0"/>
    <s v="70% Dark Bites"/>
    <d v="2022-03-29T00:00:00"/>
    <n v="9548"/>
    <n v="341"/>
    <n v="1718.64"/>
    <n v="7829.36"/>
  </r>
  <r>
    <s v="Barr Faughny"/>
    <x v="1"/>
    <s v="Spicy Special Slims"/>
    <d v="2022-03-22T00:00:00"/>
    <n v="7112"/>
    <n v="264"/>
    <n v="2170.0800000000004"/>
    <n v="4941.92"/>
  </r>
  <r>
    <s v="Van Tuxwell"/>
    <x v="4"/>
    <s v="Peanut Butter Cubes"/>
    <d v="2022-03-24T00:00:00"/>
    <n v="10024"/>
    <n v="836"/>
    <n v="2215.4"/>
    <n v="7808.6"/>
  </r>
  <r>
    <s v="Brien Boise"/>
    <x v="4"/>
    <s v="Caramel Stuffed Bars"/>
    <d v="2022-03-01T00:00:00"/>
    <n v="966"/>
    <n v="54"/>
    <n v="455.21999999999997"/>
    <n v="510.78000000000003"/>
  </r>
  <r>
    <s v="Wilone O'Kielt"/>
    <x v="1"/>
    <s v="Raspberry Choco"/>
    <d v="2022-03-21T00:00:00"/>
    <n v="4578"/>
    <n v="353"/>
    <n v="1359.05"/>
    <n v="3218.95"/>
  </r>
  <r>
    <s v="Brien Boise"/>
    <x v="4"/>
    <s v="Milk Bars"/>
    <d v="2022-03-23T00:00:00"/>
    <n v="2408"/>
    <n v="201"/>
    <n v="1057.26"/>
    <n v="1350.74"/>
  </r>
  <r>
    <s v="Kaine Padly"/>
    <x v="3"/>
    <s v="Milk Bars"/>
    <d v="2022-03-23T00:00:00"/>
    <n v="756"/>
    <n v="84"/>
    <n v="441.84"/>
    <n v="314.16000000000003"/>
  </r>
  <r>
    <s v="Van Tuxwell"/>
    <x v="0"/>
    <s v="50% Dark Bites"/>
    <d v="2022-03-02T00:00:00"/>
    <n v="3339"/>
    <n v="129"/>
    <n v="964.92000000000007"/>
    <n v="2374.08"/>
  </r>
  <r>
    <s v="Jan Morforth"/>
    <x v="4"/>
    <s v="99% Dark &amp; Pure"/>
    <d v="2022-03-15T00:00:00"/>
    <n v="2576"/>
    <n v="136"/>
    <n v="1051.28"/>
    <n v="1524.72"/>
  </r>
  <r>
    <s v="Kelci Walkden"/>
    <x v="3"/>
    <s v="Choco Coated Almonds"/>
    <d v="2022-03-18T00:00:00"/>
    <n v="5740"/>
    <n v="574"/>
    <n v="1905.6799999999998"/>
    <n v="3834.32"/>
  </r>
  <r>
    <s v="Gunar Cockshoot"/>
    <x v="3"/>
    <s v="Eclairs"/>
    <d v="2022-03-11T00:00:00"/>
    <n v="7973"/>
    <n v="886"/>
    <n v="5590.66"/>
    <n v="2382.34"/>
  </r>
  <r>
    <s v="Barr Faughny"/>
    <x v="0"/>
    <s v="Milk Bars"/>
    <d v="2022-03-24T00:00:00"/>
    <n v="2114"/>
    <n v="177"/>
    <n v="931.02"/>
    <n v="1182.98"/>
  </r>
  <r>
    <s v="Beverie Moffet"/>
    <x v="2"/>
    <s v="After Nines"/>
    <d v="2022-03-17T00:00:00"/>
    <n v="3724"/>
    <n v="187"/>
    <n v="1913.01"/>
    <n v="1810.99"/>
  </r>
  <r>
    <s v="Brien Boise"/>
    <x v="4"/>
    <s v="After Nines"/>
    <d v="2022-03-11T00:00:00"/>
    <n v="11459"/>
    <n v="717"/>
    <n v="7334.91"/>
    <n v="4124.09"/>
  </r>
  <r>
    <s v="Brien Boise"/>
    <x v="5"/>
    <s v="Almond Choco"/>
    <d v="2022-03-04T00:00:00"/>
    <n v="2758"/>
    <n v="99"/>
    <n v="509.85"/>
    <n v="2248.15"/>
  </r>
  <r>
    <s v="Van Tuxwell"/>
    <x v="2"/>
    <s v="Mint Chip Choco"/>
    <d v="2022-03-17T00:00:00"/>
    <n v="4165"/>
    <n v="199"/>
    <n v="1138.28"/>
    <n v="3026.7200000000003"/>
  </r>
  <r>
    <s v="Gigi Bohling"/>
    <x v="2"/>
    <s v="Raspberry Choco"/>
    <d v="2022-03-18T00:00:00"/>
    <n v="1540"/>
    <n v="172"/>
    <n v="662.2"/>
    <n v="877.8"/>
  </r>
  <r>
    <s v="Gunar Cockshoot"/>
    <x v="0"/>
    <s v="Raspberry Choco"/>
    <d v="2022-03-23T00:00:00"/>
    <n v="658"/>
    <n v="47"/>
    <n v="180.95000000000002"/>
    <n v="477.04999999999995"/>
  </r>
  <r>
    <s v="Van Tuxwell"/>
    <x v="2"/>
    <s v="Manuka Honey Choco"/>
    <d v="2022-03-21T00:00:00"/>
    <n v="2457"/>
    <n v="99"/>
    <n v="673.19999999999993"/>
    <n v="1783.8000000000002"/>
  </r>
  <r>
    <s v="Madelene Upcott"/>
    <x v="0"/>
    <s v="99% Dark &amp; Pure"/>
    <d v="2022-03-03T00:00:00"/>
    <n v="4543"/>
    <n v="379"/>
    <n v="2929.67"/>
    <n v="1613.33"/>
  </r>
  <r>
    <s v="Marney O'Breen"/>
    <x v="4"/>
    <s v="99% Dark &amp; Pure"/>
    <d v="2022-03-01T00:00:00"/>
    <n v="1743"/>
    <n v="117"/>
    <n v="904.41000000000008"/>
    <n v="838.58999999999992"/>
  </r>
  <r>
    <s v="Gigi Bohling"/>
    <x v="2"/>
    <s v="Milk Bars"/>
    <d v="2022-03-30T00:00:00"/>
    <n v="7385"/>
    <n v="462"/>
    <n v="2430.12"/>
    <n v="4954.88"/>
  </r>
  <r>
    <s v="Ches Bonnell"/>
    <x v="0"/>
    <s v="Orange Choco"/>
    <d v="2022-03-21T00:00:00"/>
    <n v="3962"/>
    <n v="173"/>
    <n v="636.64"/>
    <n v="3325.36"/>
  </r>
  <r>
    <s v="Curtice Advani"/>
    <x v="3"/>
    <s v="Mint Chip Choco"/>
    <d v="2022-03-04T00:00:00"/>
    <n v="504"/>
    <n v="32"/>
    <n v="183.04"/>
    <n v="320.96000000000004"/>
  </r>
  <r>
    <s v="Kaine Padly"/>
    <x v="4"/>
    <s v="Manuka Honey Choco"/>
    <d v="2022-03-21T00:00:00"/>
    <n v="11067"/>
    <n v="396"/>
    <n v="2692.7999999999997"/>
    <n v="8374.2000000000007"/>
  </r>
  <r>
    <s v="Camilla Castle"/>
    <x v="1"/>
    <s v="Eclairs"/>
    <d v="2022-03-11T00:00:00"/>
    <n v="4403"/>
    <n v="276"/>
    <n v="1741.56"/>
    <n v="2661.44"/>
  </r>
  <r>
    <s v="Camilla Castle"/>
    <x v="3"/>
    <s v="White Choc"/>
    <d v="2022-03-24T00:00:00"/>
    <n v="5390"/>
    <n v="257"/>
    <n v="1652.51"/>
    <n v="3737.49"/>
  </r>
  <r>
    <s v="Rafaelita Blaksland"/>
    <x v="5"/>
    <s v="After Nines"/>
    <d v="2022-03-07T00:00:00"/>
    <n v="1365"/>
    <n v="76"/>
    <n v="777.48"/>
    <n v="587.52"/>
  </r>
  <r>
    <s v="Gunar Cockshoot"/>
    <x v="5"/>
    <s v="50% Dark Bites"/>
    <d v="2022-03-07T00:00:00"/>
    <n v="2485"/>
    <n v="96"/>
    <n v="718.08"/>
    <n v="1766.92"/>
  </r>
  <r>
    <s v="Wilone O'Kielt"/>
    <x v="2"/>
    <s v="85% Dark Bars"/>
    <d v="2022-03-17T00:00:00"/>
    <n v="6748"/>
    <n v="260"/>
    <n v="2732.6"/>
    <n v="4015.4"/>
  </r>
  <r>
    <s v="Van Tuxwell"/>
    <x v="1"/>
    <s v="Fruit &amp; Nut Bars"/>
    <d v="2022-03-28T00:00:00"/>
    <n v="3969"/>
    <n v="181"/>
    <n v="857.94"/>
    <n v="3111.06"/>
  </r>
  <r>
    <s v="Rafaelita Blaksland"/>
    <x v="4"/>
    <s v="70% Dark Bites"/>
    <d v="2022-03-01T00:00:00"/>
    <n v="2121"/>
    <n v="85"/>
    <n v="428.4"/>
    <n v="1692.6"/>
  </r>
  <r>
    <s v="Camilla Castle"/>
    <x v="1"/>
    <s v="Almond Choco"/>
    <d v="2022-03-01T00:00:00"/>
    <n v="4613"/>
    <n v="165"/>
    <n v="849.75000000000011"/>
    <n v="3763.25"/>
  </r>
  <r>
    <s v="Ches Bonnell"/>
    <x v="4"/>
    <s v="Peanut Butter Cubes"/>
    <d v="2022-03-24T00:00:00"/>
    <n v="9037"/>
    <n v="904"/>
    <n v="2395.6"/>
    <n v="6641.4"/>
  </r>
  <r>
    <s v="Mallorie Waber"/>
    <x v="0"/>
    <s v="Almond Choco"/>
    <d v="2022-03-09T00:00:00"/>
    <n v="16177"/>
    <n v="648"/>
    <n v="3337.2000000000003"/>
    <n v="12839.8"/>
  </r>
  <r>
    <s v="Kaine Padly"/>
    <x v="4"/>
    <s v="Drinking Coco"/>
    <d v="2022-03-16T00:00:00"/>
    <n v="2079"/>
    <n v="87"/>
    <n v="864.78"/>
    <n v="1214.22"/>
  </r>
  <r>
    <s v="Gunar Cockshoot"/>
    <x v="1"/>
    <s v="99% Dark &amp; Pure"/>
    <d v="2022-03-07T00:00:00"/>
    <n v="5880"/>
    <n v="453"/>
    <n v="3501.69"/>
    <n v="2378.31"/>
  </r>
  <r>
    <s v="Jan Morforth"/>
    <x v="1"/>
    <s v="50% Dark Bites"/>
    <d v="2022-03-15T00:00:00"/>
    <n v="6958"/>
    <n v="240"/>
    <n v="1795.2"/>
    <n v="5162.8"/>
  </r>
  <r>
    <s v="Kaine Padly"/>
    <x v="5"/>
    <s v="Spicy Special Slims"/>
    <d v="2022-03-16T00:00:00"/>
    <n v="1407"/>
    <n v="57"/>
    <n v="468.54"/>
    <n v="938.46"/>
  </r>
  <r>
    <s v="Rafaelita Blaksland"/>
    <x v="2"/>
    <s v="Organic Choco Syrup"/>
    <d v="2022-03-18T00:00:00"/>
    <n v="5327"/>
    <n v="243"/>
    <n v="2325.5100000000002"/>
    <n v="3001.49"/>
  </r>
  <r>
    <s v="Gunar Cockshoot"/>
    <x v="4"/>
    <s v="50% Dark Bites"/>
    <d v="2022-03-14T00:00:00"/>
    <n v="5950"/>
    <n v="229"/>
    <n v="1712.92"/>
    <n v="4237.08"/>
  </r>
  <r>
    <s v="Oby Sorrel"/>
    <x v="3"/>
    <s v="Eclairs"/>
    <d v="2022-03-25T00:00:00"/>
    <n v="7301"/>
    <n v="913"/>
    <n v="5761.03"/>
    <n v="1539.9700000000003"/>
  </r>
  <r>
    <s v="Curtice Advani"/>
    <x v="3"/>
    <s v="Peanut Butter Cubes"/>
    <d v="2022-03-04T00:00:00"/>
    <n v="6321"/>
    <n v="903"/>
    <n v="2392.9499999999998"/>
    <n v="3928.05"/>
  </r>
  <r>
    <s v="Roddy Speechley"/>
    <x v="2"/>
    <s v="Milk Bars"/>
    <d v="2022-03-01T00:00:00"/>
    <n v="11620"/>
    <n v="727"/>
    <n v="3824.02"/>
    <n v="7795.98"/>
  </r>
  <r>
    <s v="Roddy Speechley"/>
    <x v="2"/>
    <s v="Choco Coated Almonds"/>
    <d v="2022-03-11T00:00:00"/>
    <n v="2415"/>
    <n v="345"/>
    <n v="1145.3999999999999"/>
    <n v="1269.6000000000001"/>
  </r>
  <r>
    <s v="Kelci Walkden"/>
    <x v="4"/>
    <s v="50% Dark Bites"/>
    <d v="2022-03-14T00:00:00"/>
    <n v="6279"/>
    <n v="252"/>
    <n v="1884.96"/>
    <n v="4394.04"/>
  </r>
  <r>
    <s v="Mallorie Waber"/>
    <x v="5"/>
    <s v="Milk Bars"/>
    <d v="2022-03-09T00:00:00"/>
    <n v="5698"/>
    <n v="380"/>
    <n v="1998.8"/>
    <n v="3699.2"/>
  </r>
  <r>
    <s v="Beverie Moffet"/>
    <x v="3"/>
    <s v="Orange Choco"/>
    <d v="2022-03-28T00:00:00"/>
    <n v="12152"/>
    <n v="507"/>
    <n v="1865.76"/>
    <n v="10286.24"/>
  </r>
  <r>
    <s v="Brien Boise"/>
    <x v="5"/>
    <s v="Fruit &amp; Nut Bars"/>
    <d v="2022-03-02T00:00:00"/>
    <n v="4053"/>
    <n v="156"/>
    <n v="739.44"/>
    <n v="3313.56"/>
  </r>
  <r>
    <s v="Roddy Speechley"/>
    <x v="1"/>
    <s v="Spicy Special Slims"/>
    <d v="2022-03-07T00:00:00"/>
    <n v="13006"/>
    <n v="501"/>
    <n v="4118.22"/>
    <n v="8887.7799999999988"/>
  </r>
  <r>
    <s v="Jan Morforth"/>
    <x v="2"/>
    <s v="Smooth Sliky Salty"/>
    <d v="2022-03-01T00:00:00"/>
    <n v="4592"/>
    <n v="271"/>
    <n v="747.95999999999992"/>
    <n v="3844.04"/>
  </r>
  <r>
    <s v="Madelene Upcott"/>
    <x v="0"/>
    <s v="Milk Bars"/>
    <d v="2022-03-21T00:00:00"/>
    <n v="8827"/>
    <n v="883"/>
    <n v="4644.58"/>
    <n v="4182.42"/>
  </r>
  <r>
    <s v="Gunar Cockshoot"/>
    <x v="4"/>
    <s v="Choco Coated Almonds"/>
    <d v="2022-03-10T00:00:00"/>
    <n v="4998"/>
    <n v="625"/>
    <n v="2075"/>
    <n v="2923"/>
  </r>
  <r>
    <s v="Dotty Strutley"/>
    <x v="2"/>
    <s v="White Choc"/>
    <d v="2022-03-07T00:00:00"/>
    <n v="4340"/>
    <n v="256"/>
    <n v="1646.08"/>
    <n v="2693.92"/>
  </r>
  <r>
    <s v="Roddy Speechley"/>
    <x v="2"/>
    <s v="Mint Chip Choco"/>
    <d v="2022-03-24T00:00:00"/>
    <n v="10605"/>
    <n v="531"/>
    <n v="3037.3199999999997"/>
    <n v="7567.68"/>
  </r>
  <r>
    <s v="Camilla Castle"/>
    <x v="4"/>
    <s v="Spicy Special Slims"/>
    <d v="2022-03-01T00:00:00"/>
    <n v="3563"/>
    <n v="155"/>
    <n v="1274.1000000000001"/>
    <n v="2288.8999999999996"/>
  </r>
  <r>
    <s v="Wilone O'Kielt"/>
    <x v="4"/>
    <s v="Manuka Honey Choco"/>
    <d v="2022-03-01T00:00:00"/>
    <n v="7049"/>
    <n v="282"/>
    <n v="1917.6"/>
    <n v="5131.3999999999996"/>
  </r>
  <r>
    <s v="Mallorie Waber"/>
    <x v="0"/>
    <s v="Baker's Choco Chips"/>
    <d v="2022-03-17T00:00:00"/>
    <n v="12579"/>
    <n v="899"/>
    <n v="11156.59"/>
    <n v="1422.4099999999999"/>
  </r>
  <r>
    <s v="Beverie Moffet"/>
    <x v="2"/>
    <s v="Raspberry Choco"/>
    <d v="2022-03-01T00:00:00"/>
    <n v="9408"/>
    <n v="941"/>
    <n v="3622.85"/>
    <n v="5785.15"/>
  </r>
  <r>
    <s v="Barr Faughny"/>
    <x v="5"/>
    <s v="Milk Bars"/>
    <d v="2022-03-09T00:00:00"/>
    <n v="3269"/>
    <n v="298"/>
    <n v="1567.48"/>
    <n v="1701.52"/>
  </r>
  <r>
    <s v="Wilone O'Kielt"/>
    <x v="1"/>
    <s v="70% Dark Bites"/>
    <d v="2022-03-30T00:00:00"/>
    <n v="1736"/>
    <n v="67"/>
    <n v="337.68"/>
    <n v="1398.32"/>
  </r>
  <r>
    <s v="Gunar Cockshoot"/>
    <x v="4"/>
    <s v="Manuka Honey Choco"/>
    <d v="2022-03-28T00:00:00"/>
    <n v="5824"/>
    <n v="188"/>
    <n v="1278.3999999999999"/>
    <n v="4545.6000000000004"/>
  </r>
  <r>
    <s v="Marney O'Breen"/>
    <x v="5"/>
    <s v="85% Dark Bars"/>
    <d v="2022-03-22T00:00:00"/>
    <n v="6783"/>
    <n v="340"/>
    <n v="3573.4"/>
    <n v="3209.6"/>
  </r>
  <r>
    <s v="Oby Sorrel"/>
    <x v="4"/>
    <s v="Peanut Butter Cubes"/>
    <d v="2022-03-01T00:00:00"/>
    <n v="1141"/>
    <n v="88"/>
    <n v="233.2"/>
    <n v="907.8"/>
  </r>
  <r>
    <s v="Marney O'Breen"/>
    <x v="4"/>
    <s v="Eclairs"/>
    <d v="2022-03-30T00:00:00"/>
    <n v="322"/>
    <n v="30"/>
    <n v="189.29999999999998"/>
    <n v="132.70000000000002"/>
  </r>
  <r>
    <s v="Andria Kimpton"/>
    <x v="3"/>
    <s v="Caramel Stuffed Bars"/>
    <d v="2022-03-29T00:00:00"/>
    <n v="5551"/>
    <n v="505"/>
    <n v="4257.1499999999996"/>
    <n v="1293.8500000000004"/>
  </r>
  <r>
    <s v="Gigi Bohling"/>
    <x v="0"/>
    <s v="Milk Bars"/>
    <d v="2022-03-17T00:00:00"/>
    <n v="9996"/>
    <n v="714"/>
    <n v="3755.64"/>
    <n v="6240.3600000000006"/>
  </r>
  <r>
    <s v="Wilone O'Kielt"/>
    <x v="4"/>
    <s v="Organic Choco Syrup"/>
    <d v="2022-03-15T00:00:00"/>
    <n v="15918"/>
    <n v="693"/>
    <n v="6632.01"/>
    <n v="9285.99"/>
  </r>
  <r>
    <s v="Jehu Rudeforth"/>
    <x v="0"/>
    <s v="Organic Choco Syrup"/>
    <d v="2022-03-11T00:00:00"/>
    <n v="4340"/>
    <n v="207"/>
    <n v="1980.99"/>
    <n v="2359.0100000000002"/>
  </r>
  <r>
    <s v="Dennison Crosswaite"/>
    <x v="0"/>
    <s v="Mint Chip Choco"/>
    <d v="2022-03-02T00:00:00"/>
    <n v="3619"/>
    <n v="191"/>
    <n v="1092.52"/>
    <n v="2526.48"/>
  </r>
  <r>
    <s v="Wilone O'Kielt"/>
    <x v="1"/>
    <s v="Spicy Special Slims"/>
    <d v="2022-03-21T00:00:00"/>
    <n v="6671"/>
    <n v="239"/>
    <n v="1964.5800000000002"/>
    <n v="4706.42"/>
  </r>
  <r>
    <s v="Andria Kimpton"/>
    <x v="1"/>
    <s v="Drinking Coco"/>
    <d v="2022-03-28T00:00:00"/>
    <n v="2373"/>
    <n v="132"/>
    <n v="1312.08"/>
    <n v="1060.92"/>
  </r>
  <r>
    <s v="Van Tuxwell"/>
    <x v="3"/>
    <s v="Drinking Coco"/>
    <d v="2022-03-22T00:00:00"/>
    <n v="2604"/>
    <n v="163"/>
    <n v="1620.22"/>
    <n v="983.78"/>
  </r>
  <r>
    <s v="Camilla Castle"/>
    <x v="5"/>
    <s v="Choco Coated Almonds"/>
    <d v="2022-03-15T00:00:00"/>
    <n v="1484"/>
    <n v="115"/>
    <n v="381.79999999999995"/>
    <n v="1102.2"/>
  </r>
  <r>
    <s v="Madelene Upcott"/>
    <x v="4"/>
    <s v="Caramel Stuffed Bars"/>
    <d v="2022-03-02T00:00:00"/>
    <n v="5194"/>
    <n v="473"/>
    <n v="3987.39"/>
    <n v="1206.6100000000001"/>
  </r>
  <r>
    <s v="Wilone O'Kielt"/>
    <x v="4"/>
    <s v="Choco Coated Almonds"/>
    <d v="2022-03-02T00:00:00"/>
    <n v="7553"/>
    <n v="581"/>
    <n v="1928.9199999999998"/>
    <n v="5624.08"/>
  </r>
  <r>
    <s v="Karlen McCaffrey"/>
    <x v="2"/>
    <s v="Smooth Sliky Salty"/>
    <d v="2022-03-11T00:00:00"/>
    <n v="252"/>
    <n v="18"/>
    <n v="49.679999999999993"/>
    <n v="202.32"/>
  </r>
  <r>
    <s v="Jan Morforth"/>
    <x v="4"/>
    <s v="Organic Choco Syrup"/>
    <d v="2022-03-10T00:00:00"/>
    <n v="2618"/>
    <n v="154"/>
    <n v="1473.78"/>
    <n v="1144.22"/>
  </r>
  <r>
    <s v="Gigi Bohling"/>
    <x v="1"/>
    <s v="Mint Chip Choco"/>
    <d v="2022-03-22T00:00:00"/>
    <n v="1505"/>
    <n v="89"/>
    <n v="509.08"/>
    <n v="995.92000000000007"/>
  </r>
  <r>
    <s v="Kelci Walkden"/>
    <x v="4"/>
    <s v="Spicy Special Slims"/>
    <d v="2022-03-02T00:00:00"/>
    <n v="1974"/>
    <n v="86"/>
    <n v="706.92000000000007"/>
    <n v="1267.08"/>
  </r>
  <r>
    <s v="Gigi Bohling"/>
    <x v="4"/>
    <s v="Mint Chip Choco"/>
    <d v="2022-03-22T00:00:00"/>
    <n v="8932"/>
    <n v="406"/>
    <n v="2322.3199999999997"/>
    <n v="6609.68"/>
  </r>
  <r>
    <s v="Wilone O'Kielt"/>
    <x v="4"/>
    <s v="Eclairs"/>
    <d v="2022-03-31T00:00:00"/>
    <n v="7350"/>
    <n v="613"/>
    <n v="3868.0299999999997"/>
    <n v="3481.9700000000003"/>
  </r>
  <r>
    <s v="Jan Morforth"/>
    <x v="1"/>
    <s v="Peanut Butter Cubes"/>
    <d v="2022-03-25T00:00:00"/>
    <n v="1806"/>
    <n v="121"/>
    <n v="320.64999999999998"/>
    <n v="1485.35"/>
  </r>
  <r>
    <s v="Roddy Speechley"/>
    <x v="0"/>
    <s v="85% Dark Bars"/>
    <d v="2022-03-01T00:00:00"/>
    <n v="5915"/>
    <n v="220"/>
    <n v="2312.1999999999998"/>
    <n v="3602.8"/>
  </r>
  <r>
    <s v="Dotty Strutley"/>
    <x v="1"/>
    <s v="Milk Bars"/>
    <d v="2022-03-25T00:00:00"/>
    <n v="6202"/>
    <n v="517"/>
    <n v="2719.42"/>
    <n v="3482.58"/>
  </r>
  <r>
    <s v="Andria Kimpton"/>
    <x v="0"/>
    <s v="After Nines"/>
    <d v="2022-03-17T00:00:00"/>
    <n v="5894"/>
    <n v="281"/>
    <n v="2874.63"/>
    <n v="3019.37"/>
  </r>
  <r>
    <s v="Andria Kimpton"/>
    <x v="5"/>
    <s v="70% Dark Bites"/>
    <d v="2022-03-17T00:00:00"/>
    <n v="6762"/>
    <n v="242"/>
    <n v="1219.68"/>
    <n v="5542.32"/>
  </r>
  <r>
    <s v="Barr Faughny"/>
    <x v="2"/>
    <s v="50% Dark Bites"/>
    <d v="2022-03-17T00:00:00"/>
    <n v="203"/>
    <n v="8"/>
    <n v="59.84"/>
    <n v="143.16"/>
  </r>
  <r>
    <s v="Marney O'Breen"/>
    <x v="0"/>
    <s v="Caramel Stuffed Bars"/>
    <d v="2022-03-09T00:00:00"/>
    <n v="2632"/>
    <n v="240"/>
    <n v="2023.1999999999998"/>
    <n v="608.80000000000018"/>
  </r>
  <r>
    <s v="Marney O'Breen"/>
    <x v="4"/>
    <s v="85% Dark Bars"/>
    <d v="2022-03-30T00:00:00"/>
    <n v="1911"/>
    <n v="84"/>
    <n v="882.84"/>
    <n v="1028.1599999999999"/>
  </r>
  <r>
    <s v="Jehu Rudeforth"/>
    <x v="1"/>
    <s v="Milk Bars"/>
    <d v="2022-03-17T00:00:00"/>
    <n v="7700"/>
    <n v="482"/>
    <n v="2535.3199999999997"/>
    <n v="5164.68"/>
  </r>
  <r>
    <s v="Madelene Upcott"/>
    <x v="5"/>
    <s v="Raspberry Choco"/>
    <d v="2022-03-09T00:00:00"/>
    <n v="1218"/>
    <n v="94"/>
    <n v="361.90000000000003"/>
    <n v="856.09999999999991"/>
  </r>
  <r>
    <s v="Marney O'Breen"/>
    <x v="3"/>
    <s v="85% Dark Bars"/>
    <d v="2022-03-24T00:00:00"/>
    <n v="7161"/>
    <n v="312"/>
    <n v="3279.12"/>
    <n v="3881.88"/>
  </r>
  <r>
    <s v="Mallorie Waber"/>
    <x v="3"/>
    <s v="Mint Chip Choco"/>
    <d v="2022-03-21T00:00:00"/>
    <n v="8386"/>
    <n v="494"/>
    <n v="2825.68"/>
    <n v="5560.32"/>
  </r>
  <r>
    <s v="Jehu Rudeforth"/>
    <x v="0"/>
    <s v="85% Dark Bars"/>
    <d v="2022-03-24T00:00:00"/>
    <n v="5796"/>
    <n v="215"/>
    <n v="2259.65"/>
    <n v="3536.35"/>
  </r>
  <r>
    <s v="Rafaelita Blaksland"/>
    <x v="5"/>
    <s v="Orange Choco"/>
    <d v="2022-03-03T00:00:00"/>
    <n v="8456"/>
    <n v="368"/>
    <n v="1354.24"/>
    <n v="7101.76"/>
  </r>
  <r>
    <s v="Andria Kimpton"/>
    <x v="4"/>
    <s v="Manuka Honey Choco"/>
    <d v="2022-03-29T00:00:00"/>
    <n v="581"/>
    <n v="21"/>
    <n v="142.79999999999998"/>
    <n v="438.20000000000005"/>
  </r>
  <r>
    <s v="Oby Sorrel"/>
    <x v="0"/>
    <s v="Orange Choco"/>
    <d v="2022-03-02T00:00:00"/>
    <n v="6622"/>
    <n v="316"/>
    <n v="1162.8800000000001"/>
    <n v="5459.12"/>
  </r>
  <r>
    <s v="Rafaelita Blaksland"/>
    <x v="0"/>
    <s v="After Nines"/>
    <d v="2022-03-11T00:00:00"/>
    <n v="11102"/>
    <n v="483"/>
    <n v="4941.09"/>
    <n v="6160.91"/>
  </r>
  <r>
    <s v="Dennison Crosswaite"/>
    <x v="1"/>
    <s v="Milk Bars"/>
    <d v="2022-03-28T00:00:00"/>
    <n v="2030"/>
    <n v="127"/>
    <n v="668.02"/>
    <n v="1361.98"/>
  </r>
  <r>
    <s v="Barr Faughny"/>
    <x v="1"/>
    <s v="Caramel Stuffed Bars"/>
    <d v="2022-03-30T00:00:00"/>
    <n v="3185"/>
    <n v="245"/>
    <n v="2065.35"/>
    <n v="1119.6500000000001"/>
  </r>
  <r>
    <s v="Rafaelita Blaksland"/>
    <x v="1"/>
    <s v="Milk Bars"/>
    <d v="2022-03-31T00:00:00"/>
    <n v="5194"/>
    <n v="371"/>
    <n v="1951.4599999999998"/>
    <n v="3242.54"/>
  </r>
  <r>
    <s v="Madelene Upcott"/>
    <x v="2"/>
    <s v="85% Dark Bars"/>
    <d v="2022-03-23T00:00:00"/>
    <n v="3913"/>
    <n v="196"/>
    <n v="2059.96"/>
    <n v="1853.04"/>
  </r>
  <r>
    <s v="Gunar Cockshoot"/>
    <x v="4"/>
    <s v="99% Dark &amp; Pure"/>
    <d v="2022-03-08T00:00:00"/>
    <n v="13524"/>
    <n v="846"/>
    <n v="6539.58"/>
    <n v="6984.42"/>
  </r>
  <r>
    <s v="Wilone O'Kielt"/>
    <x v="4"/>
    <s v="Caramel Stuffed Bars"/>
    <d v="2022-03-09T00:00:00"/>
    <n v="2345"/>
    <n v="235"/>
    <n v="1981.05"/>
    <n v="363.95000000000005"/>
  </r>
  <r>
    <s v="Gigi Bohling"/>
    <x v="3"/>
    <s v="Orange Choco"/>
    <d v="2022-03-15T00:00:00"/>
    <n v="560"/>
    <n v="32"/>
    <n v="117.76"/>
    <n v="442.24"/>
  </r>
  <r>
    <s v="Kaine Padly"/>
    <x v="1"/>
    <s v="Eclairs"/>
    <d v="2022-03-24T00:00:00"/>
    <n v="2744"/>
    <n v="305"/>
    <n v="1924.55"/>
    <n v="819.45"/>
  </r>
  <r>
    <s v="Kaine Padly"/>
    <x v="4"/>
    <s v="70% Dark Bites"/>
    <d v="2022-03-24T00:00:00"/>
    <n v="6650"/>
    <n v="222"/>
    <n v="1118.8800000000001"/>
    <n v="5531.12"/>
  </r>
  <r>
    <s v="Van Tuxwell"/>
    <x v="1"/>
    <s v="Almond Choco"/>
    <d v="2022-03-18T00:00:00"/>
    <n v="2114"/>
    <n v="82"/>
    <n v="422.3"/>
    <n v="1691.7"/>
  </r>
  <r>
    <s v="Rafaelita Blaksland"/>
    <x v="2"/>
    <s v="85% Dark Bars"/>
    <d v="2022-03-15T00:00:00"/>
    <n v="8701"/>
    <n v="349"/>
    <n v="3667.99"/>
    <n v="5033.01"/>
  </r>
  <r>
    <s v="Andria Kimpton"/>
    <x v="2"/>
    <s v="Milk Bars"/>
    <d v="2022-03-24T00:00:00"/>
    <n v="4361"/>
    <n v="312"/>
    <n v="1641.12"/>
    <n v="2719.88"/>
  </r>
  <r>
    <s v="Beverie Moffet"/>
    <x v="1"/>
    <s v="Drinking Coco"/>
    <d v="2022-03-09T00:00:00"/>
    <n v="10535"/>
    <n v="586"/>
    <n v="5824.84"/>
    <n v="4710.16"/>
  </r>
  <r>
    <s v="Oby Sorrel"/>
    <x v="2"/>
    <s v="Caramel Stuffed Bars"/>
    <d v="2022-03-03T00:00:00"/>
    <n v="3129"/>
    <n v="241"/>
    <n v="2031.6299999999999"/>
    <n v="1097.3700000000001"/>
  </r>
  <r>
    <s v="Ches Bonnell"/>
    <x v="4"/>
    <s v="Almond Choco"/>
    <d v="2022-03-02T00:00:00"/>
    <n v="3829"/>
    <n v="154"/>
    <n v="793.1"/>
    <n v="3035.9"/>
  </r>
  <r>
    <s v="Camilla Castle"/>
    <x v="4"/>
    <s v="99% Dark &amp; Pure"/>
    <d v="2022-03-29T00:00:00"/>
    <n v="1792"/>
    <n v="120"/>
    <n v="927.6"/>
    <n v="864.4"/>
  </r>
  <r>
    <s v="Rafaelita Blaksland"/>
    <x v="5"/>
    <s v="Caramel Stuffed Bars"/>
    <d v="2022-03-11T00:00:00"/>
    <n v="9121"/>
    <n v="913"/>
    <n v="7696.59"/>
    <n v="1424.4099999999999"/>
  </r>
  <r>
    <s v="Barr Faughny"/>
    <x v="0"/>
    <s v="After Nines"/>
    <d v="2022-03-21T00:00:00"/>
    <n v="189"/>
    <n v="13"/>
    <n v="132.99"/>
    <n v="56.009999999999991"/>
  </r>
  <r>
    <s v="Jehu Rudeforth"/>
    <x v="5"/>
    <s v="Peanut Butter Cubes"/>
    <d v="2022-03-02T00:00:00"/>
    <n v="3311"/>
    <n v="276"/>
    <n v="731.4"/>
    <n v="2579.6"/>
  </r>
  <r>
    <s v="Van Tuxwell"/>
    <x v="5"/>
    <s v="Caramel Stuffed Bars"/>
    <d v="2022-03-18T00:00:00"/>
    <n v="2646"/>
    <n v="147"/>
    <n v="1239.21"/>
    <n v="1406.79"/>
  </r>
  <r>
    <s v="Roddy Speechley"/>
    <x v="5"/>
    <s v="Raspberry Choco"/>
    <d v="2022-03-08T00:00:00"/>
    <n v="6902"/>
    <n v="1151"/>
    <n v="4431.3500000000004"/>
    <n v="2470.6499999999996"/>
  </r>
  <r>
    <s v="Madelene Upcott"/>
    <x v="2"/>
    <s v="Caramel Stuffed Bars"/>
    <d v="2022-03-03T00:00:00"/>
    <n v="1379"/>
    <n v="92"/>
    <n v="775.56"/>
    <n v="603.44000000000005"/>
  </r>
  <r>
    <s v="Curtice Advani"/>
    <x v="0"/>
    <s v="Mint Chip Choco"/>
    <d v="2022-03-29T00:00:00"/>
    <n v="2261"/>
    <n v="142"/>
    <n v="812.24"/>
    <n v="1448.76"/>
  </r>
  <r>
    <s v="Gunar Cockshoot"/>
    <x v="0"/>
    <s v="Smooth Sliky Salty"/>
    <d v="2022-03-18T00:00:00"/>
    <n v="567"/>
    <n v="52"/>
    <n v="143.51999999999998"/>
    <n v="423.48"/>
  </r>
  <r>
    <s v="Jehu Rudeforth"/>
    <x v="2"/>
    <s v="Drinking Coco"/>
    <d v="2022-03-11T00:00:00"/>
    <n v="10017"/>
    <n v="528"/>
    <n v="5248.32"/>
    <n v="4768.68"/>
  </r>
  <r>
    <s v="Kelci Walkden"/>
    <x v="0"/>
    <s v="Peanut Butter Cubes"/>
    <d v="2022-03-21T00:00:00"/>
    <n v="6426"/>
    <n v="459"/>
    <n v="1216.3499999999999"/>
    <n v="5209.6499999999996"/>
  </r>
  <r>
    <s v="Rafaelita Blaksland"/>
    <x v="1"/>
    <s v="Peanut Butter Cubes"/>
    <d v="2022-03-16T00:00:00"/>
    <n v="7742"/>
    <n v="517"/>
    <n v="1370.05"/>
    <n v="6371.95"/>
  </r>
  <r>
    <s v="Mallorie Waber"/>
    <x v="1"/>
    <s v="After Nines"/>
    <d v="2022-03-25T00:00:00"/>
    <n v="3129"/>
    <n v="174"/>
    <n v="1780.02"/>
    <n v="1348.98"/>
  </r>
  <r>
    <s v="Madelene Upcott"/>
    <x v="2"/>
    <s v="Almond Choco"/>
    <d v="2022-03-09T00:00:00"/>
    <n v="4634"/>
    <n v="194"/>
    <n v="999.1"/>
    <n v="3634.9"/>
  </r>
  <r>
    <s v="Dennison Crosswaite"/>
    <x v="4"/>
    <s v="Drinking Coco"/>
    <d v="2022-03-08T00:00:00"/>
    <n v="1757"/>
    <n v="80"/>
    <n v="795.19999999999993"/>
    <n v="961.80000000000007"/>
  </r>
  <r>
    <s v="Roddy Speechley"/>
    <x v="4"/>
    <s v="Drinking Coco"/>
    <d v="2022-03-29T00:00:00"/>
    <n v="18228"/>
    <n v="1013"/>
    <n v="10069.219999999999"/>
    <n v="8158.7800000000007"/>
  </r>
  <r>
    <s v="Jan Morforth"/>
    <x v="0"/>
    <s v="Mint Chip Choco"/>
    <d v="2022-03-11T00:00:00"/>
    <n v="6888"/>
    <n v="328"/>
    <n v="1876.1599999999999"/>
    <n v="5011.84"/>
  </r>
  <r>
    <s v="Kaine Padly"/>
    <x v="4"/>
    <s v="Spicy Special Slims"/>
    <d v="2022-03-04T00:00:00"/>
    <n v="847"/>
    <n v="39"/>
    <n v="320.58000000000004"/>
    <n v="526.41999999999996"/>
  </r>
  <r>
    <s v="Jehu Rudeforth"/>
    <x v="2"/>
    <s v="Peanut Butter Cubes"/>
    <d v="2022-03-10T00:00:00"/>
    <n v="5348"/>
    <n v="669"/>
    <n v="1772.85"/>
    <n v="3575.15"/>
  </r>
  <r>
    <s v="Roddy Speechley"/>
    <x v="2"/>
    <s v="Manuka Honey Choco"/>
    <d v="2022-03-11T00:00:00"/>
    <n v="5635"/>
    <n v="209"/>
    <n v="1421.2"/>
    <n v="4213.8"/>
  </r>
  <r>
    <s v="Mallorie Waber"/>
    <x v="5"/>
    <s v="Smooth Sliky Salty"/>
    <d v="2022-03-22T00:00:00"/>
    <n v="9478"/>
    <n v="593"/>
    <n v="1636.6799999999998"/>
    <n v="7841.32"/>
  </r>
  <r>
    <s v="Dennison Crosswaite"/>
    <x v="1"/>
    <s v="After Nines"/>
    <d v="2022-03-23T00:00:00"/>
    <n v="3283"/>
    <n v="183"/>
    <n v="1872.0900000000001"/>
    <n v="1410.9099999999999"/>
  </r>
  <r>
    <s v="Jehu Rudeforth"/>
    <x v="0"/>
    <s v="After Nines"/>
    <d v="2022-03-18T00:00:00"/>
    <n v="3052"/>
    <n v="191"/>
    <n v="1953.93"/>
    <n v="1098.07"/>
  </r>
  <r>
    <s v="Jan Morforth"/>
    <x v="4"/>
    <s v="Spicy Special Slims"/>
    <d v="2022-03-25T00:00:00"/>
    <n v="7406"/>
    <n v="353"/>
    <n v="2901.6600000000003"/>
    <n v="4504.34"/>
  </r>
  <r>
    <s v="Dotty Strutley"/>
    <x v="2"/>
    <s v="Baker's Choco Chips"/>
    <d v="2022-03-02T00:00:00"/>
    <n v="3990"/>
    <n v="235"/>
    <n v="2916.35"/>
    <n v="1073.6500000000001"/>
  </r>
  <r>
    <s v="Jan Morforth"/>
    <x v="1"/>
    <s v="Drinking Coco"/>
    <d v="2022-03-10T00:00:00"/>
    <n v="2695"/>
    <n v="129"/>
    <n v="1282.26"/>
    <n v="1412.74"/>
  </r>
  <r>
    <s v="Husein Augar"/>
    <x v="3"/>
    <s v="Mint Chip Choco"/>
    <d v="2022-03-22T00:00:00"/>
    <n v="3857"/>
    <n v="242"/>
    <n v="1384.24"/>
    <n v="2472.7600000000002"/>
  </r>
  <r>
    <s v="Oby Sorrel"/>
    <x v="2"/>
    <s v="70% Dark Bites"/>
    <d v="2022-03-01T00:00:00"/>
    <n v="735"/>
    <n v="28"/>
    <n v="141.12"/>
    <n v="593.88"/>
  </r>
  <r>
    <s v="Gunar Cockshoot"/>
    <x v="2"/>
    <s v="Milk Bars"/>
    <d v="2022-03-18T00:00:00"/>
    <n v="2058"/>
    <n v="159"/>
    <n v="836.33999999999992"/>
    <n v="1221.6600000000001"/>
  </r>
  <r>
    <s v="Husein Augar"/>
    <x v="3"/>
    <s v="Fruit &amp; Nut Bars"/>
    <d v="2022-03-11T00:00:00"/>
    <n v="7070"/>
    <n v="308"/>
    <n v="1459.92"/>
    <n v="5610.08"/>
  </r>
  <r>
    <s v="Van Tuxwell"/>
    <x v="1"/>
    <s v="Smooth Sliky Salty"/>
    <d v="2022-03-11T00:00:00"/>
    <n v="6972"/>
    <n v="411"/>
    <n v="1134.3599999999999"/>
    <n v="5837.64"/>
  </r>
  <r>
    <s v="Oby Sorrel"/>
    <x v="4"/>
    <s v="Almond Choco"/>
    <d v="2022-03-16T00:00:00"/>
    <n v="2667"/>
    <n v="92"/>
    <n v="473.8"/>
    <n v="2193.1999999999998"/>
  </r>
  <r>
    <s v="Gigi Bohling"/>
    <x v="0"/>
    <s v="After Nines"/>
    <d v="2022-03-07T00:00:00"/>
    <n v="6104"/>
    <n v="360"/>
    <n v="3682.8"/>
    <n v="2421.1999999999998"/>
  </r>
  <r>
    <s v="Jan Morforth"/>
    <x v="1"/>
    <s v="Fruit &amp; Nut Bars"/>
    <d v="2022-03-02T00:00:00"/>
    <n v="13797"/>
    <n v="628"/>
    <n v="2976.7200000000003"/>
    <n v="10820.279999999999"/>
  </r>
  <r>
    <s v="Karlen McCaffrey"/>
    <x v="2"/>
    <s v="Spicy Special Slims"/>
    <d v="2022-03-24T00:00:00"/>
    <n v="6447"/>
    <n v="248"/>
    <n v="2038.5600000000002"/>
    <n v="4408.4399999999996"/>
  </r>
  <r>
    <s v="Ches Bonnell"/>
    <x v="3"/>
    <s v="Baker's Choco Chips"/>
    <d v="2022-03-09T00:00:00"/>
    <n v="1855"/>
    <n v="104"/>
    <n v="1290.6400000000001"/>
    <n v="564.3599999999999"/>
  </r>
  <r>
    <s v="Jehu Rudeforth"/>
    <x v="4"/>
    <s v="Manuka Honey Choco"/>
    <d v="2022-03-24T00:00:00"/>
    <n v="8827"/>
    <n v="295"/>
    <n v="2006"/>
    <n v="6821"/>
  </r>
  <r>
    <s v="Andria Kimpton"/>
    <x v="1"/>
    <s v="99% Dark &amp; Pure"/>
    <d v="2022-03-29T00:00:00"/>
    <n v="2296"/>
    <n v="177"/>
    <n v="1368.21"/>
    <n v="927.79"/>
  </r>
  <r>
    <s v="Dotty Strutley"/>
    <x v="1"/>
    <s v="Baker's Choco Chips"/>
    <d v="2022-03-18T00:00:00"/>
    <n v="8890"/>
    <n v="635"/>
    <n v="7880.35"/>
    <n v="1009.6499999999996"/>
  </r>
  <r>
    <s v="Barr Faughny"/>
    <x v="1"/>
    <s v="Smooth Sliky Salty"/>
    <d v="2022-03-25T00:00:00"/>
    <n v="2058"/>
    <n v="138"/>
    <n v="380.88"/>
    <n v="1677.12"/>
  </r>
  <r>
    <s v="Madelene Upcott"/>
    <x v="4"/>
    <s v="Fruit &amp; Nut Bars"/>
    <d v="2022-03-04T00:00:00"/>
    <n v="6419"/>
    <n v="247"/>
    <n v="1170.78"/>
    <n v="5248.22"/>
  </r>
  <r>
    <s v="Andria Kimpton"/>
    <x v="0"/>
    <s v="Organic Choco Syrup"/>
    <d v="2022-03-15T00:00:00"/>
    <n v="3731"/>
    <n v="197"/>
    <n v="1885.29"/>
    <n v="1845.71"/>
  </r>
  <r>
    <s v="Beverie Moffet"/>
    <x v="3"/>
    <s v="After Nines"/>
    <d v="2022-03-14T00:00:00"/>
    <n v="11067"/>
    <n v="527"/>
    <n v="5391.21"/>
    <n v="5675.79"/>
  </r>
  <r>
    <s v="Beverie Moffet"/>
    <x v="2"/>
    <s v="Peanut Butter Cubes"/>
    <d v="2022-03-10T00:00:00"/>
    <n v="12327"/>
    <n v="1541"/>
    <n v="4083.6499999999996"/>
    <n v="8243.35"/>
  </r>
  <r>
    <s v="Madelene Upcott"/>
    <x v="0"/>
    <s v="Manuka Honey Choco"/>
    <d v="2022-03-24T00:00:00"/>
    <n v="8974"/>
    <n v="346"/>
    <n v="2352.7999999999997"/>
    <n v="6621.2000000000007"/>
  </r>
  <r>
    <s v="Karlen McCaffrey"/>
    <x v="5"/>
    <s v="Raspberry Choco"/>
    <d v="2022-03-24T00:00:00"/>
    <n v="13230"/>
    <n v="1323"/>
    <n v="5093.55"/>
    <n v="8136.45"/>
  </r>
  <r>
    <s v="Andria Kimpton"/>
    <x v="3"/>
    <s v="Organic Choco Syrup"/>
    <d v="2022-03-02T00:00:00"/>
    <n v="2856"/>
    <n v="159"/>
    <n v="1521.63"/>
    <n v="1334.37"/>
  </r>
  <r>
    <s v="Kelci Walkden"/>
    <x v="1"/>
    <s v="Organic Choco Syrup"/>
    <d v="2022-03-02T00:00:00"/>
    <n v="4032"/>
    <n v="184"/>
    <n v="1760.88"/>
    <n v="2271.12"/>
  </r>
  <r>
    <s v="Kelci Walkden"/>
    <x v="5"/>
    <s v="Spicy Special Slims"/>
    <d v="2022-03-03T00:00:00"/>
    <n v="1575"/>
    <n v="59"/>
    <n v="484.98"/>
    <n v="1090.02"/>
  </r>
  <r>
    <s v="Jehu Rudeforth"/>
    <x v="4"/>
    <s v="Mint Chip Choco"/>
    <d v="2022-03-09T00:00:00"/>
    <n v="3416"/>
    <n v="228"/>
    <n v="1304.1599999999999"/>
    <n v="2111.84"/>
  </r>
  <r>
    <s v="Marney O'Breen"/>
    <x v="5"/>
    <s v="Almond Choco"/>
    <d v="2022-03-17T00:00:00"/>
    <n v="1169"/>
    <n v="54"/>
    <n v="278.10000000000002"/>
    <n v="890.9"/>
  </r>
  <r>
    <s v="Dotty Strutley"/>
    <x v="5"/>
    <s v="After Nines"/>
    <d v="2022-03-02T00:00:00"/>
    <n v="2716"/>
    <n v="119"/>
    <n v="1217.3700000000001"/>
    <n v="1498.6299999999999"/>
  </r>
  <r>
    <s v="Camilla Castle"/>
    <x v="2"/>
    <s v="Organic Choco Syrup"/>
    <d v="2022-03-30T00:00:00"/>
    <n v="427"/>
    <n v="22"/>
    <n v="210.54000000000002"/>
    <n v="216.45999999999998"/>
  </r>
  <r>
    <s v="Gunar Cockshoot"/>
    <x v="0"/>
    <s v="Almond Choco"/>
    <d v="2022-03-29T00:00:00"/>
    <n v="812"/>
    <n v="33"/>
    <n v="169.95000000000002"/>
    <n v="642.04999999999995"/>
  </r>
  <r>
    <s v="Oby Sorrel"/>
    <x v="0"/>
    <s v="Milk Bars"/>
    <d v="2022-03-18T00:00:00"/>
    <n v="1309"/>
    <n v="131"/>
    <n v="689.06"/>
    <n v="619.94000000000005"/>
  </r>
  <r>
    <s v="Rafaelita Blaksland"/>
    <x v="0"/>
    <s v="Almond Choco"/>
    <d v="2022-03-10T00:00:00"/>
    <n v="2954"/>
    <n v="135"/>
    <n v="695.25"/>
    <n v="2258.75"/>
  </r>
  <r>
    <s v="Curtice Advani"/>
    <x v="3"/>
    <s v="Drinking Coco"/>
    <d v="2022-03-31T00:00:00"/>
    <n v="10164"/>
    <n v="636"/>
    <n v="6321.8399999999992"/>
    <n v="3842.1600000000008"/>
  </r>
  <r>
    <s v="Gunar Cockshoot"/>
    <x v="5"/>
    <s v="Mint Chip Choco"/>
    <d v="2022-03-01T00:00:00"/>
    <n v="8148"/>
    <n v="408"/>
    <n v="2333.7599999999998"/>
    <n v="5814.24"/>
  </r>
  <r>
    <s v="Oby Sorrel"/>
    <x v="5"/>
    <s v="Peanut Butter Cubes"/>
    <d v="2022-03-28T00:00:00"/>
    <n v="3444"/>
    <n v="230"/>
    <n v="609.5"/>
    <n v="2834.5"/>
  </r>
  <r>
    <s v="Karlen McCaffrey"/>
    <x v="4"/>
    <s v="Organic Choco Syrup"/>
    <d v="2022-03-09T00:00:00"/>
    <n v="7126"/>
    <n v="476"/>
    <n v="4555.32"/>
    <n v="2570.6800000000003"/>
  </r>
  <r>
    <s v="Andria Kimpton"/>
    <x v="0"/>
    <s v="Milk Bars"/>
    <d v="2022-03-11T00:00:00"/>
    <n v="16632"/>
    <n v="1280"/>
    <n v="6732.7999999999993"/>
    <n v="9899.2000000000007"/>
  </r>
  <r>
    <s v="Jehu Rudeforth"/>
    <x v="1"/>
    <s v="Caramel Stuffed Bars"/>
    <d v="2022-03-28T00:00:00"/>
    <n v="6825"/>
    <n v="402"/>
    <n v="3388.8599999999997"/>
    <n v="3436.1400000000003"/>
  </r>
  <r>
    <s v="Ches Bonnell"/>
    <x v="0"/>
    <s v="85% Dark Bars"/>
    <d v="2022-03-21T00:00:00"/>
    <n v="2275"/>
    <n v="99"/>
    <n v="1040.49"/>
    <n v="1234.51"/>
  </r>
  <r>
    <s v="Van Tuxwell"/>
    <x v="2"/>
    <s v="Almond Choco"/>
    <d v="2022-03-28T00:00:00"/>
    <n v="3857"/>
    <n v="155"/>
    <n v="798.25"/>
    <n v="3058.75"/>
  </r>
  <r>
    <s v="Van Tuxwell"/>
    <x v="3"/>
    <s v="Peanut Butter Cubes"/>
    <d v="2022-03-21T00:00:00"/>
    <n v="7826"/>
    <n v="1118"/>
    <n v="2962.7"/>
    <n v="4863.3"/>
  </r>
  <r>
    <s v="Roddy Speechley"/>
    <x v="4"/>
    <s v="Raspberry Choco"/>
    <d v="2022-03-02T00:00:00"/>
    <n v="3094"/>
    <n v="344"/>
    <n v="1324.4"/>
    <n v="1769.6"/>
  </r>
  <r>
    <s v="Brien Boise"/>
    <x v="3"/>
    <s v="Eclairs"/>
    <d v="2022-03-17T00:00:00"/>
    <n v="2240"/>
    <n v="140"/>
    <n v="883.4"/>
    <n v="1356.6"/>
  </r>
  <r>
    <s v="Barr Faughny"/>
    <x v="2"/>
    <s v="Raspberry Choco"/>
    <d v="2022-03-11T00:00:00"/>
    <n v="1932"/>
    <n v="149"/>
    <n v="573.65"/>
    <n v="1358.35"/>
  </r>
  <r>
    <s v="Curtice Advani"/>
    <x v="2"/>
    <s v="Raspberry Choco"/>
    <d v="2022-03-21T00:00:00"/>
    <n v="4487"/>
    <n v="499"/>
    <n v="1921.15"/>
    <n v="2565.85"/>
  </r>
  <r>
    <s v="Kelci Walkden"/>
    <x v="5"/>
    <s v="85% Dark Bars"/>
    <d v="2022-03-17T00:00:00"/>
    <n v="3129"/>
    <n v="131"/>
    <n v="1376.81"/>
    <n v="1752.19"/>
  </r>
  <r>
    <s v="Husein Augar"/>
    <x v="2"/>
    <s v="Organic Choco Syrup"/>
    <d v="2022-03-02T00:00:00"/>
    <n v="7161"/>
    <n v="478"/>
    <n v="4574.46"/>
    <n v="2586.54"/>
  </r>
  <r>
    <s v="Beverie Moffet"/>
    <x v="4"/>
    <s v="Baker's Choco Chips"/>
    <d v="2022-03-29T00:00:00"/>
    <n v="3339"/>
    <n v="186"/>
    <n v="2308.2600000000002"/>
    <n v="1030.7399999999998"/>
  </r>
  <r>
    <s v="Husein Augar"/>
    <x v="4"/>
    <s v="After Nines"/>
    <d v="2022-03-15T00:00:00"/>
    <n v="2618"/>
    <n v="164"/>
    <n v="1677.72"/>
    <n v="940.28"/>
  </r>
  <r>
    <s v="Jehu Rudeforth"/>
    <x v="4"/>
    <s v="Spicy Special Slims"/>
    <d v="2022-03-01T00:00:00"/>
    <n v="13860"/>
    <n v="693"/>
    <n v="5696.46"/>
    <n v="8163.54"/>
  </r>
  <r>
    <s v="Gigi Bohling"/>
    <x v="0"/>
    <s v="Caramel Stuffed Bars"/>
    <d v="2022-03-30T00:00:00"/>
    <n v="6426"/>
    <n v="495"/>
    <n v="4172.8499999999995"/>
    <n v="2253.1500000000005"/>
  </r>
  <r>
    <s v="Andria Kimpton"/>
    <x v="5"/>
    <s v="50% Dark Bites"/>
    <d v="2022-03-11T00:00:00"/>
    <n v="10689"/>
    <n v="396"/>
    <n v="2962.0800000000004"/>
    <n v="7726.92"/>
  </r>
  <r>
    <s v="Gigi Bohling"/>
    <x v="1"/>
    <s v="Organic Choco Syrup"/>
    <d v="2022-03-02T00:00:00"/>
    <n v="1547"/>
    <n v="71"/>
    <n v="679.47"/>
    <n v="867.53"/>
  </r>
  <r>
    <s v="Beverie Moffet"/>
    <x v="2"/>
    <s v="Almond Choco"/>
    <d v="2022-03-17T00:00:00"/>
    <n v="11130"/>
    <n v="371"/>
    <n v="1910.65"/>
    <n v="9219.35"/>
  </r>
  <r>
    <s v="Curtice Advani"/>
    <x v="0"/>
    <s v="Eclairs"/>
    <d v="2022-03-23T00:00:00"/>
    <n v="1113"/>
    <n v="140"/>
    <n v="883.4"/>
    <n v="229.60000000000002"/>
  </r>
  <r>
    <s v="Madelene Upcott"/>
    <x v="2"/>
    <s v="Organic Choco Syrup"/>
    <d v="2022-03-09T00:00:00"/>
    <n v="714"/>
    <n v="34"/>
    <n v="325.38"/>
    <n v="388.62"/>
  </r>
  <r>
    <s v="Dotty Strutley"/>
    <x v="3"/>
    <s v="Baker's Choco Chips"/>
    <d v="2022-03-29T00:00:00"/>
    <n v="11074"/>
    <n v="652"/>
    <n v="8091.32"/>
    <n v="2982.6800000000003"/>
  </r>
  <r>
    <s v="Oby Sorrel"/>
    <x v="0"/>
    <s v="Eclairs"/>
    <d v="2022-03-02T00:00:00"/>
    <n v="161"/>
    <n v="13"/>
    <n v="82.03"/>
    <n v="78.97"/>
  </r>
  <r>
    <s v="Andria Kimpton"/>
    <x v="2"/>
    <s v="After Nines"/>
    <d v="2022-03-14T00:00:00"/>
    <n v="924"/>
    <n v="47"/>
    <n v="480.81"/>
    <n v="443.19"/>
  </r>
  <r>
    <s v="Dennison Crosswaite"/>
    <x v="1"/>
    <s v="Fruit &amp; Nut Bars"/>
    <d v="2022-03-16T00:00:00"/>
    <n v="8757"/>
    <n v="399"/>
    <n v="1891.26"/>
    <n v="6865.74"/>
  </r>
  <r>
    <s v="Kelci Walkden"/>
    <x v="3"/>
    <s v="Peanut Butter Cubes"/>
    <d v="2022-03-29T00:00:00"/>
    <n v="2226"/>
    <n v="279"/>
    <n v="739.35"/>
    <n v="1486.65"/>
  </r>
  <r>
    <s v="Jan Morforth"/>
    <x v="1"/>
    <s v="Organic Choco Syrup"/>
    <d v="2022-03-15T00:00:00"/>
    <n v="2205"/>
    <n v="123"/>
    <n v="1177.1100000000001"/>
    <n v="1027.8899999999999"/>
  </r>
  <r>
    <s v="Camilla Castle"/>
    <x v="4"/>
    <s v="70% Dark Bites"/>
    <d v="2022-03-24T00:00:00"/>
    <n v="5474"/>
    <n v="229"/>
    <n v="1154.1600000000001"/>
    <n v="4319.84"/>
  </r>
  <r>
    <s v="Dotty Strutley"/>
    <x v="5"/>
    <s v="Caramel Stuffed Bars"/>
    <d v="2022-03-24T00:00:00"/>
    <n v="1960"/>
    <n v="179"/>
    <n v="1508.97"/>
    <n v="451.03"/>
  </r>
  <r>
    <s v="Rafaelita Blaksland"/>
    <x v="4"/>
    <s v="Baker's Choco Chips"/>
    <d v="2022-03-17T00:00:00"/>
    <n v="308"/>
    <n v="18"/>
    <n v="223.38"/>
    <n v="84.62"/>
  </r>
  <r>
    <s v="Brien Boise"/>
    <x v="3"/>
    <s v="After Nines"/>
    <d v="2022-03-04T00:00:00"/>
    <n v="5859"/>
    <n v="309"/>
    <n v="3161.07"/>
    <n v="2697.93"/>
  </r>
  <r>
    <s v="Mallorie Waber"/>
    <x v="3"/>
    <s v="70% Dark Bites"/>
    <d v="2022-03-15T00:00:00"/>
    <n v="10703"/>
    <n v="412"/>
    <n v="2076.48"/>
    <n v="8626.52"/>
  </r>
  <r>
    <s v="Jan Morforth"/>
    <x v="5"/>
    <s v="70% Dark Bites"/>
    <d v="2022-03-24T00:00:00"/>
    <n v="5180"/>
    <n v="179"/>
    <n v="902.16"/>
    <n v="4277.84"/>
  </r>
  <r>
    <s v="Beverie Moffet"/>
    <x v="2"/>
    <s v="Organic Choco Syrup"/>
    <d v="2022-03-22T00:00:00"/>
    <n v="4298"/>
    <n v="269"/>
    <n v="2574.33"/>
    <n v="1723.67"/>
  </r>
  <r>
    <s v="Van Tuxwell"/>
    <x v="2"/>
    <s v="85% Dark Bars"/>
    <d v="2022-03-31T00:00:00"/>
    <n v="4816"/>
    <n v="201"/>
    <n v="2112.5099999999998"/>
    <n v="2703.4900000000002"/>
  </r>
  <r>
    <s v="Jan Morforth"/>
    <x v="4"/>
    <s v="Mint Chip Choco"/>
    <d v="2022-03-10T00:00:00"/>
    <n v="3878"/>
    <n v="243"/>
    <n v="1389.96"/>
    <n v="2488.04"/>
  </r>
  <r>
    <s v="Curtice Advani"/>
    <x v="0"/>
    <s v="Baker's Choco Chips"/>
    <d v="2022-03-15T00:00:00"/>
    <n v="5005"/>
    <n v="295"/>
    <n v="3660.95"/>
    <n v="1344.0500000000002"/>
  </r>
  <r>
    <s v="Rafaelita Blaksland"/>
    <x v="5"/>
    <s v="White Choc"/>
    <d v="2022-03-03T00:00:00"/>
    <n v="1491"/>
    <n v="75"/>
    <n v="482.25"/>
    <n v="1008.75"/>
  </r>
  <r>
    <s v="Madelene Upcott"/>
    <x v="2"/>
    <s v="Spicy Special Slims"/>
    <d v="2022-03-29T00:00:00"/>
    <n v="7308"/>
    <n v="293"/>
    <n v="2408.46"/>
    <n v="4899.54"/>
  </r>
  <r>
    <s v="Van Tuxwell"/>
    <x v="3"/>
    <s v="Eclairs"/>
    <d v="2022-03-11T00:00:00"/>
    <n v="1421"/>
    <n v="158"/>
    <n v="996.9799999999999"/>
    <n v="424.0200000000001"/>
  </r>
  <r>
    <s v="Husein Augar"/>
    <x v="2"/>
    <s v="Baker's Choco Chips"/>
    <d v="2022-03-22T00:00:00"/>
    <n v="1673"/>
    <n v="93"/>
    <n v="1154.1300000000001"/>
    <n v="518.86999999999989"/>
  </r>
  <r>
    <s v="Camilla Castle"/>
    <x v="1"/>
    <s v="Peanut Butter Cubes"/>
    <d v="2022-03-09T00:00:00"/>
    <n v="3724"/>
    <n v="287"/>
    <n v="760.55"/>
    <n v="2963.45"/>
  </r>
  <r>
    <s v="Camilla Castle"/>
    <x v="3"/>
    <s v="85% Dark Bars"/>
    <d v="2022-03-28T00:00:00"/>
    <n v="8092"/>
    <n v="324"/>
    <n v="3405.24"/>
    <n v="4686.76"/>
  </r>
  <r>
    <s v="Marney O'Breen"/>
    <x v="5"/>
    <s v="Caramel Stuffed Bars"/>
    <d v="2022-03-16T00:00:00"/>
    <n v="4508"/>
    <n v="347"/>
    <n v="2925.21"/>
    <n v="1582.79"/>
  </r>
  <r>
    <s v="Kaine Padly"/>
    <x v="5"/>
    <s v="White Choc"/>
    <d v="2022-03-04T00:00:00"/>
    <n v="6566"/>
    <n v="329"/>
    <n v="2115.4699999999998"/>
    <n v="4450.5300000000007"/>
  </r>
  <r>
    <s v="Kelci Walkden"/>
    <x v="5"/>
    <s v="Manuka Honey Choco"/>
    <d v="2022-03-11T00:00:00"/>
    <n v="3164"/>
    <n v="110"/>
    <n v="748"/>
    <n v="2416"/>
  </r>
  <r>
    <s v="Husein Augar"/>
    <x v="5"/>
    <s v="Eclairs"/>
    <d v="2022-03-15T00:00:00"/>
    <n v="1344"/>
    <n v="90"/>
    <n v="567.9"/>
    <n v="776.1"/>
  </r>
  <r>
    <s v="Andria Kimpton"/>
    <x v="3"/>
    <s v="70% Dark Bites"/>
    <d v="2022-03-11T00:00:00"/>
    <n v="3619"/>
    <n v="121"/>
    <n v="609.84"/>
    <n v="3009.16"/>
  </r>
  <r>
    <s v="Karlen McCaffrey"/>
    <x v="1"/>
    <s v="85% Dark Bars"/>
    <d v="2022-03-07T00:00:00"/>
    <n v="6335"/>
    <n v="276"/>
    <n v="2900.7599999999998"/>
    <n v="3434.2400000000002"/>
  </r>
  <r>
    <s v="Andria Kimpton"/>
    <x v="1"/>
    <s v="Eclairs"/>
    <d v="2022-03-16T00:00:00"/>
    <n v="4410"/>
    <n v="401"/>
    <n v="2530.31"/>
    <n v="1879.69"/>
  </r>
  <r>
    <s v="Kelci Walkden"/>
    <x v="2"/>
    <s v="Manuka Honey Choco"/>
    <d v="2022-03-11T00:00:00"/>
    <n v="9324"/>
    <n v="311"/>
    <n v="2114.7999999999997"/>
    <n v="7209.2000000000007"/>
  </r>
  <r>
    <s v="Gigi Bohling"/>
    <x v="4"/>
    <s v="Drinking Coco"/>
    <d v="2022-03-14T00:00:00"/>
    <n v="6440"/>
    <n v="293"/>
    <n v="2912.42"/>
    <n v="3527.58"/>
  </r>
  <r>
    <s v="Jehu Rudeforth"/>
    <x v="1"/>
    <s v="White Choc"/>
    <d v="2022-03-01T00:00:00"/>
    <n v="9779"/>
    <n v="445"/>
    <n v="2861.35"/>
    <n v="6917.65"/>
  </r>
  <r>
    <s v="Kelci Walkden"/>
    <x v="5"/>
    <s v="Baker's Choco Chips"/>
    <d v="2022-03-22T00:00:00"/>
    <n v="7"/>
    <n v="1"/>
    <n v="12.41"/>
    <n v="-5.41"/>
  </r>
  <r>
    <s v="Andria Kimpton"/>
    <x v="2"/>
    <s v="Fruit &amp; Nut Bars"/>
    <d v="2022-03-28T00:00:00"/>
    <n v="35"/>
    <n v="2"/>
    <n v="9.48"/>
    <n v="25.52"/>
  </r>
  <r>
    <s v="Jan Morforth"/>
    <x v="2"/>
    <s v="Almond Choco"/>
    <d v="2022-03-07T00:00:00"/>
    <n v="91"/>
    <n v="4"/>
    <n v="20.6"/>
    <n v="70.400000000000006"/>
  </r>
  <r>
    <s v="Husein Augar"/>
    <x v="4"/>
    <s v="Mint Chip Choco"/>
    <d v="2022-03-24T00:00:00"/>
    <n v="4984"/>
    <n v="312"/>
    <n v="1784.6399999999999"/>
    <n v="3199.36"/>
  </r>
  <r>
    <s v="Barr Faughny"/>
    <x v="1"/>
    <s v="99% Dark &amp; Pure"/>
    <d v="2022-03-10T00:00:00"/>
    <n v="1540"/>
    <n v="77"/>
    <n v="595.21"/>
    <n v="944.79"/>
  </r>
  <r>
    <s v="Gunar Cockshoot"/>
    <x v="3"/>
    <s v="Caramel Stuffed Bars"/>
    <d v="2022-03-15T00:00:00"/>
    <n v="10227"/>
    <n v="930"/>
    <n v="7839.9"/>
    <n v="2387.1000000000004"/>
  </r>
  <r>
    <s v="Gigi Bohling"/>
    <x v="1"/>
    <s v="White Choc"/>
    <d v="2022-03-01T00:00:00"/>
    <n v="1085"/>
    <n v="52"/>
    <n v="334.36"/>
    <n v="750.64"/>
  </r>
  <r>
    <s v="Oby Sorrel"/>
    <x v="2"/>
    <s v="99% Dark &amp; Pure"/>
    <d v="2022-03-10T00:00:00"/>
    <n v="56"/>
    <n v="4"/>
    <n v="30.92"/>
    <n v="25.08"/>
  </r>
  <r>
    <s v="Dennison Crosswaite"/>
    <x v="5"/>
    <s v="White Choc"/>
    <d v="2022-03-04T00:00:00"/>
    <n v="2646"/>
    <n v="156"/>
    <n v="1003.0799999999999"/>
    <n v="1642.92"/>
  </r>
  <r>
    <s v="Gunar Cockshoot"/>
    <x v="0"/>
    <s v="Orange Choco"/>
    <d v="2022-03-29T00:00:00"/>
    <n v="12733"/>
    <n v="796"/>
    <n v="2929.28"/>
    <n v="9803.7199999999993"/>
  </r>
  <r>
    <s v="Andria Kimpton"/>
    <x v="2"/>
    <s v="Raspberry Choco"/>
    <d v="2022-03-07T00:00:00"/>
    <n v="7903"/>
    <n v="1318"/>
    <n v="5074.3"/>
    <n v="2828.7"/>
  </r>
  <r>
    <s v="Gunar Cockshoot"/>
    <x v="3"/>
    <s v="Raspberry Choco"/>
    <d v="2022-03-04T00:00:00"/>
    <n v="889"/>
    <n v="127"/>
    <n v="488.95"/>
    <n v="400.05"/>
  </r>
  <r>
    <s v="Marney O'Breen"/>
    <x v="5"/>
    <s v="Fruit &amp; Nut Bars"/>
    <d v="2022-03-21T00:00:00"/>
    <n v="2023"/>
    <n v="75"/>
    <n v="355.5"/>
    <n v="1667.5"/>
  </r>
  <r>
    <s v="Beverie Moffet"/>
    <x v="4"/>
    <s v="Spicy Special Slims"/>
    <d v="2022-03-21T00:00:00"/>
    <n v="9674"/>
    <n v="346"/>
    <n v="2844.1200000000003"/>
    <n v="6829.8799999999992"/>
  </r>
  <r>
    <s v="Kelci Walkden"/>
    <x v="4"/>
    <s v="White Choc"/>
    <d v="2022-03-28T00:00:00"/>
    <n v="5320"/>
    <n v="254"/>
    <n v="1633.22"/>
    <n v="3686.7799999999997"/>
  </r>
  <r>
    <s v="Curtice Advani"/>
    <x v="5"/>
    <s v="85% Dark Bars"/>
    <d v="2022-03-16T00:00:00"/>
    <n v="3535"/>
    <n v="136"/>
    <n v="1429.36"/>
    <n v="2105.6400000000003"/>
  </r>
  <r>
    <s v="Madelene Upcott"/>
    <x v="2"/>
    <s v="Drinking Coco"/>
    <d v="2022-03-02T00:00:00"/>
    <n v="651"/>
    <n v="39"/>
    <n v="387.65999999999997"/>
    <n v="263.34000000000003"/>
  </r>
  <r>
    <s v="Brien Boise"/>
    <x v="4"/>
    <s v="Manuka Honey Choco"/>
    <d v="2022-03-21T00:00:00"/>
    <n v="5971"/>
    <n v="239"/>
    <n v="1625.2"/>
    <n v="4345.8"/>
  </r>
  <r>
    <s v="Kaine Padly"/>
    <x v="4"/>
    <s v="99% Dark &amp; Pure"/>
    <d v="2022-03-16T00:00:00"/>
    <n v="8526"/>
    <n v="474"/>
    <n v="3664.02"/>
    <n v="4861.9799999999996"/>
  </r>
  <r>
    <s v="Mallorie Waber"/>
    <x v="0"/>
    <s v="Drinking Coco"/>
    <d v="2022-03-02T00:00:00"/>
    <n v="3346"/>
    <n v="140"/>
    <n v="1391.6"/>
    <n v="1954.4"/>
  </r>
  <r>
    <s v="Oby Sorrel"/>
    <x v="4"/>
    <s v="Milk Bars"/>
    <d v="2022-03-16T00:00:00"/>
    <n v="2065"/>
    <n v="138"/>
    <n v="725.88"/>
    <n v="1339.12"/>
  </r>
  <r>
    <s v="Husein Augar"/>
    <x v="4"/>
    <s v="Manuka Honey Choco"/>
    <d v="2022-03-02T00:00:00"/>
    <n v="3374"/>
    <n v="130"/>
    <n v="884"/>
    <n v="2490"/>
  </r>
  <r>
    <s v="Karlen McCaffrey"/>
    <x v="2"/>
    <s v="85% Dark Bars"/>
    <d v="2022-03-01T00:00:00"/>
    <n v="4298"/>
    <n v="160"/>
    <n v="1681.6"/>
    <n v="2616.4"/>
  </r>
  <r>
    <s v="Husein Augar"/>
    <x v="3"/>
    <s v="Eclairs"/>
    <d v="2022-03-02T00:00:00"/>
    <n v="2905"/>
    <n v="194"/>
    <n v="1224.1399999999999"/>
    <n v="1680.8600000000001"/>
  </r>
  <r>
    <s v="Madelene Upcott"/>
    <x v="3"/>
    <s v="Almond Choco"/>
    <d v="2022-03-01T00:00:00"/>
    <n v="8638"/>
    <n v="320"/>
    <n v="1648"/>
    <n v="6990"/>
  </r>
  <r>
    <s v="Ches Bonnell"/>
    <x v="1"/>
    <s v="Eclairs"/>
    <d v="2022-03-10T00:00:00"/>
    <n v="4018"/>
    <n v="366"/>
    <n v="2309.46"/>
    <n v="1708.54"/>
  </r>
  <r>
    <s v="Dennison Crosswaite"/>
    <x v="3"/>
    <s v="99% Dark &amp; Pure"/>
    <d v="2022-03-21T00:00:00"/>
    <n v="9002"/>
    <n v="693"/>
    <n v="5356.89"/>
    <n v="3645.1099999999997"/>
  </r>
  <r>
    <s v="Karlen McCaffrey"/>
    <x v="3"/>
    <s v="Peanut Butter Cubes"/>
    <d v="2022-03-17T00:00:00"/>
    <n v="4592"/>
    <n v="354"/>
    <n v="938.1"/>
    <n v="3653.9"/>
  </r>
  <r>
    <s v="Barr Faughny"/>
    <x v="4"/>
    <s v="85% Dark Bars"/>
    <d v="2022-03-02T00:00:00"/>
    <n v="2191"/>
    <n v="85"/>
    <n v="893.35"/>
    <n v="1297.6500000000001"/>
  </r>
  <r>
    <s v="Madelene Upcott"/>
    <x v="1"/>
    <s v="Mint Chip Choco"/>
    <d v="2022-03-25T00:00:00"/>
    <n v="476"/>
    <n v="23"/>
    <n v="131.56"/>
    <n v="344.44"/>
  </r>
  <r>
    <s v="Van Tuxwell"/>
    <x v="5"/>
    <s v="Drinking Coco"/>
    <d v="2022-03-02T00:00:00"/>
    <n v="16982"/>
    <n v="850"/>
    <n v="8449"/>
    <n v="8533"/>
  </r>
  <r>
    <s v="Ches Bonnell"/>
    <x v="4"/>
    <s v="Milk Bars"/>
    <d v="2022-03-24T00:00:00"/>
    <n v="3388"/>
    <n v="283"/>
    <n v="1488.58"/>
    <n v="1899.42"/>
  </r>
  <r>
    <s v="Gigi Bohling"/>
    <x v="1"/>
    <s v="Fruit &amp; Nut Bars"/>
    <d v="2022-03-01T00:00:00"/>
    <n v="3073"/>
    <n v="123"/>
    <n v="583.02"/>
    <n v="2489.98"/>
  </r>
  <r>
    <s v="Jehu Rudeforth"/>
    <x v="0"/>
    <s v="Almond Choco"/>
    <d v="2022-03-28T00:00:00"/>
    <n v="1197"/>
    <n v="43"/>
    <n v="221.45000000000002"/>
    <n v="975.55"/>
  </r>
  <r>
    <s v="Camilla Castle"/>
    <x v="3"/>
    <s v="Mint Chip Choco"/>
    <d v="2022-03-14T00:00:00"/>
    <n v="5607"/>
    <n v="244"/>
    <n v="1395.6799999999998"/>
    <n v="4211.32"/>
  </r>
  <r>
    <s v="Oby Sorrel"/>
    <x v="5"/>
    <s v="Spicy Special Slims"/>
    <d v="2022-03-29T00:00:00"/>
    <n v="3423"/>
    <n v="123"/>
    <n v="1011.0600000000001"/>
    <n v="2411.94"/>
  </r>
  <r>
    <s v="Barr Faughny"/>
    <x v="3"/>
    <s v="After Nines"/>
    <d v="2022-03-01T00:00:00"/>
    <n v="8106"/>
    <n v="353"/>
    <n v="3611.19"/>
    <n v="4494.8099999999995"/>
  </r>
  <r>
    <s v="Camilla Castle"/>
    <x v="4"/>
    <s v="Drinking Coco"/>
    <d v="2022-03-29T00:00:00"/>
    <n v="7357"/>
    <n v="351"/>
    <n v="3488.9399999999996"/>
    <n v="3868.0600000000004"/>
  </r>
  <r>
    <s v="Beverie Moffet"/>
    <x v="1"/>
    <s v="Fruit &amp; Nut Bars"/>
    <d v="2022-03-17T00:00:00"/>
    <n v="4879"/>
    <n v="163"/>
    <n v="772.62"/>
    <n v="4106.38"/>
  </r>
  <r>
    <s v="Karlen McCaffrey"/>
    <x v="0"/>
    <s v="Orange Choco"/>
    <d v="2022-03-24T00:00:00"/>
    <n v="1771"/>
    <n v="77"/>
    <n v="283.36"/>
    <n v="1487.6399999999999"/>
  </r>
  <r>
    <s v="Jan Morforth"/>
    <x v="5"/>
    <s v="Eclairs"/>
    <d v="2022-03-21T00:00:00"/>
    <n v="11914"/>
    <n v="1192"/>
    <n v="7521.5199999999995"/>
    <n v="4392.4800000000005"/>
  </r>
  <r>
    <s v="Husein Augar"/>
    <x v="1"/>
    <s v="Fruit &amp; Nut Bars"/>
    <d v="2022-03-03T00:00:00"/>
    <n v="763"/>
    <n v="32"/>
    <n v="151.68"/>
    <n v="611.31999999999994"/>
  </r>
  <r>
    <s v="Husein Augar"/>
    <x v="2"/>
    <s v="Manuka Honey Choco"/>
    <d v="2022-03-23T00:00:00"/>
    <n v="2457"/>
    <n v="99"/>
    <n v="673.19999999999993"/>
    <n v="1783.8000000000002"/>
  </r>
  <r>
    <s v="Karlen McCaffrey"/>
    <x v="5"/>
    <s v="Fruit &amp; Nut Bars"/>
    <d v="2022-03-16T00:00:00"/>
    <n v="10094"/>
    <n v="374"/>
    <n v="1772.76"/>
    <n v="8321.24"/>
  </r>
  <r>
    <s v="Kelci Walkden"/>
    <x v="3"/>
    <s v="White Choc"/>
    <d v="2022-03-24T00:00:00"/>
    <n v="3059"/>
    <n v="192"/>
    <n v="1234.56"/>
    <n v="1824.44"/>
  </r>
  <r>
    <s v="Gunar Cockshoot"/>
    <x v="2"/>
    <s v="Caramel Stuffed Bars"/>
    <d v="2022-03-03T00:00:00"/>
    <n v="2716"/>
    <n v="227"/>
    <n v="1913.61"/>
    <n v="802.3900000000001"/>
  </r>
  <r>
    <s v="Van Tuxwell"/>
    <x v="4"/>
    <s v="Organic Choco Syrup"/>
    <d v="2022-03-11T00:00:00"/>
    <n v="9114"/>
    <n v="608"/>
    <n v="5818.56"/>
    <n v="3295.4399999999996"/>
  </r>
  <r>
    <s v="Dennison Crosswaite"/>
    <x v="4"/>
    <s v="Spicy Special Slims"/>
    <d v="2022-03-24T00:00:00"/>
    <n v="11837"/>
    <n v="494"/>
    <n v="4060.6800000000003"/>
    <n v="7776.32"/>
  </r>
  <r>
    <s v="Kelci Walkden"/>
    <x v="2"/>
    <s v="Orange Choco"/>
    <d v="2022-03-17T00:00:00"/>
    <n v="6853"/>
    <n v="286"/>
    <n v="1052.48"/>
    <n v="5800.52"/>
  </r>
  <r>
    <s v="Gunar Cockshoot"/>
    <x v="4"/>
    <s v="70% Dark Bites"/>
    <d v="2022-03-01T00:00:00"/>
    <n v="9310"/>
    <n v="345"/>
    <n v="1738.8"/>
    <n v="7571.2"/>
  </r>
  <r>
    <s v="Barr Faughny"/>
    <x v="2"/>
    <s v="Milk Bars"/>
    <d v="2022-03-24T00:00:00"/>
    <n v="11599"/>
    <n v="967"/>
    <n v="5086.42"/>
    <n v="6512.58"/>
  </r>
  <r>
    <s v="Dennison Crosswaite"/>
    <x v="2"/>
    <s v="Orange Choco"/>
    <d v="2022-03-29T00:00:00"/>
    <n v="3696"/>
    <n v="195"/>
    <n v="717.6"/>
    <n v="2978.4"/>
  </r>
  <r>
    <s v="Andria Kimpton"/>
    <x v="2"/>
    <s v="Spicy Special Slims"/>
    <d v="2022-03-11T00:00:00"/>
    <n v="3934"/>
    <n v="164"/>
    <n v="1348.0800000000002"/>
    <n v="2585.92"/>
  </r>
  <r>
    <s v="Van Tuxwell"/>
    <x v="5"/>
    <s v="White Choc"/>
    <d v="2022-03-29T00:00:00"/>
    <n v="1498"/>
    <n v="107"/>
    <n v="688.01"/>
    <n v="809.99"/>
  </r>
  <r>
    <s v="Andria Kimpton"/>
    <x v="5"/>
    <s v="Mint Chip Choco"/>
    <d v="2022-03-29T00:00:00"/>
    <n v="2387"/>
    <n v="114"/>
    <n v="652.07999999999993"/>
    <n v="1734.92"/>
  </r>
  <r>
    <s v="Barr Faughny"/>
    <x v="2"/>
    <s v="Choco Coated Almonds"/>
    <d v="2022-03-03T00:00:00"/>
    <n v="12719"/>
    <n v="1817"/>
    <n v="6032.44"/>
    <n v="6686.56"/>
  </r>
  <r>
    <s v="Ches Bonnell"/>
    <x v="1"/>
    <s v="99% Dark &amp; Pure"/>
    <d v="2022-03-29T00:00:00"/>
    <n v="2240"/>
    <n v="173"/>
    <n v="1337.29"/>
    <n v="902.71"/>
  </r>
  <r>
    <s v="Kelci Walkden"/>
    <x v="1"/>
    <s v="Choco Coated Almonds"/>
    <d v="2022-03-02T00:00:00"/>
    <n v="11039"/>
    <n v="1840"/>
    <n v="6108.7999999999993"/>
    <n v="4930.2000000000007"/>
  </r>
  <r>
    <s v="Mallorie Waber"/>
    <x v="0"/>
    <s v="Mint Chip Choco"/>
    <d v="2022-03-01T00:00:00"/>
    <n v="3969"/>
    <n v="189"/>
    <n v="1081.08"/>
    <n v="2887.92"/>
  </r>
  <r>
    <s v="Dotty Strutley"/>
    <x v="3"/>
    <s v="70% Dark Bites"/>
    <d v="2022-03-29T00:00:00"/>
    <n v="18480"/>
    <n v="740"/>
    <n v="3729.6"/>
    <n v="14750.4"/>
  </r>
  <r>
    <s v="Mallorie Waber"/>
    <x v="2"/>
    <s v="White Choc"/>
    <d v="2022-03-04T00:00:00"/>
    <n v="13811"/>
    <n v="768"/>
    <n v="4938.24"/>
    <n v="8872.76"/>
  </r>
  <r>
    <s v="Roddy Speechley"/>
    <x v="4"/>
    <s v="Milk Bars"/>
    <d v="2022-03-28T00:00:00"/>
    <n v="9590"/>
    <n v="738"/>
    <n v="3881.8799999999997"/>
    <n v="5708.1200000000008"/>
  </r>
  <r>
    <s v="Kelci Walkden"/>
    <x v="2"/>
    <s v="Mint Chip Choco"/>
    <d v="2022-03-28T00:00:00"/>
    <n v="9730"/>
    <n v="443"/>
    <n v="2533.96"/>
    <n v="7196.04"/>
  </r>
  <r>
    <s v="Rafaelita Blaksland"/>
    <x v="3"/>
    <s v="White Choc"/>
    <d v="2022-03-23T00:00:00"/>
    <n v="2779"/>
    <n v="127"/>
    <n v="816.61"/>
    <n v="1962.3899999999999"/>
  </r>
  <r>
    <s v="Mallorie Waber"/>
    <x v="1"/>
    <s v="Choco Coated Almonds"/>
    <d v="2022-03-16T00:00:00"/>
    <n v="3262"/>
    <n v="297"/>
    <n v="986.04"/>
    <n v="2275.96"/>
  </r>
  <r>
    <s v="Gigi Bohling"/>
    <x v="0"/>
    <s v="Eclairs"/>
    <d v="2022-03-14T00:00:00"/>
    <n v="2254"/>
    <n v="161"/>
    <n v="1015.91"/>
    <n v="1238.0900000000001"/>
  </r>
  <r>
    <s v="Roddy Speechley"/>
    <x v="3"/>
    <s v="Fruit &amp; Nut Bars"/>
    <d v="2022-03-07T00:00:00"/>
    <n v="1365"/>
    <n v="46"/>
    <n v="218.04000000000002"/>
    <n v="1146.96"/>
  </r>
  <r>
    <s v="Kaine Padly"/>
    <x v="1"/>
    <s v="Raspberry Choco"/>
    <d v="2022-03-04T00:00:00"/>
    <n v="154"/>
    <n v="22"/>
    <n v="84.7"/>
    <n v="69.3"/>
  </r>
  <r>
    <s v="Karlen McCaffrey"/>
    <x v="4"/>
    <s v="Raspberry Choco"/>
    <d v="2022-03-24T00:00:00"/>
    <n v="13419"/>
    <n v="1491"/>
    <n v="5740.35"/>
    <n v="7678.65"/>
  </r>
  <r>
    <s v="Karlen McCaffrey"/>
    <x v="5"/>
    <s v="Choco Coated Almonds"/>
    <d v="2022-03-29T00:00:00"/>
    <n v="4711"/>
    <n v="472"/>
    <n v="1567.04"/>
    <n v="3143.96"/>
  </r>
  <r>
    <s v="Wilone O'Kielt"/>
    <x v="0"/>
    <s v="Manuka Honey Choco"/>
    <d v="2022-03-24T00:00:00"/>
    <n v="5271"/>
    <n v="203"/>
    <n v="1380.3999999999999"/>
    <n v="3890.6000000000004"/>
  </r>
  <r>
    <s v="Wilone O'Kielt"/>
    <x v="2"/>
    <s v="After Nines"/>
    <d v="2022-03-16T00:00:00"/>
    <n v="7714"/>
    <n v="386"/>
    <n v="3948.78"/>
    <n v="3765.22"/>
  </r>
  <r>
    <s v="Madelene Upcott"/>
    <x v="1"/>
    <s v="Eclairs"/>
    <d v="2022-03-11T00:00:00"/>
    <n v="9275"/>
    <n v="1160"/>
    <n v="7319.5999999999995"/>
    <n v="1955.4000000000005"/>
  </r>
  <r>
    <s v="Curtice Advani"/>
    <x v="1"/>
    <s v="Orange Choco"/>
    <d v="2022-03-07T00:00:00"/>
    <n v="4620"/>
    <n v="244"/>
    <n v="897.92000000000007"/>
    <n v="3722.08"/>
  </r>
  <r>
    <s v="Barr Faughny"/>
    <x v="1"/>
    <s v="Almond Choco"/>
    <d v="2022-03-22T00:00:00"/>
    <n v="3927"/>
    <n v="171"/>
    <n v="880.65000000000009"/>
    <n v="3046.35"/>
  </r>
  <r>
    <s v="Rafaelita Blaksland"/>
    <x v="0"/>
    <s v="85% Dark Bars"/>
    <d v="2022-03-15T00:00:00"/>
    <n v="3493"/>
    <n v="159"/>
    <n v="1671.09"/>
    <n v="1821.91"/>
  </r>
  <r>
    <s v="Jehu Rudeforth"/>
    <x v="3"/>
    <s v="Baker's Choco Chips"/>
    <d v="2022-03-10T00:00:00"/>
    <n v="12663"/>
    <n v="745"/>
    <n v="9245.4500000000007"/>
    <n v="3417.5499999999993"/>
  </r>
  <r>
    <s v="Jehu Rudeforth"/>
    <x v="2"/>
    <s v="After Nines"/>
    <d v="2022-03-30T00:00:00"/>
    <n v="875"/>
    <n v="59"/>
    <n v="603.57000000000005"/>
    <n v="271.42999999999995"/>
  </r>
  <r>
    <s v="Marney O'Breen"/>
    <x v="2"/>
    <s v="Orange Choco"/>
    <d v="2022-03-25T00:00:00"/>
    <n v="3514"/>
    <n v="153"/>
    <n v="563.04000000000008"/>
    <n v="2950.96"/>
  </r>
  <r>
    <s v="Rafaelita Blaksland"/>
    <x v="2"/>
    <s v="Fruit &amp; Nut Bars"/>
    <d v="2022-03-03T00:00:00"/>
    <n v="8953"/>
    <n v="320"/>
    <n v="1516.8000000000002"/>
    <n v="7436.2"/>
  </r>
  <r>
    <s v="Rafaelita Blaksland"/>
    <x v="5"/>
    <s v="Peanut Butter Cubes"/>
    <d v="2022-03-21T00:00:00"/>
    <n v="3997"/>
    <n v="267"/>
    <n v="707.55"/>
    <n v="3289.45"/>
  </r>
  <r>
    <s v="Wilone O'Kielt"/>
    <x v="2"/>
    <s v="Milk Bars"/>
    <d v="2022-03-09T00:00:00"/>
    <n v="13888"/>
    <n v="1389"/>
    <n v="7306.1399999999994"/>
    <n v="6581.8600000000006"/>
  </r>
  <r>
    <s v="Van Tuxwell"/>
    <x v="4"/>
    <s v="Drinking Coco"/>
    <d v="2022-03-29T00:00:00"/>
    <n v="812"/>
    <n v="43"/>
    <n v="427.41999999999996"/>
    <n v="384.58000000000004"/>
  </r>
  <r>
    <s v="Barr Faughny"/>
    <x v="5"/>
    <s v="Fruit &amp; Nut Bars"/>
    <d v="2022-03-07T00:00:00"/>
    <n v="3535"/>
    <n v="142"/>
    <n v="673.08"/>
    <n v="2861.92"/>
  </r>
  <r>
    <s v="Ches Bonnell"/>
    <x v="2"/>
    <s v="Mint Chip Choco"/>
    <d v="2022-03-11T00:00:00"/>
    <n v="7588"/>
    <n v="447"/>
    <n v="2556.8399999999997"/>
    <n v="5031.16"/>
  </r>
  <r>
    <s v="Gunar Cockshoot"/>
    <x v="4"/>
    <s v="Baker's Choco Chips"/>
    <d v="2022-03-23T00:00:00"/>
    <n v="4277"/>
    <n v="306"/>
    <n v="3797.46"/>
    <n v="479.53999999999996"/>
  </r>
  <r>
    <s v="Husein Augar"/>
    <x v="2"/>
    <s v="Milk Bars"/>
    <d v="2022-03-04T00:00:00"/>
    <n v="1946"/>
    <n v="130"/>
    <n v="683.8"/>
    <n v="1262.2"/>
  </r>
  <r>
    <s v="Camilla Castle"/>
    <x v="4"/>
    <s v="Caramel Stuffed Bars"/>
    <d v="2022-03-25T00:00:00"/>
    <n v="546"/>
    <n v="42"/>
    <n v="354.06"/>
    <n v="191.94"/>
  </r>
  <r>
    <s v="Andria Kimpton"/>
    <x v="3"/>
    <s v="Peanut Butter Cubes"/>
    <d v="2022-03-01T00:00:00"/>
    <n v="1001"/>
    <n v="126"/>
    <n v="333.9"/>
    <n v="667.1"/>
  </r>
  <r>
    <s v="Ches Bonnell"/>
    <x v="3"/>
    <s v="Orange Choco"/>
    <d v="2022-03-03T00:00:00"/>
    <n v="175"/>
    <n v="9"/>
    <n v="33.120000000000005"/>
    <n v="141.88"/>
  </r>
  <r>
    <s v="Gunar Cockshoot"/>
    <x v="3"/>
    <s v="85% Dark Bars"/>
    <d v="2022-03-10T00:00:00"/>
    <n v="5782"/>
    <n v="290"/>
    <n v="3047.9"/>
    <n v="2734.1"/>
  </r>
  <r>
    <s v="Marney O'Breen"/>
    <x v="3"/>
    <s v="Almond Choco"/>
    <d v="2022-03-21T00:00:00"/>
    <n v="490"/>
    <n v="21"/>
    <n v="108.15"/>
    <n v="381.85"/>
  </r>
  <r>
    <s v="Jan Morforth"/>
    <x v="5"/>
    <s v="50% Dark Bites"/>
    <d v="2022-03-24T00:00:00"/>
    <n v="15372"/>
    <n v="592"/>
    <n v="4428.16"/>
    <n v="10943.84"/>
  </r>
  <r>
    <s v="Mallorie Waber"/>
    <x v="3"/>
    <s v="Choco Coated Almonds"/>
    <d v="2022-03-10T00:00:00"/>
    <n v="4557"/>
    <n v="415"/>
    <n v="1377.8"/>
    <n v="3179.2"/>
  </r>
  <r>
    <s v="Gunar Cockshoot"/>
    <x v="5"/>
    <s v="Raspberry Choco"/>
    <d v="2022-03-23T00:00:00"/>
    <n v="5425"/>
    <n v="603"/>
    <n v="2321.5500000000002"/>
    <n v="3103.45"/>
  </r>
  <r>
    <s v="Curtice Advani"/>
    <x v="4"/>
    <s v="Raspberry Choco"/>
    <d v="2022-03-02T00:00:00"/>
    <n v="6685"/>
    <n v="955"/>
    <n v="3676.75"/>
    <n v="3008.25"/>
  </r>
  <r>
    <s v="Oby Sorrel"/>
    <x v="3"/>
    <s v="Manuka Honey Choco"/>
    <d v="2022-03-17T00:00:00"/>
    <n v="609"/>
    <n v="24"/>
    <n v="163.19999999999999"/>
    <n v="445.8"/>
  </r>
  <r>
    <s v="Gigi Bohling"/>
    <x v="5"/>
    <s v="Baker's Choco Chips"/>
    <d v="2022-03-25T00:00:00"/>
    <n v="2149"/>
    <n v="120"/>
    <n v="1489.2"/>
    <n v="659.8"/>
  </r>
  <r>
    <s v="Madelene Upcott"/>
    <x v="2"/>
    <s v="Smooth Sliky Salty"/>
    <d v="2022-03-24T00:00:00"/>
    <n v="1925"/>
    <n v="175"/>
    <n v="482.99999999999994"/>
    <n v="1442"/>
  </r>
  <r>
    <s v="Dennison Crosswaite"/>
    <x v="0"/>
    <s v="After Nines"/>
    <d v="2022-03-23T00:00:00"/>
    <n v="5761"/>
    <n v="275"/>
    <n v="2813.25"/>
    <n v="2947.75"/>
  </r>
  <r>
    <s v="Karlen McCaffrey"/>
    <x v="5"/>
    <s v="99% Dark &amp; Pure"/>
    <d v="2022-03-15T00:00:00"/>
    <n v="4760"/>
    <n v="251"/>
    <n v="1940.23"/>
    <n v="2819.77"/>
  </r>
  <r>
    <s v="Camilla Castle"/>
    <x v="0"/>
    <s v="Drinking Coco"/>
    <d v="2022-03-09T00:00:00"/>
    <n v="9653"/>
    <n v="568"/>
    <n v="5645.92"/>
    <n v="4007.08"/>
  </r>
  <r>
    <s v="Beverie Moffet"/>
    <x v="4"/>
    <s v="70% Dark Bites"/>
    <d v="2022-03-18T00:00:00"/>
    <n v="2205"/>
    <n v="89"/>
    <n v="448.56"/>
    <n v="1756.44"/>
  </r>
  <r>
    <s v="Dennison Crosswaite"/>
    <x v="0"/>
    <s v="50% Dark Bites"/>
    <d v="2022-03-02T00:00:00"/>
    <n v="19873"/>
    <n v="765"/>
    <n v="5722.2000000000007"/>
    <n v="14150.8"/>
  </r>
  <r>
    <s v="Wilone O'Kielt"/>
    <x v="5"/>
    <s v="Raspberry Choco"/>
    <d v="2022-03-01T00:00:00"/>
    <n v="11144"/>
    <n v="1239"/>
    <n v="4770.1500000000005"/>
    <n v="6373.8499999999995"/>
  </r>
  <r>
    <s v="Gigi Bohling"/>
    <x v="2"/>
    <s v="Eclairs"/>
    <d v="2022-03-25T00:00:00"/>
    <n v="10899"/>
    <n v="1363"/>
    <n v="8600.5299999999988"/>
    <n v="2298.4700000000012"/>
  </r>
  <r>
    <s v="Karlen McCaffrey"/>
    <x v="2"/>
    <s v="White Choc"/>
    <d v="2022-03-04T00:00:00"/>
    <n v="8064"/>
    <n v="475"/>
    <n v="3054.25"/>
    <n v="5009.75"/>
  </r>
  <r>
    <s v="Kaine Padly"/>
    <x v="5"/>
    <s v="Milk Bars"/>
    <d v="2022-03-09T00:00:00"/>
    <n v="3220"/>
    <n v="190"/>
    <n v="999.4"/>
    <n v="2220.6"/>
  </r>
  <r>
    <s v="Oby Sorrel"/>
    <x v="2"/>
    <s v="Organic Choco Syrup"/>
    <d v="2022-03-08T00:00:00"/>
    <n v="5586"/>
    <n v="266"/>
    <n v="2545.62"/>
    <n v="3040.38"/>
  </r>
  <r>
    <s v="Barr Faughny"/>
    <x v="3"/>
    <s v="Almond Choco"/>
    <d v="2022-03-25T00:00:00"/>
    <n v="8225"/>
    <n v="294"/>
    <n v="1514.1000000000001"/>
    <n v="6710.9"/>
  </r>
  <r>
    <s v="Karlen McCaffrey"/>
    <x v="5"/>
    <s v="After Nines"/>
    <d v="2022-03-29T00:00:00"/>
    <n v="4592"/>
    <n v="242"/>
    <n v="2475.6600000000003"/>
    <n v="2116.3399999999997"/>
  </r>
  <r>
    <s v="Dotty Strutley"/>
    <x v="1"/>
    <s v="Almond Choco"/>
    <d v="2022-03-17T00:00:00"/>
    <n v="994"/>
    <n v="42"/>
    <n v="216.3"/>
    <n v="777.7"/>
  </r>
  <r>
    <s v="Brien Boise"/>
    <x v="4"/>
    <s v="Eclairs"/>
    <d v="2022-03-28T00:00:00"/>
    <n v="8715"/>
    <n v="671"/>
    <n v="4234.0099999999993"/>
    <n v="4480.9900000000007"/>
  </r>
  <r>
    <s v="Husein Augar"/>
    <x v="0"/>
    <s v="Baker's Choco Chips"/>
    <d v="2022-03-29T00:00:00"/>
    <n v="399"/>
    <n v="23"/>
    <n v="285.43"/>
    <n v="113.57"/>
  </r>
  <r>
    <s v="Marney O'Breen"/>
    <x v="3"/>
    <s v="Orange Choco"/>
    <d v="2022-03-01T00:00:00"/>
    <n v="7567"/>
    <n v="329"/>
    <n v="1210.72"/>
    <n v="6356.28"/>
  </r>
  <r>
    <s v="Ches Bonnell"/>
    <x v="2"/>
    <s v="Raspberry Choco"/>
    <d v="2022-03-07T00:00:00"/>
    <n v="9555"/>
    <n v="956"/>
    <n v="3680.6"/>
    <n v="5874.4"/>
  </r>
  <r>
    <s v="Roddy Speechley"/>
    <x v="2"/>
    <s v="Spicy Special Slims"/>
    <d v="2022-03-11T00:00:00"/>
    <n v="4144"/>
    <n v="173"/>
    <n v="1422.0600000000002"/>
    <n v="2721.9399999999996"/>
  </r>
  <r>
    <s v="Kelci Walkden"/>
    <x v="1"/>
    <s v="Peanut Butter Cubes"/>
    <d v="2022-03-21T00:00:00"/>
    <n v="8708"/>
    <n v="968"/>
    <n v="2565.1999999999998"/>
    <n v="6142.8"/>
  </r>
  <r>
    <s v="Karlen McCaffrey"/>
    <x v="1"/>
    <s v="Organic Choco Syrup"/>
    <d v="2022-03-18T00:00:00"/>
    <n v="406"/>
    <n v="18"/>
    <n v="172.26"/>
    <n v="233.74"/>
  </r>
  <r>
    <s v="Camilla Castle"/>
    <x v="0"/>
    <s v="Almond Choco"/>
    <d v="2022-03-24T00:00:00"/>
    <n v="4893"/>
    <n v="196"/>
    <n v="1009.4000000000001"/>
    <n v="3883.6"/>
  </r>
  <r>
    <s v="Gigi Bohling"/>
    <x v="5"/>
    <s v="70% Dark Bites"/>
    <d v="2022-03-03T00:00:00"/>
    <n v="8036"/>
    <n v="310"/>
    <n v="1562.4"/>
    <n v="6473.6"/>
  </r>
  <r>
    <s v="Camilla Castle"/>
    <x v="2"/>
    <s v="99% Dark &amp; Pure"/>
    <d v="2022-03-14T00:00:00"/>
    <n v="11025"/>
    <n v="849"/>
    <n v="6562.77"/>
    <n v="4462.2299999999996"/>
  </r>
  <r>
    <s v="Jan Morforth"/>
    <x v="5"/>
    <s v="Drinking Coco"/>
    <d v="2022-03-23T00:00:00"/>
    <n v="280"/>
    <n v="13"/>
    <n v="129.22"/>
    <n v="150.78"/>
  </r>
  <r>
    <s v="Gunar Cockshoot"/>
    <x v="1"/>
    <s v="Caramel Stuffed Bars"/>
    <d v="2022-03-21T00:00:00"/>
    <n v="854"/>
    <n v="54"/>
    <n v="455.21999999999997"/>
    <n v="398.78000000000003"/>
  </r>
  <r>
    <s v="Roddy Speechley"/>
    <x v="0"/>
    <s v="Organic Choco Syrup"/>
    <d v="2022-03-01T00:00:00"/>
    <n v="13160"/>
    <n v="732"/>
    <n v="7005.24"/>
    <n v="6154.76"/>
  </r>
  <r>
    <s v="Van Tuxwell"/>
    <x v="4"/>
    <s v="Orange Choco"/>
    <d v="2022-03-02T00:00:00"/>
    <n v="1932"/>
    <n v="102"/>
    <n v="375.36"/>
    <n v="1556.6399999999999"/>
  </r>
  <r>
    <s v="Oby Sorrel"/>
    <x v="1"/>
    <s v="Manuka Honey Choco"/>
    <d v="2022-03-28T00:00:00"/>
    <n v="5817"/>
    <n v="182"/>
    <n v="1237.5999999999999"/>
    <n v="4579.3999999999996"/>
  </r>
  <r>
    <s v="Brien Boise"/>
    <x v="5"/>
    <s v="Baker's Choco Chips"/>
    <d v="2022-03-28T00:00:00"/>
    <n v="322"/>
    <n v="22"/>
    <n v="273.02"/>
    <n v="48.980000000000018"/>
  </r>
  <r>
    <s v="Barr Faughny"/>
    <x v="1"/>
    <s v="Orange Choco"/>
    <d v="2022-03-01T00:00:00"/>
    <n v="12537"/>
    <n v="570"/>
    <n v="2097.6"/>
    <n v="10439.4"/>
  </r>
  <r>
    <s v="Kaine Padly"/>
    <x v="4"/>
    <s v="Smooth Sliky Salty"/>
    <d v="2022-03-04T00:00:00"/>
    <n v="1225"/>
    <n v="82"/>
    <n v="226.32"/>
    <n v="998.68000000000006"/>
  </r>
  <r>
    <s v="Madelene Upcott"/>
    <x v="0"/>
    <s v="Eclairs"/>
    <d v="2022-03-14T00:00:00"/>
    <n v="5124"/>
    <n v="427"/>
    <n v="2694.37"/>
    <n v="2429.63"/>
  </r>
  <r>
    <s v="Dotty Strutley"/>
    <x v="4"/>
    <s v="White Choc"/>
    <d v="2022-03-29T00:00:00"/>
    <n v="6034"/>
    <n v="431"/>
    <n v="2771.33"/>
    <n v="3262.67"/>
  </r>
  <r>
    <s v="Curtice Advani"/>
    <x v="0"/>
    <s v="Peanut Butter Cubes"/>
    <d v="2022-03-17T00:00:00"/>
    <n v="7903"/>
    <n v="988"/>
    <n v="2618.1999999999998"/>
    <n v="5284.8"/>
  </r>
  <r>
    <s v="Dennison Crosswaite"/>
    <x v="3"/>
    <s v="Orange Choco"/>
    <d v="2022-03-02T00:00:00"/>
    <n v="707"/>
    <n v="31"/>
    <n v="114.08"/>
    <n v="592.91999999999996"/>
  </r>
  <r>
    <s v="Curtice Advani"/>
    <x v="4"/>
    <s v="Manuka Honey Choco"/>
    <d v="2022-03-28T00:00:00"/>
    <n v="14609"/>
    <n v="562"/>
    <n v="3821.6"/>
    <n v="10787.4"/>
  </r>
  <r>
    <s v="Jan Morforth"/>
    <x v="0"/>
    <s v="Spicy Special Slims"/>
    <d v="2022-03-14T00:00:00"/>
    <n v="9205"/>
    <n v="439"/>
    <n v="3608.5800000000004"/>
    <n v="5596.42"/>
  </r>
  <r>
    <s v="Rafaelita Blaksland"/>
    <x v="3"/>
    <s v="Almond Choco"/>
    <d v="2022-03-03T00:00:00"/>
    <n v="5705"/>
    <n v="204"/>
    <n v="1050.6000000000001"/>
    <n v="4654.3999999999996"/>
  </r>
  <r>
    <s v="Dotty Strutley"/>
    <x v="2"/>
    <s v="Drinking Coco"/>
    <d v="2022-03-14T00:00:00"/>
    <n v="3325"/>
    <n v="167"/>
    <n v="1659.98"/>
    <n v="1665.02"/>
  </r>
  <r>
    <s v="Roddy Speechley"/>
    <x v="5"/>
    <s v="70% Dark Bites"/>
    <d v="2022-03-09T00:00:00"/>
    <n v="4900"/>
    <n v="205"/>
    <n v="1033.2"/>
    <n v="3866.8"/>
  </r>
  <r>
    <s v="Curtice Advani"/>
    <x v="3"/>
    <s v="85% Dark Bars"/>
    <d v="2022-03-04T00:00:00"/>
    <n v="8911"/>
    <n v="388"/>
    <n v="4077.88"/>
    <n v="4833.12"/>
  </r>
  <r>
    <s v="Roddy Speechley"/>
    <x v="0"/>
    <s v="70% Dark Bites"/>
    <d v="2022-03-24T00:00:00"/>
    <n v="1316"/>
    <n v="51"/>
    <n v="257.04000000000002"/>
    <n v="1058.96"/>
  </r>
  <r>
    <s v="Kaine Padly"/>
    <x v="2"/>
    <s v="Fruit &amp; Nut Bars"/>
    <d v="2022-03-01T00:00:00"/>
    <n v="4340"/>
    <n v="155"/>
    <n v="734.7"/>
    <n v="360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B1A2CD-EB42-4251-8EF7-5A8BAD6ED665}"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M25:O51" firstHeaderRow="0" firstDataRow="1" firstDataCol="1" rowPageCount="1" colPageCount="1"/>
  <pivotFields count="4">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1">
    <pageField fld="1" hier="3" name="[people].[Team].[All]" cap="All"/>
  </pageFields>
  <dataFields count="2">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3" baseField="0" baseItem="0">
      <extLst>
        <ext xmlns:x14="http://schemas.microsoft.com/office/spreadsheetml/2009/9/main" uri="{E15A36E0-9728-4e99-A89B-3F7291B0FE68}">
          <x14:dataField sourceField="2"/>
        </ext>
      </extLst>
    </dataField>
  </dataFields>
  <formats count="13">
    <format dxfId="41">
      <pivotArea outline="0" collapsedLevelsAreSubtotals="1" fieldPosition="0"/>
    </format>
    <format dxfId="40">
      <pivotArea outline="0" fieldPosition="0">
        <references count="1">
          <reference field="4294967294" count="1">
            <x v="0"/>
          </reference>
        </references>
      </pivotArea>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 dxfId="33">
      <pivotArea field="0" type="button" dataOnly="0" labelOnly="1" outline="0" axis="axisRow" fieldPosition="0"/>
    </format>
    <format dxfId="32">
      <pivotArea dataOnly="0" labelOnly="1" outline="0" fieldPosition="0">
        <references count="1">
          <reference field="4294967294" count="2">
            <x v="0"/>
            <x v="1"/>
          </reference>
        </references>
      </pivotArea>
    </format>
    <format dxfId="31">
      <pivotArea outline="0" collapsedLevelsAreSubtotals="1" fieldPosition="0"/>
    </format>
    <format dxfId="30">
      <pivotArea dataOnly="0" labelOnly="1" fieldPosition="0">
        <references count="1">
          <reference field="0" count="0"/>
        </references>
      </pivotArea>
    </format>
    <format dxfId="29">
      <pivotArea dataOnly="0" labelOnly="1" grandRow="1" outline="0" fieldPosition="0"/>
    </format>
  </formats>
  <conditionalFormats count="3">
    <conditionalFormat priority="3">
      <pivotAreas count="1">
        <pivotArea type="data" collapsedLevelsAreSubtotals="1" fieldPosition="0">
          <references count="2">
            <reference field="4294967294" count="1" selected="0">
              <x v="0"/>
            </reference>
            <reference field="0" count="5">
              <x v="4"/>
              <x v="13"/>
              <x v="18"/>
              <x v="22"/>
              <x v="23"/>
            </reference>
          </references>
        </pivotArea>
      </pivotAreas>
    </conditionalFormat>
    <conditionalFormat priority="2">
      <pivotAreas count="1">
        <pivotArea type="data" collapsedLevelsAreSubtotals="1" fieldPosition="0">
          <references count="2">
            <reference field="4294967294" count="1" selected="0">
              <x v="1"/>
            </reference>
            <reference field="0" count="5">
              <x v="4"/>
              <x v="13"/>
              <x v="18"/>
              <x v="22"/>
              <x v="23"/>
            </reference>
          </references>
        </pivotArea>
      </pivotAreas>
    </conditionalFormat>
    <conditionalFormat priority="1">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55EA-BFCE-441C-A366-FC198CFEB9C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14:L19" firstHeaderRow="0" firstDataRow="1" firstDataCol="1"/>
  <pivotFields count="3">
    <pivotField dataField="1" subtotalTop="0" showAll="0" defaultSubtotal="0"/>
    <pivotField axis="axisRow" allDrilled="1" subtotalTop="0" showAll="0"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Profit" fld="0" baseField="0" baseItem="0" numFmtId="165"/>
  </dataFields>
  <formats count="1">
    <format dxfId="24">
      <pivotArea outline="0" collapsedLevelsAreSubtotals="1" fieldPosition="0"/>
    </format>
  </formats>
  <chartFormats count="2">
    <chartFormat chart="5" format="2"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Medium7"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F7A9D0-3277-4D3D-9C0C-DE756F5EF46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D14:H33" firstHeaderRow="1" firstDataRow="2"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4">
    <i>
      <x/>
    </i>
    <i>
      <x v="1"/>
    </i>
    <i>
      <x v="2"/>
    </i>
    <i t="grand">
      <x/>
    </i>
  </colItems>
  <dataFields count="1">
    <dataField name="Sum of Profit" fld="3" baseField="0" baseItem="0"/>
  </dataFields>
  <formats count="1">
    <format dxfId="25">
      <pivotArea outline="0" collapsedLevelsAreSubtotals="1" fieldPosition="0"/>
    </format>
  </formats>
  <conditionalFormats count="1">
    <conditionalFormat priority="1">
      <pivotAreas count="3">
        <pivotArea type="data" collapsedLevelsAreSubtotals="1" fieldPosition="0">
          <references count="4">
            <reference field="4294967294" count="1" selected="0">
              <x v="0"/>
            </reference>
            <reference field="0" count="1" selected="0">
              <x v="0"/>
            </reference>
            <reference field="1" count="12">
              <x v="0"/>
              <x v="1"/>
              <x v="2"/>
              <x v="3"/>
              <x v="4"/>
              <x v="5"/>
              <x v="6"/>
              <x v="7"/>
              <x v="8"/>
              <x v="9"/>
              <x v="10"/>
              <x v="11"/>
            </reference>
            <reference field="2" count="3" selected="0">
              <x v="0"/>
              <x v="1"/>
              <x v="2"/>
            </reference>
          </references>
        </pivotArea>
        <pivotArea type="data" collapsedLevelsAreSubtotals="1" fieldPosition="0">
          <references count="3">
            <reference field="4294967294" count="1" selected="0">
              <x v="0"/>
            </reference>
            <reference field="0" count="1">
              <x v="1"/>
            </reference>
            <reference field="2" count="3" selected="0">
              <x v="0"/>
              <x v="1"/>
              <x v="2"/>
            </reference>
          </references>
        </pivotArea>
        <pivotArea type="data" collapsedLevelsAreSubtotals="1" fieldPosition="0">
          <references count="4">
            <reference field="4294967294" count="1" selected="0">
              <x v="0"/>
            </reference>
            <reference field="0" count="1" selected="0">
              <x v="1"/>
            </reference>
            <reference field="1" count="3">
              <x v="0"/>
              <x v="1"/>
              <x v="2"/>
            </reference>
            <reference field="2" count="3" selected="0">
              <x v="0"/>
              <x v="1"/>
              <x v="2"/>
            </reference>
          </references>
        </pivotArea>
      </pivotAreas>
    </conditionalFormat>
  </conditionalFormats>
  <chartFormats count="6">
    <chartFormat chart="12" format="9" series="1">
      <pivotArea type="data" outline="0" fieldPosition="0">
        <references count="1">
          <reference field="2" count="1" selected="0">
            <x v="0"/>
          </reference>
        </references>
      </pivotArea>
    </chartFormat>
    <chartFormat chart="12" format="10" series="1">
      <pivotArea type="data" outline="0" fieldPosition="0">
        <references count="1">
          <reference field="2" count="1" selected="0">
            <x v="1"/>
          </reference>
        </references>
      </pivotArea>
    </chartFormat>
    <chartFormat chart="12" format="11" series="1">
      <pivotArea type="data" outline="0" fieldPosition="0">
        <references count="1">
          <reference field="2" count="1" selected="0">
            <x v="2"/>
          </reference>
        </references>
      </pivotArea>
    </chartFormat>
    <chartFormat chart="12" format="12" series="1">
      <pivotArea type="data" outline="0" fieldPosition="0">
        <references count="2">
          <reference field="4294967294" count="1" selected="0">
            <x v="0"/>
          </reference>
          <reference field="2" count="1" selected="0">
            <x v="0"/>
          </reference>
        </references>
      </pivotArea>
    </chartFormat>
    <chartFormat chart="12" format="13" series="1">
      <pivotArea type="data" outline="0" fieldPosition="0">
        <references count="2">
          <reference field="4294967294" count="1" selected="0">
            <x v="0"/>
          </reference>
          <reference field="2" count="1" selected="0">
            <x v="1"/>
          </reference>
        </references>
      </pivotArea>
    </chartFormat>
    <chartFormat chart="12" format="14" series="1">
      <pivotArea type="data" outline="0" fieldPosition="0">
        <references count="2">
          <reference field="4294967294" count="1" selected="0">
            <x v="0"/>
          </reference>
          <reference field="2"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pivotHierarchies>
  <pivotTableStyleInfo name="PivotStyleMedium7" showRowHeaders="1" showColHeaders="1" showRowStripes="0" showColStripes="0" showLastColumn="1"/>
  <rowHierarchiesUsage count="2">
    <rowHierarchyUsage hierarchyUsage="13"/>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08A8E4-FCD5-4233-84C2-6C2DB5A9FAC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Q21" firstHeaderRow="1" firstDataRow="1" firstDataCol="1"/>
  <pivotFields count="8">
    <pivotField showAll="0"/>
    <pivotField axis="axisRow" showAll="0">
      <items count="7">
        <item x="5"/>
        <item x="2"/>
        <item x="1"/>
        <item x="4"/>
        <item x="0"/>
        <item x="3"/>
        <item t="default"/>
      </items>
    </pivotField>
    <pivotField showAll="0"/>
    <pivotField numFmtId="14" showAll="0"/>
    <pivotField numFmtId="165" showAll="0"/>
    <pivotField showAll="0"/>
    <pivotField numFmtId="164" showAll="0"/>
    <pivotField dataField="1" numFmtId="165" showAll="0"/>
  </pivotFields>
  <rowFields count="1">
    <field x="1"/>
  </rowFields>
  <rowItems count="7">
    <i>
      <x/>
    </i>
    <i>
      <x v="1"/>
    </i>
    <i>
      <x v="2"/>
    </i>
    <i>
      <x v="3"/>
    </i>
    <i>
      <x v="4"/>
    </i>
    <i>
      <x v="5"/>
    </i>
    <i t="grand">
      <x/>
    </i>
  </rowItems>
  <colItems count="1">
    <i/>
  </colItems>
  <dataFields count="1">
    <dataField name="Sum of Profit" fld="7" baseField="0" baseItem="0" numFmtId="165"/>
  </dataFields>
  <formats count="1">
    <format dxfId="26">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4E8DD3-BBE9-421B-9547-13AB25E1BD5B}"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ales Person">
  <location ref="J27:M53" firstHeaderRow="0"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pageFields count="1">
    <pageField fld="1" hier="3" name="[people].[Team].[All]" cap="All"/>
  </pageFields>
  <dataFields count="3">
    <dataField name="% of Grand Total" fld="2" showDataAs="percentOfTotal" baseField="0" baseItem="0" numFmtId="10">
      <extLst>
        <ext xmlns:x14="http://schemas.microsoft.com/office/spreadsheetml/2009/9/main" uri="{E15A36E0-9728-4e99-A89B-3F7291B0FE68}">
          <x14:dataField sourceField="2" uniqueName="[__Xl2].[Measures].[Sum of Profit]"/>
        </ext>
      </extLst>
    </dataField>
    <dataField name="Profit" fld="4" baseField="0" baseItem="0">
      <extLst>
        <ext xmlns:x14="http://schemas.microsoft.com/office/spreadsheetml/2009/9/main" uri="{E15A36E0-9728-4e99-A89B-3F7291B0FE68}">
          <x14:dataField sourceField="2"/>
        </ext>
      </extLst>
    </dataField>
    <dataField name="Revenue" fld="3" baseField="0" baseItem="0"/>
  </dataFields>
  <formats count="2">
    <format dxfId="28">
      <pivotArea outline="0" collapsedLevelsAreSubtotals="1" fieldPosition="0"/>
    </format>
    <format dxfId="27">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0" count="25">
              <x v="0"/>
              <x v="1"/>
              <x v="2"/>
              <x v="3"/>
              <x v="4"/>
              <x v="5"/>
              <x v="6"/>
              <x v="7"/>
              <x v="8"/>
              <x v="9"/>
              <x v="10"/>
              <x v="11"/>
              <x v="12"/>
              <x v="13"/>
              <x v="14"/>
              <x v="15"/>
              <x v="16"/>
              <x v="17"/>
              <x v="18"/>
              <x v="19"/>
              <x v="20"/>
              <x v="21"/>
              <x v="22"/>
              <x v="23"/>
              <x v="24"/>
            </reference>
          </references>
        </pivotArea>
      </pivotAreas>
    </conditionalFormat>
  </conditional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ofit"/>
    <pivotHierarchy dragToData="1"/>
    <pivotHierarchy dragToRow="0" dragToCol="0" dragToPage="0" dragToData="1" caption="Revenue"/>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7"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1EBC1D0E-639A-4EC9-ABF9-6D50EB1A51DC}" autoFormatId="16" applyNumberFormats="0" applyBorderFormats="0" applyFontFormats="0" applyPatternFormats="0" applyAlignmentFormats="0" applyWidthHeightFormats="0">
  <queryTableRefresh nextId="9">
    <queryTableFields count="6">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D9E75B9-A62B-4CDC-8774-C89A02955BC0}" autoFormatId="16" applyNumberFormats="0" applyBorderFormats="0" applyFontFormats="0" applyPatternFormats="0" applyAlignmentFormats="0" applyWidthHeightFormats="0">
  <queryTableRefresh nextId="9" unboundColumnsRight="2">
    <queryTableFields count="8">
      <queryTableField id="1" name="Sales Person" tableColumnId="1"/>
      <queryTableField id="2" name="Geography" tableColumnId="2"/>
      <queryTableField id="3" name="Product" tableColumnId="3"/>
      <queryTableField id="4" name="Date" tableColumnId="4"/>
      <queryTableField id="5" name="Amount" tableColumnId="5"/>
      <queryTableField id="6" name="Boxes" tableColumnId="6"/>
      <queryTableField id="8" dataBound="0" tableColumnId="8"/>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585DC80F-AC87-4F62-92AD-6319459F1426}" autoFormatId="16" applyNumberFormats="0" applyBorderFormats="0" applyFontFormats="0" applyPatternFormats="0" applyAlignmentFormats="0" applyWidthHeightFormats="0">
  <queryTableRefresh nextId="4" unboundColumnsRight="1">
    <queryTableFields count="3">
      <queryTableField id="1" name="Sales person" tableColumnId="1"/>
      <queryTableField id="2" name="Team" tableColumnId="2"/>
      <queryTableField id="3" dataBound="0"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40AE177F-8C46-4DA5-BA83-F03B432652B8}" autoFormatId="16" applyNumberFormats="0" applyBorderFormats="0" applyFontFormats="0" applyPatternFormats="0" applyAlignmentFormats="0" applyWidthHeightFormats="0">
  <queryTableRefresh nextId="4" unboundColumnsRight="1">
    <queryTableFields count="3">
      <queryTableField id="1" name="Geo" tableColumnId="1"/>
      <queryTableField id="2" name="Region" tableColumnId="2"/>
      <queryTableField id="3" dataBound="0"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 xr16:uid="{8CDB5AB5-0D86-4273-8977-787E011849D2}" autoFormatId="16" applyNumberFormats="0" applyBorderFormats="0" applyFontFormats="0" applyPatternFormats="0" applyAlignmentFormats="0" applyWidthHeightFormats="0">
  <queryTableRefresh nextId="5">
    <queryTableFields count="2">
      <queryTableField id="1" name="Geo" tableColumnId="1"/>
      <queryTableField id="2" name="Region"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5317D4A0-CDDC-45B3-9C6B-E208EFCCA5BC}" autoFormatId="16" applyNumberFormats="0" applyBorderFormats="0" applyFontFormats="0" applyPatternFormats="0" applyAlignmentFormats="0" applyWidthHeightFormats="0">
  <queryTableRefresh nextId="4">
    <queryTableFields count="3">
      <queryTableField id="1" name="Product" tableColumnId="1"/>
      <queryTableField id="2" name="Category" tableColumnId="2"/>
      <queryTableField id="3" name="Cost per box"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75A404B1-AECC-48AE-8AC6-95F1385F9B57}" sourceName="[people].[Team]">
  <pivotTables>
    <pivotTable tabId="7" name="PivotTable5"/>
    <pivotTable tabId="8" name="PivotTable7"/>
  </pivotTables>
  <data>
    <olap pivotCacheId="431127614">
      <levels count="2">
        <level uniqueName="[people].[Team].[(All)]" sourceCaption="(All)" count="0"/>
        <level uniqueName="[people].[Team].[Team]" sourceCaption="Team" count="4" crossFilter="none">
          <ranges>
            <range startItem="0">
              <i n="[people].[Team].&amp;[Delish]" c="Delish"/>
              <i n="[people].[Team].&amp;[Jucies]" c="Jucies"/>
              <i n="[people].[Team].&amp;[Tempo]" c="Tempo"/>
              <i n="[people].[Team].&amp;[Yummies]" c="Yummies"/>
            </range>
          </ranges>
        </level>
      </levels>
      <selections count="1">
        <selection n="[people].[Tea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2E7D9E39-D1A4-4607-A547-29ACE57194A2}" cache="Slicer_Team" caption="Team" columnCount="4" showCaption="0"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6511F6-742B-4FCC-B079-21ED2D8A1F26}" name="sales6" displayName="sales6" ref="A1:F9450" tableType="queryTable" totalsRowShown="0">
  <autoFilter ref="A1:F9450" xr:uid="{297E1F5D-6A33-444C-AB33-FB81B83A9E47}"/>
  <tableColumns count="6">
    <tableColumn id="1" xr3:uid="{FAD348D1-A636-4362-BBF3-74AB9228C1E8}" uniqueName="1" name="Sales Person" queryTableFieldId="1" dataDxfId="23"/>
    <tableColumn id="2" xr3:uid="{03F70E28-655A-4F8C-BB7B-E5891DCBD46C}" uniqueName="2" name="Geography" queryTableFieldId="2" dataDxfId="22"/>
    <tableColumn id="3" xr3:uid="{84F0FFA1-58CD-4680-81C8-67E95F73C8B3}" uniqueName="3" name="Product" queryTableFieldId="3" dataDxfId="21"/>
    <tableColumn id="4" xr3:uid="{7BE3ACFC-2D44-4926-ABA0-1782C299E844}" uniqueName="4" name="Date" queryTableFieldId="4" dataDxfId="20"/>
    <tableColumn id="5" xr3:uid="{510531CC-9F01-4906-9B29-6B4E28C7C3CC}" uniqueName="5" name="Revenue" queryTableFieldId="5" dataDxfId="19"/>
    <tableColumn id="6" xr3:uid="{051C9E8E-247D-4ACA-9940-98B911C7B3FB}" uniqueName="6" name="Boxes"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7E1F5D-6A33-444C-AB33-FB81B83A9E47}" name="sales" displayName="sales" ref="B6:I9455" tableType="queryTable" totalsRowShown="0">
  <autoFilter ref="B6:I9455" xr:uid="{297E1F5D-6A33-444C-AB33-FB81B83A9E47}"/>
  <tableColumns count="8">
    <tableColumn id="1" xr3:uid="{D00E0DAD-C105-47E0-8F8C-37CBEA43032F}" uniqueName="1" name="Sales Person" queryTableFieldId="1" dataDxfId="18"/>
    <tableColumn id="2" xr3:uid="{A7AFC1F3-C48B-43EB-8AE8-C4CCC91AFBB1}" uniqueName="2" name="Geography" queryTableFieldId="2" dataDxfId="17"/>
    <tableColumn id="3" xr3:uid="{93F0D4EF-36A9-4B71-BC80-513483AE7CEB}" uniqueName="3" name="Product" queryTableFieldId="3" dataDxfId="16"/>
    <tableColumn id="4" xr3:uid="{F302EA92-D323-425A-AE5A-2E4D5BEEDB95}" uniqueName="4" name="Date" queryTableFieldId="4" dataDxfId="15"/>
    <tableColumn id="5" xr3:uid="{C52F3F1A-6479-4428-AD3E-BE2DB1FC035C}" uniqueName="5" name="Revenue" queryTableFieldId="5" dataDxfId="14"/>
    <tableColumn id="6" xr3:uid="{77B716F1-4DB1-4494-B4F6-DA78FFD3C57E}" uniqueName="6" name="Boxes" queryTableFieldId="6"/>
    <tableColumn id="8" xr3:uid="{A567B456-1AA4-4121-84E8-228727E83297}" uniqueName="8" name="Cost" queryTableFieldId="8" dataDxfId="13">
      <calculatedColumnFormula>_xlfn.XLOOKUP(sales[[#This Row],[Product]],products[Product],products[Cost per box])*sales[[#This Row],[Boxes]]</calculatedColumnFormula>
    </tableColumn>
    <tableColumn id="7" xr3:uid="{DAFDEE63-13C1-4B1F-B4DA-929D42D8E891}" uniqueName="7" name="Profit" queryTableFieldId="7" dataDxfId="12">
      <calculatedColumnFormula>sales[[#This Row],[Revenue]]-sales[[#This Row],[Cost]]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1FB2AC-A554-49B5-A9D3-0E797BA91F9B}" name="people" displayName="people" ref="A1:C26" tableType="queryTable" totalsRowShown="0">
  <autoFilter ref="A1:C26" xr:uid="{601FB2AC-A554-49B5-A9D3-0E797BA91F9B}"/>
  <tableColumns count="3">
    <tableColumn id="1" xr3:uid="{A6A14146-9948-48F6-8943-6273AE5DE0A8}" uniqueName="1" name="Sales person" queryTableFieldId="1" dataDxfId="11"/>
    <tableColumn id="2" xr3:uid="{DB747525-78DE-4ED5-95B8-7345D5781B35}" uniqueName="2" name="Team" queryTableFieldId="2" dataDxfId="10"/>
    <tableColumn id="3" xr3:uid="{42187CD6-1AA0-4AA2-96EE-B53890C20920}" uniqueName="3" name="Email" queryTableFieldId="3" dataDxf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E1F6A3-D547-44F6-B82D-71C12B81D7CD}" name="locations7" displayName="locations7" ref="A1:C7" tableType="queryTable" totalsRowShown="0">
  <autoFilter ref="A1:C7" xr:uid="{678438FE-D0C2-499D-A4E4-FDE8A784759A}"/>
  <tableColumns count="3">
    <tableColumn id="1" xr3:uid="{40EDF787-8951-4A01-BDE5-3388D4EB71F4}" uniqueName="1" name="Geo" queryTableFieldId="1" dataDxfId="8"/>
    <tableColumn id="2" xr3:uid="{6C7C5B82-FAA2-4CF2-95AC-F25A9219C106}" uniqueName="2" name="Region" queryTableFieldId="2" dataDxfId="7"/>
    <tableColumn id="3" xr3:uid="{37FC089B-7512-44A2-86AA-CE39E8A24625}" uniqueName="3" name="SUM OF PROFITS" queryTableFieldId="3" dataDxfId="6">
      <calculatedColumnFormula>SUMIF(sales[Geography],A2,sales[Profit])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78438FE-D0C2-499D-A4E4-FDE8A784759A}" name="locations" displayName="locations" ref="A1:B7" tableType="queryTable" totalsRowShown="0">
  <autoFilter ref="A1:B7" xr:uid="{678438FE-D0C2-499D-A4E4-FDE8A784759A}"/>
  <tableColumns count="2">
    <tableColumn id="1" xr3:uid="{7EF8F7C3-E64B-4E68-B266-9B85DEB3B2F7}" uniqueName="1" name="Geo" queryTableFieldId="1" dataDxfId="5"/>
    <tableColumn id="2" xr3:uid="{6A168757-0345-4FC1-B8BA-E1C0FE6686A8}" uniqueName="2" name="Region" queryTableFieldId="2"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E656D-3744-4D13-9603-900DCC9886CF}" name="products" displayName="products" ref="A1:C23" tableType="queryTable" totalsRowShown="0">
  <autoFilter ref="A1:C23" xr:uid="{FC3E656D-3744-4D13-9603-900DCC9886CF}"/>
  <tableColumns count="3">
    <tableColumn id="1" xr3:uid="{8741C74D-2C41-4DD0-B7BB-685FAE40D368}" uniqueName="1" name="Product" queryTableFieldId="1" dataDxfId="3"/>
    <tableColumn id="2" xr3:uid="{CD94FA83-667C-4ED9-B7EC-94C4EDE09715}" uniqueName="2" name="Category" queryTableFieldId="2" dataDxfId="2"/>
    <tableColumn id="3" xr3:uid="{FEF49FED-31C4-4F60-9547-0309ED0C4B2B}" uniqueName="3" name="Cost per box" queryTableFieldId="3" dataDxfId="1"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8" Type="http://schemas.openxmlformats.org/officeDocument/2006/relationships/hyperlink" Target="mailto:husein.a@delish.org" TargetMode="External"/><Relationship Id="rId13" Type="http://schemas.openxmlformats.org/officeDocument/2006/relationships/hyperlink" Target="mailto:andria.k@delish.org" TargetMode="External"/><Relationship Id="rId18" Type="http://schemas.openxmlformats.org/officeDocument/2006/relationships/hyperlink" Target="mailto:marney.b@jucies.org" TargetMode="External"/><Relationship Id="rId26" Type="http://schemas.openxmlformats.org/officeDocument/2006/relationships/hyperlink" Target="mailto:hrsupport@delish.org" TargetMode="External"/><Relationship Id="rId3" Type="http://schemas.openxmlformats.org/officeDocument/2006/relationships/hyperlink" Target="mailto:gunar.c@yummies.org" TargetMode="External"/><Relationship Id="rId21" Type="http://schemas.openxmlformats.org/officeDocument/2006/relationships/hyperlink" Target="mailto:camilla.c@tempo.org" TargetMode="External"/><Relationship Id="rId7" Type="http://schemas.openxmlformats.org/officeDocument/2006/relationships/hyperlink" Target="mailto:brien.b@delish.org" TargetMode="External"/><Relationship Id="rId12" Type="http://schemas.openxmlformats.org/officeDocument/2006/relationships/hyperlink" Target="mailto:gigi.b@yummies.org" TargetMode="External"/><Relationship Id="rId17" Type="http://schemas.openxmlformats.org/officeDocument/2006/relationships/hyperlink" Target="mailto:kelci.w@jucies.org" TargetMode="External"/><Relationship Id="rId25" Type="http://schemas.openxmlformats.org/officeDocument/2006/relationships/hyperlink" Target="mailto:roddy.s@tempo.org" TargetMode="External"/><Relationship Id="rId2" Type="http://schemas.openxmlformats.org/officeDocument/2006/relationships/hyperlink" Target="mailto:dennison.c@yummies.org" TargetMode="External"/><Relationship Id="rId16" Type="http://schemas.openxmlformats.org/officeDocument/2006/relationships/hyperlink" Target="mailto:dotty.s@jucies.org" TargetMode="External"/><Relationship Id="rId20" Type="http://schemas.openxmlformats.org/officeDocument/2006/relationships/hyperlink" Target="mailto:madelene.u@jucies.org" TargetMode="External"/><Relationship Id="rId29" Type="http://schemas.openxmlformats.org/officeDocument/2006/relationships/hyperlink" Target="mailto:hrsupport@yummies.org" TargetMode="External"/><Relationship Id="rId1" Type="http://schemas.openxmlformats.org/officeDocument/2006/relationships/hyperlink" Target="mailto:barr.f@yummies.org" TargetMode="External"/><Relationship Id="rId6" Type="http://schemas.openxmlformats.org/officeDocument/2006/relationships/hyperlink" Target="mailto:ches.b@delish.org" TargetMode="External"/><Relationship Id="rId11" Type="http://schemas.openxmlformats.org/officeDocument/2006/relationships/hyperlink" Target="mailto:wilone.k@yummies.org" TargetMode="External"/><Relationship Id="rId24" Type="http://schemas.openxmlformats.org/officeDocument/2006/relationships/hyperlink" Target="mailto:van.t@tempo.org" TargetMode="External"/><Relationship Id="rId5" Type="http://schemas.openxmlformats.org/officeDocument/2006/relationships/hyperlink" Target="mailto:kaine.p@delish.org" TargetMode="External"/><Relationship Id="rId15" Type="http://schemas.openxmlformats.org/officeDocument/2006/relationships/hyperlink" Target="mailto:jan.m@yummies.org" TargetMode="External"/><Relationship Id="rId23" Type="http://schemas.openxmlformats.org/officeDocument/2006/relationships/hyperlink" Target="mailto:mallorie.w@tempo.org" TargetMode="External"/><Relationship Id="rId28" Type="http://schemas.openxmlformats.org/officeDocument/2006/relationships/hyperlink" Target="mailto:hrsupport@tempo.org" TargetMode="External"/><Relationship Id="rId10" Type="http://schemas.openxmlformats.org/officeDocument/2006/relationships/hyperlink" Target="mailto:oby.s@jucies.org" TargetMode="External"/><Relationship Id="rId19" Type="http://schemas.openxmlformats.org/officeDocument/2006/relationships/hyperlink" Target="mailto:rafaelita.b@jucies.org" TargetMode="External"/><Relationship Id="rId4" Type="http://schemas.openxmlformats.org/officeDocument/2006/relationships/hyperlink" Target="mailto:curtice.a@delish.org" TargetMode="External"/><Relationship Id="rId9" Type="http://schemas.openxmlformats.org/officeDocument/2006/relationships/hyperlink" Target="mailto:beverie.m@jucies.org" TargetMode="External"/><Relationship Id="rId14" Type="http://schemas.openxmlformats.org/officeDocument/2006/relationships/hyperlink" Target="mailto:karlen.c@delish.org" TargetMode="External"/><Relationship Id="rId22" Type="http://schemas.openxmlformats.org/officeDocument/2006/relationships/hyperlink" Target="mailto:jehu.r@tempo.org" TargetMode="External"/><Relationship Id="rId27" Type="http://schemas.openxmlformats.org/officeDocument/2006/relationships/hyperlink" Target="mailto:hrsupport@jucies.org" TargetMode="External"/><Relationship Id="rId30"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hyperlink" Target="mailto:husein.a@delish.org" TargetMode="External"/><Relationship Id="rId13" Type="http://schemas.openxmlformats.org/officeDocument/2006/relationships/hyperlink" Target="mailto:andria.k@delish.org" TargetMode="External"/><Relationship Id="rId18" Type="http://schemas.openxmlformats.org/officeDocument/2006/relationships/hyperlink" Target="mailto:marney.b@jucies.org" TargetMode="External"/><Relationship Id="rId26" Type="http://schemas.openxmlformats.org/officeDocument/2006/relationships/table" Target="../tables/table3.xml"/><Relationship Id="rId3" Type="http://schemas.openxmlformats.org/officeDocument/2006/relationships/hyperlink" Target="mailto:gunar.c@yummies.org" TargetMode="External"/><Relationship Id="rId21" Type="http://schemas.openxmlformats.org/officeDocument/2006/relationships/hyperlink" Target="mailto:camilla.c@tempo.org" TargetMode="External"/><Relationship Id="rId7" Type="http://schemas.openxmlformats.org/officeDocument/2006/relationships/hyperlink" Target="mailto:brien.b@delish.org" TargetMode="External"/><Relationship Id="rId12" Type="http://schemas.openxmlformats.org/officeDocument/2006/relationships/hyperlink" Target="mailto:gigi.b@yummies.org" TargetMode="External"/><Relationship Id="rId17" Type="http://schemas.openxmlformats.org/officeDocument/2006/relationships/hyperlink" Target="mailto:kelci.w@jucies.org" TargetMode="External"/><Relationship Id="rId25" Type="http://schemas.openxmlformats.org/officeDocument/2006/relationships/hyperlink" Target="mailto:roddy.s@tempo.org" TargetMode="External"/><Relationship Id="rId2" Type="http://schemas.openxmlformats.org/officeDocument/2006/relationships/hyperlink" Target="mailto:dennison.c@yummies.org" TargetMode="External"/><Relationship Id="rId16" Type="http://schemas.openxmlformats.org/officeDocument/2006/relationships/hyperlink" Target="mailto:dotty.s@jucies.org" TargetMode="External"/><Relationship Id="rId20" Type="http://schemas.openxmlformats.org/officeDocument/2006/relationships/hyperlink" Target="mailto:madelene.u@jucies.org" TargetMode="External"/><Relationship Id="rId1" Type="http://schemas.openxmlformats.org/officeDocument/2006/relationships/hyperlink" Target="mailto:barr.f@yummies.org" TargetMode="External"/><Relationship Id="rId6" Type="http://schemas.openxmlformats.org/officeDocument/2006/relationships/hyperlink" Target="mailto:ches.b@delish.org" TargetMode="External"/><Relationship Id="rId11" Type="http://schemas.openxmlformats.org/officeDocument/2006/relationships/hyperlink" Target="mailto:wilone.k@yummies.org" TargetMode="External"/><Relationship Id="rId24" Type="http://schemas.openxmlformats.org/officeDocument/2006/relationships/hyperlink" Target="mailto:van.t@tempo.org" TargetMode="External"/><Relationship Id="rId5" Type="http://schemas.openxmlformats.org/officeDocument/2006/relationships/hyperlink" Target="mailto:kaine.p@delish.org" TargetMode="External"/><Relationship Id="rId15" Type="http://schemas.openxmlformats.org/officeDocument/2006/relationships/hyperlink" Target="mailto:jan.m@yummies.org" TargetMode="External"/><Relationship Id="rId23" Type="http://schemas.openxmlformats.org/officeDocument/2006/relationships/hyperlink" Target="mailto:mallorie.w@tempo.org" TargetMode="External"/><Relationship Id="rId10" Type="http://schemas.openxmlformats.org/officeDocument/2006/relationships/hyperlink" Target="mailto:oby.s@jucies.org" TargetMode="External"/><Relationship Id="rId19" Type="http://schemas.openxmlformats.org/officeDocument/2006/relationships/hyperlink" Target="mailto:rafaelita.b@jucies.org" TargetMode="External"/><Relationship Id="rId4" Type="http://schemas.openxmlformats.org/officeDocument/2006/relationships/hyperlink" Target="mailto:curtice.a@delish.org" TargetMode="External"/><Relationship Id="rId9" Type="http://schemas.openxmlformats.org/officeDocument/2006/relationships/hyperlink" Target="mailto:beverie.m@jucies.org" TargetMode="External"/><Relationship Id="rId14" Type="http://schemas.openxmlformats.org/officeDocument/2006/relationships/hyperlink" Target="mailto:karlen.c@delish.org" TargetMode="External"/><Relationship Id="rId22" Type="http://schemas.openxmlformats.org/officeDocument/2006/relationships/hyperlink" Target="mailto:jehu.r@tempo.org"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313E-DDEA-4C84-B156-FAA0F2E34A82}">
  <sheetPr>
    <pageSetUpPr fitToPage="1"/>
  </sheetPr>
  <dimension ref="A1:Q80"/>
  <sheetViews>
    <sheetView showGridLines="0" workbookViewId="0"/>
  </sheetViews>
  <sheetFormatPr defaultRowHeight="15" x14ac:dyDescent="0.25"/>
  <cols>
    <col min="1" max="1" width="9.140625" style="17" customWidth="1"/>
    <col min="2" max="2" width="9.140625" style="17"/>
    <col min="13" max="13" width="19.85546875" bestFit="1" customWidth="1"/>
    <col min="14" max="14" width="15.5703125" bestFit="1" customWidth="1"/>
    <col min="15" max="15" width="12.28515625" bestFit="1" customWidth="1"/>
  </cols>
  <sheetData>
    <row r="1" spans="3:17" ht="15" customHeight="1" x14ac:dyDescent="0.55000000000000004">
      <c r="C1" s="16"/>
      <c r="D1" s="44" t="s">
        <v>92</v>
      </c>
      <c r="E1" s="44"/>
      <c r="F1" s="44"/>
      <c r="G1" s="44"/>
      <c r="H1" s="44"/>
      <c r="I1" s="44"/>
      <c r="J1" s="44"/>
      <c r="K1" s="44"/>
      <c r="L1" s="44"/>
      <c r="M1" s="45">
        <v>100000000</v>
      </c>
      <c r="N1" s="45"/>
      <c r="O1" s="45"/>
      <c r="P1" s="30"/>
      <c r="Q1" s="14"/>
    </row>
    <row r="2" spans="3:17" ht="15" customHeight="1" x14ac:dyDescent="0.55000000000000004">
      <c r="C2" s="16"/>
      <c r="D2" s="44"/>
      <c r="E2" s="44"/>
      <c r="F2" s="44"/>
      <c r="G2" s="44"/>
      <c r="H2" s="44"/>
      <c r="I2" s="44"/>
      <c r="J2" s="44"/>
      <c r="K2" s="44"/>
      <c r="L2" s="44"/>
      <c r="M2" s="45"/>
      <c r="N2" s="45"/>
      <c r="O2" s="45"/>
      <c r="P2" s="30"/>
      <c r="Q2" s="14"/>
    </row>
    <row r="3" spans="3:17" ht="15" customHeight="1" x14ac:dyDescent="0.55000000000000004">
      <c r="C3" s="16"/>
      <c r="D3" s="44"/>
      <c r="E3" s="44"/>
      <c r="F3" s="44"/>
      <c r="G3" s="44"/>
      <c r="H3" s="44"/>
      <c r="I3" s="44"/>
      <c r="J3" s="44"/>
      <c r="K3" s="44"/>
      <c r="L3" s="44"/>
      <c r="M3" s="45"/>
      <c r="N3" s="45"/>
      <c r="O3" s="45"/>
      <c r="P3" s="30"/>
      <c r="Q3" s="14"/>
    </row>
    <row r="4" spans="3:17" ht="15" customHeight="1" x14ac:dyDescent="0.55000000000000004">
      <c r="C4" s="16"/>
      <c r="D4" s="44"/>
      <c r="E4" s="44"/>
      <c r="F4" s="44"/>
      <c r="G4" s="44"/>
      <c r="H4" s="44"/>
      <c r="I4" s="44"/>
      <c r="J4" s="44"/>
      <c r="K4" s="44"/>
      <c r="L4" s="44"/>
      <c r="M4" s="45"/>
      <c r="N4" s="45"/>
      <c r="O4" s="45"/>
      <c r="P4" s="30"/>
      <c r="Q4" s="14"/>
    </row>
    <row r="5" spans="3:17" ht="15" customHeight="1" x14ac:dyDescent="0.55000000000000004">
      <c r="C5" s="16"/>
      <c r="D5" s="44"/>
      <c r="E5" s="44"/>
      <c r="F5" s="44"/>
      <c r="G5" s="44"/>
      <c r="H5" s="44"/>
      <c r="I5" s="44"/>
      <c r="J5" s="44"/>
      <c r="K5" s="44"/>
      <c r="L5" s="44"/>
      <c r="M5" s="45"/>
      <c r="N5" s="45"/>
      <c r="O5" s="45"/>
      <c r="P5" s="30"/>
      <c r="Q5" s="14"/>
    </row>
    <row r="6" spans="3:17" ht="106.5" customHeight="1" x14ac:dyDescent="0.7">
      <c r="C6" s="16"/>
      <c r="D6" s="28"/>
      <c r="E6" s="28"/>
      <c r="F6" s="28"/>
      <c r="G6" s="28"/>
      <c r="H6" s="28"/>
      <c r="I6" s="28"/>
      <c r="J6" s="28"/>
      <c r="K6" s="28"/>
      <c r="L6" s="28"/>
      <c r="M6" s="29"/>
      <c r="N6" s="29"/>
      <c r="O6" s="29"/>
      <c r="P6" s="30"/>
      <c r="Q6" s="14"/>
    </row>
    <row r="7" spans="3:17" x14ac:dyDescent="0.25">
      <c r="C7" s="16"/>
      <c r="D7" s="16"/>
      <c r="E7" s="16"/>
      <c r="F7" s="16"/>
      <c r="G7" s="16"/>
      <c r="H7" s="16"/>
      <c r="I7" s="16"/>
      <c r="J7" s="16"/>
      <c r="K7" s="16"/>
      <c r="L7" s="16"/>
      <c r="M7" s="16"/>
      <c r="N7" s="16"/>
      <c r="O7" s="16"/>
      <c r="P7" s="16"/>
    </row>
    <row r="8" spans="3:17" x14ac:dyDescent="0.25">
      <c r="C8" s="16"/>
      <c r="D8" s="16"/>
      <c r="E8" s="16"/>
      <c r="F8" s="16"/>
      <c r="G8" s="16"/>
      <c r="H8" s="16"/>
      <c r="I8" s="16"/>
      <c r="J8" s="16"/>
      <c r="K8" s="16"/>
      <c r="L8" s="16"/>
      <c r="M8" s="16"/>
      <c r="N8" s="16"/>
      <c r="O8" s="16"/>
      <c r="P8" s="16"/>
    </row>
    <row r="9" spans="3:17" x14ac:dyDescent="0.25">
      <c r="C9" s="16"/>
      <c r="D9" s="16"/>
      <c r="E9" s="16"/>
      <c r="F9" s="16"/>
      <c r="G9" s="16"/>
      <c r="H9" s="16"/>
      <c r="I9" s="16"/>
      <c r="J9" s="16"/>
      <c r="K9" s="16"/>
      <c r="L9" s="16"/>
      <c r="M9" s="16"/>
      <c r="N9" s="16"/>
      <c r="O9" s="16"/>
      <c r="P9" s="16"/>
    </row>
    <row r="10" spans="3:17" x14ac:dyDescent="0.25">
      <c r="C10" s="16"/>
      <c r="D10" s="16"/>
      <c r="E10" s="16"/>
      <c r="F10" s="16"/>
      <c r="G10" s="16"/>
      <c r="H10" s="16"/>
      <c r="I10" s="16"/>
      <c r="J10" s="16"/>
      <c r="K10" s="16"/>
      <c r="L10" s="16"/>
      <c r="M10" s="16"/>
      <c r="N10" s="16"/>
      <c r="O10" s="16"/>
      <c r="P10" s="16"/>
    </row>
    <row r="11" spans="3:17" x14ac:dyDescent="0.25">
      <c r="C11" s="16"/>
      <c r="D11" s="16"/>
      <c r="E11" s="16"/>
      <c r="F11" s="16"/>
      <c r="G11" s="16"/>
      <c r="H11" s="16"/>
      <c r="I11" s="16"/>
      <c r="J11" s="16"/>
      <c r="K11" s="16"/>
      <c r="L11" s="16"/>
      <c r="M11" s="16"/>
      <c r="N11" s="16"/>
      <c r="O11" s="16"/>
      <c r="P11" s="16"/>
    </row>
    <row r="12" spans="3:17" x14ac:dyDescent="0.25">
      <c r="C12" s="16"/>
      <c r="D12" s="16"/>
      <c r="E12" s="16"/>
      <c r="F12" s="16"/>
      <c r="G12" s="16"/>
      <c r="H12" s="16"/>
      <c r="I12" s="16"/>
      <c r="J12" s="16"/>
      <c r="K12" s="16"/>
      <c r="L12" s="16"/>
      <c r="M12" s="16"/>
      <c r="N12" s="16"/>
      <c r="O12" s="16"/>
      <c r="P12" s="16"/>
    </row>
    <row r="13" spans="3:17" x14ac:dyDescent="0.25">
      <c r="C13" s="16"/>
      <c r="D13" s="16"/>
      <c r="E13" s="16"/>
      <c r="F13" s="16"/>
      <c r="G13" s="16"/>
      <c r="H13" s="16"/>
      <c r="I13" s="16"/>
      <c r="J13" s="16"/>
      <c r="K13" s="16"/>
      <c r="L13" s="16"/>
      <c r="M13" s="16"/>
      <c r="N13" s="16"/>
      <c r="O13" s="16"/>
      <c r="P13" s="16"/>
    </row>
    <row r="14" spans="3:17" x14ac:dyDescent="0.25">
      <c r="C14" s="16"/>
      <c r="D14" s="16"/>
      <c r="E14" s="16"/>
      <c r="F14" s="16"/>
      <c r="G14" s="16"/>
      <c r="H14" s="16"/>
      <c r="I14" s="16"/>
      <c r="J14" s="16"/>
      <c r="K14" s="16"/>
      <c r="L14" s="16"/>
      <c r="M14" s="16"/>
      <c r="N14" s="16"/>
      <c r="O14" s="16"/>
      <c r="P14" s="16"/>
    </row>
    <row r="15" spans="3:17" x14ac:dyDescent="0.25">
      <c r="C15" s="16"/>
      <c r="D15" s="16"/>
      <c r="E15" s="16"/>
      <c r="F15" s="16"/>
      <c r="G15" s="16"/>
      <c r="H15" s="16"/>
      <c r="I15" s="16"/>
      <c r="J15" s="16"/>
      <c r="K15" s="16"/>
      <c r="L15" s="16"/>
      <c r="M15" s="16"/>
      <c r="N15" s="16"/>
      <c r="O15" s="16"/>
      <c r="P15" s="16"/>
    </row>
    <row r="16" spans="3:17" x14ac:dyDescent="0.25">
      <c r="C16" s="16"/>
      <c r="D16" s="16"/>
      <c r="E16" s="16"/>
      <c r="F16" s="16"/>
      <c r="G16" s="16"/>
      <c r="H16" s="16"/>
      <c r="I16" s="16"/>
      <c r="J16" s="16"/>
      <c r="K16" s="16"/>
      <c r="L16" s="16"/>
      <c r="M16" s="16"/>
      <c r="N16" s="16"/>
      <c r="O16" s="16"/>
      <c r="P16" s="16"/>
    </row>
    <row r="17" spans="3:16" x14ac:dyDescent="0.25">
      <c r="C17" s="16"/>
      <c r="D17" s="16"/>
      <c r="E17" s="16"/>
      <c r="F17" s="16"/>
      <c r="G17" s="16"/>
      <c r="H17" s="16"/>
      <c r="I17" s="16"/>
      <c r="J17" s="16"/>
      <c r="K17" s="16"/>
      <c r="L17" s="16"/>
      <c r="M17" s="16"/>
      <c r="N17" s="16"/>
      <c r="O17" s="16"/>
      <c r="P17" s="16"/>
    </row>
    <row r="18" spans="3:16" x14ac:dyDescent="0.25">
      <c r="C18" s="16"/>
      <c r="D18" s="16"/>
      <c r="E18" s="16"/>
      <c r="F18" s="16"/>
      <c r="G18" s="16"/>
      <c r="H18" s="16"/>
      <c r="I18" s="16"/>
      <c r="J18" s="16"/>
      <c r="K18" s="16"/>
      <c r="L18" s="16"/>
      <c r="M18" s="16"/>
      <c r="N18" s="16"/>
      <c r="O18" s="16"/>
      <c r="P18" s="16"/>
    </row>
    <row r="19" spans="3:16" x14ac:dyDescent="0.25">
      <c r="C19" s="16"/>
      <c r="D19" s="16"/>
      <c r="E19" s="16"/>
      <c r="F19" s="16"/>
      <c r="G19" s="16"/>
      <c r="H19" s="16"/>
      <c r="I19" s="16"/>
      <c r="J19" s="16"/>
      <c r="K19" s="16"/>
      <c r="L19" s="16"/>
      <c r="M19" s="16"/>
      <c r="N19" s="16"/>
      <c r="O19" s="16"/>
      <c r="P19" s="16"/>
    </row>
    <row r="20" spans="3:16" x14ac:dyDescent="0.25">
      <c r="C20" s="16"/>
      <c r="D20" s="16"/>
      <c r="E20" s="16"/>
      <c r="F20" s="16"/>
      <c r="G20" s="16"/>
      <c r="H20" s="16"/>
      <c r="I20" s="16"/>
      <c r="J20" s="16"/>
      <c r="K20" s="16"/>
      <c r="L20" s="16"/>
      <c r="M20" s="16"/>
      <c r="N20" s="16"/>
      <c r="O20" s="16"/>
      <c r="P20" s="16"/>
    </row>
    <row r="21" spans="3:16" x14ac:dyDescent="0.25">
      <c r="C21" s="16"/>
      <c r="D21" s="16"/>
      <c r="E21" s="16"/>
      <c r="F21" s="16"/>
      <c r="G21" s="16"/>
      <c r="H21" s="16"/>
      <c r="I21" s="16"/>
      <c r="J21" s="16"/>
      <c r="K21" s="16"/>
      <c r="L21" s="16"/>
      <c r="M21" s="16"/>
      <c r="N21" s="16"/>
      <c r="O21" s="16"/>
      <c r="P21" s="16"/>
    </row>
    <row r="22" spans="3:16" x14ac:dyDescent="0.25">
      <c r="C22" s="16"/>
      <c r="D22" s="16"/>
      <c r="E22" s="16"/>
      <c r="F22" s="16"/>
      <c r="G22" s="16"/>
      <c r="H22" s="16"/>
      <c r="I22" s="16"/>
      <c r="J22" s="16"/>
      <c r="K22" s="16"/>
      <c r="L22" s="16"/>
      <c r="M22" s="16"/>
      <c r="N22" s="16"/>
      <c r="O22" s="16"/>
      <c r="P22" s="16"/>
    </row>
    <row r="23" spans="3:16" x14ac:dyDescent="0.25">
      <c r="C23" s="16"/>
      <c r="D23" s="16"/>
      <c r="E23" s="16"/>
      <c r="F23" s="16"/>
      <c r="G23" s="16"/>
      <c r="H23" s="16"/>
      <c r="I23" s="16"/>
      <c r="J23" s="16"/>
      <c r="K23" s="16"/>
      <c r="L23" s="16"/>
      <c r="M23" s="16" t="s">
        <v>69</v>
      </c>
      <c r="N23" s="16" t="s" vm="1">
        <v>103</v>
      </c>
      <c r="O23" s="16"/>
      <c r="P23" s="16"/>
    </row>
    <row r="24" spans="3:16" x14ac:dyDescent="0.25">
      <c r="C24" s="16"/>
      <c r="D24" s="16"/>
      <c r="E24" s="16"/>
      <c r="F24" s="16"/>
      <c r="G24" s="16"/>
      <c r="H24" s="16"/>
      <c r="I24" s="16"/>
      <c r="J24" s="16"/>
      <c r="K24" s="16"/>
      <c r="L24" s="16"/>
      <c r="M24" s="16"/>
      <c r="N24" s="16"/>
      <c r="O24" s="16"/>
      <c r="P24" s="16"/>
    </row>
    <row r="25" spans="3:16" x14ac:dyDescent="0.25">
      <c r="C25" s="16"/>
      <c r="D25" s="16"/>
      <c r="E25" s="16"/>
      <c r="F25" s="16"/>
      <c r="G25" s="16"/>
      <c r="H25" s="16"/>
      <c r="I25" s="16"/>
      <c r="J25" s="16"/>
      <c r="K25" s="16"/>
      <c r="L25" s="16"/>
      <c r="M25" s="20" t="s">
        <v>0</v>
      </c>
      <c r="N25" s="20" t="s">
        <v>104</v>
      </c>
      <c r="O25" s="20" t="s">
        <v>93</v>
      </c>
      <c r="P25" s="16"/>
    </row>
    <row r="26" spans="3:16" x14ac:dyDescent="0.25">
      <c r="C26" s="16"/>
      <c r="D26" s="16"/>
      <c r="E26" s="16"/>
      <c r="F26" s="16"/>
      <c r="G26" s="16"/>
      <c r="H26" s="16"/>
      <c r="I26" s="16"/>
      <c r="J26" s="16"/>
      <c r="K26" s="16"/>
      <c r="L26" s="16"/>
      <c r="M26" s="21" t="s">
        <v>25</v>
      </c>
      <c r="N26" s="22">
        <v>4.4504097210354782E-2</v>
      </c>
      <c r="O26" s="23">
        <v>1183743.3199999991</v>
      </c>
      <c r="P26" s="16"/>
    </row>
    <row r="27" spans="3:16" x14ac:dyDescent="0.25">
      <c r="C27" s="16"/>
      <c r="D27" s="16"/>
      <c r="E27" s="16"/>
      <c r="F27" s="16"/>
      <c r="G27" s="16"/>
      <c r="H27" s="16"/>
      <c r="I27" s="16"/>
      <c r="J27" s="16"/>
      <c r="K27" s="16"/>
      <c r="L27" s="16"/>
      <c r="M27" s="21" t="s">
        <v>29</v>
      </c>
      <c r="N27" s="22">
        <v>4.1258432963076706E-2</v>
      </c>
      <c r="O27" s="23">
        <v>1097413.4399999995</v>
      </c>
      <c r="P27" s="16"/>
    </row>
    <row r="28" spans="3:16" x14ac:dyDescent="0.25">
      <c r="C28" s="16"/>
      <c r="D28" s="16"/>
      <c r="E28" s="16"/>
      <c r="F28" s="16"/>
      <c r="G28" s="16"/>
      <c r="H28" s="16"/>
      <c r="I28" s="16"/>
      <c r="J28" s="16"/>
      <c r="K28" s="16"/>
      <c r="L28" s="16"/>
      <c r="M28" s="21" t="s">
        <v>41</v>
      </c>
      <c r="N28" s="22">
        <v>4.6345005716388658E-2</v>
      </c>
      <c r="O28" s="23">
        <v>1232708.7699999996</v>
      </c>
      <c r="P28" s="16"/>
    </row>
    <row r="29" spans="3:16" x14ac:dyDescent="0.25">
      <c r="C29" s="16"/>
      <c r="D29" s="16"/>
      <c r="E29" s="16"/>
      <c r="F29" s="16"/>
      <c r="G29" s="16"/>
      <c r="H29" s="16"/>
      <c r="I29" s="16"/>
      <c r="J29" s="16"/>
      <c r="K29" s="16"/>
      <c r="L29" s="16"/>
      <c r="M29" s="21" t="s">
        <v>18</v>
      </c>
      <c r="N29" s="22">
        <v>4.4720885551377272E-2</v>
      </c>
      <c r="O29" s="23">
        <v>1189509.5700000003</v>
      </c>
      <c r="P29" s="16"/>
    </row>
    <row r="30" spans="3:16" x14ac:dyDescent="0.25">
      <c r="C30" s="16"/>
      <c r="D30" s="16"/>
      <c r="E30" s="16"/>
      <c r="F30" s="16"/>
      <c r="G30" s="16"/>
      <c r="H30" s="16"/>
      <c r="I30" s="16"/>
      <c r="J30" s="16"/>
      <c r="K30" s="16"/>
      <c r="L30" s="16"/>
      <c r="M30" s="21" t="s">
        <v>54</v>
      </c>
      <c r="N30" s="22">
        <v>2.4884302886801192E-2</v>
      </c>
      <c r="O30" s="23">
        <v>661885.73999999987</v>
      </c>
      <c r="P30" s="16"/>
    </row>
    <row r="31" spans="3:16" x14ac:dyDescent="0.25">
      <c r="C31" s="16"/>
      <c r="D31" s="16"/>
      <c r="E31" s="16"/>
      <c r="F31" s="16"/>
      <c r="G31" s="16"/>
      <c r="H31" s="16"/>
      <c r="I31" s="16"/>
      <c r="J31" s="16"/>
      <c r="K31" s="16"/>
      <c r="L31" s="16"/>
      <c r="M31" s="21" t="s">
        <v>33</v>
      </c>
      <c r="N31" s="22">
        <v>4.2667647222311277E-2</v>
      </c>
      <c r="O31" s="23">
        <v>1134896.4599999995</v>
      </c>
      <c r="P31" s="16"/>
    </row>
    <row r="32" spans="3:16" x14ac:dyDescent="0.25">
      <c r="C32" s="16"/>
      <c r="D32" s="16"/>
      <c r="E32" s="16"/>
      <c r="F32" s="16"/>
      <c r="G32" s="16"/>
      <c r="H32" s="16"/>
      <c r="I32" s="16"/>
      <c r="J32" s="16"/>
      <c r="K32" s="16"/>
      <c r="L32" s="16"/>
      <c r="M32" s="21" t="s">
        <v>37</v>
      </c>
      <c r="N32" s="22">
        <v>4.0632812169712804E-2</v>
      </c>
      <c r="O32" s="23">
        <v>1080772.8500000003</v>
      </c>
      <c r="P32" s="16"/>
    </row>
    <row r="33" spans="3:16" x14ac:dyDescent="0.25">
      <c r="C33" s="16"/>
      <c r="D33" s="16"/>
      <c r="E33" s="16"/>
      <c r="F33" s="16"/>
      <c r="G33" s="16"/>
      <c r="H33" s="16"/>
      <c r="I33" s="16"/>
      <c r="J33" s="16"/>
      <c r="K33" s="16"/>
      <c r="L33" s="16"/>
      <c r="M33" s="21" t="s">
        <v>5</v>
      </c>
      <c r="N33" s="22">
        <v>4.2415721969841017E-2</v>
      </c>
      <c r="O33" s="23">
        <v>1128195.6200000006</v>
      </c>
      <c r="P33" s="16"/>
    </row>
    <row r="34" spans="3:16" x14ac:dyDescent="0.25">
      <c r="C34" s="16"/>
      <c r="D34" s="16"/>
      <c r="E34" s="16"/>
      <c r="F34" s="16"/>
      <c r="G34" s="16"/>
      <c r="H34" s="16"/>
      <c r="I34" s="16"/>
      <c r="J34" s="16"/>
      <c r="K34" s="16"/>
      <c r="L34" s="16"/>
      <c r="M34" s="21" t="s">
        <v>34</v>
      </c>
      <c r="N34" s="22">
        <v>4.5392981855065059E-2</v>
      </c>
      <c r="O34" s="23">
        <v>1207386.3399999992</v>
      </c>
      <c r="P34" s="16"/>
    </row>
    <row r="35" spans="3:16" x14ac:dyDescent="0.25">
      <c r="C35" s="16"/>
      <c r="D35" s="16"/>
      <c r="E35" s="16"/>
      <c r="F35" s="16"/>
      <c r="G35" s="16"/>
      <c r="H35" s="16"/>
      <c r="I35" s="16"/>
      <c r="J35" s="16"/>
      <c r="K35" s="16"/>
      <c r="L35" s="16"/>
      <c r="M35" s="21" t="s">
        <v>10</v>
      </c>
      <c r="N35" s="22">
        <v>4.3480191918164636E-2</v>
      </c>
      <c r="O35" s="23">
        <v>1156508.95</v>
      </c>
      <c r="P35" s="16"/>
    </row>
    <row r="36" spans="3:16" x14ac:dyDescent="0.25">
      <c r="C36" s="16"/>
      <c r="D36" s="16"/>
      <c r="E36" s="16"/>
      <c r="F36" s="16"/>
      <c r="G36" s="16"/>
      <c r="H36" s="16"/>
      <c r="I36" s="16"/>
      <c r="J36" s="16"/>
      <c r="K36" s="16"/>
      <c r="L36" s="16"/>
      <c r="M36" s="21" t="s">
        <v>51</v>
      </c>
      <c r="N36" s="22">
        <v>4.747452551362407E-2</v>
      </c>
      <c r="O36" s="23">
        <v>1262752.3300000005</v>
      </c>
      <c r="P36" s="16"/>
    </row>
    <row r="37" spans="3:16" x14ac:dyDescent="0.25">
      <c r="C37" s="16"/>
      <c r="D37" s="16"/>
      <c r="E37" s="16"/>
      <c r="F37" s="16"/>
      <c r="G37" s="16"/>
      <c r="H37" s="16"/>
      <c r="I37" s="16"/>
      <c r="J37" s="16"/>
      <c r="K37" s="16"/>
      <c r="L37" s="16"/>
      <c r="M37" s="21" t="s">
        <v>32</v>
      </c>
      <c r="N37" s="22">
        <v>4.4194872538888569E-2</v>
      </c>
      <c r="O37" s="23">
        <v>1175518.4000000006</v>
      </c>
      <c r="P37" s="16"/>
    </row>
    <row r="38" spans="3:16" x14ac:dyDescent="0.25">
      <c r="C38" s="16"/>
      <c r="D38" s="16"/>
      <c r="E38" s="16"/>
      <c r="F38" s="16"/>
      <c r="G38" s="16"/>
      <c r="H38" s="16"/>
      <c r="I38" s="16"/>
      <c r="J38" s="16"/>
      <c r="K38" s="16"/>
      <c r="L38" s="16"/>
      <c r="M38" s="21" t="s">
        <v>20</v>
      </c>
      <c r="N38" s="22">
        <v>4.6864476260704065E-2</v>
      </c>
      <c r="O38" s="23">
        <v>1246525.9200000011</v>
      </c>
      <c r="P38" s="16"/>
    </row>
    <row r="39" spans="3:16" ht="15" customHeight="1" x14ac:dyDescent="0.25">
      <c r="C39" s="16"/>
      <c r="D39" s="18"/>
      <c r="E39" s="19"/>
      <c r="F39" s="19"/>
      <c r="G39" s="19"/>
      <c r="H39" s="19"/>
      <c r="I39" s="19"/>
      <c r="J39" s="19"/>
      <c r="K39" s="19"/>
      <c r="L39" s="16"/>
      <c r="M39" s="21" t="s">
        <v>56</v>
      </c>
      <c r="N39" s="22">
        <v>2.7838940840496724E-2</v>
      </c>
      <c r="O39" s="23">
        <v>740474.75000000012</v>
      </c>
      <c r="P39" s="16"/>
    </row>
    <row r="40" spans="3:16" x14ac:dyDescent="0.25">
      <c r="C40" s="16"/>
      <c r="D40" s="19"/>
      <c r="E40" s="19"/>
      <c r="F40" s="19"/>
      <c r="G40" s="19"/>
      <c r="H40" s="19"/>
      <c r="I40" s="19"/>
      <c r="J40" s="19"/>
      <c r="K40" s="19"/>
      <c r="L40" s="16"/>
      <c r="M40" s="21" t="s">
        <v>40</v>
      </c>
      <c r="N40" s="22">
        <v>4.2168240196932875E-2</v>
      </c>
      <c r="O40" s="23">
        <v>1121612.97</v>
      </c>
      <c r="P40" s="16"/>
    </row>
    <row r="41" spans="3:16" ht="13.5" customHeight="1" x14ac:dyDescent="0.25">
      <c r="C41" s="16"/>
      <c r="D41" s="18"/>
      <c r="E41" s="18"/>
      <c r="F41" s="18"/>
      <c r="G41" s="18"/>
      <c r="H41" s="18"/>
      <c r="I41" s="18"/>
      <c r="J41" s="18"/>
      <c r="K41" s="18"/>
      <c r="L41" s="16"/>
      <c r="M41" s="21" t="s">
        <v>46</v>
      </c>
      <c r="N41" s="22">
        <v>4.0619053887744928E-2</v>
      </c>
      <c r="O41" s="23">
        <v>1080406.8999999999</v>
      </c>
      <c r="P41" s="16"/>
    </row>
    <row r="42" spans="3:16" ht="15" customHeight="1" x14ac:dyDescent="0.25">
      <c r="C42" s="16"/>
      <c r="D42" s="46"/>
      <c r="E42" s="46"/>
      <c r="F42" s="46"/>
      <c r="G42" s="46"/>
      <c r="H42" s="46"/>
      <c r="I42" s="46"/>
      <c r="J42" s="46"/>
      <c r="K42" s="46"/>
      <c r="L42" s="16"/>
      <c r="M42" s="21" t="s">
        <v>8</v>
      </c>
      <c r="N42" s="22">
        <v>4.2725101161156673E-2</v>
      </c>
      <c r="O42" s="23">
        <v>1136424.6500000001</v>
      </c>
      <c r="P42" s="16"/>
    </row>
    <row r="43" spans="3:16" ht="15" customHeight="1" x14ac:dyDescent="0.25">
      <c r="C43" s="16"/>
      <c r="D43" s="46"/>
      <c r="E43" s="46"/>
      <c r="F43" s="46"/>
      <c r="G43" s="46"/>
      <c r="H43" s="46"/>
      <c r="I43" s="46"/>
      <c r="J43" s="46"/>
      <c r="K43" s="46"/>
      <c r="L43" s="16"/>
      <c r="M43" s="21" t="s">
        <v>13</v>
      </c>
      <c r="N43" s="22">
        <v>4.7264386037654267E-2</v>
      </c>
      <c r="O43" s="23">
        <v>1257162.9300000006</v>
      </c>
      <c r="P43" s="16"/>
    </row>
    <row r="44" spans="3:16" ht="15" customHeight="1" x14ac:dyDescent="0.25">
      <c r="C44" s="16"/>
      <c r="D44" s="46"/>
      <c r="E44" s="46"/>
      <c r="F44" s="46"/>
      <c r="G44" s="46"/>
      <c r="H44" s="46"/>
      <c r="I44" s="46"/>
      <c r="J44" s="46"/>
      <c r="K44" s="46"/>
      <c r="L44" s="16"/>
      <c r="M44" s="21" t="s">
        <v>55</v>
      </c>
      <c r="N44" s="22">
        <v>2.3546137305473554E-2</v>
      </c>
      <c r="O44" s="23">
        <v>626292.51000000013</v>
      </c>
      <c r="P44" s="16"/>
    </row>
    <row r="45" spans="3:16" ht="15" customHeight="1" x14ac:dyDescent="0.25">
      <c r="C45" s="16"/>
      <c r="D45" s="46"/>
      <c r="E45" s="46"/>
      <c r="F45" s="46"/>
      <c r="G45" s="46"/>
      <c r="H45" s="46"/>
      <c r="I45" s="46"/>
      <c r="J45" s="46"/>
      <c r="K45" s="46"/>
      <c r="L45" s="16"/>
      <c r="M45" s="21" t="s">
        <v>23</v>
      </c>
      <c r="N45" s="22">
        <v>4.3384708426213774E-2</v>
      </c>
      <c r="O45" s="23">
        <v>1153969.2299999995</v>
      </c>
      <c r="P45" s="16"/>
    </row>
    <row r="46" spans="3:16" ht="15" customHeight="1" x14ac:dyDescent="0.25">
      <c r="C46" s="16"/>
      <c r="D46" s="46"/>
      <c r="E46" s="46"/>
      <c r="F46" s="46"/>
      <c r="G46" s="46"/>
      <c r="H46" s="46"/>
      <c r="I46" s="46"/>
      <c r="J46" s="46"/>
      <c r="K46" s="46"/>
      <c r="L46" s="16"/>
      <c r="M46" s="21" t="s">
        <v>15</v>
      </c>
      <c r="N46" s="22">
        <v>4.1022827788812291E-2</v>
      </c>
      <c r="O46" s="23">
        <v>1091146.6900000006</v>
      </c>
      <c r="P46" s="16"/>
    </row>
    <row r="47" spans="3:16" ht="15" customHeight="1" x14ac:dyDescent="0.25">
      <c r="C47" s="16"/>
      <c r="D47" s="46"/>
      <c r="E47" s="46"/>
      <c r="F47" s="46"/>
      <c r="G47" s="46"/>
      <c r="H47" s="46"/>
      <c r="I47" s="46"/>
      <c r="J47" s="46"/>
      <c r="K47" s="46"/>
      <c r="L47" s="16"/>
      <c r="M47" s="21" t="s">
        <v>39</v>
      </c>
      <c r="N47" s="22">
        <v>4.3077199263440474E-2</v>
      </c>
      <c r="O47" s="23">
        <v>1145789.9399999995</v>
      </c>
      <c r="P47" s="16"/>
    </row>
    <row r="48" spans="3:16" ht="15" customHeight="1" x14ac:dyDescent="0.25">
      <c r="C48" s="16"/>
      <c r="D48" s="46"/>
      <c r="E48" s="46"/>
      <c r="F48" s="46"/>
      <c r="G48" s="46"/>
      <c r="H48" s="46"/>
      <c r="I48" s="46"/>
      <c r="J48" s="46"/>
      <c r="K48" s="46"/>
      <c r="L48" s="16"/>
      <c r="M48" s="21" t="s">
        <v>57</v>
      </c>
      <c r="N48" s="22">
        <v>2.5869669575092499E-2</v>
      </c>
      <c r="O48" s="23">
        <v>688095.04</v>
      </c>
      <c r="P48" s="16"/>
    </row>
    <row r="49" spans="3:17" ht="15" customHeight="1" x14ac:dyDescent="0.25">
      <c r="C49" s="16"/>
      <c r="D49" s="46"/>
      <c r="E49" s="46"/>
      <c r="F49" s="46"/>
      <c r="G49" s="46"/>
      <c r="H49" s="46"/>
      <c r="I49" s="46"/>
      <c r="J49" s="46"/>
      <c r="K49" s="46"/>
      <c r="L49" s="16"/>
      <c r="M49" s="21" t="s">
        <v>53</v>
      </c>
      <c r="N49" s="22">
        <v>2.3252081144576355E-2</v>
      </c>
      <c r="O49" s="23">
        <v>618471.05000000005</v>
      </c>
      <c r="P49" s="16"/>
    </row>
    <row r="50" spans="3:17" ht="15" customHeight="1" x14ac:dyDescent="0.25">
      <c r="C50" s="16"/>
      <c r="D50" s="46"/>
      <c r="E50" s="46"/>
      <c r="F50" s="46"/>
      <c r="G50" s="46"/>
      <c r="H50" s="46"/>
      <c r="I50" s="46"/>
      <c r="J50" s="46"/>
      <c r="K50" s="46"/>
      <c r="L50" s="16"/>
      <c r="M50" s="21" t="s">
        <v>49</v>
      </c>
      <c r="N50" s="22">
        <v>4.4395700596099007E-2</v>
      </c>
      <c r="O50" s="23">
        <v>1180860.1299999999</v>
      </c>
      <c r="P50" s="16"/>
    </row>
    <row r="51" spans="3:17" ht="15" customHeight="1" x14ac:dyDescent="0.25">
      <c r="C51" s="16"/>
      <c r="D51" s="46"/>
      <c r="E51" s="46"/>
      <c r="F51" s="46"/>
      <c r="G51" s="46"/>
      <c r="H51" s="46"/>
      <c r="I51" s="46"/>
      <c r="J51" s="46"/>
      <c r="K51" s="46"/>
      <c r="L51" s="16"/>
      <c r="M51" s="21" t="s">
        <v>76</v>
      </c>
      <c r="N51" s="22">
        <v>1</v>
      </c>
      <c r="O51" s="23">
        <v>26598524.499999907</v>
      </c>
      <c r="P51" s="16"/>
    </row>
    <row r="52" spans="3:17" ht="15" customHeight="1" x14ac:dyDescent="0.25">
      <c r="C52" s="16"/>
      <c r="D52" s="24"/>
      <c r="E52" s="24"/>
      <c r="F52" s="24"/>
      <c r="G52" s="24"/>
      <c r="H52" s="24"/>
      <c r="I52" s="24"/>
      <c r="J52" s="24"/>
      <c r="K52" s="24"/>
      <c r="L52" s="16"/>
      <c r="M52" s="16"/>
      <c r="N52" s="16"/>
      <c r="O52" s="16"/>
      <c r="P52" s="16"/>
    </row>
    <row r="53" spans="3:17" ht="15" customHeight="1" x14ac:dyDescent="0.25">
      <c r="C53" s="16"/>
      <c r="D53" s="24"/>
      <c r="E53" s="24"/>
      <c r="F53" s="24"/>
      <c r="G53" s="24"/>
      <c r="H53" s="24"/>
      <c r="I53" s="24"/>
      <c r="J53" s="24"/>
      <c r="K53" s="24"/>
      <c r="L53" s="16"/>
      <c r="M53" s="16"/>
      <c r="N53" s="16"/>
      <c r="O53" s="16"/>
      <c r="P53" s="16"/>
    </row>
    <row r="54" spans="3:17" ht="15" customHeight="1" x14ac:dyDescent="0.25">
      <c r="C54" s="16"/>
      <c r="D54" s="24"/>
      <c r="E54" s="24"/>
      <c r="F54" s="24"/>
      <c r="G54" s="24"/>
      <c r="H54" s="24"/>
      <c r="I54" s="24"/>
      <c r="J54" s="24"/>
      <c r="K54" s="24"/>
      <c r="L54" s="16"/>
      <c r="M54" s="16"/>
      <c r="N54" s="16"/>
      <c r="O54" s="16"/>
      <c r="P54" s="16"/>
    </row>
    <row r="55" spans="3:17" ht="15" customHeight="1" x14ac:dyDescent="0.25">
      <c r="C55" s="16"/>
      <c r="D55" s="24"/>
      <c r="E55" s="24"/>
      <c r="F55" s="24"/>
      <c r="G55" s="24"/>
      <c r="H55" s="24"/>
      <c r="I55" s="24"/>
      <c r="J55" s="24"/>
      <c r="K55" s="24"/>
      <c r="L55" s="16"/>
      <c r="M55" s="16"/>
      <c r="N55" s="16"/>
      <c r="O55" s="16"/>
      <c r="P55" s="16"/>
    </row>
    <row r="56" spans="3:17" x14ac:dyDescent="0.25">
      <c r="C56" s="16"/>
      <c r="D56" s="16"/>
      <c r="E56" s="16"/>
      <c r="F56" s="16"/>
      <c r="G56" s="16"/>
      <c r="H56" s="16"/>
      <c r="I56" s="16"/>
      <c r="J56" s="16"/>
      <c r="K56" s="16"/>
      <c r="L56" s="16"/>
      <c r="M56" s="16"/>
      <c r="N56" s="16"/>
      <c r="O56" s="16"/>
      <c r="P56" s="16"/>
    </row>
    <row r="57" spans="3:17" x14ac:dyDescent="0.25">
      <c r="C57" s="16"/>
      <c r="D57" s="16"/>
      <c r="E57" s="16"/>
      <c r="F57" s="16"/>
      <c r="G57" s="16"/>
      <c r="H57" s="16"/>
      <c r="I57" s="16"/>
      <c r="J57" s="16"/>
      <c r="K57" s="16"/>
      <c r="L57" s="16"/>
      <c r="M57" s="16"/>
      <c r="N57" s="16"/>
      <c r="O57" s="16"/>
      <c r="P57" s="16"/>
      <c r="Q57" s="15"/>
    </row>
    <row r="58" spans="3:17" x14ac:dyDescent="0.25">
      <c r="C58" s="16"/>
      <c r="D58" s="16"/>
      <c r="E58" s="16"/>
      <c r="F58" s="16"/>
      <c r="G58" s="16"/>
      <c r="H58" s="16"/>
      <c r="I58" s="16"/>
      <c r="J58" s="16"/>
      <c r="K58" s="16"/>
      <c r="L58" s="16"/>
      <c r="M58" s="16"/>
      <c r="N58" s="16"/>
      <c r="O58" s="16"/>
      <c r="P58" s="16"/>
      <c r="Q58" s="15"/>
    </row>
    <row r="59" spans="3:17" x14ac:dyDescent="0.25">
      <c r="C59" s="16"/>
      <c r="D59" s="16"/>
      <c r="E59" s="16"/>
      <c r="F59" s="16"/>
      <c r="G59" s="16"/>
      <c r="H59" s="16"/>
      <c r="I59" s="16"/>
      <c r="J59" s="16"/>
      <c r="K59" s="16"/>
      <c r="L59" s="16"/>
      <c r="M59" s="16"/>
      <c r="N59" s="16"/>
      <c r="O59" s="16"/>
      <c r="P59" s="16"/>
    </row>
    <row r="60" spans="3:17" x14ac:dyDescent="0.25">
      <c r="C60" s="16"/>
      <c r="D60" s="16"/>
      <c r="E60" s="16"/>
      <c r="F60" s="16"/>
      <c r="G60" s="16"/>
      <c r="H60" s="16"/>
      <c r="I60" s="16"/>
      <c r="J60" s="16"/>
      <c r="K60" s="16"/>
      <c r="L60" s="16"/>
      <c r="M60" s="16"/>
      <c r="N60" s="16"/>
      <c r="O60" s="16"/>
      <c r="P60" s="16"/>
    </row>
    <row r="61" spans="3:17" x14ac:dyDescent="0.25">
      <c r="C61" s="16"/>
      <c r="D61" s="16"/>
      <c r="E61" s="16"/>
      <c r="F61" s="16"/>
      <c r="G61" s="16"/>
      <c r="H61" s="16"/>
      <c r="I61" s="16"/>
      <c r="J61" s="16"/>
      <c r="K61" s="16"/>
      <c r="L61" s="16"/>
      <c r="M61" s="16"/>
      <c r="N61" s="16"/>
      <c r="O61" s="16"/>
      <c r="P61" s="16"/>
    </row>
    <row r="62" spans="3:17" x14ac:dyDescent="0.25">
      <c r="C62" s="16"/>
      <c r="D62" s="16"/>
      <c r="E62" s="16"/>
      <c r="F62" s="16"/>
      <c r="G62" s="16"/>
      <c r="H62" s="16"/>
      <c r="I62" s="16"/>
      <c r="J62" s="16"/>
      <c r="K62" s="16"/>
      <c r="L62" s="16"/>
      <c r="M62" s="16"/>
      <c r="N62" s="16"/>
      <c r="O62" s="16"/>
      <c r="P62" s="16"/>
    </row>
    <row r="63" spans="3:17" x14ac:dyDescent="0.25">
      <c r="C63" s="16"/>
      <c r="D63" s="16"/>
      <c r="E63" s="16"/>
      <c r="F63" s="16"/>
      <c r="G63" s="16"/>
      <c r="H63" s="16"/>
      <c r="I63" s="16"/>
      <c r="J63" s="16"/>
      <c r="K63" s="16"/>
      <c r="L63" s="16"/>
      <c r="M63" s="16"/>
      <c r="N63" s="16"/>
      <c r="O63" s="16"/>
      <c r="P63" s="16"/>
    </row>
    <row r="64" spans="3:17" x14ac:dyDescent="0.25">
      <c r="C64" s="16"/>
      <c r="D64" s="16"/>
      <c r="E64" s="16"/>
      <c r="F64" s="16"/>
      <c r="G64" s="16"/>
      <c r="H64" s="16"/>
      <c r="I64" s="16"/>
      <c r="J64" s="16"/>
      <c r="K64" s="16"/>
      <c r="L64" s="16"/>
      <c r="M64" s="16"/>
      <c r="N64" s="16"/>
      <c r="O64" s="16"/>
      <c r="P64" s="16"/>
    </row>
    <row r="65" spans="3:16" x14ac:dyDescent="0.25">
      <c r="C65" s="16"/>
      <c r="D65" s="16"/>
      <c r="E65" s="16"/>
      <c r="F65" s="16"/>
      <c r="G65" s="16"/>
      <c r="H65" s="16"/>
      <c r="I65" s="16"/>
      <c r="J65" s="16"/>
      <c r="K65" s="16"/>
      <c r="L65" s="16"/>
      <c r="M65" s="16"/>
      <c r="N65" s="16"/>
      <c r="O65" s="16"/>
      <c r="P65" s="16"/>
    </row>
    <row r="66" spans="3:16" x14ac:dyDescent="0.25">
      <c r="C66" s="16"/>
      <c r="D66" s="16"/>
      <c r="E66" s="16"/>
      <c r="F66" s="16"/>
      <c r="G66" s="16"/>
      <c r="H66" s="16"/>
      <c r="I66" s="16"/>
      <c r="J66" s="16"/>
      <c r="K66" s="16"/>
      <c r="L66" s="16"/>
      <c r="M66" s="16"/>
      <c r="N66" s="16"/>
      <c r="O66" s="16"/>
      <c r="P66" s="16"/>
    </row>
    <row r="67" spans="3:16" x14ac:dyDescent="0.25">
      <c r="C67" s="16"/>
      <c r="D67" s="16"/>
      <c r="E67" s="16"/>
      <c r="F67" s="16"/>
      <c r="G67" s="16"/>
      <c r="H67" s="16"/>
      <c r="I67" s="16"/>
      <c r="J67" s="16"/>
      <c r="K67" s="16"/>
      <c r="L67" s="16"/>
      <c r="M67" s="16"/>
      <c r="N67" s="16"/>
      <c r="O67" s="16"/>
      <c r="P67" s="16"/>
    </row>
    <row r="68" spans="3:16" x14ac:dyDescent="0.25">
      <c r="C68" s="16"/>
      <c r="D68" s="16"/>
      <c r="E68" s="16"/>
      <c r="F68" s="16"/>
      <c r="G68" s="16"/>
      <c r="H68" s="16"/>
      <c r="I68" s="16"/>
      <c r="J68" s="16"/>
      <c r="K68" s="16"/>
      <c r="L68" s="16"/>
      <c r="M68" s="16"/>
      <c r="N68" s="16"/>
      <c r="O68" s="16"/>
      <c r="P68" s="16"/>
    </row>
    <row r="69" spans="3:16" x14ac:dyDescent="0.25">
      <c r="C69" s="16"/>
      <c r="D69" s="16"/>
      <c r="E69" s="16"/>
      <c r="F69" s="16"/>
      <c r="G69" s="16"/>
      <c r="H69" s="16"/>
      <c r="I69" s="16"/>
      <c r="J69" s="16"/>
      <c r="K69" s="16"/>
      <c r="L69" s="16"/>
      <c r="M69" s="16"/>
      <c r="N69" s="16"/>
      <c r="O69" s="16"/>
      <c r="P69" s="16"/>
    </row>
    <row r="70" spans="3:16" x14ac:dyDescent="0.25">
      <c r="C70" s="16"/>
      <c r="D70" s="16"/>
      <c r="E70" s="16"/>
      <c r="F70" s="16"/>
      <c r="G70" s="16"/>
      <c r="H70" s="16"/>
      <c r="I70" s="16"/>
      <c r="J70" s="16"/>
      <c r="K70" s="16"/>
      <c r="L70" s="16"/>
      <c r="M70" s="16"/>
      <c r="N70" s="16"/>
      <c r="O70" s="16"/>
      <c r="P70" s="16"/>
    </row>
    <row r="71" spans="3:16" x14ac:dyDescent="0.25">
      <c r="C71" s="16"/>
      <c r="D71" s="16"/>
      <c r="E71" s="16"/>
      <c r="F71" s="16"/>
      <c r="G71" s="16"/>
      <c r="H71" s="16"/>
      <c r="I71" s="16"/>
      <c r="J71" s="16"/>
      <c r="K71" s="16"/>
      <c r="L71" s="16"/>
      <c r="M71" s="16"/>
      <c r="N71" s="16"/>
      <c r="O71" s="16"/>
      <c r="P71" s="16"/>
    </row>
    <row r="72" spans="3:16" x14ac:dyDescent="0.25">
      <c r="C72" s="16"/>
      <c r="D72" s="16"/>
      <c r="E72" s="16"/>
      <c r="F72" s="16"/>
      <c r="G72" s="16"/>
      <c r="H72" s="16"/>
      <c r="I72" s="16"/>
      <c r="J72" s="16"/>
      <c r="K72" s="16"/>
      <c r="L72" s="16"/>
      <c r="M72" s="16"/>
      <c r="N72" s="16"/>
      <c r="O72" s="16"/>
      <c r="P72" s="16"/>
    </row>
    <row r="73" spans="3:16" x14ac:dyDescent="0.25">
      <c r="C73" s="16"/>
      <c r="D73" s="16"/>
      <c r="E73" s="16"/>
      <c r="F73" s="16"/>
      <c r="G73" s="16"/>
      <c r="H73" s="16"/>
      <c r="I73" s="16"/>
      <c r="J73" s="16"/>
      <c r="K73" s="16"/>
      <c r="L73" s="16"/>
      <c r="M73" s="16"/>
      <c r="N73" s="16"/>
      <c r="O73" s="16"/>
      <c r="P73" s="16"/>
    </row>
    <row r="74" spans="3:16" x14ac:dyDescent="0.25">
      <c r="C74" s="16"/>
      <c r="D74" s="16"/>
      <c r="E74" s="16"/>
      <c r="F74" s="16"/>
      <c r="G74" s="16"/>
      <c r="H74" s="16"/>
      <c r="I74" s="16"/>
      <c r="J74" s="16"/>
      <c r="K74" s="16"/>
      <c r="L74" s="16"/>
      <c r="M74" s="16"/>
      <c r="N74" s="16"/>
      <c r="O74" s="16"/>
      <c r="P74" s="16"/>
    </row>
    <row r="75" spans="3:16" x14ac:dyDescent="0.25">
      <c r="C75" s="16"/>
      <c r="D75" s="16"/>
      <c r="E75" s="16"/>
      <c r="F75" s="16"/>
      <c r="G75" s="16"/>
      <c r="H75" s="16"/>
      <c r="I75" s="16"/>
      <c r="J75" s="16"/>
      <c r="K75" s="16"/>
      <c r="L75" s="16"/>
      <c r="M75" s="16"/>
      <c r="N75" s="16"/>
      <c r="O75" s="16"/>
      <c r="P75" s="16"/>
    </row>
    <row r="76" spans="3:16" x14ac:dyDescent="0.25">
      <c r="C76" s="16"/>
      <c r="D76" s="16"/>
      <c r="E76" s="16"/>
      <c r="F76" s="16"/>
      <c r="G76" s="16"/>
      <c r="H76" s="16"/>
      <c r="I76" s="16"/>
      <c r="J76" s="16"/>
      <c r="K76" s="16"/>
      <c r="L76" s="16"/>
      <c r="M76" s="16"/>
      <c r="N76" s="16"/>
      <c r="O76" s="16"/>
      <c r="P76" s="16"/>
    </row>
    <row r="77" spans="3:16" x14ac:dyDescent="0.25">
      <c r="C77" s="16"/>
      <c r="D77" s="16"/>
      <c r="E77" s="16"/>
      <c r="F77" s="16"/>
      <c r="G77" s="16"/>
      <c r="H77" s="16"/>
      <c r="I77" s="16"/>
      <c r="J77" s="16"/>
      <c r="K77" s="16"/>
      <c r="L77" s="16"/>
      <c r="M77" s="16"/>
      <c r="N77" s="16"/>
      <c r="O77" s="16"/>
      <c r="P77" s="16"/>
    </row>
    <row r="78" spans="3:16" x14ac:dyDescent="0.25">
      <c r="C78" s="16"/>
      <c r="D78" s="16"/>
      <c r="E78" s="16"/>
      <c r="F78" s="16"/>
      <c r="G78" s="16"/>
      <c r="H78" s="16"/>
      <c r="I78" s="16"/>
      <c r="J78" s="16"/>
      <c r="K78" s="16"/>
      <c r="L78" s="16"/>
      <c r="M78" s="16"/>
      <c r="N78" s="16"/>
      <c r="O78" s="16"/>
      <c r="P78" s="16"/>
    </row>
    <row r="79" spans="3:16" x14ac:dyDescent="0.25">
      <c r="C79" s="16"/>
      <c r="D79" s="16"/>
      <c r="E79" s="16"/>
      <c r="F79" s="16"/>
      <c r="G79" s="16"/>
      <c r="H79" s="16"/>
      <c r="I79" s="16"/>
      <c r="J79" s="16"/>
      <c r="K79" s="16"/>
      <c r="L79" s="16"/>
      <c r="M79" s="16"/>
      <c r="N79" s="16"/>
      <c r="O79" s="16"/>
      <c r="P79" s="16"/>
    </row>
    <row r="80" spans="3:16" x14ac:dyDescent="0.25">
      <c r="C80" s="16"/>
      <c r="D80" s="16"/>
      <c r="E80" s="16"/>
      <c r="F80" s="16"/>
      <c r="G80" s="16"/>
      <c r="H80" s="16"/>
      <c r="I80" s="16"/>
      <c r="J80" s="16"/>
      <c r="K80" s="16"/>
      <c r="L80" s="16"/>
      <c r="M80" s="16"/>
      <c r="N80" s="16"/>
      <c r="O80" s="16"/>
      <c r="P80" s="16"/>
    </row>
  </sheetData>
  <mergeCells count="3">
    <mergeCell ref="D1:L5"/>
    <mergeCell ref="M1:O5"/>
    <mergeCell ref="D42:K51"/>
  </mergeCells>
  <conditionalFormatting pivot="1" sqref="N30 N39 N44 N48:N49">
    <cfRule type="dataBar" priority="3">
      <dataBar>
        <cfvo type="min"/>
        <cfvo type="max"/>
        <color rgb="FF63C384"/>
      </dataBar>
      <extLst>
        <ext xmlns:x14="http://schemas.microsoft.com/office/spreadsheetml/2009/9/main" uri="{B025F937-C7B1-47D3-B67F-A62EFF666E3E}">
          <x14:id>{BC97E7BB-9EC2-4B53-A5EA-40172883E191}</x14:id>
        </ext>
      </extLst>
    </cfRule>
  </conditionalFormatting>
  <conditionalFormatting pivot="1" sqref="O30 O39 O44 O48:O49">
    <cfRule type="cellIs" dxfId="0" priority="2" operator="lessThan">
      <formula>1000000</formula>
    </cfRule>
  </conditionalFormatting>
  <conditionalFormatting pivot="1" sqref="N26:N50">
    <cfRule type="dataBar" priority="1">
      <dataBar>
        <cfvo type="min"/>
        <cfvo type="max"/>
        <color rgb="FF63C384"/>
      </dataBar>
      <extLst>
        <ext xmlns:x14="http://schemas.microsoft.com/office/spreadsheetml/2009/9/main" uri="{B025F937-C7B1-47D3-B67F-A62EFF666E3E}">
          <x14:id>{35EED0E2-0838-4AC5-9421-C62C9DFAEFEE}</x14:id>
        </ext>
      </extLst>
    </cfRule>
  </conditionalFormatting>
  <pageMargins left="0.7" right="0.7" top="0.75" bottom="0.75" header="0.3" footer="0.3"/>
  <pageSetup paperSize="8" scale="74" fitToHeight="0"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C97E7BB-9EC2-4B53-A5EA-40172883E191}">
            <x14:dataBar minLength="0" maxLength="100" gradient="0">
              <x14:cfvo type="autoMin"/>
              <x14:cfvo type="autoMax"/>
              <x14:negativeFillColor rgb="FFFF0000"/>
              <x14:axisColor rgb="FF000000"/>
            </x14:dataBar>
          </x14:cfRule>
          <xm:sqref>N30 N39 N44 N48:N49</xm:sqref>
        </x14:conditionalFormatting>
        <x14:conditionalFormatting xmlns:xm="http://schemas.microsoft.com/office/excel/2006/main" pivot="1">
          <x14:cfRule type="dataBar" id="{35EED0E2-0838-4AC5-9421-C62C9DFAEFEE}">
            <x14:dataBar minLength="0" maxLength="100" gradient="0">
              <x14:cfvo type="autoMin"/>
              <x14:cfvo type="autoMax"/>
              <x14:negativeFillColor rgb="FFFF0000"/>
              <x14:axisColor rgb="FF000000"/>
            </x14:dataBar>
          </x14:cfRule>
          <xm:sqref>N26:N50</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394-8EC7-4F12-BA66-0E5FEBB803C9}">
  <dimension ref="A2:T53"/>
  <sheetViews>
    <sheetView showGridLines="0" tabSelected="1" workbookViewId="0">
      <selection activeCell="J5" sqref="J5"/>
    </sheetView>
  </sheetViews>
  <sheetFormatPr defaultRowHeight="15" x14ac:dyDescent="0.25"/>
  <cols>
    <col min="1" max="1" width="9.140625" style="17"/>
    <col min="2" max="2" width="9.140625" style="37"/>
    <col min="3" max="3" width="9.140625" style="36"/>
    <col min="4" max="4" width="13.140625" bestFit="1" customWidth="1"/>
    <col min="5" max="5" width="15.5703125" bestFit="1" customWidth="1"/>
    <col min="6" max="6" width="12.5703125" bestFit="1" customWidth="1"/>
    <col min="7" max="7" width="11.28515625" bestFit="1" customWidth="1"/>
    <col min="8" max="8" width="15" bestFit="1" customWidth="1"/>
    <col min="9" max="10" width="11.28515625" bestFit="1" customWidth="1"/>
    <col min="11" max="11" width="12.28515625" bestFit="1" customWidth="1"/>
    <col min="12" max="12" width="16.28515625" bestFit="1" customWidth="1"/>
    <col min="13" max="13" width="19.85546875" bestFit="1" customWidth="1"/>
    <col min="14" max="14" width="15.5703125" bestFit="1" customWidth="1"/>
    <col min="15" max="15" width="12.28515625" bestFit="1" customWidth="1"/>
    <col min="16" max="16" width="13.140625" bestFit="1" customWidth="1"/>
    <col min="17" max="17" width="15.28515625" bestFit="1" customWidth="1"/>
    <col min="18" max="18" width="11.28515625" bestFit="1" customWidth="1"/>
    <col min="19" max="2053" width="16.28515625" bestFit="1" customWidth="1"/>
    <col min="2054" max="2054" width="11.28515625" bestFit="1" customWidth="1"/>
  </cols>
  <sheetData>
    <row r="2" spans="3:20" x14ac:dyDescent="0.25">
      <c r="C2" s="49"/>
      <c r="D2" s="32" t="s">
        <v>150</v>
      </c>
      <c r="E2" s="31"/>
      <c r="F2" s="31"/>
      <c r="G2" s="31"/>
      <c r="H2" s="31"/>
    </row>
    <row r="4" spans="3:20" x14ac:dyDescent="0.25">
      <c r="D4" s="34" t="s">
        <v>113</v>
      </c>
      <c r="E4" s="34"/>
      <c r="F4" s="35"/>
      <c r="G4" s="35"/>
      <c r="H4" s="34" t="s">
        <v>112</v>
      </c>
    </row>
    <row r="5" spans="3:20" x14ac:dyDescent="0.25">
      <c r="D5" t="s">
        <v>101</v>
      </c>
      <c r="E5" s="12">
        <f>(SUM(sales[Profit])/H5)</f>
        <v>0.26598524499999909</v>
      </c>
      <c r="H5" s="4">
        <f>SUM(Dashboard!M1:Q5)</f>
        <v>100000000</v>
      </c>
      <c r="M5" s="4"/>
    </row>
    <row r="6" spans="3:20" x14ac:dyDescent="0.25">
      <c r="D6" t="s">
        <v>102</v>
      </c>
      <c r="E6" s="13">
        <f>MAX(100%,E5)-E5</f>
        <v>0.73401475500000091</v>
      </c>
    </row>
    <row r="10" spans="3:20" x14ac:dyDescent="0.25">
      <c r="C10" s="49"/>
      <c r="D10" s="47" t="s">
        <v>111</v>
      </c>
      <c r="E10" s="47"/>
      <c r="F10" s="47"/>
      <c r="G10" s="47"/>
      <c r="H10" s="47"/>
      <c r="I10" s="47"/>
      <c r="J10" s="47"/>
      <c r="K10" s="47"/>
      <c r="L10" s="47"/>
      <c r="M10" s="47"/>
      <c r="N10" s="47"/>
      <c r="O10" s="47"/>
      <c r="P10" s="47"/>
      <c r="Q10" s="47"/>
      <c r="R10" s="47"/>
      <c r="S10" s="48"/>
      <c r="T10" s="48"/>
    </row>
    <row r="11" spans="3:20" x14ac:dyDescent="0.25">
      <c r="D11" s="33"/>
      <c r="E11" s="33"/>
      <c r="F11" s="33"/>
      <c r="G11" s="33"/>
      <c r="H11" s="33"/>
      <c r="I11" s="33"/>
      <c r="J11" s="33"/>
      <c r="K11" s="33"/>
      <c r="L11" s="33"/>
      <c r="M11" s="33"/>
      <c r="N11" s="33"/>
      <c r="O11" s="33"/>
      <c r="P11" s="33"/>
      <c r="Q11" s="33"/>
      <c r="R11" s="33"/>
      <c r="S11" s="33"/>
      <c r="T11" s="33"/>
    </row>
    <row r="12" spans="3:20" x14ac:dyDescent="0.25">
      <c r="D12" s="32" t="s">
        <v>114</v>
      </c>
      <c r="E12" s="32"/>
      <c r="F12" s="32"/>
      <c r="G12" s="32"/>
      <c r="H12" s="32"/>
      <c r="I12" s="33"/>
      <c r="J12" s="32" t="s">
        <v>115</v>
      </c>
      <c r="K12" s="32"/>
      <c r="L12" s="32"/>
      <c r="M12" s="33"/>
      <c r="P12" s="32" t="s">
        <v>117</v>
      </c>
      <c r="Q12" s="32"/>
      <c r="R12" s="33"/>
      <c r="S12" s="33"/>
      <c r="T12" s="33"/>
    </row>
    <row r="14" spans="3:20" x14ac:dyDescent="0.25">
      <c r="D14" s="8" t="s">
        <v>98</v>
      </c>
      <c r="E14" s="8" t="s">
        <v>75</v>
      </c>
      <c r="J14" s="8" t="s">
        <v>77</v>
      </c>
      <c r="K14" t="s">
        <v>105</v>
      </c>
      <c r="L14" t="s">
        <v>98</v>
      </c>
      <c r="P14" s="8" t="s">
        <v>77</v>
      </c>
      <c r="Q14" t="s">
        <v>98</v>
      </c>
    </row>
    <row r="15" spans="3:20" x14ac:dyDescent="0.25">
      <c r="D15" s="8" t="s">
        <v>77</v>
      </c>
      <c r="E15" t="s">
        <v>66</v>
      </c>
      <c r="F15" t="s">
        <v>65</v>
      </c>
      <c r="G15" t="s">
        <v>67</v>
      </c>
      <c r="H15" t="s">
        <v>76</v>
      </c>
      <c r="J15" s="9" t="s">
        <v>71</v>
      </c>
      <c r="K15" s="4">
        <v>13759137</v>
      </c>
      <c r="L15" s="4">
        <v>7966460.4699999904</v>
      </c>
      <c r="P15" s="9" t="s">
        <v>27</v>
      </c>
      <c r="Q15" s="4">
        <v>4609379.7599999979</v>
      </c>
    </row>
    <row r="16" spans="3:20" x14ac:dyDescent="0.25">
      <c r="D16" s="9" t="s">
        <v>78</v>
      </c>
      <c r="E16" s="4"/>
      <c r="F16" s="4"/>
      <c r="G16" s="4"/>
      <c r="H16" s="4"/>
      <c r="J16" s="9" t="s">
        <v>72</v>
      </c>
      <c r="K16" s="4">
        <v>14313152</v>
      </c>
      <c r="L16" s="4">
        <v>8224588.549999998</v>
      </c>
      <c r="P16" s="9" t="s">
        <v>11</v>
      </c>
      <c r="Q16" s="4">
        <v>4458907.3799999971</v>
      </c>
    </row>
    <row r="17" spans="4:17" x14ac:dyDescent="0.25">
      <c r="D17" s="10" t="s">
        <v>79</v>
      </c>
      <c r="E17" s="4">
        <v>333908.51999999979</v>
      </c>
      <c r="F17" s="4">
        <v>507494.13000000006</v>
      </c>
      <c r="G17" s="4">
        <v>180717.43000000005</v>
      </c>
      <c r="H17" s="4">
        <v>1022120.0800000003</v>
      </c>
      <c r="J17" s="9" t="s">
        <v>73</v>
      </c>
      <c r="K17" s="4">
        <v>5755372</v>
      </c>
      <c r="L17" s="4">
        <v>3335219.0900000026</v>
      </c>
      <c r="P17" s="9" t="s">
        <v>9</v>
      </c>
      <c r="Q17" s="4">
        <v>4276609.7399999993</v>
      </c>
    </row>
    <row r="18" spans="4:17" x14ac:dyDescent="0.25">
      <c r="D18" s="10" t="s">
        <v>80</v>
      </c>
      <c r="E18" s="4">
        <v>506024.8</v>
      </c>
      <c r="F18" s="4">
        <v>858183.99000000022</v>
      </c>
      <c r="G18" s="4">
        <v>251798.81000000006</v>
      </c>
      <c r="H18" s="4">
        <v>1616007.5999999996</v>
      </c>
      <c r="J18" s="9" t="s">
        <v>70</v>
      </c>
      <c r="K18" s="4">
        <v>12259226</v>
      </c>
      <c r="L18" s="4">
        <v>7072256.3900000071</v>
      </c>
      <c r="P18" s="9" t="s">
        <v>21</v>
      </c>
      <c r="Q18" s="4">
        <v>4622156.4700000053</v>
      </c>
    </row>
    <row r="19" spans="4:17" x14ac:dyDescent="0.25">
      <c r="D19" s="10" t="s">
        <v>81</v>
      </c>
      <c r="E19" s="4">
        <v>595867.33000000007</v>
      </c>
      <c r="F19" s="4">
        <v>1097341.2500000005</v>
      </c>
      <c r="G19" s="4">
        <v>277220.17999999982</v>
      </c>
      <c r="H19" s="4">
        <v>1970428.7599999998</v>
      </c>
      <c r="J19" s="9" t="s">
        <v>76</v>
      </c>
      <c r="K19" s="4">
        <v>46086887</v>
      </c>
      <c r="L19" s="4">
        <v>26598524.499999907</v>
      </c>
      <c r="P19" s="9" t="s">
        <v>6</v>
      </c>
      <c r="Q19" s="4">
        <v>4246513.3100000052</v>
      </c>
    </row>
    <row r="20" spans="4:17" x14ac:dyDescent="0.25">
      <c r="D20" s="10" t="s">
        <v>82</v>
      </c>
      <c r="E20" s="4">
        <v>455356.91000000009</v>
      </c>
      <c r="F20" s="4">
        <v>716277.69999999984</v>
      </c>
      <c r="G20" s="4">
        <v>242908.03999999998</v>
      </c>
      <c r="H20" s="4">
        <v>1414542.6500000004</v>
      </c>
      <c r="P20" s="9" t="s">
        <v>16</v>
      </c>
      <c r="Q20" s="4">
        <v>4384957.8400000036</v>
      </c>
    </row>
    <row r="21" spans="4:17" x14ac:dyDescent="0.25">
      <c r="D21" s="10" t="s">
        <v>83</v>
      </c>
      <c r="E21" s="4">
        <v>142569.07999999999</v>
      </c>
      <c r="F21" s="4">
        <v>347344.06999999995</v>
      </c>
      <c r="G21" s="4">
        <v>135458.85</v>
      </c>
      <c r="H21" s="4">
        <v>625372.00000000012</v>
      </c>
      <c r="P21" s="9" t="s">
        <v>76</v>
      </c>
      <c r="Q21" s="4">
        <v>26598524.500000011</v>
      </c>
    </row>
    <row r="22" spans="4:17" x14ac:dyDescent="0.25">
      <c r="D22" s="10" t="s">
        <v>84</v>
      </c>
      <c r="E22" s="4">
        <v>266966.24999999994</v>
      </c>
      <c r="F22" s="4">
        <v>393575.6100000001</v>
      </c>
      <c r="G22" s="4">
        <v>167882.66000000003</v>
      </c>
      <c r="H22" s="4">
        <v>828424.51999999967</v>
      </c>
    </row>
    <row r="23" spans="4:17" x14ac:dyDescent="0.25">
      <c r="D23" s="10" t="s">
        <v>85</v>
      </c>
      <c r="E23" s="4">
        <v>511067.5799999999</v>
      </c>
      <c r="F23" s="4">
        <v>705490.99999999919</v>
      </c>
      <c r="G23" s="4">
        <v>224777.60000000003</v>
      </c>
      <c r="H23" s="4">
        <v>1441336.1800000004</v>
      </c>
      <c r="J23" s="32" t="s">
        <v>116</v>
      </c>
      <c r="K23" s="31"/>
      <c r="L23" s="31"/>
      <c r="M23" s="31"/>
    </row>
    <row r="24" spans="4:17" x14ac:dyDescent="0.25">
      <c r="D24" s="10" t="s">
        <v>86</v>
      </c>
      <c r="E24" s="4">
        <v>623916.37000000046</v>
      </c>
      <c r="F24" s="4">
        <v>916849.84000000078</v>
      </c>
      <c r="G24" s="4">
        <v>243330.43999999997</v>
      </c>
      <c r="H24" s="4">
        <v>1784096.6500000015</v>
      </c>
      <c r="P24" s="39" t="s">
        <v>118</v>
      </c>
      <c r="Q24" s="40" t="s">
        <v>93</v>
      </c>
    </row>
    <row r="25" spans="4:17" x14ac:dyDescent="0.25">
      <c r="D25" s="10" t="s">
        <v>87</v>
      </c>
      <c r="E25" s="4">
        <v>448065.37</v>
      </c>
      <c r="F25" s="4">
        <v>719670.55999999924</v>
      </c>
      <c r="G25" s="4">
        <v>221393.27999999994</v>
      </c>
      <c r="H25" s="4">
        <v>1389129.2100000004</v>
      </c>
      <c r="J25" s="8" t="s">
        <v>69</v>
      </c>
      <c r="K25" t="s" vm="1">
        <v>103</v>
      </c>
      <c r="P25" t="s">
        <v>27</v>
      </c>
      <c r="Q25" s="38">
        <v>4609379.7599999979</v>
      </c>
    </row>
    <row r="26" spans="4:17" x14ac:dyDescent="0.25">
      <c r="D26" s="10" t="s">
        <v>88</v>
      </c>
      <c r="E26" s="4">
        <v>742505.65999999968</v>
      </c>
      <c r="F26" s="4">
        <v>1234640.3299999989</v>
      </c>
      <c r="G26" s="4">
        <v>371893.12000000023</v>
      </c>
      <c r="H26" s="4">
        <v>2349039.1100000013</v>
      </c>
      <c r="P26" t="s">
        <v>11</v>
      </c>
      <c r="Q26" s="38">
        <v>4458907.3799999971</v>
      </c>
    </row>
    <row r="27" spans="4:17" x14ac:dyDescent="0.25">
      <c r="D27" s="10" t="s">
        <v>89</v>
      </c>
      <c r="E27" s="4">
        <v>1001181.1999999995</v>
      </c>
      <c r="F27" s="4">
        <v>1255952.0700000003</v>
      </c>
      <c r="G27" s="4">
        <v>473439.31000000011</v>
      </c>
      <c r="H27" s="4">
        <v>2730572.5799999982</v>
      </c>
      <c r="J27" s="8" t="s">
        <v>0</v>
      </c>
      <c r="K27" t="s">
        <v>104</v>
      </c>
      <c r="L27" t="s">
        <v>93</v>
      </c>
      <c r="M27" t="s">
        <v>99</v>
      </c>
      <c r="P27" t="s">
        <v>9</v>
      </c>
      <c r="Q27" s="38">
        <v>4276609.7399999993</v>
      </c>
    </row>
    <row r="28" spans="4:17" x14ac:dyDescent="0.25">
      <c r="D28" s="10" t="s">
        <v>90</v>
      </c>
      <c r="E28" s="4">
        <v>913008.25999999978</v>
      </c>
      <c r="F28" s="4">
        <v>1242308.2899999991</v>
      </c>
      <c r="G28" s="4">
        <v>413839.32999999984</v>
      </c>
      <c r="H28" s="4">
        <v>2569155.8800000008</v>
      </c>
      <c r="J28" s="9" t="s">
        <v>25</v>
      </c>
      <c r="K28" s="11">
        <v>4.4504097210354782E-2</v>
      </c>
      <c r="L28" s="4">
        <v>1183743.3199999991</v>
      </c>
      <c r="M28" s="4">
        <v>2053443</v>
      </c>
      <c r="P28" t="s">
        <v>21</v>
      </c>
      <c r="Q28" s="38">
        <v>4622156.4700000053</v>
      </c>
    </row>
    <row r="29" spans="4:17" x14ac:dyDescent="0.25">
      <c r="D29" s="9" t="s">
        <v>91</v>
      </c>
      <c r="E29" s="4"/>
      <c r="F29" s="4"/>
      <c r="G29" s="4"/>
      <c r="H29" s="4"/>
      <c r="J29" s="9" t="s">
        <v>29</v>
      </c>
      <c r="K29" s="11">
        <v>4.1258432963076706E-2</v>
      </c>
      <c r="L29" s="4">
        <v>1097413.4399999995</v>
      </c>
      <c r="M29" s="4">
        <v>1896839</v>
      </c>
      <c r="P29" t="s">
        <v>6</v>
      </c>
      <c r="Q29" s="38">
        <v>4246513.3100000052</v>
      </c>
    </row>
    <row r="30" spans="4:17" x14ac:dyDescent="0.25">
      <c r="D30" s="10" t="s">
        <v>79</v>
      </c>
      <c r="E30" s="4">
        <v>931509.99000000104</v>
      </c>
      <c r="F30" s="4">
        <v>1368297.530000001</v>
      </c>
      <c r="G30" s="4">
        <v>491361.25999999983</v>
      </c>
      <c r="H30" s="4">
        <v>2791168.7800000012</v>
      </c>
      <c r="J30" s="9" t="s">
        <v>41</v>
      </c>
      <c r="K30" s="11">
        <v>4.6345005716388658E-2</v>
      </c>
      <c r="L30" s="4">
        <v>1232708.7699999996</v>
      </c>
      <c r="M30" s="4">
        <v>2109618</v>
      </c>
      <c r="P30" t="s">
        <v>16</v>
      </c>
      <c r="Q30" s="38">
        <v>4384957.8400000036</v>
      </c>
    </row>
    <row r="31" spans="4:17" x14ac:dyDescent="0.25">
      <c r="D31" s="10" t="s">
        <v>80</v>
      </c>
      <c r="E31" s="4">
        <v>909551.64000000025</v>
      </c>
      <c r="F31" s="4">
        <v>1472342.7500000002</v>
      </c>
      <c r="G31" s="4">
        <v>351764.58999999991</v>
      </c>
      <c r="H31" s="4">
        <v>2733658.9800000009</v>
      </c>
      <c r="J31" s="9" t="s">
        <v>18</v>
      </c>
      <c r="K31" s="11">
        <v>4.4720885551377272E-2</v>
      </c>
      <c r="L31" s="4">
        <v>1189509.5700000003</v>
      </c>
      <c r="M31" s="4">
        <v>2002231</v>
      </c>
    </row>
    <row r="32" spans="4:17" x14ac:dyDescent="0.25">
      <c r="D32" s="10" t="s">
        <v>81</v>
      </c>
      <c r="E32" s="4">
        <v>462366.26000000018</v>
      </c>
      <c r="F32" s="4">
        <v>672376.84999999986</v>
      </c>
      <c r="G32" s="4">
        <v>198728.41</v>
      </c>
      <c r="H32" s="4">
        <v>1333471.5199999993</v>
      </c>
      <c r="J32" s="9" t="s">
        <v>54</v>
      </c>
      <c r="K32" s="11">
        <v>2.4884302886801192E-2</v>
      </c>
      <c r="L32" s="4">
        <v>661885.73999999987</v>
      </c>
      <c r="M32" s="4">
        <v>1138851</v>
      </c>
    </row>
    <row r="33" spans="4:13" x14ac:dyDescent="0.25">
      <c r="D33" s="9" t="s">
        <v>76</v>
      </c>
      <c r="E33" s="4">
        <v>8843865.2199999876</v>
      </c>
      <c r="F33" s="4">
        <v>13508145.969999999</v>
      </c>
      <c r="G33" s="4">
        <v>4246513.3100000052</v>
      </c>
      <c r="H33" s="4">
        <v>26598524.499999907</v>
      </c>
      <c r="J33" s="9" t="s">
        <v>33</v>
      </c>
      <c r="K33" s="11">
        <v>4.2667647222311277E-2</v>
      </c>
      <c r="L33" s="4">
        <v>1134896.4599999995</v>
      </c>
      <c r="M33" s="4">
        <v>1980846</v>
      </c>
    </row>
    <row r="34" spans="4:13" x14ac:dyDescent="0.25">
      <c r="J34" s="9" t="s">
        <v>37</v>
      </c>
      <c r="K34" s="11">
        <v>4.0632812169712804E-2</v>
      </c>
      <c r="L34" s="4">
        <v>1080772.8500000003</v>
      </c>
      <c r="M34" s="4">
        <v>1865157</v>
      </c>
    </row>
    <row r="35" spans="4:13" x14ac:dyDescent="0.25">
      <c r="J35" s="9" t="s">
        <v>5</v>
      </c>
      <c r="K35" s="11">
        <v>4.2415721969841017E-2</v>
      </c>
      <c r="L35" s="4">
        <v>1128195.6200000006</v>
      </c>
      <c r="M35" s="4">
        <v>1999151</v>
      </c>
    </row>
    <row r="36" spans="4:13" x14ac:dyDescent="0.25">
      <c r="J36" s="9" t="s">
        <v>34</v>
      </c>
      <c r="K36" s="11">
        <v>4.5392981855065059E-2</v>
      </c>
      <c r="L36" s="4">
        <v>1207386.3399999992</v>
      </c>
      <c r="M36" s="4">
        <v>2096857</v>
      </c>
    </row>
    <row r="37" spans="4:13" x14ac:dyDescent="0.25">
      <c r="J37" s="9" t="s">
        <v>10</v>
      </c>
      <c r="K37" s="11">
        <v>4.3480191918164636E-2</v>
      </c>
      <c r="L37" s="4">
        <v>1156508.95</v>
      </c>
      <c r="M37" s="4">
        <v>1983968</v>
      </c>
    </row>
    <row r="38" spans="4:13" x14ac:dyDescent="0.25">
      <c r="J38" s="9" t="s">
        <v>51</v>
      </c>
      <c r="K38" s="11">
        <v>4.747452551362407E-2</v>
      </c>
      <c r="L38" s="4">
        <v>1262752.3300000005</v>
      </c>
      <c r="M38" s="4">
        <v>2195032</v>
      </c>
    </row>
    <row r="39" spans="4:13" x14ac:dyDescent="0.25">
      <c r="J39" s="9" t="s">
        <v>32</v>
      </c>
      <c r="K39" s="11">
        <v>4.4194872538888569E-2</v>
      </c>
      <c r="L39" s="4">
        <v>1175518.4000000006</v>
      </c>
      <c r="M39" s="4">
        <v>2024743</v>
      </c>
    </row>
    <row r="40" spans="4:13" x14ac:dyDescent="0.25">
      <c r="J40" s="9" t="s">
        <v>20</v>
      </c>
      <c r="K40" s="11">
        <v>4.6864476260704065E-2</v>
      </c>
      <c r="L40" s="4">
        <v>1246525.9200000011</v>
      </c>
      <c r="M40" s="4">
        <v>2118543</v>
      </c>
    </row>
    <row r="41" spans="4:13" x14ac:dyDescent="0.25">
      <c r="J41" s="9" t="s">
        <v>56</v>
      </c>
      <c r="K41" s="11">
        <v>2.7838940840496724E-2</v>
      </c>
      <c r="L41" s="4">
        <v>740474.75000000012</v>
      </c>
      <c r="M41" s="4">
        <v>1311772</v>
      </c>
    </row>
    <row r="42" spans="4:13" x14ac:dyDescent="0.25">
      <c r="J42" s="9" t="s">
        <v>40</v>
      </c>
      <c r="K42" s="11">
        <v>4.2168240196932875E-2</v>
      </c>
      <c r="L42" s="4">
        <v>1121612.97</v>
      </c>
      <c r="M42" s="4">
        <v>1915865</v>
      </c>
    </row>
    <row r="43" spans="4:13" x14ac:dyDescent="0.25">
      <c r="J43" s="9" t="s">
        <v>46</v>
      </c>
      <c r="K43" s="11">
        <v>4.0619053887744928E-2</v>
      </c>
      <c r="L43" s="4">
        <v>1080406.8999999999</v>
      </c>
      <c r="M43" s="4">
        <v>1916852</v>
      </c>
    </row>
    <row r="44" spans="4:13" x14ac:dyDescent="0.25">
      <c r="J44" s="9" t="s">
        <v>8</v>
      </c>
      <c r="K44" s="11">
        <v>4.2725101161156673E-2</v>
      </c>
      <c r="L44" s="4">
        <v>1136424.6500000001</v>
      </c>
      <c r="M44" s="4">
        <v>2005010</v>
      </c>
    </row>
    <row r="45" spans="4:13" x14ac:dyDescent="0.25">
      <c r="J45" s="9" t="s">
        <v>13</v>
      </c>
      <c r="K45" s="11">
        <v>4.7264386037654267E-2</v>
      </c>
      <c r="L45" s="4">
        <v>1257162.9300000006</v>
      </c>
      <c r="M45" s="4">
        <v>2116569</v>
      </c>
    </row>
    <row r="46" spans="4:13" x14ac:dyDescent="0.25">
      <c r="J46" s="9" t="s">
        <v>55</v>
      </c>
      <c r="K46" s="11">
        <v>2.3546137305473554E-2</v>
      </c>
      <c r="L46" s="4">
        <v>626292.51000000013</v>
      </c>
      <c r="M46" s="4">
        <v>1080562</v>
      </c>
    </row>
    <row r="47" spans="4:13" x14ac:dyDescent="0.25">
      <c r="J47" s="9" t="s">
        <v>23</v>
      </c>
      <c r="K47" s="11">
        <v>4.3384708426213774E-2</v>
      </c>
      <c r="L47" s="4">
        <v>1153969.2299999995</v>
      </c>
      <c r="M47" s="4">
        <v>2058392</v>
      </c>
    </row>
    <row r="48" spans="4:13" x14ac:dyDescent="0.25">
      <c r="J48" s="9" t="s">
        <v>15</v>
      </c>
      <c r="K48" s="11">
        <v>4.1022827788812291E-2</v>
      </c>
      <c r="L48" s="4">
        <v>1091146.6900000006</v>
      </c>
      <c r="M48" s="4">
        <v>1912491</v>
      </c>
    </row>
    <row r="49" spans="10:13" x14ac:dyDescent="0.25">
      <c r="J49" s="9" t="s">
        <v>39</v>
      </c>
      <c r="K49" s="11">
        <v>4.3077199263440474E-2</v>
      </c>
      <c r="L49" s="4">
        <v>1145789.9399999995</v>
      </c>
      <c r="M49" s="4">
        <v>2014215</v>
      </c>
    </row>
    <row r="50" spans="10:13" x14ac:dyDescent="0.25">
      <c r="J50" s="9" t="s">
        <v>57</v>
      </c>
      <c r="K50" s="11">
        <v>2.5869669575092499E-2</v>
      </c>
      <c r="L50" s="4">
        <v>688095.04</v>
      </c>
      <c r="M50" s="4">
        <v>1148987</v>
      </c>
    </row>
    <row r="51" spans="10:13" x14ac:dyDescent="0.25">
      <c r="J51" s="9" t="s">
        <v>53</v>
      </c>
      <c r="K51" s="11">
        <v>2.3252081144576355E-2</v>
      </c>
      <c r="L51" s="4">
        <v>618471.05000000005</v>
      </c>
      <c r="M51" s="4">
        <v>1075200</v>
      </c>
    </row>
    <row r="52" spans="10:13" x14ac:dyDescent="0.25">
      <c r="J52" s="9" t="s">
        <v>49</v>
      </c>
      <c r="K52" s="11">
        <v>4.4395700596099007E-2</v>
      </c>
      <c r="L52" s="4">
        <v>1180860.1299999999</v>
      </c>
      <c r="M52" s="4">
        <v>2065693</v>
      </c>
    </row>
    <row r="53" spans="10:13" x14ac:dyDescent="0.25">
      <c r="J53" s="9" t="s">
        <v>76</v>
      </c>
      <c r="K53" s="11">
        <v>1</v>
      </c>
      <c r="L53" s="4">
        <v>26598524.499999907</v>
      </c>
      <c r="M53" s="4">
        <v>46086887</v>
      </c>
    </row>
  </sheetData>
  <conditionalFormatting pivot="1" sqref="K28:K52">
    <cfRule type="dataBar" priority="2">
      <dataBar>
        <cfvo type="min"/>
        <cfvo type="max"/>
        <color rgb="FF63C384"/>
      </dataBar>
      <extLst>
        <ext xmlns:x14="http://schemas.microsoft.com/office/spreadsheetml/2009/9/main" uri="{B025F937-C7B1-47D3-B67F-A62EFF666E3E}">
          <x14:id>{7F7E3620-3D7C-47D6-8D22-F4AEED4D8C4F}</x14:id>
        </ext>
      </extLst>
    </cfRule>
  </conditionalFormatting>
  <conditionalFormatting pivot="1" sqref="E17:G28 E30:G32">
    <cfRule type="dataBar" priority="1">
      <dataBar>
        <cfvo type="min"/>
        <cfvo type="max"/>
        <color rgb="FF63C384"/>
      </dataBar>
      <extLst>
        <ext xmlns:x14="http://schemas.microsoft.com/office/spreadsheetml/2009/9/main" uri="{B025F937-C7B1-47D3-B67F-A62EFF666E3E}">
          <x14:id>{E8D01F66-8EA8-4CF2-8C45-E3C4CF7B9073}</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7F7E3620-3D7C-47D6-8D22-F4AEED4D8C4F}">
            <x14:dataBar minLength="0" maxLength="100" gradient="0">
              <x14:cfvo type="autoMin"/>
              <x14:cfvo type="autoMax"/>
              <x14:negativeFillColor rgb="FFFF0000"/>
              <x14:axisColor rgb="FF000000"/>
            </x14:dataBar>
          </x14:cfRule>
          <xm:sqref>K28:K52</xm:sqref>
        </x14:conditionalFormatting>
        <x14:conditionalFormatting xmlns:xm="http://schemas.microsoft.com/office/excel/2006/main" pivot="1">
          <x14:cfRule type="dataBar" id="{E8D01F66-8EA8-4CF2-8C45-E3C4CF7B9073}">
            <x14:dataBar minLength="0" maxLength="100" gradient="0">
              <x14:cfvo type="autoMin"/>
              <x14:cfvo type="autoMax"/>
              <x14:negativeFillColor rgb="FFFF0000"/>
              <x14:axisColor rgb="FF000000"/>
            </x14:dataBar>
          </x14:cfRule>
          <xm:sqref>E17:G28 E30:G32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F346-3956-4144-B3E3-401B26071127}">
  <dimension ref="A3:J31"/>
  <sheetViews>
    <sheetView showGridLines="0" workbookViewId="0"/>
  </sheetViews>
  <sheetFormatPr defaultRowHeight="15" x14ac:dyDescent="0.25"/>
  <cols>
    <col min="1" max="2" width="9.140625" style="17"/>
    <col min="4" max="4" width="19.85546875" bestFit="1" customWidth="1"/>
    <col min="5" max="5" width="24.5703125" bestFit="1" customWidth="1"/>
    <col min="9" max="9" width="23.5703125" bestFit="1" customWidth="1"/>
  </cols>
  <sheetData>
    <row r="3" spans="4:10" x14ac:dyDescent="0.25">
      <c r="D3" s="43" t="s">
        <v>144</v>
      </c>
      <c r="E3" s="43"/>
      <c r="F3" s="31"/>
      <c r="G3" s="31"/>
      <c r="H3" s="31"/>
      <c r="I3" s="31"/>
      <c r="J3" s="31"/>
    </row>
    <row r="6" spans="4:10" x14ac:dyDescent="0.25">
      <c r="D6" s="40" t="s">
        <v>68</v>
      </c>
      <c r="E6" s="40" t="s">
        <v>145</v>
      </c>
      <c r="H6" s="40" t="s">
        <v>69</v>
      </c>
      <c r="I6" s="40" t="s">
        <v>145</v>
      </c>
      <c r="J6" s="35"/>
    </row>
    <row r="7" spans="4:10" x14ac:dyDescent="0.25">
      <c r="D7" t="s">
        <v>29</v>
      </c>
      <c r="E7" s="42" t="s">
        <v>119</v>
      </c>
      <c r="H7" t="s">
        <v>71</v>
      </c>
      <c r="I7" s="42" t="s">
        <v>147</v>
      </c>
    </row>
    <row r="8" spans="4:10" x14ac:dyDescent="0.25">
      <c r="D8" t="s">
        <v>5</v>
      </c>
      <c r="E8" s="42" t="s">
        <v>120</v>
      </c>
      <c r="H8" t="s">
        <v>72</v>
      </c>
      <c r="I8" s="42" t="s">
        <v>146</v>
      </c>
    </row>
    <row r="9" spans="4:10" x14ac:dyDescent="0.25">
      <c r="D9" t="s">
        <v>51</v>
      </c>
      <c r="E9" s="42" t="s">
        <v>121</v>
      </c>
      <c r="H9" t="s">
        <v>73</v>
      </c>
      <c r="I9" s="42" t="s">
        <v>148</v>
      </c>
    </row>
    <row r="10" spans="4:10" x14ac:dyDescent="0.25">
      <c r="D10" t="s">
        <v>37</v>
      </c>
      <c r="E10" s="42" t="s">
        <v>122</v>
      </c>
      <c r="H10" t="s">
        <v>70</v>
      </c>
      <c r="I10" s="42" t="s">
        <v>149</v>
      </c>
    </row>
    <row r="11" spans="4:10" x14ac:dyDescent="0.25">
      <c r="D11" t="s">
        <v>40</v>
      </c>
      <c r="E11" s="42" t="s">
        <v>123</v>
      </c>
    </row>
    <row r="12" spans="4:10" x14ac:dyDescent="0.25">
      <c r="D12" t="s">
        <v>33</v>
      </c>
      <c r="E12" s="42" t="s">
        <v>124</v>
      </c>
    </row>
    <row r="13" spans="4:10" x14ac:dyDescent="0.25">
      <c r="D13" t="s">
        <v>18</v>
      </c>
      <c r="E13" s="42" t="s">
        <v>125</v>
      </c>
    </row>
    <row r="14" spans="4:10" x14ac:dyDescent="0.25">
      <c r="D14" t="s">
        <v>32</v>
      </c>
      <c r="E14" s="42" t="s">
        <v>126</v>
      </c>
    </row>
    <row r="15" spans="4:10" x14ac:dyDescent="0.25">
      <c r="D15" t="s">
        <v>41</v>
      </c>
      <c r="E15" s="42" t="s">
        <v>127</v>
      </c>
    </row>
    <row r="16" spans="4:10" x14ac:dyDescent="0.25">
      <c r="D16" t="s">
        <v>15</v>
      </c>
      <c r="E16" s="42" t="s">
        <v>128</v>
      </c>
    </row>
    <row r="17" spans="4:5" x14ac:dyDescent="0.25">
      <c r="D17" t="s">
        <v>49</v>
      </c>
      <c r="E17" s="42" t="s">
        <v>129</v>
      </c>
    </row>
    <row r="18" spans="4:5" x14ac:dyDescent="0.25">
      <c r="D18" t="s">
        <v>10</v>
      </c>
      <c r="E18" s="42" t="s">
        <v>130</v>
      </c>
    </row>
    <row r="19" spans="4:5" x14ac:dyDescent="0.25">
      <c r="D19" t="s">
        <v>25</v>
      </c>
      <c r="E19" s="42" t="s">
        <v>131</v>
      </c>
    </row>
    <row r="20" spans="4:5" x14ac:dyDescent="0.25">
      <c r="D20" t="s">
        <v>46</v>
      </c>
      <c r="E20" s="42" t="s">
        <v>132</v>
      </c>
    </row>
    <row r="21" spans="4:5" x14ac:dyDescent="0.25">
      <c r="D21" t="s">
        <v>20</v>
      </c>
      <c r="E21" s="42" t="s">
        <v>133</v>
      </c>
    </row>
    <row r="22" spans="4:5" x14ac:dyDescent="0.25">
      <c r="D22" t="s">
        <v>34</v>
      </c>
      <c r="E22" s="42" t="s">
        <v>134</v>
      </c>
    </row>
    <row r="23" spans="4:5" x14ac:dyDescent="0.25">
      <c r="D23" t="s">
        <v>8</v>
      </c>
      <c r="E23" s="42" t="s">
        <v>135</v>
      </c>
    </row>
    <row r="24" spans="4:5" x14ac:dyDescent="0.25">
      <c r="D24" t="s">
        <v>23</v>
      </c>
      <c r="E24" s="42" t="s">
        <v>136</v>
      </c>
    </row>
    <row r="25" spans="4:5" x14ac:dyDescent="0.25">
      <c r="D25" t="s">
        <v>39</v>
      </c>
      <c r="E25" s="42" t="s">
        <v>137</v>
      </c>
    </row>
    <row r="26" spans="4:5" x14ac:dyDescent="0.25">
      <c r="D26" t="s">
        <v>13</v>
      </c>
      <c r="E26" s="42" t="s">
        <v>138</v>
      </c>
    </row>
    <row r="27" spans="4:5" x14ac:dyDescent="0.25">
      <c r="D27" t="s">
        <v>54</v>
      </c>
      <c r="E27" s="42" t="s">
        <v>139</v>
      </c>
    </row>
    <row r="28" spans="4:5" x14ac:dyDescent="0.25">
      <c r="D28" t="s">
        <v>56</v>
      </c>
      <c r="E28" s="42" t="s">
        <v>140</v>
      </c>
    </row>
    <row r="29" spans="4:5" x14ac:dyDescent="0.25">
      <c r="D29" t="s">
        <v>55</v>
      </c>
      <c r="E29" s="42" t="s">
        <v>141</v>
      </c>
    </row>
    <row r="30" spans="4:5" x14ac:dyDescent="0.25">
      <c r="D30" t="s">
        <v>53</v>
      </c>
      <c r="E30" s="42" t="s">
        <v>142</v>
      </c>
    </row>
    <row r="31" spans="4:5" x14ac:dyDescent="0.25">
      <c r="D31" t="s">
        <v>57</v>
      </c>
      <c r="E31" s="42" t="s">
        <v>143</v>
      </c>
    </row>
  </sheetData>
  <hyperlinks>
    <hyperlink ref="E7" r:id="rId1" xr:uid="{8AA6A18D-896C-448E-B3B8-9746D2032E19}"/>
    <hyperlink ref="E8" r:id="rId2" xr:uid="{B1C9AFDB-C4A1-4EAB-80D4-B8A632A2E31E}"/>
    <hyperlink ref="E9" r:id="rId3" xr:uid="{84852DCA-46A4-43C0-BA7D-5AE7182D2CCF}"/>
    <hyperlink ref="E10" r:id="rId4" xr:uid="{47D59D19-C6A6-4F85-A706-A7897804991F}"/>
    <hyperlink ref="E11" r:id="rId5" xr:uid="{0B3B76AA-7B63-4D6C-9C3E-C6FF0F7EB985}"/>
    <hyperlink ref="E12" r:id="rId6" xr:uid="{4CC5B713-2208-415D-9E5F-2589296CA713}"/>
    <hyperlink ref="E13" r:id="rId7" xr:uid="{CA2AFB07-C239-4DBA-8A96-0F52E5DA475B}"/>
    <hyperlink ref="E14" r:id="rId8" xr:uid="{B51EC95F-FADD-441E-BCE0-E8CD46EB0531}"/>
    <hyperlink ref="E15" r:id="rId9" xr:uid="{F03A2406-292C-412E-A76B-F8C7CC767EF8}"/>
    <hyperlink ref="E16" r:id="rId10" xr:uid="{EE9A57A2-EB7D-4C4F-BF39-2E404E25979B}"/>
    <hyperlink ref="E17" r:id="rId11" xr:uid="{5CB25762-6ADC-4699-A8A6-436B63511F14}"/>
    <hyperlink ref="E18" r:id="rId12" xr:uid="{8113F270-2C2F-48FD-8EED-E636744B33ED}"/>
    <hyperlink ref="E19" r:id="rId13" xr:uid="{3A4584EE-72FC-4524-84BA-409E41AE5584}"/>
    <hyperlink ref="E20" r:id="rId14" xr:uid="{67D10B12-4586-43CF-B2E4-25A519BACE22}"/>
    <hyperlink ref="E21" r:id="rId15" xr:uid="{9F2F7424-1FF4-42EB-B180-BF0C6B26914C}"/>
    <hyperlink ref="E22" r:id="rId16" xr:uid="{9E8A7F49-7899-4987-8C32-7F9474123218}"/>
    <hyperlink ref="E23" r:id="rId17" xr:uid="{AFE5BBF5-9C5A-4F3B-BA3C-95307D9F1DEB}"/>
    <hyperlink ref="E24" r:id="rId18" xr:uid="{430F128F-00C3-42A8-BD8E-58EF1EF5AD68}"/>
    <hyperlink ref="E25" r:id="rId19" xr:uid="{88B7830B-97F1-4BC7-8990-4E41BEA77F7B}"/>
    <hyperlink ref="E26" r:id="rId20" xr:uid="{04CD2F3C-E6B3-491A-9F87-7E15DCA63F2B}"/>
    <hyperlink ref="E27" r:id="rId21" xr:uid="{EC04C5DD-C9FD-4F65-8C2A-6A7F315D5A02}"/>
    <hyperlink ref="E28" r:id="rId22" xr:uid="{BB3C6D5E-FAA7-40D5-AA89-1DDFA056211B}"/>
    <hyperlink ref="E29" r:id="rId23" xr:uid="{F3919832-2B3C-454E-8881-C228E02D438A}"/>
    <hyperlink ref="E30" r:id="rId24" xr:uid="{C76E40C1-7C00-404F-9434-523A163FFC64}"/>
    <hyperlink ref="E31" r:id="rId25" xr:uid="{CB9F6426-D5AC-4CBF-BE69-75E17C6CC283}"/>
    <hyperlink ref="I7" r:id="rId26" xr:uid="{8A358DB2-374C-48D0-93B5-CAB48C2F180F}"/>
    <hyperlink ref="I8" r:id="rId27" xr:uid="{98EF2B58-5B56-4A17-A58E-C02BE80A3224}"/>
    <hyperlink ref="I9" r:id="rId28" xr:uid="{A5806B23-9ECD-4951-9C4E-D6A39C08B45E}"/>
    <hyperlink ref="I10" r:id="rId29" xr:uid="{5E67C686-BD5D-4554-B9CB-1678C521456D}"/>
  </hyperlinks>
  <pageMargins left="0.7" right="0.7" top="0.75" bottom="0.75" header="0.3" footer="0.3"/>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5D06-4E86-4176-BE3E-97803C510830}">
  <dimension ref="A1:F9450"/>
  <sheetViews>
    <sheetView workbookViewId="0">
      <selection activeCell="I31" sqref="I31"/>
    </sheetView>
  </sheetViews>
  <sheetFormatPr defaultRowHeight="15" x14ac:dyDescent="0.25"/>
  <cols>
    <col min="1" max="1" width="20.85546875" bestFit="1" customWidth="1"/>
    <col min="2" max="2" width="15" bestFit="1" customWidth="1"/>
    <col min="3" max="3" width="21.85546875" bestFit="1" customWidth="1"/>
    <col min="4" max="4" width="10.7109375" bestFit="1" customWidth="1"/>
    <col min="5" max="5" width="20.85546875" bestFit="1" customWidth="1"/>
    <col min="6" max="6" width="14.7109375" bestFit="1" customWidth="1"/>
    <col min="7" max="7" width="11.28515625" bestFit="1" customWidth="1"/>
    <col min="9" max="9" width="15" bestFit="1" customWidth="1"/>
  </cols>
  <sheetData>
    <row r="1" spans="1:6" x14ac:dyDescent="0.25">
      <c r="A1" t="s">
        <v>0</v>
      </c>
      <c r="B1" t="s">
        <v>1</v>
      </c>
      <c r="C1" t="s">
        <v>2</v>
      </c>
      <c r="D1" t="s">
        <v>3</v>
      </c>
      <c r="E1" t="s">
        <v>99</v>
      </c>
      <c r="F1" t="s">
        <v>4</v>
      </c>
    </row>
    <row r="2" spans="1:6" x14ac:dyDescent="0.25">
      <c r="A2" t="s">
        <v>5</v>
      </c>
      <c r="B2" t="s">
        <v>6</v>
      </c>
      <c r="C2" t="s">
        <v>7</v>
      </c>
      <c r="D2" s="1">
        <v>44197</v>
      </c>
      <c r="E2" s="4">
        <v>2037</v>
      </c>
      <c r="F2">
        <v>422</v>
      </c>
    </row>
    <row r="3" spans="1:6" x14ac:dyDescent="0.25">
      <c r="A3" t="s">
        <v>8</v>
      </c>
      <c r="B3" t="s">
        <v>9</v>
      </c>
      <c r="C3" t="s">
        <v>7</v>
      </c>
      <c r="D3" s="1">
        <v>44197</v>
      </c>
      <c r="E3" s="4">
        <v>6160</v>
      </c>
      <c r="F3">
        <v>126</v>
      </c>
    </row>
    <row r="4" spans="1:6" x14ac:dyDescent="0.25">
      <c r="A4" t="s">
        <v>10</v>
      </c>
      <c r="B4" t="s">
        <v>11</v>
      </c>
      <c r="C4" t="s">
        <v>12</v>
      </c>
      <c r="D4" s="1">
        <v>44197</v>
      </c>
      <c r="E4" s="4">
        <v>1442</v>
      </c>
      <c r="F4">
        <v>200</v>
      </c>
    </row>
    <row r="5" spans="1:6" x14ac:dyDescent="0.25">
      <c r="A5" t="s">
        <v>13</v>
      </c>
      <c r="B5" t="s">
        <v>9</v>
      </c>
      <c r="C5" t="s">
        <v>14</v>
      </c>
      <c r="D5" s="1">
        <v>44197</v>
      </c>
      <c r="E5" s="4">
        <v>6979</v>
      </c>
      <c r="F5">
        <v>252</v>
      </c>
    </row>
    <row r="6" spans="1:6" x14ac:dyDescent="0.25">
      <c r="A6" t="s">
        <v>15</v>
      </c>
      <c r="B6" t="s">
        <v>16</v>
      </c>
      <c r="C6" t="s">
        <v>17</v>
      </c>
      <c r="D6" s="1">
        <v>44197</v>
      </c>
      <c r="E6" s="4">
        <v>966</v>
      </c>
      <c r="F6">
        <v>71</v>
      </c>
    </row>
    <row r="7" spans="1:6" x14ac:dyDescent="0.25">
      <c r="A7" t="s">
        <v>18</v>
      </c>
      <c r="B7" t="s">
        <v>16</v>
      </c>
      <c r="C7" t="s">
        <v>19</v>
      </c>
      <c r="D7" s="1">
        <v>44197</v>
      </c>
      <c r="E7" s="4">
        <v>7924</v>
      </c>
      <c r="F7">
        <v>124</v>
      </c>
    </row>
    <row r="8" spans="1:6" x14ac:dyDescent="0.25">
      <c r="A8" t="s">
        <v>20</v>
      </c>
      <c r="B8" t="s">
        <v>21</v>
      </c>
      <c r="C8" t="s">
        <v>22</v>
      </c>
      <c r="D8" s="1">
        <v>44197</v>
      </c>
      <c r="E8" s="4">
        <v>2996</v>
      </c>
      <c r="F8">
        <v>88</v>
      </c>
    </row>
    <row r="9" spans="1:6" x14ac:dyDescent="0.25">
      <c r="A9" t="s">
        <v>23</v>
      </c>
      <c r="B9" t="s">
        <v>16</v>
      </c>
      <c r="C9" t="s">
        <v>24</v>
      </c>
      <c r="D9" s="1">
        <v>44197</v>
      </c>
      <c r="E9" s="4">
        <v>1981</v>
      </c>
      <c r="F9">
        <v>471</v>
      </c>
    </row>
    <row r="10" spans="1:6" x14ac:dyDescent="0.25">
      <c r="A10" t="s">
        <v>10</v>
      </c>
      <c r="B10" t="s">
        <v>11</v>
      </c>
      <c r="C10" t="s">
        <v>14</v>
      </c>
      <c r="D10" s="1">
        <v>44197</v>
      </c>
      <c r="E10" s="4">
        <v>1456</v>
      </c>
      <c r="F10">
        <v>10</v>
      </c>
    </row>
    <row r="11" spans="1:6" x14ac:dyDescent="0.25">
      <c r="A11" t="s">
        <v>25</v>
      </c>
      <c r="B11" t="s">
        <v>16</v>
      </c>
      <c r="C11" t="s">
        <v>26</v>
      </c>
      <c r="D11" s="1">
        <v>44197</v>
      </c>
      <c r="E11" s="4">
        <v>5257</v>
      </c>
      <c r="F11">
        <v>577</v>
      </c>
    </row>
    <row r="12" spans="1:6" x14ac:dyDescent="0.25">
      <c r="A12" t="s">
        <v>8</v>
      </c>
      <c r="B12" t="s">
        <v>27</v>
      </c>
      <c r="C12" t="s">
        <v>28</v>
      </c>
      <c r="D12" s="1">
        <v>44197</v>
      </c>
      <c r="E12" s="4">
        <v>4767</v>
      </c>
      <c r="F12">
        <v>189</v>
      </c>
    </row>
    <row r="13" spans="1:6" x14ac:dyDescent="0.25">
      <c r="A13" t="s">
        <v>29</v>
      </c>
      <c r="B13" t="s">
        <v>11</v>
      </c>
      <c r="C13" t="s">
        <v>26</v>
      </c>
      <c r="D13" s="1">
        <v>44197</v>
      </c>
      <c r="E13" s="4">
        <v>4718</v>
      </c>
      <c r="F13">
        <v>67</v>
      </c>
    </row>
    <row r="14" spans="1:6" x14ac:dyDescent="0.25">
      <c r="A14" t="s">
        <v>29</v>
      </c>
      <c r="B14" t="s">
        <v>6</v>
      </c>
      <c r="C14" t="s">
        <v>30</v>
      </c>
      <c r="D14" s="1">
        <v>44197</v>
      </c>
      <c r="E14" s="4">
        <v>9303</v>
      </c>
      <c r="F14">
        <v>82</v>
      </c>
    </row>
    <row r="15" spans="1:6" x14ac:dyDescent="0.25">
      <c r="A15" t="s">
        <v>29</v>
      </c>
      <c r="B15" t="s">
        <v>16</v>
      </c>
      <c r="C15" t="s">
        <v>31</v>
      </c>
      <c r="D15" s="1">
        <v>44197</v>
      </c>
      <c r="E15" s="4">
        <v>14</v>
      </c>
      <c r="F15">
        <v>1</v>
      </c>
    </row>
    <row r="16" spans="1:6" x14ac:dyDescent="0.25">
      <c r="A16" t="s">
        <v>32</v>
      </c>
      <c r="B16" t="s">
        <v>6</v>
      </c>
      <c r="C16" t="s">
        <v>12</v>
      </c>
      <c r="D16" s="1">
        <v>44197</v>
      </c>
      <c r="E16" s="4">
        <v>7518</v>
      </c>
      <c r="F16">
        <v>9</v>
      </c>
    </row>
    <row r="17" spans="1:6" x14ac:dyDescent="0.25">
      <c r="A17" t="s">
        <v>29</v>
      </c>
      <c r="B17" t="s">
        <v>11</v>
      </c>
      <c r="C17" t="s">
        <v>14</v>
      </c>
      <c r="D17" s="1">
        <v>44197</v>
      </c>
      <c r="E17" s="4">
        <v>7651</v>
      </c>
      <c r="F17">
        <v>288</v>
      </c>
    </row>
    <row r="18" spans="1:6" x14ac:dyDescent="0.25">
      <c r="A18" t="s">
        <v>33</v>
      </c>
      <c r="B18" t="s">
        <v>16</v>
      </c>
      <c r="C18" t="s">
        <v>14</v>
      </c>
      <c r="D18" s="1">
        <v>44197</v>
      </c>
      <c r="E18" s="4">
        <v>2359</v>
      </c>
      <c r="F18">
        <v>125</v>
      </c>
    </row>
    <row r="19" spans="1:6" x14ac:dyDescent="0.25">
      <c r="A19" t="s">
        <v>20</v>
      </c>
      <c r="B19" t="s">
        <v>11</v>
      </c>
      <c r="C19" t="s">
        <v>24</v>
      </c>
      <c r="D19" s="1">
        <v>44197</v>
      </c>
      <c r="E19" s="4">
        <v>70</v>
      </c>
      <c r="F19">
        <v>396</v>
      </c>
    </row>
    <row r="20" spans="1:6" x14ac:dyDescent="0.25">
      <c r="A20" t="s">
        <v>23</v>
      </c>
      <c r="B20" t="s">
        <v>16</v>
      </c>
      <c r="C20" t="s">
        <v>28</v>
      </c>
      <c r="D20" s="1">
        <v>44197</v>
      </c>
      <c r="E20" s="4">
        <v>399</v>
      </c>
      <c r="F20">
        <v>70</v>
      </c>
    </row>
    <row r="21" spans="1:6" x14ac:dyDescent="0.25">
      <c r="A21" t="s">
        <v>34</v>
      </c>
      <c r="B21" t="s">
        <v>16</v>
      </c>
      <c r="C21" t="s">
        <v>35</v>
      </c>
      <c r="D21" s="1">
        <v>44197</v>
      </c>
      <c r="E21" s="4">
        <v>3801</v>
      </c>
      <c r="F21">
        <v>52</v>
      </c>
    </row>
    <row r="22" spans="1:6" x14ac:dyDescent="0.25">
      <c r="A22" t="s">
        <v>20</v>
      </c>
      <c r="B22" t="s">
        <v>27</v>
      </c>
      <c r="C22" t="s">
        <v>19</v>
      </c>
      <c r="D22" s="1">
        <v>44197</v>
      </c>
      <c r="E22" s="4">
        <v>5201</v>
      </c>
      <c r="F22">
        <v>97</v>
      </c>
    </row>
    <row r="23" spans="1:6" x14ac:dyDescent="0.25">
      <c r="A23" t="s">
        <v>10</v>
      </c>
      <c r="B23" t="s">
        <v>16</v>
      </c>
      <c r="C23" t="s">
        <v>19</v>
      </c>
      <c r="D23" s="1">
        <v>44197</v>
      </c>
      <c r="E23" s="4">
        <v>2450</v>
      </c>
      <c r="F23">
        <v>55</v>
      </c>
    </row>
    <row r="24" spans="1:6" x14ac:dyDescent="0.25">
      <c r="A24" t="s">
        <v>15</v>
      </c>
      <c r="B24" t="s">
        <v>9</v>
      </c>
      <c r="C24" t="s">
        <v>36</v>
      </c>
      <c r="D24" s="1">
        <v>44197</v>
      </c>
      <c r="E24" s="4">
        <v>5131</v>
      </c>
      <c r="F24">
        <v>619</v>
      </c>
    </row>
    <row r="25" spans="1:6" x14ac:dyDescent="0.25">
      <c r="A25" t="s">
        <v>37</v>
      </c>
      <c r="B25" t="s">
        <v>16</v>
      </c>
      <c r="C25" t="s">
        <v>26</v>
      </c>
      <c r="D25" s="1">
        <v>44197</v>
      </c>
      <c r="E25" s="4">
        <v>5369</v>
      </c>
      <c r="F25">
        <v>26</v>
      </c>
    </row>
    <row r="26" spans="1:6" x14ac:dyDescent="0.25">
      <c r="A26" t="s">
        <v>15</v>
      </c>
      <c r="B26" t="s">
        <v>27</v>
      </c>
      <c r="C26" t="s">
        <v>38</v>
      </c>
      <c r="D26" s="1">
        <v>44197</v>
      </c>
      <c r="E26" s="4">
        <v>728</v>
      </c>
      <c r="F26">
        <v>634</v>
      </c>
    </row>
    <row r="27" spans="1:6" x14ac:dyDescent="0.25">
      <c r="A27" t="s">
        <v>39</v>
      </c>
      <c r="B27" t="s">
        <v>6</v>
      </c>
      <c r="C27" t="s">
        <v>17</v>
      </c>
      <c r="D27" s="1">
        <v>44197</v>
      </c>
      <c r="E27" s="4">
        <v>5880</v>
      </c>
      <c r="F27">
        <v>11</v>
      </c>
    </row>
    <row r="28" spans="1:6" x14ac:dyDescent="0.25">
      <c r="A28" t="s">
        <v>40</v>
      </c>
      <c r="B28" t="s">
        <v>6</v>
      </c>
      <c r="C28" t="s">
        <v>22</v>
      </c>
      <c r="D28" s="1">
        <v>44197</v>
      </c>
      <c r="E28" s="4">
        <v>1148</v>
      </c>
      <c r="F28">
        <v>285</v>
      </c>
    </row>
    <row r="29" spans="1:6" x14ac:dyDescent="0.25">
      <c r="A29" t="s">
        <v>34</v>
      </c>
      <c r="B29" t="s">
        <v>9</v>
      </c>
      <c r="C29" t="s">
        <v>19</v>
      </c>
      <c r="D29" s="1">
        <v>44197</v>
      </c>
      <c r="E29" s="4">
        <v>2058</v>
      </c>
      <c r="F29">
        <v>321</v>
      </c>
    </row>
    <row r="30" spans="1:6" x14ac:dyDescent="0.25">
      <c r="A30" t="s">
        <v>41</v>
      </c>
      <c r="B30" t="s">
        <v>27</v>
      </c>
      <c r="C30" t="s">
        <v>17</v>
      </c>
      <c r="D30" s="1">
        <v>44197</v>
      </c>
      <c r="E30" s="4">
        <v>3906</v>
      </c>
      <c r="F30">
        <v>131</v>
      </c>
    </row>
    <row r="31" spans="1:6" x14ac:dyDescent="0.25">
      <c r="A31" t="s">
        <v>32</v>
      </c>
      <c r="B31" t="s">
        <v>27</v>
      </c>
      <c r="C31" t="s">
        <v>36</v>
      </c>
      <c r="D31" s="1">
        <v>44197</v>
      </c>
      <c r="E31" s="4">
        <v>560</v>
      </c>
      <c r="F31">
        <v>676</v>
      </c>
    </row>
    <row r="32" spans="1:6" x14ac:dyDescent="0.25">
      <c r="A32" t="s">
        <v>32</v>
      </c>
      <c r="B32" t="s">
        <v>21</v>
      </c>
      <c r="C32" t="s">
        <v>42</v>
      </c>
      <c r="D32" s="1">
        <v>44197</v>
      </c>
      <c r="E32" s="4">
        <v>3647</v>
      </c>
      <c r="F32">
        <v>7</v>
      </c>
    </row>
    <row r="33" spans="1:6" x14ac:dyDescent="0.25">
      <c r="A33" t="s">
        <v>18</v>
      </c>
      <c r="B33" t="s">
        <v>16</v>
      </c>
      <c r="C33" t="s">
        <v>14</v>
      </c>
      <c r="D33" s="1">
        <v>44197</v>
      </c>
      <c r="E33" s="4">
        <v>3038</v>
      </c>
      <c r="F33">
        <v>539</v>
      </c>
    </row>
    <row r="34" spans="1:6" x14ac:dyDescent="0.25">
      <c r="A34" t="s">
        <v>20</v>
      </c>
      <c r="B34" t="s">
        <v>16</v>
      </c>
      <c r="C34" t="s">
        <v>43</v>
      </c>
      <c r="D34" s="1">
        <v>44197</v>
      </c>
      <c r="E34" s="4">
        <v>4760</v>
      </c>
      <c r="F34">
        <v>196</v>
      </c>
    </row>
    <row r="35" spans="1:6" x14ac:dyDescent="0.25">
      <c r="A35" t="s">
        <v>5</v>
      </c>
      <c r="B35" t="s">
        <v>21</v>
      </c>
      <c r="C35" t="s">
        <v>44</v>
      </c>
      <c r="D35" s="1">
        <v>44197</v>
      </c>
      <c r="E35" s="4">
        <v>1750</v>
      </c>
      <c r="F35">
        <v>138</v>
      </c>
    </row>
    <row r="36" spans="1:6" x14ac:dyDescent="0.25">
      <c r="A36" t="s">
        <v>32</v>
      </c>
      <c r="B36" t="s">
        <v>6</v>
      </c>
      <c r="C36" t="s">
        <v>19</v>
      </c>
      <c r="D36" s="1">
        <v>44197</v>
      </c>
      <c r="E36" s="4">
        <v>10241</v>
      </c>
      <c r="F36">
        <v>377</v>
      </c>
    </row>
    <row r="37" spans="1:6" x14ac:dyDescent="0.25">
      <c r="A37" t="s">
        <v>5</v>
      </c>
      <c r="B37" t="s">
        <v>6</v>
      </c>
      <c r="C37" t="s">
        <v>45</v>
      </c>
      <c r="D37" s="1">
        <v>44197</v>
      </c>
      <c r="E37" s="4">
        <v>3500</v>
      </c>
      <c r="F37">
        <v>46</v>
      </c>
    </row>
    <row r="38" spans="1:6" x14ac:dyDescent="0.25">
      <c r="A38" t="s">
        <v>37</v>
      </c>
      <c r="B38" t="s">
        <v>6</v>
      </c>
      <c r="C38" t="s">
        <v>35</v>
      </c>
      <c r="D38" s="1">
        <v>44197</v>
      </c>
      <c r="E38" s="4">
        <v>1652</v>
      </c>
      <c r="F38">
        <v>221</v>
      </c>
    </row>
    <row r="39" spans="1:6" x14ac:dyDescent="0.25">
      <c r="A39" t="s">
        <v>46</v>
      </c>
      <c r="B39" t="s">
        <v>6</v>
      </c>
      <c r="C39" t="s">
        <v>47</v>
      </c>
      <c r="D39" s="1">
        <v>44197</v>
      </c>
      <c r="E39" s="4">
        <v>5257</v>
      </c>
      <c r="F39">
        <v>45</v>
      </c>
    </row>
    <row r="40" spans="1:6" x14ac:dyDescent="0.25">
      <c r="A40" t="s">
        <v>32</v>
      </c>
      <c r="B40" t="s">
        <v>9</v>
      </c>
      <c r="C40" t="s">
        <v>48</v>
      </c>
      <c r="D40" s="1">
        <v>44197</v>
      </c>
      <c r="E40" s="4">
        <v>3360</v>
      </c>
      <c r="F40">
        <v>207</v>
      </c>
    </row>
    <row r="41" spans="1:6" x14ac:dyDescent="0.25">
      <c r="A41" t="s">
        <v>46</v>
      </c>
      <c r="B41" t="s">
        <v>16</v>
      </c>
      <c r="C41" t="s">
        <v>43</v>
      </c>
      <c r="D41" s="1">
        <v>44197</v>
      </c>
      <c r="E41" s="4">
        <v>7616</v>
      </c>
      <c r="F41">
        <v>208</v>
      </c>
    </row>
    <row r="42" spans="1:6" x14ac:dyDescent="0.25">
      <c r="A42" t="s">
        <v>37</v>
      </c>
      <c r="B42" t="s">
        <v>21</v>
      </c>
      <c r="C42" t="s">
        <v>44</v>
      </c>
      <c r="D42" s="1">
        <v>44197</v>
      </c>
      <c r="E42" s="4">
        <v>371</v>
      </c>
      <c r="F42">
        <v>31</v>
      </c>
    </row>
    <row r="43" spans="1:6" x14ac:dyDescent="0.25">
      <c r="A43" t="s">
        <v>32</v>
      </c>
      <c r="B43" t="s">
        <v>16</v>
      </c>
      <c r="C43" t="s">
        <v>44</v>
      </c>
      <c r="D43" s="1">
        <v>44197</v>
      </c>
      <c r="E43" s="4">
        <v>1743</v>
      </c>
      <c r="F43">
        <v>77</v>
      </c>
    </row>
    <row r="44" spans="1:6" x14ac:dyDescent="0.25">
      <c r="A44" t="s">
        <v>32</v>
      </c>
      <c r="B44" t="s">
        <v>27</v>
      </c>
      <c r="C44" t="s">
        <v>42</v>
      </c>
      <c r="D44" s="1">
        <v>44197</v>
      </c>
      <c r="E44" s="4">
        <v>6251</v>
      </c>
      <c r="F44">
        <v>212</v>
      </c>
    </row>
    <row r="45" spans="1:6" x14ac:dyDescent="0.25">
      <c r="A45" t="s">
        <v>5</v>
      </c>
      <c r="B45" t="s">
        <v>9</v>
      </c>
      <c r="C45" t="s">
        <v>12</v>
      </c>
      <c r="D45" s="1">
        <v>44200</v>
      </c>
      <c r="E45" s="4">
        <v>3717</v>
      </c>
      <c r="F45">
        <v>174</v>
      </c>
    </row>
    <row r="46" spans="1:6" x14ac:dyDescent="0.25">
      <c r="A46" t="s">
        <v>40</v>
      </c>
      <c r="B46" t="s">
        <v>9</v>
      </c>
      <c r="C46" t="s">
        <v>42</v>
      </c>
      <c r="D46" s="1">
        <v>44200</v>
      </c>
      <c r="E46" s="4">
        <v>5712</v>
      </c>
      <c r="F46">
        <v>537</v>
      </c>
    </row>
    <row r="47" spans="1:6" x14ac:dyDescent="0.25">
      <c r="A47" t="s">
        <v>37</v>
      </c>
      <c r="B47" t="s">
        <v>6</v>
      </c>
      <c r="C47" t="s">
        <v>14</v>
      </c>
      <c r="D47" s="1">
        <v>44200</v>
      </c>
      <c r="E47" s="4">
        <v>1862</v>
      </c>
      <c r="F47">
        <v>334</v>
      </c>
    </row>
    <row r="48" spans="1:6" x14ac:dyDescent="0.25">
      <c r="A48" t="s">
        <v>34</v>
      </c>
      <c r="B48" t="s">
        <v>9</v>
      </c>
      <c r="C48" t="s">
        <v>30</v>
      </c>
      <c r="D48" s="1">
        <v>44200</v>
      </c>
      <c r="E48" s="4">
        <v>4473</v>
      </c>
      <c r="F48">
        <v>373</v>
      </c>
    </row>
    <row r="49" spans="1:6" x14ac:dyDescent="0.25">
      <c r="A49" t="s">
        <v>40</v>
      </c>
      <c r="B49" t="s">
        <v>16</v>
      </c>
      <c r="C49" t="s">
        <v>19</v>
      </c>
      <c r="D49" s="1">
        <v>44200</v>
      </c>
      <c r="E49" s="4">
        <v>5509</v>
      </c>
      <c r="F49">
        <v>39</v>
      </c>
    </row>
    <row r="50" spans="1:6" x14ac:dyDescent="0.25">
      <c r="A50" t="s">
        <v>49</v>
      </c>
      <c r="B50" t="s">
        <v>6</v>
      </c>
      <c r="C50" t="s">
        <v>50</v>
      </c>
      <c r="D50" s="1">
        <v>44200</v>
      </c>
      <c r="E50" s="4">
        <v>4221</v>
      </c>
      <c r="F50">
        <v>103</v>
      </c>
    </row>
    <row r="51" spans="1:6" x14ac:dyDescent="0.25">
      <c r="A51" t="s">
        <v>34</v>
      </c>
      <c r="B51" t="s">
        <v>27</v>
      </c>
      <c r="C51" t="s">
        <v>38</v>
      </c>
      <c r="D51" s="1">
        <v>44200</v>
      </c>
      <c r="E51" s="4">
        <v>707</v>
      </c>
      <c r="F51">
        <v>203</v>
      </c>
    </row>
    <row r="52" spans="1:6" x14ac:dyDescent="0.25">
      <c r="A52" t="s">
        <v>51</v>
      </c>
      <c r="B52" t="s">
        <v>9</v>
      </c>
      <c r="C52" t="s">
        <v>31</v>
      </c>
      <c r="D52" s="1">
        <v>44200</v>
      </c>
      <c r="E52" s="4">
        <v>1603</v>
      </c>
      <c r="F52">
        <v>73</v>
      </c>
    </row>
    <row r="53" spans="1:6" x14ac:dyDescent="0.25">
      <c r="A53" t="s">
        <v>32</v>
      </c>
      <c r="B53" t="s">
        <v>21</v>
      </c>
      <c r="C53" t="s">
        <v>30</v>
      </c>
      <c r="D53" s="1">
        <v>44200</v>
      </c>
      <c r="E53" s="4">
        <v>11053</v>
      </c>
      <c r="F53">
        <v>217</v>
      </c>
    </row>
    <row r="54" spans="1:6" x14ac:dyDescent="0.25">
      <c r="A54" t="s">
        <v>39</v>
      </c>
      <c r="B54" t="s">
        <v>16</v>
      </c>
      <c r="C54" t="s">
        <v>50</v>
      </c>
      <c r="D54" s="1">
        <v>44200</v>
      </c>
      <c r="E54" s="4">
        <v>5740</v>
      </c>
      <c r="F54">
        <v>109</v>
      </c>
    </row>
    <row r="55" spans="1:6" x14ac:dyDescent="0.25">
      <c r="A55" t="s">
        <v>5</v>
      </c>
      <c r="B55" t="s">
        <v>21</v>
      </c>
      <c r="C55" t="s">
        <v>45</v>
      </c>
      <c r="D55" s="1">
        <v>44200</v>
      </c>
      <c r="E55" s="4">
        <v>6958</v>
      </c>
      <c r="F55">
        <v>427</v>
      </c>
    </row>
    <row r="56" spans="1:6" x14ac:dyDescent="0.25">
      <c r="A56" t="s">
        <v>32</v>
      </c>
      <c r="B56" t="s">
        <v>9</v>
      </c>
      <c r="C56" t="s">
        <v>43</v>
      </c>
      <c r="D56" s="1">
        <v>44200</v>
      </c>
      <c r="E56" s="4">
        <v>2478</v>
      </c>
      <c r="F56">
        <v>63</v>
      </c>
    </row>
    <row r="57" spans="1:6" x14ac:dyDescent="0.25">
      <c r="A57" t="s">
        <v>51</v>
      </c>
      <c r="B57" t="s">
        <v>6</v>
      </c>
      <c r="C57" t="s">
        <v>50</v>
      </c>
      <c r="D57" s="1">
        <v>44200</v>
      </c>
      <c r="E57" s="4">
        <v>1680</v>
      </c>
      <c r="F57">
        <v>609</v>
      </c>
    </row>
    <row r="58" spans="1:6" x14ac:dyDescent="0.25">
      <c r="A58" t="s">
        <v>51</v>
      </c>
      <c r="B58" t="s">
        <v>9</v>
      </c>
      <c r="C58" t="s">
        <v>52</v>
      </c>
      <c r="D58" s="1">
        <v>44200</v>
      </c>
      <c r="E58" s="4">
        <v>3178</v>
      </c>
      <c r="F58">
        <v>119</v>
      </c>
    </row>
    <row r="59" spans="1:6" x14ac:dyDescent="0.25">
      <c r="A59" t="s">
        <v>51</v>
      </c>
      <c r="B59" t="s">
        <v>6</v>
      </c>
      <c r="C59" t="s">
        <v>28</v>
      </c>
      <c r="D59" s="1">
        <v>44200</v>
      </c>
      <c r="E59" s="4">
        <v>5131</v>
      </c>
      <c r="F59">
        <v>112</v>
      </c>
    </row>
    <row r="60" spans="1:6" x14ac:dyDescent="0.25">
      <c r="A60" t="s">
        <v>41</v>
      </c>
      <c r="B60" t="s">
        <v>6</v>
      </c>
      <c r="C60" t="s">
        <v>7</v>
      </c>
      <c r="D60" s="1">
        <v>44200</v>
      </c>
      <c r="E60" s="4">
        <v>3633</v>
      </c>
      <c r="F60">
        <v>212</v>
      </c>
    </row>
    <row r="61" spans="1:6" x14ac:dyDescent="0.25">
      <c r="A61" t="s">
        <v>13</v>
      </c>
      <c r="B61" t="s">
        <v>16</v>
      </c>
      <c r="C61" t="s">
        <v>42</v>
      </c>
      <c r="D61" s="1">
        <v>44200</v>
      </c>
      <c r="E61" s="4">
        <v>7819</v>
      </c>
      <c r="F61">
        <v>247</v>
      </c>
    </row>
    <row r="62" spans="1:6" x14ac:dyDescent="0.25">
      <c r="A62" t="s">
        <v>23</v>
      </c>
      <c r="B62" t="s">
        <v>9</v>
      </c>
      <c r="C62" t="s">
        <v>30</v>
      </c>
      <c r="D62" s="1">
        <v>44200</v>
      </c>
      <c r="E62" s="4">
        <v>1064</v>
      </c>
      <c r="F62">
        <v>138</v>
      </c>
    </row>
    <row r="63" spans="1:6" x14ac:dyDescent="0.25">
      <c r="A63" t="s">
        <v>41</v>
      </c>
      <c r="B63" t="s">
        <v>21</v>
      </c>
      <c r="C63" t="s">
        <v>44</v>
      </c>
      <c r="D63" s="1">
        <v>44200</v>
      </c>
      <c r="E63" s="4">
        <v>3465</v>
      </c>
      <c r="F63">
        <v>259</v>
      </c>
    </row>
    <row r="64" spans="1:6" x14ac:dyDescent="0.25">
      <c r="A64" t="s">
        <v>5</v>
      </c>
      <c r="B64" t="s">
        <v>9</v>
      </c>
      <c r="C64" t="s">
        <v>19</v>
      </c>
      <c r="D64" s="1">
        <v>44200</v>
      </c>
      <c r="E64" s="4">
        <v>1148</v>
      </c>
      <c r="F64">
        <v>240</v>
      </c>
    </row>
    <row r="65" spans="1:6" x14ac:dyDescent="0.25">
      <c r="A65" t="s">
        <v>41</v>
      </c>
      <c r="B65" t="s">
        <v>9</v>
      </c>
      <c r="C65" t="s">
        <v>42</v>
      </c>
      <c r="D65" s="1">
        <v>44200</v>
      </c>
      <c r="E65" s="4">
        <v>819</v>
      </c>
      <c r="F65">
        <v>306</v>
      </c>
    </row>
    <row r="66" spans="1:6" x14ac:dyDescent="0.25">
      <c r="A66" t="s">
        <v>23</v>
      </c>
      <c r="B66" t="s">
        <v>27</v>
      </c>
      <c r="C66" t="s">
        <v>22</v>
      </c>
      <c r="D66" s="1">
        <v>44200</v>
      </c>
      <c r="E66" s="4">
        <v>2030</v>
      </c>
      <c r="F66">
        <v>177</v>
      </c>
    </row>
    <row r="67" spans="1:6" x14ac:dyDescent="0.25">
      <c r="A67" t="s">
        <v>46</v>
      </c>
      <c r="B67" t="s">
        <v>21</v>
      </c>
      <c r="C67" t="s">
        <v>42</v>
      </c>
      <c r="D67" s="1">
        <v>44200</v>
      </c>
      <c r="E67" s="4">
        <v>147</v>
      </c>
      <c r="F67">
        <v>169</v>
      </c>
    </row>
    <row r="68" spans="1:6" x14ac:dyDescent="0.25">
      <c r="A68" t="s">
        <v>15</v>
      </c>
      <c r="B68" t="s">
        <v>9</v>
      </c>
      <c r="C68" t="s">
        <v>31</v>
      </c>
      <c r="D68" s="1">
        <v>44200</v>
      </c>
      <c r="E68" s="4">
        <v>1295</v>
      </c>
      <c r="F68">
        <v>17</v>
      </c>
    </row>
    <row r="69" spans="1:6" x14ac:dyDescent="0.25">
      <c r="A69" t="s">
        <v>40</v>
      </c>
      <c r="B69" t="s">
        <v>27</v>
      </c>
      <c r="C69" t="s">
        <v>30</v>
      </c>
      <c r="D69" s="1">
        <v>44200</v>
      </c>
      <c r="E69" s="4">
        <v>763</v>
      </c>
      <c r="F69">
        <v>387</v>
      </c>
    </row>
    <row r="70" spans="1:6" x14ac:dyDescent="0.25">
      <c r="A70" t="s">
        <v>10</v>
      </c>
      <c r="B70" t="s">
        <v>27</v>
      </c>
      <c r="C70" t="s">
        <v>50</v>
      </c>
      <c r="D70" s="1">
        <v>44200</v>
      </c>
      <c r="E70" s="4">
        <v>4305</v>
      </c>
      <c r="F70">
        <v>387</v>
      </c>
    </row>
    <row r="71" spans="1:6" x14ac:dyDescent="0.25">
      <c r="A71" t="s">
        <v>32</v>
      </c>
      <c r="B71" t="s">
        <v>16</v>
      </c>
      <c r="C71" t="s">
        <v>17</v>
      </c>
      <c r="D71" s="1">
        <v>44200</v>
      </c>
      <c r="E71" s="4">
        <v>4851</v>
      </c>
      <c r="F71">
        <v>35</v>
      </c>
    </row>
    <row r="72" spans="1:6" x14ac:dyDescent="0.25">
      <c r="A72" t="s">
        <v>33</v>
      </c>
      <c r="B72" t="s">
        <v>9</v>
      </c>
      <c r="C72" t="s">
        <v>45</v>
      </c>
      <c r="D72" s="1">
        <v>44200</v>
      </c>
      <c r="E72" s="4">
        <v>987</v>
      </c>
      <c r="F72">
        <v>271</v>
      </c>
    </row>
    <row r="73" spans="1:6" x14ac:dyDescent="0.25">
      <c r="A73" t="s">
        <v>40</v>
      </c>
      <c r="B73" t="s">
        <v>11</v>
      </c>
      <c r="C73" t="s">
        <v>24</v>
      </c>
      <c r="D73" s="1">
        <v>44200</v>
      </c>
      <c r="E73" s="4">
        <v>4704</v>
      </c>
      <c r="F73">
        <v>266</v>
      </c>
    </row>
    <row r="74" spans="1:6" x14ac:dyDescent="0.25">
      <c r="A74" t="s">
        <v>46</v>
      </c>
      <c r="B74" t="s">
        <v>11</v>
      </c>
      <c r="C74" t="s">
        <v>7</v>
      </c>
      <c r="D74" s="1">
        <v>44200</v>
      </c>
      <c r="E74" s="4">
        <v>3031</v>
      </c>
      <c r="F74">
        <v>18</v>
      </c>
    </row>
    <row r="75" spans="1:6" x14ac:dyDescent="0.25">
      <c r="A75" t="s">
        <v>5</v>
      </c>
      <c r="B75" t="s">
        <v>11</v>
      </c>
      <c r="C75" t="s">
        <v>35</v>
      </c>
      <c r="D75" s="1">
        <v>44200</v>
      </c>
      <c r="E75" s="4">
        <v>679</v>
      </c>
      <c r="F75">
        <v>88</v>
      </c>
    </row>
    <row r="76" spans="1:6" x14ac:dyDescent="0.25">
      <c r="A76" t="s">
        <v>51</v>
      </c>
      <c r="B76" t="s">
        <v>27</v>
      </c>
      <c r="C76" t="s">
        <v>44</v>
      </c>
      <c r="D76" s="1">
        <v>44200</v>
      </c>
      <c r="E76" s="4">
        <v>6804</v>
      </c>
      <c r="F76">
        <v>455</v>
      </c>
    </row>
    <row r="77" spans="1:6" x14ac:dyDescent="0.25">
      <c r="A77" t="s">
        <v>34</v>
      </c>
      <c r="B77" t="s">
        <v>9</v>
      </c>
      <c r="C77" t="s">
        <v>52</v>
      </c>
      <c r="D77" s="1">
        <v>44200</v>
      </c>
      <c r="E77" s="4">
        <v>357</v>
      </c>
      <c r="F77">
        <v>210</v>
      </c>
    </row>
    <row r="78" spans="1:6" x14ac:dyDescent="0.25">
      <c r="A78" t="s">
        <v>49</v>
      </c>
      <c r="B78" t="s">
        <v>6</v>
      </c>
      <c r="C78" t="s">
        <v>22</v>
      </c>
      <c r="D78" s="1">
        <v>44200</v>
      </c>
      <c r="E78" s="4">
        <v>3815</v>
      </c>
      <c r="F78">
        <v>424</v>
      </c>
    </row>
    <row r="79" spans="1:6" x14ac:dyDescent="0.25">
      <c r="A79" t="s">
        <v>41</v>
      </c>
      <c r="B79" t="s">
        <v>6</v>
      </c>
      <c r="C79" t="s">
        <v>45</v>
      </c>
      <c r="D79" s="1">
        <v>44200</v>
      </c>
      <c r="E79" s="4">
        <v>5670</v>
      </c>
      <c r="F79">
        <v>122</v>
      </c>
    </row>
    <row r="80" spans="1:6" x14ac:dyDescent="0.25">
      <c r="A80" t="s">
        <v>46</v>
      </c>
      <c r="B80" t="s">
        <v>11</v>
      </c>
      <c r="C80" t="s">
        <v>26</v>
      </c>
      <c r="D80" s="1">
        <v>44200</v>
      </c>
      <c r="E80" s="4">
        <v>3010</v>
      </c>
      <c r="F80">
        <v>155</v>
      </c>
    </row>
    <row r="81" spans="1:6" x14ac:dyDescent="0.25">
      <c r="A81" t="s">
        <v>33</v>
      </c>
      <c r="B81" t="s">
        <v>27</v>
      </c>
      <c r="C81" t="s">
        <v>17</v>
      </c>
      <c r="D81" s="1">
        <v>44200</v>
      </c>
      <c r="E81" s="4">
        <v>182</v>
      </c>
      <c r="F81">
        <v>177</v>
      </c>
    </row>
    <row r="82" spans="1:6" x14ac:dyDescent="0.25">
      <c r="A82" t="s">
        <v>29</v>
      </c>
      <c r="B82" t="s">
        <v>16</v>
      </c>
      <c r="C82" t="s">
        <v>38</v>
      </c>
      <c r="D82" s="1">
        <v>44200</v>
      </c>
      <c r="E82" s="4">
        <v>3080</v>
      </c>
      <c r="F82">
        <v>73</v>
      </c>
    </row>
    <row r="83" spans="1:6" x14ac:dyDescent="0.25">
      <c r="A83" t="s">
        <v>33</v>
      </c>
      <c r="B83" t="s">
        <v>11</v>
      </c>
      <c r="C83" t="s">
        <v>12</v>
      </c>
      <c r="D83" s="1">
        <v>44200</v>
      </c>
      <c r="E83" s="4">
        <v>3101</v>
      </c>
      <c r="F83">
        <v>643</v>
      </c>
    </row>
    <row r="84" spans="1:6" x14ac:dyDescent="0.25">
      <c r="A84" t="s">
        <v>13</v>
      </c>
      <c r="B84" t="s">
        <v>27</v>
      </c>
      <c r="C84" t="s">
        <v>14</v>
      </c>
      <c r="D84" s="1">
        <v>44200</v>
      </c>
      <c r="E84" s="4">
        <v>2233</v>
      </c>
      <c r="F84">
        <v>132</v>
      </c>
    </row>
    <row r="85" spans="1:6" x14ac:dyDescent="0.25">
      <c r="A85" t="s">
        <v>13</v>
      </c>
      <c r="B85" t="s">
        <v>16</v>
      </c>
      <c r="C85" t="s">
        <v>31</v>
      </c>
      <c r="D85" s="1">
        <v>44200</v>
      </c>
      <c r="E85" s="4">
        <v>3507</v>
      </c>
      <c r="F85">
        <v>74</v>
      </c>
    </row>
    <row r="86" spans="1:6" x14ac:dyDescent="0.25">
      <c r="A86" t="s">
        <v>10</v>
      </c>
      <c r="B86" t="s">
        <v>27</v>
      </c>
      <c r="C86" t="s">
        <v>43</v>
      </c>
      <c r="D86" s="1">
        <v>44200</v>
      </c>
      <c r="E86" s="4">
        <v>8554</v>
      </c>
      <c r="F86">
        <v>403</v>
      </c>
    </row>
    <row r="87" spans="1:6" x14ac:dyDescent="0.25">
      <c r="A87" t="s">
        <v>34</v>
      </c>
      <c r="B87" t="s">
        <v>9</v>
      </c>
      <c r="C87" t="s">
        <v>44</v>
      </c>
      <c r="D87" s="1">
        <v>44200</v>
      </c>
      <c r="E87" s="4">
        <v>3479</v>
      </c>
      <c r="F87">
        <v>239</v>
      </c>
    </row>
    <row r="88" spans="1:6" x14ac:dyDescent="0.25">
      <c r="A88" t="s">
        <v>37</v>
      </c>
      <c r="B88" t="s">
        <v>6</v>
      </c>
      <c r="C88" t="s">
        <v>50</v>
      </c>
      <c r="D88" s="1">
        <v>44200</v>
      </c>
      <c r="E88" s="4">
        <v>1225</v>
      </c>
      <c r="F88">
        <v>348</v>
      </c>
    </row>
    <row r="89" spans="1:6" x14ac:dyDescent="0.25">
      <c r="A89" t="s">
        <v>39</v>
      </c>
      <c r="B89" t="s">
        <v>9</v>
      </c>
      <c r="C89" t="s">
        <v>14</v>
      </c>
      <c r="D89" s="1">
        <v>44200</v>
      </c>
      <c r="E89" s="4">
        <v>49</v>
      </c>
      <c r="F89">
        <v>840</v>
      </c>
    </row>
    <row r="90" spans="1:6" x14ac:dyDescent="0.25">
      <c r="A90" t="s">
        <v>32</v>
      </c>
      <c r="B90" t="s">
        <v>21</v>
      </c>
      <c r="C90" t="s">
        <v>50</v>
      </c>
      <c r="D90" s="1">
        <v>44200</v>
      </c>
      <c r="E90" s="4">
        <v>4487</v>
      </c>
      <c r="F90">
        <v>175</v>
      </c>
    </row>
    <row r="91" spans="1:6" x14ac:dyDescent="0.25">
      <c r="A91" t="s">
        <v>34</v>
      </c>
      <c r="B91" t="s">
        <v>9</v>
      </c>
      <c r="C91" t="s">
        <v>22</v>
      </c>
      <c r="D91" s="1">
        <v>44200</v>
      </c>
      <c r="E91" s="4">
        <v>1652</v>
      </c>
      <c r="F91">
        <v>240</v>
      </c>
    </row>
    <row r="92" spans="1:6" x14ac:dyDescent="0.25">
      <c r="A92" t="s">
        <v>49</v>
      </c>
      <c r="B92" t="s">
        <v>9</v>
      </c>
      <c r="C92" t="s">
        <v>44</v>
      </c>
      <c r="D92" s="1">
        <v>44201</v>
      </c>
      <c r="E92" s="4">
        <v>10262</v>
      </c>
      <c r="F92">
        <v>185</v>
      </c>
    </row>
    <row r="93" spans="1:6" x14ac:dyDescent="0.25">
      <c r="A93" t="s">
        <v>15</v>
      </c>
      <c r="B93" t="s">
        <v>27</v>
      </c>
      <c r="C93" t="s">
        <v>31</v>
      </c>
      <c r="D93" s="1">
        <v>44201</v>
      </c>
      <c r="E93" s="4">
        <v>5173</v>
      </c>
      <c r="F93">
        <v>217</v>
      </c>
    </row>
    <row r="94" spans="1:6" x14ac:dyDescent="0.25">
      <c r="A94" t="s">
        <v>20</v>
      </c>
      <c r="B94" t="s">
        <v>21</v>
      </c>
      <c r="C94" t="s">
        <v>26</v>
      </c>
      <c r="D94" s="1">
        <v>44201</v>
      </c>
      <c r="E94" s="4">
        <v>2296</v>
      </c>
      <c r="F94">
        <v>910</v>
      </c>
    </row>
    <row r="95" spans="1:6" x14ac:dyDescent="0.25">
      <c r="A95" t="s">
        <v>39</v>
      </c>
      <c r="B95" t="s">
        <v>11</v>
      </c>
      <c r="C95" t="s">
        <v>48</v>
      </c>
      <c r="D95" s="1">
        <v>44201</v>
      </c>
      <c r="E95" s="4">
        <v>798</v>
      </c>
      <c r="F95">
        <v>212</v>
      </c>
    </row>
    <row r="96" spans="1:6" x14ac:dyDescent="0.25">
      <c r="A96" t="s">
        <v>13</v>
      </c>
      <c r="B96" t="s">
        <v>9</v>
      </c>
      <c r="C96" t="s">
        <v>26</v>
      </c>
      <c r="D96" s="1">
        <v>44201</v>
      </c>
      <c r="E96" s="4">
        <v>910</v>
      </c>
      <c r="F96">
        <v>231</v>
      </c>
    </row>
    <row r="97" spans="1:6" x14ac:dyDescent="0.25">
      <c r="A97" t="s">
        <v>8</v>
      </c>
      <c r="B97" t="s">
        <v>11</v>
      </c>
      <c r="C97" t="s">
        <v>24</v>
      </c>
      <c r="D97" s="1">
        <v>44201</v>
      </c>
      <c r="E97" s="4">
        <v>6510</v>
      </c>
      <c r="F97">
        <v>251</v>
      </c>
    </row>
    <row r="98" spans="1:6" x14ac:dyDescent="0.25">
      <c r="A98" t="s">
        <v>23</v>
      </c>
      <c r="B98" t="s">
        <v>21</v>
      </c>
      <c r="C98" t="s">
        <v>17</v>
      </c>
      <c r="D98" s="1">
        <v>44201</v>
      </c>
      <c r="E98" s="4">
        <v>3892</v>
      </c>
      <c r="F98">
        <v>213</v>
      </c>
    </row>
    <row r="99" spans="1:6" x14ac:dyDescent="0.25">
      <c r="A99" t="s">
        <v>15</v>
      </c>
      <c r="B99" t="s">
        <v>9</v>
      </c>
      <c r="C99" t="s">
        <v>22</v>
      </c>
      <c r="D99" s="1">
        <v>44201</v>
      </c>
      <c r="E99" s="4">
        <v>4704</v>
      </c>
      <c r="F99">
        <v>53</v>
      </c>
    </row>
    <row r="100" spans="1:6" x14ac:dyDescent="0.25">
      <c r="A100" t="s">
        <v>51</v>
      </c>
      <c r="B100" t="s">
        <v>21</v>
      </c>
      <c r="C100" t="s">
        <v>50</v>
      </c>
      <c r="D100" s="1">
        <v>44201</v>
      </c>
      <c r="E100" s="4">
        <v>4095</v>
      </c>
      <c r="F100">
        <v>188</v>
      </c>
    </row>
    <row r="101" spans="1:6" x14ac:dyDescent="0.25">
      <c r="A101" t="s">
        <v>51</v>
      </c>
      <c r="B101" t="s">
        <v>11</v>
      </c>
      <c r="C101" t="s">
        <v>44</v>
      </c>
      <c r="D101" s="1">
        <v>44201</v>
      </c>
      <c r="E101" s="4">
        <v>11466</v>
      </c>
      <c r="F101">
        <v>315</v>
      </c>
    </row>
    <row r="102" spans="1:6" x14ac:dyDescent="0.25">
      <c r="A102" t="s">
        <v>34</v>
      </c>
      <c r="B102" t="s">
        <v>9</v>
      </c>
      <c r="C102" t="s">
        <v>45</v>
      </c>
      <c r="D102" s="1">
        <v>44201</v>
      </c>
      <c r="E102" s="4">
        <v>2324</v>
      </c>
      <c r="F102">
        <v>178</v>
      </c>
    </row>
    <row r="103" spans="1:6" x14ac:dyDescent="0.25">
      <c r="A103" t="s">
        <v>49</v>
      </c>
      <c r="B103" t="s">
        <v>11</v>
      </c>
      <c r="C103" t="s">
        <v>50</v>
      </c>
      <c r="D103" s="1">
        <v>44201</v>
      </c>
      <c r="E103" s="4">
        <v>5068</v>
      </c>
      <c r="F103">
        <v>128</v>
      </c>
    </row>
    <row r="104" spans="1:6" x14ac:dyDescent="0.25">
      <c r="A104" t="s">
        <v>49</v>
      </c>
      <c r="B104" t="s">
        <v>21</v>
      </c>
      <c r="C104" t="s">
        <v>7</v>
      </c>
      <c r="D104" s="1">
        <v>44201</v>
      </c>
      <c r="E104" s="4">
        <v>8855</v>
      </c>
      <c r="F104">
        <v>436</v>
      </c>
    </row>
    <row r="105" spans="1:6" x14ac:dyDescent="0.25">
      <c r="A105" t="s">
        <v>29</v>
      </c>
      <c r="B105" t="s">
        <v>9</v>
      </c>
      <c r="C105" t="s">
        <v>38</v>
      </c>
      <c r="D105" s="1">
        <v>44201</v>
      </c>
      <c r="E105" s="4">
        <v>4872</v>
      </c>
      <c r="F105">
        <v>175</v>
      </c>
    </row>
    <row r="106" spans="1:6" x14ac:dyDescent="0.25">
      <c r="A106" t="s">
        <v>49</v>
      </c>
      <c r="B106" t="s">
        <v>27</v>
      </c>
      <c r="C106" t="s">
        <v>35</v>
      </c>
      <c r="D106" s="1">
        <v>44201</v>
      </c>
      <c r="E106" s="4">
        <v>8673</v>
      </c>
      <c r="F106">
        <v>96</v>
      </c>
    </row>
    <row r="107" spans="1:6" x14ac:dyDescent="0.25">
      <c r="A107" t="s">
        <v>37</v>
      </c>
      <c r="B107" t="s">
        <v>27</v>
      </c>
      <c r="C107" t="s">
        <v>30</v>
      </c>
      <c r="D107" s="1">
        <v>44201</v>
      </c>
      <c r="E107" s="4">
        <v>4340</v>
      </c>
      <c r="F107">
        <v>79</v>
      </c>
    </row>
    <row r="108" spans="1:6" x14ac:dyDescent="0.25">
      <c r="A108" t="s">
        <v>29</v>
      </c>
      <c r="B108" t="s">
        <v>21</v>
      </c>
      <c r="C108" t="s">
        <v>48</v>
      </c>
      <c r="D108" s="1">
        <v>44201</v>
      </c>
      <c r="E108" s="4">
        <v>35</v>
      </c>
      <c r="F108">
        <v>910</v>
      </c>
    </row>
    <row r="109" spans="1:6" x14ac:dyDescent="0.25">
      <c r="A109" t="s">
        <v>49</v>
      </c>
      <c r="B109" t="s">
        <v>27</v>
      </c>
      <c r="C109" t="s">
        <v>24</v>
      </c>
      <c r="D109" s="1">
        <v>44201</v>
      </c>
      <c r="E109" s="4">
        <v>1659</v>
      </c>
      <c r="F109">
        <v>43</v>
      </c>
    </row>
    <row r="110" spans="1:6" x14ac:dyDescent="0.25">
      <c r="A110" t="s">
        <v>51</v>
      </c>
      <c r="B110" t="s">
        <v>11</v>
      </c>
      <c r="C110" t="s">
        <v>22</v>
      </c>
      <c r="D110" s="1">
        <v>44201</v>
      </c>
      <c r="E110" s="4">
        <v>4774</v>
      </c>
      <c r="F110">
        <v>345</v>
      </c>
    </row>
    <row r="111" spans="1:6" x14ac:dyDescent="0.25">
      <c r="A111" t="s">
        <v>49</v>
      </c>
      <c r="B111" t="s">
        <v>21</v>
      </c>
      <c r="C111" t="s">
        <v>47</v>
      </c>
      <c r="D111" s="1">
        <v>44201</v>
      </c>
      <c r="E111" s="4">
        <v>637</v>
      </c>
      <c r="F111">
        <v>61</v>
      </c>
    </row>
    <row r="112" spans="1:6" x14ac:dyDescent="0.25">
      <c r="A112" t="s">
        <v>29</v>
      </c>
      <c r="B112" t="s">
        <v>21</v>
      </c>
      <c r="C112" t="s">
        <v>38</v>
      </c>
      <c r="D112" s="1">
        <v>44201</v>
      </c>
      <c r="E112" s="4">
        <v>2828</v>
      </c>
      <c r="F112">
        <v>208</v>
      </c>
    </row>
    <row r="113" spans="1:6" x14ac:dyDescent="0.25">
      <c r="A113" t="s">
        <v>40</v>
      </c>
      <c r="B113" t="s">
        <v>9</v>
      </c>
      <c r="C113" t="s">
        <v>22</v>
      </c>
      <c r="D113" s="1">
        <v>44201</v>
      </c>
      <c r="E113" s="4">
        <v>15288</v>
      </c>
      <c r="F113">
        <v>139</v>
      </c>
    </row>
    <row r="114" spans="1:6" x14ac:dyDescent="0.25">
      <c r="A114" t="s">
        <v>10</v>
      </c>
      <c r="B114" t="s">
        <v>11</v>
      </c>
      <c r="C114" t="s">
        <v>24</v>
      </c>
      <c r="D114" s="1">
        <v>44201</v>
      </c>
      <c r="E114" s="4">
        <v>952</v>
      </c>
      <c r="F114">
        <v>627</v>
      </c>
    </row>
    <row r="115" spans="1:6" x14ac:dyDescent="0.25">
      <c r="A115" t="s">
        <v>23</v>
      </c>
      <c r="B115" t="s">
        <v>27</v>
      </c>
      <c r="C115" t="s">
        <v>31</v>
      </c>
      <c r="D115" s="1">
        <v>44201</v>
      </c>
      <c r="E115" s="4">
        <v>2632</v>
      </c>
      <c r="F115">
        <v>840</v>
      </c>
    </row>
    <row r="116" spans="1:6" x14ac:dyDescent="0.25">
      <c r="A116" t="s">
        <v>40</v>
      </c>
      <c r="B116" t="s">
        <v>11</v>
      </c>
      <c r="C116" t="s">
        <v>43</v>
      </c>
      <c r="D116" s="1">
        <v>44201</v>
      </c>
      <c r="E116" s="4">
        <v>8736</v>
      </c>
      <c r="F116">
        <v>82</v>
      </c>
    </row>
    <row r="117" spans="1:6" x14ac:dyDescent="0.25">
      <c r="A117" t="s">
        <v>18</v>
      </c>
      <c r="B117" t="s">
        <v>27</v>
      </c>
      <c r="C117" t="s">
        <v>50</v>
      </c>
      <c r="D117" s="1">
        <v>44201</v>
      </c>
      <c r="E117" s="4">
        <v>805</v>
      </c>
      <c r="F117">
        <v>217</v>
      </c>
    </row>
    <row r="118" spans="1:6" x14ac:dyDescent="0.25">
      <c r="A118" t="s">
        <v>39</v>
      </c>
      <c r="B118" t="s">
        <v>27</v>
      </c>
      <c r="C118" t="s">
        <v>35</v>
      </c>
      <c r="D118" s="1">
        <v>44201</v>
      </c>
      <c r="E118" s="4">
        <v>8316</v>
      </c>
      <c r="F118">
        <v>138</v>
      </c>
    </row>
    <row r="119" spans="1:6" x14ac:dyDescent="0.25">
      <c r="A119" t="s">
        <v>23</v>
      </c>
      <c r="B119" t="s">
        <v>9</v>
      </c>
      <c r="C119" t="s">
        <v>47</v>
      </c>
      <c r="D119" s="1">
        <v>44201</v>
      </c>
      <c r="E119" s="4">
        <v>2072</v>
      </c>
      <c r="F119">
        <v>300</v>
      </c>
    </row>
    <row r="120" spans="1:6" x14ac:dyDescent="0.25">
      <c r="A120" t="s">
        <v>37</v>
      </c>
      <c r="B120" t="s">
        <v>21</v>
      </c>
      <c r="C120" t="s">
        <v>30</v>
      </c>
      <c r="D120" s="1">
        <v>44201</v>
      </c>
      <c r="E120" s="4">
        <v>938</v>
      </c>
      <c r="F120">
        <v>16</v>
      </c>
    </row>
    <row r="121" spans="1:6" x14ac:dyDescent="0.25">
      <c r="A121" t="s">
        <v>13</v>
      </c>
      <c r="B121" t="s">
        <v>11</v>
      </c>
      <c r="C121" t="s">
        <v>47</v>
      </c>
      <c r="D121" s="1">
        <v>44201</v>
      </c>
      <c r="E121" s="4">
        <v>4592</v>
      </c>
      <c r="F121">
        <v>96</v>
      </c>
    </row>
    <row r="122" spans="1:6" x14ac:dyDescent="0.25">
      <c r="A122" t="s">
        <v>5</v>
      </c>
      <c r="B122" t="s">
        <v>27</v>
      </c>
      <c r="C122" t="s">
        <v>38</v>
      </c>
      <c r="D122" s="1">
        <v>44201</v>
      </c>
      <c r="E122" s="4">
        <v>8008</v>
      </c>
      <c r="F122">
        <v>338</v>
      </c>
    </row>
    <row r="123" spans="1:6" x14ac:dyDescent="0.25">
      <c r="A123" t="s">
        <v>13</v>
      </c>
      <c r="B123" t="s">
        <v>9</v>
      </c>
      <c r="C123" t="s">
        <v>44</v>
      </c>
      <c r="D123" s="1">
        <v>44201</v>
      </c>
      <c r="E123" s="4">
        <v>8505</v>
      </c>
      <c r="F123">
        <v>71</v>
      </c>
    </row>
    <row r="124" spans="1:6" x14ac:dyDescent="0.25">
      <c r="A124" t="s">
        <v>49</v>
      </c>
      <c r="B124" t="s">
        <v>27</v>
      </c>
      <c r="C124" t="s">
        <v>22</v>
      </c>
      <c r="D124" s="1">
        <v>44201</v>
      </c>
      <c r="E124" s="4">
        <v>8463</v>
      </c>
      <c r="F124">
        <v>183</v>
      </c>
    </row>
    <row r="125" spans="1:6" x14ac:dyDescent="0.25">
      <c r="A125" t="s">
        <v>23</v>
      </c>
      <c r="B125" t="s">
        <v>21</v>
      </c>
      <c r="C125" t="s">
        <v>31</v>
      </c>
      <c r="D125" s="1">
        <v>44201</v>
      </c>
      <c r="E125" s="4">
        <v>6405</v>
      </c>
      <c r="F125">
        <v>119</v>
      </c>
    </row>
    <row r="126" spans="1:6" x14ac:dyDescent="0.25">
      <c r="A126" t="s">
        <v>10</v>
      </c>
      <c r="B126" t="s">
        <v>21</v>
      </c>
      <c r="C126" t="s">
        <v>36</v>
      </c>
      <c r="D126" s="1">
        <v>44202</v>
      </c>
      <c r="E126" s="4">
        <v>2723</v>
      </c>
      <c r="F126">
        <v>444</v>
      </c>
    </row>
    <row r="127" spans="1:6" x14ac:dyDescent="0.25">
      <c r="A127" t="s">
        <v>37</v>
      </c>
      <c r="B127" t="s">
        <v>21</v>
      </c>
      <c r="C127" t="s">
        <v>19</v>
      </c>
      <c r="D127" s="1">
        <v>44202</v>
      </c>
      <c r="E127" s="4">
        <v>595</v>
      </c>
      <c r="F127">
        <v>115</v>
      </c>
    </row>
    <row r="128" spans="1:6" x14ac:dyDescent="0.25">
      <c r="A128" t="s">
        <v>10</v>
      </c>
      <c r="B128" t="s">
        <v>16</v>
      </c>
      <c r="C128" t="s">
        <v>45</v>
      </c>
      <c r="D128" s="1">
        <v>44202</v>
      </c>
      <c r="E128" s="4">
        <v>5810</v>
      </c>
      <c r="F128">
        <v>356</v>
      </c>
    </row>
    <row r="129" spans="1:6" x14ac:dyDescent="0.25">
      <c r="A129" t="s">
        <v>23</v>
      </c>
      <c r="B129" t="s">
        <v>27</v>
      </c>
      <c r="C129" t="s">
        <v>26</v>
      </c>
      <c r="D129" s="1">
        <v>44202</v>
      </c>
      <c r="E129" s="4">
        <v>10206</v>
      </c>
      <c r="F129">
        <v>58</v>
      </c>
    </row>
    <row r="130" spans="1:6" x14ac:dyDescent="0.25">
      <c r="A130" t="s">
        <v>20</v>
      </c>
      <c r="B130" t="s">
        <v>11</v>
      </c>
      <c r="C130" t="s">
        <v>38</v>
      </c>
      <c r="D130" s="1">
        <v>44202</v>
      </c>
      <c r="E130" s="4">
        <v>1190</v>
      </c>
      <c r="F130">
        <v>189</v>
      </c>
    </row>
    <row r="131" spans="1:6" x14ac:dyDescent="0.25">
      <c r="A131" t="s">
        <v>34</v>
      </c>
      <c r="B131" t="s">
        <v>6</v>
      </c>
      <c r="C131" t="s">
        <v>38</v>
      </c>
      <c r="D131" s="1">
        <v>44202</v>
      </c>
      <c r="E131" s="4">
        <v>4410</v>
      </c>
      <c r="F131">
        <v>141</v>
      </c>
    </row>
    <row r="132" spans="1:6" x14ac:dyDescent="0.25">
      <c r="A132" t="s">
        <v>20</v>
      </c>
      <c r="B132" t="s">
        <v>27</v>
      </c>
      <c r="C132" t="s">
        <v>14</v>
      </c>
      <c r="D132" s="1">
        <v>44202</v>
      </c>
      <c r="E132" s="4">
        <v>3703</v>
      </c>
      <c r="F132">
        <v>135</v>
      </c>
    </row>
    <row r="133" spans="1:6" x14ac:dyDescent="0.25">
      <c r="A133" t="s">
        <v>37</v>
      </c>
      <c r="B133" t="s">
        <v>6</v>
      </c>
      <c r="C133" t="s">
        <v>36</v>
      </c>
      <c r="D133" s="1">
        <v>44202</v>
      </c>
      <c r="E133" s="4">
        <v>4865</v>
      </c>
      <c r="F133">
        <v>106</v>
      </c>
    </row>
    <row r="134" spans="1:6" x14ac:dyDescent="0.25">
      <c r="A134" t="s">
        <v>25</v>
      </c>
      <c r="B134" t="s">
        <v>21</v>
      </c>
      <c r="C134" t="s">
        <v>43</v>
      </c>
      <c r="D134" s="1">
        <v>44202</v>
      </c>
      <c r="E134" s="4">
        <v>7294</v>
      </c>
      <c r="F134">
        <v>149</v>
      </c>
    </row>
    <row r="135" spans="1:6" x14ac:dyDescent="0.25">
      <c r="A135" t="s">
        <v>10</v>
      </c>
      <c r="B135" t="s">
        <v>21</v>
      </c>
      <c r="C135" t="s">
        <v>7</v>
      </c>
      <c r="D135" s="1">
        <v>44202</v>
      </c>
      <c r="E135" s="4">
        <v>3388</v>
      </c>
      <c r="F135">
        <v>266</v>
      </c>
    </row>
    <row r="136" spans="1:6" x14ac:dyDescent="0.25">
      <c r="A136" t="s">
        <v>23</v>
      </c>
      <c r="B136" t="s">
        <v>9</v>
      </c>
      <c r="C136" t="s">
        <v>17</v>
      </c>
      <c r="D136" s="1">
        <v>44202</v>
      </c>
      <c r="E136" s="4">
        <v>581</v>
      </c>
      <c r="F136">
        <v>161</v>
      </c>
    </row>
    <row r="137" spans="1:6" x14ac:dyDescent="0.25">
      <c r="A137" t="s">
        <v>18</v>
      </c>
      <c r="B137" t="s">
        <v>11</v>
      </c>
      <c r="C137" t="s">
        <v>14</v>
      </c>
      <c r="D137" s="1">
        <v>44202</v>
      </c>
      <c r="E137" s="4">
        <v>875</v>
      </c>
      <c r="F137">
        <v>207</v>
      </c>
    </row>
    <row r="138" spans="1:6" x14ac:dyDescent="0.25">
      <c r="A138" t="s">
        <v>32</v>
      </c>
      <c r="B138" t="s">
        <v>6</v>
      </c>
      <c r="C138" t="s">
        <v>45</v>
      </c>
      <c r="D138" s="1">
        <v>44202</v>
      </c>
      <c r="E138" s="4">
        <v>2331</v>
      </c>
      <c r="F138">
        <v>625</v>
      </c>
    </row>
    <row r="139" spans="1:6" x14ac:dyDescent="0.25">
      <c r="A139" t="s">
        <v>33</v>
      </c>
      <c r="B139" t="s">
        <v>6</v>
      </c>
      <c r="C139" t="s">
        <v>19</v>
      </c>
      <c r="D139" s="1">
        <v>44202</v>
      </c>
      <c r="E139" s="4">
        <v>259</v>
      </c>
      <c r="F139">
        <v>486</v>
      </c>
    </row>
    <row r="140" spans="1:6" x14ac:dyDescent="0.25">
      <c r="A140" t="s">
        <v>32</v>
      </c>
      <c r="B140" t="s">
        <v>16</v>
      </c>
      <c r="C140" t="s">
        <v>28</v>
      </c>
      <c r="D140" s="1">
        <v>44202</v>
      </c>
      <c r="E140" s="4">
        <v>11473</v>
      </c>
      <c r="F140">
        <v>251</v>
      </c>
    </row>
    <row r="141" spans="1:6" x14ac:dyDescent="0.25">
      <c r="A141" t="s">
        <v>15</v>
      </c>
      <c r="B141" t="s">
        <v>16</v>
      </c>
      <c r="C141" t="s">
        <v>43</v>
      </c>
      <c r="D141" s="1">
        <v>44202</v>
      </c>
      <c r="E141" s="4">
        <v>1799</v>
      </c>
      <c r="F141">
        <v>178</v>
      </c>
    </row>
    <row r="142" spans="1:6" x14ac:dyDescent="0.25">
      <c r="A142" t="s">
        <v>5</v>
      </c>
      <c r="B142" t="s">
        <v>27</v>
      </c>
      <c r="C142" t="s">
        <v>50</v>
      </c>
      <c r="D142" s="1">
        <v>44203</v>
      </c>
      <c r="E142" s="4">
        <v>882</v>
      </c>
      <c r="F142">
        <v>1050</v>
      </c>
    </row>
    <row r="143" spans="1:6" x14ac:dyDescent="0.25">
      <c r="A143" t="s">
        <v>46</v>
      </c>
      <c r="B143" t="s">
        <v>9</v>
      </c>
      <c r="C143" t="s">
        <v>24</v>
      </c>
      <c r="D143" s="1">
        <v>44203</v>
      </c>
      <c r="E143" s="4">
        <v>5306</v>
      </c>
      <c r="F143">
        <v>217</v>
      </c>
    </row>
    <row r="144" spans="1:6" x14ac:dyDescent="0.25">
      <c r="A144" t="s">
        <v>41</v>
      </c>
      <c r="B144" t="s">
        <v>9</v>
      </c>
      <c r="C144" t="s">
        <v>28</v>
      </c>
      <c r="D144" s="1">
        <v>44203</v>
      </c>
      <c r="E144" s="4">
        <v>7210</v>
      </c>
      <c r="F144">
        <v>30</v>
      </c>
    </row>
    <row r="145" spans="1:6" x14ac:dyDescent="0.25">
      <c r="A145" t="s">
        <v>34</v>
      </c>
      <c r="B145" t="s">
        <v>21</v>
      </c>
      <c r="C145" t="s">
        <v>7</v>
      </c>
      <c r="D145" s="1">
        <v>44203</v>
      </c>
      <c r="E145" s="4">
        <v>602</v>
      </c>
      <c r="F145">
        <v>559</v>
      </c>
    </row>
    <row r="146" spans="1:6" x14ac:dyDescent="0.25">
      <c r="A146" t="s">
        <v>51</v>
      </c>
      <c r="B146" t="s">
        <v>27</v>
      </c>
      <c r="C146" t="s">
        <v>7</v>
      </c>
      <c r="D146" s="1">
        <v>44203</v>
      </c>
      <c r="E146" s="4">
        <v>2163</v>
      </c>
      <c r="F146">
        <v>85</v>
      </c>
    </row>
    <row r="147" spans="1:6" x14ac:dyDescent="0.25">
      <c r="A147" t="s">
        <v>20</v>
      </c>
      <c r="B147" t="s">
        <v>11</v>
      </c>
      <c r="C147" t="s">
        <v>42</v>
      </c>
      <c r="D147" s="1">
        <v>44203</v>
      </c>
      <c r="E147" s="4">
        <v>1813</v>
      </c>
      <c r="F147">
        <v>64</v>
      </c>
    </row>
    <row r="148" spans="1:6" x14ac:dyDescent="0.25">
      <c r="A148" t="s">
        <v>18</v>
      </c>
      <c r="B148" t="s">
        <v>16</v>
      </c>
      <c r="C148" t="s">
        <v>36</v>
      </c>
      <c r="D148" s="1">
        <v>44203</v>
      </c>
      <c r="E148" s="4">
        <v>8253</v>
      </c>
      <c r="F148">
        <v>88</v>
      </c>
    </row>
    <row r="149" spans="1:6" x14ac:dyDescent="0.25">
      <c r="A149" t="s">
        <v>8</v>
      </c>
      <c r="B149" t="s">
        <v>11</v>
      </c>
      <c r="C149" t="s">
        <v>30</v>
      </c>
      <c r="D149" s="1">
        <v>44203</v>
      </c>
      <c r="E149" s="4">
        <v>175</v>
      </c>
      <c r="F149">
        <v>166</v>
      </c>
    </row>
    <row r="150" spans="1:6" x14ac:dyDescent="0.25">
      <c r="A150" t="s">
        <v>5</v>
      </c>
      <c r="B150" t="s">
        <v>6</v>
      </c>
      <c r="C150" t="s">
        <v>50</v>
      </c>
      <c r="D150" s="1">
        <v>44203</v>
      </c>
      <c r="E150" s="4">
        <v>3535</v>
      </c>
      <c r="F150">
        <v>83</v>
      </c>
    </row>
    <row r="151" spans="1:6" x14ac:dyDescent="0.25">
      <c r="A151" t="s">
        <v>46</v>
      </c>
      <c r="B151" t="s">
        <v>9</v>
      </c>
      <c r="C151" t="s">
        <v>44</v>
      </c>
      <c r="D151" s="1">
        <v>44203</v>
      </c>
      <c r="E151" s="4">
        <v>6888</v>
      </c>
      <c r="F151">
        <v>840</v>
      </c>
    </row>
    <row r="152" spans="1:6" x14ac:dyDescent="0.25">
      <c r="A152" t="s">
        <v>39</v>
      </c>
      <c r="B152" t="s">
        <v>9</v>
      </c>
      <c r="C152" t="s">
        <v>35</v>
      </c>
      <c r="D152" s="1">
        <v>44203</v>
      </c>
      <c r="E152" s="4">
        <v>5845</v>
      </c>
      <c r="F152">
        <v>75</v>
      </c>
    </row>
    <row r="153" spans="1:6" x14ac:dyDescent="0.25">
      <c r="A153" t="s">
        <v>25</v>
      </c>
      <c r="B153" t="s">
        <v>27</v>
      </c>
      <c r="C153" t="s">
        <v>7</v>
      </c>
      <c r="D153" s="1">
        <v>44203</v>
      </c>
      <c r="E153" s="4">
        <v>9590</v>
      </c>
      <c r="F153">
        <v>414</v>
      </c>
    </row>
    <row r="154" spans="1:6" x14ac:dyDescent="0.25">
      <c r="A154" t="s">
        <v>23</v>
      </c>
      <c r="B154" t="s">
        <v>27</v>
      </c>
      <c r="C154" t="s">
        <v>48</v>
      </c>
      <c r="D154" s="1">
        <v>44203</v>
      </c>
      <c r="E154" s="4">
        <v>938</v>
      </c>
      <c r="F154">
        <v>328</v>
      </c>
    </row>
    <row r="155" spans="1:6" x14ac:dyDescent="0.25">
      <c r="A155" t="s">
        <v>20</v>
      </c>
      <c r="B155" t="s">
        <v>11</v>
      </c>
      <c r="C155" t="s">
        <v>43</v>
      </c>
      <c r="D155" s="1">
        <v>44203</v>
      </c>
      <c r="E155" s="4">
        <v>6251</v>
      </c>
      <c r="F155">
        <v>220</v>
      </c>
    </row>
    <row r="156" spans="1:6" x14ac:dyDescent="0.25">
      <c r="A156" t="s">
        <v>23</v>
      </c>
      <c r="B156" t="s">
        <v>11</v>
      </c>
      <c r="C156" t="s">
        <v>7</v>
      </c>
      <c r="D156" s="1">
        <v>44203</v>
      </c>
      <c r="E156" s="4">
        <v>126</v>
      </c>
      <c r="F156">
        <v>315</v>
      </c>
    </row>
    <row r="157" spans="1:6" x14ac:dyDescent="0.25">
      <c r="A157" t="s">
        <v>37</v>
      </c>
      <c r="B157" t="s">
        <v>11</v>
      </c>
      <c r="C157" t="s">
        <v>43</v>
      </c>
      <c r="D157" s="1">
        <v>44203</v>
      </c>
      <c r="E157" s="4">
        <v>189</v>
      </c>
      <c r="F157">
        <v>101</v>
      </c>
    </row>
    <row r="158" spans="1:6" x14ac:dyDescent="0.25">
      <c r="A158" t="s">
        <v>39</v>
      </c>
      <c r="B158" t="s">
        <v>11</v>
      </c>
      <c r="C158" t="s">
        <v>45</v>
      </c>
      <c r="D158" s="1">
        <v>44203</v>
      </c>
      <c r="E158" s="4">
        <v>2163</v>
      </c>
      <c r="F158">
        <v>573</v>
      </c>
    </row>
    <row r="159" spans="1:6" x14ac:dyDescent="0.25">
      <c r="A159" t="s">
        <v>34</v>
      </c>
      <c r="B159" t="s">
        <v>11</v>
      </c>
      <c r="C159" t="s">
        <v>17</v>
      </c>
      <c r="D159" s="1">
        <v>44203</v>
      </c>
      <c r="E159" s="4">
        <v>7784</v>
      </c>
      <c r="F159">
        <v>100</v>
      </c>
    </row>
    <row r="160" spans="1:6" x14ac:dyDescent="0.25">
      <c r="A160" t="s">
        <v>13</v>
      </c>
      <c r="B160" t="s">
        <v>11</v>
      </c>
      <c r="C160" t="s">
        <v>52</v>
      </c>
      <c r="D160" s="1">
        <v>44204</v>
      </c>
      <c r="E160" s="4">
        <v>3703</v>
      </c>
      <c r="F160">
        <v>511</v>
      </c>
    </row>
    <row r="161" spans="1:6" x14ac:dyDescent="0.25">
      <c r="A161" t="s">
        <v>18</v>
      </c>
      <c r="B161" t="s">
        <v>6</v>
      </c>
      <c r="C161" t="s">
        <v>19</v>
      </c>
      <c r="D161" s="1">
        <v>44204</v>
      </c>
      <c r="E161" s="4">
        <v>1428</v>
      </c>
      <c r="F161">
        <v>220</v>
      </c>
    </row>
    <row r="162" spans="1:6" x14ac:dyDescent="0.25">
      <c r="A162" t="s">
        <v>5</v>
      </c>
      <c r="B162" t="s">
        <v>27</v>
      </c>
      <c r="C162" t="s">
        <v>36</v>
      </c>
      <c r="D162" s="1">
        <v>44204</v>
      </c>
      <c r="E162" s="4">
        <v>91</v>
      </c>
      <c r="F162">
        <v>10</v>
      </c>
    </row>
    <row r="163" spans="1:6" x14ac:dyDescent="0.25">
      <c r="A163" t="s">
        <v>29</v>
      </c>
      <c r="B163" t="s">
        <v>11</v>
      </c>
      <c r="C163" t="s">
        <v>19</v>
      </c>
      <c r="D163" s="1">
        <v>44204</v>
      </c>
      <c r="E163" s="4">
        <v>1561</v>
      </c>
      <c r="F163">
        <v>505</v>
      </c>
    </row>
    <row r="164" spans="1:6" x14ac:dyDescent="0.25">
      <c r="A164" t="s">
        <v>25</v>
      </c>
      <c r="B164" t="s">
        <v>6</v>
      </c>
      <c r="C164" t="s">
        <v>52</v>
      </c>
      <c r="D164" s="1">
        <v>44204</v>
      </c>
      <c r="E164" s="4">
        <v>532</v>
      </c>
      <c r="F164">
        <v>155</v>
      </c>
    </row>
    <row r="165" spans="1:6" x14ac:dyDescent="0.25">
      <c r="A165" t="s">
        <v>46</v>
      </c>
      <c r="B165" t="s">
        <v>27</v>
      </c>
      <c r="C165" t="s">
        <v>19</v>
      </c>
      <c r="D165" s="1">
        <v>44204</v>
      </c>
      <c r="E165" s="4">
        <v>4284</v>
      </c>
      <c r="F165">
        <v>275</v>
      </c>
    </row>
    <row r="166" spans="1:6" x14ac:dyDescent="0.25">
      <c r="A166" t="s">
        <v>39</v>
      </c>
      <c r="B166" t="s">
        <v>27</v>
      </c>
      <c r="C166" t="s">
        <v>26</v>
      </c>
      <c r="D166" s="1">
        <v>44204</v>
      </c>
      <c r="E166" s="4">
        <v>322</v>
      </c>
      <c r="F166">
        <v>296</v>
      </c>
    </row>
    <row r="167" spans="1:6" x14ac:dyDescent="0.25">
      <c r="A167" t="s">
        <v>29</v>
      </c>
      <c r="B167" t="s">
        <v>16</v>
      </c>
      <c r="C167" t="s">
        <v>36</v>
      </c>
      <c r="D167" s="1">
        <v>44204</v>
      </c>
      <c r="E167" s="4">
        <v>2576</v>
      </c>
      <c r="F167">
        <v>48</v>
      </c>
    </row>
    <row r="168" spans="1:6" x14ac:dyDescent="0.25">
      <c r="A168" t="s">
        <v>15</v>
      </c>
      <c r="B168" t="s">
        <v>6</v>
      </c>
      <c r="C168" t="s">
        <v>52</v>
      </c>
      <c r="D168" s="1">
        <v>44204</v>
      </c>
      <c r="E168" s="4">
        <v>1659</v>
      </c>
      <c r="F168">
        <v>217</v>
      </c>
    </row>
    <row r="169" spans="1:6" x14ac:dyDescent="0.25">
      <c r="A169" t="s">
        <v>46</v>
      </c>
      <c r="B169" t="s">
        <v>27</v>
      </c>
      <c r="C169" t="s">
        <v>38</v>
      </c>
      <c r="D169" s="1">
        <v>44204</v>
      </c>
      <c r="E169" s="4">
        <v>4214</v>
      </c>
      <c r="F169">
        <v>135</v>
      </c>
    </row>
    <row r="170" spans="1:6" x14ac:dyDescent="0.25">
      <c r="A170" t="s">
        <v>34</v>
      </c>
      <c r="B170" t="s">
        <v>9</v>
      </c>
      <c r="C170" t="s">
        <v>28</v>
      </c>
      <c r="D170" s="1">
        <v>44204</v>
      </c>
      <c r="E170" s="4">
        <v>2170</v>
      </c>
      <c r="F170">
        <v>148</v>
      </c>
    </row>
    <row r="171" spans="1:6" x14ac:dyDescent="0.25">
      <c r="A171" t="s">
        <v>33</v>
      </c>
      <c r="B171" t="s">
        <v>9</v>
      </c>
      <c r="C171" t="s">
        <v>44</v>
      </c>
      <c r="D171" s="1">
        <v>44204</v>
      </c>
      <c r="E171" s="4">
        <v>630</v>
      </c>
      <c r="F171">
        <v>41</v>
      </c>
    </row>
    <row r="172" spans="1:6" x14ac:dyDescent="0.25">
      <c r="A172" t="s">
        <v>46</v>
      </c>
      <c r="B172" t="s">
        <v>16</v>
      </c>
      <c r="C172" t="s">
        <v>7</v>
      </c>
      <c r="D172" s="1">
        <v>44204</v>
      </c>
      <c r="E172" s="4">
        <v>3689</v>
      </c>
      <c r="F172">
        <v>82</v>
      </c>
    </row>
    <row r="173" spans="1:6" x14ac:dyDescent="0.25">
      <c r="A173" t="s">
        <v>20</v>
      </c>
      <c r="B173" t="s">
        <v>11</v>
      </c>
      <c r="C173" t="s">
        <v>7</v>
      </c>
      <c r="D173" s="1">
        <v>44204</v>
      </c>
      <c r="E173" s="4">
        <v>805</v>
      </c>
      <c r="F173">
        <v>241</v>
      </c>
    </row>
    <row r="174" spans="1:6" x14ac:dyDescent="0.25">
      <c r="A174" t="s">
        <v>29</v>
      </c>
      <c r="B174" t="s">
        <v>6</v>
      </c>
      <c r="C174" t="s">
        <v>28</v>
      </c>
      <c r="D174" s="1">
        <v>44204</v>
      </c>
      <c r="E174" s="4">
        <v>1449</v>
      </c>
      <c r="F174">
        <v>123</v>
      </c>
    </row>
    <row r="175" spans="1:6" x14ac:dyDescent="0.25">
      <c r="A175" t="s">
        <v>49</v>
      </c>
      <c r="B175" t="s">
        <v>6</v>
      </c>
      <c r="C175" t="s">
        <v>17</v>
      </c>
      <c r="D175" s="1">
        <v>44204</v>
      </c>
      <c r="E175" s="4">
        <v>1554</v>
      </c>
      <c r="F175">
        <v>320</v>
      </c>
    </row>
    <row r="176" spans="1:6" x14ac:dyDescent="0.25">
      <c r="A176" t="s">
        <v>15</v>
      </c>
      <c r="B176" t="s">
        <v>11</v>
      </c>
      <c r="C176" t="s">
        <v>48</v>
      </c>
      <c r="D176" s="1">
        <v>44204</v>
      </c>
      <c r="E176" s="4">
        <v>2366</v>
      </c>
      <c r="F176">
        <v>89</v>
      </c>
    </row>
    <row r="177" spans="1:6" x14ac:dyDescent="0.25">
      <c r="A177" t="s">
        <v>5</v>
      </c>
      <c r="B177" t="s">
        <v>16</v>
      </c>
      <c r="C177" t="s">
        <v>38</v>
      </c>
      <c r="D177" s="1">
        <v>44204</v>
      </c>
      <c r="E177" s="4">
        <v>518</v>
      </c>
      <c r="F177">
        <v>389</v>
      </c>
    </row>
    <row r="178" spans="1:6" x14ac:dyDescent="0.25">
      <c r="A178" t="s">
        <v>46</v>
      </c>
      <c r="B178" t="s">
        <v>16</v>
      </c>
      <c r="C178" t="s">
        <v>50</v>
      </c>
      <c r="D178" s="1">
        <v>44204</v>
      </c>
      <c r="E178" s="4">
        <v>1911</v>
      </c>
      <c r="F178">
        <v>700</v>
      </c>
    </row>
    <row r="179" spans="1:6" x14ac:dyDescent="0.25">
      <c r="A179" t="s">
        <v>23</v>
      </c>
      <c r="B179" t="s">
        <v>27</v>
      </c>
      <c r="C179" t="s">
        <v>38</v>
      </c>
      <c r="D179" s="1">
        <v>44204</v>
      </c>
      <c r="E179" s="4">
        <v>8974</v>
      </c>
      <c r="F179">
        <v>16</v>
      </c>
    </row>
    <row r="180" spans="1:6" x14ac:dyDescent="0.25">
      <c r="A180" t="s">
        <v>23</v>
      </c>
      <c r="B180" t="s">
        <v>9</v>
      </c>
      <c r="C180" t="s">
        <v>52</v>
      </c>
      <c r="D180" s="1">
        <v>44204</v>
      </c>
      <c r="E180" s="4">
        <v>6580</v>
      </c>
      <c r="F180">
        <v>182</v>
      </c>
    </row>
    <row r="181" spans="1:6" x14ac:dyDescent="0.25">
      <c r="A181" t="s">
        <v>10</v>
      </c>
      <c r="B181" t="s">
        <v>11</v>
      </c>
      <c r="C181" t="s">
        <v>36</v>
      </c>
      <c r="D181" s="1">
        <v>44204</v>
      </c>
      <c r="E181" s="4">
        <v>1953</v>
      </c>
      <c r="F181">
        <v>25</v>
      </c>
    </row>
    <row r="182" spans="1:6" x14ac:dyDescent="0.25">
      <c r="A182" t="s">
        <v>49</v>
      </c>
      <c r="B182" t="s">
        <v>11</v>
      </c>
      <c r="C182" t="s">
        <v>28</v>
      </c>
      <c r="D182" s="1">
        <v>44204</v>
      </c>
      <c r="E182" s="4">
        <v>1498</v>
      </c>
      <c r="F182">
        <v>25</v>
      </c>
    </row>
    <row r="183" spans="1:6" x14ac:dyDescent="0.25">
      <c r="A183" t="s">
        <v>37</v>
      </c>
      <c r="B183" t="s">
        <v>27</v>
      </c>
      <c r="C183" t="s">
        <v>12</v>
      </c>
      <c r="D183" s="1">
        <v>44204</v>
      </c>
      <c r="E183" s="4">
        <v>7749</v>
      </c>
      <c r="F183">
        <v>177</v>
      </c>
    </row>
    <row r="184" spans="1:6" x14ac:dyDescent="0.25">
      <c r="A184" t="s">
        <v>18</v>
      </c>
      <c r="B184" t="s">
        <v>9</v>
      </c>
      <c r="C184" t="s">
        <v>26</v>
      </c>
      <c r="D184" s="1">
        <v>44204</v>
      </c>
      <c r="E184" s="4">
        <v>9975</v>
      </c>
      <c r="F184">
        <v>171</v>
      </c>
    </row>
    <row r="185" spans="1:6" x14ac:dyDescent="0.25">
      <c r="A185" t="s">
        <v>34</v>
      </c>
      <c r="B185" t="s">
        <v>6</v>
      </c>
      <c r="C185" t="s">
        <v>31</v>
      </c>
      <c r="D185" s="1">
        <v>44207</v>
      </c>
      <c r="E185" s="4">
        <v>8911</v>
      </c>
      <c r="F185">
        <v>12</v>
      </c>
    </row>
    <row r="186" spans="1:6" x14ac:dyDescent="0.25">
      <c r="A186" t="s">
        <v>23</v>
      </c>
      <c r="B186" t="s">
        <v>27</v>
      </c>
      <c r="C186" t="s">
        <v>47</v>
      </c>
      <c r="D186" s="1">
        <v>44207</v>
      </c>
      <c r="E186" s="4">
        <v>1295</v>
      </c>
      <c r="F186">
        <v>27</v>
      </c>
    </row>
    <row r="187" spans="1:6" x14ac:dyDescent="0.25">
      <c r="A187" t="s">
        <v>23</v>
      </c>
      <c r="B187" t="s">
        <v>27</v>
      </c>
      <c r="C187" t="s">
        <v>28</v>
      </c>
      <c r="D187" s="1">
        <v>44207</v>
      </c>
      <c r="E187" s="4">
        <v>1932</v>
      </c>
      <c r="F187">
        <v>28</v>
      </c>
    </row>
    <row r="188" spans="1:6" x14ac:dyDescent="0.25">
      <c r="A188" t="s">
        <v>20</v>
      </c>
      <c r="B188" t="s">
        <v>21</v>
      </c>
      <c r="C188" t="s">
        <v>42</v>
      </c>
      <c r="D188" s="1">
        <v>44207</v>
      </c>
      <c r="E188" s="4">
        <v>112</v>
      </c>
      <c r="F188">
        <v>57</v>
      </c>
    </row>
    <row r="189" spans="1:6" x14ac:dyDescent="0.25">
      <c r="A189" t="s">
        <v>34</v>
      </c>
      <c r="B189" t="s">
        <v>11</v>
      </c>
      <c r="C189" t="s">
        <v>24</v>
      </c>
      <c r="D189" s="1">
        <v>44207</v>
      </c>
      <c r="E189" s="4">
        <v>4823</v>
      </c>
      <c r="F189">
        <v>103</v>
      </c>
    </row>
    <row r="190" spans="1:6" x14ac:dyDescent="0.25">
      <c r="A190" t="s">
        <v>5</v>
      </c>
      <c r="B190" t="s">
        <v>27</v>
      </c>
      <c r="C190" t="s">
        <v>30</v>
      </c>
      <c r="D190" s="1">
        <v>44207</v>
      </c>
      <c r="E190" s="4">
        <v>2968</v>
      </c>
      <c r="F190">
        <v>210</v>
      </c>
    </row>
    <row r="191" spans="1:6" x14ac:dyDescent="0.25">
      <c r="A191" t="s">
        <v>34</v>
      </c>
      <c r="B191" t="s">
        <v>6</v>
      </c>
      <c r="C191" t="s">
        <v>42</v>
      </c>
      <c r="D191" s="1">
        <v>44207</v>
      </c>
      <c r="E191" s="4">
        <v>5411</v>
      </c>
      <c r="F191">
        <v>240</v>
      </c>
    </row>
    <row r="192" spans="1:6" x14ac:dyDescent="0.25">
      <c r="A192" t="s">
        <v>49</v>
      </c>
      <c r="B192" t="s">
        <v>16</v>
      </c>
      <c r="C192" t="s">
        <v>14</v>
      </c>
      <c r="D192" s="1">
        <v>44207</v>
      </c>
      <c r="E192" s="4">
        <v>98</v>
      </c>
      <c r="F192">
        <v>288</v>
      </c>
    </row>
    <row r="193" spans="1:6" x14ac:dyDescent="0.25">
      <c r="A193" t="s">
        <v>40</v>
      </c>
      <c r="B193" t="s">
        <v>27</v>
      </c>
      <c r="C193" t="s">
        <v>47</v>
      </c>
      <c r="D193" s="1">
        <v>44207</v>
      </c>
      <c r="E193" s="4">
        <v>2576</v>
      </c>
      <c r="F193">
        <v>99</v>
      </c>
    </row>
    <row r="194" spans="1:6" x14ac:dyDescent="0.25">
      <c r="A194" t="s">
        <v>40</v>
      </c>
      <c r="B194" t="s">
        <v>27</v>
      </c>
      <c r="C194" t="s">
        <v>7</v>
      </c>
      <c r="D194" s="1">
        <v>44207</v>
      </c>
      <c r="E194" s="4">
        <v>3934</v>
      </c>
      <c r="F194">
        <v>607</v>
      </c>
    </row>
    <row r="195" spans="1:6" x14ac:dyDescent="0.25">
      <c r="A195" t="s">
        <v>25</v>
      </c>
      <c r="B195" t="s">
        <v>11</v>
      </c>
      <c r="C195" t="s">
        <v>19</v>
      </c>
      <c r="D195" s="1">
        <v>44207</v>
      </c>
      <c r="E195" s="4">
        <v>3206</v>
      </c>
      <c r="F195">
        <v>153</v>
      </c>
    </row>
    <row r="196" spans="1:6" x14ac:dyDescent="0.25">
      <c r="A196" t="s">
        <v>40</v>
      </c>
      <c r="B196" t="s">
        <v>6</v>
      </c>
      <c r="C196" t="s">
        <v>19</v>
      </c>
      <c r="D196" s="1">
        <v>44207</v>
      </c>
      <c r="E196" s="4">
        <v>5992</v>
      </c>
      <c r="F196">
        <v>136</v>
      </c>
    </row>
    <row r="197" spans="1:6" x14ac:dyDescent="0.25">
      <c r="A197" t="s">
        <v>37</v>
      </c>
      <c r="B197" t="s">
        <v>16</v>
      </c>
      <c r="C197" t="s">
        <v>28</v>
      </c>
      <c r="D197" s="1">
        <v>44207</v>
      </c>
      <c r="E197" s="4">
        <v>77</v>
      </c>
      <c r="F197">
        <v>75</v>
      </c>
    </row>
    <row r="198" spans="1:6" x14ac:dyDescent="0.25">
      <c r="A198" t="s">
        <v>41</v>
      </c>
      <c r="B198" t="s">
        <v>27</v>
      </c>
      <c r="C198" t="s">
        <v>48</v>
      </c>
      <c r="D198" s="1">
        <v>44207</v>
      </c>
      <c r="E198" s="4">
        <v>5558</v>
      </c>
      <c r="F198">
        <v>91</v>
      </c>
    </row>
    <row r="199" spans="1:6" x14ac:dyDescent="0.25">
      <c r="A199" t="s">
        <v>40</v>
      </c>
      <c r="B199" t="s">
        <v>11</v>
      </c>
      <c r="C199" t="s">
        <v>35</v>
      </c>
      <c r="D199" s="1">
        <v>44207</v>
      </c>
      <c r="E199" s="4">
        <v>2548</v>
      </c>
      <c r="F199">
        <v>227</v>
      </c>
    </row>
    <row r="200" spans="1:6" x14ac:dyDescent="0.25">
      <c r="A200" t="s">
        <v>46</v>
      </c>
      <c r="B200" t="s">
        <v>6</v>
      </c>
      <c r="C200" t="s">
        <v>48</v>
      </c>
      <c r="D200" s="1">
        <v>44207</v>
      </c>
      <c r="E200" s="4">
        <v>973</v>
      </c>
      <c r="F200">
        <v>264</v>
      </c>
    </row>
    <row r="201" spans="1:6" x14ac:dyDescent="0.25">
      <c r="A201" t="s">
        <v>46</v>
      </c>
      <c r="B201" t="s">
        <v>27</v>
      </c>
      <c r="C201" t="s">
        <v>12</v>
      </c>
      <c r="D201" s="1">
        <v>44207</v>
      </c>
      <c r="E201" s="4">
        <v>3801</v>
      </c>
      <c r="F201">
        <v>640</v>
      </c>
    </row>
    <row r="202" spans="1:6" x14ac:dyDescent="0.25">
      <c r="A202" t="s">
        <v>23</v>
      </c>
      <c r="B202" t="s">
        <v>21</v>
      </c>
      <c r="C202" t="s">
        <v>42</v>
      </c>
      <c r="D202" s="1">
        <v>44207</v>
      </c>
      <c r="E202" s="4">
        <v>6867</v>
      </c>
      <c r="F202">
        <v>770</v>
      </c>
    </row>
    <row r="203" spans="1:6" x14ac:dyDescent="0.25">
      <c r="A203" t="s">
        <v>46</v>
      </c>
      <c r="B203" t="s">
        <v>9</v>
      </c>
      <c r="C203" t="s">
        <v>19</v>
      </c>
      <c r="D203" s="1">
        <v>44207</v>
      </c>
      <c r="E203" s="4">
        <v>2317</v>
      </c>
      <c r="F203">
        <v>276</v>
      </c>
    </row>
    <row r="204" spans="1:6" x14ac:dyDescent="0.25">
      <c r="A204" t="s">
        <v>13</v>
      </c>
      <c r="B204" t="s">
        <v>6</v>
      </c>
      <c r="C204" t="s">
        <v>48</v>
      </c>
      <c r="D204" s="1">
        <v>44207</v>
      </c>
      <c r="E204" s="4">
        <v>462</v>
      </c>
      <c r="F204">
        <v>147</v>
      </c>
    </row>
    <row r="205" spans="1:6" x14ac:dyDescent="0.25">
      <c r="A205" t="s">
        <v>49</v>
      </c>
      <c r="B205" t="s">
        <v>11</v>
      </c>
      <c r="C205" t="s">
        <v>43</v>
      </c>
      <c r="D205" s="1">
        <v>44207</v>
      </c>
      <c r="E205" s="4">
        <v>1022</v>
      </c>
      <c r="F205">
        <v>7</v>
      </c>
    </row>
    <row r="206" spans="1:6" x14ac:dyDescent="0.25">
      <c r="A206" t="s">
        <v>15</v>
      </c>
      <c r="B206" t="s">
        <v>16</v>
      </c>
      <c r="C206" t="s">
        <v>12</v>
      </c>
      <c r="D206" s="1">
        <v>44207</v>
      </c>
      <c r="E206" s="4">
        <v>5068</v>
      </c>
      <c r="F206">
        <v>227</v>
      </c>
    </row>
    <row r="207" spans="1:6" x14ac:dyDescent="0.25">
      <c r="A207" t="s">
        <v>5</v>
      </c>
      <c r="B207" t="s">
        <v>16</v>
      </c>
      <c r="C207" t="s">
        <v>42</v>
      </c>
      <c r="D207" s="1">
        <v>44207</v>
      </c>
      <c r="E207" s="4">
        <v>9793</v>
      </c>
      <c r="F207">
        <v>106</v>
      </c>
    </row>
    <row r="208" spans="1:6" x14ac:dyDescent="0.25">
      <c r="A208" t="s">
        <v>25</v>
      </c>
      <c r="B208" t="s">
        <v>27</v>
      </c>
      <c r="C208" t="s">
        <v>28</v>
      </c>
      <c r="D208" s="1">
        <v>44207</v>
      </c>
      <c r="E208" s="4">
        <v>7210</v>
      </c>
      <c r="F208">
        <v>219</v>
      </c>
    </row>
    <row r="209" spans="1:6" x14ac:dyDescent="0.25">
      <c r="A209" t="s">
        <v>20</v>
      </c>
      <c r="B209" t="s">
        <v>27</v>
      </c>
      <c r="C209" t="s">
        <v>17</v>
      </c>
      <c r="D209" s="1">
        <v>44207</v>
      </c>
      <c r="E209" s="4">
        <v>4340</v>
      </c>
      <c r="F209">
        <v>413</v>
      </c>
    </row>
    <row r="210" spans="1:6" x14ac:dyDescent="0.25">
      <c r="A210" t="s">
        <v>18</v>
      </c>
      <c r="B210" t="s">
        <v>9</v>
      </c>
      <c r="C210" t="s">
        <v>44</v>
      </c>
      <c r="D210" s="1">
        <v>44207</v>
      </c>
      <c r="E210" s="4">
        <v>9226</v>
      </c>
      <c r="F210">
        <v>65</v>
      </c>
    </row>
    <row r="211" spans="1:6" x14ac:dyDescent="0.25">
      <c r="A211" t="s">
        <v>29</v>
      </c>
      <c r="B211" t="s">
        <v>21</v>
      </c>
      <c r="C211" t="s">
        <v>30</v>
      </c>
      <c r="D211" s="1">
        <v>44208</v>
      </c>
      <c r="E211" s="4">
        <v>1932</v>
      </c>
      <c r="F211">
        <v>129</v>
      </c>
    </row>
    <row r="212" spans="1:6" x14ac:dyDescent="0.25">
      <c r="A212" t="s">
        <v>32</v>
      </c>
      <c r="B212" t="s">
        <v>27</v>
      </c>
      <c r="C212" t="s">
        <v>48</v>
      </c>
      <c r="D212" s="1">
        <v>44208</v>
      </c>
      <c r="E212" s="4">
        <v>1337</v>
      </c>
      <c r="F212">
        <v>133</v>
      </c>
    </row>
    <row r="213" spans="1:6" x14ac:dyDescent="0.25">
      <c r="A213" t="s">
        <v>10</v>
      </c>
      <c r="B213" t="s">
        <v>11</v>
      </c>
      <c r="C213" t="s">
        <v>22</v>
      </c>
      <c r="D213" s="1">
        <v>44208</v>
      </c>
      <c r="E213" s="4">
        <v>1771</v>
      </c>
      <c r="F213">
        <v>125</v>
      </c>
    </row>
    <row r="214" spans="1:6" x14ac:dyDescent="0.25">
      <c r="A214" t="s">
        <v>20</v>
      </c>
      <c r="B214" t="s">
        <v>9</v>
      </c>
      <c r="C214" t="s">
        <v>31</v>
      </c>
      <c r="D214" s="1">
        <v>44208</v>
      </c>
      <c r="E214" s="4">
        <v>4690</v>
      </c>
      <c r="F214">
        <v>72</v>
      </c>
    </row>
    <row r="215" spans="1:6" x14ac:dyDescent="0.25">
      <c r="A215" t="s">
        <v>25</v>
      </c>
      <c r="B215" t="s">
        <v>6</v>
      </c>
      <c r="C215" t="s">
        <v>30</v>
      </c>
      <c r="D215" s="1">
        <v>44208</v>
      </c>
      <c r="E215" s="4">
        <v>10241</v>
      </c>
      <c r="F215">
        <v>243</v>
      </c>
    </row>
    <row r="216" spans="1:6" x14ac:dyDescent="0.25">
      <c r="A216" t="s">
        <v>29</v>
      </c>
      <c r="B216" t="s">
        <v>6</v>
      </c>
      <c r="C216" t="s">
        <v>35</v>
      </c>
      <c r="D216" s="1">
        <v>44208</v>
      </c>
      <c r="E216" s="4">
        <v>4907</v>
      </c>
      <c r="F216">
        <v>275</v>
      </c>
    </row>
    <row r="217" spans="1:6" x14ac:dyDescent="0.25">
      <c r="A217" t="s">
        <v>37</v>
      </c>
      <c r="B217" t="s">
        <v>16</v>
      </c>
      <c r="C217" t="s">
        <v>48</v>
      </c>
      <c r="D217" s="1">
        <v>44208</v>
      </c>
      <c r="E217" s="4">
        <v>5817</v>
      </c>
      <c r="F217">
        <v>119</v>
      </c>
    </row>
    <row r="218" spans="1:6" x14ac:dyDescent="0.25">
      <c r="A218" t="s">
        <v>34</v>
      </c>
      <c r="B218" t="s">
        <v>16</v>
      </c>
      <c r="C218" t="s">
        <v>19</v>
      </c>
      <c r="D218" s="1">
        <v>44208</v>
      </c>
      <c r="E218" s="4">
        <v>2527</v>
      </c>
      <c r="F218">
        <v>277</v>
      </c>
    </row>
    <row r="219" spans="1:6" x14ac:dyDescent="0.25">
      <c r="A219" t="s">
        <v>10</v>
      </c>
      <c r="B219" t="s">
        <v>21</v>
      </c>
      <c r="C219" t="s">
        <v>52</v>
      </c>
      <c r="D219" s="1">
        <v>44208</v>
      </c>
      <c r="E219" s="4">
        <v>4053</v>
      </c>
      <c r="F219">
        <v>23</v>
      </c>
    </row>
    <row r="220" spans="1:6" x14ac:dyDescent="0.25">
      <c r="A220" t="s">
        <v>49</v>
      </c>
      <c r="B220" t="s">
        <v>16</v>
      </c>
      <c r="C220" t="s">
        <v>50</v>
      </c>
      <c r="D220" s="1">
        <v>44208</v>
      </c>
      <c r="E220" s="4">
        <v>63</v>
      </c>
      <c r="F220">
        <v>263</v>
      </c>
    </row>
    <row r="221" spans="1:6" x14ac:dyDescent="0.25">
      <c r="A221" t="s">
        <v>23</v>
      </c>
      <c r="B221" t="s">
        <v>11</v>
      </c>
      <c r="C221" t="s">
        <v>26</v>
      </c>
      <c r="D221" s="1">
        <v>44208</v>
      </c>
      <c r="E221" s="4">
        <v>6559</v>
      </c>
      <c r="F221">
        <v>619</v>
      </c>
    </row>
    <row r="222" spans="1:6" x14ac:dyDescent="0.25">
      <c r="A222" t="s">
        <v>37</v>
      </c>
      <c r="B222" t="s">
        <v>11</v>
      </c>
      <c r="C222" t="s">
        <v>19</v>
      </c>
      <c r="D222" s="1">
        <v>44208</v>
      </c>
      <c r="E222" s="4">
        <v>4921</v>
      </c>
      <c r="F222">
        <v>770</v>
      </c>
    </row>
    <row r="223" spans="1:6" x14ac:dyDescent="0.25">
      <c r="A223" t="s">
        <v>51</v>
      </c>
      <c r="B223" t="s">
        <v>11</v>
      </c>
      <c r="C223" t="s">
        <v>31</v>
      </c>
      <c r="D223" s="1">
        <v>44208</v>
      </c>
      <c r="E223" s="4">
        <v>10738</v>
      </c>
      <c r="F223">
        <v>135</v>
      </c>
    </row>
    <row r="224" spans="1:6" x14ac:dyDescent="0.25">
      <c r="A224" t="s">
        <v>51</v>
      </c>
      <c r="B224" t="s">
        <v>21</v>
      </c>
      <c r="C224" t="s">
        <v>7</v>
      </c>
      <c r="D224" s="1">
        <v>44208</v>
      </c>
      <c r="E224" s="4">
        <v>7441</v>
      </c>
      <c r="F224">
        <v>8</v>
      </c>
    </row>
    <row r="225" spans="1:6" x14ac:dyDescent="0.25">
      <c r="A225" t="s">
        <v>10</v>
      </c>
      <c r="B225" t="s">
        <v>21</v>
      </c>
      <c r="C225" t="s">
        <v>45</v>
      </c>
      <c r="D225" s="1">
        <v>44208</v>
      </c>
      <c r="E225" s="4">
        <v>6244</v>
      </c>
      <c r="F225">
        <v>27</v>
      </c>
    </row>
    <row r="226" spans="1:6" x14ac:dyDescent="0.25">
      <c r="A226" t="s">
        <v>10</v>
      </c>
      <c r="B226" t="s">
        <v>6</v>
      </c>
      <c r="C226" t="s">
        <v>44</v>
      </c>
      <c r="D226" s="1">
        <v>44208</v>
      </c>
      <c r="E226" s="4">
        <v>9625</v>
      </c>
      <c r="F226">
        <v>138</v>
      </c>
    </row>
    <row r="227" spans="1:6" x14ac:dyDescent="0.25">
      <c r="A227" t="s">
        <v>8</v>
      </c>
      <c r="B227" t="s">
        <v>16</v>
      </c>
      <c r="C227" t="s">
        <v>35</v>
      </c>
      <c r="D227" s="1">
        <v>44208</v>
      </c>
      <c r="E227" s="4">
        <v>2303</v>
      </c>
      <c r="F227">
        <v>194</v>
      </c>
    </row>
    <row r="228" spans="1:6" x14ac:dyDescent="0.25">
      <c r="A228" t="s">
        <v>25</v>
      </c>
      <c r="B228" t="s">
        <v>6</v>
      </c>
      <c r="C228" t="s">
        <v>50</v>
      </c>
      <c r="D228" s="1">
        <v>44208</v>
      </c>
      <c r="E228" s="4">
        <v>406</v>
      </c>
      <c r="F228">
        <v>94</v>
      </c>
    </row>
    <row r="229" spans="1:6" x14ac:dyDescent="0.25">
      <c r="A229" t="s">
        <v>40</v>
      </c>
      <c r="B229" t="s">
        <v>6</v>
      </c>
      <c r="C229" t="s">
        <v>42</v>
      </c>
      <c r="D229" s="1">
        <v>44208</v>
      </c>
      <c r="E229" s="4">
        <v>6531</v>
      </c>
      <c r="F229">
        <v>185</v>
      </c>
    </row>
    <row r="230" spans="1:6" x14ac:dyDescent="0.25">
      <c r="A230" t="s">
        <v>49</v>
      </c>
      <c r="B230" t="s">
        <v>16</v>
      </c>
      <c r="C230" t="s">
        <v>42</v>
      </c>
      <c r="D230" s="1">
        <v>44208</v>
      </c>
      <c r="E230" s="4">
        <v>2954</v>
      </c>
      <c r="F230">
        <v>137</v>
      </c>
    </row>
    <row r="231" spans="1:6" x14ac:dyDescent="0.25">
      <c r="A231" t="s">
        <v>25</v>
      </c>
      <c r="B231" t="s">
        <v>11</v>
      </c>
      <c r="C231" t="s">
        <v>35</v>
      </c>
      <c r="D231" s="1">
        <v>44208</v>
      </c>
      <c r="E231" s="4">
        <v>2121</v>
      </c>
      <c r="F231">
        <v>204</v>
      </c>
    </row>
    <row r="232" spans="1:6" x14ac:dyDescent="0.25">
      <c r="A232" t="s">
        <v>29</v>
      </c>
      <c r="B232" t="s">
        <v>21</v>
      </c>
      <c r="C232" t="s">
        <v>28</v>
      </c>
      <c r="D232" s="1">
        <v>44208</v>
      </c>
      <c r="E232" s="4">
        <v>5026</v>
      </c>
      <c r="F232">
        <v>222</v>
      </c>
    </row>
    <row r="233" spans="1:6" x14ac:dyDescent="0.25">
      <c r="A233" t="s">
        <v>51</v>
      </c>
      <c r="B233" t="s">
        <v>9</v>
      </c>
      <c r="C233" t="s">
        <v>26</v>
      </c>
      <c r="D233" s="1">
        <v>44208</v>
      </c>
      <c r="E233" s="4">
        <v>1673</v>
      </c>
      <c r="F233">
        <v>410</v>
      </c>
    </row>
    <row r="234" spans="1:6" x14ac:dyDescent="0.25">
      <c r="A234" t="s">
        <v>41</v>
      </c>
      <c r="B234" t="s">
        <v>21</v>
      </c>
      <c r="C234" t="s">
        <v>52</v>
      </c>
      <c r="D234" s="1">
        <v>44209</v>
      </c>
      <c r="E234" s="4">
        <v>1337</v>
      </c>
      <c r="F234">
        <v>700</v>
      </c>
    </row>
    <row r="235" spans="1:6" x14ac:dyDescent="0.25">
      <c r="A235" t="s">
        <v>25</v>
      </c>
      <c r="B235" t="s">
        <v>9</v>
      </c>
      <c r="C235" t="s">
        <v>31</v>
      </c>
      <c r="D235" s="1">
        <v>44209</v>
      </c>
      <c r="E235" s="4">
        <v>4795</v>
      </c>
      <c r="F235">
        <v>56</v>
      </c>
    </row>
    <row r="236" spans="1:6" x14ac:dyDescent="0.25">
      <c r="A236" t="s">
        <v>23</v>
      </c>
      <c r="B236" t="s">
        <v>21</v>
      </c>
      <c r="C236" t="s">
        <v>47</v>
      </c>
      <c r="D236" s="1">
        <v>44209</v>
      </c>
      <c r="E236" s="4">
        <v>224</v>
      </c>
      <c r="F236">
        <v>185</v>
      </c>
    </row>
    <row r="237" spans="1:6" x14ac:dyDescent="0.25">
      <c r="A237" t="s">
        <v>39</v>
      </c>
      <c r="B237" t="s">
        <v>27</v>
      </c>
      <c r="C237" t="s">
        <v>12</v>
      </c>
      <c r="D237" s="1">
        <v>44209</v>
      </c>
      <c r="E237" s="4">
        <v>1708</v>
      </c>
      <c r="F237">
        <v>21</v>
      </c>
    </row>
    <row r="238" spans="1:6" x14ac:dyDescent="0.25">
      <c r="A238" t="s">
        <v>49</v>
      </c>
      <c r="B238" t="s">
        <v>21</v>
      </c>
      <c r="C238" t="s">
        <v>14</v>
      </c>
      <c r="D238" s="1">
        <v>44209</v>
      </c>
      <c r="E238" s="4">
        <v>1463</v>
      </c>
      <c r="F238">
        <v>577</v>
      </c>
    </row>
    <row r="239" spans="1:6" x14ac:dyDescent="0.25">
      <c r="A239" t="s">
        <v>46</v>
      </c>
      <c r="B239" t="s">
        <v>11</v>
      </c>
      <c r="C239" t="s">
        <v>47</v>
      </c>
      <c r="D239" s="1">
        <v>44209</v>
      </c>
      <c r="E239" s="4">
        <v>553</v>
      </c>
      <c r="F239">
        <v>65</v>
      </c>
    </row>
    <row r="240" spans="1:6" x14ac:dyDescent="0.25">
      <c r="A240" t="s">
        <v>8</v>
      </c>
      <c r="B240" t="s">
        <v>9</v>
      </c>
      <c r="C240" t="s">
        <v>28</v>
      </c>
      <c r="D240" s="1">
        <v>44209</v>
      </c>
      <c r="E240" s="4">
        <v>7812</v>
      </c>
      <c r="F240">
        <v>265</v>
      </c>
    </row>
    <row r="241" spans="1:6" x14ac:dyDescent="0.25">
      <c r="A241" t="s">
        <v>18</v>
      </c>
      <c r="B241" t="s">
        <v>21</v>
      </c>
      <c r="C241" t="s">
        <v>26</v>
      </c>
      <c r="D241" s="1">
        <v>44209</v>
      </c>
      <c r="E241" s="4">
        <v>9149</v>
      </c>
      <c r="F241">
        <v>117</v>
      </c>
    </row>
    <row r="242" spans="1:6" x14ac:dyDescent="0.25">
      <c r="A242" t="s">
        <v>20</v>
      </c>
      <c r="B242" t="s">
        <v>6</v>
      </c>
      <c r="C242" t="s">
        <v>38</v>
      </c>
      <c r="D242" s="1">
        <v>44209</v>
      </c>
      <c r="E242" s="4">
        <v>3500</v>
      </c>
      <c r="F242">
        <v>469</v>
      </c>
    </row>
    <row r="243" spans="1:6" x14ac:dyDescent="0.25">
      <c r="A243" t="s">
        <v>13</v>
      </c>
      <c r="B243" t="s">
        <v>6</v>
      </c>
      <c r="C243" t="s">
        <v>7</v>
      </c>
      <c r="D243" s="1">
        <v>44209</v>
      </c>
      <c r="E243" s="4">
        <v>4417</v>
      </c>
      <c r="F243">
        <v>440</v>
      </c>
    </row>
    <row r="244" spans="1:6" x14ac:dyDescent="0.25">
      <c r="A244" t="s">
        <v>18</v>
      </c>
      <c r="B244" t="s">
        <v>16</v>
      </c>
      <c r="C244" t="s">
        <v>28</v>
      </c>
      <c r="D244" s="1">
        <v>44209</v>
      </c>
      <c r="E244" s="4">
        <v>4487</v>
      </c>
      <c r="F244">
        <v>224</v>
      </c>
    </row>
    <row r="245" spans="1:6" x14ac:dyDescent="0.25">
      <c r="A245" t="s">
        <v>20</v>
      </c>
      <c r="B245" t="s">
        <v>27</v>
      </c>
      <c r="C245" t="s">
        <v>28</v>
      </c>
      <c r="D245" s="1">
        <v>44209</v>
      </c>
      <c r="E245" s="4">
        <v>3444</v>
      </c>
      <c r="F245">
        <v>24</v>
      </c>
    </row>
    <row r="246" spans="1:6" x14ac:dyDescent="0.25">
      <c r="A246" t="s">
        <v>5</v>
      </c>
      <c r="B246" t="s">
        <v>11</v>
      </c>
      <c r="C246" t="s">
        <v>45</v>
      </c>
      <c r="D246" s="1">
        <v>44210</v>
      </c>
      <c r="E246" s="4">
        <v>4907</v>
      </c>
      <c r="F246">
        <v>275</v>
      </c>
    </row>
    <row r="247" spans="1:6" x14ac:dyDescent="0.25">
      <c r="A247" t="s">
        <v>51</v>
      </c>
      <c r="B247" t="s">
        <v>21</v>
      </c>
      <c r="C247" t="s">
        <v>43</v>
      </c>
      <c r="D247" s="1">
        <v>44210</v>
      </c>
      <c r="E247" s="4">
        <v>1631</v>
      </c>
      <c r="F247">
        <v>94</v>
      </c>
    </row>
    <row r="248" spans="1:6" x14ac:dyDescent="0.25">
      <c r="A248" t="s">
        <v>51</v>
      </c>
      <c r="B248" t="s">
        <v>11</v>
      </c>
      <c r="C248" t="s">
        <v>14</v>
      </c>
      <c r="D248" s="1">
        <v>44210</v>
      </c>
      <c r="E248" s="4">
        <v>4949</v>
      </c>
      <c r="F248">
        <v>329</v>
      </c>
    </row>
    <row r="249" spans="1:6" x14ac:dyDescent="0.25">
      <c r="A249" t="s">
        <v>10</v>
      </c>
      <c r="B249" t="s">
        <v>6</v>
      </c>
      <c r="C249" t="s">
        <v>38</v>
      </c>
      <c r="D249" s="1">
        <v>44210</v>
      </c>
      <c r="E249" s="4">
        <v>11004</v>
      </c>
      <c r="F249">
        <v>397</v>
      </c>
    </row>
    <row r="250" spans="1:6" x14ac:dyDescent="0.25">
      <c r="A250" t="s">
        <v>29</v>
      </c>
      <c r="B250" t="s">
        <v>9</v>
      </c>
      <c r="C250" t="s">
        <v>12</v>
      </c>
      <c r="D250" s="1">
        <v>44210</v>
      </c>
      <c r="E250" s="4">
        <v>7329</v>
      </c>
      <c r="F250">
        <v>390</v>
      </c>
    </row>
    <row r="251" spans="1:6" x14ac:dyDescent="0.25">
      <c r="A251" t="s">
        <v>32</v>
      </c>
      <c r="B251" t="s">
        <v>9</v>
      </c>
      <c r="C251" t="s">
        <v>50</v>
      </c>
      <c r="D251" s="1">
        <v>44210</v>
      </c>
      <c r="E251" s="4">
        <v>1295</v>
      </c>
      <c r="F251">
        <v>455</v>
      </c>
    </row>
    <row r="252" spans="1:6" x14ac:dyDescent="0.25">
      <c r="A252" t="s">
        <v>15</v>
      </c>
      <c r="B252" t="s">
        <v>6</v>
      </c>
      <c r="C252" t="s">
        <v>38</v>
      </c>
      <c r="D252" s="1">
        <v>44210</v>
      </c>
      <c r="E252" s="4">
        <v>3325</v>
      </c>
      <c r="F252">
        <v>567</v>
      </c>
    </row>
    <row r="253" spans="1:6" x14ac:dyDescent="0.25">
      <c r="A253" t="s">
        <v>41</v>
      </c>
      <c r="B253" t="s">
        <v>21</v>
      </c>
      <c r="C253" t="s">
        <v>47</v>
      </c>
      <c r="D253" s="1">
        <v>44210</v>
      </c>
      <c r="E253" s="4">
        <v>6741</v>
      </c>
      <c r="F253">
        <v>479</v>
      </c>
    </row>
    <row r="254" spans="1:6" x14ac:dyDescent="0.25">
      <c r="A254" t="s">
        <v>13</v>
      </c>
      <c r="B254" t="s">
        <v>16</v>
      </c>
      <c r="C254" t="s">
        <v>52</v>
      </c>
      <c r="D254" s="1">
        <v>44210</v>
      </c>
      <c r="E254" s="4">
        <v>1925</v>
      </c>
      <c r="F254">
        <v>174</v>
      </c>
    </row>
    <row r="255" spans="1:6" x14ac:dyDescent="0.25">
      <c r="A255" t="s">
        <v>13</v>
      </c>
      <c r="B255" t="s">
        <v>21</v>
      </c>
      <c r="C255" t="s">
        <v>28</v>
      </c>
      <c r="D255" s="1">
        <v>44211</v>
      </c>
      <c r="E255" s="4">
        <v>2408</v>
      </c>
      <c r="F255">
        <v>499</v>
      </c>
    </row>
    <row r="256" spans="1:6" x14ac:dyDescent="0.25">
      <c r="A256" t="s">
        <v>5</v>
      </c>
      <c r="B256" t="s">
        <v>27</v>
      </c>
      <c r="C256" t="s">
        <v>48</v>
      </c>
      <c r="D256" s="1">
        <v>44211</v>
      </c>
      <c r="E256" s="4">
        <v>6328</v>
      </c>
      <c r="F256">
        <v>210</v>
      </c>
    </row>
    <row r="257" spans="1:6" x14ac:dyDescent="0.25">
      <c r="A257" t="s">
        <v>33</v>
      </c>
      <c r="B257" t="s">
        <v>16</v>
      </c>
      <c r="C257" t="s">
        <v>36</v>
      </c>
      <c r="D257" s="1">
        <v>44211</v>
      </c>
      <c r="E257" s="4">
        <v>9583</v>
      </c>
      <c r="F257">
        <v>469</v>
      </c>
    </row>
    <row r="258" spans="1:6" x14ac:dyDescent="0.25">
      <c r="A258" t="s">
        <v>10</v>
      </c>
      <c r="B258" t="s">
        <v>11</v>
      </c>
      <c r="C258" t="s">
        <v>19</v>
      </c>
      <c r="D258" s="1">
        <v>44211</v>
      </c>
      <c r="E258" s="4">
        <v>5264</v>
      </c>
      <c r="F258">
        <v>249</v>
      </c>
    </row>
    <row r="259" spans="1:6" x14ac:dyDescent="0.25">
      <c r="A259" t="s">
        <v>37</v>
      </c>
      <c r="B259" t="s">
        <v>9</v>
      </c>
      <c r="C259" t="s">
        <v>7</v>
      </c>
      <c r="D259" s="1">
        <v>44211</v>
      </c>
      <c r="E259" s="4">
        <v>2842</v>
      </c>
      <c r="F259">
        <v>411</v>
      </c>
    </row>
    <row r="260" spans="1:6" x14ac:dyDescent="0.25">
      <c r="A260" t="s">
        <v>8</v>
      </c>
      <c r="B260" t="s">
        <v>21</v>
      </c>
      <c r="C260" t="s">
        <v>36</v>
      </c>
      <c r="D260" s="1">
        <v>44211</v>
      </c>
      <c r="E260" s="4">
        <v>3458</v>
      </c>
      <c r="F260">
        <v>338</v>
      </c>
    </row>
    <row r="261" spans="1:6" x14ac:dyDescent="0.25">
      <c r="A261" t="s">
        <v>5</v>
      </c>
      <c r="B261" t="s">
        <v>11</v>
      </c>
      <c r="C261" t="s">
        <v>36</v>
      </c>
      <c r="D261" s="1">
        <v>44211</v>
      </c>
      <c r="E261" s="4">
        <v>7672</v>
      </c>
      <c r="F261">
        <v>840</v>
      </c>
    </row>
    <row r="262" spans="1:6" x14ac:dyDescent="0.25">
      <c r="A262" t="s">
        <v>34</v>
      </c>
      <c r="B262" t="s">
        <v>27</v>
      </c>
      <c r="C262" t="s">
        <v>48</v>
      </c>
      <c r="D262" s="1">
        <v>44214</v>
      </c>
      <c r="E262" s="4">
        <v>35</v>
      </c>
      <c r="F262">
        <v>51</v>
      </c>
    </row>
    <row r="263" spans="1:6" x14ac:dyDescent="0.25">
      <c r="A263" t="s">
        <v>13</v>
      </c>
      <c r="B263" t="s">
        <v>27</v>
      </c>
      <c r="C263" t="s">
        <v>52</v>
      </c>
      <c r="D263" s="1">
        <v>44214</v>
      </c>
      <c r="E263" s="4">
        <v>4039</v>
      </c>
      <c r="F263">
        <v>114</v>
      </c>
    </row>
    <row r="264" spans="1:6" x14ac:dyDescent="0.25">
      <c r="A264" t="s">
        <v>18</v>
      </c>
      <c r="B264" t="s">
        <v>6</v>
      </c>
      <c r="C264" t="s">
        <v>31</v>
      </c>
      <c r="D264" s="1">
        <v>44214</v>
      </c>
      <c r="E264" s="4">
        <v>10969</v>
      </c>
      <c r="F264">
        <v>531</v>
      </c>
    </row>
    <row r="265" spans="1:6" x14ac:dyDescent="0.25">
      <c r="A265" t="s">
        <v>37</v>
      </c>
      <c r="B265" t="s">
        <v>11</v>
      </c>
      <c r="C265" t="s">
        <v>30</v>
      </c>
      <c r="D265" s="1">
        <v>44214</v>
      </c>
      <c r="E265" s="4">
        <v>7028</v>
      </c>
      <c r="F265">
        <v>53</v>
      </c>
    </row>
    <row r="266" spans="1:6" x14ac:dyDescent="0.25">
      <c r="A266" t="s">
        <v>40</v>
      </c>
      <c r="B266" t="s">
        <v>11</v>
      </c>
      <c r="C266" t="s">
        <v>42</v>
      </c>
      <c r="D266" s="1">
        <v>44214</v>
      </c>
      <c r="E266" s="4">
        <v>5670</v>
      </c>
      <c r="F266">
        <v>84</v>
      </c>
    </row>
    <row r="267" spans="1:6" x14ac:dyDescent="0.25">
      <c r="A267" t="s">
        <v>51</v>
      </c>
      <c r="B267" t="s">
        <v>27</v>
      </c>
      <c r="C267" t="s">
        <v>38</v>
      </c>
      <c r="D267" s="1">
        <v>44214</v>
      </c>
      <c r="E267" s="4">
        <v>1645</v>
      </c>
      <c r="F267">
        <v>100</v>
      </c>
    </row>
    <row r="268" spans="1:6" x14ac:dyDescent="0.25">
      <c r="A268" t="s">
        <v>29</v>
      </c>
      <c r="B268" t="s">
        <v>27</v>
      </c>
      <c r="C268" t="s">
        <v>7</v>
      </c>
      <c r="D268" s="1">
        <v>44214</v>
      </c>
      <c r="E268" s="4">
        <v>2044</v>
      </c>
      <c r="F268">
        <v>408</v>
      </c>
    </row>
    <row r="269" spans="1:6" x14ac:dyDescent="0.25">
      <c r="A269" t="s">
        <v>33</v>
      </c>
      <c r="B269" t="s">
        <v>9</v>
      </c>
      <c r="C269" t="s">
        <v>52</v>
      </c>
      <c r="D269" s="1">
        <v>44214</v>
      </c>
      <c r="E269" s="4">
        <v>4690</v>
      </c>
      <c r="F269">
        <v>353</v>
      </c>
    </row>
    <row r="270" spans="1:6" x14ac:dyDescent="0.25">
      <c r="A270" t="s">
        <v>49</v>
      </c>
      <c r="B270" t="s">
        <v>27</v>
      </c>
      <c r="C270" t="s">
        <v>12</v>
      </c>
      <c r="D270" s="1">
        <v>44214</v>
      </c>
      <c r="E270" s="4">
        <v>5670</v>
      </c>
      <c r="F270">
        <v>136</v>
      </c>
    </row>
    <row r="271" spans="1:6" x14ac:dyDescent="0.25">
      <c r="A271" t="s">
        <v>18</v>
      </c>
      <c r="B271" t="s">
        <v>27</v>
      </c>
      <c r="C271" t="s">
        <v>52</v>
      </c>
      <c r="D271" s="1">
        <v>44215</v>
      </c>
      <c r="E271" s="4">
        <v>4914</v>
      </c>
      <c r="F271">
        <v>339</v>
      </c>
    </row>
    <row r="272" spans="1:6" x14ac:dyDescent="0.25">
      <c r="A272" t="s">
        <v>33</v>
      </c>
      <c r="B272" t="s">
        <v>9</v>
      </c>
      <c r="C272" t="s">
        <v>43</v>
      </c>
      <c r="D272" s="1">
        <v>44215</v>
      </c>
      <c r="E272" s="4">
        <v>3052</v>
      </c>
      <c r="F272">
        <v>245</v>
      </c>
    </row>
    <row r="273" spans="1:6" x14ac:dyDescent="0.25">
      <c r="A273" t="s">
        <v>39</v>
      </c>
      <c r="B273" t="s">
        <v>27</v>
      </c>
      <c r="C273" t="s">
        <v>7</v>
      </c>
      <c r="D273" s="1">
        <v>44215</v>
      </c>
      <c r="E273" s="4">
        <v>3976</v>
      </c>
      <c r="F273">
        <v>352</v>
      </c>
    </row>
    <row r="274" spans="1:6" x14ac:dyDescent="0.25">
      <c r="A274" t="s">
        <v>25</v>
      </c>
      <c r="B274" t="s">
        <v>11</v>
      </c>
      <c r="C274" t="s">
        <v>45</v>
      </c>
      <c r="D274" s="1">
        <v>44215</v>
      </c>
      <c r="E274" s="4">
        <v>4039</v>
      </c>
      <c r="F274">
        <v>118</v>
      </c>
    </row>
    <row r="275" spans="1:6" x14ac:dyDescent="0.25">
      <c r="A275" t="s">
        <v>39</v>
      </c>
      <c r="B275" t="s">
        <v>9</v>
      </c>
      <c r="C275" t="s">
        <v>28</v>
      </c>
      <c r="D275" s="1">
        <v>44215</v>
      </c>
      <c r="E275" s="4">
        <v>6286</v>
      </c>
      <c r="F275">
        <v>518</v>
      </c>
    </row>
    <row r="276" spans="1:6" x14ac:dyDescent="0.25">
      <c r="A276" t="s">
        <v>15</v>
      </c>
      <c r="B276" t="s">
        <v>16</v>
      </c>
      <c r="C276" t="s">
        <v>48</v>
      </c>
      <c r="D276" s="1">
        <v>44215</v>
      </c>
      <c r="E276" s="4">
        <v>7007</v>
      </c>
      <c r="F276">
        <v>595</v>
      </c>
    </row>
    <row r="277" spans="1:6" x14ac:dyDescent="0.25">
      <c r="A277" t="s">
        <v>18</v>
      </c>
      <c r="B277" t="s">
        <v>27</v>
      </c>
      <c r="C277" t="s">
        <v>43</v>
      </c>
      <c r="D277" s="1">
        <v>44215</v>
      </c>
      <c r="E277" s="4">
        <v>1890</v>
      </c>
      <c r="F277">
        <v>287</v>
      </c>
    </row>
    <row r="278" spans="1:6" x14ac:dyDescent="0.25">
      <c r="A278" t="s">
        <v>23</v>
      </c>
      <c r="B278" t="s">
        <v>11</v>
      </c>
      <c r="C278" t="s">
        <v>38</v>
      </c>
      <c r="D278" s="1">
        <v>44215</v>
      </c>
      <c r="E278" s="4">
        <v>2975</v>
      </c>
      <c r="F278">
        <v>201</v>
      </c>
    </row>
    <row r="279" spans="1:6" x14ac:dyDescent="0.25">
      <c r="A279" t="s">
        <v>39</v>
      </c>
      <c r="B279" t="s">
        <v>16</v>
      </c>
      <c r="C279" t="s">
        <v>52</v>
      </c>
      <c r="D279" s="1">
        <v>44215</v>
      </c>
      <c r="E279" s="4">
        <v>1449</v>
      </c>
      <c r="F279">
        <v>37</v>
      </c>
    </row>
    <row r="280" spans="1:6" x14ac:dyDescent="0.25">
      <c r="A280" t="s">
        <v>41</v>
      </c>
      <c r="B280" t="s">
        <v>11</v>
      </c>
      <c r="C280" t="s">
        <v>17</v>
      </c>
      <c r="D280" s="1">
        <v>44215</v>
      </c>
      <c r="E280" s="4">
        <v>4578</v>
      </c>
      <c r="F280">
        <v>251</v>
      </c>
    </row>
    <row r="281" spans="1:6" x14ac:dyDescent="0.25">
      <c r="A281" t="s">
        <v>33</v>
      </c>
      <c r="B281" t="s">
        <v>16</v>
      </c>
      <c r="C281" t="s">
        <v>26</v>
      </c>
      <c r="D281" s="1">
        <v>44215</v>
      </c>
      <c r="E281" s="4">
        <v>1449</v>
      </c>
      <c r="F281">
        <v>157</v>
      </c>
    </row>
    <row r="282" spans="1:6" x14ac:dyDescent="0.25">
      <c r="A282" t="s">
        <v>51</v>
      </c>
      <c r="B282" t="s">
        <v>16</v>
      </c>
      <c r="C282" t="s">
        <v>24</v>
      </c>
      <c r="D282" s="1">
        <v>44215</v>
      </c>
      <c r="E282" s="4">
        <v>693</v>
      </c>
      <c r="F282">
        <v>85</v>
      </c>
    </row>
    <row r="283" spans="1:6" x14ac:dyDescent="0.25">
      <c r="A283" t="s">
        <v>39</v>
      </c>
      <c r="B283" t="s">
        <v>9</v>
      </c>
      <c r="C283" t="s">
        <v>19</v>
      </c>
      <c r="D283" s="1">
        <v>44215</v>
      </c>
      <c r="E283" s="4">
        <v>7322</v>
      </c>
      <c r="F283">
        <v>165</v>
      </c>
    </row>
    <row r="284" spans="1:6" x14ac:dyDescent="0.25">
      <c r="A284" t="s">
        <v>39</v>
      </c>
      <c r="B284" t="s">
        <v>21</v>
      </c>
      <c r="C284" t="s">
        <v>48</v>
      </c>
      <c r="D284" s="1">
        <v>44215</v>
      </c>
      <c r="E284" s="4">
        <v>2226</v>
      </c>
      <c r="F284">
        <v>241</v>
      </c>
    </row>
    <row r="285" spans="1:6" x14ac:dyDescent="0.25">
      <c r="A285" t="s">
        <v>39</v>
      </c>
      <c r="B285" t="s">
        <v>16</v>
      </c>
      <c r="C285" t="s">
        <v>42</v>
      </c>
      <c r="D285" s="1">
        <v>44215</v>
      </c>
      <c r="E285" s="4">
        <v>7763</v>
      </c>
      <c r="F285">
        <v>355</v>
      </c>
    </row>
    <row r="286" spans="1:6" x14ac:dyDescent="0.25">
      <c r="A286" t="s">
        <v>51</v>
      </c>
      <c r="B286" t="s">
        <v>9</v>
      </c>
      <c r="C286" t="s">
        <v>12</v>
      </c>
      <c r="D286" s="1">
        <v>44215</v>
      </c>
      <c r="E286" s="4">
        <v>322</v>
      </c>
      <c r="F286">
        <v>238</v>
      </c>
    </row>
    <row r="287" spans="1:6" x14ac:dyDescent="0.25">
      <c r="A287" t="s">
        <v>46</v>
      </c>
      <c r="B287" t="s">
        <v>11</v>
      </c>
      <c r="C287" t="s">
        <v>44</v>
      </c>
      <c r="D287" s="1">
        <v>44215</v>
      </c>
      <c r="E287" s="4">
        <v>9219</v>
      </c>
      <c r="F287">
        <v>263</v>
      </c>
    </row>
    <row r="288" spans="1:6" x14ac:dyDescent="0.25">
      <c r="A288" t="s">
        <v>20</v>
      </c>
      <c r="B288" t="s">
        <v>27</v>
      </c>
      <c r="C288" t="s">
        <v>30</v>
      </c>
      <c r="D288" s="1">
        <v>44215</v>
      </c>
      <c r="E288" s="4">
        <v>2926</v>
      </c>
      <c r="F288">
        <v>259</v>
      </c>
    </row>
    <row r="289" spans="1:6" x14ac:dyDescent="0.25">
      <c r="A289" t="s">
        <v>51</v>
      </c>
      <c r="B289" t="s">
        <v>27</v>
      </c>
      <c r="C289" t="s">
        <v>42</v>
      </c>
      <c r="D289" s="1">
        <v>44215</v>
      </c>
      <c r="E289" s="4">
        <v>5831</v>
      </c>
      <c r="F289">
        <v>135</v>
      </c>
    </row>
    <row r="290" spans="1:6" x14ac:dyDescent="0.25">
      <c r="A290" t="s">
        <v>23</v>
      </c>
      <c r="B290" t="s">
        <v>6</v>
      </c>
      <c r="C290" t="s">
        <v>17</v>
      </c>
      <c r="D290" s="1">
        <v>44215</v>
      </c>
      <c r="E290" s="4">
        <v>798</v>
      </c>
      <c r="F290">
        <v>163</v>
      </c>
    </row>
    <row r="291" spans="1:6" x14ac:dyDescent="0.25">
      <c r="A291" t="s">
        <v>20</v>
      </c>
      <c r="B291" t="s">
        <v>11</v>
      </c>
      <c r="C291" t="s">
        <v>52</v>
      </c>
      <c r="D291" s="1">
        <v>44215</v>
      </c>
      <c r="E291" s="4">
        <v>3094</v>
      </c>
      <c r="F291">
        <v>418</v>
      </c>
    </row>
    <row r="292" spans="1:6" x14ac:dyDescent="0.25">
      <c r="A292" t="s">
        <v>20</v>
      </c>
      <c r="B292" t="s">
        <v>16</v>
      </c>
      <c r="C292" t="s">
        <v>35</v>
      </c>
      <c r="D292" s="1">
        <v>44215</v>
      </c>
      <c r="E292" s="4">
        <v>8043</v>
      </c>
      <c r="F292">
        <v>123</v>
      </c>
    </row>
    <row r="293" spans="1:6" x14ac:dyDescent="0.25">
      <c r="A293" t="s">
        <v>8</v>
      </c>
      <c r="B293" t="s">
        <v>27</v>
      </c>
      <c r="C293" t="s">
        <v>22</v>
      </c>
      <c r="D293" s="1">
        <v>44215</v>
      </c>
      <c r="E293" s="4">
        <v>9702</v>
      </c>
      <c r="F293">
        <v>235</v>
      </c>
    </row>
    <row r="294" spans="1:6" x14ac:dyDescent="0.25">
      <c r="A294" t="s">
        <v>41</v>
      </c>
      <c r="B294" t="s">
        <v>9</v>
      </c>
      <c r="C294" t="s">
        <v>19</v>
      </c>
      <c r="D294" s="1">
        <v>44215</v>
      </c>
      <c r="E294" s="4">
        <v>9107</v>
      </c>
      <c r="F294">
        <v>262</v>
      </c>
    </row>
    <row r="295" spans="1:6" x14ac:dyDescent="0.25">
      <c r="A295" t="s">
        <v>51</v>
      </c>
      <c r="B295" t="s">
        <v>11</v>
      </c>
      <c r="C295" t="s">
        <v>19</v>
      </c>
      <c r="D295" s="1">
        <v>44215</v>
      </c>
      <c r="E295" s="4">
        <v>1218</v>
      </c>
      <c r="F295">
        <v>1120</v>
      </c>
    </row>
    <row r="296" spans="1:6" x14ac:dyDescent="0.25">
      <c r="A296" t="s">
        <v>29</v>
      </c>
      <c r="B296" t="s">
        <v>6</v>
      </c>
      <c r="C296" t="s">
        <v>22</v>
      </c>
      <c r="D296" s="1">
        <v>44215</v>
      </c>
      <c r="E296" s="4">
        <v>1680</v>
      </c>
      <c r="F296">
        <v>139</v>
      </c>
    </row>
    <row r="297" spans="1:6" x14ac:dyDescent="0.25">
      <c r="A297" t="s">
        <v>34</v>
      </c>
      <c r="B297" t="s">
        <v>11</v>
      </c>
      <c r="C297" t="s">
        <v>30</v>
      </c>
      <c r="D297" s="1">
        <v>44215</v>
      </c>
      <c r="E297" s="4">
        <v>1295</v>
      </c>
      <c r="F297">
        <v>63</v>
      </c>
    </row>
    <row r="298" spans="1:6" x14ac:dyDescent="0.25">
      <c r="A298" t="s">
        <v>25</v>
      </c>
      <c r="B298" t="s">
        <v>9</v>
      </c>
      <c r="C298" t="s">
        <v>42</v>
      </c>
      <c r="D298" s="1">
        <v>44215</v>
      </c>
      <c r="E298" s="4">
        <v>2625</v>
      </c>
      <c r="F298">
        <v>163</v>
      </c>
    </row>
    <row r="299" spans="1:6" x14ac:dyDescent="0.25">
      <c r="A299" t="s">
        <v>37</v>
      </c>
      <c r="B299" t="s">
        <v>6</v>
      </c>
      <c r="C299" t="s">
        <v>45</v>
      </c>
      <c r="D299" s="1">
        <v>44215</v>
      </c>
      <c r="E299" s="4">
        <v>1939</v>
      </c>
      <c r="F299">
        <v>341</v>
      </c>
    </row>
    <row r="300" spans="1:6" x14ac:dyDescent="0.25">
      <c r="A300" t="s">
        <v>33</v>
      </c>
      <c r="B300" t="s">
        <v>16</v>
      </c>
      <c r="C300" t="s">
        <v>28</v>
      </c>
      <c r="D300" s="1">
        <v>44215</v>
      </c>
      <c r="E300" s="4">
        <v>1575</v>
      </c>
      <c r="F300">
        <v>267</v>
      </c>
    </row>
    <row r="301" spans="1:6" x14ac:dyDescent="0.25">
      <c r="A301" t="s">
        <v>5</v>
      </c>
      <c r="B301" t="s">
        <v>11</v>
      </c>
      <c r="C301" t="s">
        <v>48</v>
      </c>
      <c r="D301" s="1">
        <v>44215</v>
      </c>
      <c r="E301" s="4">
        <v>4690</v>
      </c>
      <c r="F301">
        <v>268</v>
      </c>
    </row>
    <row r="302" spans="1:6" x14ac:dyDescent="0.25">
      <c r="A302" t="s">
        <v>46</v>
      </c>
      <c r="B302" t="s">
        <v>21</v>
      </c>
      <c r="C302" t="s">
        <v>38</v>
      </c>
      <c r="D302" s="1">
        <v>44215</v>
      </c>
      <c r="E302" s="4">
        <v>4606</v>
      </c>
      <c r="F302">
        <v>298</v>
      </c>
    </row>
    <row r="303" spans="1:6" x14ac:dyDescent="0.25">
      <c r="A303" t="s">
        <v>37</v>
      </c>
      <c r="B303" t="s">
        <v>6</v>
      </c>
      <c r="C303" t="s">
        <v>52</v>
      </c>
      <c r="D303" s="1">
        <v>44216</v>
      </c>
      <c r="E303" s="4">
        <v>1659</v>
      </c>
      <c r="F303">
        <v>137</v>
      </c>
    </row>
    <row r="304" spans="1:6" x14ac:dyDescent="0.25">
      <c r="A304" t="s">
        <v>29</v>
      </c>
      <c r="B304" t="s">
        <v>6</v>
      </c>
      <c r="C304" t="s">
        <v>52</v>
      </c>
      <c r="D304" s="1">
        <v>44216</v>
      </c>
      <c r="E304" s="4">
        <v>2576</v>
      </c>
      <c r="F304">
        <v>132</v>
      </c>
    </row>
    <row r="305" spans="1:6" x14ac:dyDescent="0.25">
      <c r="A305" t="s">
        <v>5</v>
      </c>
      <c r="B305" t="s">
        <v>21</v>
      </c>
      <c r="C305" t="s">
        <v>42</v>
      </c>
      <c r="D305" s="1">
        <v>44216</v>
      </c>
      <c r="E305" s="4">
        <v>413</v>
      </c>
      <c r="F305">
        <v>151</v>
      </c>
    </row>
    <row r="306" spans="1:6" x14ac:dyDescent="0.25">
      <c r="A306" t="s">
        <v>8</v>
      </c>
      <c r="B306" t="s">
        <v>16</v>
      </c>
      <c r="C306" t="s">
        <v>47</v>
      </c>
      <c r="D306" s="1">
        <v>44216</v>
      </c>
      <c r="E306" s="4">
        <v>819</v>
      </c>
      <c r="F306">
        <v>106</v>
      </c>
    </row>
    <row r="307" spans="1:6" x14ac:dyDescent="0.25">
      <c r="A307" t="s">
        <v>46</v>
      </c>
      <c r="B307" t="s">
        <v>11</v>
      </c>
      <c r="C307" t="s">
        <v>35</v>
      </c>
      <c r="D307" s="1">
        <v>44216</v>
      </c>
      <c r="E307" s="4">
        <v>5117</v>
      </c>
      <c r="F307">
        <v>43</v>
      </c>
    </row>
    <row r="308" spans="1:6" x14ac:dyDescent="0.25">
      <c r="A308" t="s">
        <v>33</v>
      </c>
      <c r="B308" t="s">
        <v>27</v>
      </c>
      <c r="C308" t="s">
        <v>12</v>
      </c>
      <c r="D308" s="1">
        <v>44216</v>
      </c>
      <c r="E308" s="4">
        <v>4186</v>
      </c>
      <c r="F308">
        <v>137</v>
      </c>
    </row>
    <row r="309" spans="1:6" x14ac:dyDescent="0.25">
      <c r="A309" t="s">
        <v>37</v>
      </c>
      <c r="B309" t="s">
        <v>6</v>
      </c>
      <c r="C309" t="s">
        <v>17</v>
      </c>
      <c r="D309" s="1">
        <v>44216</v>
      </c>
      <c r="E309" s="4">
        <v>4452</v>
      </c>
      <c r="F309">
        <v>34</v>
      </c>
    </row>
    <row r="310" spans="1:6" x14ac:dyDescent="0.25">
      <c r="A310" t="s">
        <v>18</v>
      </c>
      <c r="B310" t="s">
        <v>27</v>
      </c>
      <c r="C310" t="s">
        <v>35</v>
      </c>
      <c r="D310" s="1">
        <v>44216</v>
      </c>
      <c r="E310" s="4">
        <v>3556</v>
      </c>
      <c r="F310">
        <v>66</v>
      </c>
    </row>
    <row r="311" spans="1:6" x14ac:dyDescent="0.25">
      <c r="A311" t="s">
        <v>10</v>
      </c>
      <c r="B311" t="s">
        <v>16</v>
      </c>
      <c r="C311" t="s">
        <v>44</v>
      </c>
      <c r="D311" s="1">
        <v>44216</v>
      </c>
      <c r="E311" s="4">
        <v>4767</v>
      </c>
      <c r="F311">
        <v>308</v>
      </c>
    </row>
    <row r="312" spans="1:6" x14ac:dyDescent="0.25">
      <c r="A312" t="s">
        <v>32</v>
      </c>
      <c r="B312" t="s">
        <v>21</v>
      </c>
      <c r="C312" t="s">
        <v>35</v>
      </c>
      <c r="D312" s="1">
        <v>44216</v>
      </c>
      <c r="E312" s="4">
        <v>6629</v>
      </c>
      <c r="F312">
        <v>139</v>
      </c>
    </row>
    <row r="313" spans="1:6" x14ac:dyDescent="0.25">
      <c r="A313" t="s">
        <v>49</v>
      </c>
      <c r="B313" t="s">
        <v>21</v>
      </c>
      <c r="C313" t="s">
        <v>42</v>
      </c>
      <c r="D313" s="1">
        <v>44216</v>
      </c>
      <c r="E313" s="4">
        <v>5915</v>
      </c>
      <c r="F313">
        <v>910</v>
      </c>
    </row>
    <row r="314" spans="1:6" x14ac:dyDescent="0.25">
      <c r="A314" t="s">
        <v>49</v>
      </c>
      <c r="B314" t="s">
        <v>11</v>
      </c>
      <c r="C314" t="s">
        <v>31</v>
      </c>
      <c r="D314" s="1">
        <v>44216</v>
      </c>
      <c r="E314" s="4">
        <v>1358</v>
      </c>
      <c r="F314">
        <v>208</v>
      </c>
    </row>
    <row r="315" spans="1:6" x14ac:dyDescent="0.25">
      <c r="A315" t="s">
        <v>32</v>
      </c>
      <c r="B315" t="s">
        <v>16</v>
      </c>
      <c r="C315" t="s">
        <v>35</v>
      </c>
      <c r="D315" s="1">
        <v>44216</v>
      </c>
      <c r="E315" s="4">
        <v>9331</v>
      </c>
      <c r="F315">
        <v>215</v>
      </c>
    </row>
    <row r="316" spans="1:6" x14ac:dyDescent="0.25">
      <c r="A316" t="s">
        <v>8</v>
      </c>
      <c r="B316" t="s">
        <v>11</v>
      </c>
      <c r="C316" t="s">
        <v>43</v>
      </c>
      <c r="D316" s="1">
        <v>44216</v>
      </c>
      <c r="E316" s="4">
        <v>84</v>
      </c>
      <c r="F316">
        <v>59</v>
      </c>
    </row>
    <row r="317" spans="1:6" x14ac:dyDescent="0.25">
      <c r="A317" t="s">
        <v>40</v>
      </c>
      <c r="B317" t="s">
        <v>6</v>
      </c>
      <c r="C317" t="s">
        <v>26</v>
      </c>
      <c r="D317" s="1">
        <v>44216</v>
      </c>
      <c r="E317" s="4">
        <v>12894</v>
      </c>
      <c r="F317">
        <v>126</v>
      </c>
    </row>
    <row r="318" spans="1:6" x14ac:dyDescent="0.25">
      <c r="A318" t="s">
        <v>49</v>
      </c>
      <c r="B318" t="s">
        <v>27</v>
      </c>
      <c r="C318" t="s">
        <v>43</v>
      </c>
      <c r="D318" s="1">
        <v>44216</v>
      </c>
      <c r="E318" s="4">
        <v>2296</v>
      </c>
      <c r="F318">
        <v>9</v>
      </c>
    </row>
    <row r="319" spans="1:6" x14ac:dyDescent="0.25">
      <c r="A319" t="s">
        <v>39</v>
      </c>
      <c r="B319" t="s">
        <v>6</v>
      </c>
      <c r="C319" t="s">
        <v>35</v>
      </c>
      <c r="D319" s="1">
        <v>44216</v>
      </c>
      <c r="E319" s="4">
        <v>91</v>
      </c>
      <c r="F319">
        <v>473</v>
      </c>
    </row>
    <row r="320" spans="1:6" x14ac:dyDescent="0.25">
      <c r="A320" t="s">
        <v>8</v>
      </c>
      <c r="B320" t="s">
        <v>6</v>
      </c>
      <c r="C320" t="s">
        <v>52</v>
      </c>
      <c r="D320" s="1">
        <v>44216</v>
      </c>
      <c r="E320" s="4">
        <v>6405</v>
      </c>
      <c r="F320">
        <v>373</v>
      </c>
    </row>
    <row r="321" spans="1:6" x14ac:dyDescent="0.25">
      <c r="A321" t="s">
        <v>32</v>
      </c>
      <c r="B321" t="s">
        <v>21</v>
      </c>
      <c r="C321" t="s">
        <v>14</v>
      </c>
      <c r="D321" s="1">
        <v>44216</v>
      </c>
      <c r="E321" s="4">
        <v>4550</v>
      </c>
      <c r="F321">
        <v>36</v>
      </c>
    </row>
    <row r="322" spans="1:6" x14ac:dyDescent="0.25">
      <c r="A322" t="s">
        <v>29</v>
      </c>
      <c r="B322" t="s">
        <v>16</v>
      </c>
      <c r="C322" t="s">
        <v>22</v>
      </c>
      <c r="D322" s="1">
        <v>44217</v>
      </c>
      <c r="E322" s="4">
        <v>7014</v>
      </c>
      <c r="F322">
        <v>180</v>
      </c>
    </row>
    <row r="323" spans="1:6" x14ac:dyDescent="0.25">
      <c r="A323" t="s">
        <v>8</v>
      </c>
      <c r="B323" t="s">
        <v>6</v>
      </c>
      <c r="C323" t="s">
        <v>44</v>
      </c>
      <c r="D323" s="1">
        <v>44217</v>
      </c>
      <c r="E323" s="4">
        <v>6979</v>
      </c>
      <c r="F323">
        <v>164</v>
      </c>
    </row>
    <row r="324" spans="1:6" x14ac:dyDescent="0.25">
      <c r="A324" t="s">
        <v>33</v>
      </c>
      <c r="B324" t="s">
        <v>6</v>
      </c>
      <c r="C324" t="s">
        <v>24</v>
      </c>
      <c r="D324" s="1">
        <v>44217</v>
      </c>
      <c r="E324" s="4">
        <v>8344</v>
      </c>
      <c r="F324">
        <v>248</v>
      </c>
    </row>
    <row r="325" spans="1:6" x14ac:dyDescent="0.25">
      <c r="A325" t="s">
        <v>8</v>
      </c>
      <c r="B325" t="s">
        <v>21</v>
      </c>
      <c r="C325" t="s">
        <v>43</v>
      </c>
      <c r="D325" s="1">
        <v>44217</v>
      </c>
      <c r="E325" s="4">
        <v>2793</v>
      </c>
      <c r="F325">
        <v>150</v>
      </c>
    </row>
    <row r="326" spans="1:6" x14ac:dyDescent="0.25">
      <c r="A326" t="s">
        <v>46</v>
      </c>
      <c r="B326" t="s">
        <v>6</v>
      </c>
      <c r="C326" t="s">
        <v>7</v>
      </c>
      <c r="D326" s="1">
        <v>44217</v>
      </c>
      <c r="E326" s="4">
        <v>3143</v>
      </c>
      <c r="F326">
        <v>99</v>
      </c>
    </row>
    <row r="327" spans="1:6" x14ac:dyDescent="0.25">
      <c r="A327" t="s">
        <v>25</v>
      </c>
      <c r="B327" t="s">
        <v>21</v>
      </c>
      <c r="C327" t="s">
        <v>50</v>
      </c>
      <c r="D327" s="1">
        <v>44217</v>
      </c>
      <c r="E327" s="4">
        <v>504</v>
      </c>
      <c r="F327">
        <v>347</v>
      </c>
    </row>
    <row r="328" spans="1:6" x14ac:dyDescent="0.25">
      <c r="A328" t="s">
        <v>46</v>
      </c>
      <c r="B328" t="s">
        <v>9</v>
      </c>
      <c r="C328" t="s">
        <v>50</v>
      </c>
      <c r="D328" s="1">
        <v>44217</v>
      </c>
      <c r="E328" s="4">
        <v>868</v>
      </c>
      <c r="F328">
        <v>77</v>
      </c>
    </row>
    <row r="329" spans="1:6" x14ac:dyDescent="0.25">
      <c r="A329" t="s">
        <v>32</v>
      </c>
      <c r="B329" t="s">
        <v>9</v>
      </c>
      <c r="C329" t="s">
        <v>28</v>
      </c>
      <c r="D329" s="1">
        <v>44217</v>
      </c>
      <c r="E329" s="4">
        <v>3143</v>
      </c>
      <c r="F329">
        <v>75</v>
      </c>
    </row>
    <row r="330" spans="1:6" x14ac:dyDescent="0.25">
      <c r="A330" t="s">
        <v>15</v>
      </c>
      <c r="B330" t="s">
        <v>16</v>
      </c>
      <c r="C330" t="s">
        <v>30</v>
      </c>
      <c r="D330" s="1">
        <v>44217</v>
      </c>
      <c r="E330" s="4">
        <v>4893</v>
      </c>
      <c r="F330">
        <v>840</v>
      </c>
    </row>
    <row r="331" spans="1:6" x14ac:dyDescent="0.25">
      <c r="A331" t="s">
        <v>23</v>
      </c>
      <c r="B331" t="s">
        <v>11</v>
      </c>
      <c r="C331" t="s">
        <v>14</v>
      </c>
      <c r="D331" s="1">
        <v>44217</v>
      </c>
      <c r="E331" s="4">
        <v>1547</v>
      </c>
      <c r="F331">
        <v>276</v>
      </c>
    </row>
    <row r="332" spans="1:6" x14ac:dyDescent="0.25">
      <c r="A332" t="s">
        <v>33</v>
      </c>
      <c r="B332" t="s">
        <v>11</v>
      </c>
      <c r="C332" t="s">
        <v>42</v>
      </c>
      <c r="D332" s="1">
        <v>44217</v>
      </c>
      <c r="E332" s="4">
        <v>4200</v>
      </c>
      <c r="F332">
        <v>188</v>
      </c>
    </row>
    <row r="333" spans="1:6" x14ac:dyDescent="0.25">
      <c r="A333" t="s">
        <v>49</v>
      </c>
      <c r="B333" t="s">
        <v>27</v>
      </c>
      <c r="C333" t="s">
        <v>42</v>
      </c>
      <c r="D333" s="1">
        <v>44217</v>
      </c>
      <c r="E333" s="4">
        <v>1778</v>
      </c>
      <c r="F333">
        <v>95</v>
      </c>
    </row>
    <row r="334" spans="1:6" x14ac:dyDescent="0.25">
      <c r="A334" t="s">
        <v>29</v>
      </c>
      <c r="B334" t="s">
        <v>16</v>
      </c>
      <c r="C334" t="s">
        <v>45</v>
      </c>
      <c r="D334" s="1">
        <v>44217</v>
      </c>
      <c r="E334" s="4">
        <v>10675</v>
      </c>
      <c r="F334">
        <v>184</v>
      </c>
    </row>
    <row r="335" spans="1:6" x14ac:dyDescent="0.25">
      <c r="A335" t="s">
        <v>34</v>
      </c>
      <c r="B335" t="s">
        <v>16</v>
      </c>
      <c r="C335" t="s">
        <v>38</v>
      </c>
      <c r="D335" s="1">
        <v>44217</v>
      </c>
      <c r="E335" s="4">
        <v>973</v>
      </c>
      <c r="F335">
        <v>145</v>
      </c>
    </row>
    <row r="336" spans="1:6" x14ac:dyDescent="0.25">
      <c r="A336" t="s">
        <v>5</v>
      </c>
      <c r="B336" t="s">
        <v>6</v>
      </c>
      <c r="C336" t="s">
        <v>48</v>
      </c>
      <c r="D336" s="1">
        <v>44217</v>
      </c>
      <c r="E336" s="4">
        <v>2310</v>
      </c>
      <c r="F336">
        <v>44</v>
      </c>
    </row>
    <row r="337" spans="1:6" x14ac:dyDescent="0.25">
      <c r="A337" t="s">
        <v>8</v>
      </c>
      <c r="B337" t="s">
        <v>9</v>
      </c>
      <c r="C337" t="s">
        <v>35</v>
      </c>
      <c r="D337" s="1">
        <v>44217</v>
      </c>
      <c r="E337" s="4">
        <v>217</v>
      </c>
      <c r="F337">
        <v>333</v>
      </c>
    </row>
    <row r="338" spans="1:6" x14ac:dyDescent="0.25">
      <c r="A338" t="s">
        <v>39</v>
      </c>
      <c r="B338" t="s">
        <v>21</v>
      </c>
      <c r="C338" t="s">
        <v>19</v>
      </c>
      <c r="D338" s="1">
        <v>44217</v>
      </c>
      <c r="E338" s="4">
        <v>3451</v>
      </c>
      <c r="F338">
        <v>378</v>
      </c>
    </row>
    <row r="339" spans="1:6" x14ac:dyDescent="0.25">
      <c r="A339" t="s">
        <v>23</v>
      </c>
      <c r="B339" t="s">
        <v>16</v>
      </c>
      <c r="C339" t="s">
        <v>12</v>
      </c>
      <c r="D339" s="1">
        <v>44217</v>
      </c>
      <c r="E339" s="4">
        <v>4277</v>
      </c>
      <c r="F339">
        <v>60</v>
      </c>
    </row>
    <row r="340" spans="1:6" x14ac:dyDescent="0.25">
      <c r="A340" t="s">
        <v>39</v>
      </c>
      <c r="B340" t="s">
        <v>6</v>
      </c>
      <c r="C340" t="s">
        <v>22</v>
      </c>
      <c r="D340" s="1">
        <v>44217</v>
      </c>
      <c r="E340" s="4">
        <v>7294</v>
      </c>
      <c r="F340">
        <v>616</v>
      </c>
    </row>
    <row r="341" spans="1:6" x14ac:dyDescent="0.25">
      <c r="A341" t="s">
        <v>40</v>
      </c>
      <c r="B341" t="s">
        <v>21</v>
      </c>
      <c r="C341" t="s">
        <v>19</v>
      </c>
      <c r="D341" s="1">
        <v>44218</v>
      </c>
      <c r="E341" s="4">
        <v>8365</v>
      </c>
      <c r="F341">
        <v>238</v>
      </c>
    </row>
    <row r="342" spans="1:6" x14ac:dyDescent="0.25">
      <c r="A342" t="s">
        <v>32</v>
      </c>
      <c r="B342" t="s">
        <v>9</v>
      </c>
      <c r="C342" t="s">
        <v>12</v>
      </c>
      <c r="D342" s="1">
        <v>44218</v>
      </c>
      <c r="E342" s="4">
        <v>9982</v>
      </c>
      <c r="F342">
        <v>403</v>
      </c>
    </row>
    <row r="343" spans="1:6" x14ac:dyDescent="0.25">
      <c r="A343" t="s">
        <v>51</v>
      </c>
      <c r="B343" t="s">
        <v>21</v>
      </c>
      <c r="C343" t="s">
        <v>26</v>
      </c>
      <c r="D343" s="1">
        <v>44218</v>
      </c>
      <c r="E343" s="4">
        <v>2849</v>
      </c>
      <c r="F343">
        <v>345</v>
      </c>
    </row>
    <row r="344" spans="1:6" x14ac:dyDescent="0.25">
      <c r="A344" t="s">
        <v>13</v>
      </c>
      <c r="B344" t="s">
        <v>21</v>
      </c>
      <c r="C344" t="s">
        <v>48</v>
      </c>
      <c r="D344" s="1">
        <v>44218</v>
      </c>
      <c r="E344" s="4">
        <v>1519</v>
      </c>
      <c r="F344">
        <v>188</v>
      </c>
    </row>
    <row r="345" spans="1:6" x14ac:dyDescent="0.25">
      <c r="A345" t="s">
        <v>46</v>
      </c>
      <c r="B345" t="s">
        <v>21</v>
      </c>
      <c r="C345" t="s">
        <v>48</v>
      </c>
      <c r="D345" s="1">
        <v>44218</v>
      </c>
      <c r="E345" s="4">
        <v>1106</v>
      </c>
      <c r="F345">
        <v>438</v>
      </c>
    </row>
    <row r="346" spans="1:6" x14ac:dyDescent="0.25">
      <c r="A346" t="s">
        <v>41</v>
      </c>
      <c r="B346" t="s">
        <v>27</v>
      </c>
      <c r="C346" t="s">
        <v>47</v>
      </c>
      <c r="D346" s="1">
        <v>44218</v>
      </c>
      <c r="E346" s="4">
        <v>2695</v>
      </c>
      <c r="F346">
        <v>524</v>
      </c>
    </row>
    <row r="347" spans="1:6" x14ac:dyDescent="0.25">
      <c r="A347" t="s">
        <v>5</v>
      </c>
      <c r="B347" t="s">
        <v>16</v>
      </c>
      <c r="C347" t="s">
        <v>47</v>
      </c>
      <c r="D347" s="1">
        <v>44218</v>
      </c>
      <c r="E347" s="4">
        <v>3108</v>
      </c>
      <c r="F347">
        <v>700</v>
      </c>
    </row>
    <row r="348" spans="1:6" x14ac:dyDescent="0.25">
      <c r="A348" t="s">
        <v>18</v>
      </c>
      <c r="B348" t="s">
        <v>11</v>
      </c>
      <c r="C348" t="s">
        <v>47</v>
      </c>
      <c r="D348" s="1">
        <v>44218</v>
      </c>
      <c r="E348" s="4">
        <v>3115</v>
      </c>
      <c r="F348">
        <v>243</v>
      </c>
    </row>
    <row r="349" spans="1:6" x14ac:dyDescent="0.25">
      <c r="A349" t="s">
        <v>5</v>
      </c>
      <c r="B349" t="s">
        <v>21</v>
      </c>
      <c r="C349" t="s">
        <v>48</v>
      </c>
      <c r="D349" s="1">
        <v>44218</v>
      </c>
      <c r="E349" s="4">
        <v>2471</v>
      </c>
      <c r="F349">
        <v>163</v>
      </c>
    </row>
    <row r="350" spans="1:6" x14ac:dyDescent="0.25">
      <c r="A350" t="s">
        <v>15</v>
      </c>
      <c r="B350" t="s">
        <v>11</v>
      </c>
      <c r="C350" t="s">
        <v>26</v>
      </c>
      <c r="D350" s="1">
        <v>44218</v>
      </c>
      <c r="E350" s="4">
        <v>5817</v>
      </c>
      <c r="F350">
        <v>365</v>
      </c>
    </row>
    <row r="351" spans="1:6" x14ac:dyDescent="0.25">
      <c r="A351" t="s">
        <v>5</v>
      </c>
      <c r="B351" t="s">
        <v>9</v>
      </c>
      <c r="C351" t="s">
        <v>17</v>
      </c>
      <c r="D351" s="1">
        <v>44218</v>
      </c>
      <c r="E351" s="4">
        <v>1309</v>
      </c>
      <c r="F351">
        <v>514</v>
      </c>
    </row>
    <row r="352" spans="1:6" x14ac:dyDescent="0.25">
      <c r="A352" t="s">
        <v>39</v>
      </c>
      <c r="B352" t="s">
        <v>16</v>
      </c>
      <c r="C352" t="s">
        <v>7</v>
      </c>
      <c r="D352" s="1">
        <v>44218</v>
      </c>
      <c r="E352" s="4">
        <v>5768</v>
      </c>
      <c r="F352">
        <v>98</v>
      </c>
    </row>
    <row r="353" spans="1:6" x14ac:dyDescent="0.25">
      <c r="A353" t="s">
        <v>18</v>
      </c>
      <c r="B353" t="s">
        <v>21</v>
      </c>
      <c r="C353" t="s">
        <v>22</v>
      </c>
      <c r="D353" s="1">
        <v>44218</v>
      </c>
      <c r="E353" s="4">
        <v>2681</v>
      </c>
      <c r="F353">
        <v>117</v>
      </c>
    </row>
    <row r="354" spans="1:6" x14ac:dyDescent="0.25">
      <c r="A354" t="s">
        <v>5</v>
      </c>
      <c r="B354" t="s">
        <v>16</v>
      </c>
      <c r="C354" t="s">
        <v>7</v>
      </c>
      <c r="D354" s="1">
        <v>44218</v>
      </c>
      <c r="E354" s="4">
        <v>3661</v>
      </c>
      <c r="F354">
        <v>228</v>
      </c>
    </row>
    <row r="355" spans="1:6" x14ac:dyDescent="0.25">
      <c r="A355" t="s">
        <v>29</v>
      </c>
      <c r="B355" t="s">
        <v>21</v>
      </c>
      <c r="C355" t="s">
        <v>12</v>
      </c>
      <c r="D355" s="1">
        <v>44218</v>
      </c>
      <c r="E355" s="4">
        <v>3290</v>
      </c>
      <c r="F355">
        <v>6</v>
      </c>
    </row>
    <row r="356" spans="1:6" x14ac:dyDescent="0.25">
      <c r="A356" t="s">
        <v>33</v>
      </c>
      <c r="B356" t="s">
        <v>16</v>
      </c>
      <c r="C356" t="s">
        <v>24</v>
      </c>
      <c r="D356" s="1">
        <v>44218</v>
      </c>
      <c r="E356" s="4">
        <v>8428</v>
      </c>
      <c r="F356">
        <v>17</v>
      </c>
    </row>
    <row r="357" spans="1:6" x14ac:dyDescent="0.25">
      <c r="A357" t="s">
        <v>18</v>
      </c>
      <c r="B357" t="s">
        <v>16</v>
      </c>
      <c r="C357" t="s">
        <v>50</v>
      </c>
      <c r="D357" s="1">
        <v>44218</v>
      </c>
      <c r="E357" s="4">
        <v>2044</v>
      </c>
      <c r="F357">
        <v>31</v>
      </c>
    </row>
    <row r="358" spans="1:6" x14ac:dyDescent="0.25">
      <c r="A358" t="s">
        <v>8</v>
      </c>
      <c r="B358" t="s">
        <v>11</v>
      </c>
      <c r="C358" t="s">
        <v>17</v>
      </c>
      <c r="D358" s="1">
        <v>44221</v>
      </c>
      <c r="E358" s="4">
        <v>2219</v>
      </c>
      <c r="F358">
        <v>320</v>
      </c>
    </row>
    <row r="359" spans="1:6" x14ac:dyDescent="0.25">
      <c r="A359" t="s">
        <v>33</v>
      </c>
      <c r="B359" t="s">
        <v>11</v>
      </c>
      <c r="C359" t="s">
        <v>22</v>
      </c>
      <c r="D359" s="1">
        <v>44221</v>
      </c>
      <c r="E359" s="4">
        <v>4473</v>
      </c>
      <c r="F359">
        <v>202</v>
      </c>
    </row>
    <row r="360" spans="1:6" x14ac:dyDescent="0.25">
      <c r="A360" t="s">
        <v>5</v>
      </c>
      <c r="B360" t="s">
        <v>6</v>
      </c>
      <c r="C360" t="s">
        <v>42</v>
      </c>
      <c r="D360" s="1">
        <v>44221</v>
      </c>
      <c r="E360" s="4">
        <v>2086</v>
      </c>
      <c r="F360">
        <v>410</v>
      </c>
    </row>
    <row r="361" spans="1:6" x14ac:dyDescent="0.25">
      <c r="A361" t="s">
        <v>41</v>
      </c>
      <c r="B361" t="s">
        <v>21</v>
      </c>
      <c r="C361" t="s">
        <v>38</v>
      </c>
      <c r="D361" s="1">
        <v>44221</v>
      </c>
      <c r="E361" s="4">
        <v>2618</v>
      </c>
      <c r="F361">
        <v>128</v>
      </c>
    </row>
    <row r="362" spans="1:6" x14ac:dyDescent="0.25">
      <c r="A362" t="s">
        <v>41</v>
      </c>
      <c r="B362" t="s">
        <v>11</v>
      </c>
      <c r="C362" t="s">
        <v>7</v>
      </c>
      <c r="D362" s="1">
        <v>44221</v>
      </c>
      <c r="E362" s="4">
        <v>7630</v>
      </c>
      <c r="F362">
        <v>276</v>
      </c>
    </row>
    <row r="363" spans="1:6" x14ac:dyDescent="0.25">
      <c r="A363" t="s">
        <v>46</v>
      </c>
      <c r="B363" t="s">
        <v>16</v>
      </c>
      <c r="C363" t="s">
        <v>42</v>
      </c>
      <c r="D363" s="1">
        <v>44221</v>
      </c>
      <c r="E363" s="4">
        <v>7910</v>
      </c>
      <c r="F363">
        <v>480</v>
      </c>
    </row>
    <row r="364" spans="1:6" x14ac:dyDescent="0.25">
      <c r="A364" t="s">
        <v>13</v>
      </c>
      <c r="B364" t="s">
        <v>6</v>
      </c>
      <c r="C364" t="s">
        <v>22</v>
      </c>
      <c r="D364" s="1">
        <v>44221</v>
      </c>
      <c r="E364" s="4">
        <v>7882</v>
      </c>
      <c r="F364">
        <v>103</v>
      </c>
    </row>
    <row r="365" spans="1:6" x14ac:dyDescent="0.25">
      <c r="A365" t="s">
        <v>32</v>
      </c>
      <c r="B365" t="s">
        <v>27</v>
      </c>
      <c r="C365" t="s">
        <v>30</v>
      </c>
      <c r="D365" s="1">
        <v>44221</v>
      </c>
      <c r="E365" s="4">
        <v>2940</v>
      </c>
      <c r="F365">
        <v>573</v>
      </c>
    </row>
    <row r="366" spans="1:6" x14ac:dyDescent="0.25">
      <c r="A366" t="s">
        <v>33</v>
      </c>
      <c r="B366" t="s">
        <v>6</v>
      </c>
      <c r="C366" t="s">
        <v>36</v>
      </c>
      <c r="D366" s="1">
        <v>44221</v>
      </c>
      <c r="E366" s="4">
        <v>3192</v>
      </c>
      <c r="F366">
        <v>572</v>
      </c>
    </row>
    <row r="367" spans="1:6" x14ac:dyDescent="0.25">
      <c r="A367" t="s">
        <v>23</v>
      </c>
      <c r="B367" t="s">
        <v>16</v>
      </c>
      <c r="C367" t="s">
        <v>22</v>
      </c>
      <c r="D367" s="1">
        <v>44221</v>
      </c>
      <c r="E367" s="4">
        <v>3465</v>
      </c>
      <c r="F367">
        <v>42</v>
      </c>
    </row>
    <row r="368" spans="1:6" x14ac:dyDescent="0.25">
      <c r="A368" t="s">
        <v>41</v>
      </c>
      <c r="B368" t="s">
        <v>6</v>
      </c>
      <c r="C368" t="s">
        <v>12</v>
      </c>
      <c r="D368" s="1">
        <v>44221</v>
      </c>
      <c r="E368" s="4">
        <v>4410</v>
      </c>
      <c r="F368">
        <v>88</v>
      </c>
    </row>
    <row r="369" spans="1:6" x14ac:dyDescent="0.25">
      <c r="A369" t="s">
        <v>33</v>
      </c>
      <c r="B369" t="s">
        <v>27</v>
      </c>
      <c r="C369" t="s">
        <v>26</v>
      </c>
      <c r="D369" s="1">
        <v>44221</v>
      </c>
      <c r="E369" s="4">
        <v>5397</v>
      </c>
      <c r="F369">
        <v>301</v>
      </c>
    </row>
    <row r="370" spans="1:6" x14ac:dyDescent="0.25">
      <c r="A370" t="s">
        <v>41</v>
      </c>
      <c r="B370" t="s">
        <v>11</v>
      </c>
      <c r="C370" t="s">
        <v>19</v>
      </c>
      <c r="D370" s="1">
        <v>44221</v>
      </c>
      <c r="E370" s="4">
        <v>4928</v>
      </c>
      <c r="F370">
        <v>222</v>
      </c>
    </row>
    <row r="371" spans="1:6" x14ac:dyDescent="0.25">
      <c r="A371" t="s">
        <v>18</v>
      </c>
      <c r="B371" t="s">
        <v>11</v>
      </c>
      <c r="C371" t="s">
        <v>17</v>
      </c>
      <c r="D371" s="1">
        <v>44221</v>
      </c>
      <c r="E371" s="4">
        <v>7987</v>
      </c>
      <c r="F371">
        <v>49</v>
      </c>
    </row>
    <row r="372" spans="1:6" x14ac:dyDescent="0.25">
      <c r="A372" t="s">
        <v>5</v>
      </c>
      <c r="B372" t="s">
        <v>9</v>
      </c>
      <c r="C372" t="s">
        <v>50</v>
      </c>
      <c r="D372" s="1">
        <v>44221</v>
      </c>
      <c r="E372" s="4">
        <v>3710</v>
      </c>
      <c r="F372">
        <v>6</v>
      </c>
    </row>
    <row r="373" spans="1:6" x14ac:dyDescent="0.25">
      <c r="A373" t="s">
        <v>25</v>
      </c>
      <c r="B373" t="s">
        <v>27</v>
      </c>
      <c r="C373" t="s">
        <v>30</v>
      </c>
      <c r="D373" s="1">
        <v>44221</v>
      </c>
      <c r="E373" s="4">
        <v>4620</v>
      </c>
      <c r="F373">
        <v>105</v>
      </c>
    </row>
    <row r="374" spans="1:6" x14ac:dyDescent="0.25">
      <c r="A374" t="s">
        <v>13</v>
      </c>
      <c r="B374" t="s">
        <v>27</v>
      </c>
      <c r="C374" t="s">
        <v>30</v>
      </c>
      <c r="D374" s="1">
        <v>44221</v>
      </c>
      <c r="E374" s="4">
        <v>441</v>
      </c>
      <c r="F374">
        <v>10</v>
      </c>
    </row>
    <row r="375" spans="1:6" x14ac:dyDescent="0.25">
      <c r="A375" t="s">
        <v>15</v>
      </c>
      <c r="B375" t="s">
        <v>21</v>
      </c>
      <c r="C375" t="s">
        <v>12</v>
      </c>
      <c r="D375" s="1">
        <v>44221</v>
      </c>
      <c r="E375" s="4">
        <v>6601</v>
      </c>
      <c r="F375">
        <v>20</v>
      </c>
    </row>
    <row r="376" spans="1:6" x14ac:dyDescent="0.25">
      <c r="A376" t="s">
        <v>20</v>
      </c>
      <c r="B376" t="s">
        <v>9</v>
      </c>
      <c r="C376" t="s">
        <v>35</v>
      </c>
      <c r="D376" s="1">
        <v>44221</v>
      </c>
      <c r="E376" s="4">
        <v>7896</v>
      </c>
      <c r="F376">
        <v>85</v>
      </c>
    </row>
    <row r="377" spans="1:6" x14ac:dyDescent="0.25">
      <c r="A377" t="s">
        <v>18</v>
      </c>
      <c r="B377" t="s">
        <v>16</v>
      </c>
      <c r="C377" t="s">
        <v>38</v>
      </c>
      <c r="D377" s="1">
        <v>44221</v>
      </c>
      <c r="E377" s="4">
        <v>812</v>
      </c>
      <c r="F377">
        <v>602</v>
      </c>
    </row>
    <row r="378" spans="1:6" x14ac:dyDescent="0.25">
      <c r="A378" t="s">
        <v>25</v>
      </c>
      <c r="B378" t="s">
        <v>6</v>
      </c>
      <c r="C378" t="s">
        <v>48</v>
      </c>
      <c r="D378" s="1">
        <v>44221</v>
      </c>
      <c r="E378" s="4">
        <v>2219</v>
      </c>
      <c r="F378">
        <v>472</v>
      </c>
    </row>
    <row r="379" spans="1:6" x14ac:dyDescent="0.25">
      <c r="A379" t="s">
        <v>33</v>
      </c>
      <c r="B379" t="s">
        <v>6</v>
      </c>
      <c r="C379" t="s">
        <v>7</v>
      </c>
      <c r="D379" s="1">
        <v>44221</v>
      </c>
      <c r="E379" s="4">
        <v>4886</v>
      </c>
      <c r="F379">
        <v>173</v>
      </c>
    </row>
    <row r="380" spans="1:6" x14ac:dyDescent="0.25">
      <c r="A380" t="s">
        <v>33</v>
      </c>
      <c r="B380" t="s">
        <v>21</v>
      </c>
      <c r="C380" t="s">
        <v>24</v>
      </c>
      <c r="D380" s="1">
        <v>44221</v>
      </c>
      <c r="E380" s="4">
        <v>7644</v>
      </c>
      <c r="F380">
        <v>133</v>
      </c>
    </row>
    <row r="381" spans="1:6" x14ac:dyDescent="0.25">
      <c r="A381" t="s">
        <v>49</v>
      </c>
      <c r="B381" t="s">
        <v>6</v>
      </c>
      <c r="C381" t="s">
        <v>36</v>
      </c>
      <c r="D381" s="1">
        <v>44221</v>
      </c>
      <c r="E381" s="4">
        <v>4410</v>
      </c>
      <c r="F381">
        <v>248</v>
      </c>
    </row>
    <row r="382" spans="1:6" x14ac:dyDescent="0.25">
      <c r="A382" t="s">
        <v>32</v>
      </c>
      <c r="B382" t="s">
        <v>21</v>
      </c>
      <c r="C382" t="s">
        <v>44</v>
      </c>
      <c r="D382" s="1">
        <v>44221</v>
      </c>
      <c r="E382" s="4">
        <v>7728</v>
      </c>
      <c r="F382">
        <v>269</v>
      </c>
    </row>
    <row r="383" spans="1:6" x14ac:dyDescent="0.25">
      <c r="A383" t="s">
        <v>15</v>
      </c>
      <c r="B383" t="s">
        <v>16</v>
      </c>
      <c r="C383" t="s">
        <v>7</v>
      </c>
      <c r="D383" s="1">
        <v>44221</v>
      </c>
      <c r="E383" s="4">
        <v>4739</v>
      </c>
      <c r="F383">
        <v>124</v>
      </c>
    </row>
    <row r="384" spans="1:6" x14ac:dyDescent="0.25">
      <c r="A384" t="s">
        <v>23</v>
      </c>
      <c r="B384" t="s">
        <v>9</v>
      </c>
      <c r="C384" t="s">
        <v>28</v>
      </c>
      <c r="D384" s="1">
        <v>44221</v>
      </c>
      <c r="E384" s="4">
        <v>2205</v>
      </c>
      <c r="F384">
        <v>305</v>
      </c>
    </row>
    <row r="385" spans="1:6" x14ac:dyDescent="0.25">
      <c r="A385" t="s">
        <v>29</v>
      </c>
      <c r="B385" t="s">
        <v>9</v>
      </c>
      <c r="C385" t="s">
        <v>47</v>
      </c>
      <c r="D385" s="1">
        <v>44221</v>
      </c>
      <c r="E385" s="4">
        <v>1547</v>
      </c>
      <c r="F385">
        <v>251</v>
      </c>
    </row>
    <row r="386" spans="1:6" x14ac:dyDescent="0.25">
      <c r="A386" t="s">
        <v>49</v>
      </c>
      <c r="B386" t="s">
        <v>6</v>
      </c>
      <c r="C386" t="s">
        <v>31</v>
      </c>
      <c r="D386" s="1">
        <v>44222</v>
      </c>
      <c r="E386" s="4">
        <v>1204</v>
      </c>
      <c r="F386">
        <v>22</v>
      </c>
    </row>
    <row r="387" spans="1:6" x14ac:dyDescent="0.25">
      <c r="A387" t="s">
        <v>37</v>
      </c>
      <c r="B387" t="s">
        <v>6</v>
      </c>
      <c r="C387" t="s">
        <v>31</v>
      </c>
      <c r="D387" s="1">
        <v>44222</v>
      </c>
      <c r="E387" s="4">
        <v>7084</v>
      </c>
      <c r="F387">
        <v>65</v>
      </c>
    </row>
    <row r="388" spans="1:6" x14ac:dyDescent="0.25">
      <c r="A388" t="s">
        <v>46</v>
      </c>
      <c r="B388" t="s">
        <v>16</v>
      </c>
      <c r="C388" t="s">
        <v>38</v>
      </c>
      <c r="D388" s="1">
        <v>44222</v>
      </c>
      <c r="E388" s="4">
        <v>3157</v>
      </c>
      <c r="F388">
        <v>106</v>
      </c>
    </row>
    <row r="389" spans="1:6" x14ac:dyDescent="0.25">
      <c r="A389" t="s">
        <v>18</v>
      </c>
      <c r="B389" t="s">
        <v>9</v>
      </c>
      <c r="C389" t="s">
        <v>30</v>
      </c>
      <c r="D389" s="1">
        <v>44222</v>
      </c>
      <c r="E389" s="4">
        <v>525</v>
      </c>
      <c r="F389">
        <v>187</v>
      </c>
    </row>
    <row r="390" spans="1:6" x14ac:dyDescent="0.25">
      <c r="A390" t="s">
        <v>13</v>
      </c>
      <c r="B390" t="s">
        <v>6</v>
      </c>
      <c r="C390" t="s">
        <v>30</v>
      </c>
      <c r="D390" s="1">
        <v>44222</v>
      </c>
      <c r="E390" s="4">
        <v>1113</v>
      </c>
      <c r="F390">
        <v>106</v>
      </c>
    </row>
    <row r="391" spans="1:6" x14ac:dyDescent="0.25">
      <c r="A391" t="s">
        <v>33</v>
      </c>
      <c r="B391" t="s">
        <v>9</v>
      </c>
      <c r="C391" t="s">
        <v>50</v>
      </c>
      <c r="D391" s="1">
        <v>44222</v>
      </c>
      <c r="E391" s="4">
        <v>2898</v>
      </c>
      <c r="F391">
        <v>113</v>
      </c>
    </row>
    <row r="392" spans="1:6" x14ac:dyDescent="0.25">
      <c r="A392" t="s">
        <v>32</v>
      </c>
      <c r="B392" t="s">
        <v>21</v>
      </c>
      <c r="C392" t="s">
        <v>28</v>
      </c>
      <c r="D392" s="1">
        <v>44222</v>
      </c>
      <c r="E392" s="4">
        <v>5495</v>
      </c>
      <c r="F392">
        <v>255</v>
      </c>
    </row>
    <row r="393" spans="1:6" x14ac:dyDescent="0.25">
      <c r="A393" t="s">
        <v>49</v>
      </c>
      <c r="B393" t="s">
        <v>6</v>
      </c>
      <c r="C393" t="s">
        <v>26</v>
      </c>
      <c r="D393" s="1">
        <v>44222</v>
      </c>
      <c r="E393" s="4">
        <v>1414</v>
      </c>
      <c r="F393">
        <v>590</v>
      </c>
    </row>
    <row r="394" spans="1:6" x14ac:dyDescent="0.25">
      <c r="A394" t="s">
        <v>34</v>
      </c>
      <c r="B394" t="s">
        <v>27</v>
      </c>
      <c r="C394" t="s">
        <v>17</v>
      </c>
      <c r="D394" s="1">
        <v>44222</v>
      </c>
      <c r="E394" s="4">
        <v>1372</v>
      </c>
      <c r="F394">
        <v>166</v>
      </c>
    </row>
    <row r="395" spans="1:6" x14ac:dyDescent="0.25">
      <c r="A395" t="s">
        <v>20</v>
      </c>
      <c r="B395" t="s">
        <v>27</v>
      </c>
      <c r="C395" t="s">
        <v>24</v>
      </c>
      <c r="D395" s="1">
        <v>44223</v>
      </c>
      <c r="E395" s="4">
        <v>5299</v>
      </c>
      <c r="F395">
        <v>168</v>
      </c>
    </row>
    <row r="396" spans="1:6" x14ac:dyDescent="0.25">
      <c r="A396" t="s">
        <v>13</v>
      </c>
      <c r="B396" t="s">
        <v>27</v>
      </c>
      <c r="C396" t="s">
        <v>38</v>
      </c>
      <c r="D396" s="1">
        <v>44223</v>
      </c>
      <c r="E396" s="4">
        <v>1673</v>
      </c>
      <c r="F396">
        <v>157</v>
      </c>
    </row>
    <row r="397" spans="1:6" x14ac:dyDescent="0.25">
      <c r="A397" t="s">
        <v>8</v>
      </c>
      <c r="B397" t="s">
        <v>9</v>
      </c>
      <c r="C397" t="s">
        <v>19</v>
      </c>
      <c r="D397" s="1">
        <v>44223</v>
      </c>
      <c r="E397" s="4">
        <v>4956</v>
      </c>
      <c r="F397">
        <v>548</v>
      </c>
    </row>
    <row r="398" spans="1:6" x14ac:dyDescent="0.25">
      <c r="A398" t="s">
        <v>15</v>
      </c>
      <c r="B398" t="s">
        <v>21</v>
      </c>
      <c r="C398" t="s">
        <v>38</v>
      </c>
      <c r="D398" s="1">
        <v>44223</v>
      </c>
      <c r="E398" s="4">
        <v>3745</v>
      </c>
      <c r="F398">
        <v>254</v>
      </c>
    </row>
    <row r="399" spans="1:6" x14ac:dyDescent="0.25">
      <c r="A399" t="s">
        <v>5</v>
      </c>
      <c r="B399" t="s">
        <v>16</v>
      </c>
      <c r="C399" t="s">
        <v>14</v>
      </c>
      <c r="D399" s="1">
        <v>44223</v>
      </c>
      <c r="E399" s="4">
        <v>49</v>
      </c>
      <c r="F399">
        <v>192</v>
      </c>
    </row>
    <row r="400" spans="1:6" x14ac:dyDescent="0.25">
      <c r="A400" t="s">
        <v>18</v>
      </c>
      <c r="B400" t="s">
        <v>9</v>
      </c>
      <c r="C400" t="s">
        <v>17</v>
      </c>
      <c r="D400" s="1">
        <v>44223</v>
      </c>
      <c r="E400" s="4">
        <v>3997</v>
      </c>
      <c r="F400">
        <v>299</v>
      </c>
    </row>
    <row r="401" spans="1:6" x14ac:dyDescent="0.25">
      <c r="A401" t="s">
        <v>32</v>
      </c>
      <c r="B401" t="s">
        <v>11</v>
      </c>
      <c r="C401" t="s">
        <v>24</v>
      </c>
      <c r="D401" s="1">
        <v>44223</v>
      </c>
      <c r="E401" s="4">
        <v>6279</v>
      </c>
      <c r="F401">
        <v>177</v>
      </c>
    </row>
    <row r="402" spans="1:6" x14ac:dyDescent="0.25">
      <c r="A402" t="s">
        <v>23</v>
      </c>
      <c r="B402" t="s">
        <v>27</v>
      </c>
      <c r="C402" t="s">
        <v>35</v>
      </c>
      <c r="D402" s="1">
        <v>44223</v>
      </c>
      <c r="E402" s="4">
        <v>3346</v>
      </c>
      <c r="F402">
        <v>449</v>
      </c>
    </row>
    <row r="403" spans="1:6" x14ac:dyDescent="0.25">
      <c r="A403" t="s">
        <v>34</v>
      </c>
      <c r="B403" t="s">
        <v>11</v>
      </c>
      <c r="C403" t="s">
        <v>26</v>
      </c>
      <c r="D403" s="1">
        <v>44224</v>
      </c>
      <c r="E403" s="4">
        <v>434</v>
      </c>
      <c r="F403">
        <v>10</v>
      </c>
    </row>
    <row r="404" spans="1:6" x14ac:dyDescent="0.25">
      <c r="A404" t="s">
        <v>10</v>
      </c>
      <c r="B404" t="s">
        <v>9</v>
      </c>
      <c r="C404" t="s">
        <v>22</v>
      </c>
      <c r="D404" s="1">
        <v>44224</v>
      </c>
      <c r="E404" s="4">
        <v>2051</v>
      </c>
      <c r="F404">
        <v>13</v>
      </c>
    </row>
    <row r="405" spans="1:6" x14ac:dyDescent="0.25">
      <c r="A405" t="s">
        <v>8</v>
      </c>
      <c r="B405" t="s">
        <v>21</v>
      </c>
      <c r="C405" t="s">
        <v>12</v>
      </c>
      <c r="D405" s="1">
        <v>44224</v>
      </c>
      <c r="E405" s="4">
        <v>7350</v>
      </c>
      <c r="F405">
        <v>176</v>
      </c>
    </row>
    <row r="406" spans="1:6" x14ac:dyDescent="0.25">
      <c r="A406" t="s">
        <v>5</v>
      </c>
      <c r="B406" t="s">
        <v>11</v>
      </c>
      <c r="C406" t="s">
        <v>52</v>
      </c>
      <c r="D406" s="1">
        <v>44224</v>
      </c>
      <c r="E406" s="4">
        <v>3752</v>
      </c>
      <c r="F406">
        <v>232</v>
      </c>
    </row>
    <row r="407" spans="1:6" x14ac:dyDescent="0.25">
      <c r="A407" t="s">
        <v>13</v>
      </c>
      <c r="B407" t="s">
        <v>11</v>
      </c>
      <c r="C407" t="s">
        <v>28</v>
      </c>
      <c r="D407" s="1">
        <v>44224</v>
      </c>
      <c r="E407" s="4">
        <v>6139</v>
      </c>
      <c r="F407">
        <v>54</v>
      </c>
    </row>
    <row r="408" spans="1:6" x14ac:dyDescent="0.25">
      <c r="A408" t="s">
        <v>29</v>
      </c>
      <c r="B408" t="s">
        <v>9</v>
      </c>
      <c r="C408" t="s">
        <v>24</v>
      </c>
      <c r="D408" s="1">
        <v>44224</v>
      </c>
      <c r="E408" s="4">
        <v>896</v>
      </c>
      <c r="F408">
        <v>130</v>
      </c>
    </row>
    <row r="409" spans="1:6" x14ac:dyDescent="0.25">
      <c r="A409" t="s">
        <v>18</v>
      </c>
      <c r="B409" t="s">
        <v>9</v>
      </c>
      <c r="C409" t="s">
        <v>52</v>
      </c>
      <c r="D409" s="1">
        <v>44224</v>
      </c>
      <c r="E409" s="4">
        <v>1750</v>
      </c>
      <c r="F409">
        <v>110</v>
      </c>
    </row>
    <row r="410" spans="1:6" x14ac:dyDescent="0.25">
      <c r="A410" t="s">
        <v>23</v>
      </c>
      <c r="B410" t="s">
        <v>27</v>
      </c>
      <c r="C410" t="s">
        <v>52</v>
      </c>
      <c r="D410" s="1">
        <v>44224</v>
      </c>
      <c r="E410" s="4">
        <v>2093</v>
      </c>
      <c r="F410">
        <v>346</v>
      </c>
    </row>
    <row r="411" spans="1:6" x14ac:dyDescent="0.25">
      <c r="A411" t="s">
        <v>39</v>
      </c>
      <c r="B411" t="s">
        <v>6</v>
      </c>
      <c r="C411" t="s">
        <v>19</v>
      </c>
      <c r="D411" s="1">
        <v>44224</v>
      </c>
      <c r="E411" s="4">
        <v>1197</v>
      </c>
      <c r="F411">
        <v>72</v>
      </c>
    </row>
    <row r="412" spans="1:6" x14ac:dyDescent="0.25">
      <c r="A412" t="s">
        <v>13</v>
      </c>
      <c r="B412" t="s">
        <v>11</v>
      </c>
      <c r="C412" t="s">
        <v>17</v>
      </c>
      <c r="D412" s="1">
        <v>44224</v>
      </c>
      <c r="E412" s="4">
        <v>2968</v>
      </c>
      <c r="F412">
        <v>398</v>
      </c>
    </row>
    <row r="413" spans="1:6" x14ac:dyDescent="0.25">
      <c r="A413" t="s">
        <v>18</v>
      </c>
      <c r="B413" t="s">
        <v>27</v>
      </c>
      <c r="C413" t="s">
        <v>44</v>
      </c>
      <c r="D413" s="1">
        <v>44224</v>
      </c>
      <c r="E413" s="4">
        <v>10759</v>
      </c>
      <c r="F413">
        <v>187</v>
      </c>
    </row>
    <row r="414" spans="1:6" x14ac:dyDescent="0.25">
      <c r="A414" t="s">
        <v>51</v>
      </c>
      <c r="B414" t="s">
        <v>11</v>
      </c>
      <c r="C414" t="s">
        <v>24</v>
      </c>
      <c r="D414" s="1">
        <v>44224</v>
      </c>
      <c r="E414" s="4">
        <v>2191</v>
      </c>
      <c r="F414">
        <v>1190</v>
      </c>
    </row>
    <row r="415" spans="1:6" x14ac:dyDescent="0.25">
      <c r="A415" t="s">
        <v>40</v>
      </c>
      <c r="B415" t="s">
        <v>6</v>
      </c>
      <c r="C415" t="s">
        <v>28</v>
      </c>
      <c r="D415" s="1">
        <v>44224</v>
      </c>
      <c r="E415" s="4">
        <v>2555</v>
      </c>
      <c r="F415">
        <v>12</v>
      </c>
    </row>
    <row r="416" spans="1:6" x14ac:dyDescent="0.25">
      <c r="A416" t="s">
        <v>32</v>
      </c>
      <c r="B416" t="s">
        <v>21</v>
      </c>
      <c r="C416" t="s">
        <v>36</v>
      </c>
      <c r="D416" s="1">
        <v>44224</v>
      </c>
      <c r="E416" s="4">
        <v>2394</v>
      </c>
      <c r="F416">
        <v>329</v>
      </c>
    </row>
    <row r="417" spans="1:6" x14ac:dyDescent="0.25">
      <c r="A417" t="s">
        <v>34</v>
      </c>
      <c r="B417" t="s">
        <v>27</v>
      </c>
      <c r="C417" t="s">
        <v>14</v>
      </c>
      <c r="D417" s="1">
        <v>44224</v>
      </c>
      <c r="E417" s="4">
        <v>2450</v>
      </c>
      <c r="F417">
        <v>150</v>
      </c>
    </row>
    <row r="418" spans="1:6" x14ac:dyDescent="0.25">
      <c r="A418" t="s">
        <v>40</v>
      </c>
      <c r="B418" t="s">
        <v>9</v>
      </c>
      <c r="C418" t="s">
        <v>44</v>
      </c>
      <c r="D418" s="1">
        <v>44224</v>
      </c>
      <c r="E418" s="4">
        <v>9170</v>
      </c>
      <c r="F418">
        <v>223</v>
      </c>
    </row>
    <row r="419" spans="1:6" x14ac:dyDescent="0.25">
      <c r="A419" t="s">
        <v>15</v>
      </c>
      <c r="B419" t="s">
        <v>27</v>
      </c>
      <c r="C419" t="s">
        <v>19</v>
      </c>
      <c r="D419" s="1">
        <v>44224</v>
      </c>
      <c r="E419" s="4">
        <v>2296</v>
      </c>
      <c r="F419">
        <v>171</v>
      </c>
    </row>
    <row r="420" spans="1:6" x14ac:dyDescent="0.25">
      <c r="A420" t="s">
        <v>29</v>
      </c>
      <c r="B420" t="s">
        <v>27</v>
      </c>
      <c r="C420" t="s">
        <v>31</v>
      </c>
      <c r="D420" s="1">
        <v>44224</v>
      </c>
      <c r="E420" s="4">
        <v>721</v>
      </c>
      <c r="F420">
        <v>479</v>
      </c>
    </row>
    <row r="421" spans="1:6" x14ac:dyDescent="0.25">
      <c r="A421" t="s">
        <v>37</v>
      </c>
      <c r="B421" t="s">
        <v>27</v>
      </c>
      <c r="C421" t="s">
        <v>35</v>
      </c>
      <c r="D421" s="1">
        <v>44224</v>
      </c>
      <c r="E421" s="4">
        <v>10080</v>
      </c>
      <c r="F421">
        <v>48</v>
      </c>
    </row>
    <row r="422" spans="1:6" x14ac:dyDescent="0.25">
      <c r="A422" t="s">
        <v>5</v>
      </c>
      <c r="B422" t="s">
        <v>16</v>
      </c>
      <c r="C422" t="s">
        <v>19</v>
      </c>
      <c r="D422" s="1">
        <v>44224</v>
      </c>
      <c r="E422" s="4">
        <v>294</v>
      </c>
      <c r="F422">
        <v>398</v>
      </c>
    </row>
    <row r="423" spans="1:6" x14ac:dyDescent="0.25">
      <c r="A423" t="s">
        <v>25</v>
      </c>
      <c r="B423" t="s">
        <v>27</v>
      </c>
      <c r="C423" t="s">
        <v>26</v>
      </c>
      <c r="D423" s="1">
        <v>44225</v>
      </c>
      <c r="E423" s="4">
        <v>1512</v>
      </c>
      <c r="F423">
        <v>107</v>
      </c>
    </row>
    <row r="424" spans="1:6" x14ac:dyDescent="0.25">
      <c r="A424" t="s">
        <v>10</v>
      </c>
      <c r="B424" t="s">
        <v>16</v>
      </c>
      <c r="C424" t="s">
        <v>14</v>
      </c>
      <c r="D424" s="1">
        <v>44225</v>
      </c>
      <c r="E424" s="4">
        <v>6706</v>
      </c>
      <c r="F424">
        <v>126</v>
      </c>
    </row>
    <row r="425" spans="1:6" x14ac:dyDescent="0.25">
      <c r="A425" t="s">
        <v>5</v>
      </c>
      <c r="B425" t="s">
        <v>27</v>
      </c>
      <c r="C425" t="s">
        <v>42</v>
      </c>
      <c r="D425" s="1">
        <v>44225</v>
      </c>
      <c r="E425" s="4">
        <v>6853</v>
      </c>
      <c r="F425">
        <v>61</v>
      </c>
    </row>
    <row r="426" spans="1:6" x14ac:dyDescent="0.25">
      <c r="A426" t="s">
        <v>32</v>
      </c>
      <c r="B426" t="s">
        <v>6</v>
      </c>
      <c r="C426" t="s">
        <v>44</v>
      </c>
      <c r="D426" s="1">
        <v>44225</v>
      </c>
      <c r="E426" s="4">
        <v>630</v>
      </c>
      <c r="F426">
        <v>515</v>
      </c>
    </row>
    <row r="427" spans="1:6" x14ac:dyDescent="0.25">
      <c r="A427" t="s">
        <v>39</v>
      </c>
      <c r="B427" t="s">
        <v>27</v>
      </c>
      <c r="C427" t="s">
        <v>44</v>
      </c>
      <c r="D427" s="1">
        <v>44225</v>
      </c>
      <c r="E427" s="4">
        <v>12999</v>
      </c>
      <c r="F427">
        <v>74</v>
      </c>
    </row>
    <row r="428" spans="1:6" x14ac:dyDescent="0.25">
      <c r="A428" t="s">
        <v>33</v>
      </c>
      <c r="B428" t="s">
        <v>27</v>
      </c>
      <c r="C428" t="s">
        <v>50</v>
      </c>
      <c r="D428" s="1">
        <v>44225</v>
      </c>
      <c r="E428" s="4">
        <v>1330</v>
      </c>
      <c r="F428">
        <v>344</v>
      </c>
    </row>
    <row r="429" spans="1:6" x14ac:dyDescent="0.25">
      <c r="A429" t="s">
        <v>49</v>
      </c>
      <c r="B429" t="s">
        <v>16</v>
      </c>
      <c r="C429" t="s">
        <v>31</v>
      </c>
      <c r="D429" s="1">
        <v>44225</v>
      </c>
      <c r="E429" s="4">
        <v>5383</v>
      </c>
      <c r="F429">
        <v>49</v>
      </c>
    </row>
    <row r="430" spans="1:6" x14ac:dyDescent="0.25">
      <c r="A430" t="s">
        <v>33</v>
      </c>
      <c r="B430" t="s">
        <v>27</v>
      </c>
      <c r="C430" t="s">
        <v>35</v>
      </c>
      <c r="D430" s="1">
        <v>44225</v>
      </c>
      <c r="E430" s="4">
        <v>735</v>
      </c>
      <c r="F430">
        <v>153</v>
      </c>
    </row>
    <row r="431" spans="1:6" x14ac:dyDescent="0.25">
      <c r="A431" t="s">
        <v>15</v>
      </c>
      <c r="B431" t="s">
        <v>21</v>
      </c>
      <c r="C431" t="s">
        <v>14</v>
      </c>
      <c r="D431" s="1">
        <v>44225</v>
      </c>
      <c r="E431" s="4">
        <v>3598</v>
      </c>
      <c r="F431">
        <v>74</v>
      </c>
    </row>
    <row r="432" spans="1:6" x14ac:dyDescent="0.25">
      <c r="A432" t="s">
        <v>51</v>
      </c>
      <c r="B432" t="s">
        <v>6</v>
      </c>
      <c r="C432" t="s">
        <v>48</v>
      </c>
      <c r="D432" s="1">
        <v>44225</v>
      </c>
      <c r="E432" s="4">
        <v>2478</v>
      </c>
      <c r="F432">
        <v>16</v>
      </c>
    </row>
    <row r="433" spans="1:6" x14ac:dyDescent="0.25">
      <c r="A433" t="s">
        <v>5</v>
      </c>
      <c r="B433" t="s">
        <v>6</v>
      </c>
      <c r="C433" t="s">
        <v>35</v>
      </c>
      <c r="D433" s="1">
        <v>44225</v>
      </c>
      <c r="E433" s="4">
        <v>3276</v>
      </c>
      <c r="F433">
        <v>5</v>
      </c>
    </row>
    <row r="434" spans="1:6" x14ac:dyDescent="0.25">
      <c r="A434" t="s">
        <v>46</v>
      </c>
      <c r="B434" t="s">
        <v>27</v>
      </c>
      <c r="C434" t="s">
        <v>31</v>
      </c>
      <c r="D434" s="1">
        <v>44225</v>
      </c>
      <c r="E434" s="4">
        <v>5047</v>
      </c>
      <c r="F434">
        <v>2</v>
      </c>
    </row>
    <row r="435" spans="1:6" x14ac:dyDescent="0.25">
      <c r="A435" t="s">
        <v>8</v>
      </c>
      <c r="B435" t="s">
        <v>11</v>
      </c>
      <c r="C435" t="s">
        <v>50</v>
      </c>
      <c r="D435" s="1">
        <v>44225</v>
      </c>
      <c r="E435" s="4">
        <v>5775</v>
      </c>
      <c r="F435">
        <v>41</v>
      </c>
    </row>
    <row r="436" spans="1:6" x14ac:dyDescent="0.25">
      <c r="A436" t="s">
        <v>33</v>
      </c>
      <c r="B436" t="s">
        <v>16</v>
      </c>
      <c r="C436" t="s">
        <v>7</v>
      </c>
      <c r="D436" s="1">
        <v>44225</v>
      </c>
      <c r="E436" s="4">
        <v>1232</v>
      </c>
      <c r="F436">
        <v>411</v>
      </c>
    </row>
    <row r="437" spans="1:6" x14ac:dyDescent="0.25">
      <c r="A437" t="s">
        <v>37</v>
      </c>
      <c r="B437" t="s">
        <v>21</v>
      </c>
      <c r="C437" t="s">
        <v>38</v>
      </c>
      <c r="D437" s="1">
        <v>44225</v>
      </c>
      <c r="E437" s="4">
        <v>5754</v>
      </c>
      <c r="F437">
        <v>4</v>
      </c>
    </row>
    <row r="438" spans="1:6" x14ac:dyDescent="0.25">
      <c r="A438" t="s">
        <v>41</v>
      </c>
      <c r="B438" t="s">
        <v>21</v>
      </c>
      <c r="C438" t="s">
        <v>50</v>
      </c>
      <c r="D438" s="1">
        <v>44225</v>
      </c>
      <c r="E438" s="4">
        <v>399</v>
      </c>
      <c r="F438">
        <v>459</v>
      </c>
    </row>
    <row r="439" spans="1:6" x14ac:dyDescent="0.25">
      <c r="A439" t="s">
        <v>20</v>
      </c>
      <c r="B439" t="s">
        <v>11</v>
      </c>
      <c r="C439" t="s">
        <v>45</v>
      </c>
      <c r="D439" s="1">
        <v>44225</v>
      </c>
      <c r="E439" s="4">
        <v>5775</v>
      </c>
      <c r="F439">
        <v>126</v>
      </c>
    </row>
    <row r="440" spans="1:6" x14ac:dyDescent="0.25">
      <c r="A440" t="s">
        <v>18</v>
      </c>
      <c r="B440" t="s">
        <v>27</v>
      </c>
      <c r="C440" t="s">
        <v>30</v>
      </c>
      <c r="D440" s="1">
        <v>44225</v>
      </c>
      <c r="E440" s="4">
        <v>1547</v>
      </c>
      <c r="F440">
        <v>231</v>
      </c>
    </row>
    <row r="441" spans="1:6" x14ac:dyDescent="0.25">
      <c r="A441" t="s">
        <v>32</v>
      </c>
      <c r="B441" t="s">
        <v>6</v>
      </c>
      <c r="C441" t="s">
        <v>17</v>
      </c>
      <c r="D441" s="1">
        <v>44225</v>
      </c>
      <c r="E441" s="4">
        <v>5383</v>
      </c>
      <c r="F441">
        <v>9</v>
      </c>
    </row>
    <row r="442" spans="1:6" x14ac:dyDescent="0.25">
      <c r="A442" t="s">
        <v>46</v>
      </c>
      <c r="B442" t="s">
        <v>6</v>
      </c>
      <c r="C442" t="s">
        <v>17</v>
      </c>
      <c r="D442" s="1">
        <v>44225</v>
      </c>
      <c r="E442" s="4">
        <v>1162</v>
      </c>
      <c r="F442">
        <v>182</v>
      </c>
    </row>
    <row r="443" spans="1:6" x14ac:dyDescent="0.25">
      <c r="A443" t="s">
        <v>29</v>
      </c>
      <c r="B443" t="s">
        <v>9</v>
      </c>
      <c r="C443" t="s">
        <v>17</v>
      </c>
      <c r="D443" s="1">
        <v>44225</v>
      </c>
      <c r="E443" s="4">
        <v>3423</v>
      </c>
      <c r="F443">
        <v>434</v>
      </c>
    </row>
    <row r="444" spans="1:6" x14ac:dyDescent="0.25">
      <c r="A444" t="s">
        <v>10</v>
      </c>
      <c r="B444" t="s">
        <v>11</v>
      </c>
      <c r="C444" t="s">
        <v>42</v>
      </c>
      <c r="D444" s="1">
        <v>44225</v>
      </c>
      <c r="E444" s="4">
        <v>3395</v>
      </c>
      <c r="F444">
        <v>209</v>
      </c>
    </row>
    <row r="445" spans="1:6" x14ac:dyDescent="0.25">
      <c r="A445" t="s">
        <v>34</v>
      </c>
      <c r="B445" t="s">
        <v>21</v>
      </c>
      <c r="C445" t="s">
        <v>48</v>
      </c>
      <c r="D445" s="1">
        <v>44225</v>
      </c>
      <c r="E445" s="4">
        <v>322</v>
      </c>
      <c r="F445">
        <v>72</v>
      </c>
    </row>
    <row r="446" spans="1:6" x14ac:dyDescent="0.25">
      <c r="A446" t="s">
        <v>41</v>
      </c>
      <c r="B446" t="s">
        <v>6</v>
      </c>
      <c r="C446" t="s">
        <v>14</v>
      </c>
      <c r="D446" s="1">
        <v>44225</v>
      </c>
      <c r="E446" s="4">
        <v>5719</v>
      </c>
      <c r="F446">
        <v>199</v>
      </c>
    </row>
    <row r="447" spans="1:6" x14ac:dyDescent="0.25">
      <c r="A447" t="s">
        <v>51</v>
      </c>
      <c r="B447" t="s">
        <v>16</v>
      </c>
      <c r="C447" t="s">
        <v>30</v>
      </c>
      <c r="D447" s="1">
        <v>44228</v>
      </c>
      <c r="E447" s="4">
        <v>12824</v>
      </c>
      <c r="F447">
        <v>5</v>
      </c>
    </row>
    <row r="448" spans="1:6" x14ac:dyDescent="0.25">
      <c r="A448" t="s">
        <v>32</v>
      </c>
      <c r="B448" t="s">
        <v>21</v>
      </c>
      <c r="C448" t="s">
        <v>19</v>
      </c>
      <c r="D448" s="1">
        <v>44228</v>
      </c>
      <c r="E448" s="4">
        <v>2177</v>
      </c>
      <c r="F448">
        <v>14</v>
      </c>
    </row>
    <row r="449" spans="1:6" x14ac:dyDescent="0.25">
      <c r="A449" t="s">
        <v>8</v>
      </c>
      <c r="B449" t="s">
        <v>11</v>
      </c>
      <c r="C449" t="s">
        <v>26</v>
      </c>
      <c r="D449" s="1">
        <v>44228</v>
      </c>
      <c r="E449" s="4">
        <v>1673</v>
      </c>
      <c r="F449">
        <v>577</v>
      </c>
    </row>
    <row r="450" spans="1:6" x14ac:dyDescent="0.25">
      <c r="A450" t="s">
        <v>8</v>
      </c>
      <c r="B450" t="s">
        <v>9</v>
      </c>
      <c r="C450" t="s">
        <v>47</v>
      </c>
      <c r="D450" s="1">
        <v>44228</v>
      </c>
      <c r="E450" s="4">
        <v>1260</v>
      </c>
      <c r="F450">
        <v>238</v>
      </c>
    </row>
    <row r="451" spans="1:6" x14ac:dyDescent="0.25">
      <c r="A451" t="s">
        <v>37</v>
      </c>
      <c r="B451" t="s">
        <v>16</v>
      </c>
      <c r="C451" t="s">
        <v>7</v>
      </c>
      <c r="D451" s="1">
        <v>44228</v>
      </c>
      <c r="E451" s="4">
        <v>1596</v>
      </c>
      <c r="F451">
        <v>74</v>
      </c>
    </row>
    <row r="452" spans="1:6" x14ac:dyDescent="0.25">
      <c r="A452" t="s">
        <v>25</v>
      </c>
      <c r="B452" t="s">
        <v>21</v>
      </c>
      <c r="C452" t="s">
        <v>48</v>
      </c>
      <c r="D452" s="1">
        <v>44228</v>
      </c>
      <c r="E452" s="4">
        <v>4949</v>
      </c>
      <c r="F452">
        <v>122</v>
      </c>
    </row>
    <row r="453" spans="1:6" x14ac:dyDescent="0.25">
      <c r="A453" t="s">
        <v>41</v>
      </c>
      <c r="B453" t="s">
        <v>11</v>
      </c>
      <c r="C453" t="s">
        <v>12</v>
      </c>
      <c r="D453" s="1">
        <v>44228</v>
      </c>
      <c r="E453" s="4">
        <v>5950</v>
      </c>
      <c r="F453">
        <v>218</v>
      </c>
    </row>
    <row r="454" spans="1:6" x14ac:dyDescent="0.25">
      <c r="A454" t="s">
        <v>40</v>
      </c>
      <c r="B454" t="s">
        <v>21</v>
      </c>
      <c r="C454" t="s">
        <v>30</v>
      </c>
      <c r="D454" s="1">
        <v>44228</v>
      </c>
      <c r="E454" s="4">
        <v>1876</v>
      </c>
      <c r="F454">
        <v>339</v>
      </c>
    </row>
    <row r="455" spans="1:6" x14ac:dyDescent="0.25">
      <c r="A455" t="s">
        <v>10</v>
      </c>
      <c r="B455" t="s">
        <v>27</v>
      </c>
      <c r="C455" t="s">
        <v>24</v>
      </c>
      <c r="D455" s="1">
        <v>44228</v>
      </c>
      <c r="E455" s="4">
        <v>1708</v>
      </c>
      <c r="F455">
        <v>220</v>
      </c>
    </row>
    <row r="456" spans="1:6" x14ac:dyDescent="0.25">
      <c r="A456" t="s">
        <v>41</v>
      </c>
      <c r="B456" t="s">
        <v>11</v>
      </c>
      <c r="C456" t="s">
        <v>52</v>
      </c>
      <c r="D456" s="1">
        <v>44228</v>
      </c>
      <c r="E456" s="4">
        <v>5628</v>
      </c>
      <c r="F456">
        <v>434</v>
      </c>
    </row>
    <row r="457" spans="1:6" x14ac:dyDescent="0.25">
      <c r="A457" t="s">
        <v>49</v>
      </c>
      <c r="B457" t="s">
        <v>11</v>
      </c>
      <c r="C457" t="s">
        <v>35</v>
      </c>
      <c r="D457" s="1">
        <v>44228</v>
      </c>
      <c r="E457" s="4">
        <v>7133</v>
      </c>
      <c r="F457">
        <v>441</v>
      </c>
    </row>
    <row r="458" spans="1:6" x14ac:dyDescent="0.25">
      <c r="A458" t="s">
        <v>51</v>
      </c>
      <c r="B458" t="s">
        <v>6</v>
      </c>
      <c r="C458" t="s">
        <v>47</v>
      </c>
      <c r="D458" s="1">
        <v>44228</v>
      </c>
      <c r="E458" s="4">
        <v>854</v>
      </c>
      <c r="F458">
        <v>18</v>
      </c>
    </row>
    <row r="459" spans="1:6" x14ac:dyDescent="0.25">
      <c r="A459" t="s">
        <v>23</v>
      </c>
      <c r="B459" t="s">
        <v>9</v>
      </c>
      <c r="C459" t="s">
        <v>43</v>
      </c>
      <c r="D459" s="1">
        <v>44228</v>
      </c>
      <c r="E459" s="4">
        <v>4837</v>
      </c>
      <c r="F459">
        <v>77</v>
      </c>
    </row>
    <row r="460" spans="1:6" x14ac:dyDescent="0.25">
      <c r="A460" t="s">
        <v>18</v>
      </c>
      <c r="B460" t="s">
        <v>9</v>
      </c>
      <c r="C460" t="s">
        <v>22</v>
      </c>
      <c r="D460" s="1">
        <v>44228</v>
      </c>
      <c r="E460" s="4">
        <v>3241</v>
      </c>
      <c r="F460">
        <v>448</v>
      </c>
    </row>
    <row r="461" spans="1:6" x14ac:dyDescent="0.25">
      <c r="A461" t="s">
        <v>49</v>
      </c>
      <c r="B461" t="s">
        <v>27</v>
      </c>
      <c r="C461" t="s">
        <v>44</v>
      </c>
      <c r="D461" s="1">
        <v>44228</v>
      </c>
      <c r="E461" s="4">
        <v>14</v>
      </c>
      <c r="F461">
        <v>129</v>
      </c>
    </row>
    <row r="462" spans="1:6" x14ac:dyDescent="0.25">
      <c r="A462" t="s">
        <v>23</v>
      </c>
      <c r="B462" t="s">
        <v>16</v>
      </c>
      <c r="C462" t="s">
        <v>42</v>
      </c>
      <c r="D462" s="1">
        <v>44228</v>
      </c>
      <c r="E462" s="4">
        <v>2982</v>
      </c>
      <c r="F462">
        <v>770</v>
      </c>
    </row>
    <row r="463" spans="1:6" x14ac:dyDescent="0.25">
      <c r="A463" t="s">
        <v>34</v>
      </c>
      <c r="B463" t="s">
        <v>11</v>
      </c>
      <c r="C463" t="s">
        <v>52</v>
      </c>
      <c r="D463" s="1">
        <v>44228</v>
      </c>
      <c r="E463" s="4">
        <v>1120</v>
      </c>
      <c r="F463">
        <v>262</v>
      </c>
    </row>
    <row r="464" spans="1:6" x14ac:dyDescent="0.25">
      <c r="A464" t="s">
        <v>34</v>
      </c>
      <c r="B464" t="s">
        <v>16</v>
      </c>
      <c r="C464" t="s">
        <v>12</v>
      </c>
      <c r="D464" s="1">
        <v>44228</v>
      </c>
      <c r="E464" s="4">
        <v>1575</v>
      </c>
      <c r="F464">
        <v>700</v>
      </c>
    </row>
    <row r="465" spans="1:6" x14ac:dyDescent="0.25">
      <c r="A465" t="s">
        <v>33</v>
      </c>
      <c r="B465" t="s">
        <v>21</v>
      </c>
      <c r="C465" t="s">
        <v>26</v>
      </c>
      <c r="D465" s="1">
        <v>44228</v>
      </c>
      <c r="E465" s="4">
        <v>182</v>
      </c>
      <c r="F465">
        <v>23</v>
      </c>
    </row>
    <row r="466" spans="1:6" x14ac:dyDescent="0.25">
      <c r="A466" t="s">
        <v>34</v>
      </c>
      <c r="B466" t="s">
        <v>11</v>
      </c>
      <c r="C466" t="s">
        <v>43</v>
      </c>
      <c r="D466" s="1">
        <v>44228</v>
      </c>
      <c r="E466" s="4">
        <v>1113</v>
      </c>
      <c r="F466">
        <v>35</v>
      </c>
    </row>
    <row r="467" spans="1:6" x14ac:dyDescent="0.25">
      <c r="A467" t="s">
        <v>23</v>
      </c>
      <c r="B467" t="s">
        <v>9</v>
      </c>
      <c r="C467" t="s">
        <v>35</v>
      </c>
      <c r="D467" s="1">
        <v>44228</v>
      </c>
      <c r="E467" s="4">
        <v>4613</v>
      </c>
      <c r="F467">
        <v>170</v>
      </c>
    </row>
    <row r="468" spans="1:6" x14ac:dyDescent="0.25">
      <c r="A468" t="s">
        <v>49</v>
      </c>
      <c r="B468" t="s">
        <v>6</v>
      </c>
      <c r="C468" t="s">
        <v>12</v>
      </c>
      <c r="D468" s="1">
        <v>44228</v>
      </c>
      <c r="E468" s="4">
        <v>882</v>
      </c>
      <c r="F468">
        <v>209</v>
      </c>
    </row>
    <row r="469" spans="1:6" x14ac:dyDescent="0.25">
      <c r="A469" t="s">
        <v>39</v>
      </c>
      <c r="B469" t="s">
        <v>6</v>
      </c>
      <c r="C469" t="s">
        <v>44</v>
      </c>
      <c r="D469" s="1">
        <v>44228</v>
      </c>
      <c r="E469" s="4">
        <v>693</v>
      </c>
      <c r="F469">
        <v>9</v>
      </c>
    </row>
    <row r="470" spans="1:6" x14ac:dyDescent="0.25">
      <c r="A470" t="s">
        <v>41</v>
      </c>
      <c r="B470" t="s">
        <v>21</v>
      </c>
      <c r="C470" t="s">
        <v>19</v>
      </c>
      <c r="D470" s="1">
        <v>44228</v>
      </c>
      <c r="E470" s="4">
        <v>3556</v>
      </c>
      <c r="F470">
        <v>24</v>
      </c>
    </row>
    <row r="471" spans="1:6" x14ac:dyDescent="0.25">
      <c r="A471" t="s">
        <v>39</v>
      </c>
      <c r="B471" t="s">
        <v>16</v>
      </c>
      <c r="C471" t="s">
        <v>44</v>
      </c>
      <c r="D471" s="1">
        <v>44228</v>
      </c>
      <c r="E471" s="4">
        <v>49</v>
      </c>
      <c r="F471">
        <v>245</v>
      </c>
    </row>
    <row r="472" spans="1:6" x14ac:dyDescent="0.25">
      <c r="A472" t="s">
        <v>34</v>
      </c>
      <c r="B472" t="s">
        <v>9</v>
      </c>
      <c r="C472" t="s">
        <v>7</v>
      </c>
      <c r="D472" s="1">
        <v>44228</v>
      </c>
      <c r="E472" s="4">
        <v>8288</v>
      </c>
      <c r="F472">
        <v>185</v>
      </c>
    </row>
    <row r="473" spans="1:6" x14ac:dyDescent="0.25">
      <c r="A473" t="s">
        <v>8</v>
      </c>
      <c r="B473" t="s">
        <v>6</v>
      </c>
      <c r="C473" t="s">
        <v>50</v>
      </c>
      <c r="D473" s="1">
        <v>44228</v>
      </c>
      <c r="E473" s="4">
        <v>1197</v>
      </c>
      <c r="F473">
        <v>379</v>
      </c>
    </row>
    <row r="474" spans="1:6" x14ac:dyDescent="0.25">
      <c r="A474" t="s">
        <v>10</v>
      </c>
      <c r="B474" t="s">
        <v>11</v>
      </c>
      <c r="C474" t="s">
        <v>52</v>
      </c>
      <c r="D474" s="1">
        <v>44228</v>
      </c>
      <c r="E474" s="4">
        <v>8218</v>
      </c>
      <c r="F474">
        <v>250</v>
      </c>
    </row>
    <row r="475" spans="1:6" x14ac:dyDescent="0.25">
      <c r="A475" t="s">
        <v>34</v>
      </c>
      <c r="B475" t="s">
        <v>27</v>
      </c>
      <c r="C475" t="s">
        <v>22</v>
      </c>
      <c r="D475" s="1">
        <v>44228</v>
      </c>
      <c r="E475" s="4">
        <v>3689</v>
      </c>
      <c r="F475">
        <v>128</v>
      </c>
    </row>
    <row r="476" spans="1:6" x14ac:dyDescent="0.25">
      <c r="A476" t="s">
        <v>53</v>
      </c>
      <c r="B476" t="s">
        <v>21</v>
      </c>
      <c r="C476" t="s">
        <v>42</v>
      </c>
      <c r="D476" s="1">
        <v>44228</v>
      </c>
      <c r="E476" s="4">
        <v>5089</v>
      </c>
      <c r="F476">
        <v>283</v>
      </c>
    </row>
    <row r="477" spans="1:6" x14ac:dyDescent="0.25">
      <c r="A477" t="s">
        <v>5</v>
      </c>
      <c r="B477" t="s">
        <v>16</v>
      </c>
      <c r="C477" t="s">
        <v>7</v>
      </c>
      <c r="D477" s="1">
        <v>44228</v>
      </c>
      <c r="E477" s="4">
        <v>3507</v>
      </c>
      <c r="F477">
        <v>130</v>
      </c>
    </row>
    <row r="478" spans="1:6" x14ac:dyDescent="0.25">
      <c r="A478" t="s">
        <v>54</v>
      </c>
      <c r="B478" t="s">
        <v>27</v>
      </c>
      <c r="C478" t="s">
        <v>43</v>
      </c>
      <c r="D478" s="1">
        <v>44228</v>
      </c>
      <c r="E478" s="4">
        <v>11102</v>
      </c>
      <c r="F478">
        <v>654</v>
      </c>
    </row>
    <row r="479" spans="1:6" x14ac:dyDescent="0.25">
      <c r="A479" t="s">
        <v>46</v>
      </c>
      <c r="B479" t="s">
        <v>9</v>
      </c>
      <c r="C479" t="s">
        <v>12</v>
      </c>
      <c r="D479" s="1">
        <v>44228</v>
      </c>
      <c r="E479" s="4">
        <v>7518</v>
      </c>
      <c r="F479">
        <v>327</v>
      </c>
    </row>
    <row r="480" spans="1:6" x14ac:dyDescent="0.25">
      <c r="A480" t="s">
        <v>34</v>
      </c>
      <c r="B480" t="s">
        <v>6</v>
      </c>
      <c r="C480" t="s">
        <v>50</v>
      </c>
      <c r="D480" s="1">
        <v>44228</v>
      </c>
      <c r="E480" s="4">
        <v>4907</v>
      </c>
      <c r="F480">
        <v>189</v>
      </c>
    </row>
    <row r="481" spans="1:6" x14ac:dyDescent="0.25">
      <c r="A481" t="s">
        <v>29</v>
      </c>
      <c r="B481" t="s">
        <v>21</v>
      </c>
      <c r="C481" t="s">
        <v>50</v>
      </c>
      <c r="D481" s="1">
        <v>44228</v>
      </c>
      <c r="E481" s="4">
        <v>6076</v>
      </c>
      <c r="F481">
        <v>217</v>
      </c>
    </row>
    <row r="482" spans="1:6" x14ac:dyDescent="0.25">
      <c r="A482" t="s">
        <v>33</v>
      </c>
      <c r="B482" t="s">
        <v>16</v>
      </c>
      <c r="C482" t="s">
        <v>35</v>
      </c>
      <c r="D482" s="1">
        <v>44228</v>
      </c>
      <c r="E482" s="4">
        <v>2737</v>
      </c>
      <c r="F482">
        <v>548</v>
      </c>
    </row>
    <row r="483" spans="1:6" x14ac:dyDescent="0.25">
      <c r="A483" t="s">
        <v>37</v>
      </c>
      <c r="B483" t="s">
        <v>9</v>
      </c>
      <c r="C483" t="s">
        <v>24</v>
      </c>
      <c r="D483" s="1">
        <v>44228</v>
      </c>
      <c r="E483" s="4">
        <v>8386</v>
      </c>
      <c r="F483">
        <v>494</v>
      </c>
    </row>
    <row r="484" spans="1:6" x14ac:dyDescent="0.25">
      <c r="A484" t="s">
        <v>18</v>
      </c>
      <c r="B484" t="s">
        <v>21</v>
      </c>
      <c r="C484" t="s">
        <v>48</v>
      </c>
      <c r="D484" s="1">
        <v>44228</v>
      </c>
      <c r="E484" s="4">
        <v>8715</v>
      </c>
      <c r="F484">
        <v>301</v>
      </c>
    </row>
    <row r="485" spans="1:6" x14ac:dyDescent="0.25">
      <c r="A485" t="s">
        <v>25</v>
      </c>
      <c r="B485" t="s">
        <v>11</v>
      </c>
      <c r="C485" t="s">
        <v>19</v>
      </c>
      <c r="D485" s="1">
        <v>44228</v>
      </c>
      <c r="E485" s="4">
        <v>3255</v>
      </c>
      <c r="F485">
        <v>172</v>
      </c>
    </row>
    <row r="486" spans="1:6" x14ac:dyDescent="0.25">
      <c r="A486" t="s">
        <v>51</v>
      </c>
      <c r="B486" t="s">
        <v>6</v>
      </c>
      <c r="C486" t="s">
        <v>35</v>
      </c>
      <c r="D486" s="1">
        <v>44228</v>
      </c>
      <c r="E486" s="4">
        <v>1792</v>
      </c>
      <c r="F486">
        <v>150</v>
      </c>
    </row>
    <row r="487" spans="1:6" x14ac:dyDescent="0.25">
      <c r="A487" t="s">
        <v>18</v>
      </c>
      <c r="B487" t="s">
        <v>9</v>
      </c>
      <c r="C487" t="s">
        <v>22</v>
      </c>
      <c r="D487" s="1">
        <v>44228</v>
      </c>
      <c r="E487" s="4">
        <v>8904</v>
      </c>
      <c r="F487">
        <v>308</v>
      </c>
    </row>
    <row r="488" spans="1:6" x14ac:dyDescent="0.25">
      <c r="A488" t="s">
        <v>37</v>
      </c>
      <c r="B488" t="s">
        <v>11</v>
      </c>
      <c r="C488" t="s">
        <v>42</v>
      </c>
      <c r="D488" s="1">
        <v>44229</v>
      </c>
      <c r="E488" s="4">
        <v>5992</v>
      </c>
      <c r="F488">
        <v>306</v>
      </c>
    </row>
    <row r="489" spans="1:6" x14ac:dyDescent="0.25">
      <c r="A489" t="s">
        <v>13</v>
      </c>
      <c r="B489" t="s">
        <v>16</v>
      </c>
      <c r="C489" t="s">
        <v>19</v>
      </c>
      <c r="D489" s="1">
        <v>44229</v>
      </c>
      <c r="E489" s="4">
        <v>903</v>
      </c>
      <c r="F489">
        <v>238</v>
      </c>
    </row>
    <row r="490" spans="1:6" x14ac:dyDescent="0.25">
      <c r="A490" t="s">
        <v>39</v>
      </c>
      <c r="B490" t="s">
        <v>27</v>
      </c>
      <c r="C490" t="s">
        <v>38</v>
      </c>
      <c r="D490" s="1">
        <v>44229</v>
      </c>
      <c r="E490" s="4">
        <v>3941</v>
      </c>
      <c r="F490">
        <v>663</v>
      </c>
    </row>
    <row r="491" spans="1:6" x14ac:dyDescent="0.25">
      <c r="A491" t="s">
        <v>23</v>
      </c>
      <c r="B491" t="s">
        <v>21</v>
      </c>
      <c r="C491" t="s">
        <v>44</v>
      </c>
      <c r="D491" s="1">
        <v>44229</v>
      </c>
      <c r="E491" s="4">
        <v>3024</v>
      </c>
      <c r="F491">
        <v>175</v>
      </c>
    </row>
    <row r="492" spans="1:6" x14ac:dyDescent="0.25">
      <c r="A492" t="s">
        <v>41</v>
      </c>
      <c r="B492" t="s">
        <v>11</v>
      </c>
      <c r="C492" t="s">
        <v>43</v>
      </c>
      <c r="D492" s="1">
        <v>44229</v>
      </c>
      <c r="E492" s="4">
        <v>91</v>
      </c>
      <c r="F492">
        <v>595</v>
      </c>
    </row>
    <row r="493" spans="1:6" x14ac:dyDescent="0.25">
      <c r="A493" t="s">
        <v>25</v>
      </c>
      <c r="B493" t="s">
        <v>9</v>
      </c>
      <c r="C493" t="s">
        <v>47</v>
      </c>
      <c r="D493" s="1">
        <v>44229</v>
      </c>
      <c r="E493" s="4">
        <v>1085</v>
      </c>
      <c r="F493">
        <v>458</v>
      </c>
    </row>
    <row r="494" spans="1:6" x14ac:dyDescent="0.25">
      <c r="A494" t="s">
        <v>32</v>
      </c>
      <c r="B494" t="s">
        <v>27</v>
      </c>
      <c r="C494" t="s">
        <v>31</v>
      </c>
      <c r="D494" s="1">
        <v>44229</v>
      </c>
      <c r="E494" s="4">
        <v>2905</v>
      </c>
      <c r="F494">
        <v>25</v>
      </c>
    </row>
    <row r="495" spans="1:6" x14ac:dyDescent="0.25">
      <c r="A495" t="s">
        <v>37</v>
      </c>
      <c r="B495" t="s">
        <v>16</v>
      </c>
      <c r="C495" t="s">
        <v>22</v>
      </c>
      <c r="D495" s="1">
        <v>44229</v>
      </c>
      <c r="E495" s="4">
        <v>5586</v>
      </c>
      <c r="F495">
        <v>303</v>
      </c>
    </row>
    <row r="496" spans="1:6" x14ac:dyDescent="0.25">
      <c r="A496" t="s">
        <v>5</v>
      </c>
      <c r="B496" t="s">
        <v>16</v>
      </c>
      <c r="C496" t="s">
        <v>31</v>
      </c>
      <c r="D496" s="1">
        <v>44229</v>
      </c>
      <c r="E496" s="4">
        <v>5306</v>
      </c>
      <c r="F496">
        <v>390</v>
      </c>
    </row>
    <row r="497" spans="1:6" x14ac:dyDescent="0.25">
      <c r="A497" t="s">
        <v>33</v>
      </c>
      <c r="B497" t="s">
        <v>6</v>
      </c>
      <c r="C497" t="s">
        <v>43</v>
      </c>
      <c r="D497" s="1">
        <v>44229</v>
      </c>
      <c r="E497" s="4">
        <v>2877</v>
      </c>
      <c r="F497">
        <v>249</v>
      </c>
    </row>
    <row r="498" spans="1:6" x14ac:dyDescent="0.25">
      <c r="A498" t="s">
        <v>49</v>
      </c>
      <c r="B498" t="s">
        <v>16</v>
      </c>
      <c r="C498" t="s">
        <v>45</v>
      </c>
      <c r="D498" s="1">
        <v>44229</v>
      </c>
      <c r="E498" s="4">
        <v>490</v>
      </c>
      <c r="F498">
        <v>99</v>
      </c>
    </row>
    <row r="499" spans="1:6" x14ac:dyDescent="0.25">
      <c r="A499" t="s">
        <v>39</v>
      </c>
      <c r="B499" t="s">
        <v>21</v>
      </c>
      <c r="C499" t="s">
        <v>24</v>
      </c>
      <c r="D499" s="1">
        <v>44229</v>
      </c>
      <c r="E499" s="4">
        <v>2212</v>
      </c>
      <c r="F499">
        <v>11</v>
      </c>
    </row>
    <row r="500" spans="1:6" x14ac:dyDescent="0.25">
      <c r="A500" t="s">
        <v>10</v>
      </c>
      <c r="B500" t="s">
        <v>6</v>
      </c>
      <c r="C500" t="s">
        <v>14</v>
      </c>
      <c r="D500" s="1">
        <v>44229</v>
      </c>
      <c r="E500" s="4">
        <v>3885</v>
      </c>
      <c r="F500">
        <v>102</v>
      </c>
    </row>
    <row r="501" spans="1:6" x14ac:dyDescent="0.25">
      <c r="A501" t="s">
        <v>5</v>
      </c>
      <c r="B501" t="s">
        <v>27</v>
      </c>
      <c r="C501" t="s">
        <v>45</v>
      </c>
      <c r="D501" s="1">
        <v>44229</v>
      </c>
      <c r="E501" s="4">
        <v>5992</v>
      </c>
      <c r="F501">
        <v>263</v>
      </c>
    </row>
    <row r="502" spans="1:6" x14ac:dyDescent="0.25">
      <c r="A502" t="s">
        <v>39</v>
      </c>
      <c r="B502" t="s">
        <v>21</v>
      </c>
      <c r="C502" t="s">
        <v>30</v>
      </c>
      <c r="D502" s="1">
        <v>44229</v>
      </c>
      <c r="E502" s="4">
        <v>140</v>
      </c>
      <c r="F502">
        <v>150</v>
      </c>
    </row>
    <row r="503" spans="1:6" x14ac:dyDescent="0.25">
      <c r="A503" t="s">
        <v>41</v>
      </c>
      <c r="B503" t="s">
        <v>6</v>
      </c>
      <c r="C503" t="s">
        <v>52</v>
      </c>
      <c r="D503" s="1">
        <v>44229</v>
      </c>
      <c r="E503" s="4">
        <v>3913</v>
      </c>
      <c r="F503">
        <v>12</v>
      </c>
    </row>
    <row r="504" spans="1:6" x14ac:dyDescent="0.25">
      <c r="A504" t="s">
        <v>13</v>
      </c>
      <c r="B504" t="s">
        <v>6</v>
      </c>
      <c r="C504" t="s">
        <v>17</v>
      </c>
      <c r="D504" s="1">
        <v>44229</v>
      </c>
      <c r="E504" s="4">
        <v>2373</v>
      </c>
      <c r="F504">
        <v>426</v>
      </c>
    </row>
    <row r="505" spans="1:6" x14ac:dyDescent="0.25">
      <c r="A505" t="s">
        <v>39</v>
      </c>
      <c r="B505" t="s">
        <v>11</v>
      </c>
      <c r="C505" t="s">
        <v>38</v>
      </c>
      <c r="D505" s="1">
        <v>44229</v>
      </c>
      <c r="E505" s="4">
        <v>5054</v>
      </c>
      <c r="F505">
        <v>124</v>
      </c>
    </row>
    <row r="506" spans="1:6" x14ac:dyDescent="0.25">
      <c r="A506" t="s">
        <v>13</v>
      </c>
      <c r="B506" t="s">
        <v>9</v>
      </c>
      <c r="C506" t="s">
        <v>50</v>
      </c>
      <c r="D506" s="1">
        <v>44229</v>
      </c>
      <c r="E506" s="4">
        <v>1652</v>
      </c>
      <c r="F506">
        <v>49</v>
      </c>
    </row>
    <row r="507" spans="1:6" x14ac:dyDescent="0.25">
      <c r="A507" t="s">
        <v>49</v>
      </c>
      <c r="B507" t="s">
        <v>6</v>
      </c>
      <c r="C507" t="s">
        <v>47</v>
      </c>
      <c r="D507" s="1">
        <v>44229</v>
      </c>
      <c r="E507" s="4">
        <v>2947</v>
      </c>
      <c r="F507">
        <v>42</v>
      </c>
    </row>
    <row r="508" spans="1:6" x14ac:dyDescent="0.25">
      <c r="A508" t="s">
        <v>23</v>
      </c>
      <c r="B508" t="s">
        <v>9</v>
      </c>
      <c r="C508" t="s">
        <v>7</v>
      </c>
      <c r="D508" s="1">
        <v>44229</v>
      </c>
      <c r="E508" s="4">
        <v>5040</v>
      </c>
      <c r="F508">
        <v>158</v>
      </c>
    </row>
    <row r="509" spans="1:6" x14ac:dyDescent="0.25">
      <c r="A509" t="s">
        <v>55</v>
      </c>
      <c r="B509" t="s">
        <v>16</v>
      </c>
      <c r="C509" t="s">
        <v>35</v>
      </c>
      <c r="D509" s="1">
        <v>44229</v>
      </c>
      <c r="E509" s="4">
        <v>7021</v>
      </c>
      <c r="F509">
        <v>541</v>
      </c>
    </row>
    <row r="510" spans="1:6" x14ac:dyDescent="0.25">
      <c r="A510" t="s">
        <v>10</v>
      </c>
      <c r="B510" t="s">
        <v>6</v>
      </c>
      <c r="C510" t="s">
        <v>38</v>
      </c>
      <c r="D510" s="1">
        <v>44229</v>
      </c>
      <c r="E510" s="4">
        <v>8967</v>
      </c>
      <c r="F510">
        <v>374</v>
      </c>
    </row>
    <row r="511" spans="1:6" x14ac:dyDescent="0.25">
      <c r="A511" t="s">
        <v>56</v>
      </c>
      <c r="B511" t="s">
        <v>21</v>
      </c>
      <c r="C511" t="s">
        <v>19</v>
      </c>
      <c r="D511" s="1">
        <v>44229</v>
      </c>
      <c r="E511" s="4">
        <v>4620</v>
      </c>
      <c r="F511">
        <v>210</v>
      </c>
    </row>
    <row r="512" spans="1:6" x14ac:dyDescent="0.25">
      <c r="A512" t="s">
        <v>46</v>
      </c>
      <c r="B512" t="s">
        <v>6</v>
      </c>
      <c r="C512" t="s">
        <v>30</v>
      </c>
      <c r="D512" s="1">
        <v>44229</v>
      </c>
      <c r="E512" s="4">
        <v>15645</v>
      </c>
      <c r="F512">
        <v>1330</v>
      </c>
    </row>
    <row r="513" spans="1:6" x14ac:dyDescent="0.25">
      <c r="A513" t="s">
        <v>54</v>
      </c>
      <c r="B513" t="s">
        <v>21</v>
      </c>
      <c r="C513" t="s">
        <v>19</v>
      </c>
      <c r="D513" s="1">
        <v>44229</v>
      </c>
      <c r="E513" s="4">
        <v>5873</v>
      </c>
      <c r="F513">
        <v>267</v>
      </c>
    </row>
    <row r="514" spans="1:6" x14ac:dyDescent="0.25">
      <c r="A514" t="s">
        <v>25</v>
      </c>
      <c r="B514" t="s">
        <v>9</v>
      </c>
      <c r="C514" t="s">
        <v>24</v>
      </c>
      <c r="D514" s="1">
        <v>44229</v>
      </c>
      <c r="E514" s="4">
        <v>6195</v>
      </c>
      <c r="F514">
        <v>564</v>
      </c>
    </row>
    <row r="515" spans="1:6" x14ac:dyDescent="0.25">
      <c r="A515" t="s">
        <v>51</v>
      </c>
      <c r="B515" t="s">
        <v>6</v>
      </c>
      <c r="C515" t="s">
        <v>12</v>
      </c>
      <c r="D515" s="1">
        <v>44229</v>
      </c>
      <c r="E515" s="4">
        <v>1274</v>
      </c>
      <c r="F515">
        <v>51</v>
      </c>
    </row>
    <row r="516" spans="1:6" x14ac:dyDescent="0.25">
      <c r="A516" t="s">
        <v>39</v>
      </c>
      <c r="B516" t="s">
        <v>16</v>
      </c>
      <c r="C516" t="s">
        <v>26</v>
      </c>
      <c r="D516" s="1">
        <v>44229</v>
      </c>
      <c r="E516" s="4">
        <v>17976</v>
      </c>
      <c r="F516">
        <v>1820</v>
      </c>
    </row>
    <row r="517" spans="1:6" x14ac:dyDescent="0.25">
      <c r="A517" t="s">
        <v>33</v>
      </c>
      <c r="B517" t="s">
        <v>27</v>
      </c>
      <c r="C517" t="s">
        <v>30</v>
      </c>
      <c r="D517" s="1">
        <v>44229</v>
      </c>
      <c r="E517" s="4">
        <v>616</v>
      </c>
      <c r="F517">
        <v>39</v>
      </c>
    </row>
    <row r="518" spans="1:6" x14ac:dyDescent="0.25">
      <c r="A518" t="s">
        <v>53</v>
      </c>
      <c r="B518" t="s">
        <v>9</v>
      </c>
      <c r="C518" t="s">
        <v>38</v>
      </c>
      <c r="D518" s="1">
        <v>44229</v>
      </c>
      <c r="E518" s="4">
        <v>1729</v>
      </c>
      <c r="F518">
        <v>62</v>
      </c>
    </row>
    <row r="519" spans="1:6" x14ac:dyDescent="0.25">
      <c r="A519" t="s">
        <v>49</v>
      </c>
      <c r="B519" t="s">
        <v>6</v>
      </c>
      <c r="C519" t="s">
        <v>52</v>
      </c>
      <c r="D519" s="1">
        <v>44230</v>
      </c>
      <c r="E519" s="4">
        <v>2128</v>
      </c>
      <c r="F519">
        <v>235</v>
      </c>
    </row>
    <row r="520" spans="1:6" x14ac:dyDescent="0.25">
      <c r="A520" t="s">
        <v>40</v>
      </c>
      <c r="B520" t="s">
        <v>16</v>
      </c>
      <c r="C520" t="s">
        <v>22</v>
      </c>
      <c r="D520" s="1">
        <v>44230</v>
      </c>
      <c r="E520" s="4">
        <v>2716</v>
      </c>
      <c r="F520">
        <v>97</v>
      </c>
    </row>
    <row r="521" spans="1:6" x14ac:dyDescent="0.25">
      <c r="A521" t="s">
        <v>15</v>
      </c>
      <c r="B521" t="s">
        <v>9</v>
      </c>
      <c r="C521" t="s">
        <v>42</v>
      </c>
      <c r="D521" s="1">
        <v>44230</v>
      </c>
      <c r="E521" s="4">
        <v>392</v>
      </c>
      <c r="F521">
        <v>64</v>
      </c>
    </row>
    <row r="522" spans="1:6" x14ac:dyDescent="0.25">
      <c r="A522" t="s">
        <v>29</v>
      </c>
      <c r="B522" t="s">
        <v>9</v>
      </c>
      <c r="C522" t="s">
        <v>36</v>
      </c>
      <c r="D522" s="1">
        <v>44230</v>
      </c>
      <c r="E522" s="4">
        <v>1148</v>
      </c>
      <c r="F522">
        <v>318</v>
      </c>
    </row>
    <row r="523" spans="1:6" x14ac:dyDescent="0.25">
      <c r="A523" t="s">
        <v>39</v>
      </c>
      <c r="B523" t="s">
        <v>11</v>
      </c>
      <c r="C523" t="s">
        <v>24</v>
      </c>
      <c r="D523" s="1">
        <v>44230</v>
      </c>
      <c r="E523" s="4">
        <v>9632</v>
      </c>
      <c r="F523">
        <v>770</v>
      </c>
    </row>
    <row r="524" spans="1:6" x14ac:dyDescent="0.25">
      <c r="A524" t="s">
        <v>20</v>
      </c>
      <c r="B524" t="s">
        <v>6</v>
      </c>
      <c r="C524" t="s">
        <v>35</v>
      </c>
      <c r="D524" s="1">
        <v>44230</v>
      </c>
      <c r="E524" s="4">
        <v>3983</v>
      </c>
      <c r="F524">
        <v>290</v>
      </c>
    </row>
    <row r="525" spans="1:6" x14ac:dyDescent="0.25">
      <c r="A525" t="s">
        <v>18</v>
      </c>
      <c r="B525" t="s">
        <v>27</v>
      </c>
      <c r="C525" t="s">
        <v>19</v>
      </c>
      <c r="D525" s="1">
        <v>44230</v>
      </c>
      <c r="E525" s="4">
        <v>476</v>
      </c>
      <c r="F525">
        <v>458</v>
      </c>
    </row>
    <row r="526" spans="1:6" x14ac:dyDescent="0.25">
      <c r="A526" t="s">
        <v>37</v>
      </c>
      <c r="B526" t="s">
        <v>9</v>
      </c>
      <c r="C526" t="s">
        <v>14</v>
      </c>
      <c r="D526" s="1">
        <v>44230</v>
      </c>
      <c r="E526" s="4">
        <v>6783</v>
      </c>
      <c r="F526">
        <v>246</v>
      </c>
    </row>
    <row r="527" spans="1:6" x14ac:dyDescent="0.25">
      <c r="A527" t="s">
        <v>40</v>
      </c>
      <c r="B527" t="s">
        <v>11</v>
      </c>
      <c r="C527" t="s">
        <v>50</v>
      </c>
      <c r="D527" s="1">
        <v>44230</v>
      </c>
      <c r="E527" s="4">
        <v>9233</v>
      </c>
      <c r="F527">
        <v>119</v>
      </c>
    </row>
    <row r="528" spans="1:6" x14ac:dyDescent="0.25">
      <c r="A528" t="s">
        <v>29</v>
      </c>
      <c r="B528" t="s">
        <v>6</v>
      </c>
      <c r="C528" t="s">
        <v>24</v>
      </c>
      <c r="D528" s="1">
        <v>44230</v>
      </c>
      <c r="E528" s="4">
        <v>12222</v>
      </c>
      <c r="F528">
        <v>180</v>
      </c>
    </row>
    <row r="529" spans="1:6" x14ac:dyDescent="0.25">
      <c r="A529" t="s">
        <v>29</v>
      </c>
      <c r="B529" t="s">
        <v>21</v>
      </c>
      <c r="C529" t="s">
        <v>31</v>
      </c>
      <c r="D529" s="1">
        <v>44230</v>
      </c>
      <c r="E529" s="4">
        <v>5397</v>
      </c>
      <c r="F529">
        <v>70</v>
      </c>
    </row>
    <row r="530" spans="1:6" x14ac:dyDescent="0.25">
      <c r="A530" t="s">
        <v>49</v>
      </c>
      <c r="B530" t="s">
        <v>6</v>
      </c>
      <c r="C530" t="s">
        <v>35</v>
      </c>
      <c r="D530" s="1">
        <v>44230</v>
      </c>
      <c r="E530" s="4">
        <v>4830</v>
      </c>
      <c r="F530">
        <v>284</v>
      </c>
    </row>
    <row r="531" spans="1:6" x14ac:dyDescent="0.25">
      <c r="A531" t="s">
        <v>29</v>
      </c>
      <c r="B531" t="s">
        <v>9</v>
      </c>
      <c r="C531" t="s">
        <v>52</v>
      </c>
      <c r="D531" s="1">
        <v>44230</v>
      </c>
      <c r="E531" s="4">
        <v>5845</v>
      </c>
      <c r="F531">
        <v>358</v>
      </c>
    </row>
    <row r="532" spans="1:6" x14ac:dyDescent="0.25">
      <c r="A532" t="s">
        <v>46</v>
      </c>
      <c r="B532" t="s">
        <v>11</v>
      </c>
      <c r="C532" t="s">
        <v>50</v>
      </c>
      <c r="D532" s="1">
        <v>44230</v>
      </c>
      <c r="E532" s="4">
        <v>1113</v>
      </c>
      <c r="F532">
        <v>23</v>
      </c>
    </row>
    <row r="533" spans="1:6" x14ac:dyDescent="0.25">
      <c r="A533" t="s">
        <v>40</v>
      </c>
      <c r="B533" t="s">
        <v>16</v>
      </c>
      <c r="C533" t="s">
        <v>12</v>
      </c>
      <c r="D533" s="1">
        <v>44230</v>
      </c>
      <c r="E533" s="4">
        <v>672</v>
      </c>
      <c r="F533">
        <v>671</v>
      </c>
    </row>
    <row r="534" spans="1:6" x14ac:dyDescent="0.25">
      <c r="A534" t="s">
        <v>20</v>
      </c>
      <c r="B534" t="s">
        <v>16</v>
      </c>
      <c r="C534" t="s">
        <v>24</v>
      </c>
      <c r="D534" s="1">
        <v>44230</v>
      </c>
      <c r="E534" s="4">
        <v>6986</v>
      </c>
      <c r="F534">
        <v>499</v>
      </c>
    </row>
    <row r="535" spans="1:6" x14ac:dyDescent="0.25">
      <c r="A535" t="s">
        <v>15</v>
      </c>
      <c r="B535" t="s">
        <v>9</v>
      </c>
      <c r="C535" t="s">
        <v>17</v>
      </c>
      <c r="D535" s="1">
        <v>44230</v>
      </c>
      <c r="E535" s="4">
        <v>20167</v>
      </c>
      <c r="F535">
        <v>1120</v>
      </c>
    </row>
    <row r="536" spans="1:6" x14ac:dyDescent="0.25">
      <c r="A536" t="s">
        <v>51</v>
      </c>
      <c r="B536" t="s">
        <v>9</v>
      </c>
      <c r="C536" t="s">
        <v>35</v>
      </c>
      <c r="D536" s="1">
        <v>44230</v>
      </c>
      <c r="E536" s="4">
        <v>3976</v>
      </c>
      <c r="F536">
        <v>663</v>
      </c>
    </row>
    <row r="537" spans="1:6" x14ac:dyDescent="0.25">
      <c r="A537" t="s">
        <v>49</v>
      </c>
      <c r="B537" t="s">
        <v>11</v>
      </c>
      <c r="C537" t="s">
        <v>12</v>
      </c>
      <c r="D537" s="1">
        <v>44230</v>
      </c>
      <c r="E537" s="4">
        <v>4984</v>
      </c>
      <c r="F537">
        <v>217</v>
      </c>
    </row>
    <row r="538" spans="1:6" x14ac:dyDescent="0.25">
      <c r="A538" t="s">
        <v>41</v>
      </c>
      <c r="B538" t="s">
        <v>9</v>
      </c>
      <c r="C538" t="s">
        <v>42</v>
      </c>
      <c r="D538" s="1">
        <v>44230</v>
      </c>
      <c r="E538" s="4">
        <v>7259</v>
      </c>
      <c r="F538">
        <v>427</v>
      </c>
    </row>
    <row r="539" spans="1:6" x14ac:dyDescent="0.25">
      <c r="A539" t="s">
        <v>46</v>
      </c>
      <c r="B539" t="s">
        <v>6</v>
      </c>
      <c r="C539" t="s">
        <v>17</v>
      </c>
      <c r="D539" s="1">
        <v>44230</v>
      </c>
      <c r="E539" s="4">
        <v>7238</v>
      </c>
      <c r="F539">
        <v>381</v>
      </c>
    </row>
    <row r="540" spans="1:6" x14ac:dyDescent="0.25">
      <c r="A540" t="s">
        <v>49</v>
      </c>
      <c r="B540" t="s">
        <v>9</v>
      </c>
      <c r="C540" t="s">
        <v>22</v>
      </c>
      <c r="D540" s="1">
        <v>44230</v>
      </c>
      <c r="E540" s="4">
        <v>4004</v>
      </c>
      <c r="F540">
        <v>161</v>
      </c>
    </row>
    <row r="541" spans="1:6" x14ac:dyDescent="0.25">
      <c r="A541" t="s">
        <v>53</v>
      </c>
      <c r="B541" t="s">
        <v>16</v>
      </c>
      <c r="C541" t="s">
        <v>14</v>
      </c>
      <c r="D541" s="1">
        <v>44230</v>
      </c>
      <c r="E541" s="4">
        <v>1372</v>
      </c>
      <c r="F541">
        <v>48</v>
      </c>
    </row>
    <row r="542" spans="1:6" x14ac:dyDescent="0.25">
      <c r="A542" t="s">
        <v>57</v>
      </c>
      <c r="B542" t="s">
        <v>21</v>
      </c>
      <c r="C542" t="s">
        <v>52</v>
      </c>
      <c r="D542" s="1">
        <v>44230</v>
      </c>
      <c r="E542" s="4">
        <v>2226</v>
      </c>
      <c r="F542">
        <v>83</v>
      </c>
    </row>
    <row r="543" spans="1:6" x14ac:dyDescent="0.25">
      <c r="A543" t="s">
        <v>57</v>
      </c>
      <c r="B543" t="s">
        <v>27</v>
      </c>
      <c r="C543" t="s">
        <v>24</v>
      </c>
      <c r="D543" s="1">
        <v>44230</v>
      </c>
      <c r="E543" s="4">
        <v>182</v>
      </c>
      <c r="F543">
        <v>23</v>
      </c>
    </row>
    <row r="544" spans="1:6" x14ac:dyDescent="0.25">
      <c r="A544" t="s">
        <v>10</v>
      </c>
      <c r="B544" t="s">
        <v>27</v>
      </c>
      <c r="C544" t="s">
        <v>22</v>
      </c>
      <c r="D544" s="1">
        <v>44231</v>
      </c>
      <c r="E544" s="4">
        <v>1442</v>
      </c>
      <c r="F544">
        <v>454</v>
      </c>
    </row>
    <row r="545" spans="1:6" x14ac:dyDescent="0.25">
      <c r="A545" t="s">
        <v>10</v>
      </c>
      <c r="B545" t="s">
        <v>21</v>
      </c>
      <c r="C545" t="s">
        <v>19</v>
      </c>
      <c r="D545" s="1">
        <v>44231</v>
      </c>
      <c r="E545" s="4">
        <v>8050</v>
      </c>
      <c r="F545">
        <v>170</v>
      </c>
    </row>
    <row r="546" spans="1:6" x14ac:dyDescent="0.25">
      <c r="A546" t="s">
        <v>41</v>
      </c>
      <c r="B546" t="s">
        <v>6</v>
      </c>
      <c r="C546" t="s">
        <v>42</v>
      </c>
      <c r="D546" s="1">
        <v>44231</v>
      </c>
      <c r="E546" s="4">
        <v>6419</v>
      </c>
      <c r="F546">
        <v>198</v>
      </c>
    </row>
    <row r="547" spans="1:6" x14ac:dyDescent="0.25">
      <c r="A547" t="s">
        <v>40</v>
      </c>
      <c r="B547" t="s">
        <v>21</v>
      </c>
      <c r="C547" t="s">
        <v>7</v>
      </c>
      <c r="D547" s="1">
        <v>44231</v>
      </c>
      <c r="E547" s="4">
        <v>5516</v>
      </c>
      <c r="F547">
        <v>20</v>
      </c>
    </row>
    <row r="548" spans="1:6" x14ac:dyDescent="0.25">
      <c r="A548" t="s">
        <v>49</v>
      </c>
      <c r="B548" t="s">
        <v>6</v>
      </c>
      <c r="C548" t="s">
        <v>7</v>
      </c>
      <c r="D548" s="1">
        <v>44231</v>
      </c>
      <c r="E548" s="4">
        <v>6685</v>
      </c>
      <c r="F548">
        <v>840</v>
      </c>
    </row>
    <row r="549" spans="1:6" x14ac:dyDescent="0.25">
      <c r="A549" t="s">
        <v>18</v>
      </c>
      <c r="B549" t="s">
        <v>11</v>
      </c>
      <c r="C549" t="s">
        <v>30</v>
      </c>
      <c r="D549" s="1">
        <v>44231</v>
      </c>
      <c r="E549" s="4">
        <v>1120</v>
      </c>
      <c r="F549">
        <v>152</v>
      </c>
    </row>
    <row r="550" spans="1:6" x14ac:dyDescent="0.25">
      <c r="A550" t="s">
        <v>25</v>
      </c>
      <c r="B550" t="s">
        <v>27</v>
      </c>
      <c r="C550" t="s">
        <v>19</v>
      </c>
      <c r="D550" s="1">
        <v>44231</v>
      </c>
      <c r="E550" s="4">
        <v>5936</v>
      </c>
      <c r="F550">
        <v>268</v>
      </c>
    </row>
    <row r="551" spans="1:6" x14ac:dyDescent="0.25">
      <c r="A551" t="s">
        <v>5</v>
      </c>
      <c r="B551" t="s">
        <v>27</v>
      </c>
      <c r="C551" t="s">
        <v>22</v>
      </c>
      <c r="D551" s="1">
        <v>44231</v>
      </c>
      <c r="E551" s="4">
        <v>5789</v>
      </c>
      <c r="F551">
        <v>305</v>
      </c>
    </row>
    <row r="552" spans="1:6" x14ac:dyDescent="0.25">
      <c r="A552" t="s">
        <v>34</v>
      </c>
      <c r="B552" t="s">
        <v>11</v>
      </c>
      <c r="C552" t="s">
        <v>45</v>
      </c>
      <c r="D552" s="1">
        <v>44231</v>
      </c>
      <c r="E552" s="4">
        <v>4130</v>
      </c>
      <c r="F552">
        <v>63</v>
      </c>
    </row>
    <row r="553" spans="1:6" x14ac:dyDescent="0.25">
      <c r="A553" t="s">
        <v>15</v>
      </c>
      <c r="B553" t="s">
        <v>11</v>
      </c>
      <c r="C553" t="s">
        <v>28</v>
      </c>
      <c r="D553" s="1">
        <v>44231</v>
      </c>
      <c r="E553" s="4">
        <v>343</v>
      </c>
      <c r="F553">
        <v>165</v>
      </c>
    </row>
    <row r="554" spans="1:6" x14ac:dyDescent="0.25">
      <c r="A554" t="s">
        <v>10</v>
      </c>
      <c r="B554" t="s">
        <v>6</v>
      </c>
      <c r="C554" t="s">
        <v>19</v>
      </c>
      <c r="D554" s="1">
        <v>44231</v>
      </c>
      <c r="E554" s="4">
        <v>6230</v>
      </c>
      <c r="F554">
        <v>46</v>
      </c>
    </row>
    <row r="555" spans="1:6" x14ac:dyDescent="0.25">
      <c r="A555" t="s">
        <v>18</v>
      </c>
      <c r="B555" t="s">
        <v>6</v>
      </c>
      <c r="C555" t="s">
        <v>17</v>
      </c>
      <c r="D555" s="1">
        <v>44231</v>
      </c>
      <c r="E555" s="4">
        <v>231</v>
      </c>
      <c r="F555">
        <v>230</v>
      </c>
    </row>
    <row r="556" spans="1:6" x14ac:dyDescent="0.25">
      <c r="A556" t="s">
        <v>51</v>
      </c>
      <c r="B556" t="s">
        <v>9</v>
      </c>
      <c r="C556" t="s">
        <v>42</v>
      </c>
      <c r="D556" s="1">
        <v>44231</v>
      </c>
      <c r="E556" s="4">
        <v>7518</v>
      </c>
      <c r="F556">
        <v>97</v>
      </c>
    </row>
    <row r="557" spans="1:6" x14ac:dyDescent="0.25">
      <c r="A557" t="s">
        <v>46</v>
      </c>
      <c r="B557" t="s">
        <v>21</v>
      </c>
      <c r="C557" t="s">
        <v>28</v>
      </c>
      <c r="D557" s="1">
        <v>44231</v>
      </c>
      <c r="E557" s="4">
        <v>7091</v>
      </c>
      <c r="F557">
        <v>337</v>
      </c>
    </row>
    <row r="558" spans="1:6" x14ac:dyDescent="0.25">
      <c r="A558" t="s">
        <v>10</v>
      </c>
      <c r="B558" t="s">
        <v>11</v>
      </c>
      <c r="C558" t="s">
        <v>17</v>
      </c>
      <c r="D558" s="1">
        <v>44231</v>
      </c>
      <c r="E558" s="4">
        <v>1267</v>
      </c>
      <c r="F558">
        <v>318</v>
      </c>
    </row>
    <row r="559" spans="1:6" x14ac:dyDescent="0.25">
      <c r="A559" t="s">
        <v>33</v>
      </c>
      <c r="B559" t="s">
        <v>21</v>
      </c>
      <c r="C559" t="s">
        <v>14</v>
      </c>
      <c r="D559" s="1">
        <v>44231</v>
      </c>
      <c r="E559" s="4">
        <v>3213</v>
      </c>
      <c r="F559">
        <v>308</v>
      </c>
    </row>
    <row r="560" spans="1:6" x14ac:dyDescent="0.25">
      <c r="A560" t="s">
        <v>33</v>
      </c>
      <c r="B560" t="s">
        <v>9</v>
      </c>
      <c r="C560" t="s">
        <v>22</v>
      </c>
      <c r="D560" s="1">
        <v>44231</v>
      </c>
      <c r="E560" s="4">
        <v>3255</v>
      </c>
      <c r="F560">
        <v>322</v>
      </c>
    </row>
    <row r="561" spans="1:6" x14ac:dyDescent="0.25">
      <c r="A561" t="s">
        <v>10</v>
      </c>
      <c r="B561" t="s">
        <v>9</v>
      </c>
      <c r="C561" t="s">
        <v>43</v>
      </c>
      <c r="D561" s="1">
        <v>44231</v>
      </c>
      <c r="E561" s="4">
        <v>13398</v>
      </c>
      <c r="F561">
        <v>268</v>
      </c>
    </row>
    <row r="562" spans="1:6" x14ac:dyDescent="0.25">
      <c r="A562" t="s">
        <v>46</v>
      </c>
      <c r="B562" t="s">
        <v>6</v>
      </c>
      <c r="C562" t="s">
        <v>28</v>
      </c>
      <c r="D562" s="1">
        <v>44231</v>
      </c>
      <c r="E562" s="4">
        <v>2275</v>
      </c>
      <c r="F562">
        <v>188</v>
      </c>
    </row>
    <row r="563" spans="1:6" x14ac:dyDescent="0.25">
      <c r="A563" t="s">
        <v>51</v>
      </c>
      <c r="B563" t="s">
        <v>11</v>
      </c>
      <c r="C563" t="s">
        <v>52</v>
      </c>
      <c r="D563" s="1">
        <v>44231</v>
      </c>
      <c r="E563" s="4">
        <v>2779</v>
      </c>
      <c r="F563">
        <v>321</v>
      </c>
    </row>
    <row r="564" spans="1:6" x14ac:dyDescent="0.25">
      <c r="A564" t="s">
        <v>29</v>
      </c>
      <c r="B564" t="s">
        <v>16</v>
      </c>
      <c r="C564" t="s">
        <v>28</v>
      </c>
      <c r="D564" s="1">
        <v>44231</v>
      </c>
      <c r="E564" s="4">
        <v>427</v>
      </c>
      <c r="F564">
        <v>129</v>
      </c>
    </row>
    <row r="565" spans="1:6" x14ac:dyDescent="0.25">
      <c r="A565" t="s">
        <v>8</v>
      </c>
      <c r="B565" t="s">
        <v>21</v>
      </c>
      <c r="C565" t="s">
        <v>31</v>
      </c>
      <c r="D565" s="1">
        <v>44231</v>
      </c>
      <c r="E565" s="4">
        <v>2037</v>
      </c>
      <c r="F565">
        <v>31</v>
      </c>
    </row>
    <row r="566" spans="1:6" x14ac:dyDescent="0.25">
      <c r="A566" t="s">
        <v>8</v>
      </c>
      <c r="B566" t="s">
        <v>16</v>
      </c>
      <c r="C566" t="s">
        <v>42</v>
      </c>
      <c r="D566" s="1">
        <v>44231</v>
      </c>
      <c r="E566" s="4">
        <v>2576</v>
      </c>
      <c r="F566">
        <v>253</v>
      </c>
    </row>
    <row r="567" spans="1:6" x14ac:dyDescent="0.25">
      <c r="A567" t="s">
        <v>40</v>
      </c>
      <c r="B567" t="s">
        <v>11</v>
      </c>
      <c r="C567" t="s">
        <v>22</v>
      </c>
      <c r="D567" s="1">
        <v>44231</v>
      </c>
      <c r="E567" s="4">
        <v>3948</v>
      </c>
      <c r="F567">
        <v>168</v>
      </c>
    </row>
    <row r="568" spans="1:6" x14ac:dyDescent="0.25">
      <c r="A568" t="s">
        <v>13</v>
      </c>
      <c r="B568" t="s">
        <v>6</v>
      </c>
      <c r="C568" t="s">
        <v>24</v>
      </c>
      <c r="D568" s="1">
        <v>44231</v>
      </c>
      <c r="E568" s="4">
        <v>1386</v>
      </c>
      <c r="F568">
        <v>413</v>
      </c>
    </row>
    <row r="569" spans="1:6" x14ac:dyDescent="0.25">
      <c r="A569" t="s">
        <v>37</v>
      </c>
      <c r="B569" t="s">
        <v>27</v>
      </c>
      <c r="C569" t="s">
        <v>22</v>
      </c>
      <c r="D569" s="1">
        <v>44231</v>
      </c>
      <c r="E569" s="4">
        <v>3724</v>
      </c>
      <c r="F569">
        <v>431</v>
      </c>
    </row>
    <row r="570" spans="1:6" x14ac:dyDescent="0.25">
      <c r="A570" t="s">
        <v>34</v>
      </c>
      <c r="B570" t="s">
        <v>6</v>
      </c>
      <c r="C570" t="s">
        <v>43</v>
      </c>
      <c r="D570" s="1">
        <v>44231</v>
      </c>
      <c r="E570" s="4">
        <v>2177</v>
      </c>
      <c r="F570">
        <v>219</v>
      </c>
    </row>
    <row r="571" spans="1:6" x14ac:dyDescent="0.25">
      <c r="A571" t="s">
        <v>15</v>
      </c>
      <c r="B571" t="s">
        <v>11</v>
      </c>
      <c r="C571" t="s">
        <v>17</v>
      </c>
      <c r="D571" s="1">
        <v>44231</v>
      </c>
      <c r="E571" s="4">
        <v>6531</v>
      </c>
      <c r="F571">
        <v>373</v>
      </c>
    </row>
    <row r="572" spans="1:6" x14ac:dyDescent="0.25">
      <c r="A572" t="s">
        <v>5</v>
      </c>
      <c r="B572" t="s">
        <v>6</v>
      </c>
      <c r="C572" t="s">
        <v>24</v>
      </c>
      <c r="D572" s="1">
        <v>44231</v>
      </c>
      <c r="E572" s="4">
        <v>714</v>
      </c>
      <c r="F572">
        <v>88</v>
      </c>
    </row>
    <row r="573" spans="1:6" x14ac:dyDescent="0.25">
      <c r="A573" t="s">
        <v>32</v>
      </c>
      <c r="B573" t="s">
        <v>11</v>
      </c>
      <c r="C573" t="s">
        <v>30</v>
      </c>
      <c r="D573" s="1">
        <v>44231</v>
      </c>
      <c r="E573" s="4">
        <v>616</v>
      </c>
      <c r="F573">
        <v>338</v>
      </c>
    </row>
    <row r="574" spans="1:6" x14ac:dyDescent="0.25">
      <c r="A574" t="s">
        <v>15</v>
      </c>
      <c r="B574" t="s">
        <v>11</v>
      </c>
      <c r="C574" t="s">
        <v>50</v>
      </c>
      <c r="D574" s="1">
        <v>44231</v>
      </c>
      <c r="E574" s="4">
        <v>11144</v>
      </c>
      <c r="F574">
        <v>127</v>
      </c>
    </row>
    <row r="575" spans="1:6" x14ac:dyDescent="0.25">
      <c r="A575" t="s">
        <v>46</v>
      </c>
      <c r="B575" t="s">
        <v>6</v>
      </c>
      <c r="C575" t="s">
        <v>42</v>
      </c>
      <c r="D575" s="1">
        <v>44231</v>
      </c>
      <c r="E575" s="4">
        <v>5544</v>
      </c>
      <c r="F575">
        <v>175</v>
      </c>
    </row>
    <row r="576" spans="1:6" x14ac:dyDescent="0.25">
      <c r="A576" t="s">
        <v>39</v>
      </c>
      <c r="B576" t="s">
        <v>27</v>
      </c>
      <c r="C576" t="s">
        <v>14</v>
      </c>
      <c r="D576" s="1">
        <v>44231</v>
      </c>
      <c r="E576" s="4">
        <v>2611</v>
      </c>
      <c r="F576">
        <v>24</v>
      </c>
    </row>
    <row r="577" spans="1:6" x14ac:dyDescent="0.25">
      <c r="A577" t="s">
        <v>51</v>
      </c>
      <c r="B577" t="s">
        <v>9</v>
      </c>
      <c r="C577" t="s">
        <v>45</v>
      </c>
      <c r="D577" s="1">
        <v>44231</v>
      </c>
      <c r="E577" s="4">
        <v>6041</v>
      </c>
      <c r="F577">
        <v>22</v>
      </c>
    </row>
    <row r="578" spans="1:6" x14ac:dyDescent="0.25">
      <c r="A578" t="s">
        <v>25</v>
      </c>
      <c r="B578" t="s">
        <v>9</v>
      </c>
      <c r="C578" t="s">
        <v>19</v>
      </c>
      <c r="D578" s="1">
        <v>44231</v>
      </c>
      <c r="E578" s="4">
        <v>441</v>
      </c>
      <c r="F578">
        <v>545</v>
      </c>
    </row>
    <row r="579" spans="1:6" x14ac:dyDescent="0.25">
      <c r="A579" t="s">
        <v>20</v>
      </c>
      <c r="B579" t="s">
        <v>16</v>
      </c>
      <c r="C579" t="s">
        <v>22</v>
      </c>
      <c r="D579" s="1">
        <v>44231</v>
      </c>
      <c r="E579" s="4">
        <v>3948</v>
      </c>
      <c r="F579">
        <v>308</v>
      </c>
    </row>
    <row r="580" spans="1:6" x14ac:dyDescent="0.25">
      <c r="A580" t="s">
        <v>46</v>
      </c>
      <c r="B580" t="s">
        <v>21</v>
      </c>
      <c r="C580" t="s">
        <v>45</v>
      </c>
      <c r="D580" s="1">
        <v>44231</v>
      </c>
      <c r="E580" s="4">
        <v>301</v>
      </c>
      <c r="F580">
        <v>258</v>
      </c>
    </row>
    <row r="581" spans="1:6" x14ac:dyDescent="0.25">
      <c r="A581" t="s">
        <v>51</v>
      </c>
      <c r="B581" t="s">
        <v>6</v>
      </c>
      <c r="C581" t="s">
        <v>7</v>
      </c>
      <c r="D581" s="1">
        <v>44231</v>
      </c>
      <c r="E581" s="4">
        <v>1414</v>
      </c>
      <c r="F581">
        <v>148</v>
      </c>
    </row>
    <row r="582" spans="1:6" x14ac:dyDescent="0.25">
      <c r="A582" t="s">
        <v>51</v>
      </c>
      <c r="B582" t="s">
        <v>27</v>
      </c>
      <c r="C582" t="s">
        <v>31</v>
      </c>
      <c r="D582" s="1">
        <v>44231</v>
      </c>
      <c r="E582" s="4">
        <v>8890</v>
      </c>
      <c r="F582">
        <v>371</v>
      </c>
    </row>
    <row r="583" spans="1:6" x14ac:dyDescent="0.25">
      <c r="A583" t="s">
        <v>39</v>
      </c>
      <c r="B583" t="s">
        <v>6</v>
      </c>
      <c r="C583" t="s">
        <v>14</v>
      </c>
      <c r="D583" s="1">
        <v>44231</v>
      </c>
      <c r="E583" s="4">
        <v>1372</v>
      </c>
      <c r="F583">
        <v>46</v>
      </c>
    </row>
    <row r="584" spans="1:6" x14ac:dyDescent="0.25">
      <c r="A584" t="s">
        <v>53</v>
      </c>
      <c r="B584" t="s">
        <v>27</v>
      </c>
      <c r="C584" t="s">
        <v>12</v>
      </c>
      <c r="D584" s="1">
        <v>44231</v>
      </c>
      <c r="E584" s="4">
        <v>10710</v>
      </c>
      <c r="F584">
        <v>595</v>
      </c>
    </row>
    <row r="585" spans="1:6" x14ac:dyDescent="0.25">
      <c r="A585" t="s">
        <v>41</v>
      </c>
      <c r="B585" t="s">
        <v>21</v>
      </c>
      <c r="C585" t="s">
        <v>31</v>
      </c>
      <c r="D585" s="1">
        <v>44232</v>
      </c>
      <c r="E585" s="4">
        <v>4900</v>
      </c>
      <c r="F585">
        <v>53</v>
      </c>
    </row>
    <row r="586" spans="1:6" x14ac:dyDescent="0.25">
      <c r="A586" t="s">
        <v>51</v>
      </c>
      <c r="B586" t="s">
        <v>16</v>
      </c>
      <c r="C586" t="s">
        <v>22</v>
      </c>
      <c r="D586" s="1">
        <v>44232</v>
      </c>
      <c r="E586" s="4">
        <v>9485</v>
      </c>
      <c r="F586">
        <v>52</v>
      </c>
    </row>
    <row r="587" spans="1:6" x14ac:dyDescent="0.25">
      <c r="A587" t="s">
        <v>32</v>
      </c>
      <c r="B587" t="s">
        <v>16</v>
      </c>
      <c r="C587" t="s">
        <v>12</v>
      </c>
      <c r="D587" s="1">
        <v>44232</v>
      </c>
      <c r="E587" s="4">
        <v>2100</v>
      </c>
      <c r="F587">
        <v>227</v>
      </c>
    </row>
    <row r="588" spans="1:6" x14ac:dyDescent="0.25">
      <c r="A588" t="s">
        <v>8</v>
      </c>
      <c r="B588" t="s">
        <v>6</v>
      </c>
      <c r="C588" t="s">
        <v>17</v>
      </c>
      <c r="D588" s="1">
        <v>44232</v>
      </c>
      <c r="E588" s="4">
        <v>2863</v>
      </c>
      <c r="F588">
        <v>22</v>
      </c>
    </row>
    <row r="589" spans="1:6" x14ac:dyDescent="0.25">
      <c r="A589" t="s">
        <v>32</v>
      </c>
      <c r="B589" t="s">
        <v>27</v>
      </c>
      <c r="C589" t="s">
        <v>24</v>
      </c>
      <c r="D589" s="1">
        <v>44232</v>
      </c>
      <c r="E589" s="4">
        <v>6272</v>
      </c>
      <c r="F589">
        <v>131</v>
      </c>
    </row>
    <row r="590" spans="1:6" x14ac:dyDescent="0.25">
      <c r="A590" t="s">
        <v>29</v>
      </c>
      <c r="B590" t="s">
        <v>27</v>
      </c>
      <c r="C590" t="s">
        <v>12</v>
      </c>
      <c r="D590" s="1">
        <v>44232</v>
      </c>
      <c r="E590" s="4">
        <v>5327</v>
      </c>
      <c r="F590">
        <v>16</v>
      </c>
    </row>
    <row r="591" spans="1:6" x14ac:dyDescent="0.25">
      <c r="A591" t="s">
        <v>23</v>
      </c>
      <c r="B591" t="s">
        <v>6</v>
      </c>
      <c r="C591" t="s">
        <v>7</v>
      </c>
      <c r="D591" s="1">
        <v>44232</v>
      </c>
      <c r="E591" s="4">
        <v>644</v>
      </c>
      <c r="F591">
        <v>25</v>
      </c>
    </row>
    <row r="592" spans="1:6" x14ac:dyDescent="0.25">
      <c r="A592" t="s">
        <v>15</v>
      </c>
      <c r="B592" t="s">
        <v>21</v>
      </c>
      <c r="C592" t="s">
        <v>48</v>
      </c>
      <c r="D592" s="1">
        <v>44232</v>
      </c>
      <c r="E592" s="4">
        <v>2191</v>
      </c>
      <c r="F592">
        <v>474</v>
      </c>
    </row>
    <row r="593" spans="1:6" x14ac:dyDescent="0.25">
      <c r="A593" t="s">
        <v>10</v>
      </c>
      <c r="B593" t="s">
        <v>9</v>
      </c>
      <c r="C593" t="s">
        <v>7</v>
      </c>
      <c r="D593" s="1">
        <v>44232</v>
      </c>
      <c r="E593" s="4">
        <v>280</v>
      </c>
      <c r="F593">
        <v>564</v>
      </c>
    </row>
    <row r="594" spans="1:6" x14ac:dyDescent="0.25">
      <c r="A594" t="s">
        <v>33</v>
      </c>
      <c r="B594" t="s">
        <v>9</v>
      </c>
      <c r="C594" t="s">
        <v>17</v>
      </c>
      <c r="D594" s="1">
        <v>44232</v>
      </c>
      <c r="E594" s="4">
        <v>5509</v>
      </c>
      <c r="F594">
        <v>66</v>
      </c>
    </row>
    <row r="595" spans="1:6" x14ac:dyDescent="0.25">
      <c r="A595" t="s">
        <v>10</v>
      </c>
      <c r="B595" t="s">
        <v>16</v>
      </c>
      <c r="C595" t="s">
        <v>44</v>
      </c>
      <c r="D595" s="1">
        <v>44232</v>
      </c>
      <c r="E595" s="4">
        <v>9331</v>
      </c>
      <c r="F595">
        <v>374</v>
      </c>
    </row>
    <row r="596" spans="1:6" x14ac:dyDescent="0.25">
      <c r="A596" t="s">
        <v>49</v>
      </c>
      <c r="B596" t="s">
        <v>16</v>
      </c>
      <c r="C596" t="s">
        <v>12</v>
      </c>
      <c r="D596" s="1">
        <v>44232</v>
      </c>
      <c r="E596" s="4">
        <v>16520</v>
      </c>
      <c r="F596">
        <v>661</v>
      </c>
    </row>
    <row r="597" spans="1:6" x14ac:dyDescent="0.25">
      <c r="A597" t="s">
        <v>10</v>
      </c>
      <c r="B597" t="s">
        <v>9</v>
      </c>
      <c r="C597" t="s">
        <v>38</v>
      </c>
      <c r="D597" s="1">
        <v>44232</v>
      </c>
      <c r="E597" s="4">
        <v>371</v>
      </c>
      <c r="F597">
        <v>13</v>
      </c>
    </row>
    <row r="598" spans="1:6" x14ac:dyDescent="0.25">
      <c r="A598" t="s">
        <v>10</v>
      </c>
      <c r="B598" t="s">
        <v>11</v>
      </c>
      <c r="C598" t="s">
        <v>19</v>
      </c>
      <c r="D598" s="1">
        <v>44232</v>
      </c>
      <c r="E598" s="4">
        <v>3353</v>
      </c>
      <c r="F598">
        <v>177</v>
      </c>
    </row>
    <row r="599" spans="1:6" x14ac:dyDescent="0.25">
      <c r="A599" t="s">
        <v>41</v>
      </c>
      <c r="B599" t="s">
        <v>21</v>
      </c>
      <c r="C599" t="s">
        <v>47</v>
      </c>
      <c r="D599" s="1">
        <v>44232</v>
      </c>
      <c r="E599" s="4">
        <v>9548</v>
      </c>
      <c r="F599">
        <v>597</v>
      </c>
    </row>
    <row r="600" spans="1:6" x14ac:dyDescent="0.25">
      <c r="A600" t="s">
        <v>53</v>
      </c>
      <c r="B600" t="s">
        <v>16</v>
      </c>
      <c r="C600" t="s">
        <v>31</v>
      </c>
      <c r="D600" s="1">
        <v>44232</v>
      </c>
      <c r="E600" s="4">
        <v>1407</v>
      </c>
      <c r="F600">
        <v>75</v>
      </c>
    </row>
    <row r="601" spans="1:6" x14ac:dyDescent="0.25">
      <c r="A601" t="s">
        <v>10</v>
      </c>
      <c r="B601" t="s">
        <v>6</v>
      </c>
      <c r="C601" t="s">
        <v>45</v>
      </c>
      <c r="D601" s="1">
        <v>44232</v>
      </c>
      <c r="E601" s="4">
        <v>10780</v>
      </c>
      <c r="F601">
        <v>469</v>
      </c>
    </row>
    <row r="602" spans="1:6" x14ac:dyDescent="0.25">
      <c r="A602" t="s">
        <v>57</v>
      </c>
      <c r="B602" t="s">
        <v>6</v>
      </c>
      <c r="C602" t="s">
        <v>7</v>
      </c>
      <c r="D602" s="1">
        <v>44232</v>
      </c>
      <c r="E602" s="4">
        <v>7343</v>
      </c>
      <c r="F602">
        <v>272</v>
      </c>
    </row>
    <row r="603" spans="1:6" x14ac:dyDescent="0.25">
      <c r="A603" t="s">
        <v>46</v>
      </c>
      <c r="B603" t="s">
        <v>21</v>
      </c>
      <c r="C603" t="s">
        <v>12</v>
      </c>
      <c r="D603" s="1">
        <v>44235</v>
      </c>
      <c r="E603" s="4">
        <v>301</v>
      </c>
      <c r="F603">
        <v>305</v>
      </c>
    </row>
    <row r="604" spans="1:6" x14ac:dyDescent="0.25">
      <c r="A604" t="s">
        <v>15</v>
      </c>
      <c r="B604" t="s">
        <v>6</v>
      </c>
      <c r="C604" t="s">
        <v>26</v>
      </c>
      <c r="D604" s="1">
        <v>44235</v>
      </c>
      <c r="E604" s="4">
        <v>5068</v>
      </c>
      <c r="F604">
        <v>318</v>
      </c>
    </row>
    <row r="605" spans="1:6" x14ac:dyDescent="0.25">
      <c r="A605" t="s">
        <v>8</v>
      </c>
      <c r="B605" t="s">
        <v>21</v>
      </c>
      <c r="C605" t="s">
        <v>44</v>
      </c>
      <c r="D605" s="1">
        <v>44235</v>
      </c>
      <c r="E605" s="4">
        <v>2709</v>
      </c>
      <c r="F605">
        <v>39</v>
      </c>
    </row>
    <row r="606" spans="1:6" x14ac:dyDescent="0.25">
      <c r="A606" t="s">
        <v>39</v>
      </c>
      <c r="B606" t="s">
        <v>6</v>
      </c>
      <c r="C606" t="s">
        <v>26</v>
      </c>
      <c r="D606" s="1">
        <v>44235</v>
      </c>
      <c r="E606" s="4">
        <v>2737</v>
      </c>
      <c r="F606">
        <v>40</v>
      </c>
    </row>
    <row r="607" spans="1:6" x14ac:dyDescent="0.25">
      <c r="A607" t="s">
        <v>41</v>
      </c>
      <c r="B607" t="s">
        <v>11</v>
      </c>
      <c r="C607" t="s">
        <v>38</v>
      </c>
      <c r="D607" s="1">
        <v>44235</v>
      </c>
      <c r="E607" s="4">
        <v>4648</v>
      </c>
      <c r="F607">
        <v>104</v>
      </c>
    </row>
    <row r="608" spans="1:6" x14ac:dyDescent="0.25">
      <c r="A608" t="s">
        <v>20</v>
      </c>
      <c r="B608" t="s">
        <v>9</v>
      </c>
      <c r="C608" t="s">
        <v>36</v>
      </c>
      <c r="D608" s="1">
        <v>44235</v>
      </c>
      <c r="E608" s="4">
        <v>8764</v>
      </c>
      <c r="F608">
        <v>262</v>
      </c>
    </row>
    <row r="609" spans="1:6" x14ac:dyDescent="0.25">
      <c r="A609" t="s">
        <v>49</v>
      </c>
      <c r="B609" t="s">
        <v>16</v>
      </c>
      <c r="C609" t="s">
        <v>12</v>
      </c>
      <c r="D609" s="1">
        <v>44235</v>
      </c>
      <c r="E609" s="4">
        <v>5145</v>
      </c>
      <c r="F609">
        <v>376</v>
      </c>
    </row>
    <row r="610" spans="1:6" x14ac:dyDescent="0.25">
      <c r="A610" t="s">
        <v>15</v>
      </c>
      <c r="B610" t="s">
        <v>11</v>
      </c>
      <c r="C610" t="s">
        <v>47</v>
      </c>
      <c r="D610" s="1">
        <v>44235</v>
      </c>
      <c r="E610" s="4">
        <v>1918</v>
      </c>
      <c r="F610">
        <v>390</v>
      </c>
    </row>
    <row r="611" spans="1:6" x14ac:dyDescent="0.25">
      <c r="A611" t="s">
        <v>23</v>
      </c>
      <c r="B611" t="s">
        <v>27</v>
      </c>
      <c r="C611" t="s">
        <v>36</v>
      </c>
      <c r="D611" s="1">
        <v>44235</v>
      </c>
      <c r="E611" s="4">
        <v>4396</v>
      </c>
      <c r="F611">
        <v>674</v>
      </c>
    </row>
    <row r="612" spans="1:6" x14ac:dyDescent="0.25">
      <c r="A612" t="s">
        <v>33</v>
      </c>
      <c r="B612" t="s">
        <v>27</v>
      </c>
      <c r="C612" t="s">
        <v>42</v>
      </c>
      <c r="D612" s="1">
        <v>44235</v>
      </c>
      <c r="E612" s="4">
        <v>7420</v>
      </c>
      <c r="F612">
        <v>83</v>
      </c>
    </row>
    <row r="613" spans="1:6" x14ac:dyDescent="0.25">
      <c r="A613" t="s">
        <v>29</v>
      </c>
      <c r="B613" t="s">
        <v>21</v>
      </c>
      <c r="C613" t="s">
        <v>42</v>
      </c>
      <c r="D613" s="1">
        <v>44235</v>
      </c>
      <c r="E613" s="4">
        <v>5292</v>
      </c>
      <c r="F613">
        <v>500</v>
      </c>
    </row>
    <row r="614" spans="1:6" x14ac:dyDescent="0.25">
      <c r="A614" t="s">
        <v>10</v>
      </c>
      <c r="B614" t="s">
        <v>11</v>
      </c>
      <c r="C614" t="s">
        <v>28</v>
      </c>
      <c r="D614" s="1">
        <v>44235</v>
      </c>
      <c r="E614" s="4">
        <v>3787</v>
      </c>
      <c r="F614">
        <v>236</v>
      </c>
    </row>
    <row r="615" spans="1:6" x14ac:dyDescent="0.25">
      <c r="A615" t="s">
        <v>41</v>
      </c>
      <c r="B615" t="s">
        <v>6</v>
      </c>
      <c r="C615" t="s">
        <v>44</v>
      </c>
      <c r="D615" s="1">
        <v>44235</v>
      </c>
      <c r="E615" s="4">
        <v>581</v>
      </c>
      <c r="F615">
        <v>19</v>
      </c>
    </row>
    <row r="616" spans="1:6" x14ac:dyDescent="0.25">
      <c r="A616" t="s">
        <v>33</v>
      </c>
      <c r="B616" t="s">
        <v>9</v>
      </c>
      <c r="C616" t="s">
        <v>38</v>
      </c>
      <c r="D616" s="1">
        <v>44235</v>
      </c>
      <c r="E616" s="4">
        <v>4900</v>
      </c>
      <c r="F616">
        <v>154</v>
      </c>
    </row>
    <row r="617" spans="1:6" x14ac:dyDescent="0.25">
      <c r="A617" t="s">
        <v>57</v>
      </c>
      <c r="B617" t="s">
        <v>11</v>
      </c>
      <c r="C617" t="s">
        <v>44</v>
      </c>
      <c r="D617" s="1">
        <v>44235</v>
      </c>
      <c r="E617" s="4">
        <v>2639</v>
      </c>
      <c r="F617">
        <v>80</v>
      </c>
    </row>
    <row r="618" spans="1:6" x14ac:dyDescent="0.25">
      <c r="A618" t="s">
        <v>13</v>
      </c>
      <c r="B618" t="s">
        <v>6</v>
      </c>
      <c r="C618" t="s">
        <v>26</v>
      </c>
      <c r="D618" s="1">
        <v>44235</v>
      </c>
      <c r="E618" s="4">
        <v>7980</v>
      </c>
      <c r="F618">
        <v>980</v>
      </c>
    </row>
    <row r="619" spans="1:6" x14ac:dyDescent="0.25">
      <c r="A619" t="s">
        <v>15</v>
      </c>
      <c r="B619" t="s">
        <v>21</v>
      </c>
      <c r="C619" t="s">
        <v>36</v>
      </c>
      <c r="D619" s="1">
        <v>44235</v>
      </c>
      <c r="E619" s="4">
        <v>2695</v>
      </c>
      <c r="F619">
        <v>108</v>
      </c>
    </row>
    <row r="620" spans="1:6" x14ac:dyDescent="0.25">
      <c r="A620" t="s">
        <v>15</v>
      </c>
      <c r="B620" t="s">
        <v>16</v>
      </c>
      <c r="C620" t="s">
        <v>31</v>
      </c>
      <c r="D620" s="1">
        <v>44236</v>
      </c>
      <c r="E620" s="4">
        <v>686</v>
      </c>
      <c r="F620">
        <v>261</v>
      </c>
    </row>
    <row r="621" spans="1:6" x14ac:dyDescent="0.25">
      <c r="A621" t="s">
        <v>46</v>
      </c>
      <c r="B621" t="s">
        <v>16</v>
      </c>
      <c r="C621" t="s">
        <v>14</v>
      </c>
      <c r="D621" s="1">
        <v>44236</v>
      </c>
      <c r="E621" s="4">
        <v>10647</v>
      </c>
      <c r="F621">
        <v>185</v>
      </c>
    </row>
    <row r="622" spans="1:6" x14ac:dyDescent="0.25">
      <c r="A622" t="s">
        <v>20</v>
      </c>
      <c r="B622" t="s">
        <v>27</v>
      </c>
      <c r="C622" t="s">
        <v>43</v>
      </c>
      <c r="D622" s="1">
        <v>44236</v>
      </c>
      <c r="E622" s="4">
        <v>1890</v>
      </c>
      <c r="F622">
        <v>93</v>
      </c>
    </row>
    <row r="623" spans="1:6" x14ac:dyDescent="0.25">
      <c r="A623" t="s">
        <v>39</v>
      </c>
      <c r="B623" t="s">
        <v>16</v>
      </c>
      <c r="C623" t="s">
        <v>43</v>
      </c>
      <c r="D623" s="1">
        <v>44236</v>
      </c>
      <c r="E623" s="4">
        <v>1162</v>
      </c>
      <c r="F623">
        <v>38</v>
      </c>
    </row>
    <row r="624" spans="1:6" x14ac:dyDescent="0.25">
      <c r="A624" t="s">
        <v>33</v>
      </c>
      <c r="B624" t="s">
        <v>6</v>
      </c>
      <c r="C624" t="s">
        <v>24</v>
      </c>
      <c r="D624" s="1">
        <v>44236</v>
      </c>
      <c r="E624" s="4">
        <v>2296</v>
      </c>
      <c r="F624">
        <v>192</v>
      </c>
    </row>
    <row r="625" spans="1:6" x14ac:dyDescent="0.25">
      <c r="A625" t="s">
        <v>23</v>
      </c>
      <c r="B625" t="s">
        <v>16</v>
      </c>
      <c r="C625" t="s">
        <v>36</v>
      </c>
      <c r="D625" s="1">
        <v>44236</v>
      </c>
      <c r="E625" s="4">
        <v>15659</v>
      </c>
      <c r="F625">
        <v>490</v>
      </c>
    </row>
    <row r="626" spans="1:6" x14ac:dyDescent="0.25">
      <c r="A626" t="s">
        <v>20</v>
      </c>
      <c r="B626" t="s">
        <v>21</v>
      </c>
      <c r="C626" t="s">
        <v>36</v>
      </c>
      <c r="D626" s="1">
        <v>44236</v>
      </c>
      <c r="E626" s="4">
        <v>2100</v>
      </c>
      <c r="F626">
        <v>73</v>
      </c>
    </row>
    <row r="627" spans="1:6" x14ac:dyDescent="0.25">
      <c r="A627" t="s">
        <v>39</v>
      </c>
      <c r="B627" t="s">
        <v>11</v>
      </c>
      <c r="C627" t="s">
        <v>30</v>
      </c>
      <c r="D627" s="1">
        <v>44236</v>
      </c>
      <c r="E627" s="4">
        <v>2338</v>
      </c>
      <c r="F627">
        <v>213</v>
      </c>
    </row>
    <row r="628" spans="1:6" x14ac:dyDescent="0.25">
      <c r="A628" t="s">
        <v>25</v>
      </c>
      <c r="B628" t="s">
        <v>16</v>
      </c>
      <c r="C628" t="s">
        <v>44</v>
      </c>
      <c r="D628" s="1">
        <v>44237</v>
      </c>
      <c r="E628" s="4">
        <v>5194</v>
      </c>
      <c r="F628">
        <v>29</v>
      </c>
    </row>
    <row r="629" spans="1:6" x14ac:dyDescent="0.25">
      <c r="A629" t="s">
        <v>10</v>
      </c>
      <c r="B629" t="s">
        <v>9</v>
      </c>
      <c r="C629" t="s">
        <v>35</v>
      </c>
      <c r="D629" s="1">
        <v>44237</v>
      </c>
      <c r="E629" s="4">
        <v>4424</v>
      </c>
      <c r="F629">
        <v>320</v>
      </c>
    </row>
    <row r="630" spans="1:6" x14ac:dyDescent="0.25">
      <c r="A630" t="s">
        <v>25</v>
      </c>
      <c r="B630" t="s">
        <v>9</v>
      </c>
      <c r="C630" t="s">
        <v>36</v>
      </c>
      <c r="D630" s="1">
        <v>44237</v>
      </c>
      <c r="E630" s="4">
        <v>2303</v>
      </c>
      <c r="F630">
        <v>260</v>
      </c>
    </row>
    <row r="631" spans="1:6" x14ac:dyDescent="0.25">
      <c r="A631" t="s">
        <v>40</v>
      </c>
      <c r="B631" t="s">
        <v>27</v>
      </c>
      <c r="C631" t="s">
        <v>22</v>
      </c>
      <c r="D631" s="1">
        <v>44237</v>
      </c>
      <c r="E631" s="4">
        <v>1876</v>
      </c>
      <c r="F631">
        <v>12</v>
      </c>
    </row>
    <row r="632" spans="1:6" x14ac:dyDescent="0.25">
      <c r="A632" t="s">
        <v>23</v>
      </c>
      <c r="B632" t="s">
        <v>21</v>
      </c>
      <c r="C632" t="s">
        <v>43</v>
      </c>
      <c r="D632" s="1">
        <v>44237</v>
      </c>
      <c r="E632" s="4">
        <v>294</v>
      </c>
      <c r="F632">
        <v>700</v>
      </c>
    </row>
    <row r="633" spans="1:6" x14ac:dyDescent="0.25">
      <c r="A633" t="s">
        <v>49</v>
      </c>
      <c r="B633" t="s">
        <v>21</v>
      </c>
      <c r="C633" t="s">
        <v>19</v>
      </c>
      <c r="D633" s="1">
        <v>44237</v>
      </c>
      <c r="E633" s="4">
        <v>756</v>
      </c>
      <c r="F633">
        <v>121</v>
      </c>
    </row>
    <row r="634" spans="1:6" x14ac:dyDescent="0.25">
      <c r="A634" t="s">
        <v>13</v>
      </c>
      <c r="B634" t="s">
        <v>9</v>
      </c>
      <c r="C634" t="s">
        <v>22</v>
      </c>
      <c r="D634" s="1">
        <v>44237</v>
      </c>
      <c r="E634" s="4">
        <v>2359</v>
      </c>
      <c r="F634">
        <v>105</v>
      </c>
    </row>
    <row r="635" spans="1:6" x14ac:dyDescent="0.25">
      <c r="A635" t="s">
        <v>15</v>
      </c>
      <c r="B635" t="s">
        <v>6</v>
      </c>
      <c r="C635" t="s">
        <v>28</v>
      </c>
      <c r="D635" s="1">
        <v>44237</v>
      </c>
      <c r="E635" s="4">
        <v>511</v>
      </c>
      <c r="F635">
        <v>407</v>
      </c>
    </row>
    <row r="636" spans="1:6" x14ac:dyDescent="0.25">
      <c r="A636" t="s">
        <v>8</v>
      </c>
      <c r="B636" t="s">
        <v>21</v>
      </c>
      <c r="C636" t="s">
        <v>45</v>
      </c>
      <c r="D636" s="1">
        <v>44237</v>
      </c>
      <c r="E636" s="4">
        <v>9051</v>
      </c>
      <c r="F636">
        <v>683</v>
      </c>
    </row>
    <row r="637" spans="1:6" x14ac:dyDescent="0.25">
      <c r="A637" t="s">
        <v>23</v>
      </c>
      <c r="B637" t="s">
        <v>16</v>
      </c>
      <c r="C637" t="s">
        <v>45</v>
      </c>
      <c r="D637" s="1">
        <v>44237</v>
      </c>
      <c r="E637" s="4">
        <v>1540</v>
      </c>
      <c r="F637">
        <v>101</v>
      </c>
    </row>
    <row r="638" spans="1:6" x14ac:dyDescent="0.25">
      <c r="A638" t="s">
        <v>34</v>
      </c>
      <c r="B638" t="s">
        <v>6</v>
      </c>
      <c r="C638" t="s">
        <v>36</v>
      </c>
      <c r="D638" s="1">
        <v>44237</v>
      </c>
      <c r="E638" s="4">
        <v>3738</v>
      </c>
      <c r="F638">
        <v>145</v>
      </c>
    </row>
    <row r="639" spans="1:6" x14ac:dyDescent="0.25">
      <c r="A639" t="s">
        <v>8</v>
      </c>
      <c r="B639" t="s">
        <v>6</v>
      </c>
      <c r="C639" t="s">
        <v>19</v>
      </c>
      <c r="D639" s="1">
        <v>44237</v>
      </c>
      <c r="E639" s="4">
        <v>1232</v>
      </c>
      <c r="F639">
        <v>119</v>
      </c>
    </row>
    <row r="640" spans="1:6" x14ac:dyDescent="0.25">
      <c r="A640" t="s">
        <v>20</v>
      </c>
      <c r="B640" t="s">
        <v>21</v>
      </c>
      <c r="C640" t="s">
        <v>31</v>
      </c>
      <c r="D640" s="1">
        <v>44237</v>
      </c>
      <c r="E640" s="4">
        <v>462</v>
      </c>
      <c r="F640">
        <v>145</v>
      </c>
    </row>
    <row r="641" spans="1:6" x14ac:dyDescent="0.25">
      <c r="A641" t="s">
        <v>15</v>
      </c>
      <c r="B641" t="s">
        <v>6</v>
      </c>
      <c r="C641" t="s">
        <v>12</v>
      </c>
      <c r="D641" s="1">
        <v>44237</v>
      </c>
      <c r="E641" s="4">
        <v>5229</v>
      </c>
      <c r="F641">
        <v>393</v>
      </c>
    </row>
    <row r="642" spans="1:6" x14ac:dyDescent="0.25">
      <c r="A642" t="s">
        <v>13</v>
      </c>
      <c r="B642" t="s">
        <v>6</v>
      </c>
      <c r="C642" t="s">
        <v>35</v>
      </c>
      <c r="D642" s="1">
        <v>44237</v>
      </c>
      <c r="E642" s="4">
        <v>1841</v>
      </c>
      <c r="F642">
        <v>344</v>
      </c>
    </row>
    <row r="643" spans="1:6" x14ac:dyDescent="0.25">
      <c r="A643" t="s">
        <v>41</v>
      </c>
      <c r="B643" t="s">
        <v>9</v>
      </c>
      <c r="C643" t="s">
        <v>47</v>
      </c>
      <c r="D643" s="1">
        <v>44237</v>
      </c>
      <c r="E643" s="4">
        <v>8456</v>
      </c>
      <c r="F643">
        <v>910</v>
      </c>
    </row>
    <row r="644" spans="1:6" x14ac:dyDescent="0.25">
      <c r="A644" t="s">
        <v>29</v>
      </c>
      <c r="B644" t="s">
        <v>9</v>
      </c>
      <c r="C644" t="s">
        <v>30</v>
      </c>
      <c r="D644" s="1">
        <v>44237</v>
      </c>
      <c r="E644" s="4">
        <v>1631</v>
      </c>
      <c r="F644">
        <v>140</v>
      </c>
    </row>
    <row r="645" spans="1:6" x14ac:dyDescent="0.25">
      <c r="A645" t="s">
        <v>49</v>
      </c>
      <c r="B645" t="s">
        <v>16</v>
      </c>
      <c r="C645" t="s">
        <v>26</v>
      </c>
      <c r="D645" s="1">
        <v>44237</v>
      </c>
      <c r="E645" s="4">
        <v>2205</v>
      </c>
      <c r="F645">
        <v>265</v>
      </c>
    </row>
    <row r="646" spans="1:6" x14ac:dyDescent="0.25">
      <c r="A646" t="s">
        <v>29</v>
      </c>
      <c r="B646" t="s">
        <v>11</v>
      </c>
      <c r="C646" t="s">
        <v>38</v>
      </c>
      <c r="D646" s="1">
        <v>44237</v>
      </c>
      <c r="E646" s="4">
        <v>637</v>
      </c>
      <c r="F646">
        <v>219</v>
      </c>
    </row>
    <row r="647" spans="1:6" x14ac:dyDescent="0.25">
      <c r="A647" t="s">
        <v>40</v>
      </c>
      <c r="B647" t="s">
        <v>27</v>
      </c>
      <c r="C647" t="s">
        <v>36</v>
      </c>
      <c r="D647" s="1">
        <v>44237</v>
      </c>
      <c r="E647" s="4">
        <v>8925</v>
      </c>
      <c r="F647">
        <v>5</v>
      </c>
    </row>
    <row r="648" spans="1:6" x14ac:dyDescent="0.25">
      <c r="A648" t="s">
        <v>51</v>
      </c>
      <c r="B648" t="s">
        <v>9</v>
      </c>
      <c r="C648" t="s">
        <v>50</v>
      </c>
      <c r="D648" s="1">
        <v>44237</v>
      </c>
      <c r="E648" s="4">
        <v>511</v>
      </c>
      <c r="F648">
        <v>249</v>
      </c>
    </row>
    <row r="649" spans="1:6" x14ac:dyDescent="0.25">
      <c r="A649" t="s">
        <v>18</v>
      </c>
      <c r="B649" t="s">
        <v>6</v>
      </c>
      <c r="C649" t="s">
        <v>22</v>
      </c>
      <c r="D649" s="1">
        <v>44237</v>
      </c>
      <c r="E649" s="4">
        <v>1750</v>
      </c>
      <c r="F649">
        <v>196</v>
      </c>
    </row>
    <row r="650" spans="1:6" x14ac:dyDescent="0.25">
      <c r="A650" t="s">
        <v>25</v>
      </c>
      <c r="B650" t="s">
        <v>16</v>
      </c>
      <c r="C650" t="s">
        <v>42</v>
      </c>
      <c r="D650" s="1">
        <v>44237</v>
      </c>
      <c r="E650" s="4">
        <v>4571</v>
      </c>
      <c r="F650">
        <v>31</v>
      </c>
    </row>
    <row r="651" spans="1:6" x14ac:dyDescent="0.25">
      <c r="A651" t="s">
        <v>40</v>
      </c>
      <c r="B651" t="s">
        <v>16</v>
      </c>
      <c r="C651" t="s">
        <v>38</v>
      </c>
      <c r="D651" s="1">
        <v>44237</v>
      </c>
      <c r="E651" s="4">
        <v>4536</v>
      </c>
      <c r="F651">
        <v>60</v>
      </c>
    </row>
    <row r="652" spans="1:6" x14ac:dyDescent="0.25">
      <c r="A652" t="s">
        <v>37</v>
      </c>
      <c r="B652" t="s">
        <v>11</v>
      </c>
      <c r="C652" t="s">
        <v>50</v>
      </c>
      <c r="D652" s="1">
        <v>44237</v>
      </c>
      <c r="E652" s="4">
        <v>8078</v>
      </c>
      <c r="F652">
        <v>248</v>
      </c>
    </row>
    <row r="653" spans="1:6" x14ac:dyDescent="0.25">
      <c r="A653" t="s">
        <v>37</v>
      </c>
      <c r="B653" t="s">
        <v>11</v>
      </c>
      <c r="C653" t="s">
        <v>48</v>
      </c>
      <c r="D653" s="1">
        <v>44237</v>
      </c>
      <c r="E653" s="4">
        <v>6097</v>
      </c>
      <c r="F653">
        <v>84</v>
      </c>
    </row>
    <row r="654" spans="1:6" x14ac:dyDescent="0.25">
      <c r="A654" t="s">
        <v>29</v>
      </c>
      <c r="B654" t="s">
        <v>9</v>
      </c>
      <c r="C654" t="s">
        <v>26</v>
      </c>
      <c r="D654" s="1">
        <v>44237</v>
      </c>
      <c r="E654" s="4">
        <v>1743</v>
      </c>
      <c r="F654">
        <v>452</v>
      </c>
    </row>
    <row r="655" spans="1:6" x14ac:dyDescent="0.25">
      <c r="A655" t="s">
        <v>51</v>
      </c>
      <c r="B655" t="s">
        <v>27</v>
      </c>
      <c r="C655" t="s">
        <v>45</v>
      </c>
      <c r="D655" s="1">
        <v>44237</v>
      </c>
      <c r="E655" s="4">
        <v>1575</v>
      </c>
      <c r="F655">
        <v>145</v>
      </c>
    </row>
    <row r="656" spans="1:6" x14ac:dyDescent="0.25">
      <c r="A656" t="s">
        <v>49</v>
      </c>
      <c r="B656" t="s">
        <v>11</v>
      </c>
      <c r="C656" t="s">
        <v>17</v>
      </c>
      <c r="D656" s="1">
        <v>44237</v>
      </c>
      <c r="E656" s="4">
        <v>4151</v>
      </c>
      <c r="F656">
        <v>35</v>
      </c>
    </row>
    <row r="657" spans="1:6" x14ac:dyDescent="0.25">
      <c r="A657" t="s">
        <v>51</v>
      </c>
      <c r="B657" t="s">
        <v>27</v>
      </c>
      <c r="C657" t="s">
        <v>30</v>
      </c>
      <c r="D657" s="1">
        <v>44237</v>
      </c>
      <c r="E657" s="4">
        <v>2016</v>
      </c>
      <c r="F657">
        <v>685</v>
      </c>
    </row>
    <row r="658" spans="1:6" x14ac:dyDescent="0.25">
      <c r="A658" t="s">
        <v>33</v>
      </c>
      <c r="B658" t="s">
        <v>16</v>
      </c>
      <c r="C658" t="s">
        <v>17</v>
      </c>
      <c r="D658" s="1">
        <v>44237</v>
      </c>
      <c r="E658" s="4">
        <v>1540</v>
      </c>
      <c r="F658">
        <v>212</v>
      </c>
    </row>
    <row r="659" spans="1:6" x14ac:dyDescent="0.25">
      <c r="A659" t="s">
        <v>5</v>
      </c>
      <c r="B659" t="s">
        <v>16</v>
      </c>
      <c r="C659" t="s">
        <v>24</v>
      </c>
      <c r="D659" s="1">
        <v>44237</v>
      </c>
      <c r="E659" s="4">
        <v>5404</v>
      </c>
      <c r="F659">
        <v>250</v>
      </c>
    </row>
    <row r="660" spans="1:6" x14ac:dyDescent="0.25">
      <c r="A660" t="s">
        <v>13</v>
      </c>
      <c r="B660" t="s">
        <v>9</v>
      </c>
      <c r="C660" t="s">
        <v>35</v>
      </c>
      <c r="D660" s="1">
        <v>44237</v>
      </c>
      <c r="E660" s="4">
        <v>5453</v>
      </c>
      <c r="F660">
        <v>38</v>
      </c>
    </row>
    <row r="661" spans="1:6" x14ac:dyDescent="0.25">
      <c r="A661" t="s">
        <v>37</v>
      </c>
      <c r="B661" t="s">
        <v>9</v>
      </c>
      <c r="C661" t="s">
        <v>22</v>
      </c>
      <c r="D661" s="1">
        <v>44237</v>
      </c>
      <c r="E661" s="4">
        <v>287</v>
      </c>
      <c r="F661">
        <v>67</v>
      </c>
    </row>
    <row r="662" spans="1:6" x14ac:dyDescent="0.25">
      <c r="A662" t="s">
        <v>13</v>
      </c>
      <c r="B662" t="s">
        <v>27</v>
      </c>
      <c r="C662" t="s">
        <v>35</v>
      </c>
      <c r="D662" s="1">
        <v>44237</v>
      </c>
      <c r="E662" s="4">
        <v>15211</v>
      </c>
      <c r="F662">
        <v>333</v>
      </c>
    </row>
    <row r="663" spans="1:6" x14ac:dyDescent="0.25">
      <c r="A663" t="s">
        <v>33</v>
      </c>
      <c r="B663" t="s">
        <v>6</v>
      </c>
      <c r="C663" t="s">
        <v>52</v>
      </c>
      <c r="D663" s="1">
        <v>44237</v>
      </c>
      <c r="E663" s="4">
        <v>4025</v>
      </c>
      <c r="F663">
        <v>510</v>
      </c>
    </row>
    <row r="664" spans="1:6" x14ac:dyDescent="0.25">
      <c r="A664" t="s">
        <v>46</v>
      </c>
      <c r="B664" t="s">
        <v>27</v>
      </c>
      <c r="C664" t="s">
        <v>43</v>
      </c>
      <c r="D664" s="1">
        <v>44237</v>
      </c>
      <c r="E664" s="4">
        <v>4949</v>
      </c>
      <c r="F664">
        <v>330</v>
      </c>
    </row>
    <row r="665" spans="1:6" x14ac:dyDescent="0.25">
      <c r="A665" t="s">
        <v>34</v>
      </c>
      <c r="B665" t="s">
        <v>9</v>
      </c>
      <c r="C665" t="s">
        <v>14</v>
      </c>
      <c r="D665" s="1">
        <v>44237</v>
      </c>
      <c r="E665" s="4">
        <v>18305</v>
      </c>
      <c r="F665">
        <v>591</v>
      </c>
    </row>
    <row r="666" spans="1:6" x14ac:dyDescent="0.25">
      <c r="A666" t="s">
        <v>8</v>
      </c>
      <c r="B666" t="s">
        <v>6</v>
      </c>
      <c r="C666" t="s">
        <v>52</v>
      </c>
      <c r="D666" s="1">
        <v>44237</v>
      </c>
      <c r="E666" s="4">
        <v>8225</v>
      </c>
      <c r="F666">
        <v>284</v>
      </c>
    </row>
    <row r="667" spans="1:6" x14ac:dyDescent="0.25">
      <c r="A667" t="s">
        <v>29</v>
      </c>
      <c r="B667" t="s">
        <v>11</v>
      </c>
      <c r="C667" t="s">
        <v>19</v>
      </c>
      <c r="D667" s="1">
        <v>44237</v>
      </c>
      <c r="E667" s="4">
        <v>3990</v>
      </c>
      <c r="F667">
        <v>250</v>
      </c>
    </row>
    <row r="668" spans="1:6" x14ac:dyDescent="0.25">
      <c r="A668" t="s">
        <v>25</v>
      </c>
      <c r="B668" t="s">
        <v>21</v>
      </c>
      <c r="C668" t="s">
        <v>28</v>
      </c>
      <c r="D668" s="1">
        <v>44237</v>
      </c>
      <c r="E668" s="4">
        <v>252</v>
      </c>
      <c r="F668">
        <v>20</v>
      </c>
    </row>
    <row r="669" spans="1:6" x14ac:dyDescent="0.25">
      <c r="A669" t="s">
        <v>20</v>
      </c>
      <c r="B669" t="s">
        <v>27</v>
      </c>
      <c r="C669" t="s">
        <v>44</v>
      </c>
      <c r="D669" s="1">
        <v>44237</v>
      </c>
      <c r="E669" s="4">
        <v>1295</v>
      </c>
      <c r="F669">
        <v>48</v>
      </c>
    </row>
    <row r="670" spans="1:6" x14ac:dyDescent="0.25">
      <c r="A670" t="s">
        <v>13</v>
      </c>
      <c r="B670" t="s">
        <v>21</v>
      </c>
      <c r="C670" t="s">
        <v>45</v>
      </c>
      <c r="D670" s="1">
        <v>44237</v>
      </c>
      <c r="E670" s="4">
        <v>9835</v>
      </c>
      <c r="F670">
        <v>518</v>
      </c>
    </row>
    <row r="671" spans="1:6" x14ac:dyDescent="0.25">
      <c r="A671" t="s">
        <v>10</v>
      </c>
      <c r="B671" t="s">
        <v>11</v>
      </c>
      <c r="C671" t="s">
        <v>44</v>
      </c>
      <c r="D671" s="1">
        <v>44237</v>
      </c>
      <c r="E671" s="4">
        <v>497</v>
      </c>
      <c r="F671">
        <v>21</v>
      </c>
    </row>
    <row r="672" spans="1:6" x14ac:dyDescent="0.25">
      <c r="A672" t="s">
        <v>5</v>
      </c>
      <c r="B672" t="s">
        <v>27</v>
      </c>
      <c r="C672" t="s">
        <v>43</v>
      </c>
      <c r="D672" s="1">
        <v>44237</v>
      </c>
      <c r="E672" s="4">
        <v>10486</v>
      </c>
      <c r="F672">
        <v>656</v>
      </c>
    </row>
    <row r="673" spans="1:6" x14ac:dyDescent="0.25">
      <c r="A673" t="s">
        <v>10</v>
      </c>
      <c r="B673" t="s">
        <v>21</v>
      </c>
      <c r="C673" t="s">
        <v>43</v>
      </c>
      <c r="D673" s="1">
        <v>44237</v>
      </c>
      <c r="E673" s="4">
        <v>917</v>
      </c>
      <c r="F673">
        <v>92</v>
      </c>
    </row>
    <row r="674" spans="1:6" x14ac:dyDescent="0.25">
      <c r="A674" t="s">
        <v>51</v>
      </c>
      <c r="B674" t="s">
        <v>27</v>
      </c>
      <c r="C674" t="s">
        <v>30</v>
      </c>
      <c r="D674" s="1">
        <v>44237</v>
      </c>
      <c r="E674" s="4">
        <v>7308</v>
      </c>
      <c r="F674">
        <v>665</v>
      </c>
    </row>
    <row r="675" spans="1:6" x14ac:dyDescent="0.25">
      <c r="A675" t="s">
        <v>55</v>
      </c>
      <c r="B675" t="s">
        <v>21</v>
      </c>
      <c r="C675" t="s">
        <v>19</v>
      </c>
      <c r="D675" s="1">
        <v>44237</v>
      </c>
      <c r="E675" s="4">
        <v>6517</v>
      </c>
      <c r="F675">
        <v>311</v>
      </c>
    </row>
    <row r="676" spans="1:6" x14ac:dyDescent="0.25">
      <c r="A676" t="s">
        <v>53</v>
      </c>
      <c r="B676" t="s">
        <v>11</v>
      </c>
      <c r="C676" t="s">
        <v>36</v>
      </c>
      <c r="D676" s="1">
        <v>44237</v>
      </c>
      <c r="E676" s="4">
        <v>2821</v>
      </c>
      <c r="F676">
        <v>89</v>
      </c>
    </row>
    <row r="677" spans="1:6" x14ac:dyDescent="0.25">
      <c r="A677" t="s">
        <v>37</v>
      </c>
      <c r="B677" t="s">
        <v>21</v>
      </c>
      <c r="C677" t="s">
        <v>24</v>
      </c>
      <c r="D677" s="1">
        <v>44238</v>
      </c>
      <c r="E677" s="4">
        <v>3213</v>
      </c>
      <c r="F677">
        <v>324</v>
      </c>
    </row>
    <row r="678" spans="1:6" x14ac:dyDescent="0.25">
      <c r="A678" t="s">
        <v>8</v>
      </c>
      <c r="B678" t="s">
        <v>9</v>
      </c>
      <c r="C678" t="s">
        <v>44</v>
      </c>
      <c r="D678" s="1">
        <v>44238</v>
      </c>
      <c r="E678" s="4">
        <v>2912</v>
      </c>
      <c r="F678">
        <v>413</v>
      </c>
    </row>
    <row r="679" spans="1:6" x14ac:dyDescent="0.25">
      <c r="A679" t="s">
        <v>18</v>
      </c>
      <c r="B679" t="s">
        <v>9</v>
      </c>
      <c r="C679" t="s">
        <v>14</v>
      </c>
      <c r="D679" s="1">
        <v>44238</v>
      </c>
      <c r="E679" s="4">
        <v>3549</v>
      </c>
      <c r="F679">
        <v>165</v>
      </c>
    </row>
    <row r="680" spans="1:6" x14ac:dyDescent="0.25">
      <c r="A680" t="s">
        <v>10</v>
      </c>
      <c r="B680" t="s">
        <v>6</v>
      </c>
      <c r="C680" t="s">
        <v>31</v>
      </c>
      <c r="D680" s="1">
        <v>44238</v>
      </c>
      <c r="E680" s="4">
        <v>7371</v>
      </c>
      <c r="F680">
        <v>304</v>
      </c>
    </row>
    <row r="681" spans="1:6" x14ac:dyDescent="0.25">
      <c r="A681" t="s">
        <v>23</v>
      </c>
      <c r="B681" t="s">
        <v>21</v>
      </c>
      <c r="C681" t="s">
        <v>19</v>
      </c>
      <c r="D681" s="1">
        <v>44238</v>
      </c>
      <c r="E681" s="4">
        <v>2541</v>
      </c>
      <c r="F681">
        <v>358</v>
      </c>
    </row>
    <row r="682" spans="1:6" x14ac:dyDescent="0.25">
      <c r="A682" t="s">
        <v>33</v>
      </c>
      <c r="B682" t="s">
        <v>6</v>
      </c>
      <c r="C682" t="s">
        <v>14</v>
      </c>
      <c r="D682" s="1">
        <v>44238</v>
      </c>
      <c r="E682" s="4">
        <v>3416</v>
      </c>
      <c r="F682">
        <v>34</v>
      </c>
    </row>
    <row r="683" spans="1:6" x14ac:dyDescent="0.25">
      <c r="A683" t="s">
        <v>40</v>
      </c>
      <c r="B683" t="s">
        <v>21</v>
      </c>
      <c r="C683" t="s">
        <v>38</v>
      </c>
      <c r="D683" s="1">
        <v>44238</v>
      </c>
      <c r="E683" s="4">
        <v>6657</v>
      </c>
      <c r="F683">
        <v>318</v>
      </c>
    </row>
    <row r="684" spans="1:6" x14ac:dyDescent="0.25">
      <c r="A684" t="s">
        <v>49</v>
      </c>
      <c r="B684" t="s">
        <v>21</v>
      </c>
      <c r="C684" t="s">
        <v>22</v>
      </c>
      <c r="D684" s="1">
        <v>44238</v>
      </c>
      <c r="E684" s="4">
        <v>7476</v>
      </c>
      <c r="F684">
        <v>840</v>
      </c>
    </row>
    <row r="685" spans="1:6" x14ac:dyDescent="0.25">
      <c r="A685" t="s">
        <v>20</v>
      </c>
      <c r="B685" t="s">
        <v>9</v>
      </c>
      <c r="C685" t="s">
        <v>17</v>
      </c>
      <c r="D685" s="1">
        <v>44238</v>
      </c>
      <c r="E685" s="4">
        <v>1876</v>
      </c>
      <c r="F685">
        <v>392</v>
      </c>
    </row>
    <row r="686" spans="1:6" x14ac:dyDescent="0.25">
      <c r="A686" t="s">
        <v>25</v>
      </c>
      <c r="B686" t="s">
        <v>11</v>
      </c>
      <c r="C686" t="s">
        <v>31</v>
      </c>
      <c r="D686" s="1">
        <v>44238</v>
      </c>
      <c r="E686" s="4">
        <v>532</v>
      </c>
      <c r="F686">
        <v>310</v>
      </c>
    </row>
    <row r="687" spans="1:6" x14ac:dyDescent="0.25">
      <c r="A687" t="s">
        <v>13</v>
      </c>
      <c r="B687" t="s">
        <v>11</v>
      </c>
      <c r="C687" t="s">
        <v>31</v>
      </c>
      <c r="D687" s="1">
        <v>44238</v>
      </c>
      <c r="E687" s="4">
        <v>1960</v>
      </c>
      <c r="F687">
        <v>504</v>
      </c>
    </row>
    <row r="688" spans="1:6" x14ac:dyDescent="0.25">
      <c r="A688" t="s">
        <v>39</v>
      </c>
      <c r="B688" t="s">
        <v>9</v>
      </c>
      <c r="C688" t="s">
        <v>31</v>
      </c>
      <c r="D688" s="1">
        <v>44238</v>
      </c>
      <c r="E688" s="4">
        <v>630</v>
      </c>
      <c r="F688">
        <v>220</v>
      </c>
    </row>
    <row r="689" spans="1:6" x14ac:dyDescent="0.25">
      <c r="A689" t="s">
        <v>13</v>
      </c>
      <c r="B689" t="s">
        <v>21</v>
      </c>
      <c r="C689" t="s">
        <v>44</v>
      </c>
      <c r="D689" s="1">
        <v>44238</v>
      </c>
      <c r="E689" s="4">
        <v>10962</v>
      </c>
      <c r="F689">
        <v>247</v>
      </c>
    </row>
    <row r="690" spans="1:6" x14ac:dyDescent="0.25">
      <c r="A690" t="s">
        <v>13</v>
      </c>
      <c r="B690" t="s">
        <v>21</v>
      </c>
      <c r="C690" t="s">
        <v>38</v>
      </c>
      <c r="D690" s="1">
        <v>44238</v>
      </c>
      <c r="E690" s="4">
        <v>6797</v>
      </c>
      <c r="F690">
        <v>60</v>
      </c>
    </row>
    <row r="691" spans="1:6" x14ac:dyDescent="0.25">
      <c r="A691" t="s">
        <v>23</v>
      </c>
      <c r="B691" t="s">
        <v>11</v>
      </c>
      <c r="C691" t="s">
        <v>42</v>
      </c>
      <c r="D691" s="1">
        <v>44238</v>
      </c>
      <c r="E691" s="4">
        <v>4102</v>
      </c>
      <c r="F691">
        <v>770</v>
      </c>
    </row>
    <row r="692" spans="1:6" x14ac:dyDescent="0.25">
      <c r="A692" t="s">
        <v>10</v>
      </c>
      <c r="B692" t="s">
        <v>21</v>
      </c>
      <c r="C692" t="s">
        <v>12</v>
      </c>
      <c r="D692" s="1">
        <v>44238</v>
      </c>
      <c r="E692" s="4">
        <v>6797</v>
      </c>
      <c r="F692">
        <v>338</v>
      </c>
    </row>
    <row r="693" spans="1:6" x14ac:dyDescent="0.25">
      <c r="A693" t="s">
        <v>49</v>
      </c>
      <c r="B693" t="s">
        <v>16</v>
      </c>
      <c r="C693" t="s">
        <v>48</v>
      </c>
      <c r="D693" s="1">
        <v>44238</v>
      </c>
      <c r="E693" s="4">
        <v>14483</v>
      </c>
      <c r="F693">
        <v>129</v>
      </c>
    </row>
    <row r="694" spans="1:6" x14ac:dyDescent="0.25">
      <c r="A694" t="s">
        <v>32</v>
      </c>
      <c r="B694" t="s">
        <v>21</v>
      </c>
      <c r="C694" t="s">
        <v>7</v>
      </c>
      <c r="D694" s="1">
        <v>44238</v>
      </c>
      <c r="E694" s="4">
        <v>2611</v>
      </c>
      <c r="F694">
        <v>419</v>
      </c>
    </row>
    <row r="695" spans="1:6" x14ac:dyDescent="0.25">
      <c r="A695" t="s">
        <v>25</v>
      </c>
      <c r="B695" t="s">
        <v>6</v>
      </c>
      <c r="C695" t="s">
        <v>36</v>
      </c>
      <c r="D695" s="1">
        <v>44238</v>
      </c>
      <c r="E695" s="4">
        <v>3080</v>
      </c>
      <c r="F695">
        <v>170</v>
      </c>
    </row>
    <row r="696" spans="1:6" x14ac:dyDescent="0.25">
      <c r="A696" t="s">
        <v>8</v>
      </c>
      <c r="B696" t="s">
        <v>11</v>
      </c>
      <c r="C696" t="s">
        <v>38</v>
      </c>
      <c r="D696" s="1">
        <v>44238</v>
      </c>
      <c r="E696" s="4">
        <v>10157</v>
      </c>
      <c r="F696">
        <v>60</v>
      </c>
    </row>
    <row r="697" spans="1:6" x14ac:dyDescent="0.25">
      <c r="A697" t="s">
        <v>34</v>
      </c>
      <c r="B697" t="s">
        <v>11</v>
      </c>
      <c r="C697" t="s">
        <v>50</v>
      </c>
      <c r="D697" s="1">
        <v>44238</v>
      </c>
      <c r="E697" s="4">
        <v>3745</v>
      </c>
      <c r="F697">
        <v>136</v>
      </c>
    </row>
    <row r="698" spans="1:6" x14ac:dyDescent="0.25">
      <c r="A698" t="s">
        <v>40</v>
      </c>
      <c r="B698" t="s">
        <v>27</v>
      </c>
      <c r="C698" t="s">
        <v>43</v>
      </c>
      <c r="D698" s="1">
        <v>44238</v>
      </c>
      <c r="E698" s="4">
        <v>2898</v>
      </c>
      <c r="F698">
        <v>770</v>
      </c>
    </row>
    <row r="699" spans="1:6" x14ac:dyDescent="0.25">
      <c r="A699" t="s">
        <v>34</v>
      </c>
      <c r="B699" t="s">
        <v>16</v>
      </c>
      <c r="C699" t="s">
        <v>17</v>
      </c>
      <c r="D699" s="1">
        <v>44238</v>
      </c>
      <c r="E699" s="4">
        <v>2002</v>
      </c>
      <c r="F699">
        <v>478</v>
      </c>
    </row>
    <row r="700" spans="1:6" x14ac:dyDescent="0.25">
      <c r="A700" t="s">
        <v>34</v>
      </c>
      <c r="B700" t="s">
        <v>27</v>
      </c>
      <c r="C700" t="s">
        <v>43</v>
      </c>
      <c r="D700" s="1">
        <v>44238</v>
      </c>
      <c r="E700" s="4">
        <v>1638</v>
      </c>
      <c r="F700">
        <v>138</v>
      </c>
    </row>
    <row r="701" spans="1:6" x14ac:dyDescent="0.25">
      <c r="A701" t="s">
        <v>33</v>
      </c>
      <c r="B701" t="s">
        <v>27</v>
      </c>
      <c r="C701" t="s">
        <v>52</v>
      </c>
      <c r="D701" s="1">
        <v>44238</v>
      </c>
      <c r="E701" s="4">
        <v>1652</v>
      </c>
      <c r="F701">
        <v>291</v>
      </c>
    </row>
    <row r="702" spans="1:6" x14ac:dyDescent="0.25">
      <c r="A702" t="s">
        <v>41</v>
      </c>
      <c r="B702" t="s">
        <v>21</v>
      </c>
      <c r="C702" t="s">
        <v>35</v>
      </c>
      <c r="D702" s="1">
        <v>44238</v>
      </c>
      <c r="E702" s="4">
        <v>126</v>
      </c>
      <c r="F702">
        <v>510</v>
      </c>
    </row>
    <row r="703" spans="1:6" x14ac:dyDescent="0.25">
      <c r="A703" t="s">
        <v>46</v>
      </c>
      <c r="B703" t="s">
        <v>21</v>
      </c>
      <c r="C703" t="s">
        <v>36</v>
      </c>
      <c r="D703" s="1">
        <v>44238</v>
      </c>
      <c r="E703" s="4">
        <v>1288</v>
      </c>
      <c r="F703">
        <v>83</v>
      </c>
    </row>
    <row r="704" spans="1:6" x14ac:dyDescent="0.25">
      <c r="A704" t="s">
        <v>51</v>
      </c>
      <c r="B704" t="s">
        <v>16</v>
      </c>
      <c r="C704" t="s">
        <v>14</v>
      </c>
      <c r="D704" s="1">
        <v>44238</v>
      </c>
      <c r="E704" s="4">
        <v>903</v>
      </c>
      <c r="F704">
        <v>422</v>
      </c>
    </row>
    <row r="705" spans="1:6" x14ac:dyDescent="0.25">
      <c r="A705" t="s">
        <v>23</v>
      </c>
      <c r="B705" t="s">
        <v>16</v>
      </c>
      <c r="C705" t="s">
        <v>35</v>
      </c>
      <c r="D705" s="1">
        <v>44238</v>
      </c>
      <c r="E705" s="4">
        <v>7196</v>
      </c>
      <c r="F705">
        <v>22</v>
      </c>
    </row>
    <row r="706" spans="1:6" x14ac:dyDescent="0.25">
      <c r="A706" t="s">
        <v>32</v>
      </c>
      <c r="B706" t="s">
        <v>27</v>
      </c>
      <c r="C706" t="s">
        <v>7</v>
      </c>
      <c r="D706" s="1">
        <v>44238</v>
      </c>
      <c r="E706" s="4">
        <v>2429</v>
      </c>
      <c r="F706">
        <v>118</v>
      </c>
    </row>
    <row r="707" spans="1:6" x14ac:dyDescent="0.25">
      <c r="A707" t="s">
        <v>34</v>
      </c>
      <c r="B707" t="s">
        <v>9</v>
      </c>
      <c r="C707" t="s">
        <v>26</v>
      </c>
      <c r="D707" s="1">
        <v>44238</v>
      </c>
      <c r="E707" s="4">
        <v>5999</v>
      </c>
      <c r="F707">
        <v>50</v>
      </c>
    </row>
    <row r="708" spans="1:6" x14ac:dyDescent="0.25">
      <c r="A708" t="s">
        <v>29</v>
      </c>
      <c r="B708" t="s">
        <v>11</v>
      </c>
      <c r="C708" t="s">
        <v>48</v>
      </c>
      <c r="D708" s="1">
        <v>44238</v>
      </c>
      <c r="E708" s="4">
        <v>2254</v>
      </c>
      <c r="F708">
        <v>103</v>
      </c>
    </row>
    <row r="709" spans="1:6" x14ac:dyDescent="0.25">
      <c r="A709" t="s">
        <v>56</v>
      </c>
      <c r="B709" t="s">
        <v>27</v>
      </c>
      <c r="C709" t="s">
        <v>24</v>
      </c>
      <c r="D709" s="1">
        <v>44238</v>
      </c>
      <c r="E709" s="4">
        <v>11634</v>
      </c>
      <c r="F709">
        <v>700</v>
      </c>
    </row>
    <row r="710" spans="1:6" x14ac:dyDescent="0.25">
      <c r="A710" t="s">
        <v>18</v>
      </c>
      <c r="B710" t="s">
        <v>11</v>
      </c>
      <c r="C710" t="s">
        <v>28</v>
      </c>
      <c r="D710" s="1">
        <v>44238</v>
      </c>
      <c r="E710" s="4">
        <v>5390</v>
      </c>
      <c r="F710">
        <v>415</v>
      </c>
    </row>
    <row r="711" spans="1:6" x14ac:dyDescent="0.25">
      <c r="A711" t="s">
        <v>20</v>
      </c>
      <c r="B711" t="s">
        <v>16</v>
      </c>
      <c r="C711" t="s">
        <v>26</v>
      </c>
      <c r="D711" s="1">
        <v>44238</v>
      </c>
      <c r="E711" s="4">
        <v>9359</v>
      </c>
      <c r="F711">
        <v>1050</v>
      </c>
    </row>
    <row r="712" spans="1:6" x14ac:dyDescent="0.25">
      <c r="A712" t="s">
        <v>5</v>
      </c>
      <c r="B712" t="s">
        <v>11</v>
      </c>
      <c r="C712" t="s">
        <v>14</v>
      </c>
      <c r="D712" s="1">
        <v>44238</v>
      </c>
      <c r="E712" s="4">
        <v>9513</v>
      </c>
      <c r="F712">
        <v>433</v>
      </c>
    </row>
    <row r="713" spans="1:6" x14ac:dyDescent="0.25">
      <c r="A713" t="s">
        <v>54</v>
      </c>
      <c r="B713" t="s">
        <v>16</v>
      </c>
      <c r="C713" t="s">
        <v>14</v>
      </c>
      <c r="D713" s="1">
        <v>44238</v>
      </c>
      <c r="E713" s="4">
        <v>721</v>
      </c>
      <c r="F713">
        <v>28</v>
      </c>
    </row>
    <row r="714" spans="1:6" x14ac:dyDescent="0.25">
      <c r="A714" t="s">
        <v>18</v>
      </c>
      <c r="B714" t="s">
        <v>9</v>
      </c>
      <c r="C714" t="s">
        <v>35</v>
      </c>
      <c r="D714" s="1">
        <v>44238</v>
      </c>
      <c r="E714" s="4">
        <v>11879</v>
      </c>
      <c r="F714">
        <v>840</v>
      </c>
    </row>
    <row r="715" spans="1:6" x14ac:dyDescent="0.25">
      <c r="A715" t="s">
        <v>23</v>
      </c>
      <c r="B715" t="s">
        <v>27</v>
      </c>
      <c r="C715" t="s">
        <v>30</v>
      </c>
      <c r="D715" s="1">
        <v>44239</v>
      </c>
      <c r="E715" s="4">
        <v>2611</v>
      </c>
      <c r="F715">
        <v>114</v>
      </c>
    </row>
    <row r="716" spans="1:6" x14ac:dyDescent="0.25">
      <c r="A716" t="s">
        <v>49</v>
      </c>
      <c r="B716" t="s">
        <v>16</v>
      </c>
      <c r="C716" t="s">
        <v>43</v>
      </c>
      <c r="D716" s="1">
        <v>44239</v>
      </c>
      <c r="E716" s="4">
        <v>1239</v>
      </c>
      <c r="F716">
        <v>60</v>
      </c>
    </row>
    <row r="717" spans="1:6" x14ac:dyDescent="0.25">
      <c r="A717" t="s">
        <v>46</v>
      </c>
      <c r="B717" t="s">
        <v>27</v>
      </c>
      <c r="C717" t="s">
        <v>14</v>
      </c>
      <c r="D717" s="1">
        <v>44239</v>
      </c>
      <c r="E717" s="4">
        <v>742</v>
      </c>
      <c r="F717">
        <v>154</v>
      </c>
    </row>
    <row r="718" spans="1:6" x14ac:dyDescent="0.25">
      <c r="A718" t="s">
        <v>51</v>
      </c>
      <c r="B718" t="s">
        <v>27</v>
      </c>
      <c r="C718" t="s">
        <v>52</v>
      </c>
      <c r="D718" s="1">
        <v>44239</v>
      </c>
      <c r="E718" s="4">
        <v>12180</v>
      </c>
      <c r="F718">
        <v>162</v>
      </c>
    </row>
    <row r="719" spans="1:6" x14ac:dyDescent="0.25">
      <c r="A719" t="s">
        <v>39</v>
      </c>
      <c r="B719" t="s">
        <v>9</v>
      </c>
      <c r="C719" t="s">
        <v>43</v>
      </c>
      <c r="D719" s="1">
        <v>44239</v>
      </c>
      <c r="E719" s="4">
        <v>5551</v>
      </c>
      <c r="F719">
        <v>199</v>
      </c>
    </row>
    <row r="720" spans="1:6" x14ac:dyDescent="0.25">
      <c r="A720" t="s">
        <v>13</v>
      </c>
      <c r="B720" t="s">
        <v>9</v>
      </c>
      <c r="C720" t="s">
        <v>31</v>
      </c>
      <c r="D720" s="1">
        <v>44239</v>
      </c>
      <c r="E720" s="4">
        <v>4963</v>
      </c>
      <c r="F720">
        <v>208</v>
      </c>
    </row>
    <row r="721" spans="1:6" x14ac:dyDescent="0.25">
      <c r="A721" t="s">
        <v>29</v>
      </c>
      <c r="B721" t="s">
        <v>21</v>
      </c>
      <c r="C721" t="s">
        <v>35</v>
      </c>
      <c r="D721" s="1">
        <v>44239</v>
      </c>
      <c r="E721" s="4">
        <v>3913</v>
      </c>
      <c r="F721">
        <v>139</v>
      </c>
    </row>
    <row r="722" spans="1:6" x14ac:dyDescent="0.25">
      <c r="A722" t="s">
        <v>51</v>
      </c>
      <c r="B722" t="s">
        <v>6</v>
      </c>
      <c r="C722" t="s">
        <v>31</v>
      </c>
      <c r="D722" s="1">
        <v>44239</v>
      </c>
      <c r="E722" s="4">
        <v>546</v>
      </c>
      <c r="F722">
        <v>144</v>
      </c>
    </row>
    <row r="723" spans="1:6" x14ac:dyDescent="0.25">
      <c r="A723" t="s">
        <v>46</v>
      </c>
      <c r="B723" t="s">
        <v>16</v>
      </c>
      <c r="C723" t="s">
        <v>31</v>
      </c>
      <c r="D723" s="1">
        <v>44239</v>
      </c>
      <c r="E723" s="4">
        <v>5313</v>
      </c>
      <c r="F723">
        <v>215</v>
      </c>
    </row>
    <row r="724" spans="1:6" x14ac:dyDescent="0.25">
      <c r="A724" t="s">
        <v>40</v>
      </c>
      <c r="B724" t="s">
        <v>27</v>
      </c>
      <c r="C724" t="s">
        <v>52</v>
      </c>
      <c r="D724" s="1">
        <v>44239</v>
      </c>
      <c r="E724" s="4">
        <v>686</v>
      </c>
      <c r="F724">
        <v>109</v>
      </c>
    </row>
    <row r="725" spans="1:6" x14ac:dyDescent="0.25">
      <c r="A725" t="s">
        <v>37</v>
      </c>
      <c r="B725" t="s">
        <v>27</v>
      </c>
      <c r="C725" t="s">
        <v>26</v>
      </c>
      <c r="D725" s="1">
        <v>44239</v>
      </c>
      <c r="E725" s="4">
        <v>2415</v>
      </c>
      <c r="F725">
        <v>63</v>
      </c>
    </row>
    <row r="726" spans="1:6" x14ac:dyDescent="0.25">
      <c r="A726" t="s">
        <v>41</v>
      </c>
      <c r="B726" t="s">
        <v>6</v>
      </c>
      <c r="C726" t="s">
        <v>31</v>
      </c>
      <c r="D726" s="1">
        <v>44239</v>
      </c>
      <c r="E726" s="4">
        <v>2485</v>
      </c>
      <c r="F726">
        <v>497</v>
      </c>
    </row>
    <row r="727" spans="1:6" x14ac:dyDescent="0.25">
      <c r="A727" t="s">
        <v>25</v>
      </c>
      <c r="B727" t="s">
        <v>27</v>
      </c>
      <c r="C727" t="s">
        <v>17</v>
      </c>
      <c r="D727" s="1">
        <v>44239</v>
      </c>
      <c r="E727" s="4">
        <v>8673</v>
      </c>
      <c r="F727">
        <v>294</v>
      </c>
    </row>
    <row r="728" spans="1:6" x14ac:dyDescent="0.25">
      <c r="A728" t="s">
        <v>10</v>
      </c>
      <c r="B728" t="s">
        <v>9</v>
      </c>
      <c r="C728" t="s">
        <v>30</v>
      </c>
      <c r="D728" s="1">
        <v>44239</v>
      </c>
      <c r="E728" s="4">
        <v>1820</v>
      </c>
      <c r="F728">
        <v>292</v>
      </c>
    </row>
    <row r="729" spans="1:6" x14ac:dyDescent="0.25">
      <c r="A729" t="s">
        <v>13</v>
      </c>
      <c r="B729" t="s">
        <v>27</v>
      </c>
      <c r="C729" t="s">
        <v>48</v>
      </c>
      <c r="D729" s="1">
        <v>44239</v>
      </c>
      <c r="E729" s="4">
        <v>17794</v>
      </c>
      <c r="F729">
        <v>535</v>
      </c>
    </row>
    <row r="730" spans="1:6" x14ac:dyDescent="0.25">
      <c r="A730" t="s">
        <v>34</v>
      </c>
      <c r="B730" t="s">
        <v>11</v>
      </c>
      <c r="C730" t="s">
        <v>42</v>
      </c>
      <c r="D730" s="1">
        <v>44239</v>
      </c>
      <c r="E730" s="4">
        <v>1036</v>
      </c>
      <c r="F730">
        <v>495</v>
      </c>
    </row>
    <row r="731" spans="1:6" x14ac:dyDescent="0.25">
      <c r="A731" t="s">
        <v>29</v>
      </c>
      <c r="B731" t="s">
        <v>6</v>
      </c>
      <c r="C731" t="s">
        <v>45</v>
      </c>
      <c r="D731" s="1">
        <v>44239</v>
      </c>
      <c r="E731" s="4">
        <v>6069</v>
      </c>
      <c r="F731">
        <v>168</v>
      </c>
    </row>
    <row r="732" spans="1:6" x14ac:dyDescent="0.25">
      <c r="A732" t="s">
        <v>23</v>
      </c>
      <c r="B732" t="s">
        <v>6</v>
      </c>
      <c r="C732" t="s">
        <v>30</v>
      </c>
      <c r="D732" s="1">
        <v>44239</v>
      </c>
      <c r="E732" s="4">
        <v>2072</v>
      </c>
      <c r="F732">
        <v>127</v>
      </c>
    </row>
    <row r="733" spans="1:6" x14ac:dyDescent="0.25">
      <c r="A733" t="s">
        <v>51</v>
      </c>
      <c r="B733" t="s">
        <v>9</v>
      </c>
      <c r="C733" t="s">
        <v>43</v>
      </c>
      <c r="D733" s="1">
        <v>44239</v>
      </c>
      <c r="E733" s="4">
        <v>2037</v>
      </c>
      <c r="F733">
        <v>63</v>
      </c>
    </row>
    <row r="734" spans="1:6" x14ac:dyDescent="0.25">
      <c r="A734" t="s">
        <v>29</v>
      </c>
      <c r="B734" t="s">
        <v>9</v>
      </c>
      <c r="C734" t="s">
        <v>45</v>
      </c>
      <c r="D734" s="1">
        <v>44239</v>
      </c>
      <c r="E734" s="4">
        <v>1715</v>
      </c>
      <c r="F734">
        <v>212</v>
      </c>
    </row>
    <row r="735" spans="1:6" x14ac:dyDescent="0.25">
      <c r="A735" t="s">
        <v>13</v>
      </c>
      <c r="B735" t="s">
        <v>6</v>
      </c>
      <c r="C735" t="s">
        <v>26</v>
      </c>
      <c r="D735" s="1">
        <v>44239</v>
      </c>
      <c r="E735" s="4">
        <v>1442</v>
      </c>
      <c r="F735">
        <v>36</v>
      </c>
    </row>
    <row r="736" spans="1:6" x14ac:dyDescent="0.25">
      <c r="A736" t="s">
        <v>40</v>
      </c>
      <c r="B736" t="s">
        <v>21</v>
      </c>
      <c r="C736" t="s">
        <v>31</v>
      </c>
      <c r="D736" s="1">
        <v>44239</v>
      </c>
      <c r="E736" s="4">
        <v>882</v>
      </c>
      <c r="F736">
        <v>17</v>
      </c>
    </row>
    <row r="737" spans="1:6" x14ac:dyDescent="0.25">
      <c r="A737" t="s">
        <v>8</v>
      </c>
      <c r="B737" t="s">
        <v>9</v>
      </c>
      <c r="C737" t="s">
        <v>43</v>
      </c>
      <c r="D737" s="1">
        <v>44239</v>
      </c>
      <c r="E737" s="4">
        <v>1904</v>
      </c>
      <c r="F737">
        <v>337</v>
      </c>
    </row>
    <row r="738" spans="1:6" x14ac:dyDescent="0.25">
      <c r="A738" t="s">
        <v>10</v>
      </c>
      <c r="B738" t="s">
        <v>16</v>
      </c>
      <c r="C738" t="s">
        <v>48</v>
      </c>
      <c r="D738" s="1">
        <v>44239</v>
      </c>
      <c r="E738" s="4">
        <v>2177</v>
      </c>
      <c r="F738">
        <v>99</v>
      </c>
    </row>
    <row r="739" spans="1:6" x14ac:dyDescent="0.25">
      <c r="A739" t="s">
        <v>37</v>
      </c>
      <c r="B739" t="s">
        <v>16</v>
      </c>
      <c r="C739" t="s">
        <v>31</v>
      </c>
      <c r="D739" s="1">
        <v>44239</v>
      </c>
      <c r="E739" s="4">
        <v>2317</v>
      </c>
      <c r="F739">
        <v>73</v>
      </c>
    </row>
    <row r="740" spans="1:6" x14ac:dyDescent="0.25">
      <c r="A740" t="s">
        <v>34</v>
      </c>
      <c r="B740" t="s">
        <v>6</v>
      </c>
      <c r="C740" t="s">
        <v>22</v>
      </c>
      <c r="D740" s="1">
        <v>44239</v>
      </c>
      <c r="E740" s="4">
        <v>7945</v>
      </c>
      <c r="F740">
        <v>93</v>
      </c>
    </row>
    <row r="741" spans="1:6" x14ac:dyDescent="0.25">
      <c r="A741" t="s">
        <v>46</v>
      </c>
      <c r="B741" t="s">
        <v>21</v>
      </c>
      <c r="C741" t="s">
        <v>17</v>
      </c>
      <c r="D741" s="1">
        <v>44239</v>
      </c>
      <c r="E741" s="4">
        <v>8162</v>
      </c>
      <c r="F741">
        <v>409</v>
      </c>
    </row>
    <row r="742" spans="1:6" x14ac:dyDescent="0.25">
      <c r="A742" t="s">
        <v>25</v>
      </c>
      <c r="B742" t="s">
        <v>11</v>
      </c>
      <c r="C742" t="s">
        <v>35</v>
      </c>
      <c r="D742" s="1">
        <v>44239</v>
      </c>
      <c r="E742" s="4">
        <v>3472</v>
      </c>
      <c r="F742">
        <v>386</v>
      </c>
    </row>
    <row r="743" spans="1:6" x14ac:dyDescent="0.25">
      <c r="A743" t="s">
        <v>40</v>
      </c>
      <c r="B743" t="s">
        <v>11</v>
      </c>
      <c r="C743" t="s">
        <v>52</v>
      </c>
      <c r="D743" s="1">
        <v>44239</v>
      </c>
      <c r="E743" s="4">
        <v>4039</v>
      </c>
      <c r="F743">
        <v>156</v>
      </c>
    </row>
    <row r="744" spans="1:6" x14ac:dyDescent="0.25">
      <c r="A744" t="s">
        <v>25</v>
      </c>
      <c r="B744" t="s">
        <v>27</v>
      </c>
      <c r="C744" t="s">
        <v>42</v>
      </c>
      <c r="D744" s="1">
        <v>44242</v>
      </c>
      <c r="E744" s="4">
        <v>3514</v>
      </c>
      <c r="F744">
        <v>23</v>
      </c>
    </row>
    <row r="745" spans="1:6" x14ac:dyDescent="0.25">
      <c r="A745" t="s">
        <v>41</v>
      </c>
      <c r="B745" t="s">
        <v>27</v>
      </c>
      <c r="C745" t="s">
        <v>24</v>
      </c>
      <c r="D745" s="1">
        <v>44242</v>
      </c>
      <c r="E745" s="4">
        <v>1351</v>
      </c>
      <c r="F745">
        <v>405</v>
      </c>
    </row>
    <row r="746" spans="1:6" x14ac:dyDescent="0.25">
      <c r="A746" t="s">
        <v>8</v>
      </c>
      <c r="B746" t="s">
        <v>16</v>
      </c>
      <c r="C746" t="s">
        <v>28</v>
      </c>
      <c r="D746" s="1">
        <v>44242</v>
      </c>
      <c r="E746" s="4">
        <v>6937</v>
      </c>
      <c r="F746">
        <v>242</v>
      </c>
    </row>
    <row r="747" spans="1:6" x14ac:dyDescent="0.25">
      <c r="A747" t="s">
        <v>33</v>
      </c>
      <c r="B747" t="s">
        <v>21</v>
      </c>
      <c r="C747" t="s">
        <v>17</v>
      </c>
      <c r="D747" s="1">
        <v>44242</v>
      </c>
      <c r="E747" s="4">
        <v>4753</v>
      </c>
      <c r="F747">
        <v>189</v>
      </c>
    </row>
    <row r="748" spans="1:6" x14ac:dyDescent="0.25">
      <c r="A748" t="s">
        <v>37</v>
      </c>
      <c r="B748" t="s">
        <v>9</v>
      </c>
      <c r="C748" t="s">
        <v>43</v>
      </c>
      <c r="D748" s="1">
        <v>44242</v>
      </c>
      <c r="E748" s="4">
        <v>2051</v>
      </c>
      <c r="F748">
        <v>321</v>
      </c>
    </row>
    <row r="749" spans="1:6" x14ac:dyDescent="0.25">
      <c r="A749" t="s">
        <v>32</v>
      </c>
      <c r="B749" t="s">
        <v>11</v>
      </c>
      <c r="C749" t="s">
        <v>47</v>
      </c>
      <c r="D749" s="1">
        <v>44242</v>
      </c>
      <c r="E749" s="4">
        <v>5768</v>
      </c>
      <c r="F749">
        <v>38</v>
      </c>
    </row>
    <row r="750" spans="1:6" x14ac:dyDescent="0.25">
      <c r="A750" t="s">
        <v>41</v>
      </c>
      <c r="B750" t="s">
        <v>11</v>
      </c>
      <c r="C750" t="s">
        <v>36</v>
      </c>
      <c r="D750" s="1">
        <v>44242</v>
      </c>
      <c r="E750" s="4">
        <v>301</v>
      </c>
      <c r="F750">
        <v>471</v>
      </c>
    </row>
    <row r="751" spans="1:6" x14ac:dyDescent="0.25">
      <c r="A751" t="s">
        <v>18</v>
      </c>
      <c r="B751" t="s">
        <v>11</v>
      </c>
      <c r="C751" t="s">
        <v>43</v>
      </c>
      <c r="D751" s="1">
        <v>44242</v>
      </c>
      <c r="E751" s="4">
        <v>182</v>
      </c>
      <c r="F751">
        <v>165</v>
      </c>
    </row>
    <row r="752" spans="1:6" x14ac:dyDescent="0.25">
      <c r="A752" t="s">
        <v>10</v>
      </c>
      <c r="B752" t="s">
        <v>27</v>
      </c>
      <c r="C752" t="s">
        <v>7</v>
      </c>
      <c r="D752" s="1">
        <v>44242</v>
      </c>
      <c r="E752" s="4">
        <v>287</v>
      </c>
      <c r="F752">
        <v>156</v>
      </c>
    </row>
    <row r="753" spans="1:6" x14ac:dyDescent="0.25">
      <c r="A753" t="s">
        <v>10</v>
      </c>
      <c r="B753" t="s">
        <v>6</v>
      </c>
      <c r="C753" t="s">
        <v>30</v>
      </c>
      <c r="D753" s="1">
        <v>44242</v>
      </c>
      <c r="E753" s="4">
        <v>4221</v>
      </c>
      <c r="F753">
        <v>389</v>
      </c>
    </row>
    <row r="754" spans="1:6" x14ac:dyDescent="0.25">
      <c r="A754" t="s">
        <v>23</v>
      </c>
      <c r="B754" t="s">
        <v>27</v>
      </c>
      <c r="C754" t="s">
        <v>12</v>
      </c>
      <c r="D754" s="1">
        <v>44242</v>
      </c>
      <c r="E754" s="4">
        <v>10087</v>
      </c>
      <c r="F754">
        <v>12</v>
      </c>
    </row>
    <row r="755" spans="1:6" x14ac:dyDescent="0.25">
      <c r="A755" t="s">
        <v>34</v>
      </c>
      <c r="B755" t="s">
        <v>16</v>
      </c>
      <c r="C755" t="s">
        <v>45</v>
      </c>
      <c r="D755" s="1">
        <v>44242</v>
      </c>
      <c r="E755" s="4">
        <v>791</v>
      </c>
      <c r="F755">
        <v>413</v>
      </c>
    </row>
    <row r="756" spans="1:6" x14ac:dyDescent="0.25">
      <c r="A756" t="s">
        <v>18</v>
      </c>
      <c r="B756" t="s">
        <v>16</v>
      </c>
      <c r="C756" t="s">
        <v>17</v>
      </c>
      <c r="D756" s="1">
        <v>44242</v>
      </c>
      <c r="E756" s="4">
        <v>4060</v>
      </c>
      <c r="F756">
        <v>64</v>
      </c>
    </row>
    <row r="757" spans="1:6" x14ac:dyDescent="0.25">
      <c r="A757" t="s">
        <v>37</v>
      </c>
      <c r="B757" t="s">
        <v>21</v>
      </c>
      <c r="C757" t="s">
        <v>22</v>
      </c>
      <c r="D757" s="1">
        <v>44242</v>
      </c>
      <c r="E757" s="4">
        <v>1519</v>
      </c>
      <c r="F757">
        <v>14</v>
      </c>
    </row>
    <row r="758" spans="1:6" x14ac:dyDescent="0.25">
      <c r="A758" t="s">
        <v>41</v>
      </c>
      <c r="B758" t="s">
        <v>11</v>
      </c>
      <c r="C758" t="s">
        <v>28</v>
      </c>
      <c r="D758" s="1">
        <v>44242</v>
      </c>
      <c r="E758" s="4">
        <v>4046</v>
      </c>
      <c r="F758">
        <v>481</v>
      </c>
    </row>
    <row r="759" spans="1:6" x14ac:dyDescent="0.25">
      <c r="A759" t="s">
        <v>5</v>
      </c>
      <c r="B759" t="s">
        <v>16</v>
      </c>
      <c r="C759" t="s">
        <v>12</v>
      </c>
      <c r="D759" s="1">
        <v>44242</v>
      </c>
      <c r="E759" s="4">
        <v>14315</v>
      </c>
      <c r="F759">
        <v>410</v>
      </c>
    </row>
    <row r="760" spans="1:6" x14ac:dyDescent="0.25">
      <c r="A760" t="s">
        <v>8</v>
      </c>
      <c r="B760" t="s">
        <v>16</v>
      </c>
      <c r="C760" t="s">
        <v>44</v>
      </c>
      <c r="D760" s="1">
        <v>44242</v>
      </c>
      <c r="E760" s="4">
        <v>5012</v>
      </c>
      <c r="F760">
        <v>155</v>
      </c>
    </row>
    <row r="761" spans="1:6" x14ac:dyDescent="0.25">
      <c r="A761" t="s">
        <v>46</v>
      </c>
      <c r="B761" t="s">
        <v>9</v>
      </c>
      <c r="C761" t="s">
        <v>38</v>
      </c>
      <c r="D761" s="1">
        <v>44242</v>
      </c>
      <c r="E761" s="4">
        <v>406</v>
      </c>
      <c r="F761">
        <v>366</v>
      </c>
    </row>
    <row r="762" spans="1:6" x14ac:dyDescent="0.25">
      <c r="A762" t="s">
        <v>8</v>
      </c>
      <c r="B762" t="s">
        <v>27</v>
      </c>
      <c r="C762" t="s">
        <v>36</v>
      </c>
      <c r="D762" s="1">
        <v>44242</v>
      </c>
      <c r="E762" s="4">
        <v>7826</v>
      </c>
      <c r="F762">
        <v>272</v>
      </c>
    </row>
    <row r="763" spans="1:6" x14ac:dyDescent="0.25">
      <c r="A763" t="s">
        <v>8</v>
      </c>
      <c r="B763" t="s">
        <v>27</v>
      </c>
      <c r="C763" t="s">
        <v>24</v>
      </c>
      <c r="D763" s="1">
        <v>44242</v>
      </c>
      <c r="E763" s="4">
        <v>8099</v>
      </c>
      <c r="F763">
        <v>272</v>
      </c>
    </row>
    <row r="764" spans="1:6" x14ac:dyDescent="0.25">
      <c r="A764" t="s">
        <v>20</v>
      </c>
      <c r="B764" t="s">
        <v>16</v>
      </c>
      <c r="C764" t="s">
        <v>31</v>
      </c>
      <c r="D764" s="1">
        <v>44242</v>
      </c>
      <c r="E764" s="4">
        <v>784</v>
      </c>
      <c r="F764">
        <v>1120</v>
      </c>
    </row>
    <row r="765" spans="1:6" x14ac:dyDescent="0.25">
      <c r="A765" t="s">
        <v>37</v>
      </c>
      <c r="B765" t="s">
        <v>16</v>
      </c>
      <c r="C765" t="s">
        <v>38</v>
      </c>
      <c r="D765" s="1">
        <v>44242</v>
      </c>
      <c r="E765" s="4">
        <v>3745</v>
      </c>
      <c r="F765">
        <v>54</v>
      </c>
    </row>
    <row r="766" spans="1:6" x14ac:dyDescent="0.25">
      <c r="A766" t="s">
        <v>25</v>
      </c>
      <c r="B766" t="s">
        <v>27</v>
      </c>
      <c r="C766" t="s">
        <v>36</v>
      </c>
      <c r="D766" s="1">
        <v>44242</v>
      </c>
      <c r="E766" s="4">
        <v>2296</v>
      </c>
      <c r="F766">
        <v>205</v>
      </c>
    </row>
    <row r="767" spans="1:6" x14ac:dyDescent="0.25">
      <c r="A767" t="s">
        <v>5</v>
      </c>
      <c r="B767" t="s">
        <v>27</v>
      </c>
      <c r="C767" t="s">
        <v>19</v>
      </c>
      <c r="D767" s="1">
        <v>44242</v>
      </c>
      <c r="E767" s="4">
        <v>7763</v>
      </c>
      <c r="F767">
        <v>123</v>
      </c>
    </row>
    <row r="768" spans="1:6" x14ac:dyDescent="0.25">
      <c r="A768" t="s">
        <v>25</v>
      </c>
      <c r="B768" t="s">
        <v>11</v>
      </c>
      <c r="C768" t="s">
        <v>30</v>
      </c>
      <c r="D768" s="1">
        <v>44242</v>
      </c>
      <c r="E768" s="4">
        <v>4900</v>
      </c>
      <c r="F768">
        <v>50</v>
      </c>
    </row>
    <row r="769" spans="1:6" x14ac:dyDescent="0.25">
      <c r="A769" t="s">
        <v>39</v>
      </c>
      <c r="B769" t="s">
        <v>6</v>
      </c>
      <c r="C769" t="s">
        <v>30</v>
      </c>
      <c r="D769" s="1">
        <v>44242</v>
      </c>
      <c r="E769" s="4">
        <v>1743</v>
      </c>
      <c r="F769">
        <v>601</v>
      </c>
    </row>
    <row r="770" spans="1:6" x14ac:dyDescent="0.25">
      <c r="A770" t="s">
        <v>10</v>
      </c>
      <c r="B770" t="s">
        <v>9</v>
      </c>
      <c r="C770" t="s">
        <v>28</v>
      </c>
      <c r="D770" s="1">
        <v>44242</v>
      </c>
      <c r="E770" s="4">
        <v>4011</v>
      </c>
      <c r="F770">
        <v>5</v>
      </c>
    </row>
    <row r="771" spans="1:6" x14ac:dyDescent="0.25">
      <c r="A771" t="s">
        <v>33</v>
      </c>
      <c r="B771" t="s">
        <v>6</v>
      </c>
      <c r="C771" t="s">
        <v>44</v>
      </c>
      <c r="D771" s="1">
        <v>44242</v>
      </c>
      <c r="E771" s="4">
        <v>4347</v>
      </c>
      <c r="F771">
        <v>258</v>
      </c>
    </row>
    <row r="772" spans="1:6" x14ac:dyDescent="0.25">
      <c r="A772" t="s">
        <v>39</v>
      </c>
      <c r="B772" t="s">
        <v>16</v>
      </c>
      <c r="C772" t="s">
        <v>31</v>
      </c>
      <c r="D772" s="1">
        <v>44242</v>
      </c>
      <c r="E772" s="4">
        <v>1351</v>
      </c>
      <c r="F772">
        <v>980</v>
      </c>
    </row>
    <row r="773" spans="1:6" x14ac:dyDescent="0.25">
      <c r="A773" t="s">
        <v>5</v>
      </c>
      <c r="B773" t="s">
        <v>6</v>
      </c>
      <c r="C773" t="s">
        <v>36</v>
      </c>
      <c r="D773" s="1">
        <v>44242</v>
      </c>
      <c r="E773" s="4">
        <v>7140</v>
      </c>
      <c r="F773">
        <v>368</v>
      </c>
    </row>
    <row r="774" spans="1:6" x14ac:dyDescent="0.25">
      <c r="A774" t="s">
        <v>40</v>
      </c>
      <c r="B774" t="s">
        <v>6</v>
      </c>
      <c r="C774" t="s">
        <v>45</v>
      </c>
      <c r="D774" s="1">
        <v>44242</v>
      </c>
      <c r="E774" s="4">
        <v>14875</v>
      </c>
      <c r="F774">
        <v>484</v>
      </c>
    </row>
    <row r="775" spans="1:6" x14ac:dyDescent="0.25">
      <c r="A775" t="s">
        <v>49</v>
      </c>
      <c r="B775" t="s">
        <v>11</v>
      </c>
      <c r="C775" t="s">
        <v>26</v>
      </c>
      <c r="D775" s="1">
        <v>44242</v>
      </c>
      <c r="E775" s="4">
        <v>2289</v>
      </c>
      <c r="F775">
        <v>124</v>
      </c>
    </row>
    <row r="776" spans="1:6" x14ac:dyDescent="0.25">
      <c r="A776" t="s">
        <v>8</v>
      </c>
      <c r="B776" t="s">
        <v>9</v>
      </c>
      <c r="C776" t="s">
        <v>30</v>
      </c>
      <c r="D776" s="1">
        <v>44242</v>
      </c>
      <c r="E776" s="4">
        <v>4466</v>
      </c>
      <c r="F776">
        <v>62</v>
      </c>
    </row>
    <row r="777" spans="1:6" x14ac:dyDescent="0.25">
      <c r="A777" t="s">
        <v>39</v>
      </c>
      <c r="B777" t="s">
        <v>6</v>
      </c>
      <c r="C777" t="s">
        <v>38</v>
      </c>
      <c r="D777" s="1">
        <v>44242</v>
      </c>
      <c r="E777" s="4">
        <v>3661</v>
      </c>
      <c r="F777">
        <v>171</v>
      </c>
    </row>
    <row r="778" spans="1:6" x14ac:dyDescent="0.25">
      <c r="A778" t="s">
        <v>25</v>
      </c>
      <c r="B778" t="s">
        <v>6</v>
      </c>
      <c r="C778" t="s">
        <v>48</v>
      </c>
      <c r="D778" s="1">
        <v>44242</v>
      </c>
      <c r="E778" s="4">
        <v>2912</v>
      </c>
      <c r="F778">
        <v>104</v>
      </c>
    </row>
    <row r="779" spans="1:6" x14ac:dyDescent="0.25">
      <c r="A779" t="s">
        <v>20</v>
      </c>
      <c r="B779" t="s">
        <v>21</v>
      </c>
      <c r="C779" t="s">
        <v>38</v>
      </c>
      <c r="D779" s="1">
        <v>44242</v>
      </c>
      <c r="E779" s="4">
        <v>6216</v>
      </c>
      <c r="F779">
        <v>201</v>
      </c>
    </row>
    <row r="780" spans="1:6" x14ac:dyDescent="0.25">
      <c r="A780" t="s">
        <v>41</v>
      </c>
      <c r="B780" t="s">
        <v>27</v>
      </c>
      <c r="C780" t="s">
        <v>44</v>
      </c>
      <c r="D780" s="1">
        <v>44242</v>
      </c>
      <c r="E780" s="4">
        <v>4641</v>
      </c>
      <c r="F780">
        <v>146</v>
      </c>
    </row>
    <row r="781" spans="1:6" x14ac:dyDescent="0.25">
      <c r="A781" t="s">
        <v>57</v>
      </c>
      <c r="B781" t="s">
        <v>6</v>
      </c>
      <c r="C781" t="s">
        <v>43</v>
      </c>
      <c r="D781" s="1">
        <v>44242</v>
      </c>
      <c r="E781" s="4">
        <v>4683</v>
      </c>
      <c r="F781">
        <v>391</v>
      </c>
    </row>
    <row r="782" spans="1:6" x14ac:dyDescent="0.25">
      <c r="A782" t="s">
        <v>5</v>
      </c>
      <c r="B782" t="s">
        <v>6</v>
      </c>
      <c r="C782" t="s">
        <v>48</v>
      </c>
      <c r="D782" s="1">
        <v>44242</v>
      </c>
      <c r="E782" s="4">
        <v>5159</v>
      </c>
      <c r="F782">
        <v>185</v>
      </c>
    </row>
    <row r="783" spans="1:6" x14ac:dyDescent="0.25">
      <c r="A783" t="s">
        <v>53</v>
      </c>
      <c r="B783" t="s">
        <v>6</v>
      </c>
      <c r="C783" t="s">
        <v>7</v>
      </c>
      <c r="D783" s="1">
        <v>44242</v>
      </c>
      <c r="E783" s="4">
        <v>203</v>
      </c>
      <c r="F783">
        <v>8</v>
      </c>
    </row>
    <row r="784" spans="1:6" x14ac:dyDescent="0.25">
      <c r="A784" t="s">
        <v>54</v>
      </c>
      <c r="B784" t="s">
        <v>21</v>
      </c>
      <c r="C784" t="s">
        <v>38</v>
      </c>
      <c r="D784" s="1">
        <v>44242</v>
      </c>
      <c r="E784" s="4">
        <v>357</v>
      </c>
      <c r="F784">
        <v>15</v>
      </c>
    </row>
    <row r="785" spans="1:6" x14ac:dyDescent="0.25">
      <c r="A785" t="s">
        <v>32</v>
      </c>
      <c r="B785" t="s">
        <v>27</v>
      </c>
      <c r="C785" t="s">
        <v>22</v>
      </c>
      <c r="D785" s="1">
        <v>44243</v>
      </c>
      <c r="E785" s="4">
        <v>322</v>
      </c>
      <c r="F785">
        <v>59</v>
      </c>
    </row>
    <row r="786" spans="1:6" x14ac:dyDescent="0.25">
      <c r="A786" t="s">
        <v>25</v>
      </c>
      <c r="B786" t="s">
        <v>11</v>
      </c>
      <c r="C786" t="s">
        <v>50</v>
      </c>
      <c r="D786" s="1">
        <v>44243</v>
      </c>
      <c r="E786" s="4">
        <v>1323</v>
      </c>
      <c r="F786">
        <v>85</v>
      </c>
    </row>
    <row r="787" spans="1:6" x14ac:dyDescent="0.25">
      <c r="A787" t="s">
        <v>5</v>
      </c>
      <c r="B787" t="s">
        <v>9</v>
      </c>
      <c r="C787" t="s">
        <v>28</v>
      </c>
      <c r="D787" s="1">
        <v>44243</v>
      </c>
      <c r="E787" s="4">
        <v>14147</v>
      </c>
      <c r="F787">
        <v>235</v>
      </c>
    </row>
    <row r="788" spans="1:6" x14ac:dyDescent="0.25">
      <c r="A788" t="s">
        <v>13</v>
      </c>
      <c r="B788" t="s">
        <v>16</v>
      </c>
      <c r="C788" t="s">
        <v>50</v>
      </c>
      <c r="D788" s="1">
        <v>44243</v>
      </c>
      <c r="E788" s="4">
        <v>3570</v>
      </c>
      <c r="F788">
        <v>152</v>
      </c>
    </row>
    <row r="789" spans="1:6" x14ac:dyDescent="0.25">
      <c r="A789" t="s">
        <v>23</v>
      </c>
      <c r="B789" t="s">
        <v>11</v>
      </c>
      <c r="C789" t="s">
        <v>19</v>
      </c>
      <c r="D789" s="1">
        <v>44243</v>
      </c>
      <c r="E789" s="4">
        <v>4347</v>
      </c>
      <c r="F789">
        <v>232</v>
      </c>
    </row>
    <row r="790" spans="1:6" x14ac:dyDescent="0.25">
      <c r="A790" t="s">
        <v>5</v>
      </c>
      <c r="B790" t="s">
        <v>16</v>
      </c>
      <c r="C790" t="s">
        <v>26</v>
      </c>
      <c r="D790" s="1">
        <v>44243</v>
      </c>
      <c r="E790" s="4">
        <v>2786</v>
      </c>
      <c r="F790">
        <v>123</v>
      </c>
    </row>
    <row r="791" spans="1:6" x14ac:dyDescent="0.25">
      <c r="A791" t="s">
        <v>39</v>
      </c>
      <c r="B791" t="s">
        <v>27</v>
      </c>
      <c r="C791" t="s">
        <v>22</v>
      </c>
      <c r="D791" s="1">
        <v>44243</v>
      </c>
      <c r="E791" s="4">
        <v>5005</v>
      </c>
      <c r="F791">
        <v>279</v>
      </c>
    </row>
    <row r="792" spans="1:6" x14ac:dyDescent="0.25">
      <c r="A792" t="s">
        <v>51</v>
      </c>
      <c r="B792" t="s">
        <v>21</v>
      </c>
      <c r="C792" t="s">
        <v>38</v>
      </c>
      <c r="D792" s="1">
        <v>44243</v>
      </c>
      <c r="E792" s="4">
        <v>1463</v>
      </c>
      <c r="F792">
        <v>63</v>
      </c>
    </row>
    <row r="793" spans="1:6" x14ac:dyDescent="0.25">
      <c r="A793" t="s">
        <v>32</v>
      </c>
      <c r="B793" t="s">
        <v>27</v>
      </c>
      <c r="C793" t="s">
        <v>19</v>
      </c>
      <c r="D793" s="1">
        <v>44243</v>
      </c>
      <c r="E793" s="4">
        <v>1757</v>
      </c>
      <c r="F793">
        <v>535</v>
      </c>
    </row>
    <row r="794" spans="1:6" x14ac:dyDescent="0.25">
      <c r="A794" t="s">
        <v>5</v>
      </c>
      <c r="B794" t="s">
        <v>27</v>
      </c>
      <c r="C794" t="s">
        <v>50</v>
      </c>
      <c r="D794" s="1">
        <v>44243</v>
      </c>
      <c r="E794" s="4">
        <v>700</v>
      </c>
      <c r="F794">
        <v>25</v>
      </c>
    </row>
    <row r="795" spans="1:6" x14ac:dyDescent="0.25">
      <c r="A795" t="s">
        <v>37</v>
      </c>
      <c r="B795" t="s">
        <v>27</v>
      </c>
      <c r="C795" t="s">
        <v>47</v>
      </c>
      <c r="D795" s="1">
        <v>44243</v>
      </c>
      <c r="E795" s="4">
        <v>10220</v>
      </c>
      <c r="F795">
        <v>445</v>
      </c>
    </row>
    <row r="796" spans="1:6" x14ac:dyDescent="0.25">
      <c r="A796" t="s">
        <v>20</v>
      </c>
      <c r="B796" t="s">
        <v>27</v>
      </c>
      <c r="C796" t="s">
        <v>36</v>
      </c>
      <c r="D796" s="1">
        <v>44243</v>
      </c>
      <c r="E796" s="4">
        <v>5824</v>
      </c>
      <c r="F796">
        <v>233</v>
      </c>
    </row>
    <row r="797" spans="1:6" x14ac:dyDescent="0.25">
      <c r="A797" t="s">
        <v>25</v>
      </c>
      <c r="B797" t="s">
        <v>9</v>
      </c>
      <c r="C797" t="s">
        <v>7</v>
      </c>
      <c r="D797" s="1">
        <v>44243</v>
      </c>
      <c r="E797" s="4">
        <v>6461</v>
      </c>
      <c r="F797">
        <v>259</v>
      </c>
    </row>
    <row r="798" spans="1:6" x14ac:dyDescent="0.25">
      <c r="A798" t="s">
        <v>49</v>
      </c>
      <c r="B798" t="s">
        <v>9</v>
      </c>
      <c r="C798" t="s">
        <v>14</v>
      </c>
      <c r="D798" s="1">
        <v>44244</v>
      </c>
      <c r="E798" s="4">
        <v>1932</v>
      </c>
      <c r="F798">
        <v>21</v>
      </c>
    </row>
    <row r="799" spans="1:6" x14ac:dyDescent="0.25">
      <c r="A799" t="s">
        <v>18</v>
      </c>
      <c r="B799" t="s">
        <v>27</v>
      </c>
      <c r="C799" t="s">
        <v>38</v>
      </c>
      <c r="D799" s="1">
        <v>44244</v>
      </c>
      <c r="E799" s="4">
        <v>11186</v>
      </c>
      <c r="F799">
        <v>255</v>
      </c>
    </row>
    <row r="800" spans="1:6" x14ac:dyDescent="0.25">
      <c r="A800" t="s">
        <v>15</v>
      </c>
      <c r="B800" t="s">
        <v>6</v>
      </c>
      <c r="C800" t="s">
        <v>42</v>
      </c>
      <c r="D800" s="1">
        <v>44244</v>
      </c>
      <c r="E800" s="4">
        <v>1085</v>
      </c>
      <c r="F800">
        <v>79</v>
      </c>
    </row>
    <row r="801" spans="1:6" x14ac:dyDescent="0.25">
      <c r="A801" t="s">
        <v>20</v>
      </c>
      <c r="B801" t="s">
        <v>6</v>
      </c>
      <c r="C801" t="s">
        <v>43</v>
      </c>
      <c r="D801" s="1">
        <v>44244</v>
      </c>
      <c r="E801" s="4">
        <v>8358</v>
      </c>
      <c r="F801">
        <v>112</v>
      </c>
    </row>
    <row r="802" spans="1:6" x14ac:dyDescent="0.25">
      <c r="A802" t="s">
        <v>15</v>
      </c>
      <c r="B802" t="s">
        <v>11</v>
      </c>
      <c r="C802" t="s">
        <v>45</v>
      </c>
      <c r="D802" s="1">
        <v>44244</v>
      </c>
      <c r="E802" s="4">
        <v>1260</v>
      </c>
      <c r="F802">
        <v>279</v>
      </c>
    </row>
    <row r="803" spans="1:6" x14ac:dyDescent="0.25">
      <c r="A803" t="s">
        <v>34</v>
      </c>
      <c r="B803" t="s">
        <v>27</v>
      </c>
      <c r="C803" t="s">
        <v>50</v>
      </c>
      <c r="D803" s="1">
        <v>44244</v>
      </c>
      <c r="E803" s="4">
        <v>4032</v>
      </c>
      <c r="F803">
        <v>300</v>
      </c>
    </row>
    <row r="804" spans="1:6" x14ac:dyDescent="0.25">
      <c r="A804" t="s">
        <v>37</v>
      </c>
      <c r="B804" t="s">
        <v>11</v>
      </c>
      <c r="C804" t="s">
        <v>36</v>
      </c>
      <c r="D804" s="1">
        <v>44244</v>
      </c>
      <c r="E804" s="4">
        <v>1148</v>
      </c>
      <c r="F804">
        <v>63</v>
      </c>
    </row>
    <row r="805" spans="1:6" x14ac:dyDescent="0.25">
      <c r="A805" t="s">
        <v>29</v>
      </c>
      <c r="B805" t="s">
        <v>6</v>
      </c>
      <c r="C805" t="s">
        <v>50</v>
      </c>
      <c r="D805" s="1">
        <v>44244</v>
      </c>
      <c r="E805" s="4">
        <v>7924</v>
      </c>
      <c r="F805">
        <v>96</v>
      </c>
    </row>
    <row r="806" spans="1:6" x14ac:dyDescent="0.25">
      <c r="A806" t="s">
        <v>46</v>
      </c>
      <c r="B806" t="s">
        <v>27</v>
      </c>
      <c r="C806" t="s">
        <v>50</v>
      </c>
      <c r="D806" s="1">
        <v>44244</v>
      </c>
      <c r="E806" s="4">
        <v>525</v>
      </c>
      <c r="F806">
        <v>209</v>
      </c>
    </row>
    <row r="807" spans="1:6" x14ac:dyDescent="0.25">
      <c r="A807" t="s">
        <v>5</v>
      </c>
      <c r="B807" t="s">
        <v>21</v>
      </c>
      <c r="C807" t="s">
        <v>24</v>
      </c>
      <c r="D807" s="1">
        <v>44244</v>
      </c>
      <c r="E807" s="4">
        <v>4669</v>
      </c>
      <c r="F807">
        <v>488</v>
      </c>
    </row>
    <row r="808" spans="1:6" x14ac:dyDescent="0.25">
      <c r="A808" t="s">
        <v>40</v>
      </c>
      <c r="B808" t="s">
        <v>27</v>
      </c>
      <c r="C808" t="s">
        <v>19</v>
      </c>
      <c r="D808" s="1">
        <v>44244</v>
      </c>
      <c r="E808" s="4">
        <v>4487</v>
      </c>
      <c r="F808">
        <v>160</v>
      </c>
    </row>
    <row r="809" spans="1:6" x14ac:dyDescent="0.25">
      <c r="A809" t="s">
        <v>23</v>
      </c>
      <c r="B809" t="s">
        <v>6</v>
      </c>
      <c r="C809" t="s">
        <v>22</v>
      </c>
      <c r="D809" s="1">
        <v>44244</v>
      </c>
      <c r="E809" s="4">
        <v>1862</v>
      </c>
      <c r="F809">
        <v>106</v>
      </c>
    </row>
    <row r="810" spans="1:6" x14ac:dyDescent="0.25">
      <c r="A810" t="s">
        <v>18</v>
      </c>
      <c r="B810" t="s">
        <v>11</v>
      </c>
      <c r="C810" t="s">
        <v>36</v>
      </c>
      <c r="D810" s="1">
        <v>44244</v>
      </c>
      <c r="E810" s="4">
        <v>2800</v>
      </c>
      <c r="F810">
        <v>37</v>
      </c>
    </row>
    <row r="811" spans="1:6" x14ac:dyDescent="0.25">
      <c r="A811" t="s">
        <v>20</v>
      </c>
      <c r="B811" t="s">
        <v>6</v>
      </c>
      <c r="C811" t="s">
        <v>48</v>
      </c>
      <c r="D811" s="1">
        <v>44244</v>
      </c>
      <c r="E811" s="4">
        <v>4074</v>
      </c>
      <c r="F811">
        <v>295</v>
      </c>
    </row>
    <row r="812" spans="1:6" x14ac:dyDescent="0.25">
      <c r="A812" t="s">
        <v>32</v>
      </c>
      <c r="B812" t="s">
        <v>9</v>
      </c>
      <c r="C812" t="s">
        <v>30</v>
      </c>
      <c r="D812" s="1">
        <v>44244</v>
      </c>
      <c r="E812" s="4">
        <v>11606</v>
      </c>
      <c r="F812">
        <v>7</v>
      </c>
    </row>
    <row r="813" spans="1:6" x14ac:dyDescent="0.25">
      <c r="A813" t="s">
        <v>46</v>
      </c>
      <c r="B813" t="s">
        <v>9</v>
      </c>
      <c r="C813" t="s">
        <v>48</v>
      </c>
      <c r="D813" s="1">
        <v>44244</v>
      </c>
      <c r="E813" s="4">
        <v>7035</v>
      </c>
      <c r="F813">
        <v>275</v>
      </c>
    </row>
    <row r="814" spans="1:6" x14ac:dyDescent="0.25">
      <c r="A814" t="s">
        <v>13</v>
      </c>
      <c r="B814" t="s">
        <v>11</v>
      </c>
      <c r="C814" t="s">
        <v>12</v>
      </c>
      <c r="D814" s="1">
        <v>44244</v>
      </c>
      <c r="E814" s="4">
        <v>1442</v>
      </c>
      <c r="F814">
        <v>137</v>
      </c>
    </row>
    <row r="815" spans="1:6" x14ac:dyDescent="0.25">
      <c r="A815" t="s">
        <v>39</v>
      </c>
      <c r="B815" t="s">
        <v>27</v>
      </c>
      <c r="C815" t="s">
        <v>28</v>
      </c>
      <c r="D815" s="1">
        <v>44244</v>
      </c>
      <c r="E815" s="4">
        <v>1589</v>
      </c>
      <c r="F815">
        <v>173</v>
      </c>
    </row>
    <row r="816" spans="1:6" x14ac:dyDescent="0.25">
      <c r="A816" t="s">
        <v>20</v>
      </c>
      <c r="B816" t="s">
        <v>21</v>
      </c>
      <c r="C816" t="s">
        <v>52</v>
      </c>
      <c r="D816" s="1">
        <v>44244</v>
      </c>
      <c r="E816" s="4">
        <v>9562</v>
      </c>
      <c r="F816">
        <v>65</v>
      </c>
    </row>
    <row r="817" spans="1:6" x14ac:dyDescent="0.25">
      <c r="A817" t="s">
        <v>49</v>
      </c>
      <c r="B817" t="s">
        <v>6</v>
      </c>
      <c r="C817" t="s">
        <v>48</v>
      </c>
      <c r="D817" s="1">
        <v>44244</v>
      </c>
      <c r="E817" s="4">
        <v>35</v>
      </c>
      <c r="F817">
        <v>244</v>
      </c>
    </row>
    <row r="818" spans="1:6" x14ac:dyDescent="0.25">
      <c r="A818" t="s">
        <v>25</v>
      </c>
      <c r="B818" t="s">
        <v>21</v>
      </c>
      <c r="C818" t="s">
        <v>31</v>
      </c>
      <c r="D818" s="1">
        <v>44244</v>
      </c>
      <c r="E818" s="4">
        <v>4480</v>
      </c>
      <c r="F818">
        <v>199</v>
      </c>
    </row>
    <row r="819" spans="1:6" x14ac:dyDescent="0.25">
      <c r="A819" t="s">
        <v>46</v>
      </c>
      <c r="B819" t="s">
        <v>9</v>
      </c>
      <c r="C819" t="s">
        <v>30</v>
      </c>
      <c r="D819" s="1">
        <v>44244</v>
      </c>
      <c r="E819" s="4">
        <v>3668</v>
      </c>
      <c r="F819">
        <v>287</v>
      </c>
    </row>
    <row r="820" spans="1:6" x14ac:dyDescent="0.25">
      <c r="A820" t="s">
        <v>8</v>
      </c>
      <c r="B820" t="s">
        <v>16</v>
      </c>
      <c r="C820" t="s">
        <v>43</v>
      </c>
      <c r="D820" s="1">
        <v>44244</v>
      </c>
      <c r="E820" s="4">
        <v>2730</v>
      </c>
      <c r="F820">
        <v>83</v>
      </c>
    </row>
    <row r="821" spans="1:6" x14ac:dyDescent="0.25">
      <c r="A821" t="s">
        <v>40</v>
      </c>
      <c r="B821" t="s">
        <v>9</v>
      </c>
      <c r="C821" t="s">
        <v>14</v>
      </c>
      <c r="D821" s="1">
        <v>44244</v>
      </c>
      <c r="E821" s="4">
        <v>6272</v>
      </c>
      <c r="F821">
        <v>683</v>
      </c>
    </row>
    <row r="822" spans="1:6" x14ac:dyDescent="0.25">
      <c r="A822" t="s">
        <v>32</v>
      </c>
      <c r="B822" t="s">
        <v>27</v>
      </c>
      <c r="C822" t="s">
        <v>28</v>
      </c>
      <c r="D822" s="1">
        <v>44244</v>
      </c>
      <c r="E822" s="4">
        <v>4445</v>
      </c>
      <c r="F822">
        <v>84</v>
      </c>
    </row>
    <row r="823" spans="1:6" x14ac:dyDescent="0.25">
      <c r="A823" t="s">
        <v>10</v>
      </c>
      <c r="B823" t="s">
        <v>9</v>
      </c>
      <c r="C823" t="s">
        <v>26</v>
      </c>
      <c r="D823" s="1">
        <v>44244</v>
      </c>
      <c r="E823" s="4">
        <v>11823</v>
      </c>
      <c r="F823">
        <v>173</v>
      </c>
    </row>
    <row r="824" spans="1:6" x14ac:dyDescent="0.25">
      <c r="A824" t="s">
        <v>10</v>
      </c>
      <c r="B824" t="s">
        <v>16</v>
      </c>
      <c r="C824" t="s">
        <v>26</v>
      </c>
      <c r="D824" s="1">
        <v>44244</v>
      </c>
      <c r="E824" s="4">
        <v>6293</v>
      </c>
      <c r="F824">
        <v>241</v>
      </c>
    </row>
    <row r="825" spans="1:6" x14ac:dyDescent="0.25">
      <c r="A825" t="s">
        <v>40</v>
      </c>
      <c r="B825" t="s">
        <v>27</v>
      </c>
      <c r="C825" t="s">
        <v>31</v>
      </c>
      <c r="D825" s="1">
        <v>44244</v>
      </c>
      <c r="E825" s="4">
        <v>4340</v>
      </c>
      <c r="F825">
        <v>71</v>
      </c>
    </row>
    <row r="826" spans="1:6" x14ac:dyDescent="0.25">
      <c r="A826" t="s">
        <v>34</v>
      </c>
      <c r="B826" t="s">
        <v>9</v>
      </c>
      <c r="C826" t="s">
        <v>30</v>
      </c>
      <c r="D826" s="1">
        <v>44244</v>
      </c>
      <c r="E826" s="4">
        <v>2688</v>
      </c>
      <c r="F826">
        <v>192</v>
      </c>
    </row>
    <row r="827" spans="1:6" x14ac:dyDescent="0.25">
      <c r="A827" t="s">
        <v>13</v>
      </c>
      <c r="B827" t="s">
        <v>16</v>
      </c>
      <c r="C827" t="s">
        <v>52</v>
      </c>
      <c r="D827" s="1">
        <v>44244</v>
      </c>
      <c r="E827" s="4">
        <v>3409</v>
      </c>
      <c r="F827">
        <v>137</v>
      </c>
    </row>
    <row r="828" spans="1:6" x14ac:dyDescent="0.25">
      <c r="A828" t="s">
        <v>39</v>
      </c>
      <c r="B828" t="s">
        <v>11</v>
      </c>
      <c r="C828" t="s">
        <v>14</v>
      </c>
      <c r="D828" s="1">
        <v>44244</v>
      </c>
      <c r="E828" s="4">
        <v>1631</v>
      </c>
      <c r="F828">
        <v>71</v>
      </c>
    </row>
    <row r="829" spans="1:6" x14ac:dyDescent="0.25">
      <c r="A829" t="s">
        <v>18</v>
      </c>
      <c r="B829" t="s">
        <v>21</v>
      </c>
      <c r="C829" t="s">
        <v>50</v>
      </c>
      <c r="D829" s="1">
        <v>44244</v>
      </c>
      <c r="E829" s="4">
        <v>1708</v>
      </c>
      <c r="F829">
        <v>66</v>
      </c>
    </row>
    <row r="830" spans="1:6" x14ac:dyDescent="0.25">
      <c r="A830" t="s">
        <v>13</v>
      </c>
      <c r="B830" t="s">
        <v>9</v>
      </c>
      <c r="C830" t="s">
        <v>42</v>
      </c>
      <c r="D830" s="1">
        <v>44244</v>
      </c>
      <c r="E830" s="4">
        <v>13517</v>
      </c>
      <c r="F830">
        <v>1260</v>
      </c>
    </row>
    <row r="831" spans="1:6" x14ac:dyDescent="0.25">
      <c r="A831" t="s">
        <v>15</v>
      </c>
      <c r="B831" t="s">
        <v>16</v>
      </c>
      <c r="C831" t="s">
        <v>50</v>
      </c>
      <c r="D831" s="1">
        <v>44244</v>
      </c>
      <c r="E831" s="4">
        <v>13293</v>
      </c>
      <c r="F831">
        <v>459</v>
      </c>
    </row>
    <row r="832" spans="1:6" x14ac:dyDescent="0.25">
      <c r="A832" t="s">
        <v>37</v>
      </c>
      <c r="B832" t="s">
        <v>9</v>
      </c>
      <c r="C832" t="s">
        <v>12</v>
      </c>
      <c r="D832" s="1">
        <v>44244</v>
      </c>
      <c r="E832" s="4">
        <v>2989</v>
      </c>
      <c r="F832">
        <v>158</v>
      </c>
    </row>
    <row r="833" spans="1:6" x14ac:dyDescent="0.25">
      <c r="A833" t="s">
        <v>8</v>
      </c>
      <c r="B833" t="s">
        <v>27</v>
      </c>
      <c r="C833" t="s">
        <v>22</v>
      </c>
      <c r="D833" s="1">
        <v>44244</v>
      </c>
      <c r="E833" s="4">
        <v>3087</v>
      </c>
      <c r="F833">
        <v>124</v>
      </c>
    </row>
    <row r="834" spans="1:6" x14ac:dyDescent="0.25">
      <c r="A834" t="s">
        <v>20</v>
      </c>
      <c r="B834" t="s">
        <v>6</v>
      </c>
      <c r="C834" t="s">
        <v>19</v>
      </c>
      <c r="D834" s="1">
        <v>44245</v>
      </c>
      <c r="E834" s="4">
        <v>2268</v>
      </c>
      <c r="F834">
        <v>32</v>
      </c>
    </row>
    <row r="835" spans="1:6" x14ac:dyDescent="0.25">
      <c r="A835" t="s">
        <v>49</v>
      </c>
      <c r="B835" t="s">
        <v>16</v>
      </c>
      <c r="C835" t="s">
        <v>52</v>
      </c>
      <c r="D835" s="1">
        <v>44245</v>
      </c>
      <c r="E835" s="4">
        <v>1729</v>
      </c>
      <c r="F835">
        <v>156</v>
      </c>
    </row>
    <row r="836" spans="1:6" x14ac:dyDescent="0.25">
      <c r="A836" t="s">
        <v>39</v>
      </c>
      <c r="B836" t="s">
        <v>27</v>
      </c>
      <c r="C836" t="s">
        <v>30</v>
      </c>
      <c r="D836" s="1">
        <v>44245</v>
      </c>
      <c r="E836" s="4">
        <v>6083</v>
      </c>
      <c r="F836">
        <v>374</v>
      </c>
    </row>
    <row r="837" spans="1:6" x14ac:dyDescent="0.25">
      <c r="A837" t="s">
        <v>32</v>
      </c>
      <c r="B837" t="s">
        <v>16</v>
      </c>
      <c r="C837" t="s">
        <v>45</v>
      </c>
      <c r="D837" s="1">
        <v>44245</v>
      </c>
      <c r="E837" s="4">
        <v>6671</v>
      </c>
      <c r="F837">
        <v>206</v>
      </c>
    </row>
    <row r="838" spans="1:6" x14ac:dyDescent="0.25">
      <c r="A838" t="s">
        <v>13</v>
      </c>
      <c r="B838" t="s">
        <v>9</v>
      </c>
      <c r="C838" t="s">
        <v>43</v>
      </c>
      <c r="D838" s="1">
        <v>44245</v>
      </c>
      <c r="E838" s="4">
        <v>504</v>
      </c>
      <c r="F838">
        <v>34</v>
      </c>
    </row>
    <row r="839" spans="1:6" x14ac:dyDescent="0.25">
      <c r="A839" t="s">
        <v>25</v>
      </c>
      <c r="B839" t="s">
        <v>21</v>
      </c>
      <c r="C839" t="s">
        <v>24</v>
      </c>
      <c r="D839" s="1">
        <v>44245</v>
      </c>
      <c r="E839" s="4">
        <v>385</v>
      </c>
      <c r="F839">
        <v>394</v>
      </c>
    </row>
    <row r="840" spans="1:6" x14ac:dyDescent="0.25">
      <c r="A840" t="s">
        <v>34</v>
      </c>
      <c r="B840" t="s">
        <v>6</v>
      </c>
      <c r="C840" t="s">
        <v>48</v>
      </c>
      <c r="D840" s="1">
        <v>44245</v>
      </c>
      <c r="E840" s="4">
        <v>10269</v>
      </c>
      <c r="F840">
        <v>447</v>
      </c>
    </row>
    <row r="841" spans="1:6" x14ac:dyDescent="0.25">
      <c r="A841" t="s">
        <v>46</v>
      </c>
      <c r="B841" t="s">
        <v>11</v>
      </c>
      <c r="C841" t="s">
        <v>42</v>
      </c>
      <c r="D841" s="1">
        <v>44245</v>
      </c>
      <c r="E841" s="4">
        <v>11725</v>
      </c>
      <c r="F841">
        <v>910</v>
      </c>
    </row>
    <row r="842" spans="1:6" x14ac:dyDescent="0.25">
      <c r="A842" t="s">
        <v>5</v>
      </c>
      <c r="B842" t="s">
        <v>16</v>
      </c>
      <c r="C842" t="s">
        <v>26</v>
      </c>
      <c r="D842" s="1">
        <v>44245</v>
      </c>
      <c r="E842" s="4">
        <v>3437</v>
      </c>
      <c r="F842">
        <v>688</v>
      </c>
    </row>
    <row r="843" spans="1:6" x14ac:dyDescent="0.25">
      <c r="A843" t="s">
        <v>33</v>
      </c>
      <c r="B843" t="s">
        <v>11</v>
      </c>
      <c r="C843" t="s">
        <v>44</v>
      </c>
      <c r="D843" s="1">
        <v>44246</v>
      </c>
      <c r="E843" s="4">
        <v>4074</v>
      </c>
      <c r="F843">
        <v>215</v>
      </c>
    </row>
    <row r="844" spans="1:6" x14ac:dyDescent="0.25">
      <c r="A844" t="s">
        <v>37</v>
      </c>
      <c r="B844" t="s">
        <v>11</v>
      </c>
      <c r="C844" t="s">
        <v>17</v>
      </c>
      <c r="D844" s="1">
        <v>44246</v>
      </c>
      <c r="E844" s="4">
        <v>1239</v>
      </c>
      <c r="F844">
        <v>147</v>
      </c>
    </row>
    <row r="845" spans="1:6" x14ac:dyDescent="0.25">
      <c r="A845" t="s">
        <v>39</v>
      </c>
      <c r="B845" t="s">
        <v>9</v>
      </c>
      <c r="C845" t="s">
        <v>24</v>
      </c>
      <c r="D845" s="1">
        <v>44246</v>
      </c>
      <c r="E845" s="4">
        <v>4452</v>
      </c>
      <c r="F845">
        <v>501</v>
      </c>
    </row>
    <row r="846" spans="1:6" x14ac:dyDescent="0.25">
      <c r="A846" t="s">
        <v>13</v>
      </c>
      <c r="B846" t="s">
        <v>11</v>
      </c>
      <c r="C846" t="s">
        <v>24</v>
      </c>
      <c r="D846" s="1">
        <v>44246</v>
      </c>
      <c r="E846" s="4">
        <v>7875</v>
      </c>
      <c r="F846">
        <v>264</v>
      </c>
    </row>
    <row r="847" spans="1:6" x14ac:dyDescent="0.25">
      <c r="A847" t="s">
        <v>34</v>
      </c>
      <c r="B847" t="s">
        <v>16</v>
      </c>
      <c r="C847" t="s">
        <v>30</v>
      </c>
      <c r="D847" s="1">
        <v>44246</v>
      </c>
      <c r="E847" s="4">
        <v>2576</v>
      </c>
      <c r="F847">
        <v>44</v>
      </c>
    </row>
    <row r="848" spans="1:6" x14ac:dyDescent="0.25">
      <c r="A848" t="s">
        <v>29</v>
      </c>
      <c r="B848" t="s">
        <v>11</v>
      </c>
      <c r="C848" t="s">
        <v>44</v>
      </c>
      <c r="D848" s="1">
        <v>44246</v>
      </c>
      <c r="E848" s="4">
        <v>3563</v>
      </c>
      <c r="F848">
        <v>10</v>
      </c>
    </row>
    <row r="849" spans="1:6" x14ac:dyDescent="0.25">
      <c r="A849" t="s">
        <v>51</v>
      </c>
      <c r="B849" t="s">
        <v>27</v>
      </c>
      <c r="C849" t="s">
        <v>12</v>
      </c>
      <c r="D849" s="1">
        <v>44246</v>
      </c>
      <c r="E849" s="4">
        <v>525</v>
      </c>
      <c r="F849">
        <v>118</v>
      </c>
    </row>
    <row r="850" spans="1:6" x14ac:dyDescent="0.25">
      <c r="A850" t="s">
        <v>33</v>
      </c>
      <c r="B850" t="s">
        <v>16</v>
      </c>
      <c r="C850" t="s">
        <v>38</v>
      </c>
      <c r="D850" s="1">
        <v>44246</v>
      </c>
      <c r="E850" s="4">
        <v>8008</v>
      </c>
      <c r="F850">
        <v>83</v>
      </c>
    </row>
    <row r="851" spans="1:6" x14ac:dyDescent="0.25">
      <c r="A851" t="s">
        <v>5</v>
      </c>
      <c r="B851" t="s">
        <v>27</v>
      </c>
      <c r="C851" t="s">
        <v>47</v>
      </c>
      <c r="D851" s="1">
        <v>44246</v>
      </c>
      <c r="E851" s="4">
        <v>5467</v>
      </c>
      <c r="F851">
        <v>110</v>
      </c>
    </row>
    <row r="852" spans="1:6" x14ac:dyDescent="0.25">
      <c r="A852" t="s">
        <v>10</v>
      </c>
      <c r="B852" t="s">
        <v>6</v>
      </c>
      <c r="C852" t="s">
        <v>35</v>
      </c>
      <c r="D852" s="1">
        <v>44246</v>
      </c>
      <c r="E852" s="4">
        <v>4039</v>
      </c>
      <c r="F852">
        <v>191</v>
      </c>
    </row>
    <row r="853" spans="1:6" x14ac:dyDescent="0.25">
      <c r="A853" t="s">
        <v>8</v>
      </c>
      <c r="B853" t="s">
        <v>27</v>
      </c>
      <c r="C853" t="s">
        <v>35</v>
      </c>
      <c r="D853" s="1">
        <v>44246</v>
      </c>
      <c r="E853" s="4">
        <v>7476</v>
      </c>
      <c r="F853">
        <v>220</v>
      </c>
    </row>
    <row r="854" spans="1:6" x14ac:dyDescent="0.25">
      <c r="A854" t="s">
        <v>29</v>
      </c>
      <c r="B854" t="s">
        <v>16</v>
      </c>
      <c r="C854" t="s">
        <v>24</v>
      </c>
      <c r="D854" s="1">
        <v>44246</v>
      </c>
      <c r="E854" s="4">
        <v>8771</v>
      </c>
      <c r="F854">
        <v>251</v>
      </c>
    </row>
    <row r="855" spans="1:6" x14ac:dyDescent="0.25">
      <c r="A855" t="s">
        <v>5</v>
      </c>
      <c r="B855" t="s">
        <v>11</v>
      </c>
      <c r="C855" t="s">
        <v>14</v>
      </c>
      <c r="D855" s="1">
        <v>44246</v>
      </c>
      <c r="E855" s="4">
        <v>1246</v>
      </c>
      <c r="F855">
        <v>264</v>
      </c>
    </row>
    <row r="856" spans="1:6" x14ac:dyDescent="0.25">
      <c r="A856" t="s">
        <v>51</v>
      </c>
      <c r="B856" t="s">
        <v>9</v>
      </c>
      <c r="C856" t="s">
        <v>19</v>
      </c>
      <c r="D856" s="1">
        <v>44246</v>
      </c>
      <c r="E856" s="4">
        <v>826</v>
      </c>
      <c r="F856">
        <v>180</v>
      </c>
    </row>
    <row r="857" spans="1:6" x14ac:dyDescent="0.25">
      <c r="A857" t="s">
        <v>25</v>
      </c>
      <c r="B857" t="s">
        <v>21</v>
      </c>
      <c r="C857" t="s">
        <v>52</v>
      </c>
      <c r="D857" s="1">
        <v>44246</v>
      </c>
      <c r="E857" s="4">
        <v>12173</v>
      </c>
      <c r="F857">
        <v>285</v>
      </c>
    </row>
    <row r="858" spans="1:6" x14ac:dyDescent="0.25">
      <c r="A858" t="s">
        <v>37</v>
      </c>
      <c r="B858" t="s">
        <v>16</v>
      </c>
      <c r="C858" t="s">
        <v>35</v>
      </c>
      <c r="D858" s="1">
        <v>44246</v>
      </c>
      <c r="E858" s="4">
        <v>3339</v>
      </c>
      <c r="F858">
        <v>182</v>
      </c>
    </row>
    <row r="859" spans="1:6" x14ac:dyDescent="0.25">
      <c r="A859" t="s">
        <v>5</v>
      </c>
      <c r="B859" t="s">
        <v>11</v>
      </c>
      <c r="C859" t="s">
        <v>19</v>
      </c>
      <c r="D859" s="1">
        <v>44246</v>
      </c>
      <c r="E859" s="4">
        <v>2030</v>
      </c>
      <c r="F859">
        <v>236</v>
      </c>
    </row>
    <row r="860" spans="1:6" x14ac:dyDescent="0.25">
      <c r="A860" t="s">
        <v>29</v>
      </c>
      <c r="B860" t="s">
        <v>16</v>
      </c>
      <c r="C860" t="s">
        <v>44</v>
      </c>
      <c r="D860" s="1">
        <v>44246</v>
      </c>
      <c r="E860" s="4">
        <v>11207</v>
      </c>
      <c r="F860">
        <v>23</v>
      </c>
    </row>
    <row r="861" spans="1:6" x14ac:dyDescent="0.25">
      <c r="A861" t="s">
        <v>5</v>
      </c>
      <c r="B861" t="s">
        <v>11</v>
      </c>
      <c r="C861" t="s">
        <v>28</v>
      </c>
      <c r="D861" s="1">
        <v>44246</v>
      </c>
      <c r="E861" s="4">
        <v>10878</v>
      </c>
      <c r="F861">
        <v>108</v>
      </c>
    </row>
    <row r="862" spans="1:6" x14ac:dyDescent="0.25">
      <c r="A862" t="s">
        <v>37</v>
      </c>
      <c r="B862" t="s">
        <v>16</v>
      </c>
      <c r="C862" t="s">
        <v>19</v>
      </c>
      <c r="D862" s="1">
        <v>44246</v>
      </c>
      <c r="E862" s="4">
        <v>2800</v>
      </c>
      <c r="F862">
        <v>152</v>
      </c>
    </row>
    <row r="863" spans="1:6" x14ac:dyDescent="0.25">
      <c r="A863" t="s">
        <v>32</v>
      </c>
      <c r="B863" t="s">
        <v>27</v>
      </c>
      <c r="C863" t="s">
        <v>50</v>
      </c>
      <c r="D863" s="1">
        <v>44246</v>
      </c>
      <c r="E863" s="4">
        <v>10934</v>
      </c>
      <c r="F863">
        <v>123</v>
      </c>
    </row>
    <row r="864" spans="1:6" x14ac:dyDescent="0.25">
      <c r="A864" t="s">
        <v>8</v>
      </c>
      <c r="B864" t="s">
        <v>11</v>
      </c>
      <c r="C864" t="s">
        <v>12</v>
      </c>
      <c r="D864" s="1">
        <v>44246</v>
      </c>
      <c r="E864" s="4">
        <v>3675</v>
      </c>
      <c r="F864">
        <v>102</v>
      </c>
    </row>
    <row r="865" spans="1:6" x14ac:dyDescent="0.25">
      <c r="A865" t="s">
        <v>13</v>
      </c>
      <c r="B865" t="s">
        <v>9</v>
      </c>
      <c r="C865" t="s">
        <v>19</v>
      </c>
      <c r="D865" s="1">
        <v>44246</v>
      </c>
      <c r="E865" s="4">
        <v>8029</v>
      </c>
      <c r="F865">
        <v>651</v>
      </c>
    </row>
    <row r="866" spans="1:6" x14ac:dyDescent="0.25">
      <c r="A866" t="s">
        <v>18</v>
      </c>
      <c r="B866" t="s">
        <v>11</v>
      </c>
      <c r="C866" t="s">
        <v>28</v>
      </c>
      <c r="D866" s="1">
        <v>44246</v>
      </c>
      <c r="E866" s="4">
        <v>168</v>
      </c>
      <c r="F866">
        <v>19</v>
      </c>
    </row>
    <row r="867" spans="1:6" x14ac:dyDescent="0.25">
      <c r="A867" t="s">
        <v>33</v>
      </c>
      <c r="B867" t="s">
        <v>11</v>
      </c>
      <c r="C867" t="s">
        <v>31</v>
      </c>
      <c r="D867" s="1">
        <v>44246</v>
      </c>
      <c r="E867" s="4">
        <v>378</v>
      </c>
      <c r="F867">
        <v>182</v>
      </c>
    </row>
    <row r="868" spans="1:6" x14ac:dyDescent="0.25">
      <c r="A868" t="s">
        <v>57</v>
      </c>
      <c r="B868" t="s">
        <v>21</v>
      </c>
      <c r="C868" t="s">
        <v>35</v>
      </c>
      <c r="D868" s="1">
        <v>44246</v>
      </c>
      <c r="E868" s="4">
        <v>13363</v>
      </c>
      <c r="F868">
        <v>980</v>
      </c>
    </row>
    <row r="869" spans="1:6" x14ac:dyDescent="0.25">
      <c r="A869" t="s">
        <v>23</v>
      </c>
      <c r="B869" t="s">
        <v>27</v>
      </c>
      <c r="C869" t="s">
        <v>47</v>
      </c>
      <c r="D869" s="1">
        <v>44246</v>
      </c>
      <c r="E869" s="4">
        <v>1932</v>
      </c>
      <c r="F869">
        <v>92</v>
      </c>
    </row>
    <row r="870" spans="1:6" x14ac:dyDescent="0.25">
      <c r="A870" t="s">
        <v>33</v>
      </c>
      <c r="B870" t="s">
        <v>11</v>
      </c>
      <c r="C870" t="s">
        <v>24</v>
      </c>
      <c r="D870" s="1">
        <v>44246</v>
      </c>
      <c r="E870" s="4">
        <v>4830</v>
      </c>
      <c r="F870">
        <v>372</v>
      </c>
    </row>
    <row r="871" spans="1:6" x14ac:dyDescent="0.25">
      <c r="A871" t="s">
        <v>13</v>
      </c>
      <c r="B871" t="s">
        <v>6</v>
      </c>
      <c r="C871" t="s">
        <v>52</v>
      </c>
      <c r="D871" s="1">
        <v>44246</v>
      </c>
      <c r="E871" s="4">
        <v>11060</v>
      </c>
      <c r="F871">
        <v>357</v>
      </c>
    </row>
    <row r="872" spans="1:6" x14ac:dyDescent="0.25">
      <c r="A872" t="s">
        <v>33</v>
      </c>
      <c r="B872" t="s">
        <v>21</v>
      </c>
      <c r="C872" t="s">
        <v>43</v>
      </c>
      <c r="D872" s="1">
        <v>44246</v>
      </c>
      <c r="E872" s="4">
        <v>7273</v>
      </c>
      <c r="F872">
        <v>428</v>
      </c>
    </row>
    <row r="873" spans="1:6" x14ac:dyDescent="0.25">
      <c r="A873" t="s">
        <v>5</v>
      </c>
      <c r="B873" t="s">
        <v>9</v>
      </c>
      <c r="C873" t="s">
        <v>7</v>
      </c>
      <c r="D873" s="1">
        <v>44246</v>
      </c>
      <c r="E873" s="4">
        <v>7476</v>
      </c>
      <c r="F873">
        <v>288</v>
      </c>
    </row>
    <row r="874" spans="1:6" x14ac:dyDescent="0.25">
      <c r="A874" t="s">
        <v>46</v>
      </c>
      <c r="B874" t="s">
        <v>16</v>
      </c>
      <c r="C874" t="s">
        <v>26</v>
      </c>
      <c r="D874" s="1">
        <v>44246</v>
      </c>
      <c r="E874" s="4">
        <v>2898</v>
      </c>
      <c r="F874">
        <v>264</v>
      </c>
    </row>
    <row r="875" spans="1:6" x14ac:dyDescent="0.25">
      <c r="A875" t="s">
        <v>55</v>
      </c>
      <c r="B875" t="s">
        <v>16</v>
      </c>
      <c r="C875" t="s">
        <v>22</v>
      </c>
      <c r="D875" s="1">
        <v>44246</v>
      </c>
      <c r="E875" s="4">
        <v>4984</v>
      </c>
      <c r="F875">
        <v>161</v>
      </c>
    </row>
    <row r="876" spans="1:6" x14ac:dyDescent="0.25">
      <c r="A876" t="s">
        <v>49</v>
      </c>
      <c r="B876" t="s">
        <v>16</v>
      </c>
      <c r="C876" t="s">
        <v>30</v>
      </c>
      <c r="D876" s="1">
        <v>44249</v>
      </c>
      <c r="E876" s="4">
        <v>7301</v>
      </c>
      <c r="F876">
        <v>192</v>
      </c>
    </row>
    <row r="877" spans="1:6" x14ac:dyDescent="0.25">
      <c r="A877" t="s">
        <v>46</v>
      </c>
      <c r="B877" t="s">
        <v>9</v>
      </c>
      <c r="C877" t="s">
        <v>45</v>
      </c>
      <c r="D877" s="1">
        <v>44249</v>
      </c>
      <c r="E877" s="4">
        <v>2058</v>
      </c>
      <c r="F877">
        <v>205</v>
      </c>
    </row>
    <row r="878" spans="1:6" x14ac:dyDescent="0.25">
      <c r="A878" t="s">
        <v>25</v>
      </c>
      <c r="B878" t="s">
        <v>11</v>
      </c>
      <c r="C878" t="s">
        <v>12</v>
      </c>
      <c r="D878" s="1">
        <v>44249</v>
      </c>
      <c r="E878" s="4">
        <v>1960</v>
      </c>
      <c r="F878">
        <v>67</v>
      </c>
    </row>
    <row r="879" spans="1:6" x14ac:dyDescent="0.25">
      <c r="A879" t="s">
        <v>32</v>
      </c>
      <c r="B879" t="s">
        <v>11</v>
      </c>
      <c r="C879" t="s">
        <v>12</v>
      </c>
      <c r="D879" s="1">
        <v>44249</v>
      </c>
      <c r="E879" s="4">
        <v>1834</v>
      </c>
      <c r="F879">
        <v>453</v>
      </c>
    </row>
    <row r="880" spans="1:6" x14ac:dyDescent="0.25">
      <c r="A880" t="s">
        <v>51</v>
      </c>
      <c r="B880" t="s">
        <v>9</v>
      </c>
      <c r="C880" t="s">
        <v>38</v>
      </c>
      <c r="D880" s="1">
        <v>44249</v>
      </c>
      <c r="E880" s="4">
        <v>3556</v>
      </c>
      <c r="F880">
        <v>438</v>
      </c>
    </row>
    <row r="881" spans="1:6" x14ac:dyDescent="0.25">
      <c r="A881" t="s">
        <v>10</v>
      </c>
      <c r="B881" t="s">
        <v>11</v>
      </c>
      <c r="C881" t="s">
        <v>43</v>
      </c>
      <c r="D881" s="1">
        <v>44249</v>
      </c>
      <c r="E881" s="4">
        <v>6174</v>
      </c>
      <c r="F881">
        <v>165</v>
      </c>
    </row>
    <row r="882" spans="1:6" x14ac:dyDescent="0.25">
      <c r="A882" t="s">
        <v>51</v>
      </c>
      <c r="B882" t="s">
        <v>6</v>
      </c>
      <c r="C882" t="s">
        <v>19</v>
      </c>
      <c r="D882" s="1">
        <v>44249</v>
      </c>
      <c r="E882" s="4">
        <v>5754</v>
      </c>
      <c r="F882">
        <v>217</v>
      </c>
    </row>
    <row r="883" spans="1:6" x14ac:dyDescent="0.25">
      <c r="A883" t="s">
        <v>32</v>
      </c>
      <c r="B883" t="s">
        <v>27</v>
      </c>
      <c r="C883" t="s">
        <v>12</v>
      </c>
      <c r="D883" s="1">
        <v>44249</v>
      </c>
      <c r="E883" s="4">
        <v>15792</v>
      </c>
      <c r="F883">
        <v>259</v>
      </c>
    </row>
    <row r="884" spans="1:6" x14ac:dyDescent="0.25">
      <c r="A884" t="s">
        <v>29</v>
      </c>
      <c r="B884" t="s">
        <v>9</v>
      </c>
      <c r="C884" t="s">
        <v>44</v>
      </c>
      <c r="D884" s="1">
        <v>44249</v>
      </c>
      <c r="E884" s="4">
        <v>4921</v>
      </c>
      <c r="F884">
        <v>980</v>
      </c>
    </row>
    <row r="885" spans="1:6" x14ac:dyDescent="0.25">
      <c r="A885" t="s">
        <v>23</v>
      </c>
      <c r="B885" t="s">
        <v>6</v>
      </c>
      <c r="C885" t="s">
        <v>28</v>
      </c>
      <c r="D885" s="1">
        <v>44249</v>
      </c>
      <c r="E885" s="4">
        <v>658</v>
      </c>
      <c r="F885">
        <v>29</v>
      </c>
    </row>
    <row r="886" spans="1:6" x14ac:dyDescent="0.25">
      <c r="A886" t="s">
        <v>25</v>
      </c>
      <c r="B886" t="s">
        <v>9</v>
      </c>
      <c r="C886" t="s">
        <v>38</v>
      </c>
      <c r="D886" s="1">
        <v>44249</v>
      </c>
      <c r="E886" s="4">
        <v>5698</v>
      </c>
      <c r="F886">
        <v>143</v>
      </c>
    </row>
    <row r="887" spans="1:6" x14ac:dyDescent="0.25">
      <c r="A887" t="s">
        <v>18</v>
      </c>
      <c r="B887" t="s">
        <v>27</v>
      </c>
      <c r="C887" t="s">
        <v>47</v>
      </c>
      <c r="D887" s="1">
        <v>44249</v>
      </c>
      <c r="E887" s="4">
        <v>8988</v>
      </c>
      <c r="F887">
        <v>360</v>
      </c>
    </row>
    <row r="888" spans="1:6" x14ac:dyDescent="0.25">
      <c r="A888" t="s">
        <v>49</v>
      </c>
      <c r="B888" t="s">
        <v>21</v>
      </c>
      <c r="C888" t="s">
        <v>28</v>
      </c>
      <c r="D888" s="1">
        <v>44249</v>
      </c>
      <c r="E888" s="4">
        <v>3675</v>
      </c>
      <c r="F888">
        <v>307</v>
      </c>
    </row>
    <row r="889" spans="1:6" x14ac:dyDescent="0.25">
      <c r="A889" t="s">
        <v>55</v>
      </c>
      <c r="B889" t="s">
        <v>6</v>
      </c>
      <c r="C889" t="s">
        <v>28</v>
      </c>
      <c r="D889" s="1">
        <v>44249</v>
      </c>
      <c r="E889" s="4">
        <v>6398</v>
      </c>
      <c r="F889">
        <v>640</v>
      </c>
    </row>
    <row r="890" spans="1:6" x14ac:dyDescent="0.25">
      <c r="A890" t="s">
        <v>25</v>
      </c>
      <c r="B890" t="s">
        <v>11</v>
      </c>
      <c r="C890" t="s">
        <v>47</v>
      </c>
      <c r="D890" s="1">
        <v>44249</v>
      </c>
      <c r="E890" s="4">
        <v>6944</v>
      </c>
      <c r="F890">
        <v>348</v>
      </c>
    </row>
    <row r="891" spans="1:6" x14ac:dyDescent="0.25">
      <c r="A891" t="s">
        <v>56</v>
      </c>
      <c r="B891" t="s">
        <v>27</v>
      </c>
      <c r="C891" t="s">
        <v>43</v>
      </c>
      <c r="D891" s="1">
        <v>44249</v>
      </c>
      <c r="E891" s="4">
        <v>11333</v>
      </c>
      <c r="F891">
        <v>840</v>
      </c>
    </row>
    <row r="892" spans="1:6" x14ac:dyDescent="0.25">
      <c r="A892" t="s">
        <v>18</v>
      </c>
      <c r="B892" t="s">
        <v>27</v>
      </c>
      <c r="C892" t="s">
        <v>7</v>
      </c>
      <c r="D892" s="1">
        <v>44250</v>
      </c>
      <c r="E892" s="4">
        <v>5551</v>
      </c>
      <c r="F892">
        <v>354</v>
      </c>
    </row>
    <row r="893" spans="1:6" x14ac:dyDescent="0.25">
      <c r="A893" t="s">
        <v>34</v>
      </c>
      <c r="B893" t="s">
        <v>27</v>
      </c>
      <c r="C893" t="s">
        <v>30</v>
      </c>
      <c r="D893" s="1">
        <v>44250</v>
      </c>
      <c r="E893" s="4">
        <v>6412</v>
      </c>
      <c r="F893">
        <v>281</v>
      </c>
    </row>
    <row r="894" spans="1:6" x14ac:dyDescent="0.25">
      <c r="A894" t="s">
        <v>15</v>
      </c>
      <c r="B894" t="s">
        <v>21</v>
      </c>
      <c r="C894" t="s">
        <v>31</v>
      </c>
      <c r="D894" s="1">
        <v>44250</v>
      </c>
      <c r="E894" s="4">
        <v>2478</v>
      </c>
      <c r="F894">
        <v>100</v>
      </c>
    </row>
    <row r="895" spans="1:6" x14ac:dyDescent="0.25">
      <c r="A895" t="s">
        <v>20</v>
      </c>
      <c r="B895" t="s">
        <v>27</v>
      </c>
      <c r="C895" t="s">
        <v>36</v>
      </c>
      <c r="D895" s="1">
        <v>44250</v>
      </c>
      <c r="E895" s="4">
        <v>17206</v>
      </c>
      <c r="F895">
        <v>522</v>
      </c>
    </row>
    <row r="896" spans="1:6" x14ac:dyDescent="0.25">
      <c r="A896" t="s">
        <v>33</v>
      </c>
      <c r="B896" t="s">
        <v>11</v>
      </c>
      <c r="C896" t="s">
        <v>35</v>
      </c>
      <c r="D896" s="1">
        <v>44250</v>
      </c>
      <c r="E896" s="4">
        <v>1365</v>
      </c>
      <c r="F896">
        <v>38</v>
      </c>
    </row>
    <row r="897" spans="1:6" x14ac:dyDescent="0.25">
      <c r="A897" t="s">
        <v>37</v>
      </c>
      <c r="B897" t="s">
        <v>16</v>
      </c>
      <c r="C897" t="s">
        <v>24</v>
      </c>
      <c r="D897" s="1">
        <v>44250</v>
      </c>
      <c r="E897" s="4">
        <v>3696</v>
      </c>
      <c r="F897">
        <v>211</v>
      </c>
    </row>
    <row r="898" spans="1:6" x14ac:dyDescent="0.25">
      <c r="A898" t="s">
        <v>8</v>
      </c>
      <c r="B898" t="s">
        <v>21</v>
      </c>
      <c r="C898" t="s">
        <v>17</v>
      </c>
      <c r="D898" s="1">
        <v>44250</v>
      </c>
      <c r="E898" s="4">
        <v>8253</v>
      </c>
      <c r="F898">
        <v>178</v>
      </c>
    </row>
    <row r="899" spans="1:6" x14ac:dyDescent="0.25">
      <c r="A899" t="s">
        <v>25</v>
      </c>
      <c r="B899" t="s">
        <v>11</v>
      </c>
      <c r="C899" t="s">
        <v>26</v>
      </c>
      <c r="D899" s="1">
        <v>44250</v>
      </c>
      <c r="E899" s="4">
        <v>3465</v>
      </c>
      <c r="F899">
        <v>371</v>
      </c>
    </row>
    <row r="900" spans="1:6" x14ac:dyDescent="0.25">
      <c r="A900" t="s">
        <v>15</v>
      </c>
      <c r="B900" t="s">
        <v>11</v>
      </c>
      <c r="C900" t="s">
        <v>44</v>
      </c>
      <c r="D900" s="1">
        <v>44250</v>
      </c>
      <c r="E900" s="4">
        <v>1603</v>
      </c>
      <c r="F900">
        <v>840</v>
      </c>
    </row>
    <row r="901" spans="1:6" x14ac:dyDescent="0.25">
      <c r="A901" t="s">
        <v>51</v>
      </c>
      <c r="B901" t="s">
        <v>21</v>
      </c>
      <c r="C901" t="s">
        <v>30</v>
      </c>
      <c r="D901" s="1">
        <v>44250</v>
      </c>
      <c r="E901" s="4">
        <v>3213</v>
      </c>
      <c r="F901">
        <v>215</v>
      </c>
    </row>
    <row r="902" spans="1:6" x14ac:dyDescent="0.25">
      <c r="A902" t="s">
        <v>8</v>
      </c>
      <c r="B902" t="s">
        <v>9</v>
      </c>
      <c r="C902" t="s">
        <v>47</v>
      </c>
      <c r="D902" s="1">
        <v>44250</v>
      </c>
      <c r="E902" s="4">
        <v>11200</v>
      </c>
      <c r="F902">
        <v>590</v>
      </c>
    </row>
    <row r="903" spans="1:6" x14ac:dyDescent="0.25">
      <c r="A903" t="s">
        <v>25</v>
      </c>
      <c r="B903" t="s">
        <v>16</v>
      </c>
      <c r="C903" t="s">
        <v>50</v>
      </c>
      <c r="D903" s="1">
        <v>44250</v>
      </c>
      <c r="E903" s="4">
        <v>5971</v>
      </c>
      <c r="F903">
        <v>249</v>
      </c>
    </row>
    <row r="904" spans="1:6" x14ac:dyDescent="0.25">
      <c r="A904" t="s">
        <v>34</v>
      </c>
      <c r="B904" t="s">
        <v>11</v>
      </c>
      <c r="C904" t="s">
        <v>48</v>
      </c>
      <c r="D904" s="1">
        <v>44250</v>
      </c>
      <c r="E904" s="4">
        <v>3304</v>
      </c>
      <c r="F904">
        <v>138</v>
      </c>
    </row>
    <row r="905" spans="1:6" x14ac:dyDescent="0.25">
      <c r="A905" t="s">
        <v>32</v>
      </c>
      <c r="B905" t="s">
        <v>11</v>
      </c>
      <c r="C905" t="s">
        <v>12</v>
      </c>
      <c r="D905" s="1">
        <v>44250</v>
      </c>
      <c r="E905" s="4">
        <v>10815</v>
      </c>
      <c r="F905">
        <v>416</v>
      </c>
    </row>
    <row r="906" spans="1:6" x14ac:dyDescent="0.25">
      <c r="A906" t="s">
        <v>56</v>
      </c>
      <c r="B906" t="s">
        <v>6</v>
      </c>
      <c r="C906" t="s">
        <v>19</v>
      </c>
      <c r="D906" s="1">
        <v>44250</v>
      </c>
      <c r="E906" s="4">
        <v>5012</v>
      </c>
      <c r="F906">
        <v>335</v>
      </c>
    </row>
    <row r="907" spans="1:6" x14ac:dyDescent="0.25">
      <c r="A907" t="s">
        <v>41</v>
      </c>
      <c r="B907" t="s">
        <v>11</v>
      </c>
      <c r="C907" t="s">
        <v>52</v>
      </c>
      <c r="D907" s="1">
        <v>44250</v>
      </c>
      <c r="E907" s="4">
        <v>8246</v>
      </c>
      <c r="F907">
        <v>250</v>
      </c>
    </row>
    <row r="908" spans="1:6" x14ac:dyDescent="0.25">
      <c r="A908" t="s">
        <v>23</v>
      </c>
      <c r="B908" t="s">
        <v>27</v>
      </c>
      <c r="C908" t="s">
        <v>45</v>
      </c>
      <c r="D908" s="1">
        <v>44250</v>
      </c>
      <c r="E908" s="4">
        <v>8190</v>
      </c>
      <c r="F908">
        <v>410</v>
      </c>
    </row>
    <row r="909" spans="1:6" x14ac:dyDescent="0.25">
      <c r="A909" t="s">
        <v>55</v>
      </c>
      <c r="B909" t="s">
        <v>21</v>
      </c>
      <c r="C909" t="s">
        <v>24</v>
      </c>
      <c r="D909" s="1">
        <v>44250</v>
      </c>
      <c r="E909" s="4">
        <v>5915</v>
      </c>
      <c r="F909">
        <v>348</v>
      </c>
    </row>
    <row r="910" spans="1:6" x14ac:dyDescent="0.25">
      <c r="A910" t="s">
        <v>18</v>
      </c>
      <c r="B910" t="s">
        <v>27</v>
      </c>
      <c r="C910" t="s">
        <v>31</v>
      </c>
      <c r="D910" s="1">
        <v>44250</v>
      </c>
      <c r="E910" s="4">
        <v>728</v>
      </c>
      <c r="F910">
        <v>34</v>
      </c>
    </row>
    <row r="911" spans="1:6" x14ac:dyDescent="0.25">
      <c r="A911" t="s">
        <v>34</v>
      </c>
      <c r="B911" t="s">
        <v>21</v>
      </c>
      <c r="C911" t="s">
        <v>35</v>
      </c>
      <c r="D911" s="1">
        <v>44250</v>
      </c>
      <c r="E911" s="4">
        <v>10332</v>
      </c>
      <c r="F911">
        <v>1470</v>
      </c>
    </row>
    <row r="912" spans="1:6" x14ac:dyDescent="0.25">
      <c r="A912" t="s">
        <v>25</v>
      </c>
      <c r="B912" t="s">
        <v>16</v>
      </c>
      <c r="C912" t="s">
        <v>42</v>
      </c>
      <c r="D912" s="1">
        <v>44250</v>
      </c>
      <c r="E912" s="4">
        <v>7217</v>
      </c>
      <c r="F912">
        <v>401</v>
      </c>
    </row>
    <row r="913" spans="1:6" x14ac:dyDescent="0.25">
      <c r="A913" t="s">
        <v>51</v>
      </c>
      <c r="B913" t="s">
        <v>21</v>
      </c>
      <c r="C913" t="s">
        <v>31</v>
      </c>
      <c r="D913" s="1">
        <v>44251</v>
      </c>
      <c r="E913" s="4">
        <v>10143</v>
      </c>
      <c r="F913">
        <v>381</v>
      </c>
    </row>
    <row r="914" spans="1:6" x14ac:dyDescent="0.25">
      <c r="A914" t="s">
        <v>25</v>
      </c>
      <c r="B914" t="s">
        <v>6</v>
      </c>
      <c r="C914" t="s">
        <v>38</v>
      </c>
      <c r="D914" s="1">
        <v>44251</v>
      </c>
      <c r="E914" s="4">
        <v>2478</v>
      </c>
      <c r="F914">
        <v>446</v>
      </c>
    </row>
    <row r="915" spans="1:6" x14ac:dyDescent="0.25">
      <c r="A915" t="s">
        <v>29</v>
      </c>
      <c r="B915" t="s">
        <v>27</v>
      </c>
      <c r="C915" t="s">
        <v>26</v>
      </c>
      <c r="D915" s="1">
        <v>44251</v>
      </c>
      <c r="E915" s="4">
        <v>3899</v>
      </c>
      <c r="F915">
        <v>271</v>
      </c>
    </row>
    <row r="916" spans="1:6" x14ac:dyDescent="0.25">
      <c r="A916" t="s">
        <v>34</v>
      </c>
      <c r="B916" t="s">
        <v>16</v>
      </c>
      <c r="C916" t="s">
        <v>7</v>
      </c>
      <c r="D916" s="1">
        <v>44251</v>
      </c>
      <c r="E916" s="4">
        <v>4900</v>
      </c>
      <c r="F916">
        <v>579</v>
      </c>
    </row>
    <row r="917" spans="1:6" x14ac:dyDescent="0.25">
      <c r="A917" t="s">
        <v>5</v>
      </c>
      <c r="B917" t="s">
        <v>21</v>
      </c>
      <c r="C917" t="s">
        <v>30</v>
      </c>
      <c r="D917" s="1">
        <v>44251</v>
      </c>
      <c r="E917" s="4">
        <v>8729</v>
      </c>
      <c r="F917">
        <v>103</v>
      </c>
    </row>
    <row r="918" spans="1:6" x14ac:dyDescent="0.25">
      <c r="A918" t="s">
        <v>18</v>
      </c>
      <c r="B918" t="s">
        <v>9</v>
      </c>
      <c r="C918" t="s">
        <v>28</v>
      </c>
      <c r="D918" s="1">
        <v>44251</v>
      </c>
      <c r="E918" s="4">
        <v>392</v>
      </c>
      <c r="F918">
        <v>244</v>
      </c>
    </row>
    <row r="919" spans="1:6" x14ac:dyDescent="0.25">
      <c r="A919" t="s">
        <v>37</v>
      </c>
      <c r="B919" t="s">
        <v>9</v>
      </c>
      <c r="C919" t="s">
        <v>38</v>
      </c>
      <c r="D919" s="1">
        <v>44251</v>
      </c>
      <c r="E919" s="4">
        <v>7021</v>
      </c>
      <c r="F919">
        <v>213</v>
      </c>
    </row>
    <row r="920" spans="1:6" x14ac:dyDescent="0.25">
      <c r="A920" t="s">
        <v>39</v>
      </c>
      <c r="B920" t="s">
        <v>9</v>
      </c>
      <c r="C920" t="s">
        <v>47</v>
      </c>
      <c r="D920" s="1">
        <v>44251</v>
      </c>
      <c r="E920" s="4">
        <v>5978</v>
      </c>
      <c r="F920">
        <v>326</v>
      </c>
    </row>
    <row r="921" spans="1:6" x14ac:dyDescent="0.25">
      <c r="A921" t="s">
        <v>49</v>
      </c>
      <c r="B921" t="s">
        <v>11</v>
      </c>
      <c r="C921" t="s">
        <v>14</v>
      </c>
      <c r="D921" s="1">
        <v>44251</v>
      </c>
      <c r="E921" s="4">
        <v>2072</v>
      </c>
      <c r="F921">
        <v>101</v>
      </c>
    </row>
    <row r="922" spans="1:6" x14ac:dyDescent="0.25">
      <c r="A922" t="s">
        <v>8</v>
      </c>
      <c r="B922" t="s">
        <v>6</v>
      </c>
      <c r="C922" t="s">
        <v>14</v>
      </c>
      <c r="D922" s="1">
        <v>44251</v>
      </c>
      <c r="E922" s="4">
        <v>2121</v>
      </c>
      <c r="F922">
        <v>134</v>
      </c>
    </row>
    <row r="923" spans="1:6" x14ac:dyDescent="0.25">
      <c r="A923" t="s">
        <v>33</v>
      </c>
      <c r="B923" t="s">
        <v>16</v>
      </c>
      <c r="C923" t="s">
        <v>12</v>
      </c>
      <c r="D923" s="1">
        <v>44251</v>
      </c>
      <c r="E923" s="4">
        <v>5831</v>
      </c>
      <c r="F923">
        <v>40</v>
      </c>
    </row>
    <row r="924" spans="1:6" x14ac:dyDescent="0.25">
      <c r="A924" t="s">
        <v>20</v>
      </c>
      <c r="B924" t="s">
        <v>21</v>
      </c>
      <c r="C924" t="s">
        <v>36</v>
      </c>
      <c r="D924" s="1">
        <v>44251</v>
      </c>
      <c r="E924" s="4">
        <v>2093</v>
      </c>
      <c r="F924">
        <v>264</v>
      </c>
    </row>
    <row r="925" spans="1:6" x14ac:dyDescent="0.25">
      <c r="A925" t="s">
        <v>49</v>
      </c>
      <c r="B925" t="s">
        <v>21</v>
      </c>
      <c r="C925" t="s">
        <v>38</v>
      </c>
      <c r="D925" s="1">
        <v>44251</v>
      </c>
      <c r="E925" s="4">
        <v>3122</v>
      </c>
      <c r="F925">
        <v>9</v>
      </c>
    </row>
    <row r="926" spans="1:6" x14ac:dyDescent="0.25">
      <c r="A926" t="s">
        <v>40</v>
      </c>
      <c r="B926" t="s">
        <v>16</v>
      </c>
      <c r="C926" t="s">
        <v>26</v>
      </c>
      <c r="D926" s="1">
        <v>44251</v>
      </c>
      <c r="E926" s="4">
        <v>6573</v>
      </c>
      <c r="F926">
        <v>22</v>
      </c>
    </row>
    <row r="927" spans="1:6" x14ac:dyDescent="0.25">
      <c r="A927" t="s">
        <v>34</v>
      </c>
      <c r="B927" t="s">
        <v>6</v>
      </c>
      <c r="C927" t="s">
        <v>14</v>
      </c>
      <c r="D927" s="1">
        <v>44251</v>
      </c>
      <c r="E927" s="4">
        <v>700</v>
      </c>
      <c r="F927">
        <v>217</v>
      </c>
    </row>
    <row r="928" spans="1:6" x14ac:dyDescent="0.25">
      <c r="A928" t="s">
        <v>25</v>
      </c>
      <c r="B928" t="s">
        <v>21</v>
      </c>
      <c r="C928" t="s">
        <v>45</v>
      </c>
      <c r="D928" s="1">
        <v>44251</v>
      </c>
      <c r="E928" s="4">
        <v>1057</v>
      </c>
      <c r="F928">
        <v>95</v>
      </c>
    </row>
    <row r="929" spans="1:6" x14ac:dyDescent="0.25">
      <c r="A929" t="s">
        <v>29</v>
      </c>
      <c r="B929" t="s">
        <v>16</v>
      </c>
      <c r="C929" t="s">
        <v>42</v>
      </c>
      <c r="D929" s="1">
        <v>44251</v>
      </c>
      <c r="E929" s="4">
        <v>3486</v>
      </c>
      <c r="F929">
        <v>150</v>
      </c>
    </row>
    <row r="930" spans="1:6" x14ac:dyDescent="0.25">
      <c r="A930" t="s">
        <v>8</v>
      </c>
      <c r="B930" t="s">
        <v>21</v>
      </c>
      <c r="C930" t="s">
        <v>38</v>
      </c>
      <c r="D930" s="1">
        <v>44251</v>
      </c>
      <c r="E930" s="4">
        <v>2954</v>
      </c>
      <c r="F930">
        <v>33</v>
      </c>
    </row>
    <row r="931" spans="1:6" x14ac:dyDescent="0.25">
      <c r="A931" t="s">
        <v>18</v>
      </c>
      <c r="B931" t="s">
        <v>6</v>
      </c>
      <c r="C931" t="s">
        <v>24</v>
      </c>
      <c r="D931" s="1">
        <v>44251</v>
      </c>
      <c r="E931" s="4">
        <v>7987</v>
      </c>
      <c r="F931">
        <v>318</v>
      </c>
    </row>
    <row r="932" spans="1:6" x14ac:dyDescent="0.25">
      <c r="A932" t="s">
        <v>10</v>
      </c>
      <c r="B932" t="s">
        <v>16</v>
      </c>
      <c r="C932" t="s">
        <v>36</v>
      </c>
      <c r="D932" s="1">
        <v>44251</v>
      </c>
      <c r="E932" s="4">
        <v>1967</v>
      </c>
      <c r="F932">
        <v>20</v>
      </c>
    </row>
    <row r="933" spans="1:6" x14ac:dyDescent="0.25">
      <c r="A933" t="s">
        <v>23</v>
      </c>
      <c r="B933" t="s">
        <v>16</v>
      </c>
      <c r="C933" t="s">
        <v>17</v>
      </c>
      <c r="D933" s="1">
        <v>44251</v>
      </c>
      <c r="E933" s="4">
        <v>2163</v>
      </c>
      <c r="F933">
        <v>209</v>
      </c>
    </row>
    <row r="934" spans="1:6" x14ac:dyDescent="0.25">
      <c r="A934" t="s">
        <v>13</v>
      </c>
      <c r="B934" t="s">
        <v>11</v>
      </c>
      <c r="C934" t="s">
        <v>43</v>
      </c>
      <c r="D934" s="1">
        <v>44251</v>
      </c>
      <c r="E934" s="4">
        <v>1561</v>
      </c>
      <c r="F934">
        <v>118</v>
      </c>
    </row>
    <row r="935" spans="1:6" x14ac:dyDescent="0.25">
      <c r="A935" t="s">
        <v>32</v>
      </c>
      <c r="B935" t="s">
        <v>21</v>
      </c>
      <c r="C935" t="s">
        <v>31</v>
      </c>
      <c r="D935" s="1">
        <v>44251</v>
      </c>
      <c r="E935" s="4">
        <v>2772</v>
      </c>
      <c r="F935">
        <v>386</v>
      </c>
    </row>
    <row r="936" spans="1:6" x14ac:dyDescent="0.25">
      <c r="A936" t="s">
        <v>51</v>
      </c>
      <c r="B936" t="s">
        <v>16</v>
      </c>
      <c r="C936" t="s">
        <v>50</v>
      </c>
      <c r="D936" s="1">
        <v>44251</v>
      </c>
      <c r="E936" s="4">
        <v>8834</v>
      </c>
      <c r="F936">
        <v>127</v>
      </c>
    </row>
    <row r="937" spans="1:6" x14ac:dyDescent="0.25">
      <c r="A937" t="s">
        <v>51</v>
      </c>
      <c r="B937" t="s">
        <v>16</v>
      </c>
      <c r="C937" t="s">
        <v>48</v>
      </c>
      <c r="D937" s="1">
        <v>44251</v>
      </c>
      <c r="E937" s="4">
        <v>1631</v>
      </c>
      <c r="F937">
        <v>86</v>
      </c>
    </row>
    <row r="938" spans="1:6" x14ac:dyDescent="0.25">
      <c r="A938" t="s">
        <v>15</v>
      </c>
      <c r="B938" t="s">
        <v>27</v>
      </c>
      <c r="C938" t="s">
        <v>22</v>
      </c>
      <c r="D938" s="1">
        <v>44251</v>
      </c>
      <c r="E938" s="4">
        <v>4606</v>
      </c>
      <c r="F938">
        <v>290</v>
      </c>
    </row>
    <row r="939" spans="1:6" x14ac:dyDescent="0.25">
      <c r="A939" t="s">
        <v>33</v>
      </c>
      <c r="B939" t="s">
        <v>11</v>
      </c>
      <c r="C939" t="s">
        <v>17</v>
      </c>
      <c r="D939" s="1">
        <v>44251</v>
      </c>
      <c r="E939" s="4">
        <v>3199</v>
      </c>
      <c r="F939">
        <v>180</v>
      </c>
    </row>
    <row r="940" spans="1:6" x14ac:dyDescent="0.25">
      <c r="A940" t="s">
        <v>10</v>
      </c>
      <c r="B940" t="s">
        <v>27</v>
      </c>
      <c r="C940" t="s">
        <v>38</v>
      </c>
      <c r="D940" s="1">
        <v>44251</v>
      </c>
      <c r="E940" s="4">
        <v>3423</v>
      </c>
      <c r="F940">
        <v>19</v>
      </c>
    </row>
    <row r="941" spans="1:6" x14ac:dyDescent="0.25">
      <c r="A941" t="s">
        <v>51</v>
      </c>
      <c r="B941" t="s">
        <v>21</v>
      </c>
      <c r="C941" t="s">
        <v>22</v>
      </c>
      <c r="D941" s="1">
        <v>44251</v>
      </c>
      <c r="E941" s="4">
        <v>1421</v>
      </c>
      <c r="F941">
        <v>518</v>
      </c>
    </row>
    <row r="942" spans="1:6" x14ac:dyDescent="0.25">
      <c r="A942" t="s">
        <v>39</v>
      </c>
      <c r="B942" t="s">
        <v>16</v>
      </c>
      <c r="C942" t="s">
        <v>17</v>
      </c>
      <c r="D942" s="1">
        <v>44251</v>
      </c>
      <c r="E942" s="4">
        <v>5530</v>
      </c>
      <c r="F942">
        <v>87</v>
      </c>
    </row>
    <row r="943" spans="1:6" x14ac:dyDescent="0.25">
      <c r="A943" t="s">
        <v>18</v>
      </c>
      <c r="B943" t="s">
        <v>6</v>
      </c>
      <c r="C943" t="s">
        <v>47</v>
      </c>
      <c r="D943" s="1">
        <v>44251</v>
      </c>
      <c r="E943" s="4">
        <v>546</v>
      </c>
      <c r="F943">
        <v>910</v>
      </c>
    </row>
    <row r="944" spans="1:6" x14ac:dyDescent="0.25">
      <c r="A944" t="s">
        <v>41</v>
      </c>
      <c r="B944" t="s">
        <v>9</v>
      </c>
      <c r="C944" t="s">
        <v>50</v>
      </c>
      <c r="D944" s="1">
        <v>44251</v>
      </c>
      <c r="E944" s="4">
        <v>11921</v>
      </c>
      <c r="F944">
        <v>486</v>
      </c>
    </row>
    <row r="945" spans="1:6" x14ac:dyDescent="0.25">
      <c r="A945" t="s">
        <v>51</v>
      </c>
      <c r="B945" t="s">
        <v>16</v>
      </c>
      <c r="C945" t="s">
        <v>12</v>
      </c>
      <c r="D945" s="1">
        <v>44251</v>
      </c>
      <c r="E945" s="4">
        <v>3934</v>
      </c>
      <c r="F945">
        <v>296</v>
      </c>
    </row>
    <row r="946" spans="1:6" x14ac:dyDescent="0.25">
      <c r="A946" t="s">
        <v>53</v>
      </c>
      <c r="B946" t="s">
        <v>11</v>
      </c>
      <c r="C946" t="s">
        <v>35</v>
      </c>
      <c r="D946" s="1">
        <v>44251</v>
      </c>
      <c r="E946" s="4">
        <v>11424</v>
      </c>
      <c r="F946">
        <v>2310</v>
      </c>
    </row>
    <row r="947" spans="1:6" x14ac:dyDescent="0.25">
      <c r="A947" t="s">
        <v>41</v>
      </c>
      <c r="B947" t="s">
        <v>16</v>
      </c>
      <c r="C947" t="s">
        <v>42</v>
      </c>
      <c r="D947" s="1">
        <v>44251</v>
      </c>
      <c r="E947" s="4">
        <v>4753</v>
      </c>
      <c r="F947">
        <v>280</v>
      </c>
    </row>
    <row r="948" spans="1:6" x14ac:dyDescent="0.25">
      <c r="A948" t="s">
        <v>53</v>
      </c>
      <c r="B948" t="s">
        <v>21</v>
      </c>
      <c r="C948" t="s">
        <v>19</v>
      </c>
      <c r="D948" s="1">
        <v>44251</v>
      </c>
      <c r="E948" s="4">
        <v>12796</v>
      </c>
      <c r="F948">
        <v>770</v>
      </c>
    </row>
    <row r="949" spans="1:6" x14ac:dyDescent="0.25">
      <c r="A949" t="s">
        <v>57</v>
      </c>
      <c r="B949" t="s">
        <v>21</v>
      </c>
      <c r="C949" t="s">
        <v>38</v>
      </c>
      <c r="D949" s="1">
        <v>44251</v>
      </c>
      <c r="E949" s="4">
        <v>10045</v>
      </c>
      <c r="F949">
        <v>305</v>
      </c>
    </row>
    <row r="950" spans="1:6" x14ac:dyDescent="0.25">
      <c r="A950" t="s">
        <v>39</v>
      </c>
      <c r="B950" t="s">
        <v>6</v>
      </c>
      <c r="C950" t="s">
        <v>22</v>
      </c>
      <c r="D950" s="1">
        <v>44251</v>
      </c>
      <c r="E950" s="4">
        <v>4935</v>
      </c>
      <c r="F950">
        <v>198</v>
      </c>
    </row>
    <row r="951" spans="1:6" x14ac:dyDescent="0.25">
      <c r="A951" t="s">
        <v>34</v>
      </c>
      <c r="B951" t="s">
        <v>16</v>
      </c>
      <c r="C951" t="s">
        <v>36</v>
      </c>
      <c r="D951" s="1">
        <v>44251</v>
      </c>
      <c r="E951" s="4">
        <v>16401</v>
      </c>
      <c r="F951">
        <v>566</v>
      </c>
    </row>
    <row r="952" spans="1:6" x14ac:dyDescent="0.25">
      <c r="A952" t="s">
        <v>23</v>
      </c>
      <c r="B952" t="s">
        <v>9</v>
      </c>
      <c r="C952" t="s">
        <v>36</v>
      </c>
      <c r="D952" s="1">
        <v>44252</v>
      </c>
      <c r="E952" s="4">
        <v>2527</v>
      </c>
      <c r="F952">
        <v>250</v>
      </c>
    </row>
    <row r="953" spans="1:6" x14ac:dyDescent="0.25">
      <c r="A953" t="s">
        <v>15</v>
      </c>
      <c r="B953" t="s">
        <v>9</v>
      </c>
      <c r="C953" t="s">
        <v>52</v>
      </c>
      <c r="D953" s="1">
        <v>44252</v>
      </c>
      <c r="E953" s="4">
        <v>8162</v>
      </c>
      <c r="F953">
        <v>301</v>
      </c>
    </row>
    <row r="954" spans="1:6" x14ac:dyDescent="0.25">
      <c r="A954" t="s">
        <v>34</v>
      </c>
      <c r="B954" t="s">
        <v>21</v>
      </c>
      <c r="C954" t="s">
        <v>42</v>
      </c>
      <c r="D954" s="1">
        <v>44252</v>
      </c>
      <c r="E954" s="4">
        <v>3325</v>
      </c>
      <c r="F954">
        <v>369</v>
      </c>
    </row>
    <row r="955" spans="1:6" x14ac:dyDescent="0.25">
      <c r="A955" t="s">
        <v>20</v>
      </c>
      <c r="B955" t="s">
        <v>6</v>
      </c>
      <c r="C955" t="s">
        <v>17</v>
      </c>
      <c r="D955" s="1">
        <v>44252</v>
      </c>
      <c r="E955" s="4">
        <v>3787</v>
      </c>
      <c r="F955">
        <v>103</v>
      </c>
    </row>
    <row r="956" spans="1:6" x14ac:dyDescent="0.25">
      <c r="A956" t="s">
        <v>46</v>
      </c>
      <c r="B956" t="s">
        <v>11</v>
      </c>
      <c r="C956" t="s">
        <v>38</v>
      </c>
      <c r="D956" s="1">
        <v>44252</v>
      </c>
      <c r="E956" s="4">
        <v>854</v>
      </c>
      <c r="F956">
        <v>135</v>
      </c>
    </row>
    <row r="957" spans="1:6" x14ac:dyDescent="0.25">
      <c r="A957" t="s">
        <v>25</v>
      </c>
      <c r="B957" t="s">
        <v>21</v>
      </c>
      <c r="C957" t="s">
        <v>36</v>
      </c>
      <c r="D957" s="1">
        <v>44252</v>
      </c>
      <c r="E957" s="4">
        <v>2303</v>
      </c>
      <c r="F957">
        <v>477</v>
      </c>
    </row>
    <row r="958" spans="1:6" x14ac:dyDescent="0.25">
      <c r="A958" t="s">
        <v>13</v>
      </c>
      <c r="B958" t="s">
        <v>11</v>
      </c>
      <c r="C958" t="s">
        <v>42</v>
      </c>
      <c r="D958" s="1">
        <v>44252</v>
      </c>
      <c r="E958" s="4">
        <v>3724</v>
      </c>
      <c r="F958">
        <v>383</v>
      </c>
    </row>
    <row r="959" spans="1:6" x14ac:dyDescent="0.25">
      <c r="A959" t="s">
        <v>20</v>
      </c>
      <c r="B959" t="s">
        <v>21</v>
      </c>
      <c r="C959" t="s">
        <v>43</v>
      </c>
      <c r="D959" s="1">
        <v>44252</v>
      </c>
      <c r="E959" s="4">
        <v>4942</v>
      </c>
      <c r="F959">
        <v>345</v>
      </c>
    </row>
    <row r="960" spans="1:6" x14ac:dyDescent="0.25">
      <c r="A960" t="s">
        <v>37</v>
      </c>
      <c r="B960" t="s">
        <v>11</v>
      </c>
      <c r="C960" t="s">
        <v>45</v>
      </c>
      <c r="D960" s="1">
        <v>44252</v>
      </c>
      <c r="E960" s="4">
        <v>1575</v>
      </c>
      <c r="F960">
        <v>381</v>
      </c>
    </row>
    <row r="961" spans="1:6" x14ac:dyDescent="0.25">
      <c r="A961" t="s">
        <v>15</v>
      </c>
      <c r="B961" t="s">
        <v>21</v>
      </c>
      <c r="C961" t="s">
        <v>52</v>
      </c>
      <c r="D961" s="1">
        <v>44252</v>
      </c>
      <c r="E961" s="4">
        <v>8155</v>
      </c>
      <c r="F961">
        <v>105</v>
      </c>
    </row>
    <row r="962" spans="1:6" x14ac:dyDescent="0.25">
      <c r="A962" t="s">
        <v>33</v>
      </c>
      <c r="B962" t="s">
        <v>6</v>
      </c>
      <c r="C962" t="s">
        <v>47</v>
      </c>
      <c r="D962" s="1">
        <v>44252</v>
      </c>
      <c r="E962" s="4">
        <v>8316</v>
      </c>
      <c r="F962">
        <v>238</v>
      </c>
    </row>
    <row r="963" spans="1:6" x14ac:dyDescent="0.25">
      <c r="A963" t="s">
        <v>25</v>
      </c>
      <c r="B963" t="s">
        <v>27</v>
      </c>
      <c r="C963" t="s">
        <v>22</v>
      </c>
      <c r="D963" s="1">
        <v>44252</v>
      </c>
      <c r="E963" s="4">
        <v>189</v>
      </c>
      <c r="F963">
        <v>2</v>
      </c>
    </row>
    <row r="964" spans="1:6" x14ac:dyDescent="0.25">
      <c r="A964" t="s">
        <v>13</v>
      </c>
      <c r="B964" t="s">
        <v>21</v>
      </c>
      <c r="C964" t="s">
        <v>19</v>
      </c>
      <c r="D964" s="1">
        <v>44252</v>
      </c>
      <c r="E964" s="4">
        <v>13433</v>
      </c>
      <c r="F964">
        <v>82</v>
      </c>
    </row>
    <row r="965" spans="1:6" x14ac:dyDescent="0.25">
      <c r="A965" t="s">
        <v>40</v>
      </c>
      <c r="B965" t="s">
        <v>6</v>
      </c>
      <c r="C965" t="s">
        <v>12</v>
      </c>
      <c r="D965" s="1">
        <v>44252</v>
      </c>
      <c r="E965" s="4">
        <v>1449</v>
      </c>
      <c r="F965">
        <v>125</v>
      </c>
    </row>
    <row r="966" spans="1:6" x14ac:dyDescent="0.25">
      <c r="A966" t="s">
        <v>32</v>
      </c>
      <c r="B966" t="s">
        <v>6</v>
      </c>
      <c r="C966" t="s">
        <v>38</v>
      </c>
      <c r="D966" s="1">
        <v>44252</v>
      </c>
      <c r="E966" s="4">
        <v>6832</v>
      </c>
      <c r="F966">
        <v>43</v>
      </c>
    </row>
    <row r="967" spans="1:6" x14ac:dyDescent="0.25">
      <c r="A967" t="s">
        <v>5</v>
      </c>
      <c r="B967" t="s">
        <v>16</v>
      </c>
      <c r="C967" t="s">
        <v>35</v>
      </c>
      <c r="D967" s="1">
        <v>44252</v>
      </c>
      <c r="E967" s="4">
        <v>735</v>
      </c>
      <c r="F967">
        <v>25</v>
      </c>
    </row>
    <row r="968" spans="1:6" x14ac:dyDescent="0.25">
      <c r="A968" t="s">
        <v>41</v>
      </c>
      <c r="B968" t="s">
        <v>16</v>
      </c>
      <c r="C968" t="s">
        <v>35</v>
      </c>
      <c r="D968" s="1">
        <v>44252</v>
      </c>
      <c r="E968" s="4">
        <v>7483</v>
      </c>
      <c r="F968">
        <v>309</v>
      </c>
    </row>
    <row r="969" spans="1:6" x14ac:dyDescent="0.25">
      <c r="A969" t="s">
        <v>8</v>
      </c>
      <c r="B969" t="s">
        <v>6</v>
      </c>
      <c r="C969" t="s">
        <v>12</v>
      </c>
      <c r="D969" s="1">
        <v>44252</v>
      </c>
      <c r="E969" s="4">
        <v>966</v>
      </c>
      <c r="F969">
        <v>371</v>
      </c>
    </row>
    <row r="970" spans="1:6" x14ac:dyDescent="0.25">
      <c r="A970" t="s">
        <v>40</v>
      </c>
      <c r="B970" t="s">
        <v>16</v>
      </c>
      <c r="C970" t="s">
        <v>24</v>
      </c>
      <c r="D970" s="1">
        <v>44252</v>
      </c>
      <c r="E970" s="4">
        <v>1113</v>
      </c>
      <c r="F970">
        <v>118</v>
      </c>
    </row>
    <row r="971" spans="1:6" x14ac:dyDescent="0.25">
      <c r="A971" t="s">
        <v>51</v>
      </c>
      <c r="B971" t="s">
        <v>16</v>
      </c>
      <c r="C971" t="s">
        <v>36</v>
      </c>
      <c r="D971" s="1">
        <v>44252</v>
      </c>
      <c r="E971" s="4">
        <v>2730</v>
      </c>
      <c r="F971">
        <v>64</v>
      </c>
    </row>
    <row r="972" spans="1:6" x14ac:dyDescent="0.25">
      <c r="A972" t="s">
        <v>46</v>
      </c>
      <c r="B972" t="s">
        <v>16</v>
      </c>
      <c r="C972" t="s">
        <v>48</v>
      </c>
      <c r="D972" s="1">
        <v>44252</v>
      </c>
      <c r="E972" s="4">
        <v>6706</v>
      </c>
      <c r="F972">
        <v>41</v>
      </c>
    </row>
    <row r="973" spans="1:6" x14ac:dyDescent="0.25">
      <c r="A973" t="s">
        <v>46</v>
      </c>
      <c r="B973" t="s">
        <v>21</v>
      </c>
      <c r="C973" t="s">
        <v>44</v>
      </c>
      <c r="D973" s="1">
        <v>44252</v>
      </c>
      <c r="E973" s="4">
        <v>4970</v>
      </c>
      <c r="F973">
        <v>98</v>
      </c>
    </row>
    <row r="974" spans="1:6" x14ac:dyDescent="0.25">
      <c r="A974" t="s">
        <v>13</v>
      </c>
      <c r="B974" t="s">
        <v>6</v>
      </c>
      <c r="C974" t="s">
        <v>44</v>
      </c>
      <c r="D974" s="1">
        <v>44252</v>
      </c>
      <c r="E974" s="4">
        <v>6867</v>
      </c>
      <c r="F974">
        <v>348</v>
      </c>
    </row>
    <row r="975" spans="1:6" x14ac:dyDescent="0.25">
      <c r="A975" t="s">
        <v>5</v>
      </c>
      <c r="B975" t="s">
        <v>6</v>
      </c>
      <c r="C975" t="s">
        <v>43</v>
      </c>
      <c r="D975" s="1">
        <v>44252</v>
      </c>
      <c r="E975" s="4">
        <v>2093</v>
      </c>
      <c r="F975">
        <v>146</v>
      </c>
    </row>
    <row r="976" spans="1:6" x14ac:dyDescent="0.25">
      <c r="A976" t="s">
        <v>40</v>
      </c>
      <c r="B976" t="s">
        <v>11</v>
      </c>
      <c r="C976" t="s">
        <v>19</v>
      </c>
      <c r="D976" s="1">
        <v>44252</v>
      </c>
      <c r="E976" s="4">
        <v>4753</v>
      </c>
      <c r="F976">
        <v>770</v>
      </c>
    </row>
    <row r="977" spans="1:6" x14ac:dyDescent="0.25">
      <c r="A977" t="s">
        <v>10</v>
      </c>
      <c r="B977" t="s">
        <v>21</v>
      </c>
      <c r="C977" t="s">
        <v>28</v>
      </c>
      <c r="D977" s="1">
        <v>44252</v>
      </c>
      <c r="E977" s="4">
        <v>1141</v>
      </c>
      <c r="F977">
        <v>72</v>
      </c>
    </row>
    <row r="978" spans="1:6" x14ac:dyDescent="0.25">
      <c r="A978" t="s">
        <v>57</v>
      </c>
      <c r="B978" t="s">
        <v>21</v>
      </c>
      <c r="C978" t="s">
        <v>36</v>
      </c>
      <c r="D978" s="1">
        <v>44252</v>
      </c>
      <c r="E978" s="4">
        <v>5453</v>
      </c>
      <c r="F978">
        <v>166</v>
      </c>
    </row>
    <row r="979" spans="1:6" x14ac:dyDescent="0.25">
      <c r="A979" t="s">
        <v>5</v>
      </c>
      <c r="B979" t="s">
        <v>21</v>
      </c>
      <c r="C979" t="s">
        <v>35</v>
      </c>
      <c r="D979" s="1">
        <v>44252</v>
      </c>
      <c r="E979" s="4">
        <v>2884</v>
      </c>
      <c r="F979">
        <v>206</v>
      </c>
    </row>
    <row r="980" spans="1:6" x14ac:dyDescent="0.25">
      <c r="A980" t="s">
        <v>41</v>
      </c>
      <c r="B980" t="s">
        <v>6</v>
      </c>
      <c r="C980" t="s">
        <v>30</v>
      </c>
      <c r="D980" s="1">
        <v>44252</v>
      </c>
      <c r="E980" s="4">
        <v>12005</v>
      </c>
      <c r="F980">
        <v>700</v>
      </c>
    </row>
    <row r="981" spans="1:6" x14ac:dyDescent="0.25">
      <c r="A981" t="s">
        <v>55</v>
      </c>
      <c r="B981" t="s">
        <v>16</v>
      </c>
      <c r="C981" t="s">
        <v>50</v>
      </c>
      <c r="D981" s="1">
        <v>44252</v>
      </c>
      <c r="E981" s="4">
        <v>3444</v>
      </c>
      <c r="F981">
        <v>138</v>
      </c>
    </row>
    <row r="982" spans="1:6" x14ac:dyDescent="0.25">
      <c r="A982" t="s">
        <v>5</v>
      </c>
      <c r="B982" t="s">
        <v>6</v>
      </c>
      <c r="C982" t="s">
        <v>19</v>
      </c>
      <c r="D982" s="1">
        <v>44253</v>
      </c>
      <c r="E982" s="4">
        <v>4270</v>
      </c>
      <c r="F982">
        <v>288</v>
      </c>
    </row>
    <row r="983" spans="1:6" x14ac:dyDescent="0.25">
      <c r="A983" t="s">
        <v>32</v>
      </c>
      <c r="B983" t="s">
        <v>9</v>
      </c>
      <c r="C983" t="s">
        <v>47</v>
      </c>
      <c r="D983" s="1">
        <v>44253</v>
      </c>
      <c r="E983" s="4">
        <v>9219</v>
      </c>
      <c r="F983">
        <v>156</v>
      </c>
    </row>
    <row r="984" spans="1:6" x14ac:dyDescent="0.25">
      <c r="A984" t="s">
        <v>10</v>
      </c>
      <c r="B984" t="s">
        <v>11</v>
      </c>
      <c r="C984" t="s">
        <v>44</v>
      </c>
      <c r="D984" s="1">
        <v>44253</v>
      </c>
      <c r="E984" s="4">
        <v>2870</v>
      </c>
      <c r="F984">
        <v>466</v>
      </c>
    </row>
    <row r="985" spans="1:6" x14ac:dyDescent="0.25">
      <c r="A985" t="s">
        <v>33</v>
      </c>
      <c r="B985" t="s">
        <v>9</v>
      </c>
      <c r="C985" t="s">
        <v>28</v>
      </c>
      <c r="D985" s="1">
        <v>44253</v>
      </c>
      <c r="E985" s="4">
        <v>4718</v>
      </c>
      <c r="F985">
        <v>347</v>
      </c>
    </row>
    <row r="986" spans="1:6" x14ac:dyDescent="0.25">
      <c r="A986" t="s">
        <v>41</v>
      </c>
      <c r="B986" t="s">
        <v>9</v>
      </c>
      <c r="C986" t="s">
        <v>36</v>
      </c>
      <c r="D986" s="1">
        <v>44253</v>
      </c>
      <c r="E986" s="4">
        <v>5908</v>
      </c>
      <c r="F986">
        <v>24</v>
      </c>
    </row>
    <row r="987" spans="1:6" x14ac:dyDescent="0.25">
      <c r="A987" t="s">
        <v>5</v>
      </c>
      <c r="B987" t="s">
        <v>16</v>
      </c>
      <c r="C987" t="s">
        <v>36</v>
      </c>
      <c r="D987" s="1">
        <v>44253</v>
      </c>
      <c r="E987" s="4">
        <v>602</v>
      </c>
      <c r="F987">
        <v>147</v>
      </c>
    </row>
    <row r="988" spans="1:6" x14ac:dyDescent="0.25">
      <c r="A988" t="s">
        <v>18</v>
      </c>
      <c r="B988" t="s">
        <v>6</v>
      </c>
      <c r="C988" t="s">
        <v>42</v>
      </c>
      <c r="D988" s="1">
        <v>44253</v>
      </c>
      <c r="E988" s="4">
        <v>1071</v>
      </c>
      <c r="F988">
        <v>48</v>
      </c>
    </row>
    <row r="989" spans="1:6" x14ac:dyDescent="0.25">
      <c r="A989" t="s">
        <v>57</v>
      </c>
      <c r="B989" t="s">
        <v>9</v>
      </c>
      <c r="C989" t="s">
        <v>12</v>
      </c>
      <c r="D989" s="1">
        <v>44253</v>
      </c>
      <c r="E989" s="4">
        <v>11361</v>
      </c>
      <c r="F989">
        <v>669</v>
      </c>
    </row>
    <row r="990" spans="1:6" x14ac:dyDescent="0.25">
      <c r="A990" t="s">
        <v>32</v>
      </c>
      <c r="B990" t="s">
        <v>21</v>
      </c>
      <c r="C990" t="s">
        <v>26</v>
      </c>
      <c r="D990" s="1">
        <v>44253</v>
      </c>
      <c r="E990" s="4">
        <v>5635</v>
      </c>
      <c r="F990">
        <v>434</v>
      </c>
    </row>
    <row r="991" spans="1:6" x14ac:dyDescent="0.25">
      <c r="A991" t="s">
        <v>5</v>
      </c>
      <c r="B991" t="s">
        <v>16</v>
      </c>
      <c r="C991" t="s">
        <v>30</v>
      </c>
      <c r="D991" s="1">
        <v>44253</v>
      </c>
      <c r="E991" s="4">
        <v>11445</v>
      </c>
      <c r="F991">
        <v>910</v>
      </c>
    </row>
    <row r="992" spans="1:6" x14ac:dyDescent="0.25">
      <c r="A992" t="s">
        <v>18</v>
      </c>
      <c r="B992" t="s">
        <v>27</v>
      </c>
      <c r="C992" t="s">
        <v>35</v>
      </c>
      <c r="D992" s="1">
        <v>44253</v>
      </c>
      <c r="E992" s="4">
        <v>1925</v>
      </c>
      <c r="F992">
        <v>214</v>
      </c>
    </row>
    <row r="993" spans="1:6" x14ac:dyDescent="0.25">
      <c r="A993" t="s">
        <v>29</v>
      </c>
      <c r="B993" t="s">
        <v>11</v>
      </c>
      <c r="C993" t="s">
        <v>35</v>
      </c>
      <c r="D993" s="1">
        <v>44253</v>
      </c>
      <c r="E993" s="4">
        <v>630</v>
      </c>
      <c r="F993">
        <v>63</v>
      </c>
    </row>
    <row r="994" spans="1:6" x14ac:dyDescent="0.25">
      <c r="A994" t="s">
        <v>55</v>
      </c>
      <c r="B994" t="s">
        <v>9</v>
      </c>
      <c r="C994" t="s">
        <v>47</v>
      </c>
      <c r="D994" s="1">
        <v>44253</v>
      </c>
      <c r="E994" s="4">
        <v>10836</v>
      </c>
      <c r="F994">
        <v>452</v>
      </c>
    </row>
    <row r="995" spans="1:6" x14ac:dyDescent="0.25">
      <c r="A995" t="s">
        <v>37</v>
      </c>
      <c r="B995" t="s">
        <v>11</v>
      </c>
      <c r="C995" t="s">
        <v>28</v>
      </c>
      <c r="D995" s="1">
        <v>44253</v>
      </c>
      <c r="E995" s="4">
        <v>7798</v>
      </c>
      <c r="F995">
        <v>488</v>
      </c>
    </row>
    <row r="996" spans="1:6" x14ac:dyDescent="0.25">
      <c r="A996" t="s">
        <v>55</v>
      </c>
      <c r="B996" t="s">
        <v>11</v>
      </c>
      <c r="C996" t="s">
        <v>50</v>
      </c>
      <c r="D996" s="1">
        <v>44253</v>
      </c>
      <c r="E996" s="4">
        <v>2226</v>
      </c>
      <c r="F996">
        <v>106</v>
      </c>
    </row>
    <row r="997" spans="1:6" x14ac:dyDescent="0.25">
      <c r="A997" t="s">
        <v>34</v>
      </c>
      <c r="B997" t="s">
        <v>6</v>
      </c>
      <c r="C997" t="s">
        <v>45</v>
      </c>
      <c r="D997" s="1">
        <v>44253</v>
      </c>
      <c r="E997" s="4">
        <v>2849</v>
      </c>
      <c r="F997">
        <v>179</v>
      </c>
    </row>
    <row r="998" spans="1:6" x14ac:dyDescent="0.25">
      <c r="A998" t="s">
        <v>51</v>
      </c>
      <c r="B998" t="s">
        <v>21</v>
      </c>
      <c r="C998" t="s">
        <v>14</v>
      </c>
      <c r="D998" s="1">
        <v>44253</v>
      </c>
      <c r="E998" s="4">
        <v>7182</v>
      </c>
      <c r="F998">
        <v>313</v>
      </c>
    </row>
    <row r="999" spans="1:6" x14ac:dyDescent="0.25">
      <c r="A999" t="s">
        <v>5</v>
      </c>
      <c r="B999" t="s">
        <v>16</v>
      </c>
      <c r="C999" t="s">
        <v>44</v>
      </c>
      <c r="D999" s="1">
        <v>44253</v>
      </c>
      <c r="E999" s="4">
        <v>6020</v>
      </c>
      <c r="F999">
        <v>215</v>
      </c>
    </row>
    <row r="1000" spans="1:6" x14ac:dyDescent="0.25">
      <c r="A1000" t="s">
        <v>51</v>
      </c>
      <c r="B1000" t="s">
        <v>9</v>
      </c>
      <c r="C1000" t="s">
        <v>28</v>
      </c>
      <c r="D1000" s="1">
        <v>44253</v>
      </c>
      <c r="E1000" s="4">
        <v>6153</v>
      </c>
      <c r="F1000">
        <v>513</v>
      </c>
    </row>
    <row r="1001" spans="1:6" x14ac:dyDescent="0.25">
      <c r="A1001" t="s">
        <v>34</v>
      </c>
      <c r="B1001" t="s">
        <v>16</v>
      </c>
      <c r="C1001" t="s">
        <v>12</v>
      </c>
      <c r="D1001" s="1">
        <v>44253</v>
      </c>
      <c r="E1001" s="4">
        <v>833</v>
      </c>
      <c r="F1001">
        <v>49</v>
      </c>
    </row>
    <row r="1002" spans="1:6" x14ac:dyDescent="0.25">
      <c r="A1002" t="s">
        <v>8</v>
      </c>
      <c r="B1002" t="s">
        <v>27</v>
      </c>
      <c r="C1002" t="s">
        <v>47</v>
      </c>
      <c r="D1002" s="1">
        <v>44256</v>
      </c>
      <c r="E1002" s="4">
        <v>6181</v>
      </c>
      <c r="F1002">
        <v>425</v>
      </c>
    </row>
    <row r="1003" spans="1:6" x14ac:dyDescent="0.25">
      <c r="A1003" t="s">
        <v>15</v>
      </c>
      <c r="B1003" t="s">
        <v>16</v>
      </c>
      <c r="C1003" t="s">
        <v>26</v>
      </c>
      <c r="D1003" s="1">
        <v>44256</v>
      </c>
      <c r="E1003" s="4">
        <v>2639</v>
      </c>
      <c r="F1003">
        <v>634</v>
      </c>
    </row>
    <row r="1004" spans="1:6" x14ac:dyDescent="0.25">
      <c r="A1004" t="s">
        <v>39</v>
      </c>
      <c r="B1004" t="s">
        <v>11</v>
      </c>
      <c r="C1004" t="s">
        <v>28</v>
      </c>
      <c r="D1004" s="1">
        <v>44256</v>
      </c>
      <c r="E1004" s="4">
        <v>6804</v>
      </c>
      <c r="F1004">
        <v>35</v>
      </c>
    </row>
    <row r="1005" spans="1:6" x14ac:dyDescent="0.25">
      <c r="A1005" t="s">
        <v>37</v>
      </c>
      <c r="B1005" t="s">
        <v>11</v>
      </c>
      <c r="C1005" t="s">
        <v>14</v>
      </c>
      <c r="D1005" s="1">
        <v>44256</v>
      </c>
      <c r="E1005" s="4">
        <v>1855</v>
      </c>
      <c r="F1005">
        <v>230</v>
      </c>
    </row>
    <row r="1006" spans="1:6" x14ac:dyDescent="0.25">
      <c r="A1006" t="s">
        <v>13</v>
      </c>
      <c r="B1006" t="s">
        <v>16</v>
      </c>
      <c r="C1006" t="s">
        <v>47</v>
      </c>
      <c r="D1006" s="1">
        <v>44256</v>
      </c>
      <c r="E1006" s="4">
        <v>483</v>
      </c>
      <c r="F1006">
        <v>129</v>
      </c>
    </row>
    <row r="1007" spans="1:6" x14ac:dyDescent="0.25">
      <c r="A1007" t="s">
        <v>23</v>
      </c>
      <c r="B1007" t="s">
        <v>11</v>
      </c>
      <c r="C1007" t="s">
        <v>44</v>
      </c>
      <c r="D1007" s="1">
        <v>44256</v>
      </c>
      <c r="E1007" s="4">
        <v>3346</v>
      </c>
      <c r="F1007">
        <v>7</v>
      </c>
    </row>
    <row r="1008" spans="1:6" x14ac:dyDescent="0.25">
      <c r="A1008" t="s">
        <v>34</v>
      </c>
      <c r="B1008" t="s">
        <v>6</v>
      </c>
      <c r="C1008" t="s">
        <v>12</v>
      </c>
      <c r="D1008" s="1">
        <v>44256</v>
      </c>
      <c r="E1008" s="4">
        <v>9639</v>
      </c>
      <c r="F1008">
        <v>65</v>
      </c>
    </row>
    <row r="1009" spans="1:6" x14ac:dyDescent="0.25">
      <c r="A1009" t="s">
        <v>15</v>
      </c>
      <c r="B1009" t="s">
        <v>11</v>
      </c>
      <c r="C1009" t="s">
        <v>43</v>
      </c>
      <c r="D1009" s="1">
        <v>44256</v>
      </c>
      <c r="E1009" s="4">
        <v>987</v>
      </c>
      <c r="F1009">
        <v>675</v>
      </c>
    </row>
    <row r="1010" spans="1:6" x14ac:dyDescent="0.25">
      <c r="A1010" t="s">
        <v>5</v>
      </c>
      <c r="B1010" t="s">
        <v>9</v>
      </c>
      <c r="C1010" t="s">
        <v>26</v>
      </c>
      <c r="D1010" s="1">
        <v>44256</v>
      </c>
      <c r="E1010" s="4">
        <v>2688</v>
      </c>
      <c r="F1010">
        <v>210</v>
      </c>
    </row>
    <row r="1011" spans="1:6" x14ac:dyDescent="0.25">
      <c r="A1011" t="s">
        <v>20</v>
      </c>
      <c r="B1011" t="s">
        <v>16</v>
      </c>
      <c r="C1011" t="s">
        <v>47</v>
      </c>
      <c r="D1011" s="1">
        <v>44256</v>
      </c>
      <c r="E1011" s="4">
        <v>707</v>
      </c>
      <c r="F1011">
        <v>553</v>
      </c>
    </row>
    <row r="1012" spans="1:6" x14ac:dyDescent="0.25">
      <c r="A1012" t="s">
        <v>29</v>
      </c>
      <c r="B1012" t="s">
        <v>11</v>
      </c>
      <c r="C1012" t="s">
        <v>30</v>
      </c>
      <c r="D1012" s="1">
        <v>44256</v>
      </c>
      <c r="E1012" s="4">
        <v>4921</v>
      </c>
      <c r="F1012">
        <v>144</v>
      </c>
    </row>
    <row r="1013" spans="1:6" x14ac:dyDescent="0.25">
      <c r="A1013" t="s">
        <v>13</v>
      </c>
      <c r="B1013" t="s">
        <v>21</v>
      </c>
      <c r="C1013" t="s">
        <v>30</v>
      </c>
      <c r="D1013" s="1">
        <v>44256</v>
      </c>
      <c r="E1013" s="4">
        <v>1085</v>
      </c>
      <c r="F1013">
        <v>246</v>
      </c>
    </row>
    <row r="1014" spans="1:6" x14ac:dyDescent="0.25">
      <c r="A1014" t="s">
        <v>20</v>
      </c>
      <c r="B1014" t="s">
        <v>16</v>
      </c>
      <c r="C1014" t="s">
        <v>30</v>
      </c>
      <c r="D1014" s="1">
        <v>44256</v>
      </c>
      <c r="E1014" s="4">
        <v>5187</v>
      </c>
      <c r="F1014">
        <v>40</v>
      </c>
    </row>
    <row r="1015" spans="1:6" x14ac:dyDescent="0.25">
      <c r="A1015" t="s">
        <v>29</v>
      </c>
      <c r="B1015" t="s">
        <v>27</v>
      </c>
      <c r="C1015" t="s">
        <v>28</v>
      </c>
      <c r="D1015" s="1">
        <v>44256</v>
      </c>
      <c r="E1015" s="4">
        <v>12684</v>
      </c>
      <c r="F1015">
        <v>62</v>
      </c>
    </row>
    <row r="1016" spans="1:6" x14ac:dyDescent="0.25">
      <c r="A1016" t="s">
        <v>10</v>
      </c>
      <c r="B1016" t="s">
        <v>11</v>
      </c>
      <c r="C1016" t="s">
        <v>45</v>
      </c>
      <c r="D1016" s="1">
        <v>44256</v>
      </c>
      <c r="E1016" s="4">
        <v>10073</v>
      </c>
      <c r="F1016">
        <v>286</v>
      </c>
    </row>
    <row r="1017" spans="1:6" x14ac:dyDescent="0.25">
      <c r="A1017" t="s">
        <v>10</v>
      </c>
      <c r="B1017" t="s">
        <v>9</v>
      </c>
      <c r="C1017" t="s">
        <v>17</v>
      </c>
      <c r="D1017" s="1">
        <v>44256</v>
      </c>
      <c r="E1017" s="4">
        <v>4459</v>
      </c>
      <c r="F1017">
        <v>69</v>
      </c>
    </row>
    <row r="1018" spans="1:6" x14ac:dyDescent="0.25">
      <c r="A1018" t="s">
        <v>51</v>
      </c>
      <c r="B1018" t="s">
        <v>27</v>
      </c>
      <c r="C1018" t="s">
        <v>19</v>
      </c>
      <c r="D1018" s="1">
        <v>44256</v>
      </c>
      <c r="E1018" s="4">
        <v>35</v>
      </c>
      <c r="F1018">
        <v>214</v>
      </c>
    </row>
    <row r="1019" spans="1:6" x14ac:dyDescent="0.25">
      <c r="A1019" t="s">
        <v>10</v>
      </c>
      <c r="B1019" t="s">
        <v>16</v>
      </c>
      <c r="C1019" t="s">
        <v>17</v>
      </c>
      <c r="D1019" s="1">
        <v>44256</v>
      </c>
      <c r="E1019" s="4">
        <v>4515</v>
      </c>
      <c r="F1019">
        <v>359</v>
      </c>
    </row>
    <row r="1020" spans="1:6" x14ac:dyDescent="0.25">
      <c r="A1020" t="s">
        <v>20</v>
      </c>
      <c r="B1020" t="s">
        <v>21</v>
      </c>
      <c r="C1020" t="s">
        <v>12</v>
      </c>
      <c r="D1020" s="1">
        <v>44256</v>
      </c>
      <c r="E1020" s="4">
        <v>1764</v>
      </c>
      <c r="F1020">
        <v>35</v>
      </c>
    </row>
    <row r="1021" spans="1:6" x14ac:dyDescent="0.25">
      <c r="A1021" t="s">
        <v>46</v>
      </c>
      <c r="B1021" t="s">
        <v>16</v>
      </c>
      <c r="C1021" t="s">
        <v>19</v>
      </c>
      <c r="D1021" s="1">
        <v>44256</v>
      </c>
      <c r="E1021" s="4">
        <v>4312</v>
      </c>
      <c r="F1021">
        <v>131</v>
      </c>
    </row>
    <row r="1022" spans="1:6" x14ac:dyDescent="0.25">
      <c r="A1022" t="s">
        <v>37</v>
      </c>
      <c r="B1022" t="s">
        <v>11</v>
      </c>
      <c r="C1022" t="s">
        <v>47</v>
      </c>
      <c r="D1022" s="1">
        <v>44256</v>
      </c>
      <c r="E1022" s="4">
        <v>3605</v>
      </c>
      <c r="F1022">
        <v>565</v>
      </c>
    </row>
    <row r="1023" spans="1:6" x14ac:dyDescent="0.25">
      <c r="A1023" t="s">
        <v>8</v>
      </c>
      <c r="B1023" t="s">
        <v>16</v>
      </c>
      <c r="C1023" t="s">
        <v>36</v>
      </c>
      <c r="D1023" s="1">
        <v>44256</v>
      </c>
      <c r="E1023" s="4">
        <v>7658</v>
      </c>
      <c r="F1023">
        <v>212</v>
      </c>
    </row>
    <row r="1024" spans="1:6" x14ac:dyDescent="0.25">
      <c r="A1024" t="s">
        <v>37</v>
      </c>
      <c r="B1024" t="s">
        <v>27</v>
      </c>
      <c r="C1024" t="s">
        <v>38</v>
      </c>
      <c r="D1024" s="1">
        <v>44256</v>
      </c>
      <c r="E1024" s="4">
        <v>4662</v>
      </c>
      <c r="F1024">
        <v>467</v>
      </c>
    </row>
    <row r="1025" spans="1:6" x14ac:dyDescent="0.25">
      <c r="A1025" t="s">
        <v>41</v>
      </c>
      <c r="B1025" t="s">
        <v>16</v>
      </c>
      <c r="C1025" t="s">
        <v>45</v>
      </c>
      <c r="D1025" s="1">
        <v>44256</v>
      </c>
      <c r="E1025" s="4">
        <v>679</v>
      </c>
      <c r="F1025">
        <v>29</v>
      </c>
    </row>
    <row r="1026" spans="1:6" x14ac:dyDescent="0.25">
      <c r="A1026" t="s">
        <v>29</v>
      </c>
      <c r="B1026" t="s">
        <v>27</v>
      </c>
      <c r="C1026" t="s">
        <v>44</v>
      </c>
      <c r="D1026" s="1">
        <v>44256</v>
      </c>
      <c r="E1026" s="4">
        <v>7728</v>
      </c>
      <c r="F1026">
        <v>235</v>
      </c>
    </row>
    <row r="1027" spans="1:6" x14ac:dyDescent="0.25">
      <c r="A1027" t="s">
        <v>53</v>
      </c>
      <c r="B1027" t="s">
        <v>11</v>
      </c>
      <c r="C1027" t="s">
        <v>31</v>
      </c>
      <c r="D1027" s="1">
        <v>44256</v>
      </c>
      <c r="E1027" s="4">
        <v>4774</v>
      </c>
      <c r="F1027">
        <v>217</v>
      </c>
    </row>
    <row r="1028" spans="1:6" x14ac:dyDescent="0.25">
      <c r="A1028" t="s">
        <v>10</v>
      </c>
      <c r="B1028" t="s">
        <v>27</v>
      </c>
      <c r="C1028" t="s">
        <v>26</v>
      </c>
      <c r="D1028" s="1">
        <v>44256</v>
      </c>
      <c r="E1028" s="4">
        <v>2807</v>
      </c>
      <c r="F1028">
        <v>562</v>
      </c>
    </row>
    <row r="1029" spans="1:6" x14ac:dyDescent="0.25">
      <c r="A1029" t="s">
        <v>32</v>
      </c>
      <c r="B1029" t="s">
        <v>16</v>
      </c>
      <c r="C1029" t="s">
        <v>47</v>
      </c>
      <c r="D1029" s="1">
        <v>44256</v>
      </c>
      <c r="E1029" s="4">
        <v>11767</v>
      </c>
      <c r="F1029">
        <v>561</v>
      </c>
    </row>
    <row r="1030" spans="1:6" x14ac:dyDescent="0.25">
      <c r="A1030" t="s">
        <v>55</v>
      </c>
      <c r="B1030" t="s">
        <v>6</v>
      </c>
      <c r="C1030" t="s">
        <v>44</v>
      </c>
      <c r="D1030" s="1">
        <v>44256</v>
      </c>
      <c r="E1030" s="4">
        <v>6804</v>
      </c>
      <c r="F1030">
        <v>252</v>
      </c>
    </row>
    <row r="1031" spans="1:6" x14ac:dyDescent="0.25">
      <c r="A1031" t="s">
        <v>41</v>
      </c>
      <c r="B1031" t="s">
        <v>6</v>
      </c>
      <c r="C1031" t="s">
        <v>50</v>
      </c>
      <c r="D1031" s="1">
        <v>44257</v>
      </c>
      <c r="E1031" s="4">
        <v>6020</v>
      </c>
      <c r="F1031">
        <v>115</v>
      </c>
    </row>
    <row r="1032" spans="1:6" x14ac:dyDescent="0.25">
      <c r="A1032" t="s">
        <v>34</v>
      </c>
      <c r="B1032" t="s">
        <v>21</v>
      </c>
      <c r="C1032" t="s">
        <v>38</v>
      </c>
      <c r="D1032" s="1">
        <v>44257</v>
      </c>
      <c r="E1032" s="4">
        <v>7</v>
      </c>
      <c r="F1032">
        <v>76</v>
      </c>
    </row>
    <row r="1033" spans="1:6" x14ac:dyDescent="0.25">
      <c r="A1033" t="s">
        <v>20</v>
      </c>
      <c r="B1033" t="s">
        <v>16</v>
      </c>
      <c r="C1033" t="s">
        <v>36</v>
      </c>
      <c r="D1033" s="1">
        <v>44257</v>
      </c>
      <c r="E1033" s="4">
        <v>77</v>
      </c>
      <c r="F1033">
        <v>441</v>
      </c>
    </row>
    <row r="1034" spans="1:6" x14ac:dyDescent="0.25">
      <c r="A1034" t="s">
        <v>8</v>
      </c>
      <c r="B1034" t="s">
        <v>16</v>
      </c>
      <c r="C1034" t="s">
        <v>45</v>
      </c>
      <c r="D1034" s="1">
        <v>44257</v>
      </c>
      <c r="E1034" s="4">
        <v>2569</v>
      </c>
      <c r="F1034">
        <v>13</v>
      </c>
    </row>
    <row r="1035" spans="1:6" x14ac:dyDescent="0.25">
      <c r="A1035" t="s">
        <v>41</v>
      </c>
      <c r="B1035" t="s">
        <v>6</v>
      </c>
      <c r="C1035" t="s">
        <v>24</v>
      </c>
      <c r="D1035" s="1">
        <v>44257</v>
      </c>
      <c r="E1035" s="4">
        <v>4249</v>
      </c>
      <c r="F1035">
        <v>121</v>
      </c>
    </row>
    <row r="1036" spans="1:6" x14ac:dyDescent="0.25">
      <c r="A1036" t="s">
        <v>33</v>
      </c>
      <c r="B1036" t="s">
        <v>6</v>
      </c>
      <c r="C1036" t="s">
        <v>30</v>
      </c>
      <c r="D1036" s="1">
        <v>44257</v>
      </c>
      <c r="E1036" s="4">
        <v>2541</v>
      </c>
      <c r="F1036">
        <v>224</v>
      </c>
    </row>
    <row r="1037" spans="1:6" x14ac:dyDescent="0.25">
      <c r="A1037" t="s">
        <v>8</v>
      </c>
      <c r="B1037" t="s">
        <v>27</v>
      </c>
      <c r="C1037" t="s">
        <v>43</v>
      </c>
      <c r="D1037" s="1">
        <v>44257</v>
      </c>
      <c r="E1037" s="4">
        <v>2303</v>
      </c>
      <c r="F1037">
        <v>558</v>
      </c>
    </row>
    <row r="1038" spans="1:6" x14ac:dyDescent="0.25">
      <c r="A1038" t="s">
        <v>46</v>
      </c>
      <c r="B1038" t="s">
        <v>21</v>
      </c>
      <c r="C1038" t="s">
        <v>22</v>
      </c>
      <c r="D1038" s="1">
        <v>44257</v>
      </c>
      <c r="E1038" s="4">
        <v>11956</v>
      </c>
      <c r="F1038">
        <v>630</v>
      </c>
    </row>
    <row r="1039" spans="1:6" x14ac:dyDescent="0.25">
      <c r="A1039" t="s">
        <v>29</v>
      </c>
      <c r="B1039" t="s">
        <v>9</v>
      </c>
      <c r="C1039" t="s">
        <v>22</v>
      </c>
      <c r="D1039" s="1">
        <v>44257</v>
      </c>
      <c r="E1039" s="4">
        <v>10094</v>
      </c>
      <c r="F1039">
        <v>337</v>
      </c>
    </row>
    <row r="1040" spans="1:6" x14ac:dyDescent="0.25">
      <c r="A1040" t="s">
        <v>56</v>
      </c>
      <c r="B1040" t="s">
        <v>9</v>
      </c>
      <c r="C1040" t="s">
        <v>47</v>
      </c>
      <c r="D1040" s="1">
        <v>44257</v>
      </c>
      <c r="E1040" s="4">
        <v>3577</v>
      </c>
      <c r="F1040">
        <v>179</v>
      </c>
    </row>
    <row r="1041" spans="1:6" x14ac:dyDescent="0.25">
      <c r="A1041" t="s">
        <v>18</v>
      </c>
      <c r="B1041" t="s">
        <v>21</v>
      </c>
      <c r="C1041" t="s">
        <v>14</v>
      </c>
      <c r="D1041" s="1">
        <v>44257</v>
      </c>
      <c r="E1041" s="4">
        <v>8470</v>
      </c>
      <c r="F1041">
        <v>385</v>
      </c>
    </row>
    <row r="1042" spans="1:6" x14ac:dyDescent="0.25">
      <c r="A1042" t="s">
        <v>32</v>
      </c>
      <c r="B1042" t="s">
        <v>11</v>
      </c>
      <c r="C1042" t="s">
        <v>44</v>
      </c>
      <c r="D1042" s="1">
        <v>44257</v>
      </c>
      <c r="E1042" s="4">
        <v>3829</v>
      </c>
      <c r="F1042">
        <v>160</v>
      </c>
    </row>
    <row r="1043" spans="1:6" x14ac:dyDescent="0.25">
      <c r="A1043" t="s">
        <v>23</v>
      </c>
      <c r="B1043" t="s">
        <v>21</v>
      </c>
      <c r="C1043" t="s">
        <v>43</v>
      </c>
      <c r="D1043" s="1">
        <v>44257</v>
      </c>
      <c r="E1043" s="4">
        <v>8463</v>
      </c>
      <c r="F1043">
        <v>565</v>
      </c>
    </row>
    <row r="1044" spans="1:6" x14ac:dyDescent="0.25">
      <c r="A1044" t="s">
        <v>13</v>
      </c>
      <c r="B1044" t="s">
        <v>6</v>
      </c>
      <c r="C1044" t="s">
        <v>12</v>
      </c>
      <c r="D1044" s="1">
        <v>44257</v>
      </c>
      <c r="E1044" s="4">
        <v>1526</v>
      </c>
      <c r="F1044">
        <v>70</v>
      </c>
    </row>
    <row r="1045" spans="1:6" x14ac:dyDescent="0.25">
      <c r="A1045" t="s">
        <v>40</v>
      </c>
      <c r="B1045" t="s">
        <v>9</v>
      </c>
      <c r="C1045" t="s">
        <v>42</v>
      </c>
      <c r="D1045" s="1">
        <v>44257</v>
      </c>
      <c r="E1045" s="4">
        <v>2989</v>
      </c>
      <c r="F1045">
        <v>167</v>
      </c>
    </row>
    <row r="1046" spans="1:6" x14ac:dyDescent="0.25">
      <c r="A1046" t="s">
        <v>18</v>
      </c>
      <c r="B1046" t="s">
        <v>6</v>
      </c>
      <c r="C1046" t="s">
        <v>24</v>
      </c>
      <c r="D1046" s="1">
        <v>44257</v>
      </c>
      <c r="E1046" s="4">
        <v>1085</v>
      </c>
      <c r="F1046">
        <v>121</v>
      </c>
    </row>
    <row r="1047" spans="1:6" x14ac:dyDescent="0.25">
      <c r="A1047" t="s">
        <v>20</v>
      </c>
      <c r="B1047" t="s">
        <v>6</v>
      </c>
      <c r="C1047" t="s">
        <v>19</v>
      </c>
      <c r="D1047" s="1">
        <v>44257</v>
      </c>
      <c r="E1047" s="4">
        <v>5572</v>
      </c>
      <c r="F1047">
        <v>279</v>
      </c>
    </row>
    <row r="1048" spans="1:6" x14ac:dyDescent="0.25">
      <c r="A1048" t="s">
        <v>18</v>
      </c>
      <c r="B1048" t="s">
        <v>11</v>
      </c>
      <c r="C1048" t="s">
        <v>42</v>
      </c>
      <c r="D1048" s="1">
        <v>44257</v>
      </c>
      <c r="E1048" s="4">
        <v>889</v>
      </c>
      <c r="F1048">
        <v>60</v>
      </c>
    </row>
    <row r="1049" spans="1:6" x14ac:dyDescent="0.25">
      <c r="A1049" t="s">
        <v>8</v>
      </c>
      <c r="B1049" t="s">
        <v>11</v>
      </c>
      <c r="C1049" t="s">
        <v>28</v>
      </c>
      <c r="D1049" s="1">
        <v>44257</v>
      </c>
      <c r="E1049" s="4">
        <v>1764</v>
      </c>
      <c r="F1049">
        <v>98</v>
      </c>
    </row>
    <row r="1050" spans="1:6" x14ac:dyDescent="0.25">
      <c r="A1050" t="s">
        <v>54</v>
      </c>
      <c r="B1050" t="s">
        <v>9</v>
      </c>
      <c r="C1050" t="s">
        <v>45</v>
      </c>
      <c r="D1050" s="1">
        <v>44257</v>
      </c>
      <c r="E1050" s="4">
        <v>7042</v>
      </c>
      <c r="F1050">
        <v>321</v>
      </c>
    </row>
    <row r="1051" spans="1:6" x14ac:dyDescent="0.25">
      <c r="A1051" t="s">
        <v>54</v>
      </c>
      <c r="B1051" t="s">
        <v>16</v>
      </c>
      <c r="C1051" t="s">
        <v>24</v>
      </c>
      <c r="D1051" s="1">
        <v>44257</v>
      </c>
      <c r="E1051" s="4">
        <v>3143</v>
      </c>
      <c r="F1051">
        <v>393</v>
      </c>
    </row>
    <row r="1052" spans="1:6" x14ac:dyDescent="0.25">
      <c r="A1052" t="s">
        <v>25</v>
      </c>
      <c r="B1052" t="s">
        <v>9</v>
      </c>
      <c r="C1052" t="s">
        <v>12</v>
      </c>
      <c r="D1052" s="1">
        <v>44258</v>
      </c>
      <c r="E1052" s="4">
        <v>4228</v>
      </c>
      <c r="F1052">
        <v>56</v>
      </c>
    </row>
    <row r="1053" spans="1:6" x14ac:dyDescent="0.25">
      <c r="A1053" t="s">
        <v>18</v>
      </c>
      <c r="B1053" t="s">
        <v>21</v>
      </c>
      <c r="C1053" t="s">
        <v>52</v>
      </c>
      <c r="D1053" s="1">
        <v>44258</v>
      </c>
      <c r="E1053" s="4">
        <v>4830</v>
      </c>
      <c r="F1053">
        <v>19</v>
      </c>
    </row>
    <row r="1054" spans="1:6" x14ac:dyDescent="0.25">
      <c r="A1054" t="s">
        <v>34</v>
      </c>
      <c r="B1054" t="s">
        <v>9</v>
      </c>
      <c r="C1054" t="s">
        <v>36</v>
      </c>
      <c r="D1054" s="1">
        <v>44258</v>
      </c>
      <c r="E1054" s="4">
        <v>15036</v>
      </c>
      <c r="F1054">
        <v>1120</v>
      </c>
    </row>
    <row r="1055" spans="1:6" x14ac:dyDescent="0.25">
      <c r="A1055" t="s">
        <v>39</v>
      </c>
      <c r="B1055" t="s">
        <v>16</v>
      </c>
      <c r="C1055" t="s">
        <v>28</v>
      </c>
      <c r="D1055" s="1">
        <v>44258</v>
      </c>
      <c r="E1055" s="4">
        <v>133</v>
      </c>
      <c r="F1055">
        <v>374</v>
      </c>
    </row>
    <row r="1056" spans="1:6" x14ac:dyDescent="0.25">
      <c r="A1056" t="s">
        <v>34</v>
      </c>
      <c r="B1056" t="s">
        <v>11</v>
      </c>
      <c r="C1056" t="s">
        <v>14</v>
      </c>
      <c r="D1056" s="1">
        <v>44258</v>
      </c>
      <c r="E1056" s="4">
        <v>13034</v>
      </c>
      <c r="F1056">
        <v>374</v>
      </c>
    </row>
    <row r="1057" spans="1:6" x14ac:dyDescent="0.25">
      <c r="A1057" t="s">
        <v>25</v>
      </c>
      <c r="B1057" t="s">
        <v>21</v>
      </c>
      <c r="C1057" t="s">
        <v>42</v>
      </c>
      <c r="D1057" s="1">
        <v>44258</v>
      </c>
      <c r="E1057" s="4">
        <v>686</v>
      </c>
      <c r="F1057">
        <v>387</v>
      </c>
    </row>
    <row r="1058" spans="1:6" x14ac:dyDescent="0.25">
      <c r="A1058" t="s">
        <v>33</v>
      </c>
      <c r="B1058" t="s">
        <v>27</v>
      </c>
      <c r="C1058" t="s">
        <v>52</v>
      </c>
      <c r="D1058" s="1">
        <v>44258</v>
      </c>
      <c r="E1058" s="4">
        <v>903</v>
      </c>
      <c r="F1058">
        <v>35</v>
      </c>
    </row>
    <row r="1059" spans="1:6" x14ac:dyDescent="0.25">
      <c r="A1059" t="s">
        <v>53</v>
      </c>
      <c r="B1059" t="s">
        <v>9</v>
      </c>
      <c r="C1059" t="s">
        <v>44</v>
      </c>
      <c r="D1059" s="1">
        <v>44258</v>
      </c>
      <c r="E1059" s="4">
        <v>4368</v>
      </c>
      <c r="F1059">
        <v>182</v>
      </c>
    </row>
    <row r="1060" spans="1:6" x14ac:dyDescent="0.25">
      <c r="A1060" t="s">
        <v>54</v>
      </c>
      <c r="B1060" t="s">
        <v>27</v>
      </c>
      <c r="C1060" t="s">
        <v>35</v>
      </c>
      <c r="D1060" s="1">
        <v>44258</v>
      </c>
      <c r="E1060" s="4">
        <v>2226</v>
      </c>
      <c r="F1060">
        <v>172</v>
      </c>
    </row>
    <row r="1061" spans="1:6" x14ac:dyDescent="0.25">
      <c r="A1061" t="s">
        <v>55</v>
      </c>
      <c r="B1061" t="s">
        <v>27</v>
      </c>
      <c r="C1061" t="s">
        <v>22</v>
      </c>
      <c r="D1061" s="1">
        <v>44258</v>
      </c>
      <c r="E1061" s="4">
        <v>1190</v>
      </c>
      <c r="F1061">
        <v>43</v>
      </c>
    </row>
    <row r="1062" spans="1:6" x14ac:dyDescent="0.25">
      <c r="A1062" t="s">
        <v>13</v>
      </c>
      <c r="B1062" t="s">
        <v>9</v>
      </c>
      <c r="C1062" t="s">
        <v>43</v>
      </c>
      <c r="D1062" s="1">
        <v>44258</v>
      </c>
      <c r="E1062" s="4">
        <v>3773</v>
      </c>
      <c r="F1062">
        <v>343</v>
      </c>
    </row>
    <row r="1063" spans="1:6" x14ac:dyDescent="0.25">
      <c r="A1063" t="s">
        <v>23</v>
      </c>
      <c r="B1063" t="s">
        <v>21</v>
      </c>
      <c r="C1063" t="s">
        <v>35</v>
      </c>
      <c r="D1063" s="1">
        <v>44258</v>
      </c>
      <c r="E1063" s="4">
        <v>6671</v>
      </c>
      <c r="F1063">
        <v>668</v>
      </c>
    </row>
    <row r="1064" spans="1:6" x14ac:dyDescent="0.25">
      <c r="A1064" t="s">
        <v>18</v>
      </c>
      <c r="B1064" t="s">
        <v>27</v>
      </c>
      <c r="C1064" t="s">
        <v>52</v>
      </c>
      <c r="D1064" s="1">
        <v>44258</v>
      </c>
      <c r="E1064" s="4">
        <v>10318</v>
      </c>
      <c r="F1064">
        <v>397</v>
      </c>
    </row>
    <row r="1065" spans="1:6" x14ac:dyDescent="0.25">
      <c r="A1065" t="s">
        <v>56</v>
      </c>
      <c r="B1065" t="s">
        <v>6</v>
      </c>
      <c r="C1065" t="s">
        <v>38</v>
      </c>
      <c r="D1065" s="1">
        <v>44258</v>
      </c>
      <c r="E1065" s="4">
        <v>14896</v>
      </c>
      <c r="F1065">
        <v>621</v>
      </c>
    </row>
    <row r="1066" spans="1:6" x14ac:dyDescent="0.25">
      <c r="A1066" t="s">
        <v>40</v>
      </c>
      <c r="B1066" t="s">
        <v>6</v>
      </c>
      <c r="C1066" t="s">
        <v>42</v>
      </c>
      <c r="D1066" s="1">
        <v>44258</v>
      </c>
      <c r="E1066" s="4">
        <v>4606</v>
      </c>
      <c r="F1066">
        <v>355</v>
      </c>
    </row>
    <row r="1067" spans="1:6" x14ac:dyDescent="0.25">
      <c r="A1067" t="s">
        <v>25</v>
      </c>
      <c r="B1067" t="s">
        <v>6</v>
      </c>
      <c r="C1067" t="s">
        <v>42</v>
      </c>
      <c r="D1067" s="1">
        <v>44258</v>
      </c>
      <c r="E1067" s="4">
        <v>3892</v>
      </c>
      <c r="F1067">
        <v>260</v>
      </c>
    </row>
    <row r="1068" spans="1:6" x14ac:dyDescent="0.25">
      <c r="A1068" t="s">
        <v>46</v>
      </c>
      <c r="B1068" t="s">
        <v>21</v>
      </c>
      <c r="C1068" t="s">
        <v>7</v>
      </c>
      <c r="D1068" s="1">
        <v>44259</v>
      </c>
      <c r="E1068" s="4">
        <v>3556</v>
      </c>
      <c r="F1068">
        <v>546</v>
      </c>
    </row>
    <row r="1069" spans="1:6" x14ac:dyDescent="0.25">
      <c r="A1069" t="s">
        <v>49</v>
      </c>
      <c r="B1069" t="s">
        <v>11</v>
      </c>
      <c r="C1069" t="s">
        <v>24</v>
      </c>
      <c r="D1069" s="1">
        <v>44259</v>
      </c>
      <c r="E1069" s="4">
        <v>1057</v>
      </c>
      <c r="F1069">
        <v>309</v>
      </c>
    </row>
    <row r="1070" spans="1:6" x14ac:dyDescent="0.25">
      <c r="A1070" t="s">
        <v>5</v>
      </c>
      <c r="B1070" t="s">
        <v>6</v>
      </c>
      <c r="C1070" t="s">
        <v>47</v>
      </c>
      <c r="D1070" s="1">
        <v>44259</v>
      </c>
      <c r="E1070" s="4">
        <v>11305</v>
      </c>
      <c r="F1070">
        <v>97</v>
      </c>
    </row>
    <row r="1071" spans="1:6" x14ac:dyDescent="0.25">
      <c r="A1071" t="s">
        <v>29</v>
      </c>
      <c r="B1071" t="s">
        <v>11</v>
      </c>
      <c r="C1071" t="s">
        <v>35</v>
      </c>
      <c r="D1071" s="1">
        <v>44259</v>
      </c>
      <c r="E1071" s="4">
        <v>2303</v>
      </c>
      <c r="F1071">
        <v>163</v>
      </c>
    </row>
    <row r="1072" spans="1:6" x14ac:dyDescent="0.25">
      <c r="A1072" t="s">
        <v>23</v>
      </c>
      <c r="B1072" t="s">
        <v>11</v>
      </c>
      <c r="C1072" t="s">
        <v>17</v>
      </c>
      <c r="D1072" s="1">
        <v>44259</v>
      </c>
      <c r="E1072" s="4">
        <v>1785</v>
      </c>
      <c r="F1072">
        <v>82</v>
      </c>
    </row>
    <row r="1073" spans="1:6" x14ac:dyDescent="0.25">
      <c r="A1073" t="s">
        <v>34</v>
      </c>
      <c r="B1073" t="s">
        <v>6</v>
      </c>
      <c r="C1073" t="s">
        <v>45</v>
      </c>
      <c r="D1073" s="1">
        <v>44259</v>
      </c>
      <c r="E1073" s="4">
        <v>1694</v>
      </c>
      <c r="F1073">
        <v>180</v>
      </c>
    </row>
    <row r="1074" spans="1:6" x14ac:dyDescent="0.25">
      <c r="A1074" t="s">
        <v>15</v>
      </c>
      <c r="B1074" t="s">
        <v>11</v>
      </c>
      <c r="C1074" t="s">
        <v>42</v>
      </c>
      <c r="D1074" s="1">
        <v>44259</v>
      </c>
      <c r="E1074" s="4">
        <v>4508</v>
      </c>
      <c r="F1074">
        <v>69</v>
      </c>
    </row>
    <row r="1075" spans="1:6" x14ac:dyDescent="0.25">
      <c r="A1075" t="s">
        <v>10</v>
      </c>
      <c r="B1075" t="s">
        <v>21</v>
      </c>
      <c r="C1075" t="s">
        <v>35</v>
      </c>
      <c r="D1075" s="1">
        <v>44259</v>
      </c>
      <c r="E1075" s="4">
        <v>13293</v>
      </c>
      <c r="F1075">
        <v>517</v>
      </c>
    </row>
    <row r="1076" spans="1:6" x14ac:dyDescent="0.25">
      <c r="A1076" t="s">
        <v>20</v>
      </c>
      <c r="B1076" t="s">
        <v>6</v>
      </c>
      <c r="C1076" t="s">
        <v>30</v>
      </c>
      <c r="D1076" s="1">
        <v>44259</v>
      </c>
      <c r="E1076" s="4">
        <v>2275</v>
      </c>
      <c r="F1076">
        <v>349</v>
      </c>
    </row>
    <row r="1077" spans="1:6" x14ac:dyDescent="0.25">
      <c r="A1077" t="s">
        <v>39</v>
      </c>
      <c r="B1077" t="s">
        <v>11</v>
      </c>
      <c r="C1077" t="s">
        <v>17</v>
      </c>
      <c r="D1077" s="1">
        <v>44259</v>
      </c>
      <c r="E1077" s="4">
        <v>504</v>
      </c>
      <c r="F1077">
        <v>604</v>
      </c>
    </row>
    <row r="1078" spans="1:6" x14ac:dyDescent="0.25">
      <c r="A1078" t="s">
        <v>15</v>
      </c>
      <c r="B1078" t="s">
        <v>11</v>
      </c>
      <c r="C1078" t="s">
        <v>36</v>
      </c>
      <c r="D1078" s="1">
        <v>44259</v>
      </c>
      <c r="E1078" s="4">
        <v>6664</v>
      </c>
      <c r="F1078">
        <v>213</v>
      </c>
    </row>
    <row r="1079" spans="1:6" x14ac:dyDescent="0.25">
      <c r="A1079" t="s">
        <v>25</v>
      </c>
      <c r="B1079" t="s">
        <v>27</v>
      </c>
      <c r="C1079" t="s">
        <v>50</v>
      </c>
      <c r="D1079" s="1">
        <v>44259</v>
      </c>
      <c r="E1079" s="4">
        <v>3164</v>
      </c>
      <c r="F1079">
        <v>594</v>
      </c>
    </row>
    <row r="1080" spans="1:6" x14ac:dyDescent="0.25">
      <c r="A1080" t="s">
        <v>23</v>
      </c>
      <c r="B1080" t="s">
        <v>27</v>
      </c>
      <c r="C1080" t="s">
        <v>24</v>
      </c>
      <c r="D1080" s="1">
        <v>44259</v>
      </c>
      <c r="E1080" s="4">
        <v>6804</v>
      </c>
      <c r="F1080">
        <v>190</v>
      </c>
    </row>
    <row r="1081" spans="1:6" x14ac:dyDescent="0.25">
      <c r="A1081" t="s">
        <v>40</v>
      </c>
      <c r="B1081" t="s">
        <v>16</v>
      </c>
      <c r="C1081" t="s">
        <v>30</v>
      </c>
      <c r="D1081" s="1">
        <v>44259</v>
      </c>
      <c r="E1081" s="4">
        <v>2555</v>
      </c>
      <c r="F1081">
        <v>165</v>
      </c>
    </row>
    <row r="1082" spans="1:6" x14ac:dyDescent="0.25">
      <c r="A1082" t="s">
        <v>13</v>
      </c>
      <c r="B1082" t="s">
        <v>16</v>
      </c>
      <c r="C1082" t="s">
        <v>7</v>
      </c>
      <c r="D1082" s="1">
        <v>44259</v>
      </c>
      <c r="E1082" s="4">
        <v>2681</v>
      </c>
      <c r="F1082">
        <v>328</v>
      </c>
    </row>
    <row r="1083" spans="1:6" x14ac:dyDescent="0.25">
      <c r="A1083" t="s">
        <v>5</v>
      </c>
      <c r="B1083" t="s">
        <v>27</v>
      </c>
      <c r="C1083" t="s">
        <v>31</v>
      </c>
      <c r="D1083" s="1">
        <v>44259</v>
      </c>
      <c r="E1083" s="4">
        <v>4025</v>
      </c>
      <c r="F1083">
        <v>448</v>
      </c>
    </row>
    <row r="1084" spans="1:6" x14ac:dyDescent="0.25">
      <c r="A1084" t="s">
        <v>39</v>
      </c>
      <c r="B1084" t="s">
        <v>27</v>
      </c>
      <c r="C1084" t="s">
        <v>52</v>
      </c>
      <c r="D1084" s="1">
        <v>44259</v>
      </c>
      <c r="E1084" s="4">
        <v>2828</v>
      </c>
      <c r="F1084">
        <v>300</v>
      </c>
    </row>
    <row r="1085" spans="1:6" x14ac:dyDescent="0.25">
      <c r="A1085" t="s">
        <v>5</v>
      </c>
      <c r="B1085" t="s">
        <v>6</v>
      </c>
      <c r="C1085" t="s">
        <v>12</v>
      </c>
      <c r="D1085" s="1">
        <v>44259</v>
      </c>
      <c r="E1085" s="4">
        <v>5208</v>
      </c>
      <c r="F1085">
        <v>222</v>
      </c>
    </row>
    <row r="1086" spans="1:6" x14ac:dyDescent="0.25">
      <c r="A1086" t="s">
        <v>18</v>
      </c>
      <c r="B1086" t="s">
        <v>6</v>
      </c>
      <c r="C1086" t="s">
        <v>30</v>
      </c>
      <c r="D1086" s="1">
        <v>44259</v>
      </c>
      <c r="E1086" s="4">
        <v>7455</v>
      </c>
      <c r="F1086">
        <v>654</v>
      </c>
    </row>
    <row r="1087" spans="1:6" x14ac:dyDescent="0.25">
      <c r="A1087" t="s">
        <v>8</v>
      </c>
      <c r="B1087" t="s">
        <v>11</v>
      </c>
      <c r="C1087" t="s">
        <v>45</v>
      </c>
      <c r="D1087" s="1">
        <v>44259</v>
      </c>
      <c r="E1087" s="4">
        <v>1638</v>
      </c>
      <c r="F1087">
        <v>88</v>
      </c>
    </row>
    <row r="1088" spans="1:6" x14ac:dyDescent="0.25">
      <c r="A1088" t="s">
        <v>46</v>
      </c>
      <c r="B1088" t="s">
        <v>21</v>
      </c>
      <c r="C1088" t="s">
        <v>30</v>
      </c>
      <c r="D1088" s="1">
        <v>44259</v>
      </c>
      <c r="E1088" s="4">
        <v>7518</v>
      </c>
      <c r="F1088">
        <v>418</v>
      </c>
    </row>
    <row r="1089" spans="1:6" x14ac:dyDescent="0.25">
      <c r="A1089" t="s">
        <v>40</v>
      </c>
      <c r="B1089" t="s">
        <v>21</v>
      </c>
      <c r="C1089" t="s">
        <v>42</v>
      </c>
      <c r="D1089" s="1">
        <v>44259</v>
      </c>
      <c r="E1089" s="4">
        <v>406</v>
      </c>
      <c r="F1089">
        <v>32</v>
      </c>
    </row>
    <row r="1090" spans="1:6" x14ac:dyDescent="0.25">
      <c r="A1090" t="s">
        <v>20</v>
      </c>
      <c r="B1090" t="s">
        <v>21</v>
      </c>
      <c r="C1090" t="s">
        <v>22</v>
      </c>
      <c r="D1090" s="1">
        <v>44259</v>
      </c>
      <c r="E1090" s="4">
        <v>5383</v>
      </c>
      <c r="F1090">
        <v>200</v>
      </c>
    </row>
    <row r="1091" spans="1:6" x14ac:dyDescent="0.25">
      <c r="A1091" t="s">
        <v>34</v>
      </c>
      <c r="B1091" t="s">
        <v>21</v>
      </c>
      <c r="C1091" t="s">
        <v>42</v>
      </c>
      <c r="D1091" s="1">
        <v>44259</v>
      </c>
      <c r="E1091" s="4">
        <v>2583</v>
      </c>
      <c r="F1091">
        <v>162</v>
      </c>
    </row>
    <row r="1092" spans="1:6" x14ac:dyDescent="0.25">
      <c r="A1092" t="s">
        <v>54</v>
      </c>
      <c r="B1092" t="s">
        <v>9</v>
      </c>
      <c r="C1092" t="s">
        <v>19</v>
      </c>
      <c r="D1092" s="1">
        <v>44259</v>
      </c>
      <c r="E1092" s="4">
        <v>98</v>
      </c>
      <c r="F1092">
        <v>8</v>
      </c>
    </row>
    <row r="1093" spans="1:6" x14ac:dyDescent="0.25">
      <c r="A1093" t="s">
        <v>53</v>
      </c>
      <c r="B1093" t="s">
        <v>6</v>
      </c>
      <c r="C1093" t="s">
        <v>26</v>
      </c>
      <c r="D1093" s="1">
        <v>44259</v>
      </c>
      <c r="E1093" s="4">
        <v>6258</v>
      </c>
      <c r="F1093">
        <v>1050</v>
      </c>
    </row>
    <row r="1094" spans="1:6" x14ac:dyDescent="0.25">
      <c r="A1094" t="s">
        <v>23</v>
      </c>
      <c r="B1094" t="s">
        <v>9</v>
      </c>
      <c r="C1094" t="s">
        <v>42</v>
      </c>
      <c r="D1094" s="1">
        <v>44260</v>
      </c>
      <c r="E1094" s="4">
        <v>5089</v>
      </c>
      <c r="F1094">
        <v>17</v>
      </c>
    </row>
    <row r="1095" spans="1:6" x14ac:dyDescent="0.25">
      <c r="A1095" t="s">
        <v>10</v>
      </c>
      <c r="B1095" t="s">
        <v>6</v>
      </c>
      <c r="C1095" t="s">
        <v>28</v>
      </c>
      <c r="D1095" s="1">
        <v>44260</v>
      </c>
      <c r="E1095" s="4">
        <v>4718</v>
      </c>
      <c r="F1095">
        <v>9</v>
      </c>
    </row>
    <row r="1096" spans="1:6" x14ac:dyDescent="0.25">
      <c r="A1096" t="s">
        <v>34</v>
      </c>
      <c r="B1096" t="s">
        <v>21</v>
      </c>
      <c r="C1096" t="s">
        <v>50</v>
      </c>
      <c r="D1096" s="1">
        <v>44260</v>
      </c>
      <c r="E1096" s="4">
        <v>2044</v>
      </c>
      <c r="F1096">
        <v>32</v>
      </c>
    </row>
    <row r="1097" spans="1:6" x14ac:dyDescent="0.25">
      <c r="A1097" t="s">
        <v>40</v>
      </c>
      <c r="B1097" t="s">
        <v>11</v>
      </c>
      <c r="C1097" t="s">
        <v>36</v>
      </c>
      <c r="D1097" s="1">
        <v>44260</v>
      </c>
      <c r="E1097" s="4">
        <v>7133</v>
      </c>
      <c r="F1097">
        <v>182</v>
      </c>
    </row>
    <row r="1098" spans="1:6" x14ac:dyDescent="0.25">
      <c r="A1098" t="s">
        <v>37</v>
      </c>
      <c r="B1098" t="s">
        <v>21</v>
      </c>
      <c r="C1098" t="s">
        <v>47</v>
      </c>
      <c r="D1098" s="1">
        <v>44260</v>
      </c>
      <c r="E1098" s="4">
        <v>7329</v>
      </c>
      <c r="F1098">
        <v>465</v>
      </c>
    </row>
    <row r="1099" spans="1:6" x14ac:dyDescent="0.25">
      <c r="A1099" t="s">
        <v>20</v>
      </c>
      <c r="B1099" t="s">
        <v>6</v>
      </c>
      <c r="C1099" t="s">
        <v>36</v>
      </c>
      <c r="D1099" s="1">
        <v>44260</v>
      </c>
      <c r="E1099" s="4">
        <v>11466</v>
      </c>
      <c r="F1099">
        <v>508</v>
      </c>
    </row>
    <row r="1100" spans="1:6" x14ac:dyDescent="0.25">
      <c r="A1100" t="s">
        <v>20</v>
      </c>
      <c r="B1100" t="s">
        <v>16</v>
      </c>
      <c r="C1100" t="s">
        <v>38</v>
      </c>
      <c r="D1100" s="1">
        <v>44260</v>
      </c>
      <c r="E1100" s="4">
        <v>11340</v>
      </c>
      <c r="F1100">
        <v>142</v>
      </c>
    </row>
    <row r="1101" spans="1:6" x14ac:dyDescent="0.25">
      <c r="A1101" t="s">
        <v>49</v>
      </c>
      <c r="B1101" t="s">
        <v>16</v>
      </c>
      <c r="C1101" t="s">
        <v>52</v>
      </c>
      <c r="D1101" s="1">
        <v>44260</v>
      </c>
      <c r="E1101" s="4">
        <v>6048</v>
      </c>
      <c r="F1101">
        <v>252</v>
      </c>
    </row>
    <row r="1102" spans="1:6" x14ac:dyDescent="0.25">
      <c r="A1102" t="s">
        <v>25</v>
      </c>
      <c r="B1102" t="s">
        <v>11</v>
      </c>
      <c r="C1102" t="s">
        <v>43</v>
      </c>
      <c r="D1102" s="1">
        <v>44260</v>
      </c>
      <c r="E1102" s="4">
        <v>7672</v>
      </c>
      <c r="F1102">
        <v>480</v>
      </c>
    </row>
    <row r="1103" spans="1:6" x14ac:dyDescent="0.25">
      <c r="A1103" t="s">
        <v>29</v>
      </c>
      <c r="B1103" t="s">
        <v>9</v>
      </c>
      <c r="C1103" t="s">
        <v>19</v>
      </c>
      <c r="D1103" s="1">
        <v>44260</v>
      </c>
      <c r="E1103" s="4">
        <v>1071</v>
      </c>
      <c r="F1103">
        <v>77</v>
      </c>
    </row>
    <row r="1104" spans="1:6" x14ac:dyDescent="0.25">
      <c r="A1104" t="s">
        <v>51</v>
      </c>
      <c r="B1104" t="s">
        <v>6</v>
      </c>
      <c r="C1104" t="s">
        <v>52</v>
      </c>
      <c r="D1104" s="1">
        <v>44260</v>
      </c>
      <c r="E1104" s="4">
        <v>12502</v>
      </c>
      <c r="F1104">
        <v>464</v>
      </c>
    </row>
    <row r="1105" spans="1:6" x14ac:dyDescent="0.25">
      <c r="A1105" t="s">
        <v>13</v>
      </c>
      <c r="B1105" t="s">
        <v>9</v>
      </c>
      <c r="C1105" t="s">
        <v>30</v>
      </c>
      <c r="D1105" s="1">
        <v>44260</v>
      </c>
      <c r="E1105" s="4">
        <v>665</v>
      </c>
      <c r="F1105">
        <v>37</v>
      </c>
    </row>
    <row r="1106" spans="1:6" x14ac:dyDescent="0.25">
      <c r="A1106" t="s">
        <v>51</v>
      </c>
      <c r="B1106" t="s">
        <v>6</v>
      </c>
      <c r="C1106" t="s">
        <v>50</v>
      </c>
      <c r="D1106" s="1">
        <v>44260</v>
      </c>
      <c r="E1106" s="4">
        <v>3556</v>
      </c>
      <c r="F1106">
        <v>162</v>
      </c>
    </row>
    <row r="1107" spans="1:6" x14ac:dyDescent="0.25">
      <c r="A1107" t="s">
        <v>41</v>
      </c>
      <c r="B1107" t="s">
        <v>16</v>
      </c>
      <c r="C1107" t="s">
        <v>28</v>
      </c>
      <c r="D1107" s="1">
        <v>44260</v>
      </c>
      <c r="E1107" s="4">
        <v>903</v>
      </c>
      <c r="F1107">
        <v>76</v>
      </c>
    </row>
    <row r="1108" spans="1:6" x14ac:dyDescent="0.25">
      <c r="A1108" t="s">
        <v>29</v>
      </c>
      <c r="B1108" t="s">
        <v>9</v>
      </c>
      <c r="C1108" t="s">
        <v>48</v>
      </c>
      <c r="D1108" s="1">
        <v>44263</v>
      </c>
      <c r="E1108" s="4">
        <v>2905</v>
      </c>
      <c r="F1108">
        <v>7</v>
      </c>
    </row>
    <row r="1109" spans="1:6" x14ac:dyDescent="0.25">
      <c r="A1109" t="s">
        <v>8</v>
      </c>
      <c r="B1109" t="s">
        <v>6</v>
      </c>
      <c r="C1109" t="s">
        <v>47</v>
      </c>
      <c r="D1109" s="1">
        <v>44263</v>
      </c>
      <c r="E1109" s="4">
        <v>11480</v>
      </c>
      <c r="F1109">
        <v>770</v>
      </c>
    </row>
    <row r="1110" spans="1:6" x14ac:dyDescent="0.25">
      <c r="A1110" t="s">
        <v>40</v>
      </c>
      <c r="B1110" t="s">
        <v>11</v>
      </c>
      <c r="C1110" t="s">
        <v>48</v>
      </c>
      <c r="D1110" s="1">
        <v>44263</v>
      </c>
      <c r="E1110" s="4">
        <v>6699</v>
      </c>
      <c r="F1110">
        <v>236</v>
      </c>
    </row>
    <row r="1111" spans="1:6" x14ac:dyDescent="0.25">
      <c r="A1111" t="s">
        <v>32</v>
      </c>
      <c r="B1111" t="s">
        <v>11</v>
      </c>
      <c r="C1111" t="s">
        <v>14</v>
      </c>
      <c r="D1111" s="1">
        <v>44263</v>
      </c>
      <c r="E1111" s="4">
        <v>4165</v>
      </c>
      <c r="F1111">
        <v>289</v>
      </c>
    </row>
    <row r="1112" spans="1:6" x14ac:dyDescent="0.25">
      <c r="A1112" t="s">
        <v>25</v>
      </c>
      <c r="B1112" t="s">
        <v>27</v>
      </c>
      <c r="C1112" t="s">
        <v>47</v>
      </c>
      <c r="D1112" s="1">
        <v>44263</v>
      </c>
      <c r="E1112" s="4">
        <v>7616</v>
      </c>
      <c r="F1112">
        <v>700</v>
      </c>
    </row>
    <row r="1113" spans="1:6" x14ac:dyDescent="0.25">
      <c r="A1113" t="s">
        <v>46</v>
      </c>
      <c r="B1113" t="s">
        <v>21</v>
      </c>
      <c r="C1113" t="s">
        <v>14</v>
      </c>
      <c r="D1113" s="1">
        <v>44263</v>
      </c>
      <c r="E1113" s="4">
        <v>4361</v>
      </c>
      <c r="F1113">
        <v>352</v>
      </c>
    </row>
    <row r="1114" spans="1:6" x14ac:dyDescent="0.25">
      <c r="A1114" t="s">
        <v>18</v>
      </c>
      <c r="B1114" t="s">
        <v>11</v>
      </c>
      <c r="C1114" t="s">
        <v>45</v>
      </c>
      <c r="D1114" s="1">
        <v>44263</v>
      </c>
      <c r="E1114" s="4">
        <v>9408</v>
      </c>
      <c r="F1114">
        <v>51</v>
      </c>
    </row>
    <row r="1115" spans="1:6" x14ac:dyDescent="0.25">
      <c r="A1115" t="s">
        <v>33</v>
      </c>
      <c r="B1115" t="s">
        <v>11</v>
      </c>
      <c r="C1115" t="s">
        <v>19</v>
      </c>
      <c r="D1115" s="1">
        <v>44263</v>
      </c>
      <c r="E1115" s="4">
        <v>1379</v>
      </c>
      <c r="F1115">
        <v>69</v>
      </c>
    </row>
    <row r="1116" spans="1:6" x14ac:dyDescent="0.25">
      <c r="A1116" t="s">
        <v>5</v>
      </c>
      <c r="B1116" t="s">
        <v>16</v>
      </c>
      <c r="C1116" t="s">
        <v>52</v>
      </c>
      <c r="D1116" s="1">
        <v>44263</v>
      </c>
      <c r="E1116" s="4">
        <v>2128</v>
      </c>
      <c r="F1116">
        <v>29</v>
      </c>
    </row>
    <row r="1117" spans="1:6" x14ac:dyDescent="0.25">
      <c r="A1117" t="s">
        <v>39</v>
      </c>
      <c r="B1117" t="s">
        <v>21</v>
      </c>
      <c r="C1117" t="s">
        <v>38</v>
      </c>
      <c r="D1117" s="1">
        <v>44263</v>
      </c>
      <c r="E1117" s="4">
        <v>5054</v>
      </c>
      <c r="F1117">
        <v>45</v>
      </c>
    </row>
    <row r="1118" spans="1:6" x14ac:dyDescent="0.25">
      <c r="A1118" t="s">
        <v>33</v>
      </c>
      <c r="B1118" t="s">
        <v>16</v>
      </c>
      <c r="C1118" t="s">
        <v>50</v>
      </c>
      <c r="D1118" s="1">
        <v>44263</v>
      </c>
      <c r="E1118" s="4">
        <v>3311</v>
      </c>
      <c r="F1118">
        <v>11</v>
      </c>
    </row>
    <row r="1119" spans="1:6" x14ac:dyDescent="0.25">
      <c r="A1119" t="s">
        <v>13</v>
      </c>
      <c r="B1119" t="s">
        <v>11</v>
      </c>
      <c r="C1119" t="s">
        <v>30</v>
      </c>
      <c r="D1119" s="1">
        <v>44263</v>
      </c>
      <c r="E1119" s="4">
        <v>1820</v>
      </c>
      <c r="F1119">
        <v>292</v>
      </c>
    </row>
    <row r="1120" spans="1:6" x14ac:dyDescent="0.25">
      <c r="A1120" t="s">
        <v>13</v>
      </c>
      <c r="B1120" t="s">
        <v>6</v>
      </c>
      <c r="C1120" t="s">
        <v>12</v>
      </c>
      <c r="D1120" s="1">
        <v>44263</v>
      </c>
      <c r="E1120" s="4">
        <v>1092</v>
      </c>
      <c r="F1120">
        <v>75</v>
      </c>
    </row>
    <row r="1121" spans="1:6" x14ac:dyDescent="0.25">
      <c r="A1121" t="s">
        <v>32</v>
      </c>
      <c r="B1121" t="s">
        <v>6</v>
      </c>
      <c r="C1121" t="s">
        <v>52</v>
      </c>
      <c r="D1121" s="1">
        <v>44263</v>
      </c>
      <c r="E1121" s="4">
        <v>154</v>
      </c>
      <c r="F1121">
        <v>1</v>
      </c>
    </row>
    <row r="1122" spans="1:6" x14ac:dyDescent="0.25">
      <c r="A1122" t="s">
        <v>25</v>
      </c>
      <c r="B1122" t="s">
        <v>16</v>
      </c>
      <c r="C1122" t="s">
        <v>36</v>
      </c>
      <c r="D1122" s="1">
        <v>44263</v>
      </c>
      <c r="E1122" s="4">
        <v>5831</v>
      </c>
      <c r="F1122">
        <v>309</v>
      </c>
    </row>
    <row r="1123" spans="1:6" x14ac:dyDescent="0.25">
      <c r="A1123" t="s">
        <v>37</v>
      </c>
      <c r="B1123" t="s">
        <v>16</v>
      </c>
      <c r="C1123" t="s">
        <v>47</v>
      </c>
      <c r="D1123" s="1">
        <v>44263</v>
      </c>
      <c r="E1123" s="4">
        <v>2870</v>
      </c>
      <c r="F1123">
        <v>325</v>
      </c>
    </row>
    <row r="1124" spans="1:6" x14ac:dyDescent="0.25">
      <c r="A1124" t="s">
        <v>51</v>
      </c>
      <c r="B1124" t="s">
        <v>11</v>
      </c>
      <c r="C1124" t="s">
        <v>43</v>
      </c>
      <c r="D1124" s="1">
        <v>44263</v>
      </c>
      <c r="E1124" s="4">
        <v>3038</v>
      </c>
      <c r="F1124">
        <v>424</v>
      </c>
    </row>
    <row r="1125" spans="1:6" x14ac:dyDescent="0.25">
      <c r="A1125" t="s">
        <v>46</v>
      </c>
      <c r="B1125" t="s">
        <v>6</v>
      </c>
      <c r="C1125" t="s">
        <v>22</v>
      </c>
      <c r="D1125" s="1">
        <v>44263</v>
      </c>
      <c r="E1125" s="4">
        <v>4529</v>
      </c>
      <c r="F1125">
        <v>334</v>
      </c>
    </row>
    <row r="1126" spans="1:6" x14ac:dyDescent="0.25">
      <c r="A1126" t="s">
        <v>37</v>
      </c>
      <c r="B1126" t="s">
        <v>27</v>
      </c>
      <c r="C1126" t="s">
        <v>36</v>
      </c>
      <c r="D1126" s="1">
        <v>44263</v>
      </c>
      <c r="E1126" s="4">
        <v>4543</v>
      </c>
      <c r="F1126">
        <v>557</v>
      </c>
    </row>
    <row r="1127" spans="1:6" x14ac:dyDescent="0.25">
      <c r="A1127" t="s">
        <v>18</v>
      </c>
      <c r="B1127" t="s">
        <v>16</v>
      </c>
      <c r="C1127" t="s">
        <v>22</v>
      </c>
      <c r="D1127" s="1">
        <v>44263</v>
      </c>
      <c r="E1127" s="4">
        <v>266</v>
      </c>
      <c r="F1127">
        <v>539</v>
      </c>
    </row>
    <row r="1128" spans="1:6" x14ac:dyDescent="0.25">
      <c r="A1128" t="s">
        <v>23</v>
      </c>
      <c r="B1128" t="s">
        <v>11</v>
      </c>
      <c r="C1128" t="s">
        <v>28</v>
      </c>
      <c r="D1128" s="1">
        <v>44263</v>
      </c>
      <c r="E1128" s="4">
        <v>2646</v>
      </c>
      <c r="F1128">
        <v>288</v>
      </c>
    </row>
    <row r="1129" spans="1:6" x14ac:dyDescent="0.25">
      <c r="A1129" t="s">
        <v>40</v>
      </c>
      <c r="B1129" t="s">
        <v>16</v>
      </c>
      <c r="C1129" t="s">
        <v>31</v>
      </c>
      <c r="D1129" s="1">
        <v>44263</v>
      </c>
      <c r="E1129" s="4">
        <v>9240</v>
      </c>
      <c r="F1129">
        <v>484</v>
      </c>
    </row>
    <row r="1130" spans="1:6" x14ac:dyDescent="0.25">
      <c r="A1130" t="s">
        <v>34</v>
      </c>
      <c r="B1130" t="s">
        <v>27</v>
      </c>
      <c r="C1130" t="s">
        <v>35</v>
      </c>
      <c r="D1130" s="1">
        <v>44263</v>
      </c>
      <c r="E1130" s="4">
        <v>6293</v>
      </c>
      <c r="F1130">
        <v>388</v>
      </c>
    </row>
    <row r="1131" spans="1:6" x14ac:dyDescent="0.25">
      <c r="A1131" t="s">
        <v>37</v>
      </c>
      <c r="B1131" t="s">
        <v>11</v>
      </c>
      <c r="C1131" t="s">
        <v>7</v>
      </c>
      <c r="D1131" s="1">
        <v>44263</v>
      </c>
      <c r="E1131" s="4">
        <v>2408</v>
      </c>
      <c r="F1131">
        <v>88</v>
      </c>
    </row>
    <row r="1132" spans="1:6" x14ac:dyDescent="0.25">
      <c r="A1132" t="s">
        <v>34</v>
      </c>
      <c r="B1132" t="s">
        <v>21</v>
      </c>
      <c r="C1132" t="s">
        <v>19</v>
      </c>
      <c r="D1132" s="1">
        <v>44263</v>
      </c>
      <c r="E1132" s="4">
        <v>427</v>
      </c>
      <c r="F1132">
        <v>24</v>
      </c>
    </row>
    <row r="1133" spans="1:6" x14ac:dyDescent="0.25">
      <c r="A1133" t="s">
        <v>20</v>
      </c>
      <c r="B1133" t="s">
        <v>6</v>
      </c>
      <c r="C1133" t="s">
        <v>44</v>
      </c>
      <c r="D1133" s="1">
        <v>44263</v>
      </c>
      <c r="E1133" s="4">
        <v>6146</v>
      </c>
      <c r="F1133">
        <v>228</v>
      </c>
    </row>
    <row r="1134" spans="1:6" x14ac:dyDescent="0.25">
      <c r="A1134" t="s">
        <v>55</v>
      </c>
      <c r="B1134" t="s">
        <v>9</v>
      </c>
      <c r="C1134" t="s">
        <v>24</v>
      </c>
      <c r="D1134" s="1">
        <v>44263</v>
      </c>
      <c r="E1134" s="4">
        <v>763</v>
      </c>
      <c r="F1134">
        <v>70</v>
      </c>
    </row>
    <row r="1135" spans="1:6" x14ac:dyDescent="0.25">
      <c r="A1135" t="s">
        <v>33</v>
      </c>
      <c r="B1135" t="s">
        <v>11</v>
      </c>
      <c r="C1135" t="s">
        <v>35</v>
      </c>
      <c r="D1135" s="1">
        <v>44263</v>
      </c>
      <c r="E1135" s="4">
        <v>3584</v>
      </c>
      <c r="F1135">
        <v>598</v>
      </c>
    </row>
    <row r="1136" spans="1:6" x14ac:dyDescent="0.25">
      <c r="A1136" t="s">
        <v>54</v>
      </c>
      <c r="B1136" t="s">
        <v>16</v>
      </c>
      <c r="C1136" t="s">
        <v>36</v>
      </c>
      <c r="D1136" s="1">
        <v>44263</v>
      </c>
      <c r="E1136" s="4">
        <v>140</v>
      </c>
      <c r="F1136">
        <v>5</v>
      </c>
    </row>
    <row r="1137" spans="1:6" x14ac:dyDescent="0.25">
      <c r="A1137" t="s">
        <v>15</v>
      </c>
      <c r="B1137" t="s">
        <v>27</v>
      </c>
      <c r="C1137" t="s">
        <v>52</v>
      </c>
      <c r="D1137" s="1">
        <v>44264</v>
      </c>
      <c r="E1137" s="4">
        <v>1540</v>
      </c>
      <c r="F1137">
        <v>146</v>
      </c>
    </row>
    <row r="1138" spans="1:6" x14ac:dyDescent="0.25">
      <c r="A1138" t="s">
        <v>33</v>
      </c>
      <c r="B1138" t="s">
        <v>6</v>
      </c>
      <c r="C1138" t="s">
        <v>48</v>
      </c>
      <c r="D1138" s="1">
        <v>44264</v>
      </c>
      <c r="E1138" s="4">
        <v>4123</v>
      </c>
      <c r="F1138">
        <v>367</v>
      </c>
    </row>
    <row r="1139" spans="1:6" x14ac:dyDescent="0.25">
      <c r="A1139" t="s">
        <v>8</v>
      </c>
      <c r="B1139" t="s">
        <v>27</v>
      </c>
      <c r="C1139" t="s">
        <v>48</v>
      </c>
      <c r="D1139" s="1">
        <v>44264</v>
      </c>
      <c r="E1139" s="4">
        <v>7413</v>
      </c>
      <c r="F1139">
        <v>17</v>
      </c>
    </row>
    <row r="1140" spans="1:6" x14ac:dyDescent="0.25">
      <c r="A1140" t="s">
        <v>29</v>
      </c>
      <c r="B1140" t="s">
        <v>27</v>
      </c>
      <c r="C1140" t="s">
        <v>43</v>
      </c>
      <c r="D1140" s="1">
        <v>44264</v>
      </c>
      <c r="E1140" s="4">
        <v>4865</v>
      </c>
      <c r="F1140">
        <v>205</v>
      </c>
    </row>
    <row r="1141" spans="1:6" x14ac:dyDescent="0.25">
      <c r="A1141" t="s">
        <v>51</v>
      </c>
      <c r="B1141" t="s">
        <v>21</v>
      </c>
      <c r="C1141" t="s">
        <v>45</v>
      </c>
      <c r="D1141" s="1">
        <v>44264</v>
      </c>
      <c r="E1141" s="4">
        <v>11417</v>
      </c>
      <c r="F1141">
        <v>343</v>
      </c>
    </row>
    <row r="1142" spans="1:6" x14ac:dyDescent="0.25">
      <c r="A1142" t="s">
        <v>39</v>
      </c>
      <c r="B1142" t="s">
        <v>21</v>
      </c>
      <c r="C1142" t="s">
        <v>44</v>
      </c>
      <c r="D1142" s="1">
        <v>44264</v>
      </c>
      <c r="E1142" s="4">
        <v>8442</v>
      </c>
      <c r="F1142">
        <v>38</v>
      </c>
    </row>
    <row r="1143" spans="1:6" x14ac:dyDescent="0.25">
      <c r="A1143" t="s">
        <v>46</v>
      </c>
      <c r="B1143" t="s">
        <v>16</v>
      </c>
      <c r="C1143" t="s">
        <v>36</v>
      </c>
      <c r="D1143" s="1">
        <v>44264</v>
      </c>
      <c r="E1143" s="4">
        <v>10416</v>
      </c>
      <c r="F1143">
        <v>54</v>
      </c>
    </row>
    <row r="1144" spans="1:6" x14ac:dyDescent="0.25">
      <c r="A1144" t="s">
        <v>32</v>
      </c>
      <c r="B1144" t="s">
        <v>16</v>
      </c>
      <c r="C1144" t="s">
        <v>24</v>
      </c>
      <c r="D1144" s="1">
        <v>44264</v>
      </c>
      <c r="E1144" s="4">
        <v>546</v>
      </c>
      <c r="F1144">
        <v>88</v>
      </c>
    </row>
    <row r="1145" spans="1:6" x14ac:dyDescent="0.25">
      <c r="A1145" t="s">
        <v>15</v>
      </c>
      <c r="B1145" t="s">
        <v>6</v>
      </c>
      <c r="C1145" t="s">
        <v>24</v>
      </c>
      <c r="D1145" s="1">
        <v>44264</v>
      </c>
      <c r="E1145" s="4">
        <v>2772</v>
      </c>
      <c r="F1145">
        <v>492</v>
      </c>
    </row>
    <row r="1146" spans="1:6" x14ac:dyDescent="0.25">
      <c r="A1146" t="s">
        <v>41</v>
      </c>
      <c r="B1146" t="s">
        <v>11</v>
      </c>
      <c r="C1146" t="s">
        <v>14</v>
      </c>
      <c r="D1146" s="1">
        <v>44264</v>
      </c>
      <c r="E1146" s="4">
        <v>2247</v>
      </c>
      <c r="F1146">
        <v>405</v>
      </c>
    </row>
    <row r="1147" spans="1:6" x14ac:dyDescent="0.25">
      <c r="A1147" t="s">
        <v>33</v>
      </c>
      <c r="B1147" t="s">
        <v>9</v>
      </c>
      <c r="C1147" t="s">
        <v>35</v>
      </c>
      <c r="D1147" s="1">
        <v>44264</v>
      </c>
      <c r="E1147" s="4">
        <v>5131</v>
      </c>
      <c r="F1147">
        <v>92</v>
      </c>
    </row>
    <row r="1148" spans="1:6" x14ac:dyDescent="0.25">
      <c r="A1148" t="s">
        <v>51</v>
      </c>
      <c r="B1148" t="s">
        <v>6</v>
      </c>
      <c r="C1148" t="s">
        <v>22</v>
      </c>
      <c r="D1148" s="1">
        <v>44264</v>
      </c>
      <c r="E1148" s="4">
        <v>3451</v>
      </c>
      <c r="F1148">
        <v>1680</v>
      </c>
    </row>
    <row r="1149" spans="1:6" x14ac:dyDescent="0.25">
      <c r="A1149" t="s">
        <v>46</v>
      </c>
      <c r="B1149" t="s">
        <v>6</v>
      </c>
      <c r="C1149" t="s">
        <v>24</v>
      </c>
      <c r="D1149" s="1">
        <v>44264</v>
      </c>
      <c r="E1149" s="4">
        <v>7357</v>
      </c>
      <c r="F1149">
        <v>237</v>
      </c>
    </row>
    <row r="1150" spans="1:6" x14ac:dyDescent="0.25">
      <c r="A1150" t="s">
        <v>37</v>
      </c>
      <c r="B1150" t="s">
        <v>16</v>
      </c>
      <c r="C1150" t="s">
        <v>28</v>
      </c>
      <c r="D1150" s="1">
        <v>44264</v>
      </c>
      <c r="E1150" s="4">
        <v>8323</v>
      </c>
      <c r="F1150">
        <v>641</v>
      </c>
    </row>
    <row r="1151" spans="1:6" x14ac:dyDescent="0.25">
      <c r="A1151" t="s">
        <v>56</v>
      </c>
      <c r="B1151" t="s">
        <v>21</v>
      </c>
      <c r="C1151" t="s">
        <v>45</v>
      </c>
      <c r="D1151" s="1">
        <v>44264</v>
      </c>
      <c r="E1151" s="4">
        <v>6384</v>
      </c>
      <c r="F1151">
        <v>256</v>
      </c>
    </row>
    <row r="1152" spans="1:6" x14ac:dyDescent="0.25">
      <c r="A1152" t="s">
        <v>33</v>
      </c>
      <c r="B1152" t="s">
        <v>9</v>
      </c>
      <c r="C1152" t="s">
        <v>35</v>
      </c>
      <c r="D1152" s="1">
        <v>44264</v>
      </c>
      <c r="E1152" s="4">
        <v>2212</v>
      </c>
      <c r="F1152">
        <v>222</v>
      </c>
    </row>
    <row r="1153" spans="1:6" x14ac:dyDescent="0.25">
      <c r="A1153" t="s">
        <v>13</v>
      </c>
      <c r="B1153" t="s">
        <v>11</v>
      </c>
      <c r="C1153" t="s">
        <v>22</v>
      </c>
      <c r="D1153" s="1">
        <v>44264</v>
      </c>
      <c r="E1153" s="4">
        <v>315</v>
      </c>
      <c r="F1153">
        <v>12</v>
      </c>
    </row>
    <row r="1154" spans="1:6" x14ac:dyDescent="0.25">
      <c r="A1154" t="s">
        <v>20</v>
      </c>
      <c r="B1154" t="s">
        <v>21</v>
      </c>
      <c r="C1154" t="s">
        <v>17</v>
      </c>
      <c r="D1154" s="1">
        <v>44264</v>
      </c>
      <c r="E1154" s="4">
        <v>1316</v>
      </c>
      <c r="F1154">
        <v>83</v>
      </c>
    </row>
    <row r="1155" spans="1:6" x14ac:dyDescent="0.25">
      <c r="A1155" t="s">
        <v>37</v>
      </c>
      <c r="B1155" t="s">
        <v>16</v>
      </c>
      <c r="C1155" t="s">
        <v>26</v>
      </c>
      <c r="D1155" s="1">
        <v>44264</v>
      </c>
      <c r="E1155" s="4">
        <v>966</v>
      </c>
      <c r="F1155">
        <v>81</v>
      </c>
    </row>
    <row r="1156" spans="1:6" x14ac:dyDescent="0.25">
      <c r="A1156" t="s">
        <v>34</v>
      </c>
      <c r="B1156" t="s">
        <v>9</v>
      </c>
      <c r="C1156" t="s">
        <v>45</v>
      </c>
      <c r="D1156" s="1">
        <v>44264</v>
      </c>
      <c r="E1156" s="4">
        <v>11627</v>
      </c>
      <c r="F1156">
        <v>466</v>
      </c>
    </row>
    <row r="1157" spans="1:6" x14ac:dyDescent="0.25">
      <c r="A1157" t="s">
        <v>49</v>
      </c>
      <c r="B1157" t="s">
        <v>16</v>
      </c>
      <c r="C1157" t="s">
        <v>22</v>
      </c>
      <c r="D1157" s="1">
        <v>44264</v>
      </c>
      <c r="E1157" s="4">
        <v>1470</v>
      </c>
      <c r="F1157">
        <v>57</v>
      </c>
    </row>
    <row r="1158" spans="1:6" x14ac:dyDescent="0.25">
      <c r="A1158" t="s">
        <v>29</v>
      </c>
      <c r="B1158" t="s">
        <v>16</v>
      </c>
      <c r="C1158" t="s">
        <v>30</v>
      </c>
      <c r="D1158" s="1">
        <v>44264</v>
      </c>
      <c r="E1158" s="4">
        <v>1652</v>
      </c>
      <c r="F1158">
        <v>118</v>
      </c>
    </row>
    <row r="1159" spans="1:6" x14ac:dyDescent="0.25">
      <c r="A1159" t="s">
        <v>57</v>
      </c>
      <c r="B1159" t="s">
        <v>11</v>
      </c>
      <c r="C1159" t="s">
        <v>24</v>
      </c>
      <c r="D1159" s="1">
        <v>44264</v>
      </c>
      <c r="E1159" s="4">
        <v>7455</v>
      </c>
      <c r="F1159">
        <v>497</v>
      </c>
    </row>
    <row r="1160" spans="1:6" x14ac:dyDescent="0.25">
      <c r="A1160" t="s">
        <v>34</v>
      </c>
      <c r="B1160" t="s">
        <v>21</v>
      </c>
      <c r="C1160" t="s">
        <v>48</v>
      </c>
      <c r="D1160" s="1">
        <v>44264</v>
      </c>
      <c r="E1160" s="4">
        <v>16583</v>
      </c>
      <c r="F1160">
        <v>553</v>
      </c>
    </row>
    <row r="1161" spans="1:6" x14ac:dyDescent="0.25">
      <c r="A1161" t="s">
        <v>8</v>
      </c>
      <c r="B1161" t="s">
        <v>6</v>
      </c>
      <c r="C1161" t="s">
        <v>42</v>
      </c>
      <c r="D1161" s="1">
        <v>44264</v>
      </c>
      <c r="E1161" s="4">
        <v>9877</v>
      </c>
      <c r="F1161">
        <v>770</v>
      </c>
    </row>
    <row r="1162" spans="1:6" x14ac:dyDescent="0.25">
      <c r="A1162" t="s">
        <v>15</v>
      </c>
      <c r="B1162" t="s">
        <v>16</v>
      </c>
      <c r="C1162" t="s">
        <v>48</v>
      </c>
      <c r="D1162" s="1">
        <v>44264</v>
      </c>
      <c r="E1162" s="4">
        <v>1694</v>
      </c>
      <c r="F1162">
        <v>74</v>
      </c>
    </row>
    <row r="1163" spans="1:6" x14ac:dyDescent="0.25">
      <c r="A1163" t="s">
        <v>56</v>
      </c>
      <c r="B1163" t="s">
        <v>9</v>
      </c>
      <c r="C1163" t="s">
        <v>14</v>
      </c>
      <c r="D1163" s="1">
        <v>44264</v>
      </c>
      <c r="E1163" s="4">
        <v>12719</v>
      </c>
      <c r="F1163">
        <v>509</v>
      </c>
    </row>
    <row r="1164" spans="1:6" x14ac:dyDescent="0.25">
      <c r="A1164" t="s">
        <v>15</v>
      </c>
      <c r="B1164" t="s">
        <v>21</v>
      </c>
      <c r="C1164" t="s">
        <v>43</v>
      </c>
      <c r="D1164" s="1">
        <v>44265</v>
      </c>
      <c r="E1164" s="4">
        <v>917</v>
      </c>
      <c r="F1164">
        <v>627</v>
      </c>
    </row>
    <row r="1165" spans="1:6" x14ac:dyDescent="0.25">
      <c r="A1165" t="s">
        <v>51</v>
      </c>
      <c r="B1165" t="s">
        <v>16</v>
      </c>
      <c r="C1165" t="s">
        <v>45</v>
      </c>
      <c r="D1165" s="1">
        <v>44265</v>
      </c>
      <c r="E1165" s="4">
        <v>917</v>
      </c>
      <c r="F1165">
        <v>132</v>
      </c>
    </row>
    <row r="1166" spans="1:6" x14ac:dyDescent="0.25">
      <c r="A1166" t="s">
        <v>41</v>
      </c>
      <c r="B1166" t="s">
        <v>27</v>
      </c>
      <c r="C1166" t="s">
        <v>35</v>
      </c>
      <c r="D1166" s="1">
        <v>44265</v>
      </c>
      <c r="E1166" s="4">
        <v>8414</v>
      </c>
      <c r="F1166">
        <v>21</v>
      </c>
    </row>
    <row r="1167" spans="1:6" x14ac:dyDescent="0.25">
      <c r="A1167" t="s">
        <v>8</v>
      </c>
      <c r="B1167" t="s">
        <v>9</v>
      </c>
      <c r="C1167" t="s">
        <v>31</v>
      </c>
      <c r="D1167" s="1">
        <v>44265</v>
      </c>
      <c r="E1167" s="4">
        <v>3136</v>
      </c>
      <c r="F1167">
        <v>770</v>
      </c>
    </row>
    <row r="1168" spans="1:6" x14ac:dyDescent="0.25">
      <c r="A1168" t="s">
        <v>41</v>
      </c>
      <c r="B1168" t="s">
        <v>21</v>
      </c>
      <c r="C1168" t="s">
        <v>28</v>
      </c>
      <c r="D1168" s="1">
        <v>44265</v>
      </c>
      <c r="E1168" s="4">
        <v>7987</v>
      </c>
      <c r="F1168">
        <v>187</v>
      </c>
    </row>
    <row r="1169" spans="1:6" x14ac:dyDescent="0.25">
      <c r="A1169" t="s">
        <v>15</v>
      </c>
      <c r="B1169" t="s">
        <v>27</v>
      </c>
      <c r="C1169" t="s">
        <v>24</v>
      </c>
      <c r="D1169" s="1">
        <v>44265</v>
      </c>
      <c r="E1169" s="4">
        <v>14140</v>
      </c>
      <c r="F1169">
        <v>82</v>
      </c>
    </row>
    <row r="1170" spans="1:6" x14ac:dyDescent="0.25">
      <c r="A1170" t="s">
        <v>13</v>
      </c>
      <c r="B1170" t="s">
        <v>11</v>
      </c>
      <c r="C1170" t="s">
        <v>38</v>
      </c>
      <c r="D1170" s="1">
        <v>44265</v>
      </c>
      <c r="E1170" s="4">
        <v>10276</v>
      </c>
      <c r="F1170">
        <v>104</v>
      </c>
    </row>
    <row r="1171" spans="1:6" x14ac:dyDescent="0.25">
      <c r="A1171" t="s">
        <v>8</v>
      </c>
      <c r="B1171" t="s">
        <v>27</v>
      </c>
      <c r="C1171" t="s">
        <v>26</v>
      </c>
      <c r="D1171" s="1">
        <v>44265</v>
      </c>
      <c r="E1171" s="4">
        <v>6657</v>
      </c>
      <c r="F1171">
        <v>488</v>
      </c>
    </row>
    <row r="1172" spans="1:6" x14ac:dyDescent="0.25">
      <c r="A1172" t="s">
        <v>33</v>
      </c>
      <c r="B1172" t="s">
        <v>11</v>
      </c>
      <c r="C1172" t="s">
        <v>30</v>
      </c>
      <c r="D1172" s="1">
        <v>44265</v>
      </c>
      <c r="E1172" s="4">
        <v>1414</v>
      </c>
      <c r="F1172">
        <v>252</v>
      </c>
    </row>
    <row r="1173" spans="1:6" x14ac:dyDescent="0.25">
      <c r="A1173" t="s">
        <v>51</v>
      </c>
      <c r="B1173" t="s">
        <v>6</v>
      </c>
      <c r="C1173" t="s">
        <v>42</v>
      </c>
      <c r="D1173" s="1">
        <v>44265</v>
      </c>
      <c r="E1173" s="4">
        <v>1232</v>
      </c>
      <c r="F1173">
        <v>36</v>
      </c>
    </row>
    <row r="1174" spans="1:6" x14ac:dyDescent="0.25">
      <c r="A1174" t="s">
        <v>25</v>
      </c>
      <c r="B1174" t="s">
        <v>21</v>
      </c>
      <c r="C1174" t="s">
        <v>26</v>
      </c>
      <c r="D1174" s="1">
        <v>44265</v>
      </c>
      <c r="E1174" s="4">
        <v>8603</v>
      </c>
      <c r="F1174">
        <v>432</v>
      </c>
    </row>
    <row r="1175" spans="1:6" x14ac:dyDescent="0.25">
      <c r="A1175" t="s">
        <v>32</v>
      </c>
      <c r="B1175" t="s">
        <v>9</v>
      </c>
      <c r="C1175" t="s">
        <v>26</v>
      </c>
      <c r="D1175" s="1">
        <v>44265</v>
      </c>
      <c r="E1175" s="4">
        <v>448</v>
      </c>
      <c r="F1175">
        <v>287</v>
      </c>
    </row>
    <row r="1176" spans="1:6" x14ac:dyDescent="0.25">
      <c r="A1176" t="s">
        <v>8</v>
      </c>
      <c r="B1176" t="s">
        <v>6</v>
      </c>
      <c r="C1176" t="s">
        <v>48</v>
      </c>
      <c r="D1176" s="1">
        <v>44265</v>
      </c>
      <c r="E1176" s="4">
        <v>4242</v>
      </c>
      <c r="F1176">
        <v>84</v>
      </c>
    </row>
    <row r="1177" spans="1:6" x14ac:dyDescent="0.25">
      <c r="A1177" t="s">
        <v>18</v>
      </c>
      <c r="B1177" t="s">
        <v>9</v>
      </c>
      <c r="C1177" t="s">
        <v>24</v>
      </c>
      <c r="D1177" s="1">
        <v>44265</v>
      </c>
      <c r="E1177" s="4">
        <v>6062</v>
      </c>
      <c r="F1177">
        <v>599</v>
      </c>
    </row>
    <row r="1178" spans="1:6" x14ac:dyDescent="0.25">
      <c r="A1178" t="s">
        <v>49</v>
      </c>
      <c r="B1178" t="s">
        <v>11</v>
      </c>
      <c r="C1178" t="s">
        <v>48</v>
      </c>
      <c r="D1178" s="1">
        <v>44265</v>
      </c>
      <c r="E1178" s="4">
        <v>10080</v>
      </c>
      <c r="F1178">
        <v>542</v>
      </c>
    </row>
    <row r="1179" spans="1:6" x14ac:dyDescent="0.25">
      <c r="A1179" t="s">
        <v>34</v>
      </c>
      <c r="B1179" t="s">
        <v>16</v>
      </c>
      <c r="C1179" t="s">
        <v>26</v>
      </c>
      <c r="D1179" s="1">
        <v>44265</v>
      </c>
      <c r="E1179" s="4">
        <v>4802</v>
      </c>
      <c r="F1179">
        <v>20</v>
      </c>
    </row>
    <row r="1180" spans="1:6" x14ac:dyDescent="0.25">
      <c r="A1180" t="s">
        <v>5</v>
      </c>
      <c r="B1180" t="s">
        <v>11</v>
      </c>
      <c r="C1180" t="s">
        <v>43</v>
      </c>
      <c r="D1180" s="1">
        <v>44265</v>
      </c>
      <c r="E1180" s="4">
        <v>1533</v>
      </c>
      <c r="F1180">
        <v>136</v>
      </c>
    </row>
    <row r="1181" spans="1:6" x14ac:dyDescent="0.25">
      <c r="A1181" t="s">
        <v>20</v>
      </c>
      <c r="B1181" t="s">
        <v>27</v>
      </c>
      <c r="C1181" t="s">
        <v>26</v>
      </c>
      <c r="D1181" s="1">
        <v>44265</v>
      </c>
      <c r="E1181" s="4">
        <v>8848</v>
      </c>
      <c r="F1181">
        <v>300</v>
      </c>
    </row>
    <row r="1182" spans="1:6" x14ac:dyDescent="0.25">
      <c r="A1182" t="s">
        <v>13</v>
      </c>
      <c r="B1182" t="s">
        <v>16</v>
      </c>
      <c r="C1182" t="s">
        <v>36</v>
      </c>
      <c r="D1182" s="1">
        <v>44265</v>
      </c>
      <c r="E1182" s="4">
        <v>3878</v>
      </c>
      <c r="F1182">
        <v>501</v>
      </c>
    </row>
    <row r="1183" spans="1:6" x14ac:dyDescent="0.25">
      <c r="A1183" t="s">
        <v>29</v>
      </c>
      <c r="B1183" t="s">
        <v>21</v>
      </c>
      <c r="C1183" t="s">
        <v>52</v>
      </c>
      <c r="D1183" s="1">
        <v>44265</v>
      </c>
      <c r="E1183" s="4">
        <v>12614</v>
      </c>
      <c r="F1183">
        <v>29</v>
      </c>
    </row>
    <row r="1184" spans="1:6" x14ac:dyDescent="0.25">
      <c r="A1184" t="s">
        <v>13</v>
      </c>
      <c r="B1184" t="s">
        <v>21</v>
      </c>
      <c r="C1184" t="s">
        <v>26</v>
      </c>
      <c r="D1184" s="1">
        <v>44265</v>
      </c>
      <c r="E1184" s="4">
        <v>4382</v>
      </c>
      <c r="F1184">
        <v>77</v>
      </c>
    </row>
    <row r="1185" spans="1:6" x14ac:dyDescent="0.25">
      <c r="A1185" t="s">
        <v>37</v>
      </c>
      <c r="B1185" t="s">
        <v>27</v>
      </c>
      <c r="C1185" t="s">
        <v>42</v>
      </c>
      <c r="D1185" s="1">
        <v>44265</v>
      </c>
      <c r="E1185" s="4">
        <v>9877</v>
      </c>
      <c r="F1185">
        <v>90</v>
      </c>
    </row>
    <row r="1186" spans="1:6" x14ac:dyDescent="0.25">
      <c r="A1186" t="s">
        <v>18</v>
      </c>
      <c r="B1186" t="s">
        <v>21</v>
      </c>
      <c r="C1186" t="s">
        <v>50</v>
      </c>
      <c r="D1186" s="1">
        <v>44265</v>
      </c>
      <c r="E1186" s="4">
        <v>2121</v>
      </c>
      <c r="F1186">
        <v>244</v>
      </c>
    </row>
    <row r="1187" spans="1:6" x14ac:dyDescent="0.25">
      <c r="A1187" t="s">
        <v>13</v>
      </c>
      <c r="B1187" t="s">
        <v>16</v>
      </c>
      <c r="C1187" t="s">
        <v>30</v>
      </c>
      <c r="D1187" s="1">
        <v>44265</v>
      </c>
      <c r="E1187" s="4">
        <v>4998</v>
      </c>
      <c r="F1187">
        <v>463</v>
      </c>
    </row>
    <row r="1188" spans="1:6" x14ac:dyDescent="0.25">
      <c r="A1188" t="s">
        <v>33</v>
      </c>
      <c r="B1188" t="s">
        <v>9</v>
      </c>
      <c r="C1188" t="s">
        <v>14</v>
      </c>
      <c r="D1188" s="1">
        <v>44265</v>
      </c>
      <c r="E1188" s="4">
        <v>5796</v>
      </c>
      <c r="F1188">
        <v>1120</v>
      </c>
    </row>
    <row r="1189" spans="1:6" x14ac:dyDescent="0.25">
      <c r="A1189" t="s">
        <v>39</v>
      </c>
      <c r="B1189" t="s">
        <v>16</v>
      </c>
      <c r="C1189" t="s">
        <v>14</v>
      </c>
      <c r="D1189" s="1">
        <v>44265</v>
      </c>
      <c r="E1189" s="4">
        <v>8701</v>
      </c>
      <c r="F1189">
        <v>542</v>
      </c>
    </row>
    <row r="1190" spans="1:6" x14ac:dyDescent="0.25">
      <c r="A1190" t="s">
        <v>33</v>
      </c>
      <c r="B1190" t="s">
        <v>27</v>
      </c>
      <c r="C1190" t="s">
        <v>48</v>
      </c>
      <c r="D1190" s="1">
        <v>44265</v>
      </c>
      <c r="E1190" s="4">
        <v>4242</v>
      </c>
      <c r="F1190">
        <v>613</v>
      </c>
    </row>
    <row r="1191" spans="1:6" x14ac:dyDescent="0.25">
      <c r="A1191" t="s">
        <v>34</v>
      </c>
      <c r="B1191" t="s">
        <v>6</v>
      </c>
      <c r="C1191" t="s">
        <v>52</v>
      </c>
      <c r="D1191" s="1">
        <v>44265</v>
      </c>
      <c r="E1191" s="4">
        <v>3535</v>
      </c>
      <c r="F1191">
        <v>18</v>
      </c>
    </row>
    <row r="1192" spans="1:6" x14ac:dyDescent="0.25">
      <c r="A1192" t="s">
        <v>34</v>
      </c>
      <c r="B1192" t="s">
        <v>9</v>
      </c>
      <c r="C1192" t="s">
        <v>24</v>
      </c>
      <c r="D1192" s="1">
        <v>44265</v>
      </c>
      <c r="E1192" s="4">
        <v>2877</v>
      </c>
      <c r="F1192">
        <v>18</v>
      </c>
    </row>
    <row r="1193" spans="1:6" x14ac:dyDescent="0.25">
      <c r="A1193" t="s">
        <v>39</v>
      </c>
      <c r="B1193" t="s">
        <v>9</v>
      </c>
      <c r="C1193" t="s">
        <v>7</v>
      </c>
      <c r="D1193" s="1">
        <v>44265</v>
      </c>
      <c r="E1193" s="4">
        <v>12705</v>
      </c>
      <c r="F1193">
        <v>399</v>
      </c>
    </row>
    <row r="1194" spans="1:6" x14ac:dyDescent="0.25">
      <c r="A1194" t="s">
        <v>32</v>
      </c>
      <c r="B1194" t="s">
        <v>11</v>
      </c>
      <c r="C1194" t="s">
        <v>52</v>
      </c>
      <c r="D1194" s="1">
        <v>44265</v>
      </c>
      <c r="E1194" s="4">
        <v>5390</v>
      </c>
      <c r="F1194">
        <v>61</v>
      </c>
    </row>
    <row r="1195" spans="1:6" x14ac:dyDescent="0.25">
      <c r="A1195" t="s">
        <v>32</v>
      </c>
      <c r="B1195" t="s">
        <v>6</v>
      </c>
      <c r="C1195" t="s">
        <v>43</v>
      </c>
      <c r="D1195" s="1">
        <v>44265</v>
      </c>
      <c r="E1195" s="4">
        <v>7210</v>
      </c>
      <c r="F1195">
        <v>15</v>
      </c>
    </row>
    <row r="1196" spans="1:6" x14ac:dyDescent="0.25">
      <c r="A1196" t="s">
        <v>18</v>
      </c>
      <c r="B1196" t="s">
        <v>9</v>
      </c>
      <c r="C1196" t="s">
        <v>36</v>
      </c>
      <c r="D1196" s="1">
        <v>44265</v>
      </c>
      <c r="E1196" s="4">
        <v>6006</v>
      </c>
      <c r="F1196">
        <v>700</v>
      </c>
    </row>
    <row r="1197" spans="1:6" x14ac:dyDescent="0.25">
      <c r="A1197" t="s">
        <v>10</v>
      </c>
      <c r="B1197" t="s">
        <v>11</v>
      </c>
      <c r="C1197" t="s">
        <v>35</v>
      </c>
      <c r="D1197" s="1">
        <v>44265</v>
      </c>
      <c r="E1197" s="4">
        <v>3080</v>
      </c>
      <c r="F1197">
        <v>36</v>
      </c>
    </row>
    <row r="1198" spans="1:6" x14ac:dyDescent="0.25">
      <c r="A1198" t="s">
        <v>49</v>
      </c>
      <c r="B1198" t="s">
        <v>11</v>
      </c>
      <c r="C1198" t="s">
        <v>44</v>
      </c>
      <c r="D1198" s="1">
        <v>44265</v>
      </c>
      <c r="E1198" s="4">
        <v>5271</v>
      </c>
      <c r="F1198">
        <v>171</v>
      </c>
    </row>
    <row r="1199" spans="1:6" x14ac:dyDescent="0.25">
      <c r="A1199" t="s">
        <v>29</v>
      </c>
      <c r="B1199" t="s">
        <v>11</v>
      </c>
      <c r="C1199" t="s">
        <v>7</v>
      </c>
      <c r="D1199" s="1">
        <v>44265</v>
      </c>
      <c r="E1199" s="4">
        <v>11242</v>
      </c>
      <c r="F1199">
        <v>363</v>
      </c>
    </row>
    <row r="1200" spans="1:6" x14ac:dyDescent="0.25">
      <c r="A1200" t="s">
        <v>33</v>
      </c>
      <c r="B1200" t="s">
        <v>11</v>
      </c>
      <c r="C1200" t="s">
        <v>45</v>
      </c>
      <c r="D1200" s="1">
        <v>44265</v>
      </c>
      <c r="E1200" s="4">
        <v>924</v>
      </c>
      <c r="F1200">
        <v>41</v>
      </c>
    </row>
    <row r="1201" spans="1:6" x14ac:dyDescent="0.25">
      <c r="A1201" t="s">
        <v>23</v>
      </c>
      <c r="B1201" t="s">
        <v>27</v>
      </c>
      <c r="C1201" t="s">
        <v>31</v>
      </c>
      <c r="D1201" s="1">
        <v>44265</v>
      </c>
      <c r="E1201" s="4">
        <v>1694</v>
      </c>
      <c r="F1201">
        <v>71</v>
      </c>
    </row>
    <row r="1202" spans="1:6" x14ac:dyDescent="0.25">
      <c r="A1202" t="s">
        <v>51</v>
      </c>
      <c r="B1202" t="s">
        <v>21</v>
      </c>
      <c r="C1202" t="s">
        <v>44</v>
      </c>
      <c r="D1202" s="1">
        <v>44266</v>
      </c>
      <c r="E1202" s="4">
        <v>3640</v>
      </c>
      <c r="F1202">
        <v>96</v>
      </c>
    </row>
    <row r="1203" spans="1:6" x14ac:dyDescent="0.25">
      <c r="A1203" t="s">
        <v>40</v>
      </c>
      <c r="B1203" t="s">
        <v>9</v>
      </c>
      <c r="C1203" t="s">
        <v>19</v>
      </c>
      <c r="D1203" s="1">
        <v>44266</v>
      </c>
      <c r="E1203" s="4">
        <v>3906</v>
      </c>
      <c r="F1203">
        <v>556</v>
      </c>
    </row>
    <row r="1204" spans="1:6" x14ac:dyDescent="0.25">
      <c r="A1204" t="s">
        <v>29</v>
      </c>
      <c r="B1204" t="s">
        <v>6</v>
      </c>
      <c r="C1204" t="s">
        <v>48</v>
      </c>
      <c r="D1204" s="1">
        <v>44266</v>
      </c>
      <c r="E1204" s="4">
        <v>210</v>
      </c>
      <c r="F1204">
        <v>56</v>
      </c>
    </row>
    <row r="1205" spans="1:6" x14ac:dyDescent="0.25">
      <c r="A1205" t="s">
        <v>18</v>
      </c>
      <c r="B1205" t="s">
        <v>16</v>
      </c>
      <c r="C1205" t="s">
        <v>35</v>
      </c>
      <c r="D1205" s="1">
        <v>44266</v>
      </c>
      <c r="E1205" s="4">
        <v>3178</v>
      </c>
      <c r="F1205">
        <v>4</v>
      </c>
    </row>
    <row r="1206" spans="1:6" x14ac:dyDescent="0.25">
      <c r="A1206" t="s">
        <v>15</v>
      </c>
      <c r="B1206" t="s">
        <v>6</v>
      </c>
      <c r="C1206" t="s">
        <v>22</v>
      </c>
      <c r="D1206" s="1">
        <v>44266</v>
      </c>
      <c r="E1206" s="4">
        <v>3241</v>
      </c>
      <c r="F1206">
        <v>181</v>
      </c>
    </row>
    <row r="1207" spans="1:6" x14ac:dyDescent="0.25">
      <c r="A1207" t="s">
        <v>13</v>
      </c>
      <c r="B1207" t="s">
        <v>27</v>
      </c>
      <c r="C1207" t="s">
        <v>50</v>
      </c>
      <c r="D1207" s="1">
        <v>44266</v>
      </c>
      <c r="E1207" s="4">
        <v>15134</v>
      </c>
      <c r="F1207">
        <v>637</v>
      </c>
    </row>
    <row r="1208" spans="1:6" x14ac:dyDescent="0.25">
      <c r="A1208" t="s">
        <v>32</v>
      </c>
      <c r="B1208" t="s">
        <v>16</v>
      </c>
      <c r="C1208" t="s">
        <v>31</v>
      </c>
      <c r="D1208" s="1">
        <v>44266</v>
      </c>
      <c r="E1208" s="4">
        <v>9877</v>
      </c>
      <c r="F1208">
        <v>159</v>
      </c>
    </row>
    <row r="1209" spans="1:6" x14ac:dyDescent="0.25">
      <c r="A1209" t="s">
        <v>20</v>
      </c>
      <c r="B1209" t="s">
        <v>11</v>
      </c>
      <c r="C1209" t="s">
        <v>36</v>
      </c>
      <c r="D1209" s="1">
        <v>44266</v>
      </c>
      <c r="E1209" s="4">
        <v>3178</v>
      </c>
      <c r="F1209">
        <v>331</v>
      </c>
    </row>
    <row r="1210" spans="1:6" x14ac:dyDescent="0.25">
      <c r="A1210" t="s">
        <v>39</v>
      </c>
      <c r="B1210" t="s">
        <v>6</v>
      </c>
      <c r="C1210" t="s">
        <v>52</v>
      </c>
      <c r="D1210" s="1">
        <v>44266</v>
      </c>
      <c r="E1210" s="4">
        <v>1183</v>
      </c>
      <c r="F1210">
        <v>399</v>
      </c>
    </row>
    <row r="1211" spans="1:6" x14ac:dyDescent="0.25">
      <c r="A1211" t="s">
        <v>25</v>
      </c>
      <c r="B1211" t="s">
        <v>27</v>
      </c>
      <c r="C1211" t="s">
        <v>44</v>
      </c>
      <c r="D1211" s="1">
        <v>44266</v>
      </c>
      <c r="E1211" s="4">
        <v>7924</v>
      </c>
      <c r="F1211">
        <v>100</v>
      </c>
    </row>
    <row r="1212" spans="1:6" x14ac:dyDescent="0.25">
      <c r="A1212" t="s">
        <v>18</v>
      </c>
      <c r="B1212" t="s">
        <v>27</v>
      </c>
      <c r="C1212" t="s">
        <v>28</v>
      </c>
      <c r="D1212" s="1">
        <v>44266</v>
      </c>
      <c r="E1212" s="4">
        <v>7154</v>
      </c>
      <c r="F1212">
        <v>17</v>
      </c>
    </row>
    <row r="1213" spans="1:6" x14ac:dyDescent="0.25">
      <c r="A1213" t="s">
        <v>37</v>
      </c>
      <c r="B1213" t="s">
        <v>9</v>
      </c>
      <c r="C1213" t="s">
        <v>36</v>
      </c>
      <c r="D1213" s="1">
        <v>44266</v>
      </c>
      <c r="E1213" s="4">
        <v>9821</v>
      </c>
      <c r="F1213">
        <v>169</v>
      </c>
    </row>
    <row r="1214" spans="1:6" x14ac:dyDescent="0.25">
      <c r="A1214" t="s">
        <v>41</v>
      </c>
      <c r="B1214" t="s">
        <v>11</v>
      </c>
      <c r="C1214" t="s">
        <v>50</v>
      </c>
      <c r="D1214" s="1">
        <v>44266</v>
      </c>
      <c r="E1214" s="4">
        <v>4298</v>
      </c>
      <c r="F1214">
        <v>337</v>
      </c>
    </row>
    <row r="1215" spans="1:6" x14ac:dyDescent="0.25">
      <c r="A1215" t="s">
        <v>49</v>
      </c>
      <c r="B1215" t="s">
        <v>21</v>
      </c>
      <c r="C1215" t="s">
        <v>50</v>
      </c>
      <c r="D1215" s="1">
        <v>44266</v>
      </c>
      <c r="E1215" s="4">
        <v>364</v>
      </c>
      <c r="F1215">
        <v>327</v>
      </c>
    </row>
    <row r="1216" spans="1:6" x14ac:dyDescent="0.25">
      <c r="A1216" t="s">
        <v>33</v>
      </c>
      <c r="B1216" t="s">
        <v>11</v>
      </c>
      <c r="C1216" t="s">
        <v>36</v>
      </c>
      <c r="D1216" s="1">
        <v>44266</v>
      </c>
      <c r="E1216" s="4">
        <v>14126</v>
      </c>
      <c r="F1216">
        <v>71</v>
      </c>
    </row>
    <row r="1217" spans="1:6" x14ac:dyDescent="0.25">
      <c r="A1217" t="s">
        <v>39</v>
      </c>
      <c r="B1217" t="s">
        <v>11</v>
      </c>
      <c r="C1217" t="s">
        <v>36</v>
      </c>
      <c r="D1217" s="1">
        <v>44266</v>
      </c>
      <c r="E1217" s="4">
        <v>1085</v>
      </c>
      <c r="F1217">
        <v>35</v>
      </c>
    </row>
    <row r="1218" spans="1:6" x14ac:dyDescent="0.25">
      <c r="A1218" t="s">
        <v>56</v>
      </c>
      <c r="B1218" t="s">
        <v>27</v>
      </c>
      <c r="C1218" t="s">
        <v>45</v>
      </c>
      <c r="D1218" s="1">
        <v>44266</v>
      </c>
      <c r="E1218" s="4">
        <v>4172</v>
      </c>
      <c r="F1218">
        <v>167</v>
      </c>
    </row>
    <row r="1219" spans="1:6" x14ac:dyDescent="0.25">
      <c r="A1219" t="s">
        <v>5</v>
      </c>
      <c r="B1219" t="s">
        <v>27</v>
      </c>
      <c r="C1219" t="s">
        <v>52</v>
      </c>
      <c r="D1219" s="1">
        <v>44266</v>
      </c>
      <c r="E1219" s="4">
        <v>11935</v>
      </c>
      <c r="F1219">
        <v>478</v>
      </c>
    </row>
    <row r="1220" spans="1:6" x14ac:dyDescent="0.25">
      <c r="A1220" t="s">
        <v>32</v>
      </c>
      <c r="B1220" t="s">
        <v>21</v>
      </c>
      <c r="C1220" t="s">
        <v>31</v>
      </c>
      <c r="D1220" s="1">
        <v>44266</v>
      </c>
      <c r="E1220" s="4">
        <v>10913</v>
      </c>
      <c r="F1220">
        <v>455</v>
      </c>
    </row>
    <row r="1221" spans="1:6" x14ac:dyDescent="0.25">
      <c r="A1221" t="s">
        <v>33</v>
      </c>
      <c r="B1221" t="s">
        <v>9</v>
      </c>
      <c r="C1221" t="s">
        <v>14</v>
      </c>
      <c r="D1221" s="1">
        <v>44266</v>
      </c>
      <c r="E1221" s="4">
        <v>8792</v>
      </c>
      <c r="F1221">
        <v>284</v>
      </c>
    </row>
    <row r="1222" spans="1:6" x14ac:dyDescent="0.25">
      <c r="A1222" t="s">
        <v>25</v>
      </c>
      <c r="B1222" t="s">
        <v>6</v>
      </c>
      <c r="C1222" t="s">
        <v>44</v>
      </c>
      <c r="D1222" s="1">
        <v>44266</v>
      </c>
      <c r="E1222" s="4">
        <v>2317</v>
      </c>
      <c r="F1222">
        <v>78</v>
      </c>
    </row>
    <row r="1223" spans="1:6" x14ac:dyDescent="0.25">
      <c r="A1223" t="s">
        <v>39</v>
      </c>
      <c r="B1223" t="s">
        <v>9</v>
      </c>
      <c r="C1223" t="s">
        <v>30</v>
      </c>
      <c r="D1223" s="1">
        <v>44267</v>
      </c>
      <c r="E1223" s="4">
        <v>11991</v>
      </c>
      <c r="F1223">
        <v>201</v>
      </c>
    </row>
    <row r="1224" spans="1:6" x14ac:dyDescent="0.25">
      <c r="A1224" t="s">
        <v>23</v>
      </c>
      <c r="B1224" t="s">
        <v>21</v>
      </c>
      <c r="C1224" t="s">
        <v>48</v>
      </c>
      <c r="D1224" s="1">
        <v>44267</v>
      </c>
      <c r="E1224" s="4">
        <v>4907</v>
      </c>
      <c r="F1224">
        <v>161</v>
      </c>
    </row>
    <row r="1225" spans="1:6" x14ac:dyDescent="0.25">
      <c r="A1225" t="s">
        <v>33</v>
      </c>
      <c r="B1225" t="s">
        <v>6</v>
      </c>
      <c r="C1225" t="s">
        <v>12</v>
      </c>
      <c r="D1225" s="1">
        <v>44267</v>
      </c>
      <c r="E1225" s="4">
        <v>2968</v>
      </c>
      <c r="F1225">
        <v>135</v>
      </c>
    </row>
    <row r="1226" spans="1:6" x14ac:dyDescent="0.25">
      <c r="A1226" t="s">
        <v>23</v>
      </c>
      <c r="B1226" t="s">
        <v>21</v>
      </c>
      <c r="C1226" t="s">
        <v>30</v>
      </c>
      <c r="D1226" s="1">
        <v>44267</v>
      </c>
      <c r="E1226" s="4">
        <v>2156</v>
      </c>
      <c r="F1226">
        <v>114</v>
      </c>
    </row>
    <row r="1227" spans="1:6" x14ac:dyDescent="0.25">
      <c r="A1227" t="s">
        <v>15</v>
      </c>
      <c r="B1227" t="s">
        <v>16</v>
      </c>
      <c r="C1227" t="s">
        <v>35</v>
      </c>
      <c r="D1227" s="1">
        <v>44267</v>
      </c>
      <c r="E1227" s="4">
        <v>6139</v>
      </c>
      <c r="F1227">
        <v>92</v>
      </c>
    </row>
    <row r="1228" spans="1:6" x14ac:dyDescent="0.25">
      <c r="A1228" t="s">
        <v>25</v>
      </c>
      <c r="B1228" t="s">
        <v>6</v>
      </c>
      <c r="C1228" t="s">
        <v>44</v>
      </c>
      <c r="D1228" s="1">
        <v>44267</v>
      </c>
      <c r="E1228" s="4">
        <v>5012</v>
      </c>
      <c r="F1228">
        <v>402</v>
      </c>
    </row>
    <row r="1229" spans="1:6" x14ac:dyDescent="0.25">
      <c r="A1229" t="s">
        <v>29</v>
      </c>
      <c r="B1229" t="s">
        <v>6</v>
      </c>
      <c r="C1229" t="s">
        <v>42</v>
      </c>
      <c r="D1229" s="1">
        <v>44267</v>
      </c>
      <c r="E1229" s="4">
        <v>8820</v>
      </c>
      <c r="F1229">
        <v>148</v>
      </c>
    </row>
    <row r="1230" spans="1:6" x14ac:dyDescent="0.25">
      <c r="A1230" t="s">
        <v>10</v>
      </c>
      <c r="B1230" t="s">
        <v>9</v>
      </c>
      <c r="C1230" t="s">
        <v>48</v>
      </c>
      <c r="D1230" s="1">
        <v>44267</v>
      </c>
      <c r="E1230" s="4">
        <v>322</v>
      </c>
      <c r="F1230">
        <v>606</v>
      </c>
    </row>
    <row r="1231" spans="1:6" x14ac:dyDescent="0.25">
      <c r="A1231" t="s">
        <v>25</v>
      </c>
      <c r="B1231" t="s">
        <v>6</v>
      </c>
      <c r="C1231" t="s">
        <v>28</v>
      </c>
      <c r="D1231" s="1">
        <v>44267</v>
      </c>
      <c r="E1231" s="4">
        <v>2891</v>
      </c>
      <c r="F1231">
        <v>64</v>
      </c>
    </row>
    <row r="1232" spans="1:6" x14ac:dyDescent="0.25">
      <c r="A1232" t="s">
        <v>10</v>
      </c>
      <c r="B1232" t="s">
        <v>9</v>
      </c>
      <c r="C1232" t="s">
        <v>14</v>
      </c>
      <c r="D1232" s="1">
        <v>44267</v>
      </c>
      <c r="E1232" s="4">
        <v>2933</v>
      </c>
      <c r="F1232">
        <v>533</v>
      </c>
    </row>
    <row r="1233" spans="1:6" x14ac:dyDescent="0.25">
      <c r="A1233" t="s">
        <v>18</v>
      </c>
      <c r="B1233" t="s">
        <v>16</v>
      </c>
      <c r="C1233" t="s">
        <v>31</v>
      </c>
      <c r="D1233" s="1">
        <v>44267</v>
      </c>
      <c r="E1233" s="4">
        <v>4935</v>
      </c>
      <c r="F1233">
        <v>140</v>
      </c>
    </row>
    <row r="1234" spans="1:6" x14ac:dyDescent="0.25">
      <c r="A1234" t="s">
        <v>34</v>
      </c>
      <c r="B1234" t="s">
        <v>11</v>
      </c>
      <c r="C1234" t="s">
        <v>12</v>
      </c>
      <c r="D1234" s="1">
        <v>44267</v>
      </c>
      <c r="E1234" s="4">
        <v>4060</v>
      </c>
      <c r="F1234">
        <v>52</v>
      </c>
    </row>
    <row r="1235" spans="1:6" x14ac:dyDescent="0.25">
      <c r="A1235" t="s">
        <v>51</v>
      </c>
      <c r="B1235" t="s">
        <v>6</v>
      </c>
      <c r="C1235" t="s">
        <v>45</v>
      </c>
      <c r="D1235" s="1">
        <v>44267</v>
      </c>
      <c r="E1235" s="4">
        <v>7742</v>
      </c>
      <c r="F1235">
        <v>134</v>
      </c>
    </row>
    <row r="1236" spans="1:6" x14ac:dyDescent="0.25">
      <c r="A1236" t="s">
        <v>32</v>
      </c>
      <c r="B1236" t="s">
        <v>9</v>
      </c>
      <c r="C1236" t="s">
        <v>14</v>
      </c>
      <c r="D1236" s="1">
        <v>44267</v>
      </c>
      <c r="E1236" s="4">
        <v>6202</v>
      </c>
      <c r="F1236">
        <v>509</v>
      </c>
    </row>
    <row r="1237" spans="1:6" x14ac:dyDescent="0.25">
      <c r="A1237" t="s">
        <v>32</v>
      </c>
      <c r="B1237" t="s">
        <v>11</v>
      </c>
      <c r="C1237" t="s">
        <v>22</v>
      </c>
      <c r="D1237" s="1">
        <v>44267</v>
      </c>
      <c r="E1237" s="4">
        <v>1330</v>
      </c>
      <c r="F1237">
        <v>37</v>
      </c>
    </row>
    <row r="1238" spans="1:6" x14ac:dyDescent="0.25">
      <c r="A1238" t="s">
        <v>39</v>
      </c>
      <c r="B1238" t="s">
        <v>16</v>
      </c>
      <c r="C1238" t="s">
        <v>30</v>
      </c>
      <c r="D1238" s="1">
        <v>44267</v>
      </c>
      <c r="E1238" s="4">
        <v>126</v>
      </c>
      <c r="F1238">
        <v>691</v>
      </c>
    </row>
    <row r="1239" spans="1:6" x14ac:dyDescent="0.25">
      <c r="A1239" t="s">
        <v>32</v>
      </c>
      <c r="B1239" t="s">
        <v>16</v>
      </c>
      <c r="C1239" t="s">
        <v>43</v>
      </c>
      <c r="D1239" s="1">
        <v>44267</v>
      </c>
      <c r="E1239" s="4">
        <v>2345</v>
      </c>
      <c r="F1239">
        <v>239</v>
      </c>
    </row>
    <row r="1240" spans="1:6" x14ac:dyDescent="0.25">
      <c r="A1240" t="s">
        <v>20</v>
      </c>
      <c r="B1240" t="s">
        <v>21</v>
      </c>
      <c r="C1240" t="s">
        <v>28</v>
      </c>
      <c r="D1240" s="1">
        <v>44267</v>
      </c>
      <c r="E1240" s="4">
        <v>12222</v>
      </c>
      <c r="F1240">
        <v>120</v>
      </c>
    </row>
    <row r="1241" spans="1:6" x14ac:dyDescent="0.25">
      <c r="A1241" t="s">
        <v>46</v>
      </c>
      <c r="B1241" t="s">
        <v>27</v>
      </c>
      <c r="C1241" t="s">
        <v>36</v>
      </c>
      <c r="D1241" s="1">
        <v>44267</v>
      </c>
      <c r="E1241" s="4">
        <v>4571</v>
      </c>
      <c r="F1241">
        <v>700</v>
      </c>
    </row>
    <row r="1242" spans="1:6" x14ac:dyDescent="0.25">
      <c r="A1242" t="s">
        <v>34</v>
      </c>
      <c r="B1242" t="s">
        <v>6</v>
      </c>
      <c r="C1242" t="s">
        <v>19</v>
      </c>
      <c r="D1242" s="1">
        <v>44267</v>
      </c>
      <c r="E1242" s="4">
        <v>7749</v>
      </c>
      <c r="F1242">
        <v>690</v>
      </c>
    </row>
    <row r="1243" spans="1:6" x14ac:dyDescent="0.25">
      <c r="A1243" t="s">
        <v>39</v>
      </c>
      <c r="B1243" t="s">
        <v>16</v>
      </c>
      <c r="C1243" t="s">
        <v>35</v>
      </c>
      <c r="D1243" s="1">
        <v>44267</v>
      </c>
      <c r="E1243" s="4">
        <v>7917</v>
      </c>
      <c r="F1243">
        <v>286</v>
      </c>
    </row>
    <row r="1244" spans="1:6" x14ac:dyDescent="0.25">
      <c r="A1244" t="s">
        <v>15</v>
      </c>
      <c r="B1244" t="s">
        <v>27</v>
      </c>
      <c r="C1244" t="s">
        <v>12</v>
      </c>
      <c r="D1244" s="1">
        <v>44267</v>
      </c>
      <c r="E1244" s="4">
        <v>938</v>
      </c>
      <c r="F1244">
        <v>85</v>
      </c>
    </row>
    <row r="1245" spans="1:6" x14ac:dyDescent="0.25">
      <c r="A1245" t="s">
        <v>41</v>
      </c>
      <c r="B1245" t="s">
        <v>16</v>
      </c>
      <c r="C1245" t="s">
        <v>45</v>
      </c>
      <c r="D1245" s="1">
        <v>44267</v>
      </c>
      <c r="E1245" s="4">
        <v>2520</v>
      </c>
      <c r="F1245">
        <v>294</v>
      </c>
    </row>
    <row r="1246" spans="1:6" x14ac:dyDescent="0.25">
      <c r="A1246" t="s">
        <v>29</v>
      </c>
      <c r="B1246" t="s">
        <v>21</v>
      </c>
      <c r="C1246" t="s">
        <v>19</v>
      </c>
      <c r="D1246" s="1">
        <v>44267</v>
      </c>
      <c r="E1246" s="4">
        <v>4585</v>
      </c>
      <c r="F1246">
        <v>770</v>
      </c>
    </row>
    <row r="1247" spans="1:6" x14ac:dyDescent="0.25">
      <c r="A1247" t="s">
        <v>49</v>
      </c>
      <c r="B1247" t="s">
        <v>6</v>
      </c>
      <c r="C1247" t="s">
        <v>45</v>
      </c>
      <c r="D1247" s="1">
        <v>44267</v>
      </c>
      <c r="E1247" s="4">
        <v>518</v>
      </c>
      <c r="F1247">
        <v>7</v>
      </c>
    </row>
    <row r="1248" spans="1:6" x14ac:dyDescent="0.25">
      <c r="A1248" t="s">
        <v>57</v>
      </c>
      <c r="B1248" t="s">
        <v>6</v>
      </c>
      <c r="C1248" t="s">
        <v>12</v>
      </c>
      <c r="D1248" s="1">
        <v>44267</v>
      </c>
      <c r="E1248" s="4">
        <v>8001</v>
      </c>
      <c r="F1248">
        <v>321</v>
      </c>
    </row>
    <row r="1249" spans="1:6" x14ac:dyDescent="0.25">
      <c r="A1249" t="s">
        <v>46</v>
      </c>
      <c r="B1249" t="s">
        <v>6</v>
      </c>
      <c r="C1249" t="s">
        <v>14</v>
      </c>
      <c r="D1249" s="1">
        <v>44267</v>
      </c>
      <c r="E1249" s="4">
        <v>8967</v>
      </c>
      <c r="F1249">
        <v>310</v>
      </c>
    </row>
    <row r="1250" spans="1:6" x14ac:dyDescent="0.25">
      <c r="A1250" t="s">
        <v>54</v>
      </c>
      <c r="B1250" t="s">
        <v>6</v>
      </c>
      <c r="C1250" t="s">
        <v>17</v>
      </c>
      <c r="D1250" s="1">
        <v>44267</v>
      </c>
      <c r="E1250" s="4">
        <v>3598</v>
      </c>
      <c r="F1250">
        <v>212</v>
      </c>
    </row>
    <row r="1251" spans="1:6" x14ac:dyDescent="0.25">
      <c r="A1251" t="s">
        <v>25</v>
      </c>
      <c r="B1251" t="s">
        <v>27</v>
      </c>
      <c r="C1251" t="s">
        <v>26</v>
      </c>
      <c r="D1251" s="1">
        <v>44267</v>
      </c>
      <c r="E1251" s="4">
        <v>2779</v>
      </c>
      <c r="F1251">
        <v>214</v>
      </c>
    </row>
    <row r="1252" spans="1:6" x14ac:dyDescent="0.25">
      <c r="A1252" t="s">
        <v>29</v>
      </c>
      <c r="B1252" t="s">
        <v>6</v>
      </c>
      <c r="C1252" t="s">
        <v>14</v>
      </c>
      <c r="D1252" s="1">
        <v>44267</v>
      </c>
      <c r="E1252" s="4">
        <v>1498</v>
      </c>
      <c r="F1252">
        <v>58</v>
      </c>
    </row>
    <row r="1253" spans="1:6" x14ac:dyDescent="0.25">
      <c r="A1253" t="s">
        <v>40</v>
      </c>
      <c r="B1253" t="s">
        <v>16</v>
      </c>
      <c r="C1253" t="s">
        <v>12</v>
      </c>
      <c r="D1253" s="1">
        <v>44267</v>
      </c>
      <c r="E1253" s="4">
        <v>4767</v>
      </c>
      <c r="F1253">
        <v>281</v>
      </c>
    </row>
    <row r="1254" spans="1:6" x14ac:dyDescent="0.25">
      <c r="A1254" t="s">
        <v>40</v>
      </c>
      <c r="B1254" t="s">
        <v>21</v>
      </c>
      <c r="C1254" t="s">
        <v>48</v>
      </c>
      <c r="D1254" s="1">
        <v>44267</v>
      </c>
      <c r="E1254" s="4">
        <v>9898</v>
      </c>
      <c r="F1254">
        <v>330</v>
      </c>
    </row>
    <row r="1255" spans="1:6" x14ac:dyDescent="0.25">
      <c r="A1255" t="s">
        <v>49</v>
      </c>
      <c r="B1255" t="s">
        <v>9</v>
      </c>
      <c r="C1255" t="s">
        <v>38</v>
      </c>
      <c r="D1255" s="1">
        <v>44267</v>
      </c>
      <c r="E1255" s="4">
        <v>3948</v>
      </c>
      <c r="F1255">
        <v>120</v>
      </c>
    </row>
    <row r="1256" spans="1:6" x14ac:dyDescent="0.25">
      <c r="A1256" t="s">
        <v>46</v>
      </c>
      <c r="B1256" t="s">
        <v>11</v>
      </c>
      <c r="C1256" t="s">
        <v>24</v>
      </c>
      <c r="D1256" s="1">
        <v>44270</v>
      </c>
      <c r="E1256" s="4">
        <v>56</v>
      </c>
      <c r="F1256">
        <v>770</v>
      </c>
    </row>
    <row r="1257" spans="1:6" x14ac:dyDescent="0.25">
      <c r="A1257" t="s">
        <v>46</v>
      </c>
      <c r="B1257" t="s">
        <v>27</v>
      </c>
      <c r="C1257" t="s">
        <v>28</v>
      </c>
      <c r="D1257" s="1">
        <v>44270</v>
      </c>
      <c r="E1257" s="4">
        <v>11578</v>
      </c>
      <c r="F1257">
        <v>3</v>
      </c>
    </row>
    <row r="1258" spans="1:6" x14ac:dyDescent="0.25">
      <c r="A1258" t="s">
        <v>18</v>
      </c>
      <c r="B1258" t="s">
        <v>6</v>
      </c>
      <c r="C1258" t="s">
        <v>14</v>
      </c>
      <c r="D1258" s="1">
        <v>44270</v>
      </c>
      <c r="E1258" s="4">
        <v>3822</v>
      </c>
      <c r="F1258">
        <v>238</v>
      </c>
    </row>
    <row r="1259" spans="1:6" x14ac:dyDescent="0.25">
      <c r="A1259" t="s">
        <v>20</v>
      </c>
      <c r="B1259" t="s">
        <v>9</v>
      </c>
      <c r="C1259" t="s">
        <v>50</v>
      </c>
      <c r="D1259" s="1">
        <v>44270</v>
      </c>
      <c r="E1259" s="4">
        <v>1995</v>
      </c>
      <c r="F1259">
        <v>147</v>
      </c>
    </row>
    <row r="1260" spans="1:6" x14ac:dyDescent="0.25">
      <c r="A1260" t="s">
        <v>33</v>
      </c>
      <c r="B1260" t="s">
        <v>16</v>
      </c>
      <c r="C1260" t="s">
        <v>52</v>
      </c>
      <c r="D1260" s="1">
        <v>44270</v>
      </c>
      <c r="E1260" s="4">
        <v>7175</v>
      </c>
      <c r="F1260">
        <v>141</v>
      </c>
    </row>
    <row r="1261" spans="1:6" x14ac:dyDescent="0.25">
      <c r="A1261" t="s">
        <v>41</v>
      </c>
      <c r="B1261" t="s">
        <v>27</v>
      </c>
      <c r="C1261" t="s">
        <v>45</v>
      </c>
      <c r="D1261" s="1">
        <v>44270</v>
      </c>
      <c r="E1261" s="4">
        <v>70</v>
      </c>
      <c r="F1261">
        <v>36</v>
      </c>
    </row>
    <row r="1262" spans="1:6" x14ac:dyDescent="0.25">
      <c r="A1262" t="s">
        <v>25</v>
      </c>
      <c r="B1262" t="s">
        <v>16</v>
      </c>
      <c r="C1262" t="s">
        <v>12</v>
      </c>
      <c r="D1262" s="1">
        <v>44270</v>
      </c>
      <c r="E1262" s="4">
        <v>15393</v>
      </c>
      <c r="F1262">
        <v>454</v>
      </c>
    </row>
    <row r="1263" spans="1:6" x14ac:dyDescent="0.25">
      <c r="A1263" t="s">
        <v>10</v>
      </c>
      <c r="B1263" t="s">
        <v>21</v>
      </c>
      <c r="C1263" t="s">
        <v>24</v>
      </c>
      <c r="D1263" s="1">
        <v>44270</v>
      </c>
      <c r="E1263" s="4">
        <v>14294</v>
      </c>
      <c r="F1263">
        <v>399</v>
      </c>
    </row>
    <row r="1264" spans="1:6" x14ac:dyDescent="0.25">
      <c r="A1264" t="s">
        <v>25</v>
      </c>
      <c r="B1264" t="s">
        <v>9</v>
      </c>
      <c r="C1264" t="s">
        <v>28</v>
      </c>
      <c r="D1264" s="1">
        <v>44270</v>
      </c>
      <c r="E1264" s="4">
        <v>336</v>
      </c>
      <c r="F1264">
        <v>269</v>
      </c>
    </row>
    <row r="1265" spans="1:6" x14ac:dyDescent="0.25">
      <c r="A1265" t="s">
        <v>29</v>
      </c>
      <c r="B1265" t="s">
        <v>11</v>
      </c>
      <c r="C1265" t="s">
        <v>22</v>
      </c>
      <c r="D1265" s="1">
        <v>44270</v>
      </c>
      <c r="E1265" s="4">
        <v>5677</v>
      </c>
      <c r="F1265">
        <v>362</v>
      </c>
    </row>
    <row r="1266" spans="1:6" x14ac:dyDescent="0.25">
      <c r="A1266" t="s">
        <v>5</v>
      </c>
      <c r="B1266" t="s">
        <v>27</v>
      </c>
      <c r="C1266" t="s">
        <v>7</v>
      </c>
      <c r="D1266" s="1">
        <v>44270</v>
      </c>
      <c r="E1266" s="4">
        <v>3045</v>
      </c>
      <c r="F1266">
        <v>94</v>
      </c>
    </row>
    <row r="1267" spans="1:6" x14ac:dyDescent="0.25">
      <c r="A1267" t="s">
        <v>41</v>
      </c>
      <c r="B1267" t="s">
        <v>6</v>
      </c>
      <c r="C1267" t="s">
        <v>28</v>
      </c>
      <c r="D1267" s="1">
        <v>44270</v>
      </c>
      <c r="E1267" s="4">
        <v>6335</v>
      </c>
      <c r="F1267">
        <v>15</v>
      </c>
    </row>
    <row r="1268" spans="1:6" x14ac:dyDescent="0.25">
      <c r="A1268" t="s">
        <v>20</v>
      </c>
      <c r="B1268" t="s">
        <v>27</v>
      </c>
      <c r="C1268" t="s">
        <v>44</v>
      </c>
      <c r="D1268" s="1">
        <v>44270</v>
      </c>
      <c r="E1268" s="4">
        <v>1043</v>
      </c>
      <c r="F1268">
        <v>266</v>
      </c>
    </row>
    <row r="1269" spans="1:6" x14ac:dyDescent="0.25">
      <c r="A1269" t="s">
        <v>37</v>
      </c>
      <c r="B1269" t="s">
        <v>6</v>
      </c>
      <c r="C1269" t="s">
        <v>44</v>
      </c>
      <c r="D1269" s="1">
        <v>44270</v>
      </c>
      <c r="E1269" s="4">
        <v>6902</v>
      </c>
      <c r="F1269">
        <v>383</v>
      </c>
    </row>
    <row r="1270" spans="1:6" x14ac:dyDescent="0.25">
      <c r="A1270" t="s">
        <v>32</v>
      </c>
      <c r="B1270" t="s">
        <v>27</v>
      </c>
      <c r="C1270" t="s">
        <v>14</v>
      </c>
      <c r="D1270" s="1">
        <v>44270</v>
      </c>
      <c r="E1270" s="4">
        <v>8337</v>
      </c>
      <c r="F1270">
        <v>684</v>
      </c>
    </row>
    <row r="1271" spans="1:6" x14ac:dyDescent="0.25">
      <c r="A1271" t="s">
        <v>37</v>
      </c>
      <c r="B1271" t="s">
        <v>9</v>
      </c>
      <c r="C1271" t="s">
        <v>17</v>
      </c>
      <c r="D1271" s="1">
        <v>44270</v>
      </c>
      <c r="E1271" s="4">
        <v>1596</v>
      </c>
      <c r="F1271">
        <v>259</v>
      </c>
    </row>
    <row r="1272" spans="1:6" x14ac:dyDescent="0.25">
      <c r="A1272" t="s">
        <v>25</v>
      </c>
      <c r="B1272" t="s">
        <v>21</v>
      </c>
      <c r="C1272" t="s">
        <v>35</v>
      </c>
      <c r="D1272" s="1">
        <v>44270</v>
      </c>
      <c r="E1272" s="4">
        <v>6552</v>
      </c>
      <c r="F1272">
        <v>207</v>
      </c>
    </row>
    <row r="1273" spans="1:6" x14ac:dyDescent="0.25">
      <c r="A1273" t="s">
        <v>34</v>
      </c>
      <c r="B1273" t="s">
        <v>21</v>
      </c>
      <c r="C1273" t="s">
        <v>24</v>
      </c>
      <c r="D1273" s="1">
        <v>44270</v>
      </c>
      <c r="E1273" s="4">
        <v>931</v>
      </c>
      <c r="F1273">
        <v>83</v>
      </c>
    </row>
    <row r="1274" spans="1:6" x14ac:dyDescent="0.25">
      <c r="A1274" t="s">
        <v>39</v>
      </c>
      <c r="B1274" t="s">
        <v>21</v>
      </c>
      <c r="C1274" t="s">
        <v>42</v>
      </c>
      <c r="D1274" s="1">
        <v>44270</v>
      </c>
      <c r="E1274" s="4">
        <v>1106</v>
      </c>
      <c r="F1274">
        <v>259</v>
      </c>
    </row>
    <row r="1275" spans="1:6" x14ac:dyDescent="0.25">
      <c r="A1275" t="s">
        <v>18</v>
      </c>
      <c r="B1275" t="s">
        <v>11</v>
      </c>
      <c r="C1275" t="s">
        <v>26</v>
      </c>
      <c r="D1275" s="1">
        <v>44270</v>
      </c>
      <c r="E1275" s="4">
        <v>5663</v>
      </c>
      <c r="F1275">
        <v>21</v>
      </c>
    </row>
    <row r="1276" spans="1:6" x14ac:dyDescent="0.25">
      <c r="A1276" t="s">
        <v>18</v>
      </c>
      <c r="B1276" t="s">
        <v>27</v>
      </c>
      <c r="C1276" t="s">
        <v>31</v>
      </c>
      <c r="D1276" s="1">
        <v>44270</v>
      </c>
      <c r="E1276" s="4">
        <v>2898</v>
      </c>
      <c r="F1276">
        <v>147</v>
      </c>
    </row>
    <row r="1277" spans="1:6" x14ac:dyDescent="0.25">
      <c r="A1277" t="s">
        <v>20</v>
      </c>
      <c r="B1277" t="s">
        <v>27</v>
      </c>
      <c r="C1277" t="s">
        <v>47</v>
      </c>
      <c r="D1277" s="1">
        <v>44270</v>
      </c>
      <c r="E1277" s="4">
        <v>3542</v>
      </c>
      <c r="F1277">
        <v>244</v>
      </c>
    </row>
    <row r="1278" spans="1:6" x14ac:dyDescent="0.25">
      <c r="A1278" t="s">
        <v>10</v>
      </c>
      <c r="B1278" t="s">
        <v>27</v>
      </c>
      <c r="C1278" t="s">
        <v>31</v>
      </c>
      <c r="D1278" s="1">
        <v>44270</v>
      </c>
      <c r="E1278" s="4">
        <v>8127</v>
      </c>
      <c r="F1278">
        <v>32</v>
      </c>
    </row>
    <row r="1279" spans="1:6" x14ac:dyDescent="0.25">
      <c r="A1279" t="s">
        <v>15</v>
      </c>
      <c r="B1279" t="s">
        <v>6</v>
      </c>
      <c r="C1279" t="s">
        <v>31</v>
      </c>
      <c r="D1279" s="1">
        <v>44270</v>
      </c>
      <c r="E1279" s="4">
        <v>14371</v>
      </c>
      <c r="F1279">
        <v>129</v>
      </c>
    </row>
    <row r="1280" spans="1:6" x14ac:dyDescent="0.25">
      <c r="A1280" t="s">
        <v>25</v>
      </c>
      <c r="B1280" t="s">
        <v>9</v>
      </c>
      <c r="C1280" t="s">
        <v>22</v>
      </c>
      <c r="D1280" s="1">
        <v>44270</v>
      </c>
      <c r="E1280" s="4">
        <v>4095</v>
      </c>
      <c r="F1280">
        <v>38</v>
      </c>
    </row>
    <row r="1281" spans="1:6" x14ac:dyDescent="0.25">
      <c r="A1281" t="s">
        <v>13</v>
      </c>
      <c r="B1281" t="s">
        <v>16</v>
      </c>
      <c r="C1281" t="s">
        <v>12</v>
      </c>
      <c r="D1281" s="1">
        <v>44270</v>
      </c>
      <c r="E1281" s="4">
        <v>9996</v>
      </c>
      <c r="F1281">
        <v>22</v>
      </c>
    </row>
    <row r="1282" spans="1:6" x14ac:dyDescent="0.25">
      <c r="A1282" t="s">
        <v>23</v>
      </c>
      <c r="B1282" t="s">
        <v>6</v>
      </c>
      <c r="C1282" t="s">
        <v>19</v>
      </c>
      <c r="D1282" s="1">
        <v>44270</v>
      </c>
      <c r="E1282" s="4">
        <v>56</v>
      </c>
      <c r="F1282">
        <v>581</v>
      </c>
    </row>
    <row r="1283" spans="1:6" x14ac:dyDescent="0.25">
      <c r="A1283" t="s">
        <v>41</v>
      </c>
      <c r="B1283" t="s">
        <v>21</v>
      </c>
      <c r="C1283" t="s">
        <v>45</v>
      </c>
      <c r="D1283" s="1">
        <v>44270</v>
      </c>
      <c r="E1283" s="4">
        <v>7189</v>
      </c>
      <c r="F1283">
        <v>21</v>
      </c>
    </row>
    <row r="1284" spans="1:6" x14ac:dyDescent="0.25">
      <c r="A1284" t="s">
        <v>25</v>
      </c>
      <c r="B1284" t="s">
        <v>6</v>
      </c>
      <c r="C1284" t="s">
        <v>19</v>
      </c>
      <c r="D1284" s="1">
        <v>44270</v>
      </c>
      <c r="E1284" s="4">
        <v>665</v>
      </c>
      <c r="F1284">
        <v>421</v>
      </c>
    </row>
    <row r="1285" spans="1:6" x14ac:dyDescent="0.25">
      <c r="A1285" t="s">
        <v>18</v>
      </c>
      <c r="B1285" t="s">
        <v>6</v>
      </c>
      <c r="C1285" t="s">
        <v>35</v>
      </c>
      <c r="D1285" s="1">
        <v>44270</v>
      </c>
      <c r="E1285" s="4">
        <v>3794</v>
      </c>
      <c r="F1285">
        <v>81</v>
      </c>
    </row>
    <row r="1286" spans="1:6" x14ac:dyDescent="0.25">
      <c r="A1286" t="s">
        <v>29</v>
      </c>
      <c r="B1286" t="s">
        <v>21</v>
      </c>
      <c r="C1286" t="s">
        <v>45</v>
      </c>
      <c r="D1286" s="1">
        <v>44270</v>
      </c>
      <c r="E1286" s="4">
        <v>1001</v>
      </c>
      <c r="F1286">
        <v>336</v>
      </c>
    </row>
    <row r="1287" spans="1:6" x14ac:dyDescent="0.25">
      <c r="A1287" t="s">
        <v>32</v>
      </c>
      <c r="B1287" t="s">
        <v>9</v>
      </c>
      <c r="C1287" t="s">
        <v>17</v>
      </c>
      <c r="D1287" s="1">
        <v>44270</v>
      </c>
      <c r="E1287" s="4">
        <v>9583</v>
      </c>
      <c r="F1287">
        <v>503</v>
      </c>
    </row>
    <row r="1288" spans="1:6" x14ac:dyDescent="0.25">
      <c r="A1288" t="s">
        <v>49</v>
      </c>
      <c r="B1288" t="s">
        <v>21</v>
      </c>
      <c r="C1288" t="s">
        <v>31</v>
      </c>
      <c r="D1288" s="1">
        <v>44270</v>
      </c>
      <c r="E1288" s="4">
        <v>1351</v>
      </c>
      <c r="F1288">
        <v>68</v>
      </c>
    </row>
    <row r="1289" spans="1:6" x14ac:dyDescent="0.25">
      <c r="A1289" t="s">
        <v>46</v>
      </c>
      <c r="B1289" t="s">
        <v>6</v>
      </c>
      <c r="C1289" t="s">
        <v>19</v>
      </c>
      <c r="D1289" s="1">
        <v>44270</v>
      </c>
      <c r="E1289" s="4">
        <v>8302</v>
      </c>
      <c r="F1289">
        <v>437</v>
      </c>
    </row>
    <row r="1290" spans="1:6" x14ac:dyDescent="0.25">
      <c r="A1290" t="s">
        <v>20</v>
      </c>
      <c r="B1290" t="s">
        <v>9</v>
      </c>
      <c r="C1290" t="s">
        <v>48</v>
      </c>
      <c r="D1290" s="1">
        <v>44270</v>
      </c>
      <c r="E1290" s="4">
        <v>5509</v>
      </c>
      <c r="F1290">
        <v>197</v>
      </c>
    </row>
    <row r="1291" spans="1:6" x14ac:dyDescent="0.25">
      <c r="A1291" t="s">
        <v>53</v>
      </c>
      <c r="B1291" t="s">
        <v>11</v>
      </c>
      <c r="C1291" t="s">
        <v>17</v>
      </c>
      <c r="D1291" s="1">
        <v>44270</v>
      </c>
      <c r="E1291" s="4">
        <v>77</v>
      </c>
      <c r="F1291">
        <v>5</v>
      </c>
    </row>
    <row r="1292" spans="1:6" x14ac:dyDescent="0.25">
      <c r="A1292" t="s">
        <v>49</v>
      </c>
      <c r="B1292" t="s">
        <v>9</v>
      </c>
      <c r="C1292" t="s">
        <v>28</v>
      </c>
      <c r="D1292" s="1">
        <v>44270</v>
      </c>
      <c r="E1292" s="4">
        <v>13881</v>
      </c>
      <c r="F1292">
        <v>1190</v>
      </c>
    </row>
    <row r="1293" spans="1:6" x14ac:dyDescent="0.25">
      <c r="A1293" t="s">
        <v>5</v>
      </c>
      <c r="B1293" t="s">
        <v>11</v>
      </c>
      <c r="C1293" t="s">
        <v>30</v>
      </c>
      <c r="D1293" s="1">
        <v>44270</v>
      </c>
      <c r="E1293" s="4">
        <v>9219</v>
      </c>
      <c r="F1293">
        <v>461</v>
      </c>
    </row>
    <row r="1294" spans="1:6" x14ac:dyDescent="0.25">
      <c r="A1294" t="s">
        <v>37</v>
      </c>
      <c r="B1294" t="s">
        <v>6</v>
      </c>
      <c r="C1294" t="s">
        <v>43</v>
      </c>
      <c r="D1294" s="1">
        <v>44270</v>
      </c>
      <c r="E1294" s="4">
        <v>2254</v>
      </c>
      <c r="F1294">
        <v>251</v>
      </c>
    </row>
    <row r="1295" spans="1:6" x14ac:dyDescent="0.25">
      <c r="A1295" t="s">
        <v>53</v>
      </c>
      <c r="B1295" t="s">
        <v>16</v>
      </c>
      <c r="C1295" t="s">
        <v>22</v>
      </c>
      <c r="D1295" s="1">
        <v>44270</v>
      </c>
      <c r="E1295" s="4">
        <v>1582</v>
      </c>
      <c r="F1295">
        <v>64</v>
      </c>
    </row>
    <row r="1296" spans="1:6" x14ac:dyDescent="0.25">
      <c r="A1296" t="s">
        <v>39</v>
      </c>
      <c r="B1296" t="s">
        <v>9</v>
      </c>
      <c r="C1296" t="s">
        <v>24</v>
      </c>
      <c r="D1296" s="1">
        <v>44270</v>
      </c>
      <c r="E1296" s="4">
        <v>3283</v>
      </c>
      <c r="F1296">
        <v>253</v>
      </c>
    </row>
    <row r="1297" spans="1:6" x14ac:dyDescent="0.25">
      <c r="A1297" t="s">
        <v>54</v>
      </c>
      <c r="B1297" t="s">
        <v>16</v>
      </c>
      <c r="C1297" t="s">
        <v>17</v>
      </c>
      <c r="D1297" s="1">
        <v>44270</v>
      </c>
      <c r="E1297" s="4">
        <v>2212</v>
      </c>
      <c r="F1297">
        <v>148</v>
      </c>
    </row>
    <row r="1298" spans="1:6" x14ac:dyDescent="0.25">
      <c r="A1298" t="s">
        <v>29</v>
      </c>
      <c r="B1298" t="s">
        <v>16</v>
      </c>
      <c r="C1298" t="s">
        <v>48</v>
      </c>
      <c r="D1298" s="1">
        <v>44270</v>
      </c>
      <c r="E1298" s="4">
        <v>5250</v>
      </c>
      <c r="F1298">
        <v>175</v>
      </c>
    </row>
    <row r="1299" spans="1:6" x14ac:dyDescent="0.25">
      <c r="A1299" t="s">
        <v>54</v>
      </c>
      <c r="B1299" t="s">
        <v>21</v>
      </c>
      <c r="C1299" t="s">
        <v>35</v>
      </c>
      <c r="D1299" s="1">
        <v>44270</v>
      </c>
      <c r="E1299" s="4">
        <v>1274</v>
      </c>
      <c r="F1299">
        <v>98</v>
      </c>
    </row>
    <row r="1300" spans="1:6" x14ac:dyDescent="0.25">
      <c r="A1300" t="s">
        <v>8</v>
      </c>
      <c r="B1300" t="s">
        <v>21</v>
      </c>
      <c r="C1300" t="s">
        <v>50</v>
      </c>
      <c r="D1300" s="1">
        <v>44271</v>
      </c>
      <c r="E1300" s="4">
        <v>1575</v>
      </c>
      <c r="F1300">
        <v>695</v>
      </c>
    </row>
    <row r="1301" spans="1:6" x14ac:dyDescent="0.25">
      <c r="A1301" t="s">
        <v>5</v>
      </c>
      <c r="B1301" t="s">
        <v>21</v>
      </c>
      <c r="C1301" t="s">
        <v>43</v>
      </c>
      <c r="D1301" s="1">
        <v>44271</v>
      </c>
      <c r="E1301" s="4">
        <v>4984</v>
      </c>
      <c r="F1301">
        <v>600</v>
      </c>
    </row>
    <row r="1302" spans="1:6" x14ac:dyDescent="0.25">
      <c r="A1302" t="s">
        <v>15</v>
      </c>
      <c r="B1302" t="s">
        <v>6</v>
      </c>
      <c r="C1302" t="s">
        <v>7</v>
      </c>
      <c r="D1302" s="1">
        <v>44271</v>
      </c>
      <c r="E1302" s="4">
        <v>5264</v>
      </c>
      <c r="F1302">
        <v>9</v>
      </c>
    </row>
    <row r="1303" spans="1:6" x14ac:dyDescent="0.25">
      <c r="A1303" t="s">
        <v>15</v>
      </c>
      <c r="B1303" t="s">
        <v>9</v>
      </c>
      <c r="C1303" t="s">
        <v>30</v>
      </c>
      <c r="D1303" s="1">
        <v>44271</v>
      </c>
      <c r="E1303" s="4">
        <v>4571</v>
      </c>
      <c r="F1303">
        <v>770</v>
      </c>
    </row>
    <row r="1304" spans="1:6" x14ac:dyDescent="0.25">
      <c r="A1304" t="s">
        <v>29</v>
      </c>
      <c r="B1304" t="s">
        <v>6</v>
      </c>
      <c r="C1304" t="s">
        <v>17</v>
      </c>
      <c r="D1304" s="1">
        <v>44271</v>
      </c>
      <c r="E1304" s="4">
        <v>2758</v>
      </c>
      <c r="F1304">
        <v>417</v>
      </c>
    </row>
    <row r="1305" spans="1:6" x14ac:dyDescent="0.25">
      <c r="A1305" t="s">
        <v>46</v>
      </c>
      <c r="B1305" t="s">
        <v>27</v>
      </c>
      <c r="C1305" t="s">
        <v>45</v>
      </c>
      <c r="D1305" s="1">
        <v>44271</v>
      </c>
      <c r="E1305" s="4">
        <v>13629</v>
      </c>
      <c r="F1305">
        <v>180</v>
      </c>
    </row>
    <row r="1306" spans="1:6" x14ac:dyDescent="0.25">
      <c r="A1306" t="s">
        <v>46</v>
      </c>
      <c r="B1306" t="s">
        <v>27</v>
      </c>
      <c r="C1306" t="s">
        <v>44</v>
      </c>
      <c r="D1306" s="1">
        <v>44271</v>
      </c>
      <c r="E1306" s="4">
        <v>9555</v>
      </c>
      <c r="F1306">
        <v>493</v>
      </c>
    </row>
    <row r="1307" spans="1:6" x14ac:dyDescent="0.25">
      <c r="A1307" t="s">
        <v>39</v>
      </c>
      <c r="B1307" t="s">
        <v>11</v>
      </c>
      <c r="C1307" t="s">
        <v>36</v>
      </c>
      <c r="D1307" s="1">
        <v>44271</v>
      </c>
      <c r="E1307" s="4">
        <v>4207</v>
      </c>
      <c r="F1307">
        <v>249</v>
      </c>
    </row>
    <row r="1308" spans="1:6" x14ac:dyDescent="0.25">
      <c r="A1308" t="s">
        <v>18</v>
      </c>
      <c r="B1308" t="s">
        <v>9</v>
      </c>
      <c r="C1308" t="s">
        <v>43</v>
      </c>
      <c r="D1308" s="1">
        <v>44271</v>
      </c>
      <c r="E1308" s="4">
        <v>6279</v>
      </c>
      <c r="F1308">
        <v>429</v>
      </c>
    </row>
    <row r="1309" spans="1:6" x14ac:dyDescent="0.25">
      <c r="A1309" t="s">
        <v>41</v>
      </c>
      <c r="B1309" t="s">
        <v>9</v>
      </c>
      <c r="C1309" t="s">
        <v>45</v>
      </c>
      <c r="D1309" s="1">
        <v>44271</v>
      </c>
      <c r="E1309" s="4">
        <v>6279</v>
      </c>
      <c r="F1309">
        <v>325</v>
      </c>
    </row>
    <row r="1310" spans="1:6" x14ac:dyDescent="0.25">
      <c r="A1310" t="s">
        <v>49</v>
      </c>
      <c r="B1310" t="s">
        <v>9</v>
      </c>
      <c r="C1310" t="s">
        <v>38</v>
      </c>
      <c r="D1310" s="1">
        <v>44271</v>
      </c>
      <c r="E1310" s="4">
        <v>882</v>
      </c>
      <c r="F1310">
        <v>144</v>
      </c>
    </row>
    <row r="1311" spans="1:6" x14ac:dyDescent="0.25">
      <c r="A1311" t="s">
        <v>29</v>
      </c>
      <c r="B1311" t="s">
        <v>6</v>
      </c>
      <c r="C1311" t="s">
        <v>38</v>
      </c>
      <c r="D1311" s="1">
        <v>44271</v>
      </c>
      <c r="E1311" s="4">
        <v>3451</v>
      </c>
      <c r="F1311">
        <v>511</v>
      </c>
    </row>
    <row r="1312" spans="1:6" x14ac:dyDescent="0.25">
      <c r="A1312" t="s">
        <v>29</v>
      </c>
      <c r="B1312" t="s">
        <v>11</v>
      </c>
      <c r="C1312" t="s">
        <v>42</v>
      </c>
      <c r="D1312" s="1">
        <v>44271</v>
      </c>
      <c r="E1312" s="4">
        <v>2212</v>
      </c>
      <c r="F1312">
        <v>143</v>
      </c>
    </row>
    <row r="1313" spans="1:6" x14ac:dyDescent="0.25">
      <c r="A1313" t="s">
        <v>33</v>
      </c>
      <c r="B1313" t="s">
        <v>21</v>
      </c>
      <c r="C1313" t="s">
        <v>12</v>
      </c>
      <c r="D1313" s="1">
        <v>44271</v>
      </c>
      <c r="E1313" s="4">
        <v>13566</v>
      </c>
      <c r="F1313">
        <v>143</v>
      </c>
    </row>
    <row r="1314" spans="1:6" x14ac:dyDescent="0.25">
      <c r="A1314" t="s">
        <v>5</v>
      </c>
      <c r="B1314" t="s">
        <v>21</v>
      </c>
      <c r="C1314" t="s">
        <v>38</v>
      </c>
      <c r="D1314" s="1">
        <v>44271</v>
      </c>
      <c r="E1314" s="4">
        <v>2884</v>
      </c>
      <c r="F1314">
        <v>493</v>
      </c>
    </row>
    <row r="1315" spans="1:6" x14ac:dyDescent="0.25">
      <c r="A1315" t="s">
        <v>23</v>
      </c>
      <c r="B1315" t="s">
        <v>21</v>
      </c>
      <c r="C1315" t="s">
        <v>36</v>
      </c>
      <c r="D1315" s="1">
        <v>44271</v>
      </c>
      <c r="E1315" s="4">
        <v>8232</v>
      </c>
      <c r="F1315">
        <v>139</v>
      </c>
    </row>
    <row r="1316" spans="1:6" x14ac:dyDescent="0.25">
      <c r="A1316" t="s">
        <v>20</v>
      </c>
      <c r="B1316" t="s">
        <v>16</v>
      </c>
      <c r="C1316" t="s">
        <v>12</v>
      </c>
      <c r="D1316" s="1">
        <v>44271</v>
      </c>
      <c r="E1316" s="4">
        <v>4081</v>
      </c>
      <c r="F1316">
        <v>231</v>
      </c>
    </row>
    <row r="1317" spans="1:6" x14ac:dyDescent="0.25">
      <c r="A1317" t="s">
        <v>37</v>
      </c>
      <c r="B1317" t="s">
        <v>9</v>
      </c>
      <c r="C1317" t="s">
        <v>50</v>
      </c>
      <c r="D1317" s="1">
        <v>44271</v>
      </c>
      <c r="E1317" s="4">
        <v>4599</v>
      </c>
      <c r="F1317">
        <v>158</v>
      </c>
    </row>
    <row r="1318" spans="1:6" x14ac:dyDescent="0.25">
      <c r="A1318" t="s">
        <v>34</v>
      </c>
      <c r="B1318" t="s">
        <v>27</v>
      </c>
      <c r="C1318" t="s">
        <v>52</v>
      </c>
      <c r="D1318" s="1">
        <v>44271</v>
      </c>
      <c r="E1318" s="4">
        <v>8568</v>
      </c>
      <c r="F1318">
        <v>148</v>
      </c>
    </row>
    <row r="1319" spans="1:6" x14ac:dyDescent="0.25">
      <c r="A1319" t="s">
        <v>18</v>
      </c>
      <c r="B1319" t="s">
        <v>9</v>
      </c>
      <c r="C1319" t="s">
        <v>45</v>
      </c>
      <c r="D1319" s="1">
        <v>44271</v>
      </c>
      <c r="E1319" s="4">
        <v>10801</v>
      </c>
      <c r="F1319">
        <v>192</v>
      </c>
    </row>
    <row r="1320" spans="1:6" x14ac:dyDescent="0.25">
      <c r="A1320" t="s">
        <v>18</v>
      </c>
      <c r="B1320" t="s">
        <v>9</v>
      </c>
      <c r="C1320" t="s">
        <v>38</v>
      </c>
      <c r="D1320" s="1">
        <v>44271</v>
      </c>
      <c r="E1320" s="4">
        <v>2268</v>
      </c>
      <c r="F1320">
        <v>149</v>
      </c>
    </row>
    <row r="1321" spans="1:6" x14ac:dyDescent="0.25">
      <c r="A1321" t="s">
        <v>18</v>
      </c>
      <c r="B1321" t="s">
        <v>9</v>
      </c>
      <c r="C1321" t="s">
        <v>12</v>
      </c>
      <c r="D1321" s="1">
        <v>44271</v>
      </c>
      <c r="E1321" s="4">
        <v>1057</v>
      </c>
      <c r="F1321">
        <v>444</v>
      </c>
    </row>
    <row r="1322" spans="1:6" x14ac:dyDescent="0.25">
      <c r="A1322" t="s">
        <v>33</v>
      </c>
      <c r="B1322" t="s">
        <v>16</v>
      </c>
      <c r="C1322" t="s">
        <v>45</v>
      </c>
      <c r="D1322" s="1">
        <v>44271</v>
      </c>
      <c r="E1322" s="4">
        <v>1316</v>
      </c>
      <c r="F1322">
        <v>143</v>
      </c>
    </row>
    <row r="1323" spans="1:6" x14ac:dyDescent="0.25">
      <c r="A1323" t="s">
        <v>18</v>
      </c>
      <c r="B1323" t="s">
        <v>16</v>
      </c>
      <c r="C1323" t="s">
        <v>47</v>
      </c>
      <c r="D1323" s="1">
        <v>44271</v>
      </c>
      <c r="E1323" s="4">
        <v>8057</v>
      </c>
      <c r="F1323">
        <v>538</v>
      </c>
    </row>
    <row r="1324" spans="1:6" x14ac:dyDescent="0.25">
      <c r="A1324" t="s">
        <v>10</v>
      </c>
      <c r="B1324" t="s">
        <v>6</v>
      </c>
      <c r="C1324" t="s">
        <v>26</v>
      </c>
      <c r="D1324" s="1">
        <v>44271</v>
      </c>
      <c r="E1324" s="4">
        <v>6524</v>
      </c>
      <c r="F1324">
        <v>383</v>
      </c>
    </row>
    <row r="1325" spans="1:6" x14ac:dyDescent="0.25">
      <c r="A1325" t="s">
        <v>13</v>
      </c>
      <c r="B1325" t="s">
        <v>9</v>
      </c>
      <c r="C1325" t="s">
        <v>38</v>
      </c>
      <c r="D1325" s="1">
        <v>44271</v>
      </c>
      <c r="E1325" s="4">
        <v>3570</v>
      </c>
      <c r="F1325">
        <v>309</v>
      </c>
    </row>
    <row r="1326" spans="1:6" x14ac:dyDescent="0.25">
      <c r="A1326" t="s">
        <v>33</v>
      </c>
      <c r="B1326" t="s">
        <v>6</v>
      </c>
      <c r="C1326" t="s">
        <v>31</v>
      </c>
      <c r="D1326" s="1">
        <v>44271</v>
      </c>
      <c r="E1326" s="4">
        <v>3535</v>
      </c>
      <c r="F1326">
        <v>199</v>
      </c>
    </row>
    <row r="1327" spans="1:6" x14ac:dyDescent="0.25">
      <c r="A1327" t="s">
        <v>8</v>
      </c>
      <c r="B1327" t="s">
        <v>16</v>
      </c>
      <c r="C1327" t="s">
        <v>31</v>
      </c>
      <c r="D1327" s="1">
        <v>44271</v>
      </c>
      <c r="E1327" s="4">
        <v>1687</v>
      </c>
      <c r="F1327">
        <v>121</v>
      </c>
    </row>
    <row r="1328" spans="1:6" x14ac:dyDescent="0.25">
      <c r="A1328" t="s">
        <v>41</v>
      </c>
      <c r="B1328" t="s">
        <v>21</v>
      </c>
      <c r="C1328" t="s">
        <v>24</v>
      </c>
      <c r="D1328" s="1">
        <v>44271</v>
      </c>
      <c r="E1328" s="4">
        <v>8988</v>
      </c>
      <c r="F1328">
        <v>37</v>
      </c>
    </row>
    <row r="1329" spans="1:6" x14ac:dyDescent="0.25">
      <c r="A1329" t="s">
        <v>29</v>
      </c>
      <c r="B1329" t="s">
        <v>21</v>
      </c>
      <c r="C1329" t="s">
        <v>14</v>
      </c>
      <c r="D1329" s="1">
        <v>44271</v>
      </c>
      <c r="E1329" s="4">
        <v>3689</v>
      </c>
      <c r="F1329">
        <v>980</v>
      </c>
    </row>
    <row r="1330" spans="1:6" x14ac:dyDescent="0.25">
      <c r="A1330" t="s">
        <v>40</v>
      </c>
      <c r="B1330" t="s">
        <v>6</v>
      </c>
      <c r="C1330" t="s">
        <v>50</v>
      </c>
      <c r="D1330" s="1">
        <v>44271</v>
      </c>
      <c r="E1330" s="4">
        <v>3948</v>
      </c>
      <c r="F1330">
        <v>280</v>
      </c>
    </row>
    <row r="1331" spans="1:6" x14ac:dyDescent="0.25">
      <c r="A1331" t="s">
        <v>55</v>
      </c>
      <c r="B1331" t="s">
        <v>11</v>
      </c>
      <c r="C1331" t="s">
        <v>47</v>
      </c>
      <c r="D1331" s="1">
        <v>44271</v>
      </c>
      <c r="E1331" s="4">
        <v>574</v>
      </c>
      <c r="F1331">
        <v>25</v>
      </c>
    </row>
    <row r="1332" spans="1:6" x14ac:dyDescent="0.25">
      <c r="A1332" t="s">
        <v>32</v>
      </c>
      <c r="B1332" t="s">
        <v>27</v>
      </c>
      <c r="C1332" t="s">
        <v>36</v>
      </c>
      <c r="D1332" s="1">
        <v>44271</v>
      </c>
      <c r="E1332" s="4">
        <v>8729</v>
      </c>
      <c r="F1332">
        <v>324</v>
      </c>
    </row>
    <row r="1333" spans="1:6" x14ac:dyDescent="0.25">
      <c r="A1333" t="s">
        <v>57</v>
      </c>
      <c r="B1333" t="s">
        <v>6</v>
      </c>
      <c r="C1333" t="s">
        <v>36</v>
      </c>
      <c r="D1333" s="1">
        <v>44271</v>
      </c>
      <c r="E1333" s="4">
        <v>9751</v>
      </c>
      <c r="F1333">
        <v>315</v>
      </c>
    </row>
    <row r="1334" spans="1:6" x14ac:dyDescent="0.25">
      <c r="A1334" t="s">
        <v>25</v>
      </c>
      <c r="B1334" t="s">
        <v>11</v>
      </c>
      <c r="C1334" t="s">
        <v>24</v>
      </c>
      <c r="D1334" s="1">
        <v>44272</v>
      </c>
      <c r="E1334" s="4">
        <v>5075</v>
      </c>
      <c r="F1334">
        <v>770</v>
      </c>
    </row>
    <row r="1335" spans="1:6" x14ac:dyDescent="0.25">
      <c r="A1335" t="s">
        <v>51</v>
      </c>
      <c r="B1335" t="s">
        <v>11</v>
      </c>
      <c r="C1335" t="s">
        <v>45</v>
      </c>
      <c r="D1335" s="1">
        <v>44272</v>
      </c>
      <c r="E1335" s="4">
        <v>7987</v>
      </c>
      <c r="F1335">
        <v>159</v>
      </c>
    </row>
    <row r="1336" spans="1:6" x14ac:dyDescent="0.25">
      <c r="A1336" t="s">
        <v>23</v>
      </c>
      <c r="B1336" t="s">
        <v>16</v>
      </c>
      <c r="C1336" t="s">
        <v>52</v>
      </c>
      <c r="D1336" s="1">
        <v>44272</v>
      </c>
      <c r="E1336" s="4">
        <v>847</v>
      </c>
      <c r="F1336">
        <v>1</v>
      </c>
    </row>
    <row r="1337" spans="1:6" x14ac:dyDescent="0.25">
      <c r="A1337" t="s">
        <v>29</v>
      </c>
      <c r="B1337" t="s">
        <v>11</v>
      </c>
      <c r="C1337" t="s">
        <v>17</v>
      </c>
      <c r="D1337" s="1">
        <v>44272</v>
      </c>
      <c r="E1337" s="4">
        <v>2555</v>
      </c>
      <c r="F1337">
        <v>153</v>
      </c>
    </row>
    <row r="1338" spans="1:6" x14ac:dyDescent="0.25">
      <c r="A1338" t="s">
        <v>5</v>
      </c>
      <c r="B1338" t="s">
        <v>9</v>
      </c>
      <c r="C1338" t="s">
        <v>35</v>
      </c>
      <c r="D1338" s="1">
        <v>44272</v>
      </c>
      <c r="E1338" s="4">
        <v>5761</v>
      </c>
      <c r="F1338">
        <v>165</v>
      </c>
    </row>
    <row r="1339" spans="1:6" x14ac:dyDescent="0.25">
      <c r="A1339" t="s">
        <v>33</v>
      </c>
      <c r="B1339" t="s">
        <v>6</v>
      </c>
      <c r="C1339" t="s">
        <v>17</v>
      </c>
      <c r="D1339" s="1">
        <v>44272</v>
      </c>
      <c r="E1339" s="4">
        <v>2947</v>
      </c>
      <c r="F1339">
        <v>405</v>
      </c>
    </row>
    <row r="1340" spans="1:6" x14ac:dyDescent="0.25">
      <c r="A1340" t="s">
        <v>8</v>
      </c>
      <c r="B1340" t="s">
        <v>6</v>
      </c>
      <c r="C1340" t="s">
        <v>43</v>
      </c>
      <c r="D1340" s="1">
        <v>44272</v>
      </c>
      <c r="E1340" s="4">
        <v>1302</v>
      </c>
      <c r="F1340">
        <v>532</v>
      </c>
    </row>
    <row r="1341" spans="1:6" x14ac:dyDescent="0.25">
      <c r="A1341" t="s">
        <v>10</v>
      </c>
      <c r="B1341" t="s">
        <v>16</v>
      </c>
      <c r="C1341" t="s">
        <v>30</v>
      </c>
      <c r="D1341" s="1">
        <v>44272</v>
      </c>
      <c r="E1341" s="4">
        <v>273</v>
      </c>
      <c r="F1341">
        <v>40</v>
      </c>
    </row>
    <row r="1342" spans="1:6" x14ac:dyDescent="0.25">
      <c r="A1342" t="s">
        <v>46</v>
      </c>
      <c r="B1342" t="s">
        <v>6</v>
      </c>
      <c r="C1342" t="s">
        <v>45</v>
      </c>
      <c r="D1342" s="1">
        <v>44272</v>
      </c>
      <c r="E1342" s="4">
        <v>1106</v>
      </c>
      <c r="F1342">
        <v>233</v>
      </c>
    </row>
    <row r="1343" spans="1:6" x14ac:dyDescent="0.25">
      <c r="A1343" t="s">
        <v>49</v>
      </c>
      <c r="B1343" t="s">
        <v>16</v>
      </c>
      <c r="C1343" t="s">
        <v>44</v>
      </c>
      <c r="D1343" s="1">
        <v>44272</v>
      </c>
      <c r="E1343" s="4">
        <v>4732</v>
      </c>
      <c r="F1343">
        <v>840</v>
      </c>
    </row>
    <row r="1344" spans="1:6" x14ac:dyDescent="0.25">
      <c r="A1344" t="s">
        <v>40</v>
      </c>
      <c r="B1344" t="s">
        <v>9</v>
      </c>
      <c r="C1344" t="s">
        <v>17</v>
      </c>
      <c r="D1344" s="1">
        <v>44272</v>
      </c>
      <c r="E1344" s="4">
        <v>6839</v>
      </c>
      <c r="F1344">
        <v>87</v>
      </c>
    </row>
    <row r="1345" spans="1:6" x14ac:dyDescent="0.25">
      <c r="A1345" t="s">
        <v>15</v>
      </c>
      <c r="B1345" t="s">
        <v>27</v>
      </c>
      <c r="C1345" t="s">
        <v>35</v>
      </c>
      <c r="D1345" s="1">
        <v>44272</v>
      </c>
      <c r="E1345" s="4">
        <v>903</v>
      </c>
      <c r="F1345">
        <v>377</v>
      </c>
    </row>
    <row r="1346" spans="1:6" x14ac:dyDescent="0.25">
      <c r="A1346" t="s">
        <v>40</v>
      </c>
      <c r="B1346" t="s">
        <v>27</v>
      </c>
      <c r="C1346" t="s">
        <v>42</v>
      </c>
      <c r="D1346" s="1">
        <v>44272</v>
      </c>
      <c r="E1346" s="4">
        <v>6027</v>
      </c>
      <c r="F1346">
        <v>45</v>
      </c>
    </row>
    <row r="1347" spans="1:6" x14ac:dyDescent="0.25">
      <c r="A1347" t="s">
        <v>25</v>
      </c>
      <c r="B1347" t="s">
        <v>6</v>
      </c>
      <c r="C1347" t="s">
        <v>47</v>
      </c>
      <c r="D1347" s="1">
        <v>44272</v>
      </c>
      <c r="E1347" s="4">
        <v>6811</v>
      </c>
      <c r="F1347">
        <v>254</v>
      </c>
    </row>
    <row r="1348" spans="1:6" x14ac:dyDescent="0.25">
      <c r="A1348" t="s">
        <v>15</v>
      </c>
      <c r="B1348" t="s">
        <v>16</v>
      </c>
      <c r="C1348" t="s">
        <v>17</v>
      </c>
      <c r="D1348" s="1">
        <v>44272</v>
      </c>
      <c r="E1348" s="4">
        <v>6223</v>
      </c>
      <c r="F1348">
        <v>346</v>
      </c>
    </row>
    <row r="1349" spans="1:6" x14ac:dyDescent="0.25">
      <c r="A1349" t="s">
        <v>54</v>
      </c>
      <c r="B1349" t="s">
        <v>21</v>
      </c>
      <c r="C1349" t="s">
        <v>24</v>
      </c>
      <c r="D1349" s="1">
        <v>44272</v>
      </c>
      <c r="E1349" s="4">
        <v>448</v>
      </c>
      <c r="F1349">
        <v>56</v>
      </c>
    </row>
    <row r="1350" spans="1:6" x14ac:dyDescent="0.25">
      <c r="A1350" t="s">
        <v>25</v>
      </c>
      <c r="B1350" t="s">
        <v>27</v>
      </c>
      <c r="C1350" t="s">
        <v>17</v>
      </c>
      <c r="D1350" s="1">
        <v>44272</v>
      </c>
      <c r="E1350" s="4">
        <v>11690</v>
      </c>
      <c r="F1350">
        <v>770</v>
      </c>
    </row>
    <row r="1351" spans="1:6" x14ac:dyDescent="0.25">
      <c r="A1351" t="s">
        <v>25</v>
      </c>
      <c r="B1351" t="s">
        <v>21</v>
      </c>
      <c r="C1351" t="s">
        <v>48</v>
      </c>
      <c r="D1351" s="1">
        <v>44272</v>
      </c>
      <c r="E1351" s="4">
        <v>7462</v>
      </c>
      <c r="F1351">
        <v>311</v>
      </c>
    </row>
    <row r="1352" spans="1:6" x14ac:dyDescent="0.25">
      <c r="A1352" t="s">
        <v>39</v>
      </c>
      <c r="B1352" t="s">
        <v>11</v>
      </c>
      <c r="C1352" t="s">
        <v>17</v>
      </c>
      <c r="D1352" s="1">
        <v>44272</v>
      </c>
      <c r="E1352" s="4">
        <v>7434</v>
      </c>
      <c r="F1352">
        <v>438</v>
      </c>
    </row>
    <row r="1353" spans="1:6" x14ac:dyDescent="0.25">
      <c r="A1353" t="s">
        <v>5</v>
      </c>
      <c r="B1353" t="s">
        <v>21</v>
      </c>
      <c r="C1353" t="s">
        <v>22</v>
      </c>
      <c r="D1353" s="1">
        <v>44272</v>
      </c>
      <c r="E1353" s="4">
        <v>10388</v>
      </c>
      <c r="F1353">
        <v>385</v>
      </c>
    </row>
    <row r="1354" spans="1:6" x14ac:dyDescent="0.25">
      <c r="A1354" t="s">
        <v>49</v>
      </c>
      <c r="B1354" t="s">
        <v>9</v>
      </c>
      <c r="C1354" t="s">
        <v>52</v>
      </c>
      <c r="D1354" s="1">
        <v>44272</v>
      </c>
      <c r="E1354" s="4">
        <v>917</v>
      </c>
      <c r="F1354">
        <v>29</v>
      </c>
    </row>
    <row r="1355" spans="1:6" x14ac:dyDescent="0.25">
      <c r="A1355" t="s">
        <v>10</v>
      </c>
      <c r="B1355" t="s">
        <v>6</v>
      </c>
      <c r="C1355" t="s">
        <v>17</v>
      </c>
      <c r="D1355" s="1">
        <v>44272</v>
      </c>
      <c r="E1355" s="4">
        <v>5656</v>
      </c>
      <c r="F1355">
        <v>378</v>
      </c>
    </row>
    <row r="1356" spans="1:6" x14ac:dyDescent="0.25">
      <c r="A1356" t="s">
        <v>40</v>
      </c>
      <c r="B1356" t="s">
        <v>21</v>
      </c>
      <c r="C1356" t="s">
        <v>50</v>
      </c>
      <c r="D1356" s="1">
        <v>44272</v>
      </c>
      <c r="E1356" s="4">
        <v>1344</v>
      </c>
      <c r="F1356">
        <v>50</v>
      </c>
    </row>
    <row r="1357" spans="1:6" x14ac:dyDescent="0.25">
      <c r="A1357" t="s">
        <v>10</v>
      </c>
      <c r="B1357" t="s">
        <v>11</v>
      </c>
      <c r="C1357" t="s">
        <v>36</v>
      </c>
      <c r="D1357" s="1">
        <v>44272</v>
      </c>
      <c r="E1357" s="4">
        <v>154</v>
      </c>
      <c r="F1357">
        <v>6</v>
      </c>
    </row>
    <row r="1358" spans="1:6" x14ac:dyDescent="0.25">
      <c r="A1358" t="s">
        <v>29</v>
      </c>
      <c r="B1358" t="s">
        <v>21</v>
      </c>
      <c r="C1358" t="s">
        <v>22</v>
      </c>
      <c r="D1358" s="1">
        <v>44272</v>
      </c>
      <c r="E1358" s="4">
        <v>9401</v>
      </c>
      <c r="F1358">
        <v>314</v>
      </c>
    </row>
    <row r="1359" spans="1:6" x14ac:dyDescent="0.25">
      <c r="A1359" t="s">
        <v>25</v>
      </c>
      <c r="B1359" t="s">
        <v>6</v>
      </c>
      <c r="C1359" t="s">
        <v>47</v>
      </c>
      <c r="D1359" s="1">
        <v>44272</v>
      </c>
      <c r="E1359" s="4">
        <v>3899</v>
      </c>
      <c r="F1359">
        <v>244</v>
      </c>
    </row>
    <row r="1360" spans="1:6" x14ac:dyDescent="0.25">
      <c r="A1360" t="s">
        <v>33</v>
      </c>
      <c r="B1360" t="s">
        <v>21</v>
      </c>
      <c r="C1360" t="s">
        <v>38</v>
      </c>
      <c r="D1360" s="1">
        <v>44273</v>
      </c>
      <c r="E1360" s="4">
        <v>3948</v>
      </c>
      <c r="F1360">
        <v>80</v>
      </c>
    </row>
    <row r="1361" spans="1:6" x14ac:dyDescent="0.25">
      <c r="A1361" t="s">
        <v>37</v>
      </c>
      <c r="B1361" t="s">
        <v>21</v>
      </c>
      <c r="C1361" t="s">
        <v>48</v>
      </c>
      <c r="D1361" s="1">
        <v>44273</v>
      </c>
      <c r="E1361" s="4">
        <v>10598</v>
      </c>
      <c r="F1361">
        <v>365</v>
      </c>
    </row>
    <row r="1362" spans="1:6" x14ac:dyDescent="0.25">
      <c r="A1362" t="s">
        <v>41</v>
      </c>
      <c r="B1362" t="s">
        <v>27</v>
      </c>
      <c r="C1362" t="s">
        <v>7</v>
      </c>
      <c r="D1362" s="1">
        <v>44273</v>
      </c>
      <c r="E1362" s="4">
        <v>9219</v>
      </c>
      <c r="F1362">
        <v>79</v>
      </c>
    </row>
    <row r="1363" spans="1:6" x14ac:dyDescent="0.25">
      <c r="A1363" t="s">
        <v>51</v>
      </c>
      <c r="B1363" t="s">
        <v>27</v>
      </c>
      <c r="C1363" t="s">
        <v>28</v>
      </c>
      <c r="D1363" s="1">
        <v>44273</v>
      </c>
      <c r="E1363" s="4">
        <v>2072</v>
      </c>
      <c r="F1363">
        <v>259</v>
      </c>
    </row>
    <row r="1364" spans="1:6" x14ac:dyDescent="0.25">
      <c r="A1364" t="s">
        <v>51</v>
      </c>
      <c r="B1364" t="s">
        <v>11</v>
      </c>
      <c r="C1364" t="s">
        <v>48</v>
      </c>
      <c r="D1364" s="1">
        <v>44273</v>
      </c>
      <c r="E1364" s="4">
        <v>2541</v>
      </c>
      <c r="F1364">
        <v>295</v>
      </c>
    </row>
    <row r="1365" spans="1:6" x14ac:dyDescent="0.25">
      <c r="A1365" t="s">
        <v>29</v>
      </c>
      <c r="B1365" t="s">
        <v>27</v>
      </c>
      <c r="C1365" t="s">
        <v>24</v>
      </c>
      <c r="D1365" s="1">
        <v>44273</v>
      </c>
      <c r="E1365" s="4">
        <v>6405</v>
      </c>
      <c r="F1365">
        <v>70</v>
      </c>
    </row>
    <row r="1366" spans="1:6" x14ac:dyDescent="0.25">
      <c r="A1366" t="s">
        <v>10</v>
      </c>
      <c r="B1366" t="s">
        <v>21</v>
      </c>
      <c r="C1366" t="s">
        <v>47</v>
      </c>
      <c r="D1366" s="1">
        <v>44273</v>
      </c>
      <c r="E1366" s="4">
        <v>5803</v>
      </c>
      <c r="F1366">
        <v>82</v>
      </c>
    </row>
    <row r="1367" spans="1:6" x14ac:dyDescent="0.25">
      <c r="A1367" t="s">
        <v>41</v>
      </c>
      <c r="B1367" t="s">
        <v>9</v>
      </c>
      <c r="C1367" t="s">
        <v>24</v>
      </c>
      <c r="D1367" s="1">
        <v>44273</v>
      </c>
      <c r="E1367" s="4">
        <v>12775</v>
      </c>
      <c r="F1367">
        <v>69</v>
      </c>
    </row>
    <row r="1368" spans="1:6" x14ac:dyDescent="0.25">
      <c r="A1368" t="s">
        <v>20</v>
      </c>
      <c r="B1368" t="s">
        <v>16</v>
      </c>
      <c r="C1368" t="s">
        <v>14</v>
      </c>
      <c r="D1368" s="1">
        <v>44273</v>
      </c>
      <c r="E1368" s="4">
        <v>5698</v>
      </c>
      <c r="F1368">
        <v>74</v>
      </c>
    </row>
    <row r="1369" spans="1:6" x14ac:dyDescent="0.25">
      <c r="A1369" t="s">
        <v>5</v>
      </c>
      <c r="B1369" t="s">
        <v>16</v>
      </c>
      <c r="C1369" t="s">
        <v>30</v>
      </c>
      <c r="D1369" s="1">
        <v>44273</v>
      </c>
      <c r="E1369" s="4">
        <v>13153</v>
      </c>
      <c r="F1369">
        <v>506</v>
      </c>
    </row>
    <row r="1370" spans="1:6" x14ac:dyDescent="0.25">
      <c r="A1370" t="s">
        <v>51</v>
      </c>
      <c r="B1370" t="s">
        <v>27</v>
      </c>
      <c r="C1370" t="s">
        <v>43</v>
      </c>
      <c r="D1370" s="1">
        <v>44273</v>
      </c>
      <c r="E1370" s="4">
        <v>5537</v>
      </c>
      <c r="F1370">
        <v>265</v>
      </c>
    </row>
    <row r="1371" spans="1:6" x14ac:dyDescent="0.25">
      <c r="A1371" t="s">
        <v>39</v>
      </c>
      <c r="B1371" t="s">
        <v>6</v>
      </c>
      <c r="C1371" t="s">
        <v>31</v>
      </c>
      <c r="D1371" s="1">
        <v>44273</v>
      </c>
      <c r="E1371" s="4">
        <v>4634</v>
      </c>
      <c r="F1371">
        <v>501</v>
      </c>
    </row>
    <row r="1372" spans="1:6" x14ac:dyDescent="0.25">
      <c r="A1372" t="s">
        <v>46</v>
      </c>
      <c r="B1372" t="s">
        <v>11</v>
      </c>
      <c r="C1372" t="s">
        <v>14</v>
      </c>
      <c r="D1372" s="1">
        <v>44273</v>
      </c>
      <c r="E1372" s="4">
        <v>4060</v>
      </c>
      <c r="F1372">
        <v>659</v>
      </c>
    </row>
    <row r="1373" spans="1:6" x14ac:dyDescent="0.25">
      <c r="A1373" t="s">
        <v>34</v>
      </c>
      <c r="B1373" t="s">
        <v>11</v>
      </c>
      <c r="C1373" t="s">
        <v>36</v>
      </c>
      <c r="D1373" s="1">
        <v>44273</v>
      </c>
      <c r="E1373" s="4">
        <v>826</v>
      </c>
      <c r="F1373">
        <v>27</v>
      </c>
    </row>
    <row r="1374" spans="1:6" x14ac:dyDescent="0.25">
      <c r="A1374" t="s">
        <v>33</v>
      </c>
      <c r="B1374" t="s">
        <v>11</v>
      </c>
      <c r="C1374" t="s">
        <v>30</v>
      </c>
      <c r="D1374" s="1">
        <v>44273</v>
      </c>
      <c r="E1374" s="4">
        <v>2807</v>
      </c>
      <c r="F1374">
        <v>166</v>
      </c>
    </row>
    <row r="1375" spans="1:6" x14ac:dyDescent="0.25">
      <c r="A1375" t="s">
        <v>51</v>
      </c>
      <c r="B1375" t="s">
        <v>9</v>
      </c>
      <c r="C1375" t="s">
        <v>44</v>
      </c>
      <c r="D1375" s="1">
        <v>44273</v>
      </c>
      <c r="E1375" s="4">
        <v>6153</v>
      </c>
      <c r="F1375">
        <v>199</v>
      </c>
    </row>
    <row r="1376" spans="1:6" x14ac:dyDescent="0.25">
      <c r="A1376" t="s">
        <v>57</v>
      </c>
      <c r="B1376" t="s">
        <v>6</v>
      </c>
      <c r="C1376" t="s">
        <v>45</v>
      </c>
      <c r="D1376" s="1">
        <v>44273</v>
      </c>
      <c r="E1376" s="4">
        <v>5026</v>
      </c>
      <c r="F1376">
        <v>252</v>
      </c>
    </row>
    <row r="1377" spans="1:6" x14ac:dyDescent="0.25">
      <c r="A1377" t="s">
        <v>8</v>
      </c>
      <c r="B1377" t="s">
        <v>27</v>
      </c>
      <c r="C1377" t="s">
        <v>38</v>
      </c>
      <c r="D1377" s="1">
        <v>44273</v>
      </c>
      <c r="E1377" s="4">
        <v>735</v>
      </c>
      <c r="F1377">
        <v>24</v>
      </c>
    </row>
    <row r="1378" spans="1:6" x14ac:dyDescent="0.25">
      <c r="A1378" t="s">
        <v>15</v>
      </c>
      <c r="B1378" t="s">
        <v>27</v>
      </c>
      <c r="C1378" t="s">
        <v>45</v>
      </c>
      <c r="D1378" s="1">
        <v>44273</v>
      </c>
      <c r="E1378" s="4">
        <v>5033</v>
      </c>
      <c r="F1378">
        <v>265</v>
      </c>
    </row>
    <row r="1379" spans="1:6" x14ac:dyDescent="0.25">
      <c r="A1379" t="s">
        <v>23</v>
      </c>
      <c r="B1379" t="s">
        <v>9</v>
      </c>
      <c r="C1379" t="s">
        <v>30</v>
      </c>
      <c r="D1379" s="1">
        <v>44273</v>
      </c>
      <c r="E1379" s="4">
        <v>6321</v>
      </c>
      <c r="F1379">
        <v>452</v>
      </c>
    </row>
    <row r="1380" spans="1:6" x14ac:dyDescent="0.25">
      <c r="A1380" t="s">
        <v>55</v>
      </c>
      <c r="B1380" t="s">
        <v>16</v>
      </c>
      <c r="C1380" t="s">
        <v>48</v>
      </c>
      <c r="D1380" s="1">
        <v>44273</v>
      </c>
      <c r="E1380" s="4">
        <v>2541</v>
      </c>
      <c r="F1380">
        <v>91</v>
      </c>
    </row>
    <row r="1381" spans="1:6" x14ac:dyDescent="0.25">
      <c r="A1381" t="s">
        <v>37</v>
      </c>
      <c r="B1381" t="s">
        <v>6</v>
      </c>
      <c r="C1381" t="s">
        <v>19</v>
      </c>
      <c r="D1381" s="1">
        <v>44273</v>
      </c>
      <c r="E1381" s="4">
        <v>1456</v>
      </c>
      <c r="F1381">
        <v>112</v>
      </c>
    </row>
    <row r="1382" spans="1:6" x14ac:dyDescent="0.25">
      <c r="A1382" t="s">
        <v>55</v>
      </c>
      <c r="B1382" t="s">
        <v>11</v>
      </c>
      <c r="C1382" t="s">
        <v>52</v>
      </c>
      <c r="D1382" s="1">
        <v>44273</v>
      </c>
      <c r="E1382" s="4">
        <v>5236</v>
      </c>
      <c r="F1382">
        <v>175</v>
      </c>
    </row>
    <row r="1383" spans="1:6" x14ac:dyDescent="0.25">
      <c r="A1383" t="s">
        <v>49</v>
      </c>
      <c r="B1383" t="s">
        <v>9</v>
      </c>
      <c r="C1383" t="s">
        <v>31</v>
      </c>
      <c r="D1383" s="1">
        <v>44273</v>
      </c>
      <c r="E1383" s="4">
        <v>1162</v>
      </c>
      <c r="F1383">
        <v>62</v>
      </c>
    </row>
    <row r="1384" spans="1:6" x14ac:dyDescent="0.25">
      <c r="A1384" t="s">
        <v>10</v>
      </c>
      <c r="B1384" t="s">
        <v>27</v>
      </c>
      <c r="C1384" t="s">
        <v>14</v>
      </c>
      <c r="D1384" s="1">
        <v>44274</v>
      </c>
      <c r="E1384" s="4">
        <v>2366</v>
      </c>
      <c r="F1384">
        <v>375</v>
      </c>
    </row>
    <row r="1385" spans="1:6" x14ac:dyDescent="0.25">
      <c r="A1385" t="s">
        <v>13</v>
      </c>
      <c r="B1385" t="s">
        <v>6</v>
      </c>
      <c r="C1385" t="s">
        <v>36</v>
      </c>
      <c r="D1385" s="1">
        <v>44274</v>
      </c>
      <c r="E1385" s="4">
        <v>189</v>
      </c>
      <c r="F1385">
        <v>251</v>
      </c>
    </row>
    <row r="1386" spans="1:6" x14ac:dyDescent="0.25">
      <c r="A1386" t="s">
        <v>40</v>
      </c>
      <c r="B1386" t="s">
        <v>21</v>
      </c>
      <c r="C1386" t="s">
        <v>45</v>
      </c>
      <c r="D1386" s="1">
        <v>44274</v>
      </c>
      <c r="E1386" s="4">
        <v>12628</v>
      </c>
      <c r="F1386">
        <v>76</v>
      </c>
    </row>
    <row r="1387" spans="1:6" x14ac:dyDescent="0.25">
      <c r="A1387" t="s">
        <v>10</v>
      </c>
      <c r="B1387" t="s">
        <v>21</v>
      </c>
      <c r="C1387" t="s">
        <v>48</v>
      </c>
      <c r="D1387" s="1">
        <v>44274</v>
      </c>
      <c r="E1387" s="4">
        <v>4207</v>
      </c>
      <c r="F1387">
        <v>391</v>
      </c>
    </row>
    <row r="1388" spans="1:6" x14ac:dyDescent="0.25">
      <c r="A1388" t="s">
        <v>23</v>
      </c>
      <c r="B1388" t="s">
        <v>6</v>
      </c>
      <c r="C1388" t="s">
        <v>12</v>
      </c>
      <c r="D1388" s="1">
        <v>44274</v>
      </c>
      <c r="E1388" s="4">
        <v>6916</v>
      </c>
      <c r="F1388">
        <v>34</v>
      </c>
    </row>
    <row r="1389" spans="1:6" x14ac:dyDescent="0.25">
      <c r="A1389" t="s">
        <v>10</v>
      </c>
      <c r="B1389" t="s">
        <v>27</v>
      </c>
      <c r="C1389" t="s">
        <v>52</v>
      </c>
      <c r="D1389" s="1">
        <v>44274</v>
      </c>
      <c r="E1389" s="4">
        <v>2142</v>
      </c>
      <c r="F1389">
        <v>168</v>
      </c>
    </row>
    <row r="1390" spans="1:6" x14ac:dyDescent="0.25">
      <c r="A1390" t="s">
        <v>46</v>
      </c>
      <c r="B1390" t="s">
        <v>6</v>
      </c>
      <c r="C1390" t="s">
        <v>26</v>
      </c>
      <c r="D1390" s="1">
        <v>44274</v>
      </c>
      <c r="E1390" s="4">
        <v>4403</v>
      </c>
      <c r="F1390">
        <v>166</v>
      </c>
    </row>
    <row r="1391" spans="1:6" x14ac:dyDescent="0.25">
      <c r="A1391" t="s">
        <v>39</v>
      </c>
      <c r="B1391" t="s">
        <v>9</v>
      </c>
      <c r="C1391" t="s">
        <v>52</v>
      </c>
      <c r="D1391" s="1">
        <v>44274</v>
      </c>
      <c r="E1391" s="4">
        <v>3556</v>
      </c>
      <c r="F1391">
        <v>136</v>
      </c>
    </row>
    <row r="1392" spans="1:6" x14ac:dyDescent="0.25">
      <c r="A1392" t="s">
        <v>23</v>
      </c>
      <c r="B1392" t="s">
        <v>6</v>
      </c>
      <c r="C1392" t="s">
        <v>44</v>
      </c>
      <c r="D1392" s="1">
        <v>44274</v>
      </c>
      <c r="E1392" s="4">
        <v>8974</v>
      </c>
      <c r="F1392">
        <v>522</v>
      </c>
    </row>
    <row r="1393" spans="1:6" x14ac:dyDescent="0.25">
      <c r="A1393" t="s">
        <v>29</v>
      </c>
      <c r="B1393" t="s">
        <v>6</v>
      </c>
      <c r="C1393" t="s">
        <v>43</v>
      </c>
      <c r="D1393" s="1">
        <v>44274</v>
      </c>
      <c r="E1393" s="4">
        <v>2072</v>
      </c>
      <c r="F1393">
        <v>465</v>
      </c>
    </row>
    <row r="1394" spans="1:6" x14ac:dyDescent="0.25">
      <c r="A1394" t="s">
        <v>32</v>
      </c>
      <c r="B1394" t="s">
        <v>6</v>
      </c>
      <c r="C1394" t="s">
        <v>31</v>
      </c>
      <c r="D1394" s="1">
        <v>44274</v>
      </c>
      <c r="E1394" s="4">
        <v>15113</v>
      </c>
      <c r="F1394">
        <v>117</v>
      </c>
    </row>
    <row r="1395" spans="1:6" x14ac:dyDescent="0.25">
      <c r="A1395" t="s">
        <v>5</v>
      </c>
      <c r="B1395" t="s">
        <v>9</v>
      </c>
      <c r="C1395" t="s">
        <v>22</v>
      </c>
      <c r="D1395" s="1">
        <v>44274</v>
      </c>
      <c r="E1395" s="4">
        <v>9604</v>
      </c>
      <c r="F1395">
        <v>428</v>
      </c>
    </row>
    <row r="1396" spans="1:6" x14ac:dyDescent="0.25">
      <c r="A1396" t="s">
        <v>40</v>
      </c>
      <c r="B1396" t="s">
        <v>9</v>
      </c>
      <c r="C1396" t="s">
        <v>26</v>
      </c>
      <c r="D1396" s="1">
        <v>44274</v>
      </c>
      <c r="E1396" s="4">
        <v>5285</v>
      </c>
      <c r="F1396">
        <v>659</v>
      </c>
    </row>
    <row r="1397" spans="1:6" x14ac:dyDescent="0.25">
      <c r="A1397" t="s">
        <v>33</v>
      </c>
      <c r="B1397" t="s">
        <v>21</v>
      </c>
      <c r="C1397" t="s">
        <v>47</v>
      </c>
      <c r="D1397" s="1">
        <v>44274</v>
      </c>
      <c r="E1397" s="4">
        <v>4298</v>
      </c>
      <c r="F1397">
        <v>423</v>
      </c>
    </row>
    <row r="1398" spans="1:6" x14ac:dyDescent="0.25">
      <c r="A1398" t="s">
        <v>51</v>
      </c>
      <c r="B1398" t="s">
        <v>9</v>
      </c>
      <c r="C1398" t="s">
        <v>48</v>
      </c>
      <c r="D1398" s="1">
        <v>44274</v>
      </c>
      <c r="E1398" s="4">
        <v>6601</v>
      </c>
      <c r="F1398">
        <v>262</v>
      </c>
    </row>
    <row r="1399" spans="1:6" x14ac:dyDescent="0.25">
      <c r="A1399" t="s">
        <v>33</v>
      </c>
      <c r="B1399" t="s">
        <v>9</v>
      </c>
      <c r="C1399" t="s">
        <v>38</v>
      </c>
      <c r="D1399" s="1">
        <v>44274</v>
      </c>
      <c r="E1399" s="4">
        <v>6727</v>
      </c>
      <c r="F1399">
        <v>172</v>
      </c>
    </row>
    <row r="1400" spans="1:6" x14ac:dyDescent="0.25">
      <c r="A1400" t="s">
        <v>15</v>
      </c>
      <c r="B1400" t="s">
        <v>16</v>
      </c>
      <c r="C1400" t="s">
        <v>24</v>
      </c>
      <c r="D1400" s="1">
        <v>44274</v>
      </c>
      <c r="E1400" s="4">
        <v>12488</v>
      </c>
      <c r="F1400">
        <v>232</v>
      </c>
    </row>
    <row r="1401" spans="1:6" x14ac:dyDescent="0.25">
      <c r="A1401" t="s">
        <v>8</v>
      </c>
      <c r="B1401" t="s">
        <v>9</v>
      </c>
      <c r="C1401" t="s">
        <v>12</v>
      </c>
      <c r="D1401" s="1">
        <v>44274</v>
      </c>
      <c r="E1401" s="4">
        <v>4228</v>
      </c>
      <c r="F1401">
        <v>283</v>
      </c>
    </row>
    <row r="1402" spans="1:6" x14ac:dyDescent="0.25">
      <c r="A1402" t="s">
        <v>13</v>
      </c>
      <c r="B1402" t="s">
        <v>16</v>
      </c>
      <c r="C1402" t="s">
        <v>45</v>
      </c>
      <c r="D1402" s="1">
        <v>44274</v>
      </c>
      <c r="E1402" s="4">
        <v>9303</v>
      </c>
      <c r="F1402">
        <v>161</v>
      </c>
    </row>
    <row r="1403" spans="1:6" x14ac:dyDescent="0.25">
      <c r="A1403" t="s">
        <v>34</v>
      </c>
      <c r="B1403" t="s">
        <v>21</v>
      </c>
      <c r="C1403" t="s">
        <v>52</v>
      </c>
      <c r="D1403" s="1">
        <v>44274</v>
      </c>
      <c r="E1403" s="4">
        <v>10934</v>
      </c>
      <c r="F1403">
        <v>373</v>
      </c>
    </row>
    <row r="1404" spans="1:6" x14ac:dyDescent="0.25">
      <c r="A1404" t="s">
        <v>20</v>
      </c>
      <c r="B1404" t="s">
        <v>11</v>
      </c>
      <c r="C1404" t="s">
        <v>19</v>
      </c>
      <c r="D1404" s="1">
        <v>44274</v>
      </c>
      <c r="E1404" s="4">
        <v>6356</v>
      </c>
      <c r="F1404">
        <v>606</v>
      </c>
    </row>
    <row r="1405" spans="1:6" x14ac:dyDescent="0.25">
      <c r="A1405" t="s">
        <v>39</v>
      </c>
      <c r="B1405" t="s">
        <v>9</v>
      </c>
      <c r="C1405" t="s">
        <v>44</v>
      </c>
      <c r="D1405" s="1">
        <v>44274</v>
      </c>
      <c r="E1405" s="4">
        <v>5509</v>
      </c>
      <c r="F1405">
        <v>272</v>
      </c>
    </row>
    <row r="1406" spans="1:6" x14ac:dyDescent="0.25">
      <c r="A1406" t="s">
        <v>39</v>
      </c>
      <c r="B1406" t="s">
        <v>21</v>
      </c>
      <c r="C1406" t="s">
        <v>52</v>
      </c>
      <c r="D1406" s="1">
        <v>44274</v>
      </c>
      <c r="E1406" s="4">
        <v>25984</v>
      </c>
      <c r="F1406">
        <v>97</v>
      </c>
    </row>
    <row r="1407" spans="1:6" x14ac:dyDescent="0.25">
      <c r="A1407" t="s">
        <v>33</v>
      </c>
      <c r="B1407" t="s">
        <v>21</v>
      </c>
      <c r="C1407" t="s">
        <v>30</v>
      </c>
      <c r="D1407" s="1">
        <v>44274</v>
      </c>
      <c r="E1407" s="4">
        <v>3871</v>
      </c>
      <c r="F1407">
        <v>286</v>
      </c>
    </row>
    <row r="1408" spans="1:6" x14ac:dyDescent="0.25">
      <c r="A1408" t="s">
        <v>18</v>
      </c>
      <c r="B1408" t="s">
        <v>21</v>
      </c>
      <c r="C1408" t="s">
        <v>17</v>
      </c>
      <c r="D1408" s="1">
        <v>44274</v>
      </c>
      <c r="E1408" s="4">
        <v>1715</v>
      </c>
      <c r="F1408">
        <v>622</v>
      </c>
    </row>
    <row r="1409" spans="1:6" x14ac:dyDescent="0.25">
      <c r="A1409" t="s">
        <v>49</v>
      </c>
      <c r="B1409" t="s">
        <v>16</v>
      </c>
      <c r="C1409" t="s">
        <v>17</v>
      </c>
      <c r="D1409" s="1">
        <v>44274</v>
      </c>
      <c r="E1409" s="4">
        <v>609</v>
      </c>
      <c r="F1409">
        <v>496</v>
      </c>
    </row>
    <row r="1410" spans="1:6" x14ac:dyDescent="0.25">
      <c r="A1410" t="s">
        <v>5</v>
      </c>
      <c r="B1410" t="s">
        <v>21</v>
      </c>
      <c r="C1410" t="s">
        <v>22</v>
      </c>
      <c r="D1410" s="1">
        <v>44274</v>
      </c>
      <c r="E1410" s="4">
        <v>1757</v>
      </c>
      <c r="F1410">
        <v>1400</v>
      </c>
    </row>
    <row r="1411" spans="1:6" x14ac:dyDescent="0.25">
      <c r="A1411" t="s">
        <v>23</v>
      </c>
      <c r="B1411" t="s">
        <v>16</v>
      </c>
      <c r="C1411" t="s">
        <v>50</v>
      </c>
      <c r="D1411" s="1">
        <v>44274</v>
      </c>
      <c r="E1411" s="4">
        <v>2667</v>
      </c>
      <c r="F1411">
        <v>371</v>
      </c>
    </row>
    <row r="1412" spans="1:6" x14ac:dyDescent="0.25">
      <c r="A1412" t="s">
        <v>20</v>
      </c>
      <c r="B1412" t="s">
        <v>27</v>
      </c>
      <c r="C1412" t="s">
        <v>35</v>
      </c>
      <c r="D1412" s="1">
        <v>44274</v>
      </c>
      <c r="E1412" s="4">
        <v>917</v>
      </c>
      <c r="F1412">
        <v>215</v>
      </c>
    </row>
    <row r="1413" spans="1:6" x14ac:dyDescent="0.25">
      <c r="A1413" t="s">
        <v>5</v>
      </c>
      <c r="B1413" t="s">
        <v>16</v>
      </c>
      <c r="C1413" t="s">
        <v>38</v>
      </c>
      <c r="D1413" s="1">
        <v>44274</v>
      </c>
      <c r="E1413" s="4">
        <v>4130</v>
      </c>
      <c r="F1413">
        <v>173</v>
      </c>
    </row>
    <row r="1414" spans="1:6" x14ac:dyDescent="0.25">
      <c r="A1414" t="s">
        <v>13</v>
      </c>
      <c r="B1414" t="s">
        <v>27</v>
      </c>
      <c r="C1414" t="s">
        <v>52</v>
      </c>
      <c r="D1414" s="1">
        <v>44274</v>
      </c>
      <c r="E1414" s="4">
        <v>2786</v>
      </c>
      <c r="F1414">
        <v>88</v>
      </c>
    </row>
    <row r="1415" spans="1:6" x14ac:dyDescent="0.25">
      <c r="A1415" t="s">
        <v>10</v>
      </c>
      <c r="B1415" t="s">
        <v>9</v>
      </c>
      <c r="C1415" t="s">
        <v>26</v>
      </c>
      <c r="D1415" s="1">
        <v>44274</v>
      </c>
      <c r="E1415" s="4">
        <v>10171</v>
      </c>
      <c r="F1415">
        <v>1050</v>
      </c>
    </row>
    <row r="1416" spans="1:6" x14ac:dyDescent="0.25">
      <c r="A1416" t="s">
        <v>37</v>
      </c>
      <c r="B1416" t="s">
        <v>9</v>
      </c>
      <c r="C1416" t="s">
        <v>50</v>
      </c>
      <c r="D1416" s="1">
        <v>44274</v>
      </c>
      <c r="E1416" s="4">
        <v>224</v>
      </c>
      <c r="F1416">
        <v>9</v>
      </c>
    </row>
    <row r="1417" spans="1:6" x14ac:dyDescent="0.25">
      <c r="A1417" t="s">
        <v>13</v>
      </c>
      <c r="B1417" t="s">
        <v>6</v>
      </c>
      <c r="C1417" t="s">
        <v>24</v>
      </c>
      <c r="D1417" s="1">
        <v>44274</v>
      </c>
      <c r="E1417" s="4">
        <v>3696</v>
      </c>
      <c r="F1417">
        <v>411</v>
      </c>
    </row>
    <row r="1418" spans="1:6" x14ac:dyDescent="0.25">
      <c r="A1418" t="s">
        <v>41</v>
      </c>
      <c r="B1418" t="s">
        <v>9</v>
      </c>
      <c r="C1418" t="s">
        <v>35</v>
      </c>
      <c r="D1418" s="1">
        <v>44274</v>
      </c>
      <c r="E1418" s="4">
        <v>1813</v>
      </c>
      <c r="F1418">
        <v>363</v>
      </c>
    </row>
    <row r="1419" spans="1:6" x14ac:dyDescent="0.25">
      <c r="A1419" t="s">
        <v>20</v>
      </c>
      <c r="B1419" t="s">
        <v>6</v>
      </c>
      <c r="C1419" t="s">
        <v>12</v>
      </c>
      <c r="D1419" s="1">
        <v>44274</v>
      </c>
      <c r="E1419" s="4">
        <v>6328</v>
      </c>
      <c r="F1419">
        <v>373</v>
      </c>
    </row>
    <row r="1420" spans="1:6" x14ac:dyDescent="0.25">
      <c r="A1420" t="s">
        <v>41</v>
      </c>
      <c r="B1420" t="s">
        <v>21</v>
      </c>
      <c r="C1420" t="s">
        <v>12</v>
      </c>
      <c r="D1420" s="1">
        <v>44274</v>
      </c>
      <c r="E1420" s="4">
        <v>6797</v>
      </c>
      <c r="F1420">
        <v>358</v>
      </c>
    </row>
    <row r="1421" spans="1:6" x14ac:dyDescent="0.25">
      <c r="A1421" t="s">
        <v>33</v>
      </c>
      <c r="B1421" t="s">
        <v>27</v>
      </c>
      <c r="C1421" t="s">
        <v>31</v>
      </c>
      <c r="D1421" s="1">
        <v>44277</v>
      </c>
      <c r="E1421" s="4">
        <v>4137</v>
      </c>
      <c r="F1421">
        <v>93</v>
      </c>
    </row>
    <row r="1422" spans="1:6" x14ac:dyDescent="0.25">
      <c r="A1422" t="s">
        <v>33</v>
      </c>
      <c r="B1422" t="s">
        <v>27</v>
      </c>
      <c r="C1422" t="s">
        <v>30</v>
      </c>
      <c r="D1422" s="1">
        <v>44277</v>
      </c>
      <c r="E1422" s="4">
        <v>3283</v>
      </c>
      <c r="F1422">
        <v>70</v>
      </c>
    </row>
    <row r="1423" spans="1:6" x14ac:dyDescent="0.25">
      <c r="A1423" t="s">
        <v>39</v>
      </c>
      <c r="B1423" t="s">
        <v>21</v>
      </c>
      <c r="C1423" t="s">
        <v>22</v>
      </c>
      <c r="D1423" s="1">
        <v>44277</v>
      </c>
      <c r="E1423" s="4">
        <v>5439</v>
      </c>
      <c r="F1423">
        <v>840</v>
      </c>
    </row>
    <row r="1424" spans="1:6" x14ac:dyDescent="0.25">
      <c r="A1424" t="s">
        <v>15</v>
      </c>
      <c r="B1424" t="s">
        <v>6</v>
      </c>
      <c r="C1424" t="s">
        <v>43</v>
      </c>
      <c r="D1424" s="1">
        <v>44277</v>
      </c>
      <c r="E1424" s="4">
        <v>10381</v>
      </c>
      <c r="F1424">
        <v>76</v>
      </c>
    </row>
    <row r="1425" spans="1:6" x14ac:dyDescent="0.25">
      <c r="A1425" t="s">
        <v>51</v>
      </c>
      <c r="B1425" t="s">
        <v>9</v>
      </c>
      <c r="C1425" t="s">
        <v>36</v>
      </c>
      <c r="D1425" s="1">
        <v>44277</v>
      </c>
      <c r="E1425" s="4">
        <v>4060</v>
      </c>
      <c r="F1425">
        <v>142</v>
      </c>
    </row>
    <row r="1426" spans="1:6" x14ac:dyDescent="0.25">
      <c r="A1426" t="s">
        <v>49</v>
      </c>
      <c r="B1426" t="s">
        <v>16</v>
      </c>
      <c r="C1426" t="s">
        <v>28</v>
      </c>
      <c r="D1426" s="1">
        <v>44277</v>
      </c>
      <c r="E1426" s="4">
        <v>2065</v>
      </c>
      <c r="F1426">
        <v>132</v>
      </c>
    </row>
    <row r="1427" spans="1:6" x14ac:dyDescent="0.25">
      <c r="A1427" t="s">
        <v>40</v>
      </c>
      <c r="B1427" t="s">
        <v>21</v>
      </c>
      <c r="C1427" t="s">
        <v>42</v>
      </c>
      <c r="D1427" s="1">
        <v>44277</v>
      </c>
      <c r="E1427" s="4">
        <v>13951</v>
      </c>
      <c r="F1427">
        <v>66</v>
      </c>
    </row>
    <row r="1428" spans="1:6" x14ac:dyDescent="0.25">
      <c r="A1428" t="s">
        <v>34</v>
      </c>
      <c r="B1428" t="s">
        <v>21</v>
      </c>
      <c r="C1428" t="s">
        <v>19</v>
      </c>
      <c r="D1428" s="1">
        <v>44277</v>
      </c>
      <c r="E1428" s="4">
        <v>7546</v>
      </c>
      <c r="F1428">
        <v>106</v>
      </c>
    </row>
    <row r="1429" spans="1:6" x14ac:dyDescent="0.25">
      <c r="A1429" t="s">
        <v>41</v>
      </c>
      <c r="B1429" t="s">
        <v>21</v>
      </c>
      <c r="C1429" t="s">
        <v>7</v>
      </c>
      <c r="D1429" s="1">
        <v>44277</v>
      </c>
      <c r="E1429" s="4">
        <v>1197</v>
      </c>
      <c r="F1429">
        <v>588</v>
      </c>
    </row>
    <row r="1430" spans="1:6" x14ac:dyDescent="0.25">
      <c r="A1430" t="s">
        <v>41</v>
      </c>
      <c r="B1430" t="s">
        <v>6</v>
      </c>
      <c r="C1430" t="s">
        <v>38</v>
      </c>
      <c r="D1430" s="1">
        <v>44277</v>
      </c>
      <c r="E1430" s="4">
        <v>21</v>
      </c>
      <c r="F1430">
        <v>412</v>
      </c>
    </row>
    <row r="1431" spans="1:6" x14ac:dyDescent="0.25">
      <c r="A1431" t="s">
        <v>8</v>
      </c>
      <c r="B1431" t="s">
        <v>9</v>
      </c>
      <c r="C1431" t="s">
        <v>45</v>
      </c>
      <c r="D1431" s="1">
        <v>44277</v>
      </c>
      <c r="E1431" s="4">
        <v>763</v>
      </c>
      <c r="F1431">
        <v>198</v>
      </c>
    </row>
    <row r="1432" spans="1:6" x14ac:dyDescent="0.25">
      <c r="A1432" t="s">
        <v>40</v>
      </c>
      <c r="B1432" t="s">
        <v>21</v>
      </c>
      <c r="C1432" t="s">
        <v>35</v>
      </c>
      <c r="D1432" s="1">
        <v>44277</v>
      </c>
      <c r="E1432" s="4">
        <v>2114</v>
      </c>
      <c r="F1432">
        <v>335</v>
      </c>
    </row>
    <row r="1433" spans="1:6" x14ac:dyDescent="0.25">
      <c r="A1433" t="s">
        <v>13</v>
      </c>
      <c r="B1433" t="s">
        <v>6</v>
      </c>
      <c r="C1433" t="s">
        <v>43</v>
      </c>
      <c r="D1433" s="1">
        <v>44277</v>
      </c>
      <c r="E1433" s="4">
        <v>1414</v>
      </c>
      <c r="F1433">
        <v>118</v>
      </c>
    </row>
    <row r="1434" spans="1:6" x14ac:dyDescent="0.25">
      <c r="A1434" t="s">
        <v>33</v>
      </c>
      <c r="B1434" t="s">
        <v>9</v>
      </c>
      <c r="C1434" t="s">
        <v>24</v>
      </c>
      <c r="D1434" s="1">
        <v>44277</v>
      </c>
      <c r="E1434" s="4">
        <v>623</v>
      </c>
      <c r="F1434">
        <v>283</v>
      </c>
    </row>
    <row r="1435" spans="1:6" x14ac:dyDescent="0.25">
      <c r="A1435" t="s">
        <v>32</v>
      </c>
      <c r="B1435" t="s">
        <v>27</v>
      </c>
      <c r="C1435" t="s">
        <v>26</v>
      </c>
      <c r="D1435" s="1">
        <v>44277</v>
      </c>
      <c r="E1435" s="4">
        <v>8610</v>
      </c>
      <c r="F1435">
        <v>186</v>
      </c>
    </row>
    <row r="1436" spans="1:6" x14ac:dyDescent="0.25">
      <c r="A1436" t="s">
        <v>41</v>
      </c>
      <c r="B1436" t="s">
        <v>16</v>
      </c>
      <c r="C1436" t="s">
        <v>22</v>
      </c>
      <c r="D1436" s="1">
        <v>44277</v>
      </c>
      <c r="E1436" s="4">
        <v>3262</v>
      </c>
      <c r="F1436">
        <v>50</v>
      </c>
    </row>
    <row r="1437" spans="1:6" x14ac:dyDescent="0.25">
      <c r="A1437" t="s">
        <v>37</v>
      </c>
      <c r="B1437" t="s">
        <v>9</v>
      </c>
      <c r="C1437" t="s">
        <v>45</v>
      </c>
      <c r="D1437" s="1">
        <v>44277</v>
      </c>
      <c r="E1437" s="4">
        <v>1505</v>
      </c>
      <c r="F1437">
        <v>314</v>
      </c>
    </row>
    <row r="1438" spans="1:6" x14ac:dyDescent="0.25">
      <c r="A1438" t="s">
        <v>40</v>
      </c>
      <c r="B1438" t="s">
        <v>21</v>
      </c>
      <c r="C1438" t="s">
        <v>22</v>
      </c>
      <c r="D1438" s="1">
        <v>44277</v>
      </c>
      <c r="E1438" s="4">
        <v>16646</v>
      </c>
      <c r="F1438">
        <v>327</v>
      </c>
    </row>
    <row r="1439" spans="1:6" x14ac:dyDescent="0.25">
      <c r="A1439" t="s">
        <v>33</v>
      </c>
      <c r="B1439" t="s">
        <v>9</v>
      </c>
      <c r="C1439" t="s">
        <v>12</v>
      </c>
      <c r="D1439" s="1">
        <v>44277</v>
      </c>
      <c r="E1439" s="4">
        <v>12306</v>
      </c>
      <c r="F1439">
        <v>141</v>
      </c>
    </row>
    <row r="1440" spans="1:6" x14ac:dyDescent="0.25">
      <c r="A1440" t="s">
        <v>15</v>
      </c>
      <c r="B1440" t="s">
        <v>9</v>
      </c>
      <c r="C1440" t="s">
        <v>45</v>
      </c>
      <c r="D1440" s="1">
        <v>44277</v>
      </c>
      <c r="E1440" s="4">
        <v>9345</v>
      </c>
      <c r="F1440">
        <v>63</v>
      </c>
    </row>
    <row r="1441" spans="1:6" x14ac:dyDescent="0.25">
      <c r="A1441" t="s">
        <v>18</v>
      </c>
      <c r="B1441" t="s">
        <v>11</v>
      </c>
      <c r="C1441" t="s">
        <v>31</v>
      </c>
      <c r="D1441" s="1">
        <v>44277</v>
      </c>
      <c r="E1441" s="4">
        <v>8176</v>
      </c>
      <c r="F1441">
        <v>22</v>
      </c>
    </row>
    <row r="1442" spans="1:6" x14ac:dyDescent="0.25">
      <c r="A1442" t="s">
        <v>18</v>
      </c>
      <c r="B1442" t="s">
        <v>21</v>
      </c>
      <c r="C1442" t="s">
        <v>12</v>
      </c>
      <c r="D1442" s="1">
        <v>44277</v>
      </c>
      <c r="E1442" s="4">
        <v>3927</v>
      </c>
      <c r="F1442">
        <v>64</v>
      </c>
    </row>
    <row r="1443" spans="1:6" x14ac:dyDescent="0.25">
      <c r="A1443" t="s">
        <v>13</v>
      </c>
      <c r="B1443" t="s">
        <v>16</v>
      </c>
      <c r="C1443" t="s">
        <v>48</v>
      </c>
      <c r="D1443" s="1">
        <v>44277</v>
      </c>
      <c r="E1443" s="4">
        <v>252</v>
      </c>
      <c r="F1443">
        <v>72</v>
      </c>
    </row>
    <row r="1444" spans="1:6" x14ac:dyDescent="0.25">
      <c r="A1444" t="s">
        <v>23</v>
      </c>
      <c r="B1444" t="s">
        <v>9</v>
      </c>
      <c r="C1444" t="s">
        <v>38</v>
      </c>
      <c r="D1444" s="1">
        <v>44277</v>
      </c>
      <c r="E1444" s="4">
        <v>16149</v>
      </c>
      <c r="F1444">
        <v>9</v>
      </c>
    </row>
    <row r="1445" spans="1:6" x14ac:dyDescent="0.25">
      <c r="A1445" t="s">
        <v>18</v>
      </c>
      <c r="B1445" t="s">
        <v>21</v>
      </c>
      <c r="C1445" t="s">
        <v>35</v>
      </c>
      <c r="D1445" s="1">
        <v>44277</v>
      </c>
      <c r="E1445" s="4">
        <v>2065</v>
      </c>
      <c r="F1445">
        <v>259</v>
      </c>
    </row>
    <row r="1446" spans="1:6" x14ac:dyDescent="0.25">
      <c r="A1446" t="s">
        <v>55</v>
      </c>
      <c r="B1446" t="s">
        <v>21</v>
      </c>
      <c r="C1446" t="s">
        <v>17</v>
      </c>
      <c r="D1446" s="1">
        <v>44277</v>
      </c>
      <c r="E1446" s="4">
        <v>6153</v>
      </c>
      <c r="F1446">
        <v>362</v>
      </c>
    </row>
    <row r="1447" spans="1:6" x14ac:dyDescent="0.25">
      <c r="A1447" t="s">
        <v>29</v>
      </c>
      <c r="B1447" t="s">
        <v>9</v>
      </c>
      <c r="C1447" t="s">
        <v>24</v>
      </c>
      <c r="D1447" s="1">
        <v>44277</v>
      </c>
      <c r="E1447" s="4">
        <v>1932</v>
      </c>
      <c r="F1447">
        <v>194</v>
      </c>
    </row>
    <row r="1448" spans="1:6" x14ac:dyDescent="0.25">
      <c r="A1448" t="s">
        <v>56</v>
      </c>
      <c r="B1448" t="s">
        <v>27</v>
      </c>
      <c r="C1448" t="s">
        <v>30</v>
      </c>
      <c r="D1448" s="1">
        <v>44277</v>
      </c>
      <c r="E1448" s="4">
        <v>70</v>
      </c>
      <c r="F1448">
        <v>4</v>
      </c>
    </row>
    <row r="1449" spans="1:6" x14ac:dyDescent="0.25">
      <c r="A1449" t="s">
        <v>33</v>
      </c>
      <c r="B1449" t="s">
        <v>11</v>
      </c>
      <c r="C1449" t="s">
        <v>28</v>
      </c>
      <c r="D1449" s="1">
        <v>44277</v>
      </c>
      <c r="E1449" s="4">
        <v>455</v>
      </c>
      <c r="F1449">
        <v>46</v>
      </c>
    </row>
    <row r="1450" spans="1:6" x14ac:dyDescent="0.25">
      <c r="A1450" t="s">
        <v>13</v>
      </c>
      <c r="B1450" t="s">
        <v>21</v>
      </c>
      <c r="C1450" t="s">
        <v>50</v>
      </c>
      <c r="D1450" s="1">
        <v>44277</v>
      </c>
      <c r="E1450" s="4">
        <v>7203</v>
      </c>
      <c r="F1450">
        <v>267</v>
      </c>
    </row>
    <row r="1451" spans="1:6" x14ac:dyDescent="0.25">
      <c r="A1451" t="s">
        <v>40</v>
      </c>
      <c r="B1451" t="s">
        <v>21</v>
      </c>
      <c r="C1451" t="s">
        <v>35</v>
      </c>
      <c r="D1451" s="1">
        <v>44277</v>
      </c>
      <c r="E1451" s="4">
        <v>7784</v>
      </c>
      <c r="F1451">
        <v>1120</v>
      </c>
    </row>
    <row r="1452" spans="1:6" x14ac:dyDescent="0.25">
      <c r="A1452" t="s">
        <v>55</v>
      </c>
      <c r="B1452" t="s">
        <v>21</v>
      </c>
      <c r="C1452" t="s">
        <v>38</v>
      </c>
      <c r="D1452" s="1">
        <v>44277</v>
      </c>
      <c r="E1452" s="4">
        <v>7154</v>
      </c>
      <c r="F1452">
        <v>276</v>
      </c>
    </row>
    <row r="1453" spans="1:6" x14ac:dyDescent="0.25">
      <c r="A1453" t="s">
        <v>8</v>
      </c>
      <c r="B1453" t="s">
        <v>9</v>
      </c>
      <c r="C1453" t="s">
        <v>17</v>
      </c>
      <c r="D1453" s="1">
        <v>44278</v>
      </c>
      <c r="E1453" s="4">
        <v>6328</v>
      </c>
      <c r="F1453">
        <v>770</v>
      </c>
    </row>
    <row r="1454" spans="1:6" x14ac:dyDescent="0.25">
      <c r="A1454" t="s">
        <v>49</v>
      </c>
      <c r="B1454" t="s">
        <v>9</v>
      </c>
      <c r="C1454" t="s">
        <v>24</v>
      </c>
      <c r="D1454" s="1">
        <v>44278</v>
      </c>
      <c r="E1454" s="4">
        <v>2289</v>
      </c>
      <c r="F1454">
        <v>68</v>
      </c>
    </row>
    <row r="1455" spans="1:6" x14ac:dyDescent="0.25">
      <c r="A1455" t="s">
        <v>13</v>
      </c>
      <c r="B1455" t="s">
        <v>21</v>
      </c>
      <c r="C1455" t="s">
        <v>50</v>
      </c>
      <c r="D1455" s="1">
        <v>44278</v>
      </c>
      <c r="E1455" s="4">
        <v>1953</v>
      </c>
      <c r="F1455">
        <v>486</v>
      </c>
    </row>
    <row r="1456" spans="1:6" x14ac:dyDescent="0.25">
      <c r="A1456" t="s">
        <v>8</v>
      </c>
      <c r="B1456" t="s">
        <v>11</v>
      </c>
      <c r="C1456" t="s">
        <v>48</v>
      </c>
      <c r="D1456" s="1">
        <v>44278</v>
      </c>
      <c r="E1456" s="4">
        <v>7518</v>
      </c>
      <c r="F1456">
        <v>130</v>
      </c>
    </row>
    <row r="1457" spans="1:6" x14ac:dyDescent="0.25">
      <c r="A1457" t="s">
        <v>15</v>
      </c>
      <c r="B1457" t="s">
        <v>9</v>
      </c>
      <c r="C1457" t="s">
        <v>35</v>
      </c>
      <c r="D1457" s="1">
        <v>44278</v>
      </c>
      <c r="E1457" s="4">
        <v>3234</v>
      </c>
      <c r="F1457">
        <v>248</v>
      </c>
    </row>
    <row r="1458" spans="1:6" x14ac:dyDescent="0.25">
      <c r="A1458" t="s">
        <v>34</v>
      </c>
      <c r="B1458" t="s">
        <v>9</v>
      </c>
      <c r="C1458" t="s">
        <v>14</v>
      </c>
      <c r="D1458" s="1">
        <v>44278</v>
      </c>
      <c r="E1458" s="4">
        <v>4123</v>
      </c>
      <c r="F1458">
        <v>356</v>
      </c>
    </row>
    <row r="1459" spans="1:6" x14ac:dyDescent="0.25">
      <c r="A1459" t="s">
        <v>25</v>
      </c>
      <c r="B1459" t="s">
        <v>21</v>
      </c>
      <c r="C1459" t="s">
        <v>22</v>
      </c>
      <c r="D1459" s="1">
        <v>44278</v>
      </c>
      <c r="E1459" s="4">
        <v>7665</v>
      </c>
      <c r="F1459">
        <v>133</v>
      </c>
    </row>
    <row r="1460" spans="1:6" x14ac:dyDescent="0.25">
      <c r="A1460" t="s">
        <v>51</v>
      </c>
      <c r="B1460" t="s">
        <v>27</v>
      </c>
      <c r="C1460" t="s">
        <v>50</v>
      </c>
      <c r="D1460" s="1">
        <v>44278</v>
      </c>
      <c r="E1460" s="4">
        <v>3563</v>
      </c>
      <c r="F1460">
        <v>666</v>
      </c>
    </row>
    <row r="1461" spans="1:6" x14ac:dyDescent="0.25">
      <c r="A1461" t="s">
        <v>23</v>
      </c>
      <c r="B1461" t="s">
        <v>11</v>
      </c>
      <c r="C1461" t="s">
        <v>12</v>
      </c>
      <c r="D1461" s="1">
        <v>44278</v>
      </c>
      <c r="E1461" s="4">
        <v>644</v>
      </c>
      <c r="F1461">
        <v>51</v>
      </c>
    </row>
    <row r="1462" spans="1:6" x14ac:dyDescent="0.25">
      <c r="A1462" t="s">
        <v>46</v>
      </c>
      <c r="B1462" t="s">
        <v>27</v>
      </c>
      <c r="C1462" t="s">
        <v>22</v>
      </c>
      <c r="D1462" s="1">
        <v>44278</v>
      </c>
      <c r="E1462" s="4">
        <v>875</v>
      </c>
      <c r="F1462">
        <v>1120</v>
      </c>
    </row>
    <row r="1463" spans="1:6" x14ac:dyDescent="0.25">
      <c r="A1463" t="s">
        <v>37</v>
      </c>
      <c r="B1463" t="s">
        <v>21</v>
      </c>
      <c r="C1463" t="s">
        <v>26</v>
      </c>
      <c r="D1463" s="1">
        <v>44278</v>
      </c>
      <c r="E1463" s="4">
        <v>245</v>
      </c>
      <c r="F1463">
        <v>34</v>
      </c>
    </row>
    <row r="1464" spans="1:6" x14ac:dyDescent="0.25">
      <c r="A1464" t="s">
        <v>29</v>
      </c>
      <c r="B1464" t="s">
        <v>6</v>
      </c>
      <c r="C1464" t="s">
        <v>14</v>
      </c>
      <c r="D1464" s="1">
        <v>44278</v>
      </c>
      <c r="E1464" s="4">
        <v>1295</v>
      </c>
      <c r="F1464">
        <v>55</v>
      </c>
    </row>
    <row r="1465" spans="1:6" x14ac:dyDescent="0.25">
      <c r="A1465" t="s">
        <v>20</v>
      </c>
      <c r="B1465" t="s">
        <v>9</v>
      </c>
      <c r="C1465" t="s">
        <v>7</v>
      </c>
      <c r="D1465" s="1">
        <v>44278</v>
      </c>
      <c r="E1465" s="4">
        <v>1904</v>
      </c>
      <c r="F1465">
        <v>527</v>
      </c>
    </row>
    <row r="1466" spans="1:6" x14ac:dyDescent="0.25">
      <c r="A1466" t="s">
        <v>10</v>
      </c>
      <c r="B1466" t="s">
        <v>11</v>
      </c>
      <c r="C1466" t="s">
        <v>31</v>
      </c>
      <c r="D1466" s="1">
        <v>44278</v>
      </c>
      <c r="E1466" s="4">
        <v>12642</v>
      </c>
      <c r="F1466">
        <v>216</v>
      </c>
    </row>
    <row r="1467" spans="1:6" x14ac:dyDescent="0.25">
      <c r="A1467" t="s">
        <v>13</v>
      </c>
      <c r="B1467" t="s">
        <v>9</v>
      </c>
      <c r="C1467" t="s">
        <v>47</v>
      </c>
      <c r="D1467" s="1">
        <v>44278</v>
      </c>
      <c r="E1467" s="4">
        <v>6804</v>
      </c>
      <c r="F1467">
        <v>345</v>
      </c>
    </row>
    <row r="1468" spans="1:6" x14ac:dyDescent="0.25">
      <c r="A1468" t="s">
        <v>8</v>
      </c>
      <c r="B1468" t="s">
        <v>6</v>
      </c>
      <c r="C1468" t="s">
        <v>50</v>
      </c>
      <c r="D1468" s="1">
        <v>44278</v>
      </c>
      <c r="E1468" s="4">
        <v>826</v>
      </c>
      <c r="F1468">
        <v>40</v>
      </c>
    </row>
    <row r="1469" spans="1:6" x14ac:dyDescent="0.25">
      <c r="A1469" t="s">
        <v>15</v>
      </c>
      <c r="B1469" t="s">
        <v>6</v>
      </c>
      <c r="C1469" t="s">
        <v>47</v>
      </c>
      <c r="D1469" s="1">
        <v>44278</v>
      </c>
      <c r="E1469" s="4">
        <v>406</v>
      </c>
      <c r="F1469">
        <v>17</v>
      </c>
    </row>
    <row r="1470" spans="1:6" x14ac:dyDescent="0.25">
      <c r="A1470" t="s">
        <v>25</v>
      </c>
      <c r="B1470" t="s">
        <v>11</v>
      </c>
      <c r="C1470" t="s">
        <v>48</v>
      </c>
      <c r="D1470" s="1">
        <v>44278</v>
      </c>
      <c r="E1470" s="4">
        <v>2436</v>
      </c>
      <c r="F1470">
        <v>91</v>
      </c>
    </row>
    <row r="1471" spans="1:6" x14ac:dyDescent="0.25">
      <c r="A1471" t="s">
        <v>34</v>
      </c>
      <c r="B1471" t="s">
        <v>16</v>
      </c>
      <c r="C1471" t="s">
        <v>45</v>
      </c>
      <c r="D1471" s="1">
        <v>44278</v>
      </c>
      <c r="E1471" s="4">
        <v>7994</v>
      </c>
      <c r="F1471">
        <v>421</v>
      </c>
    </row>
    <row r="1472" spans="1:6" x14ac:dyDescent="0.25">
      <c r="A1472" t="s">
        <v>29</v>
      </c>
      <c r="B1472" t="s">
        <v>21</v>
      </c>
      <c r="C1472" t="s">
        <v>44</v>
      </c>
      <c r="D1472" s="1">
        <v>44278</v>
      </c>
      <c r="E1472" s="4">
        <v>5033</v>
      </c>
      <c r="F1472">
        <v>153</v>
      </c>
    </row>
    <row r="1473" spans="1:6" x14ac:dyDescent="0.25">
      <c r="A1473" t="s">
        <v>18</v>
      </c>
      <c r="B1473" t="s">
        <v>16</v>
      </c>
      <c r="C1473" t="s">
        <v>12</v>
      </c>
      <c r="D1473" s="1">
        <v>44278</v>
      </c>
      <c r="E1473" s="4">
        <v>16660</v>
      </c>
      <c r="F1473">
        <v>770</v>
      </c>
    </row>
    <row r="1474" spans="1:6" x14ac:dyDescent="0.25">
      <c r="A1474" t="s">
        <v>37</v>
      </c>
      <c r="B1474" t="s">
        <v>16</v>
      </c>
      <c r="C1474" t="s">
        <v>44</v>
      </c>
      <c r="D1474" s="1">
        <v>44278</v>
      </c>
      <c r="E1474" s="4">
        <v>16394</v>
      </c>
      <c r="F1474">
        <v>566</v>
      </c>
    </row>
    <row r="1475" spans="1:6" x14ac:dyDescent="0.25">
      <c r="A1475" t="s">
        <v>55</v>
      </c>
      <c r="B1475" t="s">
        <v>6</v>
      </c>
      <c r="C1475" t="s">
        <v>12</v>
      </c>
      <c r="D1475" s="1">
        <v>44278</v>
      </c>
      <c r="E1475" s="4">
        <v>168</v>
      </c>
      <c r="F1475">
        <v>7</v>
      </c>
    </row>
    <row r="1476" spans="1:6" x14ac:dyDescent="0.25">
      <c r="A1476" t="s">
        <v>41</v>
      </c>
      <c r="B1476" t="s">
        <v>9</v>
      </c>
      <c r="C1476" t="s">
        <v>17</v>
      </c>
      <c r="D1476" s="1">
        <v>44278</v>
      </c>
      <c r="E1476" s="4">
        <v>15225</v>
      </c>
      <c r="F1476">
        <v>770</v>
      </c>
    </row>
    <row r="1477" spans="1:6" x14ac:dyDescent="0.25">
      <c r="A1477" t="s">
        <v>34</v>
      </c>
      <c r="B1477" t="s">
        <v>27</v>
      </c>
      <c r="C1477" t="s">
        <v>36</v>
      </c>
      <c r="D1477" s="1">
        <v>44278</v>
      </c>
      <c r="E1477" s="4">
        <v>3661</v>
      </c>
      <c r="F1477">
        <v>147</v>
      </c>
    </row>
    <row r="1478" spans="1:6" x14ac:dyDescent="0.25">
      <c r="A1478" t="s">
        <v>10</v>
      </c>
      <c r="B1478" t="s">
        <v>9</v>
      </c>
      <c r="C1478" t="s">
        <v>44</v>
      </c>
      <c r="D1478" s="1">
        <v>44279</v>
      </c>
      <c r="E1478" s="4">
        <v>3171</v>
      </c>
      <c r="F1478">
        <v>910</v>
      </c>
    </row>
    <row r="1479" spans="1:6" x14ac:dyDescent="0.25">
      <c r="A1479" t="s">
        <v>18</v>
      </c>
      <c r="B1479" t="s">
        <v>9</v>
      </c>
      <c r="C1479" t="s">
        <v>42</v>
      </c>
      <c r="D1479" s="1">
        <v>44279</v>
      </c>
      <c r="E1479" s="4">
        <v>2198</v>
      </c>
      <c r="F1479">
        <v>83</v>
      </c>
    </row>
    <row r="1480" spans="1:6" x14ac:dyDescent="0.25">
      <c r="A1480" t="s">
        <v>37</v>
      </c>
      <c r="B1480" t="s">
        <v>27</v>
      </c>
      <c r="C1480" t="s">
        <v>52</v>
      </c>
      <c r="D1480" s="1">
        <v>44279</v>
      </c>
      <c r="E1480" s="4">
        <v>7245</v>
      </c>
      <c r="F1480">
        <v>185</v>
      </c>
    </row>
    <row r="1481" spans="1:6" x14ac:dyDescent="0.25">
      <c r="A1481" t="s">
        <v>18</v>
      </c>
      <c r="B1481" t="s">
        <v>16</v>
      </c>
      <c r="C1481" t="s">
        <v>26</v>
      </c>
      <c r="D1481" s="1">
        <v>44279</v>
      </c>
      <c r="E1481" s="4">
        <v>4235</v>
      </c>
      <c r="F1481">
        <v>604</v>
      </c>
    </row>
    <row r="1482" spans="1:6" x14ac:dyDescent="0.25">
      <c r="A1482" t="s">
        <v>10</v>
      </c>
      <c r="B1482" t="s">
        <v>16</v>
      </c>
      <c r="C1482" t="s">
        <v>47</v>
      </c>
      <c r="D1482" s="1">
        <v>44279</v>
      </c>
      <c r="E1482" s="4">
        <v>595</v>
      </c>
      <c r="F1482">
        <v>452</v>
      </c>
    </row>
    <row r="1483" spans="1:6" x14ac:dyDescent="0.25">
      <c r="A1483" t="s">
        <v>10</v>
      </c>
      <c r="B1483" t="s">
        <v>27</v>
      </c>
      <c r="C1483" t="s">
        <v>12</v>
      </c>
      <c r="D1483" s="1">
        <v>44279</v>
      </c>
      <c r="E1483" s="4">
        <v>2954</v>
      </c>
      <c r="F1483">
        <v>269</v>
      </c>
    </row>
    <row r="1484" spans="1:6" x14ac:dyDescent="0.25">
      <c r="A1484" t="s">
        <v>49</v>
      </c>
      <c r="B1484" t="s">
        <v>27</v>
      </c>
      <c r="C1484" t="s">
        <v>7</v>
      </c>
      <c r="D1484" s="1">
        <v>44279</v>
      </c>
      <c r="E1484" s="4">
        <v>10262</v>
      </c>
      <c r="F1484">
        <v>294</v>
      </c>
    </row>
    <row r="1485" spans="1:6" x14ac:dyDescent="0.25">
      <c r="A1485" t="s">
        <v>18</v>
      </c>
      <c r="B1485" t="s">
        <v>6</v>
      </c>
      <c r="C1485" t="s">
        <v>7</v>
      </c>
      <c r="D1485" s="1">
        <v>44279</v>
      </c>
      <c r="E1485" s="4">
        <v>6482</v>
      </c>
      <c r="F1485">
        <v>353</v>
      </c>
    </row>
    <row r="1486" spans="1:6" x14ac:dyDescent="0.25">
      <c r="A1486" t="s">
        <v>5</v>
      </c>
      <c r="B1486" t="s">
        <v>9</v>
      </c>
      <c r="C1486" t="s">
        <v>48</v>
      </c>
      <c r="D1486" s="1">
        <v>44279</v>
      </c>
      <c r="E1486" s="4">
        <v>1953</v>
      </c>
      <c r="F1486">
        <v>287</v>
      </c>
    </row>
    <row r="1487" spans="1:6" x14ac:dyDescent="0.25">
      <c r="A1487" t="s">
        <v>5</v>
      </c>
      <c r="B1487" t="s">
        <v>6</v>
      </c>
      <c r="C1487" t="s">
        <v>38</v>
      </c>
      <c r="D1487" s="1">
        <v>44279</v>
      </c>
      <c r="E1487" s="4">
        <v>3073</v>
      </c>
      <c r="F1487">
        <v>49</v>
      </c>
    </row>
    <row r="1488" spans="1:6" x14ac:dyDescent="0.25">
      <c r="A1488" t="s">
        <v>37</v>
      </c>
      <c r="B1488" t="s">
        <v>11</v>
      </c>
      <c r="C1488" t="s">
        <v>31</v>
      </c>
      <c r="D1488" s="1">
        <v>44279</v>
      </c>
      <c r="E1488" s="4">
        <v>2436</v>
      </c>
      <c r="F1488">
        <v>385</v>
      </c>
    </row>
    <row r="1489" spans="1:6" x14ac:dyDescent="0.25">
      <c r="A1489" t="s">
        <v>25</v>
      </c>
      <c r="B1489" t="s">
        <v>11</v>
      </c>
      <c r="C1489" t="s">
        <v>28</v>
      </c>
      <c r="D1489" s="1">
        <v>44279</v>
      </c>
      <c r="E1489" s="4">
        <v>686</v>
      </c>
      <c r="F1489">
        <v>306</v>
      </c>
    </row>
    <row r="1490" spans="1:6" x14ac:dyDescent="0.25">
      <c r="A1490" t="s">
        <v>8</v>
      </c>
      <c r="B1490" t="s">
        <v>21</v>
      </c>
      <c r="C1490" t="s">
        <v>7</v>
      </c>
      <c r="D1490" s="1">
        <v>44279</v>
      </c>
      <c r="E1490" s="4">
        <v>4235</v>
      </c>
      <c r="F1490">
        <v>46</v>
      </c>
    </row>
    <row r="1491" spans="1:6" x14ac:dyDescent="0.25">
      <c r="A1491" t="s">
        <v>40</v>
      </c>
      <c r="B1491" t="s">
        <v>11</v>
      </c>
      <c r="C1491" t="s">
        <v>17</v>
      </c>
      <c r="D1491" s="1">
        <v>44279</v>
      </c>
      <c r="E1491" s="4">
        <v>2891</v>
      </c>
      <c r="F1491">
        <v>467</v>
      </c>
    </row>
    <row r="1492" spans="1:6" x14ac:dyDescent="0.25">
      <c r="A1492" t="s">
        <v>23</v>
      </c>
      <c r="B1492" t="s">
        <v>27</v>
      </c>
      <c r="C1492" t="s">
        <v>14</v>
      </c>
      <c r="D1492" s="1">
        <v>44279</v>
      </c>
      <c r="E1492" s="4">
        <v>4823</v>
      </c>
      <c r="F1492">
        <v>559</v>
      </c>
    </row>
    <row r="1493" spans="1:6" x14ac:dyDescent="0.25">
      <c r="A1493" t="s">
        <v>29</v>
      </c>
      <c r="B1493" t="s">
        <v>27</v>
      </c>
      <c r="C1493" t="s">
        <v>14</v>
      </c>
      <c r="D1493" s="1">
        <v>44279</v>
      </c>
      <c r="E1493" s="4">
        <v>12054</v>
      </c>
      <c r="F1493">
        <v>217</v>
      </c>
    </row>
    <row r="1494" spans="1:6" x14ac:dyDescent="0.25">
      <c r="A1494" t="s">
        <v>41</v>
      </c>
      <c r="B1494" t="s">
        <v>16</v>
      </c>
      <c r="C1494" t="s">
        <v>38</v>
      </c>
      <c r="D1494" s="1">
        <v>44279</v>
      </c>
      <c r="E1494" s="4">
        <v>1981</v>
      </c>
      <c r="F1494">
        <v>154</v>
      </c>
    </row>
    <row r="1495" spans="1:6" x14ac:dyDescent="0.25">
      <c r="A1495" t="s">
        <v>34</v>
      </c>
      <c r="B1495" t="s">
        <v>9</v>
      </c>
      <c r="C1495" t="s">
        <v>42</v>
      </c>
      <c r="D1495" s="1">
        <v>44279</v>
      </c>
      <c r="E1495" s="4">
        <v>8862</v>
      </c>
      <c r="F1495">
        <v>187</v>
      </c>
    </row>
    <row r="1496" spans="1:6" x14ac:dyDescent="0.25">
      <c r="A1496" t="s">
        <v>20</v>
      </c>
      <c r="B1496" t="s">
        <v>9</v>
      </c>
      <c r="C1496" t="s">
        <v>48</v>
      </c>
      <c r="D1496" s="1">
        <v>44279</v>
      </c>
      <c r="E1496" s="4">
        <v>3416</v>
      </c>
      <c r="F1496">
        <v>428</v>
      </c>
    </row>
    <row r="1497" spans="1:6" x14ac:dyDescent="0.25">
      <c r="A1497" t="s">
        <v>25</v>
      </c>
      <c r="B1497" t="s">
        <v>11</v>
      </c>
      <c r="C1497" t="s">
        <v>48</v>
      </c>
      <c r="D1497" s="1">
        <v>44279</v>
      </c>
      <c r="E1497" s="4">
        <v>2149</v>
      </c>
      <c r="F1497">
        <v>229</v>
      </c>
    </row>
    <row r="1498" spans="1:6" x14ac:dyDescent="0.25">
      <c r="A1498" t="s">
        <v>33</v>
      </c>
      <c r="B1498" t="s">
        <v>21</v>
      </c>
      <c r="C1498" t="s">
        <v>42</v>
      </c>
      <c r="D1498" s="1">
        <v>44279</v>
      </c>
      <c r="E1498" s="4">
        <v>2443</v>
      </c>
      <c r="F1498">
        <v>154</v>
      </c>
    </row>
    <row r="1499" spans="1:6" x14ac:dyDescent="0.25">
      <c r="A1499" t="s">
        <v>56</v>
      </c>
      <c r="B1499" t="s">
        <v>16</v>
      </c>
      <c r="C1499" t="s">
        <v>35</v>
      </c>
      <c r="D1499" s="1">
        <v>44279</v>
      </c>
      <c r="E1499" s="4">
        <v>1638</v>
      </c>
      <c r="F1499">
        <v>273</v>
      </c>
    </row>
    <row r="1500" spans="1:6" x14ac:dyDescent="0.25">
      <c r="A1500" t="s">
        <v>53</v>
      </c>
      <c r="B1500" t="s">
        <v>9</v>
      </c>
      <c r="C1500" t="s">
        <v>26</v>
      </c>
      <c r="D1500" s="1">
        <v>44279</v>
      </c>
      <c r="E1500" s="4">
        <v>5607</v>
      </c>
      <c r="F1500">
        <v>1120</v>
      </c>
    </row>
    <row r="1501" spans="1:6" x14ac:dyDescent="0.25">
      <c r="A1501" t="s">
        <v>25</v>
      </c>
      <c r="B1501" t="s">
        <v>11</v>
      </c>
      <c r="C1501" t="s">
        <v>44</v>
      </c>
      <c r="D1501" s="1">
        <v>44279</v>
      </c>
      <c r="E1501" s="4">
        <v>6160</v>
      </c>
      <c r="F1501">
        <v>220</v>
      </c>
    </row>
    <row r="1502" spans="1:6" x14ac:dyDescent="0.25">
      <c r="A1502" t="s">
        <v>20</v>
      </c>
      <c r="B1502" t="s">
        <v>21</v>
      </c>
      <c r="C1502" t="s">
        <v>42</v>
      </c>
      <c r="D1502" s="1">
        <v>44279</v>
      </c>
      <c r="E1502" s="4">
        <v>7945</v>
      </c>
      <c r="F1502">
        <v>663</v>
      </c>
    </row>
    <row r="1503" spans="1:6" x14ac:dyDescent="0.25">
      <c r="A1503" t="s">
        <v>29</v>
      </c>
      <c r="B1503" t="s">
        <v>9</v>
      </c>
      <c r="C1503" t="s">
        <v>14</v>
      </c>
      <c r="D1503" s="1">
        <v>44279</v>
      </c>
      <c r="E1503" s="4">
        <v>1197</v>
      </c>
      <c r="F1503">
        <v>43</v>
      </c>
    </row>
    <row r="1504" spans="1:6" x14ac:dyDescent="0.25">
      <c r="A1504" t="s">
        <v>53</v>
      </c>
      <c r="B1504" t="s">
        <v>21</v>
      </c>
      <c r="C1504" t="s">
        <v>38</v>
      </c>
      <c r="D1504" s="1">
        <v>44279</v>
      </c>
      <c r="E1504" s="4">
        <v>756</v>
      </c>
      <c r="F1504">
        <v>24</v>
      </c>
    </row>
    <row r="1505" spans="1:6" x14ac:dyDescent="0.25">
      <c r="A1505" t="s">
        <v>29</v>
      </c>
      <c r="B1505" t="s">
        <v>21</v>
      </c>
      <c r="C1505" t="s">
        <v>28</v>
      </c>
      <c r="D1505" s="1">
        <v>44279</v>
      </c>
      <c r="E1505" s="4">
        <v>3178</v>
      </c>
      <c r="F1505">
        <v>245</v>
      </c>
    </row>
    <row r="1506" spans="1:6" x14ac:dyDescent="0.25">
      <c r="A1506" t="s">
        <v>32</v>
      </c>
      <c r="B1506" t="s">
        <v>27</v>
      </c>
      <c r="C1506" t="s">
        <v>47</v>
      </c>
      <c r="D1506" s="1">
        <v>44279</v>
      </c>
      <c r="E1506" s="4">
        <v>2772</v>
      </c>
      <c r="F1506">
        <v>164</v>
      </c>
    </row>
    <row r="1507" spans="1:6" x14ac:dyDescent="0.25">
      <c r="A1507" t="s">
        <v>20</v>
      </c>
      <c r="B1507" t="s">
        <v>9</v>
      </c>
      <c r="C1507" t="s">
        <v>43</v>
      </c>
      <c r="D1507" s="1">
        <v>44280</v>
      </c>
      <c r="E1507" s="4">
        <v>574</v>
      </c>
      <c r="F1507">
        <v>303</v>
      </c>
    </row>
    <row r="1508" spans="1:6" x14ac:dyDescent="0.25">
      <c r="A1508" t="s">
        <v>8</v>
      </c>
      <c r="B1508" t="s">
        <v>16</v>
      </c>
      <c r="C1508" t="s">
        <v>19</v>
      </c>
      <c r="D1508" s="1">
        <v>44280</v>
      </c>
      <c r="E1508" s="4">
        <v>8309</v>
      </c>
      <c r="F1508">
        <v>149</v>
      </c>
    </row>
    <row r="1509" spans="1:6" x14ac:dyDescent="0.25">
      <c r="A1509" t="s">
        <v>23</v>
      </c>
      <c r="B1509" t="s">
        <v>6</v>
      </c>
      <c r="C1509" t="s">
        <v>50</v>
      </c>
      <c r="D1509" s="1">
        <v>44280</v>
      </c>
      <c r="E1509" s="4">
        <v>5208</v>
      </c>
      <c r="F1509">
        <v>174</v>
      </c>
    </row>
    <row r="1510" spans="1:6" x14ac:dyDescent="0.25">
      <c r="A1510" t="s">
        <v>20</v>
      </c>
      <c r="B1510" t="s">
        <v>11</v>
      </c>
      <c r="C1510" t="s">
        <v>12</v>
      </c>
      <c r="D1510" s="1">
        <v>44280</v>
      </c>
      <c r="E1510" s="4">
        <v>168</v>
      </c>
      <c r="F1510">
        <v>91</v>
      </c>
    </row>
    <row r="1511" spans="1:6" x14ac:dyDescent="0.25">
      <c r="A1511" t="s">
        <v>20</v>
      </c>
      <c r="B1511" t="s">
        <v>11</v>
      </c>
      <c r="C1511" t="s">
        <v>50</v>
      </c>
      <c r="D1511" s="1">
        <v>44280</v>
      </c>
      <c r="E1511" s="4">
        <v>1778</v>
      </c>
      <c r="F1511">
        <v>160</v>
      </c>
    </row>
    <row r="1512" spans="1:6" x14ac:dyDescent="0.25">
      <c r="A1512" t="s">
        <v>15</v>
      </c>
      <c r="B1512" t="s">
        <v>21</v>
      </c>
      <c r="C1512" t="s">
        <v>47</v>
      </c>
      <c r="D1512" s="1">
        <v>44280</v>
      </c>
      <c r="E1512" s="4">
        <v>7063</v>
      </c>
      <c r="F1512">
        <v>355</v>
      </c>
    </row>
    <row r="1513" spans="1:6" x14ac:dyDescent="0.25">
      <c r="A1513" t="s">
        <v>23</v>
      </c>
      <c r="B1513" t="s">
        <v>16</v>
      </c>
      <c r="C1513" t="s">
        <v>30</v>
      </c>
      <c r="D1513" s="1">
        <v>44280</v>
      </c>
      <c r="E1513" s="4">
        <v>8918</v>
      </c>
      <c r="F1513">
        <v>690</v>
      </c>
    </row>
    <row r="1514" spans="1:6" x14ac:dyDescent="0.25">
      <c r="A1514" t="s">
        <v>34</v>
      </c>
      <c r="B1514" t="s">
        <v>27</v>
      </c>
      <c r="C1514" t="s">
        <v>47</v>
      </c>
      <c r="D1514" s="1">
        <v>44280</v>
      </c>
      <c r="E1514" s="4">
        <v>4613</v>
      </c>
      <c r="F1514">
        <v>144</v>
      </c>
    </row>
    <row r="1515" spans="1:6" x14ac:dyDescent="0.25">
      <c r="A1515" t="s">
        <v>39</v>
      </c>
      <c r="B1515" t="s">
        <v>11</v>
      </c>
      <c r="C1515" t="s">
        <v>50</v>
      </c>
      <c r="D1515" s="1">
        <v>44280</v>
      </c>
      <c r="E1515" s="4">
        <v>560</v>
      </c>
      <c r="F1515">
        <v>57</v>
      </c>
    </row>
    <row r="1516" spans="1:6" x14ac:dyDescent="0.25">
      <c r="A1516" t="s">
        <v>23</v>
      </c>
      <c r="B1516" t="s">
        <v>6</v>
      </c>
      <c r="C1516" t="s">
        <v>7</v>
      </c>
      <c r="D1516" s="1">
        <v>44280</v>
      </c>
      <c r="E1516" s="4">
        <v>5495</v>
      </c>
      <c r="F1516">
        <v>220</v>
      </c>
    </row>
    <row r="1517" spans="1:6" x14ac:dyDescent="0.25">
      <c r="A1517" t="s">
        <v>13</v>
      </c>
      <c r="B1517" t="s">
        <v>11</v>
      </c>
      <c r="C1517" t="s">
        <v>26</v>
      </c>
      <c r="D1517" s="1">
        <v>44280</v>
      </c>
      <c r="E1517" s="4">
        <v>5096</v>
      </c>
      <c r="F1517">
        <v>700</v>
      </c>
    </row>
    <row r="1518" spans="1:6" x14ac:dyDescent="0.25">
      <c r="A1518" t="s">
        <v>57</v>
      </c>
      <c r="B1518" t="s">
        <v>9</v>
      </c>
      <c r="C1518" t="s">
        <v>50</v>
      </c>
      <c r="D1518" s="1">
        <v>44280</v>
      </c>
      <c r="E1518" s="4">
        <v>7889</v>
      </c>
      <c r="F1518">
        <v>304</v>
      </c>
    </row>
    <row r="1519" spans="1:6" x14ac:dyDescent="0.25">
      <c r="A1519" t="s">
        <v>32</v>
      </c>
      <c r="B1519" t="s">
        <v>21</v>
      </c>
      <c r="C1519" t="s">
        <v>14</v>
      </c>
      <c r="D1519" s="1">
        <v>44280</v>
      </c>
      <c r="E1519" s="4">
        <v>805</v>
      </c>
      <c r="F1519">
        <v>29</v>
      </c>
    </row>
    <row r="1520" spans="1:6" x14ac:dyDescent="0.25">
      <c r="A1520" t="s">
        <v>49</v>
      </c>
      <c r="B1520" t="s">
        <v>21</v>
      </c>
      <c r="C1520" t="s">
        <v>35</v>
      </c>
      <c r="D1520" s="1">
        <v>44280</v>
      </c>
      <c r="E1520" s="4">
        <v>9639</v>
      </c>
      <c r="F1520">
        <v>1400</v>
      </c>
    </row>
    <row r="1521" spans="1:6" x14ac:dyDescent="0.25">
      <c r="A1521" t="s">
        <v>23</v>
      </c>
      <c r="B1521" t="s">
        <v>9</v>
      </c>
      <c r="C1521" t="s">
        <v>14</v>
      </c>
      <c r="D1521" s="1">
        <v>44280</v>
      </c>
      <c r="E1521" s="4">
        <v>10913</v>
      </c>
      <c r="F1521">
        <v>377</v>
      </c>
    </row>
    <row r="1522" spans="1:6" x14ac:dyDescent="0.25">
      <c r="A1522" t="s">
        <v>49</v>
      </c>
      <c r="B1522" t="s">
        <v>21</v>
      </c>
      <c r="C1522" t="s">
        <v>48</v>
      </c>
      <c r="D1522" s="1">
        <v>44280</v>
      </c>
      <c r="E1522" s="4">
        <v>2324</v>
      </c>
      <c r="F1522">
        <v>93</v>
      </c>
    </row>
    <row r="1523" spans="1:6" x14ac:dyDescent="0.25">
      <c r="A1523" t="s">
        <v>18</v>
      </c>
      <c r="B1523" t="s">
        <v>21</v>
      </c>
      <c r="C1523" t="s">
        <v>19</v>
      </c>
      <c r="D1523" s="1">
        <v>44280</v>
      </c>
      <c r="E1523" s="4">
        <v>3598</v>
      </c>
      <c r="F1523">
        <v>225</v>
      </c>
    </row>
    <row r="1524" spans="1:6" x14ac:dyDescent="0.25">
      <c r="A1524" t="s">
        <v>18</v>
      </c>
      <c r="B1524" t="s">
        <v>11</v>
      </c>
      <c r="C1524" t="s">
        <v>7</v>
      </c>
      <c r="D1524" s="1">
        <v>44280</v>
      </c>
      <c r="E1524" s="4">
        <v>5509</v>
      </c>
      <c r="F1524">
        <v>221</v>
      </c>
    </row>
    <row r="1525" spans="1:6" x14ac:dyDescent="0.25">
      <c r="A1525" t="s">
        <v>23</v>
      </c>
      <c r="B1525" t="s">
        <v>11</v>
      </c>
      <c r="C1525" t="s">
        <v>42</v>
      </c>
      <c r="D1525" s="1">
        <v>44280</v>
      </c>
      <c r="E1525" s="4">
        <v>3997</v>
      </c>
      <c r="F1525">
        <v>223</v>
      </c>
    </row>
    <row r="1526" spans="1:6" x14ac:dyDescent="0.25">
      <c r="A1526" t="s">
        <v>18</v>
      </c>
      <c r="B1526" t="s">
        <v>16</v>
      </c>
      <c r="C1526" t="s">
        <v>7</v>
      </c>
      <c r="D1526" s="1">
        <v>44281</v>
      </c>
      <c r="E1526" s="4">
        <v>10808</v>
      </c>
      <c r="F1526">
        <v>184</v>
      </c>
    </row>
    <row r="1527" spans="1:6" x14ac:dyDescent="0.25">
      <c r="A1527" t="s">
        <v>49</v>
      </c>
      <c r="B1527" t="s">
        <v>9</v>
      </c>
      <c r="C1527" t="s">
        <v>22</v>
      </c>
      <c r="D1527" s="1">
        <v>44281</v>
      </c>
      <c r="E1527" s="4">
        <v>315</v>
      </c>
      <c r="F1527">
        <v>1260</v>
      </c>
    </row>
    <row r="1528" spans="1:6" x14ac:dyDescent="0.25">
      <c r="A1528" t="s">
        <v>37</v>
      </c>
      <c r="B1528" t="s">
        <v>21</v>
      </c>
      <c r="C1528" t="s">
        <v>14</v>
      </c>
      <c r="D1528" s="1">
        <v>44281</v>
      </c>
      <c r="E1528" s="4">
        <v>2702</v>
      </c>
      <c r="F1528">
        <v>124</v>
      </c>
    </row>
    <row r="1529" spans="1:6" x14ac:dyDescent="0.25">
      <c r="A1529" t="s">
        <v>23</v>
      </c>
      <c r="B1529" t="s">
        <v>9</v>
      </c>
      <c r="C1529" t="s">
        <v>50</v>
      </c>
      <c r="D1529" s="1">
        <v>44281</v>
      </c>
      <c r="E1529" s="4">
        <v>7539</v>
      </c>
      <c r="F1529">
        <v>340</v>
      </c>
    </row>
    <row r="1530" spans="1:6" x14ac:dyDescent="0.25">
      <c r="A1530" t="s">
        <v>10</v>
      </c>
      <c r="B1530" t="s">
        <v>27</v>
      </c>
      <c r="C1530" t="s">
        <v>36</v>
      </c>
      <c r="D1530" s="1">
        <v>44281</v>
      </c>
      <c r="E1530" s="4">
        <v>2065</v>
      </c>
      <c r="F1530">
        <v>453</v>
      </c>
    </row>
    <row r="1531" spans="1:6" x14ac:dyDescent="0.25">
      <c r="A1531" t="s">
        <v>37</v>
      </c>
      <c r="B1531" t="s">
        <v>27</v>
      </c>
      <c r="C1531" t="s">
        <v>45</v>
      </c>
      <c r="D1531" s="1">
        <v>44281</v>
      </c>
      <c r="E1531" s="4">
        <v>336</v>
      </c>
      <c r="F1531">
        <v>244</v>
      </c>
    </row>
    <row r="1532" spans="1:6" x14ac:dyDescent="0.25">
      <c r="A1532" t="s">
        <v>32</v>
      </c>
      <c r="B1532" t="s">
        <v>16</v>
      </c>
      <c r="C1532" t="s">
        <v>19</v>
      </c>
      <c r="D1532" s="1">
        <v>44281</v>
      </c>
      <c r="E1532" s="4">
        <v>8162</v>
      </c>
      <c r="F1532">
        <v>207</v>
      </c>
    </row>
    <row r="1533" spans="1:6" x14ac:dyDescent="0.25">
      <c r="A1533" t="s">
        <v>33</v>
      </c>
      <c r="B1533" t="s">
        <v>11</v>
      </c>
      <c r="C1533" t="s">
        <v>28</v>
      </c>
      <c r="D1533" s="1">
        <v>44281</v>
      </c>
      <c r="E1533" s="4">
        <v>1848</v>
      </c>
      <c r="F1533">
        <v>18</v>
      </c>
    </row>
    <row r="1534" spans="1:6" x14ac:dyDescent="0.25">
      <c r="A1534" t="s">
        <v>29</v>
      </c>
      <c r="B1534" t="s">
        <v>11</v>
      </c>
      <c r="C1534" t="s">
        <v>52</v>
      </c>
      <c r="D1534" s="1">
        <v>44281</v>
      </c>
      <c r="E1534" s="4">
        <v>35</v>
      </c>
      <c r="F1534">
        <v>83</v>
      </c>
    </row>
    <row r="1535" spans="1:6" x14ac:dyDescent="0.25">
      <c r="A1535" t="s">
        <v>8</v>
      </c>
      <c r="B1535" t="s">
        <v>27</v>
      </c>
      <c r="C1535" t="s">
        <v>12</v>
      </c>
      <c r="D1535" s="1">
        <v>44281</v>
      </c>
      <c r="E1535" s="4">
        <v>3199</v>
      </c>
      <c r="F1535">
        <v>166</v>
      </c>
    </row>
    <row r="1536" spans="1:6" x14ac:dyDescent="0.25">
      <c r="A1536" t="s">
        <v>46</v>
      </c>
      <c r="B1536" t="s">
        <v>16</v>
      </c>
      <c r="C1536" t="s">
        <v>47</v>
      </c>
      <c r="D1536" s="1">
        <v>44281</v>
      </c>
      <c r="E1536" s="4">
        <v>8393</v>
      </c>
      <c r="F1536">
        <v>524</v>
      </c>
    </row>
    <row r="1537" spans="1:6" x14ac:dyDescent="0.25">
      <c r="A1537" t="s">
        <v>25</v>
      </c>
      <c r="B1537" t="s">
        <v>21</v>
      </c>
      <c r="C1537" t="s">
        <v>38</v>
      </c>
      <c r="D1537" s="1">
        <v>44281</v>
      </c>
      <c r="E1537" s="4">
        <v>5516</v>
      </c>
      <c r="F1537">
        <v>182</v>
      </c>
    </row>
    <row r="1538" spans="1:6" x14ac:dyDescent="0.25">
      <c r="A1538" t="s">
        <v>13</v>
      </c>
      <c r="B1538" t="s">
        <v>21</v>
      </c>
      <c r="C1538" t="s">
        <v>7</v>
      </c>
      <c r="D1538" s="1">
        <v>44281</v>
      </c>
      <c r="E1538" s="4">
        <v>4879</v>
      </c>
      <c r="F1538">
        <v>146</v>
      </c>
    </row>
    <row r="1539" spans="1:6" x14ac:dyDescent="0.25">
      <c r="A1539" t="s">
        <v>29</v>
      </c>
      <c r="B1539" t="s">
        <v>16</v>
      </c>
      <c r="C1539" t="s">
        <v>52</v>
      </c>
      <c r="D1539" s="1">
        <v>44281</v>
      </c>
      <c r="E1539" s="4">
        <v>3129</v>
      </c>
      <c r="F1539">
        <v>150</v>
      </c>
    </row>
    <row r="1540" spans="1:6" x14ac:dyDescent="0.25">
      <c r="A1540" t="s">
        <v>51</v>
      </c>
      <c r="B1540" t="s">
        <v>16</v>
      </c>
      <c r="C1540" t="s">
        <v>47</v>
      </c>
      <c r="D1540" s="1">
        <v>44281</v>
      </c>
      <c r="E1540" s="4">
        <v>14119</v>
      </c>
      <c r="F1540">
        <v>275</v>
      </c>
    </row>
    <row r="1541" spans="1:6" x14ac:dyDescent="0.25">
      <c r="A1541" t="s">
        <v>25</v>
      </c>
      <c r="B1541" t="s">
        <v>6</v>
      </c>
      <c r="C1541" t="s">
        <v>35</v>
      </c>
      <c r="D1541" s="1">
        <v>44281</v>
      </c>
      <c r="E1541" s="4">
        <v>119</v>
      </c>
      <c r="F1541">
        <v>149</v>
      </c>
    </row>
    <row r="1542" spans="1:6" x14ac:dyDescent="0.25">
      <c r="A1542" t="s">
        <v>41</v>
      </c>
      <c r="B1542" t="s">
        <v>9</v>
      </c>
      <c r="C1542" t="s">
        <v>31</v>
      </c>
      <c r="D1542" s="1">
        <v>44281</v>
      </c>
      <c r="E1542" s="4">
        <v>10017</v>
      </c>
      <c r="F1542">
        <v>381</v>
      </c>
    </row>
    <row r="1543" spans="1:6" x14ac:dyDescent="0.25">
      <c r="A1543" t="s">
        <v>10</v>
      </c>
      <c r="B1543" t="s">
        <v>27</v>
      </c>
      <c r="C1543" t="s">
        <v>42</v>
      </c>
      <c r="D1543" s="1">
        <v>44281</v>
      </c>
      <c r="E1543" s="4">
        <v>9065</v>
      </c>
      <c r="F1543">
        <v>840</v>
      </c>
    </row>
    <row r="1544" spans="1:6" x14ac:dyDescent="0.25">
      <c r="A1544" t="s">
        <v>23</v>
      </c>
      <c r="B1544" t="s">
        <v>21</v>
      </c>
      <c r="C1544" t="s">
        <v>7</v>
      </c>
      <c r="D1544" s="1">
        <v>44281</v>
      </c>
      <c r="E1544" s="4">
        <v>2555</v>
      </c>
      <c r="F1544">
        <v>107</v>
      </c>
    </row>
    <row r="1545" spans="1:6" x14ac:dyDescent="0.25">
      <c r="A1545" t="s">
        <v>33</v>
      </c>
      <c r="B1545" t="s">
        <v>9</v>
      </c>
      <c r="C1545" t="s">
        <v>47</v>
      </c>
      <c r="D1545" s="1">
        <v>44281</v>
      </c>
      <c r="E1545" s="4">
        <v>5082</v>
      </c>
      <c r="F1545">
        <v>318</v>
      </c>
    </row>
    <row r="1546" spans="1:6" x14ac:dyDescent="0.25">
      <c r="A1546" t="s">
        <v>23</v>
      </c>
      <c r="B1546" t="s">
        <v>9</v>
      </c>
      <c r="C1546" t="s">
        <v>17</v>
      </c>
      <c r="D1546" s="1">
        <v>44281</v>
      </c>
      <c r="E1546" s="4">
        <v>6657</v>
      </c>
      <c r="F1546">
        <v>333</v>
      </c>
    </row>
    <row r="1547" spans="1:6" x14ac:dyDescent="0.25">
      <c r="A1547" t="s">
        <v>8</v>
      </c>
      <c r="B1547" t="s">
        <v>16</v>
      </c>
      <c r="C1547" t="s">
        <v>24</v>
      </c>
      <c r="D1547" s="1">
        <v>44281</v>
      </c>
      <c r="E1547" s="4">
        <v>1827</v>
      </c>
      <c r="F1547">
        <v>183</v>
      </c>
    </row>
    <row r="1548" spans="1:6" x14ac:dyDescent="0.25">
      <c r="A1548" t="s">
        <v>18</v>
      </c>
      <c r="B1548" t="s">
        <v>11</v>
      </c>
      <c r="C1548" t="s">
        <v>12</v>
      </c>
      <c r="D1548" s="1">
        <v>44284</v>
      </c>
      <c r="E1548" s="4">
        <v>6580</v>
      </c>
      <c r="F1548">
        <v>43</v>
      </c>
    </row>
    <row r="1549" spans="1:6" x14ac:dyDescent="0.25">
      <c r="A1549" t="s">
        <v>15</v>
      </c>
      <c r="B1549" t="s">
        <v>27</v>
      </c>
      <c r="C1549" t="s">
        <v>26</v>
      </c>
      <c r="D1549" s="1">
        <v>44284</v>
      </c>
      <c r="E1549" s="4">
        <v>6419</v>
      </c>
      <c r="F1549">
        <v>198</v>
      </c>
    </row>
    <row r="1550" spans="1:6" x14ac:dyDescent="0.25">
      <c r="A1550" t="s">
        <v>15</v>
      </c>
      <c r="B1550" t="s">
        <v>21</v>
      </c>
      <c r="C1550" t="s">
        <v>19</v>
      </c>
      <c r="D1550" s="1">
        <v>44284</v>
      </c>
      <c r="E1550" s="4">
        <v>9730</v>
      </c>
      <c r="F1550">
        <v>175</v>
      </c>
    </row>
    <row r="1551" spans="1:6" x14ac:dyDescent="0.25">
      <c r="A1551" t="s">
        <v>37</v>
      </c>
      <c r="B1551" t="s">
        <v>16</v>
      </c>
      <c r="C1551" t="s">
        <v>45</v>
      </c>
      <c r="D1551" s="1">
        <v>44284</v>
      </c>
      <c r="E1551" s="4">
        <v>5845</v>
      </c>
      <c r="F1551">
        <v>248</v>
      </c>
    </row>
    <row r="1552" spans="1:6" x14ac:dyDescent="0.25">
      <c r="A1552" t="s">
        <v>8</v>
      </c>
      <c r="B1552" t="s">
        <v>16</v>
      </c>
      <c r="C1552" t="s">
        <v>17</v>
      </c>
      <c r="D1552" s="1">
        <v>44284</v>
      </c>
      <c r="E1552" s="4">
        <v>3206</v>
      </c>
      <c r="F1552">
        <v>644</v>
      </c>
    </row>
    <row r="1553" spans="1:6" x14ac:dyDescent="0.25">
      <c r="A1553" t="s">
        <v>37</v>
      </c>
      <c r="B1553" t="s">
        <v>27</v>
      </c>
      <c r="C1553" t="s">
        <v>17</v>
      </c>
      <c r="D1553" s="1">
        <v>44284</v>
      </c>
      <c r="E1553" s="4">
        <v>1316</v>
      </c>
      <c r="F1553">
        <v>55</v>
      </c>
    </row>
    <row r="1554" spans="1:6" x14ac:dyDescent="0.25">
      <c r="A1554" t="s">
        <v>46</v>
      </c>
      <c r="B1554" t="s">
        <v>16</v>
      </c>
      <c r="C1554" t="s">
        <v>45</v>
      </c>
      <c r="D1554" s="1">
        <v>44284</v>
      </c>
      <c r="E1554" s="4">
        <v>9660</v>
      </c>
      <c r="F1554">
        <v>460</v>
      </c>
    </row>
    <row r="1555" spans="1:6" x14ac:dyDescent="0.25">
      <c r="A1555" t="s">
        <v>40</v>
      </c>
      <c r="B1555" t="s">
        <v>11</v>
      </c>
      <c r="C1555" t="s">
        <v>31</v>
      </c>
      <c r="D1555" s="1">
        <v>44284</v>
      </c>
      <c r="E1555" s="4">
        <v>6405</v>
      </c>
      <c r="F1555">
        <v>321</v>
      </c>
    </row>
    <row r="1556" spans="1:6" x14ac:dyDescent="0.25">
      <c r="A1556" t="s">
        <v>37</v>
      </c>
      <c r="B1556" t="s">
        <v>21</v>
      </c>
      <c r="C1556" t="s">
        <v>30</v>
      </c>
      <c r="D1556" s="1">
        <v>44284</v>
      </c>
      <c r="E1556" s="4">
        <v>1568</v>
      </c>
      <c r="F1556">
        <v>98</v>
      </c>
    </row>
    <row r="1557" spans="1:6" x14ac:dyDescent="0.25">
      <c r="A1557" t="s">
        <v>41</v>
      </c>
      <c r="B1557" t="s">
        <v>11</v>
      </c>
      <c r="C1557" t="s">
        <v>45</v>
      </c>
      <c r="D1557" s="1">
        <v>44285</v>
      </c>
      <c r="E1557" s="4">
        <v>1064</v>
      </c>
      <c r="F1557">
        <v>64</v>
      </c>
    </row>
    <row r="1558" spans="1:6" x14ac:dyDescent="0.25">
      <c r="A1558" t="s">
        <v>13</v>
      </c>
      <c r="B1558" t="s">
        <v>27</v>
      </c>
      <c r="C1558" t="s">
        <v>7</v>
      </c>
      <c r="D1558" s="1">
        <v>44285</v>
      </c>
      <c r="E1558" s="4">
        <v>6237</v>
      </c>
      <c r="F1558">
        <v>205</v>
      </c>
    </row>
    <row r="1559" spans="1:6" x14ac:dyDescent="0.25">
      <c r="A1559" t="s">
        <v>10</v>
      </c>
      <c r="B1559" t="s">
        <v>16</v>
      </c>
      <c r="C1559" t="s">
        <v>38</v>
      </c>
      <c r="D1559" s="1">
        <v>44285</v>
      </c>
      <c r="E1559" s="4">
        <v>11130</v>
      </c>
      <c r="F1559">
        <v>152</v>
      </c>
    </row>
    <row r="1560" spans="1:6" x14ac:dyDescent="0.25">
      <c r="A1560" t="s">
        <v>39</v>
      </c>
      <c r="B1560" t="s">
        <v>27</v>
      </c>
      <c r="C1560" t="s">
        <v>42</v>
      </c>
      <c r="D1560" s="1">
        <v>44285</v>
      </c>
      <c r="E1560" s="4">
        <v>8043</v>
      </c>
      <c r="F1560">
        <v>140</v>
      </c>
    </row>
    <row r="1561" spans="1:6" x14ac:dyDescent="0.25">
      <c r="A1561" t="s">
        <v>33</v>
      </c>
      <c r="B1561" t="s">
        <v>11</v>
      </c>
      <c r="C1561" t="s">
        <v>47</v>
      </c>
      <c r="D1561" s="1">
        <v>44285</v>
      </c>
      <c r="E1561" s="4">
        <v>2618</v>
      </c>
      <c r="F1561">
        <v>371</v>
      </c>
    </row>
    <row r="1562" spans="1:6" x14ac:dyDescent="0.25">
      <c r="A1562" t="s">
        <v>32</v>
      </c>
      <c r="B1562" t="s">
        <v>27</v>
      </c>
      <c r="C1562" t="s">
        <v>17</v>
      </c>
      <c r="D1562" s="1">
        <v>44285</v>
      </c>
      <c r="E1562" s="4">
        <v>9527</v>
      </c>
      <c r="F1562">
        <v>555</v>
      </c>
    </row>
    <row r="1563" spans="1:6" x14ac:dyDescent="0.25">
      <c r="A1563" t="s">
        <v>32</v>
      </c>
      <c r="B1563" t="s">
        <v>16</v>
      </c>
      <c r="C1563" t="s">
        <v>7</v>
      </c>
      <c r="D1563" s="1">
        <v>44285</v>
      </c>
      <c r="E1563" s="4">
        <v>16002</v>
      </c>
      <c r="F1563">
        <v>840</v>
      </c>
    </row>
    <row r="1564" spans="1:6" x14ac:dyDescent="0.25">
      <c r="A1564" t="s">
        <v>40</v>
      </c>
      <c r="B1564" t="s">
        <v>21</v>
      </c>
      <c r="C1564" t="s">
        <v>14</v>
      </c>
      <c r="D1564" s="1">
        <v>44285</v>
      </c>
      <c r="E1564" s="4">
        <v>4872</v>
      </c>
      <c r="F1564">
        <v>75</v>
      </c>
    </row>
    <row r="1565" spans="1:6" x14ac:dyDescent="0.25">
      <c r="A1565" t="s">
        <v>39</v>
      </c>
      <c r="B1565" t="s">
        <v>16</v>
      </c>
      <c r="C1565" t="s">
        <v>47</v>
      </c>
      <c r="D1565" s="1">
        <v>44285</v>
      </c>
      <c r="E1565" s="4">
        <v>91</v>
      </c>
      <c r="F1565">
        <v>840</v>
      </c>
    </row>
    <row r="1566" spans="1:6" x14ac:dyDescent="0.25">
      <c r="A1566" t="s">
        <v>46</v>
      </c>
      <c r="B1566" t="s">
        <v>16</v>
      </c>
      <c r="C1566" t="s">
        <v>12</v>
      </c>
      <c r="D1566" s="1">
        <v>44285</v>
      </c>
      <c r="E1566" s="4">
        <v>1995</v>
      </c>
      <c r="F1566">
        <v>183</v>
      </c>
    </row>
    <row r="1567" spans="1:6" x14ac:dyDescent="0.25">
      <c r="A1567" t="s">
        <v>18</v>
      </c>
      <c r="B1567" t="s">
        <v>11</v>
      </c>
      <c r="C1567" t="s">
        <v>7</v>
      </c>
      <c r="D1567" s="1">
        <v>44285</v>
      </c>
      <c r="E1567" s="4">
        <v>11368</v>
      </c>
      <c r="F1567">
        <v>201</v>
      </c>
    </row>
    <row r="1568" spans="1:6" x14ac:dyDescent="0.25">
      <c r="A1568" t="s">
        <v>29</v>
      </c>
      <c r="B1568" t="s">
        <v>21</v>
      </c>
      <c r="C1568" t="s">
        <v>36</v>
      </c>
      <c r="D1568" s="1">
        <v>44285</v>
      </c>
      <c r="E1568" s="4">
        <v>8211</v>
      </c>
      <c r="F1568">
        <v>198</v>
      </c>
    </row>
    <row r="1569" spans="1:6" x14ac:dyDescent="0.25">
      <c r="A1569" t="s">
        <v>49</v>
      </c>
      <c r="B1569" t="s">
        <v>6</v>
      </c>
      <c r="C1569" t="s">
        <v>14</v>
      </c>
      <c r="D1569" s="1">
        <v>44285</v>
      </c>
      <c r="E1569" s="4">
        <v>1358</v>
      </c>
      <c r="F1569">
        <v>14</v>
      </c>
    </row>
    <row r="1570" spans="1:6" x14ac:dyDescent="0.25">
      <c r="A1570" t="s">
        <v>18</v>
      </c>
      <c r="B1570" t="s">
        <v>11</v>
      </c>
      <c r="C1570" t="s">
        <v>48</v>
      </c>
      <c r="D1570" s="1">
        <v>44285</v>
      </c>
      <c r="E1570" s="4">
        <v>1008</v>
      </c>
      <c r="F1570">
        <v>90</v>
      </c>
    </row>
    <row r="1571" spans="1:6" x14ac:dyDescent="0.25">
      <c r="A1571" t="s">
        <v>33</v>
      </c>
      <c r="B1571" t="s">
        <v>16</v>
      </c>
      <c r="C1571" t="s">
        <v>22</v>
      </c>
      <c r="D1571" s="1">
        <v>44285</v>
      </c>
      <c r="E1571" s="4">
        <v>5852</v>
      </c>
      <c r="F1571">
        <v>2310</v>
      </c>
    </row>
    <row r="1572" spans="1:6" x14ac:dyDescent="0.25">
      <c r="A1572" t="s">
        <v>46</v>
      </c>
      <c r="B1572" t="s">
        <v>6</v>
      </c>
      <c r="C1572" t="s">
        <v>19</v>
      </c>
      <c r="D1572" s="1">
        <v>44285</v>
      </c>
      <c r="E1572" s="4">
        <v>1169</v>
      </c>
      <c r="F1572">
        <v>283</v>
      </c>
    </row>
    <row r="1573" spans="1:6" x14ac:dyDescent="0.25">
      <c r="A1573" t="s">
        <v>53</v>
      </c>
      <c r="B1573" t="s">
        <v>16</v>
      </c>
      <c r="C1573" t="s">
        <v>28</v>
      </c>
      <c r="D1573" s="1">
        <v>44285</v>
      </c>
      <c r="E1573" s="4">
        <v>2387</v>
      </c>
      <c r="F1573">
        <v>199</v>
      </c>
    </row>
    <row r="1574" spans="1:6" x14ac:dyDescent="0.25">
      <c r="A1574" t="s">
        <v>56</v>
      </c>
      <c r="B1574" t="s">
        <v>11</v>
      </c>
      <c r="C1574" t="s">
        <v>42</v>
      </c>
      <c r="D1574" s="1">
        <v>44285</v>
      </c>
      <c r="E1574" s="4">
        <v>9730</v>
      </c>
      <c r="F1574">
        <v>980</v>
      </c>
    </row>
    <row r="1575" spans="1:6" x14ac:dyDescent="0.25">
      <c r="A1575" t="s">
        <v>39</v>
      </c>
      <c r="B1575" t="s">
        <v>11</v>
      </c>
      <c r="C1575" t="s">
        <v>44</v>
      </c>
      <c r="D1575" s="1">
        <v>44285</v>
      </c>
      <c r="E1575" s="4">
        <v>1421</v>
      </c>
      <c r="F1575">
        <v>60</v>
      </c>
    </row>
    <row r="1576" spans="1:6" x14ac:dyDescent="0.25">
      <c r="A1576" t="s">
        <v>41</v>
      </c>
      <c r="B1576" t="s">
        <v>21</v>
      </c>
      <c r="C1576" t="s">
        <v>52</v>
      </c>
      <c r="D1576" s="1">
        <v>44285</v>
      </c>
      <c r="E1576" s="4">
        <v>1582</v>
      </c>
      <c r="F1576">
        <v>50</v>
      </c>
    </row>
    <row r="1577" spans="1:6" x14ac:dyDescent="0.25">
      <c r="A1577" t="s">
        <v>49</v>
      </c>
      <c r="B1577" t="s">
        <v>6</v>
      </c>
      <c r="C1577" t="s">
        <v>52</v>
      </c>
      <c r="D1577" s="1">
        <v>44285</v>
      </c>
      <c r="E1577" s="4">
        <v>3654</v>
      </c>
      <c r="F1577">
        <v>115</v>
      </c>
    </row>
    <row r="1578" spans="1:6" x14ac:dyDescent="0.25">
      <c r="A1578" t="s">
        <v>8</v>
      </c>
      <c r="B1578" t="s">
        <v>6</v>
      </c>
      <c r="C1578" t="s">
        <v>44</v>
      </c>
      <c r="D1578" s="1">
        <v>44285</v>
      </c>
      <c r="E1578" s="4">
        <v>6566</v>
      </c>
      <c r="F1578">
        <v>227</v>
      </c>
    </row>
    <row r="1579" spans="1:6" x14ac:dyDescent="0.25">
      <c r="A1579" t="s">
        <v>20</v>
      </c>
      <c r="B1579" t="s">
        <v>16</v>
      </c>
      <c r="C1579" t="s">
        <v>12</v>
      </c>
      <c r="D1579" s="1">
        <v>44285</v>
      </c>
      <c r="E1579" s="4">
        <v>4200</v>
      </c>
      <c r="F1579">
        <v>162</v>
      </c>
    </row>
    <row r="1580" spans="1:6" x14ac:dyDescent="0.25">
      <c r="A1580" t="s">
        <v>18</v>
      </c>
      <c r="B1580" t="s">
        <v>21</v>
      </c>
      <c r="C1580" t="s">
        <v>12</v>
      </c>
      <c r="D1580" s="1">
        <v>44285</v>
      </c>
      <c r="E1580" s="4">
        <v>14</v>
      </c>
      <c r="F1580">
        <v>1</v>
      </c>
    </row>
    <row r="1581" spans="1:6" x14ac:dyDescent="0.25">
      <c r="A1581" t="s">
        <v>51</v>
      </c>
      <c r="B1581" t="s">
        <v>21</v>
      </c>
      <c r="C1581" t="s">
        <v>50</v>
      </c>
      <c r="D1581" s="1">
        <v>44285</v>
      </c>
      <c r="E1581" s="4">
        <v>1358</v>
      </c>
      <c r="F1581">
        <v>47</v>
      </c>
    </row>
    <row r="1582" spans="1:6" x14ac:dyDescent="0.25">
      <c r="A1582" t="s">
        <v>5</v>
      </c>
      <c r="B1582" t="s">
        <v>6</v>
      </c>
      <c r="C1582" t="s">
        <v>24</v>
      </c>
      <c r="D1582" s="1">
        <v>44285</v>
      </c>
      <c r="E1582" s="4">
        <v>8036</v>
      </c>
      <c r="F1582">
        <v>980</v>
      </c>
    </row>
    <row r="1583" spans="1:6" x14ac:dyDescent="0.25">
      <c r="A1583" t="s">
        <v>25</v>
      </c>
      <c r="B1583" t="s">
        <v>27</v>
      </c>
      <c r="C1583" t="s">
        <v>48</v>
      </c>
      <c r="D1583" s="1">
        <v>44285</v>
      </c>
      <c r="E1583" s="4">
        <v>63</v>
      </c>
      <c r="F1583">
        <v>3</v>
      </c>
    </row>
    <row r="1584" spans="1:6" x14ac:dyDescent="0.25">
      <c r="A1584" t="s">
        <v>20</v>
      </c>
      <c r="B1584" t="s">
        <v>27</v>
      </c>
      <c r="C1584" t="s">
        <v>48</v>
      </c>
      <c r="D1584" s="1">
        <v>44285</v>
      </c>
      <c r="E1584" s="4">
        <v>6622</v>
      </c>
      <c r="F1584">
        <v>246</v>
      </c>
    </row>
    <row r="1585" spans="1:6" x14ac:dyDescent="0.25">
      <c r="A1585" t="s">
        <v>32</v>
      </c>
      <c r="B1585" t="s">
        <v>11</v>
      </c>
      <c r="C1585" t="s">
        <v>45</v>
      </c>
      <c r="D1585" s="1">
        <v>44285</v>
      </c>
      <c r="E1585" s="4">
        <v>2044</v>
      </c>
      <c r="F1585">
        <v>86</v>
      </c>
    </row>
    <row r="1586" spans="1:6" x14ac:dyDescent="0.25">
      <c r="A1586" t="s">
        <v>39</v>
      </c>
      <c r="B1586" t="s">
        <v>27</v>
      </c>
      <c r="C1586" t="s">
        <v>35</v>
      </c>
      <c r="D1586" s="1">
        <v>44285</v>
      </c>
      <c r="E1586" s="4">
        <v>6272</v>
      </c>
      <c r="F1586">
        <v>628</v>
      </c>
    </row>
    <row r="1587" spans="1:6" x14ac:dyDescent="0.25">
      <c r="A1587" t="s">
        <v>57</v>
      </c>
      <c r="B1587" t="s">
        <v>9</v>
      </c>
      <c r="C1587" t="s">
        <v>44</v>
      </c>
      <c r="D1587" s="1">
        <v>44285</v>
      </c>
      <c r="E1587" s="4">
        <v>9254</v>
      </c>
      <c r="F1587">
        <v>331</v>
      </c>
    </row>
    <row r="1588" spans="1:6" x14ac:dyDescent="0.25">
      <c r="A1588" t="s">
        <v>34</v>
      </c>
      <c r="B1588" t="s">
        <v>27</v>
      </c>
      <c r="C1588" t="s">
        <v>19</v>
      </c>
      <c r="D1588" s="1">
        <v>44285</v>
      </c>
      <c r="E1588" s="4">
        <v>7847</v>
      </c>
      <c r="F1588">
        <v>462</v>
      </c>
    </row>
    <row r="1589" spans="1:6" x14ac:dyDescent="0.25">
      <c r="A1589" t="s">
        <v>37</v>
      </c>
      <c r="B1589" t="s">
        <v>6</v>
      </c>
      <c r="C1589" t="s">
        <v>30</v>
      </c>
      <c r="D1589" s="1">
        <v>44286</v>
      </c>
      <c r="E1589" s="4">
        <v>1862</v>
      </c>
      <c r="F1589">
        <v>530</v>
      </c>
    </row>
    <row r="1590" spans="1:6" x14ac:dyDescent="0.25">
      <c r="A1590" t="s">
        <v>15</v>
      </c>
      <c r="B1590" t="s">
        <v>9</v>
      </c>
      <c r="C1590" t="s">
        <v>50</v>
      </c>
      <c r="D1590" s="1">
        <v>44286</v>
      </c>
      <c r="E1590" s="4">
        <v>2730</v>
      </c>
      <c r="F1590">
        <v>318</v>
      </c>
    </row>
    <row r="1591" spans="1:6" x14ac:dyDescent="0.25">
      <c r="A1591" t="s">
        <v>10</v>
      </c>
      <c r="B1591" t="s">
        <v>21</v>
      </c>
      <c r="C1591" t="s">
        <v>38</v>
      </c>
      <c r="D1591" s="1">
        <v>44286</v>
      </c>
      <c r="E1591" s="4">
        <v>9485</v>
      </c>
      <c r="F1591">
        <v>213</v>
      </c>
    </row>
    <row r="1592" spans="1:6" x14ac:dyDescent="0.25">
      <c r="A1592" t="s">
        <v>37</v>
      </c>
      <c r="B1592" t="s">
        <v>21</v>
      </c>
      <c r="C1592" t="s">
        <v>42</v>
      </c>
      <c r="D1592" s="1">
        <v>44286</v>
      </c>
      <c r="E1592" s="4">
        <v>2177</v>
      </c>
      <c r="F1592">
        <v>95</v>
      </c>
    </row>
    <row r="1593" spans="1:6" x14ac:dyDescent="0.25">
      <c r="A1593" t="s">
        <v>49</v>
      </c>
      <c r="B1593" t="s">
        <v>11</v>
      </c>
      <c r="C1593" t="s">
        <v>38</v>
      </c>
      <c r="D1593" s="1">
        <v>44286</v>
      </c>
      <c r="E1593" s="4">
        <v>8148</v>
      </c>
      <c r="F1593">
        <v>176</v>
      </c>
    </row>
    <row r="1594" spans="1:6" x14ac:dyDescent="0.25">
      <c r="A1594" t="s">
        <v>29</v>
      </c>
      <c r="B1594" t="s">
        <v>11</v>
      </c>
      <c r="C1594" t="s">
        <v>28</v>
      </c>
      <c r="D1594" s="1">
        <v>44286</v>
      </c>
      <c r="E1594" s="4">
        <v>7042</v>
      </c>
      <c r="F1594">
        <v>179</v>
      </c>
    </row>
    <row r="1595" spans="1:6" x14ac:dyDescent="0.25">
      <c r="A1595" t="s">
        <v>34</v>
      </c>
      <c r="B1595" t="s">
        <v>21</v>
      </c>
      <c r="C1595" t="s">
        <v>17</v>
      </c>
      <c r="D1595" s="1">
        <v>44286</v>
      </c>
      <c r="E1595" s="4">
        <v>12698</v>
      </c>
      <c r="F1595">
        <v>840</v>
      </c>
    </row>
    <row r="1596" spans="1:6" x14ac:dyDescent="0.25">
      <c r="A1596" t="s">
        <v>32</v>
      </c>
      <c r="B1596" t="s">
        <v>21</v>
      </c>
      <c r="C1596" t="s">
        <v>38</v>
      </c>
      <c r="D1596" s="1">
        <v>44286</v>
      </c>
      <c r="E1596" s="4">
        <v>5173</v>
      </c>
      <c r="F1596">
        <v>424</v>
      </c>
    </row>
    <row r="1597" spans="1:6" x14ac:dyDescent="0.25">
      <c r="A1597" t="s">
        <v>41</v>
      </c>
      <c r="B1597" t="s">
        <v>9</v>
      </c>
      <c r="C1597" t="s">
        <v>14</v>
      </c>
      <c r="D1597" s="1">
        <v>44286</v>
      </c>
      <c r="E1597" s="4">
        <v>6587</v>
      </c>
      <c r="F1597">
        <v>545</v>
      </c>
    </row>
    <row r="1598" spans="1:6" x14ac:dyDescent="0.25">
      <c r="A1598" t="s">
        <v>49</v>
      </c>
      <c r="B1598" t="s">
        <v>16</v>
      </c>
      <c r="C1598" t="s">
        <v>36</v>
      </c>
      <c r="D1598" s="1">
        <v>44286</v>
      </c>
      <c r="E1598" s="4">
        <v>2597</v>
      </c>
      <c r="F1598">
        <v>521</v>
      </c>
    </row>
    <row r="1599" spans="1:6" x14ac:dyDescent="0.25">
      <c r="A1599" t="s">
        <v>20</v>
      </c>
      <c r="B1599" t="s">
        <v>21</v>
      </c>
      <c r="C1599" t="s">
        <v>47</v>
      </c>
      <c r="D1599" s="1">
        <v>44286</v>
      </c>
      <c r="E1599" s="4">
        <v>14042</v>
      </c>
      <c r="F1599">
        <v>301</v>
      </c>
    </row>
    <row r="1600" spans="1:6" x14ac:dyDescent="0.25">
      <c r="A1600" t="s">
        <v>8</v>
      </c>
      <c r="B1600" t="s">
        <v>21</v>
      </c>
      <c r="C1600" t="s">
        <v>30</v>
      </c>
      <c r="D1600" s="1">
        <v>44286</v>
      </c>
      <c r="E1600" s="4">
        <v>742</v>
      </c>
      <c r="F1600">
        <v>262</v>
      </c>
    </row>
    <row r="1601" spans="1:6" x14ac:dyDescent="0.25">
      <c r="A1601" t="s">
        <v>51</v>
      </c>
      <c r="B1601" t="s">
        <v>9</v>
      </c>
      <c r="C1601" t="s">
        <v>35</v>
      </c>
      <c r="D1601" s="1">
        <v>44286</v>
      </c>
      <c r="E1601" s="4">
        <v>14770</v>
      </c>
      <c r="F1601">
        <v>60</v>
      </c>
    </row>
    <row r="1602" spans="1:6" x14ac:dyDescent="0.25">
      <c r="A1602" t="s">
        <v>5</v>
      </c>
      <c r="B1602" t="s">
        <v>16</v>
      </c>
      <c r="C1602" t="s">
        <v>44</v>
      </c>
      <c r="D1602" s="1">
        <v>44286</v>
      </c>
      <c r="E1602" s="4">
        <v>7840</v>
      </c>
      <c r="F1602">
        <v>58</v>
      </c>
    </row>
    <row r="1603" spans="1:6" x14ac:dyDescent="0.25">
      <c r="A1603" t="s">
        <v>41</v>
      </c>
      <c r="B1603" t="s">
        <v>27</v>
      </c>
      <c r="C1603" t="s">
        <v>14</v>
      </c>
      <c r="D1603" s="1">
        <v>44286</v>
      </c>
      <c r="E1603" s="4">
        <v>5964</v>
      </c>
      <c r="F1603">
        <v>252</v>
      </c>
    </row>
    <row r="1604" spans="1:6" x14ac:dyDescent="0.25">
      <c r="A1604" t="s">
        <v>5</v>
      </c>
      <c r="B1604" t="s">
        <v>27</v>
      </c>
      <c r="C1604" t="s">
        <v>24</v>
      </c>
      <c r="D1604" s="1">
        <v>44286</v>
      </c>
      <c r="E1604" s="4">
        <v>9513</v>
      </c>
      <c r="F1604">
        <v>399</v>
      </c>
    </row>
    <row r="1605" spans="1:6" x14ac:dyDescent="0.25">
      <c r="A1605" t="s">
        <v>49</v>
      </c>
      <c r="B1605" t="s">
        <v>6</v>
      </c>
      <c r="C1605" t="s">
        <v>44</v>
      </c>
      <c r="D1605" s="1">
        <v>44286</v>
      </c>
      <c r="E1605" s="4">
        <v>4655</v>
      </c>
      <c r="F1605">
        <v>503</v>
      </c>
    </row>
    <row r="1606" spans="1:6" x14ac:dyDescent="0.25">
      <c r="A1606" t="s">
        <v>51</v>
      </c>
      <c r="B1606" t="s">
        <v>11</v>
      </c>
      <c r="C1606" t="s">
        <v>28</v>
      </c>
      <c r="D1606" s="1">
        <v>44286</v>
      </c>
      <c r="E1606" s="4">
        <v>12068</v>
      </c>
      <c r="F1606">
        <v>38</v>
      </c>
    </row>
    <row r="1607" spans="1:6" x14ac:dyDescent="0.25">
      <c r="A1607" t="s">
        <v>40</v>
      </c>
      <c r="B1607" t="s">
        <v>9</v>
      </c>
      <c r="C1607" t="s">
        <v>48</v>
      </c>
      <c r="D1607" s="1">
        <v>44286</v>
      </c>
      <c r="E1607" s="4">
        <v>6846</v>
      </c>
      <c r="F1607">
        <v>487</v>
      </c>
    </row>
    <row r="1608" spans="1:6" x14ac:dyDescent="0.25">
      <c r="A1608" t="s">
        <v>15</v>
      </c>
      <c r="B1608" t="s">
        <v>27</v>
      </c>
      <c r="C1608" t="s">
        <v>45</v>
      </c>
      <c r="D1608" s="1">
        <v>44286</v>
      </c>
      <c r="E1608" s="4">
        <v>5250</v>
      </c>
      <c r="F1608">
        <v>60</v>
      </c>
    </row>
    <row r="1609" spans="1:6" x14ac:dyDescent="0.25">
      <c r="A1609" t="s">
        <v>10</v>
      </c>
      <c r="B1609" t="s">
        <v>16</v>
      </c>
      <c r="C1609" t="s">
        <v>12</v>
      </c>
      <c r="D1609" s="1">
        <v>44286</v>
      </c>
      <c r="E1609" s="4">
        <v>3283</v>
      </c>
      <c r="F1609">
        <v>138</v>
      </c>
    </row>
    <row r="1610" spans="1:6" x14ac:dyDescent="0.25">
      <c r="A1610" t="s">
        <v>20</v>
      </c>
      <c r="B1610" t="s">
        <v>9</v>
      </c>
      <c r="C1610" t="s">
        <v>38</v>
      </c>
      <c r="D1610" s="1">
        <v>44286</v>
      </c>
      <c r="E1610" s="4">
        <v>6650</v>
      </c>
      <c r="F1610">
        <v>289</v>
      </c>
    </row>
    <row r="1611" spans="1:6" x14ac:dyDescent="0.25">
      <c r="A1611" t="s">
        <v>23</v>
      </c>
      <c r="B1611" t="s">
        <v>6</v>
      </c>
      <c r="C1611" t="s">
        <v>52</v>
      </c>
      <c r="D1611" s="1">
        <v>44286</v>
      </c>
      <c r="E1611" s="4">
        <v>2100</v>
      </c>
      <c r="F1611">
        <v>185</v>
      </c>
    </row>
    <row r="1612" spans="1:6" x14ac:dyDescent="0.25">
      <c r="A1612" t="s">
        <v>29</v>
      </c>
      <c r="B1612" t="s">
        <v>11</v>
      </c>
      <c r="C1612" t="s">
        <v>47</v>
      </c>
      <c r="D1612" s="1">
        <v>44286</v>
      </c>
      <c r="E1612" s="4">
        <v>7770</v>
      </c>
      <c r="F1612">
        <v>379</v>
      </c>
    </row>
    <row r="1613" spans="1:6" x14ac:dyDescent="0.25">
      <c r="A1613" t="s">
        <v>34</v>
      </c>
      <c r="B1613" t="s">
        <v>11</v>
      </c>
      <c r="C1613" t="s">
        <v>7</v>
      </c>
      <c r="D1613" s="1">
        <v>44286</v>
      </c>
      <c r="E1613" s="4">
        <v>5005</v>
      </c>
      <c r="F1613">
        <v>910</v>
      </c>
    </row>
    <row r="1614" spans="1:6" x14ac:dyDescent="0.25">
      <c r="A1614" t="s">
        <v>54</v>
      </c>
      <c r="B1614" t="s">
        <v>6</v>
      </c>
      <c r="C1614" t="s">
        <v>30</v>
      </c>
      <c r="D1614" s="1">
        <v>44286</v>
      </c>
      <c r="E1614" s="4">
        <v>2177</v>
      </c>
      <c r="F1614">
        <v>168</v>
      </c>
    </row>
    <row r="1615" spans="1:6" x14ac:dyDescent="0.25">
      <c r="A1615" t="s">
        <v>18</v>
      </c>
      <c r="B1615" t="s">
        <v>11</v>
      </c>
      <c r="C1615" t="s">
        <v>43</v>
      </c>
      <c r="D1615" s="1">
        <v>44286</v>
      </c>
      <c r="E1615" s="4">
        <v>8582</v>
      </c>
      <c r="F1615">
        <v>537</v>
      </c>
    </row>
    <row r="1616" spans="1:6" x14ac:dyDescent="0.25">
      <c r="A1616" t="s">
        <v>46</v>
      </c>
      <c r="B1616" t="s">
        <v>6</v>
      </c>
      <c r="C1616" t="s">
        <v>47</v>
      </c>
      <c r="D1616" s="1">
        <v>44286</v>
      </c>
      <c r="E1616" s="4">
        <v>3325</v>
      </c>
      <c r="F1616">
        <v>208</v>
      </c>
    </row>
    <row r="1617" spans="1:6" x14ac:dyDescent="0.25">
      <c r="A1617" t="s">
        <v>49</v>
      </c>
      <c r="B1617" t="s">
        <v>16</v>
      </c>
      <c r="C1617" t="s">
        <v>28</v>
      </c>
      <c r="D1617" s="1">
        <v>44286</v>
      </c>
      <c r="E1617" s="4">
        <v>8855</v>
      </c>
      <c r="F1617">
        <v>980</v>
      </c>
    </row>
    <row r="1618" spans="1:6" x14ac:dyDescent="0.25">
      <c r="A1618" t="s">
        <v>51</v>
      </c>
      <c r="B1618" t="s">
        <v>21</v>
      </c>
      <c r="C1618" t="s">
        <v>30</v>
      </c>
      <c r="D1618" s="1">
        <v>44287</v>
      </c>
      <c r="E1618" s="4">
        <v>1617</v>
      </c>
      <c r="F1618">
        <v>840</v>
      </c>
    </row>
    <row r="1619" spans="1:6" x14ac:dyDescent="0.25">
      <c r="A1619" t="s">
        <v>10</v>
      </c>
      <c r="B1619" t="s">
        <v>27</v>
      </c>
      <c r="C1619" t="s">
        <v>47</v>
      </c>
      <c r="D1619" s="1">
        <v>44287</v>
      </c>
      <c r="E1619" s="4">
        <v>4270</v>
      </c>
      <c r="F1619">
        <v>166</v>
      </c>
    </row>
    <row r="1620" spans="1:6" x14ac:dyDescent="0.25">
      <c r="A1620" t="s">
        <v>8</v>
      </c>
      <c r="B1620" t="s">
        <v>9</v>
      </c>
      <c r="C1620" t="s">
        <v>24</v>
      </c>
      <c r="D1620" s="1">
        <v>44287</v>
      </c>
      <c r="E1620" s="4">
        <v>9674</v>
      </c>
      <c r="F1620">
        <v>434</v>
      </c>
    </row>
    <row r="1621" spans="1:6" x14ac:dyDescent="0.25">
      <c r="A1621" t="s">
        <v>46</v>
      </c>
      <c r="B1621" t="s">
        <v>27</v>
      </c>
      <c r="C1621" t="s">
        <v>7</v>
      </c>
      <c r="D1621" s="1">
        <v>44287</v>
      </c>
      <c r="E1621" s="4">
        <v>3465</v>
      </c>
      <c r="F1621">
        <v>156</v>
      </c>
    </row>
    <row r="1622" spans="1:6" x14ac:dyDescent="0.25">
      <c r="A1622" t="s">
        <v>29</v>
      </c>
      <c r="B1622" t="s">
        <v>6</v>
      </c>
      <c r="C1622" t="s">
        <v>36</v>
      </c>
      <c r="D1622" s="1">
        <v>44287</v>
      </c>
      <c r="E1622" s="4">
        <v>553</v>
      </c>
      <c r="F1622">
        <v>89</v>
      </c>
    </row>
    <row r="1623" spans="1:6" x14ac:dyDescent="0.25">
      <c r="A1623" t="s">
        <v>5</v>
      </c>
      <c r="B1623" t="s">
        <v>9</v>
      </c>
      <c r="C1623" t="s">
        <v>42</v>
      </c>
      <c r="D1623" s="1">
        <v>44287</v>
      </c>
      <c r="E1623" s="4">
        <v>3535</v>
      </c>
      <c r="F1623">
        <v>264</v>
      </c>
    </row>
    <row r="1624" spans="1:6" x14ac:dyDescent="0.25">
      <c r="A1624" t="s">
        <v>13</v>
      </c>
      <c r="B1624" t="s">
        <v>27</v>
      </c>
      <c r="C1624" t="s">
        <v>24</v>
      </c>
      <c r="D1624" s="1">
        <v>44287</v>
      </c>
      <c r="E1624" s="4">
        <v>10094</v>
      </c>
      <c r="F1624">
        <v>242</v>
      </c>
    </row>
    <row r="1625" spans="1:6" x14ac:dyDescent="0.25">
      <c r="A1625" t="s">
        <v>23</v>
      </c>
      <c r="B1625" t="s">
        <v>21</v>
      </c>
      <c r="C1625" t="s">
        <v>24</v>
      </c>
      <c r="D1625" s="1">
        <v>44287</v>
      </c>
      <c r="E1625" s="4">
        <v>5418</v>
      </c>
      <c r="F1625">
        <v>514</v>
      </c>
    </row>
    <row r="1626" spans="1:6" x14ac:dyDescent="0.25">
      <c r="A1626" t="s">
        <v>32</v>
      </c>
      <c r="B1626" t="s">
        <v>16</v>
      </c>
      <c r="C1626" t="s">
        <v>38</v>
      </c>
      <c r="D1626" s="1">
        <v>44287</v>
      </c>
      <c r="E1626" s="4">
        <v>2786</v>
      </c>
      <c r="F1626">
        <v>770</v>
      </c>
    </row>
    <row r="1627" spans="1:6" x14ac:dyDescent="0.25">
      <c r="A1627" t="s">
        <v>34</v>
      </c>
      <c r="B1627" t="s">
        <v>11</v>
      </c>
      <c r="C1627" t="s">
        <v>47</v>
      </c>
      <c r="D1627" s="1">
        <v>44287</v>
      </c>
      <c r="E1627" s="4">
        <v>5082</v>
      </c>
      <c r="F1627">
        <v>408</v>
      </c>
    </row>
    <row r="1628" spans="1:6" x14ac:dyDescent="0.25">
      <c r="A1628" t="s">
        <v>13</v>
      </c>
      <c r="B1628" t="s">
        <v>21</v>
      </c>
      <c r="C1628" t="s">
        <v>42</v>
      </c>
      <c r="D1628" s="1">
        <v>44287</v>
      </c>
      <c r="E1628" s="4">
        <v>2996</v>
      </c>
      <c r="F1628">
        <v>229</v>
      </c>
    </row>
    <row r="1629" spans="1:6" x14ac:dyDescent="0.25">
      <c r="A1629" t="s">
        <v>25</v>
      </c>
      <c r="B1629" t="s">
        <v>16</v>
      </c>
      <c r="C1629" t="s">
        <v>28</v>
      </c>
      <c r="D1629" s="1">
        <v>44287</v>
      </c>
      <c r="E1629" s="4">
        <v>1071</v>
      </c>
      <c r="F1629">
        <v>130</v>
      </c>
    </row>
    <row r="1630" spans="1:6" x14ac:dyDescent="0.25">
      <c r="A1630" t="s">
        <v>34</v>
      </c>
      <c r="B1630" t="s">
        <v>16</v>
      </c>
      <c r="C1630" t="s">
        <v>28</v>
      </c>
      <c r="D1630" s="1">
        <v>44287</v>
      </c>
      <c r="E1630" s="4">
        <v>9828</v>
      </c>
      <c r="F1630">
        <v>280</v>
      </c>
    </row>
    <row r="1631" spans="1:6" x14ac:dyDescent="0.25">
      <c r="A1631" t="s">
        <v>37</v>
      </c>
      <c r="B1631" t="s">
        <v>6</v>
      </c>
      <c r="C1631" t="s">
        <v>26</v>
      </c>
      <c r="D1631" s="1">
        <v>44287</v>
      </c>
      <c r="E1631" s="4">
        <v>392</v>
      </c>
      <c r="F1631">
        <v>210</v>
      </c>
    </row>
    <row r="1632" spans="1:6" x14ac:dyDescent="0.25">
      <c r="A1632" t="s">
        <v>10</v>
      </c>
      <c r="B1632" t="s">
        <v>6</v>
      </c>
      <c r="C1632" t="s">
        <v>45</v>
      </c>
      <c r="D1632" s="1">
        <v>44287</v>
      </c>
      <c r="E1632" s="4">
        <v>455</v>
      </c>
      <c r="F1632">
        <v>189</v>
      </c>
    </row>
    <row r="1633" spans="1:6" x14ac:dyDescent="0.25">
      <c r="A1633" t="s">
        <v>5</v>
      </c>
      <c r="B1633" t="s">
        <v>11</v>
      </c>
      <c r="C1633" t="s">
        <v>7</v>
      </c>
      <c r="D1633" s="1">
        <v>44287</v>
      </c>
      <c r="E1633" s="4">
        <v>3115</v>
      </c>
      <c r="F1633">
        <v>415</v>
      </c>
    </row>
    <row r="1634" spans="1:6" x14ac:dyDescent="0.25">
      <c r="A1634" t="s">
        <v>34</v>
      </c>
      <c r="B1634" t="s">
        <v>6</v>
      </c>
      <c r="C1634" t="s">
        <v>48</v>
      </c>
      <c r="D1634" s="1">
        <v>44287</v>
      </c>
      <c r="E1634" s="4">
        <v>2744</v>
      </c>
      <c r="F1634">
        <v>67</v>
      </c>
    </row>
    <row r="1635" spans="1:6" x14ac:dyDescent="0.25">
      <c r="A1635" t="s">
        <v>8</v>
      </c>
      <c r="B1635" t="s">
        <v>11</v>
      </c>
      <c r="C1635" t="s">
        <v>42</v>
      </c>
      <c r="D1635" s="1">
        <v>44287</v>
      </c>
      <c r="E1635" s="4">
        <v>161</v>
      </c>
      <c r="F1635">
        <v>167</v>
      </c>
    </row>
    <row r="1636" spans="1:6" x14ac:dyDescent="0.25">
      <c r="A1636" t="s">
        <v>13</v>
      </c>
      <c r="B1636" t="s">
        <v>9</v>
      </c>
      <c r="C1636" t="s">
        <v>42</v>
      </c>
      <c r="D1636" s="1">
        <v>44287</v>
      </c>
      <c r="E1636" s="4">
        <v>9737</v>
      </c>
      <c r="F1636">
        <v>840</v>
      </c>
    </row>
    <row r="1637" spans="1:6" x14ac:dyDescent="0.25">
      <c r="A1637" t="s">
        <v>15</v>
      </c>
      <c r="B1637" t="s">
        <v>21</v>
      </c>
      <c r="C1637" t="s">
        <v>30</v>
      </c>
      <c r="D1637" s="1">
        <v>44287</v>
      </c>
      <c r="E1637" s="4">
        <v>1932</v>
      </c>
      <c r="F1637">
        <v>96</v>
      </c>
    </row>
    <row r="1638" spans="1:6" x14ac:dyDescent="0.25">
      <c r="A1638" t="s">
        <v>15</v>
      </c>
      <c r="B1638" t="s">
        <v>6</v>
      </c>
      <c r="C1638" t="s">
        <v>35</v>
      </c>
      <c r="D1638" s="1">
        <v>44287</v>
      </c>
      <c r="E1638" s="4">
        <v>1841</v>
      </c>
      <c r="F1638">
        <v>232</v>
      </c>
    </row>
    <row r="1639" spans="1:6" x14ac:dyDescent="0.25">
      <c r="A1639" t="s">
        <v>49</v>
      </c>
      <c r="B1639" t="s">
        <v>11</v>
      </c>
      <c r="C1639" t="s">
        <v>7</v>
      </c>
      <c r="D1639" s="1">
        <v>44287</v>
      </c>
      <c r="E1639" s="4">
        <v>6909</v>
      </c>
      <c r="F1639">
        <v>347</v>
      </c>
    </row>
    <row r="1640" spans="1:6" x14ac:dyDescent="0.25">
      <c r="A1640" t="s">
        <v>51</v>
      </c>
      <c r="B1640" t="s">
        <v>9</v>
      </c>
      <c r="C1640" t="s">
        <v>17</v>
      </c>
      <c r="D1640" s="1">
        <v>44287</v>
      </c>
      <c r="E1640" s="4">
        <v>3304</v>
      </c>
      <c r="F1640">
        <v>269</v>
      </c>
    </row>
    <row r="1641" spans="1:6" x14ac:dyDescent="0.25">
      <c r="A1641" t="s">
        <v>15</v>
      </c>
      <c r="B1641" t="s">
        <v>11</v>
      </c>
      <c r="C1641" t="s">
        <v>7</v>
      </c>
      <c r="D1641" s="1">
        <v>44287</v>
      </c>
      <c r="E1641" s="4">
        <v>3297</v>
      </c>
      <c r="F1641">
        <v>202</v>
      </c>
    </row>
    <row r="1642" spans="1:6" x14ac:dyDescent="0.25">
      <c r="A1642" t="s">
        <v>18</v>
      </c>
      <c r="B1642" t="s">
        <v>16</v>
      </c>
      <c r="C1642" t="s">
        <v>43</v>
      </c>
      <c r="D1642" s="1">
        <v>44287</v>
      </c>
      <c r="E1642" s="4">
        <v>3633</v>
      </c>
      <c r="F1642">
        <v>520</v>
      </c>
    </row>
    <row r="1643" spans="1:6" x14ac:dyDescent="0.25">
      <c r="A1643" t="s">
        <v>46</v>
      </c>
      <c r="B1643" t="s">
        <v>9</v>
      </c>
      <c r="C1643" t="s">
        <v>7</v>
      </c>
      <c r="D1643" s="1">
        <v>44287</v>
      </c>
      <c r="E1643" s="4">
        <v>5285</v>
      </c>
      <c r="F1643">
        <v>641</v>
      </c>
    </row>
    <row r="1644" spans="1:6" x14ac:dyDescent="0.25">
      <c r="A1644" t="s">
        <v>40</v>
      </c>
      <c r="B1644" t="s">
        <v>9</v>
      </c>
      <c r="C1644" t="s">
        <v>24</v>
      </c>
      <c r="D1644" s="1">
        <v>44287</v>
      </c>
      <c r="E1644" s="4">
        <v>2093</v>
      </c>
      <c r="F1644">
        <v>840</v>
      </c>
    </row>
    <row r="1645" spans="1:6" x14ac:dyDescent="0.25">
      <c r="A1645" t="s">
        <v>41</v>
      </c>
      <c r="B1645" t="s">
        <v>27</v>
      </c>
      <c r="C1645" t="s">
        <v>44</v>
      </c>
      <c r="D1645" s="1">
        <v>44287</v>
      </c>
      <c r="E1645" s="4">
        <v>5264</v>
      </c>
      <c r="F1645">
        <v>194</v>
      </c>
    </row>
    <row r="1646" spans="1:6" x14ac:dyDescent="0.25">
      <c r="A1646" t="s">
        <v>51</v>
      </c>
      <c r="B1646" t="s">
        <v>6</v>
      </c>
      <c r="C1646" t="s">
        <v>14</v>
      </c>
      <c r="D1646" s="1">
        <v>44287</v>
      </c>
      <c r="E1646" s="4">
        <v>1701</v>
      </c>
      <c r="F1646">
        <v>95</v>
      </c>
    </row>
    <row r="1647" spans="1:6" x14ac:dyDescent="0.25">
      <c r="A1647" t="s">
        <v>51</v>
      </c>
      <c r="B1647" t="s">
        <v>21</v>
      </c>
      <c r="C1647" t="s">
        <v>52</v>
      </c>
      <c r="D1647" s="1">
        <v>44287</v>
      </c>
      <c r="E1647" s="4">
        <v>140</v>
      </c>
      <c r="F1647">
        <v>5</v>
      </c>
    </row>
    <row r="1648" spans="1:6" x14ac:dyDescent="0.25">
      <c r="A1648" t="s">
        <v>54</v>
      </c>
      <c r="B1648" t="s">
        <v>11</v>
      </c>
      <c r="C1648" t="s">
        <v>47</v>
      </c>
      <c r="D1648" s="1">
        <v>44287</v>
      </c>
      <c r="E1648" s="4">
        <v>3745</v>
      </c>
      <c r="F1648">
        <v>163</v>
      </c>
    </row>
    <row r="1649" spans="1:6" x14ac:dyDescent="0.25">
      <c r="A1649" t="s">
        <v>5</v>
      </c>
      <c r="B1649" t="s">
        <v>27</v>
      </c>
      <c r="C1649" t="s">
        <v>28</v>
      </c>
      <c r="D1649" s="1">
        <v>44287</v>
      </c>
      <c r="E1649" s="4">
        <v>7560</v>
      </c>
      <c r="F1649">
        <v>473</v>
      </c>
    </row>
    <row r="1650" spans="1:6" x14ac:dyDescent="0.25">
      <c r="A1650" t="s">
        <v>13</v>
      </c>
      <c r="B1650" t="s">
        <v>21</v>
      </c>
      <c r="C1650" t="s">
        <v>17</v>
      </c>
      <c r="D1650" s="1">
        <v>44287</v>
      </c>
      <c r="E1650" s="4">
        <v>1470</v>
      </c>
      <c r="F1650">
        <v>70</v>
      </c>
    </row>
    <row r="1651" spans="1:6" x14ac:dyDescent="0.25">
      <c r="A1651" t="s">
        <v>41</v>
      </c>
      <c r="B1651" t="s">
        <v>16</v>
      </c>
      <c r="C1651" t="s">
        <v>17</v>
      </c>
      <c r="D1651" s="1">
        <v>44287</v>
      </c>
      <c r="E1651" s="4">
        <v>4480</v>
      </c>
      <c r="F1651">
        <v>224</v>
      </c>
    </row>
    <row r="1652" spans="1:6" x14ac:dyDescent="0.25">
      <c r="A1652" t="s">
        <v>18</v>
      </c>
      <c r="B1652" t="s">
        <v>16</v>
      </c>
      <c r="C1652" t="s">
        <v>45</v>
      </c>
      <c r="D1652" s="1">
        <v>44287</v>
      </c>
      <c r="E1652" s="4">
        <v>567</v>
      </c>
      <c r="F1652">
        <v>23</v>
      </c>
    </row>
    <row r="1653" spans="1:6" x14ac:dyDescent="0.25">
      <c r="A1653" t="s">
        <v>49</v>
      </c>
      <c r="B1653" t="s">
        <v>11</v>
      </c>
      <c r="C1653" t="s">
        <v>19</v>
      </c>
      <c r="D1653" s="1">
        <v>44287</v>
      </c>
      <c r="E1653" s="4">
        <v>63</v>
      </c>
      <c r="F1653">
        <v>5</v>
      </c>
    </row>
    <row r="1654" spans="1:6" x14ac:dyDescent="0.25">
      <c r="A1654" t="s">
        <v>25</v>
      </c>
      <c r="B1654" t="s">
        <v>27</v>
      </c>
      <c r="C1654" t="s">
        <v>45</v>
      </c>
      <c r="D1654" s="1">
        <v>44287</v>
      </c>
      <c r="E1654" s="4">
        <v>5544</v>
      </c>
      <c r="F1654">
        <v>222</v>
      </c>
    </row>
    <row r="1655" spans="1:6" x14ac:dyDescent="0.25">
      <c r="A1655" t="s">
        <v>41</v>
      </c>
      <c r="B1655" t="s">
        <v>11</v>
      </c>
      <c r="C1655" t="s">
        <v>30</v>
      </c>
      <c r="D1655" s="1">
        <v>44287</v>
      </c>
      <c r="E1655" s="4">
        <v>5985</v>
      </c>
      <c r="F1655">
        <v>375</v>
      </c>
    </row>
    <row r="1656" spans="1:6" x14ac:dyDescent="0.25">
      <c r="A1656" t="s">
        <v>15</v>
      </c>
      <c r="B1656" t="s">
        <v>27</v>
      </c>
      <c r="C1656" t="s">
        <v>48</v>
      </c>
      <c r="D1656" s="1">
        <v>44288</v>
      </c>
      <c r="E1656" s="4">
        <v>1232</v>
      </c>
      <c r="F1656">
        <v>490</v>
      </c>
    </row>
    <row r="1657" spans="1:6" x14ac:dyDescent="0.25">
      <c r="A1657" t="s">
        <v>40</v>
      </c>
      <c r="B1657" t="s">
        <v>11</v>
      </c>
      <c r="C1657" t="s">
        <v>52</v>
      </c>
      <c r="D1657" s="1">
        <v>44288</v>
      </c>
      <c r="E1657" s="4">
        <v>1617</v>
      </c>
      <c r="F1657">
        <v>408</v>
      </c>
    </row>
    <row r="1658" spans="1:6" x14ac:dyDescent="0.25">
      <c r="A1658" t="s">
        <v>25</v>
      </c>
      <c r="B1658" t="s">
        <v>21</v>
      </c>
      <c r="C1658" t="s">
        <v>14</v>
      </c>
      <c r="D1658" s="1">
        <v>44288</v>
      </c>
      <c r="E1658" s="4">
        <v>1393</v>
      </c>
      <c r="F1658">
        <v>76</v>
      </c>
    </row>
    <row r="1659" spans="1:6" x14ac:dyDescent="0.25">
      <c r="A1659" t="s">
        <v>32</v>
      </c>
      <c r="B1659" t="s">
        <v>6</v>
      </c>
      <c r="C1659" t="s">
        <v>28</v>
      </c>
      <c r="D1659" s="1">
        <v>44288</v>
      </c>
      <c r="E1659" s="4">
        <v>1561</v>
      </c>
      <c r="F1659">
        <v>68</v>
      </c>
    </row>
    <row r="1660" spans="1:6" x14ac:dyDescent="0.25">
      <c r="A1660" t="s">
        <v>23</v>
      </c>
      <c r="B1660" t="s">
        <v>9</v>
      </c>
      <c r="C1660" t="s">
        <v>12</v>
      </c>
      <c r="D1660" s="1">
        <v>44288</v>
      </c>
      <c r="E1660" s="4">
        <v>1120</v>
      </c>
      <c r="F1660">
        <v>103</v>
      </c>
    </row>
    <row r="1661" spans="1:6" x14ac:dyDescent="0.25">
      <c r="A1661" t="s">
        <v>41</v>
      </c>
      <c r="B1661" t="s">
        <v>21</v>
      </c>
      <c r="C1661" t="s">
        <v>17</v>
      </c>
      <c r="D1661" s="1">
        <v>44288</v>
      </c>
      <c r="E1661" s="4">
        <v>3745</v>
      </c>
      <c r="F1661">
        <v>242</v>
      </c>
    </row>
    <row r="1662" spans="1:6" x14ac:dyDescent="0.25">
      <c r="A1662" t="s">
        <v>13</v>
      </c>
      <c r="B1662" t="s">
        <v>27</v>
      </c>
      <c r="C1662" t="s">
        <v>17</v>
      </c>
      <c r="D1662" s="1">
        <v>44288</v>
      </c>
      <c r="E1662" s="4">
        <v>8407</v>
      </c>
      <c r="F1662">
        <v>15</v>
      </c>
    </row>
    <row r="1663" spans="1:6" x14ac:dyDescent="0.25">
      <c r="A1663" t="s">
        <v>49</v>
      </c>
      <c r="B1663" t="s">
        <v>11</v>
      </c>
      <c r="C1663" t="s">
        <v>45</v>
      </c>
      <c r="D1663" s="1">
        <v>44288</v>
      </c>
      <c r="E1663" s="4">
        <v>2212</v>
      </c>
      <c r="F1663">
        <v>3</v>
      </c>
    </row>
    <row r="1664" spans="1:6" x14ac:dyDescent="0.25">
      <c r="A1664" t="s">
        <v>49</v>
      </c>
      <c r="B1664" t="s">
        <v>9</v>
      </c>
      <c r="C1664" t="s">
        <v>36</v>
      </c>
      <c r="D1664" s="1">
        <v>44288</v>
      </c>
      <c r="E1664" s="4">
        <v>5754</v>
      </c>
      <c r="F1664">
        <v>406</v>
      </c>
    </row>
    <row r="1665" spans="1:6" x14ac:dyDescent="0.25">
      <c r="A1665" t="s">
        <v>29</v>
      </c>
      <c r="B1665" t="s">
        <v>21</v>
      </c>
      <c r="C1665" t="s">
        <v>22</v>
      </c>
      <c r="D1665" s="1">
        <v>44288</v>
      </c>
      <c r="E1665" s="4">
        <v>378</v>
      </c>
      <c r="F1665">
        <v>314</v>
      </c>
    </row>
    <row r="1666" spans="1:6" x14ac:dyDescent="0.25">
      <c r="A1666" t="s">
        <v>18</v>
      </c>
      <c r="B1666" t="s">
        <v>16</v>
      </c>
      <c r="C1666" t="s">
        <v>48</v>
      </c>
      <c r="D1666" s="1">
        <v>44288</v>
      </c>
      <c r="E1666" s="4">
        <v>12481</v>
      </c>
      <c r="F1666">
        <v>840</v>
      </c>
    </row>
    <row r="1667" spans="1:6" x14ac:dyDescent="0.25">
      <c r="A1667" t="s">
        <v>49</v>
      </c>
      <c r="B1667" t="s">
        <v>6</v>
      </c>
      <c r="C1667" t="s">
        <v>38</v>
      </c>
      <c r="D1667" s="1">
        <v>44288</v>
      </c>
      <c r="E1667" s="4">
        <v>371</v>
      </c>
      <c r="F1667">
        <v>306</v>
      </c>
    </row>
    <row r="1668" spans="1:6" x14ac:dyDescent="0.25">
      <c r="A1668" t="s">
        <v>5</v>
      </c>
      <c r="B1668" t="s">
        <v>6</v>
      </c>
      <c r="C1668" t="s">
        <v>44</v>
      </c>
      <c r="D1668" s="1">
        <v>44288</v>
      </c>
      <c r="E1668" s="4">
        <v>2415</v>
      </c>
      <c r="F1668">
        <v>1120</v>
      </c>
    </row>
    <row r="1669" spans="1:6" x14ac:dyDescent="0.25">
      <c r="A1669" t="s">
        <v>15</v>
      </c>
      <c r="B1669" t="s">
        <v>11</v>
      </c>
      <c r="C1669" t="s">
        <v>30</v>
      </c>
      <c r="D1669" s="1">
        <v>44288</v>
      </c>
      <c r="E1669" s="4">
        <v>6545</v>
      </c>
      <c r="F1669">
        <v>162</v>
      </c>
    </row>
    <row r="1670" spans="1:6" x14ac:dyDescent="0.25">
      <c r="A1670" t="s">
        <v>13</v>
      </c>
      <c r="B1670" t="s">
        <v>11</v>
      </c>
      <c r="C1670" t="s">
        <v>14</v>
      </c>
      <c r="D1670" s="1">
        <v>44288</v>
      </c>
      <c r="E1670" s="4">
        <v>3339</v>
      </c>
      <c r="F1670">
        <v>449</v>
      </c>
    </row>
    <row r="1671" spans="1:6" x14ac:dyDescent="0.25">
      <c r="A1671" t="s">
        <v>8</v>
      </c>
      <c r="B1671" t="s">
        <v>11</v>
      </c>
      <c r="C1671" t="s">
        <v>47</v>
      </c>
      <c r="D1671" s="1">
        <v>44288</v>
      </c>
      <c r="E1671" s="4">
        <v>504</v>
      </c>
      <c r="F1671">
        <v>32</v>
      </c>
    </row>
    <row r="1672" spans="1:6" x14ac:dyDescent="0.25">
      <c r="A1672" t="s">
        <v>33</v>
      </c>
      <c r="B1672" t="s">
        <v>16</v>
      </c>
      <c r="C1672" t="s">
        <v>24</v>
      </c>
      <c r="D1672" s="1">
        <v>44288</v>
      </c>
      <c r="E1672" s="4">
        <v>1232</v>
      </c>
      <c r="F1672">
        <v>77</v>
      </c>
    </row>
    <row r="1673" spans="1:6" x14ac:dyDescent="0.25">
      <c r="A1673" t="s">
        <v>46</v>
      </c>
      <c r="B1673" t="s">
        <v>9</v>
      </c>
      <c r="C1673" t="s">
        <v>47</v>
      </c>
      <c r="D1673" s="1">
        <v>44288</v>
      </c>
      <c r="E1673" s="4">
        <v>21</v>
      </c>
      <c r="F1673">
        <v>1</v>
      </c>
    </row>
    <row r="1674" spans="1:6" x14ac:dyDescent="0.25">
      <c r="A1674" t="s">
        <v>5</v>
      </c>
      <c r="B1674" t="s">
        <v>11</v>
      </c>
      <c r="C1674" t="s">
        <v>26</v>
      </c>
      <c r="D1674" s="1">
        <v>44288</v>
      </c>
      <c r="E1674" s="4">
        <v>7518</v>
      </c>
      <c r="F1674">
        <v>1050</v>
      </c>
    </row>
    <row r="1675" spans="1:6" x14ac:dyDescent="0.25">
      <c r="A1675" t="s">
        <v>32</v>
      </c>
      <c r="B1675" t="s">
        <v>27</v>
      </c>
      <c r="C1675" t="s">
        <v>22</v>
      </c>
      <c r="D1675" s="1">
        <v>44288</v>
      </c>
      <c r="E1675" s="4">
        <v>4032</v>
      </c>
      <c r="F1675">
        <v>156</v>
      </c>
    </row>
    <row r="1676" spans="1:6" x14ac:dyDescent="0.25">
      <c r="A1676" t="s">
        <v>33</v>
      </c>
      <c r="B1676" t="s">
        <v>9</v>
      </c>
      <c r="C1676" t="s">
        <v>7</v>
      </c>
      <c r="D1676" s="1">
        <v>44288</v>
      </c>
      <c r="E1676" s="4">
        <v>1827</v>
      </c>
      <c r="F1676">
        <v>71</v>
      </c>
    </row>
    <row r="1677" spans="1:6" x14ac:dyDescent="0.25">
      <c r="A1677" t="s">
        <v>8</v>
      </c>
      <c r="B1677" t="s">
        <v>16</v>
      </c>
      <c r="C1677" t="s">
        <v>14</v>
      </c>
      <c r="D1677" s="1">
        <v>44288</v>
      </c>
      <c r="E1677" s="4">
        <v>4746</v>
      </c>
      <c r="F1677">
        <v>207</v>
      </c>
    </row>
    <row r="1678" spans="1:6" x14ac:dyDescent="0.25">
      <c r="A1678" t="s">
        <v>5</v>
      </c>
      <c r="B1678" t="s">
        <v>21</v>
      </c>
      <c r="C1678" t="s">
        <v>45</v>
      </c>
      <c r="D1678" s="1">
        <v>44288</v>
      </c>
      <c r="E1678" s="4">
        <v>5509</v>
      </c>
      <c r="F1678">
        <v>230</v>
      </c>
    </row>
    <row r="1679" spans="1:6" x14ac:dyDescent="0.25">
      <c r="A1679" t="s">
        <v>25</v>
      </c>
      <c r="B1679" t="s">
        <v>21</v>
      </c>
      <c r="C1679" t="s">
        <v>44</v>
      </c>
      <c r="D1679" s="1">
        <v>44288</v>
      </c>
      <c r="E1679" s="4">
        <v>7840</v>
      </c>
      <c r="F1679">
        <v>327</v>
      </c>
    </row>
    <row r="1680" spans="1:6" x14ac:dyDescent="0.25">
      <c r="A1680" t="s">
        <v>53</v>
      </c>
      <c r="B1680" t="s">
        <v>6</v>
      </c>
      <c r="C1680" t="s">
        <v>19</v>
      </c>
      <c r="D1680" s="1">
        <v>44288</v>
      </c>
      <c r="E1680" s="4">
        <v>3171</v>
      </c>
      <c r="F1680">
        <v>212</v>
      </c>
    </row>
    <row r="1681" spans="1:6" x14ac:dyDescent="0.25">
      <c r="A1681" t="s">
        <v>10</v>
      </c>
      <c r="B1681" t="s">
        <v>27</v>
      </c>
      <c r="C1681" t="s">
        <v>26</v>
      </c>
      <c r="D1681" s="1">
        <v>44291</v>
      </c>
      <c r="E1681" s="4">
        <v>1162</v>
      </c>
      <c r="F1681">
        <v>425</v>
      </c>
    </row>
    <row r="1682" spans="1:6" x14ac:dyDescent="0.25">
      <c r="A1682" t="s">
        <v>40</v>
      </c>
      <c r="B1682" t="s">
        <v>16</v>
      </c>
      <c r="C1682" t="s">
        <v>36</v>
      </c>
      <c r="D1682" s="1">
        <v>44291</v>
      </c>
      <c r="E1682" s="4">
        <v>952</v>
      </c>
      <c r="F1682">
        <v>160</v>
      </c>
    </row>
    <row r="1683" spans="1:6" x14ac:dyDescent="0.25">
      <c r="A1683" t="s">
        <v>40</v>
      </c>
      <c r="B1683" t="s">
        <v>16</v>
      </c>
      <c r="C1683" t="s">
        <v>43</v>
      </c>
      <c r="D1683" s="1">
        <v>44291</v>
      </c>
      <c r="E1683" s="4">
        <v>2135</v>
      </c>
      <c r="F1683">
        <v>700</v>
      </c>
    </row>
    <row r="1684" spans="1:6" x14ac:dyDescent="0.25">
      <c r="A1684" t="s">
        <v>49</v>
      </c>
      <c r="B1684" t="s">
        <v>16</v>
      </c>
      <c r="C1684" t="s">
        <v>7</v>
      </c>
      <c r="D1684" s="1">
        <v>44291</v>
      </c>
      <c r="E1684" s="4">
        <v>3269</v>
      </c>
      <c r="F1684">
        <v>247</v>
      </c>
    </row>
    <row r="1685" spans="1:6" x14ac:dyDescent="0.25">
      <c r="A1685" t="s">
        <v>41</v>
      </c>
      <c r="B1685" t="s">
        <v>16</v>
      </c>
      <c r="C1685" t="s">
        <v>36</v>
      </c>
      <c r="D1685" s="1">
        <v>44291</v>
      </c>
      <c r="E1685" s="4">
        <v>4382</v>
      </c>
      <c r="F1685">
        <v>255</v>
      </c>
    </row>
    <row r="1686" spans="1:6" x14ac:dyDescent="0.25">
      <c r="A1686" t="s">
        <v>34</v>
      </c>
      <c r="B1686" t="s">
        <v>6</v>
      </c>
      <c r="C1686" t="s">
        <v>26</v>
      </c>
      <c r="D1686" s="1">
        <v>44291</v>
      </c>
      <c r="E1686" s="4">
        <v>1001</v>
      </c>
      <c r="F1686">
        <v>147</v>
      </c>
    </row>
    <row r="1687" spans="1:6" x14ac:dyDescent="0.25">
      <c r="A1687" t="s">
        <v>25</v>
      </c>
      <c r="B1687" t="s">
        <v>6</v>
      </c>
      <c r="C1687" t="s">
        <v>42</v>
      </c>
      <c r="D1687" s="1">
        <v>44291</v>
      </c>
      <c r="E1687" s="4">
        <v>2898</v>
      </c>
      <c r="F1687">
        <v>364</v>
      </c>
    </row>
    <row r="1688" spans="1:6" x14ac:dyDescent="0.25">
      <c r="A1688" t="s">
        <v>18</v>
      </c>
      <c r="B1688" t="s">
        <v>11</v>
      </c>
      <c r="C1688" t="s">
        <v>42</v>
      </c>
      <c r="D1688" s="1">
        <v>44291</v>
      </c>
      <c r="E1688" s="4">
        <v>1428</v>
      </c>
      <c r="F1688">
        <v>106</v>
      </c>
    </row>
    <row r="1689" spans="1:6" x14ac:dyDescent="0.25">
      <c r="A1689" t="s">
        <v>13</v>
      </c>
      <c r="B1689" t="s">
        <v>27</v>
      </c>
      <c r="C1689" t="s">
        <v>31</v>
      </c>
      <c r="D1689" s="1">
        <v>44291</v>
      </c>
      <c r="E1689" s="4">
        <v>4767</v>
      </c>
      <c r="F1689">
        <v>7</v>
      </c>
    </row>
    <row r="1690" spans="1:6" x14ac:dyDescent="0.25">
      <c r="A1690" t="s">
        <v>5</v>
      </c>
      <c r="B1690" t="s">
        <v>9</v>
      </c>
      <c r="C1690" t="s">
        <v>45</v>
      </c>
      <c r="D1690" s="1">
        <v>44291</v>
      </c>
      <c r="E1690" s="4">
        <v>1064</v>
      </c>
      <c r="F1690">
        <v>154</v>
      </c>
    </row>
    <row r="1691" spans="1:6" x14ac:dyDescent="0.25">
      <c r="A1691" t="s">
        <v>33</v>
      </c>
      <c r="B1691" t="s">
        <v>21</v>
      </c>
      <c r="C1691" t="s">
        <v>28</v>
      </c>
      <c r="D1691" s="1">
        <v>44291</v>
      </c>
      <c r="E1691" s="4">
        <v>1141</v>
      </c>
      <c r="F1691">
        <v>335</v>
      </c>
    </row>
    <row r="1692" spans="1:6" x14ac:dyDescent="0.25">
      <c r="A1692" t="s">
        <v>37</v>
      </c>
      <c r="B1692" t="s">
        <v>6</v>
      </c>
      <c r="C1692" t="s">
        <v>38</v>
      </c>
      <c r="D1692" s="1">
        <v>44291</v>
      </c>
      <c r="E1692" s="4">
        <v>273</v>
      </c>
      <c r="F1692">
        <v>74</v>
      </c>
    </row>
    <row r="1693" spans="1:6" x14ac:dyDescent="0.25">
      <c r="A1693" t="s">
        <v>32</v>
      </c>
      <c r="B1693" t="s">
        <v>9</v>
      </c>
      <c r="C1693" t="s">
        <v>44</v>
      </c>
      <c r="D1693" s="1">
        <v>44291</v>
      </c>
      <c r="E1693" s="4">
        <v>2737</v>
      </c>
      <c r="F1693">
        <v>69</v>
      </c>
    </row>
    <row r="1694" spans="1:6" x14ac:dyDescent="0.25">
      <c r="A1694" t="s">
        <v>51</v>
      </c>
      <c r="B1694" t="s">
        <v>6</v>
      </c>
      <c r="C1694" t="s">
        <v>43</v>
      </c>
      <c r="D1694" s="1">
        <v>44291</v>
      </c>
      <c r="E1694" s="4">
        <v>602</v>
      </c>
      <c r="F1694">
        <v>89</v>
      </c>
    </row>
    <row r="1695" spans="1:6" x14ac:dyDescent="0.25">
      <c r="A1695" t="s">
        <v>5</v>
      </c>
      <c r="B1695" t="s">
        <v>6</v>
      </c>
      <c r="C1695" t="s">
        <v>17</v>
      </c>
      <c r="D1695" s="1">
        <v>44291</v>
      </c>
      <c r="E1695" s="4">
        <v>3962</v>
      </c>
      <c r="F1695">
        <v>83</v>
      </c>
    </row>
    <row r="1696" spans="1:6" x14ac:dyDescent="0.25">
      <c r="A1696" t="s">
        <v>49</v>
      </c>
      <c r="B1696" t="s">
        <v>11</v>
      </c>
      <c r="C1696" t="s">
        <v>42</v>
      </c>
      <c r="D1696" s="1">
        <v>44291</v>
      </c>
      <c r="E1696" s="4">
        <v>7441</v>
      </c>
      <c r="F1696">
        <v>184</v>
      </c>
    </row>
    <row r="1697" spans="1:6" x14ac:dyDescent="0.25">
      <c r="A1697" t="s">
        <v>46</v>
      </c>
      <c r="B1697" t="s">
        <v>27</v>
      </c>
      <c r="C1697" t="s">
        <v>17</v>
      </c>
      <c r="D1697" s="1">
        <v>44291</v>
      </c>
      <c r="E1697" s="4">
        <v>5845</v>
      </c>
      <c r="F1697">
        <v>504</v>
      </c>
    </row>
    <row r="1698" spans="1:6" x14ac:dyDescent="0.25">
      <c r="A1698" t="s">
        <v>33</v>
      </c>
      <c r="B1698" t="s">
        <v>16</v>
      </c>
      <c r="C1698" t="s">
        <v>43</v>
      </c>
      <c r="D1698" s="1">
        <v>44291</v>
      </c>
      <c r="E1698" s="4">
        <v>2513</v>
      </c>
      <c r="F1698">
        <v>19</v>
      </c>
    </row>
    <row r="1699" spans="1:6" x14ac:dyDescent="0.25">
      <c r="A1699" t="s">
        <v>39</v>
      </c>
      <c r="B1699" t="s">
        <v>9</v>
      </c>
      <c r="C1699" t="s">
        <v>12</v>
      </c>
      <c r="D1699" s="1">
        <v>44291</v>
      </c>
      <c r="E1699" s="4">
        <v>4319</v>
      </c>
      <c r="F1699">
        <v>150</v>
      </c>
    </row>
    <row r="1700" spans="1:6" x14ac:dyDescent="0.25">
      <c r="A1700" t="s">
        <v>37</v>
      </c>
      <c r="B1700" t="s">
        <v>27</v>
      </c>
      <c r="C1700" t="s">
        <v>47</v>
      </c>
      <c r="D1700" s="1">
        <v>44291</v>
      </c>
      <c r="E1700" s="4">
        <v>5397</v>
      </c>
      <c r="F1700">
        <v>242</v>
      </c>
    </row>
    <row r="1701" spans="1:6" x14ac:dyDescent="0.25">
      <c r="A1701" t="s">
        <v>33</v>
      </c>
      <c r="B1701" t="s">
        <v>27</v>
      </c>
      <c r="C1701" t="s">
        <v>47</v>
      </c>
      <c r="D1701" s="1">
        <v>44291</v>
      </c>
      <c r="E1701" s="4">
        <v>4613</v>
      </c>
      <c r="F1701">
        <v>433</v>
      </c>
    </row>
    <row r="1702" spans="1:6" x14ac:dyDescent="0.25">
      <c r="A1702" t="s">
        <v>13</v>
      </c>
      <c r="B1702" t="s">
        <v>11</v>
      </c>
      <c r="C1702" t="s">
        <v>36</v>
      </c>
      <c r="D1702" s="1">
        <v>44291</v>
      </c>
      <c r="E1702" s="4">
        <v>959</v>
      </c>
      <c r="F1702">
        <v>620</v>
      </c>
    </row>
    <row r="1703" spans="1:6" x14ac:dyDescent="0.25">
      <c r="A1703" t="s">
        <v>29</v>
      </c>
      <c r="B1703" t="s">
        <v>16</v>
      </c>
      <c r="C1703" t="s">
        <v>30</v>
      </c>
      <c r="D1703" s="1">
        <v>44291</v>
      </c>
      <c r="E1703" s="4">
        <v>4648</v>
      </c>
      <c r="F1703">
        <v>192</v>
      </c>
    </row>
    <row r="1704" spans="1:6" x14ac:dyDescent="0.25">
      <c r="A1704" t="s">
        <v>32</v>
      </c>
      <c r="B1704" t="s">
        <v>11</v>
      </c>
      <c r="C1704" t="s">
        <v>28</v>
      </c>
      <c r="D1704" s="1">
        <v>44291</v>
      </c>
      <c r="E1704" s="4">
        <v>259</v>
      </c>
      <c r="F1704">
        <v>262</v>
      </c>
    </row>
    <row r="1705" spans="1:6" x14ac:dyDescent="0.25">
      <c r="A1705" t="s">
        <v>29</v>
      </c>
      <c r="B1705" t="s">
        <v>11</v>
      </c>
      <c r="C1705" t="s">
        <v>22</v>
      </c>
      <c r="D1705" s="1">
        <v>44291</v>
      </c>
      <c r="E1705" s="4">
        <v>2114</v>
      </c>
      <c r="F1705">
        <v>82</v>
      </c>
    </row>
    <row r="1706" spans="1:6" x14ac:dyDescent="0.25">
      <c r="A1706" t="s">
        <v>13</v>
      </c>
      <c r="B1706" t="s">
        <v>16</v>
      </c>
      <c r="C1706" t="s">
        <v>24</v>
      </c>
      <c r="D1706" s="1">
        <v>44291</v>
      </c>
      <c r="E1706" s="4">
        <v>588</v>
      </c>
      <c r="F1706">
        <v>42</v>
      </c>
    </row>
    <row r="1707" spans="1:6" x14ac:dyDescent="0.25">
      <c r="A1707" t="s">
        <v>25</v>
      </c>
      <c r="B1707" t="s">
        <v>27</v>
      </c>
      <c r="C1707" t="s">
        <v>19</v>
      </c>
      <c r="D1707" s="1">
        <v>44291</v>
      </c>
      <c r="E1707" s="4">
        <v>8246</v>
      </c>
      <c r="F1707">
        <v>486</v>
      </c>
    </row>
    <row r="1708" spans="1:6" x14ac:dyDescent="0.25">
      <c r="A1708" t="s">
        <v>49</v>
      </c>
      <c r="B1708" t="s">
        <v>27</v>
      </c>
      <c r="C1708" t="s">
        <v>26</v>
      </c>
      <c r="D1708" s="1">
        <v>44291</v>
      </c>
      <c r="E1708" s="4">
        <v>5117</v>
      </c>
      <c r="F1708">
        <v>840</v>
      </c>
    </row>
    <row r="1709" spans="1:6" x14ac:dyDescent="0.25">
      <c r="A1709" t="s">
        <v>13</v>
      </c>
      <c r="B1709" t="s">
        <v>6</v>
      </c>
      <c r="C1709" t="s">
        <v>7</v>
      </c>
      <c r="D1709" s="1">
        <v>44291</v>
      </c>
      <c r="E1709" s="4">
        <v>2086</v>
      </c>
      <c r="F1709">
        <v>72</v>
      </c>
    </row>
    <row r="1710" spans="1:6" x14ac:dyDescent="0.25">
      <c r="A1710" t="s">
        <v>46</v>
      </c>
      <c r="B1710" t="s">
        <v>21</v>
      </c>
      <c r="C1710" t="s">
        <v>45</v>
      </c>
      <c r="D1710" s="1">
        <v>44291</v>
      </c>
      <c r="E1710" s="4">
        <v>2611</v>
      </c>
      <c r="F1710">
        <v>109</v>
      </c>
    </row>
    <row r="1711" spans="1:6" x14ac:dyDescent="0.25">
      <c r="A1711" t="s">
        <v>57</v>
      </c>
      <c r="B1711" t="s">
        <v>6</v>
      </c>
      <c r="C1711" t="s">
        <v>35</v>
      </c>
      <c r="D1711" s="1">
        <v>44291</v>
      </c>
      <c r="E1711" s="4">
        <v>2667</v>
      </c>
      <c r="F1711">
        <v>191</v>
      </c>
    </row>
    <row r="1712" spans="1:6" x14ac:dyDescent="0.25">
      <c r="A1712" t="s">
        <v>56</v>
      </c>
      <c r="B1712" t="s">
        <v>27</v>
      </c>
      <c r="C1712" t="s">
        <v>42</v>
      </c>
      <c r="D1712" s="1">
        <v>44291</v>
      </c>
      <c r="E1712" s="4">
        <v>1736</v>
      </c>
      <c r="F1712">
        <v>92</v>
      </c>
    </row>
    <row r="1713" spans="1:6" x14ac:dyDescent="0.25">
      <c r="A1713" t="s">
        <v>15</v>
      </c>
      <c r="B1713" t="s">
        <v>27</v>
      </c>
      <c r="C1713" t="s">
        <v>43</v>
      </c>
      <c r="D1713" s="1">
        <v>44291</v>
      </c>
      <c r="E1713" s="4">
        <v>4207</v>
      </c>
      <c r="F1713">
        <v>301</v>
      </c>
    </row>
    <row r="1714" spans="1:6" x14ac:dyDescent="0.25">
      <c r="A1714" t="s">
        <v>5</v>
      </c>
      <c r="B1714" t="s">
        <v>9</v>
      </c>
      <c r="C1714" t="s">
        <v>45</v>
      </c>
      <c r="D1714" s="1">
        <v>44291</v>
      </c>
      <c r="E1714" s="4">
        <v>413</v>
      </c>
      <c r="F1714">
        <v>26</v>
      </c>
    </row>
    <row r="1715" spans="1:6" x14ac:dyDescent="0.25">
      <c r="A1715" t="s">
        <v>55</v>
      </c>
      <c r="B1715" t="s">
        <v>9</v>
      </c>
      <c r="C1715" t="s">
        <v>14</v>
      </c>
      <c r="D1715" s="1">
        <v>44291</v>
      </c>
      <c r="E1715" s="4">
        <v>9324</v>
      </c>
      <c r="F1715">
        <v>389</v>
      </c>
    </row>
    <row r="1716" spans="1:6" x14ac:dyDescent="0.25">
      <c r="A1716" t="s">
        <v>18</v>
      </c>
      <c r="B1716" t="s">
        <v>16</v>
      </c>
      <c r="C1716" t="s">
        <v>44</v>
      </c>
      <c r="D1716" s="1">
        <v>44291</v>
      </c>
      <c r="E1716" s="4">
        <v>2345</v>
      </c>
      <c r="F1716">
        <v>98</v>
      </c>
    </row>
    <row r="1717" spans="1:6" x14ac:dyDescent="0.25">
      <c r="A1717" t="s">
        <v>41</v>
      </c>
      <c r="B1717" t="s">
        <v>11</v>
      </c>
      <c r="C1717" t="s">
        <v>28</v>
      </c>
      <c r="D1717" s="1">
        <v>44291</v>
      </c>
      <c r="E1717" s="4">
        <v>15540</v>
      </c>
      <c r="F1717">
        <v>1120</v>
      </c>
    </row>
    <row r="1718" spans="1:6" x14ac:dyDescent="0.25">
      <c r="A1718" t="s">
        <v>49</v>
      </c>
      <c r="B1718" t="s">
        <v>11</v>
      </c>
      <c r="C1718" t="s">
        <v>7</v>
      </c>
      <c r="D1718" s="1">
        <v>44291</v>
      </c>
      <c r="E1718" s="4">
        <v>9604</v>
      </c>
      <c r="F1718">
        <v>370</v>
      </c>
    </row>
    <row r="1719" spans="1:6" x14ac:dyDescent="0.25">
      <c r="A1719" t="s">
        <v>40</v>
      </c>
      <c r="B1719" t="s">
        <v>21</v>
      </c>
      <c r="C1719" t="s">
        <v>31</v>
      </c>
      <c r="D1719" s="1">
        <v>44291</v>
      </c>
      <c r="E1719" s="4">
        <v>4389</v>
      </c>
      <c r="F1719">
        <v>183</v>
      </c>
    </row>
    <row r="1720" spans="1:6" x14ac:dyDescent="0.25">
      <c r="A1720" t="s">
        <v>51</v>
      </c>
      <c r="B1720" t="s">
        <v>16</v>
      </c>
      <c r="C1720" t="s">
        <v>22</v>
      </c>
      <c r="D1720" s="1">
        <v>44291</v>
      </c>
      <c r="E1720" s="4">
        <v>7007</v>
      </c>
      <c r="F1720">
        <v>242</v>
      </c>
    </row>
    <row r="1721" spans="1:6" x14ac:dyDescent="0.25">
      <c r="A1721" t="s">
        <v>49</v>
      </c>
      <c r="B1721" t="s">
        <v>6</v>
      </c>
      <c r="C1721" t="s">
        <v>50</v>
      </c>
      <c r="D1721" s="1">
        <v>44291</v>
      </c>
      <c r="E1721" s="4">
        <v>7679</v>
      </c>
      <c r="F1721">
        <v>334</v>
      </c>
    </row>
    <row r="1722" spans="1:6" x14ac:dyDescent="0.25">
      <c r="A1722" t="s">
        <v>37</v>
      </c>
      <c r="B1722" t="s">
        <v>11</v>
      </c>
      <c r="C1722" t="s">
        <v>12</v>
      </c>
      <c r="D1722" s="1">
        <v>44292</v>
      </c>
      <c r="E1722" s="4">
        <v>763</v>
      </c>
      <c r="F1722">
        <v>256</v>
      </c>
    </row>
    <row r="1723" spans="1:6" x14ac:dyDescent="0.25">
      <c r="A1723" t="s">
        <v>33</v>
      </c>
      <c r="B1723" t="s">
        <v>27</v>
      </c>
      <c r="C1723" t="s">
        <v>44</v>
      </c>
      <c r="D1723" s="1">
        <v>44292</v>
      </c>
      <c r="E1723" s="4">
        <v>9331</v>
      </c>
      <c r="F1723">
        <v>840</v>
      </c>
    </row>
    <row r="1724" spans="1:6" x14ac:dyDescent="0.25">
      <c r="A1724" t="s">
        <v>25</v>
      </c>
      <c r="B1724" t="s">
        <v>11</v>
      </c>
      <c r="C1724" t="s">
        <v>36</v>
      </c>
      <c r="D1724" s="1">
        <v>44292</v>
      </c>
      <c r="E1724" s="4">
        <v>434</v>
      </c>
      <c r="F1724">
        <v>34</v>
      </c>
    </row>
    <row r="1725" spans="1:6" x14ac:dyDescent="0.25">
      <c r="A1725" t="s">
        <v>39</v>
      </c>
      <c r="B1725" t="s">
        <v>27</v>
      </c>
      <c r="C1725" t="s">
        <v>17</v>
      </c>
      <c r="D1725" s="1">
        <v>44292</v>
      </c>
      <c r="E1725" s="4">
        <v>6965</v>
      </c>
      <c r="F1725">
        <v>634</v>
      </c>
    </row>
    <row r="1726" spans="1:6" x14ac:dyDescent="0.25">
      <c r="A1726" t="s">
        <v>51</v>
      </c>
      <c r="B1726" t="s">
        <v>21</v>
      </c>
      <c r="C1726" t="s">
        <v>28</v>
      </c>
      <c r="D1726" s="1">
        <v>44292</v>
      </c>
      <c r="E1726" s="4">
        <v>196</v>
      </c>
      <c r="F1726">
        <v>9</v>
      </c>
    </row>
    <row r="1727" spans="1:6" x14ac:dyDescent="0.25">
      <c r="A1727" t="s">
        <v>18</v>
      </c>
      <c r="B1727" t="s">
        <v>16</v>
      </c>
      <c r="C1727" t="s">
        <v>30</v>
      </c>
      <c r="D1727" s="1">
        <v>44292</v>
      </c>
      <c r="E1727" s="4">
        <v>7063</v>
      </c>
      <c r="F1727">
        <v>643</v>
      </c>
    </row>
    <row r="1728" spans="1:6" x14ac:dyDescent="0.25">
      <c r="A1728" t="s">
        <v>37</v>
      </c>
      <c r="B1728" t="s">
        <v>6</v>
      </c>
      <c r="C1728" t="s">
        <v>7</v>
      </c>
      <c r="D1728" s="1">
        <v>44292</v>
      </c>
      <c r="E1728" s="4">
        <v>4102</v>
      </c>
      <c r="F1728">
        <v>342</v>
      </c>
    </row>
    <row r="1729" spans="1:6" x14ac:dyDescent="0.25">
      <c r="A1729" t="s">
        <v>41</v>
      </c>
      <c r="B1729" t="s">
        <v>9</v>
      </c>
      <c r="C1729" t="s">
        <v>26</v>
      </c>
      <c r="D1729" s="1">
        <v>44292</v>
      </c>
      <c r="E1729" s="4">
        <v>11361</v>
      </c>
      <c r="F1729">
        <v>700</v>
      </c>
    </row>
    <row r="1730" spans="1:6" x14ac:dyDescent="0.25">
      <c r="A1730" t="s">
        <v>34</v>
      </c>
      <c r="B1730" t="s">
        <v>6</v>
      </c>
      <c r="C1730" t="s">
        <v>17</v>
      </c>
      <c r="D1730" s="1">
        <v>44292</v>
      </c>
      <c r="E1730" s="4">
        <v>5446</v>
      </c>
      <c r="F1730">
        <v>454</v>
      </c>
    </row>
    <row r="1731" spans="1:6" x14ac:dyDescent="0.25">
      <c r="A1731" t="s">
        <v>49</v>
      </c>
      <c r="B1731" t="s">
        <v>11</v>
      </c>
      <c r="C1731" t="s">
        <v>52</v>
      </c>
      <c r="D1731" s="1">
        <v>44292</v>
      </c>
      <c r="E1731" s="4">
        <v>819</v>
      </c>
      <c r="F1731">
        <v>33</v>
      </c>
    </row>
    <row r="1732" spans="1:6" x14ac:dyDescent="0.25">
      <c r="A1732" t="s">
        <v>8</v>
      </c>
      <c r="B1732" t="s">
        <v>21</v>
      </c>
      <c r="C1732" t="s">
        <v>26</v>
      </c>
      <c r="D1732" s="1">
        <v>44292</v>
      </c>
      <c r="E1732" s="4">
        <v>2975</v>
      </c>
      <c r="F1732">
        <v>186</v>
      </c>
    </row>
    <row r="1733" spans="1:6" x14ac:dyDescent="0.25">
      <c r="A1733" t="s">
        <v>15</v>
      </c>
      <c r="B1733" t="s">
        <v>16</v>
      </c>
      <c r="C1733" t="s">
        <v>52</v>
      </c>
      <c r="D1733" s="1">
        <v>44292</v>
      </c>
      <c r="E1733" s="4">
        <v>763</v>
      </c>
      <c r="F1733">
        <v>31</v>
      </c>
    </row>
    <row r="1734" spans="1:6" x14ac:dyDescent="0.25">
      <c r="A1734" t="s">
        <v>15</v>
      </c>
      <c r="B1734" t="s">
        <v>11</v>
      </c>
      <c r="C1734" t="s">
        <v>24</v>
      </c>
      <c r="D1734" s="1">
        <v>44292</v>
      </c>
      <c r="E1734" s="4">
        <v>658</v>
      </c>
      <c r="F1734">
        <v>44</v>
      </c>
    </row>
    <row r="1735" spans="1:6" x14ac:dyDescent="0.25">
      <c r="A1735" t="s">
        <v>15</v>
      </c>
      <c r="B1735" t="s">
        <v>16</v>
      </c>
      <c r="C1735" t="s">
        <v>45</v>
      </c>
      <c r="D1735" s="1">
        <v>44292</v>
      </c>
      <c r="E1735" s="4">
        <v>7616</v>
      </c>
      <c r="F1735">
        <v>332</v>
      </c>
    </row>
    <row r="1736" spans="1:6" x14ac:dyDescent="0.25">
      <c r="A1736" t="s">
        <v>18</v>
      </c>
      <c r="B1736" t="s">
        <v>6</v>
      </c>
      <c r="C1736" t="s">
        <v>44</v>
      </c>
      <c r="D1736" s="1">
        <v>44292</v>
      </c>
      <c r="E1736" s="4">
        <v>1883</v>
      </c>
      <c r="F1736">
        <v>189</v>
      </c>
    </row>
    <row r="1737" spans="1:6" x14ac:dyDescent="0.25">
      <c r="A1737" t="s">
        <v>55</v>
      </c>
      <c r="B1737" t="s">
        <v>6</v>
      </c>
      <c r="C1737" t="s">
        <v>50</v>
      </c>
      <c r="D1737" s="1">
        <v>44292</v>
      </c>
      <c r="E1737" s="4">
        <v>11074</v>
      </c>
      <c r="F1737">
        <v>411</v>
      </c>
    </row>
    <row r="1738" spans="1:6" x14ac:dyDescent="0.25">
      <c r="A1738" t="s">
        <v>51</v>
      </c>
      <c r="B1738" t="s">
        <v>21</v>
      </c>
      <c r="C1738" t="s">
        <v>47</v>
      </c>
      <c r="D1738" s="1">
        <v>44292</v>
      </c>
      <c r="E1738" s="4">
        <v>2058</v>
      </c>
      <c r="F1738">
        <v>109</v>
      </c>
    </row>
    <row r="1739" spans="1:6" x14ac:dyDescent="0.25">
      <c r="A1739" t="s">
        <v>18</v>
      </c>
      <c r="B1739" t="s">
        <v>16</v>
      </c>
      <c r="C1739" t="s">
        <v>31</v>
      </c>
      <c r="D1739" s="1">
        <v>44292</v>
      </c>
      <c r="E1739" s="4">
        <v>476</v>
      </c>
      <c r="F1739">
        <v>20</v>
      </c>
    </row>
    <row r="1740" spans="1:6" x14ac:dyDescent="0.25">
      <c r="A1740" t="s">
        <v>29</v>
      </c>
      <c r="B1740" t="s">
        <v>27</v>
      </c>
      <c r="C1740" t="s">
        <v>19</v>
      </c>
      <c r="D1740" s="1">
        <v>44292</v>
      </c>
      <c r="E1740" s="4">
        <v>9380</v>
      </c>
      <c r="F1740">
        <v>447</v>
      </c>
    </row>
    <row r="1741" spans="1:6" x14ac:dyDescent="0.25">
      <c r="A1741" t="s">
        <v>25</v>
      </c>
      <c r="B1741" t="s">
        <v>6</v>
      </c>
      <c r="C1741" t="s">
        <v>19</v>
      </c>
      <c r="D1741" s="1">
        <v>44292</v>
      </c>
      <c r="E1741" s="4">
        <v>14210</v>
      </c>
      <c r="F1741">
        <v>1120</v>
      </c>
    </row>
    <row r="1742" spans="1:6" x14ac:dyDescent="0.25">
      <c r="A1742" t="s">
        <v>20</v>
      </c>
      <c r="B1742" t="s">
        <v>21</v>
      </c>
      <c r="C1742" t="s">
        <v>52</v>
      </c>
      <c r="D1742" s="1">
        <v>44292</v>
      </c>
      <c r="E1742" s="4">
        <v>3402</v>
      </c>
      <c r="F1742">
        <v>122</v>
      </c>
    </row>
    <row r="1743" spans="1:6" x14ac:dyDescent="0.25">
      <c r="A1743" t="s">
        <v>39</v>
      </c>
      <c r="B1743" t="s">
        <v>27</v>
      </c>
      <c r="C1743" t="s">
        <v>31</v>
      </c>
      <c r="D1743" s="1">
        <v>44292</v>
      </c>
      <c r="E1743" s="4">
        <v>7357</v>
      </c>
      <c r="F1743">
        <v>273</v>
      </c>
    </row>
    <row r="1744" spans="1:6" x14ac:dyDescent="0.25">
      <c r="A1744" t="s">
        <v>18</v>
      </c>
      <c r="B1744" t="s">
        <v>9</v>
      </c>
      <c r="C1744" t="s">
        <v>7</v>
      </c>
      <c r="D1744" s="1">
        <v>44292</v>
      </c>
      <c r="E1744" s="4">
        <v>5544</v>
      </c>
      <c r="F1744">
        <v>206</v>
      </c>
    </row>
    <row r="1745" spans="1:6" x14ac:dyDescent="0.25">
      <c r="A1745" t="s">
        <v>34</v>
      </c>
      <c r="B1745" t="s">
        <v>9</v>
      </c>
      <c r="C1745" t="s">
        <v>26</v>
      </c>
      <c r="D1745" s="1">
        <v>44292</v>
      </c>
      <c r="E1745" s="4">
        <v>315</v>
      </c>
      <c r="F1745">
        <v>25</v>
      </c>
    </row>
    <row r="1746" spans="1:6" x14ac:dyDescent="0.25">
      <c r="A1746" t="s">
        <v>51</v>
      </c>
      <c r="B1746" t="s">
        <v>21</v>
      </c>
      <c r="C1746" t="s">
        <v>47</v>
      </c>
      <c r="D1746" s="1">
        <v>44293</v>
      </c>
      <c r="E1746" s="4">
        <v>1764</v>
      </c>
      <c r="F1746">
        <v>118</v>
      </c>
    </row>
    <row r="1747" spans="1:6" x14ac:dyDescent="0.25">
      <c r="A1747" t="s">
        <v>10</v>
      </c>
      <c r="B1747" t="s">
        <v>9</v>
      </c>
      <c r="C1747" t="s">
        <v>19</v>
      </c>
      <c r="D1747" s="1">
        <v>44293</v>
      </c>
      <c r="E1747" s="4">
        <v>6489</v>
      </c>
      <c r="F1747">
        <v>840</v>
      </c>
    </row>
    <row r="1748" spans="1:6" x14ac:dyDescent="0.25">
      <c r="A1748" t="s">
        <v>10</v>
      </c>
      <c r="B1748" t="s">
        <v>16</v>
      </c>
      <c r="C1748" t="s">
        <v>52</v>
      </c>
      <c r="D1748" s="1">
        <v>44293</v>
      </c>
      <c r="E1748" s="4">
        <v>4060</v>
      </c>
      <c r="F1748">
        <v>157</v>
      </c>
    </row>
    <row r="1749" spans="1:6" x14ac:dyDescent="0.25">
      <c r="A1749" t="s">
        <v>25</v>
      </c>
      <c r="B1749" t="s">
        <v>16</v>
      </c>
      <c r="C1749" t="s">
        <v>43</v>
      </c>
      <c r="D1749" s="1">
        <v>44293</v>
      </c>
      <c r="E1749" s="4">
        <v>973</v>
      </c>
      <c r="F1749">
        <v>98</v>
      </c>
    </row>
    <row r="1750" spans="1:6" x14ac:dyDescent="0.25">
      <c r="A1750" t="s">
        <v>25</v>
      </c>
      <c r="B1750" t="s">
        <v>16</v>
      </c>
      <c r="C1750" t="s">
        <v>17</v>
      </c>
      <c r="D1750" s="1">
        <v>44293</v>
      </c>
      <c r="E1750" s="4">
        <v>5159</v>
      </c>
      <c r="F1750">
        <v>469</v>
      </c>
    </row>
    <row r="1751" spans="1:6" x14ac:dyDescent="0.25">
      <c r="A1751" t="s">
        <v>41</v>
      </c>
      <c r="B1751" t="s">
        <v>21</v>
      </c>
      <c r="C1751" t="s">
        <v>43</v>
      </c>
      <c r="D1751" s="1">
        <v>44293</v>
      </c>
      <c r="E1751" s="4">
        <v>5159</v>
      </c>
      <c r="F1751">
        <v>516</v>
      </c>
    </row>
    <row r="1752" spans="1:6" x14ac:dyDescent="0.25">
      <c r="A1752" t="s">
        <v>13</v>
      </c>
      <c r="B1752" t="s">
        <v>16</v>
      </c>
      <c r="C1752" t="s">
        <v>24</v>
      </c>
      <c r="D1752" s="1">
        <v>44293</v>
      </c>
      <c r="E1752" s="4">
        <v>2779</v>
      </c>
      <c r="F1752">
        <v>186</v>
      </c>
    </row>
    <row r="1753" spans="1:6" x14ac:dyDescent="0.25">
      <c r="A1753" t="s">
        <v>51</v>
      </c>
      <c r="B1753" t="s">
        <v>6</v>
      </c>
      <c r="C1753" t="s">
        <v>24</v>
      </c>
      <c r="D1753" s="1">
        <v>44293</v>
      </c>
      <c r="E1753" s="4">
        <v>448</v>
      </c>
      <c r="F1753">
        <v>28</v>
      </c>
    </row>
    <row r="1754" spans="1:6" x14ac:dyDescent="0.25">
      <c r="A1754" t="s">
        <v>25</v>
      </c>
      <c r="B1754" t="s">
        <v>16</v>
      </c>
      <c r="C1754" t="s">
        <v>52</v>
      </c>
      <c r="D1754" s="1">
        <v>44293</v>
      </c>
      <c r="E1754" s="4">
        <v>7637</v>
      </c>
      <c r="F1754">
        <v>294</v>
      </c>
    </row>
    <row r="1755" spans="1:6" x14ac:dyDescent="0.25">
      <c r="A1755" t="s">
        <v>20</v>
      </c>
      <c r="B1755" t="s">
        <v>6</v>
      </c>
      <c r="C1755" t="s">
        <v>28</v>
      </c>
      <c r="D1755" s="1">
        <v>44293</v>
      </c>
      <c r="E1755" s="4">
        <v>5327</v>
      </c>
      <c r="F1755">
        <v>485</v>
      </c>
    </row>
    <row r="1756" spans="1:6" x14ac:dyDescent="0.25">
      <c r="A1756" t="s">
        <v>10</v>
      </c>
      <c r="B1756" t="s">
        <v>9</v>
      </c>
      <c r="C1756" t="s">
        <v>48</v>
      </c>
      <c r="D1756" s="1">
        <v>44293</v>
      </c>
      <c r="E1756" s="4">
        <v>4242</v>
      </c>
      <c r="F1756">
        <v>147</v>
      </c>
    </row>
    <row r="1757" spans="1:6" x14ac:dyDescent="0.25">
      <c r="A1757" t="s">
        <v>23</v>
      </c>
      <c r="B1757" t="s">
        <v>11</v>
      </c>
      <c r="C1757" t="s">
        <v>12</v>
      </c>
      <c r="D1757" s="1">
        <v>44293</v>
      </c>
      <c r="E1757" s="4">
        <v>1603</v>
      </c>
      <c r="F1757">
        <v>95</v>
      </c>
    </row>
    <row r="1758" spans="1:6" x14ac:dyDescent="0.25">
      <c r="A1758" t="s">
        <v>8</v>
      </c>
      <c r="B1758" t="s">
        <v>21</v>
      </c>
      <c r="C1758" t="s">
        <v>30</v>
      </c>
      <c r="D1758" s="1">
        <v>44293</v>
      </c>
      <c r="E1758" s="4">
        <v>1946</v>
      </c>
      <c r="F1758">
        <v>122</v>
      </c>
    </row>
    <row r="1759" spans="1:6" x14ac:dyDescent="0.25">
      <c r="A1759" t="s">
        <v>41</v>
      </c>
      <c r="B1759" t="s">
        <v>11</v>
      </c>
      <c r="C1759" t="s">
        <v>26</v>
      </c>
      <c r="D1759" s="1">
        <v>44293</v>
      </c>
      <c r="E1759" s="4">
        <v>8442</v>
      </c>
      <c r="F1759">
        <v>650</v>
      </c>
    </row>
    <row r="1760" spans="1:6" x14ac:dyDescent="0.25">
      <c r="A1760" t="s">
        <v>8</v>
      </c>
      <c r="B1760" t="s">
        <v>6</v>
      </c>
      <c r="C1760" t="s">
        <v>22</v>
      </c>
      <c r="D1760" s="1">
        <v>44293</v>
      </c>
      <c r="E1760" s="4">
        <v>1848</v>
      </c>
      <c r="F1760">
        <v>60</v>
      </c>
    </row>
    <row r="1761" spans="1:6" x14ac:dyDescent="0.25">
      <c r="A1761" t="s">
        <v>46</v>
      </c>
      <c r="B1761" t="s">
        <v>11</v>
      </c>
      <c r="C1761" t="s">
        <v>48</v>
      </c>
      <c r="D1761" s="1">
        <v>44293</v>
      </c>
      <c r="E1761" s="4">
        <v>1694</v>
      </c>
      <c r="F1761">
        <v>74</v>
      </c>
    </row>
    <row r="1762" spans="1:6" x14ac:dyDescent="0.25">
      <c r="A1762" t="s">
        <v>51</v>
      </c>
      <c r="B1762" t="s">
        <v>27</v>
      </c>
      <c r="C1762" t="s">
        <v>17</v>
      </c>
      <c r="D1762" s="1">
        <v>44293</v>
      </c>
      <c r="E1762" s="4">
        <v>5397</v>
      </c>
      <c r="F1762">
        <v>285</v>
      </c>
    </row>
    <row r="1763" spans="1:6" x14ac:dyDescent="0.25">
      <c r="A1763" t="s">
        <v>46</v>
      </c>
      <c r="B1763" t="s">
        <v>21</v>
      </c>
      <c r="C1763" t="s">
        <v>31</v>
      </c>
      <c r="D1763" s="1">
        <v>44293</v>
      </c>
      <c r="E1763" s="4">
        <v>10591</v>
      </c>
      <c r="F1763">
        <v>530</v>
      </c>
    </row>
    <row r="1764" spans="1:6" x14ac:dyDescent="0.25">
      <c r="A1764" t="s">
        <v>49</v>
      </c>
      <c r="B1764" t="s">
        <v>11</v>
      </c>
      <c r="C1764" t="s">
        <v>36</v>
      </c>
      <c r="D1764" s="1">
        <v>44293</v>
      </c>
      <c r="E1764" s="4">
        <v>1834</v>
      </c>
      <c r="F1764">
        <v>64</v>
      </c>
    </row>
    <row r="1765" spans="1:6" x14ac:dyDescent="0.25">
      <c r="A1765" t="s">
        <v>37</v>
      </c>
      <c r="B1765" t="s">
        <v>6</v>
      </c>
      <c r="C1765" t="s">
        <v>17</v>
      </c>
      <c r="D1765" s="1">
        <v>44293</v>
      </c>
      <c r="E1765" s="4">
        <v>2317</v>
      </c>
      <c r="F1765">
        <v>129</v>
      </c>
    </row>
    <row r="1766" spans="1:6" x14ac:dyDescent="0.25">
      <c r="A1766" t="s">
        <v>54</v>
      </c>
      <c r="B1766" t="s">
        <v>27</v>
      </c>
      <c r="C1766" t="s">
        <v>12</v>
      </c>
      <c r="D1766" s="1">
        <v>44293</v>
      </c>
      <c r="E1766" s="4">
        <v>5922</v>
      </c>
      <c r="F1766">
        <v>247</v>
      </c>
    </row>
    <row r="1767" spans="1:6" x14ac:dyDescent="0.25">
      <c r="A1767" t="s">
        <v>13</v>
      </c>
      <c r="B1767" t="s">
        <v>6</v>
      </c>
      <c r="C1767" t="s">
        <v>17</v>
      </c>
      <c r="D1767" s="1">
        <v>44293</v>
      </c>
      <c r="E1767" s="4">
        <v>2961</v>
      </c>
      <c r="F1767">
        <v>228</v>
      </c>
    </row>
    <row r="1768" spans="1:6" x14ac:dyDescent="0.25">
      <c r="A1768" t="s">
        <v>8</v>
      </c>
      <c r="B1768" t="s">
        <v>27</v>
      </c>
      <c r="C1768" t="s">
        <v>52</v>
      </c>
      <c r="D1768" s="1">
        <v>44293</v>
      </c>
      <c r="E1768" s="4">
        <v>10157</v>
      </c>
      <c r="F1768">
        <v>318</v>
      </c>
    </row>
    <row r="1769" spans="1:6" x14ac:dyDescent="0.25">
      <c r="A1769" t="s">
        <v>18</v>
      </c>
      <c r="B1769" t="s">
        <v>11</v>
      </c>
      <c r="C1769" t="s">
        <v>45</v>
      </c>
      <c r="D1769" s="1">
        <v>44293</v>
      </c>
      <c r="E1769" s="4">
        <v>231</v>
      </c>
      <c r="F1769">
        <v>15</v>
      </c>
    </row>
    <row r="1770" spans="1:6" x14ac:dyDescent="0.25">
      <c r="A1770" t="s">
        <v>54</v>
      </c>
      <c r="B1770" t="s">
        <v>27</v>
      </c>
      <c r="C1770" t="s">
        <v>50</v>
      </c>
      <c r="D1770" s="1">
        <v>44293</v>
      </c>
      <c r="E1770" s="4">
        <v>2618</v>
      </c>
      <c r="F1770">
        <v>105</v>
      </c>
    </row>
    <row r="1771" spans="1:6" x14ac:dyDescent="0.25">
      <c r="A1771" t="s">
        <v>53</v>
      </c>
      <c r="B1771" t="s">
        <v>27</v>
      </c>
      <c r="C1771" t="s">
        <v>44</v>
      </c>
      <c r="D1771" s="1">
        <v>44293</v>
      </c>
      <c r="E1771" s="4">
        <v>5929</v>
      </c>
      <c r="F1771">
        <v>212</v>
      </c>
    </row>
    <row r="1772" spans="1:6" x14ac:dyDescent="0.25">
      <c r="A1772" t="s">
        <v>5</v>
      </c>
      <c r="B1772" t="s">
        <v>6</v>
      </c>
      <c r="C1772" t="s">
        <v>28</v>
      </c>
      <c r="D1772" s="1">
        <v>44293</v>
      </c>
      <c r="E1772" s="4">
        <v>18739</v>
      </c>
      <c r="F1772">
        <v>1540</v>
      </c>
    </row>
    <row r="1773" spans="1:6" x14ac:dyDescent="0.25">
      <c r="A1773" t="s">
        <v>34</v>
      </c>
      <c r="B1773" t="s">
        <v>6</v>
      </c>
      <c r="C1773" t="s">
        <v>14</v>
      </c>
      <c r="D1773" s="1">
        <v>44293</v>
      </c>
      <c r="E1773" s="4">
        <v>665</v>
      </c>
      <c r="F1773">
        <v>29</v>
      </c>
    </row>
    <row r="1774" spans="1:6" x14ac:dyDescent="0.25">
      <c r="A1774" t="s">
        <v>40</v>
      </c>
      <c r="B1774" t="s">
        <v>6</v>
      </c>
      <c r="C1774" t="s">
        <v>26</v>
      </c>
      <c r="D1774" s="1">
        <v>44293</v>
      </c>
      <c r="E1774" s="4">
        <v>1841</v>
      </c>
      <c r="F1774">
        <v>231</v>
      </c>
    </row>
    <row r="1775" spans="1:6" x14ac:dyDescent="0.25">
      <c r="A1775" t="s">
        <v>13</v>
      </c>
      <c r="B1775" t="s">
        <v>11</v>
      </c>
      <c r="C1775" t="s">
        <v>35</v>
      </c>
      <c r="D1775" s="1">
        <v>44294</v>
      </c>
      <c r="E1775" s="4">
        <v>2541</v>
      </c>
      <c r="F1775">
        <v>102</v>
      </c>
    </row>
    <row r="1776" spans="1:6" x14ac:dyDescent="0.25">
      <c r="A1776" t="s">
        <v>33</v>
      </c>
      <c r="B1776" t="s">
        <v>6</v>
      </c>
      <c r="C1776" t="s">
        <v>22</v>
      </c>
      <c r="D1776" s="1">
        <v>44294</v>
      </c>
      <c r="E1776" s="4">
        <v>2737</v>
      </c>
      <c r="F1776">
        <v>457</v>
      </c>
    </row>
    <row r="1777" spans="1:6" x14ac:dyDescent="0.25">
      <c r="A1777" t="s">
        <v>10</v>
      </c>
      <c r="B1777" t="s">
        <v>9</v>
      </c>
      <c r="C1777" t="s">
        <v>50</v>
      </c>
      <c r="D1777" s="1">
        <v>44294</v>
      </c>
      <c r="E1777" s="4">
        <v>630</v>
      </c>
      <c r="F1777">
        <v>45</v>
      </c>
    </row>
    <row r="1778" spans="1:6" x14ac:dyDescent="0.25">
      <c r="A1778" t="s">
        <v>40</v>
      </c>
      <c r="B1778" t="s">
        <v>16</v>
      </c>
      <c r="C1778" t="s">
        <v>17</v>
      </c>
      <c r="D1778" s="1">
        <v>44294</v>
      </c>
      <c r="E1778" s="4">
        <v>12642</v>
      </c>
      <c r="F1778">
        <v>1120</v>
      </c>
    </row>
    <row r="1779" spans="1:6" x14ac:dyDescent="0.25">
      <c r="A1779" t="s">
        <v>39</v>
      </c>
      <c r="B1779" t="s">
        <v>9</v>
      </c>
      <c r="C1779" t="s">
        <v>36</v>
      </c>
      <c r="D1779" s="1">
        <v>44294</v>
      </c>
      <c r="E1779" s="4">
        <v>1750</v>
      </c>
      <c r="F1779">
        <v>125</v>
      </c>
    </row>
    <row r="1780" spans="1:6" x14ac:dyDescent="0.25">
      <c r="A1780" t="s">
        <v>8</v>
      </c>
      <c r="B1780" t="s">
        <v>27</v>
      </c>
      <c r="C1780" t="s">
        <v>7</v>
      </c>
      <c r="D1780" s="1">
        <v>44294</v>
      </c>
      <c r="E1780" s="4">
        <v>1344</v>
      </c>
      <c r="F1780">
        <v>112</v>
      </c>
    </row>
    <row r="1781" spans="1:6" x14ac:dyDescent="0.25">
      <c r="A1781" t="s">
        <v>29</v>
      </c>
      <c r="B1781" t="s">
        <v>27</v>
      </c>
      <c r="C1781" t="s">
        <v>30</v>
      </c>
      <c r="D1781" s="1">
        <v>44294</v>
      </c>
      <c r="E1781" s="4">
        <v>1617</v>
      </c>
      <c r="F1781">
        <v>147</v>
      </c>
    </row>
    <row r="1782" spans="1:6" x14ac:dyDescent="0.25">
      <c r="A1782" t="s">
        <v>8</v>
      </c>
      <c r="B1782" t="s">
        <v>16</v>
      </c>
      <c r="C1782" t="s">
        <v>12</v>
      </c>
      <c r="D1782" s="1">
        <v>44294</v>
      </c>
      <c r="E1782" s="4">
        <v>91</v>
      </c>
      <c r="F1782">
        <v>4</v>
      </c>
    </row>
    <row r="1783" spans="1:6" x14ac:dyDescent="0.25">
      <c r="A1783" t="s">
        <v>29</v>
      </c>
      <c r="B1783" t="s">
        <v>21</v>
      </c>
      <c r="C1783" t="s">
        <v>24</v>
      </c>
      <c r="D1783" s="1">
        <v>44294</v>
      </c>
      <c r="E1783" s="4">
        <v>98</v>
      </c>
      <c r="F1783">
        <v>7</v>
      </c>
    </row>
    <row r="1784" spans="1:6" x14ac:dyDescent="0.25">
      <c r="A1784" t="s">
        <v>46</v>
      </c>
      <c r="B1784" t="s">
        <v>11</v>
      </c>
      <c r="C1784" t="s">
        <v>17</v>
      </c>
      <c r="D1784" s="1">
        <v>44294</v>
      </c>
      <c r="E1784" s="4">
        <v>4095</v>
      </c>
      <c r="F1784">
        <v>342</v>
      </c>
    </row>
    <row r="1785" spans="1:6" x14ac:dyDescent="0.25">
      <c r="A1785" t="s">
        <v>18</v>
      </c>
      <c r="B1785" t="s">
        <v>21</v>
      </c>
      <c r="C1785" t="s">
        <v>48</v>
      </c>
      <c r="D1785" s="1">
        <v>44294</v>
      </c>
      <c r="E1785" s="4">
        <v>8302</v>
      </c>
      <c r="F1785">
        <v>593</v>
      </c>
    </row>
    <row r="1786" spans="1:6" x14ac:dyDescent="0.25">
      <c r="A1786" t="s">
        <v>39</v>
      </c>
      <c r="B1786" t="s">
        <v>21</v>
      </c>
      <c r="C1786" t="s">
        <v>45</v>
      </c>
      <c r="D1786" s="1">
        <v>44294</v>
      </c>
      <c r="E1786" s="4">
        <v>7854</v>
      </c>
      <c r="F1786">
        <v>342</v>
      </c>
    </row>
    <row r="1787" spans="1:6" x14ac:dyDescent="0.25">
      <c r="A1787" t="s">
        <v>13</v>
      </c>
      <c r="B1787" t="s">
        <v>9</v>
      </c>
      <c r="C1787" t="s">
        <v>17</v>
      </c>
      <c r="D1787" s="1">
        <v>44294</v>
      </c>
      <c r="E1787" s="4">
        <v>5313</v>
      </c>
      <c r="F1787">
        <v>443</v>
      </c>
    </row>
    <row r="1788" spans="1:6" x14ac:dyDescent="0.25">
      <c r="A1788" t="s">
        <v>41</v>
      </c>
      <c r="B1788" t="s">
        <v>27</v>
      </c>
      <c r="C1788" t="s">
        <v>42</v>
      </c>
      <c r="D1788" s="1">
        <v>44294</v>
      </c>
      <c r="E1788" s="4">
        <v>6153</v>
      </c>
      <c r="F1788">
        <v>440</v>
      </c>
    </row>
    <row r="1789" spans="1:6" x14ac:dyDescent="0.25">
      <c r="A1789" t="s">
        <v>56</v>
      </c>
      <c r="B1789" t="s">
        <v>6</v>
      </c>
      <c r="C1789" t="s">
        <v>50</v>
      </c>
      <c r="D1789" s="1">
        <v>44294</v>
      </c>
      <c r="E1789" s="4">
        <v>1253</v>
      </c>
      <c r="F1789">
        <v>45</v>
      </c>
    </row>
    <row r="1790" spans="1:6" x14ac:dyDescent="0.25">
      <c r="A1790" t="s">
        <v>51</v>
      </c>
      <c r="B1790" t="s">
        <v>16</v>
      </c>
      <c r="C1790" t="s">
        <v>28</v>
      </c>
      <c r="D1790" s="1">
        <v>44294</v>
      </c>
      <c r="E1790" s="4">
        <v>8631</v>
      </c>
      <c r="F1790">
        <v>770</v>
      </c>
    </row>
    <row r="1791" spans="1:6" x14ac:dyDescent="0.25">
      <c r="A1791" t="s">
        <v>33</v>
      </c>
      <c r="B1791" t="s">
        <v>27</v>
      </c>
      <c r="C1791" t="s">
        <v>12</v>
      </c>
      <c r="D1791" s="1">
        <v>44294</v>
      </c>
      <c r="E1791" s="4">
        <v>12047</v>
      </c>
      <c r="F1791">
        <v>700</v>
      </c>
    </row>
    <row r="1792" spans="1:6" x14ac:dyDescent="0.25">
      <c r="A1792" t="s">
        <v>49</v>
      </c>
      <c r="B1792" t="s">
        <v>9</v>
      </c>
      <c r="C1792" t="s">
        <v>44</v>
      </c>
      <c r="D1792" s="1">
        <v>44294</v>
      </c>
      <c r="E1792" s="4">
        <v>294</v>
      </c>
      <c r="F1792">
        <v>10</v>
      </c>
    </row>
    <row r="1793" spans="1:6" x14ac:dyDescent="0.25">
      <c r="A1793" t="s">
        <v>10</v>
      </c>
      <c r="B1793" t="s">
        <v>9</v>
      </c>
      <c r="C1793" t="s">
        <v>42</v>
      </c>
      <c r="D1793" s="1">
        <v>44294</v>
      </c>
      <c r="E1793" s="4">
        <v>9464</v>
      </c>
      <c r="F1793">
        <v>592</v>
      </c>
    </row>
    <row r="1794" spans="1:6" x14ac:dyDescent="0.25">
      <c r="A1794" t="s">
        <v>34</v>
      </c>
      <c r="B1794" t="s">
        <v>27</v>
      </c>
      <c r="C1794" t="s">
        <v>45</v>
      </c>
      <c r="D1794" s="1">
        <v>44294</v>
      </c>
      <c r="E1794" s="4">
        <v>1078</v>
      </c>
      <c r="F1794">
        <v>68</v>
      </c>
    </row>
    <row r="1795" spans="1:6" x14ac:dyDescent="0.25">
      <c r="A1795" t="s">
        <v>56</v>
      </c>
      <c r="B1795" t="s">
        <v>16</v>
      </c>
      <c r="C1795" t="s">
        <v>22</v>
      </c>
      <c r="D1795" s="1">
        <v>44294</v>
      </c>
      <c r="E1795" s="4">
        <v>4200</v>
      </c>
      <c r="F1795">
        <v>175</v>
      </c>
    </row>
    <row r="1796" spans="1:6" x14ac:dyDescent="0.25">
      <c r="A1796" t="s">
        <v>23</v>
      </c>
      <c r="B1796" t="s">
        <v>6</v>
      </c>
      <c r="C1796" t="s">
        <v>48</v>
      </c>
      <c r="D1796" s="1">
        <v>44295</v>
      </c>
      <c r="E1796" s="4">
        <v>3997</v>
      </c>
      <c r="F1796">
        <v>250</v>
      </c>
    </row>
    <row r="1797" spans="1:6" x14ac:dyDescent="0.25">
      <c r="A1797" t="s">
        <v>20</v>
      </c>
      <c r="B1797" t="s">
        <v>6</v>
      </c>
      <c r="C1797" t="s">
        <v>12</v>
      </c>
      <c r="D1797" s="1">
        <v>44295</v>
      </c>
      <c r="E1797" s="4">
        <v>1575</v>
      </c>
      <c r="F1797">
        <v>63</v>
      </c>
    </row>
    <row r="1798" spans="1:6" x14ac:dyDescent="0.25">
      <c r="A1798" t="s">
        <v>51</v>
      </c>
      <c r="B1798" t="s">
        <v>16</v>
      </c>
      <c r="C1798" t="s">
        <v>28</v>
      </c>
      <c r="D1798" s="1">
        <v>44295</v>
      </c>
      <c r="E1798" s="4">
        <v>6181</v>
      </c>
      <c r="F1798">
        <v>281</v>
      </c>
    </row>
    <row r="1799" spans="1:6" x14ac:dyDescent="0.25">
      <c r="A1799" t="s">
        <v>8</v>
      </c>
      <c r="B1799" t="s">
        <v>21</v>
      </c>
      <c r="C1799" t="s">
        <v>19</v>
      </c>
      <c r="D1799" s="1">
        <v>44295</v>
      </c>
      <c r="E1799" s="4">
        <v>11949</v>
      </c>
      <c r="F1799">
        <v>1680</v>
      </c>
    </row>
    <row r="1800" spans="1:6" x14ac:dyDescent="0.25">
      <c r="A1800" t="s">
        <v>5</v>
      </c>
      <c r="B1800" t="s">
        <v>27</v>
      </c>
      <c r="C1800" t="s">
        <v>28</v>
      </c>
      <c r="D1800" s="1">
        <v>44295</v>
      </c>
      <c r="E1800" s="4">
        <v>9086</v>
      </c>
      <c r="F1800">
        <v>433</v>
      </c>
    </row>
    <row r="1801" spans="1:6" x14ac:dyDescent="0.25">
      <c r="A1801" t="s">
        <v>8</v>
      </c>
      <c r="B1801" t="s">
        <v>27</v>
      </c>
      <c r="C1801" t="s">
        <v>44</v>
      </c>
      <c r="D1801" s="1">
        <v>44295</v>
      </c>
      <c r="E1801" s="4">
        <v>1050</v>
      </c>
      <c r="F1801">
        <v>96</v>
      </c>
    </row>
    <row r="1802" spans="1:6" x14ac:dyDescent="0.25">
      <c r="A1802" t="s">
        <v>34</v>
      </c>
      <c r="B1802" t="s">
        <v>6</v>
      </c>
      <c r="C1802" t="s">
        <v>35</v>
      </c>
      <c r="D1802" s="1">
        <v>44295</v>
      </c>
      <c r="E1802" s="4">
        <v>3080</v>
      </c>
      <c r="F1802">
        <v>134</v>
      </c>
    </row>
    <row r="1803" spans="1:6" x14ac:dyDescent="0.25">
      <c r="A1803" t="s">
        <v>33</v>
      </c>
      <c r="B1803" t="s">
        <v>16</v>
      </c>
      <c r="C1803" t="s">
        <v>48</v>
      </c>
      <c r="D1803" s="1">
        <v>44295</v>
      </c>
      <c r="E1803" s="4">
        <v>399</v>
      </c>
      <c r="F1803">
        <v>25</v>
      </c>
    </row>
    <row r="1804" spans="1:6" x14ac:dyDescent="0.25">
      <c r="A1804" t="s">
        <v>8</v>
      </c>
      <c r="B1804" t="s">
        <v>27</v>
      </c>
      <c r="C1804" t="s">
        <v>45</v>
      </c>
      <c r="D1804" s="1">
        <v>44295</v>
      </c>
      <c r="E1804" s="4">
        <v>2016</v>
      </c>
      <c r="F1804">
        <v>88</v>
      </c>
    </row>
    <row r="1805" spans="1:6" x14ac:dyDescent="0.25">
      <c r="A1805" t="s">
        <v>15</v>
      </c>
      <c r="B1805" t="s">
        <v>6</v>
      </c>
      <c r="C1805" t="s">
        <v>45</v>
      </c>
      <c r="D1805" s="1">
        <v>44295</v>
      </c>
      <c r="E1805" s="4">
        <v>3031</v>
      </c>
      <c r="F1805">
        <v>145</v>
      </c>
    </row>
    <row r="1806" spans="1:6" x14ac:dyDescent="0.25">
      <c r="A1806" t="s">
        <v>40</v>
      </c>
      <c r="B1806" t="s">
        <v>16</v>
      </c>
      <c r="C1806" t="s">
        <v>50</v>
      </c>
      <c r="D1806" s="1">
        <v>44295</v>
      </c>
      <c r="E1806" s="4">
        <v>2541</v>
      </c>
      <c r="F1806">
        <v>182</v>
      </c>
    </row>
    <row r="1807" spans="1:6" x14ac:dyDescent="0.25">
      <c r="A1807" t="s">
        <v>13</v>
      </c>
      <c r="B1807" t="s">
        <v>6</v>
      </c>
      <c r="C1807" t="s">
        <v>45</v>
      </c>
      <c r="D1807" s="1">
        <v>44295</v>
      </c>
      <c r="E1807" s="4">
        <v>5222</v>
      </c>
      <c r="F1807">
        <v>249</v>
      </c>
    </row>
    <row r="1808" spans="1:6" x14ac:dyDescent="0.25">
      <c r="A1808" t="s">
        <v>8</v>
      </c>
      <c r="B1808" t="s">
        <v>11</v>
      </c>
      <c r="C1808" t="s">
        <v>19</v>
      </c>
      <c r="D1808" s="1">
        <v>44295</v>
      </c>
      <c r="E1808" s="4">
        <v>1680</v>
      </c>
      <c r="F1808">
        <v>80</v>
      </c>
    </row>
    <row r="1809" spans="1:6" x14ac:dyDescent="0.25">
      <c r="A1809" t="s">
        <v>41</v>
      </c>
      <c r="B1809" t="s">
        <v>6</v>
      </c>
      <c r="C1809" t="s">
        <v>24</v>
      </c>
      <c r="D1809" s="1">
        <v>44295</v>
      </c>
      <c r="E1809" s="4">
        <v>9282</v>
      </c>
      <c r="F1809">
        <v>840</v>
      </c>
    </row>
    <row r="1810" spans="1:6" x14ac:dyDescent="0.25">
      <c r="A1810" t="s">
        <v>23</v>
      </c>
      <c r="B1810" t="s">
        <v>9</v>
      </c>
      <c r="C1810" t="s">
        <v>12</v>
      </c>
      <c r="D1810" s="1">
        <v>44295</v>
      </c>
      <c r="E1810" s="4">
        <v>8554</v>
      </c>
      <c r="F1810">
        <v>476</v>
      </c>
    </row>
    <row r="1811" spans="1:6" x14ac:dyDescent="0.25">
      <c r="A1811" t="s">
        <v>54</v>
      </c>
      <c r="B1811" t="s">
        <v>11</v>
      </c>
      <c r="C1811" t="s">
        <v>38</v>
      </c>
      <c r="D1811" s="1">
        <v>44295</v>
      </c>
      <c r="E1811" s="4">
        <v>1036</v>
      </c>
      <c r="F1811">
        <v>35</v>
      </c>
    </row>
    <row r="1812" spans="1:6" x14ac:dyDescent="0.25">
      <c r="A1812" t="s">
        <v>49</v>
      </c>
      <c r="B1812" t="s">
        <v>11</v>
      </c>
      <c r="C1812" t="s">
        <v>31</v>
      </c>
      <c r="D1812" s="1">
        <v>44295</v>
      </c>
      <c r="E1812" s="4">
        <v>5250</v>
      </c>
      <c r="F1812">
        <v>263</v>
      </c>
    </row>
    <row r="1813" spans="1:6" x14ac:dyDescent="0.25">
      <c r="A1813" t="s">
        <v>34</v>
      </c>
      <c r="B1813" t="s">
        <v>11</v>
      </c>
      <c r="C1813" t="s">
        <v>47</v>
      </c>
      <c r="D1813" s="1">
        <v>44295</v>
      </c>
      <c r="E1813" s="4">
        <v>3248</v>
      </c>
      <c r="F1813">
        <v>142</v>
      </c>
    </row>
    <row r="1814" spans="1:6" x14ac:dyDescent="0.25">
      <c r="A1814" t="s">
        <v>53</v>
      </c>
      <c r="B1814" t="s">
        <v>11</v>
      </c>
      <c r="C1814" t="s">
        <v>50</v>
      </c>
      <c r="D1814" s="1">
        <v>44295</v>
      </c>
      <c r="E1814" s="4">
        <v>8099</v>
      </c>
      <c r="F1814">
        <v>386</v>
      </c>
    </row>
    <row r="1815" spans="1:6" x14ac:dyDescent="0.25">
      <c r="A1815" t="s">
        <v>25</v>
      </c>
      <c r="B1815" t="s">
        <v>6</v>
      </c>
      <c r="C1815" t="s">
        <v>30</v>
      </c>
      <c r="D1815" s="1">
        <v>44295</v>
      </c>
      <c r="E1815" s="4">
        <v>4655</v>
      </c>
      <c r="F1815">
        <v>259</v>
      </c>
    </row>
    <row r="1816" spans="1:6" x14ac:dyDescent="0.25">
      <c r="A1816" t="s">
        <v>57</v>
      </c>
      <c r="B1816" t="s">
        <v>21</v>
      </c>
      <c r="C1816" t="s">
        <v>28</v>
      </c>
      <c r="D1816" s="1">
        <v>44295</v>
      </c>
      <c r="E1816" s="4">
        <v>6475</v>
      </c>
      <c r="F1816">
        <v>405</v>
      </c>
    </row>
    <row r="1817" spans="1:6" x14ac:dyDescent="0.25">
      <c r="A1817" t="s">
        <v>39</v>
      </c>
      <c r="B1817" t="s">
        <v>21</v>
      </c>
      <c r="C1817" t="s">
        <v>22</v>
      </c>
      <c r="D1817" s="1">
        <v>44295</v>
      </c>
      <c r="E1817" s="4">
        <v>1141</v>
      </c>
      <c r="F1817">
        <v>52</v>
      </c>
    </row>
    <row r="1818" spans="1:6" x14ac:dyDescent="0.25">
      <c r="A1818" t="s">
        <v>33</v>
      </c>
      <c r="B1818" t="s">
        <v>9</v>
      </c>
      <c r="C1818" t="s">
        <v>28</v>
      </c>
      <c r="D1818" s="1">
        <v>44295</v>
      </c>
      <c r="E1818" s="4">
        <v>7112</v>
      </c>
      <c r="F1818">
        <v>508</v>
      </c>
    </row>
    <row r="1819" spans="1:6" x14ac:dyDescent="0.25">
      <c r="A1819" t="s">
        <v>34</v>
      </c>
      <c r="B1819" t="s">
        <v>21</v>
      </c>
      <c r="C1819" t="s">
        <v>47</v>
      </c>
      <c r="D1819" s="1">
        <v>44295</v>
      </c>
      <c r="E1819" s="4">
        <v>8092</v>
      </c>
      <c r="F1819">
        <v>506</v>
      </c>
    </row>
    <row r="1820" spans="1:6" x14ac:dyDescent="0.25">
      <c r="A1820" t="s">
        <v>10</v>
      </c>
      <c r="B1820" t="s">
        <v>27</v>
      </c>
      <c r="C1820" t="s">
        <v>47</v>
      </c>
      <c r="D1820" s="1">
        <v>44295</v>
      </c>
      <c r="E1820" s="4">
        <v>2541</v>
      </c>
      <c r="F1820">
        <v>116</v>
      </c>
    </row>
    <row r="1821" spans="1:6" x14ac:dyDescent="0.25">
      <c r="A1821" t="s">
        <v>8</v>
      </c>
      <c r="B1821" t="s">
        <v>16</v>
      </c>
      <c r="C1821" t="s">
        <v>26</v>
      </c>
      <c r="D1821" s="1">
        <v>44298</v>
      </c>
      <c r="E1821" s="4">
        <v>2604</v>
      </c>
      <c r="F1821">
        <v>186</v>
      </c>
    </row>
    <row r="1822" spans="1:6" x14ac:dyDescent="0.25">
      <c r="A1822" t="s">
        <v>51</v>
      </c>
      <c r="B1822" t="s">
        <v>16</v>
      </c>
      <c r="C1822" t="s">
        <v>44</v>
      </c>
      <c r="D1822" s="1">
        <v>44298</v>
      </c>
      <c r="E1822" s="4">
        <v>6643</v>
      </c>
      <c r="F1822">
        <v>665</v>
      </c>
    </row>
    <row r="1823" spans="1:6" x14ac:dyDescent="0.25">
      <c r="A1823" t="s">
        <v>23</v>
      </c>
      <c r="B1823" t="s">
        <v>27</v>
      </c>
      <c r="C1823" t="s">
        <v>19</v>
      </c>
      <c r="D1823" s="1">
        <v>44298</v>
      </c>
      <c r="E1823" s="4">
        <v>5628</v>
      </c>
      <c r="F1823">
        <v>910</v>
      </c>
    </row>
    <row r="1824" spans="1:6" x14ac:dyDescent="0.25">
      <c r="A1824" t="s">
        <v>15</v>
      </c>
      <c r="B1824" t="s">
        <v>27</v>
      </c>
      <c r="C1824" t="s">
        <v>50</v>
      </c>
      <c r="D1824" s="1">
        <v>44298</v>
      </c>
      <c r="E1824" s="4">
        <v>1225</v>
      </c>
      <c r="F1824">
        <v>88</v>
      </c>
    </row>
    <row r="1825" spans="1:6" x14ac:dyDescent="0.25">
      <c r="A1825" t="s">
        <v>25</v>
      </c>
      <c r="B1825" t="s">
        <v>16</v>
      </c>
      <c r="C1825" t="s">
        <v>45</v>
      </c>
      <c r="D1825" s="1">
        <v>44298</v>
      </c>
      <c r="E1825" s="4">
        <v>6685</v>
      </c>
      <c r="F1825">
        <v>304</v>
      </c>
    </row>
    <row r="1826" spans="1:6" x14ac:dyDescent="0.25">
      <c r="A1826" t="s">
        <v>5</v>
      </c>
      <c r="B1826" t="s">
        <v>27</v>
      </c>
      <c r="C1826" t="s">
        <v>52</v>
      </c>
      <c r="D1826" s="1">
        <v>44298</v>
      </c>
      <c r="E1826" s="4">
        <v>1827</v>
      </c>
      <c r="F1826">
        <v>74</v>
      </c>
    </row>
    <row r="1827" spans="1:6" x14ac:dyDescent="0.25">
      <c r="A1827" t="s">
        <v>34</v>
      </c>
      <c r="B1827" t="s">
        <v>27</v>
      </c>
      <c r="C1827" t="s">
        <v>7</v>
      </c>
      <c r="D1827" s="1">
        <v>44298</v>
      </c>
      <c r="E1827" s="4">
        <v>1428</v>
      </c>
      <c r="F1827">
        <v>110</v>
      </c>
    </row>
    <row r="1828" spans="1:6" x14ac:dyDescent="0.25">
      <c r="A1828" t="s">
        <v>18</v>
      </c>
      <c r="B1828" t="s">
        <v>27</v>
      </c>
      <c r="C1828" t="s">
        <v>24</v>
      </c>
      <c r="D1828" s="1">
        <v>44298</v>
      </c>
      <c r="E1828" s="4">
        <v>406</v>
      </c>
      <c r="F1828">
        <v>29</v>
      </c>
    </row>
    <row r="1829" spans="1:6" x14ac:dyDescent="0.25">
      <c r="A1829" t="s">
        <v>41</v>
      </c>
      <c r="B1829" t="s">
        <v>27</v>
      </c>
      <c r="C1829" t="s">
        <v>43</v>
      </c>
      <c r="D1829" s="1">
        <v>44298</v>
      </c>
      <c r="E1829" s="4">
        <v>2338</v>
      </c>
      <c r="F1829">
        <v>213</v>
      </c>
    </row>
    <row r="1830" spans="1:6" x14ac:dyDescent="0.25">
      <c r="A1830" t="s">
        <v>40</v>
      </c>
      <c r="B1830" t="s">
        <v>9</v>
      </c>
      <c r="C1830" t="s">
        <v>30</v>
      </c>
      <c r="D1830" s="1">
        <v>44298</v>
      </c>
      <c r="E1830" s="4">
        <v>1435</v>
      </c>
      <c r="F1830">
        <v>131</v>
      </c>
    </row>
    <row r="1831" spans="1:6" x14ac:dyDescent="0.25">
      <c r="A1831" t="s">
        <v>15</v>
      </c>
      <c r="B1831" t="s">
        <v>27</v>
      </c>
      <c r="C1831" t="s">
        <v>36</v>
      </c>
      <c r="D1831" s="1">
        <v>44298</v>
      </c>
      <c r="E1831" s="4">
        <v>105</v>
      </c>
      <c r="F1831">
        <v>7</v>
      </c>
    </row>
    <row r="1832" spans="1:6" x14ac:dyDescent="0.25">
      <c r="A1832" t="s">
        <v>39</v>
      </c>
      <c r="B1832" t="s">
        <v>6</v>
      </c>
      <c r="C1832" t="s">
        <v>28</v>
      </c>
      <c r="D1832" s="1">
        <v>44298</v>
      </c>
      <c r="E1832" s="4">
        <v>1589</v>
      </c>
      <c r="F1832">
        <v>76</v>
      </c>
    </row>
    <row r="1833" spans="1:6" x14ac:dyDescent="0.25">
      <c r="A1833" t="s">
        <v>34</v>
      </c>
      <c r="B1833" t="s">
        <v>16</v>
      </c>
      <c r="C1833" t="s">
        <v>14</v>
      </c>
      <c r="D1833" s="1">
        <v>44298</v>
      </c>
      <c r="E1833" s="4">
        <v>1512</v>
      </c>
      <c r="F1833">
        <v>152</v>
      </c>
    </row>
    <row r="1834" spans="1:6" x14ac:dyDescent="0.25">
      <c r="A1834" t="s">
        <v>39</v>
      </c>
      <c r="B1834" t="s">
        <v>11</v>
      </c>
      <c r="C1834" t="s">
        <v>14</v>
      </c>
      <c r="D1834" s="1">
        <v>44298</v>
      </c>
      <c r="E1834" s="4">
        <v>1561</v>
      </c>
      <c r="F1834">
        <v>174</v>
      </c>
    </row>
    <row r="1835" spans="1:6" x14ac:dyDescent="0.25">
      <c r="A1835" t="s">
        <v>23</v>
      </c>
      <c r="B1835" t="s">
        <v>11</v>
      </c>
      <c r="C1835" t="s">
        <v>24</v>
      </c>
      <c r="D1835" s="1">
        <v>44298</v>
      </c>
      <c r="E1835" s="4">
        <v>9611</v>
      </c>
      <c r="F1835">
        <v>641</v>
      </c>
    </row>
    <row r="1836" spans="1:6" x14ac:dyDescent="0.25">
      <c r="A1836" t="s">
        <v>15</v>
      </c>
      <c r="B1836" t="s">
        <v>11</v>
      </c>
      <c r="C1836" t="s">
        <v>52</v>
      </c>
      <c r="D1836" s="1">
        <v>44298</v>
      </c>
      <c r="E1836" s="4">
        <v>10948</v>
      </c>
      <c r="F1836">
        <v>422</v>
      </c>
    </row>
    <row r="1837" spans="1:6" x14ac:dyDescent="0.25">
      <c r="A1837" t="s">
        <v>23</v>
      </c>
      <c r="B1837" t="s">
        <v>11</v>
      </c>
      <c r="C1837" t="s">
        <v>31</v>
      </c>
      <c r="D1837" s="1">
        <v>44298</v>
      </c>
      <c r="E1837" s="4">
        <v>868</v>
      </c>
      <c r="F1837">
        <v>49</v>
      </c>
    </row>
    <row r="1838" spans="1:6" x14ac:dyDescent="0.25">
      <c r="A1838" t="s">
        <v>8</v>
      </c>
      <c r="B1838" t="s">
        <v>21</v>
      </c>
      <c r="C1838" t="s">
        <v>47</v>
      </c>
      <c r="D1838" s="1">
        <v>44298</v>
      </c>
      <c r="E1838" s="4">
        <v>945</v>
      </c>
      <c r="F1838">
        <v>73</v>
      </c>
    </row>
    <row r="1839" spans="1:6" x14ac:dyDescent="0.25">
      <c r="A1839" t="s">
        <v>41</v>
      </c>
      <c r="B1839" t="s">
        <v>16</v>
      </c>
      <c r="C1839" t="s">
        <v>52</v>
      </c>
      <c r="D1839" s="1">
        <v>44298</v>
      </c>
      <c r="E1839" s="4">
        <v>5250</v>
      </c>
      <c r="F1839">
        <v>219</v>
      </c>
    </row>
    <row r="1840" spans="1:6" x14ac:dyDescent="0.25">
      <c r="A1840" t="s">
        <v>15</v>
      </c>
      <c r="B1840" t="s">
        <v>9</v>
      </c>
      <c r="C1840" t="s">
        <v>48</v>
      </c>
      <c r="D1840" s="1">
        <v>44298</v>
      </c>
      <c r="E1840" s="4">
        <v>2884</v>
      </c>
      <c r="F1840">
        <v>206</v>
      </c>
    </row>
    <row r="1841" spans="1:6" x14ac:dyDescent="0.25">
      <c r="A1841" t="s">
        <v>20</v>
      </c>
      <c r="B1841" t="s">
        <v>6</v>
      </c>
      <c r="C1841" t="s">
        <v>50</v>
      </c>
      <c r="D1841" s="1">
        <v>44298</v>
      </c>
      <c r="E1841" s="4">
        <v>1722</v>
      </c>
      <c r="F1841">
        <v>133</v>
      </c>
    </row>
    <row r="1842" spans="1:6" x14ac:dyDescent="0.25">
      <c r="A1842" t="s">
        <v>13</v>
      </c>
      <c r="B1842" t="s">
        <v>9</v>
      </c>
      <c r="C1842" t="s">
        <v>24</v>
      </c>
      <c r="D1842" s="1">
        <v>44298</v>
      </c>
      <c r="E1842" s="4">
        <v>8309</v>
      </c>
      <c r="F1842">
        <v>554</v>
      </c>
    </row>
    <row r="1843" spans="1:6" x14ac:dyDescent="0.25">
      <c r="A1843" t="s">
        <v>37</v>
      </c>
      <c r="B1843" t="s">
        <v>27</v>
      </c>
      <c r="C1843" t="s">
        <v>7</v>
      </c>
      <c r="D1843" s="1">
        <v>44298</v>
      </c>
      <c r="E1843" s="4">
        <v>2191</v>
      </c>
      <c r="F1843">
        <v>157</v>
      </c>
    </row>
    <row r="1844" spans="1:6" x14ac:dyDescent="0.25">
      <c r="A1844" t="s">
        <v>25</v>
      </c>
      <c r="B1844" t="s">
        <v>9</v>
      </c>
      <c r="C1844" t="s">
        <v>50</v>
      </c>
      <c r="D1844" s="1">
        <v>44298</v>
      </c>
      <c r="E1844" s="4">
        <v>5299</v>
      </c>
      <c r="F1844">
        <v>442</v>
      </c>
    </row>
    <row r="1845" spans="1:6" x14ac:dyDescent="0.25">
      <c r="A1845" t="s">
        <v>41</v>
      </c>
      <c r="B1845" t="s">
        <v>9</v>
      </c>
      <c r="C1845" t="s">
        <v>52</v>
      </c>
      <c r="D1845" s="1">
        <v>44298</v>
      </c>
      <c r="E1845" s="4">
        <v>1043</v>
      </c>
      <c r="F1845">
        <v>42</v>
      </c>
    </row>
    <row r="1846" spans="1:6" x14ac:dyDescent="0.25">
      <c r="A1846" t="s">
        <v>49</v>
      </c>
      <c r="B1846" t="s">
        <v>11</v>
      </c>
      <c r="C1846" t="s">
        <v>22</v>
      </c>
      <c r="D1846" s="1">
        <v>44298</v>
      </c>
      <c r="E1846" s="4">
        <v>3717</v>
      </c>
      <c r="F1846">
        <v>465</v>
      </c>
    </row>
    <row r="1847" spans="1:6" x14ac:dyDescent="0.25">
      <c r="A1847" t="s">
        <v>18</v>
      </c>
      <c r="B1847" t="s">
        <v>21</v>
      </c>
      <c r="C1847" t="s">
        <v>38</v>
      </c>
      <c r="D1847" s="1">
        <v>44298</v>
      </c>
      <c r="E1847" s="4">
        <v>6818</v>
      </c>
      <c r="F1847">
        <v>427</v>
      </c>
    </row>
    <row r="1848" spans="1:6" x14ac:dyDescent="0.25">
      <c r="A1848" t="s">
        <v>51</v>
      </c>
      <c r="B1848" t="s">
        <v>21</v>
      </c>
      <c r="C1848" t="s">
        <v>12</v>
      </c>
      <c r="D1848" s="1">
        <v>44298</v>
      </c>
      <c r="E1848" s="4">
        <v>6174</v>
      </c>
      <c r="F1848">
        <v>229</v>
      </c>
    </row>
    <row r="1849" spans="1:6" x14ac:dyDescent="0.25">
      <c r="A1849" t="s">
        <v>8</v>
      </c>
      <c r="B1849" t="s">
        <v>9</v>
      </c>
      <c r="C1849" t="s">
        <v>50</v>
      </c>
      <c r="D1849" s="1">
        <v>44298</v>
      </c>
      <c r="E1849" s="4">
        <v>224</v>
      </c>
      <c r="F1849">
        <v>16</v>
      </c>
    </row>
    <row r="1850" spans="1:6" x14ac:dyDescent="0.25">
      <c r="A1850" t="s">
        <v>34</v>
      </c>
      <c r="B1850" t="s">
        <v>11</v>
      </c>
      <c r="C1850" t="s">
        <v>19</v>
      </c>
      <c r="D1850" s="1">
        <v>44298</v>
      </c>
      <c r="E1850" s="4">
        <v>4893</v>
      </c>
      <c r="F1850">
        <v>699</v>
      </c>
    </row>
    <row r="1851" spans="1:6" x14ac:dyDescent="0.25">
      <c r="A1851" t="s">
        <v>32</v>
      </c>
      <c r="B1851" t="s">
        <v>9</v>
      </c>
      <c r="C1851" t="s">
        <v>22</v>
      </c>
      <c r="D1851" s="1">
        <v>44298</v>
      </c>
      <c r="E1851" s="4">
        <v>910</v>
      </c>
      <c r="F1851">
        <v>114</v>
      </c>
    </row>
    <row r="1852" spans="1:6" x14ac:dyDescent="0.25">
      <c r="A1852" t="s">
        <v>55</v>
      </c>
      <c r="B1852" t="s">
        <v>11</v>
      </c>
      <c r="C1852" t="s">
        <v>7</v>
      </c>
      <c r="D1852" s="1">
        <v>44298</v>
      </c>
      <c r="E1852" s="4">
        <v>10409</v>
      </c>
      <c r="F1852">
        <v>417</v>
      </c>
    </row>
    <row r="1853" spans="1:6" x14ac:dyDescent="0.25">
      <c r="A1853" t="s">
        <v>51</v>
      </c>
      <c r="B1853" t="s">
        <v>9</v>
      </c>
      <c r="C1853" t="s">
        <v>45</v>
      </c>
      <c r="D1853" s="1">
        <v>44298</v>
      </c>
      <c r="E1853" s="4">
        <v>11522</v>
      </c>
      <c r="F1853">
        <v>461</v>
      </c>
    </row>
    <row r="1854" spans="1:6" x14ac:dyDescent="0.25">
      <c r="A1854" t="s">
        <v>18</v>
      </c>
      <c r="B1854" t="s">
        <v>6</v>
      </c>
      <c r="C1854" t="s">
        <v>28</v>
      </c>
      <c r="D1854" s="1">
        <v>44298</v>
      </c>
      <c r="E1854" s="4">
        <v>1358</v>
      </c>
      <c r="F1854">
        <v>105</v>
      </c>
    </row>
    <row r="1855" spans="1:6" x14ac:dyDescent="0.25">
      <c r="A1855" t="s">
        <v>25</v>
      </c>
      <c r="B1855" t="s">
        <v>21</v>
      </c>
      <c r="C1855" t="s">
        <v>43</v>
      </c>
      <c r="D1855" s="1">
        <v>44298</v>
      </c>
      <c r="E1855" s="4">
        <v>9387</v>
      </c>
      <c r="F1855">
        <v>587</v>
      </c>
    </row>
    <row r="1856" spans="1:6" x14ac:dyDescent="0.25">
      <c r="A1856" t="s">
        <v>51</v>
      </c>
      <c r="B1856" t="s">
        <v>27</v>
      </c>
      <c r="C1856" t="s">
        <v>14</v>
      </c>
      <c r="D1856" s="1">
        <v>44298</v>
      </c>
      <c r="E1856" s="4">
        <v>1267</v>
      </c>
      <c r="F1856">
        <v>51</v>
      </c>
    </row>
    <row r="1857" spans="1:6" x14ac:dyDescent="0.25">
      <c r="A1857" t="s">
        <v>25</v>
      </c>
      <c r="B1857" t="s">
        <v>6</v>
      </c>
      <c r="C1857" t="s">
        <v>7</v>
      </c>
      <c r="D1857" s="1">
        <v>44299</v>
      </c>
      <c r="E1857" s="4">
        <v>3164</v>
      </c>
      <c r="F1857">
        <v>244</v>
      </c>
    </row>
    <row r="1858" spans="1:6" x14ac:dyDescent="0.25">
      <c r="A1858" t="s">
        <v>49</v>
      </c>
      <c r="B1858" t="s">
        <v>6</v>
      </c>
      <c r="C1858" t="s">
        <v>43</v>
      </c>
      <c r="D1858" s="1">
        <v>44299</v>
      </c>
      <c r="E1858" s="4">
        <v>1274</v>
      </c>
      <c r="F1858">
        <v>107</v>
      </c>
    </row>
    <row r="1859" spans="1:6" x14ac:dyDescent="0.25">
      <c r="A1859" t="s">
        <v>8</v>
      </c>
      <c r="B1859" t="s">
        <v>21</v>
      </c>
      <c r="C1859" t="s">
        <v>28</v>
      </c>
      <c r="D1859" s="1">
        <v>44299</v>
      </c>
      <c r="E1859" s="4">
        <v>2660</v>
      </c>
      <c r="F1859">
        <v>116</v>
      </c>
    </row>
    <row r="1860" spans="1:6" x14ac:dyDescent="0.25">
      <c r="A1860" t="s">
        <v>33</v>
      </c>
      <c r="B1860" t="s">
        <v>21</v>
      </c>
      <c r="C1860" t="s">
        <v>50</v>
      </c>
      <c r="D1860" s="1">
        <v>44299</v>
      </c>
      <c r="E1860" s="4">
        <v>4445</v>
      </c>
      <c r="F1860">
        <v>318</v>
      </c>
    </row>
    <row r="1861" spans="1:6" x14ac:dyDescent="0.25">
      <c r="A1861" t="s">
        <v>33</v>
      </c>
      <c r="B1861" t="s">
        <v>27</v>
      </c>
      <c r="C1861" t="s">
        <v>22</v>
      </c>
      <c r="D1861" s="1">
        <v>44299</v>
      </c>
      <c r="E1861" s="4">
        <v>581</v>
      </c>
      <c r="F1861">
        <v>97</v>
      </c>
    </row>
    <row r="1862" spans="1:6" x14ac:dyDescent="0.25">
      <c r="A1862" t="s">
        <v>32</v>
      </c>
      <c r="B1862" t="s">
        <v>6</v>
      </c>
      <c r="C1862" t="s">
        <v>42</v>
      </c>
      <c r="D1862" s="1">
        <v>44299</v>
      </c>
      <c r="E1862" s="4">
        <v>4473</v>
      </c>
      <c r="F1862">
        <v>187</v>
      </c>
    </row>
    <row r="1863" spans="1:6" x14ac:dyDescent="0.25">
      <c r="A1863" t="s">
        <v>32</v>
      </c>
      <c r="B1863" t="s">
        <v>6</v>
      </c>
      <c r="C1863" t="s">
        <v>48</v>
      </c>
      <c r="D1863" s="1">
        <v>44299</v>
      </c>
      <c r="E1863" s="4">
        <v>5488</v>
      </c>
      <c r="F1863">
        <v>392</v>
      </c>
    </row>
    <row r="1864" spans="1:6" x14ac:dyDescent="0.25">
      <c r="A1864" t="s">
        <v>37</v>
      </c>
      <c r="B1864" t="s">
        <v>16</v>
      </c>
      <c r="C1864" t="s">
        <v>14</v>
      </c>
      <c r="D1864" s="1">
        <v>44299</v>
      </c>
      <c r="E1864" s="4">
        <v>49</v>
      </c>
      <c r="F1864">
        <v>6</v>
      </c>
    </row>
    <row r="1865" spans="1:6" x14ac:dyDescent="0.25">
      <c r="A1865" t="s">
        <v>10</v>
      </c>
      <c r="B1865" t="s">
        <v>16</v>
      </c>
      <c r="C1865" t="s">
        <v>7</v>
      </c>
      <c r="D1865" s="1">
        <v>44299</v>
      </c>
      <c r="E1865" s="4">
        <v>4739</v>
      </c>
      <c r="F1865">
        <v>365</v>
      </c>
    </row>
    <row r="1866" spans="1:6" x14ac:dyDescent="0.25">
      <c r="A1866" t="s">
        <v>51</v>
      </c>
      <c r="B1866" t="s">
        <v>6</v>
      </c>
      <c r="C1866" t="s">
        <v>30</v>
      </c>
      <c r="D1866" s="1">
        <v>44299</v>
      </c>
      <c r="E1866" s="4">
        <v>6797</v>
      </c>
      <c r="F1866">
        <v>618</v>
      </c>
    </row>
    <row r="1867" spans="1:6" x14ac:dyDescent="0.25">
      <c r="A1867" t="s">
        <v>20</v>
      </c>
      <c r="B1867" t="s">
        <v>27</v>
      </c>
      <c r="C1867" t="s">
        <v>31</v>
      </c>
      <c r="D1867" s="1">
        <v>44299</v>
      </c>
      <c r="E1867" s="4">
        <v>4291</v>
      </c>
      <c r="F1867">
        <v>239</v>
      </c>
    </row>
    <row r="1868" spans="1:6" x14ac:dyDescent="0.25">
      <c r="A1868" t="s">
        <v>40</v>
      </c>
      <c r="B1868" t="s">
        <v>9</v>
      </c>
      <c r="C1868" t="s">
        <v>43</v>
      </c>
      <c r="D1868" s="1">
        <v>44299</v>
      </c>
      <c r="E1868" s="4">
        <v>1568</v>
      </c>
      <c r="F1868">
        <v>157</v>
      </c>
    </row>
    <row r="1869" spans="1:6" x14ac:dyDescent="0.25">
      <c r="A1869" t="s">
        <v>40</v>
      </c>
      <c r="B1869" t="s">
        <v>9</v>
      </c>
      <c r="C1869" t="s">
        <v>28</v>
      </c>
      <c r="D1869" s="1">
        <v>44299</v>
      </c>
      <c r="E1869" s="4">
        <v>6923</v>
      </c>
      <c r="F1869">
        <v>330</v>
      </c>
    </row>
    <row r="1870" spans="1:6" x14ac:dyDescent="0.25">
      <c r="A1870" t="s">
        <v>18</v>
      </c>
      <c r="B1870" t="s">
        <v>6</v>
      </c>
      <c r="C1870" t="s">
        <v>26</v>
      </c>
      <c r="D1870" s="1">
        <v>44299</v>
      </c>
      <c r="E1870" s="4">
        <v>8953</v>
      </c>
      <c r="F1870">
        <v>560</v>
      </c>
    </row>
    <row r="1871" spans="1:6" x14ac:dyDescent="0.25">
      <c r="A1871" t="s">
        <v>41</v>
      </c>
      <c r="B1871" t="s">
        <v>16</v>
      </c>
      <c r="C1871" t="s">
        <v>24</v>
      </c>
      <c r="D1871" s="1">
        <v>44299</v>
      </c>
      <c r="E1871" s="4">
        <v>5747</v>
      </c>
      <c r="F1871">
        <v>384</v>
      </c>
    </row>
    <row r="1872" spans="1:6" x14ac:dyDescent="0.25">
      <c r="A1872" t="s">
        <v>23</v>
      </c>
      <c r="B1872" t="s">
        <v>11</v>
      </c>
      <c r="C1872" t="s">
        <v>52</v>
      </c>
      <c r="D1872" s="1">
        <v>44299</v>
      </c>
      <c r="E1872" s="4">
        <v>2317</v>
      </c>
      <c r="F1872">
        <v>90</v>
      </c>
    </row>
    <row r="1873" spans="1:6" x14ac:dyDescent="0.25">
      <c r="A1873" t="s">
        <v>10</v>
      </c>
      <c r="B1873" t="s">
        <v>27</v>
      </c>
      <c r="C1873" t="s">
        <v>35</v>
      </c>
      <c r="D1873" s="1">
        <v>44299</v>
      </c>
      <c r="E1873" s="4">
        <v>1099</v>
      </c>
      <c r="F1873">
        <v>48</v>
      </c>
    </row>
    <row r="1874" spans="1:6" x14ac:dyDescent="0.25">
      <c r="A1874" t="s">
        <v>5</v>
      </c>
      <c r="B1874" t="s">
        <v>21</v>
      </c>
      <c r="C1874" t="s">
        <v>36</v>
      </c>
      <c r="D1874" s="1">
        <v>44299</v>
      </c>
      <c r="E1874" s="4">
        <v>91</v>
      </c>
      <c r="F1874">
        <v>7</v>
      </c>
    </row>
    <row r="1875" spans="1:6" x14ac:dyDescent="0.25">
      <c r="A1875" t="s">
        <v>34</v>
      </c>
      <c r="B1875" t="s">
        <v>9</v>
      </c>
      <c r="C1875" t="s">
        <v>19</v>
      </c>
      <c r="D1875" s="1">
        <v>44299</v>
      </c>
      <c r="E1875" s="4">
        <v>1848</v>
      </c>
      <c r="F1875">
        <v>116</v>
      </c>
    </row>
    <row r="1876" spans="1:6" x14ac:dyDescent="0.25">
      <c r="A1876" t="s">
        <v>13</v>
      </c>
      <c r="B1876" t="s">
        <v>21</v>
      </c>
      <c r="C1876" t="s">
        <v>30</v>
      </c>
      <c r="D1876" s="1">
        <v>44299</v>
      </c>
      <c r="E1876" s="4">
        <v>12831</v>
      </c>
      <c r="F1876">
        <v>700</v>
      </c>
    </row>
    <row r="1877" spans="1:6" x14ac:dyDescent="0.25">
      <c r="A1877" t="s">
        <v>23</v>
      </c>
      <c r="B1877" t="s">
        <v>27</v>
      </c>
      <c r="C1877" t="s">
        <v>14</v>
      </c>
      <c r="D1877" s="1">
        <v>44299</v>
      </c>
      <c r="E1877" s="4">
        <v>1687</v>
      </c>
      <c r="F1877">
        <v>57</v>
      </c>
    </row>
    <row r="1878" spans="1:6" x14ac:dyDescent="0.25">
      <c r="A1878" t="s">
        <v>57</v>
      </c>
      <c r="B1878" t="s">
        <v>11</v>
      </c>
      <c r="C1878" t="s">
        <v>45</v>
      </c>
      <c r="D1878" s="1">
        <v>44299</v>
      </c>
      <c r="E1878" s="4">
        <v>2877</v>
      </c>
      <c r="F1878">
        <v>170</v>
      </c>
    </row>
    <row r="1879" spans="1:6" x14ac:dyDescent="0.25">
      <c r="A1879" t="s">
        <v>20</v>
      </c>
      <c r="B1879" t="s">
        <v>27</v>
      </c>
      <c r="C1879" t="s">
        <v>43</v>
      </c>
      <c r="D1879" s="1">
        <v>44299</v>
      </c>
      <c r="E1879" s="4">
        <v>7014</v>
      </c>
      <c r="F1879">
        <v>700</v>
      </c>
    </row>
    <row r="1880" spans="1:6" x14ac:dyDescent="0.25">
      <c r="A1880" t="s">
        <v>29</v>
      </c>
      <c r="B1880" t="s">
        <v>11</v>
      </c>
      <c r="C1880" t="s">
        <v>28</v>
      </c>
      <c r="D1880" s="1">
        <v>44299</v>
      </c>
      <c r="E1880" s="4">
        <v>5782</v>
      </c>
      <c r="F1880">
        <v>643</v>
      </c>
    </row>
    <row r="1881" spans="1:6" x14ac:dyDescent="0.25">
      <c r="A1881" t="s">
        <v>23</v>
      </c>
      <c r="B1881" t="s">
        <v>9</v>
      </c>
      <c r="C1881" t="s">
        <v>24</v>
      </c>
      <c r="D1881" s="1">
        <v>44299</v>
      </c>
      <c r="E1881" s="4">
        <v>5971</v>
      </c>
      <c r="F1881">
        <v>399</v>
      </c>
    </row>
    <row r="1882" spans="1:6" x14ac:dyDescent="0.25">
      <c r="A1882" t="s">
        <v>10</v>
      </c>
      <c r="B1882" t="s">
        <v>21</v>
      </c>
      <c r="C1882" t="s">
        <v>26</v>
      </c>
      <c r="D1882" s="1">
        <v>44299</v>
      </c>
      <c r="E1882" s="4">
        <v>9261</v>
      </c>
      <c r="F1882">
        <v>840</v>
      </c>
    </row>
    <row r="1883" spans="1:6" x14ac:dyDescent="0.25">
      <c r="A1883" t="s">
        <v>46</v>
      </c>
      <c r="B1883" t="s">
        <v>6</v>
      </c>
      <c r="C1883" t="s">
        <v>43</v>
      </c>
      <c r="D1883" s="1">
        <v>44299</v>
      </c>
      <c r="E1883" s="4">
        <v>1820</v>
      </c>
      <c r="F1883">
        <v>203</v>
      </c>
    </row>
    <row r="1884" spans="1:6" x14ac:dyDescent="0.25">
      <c r="A1884" t="s">
        <v>37</v>
      </c>
      <c r="B1884" t="s">
        <v>9</v>
      </c>
      <c r="C1884" t="s">
        <v>12</v>
      </c>
      <c r="D1884" s="1">
        <v>44300</v>
      </c>
      <c r="E1884" s="4">
        <v>8428</v>
      </c>
      <c r="F1884">
        <v>338</v>
      </c>
    </row>
    <row r="1885" spans="1:6" x14ac:dyDescent="0.25">
      <c r="A1885" t="s">
        <v>32</v>
      </c>
      <c r="B1885" t="s">
        <v>11</v>
      </c>
      <c r="C1885" t="s">
        <v>26</v>
      </c>
      <c r="D1885" s="1">
        <v>44300</v>
      </c>
      <c r="E1885" s="4">
        <v>42</v>
      </c>
      <c r="F1885">
        <v>3</v>
      </c>
    </row>
    <row r="1886" spans="1:6" x14ac:dyDescent="0.25">
      <c r="A1886" t="s">
        <v>23</v>
      </c>
      <c r="B1886" t="s">
        <v>21</v>
      </c>
      <c r="C1886" t="s">
        <v>22</v>
      </c>
      <c r="D1886" s="1">
        <v>44300</v>
      </c>
      <c r="E1886" s="4">
        <v>4760</v>
      </c>
      <c r="F1886">
        <v>595</v>
      </c>
    </row>
    <row r="1887" spans="1:6" x14ac:dyDescent="0.25">
      <c r="A1887" t="s">
        <v>34</v>
      </c>
      <c r="B1887" t="s">
        <v>11</v>
      </c>
      <c r="C1887" t="s">
        <v>28</v>
      </c>
      <c r="D1887" s="1">
        <v>44300</v>
      </c>
      <c r="E1887" s="4">
        <v>252</v>
      </c>
      <c r="F1887">
        <v>11</v>
      </c>
    </row>
    <row r="1888" spans="1:6" x14ac:dyDescent="0.25">
      <c r="A1888" t="s">
        <v>51</v>
      </c>
      <c r="B1888" t="s">
        <v>9</v>
      </c>
      <c r="C1888" t="s">
        <v>22</v>
      </c>
      <c r="D1888" s="1">
        <v>44300</v>
      </c>
      <c r="E1888" s="4">
        <v>1155</v>
      </c>
      <c r="F1888">
        <v>145</v>
      </c>
    </row>
    <row r="1889" spans="1:6" x14ac:dyDescent="0.25">
      <c r="A1889" t="s">
        <v>23</v>
      </c>
      <c r="B1889" t="s">
        <v>6</v>
      </c>
      <c r="C1889" t="s">
        <v>45</v>
      </c>
      <c r="D1889" s="1">
        <v>44300</v>
      </c>
      <c r="E1889" s="4">
        <v>238</v>
      </c>
      <c r="F1889">
        <v>11</v>
      </c>
    </row>
    <row r="1890" spans="1:6" x14ac:dyDescent="0.25">
      <c r="A1890" t="s">
        <v>10</v>
      </c>
      <c r="B1890" t="s">
        <v>11</v>
      </c>
      <c r="C1890" t="s">
        <v>48</v>
      </c>
      <c r="D1890" s="1">
        <v>44300</v>
      </c>
      <c r="E1890" s="4">
        <v>763</v>
      </c>
      <c r="F1890">
        <v>51</v>
      </c>
    </row>
    <row r="1891" spans="1:6" x14ac:dyDescent="0.25">
      <c r="A1891" t="s">
        <v>25</v>
      </c>
      <c r="B1891" t="s">
        <v>11</v>
      </c>
      <c r="C1891" t="s">
        <v>17</v>
      </c>
      <c r="D1891" s="1">
        <v>44300</v>
      </c>
      <c r="E1891" s="4">
        <v>16366</v>
      </c>
      <c r="F1891">
        <v>1260</v>
      </c>
    </row>
    <row r="1892" spans="1:6" x14ac:dyDescent="0.25">
      <c r="A1892" t="s">
        <v>40</v>
      </c>
      <c r="B1892" t="s">
        <v>6</v>
      </c>
      <c r="C1892" t="s">
        <v>38</v>
      </c>
      <c r="D1892" s="1">
        <v>44300</v>
      </c>
      <c r="E1892" s="4">
        <v>742</v>
      </c>
      <c r="F1892">
        <v>42</v>
      </c>
    </row>
    <row r="1893" spans="1:6" x14ac:dyDescent="0.25">
      <c r="A1893" t="s">
        <v>8</v>
      </c>
      <c r="B1893" t="s">
        <v>27</v>
      </c>
      <c r="C1893" t="s">
        <v>17</v>
      </c>
      <c r="D1893" s="1">
        <v>44300</v>
      </c>
      <c r="E1893" s="4">
        <v>728</v>
      </c>
      <c r="F1893">
        <v>61</v>
      </c>
    </row>
    <row r="1894" spans="1:6" x14ac:dyDescent="0.25">
      <c r="A1894" t="s">
        <v>34</v>
      </c>
      <c r="B1894" t="s">
        <v>6</v>
      </c>
      <c r="C1894" t="s">
        <v>47</v>
      </c>
      <c r="D1894" s="1">
        <v>44300</v>
      </c>
      <c r="E1894" s="4">
        <v>9380</v>
      </c>
      <c r="F1894">
        <v>670</v>
      </c>
    </row>
    <row r="1895" spans="1:6" x14ac:dyDescent="0.25">
      <c r="A1895" t="s">
        <v>5</v>
      </c>
      <c r="B1895" t="s">
        <v>6</v>
      </c>
      <c r="C1895" t="s">
        <v>22</v>
      </c>
      <c r="D1895" s="1">
        <v>44300</v>
      </c>
      <c r="E1895" s="4">
        <v>14588</v>
      </c>
      <c r="F1895">
        <v>2100</v>
      </c>
    </row>
    <row r="1896" spans="1:6" x14ac:dyDescent="0.25">
      <c r="A1896" t="s">
        <v>41</v>
      </c>
      <c r="B1896" t="s">
        <v>21</v>
      </c>
      <c r="C1896" t="s">
        <v>12</v>
      </c>
      <c r="D1896" s="1">
        <v>44300</v>
      </c>
      <c r="E1896" s="4">
        <v>7448</v>
      </c>
      <c r="F1896">
        <v>276</v>
      </c>
    </row>
    <row r="1897" spans="1:6" x14ac:dyDescent="0.25">
      <c r="A1897" t="s">
        <v>51</v>
      </c>
      <c r="B1897" t="s">
        <v>27</v>
      </c>
      <c r="C1897" t="s">
        <v>24</v>
      </c>
      <c r="D1897" s="1">
        <v>44300</v>
      </c>
      <c r="E1897" s="4">
        <v>5222</v>
      </c>
      <c r="F1897">
        <v>373</v>
      </c>
    </row>
    <row r="1898" spans="1:6" x14ac:dyDescent="0.25">
      <c r="A1898" t="s">
        <v>18</v>
      </c>
      <c r="B1898" t="s">
        <v>27</v>
      </c>
      <c r="C1898" t="s">
        <v>14</v>
      </c>
      <c r="D1898" s="1">
        <v>44300</v>
      </c>
      <c r="E1898" s="4">
        <v>4627</v>
      </c>
      <c r="F1898">
        <v>579</v>
      </c>
    </row>
    <row r="1899" spans="1:6" x14ac:dyDescent="0.25">
      <c r="A1899" t="s">
        <v>5</v>
      </c>
      <c r="B1899" t="s">
        <v>9</v>
      </c>
      <c r="C1899" t="s">
        <v>43</v>
      </c>
      <c r="D1899" s="1">
        <v>44300</v>
      </c>
      <c r="E1899" s="4">
        <v>2982</v>
      </c>
      <c r="F1899">
        <v>299</v>
      </c>
    </row>
    <row r="1900" spans="1:6" x14ac:dyDescent="0.25">
      <c r="A1900" t="s">
        <v>20</v>
      </c>
      <c r="B1900" t="s">
        <v>9</v>
      </c>
      <c r="C1900" t="s">
        <v>28</v>
      </c>
      <c r="D1900" s="1">
        <v>44300</v>
      </c>
      <c r="E1900" s="4">
        <v>6902</v>
      </c>
      <c r="F1900">
        <v>301</v>
      </c>
    </row>
    <row r="1901" spans="1:6" x14ac:dyDescent="0.25">
      <c r="A1901" t="s">
        <v>49</v>
      </c>
      <c r="B1901" t="s">
        <v>27</v>
      </c>
      <c r="C1901" t="s">
        <v>30</v>
      </c>
      <c r="D1901" s="1">
        <v>44300</v>
      </c>
      <c r="E1901" s="4">
        <v>721</v>
      </c>
      <c r="F1901">
        <v>61</v>
      </c>
    </row>
    <row r="1902" spans="1:6" x14ac:dyDescent="0.25">
      <c r="A1902" t="s">
        <v>39</v>
      </c>
      <c r="B1902" t="s">
        <v>6</v>
      </c>
      <c r="C1902" t="s">
        <v>42</v>
      </c>
      <c r="D1902" s="1">
        <v>44300</v>
      </c>
      <c r="E1902" s="4">
        <v>3829</v>
      </c>
      <c r="F1902">
        <v>167</v>
      </c>
    </row>
    <row r="1903" spans="1:6" x14ac:dyDescent="0.25">
      <c r="A1903" t="s">
        <v>25</v>
      </c>
      <c r="B1903" t="s">
        <v>16</v>
      </c>
      <c r="C1903" t="s">
        <v>22</v>
      </c>
      <c r="D1903" s="1">
        <v>44300</v>
      </c>
      <c r="E1903" s="4">
        <v>3794</v>
      </c>
      <c r="F1903">
        <v>475</v>
      </c>
    </row>
    <row r="1904" spans="1:6" x14ac:dyDescent="0.25">
      <c r="A1904" t="s">
        <v>8</v>
      </c>
      <c r="B1904" t="s">
        <v>6</v>
      </c>
      <c r="C1904" t="s">
        <v>26</v>
      </c>
      <c r="D1904" s="1">
        <v>44300</v>
      </c>
      <c r="E1904" s="4">
        <v>6615</v>
      </c>
      <c r="F1904">
        <v>441</v>
      </c>
    </row>
    <row r="1905" spans="1:6" x14ac:dyDescent="0.25">
      <c r="A1905" t="s">
        <v>20</v>
      </c>
      <c r="B1905" t="s">
        <v>9</v>
      </c>
      <c r="C1905" t="s">
        <v>22</v>
      </c>
      <c r="D1905" s="1">
        <v>44300</v>
      </c>
      <c r="E1905" s="4">
        <v>448</v>
      </c>
      <c r="F1905">
        <v>64</v>
      </c>
    </row>
    <row r="1906" spans="1:6" x14ac:dyDescent="0.25">
      <c r="A1906" t="s">
        <v>25</v>
      </c>
      <c r="B1906" t="s">
        <v>21</v>
      </c>
      <c r="C1906" t="s">
        <v>47</v>
      </c>
      <c r="D1906" s="1">
        <v>44300</v>
      </c>
      <c r="E1906" s="4">
        <v>4872</v>
      </c>
      <c r="F1906">
        <v>375</v>
      </c>
    </row>
    <row r="1907" spans="1:6" x14ac:dyDescent="0.25">
      <c r="A1907" t="s">
        <v>5</v>
      </c>
      <c r="B1907" t="s">
        <v>9</v>
      </c>
      <c r="C1907" t="s">
        <v>14</v>
      </c>
      <c r="D1907" s="1">
        <v>44300</v>
      </c>
      <c r="E1907" s="4">
        <v>4431</v>
      </c>
      <c r="F1907">
        <v>554</v>
      </c>
    </row>
    <row r="1908" spans="1:6" x14ac:dyDescent="0.25">
      <c r="A1908" t="s">
        <v>5</v>
      </c>
      <c r="B1908" t="s">
        <v>6</v>
      </c>
      <c r="C1908" t="s">
        <v>12</v>
      </c>
      <c r="D1908" s="1">
        <v>44300</v>
      </c>
      <c r="E1908" s="4">
        <v>1764</v>
      </c>
      <c r="F1908">
        <v>71</v>
      </c>
    </row>
    <row r="1909" spans="1:6" x14ac:dyDescent="0.25">
      <c r="A1909" t="s">
        <v>32</v>
      </c>
      <c r="B1909" t="s">
        <v>9</v>
      </c>
      <c r="C1909" t="s">
        <v>30</v>
      </c>
      <c r="D1909" s="1">
        <v>44300</v>
      </c>
      <c r="E1909" s="4">
        <v>6671</v>
      </c>
      <c r="F1909">
        <v>417</v>
      </c>
    </row>
    <row r="1910" spans="1:6" x14ac:dyDescent="0.25">
      <c r="A1910" t="s">
        <v>49</v>
      </c>
      <c r="B1910" t="s">
        <v>11</v>
      </c>
      <c r="C1910" t="s">
        <v>17</v>
      </c>
      <c r="D1910" s="1">
        <v>44300</v>
      </c>
      <c r="E1910" s="4">
        <v>18585</v>
      </c>
      <c r="F1910">
        <v>1190</v>
      </c>
    </row>
    <row r="1911" spans="1:6" x14ac:dyDescent="0.25">
      <c r="A1911" t="s">
        <v>53</v>
      </c>
      <c r="B1911" t="s">
        <v>21</v>
      </c>
      <c r="C1911" t="s">
        <v>14</v>
      </c>
      <c r="D1911" s="1">
        <v>44300</v>
      </c>
      <c r="E1911" s="4">
        <v>5887</v>
      </c>
      <c r="F1911">
        <v>219</v>
      </c>
    </row>
    <row r="1912" spans="1:6" x14ac:dyDescent="0.25">
      <c r="A1912" t="s">
        <v>41</v>
      </c>
      <c r="B1912" t="s">
        <v>21</v>
      </c>
      <c r="C1912" t="s">
        <v>42</v>
      </c>
      <c r="D1912" s="1">
        <v>44300</v>
      </c>
      <c r="E1912" s="4">
        <v>2828</v>
      </c>
      <c r="F1912">
        <v>149</v>
      </c>
    </row>
    <row r="1913" spans="1:6" x14ac:dyDescent="0.25">
      <c r="A1913" t="s">
        <v>57</v>
      </c>
      <c r="B1913" t="s">
        <v>11</v>
      </c>
      <c r="C1913" t="s">
        <v>28</v>
      </c>
      <c r="D1913" s="1">
        <v>44300</v>
      </c>
      <c r="E1913" s="4">
        <v>7161</v>
      </c>
      <c r="F1913">
        <v>551</v>
      </c>
    </row>
    <row r="1914" spans="1:6" x14ac:dyDescent="0.25">
      <c r="A1914" t="s">
        <v>53</v>
      </c>
      <c r="B1914" t="s">
        <v>27</v>
      </c>
      <c r="C1914" t="s">
        <v>50</v>
      </c>
      <c r="D1914" s="1">
        <v>44300</v>
      </c>
      <c r="E1914" s="4">
        <v>7602</v>
      </c>
      <c r="F1914">
        <v>263</v>
      </c>
    </row>
    <row r="1915" spans="1:6" x14ac:dyDescent="0.25">
      <c r="A1915" t="s">
        <v>10</v>
      </c>
      <c r="B1915" t="s">
        <v>11</v>
      </c>
      <c r="C1915" t="s">
        <v>17</v>
      </c>
      <c r="D1915" s="1">
        <v>44300</v>
      </c>
      <c r="E1915" s="4">
        <v>10430</v>
      </c>
      <c r="F1915">
        <v>770</v>
      </c>
    </row>
    <row r="1916" spans="1:6" x14ac:dyDescent="0.25">
      <c r="A1916" t="s">
        <v>15</v>
      </c>
      <c r="B1916" t="s">
        <v>21</v>
      </c>
      <c r="C1916" t="s">
        <v>43</v>
      </c>
      <c r="D1916" s="1">
        <v>44300</v>
      </c>
      <c r="E1916" s="4">
        <v>1302</v>
      </c>
      <c r="F1916">
        <v>77</v>
      </c>
    </row>
    <row r="1917" spans="1:6" x14ac:dyDescent="0.25">
      <c r="A1917" t="s">
        <v>34</v>
      </c>
      <c r="B1917" t="s">
        <v>16</v>
      </c>
      <c r="C1917" t="s">
        <v>26</v>
      </c>
      <c r="D1917" s="1">
        <v>44300</v>
      </c>
      <c r="E1917" s="4">
        <v>8001</v>
      </c>
      <c r="F1917">
        <v>667</v>
      </c>
    </row>
    <row r="1918" spans="1:6" x14ac:dyDescent="0.25">
      <c r="A1918" t="s">
        <v>18</v>
      </c>
      <c r="B1918" t="s">
        <v>11</v>
      </c>
      <c r="C1918" t="s">
        <v>48</v>
      </c>
      <c r="D1918" s="1">
        <v>44300</v>
      </c>
      <c r="E1918" s="4">
        <v>4585</v>
      </c>
      <c r="F1918">
        <v>192</v>
      </c>
    </row>
    <row r="1919" spans="1:6" x14ac:dyDescent="0.25">
      <c r="A1919" t="s">
        <v>41</v>
      </c>
      <c r="B1919" t="s">
        <v>21</v>
      </c>
      <c r="C1919" t="s">
        <v>38</v>
      </c>
      <c r="D1919" s="1">
        <v>44300</v>
      </c>
      <c r="E1919" s="4">
        <v>973</v>
      </c>
      <c r="F1919">
        <v>30</v>
      </c>
    </row>
    <row r="1920" spans="1:6" x14ac:dyDescent="0.25">
      <c r="A1920" t="s">
        <v>46</v>
      </c>
      <c r="B1920" t="s">
        <v>27</v>
      </c>
      <c r="C1920" t="s">
        <v>36</v>
      </c>
      <c r="D1920" s="1">
        <v>44300</v>
      </c>
      <c r="E1920" s="4">
        <v>2723</v>
      </c>
      <c r="F1920">
        <v>83</v>
      </c>
    </row>
    <row r="1921" spans="1:6" x14ac:dyDescent="0.25">
      <c r="A1921" t="s">
        <v>8</v>
      </c>
      <c r="B1921" t="s">
        <v>16</v>
      </c>
      <c r="C1921" t="s">
        <v>45</v>
      </c>
      <c r="D1921" s="1">
        <v>44300</v>
      </c>
      <c r="E1921" s="4">
        <v>9527</v>
      </c>
      <c r="F1921">
        <v>561</v>
      </c>
    </row>
    <row r="1922" spans="1:6" x14ac:dyDescent="0.25">
      <c r="A1922" t="s">
        <v>10</v>
      </c>
      <c r="B1922" t="s">
        <v>16</v>
      </c>
      <c r="C1922" t="s">
        <v>17</v>
      </c>
      <c r="D1922" s="1">
        <v>44300</v>
      </c>
      <c r="E1922" s="4">
        <v>5789</v>
      </c>
      <c r="F1922">
        <v>264</v>
      </c>
    </row>
    <row r="1923" spans="1:6" x14ac:dyDescent="0.25">
      <c r="A1923" t="s">
        <v>54</v>
      </c>
      <c r="B1923" t="s">
        <v>9</v>
      </c>
      <c r="C1923" t="s">
        <v>7</v>
      </c>
      <c r="D1923" s="1">
        <v>44300</v>
      </c>
      <c r="E1923" s="4">
        <v>2716</v>
      </c>
      <c r="F1923">
        <v>105</v>
      </c>
    </row>
    <row r="1924" spans="1:6" x14ac:dyDescent="0.25">
      <c r="A1924" t="s">
        <v>5</v>
      </c>
      <c r="B1924" t="s">
        <v>6</v>
      </c>
      <c r="C1924" t="s">
        <v>42</v>
      </c>
      <c r="D1924" s="1">
        <v>44300</v>
      </c>
      <c r="E1924" s="4">
        <v>11935</v>
      </c>
      <c r="F1924">
        <v>840</v>
      </c>
    </row>
    <row r="1925" spans="1:6" x14ac:dyDescent="0.25">
      <c r="A1925" t="s">
        <v>23</v>
      </c>
      <c r="B1925" t="s">
        <v>9</v>
      </c>
      <c r="C1925" t="s">
        <v>22</v>
      </c>
      <c r="D1925" s="1">
        <v>44301</v>
      </c>
      <c r="E1925" s="4">
        <v>812</v>
      </c>
      <c r="F1925">
        <v>116</v>
      </c>
    </row>
    <row r="1926" spans="1:6" x14ac:dyDescent="0.25">
      <c r="A1926" t="s">
        <v>20</v>
      </c>
      <c r="B1926" t="s">
        <v>21</v>
      </c>
      <c r="C1926" t="s">
        <v>38</v>
      </c>
      <c r="D1926" s="1">
        <v>44301</v>
      </c>
      <c r="E1926" s="4">
        <v>10521</v>
      </c>
      <c r="F1926">
        <v>658</v>
      </c>
    </row>
    <row r="1927" spans="1:6" x14ac:dyDescent="0.25">
      <c r="A1927" t="s">
        <v>8</v>
      </c>
      <c r="B1927" t="s">
        <v>27</v>
      </c>
      <c r="C1927" t="s">
        <v>38</v>
      </c>
      <c r="D1927" s="1">
        <v>44301</v>
      </c>
      <c r="E1927" s="4">
        <v>2387</v>
      </c>
      <c r="F1927">
        <v>133</v>
      </c>
    </row>
    <row r="1928" spans="1:6" x14ac:dyDescent="0.25">
      <c r="A1928" t="s">
        <v>51</v>
      </c>
      <c r="B1928" t="s">
        <v>9</v>
      </c>
      <c r="C1928" t="s">
        <v>30</v>
      </c>
      <c r="D1928" s="1">
        <v>44301</v>
      </c>
      <c r="E1928" s="4">
        <v>8113</v>
      </c>
      <c r="F1928">
        <v>625</v>
      </c>
    </row>
    <row r="1929" spans="1:6" x14ac:dyDescent="0.25">
      <c r="A1929" t="s">
        <v>20</v>
      </c>
      <c r="B1929" t="s">
        <v>16</v>
      </c>
      <c r="C1929" t="s">
        <v>19</v>
      </c>
      <c r="D1929" s="1">
        <v>44301</v>
      </c>
      <c r="E1929" s="4">
        <v>5586</v>
      </c>
      <c r="F1929">
        <v>910</v>
      </c>
    </row>
    <row r="1930" spans="1:6" x14ac:dyDescent="0.25">
      <c r="A1930" t="s">
        <v>39</v>
      </c>
      <c r="B1930" t="s">
        <v>9</v>
      </c>
      <c r="C1930" t="s">
        <v>42</v>
      </c>
      <c r="D1930" s="1">
        <v>44301</v>
      </c>
      <c r="E1930" s="4">
        <v>1239</v>
      </c>
      <c r="F1930">
        <v>52</v>
      </c>
    </row>
    <row r="1931" spans="1:6" x14ac:dyDescent="0.25">
      <c r="A1931" t="s">
        <v>13</v>
      </c>
      <c r="B1931" t="s">
        <v>9</v>
      </c>
      <c r="C1931" t="s">
        <v>30</v>
      </c>
      <c r="D1931" s="1">
        <v>44301</v>
      </c>
      <c r="E1931" s="4">
        <v>3108</v>
      </c>
      <c r="F1931">
        <v>240</v>
      </c>
    </row>
    <row r="1932" spans="1:6" x14ac:dyDescent="0.25">
      <c r="A1932" t="s">
        <v>29</v>
      </c>
      <c r="B1932" t="s">
        <v>11</v>
      </c>
      <c r="C1932" t="s">
        <v>24</v>
      </c>
      <c r="D1932" s="1">
        <v>44301</v>
      </c>
      <c r="E1932" s="4">
        <v>784</v>
      </c>
      <c r="F1932">
        <v>49</v>
      </c>
    </row>
    <row r="1933" spans="1:6" x14ac:dyDescent="0.25">
      <c r="A1933" t="s">
        <v>10</v>
      </c>
      <c r="B1933" t="s">
        <v>9</v>
      </c>
      <c r="C1933" t="s">
        <v>45</v>
      </c>
      <c r="D1933" s="1">
        <v>44301</v>
      </c>
      <c r="E1933" s="4">
        <v>8645</v>
      </c>
      <c r="F1933">
        <v>376</v>
      </c>
    </row>
    <row r="1934" spans="1:6" x14ac:dyDescent="0.25">
      <c r="A1934" t="s">
        <v>13</v>
      </c>
      <c r="B1934" t="s">
        <v>11</v>
      </c>
      <c r="C1934" t="s">
        <v>22</v>
      </c>
      <c r="D1934" s="1">
        <v>44301</v>
      </c>
      <c r="E1934" s="4">
        <v>2254</v>
      </c>
      <c r="F1934">
        <v>282</v>
      </c>
    </row>
    <row r="1935" spans="1:6" x14ac:dyDescent="0.25">
      <c r="A1935" t="s">
        <v>34</v>
      </c>
      <c r="B1935" t="s">
        <v>16</v>
      </c>
      <c r="C1935" t="s">
        <v>43</v>
      </c>
      <c r="D1935" s="1">
        <v>44301</v>
      </c>
      <c r="E1935" s="4">
        <v>1246</v>
      </c>
      <c r="F1935">
        <v>125</v>
      </c>
    </row>
    <row r="1936" spans="1:6" x14ac:dyDescent="0.25">
      <c r="A1936" t="s">
        <v>40</v>
      </c>
      <c r="B1936" t="s">
        <v>11</v>
      </c>
      <c r="C1936" t="s">
        <v>44</v>
      </c>
      <c r="D1936" s="1">
        <v>44301</v>
      </c>
      <c r="E1936" s="4">
        <v>1071</v>
      </c>
      <c r="F1936">
        <v>119</v>
      </c>
    </row>
    <row r="1937" spans="1:6" x14ac:dyDescent="0.25">
      <c r="A1937" t="s">
        <v>29</v>
      </c>
      <c r="B1937" t="s">
        <v>16</v>
      </c>
      <c r="C1937" t="s">
        <v>19</v>
      </c>
      <c r="D1937" s="1">
        <v>44301</v>
      </c>
      <c r="E1937" s="4">
        <v>2023</v>
      </c>
      <c r="F1937">
        <v>253</v>
      </c>
    </row>
    <row r="1938" spans="1:6" x14ac:dyDescent="0.25">
      <c r="A1938" t="s">
        <v>32</v>
      </c>
      <c r="B1938" t="s">
        <v>6</v>
      </c>
      <c r="C1938" t="s">
        <v>36</v>
      </c>
      <c r="D1938" s="1">
        <v>44301</v>
      </c>
      <c r="E1938" s="4">
        <v>7462</v>
      </c>
      <c r="F1938">
        <v>533</v>
      </c>
    </row>
    <row r="1939" spans="1:6" x14ac:dyDescent="0.25">
      <c r="A1939" t="s">
        <v>34</v>
      </c>
      <c r="B1939" t="s">
        <v>9</v>
      </c>
      <c r="C1939" t="s">
        <v>35</v>
      </c>
      <c r="D1939" s="1">
        <v>44301</v>
      </c>
      <c r="E1939" s="4">
        <v>3087</v>
      </c>
      <c r="F1939">
        <v>129</v>
      </c>
    </row>
    <row r="1940" spans="1:6" x14ac:dyDescent="0.25">
      <c r="A1940" t="s">
        <v>37</v>
      </c>
      <c r="B1940" t="s">
        <v>6</v>
      </c>
      <c r="C1940" t="s">
        <v>47</v>
      </c>
      <c r="D1940" s="1">
        <v>44301</v>
      </c>
      <c r="E1940" s="4">
        <v>679</v>
      </c>
      <c r="F1940">
        <v>46</v>
      </c>
    </row>
    <row r="1941" spans="1:6" x14ac:dyDescent="0.25">
      <c r="A1941" t="s">
        <v>33</v>
      </c>
      <c r="B1941" t="s">
        <v>16</v>
      </c>
      <c r="C1941" t="s">
        <v>19</v>
      </c>
      <c r="D1941" s="1">
        <v>44301</v>
      </c>
      <c r="E1941" s="4">
        <v>5285</v>
      </c>
      <c r="F1941">
        <v>770</v>
      </c>
    </row>
    <row r="1942" spans="1:6" x14ac:dyDescent="0.25">
      <c r="A1942" t="s">
        <v>20</v>
      </c>
      <c r="B1942" t="s">
        <v>11</v>
      </c>
      <c r="C1942" t="s">
        <v>31</v>
      </c>
      <c r="D1942" s="1">
        <v>44301</v>
      </c>
      <c r="E1942" s="4">
        <v>98</v>
      </c>
      <c r="F1942">
        <v>6</v>
      </c>
    </row>
    <row r="1943" spans="1:6" x14ac:dyDescent="0.25">
      <c r="A1943" t="s">
        <v>46</v>
      </c>
      <c r="B1943" t="s">
        <v>11</v>
      </c>
      <c r="C1943" t="s">
        <v>30</v>
      </c>
      <c r="D1943" s="1">
        <v>44301</v>
      </c>
      <c r="E1943" s="4">
        <v>6363</v>
      </c>
      <c r="F1943">
        <v>579</v>
      </c>
    </row>
    <row r="1944" spans="1:6" x14ac:dyDescent="0.25">
      <c r="A1944" t="s">
        <v>25</v>
      </c>
      <c r="B1944" t="s">
        <v>11</v>
      </c>
      <c r="C1944" t="s">
        <v>22</v>
      </c>
      <c r="D1944" s="1">
        <v>44301</v>
      </c>
      <c r="E1944" s="4">
        <v>3885</v>
      </c>
      <c r="F1944">
        <v>648</v>
      </c>
    </row>
    <row r="1945" spans="1:6" x14ac:dyDescent="0.25">
      <c r="A1945" t="s">
        <v>15</v>
      </c>
      <c r="B1945" t="s">
        <v>16</v>
      </c>
      <c r="C1945" t="s">
        <v>36</v>
      </c>
      <c r="D1945" s="1">
        <v>44301</v>
      </c>
      <c r="E1945" s="4">
        <v>1995</v>
      </c>
      <c r="F1945">
        <v>133</v>
      </c>
    </row>
    <row r="1946" spans="1:6" x14ac:dyDescent="0.25">
      <c r="A1946" t="s">
        <v>41</v>
      </c>
      <c r="B1946" t="s">
        <v>6</v>
      </c>
      <c r="C1946" t="s">
        <v>19</v>
      </c>
      <c r="D1946" s="1">
        <v>44301</v>
      </c>
      <c r="E1946" s="4">
        <v>6069</v>
      </c>
      <c r="F1946">
        <v>840</v>
      </c>
    </row>
    <row r="1947" spans="1:6" x14ac:dyDescent="0.25">
      <c r="A1947" t="s">
        <v>13</v>
      </c>
      <c r="B1947" t="s">
        <v>9</v>
      </c>
      <c r="C1947" t="s">
        <v>52</v>
      </c>
      <c r="D1947" s="1">
        <v>44301</v>
      </c>
      <c r="E1947" s="4">
        <v>1337</v>
      </c>
      <c r="F1947">
        <v>54</v>
      </c>
    </row>
    <row r="1948" spans="1:6" x14ac:dyDescent="0.25">
      <c r="A1948" t="s">
        <v>13</v>
      </c>
      <c r="B1948" t="s">
        <v>16</v>
      </c>
      <c r="C1948" t="s">
        <v>17</v>
      </c>
      <c r="D1948" s="1">
        <v>44301</v>
      </c>
      <c r="E1948" s="4">
        <v>1316</v>
      </c>
      <c r="F1948">
        <v>120</v>
      </c>
    </row>
    <row r="1949" spans="1:6" x14ac:dyDescent="0.25">
      <c r="A1949" t="s">
        <v>25</v>
      </c>
      <c r="B1949" t="s">
        <v>16</v>
      </c>
      <c r="C1949" t="s">
        <v>31</v>
      </c>
      <c r="D1949" s="1">
        <v>44301</v>
      </c>
      <c r="E1949" s="4">
        <v>1554</v>
      </c>
      <c r="F1949">
        <v>87</v>
      </c>
    </row>
    <row r="1950" spans="1:6" x14ac:dyDescent="0.25">
      <c r="A1950" t="s">
        <v>8</v>
      </c>
      <c r="B1950" t="s">
        <v>27</v>
      </c>
      <c r="C1950" t="s">
        <v>50</v>
      </c>
      <c r="D1950" s="1">
        <v>44301</v>
      </c>
      <c r="E1950" s="4">
        <v>4277</v>
      </c>
      <c r="F1950">
        <v>357</v>
      </c>
    </row>
    <row r="1951" spans="1:6" x14ac:dyDescent="0.25">
      <c r="A1951" t="s">
        <v>33</v>
      </c>
      <c r="B1951" t="s">
        <v>27</v>
      </c>
      <c r="C1951" t="s">
        <v>43</v>
      </c>
      <c r="D1951" s="1">
        <v>44301</v>
      </c>
      <c r="E1951" s="4">
        <v>1498</v>
      </c>
      <c r="F1951">
        <v>150</v>
      </c>
    </row>
    <row r="1952" spans="1:6" x14ac:dyDescent="0.25">
      <c r="A1952" t="s">
        <v>34</v>
      </c>
      <c r="B1952" t="s">
        <v>27</v>
      </c>
      <c r="C1952" t="s">
        <v>44</v>
      </c>
      <c r="D1952" s="1">
        <v>44301</v>
      </c>
      <c r="E1952" s="4">
        <v>3241</v>
      </c>
      <c r="F1952">
        <v>361</v>
      </c>
    </row>
    <row r="1953" spans="1:6" x14ac:dyDescent="0.25">
      <c r="A1953" t="s">
        <v>33</v>
      </c>
      <c r="B1953" t="s">
        <v>16</v>
      </c>
      <c r="C1953" t="s">
        <v>30</v>
      </c>
      <c r="D1953" s="1">
        <v>44301</v>
      </c>
      <c r="E1953" s="4">
        <v>1106</v>
      </c>
      <c r="F1953">
        <v>86</v>
      </c>
    </row>
    <row r="1954" spans="1:6" x14ac:dyDescent="0.25">
      <c r="A1954" t="s">
        <v>34</v>
      </c>
      <c r="B1954" t="s">
        <v>11</v>
      </c>
      <c r="C1954" t="s">
        <v>31</v>
      </c>
      <c r="D1954" s="1">
        <v>44301</v>
      </c>
      <c r="E1954" s="4">
        <v>1498</v>
      </c>
      <c r="F1954">
        <v>84</v>
      </c>
    </row>
    <row r="1955" spans="1:6" x14ac:dyDescent="0.25">
      <c r="A1955" t="s">
        <v>10</v>
      </c>
      <c r="B1955" t="s">
        <v>9</v>
      </c>
      <c r="C1955" t="s">
        <v>12</v>
      </c>
      <c r="D1955" s="1">
        <v>44301</v>
      </c>
      <c r="E1955" s="4">
        <v>4543</v>
      </c>
      <c r="F1955">
        <v>182</v>
      </c>
    </row>
    <row r="1956" spans="1:6" x14ac:dyDescent="0.25">
      <c r="A1956" t="s">
        <v>18</v>
      </c>
      <c r="B1956" t="s">
        <v>6</v>
      </c>
      <c r="C1956" t="s">
        <v>17</v>
      </c>
      <c r="D1956" s="1">
        <v>44301</v>
      </c>
      <c r="E1956" s="4">
        <v>9058</v>
      </c>
      <c r="F1956">
        <v>647</v>
      </c>
    </row>
    <row r="1957" spans="1:6" x14ac:dyDescent="0.25">
      <c r="A1957" t="s">
        <v>57</v>
      </c>
      <c r="B1957" t="s">
        <v>21</v>
      </c>
      <c r="C1957" t="s">
        <v>43</v>
      </c>
      <c r="D1957" s="1">
        <v>44301</v>
      </c>
      <c r="E1957" s="4">
        <v>476</v>
      </c>
      <c r="F1957">
        <v>30</v>
      </c>
    </row>
    <row r="1958" spans="1:6" x14ac:dyDescent="0.25">
      <c r="A1958" t="s">
        <v>49</v>
      </c>
      <c r="B1958" t="s">
        <v>27</v>
      </c>
      <c r="C1958" t="s">
        <v>12</v>
      </c>
      <c r="D1958" s="1">
        <v>44301</v>
      </c>
      <c r="E1958" s="4">
        <v>6916</v>
      </c>
      <c r="F1958">
        <v>301</v>
      </c>
    </row>
    <row r="1959" spans="1:6" x14ac:dyDescent="0.25">
      <c r="A1959" t="s">
        <v>49</v>
      </c>
      <c r="B1959" t="s">
        <v>16</v>
      </c>
      <c r="C1959" t="s">
        <v>50</v>
      </c>
      <c r="D1959" s="1">
        <v>44301</v>
      </c>
      <c r="E1959" s="4">
        <v>3997</v>
      </c>
      <c r="F1959">
        <v>160</v>
      </c>
    </row>
    <row r="1960" spans="1:6" x14ac:dyDescent="0.25">
      <c r="A1960" t="s">
        <v>5</v>
      </c>
      <c r="B1960" t="s">
        <v>11</v>
      </c>
      <c r="C1960" t="s">
        <v>52</v>
      </c>
      <c r="D1960" s="1">
        <v>44301</v>
      </c>
      <c r="E1960" s="4">
        <v>6713</v>
      </c>
      <c r="F1960">
        <v>210</v>
      </c>
    </row>
    <row r="1961" spans="1:6" x14ac:dyDescent="0.25">
      <c r="A1961" t="s">
        <v>46</v>
      </c>
      <c r="B1961" t="s">
        <v>9</v>
      </c>
      <c r="C1961" t="s">
        <v>52</v>
      </c>
      <c r="D1961" s="1">
        <v>44302</v>
      </c>
      <c r="E1961" s="4">
        <v>1876</v>
      </c>
      <c r="F1961">
        <v>79</v>
      </c>
    </row>
    <row r="1962" spans="1:6" x14ac:dyDescent="0.25">
      <c r="A1962" t="s">
        <v>10</v>
      </c>
      <c r="B1962" t="s">
        <v>27</v>
      </c>
      <c r="C1962" t="s">
        <v>28</v>
      </c>
      <c r="D1962" s="1">
        <v>44302</v>
      </c>
      <c r="E1962" s="4">
        <v>1687</v>
      </c>
      <c r="F1962">
        <v>74</v>
      </c>
    </row>
    <row r="1963" spans="1:6" x14ac:dyDescent="0.25">
      <c r="A1963" t="s">
        <v>5</v>
      </c>
      <c r="B1963" t="s">
        <v>11</v>
      </c>
      <c r="C1963" t="s">
        <v>22</v>
      </c>
      <c r="D1963" s="1">
        <v>44302</v>
      </c>
      <c r="E1963" s="4">
        <v>175</v>
      </c>
      <c r="F1963">
        <v>25</v>
      </c>
    </row>
    <row r="1964" spans="1:6" x14ac:dyDescent="0.25">
      <c r="A1964" t="s">
        <v>25</v>
      </c>
      <c r="B1964" t="s">
        <v>27</v>
      </c>
      <c r="C1964" t="s">
        <v>12</v>
      </c>
      <c r="D1964" s="1">
        <v>44302</v>
      </c>
      <c r="E1964" s="4">
        <v>2478</v>
      </c>
      <c r="F1964">
        <v>100</v>
      </c>
    </row>
    <row r="1965" spans="1:6" x14ac:dyDescent="0.25">
      <c r="A1965" t="s">
        <v>20</v>
      </c>
      <c r="B1965" t="s">
        <v>11</v>
      </c>
      <c r="C1965" t="s">
        <v>14</v>
      </c>
      <c r="D1965" s="1">
        <v>44302</v>
      </c>
      <c r="E1965" s="4">
        <v>728</v>
      </c>
      <c r="F1965">
        <v>73</v>
      </c>
    </row>
    <row r="1966" spans="1:6" x14ac:dyDescent="0.25">
      <c r="A1966" t="s">
        <v>29</v>
      </c>
      <c r="B1966" t="s">
        <v>21</v>
      </c>
      <c r="C1966" t="s">
        <v>50</v>
      </c>
      <c r="D1966" s="1">
        <v>44302</v>
      </c>
      <c r="E1966" s="4">
        <v>11151</v>
      </c>
      <c r="F1966">
        <v>910</v>
      </c>
    </row>
    <row r="1967" spans="1:6" x14ac:dyDescent="0.25">
      <c r="A1967" t="s">
        <v>40</v>
      </c>
      <c r="B1967" t="s">
        <v>6</v>
      </c>
      <c r="C1967" t="s">
        <v>44</v>
      </c>
      <c r="D1967" s="1">
        <v>44302</v>
      </c>
      <c r="E1967" s="4">
        <v>3164</v>
      </c>
      <c r="F1967">
        <v>352</v>
      </c>
    </row>
    <row r="1968" spans="1:6" x14ac:dyDescent="0.25">
      <c r="A1968" t="s">
        <v>8</v>
      </c>
      <c r="B1968" t="s">
        <v>27</v>
      </c>
      <c r="C1968" t="s">
        <v>31</v>
      </c>
      <c r="D1968" s="1">
        <v>44302</v>
      </c>
      <c r="E1968" s="4">
        <v>5292</v>
      </c>
      <c r="F1968">
        <v>279</v>
      </c>
    </row>
    <row r="1969" spans="1:6" x14ac:dyDescent="0.25">
      <c r="A1969" t="s">
        <v>18</v>
      </c>
      <c r="B1969" t="s">
        <v>11</v>
      </c>
      <c r="C1969" t="s">
        <v>22</v>
      </c>
      <c r="D1969" s="1">
        <v>44302</v>
      </c>
      <c r="E1969" s="4">
        <v>2730</v>
      </c>
      <c r="F1969">
        <v>455</v>
      </c>
    </row>
    <row r="1970" spans="1:6" x14ac:dyDescent="0.25">
      <c r="A1970" t="s">
        <v>51</v>
      </c>
      <c r="B1970" t="s">
        <v>11</v>
      </c>
      <c r="C1970" t="s">
        <v>7</v>
      </c>
      <c r="D1970" s="1">
        <v>44302</v>
      </c>
      <c r="E1970" s="4">
        <v>4886</v>
      </c>
      <c r="F1970">
        <v>376</v>
      </c>
    </row>
    <row r="1971" spans="1:6" x14ac:dyDescent="0.25">
      <c r="A1971" t="s">
        <v>34</v>
      </c>
      <c r="B1971" t="s">
        <v>21</v>
      </c>
      <c r="C1971" t="s">
        <v>47</v>
      </c>
      <c r="D1971" s="1">
        <v>44302</v>
      </c>
      <c r="E1971" s="4">
        <v>5551</v>
      </c>
      <c r="F1971">
        <v>397</v>
      </c>
    </row>
    <row r="1972" spans="1:6" x14ac:dyDescent="0.25">
      <c r="A1972" t="s">
        <v>13</v>
      </c>
      <c r="B1972" t="s">
        <v>9</v>
      </c>
      <c r="C1972" t="s">
        <v>48</v>
      </c>
      <c r="D1972" s="1">
        <v>44302</v>
      </c>
      <c r="E1972" s="4">
        <v>7385</v>
      </c>
      <c r="F1972">
        <v>462</v>
      </c>
    </row>
    <row r="1973" spans="1:6" x14ac:dyDescent="0.25">
      <c r="A1973" t="s">
        <v>5</v>
      </c>
      <c r="B1973" t="s">
        <v>21</v>
      </c>
      <c r="C1973" t="s">
        <v>28</v>
      </c>
      <c r="D1973" s="1">
        <v>44302</v>
      </c>
      <c r="E1973" s="4">
        <v>5908</v>
      </c>
      <c r="F1973">
        <v>257</v>
      </c>
    </row>
    <row r="1974" spans="1:6" x14ac:dyDescent="0.25">
      <c r="A1974" t="s">
        <v>40</v>
      </c>
      <c r="B1974" t="s">
        <v>9</v>
      </c>
      <c r="C1974" t="s">
        <v>52</v>
      </c>
      <c r="D1974" s="1">
        <v>44302</v>
      </c>
      <c r="E1974" s="4">
        <v>252</v>
      </c>
      <c r="F1974">
        <v>10</v>
      </c>
    </row>
    <row r="1975" spans="1:6" x14ac:dyDescent="0.25">
      <c r="A1975" t="s">
        <v>32</v>
      </c>
      <c r="B1975" t="s">
        <v>21</v>
      </c>
      <c r="C1975" t="s">
        <v>43</v>
      </c>
      <c r="D1975" s="1">
        <v>44302</v>
      </c>
      <c r="E1975" s="4">
        <v>770</v>
      </c>
      <c r="F1975">
        <v>77</v>
      </c>
    </row>
    <row r="1976" spans="1:6" x14ac:dyDescent="0.25">
      <c r="A1976" t="s">
        <v>18</v>
      </c>
      <c r="B1976" t="s">
        <v>6</v>
      </c>
      <c r="C1976" t="s">
        <v>28</v>
      </c>
      <c r="D1976" s="1">
        <v>44302</v>
      </c>
      <c r="E1976" s="4">
        <v>903</v>
      </c>
      <c r="F1976">
        <v>42</v>
      </c>
    </row>
    <row r="1977" spans="1:6" x14ac:dyDescent="0.25">
      <c r="A1977" t="s">
        <v>33</v>
      </c>
      <c r="B1977" t="s">
        <v>6</v>
      </c>
      <c r="C1977" t="s">
        <v>36</v>
      </c>
      <c r="D1977" s="1">
        <v>44302</v>
      </c>
      <c r="E1977" s="4">
        <v>1050</v>
      </c>
      <c r="F1977">
        <v>32</v>
      </c>
    </row>
    <row r="1978" spans="1:6" x14ac:dyDescent="0.25">
      <c r="A1978" t="s">
        <v>37</v>
      </c>
      <c r="B1978" t="s">
        <v>27</v>
      </c>
      <c r="C1978" t="s">
        <v>19</v>
      </c>
      <c r="D1978" s="1">
        <v>44302</v>
      </c>
      <c r="E1978" s="4">
        <v>8995</v>
      </c>
      <c r="F1978">
        <v>409</v>
      </c>
    </row>
    <row r="1979" spans="1:6" x14ac:dyDescent="0.25">
      <c r="A1979" t="s">
        <v>34</v>
      </c>
      <c r="B1979" t="s">
        <v>27</v>
      </c>
      <c r="C1979" t="s">
        <v>30</v>
      </c>
      <c r="D1979" s="1">
        <v>44302</v>
      </c>
      <c r="E1979" s="4">
        <v>3360</v>
      </c>
      <c r="F1979">
        <v>280</v>
      </c>
    </row>
    <row r="1980" spans="1:6" x14ac:dyDescent="0.25">
      <c r="A1980" t="s">
        <v>53</v>
      </c>
      <c r="B1980" t="s">
        <v>9</v>
      </c>
      <c r="C1980" t="s">
        <v>12</v>
      </c>
      <c r="D1980" s="1">
        <v>44302</v>
      </c>
      <c r="E1980" s="4">
        <v>7770</v>
      </c>
      <c r="F1980">
        <v>389</v>
      </c>
    </row>
    <row r="1981" spans="1:6" x14ac:dyDescent="0.25">
      <c r="A1981" t="s">
        <v>15</v>
      </c>
      <c r="B1981" t="s">
        <v>6</v>
      </c>
      <c r="C1981" t="s">
        <v>43</v>
      </c>
      <c r="D1981" s="1">
        <v>44302</v>
      </c>
      <c r="E1981" s="4">
        <v>1162</v>
      </c>
      <c r="F1981">
        <v>73</v>
      </c>
    </row>
    <row r="1982" spans="1:6" x14ac:dyDescent="0.25">
      <c r="A1982" t="s">
        <v>10</v>
      </c>
      <c r="B1982" t="s">
        <v>21</v>
      </c>
      <c r="C1982" t="s">
        <v>44</v>
      </c>
      <c r="D1982" s="1">
        <v>44305</v>
      </c>
      <c r="E1982" s="4">
        <v>11347</v>
      </c>
      <c r="F1982">
        <v>1260</v>
      </c>
    </row>
    <row r="1983" spans="1:6" x14ac:dyDescent="0.25">
      <c r="A1983" t="s">
        <v>23</v>
      </c>
      <c r="B1983" t="s">
        <v>27</v>
      </c>
      <c r="C1983" t="s">
        <v>7</v>
      </c>
      <c r="D1983" s="1">
        <v>44305</v>
      </c>
      <c r="E1983" s="4">
        <v>7217</v>
      </c>
      <c r="F1983">
        <v>556</v>
      </c>
    </row>
    <row r="1984" spans="1:6" x14ac:dyDescent="0.25">
      <c r="A1984" t="s">
        <v>32</v>
      </c>
      <c r="B1984" t="s">
        <v>11</v>
      </c>
      <c r="C1984" t="s">
        <v>17</v>
      </c>
      <c r="D1984" s="1">
        <v>44305</v>
      </c>
      <c r="E1984" s="4">
        <v>2737</v>
      </c>
      <c r="F1984">
        <v>211</v>
      </c>
    </row>
    <row r="1985" spans="1:6" x14ac:dyDescent="0.25">
      <c r="A1985" t="s">
        <v>39</v>
      </c>
      <c r="B1985" t="s">
        <v>16</v>
      </c>
      <c r="C1985" t="s">
        <v>36</v>
      </c>
      <c r="D1985" s="1">
        <v>44305</v>
      </c>
      <c r="E1985" s="4">
        <v>4991</v>
      </c>
      <c r="F1985">
        <v>333</v>
      </c>
    </row>
    <row r="1986" spans="1:6" x14ac:dyDescent="0.25">
      <c r="A1986" t="s">
        <v>49</v>
      </c>
      <c r="B1986" t="s">
        <v>21</v>
      </c>
      <c r="C1986" t="s">
        <v>44</v>
      </c>
      <c r="D1986" s="1">
        <v>44305</v>
      </c>
      <c r="E1986" s="4">
        <v>1589</v>
      </c>
      <c r="F1986">
        <v>145</v>
      </c>
    </row>
    <row r="1987" spans="1:6" x14ac:dyDescent="0.25">
      <c r="A1987" t="s">
        <v>15</v>
      </c>
      <c r="B1987" t="s">
        <v>11</v>
      </c>
      <c r="C1987" t="s">
        <v>22</v>
      </c>
      <c r="D1987" s="1">
        <v>44305</v>
      </c>
      <c r="E1987" s="4">
        <v>1232</v>
      </c>
      <c r="F1987">
        <v>206</v>
      </c>
    </row>
    <row r="1988" spans="1:6" x14ac:dyDescent="0.25">
      <c r="A1988" t="s">
        <v>46</v>
      </c>
      <c r="B1988" t="s">
        <v>6</v>
      </c>
      <c r="C1988" t="s">
        <v>12</v>
      </c>
      <c r="D1988" s="1">
        <v>44305</v>
      </c>
      <c r="E1988" s="4">
        <v>2765</v>
      </c>
      <c r="F1988">
        <v>103</v>
      </c>
    </row>
    <row r="1989" spans="1:6" x14ac:dyDescent="0.25">
      <c r="A1989" t="s">
        <v>46</v>
      </c>
      <c r="B1989" t="s">
        <v>27</v>
      </c>
      <c r="C1989" t="s">
        <v>26</v>
      </c>
      <c r="D1989" s="1">
        <v>44305</v>
      </c>
      <c r="E1989" s="4">
        <v>1736</v>
      </c>
      <c r="F1989">
        <v>116</v>
      </c>
    </row>
    <row r="1990" spans="1:6" x14ac:dyDescent="0.25">
      <c r="A1990" t="s">
        <v>32</v>
      </c>
      <c r="B1990" t="s">
        <v>6</v>
      </c>
      <c r="C1990" t="s">
        <v>24</v>
      </c>
      <c r="D1990" s="1">
        <v>44305</v>
      </c>
      <c r="E1990" s="4">
        <v>364</v>
      </c>
      <c r="F1990">
        <v>25</v>
      </c>
    </row>
    <row r="1991" spans="1:6" x14ac:dyDescent="0.25">
      <c r="A1991" t="s">
        <v>41</v>
      </c>
      <c r="B1991" t="s">
        <v>27</v>
      </c>
      <c r="C1991" t="s">
        <v>28</v>
      </c>
      <c r="D1991" s="1">
        <v>44305</v>
      </c>
      <c r="E1991" s="4">
        <v>3899</v>
      </c>
      <c r="F1991">
        <v>186</v>
      </c>
    </row>
    <row r="1992" spans="1:6" x14ac:dyDescent="0.25">
      <c r="A1992" t="s">
        <v>18</v>
      </c>
      <c r="B1992" t="s">
        <v>21</v>
      </c>
      <c r="C1992" t="s">
        <v>28</v>
      </c>
      <c r="D1992" s="1">
        <v>44305</v>
      </c>
      <c r="E1992" s="4">
        <v>3115</v>
      </c>
      <c r="F1992">
        <v>142</v>
      </c>
    </row>
    <row r="1993" spans="1:6" x14ac:dyDescent="0.25">
      <c r="A1993" t="s">
        <v>41</v>
      </c>
      <c r="B1993" t="s">
        <v>21</v>
      </c>
      <c r="C1993" t="s">
        <v>36</v>
      </c>
      <c r="D1993" s="1">
        <v>44305</v>
      </c>
      <c r="E1993" s="4">
        <v>105</v>
      </c>
      <c r="F1993">
        <v>8</v>
      </c>
    </row>
    <row r="1994" spans="1:6" x14ac:dyDescent="0.25">
      <c r="A1994" t="s">
        <v>32</v>
      </c>
      <c r="B1994" t="s">
        <v>6</v>
      </c>
      <c r="C1994" t="s">
        <v>22</v>
      </c>
      <c r="D1994" s="1">
        <v>44305</v>
      </c>
      <c r="E1994" s="4">
        <v>6692</v>
      </c>
      <c r="F1994">
        <v>1120</v>
      </c>
    </row>
    <row r="1995" spans="1:6" x14ac:dyDescent="0.25">
      <c r="A1995" t="s">
        <v>18</v>
      </c>
      <c r="B1995" t="s">
        <v>16</v>
      </c>
      <c r="C1995" t="s">
        <v>52</v>
      </c>
      <c r="D1995" s="1">
        <v>44305</v>
      </c>
      <c r="E1995" s="4">
        <v>3983</v>
      </c>
      <c r="F1995">
        <v>160</v>
      </c>
    </row>
    <row r="1996" spans="1:6" x14ac:dyDescent="0.25">
      <c r="A1996" t="s">
        <v>29</v>
      </c>
      <c r="B1996" t="s">
        <v>11</v>
      </c>
      <c r="C1996" t="s">
        <v>31</v>
      </c>
      <c r="D1996" s="1">
        <v>44305</v>
      </c>
      <c r="E1996" s="4">
        <v>2401</v>
      </c>
      <c r="F1996">
        <v>134</v>
      </c>
    </row>
    <row r="1997" spans="1:6" x14ac:dyDescent="0.25">
      <c r="A1997" t="s">
        <v>46</v>
      </c>
      <c r="B1997" t="s">
        <v>11</v>
      </c>
      <c r="C1997" t="s">
        <v>45</v>
      </c>
      <c r="D1997" s="1">
        <v>44305</v>
      </c>
      <c r="E1997" s="4">
        <v>8204</v>
      </c>
      <c r="F1997">
        <v>513</v>
      </c>
    </row>
    <row r="1998" spans="1:6" x14ac:dyDescent="0.25">
      <c r="A1998" t="s">
        <v>13</v>
      </c>
      <c r="B1998" t="s">
        <v>27</v>
      </c>
      <c r="C1998" t="s">
        <v>17</v>
      </c>
      <c r="D1998" s="1">
        <v>44305</v>
      </c>
      <c r="E1998" s="4">
        <v>2156</v>
      </c>
      <c r="F1998">
        <v>135</v>
      </c>
    </row>
    <row r="1999" spans="1:6" x14ac:dyDescent="0.25">
      <c r="A1999" t="s">
        <v>13</v>
      </c>
      <c r="B1999" t="s">
        <v>11</v>
      </c>
      <c r="C1999" t="s">
        <v>44</v>
      </c>
      <c r="D1999" s="1">
        <v>44306</v>
      </c>
      <c r="E1999" s="4">
        <v>4298</v>
      </c>
      <c r="F1999">
        <v>430</v>
      </c>
    </row>
    <row r="2000" spans="1:6" x14ac:dyDescent="0.25">
      <c r="A2000" t="s">
        <v>32</v>
      </c>
      <c r="B2000" t="s">
        <v>6</v>
      </c>
      <c r="C2000" t="s">
        <v>26</v>
      </c>
      <c r="D2000" s="1">
        <v>44306</v>
      </c>
      <c r="E2000" s="4">
        <v>13839</v>
      </c>
      <c r="F2000">
        <v>980</v>
      </c>
    </row>
    <row r="2001" spans="1:6" x14ac:dyDescent="0.25">
      <c r="A2001" t="s">
        <v>41</v>
      </c>
      <c r="B2001" t="s">
        <v>27</v>
      </c>
      <c r="C2001" t="s">
        <v>12</v>
      </c>
      <c r="D2001" s="1">
        <v>44306</v>
      </c>
      <c r="E2001" s="4">
        <v>1414</v>
      </c>
      <c r="F2001">
        <v>53</v>
      </c>
    </row>
    <row r="2002" spans="1:6" x14ac:dyDescent="0.25">
      <c r="A2002" t="s">
        <v>8</v>
      </c>
      <c r="B2002" t="s">
        <v>11</v>
      </c>
      <c r="C2002" t="s">
        <v>47</v>
      </c>
      <c r="D2002" s="1">
        <v>44306</v>
      </c>
      <c r="E2002" s="4">
        <v>182</v>
      </c>
      <c r="F2002">
        <v>13</v>
      </c>
    </row>
    <row r="2003" spans="1:6" x14ac:dyDescent="0.25">
      <c r="A2003" t="s">
        <v>41</v>
      </c>
      <c r="B2003" t="s">
        <v>9</v>
      </c>
      <c r="C2003" t="s">
        <v>38</v>
      </c>
      <c r="D2003" s="1">
        <v>44306</v>
      </c>
      <c r="E2003" s="4">
        <v>9457</v>
      </c>
      <c r="F2003">
        <v>557</v>
      </c>
    </row>
    <row r="2004" spans="1:6" x14ac:dyDescent="0.25">
      <c r="A2004" t="s">
        <v>40</v>
      </c>
      <c r="B2004" t="s">
        <v>11</v>
      </c>
      <c r="C2004" t="s">
        <v>45</v>
      </c>
      <c r="D2004" s="1">
        <v>44306</v>
      </c>
      <c r="E2004" s="4">
        <v>1071</v>
      </c>
      <c r="F2004">
        <v>47</v>
      </c>
    </row>
    <row r="2005" spans="1:6" x14ac:dyDescent="0.25">
      <c r="A2005" t="s">
        <v>40</v>
      </c>
      <c r="B2005" t="s">
        <v>11</v>
      </c>
      <c r="C2005" t="s">
        <v>28</v>
      </c>
      <c r="D2005" s="1">
        <v>44306</v>
      </c>
      <c r="E2005" s="4">
        <v>6944</v>
      </c>
      <c r="F2005">
        <v>302</v>
      </c>
    </row>
    <row r="2006" spans="1:6" x14ac:dyDescent="0.25">
      <c r="A2006" t="s">
        <v>13</v>
      </c>
      <c r="B2006" t="s">
        <v>21</v>
      </c>
      <c r="C2006" t="s">
        <v>45</v>
      </c>
      <c r="D2006" s="1">
        <v>44306</v>
      </c>
      <c r="E2006" s="4">
        <v>5005</v>
      </c>
      <c r="F2006">
        <v>228</v>
      </c>
    </row>
    <row r="2007" spans="1:6" x14ac:dyDescent="0.25">
      <c r="A2007" t="s">
        <v>40</v>
      </c>
      <c r="B2007" t="s">
        <v>27</v>
      </c>
      <c r="C2007" t="s">
        <v>35</v>
      </c>
      <c r="D2007" s="1">
        <v>44306</v>
      </c>
      <c r="E2007" s="4">
        <v>8757</v>
      </c>
      <c r="F2007">
        <v>381</v>
      </c>
    </row>
    <row r="2008" spans="1:6" x14ac:dyDescent="0.25">
      <c r="A2008" t="s">
        <v>33</v>
      </c>
      <c r="B2008" t="s">
        <v>16</v>
      </c>
      <c r="C2008" t="s">
        <v>31</v>
      </c>
      <c r="D2008" s="1">
        <v>44306</v>
      </c>
      <c r="E2008" s="4">
        <v>2275</v>
      </c>
      <c r="F2008">
        <v>127</v>
      </c>
    </row>
    <row r="2009" spans="1:6" x14ac:dyDescent="0.25">
      <c r="A2009" t="s">
        <v>25</v>
      </c>
      <c r="B2009" t="s">
        <v>6</v>
      </c>
      <c r="C2009" t="s">
        <v>12</v>
      </c>
      <c r="D2009" s="1">
        <v>44306</v>
      </c>
      <c r="E2009" s="4">
        <v>2611</v>
      </c>
      <c r="F2009">
        <v>97</v>
      </c>
    </row>
    <row r="2010" spans="1:6" x14ac:dyDescent="0.25">
      <c r="A2010" t="s">
        <v>29</v>
      </c>
      <c r="B2010" t="s">
        <v>6</v>
      </c>
      <c r="C2010" t="s">
        <v>19</v>
      </c>
      <c r="D2010" s="1">
        <v>44306</v>
      </c>
      <c r="E2010" s="4">
        <v>2884</v>
      </c>
      <c r="F2010">
        <v>412</v>
      </c>
    </row>
    <row r="2011" spans="1:6" x14ac:dyDescent="0.25">
      <c r="A2011" t="s">
        <v>18</v>
      </c>
      <c r="B2011" t="s">
        <v>27</v>
      </c>
      <c r="C2011" t="s">
        <v>38</v>
      </c>
      <c r="D2011" s="1">
        <v>44306</v>
      </c>
      <c r="E2011" s="4">
        <v>833</v>
      </c>
      <c r="F2011">
        <v>28</v>
      </c>
    </row>
    <row r="2012" spans="1:6" x14ac:dyDescent="0.25">
      <c r="A2012" t="s">
        <v>53</v>
      </c>
      <c r="B2012" t="s">
        <v>21</v>
      </c>
      <c r="C2012" t="s">
        <v>7</v>
      </c>
      <c r="D2012" s="1">
        <v>44306</v>
      </c>
      <c r="E2012" s="4">
        <v>10521</v>
      </c>
      <c r="F2012">
        <v>376</v>
      </c>
    </row>
    <row r="2013" spans="1:6" x14ac:dyDescent="0.25">
      <c r="A2013" t="s">
        <v>41</v>
      </c>
      <c r="B2013" t="s">
        <v>6</v>
      </c>
      <c r="C2013" t="s">
        <v>43</v>
      </c>
      <c r="D2013" s="1">
        <v>44306</v>
      </c>
      <c r="E2013" s="4">
        <v>13083</v>
      </c>
      <c r="F2013">
        <v>910</v>
      </c>
    </row>
    <row r="2014" spans="1:6" x14ac:dyDescent="0.25">
      <c r="A2014" t="s">
        <v>25</v>
      </c>
      <c r="B2014" t="s">
        <v>9</v>
      </c>
      <c r="C2014" t="s">
        <v>48</v>
      </c>
      <c r="D2014" s="1">
        <v>44306</v>
      </c>
      <c r="E2014" s="4">
        <v>2429</v>
      </c>
      <c r="F2014">
        <v>98</v>
      </c>
    </row>
    <row r="2015" spans="1:6" x14ac:dyDescent="0.25">
      <c r="A2015" t="s">
        <v>15</v>
      </c>
      <c r="B2015" t="s">
        <v>9</v>
      </c>
      <c r="C2015" t="s">
        <v>42</v>
      </c>
      <c r="D2015" s="1">
        <v>44306</v>
      </c>
      <c r="E2015" s="4">
        <v>3913</v>
      </c>
      <c r="F2015">
        <v>218</v>
      </c>
    </row>
    <row r="2016" spans="1:6" x14ac:dyDescent="0.25">
      <c r="A2016" t="s">
        <v>15</v>
      </c>
      <c r="B2016" t="s">
        <v>27</v>
      </c>
      <c r="C2016" t="s">
        <v>17</v>
      </c>
      <c r="D2016" s="1">
        <v>44306</v>
      </c>
      <c r="E2016" s="4">
        <v>6860</v>
      </c>
      <c r="F2016">
        <v>490</v>
      </c>
    </row>
    <row r="2017" spans="1:6" x14ac:dyDescent="0.25">
      <c r="A2017" t="s">
        <v>51</v>
      </c>
      <c r="B2017" t="s">
        <v>21</v>
      </c>
      <c r="C2017" t="s">
        <v>26</v>
      </c>
      <c r="D2017" s="1">
        <v>44306</v>
      </c>
      <c r="E2017" s="4">
        <v>7189</v>
      </c>
      <c r="F2017">
        <v>1470</v>
      </c>
    </row>
    <row r="2018" spans="1:6" x14ac:dyDescent="0.25">
      <c r="A2018" t="s">
        <v>40</v>
      </c>
      <c r="B2018" t="s">
        <v>16</v>
      </c>
      <c r="C2018" t="s">
        <v>45</v>
      </c>
      <c r="D2018" s="1">
        <v>44306</v>
      </c>
      <c r="E2018" s="4">
        <v>3941</v>
      </c>
      <c r="F2018">
        <v>158</v>
      </c>
    </row>
    <row r="2019" spans="1:6" x14ac:dyDescent="0.25">
      <c r="A2019" t="s">
        <v>23</v>
      </c>
      <c r="B2019" t="s">
        <v>6</v>
      </c>
      <c r="C2019" t="s">
        <v>22</v>
      </c>
      <c r="D2019" s="1">
        <v>44306</v>
      </c>
      <c r="E2019" s="4">
        <v>10850</v>
      </c>
      <c r="F2019">
        <v>375</v>
      </c>
    </row>
    <row r="2020" spans="1:6" x14ac:dyDescent="0.25">
      <c r="A2020" t="s">
        <v>55</v>
      </c>
      <c r="B2020" t="s">
        <v>21</v>
      </c>
      <c r="C2020" t="s">
        <v>48</v>
      </c>
      <c r="D2020" s="1">
        <v>44306</v>
      </c>
      <c r="E2020" s="4">
        <v>3682</v>
      </c>
      <c r="F2020">
        <v>142</v>
      </c>
    </row>
    <row r="2021" spans="1:6" x14ac:dyDescent="0.25">
      <c r="A2021" t="s">
        <v>41</v>
      </c>
      <c r="B2021" t="s">
        <v>6</v>
      </c>
      <c r="C2021" t="s">
        <v>35</v>
      </c>
      <c r="D2021" s="1">
        <v>44306</v>
      </c>
      <c r="E2021" s="4">
        <v>4270</v>
      </c>
      <c r="F2021">
        <v>700</v>
      </c>
    </row>
    <row r="2022" spans="1:6" x14ac:dyDescent="0.25">
      <c r="A2022" t="s">
        <v>15</v>
      </c>
      <c r="B2022" t="s">
        <v>16</v>
      </c>
      <c r="C2022" t="s">
        <v>42</v>
      </c>
      <c r="D2022" s="1">
        <v>44307</v>
      </c>
      <c r="E2022" s="4">
        <v>3073</v>
      </c>
      <c r="F2022">
        <v>129</v>
      </c>
    </row>
    <row r="2023" spans="1:6" x14ac:dyDescent="0.25">
      <c r="A2023" t="s">
        <v>20</v>
      </c>
      <c r="B2023" t="s">
        <v>16</v>
      </c>
      <c r="C2023" t="s">
        <v>7</v>
      </c>
      <c r="D2023" s="1">
        <v>44307</v>
      </c>
      <c r="E2023" s="4">
        <v>1589</v>
      </c>
      <c r="F2023">
        <v>123</v>
      </c>
    </row>
    <row r="2024" spans="1:6" x14ac:dyDescent="0.25">
      <c r="A2024" t="s">
        <v>23</v>
      </c>
      <c r="B2024" t="s">
        <v>16</v>
      </c>
      <c r="C2024" t="s">
        <v>44</v>
      </c>
      <c r="D2024" s="1">
        <v>44307</v>
      </c>
      <c r="E2024" s="4">
        <v>7070</v>
      </c>
      <c r="F2024">
        <v>770</v>
      </c>
    </row>
    <row r="2025" spans="1:6" x14ac:dyDescent="0.25">
      <c r="A2025" t="s">
        <v>20</v>
      </c>
      <c r="B2025" t="s">
        <v>6</v>
      </c>
      <c r="C2025" t="s">
        <v>14</v>
      </c>
      <c r="D2025" s="1">
        <v>44307</v>
      </c>
      <c r="E2025" s="4">
        <v>5733</v>
      </c>
      <c r="F2025">
        <v>574</v>
      </c>
    </row>
    <row r="2026" spans="1:6" x14ac:dyDescent="0.25">
      <c r="A2026" t="s">
        <v>23</v>
      </c>
      <c r="B2026" t="s">
        <v>16</v>
      </c>
      <c r="C2026" t="s">
        <v>26</v>
      </c>
      <c r="D2026" s="1">
        <v>44307</v>
      </c>
      <c r="E2026" s="4">
        <v>343</v>
      </c>
      <c r="F2026">
        <v>22</v>
      </c>
    </row>
    <row r="2027" spans="1:6" x14ac:dyDescent="0.25">
      <c r="A2027" t="s">
        <v>18</v>
      </c>
      <c r="B2027" t="s">
        <v>21</v>
      </c>
      <c r="C2027" t="s">
        <v>42</v>
      </c>
      <c r="D2027" s="1">
        <v>44307</v>
      </c>
      <c r="E2027" s="4">
        <v>8456</v>
      </c>
      <c r="F2027">
        <v>339</v>
      </c>
    </row>
    <row r="2028" spans="1:6" x14ac:dyDescent="0.25">
      <c r="A2028" t="s">
        <v>13</v>
      </c>
      <c r="B2028" t="s">
        <v>16</v>
      </c>
      <c r="C2028" t="s">
        <v>38</v>
      </c>
      <c r="D2028" s="1">
        <v>44307</v>
      </c>
      <c r="E2028" s="4">
        <v>7070</v>
      </c>
      <c r="F2028">
        <v>416</v>
      </c>
    </row>
    <row r="2029" spans="1:6" x14ac:dyDescent="0.25">
      <c r="A2029" t="s">
        <v>41</v>
      </c>
      <c r="B2029" t="s">
        <v>6</v>
      </c>
      <c r="C2029" t="s">
        <v>17</v>
      </c>
      <c r="D2029" s="1">
        <v>44307</v>
      </c>
      <c r="E2029" s="4">
        <v>1953</v>
      </c>
      <c r="F2029">
        <v>163</v>
      </c>
    </row>
    <row r="2030" spans="1:6" x14ac:dyDescent="0.25">
      <c r="A2030" t="s">
        <v>20</v>
      </c>
      <c r="B2030" t="s">
        <v>11</v>
      </c>
      <c r="C2030" t="s">
        <v>26</v>
      </c>
      <c r="D2030" s="1">
        <v>44307</v>
      </c>
      <c r="E2030" s="4">
        <v>2324</v>
      </c>
      <c r="F2030">
        <v>166</v>
      </c>
    </row>
    <row r="2031" spans="1:6" x14ac:dyDescent="0.25">
      <c r="A2031" t="s">
        <v>23</v>
      </c>
      <c r="B2031" t="s">
        <v>11</v>
      </c>
      <c r="C2031" t="s">
        <v>36</v>
      </c>
      <c r="D2031" s="1">
        <v>44307</v>
      </c>
      <c r="E2031" s="4">
        <v>3122</v>
      </c>
      <c r="F2031">
        <v>209</v>
      </c>
    </row>
    <row r="2032" spans="1:6" x14ac:dyDescent="0.25">
      <c r="A2032" t="s">
        <v>13</v>
      </c>
      <c r="B2032" t="s">
        <v>6</v>
      </c>
      <c r="C2032" t="s">
        <v>19</v>
      </c>
      <c r="D2032" s="1">
        <v>44307</v>
      </c>
      <c r="E2032" s="4">
        <v>4550</v>
      </c>
      <c r="F2032">
        <v>770</v>
      </c>
    </row>
    <row r="2033" spans="1:6" x14ac:dyDescent="0.25">
      <c r="A2033" t="s">
        <v>10</v>
      </c>
      <c r="B2033" t="s">
        <v>21</v>
      </c>
      <c r="C2033" t="s">
        <v>26</v>
      </c>
      <c r="D2033" s="1">
        <v>44307</v>
      </c>
      <c r="E2033" s="4">
        <v>2842</v>
      </c>
      <c r="F2033">
        <v>190</v>
      </c>
    </row>
    <row r="2034" spans="1:6" x14ac:dyDescent="0.25">
      <c r="A2034" t="s">
        <v>49</v>
      </c>
      <c r="B2034" t="s">
        <v>16</v>
      </c>
      <c r="C2034" t="s">
        <v>47</v>
      </c>
      <c r="D2034" s="1">
        <v>44307</v>
      </c>
      <c r="E2034" s="4">
        <v>2730</v>
      </c>
      <c r="F2034">
        <v>195</v>
      </c>
    </row>
    <row r="2035" spans="1:6" x14ac:dyDescent="0.25">
      <c r="A2035" t="s">
        <v>5</v>
      </c>
      <c r="B2035" t="s">
        <v>16</v>
      </c>
      <c r="C2035" t="s">
        <v>17</v>
      </c>
      <c r="D2035" s="1">
        <v>44307</v>
      </c>
      <c r="E2035" s="4">
        <v>4242</v>
      </c>
      <c r="F2035">
        <v>327</v>
      </c>
    </row>
    <row r="2036" spans="1:6" x14ac:dyDescent="0.25">
      <c r="A2036" t="s">
        <v>29</v>
      </c>
      <c r="B2036" t="s">
        <v>16</v>
      </c>
      <c r="C2036" t="s">
        <v>14</v>
      </c>
      <c r="D2036" s="1">
        <v>44307</v>
      </c>
      <c r="E2036" s="4">
        <v>1603</v>
      </c>
      <c r="F2036">
        <v>201</v>
      </c>
    </row>
    <row r="2037" spans="1:6" x14ac:dyDescent="0.25">
      <c r="A2037" t="s">
        <v>54</v>
      </c>
      <c r="B2037" t="s">
        <v>6</v>
      </c>
      <c r="C2037" t="s">
        <v>43</v>
      </c>
      <c r="D2037" s="1">
        <v>44307</v>
      </c>
      <c r="E2037" s="4">
        <v>1806</v>
      </c>
      <c r="F2037">
        <v>151</v>
      </c>
    </row>
    <row r="2038" spans="1:6" x14ac:dyDescent="0.25">
      <c r="A2038" t="s">
        <v>15</v>
      </c>
      <c r="B2038" t="s">
        <v>11</v>
      </c>
      <c r="C2038" t="s">
        <v>45</v>
      </c>
      <c r="D2038" s="1">
        <v>44307</v>
      </c>
      <c r="E2038" s="4">
        <v>4046</v>
      </c>
      <c r="F2038">
        <v>176</v>
      </c>
    </row>
    <row r="2039" spans="1:6" x14ac:dyDescent="0.25">
      <c r="A2039" t="s">
        <v>53</v>
      </c>
      <c r="B2039" t="s">
        <v>6</v>
      </c>
      <c r="C2039" t="s">
        <v>38</v>
      </c>
      <c r="D2039" s="1">
        <v>44307</v>
      </c>
      <c r="E2039" s="4">
        <v>8365</v>
      </c>
      <c r="F2039">
        <v>322</v>
      </c>
    </row>
    <row r="2040" spans="1:6" x14ac:dyDescent="0.25">
      <c r="A2040" t="s">
        <v>46</v>
      </c>
      <c r="B2040" t="s">
        <v>27</v>
      </c>
      <c r="C2040" t="s">
        <v>24</v>
      </c>
      <c r="D2040" s="1">
        <v>44307</v>
      </c>
      <c r="E2040" s="4">
        <v>4928</v>
      </c>
      <c r="F2040">
        <v>290</v>
      </c>
    </row>
    <row r="2041" spans="1:6" x14ac:dyDescent="0.25">
      <c r="A2041" t="s">
        <v>46</v>
      </c>
      <c r="B2041" t="s">
        <v>11</v>
      </c>
      <c r="C2041" t="s">
        <v>43</v>
      </c>
      <c r="D2041" s="1">
        <v>44307</v>
      </c>
      <c r="E2041" s="4">
        <v>11662</v>
      </c>
      <c r="F2041">
        <v>1330</v>
      </c>
    </row>
    <row r="2042" spans="1:6" x14ac:dyDescent="0.25">
      <c r="A2042" t="s">
        <v>18</v>
      </c>
      <c r="B2042" t="s">
        <v>27</v>
      </c>
      <c r="C2042" t="s">
        <v>44</v>
      </c>
      <c r="D2042" s="1">
        <v>44307</v>
      </c>
      <c r="E2042" s="4">
        <v>13181</v>
      </c>
      <c r="F2042">
        <v>455</v>
      </c>
    </row>
    <row r="2043" spans="1:6" x14ac:dyDescent="0.25">
      <c r="A2043" t="s">
        <v>20</v>
      </c>
      <c r="B2043" t="s">
        <v>9</v>
      </c>
      <c r="C2043" t="s">
        <v>35</v>
      </c>
      <c r="D2043" s="1">
        <v>44307</v>
      </c>
      <c r="E2043" s="4">
        <v>5117</v>
      </c>
      <c r="F2043">
        <v>466</v>
      </c>
    </row>
    <row r="2044" spans="1:6" x14ac:dyDescent="0.25">
      <c r="A2044" t="s">
        <v>32</v>
      </c>
      <c r="B2044" t="s">
        <v>11</v>
      </c>
      <c r="C2044" t="s">
        <v>35</v>
      </c>
      <c r="D2044" s="1">
        <v>44308</v>
      </c>
      <c r="E2044" s="4">
        <v>3234</v>
      </c>
      <c r="F2044">
        <v>135</v>
      </c>
    </row>
    <row r="2045" spans="1:6" x14ac:dyDescent="0.25">
      <c r="A2045" t="s">
        <v>41</v>
      </c>
      <c r="B2045" t="s">
        <v>27</v>
      </c>
      <c r="C2045" t="s">
        <v>19</v>
      </c>
      <c r="D2045" s="1">
        <v>44308</v>
      </c>
      <c r="E2045" s="4">
        <v>8820</v>
      </c>
      <c r="F2045">
        <v>1470</v>
      </c>
    </row>
    <row r="2046" spans="1:6" x14ac:dyDescent="0.25">
      <c r="A2046" t="s">
        <v>46</v>
      </c>
      <c r="B2046" t="s">
        <v>21</v>
      </c>
      <c r="C2046" t="s">
        <v>52</v>
      </c>
      <c r="D2046" s="1">
        <v>44308</v>
      </c>
      <c r="E2046" s="4">
        <v>5390</v>
      </c>
      <c r="F2046">
        <v>225</v>
      </c>
    </row>
    <row r="2047" spans="1:6" x14ac:dyDescent="0.25">
      <c r="A2047" t="s">
        <v>34</v>
      </c>
      <c r="B2047" t="s">
        <v>11</v>
      </c>
      <c r="C2047" t="s">
        <v>48</v>
      </c>
      <c r="D2047" s="1">
        <v>44308</v>
      </c>
      <c r="E2047" s="4">
        <v>2800</v>
      </c>
      <c r="F2047">
        <v>187</v>
      </c>
    </row>
    <row r="2048" spans="1:6" x14ac:dyDescent="0.25">
      <c r="A2048" t="s">
        <v>10</v>
      </c>
      <c r="B2048" t="s">
        <v>11</v>
      </c>
      <c r="C2048" t="s">
        <v>38</v>
      </c>
      <c r="D2048" s="1">
        <v>44308</v>
      </c>
      <c r="E2048" s="4">
        <v>504</v>
      </c>
      <c r="F2048">
        <v>32</v>
      </c>
    </row>
    <row r="2049" spans="1:6" x14ac:dyDescent="0.25">
      <c r="A2049" t="s">
        <v>46</v>
      </c>
      <c r="B2049" t="s">
        <v>21</v>
      </c>
      <c r="C2049" t="s">
        <v>24</v>
      </c>
      <c r="D2049" s="1">
        <v>44308</v>
      </c>
      <c r="E2049" s="4">
        <v>5131</v>
      </c>
      <c r="F2049">
        <v>321</v>
      </c>
    </row>
    <row r="2050" spans="1:6" x14ac:dyDescent="0.25">
      <c r="A2050" t="s">
        <v>33</v>
      </c>
      <c r="B2050" t="s">
        <v>27</v>
      </c>
      <c r="C2050" t="s">
        <v>19</v>
      </c>
      <c r="D2050" s="1">
        <v>44308</v>
      </c>
      <c r="E2050" s="4">
        <v>2205</v>
      </c>
      <c r="F2050">
        <v>368</v>
      </c>
    </row>
    <row r="2051" spans="1:6" x14ac:dyDescent="0.25">
      <c r="A2051" t="s">
        <v>29</v>
      </c>
      <c r="B2051" t="s">
        <v>27</v>
      </c>
      <c r="C2051" t="s">
        <v>35</v>
      </c>
      <c r="D2051" s="1">
        <v>44308</v>
      </c>
      <c r="E2051" s="4">
        <v>238</v>
      </c>
      <c r="F2051">
        <v>10</v>
      </c>
    </row>
    <row r="2052" spans="1:6" x14ac:dyDescent="0.25">
      <c r="A2052" t="s">
        <v>29</v>
      </c>
      <c r="B2052" t="s">
        <v>27</v>
      </c>
      <c r="C2052" t="s">
        <v>52</v>
      </c>
      <c r="D2052" s="1">
        <v>44308</v>
      </c>
      <c r="E2052" s="4">
        <v>3318</v>
      </c>
      <c r="F2052">
        <v>128</v>
      </c>
    </row>
    <row r="2053" spans="1:6" x14ac:dyDescent="0.25">
      <c r="A2053" t="s">
        <v>32</v>
      </c>
      <c r="B2053" t="s">
        <v>6</v>
      </c>
      <c r="C2053" t="s">
        <v>14</v>
      </c>
      <c r="D2053" s="1">
        <v>44308</v>
      </c>
      <c r="E2053" s="4">
        <v>4501</v>
      </c>
      <c r="F2053">
        <v>501</v>
      </c>
    </row>
    <row r="2054" spans="1:6" x14ac:dyDescent="0.25">
      <c r="A2054" t="s">
        <v>41</v>
      </c>
      <c r="B2054" t="s">
        <v>11</v>
      </c>
      <c r="C2054" t="s">
        <v>35</v>
      </c>
      <c r="D2054" s="1">
        <v>44308</v>
      </c>
      <c r="E2054" s="4">
        <v>5439</v>
      </c>
      <c r="F2054">
        <v>237</v>
      </c>
    </row>
    <row r="2055" spans="1:6" x14ac:dyDescent="0.25">
      <c r="A2055" t="s">
        <v>8</v>
      </c>
      <c r="B2055" t="s">
        <v>16</v>
      </c>
      <c r="C2055" t="s">
        <v>52</v>
      </c>
      <c r="D2055" s="1">
        <v>44308</v>
      </c>
      <c r="E2055" s="4">
        <v>3563</v>
      </c>
      <c r="F2055">
        <v>149</v>
      </c>
    </row>
    <row r="2056" spans="1:6" x14ac:dyDescent="0.25">
      <c r="A2056" t="s">
        <v>40</v>
      </c>
      <c r="B2056" t="s">
        <v>11</v>
      </c>
      <c r="C2056" t="s">
        <v>38</v>
      </c>
      <c r="D2056" s="1">
        <v>44308</v>
      </c>
      <c r="E2056" s="4">
        <v>5425</v>
      </c>
      <c r="F2056">
        <v>340</v>
      </c>
    </row>
    <row r="2057" spans="1:6" x14ac:dyDescent="0.25">
      <c r="A2057" t="s">
        <v>49</v>
      </c>
      <c r="B2057" t="s">
        <v>21</v>
      </c>
      <c r="C2057" t="s">
        <v>26</v>
      </c>
      <c r="D2057" s="1">
        <v>44308</v>
      </c>
      <c r="E2057" s="4">
        <v>1477</v>
      </c>
      <c r="F2057">
        <v>93</v>
      </c>
    </row>
    <row r="2058" spans="1:6" x14ac:dyDescent="0.25">
      <c r="A2058" t="s">
        <v>8</v>
      </c>
      <c r="B2058" t="s">
        <v>16</v>
      </c>
      <c r="C2058" t="s">
        <v>38</v>
      </c>
      <c r="D2058" s="1">
        <v>44308</v>
      </c>
      <c r="E2058" s="4">
        <v>13510</v>
      </c>
      <c r="F2058">
        <v>770</v>
      </c>
    </row>
    <row r="2059" spans="1:6" x14ac:dyDescent="0.25">
      <c r="A2059" t="s">
        <v>49</v>
      </c>
      <c r="B2059" t="s">
        <v>6</v>
      </c>
      <c r="C2059" t="s">
        <v>24</v>
      </c>
      <c r="D2059" s="1">
        <v>44308</v>
      </c>
      <c r="E2059" s="4">
        <v>1946</v>
      </c>
      <c r="F2059">
        <v>139</v>
      </c>
    </row>
    <row r="2060" spans="1:6" x14ac:dyDescent="0.25">
      <c r="A2060" t="s">
        <v>25</v>
      </c>
      <c r="B2060" t="s">
        <v>21</v>
      </c>
      <c r="C2060" t="s">
        <v>30</v>
      </c>
      <c r="D2060" s="1">
        <v>44308</v>
      </c>
      <c r="E2060" s="4">
        <v>8078</v>
      </c>
      <c r="F2060">
        <v>674</v>
      </c>
    </row>
    <row r="2061" spans="1:6" x14ac:dyDescent="0.25">
      <c r="A2061" t="s">
        <v>20</v>
      </c>
      <c r="B2061" t="s">
        <v>16</v>
      </c>
      <c r="C2061" t="s">
        <v>48</v>
      </c>
      <c r="D2061" s="1">
        <v>44308</v>
      </c>
      <c r="E2061" s="4">
        <v>3829</v>
      </c>
      <c r="F2061">
        <v>256</v>
      </c>
    </row>
    <row r="2062" spans="1:6" x14ac:dyDescent="0.25">
      <c r="A2062" t="s">
        <v>25</v>
      </c>
      <c r="B2062" t="s">
        <v>21</v>
      </c>
      <c r="C2062" t="s">
        <v>19</v>
      </c>
      <c r="D2062" s="1">
        <v>44308</v>
      </c>
      <c r="E2062" s="4">
        <v>5005</v>
      </c>
      <c r="F2062">
        <v>626</v>
      </c>
    </row>
    <row r="2063" spans="1:6" x14ac:dyDescent="0.25">
      <c r="A2063" t="s">
        <v>23</v>
      </c>
      <c r="B2063" t="s">
        <v>11</v>
      </c>
      <c r="C2063" t="s">
        <v>35</v>
      </c>
      <c r="D2063" s="1">
        <v>44308</v>
      </c>
      <c r="E2063" s="4">
        <v>10367</v>
      </c>
      <c r="F2063">
        <v>1470</v>
      </c>
    </row>
    <row r="2064" spans="1:6" x14ac:dyDescent="0.25">
      <c r="A2064" t="s">
        <v>57</v>
      </c>
      <c r="B2064" t="s">
        <v>27</v>
      </c>
      <c r="C2064" t="s">
        <v>50</v>
      </c>
      <c r="D2064" s="1">
        <v>44308</v>
      </c>
      <c r="E2064" s="4">
        <v>2562</v>
      </c>
      <c r="F2064">
        <v>103</v>
      </c>
    </row>
    <row r="2065" spans="1:6" x14ac:dyDescent="0.25">
      <c r="A2065" t="s">
        <v>57</v>
      </c>
      <c r="B2065" t="s">
        <v>21</v>
      </c>
      <c r="C2065" t="s">
        <v>12</v>
      </c>
      <c r="D2065" s="1">
        <v>44308</v>
      </c>
      <c r="E2065" s="4">
        <v>8344</v>
      </c>
      <c r="F2065">
        <v>348</v>
      </c>
    </row>
    <row r="2066" spans="1:6" x14ac:dyDescent="0.25">
      <c r="A2066" t="s">
        <v>32</v>
      </c>
      <c r="B2066" t="s">
        <v>6</v>
      </c>
      <c r="C2066" t="s">
        <v>50</v>
      </c>
      <c r="D2066" s="1">
        <v>44308</v>
      </c>
      <c r="E2066" s="4">
        <v>5866</v>
      </c>
      <c r="F2066">
        <v>267</v>
      </c>
    </row>
    <row r="2067" spans="1:6" x14ac:dyDescent="0.25">
      <c r="A2067" t="s">
        <v>23</v>
      </c>
      <c r="B2067" t="s">
        <v>6</v>
      </c>
      <c r="C2067" t="s">
        <v>38</v>
      </c>
      <c r="D2067" s="1">
        <v>44308</v>
      </c>
      <c r="E2067" s="4">
        <v>14700</v>
      </c>
      <c r="F2067">
        <v>446</v>
      </c>
    </row>
    <row r="2068" spans="1:6" x14ac:dyDescent="0.25">
      <c r="A2068" t="s">
        <v>32</v>
      </c>
      <c r="B2068" t="s">
        <v>21</v>
      </c>
      <c r="C2068" t="s">
        <v>38</v>
      </c>
      <c r="D2068" s="1">
        <v>44308</v>
      </c>
      <c r="E2068" s="4">
        <v>3416</v>
      </c>
      <c r="F2068">
        <v>132</v>
      </c>
    </row>
    <row r="2069" spans="1:6" x14ac:dyDescent="0.25">
      <c r="A2069" t="s">
        <v>41</v>
      </c>
      <c r="B2069" t="s">
        <v>27</v>
      </c>
      <c r="C2069" t="s">
        <v>24</v>
      </c>
      <c r="D2069" s="1">
        <v>44308</v>
      </c>
      <c r="E2069" s="4">
        <v>588</v>
      </c>
      <c r="F2069">
        <v>74</v>
      </c>
    </row>
    <row r="2070" spans="1:6" x14ac:dyDescent="0.25">
      <c r="A2070" t="s">
        <v>51</v>
      </c>
      <c r="B2070" t="s">
        <v>6</v>
      </c>
      <c r="C2070" t="s">
        <v>42</v>
      </c>
      <c r="D2070" s="1">
        <v>44308</v>
      </c>
      <c r="E2070" s="4">
        <v>693</v>
      </c>
      <c r="F2070">
        <v>44</v>
      </c>
    </row>
    <row r="2071" spans="1:6" x14ac:dyDescent="0.25">
      <c r="A2071" t="s">
        <v>18</v>
      </c>
      <c r="B2071" t="s">
        <v>11</v>
      </c>
      <c r="C2071" t="s">
        <v>22</v>
      </c>
      <c r="D2071" s="1">
        <v>44308</v>
      </c>
      <c r="E2071" s="4">
        <v>294</v>
      </c>
      <c r="F2071">
        <v>14</v>
      </c>
    </row>
    <row r="2072" spans="1:6" x14ac:dyDescent="0.25">
      <c r="A2072" t="s">
        <v>8</v>
      </c>
      <c r="B2072" t="s">
        <v>11</v>
      </c>
      <c r="C2072" t="s">
        <v>31</v>
      </c>
      <c r="D2072" s="1">
        <v>44308</v>
      </c>
      <c r="E2072" s="4">
        <v>3213</v>
      </c>
      <c r="F2072">
        <v>161</v>
      </c>
    </row>
    <row r="2073" spans="1:6" x14ac:dyDescent="0.25">
      <c r="A2073" t="s">
        <v>34</v>
      </c>
      <c r="B2073" t="s">
        <v>6</v>
      </c>
      <c r="C2073" t="s">
        <v>26</v>
      </c>
      <c r="D2073" s="1">
        <v>44308</v>
      </c>
      <c r="E2073" s="4">
        <v>3346</v>
      </c>
      <c r="F2073">
        <v>239</v>
      </c>
    </row>
    <row r="2074" spans="1:6" x14ac:dyDescent="0.25">
      <c r="A2074" t="s">
        <v>15</v>
      </c>
      <c r="B2074" t="s">
        <v>27</v>
      </c>
      <c r="C2074" t="s">
        <v>22</v>
      </c>
      <c r="D2074" s="1">
        <v>44308</v>
      </c>
      <c r="E2074" s="4">
        <v>8841</v>
      </c>
      <c r="F2074">
        <v>286</v>
      </c>
    </row>
    <row r="2075" spans="1:6" x14ac:dyDescent="0.25">
      <c r="A2075" t="s">
        <v>53</v>
      </c>
      <c r="B2075" t="s">
        <v>21</v>
      </c>
      <c r="C2075" t="s">
        <v>26</v>
      </c>
      <c r="D2075" s="1">
        <v>44308</v>
      </c>
      <c r="E2075" s="4">
        <v>434</v>
      </c>
      <c r="F2075">
        <v>37</v>
      </c>
    </row>
    <row r="2076" spans="1:6" x14ac:dyDescent="0.25">
      <c r="A2076" t="s">
        <v>56</v>
      </c>
      <c r="B2076" t="s">
        <v>27</v>
      </c>
      <c r="C2076" t="s">
        <v>14</v>
      </c>
      <c r="D2076" s="1">
        <v>44308</v>
      </c>
      <c r="E2076" s="4">
        <v>4683</v>
      </c>
      <c r="F2076">
        <v>188</v>
      </c>
    </row>
    <row r="2077" spans="1:6" x14ac:dyDescent="0.25">
      <c r="A2077" t="s">
        <v>56</v>
      </c>
      <c r="B2077" t="s">
        <v>9</v>
      </c>
      <c r="C2077" t="s">
        <v>44</v>
      </c>
      <c r="D2077" s="1">
        <v>44308</v>
      </c>
      <c r="E2077" s="4">
        <v>7721</v>
      </c>
      <c r="F2077">
        <v>250</v>
      </c>
    </row>
    <row r="2078" spans="1:6" x14ac:dyDescent="0.25">
      <c r="A2078" t="s">
        <v>56</v>
      </c>
      <c r="B2078" t="s">
        <v>11</v>
      </c>
      <c r="C2078" t="s">
        <v>17</v>
      </c>
      <c r="D2078" s="1">
        <v>44308</v>
      </c>
      <c r="E2078" s="4">
        <v>2954</v>
      </c>
      <c r="F2078">
        <v>135</v>
      </c>
    </row>
    <row r="2079" spans="1:6" x14ac:dyDescent="0.25">
      <c r="A2079" t="s">
        <v>10</v>
      </c>
      <c r="B2079" t="s">
        <v>21</v>
      </c>
      <c r="C2079" t="s">
        <v>19</v>
      </c>
      <c r="D2079" s="1">
        <v>44308</v>
      </c>
      <c r="E2079" s="4">
        <v>3360</v>
      </c>
      <c r="F2079">
        <v>240</v>
      </c>
    </row>
    <row r="2080" spans="1:6" x14ac:dyDescent="0.25">
      <c r="A2080" t="s">
        <v>41</v>
      </c>
      <c r="B2080" t="s">
        <v>27</v>
      </c>
      <c r="C2080" t="s">
        <v>14</v>
      </c>
      <c r="D2080" s="1">
        <v>44308</v>
      </c>
      <c r="E2080" s="4">
        <v>3150</v>
      </c>
      <c r="F2080">
        <v>109</v>
      </c>
    </row>
    <row r="2081" spans="1:6" x14ac:dyDescent="0.25">
      <c r="A2081" t="s">
        <v>51</v>
      </c>
      <c r="B2081" t="s">
        <v>9</v>
      </c>
      <c r="C2081" t="s">
        <v>38</v>
      </c>
      <c r="D2081" s="1">
        <v>44308</v>
      </c>
      <c r="E2081" s="4">
        <v>2163</v>
      </c>
      <c r="F2081">
        <v>78</v>
      </c>
    </row>
    <row r="2082" spans="1:6" x14ac:dyDescent="0.25">
      <c r="A2082" t="s">
        <v>40</v>
      </c>
      <c r="B2082" t="s">
        <v>27</v>
      </c>
      <c r="C2082" t="s">
        <v>47</v>
      </c>
      <c r="D2082" s="1">
        <v>44308</v>
      </c>
      <c r="E2082" s="4">
        <v>3871</v>
      </c>
      <c r="F2082">
        <v>169</v>
      </c>
    </row>
    <row r="2083" spans="1:6" x14ac:dyDescent="0.25">
      <c r="A2083" t="s">
        <v>20</v>
      </c>
      <c r="B2083" t="s">
        <v>27</v>
      </c>
      <c r="C2083" t="s">
        <v>50</v>
      </c>
      <c r="D2083" s="1">
        <v>44308</v>
      </c>
      <c r="E2083" s="4">
        <v>1099</v>
      </c>
      <c r="F2083">
        <v>50</v>
      </c>
    </row>
    <row r="2084" spans="1:6" x14ac:dyDescent="0.25">
      <c r="A2084" t="s">
        <v>5</v>
      </c>
      <c r="B2084" t="s">
        <v>27</v>
      </c>
      <c r="C2084" t="s">
        <v>12</v>
      </c>
      <c r="D2084" s="1">
        <v>44308</v>
      </c>
      <c r="E2084" s="4">
        <v>672</v>
      </c>
      <c r="F2084">
        <v>26</v>
      </c>
    </row>
    <row r="2085" spans="1:6" x14ac:dyDescent="0.25">
      <c r="A2085" t="s">
        <v>40</v>
      </c>
      <c r="B2085" t="s">
        <v>6</v>
      </c>
      <c r="C2085" t="s">
        <v>24</v>
      </c>
      <c r="D2085" s="1">
        <v>44309</v>
      </c>
      <c r="E2085" s="4">
        <v>3248</v>
      </c>
      <c r="F2085">
        <v>217</v>
      </c>
    </row>
    <row r="2086" spans="1:6" x14ac:dyDescent="0.25">
      <c r="A2086" t="s">
        <v>5</v>
      </c>
      <c r="B2086" t="s">
        <v>21</v>
      </c>
      <c r="C2086" t="s">
        <v>31</v>
      </c>
      <c r="D2086" s="1">
        <v>44309</v>
      </c>
      <c r="E2086" s="4">
        <v>2821</v>
      </c>
      <c r="F2086">
        <v>157</v>
      </c>
    </row>
    <row r="2087" spans="1:6" x14ac:dyDescent="0.25">
      <c r="A2087" t="s">
        <v>18</v>
      </c>
      <c r="B2087" t="s">
        <v>11</v>
      </c>
      <c r="C2087" t="s">
        <v>35</v>
      </c>
      <c r="D2087" s="1">
        <v>44309</v>
      </c>
      <c r="E2087" s="4">
        <v>1666</v>
      </c>
      <c r="F2087">
        <v>67</v>
      </c>
    </row>
    <row r="2088" spans="1:6" x14ac:dyDescent="0.25">
      <c r="A2088" t="s">
        <v>49</v>
      </c>
      <c r="B2088" t="s">
        <v>21</v>
      </c>
      <c r="C2088" t="s">
        <v>36</v>
      </c>
      <c r="D2088" s="1">
        <v>44309</v>
      </c>
      <c r="E2088" s="4">
        <v>546</v>
      </c>
      <c r="F2088">
        <v>42</v>
      </c>
    </row>
    <row r="2089" spans="1:6" x14ac:dyDescent="0.25">
      <c r="A2089" t="s">
        <v>20</v>
      </c>
      <c r="B2089" t="s">
        <v>11</v>
      </c>
      <c r="C2089" t="s">
        <v>30</v>
      </c>
      <c r="D2089" s="1">
        <v>44309</v>
      </c>
      <c r="E2089" s="4">
        <v>16219</v>
      </c>
      <c r="F2089">
        <v>1260</v>
      </c>
    </row>
    <row r="2090" spans="1:6" x14ac:dyDescent="0.25">
      <c r="A2090" t="s">
        <v>8</v>
      </c>
      <c r="B2090" t="s">
        <v>9</v>
      </c>
      <c r="C2090" t="s">
        <v>26</v>
      </c>
      <c r="D2090" s="1">
        <v>44309</v>
      </c>
      <c r="E2090" s="4">
        <v>1505</v>
      </c>
      <c r="F2090">
        <v>95</v>
      </c>
    </row>
    <row r="2091" spans="1:6" x14ac:dyDescent="0.25">
      <c r="A2091" t="s">
        <v>51</v>
      </c>
      <c r="B2091" t="s">
        <v>27</v>
      </c>
      <c r="C2091" t="s">
        <v>17</v>
      </c>
      <c r="D2091" s="1">
        <v>44309</v>
      </c>
      <c r="E2091" s="4">
        <v>4074</v>
      </c>
      <c r="F2091">
        <v>371</v>
      </c>
    </row>
    <row r="2092" spans="1:6" x14ac:dyDescent="0.25">
      <c r="A2092" t="s">
        <v>15</v>
      </c>
      <c r="B2092" t="s">
        <v>6</v>
      </c>
      <c r="C2092" t="s">
        <v>30</v>
      </c>
      <c r="D2092" s="1">
        <v>44309</v>
      </c>
      <c r="E2092" s="4">
        <v>1134</v>
      </c>
      <c r="F2092">
        <v>104</v>
      </c>
    </row>
    <row r="2093" spans="1:6" x14ac:dyDescent="0.25">
      <c r="A2093" t="s">
        <v>51</v>
      </c>
      <c r="B2093" t="s">
        <v>11</v>
      </c>
      <c r="C2093" t="s">
        <v>38</v>
      </c>
      <c r="D2093" s="1">
        <v>44309</v>
      </c>
      <c r="E2093" s="4">
        <v>9100</v>
      </c>
      <c r="F2093">
        <v>569</v>
      </c>
    </row>
    <row r="2094" spans="1:6" x14ac:dyDescent="0.25">
      <c r="A2094" t="s">
        <v>46</v>
      </c>
      <c r="B2094" t="s">
        <v>27</v>
      </c>
      <c r="C2094" t="s">
        <v>48</v>
      </c>
      <c r="D2094" s="1">
        <v>44309</v>
      </c>
      <c r="E2094" s="4">
        <v>581</v>
      </c>
      <c r="F2094">
        <v>42</v>
      </c>
    </row>
    <row r="2095" spans="1:6" x14ac:dyDescent="0.25">
      <c r="A2095" t="s">
        <v>41</v>
      </c>
      <c r="B2095" t="s">
        <v>9</v>
      </c>
      <c r="C2095" t="s">
        <v>7</v>
      </c>
      <c r="D2095" s="1">
        <v>44309</v>
      </c>
      <c r="E2095" s="4">
        <v>1141</v>
      </c>
      <c r="F2095">
        <v>82</v>
      </c>
    </row>
    <row r="2096" spans="1:6" x14ac:dyDescent="0.25">
      <c r="A2096" t="s">
        <v>39</v>
      </c>
      <c r="B2096" t="s">
        <v>9</v>
      </c>
      <c r="C2096" t="s">
        <v>45</v>
      </c>
      <c r="D2096" s="1">
        <v>44309</v>
      </c>
      <c r="E2096" s="4">
        <v>2086</v>
      </c>
      <c r="F2096">
        <v>91</v>
      </c>
    </row>
    <row r="2097" spans="1:6" x14ac:dyDescent="0.25">
      <c r="A2097" t="s">
        <v>33</v>
      </c>
      <c r="B2097" t="s">
        <v>16</v>
      </c>
      <c r="C2097" t="s">
        <v>42</v>
      </c>
      <c r="D2097" s="1">
        <v>44309</v>
      </c>
      <c r="E2097" s="4">
        <v>2730</v>
      </c>
      <c r="F2097">
        <v>119</v>
      </c>
    </row>
    <row r="2098" spans="1:6" x14ac:dyDescent="0.25">
      <c r="A2098" t="s">
        <v>10</v>
      </c>
      <c r="B2098" t="s">
        <v>9</v>
      </c>
      <c r="C2098" t="s">
        <v>38</v>
      </c>
      <c r="D2098" s="1">
        <v>44309</v>
      </c>
      <c r="E2098" s="4">
        <v>875</v>
      </c>
      <c r="F2098">
        <v>55</v>
      </c>
    </row>
    <row r="2099" spans="1:6" x14ac:dyDescent="0.25">
      <c r="A2099" t="s">
        <v>40</v>
      </c>
      <c r="B2099" t="s">
        <v>9</v>
      </c>
      <c r="C2099" t="s">
        <v>36</v>
      </c>
      <c r="D2099" s="1">
        <v>44309</v>
      </c>
      <c r="E2099" s="4">
        <v>518</v>
      </c>
      <c r="F2099">
        <v>40</v>
      </c>
    </row>
    <row r="2100" spans="1:6" x14ac:dyDescent="0.25">
      <c r="A2100" t="s">
        <v>39</v>
      </c>
      <c r="B2100" t="s">
        <v>16</v>
      </c>
      <c r="C2100" t="s">
        <v>26</v>
      </c>
      <c r="D2100" s="1">
        <v>44309</v>
      </c>
      <c r="E2100" s="4">
        <v>2233</v>
      </c>
      <c r="F2100">
        <v>160</v>
      </c>
    </row>
    <row r="2101" spans="1:6" x14ac:dyDescent="0.25">
      <c r="A2101" t="s">
        <v>25</v>
      </c>
      <c r="B2101" t="s">
        <v>21</v>
      </c>
      <c r="C2101" t="s">
        <v>12</v>
      </c>
      <c r="D2101" s="1">
        <v>44309</v>
      </c>
      <c r="E2101" s="4">
        <v>1337</v>
      </c>
      <c r="F2101">
        <v>54</v>
      </c>
    </row>
    <row r="2102" spans="1:6" x14ac:dyDescent="0.25">
      <c r="A2102" t="s">
        <v>32</v>
      </c>
      <c r="B2102" t="s">
        <v>16</v>
      </c>
      <c r="C2102" t="s">
        <v>14</v>
      </c>
      <c r="D2102" s="1">
        <v>44309</v>
      </c>
      <c r="E2102" s="4">
        <v>5740</v>
      </c>
      <c r="F2102">
        <v>700</v>
      </c>
    </row>
    <row r="2103" spans="1:6" x14ac:dyDescent="0.25">
      <c r="A2103" t="s">
        <v>32</v>
      </c>
      <c r="B2103" t="s">
        <v>16</v>
      </c>
      <c r="C2103" t="s">
        <v>22</v>
      </c>
      <c r="D2103" s="1">
        <v>44309</v>
      </c>
      <c r="E2103" s="4">
        <v>3017</v>
      </c>
      <c r="F2103">
        <v>431</v>
      </c>
    </row>
    <row r="2104" spans="1:6" x14ac:dyDescent="0.25">
      <c r="A2104" t="s">
        <v>20</v>
      </c>
      <c r="B2104" t="s">
        <v>6</v>
      </c>
      <c r="C2104" t="s">
        <v>52</v>
      </c>
      <c r="D2104" s="1">
        <v>44309</v>
      </c>
      <c r="E2104" s="4">
        <v>10395</v>
      </c>
      <c r="F2104">
        <v>434</v>
      </c>
    </row>
    <row r="2105" spans="1:6" x14ac:dyDescent="0.25">
      <c r="A2105" t="s">
        <v>5</v>
      </c>
      <c r="B2105" t="s">
        <v>27</v>
      </c>
      <c r="C2105" t="s">
        <v>26</v>
      </c>
      <c r="D2105" s="1">
        <v>44309</v>
      </c>
      <c r="E2105" s="4">
        <v>560</v>
      </c>
      <c r="F2105">
        <v>35</v>
      </c>
    </row>
    <row r="2106" spans="1:6" x14ac:dyDescent="0.25">
      <c r="A2106" t="s">
        <v>46</v>
      </c>
      <c r="B2106" t="s">
        <v>27</v>
      </c>
      <c r="C2106" t="s">
        <v>24</v>
      </c>
      <c r="D2106" s="1">
        <v>44309</v>
      </c>
      <c r="E2106" s="4">
        <v>756</v>
      </c>
      <c r="F2106">
        <v>48</v>
      </c>
    </row>
    <row r="2107" spans="1:6" x14ac:dyDescent="0.25">
      <c r="A2107" t="s">
        <v>29</v>
      </c>
      <c r="B2107" t="s">
        <v>27</v>
      </c>
      <c r="C2107" t="s">
        <v>47</v>
      </c>
      <c r="D2107" s="1">
        <v>44309</v>
      </c>
      <c r="E2107" s="4">
        <v>791</v>
      </c>
      <c r="F2107">
        <v>57</v>
      </c>
    </row>
    <row r="2108" spans="1:6" x14ac:dyDescent="0.25">
      <c r="A2108" t="s">
        <v>25</v>
      </c>
      <c r="B2108" t="s">
        <v>16</v>
      </c>
      <c r="C2108" t="s">
        <v>24</v>
      </c>
      <c r="D2108" s="1">
        <v>44309</v>
      </c>
      <c r="E2108" s="4">
        <v>2870</v>
      </c>
      <c r="F2108">
        <v>205</v>
      </c>
    </row>
    <row r="2109" spans="1:6" x14ac:dyDescent="0.25">
      <c r="A2109" t="s">
        <v>15</v>
      </c>
      <c r="B2109" t="s">
        <v>21</v>
      </c>
      <c r="C2109" t="s">
        <v>17</v>
      </c>
      <c r="D2109" s="1">
        <v>44309</v>
      </c>
      <c r="E2109" s="4">
        <v>910</v>
      </c>
      <c r="F2109">
        <v>83</v>
      </c>
    </row>
    <row r="2110" spans="1:6" x14ac:dyDescent="0.25">
      <c r="A2110" t="s">
        <v>34</v>
      </c>
      <c r="B2110" t="s">
        <v>21</v>
      </c>
      <c r="C2110" t="s">
        <v>30</v>
      </c>
      <c r="D2110" s="1">
        <v>44309</v>
      </c>
      <c r="E2110" s="4">
        <v>9492</v>
      </c>
      <c r="F2110">
        <v>528</v>
      </c>
    </row>
    <row r="2111" spans="1:6" x14ac:dyDescent="0.25">
      <c r="A2111" t="s">
        <v>39</v>
      </c>
      <c r="B2111" t="s">
        <v>21</v>
      </c>
      <c r="C2111" t="s">
        <v>30</v>
      </c>
      <c r="D2111" s="1">
        <v>44309</v>
      </c>
      <c r="E2111" s="4">
        <v>4158</v>
      </c>
      <c r="F2111">
        <v>278</v>
      </c>
    </row>
    <row r="2112" spans="1:6" x14ac:dyDescent="0.25">
      <c r="A2112" t="s">
        <v>13</v>
      </c>
      <c r="B2112" t="s">
        <v>21</v>
      </c>
      <c r="C2112" t="s">
        <v>26</v>
      </c>
      <c r="D2112" s="1">
        <v>44309</v>
      </c>
      <c r="E2112" s="4">
        <v>4935</v>
      </c>
      <c r="F2112">
        <v>980</v>
      </c>
    </row>
    <row r="2113" spans="1:6" x14ac:dyDescent="0.25">
      <c r="A2113" t="s">
        <v>29</v>
      </c>
      <c r="B2113" t="s">
        <v>21</v>
      </c>
      <c r="C2113" t="s">
        <v>43</v>
      </c>
      <c r="D2113" s="1">
        <v>44309</v>
      </c>
      <c r="E2113" s="4">
        <v>5852</v>
      </c>
      <c r="F2113">
        <v>345</v>
      </c>
    </row>
    <row r="2114" spans="1:6" x14ac:dyDescent="0.25">
      <c r="A2114" t="s">
        <v>39</v>
      </c>
      <c r="B2114" t="s">
        <v>9</v>
      </c>
      <c r="C2114" t="s">
        <v>47</v>
      </c>
      <c r="D2114" s="1">
        <v>44309</v>
      </c>
      <c r="E2114" s="4">
        <v>973</v>
      </c>
      <c r="F2114">
        <v>61</v>
      </c>
    </row>
    <row r="2115" spans="1:6" x14ac:dyDescent="0.25">
      <c r="A2115" t="s">
        <v>39</v>
      </c>
      <c r="B2115" t="s">
        <v>9</v>
      </c>
      <c r="C2115" t="s">
        <v>7</v>
      </c>
      <c r="D2115" s="1">
        <v>44309</v>
      </c>
      <c r="E2115" s="4">
        <v>3472</v>
      </c>
      <c r="F2115">
        <v>106</v>
      </c>
    </row>
    <row r="2116" spans="1:6" x14ac:dyDescent="0.25">
      <c r="A2116" t="s">
        <v>32</v>
      </c>
      <c r="B2116" t="s">
        <v>9</v>
      </c>
      <c r="C2116" t="s">
        <v>47</v>
      </c>
      <c r="D2116" s="1">
        <v>44309</v>
      </c>
      <c r="E2116" s="4">
        <v>6405</v>
      </c>
      <c r="F2116">
        <v>267</v>
      </c>
    </row>
    <row r="2117" spans="1:6" x14ac:dyDescent="0.25">
      <c r="A2117" t="s">
        <v>57</v>
      </c>
      <c r="B2117" t="s">
        <v>27</v>
      </c>
      <c r="C2117" t="s">
        <v>44</v>
      </c>
      <c r="D2117" s="1">
        <v>44309</v>
      </c>
      <c r="E2117" s="4">
        <v>9226</v>
      </c>
      <c r="F2117">
        <v>330</v>
      </c>
    </row>
    <row r="2118" spans="1:6" x14ac:dyDescent="0.25">
      <c r="A2118" t="s">
        <v>51</v>
      </c>
      <c r="B2118" t="s">
        <v>21</v>
      </c>
      <c r="C2118" t="s">
        <v>31</v>
      </c>
      <c r="D2118" s="1">
        <v>44309</v>
      </c>
      <c r="E2118" s="4">
        <v>882</v>
      </c>
      <c r="F2118">
        <v>36</v>
      </c>
    </row>
    <row r="2119" spans="1:6" x14ac:dyDescent="0.25">
      <c r="A2119" t="s">
        <v>46</v>
      </c>
      <c r="B2119" t="s">
        <v>11</v>
      </c>
      <c r="C2119" t="s">
        <v>38</v>
      </c>
      <c r="D2119" s="1">
        <v>44309</v>
      </c>
      <c r="E2119" s="4">
        <v>5236</v>
      </c>
      <c r="F2119">
        <v>159</v>
      </c>
    </row>
    <row r="2120" spans="1:6" x14ac:dyDescent="0.25">
      <c r="A2120" t="s">
        <v>37</v>
      </c>
      <c r="B2120" t="s">
        <v>9</v>
      </c>
      <c r="C2120" t="s">
        <v>24</v>
      </c>
      <c r="D2120" s="1">
        <v>44312</v>
      </c>
      <c r="E2120" s="4">
        <v>1218</v>
      </c>
      <c r="F2120">
        <v>87</v>
      </c>
    </row>
    <row r="2121" spans="1:6" x14ac:dyDescent="0.25">
      <c r="A2121" t="s">
        <v>34</v>
      </c>
      <c r="B2121" t="s">
        <v>16</v>
      </c>
      <c r="C2121" t="s">
        <v>36</v>
      </c>
      <c r="D2121" s="1">
        <v>44312</v>
      </c>
      <c r="E2121" s="4">
        <v>3794</v>
      </c>
      <c r="F2121">
        <v>292</v>
      </c>
    </row>
    <row r="2122" spans="1:6" x14ac:dyDescent="0.25">
      <c r="A2122" t="s">
        <v>13</v>
      </c>
      <c r="B2122" t="s">
        <v>21</v>
      </c>
      <c r="C2122" t="s">
        <v>52</v>
      </c>
      <c r="D2122" s="1">
        <v>44312</v>
      </c>
      <c r="E2122" s="4">
        <v>7266</v>
      </c>
      <c r="F2122">
        <v>291</v>
      </c>
    </row>
    <row r="2123" spans="1:6" x14ac:dyDescent="0.25">
      <c r="A2123" t="s">
        <v>40</v>
      </c>
      <c r="B2123" t="s">
        <v>16</v>
      </c>
      <c r="C2123" t="s">
        <v>45</v>
      </c>
      <c r="D2123" s="1">
        <v>44312</v>
      </c>
      <c r="E2123" s="4">
        <v>3430</v>
      </c>
      <c r="F2123">
        <v>150</v>
      </c>
    </row>
    <row r="2124" spans="1:6" x14ac:dyDescent="0.25">
      <c r="A2124" t="s">
        <v>40</v>
      </c>
      <c r="B2124" t="s">
        <v>16</v>
      </c>
      <c r="C2124" t="s">
        <v>28</v>
      </c>
      <c r="D2124" s="1">
        <v>44312</v>
      </c>
      <c r="E2124" s="4">
        <v>10528</v>
      </c>
      <c r="F2124">
        <v>502</v>
      </c>
    </row>
    <row r="2125" spans="1:6" x14ac:dyDescent="0.25">
      <c r="A2125" t="s">
        <v>13</v>
      </c>
      <c r="B2125" t="s">
        <v>16</v>
      </c>
      <c r="C2125" t="s">
        <v>26</v>
      </c>
      <c r="D2125" s="1">
        <v>44312</v>
      </c>
      <c r="E2125" s="4">
        <v>3255</v>
      </c>
      <c r="F2125">
        <v>204</v>
      </c>
    </row>
    <row r="2126" spans="1:6" x14ac:dyDescent="0.25">
      <c r="A2126" t="s">
        <v>49</v>
      </c>
      <c r="B2126" t="s">
        <v>21</v>
      </c>
      <c r="C2126" t="s">
        <v>12</v>
      </c>
      <c r="D2126" s="1">
        <v>44312</v>
      </c>
      <c r="E2126" s="4">
        <v>4361</v>
      </c>
      <c r="F2126">
        <v>168</v>
      </c>
    </row>
    <row r="2127" spans="1:6" x14ac:dyDescent="0.25">
      <c r="A2127" t="s">
        <v>10</v>
      </c>
      <c r="B2127" t="s">
        <v>9</v>
      </c>
      <c r="C2127" t="s">
        <v>52</v>
      </c>
      <c r="D2127" s="1">
        <v>44312</v>
      </c>
      <c r="E2127" s="4">
        <v>658</v>
      </c>
      <c r="F2127">
        <v>26</v>
      </c>
    </row>
    <row r="2128" spans="1:6" x14ac:dyDescent="0.25">
      <c r="A2128" t="s">
        <v>37</v>
      </c>
      <c r="B2128" t="s">
        <v>9</v>
      </c>
      <c r="C2128" t="s">
        <v>26</v>
      </c>
      <c r="D2128" s="1">
        <v>44312</v>
      </c>
      <c r="E2128" s="4">
        <v>4942</v>
      </c>
      <c r="F2128">
        <v>353</v>
      </c>
    </row>
    <row r="2129" spans="1:6" x14ac:dyDescent="0.25">
      <c r="A2129" t="s">
        <v>5</v>
      </c>
      <c r="B2129" t="s">
        <v>6</v>
      </c>
      <c r="C2129" t="s">
        <v>52</v>
      </c>
      <c r="D2129" s="1">
        <v>44312</v>
      </c>
      <c r="E2129" s="4">
        <v>5257</v>
      </c>
      <c r="F2129">
        <v>220</v>
      </c>
    </row>
    <row r="2130" spans="1:6" x14ac:dyDescent="0.25">
      <c r="A2130" t="s">
        <v>5</v>
      </c>
      <c r="B2130" t="s">
        <v>9</v>
      </c>
      <c r="C2130" t="s">
        <v>31</v>
      </c>
      <c r="D2130" s="1">
        <v>44312</v>
      </c>
      <c r="E2130" s="4">
        <v>8050</v>
      </c>
      <c r="F2130">
        <v>350</v>
      </c>
    </row>
    <row r="2131" spans="1:6" x14ac:dyDescent="0.25">
      <c r="A2131" t="s">
        <v>40</v>
      </c>
      <c r="B2131" t="s">
        <v>9</v>
      </c>
      <c r="C2131" t="s">
        <v>47</v>
      </c>
      <c r="D2131" s="1">
        <v>44312</v>
      </c>
      <c r="E2131" s="4">
        <v>4704</v>
      </c>
      <c r="F2131">
        <v>189</v>
      </c>
    </row>
    <row r="2132" spans="1:6" x14ac:dyDescent="0.25">
      <c r="A2132" t="s">
        <v>46</v>
      </c>
      <c r="B2132" t="s">
        <v>16</v>
      </c>
      <c r="C2132" t="s">
        <v>36</v>
      </c>
      <c r="D2132" s="1">
        <v>44312</v>
      </c>
      <c r="E2132" s="4">
        <v>4375</v>
      </c>
      <c r="F2132">
        <v>157</v>
      </c>
    </row>
    <row r="2133" spans="1:6" x14ac:dyDescent="0.25">
      <c r="A2133" t="s">
        <v>49</v>
      </c>
      <c r="B2133" t="s">
        <v>16</v>
      </c>
      <c r="C2133" t="s">
        <v>43</v>
      </c>
      <c r="D2133" s="1">
        <v>44312</v>
      </c>
      <c r="E2133" s="4">
        <v>1400</v>
      </c>
      <c r="F2133">
        <v>83</v>
      </c>
    </row>
    <row r="2134" spans="1:6" x14ac:dyDescent="0.25">
      <c r="A2134" t="s">
        <v>57</v>
      </c>
      <c r="B2134" t="s">
        <v>16</v>
      </c>
      <c r="C2134" t="s">
        <v>36</v>
      </c>
      <c r="D2134" s="1">
        <v>44312</v>
      </c>
      <c r="E2134" s="4">
        <v>5103</v>
      </c>
      <c r="F2134">
        <v>160</v>
      </c>
    </row>
    <row r="2135" spans="1:6" x14ac:dyDescent="0.25">
      <c r="A2135" t="s">
        <v>25</v>
      </c>
      <c r="B2135" t="s">
        <v>11</v>
      </c>
      <c r="C2135" t="s">
        <v>52</v>
      </c>
      <c r="D2135" s="1">
        <v>44313</v>
      </c>
      <c r="E2135" s="4">
        <v>4088</v>
      </c>
      <c r="F2135">
        <v>158</v>
      </c>
    </row>
    <row r="2136" spans="1:6" x14ac:dyDescent="0.25">
      <c r="A2136" t="s">
        <v>37</v>
      </c>
      <c r="B2136" t="s">
        <v>27</v>
      </c>
      <c r="C2136" t="s">
        <v>48</v>
      </c>
      <c r="D2136" s="1">
        <v>44313</v>
      </c>
      <c r="E2136" s="4">
        <v>784</v>
      </c>
      <c r="F2136">
        <v>53</v>
      </c>
    </row>
    <row r="2137" spans="1:6" x14ac:dyDescent="0.25">
      <c r="A2137" t="s">
        <v>10</v>
      </c>
      <c r="B2137" t="s">
        <v>11</v>
      </c>
      <c r="C2137" t="s">
        <v>30</v>
      </c>
      <c r="D2137" s="1">
        <v>44313</v>
      </c>
      <c r="E2137" s="4">
        <v>6713</v>
      </c>
      <c r="F2137">
        <v>517</v>
      </c>
    </row>
    <row r="2138" spans="1:6" x14ac:dyDescent="0.25">
      <c r="A2138" t="s">
        <v>33</v>
      </c>
      <c r="B2138" t="s">
        <v>9</v>
      </c>
      <c r="C2138" t="s">
        <v>42</v>
      </c>
      <c r="D2138" s="1">
        <v>44313</v>
      </c>
      <c r="E2138" s="4">
        <v>3829</v>
      </c>
      <c r="F2138">
        <v>167</v>
      </c>
    </row>
    <row r="2139" spans="1:6" x14ac:dyDescent="0.25">
      <c r="A2139" t="s">
        <v>49</v>
      </c>
      <c r="B2139" t="s">
        <v>9</v>
      </c>
      <c r="C2139" t="s">
        <v>35</v>
      </c>
      <c r="D2139" s="1">
        <v>44313</v>
      </c>
      <c r="E2139" s="4">
        <v>1456</v>
      </c>
      <c r="F2139">
        <v>64</v>
      </c>
    </row>
    <row r="2140" spans="1:6" x14ac:dyDescent="0.25">
      <c r="A2140" t="s">
        <v>46</v>
      </c>
      <c r="B2140" t="s">
        <v>11</v>
      </c>
      <c r="C2140" t="s">
        <v>19</v>
      </c>
      <c r="D2140" s="1">
        <v>44313</v>
      </c>
      <c r="E2140" s="4">
        <v>2499</v>
      </c>
      <c r="F2140">
        <v>357</v>
      </c>
    </row>
    <row r="2141" spans="1:6" x14ac:dyDescent="0.25">
      <c r="A2141" t="s">
        <v>8</v>
      </c>
      <c r="B2141" t="s">
        <v>6</v>
      </c>
      <c r="C2141" t="s">
        <v>35</v>
      </c>
      <c r="D2141" s="1">
        <v>44313</v>
      </c>
      <c r="E2141" s="4">
        <v>1911</v>
      </c>
      <c r="F2141">
        <v>84</v>
      </c>
    </row>
    <row r="2142" spans="1:6" x14ac:dyDescent="0.25">
      <c r="A2142" t="s">
        <v>5</v>
      </c>
      <c r="B2142" t="s">
        <v>27</v>
      </c>
      <c r="C2142" t="s">
        <v>30</v>
      </c>
      <c r="D2142" s="1">
        <v>44313</v>
      </c>
      <c r="E2142" s="4">
        <v>9632</v>
      </c>
      <c r="F2142">
        <v>770</v>
      </c>
    </row>
    <row r="2143" spans="1:6" x14ac:dyDescent="0.25">
      <c r="A2143" t="s">
        <v>39</v>
      </c>
      <c r="B2143" t="s">
        <v>9</v>
      </c>
      <c r="C2143" t="s">
        <v>44</v>
      </c>
      <c r="D2143" s="1">
        <v>44313</v>
      </c>
      <c r="E2143" s="4">
        <v>7693</v>
      </c>
      <c r="F2143">
        <v>234</v>
      </c>
    </row>
    <row r="2144" spans="1:6" x14ac:dyDescent="0.25">
      <c r="A2144" t="s">
        <v>41</v>
      </c>
      <c r="B2144" t="s">
        <v>11</v>
      </c>
      <c r="C2144" t="s">
        <v>24</v>
      </c>
      <c r="D2144" s="1">
        <v>44313</v>
      </c>
      <c r="E2144" s="4">
        <v>5187</v>
      </c>
      <c r="F2144">
        <v>577</v>
      </c>
    </row>
    <row r="2145" spans="1:6" x14ac:dyDescent="0.25">
      <c r="A2145" t="s">
        <v>53</v>
      </c>
      <c r="B2145" t="s">
        <v>11</v>
      </c>
      <c r="C2145" t="s">
        <v>26</v>
      </c>
      <c r="D2145" s="1">
        <v>44313</v>
      </c>
      <c r="E2145" s="4">
        <v>91</v>
      </c>
      <c r="F2145">
        <v>11</v>
      </c>
    </row>
    <row r="2146" spans="1:6" x14ac:dyDescent="0.25">
      <c r="A2146" t="s">
        <v>8</v>
      </c>
      <c r="B2146" t="s">
        <v>21</v>
      </c>
      <c r="C2146" t="s">
        <v>42</v>
      </c>
      <c r="D2146" s="1">
        <v>44313</v>
      </c>
      <c r="E2146" s="4">
        <v>5313</v>
      </c>
      <c r="F2146">
        <v>280</v>
      </c>
    </row>
    <row r="2147" spans="1:6" x14ac:dyDescent="0.25">
      <c r="A2147" t="s">
        <v>51</v>
      </c>
      <c r="B2147" t="s">
        <v>16</v>
      </c>
      <c r="C2147" t="s">
        <v>14</v>
      </c>
      <c r="D2147" s="1">
        <v>44313</v>
      </c>
      <c r="E2147" s="4">
        <v>8736</v>
      </c>
      <c r="F2147">
        <v>364</v>
      </c>
    </row>
    <row r="2148" spans="1:6" x14ac:dyDescent="0.25">
      <c r="A2148" t="s">
        <v>34</v>
      </c>
      <c r="B2148" t="s">
        <v>6</v>
      </c>
      <c r="C2148" t="s">
        <v>22</v>
      </c>
      <c r="D2148" s="1">
        <v>44313</v>
      </c>
      <c r="E2148" s="4">
        <v>8449</v>
      </c>
      <c r="F2148">
        <v>385</v>
      </c>
    </row>
    <row r="2149" spans="1:6" x14ac:dyDescent="0.25">
      <c r="A2149" t="s">
        <v>15</v>
      </c>
      <c r="B2149" t="s">
        <v>9</v>
      </c>
      <c r="C2149" t="s">
        <v>45</v>
      </c>
      <c r="D2149" s="1">
        <v>44313</v>
      </c>
      <c r="E2149" s="4">
        <v>8519</v>
      </c>
      <c r="F2149">
        <v>406</v>
      </c>
    </row>
    <row r="2150" spans="1:6" x14ac:dyDescent="0.25">
      <c r="A2150" t="s">
        <v>8</v>
      </c>
      <c r="B2150" t="s">
        <v>11</v>
      </c>
      <c r="C2150" t="s">
        <v>35</v>
      </c>
      <c r="D2150" s="1">
        <v>44313</v>
      </c>
      <c r="E2150" s="4">
        <v>6832</v>
      </c>
      <c r="F2150">
        <v>622</v>
      </c>
    </row>
    <row r="2151" spans="1:6" x14ac:dyDescent="0.25">
      <c r="A2151" t="s">
        <v>15</v>
      </c>
      <c r="B2151" t="s">
        <v>11</v>
      </c>
      <c r="C2151" t="s">
        <v>38</v>
      </c>
      <c r="D2151" s="1">
        <v>44313</v>
      </c>
      <c r="E2151" s="4">
        <v>7217</v>
      </c>
      <c r="F2151">
        <v>289</v>
      </c>
    </row>
    <row r="2152" spans="1:6" x14ac:dyDescent="0.25">
      <c r="A2152" t="s">
        <v>25</v>
      </c>
      <c r="B2152" t="s">
        <v>6</v>
      </c>
      <c r="C2152" t="s">
        <v>43</v>
      </c>
      <c r="D2152" s="1">
        <v>44313</v>
      </c>
      <c r="E2152" s="4">
        <v>7637</v>
      </c>
      <c r="F2152">
        <v>770</v>
      </c>
    </row>
    <row r="2153" spans="1:6" x14ac:dyDescent="0.25">
      <c r="A2153" t="s">
        <v>33</v>
      </c>
      <c r="B2153" t="s">
        <v>21</v>
      </c>
      <c r="C2153" t="s">
        <v>17</v>
      </c>
      <c r="D2153" s="1">
        <v>44313</v>
      </c>
      <c r="E2153" s="4">
        <v>10682</v>
      </c>
      <c r="F2153">
        <v>700</v>
      </c>
    </row>
    <row r="2154" spans="1:6" x14ac:dyDescent="0.25">
      <c r="A2154" t="s">
        <v>20</v>
      </c>
      <c r="B2154" t="s">
        <v>6</v>
      </c>
      <c r="C2154" t="s">
        <v>45</v>
      </c>
      <c r="D2154" s="1">
        <v>44313</v>
      </c>
      <c r="E2154" s="4">
        <v>6720</v>
      </c>
      <c r="F2154">
        <v>293</v>
      </c>
    </row>
    <row r="2155" spans="1:6" x14ac:dyDescent="0.25">
      <c r="A2155" t="s">
        <v>29</v>
      </c>
      <c r="B2155" t="s">
        <v>21</v>
      </c>
      <c r="C2155" t="s">
        <v>7</v>
      </c>
      <c r="D2155" s="1">
        <v>44314</v>
      </c>
      <c r="E2155" s="4">
        <v>2289</v>
      </c>
      <c r="F2155">
        <v>191</v>
      </c>
    </row>
    <row r="2156" spans="1:6" x14ac:dyDescent="0.25">
      <c r="A2156" t="s">
        <v>37</v>
      </c>
      <c r="B2156" t="s">
        <v>6</v>
      </c>
      <c r="C2156" t="s">
        <v>48</v>
      </c>
      <c r="D2156" s="1">
        <v>44314</v>
      </c>
      <c r="E2156" s="4">
        <v>2751</v>
      </c>
      <c r="F2156">
        <v>184</v>
      </c>
    </row>
    <row r="2157" spans="1:6" x14ac:dyDescent="0.25">
      <c r="A2157" t="s">
        <v>39</v>
      </c>
      <c r="B2157" t="s">
        <v>21</v>
      </c>
      <c r="C2157" t="s">
        <v>47</v>
      </c>
      <c r="D2157" s="1">
        <v>44314</v>
      </c>
      <c r="E2157" s="4">
        <v>812</v>
      </c>
      <c r="F2157">
        <v>63</v>
      </c>
    </row>
    <row r="2158" spans="1:6" x14ac:dyDescent="0.25">
      <c r="A2158" t="s">
        <v>51</v>
      </c>
      <c r="B2158" t="s">
        <v>6</v>
      </c>
      <c r="C2158" t="s">
        <v>26</v>
      </c>
      <c r="D2158" s="1">
        <v>44314</v>
      </c>
      <c r="E2158" s="4">
        <v>9520</v>
      </c>
      <c r="F2158">
        <v>635</v>
      </c>
    </row>
    <row r="2159" spans="1:6" x14ac:dyDescent="0.25">
      <c r="A2159" t="s">
        <v>18</v>
      </c>
      <c r="B2159" t="s">
        <v>11</v>
      </c>
      <c r="C2159" t="s">
        <v>19</v>
      </c>
      <c r="D2159" s="1">
        <v>44314</v>
      </c>
      <c r="E2159" s="4">
        <v>2744</v>
      </c>
      <c r="F2159">
        <v>392</v>
      </c>
    </row>
    <row r="2160" spans="1:6" x14ac:dyDescent="0.25">
      <c r="A2160" t="s">
        <v>29</v>
      </c>
      <c r="B2160" t="s">
        <v>21</v>
      </c>
      <c r="C2160" t="s">
        <v>44</v>
      </c>
      <c r="D2160" s="1">
        <v>44314</v>
      </c>
      <c r="E2160" s="4">
        <v>1519</v>
      </c>
      <c r="F2160">
        <v>169</v>
      </c>
    </row>
    <row r="2161" spans="1:6" x14ac:dyDescent="0.25">
      <c r="A2161" t="s">
        <v>13</v>
      </c>
      <c r="B2161" t="s">
        <v>11</v>
      </c>
      <c r="C2161" t="s">
        <v>50</v>
      </c>
      <c r="D2161" s="1">
        <v>44314</v>
      </c>
      <c r="E2161" s="4">
        <v>8722</v>
      </c>
      <c r="F2161">
        <v>700</v>
      </c>
    </row>
    <row r="2162" spans="1:6" x14ac:dyDescent="0.25">
      <c r="A2162" t="s">
        <v>32</v>
      </c>
      <c r="B2162" t="s">
        <v>27</v>
      </c>
      <c r="C2162" t="s">
        <v>52</v>
      </c>
      <c r="D2162" s="1">
        <v>44314</v>
      </c>
      <c r="E2162" s="4">
        <v>588</v>
      </c>
      <c r="F2162">
        <v>23</v>
      </c>
    </row>
    <row r="2163" spans="1:6" x14ac:dyDescent="0.25">
      <c r="A2163" t="s">
        <v>25</v>
      </c>
      <c r="B2163" t="s">
        <v>6</v>
      </c>
      <c r="C2163" t="s">
        <v>45</v>
      </c>
      <c r="D2163" s="1">
        <v>44314</v>
      </c>
      <c r="E2163" s="4">
        <v>13384</v>
      </c>
      <c r="F2163">
        <v>638</v>
      </c>
    </row>
    <row r="2164" spans="1:6" x14ac:dyDescent="0.25">
      <c r="A2164" t="s">
        <v>29</v>
      </c>
      <c r="B2164" t="s">
        <v>16</v>
      </c>
      <c r="C2164" t="s">
        <v>7</v>
      </c>
      <c r="D2164" s="1">
        <v>44314</v>
      </c>
      <c r="E2164" s="4">
        <v>1043</v>
      </c>
      <c r="F2164">
        <v>75</v>
      </c>
    </row>
    <row r="2165" spans="1:6" x14ac:dyDescent="0.25">
      <c r="A2165" t="s">
        <v>20</v>
      </c>
      <c r="B2165" t="s">
        <v>9</v>
      </c>
      <c r="C2165" t="s">
        <v>24</v>
      </c>
      <c r="D2165" s="1">
        <v>44314</v>
      </c>
      <c r="E2165" s="4">
        <v>3262</v>
      </c>
      <c r="F2165">
        <v>233</v>
      </c>
    </row>
    <row r="2166" spans="1:6" x14ac:dyDescent="0.25">
      <c r="A2166" t="s">
        <v>34</v>
      </c>
      <c r="B2166" t="s">
        <v>6</v>
      </c>
      <c r="C2166" t="s">
        <v>44</v>
      </c>
      <c r="D2166" s="1">
        <v>44314</v>
      </c>
      <c r="E2166" s="4">
        <v>1827</v>
      </c>
      <c r="F2166">
        <v>167</v>
      </c>
    </row>
    <row r="2167" spans="1:6" x14ac:dyDescent="0.25">
      <c r="A2167" t="s">
        <v>8</v>
      </c>
      <c r="B2167" t="s">
        <v>16</v>
      </c>
      <c r="C2167" t="s">
        <v>22</v>
      </c>
      <c r="D2167" s="1">
        <v>44314</v>
      </c>
      <c r="E2167" s="4">
        <v>8680</v>
      </c>
      <c r="F2167">
        <v>1260</v>
      </c>
    </row>
    <row r="2168" spans="1:6" x14ac:dyDescent="0.25">
      <c r="A2168" t="s">
        <v>13</v>
      </c>
      <c r="B2168" t="s">
        <v>6</v>
      </c>
      <c r="C2168" t="s">
        <v>28</v>
      </c>
      <c r="D2168" s="1">
        <v>44314</v>
      </c>
      <c r="E2168" s="4">
        <v>3185</v>
      </c>
      <c r="F2168">
        <v>145</v>
      </c>
    </row>
    <row r="2169" spans="1:6" x14ac:dyDescent="0.25">
      <c r="A2169" t="s">
        <v>41</v>
      </c>
      <c r="B2169" t="s">
        <v>21</v>
      </c>
      <c r="C2169" t="s">
        <v>14</v>
      </c>
      <c r="D2169" s="1">
        <v>44314</v>
      </c>
      <c r="E2169" s="4">
        <v>3955</v>
      </c>
      <c r="F2169">
        <v>440</v>
      </c>
    </row>
    <row r="2170" spans="1:6" x14ac:dyDescent="0.25">
      <c r="A2170" t="s">
        <v>41</v>
      </c>
      <c r="B2170" t="s">
        <v>11</v>
      </c>
      <c r="C2170" t="s">
        <v>22</v>
      </c>
      <c r="D2170" s="1">
        <v>44314</v>
      </c>
      <c r="E2170" s="4">
        <v>3878</v>
      </c>
      <c r="F2170">
        <v>647</v>
      </c>
    </row>
    <row r="2171" spans="1:6" x14ac:dyDescent="0.25">
      <c r="A2171" t="s">
        <v>20</v>
      </c>
      <c r="B2171" t="s">
        <v>11</v>
      </c>
      <c r="C2171" t="s">
        <v>28</v>
      </c>
      <c r="D2171" s="1">
        <v>44314</v>
      </c>
      <c r="E2171" s="4">
        <v>1638</v>
      </c>
      <c r="F2171">
        <v>78</v>
      </c>
    </row>
    <row r="2172" spans="1:6" x14ac:dyDescent="0.25">
      <c r="A2172" t="s">
        <v>13</v>
      </c>
      <c r="B2172" t="s">
        <v>27</v>
      </c>
      <c r="C2172" t="s">
        <v>28</v>
      </c>
      <c r="D2172" s="1">
        <v>44314</v>
      </c>
      <c r="E2172" s="4">
        <v>10808</v>
      </c>
      <c r="F2172">
        <v>492</v>
      </c>
    </row>
    <row r="2173" spans="1:6" x14ac:dyDescent="0.25">
      <c r="A2173" t="s">
        <v>8</v>
      </c>
      <c r="B2173" t="s">
        <v>21</v>
      </c>
      <c r="C2173" t="s">
        <v>24</v>
      </c>
      <c r="D2173" s="1">
        <v>44314</v>
      </c>
      <c r="E2173" s="4">
        <v>4319</v>
      </c>
      <c r="F2173">
        <v>309</v>
      </c>
    </row>
    <row r="2174" spans="1:6" x14ac:dyDescent="0.25">
      <c r="A2174" t="s">
        <v>15</v>
      </c>
      <c r="B2174" t="s">
        <v>6</v>
      </c>
      <c r="C2174" t="s">
        <v>48</v>
      </c>
      <c r="D2174" s="1">
        <v>44314</v>
      </c>
      <c r="E2174" s="4">
        <v>6608</v>
      </c>
      <c r="F2174">
        <v>472</v>
      </c>
    </row>
    <row r="2175" spans="1:6" x14ac:dyDescent="0.25">
      <c r="A2175" t="s">
        <v>41</v>
      </c>
      <c r="B2175" t="s">
        <v>27</v>
      </c>
      <c r="C2175" t="s">
        <v>52</v>
      </c>
      <c r="D2175" s="1">
        <v>44314</v>
      </c>
      <c r="E2175" s="4">
        <v>6755</v>
      </c>
      <c r="F2175">
        <v>282</v>
      </c>
    </row>
    <row r="2176" spans="1:6" x14ac:dyDescent="0.25">
      <c r="A2176" t="s">
        <v>40</v>
      </c>
      <c r="B2176" t="s">
        <v>6</v>
      </c>
      <c r="C2176" t="s">
        <v>7</v>
      </c>
      <c r="D2176" s="1">
        <v>44314</v>
      </c>
      <c r="E2176" s="4">
        <v>203</v>
      </c>
      <c r="F2176">
        <v>15</v>
      </c>
    </row>
    <row r="2177" spans="1:6" x14ac:dyDescent="0.25">
      <c r="A2177" t="s">
        <v>34</v>
      </c>
      <c r="B2177" t="s">
        <v>27</v>
      </c>
      <c r="C2177" t="s">
        <v>28</v>
      </c>
      <c r="D2177" s="1">
        <v>44314</v>
      </c>
      <c r="E2177" s="4">
        <v>2723</v>
      </c>
      <c r="F2177">
        <v>124</v>
      </c>
    </row>
    <row r="2178" spans="1:6" x14ac:dyDescent="0.25">
      <c r="A2178" t="s">
        <v>55</v>
      </c>
      <c r="B2178" t="s">
        <v>21</v>
      </c>
      <c r="C2178" t="s">
        <v>26</v>
      </c>
      <c r="D2178" s="1">
        <v>44314</v>
      </c>
      <c r="E2178" s="4">
        <v>13699</v>
      </c>
      <c r="F2178">
        <v>1120</v>
      </c>
    </row>
    <row r="2179" spans="1:6" x14ac:dyDescent="0.25">
      <c r="A2179" t="s">
        <v>25</v>
      </c>
      <c r="B2179" t="s">
        <v>9</v>
      </c>
      <c r="C2179" t="s">
        <v>19</v>
      </c>
      <c r="D2179" s="1">
        <v>44314</v>
      </c>
      <c r="E2179" s="4">
        <v>5348</v>
      </c>
      <c r="F2179">
        <v>268</v>
      </c>
    </row>
    <row r="2180" spans="1:6" x14ac:dyDescent="0.25">
      <c r="A2180" t="s">
        <v>8</v>
      </c>
      <c r="B2180" t="s">
        <v>6</v>
      </c>
      <c r="C2180" t="s">
        <v>35</v>
      </c>
      <c r="D2180" s="1">
        <v>44314</v>
      </c>
      <c r="E2180" s="4">
        <v>4396</v>
      </c>
      <c r="F2180">
        <v>367</v>
      </c>
    </row>
    <row r="2181" spans="1:6" x14ac:dyDescent="0.25">
      <c r="A2181" t="s">
        <v>41</v>
      </c>
      <c r="B2181" t="s">
        <v>11</v>
      </c>
      <c r="C2181" t="s">
        <v>19</v>
      </c>
      <c r="D2181" s="1">
        <v>44314</v>
      </c>
      <c r="E2181" s="4">
        <v>7434</v>
      </c>
      <c r="F2181">
        <v>531</v>
      </c>
    </row>
    <row r="2182" spans="1:6" x14ac:dyDescent="0.25">
      <c r="A2182" t="s">
        <v>46</v>
      </c>
      <c r="B2182" t="s">
        <v>21</v>
      </c>
      <c r="C2182" t="s">
        <v>24</v>
      </c>
      <c r="D2182" s="1">
        <v>44314</v>
      </c>
      <c r="E2182" s="4">
        <v>5453</v>
      </c>
      <c r="F2182">
        <v>682</v>
      </c>
    </row>
    <row r="2183" spans="1:6" x14ac:dyDescent="0.25">
      <c r="A2183" t="s">
        <v>23</v>
      </c>
      <c r="B2183" t="s">
        <v>6</v>
      </c>
      <c r="C2183" t="s">
        <v>19</v>
      </c>
      <c r="D2183" s="1">
        <v>44314</v>
      </c>
      <c r="E2183" s="4">
        <v>5579</v>
      </c>
      <c r="F2183">
        <v>310</v>
      </c>
    </row>
    <row r="2184" spans="1:6" x14ac:dyDescent="0.25">
      <c r="A2184" t="s">
        <v>53</v>
      </c>
      <c r="B2184" t="s">
        <v>9</v>
      </c>
      <c r="C2184" t="s">
        <v>31</v>
      </c>
      <c r="D2184" s="1">
        <v>44314</v>
      </c>
      <c r="E2184" s="4">
        <v>63</v>
      </c>
      <c r="F2184">
        <v>3</v>
      </c>
    </row>
    <row r="2185" spans="1:6" x14ac:dyDescent="0.25">
      <c r="A2185" t="s">
        <v>51</v>
      </c>
      <c r="B2185" t="s">
        <v>6</v>
      </c>
      <c r="C2185" t="s">
        <v>30</v>
      </c>
      <c r="D2185" s="1">
        <v>44314</v>
      </c>
      <c r="E2185" s="4">
        <v>8120</v>
      </c>
      <c r="F2185">
        <v>625</v>
      </c>
    </row>
    <row r="2186" spans="1:6" x14ac:dyDescent="0.25">
      <c r="A2186" t="s">
        <v>51</v>
      </c>
      <c r="B2186" t="s">
        <v>11</v>
      </c>
      <c r="C2186" t="s">
        <v>26</v>
      </c>
      <c r="D2186" s="1">
        <v>44314</v>
      </c>
      <c r="E2186" s="4">
        <v>4277</v>
      </c>
      <c r="F2186">
        <v>840</v>
      </c>
    </row>
    <row r="2187" spans="1:6" x14ac:dyDescent="0.25">
      <c r="A2187" t="s">
        <v>33</v>
      </c>
      <c r="B2187" t="s">
        <v>11</v>
      </c>
      <c r="C2187" t="s">
        <v>48</v>
      </c>
      <c r="D2187" s="1">
        <v>44314</v>
      </c>
      <c r="E2187" s="4">
        <v>5264</v>
      </c>
      <c r="F2187">
        <v>220</v>
      </c>
    </row>
    <row r="2188" spans="1:6" x14ac:dyDescent="0.25">
      <c r="A2188" t="s">
        <v>10</v>
      </c>
      <c r="B2188" t="s">
        <v>27</v>
      </c>
      <c r="C2188" t="s">
        <v>30</v>
      </c>
      <c r="D2188" s="1">
        <v>44315</v>
      </c>
      <c r="E2188" s="4">
        <v>2093</v>
      </c>
      <c r="F2188">
        <v>191</v>
      </c>
    </row>
    <row r="2189" spans="1:6" x14ac:dyDescent="0.25">
      <c r="A2189" t="s">
        <v>8</v>
      </c>
      <c r="B2189" t="s">
        <v>11</v>
      </c>
      <c r="C2189" t="s">
        <v>31</v>
      </c>
      <c r="D2189" s="1">
        <v>44315</v>
      </c>
      <c r="E2189" s="4">
        <v>9590</v>
      </c>
      <c r="F2189">
        <v>505</v>
      </c>
    </row>
    <row r="2190" spans="1:6" x14ac:dyDescent="0.25">
      <c r="A2190" t="s">
        <v>51</v>
      </c>
      <c r="B2190" t="s">
        <v>16</v>
      </c>
      <c r="C2190" t="s">
        <v>26</v>
      </c>
      <c r="D2190" s="1">
        <v>44315</v>
      </c>
      <c r="E2190" s="4">
        <v>3346</v>
      </c>
      <c r="F2190">
        <v>239</v>
      </c>
    </row>
    <row r="2191" spans="1:6" x14ac:dyDescent="0.25">
      <c r="A2191" t="s">
        <v>20</v>
      </c>
      <c r="B2191" t="s">
        <v>6</v>
      </c>
      <c r="C2191" t="s">
        <v>45</v>
      </c>
      <c r="D2191" s="1">
        <v>44315</v>
      </c>
      <c r="E2191" s="4">
        <v>4781</v>
      </c>
      <c r="F2191">
        <v>218</v>
      </c>
    </row>
    <row r="2192" spans="1:6" x14ac:dyDescent="0.25">
      <c r="A2192" t="s">
        <v>46</v>
      </c>
      <c r="B2192" t="s">
        <v>11</v>
      </c>
      <c r="C2192" t="s">
        <v>22</v>
      </c>
      <c r="D2192" s="1">
        <v>44315</v>
      </c>
      <c r="E2192" s="4">
        <v>5733</v>
      </c>
      <c r="F2192">
        <v>980</v>
      </c>
    </row>
    <row r="2193" spans="1:6" x14ac:dyDescent="0.25">
      <c r="A2193" t="s">
        <v>39</v>
      </c>
      <c r="B2193" t="s">
        <v>21</v>
      </c>
      <c r="C2193" t="s">
        <v>43</v>
      </c>
      <c r="D2193" s="1">
        <v>44315</v>
      </c>
      <c r="E2193" s="4">
        <v>119</v>
      </c>
      <c r="F2193">
        <v>12</v>
      </c>
    </row>
    <row r="2194" spans="1:6" x14ac:dyDescent="0.25">
      <c r="A2194" t="s">
        <v>5</v>
      </c>
      <c r="B2194" t="s">
        <v>6</v>
      </c>
      <c r="C2194" t="s">
        <v>26</v>
      </c>
      <c r="D2194" s="1">
        <v>44315</v>
      </c>
      <c r="E2194" s="4">
        <v>658</v>
      </c>
      <c r="F2194">
        <v>47</v>
      </c>
    </row>
    <row r="2195" spans="1:6" x14ac:dyDescent="0.25">
      <c r="A2195" t="s">
        <v>40</v>
      </c>
      <c r="B2195" t="s">
        <v>9</v>
      </c>
      <c r="C2195" t="s">
        <v>38</v>
      </c>
      <c r="D2195" s="1">
        <v>44315</v>
      </c>
      <c r="E2195" s="4">
        <v>3528</v>
      </c>
      <c r="F2195">
        <v>196</v>
      </c>
    </row>
    <row r="2196" spans="1:6" x14ac:dyDescent="0.25">
      <c r="A2196" t="s">
        <v>23</v>
      </c>
      <c r="B2196" t="s">
        <v>11</v>
      </c>
      <c r="C2196" t="s">
        <v>30</v>
      </c>
      <c r="D2196" s="1">
        <v>44315</v>
      </c>
      <c r="E2196" s="4">
        <v>630</v>
      </c>
      <c r="F2196">
        <v>53</v>
      </c>
    </row>
    <row r="2197" spans="1:6" x14ac:dyDescent="0.25">
      <c r="A2197" t="s">
        <v>49</v>
      </c>
      <c r="B2197" t="s">
        <v>27</v>
      </c>
      <c r="C2197" t="s">
        <v>17</v>
      </c>
      <c r="D2197" s="1">
        <v>44315</v>
      </c>
      <c r="E2197" s="4">
        <v>4067</v>
      </c>
      <c r="F2197">
        <v>339</v>
      </c>
    </row>
    <row r="2198" spans="1:6" x14ac:dyDescent="0.25">
      <c r="A2198" t="s">
        <v>34</v>
      </c>
      <c r="B2198" t="s">
        <v>16</v>
      </c>
      <c r="C2198" t="s">
        <v>48</v>
      </c>
      <c r="D2198" s="1">
        <v>44315</v>
      </c>
      <c r="E2198" s="4">
        <v>13258</v>
      </c>
      <c r="F2198">
        <v>840</v>
      </c>
    </row>
    <row r="2199" spans="1:6" x14ac:dyDescent="0.25">
      <c r="A2199" t="s">
        <v>20</v>
      </c>
      <c r="B2199" t="s">
        <v>16</v>
      </c>
      <c r="C2199" t="s">
        <v>42</v>
      </c>
      <c r="D2199" s="1">
        <v>44315</v>
      </c>
      <c r="E2199" s="4">
        <v>3654</v>
      </c>
      <c r="F2199">
        <v>153</v>
      </c>
    </row>
    <row r="2200" spans="1:6" x14ac:dyDescent="0.25">
      <c r="A2200" t="s">
        <v>5</v>
      </c>
      <c r="B2200" t="s">
        <v>27</v>
      </c>
      <c r="C2200" t="s">
        <v>14</v>
      </c>
      <c r="D2200" s="1">
        <v>44315</v>
      </c>
      <c r="E2200" s="4">
        <v>294</v>
      </c>
      <c r="F2200">
        <v>30</v>
      </c>
    </row>
    <row r="2201" spans="1:6" x14ac:dyDescent="0.25">
      <c r="A2201" t="s">
        <v>25</v>
      </c>
      <c r="B2201" t="s">
        <v>16</v>
      </c>
      <c r="C2201" t="s">
        <v>48</v>
      </c>
      <c r="D2201" s="1">
        <v>44315</v>
      </c>
      <c r="E2201" s="4">
        <v>3626</v>
      </c>
      <c r="F2201">
        <v>242</v>
      </c>
    </row>
    <row r="2202" spans="1:6" x14ac:dyDescent="0.25">
      <c r="A2202" t="s">
        <v>40</v>
      </c>
      <c r="B2202" t="s">
        <v>6</v>
      </c>
      <c r="C2202" t="s">
        <v>52</v>
      </c>
      <c r="D2202" s="1">
        <v>44315</v>
      </c>
      <c r="E2202" s="4">
        <v>7238</v>
      </c>
      <c r="F2202">
        <v>290</v>
      </c>
    </row>
    <row r="2203" spans="1:6" x14ac:dyDescent="0.25">
      <c r="A2203" t="s">
        <v>15</v>
      </c>
      <c r="B2203" t="s">
        <v>27</v>
      </c>
      <c r="C2203" t="s">
        <v>43</v>
      </c>
      <c r="D2203" s="1">
        <v>44315</v>
      </c>
      <c r="E2203" s="4">
        <v>3283</v>
      </c>
      <c r="F2203">
        <v>329</v>
      </c>
    </row>
    <row r="2204" spans="1:6" x14ac:dyDescent="0.25">
      <c r="A2204" t="s">
        <v>41</v>
      </c>
      <c r="B2204" t="s">
        <v>11</v>
      </c>
      <c r="C2204" t="s">
        <v>12</v>
      </c>
      <c r="D2204" s="1">
        <v>44315</v>
      </c>
      <c r="E2204" s="4">
        <v>11529</v>
      </c>
      <c r="F2204">
        <v>502</v>
      </c>
    </row>
    <row r="2205" spans="1:6" x14ac:dyDescent="0.25">
      <c r="A2205" t="s">
        <v>23</v>
      </c>
      <c r="B2205" t="s">
        <v>21</v>
      </c>
      <c r="C2205" t="s">
        <v>50</v>
      </c>
      <c r="D2205" s="1">
        <v>44315</v>
      </c>
      <c r="E2205" s="4">
        <v>6482</v>
      </c>
      <c r="F2205">
        <v>282</v>
      </c>
    </row>
    <row r="2206" spans="1:6" x14ac:dyDescent="0.25">
      <c r="A2206" t="s">
        <v>23</v>
      </c>
      <c r="B2206" t="s">
        <v>11</v>
      </c>
      <c r="C2206" t="s">
        <v>19</v>
      </c>
      <c r="D2206" s="1">
        <v>44315</v>
      </c>
      <c r="E2206" s="4">
        <v>3605</v>
      </c>
      <c r="F2206">
        <v>190</v>
      </c>
    </row>
    <row r="2207" spans="1:6" x14ac:dyDescent="0.25">
      <c r="A2207" t="s">
        <v>56</v>
      </c>
      <c r="B2207" t="s">
        <v>6</v>
      </c>
      <c r="C2207" t="s">
        <v>45</v>
      </c>
      <c r="D2207" s="1">
        <v>44315</v>
      </c>
      <c r="E2207" s="4">
        <v>7070</v>
      </c>
      <c r="F2207">
        <v>373</v>
      </c>
    </row>
    <row r="2208" spans="1:6" x14ac:dyDescent="0.25">
      <c r="A2208" t="s">
        <v>13</v>
      </c>
      <c r="B2208" t="s">
        <v>11</v>
      </c>
      <c r="C2208" t="s">
        <v>17</v>
      </c>
      <c r="D2208" s="1">
        <v>44315</v>
      </c>
      <c r="E2208" s="4">
        <v>1918</v>
      </c>
      <c r="F2208">
        <v>128</v>
      </c>
    </row>
    <row r="2209" spans="1:6" x14ac:dyDescent="0.25">
      <c r="A2209" t="s">
        <v>49</v>
      </c>
      <c r="B2209" t="s">
        <v>27</v>
      </c>
      <c r="C2209" t="s">
        <v>52</v>
      </c>
      <c r="D2209" s="1">
        <v>44315</v>
      </c>
      <c r="E2209" s="4">
        <v>5922</v>
      </c>
      <c r="F2209">
        <v>186</v>
      </c>
    </row>
    <row r="2210" spans="1:6" x14ac:dyDescent="0.25">
      <c r="A2210" t="s">
        <v>18</v>
      </c>
      <c r="B2210" t="s">
        <v>11</v>
      </c>
      <c r="C2210" t="s">
        <v>35</v>
      </c>
      <c r="D2210" s="1">
        <v>44315</v>
      </c>
      <c r="E2210" s="4">
        <v>1848</v>
      </c>
      <c r="F2210">
        <v>264</v>
      </c>
    </row>
    <row r="2211" spans="1:6" x14ac:dyDescent="0.25">
      <c r="A2211" t="s">
        <v>56</v>
      </c>
      <c r="B2211" t="s">
        <v>27</v>
      </c>
      <c r="C2211" t="s">
        <v>7</v>
      </c>
      <c r="D2211" s="1">
        <v>44315</v>
      </c>
      <c r="E2211" s="4">
        <v>5446</v>
      </c>
      <c r="F2211">
        <v>166</v>
      </c>
    </row>
    <row r="2212" spans="1:6" x14ac:dyDescent="0.25">
      <c r="A2212" t="s">
        <v>8</v>
      </c>
      <c r="B2212" t="s">
        <v>27</v>
      </c>
      <c r="C2212" t="s">
        <v>31</v>
      </c>
      <c r="D2212" s="1">
        <v>44315</v>
      </c>
      <c r="E2212" s="4">
        <v>1036</v>
      </c>
      <c r="F2212">
        <v>44</v>
      </c>
    </row>
    <row r="2213" spans="1:6" x14ac:dyDescent="0.25">
      <c r="A2213" t="s">
        <v>20</v>
      </c>
      <c r="B2213" t="s">
        <v>27</v>
      </c>
      <c r="C2213" t="s">
        <v>22</v>
      </c>
      <c r="D2213" s="1">
        <v>44315</v>
      </c>
      <c r="E2213" s="4">
        <v>3864</v>
      </c>
      <c r="F2213">
        <v>168</v>
      </c>
    </row>
    <row r="2214" spans="1:6" x14ac:dyDescent="0.25">
      <c r="A2214" t="s">
        <v>29</v>
      </c>
      <c r="B2214" t="s">
        <v>9</v>
      </c>
      <c r="C2214" t="s">
        <v>26</v>
      </c>
      <c r="D2214" s="1">
        <v>44315</v>
      </c>
      <c r="E2214" s="4">
        <v>8673</v>
      </c>
      <c r="F2214">
        <v>668</v>
      </c>
    </row>
    <row r="2215" spans="1:6" x14ac:dyDescent="0.25">
      <c r="A2215" t="s">
        <v>34</v>
      </c>
      <c r="B2215" t="s">
        <v>16</v>
      </c>
      <c r="C2215" t="s">
        <v>42</v>
      </c>
      <c r="D2215" s="1">
        <v>44315</v>
      </c>
      <c r="E2215" s="4">
        <v>6027</v>
      </c>
      <c r="F2215">
        <v>548</v>
      </c>
    </row>
    <row r="2216" spans="1:6" x14ac:dyDescent="0.25">
      <c r="A2216" t="s">
        <v>32</v>
      </c>
      <c r="B2216" t="s">
        <v>6</v>
      </c>
      <c r="C2216" t="s">
        <v>42</v>
      </c>
      <c r="D2216" s="1">
        <v>44315</v>
      </c>
      <c r="E2216" s="4">
        <v>3213</v>
      </c>
      <c r="F2216">
        <v>268</v>
      </c>
    </row>
    <row r="2217" spans="1:6" x14ac:dyDescent="0.25">
      <c r="A2217" t="s">
        <v>57</v>
      </c>
      <c r="B2217" t="s">
        <v>9</v>
      </c>
      <c r="C2217" t="s">
        <v>47</v>
      </c>
      <c r="D2217" s="1">
        <v>44315</v>
      </c>
      <c r="E2217" s="4">
        <v>1932</v>
      </c>
      <c r="F2217">
        <v>81</v>
      </c>
    </row>
    <row r="2218" spans="1:6" x14ac:dyDescent="0.25">
      <c r="A2218" t="s">
        <v>34</v>
      </c>
      <c r="B2218" t="s">
        <v>9</v>
      </c>
      <c r="C2218" t="s">
        <v>17</v>
      </c>
      <c r="D2218" s="1">
        <v>44316</v>
      </c>
      <c r="E2218" s="4">
        <v>1232</v>
      </c>
      <c r="F2218">
        <v>112</v>
      </c>
    </row>
    <row r="2219" spans="1:6" x14ac:dyDescent="0.25">
      <c r="A2219" t="s">
        <v>49</v>
      </c>
      <c r="B2219" t="s">
        <v>9</v>
      </c>
      <c r="C2219" t="s">
        <v>30</v>
      </c>
      <c r="D2219" s="1">
        <v>44316</v>
      </c>
      <c r="E2219" s="4">
        <v>2639</v>
      </c>
      <c r="F2219">
        <v>220</v>
      </c>
    </row>
    <row r="2220" spans="1:6" x14ac:dyDescent="0.25">
      <c r="A2220" t="s">
        <v>25</v>
      </c>
      <c r="B2220" t="s">
        <v>27</v>
      </c>
      <c r="C2220" t="s">
        <v>14</v>
      </c>
      <c r="D2220" s="1">
        <v>44316</v>
      </c>
      <c r="E2220" s="4">
        <v>9737</v>
      </c>
      <c r="F2220">
        <v>1050</v>
      </c>
    </row>
    <row r="2221" spans="1:6" x14ac:dyDescent="0.25">
      <c r="A2221" t="s">
        <v>23</v>
      </c>
      <c r="B2221" t="s">
        <v>16</v>
      </c>
      <c r="C2221" t="s">
        <v>36</v>
      </c>
      <c r="D2221" s="1">
        <v>44316</v>
      </c>
      <c r="E2221" s="4">
        <v>8547</v>
      </c>
      <c r="F2221">
        <v>570</v>
      </c>
    </row>
    <row r="2222" spans="1:6" x14ac:dyDescent="0.25">
      <c r="A2222" t="s">
        <v>41</v>
      </c>
      <c r="B2222" t="s">
        <v>16</v>
      </c>
      <c r="C2222" t="s">
        <v>30</v>
      </c>
      <c r="D2222" s="1">
        <v>44316</v>
      </c>
      <c r="E2222" s="4">
        <v>6419</v>
      </c>
      <c r="F2222">
        <v>584</v>
      </c>
    </row>
    <row r="2223" spans="1:6" x14ac:dyDescent="0.25">
      <c r="A2223" t="s">
        <v>34</v>
      </c>
      <c r="B2223" t="s">
        <v>16</v>
      </c>
      <c r="C2223" t="s">
        <v>50</v>
      </c>
      <c r="D2223" s="1">
        <v>44316</v>
      </c>
      <c r="E2223" s="4">
        <v>5173</v>
      </c>
      <c r="F2223">
        <v>398</v>
      </c>
    </row>
    <row r="2224" spans="1:6" x14ac:dyDescent="0.25">
      <c r="A2224" t="s">
        <v>34</v>
      </c>
      <c r="B2224" t="s">
        <v>27</v>
      </c>
      <c r="C2224" t="s">
        <v>24</v>
      </c>
      <c r="D2224" s="1">
        <v>44316</v>
      </c>
      <c r="E2224" s="4">
        <v>2149</v>
      </c>
      <c r="F2224">
        <v>135</v>
      </c>
    </row>
    <row r="2225" spans="1:6" x14ac:dyDescent="0.25">
      <c r="A2225" t="s">
        <v>39</v>
      </c>
      <c r="B2225" t="s">
        <v>16</v>
      </c>
      <c r="C2225" t="s">
        <v>19</v>
      </c>
      <c r="D2225" s="1">
        <v>44316</v>
      </c>
      <c r="E2225" s="4">
        <v>4977</v>
      </c>
      <c r="F2225">
        <v>623</v>
      </c>
    </row>
    <row r="2226" spans="1:6" x14ac:dyDescent="0.25">
      <c r="A2226" t="s">
        <v>39</v>
      </c>
      <c r="B2226" t="s">
        <v>11</v>
      </c>
      <c r="C2226" t="s">
        <v>19</v>
      </c>
      <c r="D2226" s="1">
        <v>44316</v>
      </c>
      <c r="E2226" s="4">
        <v>9282</v>
      </c>
      <c r="F2226">
        <v>1330</v>
      </c>
    </row>
    <row r="2227" spans="1:6" x14ac:dyDescent="0.25">
      <c r="A2227" t="s">
        <v>49</v>
      </c>
      <c r="B2227" t="s">
        <v>21</v>
      </c>
      <c r="C2227" t="s">
        <v>30</v>
      </c>
      <c r="D2227" s="1">
        <v>44316</v>
      </c>
      <c r="E2227" s="4">
        <v>392</v>
      </c>
      <c r="F2227">
        <v>33</v>
      </c>
    </row>
    <row r="2228" spans="1:6" x14ac:dyDescent="0.25">
      <c r="A2228" t="s">
        <v>33</v>
      </c>
      <c r="B2228" t="s">
        <v>9</v>
      </c>
      <c r="C2228" t="s">
        <v>31</v>
      </c>
      <c r="D2228" s="1">
        <v>44316</v>
      </c>
      <c r="E2228" s="4">
        <v>3052</v>
      </c>
      <c r="F2228">
        <v>170</v>
      </c>
    </row>
    <row r="2229" spans="1:6" x14ac:dyDescent="0.25">
      <c r="A2229" t="s">
        <v>10</v>
      </c>
      <c r="B2229" t="s">
        <v>9</v>
      </c>
      <c r="C2229" t="s">
        <v>42</v>
      </c>
      <c r="D2229" s="1">
        <v>44316</v>
      </c>
      <c r="E2229" s="4">
        <v>5558</v>
      </c>
      <c r="F2229">
        <v>223</v>
      </c>
    </row>
    <row r="2230" spans="1:6" x14ac:dyDescent="0.25">
      <c r="A2230" t="s">
        <v>33</v>
      </c>
      <c r="B2230" t="s">
        <v>11</v>
      </c>
      <c r="C2230" t="s">
        <v>24</v>
      </c>
      <c r="D2230" s="1">
        <v>44316</v>
      </c>
      <c r="E2230" s="4">
        <v>1680</v>
      </c>
      <c r="F2230">
        <v>120</v>
      </c>
    </row>
    <row r="2231" spans="1:6" x14ac:dyDescent="0.25">
      <c r="A2231" t="s">
        <v>40</v>
      </c>
      <c r="B2231" t="s">
        <v>6</v>
      </c>
      <c r="C2231" t="s">
        <v>35</v>
      </c>
      <c r="D2231" s="1">
        <v>44316</v>
      </c>
      <c r="E2231" s="4">
        <v>1148</v>
      </c>
      <c r="F2231">
        <v>46</v>
      </c>
    </row>
    <row r="2232" spans="1:6" x14ac:dyDescent="0.25">
      <c r="A2232" t="s">
        <v>8</v>
      </c>
      <c r="B2232" t="s">
        <v>9</v>
      </c>
      <c r="C2232" t="s">
        <v>38</v>
      </c>
      <c r="D2232" s="1">
        <v>44316</v>
      </c>
      <c r="E2232" s="4">
        <v>14931</v>
      </c>
      <c r="F2232">
        <v>910</v>
      </c>
    </row>
    <row r="2233" spans="1:6" x14ac:dyDescent="0.25">
      <c r="A2233" t="s">
        <v>29</v>
      </c>
      <c r="B2233" t="s">
        <v>9</v>
      </c>
      <c r="C2233" t="s">
        <v>35</v>
      </c>
      <c r="D2233" s="1">
        <v>44316</v>
      </c>
      <c r="E2233" s="4">
        <v>2688</v>
      </c>
      <c r="F2233">
        <v>117</v>
      </c>
    </row>
    <row r="2234" spans="1:6" x14ac:dyDescent="0.25">
      <c r="A2234" t="s">
        <v>25</v>
      </c>
      <c r="B2234" t="s">
        <v>21</v>
      </c>
      <c r="C2234" t="s">
        <v>17</v>
      </c>
      <c r="D2234" s="1">
        <v>44316</v>
      </c>
      <c r="E2234" s="4">
        <v>8015</v>
      </c>
      <c r="F2234">
        <v>700</v>
      </c>
    </row>
    <row r="2235" spans="1:6" x14ac:dyDescent="0.25">
      <c r="A2235" t="s">
        <v>32</v>
      </c>
      <c r="B2235" t="s">
        <v>6</v>
      </c>
      <c r="C2235" t="s">
        <v>30</v>
      </c>
      <c r="D2235" s="1">
        <v>44316</v>
      </c>
      <c r="E2235" s="4">
        <v>2380</v>
      </c>
      <c r="F2235">
        <v>184</v>
      </c>
    </row>
    <row r="2236" spans="1:6" x14ac:dyDescent="0.25">
      <c r="A2236" t="s">
        <v>25</v>
      </c>
      <c r="B2236" t="s">
        <v>9</v>
      </c>
      <c r="C2236" t="s">
        <v>14</v>
      </c>
      <c r="D2236" s="1">
        <v>44316</v>
      </c>
      <c r="E2236" s="4">
        <v>6496</v>
      </c>
      <c r="F2236">
        <v>650</v>
      </c>
    </row>
    <row r="2237" spans="1:6" x14ac:dyDescent="0.25">
      <c r="A2237" t="s">
        <v>8</v>
      </c>
      <c r="B2237" t="s">
        <v>21</v>
      </c>
      <c r="C2237" t="s">
        <v>35</v>
      </c>
      <c r="D2237" s="1">
        <v>44316</v>
      </c>
      <c r="E2237" s="4">
        <v>7378</v>
      </c>
      <c r="F2237">
        <v>321</v>
      </c>
    </row>
    <row r="2238" spans="1:6" x14ac:dyDescent="0.25">
      <c r="A2238" t="s">
        <v>20</v>
      </c>
      <c r="B2238" t="s">
        <v>21</v>
      </c>
      <c r="C2238" t="s">
        <v>45</v>
      </c>
      <c r="D2238" s="1">
        <v>44316</v>
      </c>
      <c r="E2238" s="4">
        <v>3325</v>
      </c>
      <c r="F2238">
        <v>152</v>
      </c>
    </row>
    <row r="2239" spans="1:6" x14ac:dyDescent="0.25">
      <c r="A2239" t="s">
        <v>49</v>
      </c>
      <c r="B2239" t="s">
        <v>27</v>
      </c>
      <c r="C2239" t="s">
        <v>31</v>
      </c>
      <c r="D2239" s="1">
        <v>44316</v>
      </c>
      <c r="E2239" s="4">
        <v>2877</v>
      </c>
      <c r="F2239">
        <v>144</v>
      </c>
    </row>
    <row r="2240" spans="1:6" x14ac:dyDescent="0.25">
      <c r="A2240" t="s">
        <v>41</v>
      </c>
      <c r="B2240" t="s">
        <v>11</v>
      </c>
      <c r="C2240" t="s">
        <v>44</v>
      </c>
      <c r="D2240" s="1">
        <v>44316</v>
      </c>
      <c r="E2240" s="4">
        <v>1435</v>
      </c>
      <c r="F2240">
        <v>160</v>
      </c>
    </row>
    <row r="2241" spans="1:6" x14ac:dyDescent="0.25">
      <c r="A2241" t="s">
        <v>46</v>
      </c>
      <c r="B2241" t="s">
        <v>21</v>
      </c>
      <c r="C2241" t="s">
        <v>50</v>
      </c>
      <c r="D2241" s="1">
        <v>44316</v>
      </c>
      <c r="E2241" s="4">
        <v>6587</v>
      </c>
      <c r="F2241">
        <v>471</v>
      </c>
    </row>
    <row r="2242" spans="1:6" x14ac:dyDescent="0.25">
      <c r="A2242" t="s">
        <v>20</v>
      </c>
      <c r="B2242" t="s">
        <v>9</v>
      </c>
      <c r="C2242" t="s">
        <v>19</v>
      </c>
      <c r="D2242" s="1">
        <v>44316</v>
      </c>
      <c r="E2242" s="4">
        <v>2079</v>
      </c>
      <c r="F2242">
        <v>347</v>
      </c>
    </row>
    <row r="2243" spans="1:6" x14ac:dyDescent="0.25">
      <c r="A2243" t="s">
        <v>37</v>
      </c>
      <c r="B2243" t="s">
        <v>16</v>
      </c>
      <c r="C2243" t="s">
        <v>52</v>
      </c>
      <c r="D2243" s="1">
        <v>44316</v>
      </c>
      <c r="E2243" s="4">
        <v>2422</v>
      </c>
      <c r="F2243">
        <v>97</v>
      </c>
    </row>
    <row r="2244" spans="1:6" x14ac:dyDescent="0.25">
      <c r="A2244" t="s">
        <v>23</v>
      </c>
      <c r="B2244" t="s">
        <v>27</v>
      </c>
      <c r="C2244" t="s">
        <v>50</v>
      </c>
      <c r="D2244" s="1">
        <v>44316</v>
      </c>
      <c r="E2244" s="4">
        <v>4102</v>
      </c>
      <c r="F2244">
        <v>316</v>
      </c>
    </row>
    <row r="2245" spans="1:6" x14ac:dyDescent="0.25">
      <c r="A2245" t="s">
        <v>15</v>
      </c>
      <c r="B2245" t="s">
        <v>16</v>
      </c>
      <c r="C2245" t="s">
        <v>26</v>
      </c>
      <c r="D2245" s="1">
        <v>44316</v>
      </c>
      <c r="E2245" s="4">
        <v>2800</v>
      </c>
      <c r="F2245">
        <v>312</v>
      </c>
    </row>
    <row r="2246" spans="1:6" x14ac:dyDescent="0.25">
      <c r="A2246" t="s">
        <v>18</v>
      </c>
      <c r="B2246" t="s">
        <v>21</v>
      </c>
      <c r="C2246" t="s">
        <v>7</v>
      </c>
      <c r="D2246" s="1">
        <v>44316</v>
      </c>
      <c r="E2246" s="4">
        <v>12110</v>
      </c>
      <c r="F2246">
        <v>466</v>
      </c>
    </row>
    <row r="2247" spans="1:6" x14ac:dyDescent="0.25">
      <c r="A2247" t="s">
        <v>23</v>
      </c>
      <c r="B2247" t="s">
        <v>6</v>
      </c>
      <c r="C2247" t="s">
        <v>43</v>
      </c>
      <c r="D2247" s="1">
        <v>44319</v>
      </c>
      <c r="E2247" s="4">
        <v>910</v>
      </c>
      <c r="F2247">
        <v>76</v>
      </c>
    </row>
    <row r="2248" spans="1:6" x14ac:dyDescent="0.25">
      <c r="A2248" t="s">
        <v>8</v>
      </c>
      <c r="B2248" t="s">
        <v>11</v>
      </c>
      <c r="C2248" t="s">
        <v>28</v>
      </c>
      <c r="D2248" s="1">
        <v>44319</v>
      </c>
      <c r="E2248" s="4">
        <v>406</v>
      </c>
      <c r="F2248">
        <v>18</v>
      </c>
    </row>
    <row r="2249" spans="1:6" x14ac:dyDescent="0.25">
      <c r="A2249" t="s">
        <v>32</v>
      </c>
      <c r="B2249" t="s">
        <v>27</v>
      </c>
      <c r="C2249" t="s">
        <v>38</v>
      </c>
      <c r="D2249" s="1">
        <v>44319</v>
      </c>
      <c r="E2249" s="4">
        <v>4088</v>
      </c>
      <c r="F2249">
        <v>228</v>
      </c>
    </row>
    <row r="2250" spans="1:6" x14ac:dyDescent="0.25">
      <c r="A2250" t="s">
        <v>15</v>
      </c>
      <c r="B2250" t="s">
        <v>16</v>
      </c>
      <c r="C2250" t="s">
        <v>14</v>
      </c>
      <c r="D2250" s="1">
        <v>44319</v>
      </c>
      <c r="E2250" s="4">
        <v>1631</v>
      </c>
      <c r="F2250">
        <v>204</v>
      </c>
    </row>
    <row r="2251" spans="1:6" x14ac:dyDescent="0.25">
      <c r="A2251" t="s">
        <v>33</v>
      </c>
      <c r="B2251" t="s">
        <v>21</v>
      </c>
      <c r="C2251" t="s">
        <v>31</v>
      </c>
      <c r="D2251" s="1">
        <v>44319</v>
      </c>
      <c r="E2251" s="4">
        <v>3073</v>
      </c>
      <c r="F2251">
        <v>171</v>
      </c>
    </row>
    <row r="2252" spans="1:6" x14ac:dyDescent="0.25">
      <c r="A2252" t="s">
        <v>33</v>
      </c>
      <c r="B2252" t="s">
        <v>6</v>
      </c>
      <c r="C2252" t="s">
        <v>50</v>
      </c>
      <c r="D2252" s="1">
        <v>44320</v>
      </c>
      <c r="E2252" s="4">
        <v>2226</v>
      </c>
      <c r="F2252">
        <v>172</v>
      </c>
    </row>
    <row r="2253" spans="1:6" x14ac:dyDescent="0.25">
      <c r="A2253" t="s">
        <v>5</v>
      </c>
      <c r="B2253" t="s">
        <v>6</v>
      </c>
      <c r="C2253" t="s">
        <v>28</v>
      </c>
      <c r="D2253" s="1">
        <v>44320</v>
      </c>
      <c r="E2253" s="4">
        <v>2751</v>
      </c>
      <c r="F2253">
        <v>120</v>
      </c>
    </row>
    <row r="2254" spans="1:6" x14ac:dyDescent="0.25">
      <c r="A2254" t="s">
        <v>10</v>
      </c>
      <c r="B2254" t="s">
        <v>6</v>
      </c>
      <c r="C2254" t="s">
        <v>42</v>
      </c>
      <c r="D2254" s="1">
        <v>44320</v>
      </c>
      <c r="E2254" s="4">
        <v>7119</v>
      </c>
      <c r="F2254">
        <v>297</v>
      </c>
    </row>
    <row r="2255" spans="1:6" x14ac:dyDescent="0.25">
      <c r="A2255" t="s">
        <v>37</v>
      </c>
      <c r="B2255" t="s">
        <v>16</v>
      </c>
      <c r="C2255" t="s">
        <v>43</v>
      </c>
      <c r="D2255" s="1">
        <v>44320</v>
      </c>
      <c r="E2255" s="4">
        <v>1764</v>
      </c>
      <c r="F2255">
        <v>161</v>
      </c>
    </row>
    <row r="2256" spans="1:6" x14ac:dyDescent="0.25">
      <c r="A2256" t="s">
        <v>15</v>
      </c>
      <c r="B2256" t="s">
        <v>6</v>
      </c>
      <c r="C2256" t="s">
        <v>17</v>
      </c>
      <c r="D2256" s="1">
        <v>44320</v>
      </c>
      <c r="E2256" s="4">
        <v>9891</v>
      </c>
      <c r="F2256">
        <v>910</v>
      </c>
    </row>
    <row r="2257" spans="1:6" x14ac:dyDescent="0.25">
      <c r="A2257" t="s">
        <v>5</v>
      </c>
      <c r="B2257" t="s">
        <v>9</v>
      </c>
      <c r="C2257" t="s">
        <v>52</v>
      </c>
      <c r="D2257" s="1">
        <v>44320</v>
      </c>
      <c r="E2257" s="4">
        <v>3486</v>
      </c>
      <c r="F2257">
        <v>146</v>
      </c>
    </row>
    <row r="2258" spans="1:6" x14ac:dyDescent="0.25">
      <c r="A2258" t="s">
        <v>37</v>
      </c>
      <c r="B2258" t="s">
        <v>11</v>
      </c>
      <c r="C2258" t="s">
        <v>38</v>
      </c>
      <c r="D2258" s="1">
        <v>44320</v>
      </c>
      <c r="E2258" s="4">
        <v>1939</v>
      </c>
      <c r="F2258">
        <v>122</v>
      </c>
    </row>
    <row r="2259" spans="1:6" x14ac:dyDescent="0.25">
      <c r="A2259" t="s">
        <v>33</v>
      </c>
      <c r="B2259" t="s">
        <v>21</v>
      </c>
      <c r="C2259" t="s">
        <v>35</v>
      </c>
      <c r="D2259" s="1">
        <v>44320</v>
      </c>
      <c r="E2259" s="4">
        <v>2604</v>
      </c>
      <c r="F2259">
        <v>109</v>
      </c>
    </row>
    <row r="2260" spans="1:6" x14ac:dyDescent="0.25">
      <c r="A2260" t="s">
        <v>5</v>
      </c>
      <c r="B2260" t="s">
        <v>9</v>
      </c>
      <c r="C2260" t="s">
        <v>44</v>
      </c>
      <c r="D2260" s="1">
        <v>44320</v>
      </c>
      <c r="E2260" s="4">
        <v>7595</v>
      </c>
      <c r="F2260">
        <v>770</v>
      </c>
    </row>
    <row r="2261" spans="1:6" x14ac:dyDescent="0.25">
      <c r="A2261" t="s">
        <v>5</v>
      </c>
      <c r="B2261" t="s">
        <v>21</v>
      </c>
      <c r="C2261" t="s">
        <v>52</v>
      </c>
      <c r="D2261" s="1">
        <v>44320</v>
      </c>
      <c r="E2261" s="4">
        <v>147</v>
      </c>
      <c r="F2261">
        <v>7</v>
      </c>
    </row>
    <row r="2262" spans="1:6" x14ac:dyDescent="0.25">
      <c r="A2262" t="s">
        <v>18</v>
      </c>
      <c r="B2262" t="s">
        <v>9</v>
      </c>
      <c r="C2262" t="s">
        <v>50</v>
      </c>
      <c r="D2262" s="1">
        <v>44320</v>
      </c>
      <c r="E2262" s="4">
        <v>1078</v>
      </c>
      <c r="F2262">
        <v>90</v>
      </c>
    </row>
    <row r="2263" spans="1:6" x14ac:dyDescent="0.25">
      <c r="A2263" t="s">
        <v>32</v>
      </c>
      <c r="B2263" t="s">
        <v>9</v>
      </c>
      <c r="C2263" t="s">
        <v>19</v>
      </c>
      <c r="D2263" s="1">
        <v>44320</v>
      </c>
      <c r="E2263" s="4">
        <v>5264</v>
      </c>
      <c r="F2263">
        <v>658</v>
      </c>
    </row>
    <row r="2264" spans="1:6" x14ac:dyDescent="0.25">
      <c r="A2264" t="s">
        <v>34</v>
      </c>
      <c r="B2264" t="s">
        <v>11</v>
      </c>
      <c r="C2264" t="s">
        <v>36</v>
      </c>
      <c r="D2264" s="1">
        <v>44320</v>
      </c>
      <c r="E2264" s="4">
        <v>3038</v>
      </c>
      <c r="F2264">
        <v>234</v>
      </c>
    </row>
    <row r="2265" spans="1:6" x14ac:dyDescent="0.25">
      <c r="A2265" t="s">
        <v>39</v>
      </c>
      <c r="B2265" t="s">
        <v>16</v>
      </c>
      <c r="C2265" t="s">
        <v>38</v>
      </c>
      <c r="D2265" s="1">
        <v>44320</v>
      </c>
      <c r="E2265" s="4">
        <v>672</v>
      </c>
      <c r="F2265">
        <v>42</v>
      </c>
    </row>
    <row r="2266" spans="1:6" x14ac:dyDescent="0.25">
      <c r="A2266" t="s">
        <v>40</v>
      </c>
      <c r="B2266" t="s">
        <v>9</v>
      </c>
      <c r="C2266" t="s">
        <v>12</v>
      </c>
      <c r="D2266" s="1">
        <v>44320</v>
      </c>
      <c r="E2266" s="4">
        <v>2751</v>
      </c>
      <c r="F2266">
        <v>102</v>
      </c>
    </row>
    <row r="2267" spans="1:6" x14ac:dyDescent="0.25">
      <c r="A2267" t="s">
        <v>23</v>
      </c>
      <c r="B2267" t="s">
        <v>16</v>
      </c>
      <c r="C2267" t="s">
        <v>31</v>
      </c>
      <c r="D2267" s="1">
        <v>44320</v>
      </c>
      <c r="E2267" s="4">
        <v>224</v>
      </c>
      <c r="F2267">
        <v>12</v>
      </c>
    </row>
    <row r="2268" spans="1:6" x14ac:dyDescent="0.25">
      <c r="A2268" t="s">
        <v>20</v>
      </c>
      <c r="B2268" t="s">
        <v>11</v>
      </c>
      <c r="C2268" t="s">
        <v>35</v>
      </c>
      <c r="D2268" s="1">
        <v>44320</v>
      </c>
      <c r="E2268" s="4">
        <v>4291</v>
      </c>
      <c r="F2268">
        <v>187</v>
      </c>
    </row>
    <row r="2269" spans="1:6" x14ac:dyDescent="0.25">
      <c r="A2269" t="s">
        <v>5</v>
      </c>
      <c r="B2269" t="s">
        <v>9</v>
      </c>
      <c r="C2269" t="s">
        <v>30</v>
      </c>
      <c r="D2269" s="1">
        <v>44320</v>
      </c>
      <c r="E2269" s="4">
        <v>1134</v>
      </c>
      <c r="F2269">
        <v>95</v>
      </c>
    </row>
    <row r="2270" spans="1:6" x14ac:dyDescent="0.25">
      <c r="A2270" t="s">
        <v>13</v>
      </c>
      <c r="B2270" t="s">
        <v>27</v>
      </c>
      <c r="C2270" t="s">
        <v>12</v>
      </c>
      <c r="D2270" s="1">
        <v>44320</v>
      </c>
      <c r="E2270" s="4">
        <v>3822</v>
      </c>
      <c r="F2270">
        <v>147</v>
      </c>
    </row>
    <row r="2271" spans="1:6" x14ac:dyDescent="0.25">
      <c r="A2271" t="s">
        <v>33</v>
      </c>
      <c r="B2271" t="s">
        <v>9</v>
      </c>
      <c r="C2271" t="s">
        <v>19</v>
      </c>
      <c r="D2271" s="1">
        <v>44320</v>
      </c>
      <c r="E2271" s="4">
        <v>2933</v>
      </c>
      <c r="F2271">
        <v>419</v>
      </c>
    </row>
    <row r="2272" spans="1:6" x14ac:dyDescent="0.25">
      <c r="A2272" t="s">
        <v>39</v>
      </c>
      <c r="B2272" t="s">
        <v>27</v>
      </c>
      <c r="C2272" t="s">
        <v>36</v>
      </c>
      <c r="D2272" s="1">
        <v>44320</v>
      </c>
      <c r="E2272" s="4">
        <v>1932</v>
      </c>
      <c r="F2272">
        <v>138</v>
      </c>
    </row>
    <row r="2273" spans="1:6" x14ac:dyDescent="0.25">
      <c r="A2273" t="s">
        <v>15</v>
      </c>
      <c r="B2273" t="s">
        <v>9</v>
      </c>
      <c r="C2273" t="s">
        <v>38</v>
      </c>
      <c r="D2273" s="1">
        <v>44320</v>
      </c>
      <c r="E2273" s="4">
        <v>2009</v>
      </c>
      <c r="F2273">
        <v>126</v>
      </c>
    </row>
    <row r="2274" spans="1:6" x14ac:dyDescent="0.25">
      <c r="A2274" t="s">
        <v>46</v>
      </c>
      <c r="B2274" t="s">
        <v>27</v>
      </c>
      <c r="C2274" t="s">
        <v>43</v>
      </c>
      <c r="D2274" s="1">
        <v>44320</v>
      </c>
      <c r="E2274" s="4">
        <v>1141</v>
      </c>
      <c r="F2274">
        <v>115</v>
      </c>
    </row>
    <row r="2275" spans="1:6" x14ac:dyDescent="0.25">
      <c r="A2275" t="s">
        <v>41</v>
      </c>
      <c r="B2275" t="s">
        <v>11</v>
      </c>
      <c r="C2275" t="s">
        <v>31</v>
      </c>
      <c r="D2275" s="1">
        <v>44320</v>
      </c>
      <c r="E2275" s="4">
        <v>1442</v>
      </c>
      <c r="F2275">
        <v>81</v>
      </c>
    </row>
    <row r="2276" spans="1:6" x14ac:dyDescent="0.25">
      <c r="A2276" t="s">
        <v>40</v>
      </c>
      <c r="B2276" t="s">
        <v>16</v>
      </c>
      <c r="C2276" t="s">
        <v>47</v>
      </c>
      <c r="D2276" s="1">
        <v>44320</v>
      </c>
      <c r="E2276" s="4">
        <v>7203</v>
      </c>
      <c r="F2276">
        <v>515</v>
      </c>
    </row>
    <row r="2277" spans="1:6" x14ac:dyDescent="0.25">
      <c r="A2277" t="s">
        <v>33</v>
      </c>
      <c r="B2277" t="s">
        <v>6</v>
      </c>
      <c r="C2277" t="s">
        <v>28</v>
      </c>
      <c r="D2277" s="1">
        <v>44320</v>
      </c>
      <c r="E2277" s="4">
        <v>13286</v>
      </c>
      <c r="F2277">
        <v>604</v>
      </c>
    </row>
    <row r="2278" spans="1:6" x14ac:dyDescent="0.25">
      <c r="A2278" t="s">
        <v>25</v>
      </c>
      <c r="B2278" t="s">
        <v>27</v>
      </c>
      <c r="C2278" t="s">
        <v>52</v>
      </c>
      <c r="D2278" s="1">
        <v>44320</v>
      </c>
      <c r="E2278" s="4">
        <v>13678</v>
      </c>
      <c r="F2278">
        <v>527</v>
      </c>
    </row>
    <row r="2279" spans="1:6" x14ac:dyDescent="0.25">
      <c r="A2279" t="s">
        <v>40</v>
      </c>
      <c r="B2279" t="s">
        <v>6</v>
      </c>
      <c r="C2279" t="s">
        <v>14</v>
      </c>
      <c r="D2279" s="1">
        <v>44320</v>
      </c>
      <c r="E2279" s="4">
        <v>2723</v>
      </c>
      <c r="F2279">
        <v>273</v>
      </c>
    </row>
    <row r="2280" spans="1:6" x14ac:dyDescent="0.25">
      <c r="A2280" t="s">
        <v>34</v>
      </c>
      <c r="B2280" t="s">
        <v>21</v>
      </c>
      <c r="C2280" t="s">
        <v>28</v>
      </c>
      <c r="D2280" s="1">
        <v>44320</v>
      </c>
      <c r="E2280" s="4">
        <v>14021</v>
      </c>
      <c r="F2280">
        <v>668</v>
      </c>
    </row>
    <row r="2281" spans="1:6" x14ac:dyDescent="0.25">
      <c r="A2281" t="s">
        <v>49</v>
      </c>
      <c r="B2281" t="s">
        <v>9</v>
      </c>
      <c r="C2281" t="s">
        <v>28</v>
      </c>
      <c r="D2281" s="1">
        <v>44320</v>
      </c>
      <c r="E2281" s="4">
        <v>10486</v>
      </c>
      <c r="F2281">
        <v>477</v>
      </c>
    </row>
    <row r="2282" spans="1:6" x14ac:dyDescent="0.25">
      <c r="A2282" t="s">
        <v>20</v>
      </c>
      <c r="B2282" t="s">
        <v>27</v>
      </c>
      <c r="C2282" t="s">
        <v>38</v>
      </c>
      <c r="D2282" s="1">
        <v>44320</v>
      </c>
      <c r="E2282" s="4">
        <v>4676</v>
      </c>
      <c r="F2282">
        <v>293</v>
      </c>
    </row>
    <row r="2283" spans="1:6" x14ac:dyDescent="0.25">
      <c r="A2283" t="s">
        <v>33</v>
      </c>
      <c r="B2283" t="s">
        <v>9</v>
      </c>
      <c r="C2283" t="s">
        <v>36</v>
      </c>
      <c r="D2283" s="1">
        <v>44320</v>
      </c>
      <c r="E2283" s="4">
        <v>12047</v>
      </c>
      <c r="F2283">
        <v>840</v>
      </c>
    </row>
    <row r="2284" spans="1:6" x14ac:dyDescent="0.25">
      <c r="A2284" t="s">
        <v>49</v>
      </c>
      <c r="B2284" t="s">
        <v>27</v>
      </c>
      <c r="C2284" t="s">
        <v>19</v>
      </c>
      <c r="D2284" s="1">
        <v>44320</v>
      </c>
      <c r="E2284" s="4">
        <v>3864</v>
      </c>
      <c r="F2284">
        <v>644</v>
      </c>
    </row>
    <row r="2285" spans="1:6" x14ac:dyDescent="0.25">
      <c r="A2285" t="s">
        <v>40</v>
      </c>
      <c r="B2285" t="s">
        <v>6</v>
      </c>
      <c r="C2285" t="s">
        <v>43</v>
      </c>
      <c r="D2285" s="1">
        <v>44320</v>
      </c>
      <c r="E2285" s="4">
        <v>4424</v>
      </c>
      <c r="F2285">
        <v>443</v>
      </c>
    </row>
    <row r="2286" spans="1:6" x14ac:dyDescent="0.25">
      <c r="A2286" t="s">
        <v>8</v>
      </c>
      <c r="B2286" t="s">
        <v>21</v>
      </c>
      <c r="C2286" t="s">
        <v>14</v>
      </c>
      <c r="D2286" s="1">
        <v>44320</v>
      </c>
      <c r="E2286" s="4">
        <v>2821</v>
      </c>
      <c r="F2286">
        <v>283</v>
      </c>
    </row>
    <row r="2287" spans="1:6" x14ac:dyDescent="0.25">
      <c r="A2287" t="s">
        <v>34</v>
      </c>
      <c r="B2287" t="s">
        <v>27</v>
      </c>
      <c r="C2287" t="s">
        <v>42</v>
      </c>
      <c r="D2287" s="1">
        <v>44320</v>
      </c>
      <c r="E2287" s="4">
        <v>1050</v>
      </c>
      <c r="F2287">
        <v>42</v>
      </c>
    </row>
    <row r="2288" spans="1:6" x14ac:dyDescent="0.25">
      <c r="A2288" t="s">
        <v>15</v>
      </c>
      <c r="B2288" t="s">
        <v>21</v>
      </c>
      <c r="C2288" t="s">
        <v>45</v>
      </c>
      <c r="D2288" s="1">
        <v>44320</v>
      </c>
      <c r="E2288" s="4">
        <v>3101</v>
      </c>
      <c r="F2288">
        <v>148</v>
      </c>
    </row>
    <row r="2289" spans="1:6" x14ac:dyDescent="0.25">
      <c r="A2289" t="s">
        <v>25</v>
      </c>
      <c r="B2289" t="s">
        <v>11</v>
      </c>
      <c r="C2289" t="s">
        <v>38</v>
      </c>
      <c r="D2289" s="1">
        <v>44320</v>
      </c>
      <c r="E2289" s="4">
        <v>238</v>
      </c>
      <c r="F2289">
        <v>14</v>
      </c>
    </row>
    <row r="2290" spans="1:6" x14ac:dyDescent="0.25">
      <c r="A2290" t="s">
        <v>10</v>
      </c>
      <c r="B2290" t="s">
        <v>6</v>
      </c>
      <c r="C2290" t="s">
        <v>47</v>
      </c>
      <c r="D2290" s="1">
        <v>44320</v>
      </c>
      <c r="E2290" s="4">
        <v>5362</v>
      </c>
      <c r="F2290">
        <v>413</v>
      </c>
    </row>
    <row r="2291" spans="1:6" x14ac:dyDescent="0.25">
      <c r="A2291" t="s">
        <v>25</v>
      </c>
      <c r="B2291" t="s">
        <v>9</v>
      </c>
      <c r="C2291" t="s">
        <v>26</v>
      </c>
      <c r="D2291" s="1">
        <v>44320</v>
      </c>
      <c r="E2291" s="4">
        <v>4522</v>
      </c>
      <c r="F2291">
        <v>283</v>
      </c>
    </row>
    <row r="2292" spans="1:6" x14ac:dyDescent="0.25">
      <c r="A2292" t="s">
        <v>29</v>
      </c>
      <c r="B2292" t="s">
        <v>27</v>
      </c>
      <c r="C2292" t="s">
        <v>45</v>
      </c>
      <c r="D2292" s="1">
        <v>44321</v>
      </c>
      <c r="E2292" s="4">
        <v>2506</v>
      </c>
      <c r="F2292">
        <v>120</v>
      </c>
    </row>
    <row r="2293" spans="1:6" x14ac:dyDescent="0.25">
      <c r="A2293" t="s">
        <v>33</v>
      </c>
      <c r="B2293" t="s">
        <v>11</v>
      </c>
      <c r="C2293" t="s">
        <v>43</v>
      </c>
      <c r="D2293" s="1">
        <v>44321</v>
      </c>
      <c r="E2293" s="4">
        <v>6923</v>
      </c>
      <c r="F2293">
        <v>577</v>
      </c>
    </row>
    <row r="2294" spans="1:6" x14ac:dyDescent="0.25">
      <c r="A2294" t="s">
        <v>20</v>
      </c>
      <c r="B2294" t="s">
        <v>27</v>
      </c>
      <c r="C2294" t="s">
        <v>22</v>
      </c>
      <c r="D2294" s="1">
        <v>44321</v>
      </c>
      <c r="E2294" s="4">
        <v>4109</v>
      </c>
      <c r="F2294">
        <v>514</v>
      </c>
    </row>
    <row r="2295" spans="1:6" x14ac:dyDescent="0.25">
      <c r="A2295" t="s">
        <v>41</v>
      </c>
      <c r="B2295" t="s">
        <v>27</v>
      </c>
      <c r="C2295" t="s">
        <v>26</v>
      </c>
      <c r="D2295" s="1">
        <v>44321</v>
      </c>
      <c r="E2295" s="4">
        <v>1043</v>
      </c>
      <c r="F2295">
        <v>70</v>
      </c>
    </row>
    <row r="2296" spans="1:6" x14ac:dyDescent="0.25">
      <c r="A2296" t="s">
        <v>23</v>
      </c>
      <c r="B2296" t="s">
        <v>16</v>
      </c>
      <c r="C2296" t="s">
        <v>48</v>
      </c>
      <c r="D2296" s="1">
        <v>44321</v>
      </c>
      <c r="E2296" s="4">
        <v>3969</v>
      </c>
      <c r="F2296">
        <v>284</v>
      </c>
    </row>
    <row r="2297" spans="1:6" x14ac:dyDescent="0.25">
      <c r="A2297" t="s">
        <v>33</v>
      </c>
      <c r="B2297" t="s">
        <v>6</v>
      </c>
      <c r="C2297" t="s">
        <v>26</v>
      </c>
      <c r="D2297" s="1">
        <v>44321</v>
      </c>
      <c r="E2297" s="4">
        <v>10115</v>
      </c>
      <c r="F2297">
        <v>700</v>
      </c>
    </row>
    <row r="2298" spans="1:6" x14ac:dyDescent="0.25">
      <c r="A2298" t="s">
        <v>49</v>
      </c>
      <c r="B2298" t="s">
        <v>6</v>
      </c>
      <c r="C2298" t="s">
        <v>42</v>
      </c>
      <c r="D2298" s="1">
        <v>44321</v>
      </c>
      <c r="E2298" s="4">
        <v>7364</v>
      </c>
      <c r="F2298">
        <v>295</v>
      </c>
    </row>
    <row r="2299" spans="1:6" x14ac:dyDescent="0.25">
      <c r="A2299" t="s">
        <v>34</v>
      </c>
      <c r="B2299" t="s">
        <v>21</v>
      </c>
      <c r="C2299" t="s">
        <v>22</v>
      </c>
      <c r="D2299" s="1">
        <v>44321</v>
      </c>
      <c r="E2299" s="4">
        <v>875</v>
      </c>
      <c r="F2299">
        <v>125</v>
      </c>
    </row>
    <row r="2300" spans="1:6" x14ac:dyDescent="0.25">
      <c r="A2300" t="s">
        <v>40</v>
      </c>
      <c r="B2300" t="s">
        <v>6</v>
      </c>
      <c r="C2300" t="s">
        <v>48</v>
      </c>
      <c r="D2300" s="1">
        <v>44321</v>
      </c>
      <c r="E2300" s="4">
        <v>3619</v>
      </c>
      <c r="F2300">
        <v>227</v>
      </c>
    </row>
    <row r="2301" spans="1:6" x14ac:dyDescent="0.25">
      <c r="A2301" t="s">
        <v>13</v>
      </c>
      <c r="B2301" t="s">
        <v>16</v>
      </c>
      <c r="C2301" t="s">
        <v>14</v>
      </c>
      <c r="D2301" s="1">
        <v>44321</v>
      </c>
      <c r="E2301" s="4">
        <v>5054</v>
      </c>
      <c r="F2301">
        <v>562</v>
      </c>
    </row>
    <row r="2302" spans="1:6" x14ac:dyDescent="0.25">
      <c r="A2302" t="s">
        <v>20</v>
      </c>
      <c r="B2302" t="s">
        <v>21</v>
      </c>
      <c r="C2302" t="s">
        <v>44</v>
      </c>
      <c r="D2302" s="1">
        <v>44321</v>
      </c>
      <c r="E2302" s="4">
        <v>7469</v>
      </c>
      <c r="F2302">
        <v>679</v>
      </c>
    </row>
    <row r="2303" spans="1:6" x14ac:dyDescent="0.25">
      <c r="A2303" t="s">
        <v>33</v>
      </c>
      <c r="B2303" t="s">
        <v>6</v>
      </c>
      <c r="C2303" t="s">
        <v>42</v>
      </c>
      <c r="D2303" s="1">
        <v>44321</v>
      </c>
      <c r="E2303" s="4">
        <v>11305</v>
      </c>
      <c r="F2303">
        <v>472</v>
      </c>
    </row>
    <row r="2304" spans="1:6" x14ac:dyDescent="0.25">
      <c r="A2304" t="s">
        <v>20</v>
      </c>
      <c r="B2304" t="s">
        <v>6</v>
      </c>
      <c r="C2304" t="s">
        <v>24</v>
      </c>
      <c r="D2304" s="1">
        <v>44321</v>
      </c>
      <c r="E2304" s="4">
        <v>6930</v>
      </c>
      <c r="F2304">
        <v>434</v>
      </c>
    </row>
    <row r="2305" spans="1:6" x14ac:dyDescent="0.25">
      <c r="A2305" t="s">
        <v>39</v>
      </c>
      <c r="B2305" t="s">
        <v>27</v>
      </c>
      <c r="C2305" t="s">
        <v>50</v>
      </c>
      <c r="D2305" s="1">
        <v>44321</v>
      </c>
      <c r="E2305" s="4">
        <v>406</v>
      </c>
      <c r="F2305">
        <v>32</v>
      </c>
    </row>
    <row r="2306" spans="1:6" x14ac:dyDescent="0.25">
      <c r="A2306" t="s">
        <v>33</v>
      </c>
      <c r="B2306" t="s">
        <v>16</v>
      </c>
      <c r="C2306" t="s">
        <v>47</v>
      </c>
      <c r="D2306" s="1">
        <v>44321</v>
      </c>
      <c r="E2306" s="4">
        <v>1918</v>
      </c>
      <c r="F2306">
        <v>128</v>
      </c>
    </row>
    <row r="2307" spans="1:6" x14ac:dyDescent="0.25">
      <c r="A2307" t="s">
        <v>37</v>
      </c>
      <c r="B2307" t="s">
        <v>9</v>
      </c>
      <c r="C2307" t="s">
        <v>31</v>
      </c>
      <c r="D2307" s="1">
        <v>44321</v>
      </c>
      <c r="E2307" s="4">
        <v>616</v>
      </c>
      <c r="F2307">
        <v>35</v>
      </c>
    </row>
    <row r="2308" spans="1:6" x14ac:dyDescent="0.25">
      <c r="A2308" t="s">
        <v>25</v>
      </c>
      <c r="B2308" t="s">
        <v>27</v>
      </c>
      <c r="C2308" t="s">
        <v>43</v>
      </c>
      <c r="D2308" s="1">
        <v>44321</v>
      </c>
      <c r="E2308" s="4">
        <v>1533</v>
      </c>
      <c r="F2308">
        <v>128</v>
      </c>
    </row>
    <row r="2309" spans="1:6" x14ac:dyDescent="0.25">
      <c r="A2309" t="s">
        <v>49</v>
      </c>
      <c r="B2309" t="s">
        <v>21</v>
      </c>
      <c r="C2309" t="s">
        <v>45</v>
      </c>
      <c r="D2309" s="1">
        <v>44321</v>
      </c>
      <c r="E2309" s="4">
        <v>8876</v>
      </c>
      <c r="F2309">
        <v>423</v>
      </c>
    </row>
    <row r="2310" spans="1:6" x14ac:dyDescent="0.25">
      <c r="A2310" t="s">
        <v>32</v>
      </c>
      <c r="B2310" t="s">
        <v>6</v>
      </c>
      <c r="C2310" t="s">
        <v>7</v>
      </c>
      <c r="D2310" s="1">
        <v>44321</v>
      </c>
      <c r="E2310" s="4">
        <v>3731</v>
      </c>
      <c r="F2310">
        <v>311</v>
      </c>
    </row>
    <row r="2311" spans="1:6" x14ac:dyDescent="0.25">
      <c r="A2311" t="s">
        <v>25</v>
      </c>
      <c r="B2311" t="s">
        <v>27</v>
      </c>
      <c r="C2311" t="s">
        <v>24</v>
      </c>
      <c r="D2311" s="1">
        <v>44321</v>
      </c>
      <c r="E2311" s="4">
        <v>10465</v>
      </c>
      <c r="F2311">
        <v>770</v>
      </c>
    </row>
    <row r="2312" spans="1:6" x14ac:dyDescent="0.25">
      <c r="A2312" t="s">
        <v>23</v>
      </c>
      <c r="B2312" t="s">
        <v>21</v>
      </c>
      <c r="C2312" t="s">
        <v>14</v>
      </c>
      <c r="D2312" s="1">
        <v>44322</v>
      </c>
      <c r="E2312" s="4">
        <v>1659</v>
      </c>
      <c r="F2312">
        <v>185</v>
      </c>
    </row>
    <row r="2313" spans="1:6" x14ac:dyDescent="0.25">
      <c r="A2313" t="s">
        <v>20</v>
      </c>
      <c r="B2313" t="s">
        <v>9</v>
      </c>
      <c r="C2313" t="s">
        <v>44</v>
      </c>
      <c r="D2313" s="1">
        <v>44322</v>
      </c>
      <c r="E2313" s="4">
        <v>616</v>
      </c>
      <c r="F2313">
        <v>56</v>
      </c>
    </row>
    <row r="2314" spans="1:6" x14ac:dyDescent="0.25">
      <c r="A2314" t="s">
        <v>51</v>
      </c>
      <c r="B2314" t="s">
        <v>9</v>
      </c>
      <c r="C2314" t="s">
        <v>24</v>
      </c>
      <c r="D2314" s="1">
        <v>44322</v>
      </c>
      <c r="E2314" s="4">
        <v>3325</v>
      </c>
      <c r="F2314">
        <v>208</v>
      </c>
    </row>
    <row r="2315" spans="1:6" x14ac:dyDescent="0.25">
      <c r="A2315" t="s">
        <v>20</v>
      </c>
      <c r="B2315" t="s">
        <v>21</v>
      </c>
      <c r="C2315" t="s">
        <v>48</v>
      </c>
      <c r="D2315" s="1">
        <v>44322</v>
      </c>
      <c r="E2315" s="4">
        <v>2394</v>
      </c>
      <c r="F2315">
        <v>160</v>
      </c>
    </row>
    <row r="2316" spans="1:6" x14ac:dyDescent="0.25">
      <c r="A2316" t="s">
        <v>29</v>
      </c>
      <c r="B2316" t="s">
        <v>21</v>
      </c>
      <c r="C2316" t="s">
        <v>17</v>
      </c>
      <c r="D2316" s="1">
        <v>44322</v>
      </c>
      <c r="E2316" s="4">
        <v>6916</v>
      </c>
      <c r="F2316">
        <v>532</v>
      </c>
    </row>
    <row r="2317" spans="1:6" x14ac:dyDescent="0.25">
      <c r="A2317" t="s">
        <v>20</v>
      </c>
      <c r="B2317" t="s">
        <v>16</v>
      </c>
      <c r="C2317" t="s">
        <v>52</v>
      </c>
      <c r="D2317" s="1">
        <v>44322</v>
      </c>
      <c r="E2317" s="4">
        <v>4158</v>
      </c>
      <c r="F2317">
        <v>167</v>
      </c>
    </row>
    <row r="2318" spans="1:6" x14ac:dyDescent="0.25">
      <c r="A2318" t="s">
        <v>40</v>
      </c>
      <c r="B2318" t="s">
        <v>6</v>
      </c>
      <c r="C2318" t="s">
        <v>17</v>
      </c>
      <c r="D2318" s="1">
        <v>44322</v>
      </c>
      <c r="E2318" s="4">
        <v>3199</v>
      </c>
      <c r="F2318">
        <v>267</v>
      </c>
    </row>
    <row r="2319" spans="1:6" x14ac:dyDescent="0.25">
      <c r="A2319" t="s">
        <v>39</v>
      </c>
      <c r="B2319" t="s">
        <v>9</v>
      </c>
      <c r="C2319" t="s">
        <v>48</v>
      </c>
      <c r="D2319" s="1">
        <v>44322</v>
      </c>
      <c r="E2319" s="4">
        <v>2891</v>
      </c>
      <c r="F2319">
        <v>181</v>
      </c>
    </row>
    <row r="2320" spans="1:6" x14ac:dyDescent="0.25">
      <c r="A2320" t="s">
        <v>8</v>
      </c>
      <c r="B2320" t="s">
        <v>9</v>
      </c>
      <c r="C2320" t="s">
        <v>42</v>
      </c>
      <c r="D2320" s="1">
        <v>44322</v>
      </c>
      <c r="E2320" s="4">
        <v>2072</v>
      </c>
      <c r="F2320">
        <v>83</v>
      </c>
    </row>
    <row r="2321" spans="1:6" x14ac:dyDescent="0.25">
      <c r="A2321" t="s">
        <v>25</v>
      </c>
      <c r="B2321" t="s">
        <v>16</v>
      </c>
      <c r="C2321" t="s">
        <v>47</v>
      </c>
      <c r="D2321" s="1">
        <v>44322</v>
      </c>
      <c r="E2321" s="4">
        <v>525</v>
      </c>
      <c r="F2321">
        <v>35</v>
      </c>
    </row>
    <row r="2322" spans="1:6" x14ac:dyDescent="0.25">
      <c r="A2322" t="s">
        <v>8</v>
      </c>
      <c r="B2322" t="s">
        <v>6</v>
      </c>
      <c r="C2322" t="s">
        <v>42</v>
      </c>
      <c r="D2322" s="1">
        <v>44323</v>
      </c>
      <c r="E2322" s="4">
        <v>4900</v>
      </c>
      <c r="F2322">
        <v>196</v>
      </c>
    </row>
    <row r="2323" spans="1:6" x14ac:dyDescent="0.25">
      <c r="A2323" t="s">
        <v>29</v>
      </c>
      <c r="B2323" t="s">
        <v>9</v>
      </c>
      <c r="C2323" t="s">
        <v>19</v>
      </c>
      <c r="D2323" s="1">
        <v>44323</v>
      </c>
      <c r="E2323" s="4">
        <v>6321</v>
      </c>
      <c r="F2323">
        <v>1050</v>
      </c>
    </row>
    <row r="2324" spans="1:6" x14ac:dyDescent="0.25">
      <c r="A2324" t="s">
        <v>20</v>
      </c>
      <c r="B2324" t="s">
        <v>6</v>
      </c>
      <c r="C2324" t="s">
        <v>28</v>
      </c>
      <c r="D2324" s="1">
        <v>44323</v>
      </c>
      <c r="E2324" s="4">
        <v>448</v>
      </c>
      <c r="F2324">
        <v>22</v>
      </c>
    </row>
    <row r="2325" spans="1:6" x14ac:dyDescent="0.25">
      <c r="A2325" t="s">
        <v>41</v>
      </c>
      <c r="B2325" t="s">
        <v>27</v>
      </c>
      <c r="C2325" t="s">
        <v>42</v>
      </c>
      <c r="D2325" s="1">
        <v>44323</v>
      </c>
      <c r="E2325" s="4">
        <v>2415</v>
      </c>
      <c r="F2325">
        <v>105</v>
      </c>
    </row>
    <row r="2326" spans="1:6" x14ac:dyDescent="0.25">
      <c r="A2326" t="s">
        <v>37</v>
      </c>
      <c r="B2326" t="s">
        <v>9</v>
      </c>
      <c r="C2326" t="s">
        <v>52</v>
      </c>
      <c r="D2326" s="1">
        <v>44323</v>
      </c>
      <c r="E2326" s="4">
        <v>7140</v>
      </c>
      <c r="F2326">
        <v>298</v>
      </c>
    </row>
    <row r="2327" spans="1:6" x14ac:dyDescent="0.25">
      <c r="A2327" t="s">
        <v>33</v>
      </c>
      <c r="B2327" t="s">
        <v>9</v>
      </c>
      <c r="C2327" t="s">
        <v>47</v>
      </c>
      <c r="D2327" s="1">
        <v>44323</v>
      </c>
      <c r="E2327" s="4">
        <v>7588</v>
      </c>
      <c r="F2327">
        <v>542</v>
      </c>
    </row>
    <row r="2328" spans="1:6" x14ac:dyDescent="0.25">
      <c r="A2328" t="s">
        <v>23</v>
      </c>
      <c r="B2328" t="s">
        <v>6</v>
      </c>
      <c r="C2328" t="s">
        <v>35</v>
      </c>
      <c r="D2328" s="1">
        <v>44323</v>
      </c>
      <c r="E2328" s="4">
        <v>3052</v>
      </c>
      <c r="F2328">
        <v>123</v>
      </c>
    </row>
    <row r="2329" spans="1:6" x14ac:dyDescent="0.25">
      <c r="A2329" t="s">
        <v>46</v>
      </c>
      <c r="B2329" t="s">
        <v>9</v>
      </c>
      <c r="C2329" t="s">
        <v>12</v>
      </c>
      <c r="D2329" s="1">
        <v>44323</v>
      </c>
      <c r="E2329" s="4">
        <v>3458</v>
      </c>
      <c r="F2329">
        <v>139</v>
      </c>
    </row>
    <row r="2330" spans="1:6" x14ac:dyDescent="0.25">
      <c r="A2330" t="s">
        <v>15</v>
      </c>
      <c r="B2330" t="s">
        <v>9</v>
      </c>
      <c r="C2330" t="s">
        <v>12</v>
      </c>
      <c r="D2330" s="1">
        <v>44323</v>
      </c>
      <c r="E2330" s="4">
        <v>5383</v>
      </c>
      <c r="F2330">
        <v>200</v>
      </c>
    </row>
    <row r="2331" spans="1:6" x14ac:dyDescent="0.25">
      <c r="A2331" t="s">
        <v>15</v>
      </c>
      <c r="B2331" t="s">
        <v>21</v>
      </c>
      <c r="C2331" t="s">
        <v>50</v>
      </c>
      <c r="D2331" s="1">
        <v>44323</v>
      </c>
      <c r="E2331" s="4">
        <v>5180</v>
      </c>
      <c r="F2331">
        <v>432</v>
      </c>
    </row>
    <row r="2332" spans="1:6" x14ac:dyDescent="0.25">
      <c r="A2332" t="s">
        <v>46</v>
      </c>
      <c r="B2332" t="s">
        <v>16</v>
      </c>
      <c r="C2332" t="s">
        <v>24</v>
      </c>
      <c r="D2332" s="1">
        <v>44323</v>
      </c>
      <c r="E2332" s="4">
        <v>1008</v>
      </c>
      <c r="F2332">
        <v>63</v>
      </c>
    </row>
    <row r="2333" spans="1:6" x14ac:dyDescent="0.25">
      <c r="A2333" t="s">
        <v>5</v>
      </c>
      <c r="B2333" t="s">
        <v>6</v>
      </c>
      <c r="C2333" t="s">
        <v>30</v>
      </c>
      <c r="D2333" s="1">
        <v>44323</v>
      </c>
      <c r="E2333" s="4">
        <v>4599</v>
      </c>
      <c r="F2333">
        <v>384</v>
      </c>
    </row>
    <row r="2334" spans="1:6" x14ac:dyDescent="0.25">
      <c r="A2334" t="s">
        <v>46</v>
      </c>
      <c r="B2334" t="s">
        <v>6</v>
      </c>
      <c r="C2334" t="s">
        <v>44</v>
      </c>
      <c r="D2334" s="1">
        <v>44323</v>
      </c>
      <c r="E2334" s="4">
        <v>1337</v>
      </c>
      <c r="F2334">
        <v>122</v>
      </c>
    </row>
    <row r="2335" spans="1:6" x14ac:dyDescent="0.25">
      <c r="A2335" t="s">
        <v>5</v>
      </c>
      <c r="B2335" t="s">
        <v>21</v>
      </c>
      <c r="C2335" t="s">
        <v>19</v>
      </c>
      <c r="D2335" s="1">
        <v>44323</v>
      </c>
      <c r="E2335" s="4">
        <v>4074</v>
      </c>
      <c r="F2335">
        <v>582</v>
      </c>
    </row>
    <row r="2336" spans="1:6" x14ac:dyDescent="0.25">
      <c r="A2336" t="s">
        <v>32</v>
      </c>
      <c r="B2336" t="s">
        <v>27</v>
      </c>
      <c r="C2336" t="s">
        <v>43</v>
      </c>
      <c r="D2336" s="1">
        <v>44323</v>
      </c>
      <c r="E2336" s="4">
        <v>3017</v>
      </c>
      <c r="F2336">
        <v>252</v>
      </c>
    </row>
    <row r="2337" spans="1:6" x14ac:dyDescent="0.25">
      <c r="A2337" t="s">
        <v>18</v>
      </c>
      <c r="B2337" t="s">
        <v>27</v>
      </c>
      <c r="C2337" t="s">
        <v>48</v>
      </c>
      <c r="D2337" s="1">
        <v>44323</v>
      </c>
      <c r="E2337" s="4">
        <v>1050</v>
      </c>
      <c r="F2337">
        <v>70</v>
      </c>
    </row>
    <row r="2338" spans="1:6" x14ac:dyDescent="0.25">
      <c r="A2338" t="s">
        <v>33</v>
      </c>
      <c r="B2338" t="s">
        <v>16</v>
      </c>
      <c r="C2338" t="s">
        <v>35</v>
      </c>
      <c r="D2338" s="1">
        <v>44323</v>
      </c>
      <c r="E2338" s="4">
        <v>1547</v>
      </c>
      <c r="F2338">
        <v>65</v>
      </c>
    </row>
    <row r="2339" spans="1:6" x14ac:dyDescent="0.25">
      <c r="A2339" t="s">
        <v>10</v>
      </c>
      <c r="B2339" t="s">
        <v>9</v>
      </c>
      <c r="C2339" t="s">
        <v>24</v>
      </c>
      <c r="D2339" s="1">
        <v>44323</v>
      </c>
      <c r="E2339" s="4">
        <v>28</v>
      </c>
      <c r="F2339">
        <v>2</v>
      </c>
    </row>
    <row r="2340" spans="1:6" x14ac:dyDescent="0.25">
      <c r="A2340" t="s">
        <v>5</v>
      </c>
      <c r="B2340" t="s">
        <v>9</v>
      </c>
      <c r="C2340" t="s">
        <v>47</v>
      </c>
      <c r="D2340" s="1">
        <v>44323</v>
      </c>
      <c r="E2340" s="4">
        <v>4620</v>
      </c>
      <c r="F2340">
        <v>330</v>
      </c>
    </row>
    <row r="2341" spans="1:6" x14ac:dyDescent="0.25">
      <c r="A2341" t="s">
        <v>33</v>
      </c>
      <c r="B2341" t="s">
        <v>21</v>
      </c>
      <c r="C2341" t="s">
        <v>22</v>
      </c>
      <c r="D2341" s="1">
        <v>44323</v>
      </c>
      <c r="E2341" s="4">
        <v>9639</v>
      </c>
      <c r="F2341">
        <v>1610</v>
      </c>
    </row>
    <row r="2342" spans="1:6" x14ac:dyDescent="0.25">
      <c r="A2342" t="s">
        <v>20</v>
      </c>
      <c r="B2342" t="s">
        <v>6</v>
      </c>
      <c r="C2342" t="s">
        <v>22</v>
      </c>
      <c r="D2342" s="1">
        <v>44323</v>
      </c>
      <c r="E2342" s="4">
        <v>406</v>
      </c>
      <c r="F2342">
        <v>58</v>
      </c>
    </row>
    <row r="2343" spans="1:6" x14ac:dyDescent="0.25">
      <c r="A2343" t="s">
        <v>23</v>
      </c>
      <c r="B2343" t="s">
        <v>9</v>
      </c>
      <c r="C2343" t="s">
        <v>14</v>
      </c>
      <c r="D2343" s="1">
        <v>44323</v>
      </c>
      <c r="E2343" s="4">
        <v>1974</v>
      </c>
      <c r="F2343">
        <v>247</v>
      </c>
    </row>
    <row r="2344" spans="1:6" x14ac:dyDescent="0.25">
      <c r="A2344" t="s">
        <v>18</v>
      </c>
      <c r="B2344" t="s">
        <v>27</v>
      </c>
      <c r="C2344" t="s">
        <v>12</v>
      </c>
      <c r="D2344" s="1">
        <v>44323</v>
      </c>
      <c r="E2344" s="4">
        <v>3059</v>
      </c>
      <c r="F2344">
        <v>114</v>
      </c>
    </row>
    <row r="2345" spans="1:6" x14ac:dyDescent="0.25">
      <c r="A2345" t="s">
        <v>18</v>
      </c>
      <c r="B2345" t="s">
        <v>21</v>
      </c>
      <c r="C2345" t="s">
        <v>31</v>
      </c>
      <c r="D2345" s="1">
        <v>44323</v>
      </c>
      <c r="E2345" s="4">
        <v>1918</v>
      </c>
      <c r="F2345">
        <v>107</v>
      </c>
    </row>
    <row r="2346" spans="1:6" x14ac:dyDescent="0.25">
      <c r="A2346" t="s">
        <v>23</v>
      </c>
      <c r="B2346" t="s">
        <v>21</v>
      </c>
      <c r="C2346" t="s">
        <v>50</v>
      </c>
      <c r="D2346" s="1">
        <v>44323</v>
      </c>
      <c r="E2346" s="4">
        <v>2009</v>
      </c>
      <c r="F2346">
        <v>168</v>
      </c>
    </row>
    <row r="2347" spans="1:6" x14ac:dyDescent="0.25">
      <c r="A2347" t="s">
        <v>23</v>
      </c>
      <c r="B2347" t="s">
        <v>21</v>
      </c>
      <c r="C2347" t="s">
        <v>38</v>
      </c>
      <c r="D2347" s="1">
        <v>44323</v>
      </c>
      <c r="E2347" s="4">
        <v>2583</v>
      </c>
      <c r="F2347">
        <v>144</v>
      </c>
    </row>
    <row r="2348" spans="1:6" x14ac:dyDescent="0.25">
      <c r="A2348" t="s">
        <v>20</v>
      </c>
      <c r="B2348" t="s">
        <v>27</v>
      </c>
      <c r="C2348" t="s">
        <v>52</v>
      </c>
      <c r="D2348" s="1">
        <v>44323</v>
      </c>
      <c r="E2348" s="4">
        <v>4998</v>
      </c>
      <c r="F2348">
        <v>200</v>
      </c>
    </row>
    <row r="2349" spans="1:6" x14ac:dyDescent="0.25">
      <c r="A2349" t="s">
        <v>23</v>
      </c>
      <c r="B2349" t="s">
        <v>27</v>
      </c>
      <c r="C2349" t="s">
        <v>43</v>
      </c>
      <c r="D2349" s="1">
        <v>44323</v>
      </c>
      <c r="E2349" s="4">
        <v>1946</v>
      </c>
      <c r="F2349">
        <v>163</v>
      </c>
    </row>
    <row r="2350" spans="1:6" x14ac:dyDescent="0.25">
      <c r="A2350" t="s">
        <v>32</v>
      </c>
      <c r="B2350" t="s">
        <v>6</v>
      </c>
      <c r="C2350" t="s">
        <v>47</v>
      </c>
      <c r="D2350" s="1">
        <v>44323</v>
      </c>
      <c r="E2350" s="4">
        <v>10745</v>
      </c>
      <c r="F2350">
        <v>700</v>
      </c>
    </row>
    <row r="2351" spans="1:6" x14ac:dyDescent="0.25">
      <c r="A2351" t="s">
        <v>33</v>
      </c>
      <c r="B2351" t="s">
        <v>11</v>
      </c>
      <c r="C2351" t="s">
        <v>52</v>
      </c>
      <c r="D2351" s="1">
        <v>44323</v>
      </c>
      <c r="E2351" s="4">
        <v>1932</v>
      </c>
      <c r="F2351">
        <v>78</v>
      </c>
    </row>
    <row r="2352" spans="1:6" x14ac:dyDescent="0.25">
      <c r="A2352" t="s">
        <v>39</v>
      </c>
      <c r="B2352" t="s">
        <v>9</v>
      </c>
      <c r="C2352" t="s">
        <v>50</v>
      </c>
      <c r="D2352" s="1">
        <v>44323</v>
      </c>
      <c r="E2352" s="4">
        <v>371</v>
      </c>
      <c r="F2352">
        <v>29</v>
      </c>
    </row>
    <row r="2353" spans="1:6" x14ac:dyDescent="0.25">
      <c r="A2353" t="s">
        <v>37</v>
      </c>
      <c r="B2353" t="s">
        <v>6</v>
      </c>
      <c r="C2353" t="s">
        <v>24</v>
      </c>
      <c r="D2353" s="1">
        <v>44323</v>
      </c>
      <c r="E2353" s="4">
        <v>4564</v>
      </c>
      <c r="F2353">
        <v>286</v>
      </c>
    </row>
    <row r="2354" spans="1:6" x14ac:dyDescent="0.25">
      <c r="A2354" t="s">
        <v>29</v>
      </c>
      <c r="B2354" t="s">
        <v>16</v>
      </c>
      <c r="C2354" t="s">
        <v>26</v>
      </c>
      <c r="D2354" s="1">
        <v>44323</v>
      </c>
      <c r="E2354" s="4">
        <v>84</v>
      </c>
      <c r="F2354">
        <v>6</v>
      </c>
    </row>
    <row r="2355" spans="1:6" x14ac:dyDescent="0.25">
      <c r="A2355" t="s">
        <v>32</v>
      </c>
      <c r="B2355" t="s">
        <v>27</v>
      </c>
      <c r="C2355" t="s">
        <v>47</v>
      </c>
      <c r="D2355" s="1">
        <v>44326</v>
      </c>
      <c r="E2355" s="4">
        <v>2590</v>
      </c>
      <c r="F2355">
        <v>200</v>
      </c>
    </row>
    <row r="2356" spans="1:6" x14ac:dyDescent="0.25">
      <c r="A2356" t="s">
        <v>13</v>
      </c>
      <c r="B2356" t="s">
        <v>27</v>
      </c>
      <c r="C2356" t="s">
        <v>26</v>
      </c>
      <c r="D2356" s="1">
        <v>44326</v>
      </c>
      <c r="E2356" s="4">
        <v>1771</v>
      </c>
      <c r="F2356">
        <v>127</v>
      </c>
    </row>
    <row r="2357" spans="1:6" x14ac:dyDescent="0.25">
      <c r="A2357" t="s">
        <v>23</v>
      </c>
      <c r="B2357" t="s">
        <v>21</v>
      </c>
      <c r="C2357" t="s">
        <v>52</v>
      </c>
      <c r="D2357" s="1">
        <v>44326</v>
      </c>
      <c r="E2357" s="4">
        <v>5082</v>
      </c>
      <c r="F2357">
        <v>204</v>
      </c>
    </row>
    <row r="2358" spans="1:6" x14ac:dyDescent="0.25">
      <c r="A2358" t="s">
        <v>29</v>
      </c>
      <c r="B2358" t="s">
        <v>9</v>
      </c>
      <c r="C2358" t="s">
        <v>22</v>
      </c>
      <c r="D2358" s="1">
        <v>44326</v>
      </c>
      <c r="E2358" s="4">
        <v>1624</v>
      </c>
      <c r="F2358">
        <v>271</v>
      </c>
    </row>
    <row r="2359" spans="1:6" x14ac:dyDescent="0.25">
      <c r="A2359" t="s">
        <v>49</v>
      </c>
      <c r="B2359" t="s">
        <v>27</v>
      </c>
      <c r="C2359" t="s">
        <v>47</v>
      </c>
      <c r="D2359" s="1">
        <v>44326</v>
      </c>
      <c r="E2359" s="4">
        <v>630</v>
      </c>
      <c r="F2359">
        <v>45</v>
      </c>
    </row>
    <row r="2360" spans="1:6" x14ac:dyDescent="0.25">
      <c r="A2360" t="s">
        <v>23</v>
      </c>
      <c r="B2360" t="s">
        <v>21</v>
      </c>
      <c r="C2360" t="s">
        <v>28</v>
      </c>
      <c r="D2360" s="1">
        <v>44326</v>
      </c>
      <c r="E2360" s="4">
        <v>5075</v>
      </c>
      <c r="F2360">
        <v>242</v>
      </c>
    </row>
    <row r="2361" spans="1:6" x14ac:dyDescent="0.25">
      <c r="A2361" t="s">
        <v>29</v>
      </c>
      <c r="B2361" t="s">
        <v>9</v>
      </c>
      <c r="C2361" t="s">
        <v>14</v>
      </c>
      <c r="D2361" s="1">
        <v>44326</v>
      </c>
      <c r="E2361" s="4">
        <v>105</v>
      </c>
      <c r="F2361">
        <v>14</v>
      </c>
    </row>
    <row r="2362" spans="1:6" x14ac:dyDescent="0.25">
      <c r="A2362" t="s">
        <v>23</v>
      </c>
      <c r="B2362" t="s">
        <v>6</v>
      </c>
      <c r="C2362" t="s">
        <v>26</v>
      </c>
      <c r="D2362" s="1">
        <v>44326</v>
      </c>
      <c r="E2362" s="4">
        <v>3549</v>
      </c>
      <c r="F2362">
        <v>222</v>
      </c>
    </row>
    <row r="2363" spans="1:6" x14ac:dyDescent="0.25">
      <c r="A2363" t="s">
        <v>40</v>
      </c>
      <c r="B2363" t="s">
        <v>21</v>
      </c>
      <c r="C2363" t="s">
        <v>24</v>
      </c>
      <c r="D2363" s="1">
        <v>44326</v>
      </c>
      <c r="E2363" s="4">
        <v>14</v>
      </c>
      <c r="F2363">
        <v>1</v>
      </c>
    </row>
    <row r="2364" spans="1:6" x14ac:dyDescent="0.25">
      <c r="A2364" t="s">
        <v>40</v>
      </c>
      <c r="B2364" t="s">
        <v>11</v>
      </c>
      <c r="C2364" t="s">
        <v>14</v>
      </c>
      <c r="D2364" s="1">
        <v>44326</v>
      </c>
      <c r="E2364" s="4">
        <v>4844</v>
      </c>
      <c r="F2364">
        <v>606</v>
      </c>
    </row>
    <row r="2365" spans="1:6" x14ac:dyDescent="0.25">
      <c r="A2365" t="s">
        <v>25</v>
      </c>
      <c r="B2365" t="s">
        <v>27</v>
      </c>
      <c r="C2365" t="s">
        <v>31</v>
      </c>
      <c r="D2365" s="1">
        <v>44326</v>
      </c>
      <c r="E2365" s="4">
        <v>4032</v>
      </c>
      <c r="F2365">
        <v>213</v>
      </c>
    </row>
    <row r="2366" spans="1:6" x14ac:dyDescent="0.25">
      <c r="A2366" t="s">
        <v>18</v>
      </c>
      <c r="B2366" t="s">
        <v>6</v>
      </c>
      <c r="C2366" t="s">
        <v>50</v>
      </c>
      <c r="D2366" s="1">
        <v>44326</v>
      </c>
      <c r="E2366" s="4">
        <v>1190</v>
      </c>
      <c r="F2366">
        <v>85</v>
      </c>
    </row>
    <row r="2367" spans="1:6" x14ac:dyDescent="0.25">
      <c r="A2367" t="s">
        <v>5</v>
      </c>
      <c r="B2367" t="s">
        <v>27</v>
      </c>
      <c r="C2367" t="s">
        <v>35</v>
      </c>
      <c r="D2367" s="1">
        <v>44326</v>
      </c>
      <c r="E2367" s="4">
        <v>4046</v>
      </c>
      <c r="F2367">
        <v>176</v>
      </c>
    </row>
    <row r="2368" spans="1:6" x14ac:dyDescent="0.25">
      <c r="A2368" t="s">
        <v>41</v>
      </c>
      <c r="B2368" t="s">
        <v>16</v>
      </c>
      <c r="C2368" t="s">
        <v>50</v>
      </c>
      <c r="D2368" s="1">
        <v>44326</v>
      </c>
      <c r="E2368" s="4">
        <v>11830</v>
      </c>
      <c r="F2368">
        <v>980</v>
      </c>
    </row>
    <row r="2369" spans="1:6" x14ac:dyDescent="0.25">
      <c r="A2369" t="s">
        <v>49</v>
      </c>
      <c r="B2369" t="s">
        <v>16</v>
      </c>
      <c r="C2369" t="s">
        <v>19</v>
      </c>
      <c r="D2369" s="1">
        <v>44326</v>
      </c>
      <c r="E2369" s="4">
        <v>1015</v>
      </c>
      <c r="F2369">
        <v>145</v>
      </c>
    </row>
    <row r="2370" spans="1:6" x14ac:dyDescent="0.25">
      <c r="A2370" t="s">
        <v>34</v>
      </c>
      <c r="B2370" t="s">
        <v>27</v>
      </c>
      <c r="C2370" t="s">
        <v>31</v>
      </c>
      <c r="D2370" s="1">
        <v>44326</v>
      </c>
      <c r="E2370" s="4">
        <v>294</v>
      </c>
      <c r="F2370">
        <v>15</v>
      </c>
    </row>
    <row r="2371" spans="1:6" x14ac:dyDescent="0.25">
      <c r="A2371" t="s">
        <v>32</v>
      </c>
      <c r="B2371" t="s">
        <v>16</v>
      </c>
      <c r="C2371" t="s">
        <v>50</v>
      </c>
      <c r="D2371" s="1">
        <v>44326</v>
      </c>
      <c r="E2371" s="4">
        <v>42</v>
      </c>
      <c r="F2371">
        <v>3</v>
      </c>
    </row>
    <row r="2372" spans="1:6" x14ac:dyDescent="0.25">
      <c r="A2372" t="s">
        <v>41</v>
      </c>
      <c r="B2372" t="s">
        <v>16</v>
      </c>
      <c r="C2372" t="s">
        <v>14</v>
      </c>
      <c r="D2372" s="1">
        <v>44326</v>
      </c>
      <c r="E2372" s="4">
        <v>6657</v>
      </c>
      <c r="F2372">
        <v>770</v>
      </c>
    </row>
    <row r="2373" spans="1:6" x14ac:dyDescent="0.25">
      <c r="A2373" t="s">
        <v>13</v>
      </c>
      <c r="B2373" t="s">
        <v>9</v>
      </c>
      <c r="C2373" t="s">
        <v>7</v>
      </c>
      <c r="D2373" s="1">
        <v>44326</v>
      </c>
      <c r="E2373" s="4">
        <v>476</v>
      </c>
      <c r="F2373">
        <v>34</v>
      </c>
    </row>
    <row r="2374" spans="1:6" x14ac:dyDescent="0.25">
      <c r="A2374" t="s">
        <v>49</v>
      </c>
      <c r="B2374" t="s">
        <v>9</v>
      </c>
      <c r="C2374" t="s">
        <v>19</v>
      </c>
      <c r="D2374" s="1">
        <v>44327</v>
      </c>
      <c r="E2374" s="4">
        <v>6013</v>
      </c>
      <c r="F2374">
        <v>840</v>
      </c>
    </row>
    <row r="2375" spans="1:6" x14ac:dyDescent="0.25">
      <c r="A2375" t="s">
        <v>32</v>
      </c>
      <c r="B2375" t="s">
        <v>9</v>
      </c>
      <c r="C2375" t="s">
        <v>42</v>
      </c>
      <c r="D2375" s="1">
        <v>44327</v>
      </c>
      <c r="E2375" s="4">
        <v>7007</v>
      </c>
      <c r="F2375">
        <v>281</v>
      </c>
    </row>
    <row r="2376" spans="1:6" x14ac:dyDescent="0.25">
      <c r="A2376" t="s">
        <v>18</v>
      </c>
      <c r="B2376" t="s">
        <v>16</v>
      </c>
      <c r="C2376" t="s">
        <v>45</v>
      </c>
      <c r="D2376" s="1">
        <v>44327</v>
      </c>
      <c r="E2376" s="4">
        <v>9471</v>
      </c>
      <c r="F2376">
        <v>451</v>
      </c>
    </row>
    <row r="2377" spans="1:6" x14ac:dyDescent="0.25">
      <c r="A2377" t="s">
        <v>25</v>
      </c>
      <c r="B2377" t="s">
        <v>21</v>
      </c>
      <c r="C2377" t="s">
        <v>44</v>
      </c>
      <c r="D2377" s="1">
        <v>44327</v>
      </c>
      <c r="E2377" s="4">
        <v>2961</v>
      </c>
      <c r="F2377">
        <v>329</v>
      </c>
    </row>
    <row r="2378" spans="1:6" x14ac:dyDescent="0.25">
      <c r="A2378" t="s">
        <v>41</v>
      </c>
      <c r="B2378" t="s">
        <v>9</v>
      </c>
      <c r="C2378" t="s">
        <v>35</v>
      </c>
      <c r="D2378" s="1">
        <v>44327</v>
      </c>
      <c r="E2378" s="4">
        <v>1547</v>
      </c>
      <c r="F2378">
        <v>68</v>
      </c>
    </row>
    <row r="2379" spans="1:6" x14ac:dyDescent="0.25">
      <c r="A2379" t="s">
        <v>5</v>
      </c>
      <c r="B2379" t="s">
        <v>6</v>
      </c>
      <c r="C2379" t="s">
        <v>31</v>
      </c>
      <c r="D2379" s="1">
        <v>44327</v>
      </c>
      <c r="E2379" s="4">
        <v>7336</v>
      </c>
      <c r="F2379">
        <v>367</v>
      </c>
    </row>
    <row r="2380" spans="1:6" x14ac:dyDescent="0.25">
      <c r="A2380" t="s">
        <v>37</v>
      </c>
      <c r="B2380" t="s">
        <v>16</v>
      </c>
      <c r="C2380" t="s">
        <v>17</v>
      </c>
      <c r="D2380" s="1">
        <v>44327</v>
      </c>
      <c r="E2380" s="4">
        <v>469</v>
      </c>
      <c r="F2380">
        <v>37</v>
      </c>
    </row>
    <row r="2381" spans="1:6" x14ac:dyDescent="0.25">
      <c r="A2381" t="s">
        <v>15</v>
      </c>
      <c r="B2381" t="s">
        <v>21</v>
      </c>
      <c r="C2381" t="s">
        <v>35</v>
      </c>
      <c r="D2381" s="1">
        <v>44327</v>
      </c>
      <c r="E2381" s="4">
        <v>8253</v>
      </c>
      <c r="F2381">
        <v>344</v>
      </c>
    </row>
    <row r="2382" spans="1:6" x14ac:dyDescent="0.25">
      <c r="A2382" t="s">
        <v>46</v>
      </c>
      <c r="B2382" t="s">
        <v>21</v>
      </c>
      <c r="C2382" t="s">
        <v>43</v>
      </c>
      <c r="D2382" s="1">
        <v>44327</v>
      </c>
      <c r="E2382" s="4">
        <v>3500</v>
      </c>
      <c r="F2382">
        <v>350</v>
      </c>
    </row>
    <row r="2383" spans="1:6" x14ac:dyDescent="0.25">
      <c r="A2383" t="s">
        <v>13</v>
      </c>
      <c r="B2383" t="s">
        <v>21</v>
      </c>
      <c r="C2383" t="s">
        <v>17</v>
      </c>
      <c r="D2383" s="1">
        <v>44327</v>
      </c>
      <c r="E2383" s="4">
        <v>4291</v>
      </c>
      <c r="F2383">
        <v>331</v>
      </c>
    </row>
    <row r="2384" spans="1:6" x14ac:dyDescent="0.25">
      <c r="A2384" t="s">
        <v>49</v>
      </c>
      <c r="B2384" t="s">
        <v>27</v>
      </c>
      <c r="C2384" t="s">
        <v>48</v>
      </c>
      <c r="D2384" s="1">
        <v>44327</v>
      </c>
      <c r="E2384" s="4">
        <v>1344</v>
      </c>
      <c r="F2384">
        <v>90</v>
      </c>
    </row>
    <row r="2385" spans="1:6" x14ac:dyDescent="0.25">
      <c r="A2385" t="s">
        <v>18</v>
      </c>
      <c r="B2385" t="s">
        <v>16</v>
      </c>
      <c r="C2385" t="s">
        <v>44</v>
      </c>
      <c r="D2385" s="1">
        <v>44327</v>
      </c>
      <c r="E2385" s="4">
        <v>4662</v>
      </c>
      <c r="F2385">
        <v>424</v>
      </c>
    </row>
    <row r="2386" spans="1:6" x14ac:dyDescent="0.25">
      <c r="A2386" t="s">
        <v>5</v>
      </c>
      <c r="B2386" t="s">
        <v>16</v>
      </c>
      <c r="C2386" t="s">
        <v>43</v>
      </c>
      <c r="D2386" s="1">
        <v>44327</v>
      </c>
      <c r="E2386" s="4">
        <v>266</v>
      </c>
      <c r="F2386">
        <v>27</v>
      </c>
    </row>
    <row r="2387" spans="1:6" x14ac:dyDescent="0.25">
      <c r="A2387" t="s">
        <v>41</v>
      </c>
      <c r="B2387" t="s">
        <v>16</v>
      </c>
      <c r="C2387" t="s">
        <v>47</v>
      </c>
      <c r="D2387" s="1">
        <v>44327</v>
      </c>
      <c r="E2387" s="4">
        <v>3451</v>
      </c>
      <c r="F2387">
        <v>266</v>
      </c>
    </row>
    <row r="2388" spans="1:6" x14ac:dyDescent="0.25">
      <c r="A2388" t="s">
        <v>8</v>
      </c>
      <c r="B2388" t="s">
        <v>21</v>
      </c>
      <c r="C2388" t="s">
        <v>48</v>
      </c>
      <c r="D2388" s="1">
        <v>44327</v>
      </c>
      <c r="E2388" s="4">
        <v>2254</v>
      </c>
      <c r="F2388">
        <v>141</v>
      </c>
    </row>
    <row r="2389" spans="1:6" x14ac:dyDescent="0.25">
      <c r="A2389" t="s">
        <v>41</v>
      </c>
      <c r="B2389" t="s">
        <v>16</v>
      </c>
      <c r="C2389" t="s">
        <v>7</v>
      </c>
      <c r="D2389" s="1">
        <v>44327</v>
      </c>
      <c r="E2389" s="4">
        <v>168</v>
      </c>
      <c r="F2389">
        <v>14</v>
      </c>
    </row>
    <row r="2390" spans="1:6" x14ac:dyDescent="0.25">
      <c r="A2390" t="s">
        <v>13</v>
      </c>
      <c r="B2390" t="s">
        <v>16</v>
      </c>
      <c r="C2390" t="s">
        <v>44</v>
      </c>
      <c r="D2390" s="1">
        <v>44327</v>
      </c>
      <c r="E2390" s="4">
        <v>3969</v>
      </c>
      <c r="F2390">
        <v>441</v>
      </c>
    </row>
    <row r="2391" spans="1:6" x14ac:dyDescent="0.25">
      <c r="A2391" t="s">
        <v>10</v>
      </c>
      <c r="B2391" t="s">
        <v>6</v>
      </c>
      <c r="C2391" t="s">
        <v>48</v>
      </c>
      <c r="D2391" s="1">
        <v>44327</v>
      </c>
      <c r="E2391" s="4">
        <v>6937</v>
      </c>
      <c r="F2391">
        <v>463</v>
      </c>
    </row>
    <row r="2392" spans="1:6" x14ac:dyDescent="0.25">
      <c r="A2392" t="s">
        <v>32</v>
      </c>
      <c r="B2392" t="s">
        <v>9</v>
      </c>
      <c r="C2392" t="s">
        <v>24</v>
      </c>
      <c r="D2392" s="1">
        <v>44327</v>
      </c>
      <c r="E2392" s="4">
        <v>1827</v>
      </c>
      <c r="F2392">
        <v>115</v>
      </c>
    </row>
    <row r="2393" spans="1:6" x14ac:dyDescent="0.25">
      <c r="A2393" t="s">
        <v>34</v>
      </c>
      <c r="B2393" t="s">
        <v>11</v>
      </c>
      <c r="C2393" t="s">
        <v>38</v>
      </c>
      <c r="D2393" s="1">
        <v>44327</v>
      </c>
      <c r="E2393" s="4">
        <v>2135</v>
      </c>
      <c r="F2393">
        <v>126</v>
      </c>
    </row>
    <row r="2394" spans="1:6" x14ac:dyDescent="0.25">
      <c r="A2394" t="s">
        <v>29</v>
      </c>
      <c r="B2394" t="s">
        <v>9</v>
      </c>
      <c r="C2394" t="s">
        <v>50</v>
      </c>
      <c r="D2394" s="1">
        <v>44327</v>
      </c>
      <c r="E2394" s="4">
        <v>5089</v>
      </c>
      <c r="F2394">
        <v>425</v>
      </c>
    </row>
    <row r="2395" spans="1:6" x14ac:dyDescent="0.25">
      <c r="A2395" t="s">
        <v>32</v>
      </c>
      <c r="B2395" t="s">
        <v>16</v>
      </c>
      <c r="C2395" t="s">
        <v>30</v>
      </c>
      <c r="D2395" s="1">
        <v>44327</v>
      </c>
      <c r="E2395" s="4">
        <v>2345</v>
      </c>
      <c r="F2395">
        <v>214</v>
      </c>
    </row>
    <row r="2396" spans="1:6" x14ac:dyDescent="0.25">
      <c r="A2396" t="s">
        <v>25</v>
      </c>
      <c r="B2396" t="s">
        <v>16</v>
      </c>
      <c r="C2396" t="s">
        <v>7</v>
      </c>
      <c r="D2396" s="1">
        <v>44327</v>
      </c>
      <c r="E2396" s="4">
        <v>84</v>
      </c>
      <c r="F2396">
        <v>7</v>
      </c>
    </row>
    <row r="2397" spans="1:6" x14ac:dyDescent="0.25">
      <c r="A2397" t="s">
        <v>51</v>
      </c>
      <c r="B2397" t="s">
        <v>21</v>
      </c>
      <c r="C2397" t="s">
        <v>52</v>
      </c>
      <c r="D2397" s="1">
        <v>44328</v>
      </c>
      <c r="E2397" s="4">
        <v>4543</v>
      </c>
      <c r="F2397">
        <v>175</v>
      </c>
    </row>
    <row r="2398" spans="1:6" x14ac:dyDescent="0.25">
      <c r="A2398" t="s">
        <v>23</v>
      </c>
      <c r="B2398" t="s">
        <v>11</v>
      </c>
      <c r="C2398" t="s">
        <v>35</v>
      </c>
      <c r="D2398" s="1">
        <v>44328</v>
      </c>
      <c r="E2398" s="4">
        <v>3500</v>
      </c>
      <c r="F2398">
        <v>140</v>
      </c>
    </row>
    <row r="2399" spans="1:6" x14ac:dyDescent="0.25">
      <c r="A2399" t="s">
        <v>39</v>
      </c>
      <c r="B2399" t="s">
        <v>27</v>
      </c>
      <c r="C2399" t="s">
        <v>43</v>
      </c>
      <c r="D2399" s="1">
        <v>44328</v>
      </c>
      <c r="E2399" s="4">
        <v>721</v>
      </c>
      <c r="F2399">
        <v>61</v>
      </c>
    </row>
    <row r="2400" spans="1:6" x14ac:dyDescent="0.25">
      <c r="A2400" t="s">
        <v>37</v>
      </c>
      <c r="B2400" t="s">
        <v>27</v>
      </c>
      <c r="C2400" t="s">
        <v>28</v>
      </c>
      <c r="D2400" s="1">
        <v>44328</v>
      </c>
      <c r="E2400" s="4">
        <v>5894</v>
      </c>
      <c r="F2400">
        <v>268</v>
      </c>
    </row>
    <row r="2401" spans="1:6" x14ac:dyDescent="0.25">
      <c r="A2401" t="s">
        <v>29</v>
      </c>
      <c r="B2401" t="s">
        <v>11</v>
      </c>
      <c r="C2401" t="s">
        <v>48</v>
      </c>
      <c r="D2401" s="1">
        <v>44328</v>
      </c>
      <c r="E2401" s="4">
        <v>1029</v>
      </c>
      <c r="F2401">
        <v>69</v>
      </c>
    </row>
    <row r="2402" spans="1:6" x14ac:dyDescent="0.25">
      <c r="A2402" t="s">
        <v>20</v>
      </c>
      <c r="B2402" t="s">
        <v>6</v>
      </c>
      <c r="C2402" t="s">
        <v>44</v>
      </c>
      <c r="D2402" s="1">
        <v>44328</v>
      </c>
      <c r="E2402" s="4">
        <v>119</v>
      </c>
      <c r="F2402">
        <v>14</v>
      </c>
    </row>
    <row r="2403" spans="1:6" x14ac:dyDescent="0.25">
      <c r="A2403" t="s">
        <v>39</v>
      </c>
      <c r="B2403" t="s">
        <v>11</v>
      </c>
      <c r="C2403" t="s">
        <v>42</v>
      </c>
      <c r="D2403" s="1">
        <v>44328</v>
      </c>
      <c r="E2403" s="4">
        <v>4144</v>
      </c>
      <c r="F2403">
        <v>181</v>
      </c>
    </row>
    <row r="2404" spans="1:6" x14ac:dyDescent="0.25">
      <c r="A2404" t="s">
        <v>33</v>
      </c>
      <c r="B2404" t="s">
        <v>21</v>
      </c>
      <c r="C2404" t="s">
        <v>44</v>
      </c>
      <c r="D2404" s="1">
        <v>44328</v>
      </c>
      <c r="E2404" s="4">
        <v>4242</v>
      </c>
      <c r="F2404">
        <v>425</v>
      </c>
    </row>
    <row r="2405" spans="1:6" x14ac:dyDescent="0.25">
      <c r="A2405" t="s">
        <v>10</v>
      </c>
      <c r="B2405" t="s">
        <v>9</v>
      </c>
      <c r="C2405" t="s">
        <v>31</v>
      </c>
      <c r="D2405" s="1">
        <v>44329</v>
      </c>
      <c r="E2405" s="4">
        <v>6433</v>
      </c>
      <c r="F2405">
        <v>322</v>
      </c>
    </row>
    <row r="2406" spans="1:6" x14ac:dyDescent="0.25">
      <c r="A2406" t="s">
        <v>46</v>
      </c>
      <c r="B2406" t="s">
        <v>11</v>
      </c>
      <c r="C2406" t="s">
        <v>36</v>
      </c>
      <c r="D2406" s="1">
        <v>44329</v>
      </c>
      <c r="E2406" s="4">
        <v>3745</v>
      </c>
      <c r="F2406">
        <v>289</v>
      </c>
    </row>
    <row r="2407" spans="1:6" x14ac:dyDescent="0.25">
      <c r="A2407" t="s">
        <v>15</v>
      </c>
      <c r="B2407" t="s">
        <v>27</v>
      </c>
      <c r="C2407" t="s">
        <v>47</v>
      </c>
      <c r="D2407" s="1">
        <v>44329</v>
      </c>
      <c r="E2407" s="4">
        <v>5096</v>
      </c>
      <c r="F2407">
        <v>392</v>
      </c>
    </row>
    <row r="2408" spans="1:6" x14ac:dyDescent="0.25">
      <c r="A2408" t="s">
        <v>51</v>
      </c>
      <c r="B2408" t="s">
        <v>6</v>
      </c>
      <c r="C2408" t="s">
        <v>12</v>
      </c>
      <c r="D2408" s="1">
        <v>44329</v>
      </c>
      <c r="E2408" s="4">
        <v>3444</v>
      </c>
      <c r="F2408">
        <v>128</v>
      </c>
    </row>
    <row r="2409" spans="1:6" x14ac:dyDescent="0.25">
      <c r="A2409" t="s">
        <v>33</v>
      </c>
      <c r="B2409" t="s">
        <v>9</v>
      </c>
      <c r="C2409" t="s">
        <v>7</v>
      </c>
      <c r="D2409" s="1">
        <v>44329</v>
      </c>
      <c r="E2409" s="4">
        <v>1624</v>
      </c>
      <c r="F2409">
        <v>116</v>
      </c>
    </row>
    <row r="2410" spans="1:6" x14ac:dyDescent="0.25">
      <c r="A2410" t="s">
        <v>20</v>
      </c>
      <c r="B2410" t="s">
        <v>6</v>
      </c>
      <c r="C2410" t="s">
        <v>7</v>
      </c>
      <c r="D2410" s="1">
        <v>44329</v>
      </c>
      <c r="E2410" s="4">
        <v>4872</v>
      </c>
      <c r="F2410">
        <v>348</v>
      </c>
    </row>
    <row r="2411" spans="1:6" x14ac:dyDescent="0.25">
      <c r="A2411" t="s">
        <v>5</v>
      </c>
      <c r="B2411" t="s">
        <v>27</v>
      </c>
      <c r="C2411" t="s">
        <v>12</v>
      </c>
      <c r="D2411" s="1">
        <v>44329</v>
      </c>
      <c r="E2411" s="4">
        <v>14854</v>
      </c>
      <c r="F2411">
        <v>572</v>
      </c>
    </row>
    <row r="2412" spans="1:6" x14ac:dyDescent="0.25">
      <c r="A2412" t="s">
        <v>13</v>
      </c>
      <c r="B2412" t="s">
        <v>27</v>
      </c>
      <c r="C2412" t="s">
        <v>44</v>
      </c>
      <c r="D2412" s="1">
        <v>44329</v>
      </c>
      <c r="E2412" s="4">
        <v>4466</v>
      </c>
      <c r="F2412">
        <v>406</v>
      </c>
    </row>
    <row r="2413" spans="1:6" x14ac:dyDescent="0.25">
      <c r="A2413" t="s">
        <v>34</v>
      </c>
      <c r="B2413" t="s">
        <v>16</v>
      </c>
      <c r="C2413" t="s">
        <v>22</v>
      </c>
      <c r="D2413" s="1">
        <v>44329</v>
      </c>
      <c r="E2413" s="4">
        <v>7014</v>
      </c>
      <c r="F2413">
        <v>910</v>
      </c>
    </row>
    <row r="2414" spans="1:6" x14ac:dyDescent="0.25">
      <c r="A2414" t="s">
        <v>49</v>
      </c>
      <c r="B2414" t="s">
        <v>27</v>
      </c>
      <c r="C2414" t="s">
        <v>36</v>
      </c>
      <c r="D2414" s="1">
        <v>44329</v>
      </c>
      <c r="E2414" s="4">
        <v>8092</v>
      </c>
      <c r="F2414">
        <v>540</v>
      </c>
    </row>
    <row r="2415" spans="1:6" x14ac:dyDescent="0.25">
      <c r="A2415" t="s">
        <v>34</v>
      </c>
      <c r="B2415" t="s">
        <v>21</v>
      </c>
      <c r="C2415" t="s">
        <v>30</v>
      </c>
      <c r="D2415" s="1">
        <v>44329</v>
      </c>
      <c r="E2415" s="4">
        <v>784</v>
      </c>
      <c r="F2415">
        <v>72</v>
      </c>
    </row>
    <row r="2416" spans="1:6" x14ac:dyDescent="0.25">
      <c r="A2416" t="s">
        <v>18</v>
      </c>
      <c r="B2416" t="s">
        <v>27</v>
      </c>
      <c r="C2416" t="s">
        <v>22</v>
      </c>
      <c r="D2416" s="1">
        <v>44329</v>
      </c>
      <c r="E2416" s="4">
        <v>1743</v>
      </c>
      <c r="F2416">
        <v>291</v>
      </c>
    </row>
    <row r="2417" spans="1:6" x14ac:dyDescent="0.25">
      <c r="A2417" t="s">
        <v>29</v>
      </c>
      <c r="B2417" t="s">
        <v>16</v>
      </c>
      <c r="C2417" t="s">
        <v>35</v>
      </c>
      <c r="D2417" s="1">
        <v>44329</v>
      </c>
      <c r="E2417" s="4">
        <v>1071</v>
      </c>
      <c r="F2417">
        <v>47</v>
      </c>
    </row>
    <row r="2418" spans="1:6" x14ac:dyDescent="0.25">
      <c r="A2418" t="s">
        <v>32</v>
      </c>
      <c r="B2418" t="s">
        <v>11</v>
      </c>
      <c r="C2418" t="s">
        <v>44</v>
      </c>
      <c r="D2418" s="1">
        <v>44329</v>
      </c>
      <c r="E2418" s="4">
        <v>2786</v>
      </c>
      <c r="F2418">
        <v>279</v>
      </c>
    </row>
    <row r="2419" spans="1:6" x14ac:dyDescent="0.25">
      <c r="A2419" t="s">
        <v>18</v>
      </c>
      <c r="B2419" t="s">
        <v>6</v>
      </c>
      <c r="C2419" t="s">
        <v>43</v>
      </c>
      <c r="D2419" s="1">
        <v>44329</v>
      </c>
      <c r="E2419" s="4">
        <v>833</v>
      </c>
      <c r="F2419">
        <v>84</v>
      </c>
    </row>
    <row r="2420" spans="1:6" x14ac:dyDescent="0.25">
      <c r="A2420" t="s">
        <v>39</v>
      </c>
      <c r="B2420" t="s">
        <v>16</v>
      </c>
      <c r="C2420" t="s">
        <v>12</v>
      </c>
      <c r="D2420" s="1">
        <v>44329</v>
      </c>
      <c r="E2420" s="4">
        <v>4648</v>
      </c>
      <c r="F2420">
        <v>179</v>
      </c>
    </row>
    <row r="2421" spans="1:6" x14ac:dyDescent="0.25">
      <c r="A2421" t="s">
        <v>40</v>
      </c>
      <c r="B2421" t="s">
        <v>16</v>
      </c>
      <c r="C2421" t="s">
        <v>48</v>
      </c>
      <c r="D2421" s="1">
        <v>44329</v>
      </c>
      <c r="E2421" s="4">
        <v>3710</v>
      </c>
      <c r="F2421">
        <v>248</v>
      </c>
    </row>
    <row r="2422" spans="1:6" x14ac:dyDescent="0.25">
      <c r="A2422" t="s">
        <v>34</v>
      </c>
      <c r="B2422" t="s">
        <v>21</v>
      </c>
      <c r="C2422" t="s">
        <v>45</v>
      </c>
      <c r="D2422" s="1">
        <v>44329</v>
      </c>
      <c r="E2422" s="4">
        <v>6965</v>
      </c>
      <c r="F2422">
        <v>332</v>
      </c>
    </row>
    <row r="2423" spans="1:6" x14ac:dyDescent="0.25">
      <c r="A2423" t="s">
        <v>23</v>
      </c>
      <c r="B2423" t="s">
        <v>9</v>
      </c>
      <c r="C2423" t="s">
        <v>19</v>
      </c>
      <c r="D2423" s="1">
        <v>44330</v>
      </c>
      <c r="E2423" s="4">
        <v>6440</v>
      </c>
      <c r="F2423">
        <v>1050</v>
      </c>
    </row>
    <row r="2424" spans="1:6" x14ac:dyDescent="0.25">
      <c r="A2424" t="s">
        <v>32</v>
      </c>
      <c r="B2424" t="s">
        <v>16</v>
      </c>
      <c r="C2424" t="s">
        <v>47</v>
      </c>
      <c r="D2424" s="1">
        <v>44330</v>
      </c>
      <c r="E2424" s="4">
        <v>1918</v>
      </c>
      <c r="F2424">
        <v>148</v>
      </c>
    </row>
    <row r="2425" spans="1:6" x14ac:dyDescent="0.25">
      <c r="A2425" t="s">
        <v>34</v>
      </c>
      <c r="B2425" t="s">
        <v>9</v>
      </c>
      <c r="C2425" t="s">
        <v>38</v>
      </c>
      <c r="D2425" s="1">
        <v>44330</v>
      </c>
      <c r="E2425" s="4">
        <v>6811</v>
      </c>
      <c r="F2425">
        <v>401</v>
      </c>
    </row>
    <row r="2426" spans="1:6" x14ac:dyDescent="0.25">
      <c r="A2426" t="s">
        <v>18</v>
      </c>
      <c r="B2426" t="s">
        <v>16</v>
      </c>
      <c r="C2426" t="s">
        <v>42</v>
      </c>
      <c r="D2426" s="1">
        <v>44330</v>
      </c>
      <c r="E2426" s="4">
        <v>4704</v>
      </c>
      <c r="F2426">
        <v>189</v>
      </c>
    </row>
    <row r="2427" spans="1:6" x14ac:dyDescent="0.25">
      <c r="A2427" t="s">
        <v>13</v>
      </c>
      <c r="B2427" t="s">
        <v>21</v>
      </c>
      <c r="C2427" t="s">
        <v>36</v>
      </c>
      <c r="D2427" s="1">
        <v>44330</v>
      </c>
      <c r="E2427" s="4">
        <v>952</v>
      </c>
      <c r="F2427">
        <v>74</v>
      </c>
    </row>
    <row r="2428" spans="1:6" x14ac:dyDescent="0.25">
      <c r="A2428" t="s">
        <v>20</v>
      </c>
      <c r="B2428" t="s">
        <v>9</v>
      </c>
      <c r="C2428" t="s">
        <v>52</v>
      </c>
      <c r="D2428" s="1">
        <v>44330</v>
      </c>
      <c r="E2428" s="4">
        <v>2653</v>
      </c>
      <c r="F2428">
        <v>107</v>
      </c>
    </row>
    <row r="2429" spans="1:6" x14ac:dyDescent="0.25">
      <c r="A2429" t="s">
        <v>8</v>
      </c>
      <c r="B2429" t="s">
        <v>11</v>
      </c>
      <c r="C2429" t="s">
        <v>22</v>
      </c>
      <c r="D2429" s="1">
        <v>44330</v>
      </c>
      <c r="E2429" s="4">
        <v>8778</v>
      </c>
      <c r="F2429">
        <v>1260</v>
      </c>
    </row>
    <row r="2430" spans="1:6" x14ac:dyDescent="0.25">
      <c r="A2430" t="s">
        <v>37</v>
      </c>
      <c r="B2430" t="s">
        <v>21</v>
      </c>
      <c r="C2430" t="s">
        <v>43</v>
      </c>
      <c r="D2430" s="1">
        <v>44330</v>
      </c>
      <c r="E2430" s="4">
        <v>483</v>
      </c>
      <c r="F2430">
        <v>49</v>
      </c>
    </row>
    <row r="2431" spans="1:6" x14ac:dyDescent="0.25">
      <c r="A2431" t="s">
        <v>23</v>
      </c>
      <c r="B2431" t="s">
        <v>16</v>
      </c>
      <c r="C2431" t="s">
        <v>14</v>
      </c>
      <c r="D2431" s="1">
        <v>44330</v>
      </c>
      <c r="E2431" s="4">
        <v>6608</v>
      </c>
      <c r="F2431">
        <v>770</v>
      </c>
    </row>
    <row r="2432" spans="1:6" x14ac:dyDescent="0.25">
      <c r="A2432" t="s">
        <v>5</v>
      </c>
      <c r="B2432" t="s">
        <v>11</v>
      </c>
      <c r="C2432" t="s">
        <v>47</v>
      </c>
      <c r="D2432" s="1">
        <v>44330</v>
      </c>
      <c r="E2432" s="4">
        <v>3178</v>
      </c>
      <c r="F2432">
        <v>212</v>
      </c>
    </row>
    <row r="2433" spans="1:6" x14ac:dyDescent="0.25">
      <c r="A2433" t="s">
        <v>20</v>
      </c>
      <c r="B2433" t="s">
        <v>21</v>
      </c>
      <c r="C2433" t="s">
        <v>35</v>
      </c>
      <c r="D2433" s="1">
        <v>44333</v>
      </c>
      <c r="E2433" s="4">
        <v>728</v>
      </c>
      <c r="F2433">
        <v>30</v>
      </c>
    </row>
    <row r="2434" spans="1:6" x14ac:dyDescent="0.25">
      <c r="A2434" t="s">
        <v>32</v>
      </c>
      <c r="B2434" t="s">
        <v>27</v>
      </c>
      <c r="C2434" t="s">
        <v>44</v>
      </c>
      <c r="D2434" s="1">
        <v>44333</v>
      </c>
      <c r="E2434" s="4">
        <v>6251</v>
      </c>
      <c r="F2434">
        <v>695</v>
      </c>
    </row>
    <row r="2435" spans="1:6" x14ac:dyDescent="0.25">
      <c r="A2435" t="s">
        <v>49</v>
      </c>
      <c r="B2435" t="s">
        <v>6</v>
      </c>
      <c r="C2435" t="s">
        <v>28</v>
      </c>
      <c r="D2435" s="1">
        <v>44333</v>
      </c>
      <c r="E2435" s="4">
        <v>5005</v>
      </c>
      <c r="F2435">
        <v>228</v>
      </c>
    </row>
    <row r="2436" spans="1:6" x14ac:dyDescent="0.25">
      <c r="A2436" t="s">
        <v>37</v>
      </c>
      <c r="B2436" t="s">
        <v>6</v>
      </c>
      <c r="C2436" t="s">
        <v>28</v>
      </c>
      <c r="D2436" s="1">
        <v>44333</v>
      </c>
      <c r="E2436" s="4">
        <v>3388</v>
      </c>
      <c r="F2436">
        <v>148</v>
      </c>
    </row>
    <row r="2437" spans="1:6" x14ac:dyDescent="0.25">
      <c r="A2437" t="s">
        <v>40</v>
      </c>
      <c r="B2437" t="s">
        <v>9</v>
      </c>
      <c r="C2437" t="s">
        <v>31</v>
      </c>
      <c r="D2437" s="1">
        <v>44333</v>
      </c>
      <c r="E2437" s="4">
        <v>5887</v>
      </c>
      <c r="F2437">
        <v>328</v>
      </c>
    </row>
    <row r="2438" spans="1:6" x14ac:dyDescent="0.25">
      <c r="A2438" t="s">
        <v>18</v>
      </c>
      <c r="B2438" t="s">
        <v>27</v>
      </c>
      <c r="C2438" t="s">
        <v>36</v>
      </c>
      <c r="D2438" s="1">
        <v>44333</v>
      </c>
      <c r="E2438" s="4">
        <v>749</v>
      </c>
      <c r="F2438">
        <v>58</v>
      </c>
    </row>
    <row r="2439" spans="1:6" x14ac:dyDescent="0.25">
      <c r="A2439" t="s">
        <v>49</v>
      </c>
      <c r="B2439" t="s">
        <v>9</v>
      </c>
      <c r="C2439" t="s">
        <v>48</v>
      </c>
      <c r="D2439" s="1">
        <v>44333</v>
      </c>
      <c r="E2439" s="4">
        <v>4620</v>
      </c>
      <c r="F2439">
        <v>308</v>
      </c>
    </row>
    <row r="2440" spans="1:6" x14ac:dyDescent="0.25">
      <c r="A2440" t="s">
        <v>10</v>
      </c>
      <c r="B2440" t="s">
        <v>11</v>
      </c>
      <c r="C2440" t="s">
        <v>47</v>
      </c>
      <c r="D2440" s="1">
        <v>44333</v>
      </c>
      <c r="E2440" s="4">
        <v>7700</v>
      </c>
      <c r="F2440">
        <v>593</v>
      </c>
    </row>
    <row r="2441" spans="1:6" x14ac:dyDescent="0.25">
      <c r="A2441" t="s">
        <v>8</v>
      </c>
      <c r="B2441" t="s">
        <v>11</v>
      </c>
      <c r="C2441" t="s">
        <v>52</v>
      </c>
      <c r="D2441" s="1">
        <v>44333</v>
      </c>
      <c r="E2441" s="4">
        <v>2968</v>
      </c>
      <c r="F2441">
        <v>124</v>
      </c>
    </row>
    <row r="2442" spans="1:6" x14ac:dyDescent="0.25">
      <c r="A2442" t="s">
        <v>33</v>
      </c>
      <c r="B2442" t="s">
        <v>27</v>
      </c>
      <c r="C2442" t="s">
        <v>36</v>
      </c>
      <c r="D2442" s="1">
        <v>44333</v>
      </c>
      <c r="E2442" s="4">
        <v>2863</v>
      </c>
      <c r="F2442">
        <v>205</v>
      </c>
    </row>
    <row r="2443" spans="1:6" x14ac:dyDescent="0.25">
      <c r="A2443" t="s">
        <v>51</v>
      </c>
      <c r="B2443" t="s">
        <v>6</v>
      </c>
      <c r="C2443" t="s">
        <v>44</v>
      </c>
      <c r="D2443" s="1">
        <v>44333</v>
      </c>
      <c r="E2443" s="4">
        <v>4900</v>
      </c>
      <c r="F2443">
        <v>446</v>
      </c>
    </row>
    <row r="2444" spans="1:6" x14ac:dyDescent="0.25">
      <c r="A2444" t="s">
        <v>23</v>
      </c>
      <c r="B2444" t="s">
        <v>6</v>
      </c>
      <c r="C2444" t="s">
        <v>38</v>
      </c>
      <c r="D2444" s="1">
        <v>44333</v>
      </c>
      <c r="E2444" s="4">
        <v>3976</v>
      </c>
      <c r="F2444">
        <v>249</v>
      </c>
    </row>
    <row r="2445" spans="1:6" x14ac:dyDescent="0.25">
      <c r="A2445" t="s">
        <v>46</v>
      </c>
      <c r="B2445" t="s">
        <v>16</v>
      </c>
      <c r="C2445" t="s">
        <v>45</v>
      </c>
      <c r="D2445" s="1">
        <v>44333</v>
      </c>
      <c r="E2445" s="4">
        <v>448</v>
      </c>
      <c r="F2445">
        <v>20</v>
      </c>
    </row>
    <row r="2446" spans="1:6" x14ac:dyDescent="0.25">
      <c r="A2446" t="s">
        <v>40</v>
      </c>
      <c r="B2446" t="s">
        <v>9</v>
      </c>
      <c r="C2446" t="s">
        <v>35</v>
      </c>
      <c r="D2446" s="1">
        <v>44333</v>
      </c>
      <c r="E2446" s="4">
        <v>84</v>
      </c>
      <c r="F2446">
        <v>4</v>
      </c>
    </row>
    <row r="2447" spans="1:6" x14ac:dyDescent="0.25">
      <c r="A2447" t="s">
        <v>29</v>
      </c>
      <c r="B2447" t="s">
        <v>16</v>
      </c>
      <c r="C2447" t="s">
        <v>50</v>
      </c>
      <c r="D2447" s="1">
        <v>44333</v>
      </c>
      <c r="E2447" s="4">
        <v>210</v>
      </c>
      <c r="F2447">
        <v>17</v>
      </c>
    </row>
    <row r="2448" spans="1:6" x14ac:dyDescent="0.25">
      <c r="A2448" t="s">
        <v>25</v>
      </c>
      <c r="B2448" t="s">
        <v>6</v>
      </c>
      <c r="C2448" t="s">
        <v>17</v>
      </c>
      <c r="D2448" s="1">
        <v>44333</v>
      </c>
      <c r="E2448" s="4">
        <v>2961</v>
      </c>
      <c r="F2448">
        <v>247</v>
      </c>
    </row>
    <row r="2449" spans="1:6" x14ac:dyDescent="0.25">
      <c r="A2449" t="s">
        <v>25</v>
      </c>
      <c r="B2449" t="s">
        <v>16</v>
      </c>
      <c r="C2449" t="s">
        <v>19</v>
      </c>
      <c r="D2449" s="1">
        <v>44334</v>
      </c>
      <c r="E2449" s="4">
        <v>2569</v>
      </c>
      <c r="F2449">
        <v>322</v>
      </c>
    </row>
    <row r="2450" spans="1:6" x14ac:dyDescent="0.25">
      <c r="A2450" t="s">
        <v>20</v>
      </c>
      <c r="B2450" t="s">
        <v>11</v>
      </c>
      <c r="C2450" t="s">
        <v>17</v>
      </c>
      <c r="D2450" s="1">
        <v>44334</v>
      </c>
      <c r="E2450" s="4">
        <v>11130</v>
      </c>
      <c r="F2450">
        <v>980</v>
      </c>
    </row>
    <row r="2451" spans="1:6" x14ac:dyDescent="0.25">
      <c r="A2451" t="s">
        <v>32</v>
      </c>
      <c r="B2451" t="s">
        <v>6</v>
      </c>
      <c r="C2451" t="s">
        <v>35</v>
      </c>
      <c r="D2451" s="1">
        <v>44334</v>
      </c>
      <c r="E2451" s="4">
        <v>2926</v>
      </c>
      <c r="F2451">
        <v>122</v>
      </c>
    </row>
    <row r="2452" spans="1:6" x14ac:dyDescent="0.25">
      <c r="A2452" t="s">
        <v>34</v>
      </c>
      <c r="B2452" t="s">
        <v>6</v>
      </c>
      <c r="C2452" t="s">
        <v>7</v>
      </c>
      <c r="D2452" s="1">
        <v>44334</v>
      </c>
      <c r="E2452" s="4">
        <v>8442</v>
      </c>
      <c r="F2452">
        <v>700</v>
      </c>
    </row>
    <row r="2453" spans="1:6" x14ac:dyDescent="0.25">
      <c r="A2453" t="s">
        <v>37</v>
      </c>
      <c r="B2453" t="s">
        <v>16</v>
      </c>
      <c r="C2453" t="s">
        <v>44</v>
      </c>
      <c r="D2453" s="1">
        <v>44334</v>
      </c>
      <c r="E2453" s="4">
        <v>5404</v>
      </c>
      <c r="F2453">
        <v>601</v>
      </c>
    </row>
    <row r="2454" spans="1:6" x14ac:dyDescent="0.25">
      <c r="A2454" t="s">
        <v>10</v>
      </c>
      <c r="B2454" t="s">
        <v>6</v>
      </c>
      <c r="C2454" t="s">
        <v>36</v>
      </c>
      <c r="D2454" s="1">
        <v>44334</v>
      </c>
      <c r="E2454" s="4">
        <v>161</v>
      </c>
      <c r="F2454">
        <v>13</v>
      </c>
    </row>
    <row r="2455" spans="1:6" x14ac:dyDescent="0.25">
      <c r="A2455" t="s">
        <v>32</v>
      </c>
      <c r="B2455" t="s">
        <v>16</v>
      </c>
      <c r="C2455" t="s">
        <v>52</v>
      </c>
      <c r="D2455" s="1">
        <v>44334</v>
      </c>
      <c r="E2455" s="4">
        <v>840</v>
      </c>
      <c r="F2455">
        <v>35</v>
      </c>
    </row>
    <row r="2456" spans="1:6" x14ac:dyDescent="0.25">
      <c r="A2456" t="s">
        <v>51</v>
      </c>
      <c r="B2456" t="s">
        <v>11</v>
      </c>
      <c r="C2456" t="s">
        <v>50</v>
      </c>
      <c r="D2456" s="1">
        <v>44334</v>
      </c>
      <c r="E2456" s="4">
        <v>4102</v>
      </c>
      <c r="F2456">
        <v>293</v>
      </c>
    </row>
    <row r="2457" spans="1:6" x14ac:dyDescent="0.25">
      <c r="A2457" t="s">
        <v>46</v>
      </c>
      <c r="B2457" t="s">
        <v>9</v>
      </c>
      <c r="C2457" t="s">
        <v>26</v>
      </c>
      <c r="D2457" s="1">
        <v>44334</v>
      </c>
      <c r="E2457" s="4">
        <v>819</v>
      </c>
      <c r="F2457">
        <v>59</v>
      </c>
    </row>
    <row r="2458" spans="1:6" x14ac:dyDescent="0.25">
      <c r="A2458" t="s">
        <v>18</v>
      </c>
      <c r="B2458" t="s">
        <v>6</v>
      </c>
      <c r="C2458" t="s">
        <v>36</v>
      </c>
      <c r="D2458" s="1">
        <v>44334</v>
      </c>
      <c r="E2458" s="4">
        <v>1855</v>
      </c>
      <c r="F2458">
        <v>143</v>
      </c>
    </row>
    <row r="2459" spans="1:6" x14ac:dyDescent="0.25">
      <c r="A2459" t="s">
        <v>51</v>
      </c>
      <c r="B2459" t="s">
        <v>21</v>
      </c>
      <c r="C2459" t="s">
        <v>42</v>
      </c>
      <c r="D2459" s="1">
        <v>44334</v>
      </c>
      <c r="E2459" s="4">
        <v>448</v>
      </c>
      <c r="F2459">
        <v>18</v>
      </c>
    </row>
    <row r="2460" spans="1:6" x14ac:dyDescent="0.25">
      <c r="A2460" t="s">
        <v>20</v>
      </c>
      <c r="B2460" t="s">
        <v>9</v>
      </c>
      <c r="C2460" t="s">
        <v>45</v>
      </c>
      <c r="D2460" s="1">
        <v>44335</v>
      </c>
      <c r="E2460" s="4">
        <v>4039</v>
      </c>
      <c r="F2460">
        <v>184</v>
      </c>
    </row>
    <row r="2461" spans="1:6" x14ac:dyDescent="0.25">
      <c r="A2461" t="s">
        <v>20</v>
      </c>
      <c r="B2461" t="s">
        <v>16</v>
      </c>
      <c r="C2461" t="s">
        <v>44</v>
      </c>
      <c r="D2461" s="1">
        <v>44335</v>
      </c>
      <c r="E2461" s="4">
        <v>455</v>
      </c>
      <c r="F2461">
        <v>46</v>
      </c>
    </row>
    <row r="2462" spans="1:6" x14ac:dyDescent="0.25">
      <c r="A2462" t="s">
        <v>13</v>
      </c>
      <c r="B2462" t="s">
        <v>16</v>
      </c>
      <c r="C2462" t="s">
        <v>43</v>
      </c>
      <c r="D2462" s="1">
        <v>44335</v>
      </c>
      <c r="E2462" s="4">
        <v>6202</v>
      </c>
      <c r="F2462">
        <v>517</v>
      </c>
    </row>
    <row r="2463" spans="1:6" x14ac:dyDescent="0.25">
      <c r="A2463" t="s">
        <v>15</v>
      </c>
      <c r="B2463" t="s">
        <v>9</v>
      </c>
      <c r="C2463" t="s">
        <v>19</v>
      </c>
      <c r="D2463" s="1">
        <v>44335</v>
      </c>
      <c r="E2463" s="4">
        <v>3542</v>
      </c>
      <c r="F2463">
        <v>591</v>
      </c>
    </row>
    <row r="2464" spans="1:6" x14ac:dyDescent="0.25">
      <c r="A2464" t="s">
        <v>29</v>
      </c>
      <c r="B2464" t="s">
        <v>21</v>
      </c>
      <c r="C2464" t="s">
        <v>26</v>
      </c>
      <c r="D2464" s="1">
        <v>44335</v>
      </c>
      <c r="E2464" s="4">
        <v>3395</v>
      </c>
      <c r="F2464">
        <v>213</v>
      </c>
    </row>
    <row r="2465" spans="1:6" x14ac:dyDescent="0.25">
      <c r="A2465" t="s">
        <v>18</v>
      </c>
      <c r="B2465" t="s">
        <v>21</v>
      </c>
      <c r="C2465" t="s">
        <v>43</v>
      </c>
      <c r="D2465" s="1">
        <v>44335</v>
      </c>
      <c r="E2465" s="4">
        <v>2562</v>
      </c>
      <c r="F2465">
        <v>214</v>
      </c>
    </row>
    <row r="2466" spans="1:6" x14ac:dyDescent="0.25">
      <c r="A2466" t="s">
        <v>10</v>
      </c>
      <c r="B2466" t="s">
        <v>16</v>
      </c>
      <c r="C2466" t="s">
        <v>28</v>
      </c>
      <c r="D2466" s="1">
        <v>44335</v>
      </c>
      <c r="E2466" s="4">
        <v>147</v>
      </c>
      <c r="F2466">
        <v>7</v>
      </c>
    </row>
    <row r="2467" spans="1:6" x14ac:dyDescent="0.25">
      <c r="A2467" t="s">
        <v>5</v>
      </c>
      <c r="B2467" t="s">
        <v>11</v>
      </c>
      <c r="C2467" t="s">
        <v>38</v>
      </c>
      <c r="D2467" s="1">
        <v>44335</v>
      </c>
      <c r="E2467" s="4">
        <v>952</v>
      </c>
      <c r="F2467">
        <v>56</v>
      </c>
    </row>
    <row r="2468" spans="1:6" x14ac:dyDescent="0.25">
      <c r="A2468" t="s">
        <v>23</v>
      </c>
      <c r="B2468" t="s">
        <v>9</v>
      </c>
      <c r="C2468" t="s">
        <v>44</v>
      </c>
      <c r="D2468" s="1">
        <v>44335</v>
      </c>
      <c r="E2468" s="4">
        <v>3010</v>
      </c>
      <c r="F2468">
        <v>301</v>
      </c>
    </row>
    <row r="2469" spans="1:6" x14ac:dyDescent="0.25">
      <c r="A2469" t="s">
        <v>10</v>
      </c>
      <c r="B2469" t="s">
        <v>21</v>
      </c>
      <c r="C2469" t="s">
        <v>17</v>
      </c>
      <c r="D2469" s="1">
        <v>44335</v>
      </c>
      <c r="E2469" s="4">
        <v>2254</v>
      </c>
      <c r="F2469">
        <v>174</v>
      </c>
    </row>
    <row r="2470" spans="1:6" x14ac:dyDescent="0.25">
      <c r="A2470" t="s">
        <v>18</v>
      </c>
      <c r="B2470" t="s">
        <v>6</v>
      </c>
      <c r="C2470" t="s">
        <v>12</v>
      </c>
      <c r="D2470" s="1">
        <v>44335</v>
      </c>
      <c r="E2470" s="4">
        <v>1841</v>
      </c>
      <c r="F2470">
        <v>71</v>
      </c>
    </row>
    <row r="2471" spans="1:6" x14ac:dyDescent="0.25">
      <c r="A2471" t="s">
        <v>37</v>
      </c>
      <c r="B2471" t="s">
        <v>27</v>
      </c>
      <c r="C2471" t="s">
        <v>19</v>
      </c>
      <c r="D2471" s="1">
        <v>44335</v>
      </c>
      <c r="E2471" s="4">
        <v>1582</v>
      </c>
      <c r="F2471">
        <v>264</v>
      </c>
    </row>
    <row r="2472" spans="1:6" x14ac:dyDescent="0.25">
      <c r="A2472" t="s">
        <v>39</v>
      </c>
      <c r="B2472" t="s">
        <v>6</v>
      </c>
      <c r="C2472" t="s">
        <v>24</v>
      </c>
      <c r="D2472" s="1">
        <v>44335</v>
      </c>
      <c r="E2472" s="4">
        <v>1883</v>
      </c>
      <c r="F2472">
        <v>118</v>
      </c>
    </row>
    <row r="2473" spans="1:6" x14ac:dyDescent="0.25">
      <c r="A2473" t="s">
        <v>34</v>
      </c>
      <c r="B2473" t="s">
        <v>6</v>
      </c>
      <c r="C2473" t="s">
        <v>50</v>
      </c>
      <c r="D2473" s="1">
        <v>44335</v>
      </c>
      <c r="E2473" s="4">
        <v>1477</v>
      </c>
      <c r="F2473">
        <v>106</v>
      </c>
    </row>
    <row r="2474" spans="1:6" x14ac:dyDescent="0.25">
      <c r="A2474" t="s">
        <v>25</v>
      </c>
      <c r="B2474" t="s">
        <v>9</v>
      </c>
      <c r="C2474" t="s">
        <v>35</v>
      </c>
      <c r="D2474" s="1">
        <v>44335</v>
      </c>
      <c r="E2474" s="4">
        <v>3962</v>
      </c>
      <c r="F2474">
        <v>173</v>
      </c>
    </row>
    <row r="2475" spans="1:6" x14ac:dyDescent="0.25">
      <c r="A2475" t="s">
        <v>41</v>
      </c>
      <c r="B2475" t="s">
        <v>16</v>
      </c>
      <c r="C2475" t="s">
        <v>44</v>
      </c>
      <c r="D2475" s="1">
        <v>44335</v>
      </c>
      <c r="E2475" s="4">
        <v>3661</v>
      </c>
      <c r="F2475">
        <v>407</v>
      </c>
    </row>
    <row r="2476" spans="1:6" x14ac:dyDescent="0.25">
      <c r="A2476" t="s">
        <v>15</v>
      </c>
      <c r="B2476" t="s">
        <v>9</v>
      </c>
      <c r="C2476" t="s">
        <v>44</v>
      </c>
      <c r="D2476" s="1">
        <v>44335</v>
      </c>
      <c r="E2476" s="4">
        <v>2457</v>
      </c>
      <c r="F2476">
        <v>246</v>
      </c>
    </row>
    <row r="2477" spans="1:6" x14ac:dyDescent="0.25">
      <c r="A2477" t="s">
        <v>18</v>
      </c>
      <c r="B2477" t="s">
        <v>6</v>
      </c>
      <c r="C2477" t="s">
        <v>45</v>
      </c>
      <c r="D2477" s="1">
        <v>44335</v>
      </c>
      <c r="E2477" s="4">
        <v>9401</v>
      </c>
      <c r="F2477">
        <v>428</v>
      </c>
    </row>
    <row r="2478" spans="1:6" x14ac:dyDescent="0.25">
      <c r="A2478" t="s">
        <v>10</v>
      </c>
      <c r="B2478" t="s">
        <v>6</v>
      </c>
      <c r="C2478" t="s">
        <v>50</v>
      </c>
      <c r="D2478" s="1">
        <v>44335</v>
      </c>
      <c r="E2478" s="4">
        <v>2513</v>
      </c>
      <c r="F2478">
        <v>180</v>
      </c>
    </row>
    <row r="2479" spans="1:6" x14ac:dyDescent="0.25">
      <c r="A2479" t="s">
        <v>25</v>
      </c>
      <c r="B2479" t="s">
        <v>11</v>
      </c>
      <c r="C2479" t="s">
        <v>44</v>
      </c>
      <c r="D2479" s="1">
        <v>44336</v>
      </c>
      <c r="E2479" s="4">
        <v>427</v>
      </c>
      <c r="F2479">
        <v>48</v>
      </c>
    </row>
    <row r="2480" spans="1:6" x14ac:dyDescent="0.25">
      <c r="A2480" t="s">
        <v>15</v>
      </c>
      <c r="B2480" t="s">
        <v>9</v>
      </c>
      <c r="C2480" t="s">
        <v>47</v>
      </c>
      <c r="D2480" s="1">
        <v>44336</v>
      </c>
      <c r="E2480" s="4">
        <v>1155</v>
      </c>
      <c r="F2480">
        <v>83</v>
      </c>
    </row>
    <row r="2481" spans="1:6" x14ac:dyDescent="0.25">
      <c r="A2481" t="s">
        <v>15</v>
      </c>
      <c r="B2481" t="s">
        <v>9</v>
      </c>
      <c r="C2481" t="s">
        <v>14</v>
      </c>
      <c r="D2481" s="1">
        <v>44336</v>
      </c>
      <c r="E2481" s="4">
        <v>1141</v>
      </c>
      <c r="F2481">
        <v>127</v>
      </c>
    </row>
    <row r="2482" spans="1:6" x14ac:dyDescent="0.25">
      <c r="A2482" t="s">
        <v>15</v>
      </c>
      <c r="B2482" t="s">
        <v>9</v>
      </c>
      <c r="C2482" t="s">
        <v>24</v>
      </c>
      <c r="D2482" s="1">
        <v>44336</v>
      </c>
      <c r="E2482" s="4">
        <v>882</v>
      </c>
      <c r="F2482">
        <v>63</v>
      </c>
    </row>
    <row r="2483" spans="1:6" x14ac:dyDescent="0.25">
      <c r="A2483" t="s">
        <v>20</v>
      </c>
      <c r="B2483" t="s">
        <v>21</v>
      </c>
      <c r="C2483" t="s">
        <v>24</v>
      </c>
      <c r="D2483" s="1">
        <v>44336</v>
      </c>
      <c r="E2483" s="4">
        <v>693</v>
      </c>
      <c r="F2483">
        <v>44</v>
      </c>
    </row>
    <row r="2484" spans="1:6" x14ac:dyDescent="0.25">
      <c r="A2484" t="s">
        <v>41</v>
      </c>
      <c r="B2484" t="s">
        <v>16</v>
      </c>
      <c r="C2484" t="s">
        <v>28</v>
      </c>
      <c r="D2484" s="1">
        <v>44336</v>
      </c>
      <c r="E2484" s="4">
        <v>4851</v>
      </c>
      <c r="F2484">
        <v>211</v>
      </c>
    </row>
    <row r="2485" spans="1:6" x14ac:dyDescent="0.25">
      <c r="A2485" t="s">
        <v>8</v>
      </c>
      <c r="B2485" t="s">
        <v>9</v>
      </c>
      <c r="C2485" t="s">
        <v>14</v>
      </c>
      <c r="D2485" s="1">
        <v>44336</v>
      </c>
      <c r="E2485" s="4">
        <v>4515</v>
      </c>
      <c r="F2485">
        <v>565</v>
      </c>
    </row>
    <row r="2486" spans="1:6" x14ac:dyDescent="0.25">
      <c r="A2486" t="s">
        <v>25</v>
      </c>
      <c r="B2486" t="s">
        <v>9</v>
      </c>
      <c r="C2486" t="s">
        <v>17</v>
      </c>
      <c r="D2486" s="1">
        <v>44336</v>
      </c>
      <c r="E2486" s="4">
        <v>3857</v>
      </c>
      <c r="F2486">
        <v>351</v>
      </c>
    </row>
    <row r="2487" spans="1:6" x14ac:dyDescent="0.25">
      <c r="A2487" t="s">
        <v>41</v>
      </c>
      <c r="B2487" t="s">
        <v>6</v>
      </c>
      <c r="C2487" t="s">
        <v>30</v>
      </c>
      <c r="D2487" s="1">
        <v>44336</v>
      </c>
      <c r="E2487" s="4">
        <v>28</v>
      </c>
      <c r="F2487">
        <v>3</v>
      </c>
    </row>
    <row r="2488" spans="1:6" x14ac:dyDescent="0.25">
      <c r="A2488" t="s">
        <v>20</v>
      </c>
      <c r="B2488" t="s">
        <v>9</v>
      </c>
      <c r="C2488" t="s">
        <v>30</v>
      </c>
      <c r="D2488" s="1">
        <v>44336</v>
      </c>
      <c r="E2488" s="4">
        <v>5621</v>
      </c>
      <c r="F2488">
        <v>469</v>
      </c>
    </row>
    <row r="2489" spans="1:6" x14ac:dyDescent="0.25">
      <c r="A2489" t="s">
        <v>29</v>
      </c>
      <c r="B2489" t="s">
        <v>11</v>
      </c>
      <c r="C2489" t="s">
        <v>12</v>
      </c>
      <c r="D2489" s="1">
        <v>44336</v>
      </c>
      <c r="E2489" s="4">
        <v>1715</v>
      </c>
      <c r="F2489">
        <v>64</v>
      </c>
    </row>
    <row r="2490" spans="1:6" x14ac:dyDescent="0.25">
      <c r="A2490" t="s">
        <v>10</v>
      </c>
      <c r="B2490" t="s">
        <v>21</v>
      </c>
      <c r="C2490" t="s">
        <v>28</v>
      </c>
      <c r="D2490" s="1">
        <v>44336</v>
      </c>
      <c r="E2490" s="4">
        <v>546</v>
      </c>
      <c r="F2490">
        <v>25</v>
      </c>
    </row>
    <row r="2491" spans="1:6" x14ac:dyDescent="0.25">
      <c r="A2491" t="s">
        <v>15</v>
      </c>
      <c r="B2491" t="s">
        <v>11</v>
      </c>
      <c r="C2491" t="s">
        <v>35</v>
      </c>
      <c r="D2491" s="1">
        <v>44336</v>
      </c>
      <c r="E2491" s="4">
        <v>8239</v>
      </c>
      <c r="F2491">
        <v>330</v>
      </c>
    </row>
    <row r="2492" spans="1:6" x14ac:dyDescent="0.25">
      <c r="A2492" t="s">
        <v>37</v>
      </c>
      <c r="B2492" t="s">
        <v>11</v>
      </c>
      <c r="C2492" t="s">
        <v>24</v>
      </c>
      <c r="D2492" s="1">
        <v>44336</v>
      </c>
      <c r="E2492" s="4">
        <v>8141</v>
      </c>
      <c r="F2492">
        <v>543</v>
      </c>
    </row>
    <row r="2493" spans="1:6" x14ac:dyDescent="0.25">
      <c r="A2493" t="s">
        <v>40</v>
      </c>
      <c r="B2493" t="s">
        <v>9</v>
      </c>
      <c r="C2493" t="s">
        <v>47</v>
      </c>
      <c r="D2493" s="1">
        <v>44336</v>
      </c>
      <c r="E2493" s="4">
        <v>3157</v>
      </c>
      <c r="F2493">
        <v>211</v>
      </c>
    </row>
    <row r="2494" spans="1:6" x14ac:dyDescent="0.25">
      <c r="A2494" t="s">
        <v>15</v>
      </c>
      <c r="B2494" t="s">
        <v>6</v>
      </c>
      <c r="C2494" t="s">
        <v>47</v>
      </c>
      <c r="D2494" s="1">
        <v>44336</v>
      </c>
      <c r="E2494" s="4">
        <v>462</v>
      </c>
      <c r="F2494">
        <v>36</v>
      </c>
    </row>
    <row r="2495" spans="1:6" x14ac:dyDescent="0.25">
      <c r="A2495" t="s">
        <v>51</v>
      </c>
      <c r="B2495" t="s">
        <v>11</v>
      </c>
      <c r="C2495" t="s">
        <v>17</v>
      </c>
      <c r="D2495" s="1">
        <v>44336</v>
      </c>
      <c r="E2495" s="4">
        <v>168</v>
      </c>
      <c r="F2495">
        <v>13</v>
      </c>
    </row>
    <row r="2496" spans="1:6" x14ac:dyDescent="0.25">
      <c r="A2496" t="s">
        <v>51</v>
      </c>
      <c r="B2496" t="s">
        <v>21</v>
      </c>
      <c r="C2496" t="s">
        <v>19</v>
      </c>
      <c r="D2496" s="1">
        <v>44336</v>
      </c>
      <c r="E2496" s="4">
        <v>3003</v>
      </c>
      <c r="F2496">
        <v>429</v>
      </c>
    </row>
    <row r="2497" spans="1:6" x14ac:dyDescent="0.25">
      <c r="A2497" t="s">
        <v>32</v>
      </c>
      <c r="B2497" t="s">
        <v>11</v>
      </c>
      <c r="C2497" t="s">
        <v>31</v>
      </c>
      <c r="D2497" s="1">
        <v>44336</v>
      </c>
      <c r="E2497" s="4">
        <v>8099</v>
      </c>
      <c r="F2497">
        <v>450</v>
      </c>
    </row>
    <row r="2498" spans="1:6" x14ac:dyDescent="0.25">
      <c r="A2498" t="s">
        <v>49</v>
      </c>
      <c r="B2498" t="s">
        <v>16</v>
      </c>
      <c r="C2498" t="s">
        <v>35</v>
      </c>
      <c r="D2498" s="1">
        <v>44336</v>
      </c>
      <c r="E2498" s="4">
        <v>4690</v>
      </c>
      <c r="F2498">
        <v>196</v>
      </c>
    </row>
    <row r="2499" spans="1:6" x14ac:dyDescent="0.25">
      <c r="A2499" t="s">
        <v>13</v>
      </c>
      <c r="B2499" t="s">
        <v>11</v>
      </c>
      <c r="C2499" t="s">
        <v>48</v>
      </c>
      <c r="D2499" s="1">
        <v>44336</v>
      </c>
      <c r="E2499" s="4">
        <v>3899</v>
      </c>
      <c r="F2499">
        <v>244</v>
      </c>
    </row>
    <row r="2500" spans="1:6" x14ac:dyDescent="0.25">
      <c r="A2500" t="s">
        <v>8</v>
      </c>
      <c r="B2500" t="s">
        <v>11</v>
      </c>
      <c r="C2500" t="s">
        <v>44</v>
      </c>
      <c r="D2500" s="1">
        <v>44337</v>
      </c>
      <c r="E2500" s="4">
        <v>6678</v>
      </c>
      <c r="F2500">
        <v>608</v>
      </c>
    </row>
    <row r="2501" spans="1:6" x14ac:dyDescent="0.25">
      <c r="A2501" t="s">
        <v>5</v>
      </c>
      <c r="B2501" t="s">
        <v>6</v>
      </c>
      <c r="C2501" t="s">
        <v>14</v>
      </c>
      <c r="D2501" s="1">
        <v>44337</v>
      </c>
      <c r="E2501" s="4">
        <v>2590</v>
      </c>
      <c r="F2501">
        <v>324</v>
      </c>
    </row>
    <row r="2502" spans="1:6" x14ac:dyDescent="0.25">
      <c r="A2502" t="s">
        <v>49</v>
      </c>
      <c r="B2502" t="s">
        <v>9</v>
      </c>
      <c r="C2502" t="s">
        <v>50</v>
      </c>
      <c r="D2502" s="1">
        <v>44337</v>
      </c>
      <c r="E2502" s="4">
        <v>1897</v>
      </c>
      <c r="F2502">
        <v>146</v>
      </c>
    </row>
    <row r="2503" spans="1:6" x14ac:dyDescent="0.25">
      <c r="A2503" t="s">
        <v>51</v>
      </c>
      <c r="B2503" t="s">
        <v>27</v>
      </c>
      <c r="C2503" t="s">
        <v>48</v>
      </c>
      <c r="D2503" s="1">
        <v>44337</v>
      </c>
      <c r="E2503" s="4">
        <v>714</v>
      </c>
      <c r="F2503">
        <v>45</v>
      </c>
    </row>
    <row r="2504" spans="1:6" x14ac:dyDescent="0.25">
      <c r="A2504" t="s">
        <v>49</v>
      </c>
      <c r="B2504" t="s">
        <v>21</v>
      </c>
      <c r="C2504" t="s">
        <v>24</v>
      </c>
      <c r="D2504" s="1">
        <v>44337</v>
      </c>
      <c r="E2504" s="4">
        <v>42</v>
      </c>
      <c r="F2504">
        <v>3</v>
      </c>
    </row>
    <row r="2505" spans="1:6" x14ac:dyDescent="0.25">
      <c r="A2505" t="s">
        <v>10</v>
      </c>
      <c r="B2505" t="s">
        <v>6</v>
      </c>
      <c r="C2505" t="s">
        <v>12</v>
      </c>
      <c r="D2505" s="1">
        <v>44337</v>
      </c>
      <c r="E2505" s="4">
        <v>4592</v>
      </c>
      <c r="F2505">
        <v>184</v>
      </c>
    </row>
    <row r="2506" spans="1:6" x14ac:dyDescent="0.25">
      <c r="A2506" t="s">
        <v>39</v>
      </c>
      <c r="B2506" t="s">
        <v>6</v>
      </c>
      <c r="C2506" t="s">
        <v>47</v>
      </c>
      <c r="D2506" s="1">
        <v>44337</v>
      </c>
      <c r="E2506" s="4">
        <v>7259</v>
      </c>
      <c r="F2506">
        <v>519</v>
      </c>
    </row>
    <row r="2507" spans="1:6" x14ac:dyDescent="0.25">
      <c r="A2507" t="s">
        <v>8</v>
      </c>
      <c r="B2507" t="s">
        <v>11</v>
      </c>
      <c r="C2507" t="s">
        <v>36</v>
      </c>
      <c r="D2507" s="1">
        <v>44337</v>
      </c>
      <c r="E2507" s="4">
        <v>4396</v>
      </c>
      <c r="F2507">
        <v>339</v>
      </c>
    </row>
    <row r="2508" spans="1:6" x14ac:dyDescent="0.25">
      <c r="A2508" t="s">
        <v>15</v>
      </c>
      <c r="B2508" t="s">
        <v>16</v>
      </c>
      <c r="C2508" t="s">
        <v>50</v>
      </c>
      <c r="D2508" s="1">
        <v>44337</v>
      </c>
      <c r="E2508" s="4">
        <v>2331</v>
      </c>
      <c r="F2508">
        <v>180</v>
      </c>
    </row>
    <row r="2509" spans="1:6" x14ac:dyDescent="0.25">
      <c r="A2509" t="s">
        <v>18</v>
      </c>
      <c r="B2509" t="s">
        <v>6</v>
      </c>
      <c r="C2509" t="s">
        <v>52</v>
      </c>
      <c r="D2509" s="1">
        <v>44337</v>
      </c>
      <c r="E2509" s="4">
        <v>686</v>
      </c>
      <c r="F2509">
        <v>29</v>
      </c>
    </row>
    <row r="2510" spans="1:6" x14ac:dyDescent="0.25">
      <c r="A2510" t="s">
        <v>29</v>
      </c>
      <c r="B2510" t="s">
        <v>9</v>
      </c>
      <c r="C2510" t="s">
        <v>28</v>
      </c>
      <c r="D2510" s="1">
        <v>44337</v>
      </c>
      <c r="E2510" s="4">
        <v>8092</v>
      </c>
      <c r="F2510">
        <v>368</v>
      </c>
    </row>
    <row r="2511" spans="1:6" x14ac:dyDescent="0.25">
      <c r="A2511" t="s">
        <v>8</v>
      </c>
      <c r="B2511" t="s">
        <v>9</v>
      </c>
      <c r="C2511" t="s">
        <v>48</v>
      </c>
      <c r="D2511" s="1">
        <v>44337</v>
      </c>
      <c r="E2511" s="4">
        <v>4998</v>
      </c>
      <c r="F2511">
        <v>357</v>
      </c>
    </row>
    <row r="2512" spans="1:6" x14ac:dyDescent="0.25">
      <c r="A2512" t="s">
        <v>32</v>
      </c>
      <c r="B2512" t="s">
        <v>11</v>
      </c>
      <c r="C2512" t="s">
        <v>38</v>
      </c>
      <c r="D2512" s="1">
        <v>44337</v>
      </c>
      <c r="E2512" s="4">
        <v>882</v>
      </c>
      <c r="F2512">
        <v>56</v>
      </c>
    </row>
    <row r="2513" spans="1:6" x14ac:dyDescent="0.25">
      <c r="A2513" t="s">
        <v>23</v>
      </c>
      <c r="B2513" t="s">
        <v>21</v>
      </c>
      <c r="C2513" t="s">
        <v>7</v>
      </c>
      <c r="D2513" s="1">
        <v>44337</v>
      </c>
      <c r="E2513" s="4">
        <v>8057</v>
      </c>
      <c r="F2513">
        <v>672</v>
      </c>
    </row>
    <row r="2514" spans="1:6" x14ac:dyDescent="0.25">
      <c r="A2514" t="s">
        <v>37</v>
      </c>
      <c r="B2514" t="s">
        <v>21</v>
      </c>
      <c r="C2514" t="s">
        <v>52</v>
      </c>
      <c r="D2514" s="1">
        <v>44337</v>
      </c>
      <c r="E2514" s="4">
        <v>6972</v>
      </c>
      <c r="F2514">
        <v>279</v>
      </c>
    </row>
    <row r="2515" spans="1:6" x14ac:dyDescent="0.25">
      <c r="A2515" t="s">
        <v>46</v>
      </c>
      <c r="B2515" t="s">
        <v>16</v>
      </c>
      <c r="C2515" t="s">
        <v>17</v>
      </c>
      <c r="D2515" s="1">
        <v>44337</v>
      </c>
      <c r="E2515" s="4">
        <v>2023</v>
      </c>
      <c r="F2515">
        <v>156</v>
      </c>
    </row>
    <row r="2516" spans="1:6" x14ac:dyDescent="0.25">
      <c r="A2516" t="s">
        <v>23</v>
      </c>
      <c r="B2516" t="s">
        <v>9</v>
      </c>
      <c r="C2516" t="s">
        <v>24</v>
      </c>
      <c r="D2516" s="1">
        <v>44337</v>
      </c>
      <c r="E2516" s="4">
        <v>8834</v>
      </c>
      <c r="F2516">
        <v>553</v>
      </c>
    </row>
    <row r="2517" spans="1:6" x14ac:dyDescent="0.25">
      <c r="A2517" t="s">
        <v>41</v>
      </c>
      <c r="B2517" t="s">
        <v>21</v>
      </c>
      <c r="C2517" t="s">
        <v>48</v>
      </c>
      <c r="D2517" s="1">
        <v>44337</v>
      </c>
      <c r="E2517" s="4">
        <v>3962</v>
      </c>
      <c r="F2517">
        <v>265</v>
      </c>
    </row>
    <row r="2518" spans="1:6" x14ac:dyDescent="0.25">
      <c r="A2518" t="s">
        <v>34</v>
      </c>
      <c r="B2518" t="s">
        <v>16</v>
      </c>
      <c r="C2518" t="s">
        <v>42</v>
      </c>
      <c r="D2518" s="1">
        <v>44337</v>
      </c>
      <c r="E2518" s="4">
        <v>3717</v>
      </c>
      <c r="F2518">
        <v>155</v>
      </c>
    </row>
    <row r="2519" spans="1:6" x14ac:dyDescent="0.25">
      <c r="A2519" t="s">
        <v>8</v>
      </c>
      <c r="B2519" t="s">
        <v>21</v>
      </c>
      <c r="C2519" t="s">
        <v>42</v>
      </c>
      <c r="D2519" s="1">
        <v>44340</v>
      </c>
      <c r="E2519" s="4">
        <v>5005</v>
      </c>
      <c r="F2519">
        <v>209</v>
      </c>
    </row>
    <row r="2520" spans="1:6" x14ac:dyDescent="0.25">
      <c r="A2520" t="s">
        <v>13</v>
      </c>
      <c r="B2520" t="s">
        <v>27</v>
      </c>
      <c r="C2520" t="s">
        <v>36</v>
      </c>
      <c r="D2520" s="1">
        <v>44340</v>
      </c>
      <c r="E2520" s="4">
        <v>1029</v>
      </c>
      <c r="F2520">
        <v>80</v>
      </c>
    </row>
    <row r="2521" spans="1:6" x14ac:dyDescent="0.25">
      <c r="A2521" t="s">
        <v>10</v>
      </c>
      <c r="B2521" t="s">
        <v>21</v>
      </c>
      <c r="C2521" t="s">
        <v>30</v>
      </c>
      <c r="D2521" s="1">
        <v>44340</v>
      </c>
      <c r="E2521" s="4">
        <v>10150</v>
      </c>
      <c r="F2521">
        <v>840</v>
      </c>
    </row>
    <row r="2522" spans="1:6" x14ac:dyDescent="0.25">
      <c r="A2522" t="s">
        <v>41</v>
      </c>
      <c r="B2522" t="s">
        <v>11</v>
      </c>
      <c r="C2522" t="s">
        <v>26</v>
      </c>
      <c r="D2522" s="1">
        <v>44340</v>
      </c>
      <c r="E2522" s="4">
        <v>1260</v>
      </c>
      <c r="F2522">
        <v>84</v>
      </c>
    </row>
    <row r="2523" spans="1:6" x14ac:dyDescent="0.25">
      <c r="A2523" t="s">
        <v>39</v>
      </c>
      <c r="B2523" t="s">
        <v>9</v>
      </c>
      <c r="C2523" t="s">
        <v>38</v>
      </c>
      <c r="D2523" s="1">
        <v>44340</v>
      </c>
      <c r="E2523" s="4">
        <v>2254</v>
      </c>
      <c r="F2523">
        <v>141</v>
      </c>
    </row>
    <row r="2524" spans="1:6" x14ac:dyDescent="0.25">
      <c r="A2524" t="s">
        <v>40</v>
      </c>
      <c r="B2524" t="s">
        <v>21</v>
      </c>
      <c r="C2524" t="s">
        <v>12</v>
      </c>
      <c r="D2524" s="1">
        <v>44341</v>
      </c>
      <c r="E2524" s="4">
        <v>5467</v>
      </c>
      <c r="F2524">
        <v>211</v>
      </c>
    </row>
    <row r="2525" spans="1:6" x14ac:dyDescent="0.25">
      <c r="A2525" t="s">
        <v>39</v>
      </c>
      <c r="B2525" t="s">
        <v>27</v>
      </c>
      <c r="C2525" t="s">
        <v>47</v>
      </c>
      <c r="D2525" s="1">
        <v>44341</v>
      </c>
      <c r="E2525" s="4">
        <v>3682</v>
      </c>
      <c r="F2525">
        <v>246</v>
      </c>
    </row>
    <row r="2526" spans="1:6" x14ac:dyDescent="0.25">
      <c r="A2526" t="s">
        <v>8</v>
      </c>
      <c r="B2526" t="s">
        <v>16</v>
      </c>
      <c r="C2526" t="s">
        <v>48</v>
      </c>
      <c r="D2526" s="1">
        <v>44341</v>
      </c>
      <c r="E2526" s="4">
        <v>7350</v>
      </c>
      <c r="F2526">
        <v>490</v>
      </c>
    </row>
    <row r="2527" spans="1:6" x14ac:dyDescent="0.25">
      <c r="A2527" t="s">
        <v>37</v>
      </c>
      <c r="B2527" t="s">
        <v>27</v>
      </c>
      <c r="C2527" t="s">
        <v>14</v>
      </c>
      <c r="D2527" s="1">
        <v>44341</v>
      </c>
      <c r="E2527" s="4">
        <v>1806</v>
      </c>
      <c r="F2527">
        <v>201</v>
      </c>
    </row>
    <row r="2528" spans="1:6" x14ac:dyDescent="0.25">
      <c r="A2528" t="s">
        <v>34</v>
      </c>
      <c r="B2528" t="s">
        <v>27</v>
      </c>
      <c r="C2528" t="s">
        <v>12</v>
      </c>
      <c r="D2528" s="1">
        <v>44341</v>
      </c>
      <c r="E2528" s="4">
        <v>1743</v>
      </c>
      <c r="F2528">
        <v>68</v>
      </c>
    </row>
    <row r="2529" spans="1:6" x14ac:dyDescent="0.25">
      <c r="A2529" t="s">
        <v>5</v>
      </c>
      <c r="B2529" t="s">
        <v>21</v>
      </c>
      <c r="C2529" t="s">
        <v>17</v>
      </c>
      <c r="D2529" s="1">
        <v>44341</v>
      </c>
      <c r="E2529" s="4">
        <v>3213</v>
      </c>
      <c r="F2529">
        <v>268</v>
      </c>
    </row>
    <row r="2530" spans="1:6" x14ac:dyDescent="0.25">
      <c r="A2530" t="s">
        <v>41</v>
      </c>
      <c r="B2530" t="s">
        <v>9</v>
      </c>
      <c r="C2530" t="s">
        <v>12</v>
      </c>
      <c r="D2530" s="1">
        <v>44341</v>
      </c>
      <c r="E2530" s="4">
        <v>6937</v>
      </c>
      <c r="F2530">
        <v>267</v>
      </c>
    </row>
    <row r="2531" spans="1:6" x14ac:dyDescent="0.25">
      <c r="A2531" t="s">
        <v>23</v>
      </c>
      <c r="B2531" t="s">
        <v>21</v>
      </c>
      <c r="C2531" t="s">
        <v>45</v>
      </c>
      <c r="D2531" s="1">
        <v>44341</v>
      </c>
      <c r="E2531" s="4">
        <v>357</v>
      </c>
      <c r="F2531">
        <v>16</v>
      </c>
    </row>
    <row r="2532" spans="1:6" x14ac:dyDescent="0.25">
      <c r="A2532" t="s">
        <v>10</v>
      </c>
      <c r="B2532" t="s">
        <v>21</v>
      </c>
      <c r="C2532" t="s">
        <v>14</v>
      </c>
      <c r="D2532" s="1">
        <v>44341</v>
      </c>
      <c r="E2532" s="4">
        <v>4956</v>
      </c>
      <c r="F2532">
        <v>496</v>
      </c>
    </row>
    <row r="2533" spans="1:6" x14ac:dyDescent="0.25">
      <c r="A2533" t="s">
        <v>5</v>
      </c>
      <c r="B2533" t="s">
        <v>21</v>
      </c>
      <c r="C2533" t="s">
        <v>26</v>
      </c>
      <c r="D2533" s="1">
        <v>44341</v>
      </c>
      <c r="E2533" s="4">
        <v>1085</v>
      </c>
      <c r="F2533">
        <v>68</v>
      </c>
    </row>
    <row r="2534" spans="1:6" x14ac:dyDescent="0.25">
      <c r="A2534" t="s">
        <v>34</v>
      </c>
      <c r="B2534" t="s">
        <v>21</v>
      </c>
      <c r="C2534" t="s">
        <v>26</v>
      </c>
      <c r="D2534" s="1">
        <v>44341</v>
      </c>
      <c r="E2534" s="4">
        <v>2093</v>
      </c>
      <c r="F2534">
        <v>150</v>
      </c>
    </row>
    <row r="2535" spans="1:6" x14ac:dyDescent="0.25">
      <c r="A2535" t="s">
        <v>15</v>
      </c>
      <c r="B2535" t="s">
        <v>21</v>
      </c>
      <c r="C2535" t="s">
        <v>28</v>
      </c>
      <c r="D2535" s="1">
        <v>44341</v>
      </c>
      <c r="E2535" s="4">
        <v>1029</v>
      </c>
      <c r="F2535">
        <v>47</v>
      </c>
    </row>
    <row r="2536" spans="1:6" x14ac:dyDescent="0.25">
      <c r="A2536" t="s">
        <v>46</v>
      </c>
      <c r="B2536" t="s">
        <v>9</v>
      </c>
      <c r="C2536" t="s">
        <v>43</v>
      </c>
      <c r="D2536" s="1">
        <v>44341</v>
      </c>
      <c r="E2536" s="4">
        <v>9016</v>
      </c>
      <c r="F2536">
        <v>840</v>
      </c>
    </row>
    <row r="2537" spans="1:6" x14ac:dyDescent="0.25">
      <c r="A2537" t="s">
        <v>29</v>
      </c>
      <c r="B2537" t="s">
        <v>27</v>
      </c>
      <c r="C2537" t="s">
        <v>44</v>
      </c>
      <c r="D2537" s="1">
        <v>44341</v>
      </c>
      <c r="E2537" s="4">
        <v>1526</v>
      </c>
      <c r="F2537">
        <v>170</v>
      </c>
    </row>
    <row r="2538" spans="1:6" x14ac:dyDescent="0.25">
      <c r="A2538" t="s">
        <v>15</v>
      </c>
      <c r="B2538" t="s">
        <v>21</v>
      </c>
      <c r="C2538" t="s">
        <v>26</v>
      </c>
      <c r="D2538" s="1">
        <v>44341</v>
      </c>
      <c r="E2538" s="4">
        <v>10521</v>
      </c>
      <c r="F2538">
        <v>700</v>
      </c>
    </row>
    <row r="2539" spans="1:6" x14ac:dyDescent="0.25">
      <c r="A2539" t="s">
        <v>34</v>
      </c>
      <c r="B2539" t="s">
        <v>16</v>
      </c>
      <c r="C2539" t="s">
        <v>44</v>
      </c>
      <c r="D2539" s="1">
        <v>44341</v>
      </c>
      <c r="E2539" s="4">
        <v>8435</v>
      </c>
      <c r="F2539">
        <v>770</v>
      </c>
    </row>
    <row r="2540" spans="1:6" x14ac:dyDescent="0.25">
      <c r="A2540" t="s">
        <v>15</v>
      </c>
      <c r="B2540" t="s">
        <v>21</v>
      </c>
      <c r="C2540" t="s">
        <v>36</v>
      </c>
      <c r="D2540" s="1">
        <v>44341</v>
      </c>
      <c r="E2540" s="4">
        <v>8715</v>
      </c>
      <c r="F2540">
        <v>581</v>
      </c>
    </row>
    <row r="2541" spans="1:6" x14ac:dyDescent="0.25">
      <c r="A2541" t="s">
        <v>49</v>
      </c>
      <c r="B2541" t="s">
        <v>11</v>
      </c>
      <c r="C2541" t="s">
        <v>44</v>
      </c>
      <c r="D2541" s="1">
        <v>44341</v>
      </c>
      <c r="E2541" s="4">
        <v>8428</v>
      </c>
      <c r="F2541">
        <v>770</v>
      </c>
    </row>
    <row r="2542" spans="1:6" x14ac:dyDescent="0.25">
      <c r="A2542" t="s">
        <v>25</v>
      </c>
      <c r="B2542" t="s">
        <v>6</v>
      </c>
      <c r="C2542" t="s">
        <v>24</v>
      </c>
      <c r="D2542" s="1">
        <v>44341</v>
      </c>
      <c r="E2542" s="4">
        <v>4977</v>
      </c>
      <c r="F2542">
        <v>356</v>
      </c>
    </row>
    <row r="2543" spans="1:6" x14ac:dyDescent="0.25">
      <c r="A2543" t="s">
        <v>46</v>
      </c>
      <c r="B2543" t="s">
        <v>27</v>
      </c>
      <c r="C2543" t="s">
        <v>30</v>
      </c>
      <c r="D2543" s="1">
        <v>44341</v>
      </c>
      <c r="E2543" s="4">
        <v>4179</v>
      </c>
      <c r="F2543">
        <v>380</v>
      </c>
    </row>
    <row r="2544" spans="1:6" x14ac:dyDescent="0.25">
      <c r="A2544" t="s">
        <v>29</v>
      </c>
      <c r="B2544" t="s">
        <v>27</v>
      </c>
      <c r="C2544" t="s">
        <v>19</v>
      </c>
      <c r="D2544" s="1">
        <v>44341</v>
      </c>
      <c r="E2544" s="4">
        <v>5131</v>
      </c>
      <c r="F2544">
        <v>700</v>
      </c>
    </row>
    <row r="2545" spans="1:6" x14ac:dyDescent="0.25">
      <c r="A2545" t="s">
        <v>20</v>
      </c>
      <c r="B2545" t="s">
        <v>16</v>
      </c>
      <c r="C2545" t="s">
        <v>45</v>
      </c>
      <c r="D2545" s="1">
        <v>44342</v>
      </c>
      <c r="E2545" s="4">
        <v>2310</v>
      </c>
      <c r="F2545">
        <v>105</v>
      </c>
    </row>
    <row r="2546" spans="1:6" x14ac:dyDescent="0.25">
      <c r="A2546" t="s">
        <v>41</v>
      </c>
      <c r="B2546" t="s">
        <v>6</v>
      </c>
      <c r="C2546" t="s">
        <v>47</v>
      </c>
      <c r="D2546" s="1">
        <v>44342</v>
      </c>
      <c r="E2546" s="4">
        <v>1162</v>
      </c>
      <c r="F2546">
        <v>83</v>
      </c>
    </row>
    <row r="2547" spans="1:6" x14ac:dyDescent="0.25">
      <c r="A2547" t="s">
        <v>15</v>
      </c>
      <c r="B2547" t="s">
        <v>21</v>
      </c>
      <c r="C2547" t="s">
        <v>7</v>
      </c>
      <c r="D2547" s="1">
        <v>44342</v>
      </c>
      <c r="E2547" s="4">
        <v>3367</v>
      </c>
      <c r="F2547">
        <v>281</v>
      </c>
    </row>
    <row r="2548" spans="1:6" x14ac:dyDescent="0.25">
      <c r="A2548" t="s">
        <v>49</v>
      </c>
      <c r="B2548" t="s">
        <v>6</v>
      </c>
      <c r="C2548" t="s">
        <v>19</v>
      </c>
      <c r="D2548" s="1">
        <v>44342</v>
      </c>
      <c r="E2548" s="4">
        <v>9114</v>
      </c>
      <c r="F2548">
        <v>1330</v>
      </c>
    </row>
    <row r="2549" spans="1:6" x14ac:dyDescent="0.25">
      <c r="A2549" t="s">
        <v>40</v>
      </c>
      <c r="B2549" t="s">
        <v>21</v>
      </c>
      <c r="C2549" t="s">
        <v>28</v>
      </c>
      <c r="D2549" s="1">
        <v>44342</v>
      </c>
      <c r="E2549" s="4">
        <v>7189</v>
      </c>
      <c r="F2549">
        <v>313</v>
      </c>
    </row>
    <row r="2550" spans="1:6" x14ac:dyDescent="0.25">
      <c r="A2550" t="s">
        <v>32</v>
      </c>
      <c r="B2550" t="s">
        <v>21</v>
      </c>
      <c r="C2550" t="s">
        <v>26</v>
      </c>
      <c r="D2550" s="1">
        <v>44342</v>
      </c>
      <c r="E2550" s="4">
        <v>3353</v>
      </c>
      <c r="F2550">
        <v>240</v>
      </c>
    </row>
    <row r="2551" spans="1:6" x14ac:dyDescent="0.25">
      <c r="A2551" t="s">
        <v>29</v>
      </c>
      <c r="B2551" t="s">
        <v>16</v>
      </c>
      <c r="C2551" t="s">
        <v>43</v>
      </c>
      <c r="D2551" s="1">
        <v>44342</v>
      </c>
      <c r="E2551" s="4">
        <v>5488</v>
      </c>
      <c r="F2551">
        <v>499</v>
      </c>
    </row>
    <row r="2552" spans="1:6" x14ac:dyDescent="0.25">
      <c r="A2552" t="s">
        <v>39</v>
      </c>
      <c r="B2552" t="s">
        <v>21</v>
      </c>
      <c r="C2552" t="s">
        <v>7</v>
      </c>
      <c r="D2552" s="1">
        <v>44342</v>
      </c>
      <c r="E2552" s="4">
        <v>735</v>
      </c>
      <c r="F2552">
        <v>53</v>
      </c>
    </row>
    <row r="2553" spans="1:6" x14ac:dyDescent="0.25">
      <c r="A2553" t="s">
        <v>46</v>
      </c>
      <c r="B2553" t="s">
        <v>9</v>
      </c>
      <c r="C2553" t="s">
        <v>42</v>
      </c>
      <c r="D2553" s="1">
        <v>44342</v>
      </c>
      <c r="E2553" s="4">
        <v>3507</v>
      </c>
      <c r="F2553">
        <v>141</v>
      </c>
    </row>
    <row r="2554" spans="1:6" x14ac:dyDescent="0.25">
      <c r="A2554" t="s">
        <v>39</v>
      </c>
      <c r="B2554" t="s">
        <v>27</v>
      </c>
      <c r="C2554" t="s">
        <v>24</v>
      </c>
      <c r="D2554" s="1">
        <v>44342</v>
      </c>
      <c r="E2554" s="4">
        <v>6524</v>
      </c>
      <c r="F2554">
        <v>435</v>
      </c>
    </row>
    <row r="2555" spans="1:6" x14ac:dyDescent="0.25">
      <c r="A2555" t="s">
        <v>10</v>
      </c>
      <c r="B2555" t="s">
        <v>27</v>
      </c>
      <c r="C2555" t="s">
        <v>48</v>
      </c>
      <c r="D2555" s="1">
        <v>44342</v>
      </c>
      <c r="E2555" s="4">
        <v>3892</v>
      </c>
      <c r="F2555">
        <v>244</v>
      </c>
    </row>
    <row r="2556" spans="1:6" x14ac:dyDescent="0.25">
      <c r="A2556" t="s">
        <v>15</v>
      </c>
      <c r="B2556" t="s">
        <v>6</v>
      </c>
      <c r="C2556" t="s">
        <v>44</v>
      </c>
      <c r="D2556" s="1">
        <v>44342</v>
      </c>
      <c r="E2556" s="4">
        <v>4445</v>
      </c>
      <c r="F2556">
        <v>494</v>
      </c>
    </row>
    <row r="2557" spans="1:6" x14ac:dyDescent="0.25">
      <c r="A2557" t="s">
        <v>33</v>
      </c>
      <c r="B2557" t="s">
        <v>21</v>
      </c>
      <c r="C2557" t="s">
        <v>45</v>
      </c>
      <c r="D2557" s="1">
        <v>44342</v>
      </c>
      <c r="E2557" s="4">
        <v>2653</v>
      </c>
      <c r="F2557">
        <v>127</v>
      </c>
    </row>
    <row r="2558" spans="1:6" x14ac:dyDescent="0.25">
      <c r="A2558" t="s">
        <v>37</v>
      </c>
      <c r="B2558" t="s">
        <v>27</v>
      </c>
      <c r="C2558" t="s">
        <v>43</v>
      </c>
      <c r="D2558" s="1">
        <v>44342</v>
      </c>
      <c r="E2558" s="4">
        <v>1036</v>
      </c>
      <c r="F2558">
        <v>104</v>
      </c>
    </row>
    <row r="2559" spans="1:6" x14ac:dyDescent="0.25">
      <c r="A2559" t="s">
        <v>39</v>
      </c>
      <c r="B2559" t="s">
        <v>21</v>
      </c>
      <c r="C2559" t="s">
        <v>12</v>
      </c>
      <c r="D2559" s="1">
        <v>44342</v>
      </c>
      <c r="E2559" s="4">
        <v>12712</v>
      </c>
      <c r="F2559">
        <v>471</v>
      </c>
    </row>
    <row r="2560" spans="1:6" x14ac:dyDescent="0.25">
      <c r="A2560" t="s">
        <v>29</v>
      </c>
      <c r="B2560" t="s">
        <v>27</v>
      </c>
      <c r="C2560" t="s">
        <v>36</v>
      </c>
      <c r="D2560" s="1">
        <v>44342</v>
      </c>
      <c r="E2560" s="4">
        <v>3808</v>
      </c>
      <c r="F2560">
        <v>254</v>
      </c>
    </row>
    <row r="2561" spans="1:6" x14ac:dyDescent="0.25">
      <c r="A2561" t="s">
        <v>5</v>
      </c>
      <c r="B2561" t="s">
        <v>9</v>
      </c>
      <c r="C2561" t="s">
        <v>24</v>
      </c>
      <c r="D2561" s="1">
        <v>44342</v>
      </c>
      <c r="E2561" s="4">
        <v>2051</v>
      </c>
      <c r="F2561">
        <v>137</v>
      </c>
    </row>
    <row r="2562" spans="1:6" x14ac:dyDescent="0.25">
      <c r="A2562" t="s">
        <v>41</v>
      </c>
      <c r="B2562" t="s">
        <v>16</v>
      </c>
      <c r="C2562" t="s">
        <v>42</v>
      </c>
      <c r="D2562" s="1">
        <v>44342</v>
      </c>
      <c r="E2562" s="4">
        <v>1946</v>
      </c>
      <c r="F2562">
        <v>82</v>
      </c>
    </row>
    <row r="2563" spans="1:6" x14ac:dyDescent="0.25">
      <c r="A2563" t="s">
        <v>5</v>
      </c>
      <c r="B2563" t="s">
        <v>9</v>
      </c>
      <c r="C2563" t="s">
        <v>38</v>
      </c>
      <c r="D2563" s="1">
        <v>44342</v>
      </c>
      <c r="E2563" s="4">
        <v>4403</v>
      </c>
      <c r="F2563">
        <v>245</v>
      </c>
    </row>
    <row r="2564" spans="1:6" x14ac:dyDescent="0.25">
      <c r="A2564" t="s">
        <v>5</v>
      </c>
      <c r="B2564" t="s">
        <v>21</v>
      </c>
      <c r="C2564" t="s">
        <v>7</v>
      </c>
      <c r="D2564" s="1">
        <v>44342</v>
      </c>
      <c r="E2564" s="4">
        <v>56</v>
      </c>
      <c r="F2564">
        <v>4</v>
      </c>
    </row>
    <row r="2565" spans="1:6" x14ac:dyDescent="0.25">
      <c r="A2565" t="s">
        <v>41</v>
      </c>
      <c r="B2565" t="s">
        <v>16</v>
      </c>
      <c r="C2565" t="s">
        <v>17</v>
      </c>
      <c r="D2565" s="1">
        <v>44342</v>
      </c>
      <c r="E2565" s="4">
        <v>2534</v>
      </c>
      <c r="F2565">
        <v>195</v>
      </c>
    </row>
    <row r="2566" spans="1:6" x14ac:dyDescent="0.25">
      <c r="A2566" t="s">
        <v>49</v>
      </c>
      <c r="B2566" t="s">
        <v>21</v>
      </c>
      <c r="C2566" t="s">
        <v>17</v>
      </c>
      <c r="D2566" s="1">
        <v>44342</v>
      </c>
      <c r="E2566" s="4">
        <v>1596</v>
      </c>
      <c r="F2566">
        <v>123</v>
      </c>
    </row>
    <row r="2567" spans="1:6" x14ac:dyDescent="0.25">
      <c r="A2567" t="s">
        <v>32</v>
      </c>
      <c r="B2567" t="s">
        <v>9</v>
      </c>
      <c r="C2567" t="s">
        <v>45</v>
      </c>
      <c r="D2567" s="1">
        <v>44343</v>
      </c>
      <c r="E2567" s="4">
        <v>2079</v>
      </c>
      <c r="F2567">
        <v>95</v>
      </c>
    </row>
    <row r="2568" spans="1:6" x14ac:dyDescent="0.25">
      <c r="A2568" t="s">
        <v>5</v>
      </c>
      <c r="B2568" t="s">
        <v>11</v>
      </c>
      <c r="C2568" t="s">
        <v>30</v>
      </c>
      <c r="D2568" s="1">
        <v>44343</v>
      </c>
      <c r="E2568" s="4">
        <v>6727</v>
      </c>
      <c r="F2568">
        <v>561</v>
      </c>
    </row>
    <row r="2569" spans="1:6" x14ac:dyDescent="0.25">
      <c r="A2569" t="s">
        <v>5</v>
      </c>
      <c r="B2569" t="s">
        <v>21</v>
      </c>
      <c r="C2569" t="s">
        <v>47</v>
      </c>
      <c r="D2569" s="1">
        <v>44343</v>
      </c>
      <c r="E2569" s="4">
        <v>756</v>
      </c>
      <c r="F2569">
        <v>59</v>
      </c>
    </row>
    <row r="2570" spans="1:6" x14ac:dyDescent="0.25">
      <c r="A2570" t="s">
        <v>29</v>
      </c>
      <c r="B2570" t="s">
        <v>6</v>
      </c>
      <c r="C2570" t="s">
        <v>12</v>
      </c>
      <c r="D2570" s="1">
        <v>44343</v>
      </c>
      <c r="E2570" s="4">
        <v>742</v>
      </c>
      <c r="F2570">
        <v>29</v>
      </c>
    </row>
    <row r="2571" spans="1:6" x14ac:dyDescent="0.25">
      <c r="A2571" t="s">
        <v>39</v>
      </c>
      <c r="B2571" t="s">
        <v>11</v>
      </c>
      <c r="C2571" t="s">
        <v>30</v>
      </c>
      <c r="D2571" s="1">
        <v>44343</v>
      </c>
      <c r="E2571" s="4">
        <v>2947</v>
      </c>
      <c r="F2571">
        <v>268</v>
      </c>
    </row>
    <row r="2572" spans="1:6" x14ac:dyDescent="0.25">
      <c r="A2572" t="s">
        <v>39</v>
      </c>
      <c r="B2572" t="s">
        <v>9</v>
      </c>
      <c r="C2572" t="s">
        <v>22</v>
      </c>
      <c r="D2572" s="1">
        <v>44343</v>
      </c>
      <c r="E2572" s="4">
        <v>182</v>
      </c>
      <c r="F2572">
        <v>31</v>
      </c>
    </row>
    <row r="2573" spans="1:6" x14ac:dyDescent="0.25">
      <c r="A2573" t="s">
        <v>40</v>
      </c>
      <c r="B2573" t="s">
        <v>21</v>
      </c>
      <c r="C2573" t="s">
        <v>47</v>
      </c>
      <c r="D2573" s="1">
        <v>44343</v>
      </c>
      <c r="E2573" s="4">
        <v>4683</v>
      </c>
      <c r="F2573">
        <v>361</v>
      </c>
    </row>
    <row r="2574" spans="1:6" x14ac:dyDescent="0.25">
      <c r="A2574" t="s">
        <v>41</v>
      </c>
      <c r="B2574" t="s">
        <v>6</v>
      </c>
      <c r="C2574" t="s">
        <v>48</v>
      </c>
      <c r="D2574" s="1">
        <v>44343</v>
      </c>
      <c r="E2574" s="4">
        <v>1666</v>
      </c>
      <c r="F2574">
        <v>105</v>
      </c>
    </row>
    <row r="2575" spans="1:6" x14ac:dyDescent="0.25">
      <c r="A2575" t="s">
        <v>8</v>
      </c>
      <c r="B2575" t="s">
        <v>21</v>
      </c>
      <c r="C2575" t="s">
        <v>52</v>
      </c>
      <c r="D2575" s="1">
        <v>44343</v>
      </c>
      <c r="E2575" s="4">
        <v>8484</v>
      </c>
      <c r="F2575">
        <v>327</v>
      </c>
    </row>
    <row r="2576" spans="1:6" x14ac:dyDescent="0.25">
      <c r="A2576" t="s">
        <v>23</v>
      </c>
      <c r="B2576" t="s">
        <v>21</v>
      </c>
      <c r="C2576" t="s">
        <v>26</v>
      </c>
      <c r="D2576" s="1">
        <v>44343</v>
      </c>
      <c r="E2576" s="4">
        <v>644</v>
      </c>
      <c r="F2576">
        <v>41</v>
      </c>
    </row>
    <row r="2577" spans="1:6" x14ac:dyDescent="0.25">
      <c r="A2577" t="s">
        <v>10</v>
      </c>
      <c r="B2577" t="s">
        <v>27</v>
      </c>
      <c r="C2577" t="s">
        <v>19</v>
      </c>
      <c r="D2577" s="1">
        <v>44343</v>
      </c>
      <c r="E2577" s="4">
        <v>2709</v>
      </c>
      <c r="F2577">
        <v>387</v>
      </c>
    </row>
    <row r="2578" spans="1:6" x14ac:dyDescent="0.25">
      <c r="A2578" t="s">
        <v>25</v>
      </c>
      <c r="B2578" t="s">
        <v>27</v>
      </c>
      <c r="C2578" t="s">
        <v>45</v>
      </c>
      <c r="D2578" s="1">
        <v>44343</v>
      </c>
      <c r="E2578" s="4">
        <v>4389</v>
      </c>
      <c r="F2578">
        <v>200</v>
      </c>
    </row>
    <row r="2579" spans="1:6" x14ac:dyDescent="0.25">
      <c r="A2579" t="s">
        <v>15</v>
      </c>
      <c r="B2579" t="s">
        <v>11</v>
      </c>
      <c r="C2579" t="s">
        <v>38</v>
      </c>
      <c r="D2579" s="1">
        <v>44343</v>
      </c>
      <c r="E2579" s="4">
        <v>2198</v>
      </c>
      <c r="F2579">
        <v>130</v>
      </c>
    </row>
    <row r="2580" spans="1:6" x14ac:dyDescent="0.25">
      <c r="A2580" t="s">
        <v>8</v>
      </c>
      <c r="B2580" t="s">
        <v>11</v>
      </c>
      <c r="C2580" t="s">
        <v>35</v>
      </c>
      <c r="D2580" s="1">
        <v>44343</v>
      </c>
      <c r="E2580" s="4">
        <v>287</v>
      </c>
      <c r="F2580">
        <v>13</v>
      </c>
    </row>
    <row r="2581" spans="1:6" x14ac:dyDescent="0.25">
      <c r="A2581" t="s">
        <v>32</v>
      </c>
      <c r="B2581" t="s">
        <v>27</v>
      </c>
      <c r="C2581" t="s">
        <v>35</v>
      </c>
      <c r="D2581" s="1">
        <v>44344</v>
      </c>
      <c r="E2581" s="4">
        <v>1197</v>
      </c>
      <c r="F2581">
        <v>48</v>
      </c>
    </row>
    <row r="2582" spans="1:6" x14ac:dyDescent="0.25">
      <c r="A2582" t="s">
        <v>32</v>
      </c>
      <c r="B2582" t="s">
        <v>11</v>
      </c>
      <c r="C2582" t="s">
        <v>19</v>
      </c>
      <c r="D2582" s="1">
        <v>44344</v>
      </c>
      <c r="E2582" s="4">
        <v>4732</v>
      </c>
      <c r="F2582">
        <v>676</v>
      </c>
    </row>
    <row r="2583" spans="1:6" x14ac:dyDescent="0.25">
      <c r="A2583" t="s">
        <v>46</v>
      </c>
      <c r="B2583" t="s">
        <v>11</v>
      </c>
      <c r="C2583" t="s">
        <v>48</v>
      </c>
      <c r="D2583" s="1">
        <v>44344</v>
      </c>
      <c r="E2583" s="4">
        <v>175</v>
      </c>
      <c r="F2583">
        <v>11</v>
      </c>
    </row>
    <row r="2584" spans="1:6" x14ac:dyDescent="0.25">
      <c r="A2584" t="s">
        <v>20</v>
      </c>
      <c r="B2584" t="s">
        <v>6</v>
      </c>
      <c r="C2584" t="s">
        <v>47</v>
      </c>
      <c r="D2584" s="1">
        <v>44344</v>
      </c>
      <c r="E2584" s="4">
        <v>910</v>
      </c>
      <c r="F2584">
        <v>65</v>
      </c>
    </row>
    <row r="2585" spans="1:6" x14ac:dyDescent="0.25">
      <c r="A2585" t="s">
        <v>40</v>
      </c>
      <c r="B2585" t="s">
        <v>11</v>
      </c>
      <c r="C2585" t="s">
        <v>12</v>
      </c>
      <c r="D2585" s="1">
        <v>44344</v>
      </c>
      <c r="E2585" s="4">
        <v>1526</v>
      </c>
      <c r="F2585">
        <v>59</v>
      </c>
    </row>
    <row r="2586" spans="1:6" x14ac:dyDescent="0.25">
      <c r="A2586" t="s">
        <v>40</v>
      </c>
      <c r="B2586" t="s">
        <v>27</v>
      </c>
      <c r="C2586" t="s">
        <v>12</v>
      </c>
      <c r="D2586" s="1">
        <v>44344</v>
      </c>
      <c r="E2586" s="4">
        <v>1113</v>
      </c>
      <c r="F2586">
        <v>45</v>
      </c>
    </row>
    <row r="2587" spans="1:6" x14ac:dyDescent="0.25">
      <c r="A2587" t="s">
        <v>34</v>
      </c>
      <c r="B2587" t="s">
        <v>16</v>
      </c>
      <c r="C2587" t="s">
        <v>31</v>
      </c>
      <c r="D2587" s="1">
        <v>44344</v>
      </c>
      <c r="E2587" s="4">
        <v>1925</v>
      </c>
      <c r="F2587">
        <v>102</v>
      </c>
    </row>
    <row r="2588" spans="1:6" x14ac:dyDescent="0.25">
      <c r="A2588" t="s">
        <v>32</v>
      </c>
      <c r="B2588" t="s">
        <v>21</v>
      </c>
      <c r="C2588" t="s">
        <v>22</v>
      </c>
      <c r="D2588" s="1">
        <v>44344</v>
      </c>
      <c r="E2588" s="4">
        <v>6503</v>
      </c>
      <c r="F2588">
        <v>1050</v>
      </c>
    </row>
    <row r="2589" spans="1:6" x14ac:dyDescent="0.25">
      <c r="A2589" t="s">
        <v>39</v>
      </c>
      <c r="B2589" t="s">
        <v>6</v>
      </c>
      <c r="C2589" t="s">
        <v>12</v>
      </c>
      <c r="D2589" s="1">
        <v>44344</v>
      </c>
      <c r="E2589" s="4">
        <v>6013</v>
      </c>
      <c r="F2589">
        <v>232</v>
      </c>
    </row>
    <row r="2590" spans="1:6" x14ac:dyDescent="0.25">
      <c r="A2590" t="s">
        <v>5</v>
      </c>
      <c r="B2590" t="s">
        <v>9</v>
      </c>
      <c r="C2590" t="s">
        <v>7</v>
      </c>
      <c r="D2590" s="1">
        <v>44344</v>
      </c>
      <c r="E2590" s="4">
        <v>1974</v>
      </c>
      <c r="F2590">
        <v>141</v>
      </c>
    </row>
    <row r="2591" spans="1:6" x14ac:dyDescent="0.25">
      <c r="A2591" t="s">
        <v>33</v>
      </c>
      <c r="B2591" t="s">
        <v>21</v>
      </c>
      <c r="C2591" t="s">
        <v>7</v>
      </c>
      <c r="D2591" s="1">
        <v>44344</v>
      </c>
      <c r="E2591" s="4">
        <v>7840</v>
      </c>
      <c r="F2591">
        <v>604</v>
      </c>
    </row>
    <row r="2592" spans="1:6" x14ac:dyDescent="0.25">
      <c r="A2592" t="s">
        <v>46</v>
      </c>
      <c r="B2592" t="s">
        <v>9</v>
      </c>
      <c r="C2592" t="s">
        <v>28</v>
      </c>
      <c r="D2592" s="1">
        <v>44344</v>
      </c>
      <c r="E2592" s="4">
        <v>3248</v>
      </c>
      <c r="F2592">
        <v>142</v>
      </c>
    </row>
    <row r="2593" spans="1:6" x14ac:dyDescent="0.25">
      <c r="A2593" t="s">
        <v>51</v>
      </c>
      <c r="B2593" t="s">
        <v>16</v>
      </c>
      <c r="C2593" t="s">
        <v>31</v>
      </c>
      <c r="D2593" s="1">
        <v>44344</v>
      </c>
      <c r="E2593" s="4">
        <v>3430</v>
      </c>
      <c r="F2593">
        <v>181</v>
      </c>
    </row>
    <row r="2594" spans="1:6" x14ac:dyDescent="0.25">
      <c r="A2594" t="s">
        <v>8</v>
      </c>
      <c r="B2594" t="s">
        <v>9</v>
      </c>
      <c r="C2594" t="s">
        <v>36</v>
      </c>
      <c r="D2594" s="1">
        <v>44344</v>
      </c>
      <c r="E2594" s="4">
        <v>1638</v>
      </c>
      <c r="F2594">
        <v>110</v>
      </c>
    </row>
    <row r="2595" spans="1:6" x14ac:dyDescent="0.25">
      <c r="A2595" t="s">
        <v>51</v>
      </c>
      <c r="B2595" t="s">
        <v>27</v>
      </c>
      <c r="C2595" t="s">
        <v>22</v>
      </c>
      <c r="D2595" s="1">
        <v>44347</v>
      </c>
      <c r="E2595" s="4">
        <v>4284</v>
      </c>
      <c r="F2595">
        <v>536</v>
      </c>
    </row>
    <row r="2596" spans="1:6" x14ac:dyDescent="0.25">
      <c r="A2596" t="s">
        <v>37</v>
      </c>
      <c r="B2596" t="s">
        <v>9</v>
      </c>
      <c r="C2596" t="s">
        <v>28</v>
      </c>
      <c r="D2596" s="1">
        <v>44347</v>
      </c>
      <c r="E2596" s="4">
        <v>2898</v>
      </c>
      <c r="F2596">
        <v>126</v>
      </c>
    </row>
    <row r="2597" spans="1:6" x14ac:dyDescent="0.25">
      <c r="A2597" t="s">
        <v>15</v>
      </c>
      <c r="B2597" t="s">
        <v>27</v>
      </c>
      <c r="C2597" t="s">
        <v>30</v>
      </c>
      <c r="D2597" s="1">
        <v>44347</v>
      </c>
      <c r="E2597" s="4">
        <v>987</v>
      </c>
      <c r="F2597">
        <v>76</v>
      </c>
    </row>
    <row r="2598" spans="1:6" x14ac:dyDescent="0.25">
      <c r="A2598" t="s">
        <v>39</v>
      </c>
      <c r="B2598" t="s">
        <v>21</v>
      </c>
      <c r="C2598" t="s">
        <v>17</v>
      </c>
      <c r="D2598" s="1">
        <v>44347</v>
      </c>
      <c r="E2598" s="4">
        <v>2149</v>
      </c>
      <c r="F2598">
        <v>180</v>
      </c>
    </row>
    <row r="2599" spans="1:6" x14ac:dyDescent="0.25">
      <c r="A2599" t="s">
        <v>33</v>
      </c>
      <c r="B2599" t="s">
        <v>27</v>
      </c>
      <c r="C2599" t="s">
        <v>43</v>
      </c>
      <c r="D2599" s="1">
        <v>44348</v>
      </c>
      <c r="E2599" s="4">
        <v>4648</v>
      </c>
      <c r="F2599">
        <v>203</v>
      </c>
    </row>
    <row r="2600" spans="1:6" x14ac:dyDescent="0.25">
      <c r="A2600" t="s">
        <v>8</v>
      </c>
      <c r="B2600" t="s">
        <v>21</v>
      </c>
      <c r="C2600" t="s">
        <v>44</v>
      </c>
      <c r="D2600" s="1">
        <v>44348</v>
      </c>
      <c r="E2600" s="4">
        <v>1575</v>
      </c>
      <c r="F2600">
        <v>79</v>
      </c>
    </row>
    <row r="2601" spans="1:6" x14ac:dyDescent="0.25">
      <c r="A2601" t="s">
        <v>8</v>
      </c>
      <c r="B2601" t="s">
        <v>6</v>
      </c>
      <c r="C2601" t="s">
        <v>47</v>
      </c>
      <c r="D2601" s="1">
        <v>44348</v>
      </c>
      <c r="E2601" s="4">
        <v>11004</v>
      </c>
      <c r="F2601">
        <v>424</v>
      </c>
    </row>
    <row r="2602" spans="1:6" x14ac:dyDescent="0.25">
      <c r="A2602" t="s">
        <v>32</v>
      </c>
      <c r="B2602" t="s">
        <v>6</v>
      </c>
      <c r="C2602" t="s">
        <v>28</v>
      </c>
      <c r="D2602" s="1">
        <v>44348</v>
      </c>
      <c r="E2602" s="4">
        <v>5964</v>
      </c>
      <c r="F2602">
        <v>249</v>
      </c>
    </row>
    <row r="2603" spans="1:6" x14ac:dyDescent="0.25">
      <c r="A2603" t="s">
        <v>33</v>
      </c>
      <c r="B2603" t="s">
        <v>11</v>
      </c>
      <c r="C2603" t="s">
        <v>17</v>
      </c>
      <c r="D2603" s="1">
        <v>44348</v>
      </c>
      <c r="E2603" s="4">
        <v>742</v>
      </c>
      <c r="F2603">
        <v>31</v>
      </c>
    </row>
    <row r="2604" spans="1:6" x14ac:dyDescent="0.25">
      <c r="A2604" t="s">
        <v>39</v>
      </c>
      <c r="B2604" t="s">
        <v>6</v>
      </c>
      <c r="C2604" t="s">
        <v>44</v>
      </c>
      <c r="D2604" s="1">
        <v>44348</v>
      </c>
      <c r="E2604" s="4">
        <v>3437</v>
      </c>
      <c r="F2604">
        <v>150</v>
      </c>
    </row>
    <row r="2605" spans="1:6" x14ac:dyDescent="0.25">
      <c r="A2605" t="s">
        <v>13</v>
      </c>
      <c r="B2605" t="s">
        <v>6</v>
      </c>
      <c r="C2605" t="s">
        <v>44</v>
      </c>
      <c r="D2605" s="1">
        <v>44348</v>
      </c>
      <c r="E2605" s="4">
        <v>1981</v>
      </c>
      <c r="F2605">
        <v>95</v>
      </c>
    </row>
    <row r="2606" spans="1:6" x14ac:dyDescent="0.25">
      <c r="A2606" t="s">
        <v>41</v>
      </c>
      <c r="B2606" t="s">
        <v>16</v>
      </c>
      <c r="C2606" t="s">
        <v>44</v>
      </c>
      <c r="D2606" s="1">
        <v>44348</v>
      </c>
      <c r="E2606" s="4">
        <v>3920</v>
      </c>
      <c r="F2606">
        <v>171</v>
      </c>
    </row>
    <row r="2607" spans="1:6" x14ac:dyDescent="0.25">
      <c r="A2607" t="s">
        <v>40</v>
      </c>
      <c r="B2607" t="s">
        <v>21</v>
      </c>
      <c r="C2607" t="s">
        <v>30</v>
      </c>
      <c r="D2607" s="1">
        <v>44348</v>
      </c>
      <c r="E2607" s="4">
        <v>3430</v>
      </c>
      <c r="F2607">
        <v>128</v>
      </c>
    </row>
    <row r="2608" spans="1:6" x14ac:dyDescent="0.25">
      <c r="A2608" t="s">
        <v>49</v>
      </c>
      <c r="B2608" t="s">
        <v>9</v>
      </c>
      <c r="C2608" t="s">
        <v>26</v>
      </c>
      <c r="D2608" s="1">
        <v>44348</v>
      </c>
      <c r="E2608" s="4">
        <v>1834</v>
      </c>
      <c r="F2608">
        <v>131</v>
      </c>
    </row>
    <row r="2609" spans="1:6" x14ac:dyDescent="0.25">
      <c r="A2609" t="s">
        <v>23</v>
      </c>
      <c r="B2609" t="s">
        <v>27</v>
      </c>
      <c r="C2609" t="s">
        <v>28</v>
      </c>
      <c r="D2609" s="1">
        <v>44348</v>
      </c>
      <c r="E2609" s="4">
        <v>5159</v>
      </c>
      <c r="F2609">
        <v>192</v>
      </c>
    </row>
    <row r="2610" spans="1:6" x14ac:dyDescent="0.25">
      <c r="A2610" t="s">
        <v>34</v>
      </c>
      <c r="B2610" t="s">
        <v>16</v>
      </c>
      <c r="C2610" t="s">
        <v>38</v>
      </c>
      <c r="D2610" s="1">
        <v>44348</v>
      </c>
      <c r="E2610" s="4">
        <v>3675</v>
      </c>
      <c r="F2610">
        <v>168</v>
      </c>
    </row>
    <row r="2611" spans="1:6" x14ac:dyDescent="0.25">
      <c r="A2611" t="s">
        <v>5</v>
      </c>
      <c r="B2611" t="s">
        <v>9</v>
      </c>
      <c r="C2611" t="s">
        <v>12</v>
      </c>
      <c r="D2611" s="1">
        <v>44348</v>
      </c>
      <c r="E2611" s="4">
        <v>2688</v>
      </c>
      <c r="F2611">
        <v>168</v>
      </c>
    </row>
    <row r="2612" spans="1:6" x14ac:dyDescent="0.25">
      <c r="A2612" t="s">
        <v>46</v>
      </c>
      <c r="B2612" t="s">
        <v>21</v>
      </c>
      <c r="C2612" t="s">
        <v>36</v>
      </c>
      <c r="D2612" s="1">
        <v>44348</v>
      </c>
      <c r="E2612" s="4">
        <v>7259</v>
      </c>
      <c r="F2612">
        <v>1050</v>
      </c>
    </row>
    <row r="2613" spans="1:6" x14ac:dyDescent="0.25">
      <c r="A2613" t="s">
        <v>18</v>
      </c>
      <c r="B2613" t="s">
        <v>11</v>
      </c>
      <c r="C2613" t="s">
        <v>31</v>
      </c>
      <c r="D2613" s="1">
        <v>44348</v>
      </c>
      <c r="E2613" s="4">
        <v>8988</v>
      </c>
      <c r="F2613">
        <v>391</v>
      </c>
    </row>
    <row r="2614" spans="1:6" x14ac:dyDescent="0.25">
      <c r="A2614" t="s">
        <v>46</v>
      </c>
      <c r="B2614" t="s">
        <v>9</v>
      </c>
      <c r="C2614" t="s">
        <v>52</v>
      </c>
      <c r="D2614" s="1">
        <v>44348</v>
      </c>
      <c r="E2614" s="4">
        <v>301</v>
      </c>
      <c r="F2614">
        <v>15</v>
      </c>
    </row>
    <row r="2615" spans="1:6" x14ac:dyDescent="0.25">
      <c r="A2615" t="s">
        <v>13</v>
      </c>
      <c r="B2615" t="s">
        <v>6</v>
      </c>
      <c r="C2615" t="s">
        <v>14</v>
      </c>
      <c r="D2615" s="1">
        <v>44349</v>
      </c>
      <c r="E2615" s="4">
        <v>7049</v>
      </c>
      <c r="F2615">
        <v>700</v>
      </c>
    </row>
    <row r="2616" spans="1:6" x14ac:dyDescent="0.25">
      <c r="A2616" t="s">
        <v>51</v>
      </c>
      <c r="B2616" t="s">
        <v>9</v>
      </c>
      <c r="C2616" t="s">
        <v>48</v>
      </c>
      <c r="D2616" s="1">
        <v>44349</v>
      </c>
      <c r="E2616" s="4">
        <v>5187</v>
      </c>
      <c r="F2616">
        <v>179</v>
      </c>
    </row>
    <row r="2617" spans="1:6" x14ac:dyDescent="0.25">
      <c r="A2617" t="s">
        <v>37</v>
      </c>
      <c r="B2617" t="s">
        <v>6</v>
      </c>
      <c r="C2617" t="s">
        <v>30</v>
      </c>
      <c r="D2617" s="1">
        <v>44349</v>
      </c>
      <c r="E2617" s="4">
        <v>6160</v>
      </c>
      <c r="F2617">
        <v>247</v>
      </c>
    </row>
    <row r="2618" spans="1:6" x14ac:dyDescent="0.25">
      <c r="A2618" t="s">
        <v>51</v>
      </c>
      <c r="B2618" t="s">
        <v>11</v>
      </c>
      <c r="C2618" t="s">
        <v>24</v>
      </c>
      <c r="D2618" s="1">
        <v>44349</v>
      </c>
      <c r="E2618" s="4">
        <v>1561</v>
      </c>
      <c r="F2618">
        <v>63</v>
      </c>
    </row>
    <row r="2619" spans="1:6" x14ac:dyDescent="0.25">
      <c r="A2619" t="s">
        <v>18</v>
      </c>
      <c r="B2619" t="s">
        <v>9</v>
      </c>
      <c r="C2619" t="s">
        <v>19</v>
      </c>
      <c r="D2619" s="1">
        <v>44349</v>
      </c>
      <c r="E2619" s="4">
        <v>2338</v>
      </c>
      <c r="F2619">
        <v>107</v>
      </c>
    </row>
    <row r="2620" spans="1:6" x14ac:dyDescent="0.25">
      <c r="A2620" t="s">
        <v>40</v>
      </c>
      <c r="B2620" t="s">
        <v>6</v>
      </c>
      <c r="C2620" t="s">
        <v>14</v>
      </c>
      <c r="D2620" s="1">
        <v>44349</v>
      </c>
      <c r="E2620" s="4">
        <v>3955</v>
      </c>
      <c r="F2620">
        <v>305</v>
      </c>
    </row>
    <row r="2621" spans="1:6" x14ac:dyDescent="0.25">
      <c r="A2621" t="s">
        <v>51</v>
      </c>
      <c r="B2621" t="s">
        <v>21</v>
      </c>
      <c r="C2621" t="s">
        <v>50</v>
      </c>
      <c r="D2621" s="1">
        <v>44349</v>
      </c>
      <c r="E2621" s="4">
        <v>4879</v>
      </c>
      <c r="F2621">
        <v>444</v>
      </c>
    </row>
    <row r="2622" spans="1:6" x14ac:dyDescent="0.25">
      <c r="A2622" t="s">
        <v>29</v>
      </c>
      <c r="B2622" t="s">
        <v>9</v>
      </c>
      <c r="C2622" t="s">
        <v>26</v>
      </c>
      <c r="D2622" s="1">
        <v>44349</v>
      </c>
      <c r="E2622" s="4">
        <v>6538</v>
      </c>
      <c r="F2622">
        <v>467</v>
      </c>
    </row>
    <row r="2623" spans="1:6" x14ac:dyDescent="0.25">
      <c r="A2623" t="s">
        <v>15</v>
      </c>
      <c r="B2623" t="s">
        <v>27</v>
      </c>
      <c r="C2623" t="s">
        <v>14</v>
      </c>
      <c r="D2623" s="1">
        <v>44349</v>
      </c>
      <c r="E2623" s="4">
        <v>6496</v>
      </c>
      <c r="F2623">
        <v>591</v>
      </c>
    </row>
    <row r="2624" spans="1:6" x14ac:dyDescent="0.25">
      <c r="A2624" t="s">
        <v>10</v>
      </c>
      <c r="B2624" t="s">
        <v>21</v>
      </c>
      <c r="C2624" t="s">
        <v>28</v>
      </c>
      <c r="D2624" s="1">
        <v>44349</v>
      </c>
      <c r="E2624" s="4">
        <v>13818</v>
      </c>
      <c r="F2624">
        <v>512</v>
      </c>
    </row>
    <row r="2625" spans="1:6" x14ac:dyDescent="0.25">
      <c r="A2625" t="s">
        <v>23</v>
      </c>
      <c r="B2625" t="s">
        <v>9</v>
      </c>
      <c r="C2625" t="s">
        <v>45</v>
      </c>
      <c r="D2625" s="1">
        <v>44349</v>
      </c>
      <c r="E2625" s="4">
        <v>2583</v>
      </c>
      <c r="F2625">
        <v>144</v>
      </c>
    </row>
    <row r="2626" spans="1:6" x14ac:dyDescent="0.25">
      <c r="A2626" t="s">
        <v>5</v>
      </c>
      <c r="B2626" t="s">
        <v>11</v>
      </c>
      <c r="C2626" t="s">
        <v>14</v>
      </c>
      <c r="D2626" s="1">
        <v>44350</v>
      </c>
      <c r="E2626" s="4">
        <v>2037</v>
      </c>
      <c r="F2626">
        <v>204</v>
      </c>
    </row>
    <row r="2627" spans="1:6" x14ac:dyDescent="0.25">
      <c r="A2627" t="s">
        <v>15</v>
      </c>
      <c r="B2627" t="s">
        <v>27</v>
      </c>
      <c r="C2627" t="s">
        <v>45</v>
      </c>
      <c r="D2627" s="1">
        <v>44350</v>
      </c>
      <c r="E2627" s="4">
        <v>5292</v>
      </c>
      <c r="F2627">
        <v>265</v>
      </c>
    </row>
    <row r="2628" spans="1:6" x14ac:dyDescent="0.25">
      <c r="A2628" t="s">
        <v>40</v>
      </c>
      <c r="B2628" t="s">
        <v>9</v>
      </c>
      <c r="C2628" t="s">
        <v>50</v>
      </c>
      <c r="D2628" s="1">
        <v>44350</v>
      </c>
      <c r="E2628" s="4">
        <v>10409</v>
      </c>
      <c r="F2628">
        <v>980</v>
      </c>
    </row>
    <row r="2629" spans="1:6" x14ac:dyDescent="0.25">
      <c r="A2629" t="s">
        <v>18</v>
      </c>
      <c r="B2629" t="s">
        <v>16</v>
      </c>
      <c r="C2629" t="s">
        <v>17</v>
      </c>
      <c r="D2629" s="1">
        <v>44350</v>
      </c>
      <c r="E2629" s="4">
        <v>2555</v>
      </c>
      <c r="F2629">
        <v>107</v>
      </c>
    </row>
    <row r="2630" spans="1:6" x14ac:dyDescent="0.25">
      <c r="A2630" t="s">
        <v>18</v>
      </c>
      <c r="B2630" t="s">
        <v>11</v>
      </c>
      <c r="C2630" t="s">
        <v>35</v>
      </c>
      <c r="D2630" s="1">
        <v>44350</v>
      </c>
      <c r="E2630" s="4">
        <v>938</v>
      </c>
      <c r="F2630">
        <v>118</v>
      </c>
    </row>
    <row r="2631" spans="1:6" x14ac:dyDescent="0.25">
      <c r="A2631" t="s">
        <v>37</v>
      </c>
      <c r="B2631" t="s">
        <v>16</v>
      </c>
      <c r="C2631" t="s">
        <v>50</v>
      </c>
      <c r="D2631" s="1">
        <v>44350</v>
      </c>
      <c r="E2631" s="4">
        <v>8456</v>
      </c>
      <c r="F2631">
        <v>700</v>
      </c>
    </row>
    <row r="2632" spans="1:6" x14ac:dyDescent="0.25">
      <c r="A2632" t="s">
        <v>20</v>
      </c>
      <c r="B2632" t="s">
        <v>16</v>
      </c>
      <c r="C2632" t="s">
        <v>52</v>
      </c>
      <c r="D2632" s="1">
        <v>44350</v>
      </c>
      <c r="E2632" s="4">
        <v>2149</v>
      </c>
      <c r="F2632">
        <v>94</v>
      </c>
    </row>
    <row r="2633" spans="1:6" x14ac:dyDescent="0.25">
      <c r="A2633" t="s">
        <v>20</v>
      </c>
      <c r="B2633" t="s">
        <v>11</v>
      </c>
      <c r="C2633" t="s">
        <v>17</v>
      </c>
      <c r="D2633" s="1">
        <v>44350</v>
      </c>
      <c r="E2633" s="4">
        <v>1120</v>
      </c>
      <c r="F2633">
        <v>44</v>
      </c>
    </row>
    <row r="2634" spans="1:6" x14ac:dyDescent="0.25">
      <c r="A2634" t="s">
        <v>41</v>
      </c>
      <c r="B2634" t="s">
        <v>6</v>
      </c>
      <c r="C2634" t="s">
        <v>52</v>
      </c>
      <c r="D2634" s="1">
        <v>44350</v>
      </c>
      <c r="E2634" s="4">
        <v>497</v>
      </c>
      <c r="F2634">
        <v>25</v>
      </c>
    </row>
    <row r="2635" spans="1:6" x14ac:dyDescent="0.25">
      <c r="A2635" t="s">
        <v>37</v>
      </c>
      <c r="B2635" t="s">
        <v>6</v>
      </c>
      <c r="C2635" t="s">
        <v>14</v>
      </c>
      <c r="D2635" s="1">
        <v>44350</v>
      </c>
      <c r="E2635" s="4">
        <v>3612</v>
      </c>
      <c r="F2635">
        <v>301</v>
      </c>
    </row>
    <row r="2636" spans="1:6" x14ac:dyDescent="0.25">
      <c r="A2636" t="s">
        <v>15</v>
      </c>
      <c r="B2636" t="s">
        <v>27</v>
      </c>
      <c r="C2636" t="s">
        <v>42</v>
      </c>
      <c r="D2636" s="1">
        <v>44350</v>
      </c>
      <c r="E2636" s="4">
        <v>462</v>
      </c>
      <c r="F2636">
        <v>31</v>
      </c>
    </row>
    <row r="2637" spans="1:6" x14ac:dyDescent="0.25">
      <c r="A2637" t="s">
        <v>33</v>
      </c>
      <c r="B2637" t="s">
        <v>11</v>
      </c>
      <c r="C2637" t="s">
        <v>48</v>
      </c>
      <c r="D2637" s="1">
        <v>44350</v>
      </c>
      <c r="E2637" s="4">
        <v>2758</v>
      </c>
      <c r="F2637">
        <v>107</v>
      </c>
    </row>
    <row r="2638" spans="1:6" x14ac:dyDescent="0.25">
      <c r="A2638" t="s">
        <v>34</v>
      </c>
      <c r="B2638" t="s">
        <v>21</v>
      </c>
      <c r="C2638" t="s">
        <v>50</v>
      </c>
      <c r="D2638" s="1">
        <v>44350</v>
      </c>
      <c r="E2638" s="4">
        <v>8274</v>
      </c>
      <c r="F2638">
        <v>690</v>
      </c>
    </row>
    <row r="2639" spans="1:6" x14ac:dyDescent="0.25">
      <c r="A2639" t="s">
        <v>13</v>
      </c>
      <c r="B2639" t="s">
        <v>9</v>
      </c>
      <c r="C2639" t="s">
        <v>43</v>
      </c>
      <c r="D2639" s="1">
        <v>44350</v>
      </c>
      <c r="E2639" s="4">
        <v>371</v>
      </c>
      <c r="F2639">
        <v>17</v>
      </c>
    </row>
    <row r="2640" spans="1:6" x14ac:dyDescent="0.25">
      <c r="A2640" t="s">
        <v>51</v>
      </c>
      <c r="B2640" t="s">
        <v>16</v>
      </c>
      <c r="C2640" t="s">
        <v>12</v>
      </c>
      <c r="D2640" s="1">
        <v>44350</v>
      </c>
      <c r="E2640" s="4">
        <v>1988</v>
      </c>
      <c r="F2640">
        <v>166</v>
      </c>
    </row>
    <row r="2641" spans="1:6" x14ac:dyDescent="0.25">
      <c r="A2641" t="s">
        <v>29</v>
      </c>
      <c r="B2641" t="s">
        <v>21</v>
      </c>
      <c r="C2641" t="s">
        <v>12</v>
      </c>
      <c r="D2641" s="1">
        <v>44350</v>
      </c>
      <c r="E2641" s="4">
        <v>3962</v>
      </c>
      <c r="F2641">
        <v>248</v>
      </c>
    </row>
    <row r="2642" spans="1:6" x14ac:dyDescent="0.25">
      <c r="A2642" t="s">
        <v>41</v>
      </c>
      <c r="B2642" t="s">
        <v>21</v>
      </c>
      <c r="C2642" t="s">
        <v>31</v>
      </c>
      <c r="D2642" s="1">
        <v>44350</v>
      </c>
      <c r="E2642" s="4">
        <v>917</v>
      </c>
      <c r="F2642">
        <v>37</v>
      </c>
    </row>
    <row r="2643" spans="1:6" x14ac:dyDescent="0.25">
      <c r="A2643" t="s">
        <v>49</v>
      </c>
      <c r="B2643" t="s">
        <v>27</v>
      </c>
      <c r="C2643" t="s">
        <v>24</v>
      </c>
      <c r="D2643" s="1">
        <v>44350</v>
      </c>
      <c r="E2643" s="4">
        <v>3367</v>
      </c>
      <c r="F2643">
        <v>135</v>
      </c>
    </row>
    <row r="2644" spans="1:6" x14ac:dyDescent="0.25">
      <c r="A2644" t="s">
        <v>37</v>
      </c>
      <c r="B2644" t="s">
        <v>6</v>
      </c>
      <c r="C2644" t="s">
        <v>26</v>
      </c>
      <c r="D2644" s="1">
        <v>44350</v>
      </c>
      <c r="E2644" s="4">
        <v>7364</v>
      </c>
      <c r="F2644">
        <v>434</v>
      </c>
    </row>
    <row r="2645" spans="1:6" x14ac:dyDescent="0.25">
      <c r="A2645" t="s">
        <v>40</v>
      </c>
      <c r="B2645" t="s">
        <v>11</v>
      </c>
      <c r="C2645" t="s">
        <v>7</v>
      </c>
      <c r="D2645" s="1">
        <v>44351</v>
      </c>
      <c r="E2645" s="4">
        <v>1652</v>
      </c>
      <c r="F2645">
        <v>83</v>
      </c>
    </row>
    <row r="2646" spans="1:6" x14ac:dyDescent="0.25">
      <c r="A2646" t="s">
        <v>41</v>
      </c>
      <c r="B2646" t="s">
        <v>11</v>
      </c>
      <c r="C2646" t="s">
        <v>52</v>
      </c>
      <c r="D2646" s="1">
        <v>44351</v>
      </c>
      <c r="E2646" s="4">
        <v>4606</v>
      </c>
      <c r="F2646">
        <v>201</v>
      </c>
    </row>
    <row r="2647" spans="1:6" x14ac:dyDescent="0.25">
      <c r="A2647" t="s">
        <v>10</v>
      </c>
      <c r="B2647" t="s">
        <v>27</v>
      </c>
      <c r="C2647" t="s">
        <v>52</v>
      </c>
      <c r="D2647" s="1">
        <v>44351</v>
      </c>
      <c r="E2647" s="4">
        <v>1064</v>
      </c>
      <c r="F2647">
        <v>45</v>
      </c>
    </row>
    <row r="2648" spans="1:6" x14ac:dyDescent="0.25">
      <c r="A2648" t="s">
        <v>46</v>
      </c>
      <c r="B2648" t="s">
        <v>16</v>
      </c>
      <c r="C2648" t="s">
        <v>43</v>
      </c>
      <c r="D2648" s="1">
        <v>44351</v>
      </c>
      <c r="E2648" s="4">
        <v>2415</v>
      </c>
      <c r="F2648">
        <v>97</v>
      </c>
    </row>
    <row r="2649" spans="1:6" x14ac:dyDescent="0.25">
      <c r="A2649" t="s">
        <v>46</v>
      </c>
      <c r="B2649" t="s">
        <v>6</v>
      </c>
      <c r="C2649" t="s">
        <v>42</v>
      </c>
      <c r="D2649" s="1">
        <v>44351</v>
      </c>
      <c r="E2649" s="4">
        <v>833</v>
      </c>
      <c r="F2649">
        <v>56</v>
      </c>
    </row>
    <row r="2650" spans="1:6" x14ac:dyDescent="0.25">
      <c r="A2650" t="s">
        <v>13</v>
      </c>
      <c r="B2650" t="s">
        <v>11</v>
      </c>
      <c r="C2650" t="s">
        <v>22</v>
      </c>
      <c r="D2650" s="1">
        <v>44351</v>
      </c>
      <c r="E2650" s="4">
        <v>3563</v>
      </c>
      <c r="F2650">
        <v>396</v>
      </c>
    </row>
    <row r="2651" spans="1:6" x14ac:dyDescent="0.25">
      <c r="A2651" t="s">
        <v>41</v>
      </c>
      <c r="B2651" t="s">
        <v>6</v>
      </c>
      <c r="C2651" t="s">
        <v>45</v>
      </c>
      <c r="D2651" s="1">
        <v>44351</v>
      </c>
      <c r="E2651" s="4">
        <v>1148</v>
      </c>
      <c r="F2651">
        <v>55</v>
      </c>
    </row>
    <row r="2652" spans="1:6" x14ac:dyDescent="0.25">
      <c r="A2652" t="s">
        <v>33</v>
      </c>
      <c r="B2652" t="s">
        <v>11</v>
      </c>
      <c r="C2652" t="s">
        <v>19</v>
      </c>
      <c r="D2652" s="1">
        <v>44351</v>
      </c>
      <c r="E2652" s="4">
        <v>5019</v>
      </c>
      <c r="F2652">
        <v>219</v>
      </c>
    </row>
    <row r="2653" spans="1:6" x14ac:dyDescent="0.25">
      <c r="A2653" t="s">
        <v>51</v>
      </c>
      <c r="B2653" t="s">
        <v>21</v>
      </c>
      <c r="C2653" t="s">
        <v>12</v>
      </c>
      <c r="D2653" s="1">
        <v>44351</v>
      </c>
      <c r="E2653" s="4">
        <v>3206</v>
      </c>
      <c r="F2653">
        <v>229</v>
      </c>
    </row>
    <row r="2654" spans="1:6" x14ac:dyDescent="0.25">
      <c r="A2654" t="s">
        <v>20</v>
      </c>
      <c r="B2654" t="s">
        <v>21</v>
      </c>
      <c r="C2654" t="s">
        <v>22</v>
      </c>
      <c r="D2654" s="1">
        <v>44351</v>
      </c>
      <c r="E2654" s="4">
        <v>2009</v>
      </c>
      <c r="F2654">
        <v>224</v>
      </c>
    </row>
    <row r="2655" spans="1:6" x14ac:dyDescent="0.25">
      <c r="A2655" t="s">
        <v>29</v>
      </c>
      <c r="B2655" t="s">
        <v>21</v>
      </c>
      <c r="C2655" t="s">
        <v>7</v>
      </c>
      <c r="D2655" s="1">
        <v>44351</v>
      </c>
      <c r="E2655" s="4">
        <v>3500</v>
      </c>
      <c r="F2655">
        <v>195</v>
      </c>
    </row>
    <row r="2656" spans="1:6" x14ac:dyDescent="0.25">
      <c r="A2656" t="s">
        <v>51</v>
      </c>
      <c r="B2656" t="s">
        <v>27</v>
      </c>
      <c r="C2656" t="s">
        <v>50</v>
      </c>
      <c r="D2656" s="1">
        <v>44351</v>
      </c>
      <c r="E2656" s="4">
        <v>6482</v>
      </c>
      <c r="F2656">
        <v>590</v>
      </c>
    </row>
    <row r="2657" spans="1:6" x14ac:dyDescent="0.25">
      <c r="A2657" t="s">
        <v>33</v>
      </c>
      <c r="B2657" t="s">
        <v>16</v>
      </c>
      <c r="C2657" t="s">
        <v>31</v>
      </c>
      <c r="D2657" s="1">
        <v>44351</v>
      </c>
      <c r="E2657" s="4">
        <v>7630</v>
      </c>
      <c r="F2657">
        <v>332</v>
      </c>
    </row>
    <row r="2658" spans="1:6" x14ac:dyDescent="0.25">
      <c r="A2658" t="s">
        <v>39</v>
      </c>
      <c r="B2658" t="s">
        <v>6</v>
      </c>
      <c r="C2658" t="s">
        <v>43</v>
      </c>
      <c r="D2658" s="1">
        <v>44351</v>
      </c>
      <c r="E2658" s="4">
        <v>5369</v>
      </c>
      <c r="F2658">
        <v>207</v>
      </c>
    </row>
    <row r="2659" spans="1:6" x14ac:dyDescent="0.25">
      <c r="A2659" t="s">
        <v>49</v>
      </c>
      <c r="B2659" t="s">
        <v>27</v>
      </c>
      <c r="C2659" t="s">
        <v>38</v>
      </c>
      <c r="D2659" s="1">
        <v>44351</v>
      </c>
      <c r="E2659" s="4">
        <v>9023</v>
      </c>
      <c r="F2659">
        <v>376</v>
      </c>
    </row>
    <row r="2660" spans="1:6" x14ac:dyDescent="0.25">
      <c r="A2660" t="s">
        <v>41</v>
      </c>
      <c r="B2660" t="s">
        <v>6</v>
      </c>
      <c r="C2660" t="s">
        <v>43</v>
      </c>
      <c r="D2660" s="1">
        <v>44351</v>
      </c>
      <c r="E2660" s="4">
        <v>1169</v>
      </c>
      <c r="F2660">
        <v>44</v>
      </c>
    </row>
    <row r="2661" spans="1:6" x14ac:dyDescent="0.25">
      <c r="A2661" t="s">
        <v>32</v>
      </c>
      <c r="B2661" t="s">
        <v>21</v>
      </c>
      <c r="C2661" t="s">
        <v>24</v>
      </c>
      <c r="D2661" s="1">
        <v>44351</v>
      </c>
      <c r="E2661" s="4">
        <v>3486</v>
      </c>
      <c r="F2661">
        <v>125</v>
      </c>
    </row>
    <row r="2662" spans="1:6" x14ac:dyDescent="0.25">
      <c r="A2662" t="s">
        <v>41</v>
      </c>
      <c r="B2662" t="s">
        <v>21</v>
      </c>
      <c r="C2662" t="s">
        <v>43</v>
      </c>
      <c r="D2662" s="1">
        <v>44351</v>
      </c>
      <c r="E2662" s="4">
        <v>9744</v>
      </c>
      <c r="F2662">
        <v>424</v>
      </c>
    </row>
    <row r="2663" spans="1:6" x14ac:dyDescent="0.25">
      <c r="A2663" t="s">
        <v>41</v>
      </c>
      <c r="B2663" t="s">
        <v>9</v>
      </c>
      <c r="C2663" t="s">
        <v>42</v>
      </c>
      <c r="D2663" s="1">
        <v>44351</v>
      </c>
      <c r="E2663" s="4">
        <v>3129</v>
      </c>
      <c r="F2663">
        <v>185</v>
      </c>
    </row>
    <row r="2664" spans="1:6" x14ac:dyDescent="0.25">
      <c r="A2664" t="s">
        <v>46</v>
      </c>
      <c r="B2664" t="s">
        <v>6</v>
      </c>
      <c r="C2664" t="s">
        <v>24</v>
      </c>
      <c r="D2664" s="1">
        <v>44351</v>
      </c>
      <c r="E2664" s="4">
        <v>7049</v>
      </c>
      <c r="F2664">
        <v>282</v>
      </c>
    </row>
    <row r="2665" spans="1:6" x14ac:dyDescent="0.25">
      <c r="A2665" t="s">
        <v>13</v>
      </c>
      <c r="B2665" t="s">
        <v>6</v>
      </c>
      <c r="C2665" t="s">
        <v>47</v>
      </c>
      <c r="D2665" s="1">
        <v>44351</v>
      </c>
      <c r="E2665" s="4">
        <v>1498</v>
      </c>
      <c r="F2665">
        <v>63</v>
      </c>
    </row>
    <row r="2666" spans="1:6" x14ac:dyDescent="0.25">
      <c r="A2666" t="s">
        <v>51</v>
      </c>
      <c r="B2666" t="s">
        <v>6</v>
      </c>
      <c r="C2666" t="s">
        <v>35</v>
      </c>
      <c r="D2666" s="1">
        <v>44354</v>
      </c>
      <c r="E2666" s="4">
        <v>1071</v>
      </c>
      <c r="F2666">
        <v>90</v>
      </c>
    </row>
    <row r="2667" spans="1:6" x14ac:dyDescent="0.25">
      <c r="A2667" t="s">
        <v>23</v>
      </c>
      <c r="B2667" t="s">
        <v>11</v>
      </c>
      <c r="C2667" t="s">
        <v>50</v>
      </c>
      <c r="D2667" s="1">
        <v>44354</v>
      </c>
      <c r="E2667" s="4">
        <v>3458</v>
      </c>
      <c r="F2667">
        <v>289</v>
      </c>
    </row>
    <row r="2668" spans="1:6" x14ac:dyDescent="0.25">
      <c r="A2668" t="s">
        <v>39</v>
      </c>
      <c r="B2668" t="s">
        <v>16</v>
      </c>
      <c r="C2668" t="s">
        <v>17</v>
      </c>
      <c r="D2668" s="1">
        <v>44354</v>
      </c>
      <c r="E2668" s="4">
        <v>2261</v>
      </c>
      <c r="F2668">
        <v>91</v>
      </c>
    </row>
    <row r="2669" spans="1:6" x14ac:dyDescent="0.25">
      <c r="A2669" t="s">
        <v>51</v>
      </c>
      <c r="B2669" t="s">
        <v>9</v>
      </c>
      <c r="C2669" t="s">
        <v>47</v>
      </c>
      <c r="D2669" s="1">
        <v>44354</v>
      </c>
      <c r="E2669" s="4">
        <v>8456</v>
      </c>
      <c r="F2669">
        <v>368</v>
      </c>
    </row>
    <row r="2670" spans="1:6" x14ac:dyDescent="0.25">
      <c r="A2670" t="s">
        <v>20</v>
      </c>
      <c r="B2670" t="s">
        <v>11</v>
      </c>
      <c r="C2670" t="s">
        <v>43</v>
      </c>
      <c r="D2670" s="1">
        <v>44354</v>
      </c>
      <c r="E2670" s="4">
        <v>3283</v>
      </c>
      <c r="F2670">
        <v>127</v>
      </c>
    </row>
    <row r="2671" spans="1:6" x14ac:dyDescent="0.25">
      <c r="A2671" t="s">
        <v>41</v>
      </c>
      <c r="B2671" t="s">
        <v>16</v>
      </c>
      <c r="C2671" t="s">
        <v>31</v>
      </c>
      <c r="D2671" s="1">
        <v>44354</v>
      </c>
      <c r="E2671" s="4">
        <v>6307</v>
      </c>
      <c r="F2671">
        <v>263</v>
      </c>
    </row>
    <row r="2672" spans="1:6" x14ac:dyDescent="0.25">
      <c r="A2672" t="s">
        <v>33</v>
      </c>
      <c r="B2672" t="s">
        <v>16</v>
      </c>
      <c r="C2672" t="s">
        <v>35</v>
      </c>
      <c r="D2672" s="1">
        <v>44354</v>
      </c>
      <c r="E2672" s="4">
        <v>2877</v>
      </c>
      <c r="F2672">
        <v>288</v>
      </c>
    </row>
    <row r="2673" spans="1:6" x14ac:dyDescent="0.25">
      <c r="A2673" t="s">
        <v>49</v>
      </c>
      <c r="B2673" t="s">
        <v>16</v>
      </c>
      <c r="C2673" t="s">
        <v>28</v>
      </c>
      <c r="D2673" s="1">
        <v>44354</v>
      </c>
      <c r="E2673" s="4">
        <v>7602</v>
      </c>
      <c r="F2673">
        <v>331</v>
      </c>
    </row>
    <row r="2674" spans="1:6" x14ac:dyDescent="0.25">
      <c r="A2674" t="s">
        <v>15</v>
      </c>
      <c r="B2674" t="s">
        <v>11</v>
      </c>
      <c r="C2674" t="s">
        <v>45</v>
      </c>
      <c r="D2674" s="1">
        <v>44354</v>
      </c>
      <c r="E2674" s="4">
        <v>5460</v>
      </c>
      <c r="F2674">
        <v>304</v>
      </c>
    </row>
    <row r="2675" spans="1:6" x14ac:dyDescent="0.25">
      <c r="A2675" t="s">
        <v>41</v>
      </c>
      <c r="B2675" t="s">
        <v>11</v>
      </c>
      <c r="C2675" t="s">
        <v>35</v>
      </c>
      <c r="D2675" s="1">
        <v>44354</v>
      </c>
      <c r="E2675" s="4">
        <v>364</v>
      </c>
      <c r="F2675">
        <v>41</v>
      </c>
    </row>
    <row r="2676" spans="1:6" x14ac:dyDescent="0.25">
      <c r="A2676" t="s">
        <v>51</v>
      </c>
      <c r="B2676" t="s">
        <v>11</v>
      </c>
      <c r="C2676" t="s">
        <v>36</v>
      </c>
      <c r="D2676" s="1">
        <v>44354</v>
      </c>
      <c r="E2676" s="4">
        <v>7917</v>
      </c>
      <c r="F2676">
        <v>770</v>
      </c>
    </row>
    <row r="2677" spans="1:6" x14ac:dyDescent="0.25">
      <c r="A2677" t="s">
        <v>32</v>
      </c>
      <c r="B2677" t="s">
        <v>27</v>
      </c>
      <c r="C2677" t="s">
        <v>52</v>
      </c>
      <c r="D2677" s="1">
        <v>44354</v>
      </c>
      <c r="E2677" s="4">
        <v>7063</v>
      </c>
      <c r="F2677">
        <v>322</v>
      </c>
    </row>
    <row r="2678" spans="1:6" x14ac:dyDescent="0.25">
      <c r="A2678" t="s">
        <v>8</v>
      </c>
      <c r="B2678" t="s">
        <v>21</v>
      </c>
      <c r="C2678" t="s">
        <v>19</v>
      </c>
      <c r="D2678" s="1">
        <v>44354</v>
      </c>
      <c r="E2678" s="4">
        <v>6580</v>
      </c>
      <c r="F2678">
        <v>275</v>
      </c>
    </row>
    <row r="2679" spans="1:6" x14ac:dyDescent="0.25">
      <c r="A2679" t="s">
        <v>41</v>
      </c>
      <c r="B2679" t="s">
        <v>16</v>
      </c>
      <c r="C2679" t="s">
        <v>7</v>
      </c>
      <c r="D2679" s="1">
        <v>44354</v>
      </c>
      <c r="E2679" s="4">
        <v>4228</v>
      </c>
      <c r="F2679">
        <v>212</v>
      </c>
    </row>
    <row r="2680" spans="1:6" x14ac:dyDescent="0.25">
      <c r="A2680" t="s">
        <v>29</v>
      </c>
      <c r="B2680" t="s">
        <v>27</v>
      </c>
      <c r="C2680" t="s">
        <v>31</v>
      </c>
      <c r="D2680" s="1">
        <v>44354</v>
      </c>
      <c r="E2680" s="4">
        <v>1708</v>
      </c>
      <c r="F2680">
        <v>69</v>
      </c>
    </row>
    <row r="2681" spans="1:6" x14ac:dyDescent="0.25">
      <c r="A2681" t="s">
        <v>39</v>
      </c>
      <c r="B2681" t="s">
        <v>16</v>
      </c>
      <c r="C2681" t="s">
        <v>52</v>
      </c>
      <c r="D2681" s="1">
        <v>44354</v>
      </c>
      <c r="E2681" s="4">
        <v>2737</v>
      </c>
      <c r="F2681">
        <v>115</v>
      </c>
    </row>
    <row r="2682" spans="1:6" x14ac:dyDescent="0.25">
      <c r="A2682" t="s">
        <v>23</v>
      </c>
      <c r="B2682" t="s">
        <v>21</v>
      </c>
      <c r="C2682" t="s">
        <v>52</v>
      </c>
      <c r="D2682" s="1">
        <v>44354</v>
      </c>
      <c r="E2682" s="4">
        <v>2863</v>
      </c>
      <c r="F2682">
        <v>137</v>
      </c>
    </row>
    <row r="2683" spans="1:6" x14ac:dyDescent="0.25">
      <c r="A2683" t="s">
        <v>51</v>
      </c>
      <c r="B2683" t="s">
        <v>6</v>
      </c>
      <c r="C2683" t="s">
        <v>44</v>
      </c>
      <c r="D2683" s="1">
        <v>44354</v>
      </c>
      <c r="E2683" s="4">
        <v>9506</v>
      </c>
      <c r="F2683">
        <v>453</v>
      </c>
    </row>
    <row r="2684" spans="1:6" x14ac:dyDescent="0.25">
      <c r="A2684" t="s">
        <v>23</v>
      </c>
      <c r="B2684" t="s">
        <v>11</v>
      </c>
      <c r="C2684" t="s">
        <v>12</v>
      </c>
      <c r="D2684" s="1">
        <v>44354</v>
      </c>
      <c r="E2684" s="4">
        <v>5789</v>
      </c>
      <c r="F2684">
        <v>414</v>
      </c>
    </row>
    <row r="2685" spans="1:6" x14ac:dyDescent="0.25">
      <c r="A2685" t="s">
        <v>5</v>
      </c>
      <c r="B2685" t="s">
        <v>9</v>
      </c>
      <c r="C2685" t="s">
        <v>38</v>
      </c>
      <c r="D2685" s="1">
        <v>44354</v>
      </c>
      <c r="E2685" s="4">
        <v>1057</v>
      </c>
      <c r="F2685">
        <v>43</v>
      </c>
    </row>
    <row r="2686" spans="1:6" x14ac:dyDescent="0.25">
      <c r="A2686" t="s">
        <v>33</v>
      </c>
      <c r="B2686" t="s">
        <v>11</v>
      </c>
      <c r="C2686" t="s">
        <v>35</v>
      </c>
      <c r="D2686" s="1">
        <v>44354</v>
      </c>
      <c r="E2686" s="4">
        <v>462</v>
      </c>
      <c r="F2686">
        <v>39</v>
      </c>
    </row>
    <row r="2687" spans="1:6" x14ac:dyDescent="0.25">
      <c r="A2687" t="s">
        <v>46</v>
      </c>
      <c r="B2687" t="s">
        <v>6</v>
      </c>
      <c r="C2687" t="s">
        <v>43</v>
      </c>
      <c r="D2687" s="1">
        <v>44354</v>
      </c>
      <c r="E2687" s="4">
        <v>3857</v>
      </c>
      <c r="F2687">
        <v>168</v>
      </c>
    </row>
    <row r="2688" spans="1:6" x14ac:dyDescent="0.25">
      <c r="A2688" t="s">
        <v>23</v>
      </c>
      <c r="B2688" t="s">
        <v>6</v>
      </c>
      <c r="C2688" t="s">
        <v>26</v>
      </c>
      <c r="D2688" s="1">
        <v>44354</v>
      </c>
      <c r="E2688" s="4">
        <v>4186</v>
      </c>
      <c r="F2688">
        <v>280</v>
      </c>
    </row>
    <row r="2689" spans="1:6" x14ac:dyDescent="0.25">
      <c r="A2689" t="s">
        <v>13</v>
      </c>
      <c r="B2689" t="s">
        <v>16</v>
      </c>
      <c r="C2689" t="s">
        <v>35</v>
      </c>
      <c r="D2689" s="1">
        <v>44355</v>
      </c>
      <c r="E2689" s="4">
        <v>1813</v>
      </c>
      <c r="F2689">
        <v>202</v>
      </c>
    </row>
    <row r="2690" spans="1:6" x14ac:dyDescent="0.25">
      <c r="A2690" t="s">
        <v>49</v>
      </c>
      <c r="B2690" t="s">
        <v>16</v>
      </c>
      <c r="C2690" t="s">
        <v>44</v>
      </c>
      <c r="D2690" s="1">
        <v>44355</v>
      </c>
      <c r="E2690" s="4">
        <v>8897</v>
      </c>
      <c r="F2690">
        <v>387</v>
      </c>
    </row>
    <row r="2691" spans="1:6" x14ac:dyDescent="0.25">
      <c r="A2691" t="s">
        <v>40</v>
      </c>
      <c r="B2691" t="s">
        <v>11</v>
      </c>
      <c r="C2691" t="s">
        <v>47</v>
      </c>
      <c r="D2691" s="1">
        <v>44355</v>
      </c>
      <c r="E2691" s="4">
        <v>5026</v>
      </c>
      <c r="F2691">
        <v>210</v>
      </c>
    </row>
    <row r="2692" spans="1:6" x14ac:dyDescent="0.25">
      <c r="A2692" t="s">
        <v>49</v>
      </c>
      <c r="B2692" t="s">
        <v>9</v>
      </c>
      <c r="C2692" t="s">
        <v>44</v>
      </c>
      <c r="D2692" s="1">
        <v>44355</v>
      </c>
      <c r="E2692" s="4">
        <v>5453</v>
      </c>
      <c r="F2692">
        <v>248</v>
      </c>
    </row>
    <row r="2693" spans="1:6" x14ac:dyDescent="0.25">
      <c r="A2693" t="s">
        <v>49</v>
      </c>
      <c r="B2693" t="s">
        <v>9</v>
      </c>
      <c r="C2693" t="s">
        <v>24</v>
      </c>
      <c r="D2693" s="1">
        <v>44355</v>
      </c>
      <c r="E2693" s="4">
        <v>4851</v>
      </c>
      <c r="F2693">
        <v>180</v>
      </c>
    </row>
    <row r="2694" spans="1:6" x14ac:dyDescent="0.25">
      <c r="A2694" t="s">
        <v>10</v>
      </c>
      <c r="B2694" t="s">
        <v>11</v>
      </c>
      <c r="C2694" t="s">
        <v>43</v>
      </c>
      <c r="D2694" s="1">
        <v>44355</v>
      </c>
      <c r="E2694" s="4">
        <v>2205</v>
      </c>
      <c r="F2694">
        <v>89</v>
      </c>
    </row>
    <row r="2695" spans="1:6" x14ac:dyDescent="0.25">
      <c r="A2695" t="s">
        <v>39</v>
      </c>
      <c r="B2695" t="s">
        <v>16</v>
      </c>
      <c r="C2695" t="s">
        <v>31</v>
      </c>
      <c r="D2695" s="1">
        <v>44355</v>
      </c>
      <c r="E2695" s="4">
        <v>3892</v>
      </c>
      <c r="F2695">
        <v>177</v>
      </c>
    </row>
    <row r="2696" spans="1:6" x14ac:dyDescent="0.25">
      <c r="A2696" t="s">
        <v>20</v>
      </c>
      <c r="B2696" t="s">
        <v>9</v>
      </c>
      <c r="C2696" t="s">
        <v>14</v>
      </c>
      <c r="D2696" s="1">
        <v>44355</v>
      </c>
      <c r="E2696" s="4">
        <v>1925</v>
      </c>
      <c r="F2696">
        <v>149</v>
      </c>
    </row>
    <row r="2697" spans="1:6" x14ac:dyDescent="0.25">
      <c r="A2697" t="s">
        <v>20</v>
      </c>
      <c r="B2697" t="s">
        <v>21</v>
      </c>
      <c r="C2697" t="s">
        <v>35</v>
      </c>
      <c r="D2697" s="1">
        <v>44355</v>
      </c>
      <c r="E2697" s="4">
        <v>9240</v>
      </c>
      <c r="F2697">
        <v>910</v>
      </c>
    </row>
    <row r="2698" spans="1:6" x14ac:dyDescent="0.25">
      <c r="A2698" t="s">
        <v>49</v>
      </c>
      <c r="B2698" t="s">
        <v>6</v>
      </c>
      <c r="C2698" t="s">
        <v>30</v>
      </c>
      <c r="D2698" s="1">
        <v>44355</v>
      </c>
      <c r="E2698" s="4">
        <v>10115</v>
      </c>
      <c r="F2698">
        <v>405</v>
      </c>
    </row>
    <row r="2699" spans="1:6" x14ac:dyDescent="0.25">
      <c r="A2699" t="s">
        <v>15</v>
      </c>
      <c r="B2699" t="s">
        <v>27</v>
      </c>
      <c r="C2699" t="s">
        <v>50</v>
      </c>
      <c r="D2699" s="1">
        <v>44355</v>
      </c>
      <c r="E2699" s="4">
        <v>4802</v>
      </c>
      <c r="F2699">
        <v>321</v>
      </c>
    </row>
    <row r="2700" spans="1:6" x14ac:dyDescent="0.25">
      <c r="A2700" t="s">
        <v>15</v>
      </c>
      <c r="B2700" t="s">
        <v>6</v>
      </c>
      <c r="C2700" t="s">
        <v>22</v>
      </c>
      <c r="D2700" s="1">
        <v>44355</v>
      </c>
      <c r="E2700" s="4">
        <v>6860</v>
      </c>
      <c r="F2700">
        <v>770</v>
      </c>
    </row>
    <row r="2701" spans="1:6" x14ac:dyDescent="0.25">
      <c r="A2701" t="s">
        <v>46</v>
      </c>
      <c r="B2701" t="s">
        <v>21</v>
      </c>
      <c r="C2701" t="s">
        <v>24</v>
      </c>
      <c r="D2701" s="1">
        <v>44355</v>
      </c>
      <c r="E2701" s="4">
        <v>777</v>
      </c>
      <c r="F2701">
        <v>30</v>
      </c>
    </row>
    <row r="2702" spans="1:6" x14ac:dyDescent="0.25">
      <c r="A2702" t="s">
        <v>20</v>
      </c>
      <c r="B2702" t="s">
        <v>27</v>
      </c>
      <c r="C2702" t="s">
        <v>22</v>
      </c>
      <c r="D2702" s="1">
        <v>44355</v>
      </c>
      <c r="E2702" s="4">
        <v>6314</v>
      </c>
      <c r="F2702">
        <v>700</v>
      </c>
    </row>
    <row r="2703" spans="1:6" x14ac:dyDescent="0.25">
      <c r="A2703" t="s">
        <v>20</v>
      </c>
      <c r="B2703" t="s">
        <v>16</v>
      </c>
      <c r="C2703" t="s">
        <v>48</v>
      </c>
      <c r="D2703" s="1">
        <v>44355</v>
      </c>
      <c r="E2703" s="4">
        <v>6769</v>
      </c>
      <c r="F2703">
        <v>271</v>
      </c>
    </row>
    <row r="2704" spans="1:6" x14ac:dyDescent="0.25">
      <c r="A2704" t="s">
        <v>49</v>
      </c>
      <c r="B2704" t="s">
        <v>21</v>
      </c>
      <c r="C2704" t="s">
        <v>48</v>
      </c>
      <c r="D2704" s="1">
        <v>44356</v>
      </c>
      <c r="E2704" s="4">
        <v>2793</v>
      </c>
      <c r="F2704">
        <v>112</v>
      </c>
    </row>
    <row r="2705" spans="1:6" x14ac:dyDescent="0.25">
      <c r="A2705" t="s">
        <v>13</v>
      </c>
      <c r="B2705" t="s">
        <v>11</v>
      </c>
      <c r="C2705" t="s">
        <v>30</v>
      </c>
      <c r="D2705" s="1">
        <v>44356</v>
      </c>
      <c r="E2705" s="4">
        <v>5915</v>
      </c>
      <c r="F2705">
        <v>237</v>
      </c>
    </row>
    <row r="2706" spans="1:6" x14ac:dyDescent="0.25">
      <c r="A2706" t="s">
        <v>49</v>
      </c>
      <c r="B2706" t="s">
        <v>16</v>
      </c>
      <c r="C2706" t="s">
        <v>45</v>
      </c>
      <c r="D2706" s="1">
        <v>44356</v>
      </c>
      <c r="E2706" s="4">
        <v>4221</v>
      </c>
      <c r="F2706">
        <v>212</v>
      </c>
    </row>
    <row r="2707" spans="1:6" x14ac:dyDescent="0.25">
      <c r="A2707" t="s">
        <v>29</v>
      </c>
      <c r="B2707" t="s">
        <v>11</v>
      </c>
      <c r="C2707" t="s">
        <v>48</v>
      </c>
      <c r="D2707" s="1">
        <v>44356</v>
      </c>
      <c r="E2707" s="4">
        <v>3535</v>
      </c>
      <c r="F2707">
        <v>136</v>
      </c>
    </row>
    <row r="2708" spans="1:6" x14ac:dyDescent="0.25">
      <c r="A2708" t="s">
        <v>51</v>
      </c>
      <c r="B2708" t="s">
        <v>21</v>
      </c>
      <c r="C2708" t="s">
        <v>14</v>
      </c>
      <c r="D2708" s="1">
        <v>44356</v>
      </c>
      <c r="E2708" s="4">
        <v>3094</v>
      </c>
      <c r="F2708">
        <v>282</v>
      </c>
    </row>
    <row r="2709" spans="1:6" x14ac:dyDescent="0.25">
      <c r="A2709" t="s">
        <v>34</v>
      </c>
      <c r="B2709" t="s">
        <v>9</v>
      </c>
      <c r="C2709" t="s">
        <v>50</v>
      </c>
      <c r="D2709" s="1">
        <v>44356</v>
      </c>
      <c r="E2709" s="4">
        <v>5950</v>
      </c>
      <c r="F2709">
        <v>397</v>
      </c>
    </row>
    <row r="2710" spans="1:6" x14ac:dyDescent="0.25">
      <c r="A2710" t="s">
        <v>23</v>
      </c>
      <c r="B2710" t="s">
        <v>9</v>
      </c>
      <c r="C2710" t="s">
        <v>42</v>
      </c>
      <c r="D2710" s="1">
        <v>44356</v>
      </c>
      <c r="E2710" s="4">
        <v>2394</v>
      </c>
      <c r="F2710">
        <v>126</v>
      </c>
    </row>
    <row r="2711" spans="1:6" x14ac:dyDescent="0.25">
      <c r="A2711" t="s">
        <v>18</v>
      </c>
      <c r="B2711" t="s">
        <v>11</v>
      </c>
      <c r="C2711" t="s">
        <v>19</v>
      </c>
      <c r="D2711" s="1">
        <v>44356</v>
      </c>
      <c r="E2711" s="4">
        <v>3780</v>
      </c>
      <c r="F2711">
        <v>165</v>
      </c>
    </row>
    <row r="2712" spans="1:6" x14ac:dyDescent="0.25">
      <c r="A2712" t="s">
        <v>41</v>
      </c>
      <c r="B2712" t="s">
        <v>27</v>
      </c>
      <c r="C2712" t="s">
        <v>38</v>
      </c>
      <c r="D2712" s="1">
        <v>44356</v>
      </c>
      <c r="E2712" s="4">
        <v>301</v>
      </c>
      <c r="F2712">
        <v>13</v>
      </c>
    </row>
    <row r="2713" spans="1:6" x14ac:dyDescent="0.25">
      <c r="A2713" t="s">
        <v>41</v>
      </c>
      <c r="B2713" t="s">
        <v>21</v>
      </c>
      <c r="C2713" t="s">
        <v>26</v>
      </c>
      <c r="D2713" s="1">
        <v>44356</v>
      </c>
      <c r="E2713" s="4">
        <v>1533</v>
      </c>
      <c r="F2713">
        <v>91</v>
      </c>
    </row>
    <row r="2714" spans="1:6" x14ac:dyDescent="0.25">
      <c r="A2714" t="s">
        <v>20</v>
      </c>
      <c r="B2714" t="s">
        <v>27</v>
      </c>
      <c r="C2714" t="s">
        <v>30</v>
      </c>
      <c r="D2714" s="1">
        <v>44356</v>
      </c>
      <c r="E2714" s="4">
        <v>28</v>
      </c>
      <c r="F2714">
        <v>1</v>
      </c>
    </row>
    <row r="2715" spans="1:6" x14ac:dyDescent="0.25">
      <c r="A2715" t="s">
        <v>34</v>
      </c>
      <c r="B2715" t="s">
        <v>27</v>
      </c>
      <c r="C2715" t="s">
        <v>36</v>
      </c>
      <c r="D2715" s="1">
        <v>44356</v>
      </c>
      <c r="E2715" s="4">
        <v>9436</v>
      </c>
      <c r="F2715">
        <v>1050</v>
      </c>
    </row>
    <row r="2716" spans="1:6" x14ac:dyDescent="0.25">
      <c r="A2716" t="s">
        <v>8</v>
      </c>
      <c r="B2716" t="s">
        <v>16</v>
      </c>
      <c r="C2716" t="s">
        <v>31</v>
      </c>
      <c r="D2716" s="1">
        <v>44356</v>
      </c>
      <c r="E2716" s="4">
        <v>2268</v>
      </c>
      <c r="F2716">
        <v>99</v>
      </c>
    </row>
    <row r="2717" spans="1:6" x14ac:dyDescent="0.25">
      <c r="A2717" t="s">
        <v>18</v>
      </c>
      <c r="B2717" t="s">
        <v>16</v>
      </c>
      <c r="C2717" t="s">
        <v>12</v>
      </c>
      <c r="D2717" s="1">
        <v>44356</v>
      </c>
      <c r="E2717" s="4">
        <v>7574</v>
      </c>
      <c r="F2717">
        <v>583</v>
      </c>
    </row>
    <row r="2718" spans="1:6" x14ac:dyDescent="0.25">
      <c r="A2718" t="s">
        <v>13</v>
      </c>
      <c r="B2718" t="s">
        <v>21</v>
      </c>
      <c r="C2718" t="s">
        <v>43</v>
      </c>
      <c r="D2718" s="1">
        <v>44356</v>
      </c>
      <c r="E2718" s="4">
        <v>1470</v>
      </c>
      <c r="F2718">
        <v>59</v>
      </c>
    </row>
    <row r="2719" spans="1:6" x14ac:dyDescent="0.25">
      <c r="A2719" t="s">
        <v>33</v>
      </c>
      <c r="B2719" t="s">
        <v>27</v>
      </c>
      <c r="C2719" t="s">
        <v>44</v>
      </c>
      <c r="D2719" s="1">
        <v>44356</v>
      </c>
      <c r="E2719" s="4">
        <v>4704</v>
      </c>
      <c r="F2719">
        <v>205</v>
      </c>
    </row>
    <row r="2720" spans="1:6" x14ac:dyDescent="0.25">
      <c r="A2720" t="s">
        <v>32</v>
      </c>
      <c r="B2720" t="s">
        <v>11</v>
      </c>
      <c r="C2720" t="s">
        <v>50</v>
      </c>
      <c r="D2720" s="1">
        <v>44356</v>
      </c>
      <c r="E2720" s="4">
        <v>5481</v>
      </c>
      <c r="F2720">
        <v>457</v>
      </c>
    </row>
    <row r="2721" spans="1:6" x14ac:dyDescent="0.25">
      <c r="A2721" t="s">
        <v>33</v>
      </c>
      <c r="B2721" t="s">
        <v>27</v>
      </c>
      <c r="C2721" t="s">
        <v>26</v>
      </c>
      <c r="D2721" s="1">
        <v>44356</v>
      </c>
      <c r="E2721" s="4">
        <v>5593</v>
      </c>
      <c r="F2721">
        <v>431</v>
      </c>
    </row>
    <row r="2722" spans="1:6" x14ac:dyDescent="0.25">
      <c r="A2722" t="s">
        <v>37</v>
      </c>
      <c r="B2722" t="s">
        <v>27</v>
      </c>
      <c r="C2722" t="s">
        <v>45</v>
      </c>
      <c r="D2722" s="1">
        <v>44357</v>
      </c>
      <c r="E2722" s="4">
        <v>1449</v>
      </c>
      <c r="F2722">
        <v>73</v>
      </c>
    </row>
    <row r="2723" spans="1:6" x14ac:dyDescent="0.25">
      <c r="A2723" t="s">
        <v>39</v>
      </c>
      <c r="B2723" t="s">
        <v>16</v>
      </c>
      <c r="C2723" t="s">
        <v>7</v>
      </c>
      <c r="D2723" s="1">
        <v>44357</v>
      </c>
      <c r="E2723" s="4">
        <v>11788</v>
      </c>
      <c r="F2723">
        <v>621</v>
      </c>
    </row>
    <row r="2724" spans="1:6" x14ac:dyDescent="0.25">
      <c r="A2724" t="s">
        <v>32</v>
      </c>
      <c r="B2724" t="s">
        <v>21</v>
      </c>
      <c r="C2724" t="s">
        <v>30</v>
      </c>
      <c r="D2724" s="1">
        <v>44357</v>
      </c>
      <c r="E2724" s="4">
        <v>5348</v>
      </c>
      <c r="F2724">
        <v>206</v>
      </c>
    </row>
    <row r="2725" spans="1:6" x14ac:dyDescent="0.25">
      <c r="A2725" t="s">
        <v>41</v>
      </c>
      <c r="B2725" t="s">
        <v>11</v>
      </c>
      <c r="C2725" t="s">
        <v>38</v>
      </c>
      <c r="D2725" s="1">
        <v>44357</v>
      </c>
      <c r="E2725" s="4">
        <v>13622</v>
      </c>
      <c r="F2725">
        <v>545</v>
      </c>
    </row>
    <row r="2726" spans="1:6" x14ac:dyDescent="0.25">
      <c r="A2726" t="s">
        <v>29</v>
      </c>
      <c r="B2726" t="s">
        <v>6</v>
      </c>
      <c r="C2726" t="s">
        <v>22</v>
      </c>
      <c r="D2726" s="1">
        <v>44357</v>
      </c>
      <c r="E2726" s="4">
        <v>1897</v>
      </c>
      <c r="F2726">
        <v>146</v>
      </c>
    </row>
    <row r="2727" spans="1:6" x14ac:dyDescent="0.25">
      <c r="A2727" t="s">
        <v>37</v>
      </c>
      <c r="B2727" t="s">
        <v>27</v>
      </c>
      <c r="C2727" t="s">
        <v>26</v>
      </c>
      <c r="D2727" s="1">
        <v>44357</v>
      </c>
      <c r="E2727" s="4">
        <v>4326</v>
      </c>
      <c r="F2727">
        <v>333</v>
      </c>
    </row>
    <row r="2728" spans="1:6" x14ac:dyDescent="0.25">
      <c r="A2728" t="s">
        <v>5</v>
      </c>
      <c r="B2728" t="s">
        <v>6</v>
      </c>
      <c r="C2728" t="s">
        <v>22</v>
      </c>
      <c r="D2728" s="1">
        <v>44357</v>
      </c>
      <c r="E2728" s="4">
        <v>4312</v>
      </c>
      <c r="F2728">
        <v>432</v>
      </c>
    </row>
    <row r="2729" spans="1:6" x14ac:dyDescent="0.25">
      <c r="A2729" t="s">
        <v>25</v>
      </c>
      <c r="B2729" t="s">
        <v>21</v>
      </c>
      <c r="C2729" t="s">
        <v>52</v>
      </c>
      <c r="D2729" s="1">
        <v>44357</v>
      </c>
      <c r="E2729" s="4">
        <v>2835</v>
      </c>
      <c r="F2729">
        <v>119</v>
      </c>
    </row>
    <row r="2730" spans="1:6" x14ac:dyDescent="0.25">
      <c r="A2730" t="s">
        <v>10</v>
      </c>
      <c r="B2730" t="s">
        <v>6</v>
      </c>
      <c r="C2730" t="s">
        <v>26</v>
      </c>
      <c r="D2730" s="1">
        <v>44357</v>
      </c>
      <c r="E2730" s="4">
        <v>3563</v>
      </c>
      <c r="F2730">
        <v>238</v>
      </c>
    </row>
    <row r="2731" spans="1:6" x14ac:dyDescent="0.25">
      <c r="A2731" t="s">
        <v>13</v>
      </c>
      <c r="B2731" t="s">
        <v>27</v>
      </c>
      <c r="C2731" t="s">
        <v>52</v>
      </c>
      <c r="D2731" s="1">
        <v>44358</v>
      </c>
      <c r="E2731" s="4">
        <v>2842</v>
      </c>
      <c r="F2731">
        <v>130</v>
      </c>
    </row>
    <row r="2732" spans="1:6" x14ac:dyDescent="0.25">
      <c r="A2732" t="s">
        <v>8</v>
      </c>
      <c r="B2732" t="s">
        <v>6</v>
      </c>
      <c r="C2732" t="s">
        <v>17</v>
      </c>
      <c r="D2732" s="1">
        <v>44358</v>
      </c>
      <c r="E2732" s="4">
        <v>3255</v>
      </c>
      <c r="F2732">
        <v>126</v>
      </c>
    </row>
    <row r="2733" spans="1:6" x14ac:dyDescent="0.25">
      <c r="A2733" t="s">
        <v>33</v>
      </c>
      <c r="B2733" t="s">
        <v>27</v>
      </c>
      <c r="C2733" t="s">
        <v>30</v>
      </c>
      <c r="D2733" s="1">
        <v>44358</v>
      </c>
      <c r="E2733" s="4">
        <v>6482</v>
      </c>
      <c r="F2733">
        <v>241</v>
      </c>
    </row>
    <row r="2734" spans="1:6" x14ac:dyDescent="0.25">
      <c r="A2734" t="s">
        <v>25</v>
      </c>
      <c r="B2734" t="s">
        <v>6</v>
      </c>
      <c r="C2734" t="s">
        <v>7</v>
      </c>
      <c r="D2734" s="1">
        <v>44358</v>
      </c>
      <c r="E2734" s="4">
        <v>6160</v>
      </c>
      <c r="F2734">
        <v>343</v>
      </c>
    </row>
    <row r="2735" spans="1:6" x14ac:dyDescent="0.25">
      <c r="A2735" t="s">
        <v>18</v>
      </c>
      <c r="B2735" t="s">
        <v>9</v>
      </c>
      <c r="C2735" t="s">
        <v>35</v>
      </c>
      <c r="D2735" s="1">
        <v>44358</v>
      </c>
      <c r="E2735" s="4">
        <v>4263</v>
      </c>
      <c r="F2735">
        <v>356</v>
      </c>
    </row>
    <row r="2736" spans="1:6" x14ac:dyDescent="0.25">
      <c r="A2736" t="s">
        <v>5</v>
      </c>
      <c r="B2736" t="s">
        <v>9</v>
      </c>
      <c r="C2736" t="s">
        <v>17</v>
      </c>
      <c r="D2736" s="1">
        <v>44358</v>
      </c>
      <c r="E2736" s="4">
        <v>3472</v>
      </c>
      <c r="F2736">
        <v>134</v>
      </c>
    </row>
    <row r="2737" spans="1:6" x14ac:dyDescent="0.25">
      <c r="A2737" t="s">
        <v>37</v>
      </c>
      <c r="B2737" t="s">
        <v>21</v>
      </c>
      <c r="C2737" t="s">
        <v>42</v>
      </c>
      <c r="D2737" s="1">
        <v>44358</v>
      </c>
      <c r="E2737" s="4">
        <v>3192</v>
      </c>
      <c r="F2737">
        <v>188</v>
      </c>
    </row>
    <row r="2738" spans="1:6" x14ac:dyDescent="0.25">
      <c r="A2738" t="s">
        <v>15</v>
      </c>
      <c r="B2738" t="s">
        <v>16</v>
      </c>
      <c r="C2738" t="s">
        <v>24</v>
      </c>
      <c r="D2738" s="1">
        <v>44358</v>
      </c>
      <c r="E2738" s="4">
        <v>5810</v>
      </c>
      <c r="F2738">
        <v>243</v>
      </c>
    </row>
    <row r="2739" spans="1:6" x14ac:dyDescent="0.25">
      <c r="A2739" t="s">
        <v>5</v>
      </c>
      <c r="B2739" t="s">
        <v>11</v>
      </c>
      <c r="C2739" t="s">
        <v>52</v>
      </c>
      <c r="D2739" s="1">
        <v>44358</v>
      </c>
      <c r="E2739" s="4">
        <v>728</v>
      </c>
      <c r="F2739">
        <v>34</v>
      </c>
    </row>
    <row r="2740" spans="1:6" x14ac:dyDescent="0.25">
      <c r="A2740" t="s">
        <v>32</v>
      </c>
      <c r="B2740" t="s">
        <v>6</v>
      </c>
      <c r="C2740" t="s">
        <v>42</v>
      </c>
      <c r="D2740" s="1">
        <v>44358</v>
      </c>
      <c r="E2740" s="4">
        <v>1904</v>
      </c>
      <c r="F2740">
        <v>119</v>
      </c>
    </row>
    <row r="2741" spans="1:6" x14ac:dyDescent="0.25">
      <c r="A2741" t="s">
        <v>51</v>
      </c>
      <c r="B2741" t="s">
        <v>6</v>
      </c>
      <c r="C2741" t="s">
        <v>30</v>
      </c>
      <c r="D2741" s="1">
        <v>44358</v>
      </c>
      <c r="E2741" s="4">
        <v>427</v>
      </c>
      <c r="F2741">
        <v>16</v>
      </c>
    </row>
    <row r="2742" spans="1:6" x14ac:dyDescent="0.25">
      <c r="A2742" t="s">
        <v>13</v>
      </c>
      <c r="B2742" t="s">
        <v>11</v>
      </c>
      <c r="C2742" t="s">
        <v>14</v>
      </c>
      <c r="D2742" s="1">
        <v>44358</v>
      </c>
      <c r="E2742" s="4">
        <v>4459</v>
      </c>
      <c r="F2742">
        <v>406</v>
      </c>
    </row>
    <row r="2743" spans="1:6" x14ac:dyDescent="0.25">
      <c r="A2743" t="s">
        <v>13</v>
      </c>
      <c r="B2743" t="s">
        <v>21</v>
      </c>
      <c r="C2743" t="s">
        <v>31</v>
      </c>
      <c r="D2743" s="1">
        <v>44358</v>
      </c>
      <c r="E2743" s="4">
        <v>7413</v>
      </c>
      <c r="F2743">
        <v>297</v>
      </c>
    </row>
    <row r="2744" spans="1:6" x14ac:dyDescent="0.25">
      <c r="A2744" t="s">
        <v>46</v>
      </c>
      <c r="B2744" t="s">
        <v>9</v>
      </c>
      <c r="C2744" t="s">
        <v>36</v>
      </c>
      <c r="D2744" s="1">
        <v>44358</v>
      </c>
      <c r="E2744" s="4">
        <v>1652</v>
      </c>
      <c r="F2744">
        <v>236</v>
      </c>
    </row>
    <row r="2745" spans="1:6" x14ac:dyDescent="0.25">
      <c r="A2745" t="s">
        <v>49</v>
      </c>
      <c r="B2745" t="s">
        <v>21</v>
      </c>
      <c r="C2745" t="s">
        <v>52</v>
      </c>
      <c r="D2745" s="1">
        <v>44358</v>
      </c>
      <c r="E2745" s="4">
        <v>6874</v>
      </c>
      <c r="F2745">
        <v>328</v>
      </c>
    </row>
    <row r="2746" spans="1:6" x14ac:dyDescent="0.25">
      <c r="A2746" t="s">
        <v>13</v>
      </c>
      <c r="B2746" t="s">
        <v>16</v>
      </c>
      <c r="C2746" t="s">
        <v>14</v>
      </c>
      <c r="D2746" s="1">
        <v>44358</v>
      </c>
      <c r="E2746" s="4">
        <v>3822</v>
      </c>
      <c r="F2746">
        <v>319</v>
      </c>
    </row>
    <row r="2747" spans="1:6" x14ac:dyDescent="0.25">
      <c r="A2747" t="s">
        <v>13</v>
      </c>
      <c r="B2747" t="s">
        <v>9</v>
      </c>
      <c r="C2747" t="s">
        <v>7</v>
      </c>
      <c r="D2747" s="1">
        <v>44358</v>
      </c>
      <c r="E2747" s="4">
        <v>1519</v>
      </c>
      <c r="F2747">
        <v>85</v>
      </c>
    </row>
    <row r="2748" spans="1:6" x14ac:dyDescent="0.25">
      <c r="A2748" t="s">
        <v>39</v>
      </c>
      <c r="B2748" t="s">
        <v>11</v>
      </c>
      <c r="C2748" t="s">
        <v>17</v>
      </c>
      <c r="D2748" s="1">
        <v>44358</v>
      </c>
      <c r="E2748" s="4">
        <v>7329</v>
      </c>
      <c r="F2748">
        <v>282</v>
      </c>
    </row>
    <row r="2749" spans="1:6" x14ac:dyDescent="0.25">
      <c r="A2749" t="s">
        <v>49</v>
      </c>
      <c r="B2749" t="s">
        <v>6</v>
      </c>
      <c r="C2749" t="s">
        <v>52</v>
      </c>
      <c r="D2749" s="1">
        <v>44361</v>
      </c>
      <c r="E2749" s="4">
        <v>8379</v>
      </c>
      <c r="F2749">
        <v>381</v>
      </c>
    </row>
    <row r="2750" spans="1:6" x14ac:dyDescent="0.25">
      <c r="A2750" t="s">
        <v>33</v>
      </c>
      <c r="B2750" t="s">
        <v>9</v>
      </c>
      <c r="C2750" t="s">
        <v>42</v>
      </c>
      <c r="D2750" s="1">
        <v>44361</v>
      </c>
      <c r="E2750" s="4">
        <v>5040</v>
      </c>
      <c r="F2750">
        <v>315</v>
      </c>
    </row>
    <row r="2751" spans="1:6" x14ac:dyDescent="0.25">
      <c r="A2751" t="s">
        <v>33</v>
      </c>
      <c r="B2751" t="s">
        <v>6</v>
      </c>
      <c r="C2751" t="s">
        <v>30</v>
      </c>
      <c r="D2751" s="1">
        <v>44361</v>
      </c>
      <c r="E2751" s="4">
        <v>154</v>
      </c>
      <c r="F2751">
        <v>6</v>
      </c>
    </row>
    <row r="2752" spans="1:6" x14ac:dyDescent="0.25">
      <c r="A2752" t="s">
        <v>41</v>
      </c>
      <c r="B2752" t="s">
        <v>9</v>
      </c>
      <c r="C2752" t="s">
        <v>45</v>
      </c>
      <c r="D2752" s="1">
        <v>44361</v>
      </c>
      <c r="E2752" s="4">
        <v>5824</v>
      </c>
      <c r="F2752">
        <v>324</v>
      </c>
    </row>
    <row r="2753" spans="1:6" x14ac:dyDescent="0.25">
      <c r="A2753" t="s">
        <v>39</v>
      </c>
      <c r="B2753" t="s">
        <v>6</v>
      </c>
      <c r="C2753" t="s">
        <v>19</v>
      </c>
      <c r="D2753" s="1">
        <v>44361</v>
      </c>
      <c r="E2753" s="4">
        <v>7532</v>
      </c>
      <c r="F2753">
        <v>343</v>
      </c>
    </row>
    <row r="2754" spans="1:6" x14ac:dyDescent="0.25">
      <c r="A2754" t="s">
        <v>34</v>
      </c>
      <c r="B2754" t="s">
        <v>21</v>
      </c>
      <c r="C2754" t="s">
        <v>42</v>
      </c>
      <c r="D2754" s="1">
        <v>44361</v>
      </c>
      <c r="E2754" s="4">
        <v>1442</v>
      </c>
      <c r="F2754">
        <v>97</v>
      </c>
    </row>
    <row r="2755" spans="1:6" x14ac:dyDescent="0.25">
      <c r="A2755" t="s">
        <v>34</v>
      </c>
      <c r="B2755" t="s">
        <v>27</v>
      </c>
      <c r="C2755" t="s">
        <v>44</v>
      </c>
      <c r="D2755" s="1">
        <v>44361</v>
      </c>
      <c r="E2755" s="4">
        <v>6356</v>
      </c>
      <c r="F2755">
        <v>318</v>
      </c>
    </row>
    <row r="2756" spans="1:6" x14ac:dyDescent="0.25">
      <c r="A2756" t="s">
        <v>18</v>
      </c>
      <c r="B2756" t="s">
        <v>21</v>
      </c>
      <c r="C2756" t="s">
        <v>52</v>
      </c>
      <c r="D2756" s="1">
        <v>44361</v>
      </c>
      <c r="E2756" s="4">
        <v>1365</v>
      </c>
      <c r="F2756">
        <v>69</v>
      </c>
    </row>
    <row r="2757" spans="1:6" x14ac:dyDescent="0.25">
      <c r="A2757" t="s">
        <v>49</v>
      </c>
      <c r="B2757" t="s">
        <v>27</v>
      </c>
      <c r="C2757" t="s">
        <v>26</v>
      </c>
      <c r="D2757" s="1">
        <v>44361</v>
      </c>
      <c r="E2757" s="4">
        <v>427</v>
      </c>
      <c r="F2757">
        <v>33</v>
      </c>
    </row>
    <row r="2758" spans="1:6" x14ac:dyDescent="0.25">
      <c r="A2758" t="s">
        <v>23</v>
      </c>
      <c r="B2758" t="s">
        <v>6</v>
      </c>
      <c r="C2758" t="s">
        <v>28</v>
      </c>
      <c r="D2758" s="1">
        <v>44361</v>
      </c>
      <c r="E2758" s="4">
        <v>15981</v>
      </c>
      <c r="F2758">
        <v>695</v>
      </c>
    </row>
    <row r="2759" spans="1:6" x14ac:dyDescent="0.25">
      <c r="A2759" t="s">
        <v>39</v>
      </c>
      <c r="B2759" t="s">
        <v>11</v>
      </c>
      <c r="C2759" t="s">
        <v>7</v>
      </c>
      <c r="D2759" s="1">
        <v>44361</v>
      </c>
      <c r="E2759" s="4">
        <v>7238</v>
      </c>
      <c r="F2759">
        <v>381</v>
      </c>
    </row>
    <row r="2760" spans="1:6" x14ac:dyDescent="0.25">
      <c r="A2760" t="s">
        <v>34</v>
      </c>
      <c r="B2760" t="s">
        <v>6</v>
      </c>
      <c r="C2760" t="s">
        <v>17</v>
      </c>
      <c r="D2760" s="1">
        <v>44361</v>
      </c>
      <c r="E2760" s="4">
        <v>2919</v>
      </c>
      <c r="F2760">
        <v>109</v>
      </c>
    </row>
    <row r="2761" spans="1:6" x14ac:dyDescent="0.25">
      <c r="A2761" t="s">
        <v>46</v>
      </c>
      <c r="B2761" t="s">
        <v>9</v>
      </c>
      <c r="C2761" t="s">
        <v>22</v>
      </c>
      <c r="D2761" s="1">
        <v>44361</v>
      </c>
      <c r="E2761" s="4">
        <v>2891</v>
      </c>
      <c r="F2761">
        <v>241</v>
      </c>
    </row>
    <row r="2762" spans="1:6" x14ac:dyDescent="0.25">
      <c r="A2762" t="s">
        <v>13</v>
      </c>
      <c r="B2762" t="s">
        <v>21</v>
      </c>
      <c r="C2762" t="s">
        <v>52</v>
      </c>
      <c r="D2762" s="1">
        <v>44361</v>
      </c>
      <c r="E2762" s="4">
        <v>1253</v>
      </c>
      <c r="F2762">
        <v>63</v>
      </c>
    </row>
    <row r="2763" spans="1:6" x14ac:dyDescent="0.25">
      <c r="A2763" t="s">
        <v>15</v>
      </c>
      <c r="B2763" t="s">
        <v>6</v>
      </c>
      <c r="C2763" t="s">
        <v>50</v>
      </c>
      <c r="D2763" s="1">
        <v>44361</v>
      </c>
      <c r="E2763" s="4">
        <v>3052</v>
      </c>
      <c r="F2763">
        <v>278</v>
      </c>
    </row>
    <row r="2764" spans="1:6" x14ac:dyDescent="0.25">
      <c r="A2764" t="s">
        <v>32</v>
      </c>
      <c r="B2764" t="s">
        <v>16</v>
      </c>
      <c r="C2764" t="s">
        <v>42</v>
      </c>
      <c r="D2764" s="1">
        <v>44361</v>
      </c>
      <c r="E2764" s="4">
        <v>6734</v>
      </c>
      <c r="F2764">
        <v>375</v>
      </c>
    </row>
    <row r="2765" spans="1:6" x14ac:dyDescent="0.25">
      <c r="A2765" t="s">
        <v>32</v>
      </c>
      <c r="B2765" t="s">
        <v>6</v>
      </c>
      <c r="C2765" t="s">
        <v>43</v>
      </c>
      <c r="D2765" s="1">
        <v>44361</v>
      </c>
      <c r="E2765" s="4">
        <v>6076</v>
      </c>
      <c r="F2765">
        <v>234</v>
      </c>
    </row>
    <row r="2766" spans="1:6" x14ac:dyDescent="0.25">
      <c r="A2766" t="s">
        <v>41</v>
      </c>
      <c r="B2766" t="s">
        <v>21</v>
      </c>
      <c r="C2766" t="s">
        <v>50</v>
      </c>
      <c r="D2766" s="1">
        <v>44361</v>
      </c>
      <c r="E2766" s="4">
        <v>4613</v>
      </c>
      <c r="F2766">
        <v>308</v>
      </c>
    </row>
    <row r="2767" spans="1:6" x14ac:dyDescent="0.25">
      <c r="A2767" t="s">
        <v>39</v>
      </c>
      <c r="B2767" t="s">
        <v>6</v>
      </c>
      <c r="C2767" t="s">
        <v>17</v>
      </c>
      <c r="D2767" s="1">
        <v>44361</v>
      </c>
      <c r="E2767" s="4">
        <v>2177</v>
      </c>
      <c r="F2767">
        <v>91</v>
      </c>
    </row>
    <row r="2768" spans="1:6" x14ac:dyDescent="0.25">
      <c r="A2768" t="s">
        <v>32</v>
      </c>
      <c r="B2768" t="s">
        <v>6</v>
      </c>
      <c r="C2768" t="s">
        <v>36</v>
      </c>
      <c r="D2768" s="1">
        <v>44361</v>
      </c>
      <c r="E2768" s="4">
        <v>13937</v>
      </c>
      <c r="F2768">
        <v>1540</v>
      </c>
    </row>
    <row r="2769" spans="1:6" x14ac:dyDescent="0.25">
      <c r="A2769" t="s">
        <v>29</v>
      </c>
      <c r="B2769" t="s">
        <v>11</v>
      </c>
      <c r="C2769" t="s">
        <v>30</v>
      </c>
      <c r="D2769" s="1">
        <v>44361</v>
      </c>
      <c r="E2769" s="4">
        <v>889</v>
      </c>
      <c r="F2769">
        <v>33</v>
      </c>
    </row>
    <row r="2770" spans="1:6" x14ac:dyDescent="0.25">
      <c r="A2770" t="s">
        <v>25</v>
      </c>
      <c r="B2770" t="s">
        <v>9</v>
      </c>
      <c r="C2770" t="s">
        <v>35</v>
      </c>
      <c r="D2770" s="1">
        <v>44361</v>
      </c>
      <c r="E2770" s="4">
        <v>2912</v>
      </c>
      <c r="F2770">
        <v>324</v>
      </c>
    </row>
    <row r="2771" spans="1:6" x14ac:dyDescent="0.25">
      <c r="A2771" t="s">
        <v>40</v>
      </c>
      <c r="B2771" t="s">
        <v>9</v>
      </c>
      <c r="C2771" t="s">
        <v>24</v>
      </c>
      <c r="D2771" s="1">
        <v>44361</v>
      </c>
      <c r="E2771" s="4">
        <v>7098</v>
      </c>
      <c r="F2771">
        <v>263</v>
      </c>
    </row>
    <row r="2772" spans="1:6" x14ac:dyDescent="0.25">
      <c r="A2772" t="s">
        <v>32</v>
      </c>
      <c r="B2772" t="s">
        <v>11</v>
      </c>
      <c r="C2772" t="s">
        <v>43</v>
      </c>
      <c r="D2772" s="1">
        <v>44361</v>
      </c>
      <c r="E2772" s="4">
        <v>637</v>
      </c>
      <c r="F2772">
        <v>25</v>
      </c>
    </row>
    <row r="2773" spans="1:6" x14ac:dyDescent="0.25">
      <c r="A2773" t="s">
        <v>32</v>
      </c>
      <c r="B2773" t="s">
        <v>27</v>
      </c>
      <c r="C2773" t="s">
        <v>45</v>
      </c>
      <c r="D2773" s="1">
        <v>44361</v>
      </c>
      <c r="E2773" s="4">
        <v>4529</v>
      </c>
      <c r="F2773">
        <v>252</v>
      </c>
    </row>
    <row r="2774" spans="1:6" x14ac:dyDescent="0.25">
      <c r="A2774" t="s">
        <v>10</v>
      </c>
      <c r="B2774" t="s">
        <v>16</v>
      </c>
      <c r="C2774" t="s">
        <v>45</v>
      </c>
      <c r="D2774" s="1">
        <v>44361</v>
      </c>
      <c r="E2774" s="4">
        <v>6370</v>
      </c>
      <c r="F2774">
        <v>354</v>
      </c>
    </row>
    <row r="2775" spans="1:6" x14ac:dyDescent="0.25">
      <c r="A2775" t="s">
        <v>18</v>
      </c>
      <c r="B2775" t="s">
        <v>16</v>
      </c>
      <c r="C2775" t="s">
        <v>36</v>
      </c>
      <c r="D2775" s="1">
        <v>44361</v>
      </c>
      <c r="E2775" s="4">
        <v>5565</v>
      </c>
      <c r="F2775">
        <v>506</v>
      </c>
    </row>
    <row r="2776" spans="1:6" x14ac:dyDescent="0.25">
      <c r="A2776" t="s">
        <v>41</v>
      </c>
      <c r="B2776" t="s">
        <v>27</v>
      </c>
      <c r="C2776" t="s">
        <v>19</v>
      </c>
      <c r="D2776" s="1">
        <v>44361</v>
      </c>
      <c r="E2776" s="4">
        <v>4151</v>
      </c>
      <c r="F2776">
        <v>167</v>
      </c>
    </row>
    <row r="2777" spans="1:6" x14ac:dyDescent="0.25">
      <c r="A2777" t="s">
        <v>23</v>
      </c>
      <c r="B2777" t="s">
        <v>21</v>
      </c>
      <c r="C2777" t="s">
        <v>31</v>
      </c>
      <c r="D2777" s="1">
        <v>44361</v>
      </c>
      <c r="E2777" s="4">
        <v>8596</v>
      </c>
      <c r="F2777">
        <v>410</v>
      </c>
    </row>
    <row r="2778" spans="1:6" x14ac:dyDescent="0.25">
      <c r="A2778" t="s">
        <v>51</v>
      </c>
      <c r="B2778" t="s">
        <v>16</v>
      </c>
      <c r="C2778" t="s">
        <v>19</v>
      </c>
      <c r="D2778" s="1">
        <v>44361</v>
      </c>
      <c r="E2778" s="4">
        <v>5320</v>
      </c>
      <c r="F2778">
        <v>213</v>
      </c>
    </row>
    <row r="2779" spans="1:6" x14ac:dyDescent="0.25">
      <c r="A2779" t="s">
        <v>37</v>
      </c>
      <c r="B2779" t="s">
        <v>6</v>
      </c>
      <c r="C2779" t="s">
        <v>28</v>
      </c>
      <c r="D2779" s="1">
        <v>44361</v>
      </c>
      <c r="E2779" s="4">
        <v>4571</v>
      </c>
      <c r="F2779">
        <v>170</v>
      </c>
    </row>
    <row r="2780" spans="1:6" x14ac:dyDescent="0.25">
      <c r="A2780" t="s">
        <v>25</v>
      </c>
      <c r="B2780" t="s">
        <v>27</v>
      </c>
      <c r="C2780" t="s">
        <v>14</v>
      </c>
      <c r="D2780" s="1">
        <v>44362</v>
      </c>
      <c r="E2780" s="4">
        <v>8617</v>
      </c>
      <c r="F2780">
        <v>840</v>
      </c>
    </row>
    <row r="2781" spans="1:6" x14ac:dyDescent="0.25">
      <c r="A2781" t="s">
        <v>13</v>
      </c>
      <c r="B2781" t="s">
        <v>6</v>
      </c>
      <c r="C2781" t="s">
        <v>38</v>
      </c>
      <c r="D2781" s="1">
        <v>44362</v>
      </c>
      <c r="E2781" s="4">
        <v>3556</v>
      </c>
      <c r="F2781">
        <v>137</v>
      </c>
    </row>
    <row r="2782" spans="1:6" x14ac:dyDescent="0.25">
      <c r="A2782" t="s">
        <v>34</v>
      </c>
      <c r="B2782" t="s">
        <v>21</v>
      </c>
      <c r="C2782" t="s">
        <v>28</v>
      </c>
      <c r="D2782" s="1">
        <v>44362</v>
      </c>
      <c r="E2782" s="4">
        <v>2401</v>
      </c>
      <c r="F2782">
        <v>93</v>
      </c>
    </row>
    <row r="2783" spans="1:6" x14ac:dyDescent="0.25">
      <c r="A2783" t="s">
        <v>29</v>
      </c>
      <c r="B2783" t="s">
        <v>6</v>
      </c>
      <c r="C2783" t="s">
        <v>45</v>
      </c>
      <c r="D2783" s="1">
        <v>44362</v>
      </c>
      <c r="E2783" s="4">
        <v>672</v>
      </c>
      <c r="F2783">
        <v>34</v>
      </c>
    </row>
    <row r="2784" spans="1:6" x14ac:dyDescent="0.25">
      <c r="A2784" t="s">
        <v>10</v>
      </c>
      <c r="B2784" t="s">
        <v>21</v>
      </c>
      <c r="C2784" t="s">
        <v>35</v>
      </c>
      <c r="D2784" s="1">
        <v>44362</v>
      </c>
      <c r="E2784" s="4">
        <v>2709</v>
      </c>
      <c r="F2784">
        <v>301</v>
      </c>
    </row>
    <row r="2785" spans="1:6" x14ac:dyDescent="0.25">
      <c r="A2785" t="s">
        <v>39</v>
      </c>
      <c r="B2785" t="s">
        <v>16</v>
      </c>
      <c r="C2785" t="s">
        <v>43</v>
      </c>
      <c r="D2785" s="1">
        <v>44362</v>
      </c>
      <c r="E2785" s="4">
        <v>9618</v>
      </c>
      <c r="F2785">
        <v>357</v>
      </c>
    </row>
    <row r="2786" spans="1:6" x14ac:dyDescent="0.25">
      <c r="A2786" t="s">
        <v>39</v>
      </c>
      <c r="B2786" t="s">
        <v>9</v>
      </c>
      <c r="C2786" t="s">
        <v>26</v>
      </c>
      <c r="D2786" s="1">
        <v>44362</v>
      </c>
      <c r="E2786" s="4">
        <v>3367</v>
      </c>
      <c r="F2786">
        <v>241</v>
      </c>
    </row>
    <row r="2787" spans="1:6" x14ac:dyDescent="0.25">
      <c r="A2787" t="s">
        <v>39</v>
      </c>
      <c r="B2787" t="s">
        <v>16</v>
      </c>
      <c r="C2787" t="s">
        <v>35</v>
      </c>
      <c r="D2787" s="1">
        <v>44362</v>
      </c>
      <c r="E2787" s="4">
        <v>4291</v>
      </c>
      <c r="F2787">
        <v>477</v>
      </c>
    </row>
    <row r="2788" spans="1:6" x14ac:dyDescent="0.25">
      <c r="A2788" t="s">
        <v>29</v>
      </c>
      <c r="B2788" t="s">
        <v>9</v>
      </c>
      <c r="C2788" t="s">
        <v>28</v>
      </c>
      <c r="D2788" s="1">
        <v>44362</v>
      </c>
      <c r="E2788" s="4">
        <v>5082</v>
      </c>
      <c r="F2788">
        <v>189</v>
      </c>
    </row>
    <row r="2789" spans="1:6" x14ac:dyDescent="0.25">
      <c r="A2789" t="s">
        <v>18</v>
      </c>
      <c r="B2789" t="s">
        <v>21</v>
      </c>
      <c r="C2789" t="s">
        <v>35</v>
      </c>
      <c r="D2789" s="1">
        <v>44362</v>
      </c>
      <c r="E2789" s="4">
        <v>616</v>
      </c>
      <c r="F2789">
        <v>69</v>
      </c>
    </row>
    <row r="2790" spans="1:6" x14ac:dyDescent="0.25">
      <c r="A2790" t="s">
        <v>15</v>
      </c>
      <c r="B2790" t="s">
        <v>9</v>
      </c>
      <c r="C2790" t="s">
        <v>44</v>
      </c>
      <c r="D2790" s="1">
        <v>44362</v>
      </c>
      <c r="E2790" s="4">
        <v>623</v>
      </c>
      <c r="F2790">
        <v>32</v>
      </c>
    </row>
    <row r="2791" spans="1:6" x14ac:dyDescent="0.25">
      <c r="A2791" t="s">
        <v>8</v>
      </c>
      <c r="B2791" t="s">
        <v>11</v>
      </c>
      <c r="C2791" t="s">
        <v>24</v>
      </c>
      <c r="D2791" s="1">
        <v>44362</v>
      </c>
      <c r="E2791" s="4">
        <v>5425</v>
      </c>
      <c r="F2791">
        <v>227</v>
      </c>
    </row>
    <row r="2792" spans="1:6" x14ac:dyDescent="0.25">
      <c r="A2792" t="s">
        <v>33</v>
      </c>
      <c r="B2792" t="s">
        <v>6</v>
      </c>
      <c r="C2792" t="s">
        <v>7</v>
      </c>
      <c r="D2792" s="1">
        <v>44362</v>
      </c>
      <c r="E2792" s="4">
        <v>1701</v>
      </c>
      <c r="F2792">
        <v>101</v>
      </c>
    </row>
    <row r="2793" spans="1:6" x14ac:dyDescent="0.25">
      <c r="A2793" t="s">
        <v>18</v>
      </c>
      <c r="B2793" t="s">
        <v>11</v>
      </c>
      <c r="C2793" t="s">
        <v>43</v>
      </c>
      <c r="D2793" s="1">
        <v>44362</v>
      </c>
      <c r="E2793" s="4">
        <v>693</v>
      </c>
      <c r="F2793">
        <v>29</v>
      </c>
    </row>
    <row r="2794" spans="1:6" x14ac:dyDescent="0.25">
      <c r="A2794" t="s">
        <v>51</v>
      </c>
      <c r="B2794" t="s">
        <v>9</v>
      </c>
      <c r="C2794" t="s">
        <v>28</v>
      </c>
      <c r="D2794" s="1">
        <v>44362</v>
      </c>
      <c r="E2794" s="4">
        <v>3668</v>
      </c>
      <c r="F2794">
        <v>147</v>
      </c>
    </row>
    <row r="2795" spans="1:6" x14ac:dyDescent="0.25">
      <c r="A2795" t="s">
        <v>39</v>
      </c>
      <c r="B2795" t="s">
        <v>9</v>
      </c>
      <c r="C2795" t="s">
        <v>38</v>
      </c>
      <c r="D2795" s="1">
        <v>44362</v>
      </c>
      <c r="E2795" s="4">
        <v>3752</v>
      </c>
      <c r="F2795">
        <v>157</v>
      </c>
    </row>
    <row r="2796" spans="1:6" x14ac:dyDescent="0.25">
      <c r="A2796" t="s">
        <v>37</v>
      </c>
      <c r="B2796" t="s">
        <v>16</v>
      </c>
      <c r="C2796" t="s">
        <v>14</v>
      </c>
      <c r="D2796" s="1">
        <v>44362</v>
      </c>
      <c r="E2796" s="4">
        <v>1722</v>
      </c>
      <c r="F2796">
        <v>173</v>
      </c>
    </row>
    <row r="2797" spans="1:6" x14ac:dyDescent="0.25">
      <c r="A2797" t="s">
        <v>39</v>
      </c>
      <c r="B2797" t="s">
        <v>16</v>
      </c>
      <c r="C2797" t="s">
        <v>30</v>
      </c>
      <c r="D2797" s="1">
        <v>44362</v>
      </c>
      <c r="E2797" s="4">
        <v>238</v>
      </c>
      <c r="F2797">
        <v>9</v>
      </c>
    </row>
    <row r="2798" spans="1:6" x14ac:dyDescent="0.25">
      <c r="A2798" t="s">
        <v>32</v>
      </c>
      <c r="B2798" t="s">
        <v>27</v>
      </c>
      <c r="C2798" t="s">
        <v>30</v>
      </c>
      <c r="D2798" s="1">
        <v>44362</v>
      </c>
      <c r="E2798" s="4">
        <v>3192</v>
      </c>
      <c r="F2798">
        <v>128</v>
      </c>
    </row>
    <row r="2799" spans="1:6" x14ac:dyDescent="0.25">
      <c r="A2799" t="s">
        <v>34</v>
      </c>
      <c r="B2799" t="s">
        <v>9</v>
      </c>
      <c r="C2799" t="s">
        <v>19</v>
      </c>
      <c r="D2799" s="1">
        <v>44362</v>
      </c>
      <c r="E2799" s="4">
        <v>1113</v>
      </c>
      <c r="F2799">
        <v>49</v>
      </c>
    </row>
    <row r="2800" spans="1:6" x14ac:dyDescent="0.25">
      <c r="A2800" t="s">
        <v>10</v>
      </c>
      <c r="B2800" t="s">
        <v>11</v>
      </c>
      <c r="C2800" t="s">
        <v>24</v>
      </c>
      <c r="D2800" s="1">
        <v>44362</v>
      </c>
      <c r="E2800" s="4">
        <v>63</v>
      </c>
      <c r="F2800">
        <v>3</v>
      </c>
    </row>
    <row r="2801" spans="1:6" x14ac:dyDescent="0.25">
      <c r="A2801" t="s">
        <v>39</v>
      </c>
      <c r="B2801" t="s">
        <v>27</v>
      </c>
      <c r="C2801" t="s">
        <v>24</v>
      </c>
      <c r="D2801" s="1">
        <v>44362</v>
      </c>
      <c r="E2801" s="4">
        <v>5691</v>
      </c>
      <c r="F2801">
        <v>204</v>
      </c>
    </row>
    <row r="2802" spans="1:6" x14ac:dyDescent="0.25">
      <c r="A2802" t="s">
        <v>41</v>
      </c>
      <c r="B2802" t="s">
        <v>27</v>
      </c>
      <c r="C2802" t="s">
        <v>42</v>
      </c>
      <c r="D2802" s="1">
        <v>44362</v>
      </c>
      <c r="E2802" s="4">
        <v>7427</v>
      </c>
      <c r="F2802">
        <v>391</v>
      </c>
    </row>
    <row r="2803" spans="1:6" x14ac:dyDescent="0.25">
      <c r="A2803" t="s">
        <v>5</v>
      </c>
      <c r="B2803" t="s">
        <v>11</v>
      </c>
      <c r="C2803" t="s">
        <v>24</v>
      </c>
      <c r="D2803" s="1">
        <v>44362</v>
      </c>
      <c r="E2803" s="4">
        <v>2142</v>
      </c>
      <c r="F2803">
        <v>77</v>
      </c>
    </row>
    <row r="2804" spans="1:6" x14ac:dyDescent="0.25">
      <c r="A2804" t="s">
        <v>15</v>
      </c>
      <c r="B2804" t="s">
        <v>21</v>
      </c>
      <c r="C2804" t="s">
        <v>48</v>
      </c>
      <c r="D2804" s="1">
        <v>44362</v>
      </c>
      <c r="E2804" s="4">
        <v>1162</v>
      </c>
      <c r="F2804">
        <v>41</v>
      </c>
    </row>
    <row r="2805" spans="1:6" x14ac:dyDescent="0.25">
      <c r="A2805" t="s">
        <v>37</v>
      </c>
      <c r="B2805" t="s">
        <v>21</v>
      </c>
      <c r="C2805" t="s">
        <v>38</v>
      </c>
      <c r="D2805" s="1">
        <v>44362</v>
      </c>
      <c r="E2805" s="4">
        <v>6349</v>
      </c>
      <c r="F2805">
        <v>289</v>
      </c>
    </row>
    <row r="2806" spans="1:6" x14ac:dyDescent="0.25">
      <c r="A2806" t="s">
        <v>34</v>
      </c>
      <c r="B2806" t="s">
        <v>27</v>
      </c>
      <c r="C2806" t="s">
        <v>26</v>
      </c>
      <c r="D2806" s="1">
        <v>44363</v>
      </c>
      <c r="E2806" s="4">
        <v>13391</v>
      </c>
      <c r="F2806">
        <v>910</v>
      </c>
    </row>
    <row r="2807" spans="1:6" x14ac:dyDescent="0.25">
      <c r="A2807" t="s">
        <v>33</v>
      </c>
      <c r="B2807" t="s">
        <v>21</v>
      </c>
      <c r="C2807" t="s">
        <v>47</v>
      </c>
      <c r="D2807" s="1">
        <v>44363</v>
      </c>
      <c r="E2807" s="4">
        <v>1372</v>
      </c>
      <c r="F2807">
        <v>55</v>
      </c>
    </row>
    <row r="2808" spans="1:6" x14ac:dyDescent="0.25">
      <c r="A2808" t="s">
        <v>41</v>
      </c>
      <c r="B2808" t="s">
        <v>21</v>
      </c>
      <c r="C2808" t="s">
        <v>47</v>
      </c>
      <c r="D2808" s="1">
        <v>44363</v>
      </c>
      <c r="E2808" s="4">
        <v>12068</v>
      </c>
      <c r="F2808">
        <v>525</v>
      </c>
    </row>
    <row r="2809" spans="1:6" x14ac:dyDescent="0.25">
      <c r="A2809" t="s">
        <v>13</v>
      </c>
      <c r="B2809" t="s">
        <v>27</v>
      </c>
      <c r="C2809" t="s">
        <v>44</v>
      </c>
      <c r="D2809" s="1">
        <v>44363</v>
      </c>
      <c r="E2809" s="4">
        <v>707</v>
      </c>
      <c r="F2809">
        <v>38</v>
      </c>
    </row>
    <row r="2810" spans="1:6" x14ac:dyDescent="0.25">
      <c r="A2810" t="s">
        <v>25</v>
      </c>
      <c r="B2810" t="s">
        <v>6</v>
      </c>
      <c r="C2810" t="s">
        <v>45</v>
      </c>
      <c r="D2810" s="1">
        <v>44363</v>
      </c>
      <c r="E2810" s="4">
        <v>2492</v>
      </c>
      <c r="F2810">
        <v>125</v>
      </c>
    </row>
    <row r="2811" spans="1:6" x14ac:dyDescent="0.25">
      <c r="A2811" t="s">
        <v>34</v>
      </c>
      <c r="B2811" t="s">
        <v>9</v>
      </c>
      <c r="C2811" t="s">
        <v>26</v>
      </c>
      <c r="D2811" s="1">
        <v>44363</v>
      </c>
      <c r="E2811" s="4">
        <v>1253</v>
      </c>
      <c r="F2811">
        <v>84</v>
      </c>
    </row>
    <row r="2812" spans="1:6" x14ac:dyDescent="0.25">
      <c r="A2812" t="s">
        <v>40</v>
      </c>
      <c r="B2812" t="s">
        <v>11</v>
      </c>
      <c r="C2812" t="s">
        <v>44</v>
      </c>
      <c r="D2812" s="1">
        <v>44363</v>
      </c>
      <c r="E2812" s="4">
        <v>3528</v>
      </c>
      <c r="F2812">
        <v>154</v>
      </c>
    </row>
    <row r="2813" spans="1:6" x14ac:dyDescent="0.25">
      <c r="A2813" t="s">
        <v>8</v>
      </c>
      <c r="B2813" t="s">
        <v>16</v>
      </c>
      <c r="C2813" t="s">
        <v>19</v>
      </c>
      <c r="D2813" s="1">
        <v>44363</v>
      </c>
      <c r="E2813" s="4">
        <v>3626</v>
      </c>
      <c r="F2813">
        <v>152</v>
      </c>
    </row>
    <row r="2814" spans="1:6" x14ac:dyDescent="0.25">
      <c r="A2814" t="s">
        <v>46</v>
      </c>
      <c r="B2814" t="s">
        <v>11</v>
      </c>
      <c r="C2814" t="s">
        <v>19</v>
      </c>
      <c r="D2814" s="1">
        <v>44363</v>
      </c>
      <c r="E2814" s="4">
        <v>287</v>
      </c>
      <c r="F2814">
        <v>12</v>
      </c>
    </row>
    <row r="2815" spans="1:6" x14ac:dyDescent="0.25">
      <c r="A2815" t="s">
        <v>51</v>
      </c>
      <c r="B2815" t="s">
        <v>21</v>
      </c>
      <c r="C2815" t="s">
        <v>47</v>
      </c>
      <c r="D2815" s="1">
        <v>44363</v>
      </c>
      <c r="E2815" s="4">
        <v>5684</v>
      </c>
      <c r="F2815">
        <v>237</v>
      </c>
    </row>
    <row r="2816" spans="1:6" x14ac:dyDescent="0.25">
      <c r="A2816" t="s">
        <v>39</v>
      </c>
      <c r="B2816" t="s">
        <v>16</v>
      </c>
      <c r="C2816" t="s">
        <v>36</v>
      </c>
      <c r="D2816" s="1">
        <v>44363</v>
      </c>
      <c r="E2816" s="4">
        <v>980</v>
      </c>
      <c r="F2816">
        <v>123</v>
      </c>
    </row>
    <row r="2817" spans="1:6" x14ac:dyDescent="0.25">
      <c r="A2817" t="s">
        <v>49</v>
      </c>
      <c r="B2817" t="s">
        <v>21</v>
      </c>
      <c r="C2817" t="s">
        <v>31</v>
      </c>
      <c r="D2817" s="1">
        <v>44364</v>
      </c>
      <c r="E2817" s="4">
        <v>10640</v>
      </c>
      <c r="F2817">
        <v>484</v>
      </c>
    </row>
    <row r="2818" spans="1:6" x14ac:dyDescent="0.25">
      <c r="A2818" t="s">
        <v>18</v>
      </c>
      <c r="B2818" t="s">
        <v>16</v>
      </c>
      <c r="C2818" t="s">
        <v>38</v>
      </c>
      <c r="D2818" s="1">
        <v>44364</v>
      </c>
      <c r="E2818" s="4">
        <v>336</v>
      </c>
      <c r="F2818">
        <v>14</v>
      </c>
    </row>
    <row r="2819" spans="1:6" x14ac:dyDescent="0.25">
      <c r="A2819" t="s">
        <v>39</v>
      </c>
      <c r="B2819" t="s">
        <v>27</v>
      </c>
      <c r="C2819" t="s">
        <v>30</v>
      </c>
      <c r="D2819" s="1">
        <v>44364</v>
      </c>
      <c r="E2819" s="4">
        <v>4445</v>
      </c>
      <c r="F2819">
        <v>178</v>
      </c>
    </row>
    <row r="2820" spans="1:6" x14ac:dyDescent="0.25">
      <c r="A2820" t="s">
        <v>10</v>
      </c>
      <c r="B2820" t="s">
        <v>6</v>
      </c>
      <c r="C2820" t="s">
        <v>35</v>
      </c>
      <c r="D2820" s="1">
        <v>44364</v>
      </c>
      <c r="E2820" s="4">
        <v>140</v>
      </c>
      <c r="F2820">
        <v>12</v>
      </c>
    </row>
    <row r="2821" spans="1:6" x14ac:dyDescent="0.25">
      <c r="A2821" t="s">
        <v>51</v>
      </c>
      <c r="B2821" t="s">
        <v>27</v>
      </c>
      <c r="C2821" t="s">
        <v>43</v>
      </c>
      <c r="D2821" s="1">
        <v>44364</v>
      </c>
      <c r="E2821" s="4">
        <v>11536</v>
      </c>
      <c r="F2821">
        <v>502</v>
      </c>
    </row>
    <row r="2822" spans="1:6" x14ac:dyDescent="0.25">
      <c r="A2822" t="s">
        <v>29</v>
      </c>
      <c r="B2822" t="s">
        <v>11</v>
      </c>
      <c r="C2822" t="s">
        <v>35</v>
      </c>
      <c r="D2822" s="1">
        <v>44364</v>
      </c>
      <c r="E2822" s="4">
        <v>4984</v>
      </c>
      <c r="F2822">
        <v>623</v>
      </c>
    </row>
    <row r="2823" spans="1:6" x14ac:dyDescent="0.25">
      <c r="A2823" t="s">
        <v>18</v>
      </c>
      <c r="B2823" t="s">
        <v>6</v>
      </c>
      <c r="C2823" t="s">
        <v>42</v>
      </c>
      <c r="D2823" s="1">
        <v>44364</v>
      </c>
      <c r="E2823" s="4">
        <v>329</v>
      </c>
      <c r="F2823">
        <v>22</v>
      </c>
    </row>
    <row r="2824" spans="1:6" x14ac:dyDescent="0.25">
      <c r="A2824" t="s">
        <v>13</v>
      </c>
      <c r="B2824" t="s">
        <v>16</v>
      </c>
      <c r="C2824" t="s">
        <v>22</v>
      </c>
      <c r="D2824" s="1">
        <v>44364</v>
      </c>
      <c r="E2824" s="4">
        <v>4886</v>
      </c>
      <c r="F2824">
        <v>489</v>
      </c>
    </row>
    <row r="2825" spans="1:6" x14ac:dyDescent="0.25">
      <c r="A2825" t="s">
        <v>20</v>
      </c>
      <c r="B2825" t="s">
        <v>6</v>
      </c>
      <c r="C2825" t="s">
        <v>14</v>
      </c>
      <c r="D2825" s="1">
        <v>44364</v>
      </c>
      <c r="E2825" s="4">
        <v>8267</v>
      </c>
      <c r="F2825">
        <v>689</v>
      </c>
    </row>
    <row r="2826" spans="1:6" x14ac:dyDescent="0.25">
      <c r="A2826" t="s">
        <v>40</v>
      </c>
      <c r="B2826" t="s">
        <v>9</v>
      </c>
      <c r="C2826" t="s">
        <v>31</v>
      </c>
      <c r="D2826" s="1">
        <v>44364</v>
      </c>
      <c r="E2826" s="4">
        <v>2380</v>
      </c>
      <c r="F2826">
        <v>104</v>
      </c>
    </row>
    <row r="2827" spans="1:6" x14ac:dyDescent="0.25">
      <c r="A2827" t="s">
        <v>20</v>
      </c>
      <c r="B2827" t="s">
        <v>27</v>
      </c>
      <c r="C2827" t="s">
        <v>52</v>
      </c>
      <c r="D2827" s="1">
        <v>44364</v>
      </c>
      <c r="E2827" s="4">
        <v>3675</v>
      </c>
      <c r="F2827">
        <v>160</v>
      </c>
    </row>
    <row r="2828" spans="1:6" x14ac:dyDescent="0.25">
      <c r="A2828" t="s">
        <v>15</v>
      </c>
      <c r="B2828" t="s">
        <v>11</v>
      </c>
      <c r="C2828" t="s">
        <v>35</v>
      </c>
      <c r="D2828" s="1">
        <v>44364</v>
      </c>
      <c r="E2828" s="4">
        <v>273</v>
      </c>
      <c r="F2828">
        <v>35</v>
      </c>
    </row>
    <row r="2829" spans="1:6" x14ac:dyDescent="0.25">
      <c r="A2829" t="s">
        <v>34</v>
      </c>
      <c r="B2829" t="s">
        <v>27</v>
      </c>
      <c r="C2829" t="s">
        <v>47</v>
      </c>
      <c r="D2829" s="1">
        <v>44364</v>
      </c>
      <c r="E2829" s="4">
        <v>1932</v>
      </c>
      <c r="F2829">
        <v>88</v>
      </c>
    </row>
    <row r="2830" spans="1:6" x14ac:dyDescent="0.25">
      <c r="A2830" t="s">
        <v>40</v>
      </c>
      <c r="B2830" t="s">
        <v>16</v>
      </c>
      <c r="C2830" t="s">
        <v>31</v>
      </c>
      <c r="D2830" s="1">
        <v>44364</v>
      </c>
      <c r="E2830" s="4">
        <v>4263</v>
      </c>
      <c r="F2830">
        <v>194</v>
      </c>
    </row>
    <row r="2831" spans="1:6" x14ac:dyDescent="0.25">
      <c r="A2831" t="s">
        <v>39</v>
      </c>
      <c r="B2831" t="s">
        <v>27</v>
      </c>
      <c r="C2831" t="s">
        <v>28</v>
      </c>
      <c r="D2831" s="1">
        <v>44364</v>
      </c>
      <c r="E2831" s="4">
        <v>98</v>
      </c>
      <c r="F2831">
        <v>4</v>
      </c>
    </row>
    <row r="2832" spans="1:6" x14ac:dyDescent="0.25">
      <c r="A2832" t="s">
        <v>33</v>
      </c>
      <c r="B2832" t="s">
        <v>21</v>
      </c>
      <c r="C2832" t="s">
        <v>30</v>
      </c>
      <c r="D2832" s="1">
        <v>44364</v>
      </c>
      <c r="E2832" s="4">
        <v>3227</v>
      </c>
      <c r="F2832">
        <v>130</v>
      </c>
    </row>
    <row r="2833" spans="1:6" x14ac:dyDescent="0.25">
      <c r="A2833" t="s">
        <v>46</v>
      </c>
      <c r="B2833" t="s">
        <v>6</v>
      </c>
      <c r="C2833" t="s">
        <v>52</v>
      </c>
      <c r="D2833" s="1">
        <v>44364</v>
      </c>
      <c r="E2833" s="4">
        <v>1848</v>
      </c>
      <c r="F2833">
        <v>84</v>
      </c>
    </row>
    <row r="2834" spans="1:6" x14ac:dyDescent="0.25">
      <c r="A2834" t="s">
        <v>18</v>
      </c>
      <c r="B2834" t="s">
        <v>9</v>
      </c>
      <c r="C2834" t="s">
        <v>36</v>
      </c>
      <c r="D2834" s="1">
        <v>44364</v>
      </c>
      <c r="E2834" s="4">
        <v>4578</v>
      </c>
      <c r="F2834">
        <v>417</v>
      </c>
    </row>
    <row r="2835" spans="1:6" x14ac:dyDescent="0.25">
      <c r="A2835" t="s">
        <v>51</v>
      </c>
      <c r="B2835" t="s">
        <v>21</v>
      </c>
      <c r="C2835" t="s">
        <v>7</v>
      </c>
      <c r="D2835" s="1">
        <v>44364</v>
      </c>
      <c r="E2835" s="4">
        <v>11445</v>
      </c>
      <c r="F2835">
        <v>603</v>
      </c>
    </row>
    <row r="2836" spans="1:6" x14ac:dyDescent="0.25">
      <c r="A2836" t="s">
        <v>51</v>
      </c>
      <c r="B2836" t="s">
        <v>21</v>
      </c>
      <c r="C2836" t="s">
        <v>26</v>
      </c>
      <c r="D2836" s="1">
        <v>44364</v>
      </c>
      <c r="E2836" s="4">
        <v>7644</v>
      </c>
      <c r="F2836">
        <v>510</v>
      </c>
    </row>
    <row r="2837" spans="1:6" x14ac:dyDescent="0.25">
      <c r="A2837" t="s">
        <v>5</v>
      </c>
      <c r="B2837" t="s">
        <v>27</v>
      </c>
      <c r="C2837" t="s">
        <v>38</v>
      </c>
      <c r="D2837" s="1">
        <v>44364</v>
      </c>
      <c r="E2837" s="4">
        <v>987</v>
      </c>
      <c r="F2837">
        <v>42</v>
      </c>
    </row>
    <row r="2838" spans="1:6" x14ac:dyDescent="0.25">
      <c r="A2838" t="s">
        <v>49</v>
      </c>
      <c r="B2838" t="s">
        <v>21</v>
      </c>
      <c r="C2838" t="s">
        <v>47</v>
      </c>
      <c r="D2838" s="1">
        <v>44364</v>
      </c>
      <c r="E2838" s="4">
        <v>5698</v>
      </c>
      <c r="F2838">
        <v>238</v>
      </c>
    </row>
    <row r="2839" spans="1:6" x14ac:dyDescent="0.25">
      <c r="A2839" t="s">
        <v>33</v>
      </c>
      <c r="B2839" t="s">
        <v>16</v>
      </c>
      <c r="C2839" t="s">
        <v>24</v>
      </c>
      <c r="D2839" s="1">
        <v>44364</v>
      </c>
      <c r="E2839" s="4">
        <v>5453</v>
      </c>
      <c r="F2839">
        <v>228</v>
      </c>
    </row>
    <row r="2840" spans="1:6" x14ac:dyDescent="0.25">
      <c r="A2840" t="s">
        <v>32</v>
      </c>
      <c r="B2840" t="s">
        <v>11</v>
      </c>
      <c r="C2840" t="s">
        <v>31</v>
      </c>
      <c r="D2840" s="1">
        <v>44364</v>
      </c>
      <c r="E2840" s="4">
        <v>2457</v>
      </c>
      <c r="F2840">
        <v>107</v>
      </c>
    </row>
    <row r="2841" spans="1:6" x14ac:dyDescent="0.25">
      <c r="A2841" t="s">
        <v>51</v>
      </c>
      <c r="B2841" t="s">
        <v>6</v>
      </c>
      <c r="C2841" t="s">
        <v>45</v>
      </c>
      <c r="D2841" s="1">
        <v>44364</v>
      </c>
      <c r="E2841" s="4">
        <v>6223</v>
      </c>
      <c r="F2841">
        <v>297</v>
      </c>
    </row>
    <row r="2842" spans="1:6" x14ac:dyDescent="0.25">
      <c r="A2842" t="s">
        <v>8</v>
      </c>
      <c r="B2842" t="s">
        <v>11</v>
      </c>
      <c r="C2842" t="s">
        <v>26</v>
      </c>
      <c r="D2842" s="1">
        <v>44364</v>
      </c>
      <c r="E2842" s="4">
        <v>7</v>
      </c>
      <c r="F2842">
        <v>1</v>
      </c>
    </row>
    <row r="2843" spans="1:6" x14ac:dyDescent="0.25">
      <c r="A2843" t="s">
        <v>32</v>
      </c>
      <c r="B2843" t="s">
        <v>6</v>
      </c>
      <c r="C2843" t="s">
        <v>38</v>
      </c>
      <c r="D2843" s="1">
        <v>44364</v>
      </c>
      <c r="E2843" s="4">
        <v>8036</v>
      </c>
      <c r="F2843">
        <v>335</v>
      </c>
    </row>
    <row r="2844" spans="1:6" x14ac:dyDescent="0.25">
      <c r="A2844" t="s">
        <v>25</v>
      </c>
      <c r="B2844" t="s">
        <v>11</v>
      </c>
      <c r="C2844" t="s">
        <v>17</v>
      </c>
      <c r="D2844" s="1">
        <v>44365</v>
      </c>
      <c r="E2844" s="4">
        <v>1127</v>
      </c>
      <c r="F2844">
        <v>41</v>
      </c>
    </row>
    <row r="2845" spans="1:6" x14ac:dyDescent="0.25">
      <c r="A2845" t="s">
        <v>18</v>
      </c>
      <c r="B2845" t="s">
        <v>6</v>
      </c>
      <c r="C2845" t="s">
        <v>14</v>
      </c>
      <c r="D2845" s="1">
        <v>44365</v>
      </c>
      <c r="E2845" s="4">
        <v>224</v>
      </c>
      <c r="F2845">
        <v>18</v>
      </c>
    </row>
    <row r="2846" spans="1:6" x14ac:dyDescent="0.25">
      <c r="A2846" t="s">
        <v>5</v>
      </c>
      <c r="B2846" t="s">
        <v>21</v>
      </c>
      <c r="C2846" t="s">
        <v>22</v>
      </c>
      <c r="D2846" s="1">
        <v>44365</v>
      </c>
      <c r="E2846" s="4">
        <v>2037</v>
      </c>
      <c r="F2846">
        <v>204</v>
      </c>
    </row>
    <row r="2847" spans="1:6" x14ac:dyDescent="0.25">
      <c r="A2847" t="s">
        <v>25</v>
      </c>
      <c r="B2847" t="s">
        <v>21</v>
      </c>
      <c r="C2847" t="s">
        <v>30</v>
      </c>
      <c r="D2847" s="1">
        <v>44365</v>
      </c>
      <c r="E2847" s="4">
        <v>5950</v>
      </c>
      <c r="F2847">
        <v>206</v>
      </c>
    </row>
    <row r="2848" spans="1:6" x14ac:dyDescent="0.25">
      <c r="A2848" t="s">
        <v>33</v>
      </c>
      <c r="B2848" t="s">
        <v>27</v>
      </c>
      <c r="C2848" t="s">
        <v>22</v>
      </c>
      <c r="D2848" s="1">
        <v>44365</v>
      </c>
      <c r="E2848" s="4">
        <v>4515</v>
      </c>
      <c r="F2848">
        <v>502</v>
      </c>
    </row>
    <row r="2849" spans="1:6" x14ac:dyDescent="0.25">
      <c r="A2849" t="s">
        <v>32</v>
      </c>
      <c r="B2849" t="s">
        <v>16</v>
      </c>
      <c r="C2849" t="s">
        <v>50</v>
      </c>
      <c r="D2849" s="1">
        <v>44365</v>
      </c>
      <c r="E2849" s="4">
        <v>5614</v>
      </c>
      <c r="F2849">
        <v>401</v>
      </c>
    </row>
    <row r="2850" spans="1:6" x14ac:dyDescent="0.25">
      <c r="A2850" t="s">
        <v>25</v>
      </c>
      <c r="B2850" t="s">
        <v>11</v>
      </c>
      <c r="C2850" t="s">
        <v>38</v>
      </c>
      <c r="D2850" s="1">
        <v>44365</v>
      </c>
      <c r="E2850" s="4">
        <v>4837</v>
      </c>
      <c r="F2850">
        <v>187</v>
      </c>
    </row>
    <row r="2851" spans="1:6" x14ac:dyDescent="0.25">
      <c r="A2851" t="s">
        <v>29</v>
      </c>
      <c r="B2851" t="s">
        <v>27</v>
      </c>
      <c r="C2851" t="s">
        <v>24</v>
      </c>
      <c r="D2851" s="1">
        <v>44368</v>
      </c>
      <c r="E2851" s="4">
        <v>4914</v>
      </c>
      <c r="F2851">
        <v>182</v>
      </c>
    </row>
    <row r="2852" spans="1:6" x14ac:dyDescent="0.25">
      <c r="A2852" t="s">
        <v>8</v>
      </c>
      <c r="B2852" t="s">
        <v>9</v>
      </c>
      <c r="C2852" t="s">
        <v>22</v>
      </c>
      <c r="D2852" s="1">
        <v>44368</v>
      </c>
      <c r="E2852" s="4">
        <v>5411</v>
      </c>
      <c r="F2852">
        <v>417</v>
      </c>
    </row>
    <row r="2853" spans="1:6" x14ac:dyDescent="0.25">
      <c r="A2853" t="s">
        <v>5</v>
      </c>
      <c r="B2853" t="s">
        <v>9</v>
      </c>
      <c r="C2853" t="s">
        <v>19</v>
      </c>
      <c r="D2853" s="1">
        <v>44368</v>
      </c>
      <c r="E2853" s="4">
        <v>294</v>
      </c>
      <c r="F2853">
        <v>13</v>
      </c>
    </row>
    <row r="2854" spans="1:6" x14ac:dyDescent="0.25">
      <c r="A2854" t="s">
        <v>20</v>
      </c>
      <c r="B2854" t="s">
        <v>21</v>
      </c>
      <c r="C2854" t="s">
        <v>48</v>
      </c>
      <c r="D2854" s="1">
        <v>44368</v>
      </c>
      <c r="E2854" s="4">
        <v>91</v>
      </c>
      <c r="F2854">
        <v>4</v>
      </c>
    </row>
    <row r="2855" spans="1:6" x14ac:dyDescent="0.25">
      <c r="A2855" t="s">
        <v>40</v>
      </c>
      <c r="B2855" t="s">
        <v>16</v>
      </c>
      <c r="C2855" t="s">
        <v>26</v>
      </c>
      <c r="D2855" s="1">
        <v>44368</v>
      </c>
      <c r="E2855" s="4">
        <v>9527</v>
      </c>
      <c r="F2855">
        <v>561</v>
      </c>
    </row>
    <row r="2856" spans="1:6" x14ac:dyDescent="0.25">
      <c r="A2856" t="s">
        <v>41</v>
      </c>
      <c r="B2856" t="s">
        <v>9</v>
      </c>
      <c r="C2856" t="s">
        <v>30</v>
      </c>
      <c r="D2856" s="1">
        <v>44368</v>
      </c>
      <c r="E2856" s="4">
        <v>8722</v>
      </c>
      <c r="F2856">
        <v>324</v>
      </c>
    </row>
    <row r="2857" spans="1:6" x14ac:dyDescent="0.25">
      <c r="A2857" t="s">
        <v>37</v>
      </c>
      <c r="B2857" t="s">
        <v>27</v>
      </c>
      <c r="C2857" t="s">
        <v>19</v>
      </c>
      <c r="D2857" s="1">
        <v>44368</v>
      </c>
      <c r="E2857" s="4">
        <v>1953</v>
      </c>
      <c r="F2857">
        <v>82</v>
      </c>
    </row>
    <row r="2858" spans="1:6" x14ac:dyDescent="0.25">
      <c r="A2858" t="s">
        <v>39</v>
      </c>
      <c r="B2858" t="s">
        <v>21</v>
      </c>
      <c r="C2858" t="s">
        <v>30</v>
      </c>
      <c r="D2858" s="1">
        <v>44368</v>
      </c>
      <c r="E2858" s="4">
        <v>371</v>
      </c>
      <c r="F2858">
        <v>15</v>
      </c>
    </row>
    <row r="2859" spans="1:6" x14ac:dyDescent="0.25">
      <c r="A2859" t="s">
        <v>8</v>
      </c>
      <c r="B2859" t="s">
        <v>16</v>
      </c>
      <c r="C2859" t="s">
        <v>42</v>
      </c>
      <c r="D2859" s="1">
        <v>44368</v>
      </c>
      <c r="E2859" s="4">
        <v>1106</v>
      </c>
      <c r="F2859">
        <v>70</v>
      </c>
    </row>
    <row r="2860" spans="1:6" x14ac:dyDescent="0.25">
      <c r="A2860" t="s">
        <v>8</v>
      </c>
      <c r="B2860" t="s">
        <v>6</v>
      </c>
      <c r="C2860" t="s">
        <v>14</v>
      </c>
      <c r="D2860" s="1">
        <v>44368</v>
      </c>
      <c r="E2860" s="4">
        <v>2401</v>
      </c>
      <c r="F2860">
        <v>185</v>
      </c>
    </row>
    <row r="2861" spans="1:6" x14ac:dyDescent="0.25">
      <c r="A2861" t="s">
        <v>39</v>
      </c>
      <c r="B2861" t="s">
        <v>9</v>
      </c>
      <c r="C2861" t="s">
        <v>43</v>
      </c>
      <c r="D2861" s="1">
        <v>44368</v>
      </c>
      <c r="E2861" s="4">
        <v>532</v>
      </c>
      <c r="F2861">
        <v>21</v>
      </c>
    </row>
    <row r="2862" spans="1:6" x14ac:dyDescent="0.25">
      <c r="A2862" t="s">
        <v>15</v>
      </c>
      <c r="B2862" t="s">
        <v>9</v>
      </c>
      <c r="C2862" t="s">
        <v>26</v>
      </c>
      <c r="D2862" s="1">
        <v>44368</v>
      </c>
      <c r="E2862" s="4">
        <v>1722</v>
      </c>
      <c r="F2862">
        <v>108</v>
      </c>
    </row>
    <row r="2863" spans="1:6" x14ac:dyDescent="0.25">
      <c r="A2863" t="s">
        <v>49</v>
      </c>
      <c r="B2863" t="s">
        <v>11</v>
      </c>
      <c r="C2863" t="s">
        <v>28</v>
      </c>
      <c r="D2863" s="1">
        <v>44368</v>
      </c>
      <c r="E2863" s="4">
        <v>14707</v>
      </c>
      <c r="F2863">
        <v>545</v>
      </c>
    </row>
    <row r="2864" spans="1:6" x14ac:dyDescent="0.25">
      <c r="A2864" t="s">
        <v>32</v>
      </c>
      <c r="B2864" t="s">
        <v>16</v>
      </c>
      <c r="C2864" t="s">
        <v>12</v>
      </c>
      <c r="D2864" s="1">
        <v>44368</v>
      </c>
      <c r="E2864" s="4">
        <v>476</v>
      </c>
      <c r="F2864">
        <v>32</v>
      </c>
    </row>
    <row r="2865" spans="1:6" x14ac:dyDescent="0.25">
      <c r="A2865" t="s">
        <v>39</v>
      </c>
      <c r="B2865" t="s">
        <v>6</v>
      </c>
      <c r="C2865" t="s">
        <v>31</v>
      </c>
      <c r="D2865" s="1">
        <v>44368</v>
      </c>
      <c r="E2865" s="4">
        <v>763</v>
      </c>
      <c r="F2865">
        <v>35</v>
      </c>
    </row>
    <row r="2866" spans="1:6" x14ac:dyDescent="0.25">
      <c r="A2866" t="s">
        <v>10</v>
      </c>
      <c r="B2866" t="s">
        <v>16</v>
      </c>
      <c r="C2866" t="s">
        <v>19</v>
      </c>
      <c r="D2866" s="1">
        <v>44368</v>
      </c>
      <c r="E2866" s="4">
        <v>3325</v>
      </c>
      <c r="F2866">
        <v>145</v>
      </c>
    </row>
    <row r="2867" spans="1:6" x14ac:dyDescent="0.25">
      <c r="A2867" t="s">
        <v>13</v>
      </c>
      <c r="B2867" t="s">
        <v>21</v>
      </c>
      <c r="C2867" t="s">
        <v>26</v>
      </c>
      <c r="D2867" s="1">
        <v>44368</v>
      </c>
      <c r="E2867" s="4">
        <v>2898</v>
      </c>
      <c r="F2867">
        <v>182</v>
      </c>
    </row>
    <row r="2868" spans="1:6" x14ac:dyDescent="0.25">
      <c r="A2868" t="s">
        <v>32</v>
      </c>
      <c r="B2868" t="s">
        <v>11</v>
      </c>
      <c r="C2868" t="s">
        <v>35</v>
      </c>
      <c r="D2868" s="1">
        <v>44369</v>
      </c>
      <c r="E2868" s="4">
        <v>1022</v>
      </c>
      <c r="F2868">
        <v>114</v>
      </c>
    </row>
    <row r="2869" spans="1:6" x14ac:dyDescent="0.25">
      <c r="A2869" t="s">
        <v>18</v>
      </c>
      <c r="B2869" t="s">
        <v>16</v>
      </c>
      <c r="C2869" t="s">
        <v>31</v>
      </c>
      <c r="D2869" s="1">
        <v>44369</v>
      </c>
      <c r="E2869" s="4">
        <v>4914</v>
      </c>
      <c r="F2869">
        <v>205</v>
      </c>
    </row>
    <row r="2870" spans="1:6" x14ac:dyDescent="0.25">
      <c r="A2870" t="s">
        <v>39</v>
      </c>
      <c r="B2870" t="s">
        <v>27</v>
      </c>
      <c r="C2870" t="s">
        <v>44</v>
      </c>
      <c r="D2870" s="1">
        <v>44369</v>
      </c>
      <c r="E2870" s="4">
        <v>3682</v>
      </c>
      <c r="F2870">
        <v>161</v>
      </c>
    </row>
    <row r="2871" spans="1:6" x14ac:dyDescent="0.25">
      <c r="A2871" t="s">
        <v>15</v>
      </c>
      <c r="B2871" t="s">
        <v>21</v>
      </c>
      <c r="C2871" t="s">
        <v>50</v>
      </c>
      <c r="D2871" s="1">
        <v>44369</v>
      </c>
      <c r="E2871" s="4">
        <v>889</v>
      </c>
      <c r="F2871">
        <v>60</v>
      </c>
    </row>
    <row r="2872" spans="1:6" x14ac:dyDescent="0.25">
      <c r="A2872" t="s">
        <v>25</v>
      </c>
      <c r="B2872" t="s">
        <v>6</v>
      </c>
      <c r="C2872" t="s">
        <v>38</v>
      </c>
      <c r="D2872" s="1">
        <v>44369</v>
      </c>
      <c r="E2872" s="4">
        <v>2177</v>
      </c>
      <c r="F2872">
        <v>99</v>
      </c>
    </row>
    <row r="2873" spans="1:6" x14ac:dyDescent="0.25">
      <c r="A2873" t="s">
        <v>23</v>
      </c>
      <c r="B2873" t="s">
        <v>27</v>
      </c>
      <c r="C2873" t="s">
        <v>30</v>
      </c>
      <c r="D2873" s="1">
        <v>44369</v>
      </c>
      <c r="E2873" s="4">
        <v>2072</v>
      </c>
      <c r="F2873">
        <v>74</v>
      </c>
    </row>
    <row r="2874" spans="1:6" x14ac:dyDescent="0.25">
      <c r="A2874" t="s">
        <v>40</v>
      </c>
      <c r="B2874" t="s">
        <v>16</v>
      </c>
      <c r="C2874" t="s">
        <v>24</v>
      </c>
      <c r="D2874" s="1">
        <v>44369</v>
      </c>
      <c r="E2874" s="4">
        <v>42</v>
      </c>
      <c r="F2874">
        <v>2</v>
      </c>
    </row>
    <row r="2875" spans="1:6" x14ac:dyDescent="0.25">
      <c r="A2875" t="s">
        <v>20</v>
      </c>
      <c r="B2875" t="s">
        <v>6</v>
      </c>
      <c r="C2875" t="s">
        <v>30</v>
      </c>
      <c r="D2875" s="1">
        <v>44369</v>
      </c>
      <c r="E2875" s="4">
        <v>9233</v>
      </c>
      <c r="F2875">
        <v>342</v>
      </c>
    </row>
    <row r="2876" spans="1:6" x14ac:dyDescent="0.25">
      <c r="A2876" t="s">
        <v>20</v>
      </c>
      <c r="B2876" t="s">
        <v>9</v>
      </c>
      <c r="C2876" t="s">
        <v>43</v>
      </c>
      <c r="D2876" s="1">
        <v>44369</v>
      </c>
      <c r="E2876" s="4">
        <v>357</v>
      </c>
      <c r="F2876">
        <v>14</v>
      </c>
    </row>
    <row r="2877" spans="1:6" x14ac:dyDescent="0.25">
      <c r="A2877" t="s">
        <v>20</v>
      </c>
      <c r="B2877" t="s">
        <v>16</v>
      </c>
      <c r="C2877" t="s">
        <v>31</v>
      </c>
      <c r="D2877" s="1">
        <v>44369</v>
      </c>
      <c r="E2877" s="4">
        <v>9128</v>
      </c>
      <c r="F2877">
        <v>435</v>
      </c>
    </row>
    <row r="2878" spans="1:6" x14ac:dyDescent="0.25">
      <c r="A2878" t="s">
        <v>41</v>
      </c>
      <c r="B2878" t="s">
        <v>11</v>
      </c>
      <c r="C2878" t="s">
        <v>7</v>
      </c>
      <c r="D2878" s="1">
        <v>44369</v>
      </c>
      <c r="E2878" s="4">
        <v>3822</v>
      </c>
      <c r="F2878">
        <v>213</v>
      </c>
    </row>
    <row r="2879" spans="1:6" x14ac:dyDescent="0.25">
      <c r="A2879" t="s">
        <v>13</v>
      </c>
      <c r="B2879" t="s">
        <v>21</v>
      </c>
      <c r="C2879" t="s">
        <v>42</v>
      </c>
      <c r="D2879" s="1">
        <v>44369</v>
      </c>
      <c r="E2879" s="4">
        <v>378</v>
      </c>
      <c r="F2879">
        <v>23</v>
      </c>
    </row>
    <row r="2880" spans="1:6" x14ac:dyDescent="0.25">
      <c r="A2880" t="s">
        <v>8</v>
      </c>
      <c r="B2880" t="s">
        <v>6</v>
      </c>
      <c r="C2880" t="s">
        <v>30</v>
      </c>
      <c r="D2880" s="1">
        <v>44369</v>
      </c>
      <c r="E2880" s="4">
        <v>7903</v>
      </c>
      <c r="F2880">
        <v>317</v>
      </c>
    </row>
    <row r="2881" spans="1:6" x14ac:dyDescent="0.25">
      <c r="A2881" t="s">
        <v>41</v>
      </c>
      <c r="B2881" t="s">
        <v>9</v>
      </c>
      <c r="C2881" t="s">
        <v>48</v>
      </c>
      <c r="D2881" s="1">
        <v>44369</v>
      </c>
      <c r="E2881" s="4">
        <v>3759</v>
      </c>
      <c r="F2881">
        <v>151</v>
      </c>
    </row>
    <row r="2882" spans="1:6" x14ac:dyDescent="0.25">
      <c r="A2882" t="s">
        <v>46</v>
      </c>
      <c r="B2882" t="s">
        <v>9</v>
      </c>
      <c r="C2882" t="s">
        <v>43</v>
      </c>
      <c r="D2882" s="1">
        <v>44369</v>
      </c>
      <c r="E2882" s="4">
        <v>7532</v>
      </c>
      <c r="F2882">
        <v>279</v>
      </c>
    </row>
    <row r="2883" spans="1:6" x14ac:dyDescent="0.25">
      <c r="A2883" t="s">
        <v>46</v>
      </c>
      <c r="B2883" t="s">
        <v>11</v>
      </c>
      <c r="C2883" t="s">
        <v>24</v>
      </c>
      <c r="D2883" s="1">
        <v>44369</v>
      </c>
      <c r="E2883" s="4">
        <v>2905</v>
      </c>
      <c r="F2883">
        <v>117</v>
      </c>
    </row>
    <row r="2884" spans="1:6" x14ac:dyDescent="0.25">
      <c r="A2884" t="s">
        <v>49</v>
      </c>
      <c r="B2884" t="s">
        <v>16</v>
      </c>
      <c r="C2884" t="s">
        <v>50</v>
      </c>
      <c r="D2884" s="1">
        <v>44370</v>
      </c>
      <c r="E2884" s="4">
        <v>2268</v>
      </c>
      <c r="F2884">
        <v>189</v>
      </c>
    </row>
    <row r="2885" spans="1:6" x14ac:dyDescent="0.25">
      <c r="A2885" t="s">
        <v>20</v>
      </c>
      <c r="B2885" t="s">
        <v>21</v>
      </c>
      <c r="C2885" t="s">
        <v>14</v>
      </c>
      <c r="D2885" s="1">
        <v>44370</v>
      </c>
      <c r="E2885" s="4">
        <v>3500</v>
      </c>
      <c r="F2885">
        <v>350</v>
      </c>
    </row>
    <row r="2886" spans="1:6" x14ac:dyDescent="0.25">
      <c r="A2886" t="s">
        <v>29</v>
      </c>
      <c r="B2886" t="s">
        <v>21</v>
      </c>
      <c r="C2886" t="s">
        <v>26</v>
      </c>
      <c r="D2886" s="1">
        <v>44370</v>
      </c>
      <c r="E2886" s="4">
        <v>2814</v>
      </c>
      <c r="F2886">
        <v>188</v>
      </c>
    </row>
    <row r="2887" spans="1:6" x14ac:dyDescent="0.25">
      <c r="A2887" t="s">
        <v>49</v>
      </c>
      <c r="B2887" t="s">
        <v>6</v>
      </c>
      <c r="C2887" t="s">
        <v>14</v>
      </c>
      <c r="D2887" s="1">
        <v>44370</v>
      </c>
      <c r="E2887" s="4">
        <v>3801</v>
      </c>
      <c r="F2887">
        <v>317</v>
      </c>
    </row>
    <row r="2888" spans="1:6" x14ac:dyDescent="0.25">
      <c r="A2888" t="s">
        <v>33</v>
      </c>
      <c r="B2888" t="s">
        <v>11</v>
      </c>
      <c r="C2888" t="s">
        <v>7</v>
      </c>
      <c r="D2888" s="1">
        <v>44370</v>
      </c>
      <c r="E2888" s="4">
        <v>5845</v>
      </c>
      <c r="F2888">
        <v>279</v>
      </c>
    </row>
    <row r="2889" spans="1:6" x14ac:dyDescent="0.25">
      <c r="A2889" t="s">
        <v>20</v>
      </c>
      <c r="B2889" t="s">
        <v>11</v>
      </c>
      <c r="C2889" t="s">
        <v>31</v>
      </c>
      <c r="D2889" s="1">
        <v>44371</v>
      </c>
      <c r="E2889" s="4">
        <v>4046</v>
      </c>
      <c r="F2889">
        <v>169</v>
      </c>
    </row>
    <row r="2890" spans="1:6" x14ac:dyDescent="0.25">
      <c r="A2890" t="s">
        <v>40</v>
      </c>
      <c r="B2890" t="s">
        <v>16</v>
      </c>
      <c r="C2890" t="s">
        <v>44</v>
      </c>
      <c r="D2890" s="1">
        <v>44371</v>
      </c>
      <c r="E2890" s="4">
        <v>980</v>
      </c>
      <c r="F2890">
        <v>47</v>
      </c>
    </row>
    <row r="2891" spans="1:6" x14ac:dyDescent="0.25">
      <c r="A2891" t="s">
        <v>33</v>
      </c>
      <c r="B2891" t="s">
        <v>21</v>
      </c>
      <c r="C2891" t="s">
        <v>28</v>
      </c>
      <c r="D2891" s="1">
        <v>44371</v>
      </c>
      <c r="E2891" s="4">
        <v>504</v>
      </c>
      <c r="F2891">
        <v>20</v>
      </c>
    </row>
    <row r="2892" spans="1:6" x14ac:dyDescent="0.25">
      <c r="A2892" t="s">
        <v>23</v>
      </c>
      <c r="B2892" t="s">
        <v>16</v>
      </c>
      <c r="C2892" t="s">
        <v>28</v>
      </c>
      <c r="D2892" s="1">
        <v>44371</v>
      </c>
      <c r="E2892" s="4">
        <v>2443</v>
      </c>
      <c r="F2892">
        <v>107</v>
      </c>
    </row>
    <row r="2893" spans="1:6" x14ac:dyDescent="0.25">
      <c r="A2893" t="s">
        <v>20</v>
      </c>
      <c r="B2893" t="s">
        <v>21</v>
      </c>
      <c r="C2893" t="s">
        <v>28</v>
      </c>
      <c r="D2893" s="1">
        <v>44371</v>
      </c>
      <c r="E2893" s="4">
        <v>9968</v>
      </c>
      <c r="F2893">
        <v>370</v>
      </c>
    </row>
    <row r="2894" spans="1:6" x14ac:dyDescent="0.25">
      <c r="A2894" t="s">
        <v>40</v>
      </c>
      <c r="B2894" t="s">
        <v>9</v>
      </c>
      <c r="C2894" t="s">
        <v>7</v>
      </c>
      <c r="D2894" s="1">
        <v>44372</v>
      </c>
      <c r="E2894" s="4">
        <v>5621</v>
      </c>
      <c r="F2894">
        <v>296</v>
      </c>
    </row>
    <row r="2895" spans="1:6" x14ac:dyDescent="0.25">
      <c r="A2895" t="s">
        <v>41</v>
      </c>
      <c r="B2895" t="s">
        <v>27</v>
      </c>
      <c r="C2895" t="s">
        <v>48</v>
      </c>
      <c r="D2895" s="1">
        <v>44372</v>
      </c>
      <c r="E2895" s="4">
        <v>2191</v>
      </c>
      <c r="F2895">
        <v>79</v>
      </c>
    </row>
    <row r="2896" spans="1:6" x14ac:dyDescent="0.25">
      <c r="A2896" t="s">
        <v>10</v>
      </c>
      <c r="B2896" t="s">
        <v>16</v>
      </c>
      <c r="C2896" t="s">
        <v>48</v>
      </c>
      <c r="D2896" s="1">
        <v>44375</v>
      </c>
      <c r="E2896" s="4">
        <v>4753</v>
      </c>
      <c r="F2896">
        <v>164</v>
      </c>
    </row>
    <row r="2897" spans="1:6" x14ac:dyDescent="0.25">
      <c r="A2897" t="s">
        <v>41</v>
      </c>
      <c r="B2897" t="s">
        <v>21</v>
      </c>
      <c r="C2897" t="s">
        <v>24</v>
      </c>
      <c r="D2897" s="1">
        <v>44375</v>
      </c>
      <c r="E2897" s="4">
        <v>2478</v>
      </c>
      <c r="F2897">
        <v>100</v>
      </c>
    </row>
    <row r="2898" spans="1:6" x14ac:dyDescent="0.25">
      <c r="A2898" t="s">
        <v>10</v>
      </c>
      <c r="B2898" t="s">
        <v>21</v>
      </c>
      <c r="C2898" t="s">
        <v>48</v>
      </c>
      <c r="D2898" s="1">
        <v>44375</v>
      </c>
      <c r="E2898" s="4">
        <v>0</v>
      </c>
      <c r="F2898">
        <v>0</v>
      </c>
    </row>
    <row r="2899" spans="1:6" x14ac:dyDescent="0.25">
      <c r="A2899" t="s">
        <v>33</v>
      </c>
      <c r="B2899" t="s">
        <v>9</v>
      </c>
      <c r="C2899" t="s">
        <v>17</v>
      </c>
      <c r="D2899" s="1">
        <v>44375</v>
      </c>
      <c r="E2899" s="4">
        <v>154</v>
      </c>
      <c r="F2899">
        <v>7</v>
      </c>
    </row>
    <row r="2900" spans="1:6" x14ac:dyDescent="0.25">
      <c r="A2900" t="s">
        <v>15</v>
      </c>
      <c r="B2900" t="s">
        <v>16</v>
      </c>
      <c r="C2900" t="s">
        <v>26</v>
      </c>
      <c r="D2900" s="1">
        <v>44375</v>
      </c>
      <c r="E2900" s="4">
        <v>1197</v>
      </c>
      <c r="F2900">
        <v>86</v>
      </c>
    </row>
    <row r="2901" spans="1:6" x14ac:dyDescent="0.25">
      <c r="A2901" t="s">
        <v>10</v>
      </c>
      <c r="B2901" t="s">
        <v>27</v>
      </c>
      <c r="C2901" t="s">
        <v>35</v>
      </c>
      <c r="D2901" s="1">
        <v>44375</v>
      </c>
      <c r="E2901" s="4">
        <v>1813</v>
      </c>
      <c r="F2901">
        <v>152</v>
      </c>
    </row>
    <row r="2902" spans="1:6" x14ac:dyDescent="0.25">
      <c r="A2902" t="s">
        <v>15</v>
      </c>
      <c r="B2902" t="s">
        <v>21</v>
      </c>
      <c r="C2902" t="s">
        <v>45</v>
      </c>
      <c r="D2902" s="1">
        <v>44375</v>
      </c>
      <c r="E2902" s="4">
        <v>630</v>
      </c>
      <c r="F2902">
        <v>38</v>
      </c>
    </row>
    <row r="2903" spans="1:6" x14ac:dyDescent="0.25">
      <c r="A2903" t="s">
        <v>41</v>
      </c>
      <c r="B2903" t="s">
        <v>16</v>
      </c>
      <c r="C2903" t="s">
        <v>14</v>
      </c>
      <c r="D2903" s="1">
        <v>44375</v>
      </c>
      <c r="E2903" s="4">
        <v>6027</v>
      </c>
      <c r="F2903">
        <v>548</v>
      </c>
    </row>
    <row r="2904" spans="1:6" x14ac:dyDescent="0.25">
      <c r="A2904" t="s">
        <v>15</v>
      </c>
      <c r="B2904" t="s">
        <v>9</v>
      </c>
      <c r="C2904" t="s">
        <v>22</v>
      </c>
      <c r="D2904" s="1">
        <v>44375</v>
      </c>
      <c r="E2904" s="4">
        <v>11809</v>
      </c>
      <c r="F2904">
        <v>1050</v>
      </c>
    </row>
    <row r="2905" spans="1:6" x14ac:dyDescent="0.25">
      <c r="A2905" t="s">
        <v>37</v>
      </c>
      <c r="B2905" t="s">
        <v>16</v>
      </c>
      <c r="C2905" t="s">
        <v>47</v>
      </c>
      <c r="D2905" s="1">
        <v>44375</v>
      </c>
      <c r="E2905" s="4">
        <v>420</v>
      </c>
      <c r="F2905">
        <v>17</v>
      </c>
    </row>
    <row r="2906" spans="1:6" x14ac:dyDescent="0.25">
      <c r="A2906" t="s">
        <v>32</v>
      </c>
      <c r="B2906" t="s">
        <v>21</v>
      </c>
      <c r="C2906" t="s">
        <v>38</v>
      </c>
      <c r="D2906" s="1">
        <v>44375</v>
      </c>
      <c r="E2906" s="4">
        <v>1309</v>
      </c>
      <c r="F2906">
        <v>53</v>
      </c>
    </row>
    <row r="2907" spans="1:6" x14ac:dyDescent="0.25">
      <c r="A2907" t="s">
        <v>10</v>
      </c>
      <c r="B2907" t="s">
        <v>6</v>
      </c>
      <c r="C2907" t="s">
        <v>44</v>
      </c>
      <c r="D2907" s="1">
        <v>44375</v>
      </c>
      <c r="E2907" s="4">
        <v>2520</v>
      </c>
      <c r="F2907">
        <v>110</v>
      </c>
    </row>
    <row r="2908" spans="1:6" x14ac:dyDescent="0.25">
      <c r="A2908" t="s">
        <v>18</v>
      </c>
      <c r="B2908" t="s">
        <v>27</v>
      </c>
      <c r="C2908" t="s">
        <v>24</v>
      </c>
      <c r="D2908" s="1">
        <v>44375</v>
      </c>
      <c r="E2908" s="4">
        <v>3122</v>
      </c>
      <c r="F2908">
        <v>131</v>
      </c>
    </row>
    <row r="2909" spans="1:6" x14ac:dyDescent="0.25">
      <c r="A2909" t="s">
        <v>25</v>
      </c>
      <c r="B2909" t="s">
        <v>16</v>
      </c>
      <c r="C2909" t="s">
        <v>38</v>
      </c>
      <c r="D2909" s="1">
        <v>44375</v>
      </c>
      <c r="E2909" s="4">
        <v>2380</v>
      </c>
      <c r="F2909">
        <v>104</v>
      </c>
    </row>
    <row r="2910" spans="1:6" x14ac:dyDescent="0.25">
      <c r="A2910" t="s">
        <v>41</v>
      </c>
      <c r="B2910" t="s">
        <v>27</v>
      </c>
      <c r="C2910" t="s">
        <v>31</v>
      </c>
      <c r="D2910" s="1">
        <v>44375</v>
      </c>
      <c r="E2910" s="4">
        <v>3668</v>
      </c>
      <c r="F2910">
        <v>167</v>
      </c>
    </row>
    <row r="2911" spans="1:6" x14ac:dyDescent="0.25">
      <c r="A2911" t="s">
        <v>46</v>
      </c>
      <c r="B2911" t="s">
        <v>27</v>
      </c>
      <c r="C2911" t="s">
        <v>12</v>
      </c>
      <c r="D2911" s="1">
        <v>44375</v>
      </c>
      <c r="E2911" s="4">
        <v>2247</v>
      </c>
      <c r="F2911">
        <v>150</v>
      </c>
    </row>
    <row r="2912" spans="1:6" x14ac:dyDescent="0.25">
      <c r="A2912" t="s">
        <v>32</v>
      </c>
      <c r="B2912" t="s">
        <v>16</v>
      </c>
      <c r="C2912" t="s">
        <v>44</v>
      </c>
      <c r="D2912" s="1">
        <v>44375</v>
      </c>
      <c r="E2912" s="4">
        <v>7987</v>
      </c>
      <c r="F2912">
        <v>364</v>
      </c>
    </row>
    <row r="2913" spans="1:6" x14ac:dyDescent="0.25">
      <c r="A2913" t="s">
        <v>39</v>
      </c>
      <c r="B2913" t="s">
        <v>9</v>
      </c>
      <c r="C2913" t="s">
        <v>47</v>
      </c>
      <c r="D2913" s="1">
        <v>44376</v>
      </c>
      <c r="E2913" s="4">
        <v>1736</v>
      </c>
      <c r="F2913">
        <v>73</v>
      </c>
    </row>
    <row r="2914" spans="1:6" x14ac:dyDescent="0.25">
      <c r="A2914" t="s">
        <v>10</v>
      </c>
      <c r="B2914" t="s">
        <v>9</v>
      </c>
      <c r="C2914" t="s">
        <v>31</v>
      </c>
      <c r="D2914" s="1">
        <v>44376</v>
      </c>
      <c r="E2914" s="4">
        <v>5425</v>
      </c>
      <c r="F2914">
        <v>217</v>
      </c>
    </row>
    <row r="2915" spans="1:6" x14ac:dyDescent="0.25">
      <c r="A2915" t="s">
        <v>13</v>
      </c>
      <c r="B2915" t="s">
        <v>16</v>
      </c>
      <c r="C2915" t="s">
        <v>43</v>
      </c>
      <c r="D2915" s="1">
        <v>44376</v>
      </c>
      <c r="E2915" s="4">
        <v>6111</v>
      </c>
      <c r="F2915">
        <v>255</v>
      </c>
    </row>
    <row r="2916" spans="1:6" x14ac:dyDescent="0.25">
      <c r="A2916" t="s">
        <v>49</v>
      </c>
      <c r="B2916" t="s">
        <v>11</v>
      </c>
      <c r="C2916" t="s">
        <v>50</v>
      </c>
      <c r="D2916" s="1">
        <v>44376</v>
      </c>
      <c r="E2916" s="4">
        <v>168</v>
      </c>
      <c r="F2916">
        <v>16</v>
      </c>
    </row>
    <row r="2917" spans="1:6" x14ac:dyDescent="0.25">
      <c r="A2917" t="s">
        <v>8</v>
      </c>
      <c r="B2917" t="s">
        <v>6</v>
      </c>
      <c r="C2917" t="s">
        <v>43</v>
      </c>
      <c r="D2917" s="1">
        <v>44376</v>
      </c>
      <c r="E2917" s="4">
        <v>1925</v>
      </c>
      <c r="F2917">
        <v>75</v>
      </c>
    </row>
    <row r="2918" spans="1:6" x14ac:dyDescent="0.25">
      <c r="A2918" t="s">
        <v>13</v>
      </c>
      <c r="B2918" t="s">
        <v>6</v>
      </c>
      <c r="C2918" t="s">
        <v>50</v>
      </c>
      <c r="D2918" s="1">
        <v>44376</v>
      </c>
      <c r="E2918" s="4">
        <v>4102</v>
      </c>
      <c r="F2918">
        <v>293</v>
      </c>
    </row>
    <row r="2919" spans="1:6" x14ac:dyDescent="0.25">
      <c r="A2919" t="s">
        <v>51</v>
      </c>
      <c r="B2919" t="s">
        <v>27</v>
      </c>
      <c r="C2919" t="s">
        <v>19</v>
      </c>
      <c r="D2919" s="1">
        <v>44376</v>
      </c>
      <c r="E2919" s="4">
        <v>3598</v>
      </c>
      <c r="F2919">
        <v>157</v>
      </c>
    </row>
    <row r="2920" spans="1:6" x14ac:dyDescent="0.25">
      <c r="A2920" t="s">
        <v>34</v>
      </c>
      <c r="B2920" t="s">
        <v>9</v>
      </c>
      <c r="C2920" t="s">
        <v>30</v>
      </c>
      <c r="D2920" s="1">
        <v>44376</v>
      </c>
      <c r="E2920" s="4">
        <v>2667</v>
      </c>
      <c r="F2920">
        <v>103</v>
      </c>
    </row>
    <row r="2921" spans="1:6" x14ac:dyDescent="0.25">
      <c r="A2921" t="s">
        <v>15</v>
      </c>
      <c r="B2921" t="s">
        <v>16</v>
      </c>
      <c r="C2921" t="s">
        <v>7</v>
      </c>
      <c r="D2921" s="1">
        <v>44376</v>
      </c>
      <c r="E2921" s="4">
        <v>1407</v>
      </c>
      <c r="F2921">
        <v>75</v>
      </c>
    </row>
    <row r="2922" spans="1:6" x14ac:dyDescent="0.25">
      <c r="A2922" t="s">
        <v>29</v>
      </c>
      <c r="B2922" t="s">
        <v>21</v>
      </c>
      <c r="C2922" t="s">
        <v>48</v>
      </c>
      <c r="D2922" s="1">
        <v>44376</v>
      </c>
      <c r="E2922" s="4">
        <v>2730</v>
      </c>
      <c r="F2922">
        <v>98</v>
      </c>
    </row>
    <row r="2923" spans="1:6" x14ac:dyDescent="0.25">
      <c r="A2923" t="s">
        <v>34</v>
      </c>
      <c r="B2923" t="s">
        <v>6</v>
      </c>
      <c r="C2923" t="s">
        <v>52</v>
      </c>
      <c r="D2923" s="1">
        <v>44376</v>
      </c>
      <c r="E2923" s="4">
        <v>1785</v>
      </c>
      <c r="F2923">
        <v>82</v>
      </c>
    </row>
    <row r="2924" spans="1:6" x14ac:dyDescent="0.25">
      <c r="A2924" t="s">
        <v>10</v>
      </c>
      <c r="B2924" t="s">
        <v>27</v>
      </c>
      <c r="C2924" t="s">
        <v>47</v>
      </c>
      <c r="D2924" s="1">
        <v>44376</v>
      </c>
      <c r="E2924" s="4">
        <v>5817</v>
      </c>
      <c r="F2924">
        <v>253</v>
      </c>
    </row>
    <row r="2925" spans="1:6" x14ac:dyDescent="0.25">
      <c r="A2925" t="s">
        <v>34</v>
      </c>
      <c r="B2925" t="s">
        <v>16</v>
      </c>
      <c r="C2925" t="s">
        <v>7</v>
      </c>
      <c r="D2925" s="1">
        <v>44376</v>
      </c>
      <c r="E2925" s="4">
        <v>196</v>
      </c>
      <c r="F2925">
        <v>11</v>
      </c>
    </row>
    <row r="2926" spans="1:6" x14ac:dyDescent="0.25">
      <c r="A2926" t="s">
        <v>49</v>
      </c>
      <c r="B2926" t="s">
        <v>27</v>
      </c>
      <c r="C2926" t="s">
        <v>31</v>
      </c>
      <c r="D2926" s="1">
        <v>44376</v>
      </c>
      <c r="E2926" s="4">
        <v>1491</v>
      </c>
      <c r="F2926">
        <v>60</v>
      </c>
    </row>
    <row r="2927" spans="1:6" x14ac:dyDescent="0.25">
      <c r="A2927" t="s">
        <v>18</v>
      </c>
      <c r="B2927" t="s">
        <v>6</v>
      </c>
      <c r="C2927" t="s">
        <v>22</v>
      </c>
      <c r="D2927" s="1">
        <v>44376</v>
      </c>
      <c r="E2927" s="4">
        <v>1162</v>
      </c>
      <c r="F2927">
        <v>97</v>
      </c>
    </row>
    <row r="2928" spans="1:6" x14ac:dyDescent="0.25">
      <c r="A2928" t="s">
        <v>18</v>
      </c>
      <c r="B2928" t="s">
        <v>27</v>
      </c>
      <c r="C2928" t="s">
        <v>28</v>
      </c>
      <c r="D2928" s="1">
        <v>44376</v>
      </c>
      <c r="E2928" s="4">
        <v>1295</v>
      </c>
      <c r="F2928">
        <v>52</v>
      </c>
    </row>
    <row r="2929" spans="1:6" x14ac:dyDescent="0.25">
      <c r="A2929" t="s">
        <v>8</v>
      </c>
      <c r="B2929" t="s">
        <v>11</v>
      </c>
      <c r="C2929" t="s">
        <v>14</v>
      </c>
      <c r="D2929" s="1">
        <v>44376</v>
      </c>
      <c r="E2929" s="4">
        <v>7553</v>
      </c>
      <c r="F2929">
        <v>630</v>
      </c>
    </row>
    <row r="2930" spans="1:6" x14ac:dyDescent="0.25">
      <c r="A2930" t="s">
        <v>25</v>
      </c>
      <c r="B2930" t="s">
        <v>6</v>
      </c>
      <c r="C2930" t="s">
        <v>22</v>
      </c>
      <c r="D2930" s="1">
        <v>44376</v>
      </c>
      <c r="E2930" s="4">
        <v>1106</v>
      </c>
      <c r="F2930">
        <v>93</v>
      </c>
    </row>
    <row r="2931" spans="1:6" x14ac:dyDescent="0.25">
      <c r="A2931" t="s">
        <v>41</v>
      </c>
      <c r="B2931" t="s">
        <v>16</v>
      </c>
      <c r="C2931" t="s">
        <v>48</v>
      </c>
      <c r="D2931" s="1">
        <v>44377</v>
      </c>
      <c r="E2931" s="4">
        <v>427</v>
      </c>
      <c r="F2931">
        <v>18</v>
      </c>
    </row>
    <row r="2932" spans="1:6" x14ac:dyDescent="0.25">
      <c r="A2932" t="s">
        <v>15</v>
      </c>
      <c r="B2932" t="s">
        <v>27</v>
      </c>
      <c r="C2932" t="s">
        <v>7</v>
      </c>
      <c r="D2932" s="1">
        <v>44377</v>
      </c>
      <c r="E2932" s="4">
        <v>84</v>
      </c>
      <c r="F2932">
        <v>4</v>
      </c>
    </row>
    <row r="2933" spans="1:6" x14ac:dyDescent="0.25">
      <c r="A2933" t="s">
        <v>25</v>
      </c>
      <c r="B2933" t="s">
        <v>21</v>
      </c>
      <c r="C2933" t="s">
        <v>50</v>
      </c>
      <c r="D2933" s="1">
        <v>44378</v>
      </c>
      <c r="E2933" s="4">
        <v>4060</v>
      </c>
      <c r="F2933">
        <v>508</v>
      </c>
    </row>
    <row r="2934" spans="1:6" x14ac:dyDescent="0.25">
      <c r="A2934" t="s">
        <v>41</v>
      </c>
      <c r="B2934" t="s">
        <v>21</v>
      </c>
      <c r="C2934" t="s">
        <v>7</v>
      </c>
      <c r="D2934" s="1">
        <v>44378</v>
      </c>
      <c r="E2934" s="4">
        <v>2961</v>
      </c>
      <c r="F2934">
        <v>124</v>
      </c>
    </row>
    <row r="2935" spans="1:6" x14ac:dyDescent="0.25">
      <c r="A2935" t="s">
        <v>41</v>
      </c>
      <c r="B2935" t="s">
        <v>21</v>
      </c>
      <c r="C2935" t="s">
        <v>14</v>
      </c>
      <c r="D2935" s="1">
        <v>44378</v>
      </c>
      <c r="E2935" s="4">
        <v>1939</v>
      </c>
      <c r="F2935">
        <v>162</v>
      </c>
    </row>
    <row r="2936" spans="1:6" x14ac:dyDescent="0.25">
      <c r="A2936" t="s">
        <v>46</v>
      </c>
      <c r="B2936" t="s">
        <v>11</v>
      </c>
      <c r="C2936" t="s">
        <v>52</v>
      </c>
      <c r="D2936" s="1">
        <v>44378</v>
      </c>
      <c r="E2936" s="4">
        <v>4739</v>
      </c>
      <c r="F2936">
        <v>198</v>
      </c>
    </row>
    <row r="2937" spans="1:6" x14ac:dyDescent="0.25">
      <c r="A2937" t="s">
        <v>18</v>
      </c>
      <c r="B2937" t="s">
        <v>9</v>
      </c>
      <c r="C2937" t="s">
        <v>47</v>
      </c>
      <c r="D2937" s="1">
        <v>44378</v>
      </c>
      <c r="E2937" s="4">
        <v>1050</v>
      </c>
      <c r="F2937">
        <v>59</v>
      </c>
    </row>
    <row r="2938" spans="1:6" x14ac:dyDescent="0.25">
      <c r="A2938" t="s">
        <v>13</v>
      </c>
      <c r="B2938" t="s">
        <v>16</v>
      </c>
      <c r="C2938" t="s">
        <v>52</v>
      </c>
      <c r="D2938" s="1">
        <v>44378</v>
      </c>
      <c r="E2938" s="4">
        <v>1540</v>
      </c>
      <c r="F2938">
        <v>70</v>
      </c>
    </row>
    <row r="2939" spans="1:6" x14ac:dyDescent="0.25">
      <c r="A2939" t="s">
        <v>46</v>
      </c>
      <c r="B2939" t="s">
        <v>21</v>
      </c>
      <c r="C2939" t="s">
        <v>38</v>
      </c>
      <c r="D2939" s="1">
        <v>44378</v>
      </c>
      <c r="E2939" s="4">
        <v>3409</v>
      </c>
      <c r="F2939">
        <v>137</v>
      </c>
    </row>
    <row r="2940" spans="1:6" x14ac:dyDescent="0.25">
      <c r="A2940" t="s">
        <v>46</v>
      </c>
      <c r="B2940" t="s">
        <v>21</v>
      </c>
      <c r="C2940" t="s">
        <v>48</v>
      </c>
      <c r="D2940" s="1">
        <v>44378</v>
      </c>
      <c r="E2940" s="4">
        <v>420</v>
      </c>
      <c r="F2940">
        <v>20</v>
      </c>
    </row>
    <row r="2941" spans="1:6" x14ac:dyDescent="0.25">
      <c r="A2941" t="s">
        <v>20</v>
      </c>
      <c r="B2941" t="s">
        <v>11</v>
      </c>
      <c r="C2941" t="s">
        <v>14</v>
      </c>
      <c r="D2941" s="1">
        <v>44378</v>
      </c>
      <c r="E2941" s="4">
        <v>5523</v>
      </c>
      <c r="F2941">
        <v>461</v>
      </c>
    </row>
    <row r="2942" spans="1:6" x14ac:dyDescent="0.25">
      <c r="A2942" t="s">
        <v>49</v>
      </c>
      <c r="B2942" t="s">
        <v>27</v>
      </c>
      <c r="C2942" t="s">
        <v>19</v>
      </c>
      <c r="D2942" s="1">
        <v>44378</v>
      </c>
      <c r="E2942" s="4">
        <v>3969</v>
      </c>
      <c r="F2942">
        <v>209</v>
      </c>
    </row>
    <row r="2943" spans="1:6" x14ac:dyDescent="0.25">
      <c r="A2943" t="s">
        <v>32</v>
      </c>
      <c r="B2943" t="s">
        <v>11</v>
      </c>
      <c r="C2943" t="s">
        <v>45</v>
      </c>
      <c r="D2943" s="1">
        <v>44378</v>
      </c>
      <c r="E2943" s="4">
        <v>952</v>
      </c>
      <c r="F2943">
        <v>60</v>
      </c>
    </row>
    <row r="2944" spans="1:6" x14ac:dyDescent="0.25">
      <c r="A2944" t="s">
        <v>34</v>
      </c>
      <c r="B2944" t="s">
        <v>16</v>
      </c>
      <c r="C2944" t="s">
        <v>48</v>
      </c>
      <c r="D2944" s="1">
        <v>44378</v>
      </c>
      <c r="E2944" s="4">
        <v>1645</v>
      </c>
      <c r="F2944">
        <v>75</v>
      </c>
    </row>
    <row r="2945" spans="1:6" x14ac:dyDescent="0.25">
      <c r="A2945" t="s">
        <v>20</v>
      </c>
      <c r="B2945" t="s">
        <v>16</v>
      </c>
      <c r="C2945" t="s">
        <v>19</v>
      </c>
      <c r="D2945" s="1">
        <v>44378</v>
      </c>
      <c r="E2945" s="4">
        <v>2674</v>
      </c>
      <c r="F2945">
        <v>149</v>
      </c>
    </row>
    <row r="2946" spans="1:6" x14ac:dyDescent="0.25">
      <c r="A2946" t="s">
        <v>33</v>
      </c>
      <c r="B2946" t="s">
        <v>16</v>
      </c>
      <c r="C2946" t="s">
        <v>24</v>
      </c>
      <c r="D2946" s="1">
        <v>44378</v>
      </c>
      <c r="E2946" s="4">
        <v>504</v>
      </c>
      <c r="F2946">
        <v>24</v>
      </c>
    </row>
    <row r="2947" spans="1:6" x14ac:dyDescent="0.25">
      <c r="A2947" t="s">
        <v>51</v>
      </c>
      <c r="B2947" t="s">
        <v>6</v>
      </c>
      <c r="C2947" t="s">
        <v>30</v>
      </c>
      <c r="D2947" s="1">
        <v>44378</v>
      </c>
      <c r="E2947" s="4">
        <v>1484</v>
      </c>
      <c r="F2947">
        <v>212</v>
      </c>
    </row>
    <row r="2948" spans="1:6" x14ac:dyDescent="0.25">
      <c r="A2948" t="s">
        <v>39</v>
      </c>
      <c r="B2948" t="s">
        <v>11</v>
      </c>
      <c r="C2948" t="s">
        <v>52</v>
      </c>
      <c r="D2948" s="1">
        <v>44378</v>
      </c>
      <c r="E2948" s="4">
        <v>3185</v>
      </c>
      <c r="F2948">
        <v>128</v>
      </c>
    </row>
    <row r="2949" spans="1:6" x14ac:dyDescent="0.25">
      <c r="A2949" t="s">
        <v>51</v>
      </c>
      <c r="B2949" t="s">
        <v>27</v>
      </c>
      <c r="C2949" t="s">
        <v>45</v>
      </c>
      <c r="D2949" s="1">
        <v>44378</v>
      </c>
      <c r="E2949" s="4">
        <v>1008</v>
      </c>
      <c r="F2949">
        <v>63</v>
      </c>
    </row>
    <row r="2950" spans="1:6" x14ac:dyDescent="0.25">
      <c r="A2950" t="s">
        <v>20</v>
      </c>
      <c r="B2950" t="s">
        <v>11</v>
      </c>
      <c r="C2950" t="s">
        <v>47</v>
      </c>
      <c r="D2950" s="1">
        <v>44378</v>
      </c>
      <c r="E2950" s="4">
        <v>8134</v>
      </c>
      <c r="F2950">
        <v>429</v>
      </c>
    </row>
    <row r="2951" spans="1:6" x14ac:dyDescent="0.25">
      <c r="A2951" t="s">
        <v>37</v>
      </c>
      <c r="B2951" t="s">
        <v>21</v>
      </c>
      <c r="C2951" t="s">
        <v>17</v>
      </c>
      <c r="D2951" s="1">
        <v>44378</v>
      </c>
      <c r="E2951" s="4">
        <v>924</v>
      </c>
      <c r="F2951">
        <v>66</v>
      </c>
    </row>
    <row r="2952" spans="1:6" x14ac:dyDescent="0.25">
      <c r="A2952" t="s">
        <v>34</v>
      </c>
      <c r="B2952" t="s">
        <v>6</v>
      </c>
      <c r="C2952" t="s">
        <v>42</v>
      </c>
      <c r="D2952" s="1">
        <v>44378</v>
      </c>
      <c r="E2952" s="4">
        <v>3353</v>
      </c>
      <c r="F2952">
        <v>258</v>
      </c>
    </row>
    <row r="2953" spans="1:6" x14ac:dyDescent="0.25">
      <c r="A2953" t="s">
        <v>25</v>
      </c>
      <c r="B2953" t="s">
        <v>9</v>
      </c>
      <c r="C2953" t="s">
        <v>24</v>
      </c>
      <c r="D2953" s="1">
        <v>44378</v>
      </c>
      <c r="E2953" s="4">
        <v>3318</v>
      </c>
      <c r="F2953">
        <v>158</v>
      </c>
    </row>
    <row r="2954" spans="1:6" x14ac:dyDescent="0.25">
      <c r="A2954" t="s">
        <v>41</v>
      </c>
      <c r="B2954" t="s">
        <v>21</v>
      </c>
      <c r="C2954" t="s">
        <v>52</v>
      </c>
      <c r="D2954" s="1">
        <v>44378</v>
      </c>
      <c r="E2954" s="4">
        <v>3094</v>
      </c>
      <c r="F2954">
        <v>135</v>
      </c>
    </row>
    <row r="2955" spans="1:6" x14ac:dyDescent="0.25">
      <c r="A2955" t="s">
        <v>10</v>
      </c>
      <c r="B2955" t="s">
        <v>27</v>
      </c>
      <c r="C2955" t="s">
        <v>17</v>
      </c>
      <c r="D2955" s="1">
        <v>44378</v>
      </c>
      <c r="E2955" s="4">
        <v>511</v>
      </c>
      <c r="F2955">
        <v>37</v>
      </c>
    </row>
    <row r="2956" spans="1:6" x14ac:dyDescent="0.25">
      <c r="A2956" t="s">
        <v>18</v>
      </c>
      <c r="B2956" t="s">
        <v>11</v>
      </c>
      <c r="C2956" t="s">
        <v>24</v>
      </c>
      <c r="D2956" s="1">
        <v>44378</v>
      </c>
      <c r="E2956" s="4">
        <v>2240</v>
      </c>
      <c r="F2956">
        <v>107</v>
      </c>
    </row>
    <row r="2957" spans="1:6" x14ac:dyDescent="0.25">
      <c r="A2957" t="s">
        <v>8</v>
      </c>
      <c r="B2957" t="s">
        <v>27</v>
      </c>
      <c r="C2957" t="s">
        <v>30</v>
      </c>
      <c r="D2957" s="1">
        <v>44378</v>
      </c>
      <c r="E2957" s="4">
        <v>8155</v>
      </c>
      <c r="F2957">
        <v>1610</v>
      </c>
    </row>
    <row r="2958" spans="1:6" x14ac:dyDescent="0.25">
      <c r="A2958" t="s">
        <v>40</v>
      </c>
      <c r="B2958" t="s">
        <v>21</v>
      </c>
      <c r="C2958" t="s">
        <v>44</v>
      </c>
      <c r="D2958" s="1">
        <v>44378</v>
      </c>
      <c r="E2958" s="4">
        <v>1239</v>
      </c>
      <c r="F2958">
        <v>50</v>
      </c>
    </row>
    <row r="2959" spans="1:6" x14ac:dyDescent="0.25">
      <c r="A2959" t="s">
        <v>33</v>
      </c>
      <c r="B2959" t="s">
        <v>27</v>
      </c>
      <c r="C2959" t="s">
        <v>42</v>
      </c>
      <c r="D2959" s="1">
        <v>44378</v>
      </c>
      <c r="E2959" s="4">
        <v>2849</v>
      </c>
      <c r="F2959">
        <v>220</v>
      </c>
    </row>
    <row r="2960" spans="1:6" x14ac:dyDescent="0.25">
      <c r="A2960" t="s">
        <v>15</v>
      </c>
      <c r="B2960" t="s">
        <v>27</v>
      </c>
      <c r="C2960" t="s">
        <v>50</v>
      </c>
      <c r="D2960" s="1">
        <v>44378</v>
      </c>
      <c r="E2960" s="4">
        <v>4515</v>
      </c>
      <c r="F2960">
        <v>452</v>
      </c>
    </row>
    <row r="2961" spans="1:6" x14ac:dyDescent="0.25">
      <c r="A2961" t="s">
        <v>8</v>
      </c>
      <c r="B2961" t="s">
        <v>27</v>
      </c>
      <c r="C2961" t="s">
        <v>47</v>
      </c>
      <c r="D2961" s="1">
        <v>44378</v>
      </c>
      <c r="E2961" s="4">
        <v>3129</v>
      </c>
      <c r="F2961">
        <v>174</v>
      </c>
    </row>
    <row r="2962" spans="1:6" x14ac:dyDescent="0.25">
      <c r="A2962" t="s">
        <v>34</v>
      </c>
      <c r="B2962" t="s">
        <v>6</v>
      </c>
      <c r="C2962" t="s">
        <v>48</v>
      </c>
      <c r="D2962" s="1">
        <v>44378</v>
      </c>
      <c r="E2962" s="4">
        <v>2100</v>
      </c>
      <c r="F2962">
        <v>96</v>
      </c>
    </row>
    <row r="2963" spans="1:6" x14ac:dyDescent="0.25">
      <c r="A2963" t="s">
        <v>37</v>
      </c>
      <c r="B2963" t="s">
        <v>16</v>
      </c>
      <c r="C2963" t="s">
        <v>19</v>
      </c>
      <c r="D2963" s="1">
        <v>44378</v>
      </c>
      <c r="E2963" s="4">
        <v>420</v>
      </c>
      <c r="F2963">
        <v>23</v>
      </c>
    </row>
    <row r="2964" spans="1:6" x14ac:dyDescent="0.25">
      <c r="A2964" t="s">
        <v>40</v>
      </c>
      <c r="B2964" t="s">
        <v>6</v>
      </c>
      <c r="C2964" t="s">
        <v>36</v>
      </c>
      <c r="D2964" s="1">
        <v>44378</v>
      </c>
      <c r="E2964" s="4">
        <v>2667</v>
      </c>
      <c r="F2964">
        <v>178</v>
      </c>
    </row>
    <row r="2965" spans="1:6" x14ac:dyDescent="0.25">
      <c r="A2965" t="s">
        <v>39</v>
      </c>
      <c r="B2965" t="s">
        <v>9</v>
      </c>
      <c r="C2965" t="s">
        <v>52</v>
      </c>
      <c r="D2965" s="1">
        <v>44378</v>
      </c>
      <c r="E2965" s="4">
        <v>2086</v>
      </c>
      <c r="F2965">
        <v>95</v>
      </c>
    </row>
    <row r="2966" spans="1:6" x14ac:dyDescent="0.25">
      <c r="A2966" t="s">
        <v>40</v>
      </c>
      <c r="B2966" t="s">
        <v>6</v>
      </c>
      <c r="C2966" t="s">
        <v>17</v>
      </c>
      <c r="D2966" s="1">
        <v>44378</v>
      </c>
      <c r="E2966" s="4">
        <v>2744</v>
      </c>
      <c r="F2966">
        <v>162</v>
      </c>
    </row>
    <row r="2967" spans="1:6" x14ac:dyDescent="0.25">
      <c r="A2967" t="s">
        <v>32</v>
      </c>
      <c r="B2967" t="s">
        <v>21</v>
      </c>
      <c r="C2967" t="s">
        <v>38</v>
      </c>
      <c r="D2967" s="1">
        <v>44378</v>
      </c>
      <c r="E2967" s="4">
        <v>3283</v>
      </c>
      <c r="F2967">
        <v>137</v>
      </c>
    </row>
    <row r="2968" spans="1:6" x14ac:dyDescent="0.25">
      <c r="A2968" t="s">
        <v>25</v>
      </c>
      <c r="B2968" t="s">
        <v>21</v>
      </c>
      <c r="C2968" t="s">
        <v>52</v>
      </c>
      <c r="D2968" s="1">
        <v>44378</v>
      </c>
      <c r="E2968" s="4">
        <v>1365</v>
      </c>
      <c r="F2968">
        <v>60</v>
      </c>
    </row>
    <row r="2969" spans="1:6" x14ac:dyDescent="0.25">
      <c r="A2969" t="s">
        <v>29</v>
      </c>
      <c r="B2969" t="s">
        <v>9</v>
      </c>
      <c r="C2969" t="s">
        <v>52</v>
      </c>
      <c r="D2969" s="1">
        <v>44378</v>
      </c>
      <c r="E2969" s="4">
        <v>2919</v>
      </c>
      <c r="F2969">
        <v>133</v>
      </c>
    </row>
    <row r="2970" spans="1:6" x14ac:dyDescent="0.25">
      <c r="A2970" t="s">
        <v>40</v>
      </c>
      <c r="B2970" t="s">
        <v>11</v>
      </c>
      <c r="C2970" t="s">
        <v>22</v>
      </c>
      <c r="D2970" s="1">
        <v>44378</v>
      </c>
      <c r="E2970" s="4">
        <v>6601</v>
      </c>
      <c r="F2970">
        <v>441</v>
      </c>
    </row>
    <row r="2971" spans="1:6" x14ac:dyDescent="0.25">
      <c r="A2971" t="s">
        <v>37</v>
      </c>
      <c r="B2971" t="s">
        <v>6</v>
      </c>
      <c r="C2971" t="s">
        <v>45</v>
      </c>
      <c r="D2971" s="1">
        <v>44378</v>
      </c>
      <c r="E2971" s="4">
        <v>3472</v>
      </c>
      <c r="F2971">
        <v>232</v>
      </c>
    </row>
    <row r="2972" spans="1:6" x14ac:dyDescent="0.25">
      <c r="A2972" t="s">
        <v>15</v>
      </c>
      <c r="B2972" t="s">
        <v>9</v>
      </c>
      <c r="C2972" t="s">
        <v>48</v>
      </c>
      <c r="D2972" s="1">
        <v>44378</v>
      </c>
      <c r="E2972" s="4">
        <v>5187</v>
      </c>
      <c r="F2972">
        <v>236</v>
      </c>
    </row>
    <row r="2973" spans="1:6" x14ac:dyDescent="0.25">
      <c r="A2973" t="s">
        <v>39</v>
      </c>
      <c r="B2973" t="s">
        <v>21</v>
      </c>
      <c r="C2973" t="s">
        <v>28</v>
      </c>
      <c r="D2973" s="1">
        <v>44378</v>
      </c>
      <c r="E2973" s="4">
        <v>7805</v>
      </c>
      <c r="F2973">
        <v>840</v>
      </c>
    </row>
    <row r="2974" spans="1:6" x14ac:dyDescent="0.25">
      <c r="A2974" t="s">
        <v>32</v>
      </c>
      <c r="B2974" t="s">
        <v>9</v>
      </c>
      <c r="C2974" t="s">
        <v>24</v>
      </c>
      <c r="D2974" s="1">
        <v>44378</v>
      </c>
      <c r="E2974" s="4">
        <v>10199</v>
      </c>
      <c r="F2974">
        <v>486</v>
      </c>
    </row>
    <row r="2975" spans="1:6" x14ac:dyDescent="0.25">
      <c r="A2975" t="s">
        <v>33</v>
      </c>
      <c r="B2975" t="s">
        <v>21</v>
      </c>
      <c r="C2975" t="s">
        <v>36</v>
      </c>
      <c r="D2975" s="1">
        <v>44378</v>
      </c>
      <c r="E2975" s="4">
        <v>12012</v>
      </c>
      <c r="F2975">
        <v>770</v>
      </c>
    </row>
    <row r="2976" spans="1:6" x14ac:dyDescent="0.25">
      <c r="A2976" t="s">
        <v>40</v>
      </c>
      <c r="B2976" t="s">
        <v>27</v>
      </c>
      <c r="C2976" t="s">
        <v>42</v>
      </c>
      <c r="D2976" s="1">
        <v>44378</v>
      </c>
      <c r="E2976" s="4">
        <v>6776</v>
      </c>
      <c r="F2976">
        <v>424</v>
      </c>
    </row>
    <row r="2977" spans="1:6" x14ac:dyDescent="0.25">
      <c r="A2977" t="s">
        <v>34</v>
      </c>
      <c r="B2977" t="s">
        <v>27</v>
      </c>
      <c r="C2977" t="s">
        <v>31</v>
      </c>
      <c r="D2977" s="1">
        <v>44379</v>
      </c>
      <c r="E2977" s="4">
        <v>5712</v>
      </c>
      <c r="F2977">
        <v>840</v>
      </c>
    </row>
    <row r="2978" spans="1:6" x14ac:dyDescent="0.25">
      <c r="A2978" t="s">
        <v>23</v>
      </c>
      <c r="B2978" t="s">
        <v>6</v>
      </c>
      <c r="C2978" t="s">
        <v>43</v>
      </c>
      <c r="D2978" s="1">
        <v>44379</v>
      </c>
      <c r="E2978" s="4">
        <v>2821</v>
      </c>
      <c r="F2978">
        <v>149</v>
      </c>
    </row>
    <row r="2979" spans="1:6" x14ac:dyDescent="0.25">
      <c r="A2979" t="s">
        <v>10</v>
      </c>
      <c r="B2979" t="s">
        <v>27</v>
      </c>
      <c r="C2979" t="s">
        <v>47</v>
      </c>
      <c r="D2979" s="1">
        <v>44379</v>
      </c>
      <c r="E2979" s="4">
        <v>11753</v>
      </c>
      <c r="F2979">
        <v>692</v>
      </c>
    </row>
    <row r="2980" spans="1:6" x14ac:dyDescent="0.25">
      <c r="A2980" t="s">
        <v>46</v>
      </c>
      <c r="B2980" t="s">
        <v>9</v>
      </c>
      <c r="C2980" t="s">
        <v>7</v>
      </c>
      <c r="D2980" s="1">
        <v>44379</v>
      </c>
      <c r="E2980" s="4">
        <v>819</v>
      </c>
      <c r="F2980">
        <v>35</v>
      </c>
    </row>
    <row r="2981" spans="1:6" x14ac:dyDescent="0.25">
      <c r="A2981" t="s">
        <v>37</v>
      </c>
      <c r="B2981" t="s">
        <v>9</v>
      </c>
      <c r="C2981" t="s">
        <v>26</v>
      </c>
      <c r="D2981" s="1">
        <v>44379</v>
      </c>
      <c r="E2981" s="4">
        <v>3654</v>
      </c>
      <c r="F2981">
        <v>203</v>
      </c>
    </row>
    <row r="2982" spans="1:6" x14ac:dyDescent="0.25">
      <c r="A2982" t="s">
        <v>29</v>
      </c>
      <c r="B2982" t="s">
        <v>21</v>
      </c>
      <c r="C2982" t="s">
        <v>22</v>
      </c>
      <c r="D2982" s="1">
        <v>44379</v>
      </c>
      <c r="E2982" s="4">
        <v>5705</v>
      </c>
      <c r="F2982">
        <v>408</v>
      </c>
    </row>
    <row r="2983" spans="1:6" x14ac:dyDescent="0.25">
      <c r="A2983" t="s">
        <v>8</v>
      </c>
      <c r="B2983" t="s">
        <v>9</v>
      </c>
      <c r="C2983" t="s">
        <v>47</v>
      </c>
      <c r="D2983" s="1">
        <v>44379</v>
      </c>
      <c r="E2983" s="4">
        <v>3017</v>
      </c>
      <c r="F2983">
        <v>178</v>
      </c>
    </row>
    <row r="2984" spans="1:6" x14ac:dyDescent="0.25">
      <c r="A2984" t="s">
        <v>40</v>
      </c>
      <c r="B2984" t="s">
        <v>21</v>
      </c>
      <c r="C2984" t="s">
        <v>31</v>
      </c>
      <c r="D2984" s="1">
        <v>44379</v>
      </c>
      <c r="E2984" s="4">
        <v>5733</v>
      </c>
      <c r="F2984">
        <v>840</v>
      </c>
    </row>
    <row r="2985" spans="1:6" x14ac:dyDescent="0.25">
      <c r="A2985" t="s">
        <v>20</v>
      </c>
      <c r="B2985" t="s">
        <v>16</v>
      </c>
      <c r="C2985" t="s">
        <v>7</v>
      </c>
      <c r="D2985" s="1">
        <v>44379</v>
      </c>
      <c r="E2985" s="4">
        <v>7168</v>
      </c>
      <c r="F2985">
        <v>276</v>
      </c>
    </row>
    <row r="2986" spans="1:6" x14ac:dyDescent="0.25">
      <c r="A2986" t="s">
        <v>10</v>
      </c>
      <c r="B2986" t="s">
        <v>9</v>
      </c>
      <c r="C2986" t="s">
        <v>52</v>
      </c>
      <c r="D2986" s="1">
        <v>44379</v>
      </c>
      <c r="E2986" s="4">
        <v>2072</v>
      </c>
      <c r="F2986">
        <v>87</v>
      </c>
    </row>
    <row r="2987" spans="1:6" x14ac:dyDescent="0.25">
      <c r="A2987" t="s">
        <v>29</v>
      </c>
      <c r="B2987" t="s">
        <v>16</v>
      </c>
      <c r="C2987" t="s">
        <v>14</v>
      </c>
      <c r="D2987" s="1">
        <v>44379</v>
      </c>
      <c r="E2987" s="4">
        <v>2191</v>
      </c>
      <c r="F2987">
        <v>244</v>
      </c>
    </row>
    <row r="2988" spans="1:6" x14ac:dyDescent="0.25">
      <c r="A2988" t="s">
        <v>40</v>
      </c>
      <c r="B2988" t="s">
        <v>27</v>
      </c>
      <c r="C2988" t="s">
        <v>26</v>
      </c>
      <c r="D2988" s="1">
        <v>44379</v>
      </c>
      <c r="E2988" s="4">
        <v>3465</v>
      </c>
      <c r="F2988">
        <v>174</v>
      </c>
    </row>
    <row r="2989" spans="1:6" x14ac:dyDescent="0.25">
      <c r="A2989" t="s">
        <v>33</v>
      </c>
      <c r="B2989" t="s">
        <v>27</v>
      </c>
      <c r="C2989" t="s">
        <v>17</v>
      </c>
      <c r="D2989" s="1">
        <v>44379</v>
      </c>
      <c r="E2989" s="4">
        <v>3395</v>
      </c>
      <c r="F2989">
        <v>200</v>
      </c>
    </row>
    <row r="2990" spans="1:6" x14ac:dyDescent="0.25">
      <c r="A2990" t="s">
        <v>46</v>
      </c>
      <c r="B2990" t="s">
        <v>27</v>
      </c>
      <c r="C2990" t="s">
        <v>28</v>
      </c>
      <c r="D2990" s="1">
        <v>44379</v>
      </c>
      <c r="E2990" s="4">
        <v>3332</v>
      </c>
      <c r="F2990">
        <v>417</v>
      </c>
    </row>
    <row r="2991" spans="1:6" x14ac:dyDescent="0.25">
      <c r="A2991" t="s">
        <v>13</v>
      </c>
      <c r="B2991" t="s">
        <v>6</v>
      </c>
      <c r="C2991" t="s">
        <v>35</v>
      </c>
      <c r="D2991" s="1">
        <v>44379</v>
      </c>
      <c r="E2991" s="4">
        <v>4634</v>
      </c>
      <c r="F2991">
        <v>309</v>
      </c>
    </row>
    <row r="2992" spans="1:6" x14ac:dyDescent="0.25">
      <c r="A2992" t="s">
        <v>49</v>
      </c>
      <c r="B2992" t="s">
        <v>16</v>
      </c>
      <c r="C2992" t="s">
        <v>7</v>
      </c>
      <c r="D2992" s="1">
        <v>44379</v>
      </c>
      <c r="E2992" s="4">
        <v>4193</v>
      </c>
      <c r="F2992">
        <v>175</v>
      </c>
    </row>
    <row r="2993" spans="1:6" x14ac:dyDescent="0.25">
      <c r="A2993" t="s">
        <v>49</v>
      </c>
      <c r="B2993" t="s">
        <v>6</v>
      </c>
      <c r="C2993" t="s">
        <v>35</v>
      </c>
      <c r="D2993" s="1">
        <v>44379</v>
      </c>
      <c r="E2993" s="4">
        <v>1890</v>
      </c>
      <c r="F2993">
        <v>146</v>
      </c>
    </row>
    <row r="2994" spans="1:6" x14ac:dyDescent="0.25">
      <c r="A2994" t="s">
        <v>23</v>
      </c>
      <c r="B2994" t="s">
        <v>21</v>
      </c>
      <c r="C2994" t="s">
        <v>28</v>
      </c>
      <c r="D2994" s="1">
        <v>44379</v>
      </c>
      <c r="E2994" s="4">
        <v>12299</v>
      </c>
      <c r="F2994">
        <v>1400</v>
      </c>
    </row>
    <row r="2995" spans="1:6" x14ac:dyDescent="0.25">
      <c r="A2995" t="s">
        <v>13</v>
      </c>
      <c r="B2995" t="s">
        <v>16</v>
      </c>
      <c r="C2995" t="s">
        <v>48</v>
      </c>
      <c r="D2995" s="1">
        <v>44379</v>
      </c>
      <c r="E2995" s="4">
        <v>1869</v>
      </c>
      <c r="F2995">
        <v>85</v>
      </c>
    </row>
    <row r="2996" spans="1:6" x14ac:dyDescent="0.25">
      <c r="A2996" t="s">
        <v>23</v>
      </c>
      <c r="B2996" t="s">
        <v>11</v>
      </c>
      <c r="C2996" t="s">
        <v>38</v>
      </c>
      <c r="D2996" s="1">
        <v>44379</v>
      </c>
      <c r="E2996" s="4">
        <v>3052</v>
      </c>
      <c r="F2996">
        <v>128</v>
      </c>
    </row>
    <row r="2997" spans="1:6" x14ac:dyDescent="0.25">
      <c r="A2997" t="s">
        <v>20</v>
      </c>
      <c r="B2997" t="s">
        <v>27</v>
      </c>
      <c r="C2997" t="s">
        <v>36</v>
      </c>
      <c r="D2997" s="1">
        <v>44379</v>
      </c>
      <c r="E2997" s="4">
        <v>3451</v>
      </c>
      <c r="F2997">
        <v>216</v>
      </c>
    </row>
    <row r="2998" spans="1:6" x14ac:dyDescent="0.25">
      <c r="A2998" t="s">
        <v>29</v>
      </c>
      <c r="B2998" t="s">
        <v>6</v>
      </c>
      <c r="C2998" t="s">
        <v>48</v>
      </c>
      <c r="D2998" s="1">
        <v>44379</v>
      </c>
      <c r="E2998" s="4">
        <v>5572</v>
      </c>
      <c r="F2998">
        <v>266</v>
      </c>
    </row>
    <row r="2999" spans="1:6" x14ac:dyDescent="0.25">
      <c r="A2999" t="s">
        <v>15</v>
      </c>
      <c r="B2999" t="s">
        <v>27</v>
      </c>
      <c r="C2999" t="s">
        <v>17</v>
      </c>
      <c r="D2999" s="1">
        <v>44379</v>
      </c>
      <c r="E2999" s="4">
        <v>1309</v>
      </c>
      <c r="F2999">
        <v>82</v>
      </c>
    </row>
    <row r="3000" spans="1:6" x14ac:dyDescent="0.25">
      <c r="A3000" t="s">
        <v>46</v>
      </c>
      <c r="B3000" t="s">
        <v>6</v>
      </c>
      <c r="C3000" t="s">
        <v>12</v>
      </c>
      <c r="D3000" s="1">
        <v>44379</v>
      </c>
      <c r="E3000" s="4">
        <v>4963</v>
      </c>
      <c r="F3000">
        <v>199</v>
      </c>
    </row>
    <row r="3001" spans="1:6" x14ac:dyDescent="0.25">
      <c r="A3001" t="s">
        <v>32</v>
      </c>
      <c r="B3001" t="s">
        <v>16</v>
      </c>
      <c r="C3001" t="s">
        <v>43</v>
      </c>
      <c r="D3001" s="1">
        <v>44379</v>
      </c>
      <c r="E3001" s="4">
        <v>6167</v>
      </c>
      <c r="F3001">
        <v>343</v>
      </c>
    </row>
    <row r="3002" spans="1:6" x14ac:dyDescent="0.25">
      <c r="A3002" t="s">
        <v>23</v>
      </c>
      <c r="B3002" t="s">
        <v>16</v>
      </c>
      <c r="C3002" t="s">
        <v>30</v>
      </c>
      <c r="D3002" s="1">
        <v>44379</v>
      </c>
      <c r="E3002" s="4">
        <v>16359</v>
      </c>
      <c r="F3002">
        <v>2030</v>
      </c>
    </row>
    <row r="3003" spans="1:6" x14ac:dyDescent="0.25">
      <c r="A3003" t="s">
        <v>49</v>
      </c>
      <c r="B3003" t="s">
        <v>6</v>
      </c>
      <c r="C3003" t="s">
        <v>24</v>
      </c>
      <c r="D3003" s="1">
        <v>44379</v>
      </c>
      <c r="E3003" s="4">
        <v>175</v>
      </c>
      <c r="F3003">
        <v>9</v>
      </c>
    </row>
    <row r="3004" spans="1:6" x14ac:dyDescent="0.25">
      <c r="A3004" t="s">
        <v>20</v>
      </c>
      <c r="B3004" t="s">
        <v>6</v>
      </c>
      <c r="C3004" t="s">
        <v>7</v>
      </c>
      <c r="D3004" s="1">
        <v>44379</v>
      </c>
      <c r="E3004" s="4">
        <v>6650</v>
      </c>
      <c r="F3004">
        <v>278</v>
      </c>
    </row>
    <row r="3005" spans="1:6" x14ac:dyDescent="0.25">
      <c r="A3005" t="s">
        <v>20</v>
      </c>
      <c r="B3005" t="s">
        <v>27</v>
      </c>
      <c r="C3005" t="s">
        <v>14</v>
      </c>
      <c r="D3005" s="1">
        <v>44382</v>
      </c>
      <c r="E3005" s="4">
        <v>707</v>
      </c>
      <c r="F3005">
        <v>71</v>
      </c>
    </row>
    <row r="3006" spans="1:6" x14ac:dyDescent="0.25">
      <c r="A3006" t="s">
        <v>23</v>
      </c>
      <c r="B3006" t="s">
        <v>16</v>
      </c>
      <c r="C3006" t="s">
        <v>44</v>
      </c>
      <c r="D3006" s="1">
        <v>44382</v>
      </c>
      <c r="E3006" s="4">
        <v>2282</v>
      </c>
      <c r="F3006">
        <v>96</v>
      </c>
    </row>
    <row r="3007" spans="1:6" x14ac:dyDescent="0.25">
      <c r="A3007" t="s">
        <v>29</v>
      </c>
      <c r="B3007" t="s">
        <v>11</v>
      </c>
      <c r="C3007" t="s">
        <v>45</v>
      </c>
      <c r="D3007" s="1">
        <v>44382</v>
      </c>
      <c r="E3007" s="4">
        <v>3745</v>
      </c>
      <c r="F3007">
        <v>235</v>
      </c>
    </row>
    <row r="3008" spans="1:6" x14ac:dyDescent="0.25">
      <c r="A3008" t="s">
        <v>10</v>
      </c>
      <c r="B3008" t="s">
        <v>27</v>
      </c>
      <c r="C3008" t="s">
        <v>22</v>
      </c>
      <c r="D3008" s="1">
        <v>44382</v>
      </c>
      <c r="E3008" s="4">
        <v>5502</v>
      </c>
      <c r="F3008">
        <v>424</v>
      </c>
    </row>
    <row r="3009" spans="1:6" x14ac:dyDescent="0.25">
      <c r="A3009" t="s">
        <v>25</v>
      </c>
      <c r="B3009" t="s">
        <v>6</v>
      </c>
      <c r="C3009" t="s">
        <v>17</v>
      </c>
      <c r="D3009" s="1">
        <v>44382</v>
      </c>
      <c r="E3009" s="4">
        <v>1813</v>
      </c>
      <c r="F3009">
        <v>130</v>
      </c>
    </row>
    <row r="3010" spans="1:6" x14ac:dyDescent="0.25">
      <c r="A3010" t="s">
        <v>10</v>
      </c>
      <c r="B3010" t="s">
        <v>16</v>
      </c>
      <c r="C3010" t="s">
        <v>45</v>
      </c>
      <c r="D3010" s="1">
        <v>44382</v>
      </c>
      <c r="E3010" s="4">
        <v>910</v>
      </c>
      <c r="F3010">
        <v>54</v>
      </c>
    </row>
    <row r="3011" spans="1:6" x14ac:dyDescent="0.25">
      <c r="A3011" t="s">
        <v>29</v>
      </c>
      <c r="B3011" t="s">
        <v>21</v>
      </c>
      <c r="C3011" t="s">
        <v>38</v>
      </c>
      <c r="D3011" s="1">
        <v>44382</v>
      </c>
      <c r="E3011" s="4">
        <v>7350</v>
      </c>
      <c r="F3011">
        <v>294</v>
      </c>
    </row>
    <row r="3012" spans="1:6" x14ac:dyDescent="0.25">
      <c r="A3012" t="s">
        <v>10</v>
      </c>
      <c r="B3012" t="s">
        <v>6</v>
      </c>
      <c r="C3012" t="s">
        <v>31</v>
      </c>
      <c r="D3012" s="1">
        <v>44382</v>
      </c>
      <c r="E3012" s="4">
        <v>1911</v>
      </c>
      <c r="F3012">
        <v>192</v>
      </c>
    </row>
    <row r="3013" spans="1:6" x14ac:dyDescent="0.25">
      <c r="A3013" t="s">
        <v>33</v>
      </c>
      <c r="B3013" t="s">
        <v>16</v>
      </c>
      <c r="C3013" t="s">
        <v>12</v>
      </c>
      <c r="D3013" s="1">
        <v>44382</v>
      </c>
      <c r="E3013" s="4">
        <v>4473</v>
      </c>
      <c r="F3013">
        <v>179</v>
      </c>
    </row>
    <row r="3014" spans="1:6" x14ac:dyDescent="0.25">
      <c r="A3014" t="s">
        <v>29</v>
      </c>
      <c r="B3014" t="s">
        <v>16</v>
      </c>
      <c r="C3014" t="s">
        <v>50</v>
      </c>
      <c r="D3014" s="1">
        <v>44382</v>
      </c>
      <c r="E3014" s="4">
        <v>5908</v>
      </c>
      <c r="F3014">
        <v>657</v>
      </c>
    </row>
    <row r="3015" spans="1:6" x14ac:dyDescent="0.25">
      <c r="A3015" t="s">
        <v>15</v>
      </c>
      <c r="B3015" t="s">
        <v>6</v>
      </c>
      <c r="C3015" t="s">
        <v>42</v>
      </c>
      <c r="D3015" s="1">
        <v>44382</v>
      </c>
      <c r="E3015" s="4">
        <v>3010</v>
      </c>
      <c r="F3015">
        <v>232</v>
      </c>
    </row>
    <row r="3016" spans="1:6" x14ac:dyDescent="0.25">
      <c r="A3016" t="s">
        <v>13</v>
      </c>
      <c r="B3016" t="s">
        <v>21</v>
      </c>
      <c r="C3016" t="s">
        <v>7</v>
      </c>
      <c r="D3016" s="1">
        <v>44383</v>
      </c>
      <c r="E3016" s="4">
        <v>1540</v>
      </c>
      <c r="F3016">
        <v>58</v>
      </c>
    </row>
    <row r="3017" spans="1:6" x14ac:dyDescent="0.25">
      <c r="A3017" t="s">
        <v>37</v>
      </c>
      <c r="B3017" t="s">
        <v>27</v>
      </c>
      <c r="C3017" t="s">
        <v>43</v>
      </c>
      <c r="D3017" s="1">
        <v>44383</v>
      </c>
      <c r="E3017" s="4">
        <v>4543</v>
      </c>
      <c r="F3017">
        <v>253</v>
      </c>
    </row>
    <row r="3018" spans="1:6" x14ac:dyDescent="0.25">
      <c r="A3018" t="s">
        <v>39</v>
      </c>
      <c r="B3018" t="s">
        <v>11</v>
      </c>
      <c r="C3018" t="s">
        <v>31</v>
      </c>
      <c r="D3018" s="1">
        <v>44383</v>
      </c>
      <c r="E3018" s="4">
        <v>3934</v>
      </c>
      <c r="F3018">
        <v>394</v>
      </c>
    </row>
    <row r="3019" spans="1:6" x14ac:dyDescent="0.25">
      <c r="A3019" t="s">
        <v>8</v>
      </c>
      <c r="B3019" t="s">
        <v>11</v>
      </c>
      <c r="C3019" t="s">
        <v>48</v>
      </c>
      <c r="D3019" s="1">
        <v>44383</v>
      </c>
      <c r="E3019" s="4">
        <v>4823</v>
      </c>
      <c r="F3019">
        <v>220</v>
      </c>
    </row>
    <row r="3020" spans="1:6" x14ac:dyDescent="0.25">
      <c r="A3020" t="s">
        <v>15</v>
      </c>
      <c r="B3020" t="s">
        <v>21</v>
      </c>
      <c r="C3020" t="s">
        <v>35</v>
      </c>
      <c r="D3020" s="1">
        <v>44383</v>
      </c>
      <c r="E3020" s="4">
        <v>4382</v>
      </c>
      <c r="F3020">
        <v>366</v>
      </c>
    </row>
    <row r="3021" spans="1:6" x14ac:dyDescent="0.25">
      <c r="A3021" t="s">
        <v>49</v>
      </c>
      <c r="B3021" t="s">
        <v>16</v>
      </c>
      <c r="C3021" t="s">
        <v>45</v>
      </c>
      <c r="D3021" s="1">
        <v>44383</v>
      </c>
      <c r="E3021" s="4">
        <v>6076</v>
      </c>
      <c r="F3021">
        <v>380</v>
      </c>
    </row>
    <row r="3022" spans="1:6" x14ac:dyDescent="0.25">
      <c r="A3022" t="s">
        <v>32</v>
      </c>
      <c r="B3022" t="s">
        <v>9</v>
      </c>
      <c r="C3022" t="s">
        <v>19</v>
      </c>
      <c r="D3022" s="1">
        <v>44383</v>
      </c>
      <c r="E3022" s="4">
        <v>5026</v>
      </c>
      <c r="F3022">
        <v>296</v>
      </c>
    </row>
    <row r="3023" spans="1:6" x14ac:dyDescent="0.25">
      <c r="A3023" t="s">
        <v>13</v>
      </c>
      <c r="B3023" t="s">
        <v>6</v>
      </c>
      <c r="C3023" t="s">
        <v>30</v>
      </c>
      <c r="D3023" s="1">
        <v>44383</v>
      </c>
      <c r="E3023" s="4">
        <v>3640</v>
      </c>
      <c r="F3023">
        <v>607</v>
      </c>
    </row>
    <row r="3024" spans="1:6" x14ac:dyDescent="0.25">
      <c r="A3024" t="s">
        <v>33</v>
      </c>
      <c r="B3024" t="s">
        <v>27</v>
      </c>
      <c r="C3024" t="s">
        <v>52</v>
      </c>
      <c r="D3024" s="1">
        <v>44383</v>
      </c>
      <c r="E3024" s="4">
        <v>6706</v>
      </c>
      <c r="F3024">
        <v>305</v>
      </c>
    </row>
    <row r="3025" spans="1:6" x14ac:dyDescent="0.25">
      <c r="A3025" t="s">
        <v>20</v>
      </c>
      <c r="B3025" t="s">
        <v>27</v>
      </c>
      <c r="C3025" t="s">
        <v>31</v>
      </c>
      <c r="D3025" s="1">
        <v>44383</v>
      </c>
      <c r="E3025" s="4">
        <v>2366</v>
      </c>
      <c r="F3025">
        <v>296</v>
      </c>
    </row>
    <row r="3026" spans="1:6" x14ac:dyDescent="0.25">
      <c r="A3026" t="s">
        <v>33</v>
      </c>
      <c r="B3026" t="s">
        <v>21</v>
      </c>
      <c r="C3026" t="s">
        <v>14</v>
      </c>
      <c r="D3026" s="1">
        <v>44383</v>
      </c>
      <c r="E3026" s="4">
        <v>1736</v>
      </c>
      <c r="F3026">
        <v>174</v>
      </c>
    </row>
    <row r="3027" spans="1:6" x14ac:dyDescent="0.25">
      <c r="A3027" t="s">
        <v>25</v>
      </c>
      <c r="B3027" t="s">
        <v>9</v>
      </c>
      <c r="C3027" t="s">
        <v>35</v>
      </c>
      <c r="D3027" s="1">
        <v>44383</v>
      </c>
      <c r="E3027" s="4">
        <v>469</v>
      </c>
      <c r="F3027">
        <v>40</v>
      </c>
    </row>
    <row r="3028" spans="1:6" x14ac:dyDescent="0.25">
      <c r="A3028" t="s">
        <v>18</v>
      </c>
      <c r="B3028" t="s">
        <v>16</v>
      </c>
      <c r="C3028" t="s">
        <v>14</v>
      </c>
      <c r="D3028" s="1">
        <v>44383</v>
      </c>
      <c r="E3028" s="4">
        <v>2905</v>
      </c>
      <c r="F3028">
        <v>243</v>
      </c>
    </row>
    <row r="3029" spans="1:6" x14ac:dyDescent="0.25">
      <c r="A3029" t="s">
        <v>34</v>
      </c>
      <c r="B3029" t="s">
        <v>6</v>
      </c>
      <c r="C3029" t="s">
        <v>7</v>
      </c>
      <c r="D3029" s="1">
        <v>44383</v>
      </c>
      <c r="E3029" s="4">
        <v>5257</v>
      </c>
      <c r="F3029">
        <v>211</v>
      </c>
    </row>
    <row r="3030" spans="1:6" x14ac:dyDescent="0.25">
      <c r="A3030" t="s">
        <v>33</v>
      </c>
      <c r="B3030" t="s">
        <v>11</v>
      </c>
      <c r="C3030" t="s">
        <v>36</v>
      </c>
      <c r="D3030" s="1">
        <v>44383</v>
      </c>
      <c r="E3030" s="4">
        <v>1806</v>
      </c>
      <c r="F3030">
        <v>139</v>
      </c>
    </row>
    <row r="3031" spans="1:6" x14ac:dyDescent="0.25">
      <c r="A3031" t="s">
        <v>13</v>
      </c>
      <c r="B3031" t="s">
        <v>11</v>
      </c>
      <c r="C3031" t="s">
        <v>31</v>
      </c>
      <c r="D3031" s="1">
        <v>44384</v>
      </c>
      <c r="E3031" s="4">
        <v>3192</v>
      </c>
      <c r="F3031">
        <v>399</v>
      </c>
    </row>
    <row r="3032" spans="1:6" x14ac:dyDescent="0.25">
      <c r="A3032" t="s">
        <v>46</v>
      </c>
      <c r="B3032" t="s">
        <v>16</v>
      </c>
      <c r="C3032" t="s">
        <v>22</v>
      </c>
      <c r="D3032" s="1">
        <v>44384</v>
      </c>
      <c r="E3032" s="4">
        <v>8932</v>
      </c>
      <c r="F3032">
        <v>596</v>
      </c>
    </row>
    <row r="3033" spans="1:6" x14ac:dyDescent="0.25">
      <c r="A3033" t="s">
        <v>18</v>
      </c>
      <c r="B3033" t="s">
        <v>9</v>
      </c>
      <c r="C3033" t="s">
        <v>50</v>
      </c>
      <c r="D3033" s="1">
        <v>44384</v>
      </c>
      <c r="E3033" s="4">
        <v>707</v>
      </c>
      <c r="F3033">
        <v>71</v>
      </c>
    </row>
    <row r="3034" spans="1:6" x14ac:dyDescent="0.25">
      <c r="A3034" t="s">
        <v>46</v>
      </c>
      <c r="B3034" t="s">
        <v>16</v>
      </c>
      <c r="C3034" t="s">
        <v>43</v>
      </c>
      <c r="D3034" s="1">
        <v>44384</v>
      </c>
      <c r="E3034" s="4">
        <v>1519</v>
      </c>
      <c r="F3034">
        <v>90</v>
      </c>
    </row>
    <row r="3035" spans="1:6" x14ac:dyDescent="0.25">
      <c r="A3035" t="s">
        <v>18</v>
      </c>
      <c r="B3035" t="s">
        <v>6</v>
      </c>
      <c r="C3035" t="s">
        <v>24</v>
      </c>
      <c r="D3035" s="1">
        <v>44384</v>
      </c>
      <c r="E3035" s="4">
        <v>7630</v>
      </c>
      <c r="F3035">
        <v>364</v>
      </c>
    </row>
    <row r="3036" spans="1:6" x14ac:dyDescent="0.25">
      <c r="A3036" t="s">
        <v>29</v>
      </c>
      <c r="B3036" t="s">
        <v>16</v>
      </c>
      <c r="C3036" t="s">
        <v>35</v>
      </c>
      <c r="D3036" s="1">
        <v>44384</v>
      </c>
      <c r="E3036" s="4">
        <v>5243</v>
      </c>
      <c r="F3036">
        <v>375</v>
      </c>
    </row>
    <row r="3037" spans="1:6" x14ac:dyDescent="0.25">
      <c r="A3037" t="s">
        <v>41</v>
      </c>
      <c r="B3037" t="s">
        <v>16</v>
      </c>
      <c r="C3037" t="s">
        <v>19</v>
      </c>
      <c r="D3037" s="1">
        <v>44384</v>
      </c>
      <c r="E3037" s="4">
        <v>4676</v>
      </c>
      <c r="F3037">
        <v>276</v>
      </c>
    </row>
    <row r="3038" spans="1:6" x14ac:dyDescent="0.25">
      <c r="A3038" t="s">
        <v>20</v>
      </c>
      <c r="B3038" t="s">
        <v>9</v>
      </c>
      <c r="C3038" t="s">
        <v>12</v>
      </c>
      <c r="D3038" s="1">
        <v>44384</v>
      </c>
      <c r="E3038" s="4">
        <v>2877</v>
      </c>
      <c r="F3038">
        <v>111</v>
      </c>
    </row>
    <row r="3039" spans="1:6" x14ac:dyDescent="0.25">
      <c r="A3039" t="s">
        <v>33</v>
      </c>
      <c r="B3039" t="s">
        <v>27</v>
      </c>
      <c r="C3039" t="s">
        <v>36</v>
      </c>
      <c r="D3039" s="1">
        <v>44384</v>
      </c>
      <c r="E3039" s="4">
        <v>1267</v>
      </c>
      <c r="F3039">
        <v>91</v>
      </c>
    </row>
    <row r="3040" spans="1:6" x14ac:dyDescent="0.25">
      <c r="A3040" t="s">
        <v>15</v>
      </c>
      <c r="B3040" t="s">
        <v>11</v>
      </c>
      <c r="C3040" t="s">
        <v>19</v>
      </c>
      <c r="D3040" s="1">
        <v>44384</v>
      </c>
      <c r="E3040" s="4">
        <v>3584</v>
      </c>
      <c r="F3040">
        <v>200</v>
      </c>
    </row>
    <row r="3041" spans="1:6" x14ac:dyDescent="0.25">
      <c r="A3041" t="s">
        <v>5</v>
      </c>
      <c r="B3041" t="s">
        <v>27</v>
      </c>
      <c r="C3041" t="s">
        <v>44</v>
      </c>
      <c r="D3041" s="1">
        <v>44384</v>
      </c>
      <c r="E3041" s="4">
        <v>1008</v>
      </c>
      <c r="F3041">
        <v>41</v>
      </c>
    </row>
    <row r="3042" spans="1:6" x14ac:dyDescent="0.25">
      <c r="A3042" t="s">
        <v>20</v>
      </c>
      <c r="B3042" t="s">
        <v>9</v>
      </c>
      <c r="C3042" t="s">
        <v>36</v>
      </c>
      <c r="D3042" s="1">
        <v>44384</v>
      </c>
      <c r="E3042" s="4">
        <v>8309</v>
      </c>
      <c r="F3042">
        <v>640</v>
      </c>
    </row>
    <row r="3043" spans="1:6" x14ac:dyDescent="0.25">
      <c r="A3043" t="s">
        <v>39</v>
      </c>
      <c r="B3043" t="s">
        <v>27</v>
      </c>
      <c r="C3043" t="s">
        <v>50</v>
      </c>
      <c r="D3043" s="1">
        <v>44384</v>
      </c>
      <c r="E3043" s="4">
        <v>3689</v>
      </c>
      <c r="F3043">
        <v>369</v>
      </c>
    </row>
    <row r="3044" spans="1:6" x14ac:dyDescent="0.25">
      <c r="A3044" t="s">
        <v>18</v>
      </c>
      <c r="B3044" t="s">
        <v>11</v>
      </c>
      <c r="C3044" t="s">
        <v>22</v>
      </c>
      <c r="D3044" s="1">
        <v>44384</v>
      </c>
      <c r="E3044" s="4">
        <v>5131</v>
      </c>
      <c r="F3044">
        <v>428</v>
      </c>
    </row>
    <row r="3045" spans="1:6" x14ac:dyDescent="0.25">
      <c r="A3045" t="s">
        <v>25</v>
      </c>
      <c r="B3045" t="s">
        <v>11</v>
      </c>
      <c r="C3045" t="s">
        <v>45</v>
      </c>
      <c r="D3045" s="1">
        <v>44384</v>
      </c>
      <c r="E3045" s="4">
        <v>7861</v>
      </c>
      <c r="F3045">
        <v>492</v>
      </c>
    </row>
    <row r="3046" spans="1:6" x14ac:dyDescent="0.25">
      <c r="A3046" t="s">
        <v>13</v>
      </c>
      <c r="B3046" t="s">
        <v>21</v>
      </c>
      <c r="C3046" t="s">
        <v>14</v>
      </c>
      <c r="D3046" s="1">
        <v>44384</v>
      </c>
      <c r="E3046" s="4">
        <v>3122</v>
      </c>
      <c r="F3046">
        <v>313</v>
      </c>
    </row>
    <row r="3047" spans="1:6" x14ac:dyDescent="0.25">
      <c r="A3047" t="s">
        <v>18</v>
      </c>
      <c r="B3047" t="s">
        <v>27</v>
      </c>
      <c r="C3047" t="s">
        <v>31</v>
      </c>
      <c r="D3047" s="1">
        <v>44384</v>
      </c>
      <c r="E3047" s="4">
        <v>1316</v>
      </c>
      <c r="F3047">
        <v>147</v>
      </c>
    </row>
    <row r="3048" spans="1:6" x14ac:dyDescent="0.25">
      <c r="A3048" t="s">
        <v>33</v>
      </c>
      <c r="B3048" t="s">
        <v>11</v>
      </c>
      <c r="C3048" t="s">
        <v>22</v>
      </c>
      <c r="D3048" s="1">
        <v>44384</v>
      </c>
      <c r="E3048" s="4">
        <v>5992</v>
      </c>
      <c r="F3048">
        <v>500</v>
      </c>
    </row>
    <row r="3049" spans="1:6" x14ac:dyDescent="0.25">
      <c r="A3049" t="s">
        <v>18</v>
      </c>
      <c r="B3049" t="s">
        <v>9</v>
      </c>
      <c r="C3049" t="s">
        <v>30</v>
      </c>
      <c r="D3049" s="1">
        <v>44384</v>
      </c>
      <c r="E3049" s="4">
        <v>1533</v>
      </c>
      <c r="F3049">
        <v>219</v>
      </c>
    </row>
    <row r="3050" spans="1:6" x14ac:dyDescent="0.25">
      <c r="A3050" t="s">
        <v>33</v>
      </c>
      <c r="B3050" t="s">
        <v>21</v>
      </c>
      <c r="C3050" t="s">
        <v>30</v>
      </c>
      <c r="D3050" s="1">
        <v>44384</v>
      </c>
      <c r="E3050" s="4">
        <v>5859</v>
      </c>
      <c r="F3050">
        <v>700</v>
      </c>
    </row>
    <row r="3051" spans="1:6" x14ac:dyDescent="0.25">
      <c r="A3051" t="s">
        <v>20</v>
      </c>
      <c r="B3051" t="s">
        <v>21</v>
      </c>
      <c r="C3051" t="s">
        <v>17</v>
      </c>
      <c r="D3051" s="1">
        <v>44384</v>
      </c>
      <c r="E3051" s="4">
        <v>8064</v>
      </c>
      <c r="F3051">
        <v>475</v>
      </c>
    </row>
    <row r="3052" spans="1:6" x14ac:dyDescent="0.25">
      <c r="A3052" t="s">
        <v>29</v>
      </c>
      <c r="B3052" t="s">
        <v>27</v>
      </c>
      <c r="C3052" t="s">
        <v>24</v>
      </c>
      <c r="D3052" s="1">
        <v>44384</v>
      </c>
      <c r="E3052" s="4">
        <v>8470</v>
      </c>
      <c r="F3052">
        <v>385</v>
      </c>
    </row>
    <row r="3053" spans="1:6" x14ac:dyDescent="0.25">
      <c r="A3053" t="s">
        <v>34</v>
      </c>
      <c r="B3053" t="s">
        <v>21</v>
      </c>
      <c r="C3053" t="s">
        <v>30</v>
      </c>
      <c r="D3053" s="1">
        <v>44384</v>
      </c>
      <c r="E3053" s="4">
        <v>364</v>
      </c>
      <c r="F3053">
        <v>73</v>
      </c>
    </row>
    <row r="3054" spans="1:6" x14ac:dyDescent="0.25">
      <c r="A3054" t="s">
        <v>40</v>
      </c>
      <c r="B3054" t="s">
        <v>16</v>
      </c>
      <c r="C3054" t="s">
        <v>17</v>
      </c>
      <c r="D3054" s="1">
        <v>44384</v>
      </c>
      <c r="E3054" s="4">
        <v>2016</v>
      </c>
      <c r="F3054">
        <v>135</v>
      </c>
    </row>
    <row r="3055" spans="1:6" x14ac:dyDescent="0.25">
      <c r="A3055" t="s">
        <v>33</v>
      </c>
      <c r="B3055" t="s">
        <v>16</v>
      </c>
      <c r="C3055" t="s">
        <v>45</v>
      </c>
      <c r="D3055" s="1">
        <v>44384</v>
      </c>
      <c r="E3055" s="4">
        <v>4571</v>
      </c>
      <c r="F3055">
        <v>269</v>
      </c>
    </row>
    <row r="3056" spans="1:6" x14ac:dyDescent="0.25">
      <c r="A3056" t="s">
        <v>25</v>
      </c>
      <c r="B3056" t="s">
        <v>9</v>
      </c>
      <c r="C3056" t="s">
        <v>19</v>
      </c>
      <c r="D3056" s="1">
        <v>44384</v>
      </c>
      <c r="E3056" s="4">
        <v>1813</v>
      </c>
      <c r="F3056">
        <v>101</v>
      </c>
    </row>
    <row r="3057" spans="1:6" x14ac:dyDescent="0.25">
      <c r="A3057" t="s">
        <v>37</v>
      </c>
      <c r="B3057" t="s">
        <v>9</v>
      </c>
      <c r="C3057" t="s">
        <v>30</v>
      </c>
      <c r="D3057" s="1">
        <v>44384</v>
      </c>
      <c r="E3057" s="4">
        <v>2191</v>
      </c>
      <c r="F3057">
        <v>313</v>
      </c>
    </row>
    <row r="3058" spans="1:6" x14ac:dyDescent="0.25">
      <c r="A3058" t="s">
        <v>33</v>
      </c>
      <c r="B3058" t="s">
        <v>6</v>
      </c>
      <c r="C3058" t="s">
        <v>19</v>
      </c>
      <c r="D3058" s="1">
        <v>44384</v>
      </c>
      <c r="E3058" s="4">
        <v>945</v>
      </c>
      <c r="F3058">
        <v>48</v>
      </c>
    </row>
    <row r="3059" spans="1:6" x14ac:dyDescent="0.25">
      <c r="A3059" t="s">
        <v>34</v>
      </c>
      <c r="B3059" t="s">
        <v>6</v>
      </c>
      <c r="C3059" t="s">
        <v>26</v>
      </c>
      <c r="D3059" s="1">
        <v>44384</v>
      </c>
      <c r="E3059" s="4">
        <v>2800</v>
      </c>
      <c r="F3059">
        <v>140</v>
      </c>
    </row>
    <row r="3060" spans="1:6" x14ac:dyDescent="0.25">
      <c r="A3060" t="s">
        <v>40</v>
      </c>
      <c r="B3060" t="s">
        <v>16</v>
      </c>
      <c r="C3060" t="s">
        <v>36</v>
      </c>
      <c r="D3060" s="1">
        <v>44384</v>
      </c>
      <c r="E3060" s="4">
        <v>84</v>
      </c>
      <c r="F3060">
        <v>6</v>
      </c>
    </row>
    <row r="3061" spans="1:6" x14ac:dyDescent="0.25">
      <c r="A3061" t="s">
        <v>8</v>
      </c>
      <c r="B3061" t="s">
        <v>6</v>
      </c>
      <c r="C3061" t="s">
        <v>28</v>
      </c>
      <c r="D3061" s="1">
        <v>44384</v>
      </c>
      <c r="E3061" s="4">
        <v>7994</v>
      </c>
      <c r="F3061">
        <v>980</v>
      </c>
    </row>
    <row r="3062" spans="1:6" x14ac:dyDescent="0.25">
      <c r="A3062" t="s">
        <v>8</v>
      </c>
      <c r="B3062" t="s">
        <v>9</v>
      </c>
      <c r="C3062" t="s">
        <v>48</v>
      </c>
      <c r="D3062" s="1">
        <v>44384</v>
      </c>
      <c r="E3062" s="4">
        <v>7882</v>
      </c>
      <c r="F3062">
        <v>343</v>
      </c>
    </row>
    <row r="3063" spans="1:6" x14ac:dyDescent="0.25">
      <c r="A3063" t="s">
        <v>32</v>
      </c>
      <c r="B3063" t="s">
        <v>16</v>
      </c>
      <c r="C3063" t="s">
        <v>38</v>
      </c>
      <c r="D3063" s="1">
        <v>44384</v>
      </c>
      <c r="E3063" s="4">
        <v>7350</v>
      </c>
      <c r="F3063">
        <v>307</v>
      </c>
    </row>
    <row r="3064" spans="1:6" x14ac:dyDescent="0.25">
      <c r="A3064" t="s">
        <v>5</v>
      </c>
      <c r="B3064" t="s">
        <v>9</v>
      </c>
      <c r="C3064" t="s">
        <v>31</v>
      </c>
      <c r="D3064" s="1">
        <v>44384</v>
      </c>
      <c r="E3064" s="4">
        <v>1988</v>
      </c>
      <c r="F3064">
        <v>199</v>
      </c>
    </row>
    <row r="3065" spans="1:6" x14ac:dyDescent="0.25">
      <c r="A3065" t="s">
        <v>15</v>
      </c>
      <c r="B3065" t="s">
        <v>6</v>
      </c>
      <c r="C3065" t="s">
        <v>28</v>
      </c>
      <c r="D3065" s="1">
        <v>44384</v>
      </c>
      <c r="E3065" s="4">
        <v>6986</v>
      </c>
      <c r="F3065">
        <v>840</v>
      </c>
    </row>
    <row r="3066" spans="1:6" x14ac:dyDescent="0.25">
      <c r="A3066" t="s">
        <v>51</v>
      </c>
      <c r="B3066" t="s">
        <v>6</v>
      </c>
      <c r="C3066" t="s">
        <v>14</v>
      </c>
      <c r="D3066" s="1">
        <v>44385</v>
      </c>
      <c r="E3066" s="4">
        <v>2933</v>
      </c>
      <c r="F3066">
        <v>326</v>
      </c>
    </row>
    <row r="3067" spans="1:6" x14ac:dyDescent="0.25">
      <c r="A3067" t="s">
        <v>37</v>
      </c>
      <c r="B3067" t="s">
        <v>9</v>
      </c>
      <c r="C3067" t="s">
        <v>14</v>
      </c>
      <c r="D3067" s="1">
        <v>44385</v>
      </c>
      <c r="E3067" s="4">
        <v>700</v>
      </c>
      <c r="F3067">
        <v>64</v>
      </c>
    </row>
    <row r="3068" spans="1:6" x14ac:dyDescent="0.25">
      <c r="A3068" t="s">
        <v>23</v>
      </c>
      <c r="B3068" t="s">
        <v>11</v>
      </c>
      <c r="C3068" t="s">
        <v>47</v>
      </c>
      <c r="D3068" s="1">
        <v>44385</v>
      </c>
      <c r="E3068" s="4">
        <v>2338</v>
      </c>
      <c r="F3068">
        <v>124</v>
      </c>
    </row>
    <row r="3069" spans="1:6" x14ac:dyDescent="0.25">
      <c r="A3069" t="s">
        <v>23</v>
      </c>
      <c r="B3069" t="s">
        <v>9</v>
      </c>
      <c r="C3069" t="s">
        <v>52</v>
      </c>
      <c r="D3069" s="1">
        <v>44385</v>
      </c>
      <c r="E3069" s="4">
        <v>3619</v>
      </c>
      <c r="F3069">
        <v>158</v>
      </c>
    </row>
    <row r="3070" spans="1:6" x14ac:dyDescent="0.25">
      <c r="A3070" t="s">
        <v>18</v>
      </c>
      <c r="B3070" t="s">
        <v>21</v>
      </c>
      <c r="C3070" t="s">
        <v>42</v>
      </c>
      <c r="D3070" s="1">
        <v>44385</v>
      </c>
      <c r="E3070" s="4">
        <v>10850</v>
      </c>
      <c r="F3070">
        <v>700</v>
      </c>
    </row>
    <row r="3071" spans="1:6" x14ac:dyDescent="0.25">
      <c r="A3071" t="s">
        <v>49</v>
      </c>
      <c r="B3071" t="s">
        <v>11</v>
      </c>
      <c r="C3071" t="s">
        <v>24</v>
      </c>
      <c r="D3071" s="1">
        <v>44385</v>
      </c>
      <c r="E3071" s="4">
        <v>959</v>
      </c>
      <c r="F3071">
        <v>46</v>
      </c>
    </row>
    <row r="3072" spans="1:6" x14ac:dyDescent="0.25">
      <c r="A3072" t="s">
        <v>37</v>
      </c>
      <c r="B3072" t="s">
        <v>16</v>
      </c>
      <c r="C3072" t="s">
        <v>42</v>
      </c>
      <c r="D3072" s="1">
        <v>44385</v>
      </c>
      <c r="E3072" s="4">
        <v>1022</v>
      </c>
      <c r="F3072">
        <v>69</v>
      </c>
    </row>
    <row r="3073" spans="1:6" x14ac:dyDescent="0.25">
      <c r="A3073" t="s">
        <v>39</v>
      </c>
      <c r="B3073" t="s">
        <v>6</v>
      </c>
      <c r="C3073" t="s">
        <v>7</v>
      </c>
      <c r="D3073" s="1">
        <v>44385</v>
      </c>
      <c r="E3073" s="4">
        <v>5278</v>
      </c>
      <c r="F3073">
        <v>203</v>
      </c>
    </row>
    <row r="3074" spans="1:6" x14ac:dyDescent="0.25">
      <c r="A3074" t="s">
        <v>51</v>
      </c>
      <c r="B3074" t="s">
        <v>21</v>
      </c>
      <c r="C3074" t="s">
        <v>14</v>
      </c>
      <c r="D3074" s="1">
        <v>44385</v>
      </c>
      <c r="E3074" s="4">
        <v>392</v>
      </c>
      <c r="F3074">
        <v>36</v>
      </c>
    </row>
    <row r="3075" spans="1:6" x14ac:dyDescent="0.25">
      <c r="A3075" t="s">
        <v>29</v>
      </c>
      <c r="B3075" t="s">
        <v>21</v>
      </c>
      <c r="C3075" t="s">
        <v>28</v>
      </c>
      <c r="D3075" s="1">
        <v>44385</v>
      </c>
      <c r="E3075" s="4">
        <v>1372</v>
      </c>
      <c r="F3075">
        <v>172</v>
      </c>
    </row>
    <row r="3076" spans="1:6" x14ac:dyDescent="0.25">
      <c r="A3076" t="s">
        <v>23</v>
      </c>
      <c r="B3076" t="s">
        <v>27</v>
      </c>
      <c r="C3076" t="s">
        <v>24</v>
      </c>
      <c r="D3076" s="1">
        <v>44385</v>
      </c>
      <c r="E3076" s="4">
        <v>4844</v>
      </c>
      <c r="F3076">
        <v>255</v>
      </c>
    </row>
    <row r="3077" spans="1:6" x14ac:dyDescent="0.25">
      <c r="A3077" t="s">
        <v>41</v>
      </c>
      <c r="B3077" t="s">
        <v>21</v>
      </c>
      <c r="C3077" t="s">
        <v>47</v>
      </c>
      <c r="D3077" s="1">
        <v>44385</v>
      </c>
      <c r="E3077" s="4">
        <v>7126</v>
      </c>
      <c r="F3077">
        <v>446</v>
      </c>
    </row>
    <row r="3078" spans="1:6" x14ac:dyDescent="0.25">
      <c r="A3078" t="s">
        <v>32</v>
      </c>
      <c r="B3078" t="s">
        <v>11</v>
      </c>
      <c r="C3078" t="s">
        <v>52</v>
      </c>
      <c r="D3078" s="1">
        <v>44385</v>
      </c>
      <c r="E3078" s="4">
        <v>7084</v>
      </c>
      <c r="F3078">
        <v>284</v>
      </c>
    </row>
    <row r="3079" spans="1:6" x14ac:dyDescent="0.25">
      <c r="A3079" t="s">
        <v>33</v>
      </c>
      <c r="B3079" t="s">
        <v>9</v>
      </c>
      <c r="C3079" t="s">
        <v>30</v>
      </c>
      <c r="D3079" s="1">
        <v>44385</v>
      </c>
      <c r="E3079" s="4">
        <v>2996</v>
      </c>
      <c r="F3079">
        <v>600</v>
      </c>
    </row>
    <row r="3080" spans="1:6" x14ac:dyDescent="0.25">
      <c r="A3080" t="s">
        <v>23</v>
      </c>
      <c r="B3080" t="s">
        <v>27</v>
      </c>
      <c r="C3080" t="s">
        <v>22</v>
      </c>
      <c r="D3080" s="1">
        <v>44385</v>
      </c>
      <c r="E3080" s="4">
        <v>1708</v>
      </c>
      <c r="F3080">
        <v>143</v>
      </c>
    </row>
    <row r="3081" spans="1:6" x14ac:dyDescent="0.25">
      <c r="A3081" t="s">
        <v>25</v>
      </c>
      <c r="B3081" t="s">
        <v>16</v>
      </c>
      <c r="C3081" t="s">
        <v>12</v>
      </c>
      <c r="D3081" s="1">
        <v>44385</v>
      </c>
      <c r="E3081" s="4">
        <v>7812</v>
      </c>
      <c r="F3081">
        <v>301</v>
      </c>
    </row>
    <row r="3082" spans="1:6" x14ac:dyDescent="0.25">
      <c r="A3082" t="s">
        <v>20</v>
      </c>
      <c r="B3082" t="s">
        <v>11</v>
      </c>
      <c r="C3082" t="s">
        <v>19</v>
      </c>
      <c r="D3082" s="1">
        <v>44385</v>
      </c>
      <c r="E3082" s="4">
        <v>1498</v>
      </c>
      <c r="F3082">
        <v>79</v>
      </c>
    </row>
    <row r="3083" spans="1:6" x14ac:dyDescent="0.25">
      <c r="A3083" t="s">
        <v>46</v>
      </c>
      <c r="B3083" t="s">
        <v>11</v>
      </c>
      <c r="C3083" t="s">
        <v>43</v>
      </c>
      <c r="D3083" s="1">
        <v>44385</v>
      </c>
      <c r="E3083" s="4">
        <v>455</v>
      </c>
      <c r="F3083">
        <v>24</v>
      </c>
    </row>
    <row r="3084" spans="1:6" x14ac:dyDescent="0.25">
      <c r="A3084" t="s">
        <v>25</v>
      </c>
      <c r="B3084" t="s">
        <v>6</v>
      </c>
      <c r="C3084" t="s">
        <v>44</v>
      </c>
      <c r="D3084" s="1">
        <v>44385</v>
      </c>
      <c r="E3084" s="4">
        <v>553</v>
      </c>
      <c r="F3084">
        <v>26</v>
      </c>
    </row>
    <row r="3085" spans="1:6" x14ac:dyDescent="0.25">
      <c r="A3085" t="s">
        <v>33</v>
      </c>
      <c r="B3085" t="s">
        <v>11</v>
      </c>
      <c r="C3085" t="s">
        <v>42</v>
      </c>
      <c r="D3085" s="1">
        <v>44385</v>
      </c>
      <c r="E3085" s="4">
        <v>4984</v>
      </c>
      <c r="F3085">
        <v>384</v>
      </c>
    </row>
    <row r="3086" spans="1:6" x14ac:dyDescent="0.25">
      <c r="A3086" t="s">
        <v>46</v>
      </c>
      <c r="B3086" t="s">
        <v>21</v>
      </c>
      <c r="C3086" t="s">
        <v>24</v>
      </c>
      <c r="D3086" s="1">
        <v>44385</v>
      </c>
      <c r="E3086" s="4">
        <v>987</v>
      </c>
      <c r="F3086">
        <v>50</v>
      </c>
    </row>
    <row r="3087" spans="1:6" x14ac:dyDescent="0.25">
      <c r="A3087" t="s">
        <v>10</v>
      </c>
      <c r="B3087" t="s">
        <v>11</v>
      </c>
      <c r="C3087" t="s">
        <v>22</v>
      </c>
      <c r="D3087" s="1">
        <v>44385</v>
      </c>
      <c r="E3087" s="4">
        <v>10528</v>
      </c>
      <c r="F3087">
        <v>700</v>
      </c>
    </row>
    <row r="3088" spans="1:6" x14ac:dyDescent="0.25">
      <c r="A3088" t="s">
        <v>18</v>
      </c>
      <c r="B3088" t="s">
        <v>6</v>
      </c>
      <c r="C3088" t="s">
        <v>30</v>
      </c>
      <c r="D3088" s="1">
        <v>44385</v>
      </c>
      <c r="E3088" s="4">
        <v>4151</v>
      </c>
      <c r="F3088">
        <v>519</v>
      </c>
    </row>
    <row r="3089" spans="1:6" x14ac:dyDescent="0.25">
      <c r="A3089" t="s">
        <v>20</v>
      </c>
      <c r="B3089" t="s">
        <v>21</v>
      </c>
      <c r="C3089" t="s">
        <v>47</v>
      </c>
      <c r="D3089" s="1">
        <v>44385</v>
      </c>
      <c r="E3089" s="4">
        <v>3717</v>
      </c>
      <c r="F3089">
        <v>207</v>
      </c>
    </row>
    <row r="3090" spans="1:6" x14ac:dyDescent="0.25">
      <c r="A3090" t="s">
        <v>20</v>
      </c>
      <c r="B3090" t="s">
        <v>9</v>
      </c>
      <c r="C3090" t="s">
        <v>22</v>
      </c>
      <c r="D3090" s="1">
        <v>44385</v>
      </c>
      <c r="E3090" s="4">
        <v>3101</v>
      </c>
      <c r="F3090">
        <v>222</v>
      </c>
    </row>
    <row r="3091" spans="1:6" x14ac:dyDescent="0.25">
      <c r="A3091" t="s">
        <v>40</v>
      </c>
      <c r="B3091" t="s">
        <v>16</v>
      </c>
      <c r="C3091" t="s">
        <v>12</v>
      </c>
      <c r="D3091" s="1">
        <v>44385</v>
      </c>
      <c r="E3091" s="4">
        <v>5383</v>
      </c>
      <c r="F3091">
        <v>216</v>
      </c>
    </row>
    <row r="3092" spans="1:6" x14ac:dyDescent="0.25">
      <c r="A3092" t="s">
        <v>37</v>
      </c>
      <c r="B3092" t="s">
        <v>9</v>
      </c>
      <c r="C3092" t="s">
        <v>45</v>
      </c>
      <c r="D3092" s="1">
        <v>44385</v>
      </c>
      <c r="E3092" s="4">
        <v>1162</v>
      </c>
      <c r="F3092">
        <v>73</v>
      </c>
    </row>
    <row r="3093" spans="1:6" x14ac:dyDescent="0.25">
      <c r="A3093" t="s">
        <v>46</v>
      </c>
      <c r="B3093" t="s">
        <v>6</v>
      </c>
      <c r="C3093" t="s">
        <v>22</v>
      </c>
      <c r="D3093" s="1">
        <v>44385</v>
      </c>
      <c r="E3093" s="4">
        <v>3038</v>
      </c>
      <c r="F3093">
        <v>217</v>
      </c>
    </row>
    <row r="3094" spans="1:6" x14ac:dyDescent="0.25">
      <c r="A3094" t="s">
        <v>40</v>
      </c>
      <c r="B3094" t="s">
        <v>9</v>
      </c>
      <c r="C3094" t="s">
        <v>45</v>
      </c>
      <c r="D3094" s="1">
        <v>44385</v>
      </c>
      <c r="E3094" s="4">
        <v>5236</v>
      </c>
      <c r="F3094">
        <v>308</v>
      </c>
    </row>
    <row r="3095" spans="1:6" x14ac:dyDescent="0.25">
      <c r="A3095" t="s">
        <v>41</v>
      </c>
      <c r="B3095" t="s">
        <v>6</v>
      </c>
      <c r="C3095" t="s">
        <v>42</v>
      </c>
      <c r="D3095" s="1">
        <v>44385</v>
      </c>
      <c r="E3095" s="4">
        <v>7343</v>
      </c>
      <c r="F3095">
        <v>459</v>
      </c>
    </row>
    <row r="3096" spans="1:6" x14ac:dyDescent="0.25">
      <c r="A3096" t="s">
        <v>49</v>
      </c>
      <c r="B3096" t="s">
        <v>21</v>
      </c>
      <c r="C3096" t="s">
        <v>17</v>
      </c>
      <c r="D3096" s="1">
        <v>44385</v>
      </c>
      <c r="E3096" s="4">
        <v>8239</v>
      </c>
      <c r="F3096">
        <v>485</v>
      </c>
    </row>
    <row r="3097" spans="1:6" x14ac:dyDescent="0.25">
      <c r="A3097" t="s">
        <v>10</v>
      </c>
      <c r="B3097" t="s">
        <v>21</v>
      </c>
      <c r="C3097" t="s">
        <v>50</v>
      </c>
      <c r="D3097" s="1">
        <v>44385</v>
      </c>
      <c r="E3097" s="4">
        <v>2513</v>
      </c>
      <c r="F3097">
        <v>359</v>
      </c>
    </row>
    <row r="3098" spans="1:6" x14ac:dyDescent="0.25">
      <c r="A3098" t="s">
        <v>15</v>
      </c>
      <c r="B3098" t="s">
        <v>6</v>
      </c>
      <c r="C3098" t="s">
        <v>43</v>
      </c>
      <c r="D3098" s="1">
        <v>44385</v>
      </c>
      <c r="E3098" s="4">
        <v>4130</v>
      </c>
      <c r="F3098">
        <v>207</v>
      </c>
    </row>
    <row r="3099" spans="1:6" x14ac:dyDescent="0.25">
      <c r="A3099" t="s">
        <v>13</v>
      </c>
      <c r="B3099" t="s">
        <v>9</v>
      </c>
      <c r="C3099" t="s">
        <v>38</v>
      </c>
      <c r="D3099" s="1">
        <v>44385</v>
      </c>
      <c r="E3099" s="4">
        <v>7574</v>
      </c>
      <c r="F3099">
        <v>303</v>
      </c>
    </row>
    <row r="3100" spans="1:6" x14ac:dyDescent="0.25">
      <c r="A3100" t="s">
        <v>23</v>
      </c>
      <c r="B3100" t="s">
        <v>16</v>
      </c>
      <c r="C3100" t="s">
        <v>43</v>
      </c>
      <c r="D3100" s="1">
        <v>44385</v>
      </c>
      <c r="E3100" s="4">
        <v>7154</v>
      </c>
      <c r="F3100">
        <v>358</v>
      </c>
    </row>
    <row r="3101" spans="1:6" x14ac:dyDescent="0.25">
      <c r="A3101" t="s">
        <v>37</v>
      </c>
      <c r="B3101" t="s">
        <v>16</v>
      </c>
      <c r="C3101" t="s">
        <v>31</v>
      </c>
      <c r="D3101" s="1">
        <v>44385</v>
      </c>
      <c r="E3101" s="4">
        <v>217</v>
      </c>
      <c r="F3101">
        <v>22</v>
      </c>
    </row>
    <row r="3102" spans="1:6" x14ac:dyDescent="0.25">
      <c r="A3102" t="s">
        <v>37</v>
      </c>
      <c r="B3102" t="s">
        <v>16</v>
      </c>
      <c r="C3102" t="s">
        <v>12</v>
      </c>
      <c r="D3102" s="1">
        <v>44385</v>
      </c>
      <c r="E3102" s="4">
        <v>2828</v>
      </c>
      <c r="F3102">
        <v>118</v>
      </c>
    </row>
    <row r="3103" spans="1:6" x14ac:dyDescent="0.25">
      <c r="A3103" t="s">
        <v>34</v>
      </c>
      <c r="B3103" t="s">
        <v>27</v>
      </c>
      <c r="C3103" t="s">
        <v>24</v>
      </c>
      <c r="D3103" s="1">
        <v>44385</v>
      </c>
      <c r="E3103" s="4">
        <v>9772</v>
      </c>
      <c r="F3103">
        <v>515</v>
      </c>
    </row>
    <row r="3104" spans="1:6" x14ac:dyDescent="0.25">
      <c r="A3104" t="s">
        <v>8</v>
      </c>
      <c r="B3104" t="s">
        <v>16</v>
      </c>
      <c r="C3104" t="s">
        <v>52</v>
      </c>
      <c r="D3104" s="1">
        <v>44385</v>
      </c>
      <c r="E3104" s="4">
        <v>5656</v>
      </c>
      <c r="F3104">
        <v>227</v>
      </c>
    </row>
    <row r="3105" spans="1:6" x14ac:dyDescent="0.25">
      <c r="A3105" t="s">
        <v>51</v>
      </c>
      <c r="B3105" t="s">
        <v>11</v>
      </c>
      <c r="C3105" t="s">
        <v>22</v>
      </c>
      <c r="D3105" s="1">
        <v>44385</v>
      </c>
      <c r="E3105" s="4">
        <v>1764</v>
      </c>
      <c r="F3105">
        <v>147</v>
      </c>
    </row>
    <row r="3106" spans="1:6" x14ac:dyDescent="0.25">
      <c r="A3106" t="s">
        <v>33</v>
      </c>
      <c r="B3106" t="s">
        <v>27</v>
      </c>
      <c r="C3106" t="s">
        <v>45</v>
      </c>
      <c r="D3106" s="1">
        <v>44385</v>
      </c>
      <c r="E3106" s="4">
        <v>1715</v>
      </c>
      <c r="F3106">
        <v>96</v>
      </c>
    </row>
    <row r="3107" spans="1:6" x14ac:dyDescent="0.25">
      <c r="A3107" t="s">
        <v>49</v>
      </c>
      <c r="B3107" t="s">
        <v>9</v>
      </c>
      <c r="C3107" t="s">
        <v>52</v>
      </c>
      <c r="D3107" s="1">
        <v>44385</v>
      </c>
      <c r="E3107" s="4">
        <v>2982</v>
      </c>
      <c r="F3107">
        <v>136</v>
      </c>
    </row>
    <row r="3108" spans="1:6" x14ac:dyDescent="0.25">
      <c r="A3108" t="s">
        <v>10</v>
      </c>
      <c r="B3108" t="s">
        <v>27</v>
      </c>
      <c r="C3108" t="s">
        <v>36</v>
      </c>
      <c r="D3108" s="1">
        <v>44385</v>
      </c>
      <c r="E3108" s="4">
        <v>973</v>
      </c>
      <c r="F3108">
        <v>70</v>
      </c>
    </row>
    <row r="3109" spans="1:6" x14ac:dyDescent="0.25">
      <c r="A3109" t="s">
        <v>23</v>
      </c>
      <c r="B3109" t="s">
        <v>16</v>
      </c>
      <c r="C3109" t="s">
        <v>26</v>
      </c>
      <c r="D3109" s="1">
        <v>44385</v>
      </c>
      <c r="E3109" s="4">
        <v>5320</v>
      </c>
      <c r="F3109">
        <v>313</v>
      </c>
    </row>
    <row r="3110" spans="1:6" x14ac:dyDescent="0.25">
      <c r="A3110" t="s">
        <v>33</v>
      </c>
      <c r="B3110" t="s">
        <v>21</v>
      </c>
      <c r="C3110" t="s">
        <v>48</v>
      </c>
      <c r="D3110" s="1">
        <v>44385</v>
      </c>
      <c r="E3110" s="4">
        <v>3514</v>
      </c>
      <c r="F3110">
        <v>176</v>
      </c>
    </row>
    <row r="3111" spans="1:6" x14ac:dyDescent="0.25">
      <c r="A3111" t="s">
        <v>10</v>
      </c>
      <c r="B3111" t="s">
        <v>21</v>
      </c>
      <c r="C3111" t="s">
        <v>48</v>
      </c>
      <c r="D3111" s="1">
        <v>44385</v>
      </c>
      <c r="E3111" s="4">
        <v>728</v>
      </c>
      <c r="F3111">
        <v>34</v>
      </c>
    </row>
    <row r="3112" spans="1:6" x14ac:dyDescent="0.25">
      <c r="A3112" t="s">
        <v>13</v>
      </c>
      <c r="B3112" t="s">
        <v>11</v>
      </c>
      <c r="C3112" t="s">
        <v>47</v>
      </c>
      <c r="D3112" s="1">
        <v>44385</v>
      </c>
      <c r="E3112" s="4">
        <v>1029</v>
      </c>
      <c r="F3112">
        <v>55</v>
      </c>
    </row>
    <row r="3113" spans="1:6" x14ac:dyDescent="0.25">
      <c r="A3113" t="s">
        <v>37</v>
      </c>
      <c r="B3113" t="s">
        <v>16</v>
      </c>
      <c r="C3113" t="s">
        <v>44</v>
      </c>
      <c r="D3113" s="1">
        <v>44385</v>
      </c>
      <c r="E3113" s="4">
        <v>4011</v>
      </c>
      <c r="F3113">
        <v>161</v>
      </c>
    </row>
    <row r="3114" spans="1:6" x14ac:dyDescent="0.25">
      <c r="A3114" t="s">
        <v>46</v>
      </c>
      <c r="B3114" t="s">
        <v>21</v>
      </c>
      <c r="C3114" t="s">
        <v>42</v>
      </c>
      <c r="D3114" s="1">
        <v>44386</v>
      </c>
      <c r="E3114" s="4">
        <v>3983</v>
      </c>
      <c r="F3114">
        <v>266</v>
      </c>
    </row>
    <row r="3115" spans="1:6" x14ac:dyDescent="0.25">
      <c r="A3115" t="s">
        <v>15</v>
      </c>
      <c r="B3115" t="s">
        <v>16</v>
      </c>
      <c r="C3115" t="s">
        <v>48</v>
      </c>
      <c r="D3115" s="1">
        <v>44386</v>
      </c>
      <c r="E3115" s="4">
        <v>581</v>
      </c>
      <c r="F3115">
        <v>26</v>
      </c>
    </row>
    <row r="3116" spans="1:6" x14ac:dyDescent="0.25">
      <c r="A3116" t="s">
        <v>18</v>
      </c>
      <c r="B3116" t="s">
        <v>16</v>
      </c>
      <c r="C3116" t="s">
        <v>50</v>
      </c>
      <c r="D3116" s="1">
        <v>44386</v>
      </c>
      <c r="E3116" s="4">
        <v>8127</v>
      </c>
      <c r="F3116">
        <v>1190</v>
      </c>
    </row>
    <row r="3117" spans="1:6" x14ac:dyDescent="0.25">
      <c r="A3117" t="s">
        <v>32</v>
      </c>
      <c r="B3117" t="s">
        <v>16</v>
      </c>
      <c r="C3117" t="s">
        <v>19</v>
      </c>
      <c r="D3117" s="1">
        <v>44386</v>
      </c>
      <c r="E3117" s="4">
        <v>3514</v>
      </c>
      <c r="F3117">
        <v>196</v>
      </c>
    </row>
    <row r="3118" spans="1:6" x14ac:dyDescent="0.25">
      <c r="A3118" t="s">
        <v>37</v>
      </c>
      <c r="B3118" t="s">
        <v>11</v>
      </c>
      <c r="C3118" t="s">
        <v>45</v>
      </c>
      <c r="D3118" s="1">
        <v>44386</v>
      </c>
      <c r="E3118" s="4">
        <v>4914</v>
      </c>
      <c r="F3118">
        <v>273</v>
      </c>
    </row>
    <row r="3119" spans="1:6" x14ac:dyDescent="0.25">
      <c r="A3119" t="s">
        <v>23</v>
      </c>
      <c r="B3119" t="s">
        <v>6</v>
      </c>
      <c r="C3119" t="s">
        <v>52</v>
      </c>
      <c r="D3119" s="1">
        <v>44386</v>
      </c>
      <c r="E3119" s="4">
        <v>8064</v>
      </c>
      <c r="F3119">
        <v>323</v>
      </c>
    </row>
    <row r="3120" spans="1:6" x14ac:dyDescent="0.25">
      <c r="A3120" t="s">
        <v>37</v>
      </c>
      <c r="B3120" t="s">
        <v>16</v>
      </c>
      <c r="C3120" t="s">
        <v>52</v>
      </c>
      <c r="D3120" s="1">
        <v>44386</v>
      </c>
      <c r="E3120" s="4">
        <v>8022</v>
      </c>
      <c r="F3120">
        <v>365</v>
      </c>
    </row>
    <row r="3121" spans="1:6" x14ac:dyDescent="0.25">
      <c r="A3121" t="s">
        <v>10</v>
      </c>
      <c r="B3121" t="s">
        <v>9</v>
      </c>
      <c r="C3121" t="s">
        <v>22</v>
      </c>
      <c r="D3121" s="1">
        <v>44386</v>
      </c>
      <c r="E3121" s="4">
        <v>1981</v>
      </c>
      <c r="F3121">
        <v>142</v>
      </c>
    </row>
    <row r="3122" spans="1:6" x14ac:dyDescent="0.25">
      <c r="A3122" t="s">
        <v>34</v>
      </c>
      <c r="B3122" t="s">
        <v>11</v>
      </c>
      <c r="C3122" t="s">
        <v>12</v>
      </c>
      <c r="D3122" s="1">
        <v>44386</v>
      </c>
      <c r="E3122" s="4">
        <v>2065</v>
      </c>
      <c r="F3122">
        <v>83</v>
      </c>
    </row>
    <row r="3123" spans="1:6" x14ac:dyDescent="0.25">
      <c r="A3123" t="s">
        <v>20</v>
      </c>
      <c r="B3123" t="s">
        <v>11</v>
      </c>
      <c r="C3123" t="s">
        <v>42</v>
      </c>
      <c r="D3123" s="1">
        <v>44386</v>
      </c>
      <c r="E3123" s="4">
        <v>1813</v>
      </c>
      <c r="F3123">
        <v>121</v>
      </c>
    </row>
    <row r="3124" spans="1:6" x14ac:dyDescent="0.25">
      <c r="A3124" t="s">
        <v>8</v>
      </c>
      <c r="B3124" t="s">
        <v>11</v>
      </c>
      <c r="C3124" t="s">
        <v>19</v>
      </c>
      <c r="D3124" s="1">
        <v>44386</v>
      </c>
      <c r="E3124" s="4">
        <v>3038</v>
      </c>
      <c r="F3124">
        <v>152</v>
      </c>
    </row>
    <row r="3125" spans="1:6" x14ac:dyDescent="0.25">
      <c r="A3125" t="s">
        <v>23</v>
      </c>
      <c r="B3125" t="s">
        <v>21</v>
      </c>
      <c r="C3125" t="s">
        <v>19</v>
      </c>
      <c r="D3125" s="1">
        <v>44386</v>
      </c>
      <c r="E3125" s="4">
        <v>12607</v>
      </c>
      <c r="F3125">
        <v>700</v>
      </c>
    </row>
    <row r="3126" spans="1:6" x14ac:dyDescent="0.25">
      <c r="A3126" t="s">
        <v>39</v>
      </c>
      <c r="B3126" t="s">
        <v>11</v>
      </c>
      <c r="C3126" t="s">
        <v>28</v>
      </c>
      <c r="D3126" s="1">
        <v>44386</v>
      </c>
      <c r="E3126" s="4">
        <v>350</v>
      </c>
      <c r="F3126">
        <v>50</v>
      </c>
    </row>
    <row r="3127" spans="1:6" x14ac:dyDescent="0.25">
      <c r="A3127" t="s">
        <v>32</v>
      </c>
      <c r="B3127" t="s">
        <v>16</v>
      </c>
      <c r="C3127" t="s">
        <v>31</v>
      </c>
      <c r="D3127" s="1">
        <v>44386</v>
      </c>
      <c r="E3127" s="4">
        <v>10472</v>
      </c>
      <c r="F3127">
        <v>1330</v>
      </c>
    </row>
    <row r="3128" spans="1:6" x14ac:dyDescent="0.25">
      <c r="A3128" t="s">
        <v>29</v>
      </c>
      <c r="B3128" t="s">
        <v>9</v>
      </c>
      <c r="C3128" t="s">
        <v>28</v>
      </c>
      <c r="D3128" s="1">
        <v>44386</v>
      </c>
      <c r="E3128" s="4">
        <v>7427</v>
      </c>
      <c r="F3128">
        <v>1050</v>
      </c>
    </row>
    <row r="3129" spans="1:6" x14ac:dyDescent="0.25">
      <c r="A3129" t="s">
        <v>10</v>
      </c>
      <c r="B3129" t="s">
        <v>11</v>
      </c>
      <c r="C3129" t="s">
        <v>24</v>
      </c>
      <c r="D3129" s="1">
        <v>44386</v>
      </c>
      <c r="E3129" s="4">
        <v>567</v>
      </c>
      <c r="F3129">
        <v>30</v>
      </c>
    </row>
    <row r="3130" spans="1:6" x14ac:dyDescent="0.25">
      <c r="A3130" t="s">
        <v>5</v>
      </c>
      <c r="B3130" t="s">
        <v>11</v>
      </c>
      <c r="C3130" t="s">
        <v>30</v>
      </c>
      <c r="D3130" s="1">
        <v>44386</v>
      </c>
      <c r="E3130" s="4">
        <v>2107</v>
      </c>
      <c r="F3130">
        <v>301</v>
      </c>
    </row>
    <row r="3131" spans="1:6" x14ac:dyDescent="0.25">
      <c r="A3131" t="s">
        <v>13</v>
      </c>
      <c r="B3131" t="s">
        <v>16</v>
      </c>
      <c r="C3131" t="s">
        <v>47</v>
      </c>
      <c r="D3131" s="1">
        <v>44386</v>
      </c>
      <c r="E3131" s="4">
        <v>343</v>
      </c>
      <c r="F3131">
        <v>19</v>
      </c>
    </row>
    <row r="3132" spans="1:6" x14ac:dyDescent="0.25">
      <c r="A3132" t="s">
        <v>15</v>
      </c>
      <c r="B3132" t="s">
        <v>9</v>
      </c>
      <c r="C3132" t="s">
        <v>43</v>
      </c>
      <c r="D3132" s="1">
        <v>44386</v>
      </c>
      <c r="E3132" s="4">
        <v>2751</v>
      </c>
      <c r="F3132">
        <v>162</v>
      </c>
    </row>
    <row r="3133" spans="1:6" x14ac:dyDescent="0.25">
      <c r="A3133" t="s">
        <v>10</v>
      </c>
      <c r="B3133" t="s">
        <v>11</v>
      </c>
      <c r="C3133" t="s">
        <v>47</v>
      </c>
      <c r="D3133" s="1">
        <v>44389</v>
      </c>
      <c r="E3133" s="4">
        <v>3402</v>
      </c>
      <c r="F3133">
        <v>213</v>
      </c>
    </row>
    <row r="3134" spans="1:6" x14ac:dyDescent="0.25">
      <c r="A3134" t="s">
        <v>10</v>
      </c>
      <c r="B3134" t="s">
        <v>16</v>
      </c>
      <c r="C3134" t="s">
        <v>22</v>
      </c>
      <c r="D3134" s="1">
        <v>44389</v>
      </c>
      <c r="E3134" s="4">
        <v>707</v>
      </c>
      <c r="F3134">
        <v>51</v>
      </c>
    </row>
    <row r="3135" spans="1:6" x14ac:dyDescent="0.25">
      <c r="A3135" t="s">
        <v>18</v>
      </c>
      <c r="B3135" t="s">
        <v>21</v>
      </c>
      <c r="C3135" t="s">
        <v>36</v>
      </c>
      <c r="D3135" s="1">
        <v>44389</v>
      </c>
      <c r="E3135" s="4">
        <v>3430</v>
      </c>
      <c r="F3135">
        <v>245</v>
      </c>
    </row>
    <row r="3136" spans="1:6" x14ac:dyDescent="0.25">
      <c r="A3136" t="s">
        <v>10</v>
      </c>
      <c r="B3136" t="s">
        <v>21</v>
      </c>
      <c r="C3136" t="s">
        <v>38</v>
      </c>
      <c r="D3136" s="1">
        <v>44389</v>
      </c>
      <c r="E3136" s="4">
        <v>5341</v>
      </c>
      <c r="F3136">
        <v>223</v>
      </c>
    </row>
    <row r="3137" spans="1:6" x14ac:dyDescent="0.25">
      <c r="A3137" t="s">
        <v>37</v>
      </c>
      <c r="B3137" t="s">
        <v>11</v>
      </c>
      <c r="C3137" t="s">
        <v>35</v>
      </c>
      <c r="D3137" s="1">
        <v>44389</v>
      </c>
      <c r="E3137" s="4">
        <v>2625</v>
      </c>
      <c r="F3137">
        <v>175</v>
      </c>
    </row>
    <row r="3138" spans="1:6" x14ac:dyDescent="0.25">
      <c r="A3138" t="s">
        <v>15</v>
      </c>
      <c r="B3138" t="s">
        <v>6</v>
      </c>
      <c r="C3138" t="s">
        <v>52</v>
      </c>
      <c r="D3138" s="1">
        <v>44389</v>
      </c>
      <c r="E3138" s="4">
        <v>5285</v>
      </c>
      <c r="F3138">
        <v>221</v>
      </c>
    </row>
    <row r="3139" spans="1:6" x14ac:dyDescent="0.25">
      <c r="A3139" t="s">
        <v>46</v>
      </c>
      <c r="B3139" t="s">
        <v>9</v>
      </c>
      <c r="C3139" t="s">
        <v>24</v>
      </c>
      <c r="D3139" s="1">
        <v>44389</v>
      </c>
      <c r="E3139" s="4">
        <v>4207</v>
      </c>
      <c r="F3139">
        <v>192</v>
      </c>
    </row>
    <row r="3140" spans="1:6" x14ac:dyDescent="0.25">
      <c r="A3140" t="s">
        <v>20</v>
      </c>
      <c r="B3140" t="s">
        <v>6</v>
      </c>
      <c r="C3140" t="s">
        <v>52</v>
      </c>
      <c r="D3140" s="1">
        <v>44389</v>
      </c>
      <c r="E3140" s="4">
        <v>5929</v>
      </c>
      <c r="F3140">
        <v>248</v>
      </c>
    </row>
    <row r="3141" spans="1:6" x14ac:dyDescent="0.25">
      <c r="A3141" t="s">
        <v>41</v>
      </c>
      <c r="B3141" t="s">
        <v>11</v>
      </c>
      <c r="C3141" t="s">
        <v>42</v>
      </c>
      <c r="D3141" s="1">
        <v>44389</v>
      </c>
      <c r="E3141" s="4">
        <v>3864</v>
      </c>
      <c r="F3141">
        <v>242</v>
      </c>
    </row>
    <row r="3142" spans="1:6" x14ac:dyDescent="0.25">
      <c r="A3142" t="s">
        <v>5</v>
      </c>
      <c r="B3142" t="s">
        <v>11</v>
      </c>
      <c r="C3142" t="s">
        <v>48</v>
      </c>
      <c r="D3142" s="1">
        <v>44389</v>
      </c>
      <c r="E3142" s="4">
        <v>3150</v>
      </c>
      <c r="F3142">
        <v>137</v>
      </c>
    </row>
    <row r="3143" spans="1:6" x14ac:dyDescent="0.25">
      <c r="A3143" t="s">
        <v>10</v>
      </c>
      <c r="B3143" t="s">
        <v>6</v>
      </c>
      <c r="C3143" t="s">
        <v>50</v>
      </c>
      <c r="D3143" s="1">
        <v>44389</v>
      </c>
      <c r="E3143" s="4">
        <v>1953</v>
      </c>
      <c r="F3143">
        <v>279</v>
      </c>
    </row>
    <row r="3144" spans="1:6" x14ac:dyDescent="0.25">
      <c r="A3144" t="s">
        <v>25</v>
      </c>
      <c r="B3144" t="s">
        <v>6</v>
      </c>
      <c r="C3144" t="s">
        <v>50</v>
      </c>
      <c r="D3144" s="1">
        <v>44389</v>
      </c>
      <c r="E3144" s="4">
        <v>6601</v>
      </c>
      <c r="F3144">
        <v>661</v>
      </c>
    </row>
    <row r="3145" spans="1:6" x14ac:dyDescent="0.25">
      <c r="A3145" t="s">
        <v>49</v>
      </c>
      <c r="B3145" t="s">
        <v>21</v>
      </c>
      <c r="C3145" t="s">
        <v>12</v>
      </c>
      <c r="D3145" s="1">
        <v>44389</v>
      </c>
      <c r="E3145" s="4">
        <v>8995</v>
      </c>
      <c r="F3145">
        <v>375</v>
      </c>
    </row>
    <row r="3146" spans="1:6" x14ac:dyDescent="0.25">
      <c r="A3146" t="s">
        <v>23</v>
      </c>
      <c r="B3146" t="s">
        <v>6</v>
      </c>
      <c r="C3146" t="s">
        <v>38</v>
      </c>
      <c r="D3146" s="1">
        <v>44389</v>
      </c>
      <c r="E3146" s="4">
        <v>2380</v>
      </c>
      <c r="F3146">
        <v>89</v>
      </c>
    </row>
    <row r="3147" spans="1:6" x14ac:dyDescent="0.25">
      <c r="A3147" t="s">
        <v>23</v>
      </c>
      <c r="B3147" t="s">
        <v>27</v>
      </c>
      <c r="C3147" t="s">
        <v>30</v>
      </c>
      <c r="D3147" s="1">
        <v>44389</v>
      </c>
      <c r="E3147" s="4">
        <v>5992</v>
      </c>
      <c r="F3147">
        <v>1190</v>
      </c>
    </row>
    <row r="3148" spans="1:6" x14ac:dyDescent="0.25">
      <c r="A3148" t="s">
        <v>23</v>
      </c>
      <c r="B3148" t="s">
        <v>16</v>
      </c>
      <c r="C3148" t="s">
        <v>24</v>
      </c>
      <c r="D3148" s="1">
        <v>44389</v>
      </c>
      <c r="E3148" s="4">
        <v>9828</v>
      </c>
      <c r="F3148">
        <v>468</v>
      </c>
    </row>
    <row r="3149" spans="1:6" x14ac:dyDescent="0.25">
      <c r="A3149" t="s">
        <v>18</v>
      </c>
      <c r="B3149" t="s">
        <v>9</v>
      </c>
      <c r="C3149" t="s">
        <v>22</v>
      </c>
      <c r="D3149" s="1">
        <v>44389</v>
      </c>
      <c r="E3149" s="4">
        <v>609</v>
      </c>
      <c r="F3149">
        <v>51</v>
      </c>
    </row>
    <row r="3150" spans="1:6" x14ac:dyDescent="0.25">
      <c r="A3150" t="s">
        <v>5</v>
      </c>
      <c r="B3150" t="s">
        <v>16</v>
      </c>
      <c r="C3150" t="s">
        <v>28</v>
      </c>
      <c r="D3150" s="1">
        <v>44389</v>
      </c>
      <c r="E3150" s="4">
        <v>1001</v>
      </c>
      <c r="F3150">
        <v>112</v>
      </c>
    </row>
    <row r="3151" spans="1:6" x14ac:dyDescent="0.25">
      <c r="A3151" t="s">
        <v>18</v>
      </c>
      <c r="B3151" t="s">
        <v>11</v>
      </c>
      <c r="C3151" t="s">
        <v>31</v>
      </c>
      <c r="D3151" s="1">
        <v>44389</v>
      </c>
      <c r="E3151" s="4">
        <v>5257</v>
      </c>
      <c r="F3151">
        <v>585</v>
      </c>
    </row>
    <row r="3152" spans="1:6" x14ac:dyDescent="0.25">
      <c r="A3152" t="s">
        <v>13</v>
      </c>
      <c r="B3152" t="s">
        <v>11</v>
      </c>
      <c r="C3152" t="s">
        <v>7</v>
      </c>
      <c r="D3152" s="1">
        <v>44389</v>
      </c>
      <c r="E3152" s="4">
        <v>616</v>
      </c>
      <c r="F3152">
        <v>24</v>
      </c>
    </row>
    <row r="3153" spans="1:6" x14ac:dyDescent="0.25">
      <c r="A3153" t="s">
        <v>34</v>
      </c>
      <c r="B3153" t="s">
        <v>6</v>
      </c>
      <c r="C3153" t="s">
        <v>47</v>
      </c>
      <c r="D3153" s="1">
        <v>44389</v>
      </c>
      <c r="E3153" s="4">
        <v>2051</v>
      </c>
      <c r="F3153">
        <v>121</v>
      </c>
    </row>
    <row r="3154" spans="1:6" x14ac:dyDescent="0.25">
      <c r="A3154" t="s">
        <v>33</v>
      </c>
      <c r="B3154" t="s">
        <v>21</v>
      </c>
      <c r="C3154" t="s">
        <v>24</v>
      </c>
      <c r="D3154" s="1">
        <v>44389</v>
      </c>
      <c r="E3154" s="4">
        <v>182</v>
      </c>
      <c r="F3154">
        <v>10</v>
      </c>
    </row>
    <row r="3155" spans="1:6" x14ac:dyDescent="0.25">
      <c r="A3155" t="s">
        <v>39</v>
      </c>
      <c r="B3155" t="s">
        <v>6</v>
      </c>
      <c r="C3155" t="s">
        <v>43</v>
      </c>
      <c r="D3155" s="1">
        <v>44389</v>
      </c>
      <c r="E3155" s="4">
        <v>5383</v>
      </c>
      <c r="F3155">
        <v>270</v>
      </c>
    </row>
    <row r="3156" spans="1:6" x14ac:dyDescent="0.25">
      <c r="A3156" t="s">
        <v>18</v>
      </c>
      <c r="B3156" t="s">
        <v>6</v>
      </c>
      <c r="C3156" t="s">
        <v>17</v>
      </c>
      <c r="D3156" s="1">
        <v>44389</v>
      </c>
      <c r="E3156" s="4">
        <v>987</v>
      </c>
      <c r="F3156">
        <v>71</v>
      </c>
    </row>
    <row r="3157" spans="1:6" x14ac:dyDescent="0.25">
      <c r="A3157" t="s">
        <v>20</v>
      </c>
      <c r="B3157" t="s">
        <v>27</v>
      </c>
      <c r="C3157" t="s">
        <v>12</v>
      </c>
      <c r="D3157" s="1">
        <v>44389</v>
      </c>
      <c r="E3157" s="4">
        <v>2016</v>
      </c>
      <c r="F3157">
        <v>81</v>
      </c>
    </row>
    <row r="3158" spans="1:6" x14ac:dyDescent="0.25">
      <c r="A3158" t="s">
        <v>37</v>
      </c>
      <c r="B3158" t="s">
        <v>9</v>
      </c>
      <c r="C3158" t="s">
        <v>7</v>
      </c>
      <c r="D3158" s="1">
        <v>44389</v>
      </c>
      <c r="E3158" s="4">
        <v>5418</v>
      </c>
      <c r="F3158">
        <v>201</v>
      </c>
    </row>
    <row r="3159" spans="1:6" x14ac:dyDescent="0.25">
      <c r="A3159" t="s">
        <v>8</v>
      </c>
      <c r="B3159" t="s">
        <v>9</v>
      </c>
      <c r="C3159" t="s">
        <v>30</v>
      </c>
      <c r="D3159" s="1">
        <v>44389</v>
      </c>
      <c r="E3159" s="4">
        <v>4550</v>
      </c>
      <c r="F3159">
        <v>569</v>
      </c>
    </row>
    <row r="3160" spans="1:6" x14ac:dyDescent="0.25">
      <c r="A3160" t="s">
        <v>41</v>
      </c>
      <c r="B3160" t="s">
        <v>16</v>
      </c>
      <c r="C3160" t="s">
        <v>12</v>
      </c>
      <c r="D3160" s="1">
        <v>44389</v>
      </c>
      <c r="E3160" s="4">
        <v>1442</v>
      </c>
      <c r="F3160">
        <v>58</v>
      </c>
    </row>
    <row r="3161" spans="1:6" x14ac:dyDescent="0.25">
      <c r="A3161" t="s">
        <v>29</v>
      </c>
      <c r="B3161" t="s">
        <v>21</v>
      </c>
      <c r="C3161" t="s">
        <v>31</v>
      </c>
      <c r="D3161" s="1">
        <v>44389</v>
      </c>
      <c r="E3161" s="4">
        <v>2485</v>
      </c>
      <c r="F3161">
        <v>249</v>
      </c>
    </row>
    <row r="3162" spans="1:6" x14ac:dyDescent="0.25">
      <c r="A3162" t="s">
        <v>20</v>
      </c>
      <c r="B3162" t="s">
        <v>16</v>
      </c>
      <c r="C3162" t="s">
        <v>30</v>
      </c>
      <c r="D3162" s="1">
        <v>44389</v>
      </c>
      <c r="E3162" s="4">
        <v>7574</v>
      </c>
      <c r="F3162">
        <v>1540</v>
      </c>
    </row>
    <row r="3163" spans="1:6" x14ac:dyDescent="0.25">
      <c r="A3163" t="s">
        <v>51</v>
      </c>
      <c r="B3163" t="s">
        <v>16</v>
      </c>
      <c r="C3163" t="s">
        <v>42</v>
      </c>
      <c r="D3163" s="1">
        <v>44389</v>
      </c>
      <c r="E3163" s="4">
        <v>1729</v>
      </c>
      <c r="F3163">
        <v>124</v>
      </c>
    </row>
    <row r="3164" spans="1:6" x14ac:dyDescent="0.25">
      <c r="A3164" t="s">
        <v>23</v>
      </c>
      <c r="B3164" t="s">
        <v>9</v>
      </c>
      <c r="C3164" t="s">
        <v>31</v>
      </c>
      <c r="D3164" s="1">
        <v>44389</v>
      </c>
      <c r="E3164" s="4">
        <v>1078</v>
      </c>
      <c r="F3164">
        <v>135</v>
      </c>
    </row>
    <row r="3165" spans="1:6" x14ac:dyDescent="0.25">
      <c r="A3165" t="s">
        <v>13</v>
      </c>
      <c r="B3165" t="s">
        <v>27</v>
      </c>
      <c r="C3165" t="s">
        <v>24</v>
      </c>
      <c r="D3165" s="1">
        <v>44389</v>
      </c>
      <c r="E3165" s="4">
        <v>70</v>
      </c>
      <c r="F3165">
        <v>4</v>
      </c>
    </row>
    <row r="3166" spans="1:6" x14ac:dyDescent="0.25">
      <c r="A3166" t="s">
        <v>15</v>
      </c>
      <c r="B3166" t="s">
        <v>11</v>
      </c>
      <c r="C3166" t="s">
        <v>26</v>
      </c>
      <c r="D3166" s="1">
        <v>44389</v>
      </c>
      <c r="E3166" s="4">
        <v>8519</v>
      </c>
      <c r="F3166">
        <v>426</v>
      </c>
    </row>
    <row r="3167" spans="1:6" x14ac:dyDescent="0.25">
      <c r="A3167" t="s">
        <v>32</v>
      </c>
      <c r="B3167" t="s">
        <v>27</v>
      </c>
      <c r="C3167" t="s">
        <v>50</v>
      </c>
      <c r="D3167" s="1">
        <v>44389</v>
      </c>
      <c r="E3167" s="4">
        <v>2877</v>
      </c>
      <c r="F3167">
        <v>288</v>
      </c>
    </row>
    <row r="3168" spans="1:6" x14ac:dyDescent="0.25">
      <c r="A3168" t="s">
        <v>10</v>
      </c>
      <c r="B3168" t="s">
        <v>11</v>
      </c>
      <c r="C3168" t="s">
        <v>52</v>
      </c>
      <c r="D3168" s="1">
        <v>44389</v>
      </c>
      <c r="E3168" s="4">
        <v>707</v>
      </c>
      <c r="F3168">
        <v>30</v>
      </c>
    </row>
    <row r="3169" spans="1:6" x14ac:dyDescent="0.25">
      <c r="A3169" t="s">
        <v>40</v>
      </c>
      <c r="B3169" t="s">
        <v>21</v>
      </c>
      <c r="C3169" t="s">
        <v>48</v>
      </c>
      <c r="D3169" s="1">
        <v>44389</v>
      </c>
      <c r="E3169" s="4">
        <v>259</v>
      </c>
      <c r="F3169">
        <v>12</v>
      </c>
    </row>
    <row r="3170" spans="1:6" x14ac:dyDescent="0.25">
      <c r="A3170" t="s">
        <v>49</v>
      </c>
      <c r="B3170" t="s">
        <v>21</v>
      </c>
      <c r="C3170" t="s">
        <v>14</v>
      </c>
      <c r="D3170" s="1">
        <v>44389</v>
      </c>
      <c r="E3170" s="4">
        <v>7511</v>
      </c>
      <c r="F3170">
        <v>840</v>
      </c>
    </row>
    <row r="3171" spans="1:6" x14ac:dyDescent="0.25">
      <c r="A3171" t="s">
        <v>18</v>
      </c>
      <c r="B3171" t="s">
        <v>9</v>
      </c>
      <c r="C3171" t="s">
        <v>24</v>
      </c>
      <c r="D3171" s="1">
        <v>44389</v>
      </c>
      <c r="E3171" s="4">
        <v>1253</v>
      </c>
      <c r="F3171">
        <v>60</v>
      </c>
    </row>
    <row r="3172" spans="1:6" x14ac:dyDescent="0.25">
      <c r="A3172" t="s">
        <v>18</v>
      </c>
      <c r="B3172" t="s">
        <v>6</v>
      </c>
      <c r="C3172" t="s">
        <v>22</v>
      </c>
      <c r="D3172" s="1">
        <v>44389</v>
      </c>
      <c r="E3172" s="4">
        <v>7035</v>
      </c>
      <c r="F3172">
        <v>503</v>
      </c>
    </row>
    <row r="3173" spans="1:6" x14ac:dyDescent="0.25">
      <c r="A3173" t="s">
        <v>32</v>
      </c>
      <c r="B3173" t="s">
        <v>6</v>
      </c>
      <c r="C3173" t="s">
        <v>31</v>
      </c>
      <c r="D3173" s="1">
        <v>44389</v>
      </c>
      <c r="E3173" s="4">
        <v>8624</v>
      </c>
      <c r="F3173">
        <v>980</v>
      </c>
    </row>
    <row r="3174" spans="1:6" x14ac:dyDescent="0.25">
      <c r="A3174" t="s">
        <v>15</v>
      </c>
      <c r="B3174" t="s">
        <v>6</v>
      </c>
      <c r="C3174" t="s">
        <v>12</v>
      </c>
      <c r="D3174" s="1">
        <v>44389</v>
      </c>
      <c r="E3174" s="4">
        <v>4298</v>
      </c>
      <c r="F3174">
        <v>166</v>
      </c>
    </row>
    <row r="3175" spans="1:6" x14ac:dyDescent="0.25">
      <c r="A3175" t="s">
        <v>41</v>
      </c>
      <c r="B3175" t="s">
        <v>6</v>
      </c>
      <c r="C3175" t="s">
        <v>30</v>
      </c>
      <c r="D3175" s="1">
        <v>44389</v>
      </c>
      <c r="E3175" s="4">
        <v>2996</v>
      </c>
      <c r="F3175">
        <v>500</v>
      </c>
    </row>
    <row r="3176" spans="1:6" x14ac:dyDescent="0.25">
      <c r="A3176" t="s">
        <v>20</v>
      </c>
      <c r="B3176" t="s">
        <v>6</v>
      </c>
      <c r="C3176" t="s">
        <v>24</v>
      </c>
      <c r="D3176" s="1">
        <v>44389</v>
      </c>
      <c r="E3176" s="4">
        <v>4774</v>
      </c>
      <c r="F3176">
        <v>228</v>
      </c>
    </row>
    <row r="3177" spans="1:6" x14ac:dyDescent="0.25">
      <c r="A3177" t="s">
        <v>25</v>
      </c>
      <c r="B3177" t="s">
        <v>27</v>
      </c>
      <c r="C3177" t="s">
        <v>31</v>
      </c>
      <c r="D3177" s="1">
        <v>44389</v>
      </c>
      <c r="E3177" s="4">
        <v>4123</v>
      </c>
      <c r="F3177">
        <v>589</v>
      </c>
    </row>
    <row r="3178" spans="1:6" x14ac:dyDescent="0.25">
      <c r="A3178" t="s">
        <v>23</v>
      </c>
      <c r="B3178" t="s">
        <v>27</v>
      </c>
      <c r="C3178" t="s">
        <v>31</v>
      </c>
      <c r="D3178" s="1">
        <v>44389</v>
      </c>
      <c r="E3178" s="4">
        <v>4214</v>
      </c>
      <c r="F3178">
        <v>422</v>
      </c>
    </row>
    <row r="3179" spans="1:6" x14ac:dyDescent="0.25">
      <c r="A3179" t="s">
        <v>29</v>
      </c>
      <c r="B3179" t="s">
        <v>21</v>
      </c>
      <c r="C3179" t="s">
        <v>50</v>
      </c>
      <c r="D3179" s="1">
        <v>44389</v>
      </c>
      <c r="E3179" s="4">
        <v>5670</v>
      </c>
      <c r="F3179">
        <v>840</v>
      </c>
    </row>
    <row r="3180" spans="1:6" x14ac:dyDescent="0.25">
      <c r="A3180" t="s">
        <v>5</v>
      </c>
      <c r="B3180" t="s">
        <v>11</v>
      </c>
      <c r="C3180" t="s">
        <v>52</v>
      </c>
      <c r="D3180" s="1">
        <v>44389</v>
      </c>
      <c r="E3180" s="4">
        <v>8792</v>
      </c>
      <c r="F3180">
        <v>367</v>
      </c>
    </row>
    <row r="3181" spans="1:6" x14ac:dyDescent="0.25">
      <c r="A3181" t="s">
        <v>40</v>
      </c>
      <c r="B3181" t="s">
        <v>27</v>
      </c>
      <c r="C3181" t="s">
        <v>45</v>
      </c>
      <c r="D3181" s="1">
        <v>44389</v>
      </c>
      <c r="E3181" s="4">
        <v>7959</v>
      </c>
      <c r="F3181">
        <v>443</v>
      </c>
    </row>
    <row r="3182" spans="1:6" x14ac:dyDescent="0.25">
      <c r="A3182" t="s">
        <v>15</v>
      </c>
      <c r="B3182" t="s">
        <v>11</v>
      </c>
      <c r="C3182" t="s">
        <v>48</v>
      </c>
      <c r="D3182" s="1">
        <v>44389</v>
      </c>
      <c r="E3182" s="4">
        <v>7056</v>
      </c>
      <c r="F3182">
        <v>353</v>
      </c>
    </row>
    <row r="3183" spans="1:6" x14ac:dyDescent="0.25">
      <c r="A3183" t="s">
        <v>10</v>
      </c>
      <c r="B3183" t="s">
        <v>27</v>
      </c>
      <c r="C3183" t="s">
        <v>14</v>
      </c>
      <c r="D3183" s="1">
        <v>44389</v>
      </c>
      <c r="E3183" s="4">
        <v>126</v>
      </c>
      <c r="F3183">
        <v>13</v>
      </c>
    </row>
    <row r="3184" spans="1:6" x14ac:dyDescent="0.25">
      <c r="A3184" t="s">
        <v>39</v>
      </c>
      <c r="B3184" t="s">
        <v>21</v>
      </c>
      <c r="C3184" t="s">
        <v>35</v>
      </c>
      <c r="D3184" s="1">
        <v>44389</v>
      </c>
      <c r="E3184" s="4">
        <v>427</v>
      </c>
      <c r="F3184">
        <v>33</v>
      </c>
    </row>
    <row r="3185" spans="1:6" x14ac:dyDescent="0.25">
      <c r="A3185" t="s">
        <v>33</v>
      </c>
      <c r="B3185" t="s">
        <v>11</v>
      </c>
      <c r="C3185" t="s">
        <v>24</v>
      </c>
      <c r="D3185" s="1">
        <v>44389</v>
      </c>
      <c r="E3185" s="4">
        <v>7490</v>
      </c>
      <c r="F3185">
        <v>375</v>
      </c>
    </row>
    <row r="3186" spans="1:6" x14ac:dyDescent="0.25">
      <c r="A3186" t="s">
        <v>33</v>
      </c>
      <c r="B3186" t="s">
        <v>16</v>
      </c>
      <c r="C3186" t="s">
        <v>43</v>
      </c>
      <c r="D3186" s="1">
        <v>44389</v>
      </c>
      <c r="E3186" s="4">
        <v>1799</v>
      </c>
      <c r="F3186">
        <v>95</v>
      </c>
    </row>
    <row r="3187" spans="1:6" x14ac:dyDescent="0.25">
      <c r="A3187" t="s">
        <v>18</v>
      </c>
      <c r="B3187" t="s">
        <v>21</v>
      </c>
      <c r="C3187" t="s">
        <v>38</v>
      </c>
      <c r="D3187" s="1">
        <v>44389</v>
      </c>
      <c r="E3187" s="4">
        <v>2856</v>
      </c>
      <c r="F3187">
        <v>119</v>
      </c>
    </row>
    <row r="3188" spans="1:6" x14ac:dyDescent="0.25">
      <c r="A3188" t="s">
        <v>25</v>
      </c>
      <c r="B3188" t="s">
        <v>6</v>
      </c>
      <c r="C3188" t="s">
        <v>12</v>
      </c>
      <c r="D3188" s="1">
        <v>44389</v>
      </c>
      <c r="E3188" s="4">
        <v>1505</v>
      </c>
      <c r="F3188">
        <v>61</v>
      </c>
    </row>
    <row r="3189" spans="1:6" x14ac:dyDescent="0.25">
      <c r="A3189" t="s">
        <v>10</v>
      </c>
      <c r="B3189" t="s">
        <v>27</v>
      </c>
      <c r="C3189" t="s">
        <v>38</v>
      </c>
      <c r="D3189" s="1">
        <v>44389</v>
      </c>
      <c r="E3189" s="4">
        <v>9177</v>
      </c>
      <c r="F3189">
        <v>340</v>
      </c>
    </row>
    <row r="3190" spans="1:6" x14ac:dyDescent="0.25">
      <c r="A3190" t="s">
        <v>41</v>
      </c>
      <c r="B3190" t="s">
        <v>27</v>
      </c>
      <c r="C3190" t="s">
        <v>45</v>
      </c>
      <c r="D3190" s="1">
        <v>44389</v>
      </c>
      <c r="E3190" s="4">
        <v>4977</v>
      </c>
      <c r="F3190">
        <v>277</v>
      </c>
    </row>
    <row r="3191" spans="1:6" x14ac:dyDescent="0.25">
      <c r="A3191" t="s">
        <v>33</v>
      </c>
      <c r="B3191" t="s">
        <v>11</v>
      </c>
      <c r="C3191" t="s">
        <v>26</v>
      </c>
      <c r="D3191" s="1">
        <v>44390</v>
      </c>
      <c r="E3191" s="4">
        <v>6608</v>
      </c>
      <c r="F3191">
        <v>331</v>
      </c>
    </row>
    <row r="3192" spans="1:6" x14ac:dyDescent="0.25">
      <c r="A3192" t="s">
        <v>32</v>
      </c>
      <c r="B3192" t="s">
        <v>16</v>
      </c>
      <c r="C3192" t="s">
        <v>52</v>
      </c>
      <c r="D3192" s="1">
        <v>44390</v>
      </c>
      <c r="E3192" s="4">
        <v>3129</v>
      </c>
      <c r="F3192">
        <v>126</v>
      </c>
    </row>
    <row r="3193" spans="1:6" x14ac:dyDescent="0.25">
      <c r="A3193" t="s">
        <v>46</v>
      </c>
      <c r="B3193" t="s">
        <v>9</v>
      </c>
      <c r="C3193" t="s">
        <v>50</v>
      </c>
      <c r="D3193" s="1">
        <v>44390</v>
      </c>
      <c r="E3193" s="4">
        <v>3248</v>
      </c>
      <c r="F3193">
        <v>325</v>
      </c>
    </row>
    <row r="3194" spans="1:6" x14ac:dyDescent="0.25">
      <c r="A3194" t="s">
        <v>33</v>
      </c>
      <c r="B3194" t="s">
        <v>16</v>
      </c>
      <c r="C3194" t="s">
        <v>44</v>
      </c>
      <c r="D3194" s="1">
        <v>44390</v>
      </c>
      <c r="E3194" s="4">
        <v>7714</v>
      </c>
      <c r="F3194">
        <v>336</v>
      </c>
    </row>
    <row r="3195" spans="1:6" x14ac:dyDescent="0.25">
      <c r="A3195" t="s">
        <v>40</v>
      </c>
      <c r="B3195" t="s">
        <v>6</v>
      </c>
      <c r="C3195" t="s">
        <v>43</v>
      </c>
      <c r="D3195" s="1">
        <v>44390</v>
      </c>
      <c r="E3195" s="4">
        <v>1673</v>
      </c>
      <c r="F3195">
        <v>84</v>
      </c>
    </row>
    <row r="3196" spans="1:6" x14ac:dyDescent="0.25">
      <c r="A3196" t="s">
        <v>10</v>
      </c>
      <c r="B3196" t="s">
        <v>27</v>
      </c>
      <c r="C3196" t="s">
        <v>48</v>
      </c>
      <c r="D3196" s="1">
        <v>44390</v>
      </c>
      <c r="E3196" s="4">
        <v>3409</v>
      </c>
      <c r="F3196">
        <v>149</v>
      </c>
    </row>
    <row r="3197" spans="1:6" x14ac:dyDescent="0.25">
      <c r="A3197" t="s">
        <v>34</v>
      </c>
      <c r="B3197" t="s">
        <v>16</v>
      </c>
      <c r="C3197" t="s">
        <v>43</v>
      </c>
      <c r="D3197" s="1">
        <v>44390</v>
      </c>
      <c r="E3197" s="4">
        <v>4655</v>
      </c>
      <c r="F3197">
        <v>274</v>
      </c>
    </row>
    <row r="3198" spans="1:6" x14ac:dyDescent="0.25">
      <c r="A3198" t="s">
        <v>41</v>
      </c>
      <c r="B3198" t="s">
        <v>16</v>
      </c>
      <c r="C3198" t="s">
        <v>48</v>
      </c>
      <c r="D3198" s="1">
        <v>44390</v>
      </c>
      <c r="E3198" s="4">
        <v>2716</v>
      </c>
      <c r="F3198">
        <v>136</v>
      </c>
    </row>
    <row r="3199" spans="1:6" x14ac:dyDescent="0.25">
      <c r="A3199" t="s">
        <v>18</v>
      </c>
      <c r="B3199" t="s">
        <v>9</v>
      </c>
      <c r="C3199" t="s">
        <v>28</v>
      </c>
      <c r="D3199" s="1">
        <v>44390</v>
      </c>
      <c r="E3199" s="4">
        <v>3717</v>
      </c>
      <c r="F3199">
        <v>465</v>
      </c>
    </row>
    <row r="3200" spans="1:6" x14ac:dyDescent="0.25">
      <c r="A3200" t="s">
        <v>39</v>
      </c>
      <c r="B3200" t="s">
        <v>21</v>
      </c>
      <c r="C3200" t="s">
        <v>36</v>
      </c>
      <c r="D3200" s="1">
        <v>44390</v>
      </c>
      <c r="E3200" s="4">
        <v>2562</v>
      </c>
      <c r="F3200">
        <v>198</v>
      </c>
    </row>
    <row r="3201" spans="1:6" x14ac:dyDescent="0.25">
      <c r="A3201" t="s">
        <v>15</v>
      </c>
      <c r="B3201" t="s">
        <v>21</v>
      </c>
      <c r="C3201" t="s">
        <v>24</v>
      </c>
      <c r="D3201" s="1">
        <v>44390</v>
      </c>
      <c r="E3201" s="4">
        <v>4711</v>
      </c>
      <c r="F3201">
        <v>248</v>
      </c>
    </row>
    <row r="3202" spans="1:6" x14ac:dyDescent="0.25">
      <c r="A3202" t="s">
        <v>34</v>
      </c>
      <c r="B3202" t="s">
        <v>16</v>
      </c>
      <c r="C3202" t="s">
        <v>50</v>
      </c>
      <c r="D3202" s="1">
        <v>44390</v>
      </c>
      <c r="E3202" s="4">
        <v>8316</v>
      </c>
      <c r="F3202">
        <v>1190</v>
      </c>
    </row>
    <row r="3203" spans="1:6" x14ac:dyDescent="0.25">
      <c r="A3203" t="s">
        <v>34</v>
      </c>
      <c r="B3203" t="s">
        <v>16</v>
      </c>
      <c r="C3203" t="s">
        <v>7</v>
      </c>
      <c r="D3203" s="1">
        <v>44390</v>
      </c>
      <c r="E3203" s="4">
        <v>1918</v>
      </c>
      <c r="F3203">
        <v>72</v>
      </c>
    </row>
    <row r="3204" spans="1:6" x14ac:dyDescent="0.25">
      <c r="A3204" t="s">
        <v>34</v>
      </c>
      <c r="B3204" t="s">
        <v>9</v>
      </c>
      <c r="C3204" t="s">
        <v>28</v>
      </c>
      <c r="D3204" s="1">
        <v>44390</v>
      </c>
      <c r="E3204" s="4">
        <v>6069</v>
      </c>
      <c r="F3204">
        <v>840</v>
      </c>
    </row>
    <row r="3205" spans="1:6" x14ac:dyDescent="0.25">
      <c r="A3205" t="s">
        <v>8</v>
      </c>
      <c r="B3205" t="s">
        <v>6</v>
      </c>
      <c r="C3205" t="s">
        <v>45</v>
      </c>
      <c r="D3205" s="1">
        <v>44390</v>
      </c>
      <c r="E3205" s="4">
        <v>3248</v>
      </c>
      <c r="F3205">
        <v>217</v>
      </c>
    </row>
    <row r="3206" spans="1:6" x14ac:dyDescent="0.25">
      <c r="A3206" t="s">
        <v>51</v>
      </c>
      <c r="B3206" t="s">
        <v>16</v>
      </c>
      <c r="C3206" t="s">
        <v>47</v>
      </c>
      <c r="D3206" s="1">
        <v>44390</v>
      </c>
      <c r="E3206" s="4">
        <v>1764</v>
      </c>
      <c r="F3206">
        <v>104</v>
      </c>
    </row>
    <row r="3207" spans="1:6" x14ac:dyDescent="0.25">
      <c r="A3207" t="s">
        <v>25</v>
      </c>
      <c r="B3207" t="s">
        <v>21</v>
      </c>
      <c r="C3207" t="s">
        <v>7</v>
      </c>
      <c r="D3207" s="1">
        <v>44390</v>
      </c>
      <c r="E3207" s="4">
        <v>588</v>
      </c>
      <c r="F3207">
        <v>24</v>
      </c>
    </row>
    <row r="3208" spans="1:6" x14ac:dyDescent="0.25">
      <c r="A3208" t="s">
        <v>33</v>
      </c>
      <c r="B3208" t="s">
        <v>11</v>
      </c>
      <c r="C3208" t="s">
        <v>47</v>
      </c>
      <c r="D3208" s="1">
        <v>44390</v>
      </c>
      <c r="E3208" s="4">
        <v>3493</v>
      </c>
      <c r="F3208">
        <v>219</v>
      </c>
    </row>
    <row r="3209" spans="1:6" x14ac:dyDescent="0.25">
      <c r="A3209" t="s">
        <v>10</v>
      </c>
      <c r="B3209" t="s">
        <v>11</v>
      </c>
      <c r="C3209" t="s">
        <v>48</v>
      </c>
      <c r="D3209" s="1">
        <v>44390</v>
      </c>
      <c r="E3209" s="4">
        <v>6706</v>
      </c>
      <c r="F3209">
        <v>320</v>
      </c>
    </row>
    <row r="3210" spans="1:6" x14ac:dyDescent="0.25">
      <c r="A3210" t="s">
        <v>25</v>
      </c>
      <c r="B3210" t="s">
        <v>11</v>
      </c>
      <c r="C3210" t="s">
        <v>43</v>
      </c>
      <c r="D3210" s="1">
        <v>44390</v>
      </c>
      <c r="E3210" s="4">
        <v>3472</v>
      </c>
      <c r="F3210">
        <v>205</v>
      </c>
    </row>
    <row r="3211" spans="1:6" x14ac:dyDescent="0.25">
      <c r="A3211" t="s">
        <v>29</v>
      </c>
      <c r="B3211" t="s">
        <v>11</v>
      </c>
      <c r="C3211" t="s">
        <v>17</v>
      </c>
      <c r="D3211" s="1">
        <v>44391</v>
      </c>
      <c r="E3211" s="4">
        <v>3367</v>
      </c>
      <c r="F3211">
        <v>241</v>
      </c>
    </row>
    <row r="3212" spans="1:6" x14ac:dyDescent="0.25">
      <c r="A3212" t="s">
        <v>40</v>
      </c>
      <c r="B3212" t="s">
        <v>16</v>
      </c>
      <c r="C3212" t="s">
        <v>38</v>
      </c>
      <c r="D3212" s="1">
        <v>44391</v>
      </c>
      <c r="E3212" s="4">
        <v>3640</v>
      </c>
      <c r="F3212">
        <v>135</v>
      </c>
    </row>
    <row r="3213" spans="1:6" x14ac:dyDescent="0.25">
      <c r="A3213" t="s">
        <v>40</v>
      </c>
      <c r="B3213" t="s">
        <v>11</v>
      </c>
      <c r="C3213" t="s">
        <v>47</v>
      </c>
      <c r="D3213" s="1">
        <v>44391</v>
      </c>
      <c r="E3213" s="4">
        <v>476</v>
      </c>
      <c r="F3213">
        <v>26</v>
      </c>
    </row>
    <row r="3214" spans="1:6" x14ac:dyDescent="0.25">
      <c r="A3214" t="s">
        <v>39</v>
      </c>
      <c r="B3214" t="s">
        <v>9</v>
      </c>
      <c r="C3214" t="s">
        <v>24</v>
      </c>
      <c r="D3214" s="1">
        <v>44391</v>
      </c>
      <c r="E3214" s="4">
        <v>1001</v>
      </c>
      <c r="F3214">
        <v>51</v>
      </c>
    </row>
    <row r="3215" spans="1:6" x14ac:dyDescent="0.25">
      <c r="A3215" t="s">
        <v>33</v>
      </c>
      <c r="B3215" t="s">
        <v>11</v>
      </c>
      <c r="C3215" t="s">
        <v>7</v>
      </c>
      <c r="D3215" s="1">
        <v>44391</v>
      </c>
      <c r="E3215" s="4">
        <v>2009</v>
      </c>
      <c r="F3215">
        <v>75</v>
      </c>
    </row>
    <row r="3216" spans="1:6" x14ac:dyDescent="0.25">
      <c r="A3216" t="s">
        <v>34</v>
      </c>
      <c r="B3216" t="s">
        <v>9</v>
      </c>
      <c r="C3216" t="s">
        <v>22</v>
      </c>
      <c r="D3216" s="1">
        <v>44391</v>
      </c>
      <c r="E3216" s="4">
        <v>3143</v>
      </c>
      <c r="F3216">
        <v>210</v>
      </c>
    </row>
    <row r="3217" spans="1:6" x14ac:dyDescent="0.25">
      <c r="A3217" t="s">
        <v>46</v>
      </c>
      <c r="B3217" t="s">
        <v>27</v>
      </c>
      <c r="C3217" t="s">
        <v>22</v>
      </c>
      <c r="D3217" s="1">
        <v>44391</v>
      </c>
      <c r="E3217" s="4">
        <v>2772</v>
      </c>
      <c r="F3217">
        <v>185</v>
      </c>
    </row>
    <row r="3218" spans="1:6" x14ac:dyDescent="0.25">
      <c r="A3218" t="s">
        <v>10</v>
      </c>
      <c r="B3218" t="s">
        <v>11</v>
      </c>
      <c r="C3218" t="s">
        <v>43</v>
      </c>
      <c r="D3218" s="1">
        <v>44391</v>
      </c>
      <c r="E3218" s="4">
        <v>1666</v>
      </c>
      <c r="F3218">
        <v>93</v>
      </c>
    </row>
    <row r="3219" spans="1:6" x14ac:dyDescent="0.25">
      <c r="A3219" t="s">
        <v>40</v>
      </c>
      <c r="B3219" t="s">
        <v>9</v>
      </c>
      <c r="C3219" t="s">
        <v>50</v>
      </c>
      <c r="D3219" s="1">
        <v>44391</v>
      </c>
      <c r="E3219" s="4">
        <v>5607</v>
      </c>
      <c r="F3219">
        <v>770</v>
      </c>
    </row>
    <row r="3220" spans="1:6" x14ac:dyDescent="0.25">
      <c r="A3220" t="s">
        <v>25</v>
      </c>
      <c r="B3220" t="s">
        <v>16</v>
      </c>
      <c r="C3220" t="s">
        <v>50</v>
      </c>
      <c r="D3220" s="1">
        <v>44391</v>
      </c>
      <c r="E3220" s="4">
        <v>2282</v>
      </c>
      <c r="F3220">
        <v>286</v>
      </c>
    </row>
    <row r="3221" spans="1:6" x14ac:dyDescent="0.25">
      <c r="A3221" t="s">
        <v>20</v>
      </c>
      <c r="B3221" t="s">
        <v>27</v>
      </c>
      <c r="C3221" t="s">
        <v>45</v>
      </c>
      <c r="D3221" s="1">
        <v>44391</v>
      </c>
      <c r="E3221" s="4">
        <v>10955</v>
      </c>
      <c r="F3221">
        <v>700</v>
      </c>
    </row>
    <row r="3222" spans="1:6" x14ac:dyDescent="0.25">
      <c r="A3222" t="s">
        <v>10</v>
      </c>
      <c r="B3222" t="s">
        <v>27</v>
      </c>
      <c r="C3222" t="s">
        <v>45</v>
      </c>
      <c r="D3222" s="1">
        <v>44392</v>
      </c>
      <c r="E3222" s="4">
        <v>259</v>
      </c>
      <c r="F3222">
        <v>15</v>
      </c>
    </row>
    <row r="3223" spans="1:6" x14ac:dyDescent="0.25">
      <c r="A3223" t="s">
        <v>29</v>
      </c>
      <c r="B3223" t="s">
        <v>16</v>
      </c>
      <c r="C3223" t="s">
        <v>42</v>
      </c>
      <c r="D3223" s="1">
        <v>44392</v>
      </c>
      <c r="E3223" s="4">
        <v>5229</v>
      </c>
      <c r="F3223">
        <v>374</v>
      </c>
    </row>
    <row r="3224" spans="1:6" x14ac:dyDescent="0.25">
      <c r="A3224" t="s">
        <v>34</v>
      </c>
      <c r="B3224" t="s">
        <v>6</v>
      </c>
      <c r="C3224" t="s">
        <v>45</v>
      </c>
      <c r="D3224" s="1">
        <v>44392</v>
      </c>
      <c r="E3224" s="4">
        <v>1211</v>
      </c>
      <c r="F3224">
        <v>81</v>
      </c>
    </row>
    <row r="3225" spans="1:6" x14ac:dyDescent="0.25">
      <c r="A3225" t="s">
        <v>5</v>
      </c>
      <c r="B3225" t="s">
        <v>21</v>
      </c>
      <c r="C3225" t="s">
        <v>7</v>
      </c>
      <c r="D3225" s="1">
        <v>44392</v>
      </c>
      <c r="E3225" s="4">
        <v>5313</v>
      </c>
      <c r="F3225">
        <v>197</v>
      </c>
    </row>
    <row r="3226" spans="1:6" x14ac:dyDescent="0.25">
      <c r="A3226" t="s">
        <v>25</v>
      </c>
      <c r="B3226" t="s">
        <v>16</v>
      </c>
      <c r="C3226" t="s">
        <v>31</v>
      </c>
      <c r="D3226" s="1">
        <v>44392</v>
      </c>
      <c r="E3226" s="4">
        <v>10003</v>
      </c>
      <c r="F3226">
        <v>1400</v>
      </c>
    </row>
    <row r="3227" spans="1:6" x14ac:dyDescent="0.25">
      <c r="A3227" t="s">
        <v>13</v>
      </c>
      <c r="B3227" t="s">
        <v>16</v>
      </c>
      <c r="C3227" t="s">
        <v>31</v>
      </c>
      <c r="D3227" s="1">
        <v>44392</v>
      </c>
      <c r="E3227" s="4">
        <v>140</v>
      </c>
      <c r="F3227">
        <v>18</v>
      </c>
    </row>
    <row r="3228" spans="1:6" x14ac:dyDescent="0.25">
      <c r="A3228" t="s">
        <v>13</v>
      </c>
      <c r="B3228" t="s">
        <v>11</v>
      </c>
      <c r="C3228" t="s">
        <v>48</v>
      </c>
      <c r="D3228" s="1">
        <v>44392</v>
      </c>
      <c r="E3228" s="4">
        <v>9345</v>
      </c>
      <c r="F3228">
        <v>425</v>
      </c>
    </row>
    <row r="3229" spans="1:6" x14ac:dyDescent="0.25">
      <c r="A3229" t="s">
        <v>29</v>
      </c>
      <c r="B3229" t="s">
        <v>9</v>
      </c>
      <c r="C3229" t="s">
        <v>36</v>
      </c>
      <c r="D3229" s="1">
        <v>44392</v>
      </c>
      <c r="E3229" s="4">
        <v>4921</v>
      </c>
      <c r="F3229">
        <v>329</v>
      </c>
    </row>
    <row r="3230" spans="1:6" x14ac:dyDescent="0.25">
      <c r="A3230" t="s">
        <v>10</v>
      </c>
      <c r="B3230" t="s">
        <v>21</v>
      </c>
      <c r="C3230" t="s">
        <v>45</v>
      </c>
      <c r="D3230" s="1">
        <v>44392</v>
      </c>
      <c r="E3230" s="4">
        <v>3556</v>
      </c>
      <c r="F3230">
        <v>223</v>
      </c>
    </row>
    <row r="3231" spans="1:6" x14ac:dyDescent="0.25">
      <c r="A3231" t="s">
        <v>32</v>
      </c>
      <c r="B3231" t="s">
        <v>11</v>
      </c>
      <c r="C3231" t="s">
        <v>31</v>
      </c>
      <c r="D3231" s="1">
        <v>44392</v>
      </c>
      <c r="E3231" s="4">
        <v>8988</v>
      </c>
      <c r="F3231">
        <v>1120</v>
      </c>
    </row>
    <row r="3232" spans="1:6" x14ac:dyDescent="0.25">
      <c r="A3232" t="s">
        <v>13</v>
      </c>
      <c r="B3232" t="s">
        <v>27</v>
      </c>
      <c r="C3232" t="s">
        <v>36</v>
      </c>
      <c r="D3232" s="1">
        <v>44393</v>
      </c>
      <c r="E3232" s="4">
        <v>5082</v>
      </c>
      <c r="F3232">
        <v>363</v>
      </c>
    </row>
    <row r="3233" spans="1:6" x14ac:dyDescent="0.25">
      <c r="A3233" t="s">
        <v>51</v>
      </c>
      <c r="B3233" t="s">
        <v>16</v>
      </c>
      <c r="C3233" t="s">
        <v>35</v>
      </c>
      <c r="D3233" s="1">
        <v>44393</v>
      </c>
      <c r="E3233" s="4">
        <v>3808</v>
      </c>
      <c r="F3233">
        <v>318</v>
      </c>
    </row>
    <row r="3234" spans="1:6" x14ac:dyDescent="0.25">
      <c r="A3234" t="s">
        <v>18</v>
      </c>
      <c r="B3234" t="s">
        <v>6</v>
      </c>
      <c r="C3234" t="s">
        <v>31</v>
      </c>
      <c r="D3234" s="1">
        <v>44393</v>
      </c>
      <c r="E3234" s="4">
        <v>203</v>
      </c>
      <c r="F3234">
        <v>23</v>
      </c>
    </row>
    <row r="3235" spans="1:6" x14ac:dyDescent="0.25">
      <c r="A3235" t="s">
        <v>49</v>
      </c>
      <c r="B3235" t="s">
        <v>9</v>
      </c>
      <c r="C3235" t="s">
        <v>24</v>
      </c>
      <c r="D3235" s="1">
        <v>44393</v>
      </c>
      <c r="E3235" s="4">
        <v>560</v>
      </c>
      <c r="F3235">
        <v>27</v>
      </c>
    </row>
    <row r="3236" spans="1:6" x14ac:dyDescent="0.25">
      <c r="A3236" t="s">
        <v>40</v>
      </c>
      <c r="B3236" t="s">
        <v>21</v>
      </c>
      <c r="C3236" t="s">
        <v>43</v>
      </c>
      <c r="D3236" s="1">
        <v>44393</v>
      </c>
      <c r="E3236" s="4">
        <v>7973</v>
      </c>
      <c r="F3236">
        <v>420</v>
      </c>
    </row>
    <row r="3237" spans="1:6" x14ac:dyDescent="0.25">
      <c r="A3237" t="s">
        <v>10</v>
      </c>
      <c r="B3237" t="s">
        <v>27</v>
      </c>
      <c r="C3237" t="s">
        <v>42</v>
      </c>
      <c r="D3237" s="1">
        <v>44393</v>
      </c>
      <c r="E3237" s="4">
        <v>91</v>
      </c>
      <c r="F3237">
        <v>6</v>
      </c>
    </row>
    <row r="3238" spans="1:6" x14ac:dyDescent="0.25">
      <c r="A3238" t="s">
        <v>5</v>
      </c>
      <c r="B3238" t="s">
        <v>9</v>
      </c>
      <c r="C3238" t="s">
        <v>22</v>
      </c>
      <c r="D3238" s="1">
        <v>44393</v>
      </c>
      <c r="E3238" s="4">
        <v>13342</v>
      </c>
      <c r="F3238">
        <v>910</v>
      </c>
    </row>
    <row r="3239" spans="1:6" x14ac:dyDescent="0.25">
      <c r="A3239" t="s">
        <v>20</v>
      </c>
      <c r="B3239" t="s">
        <v>21</v>
      </c>
      <c r="C3239" t="s">
        <v>19</v>
      </c>
      <c r="D3239" s="1">
        <v>44393</v>
      </c>
      <c r="E3239" s="4">
        <v>7406</v>
      </c>
      <c r="F3239">
        <v>436</v>
      </c>
    </row>
    <row r="3240" spans="1:6" x14ac:dyDescent="0.25">
      <c r="A3240" t="s">
        <v>23</v>
      </c>
      <c r="B3240" t="s">
        <v>6</v>
      </c>
      <c r="C3240" t="s">
        <v>22</v>
      </c>
      <c r="D3240" s="1">
        <v>44393</v>
      </c>
      <c r="E3240" s="4">
        <v>7679</v>
      </c>
      <c r="F3240">
        <v>549</v>
      </c>
    </row>
    <row r="3241" spans="1:6" x14ac:dyDescent="0.25">
      <c r="A3241" t="s">
        <v>25</v>
      </c>
      <c r="B3241" t="s">
        <v>16</v>
      </c>
      <c r="C3241" t="s">
        <v>43</v>
      </c>
      <c r="D3241" s="1">
        <v>44393</v>
      </c>
      <c r="E3241" s="4">
        <v>7777</v>
      </c>
      <c r="F3241">
        <v>458</v>
      </c>
    </row>
    <row r="3242" spans="1:6" x14ac:dyDescent="0.25">
      <c r="A3242" t="s">
        <v>33</v>
      </c>
      <c r="B3242" t="s">
        <v>16</v>
      </c>
      <c r="C3242" t="s">
        <v>19</v>
      </c>
      <c r="D3242" s="1">
        <v>44393</v>
      </c>
      <c r="E3242" s="4">
        <v>7315</v>
      </c>
      <c r="F3242">
        <v>407</v>
      </c>
    </row>
    <row r="3243" spans="1:6" x14ac:dyDescent="0.25">
      <c r="A3243" t="s">
        <v>40</v>
      </c>
      <c r="B3243" t="s">
        <v>6</v>
      </c>
      <c r="C3243" t="s">
        <v>45</v>
      </c>
      <c r="D3243" s="1">
        <v>44393</v>
      </c>
      <c r="E3243" s="4">
        <v>4795</v>
      </c>
      <c r="F3243">
        <v>283</v>
      </c>
    </row>
    <row r="3244" spans="1:6" x14ac:dyDescent="0.25">
      <c r="A3244" t="s">
        <v>15</v>
      </c>
      <c r="B3244" t="s">
        <v>27</v>
      </c>
      <c r="C3244" t="s">
        <v>43</v>
      </c>
      <c r="D3244" s="1">
        <v>44393</v>
      </c>
      <c r="E3244" s="4">
        <v>4998</v>
      </c>
      <c r="F3244">
        <v>294</v>
      </c>
    </row>
    <row r="3245" spans="1:6" x14ac:dyDescent="0.25">
      <c r="A3245" t="s">
        <v>34</v>
      </c>
      <c r="B3245" t="s">
        <v>21</v>
      </c>
      <c r="C3245" t="s">
        <v>52</v>
      </c>
      <c r="D3245" s="1">
        <v>44393</v>
      </c>
      <c r="E3245" s="4">
        <v>1890</v>
      </c>
      <c r="F3245">
        <v>86</v>
      </c>
    </row>
    <row r="3246" spans="1:6" x14ac:dyDescent="0.25">
      <c r="A3246" t="s">
        <v>32</v>
      </c>
      <c r="B3246" t="s">
        <v>6</v>
      </c>
      <c r="C3246" t="s">
        <v>28</v>
      </c>
      <c r="D3246" s="1">
        <v>44393</v>
      </c>
      <c r="E3246" s="4">
        <v>4319</v>
      </c>
      <c r="F3246">
        <v>700</v>
      </c>
    </row>
    <row r="3247" spans="1:6" x14ac:dyDescent="0.25">
      <c r="A3247" t="s">
        <v>33</v>
      </c>
      <c r="B3247" t="s">
        <v>11</v>
      </c>
      <c r="C3247" t="s">
        <v>12</v>
      </c>
      <c r="D3247" s="1">
        <v>44393</v>
      </c>
      <c r="E3247" s="4">
        <v>10878</v>
      </c>
      <c r="F3247">
        <v>436</v>
      </c>
    </row>
    <row r="3248" spans="1:6" x14ac:dyDescent="0.25">
      <c r="A3248" t="s">
        <v>8</v>
      </c>
      <c r="B3248" t="s">
        <v>16</v>
      </c>
      <c r="C3248" t="s">
        <v>28</v>
      </c>
      <c r="D3248" s="1">
        <v>44393</v>
      </c>
      <c r="E3248" s="4">
        <v>4627</v>
      </c>
      <c r="F3248">
        <v>515</v>
      </c>
    </row>
    <row r="3249" spans="1:6" x14ac:dyDescent="0.25">
      <c r="A3249" t="s">
        <v>40</v>
      </c>
      <c r="B3249" t="s">
        <v>27</v>
      </c>
      <c r="C3249" t="s">
        <v>7</v>
      </c>
      <c r="D3249" s="1">
        <v>44393</v>
      </c>
      <c r="E3249" s="4">
        <v>2870</v>
      </c>
      <c r="F3249">
        <v>115</v>
      </c>
    </row>
    <row r="3250" spans="1:6" x14ac:dyDescent="0.25">
      <c r="A3250" t="s">
        <v>8</v>
      </c>
      <c r="B3250" t="s">
        <v>21</v>
      </c>
      <c r="C3250" t="s">
        <v>14</v>
      </c>
      <c r="D3250" s="1">
        <v>44393</v>
      </c>
      <c r="E3250" s="4">
        <v>5859</v>
      </c>
      <c r="F3250">
        <v>533</v>
      </c>
    </row>
    <row r="3251" spans="1:6" x14ac:dyDescent="0.25">
      <c r="A3251" t="s">
        <v>49</v>
      </c>
      <c r="B3251" t="s">
        <v>9</v>
      </c>
      <c r="C3251" t="s">
        <v>48</v>
      </c>
      <c r="D3251" s="1">
        <v>44393</v>
      </c>
      <c r="E3251" s="4">
        <v>4417</v>
      </c>
      <c r="F3251">
        <v>221</v>
      </c>
    </row>
    <row r="3252" spans="1:6" x14ac:dyDescent="0.25">
      <c r="A3252" t="s">
        <v>46</v>
      </c>
      <c r="B3252" t="s">
        <v>6</v>
      </c>
      <c r="C3252" t="s">
        <v>44</v>
      </c>
      <c r="D3252" s="1">
        <v>44396</v>
      </c>
      <c r="E3252" s="4">
        <v>413</v>
      </c>
      <c r="F3252">
        <v>18</v>
      </c>
    </row>
    <row r="3253" spans="1:6" x14ac:dyDescent="0.25">
      <c r="A3253" t="s">
        <v>32</v>
      </c>
      <c r="B3253" t="s">
        <v>27</v>
      </c>
      <c r="C3253" t="s">
        <v>14</v>
      </c>
      <c r="D3253" s="1">
        <v>44396</v>
      </c>
      <c r="E3253" s="4">
        <v>2373</v>
      </c>
      <c r="F3253">
        <v>264</v>
      </c>
    </row>
    <row r="3254" spans="1:6" x14ac:dyDescent="0.25">
      <c r="A3254" t="s">
        <v>37</v>
      </c>
      <c r="B3254" t="s">
        <v>27</v>
      </c>
      <c r="C3254" t="s">
        <v>38</v>
      </c>
      <c r="D3254" s="1">
        <v>44396</v>
      </c>
      <c r="E3254" s="4">
        <v>2667</v>
      </c>
      <c r="F3254">
        <v>112</v>
      </c>
    </row>
    <row r="3255" spans="1:6" x14ac:dyDescent="0.25">
      <c r="A3255" t="s">
        <v>29</v>
      </c>
      <c r="B3255" t="s">
        <v>9</v>
      </c>
      <c r="C3255" t="s">
        <v>17</v>
      </c>
      <c r="D3255" s="1">
        <v>44396</v>
      </c>
      <c r="E3255" s="4">
        <v>126</v>
      </c>
      <c r="F3255">
        <v>8</v>
      </c>
    </row>
    <row r="3256" spans="1:6" x14ac:dyDescent="0.25">
      <c r="A3256" t="s">
        <v>18</v>
      </c>
      <c r="B3256" t="s">
        <v>27</v>
      </c>
      <c r="C3256" t="s">
        <v>35</v>
      </c>
      <c r="D3256" s="1">
        <v>44396</v>
      </c>
      <c r="E3256" s="4">
        <v>5362</v>
      </c>
      <c r="F3256">
        <v>383</v>
      </c>
    </row>
    <row r="3257" spans="1:6" x14ac:dyDescent="0.25">
      <c r="A3257" t="s">
        <v>29</v>
      </c>
      <c r="B3257" t="s">
        <v>21</v>
      </c>
      <c r="C3257" t="s">
        <v>42</v>
      </c>
      <c r="D3257" s="1">
        <v>44396</v>
      </c>
      <c r="E3257" s="4">
        <v>1414</v>
      </c>
      <c r="F3257">
        <v>95</v>
      </c>
    </row>
    <row r="3258" spans="1:6" x14ac:dyDescent="0.25">
      <c r="A3258" t="s">
        <v>15</v>
      </c>
      <c r="B3258" t="s">
        <v>6</v>
      </c>
      <c r="C3258" t="s">
        <v>50</v>
      </c>
      <c r="D3258" s="1">
        <v>44396</v>
      </c>
      <c r="E3258" s="4">
        <v>8190</v>
      </c>
      <c r="F3258">
        <v>1190</v>
      </c>
    </row>
    <row r="3259" spans="1:6" x14ac:dyDescent="0.25">
      <c r="A3259" t="s">
        <v>40</v>
      </c>
      <c r="B3259" t="s">
        <v>27</v>
      </c>
      <c r="C3259" t="s">
        <v>28</v>
      </c>
      <c r="D3259" s="1">
        <v>44396</v>
      </c>
      <c r="E3259" s="4">
        <v>2863</v>
      </c>
      <c r="F3259">
        <v>319</v>
      </c>
    </row>
    <row r="3260" spans="1:6" x14ac:dyDescent="0.25">
      <c r="A3260" t="s">
        <v>41</v>
      </c>
      <c r="B3260" t="s">
        <v>27</v>
      </c>
      <c r="C3260" t="s">
        <v>22</v>
      </c>
      <c r="D3260" s="1">
        <v>44396</v>
      </c>
      <c r="E3260" s="4">
        <v>4081</v>
      </c>
      <c r="F3260">
        <v>314</v>
      </c>
    </row>
    <row r="3261" spans="1:6" x14ac:dyDescent="0.25">
      <c r="A3261" t="s">
        <v>5</v>
      </c>
      <c r="B3261" t="s">
        <v>9</v>
      </c>
      <c r="C3261" t="s">
        <v>28</v>
      </c>
      <c r="D3261" s="1">
        <v>44396</v>
      </c>
      <c r="E3261" s="4">
        <v>448</v>
      </c>
      <c r="F3261">
        <v>56</v>
      </c>
    </row>
    <row r="3262" spans="1:6" x14ac:dyDescent="0.25">
      <c r="A3262" t="s">
        <v>39</v>
      </c>
      <c r="B3262" t="s">
        <v>9</v>
      </c>
      <c r="C3262" t="s">
        <v>50</v>
      </c>
      <c r="D3262" s="1">
        <v>44396</v>
      </c>
      <c r="E3262" s="4">
        <v>7070</v>
      </c>
      <c r="F3262">
        <v>700</v>
      </c>
    </row>
    <row r="3263" spans="1:6" x14ac:dyDescent="0.25">
      <c r="A3263" t="s">
        <v>10</v>
      </c>
      <c r="B3263" t="s">
        <v>16</v>
      </c>
      <c r="C3263" t="s">
        <v>24</v>
      </c>
      <c r="D3263" s="1">
        <v>44396</v>
      </c>
      <c r="E3263" s="4">
        <v>2625</v>
      </c>
      <c r="F3263">
        <v>132</v>
      </c>
    </row>
    <row r="3264" spans="1:6" x14ac:dyDescent="0.25">
      <c r="A3264" t="s">
        <v>39</v>
      </c>
      <c r="B3264" t="s">
        <v>6</v>
      </c>
      <c r="C3264" t="s">
        <v>24</v>
      </c>
      <c r="D3264" s="1">
        <v>44396</v>
      </c>
      <c r="E3264" s="4">
        <v>2142</v>
      </c>
      <c r="F3264">
        <v>98</v>
      </c>
    </row>
    <row r="3265" spans="1:6" x14ac:dyDescent="0.25">
      <c r="A3265" t="s">
        <v>41</v>
      </c>
      <c r="B3265" t="s">
        <v>21</v>
      </c>
      <c r="C3265" t="s">
        <v>17</v>
      </c>
      <c r="D3265" s="1">
        <v>44396</v>
      </c>
      <c r="E3265" s="4">
        <v>7182</v>
      </c>
      <c r="F3265">
        <v>513</v>
      </c>
    </row>
    <row r="3266" spans="1:6" x14ac:dyDescent="0.25">
      <c r="A3266" t="s">
        <v>13</v>
      </c>
      <c r="B3266" t="s">
        <v>6</v>
      </c>
      <c r="C3266" t="s">
        <v>22</v>
      </c>
      <c r="D3266" s="1">
        <v>44396</v>
      </c>
      <c r="E3266" s="4">
        <v>3437</v>
      </c>
      <c r="F3266">
        <v>246</v>
      </c>
    </row>
    <row r="3267" spans="1:6" x14ac:dyDescent="0.25">
      <c r="A3267" t="s">
        <v>33</v>
      </c>
      <c r="B3267" t="s">
        <v>16</v>
      </c>
      <c r="C3267" t="s">
        <v>30</v>
      </c>
      <c r="D3267" s="1">
        <v>44396</v>
      </c>
      <c r="E3267" s="4">
        <v>8344</v>
      </c>
      <c r="F3267">
        <v>1400</v>
      </c>
    </row>
    <row r="3268" spans="1:6" x14ac:dyDescent="0.25">
      <c r="A3268" t="s">
        <v>40</v>
      </c>
      <c r="B3268" t="s">
        <v>6</v>
      </c>
      <c r="C3268" t="s">
        <v>22</v>
      </c>
      <c r="D3268" s="1">
        <v>44396</v>
      </c>
      <c r="E3268" s="4">
        <v>9380</v>
      </c>
      <c r="F3268">
        <v>670</v>
      </c>
    </row>
    <row r="3269" spans="1:6" x14ac:dyDescent="0.25">
      <c r="A3269" t="s">
        <v>51</v>
      </c>
      <c r="B3269" t="s">
        <v>16</v>
      </c>
      <c r="C3269" t="s">
        <v>7</v>
      </c>
      <c r="D3269" s="1">
        <v>44396</v>
      </c>
      <c r="E3269" s="4">
        <v>2296</v>
      </c>
      <c r="F3269">
        <v>96</v>
      </c>
    </row>
    <row r="3270" spans="1:6" x14ac:dyDescent="0.25">
      <c r="A3270" t="s">
        <v>37</v>
      </c>
      <c r="B3270" t="s">
        <v>16</v>
      </c>
      <c r="C3270" t="s">
        <v>24</v>
      </c>
      <c r="D3270" s="1">
        <v>44396</v>
      </c>
      <c r="E3270" s="4">
        <v>3787</v>
      </c>
      <c r="F3270">
        <v>173</v>
      </c>
    </row>
    <row r="3271" spans="1:6" x14ac:dyDescent="0.25">
      <c r="A3271" t="s">
        <v>25</v>
      </c>
      <c r="B3271" t="s">
        <v>6</v>
      </c>
      <c r="C3271" t="s">
        <v>22</v>
      </c>
      <c r="D3271" s="1">
        <v>44396</v>
      </c>
      <c r="E3271" s="4">
        <v>7420</v>
      </c>
      <c r="F3271">
        <v>495</v>
      </c>
    </row>
    <row r="3272" spans="1:6" x14ac:dyDescent="0.25">
      <c r="A3272" t="s">
        <v>32</v>
      </c>
      <c r="B3272" t="s">
        <v>9</v>
      </c>
      <c r="C3272" t="s">
        <v>31</v>
      </c>
      <c r="D3272" s="1">
        <v>44396</v>
      </c>
      <c r="E3272" s="4">
        <v>5789</v>
      </c>
      <c r="F3272">
        <v>644</v>
      </c>
    </row>
    <row r="3273" spans="1:6" x14ac:dyDescent="0.25">
      <c r="A3273" t="s">
        <v>15</v>
      </c>
      <c r="B3273" t="s">
        <v>16</v>
      </c>
      <c r="C3273" t="s">
        <v>52</v>
      </c>
      <c r="D3273" s="1">
        <v>44396</v>
      </c>
      <c r="E3273" s="4">
        <v>4893</v>
      </c>
      <c r="F3273">
        <v>196</v>
      </c>
    </row>
    <row r="3274" spans="1:6" x14ac:dyDescent="0.25">
      <c r="A3274" t="s">
        <v>20</v>
      </c>
      <c r="B3274" t="s">
        <v>9</v>
      </c>
      <c r="C3274" t="s">
        <v>26</v>
      </c>
      <c r="D3274" s="1">
        <v>44396</v>
      </c>
      <c r="E3274" s="4">
        <v>3171</v>
      </c>
      <c r="F3274">
        <v>187</v>
      </c>
    </row>
    <row r="3275" spans="1:6" x14ac:dyDescent="0.25">
      <c r="A3275" t="s">
        <v>5</v>
      </c>
      <c r="B3275" t="s">
        <v>9</v>
      </c>
      <c r="C3275" t="s">
        <v>26</v>
      </c>
      <c r="D3275" s="1">
        <v>44396</v>
      </c>
      <c r="E3275" s="4">
        <v>1428</v>
      </c>
      <c r="F3275">
        <v>84</v>
      </c>
    </row>
    <row r="3276" spans="1:6" x14ac:dyDescent="0.25">
      <c r="A3276" t="s">
        <v>20</v>
      </c>
      <c r="B3276" t="s">
        <v>11</v>
      </c>
      <c r="C3276" t="s">
        <v>12</v>
      </c>
      <c r="D3276" s="1">
        <v>44396</v>
      </c>
      <c r="E3276" s="4">
        <v>658</v>
      </c>
      <c r="F3276">
        <v>27</v>
      </c>
    </row>
    <row r="3277" spans="1:6" x14ac:dyDescent="0.25">
      <c r="A3277" t="s">
        <v>40</v>
      </c>
      <c r="B3277" t="s">
        <v>11</v>
      </c>
      <c r="C3277" t="s">
        <v>43</v>
      </c>
      <c r="D3277" s="1">
        <v>44396</v>
      </c>
      <c r="E3277" s="4">
        <v>9338</v>
      </c>
      <c r="F3277">
        <v>550</v>
      </c>
    </row>
    <row r="3278" spans="1:6" x14ac:dyDescent="0.25">
      <c r="A3278" t="s">
        <v>23</v>
      </c>
      <c r="B3278" t="s">
        <v>21</v>
      </c>
      <c r="C3278" t="s">
        <v>17</v>
      </c>
      <c r="D3278" s="1">
        <v>44396</v>
      </c>
      <c r="E3278" s="4">
        <v>3682</v>
      </c>
      <c r="F3278">
        <v>217</v>
      </c>
    </row>
    <row r="3279" spans="1:6" x14ac:dyDescent="0.25">
      <c r="A3279" t="s">
        <v>34</v>
      </c>
      <c r="B3279" t="s">
        <v>27</v>
      </c>
      <c r="C3279" t="s">
        <v>48</v>
      </c>
      <c r="D3279" s="1">
        <v>44396</v>
      </c>
      <c r="E3279" s="4">
        <v>4718</v>
      </c>
      <c r="F3279">
        <v>225</v>
      </c>
    </row>
    <row r="3280" spans="1:6" x14ac:dyDescent="0.25">
      <c r="A3280" t="s">
        <v>46</v>
      </c>
      <c r="B3280" t="s">
        <v>11</v>
      </c>
      <c r="C3280" t="s">
        <v>22</v>
      </c>
      <c r="D3280" s="1">
        <v>44396</v>
      </c>
      <c r="E3280" s="4">
        <v>8701</v>
      </c>
      <c r="F3280">
        <v>670</v>
      </c>
    </row>
    <row r="3281" spans="1:6" x14ac:dyDescent="0.25">
      <c r="A3281" t="s">
        <v>20</v>
      </c>
      <c r="B3281" t="s">
        <v>16</v>
      </c>
      <c r="C3281" t="s">
        <v>48</v>
      </c>
      <c r="D3281" s="1">
        <v>44396</v>
      </c>
      <c r="E3281" s="4">
        <v>3367</v>
      </c>
      <c r="F3281">
        <v>147</v>
      </c>
    </row>
    <row r="3282" spans="1:6" x14ac:dyDescent="0.25">
      <c r="A3282" t="s">
        <v>18</v>
      </c>
      <c r="B3282" t="s">
        <v>27</v>
      </c>
      <c r="C3282" t="s">
        <v>42</v>
      </c>
      <c r="D3282" s="1">
        <v>44396</v>
      </c>
      <c r="E3282" s="4">
        <v>224</v>
      </c>
      <c r="F3282">
        <v>16</v>
      </c>
    </row>
    <row r="3283" spans="1:6" x14ac:dyDescent="0.25">
      <c r="A3283" t="s">
        <v>5</v>
      </c>
      <c r="B3283" t="s">
        <v>27</v>
      </c>
      <c r="C3283" t="s">
        <v>17</v>
      </c>
      <c r="D3283" s="1">
        <v>44396</v>
      </c>
      <c r="E3283" s="4">
        <v>10668</v>
      </c>
      <c r="F3283">
        <v>770</v>
      </c>
    </row>
    <row r="3284" spans="1:6" x14ac:dyDescent="0.25">
      <c r="A3284" t="s">
        <v>10</v>
      </c>
      <c r="B3284" t="s">
        <v>11</v>
      </c>
      <c r="C3284" t="s">
        <v>36</v>
      </c>
      <c r="D3284" s="1">
        <v>44396</v>
      </c>
      <c r="E3284" s="4">
        <v>3878</v>
      </c>
      <c r="F3284">
        <v>299</v>
      </c>
    </row>
    <row r="3285" spans="1:6" x14ac:dyDescent="0.25">
      <c r="A3285" t="s">
        <v>37</v>
      </c>
      <c r="B3285" t="s">
        <v>16</v>
      </c>
      <c r="C3285" t="s">
        <v>7</v>
      </c>
      <c r="D3285" s="1">
        <v>44396</v>
      </c>
      <c r="E3285" s="4">
        <v>1225</v>
      </c>
      <c r="F3285">
        <v>48</v>
      </c>
    </row>
    <row r="3286" spans="1:6" x14ac:dyDescent="0.25">
      <c r="A3286" t="s">
        <v>40</v>
      </c>
      <c r="B3286" t="s">
        <v>11</v>
      </c>
      <c r="C3286" t="s">
        <v>30</v>
      </c>
      <c r="D3286" s="1">
        <v>44396</v>
      </c>
      <c r="E3286" s="4">
        <v>10010</v>
      </c>
      <c r="F3286">
        <v>1400</v>
      </c>
    </row>
    <row r="3287" spans="1:6" x14ac:dyDescent="0.25">
      <c r="A3287" t="s">
        <v>46</v>
      </c>
      <c r="B3287" t="s">
        <v>6</v>
      </c>
      <c r="C3287" t="s">
        <v>52</v>
      </c>
      <c r="D3287" s="1">
        <v>44396</v>
      </c>
      <c r="E3287" s="4">
        <v>5796</v>
      </c>
      <c r="F3287">
        <v>252</v>
      </c>
    </row>
    <row r="3288" spans="1:6" x14ac:dyDescent="0.25">
      <c r="A3288" t="s">
        <v>8</v>
      </c>
      <c r="B3288" t="s">
        <v>27</v>
      </c>
      <c r="C3288" t="s">
        <v>19</v>
      </c>
      <c r="D3288" s="1">
        <v>44396</v>
      </c>
      <c r="E3288" s="4">
        <v>3913</v>
      </c>
      <c r="F3288">
        <v>218</v>
      </c>
    </row>
    <row r="3289" spans="1:6" x14ac:dyDescent="0.25">
      <c r="A3289" t="s">
        <v>15</v>
      </c>
      <c r="B3289" t="s">
        <v>6</v>
      </c>
      <c r="C3289" t="s">
        <v>38</v>
      </c>
      <c r="D3289" s="1">
        <v>44396</v>
      </c>
      <c r="E3289" s="4">
        <v>9842</v>
      </c>
      <c r="F3289">
        <v>394</v>
      </c>
    </row>
    <row r="3290" spans="1:6" x14ac:dyDescent="0.25">
      <c r="A3290" t="s">
        <v>39</v>
      </c>
      <c r="B3290" t="s">
        <v>21</v>
      </c>
      <c r="C3290" t="s">
        <v>7</v>
      </c>
      <c r="D3290" s="1">
        <v>44396</v>
      </c>
      <c r="E3290" s="4">
        <v>7378</v>
      </c>
      <c r="F3290">
        <v>296</v>
      </c>
    </row>
    <row r="3291" spans="1:6" x14ac:dyDescent="0.25">
      <c r="A3291" t="s">
        <v>49</v>
      </c>
      <c r="B3291" t="s">
        <v>27</v>
      </c>
      <c r="C3291" t="s">
        <v>31</v>
      </c>
      <c r="D3291" s="1">
        <v>44396</v>
      </c>
      <c r="E3291" s="4">
        <v>10213</v>
      </c>
      <c r="F3291">
        <v>1470</v>
      </c>
    </row>
    <row r="3292" spans="1:6" x14ac:dyDescent="0.25">
      <c r="A3292" t="s">
        <v>40</v>
      </c>
      <c r="B3292" t="s">
        <v>9</v>
      </c>
      <c r="C3292" t="s">
        <v>31</v>
      </c>
      <c r="D3292" s="1">
        <v>44396</v>
      </c>
      <c r="E3292" s="4">
        <v>6069</v>
      </c>
      <c r="F3292">
        <v>770</v>
      </c>
    </row>
    <row r="3293" spans="1:6" x14ac:dyDescent="0.25">
      <c r="A3293" t="s">
        <v>10</v>
      </c>
      <c r="B3293" t="s">
        <v>27</v>
      </c>
      <c r="C3293" t="s">
        <v>44</v>
      </c>
      <c r="D3293" s="1">
        <v>44397</v>
      </c>
      <c r="E3293" s="4">
        <v>1890</v>
      </c>
      <c r="F3293">
        <v>86</v>
      </c>
    </row>
    <row r="3294" spans="1:6" x14ac:dyDescent="0.25">
      <c r="A3294" t="s">
        <v>51</v>
      </c>
      <c r="B3294" t="s">
        <v>16</v>
      </c>
      <c r="C3294" t="s">
        <v>36</v>
      </c>
      <c r="D3294" s="1">
        <v>44397</v>
      </c>
      <c r="E3294" s="4">
        <v>2660</v>
      </c>
      <c r="F3294">
        <v>167</v>
      </c>
    </row>
    <row r="3295" spans="1:6" x14ac:dyDescent="0.25">
      <c r="A3295" t="s">
        <v>32</v>
      </c>
      <c r="B3295" t="s">
        <v>21</v>
      </c>
      <c r="C3295" t="s">
        <v>19</v>
      </c>
      <c r="D3295" s="1">
        <v>44397</v>
      </c>
      <c r="E3295" s="4">
        <v>651</v>
      </c>
      <c r="F3295">
        <v>33</v>
      </c>
    </row>
    <row r="3296" spans="1:6" x14ac:dyDescent="0.25">
      <c r="A3296" t="s">
        <v>13</v>
      </c>
      <c r="B3296" t="s">
        <v>6</v>
      </c>
      <c r="C3296" t="s">
        <v>17</v>
      </c>
      <c r="D3296" s="1">
        <v>44397</v>
      </c>
      <c r="E3296" s="4">
        <v>2800</v>
      </c>
      <c r="F3296">
        <v>187</v>
      </c>
    </row>
    <row r="3297" spans="1:6" x14ac:dyDescent="0.25">
      <c r="A3297" t="s">
        <v>23</v>
      </c>
      <c r="B3297" t="s">
        <v>27</v>
      </c>
      <c r="C3297" t="s">
        <v>14</v>
      </c>
      <c r="D3297" s="1">
        <v>44397</v>
      </c>
      <c r="E3297" s="4">
        <v>2037</v>
      </c>
      <c r="F3297">
        <v>204</v>
      </c>
    </row>
    <row r="3298" spans="1:6" x14ac:dyDescent="0.25">
      <c r="A3298" t="s">
        <v>40</v>
      </c>
      <c r="B3298" t="s">
        <v>9</v>
      </c>
      <c r="C3298" t="s">
        <v>24</v>
      </c>
      <c r="D3298" s="1">
        <v>44397</v>
      </c>
      <c r="E3298" s="4">
        <v>1001</v>
      </c>
      <c r="F3298">
        <v>48</v>
      </c>
    </row>
    <row r="3299" spans="1:6" x14ac:dyDescent="0.25">
      <c r="A3299" t="s">
        <v>5</v>
      </c>
      <c r="B3299" t="s">
        <v>21</v>
      </c>
      <c r="C3299" t="s">
        <v>19</v>
      </c>
      <c r="D3299" s="1">
        <v>44397</v>
      </c>
      <c r="E3299" s="4">
        <v>140</v>
      </c>
      <c r="F3299">
        <v>7</v>
      </c>
    </row>
    <row r="3300" spans="1:6" x14ac:dyDescent="0.25">
      <c r="A3300" t="s">
        <v>46</v>
      </c>
      <c r="B3300" t="s">
        <v>11</v>
      </c>
      <c r="C3300" t="s">
        <v>36</v>
      </c>
      <c r="D3300" s="1">
        <v>44397</v>
      </c>
      <c r="E3300" s="4">
        <v>1848</v>
      </c>
      <c r="F3300">
        <v>124</v>
      </c>
    </row>
    <row r="3301" spans="1:6" x14ac:dyDescent="0.25">
      <c r="A3301" t="s">
        <v>51</v>
      </c>
      <c r="B3301" t="s">
        <v>27</v>
      </c>
      <c r="C3301" t="s">
        <v>44</v>
      </c>
      <c r="D3301" s="1">
        <v>44397</v>
      </c>
      <c r="E3301" s="4">
        <v>2317</v>
      </c>
      <c r="F3301">
        <v>106</v>
      </c>
    </row>
    <row r="3302" spans="1:6" x14ac:dyDescent="0.25">
      <c r="A3302" t="s">
        <v>8</v>
      </c>
      <c r="B3302" t="s">
        <v>9</v>
      </c>
      <c r="C3302" t="s">
        <v>50</v>
      </c>
      <c r="D3302" s="1">
        <v>44397</v>
      </c>
      <c r="E3302" s="4">
        <v>168</v>
      </c>
      <c r="F3302">
        <v>17</v>
      </c>
    </row>
    <row r="3303" spans="1:6" x14ac:dyDescent="0.25">
      <c r="A3303" t="s">
        <v>20</v>
      </c>
      <c r="B3303" t="s">
        <v>16</v>
      </c>
      <c r="C3303" t="s">
        <v>43</v>
      </c>
      <c r="D3303" s="1">
        <v>44397</v>
      </c>
      <c r="E3303" s="4">
        <v>1365</v>
      </c>
      <c r="F3303">
        <v>76</v>
      </c>
    </row>
    <row r="3304" spans="1:6" x14ac:dyDescent="0.25">
      <c r="A3304" t="s">
        <v>25</v>
      </c>
      <c r="B3304" t="s">
        <v>27</v>
      </c>
      <c r="C3304" t="s">
        <v>22</v>
      </c>
      <c r="D3304" s="1">
        <v>44397</v>
      </c>
      <c r="E3304" s="4">
        <v>3815</v>
      </c>
      <c r="F3304">
        <v>294</v>
      </c>
    </row>
    <row r="3305" spans="1:6" x14ac:dyDescent="0.25">
      <c r="A3305" t="s">
        <v>37</v>
      </c>
      <c r="B3305" t="s">
        <v>21</v>
      </c>
      <c r="C3305" t="s">
        <v>45</v>
      </c>
      <c r="D3305" s="1">
        <v>44397</v>
      </c>
      <c r="E3305" s="4">
        <v>2604</v>
      </c>
      <c r="F3305">
        <v>145</v>
      </c>
    </row>
    <row r="3306" spans="1:6" x14ac:dyDescent="0.25">
      <c r="A3306" t="s">
        <v>18</v>
      </c>
      <c r="B3306" t="s">
        <v>16</v>
      </c>
      <c r="C3306" t="s">
        <v>12</v>
      </c>
      <c r="D3306" s="1">
        <v>44397</v>
      </c>
      <c r="E3306" s="4">
        <v>1253</v>
      </c>
      <c r="F3306">
        <v>49</v>
      </c>
    </row>
    <row r="3307" spans="1:6" x14ac:dyDescent="0.25">
      <c r="A3307" t="s">
        <v>10</v>
      </c>
      <c r="B3307" t="s">
        <v>16</v>
      </c>
      <c r="C3307" t="s">
        <v>12</v>
      </c>
      <c r="D3307" s="1">
        <v>44397</v>
      </c>
      <c r="E3307" s="4">
        <v>3941</v>
      </c>
      <c r="F3307">
        <v>165</v>
      </c>
    </row>
    <row r="3308" spans="1:6" x14ac:dyDescent="0.25">
      <c r="A3308" t="s">
        <v>20</v>
      </c>
      <c r="B3308" t="s">
        <v>11</v>
      </c>
      <c r="C3308" t="s">
        <v>24</v>
      </c>
      <c r="D3308" s="1">
        <v>44397</v>
      </c>
      <c r="E3308" s="4">
        <v>7714</v>
      </c>
      <c r="F3308">
        <v>368</v>
      </c>
    </row>
    <row r="3309" spans="1:6" x14ac:dyDescent="0.25">
      <c r="A3309" t="s">
        <v>18</v>
      </c>
      <c r="B3309" t="s">
        <v>27</v>
      </c>
      <c r="C3309" t="s">
        <v>48</v>
      </c>
      <c r="D3309" s="1">
        <v>44397</v>
      </c>
      <c r="E3309" s="4">
        <v>9912</v>
      </c>
      <c r="F3309">
        <v>472</v>
      </c>
    </row>
    <row r="3310" spans="1:6" x14ac:dyDescent="0.25">
      <c r="A3310" t="s">
        <v>34</v>
      </c>
      <c r="B3310" t="s">
        <v>21</v>
      </c>
      <c r="C3310" t="s">
        <v>47</v>
      </c>
      <c r="D3310" s="1">
        <v>44397</v>
      </c>
      <c r="E3310" s="4">
        <v>14</v>
      </c>
      <c r="F3310">
        <v>1</v>
      </c>
    </row>
    <row r="3311" spans="1:6" x14ac:dyDescent="0.25">
      <c r="A3311" t="s">
        <v>34</v>
      </c>
      <c r="B3311" t="s">
        <v>27</v>
      </c>
      <c r="C3311" t="s">
        <v>7</v>
      </c>
      <c r="D3311" s="1">
        <v>44397</v>
      </c>
      <c r="E3311" s="4">
        <v>3136</v>
      </c>
      <c r="F3311">
        <v>117</v>
      </c>
    </row>
    <row r="3312" spans="1:6" x14ac:dyDescent="0.25">
      <c r="A3312" t="s">
        <v>15</v>
      </c>
      <c r="B3312" t="s">
        <v>27</v>
      </c>
      <c r="C3312" t="s">
        <v>47</v>
      </c>
      <c r="D3312" s="1">
        <v>44397</v>
      </c>
      <c r="E3312" s="4">
        <v>4235</v>
      </c>
      <c r="F3312">
        <v>250</v>
      </c>
    </row>
    <row r="3313" spans="1:6" x14ac:dyDescent="0.25">
      <c r="A3313" t="s">
        <v>5</v>
      </c>
      <c r="B3313" t="s">
        <v>11</v>
      </c>
      <c r="C3313" t="s">
        <v>24</v>
      </c>
      <c r="D3313" s="1">
        <v>44397</v>
      </c>
      <c r="E3313" s="4">
        <v>1827</v>
      </c>
      <c r="F3313">
        <v>97</v>
      </c>
    </row>
    <row r="3314" spans="1:6" x14ac:dyDescent="0.25">
      <c r="A3314" t="s">
        <v>46</v>
      </c>
      <c r="B3314" t="s">
        <v>16</v>
      </c>
      <c r="C3314" t="s">
        <v>14</v>
      </c>
      <c r="D3314" s="1">
        <v>44397</v>
      </c>
      <c r="E3314" s="4">
        <v>4515</v>
      </c>
      <c r="F3314">
        <v>411</v>
      </c>
    </row>
    <row r="3315" spans="1:6" x14ac:dyDescent="0.25">
      <c r="A3315" t="s">
        <v>29</v>
      </c>
      <c r="B3315" t="s">
        <v>27</v>
      </c>
      <c r="C3315" t="s">
        <v>47</v>
      </c>
      <c r="D3315" s="1">
        <v>44397</v>
      </c>
      <c r="E3315" s="4">
        <v>6223</v>
      </c>
      <c r="F3315">
        <v>346</v>
      </c>
    </row>
    <row r="3316" spans="1:6" x14ac:dyDescent="0.25">
      <c r="A3316" t="s">
        <v>34</v>
      </c>
      <c r="B3316" t="s">
        <v>27</v>
      </c>
      <c r="C3316" t="s">
        <v>19</v>
      </c>
      <c r="D3316" s="1">
        <v>44397</v>
      </c>
      <c r="E3316" s="4">
        <v>7196</v>
      </c>
      <c r="F3316">
        <v>400</v>
      </c>
    </row>
    <row r="3317" spans="1:6" x14ac:dyDescent="0.25">
      <c r="A3317" t="s">
        <v>51</v>
      </c>
      <c r="B3317" t="s">
        <v>27</v>
      </c>
      <c r="C3317" t="s">
        <v>22</v>
      </c>
      <c r="D3317" s="1">
        <v>44397</v>
      </c>
      <c r="E3317" s="4">
        <v>1015</v>
      </c>
      <c r="F3317">
        <v>85</v>
      </c>
    </row>
    <row r="3318" spans="1:6" x14ac:dyDescent="0.25">
      <c r="A3318" t="s">
        <v>8</v>
      </c>
      <c r="B3318" t="s">
        <v>6</v>
      </c>
      <c r="C3318" t="s">
        <v>50</v>
      </c>
      <c r="D3318" s="1">
        <v>44397</v>
      </c>
      <c r="E3318" s="4">
        <v>280</v>
      </c>
      <c r="F3318">
        <v>32</v>
      </c>
    </row>
    <row r="3319" spans="1:6" x14ac:dyDescent="0.25">
      <c r="A3319" t="s">
        <v>37</v>
      </c>
      <c r="B3319" t="s">
        <v>11</v>
      </c>
      <c r="C3319" t="s">
        <v>44</v>
      </c>
      <c r="D3319" s="1">
        <v>44397</v>
      </c>
      <c r="E3319" s="4">
        <v>2639</v>
      </c>
      <c r="F3319">
        <v>106</v>
      </c>
    </row>
    <row r="3320" spans="1:6" x14ac:dyDescent="0.25">
      <c r="A3320" t="s">
        <v>33</v>
      </c>
      <c r="B3320" t="s">
        <v>6</v>
      </c>
      <c r="C3320" t="s">
        <v>52</v>
      </c>
      <c r="D3320" s="1">
        <v>44397</v>
      </c>
      <c r="E3320" s="4">
        <v>2933</v>
      </c>
      <c r="F3320">
        <v>128</v>
      </c>
    </row>
    <row r="3321" spans="1:6" x14ac:dyDescent="0.25">
      <c r="A3321" t="s">
        <v>5</v>
      </c>
      <c r="B3321" t="s">
        <v>27</v>
      </c>
      <c r="C3321" t="s">
        <v>50</v>
      </c>
      <c r="D3321" s="1">
        <v>44397</v>
      </c>
      <c r="E3321" s="4">
        <v>4410</v>
      </c>
      <c r="F3321">
        <v>630</v>
      </c>
    </row>
    <row r="3322" spans="1:6" x14ac:dyDescent="0.25">
      <c r="A3322" t="s">
        <v>49</v>
      </c>
      <c r="B3322" t="s">
        <v>21</v>
      </c>
      <c r="C3322" t="s">
        <v>26</v>
      </c>
      <c r="D3322" s="1">
        <v>44397</v>
      </c>
      <c r="E3322" s="4">
        <v>1484</v>
      </c>
      <c r="F3322">
        <v>88</v>
      </c>
    </row>
    <row r="3323" spans="1:6" x14ac:dyDescent="0.25">
      <c r="A3323" t="s">
        <v>15</v>
      </c>
      <c r="B3323" t="s">
        <v>6</v>
      </c>
      <c r="C3323" t="s">
        <v>31</v>
      </c>
      <c r="D3323" s="1">
        <v>44397</v>
      </c>
      <c r="E3323" s="4">
        <v>3143</v>
      </c>
      <c r="F3323">
        <v>393</v>
      </c>
    </row>
    <row r="3324" spans="1:6" x14ac:dyDescent="0.25">
      <c r="A3324" t="s">
        <v>15</v>
      </c>
      <c r="B3324" t="s">
        <v>9</v>
      </c>
      <c r="C3324" t="s">
        <v>7</v>
      </c>
      <c r="D3324" s="1">
        <v>44397</v>
      </c>
      <c r="E3324" s="4">
        <v>6062</v>
      </c>
      <c r="F3324">
        <v>225</v>
      </c>
    </row>
    <row r="3325" spans="1:6" x14ac:dyDescent="0.25">
      <c r="A3325" t="s">
        <v>41</v>
      </c>
      <c r="B3325" t="s">
        <v>16</v>
      </c>
      <c r="C3325" t="s">
        <v>47</v>
      </c>
      <c r="D3325" s="1">
        <v>44397</v>
      </c>
      <c r="E3325" s="4">
        <v>567</v>
      </c>
      <c r="F3325">
        <v>34</v>
      </c>
    </row>
    <row r="3326" spans="1:6" x14ac:dyDescent="0.25">
      <c r="A3326" t="s">
        <v>18</v>
      </c>
      <c r="B3326" t="s">
        <v>11</v>
      </c>
      <c r="C3326" t="s">
        <v>42</v>
      </c>
      <c r="D3326" s="1">
        <v>44397</v>
      </c>
      <c r="E3326" s="4">
        <v>1911</v>
      </c>
      <c r="F3326">
        <v>147</v>
      </c>
    </row>
    <row r="3327" spans="1:6" x14ac:dyDescent="0.25">
      <c r="A3327" t="s">
        <v>8</v>
      </c>
      <c r="B3327" t="s">
        <v>11</v>
      </c>
      <c r="C3327" t="s">
        <v>12</v>
      </c>
      <c r="D3327" s="1">
        <v>44397</v>
      </c>
      <c r="E3327" s="4">
        <v>5663</v>
      </c>
      <c r="F3327">
        <v>210</v>
      </c>
    </row>
    <row r="3328" spans="1:6" x14ac:dyDescent="0.25">
      <c r="A3328" t="s">
        <v>8</v>
      </c>
      <c r="B3328" t="s">
        <v>21</v>
      </c>
      <c r="C3328" t="s">
        <v>50</v>
      </c>
      <c r="D3328" s="1">
        <v>44397</v>
      </c>
      <c r="E3328" s="4">
        <v>112</v>
      </c>
      <c r="F3328">
        <v>13</v>
      </c>
    </row>
    <row r="3329" spans="1:6" x14ac:dyDescent="0.25">
      <c r="A3329" t="s">
        <v>33</v>
      </c>
      <c r="B3329" t="s">
        <v>11</v>
      </c>
      <c r="C3329" t="s">
        <v>19</v>
      </c>
      <c r="D3329" s="1">
        <v>44397</v>
      </c>
      <c r="E3329" s="4">
        <v>1162</v>
      </c>
      <c r="F3329">
        <v>59</v>
      </c>
    </row>
    <row r="3330" spans="1:6" x14ac:dyDescent="0.25">
      <c r="A3330" t="s">
        <v>23</v>
      </c>
      <c r="B3330" t="s">
        <v>16</v>
      </c>
      <c r="C3330" t="s">
        <v>7</v>
      </c>
      <c r="D3330" s="1">
        <v>44397</v>
      </c>
      <c r="E3330" s="4">
        <v>11375</v>
      </c>
      <c r="F3330">
        <v>438</v>
      </c>
    </row>
    <row r="3331" spans="1:6" x14ac:dyDescent="0.25">
      <c r="A3331" t="s">
        <v>39</v>
      </c>
      <c r="B3331" t="s">
        <v>16</v>
      </c>
      <c r="C3331" t="s">
        <v>50</v>
      </c>
      <c r="D3331" s="1">
        <v>44397</v>
      </c>
      <c r="E3331" s="4">
        <v>2464</v>
      </c>
      <c r="F3331">
        <v>352</v>
      </c>
    </row>
    <row r="3332" spans="1:6" x14ac:dyDescent="0.25">
      <c r="A3332" t="s">
        <v>25</v>
      </c>
      <c r="B3332" t="s">
        <v>11</v>
      </c>
      <c r="C3332" t="s">
        <v>22</v>
      </c>
      <c r="D3332" s="1">
        <v>44397</v>
      </c>
      <c r="E3332" s="4">
        <v>1946</v>
      </c>
      <c r="F3332">
        <v>139</v>
      </c>
    </row>
    <row r="3333" spans="1:6" x14ac:dyDescent="0.25">
      <c r="A3333" t="s">
        <v>37</v>
      </c>
      <c r="B3333" t="s">
        <v>21</v>
      </c>
      <c r="C3333" t="s">
        <v>24</v>
      </c>
      <c r="D3333" s="1">
        <v>44397</v>
      </c>
      <c r="E3333" s="4">
        <v>7301</v>
      </c>
      <c r="F3333">
        <v>332</v>
      </c>
    </row>
    <row r="3334" spans="1:6" x14ac:dyDescent="0.25">
      <c r="A3334" t="s">
        <v>23</v>
      </c>
      <c r="B3334" t="s">
        <v>16</v>
      </c>
      <c r="C3334" t="s">
        <v>28</v>
      </c>
      <c r="D3334" s="1">
        <v>44397</v>
      </c>
      <c r="E3334" s="4">
        <v>1029</v>
      </c>
      <c r="F3334">
        <v>147</v>
      </c>
    </row>
    <row r="3335" spans="1:6" x14ac:dyDescent="0.25">
      <c r="A3335" t="s">
        <v>20</v>
      </c>
      <c r="B3335" t="s">
        <v>16</v>
      </c>
      <c r="C3335" t="s">
        <v>38</v>
      </c>
      <c r="D3335" s="1">
        <v>44397</v>
      </c>
      <c r="E3335" s="4">
        <v>11753</v>
      </c>
      <c r="F3335">
        <v>471</v>
      </c>
    </row>
    <row r="3336" spans="1:6" x14ac:dyDescent="0.25">
      <c r="A3336" t="s">
        <v>51</v>
      </c>
      <c r="B3336" t="s">
        <v>9</v>
      </c>
      <c r="C3336" t="s">
        <v>19</v>
      </c>
      <c r="D3336" s="1">
        <v>44397</v>
      </c>
      <c r="E3336" s="4">
        <v>4641</v>
      </c>
      <c r="F3336">
        <v>258</v>
      </c>
    </row>
    <row r="3337" spans="1:6" x14ac:dyDescent="0.25">
      <c r="A3337" t="s">
        <v>23</v>
      </c>
      <c r="B3337" t="s">
        <v>9</v>
      </c>
      <c r="C3337" t="s">
        <v>24</v>
      </c>
      <c r="D3337" s="1">
        <v>44397</v>
      </c>
      <c r="E3337" s="4">
        <v>1372</v>
      </c>
      <c r="F3337">
        <v>69</v>
      </c>
    </row>
    <row r="3338" spans="1:6" x14ac:dyDescent="0.25">
      <c r="A3338" t="s">
        <v>15</v>
      </c>
      <c r="B3338" t="s">
        <v>21</v>
      </c>
      <c r="C3338" t="s">
        <v>28</v>
      </c>
      <c r="D3338" s="1">
        <v>44397</v>
      </c>
      <c r="E3338" s="4">
        <v>2044</v>
      </c>
      <c r="F3338">
        <v>341</v>
      </c>
    </row>
    <row r="3339" spans="1:6" x14ac:dyDescent="0.25">
      <c r="A3339" t="s">
        <v>23</v>
      </c>
      <c r="B3339" t="s">
        <v>21</v>
      </c>
      <c r="C3339" t="s">
        <v>26</v>
      </c>
      <c r="D3339" s="1">
        <v>44397</v>
      </c>
      <c r="E3339" s="4">
        <v>6188</v>
      </c>
      <c r="F3339">
        <v>344</v>
      </c>
    </row>
    <row r="3340" spans="1:6" x14ac:dyDescent="0.25">
      <c r="A3340" t="s">
        <v>40</v>
      </c>
      <c r="B3340" t="s">
        <v>9</v>
      </c>
      <c r="C3340" t="s">
        <v>35</v>
      </c>
      <c r="D3340" s="1">
        <v>44397</v>
      </c>
      <c r="E3340" s="4">
        <v>3969</v>
      </c>
      <c r="F3340">
        <v>284</v>
      </c>
    </row>
    <row r="3341" spans="1:6" x14ac:dyDescent="0.25">
      <c r="A3341" t="s">
        <v>33</v>
      </c>
      <c r="B3341" t="s">
        <v>9</v>
      </c>
      <c r="C3341" t="s">
        <v>12</v>
      </c>
      <c r="D3341" s="1">
        <v>44397</v>
      </c>
      <c r="E3341" s="4">
        <v>1078</v>
      </c>
      <c r="F3341">
        <v>45</v>
      </c>
    </row>
    <row r="3342" spans="1:6" x14ac:dyDescent="0.25">
      <c r="A3342" t="s">
        <v>46</v>
      </c>
      <c r="B3342" t="s">
        <v>27</v>
      </c>
      <c r="C3342" t="s">
        <v>17</v>
      </c>
      <c r="D3342" s="1">
        <v>44397</v>
      </c>
      <c r="E3342" s="4">
        <v>2471</v>
      </c>
      <c r="F3342">
        <v>165</v>
      </c>
    </row>
    <row r="3343" spans="1:6" x14ac:dyDescent="0.25">
      <c r="A3343" t="s">
        <v>29</v>
      </c>
      <c r="B3343" t="s">
        <v>21</v>
      </c>
      <c r="C3343" t="s">
        <v>45</v>
      </c>
      <c r="D3343" s="1">
        <v>44398</v>
      </c>
      <c r="E3343" s="4">
        <v>3185</v>
      </c>
      <c r="F3343">
        <v>188</v>
      </c>
    </row>
    <row r="3344" spans="1:6" x14ac:dyDescent="0.25">
      <c r="A3344" t="s">
        <v>32</v>
      </c>
      <c r="B3344" t="s">
        <v>6</v>
      </c>
      <c r="C3344" t="s">
        <v>26</v>
      </c>
      <c r="D3344" s="1">
        <v>44398</v>
      </c>
      <c r="E3344" s="4">
        <v>4347</v>
      </c>
      <c r="F3344">
        <v>242</v>
      </c>
    </row>
    <row r="3345" spans="1:6" x14ac:dyDescent="0.25">
      <c r="A3345" t="s">
        <v>25</v>
      </c>
      <c r="B3345" t="s">
        <v>21</v>
      </c>
      <c r="C3345" t="s">
        <v>30</v>
      </c>
      <c r="D3345" s="1">
        <v>44398</v>
      </c>
      <c r="E3345" s="4">
        <v>4270</v>
      </c>
      <c r="F3345">
        <v>534</v>
      </c>
    </row>
    <row r="3346" spans="1:6" x14ac:dyDescent="0.25">
      <c r="A3346" t="s">
        <v>5</v>
      </c>
      <c r="B3346" t="s">
        <v>16</v>
      </c>
      <c r="C3346" t="s">
        <v>44</v>
      </c>
      <c r="D3346" s="1">
        <v>44398</v>
      </c>
      <c r="E3346" s="4">
        <v>2520</v>
      </c>
      <c r="F3346">
        <v>101</v>
      </c>
    </row>
    <row r="3347" spans="1:6" x14ac:dyDescent="0.25">
      <c r="A3347" t="s">
        <v>41</v>
      </c>
      <c r="B3347" t="s">
        <v>11</v>
      </c>
      <c r="C3347" t="s">
        <v>35</v>
      </c>
      <c r="D3347" s="1">
        <v>44398</v>
      </c>
      <c r="E3347" s="4">
        <v>924</v>
      </c>
      <c r="F3347">
        <v>72</v>
      </c>
    </row>
    <row r="3348" spans="1:6" x14ac:dyDescent="0.25">
      <c r="A3348" t="s">
        <v>32</v>
      </c>
      <c r="B3348" t="s">
        <v>21</v>
      </c>
      <c r="C3348" t="s">
        <v>17</v>
      </c>
      <c r="D3348" s="1">
        <v>44398</v>
      </c>
      <c r="E3348" s="4">
        <v>4368</v>
      </c>
      <c r="F3348">
        <v>257</v>
      </c>
    </row>
    <row r="3349" spans="1:6" x14ac:dyDescent="0.25">
      <c r="A3349" t="s">
        <v>18</v>
      </c>
      <c r="B3349" t="s">
        <v>21</v>
      </c>
      <c r="C3349" t="s">
        <v>30</v>
      </c>
      <c r="D3349" s="1">
        <v>44398</v>
      </c>
      <c r="E3349" s="4">
        <v>2450</v>
      </c>
      <c r="F3349">
        <v>350</v>
      </c>
    </row>
    <row r="3350" spans="1:6" x14ac:dyDescent="0.25">
      <c r="A3350" t="s">
        <v>18</v>
      </c>
      <c r="B3350" t="s">
        <v>21</v>
      </c>
      <c r="C3350" t="s">
        <v>22</v>
      </c>
      <c r="D3350" s="1">
        <v>44398</v>
      </c>
      <c r="E3350" s="4">
        <v>2044</v>
      </c>
      <c r="F3350">
        <v>171</v>
      </c>
    </row>
    <row r="3351" spans="1:6" x14ac:dyDescent="0.25">
      <c r="A3351" t="s">
        <v>46</v>
      </c>
      <c r="B3351" t="s">
        <v>6</v>
      </c>
      <c r="C3351" t="s">
        <v>31</v>
      </c>
      <c r="D3351" s="1">
        <v>44398</v>
      </c>
      <c r="E3351" s="4">
        <v>3318</v>
      </c>
      <c r="F3351">
        <v>474</v>
      </c>
    </row>
    <row r="3352" spans="1:6" x14ac:dyDescent="0.25">
      <c r="A3352" t="s">
        <v>15</v>
      </c>
      <c r="B3352" t="s">
        <v>9</v>
      </c>
      <c r="C3352" t="s">
        <v>47</v>
      </c>
      <c r="D3352" s="1">
        <v>44398</v>
      </c>
      <c r="E3352" s="4">
        <v>4970</v>
      </c>
      <c r="F3352">
        <v>293</v>
      </c>
    </row>
    <row r="3353" spans="1:6" x14ac:dyDescent="0.25">
      <c r="A3353" t="s">
        <v>8</v>
      </c>
      <c r="B3353" t="s">
        <v>11</v>
      </c>
      <c r="C3353" t="s">
        <v>26</v>
      </c>
      <c r="D3353" s="1">
        <v>44398</v>
      </c>
      <c r="E3353" s="4">
        <v>8939</v>
      </c>
      <c r="F3353">
        <v>471</v>
      </c>
    </row>
    <row r="3354" spans="1:6" x14ac:dyDescent="0.25">
      <c r="A3354" t="s">
        <v>5</v>
      </c>
      <c r="B3354" t="s">
        <v>16</v>
      </c>
      <c r="C3354" t="s">
        <v>14</v>
      </c>
      <c r="D3354" s="1">
        <v>44398</v>
      </c>
      <c r="E3354" s="4">
        <v>6699</v>
      </c>
      <c r="F3354">
        <v>770</v>
      </c>
    </row>
    <row r="3355" spans="1:6" x14ac:dyDescent="0.25">
      <c r="A3355" t="s">
        <v>5</v>
      </c>
      <c r="B3355" t="s">
        <v>21</v>
      </c>
      <c r="C3355" t="s">
        <v>26</v>
      </c>
      <c r="D3355" s="1">
        <v>44398</v>
      </c>
      <c r="E3355" s="4">
        <v>2247</v>
      </c>
      <c r="F3355">
        <v>133</v>
      </c>
    </row>
    <row r="3356" spans="1:6" x14ac:dyDescent="0.25">
      <c r="A3356" t="s">
        <v>34</v>
      </c>
      <c r="B3356" t="s">
        <v>6</v>
      </c>
      <c r="C3356" t="s">
        <v>24</v>
      </c>
      <c r="D3356" s="1">
        <v>44398</v>
      </c>
      <c r="E3356" s="4">
        <v>3717</v>
      </c>
      <c r="F3356">
        <v>169</v>
      </c>
    </row>
    <row r="3357" spans="1:6" x14ac:dyDescent="0.25">
      <c r="A3357" t="s">
        <v>33</v>
      </c>
      <c r="B3357" t="s">
        <v>21</v>
      </c>
      <c r="C3357" t="s">
        <v>12</v>
      </c>
      <c r="D3357" s="1">
        <v>44398</v>
      </c>
      <c r="E3357" s="4">
        <v>5523</v>
      </c>
      <c r="F3357">
        <v>231</v>
      </c>
    </row>
    <row r="3358" spans="1:6" x14ac:dyDescent="0.25">
      <c r="A3358" t="s">
        <v>41</v>
      </c>
      <c r="B3358" t="s">
        <v>6</v>
      </c>
      <c r="C3358" t="s">
        <v>28</v>
      </c>
      <c r="D3358" s="1">
        <v>44398</v>
      </c>
      <c r="E3358" s="4">
        <v>4060</v>
      </c>
      <c r="F3358">
        <v>508</v>
      </c>
    </row>
    <row r="3359" spans="1:6" x14ac:dyDescent="0.25">
      <c r="A3359" t="s">
        <v>8</v>
      </c>
      <c r="B3359" t="s">
        <v>21</v>
      </c>
      <c r="C3359" t="s">
        <v>52</v>
      </c>
      <c r="D3359" s="1">
        <v>44398</v>
      </c>
      <c r="E3359" s="4">
        <v>10381</v>
      </c>
      <c r="F3359">
        <v>433</v>
      </c>
    </row>
    <row r="3360" spans="1:6" x14ac:dyDescent="0.25">
      <c r="A3360" t="s">
        <v>23</v>
      </c>
      <c r="B3360" t="s">
        <v>16</v>
      </c>
      <c r="C3360" t="s">
        <v>38</v>
      </c>
      <c r="D3360" s="1">
        <v>44398</v>
      </c>
      <c r="E3360" s="4">
        <v>3416</v>
      </c>
      <c r="F3360">
        <v>143</v>
      </c>
    </row>
    <row r="3361" spans="1:6" x14ac:dyDescent="0.25">
      <c r="A3361" t="s">
        <v>23</v>
      </c>
      <c r="B3361" t="s">
        <v>9</v>
      </c>
      <c r="C3361" t="s">
        <v>35</v>
      </c>
      <c r="D3361" s="1">
        <v>44398</v>
      </c>
      <c r="E3361" s="4">
        <v>4417</v>
      </c>
      <c r="F3361">
        <v>340</v>
      </c>
    </row>
    <row r="3362" spans="1:6" x14ac:dyDescent="0.25">
      <c r="A3362" t="s">
        <v>13</v>
      </c>
      <c r="B3362" t="s">
        <v>9</v>
      </c>
      <c r="C3362" t="s">
        <v>24</v>
      </c>
      <c r="D3362" s="1">
        <v>44398</v>
      </c>
      <c r="E3362" s="4">
        <v>4221</v>
      </c>
      <c r="F3362">
        <v>212</v>
      </c>
    </row>
    <row r="3363" spans="1:6" x14ac:dyDescent="0.25">
      <c r="A3363" t="s">
        <v>5</v>
      </c>
      <c r="B3363" t="s">
        <v>21</v>
      </c>
      <c r="C3363" t="s">
        <v>35</v>
      </c>
      <c r="D3363" s="1">
        <v>44398</v>
      </c>
      <c r="E3363" s="4">
        <v>721</v>
      </c>
      <c r="F3363">
        <v>49</v>
      </c>
    </row>
    <row r="3364" spans="1:6" x14ac:dyDescent="0.25">
      <c r="A3364" t="s">
        <v>51</v>
      </c>
      <c r="B3364" t="s">
        <v>6</v>
      </c>
      <c r="C3364" t="s">
        <v>22</v>
      </c>
      <c r="D3364" s="1">
        <v>44398</v>
      </c>
      <c r="E3364" s="4">
        <v>2296</v>
      </c>
      <c r="F3364">
        <v>154</v>
      </c>
    </row>
    <row r="3365" spans="1:6" x14ac:dyDescent="0.25">
      <c r="A3365" t="s">
        <v>51</v>
      </c>
      <c r="B3365" t="s">
        <v>11</v>
      </c>
      <c r="C3365" t="s">
        <v>14</v>
      </c>
      <c r="D3365" s="1">
        <v>44398</v>
      </c>
      <c r="E3365" s="4">
        <v>5404</v>
      </c>
      <c r="F3365">
        <v>601</v>
      </c>
    </row>
    <row r="3366" spans="1:6" x14ac:dyDescent="0.25">
      <c r="A3366" t="s">
        <v>8</v>
      </c>
      <c r="B3366" t="s">
        <v>27</v>
      </c>
      <c r="C3366" t="s">
        <v>14</v>
      </c>
      <c r="D3366" s="1">
        <v>44398</v>
      </c>
      <c r="E3366" s="4">
        <v>553</v>
      </c>
      <c r="F3366">
        <v>56</v>
      </c>
    </row>
    <row r="3367" spans="1:6" x14ac:dyDescent="0.25">
      <c r="A3367" t="s">
        <v>15</v>
      </c>
      <c r="B3367" t="s">
        <v>27</v>
      </c>
      <c r="C3367" t="s">
        <v>42</v>
      </c>
      <c r="D3367" s="1">
        <v>44398</v>
      </c>
      <c r="E3367" s="4">
        <v>3724</v>
      </c>
      <c r="F3367">
        <v>266</v>
      </c>
    </row>
    <row r="3368" spans="1:6" x14ac:dyDescent="0.25">
      <c r="A3368" t="s">
        <v>51</v>
      </c>
      <c r="B3368" t="s">
        <v>11</v>
      </c>
      <c r="C3368" t="s">
        <v>19</v>
      </c>
      <c r="D3368" s="1">
        <v>44398</v>
      </c>
      <c r="E3368" s="4">
        <v>1358</v>
      </c>
      <c r="F3368">
        <v>76</v>
      </c>
    </row>
    <row r="3369" spans="1:6" x14ac:dyDescent="0.25">
      <c r="A3369" t="s">
        <v>10</v>
      </c>
      <c r="B3369" t="s">
        <v>16</v>
      </c>
      <c r="C3369" t="s">
        <v>19</v>
      </c>
      <c r="D3369" s="1">
        <v>44398</v>
      </c>
      <c r="E3369" s="4">
        <v>133</v>
      </c>
      <c r="F3369">
        <v>8</v>
      </c>
    </row>
    <row r="3370" spans="1:6" x14ac:dyDescent="0.25">
      <c r="A3370" t="s">
        <v>29</v>
      </c>
      <c r="B3370" t="s">
        <v>27</v>
      </c>
      <c r="C3370" t="s">
        <v>42</v>
      </c>
      <c r="D3370" s="1">
        <v>44398</v>
      </c>
      <c r="E3370" s="4">
        <v>6076</v>
      </c>
      <c r="F3370">
        <v>468</v>
      </c>
    </row>
    <row r="3371" spans="1:6" x14ac:dyDescent="0.25">
      <c r="A3371" t="s">
        <v>5</v>
      </c>
      <c r="B3371" t="s">
        <v>11</v>
      </c>
      <c r="C3371" t="s">
        <v>7</v>
      </c>
      <c r="D3371" s="1">
        <v>44398</v>
      </c>
      <c r="E3371" s="4">
        <v>2744</v>
      </c>
      <c r="F3371">
        <v>102</v>
      </c>
    </row>
    <row r="3372" spans="1:6" x14ac:dyDescent="0.25">
      <c r="A3372" t="s">
        <v>25</v>
      </c>
      <c r="B3372" t="s">
        <v>21</v>
      </c>
      <c r="C3372" t="s">
        <v>17</v>
      </c>
      <c r="D3372" s="1">
        <v>44398</v>
      </c>
      <c r="E3372" s="4">
        <v>2282</v>
      </c>
      <c r="F3372">
        <v>153</v>
      </c>
    </row>
    <row r="3373" spans="1:6" x14ac:dyDescent="0.25">
      <c r="A3373" t="s">
        <v>49</v>
      </c>
      <c r="B3373" t="s">
        <v>6</v>
      </c>
      <c r="C3373" t="s">
        <v>48</v>
      </c>
      <c r="D3373" s="1">
        <v>44398</v>
      </c>
      <c r="E3373" s="4">
        <v>658</v>
      </c>
      <c r="F3373">
        <v>29</v>
      </c>
    </row>
    <row r="3374" spans="1:6" x14ac:dyDescent="0.25">
      <c r="A3374" t="s">
        <v>23</v>
      </c>
      <c r="B3374" t="s">
        <v>6</v>
      </c>
      <c r="C3374" t="s">
        <v>12</v>
      </c>
      <c r="D3374" s="1">
        <v>44398</v>
      </c>
      <c r="E3374" s="4">
        <v>3213</v>
      </c>
      <c r="F3374">
        <v>129</v>
      </c>
    </row>
    <row r="3375" spans="1:6" x14ac:dyDescent="0.25">
      <c r="A3375" t="s">
        <v>46</v>
      </c>
      <c r="B3375" t="s">
        <v>16</v>
      </c>
      <c r="C3375" t="s">
        <v>19</v>
      </c>
      <c r="D3375" s="1">
        <v>44398</v>
      </c>
      <c r="E3375" s="4">
        <v>12621</v>
      </c>
      <c r="F3375">
        <v>665</v>
      </c>
    </row>
    <row r="3376" spans="1:6" x14ac:dyDescent="0.25">
      <c r="A3376" t="s">
        <v>29</v>
      </c>
      <c r="B3376" t="s">
        <v>21</v>
      </c>
      <c r="C3376" t="s">
        <v>35</v>
      </c>
      <c r="D3376" s="1">
        <v>44398</v>
      </c>
      <c r="E3376" s="4">
        <v>6139</v>
      </c>
      <c r="F3376">
        <v>512</v>
      </c>
    </row>
    <row r="3377" spans="1:6" x14ac:dyDescent="0.25">
      <c r="A3377" t="s">
        <v>15</v>
      </c>
      <c r="B3377" t="s">
        <v>6</v>
      </c>
      <c r="C3377" t="s">
        <v>36</v>
      </c>
      <c r="D3377" s="1">
        <v>44398</v>
      </c>
      <c r="E3377" s="4">
        <v>1736</v>
      </c>
      <c r="F3377">
        <v>134</v>
      </c>
    </row>
    <row r="3378" spans="1:6" x14ac:dyDescent="0.25">
      <c r="A3378" t="s">
        <v>37</v>
      </c>
      <c r="B3378" t="s">
        <v>9</v>
      </c>
      <c r="C3378" t="s">
        <v>44</v>
      </c>
      <c r="D3378" s="1">
        <v>44398</v>
      </c>
      <c r="E3378" s="4">
        <v>1575</v>
      </c>
      <c r="F3378">
        <v>69</v>
      </c>
    </row>
    <row r="3379" spans="1:6" x14ac:dyDescent="0.25">
      <c r="A3379" t="s">
        <v>39</v>
      </c>
      <c r="B3379" t="s">
        <v>21</v>
      </c>
      <c r="C3379" t="s">
        <v>48</v>
      </c>
      <c r="D3379" s="1">
        <v>44398</v>
      </c>
      <c r="E3379" s="4">
        <v>12516</v>
      </c>
      <c r="F3379">
        <v>596</v>
      </c>
    </row>
    <row r="3380" spans="1:6" x14ac:dyDescent="0.25">
      <c r="A3380" t="s">
        <v>32</v>
      </c>
      <c r="B3380" t="s">
        <v>27</v>
      </c>
      <c r="C3380" t="s">
        <v>52</v>
      </c>
      <c r="D3380" s="1">
        <v>44398</v>
      </c>
      <c r="E3380" s="4">
        <v>5068</v>
      </c>
      <c r="F3380">
        <v>221</v>
      </c>
    </row>
    <row r="3381" spans="1:6" x14ac:dyDescent="0.25">
      <c r="A3381" t="s">
        <v>33</v>
      </c>
      <c r="B3381" t="s">
        <v>21</v>
      </c>
      <c r="C3381" t="s">
        <v>19</v>
      </c>
      <c r="D3381" s="1">
        <v>44398</v>
      </c>
      <c r="E3381" s="4">
        <v>553</v>
      </c>
      <c r="F3381">
        <v>30</v>
      </c>
    </row>
    <row r="3382" spans="1:6" x14ac:dyDescent="0.25">
      <c r="A3382" t="s">
        <v>23</v>
      </c>
      <c r="B3382" t="s">
        <v>21</v>
      </c>
      <c r="C3382" t="s">
        <v>47</v>
      </c>
      <c r="D3382" s="1">
        <v>44398</v>
      </c>
      <c r="E3382" s="4">
        <v>4221</v>
      </c>
      <c r="F3382">
        <v>249</v>
      </c>
    </row>
    <row r="3383" spans="1:6" x14ac:dyDescent="0.25">
      <c r="A3383" t="s">
        <v>23</v>
      </c>
      <c r="B3383" t="s">
        <v>21</v>
      </c>
      <c r="C3383" t="s">
        <v>35</v>
      </c>
      <c r="D3383" s="1">
        <v>44398</v>
      </c>
      <c r="E3383" s="4">
        <v>7091</v>
      </c>
      <c r="F3383">
        <v>591</v>
      </c>
    </row>
    <row r="3384" spans="1:6" x14ac:dyDescent="0.25">
      <c r="A3384" t="s">
        <v>40</v>
      </c>
      <c r="B3384" t="s">
        <v>16</v>
      </c>
      <c r="C3384" t="s">
        <v>45</v>
      </c>
      <c r="D3384" s="1">
        <v>44398</v>
      </c>
      <c r="E3384" s="4">
        <v>3535</v>
      </c>
      <c r="F3384">
        <v>221</v>
      </c>
    </row>
    <row r="3385" spans="1:6" x14ac:dyDescent="0.25">
      <c r="A3385" t="s">
        <v>40</v>
      </c>
      <c r="B3385" t="s">
        <v>9</v>
      </c>
      <c r="C3385" t="s">
        <v>30</v>
      </c>
      <c r="D3385" s="1">
        <v>44398</v>
      </c>
      <c r="E3385" s="4">
        <v>6202</v>
      </c>
      <c r="F3385">
        <v>1050</v>
      </c>
    </row>
    <row r="3386" spans="1:6" x14ac:dyDescent="0.25">
      <c r="A3386" t="s">
        <v>39</v>
      </c>
      <c r="B3386" t="s">
        <v>9</v>
      </c>
      <c r="C3386" t="s">
        <v>48</v>
      </c>
      <c r="D3386" s="1">
        <v>44398</v>
      </c>
      <c r="E3386" s="4">
        <v>1085</v>
      </c>
      <c r="F3386">
        <v>55</v>
      </c>
    </row>
    <row r="3387" spans="1:6" x14ac:dyDescent="0.25">
      <c r="A3387" t="s">
        <v>10</v>
      </c>
      <c r="B3387" t="s">
        <v>6</v>
      </c>
      <c r="C3387" t="s">
        <v>48</v>
      </c>
      <c r="D3387" s="1">
        <v>44398</v>
      </c>
      <c r="E3387" s="4">
        <v>280</v>
      </c>
      <c r="F3387">
        <v>13</v>
      </c>
    </row>
    <row r="3388" spans="1:6" x14ac:dyDescent="0.25">
      <c r="A3388" t="s">
        <v>8</v>
      </c>
      <c r="B3388" t="s">
        <v>27</v>
      </c>
      <c r="C3388" t="s">
        <v>44</v>
      </c>
      <c r="D3388" s="1">
        <v>44398</v>
      </c>
      <c r="E3388" s="4">
        <v>4193</v>
      </c>
      <c r="F3388">
        <v>183</v>
      </c>
    </row>
    <row r="3389" spans="1:6" x14ac:dyDescent="0.25">
      <c r="A3389" t="s">
        <v>49</v>
      </c>
      <c r="B3389" t="s">
        <v>11</v>
      </c>
      <c r="C3389" t="s">
        <v>35</v>
      </c>
      <c r="D3389" s="1">
        <v>44399</v>
      </c>
      <c r="E3389" s="4">
        <v>9884</v>
      </c>
      <c r="F3389">
        <v>659</v>
      </c>
    </row>
    <row r="3390" spans="1:6" x14ac:dyDescent="0.25">
      <c r="A3390" t="s">
        <v>8</v>
      </c>
      <c r="B3390" t="s">
        <v>27</v>
      </c>
      <c r="C3390" t="s">
        <v>22</v>
      </c>
      <c r="D3390" s="1">
        <v>44399</v>
      </c>
      <c r="E3390" s="4">
        <v>1603</v>
      </c>
      <c r="F3390">
        <v>107</v>
      </c>
    </row>
    <row r="3391" spans="1:6" x14ac:dyDescent="0.25">
      <c r="A3391" t="s">
        <v>13</v>
      </c>
      <c r="B3391" t="s">
        <v>21</v>
      </c>
      <c r="C3391" t="s">
        <v>36</v>
      </c>
      <c r="D3391" s="1">
        <v>44399</v>
      </c>
      <c r="E3391" s="4">
        <v>2324</v>
      </c>
      <c r="F3391">
        <v>155</v>
      </c>
    </row>
    <row r="3392" spans="1:6" x14ac:dyDescent="0.25">
      <c r="A3392" t="s">
        <v>51</v>
      </c>
      <c r="B3392" t="s">
        <v>27</v>
      </c>
      <c r="C3392" t="s">
        <v>24</v>
      </c>
      <c r="D3392" s="1">
        <v>44399</v>
      </c>
      <c r="E3392" s="4">
        <v>3367</v>
      </c>
      <c r="F3392">
        <v>154</v>
      </c>
    </row>
    <row r="3393" spans="1:6" x14ac:dyDescent="0.25">
      <c r="A3393" t="s">
        <v>51</v>
      </c>
      <c r="B3393" t="s">
        <v>6</v>
      </c>
      <c r="C3393" t="s">
        <v>31</v>
      </c>
      <c r="D3393" s="1">
        <v>44399</v>
      </c>
      <c r="E3393" s="4">
        <v>4837</v>
      </c>
      <c r="F3393">
        <v>484</v>
      </c>
    </row>
    <row r="3394" spans="1:6" x14ac:dyDescent="0.25">
      <c r="A3394" t="s">
        <v>39</v>
      </c>
      <c r="B3394" t="s">
        <v>11</v>
      </c>
      <c r="C3394" t="s">
        <v>50</v>
      </c>
      <c r="D3394" s="1">
        <v>44399</v>
      </c>
      <c r="E3394" s="4">
        <v>2149</v>
      </c>
      <c r="F3394">
        <v>215</v>
      </c>
    </row>
    <row r="3395" spans="1:6" x14ac:dyDescent="0.25">
      <c r="A3395" t="s">
        <v>23</v>
      </c>
      <c r="B3395" t="s">
        <v>11</v>
      </c>
      <c r="C3395" t="s">
        <v>7</v>
      </c>
      <c r="D3395" s="1">
        <v>44399</v>
      </c>
      <c r="E3395" s="4">
        <v>784</v>
      </c>
      <c r="F3395">
        <v>31</v>
      </c>
    </row>
    <row r="3396" spans="1:6" x14ac:dyDescent="0.25">
      <c r="A3396" t="s">
        <v>46</v>
      </c>
      <c r="B3396" t="s">
        <v>27</v>
      </c>
      <c r="C3396" t="s">
        <v>45</v>
      </c>
      <c r="D3396" s="1">
        <v>44399</v>
      </c>
      <c r="E3396" s="4">
        <v>3521</v>
      </c>
      <c r="F3396">
        <v>196</v>
      </c>
    </row>
    <row r="3397" spans="1:6" x14ac:dyDescent="0.25">
      <c r="A3397" t="s">
        <v>33</v>
      </c>
      <c r="B3397" t="s">
        <v>16</v>
      </c>
      <c r="C3397" t="s">
        <v>14</v>
      </c>
      <c r="D3397" s="1">
        <v>44399</v>
      </c>
      <c r="E3397" s="4">
        <v>9758</v>
      </c>
      <c r="F3397">
        <v>910</v>
      </c>
    </row>
    <row r="3398" spans="1:6" x14ac:dyDescent="0.25">
      <c r="A3398" t="s">
        <v>20</v>
      </c>
      <c r="B3398" t="s">
        <v>6</v>
      </c>
      <c r="C3398" t="s">
        <v>22</v>
      </c>
      <c r="D3398" s="1">
        <v>44399</v>
      </c>
      <c r="E3398" s="4">
        <v>2954</v>
      </c>
      <c r="F3398">
        <v>228</v>
      </c>
    </row>
    <row r="3399" spans="1:6" x14ac:dyDescent="0.25">
      <c r="A3399" t="s">
        <v>32</v>
      </c>
      <c r="B3399" t="s">
        <v>21</v>
      </c>
      <c r="C3399" t="s">
        <v>48</v>
      </c>
      <c r="D3399" s="1">
        <v>44399</v>
      </c>
      <c r="E3399" s="4">
        <v>1855</v>
      </c>
      <c r="F3399">
        <v>89</v>
      </c>
    </row>
    <row r="3400" spans="1:6" x14ac:dyDescent="0.25">
      <c r="A3400" t="s">
        <v>33</v>
      </c>
      <c r="B3400" t="s">
        <v>27</v>
      </c>
      <c r="C3400" t="s">
        <v>26</v>
      </c>
      <c r="D3400" s="1">
        <v>44399</v>
      </c>
      <c r="E3400" s="4">
        <v>4340</v>
      </c>
      <c r="F3400">
        <v>256</v>
      </c>
    </row>
    <row r="3401" spans="1:6" x14ac:dyDescent="0.25">
      <c r="A3401" t="s">
        <v>49</v>
      </c>
      <c r="B3401" t="s">
        <v>16</v>
      </c>
      <c r="C3401" t="s">
        <v>26</v>
      </c>
      <c r="D3401" s="1">
        <v>44399</v>
      </c>
      <c r="E3401" s="4">
        <v>392</v>
      </c>
      <c r="F3401">
        <v>20</v>
      </c>
    </row>
    <row r="3402" spans="1:6" x14ac:dyDescent="0.25">
      <c r="A3402" t="s">
        <v>15</v>
      </c>
      <c r="B3402" t="s">
        <v>27</v>
      </c>
      <c r="C3402" t="s">
        <v>12</v>
      </c>
      <c r="D3402" s="1">
        <v>44399</v>
      </c>
      <c r="E3402" s="4">
        <v>7630</v>
      </c>
      <c r="F3402">
        <v>306</v>
      </c>
    </row>
    <row r="3403" spans="1:6" x14ac:dyDescent="0.25">
      <c r="A3403" t="s">
        <v>39</v>
      </c>
      <c r="B3403" t="s">
        <v>16</v>
      </c>
      <c r="C3403" t="s">
        <v>26</v>
      </c>
      <c r="D3403" s="1">
        <v>44399</v>
      </c>
      <c r="E3403" s="4">
        <v>7973</v>
      </c>
      <c r="F3403">
        <v>443</v>
      </c>
    </row>
    <row r="3404" spans="1:6" x14ac:dyDescent="0.25">
      <c r="A3404" t="s">
        <v>41</v>
      </c>
      <c r="B3404" t="s">
        <v>21</v>
      </c>
      <c r="C3404" t="s">
        <v>42</v>
      </c>
      <c r="D3404" s="1">
        <v>44399</v>
      </c>
      <c r="E3404" s="4">
        <v>1967</v>
      </c>
      <c r="F3404">
        <v>152</v>
      </c>
    </row>
    <row r="3405" spans="1:6" x14ac:dyDescent="0.25">
      <c r="A3405" t="s">
        <v>41</v>
      </c>
      <c r="B3405" t="s">
        <v>21</v>
      </c>
      <c r="C3405" t="s">
        <v>24</v>
      </c>
      <c r="D3405" s="1">
        <v>44399</v>
      </c>
      <c r="E3405" s="4">
        <v>2989</v>
      </c>
      <c r="F3405">
        <v>158</v>
      </c>
    </row>
    <row r="3406" spans="1:6" x14ac:dyDescent="0.25">
      <c r="A3406" t="s">
        <v>46</v>
      </c>
      <c r="B3406" t="s">
        <v>27</v>
      </c>
      <c r="C3406" t="s">
        <v>42</v>
      </c>
      <c r="D3406" s="1">
        <v>44399</v>
      </c>
      <c r="E3406" s="4">
        <v>182</v>
      </c>
      <c r="F3406">
        <v>14</v>
      </c>
    </row>
    <row r="3407" spans="1:6" x14ac:dyDescent="0.25">
      <c r="A3407" t="s">
        <v>20</v>
      </c>
      <c r="B3407" t="s">
        <v>27</v>
      </c>
      <c r="C3407" t="s">
        <v>50</v>
      </c>
      <c r="D3407" s="1">
        <v>44399</v>
      </c>
      <c r="E3407" s="4">
        <v>5922</v>
      </c>
      <c r="F3407">
        <v>658</v>
      </c>
    </row>
    <row r="3408" spans="1:6" x14ac:dyDescent="0.25">
      <c r="A3408" t="s">
        <v>46</v>
      </c>
      <c r="B3408" t="s">
        <v>27</v>
      </c>
      <c r="C3408" t="s">
        <v>52</v>
      </c>
      <c r="D3408" s="1">
        <v>44399</v>
      </c>
      <c r="E3408" s="4">
        <v>1680</v>
      </c>
      <c r="F3408">
        <v>68</v>
      </c>
    </row>
    <row r="3409" spans="1:6" x14ac:dyDescent="0.25">
      <c r="A3409" t="s">
        <v>33</v>
      </c>
      <c r="B3409" t="s">
        <v>27</v>
      </c>
      <c r="C3409" t="s">
        <v>30</v>
      </c>
      <c r="D3409" s="1">
        <v>44399</v>
      </c>
      <c r="E3409" s="4">
        <v>3997</v>
      </c>
      <c r="F3409">
        <v>500</v>
      </c>
    </row>
    <row r="3410" spans="1:6" x14ac:dyDescent="0.25">
      <c r="A3410" t="s">
        <v>46</v>
      </c>
      <c r="B3410" t="s">
        <v>21</v>
      </c>
      <c r="C3410" t="s">
        <v>17</v>
      </c>
      <c r="D3410" s="1">
        <v>44399</v>
      </c>
      <c r="E3410" s="4">
        <v>1372</v>
      </c>
      <c r="F3410">
        <v>86</v>
      </c>
    </row>
    <row r="3411" spans="1:6" x14ac:dyDescent="0.25">
      <c r="A3411" t="s">
        <v>51</v>
      </c>
      <c r="B3411" t="s">
        <v>9</v>
      </c>
      <c r="C3411" t="s">
        <v>31</v>
      </c>
      <c r="D3411" s="1">
        <v>44399</v>
      </c>
      <c r="E3411" s="4">
        <v>4536</v>
      </c>
      <c r="F3411">
        <v>648</v>
      </c>
    </row>
    <row r="3412" spans="1:6" x14ac:dyDescent="0.25">
      <c r="A3412" t="s">
        <v>8</v>
      </c>
      <c r="B3412" t="s">
        <v>9</v>
      </c>
      <c r="C3412" t="s">
        <v>43</v>
      </c>
      <c r="D3412" s="1">
        <v>44399</v>
      </c>
      <c r="E3412" s="4">
        <v>2898</v>
      </c>
      <c r="F3412">
        <v>145</v>
      </c>
    </row>
    <row r="3413" spans="1:6" x14ac:dyDescent="0.25">
      <c r="A3413" t="s">
        <v>8</v>
      </c>
      <c r="B3413" t="s">
        <v>11</v>
      </c>
      <c r="C3413" t="s">
        <v>47</v>
      </c>
      <c r="D3413" s="1">
        <v>44399</v>
      </c>
      <c r="E3413" s="4">
        <v>4067</v>
      </c>
      <c r="F3413">
        <v>240</v>
      </c>
    </row>
    <row r="3414" spans="1:6" x14ac:dyDescent="0.25">
      <c r="A3414" t="s">
        <v>39</v>
      </c>
      <c r="B3414" t="s">
        <v>9</v>
      </c>
      <c r="C3414" t="s">
        <v>47</v>
      </c>
      <c r="D3414" s="1">
        <v>44400</v>
      </c>
      <c r="E3414" s="4">
        <v>2891</v>
      </c>
      <c r="F3414">
        <v>181</v>
      </c>
    </row>
    <row r="3415" spans="1:6" x14ac:dyDescent="0.25">
      <c r="A3415" t="s">
        <v>20</v>
      </c>
      <c r="B3415" t="s">
        <v>27</v>
      </c>
      <c r="C3415" t="s">
        <v>28</v>
      </c>
      <c r="D3415" s="1">
        <v>44400</v>
      </c>
      <c r="E3415" s="4">
        <v>8001</v>
      </c>
      <c r="F3415">
        <v>910</v>
      </c>
    </row>
    <row r="3416" spans="1:6" x14ac:dyDescent="0.25">
      <c r="A3416" t="s">
        <v>37</v>
      </c>
      <c r="B3416" t="s">
        <v>21</v>
      </c>
      <c r="C3416" t="s">
        <v>28</v>
      </c>
      <c r="D3416" s="1">
        <v>44400</v>
      </c>
      <c r="E3416" s="4">
        <v>6286</v>
      </c>
      <c r="F3416">
        <v>699</v>
      </c>
    </row>
    <row r="3417" spans="1:6" x14ac:dyDescent="0.25">
      <c r="A3417" t="s">
        <v>25</v>
      </c>
      <c r="B3417" t="s">
        <v>9</v>
      </c>
      <c r="C3417" t="s">
        <v>14</v>
      </c>
      <c r="D3417" s="1">
        <v>44400</v>
      </c>
      <c r="E3417" s="4">
        <v>2583</v>
      </c>
      <c r="F3417">
        <v>235</v>
      </c>
    </row>
    <row r="3418" spans="1:6" x14ac:dyDescent="0.25">
      <c r="A3418" t="s">
        <v>29</v>
      </c>
      <c r="B3418" t="s">
        <v>21</v>
      </c>
      <c r="C3418" t="s">
        <v>14</v>
      </c>
      <c r="D3418" s="1">
        <v>44400</v>
      </c>
      <c r="E3418" s="4">
        <v>1512</v>
      </c>
      <c r="F3418">
        <v>168</v>
      </c>
    </row>
    <row r="3419" spans="1:6" x14ac:dyDescent="0.25">
      <c r="A3419" t="s">
        <v>33</v>
      </c>
      <c r="B3419" t="s">
        <v>6</v>
      </c>
      <c r="C3419" t="s">
        <v>47</v>
      </c>
      <c r="D3419" s="1">
        <v>44400</v>
      </c>
      <c r="E3419" s="4">
        <v>693</v>
      </c>
      <c r="F3419">
        <v>41</v>
      </c>
    </row>
    <row r="3420" spans="1:6" x14ac:dyDescent="0.25">
      <c r="A3420" t="s">
        <v>33</v>
      </c>
      <c r="B3420" t="s">
        <v>16</v>
      </c>
      <c r="C3420" t="s">
        <v>31</v>
      </c>
      <c r="D3420" s="1">
        <v>44400</v>
      </c>
      <c r="E3420" s="4">
        <v>119</v>
      </c>
      <c r="F3420">
        <v>14</v>
      </c>
    </row>
    <row r="3421" spans="1:6" x14ac:dyDescent="0.25">
      <c r="A3421" t="s">
        <v>18</v>
      </c>
      <c r="B3421" t="s">
        <v>16</v>
      </c>
      <c r="C3421" t="s">
        <v>31</v>
      </c>
      <c r="D3421" s="1">
        <v>44400</v>
      </c>
      <c r="E3421" s="4">
        <v>6139</v>
      </c>
      <c r="F3421">
        <v>614</v>
      </c>
    </row>
    <row r="3422" spans="1:6" x14ac:dyDescent="0.25">
      <c r="A3422" t="s">
        <v>32</v>
      </c>
      <c r="B3422" t="s">
        <v>27</v>
      </c>
      <c r="C3422" t="s">
        <v>36</v>
      </c>
      <c r="D3422" s="1">
        <v>44400</v>
      </c>
      <c r="E3422" s="4">
        <v>9345</v>
      </c>
      <c r="F3422">
        <v>585</v>
      </c>
    </row>
    <row r="3423" spans="1:6" x14ac:dyDescent="0.25">
      <c r="A3423" t="s">
        <v>32</v>
      </c>
      <c r="B3423" t="s">
        <v>27</v>
      </c>
      <c r="C3423" t="s">
        <v>24</v>
      </c>
      <c r="D3423" s="1">
        <v>44400</v>
      </c>
      <c r="E3423" s="4">
        <v>938</v>
      </c>
      <c r="F3423">
        <v>45</v>
      </c>
    </row>
    <row r="3424" spans="1:6" x14ac:dyDescent="0.25">
      <c r="A3424" t="s">
        <v>8</v>
      </c>
      <c r="B3424" t="s">
        <v>9</v>
      </c>
      <c r="C3424" t="s">
        <v>44</v>
      </c>
      <c r="D3424" s="1">
        <v>44400</v>
      </c>
      <c r="E3424" s="4">
        <v>4732</v>
      </c>
      <c r="F3424">
        <v>198</v>
      </c>
    </row>
    <row r="3425" spans="1:6" x14ac:dyDescent="0.25">
      <c r="A3425" t="s">
        <v>29</v>
      </c>
      <c r="B3425" t="s">
        <v>16</v>
      </c>
      <c r="C3425" t="s">
        <v>48</v>
      </c>
      <c r="D3425" s="1">
        <v>44400</v>
      </c>
      <c r="E3425" s="4">
        <v>49</v>
      </c>
      <c r="F3425">
        <v>3</v>
      </c>
    </row>
    <row r="3426" spans="1:6" x14ac:dyDescent="0.25">
      <c r="A3426" t="s">
        <v>34</v>
      </c>
      <c r="B3426" t="s">
        <v>6</v>
      </c>
      <c r="C3426" t="s">
        <v>17</v>
      </c>
      <c r="D3426" s="1">
        <v>44400</v>
      </c>
      <c r="E3426" s="4">
        <v>2275</v>
      </c>
      <c r="F3426">
        <v>163</v>
      </c>
    </row>
    <row r="3427" spans="1:6" x14ac:dyDescent="0.25">
      <c r="A3427" t="s">
        <v>25</v>
      </c>
      <c r="B3427" t="s">
        <v>6</v>
      </c>
      <c r="C3427" t="s">
        <v>31</v>
      </c>
      <c r="D3427" s="1">
        <v>44400</v>
      </c>
      <c r="E3427" s="4">
        <v>5229</v>
      </c>
      <c r="F3427">
        <v>523</v>
      </c>
    </row>
    <row r="3428" spans="1:6" x14ac:dyDescent="0.25">
      <c r="A3428" t="s">
        <v>15</v>
      </c>
      <c r="B3428" t="s">
        <v>16</v>
      </c>
      <c r="C3428" t="s">
        <v>26</v>
      </c>
      <c r="D3428" s="1">
        <v>44400</v>
      </c>
      <c r="E3428" s="4">
        <v>7518</v>
      </c>
      <c r="F3428">
        <v>418</v>
      </c>
    </row>
    <row r="3429" spans="1:6" x14ac:dyDescent="0.25">
      <c r="A3429" t="s">
        <v>20</v>
      </c>
      <c r="B3429" t="s">
        <v>11</v>
      </c>
      <c r="C3429" t="s">
        <v>50</v>
      </c>
      <c r="D3429" s="1">
        <v>44400</v>
      </c>
      <c r="E3429" s="4">
        <v>924</v>
      </c>
      <c r="F3429">
        <v>103</v>
      </c>
    </row>
    <row r="3430" spans="1:6" x14ac:dyDescent="0.25">
      <c r="A3430" t="s">
        <v>8</v>
      </c>
      <c r="B3430" t="s">
        <v>21</v>
      </c>
      <c r="C3430" t="s">
        <v>22</v>
      </c>
      <c r="D3430" s="1">
        <v>44400</v>
      </c>
      <c r="E3430" s="4">
        <v>3332</v>
      </c>
      <c r="F3430">
        <v>257</v>
      </c>
    </row>
    <row r="3431" spans="1:6" x14ac:dyDescent="0.25">
      <c r="A3431" t="s">
        <v>32</v>
      </c>
      <c r="B3431" t="s">
        <v>16</v>
      </c>
      <c r="C3431" t="s">
        <v>44</v>
      </c>
      <c r="D3431" s="1">
        <v>44400</v>
      </c>
      <c r="E3431" s="4">
        <v>2464</v>
      </c>
      <c r="F3431">
        <v>99</v>
      </c>
    </row>
    <row r="3432" spans="1:6" x14ac:dyDescent="0.25">
      <c r="A3432" t="s">
        <v>41</v>
      </c>
      <c r="B3432" t="s">
        <v>9</v>
      </c>
      <c r="C3432" t="s">
        <v>52</v>
      </c>
      <c r="D3432" s="1">
        <v>44400</v>
      </c>
      <c r="E3432" s="4">
        <v>17381</v>
      </c>
      <c r="F3432">
        <v>700</v>
      </c>
    </row>
    <row r="3433" spans="1:6" x14ac:dyDescent="0.25">
      <c r="A3433" t="s">
        <v>5</v>
      </c>
      <c r="B3433" t="s">
        <v>21</v>
      </c>
      <c r="C3433" t="s">
        <v>50</v>
      </c>
      <c r="D3433" s="1">
        <v>44400</v>
      </c>
      <c r="E3433" s="4">
        <v>2723</v>
      </c>
      <c r="F3433">
        <v>389</v>
      </c>
    </row>
    <row r="3434" spans="1:6" x14ac:dyDescent="0.25">
      <c r="A3434" t="s">
        <v>29</v>
      </c>
      <c r="B3434" t="s">
        <v>27</v>
      </c>
      <c r="C3434" t="s">
        <v>7</v>
      </c>
      <c r="D3434" s="1">
        <v>44400</v>
      </c>
      <c r="E3434" s="4">
        <v>3626</v>
      </c>
      <c r="F3434">
        <v>146</v>
      </c>
    </row>
    <row r="3435" spans="1:6" x14ac:dyDescent="0.25">
      <c r="A3435" t="s">
        <v>20</v>
      </c>
      <c r="B3435" t="s">
        <v>9</v>
      </c>
      <c r="C3435" t="s">
        <v>38</v>
      </c>
      <c r="D3435" s="1">
        <v>44400</v>
      </c>
      <c r="E3435" s="4">
        <v>1176</v>
      </c>
      <c r="F3435">
        <v>48</v>
      </c>
    </row>
    <row r="3436" spans="1:6" x14ac:dyDescent="0.25">
      <c r="A3436" t="s">
        <v>32</v>
      </c>
      <c r="B3436" t="s">
        <v>16</v>
      </c>
      <c r="C3436" t="s">
        <v>30</v>
      </c>
      <c r="D3436" s="1">
        <v>44400</v>
      </c>
      <c r="E3436" s="4">
        <v>3087</v>
      </c>
      <c r="F3436">
        <v>515</v>
      </c>
    </row>
    <row r="3437" spans="1:6" x14ac:dyDescent="0.25">
      <c r="A3437" t="s">
        <v>46</v>
      </c>
      <c r="B3437" t="s">
        <v>9</v>
      </c>
      <c r="C3437" t="s">
        <v>43</v>
      </c>
      <c r="D3437" s="1">
        <v>44400</v>
      </c>
      <c r="E3437" s="4">
        <v>1253</v>
      </c>
      <c r="F3437">
        <v>63</v>
      </c>
    </row>
    <row r="3438" spans="1:6" x14ac:dyDescent="0.25">
      <c r="A3438" t="s">
        <v>32</v>
      </c>
      <c r="B3438" t="s">
        <v>21</v>
      </c>
      <c r="C3438" t="s">
        <v>28</v>
      </c>
      <c r="D3438" s="1">
        <v>44400</v>
      </c>
      <c r="E3438" s="4">
        <v>210</v>
      </c>
      <c r="F3438">
        <v>27</v>
      </c>
    </row>
    <row r="3439" spans="1:6" x14ac:dyDescent="0.25">
      <c r="A3439" t="s">
        <v>39</v>
      </c>
      <c r="B3439" t="s">
        <v>16</v>
      </c>
      <c r="C3439" t="s">
        <v>22</v>
      </c>
      <c r="D3439" s="1">
        <v>44400</v>
      </c>
      <c r="E3439" s="4">
        <v>679</v>
      </c>
      <c r="F3439">
        <v>49</v>
      </c>
    </row>
    <row r="3440" spans="1:6" x14ac:dyDescent="0.25">
      <c r="A3440" t="s">
        <v>18</v>
      </c>
      <c r="B3440" t="s">
        <v>21</v>
      </c>
      <c r="C3440" t="s">
        <v>24</v>
      </c>
      <c r="D3440" s="1">
        <v>44400</v>
      </c>
      <c r="E3440" s="4">
        <v>1421</v>
      </c>
      <c r="F3440">
        <v>68</v>
      </c>
    </row>
    <row r="3441" spans="1:6" x14ac:dyDescent="0.25">
      <c r="A3441" t="s">
        <v>13</v>
      </c>
      <c r="B3441" t="s">
        <v>21</v>
      </c>
      <c r="C3441" t="s">
        <v>28</v>
      </c>
      <c r="D3441" s="1">
        <v>44400</v>
      </c>
      <c r="E3441" s="4">
        <v>3311</v>
      </c>
      <c r="F3441">
        <v>414</v>
      </c>
    </row>
    <row r="3442" spans="1:6" x14ac:dyDescent="0.25">
      <c r="A3442" t="s">
        <v>37</v>
      </c>
      <c r="B3442" t="s">
        <v>21</v>
      </c>
      <c r="C3442" t="s">
        <v>42</v>
      </c>
      <c r="D3442" s="1">
        <v>44400</v>
      </c>
      <c r="E3442" s="4">
        <v>1862</v>
      </c>
      <c r="F3442">
        <v>133</v>
      </c>
    </row>
    <row r="3443" spans="1:6" x14ac:dyDescent="0.25">
      <c r="A3443" t="s">
        <v>13</v>
      </c>
      <c r="B3443" t="s">
        <v>9</v>
      </c>
      <c r="C3443" t="s">
        <v>17</v>
      </c>
      <c r="D3443" s="1">
        <v>44400</v>
      </c>
      <c r="E3443" s="4">
        <v>3199</v>
      </c>
      <c r="F3443">
        <v>189</v>
      </c>
    </row>
    <row r="3444" spans="1:6" x14ac:dyDescent="0.25">
      <c r="A3444" t="s">
        <v>51</v>
      </c>
      <c r="B3444" t="s">
        <v>16</v>
      </c>
      <c r="C3444" t="s">
        <v>52</v>
      </c>
      <c r="D3444" s="1">
        <v>44400</v>
      </c>
      <c r="E3444" s="4">
        <v>2247</v>
      </c>
      <c r="F3444">
        <v>103</v>
      </c>
    </row>
    <row r="3445" spans="1:6" x14ac:dyDescent="0.25">
      <c r="A3445" t="s">
        <v>15</v>
      </c>
      <c r="B3445" t="s">
        <v>21</v>
      </c>
      <c r="C3445" t="s">
        <v>26</v>
      </c>
      <c r="D3445" s="1">
        <v>44400</v>
      </c>
      <c r="E3445" s="4">
        <v>2359</v>
      </c>
      <c r="F3445">
        <v>139</v>
      </c>
    </row>
    <row r="3446" spans="1:6" x14ac:dyDescent="0.25">
      <c r="A3446" t="s">
        <v>34</v>
      </c>
      <c r="B3446" t="s">
        <v>21</v>
      </c>
      <c r="C3446" t="s">
        <v>14</v>
      </c>
      <c r="D3446" s="1">
        <v>44400</v>
      </c>
      <c r="E3446" s="4">
        <v>5026</v>
      </c>
      <c r="F3446">
        <v>559</v>
      </c>
    </row>
    <row r="3447" spans="1:6" x14ac:dyDescent="0.25">
      <c r="A3447" t="s">
        <v>18</v>
      </c>
      <c r="B3447" t="s">
        <v>16</v>
      </c>
      <c r="C3447" t="s">
        <v>28</v>
      </c>
      <c r="D3447" s="1">
        <v>44400</v>
      </c>
      <c r="E3447" s="4">
        <v>6986</v>
      </c>
      <c r="F3447">
        <v>980</v>
      </c>
    </row>
    <row r="3448" spans="1:6" x14ac:dyDescent="0.25">
      <c r="A3448" t="s">
        <v>34</v>
      </c>
      <c r="B3448" t="s">
        <v>9</v>
      </c>
      <c r="C3448" t="s">
        <v>48</v>
      </c>
      <c r="D3448" s="1">
        <v>44400</v>
      </c>
      <c r="E3448" s="4">
        <v>3808</v>
      </c>
      <c r="F3448">
        <v>166</v>
      </c>
    </row>
    <row r="3449" spans="1:6" x14ac:dyDescent="0.25">
      <c r="A3449" t="s">
        <v>51</v>
      </c>
      <c r="B3449" t="s">
        <v>6</v>
      </c>
      <c r="C3449" t="s">
        <v>52</v>
      </c>
      <c r="D3449" s="1">
        <v>44400</v>
      </c>
      <c r="E3449" s="4">
        <v>3703</v>
      </c>
      <c r="F3449">
        <v>155</v>
      </c>
    </row>
    <row r="3450" spans="1:6" x14ac:dyDescent="0.25">
      <c r="A3450" t="s">
        <v>20</v>
      </c>
      <c r="B3450" t="s">
        <v>27</v>
      </c>
      <c r="C3450" t="s">
        <v>30</v>
      </c>
      <c r="D3450" s="1">
        <v>44400</v>
      </c>
      <c r="E3450" s="4">
        <v>4102</v>
      </c>
      <c r="F3450">
        <v>840</v>
      </c>
    </row>
    <row r="3451" spans="1:6" x14ac:dyDescent="0.25">
      <c r="A3451" t="s">
        <v>41</v>
      </c>
      <c r="B3451" t="s">
        <v>16</v>
      </c>
      <c r="C3451" t="s">
        <v>28</v>
      </c>
      <c r="D3451" s="1">
        <v>44400</v>
      </c>
      <c r="E3451" s="4">
        <v>3010</v>
      </c>
      <c r="F3451">
        <v>377</v>
      </c>
    </row>
    <row r="3452" spans="1:6" x14ac:dyDescent="0.25">
      <c r="A3452" t="s">
        <v>13</v>
      </c>
      <c r="B3452" t="s">
        <v>21</v>
      </c>
      <c r="C3452" t="s">
        <v>35</v>
      </c>
      <c r="D3452" s="1">
        <v>44400</v>
      </c>
      <c r="E3452" s="4">
        <v>4970</v>
      </c>
      <c r="F3452">
        <v>332</v>
      </c>
    </row>
    <row r="3453" spans="1:6" x14ac:dyDescent="0.25">
      <c r="A3453" t="s">
        <v>23</v>
      </c>
      <c r="B3453" t="s">
        <v>6</v>
      </c>
      <c r="C3453" t="s">
        <v>28</v>
      </c>
      <c r="D3453" s="1">
        <v>44400</v>
      </c>
      <c r="E3453" s="4">
        <v>4389</v>
      </c>
      <c r="F3453">
        <v>488</v>
      </c>
    </row>
    <row r="3454" spans="1:6" x14ac:dyDescent="0.25">
      <c r="A3454" t="s">
        <v>41</v>
      </c>
      <c r="B3454" t="s">
        <v>9</v>
      </c>
      <c r="C3454" t="s">
        <v>22</v>
      </c>
      <c r="D3454" s="1">
        <v>44403</v>
      </c>
      <c r="E3454" s="4">
        <v>9751</v>
      </c>
      <c r="F3454">
        <v>840</v>
      </c>
    </row>
    <row r="3455" spans="1:6" x14ac:dyDescent="0.25">
      <c r="A3455" t="s">
        <v>18</v>
      </c>
      <c r="B3455" t="s">
        <v>9</v>
      </c>
      <c r="C3455" t="s">
        <v>52</v>
      </c>
      <c r="D3455" s="1">
        <v>44403</v>
      </c>
      <c r="E3455" s="4">
        <v>1477</v>
      </c>
      <c r="F3455">
        <v>68</v>
      </c>
    </row>
    <row r="3456" spans="1:6" x14ac:dyDescent="0.25">
      <c r="A3456" t="s">
        <v>8</v>
      </c>
      <c r="B3456" t="s">
        <v>27</v>
      </c>
      <c r="C3456" t="s">
        <v>36</v>
      </c>
      <c r="D3456" s="1">
        <v>44403</v>
      </c>
      <c r="E3456" s="4">
        <v>3423</v>
      </c>
      <c r="F3456">
        <v>264</v>
      </c>
    </row>
    <row r="3457" spans="1:6" x14ac:dyDescent="0.25">
      <c r="A3457" t="s">
        <v>23</v>
      </c>
      <c r="B3457" t="s">
        <v>21</v>
      </c>
      <c r="C3457" t="s">
        <v>50</v>
      </c>
      <c r="D3457" s="1">
        <v>44403</v>
      </c>
      <c r="E3457" s="4">
        <v>6629</v>
      </c>
      <c r="F3457">
        <v>840</v>
      </c>
    </row>
    <row r="3458" spans="1:6" x14ac:dyDescent="0.25">
      <c r="A3458" t="s">
        <v>46</v>
      </c>
      <c r="B3458" t="s">
        <v>16</v>
      </c>
      <c r="C3458" t="s">
        <v>7</v>
      </c>
      <c r="D3458" s="1">
        <v>44403</v>
      </c>
      <c r="E3458" s="4">
        <v>5964</v>
      </c>
      <c r="F3458">
        <v>249</v>
      </c>
    </row>
    <row r="3459" spans="1:6" x14ac:dyDescent="0.25">
      <c r="A3459" t="s">
        <v>29</v>
      </c>
      <c r="B3459" t="s">
        <v>6</v>
      </c>
      <c r="C3459" t="s">
        <v>26</v>
      </c>
      <c r="D3459" s="1">
        <v>44403</v>
      </c>
      <c r="E3459" s="4">
        <v>5026</v>
      </c>
      <c r="F3459">
        <v>265</v>
      </c>
    </row>
    <row r="3460" spans="1:6" x14ac:dyDescent="0.25">
      <c r="A3460" t="s">
        <v>18</v>
      </c>
      <c r="B3460" t="s">
        <v>11</v>
      </c>
      <c r="C3460" t="s">
        <v>43</v>
      </c>
      <c r="D3460" s="1">
        <v>44403</v>
      </c>
      <c r="E3460" s="4">
        <v>5467</v>
      </c>
      <c r="F3460">
        <v>274</v>
      </c>
    </row>
    <row r="3461" spans="1:6" x14ac:dyDescent="0.25">
      <c r="A3461" t="s">
        <v>8</v>
      </c>
      <c r="B3461" t="s">
        <v>21</v>
      </c>
      <c r="C3461" t="s">
        <v>30</v>
      </c>
      <c r="D3461" s="1">
        <v>44403</v>
      </c>
      <c r="E3461" s="4">
        <v>2842</v>
      </c>
      <c r="F3461">
        <v>406</v>
      </c>
    </row>
    <row r="3462" spans="1:6" x14ac:dyDescent="0.25">
      <c r="A3462" t="s">
        <v>13</v>
      </c>
      <c r="B3462" t="s">
        <v>9</v>
      </c>
      <c r="C3462" t="s">
        <v>26</v>
      </c>
      <c r="D3462" s="1">
        <v>44403</v>
      </c>
      <c r="E3462" s="4">
        <v>2100</v>
      </c>
      <c r="F3462">
        <v>111</v>
      </c>
    </row>
    <row r="3463" spans="1:6" x14ac:dyDescent="0.25">
      <c r="A3463" t="s">
        <v>51</v>
      </c>
      <c r="B3463" t="s">
        <v>11</v>
      </c>
      <c r="C3463" t="s">
        <v>50</v>
      </c>
      <c r="D3463" s="1">
        <v>44403</v>
      </c>
      <c r="E3463" s="4">
        <v>5257</v>
      </c>
      <c r="F3463">
        <v>585</v>
      </c>
    </row>
    <row r="3464" spans="1:6" x14ac:dyDescent="0.25">
      <c r="A3464" t="s">
        <v>40</v>
      </c>
      <c r="B3464" t="s">
        <v>6</v>
      </c>
      <c r="C3464" t="s">
        <v>50</v>
      </c>
      <c r="D3464" s="1">
        <v>44403</v>
      </c>
      <c r="E3464" s="4">
        <v>5208</v>
      </c>
      <c r="F3464">
        <v>521</v>
      </c>
    </row>
    <row r="3465" spans="1:6" x14ac:dyDescent="0.25">
      <c r="A3465" t="s">
        <v>32</v>
      </c>
      <c r="B3465" t="s">
        <v>6</v>
      </c>
      <c r="C3465" t="s">
        <v>17</v>
      </c>
      <c r="D3465" s="1">
        <v>44404</v>
      </c>
      <c r="E3465" s="4">
        <v>2142</v>
      </c>
      <c r="F3465">
        <v>134</v>
      </c>
    </row>
    <row r="3466" spans="1:6" x14ac:dyDescent="0.25">
      <c r="A3466" t="s">
        <v>5</v>
      </c>
      <c r="B3466" t="s">
        <v>11</v>
      </c>
      <c r="C3466" t="s">
        <v>19</v>
      </c>
      <c r="D3466" s="1">
        <v>44404</v>
      </c>
      <c r="E3466" s="4">
        <v>7553</v>
      </c>
      <c r="F3466">
        <v>420</v>
      </c>
    </row>
    <row r="3467" spans="1:6" x14ac:dyDescent="0.25">
      <c r="A3467" t="s">
        <v>23</v>
      </c>
      <c r="B3467" t="s">
        <v>16</v>
      </c>
      <c r="C3467" t="s">
        <v>42</v>
      </c>
      <c r="D3467" s="1">
        <v>44404</v>
      </c>
      <c r="E3467" s="4">
        <v>7126</v>
      </c>
      <c r="F3467">
        <v>476</v>
      </c>
    </row>
    <row r="3468" spans="1:6" x14ac:dyDescent="0.25">
      <c r="A3468" t="s">
        <v>32</v>
      </c>
      <c r="B3468" t="s">
        <v>21</v>
      </c>
      <c r="C3468" t="s">
        <v>24</v>
      </c>
      <c r="D3468" s="1">
        <v>44404</v>
      </c>
      <c r="E3468" s="4">
        <v>3199</v>
      </c>
      <c r="F3468">
        <v>153</v>
      </c>
    </row>
    <row r="3469" spans="1:6" x14ac:dyDescent="0.25">
      <c r="A3469" t="s">
        <v>29</v>
      </c>
      <c r="B3469" t="s">
        <v>27</v>
      </c>
      <c r="C3469" t="s">
        <v>43</v>
      </c>
      <c r="D3469" s="1">
        <v>44404</v>
      </c>
      <c r="E3469" s="4">
        <v>5502</v>
      </c>
      <c r="F3469">
        <v>276</v>
      </c>
    </row>
    <row r="3470" spans="1:6" x14ac:dyDescent="0.25">
      <c r="A3470" t="s">
        <v>23</v>
      </c>
      <c r="B3470" t="s">
        <v>9</v>
      </c>
      <c r="C3470" t="s">
        <v>28</v>
      </c>
      <c r="D3470" s="1">
        <v>44404</v>
      </c>
      <c r="E3470" s="4">
        <v>2569</v>
      </c>
      <c r="F3470">
        <v>286</v>
      </c>
    </row>
    <row r="3471" spans="1:6" x14ac:dyDescent="0.25">
      <c r="A3471" t="s">
        <v>23</v>
      </c>
      <c r="B3471" t="s">
        <v>21</v>
      </c>
      <c r="C3471" t="s">
        <v>52</v>
      </c>
      <c r="D3471" s="1">
        <v>44404</v>
      </c>
      <c r="E3471" s="4">
        <v>1834</v>
      </c>
      <c r="F3471">
        <v>77</v>
      </c>
    </row>
    <row r="3472" spans="1:6" x14ac:dyDescent="0.25">
      <c r="A3472" t="s">
        <v>29</v>
      </c>
      <c r="B3472" t="s">
        <v>9</v>
      </c>
      <c r="C3472" t="s">
        <v>19</v>
      </c>
      <c r="D3472" s="1">
        <v>44404</v>
      </c>
      <c r="E3472" s="4">
        <v>406</v>
      </c>
      <c r="F3472">
        <v>23</v>
      </c>
    </row>
    <row r="3473" spans="1:6" x14ac:dyDescent="0.25">
      <c r="A3473" t="s">
        <v>23</v>
      </c>
      <c r="B3473" t="s">
        <v>27</v>
      </c>
      <c r="C3473" t="s">
        <v>47</v>
      </c>
      <c r="D3473" s="1">
        <v>44404</v>
      </c>
      <c r="E3473" s="4">
        <v>511</v>
      </c>
      <c r="F3473">
        <v>27</v>
      </c>
    </row>
    <row r="3474" spans="1:6" x14ac:dyDescent="0.25">
      <c r="A3474" t="s">
        <v>32</v>
      </c>
      <c r="B3474" t="s">
        <v>9</v>
      </c>
      <c r="C3474" t="s">
        <v>14</v>
      </c>
      <c r="D3474" s="1">
        <v>44404</v>
      </c>
      <c r="E3474" s="4">
        <v>3206</v>
      </c>
      <c r="F3474">
        <v>268</v>
      </c>
    </row>
    <row r="3475" spans="1:6" x14ac:dyDescent="0.25">
      <c r="A3475" t="s">
        <v>32</v>
      </c>
      <c r="B3475" t="s">
        <v>21</v>
      </c>
      <c r="C3475" t="s">
        <v>43</v>
      </c>
      <c r="D3475" s="1">
        <v>44404</v>
      </c>
      <c r="E3475" s="4">
        <v>1316</v>
      </c>
      <c r="F3475">
        <v>74</v>
      </c>
    </row>
    <row r="3476" spans="1:6" x14ac:dyDescent="0.25">
      <c r="A3476" t="s">
        <v>32</v>
      </c>
      <c r="B3476" t="s">
        <v>9</v>
      </c>
      <c r="C3476" t="s">
        <v>48</v>
      </c>
      <c r="D3476" s="1">
        <v>44404</v>
      </c>
      <c r="E3476" s="4">
        <v>2492</v>
      </c>
      <c r="F3476">
        <v>119</v>
      </c>
    </row>
    <row r="3477" spans="1:6" x14ac:dyDescent="0.25">
      <c r="A3477" t="s">
        <v>8</v>
      </c>
      <c r="B3477" t="s">
        <v>6</v>
      </c>
      <c r="C3477" t="s">
        <v>24</v>
      </c>
      <c r="D3477" s="1">
        <v>44404</v>
      </c>
      <c r="E3477" s="4">
        <v>1953</v>
      </c>
      <c r="F3477">
        <v>89</v>
      </c>
    </row>
    <row r="3478" spans="1:6" x14ac:dyDescent="0.25">
      <c r="A3478" t="s">
        <v>25</v>
      </c>
      <c r="B3478" t="s">
        <v>27</v>
      </c>
      <c r="C3478" t="s">
        <v>43</v>
      </c>
      <c r="D3478" s="1">
        <v>44404</v>
      </c>
      <c r="E3478" s="4">
        <v>3983</v>
      </c>
      <c r="F3478">
        <v>210</v>
      </c>
    </row>
    <row r="3479" spans="1:6" x14ac:dyDescent="0.25">
      <c r="A3479" t="s">
        <v>5</v>
      </c>
      <c r="B3479" t="s">
        <v>6</v>
      </c>
      <c r="C3479" t="s">
        <v>24</v>
      </c>
      <c r="D3479" s="1">
        <v>44404</v>
      </c>
      <c r="E3479" s="4">
        <v>336</v>
      </c>
      <c r="F3479">
        <v>16</v>
      </c>
    </row>
    <row r="3480" spans="1:6" x14ac:dyDescent="0.25">
      <c r="A3480" t="s">
        <v>51</v>
      </c>
      <c r="B3480" t="s">
        <v>16</v>
      </c>
      <c r="C3480" t="s">
        <v>30</v>
      </c>
      <c r="D3480" s="1">
        <v>44404</v>
      </c>
      <c r="E3480" s="4">
        <v>6839</v>
      </c>
      <c r="F3480">
        <v>1400</v>
      </c>
    </row>
    <row r="3481" spans="1:6" x14ac:dyDescent="0.25">
      <c r="A3481" t="s">
        <v>15</v>
      </c>
      <c r="B3481" t="s">
        <v>27</v>
      </c>
      <c r="C3481" t="s">
        <v>14</v>
      </c>
      <c r="D3481" s="1">
        <v>44404</v>
      </c>
      <c r="E3481" s="4">
        <v>3444</v>
      </c>
      <c r="F3481">
        <v>287</v>
      </c>
    </row>
    <row r="3482" spans="1:6" x14ac:dyDescent="0.25">
      <c r="A3482" t="s">
        <v>51</v>
      </c>
      <c r="B3482" t="s">
        <v>6</v>
      </c>
      <c r="C3482" t="s">
        <v>35</v>
      </c>
      <c r="D3482" s="1">
        <v>44404</v>
      </c>
      <c r="E3482" s="4">
        <v>4277</v>
      </c>
      <c r="F3482">
        <v>306</v>
      </c>
    </row>
    <row r="3483" spans="1:6" x14ac:dyDescent="0.25">
      <c r="A3483" t="s">
        <v>18</v>
      </c>
      <c r="B3483" t="s">
        <v>21</v>
      </c>
      <c r="C3483" t="s">
        <v>7</v>
      </c>
      <c r="D3483" s="1">
        <v>44404</v>
      </c>
      <c r="E3483" s="4">
        <v>4305</v>
      </c>
      <c r="F3483">
        <v>173</v>
      </c>
    </row>
    <row r="3484" spans="1:6" x14ac:dyDescent="0.25">
      <c r="A3484" t="s">
        <v>5</v>
      </c>
      <c r="B3484" t="s">
        <v>6</v>
      </c>
      <c r="C3484" t="s">
        <v>7</v>
      </c>
      <c r="D3484" s="1">
        <v>44404</v>
      </c>
      <c r="E3484" s="4">
        <v>5663</v>
      </c>
      <c r="F3484">
        <v>227</v>
      </c>
    </row>
    <row r="3485" spans="1:6" x14ac:dyDescent="0.25">
      <c r="A3485" t="s">
        <v>46</v>
      </c>
      <c r="B3485" t="s">
        <v>6</v>
      </c>
      <c r="C3485" t="s">
        <v>35</v>
      </c>
      <c r="D3485" s="1">
        <v>44404</v>
      </c>
      <c r="E3485" s="4">
        <v>7854</v>
      </c>
      <c r="F3485">
        <v>655</v>
      </c>
    </row>
    <row r="3486" spans="1:6" x14ac:dyDescent="0.25">
      <c r="A3486" t="s">
        <v>13</v>
      </c>
      <c r="B3486" t="s">
        <v>11</v>
      </c>
      <c r="C3486" t="s">
        <v>38</v>
      </c>
      <c r="D3486" s="1">
        <v>44404</v>
      </c>
      <c r="E3486" s="4">
        <v>8197</v>
      </c>
      <c r="F3486">
        <v>342</v>
      </c>
    </row>
    <row r="3487" spans="1:6" x14ac:dyDescent="0.25">
      <c r="A3487" t="s">
        <v>13</v>
      </c>
      <c r="B3487" t="s">
        <v>21</v>
      </c>
      <c r="C3487" t="s">
        <v>26</v>
      </c>
      <c r="D3487" s="1">
        <v>44404</v>
      </c>
      <c r="E3487" s="4">
        <v>1316</v>
      </c>
      <c r="F3487">
        <v>78</v>
      </c>
    </row>
    <row r="3488" spans="1:6" x14ac:dyDescent="0.25">
      <c r="A3488" t="s">
        <v>49</v>
      </c>
      <c r="B3488" t="s">
        <v>27</v>
      </c>
      <c r="C3488" t="s">
        <v>17</v>
      </c>
      <c r="D3488" s="1">
        <v>44404</v>
      </c>
      <c r="E3488" s="4">
        <v>4830</v>
      </c>
      <c r="F3488">
        <v>322</v>
      </c>
    </row>
    <row r="3489" spans="1:6" x14ac:dyDescent="0.25">
      <c r="A3489" t="s">
        <v>25</v>
      </c>
      <c r="B3489" t="s">
        <v>9</v>
      </c>
      <c r="C3489" t="s">
        <v>28</v>
      </c>
      <c r="D3489" s="1">
        <v>44404</v>
      </c>
      <c r="E3489" s="4">
        <v>1848</v>
      </c>
      <c r="F3489">
        <v>231</v>
      </c>
    </row>
    <row r="3490" spans="1:6" x14ac:dyDescent="0.25">
      <c r="A3490" t="s">
        <v>46</v>
      </c>
      <c r="B3490" t="s">
        <v>11</v>
      </c>
      <c r="C3490" t="s">
        <v>45</v>
      </c>
      <c r="D3490" s="1">
        <v>44404</v>
      </c>
      <c r="E3490" s="4">
        <v>728</v>
      </c>
      <c r="F3490">
        <v>43</v>
      </c>
    </row>
    <row r="3491" spans="1:6" x14ac:dyDescent="0.25">
      <c r="A3491" t="s">
        <v>23</v>
      </c>
      <c r="B3491" t="s">
        <v>27</v>
      </c>
      <c r="C3491" t="s">
        <v>45</v>
      </c>
      <c r="D3491" s="1">
        <v>44405</v>
      </c>
      <c r="E3491" s="4">
        <v>2793</v>
      </c>
      <c r="F3491">
        <v>165</v>
      </c>
    </row>
    <row r="3492" spans="1:6" x14ac:dyDescent="0.25">
      <c r="A3492" t="s">
        <v>10</v>
      </c>
      <c r="B3492" t="s">
        <v>16</v>
      </c>
      <c r="C3492" t="s">
        <v>31</v>
      </c>
      <c r="D3492" s="1">
        <v>44405</v>
      </c>
      <c r="E3492" s="4">
        <v>3591</v>
      </c>
      <c r="F3492">
        <v>360</v>
      </c>
    </row>
    <row r="3493" spans="1:6" x14ac:dyDescent="0.25">
      <c r="A3493" t="s">
        <v>8</v>
      </c>
      <c r="B3493" t="s">
        <v>9</v>
      </c>
      <c r="C3493" t="s">
        <v>7</v>
      </c>
      <c r="D3493" s="1">
        <v>44405</v>
      </c>
      <c r="E3493" s="4">
        <v>10269</v>
      </c>
      <c r="F3493">
        <v>411</v>
      </c>
    </row>
    <row r="3494" spans="1:6" x14ac:dyDescent="0.25">
      <c r="A3494" t="s">
        <v>40</v>
      </c>
      <c r="B3494" t="s">
        <v>21</v>
      </c>
      <c r="C3494" t="s">
        <v>38</v>
      </c>
      <c r="D3494" s="1">
        <v>44405</v>
      </c>
      <c r="E3494" s="4">
        <v>3878</v>
      </c>
      <c r="F3494">
        <v>144</v>
      </c>
    </row>
    <row r="3495" spans="1:6" x14ac:dyDescent="0.25">
      <c r="A3495" t="s">
        <v>20</v>
      </c>
      <c r="B3495" t="s">
        <v>21</v>
      </c>
      <c r="C3495" t="s">
        <v>50</v>
      </c>
      <c r="D3495" s="1">
        <v>44405</v>
      </c>
      <c r="E3495" s="4">
        <v>826</v>
      </c>
      <c r="F3495">
        <v>118</v>
      </c>
    </row>
    <row r="3496" spans="1:6" x14ac:dyDescent="0.25">
      <c r="A3496" t="s">
        <v>40</v>
      </c>
      <c r="B3496" t="s">
        <v>11</v>
      </c>
      <c r="C3496" t="s">
        <v>38</v>
      </c>
      <c r="D3496" s="1">
        <v>44405</v>
      </c>
      <c r="E3496" s="4">
        <v>3850</v>
      </c>
      <c r="F3496">
        <v>154</v>
      </c>
    </row>
    <row r="3497" spans="1:6" x14ac:dyDescent="0.25">
      <c r="A3497" t="s">
        <v>51</v>
      </c>
      <c r="B3497" t="s">
        <v>11</v>
      </c>
      <c r="C3497" t="s">
        <v>45</v>
      </c>
      <c r="D3497" s="1">
        <v>44405</v>
      </c>
      <c r="E3497" s="4">
        <v>735</v>
      </c>
      <c r="F3497">
        <v>49</v>
      </c>
    </row>
    <row r="3498" spans="1:6" x14ac:dyDescent="0.25">
      <c r="A3498" t="s">
        <v>5</v>
      </c>
      <c r="B3498" t="s">
        <v>9</v>
      </c>
      <c r="C3498" t="s">
        <v>35</v>
      </c>
      <c r="D3498" s="1">
        <v>44405</v>
      </c>
      <c r="E3498" s="4">
        <v>2786</v>
      </c>
      <c r="F3498">
        <v>233</v>
      </c>
    </row>
    <row r="3499" spans="1:6" x14ac:dyDescent="0.25">
      <c r="A3499" t="s">
        <v>25</v>
      </c>
      <c r="B3499" t="s">
        <v>9</v>
      </c>
      <c r="C3499" t="s">
        <v>22</v>
      </c>
      <c r="D3499" s="1">
        <v>44405</v>
      </c>
      <c r="E3499" s="4">
        <v>3108</v>
      </c>
      <c r="F3499">
        <v>222</v>
      </c>
    </row>
    <row r="3500" spans="1:6" x14ac:dyDescent="0.25">
      <c r="A3500" t="s">
        <v>34</v>
      </c>
      <c r="B3500" t="s">
        <v>21</v>
      </c>
      <c r="C3500" t="s">
        <v>28</v>
      </c>
      <c r="D3500" s="1">
        <v>44405</v>
      </c>
      <c r="E3500" s="4">
        <v>2415</v>
      </c>
      <c r="F3500">
        <v>269</v>
      </c>
    </row>
    <row r="3501" spans="1:6" x14ac:dyDescent="0.25">
      <c r="A3501" t="s">
        <v>5</v>
      </c>
      <c r="B3501" t="s">
        <v>16</v>
      </c>
      <c r="C3501" t="s">
        <v>42</v>
      </c>
      <c r="D3501" s="1">
        <v>44405</v>
      </c>
      <c r="E3501" s="4">
        <v>791</v>
      </c>
      <c r="F3501">
        <v>57</v>
      </c>
    </row>
    <row r="3502" spans="1:6" x14ac:dyDescent="0.25">
      <c r="A3502" t="s">
        <v>32</v>
      </c>
      <c r="B3502" t="s">
        <v>16</v>
      </c>
      <c r="C3502" t="s">
        <v>26</v>
      </c>
      <c r="D3502" s="1">
        <v>44405</v>
      </c>
      <c r="E3502" s="4">
        <v>1428</v>
      </c>
      <c r="F3502">
        <v>72</v>
      </c>
    </row>
    <row r="3503" spans="1:6" x14ac:dyDescent="0.25">
      <c r="A3503" t="s">
        <v>40</v>
      </c>
      <c r="B3503" t="s">
        <v>11</v>
      </c>
      <c r="C3503" t="s">
        <v>35</v>
      </c>
      <c r="D3503" s="1">
        <v>44405</v>
      </c>
      <c r="E3503" s="4">
        <v>4165</v>
      </c>
      <c r="F3503">
        <v>321</v>
      </c>
    </row>
    <row r="3504" spans="1:6" x14ac:dyDescent="0.25">
      <c r="A3504" t="s">
        <v>8</v>
      </c>
      <c r="B3504" t="s">
        <v>11</v>
      </c>
      <c r="C3504" t="s">
        <v>45</v>
      </c>
      <c r="D3504" s="1">
        <v>44405</v>
      </c>
      <c r="E3504" s="4">
        <v>3591</v>
      </c>
      <c r="F3504">
        <v>240</v>
      </c>
    </row>
    <row r="3505" spans="1:6" x14ac:dyDescent="0.25">
      <c r="A3505" t="s">
        <v>33</v>
      </c>
      <c r="B3505" t="s">
        <v>6</v>
      </c>
      <c r="C3505" t="s">
        <v>22</v>
      </c>
      <c r="D3505" s="1">
        <v>44405</v>
      </c>
      <c r="E3505" s="4">
        <v>4179</v>
      </c>
      <c r="F3505">
        <v>299</v>
      </c>
    </row>
    <row r="3506" spans="1:6" x14ac:dyDescent="0.25">
      <c r="A3506" t="s">
        <v>34</v>
      </c>
      <c r="B3506" t="s">
        <v>11</v>
      </c>
      <c r="C3506" t="s">
        <v>19</v>
      </c>
      <c r="D3506" s="1">
        <v>44405</v>
      </c>
      <c r="E3506" s="4">
        <v>8855</v>
      </c>
      <c r="F3506">
        <v>443</v>
      </c>
    </row>
    <row r="3507" spans="1:6" x14ac:dyDescent="0.25">
      <c r="A3507" t="s">
        <v>18</v>
      </c>
      <c r="B3507" t="s">
        <v>21</v>
      </c>
      <c r="C3507" t="s">
        <v>17</v>
      </c>
      <c r="D3507" s="1">
        <v>44405</v>
      </c>
      <c r="E3507" s="4">
        <v>6846</v>
      </c>
      <c r="F3507">
        <v>403</v>
      </c>
    </row>
    <row r="3508" spans="1:6" x14ac:dyDescent="0.25">
      <c r="A3508" t="s">
        <v>18</v>
      </c>
      <c r="B3508" t="s">
        <v>6</v>
      </c>
      <c r="C3508" t="s">
        <v>47</v>
      </c>
      <c r="D3508" s="1">
        <v>44405</v>
      </c>
      <c r="E3508" s="4">
        <v>1071</v>
      </c>
      <c r="F3508">
        <v>67</v>
      </c>
    </row>
    <row r="3509" spans="1:6" x14ac:dyDescent="0.25">
      <c r="A3509" t="s">
        <v>20</v>
      </c>
      <c r="B3509" t="s">
        <v>21</v>
      </c>
      <c r="C3509" t="s">
        <v>30</v>
      </c>
      <c r="D3509" s="1">
        <v>44405</v>
      </c>
      <c r="E3509" s="4">
        <v>1253</v>
      </c>
      <c r="F3509">
        <v>157</v>
      </c>
    </row>
    <row r="3510" spans="1:6" x14ac:dyDescent="0.25">
      <c r="A3510" t="s">
        <v>25</v>
      </c>
      <c r="B3510" t="s">
        <v>16</v>
      </c>
      <c r="C3510" t="s">
        <v>38</v>
      </c>
      <c r="D3510" s="1">
        <v>44405</v>
      </c>
      <c r="E3510" s="4">
        <v>3388</v>
      </c>
      <c r="F3510">
        <v>131</v>
      </c>
    </row>
    <row r="3511" spans="1:6" x14ac:dyDescent="0.25">
      <c r="A3511" t="s">
        <v>18</v>
      </c>
      <c r="B3511" t="s">
        <v>9</v>
      </c>
      <c r="C3511" t="s">
        <v>38</v>
      </c>
      <c r="D3511" s="1">
        <v>44405</v>
      </c>
      <c r="E3511" s="4">
        <v>1022</v>
      </c>
      <c r="F3511">
        <v>40</v>
      </c>
    </row>
    <row r="3512" spans="1:6" x14ac:dyDescent="0.25">
      <c r="A3512" t="s">
        <v>41</v>
      </c>
      <c r="B3512" t="s">
        <v>27</v>
      </c>
      <c r="C3512" t="s">
        <v>19</v>
      </c>
      <c r="D3512" s="1">
        <v>44406</v>
      </c>
      <c r="E3512" s="4">
        <v>2079</v>
      </c>
      <c r="F3512">
        <v>116</v>
      </c>
    </row>
    <row r="3513" spans="1:6" x14ac:dyDescent="0.25">
      <c r="A3513" t="s">
        <v>41</v>
      </c>
      <c r="B3513" t="s">
        <v>9</v>
      </c>
      <c r="C3513" t="s">
        <v>47</v>
      </c>
      <c r="D3513" s="1">
        <v>44406</v>
      </c>
      <c r="E3513" s="4">
        <v>2898</v>
      </c>
      <c r="F3513">
        <v>171</v>
      </c>
    </row>
    <row r="3514" spans="1:6" x14ac:dyDescent="0.25">
      <c r="A3514" t="s">
        <v>32</v>
      </c>
      <c r="B3514" t="s">
        <v>21</v>
      </c>
      <c r="C3514" t="s">
        <v>22</v>
      </c>
      <c r="D3514" s="1">
        <v>44406</v>
      </c>
      <c r="E3514" s="4">
        <v>7350</v>
      </c>
      <c r="F3514">
        <v>566</v>
      </c>
    </row>
    <row r="3515" spans="1:6" x14ac:dyDescent="0.25">
      <c r="A3515" t="s">
        <v>39</v>
      </c>
      <c r="B3515" t="s">
        <v>11</v>
      </c>
      <c r="C3515" t="s">
        <v>17</v>
      </c>
      <c r="D3515" s="1">
        <v>44406</v>
      </c>
      <c r="E3515" s="4">
        <v>5831</v>
      </c>
      <c r="F3515">
        <v>389</v>
      </c>
    </row>
    <row r="3516" spans="1:6" x14ac:dyDescent="0.25">
      <c r="A3516" t="s">
        <v>10</v>
      </c>
      <c r="B3516" t="s">
        <v>6</v>
      </c>
      <c r="C3516" t="s">
        <v>24</v>
      </c>
      <c r="D3516" s="1">
        <v>44406</v>
      </c>
      <c r="E3516" s="4">
        <v>4473</v>
      </c>
      <c r="F3516">
        <v>204</v>
      </c>
    </row>
    <row r="3517" spans="1:6" x14ac:dyDescent="0.25">
      <c r="A3517" t="s">
        <v>5</v>
      </c>
      <c r="B3517" t="s">
        <v>27</v>
      </c>
      <c r="C3517" t="s">
        <v>28</v>
      </c>
      <c r="D3517" s="1">
        <v>44406</v>
      </c>
      <c r="E3517" s="4">
        <v>4844</v>
      </c>
      <c r="F3517">
        <v>606</v>
      </c>
    </row>
    <row r="3518" spans="1:6" x14ac:dyDescent="0.25">
      <c r="A3518" t="s">
        <v>29</v>
      </c>
      <c r="B3518" t="s">
        <v>27</v>
      </c>
      <c r="C3518" t="s">
        <v>35</v>
      </c>
      <c r="D3518" s="1">
        <v>44406</v>
      </c>
      <c r="E3518" s="4">
        <v>924</v>
      </c>
      <c r="F3518">
        <v>72</v>
      </c>
    </row>
    <row r="3519" spans="1:6" x14ac:dyDescent="0.25">
      <c r="A3519" t="s">
        <v>39</v>
      </c>
      <c r="B3519" t="s">
        <v>6</v>
      </c>
      <c r="C3519" t="s">
        <v>22</v>
      </c>
      <c r="D3519" s="1">
        <v>44406</v>
      </c>
      <c r="E3519" s="4">
        <v>4879</v>
      </c>
      <c r="F3519">
        <v>326</v>
      </c>
    </row>
    <row r="3520" spans="1:6" x14ac:dyDescent="0.25">
      <c r="A3520" t="s">
        <v>41</v>
      </c>
      <c r="B3520" t="s">
        <v>11</v>
      </c>
      <c r="C3520" t="s">
        <v>52</v>
      </c>
      <c r="D3520" s="1">
        <v>44406</v>
      </c>
      <c r="E3520" s="4">
        <v>4634</v>
      </c>
      <c r="F3520">
        <v>202</v>
      </c>
    </row>
    <row r="3521" spans="1:6" x14ac:dyDescent="0.25">
      <c r="A3521" t="s">
        <v>32</v>
      </c>
      <c r="B3521" t="s">
        <v>9</v>
      </c>
      <c r="C3521" t="s">
        <v>12</v>
      </c>
      <c r="D3521" s="1">
        <v>44406</v>
      </c>
      <c r="E3521" s="4">
        <v>2471</v>
      </c>
      <c r="F3521">
        <v>99</v>
      </c>
    </row>
    <row r="3522" spans="1:6" x14ac:dyDescent="0.25">
      <c r="A3522" t="s">
        <v>8</v>
      </c>
      <c r="B3522" t="s">
        <v>11</v>
      </c>
      <c r="C3522" t="s">
        <v>44</v>
      </c>
      <c r="D3522" s="1">
        <v>44406</v>
      </c>
      <c r="E3522" s="4">
        <v>6902</v>
      </c>
      <c r="F3522">
        <v>314</v>
      </c>
    </row>
    <row r="3523" spans="1:6" x14ac:dyDescent="0.25">
      <c r="A3523" t="s">
        <v>25</v>
      </c>
      <c r="B3523" t="s">
        <v>21</v>
      </c>
      <c r="C3523" t="s">
        <v>36</v>
      </c>
      <c r="D3523" s="1">
        <v>44406</v>
      </c>
      <c r="E3523" s="4">
        <v>4823</v>
      </c>
      <c r="F3523">
        <v>302</v>
      </c>
    </row>
    <row r="3524" spans="1:6" x14ac:dyDescent="0.25">
      <c r="A3524" t="s">
        <v>20</v>
      </c>
      <c r="B3524" t="s">
        <v>27</v>
      </c>
      <c r="C3524" t="s">
        <v>48</v>
      </c>
      <c r="D3524" s="1">
        <v>44406</v>
      </c>
      <c r="E3524" s="4">
        <v>3381</v>
      </c>
      <c r="F3524">
        <v>154</v>
      </c>
    </row>
    <row r="3525" spans="1:6" x14ac:dyDescent="0.25">
      <c r="A3525" t="s">
        <v>40</v>
      </c>
      <c r="B3525" t="s">
        <v>21</v>
      </c>
      <c r="C3525" t="s">
        <v>26</v>
      </c>
      <c r="D3525" s="1">
        <v>44406</v>
      </c>
      <c r="E3525" s="4">
        <v>2863</v>
      </c>
      <c r="F3525">
        <v>151</v>
      </c>
    </row>
    <row r="3526" spans="1:6" x14ac:dyDescent="0.25">
      <c r="A3526" t="s">
        <v>46</v>
      </c>
      <c r="B3526" t="s">
        <v>6</v>
      </c>
      <c r="C3526" t="s">
        <v>36</v>
      </c>
      <c r="D3526" s="1">
        <v>44406</v>
      </c>
      <c r="E3526" s="4">
        <v>2751</v>
      </c>
      <c r="F3526">
        <v>172</v>
      </c>
    </row>
    <row r="3527" spans="1:6" x14ac:dyDescent="0.25">
      <c r="A3527" t="s">
        <v>46</v>
      </c>
      <c r="B3527" t="s">
        <v>27</v>
      </c>
      <c r="C3527" t="s">
        <v>47</v>
      </c>
      <c r="D3527" s="1">
        <v>44406</v>
      </c>
      <c r="E3527" s="4">
        <v>3703</v>
      </c>
      <c r="F3527">
        <v>206</v>
      </c>
    </row>
    <row r="3528" spans="1:6" x14ac:dyDescent="0.25">
      <c r="A3528" t="s">
        <v>23</v>
      </c>
      <c r="B3528" t="s">
        <v>11</v>
      </c>
      <c r="C3528" t="s">
        <v>12</v>
      </c>
      <c r="D3528" s="1">
        <v>44406</v>
      </c>
      <c r="E3528" s="4">
        <v>3556</v>
      </c>
      <c r="F3528">
        <v>137</v>
      </c>
    </row>
    <row r="3529" spans="1:6" x14ac:dyDescent="0.25">
      <c r="A3529" t="s">
        <v>49</v>
      </c>
      <c r="B3529" t="s">
        <v>21</v>
      </c>
      <c r="C3529" t="s">
        <v>47</v>
      </c>
      <c r="D3529" s="1">
        <v>44406</v>
      </c>
      <c r="E3529" s="4">
        <v>1281</v>
      </c>
      <c r="F3529">
        <v>81</v>
      </c>
    </row>
    <row r="3530" spans="1:6" x14ac:dyDescent="0.25">
      <c r="A3530" t="s">
        <v>41</v>
      </c>
      <c r="B3530" t="s">
        <v>9</v>
      </c>
      <c r="C3530" t="s">
        <v>30</v>
      </c>
      <c r="D3530" s="1">
        <v>44406</v>
      </c>
      <c r="E3530" s="4">
        <v>2870</v>
      </c>
      <c r="F3530">
        <v>574</v>
      </c>
    </row>
    <row r="3531" spans="1:6" x14ac:dyDescent="0.25">
      <c r="A3531" t="s">
        <v>34</v>
      </c>
      <c r="B3531" t="s">
        <v>21</v>
      </c>
      <c r="C3531" t="s">
        <v>35</v>
      </c>
      <c r="D3531" s="1">
        <v>44406</v>
      </c>
      <c r="E3531" s="4">
        <v>7476</v>
      </c>
      <c r="F3531">
        <v>576</v>
      </c>
    </row>
    <row r="3532" spans="1:6" x14ac:dyDescent="0.25">
      <c r="A3532" t="s">
        <v>15</v>
      </c>
      <c r="B3532" t="s">
        <v>27</v>
      </c>
      <c r="C3532" t="s">
        <v>28</v>
      </c>
      <c r="D3532" s="1">
        <v>44406</v>
      </c>
      <c r="E3532" s="4">
        <v>4501</v>
      </c>
      <c r="F3532">
        <v>563</v>
      </c>
    </row>
    <row r="3533" spans="1:6" x14ac:dyDescent="0.25">
      <c r="A3533" t="s">
        <v>15</v>
      </c>
      <c r="B3533" t="s">
        <v>9</v>
      </c>
      <c r="C3533" t="s">
        <v>28</v>
      </c>
      <c r="D3533" s="1">
        <v>44406</v>
      </c>
      <c r="E3533" s="4">
        <v>6153</v>
      </c>
      <c r="F3533">
        <v>910</v>
      </c>
    </row>
    <row r="3534" spans="1:6" x14ac:dyDescent="0.25">
      <c r="A3534" t="s">
        <v>32</v>
      </c>
      <c r="B3534" t="s">
        <v>11</v>
      </c>
      <c r="C3534" t="s">
        <v>35</v>
      </c>
      <c r="D3534" s="1">
        <v>44406</v>
      </c>
      <c r="E3534" s="4">
        <v>6496</v>
      </c>
      <c r="F3534">
        <v>434</v>
      </c>
    </row>
    <row r="3535" spans="1:6" x14ac:dyDescent="0.25">
      <c r="A3535" t="s">
        <v>33</v>
      </c>
      <c r="B3535" t="s">
        <v>27</v>
      </c>
      <c r="C3535" t="s">
        <v>7</v>
      </c>
      <c r="D3535" s="1">
        <v>44406</v>
      </c>
      <c r="E3535" s="4">
        <v>1071</v>
      </c>
      <c r="F3535">
        <v>40</v>
      </c>
    </row>
    <row r="3536" spans="1:6" x14ac:dyDescent="0.25">
      <c r="A3536" t="s">
        <v>15</v>
      </c>
      <c r="B3536" t="s">
        <v>9</v>
      </c>
      <c r="C3536" t="s">
        <v>36</v>
      </c>
      <c r="D3536" s="1">
        <v>44406</v>
      </c>
      <c r="E3536" s="4">
        <v>21</v>
      </c>
      <c r="F3536">
        <v>2</v>
      </c>
    </row>
    <row r="3537" spans="1:6" x14ac:dyDescent="0.25">
      <c r="A3537" t="s">
        <v>40</v>
      </c>
      <c r="B3537" t="s">
        <v>21</v>
      </c>
      <c r="C3537" t="s">
        <v>14</v>
      </c>
      <c r="D3537" s="1">
        <v>44406</v>
      </c>
      <c r="E3537" s="4">
        <v>196</v>
      </c>
      <c r="F3537">
        <v>20</v>
      </c>
    </row>
    <row r="3538" spans="1:6" x14ac:dyDescent="0.25">
      <c r="A3538" t="s">
        <v>40</v>
      </c>
      <c r="B3538" t="s">
        <v>27</v>
      </c>
      <c r="C3538" t="s">
        <v>14</v>
      </c>
      <c r="D3538" s="1">
        <v>44406</v>
      </c>
      <c r="E3538" s="4">
        <v>2891</v>
      </c>
      <c r="F3538">
        <v>263</v>
      </c>
    </row>
    <row r="3539" spans="1:6" x14ac:dyDescent="0.25">
      <c r="A3539" t="s">
        <v>41</v>
      </c>
      <c r="B3539" t="s">
        <v>16</v>
      </c>
      <c r="C3539" t="s">
        <v>30</v>
      </c>
      <c r="D3539" s="1">
        <v>44406</v>
      </c>
      <c r="E3539" s="4">
        <v>6167</v>
      </c>
      <c r="F3539">
        <v>910</v>
      </c>
    </row>
    <row r="3540" spans="1:6" x14ac:dyDescent="0.25">
      <c r="A3540" t="s">
        <v>5</v>
      </c>
      <c r="B3540" t="s">
        <v>9</v>
      </c>
      <c r="C3540" t="s">
        <v>17</v>
      </c>
      <c r="D3540" s="1">
        <v>44406</v>
      </c>
      <c r="E3540" s="4">
        <v>2744</v>
      </c>
      <c r="F3540">
        <v>196</v>
      </c>
    </row>
    <row r="3541" spans="1:6" x14ac:dyDescent="0.25">
      <c r="A3541" t="s">
        <v>51</v>
      </c>
      <c r="B3541" t="s">
        <v>16</v>
      </c>
      <c r="C3541" t="s">
        <v>14</v>
      </c>
      <c r="D3541" s="1">
        <v>44406</v>
      </c>
      <c r="E3541" s="4">
        <v>1197</v>
      </c>
      <c r="F3541">
        <v>120</v>
      </c>
    </row>
    <row r="3542" spans="1:6" x14ac:dyDescent="0.25">
      <c r="A3542" t="s">
        <v>33</v>
      </c>
      <c r="B3542" t="s">
        <v>16</v>
      </c>
      <c r="C3542" t="s">
        <v>22</v>
      </c>
      <c r="D3542" s="1">
        <v>44406</v>
      </c>
      <c r="E3542" s="4">
        <v>8568</v>
      </c>
      <c r="F3542">
        <v>572</v>
      </c>
    </row>
    <row r="3543" spans="1:6" x14ac:dyDescent="0.25">
      <c r="A3543" t="s">
        <v>8</v>
      </c>
      <c r="B3543" t="s">
        <v>11</v>
      </c>
      <c r="C3543" t="s">
        <v>36</v>
      </c>
      <c r="D3543" s="1">
        <v>44406</v>
      </c>
      <c r="E3543" s="4">
        <v>2688</v>
      </c>
      <c r="F3543">
        <v>207</v>
      </c>
    </row>
    <row r="3544" spans="1:6" x14ac:dyDescent="0.25">
      <c r="A3544" t="s">
        <v>40</v>
      </c>
      <c r="B3544" t="s">
        <v>27</v>
      </c>
      <c r="C3544" t="s">
        <v>24</v>
      </c>
      <c r="D3544" s="1">
        <v>44406</v>
      </c>
      <c r="E3544" s="4">
        <v>6055</v>
      </c>
      <c r="F3544">
        <v>289</v>
      </c>
    </row>
    <row r="3545" spans="1:6" x14ac:dyDescent="0.25">
      <c r="A3545" t="s">
        <v>40</v>
      </c>
      <c r="B3545" t="s">
        <v>27</v>
      </c>
      <c r="C3545" t="s">
        <v>12</v>
      </c>
      <c r="D3545" s="1">
        <v>44406</v>
      </c>
      <c r="E3545" s="4">
        <v>4662</v>
      </c>
      <c r="F3545">
        <v>173</v>
      </c>
    </row>
    <row r="3546" spans="1:6" x14ac:dyDescent="0.25">
      <c r="A3546" t="s">
        <v>40</v>
      </c>
      <c r="B3546" t="s">
        <v>6</v>
      </c>
      <c r="C3546" t="s">
        <v>47</v>
      </c>
      <c r="D3546" s="1">
        <v>44406</v>
      </c>
      <c r="E3546" s="4">
        <v>9702</v>
      </c>
      <c r="F3546">
        <v>511</v>
      </c>
    </row>
    <row r="3547" spans="1:6" x14ac:dyDescent="0.25">
      <c r="A3547" t="s">
        <v>15</v>
      </c>
      <c r="B3547" t="s">
        <v>11</v>
      </c>
      <c r="C3547" t="s">
        <v>7</v>
      </c>
      <c r="D3547" s="1">
        <v>44406</v>
      </c>
      <c r="E3547" s="4">
        <v>4578</v>
      </c>
      <c r="F3547">
        <v>177</v>
      </c>
    </row>
    <row r="3548" spans="1:6" x14ac:dyDescent="0.25">
      <c r="A3548" t="s">
        <v>13</v>
      </c>
      <c r="B3548" t="s">
        <v>11</v>
      </c>
      <c r="C3548" t="s">
        <v>45</v>
      </c>
      <c r="D3548" s="1">
        <v>44406</v>
      </c>
      <c r="E3548" s="4">
        <v>6286</v>
      </c>
      <c r="F3548">
        <v>393</v>
      </c>
    </row>
    <row r="3549" spans="1:6" x14ac:dyDescent="0.25">
      <c r="A3549" t="s">
        <v>37</v>
      </c>
      <c r="B3549" t="s">
        <v>21</v>
      </c>
      <c r="C3549" t="s">
        <v>38</v>
      </c>
      <c r="D3549" s="1">
        <v>44406</v>
      </c>
      <c r="E3549" s="4">
        <v>11557</v>
      </c>
      <c r="F3549">
        <v>429</v>
      </c>
    </row>
    <row r="3550" spans="1:6" x14ac:dyDescent="0.25">
      <c r="A3550" t="s">
        <v>32</v>
      </c>
      <c r="B3550" t="s">
        <v>21</v>
      </c>
      <c r="C3550" t="s">
        <v>45</v>
      </c>
      <c r="D3550" s="1">
        <v>44406</v>
      </c>
      <c r="E3550" s="4">
        <v>7</v>
      </c>
      <c r="F3550">
        <v>1</v>
      </c>
    </row>
    <row r="3551" spans="1:6" x14ac:dyDescent="0.25">
      <c r="A3551" t="s">
        <v>5</v>
      </c>
      <c r="B3551" t="s">
        <v>6</v>
      </c>
      <c r="C3551" t="s">
        <v>28</v>
      </c>
      <c r="D3551" s="1">
        <v>44406</v>
      </c>
      <c r="E3551" s="4">
        <v>4641</v>
      </c>
      <c r="F3551">
        <v>581</v>
      </c>
    </row>
    <row r="3552" spans="1:6" x14ac:dyDescent="0.25">
      <c r="A3552" t="s">
        <v>33</v>
      </c>
      <c r="B3552" t="s">
        <v>9</v>
      </c>
      <c r="C3552" t="s">
        <v>36</v>
      </c>
      <c r="D3552" s="1">
        <v>44406</v>
      </c>
      <c r="E3552" s="4">
        <v>4872</v>
      </c>
      <c r="F3552">
        <v>348</v>
      </c>
    </row>
    <row r="3553" spans="1:6" x14ac:dyDescent="0.25">
      <c r="A3553" t="s">
        <v>10</v>
      </c>
      <c r="B3553" t="s">
        <v>16</v>
      </c>
      <c r="C3553" t="s">
        <v>14</v>
      </c>
      <c r="D3553" s="1">
        <v>44406</v>
      </c>
      <c r="E3553" s="4">
        <v>1134</v>
      </c>
      <c r="F3553">
        <v>126</v>
      </c>
    </row>
    <row r="3554" spans="1:6" x14ac:dyDescent="0.25">
      <c r="A3554" t="s">
        <v>33</v>
      </c>
      <c r="B3554" t="s">
        <v>11</v>
      </c>
      <c r="C3554" t="s">
        <v>30</v>
      </c>
      <c r="D3554" s="1">
        <v>44406</v>
      </c>
      <c r="E3554" s="4">
        <v>3150</v>
      </c>
      <c r="F3554">
        <v>525</v>
      </c>
    </row>
    <row r="3555" spans="1:6" x14ac:dyDescent="0.25">
      <c r="A3555" t="s">
        <v>46</v>
      </c>
      <c r="B3555" t="s">
        <v>16</v>
      </c>
      <c r="C3555" t="s">
        <v>30</v>
      </c>
      <c r="D3555" s="1">
        <v>44407</v>
      </c>
      <c r="E3555" s="4">
        <v>3871</v>
      </c>
      <c r="F3555">
        <v>770</v>
      </c>
    </row>
    <row r="3556" spans="1:6" x14ac:dyDescent="0.25">
      <c r="A3556" t="s">
        <v>51</v>
      </c>
      <c r="B3556" t="s">
        <v>6</v>
      </c>
      <c r="C3556" t="s">
        <v>50</v>
      </c>
      <c r="D3556" s="1">
        <v>44407</v>
      </c>
      <c r="E3556" s="4">
        <v>6377</v>
      </c>
      <c r="F3556">
        <v>638</v>
      </c>
    </row>
    <row r="3557" spans="1:6" x14ac:dyDescent="0.25">
      <c r="A3557" t="s">
        <v>20</v>
      </c>
      <c r="B3557" t="s">
        <v>16</v>
      </c>
      <c r="C3557" t="s">
        <v>36</v>
      </c>
      <c r="D3557" s="1">
        <v>44407</v>
      </c>
      <c r="E3557" s="4">
        <v>4270</v>
      </c>
      <c r="F3557">
        <v>267</v>
      </c>
    </row>
    <row r="3558" spans="1:6" x14ac:dyDescent="0.25">
      <c r="A3558" t="s">
        <v>5</v>
      </c>
      <c r="B3558" t="s">
        <v>6</v>
      </c>
      <c r="C3558" t="s">
        <v>52</v>
      </c>
      <c r="D3558" s="1">
        <v>44407</v>
      </c>
      <c r="E3558" s="4">
        <v>9044</v>
      </c>
      <c r="F3558">
        <v>394</v>
      </c>
    </row>
    <row r="3559" spans="1:6" x14ac:dyDescent="0.25">
      <c r="A3559" t="s">
        <v>49</v>
      </c>
      <c r="B3559" t="s">
        <v>21</v>
      </c>
      <c r="C3559" t="s">
        <v>42</v>
      </c>
      <c r="D3559" s="1">
        <v>44407</v>
      </c>
      <c r="E3559" s="4">
        <v>9037</v>
      </c>
      <c r="F3559">
        <v>646</v>
      </c>
    </row>
    <row r="3560" spans="1:6" x14ac:dyDescent="0.25">
      <c r="A3560" t="s">
        <v>25</v>
      </c>
      <c r="B3560" t="s">
        <v>21</v>
      </c>
      <c r="C3560" t="s">
        <v>47</v>
      </c>
      <c r="D3560" s="1">
        <v>44407</v>
      </c>
      <c r="E3560" s="4">
        <v>5418</v>
      </c>
      <c r="F3560">
        <v>339</v>
      </c>
    </row>
    <row r="3561" spans="1:6" x14ac:dyDescent="0.25">
      <c r="A3561" t="s">
        <v>13</v>
      </c>
      <c r="B3561" t="s">
        <v>27</v>
      </c>
      <c r="C3561" t="s">
        <v>26</v>
      </c>
      <c r="D3561" s="1">
        <v>44407</v>
      </c>
      <c r="E3561" s="4">
        <v>8043</v>
      </c>
      <c r="F3561">
        <v>403</v>
      </c>
    </row>
    <row r="3562" spans="1:6" x14ac:dyDescent="0.25">
      <c r="A3562" t="s">
        <v>40</v>
      </c>
      <c r="B3562" t="s">
        <v>21</v>
      </c>
      <c r="C3562" t="s">
        <v>47</v>
      </c>
      <c r="D3562" s="1">
        <v>44407</v>
      </c>
      <c r="E3562" s="4">
        <v>6321</v>
      </c>
      <c r="F3562">
        <v>352</v>
      </c>
    </row>
    <row r="3563" spans="1:6" x14ac:dyDescent="0.25">
      <c r="A3563" t="s">
        <v>18</v>
      </c>
      <c r="B3563" t="s">
        <v>9</v>
      </c>
      <c r="C3563" t="s">
        <v>14</v>
      </c>
      <c r="D3563" s="1">
        <v>44407</v>
      </c>
      <c r="E3563" s="4">
        <v>5187</v>
      </c>
      <c r="F3563">
        <v>472</v>
      </c>
    </row>
    <row r="3564" spans="1:6" x14ac:dyDescent="0.25">
      <c r="A3564" t="s">
        <v>37</v>
      </c>
      <c r="B3564" t="s">
        <v>27</v>
      </c>
      <c r="C3564" t="s">
        <v>19</v>
      </c>
      <c r="D3564" s="1">
        <v>44407</v>
      </c>
      <c r="E3564" s="4">
        <v>1813</v>
      </c>
      <c r="F3564">
        <v>96</v>
      </c>
    </row>
    <row r="3565" spans="1:6" x14ac:dyDescent="0.25">
      <c r="A3565" t="s">
        <v>18</v>
      </c>
      <c r="B3565" t="s">
        <v>16</v>
      </c>
      <c r="C3565" t="s">
        <v>30</v>
      </c>
      <c r="D3565" s="1">
        <v>44407</v>
      </c>
      <c r="E3565" s="4">
        <v>1610</v>
      </c>
      <c r="F3565">
        <v>322</v>
      </c>
    </row>
    <row r="3566" spans="1:6" x14ac:dyDescent="0.25">
      <c r="A3566" t="s">
        <v>8</v>
      </c>
      <c r="B3566" t="s">
        <v>11</v>
      </c>
      <c r="C3566" t="s">
        <v>22</v>
      </c>
      <c r="D3566" s="1">
        <v>44407</v>
      </c>
      <c r="E3566" s="4">
        <v>819</v>
      </c>
      <c r="F3566">
        <v>55</v>
      </c>
    </row>
    <row r="3567" spans="1:6" x14ac:dyDescent="0.25">
      <c r="A3567" t="s">
        <v>51</v>
      </c>
      <c r="B3567" t="s">
        <v>9</v>
      </c>
      <c r="C3567" t="s">
        <v>45</v>
      </c>
      <c r="D3567" s="1">
        <v>44407</v>
      </c>
      <c r="E3567" s="4">
        <v>8729</v>
      </c>
      <c r="F3567">
        <v>485</v>
      </c>
    </row>
    <row r="3568" spans="1:6" x14ac:dyDescent="0.25">
      <c r="A3568" t="s">
        <v>40</v>
      </c>
      <c r="B3568" t="s">
        <v>9</v>
      </c>
      <c r="C3568" t="s">
        <v>26</v>
      </c>
      <c r="D3568" s="1">
        <v>44407</v>
      </c>
      <c r="E3568" s="4">
        <v>4697</v>
      </c>
      <c r="F3568">
        <v>261</v>
      </c>
    </row>
    <row r="3569" spans="1:6" x14ac:dyDescent="0.25">
      <c r="A3569" t="s">
        <v>5</v>
      </c>
      <c r="B3569" t="s">
        <v>11</v>
      </c>
      <c r="C3569" t="s">
        <v>14</v>
      </c>
      <c r="D3569" s="1">
        <v>44407</v>
      </c>
      <c r="E3569" s="4">
        <v>2261</v>
      </c>
      <c r="F3569">
        <v>227</v>
      </c>
    </row>
    <row r="3570" spans="1:6" x14ac:dyDescent="0.25">
      <c r="A3570" t="s">
        <v>39</v>
      </c>
      <c r="B3570" t="s">
        <v>11</v>
      </c>
      <c r="C3570" t="s">
        <v>35</v>
      </c>
      <c r="D3570" s="1">
        <v>44407</v>
      </c>
      <c r="E3570" s="4">
        <v>2604</v>
      </c>
      <c r="F3570">
        <v>201</v>
      </c>
    </row>
    <row r="3571" spans="1:6" x14ac:dyDescent="0.25">
      <c r="A3571" t="s">
        <v>40</v>
      </c>
      <c r="B3571" t="s">
        <v>9</v>
      </c>
      <c r="C3571" t="s">
        <v>48</v>
      </c>
      <c r="D3571" s="1">
        <v>44407</v>
      </c>
      <c r="E3571" s="4">
        <v>7441</v>
      </c>
      <c r="F3571">
        <v>373</v>
      </c>
    </row>
    <row r="3572" spans="1:6" x14ac:dyDescent="0.25">
      <c r="A3572" t="s">
        <v>10</v>
      </c>
      <c r="B3572" t="s">
        <v>9</v>
      </c>
      <c r="C3572" t="s">
        <v>43</v>
      </c>
      <c r="D3572" s="1">
        <v>44407</v>
      </c>
      <c r="E3572" s="4">
        <v>1988</v>
      </c>
      <c r="F3572">
        <v>111</v>
      </c>
    </row>
    <row r="3573" spans="1:6" x14ac:dyDescent="0.25">
      <c r="A3573" t="s">
        <v>10</v>
      </c>
      <c r="B3573" t="s">
        <v>6</v>
      </c>
      <c r="C3573" t="s">
        <v>22</v>
      </c>
      <c r="D3573" s="1">
        <v>44407</v>
      </c>
      <c r="E3573" s="4">
        <v>7910</v>
      </c>
      <c r="F3573">
        <v>660</v>
      </c>
    </row>
    <row r="3574" spans="1:6" x14ac:dyDescent="0.25">
      <c r="A3574" t="s">
        <v>5</v>
      </c>
      <c r="B3574" t="s">
        <v>16</v>
      </c>
      <c r="C3574" t="s">
        <v>31</v>
      </c>
      <c r="D3574" s="1">
        <v>44407</v>
      </c>
      <c r="E3574" s="4">
        <v>1309</v>
      </c>
      <c r="F3574">
        <v>164</v>
      </c>
    </row>
    <row r="3575" spans="1:6" x14ac:dyDescent="0.25">
      <c r="A3575" t="s">
        <v>23</v>
      </c>
      <c r="B3575" t="s">
        <v>6</v>
      </c>
      <c r="C3575" t="s">
        <v>42</v>
      </c>
      <c r="D3575" s="1">
        <v>44407</v>
      </c>
      <c r="E3575" s="4">
        <v>2821</v>
      </c>
      <c r="F3575">
        <v>189</v>
      </c>
    </row>
    <row r="3576" spans="1:6" x14ac:dyDescent="0.25">
      <c r="A3576" t="s">
        <v>18</v>
      </c>
      <c r="B3576" t="s">
        <v>11</v>
      </c>
      <c r="C3576" t="s">
        <v>38</v>
      </c>
      <c r="D3576" s="1">
        <v>44407</v>
      </c>
      <c r="E3576" s="4">
        <v>4270</v>
      </c>
      <c r="F3576">
        <v>171</v>
      </c>
    </row>
    <row r="3577" spans="1:6" x14ac:dyDescent="0.25">
      <c r="A3577" t="s">
        <v>32</v>
      </c>
      <c r="B3577" t="s">
        <v>11</v>
      </c>
      <c r="C3577" t="s">
        <v>19</v>
      </c>
      <c r="D3577" s="1">
        <v>44407</v>
      </c>
      <c r="E3577" s="4">
        <v>1547</v>
      </c>
      <c r="F3577">
        <v>86</v>
      </c>
    </row>
    <row r="3578" spans="1:6" x14ac:dyDescent="0.25">
      <c r="A3578" t="s">
        <v>51</v>
      </c>
      <c r="B3578" t="s">
        <v>9</v>
      </c>
      <c r="C3578" t="s">
        <v>52</v>
      </c>
      <c r="D3578" s="1">
        <v>44407</v>
      </c>
      <c r="E3578" s="4">
        <v>5677</v>
      </c>
      <c r="F3578">
        <v>247</v>
      </c>
    </row>
    <row r="3579" spans="1:6" x14ac:dyDescent="0.25">
      <c r="A3579" t="s">
        <v>25</v>
      </c>
      <c r="B3579" t="s">
        <v>16</v>
      </c>
      <c r="C3579" t="s">
        <v>19</v>
      </c>
      <c r="D3579" s="1">
        <v>44407</v>
      </c>
      <c r="E3579" s="4">
        <v>4060</v>
      </c>
      <c r="F3579">
        <v>203</v>
      </c>
    </row>
    <row r="3580" spans="1:6" x14ac:dyDescent="0.25">
      <c r="A3580" t="s">
        <v>18</v>
      </c>
      <c r="B3580" t="s">
        <v>27</v>
      </c>
      <c r="C3580" t="s">
        <v>50</v>
      </c>
      <c r="D3580" s="1">
        <v>44407</v>
      </c>
      <c r="E3580" s="4">
        <v>4158</v>
      </c>
      <c r="F3580">
        <v>520</v>
      </c>
    </row>
    <row r="3581" spans="1:6" x14ac:dyDescent="0.25">
      <c r="A3581" t="s">
        <v>41</v>
      </c>
      <c r="B3581" t="s">
        <v>6</v>
      </c>
      <c r="C3581" t="s">
        <v>14</v>
      </c>
      <c r="D3581" s="1">
        <v>44407</v>
      </c>
      <c r="E3581" s="4">
        <v>4284</v>
      </c>
      <c r="F3581">
        <v>357</v>
      </c>
    </row>
    <row r="3582" spans="1:6" x14ac:dyDescent="0.25">
      <c r="A3582" t="s">
        <v>46</v>
      </c>
      <c r="B3582" t="s">
        <v>27</v>
      </c>
      <c r="C3582" t="s">
        <v>24</v>
      </c>
      <c r="D3582" s="1">
        <v>44407</v>
      </c>
      <c r="E3582" s="4">
        <v>7406</v>
      </c>
      <c r="F3582">
        <v>353</v>
      </c>
    </row>
    <row r="3583" spans="1:6" x14ac:dyDescent="0.25">
      <c r="A3583" t="s">
        <v>46</v>
      </c>
      <c r="B3583" t="s">
        <v>16</v>
      </c>
      <c r="C3583" t="s">
        <v>24</v>
      </c>
      <c r="D3583" s="1">
        <v>44407</v>
      </c>
      <c r="E3583" s="4">
        <v>434</v>
      </c>
      <c r="F3583">
        <v>22</v>
      </c>
    </row>
    <row r="3584" spans="1:6" x14ac:dyDescent="0.25">
      <c r="A3584" t="s">
        <v>10</v>
      </c>
      <c r="B3584" t="s">
        <v>27</v>
      </c>
      <c r="C3584" t="s">
        <v>50</v>
      </c>
      <c r="D3584" s="1">
        <v>44407</v>
      </c>
      <c r="E3584" s="4">
        <v>1456</v>
      </c>
      <c r="F3584">
        <v>208</v>
      </c>
    </row>
    <row r="3585" spans="1:6" x14ac:dyDescent="0.25">
      <c r="A3585" t="s">
        <v>51</v>
      </c>
      <c r="B3585" t="s">
        <v>6</v>
      </c>
      <c r="C3585" t="s">
        <v>19</v>
      </c>
      <c r="D3585" s="1">
        <v>44407</v>
      </c>
      <c r="E3585" s="4">
        <v>2898</v>
      </c>
      <c r="F3585">
        <v>145</v>
      </c>
    </row>
    <row r="3586" spans="1:6" x14ac:dyDescent="0.25">
      <c r="A3586" t="s">
        <v>49</v>
      </c>
      <c r="B3586" t="s">
        <v>6</v>
      </c>
      <c r="C3586" t="s">
        <v>17</v>
      </c>
      <c r="D3586" s="1">
        <v>44407</v>
      </c>
      <c r="E3586" s="4">
        <v>6741</v>
      </c>
      <c r="F3586">
        <v>422</v>
      </c>
    </row>
    <row r="3587" spans="1:6" x14ac:dyDescent="0.25">
      <c r="A3587" t="s">
        <v>20</v>
      </c>
      <c r="B3587" t="s">
        <v>6</v>
      </c>
      <c r="C3587" t="s">
        <v>42</v>
      </c>
      <c r="D3587" s="1">
        <v>44407</v>
      </c>
      <c r="E3587" s="4">
        <v>8554</v>
      </c>
      <c r="F3587">
        <v>535</v>
      </c>
    </row>
    <row r="3588" spans="1:6" x14ac:dyDescent="0.25">
      <c r="A3588" t="s">
        <v>37</v>
      </c>
      <c r="B3588" t="s">
        <v>27</v>
      </c>
      <c r="C3588" t="s">
        <v>12</v>
      </c>
      <c r="D3588" s="1">
        <v>44407</v>
      </c>
      <c r="E3588" s="4">
        <v>3115</v>
      </c>
      <c r="F3588">
        <v>125</v>
      </c>
    </row>
    <row r="3589" spans="1:6" x14ac:dyDescent="0.25">
      <c r="A3589" t="s">
        <v>29</v>
      </c>
      <c r="B3589" t="s">
        <v>16</v>
      </c>
      <c r="C3589" t="s">
        <v>45</v>
      </c>
      <c r="D3589" s="1">
        <v>44407</v>
      </c>
      <c r="E3589" s="4">
        <v>4781</v>
      </c>
      <c r="F3589">
        <v>282</v>
      </c>
    </row>
    <row r="3590" spans="1:6" x14ac:dyDescent="0.25">
      <c r="A3590" t="s">
        <v>15</v>
      </c>
      <c r="B3590" t="s">
        <v>21</v>
      </c>
      <c r="C3590" t="s">
        <v>30</v>
      </c>
      <c r="D3590" s="1">
        <v>44407</v>
      </c>
      <c r="E3590" s="4">
        <v>6230</v>
      </c>
      <c r="F3590">
        <v>770</v>
      </c>
    </row>
    <row r="3591" spans="1:6" x14ac:dyDescent="0.25">
      <c r="A3591" t="s">
        <v>51</v>
      </c>
      <c r="B3591" t="s">
        <v>11</v>
      </c>
      <c r="C3591" t="s">
        <v>52</v>
      </c>
      <c r="D3591" s="1">
        <v>44407</v>
      </c>
      <c r="E3591" s="4">
        <v>7098</v>
      </c>
      <c r="F3591">
        <v>323</v>
      </c>
    </row>
    <row r="3592" spans="1:6" x14ac:dyDescent="0.25">
      <c r="A3592" t="s">
        <v>41</v>
      </c>
      <c r="B3592" t="s">
        <v>11</v>
      </c>
      <c r="C3592" t="s">
        <v>31</v>
      </c>
      <c r="D3592" s="1">
        <v>44407</v>
      </c>
      <c r="E3592" s="4">
        <v>6223</v>
      </c>
      <c r="F3592">
        <v>770</v>
      </c>
    </row>
    <row r="3593" spans="1:6" x14ac:dyDescent="0.25">
      <c r="A3593" t="s">
        <v>46</v>
      </c>
      <c r="B3593" t="s">
        <v>9</v>
      </c>
      <c r="C3593" t="s">
        <v>12</v>
      </c>
      <c r="D3593" s="1">
        <v>44407</v>
      </c>
      <c r="E3593" s="4">
        <v>1722</v>
      </c>
      <c r="F3593">
        <v>69</v>
      </c>
    </row>
    <row r="3594" spans="1:6" x14ac:dyDescent="0.25">
      <c r="A3594" t="s">
        <v>40</v>
      </c>
      <c r="B3594" t="s">
        <v>9</v>
      </c>
      <c r="C3594" t="s">
        <v>36</v>
      </c>
      <c r="D3594" s="1">
        <v>44407</v>
      </c>
      <c r="E3594" s="4">
        <v>5215</v>
      </c>
      <c r="F3594">
        <v>348</v>
      </c>
    </row>
    <row r="3595" spans="1:6" x14ac:dyDescent="0.25">
      <c r="A3595" t="s">
        <v>41</v>
      </c>
      <c r="B3595" t="s">
        <v>11</v>
      </c>
      <c r="C3595" t="s">
        <v>14</v>
      </c>
      <c r="D3595" s="1">
        <v>44407</v>
      </c>
      <c r="E3595" s="4">
        <v>3458</v>
      </c>
      <c r="F3595">
        <v>346</v>
      </c>
    </row>
    <row r="3596" spans="1:6" x14ac:dyDescent="0.25">
      <c r="A3596" t="s">
        <v>33</v>
      </c>
      <c r="B3596" t="s">
        <v>9</v>
      </c>
      <c r="C3596" t="s">
        <v>19</v>
      </c>
      <c r="D3596" s="1">
        <v>44407</v>
      </c>
      <c r="E3596" s="4">
        <v>1246</v>
      </c>
      <c r="F3596">
        <v>63</v>
      </c>
    </row>
    <row r="3597" spans="1:6" x14ac:dyDescent="0.25">
      <c r="A3597" t="s">
        <v>15</v>
      </c>
      <c r="B3597" t="s">
        <v>16</v>
      </c>
      <c r="C3597" t="s">
        <v>12</v>
      </c>
      <c r="D3597" s="1">
        <v>44407</v>
      </c>
      <c r="E3597" s="4">
        <v>4837</v>
      </c>
      <c r="F3597">
        <v>202</v>
      </c>
    </row>
    <row r="3598" spans="1:6" x14ac:dyDescent="0.25">
      <c r="A3598" t="s">
        <v>51</v>
      </c>
      <c r="B3598" t="s">
        <v>11</v>
      </c>
      <c r="C3598" t="s">
        <v>24</v>
      </c>
      <c r="D3598" s="1">
        <v>44407</v>
      </c>
      <c r="E3598" s="4">
        <v>6643</v>
      </c>
      <c r="F3598">
        <v>302</v>
      </c>
    </row>
    <row r="3599" spans="1:6" x14ac:dyDescent="0.25">
      <c r="A3599" t="s">
        <v>23</v>
      </c>
      <c r="B3599" t="s">
        <v>16</v>
      </c>
      <c r="C3599" t="s">
        <v>48</v>
      </c>
      <c r="D3599" s="1">
        <v>44407</v>
      </c>
      <c r="E3599" s="4">
        <v>6944</v>
      </c>
      <c r="F3599">
        <v>348</v>
      </c>
    </row>
    <row r="3600" spans="1:6" x14ac:dyDescent="0.25">
      <c r="A3600" t="s">
        <v>13</v>
      </c>
      <c r="B3600" t="s">
        <v>11</v>
      </c>
      <c r="C3600" t="s">
        <v>22</v>
      </c>
      <c r="D3600" s="1">
        <v>44407</v>
      </c>
      <c r="E3600" s="4">
        <v>1876</v>
      </c>
      <c r="F3600">
        <v>157</v>
      </c>
    </row>
    <row r="3601" spans="1:6" x14ac:dyDescent="0.25">
      <c r="A3601" t="s">
        <v>49</v>
      </c>
      <c r="B3601" t="s">
        <v>16</v>
      </c>
      <c r="C3601" t="s">
        <v>24</v>
      </c>
      <c r="D3601" s="1">
        <v>44410</v>
      </c>
      <c r="E3601" s="4">
        <v>3080</v>
      </c>
      <c r="F3601">
        <v>147</v>
      </c>
    </row>
    <row r="3602" spans="1:6" x14ac:dyDescent="0.25">
      <c r="A3602" t="s">
        <v>18</v>
      </c>
      <c r="B3602" t="s">
        <v>16</v>
      </c>
      <c r="C3602" t="s">
        <v>48</v>
      </c>
      <c r="D3602" s="1">
        <v>44410</v>
      </c>
      <c r="E3602" s="4">
        <v>3885</v>
      </c>
      <c r="F3602">
        <v>195</v>
      </c>
    </row>
    <row r="3603" spans="1:6" x14ac:dyDescent="0.25">
      <c r="A3603" t="s">
        <v>39</v>
      </c>
      <c r="B3603" t="s">
        <v>27</v>
      </c>
      <c r="C3603" t="s">
        <v>17</v>
      </c>
      <c r="D3603" s="1">
        <v>44410</v>
      </c>
      <c r="E3603" s="4">
        <v>938</v>
      </c>
      <c r="F3603">
        <v>56</v>
      </c>
    </row>
    <row r="3604" spans="1:6" x14ac:dyDescent="0.25">
      <c r="A3604" t="s">
        <v>13</v>
      </c>
      <c r="B3604" t="s">
        <v>21</v>
      </c>
      <c r="C3604" t="s">
        <v>42</v>
      </c>
      <c r="D3604" s="1">
        <v>44410</v>
      </c>
      <c r="E3604" s="4">
        <v>8183</v>
      </c>
      <c r="F3604">
        <v>546</v>
      </c>
    </row>
    <row r="3605" spans="1:6" x14ac:dyDescent="0.25">
      <c r="A3605" t="s">
        <v>51</v>
      </c>
      <c r="B3605" t="s">
        <v>27</v>
      </c>
      <c r="C3605" t="s">
        <v>17</v>
      </c>
      <c r="D3605" s="1">
        <v>44410</v>
      </c>
      <c r="E3605" s="4">
        <v>1736</v>
      </c>
      <c r="F3605">
        <v>103</v>
      </c>
    </row>
    <row r="3606" spans="1:6" x14ac:dyDescent="0.25">
      <c r="A3606" t="s">
        <v>33</v>
      </c>
      <c r="B3606" t="s">
        <v>16</v>
      </c>
      <c r="C3606" t="s">
        <v>26</v>
      </c>
      <c r="D3606" s="1">
        <v>44410</v>
      </c>
      <c r="E3606" s="4">
        <v>2800</v>
      </c>
      <c r="F3606">
        <v>165</v>
      </c>
    </row>
    <row r="3607" spans="1:6" x14ac:dyDescent="0.25">
      <c r="A3607" t="s">
        <v>37</v>
      </c>
      <c r="B3607" t="s">
        <v>27</v>
      </c>
      <c r="C3607" t="s">
        <v>48</v>
      </c>
      <c r="D3607" s="1">
        <v>44410</v>
      </c>
      <c r="E3607" s="4">
        <v>6321</v>
      </c>
      <c r="F3607">
        <v>317</v>
      </c>
    </row>
    <row r="3608" spans="1:6" x14ac:dyDescent="0.25">
      <c r="A3608" t="s">
        <v>29</v>
      </c>
      <c r="B3608" t="s">
        <v>11</v>
      </c>
      <c r="C3608" t="s">
        <v>35</v>
      </c>
      <c r="D3608" s="1">
        <v>44410</v>
      </c>
      <c r="E3608" s="4">
        <v>5369</v>
      </c>
      <c r="F3608">
        <v>384</v>
      </c>
    </row>
    <row r="3609" spans="1:6" x14ac:dyDescent="0.25">
      <c r="A3609" t="s">
        <v>37</v>
      </c>
      <c r="B3609" t="s">
        <v>6</v>
      </c>
      <c r="C3609" t="s">
        <v>14</v>
      </c>
      <c r="D3609" s="1">
        <v>44410</v>
      </c>
      <c r="E3609" s="4">
        <v>8288</v>
      </c>
      <c r="F3609">
        <v>840</v>
      </c>
    </row>
    <row r="3610" spans="1:6" x14ac:dyDescent="0.25">
      <c r="A3610" t="s">
        <v>37</v>
      </c>
      <c r="B3610" t="s">
        <v>21</v>
      </c>
      <c r="C3610" t="s">
        <v>31</v>
      </c>
      <c r="D3610" s="1">
        <v>44410</v>
      </c>
      <c r="E3610" s="4">
        <v>2387</v>
      </c>
      <c r="F3610">
        <v>299</v>
      </c>
    </row>
    <row r="3611" spans="1:6" x14ac:dyDescent="0.25">
      <c r="A3611" t="s">
        <v>10</v>
      </c>
      <c r="B3611" t="s">
        <v>6</v>
      </c>
      <c r="C3611" t="s">
        <v>17</v>
      </c>
      <c r="D3611" s="1">
        <v>44410</v>
      </c>
      <c r="E3611" s="4">
        <v>6293</v>
      </c>
      <c r="F3611">
        <v>450</v>
      </c>
    </row>
    <row r="3612" spans="1:6" x14ac:dyDescent="0.25">
      <c r="A3612" t="s">
        <v>29</v>
      </c>
      <c r="B3612" t="s">
        <v>11</v>
      </c>
      <c r="C3612" t="s">
        <v>28</v>
      </c>
      <c r="D3612" s="1">
        <v>44410</v>
      </c>
      <c r="E3612" s="4">
        <v>329</v>
      </c>
      <c r="F3612">
        <v>42</v>
      </c>
    </row>
    <row r="3613" spans="1:6" x14ac:dyDescent="0.25">
      <c r="A3613" t="s">
        <v>18</v>
      </c>
      <c r="B3613" t="s">
        <v>6</v>
      </c>
      <c r="C3613" t="s">
        <v>52</v>
      </c>
      <c r="D3613" s="1">
        <v>44410</v>
      </c>
      <c r="E3613" s="4">
        <v>5600</v>
      </c>
      <c r="F3613">
        <v>234</v>
      </c>
    </row>
    <row r="3614" spans="1:6" x14ac:dyDescent="0.25">
      <c r="A3614" t="s">
        <v>34</v>
      </c>
      <c r="B3614" t="s">
        <v>27</v>
      </c>
      <c r="C3614" t="s">
        <v>12</v>
      </c>
      <c r="D3614" s="1">
        <v>44410</v>
      </c>
      <c r="E3614" s="4">
        <v>56</v>
      </c>
      <c r="F3614">
        <v>3</v>
      </c>
    </row>
    <row r="3615" spans="1:6" x14ac:dyDescent="0.25">
      <c r="A3615" t="s">
        <v>25</v>
      </c>
      <c r="B3615" t="s">
        <v>27</v>
      </c>
      <c r="C3615" t="s">
        <v>36</v>
      </c>
      <c r="D3615" s="1">
        <v>44410</v>
      </c>
      <c r="E3615" s="4">
        <v>6111</v>
      </c>
      <c r="F3615">
        <v>382</v>
      </c>
    </row>
    <row r="3616" spans="1:6" x14ac:dyDescent="0.25">
      <c r="A3616" t="s">
        <v>29</v>
      </c>
      <c r="B3616" t="s">
        <v>6</v>
      </c>
      <c r="C3616" t="s">
        <v>52</v>
      </c>
      <c r="D3616" s="1">
        <v>44410</v>
      </c>
      <c r="E3616" s="4">
        <v>12502</v>
      </c>
      <c r="F3616">
        <v>544</v>
      </c>
    </row>
    <row r="3617" spans="1:6" x14ac:dyDescent="0.25">
      <c r="A3617" t="s">
        <v>41</v>
      </c>
      <c r="B3617" t="s">
        <v>16</v>
      </c>
      <c r="C3617" t="s">
        <v>26</v>
      </c>
      <c r="D3617" s="1">
        <v>44410</v>
      </c>
      <c r="E3617" s="4">
        <v>4382</v>
      </c>
      <c r="F3617">
        <v>231</v>
      </c>
    </row>
    <row r="3618" spans="1:6" x14ac:dyDescent="0.25">
      <c r="A3618" t="s">
        <v>41</v>
      </c>
      <c r="B3618" t="s">
        <v>6</v>
      </c>
      <c r="C3618" t="s">
        <v>7</v>
      </c>
      <c r="D3618" s="1">
        <v>44410</v>
      </c>
      <c r="E3618" s="4">
        <v>1827</v>
      </c>
      <c r="F3618">
        <v>71</v>
      </c>
    </row>
    <row r="3619" spans="1:6" x14ac:dyDescent="0.25">
      <c r="A3619" t="s">
        <v>20</v>
      </c>
      <c r="B3619" t="s">
        <v>27</v>
      </c>
      <c r="C3619" t="s">
        <v>24</v>
      </c>
      <c r="D3619" s="1">
        <v>44410</v>
      </c>
      <c r="E3619" s="4">
        <v>8974</v>
      </c>
      <c r="F3619">
        <v>428</v>
      </c>
    </row>
    <row r="3620" spans="1:6" x14ac:dyDescent="0.25">
      <c r="A3620" t="s">
        <v>33</v>
      </c>
      <c r="B3620" t="s">
        <v>9</v>
      </c>
      <c r="C3620" t="s">
        <v>50</v>
      </c>
      <c r="D3620" s="1">
        <v>44410</v>
      </c>
      <c r="E3620" s="4">
        <v>2975</v>
      </c>
      <c r="F3620">
        <v>372</v>
      </c>
    </row>
    <row r="3621" spans="1:6" x14ac:dyDescent="0.25">
      <c r="A3621" t="s">
        <v>15</v>
      </c>
      <c r="B3621" t="s">
        <v>9</v>
      </c>
      <c r="C3621" t="s">
        <v>17</v>
      </c>
      <c r="D3621" s="1">
        <v>44410</v>
      </c>
      <c r="E3621" s="4">
        <v>525</v>
      </c>
      <c r="F3621">
        <v>31</v>
      </c>
    </row>
    <row r="3622" spans="1:6" x14ac:dyDescent="0.25">
      <c r="A3622" t="s">
        <v>18</v>
      </c>
      <c r="B3622" t="s">
        <v>11</v>
      </c>
      <c r="C3622" t="s">
        <v>50</v>
      </c>
      <c r="D3622" s="1">
        <v>44410</v>
      </c>
      <c r="E3622" s="4">
        <v>2919</v>
      </c>
      <c r="F3622">
        <v>365</v>
      </c>
    </row>
    <row r="3623" spans="1:6" x14ac:dyDescent="0.25">
      <c r="A3623" t="s">
        <v>39</v>
      </c>
      <c r="B3623" t="s">
        <v>16</v>
      </c>
      <c r="C3623" t="s">
        <v>31</v>
      </c>
      <c r="D3623" s="1">
        <v>44410</v>
      </c>
      <c r="E3623" s="4">
        <v>6069</v>
      </c>
      <c r="F3623">
        <v>770</v>
      </c>
    </row>
    <row r="3624" spans="1:6" x14ac:dyDescent="0.25">
      <c r="A3624" t="s">
        <v>39</v>
      </c>
      <c r="B3624" t="s">
        <v>6</v>
      </c>
      <c r="C3624" t="s">
        <v>30</v>
      </c>
      <c r="D3624" s="1">
        <v>44410</v>
      </c>
      <c r="E3624" s="4">
        <v>5537</v>
      </c>
      <c r="F3624">
        <v>693</v>
      </c>
    </row>
    <row r="3625" spans="1:6" x14ac:dyDescent="0.25">
      <c r="A3625" t="s">
        <v>49</v>
      </c>
      <c r="B3625" t="s">
        <v>11</v>
      </c>
      <c r="C3625" t="s">
        <v>7</v>
      </c>
      <c r="D3625" s="1">
        <v>44410</v>
      </c>
      <c r="E3625" s="4">
        <v>8841</v>
      </c>
      <c r="F3625">
        <v>328</v>
      </c>
    </row>
    <row r="3626" spans="1:6" x14ac:dyDescent="0.25">
      <c r="A3626" t="s">
        <v>34</v>
      </c>
      <c r="B3626" t="s">
        <v>21</v>
      </c>
      <c r="C3626" t="s">
        <v>43</v>
      </c>
      <c r="D3626" s="1">
        <v>44410</v>
      </c>
      <c r="E3626" s="4">
        <v>4606</v>
      </c>
      <c r="F3626">
        <v>243</v>
      </c>
    </row>
    <row r="3627" spans="1:6" x14ac:dyDescent="0.25">
      <c r="A3627" t="s">
        <v>40</v>
      </c>
      <c r="B3627" t="s">
        <v>11</v>
      </c>
      <c r="C3627" t="s">
        <v>28</v>
      </c>
      <c r="D3627" s="1">
        <v>44410</v>
      </c>
      <c r="E3627" s="4">
        <v>91</v>
      </c>
      <c r="F3627">
        <v>16</v>
      </c>
    </row>
    <row r="3628" spans="1:6" x14ac:dyDescent="0.25">
      <c r="A3628" t="s">
        <v>37</v>
      </c>
      <c r="B3628" t="s">
        <v>6</v>
      </c>
      <c r="C3628" t="s">
        <v>42</v>
      </c>
      <c r="D3628" s="1">
        <v>44410</v>
      </c>
      <c r="E3628" s="4">
        <v>2303</v>
      </c>
      <c r="F3628">
        <v>165</v>
      </c>
    </row>
    <row r="3629" spans="1:6" x14ac:dyDescent="0.25">
      <c r="A3629" t="s">
        <v>25</v>
      </c>
      <c r="B3629" t="s">
        <v>21</v>
      </c>
      <c r="C3629" t="s">
        <v>28</v>
      </c>
      <c r="D3629" s="1">
        <v>44410</v>
      </c>
      <c r="E3629" s="4">
        <v>1393</v>
      </c>
      <c r="F3629">
        <v>175</v>
      </c>
    </row>
    <row r="3630" spans="1:6" x14ac:dyDescent="0.25">
      <c r="A3630" t="s">
        <v>8</v>
      </c>
      <c r="B3630" t="s">
        <v>21</v>
      </c>
      <c r="C3630" t="s">
        <v>47</v>
      </c>
      <c r="D3630" s="1">
        <v>44410</v>
      </c>
      <c r="E3630" s="4">
        <v>2744</v>
      </c>
      <c r="F3630">
        <v>172</v>
      </c>
    </row>
    <row r="3631" spans="1:6" x14ac:dyDescent="0.25">
      <c r="A3631" t="s">
        <v>25</v>
      </c>
      <c r="B3631" t="s">
        <v>6</v>
      </c>
      <c r="C3631" t="s">
        <v>36</v>
      </c>
      <c r="D3631" s="1">
        <v>44410</v>
      </c>
      <c r="E3631" s="4">
        <v>5579</v>
      </c>
      <c r="F3631">
        <v>399</v>
      </c>
    </row>
    <row r="3632" spans="1:6" x14ac:dyDescent="0.25">
      <c r="A3632" t="s">
        <v>25</v>
      </c>
      <c r="B3632" t="s">
        <v>9</v>
      </c>
      <c r="C3632" t="s">
        <v>50</v>
      </c>
      <c r="D3632" s="1">
        <v>44410</v>
      </c>
      <c r="E3632" s="4">
        <v>1036</v>
      </c>
      <c r="F3632">
        <v>148</v>
      </c>
    </row>
    <row r="3633" spans="1:6" x14ac:dyDescent="0.25">
      <c r="A3633" t="s">
        <v>40</v>
      </c>
      <c r="B3633" t="s">
        <v>9</v>
      </c>
      <c r="C3633" t="s">
        <v>14</v>
      </c>
      <c r="D3633" s="1">
        <v>44410</v>
      </c>
      <c r="E3633" s="4">
        <v>2135</v>
      </c>
      <c r="F3633">
        <v>238</v>
      </c>
    </row>
    <row r="3634" spans="1:6" x14ac:dyDescent="0.25">
      <c r="A3634" t="s">
        <v>8</v>
      </c>
      <c r="B3634" t="s">
        <v>16</v>
      </c>
      <c r="C3634" t="s">
        <v>42</v>
      </c>
      <c r="D3634" s="1">
        <v>44410</v>
      </c>
      <c r="E3634" s="4">
        <v>10514</v>
      </c>
      <c r="F3634">
        <v>840</v>
      </c>
    </row>
    <row r="3635" spans="1:6" x14ac:dyDescent="0.25">
      <c r="A3635" t="s">
        <v>13</v>
      </c>
      <c r="B3635" t="s">
        <v>11</v>
      </c>
      <c r="C3635" t="s">
        <v>35</v>
      </c>
      <c r="D3635" s="1">
        <v>44410</v>
      </c>
      <c r="E3635" s="4">
        <v>2100</v>
      </c>
      <c r="F3635">
        <v>162</v>
      </c>
    </row>
    <row r="3636" spans="1:6" x14ac:dyDescent="0.25">
      <c r="A3636" t="s">
        <v>13</v>
      </c>
      <c r="B3636" t="s">
        <v>11</v>
      </c>
      <c r="C3636" t="s">
        <v>52</v>
      </c>
      <c r="D3636" s="1">
        <v>44410</v>
      </c>
      <c r="E3636" s="4">
        <v>4536</v>
      </c>
      <c r="F3636">
        <v>182</v>
      </c>
    </row>
    <row r="3637" spans="1:6" x14ac:dyDescent="0.25">
      <c r="A3637" t="s">
        <v>37</v>
      </c>
      <c r="B3637" t="s">
        <v>11</v>
      </c>
      <c r="C3637" t="s">
        <v>31</v>
      </c>
      <c r="D3637" s="1">
        <v>44411</v>
      </c>
      <c r="E3637" s="4">
        <v>4942</v>
      </c>
      <c r="F3637">
        <v>550</v>
      </c>
    </row>
    <row r="3638" spans="1:6" x14ac:dyDescent="0.25">
      <c r="A3638" t="s">
        <v>23</v>
      </c>
      <c r="B3638" t="s">
        <v>6</v>
      </c>
      <c r="C3638" t="s">
        <v>36</v>
      </c>
      <c r="D3638" s="1">
        <v>44411</v>
      </c>
      <c r="E3638" s="4">
        <v>7392</v>
      </c>
      <c r="F3638">
        <v>493</v>
      </c>
    </row>
    <row r="3639" spans="1:6" x14ac:dyDescent="0.25">
      <c r="A3639" t="s">
        <v>51</v>
      </c>
      <c r="B3639" t="s">
        <v>11</v>
      </c>
      <c r="C3639" t="s">
        <v>30</v>
      </c>
      <c r="D3639" s="1">
        <v>44411</v>
      </c>
      <c r="E3639" s="4">
        <v>210</v>
      </c>
      <c r="F3639">
        <v>27</v>
      </c>
    </row>
    <row r="3640" spans="1:6" x14ac:dyDescent="0.25">
      <c r="A3640" t="s">
        <v>20</v>
      </c>
      <c r="B3640" t="s">
        <v>21</v>
      </c>
      <c r="C3640" t="s">
        <v>14</v>
      </c>
      <c r="D3640" s="1">
        <v>44411</v>
      </c>
      <c r="E3640" s="4">
        <v>2604</v>
      </c>
      <c r="F3640">
        <v>217</v>
      </c>
    </row>
    <row r="3641" spans="1:6" x14ac:dyDescent="0.25">
      <c r="A3641" t="s">
        <v>46</v>
      </c>
      <c r="B3641" t="s">
        <v>21</v>
      </c>
      <c r="C3641" t="s">
        <v>30</v>
      </c>
      <c r="D3641" s="1">
        <v>44411</v>
      </c>
      <c r="E3641" s="4">
        <v>21</v>
      </c>
      <c r="F3641">
        <v>3</v>
      </c>
    </row>
    <row r="3642" spans="1:6" x14ac:dyDescent="0.25">
      <c r="A3642" t="s">
        <v>29</v>
      </c>
      <c r="B3642" t="s">
        <v>16</v>
      </c>
      <c r="C3642" t="s">
        <v>7</v>
      </c>
      <c r="D3642" s="1">
        <v>44411</v>
      </c>
      <c r="E3642" s="4">
        <v>3157</v>
      </c>
      <c r="F3642">
        <v>132</v>
      </c>
    </row>
    <row r="3643" spans="1:6" x14ac:dyDescent="0.25">
      <c r="A3643" t="s">
        <v>34</v>
      </c>
      <c r="B3643" t="s">
        <v>27</v>
      </c>
      <c r="C3643" t="s">
        <v>42</v>
      </c>
      <c r="D3643" s="1">
        <v>44411</v>
      </c>
      <c r="E3643" s="4">
        <v>4557</v>
      </c>
      <c r="F3643">
        <v>351</v>
      </c>
    </row>
    <row r="3644" spans="1:6" x14ac:dyDescent="0.25">
      <c r="A3644" t="s">
        <v>37</v>
      </c>
      <c r="B3644" t="s">
        <v>16</v>
      </c>
      <c r="C3644" t="s">
        <v>17</v>
      </c>
      <c r="D3644" s="1">
        <v>44411</v>
      </c>
      <c r="E3644" s="4">
        <v>4942</v>
      </c>
      <c r="F3644">
        <v>353</v>
      </c>
    </row>
    <row r="3645" spans="1:6" x14ac:dyDescent="0.25">
      <c r="A3645" t="s">
        <v>25</v>
      </c>
      <c r="B3645" t="s">
        <v>27</v>
      </c>
      <c r="C3645" t="s">
        <v>47</v>
      </c>
      <c r="D3645" s="1">
        <v>44411</v>
      </c>
      <c r="E3645" s="4">
        <v>10787</v>
      </c>
      <c r="F3645">
        <v>635</v>
      </c>
    </row>
    <row r="3646" spans="1:6" x14ac:dyDescent="0.25">
      <c r="A3646" t="s">
        <v>13</v>
      </c>
      <c r="B3646" t="s">
        <v>27</v>
      </c>
      <c r="C3646" t="s">
        <v>43</v>
      </c>
      <c r="D3646" s="1">
        <v>44411</v>
      </c>
      <c r="E3646" s="4">
        <v>6433</v>
      </c>
      <c r="F3646">
        <v>339</v>
      </c>
    </row>
    <row r="3647" spans="1:6" x14ac:dyDescent="0.25">
      <c r="A3647" t="s">
        <v>8</v>
      </c>
      <c r="B3647" t="s">
        <v>11</v>
      </c>
      <c r="C3647" t="s">
        <v>24</v>
      </c>
      <c r="D3647" s="1">
        <v>44411</v>
      </c>
      <c r="E3647" s="4">
        <v>9268</v>
      </c>
      <c r="F3647">
        <v>422</v>
      </c>
    </row>
    <row r="3648" spans="1:6" x14ac:dyDescent="0.25">
      <c r="A3648" t="s">
        <v>23</v>
      </c>
      <c r="B3648" t="s">
        <v>6</v>
      </c>
      <c r="C3648" t="s">
        <v>7</v>
      </c>
      <c r="D3648" s="1">
        <v>44411</v>
      </c>
      <c r="E3648" s="4">
        <v>2681</v>
      </c>
      <c r="F3648">
        <v>104</v>
      </c>
    </row>
    <row r="3649" spans="1:6" x14ac:dyDescent="0.25">
      <c r="A3649" t="s">
        <v>8</v>
      </c>
      <c r="B3649" t="s">
        <v>11</v>
      </c>
      <c r="C3649" t="s">
        <v>30</v>
      </c>
      <c r="D3649" s="1">
        <v>44411</v>
      </c>
      <c r="E3649" s="4">
        <v>1393</v>
      </c>
      <c r="F3649">
        <v>279</v>
      </c>
    </row>
    <row r="3650" spans="1:6" x14ac:dyDescent="0.25">
      <c r="A3650" t="s">
        <v>20</v>
      </c>
      <c r="B3650" t="s">
        <v>16</v>
      </c>
      <c r="C3650" t="s">
        <v>47</v>
      </c>
      <c r="D3650" s="1">
        <v>44411</v>
      </c>
      <c r="E3650" s="4">
        <v>1274</v>
      </c>
      <c r="F3650">
        <v>75</v>
      </c>
    </row>
    <row r="3651" spans="1:6" x14ac:dyDescent="0.25">
      <c r="A3651" t="s">
        <v>37</v>
      </c>
      <c r="B3651" t="s">
        <v>11</v>
      </c>
      <c r="C3651" t="s">
        <v>50</v>
      </c>
      <c r="D3651" s="1">
        <v>44411</v>
      </c>
      <c r="E3651" s="4">
        <v>12369</v>
      </c>
      <c r="F3651">
        <v>1400</v>
      </c>
    </row>
    <row r="3652" spans="1:6" x14ac:dyDescent="0.25">
      <c r="A3652" t="s">
        <v>37</v>
      </c>
      <c r="B3652" t="s">
        <v>16</v>
      </c>
      <c r="C3652" t="s">
        <v>36</v>
      </c>
      <c r="D3652" s="1">
        <v>44411</v>
      </c>
      <c r="E3652" s="4">
        <v>2492</v>
      </c>
      <c r="F3652">
        <v>192</v>
      </c>
    </row>
    <row r="3653" spans="1:6" x14ac:dyDescent="0.25">
      <c r="A3653" t="s">
        <v>49</v>
      </c>
      <c r="B3653" t="s">
        <v>6</v>
      </c>
      <c r="C3653" t="s">
        <v>26</v>
      </c>
      <c r="D3653" s="1">
        <v>44411</v>
      </c>
      <c r="E3653" s="4">
        <v>3115</v>
      </c>
      <c r="F3653">
        <v>184</v>
      </c>
    </row>
    <row r="3654" spans="1:6" x14ac:dyDescent="0.25">
      <c r="A3654" t="s">
        <v>5</v>
      </c>
      <c r="B3654" t="s">
        <v>27</v>
      </c>
      <c r="C3654" t="s">
        <v>24</v>
      </c>
      <c r="D3654" s="1">
        <v>44411</v>
      </c>
      <c r="E3654" s="4">
        <v>6664</v>
      </c>
      <c r="F3654">
        <v>303</v>
      </c>
    </row>
    <row r="3655" spans="1:6" x14ac:dyDescent="0.25">
      <c r="A3655" t="s">
        <v>15</v>
      </c>
      <c r="B3655" t="s">
        <v>16</v>
      </c>
      <c r="C3655" t="s">
        <v>30</v>
      </c>
      <c r="D3655" s="1">
        <v>44411</v>
      </c>
      <c r="E3655" s="4">
        <v>5859</v>
      </c>
      <c r="F3655">
        <v>700</v>
      </c>
    </row>
    <row r="3656" spans="1:6" x14ac:dyDescent="0.25">
      <c r="A3656" t="s">
        <v>39</v>
      </c>
      <c r="B3656" t="s">
        <v>6</v>
      </c>
      <c r="C3656" t="s">
        <v>45</v>
      </c>
      <c r="D3656" s="1">
        <v>44411</v>
      </c>
      <c r="E3656" s="4">
        <v>3486</v>
      </c>
      <c r="F3656">
        <v>233</v>
      </c>
    </row>
    <row r="3657" spans="1:6" x14ac:dyDescent="0.25">
      <c r="A3657" t="s">
        <v>33</v>
      </c>
      <c r="B3657" t="s">
        <v>11</v>
      </c>
      <c r="C3657" t="s">
        <v>45</v>
      </c>
      <c r="D3657" s="1">
        <v>44411</v>
      </c>
      <c r="E3657" s="4">
        <v>4963</v>
      </c>
      <c r="F3657">
        <v>276</v>
      </c>
    </row>
    <row r="3658" spans="1:6" x14ac:dyDescent="0.25">
      <c r="A3658" t="s">
        <v>40</v>
      </c>
      <c r="B3658" t="s">
        <v>9</v>
      </c>
      <c r="C3658" t="s">
        <v>22</v>
      </c>
      <c r="D3658" s="1">
        <v>44411</v>
      </c>
      <c r="E3658" s="4">
        <v>6321</v>
      </c>
      <c r="F3658">
        <v>422</v>
      </c>
    </row>
    <row r="3659" spans="1:6" x14ac:dyDescent="0.25">
      <c r="A3659" t="s">
        <v>15</v>
      </c>
      <c r="B3659" t="s">
        <v>27</v>
      </c>
      <c r="C3659" t="s">
        <v>7</v>
      </c>
      <c r="D3659" s="1">
        <v>44411</v>
      </c>
      <c r="E3659" s="4">
        <v>4249</v>
      </c>
      <c r="F3659">
        <v>164</v>
      </c>
    </row>
    <row r="3660" spans="1:6" x14ac:dyDescent="0.25">
      <c r="A3660" t="s">
        <v>13</v>
      </c>
      <c r="B3660" t="s">
        <v>21</v>
      </c>
      <c r="C3660" t="s">
        <v>45</v>
      </c>
      <c r="D3660" s="1">
        <v>44411</v>
      </c>
      <c r="E3660" s="4">
        <v>427</v>
      </c>
      <c r="F3660">
        <v>27</v>
      </c>
    </row>
    <row r="3661" spans="1:6" x14ac:dyDescent="0.25">
      <c r="A3661" t="s">
        <v>51</v>
      </c>
      <c r="B3661" t="s">
        <v>27</v>
      </c>
      <c r="C3661" t="s">
        <v>30</v>
      </c>
      <c r="D3661" s="1">
        <v>44411</v>
      </c>
      <c r="E3661" s="4">
        <v>1029</v>
      </c>
      <c r="F3661">
        <v>129</v>
      </c>
    </row>
    <row r="3662" spans="1:6" x14ac:dyDescent="0.25">
      <c r="A3662" t="s">
        <v>13</v>
      </c>
      <c r="B3662" t="s">
        <v>6</v>
      </c>
      <c r="C3662" t="s">
        <v>24</v>
      </c>
      <c r="D3662" s="1">
        <v>44411</v>
      </c>
      <c r="E3662" s="4">
        <v>3388</v>
      </c>
      <c r="F3662">
        <v>170</v>
      </c>
    </row>
    <row r="3663" spans="1:6" x14ac:dyDescent="0.25">
      <c r="A3663" t="s">
        <v>29</v>
      </c>
      <c r="B3663" t="s">
        <v>16</v>
      </c>
      <c r="C3663" t="s">
        <v>38</v>
      </c>
      <c r="D3663" s="1">
        <v>44411</v>
      </c>
      <c r="E3663" s="4">
        <v>6314</v>
      </c>
      <c r="F3663">
        <v>234</v>
      </c>
    </row>
    <row r="3664" spans="1:6" x14ac:dyDescent="0.25">
      <c r="A3664" t="s">
        <v>51</v>
      </c>
      <c r="B3664" t="s">
        <v>16</v>
      </c>
      <c r="C3664" t="s">
        <v>45</v>
      </c>
      <c r="D3664" s="1">
        <v>44411</v>
      </c>
      <c r="E3664" s="4">
        <v>1918</v>
      </c>
      <c r="F3664">
        <v>107</v>
      </c>
    </row>
    <row r="3665" spans="1:6" x14ac:dyDescent="0.25">
      <c r="A3665" t="s">
        <v>15</v>
      </c>
      <c r="B3665" t="s">
        <v>9</v>
      </c>
      <c r="C3665" t="s">
        <v>35</v>
      </c>
      <c r="D3665" s="1">
        <v>44411</v>
      </c>
      <c r="E3665" s="4">
        <v>5775</v>
      </c>
      <c r="F3665">
        <v>482</v>
      </c>
    </row>
    <row r="3666" spans="1:6" x14ac:dyDescent="0.25">
      <c r="A3666" t="s">
        <v>41</v>
      </c>
      <c r="B3666" t="s">
        <v>27</v>
      </c>
      <c r="C3666" t="s">
        <v>50</v>
      </c>
      <c r="D3666" s="1">
        <v>44411</v>
      </c>
      <c r="E3666" s="4">
        <v>2121</v>
      </c>
      <c r="F3666">
        <v>266</v>
      </c>
    </row>
    <row r="3667" spans="1:6" x14ac:dyDescent="0.25">
      <c r="A3667" t="s">
        <v>23</v>
      </c>
      <c r="B3667" t="s">
        <v>21</v>
      </c>
      <c r="C3667" t="s">
        <v>24</v>
      </c>
      <c r="D3667" s="1">
        <v>44411</v>
      </c>
      <c r="E3667" s="4">
        <v>4312</v>
      </c>
      <c r="F3667">
        <v>227</v>
      </c>
    </row>
    <row r="3668" spans="1:6" x14ac:dyDescent="0.25">
      <c r="A3668" t="s">
        <v>10</v>
      </c>
      <c r="B3668" t="s">
        <v>6</v>
      </c>
      <c r="C3668" t="s">
        <v>38</v>
      </c>
      <c r="D3668" s="1">
        <v>44411</v>
      </c>
      <c r="E3668" s="4">
        <v>2681</v>
      </c>
      <c r="F3668">
        <v>108</v>
      </c>
    </row>
    <row r="3669" spans="1:6" x14ac:dyDescent="0.25">
      <c r="A3669" t="s">
        <v>20</v>
      </c>
      <c r="B3669" t="s">
        <v>6</v>
      </c>
      <c r="C3669" t="s">
        <v>35</v>
      </c>
      <c r="D3669" s="1">
        <v>44411</v>
      </c>
      <c r="E3669" s="4">
        <v>4858</v>
      </c>
      <c r="F3669">
        <v>405</v>
      </c>
    </row>
    <row r="3670" spans="1:6" x14ac:dyDescent="0.25">
      <c r="A3670" t="s">
        <v>18</v>
      </c>
      <c r="B3670" t="s">
        <v>9</v>
      </c>
      <c r="C3670" t="s">
        <v>19</v>
      </c>
      <c r="D3670" s="1">
        <v>44412</v>
      </c>
      <c r="E3670" s="4">
        <v>2947</v>
      </c>
      <c r="F3670">
        <v>156</v>
      </c>
    </row>
    <row r="3671" spans="1:6" x14ac:dyDescent="0.25">
      <c r="A3671" t="s">
        <v>49</v>
      </c>
      <c r="B3671" t="s">
        <v>21</v>
      </c>
      <c r="C3671" t="s">
        <v>7</v>
      </c>
      <c r="D3671" s="1">
        <v>44412</v>
      </c>
      <c r="E3671" s="4">
        <v>903</v>
      </c>
      <c r="F3671">
        <v>35</v>
      </c>
    </row>
    <row r="3672" spans="1:6" x14ac:dyDescent="0.25">
      <c r="A3672" t="s">
        <v>23</v>
      </c>
      <c r="B3672" t="s">
        <v>6</v>
      </c>
      <c r="C3672" t="s">
        <v>19</v>
      </c>
      <c r="D3672" s="1">
        <v>44412</v>
      </c>
      <c r="E3672" s="4">
        <v>6503</v>
      </c>
      <c r="F3672">
        <v>383</v>
      </c>
    </row>
    <row r="3673" spans="1:6" x14ac:dyDescent="0.25">
      <c r="A3673" t="s">
        <v>23</v>
      </c>
      <c r="B3673" t="s">
        <v>11</v>
      </c>
      <c r="C3673" t="s">
        <v>48</v>
      </c>
      <c r="D3673" s="1">
        <v>44412</v>
      </c>
      <c r="E3673" s="4">
        <v>1638</v>
      </c>
      <c r="F3673">
        <v>78</v>
      </c>
    </row>
    <row r="3674" spans="1:6" x14ac:dyDescent="0.25">
      <c r="A3674" t="s">
        <v>15</v>
      </c>
      <c r="B3674" t="s">
        <v>6</v>
      </c>
      <c r="C3674" t="s">
        <v>7</v>
      </c>
      <c r="D3674" s="1">
        <v>44412</v>
      </c>
      <c r="E3674" s="4">
        <v>4046</v>
      </c>
      <c r="F3674">
        <v>162</v>
      </c>
    </row>
    <row r="3675" spans="1:6" x14ac:dyDescent="0.25">
      <c r="A3675" t="s">
        <v>25</v>
      </c>
      <c r="B3675" t="s">
        <v>11</v>
      </c>
      <c r="C3675" t="s">
        <v>14</v>
      </c>
      <c r="D3675" s="1">
        <v>44412</v>
      </c>
      <c r="E3675" s="4">
        <v>1393</v>
      </c>
      <c r="F3675">
        <v>140</v>
      </c>
    </row>
    <row r="3676" spans="1:6" x14ac:dyDescent="0.25">
      <c r="A3676" t="s">
        <v>13</v>
      </c>
      <c r="B3676" t="s">
        <v>27</v>
      </c>
      <c r="C3676" t="s">
        <v>42</v>
      </c>
      <c r="D3676" s="1">
        <v>44412</v>
      </c>
      <c r="E3676" s="4">
        <v>5565</v>
      </c>
      <c r="F3676">
        <v>429</v>
      </c>
    </row>
    <row r="3677" spans="1:6" x14ac:dyDescent="0.25">
      <c r="A3677" t="s">
        <v>41</v>
      </c>
      <c r="B3677" t="s">
        <v>16</v>
      </c>
      <c r="C3677" t="s">
        <v>44</v>
      </c>
      <c r="D3677" s="1">
        <v>44412</v>
      </c>
      <c r="E3677" s="4">
        <v>4480</v>
      </c>
      <c r="F3677">
        <v>180</v>
      </c>
    </row>
    <row r="3678" spans="1:6" x14ac:dyDescent="0.25">
      <c r="A3678" t="s">
        <v>32</v>
      </c>
      <c r="B3678" t="s">
        <v>27</v>
      </c>
      <c r="C3678" t="s">
        <v>35</v>
      </c>
      <c r="D3678" s="1">
        <v>44412</v>
      </c>
      <c r="E3678" s="4">
        <v>5110</v>
      </c>
      <c r="F3678">
        <v>365</v>
      </c>
    </row>
    <row r="3679" spans="1:6" x14ac:dyDescent="0.25">
      <c r="A3679" t="s">
        <v>10</v>
      </c>
      <c r="B3679" t="s">
        <v>16</v>
      </c>
      <c r="C3679" t="s">
        <v>36</v>
      </c>
      <c r="D3679" s="1">
        <v>44412</v>
      </c>
      <c r="E3679" s="4">
        <v>3640</v>
      </c>
      <c r="F3679">
        <v>280</v>
      </c>
    </row>
    <row r="3680" spans="1:6" x14ac:dyDescent="0.25">
      <c r="A3680" t="s">
        <v>39</v>
      </c>
      <c r="B3680" t="s">
        <v>21</v>
      </c>
      <c r="C3680" t="s">
        <v>30</v>
      </c>
      <c r="D3680" s="1">
        <v>44412</v>
      </c>
      <c r="E3680" s="4">
        <v>3325</v>
      </c>
      <c r="F3680">
        <v>665</v>
      </c>
    </row>
    <row r="3681" spans="1:6" x14ac:dyDescent="0.25">
      <c r="A3681" t="s">
        <v>15</v>
      </c>
      <c r="B3681" t="s">
        <v>16</v>
      </c>
      <c r="C3681" t="s">
        <v>22</v>
      </c>
      <c r="D3681" s="1">
        <v>44412</v>
      </c>
      <c r="E3681" s="4">
        <v>2786</v>
      </c>
      <c r="F3681">
        <v>186</v>
      </c>
    </row>
    <row r="3682" spans="1:6" x14ac:dyDescent="0.25">
      <c r="A3682" t="s">
        <v>13</v>
      </c>
      <c r="B3682" t="s">
        <v>27</v>
      </c>
      <c r="C3682" t="s">
        <v>47</v>
      </c>
      <c r="D3682" s="1">
        <v>44412</v>
      </c>
      <c r="E3682" s="4">
        <v>1827</v>
      </c>
      <c r="F3682">
        <v>108</v>
      </c>
    </row>
    <row r="3683" spans="1:6" x14ac:dyDescent="0.25">
      <c r="A3683" t="s">
        <v>20</v>
      </c>
      <c r="B3683" t="s">
        <v>9</v>
      </c>
      <c r="C3683" t="s">
        <v>24</v>
      </c>
      <c r="D3683" s="1">
        <v>44412</v>
      </c>
      <c r="E3683" s="4">
        <v>3178</v>
      </c>
      <c r="F3683">
        <v>152</v>
      </c>
    </row>
    <row r="3684" spans="1:6" x14ac:dyDescent="0.25">
      <c r="A3684" t="s">
        <v>15</v>
      </c>
      <c r="B3684" t="s">
        <v>16</v>
      </c>
      <c r="C3684" t="s">
        <v>24</v>
      </c>
      <c r="D3684" s="1">
        <v>44412</v>
      </c>
      <c r="E3684" s="4">
        <v>5516</v>
      </c>
      <c r="F3684">
        <v>276</v>
      </c>
    </row>
    <row r="3685" spans="1:6" x14ac:dyDescent="0.25">
      <c r="A3685" t="s">
        <v>46</v>
      </c>
      <c r="B3685" t="s">
        <v>9</v>
      </c>
      <c r="C3685" t="s">
        <v>30</v>
      </c>
      <c r="D3685" s="1">
        <v>44412</v>
      </c>
      <c r="E3685" s="4">
        <v>4970</v>
      </c>
      <c r="F3685">
        <v>980</v>
      </c>
    </row>
    <row r="3686" spans="1:6" x14ac:dyDescent="0.25">
      <c r="A3686" t="s">
        <v>49</v>
      </c>
      <c r="B3686" t="s">
        <v>6</v>
      </c>
      <c r="C3686" t="s">
        <v>22</v>
      </c>
      <c r="D3686" s="1">
        <v>44412</v>
      </c>
      <c r="E3686" s="4">
        <v>4683</v>
      </c>
      <c r="F3686">
        <v>361</v>
      </c>
    </row>
    <row r="3687" spans="1:6" x14ac:dyDescent="0.25">
      <c r="A3687" t="s">
        <v>39</v>
      </c>
      <c r="B3687" t="s">
        <v>27</v>
      </c>
      <c r="C3687" t="s">
        <v>48</v>
      </c>
      <c r="D3687" s="1">
        <v>44412</v>
      </c>
      <c r="E3687" s="4">
        <v>7644</v>
      </c>
      <c r="F3687">
        <v>348</v>
      </c>
    </row>
    <row r="3688" spans="1:6" x14ac:dyDescent="0.25">
      <c r="A3688" t="s">
        <v>37</v>
      </c>
      <c r="B3688" t="s">
        <v>27</v>
      </c>
      <c r="C3688" t="s">
        <v>35</v>
      </c>
      <c r="D3688" s="1">
        <v>44412</v>
      </c>
      <c r="E3688" s="4">
        <v>3094</v>
      </c>
      <c r="F3688">
        <v>258</v>
      </c>
    </row>
    <row r="3689" spans="1:6" x14ac:dyDescent="0.25">
      <c r="A3689" t="s">
        <v>32</v>
      </c>
      <c r="B3689" t="s">
        <v>9</v>
      </c>
      <c r="C3689" t="s">
        <v>50</v>
      </c>
      <c r="D3689" s="1">
        <v>44412</v>
      </c>
      <c r="E3689" s="4">
        <v>3521</v>
      </c>
      <c r="F3689">
        <v>353</v>
      </c>
    </row>
    <row r="3690" spans="1:6" x14ac:dyDescent="0.25">
      <c r="A3690" t="s">
        <v>13</v>
      </c>
      <c r="B3690" t="s">
        <v>9</v>
      </c>
      <c r="C3690" t="s">
        <v>31</v>
      </c>
      <c r="D3690" s="1">
        <v>44412</v>
      </c>
      <c r="E3690" s="4">
        <v>399</v>
      </c>
      <c r="F3690">
        <v>40</v>
      </c>
    </row>
    <row r="3691" spans="1:6" x14ac:dyDescent="0.25">
      <c r="A3691" t="s">
        <v>29</v>
      </c>
      <c r="B3691" t="s">
        <v>16</v>
      </c>
      <c r="C3691" t="s">
        <v>28</v>
      </c>
      <c r="D3691" s="1">
        <v>44412</v>
      </c>
      <c r="E3691" s="4">
        <v>4081</v>
      </c>
      <c r="F3691">
        <v>454</v>
      </c>
    </row>
    <row r="3692" spans="1:6" x14ac:dyDescent="0.25">
      <c r="A3692" t="s">
        <v>49</v>
      </c>
      <c r="B3692" t="s">
        <v>21</v>
      </c>
      <c r="C3692" t="s">
        <v>52</v>
      </c>
      <c r="D3692" s="1">
        <v>44412</v>
      </c>
      <c r="E3692" s="4">
        <v>6993</v>
      </c>
      <c r="F3692">
        <v>318</v>
      </c>
    </row>
    <row r="3693" spans="1:6" x14ac:dyDescent="0.25">
      <c r="A3693" t="s">
        <v>5</v>
      </c>
      <c r="B3693" t="s">
        <v>11</v>
      </c>
      <c r="C3693" t="s">
        <v>43</v>
      </c>
      <c r="D3693" s="1">
        <v>44412</v>
      </c>
      <c r="E3693" s="4">
        <v>2114</v>
      </c>
      <c r="F3693">
        <v>118</v>
      </c>
    </row>
    <row r="3694" spans="1:6" x14ac:dyDescent="0.25">
      <c r="A3694" t="s">
        <v>5</v>
      </c>
      <c r="B3694" t="s">
        <v>9</v>
      </c>
      <c r="C3694" t="s">
        <v>47</v>
      </c>
      <c r="D3694" s="1">
        <v>44412</v>
      </c>
      <c r="E3694" s="4">
        <v>6314</v>
      </c>
      <c r="F3694">
        <v>372</v>
      </c>
    </row>
    <row r="3695" spans="1:6" x14ac:dyDescent="0.25">
      <c r="A3695" t="s">
        <v>40</v>
      </c>
      <c r="B3695" t="s">
        <v>16</v>
      </c>
      <c r="C3695" t="s">
        <v>52</v>
      </c>
      <c r="D3695" s="1">
        <v>44412</v>
      </c>
      <c r="E3695" s="4">
        <v>7245</v>
      </c>
      <c r="F3695">
        <v>290</v>
      </c>
    </row>
    <row r="3696" spans="1:6" x14ac:dyDescent="0.25">
      <c r="A3696" t="s">
        <v>46</v>
      </c>
      <c r="B3696" t="s">
        <v>21</v>
      </c>
      <c r="C3696" t="s">
        <v>44</v>
      </c>
      <c r="D3696" s="1">
        <v>44412</v>
      </c>
      <c r="E3696" s="4">
        <v>4284</v>
      </c>
      <c r="F3696">
        <v>179</v>
      </c>
    </row>
    <row r="3697" spans="1:6" x14ac:dyDescent="0.25">
      <c r="A3697" t="s">
        <v>18</v>
      </c>
      <c r="B3697" t="s">
        <v>21</v>
      </c>
      <c r="C3697" t="s">
        <v>44</v>
      </c>
      <c r="D3697" s="1">
        <v>44412</v>
      </c>
      <c r="E3697" s="4">
        <v>203</v>
      </c>
      <c r="F3697">
        <v>10</v>
      </c>
    </row>
    <row r="3698" spans="1:6" x14ac:dyDescent="0.25">
      <c r="A3698" t="s">
        <v>46</v>
      </c>
      <c r="B3698" t="s">
        <v>11</v>
      </c>
      <c r="C3698" t="s">
        <v>42</v>
      </c>
      <c r="D3698" s="1">
        <v>44412</v>
      </c>
      <c r="E3698" s="4">
        <v>4970</v>
      </c>
      <c r="F3698">
        <v>332</v>
      </c>
    </row>
    <row r="3699" spans="1:6" x14ac:dyDescent="0.25">
      <c r="A3699" t="s">
        <v>20</v>
      </c>
      <c r="B3699" t="s">
        <v>11</v>
      </c>
      <c r="C3699" t="s">
        <v>31</v>
      </c>
      <c r="D3699" s="1">
        <v>44412</v>
      </c>
      <c r="E3699" s="4">
        <v>1386</v>
      </c>
      <c r="F3699">
        <v>139</v>
      </c>
    </row>
    <row r="3700" spans="1:6" x14ac:dyDescent="0.25">
      <c r="A3700" t="s">
        <v>13</v>
      </c>
      <c r="B3700" t="s">
        <v>27</v>
      </c>
      <c r="C3700" t="s">
        <v>30</v>
      </c>
      <c r="D3700" s="1">
        <v>44412</v>
      </c>
      <c r="E3700" s="4">
        <v>2443</v>
      </c>
      <c r="F3700">
        <v>349</v>
      </c>
    </row>
    <row r="3701" spans="1:6" x14ac:dyDescent="0.25">
      <c r="A3701" t="s">
        <v>49</v>
      </c>
      <c r="B3701" t="s">
        <v>16</v>
      </c>
      <c r="C3701" t="s">
        <v>12</v>
      </c>
      <c r="D3701" s="1">
        <v>44412</v>
      </c>
      <c r="E3701" s="4">
        <v>8386</v>
      </c>
      <c r="F3701">
        <v>350</v>
      </c>
    </row>
    <row r="3702" spans="1:6" x14ac:dyDescent="0.25">
      <c r="A3702" t="s">
        <v>39</v>
      </c>
      <c r="B3702" t="s">
        <v>27</v>
      </c>
      <c r="C3702" t="s">
        <v>7</v>
      </c>
      <c r="D3702" s="1">
        <v>44412</v>
      </c>
      <c r="E3702" s="4">
        <v>1176</v>
      </c>
      <c r="F3702">
        <v>44</v>
      </c>
    </row>
    <row r="3703" spans="1:6" x14ac:dyDescent="0.25">
      <c r="A3703" t="s">
        <v>5</v>
      </c>
      <c r="B3703" t="s">
        <v>6</v>
      </c>
      <c r="C3703" t="s">
        <v>44</v>
      </c>
      <c r="D3703" s="1">
        <v>44412</v>
      </c>
      <c r="E3703" s="4">
        <v>8582</v>
      </c>
      <c r="F3703">
        <v>391</v>
      </c>
    </row>
    <row r="3704" spans="1:6" x14ac:dyDescent="0.25">
      <c r="A3704" t="s">
        <v>5</v>
      </c>
      <c r="B3704" t="s">
        <v>11</v>
      </c>
      <c r="C3704" t="s">
        <v>17</v>
      </c>
      <c r="D3704" s="1">
        <v>44412</v>
      </c>
      <c r="E3704" s="4">
        <v>8148</v>
      </c>
      <c r="F3704">
        <v>510</v>
      </c>
    </row>
    <row r="3705" spans="1:6" x14ac:dyDescent="0.25">
      <c r="A3705" t="s">
        <v>34</v>
      </c>
      <c r="B3705" t="s">
        <v>27</v>
      </c>
      <c r="C3705" t="s">
        <v>52</v>
      </c>
      <c r="D3705" s="1">
        <v>44412</v>
      </c>
      <c r="E3705" s="4">
        <v>448</v>
      </c>
      <c r="F3705">
        <v>18</v>
      </c>
    </row>
    <row r="3706" spans="1:6" x14ac:dyDescent="0.25">
      <c r="A3706" t="s">
        <v>51</v>
      </c>
      <c r="B3706" t="s">
        <v>6</v>
      </c>
      <c r="C3706" t="s">
        <v>42</v>
      </c>
      <c r="D3706" s="1">
        <v>44412</v>
      </c>
      <c r="E3706" s="4">
        <v>7175</v>
      </c>
      <c r="F3706">
        <v>449</v>
      </c>
    </row>
    <row r="3707" spans="1:6" x14ac:dyDescent="0.25">
      <c r="A3707" t="s">
        <v>29</v>
      </c>
      <c r="B3707" t="s">
        <v>16</v>
      </c>
      <c r="C3707" t="s">
        <v>26</v>
      </c>
      <c r="D3707" s="1">
        <v>44412</v>
      </c>
      <c r="E3707" s="4">
        <v>4151</v>
      </c>
      <c r="F3707">
        <v>231</v>
      </c>
    </row>
    <row r="3708" spans="1:6" x14ac:dyDescent="0.25">
      <c r="A3708" t="s">
        <v>23</v>
      </c>
      <c r="B3708" t="s">
        <v>9</v>
      </c>
      <c r="C3708" t="s">
        <v>7</v>
      </c>
      <c r="D3708" s="1">
        <v>44412</v>
      </c>
      <c r="E3708" s="4">
        <v>406</v>
      </c>
      <c r="F3708">
        <v>16</v>
      </c>
    </row>
    <row r="3709" spans="1:6" x14ac:dyDescent="0.25">
      <c r="A3709" t="s">
        <v>46</v>
      </c>
      <c r="B3709" t="s">
        <v>6</v>
      </c>
      <c r="C3709" t="s">
        <v>45</v>
      </c>
      <c r="D3709" s="1">
        <v>44412</v>
      </c>
      <c r="E3709" s="4">
        <v>1043</v>
      </c>
      <c r="F3709">
        <v>70</v>
      </c>
    </row>
    <row r="3710" spans="1:6" x14ac:dyDescent="0.25">
      <c r="A3710" t="s">
        <v>49</v>
      </c>
      <c r="B3710" t="s">
        <v>11</v>
      </c>
      <c r="C3710" t="s">
        <v>17</v>
      </c>
      <c r="D3710" s="1">
        <v>44412</v>
      </c>
      <c r="E3710" s="4">
        <v>4291</v>
      </c>
      <c r="F3710">
        <v>307</v>
      </c>
    </row>
    <row r="3711" spans="1:6" x14ac:dyDescent="0.25">
      <c r="A3711" t="s">
        <v>32</v>
      </c>
      <c r="B3711" t="s">
        <v>21</v>
      </c>
      <c r="C3711" t="s">
        <v>36</v>
      </c>
      <c r="D3711" s="1">
        <v>44412</v>
      </c>
      <c r="E3711" s="4">
        <v>3542</v>
      </c>
      <c r="F3711">
        <v>222</v>
      </c>
    </row>
    <row r="3712" spans="1:6" x14ac:dyDescent="0.25">
      <c r="A3712" t="s">
        <v>32</v>
      </c>
      <c r="B3712" t="s">
        <v>11</v>
      </c>
      <c r="C3712" t="s">
        <v>7</v>
      </c>
      <c r="D3712" s="1">
        <v>44412</v>
      </c>
      <c r="E3712" s="4">
        <v>7056</v>
      </c>
      <c r="F3712">
        <v>262</v>
      </c>
    </row>
    <row r="3713" spans="1:6" x14ac:dyDescent="0.25">
      <c r="A3713" t="s">
        <v>29</v>
      </c>
      <c r="B3713" t="s">
        <v>27</v>
      </c>
      <c r="C3713" t="s">
        <v>14</v>
      </c>
      <c r="D3713" s="1">
        <v>44412</v>
      </c>
      <c r="E3713" s="4">
        <v>3969</v>
      </c>
      <c r="F3713">
        <v>331</v>
      </c>
    </row>
    <row r="3714" spans="1:6" x14ac:dyDescent="0.25">
      <c r="A3714" t="s">
        <v>39</v>
      </c>
      <c r="B3714" t="s">
        <v>11</v>
      </c>
      <c r="C3714" t="s">
        <v>45</v>
      </c>
      <c r="D3714" s="1">
        <v>44412</v>
      </c>
      <c r="E3714" s="4">
        <v>15365</v>
      </c>
      <c r="F3714">
        <v>1050</v>
      </c>
    </row>
    <row r="3715" spans="1:6" x14ac:dyDescent="0.25">
      <c r="A3715" t="s">
        <v>32</v>
      </c>
      <c r="B3715" t="s">
        <v>11</v>
      </c>
      <c r="C3715" t="s">
        <v>44</v>
      </c>
      <c r="D3715" s="1">
        <v>44412</v>
      </c>
      <c r="E3715" s="4">
        <v>6139</v>
      </c>
      <c r="F3715">
        <v>267</v>
      </c>
    </row>
    <row r="3716" spans="1:6" x14ac:dyDescent="0.25">
      <c r="A3716" t="s">
        <v>20</v>
      </c>
      <c r="B3716" t="s">
        <v>21</v>
      </c>
      <c r="C3716" t="s">
        <v>36</v>
      </c>
      <c r="D3716" s="1">
        <v>44412</v>
      </c>
      <c r="E3716" s="4">
        <v>5936</v>
      </c>
      <c r="F3716">
        <v>457</v>
      </c>
    </row>
    <row r="3717" spans="1:6" x14ac:dyDescent="0.25">
      <c r="A3717" t="s">
        <v>39</v>
      </c>
      <c r="B3717" t="s">
        <v>9</v>
      </c>
      <c r="C3717" t="s">
        <v>38</v>
      </c>
      <c r="D3717" s="1">
        <v>44412</v>
      </c>
      <c r="E3717" s="4">
        <v>7028</v>
      </c>
      <c r="F3717">
        <v>293</v>
      </c>
    </row>
    <row r="3718" spans="1:6" x14ac:dyDescent="0.25">
      <c r="A3718" t="s">
        <v>39</v>
      </c>
      <c r="B3718" t="s">
        <v>21</v>
      </c>
      <c r="C3718" t="s">
        <v>31</v>
      </c>
      <c r="D3718" s="1">
        <v>44412</v>
      </c>
      <c r="E3718" s="4">
        <v>7525</v>
      </c>
      <c r="F3718">
        <v>910</v>
      </c>
    </row>
    <row r="3719" spans="1:6" x14ac:dyDescent="0.25">
      <c r="A3719" t="s">
        <v>40</v>
      </c>
      <c r="B3719" t="s">
        <v>6</v>
      </c>
      <c r="C3719" t="s">
        <v>12</v>
      </c>
      <c r="D3719" s="1">
        <v>44412</v>
      </c>
      <c r="E3719" s="4">
        <v>3843</v>
      </c>
      <c r="F3719">
        <v>148</v>
      </c>
    </row>
    <row r="3720" spans="1:6" x14ac:dyDescent="0.25">
      <c r="A3720" t="s">
        <v>37</v>
      </c>
      <c r="B3720" t="s">
        <v>9</v>
      </c>
      <c r="C3720" t="s">
        <v>24</v>
      </c>
      <c r="D3720" s="1">
        <v>44412</v>
      </c>
      <c r="E3720" s="4">
        <v>994</v>
      </c>
      <c r="F3720">
        <v>53</v>
      </c>
    </row>
    <row r="3721" spans="1:6" x14ac:dyDescent="0.25">
      <c r="A3721" t="s">
        <v>18</v>
      </c>
      <c r="B3721" t="s">
        <v>21</v>
      </c>
      <c r="C3721" t="s">
        <v>12</v>
      </c>
      <c r="D3721" s="1">
        <v>44412</v>
      </c>
      <c r="E3721" s="4">
        <v>917</v>
      </c>
      <c r="F3721">
        <v>34</v>
      </c>
    </row>
    <row r="3722" spans="1:6" x14ac:dyDescent="0.25">
      <c r="A3722" t="s">
        <v>33</v>
      </c>
      <c r="B3722" t="s">
        <v>16</v>
      </c>
      <c r="C3722" t="s">
        <v>48</v>
      </c>
      <c r="D3722" s="1">
        <v>44412</v>
      </c>
      <c r="E3722" s="4">
        <v>2429</v>
      </c>
      <c r="F3722">
        <v>106</v>
      </c>
    </row>
    <row r="3723" spans="1:6" x14ac:dyDescent="0.25">
      <c r="A3723" t="s">
        <v>37</v>
      </c>
      <c r="B3723" t="s">
        <v>6</v>
      </c>
      <c r="C3723" t="s">
        <v>47</v>
      </c>
      <c r="D3723" s="1">
        <v>44412</v>
      </c>
      <c r="E3723" s="4">
        <v>1855</v>
      </c>
      <c r="F3723">
        <v>98</v>
      </c>
    </row>
    <row r="3724" spans="1:6" x14ac:dyDescent="0.25">
      <c r="A3724" t="s">
        <v>5</v>
      </c>
      <c r="B3724" t="s">
        <v>11</v>
      </c>
      <c r="C3724" t="s">
        <v>26</v>
      </c>
      <c r="D3724" s="1">
        <v>44412</v>
      </c>
      <c r="E3724" s="4">
        <v>1582</v>
      </c>
      <c r="F3724">
        <v>80</v>
      </c>
    </row>
    <row r="3725" spans="1:6" x14ac:dyDescent="0.25">
      <c r="A3725" t="s">
        <v>5</v>
      </c>
      <c r="B3725" t="s">
        <v>16</v>
      </c>
      <c r="C3725" t="s">
        <v>43</v>
      </c>
      <c r="D3725" s="1">
        <v>44412</v>
      </c>
      <c r="E3725" s="4">
        <v>6258</v>
      </c>
      <c r="F3725">
        <v>348</v>
      </c>
    </row>
    <row r="3726" spans="1:6" x14ac:dyDescent="0.25">
      <c r="A3726" t="s">
        <v>34</v>
      </c>
      <c r="B3726" t="s">
        <v>9</v>
      </c>
      <c r="C3726" t="s">
        <v>7</v>
      </c>
      <c r="D3726" s="1">
        <v>44412</v>
      </c>
      <c r="E3726" s="4">
        <v>3584</v>
      </c>
      <c r="F3726">
        <v>138</v>
      </c>
    </row>
    <row r="3727" spans="1:6" x14ac:dyDescent="0.25">
      <c r="A3727" t="s">
        <v>20</v>
      </c>
      <c r="B3727" t="s">
        <v>21</v>
      </c>
      <c r="C3727" t="s">
        <v>28</v>
      </c>
      <c r="D3727" s="1">
        <v>44412</v>
      </c>
      <c r="E3727" s="4">
        <v>4837</v>
      </c>
      <c r="F3727">
        <v>840</v>
      </c>
    </row>
    <row r="3728" spans="1:6" x14ac:dyDescent="0.25">
      <c r="A3728" t="s">
        <v>37</v>
      </c>
      <c r="B3728" t="s">
        <v>21</v>
      </c>
      <c r="C3728" t="s">
        <v>30</v>
      </c>
      <c r="D3728" s="1">
        <v>44412</v>
      </c>
      <c r="E3728" s="4">
        <v>8988</v>
      </c>
      <c r="F3728">
        <v>1120</v>
      </c>
    </row>
    <row r="3729" spans="1:6" x14ac:dyDescent="0.25">
      <c r="A3729" t="s">
        <v>51</v>
      </c>
      <c r="B3729" t="s">
        <v>27</v>
      </c>
      <c r="C3729" t="s">
        <v>48</v>
      </c>
      <c r="D3729" s="1">
        <v>44412</v>
      </c>
      <c r="E3729" s="4">
        <v>1036</v>
      </c>
      <c r="F3729">
        <v>46</v>
      </c>
    </row>
    <row r="3730" spans="1:6" x14ac:dyDescent="0.25">
      <c r="A3730" t="s">
        <v>8</v>
      </c>
      <c r="B3730" t="s">
        <v>9</v>
      </c>
      <c r="C3730" t="s">
        <v>35</v>
      </c>
      <c r="D3730" s="1">
        <v>44413</v>
      </c>
      <c r="E3730" s="4">
        <v>7070</v>
      </c>
      <c r="F3730">
        <v>590</v>
      </c>
    </row>
    <row r="3731" spans="1:6" x14ac:dyDescent="0.25">
      <c r="A3731" t="s">
        <v>25</v>
      </c>
      <c r="B3731" t="s">
        <v>6</v>
      </c>
      <c r="C3731" t="s">
        <v>14</v>
      </c>
      <c r="D3731" s="1">
        <v>44413</v>
      </c>
      <c r="E3731" s="4">
        <v>10409</v>
      </c>
      <c r="F3731">
        <v>840</v>
      </c>
    </row>
    <row r="3732" spans="1:6" x14ac:dyDescent="0.25">
      <c r="A3732" t="s">
        <v>29</v>
      </c>
      <c r="B3732" t="s">
        <v>21</v>
      </c>
      <c r="C3732" t="s">
        <v>43</v>
      </c>
      <c r="D3732" s="1">
        <v>44413</v>
      </c>
      <c r="E3732" s="4">
        <v>3920</v>
      </c>
      <c r="F3732">
        <v>207</v>
      </c>
    </row>
    <row r="3733" spans="1:6" x14ac:dyDescent="0.25">
      <c r="A3733" t="s">
        <v>29</v>
      </c>
      <c r="B3733" t="s">
        <v>9</v>
      </c>
      <c r="C3733" t="s">
        <v>47</v>
      </c>
      <c r="D3733" s="1">
        <v>44413</v>
      </c>
      <c r="E3733" s="4">
        <v>2758</v>
      </c>
      <c r="F3733">
        <v>154</v>
      </c>
    </row>
    <row r="3734" spans="1:6" x14ac:dyDescent="0.25">
      <c r="A3734" t="s">
        <v>39</v>
      </c>
      <c r="B3734" t="s">
        <v>21</v>
      </c>
      <c r="C3734" t="s">
        <v>43</v>
      </c>
      <c r="D3734" s="1">
        <v>44413</v>
      </c>
      <c r="E3734" s="4">
        <v>1512</v>
      </c>
      <c r="F3734">
        <v>89</v>
      </c>
    </row>
    <row r="3735" spans="1:6" x14ac:dyDescent="0.25">
      <c r="A3735" t="s">
        <v>32</v>
      </c>
      <c r="B3735" t="s">
        <v>21</v>
      </c>
      <c r="C3735" t="s">
        <v>50</v>
      </c>
      <c r="D3735" s="1">
        <v>44413</v>
      </c>
      <c r="E3735" s="4">
        <v>5719</v>
      </c>
      <c r="F3735">
        <v>700</v>
      </c>
    </row>
    <row r="3736" spans="1:6" x14ac:dyDescent="0.25">
      <c r="A3736" t="s">
        <v>37</v>
      </c>
      <c r="B3736" t="s">
        <v>16</v>
      </c>
      <c r="C3736" t="s">
        <v>26</v>
      </c>
      <c r="D3736" s="1">
        <v>44413</v>
      </c>
      <c r="E3736" s="4">
        <v>910</v>
      </c>
      <c r="F3736">
        <v>48</v>
      </c>
    </row>
    <row r="3737" spans="1:6" x14ac:dyDescent="0.25">
      <c r="A3737" t="s">
        <v>23</v>
      </c>
      <c r="B3737" t="s">
        <v>9</v>
      </c>
      <c r="C3737" t="s">
        <v>14</v>
      </c>
      <c r="D3737" s="1">
        <v>44413</v>
      </c>
      <c r="E3737" s="4">
        <v>4361</v>
      </c>
      <c r="F3737">
        <v>364</v>
      </c>
    </row>
    <row r="3738" spans="1:6" x14ac:dyDescent="0.25">
      <c r="A3738" t="s">
        <v>8</v>
      </c>
      <c r="B3738" t="s">
        <v>27</v>
      </c>
      <c r="C3738" t="s">
        <v>50</v>
      </c>
      <c r="D3738" s="1">
        <v>44413</v>
      </c>
      <c r="E3738" s="4">
        <v>4613</v>
      </c>
      <c r="F3738">
        <v>1540</v>
      </c>
    </row>
    <row r="3739" spans="1:6" x14ac:dyDescent="0.25">
      <c r="A3739" t="s">
        <v>40</v>
      </c>
      <c r="B3739" t="s">
        <v>21</v>
      </c>
      <c r="C3739" t="s">
        <v>50</v>
      </c>
      <c r="D3739" s="1">
        <v>44413</v>
      </c>
      <c r="E3739" s="4">
        <v>9177</v>
      </c>
      <c r="F3739">
        <v>599</v>
      </c>
    </row>
    <row r="3740" spans="1:6" x14ac:dyDescent="0.25">
      <c r="A3740" t="s">
        <v>10</v>
      </c>
      <c r="B3740" t="s">
        <v>6</v>
      </c>
      <c r="C3740" t="s">
        <v>42</v>
      </c>
      <c r="D3740" s="1">
        <v>44413</v>
      </c>
      <c r="E3740" s="4">
        <v>1715</v>
      </c>
      <c r="F3740">
        <v>498</v>
      </c>
    </row>
    <row r="3741" spans="1:6" x14ac:dyDescent="0.25">
      <c r="A3741" t="s">
        <v>39</v>
      </c>
      <c r="B3741" t="s">
        <v>21</v>
      </c>
      <c r="C3741" t="s">
        <v>38</v>
      </c>
      <c r="D3741" s="1">
        <v>44413</v>
      </c>
      <c r="E3741" s="4">
        <v>1295</v>
      </c>
      <c r="F3741">
        <v>33</v>
      </c>
    </row>
    <row r="3742" spans="1:6" x14ac:dyDescent="0.25">
      <c r="A3742" t="s">
        <v>23</v>
      </c>
      <c r="B3742" t="s">
        <v>9</v>
      </c>
      <c r="C3742" t="s">
        <v>26</v>
      </c>
      <c r="D3742" s="1">
        <v>44413</v>
      </c>
      <c r="E3742" s="4">
        <v>112</v>
      </c>
      <c r="F3742">
        <v>26</v>
      </c>
    </row>
    <row r="3743" spans="1:6" x14ac:dyDescent="0.25">
      <c r="A3743" t="s">
        <v>49</v>
      </c>
      <c r="B3743" t="s">
        <v>11</v>
      </c>
      <c r="C3743" t="s">
        <v>47</v>
      </c>
      <c r="D3743" s="1">
        <v>44413</v>
      </c>
      <c r="E3743" s="4">
        <v>1869</v>
      </c>
      <c r="F3743">
        <v>228</v>
      </c>
    </row>
    <row r="3744" spans="1:6" x14ac:dyDescent="0.25">
      <c r="A3744" t="s">
        <v>29</v>
      </c>
      <c r="B3744" t="s">
        <v>9</v>
      </c>
      <c r="C3744" t="s">
        <v>30</v>
      </c>
      <c r="D3744" s="1">
        <v>44413</v>
      </c>
      <c r="E3744" s="4">
        <v>2100</v>
      </c>
      <c r="F3744">
        <v>700</v>
      </c>
    </row>
    <row r="3745" spans="1:6" x14ac:dyDescent="0.25">
      <c r="A3745" t="s">
        <v>40</v>
      </c>
      <c r="B3745" t="s">
        <v>16</v>
      </c>
      <c r="C3745" t="s">
        <v>28</v>
      </c>
      <c r="D3745" s="1">
        <v>44413</v>
      </c>
      <c r="E3745" s="4">
        <v>1890</v>
      </c>
      <c r="F3745">
        <v>584</v>
      </c>
    </row>
    <row r="3746" spans="1:6" x14ac:dyDescent="0.25">
      <c r="A3746" t="s">
        <v>40</v>
      </c>
      <c r="B3746" t="s">
        <v>11</v>
      </c>
      <c r="C3746" t="s">
        <v>12</v>
      </c>
      <c r="D3746" s="1">
        <v>44413</v>
      </c>
      <c r="E3746" s="4">
        <v>2387</v>
      </c>
      <c r="F3746">
        <v>76</v>
      </c>
    </row>
    <row r="3747" spans="1:6" x14ac:dyDescent="0.25">
      <c r="A3747" t="s">
        <v>41</v>
      </c>
      <c r="B3747" t="s">
        <v>9</v>
      </c>
      <c r="C3747" t="s">
        <v>28</v>
      </c>
      <c r="D3747" s="1">
        <v>44413</v>
      </c>
      <c r="E3747" s="4">
        <v>8015</v>
      </c>
      <c r="F3747">
        <v>1190</v>
      </c>
    </row>
    <row r="3748" spans="1:6" x14ac:dyDescent="0.25">
      <c r="A3748" t="s">
        <v>10</v>
      </c>
      <c r="B3748" t="s">
        <v>21</v>
      </c>
      <c r="C3748" t="s">
        <v>47</v>
      </c>
      <c r="D3748" s="1">
        <v>44413</v>
      </c>
      <c r="E3748" s="4">
        <v>1134</v>
      </c>
      <c r="F3748">
        <v>78</v>
      </c>
    </row>
    <row r="3749" spans="1:6" x14ac:dyDescent="0.25">
      <c r="A3749" t="s">
        <v>15</v>
      </c>
      <c r="B3749" t="s">
        <v>11</v>
      </c>
      <c r="C3749" t="s">
        <v>17</v>
      </c>
      <c r="D3749" s="1">
        <v>44413</v>
      </c>
      <c r="E3749" s="4">
        <v>6335</v>
      </c>
      <c r="F3749">
        <v>127</v>
      </c>
    </row>
    <row r="3750" spans="1:6" x14ac:dyDescent="0.25">
      <c r="A3750" t="s">
        <v>5</v>
      </c>
      <c r="B3750" t="s">
        <v>11</v>
      </c>
      <c r="C3750" t="s">
        <v>35</v>
      </c>
      <c r="D3750" s="1">
        <v>44413</v>
      </c>
      <c r="E3750" s="4">
        <v>2303</v>
      </c>
      <c r="F3750">
        <v>245</v>
      </c>
    </row>
    <row r="3751" spans="1:6" x14ac:dyDescent="0.25">
      <c r="A3751" t="s">
        <v>37</v>
      </c>
      <c r="B3751" t="s">
        <v>21</v>
      </c>
      <c r="C3751" t="s">
        <v>12</v>
      </c>
      <c r="D3751" s="1">
        <v>44413</v>
      </c>
      <c r="E3751" s="4">
        <v>7637</v>
      </c>
      <c r="F3751">
        <v>24</v>
      </c>
    </row>
    <row r="3752" spans="1:6" x14ac:dyDescent="0.25">
      <c r="A3752" t="s">
        <v>23</v>
      </c>
      <c r="B3752" t="s">
        <v>27</v>
      </c>
      <c r="C3752" t="s">
        <v>52</v>
      </c>
      <c r="D3752" s="1">
        <v>44413</v>
      </c>
      <c r="E3752" s="4">
        <v>2401</v>
      </c>
      <c r="F3752">
        <v>387</v>
      </c>
    </row>
    <row r="3753" spans="1:6" x14ac:dyDescent="0.25">
      <c r="A3753" t="s">
        <v>10</v>
      </c>
      <c r="B3753" t="s">
        <v>27</v>
      </c>
      <c r="C3753" t="s">
        <v>24</v>
      </c>
      <c r="D3753" s="1">
        <v>44413</v>
      </c>
      <c r="E3753" s="4">
        <v>4795</v>
      </c>
      <c r="F3753">
        <v>91</v>
      </c>
    </row>
    <row r="3754" spans="1:6" x14ac:dyDescent="0.25">
      <c r="A3754" t="s">
        <v>37</v>
      </c>
      <c r="B3754" t="s">
        <v>9</v>
      </c>
      <c r="C3754" t="s">
        <v>17</v>
      </c>
      <c r="D3754" s="1">
        <v>44413</v>
      </c>
      <c r="E3754" s="4">
        <v>1610</v>
      </c>
      <c r="F3754">
        <v>499</v>
      </c>
    </row>
    <row r="3755" spans="1:6" x14ac:dyDescent="0.25">
      <c r="A3755" t="s">
        <v>33</v>
      </c>
      <c r="B3755" t="s">
        <v>11</v>
      </c>
      <c r="C3755" t="s">
        <v>38</v>
      </c>
      <c r="D3755" s="1">
        <v>44413</v>
      </c>
      <c r="E3755" s="4">
        <v>5110</v>
      </c>
      <c r="F3755">
        <v>160</v>
      </c>
    </row>
    <row r="3756" spans="1:6" x14ac:dyDescent="0.25">
      <c r="A3756" t="s">
        <v>34</v>
      </c>
      <c r="B3756" t="s">
        <v>9</v>
      </c>
      <c r="C3756" t="s">
        <v>17</v>
      </c>
      <c r="D3756" s="1">
        <v>44413</v>
      </c>
      <c r="E3756" s="4">
        <v>1904</v>
      </c>
      <c r="F3756">
        <v>353</v>
      </c>
    </row>
    <row r="3757" spans="1:6" x14ac:dyDescent="0.25">
      <c r="A3757" t="s">
        <v>13</v>
      </c>
      <c r="B3757" t="s">
        <v>6</v>
      </c>
      <c r="C3757" t="s">
        <v>12</v>
      </c>
      <c r="D3757" s="1">
        <v>44413</v>
      </c>
      <c r="E3757" s="4">
        <v>10451</v>
      </c>
      <c r="F3757">
        <v>219</v>
      </c>
    </row>
    <row r="3758" spans="1:6" x14ac:dyDescent="0.25">
      <c r="A3758" t="s">
        <v>25</v>
      </c>
      <c r="B3758" t="s">
        <v>6</v>
      </c>
      <c r="C3758" t="s">
        <v>35</v>
      </c>
      <c r="D3758" s="1">
        <v>44413</v>
      </c>
      <c r="E3758" s="4">
        <v>931</v>
      </c>
      <c r="F3758">
        <v>361</v>
      </c>
    </row>
    <row r="3759" spans="1:6" x14ac:dyDescent="0.25">
      <c r="A3759" t="s">
        <v>32</v>
      </c>
      <c r="B3759" t="s">
        <v>27</v>
      </c>
      <c r="C3759" t="s">
        <v>44</v>
      </c>
      <c r="D3759" s="1">
        <v>44413</v>
      </c>
      <c r="E3759" s="4">
        <v>8281</v>
      </c>
      <c r="F3759">
        <v>9</v>
      </c>
    </row>
    <row r="3760" spans="1:6" x14ac:dyDescent="0.25">
      <c r="A3760" t="s">
        <v>5</v>
      </c>
      <c r="B3760" t="s">
        <v>21</v>
      </c>
      <c r="C3760" t="s">
        <v>28</v>
      </c>
      <c r="D3760" s="1">
        <v>44413</v>
      </c>
      <c r="E3760" s="4">
        <v>5523</v>
      </c>
      <c r="F3760">
        <v>97</v>
      </c>
    </row>
    <row r="3761" spans="1:6" x14ac:dyDescent="0.25">
      <c r="A3761" t="s">
        <v>34</v>
      </c>
      <c r="B3761" t="s">
        <v>9</v>
      </c>
      <c r="C3761" t="s">
        <v>47</v>
      </c>
      <c r="D3761" s="1">
        <v>44414</v>
      </c>
      <c r="E3761" s="4">
        <v>1330</v>
      </c>
      <c r="F3761">
        <v>130</v>
      </c>
    </row>
    <row r="3762" spans="1:6" x14ac:dyDescent="0.25">
      <c r="A3762" t="s">
        <v>20</v>
      </c>
      <c r="B3762" t="s">
        <v>11</v>
      </c>
      <c r="C3762" t="s">
        <v>44</v>
      </c>
      <c r="D3762" s="1">
        <v>44414</v>
      </c>
      <c r="E3762" s="4">
        <v>6363</v>
      </c>
      <c r="F3762">
        <v>564</v>
      </c>
    </row>
    <row r="3763" spans="1:6" x14ac:dyDescent="0.25">
      <c r="A3763" t="s">
        <v>33</v>
      </c>
      <c r="B3763" t="s">
        <v>9</v>
      </c>
      <c r="C3763" t="s">
        <v>17</v>
      </c>
      <c r="D3763" s="1">
        <v>44414</v>
      </c>
      <c r="E3763" s="4">
        <v>6867</v>
      </c>
      <c r="F3763">
        <v>38</v>
      </c>
    </row>
    <row r="3764" spans="1:6" x14ac:dyDescent="0.25">
      <c r="A3764" t="s">
        <v>32</v>
      </c>
      <c r="B3764" t="s">
        <v>27</v>
      </c>
      <c r="C3764" t="s">
        <v>12</v>
      </c>
      <c r="D3764" s="1">
        <v>44414</v>
      </c>
      <c r="E3764" s="4">
        <v>3703</v>
      </c>
      <c r="F3764">
        <v>95</v>
      </c>
    </row>
    <row r="3765" spans="1:6" x14ac:dyDescent="0.25">
      <c r="A3765" t="s">
        <v>8</v>
      </c>
      <c r="B3765" t="s">
        <v>9</v>
      </c>
      <c r="C3765" t="s">
        <v>52</v>
      </c>
      <c r="D3765" s="1">
        <v>44414</v>
      </c>
      <c r="E3765" s="4">
        <v>546</v>
      </c>
      <c r="F3765">
        <v>96</v>
      </c>
    </row>
    <row r="3766" spans="1:6" x14ac:dyDescent="0.25">
      <c r="A3766" t="s">
        <v>25</v>
      </c>
      <c r="B3766" t="s">
        <v>21</v>
      </c>
      <c r="C3766" t="s">
        <v>26</v>
      </c>
      <c r="D3766" s="1">
        <v>44414</v>
      </c>
      <c r="E3766" s="4">
        <v>5257</v>
      </c>
      <c r="F3766">
        <v>180</v>
      </c>
    </row>
    <row r="3767" spans="1:6" x14ac:dyDescent="0.25">
      <c r="A3767" t="s">
        <v>34</v>
      </c>
      <c r="B3767" t="s">
        <v>21</v>
      </c>
      <c r="C3767" t="s">
        <v>50</v>
      </c>
      <c r="D3767" s="1">
        <v>44414</v>
      </c>
      <c r="E3767" s="4">
        <v>3444</v>
      </c>
      <c r="F3767">
        <v>207</v>
      </c>
    </row>
    <row r="3768" spans="1:6" x14ac:dyDescent="0.25">
      <c r="A3768" t="s">
        <v>33</v>
      </c>
      <c r="B3768" t="s">
        <v>21</v>
      </c>
      <c r="C3768" t="s">
        <v>44</v>
      </c>
      <c r="D3768" s="1">
        <v>44414</v>
      </c>
      <c r="E3768" s="4">
        <v>630</v>
      </c>
      <c r="F3768">
        <v>134</v>
      </c>
    </row>
    <row r="3769" spans="1:6" x14ac:dyDescent="0.25">
      <c r="A3769" t="s">
        <v>5</v>
      </c>
      <c r="B3769" t="s">
        <v>6</v>
      </c>
      <c r="C3769" t="s">
        <v>43</v>
      </c>
      <c r="D3769" s="1">
        <v>44414</v>
      </c>
      <c r="E3769" s="4">
        <v>364</v>
      </c>
      <c r="F3769">
        <v>68</v>
      </c>
    </row>
    <row r="3770" spans="1:6" x14ac:dyDescent="0.25">
      <c r="A3770" t="s">
        <v>13</v>
      </c>
      <c r="B3770" t="s">
        <v>16</v>
      </c>
      <c r="C3770" t="s">
        <v>42</v>
      </c>
      <c r="D3770" s="1">
        <v>44414</v>
      </c>
      <c r="E3770" s="4">
        <v>8568</v>
      </c>
      <c r="F3770">
        <v>173</v>
      </c>
    </row>
    <row r="3771" spans="1:6" x14ac:dyDescent="0.25">
      <c r="A3771" t="s">
        <v>40</v>
      </c>
      <c r="B3771" t="s">
        <v>9</v>
      </c>
      <c r="C3771" t="s">
        <v>19</v>
      </c>
      <c r="D3771" s="1">
        <v>44414</v>
      </c>
      <c r="E3771" s="4">
        <v>1309</v>
      </c>
      <c r="F3771">
        <v>700</v>
      </c>
    </row>
    <row r="3772" spans="1:6" x14ac:dyDescent="0.25">
      <c r="A3772" t="s">
        <v>34</v>
      </c>
      <c r="B3772" t="s">
        <v>21</v>
      </c>
      <c r="C3772" t="s">
        <v>26</v>
      </c>
      <c r="D3772" s="1">
        <v>44414</v>
      </c>
      <c r="E3772" s="4">
        <v>5936</v>
      </c>
      <c r="F3772">
        <v>80</v>
      </c>
    </row>
    <row r="3773" spans="1:6" x14ac:dyDescent="0.25">
      <c r="A3773" t="s">
        <v>51</v>
      </c>
      <c r="B3773" t="s">
        <v>16</v>
      </c>
      <c r="C3773" t="s">
        <v>38</v>
      </c>
      <c r="D3773" s="1">
        <v>44414</v>
      </c>
      <c r="E3773" s="4">
        <v>3514</v>
      </c>
      <c r="F3773">
        <v>127</v>
      </c>
    </row>
    <row r="3774" spans="1:6" x14ac:dyDescent="0.25">
      <c r="A3774" t="s">
        <v>13</v>
      </c>
      <c r="B3774" t="s">
        <v>27</v>
      </c>
      <c r="C3774" t="s">
        <v>12</v>
      </c>
      <c r="D3774" s="1">
        <v>44414</v>
      </c>
      <c r="E3774" s="4">
        <v>14</v>
      </c>
      <c r="F3774">
        <v>177</v>
      </c>
    </row>
    <row r="3775" spans="1:6" x14ac:dyDescent="0.25">
      <c r="A3775" t="s">
        <v>41</v>
      </c>
      <c r="B3775" t="s">
        <v>27</v>
      </c>
      <c r="C3775" t="s">
        <v>35</v>
      </c>
      <c r="D3775" s="1">
        <v>44414</v>
      </c>
      <c r="E3775" s="4">
        <v>7679</v>
      </c>
      <c r="F3775">
        <v>61</v>
      </c>
    </row>
    <row r="3776" spans="1:6" x14ac:dyDescent="0.25">
      <c r="A3776" t="s">
        <v>33</v>
      </c>
      <c r="B3776" t="s">
        <v>27</v>
      </c>
      <c r="C3776" t="s">
        <v>38</v>
      </c>
      <c r="D3776" s="1">
        <v>44414</v>
      </c>
      <c r="E3776" s="4">
        <v>3528</v>
      </c>
      <c r="F3776">
        <v>168</v>
      </c>
    </row>
    <row r="3777" spans="1:6" x14ac:dyDescent="0.25">
      <c r="A3777" t="s">
        <v>41</v>
      </c>
      <c r="B3777" t="s">
        <v>27</v>
      </c>
      <c r="C3777" t="s">
        <v>43</v>
      </c>
      <c r="D3777" s="1">
        <v>44414</v>
      </c>
      <c r="E3777" s="4">
        <v>7672</v>
      </c>
      <c r="F3777">
        <v>136</v>
      </c>
    </row>
    <row r="3778" spans="1:6" x14ac:dyDescent="0.25">
      <c r="A3778" t="s">
        <v>46</v>
      </c>
      <c r="B3778" t="s">
        <v>6</v>
      </c>
      <c r="C3778" t="s">
        <v>50</v>
      </c>
      <c r="D3778" s="1">
        <v>44414</v>
      </c>
      <c r="E3778" s="4">
        <v>336</v>
      </c>
      <c r="F3778">
        <v>147</v>
      </c>
    </row>
    <row r="3779" spans="1:6" x14ac:dyDescent="0.25">
      <c r="A3779" t="s">
        <v>39</v>
      </c>
      <c r="B3779" t="s">
        <v>27</v>
      </c>
      <c r="C3779" t="s">
        <v>36</v>
      </c>
      <c r="D3779" s="1">
        <v>44414</v>
      </c>
      <c r="E3779" s="4">
        <v>8680</v>
      </c>
      <c r="F3779">
        <v>317</v>
      </c>
    </row>
    <row r="3780" spans="1:6" x14ac:dyDescent="0.25">
      <c r="A3780" t="s">
        <v>8</v>
      </c>
      <c r="B3780" t="s">
        <v>21</v>
      </c>
      <c r="C3780" t="s">
        <v>36</v>
      </c>
      <c r="D3780" s="1">
        <v>44414</v>
      </c>
      <c r="E3780" s="4">
        <v>1085</v>
      </c>
      <c r="F3780">
        <v>657</v>
      </c>
    </row>
    <row r="3781" spans="1:6" x14ac:dyDescent="0.25">
      <c r="A3781" t="s">
        <v>39</v>
      </c>
      <c r="B3781" t="s">
        <v>11</v>
      </c>
      <c r="C3781" t="s">
        <v>22</v>
      </c>
      <c r="D3781" s="1">
        <v>44414</v>
      </c>
      <c r="E3781" s="4">
        <v>1876</v>
      </c>
      <c r="F3781">
        <v>1120</v>
      </c>
    </row>
    <row r="3782" spans="1:6" x14ac:dyDescent="0.25">
      <c r="A3782" t="s">
        <v>40</v>
      </c>
      <c r="B3782" t="s">
        <v>11</v>
      </c>
      <c r="C3782" t="s">
        <v>7</v>
      </c>
      <c r="D3782" s="1">
        <v>44414</v>
      </c>
      <c r="E3782" s="4">
        <v>6377</v>
      </c>
      <c r="F3782">
        <v>85</v>
      </c>
    </row>
    <row r="3783" spans="1:6" x14ac:dyDescent="0.25">
      <c r="A3783" t="s">
        <v>46</v>
      </c>
      <c r="B3783" t="s">
        <v>21</v>
      </c>
      <c r="C3783" t="s">
        <v>36</v>
      </c>
      <c r="D3783" s="1">
        <v>44414</v>
      </c>
      <c r="E3783" s="4">
        <v>245</v>
      </c>
      <c r="F3783">
        <v>491</v>
      </c>
    </row>
    <row r="3784" spans="1:6" x14ac:dyDescent="0.25">
      <c r="A3784" t="s">
        <v>5</v>
      </c>
      <c r="B3784" t="s">
        <v>16</v>
      </c>
      <c r="C3784" t="s">
        <v>19</v>
      </c>
      <c r="D3784" s="1">
        <v>44414</v>
      </c>
      <c r="E3784" s="4">
        <v>9807</v>
      </c>
      <c r="F3784">
        <v>231</v>
      </c>
    </row>
    <row r="3785" spans="1:6" x14ac:dyDescent="0.25">
      <c r="A3785" t="s">
        <v>34</v>
      </c>
      <c r="B3785" t="s">
        <v>6</v>
      </c>
      <c r="C3785" t="s">
        <v>44</v>
      </c>
      <c r="D3785" s="1">
        <v>44414</v>
      </c>
      <c r="E3785" s="4">
        <v>6069</v>
      </c>
      <c r="F3785">
        <v>25</v>
      </c>
    </row>
    <row r="3786" spans="1:6" x14ac:dyDescent="0.25">
      <c r="A3786" t="s">
        <v>20</v>
      </c>
      <c r="B3786" t="s">
        <v>27</v>
      </c>
      <c r="C3786" t="s">
        <v>44</v>
      </c>
      <c r="D3786" s="1">
        <v>44414</v>
      </c>
      <c r="E3786" s="4">
        <v>3619</v>
      </c>
      <c r="F3786">
        <v>257</v>
      </c>
    </row>
    <row r="3787" spans="1:6" x14ac:dyDescent="0.25">
      <c r="A3787" t="s">
        <v>40</v>
      </c>
      <c r="B3787" t="s">
        <v>21</v>
      </c>
      <c r="C3787" t="s">
        <v>24</v>
      </c>
      <c r="D3787" s="1">
        <v>44414</v>
      </c>
      <c r="E3787" s="4">
        <v>1204</v>
      </c>
      <c r="F3787">
        <v>343</v>
      </c>
    </row>
    <row r="3788" spans="1:6" x14ac:dyDescent="0.25">
      <c r="A3788" t="s">
        <v>5</v>
      </c>
      <c r="B3788" t="s">
        <v>11</v>
      </c>
      <c r="C3788" t="s">
        <v>31</v>
      </c>
      <c r="D3788" s="1">
        <v>44414</v>
      </c>
      <c r="E3788" s="4">
        <v>4774</v>
      </c>
      <c r="F3788">
        <v>689</v>
      </c>
    </row>
    <row r="3789" spans="1:6" x14ac:dyDescent="0.25">
      <c r="A3789" t="s">
        <v>39</v>
      </c>
      <c r="B3789" t="s">
        <v>27</v>
      </c>
      <c r="C3789" t="s">
        <v>30</v>
      </c>
      <c r="D3789" s="1">
        <v>44414</v>
      </c>
      <c r="E3789" s="4">
        <v>2835</v>
      </c>
      <c r="F3789">
        <v>229</v>
      </c>
    </row>
    <row r="3790" spans="1:6" x14ac:dyDescent="0.25">
      <c r="A3790" t="s">
        <v>37</v>
      </c>
      <c r="B3790" t="s">
        <v>11</v>
      </c>
      <c r="C3790" t="s">
        <v>48</v>
      </c>
      <c r="D3790" s="1">
        <v>44414</v>
      </c>
      <c r="E3790" s="4">
        <v>7798</v>
      </c>
      <c r="F3790">
        <v>89</v>
      </c>
    </row>
    <row r="3791" spans="1:6" x14ac:dyDescent="0.25">
      <c r="A3791" t="s">
        <v>15</v>
      </c>
      <c r="B3791" t="s">
        <v>6</v>
      </c>
      <c r="C3791" t="s">
        <v>26</v>
      </c>
      <c r="D3791" s="1">
        <v>44414</v>
      </c>
      <c r="E3791" s="4">
        <v>2723</v>
      </c>
      <c r="F3791">
        <v>121</v>
      </c>
    </row>
    <row r="3792" spans="1:6" x14ac:dyDescent="0.25">
      <c r="A3792" t="s">
        <v>46</v>
      </c>
      <c r="B3792" t="s">
        <v>27</v>
      </c>
      <c r="C3792" t="s">
        <v>19</v>
      </c>
      <c r="D3792" s="1">
        <v>44414</v>
      </c>
      <c r="E3792" s="4">
        <v>5257</v>
      </c>
      <c r="F3792">
        <v>84</v>
      </c>
    </row>
    <row r="3793" spans="1:6" x14ac:dyDescent="0.25">
      <c r="A3793" t="s">
        <v>29</v>
      </c>
      <c r="B3793" t="s">
        <v>27</v>
      </c>
      <c r="C3793" t="s">
        <v>45</v>
      </c>
      <c r="D3793" s="1">
        <v>44414</v>
      </c>
      <c r="E3793" s="4">
        <v>525</v>
      </c>
      <c r="F3793">
        <v>112</v>
      </c>
    </row>
    <row r="3794" spans="1:6" x14ac:dyDescent="0.25">
      <c r="A3794" t="s">
        <v>34</v>
      </c>
      <c r="B3794" t="s">
        <v>6</v>
      </c>
      <c r="C3794" t="s">
        <v>30</v>
      </c>
      <c r="D3794" s="1">
        <v>44414</v>
      </c>
      <c r="E3794" s="4">
        <v>1141</v>
      </c>
      <c r="F3794">
        <v>1470</v>
      </c>
    </row>
    <row r="3795" spans="1:6" x14ac:dyDescent="0.25">
      <c r="A3795" t="s">
        <v>51</v>
      </c>
      <c r="B3795" t="s">
        <v>21</v>
      </c>
      <c r="C3795" t="s">
        <v>48</v>
      </c>
      <c r="D3795" s="1">
        <v>44414</v>
      </c>
      <c r="E3795" s="4">
        <v>4760</v>
      </c>
      <c r="F3795">
        <v>23</v>
      </c>
    </row>
    <row r="3796" spans="1:6" x14ac:dyDescent="0.25">
      <c r="A3796" t="s">
        <v>49</v>
      </c>
      <c r="B3796" t="s">
        <v>21</v>
      </c>
      <c r="C3796" t="s">
        <v>19</v>
      </c>
      <c r="D3796" s="1">
        <v>44414</v>
      </c>
      <c r="E3796" s="4">
        <v>5404</v>
      </c>
      <c r="F3796">
        <v>383</v>
      </c>
    </row>
    <row r="3797" spans="1:6" x14ac:dyDescent="0.25">
      <c r="A3797" t="s">
        <v>18</v>
      </c>
      <c r="B3797" t="s">
        <v>11</v>
      </c>
      <c r="C3797" t="s">
        <v>30</v>
      </c>
      <c r="D3797" s="1">
        <v>44414</v>
      </c>
      <c r="E3797" s="4">
        <v>3479</v>
      </c>
      <c r="F3797">
        <v>682</v>
      </c>
    </row>
    <row r="3798" spans="1:6" x14ac:dyDescent="0.25">
      <c r="A3798" t="s">
        <v>33</v>
      </c>
      <c r="B3798" t="s">
        <v>21</v>
      </c>
      <c r="C3798" t="s">
        <v>52</v>
      </c>
      <c r="D3798" s="1">
        <v>44414</v>
      </c>
      <c r="E3798" s="4">
        <v>210</v>
      </c>
      <c r="F3798">
        <v>292</v>
      </c>
    </row>
    <row r="3799" spans="1:6" x14ac:dyDescent="0.25">
      <c r="A3799" t="s">
        <v>34</v>
      </c>
      <c r="B3799" t="s">
        <v>6</v>
      </c>
      <c r="C3799" t="s">
        <v>19</v>
      </c>
      <c r="D3799" s="1">
        <v>44414</v>
      </c>
      <c r="E3799" s="4">
        <v>6132</v>
      </c>
      <c r="F3799">
        <v>150</v>
      </c>
    </row>
    <row r="3800" spans="1:6" x14ac:dyDescent="0.25">
      <c r="A3800" t="s">
        <v>25</v>
      </c>
      <c r="B3800" t="s">
        <v>6</v>
      </c>
      <c r="C3800" t="s">
        <v>19</v>
      </c>
      <c r="D3800" s="1">
        <v>44414</v>
      </c>
      <c r="E3800" s="4">
        <v>7133</v>
      </c>
      <c r="F3800">
        <v>201</v>
      </c>
    </row>
    <row r="3801" spans="1:6" x14ac:dyDescent="0.25">
      <c r="A3801" t="s">
        <v>15</v>
      </c>
      <c r="B3801" t="s">
        <v>27</v>
      </c>
      <c r="C3801" t="s">
        <v>30</v>
      </c>
      <c r="D3801" s="1">
        <v>44417</v>
      </c>
      <c r="E3801" s="4">
        <v>3738</v>
      </c>
      <c r="F3801">
        <v>840</v>
      </c>
    </row>
    <row r="3802" spans="1:6" x14ac:dyDescent="0.25">
      <c r="A3802" t="s">
        <v>25</v>
      </c>
      <c r="B3802" t="s">
        <v>27</v>
      </c>
      <c r="C3802" t="s">
        <v>48</v>
      </c>
      <c r="D3802" s="1">
        <v>44417</v>
      </c>
      <c r="E3802" s="4">
        <v>5544</v>
      </c>
      <c r="F3802">
        <v>43</v>
      </c>
    </row>
    <row r="3803" spans="1:6" x14ac:dyDescent="0.25">
      <c r="A3803" t="s">
        <v>46</v>
      </c>
      <c r="B3803" t="s">
        <v>11</v>
      </c>
      <c r="C3803" t="s">
        <v>44</v>
      </c>
      <c r="D3803" s="1">
        <v>44417</v>
      </c>
      <c r="E3803" s="4">
        <v>5740</v>
      </c>
      <c r="F3803">
        <v>7</v>
      </c>
    </row>
    <row r="3804" spans="1:6" x14ac:dyDescent="0.25">
      <c r="A3804" t="s">
        <v>25</v>
      </c>
      <c r="B3804" t="s">
        <v>11</v>
      </c>
      <c r="C3804" t="s">
        <v>44</v>
      </c>
      <c r="D3804" s="1">
        <v>44417</v>
      </c>
      <c r="E3804" s="4">
        <v>1120</v>
      </c>
      <c r="F3804">
        <v>249</v>
      </c>
    </row>
    <row r="3805" spans="1:6" x14ac:dyDescent="0.25">
      <c r="A3805" t="s">
        <v>29</v>
      </c>
      <c r="B3805" t="s">
        <v>21</v>
      </c>
      <c r="C3805" t="s">
        <v>52</v>
      </c>
      <c r="D3805" s="1">
        <v>44417</v>
      </c>
      <c r="E3805" s="4">
        <v>11550</v>
      </c>
      <c r="F3805">
        <v>72</v>
      </c>
    </row>
    <row r="3806" spans="1:6" x14ac:dyDescent="0.25">
      <c r="A3806" t="s">
        <v>46</v>
      </c>
      <c r="B3806" t="s">
        <v>27</v>
      </c>
      <c r="C3806" t="s">
        <v>31</v>
      </c>
      <c r="D3806" s="1">
        <v>44417</v>
      </c>
      <c r="E3806" s="4">
        <v>3339</v>
      </c>
      <c r="F3806">
        <v>49</v>
      </c>
    </row>
    <row r="3807" spans="1:6" x14ac:dyDescent="0.25">
      <c r="A3807" t="s">
        <v>13</v>
      </c>
      <c r="B3807" t="s">
        <v>11</v>
      </c>
      <c r="C3807" t="s">
        <v>19</v>
      </c>
      <c r="D3807" s="1">
        <v>44417</v>
      </c>
      <c r="E3807" s="4">
        <v>7490</v>
      </c>
      <c r="F3807">
        <v>129</v>
      </c>
    </row>
    <row r="3808" spans="1:6" x14ac:dyDescent="0.25">
      <c r="A3808" t="s">
        <v>41</v>
      </c>
      <c r="B3808" t="s">
        <v>9</v>
      </c>
      <c r="C3808" t="s">
        <v>36</v>
      </c>
      <c r="D3808" s="1">
        <v>44417</v>
      </c>
      <c r="E3808" s="4">
        <v>3885</v>
      </c>
      <c r="F3808">
        <v>471</v>
      </c>
    </row>
    <row r="3809" spans="1:6" x14ac:dyDescent="0.25">
      <c r="A3809" t="s">
        <v>15</v>
      </c>
      <c r="B3809" t="s">
        <v>21</v>
      </c>
      <c r="C3809" t="s">
        <v>52</v>
      </c>
      <c r="D3809" s="1">
        <v>44417</v>
      </c>
      <c r="E3809" s="4">
        <v>2751</v>
      </c>
      <c r="F3809">
        <v>203</v>
      </c>
    </row>
    <row r="3810" spans="1:6" x14ac:dyDescent="0.25">
      <c r="A3810" t="s">
        <v>23</v>
      </c>
      <c r="B3810" t="s">
        <v>11</v>
      </c>
      <c r="C3810" t="s">
        <v>17</v>
      </c>
      <c r="D3810" s="1">
        <v>44417</v>
      </c>
      <c r="E3810" s="4">
        <v>3535</v>
      </c>
      <c r="F3810">
        <v>296</v>
      </c>
    </row>
    <row r="3811" spans="1:6" x14ac:dyDescent="0.25">
      <c r="A3811" t="s">
        <v>5</v>
      </c>
      <c r="B3811" t="s">
        <v>6</v>
      </c>
      <c r="C3811" t="s">
        <v>17</v>
      </c>
      <c r="D3811" s="1">
        <v>44417</v>
      </c>
      <c r="E3811" s="4">
        <v>1505</v>
      </c>
      <c r="F3811">
        <v>605</v>
      </c>
    </row>
    <row r="3812" spans="1:6" x14ac:dyDescent="0.25">
      <c r="A3812" t="s">
        <v>39</v>
      </c>
      <c r="B3812" t="s">
        <v>27</v>
      </c>
      <c r="C3812" t="s">
        <v>24</v>
      </c>
      <c r="D3812" s="1">
        <v>44417</v>
      </c>
      <c r="E3812" s="4">
        <v>2548</v>
      </c>
      <c r="F3812">
        <v>34</v>
      </c>
    </row>
    <row r="3813" spans="1:6" x14ac:dyDescent="0.25">
      <c r="A3813" t="s">
        <v>15</v>
      </c>
      <c r="B3813" t="s">
        <v>16</v>
      </c>
      <c r="C3813" t="s">
        <v>44</v>
      </c>
      <c r="D3813" s="1">
        <v>44417</v>
      </c>
      <c r="E3813" s="4">
        <v>10213</v>
      </c>
      <c r="F3813">
        <v>459</v>
      </c>
    </row>
    <row r="3814" spans="1:6" x14ac:dyDescent="0.25">
      <c r="A3814" t="s">
        <v>41</v>
      </c>
      <c r="B3814" t="s">
        <v>6</v>
      </c>
      <c r="C3814" t="s">
        <v>19</v>
      </c>
      <c r="D3814" s="1">
        <v>44417</v>
      </c>
      <c r="E3814" s="4">
        <v>784</v>
      </c>
      <c r="F3814">
        <v>111</v>
      </c>
    </row>
    <row r="3815" spans="1:6" x14ac:dyDescent="0.25">
      <c r="A3815" t="s">
        <v>37</v>
      </c>
      <c r="B3815" t="s">
        <v>6</v>
      </c>
      <c r="C3815" t="s">
        <v>22</v>
      </c>
      <c r="D3815" s="1">
        <v>44417</v>
      </c>
      <c r="E3815" s="4">
        <v>7140</v>
      </c>
      <c r="F3815">
        <v>153</v>
      </c>
    </row>
    <row r="3816" spans="1:6" x14ac:dyDescent="0.25">
      <c r="A3816" t="s">
        <v>34</v>
      </c>
      <c r="B3816" t="s">
        <v>21</v>
      </c>
      <c r="C3816" t="s">
        <v>42</v>
      </c>
      <c r="D3816" s="1">
        <v>44417</v>
      </c>
      <c r="E3816" s="4">
        <v>4102</v>
      </c>
      <c r="F3816">
        <v>170</v>
      </c>
    </row>
    <row r="3817" spans="1:6" x14ac:dyDescent="0.25">
      <c r="A3817" t="s">
        <v>49</v>
      </c>
      <c r="B3817" t="s">
        <v>27</v>
      </c>
      <c r="C3817" t="s">
        <v>24</v>
      </c>
      <c r="D3817" s="1">
        <v>44417</v>
      </c>
      <c r="E3817" s="4">
        <v>14</v>
      </c>
      <c r="F3817">
        <v>770</v>
      </c>
    </row>
    <row r="3818" spans="1:6" x14ac:dyDescent="0.25">
      <c r="A3818" t="s">
        <v>40</v>
      </c>
      <c r="B3818" t="s">
        <v>16</v>
      </c>
      <c r="C3818" t="s">
        <v>44</v>
      </c>
      <c r="D3818" s="1">
        <v>44417</v>
      </c>
      <c r="E3818" s="4">
        <v>3451</v>
      </c>
      <c r="F3818">
        <v>180</v>
      </c>
    </row>
    <row r="3819" spans="1:6" x14ac:dyDescent="0.25">
      <c r="A3819" t="s">
        <v>10</v>
      </c>
      <c r="B3819" t="s">
        <v>21</v>
      </c>
      <c r="C3819" t="s">
        <v>35</v>
      </c>
      <c r="D3819" s="1">
        <v>44417</v>
      </c>
      <c r="E3819" s="4">
        <v>4326</v>
      </c>
      <c r="F3819">
        <v>550</v>
      </c>
    </row>
    <row r="3820" spans="1:6" x14ac:dyDescent="0.25">
      <c r="A3820" t="s">
        <v>37</v>
      </c>
      <c r="B3820" t="s">
        <v>21</v>
      </c>
      <c r="C3820" t="s">
        <v>36</v>
      </c>
      <c r="D3820" s="1">
        <v>44417</v>
      </c>
      <c r="E3820" s="4">
        <v>1953</v>
      </c>
      <c r="F3820">
        <v>315</v>
      </c>
    </row>
    <row r="3821" spans="1:6" x14ac:dyDescent="0.25">
      <c r="A3821" t="s">
        <v>13</v>
      </c>
      <c r="B3821" t="s">
        <v>11</v>
      </c>
      <c r="C3821" t="s">
        <v>28</v>
      </c>
      <c r="D3821" s="1">
        <v>44417</v>
      </c>
      <c r="E3821" s="4">
        <v>9331</v>
      </c>
      <c r="F3821">
        <v>612</v>
      </c>
    </row>
    <row r="3822" spans="1:6" x14ac:dyDescent="0.25">
      <c r="A3822" t="s">
        <v>32</v>
      </c>
      <c r="B3822" t="s">
        <v>9</v>
      </c>
      <c r="C3822" t="s">
        <v>43</v>
      </c>
      <c r="D3822" s="1">
        <v>44417</v>
      </c>
      <c r="E3822" s="4">
        <v>7595</v>
      </c>
      <c r="F3822">
        <v>205</v>
      </c>
    </row>
    <row r="3823" spans="1:6" x14ac:dyDescent="0.25">
      <c r="A3823" t="s">
        <v>51</v>
      </c>
      <c r="B3823" t="s">
        <v>16</v>
      </c>
      <c r="C3823" t="s">
        <v>22</v>
      </c>
      <c r="D3823" s="1">
        <v>44417</v>
      </c>
      <c r="E3823" s="4">
        <v>1813</v>
      </c>
      <c r="F3823">
        <v>9</v>
      </c>
    </row>
    <row r="3824" spans="1:6" x14ac:dyDescent="0.25">
      <c r="A3824" t="s">
        <v>15</v>
      </c>
      <c r="B3824" t="s">
        <v>9</v>
      </c>
      <c r="C3824" t="s">
        <v>45</v>
      </c>
      <c r="D3824" s="1">
        <v>44417</v>
      </c>
      <c r="E3824" s="4">
        <v>5362</v>
      </c>
      <c r="F3824">
        <v>387</v>
      </c>
    </row>
    <row r="3825" spans="1:6" x14ac:dyDescent="0.25">
      <c r="A3825" t="s">
        <v>20</v>
      </c>
      <c r="B3825" t="s">
        <v>16</v>
      </c>
      <c r="C3825" t="s">
        <v>24</v>
      </c>
      <c r="D3825" s="1">
        <v>44417</v>
      </c>
      <c r="E3825" s="4">
        <v>3941</v>
      </c>
      <c r="F3825">
        <v>199</v>
      </c>
    </row>
    <row r="3826" spans="1:6" x14ac:dyDescent="0.25">
      <c r="A3826" t="s">
        <v>32</v>
      </c>
      <c r="B3826" t="s">
        <v>6</v>
      </c>
      <c r="C3826" t="s">
        <v>52</v>
      </c>
      <c r="D3826" s="1">
        <v>44417</v>
      </c>
      <c r="E3826" s="4">
        <v>686</v>
      </c>
      <c r="F3826">
        <v>159</v>
      </c>
    </row>
    <row r="3827" spans="1:6" x14ac:dyDescent="0.25">
      <c r="A3827" t="s">
        <v>37</v>
      </c>
      <c r="B3827" t="s">
        <v>16</v>
      </c>
      <c r="C3827" t="s">
        <v>30</v>
      </c>
      <c r="D3827" s="1">
        <v>44417</v>
      </c>
      <c r="E3827" s="4">
        <v>903</v>
      </c>
      <c r="F3827">
        <v>254</v>
      </c>
    </row>
    <row r="3828" spans="1:6" x14ac:dyDescent="0.25">
      <c r="A3828" t="s">
        <v>34</v>
      </c>
      <c r="B3828" t="s">
        <v>27</v>
      </c>
      <c r="C3828" t="s">
        <v>38</v>
      </c>
      <c r="D3828" s="1">
        <v>44417</v>
      </c>
      <c r="E3828" s="4">
        <v>4270</v>
      </c>
      <c r="F3828">
        <v>104</v>
      </c>
    </row>
    <row r="3829" spans="1:6" x14ac:dyDescent="0.25">
      <c r="A3829" t="s">
        <v>10</v>
      </c>
      <c r="B3829" t="s">
        <v>16</v>
      </c>
      <c r="C3829" t="s">
        <v>43</v>
      </c>
      <c r="D3829" s="1">
        <v>44417</v>
      </c>
      <c r="E3829" s="4">
        <v>4312</v>
      </c>
      <c r="F3829">
        <v>199</v>
      </c>
    </row>
    <row r="3830" spans="1:6" x14ac:dyDescent="0.25">
      <c r="A3830" t="s">
        <v>34</v>
      </c>
      <c r="B3830" t="s">
        <v>9</v>
      </c>
      <c r="C3830" t="s">
        <v>36</v>
      </c>
      <c r="D3830" s="1">
        <v>44417</v>
      </c>
      <c r="E3830" s="4">
        <v>2471</v>
      </c>
      <c r="F3830">
        <v>32</v>
      </c>
    </row>
    <row r="3831" spans="1:6" x14ac:dyDescent="0.25">
      <c r="A3831" t="s">
        <v>49</v>
      </c>
      <c r="B3831" t="s">
        <v>9</v>
      </c>
      <c r="C3831" t="s">
        <v>7</v>
      </c>
      <c r="D3831" s="1">
        <v>44417</v>
      </c>
      <c r="E3831" s="4">
        <v>5341</v>
      </c>
      <c r="F3831">
        <v>191</v>
      </c>
    </row>
    <row r="3832" spans="1:6" x14ac:dyDescent="0.25">
      <c r="A3832" t="s">
        <v>29</v>
      </c>
      <c r="B3832" t="s">
        <v>11</v>
      </c>
      <c r="C3832" t="s">
        <v>26</v>
      </c>
      <c r="D3832" s="1">
        <v>44417</v>
      </c>
      <c r="E3832" s="4">
        <v>4522</v>
      </c>
      <c r="F3832">
        <v>266</v>
      </c>
    </row>
    <row r="3833" spans="1:6" x14ac:dyDescent="0.25">
      <c r="A3833" t="s">
        <v>10</v>
      </c>
      <c r="B3833" t="s">
        <v>6</v>
      </c>
      <c r="C3833" t="s">
        <v>19</v>
      </c>
      <c r="D3833" s="1">
        <v>44417</v>
      </c>
      <c r="E3833" s="4">
        <v>8099</v>
      </c>
      <c r="F3833">
        <v>110</v>
      </c>
    </row>
    <row r="3834" spans="1:6" x14ac:dyDescent="0.25">
      <c r="A3834" t="s">
        <v>37</v>
      </c>
      <c r="B3834" t="s">
        <v>27</v>
      </c>
      <c r="C3834" t="s">
        <v>28</v>
      </c>
      <c r="D3834" s="1">
        <v>44417</v>
      </c>
      <c r="E3834" s="4">
        <v>4739</v>
      </c>
      <c r="F3834">
        <v>980</v>
      </c>
    </row>
    <row r="3835" spans="1:6" x14ac:dyDescent="0.25">
      <c r="A3835" t="s">
        <v>34</v>
      </c>
      <c r="B3835" t="s">
        <v>6</v>
      </c>
      <c r="C3835" t="s">
        <v>12</v>
      </c>
      <c r="D3835" s="1">
        <v>44417</v>
      </c>
      <c r="E3835" s="4">
        <v>210</v>
      </c>
      <c r="F3835">
        <v>206</v>
      </c>
    </row>
    <row r="3836" spans="1:6" x14ac:dyDescent="0.25">
      <c r="A3836" t="s">
        <v>34</v>
      </c>
      <c r="B3836" t="s">
        <v>27</v>
      </c>
      <c r="C3836" t="s">
        <v>45</v>
      </c>
      <c r="D3836" s="1">
        <v>44417</v>
      </c>
      <c r="E3836" s="4">
        <v>3703</v>
      </c>
      <c r="F3836">
        <v>75</v>
      </c>
    </row>
    <row r="3837" spans="1:6" x14ac:dyDescent="0.25">
      <c r="A3837" t="s">
        <v>18</v>
      </c>
      <c r="B3837" t="s">
        <v>6</v>
      </c>
      <c r="C3837" t="s">
        <v>26</v>
      </c>
      <c r="D3837" s="1">
        <v>44417</v>
      </c>
      <c r="E3837" s="4">
        <v>4984</v>
      </c>
      <c r="F3837">
        <v>142</v>
      </c>
    </row>
    <row r="3838" spans="1:6" x14ac:dyDescent="0.25">
      <c r="A3838" t="s">
        <v>32</v>
      </c>
      <c r="B3838" t="s">
        <v>9</v>
      </c>
      <c r="C3838" t="s">
        <v>22</v>
      </c>
      <c r="D3838" s="1">
        <v>44418</v>
      </c>
      <c r="E3838" s="4">
        <v>8218</v>
      </c>
      <c r="F3838">
        <v>181</v>
      </c>
    </row>
    <row r="3839" spans="1:6" x14ac:dyDescent="0.25">
      <c r="A3839" t="s">
        <v>13</v>
      </c>
      <c r="B3839" t="s">
        <v>9</v>
      </c>
      <c r="C3839" t="s">
        <v>7</v>
      </c>
      <c r="D3839" s="1">
        <v>44418</v>
      </c>
      <c r="E3839" s="4">
        <v>581</v>
      </c>
      <c r="F3839">
        <v>297</v>
      </c>
    </row>
    <row r="3840" spans="1:6" x14ac:dyDescent="0.25">
      <c r="A3840" t="s">
        <v>41</v>
      </c>
      <c r="B3840" t="s">
        <v>16</v>
      </c>
      <c r="C3840" t="s">
        <v>22</v>
      </c>
      <c r="D3840" s="1">
        <v>44418</v>
      </c>
      <c r="E3840" s="4">
        <v>2289</v>
      </c>
      <c r="F3840">
        <v>597</v>
      </c>
    </row>
    <row r="3841" spans="1:6" x14ac:dyDescent="0.25">
      <c r="A3841" t="s">
        <v>15</v>
      </c>
      <c r="B3841" t="s">
        <v>21</v>
      </c>
      <c r="C3841" t="s">
        <v>17</v>
      </c>
      <c r="D3841" s="1">
        <v>44418</v>
      </c>
      <c r="E3841" s="4">
        <v>2086</v>
      </c>
      <c r="F3841">
        <v>521</v>
      </c>
    </row>
    <row r="3842" spans="1:6" x14ac:dyDescent="0.25">
      <c r="A3842" t="s">
        <v>18</v>
      </c>
      <c r="B3842" t="s">
        <v>21</v>
      </c>
      <c r="C3842" t="s">
        <v>48</v>
      </c>
      <c r="D3842" s="1">
        <v>44418</v>
      </c>
      <c r="E3842" s="4">
        <v>3822</v>
      </c>
      <c r="F3842">
        <v>280</v>
      </c>
    </row>
    <row r="3843" spans="1:6" x14ac:dyDescent="0.25">
      <c r="A3843" t="s">
        <v>20</v>
      </c>
      <c r="B3843" t="s">
        <v>11</v>
      </c>
      <c r="C3843" t="s">
        <v>45</v>
      </c>
      <c r="D3843" s="1">
        <v>44418</v>
      </c>
      <c r="E3843" s="4">
        <v>1127</v>
      </c>
      <c r="F3843">
        <v>171</v>
      </c>
    </row>
    <row r="3844" spans="1:6" x14ac:dyDescent="0.25">
      <c r="A3844" t="s">
        <v>41</v>
      </c>
      <c r="B3844" t="s">
        <v>9</v>
      </c>
      <c r="C3844" t="s">
        <v>7</v>
      </c>
      <c r="D3844" s="1">
        <v>44418</v>
      </c>
      <c r="E3844" s="4">
        <v>6048</v>
      </c>
      <c r="F3844">
        <v>48</v>
      </c>
    </row>
    <row r="3845" spans="1:6" x14ac:dyDescent="0.25">
      <c r="A3845" t="s">
        <v>5</v>
      </c>
      <c r="B3845" t="s">
        <v>11</v>
      </c>
      <c r="C3845" t="s">
        <v>28</v>
      </c>
      <c r="D3845" s="1">
        <v>44418</v>
      </c>
      <c r="E3845" s="4">
        <v>1708</v>
      </c>
      <c r="F3845">
        <v>200</v>
      </c>
    </row>
    <row r="3846" spans="1:6" x14ac:dyDescent="0.25">
      <c r="A3846" t="s">
        <v>37</v>
      </c>
      <c r="B3846" t="s">
        <v>9</v>
      </c>
      <c r="C3846" t="s">
        <v>42</v>
      </c>
      <c r="D3846" s="1">
        <v>44418</v>
      </c>
      <c r="E3846" s="4">
        <v>406</v>
      </c>
      <c r="F3846">
        <v>495</v>
      </c>
    </row>
    <row r="3847" spans="1:6" x14ac:dyDescent="0.25">
      <c r="A3847" t="s">
        <v>37</v>
      </c>
      <c r="B3847" t="s">
        <v>27</v>
      </c>
      <c r="C3847" t="s">
        <v>44</v>
      </c>
      <c r="D3847" s="1">
        <v>44418</v>
      </c>
      <c r="E3847" s="4">
        <v>9072</v>
      </c>
      <c r="F3847">
        <v>170</v>
      </c>
    </row>
    <row r="3848" spans="1:6" x14ac:dyDescent="0.25">
      <c r="A3848" t="s">
        <v>8</v>
      </c>
      <c r="B3848" t="s">
        <v>9</v>
      </c>
      <c r="C3848" t="s">
        <v>12</v>
      </c>
      <c r="D3848" s="1">
        <v>44418</v>
      </c>
      <c r="E3848" s="4">
        <v>3563</v>
      </c>
      <c r="F3848">
        <v>77</v>
      </c>
    </row>
    <row r="3849" spans="1:6" x14ac:dyDescent="0.25">
      <c r="A3849" t="s">
        <v>34</v>
      </c>
      <c r="B3849" t="s">
        <v>9</v>
      </c>
      <c r="C3849" t="s">
        <v>24</v>
      </c>
      <c r="D3849" s="1">
        <v>44418</v>
      </c>
      <c r="E3849" s="4">
        <v>6811</v>
      </c>
      <c r="F3849">
        <v>213</v>
      </c>
    </row>
    <row r="3850" spans="1:6" x14ac:dyDescent="0.25">
      <c r="A3850" t="s">
        <v>5</v>
      </c>
      <c r="B3850" t="s">
        <v>27</v>
      </c>
      <c r="C3850" t="s">
        <v>38</v>
      </c>
      <c r="D3850" s="1">
        <v>44418</v>
      </c>
      <c r="E3850" s="4">
        <v>1813</v>
      </c>
      <c r="F3850">
        <v>63</v>
      </c>
    </row>
    <row r="3851" spans="1:6" x14ac:dyDescent="0.25">
      <c r="A3851" t="s">
        <v>40</v>
      </c>
      <c r="B3851" t="s">
        <v>16</v>
      </c>
      <c r="C3851" t="s">
        <v>7</v>
      </c>
      <c r="D3851" s="1">
        <v>44418</v>
      </c>
      <c r="E3851" s="4">
        <v>1155</v>
      </c>
      <c r="F3851">
        <v>35</v>
      </c>
    </row>
    <row r="3852" spans="1:6" x14ac:dyDescent="0.25">
      <c r="A3852" t="s">
        <v>15</v>
      </c>
      <c r="B3852" t="s">
        <v>9</v>
      </c>
      <c r="C3852" t="s">
        <v>26</v>
      </c>
      <c r="D3852" s="1">
        <v>44418</v>
      </c>
      <c r="E3852" s="4">
        <v>1470</v>
      </c>
      <c r="F3852">
        <v>11</v>
      </c>
    </row>
    <row r="3853" spans="1:6" x14ac:dyDescent="0.25">
      <c r="A3853" t="s">
        <v>18</v>
      </c>
      <c r="B3853" t="s">
        <v>16</v>
      </c>
      <c r="C3853" t="s">
        <v>17</v>
      </c>
      <c r="D3853" s="1">
        <v>44418</v>
      </c>
      <c r="E3853" s="4">
        <v>2870</v>
      </c>
      <c r="F3853">
        <v>73</v>
      </c>
    </row>
    <row r="3854" spans="1:6" x14ac:dyDescent="0.25">
      <c r="A3854" t="s">
        <v>15</v>
      </c>
      <c r="B3854" t="s">
        <v>11</v>
      </c>
      <c r="C3854" t="s">
        <v>52</v>
      </c>
      <c r="D3854" s="1">
        <v>44418</v>
      </c>
      <c r="E3854" s="4">
        <v>2912</v>
      </c>
      <c r="F3854">
        <v>23</v>
      </c>
    </row>
    <row r="3855" spans="1:6" x14ac:dyDescent="0.25">
      <c r="A3855" t="s">
        <v>32</v>
      </c>
      <c r="B3855" t="s">
        <v>6</v>
      </c>
      <c r="C3855" t="s">
        <v>45</v>
      </c>
      <c r="D3855" s="1">
        <v>44418</v>
      </c>
      <c r="E3855" s="4">
        <v>6650</v>
      </c>
      <c r="F3855">
        <v>315</v>
      </c>
    </row>
    <row r="3856" spans="1:6" x14ac:dyDescent="0.25">
      <c r="A3856" t="s">
        <v>32</v>
      </c>
      <c r="B3856" t="s">
        <v>16</v>
      </c>
      <c r="C3856" t="s">
        <v>45</v>
      </c>
      <c r="D3856" s="1">
        <v>44418</v>
      </c>
      <c r="E3856" s="4">
        <v>336</v>
      </c>
      <c r="F3856">
        <v>74</v>
      </c>
    </row>
    <row r="3857" spans="1:6" x14ac:dyDescent="0.25">
      <c r="A3857" t="s">
        <v>20</v>
      </c>
      <c r="B3857" t="s">
        <v>9</v>
      </c>
      <c r="C3857" t="s">
        <v>44</v>
      </c>
      <c r="D3857" s="1">
        <v>44418</v>
      </c>
      <c r="E3857" s="4">
        <v>1372</v>
      </c>
      <c r="F3857">
        <v>116</v>
      </c>
    </row>
    <row r="3858" spans="1:6" x14ac:dyDescent="0.25">
      <c r="A3858" t="s">
        <v>23</v>
      </c>
      <c r="B3858" t="s">
        <v>9</v>
      </c>
      <c r="C3858" t="s">
        <v>36</v>
      </c>
      <c r="D3858" s="1">
        <v>44418</v>
      </c>
      <c r="E3858" s="4">
        <v>2800</v>
      </c>
      <c r="F3858">
        <v>353</v>
      </c>
    </row>
    <row r="3859" spans="1:6" x14ac:dyDescent="0.25">
      <c r="A3859" t="s">
        <v>32</v>
      </c>
      <c r="B3859" t="s">
        <v>9</v>
      </c>
      <c r="C3859" t="s">
        <v>42</v>
      </c>
      <c r="D3859" s="1">
        <v>44418</v>
      </c>
      <c r="E3859" s="4">
        <v>2534</v>
      </c>
      <c r="F3859">
        <v>770</v>
      </c>
    </row>
    <row r="3860" spans="1:6" x14ac:dyDescent="0.25">
      <c r="A3860" t="s">
        <v>10</v>
      </c>
      <c r="B3860" t="s">
        <v>9</v>
      </c>
      <c r="C3860" t="s">
        <v>44</v>
      </c>
      <c r="D3860" s="1">
        <v>44418</v>
      </c>
      <c r="E3860" s="4">
        <v>4858</v>
      </c>
      <c r="F3860">
        <v>347</v>
      </c>
    </row>
    <row r="3861" spans="1:6" x14ac:dyDescent="0.25">
      <c r="A3861" t="s">
        <v>46</v>
      </c>
      <c r="B3861" t="s">
        <v>11</v>
      </c>
      <c r="C3861" t="s">
        <v>47</v>
      </c>
      <c r="D3861" s="1">
        <v>44418</v>
      </c>
      <c r="E3861" s="4">
        <v>2891</v>
      </c>
      <c r="F3861">
        <v>514</v>
      </c>
    </row>
    <row r="3862" spans="1:6" x14ac:dyDescent="0.25">
      <c r="A3862" t="s">
        <v>5</v>
      </c>
      <c r="B3862" t="s">
        <v>16</v>
      </c>
      <c r="C3862" t="s">
        <v>7</v>
      </c>
      <c r="D3862" s="1">
        <v>44418</v>
      </c>
      <c r="E3862" s="4">
        <v>2205</v>
      </c>
      <c r="F3862">
        <v>292</v>
      </c>
    </row>
    <row r="3863" spans="1:6" x14ac:dyDescent="0.25">
      <c r="A3863" t="s">
        <v>49</v>
      </c>
      <c r="B3863" t="s">
        <v>16</v>
      </c>
      <c r="C3863" t="s">
        <v>43</v>
      </c>
      <c r="D3863" s="1">
        <v>44418</v>
      </c>
      <c r="E3863" s="4">
        <v>9660</v>
      </c>
      <c r="F3863">
        <v>76</v>
      </c>
    </row>
    <row r="3864" spans="1:6" x14ac:dyDescent="0.25">
      <c r="A3864" t="s">
        <v>34</v>
      </c>
      <c r="B3864" t="s">
        <v>11</v>
      </c>
      <c r="C3864" t="s">
        <v>45</v>
      </c>
      <c r="D3864" s="1">
        <v>44418</v>
      </c>
      <c r="E3864" s="4">
        <v>1974</v>
      </c>
      <c r="F3864">
        <v>68</v>
      </c>
    </row>
    <row r="3865" spans="1:6" x14ac:dyDescent="0.25">
      <c r="A3865" t="s">
        <v>18</v>
      </c>
      <c r="B3865" t="s">
        <v>27</v>
      </c>
      <c r="C3865" t="s">
        <v>45</v>
      </c>
      <c r="D3865" s="1">
        <v>44418</v>
      </c>
      <c r="E3865" s="4">
        <v>5565</v>
      </c>
      <c r="F3865">
        <v>339</v>
      </c>
    </row>
    <row r="3866" spans="1:6" x14ac:dyDescent="0.25">
      <c r="A3866" t="s">
        <v>37</v>
      </c>
      <c r="B3866" t="s">
        <v>27</v>
      </c>
      <c r="C3866" t="s">
        <v>14</v>
      </c>
      <c r="D3866" s="1">
        <v>44418</v>
      </c>
      <c r="E3866" s="4">
        <v>6006</v>
      </c>
      <c r="F3866">
        <v>445</v>
      </c>
    </row>
    <row r="3867" spans="1:6" x14ac:dyDescent="0.25">
      <c r="A3867" t="s">
        <v>46</v>
      </c>
      <c r="B3867" t="s">
        <v>16</v>
      </c>
      <c r="C3867" t="s">
        <v>12</v>
      </c>
      <c r="D3867" s="1">
        <v>44418</v>
      </c>
      <c r="E3867" s="4">
        <v>7392</v>
      </c>
      <c r="F3867">
        <v>180</v>
      </c>
    </row>
    <row r="3868" spans="1:6" x14ac:dyDescent="0.25">
      <c r="A3868" t="s">
        <v>34</v>
      </c>
      <c r="B3868" t="s">
        <v>9</v>
      </c>
      <c r="C3868" t="s">
        <v>44</v>
      </c>
      <c r="D3868" s="1">
        <v>44418</v>
      </c>
      <c r="E3868" s="4">
        <v>5943</v>
      </c>
      <c r="F3868">
        <v>290</v>
      </c>
    </row>
    <row r="3869" spans="1:6" x14ac:dyDescent="0.25">
      <c r="A3869" t="s">
        <v>49</v>
      </c>
      <c r="B3869" t="s">
        <v>9</v>
      </c>
      <c r="C3869" t="s">
        <v>14</v>
      </c>
      <c r="D3869" s="1">
        <v>44418</v>
      </c>
      <c r="E3869" s="4">
        <v>11277</v>
      </c>
      <c r="F3869">
        <v>910</v>
      </c>
    </row>
    <row r="3870" spans="1:6" x14ac:dyDescent="0.25">
      <c r="A3870" t="s">
        <v>8</v>
      </c>
      <c r="B3870" t="s">
        <v>6</v>
      </c>
      <c r="C3870" t="s">
        <v>38</v>
      </c>
      <c r="D3870" s="1">
        <v>44418</v>
      </c>
      <c r="E3870" s="4">
        <v>2541</v>
      </c>
      <c r="F3870">
        <v>271</v>
      </c>
    </row>
    <row r="3871" spans="1:6" x14ac:dyDescent="0.25">
      <c r="A3871" t="s">
        <v>20</v>
      </c>
      <c r="B3871" t="s">
        <v>6</v>
      </c>
      <c r="C3871" t="s">
        <v>48</v>
      </c>
      <c r="D3871" s="1">
        <v>44418</v>
      </c>
      <c r="E3871" s="4">
        <v>5642</v>
      </c>
      <c r="F3871">
        <v>288</v>
      </c>
    </row>
    <row r="3872" spans="1:6" x14ac:dyDescent="0.25">
      <c r="A3872" t="s">
        <v>29</v>
      </c>
      <c r="B3872" t="s">
        <v>16</v>
      </c>
      <c r="C3872" t="s">
        <v>52</v>
      </c>
      <c r="D3872" s="1">
        <v>44418</v>
      </c>
      <c r="E3872" s="4">
        <v>1197</v>
      </c>
      <c r="F3872">
        <v>507</v>
      </c>
    </row>
    <row r="3873" spans="1:6" x14ac:dyDescent="0.25">
      <c r="A3873" t="s">
        <v>33</v>
      </c>
      <c r="B3873" t="s">
        <v>27</v>
      </c>
      <c r="C3873" t="s">
        <v>19</v>
      </c>
      <c r="D3873" s="1">
        <v>44418</v>
      </c>
      <c r="E3873" s="4">
        <v>1400</v>
      </c>
      <c r="F3873">
        <v>176</v>
      </c>
    </row>
    <row r="3874" spans="1:6" x14ac:dyDescent="0.25">
      <c r="A3874" t="s">
        <v>5</v>
      </c>
      <c r="B3874" t="s">
        <v>27</v>
      </c>
      <c r="C3874" t="s">
        <v>35</v>
      </c>
      <c r="D3874" s="1">
        <v>44418</v>
      </c>
      <c r="E3874" s="4">
        <v>2688</v>
      </c>
      <c r="F3874">
        <v>182</v>
      </c>
    </row>
    <row r="3875" spans="1:6" x14ac:dyDescent="0.25">
      <c r="A3875" t="s">
        <v>34</v>
      </c>
      <c r="B3875" t="s">
        <v>9</v>
      </c>
      <c r="C3875" t="s">
        <v>14</v>
      </c>
      <c r="D3875" s="1">
        <v>44418</v>
      </c>
      <c r="E3875" s="4">
        <v>1050</v>
      </c>
      <c r="F3875">
        <v>669</v>
      </c>
    </row>
    <row r="3876" spans="1:6" x14ac:dyDescent="0.25">
      <c r="A3876" t="s">
        <v>51</v>
      </c>
      <c r="B3876" t="s">
        <v>6</v>
      </c>
      <c r="C3876" t="s">
        <v>28</v>
      </c>
      <c r="D3876" s="1">
        <v>44418</v>
      </c>
      <c r="E3876" s="4">
        <v>6181</v>
      </c>
      <c r="F3876">
        <v>770</v>
      </c>
    </row>
    <row r="3877" spans="1:6" x14ac:dyDescent="0.25">
      <c r="A3877" t="s">
        <v>39</v>
      </c>
      <c r="B3877" t="s">
        <v>16</v>
      </c>
      <c r="C3877" t="s">
        <v>17</v>
      </c>
      <c r="D3877" s="1">
        <v>44418</v>
      </c>
      <c r="E3877" s="4">
        <v>6377</v>
      </c>
      <c r="F3877">
        <v>208</v>
      </c>
    </row>
    <row r="3878" spans="1:6" x14ac:dyDescent="0.25">
      <c r="A3878" t="s">
        <v>13</v>
      </c>
      <c r="B3878" t="s">
        <v>11</v>
      </c>
      <c r="C3878" t="s">
        <v>30</v>
      </c>
      <c r="D3878" s="1">
        <v>44418</v>
      </c>
      <c r="E3878" s="4">
        <v>2457</v>
      </c>
      <c r="F3878">
        <v>133</v>
      </c>
    </row>
    <row r="3879" spans="1:6" x14ac:dyDescent="0.25">
      <c r="A3879" t="s">
        <v>10</v>
      </c>
      <c r="B3879" t="s">
        <v>21</v>
      </c>
      <c r="C3879" t="s">
        <v>24</v>
      </c>
      <c r="D3879" s="1">
        <v>44418</v>
      </c>
      <c r="E3879" s="4">
        <v>2695</v>
      </c>
      <c r="F3879">
        <v>474</v>
      </c>
    </row>
    <row r="3880" spans="1:6" x14ac:dyDescent="0.25">
      <c r="A3880" t="s">
        <v>39</v>
      </c>
      <c r="B3880" t="s">
        <v>9</v>
      </c>
      <c r="C3880" t="s">
        <v>35</v>
      </c>
      <c r="D3880" s="1">
        <v>44418</v>
      </c>
      <c r="E3880" s="4">
        <v>7812</v>
      </c>
      <c r="F3880">
        <v>468</v>
      </c>
    </row>
    <row r="3881" spans="1:6" x14ac:dyDescent="0.25">
      <c r="A3881" t="s">
        <v>46</v>
      </c>
      <c r="B3881" t="s">
        <v>27</v>
      </c>
      <c r="C3881" t="s">
        <v>44</v>
      </c>
      <c r="D3881" s="1">
        <v>44418</v>
      </c>
      <c r="E3881" s="4">
        <v>4438</v>
      </c>
      <c r="F3881">
        <v>23</v>
      </c>
    </row>
    <row r="3882" spans="1:6" x14ac:dyDescent="0.25">
      <c r="A3882" t="s">
        <v>33</v>
      </c>
      <c r="B3882" t="s">
        <v>9</v>
      </c>
      <c r="C3882" t="s">
        <v>48</v>
      </c>
      <c r="D3882" s="1">
        <v>44418</v>
      </c>
      <c r="E3882" s="4">
        <v>154</v>
      </c>
      <c r="F3882">
        <v>32</v>
      </c>
    </row>
    <row r="3883" spans="1:6" x14ac:dyDescent="0.25">
      <c r="A3883" t="s">
        <v>37</v>
      </c>
      <c r="B3883" t="s">
        <v>6</v>
      </c>
      <c r="C3883" t="s">
        <v>12</v>
      </c>
      <c r="D3883" s="1">
        <v>44418</v>
      </c>
      <c r="E3883" s="4">
        <v>6587</v>
      </c>
      <c r="F3883">
        <v>203</v>
      </c>
    </row>
    <row r="3884" spans="1:6" x14ac:dyDescent="0.25">
      <c r="A3884" t="s">
        <v>10</v>
      </c>
      <c r="B3884" t="s">
        <v>11</v>
      </c>
      <c r="C3884" t="s">
        <v>7</v>
      </c>
      <c r="D3884" s="1">
        <v>44418</v>
      </c>
      <c r="E3884" s="4">
        <v>1918</v>
      </c>
      <c r="F3884">
        <v>70</v>
      </c>
    </row>
    <row r="3885" spans="1:6" x14ac:dyDescent="0.25">
      <c r="A3885" t="s">
        <v>23</v>
      </c>
      <c r="B3885" t="s">
        <v>9</v>
      </c>
      <c r="C3885" t="s">
        <v>22</v>
      </c>
      <c r="D3885" s="1">
        <v>44418</v>
      </c>
      <c r="E3885" s="4">
        <v>1904</v>
      </c>
      <c r="F3885">
        <v>142</v>
      </c>
    </row>
    <row r="3886" spans="1:6" x14ac:dyDescent="0.25">
      <c r="A3886" t="s">
        <v>49</v>
      </c>
      <c r="B3886" t="s">
        <v>27</v>
      </c>
      <c r="C3886" t="s">
        <v>35</v>
      </c>
      <c r="D3886" s="1">
        <v>44418</v>
      </c>
      <c r="E3886" s="4">
        <v>5369</v>
      </c>
      <c r="F3886">
        <v>352</v>
      </c>
    </row>
    <row r="3887" spans="1:6" x14ac:dyDescent="0.25">
      <c r="A3887" t="s">
        <v>13</v>
      </c>
      <c r="B3887" t="s">
        <v>27</v>
      </c>
      <c r="C3887" t="s">
        <v>17</v>
      </c>
      <c r="D3887" s="1">
        <v>44418</v>
      </c>
      <c r="E3887" s="4">
        <v>5698</v>
      </c>
      <c r="F3887">
        <v>103</v>
      </c>
    </row>
    <row r="3888" spans="1:6" x14ac:dyDescent="0.25">
      <c r="A3888" t="s">
        <v>33</v>
      </c>
      <c r="B3888" t="s">
        <v>21</v>
      </c>
      <c r="C3888" t="s">
        <v>22</v>
      </c>
      <c r="D3888" s="1">
        <v>44419</v>
      </c>
      <c r="E3888" s="4">
        <v>3570</v>
      </c>
      <c r="F3888">
        <v>56</v>
      </c>
    </row>
    <row r="3889" spans="1:6" x14ac:dyDescent="0.25">
      <c r="A3889" t="s">
        <v>15</v>
      </c>
      <c r="B3889" t="s">
        <v>16</v>
      </c>
      <c r="C3889" t="s">
        <v>35</v>
      </c>
      <c r="D3889" s="1">
        <v>44419</v>
      </c>
      <c r="E3889" s="4">
        <v>4928</v>
      </c>
      <c r="F3889">
        <v>205</v>
      </c>
    </row>
    <row r="3890" spans="1:6" x14ac:dyDescent="0.25">
      <c r="A3890" t="s">
        <v>37</v>
      </c>
      <c r="B3890" t="s">
        <v>16</v>
      </c>
      <c r="C3890" t="s">
        <v>14</v>
      </c>
      <c r="D3890" s="1">
        <v>44419</v>
      </c>
      <c r="E3890" s="4">
        <v>3584</v>
      </c>
      <c r="F3890">
        <v>368</v>
      </c>
    </row>
    <row r="3891" spans="1:6" x14ac:dyDescent="0.25">
      <c r="A3891" t="s">
        <v>18</v>
      </c>
      <c r="B3891" t="s">
        <v>11</v>
      </c>
      <c r="C3891" t="s">
        <v>7</v>
      </c>
      <c r="D3891" s="1">
        <v>44419</v>
      </c>
      <c r="E3891" s="4">
        <v>8218</v>
      </c>
      <c r="F3891">
        <v>31</v>
      </c>
    </row>
    <row r="3892" spans="1:6" x14ac:dyDescent="0.25">
      <c r="A3892" t="s">
        <v>49</v>
      </c>
      <c r="B3892" t="s">
        <v>11</v>
      </c>
      <c r="C3892" t="s">
        <v>42</v>
      </c>
      <c r="D3892" s="1">
        <v>44419</v>
      </c>
      <c r="E3892" s="4">
        <v>3437</v>
      </c>
      <c r="F3892">
        <v>345</v>
      </c>
    </row>
    <row r="3893" spans="1:6" x14ac:dyDescent="0.25">
      <c r="A3893" t="s">
        <v>20</v>
      </c>
      <c r="B3893" t="s">
        <v>21</v>
      </c>
      <c r="C3893" t="s">
        <v>38</v>
      </c>
      <c r="D3893" s="1">
        <v>44419</v>
      </c>
      <c r="E3893" s="4">
        <v>469</v>
      </c>
      <c r="F3893">
        <v>70</v>
      </c>
    </row>
    <row r="3894" spans="1:6" x14ac:dyDescent="0.25">
      <c r="A3894" t="s">
        <v>51</v>
      </c>
      <c r="B3894" t="s">
        <v>9</v>
      </c>
      <c r="C3894" t="s">
        <v>14</v>
      </c>
      <c r="D3894" s="1">
        <v>44419</v>
      </c>
      <c r="E3894" s="4">
        <v>28</v>
      </c>
      <c r="F3894">
        <v>980</v>
      </c>
    </row>
    <row r="3895" spans="1:6" x14ac:dyDescent="0.25">
      <c r="A3895" t="s">
        <v>40</v>
      </c>
      <c r="B3895" t="s">
        <v>11</v>
      </c>
      <c r="C3895" t="s">
        <v>42</v>
      </c>
      <c r="D3895" s="1">
        <v>44419</v>
      </c>
      <c r="E3895" s="4">
        <v>623</v>
      </c>
      <c r="F3895">
        <v>63</v>
      </c>
    </row>
    <row r="3896" spans="1:6" x14ac:dyDescent="0.25">
      <c r="A3896" t="s">
        <v>51</v>
      </c>
      <c r="B3896" t="s">
        <v>21</v>
      </c>
      <c r="C3896" t="s">
        <v>19</v>
      </c>
      <c r="D3896" s="1">
        <v>44419</v>
      </c>
      <c r="E3896" s="4">
        <v>2982</v>
      </c>
      <c r="F3896">
        <v>280</v>
      </c>
    </row>
    <row r="3897" spans="1:6" x14ac:dyDescent="0.25">
      <c r="A3897" t="s">
        <v>34</v>
      </c>
      <c r="B3897" t="s">
        <v>16</v>
      </c>
      <c r="C3897" t="s">
        <v>26</v>
      </c>
      <c r="D3897" s="1">
        <v>44419</v>
      </c>
      <c r="E3897" s="4">
        <v>5649</v>
      </c>
      <c r="F3897">
        <v>103</v>
      </c>
    </row>
    <row r="3898" spans="1:6" x14ac:dyDescent="0.25">
      <c r="A3898" t="s">
        <v>29</v>
      </c>
      <c r="B3898" t="s">
        <v>21</v>
      </c>
      <c r="C3898" t="s">
        <v>17</v>
      </c>
      <c r="D3898" s="1">
        <v>44419</v>
      </c>
      <c r="E3898" s="4">
        <v>4935</v>
      </c>
      <c r="F3898">
        <v>327</v>
      </c>
    </row>
    <row r="3899" spans="1:6" x14ac:dyDescent="0.25">
      <c r="A3899" t="s">
        <v>40</v>
      </c>
      <c r="B3899" t="s">
        <v>11</v>
      </c>
      <c r="C3899" t="s">
        <v>36</v>
      </c>
      <c r="D3899" s="1">
        <v>44419</v>
      </c>
      <c r="E3899" s="4">
        <v>5166</v>
      </c>
      <c r="F3899">
        <v>547</v>
      </c>
    </row>
    <row r="3900" spans="1:6" x14ac:dyDescent="0.25">
      <c r="A3900" t="s">
        <v>51</v>
      </c>
      <c r="B3900" t="s">
        <v>9</v>
      </c>
      <c r="C3900" t="s">
        <v>24</v>
      </c>
      <c r="D3900" s="1">
        <v>44419</v>
      </c>
      <c r="E3900" s="4">
        <v>2051</v>
      </c>
      <c r="F3900">
        <v>115</v>
      </c>
    </row>
    <row r="3901" spans="1:6" x14ac:dyDescent="0.25">
      <c r="A3901" t="s">
        <v>15</v>
      </c>
      <c r="B3901" t="s">
        <v>11</v>
      </c>
      <c r="C3901" t="s">
        <v>42</v>
      </c>
      <c r="D3901" s="1">
        <v>44419</v>
      </c>
      <c r="E3901" s="4">
        <v>2989</v>
      </c>
      <c r="F3901">
        <v>147</v>
      </c>
    </row>
    <row r="3902" spans="1:6" x14ac:dyDescent="0.25">
      <c r="A3902" t="s">
        <v>32</v>
      </c>
      <c r="B3902" t="s">
        <v>9</v>
      </c>
      <c r="C3902" t="s">
        <v>36</v>
      </c>
      <c r="D3902" s="1">
        <v>44419</v>
      </c>
      <c r="E3902" s="4">
        <v>2303</v>
      </c>
      <c r="F3902">
        <v>452</v>
      </c>
    </row>
    <row r="3903" spans="1:6" x14ac:dyDescent="0.25">
      <c r="A3903" t="s">
        <v>46</v>
      </c>
      <c r="B3903" t="s">
        <v>11</v>
      </c>
      <c r="C3903" t="s">
        <v>12</v>
      </c>
      <c r="D3903" s="1">
        <v>44419</v>
      </c>
      <c r="E3903" s="4">
        <v>10773</v>
      </c>
      <c r="F3903">
        <v>165</v>
      </c>
    </row>
    <row r="3904" spans="1:6" x14ac:dyDescent="0.25">
      <c r="A3904" t="s">
        <v>13</v>
      </c>
      <c r="B3904" t="s">
        <v>16</v>
      </c>
      <c r="C3904" t="s">
        <v>22</v>
      </c>
      <c r="D3904" s="1">
        <v>44420</v>
      </c>
      <c r="E3904" s="4">
        <v>6923</v>
      </c>
      <c r="F3904">
        <v>69</v>
      </c>
    </row>
    <row r="3905" spans="1:6" x14ac:dyDescent="0.25">
      <c r="A3905" t="s">
        <v>10</v>
      </c>
      <c r="B3905" t="s">
        <v>21</v>
      </c>
      <c r="C3905" t="s">
        <v>19</v>
      </c>
      <c r="D3905" s="1">
        <v>44420</v>
      </c>
      <c r="E3905" s="4">
        <v>1708</v>
      </c>
      <c r="F3905">
        <v>43</v>
      </c>
    </row>
    <row r="3906" spans="1:6" x14ac:dyDescent="0.25">
      <c r="A3906" t="s">
        <v>51</v>
      </c>
      <c r="B3906" t="s">
        <v>9</v>
      </c>
      <c r="C3906" t="s">
        <v>36</v>
      </c>
      <c r="D3906" s="1">
        <v>44420</v>
      </c>
      <c r="E3906" s="4">
        <v>6944</v>
      </c>
      <c r="F3906">
        <v>202</v>
      </c>
    </row>
    <row r="3907" spans="1:6" x14ac:dyDescent="0.25">
      <c r="A3907" t="s">
        <v>46</v>
      </c>
      <c r="B3907" t="s">
        <v>9</v>
      </c>
      <c r="C3907" t="s">
        <v>31</v>
      </c>
      <c r="D3907" s="1">
        <v>44420</v>
      </c>
      <c r="E3907" s="4">
        <v>2373</v>
      </c>
      <c r="F3907">
        <v>1330</v>
      </c>
    </row>
    <row r="3908" spans="1:6" x14ac:dyDescent="0.25">
      <c r="A3908" t="s">
        <v>33</v>
      </c>
      <c r="B3908" t="s">
        <v>9</v>
      </c>
      <c r="C3908" t="s">
        <v>26</v>
      </c>
      <c r="D3908" s="1">
        <v>44420</v>
      </c>
      <c r="E3908" s="4">
        <v>10976</v>
      </c>
      <c r="F3908">
        <v>230</v>
      </c>
    </row>
    <row r="3909" spans="1:6" x14ac:dyDescent="0.25">
      <c r="A3909" t="s">
        <v>18</v>
      </c>
      <c r="B3909" t="s">
        <v>27</v>
      </c>
      <c r="C3909" t="s">
        <v>24</v>
      </c>
      <c r="D3909" s="1">
        <v>44420</v>
      </c>
      <c r="E3909" s="4">
        <v>5110</v>
      </c>
      <c r="F3909">
        <v>139</v>
      </c>
    </row>
    <row r="3910" spans="1:6" x14ac:dyDescent="0.25">
      <c r="A3910" t="s">
        <v>41</v>
      </c>
      <c r="B3910" t="s">
        <v>21</v>
      </c>
      <c r="C3910" t="s">
        <v>31</v>
      </c>
      <c r="D3910" s="1">
        <v>44420</v>
      </c>
      <c r="E3910" s="4">
        <v>8323</v>
      </c>
      <c r="F3910">
        <v>323</v>
      </c>
    </row>
    <row r="3911" spans="1:6" x14ac:dyDescent="0.25">
      <c r="A3911" t="s">
        <v>46</v>
      </c>
      <c r="B3911" t="s">
        <v>9</v>
      </c>
      <c r="C3911" t="s">
        <v>36</v>
      </c>
      <c r="D3911" s="1">
        <v>44420</v>
      </c>
      <c r="E3911" s="4">
        <v>1008</v>
      </c>
      <c r="F3911">
        <v>174</v>
      </c>
    </row>
    <row r="3912" spans="1:6" x14ac:dyDescent="0.25">
      <c r="A3912" t="s">
        <v>46</v>
      </c>
      <c r="B3912" t="s">
        <v>16</v>
      </c>
      <c r="C3912" t="s">
        <v>44</v>
      </c>
      <c r="D3912" s="1">
        <v>44420</v>
      </c>
      <c r="E3912" s="4">
        <v>1449</v>
      </c>
      <c r="F3912">
        <v>505</v>
      </c>
    </row>
    <row r="3913" spans="1:6" x14ac:dyDescent="0.25">
      <c r="A3913" t="s">
        <v>41</v>
      </c>
      <c r="B3913" t="s">
        <v>27</v>
      </c>
      <c r="C3913" t="s">
        <v>7</v>
      </c>
      <c r="D3913" s="1">
        <v>44420</v>
      </c>
      <c r="E3913" s="4">
        <v>1127</v>
      </c>
      <c r="F3913">
        <v>270</v>
      </c>
    </row>
    <row r="3914" spans="1:6" x14ac:dyDescent="0.25">
      <c r="A3914" t="s">
        <v>20</v>
      </c>
      <c r="B3914" t="s">
        <v>27</v>
      </c>
      <c r="C3914" t="s">
        <v>38</v>
      </c>
      <c r="D3914" s="1">
        <v>44420</v>
      </c>
      <c r="E3914" s="4">
        <v>8512</v>
      </c>
      <c r="F3914">
        <v>248</v>
      </c>
    </row>
    <row r="3915" spans="1:6" x14ac:dyDescent="0.25">
      <c r="A3915" t="s">
        <v>39</v>
      </c>
      <c r="B3915" t="s">
        <v>16</v>
      </c>
      <c r="C3915" t="s">
        <v>48</v>
      </c>
      <c r="D3915" s="1">
        <v>44420</v>
      </c>
      <c r="E3915" s="4">
        <v>3521</v>
      </c>
      <c r="F3915">
        <v>78</v>
      </c>
    </row>
    <row r="3916" spans="1:6" x14ac:dyDescent="0.25">
      <c r="A3916" t="s">
        <v>46</v>
      </c>
      <c r="B3916" t="s">
        <v>9</v>
      </c>
      <c r="C3916" t="s">
        <v>28</v>
      </c>
      <c r="D3916" s="1">
        <v>44420</v>
      </c>
      <c r="E3916" s="4">
        <v>7693</v>
      </c>
      <c r="F3916">
        <v>1050</v>
      </c>
    </row>
    <row r="3917" spans="1:6" x14ac:dyDescent="0.25">
      <c r="A3917" t="s">
        <v>29</v>
      </c>
      <c r="B3917" t="s">
        <v>9</v>
      </c>
      <c r="C3917" t="s">
        <v>35</v>
      </c>
      <c r="D3917" s="1">
        <v>44420</v>
      </c>
      <c r="E3917" s="4">
        <v>3906</v>
      </c>
      <c r="F3917">
        <v>137</v>
      </c>
    </row>
    <row r="3918" spans="1:6" x14ac:dyDescent="0.25">
      <c r="A3918" t="s">
        <v>46</v>
      </c>
      <c r="B3918" t="s">
        <v>11</v>
      </c>
      <c r="C3918" t="s">
        <v>50</v>
      </c>
      <c r="D3918" s="1">
        <v>44420</v>
      </c>
      <c r="E3918" s="4">
        <v>1869</v>
      </c>
      <c r="F3918">
        <v>238</v>
      </c>
    </row>
    <row r="3919" spans="1:6" x14ac:dyDescent="0.25">
      <c r="A3919" t="s">
        <v>29</v>
      </c>
      <c r="B3919" t="s">
        <v>16</v>
      </c>
      <c r="C3919" t="s">
        <v>30</v>
      </c>
      <c r="D3919" s="1">
        <v>44420</v>
      </c>
      <c r="E3919" s="4">
        <v>4410</v>
      </c>
      <c r="F3919">
        <v>243</v>
      </c>
    </row>
    <row r="3920" spans="1:6" x14ac:dyDescent="0.25">
      <c r="A3920" t="s">
        <v>37</v>
      </c>
      <c r="B3920" t="s">
        <v>6</v>
      </c>
      <c r="C3920" t="s">
        <v>17</v>
      </c>
      <c r="D3920" s="1">
        <v>44420</v>
      </c>
      <c r="E3920" s="4">
        <v>210</v>
      </c>
      <c r="F3920">
        <v>458</v>
      </c>
    </row>
    <row r="3921" spans="1:6" x14ac:dyDescent="0.25">
      <c r="A3921" t="s">
        <v>51</v>
      </c>
      <c r="B3921" t="s">
        <v>11</v>
      </c>
      <c r="C3921" t="s">
        <v>48</v>
      </c>
      <c r="D3921" s="1">
        <v>44420</v>
      </c>
      <c r="E3921" s="4">
        <v>2590</v>
      </c>
      <c r="F3921">
        <v>284</v>
      </c>
    </row>
    <row r="3922" spans="1:6" x14ac:dyDescent="0.25">
      <c r="A3922" t="s">
        <v>34</v>
      </c>
      <c r="B3922" t="s">
        <v>16</v>
      </c>
      <c r="C3922" t="s">
        <v>24</v>
      </c>
      <c r="D3922" s="1">
        <v>44420</v>
      </c>
      <c r="E3922" s="4">
        <v>5670</v>
      </c>
      <c r="F3922">
        <v>128</v>
      </c>
    </row>
    <row r="3923" spans="1:6" x14ac:dyDescent="0.25">
      <c r="A3923" t="s">
        <v>15</v>
      </c>
      <c r="B3923" t="s">
        <v>21</v>
      </c>
      <c r="C3923" t="s">
        <v>38</v>
      </c>
      <c r="D3923" s="1">
        <v>44420</v>
      </c>
      <c r="E3923" s="4">
        <v>4088</v>
      </c>
      <c r="F3923">
        <v>400</v>
      </c>
    </row>
    <row r="3924" spans="1:6" x14ac:dyDescent="0.25">
      <c r="A3924" t="s">
        <v>41</v>
      </c>
      <c r="B3924" t="s">
        <v>11</v>
      </c>
      <c r="C3924" t="s">
        <v>47</v>
      </c>
      <c r="D3924" s="1">
        <v>44420</v>
      </c>
      <c r="E3924" s="4">
        <v>378</v>
      </c>
      <c r="F3924">
        <v>386</v>
      </c>
    </row>
    <row r="3925" spans="1:6" x14ac:dyDescent="0.25">
      <c r="A3925" t="s">
        <v>46</v>
      </c>
      <c r="B3925" t="s">
        <v>27</v>
      </c>
      <c r="C3925" t="s">
        <v>35</v>
      </c>
      <c r="D3925" s="1">
        <v>44420</v>
      </c>
      <c r="E3925" s="4">
        <v>119</v>
      </c>
      <c r="F3925">
        <v>416</v>
      </c>
    </row>
    <row r="3926" spans="1:6" x14ac:dyDescent="0.25">
      <c r="A3926" t="s">
        <v>18</v>
      </c>
      <c r="B3926" t="s">
        <v>16</v>
      </c>
      <c r="C3926" t="s">
        <v>43</v>
      </c>
      <c r="D3926" s="1">
        <v>44420</v>
      </c>
      <c r="E3926" s="4">
        <v>532</v>
      </c>
      <c r="F3926">
        <v>280</v>
      </c>
    </row>
    <row r="3927" spans="1:6" x14ac:dyDescent="0.25">
      <c r="A3927" t="s">
        <v>49</v>
      </c>
      <c r="B3927" t="s">
        <v>27</v>
      </c>
      <c r="C3927" t="s">
        <v>36</v>
      </c>
      <c r="D3927" s="1">
        <v>44420</v>
      </c>
      <c r="E3927" s="4">
        <v>8099</v>
      </c>
      <c r="F3927">
        <v>129</v>
      </c>
    </row>
    <row r="3928" spans="1:6" x14ac:dyDescent="0.25">
      <c r="A3928" t="s">
        <v>23</v>
      </c>
      <c r="B3928" t="s">
        <v>27</v>
      </c>
      <c r="C3928" t="s">
        <v>35</v>
      </c>
      <c r="D3928" s="1">
        <v>44420</v>
      </c>
      <c r="E3928" s="4">
        <v>5803</v>
      </c>
      <c r="F3928">
        <v>114</v>
      </c>
    </row>
    <row r="3929" spans="1:6" x14ac:dyDescent="0.25">
      <c r="A3929" t="s">
        <v>23</v>
      </c>
      <c r="B3929" t="s">
        <v>9</v>
      </c>
      <c r="C3929" t="s">
        <v>45</v>
      </c>
      <c r="D3929" s="1">
        <v>44420</v>
      </c>
      <c r="E3929" s="4">
        <v>2590</v>
      </c>
      <c r="F3929">
        <v>77</v>
      </c>
    </row>
    <row r="3930" spans="1:6" x14ac:dyDescent="0.25">
      <c r="A3930" t="s">
        <v>34</v>
      </c>
      <c r="B3930" t="s">
        <v>11</v>
      </c>
      <c r="C3930" t="s">
        <v>28</v>
      </c>
      <c r="D3930" s="1">
        <v>44420</v>
      </c>
      <c r="E3930" s="4">
        <v>10815</v>
      </c>
      <c r="F3930">
        <v>276</v>
      </c>
    </row>
    <row r="3931" spans="1:6" x14ac:dyDescent="0.25">
      <c r="A3931" t="s">
        <v>34</v>
      </c>
      <c r="B3931" t="s">
        <v>11</v>
      </c>
      <c r="C3931" t="s">
        <v>22</v>
      </c>
      <c r="D3931" s="1">
        <v>44420</v>
      </c>
      <c r="E3931" s="4">
        <v>5033</v>
      </c>
      <c r="F3931">
        <v>547</v>
      </c>
    </row>
    <row r="3932" spans="1:6" x14ac:dyDescent="0.25">
      <c r="A3932" t="s">
        <v>8</v>
      </c>
      <c r="B3932" t="s">
        <v>6</v>
      </c>
      <c r="C3932" t="s">
        <v>7</v>
      </c>
      <c r="D3932" s="1">
        <v>44420</v>
      </c>
      <c r="E3932" s="4">
        <v>1267</v>
      </c>
      <c r="F3932">
        <v>335</v>
      </c>
    </row>
    <row r="3933" spans="1:6" x14ac:dyDescent="0.25">
      <c r="A3933" t="s">
        <v>37</v>
      </c>
      <c r="B3933" t="s">
        <v>27</v>
      </c>
      <c r="C3933" t="s">
        <v>45</v>
      </c>
      <c r="D3933" s="1">
        <v>44420</v>
      </c>
      <c r="E3933" s="4">
        <v>301</v>
      </c>
      <c r="F3933">
        <v>553</v>
      </c>
    </row>
    <row r="3934" spans="1:6" x14ac:dyDescent="0.25">
      <c r="A3934" t="s">
        <v>51</v>
      </c>
      <c r="B3934" t="s">
        <v>16</v>
      </c>
      <c r="C3934" t="s">
        <v>19</v>
      </c>
      <c r="D3934" s="1">
        <v>44420</v>
      </c>
      <c r="E3934" s="4">
        <v>1099</v>
      </c>
      <c r="F3934">
        <v>356</v>
      </c>
    </row>
    <row r="3935" spans="1:6" x14ac:dyDescent="0.25">
      <c r="A3935" t="s">
        <v>8</v>
      </c>
      <c r="B3935" t="s">
        <v>11</v>
      </c>
      <c r="C3935" t="s">
        <v>7</v>
      </c>
      <c r="D3935" s="1">
        <v>44420</v>
      </c>
      <c r="E3935" s="4">
        <v>2394</v>
      </c>
      <c r="F3935">
        <v>121</v>
      </c>
    </row>
    <row r="3936" spans="1:6" x14ac:dyDescent="0.25">
      <c r="A3936" t="s">
        <v>25</v>
      </c>
      <c r="B3936" t="s">
        <v>11</v>
      </c>
      <c r="C3936" t="s">
        <v>12</v>
      </c>
      <c r="D3936" s="1">
        <v>44420</v>
      </c>
      <c r="E3936" s="4">
        <v>651</v>
      </c>
      <c r="F3936">
        <v>362</v>
      </c>
    </row>
    <row r="3937" spans="1:6" x14ac:dyDescent="0.25">
      <c r="A3937" t="s">
        <v>18</v>
      </c>
      <c r="B3937" t="s">
        <v>11</v>
      </c>
      <c r="C3937" t="s">
        <v>26</v>
      </c>
      <c r="D3937" s="1">
        <v>44420</v>
      </c>
      <c r="E3937" s="4">
        <v>1666</v>
      </c>
      <c r="F3937">
        <v>415</v>
      </c>
    </row>
    <row r="3938" spans="1:6" x14ac:dyDescent="0.25">
      <c r="A3938" t="s">
        <v>33</v>
      </c>
      <c r="B3938" t="s">
        <v>27</v>
      </c>
      <c r="C3938" t="s">
        <v>28</v>
      </c>
      <c r="D3938" s="1">
        <v>44420</v>
      </c>
      <c r="E3938" s="4">
        <v>5271</v>
      </c>
      <c r="F3938">
        <v>310</v>
      </c>
    </row>
    <row r="3939" spans="1:6" x14ac:dyDescent="0.25">
      <c r="A3939" t="s">
        <v>37</v>
      </c>
      <c r="B3939" t="s">
        <v>21</v>
      </c>
      <c r="C3939" t="s">
        <v>50</v>
      </c>
      <c r="D3939" s="1">
        <v>44420</v>
      </c>
      <c r="E3939" s="4">
        <v>5012</v>
      </c>
      <c r="F3939">
        <v>117</v>
      </c>
    </row>
    <row r="3940" spans="1:6" x14ac:dyDescent="0.25">
      <c r="A3940" t="s">
        <v>34</v>
      </c>
      <c r="B3940" t="s">
        <v>27</v>
      </c>
      <c r="C3940" t="s">
        <v>22</v>
      </c>
      <c r="D3940" s="1">
        <v>44420</v>
      </c>
      <c r="E3940" s="4">
        <v>14595</v>
      </c>
      <c r="F3940">
        <v>661</v>
      </c>
    </row>
    <row r="3941" spans="1:6" x14ac:dyDescent="0.25">
      <c r="A3941" t="s">
        <v>20</v>
      </c>
      <c r="B3941" t="s">
        <v>27</v>
      </c>
      <c r="C3941" t="s">
        <v>52</v>
      </c>
      <c r="D3941" s="1">
        <v>44420</v>
      </c>
      <c r="E3941" s="4">
        <v>1232</v>
      </c>
      <c r="F3941">
        <v>24</v>
      </c>
    </row>
    <row r="3942" spans="1:6" x14ac:dyDescent="0.25">
      <c r="A3942" t="s">
        <v>49</v>
      </c>
      <c r="B3942" t="s">
        <v>21</v>
      </c>
      <c r="C3942" t="s">
        <v>31</v>
      </c>
      <c r="D3942" s="1">
        <v>44420</v>
      </c>
      <c r="E3942" s="4">
        <v>7147</v>
      </c>
      <c r="F3942">
        <v>910</v>
      </c>
    </row>
    <row r="3943" spans="1:6" x14ac:dyDescent="0.25">
      <c r="A3943" t="s">
        <v>23</v>
      </c>
      <c r="B3943" t="s">
        <v>9</v>
      </c>
      <c r="C3943" t="s">
        <v>17</v>
      </c>
      <c r="D3943" s="1">
        <v>44420</v>
      </c>
      <c r="E3943" s="4">
        <v>2030</v>
      </c>
      <c r="F3943">
        <v>14</v>
      </c>
    </row>
    <row r="3944" spans="1:6" x14ac:dyDescent="0.25">
      <c r="A3944" t="s">
        <v>29</v>
      </c>
      <c r="B3944" t="s">
        <v>16</v>
      </c>
      <c r="C3944" t="s">
        <v>22</v>
      </c>
      <c r="D3944" s="1">
        <v>44420</v>
      </c>
      <c r="E3944" s="4">
        <v>1624</v>
      </c>
      <c r="F3944">
        <v>241</v>
      </c>
    </row>
    <row r="3945" spans="1:6" x14ac:dyDescent="0.25">
      <c r="A3945" t="s">
        <v>51</v>
      </c>
      <c r="B3945" t="s">
        <v>16</v>
      </c>
      <c r="C3945" t="s">
        <v>48</v>
      </c>
      <c r="D3945" s="1">
        <v>44420</v>
      </c>
      <c r="E3945" s="4">
        <v>3066</v>
      </c>
      <c r="F3945">
        <v>444</v>
      </c>
    </row>
    <row r="3946" spans="1:6" x14ac:dyDescent="0.25">
      <c r="A3946" t="s">
        <v>37</v>
      </c>
      <c r="B3946" t="s">
        <v>21</v>
      </c>
      <c r="C3946" t="s">
        <v>52</v>
      </c>
      <c r="D3946" s="1">
        <v>44420</v>
      </c>
      <c r="E3946" s="4">
        <v>980</v>
      </c>
      <c r="F3946">
        <v>210</v>
      </c>
    </row>
    <row r="3947" spans="1:6" x14ac:dyDescent="0.25">
      <c r="A3947" t="s">
        <v>51</v>
      </c>
      <c r="B3947" t="s">
        <v>21</v>
      </c>
      <c r="C3947" t="s">
        <v>36</v>
      </c>
      <c r="D3947" s="1">
        <v>44420</v>
      </c>
      <c r="E3947" s="4">
        <v>2464</v>
      </c>
      <c r="F3947">
        <v>145</v>
      </c>
    </row>
    <row r="3948" spans="1:6" x14ac:dyDescent="0.25">
      <c r="A3948" t="s">
        <v>49</v>
      </c>
      <c r="B3948" t="s">
        <v>9</v>
      </c>
      <c r="C3948" t="s">
        <v>47</v>
      </c>
      <c r="D3948" s="1">
        <v>44420</v>
      </c>
      <c r="E3948" s="4">
        <v>7924</v>
      </c>
      <c r="F3948">
        <v>374</v>
      </c>
    </row>
    <row r="3949" spans="1:6" x14ac:dyDescent="0.25">
      <c r="A3949" t="s">
        <v>34</v>
      </c>
      <c r="B3949" t="s">
        <v>27</v>
      </c>
      <c r="C3949" t="s">
        <v>14</v>
      </c>
      <c r="D3949" s="1">
        <v>44420</v>
      </c>
      <c r="E3949" s="4">
        <v>9289</v>
      </c>
      <c r="F3949">
        <v>700</v>
      </c>
    </row>
    <row r="3950" spans="1:6" x14ac:dyDescent="0.25">
      <c r="A3950" t="s">
        <v>32</v>
      </c>
      <c r="B3950" t="s">
        <v>27</v>
      </c>
      <c r="C3950" t="s">
        <v>26</v>
      </c>
      <c r="D3950" s="1">
        <v>44420</v>
      </c>
      <c r="E3950" s="4">
        <v>7630</v>
      </c>
      <c r="F3950">
        <v>129</v>
      </c>
    </row>
    <row r="3951" spans="1:6" x14ac:dyDescent="0.25">
      <c r="A3951" t="s">
        <v>10</v>
      </c>
      <c r="B3951" t="s">
        <v>9</v>
      </c>
      <c r="C3951" t="s">
        <v>24</v>
      </c>
      <c r="D3951" s="1">
        <v>44420</v>
      </c>
      <c r="E3951" s="4">
        <v>3731</v>
      </c>
      <c r="F3951">
        <v>253</v>
      </c>
    </row>
    <row r="3952" spans="1:6" x14ac:dyDescent="0.25">
      <c r="A3952" t="s">
        <v>20</v>
      </c>
      <c r="B3952" t="s">
        <v>6</v>
      </c>
      <c r="C3952" t="s">
        <v>17</v>
      </c>
      <c r="D3952" s="1">
        <v>44420</v>
      </c>
      <c r="E3952" s="4">
        <v>6727</v>
      </c>
      <c r="F3952">
        <v>106</v>
      </c>
    </row>
    <row r="3953" spans="1:6" x14ac:dyDescent="0.25">
      <c r="A3953" t="s">
        <v>39</v>
      </c>
      <c r="B3953" t="s">
        <v>6</v>
      </c>
      <c r="C3953" t="s">
        <v>42</v>
      </c>
      <c r="D3953" s="1">
        <v>44420</v>
      </c>
      <c r="E3953" s="4">
        <v>1610</v>
      </c>
      <c r="F3953">
        <v>286</v>
      </c>
    </row>
    <row r="3954" spans="1:6" x14ac:dyDescent="0.25">
      <c r="A3954" t="s">
        <v>5</v>
      </c>
      <c r="B3954" t="s">
        <v>9</v>
      </c>
      <c r="C3954" t="s">
        <v>14</v>
      </c>
      <c r="D3954" s="1">
        <v>44420</v>
      </c>
      <c r="E3954" s="4">
        <v>1043</v>
      </c>
      <c r="F3954">
        <v>249</v>
      </c>
    </row>
    <row r="3955" spans="1:6" x14ac:dyDescent="0.25">
      <c r="A3955" t="s">
        <v>23</v>
      </c>
      <c r="B3955" t="s">
        <v>21</v>
      </c>
      <c r="C3955" t="s">
        <v>22</v>
      </c>
      <c r="D3955" s="1">
        <v>44420</v>
      </c>
      <c r="E3955" s="4">
        <v>5880</v>
      </c>
      <c r="F3955">
        <v>350</v>
      </c>
    </row>
    <row r="3956" spans="1:6" x14ac:dyDescent="0.25">
      <c r="A3956" t="s">
        <v>23</v>
      </c>
      <c r="B3956" t="s">
        <v>11</v>
      </c>
      <c r="C3956" t="s">
        <v>31</v>
      </c>
      <c r="D3956" s="1">
        <v>44420</v>
      </c>
      <c r="E3956" s="4">
        <v>7294</v>
      </c>
      <c r="F3956">
        <v>1330</v>
      </c>
    </row>
    <row r="3957" spans="1:6" x14ac:dyDescent="0.25">
      <c r="A3957" t="s">
        <v>51</v>
      </c>
      <c r="B3957" t="s">
        <v>11</v>
      </c>
      <c r="C3957" t="s">
        <v>38</v>
      </c>
      <c r="D3957" s="1">
        <v>44420</v>
      </c>
      <c r="E3957" s="4">
        <v>987</v>
      </c>
      <c r="F3957">
        <v>110</v>
      </c>
    </row>
    <row r="3958" spans="1:6" x14ac:dyDescent="0.25">
      <c r="A3958" t="s">
        <v>39</v>
      </c>
      <c r="B3958" t="s">
        <v>16</v>
      </c>
      <c r="C3958" t="s">
        <v>43</v>
      </c>
      <c r="D3958" s="1">
        <v>44421</v>
      </c>
      <c r="E3958" s="4">
        <v>2247</v>
      </c>
      <c r="F3958">
        <v>179</v>
      </c>
    </row>
    <row r="3959" spans="1:6" x14ac:dyDescent="0.25">
      <c r="A3959" t="s">
        <v>32</v>
      </c>
      <c r="B3959" t="s">
        <v>27</v>
      </c>
      <c r="C3959" t="s">
        <v>17</v>
      </c>
      <c r="D3959" s="1">
        <v>44421</v>
      </c>
      <c r="E3959" s="4">
        <v>1183</v>
      </c>
      <c r="F3959">
        <v>178</v>
      </c>
    </row>
    <row r="3960" spans="1:6" x14ac:dyDescent="0.25">
      <c r="A3960" t="s">
        <v>41</v>
      </c>
      <c r="B3960" t="s">
        <v>11</v>
      </c>
      <c r="C3960" t="s">
        <v>12</v>
      </c>
      <c r="D3960" s="1">
        <v>44421</v>
      </c>
      <c r="E3960" s="4">
        <v>4368</v>
      </c>
      <c r="F3960">
        <v>145</v>
      </c>
    </row>
    <row r="3961" spans="1:6" x14ac:dyDescent="0.25">
      <c r="A3961" t="s">
        <v>29</v>
      </c>
      <c r="B3961" t="s">
        <v>6</v>
      </c>
      <c r="C3961" t="s">
        <v>50</v>
      </c>
      <c r="D3961" s="1">
        <v>44421</v>
      </c>
      <c r="E3961" s="4">
        <v>8764</v>
      </c>
      <c r="F3961">
        <v>840</v>
      </c>
    </row>
    <row r="3962" spans="1:6" x14ac:dyDescent="0.25">
      <c r="A3962" t="s">
        <v>51</v>
      </c>
      <c r="B3962" t="s">
        <v>6</v>
      </c>
      <c r="C3962" t="s">
        <v>47</v>
      </c>
      <c r="D3962" s="1">
        <v>44421</v>
      </c>
      <c r="E3962" s="4">
        <v>1246</v>
      </c>
      <c r="F3962">
        <v>158</v>
      </c>
    </row>
    <row r="3963" spans="1:6" x14ac:dyDescent="0.25">
      <c r="A3963" t="s">
        <v>23</v>
      </c>
      <c r="B3963" t="s">
        <v>9</v>
      </c>
      <c r="C3963" t="s">
        <v>44</v>
      </c>
      <c r="D3963" s="1">
        <v>44421</v>
      </c>
      <c r="E3963" s="4">
        <v>364</v>
      </c>
      <c r="F3963">
        <v>60</v>
      </c>
    </row>
    <row r="3964" spans="1:6" x14ac:dyDescent="0.25">
      <c r="A3964" t="s">
        <v>51</v>
      </c>
      <c r="B3964" t="s">
        <v>27</v>
      </c>
      <c r="C3964" t="s">
        <v>47</v>
      </c>
      <c r="D3964" s="1">
        <v>44421</v>
      </c>
      <c r="E3964" s="4">
        <v>7700</v>
      </c>
      <c r="F3964">
        <v>9</v>
      </c>
    </row>
    <row r="3965" spans="1:6" x14ac:dyDescent="0.25">
      <c r="A3965" t="s">
        <v>15</v>
      </c>
      <c r="B3965" t="s">
        <v>21</v>
      </c>
      <c r="C3965" t="s">
        <v>22</v>
      </c>
      <c r="D3965" s="1">
        <v>44421</v>
      </c>
      <c r="E3965" s="4">
        <v>2016</v>
      </c>
      <c r="F3965">
        <v>132</v>
      </c>
    </row>
    <row r="3966" spans="1:6" x14ac:dyDescent="0.25">
      <c r="A3966" t="s">
        <v>34</v>
      </c>
      <c r="B3966" t="s">
        <v>6</v>
      </c>
      <c r="C3966" t="s">
        <v>31</v>
      </c>
      <c r="D3966" s="1">
        <v>44421</v>
      </c>
      <c r="E3966" s="4">
        <v>1190</v>
      </c>
      <c r="F3966">
        <v>332</v>
      </c>
    </row>
    <row r="3967" spans="1:6" x14ac:dyDescent="0.25">
      <c r="A3967" t="s">
        <v>32</v>
      </c>
      <c r="B3967" t="s">
        <v>27</v>
      </c>
      <c r="C3967" t="s">
        <v>43</v>
      </c>
      <c r="D3967" s="1">
        <v>44421</v>
      </c>
      <c r="E3967" s="4">
        <v>7098</v>
      </c>
      <c r="F3967">
        <v>206</v>
      </c>
    </row>
    <row r="3968" spans="1:6" x14ac:dyDescent="0.25">
      <c r="A3968" t="s">
        <v>34</v>
      </c>
      <c r="B3968" t="s">
        <v>11</v>
      </c>
      <c r="C3968" t="s">
        <v>50</v>
      </c>
      <c r="D3968" s="1">
        <v>44421</v>
      </c>
      <c r="E3968" s="4">
        <v>210</v>
      </c>
      <c r="F3968">
        <v>344</v>
      </c>
    </row>
    <row r="3969" spans="1:6" x14ac:dyDescent="0.25">
      <c r="A3969" t="s">
        <v>5</v>
      </c>
      <c r="B3969" t="s">
        <v>21</v>
      </c>
      <c r="C3969" t="s">
        <v>52</v>
      </c>
      <c r="D3969" s="1">
        <v>44421</v>
      </c>
      <c r="E3969" s="4">
        <v>2730</v>
      </c>
      <c r="F3969">
        <v>56</v>
      </c>
    </row>
    <row r="3970" spans="1:6" x14ac:dyDescent="0.25">
      <c r="A3970" t="s">
        <v>39</v>
      </c>
      <c r="B3970" t="s">
        <v>21</v>
      </c>
      <c r="C3970" t="s">
        <v>24</v>
      </c>
      <c r="D3970" s="1">
        <v>44421</v>
      </c>
      <c r="E3970" s="4">
        <v>7539</v>
      </c>
      <c r="F3970">
        <v>54</v>
      </c>
    </row>
    <row r="3971" spans="1:6" x14ac:dyDescent="0.25">
      <c r="A3971" t="s">
        <v>23</v>
      </c>
      <c r="B3971" t="s">
        <v>9</v>
      </c>
      <c r="C3971" t="s">
        <v>47</v>
      </c>
      <c r="D3971" s="1">
        <v>44421</v>
      </c>
      <c r="E3971" s="4">
        <v>1918</v>
      </c>
      <c r="F3971">
        <v>147</v>
      </c>
    </row>
    <row r="3972" spans="1:6" x14ac:dyDescent="0.25">
      <c r="A3972" t="s">
        <v>10</v>
      </c>
      <c r="B3972" t="s">
        <v>27</v>
      </c>
      <c r="C3972" t="s">
        <v>31</v>
      </c>
      <c r="D3972" s="1">
        <v>44421</v>
      </c>
      <c r="E3972" s="4">
        <v>8512</v>
      </c>
      <c r="F3972">
        <v>234</v>
      </c>
    </row>
    <row r="3973" spans="1:6" x14ac:dyDescent="0.25">
      <c r="A3973" t="s">
        <v>49</v>
      </c>
      <c r="B3973" t="s">
        <v>16</v>
      </c>
      <c r="C3973" t="s">
        <v>48</v>
      </c>
      <c r="D3973" s="1">
        <v>44421</v>
      </c>
      <c r="E3973" s="4">
        <v>6853</v>
      </c>
      <c r="F3973">
        <v>7</v>
      </c>
    </row>
    <row r="3974" spans="1:6" x14ac:dyDescent="0.25">
      <c r="A3974" t="s">
        <v>29</v>
      </c>
      <c r="B3974" t="s">
        <v>21</v>
      </c>
      <c r="C3974" t="s">
        <v>47</v>
      </c>
      <c r="D3974" s="1">
        <v>44421</v>
      </c>
      <c r="E3974" s="4">
        <v>1029</v>
      </c>
      <c r="F3974">
        <v>223</v>
      </c>
    </row>
    <row r="3975" spans="1:6" x14ac:dyDescent="0.25">
      <c r="A3975" t="s">
        <v>10</v>
      </c>
      <c r="B3975" t="s">
        <v>6</v>
      </c>
      <c r="C3975" t="s">
        <v>35</v>
      </c>
      <c r="D3975" s="1">
        <v>44421</v>
      </c>
      <c r="E3975" s="4">
        <v>1092</v>
      </c>
      <c r="F3975">
        <v>840</v>
      </c>
    </row>
    <row r="3976" spans="1:6" x14ac:dyDescent="0.25">
      <c r="A3976" t="s">
        <v>39</v>
      </c>
      <c r="B3976" t="s">
        <v>9</v>
      </c>
      <c r="C3976" t="s">
        <v>43</v>
      </c>
      <c r="D3976" s="1">
        <v>44421</v>
      </c>
      <c r="E3976" s="4">
        <v>5971</v>
      </c>
      <c r="F3976">
        <v>171</v>
      </c>
    </row>
    <row r="3977" spans="1:6" x14ac:dyDescent="0.25">
      <c r="A3977" t="s">
        <v>46</v>
      </c>
      <c r="B3977" t="s">
        <v>21</v>
      </c>
      <c r="C3977" t="s">
        <v>12</v>
      </c>
      <c r="D3977" s="1">
        <v>44421</v>
      </c>
      <c r="E3977" s="4">
        <v>5425</v>
      </c>
      <c r="F3977">
        <v>318</v>
      </c>
    </row>
    <row r="3978" spans="1:6" x14ac:dyDescent="0.25">
      <c r="A3978" t="s">
        <v>39</v>
      </c>
      <c r="B3978" t="s">
        <v>9</v>
      </c>
      <c r="C3978" t="s">
        <v>30</v>
      </c>
      <c r="D3978" s="1">
        <v>44421</v>
      </c>
      <c r="E3978" s="4">
        <v>4088</v>
      </c>
      <c r="F3978">
        <v>252</v>
      </c>
    </row>
    <row r="3979" spans="1:6" x14ac:dyDescent="0.25">
      <c r="A3979" t="s">
        <v>32</v>
      </c>
      <c r="B3979" t="s">
        <v>16</v>
      </c>
      <c r="C3979" t="s">
        <v>48</v>
      </c>
      <c r="D3979" s="1">
        <v>44421</v>
      </c>
      <c r="E3979" s="4">
        <v>4606</v>
      </c>
      <c r="F3979">
        <v>239</v>
      </c>
    </row>
    <row r="3980" spans="1:6" x14ac:dyDescent="0.25">
      <c r="A3980" t="s">
        <v>8</v>
      </c>
      <c r="B3980" t="s">
        <v>16</v>
      </c>
      <c r="C3980" t="s">
        <v>17</v>
      </c>
      <c r="D3980" s="1">
        <v>44421</v>
      </c>
      <c r="E3980" s="4">
        <v>1659</v>
      </c>
      <c r="F3980">
        <v>19</v>
      </c>
    </row>
    <row r="3981" spans="1:6" x14ac:dyDescent="0.25">
      <c r="A3981" t="s">
        <v>25</v>
      </c>
      <c r="B3981" t="s">
        <v>9</v>
      </c>
      <c r="C3981" t="s">
        <v>31</v>
      </c>
      <c r="D3981" s="1">
        <v>44421</v>
      </c>
      <c r="E3981" s="4">
        <v>1246</v>
      </c>
      <c r="F3981">
        <v>455</v>
      </c>
    </row>
    <row r="3982" spans="1:6" x14ac:dyDescent="0.25">
      <c r="A3982" t="s">
        <v>39</v>
      </c>
      <c r="B3982" t="s">
        <v>21</v>
      </c>
      <c r="C3982" t="s">
        <v>45</v>
      </c>
      <c r="D3982" s="1">
        <v>44421</v>
      </c>
      <c r="E3982" s="4">
        <v>3521</v>
      </c>
      <c r="F3982">
        <v>227</v>
      </c>
    </row>
    <row r="3983" spans="1:6" x14ac:dyDescent="0.25">
      <c r="A3983" t="s">
        <v>37</v>
      </c>
      <c r="B3983" t="s">
        <v>21</v>
      </c>
      <c r="C3983" t="s">
        <v>44</v>
      </c>
      <c r="D3983" s="1">
        <v>44421</v>
      </c>
      <c r="E3983" s="4">
        <v>5292</v>
      </c>
      <c r="F3983">
        <v>217</v>
      </c>
    </row>
    <row r="3984" spans="1:6" x14ac:dyDescent="0.25">
      <c r="A3984" t="s">
        <v>39</v>
      </c>
      <c r="B3984" t="s">
        <v>27</v>
      </c>
      <c r="C3984" t="s">
        <v>28</v>
      </c>
      <c r="D3984" s="1">
        <v>44421</v>
      </c>
      <c r="E3984" s="4">
        <v>6412</v>
      </c>
      <c r="F3984">
        <v>770</v>
      </c>
    </row>
    <row r="3985" spans="1:6" x14ac:dyDescent="0.25">
      <c r="A3985" t="s">
        <v>34</v>
      </c>
      <c r="B3985" t="s">
        <v>11</v>
      </c>
      <c r="C3985" t="s">
        <v>31</v>
      </c>
      <c r="D3985" s="1">
        <v>44421</v>
      </c>
      <c r="E3985" s="4">
        <v>3738</v>
      </c>
      <c r="F3985">
        <v>151</v>
      </c>
    </row>
    <row r="3986" spans="1:6" x14ac:dyDescent="0.25">
      <c r="A3986" t="s">
        <v>46</v>
      </c>
      <c r="B3986" t="s">
        <v>11</v>
      </c>
      <c r="C3986" t="s">
        <v>14</v>
      </c>
      <c r="D3986" s="1">
        <v>44421</v>
      </c>
      <c r="E3986" s="4">
        <v>1351</v>
      </c>
      <c r="F3986">
        <v>455</v>
      </c>
    </row>
    <row r="3987" spans="1:6" x14ac:dyDescent="0.25">
      <c r="A3987" t="s">
        <v>29</v>
      </c>
      <c r="B3987" t="s">
        <v>9</v>
      </c>
      <c r="C3987" t="s">
        <v>7</v>
      </c>
      <c r="D3987" s="1">
        <v>44421</v>
      </c>
      <c r="E3987" s="4">
        <v>7553</v>
      </c>
      <c r="F3987">
        <v>577</v>
      </c>
    </row>
    <row r="3988" spans="1:6" x14ac:dyDescent="0.25">
      <c r="A3988" t="s">
        <v>41</v>
      </c>
      <c r="B3988" t="s">
        <v>16</v>
      </c>
      <c r="C3988" t="s">
        <v>35</v>
      </c>
      <c r="D3988" s="1">
        <v>44421</v>
      </c>
      <c r="E3988" s="4">
        <v>10185</v>
      </c>
      <c r="F3988">
        <v>88</v>
      </c>
    </row>
    <row r="3989" spans="1:6" x14ac:dyDescent="0.25">
      <c r="A3989" t="s">
        <v>10</v>
      </c>
      <c r="B3989" t="s">
        <v>27</v>
      </c>
      <c r="C3989" t="s">
        <v>43</v>
      </c>
      <c r="D3989" s="1">
        <v>44421</v>
      </c>
      <c r="E3989" s="4">
        <v>13881</v>
      </c>
      <c r="F3989">
        <v>294</v>
      </c>
    </row>
    <row r="3990" spans="1:6" x14ac:dyDescent="0.25">
      <c r="A3990" t="s">
        <v>23</v>
      </c>
      <c r="B3990" t="s">
        <v>21</v>
      </c>
      <c r="C3990" t="s">
        <v>44</v>
      </c>
      <c r="D3990" s="1">
        <v>44421</v>
      </c>
      <c r="E3990" s="4">
        <v>7812</v>
      </c>
      <c r="F3990">
        <v>78</v>
      </c>
    </row>
    <row r="3991" spans="1:6" x14ac:dyDescent="0.25">
      <c r="A3991" t="s">
        <v>49</v>
      </c>
      <c r="B3991" t="s">
        <v>9</v>
      </c>
      <c r="C3991" t="s">
        <v>35</v>
      </c>
      <c r="D3991" s="1">
        <v>44421</v>
      </c>
      <c r="E3991" s="4">
        <v>3591</v>
      </c>
      <c r="F3991">
        <v>507</v>
      </c>
    </row>
    <row r="3992" spans="1:6" x14ac:dyDescent="0.25">
      <c r="A3992" t="s">
        <v>33</v>
      </c>
      <c r="B3992" t="s">
        <v>6</v>
      </c>
      <c r="C3992" t="s">
        <v>30</v>
      </c>
      <c r="D3992" s="1">
        <v>44421</v>
      </c>
      <c r="E3992" s="4">
        <v>2380</v>
      </c>
      <c r="F3992">
        <v>115</v>
      </c>
    </row>
    <row r="3993" spans="1:6" x14ac:dyDescent="0.25">
      <c r="A3993" t="s">
        <v>29</v>
      </c>
      <c r="B3993" t="s">
        <v>11</v>
      </c>
      <c r="C3993" t="s">
        <v>50</v>
      </c>
      <c r="D3993" s="1">
        <v>44421</v>
      </c>
      <c r="E3993" s="4">
        <v>1092</v>
      </c>
      <c r="F3993">
        <v>980</v>
      </c>
    </row>
    <row r="3994" spans="1:6" x14ac:dyDescent="0.25">
      <c r="A3994" t="s">
        <v>51</v>
      </c>
      <c r="B3994" t="s">
        <v>27</v>
      </c>
      <c r="C3994" t="s">
        <v>50</v>
      </c>
      <c r="D3994" s="1">
        <v>44421</v>
      </c>
      <c r="E3994" s="4">
        <v>168</v>
      </c>
      <c r="F3994">
        <v>17</v>
      </c>
    </row>
    <row r="3995" spans="1:6" x14ac:dyDescent="0.25">
      <c r="A3995" t="s">
        <v>34</v>
      </c>
      <c r="B3995" t="s">
        <v>21</v>
      </c>
      <c r="C3995" t="s">
        <v>24</v>
      </c>
      <c r="D3995" s="1">
        <v>44421</v>
      </c>
      <c r="E3995" s="4">
        <v>5649</v>
      </c>
      <c r="F3995">
        <v>182</v>
      </c>
    </row>
    <row r="3996" spans="1:6" x14ac:dyDescent="0.25">
      <c r="A3996" t="s">
        <v>20</v>
      </c>
      <c r="B3996" t="s">
        <v>21</v>
      </c>
      <c r="C3996" t="s">
        <v>24</v>
      </c>
      <c r="D3996" s="1">
        <v>44421</v>
      </c>
      <c r="E3996" s="4">
        <v>4928</v>
      </c>
      <c r="F3996">
        <v>573</v>
      </c>
    </row>
    <row r="3997" spans="1:6" x14ac:dyDescent="0.25">
      <c r="A3997" t="s">
        <v>39</v>
      </c>
      <c r="B3997" t="s">
        <v>6</v>
      </c>
      <c r="C3997" t="s">
        <v>52</v>
      </c>
      <c r="D3997" s="1">
        <v>44421</v>
      </c>
      <c r="E3997" s="4">
        <v>1148</v>
      </c>
      <c r="F3997">
        <v>265</v>
      </c>
    </row>
    <row r="3998" spans="1:6" x14ac:dyDescent="0.25">
      <c r="A3998" t="s">
        <v>8</v>
      </c>
      <c r="B3998" t="s">
        <v>21</v>
      </c>
      <c r="C3998" t="s">
        <v>42</v>
      </c>
      <c r="D3998" s="1">
        <v>44421</v>
      </c>
      <c r="E3998" s="4">
        <v>1463</v>
      </c>
      <c r="F3998">
        <v>9</v>
      </c>
    </row>
    <row r="3999" spans="1:6" x14ac:dyDescent="0.25">
      <c r="A3999" t="s">
        <v>37</v>
      </c>
      <c r="B3999" t="s">
        <v>16</v>
      </c>
      <c r="C3999" t="s">
        <v>45</v>
      </c>
      <c r="D3999" s="1">
        <v>44424</v>
      </c>
      <c r="E3999" s="4">
        <v>588</v>
      </c>
      <c r="F3999">
        <v>130</v>
      </c>
    </row>
    <row r="4000" spans="1:6" x14ac:dyDescent="0.25">
      <c r="A4000" t="s">
        <v>46</v>
      </c>
      <c r="B4000" t="s">
        <v>21</v>
      </c>
      <c r="C4000" t="s">
        <v>45</v>
      </c>
      <c r="D4000" s="1">
        <v>44424</v>
      </c>
      <c r="E4000" s="4">
        <v>1218</v>
      </c>
      <c r="F4000">
        <v>9</v>
      </c>
    </row>
    <row r="4001" spans="1:6" x14ac:dyDescent="0.25">
      <c r="A4001" t="s">
        <v>18</v>
      </c>
      <c r="B4001" t="s">
        <v>16</v>
      </c>
      <c r="C4001" t="s">
        <v>7</v>
      </c>
      <c r="D4001" s="1">
        <v>44424</v>
      </c>
      <c r="E4001" s="4">
        <v>2310</v>
      </c>
      <c r="F4001">
        <v>15</v>
      </c>
    </row>
    <row r="4002" spans="1:6" x14ac:dyDescent="0.25">
      <c r="A4002" t="s">
        <v>23</v>
      </c>
      <c r="B4002" t="s">
        <v>9</v>
      </c>
      <c r="C4002" t="s">
        <v>19</v>
      </c>
      <c r="D4002" s="1">
        <v>44424</v>
      </c>
      <c r="E4002" s="4">
        <v>3682</v>
      </c>
      <c r="F4002">
        <v>300</v>
      </c>
    </row>
    <row r="4003" spans="1:6" x14ac:dyDescent="0.25">
      <c r="A4003" t="s">
        <v>37</v>
      </c>
      <c r="B4003" t="s">
        <v>21</v>
      </c>
      <c r="C4003" t="s">
        <v>22</v>
      </c>
      <c r="D4003" s="1">
        <v>44424</v>
      </c>
      <c r="E4003" s="4">
        <v>4550</v>
      </c>
      <c r="F4003">
        <v>160</v>
      </c>
    </row>
    <row r="4004" spans="1:6" x14ac:dyDescent="0.25">
      <c r="A4004" t="s">
        <v>29</v>
      </c>
      <c r="B4004" t="s">
        <v>11</v>
      </c>
      <c r="C4004" t="s">
        <v>43</v>
      </c>
      <c r="D4004" s="1">
        <v>44424</v>
      </c>
      <c r="E4004" s="4">
        <v>3521</v>
      </c>
      <c r="F4004">
        <v>290</v>
      </c>
    </row>
    <row r="4005" spans="1:6" x14ac:dyDescent="0.25">
      <c r="A4005" t="s">
        <v>10</v>
      </c>
      <c r="B4005" t="s">
        <v>6</v>
      </c>
      <c r="C4005" t="s">
        <v>43</v>
      </c>
      <c r="D4005" s="1">
        <v>44424</v>
      </c>
      <c r="E4005" s="4">
        <v>504</v>
      </c>
      <c r="F4005">
        <v>486</v>
      </c>
    </row>
    <row r="4006" spans="1:6" x14ac:dyDescent="0.25">
      <c r="A4006" t="s">
        <v>41</v>
      </c>
      <c r="B4006" t="s">
        <v>9</v>
      </c>
      <c r="C4006" t="s">
        <v>24</v>
      </c>
      <c r="D4006" s="1">
        <v>44424</v>
      </c>
      <c r="E4006" s="4">
        <v>2912</v>
      </c>
      <c r="F4006">
        <v>342</v>
      </c>
    </row>
    <row r="4007" spans="1:6" x14ac:dyDescent="0.25">
      <c r="A4007" t="s">
        <v>41</v>
      </c>
      <c r="B4007" t="s">
        <v>16</v>
      </c>
      <c r="C4007" t="s">
        <v>43</v>
      </c>
      <c r="D4007" s="1">
        <v>44424</v>
      </c>
      <c r="E4007" s="4">
        <v>1862</v>
      </c>
      <c r="F4007">
        <v>7</v>
      </c>
    </row>
    <row r="4008" spans="1:6" x14ac:dyDescent="0.25">
      <c r="A4008" t="s">
        <v>8</v>
      </c>
      <c r="B4008" t="s">
        <v>16</v>
      </c>
      <c r="C4008" t="s">
        <v>35</v>
      </c>
      <c r="D4008" s="1">
        <v>44424</v>
      </c>
      <c r="E4008" s="4">
        <v>11158</v>
      </c>
      <c r="F4008">
        <v>135</v>
      </c>
    </row>
    <row r="4009" spans="1:6" x14ac:dyDescent="0.25">
      <c r="A4009" t="s">
        <v>8</v>
      </c>
      <c r="B4009" t="s">
        <v>9</v>
      </c>
      <c r="C4009" t="s">
        <v>24</v>
      </c>
      <c r="D4009" s="1">
        <v>44424</v>
      </c>
      <c r="E4009" s="4">
        <v>3171</v>
      </c>
      <c r="F4009">
        <v>506</v>
      </c>
    </row>
    <row r="4010" spans="1:6" x14ac:dyDescent="0.25">
      <c r="A4010" t="s">
        <v>39</v>
      </c>
      <c r="B4010" t="s">
        <v>11</v>
      </c>
      <c r="C4010" t="s">
        <v>19</v>
      </c>
      <c r="D4010" s="1">
        <v>44424</v>
      </c>
      <c r="E4010" s="4">
        <v>11767</v>
      </c>
      <c r="F4010">
        <v>394</v>
      </c>
    </row>
    <row r="4011" spans="1:6" x14ac:dyDescent="0.25">
      <c r="A4011" t="s">
        <v>49</v>
      </c>
      <c r="B4011" t="s">
        <v>27</v>
      </c>
      <c r="C4011" t="s">
        <v>38</v>
      </c>
      <c r="D4011" s="1">
        <v>44424</v>
      </c>
      <c r="E4011" s="4">
        <v>6699</v>
      </c>
      <c r="F4011">
        <v>90</v>
      </c>
    </row>
    <row r="4012" spans="1:6" x14ac:dyDescent="0.25">
      <c r="A4012" t="s">
        <v>23</v>
      </c>
      <c r="B4012" t="s">
        <v>21</v>
      </c>
      <c r="C4012" t="s">
        <v>12</v>
      </c>
      <c r="D4012" s="1">
        <v>44424</v>
      </c>
      <c r="E4012" s="4">
        <v>2380</v>
      </c>
      <c r="F4012">
        <v>274</v>
      </c>
    </row>
    <row r="4013" spans="1:6" x14ac:dyDescent="0.25">
      <c r="A4013" t="s">
        <v>51</v>
      </c>
      <c r="B4013" t="s">
        <v>6</v>
      </c>
      <c r="C4013" t="s">
        <v>44</v>
      </c>
      <c r="D4013" s="1">
        <v>44424</v>
      </c>
      <c r="E4013" s="4">
        <v>2618</v>
      </c>
      <c r="F4013">
        <v>443</v>
      </c>
    </row>
    <row r="4014" spans="1:6" x14ac:dyDescent="0.25">
      <c r="A4014" t="s">
        <v>20</v>
      </c>
      <c r="B4014" t="s">
        <v>21</v>
      </c>
      <c r="C4014" t="s">
        <v>45</v>
      </c>
      <c r="D4014" s="1">
        <v>44424</v>
      </c>
      <c r="E4014" s="4">
        <v>8715</v>
      </c>
      <c r="F4014">
        <v>324</v>
      </c>
    </row>
    <row r="4015" spans="1:6" x14ac:dyDescent="0.25">
      <c r="A4015" t="s">
        <v>33</v>
      </c>
      <c r="B4015" t="s">
        <v>11</v>
      </c>
      <c r="C4015" t="s">
        <v>52</v>
      </c>
      <c r="D4015" s="1">
        <v>44424</v>
      </c>
      <c r="E4015" s="4">
        <v>1239</v>
      </c>
      <c r="F4015">
        <v>233</v>
      </c>
    </row>
    <row r="4016" spans="1:6" x14ac:dyDescent="0.25">
      <c r="A4016" t="s">
        <v>41</v>
      </c>
      <c r="B4016" t="s">
        <v>9</v>
      </c>
      <c r="C4016" t="s">
        <v>31</v>
      </c>
      <c r="D4016" s="1">
        <v>44424</v>
      </c>
      <c r="E4016" s="4">
        <v>10458</v>
      </c>
      <c r="F4016">
        <v>306</v>
      </c>
    </row>
    <row r="4017" spans="1:6" x14ac:dyDescent="0.25">
      <c r="A4017" t="s">
        <v>10</v>
      </c>
      <c r="B4017" t="s">
        <v>9</v>
      </c>
      <c r="C4017" t="s">
        <v>12</v>
      </c>
      <c r="D4017" s="1">
        <v>44424</v>
      </c>
      <c r="E4017" s="4">
        <v>1134</v>
      </c>
      <c r="F4017">
        <v>101</v>
      </c>
    </row>
    <row r="4018" spans="1:6" x14ac:dyDescent="0.25">
      <c r="A4018" t="s">
        <v>37</v>
      </c>
      <c r="B4018" t="s">
        <v>11</v>
      </c>
      <c r="C4018" t="s">
        <v>14</v>
      </c>
      <c r="D4018" s="1">
        <v>44424</v>
      </c>
      <c r="E4018" s="4">
        <v>4298</v>
      </c>
      <c r="F4018">
        <v>408</v>
      </c>
    </row>
    <row r="4019" spans="1:6" x14ac:dyDescent="0.25">
      <c r="A4019" t="s">
        <v>20</v>
      </c>
      <c r="B4019" t="s">
        <v>21</v>
      </c>
      <c r="C4019" t="s">
        <v>52</v>
      </c>
      <c r="D4019" s="1">
        <v>44424</v>
      </c>
      <c r="E4019" s="4">
        <v>3269</v>
      </c>
      <c r="F4019">
        <v>265</v>
      </c>
    </row>
    <row r="4020" spans="1:6" x14ac:dyDescent="0.25">
      <c r="A4020" t="s">
        <v>40</v>
      </c>
      <c r="B4020" t="s">
        <v>6</v>
      </c>
      <c r="C4020" t="s">
        <v>48</v>
      </c>
      <c r="D4020" s="1">
        <v>44424</v>
      </c>
      <c r="E4020" s="4">
        <v>6671</v>
      </c>
      <c r="F4020">
        <v>88</v>
      </c>
    </row>
    <row r="4021" spans="1:6" x14ac:dyDescent="0.25">
      <c r="A4021" t="s">
        <v>8</v>
      </c>
      <c r="B4021" t="s">
        <v>6</v>
      </c>
      <c r="C4021" t="s">
        <v>35</v>
      </c>
      <c r="D4021" s="1">
        <v>44424</v>
      </c>
      <c r="E4021" s="4">
        <v>3276</v>
      </c>
      <c r="F4021">
        <v>512</v>
      </c>
    </row>
    <row r="4022" spans="1:6" x14ac:dyDescent="0.25">
      <c r="A4022" t="s">
        <v>33</v>
      </c>
      <c r="B4022" t="s">
        <v>6</v>
      </c>
      <c r="C4022" t="s">
        <v>48</v>
      </c>
      <c r="D4022" s="1">
        <v>44424</v>
      </c>
      <c r="E4022" s="4">
        <v>2205</v>
      </c>
      <c r="F4022">
        <v>414</v>
      </c>
    </row>
    <row r="4023" spans="1:6" x14ac:dyDescent="0.25">
      <c r="A4023" t="s">
        <v>8</v>
      </c>
      <c r="B4023" t="s">
        <v>16</v>
      </c>
      <c r="C4023" t="s">
        <v>30</v>
      </c>
      <c r="D4023" s="1">
        <v>44424</v>
      </c>
      <c r="E4023" s="4">
        <v>2457</v>
      </c>
      <c r="F4023">
        <v>150</v>
      </c>
    </row>
    <row r="4024" spans="1:6" x14ac:dyDescent="0.25">
      <c r="A4024" t="s">
        <v>23</v>
      </c>
      <c r="B4024" t="s">
        <v>16</v>
      </c>
      <c r="C4024" t="s">
        <v>12</v>
      </c>
      <c r="D4024" s="1">
        <v>44424</v>
      </c>
      <c r="E4024" s="4">
        <v>5187</v>
      </c>
      <c r="F4024">
        <v>130</v>
      </c>
    </row>
    <row r="4025" spans="1:6" x14ac:dyDescent="0.25">
      <c r="A4025" t="s">
        <v>49</v>
      </c>
      <c r="B4025" t="s">
        <v>21</v>
      </c>
      <c r="C4025" t="s">
        <v>48</v>
      </c>
      <c r="D4025" s="1">
        <v>44424</v>
      </c>
      <c r="E4025" s="4">
        <v>504</v>
      </c>
      <c r="F4025">
        <v>121</v>
      </c>
    </row>
    <row r="4026" spans="1:6" x14ac:dyDescent="0.25">
      <c r="A4026" t="s">
        <v>5</v>
      </c>
      <c r="B4026" t="s">
        <v>27</v>
      </c>
      <c r="C4026" t="s">
        <v>47</v>
      </c>
      <c r="D4026" s="1">
        <v>44424</v>
      </c>
      <c r="E4026" s="4">
        <v>3451</v>
      </c>
      <c r="F4026">
        <v>42</v>
      </c>
    </row>
    <row r="4027" spans="1:6" x14ac:dyDescent="0.25">
      <c r="A4027" t="s">
        <v>29</v>
      </c>
      <c r="B4027" t="s">
        <v>11</v>
      </c>
      <c r="C4027" t="s">
        <v>22</v>
      </c>
      <c r="D4027" s="1">
        <v>44424</v>
      </c>
      <c r="E4027" s="4">
        <v>798</v>
      </c>
      <c r="F4027">
        <v>392</v>
      </c>
    </row>
    <row r="4028" spans="1:6" x14ac:dyDescent="0.25">
      <c r="A4028" t="s">
        <v>49</v>
      </c>
      <c r="B4028" t="s">
        <v>11</v>
      </c>
      <c r="C4028" t="s">
        <v>19</v>
      </c>
      <c r="D4028" s="1">
        <v>44424</v>
      </c>
      <c r="E4028" s="4">
        <v>9219</v>
      </c>
      <c r="F4028">
        <v>124</v>
      </c>
    </row>
    <row r="4029" spans="1:6" x14ac:dyDescent="0.25">
      <c r="A4029" t="s">
        <v>18</v>
      </c>
      <c r="B4029" t="s">
        <v>11</v>
      </c>
      <c r="C4029" t="s">
        <v>35</v>
      </c>
      <c r="D4029" s="1">
        <v>44424</v>
      </c>
      <c r="E4029" s="4">
        <v>7042</v>
      </c>
      <c r="F4029">
        <v>246</v>
      </c>
    </row>
    <row r="4030" spans="1:6" x14ac:dyDescent="0.25">
      <c r="A4030" t="s">
        <v>39</v>
      </c>
      <c r="B4030" t="s">
        <v>21</v>
      </c>
      <c r="C4030" t="s">
        <v>22</v>
      </c>
      <c r="D4030" s="1">
        <v>44424</v>
      </c>
      <c r="E4030" s="4">
        <v>3815</v>
      </c>
      <c r="F4030">
        <v>405</v>
      </c>
    </row>
    <row r="4031" spans="1:6" x14ac:dyDescent="0.25">
      <c r="A4031" t="s">
        <v>13</v>
      </c>
      <c r="B4031" t="s">
        <v>9</v>
      </c>
      <c r="C4031" t="s">
        <v>45</v>
      </c>
      <c r="D4031" s="1">
        <v>44424</v>
      </c>
      <c r="E4031" s="4">
        <v>6076</v>
      </c>
      <c r="F4031">
        <v>74</v>
      </c>
    </row>
    <row r="4032" spans="1:6" x14ac:dyDescent="0.25">
      <c r="A4032" t="s">
        <v>8</v>
      </c>
      <c r="B4032" t="s">
        <v>16</v>
      </c>
      <c r="C4032" t="s">
        <v>44</v>
      </c>
      <c r="D4032" s="1">
        <v>44424</v>
      </c>
      <c r="E4032" s="4">
        <v>5740</v>
      </c>
      <c r="F4032">
        <v>123</v>
      </c>
    </row>
    <row r="4033" spans="1:6" x14ac:dyDescent="0.25">
      <c r="A4033" t="s">
        <v>25</v>
      </c>
      <c r="B4033" t="s">
        <v>16</v>
      </c>
      <c r="C4033" t="s">
        <v>14</v>
      </c>
      <c r="D4033" s="1">
        <v>44424</v>
      </c>
      <c r="E4033" s="4">
        <v>6734</v>
      </c>
      <c r="F4033">
        <v>310</v>
      </c>
    </row>
    <row r="4034" spans="1:6" x14ac:dyDescent="0.25">
      <c r="A4034" t="s">
        <v>29</v>
      </c>
      <c r="B4034" t="s">
        <v>11</v>
      </c>
      <c r="C4034" t="s">
        <v>38</v>
      </c>
      <c r="D4034" s="1">
        <v>44424</v>
      </c>
      <c r="E4034" s="4">
        <v>8029</v>
      </c>
      <c r="F4034">
        <v>178</v>
      </c>
    </row>
    <row r="4035" spans="1:6" x14ac:dyDescent="0.25">
      <c r="A4035" t="s">
        <v>29</v>
      </c>
      <c r="B4035" t="s">
        <v>11</v>
      </c>
      <c r="C4035" t="s">
        <v>12</v>
      </c>
      <c r="D4035" s="1">
        <v>44424</v>
      </c>
      <c r="E4035" s="4">
        <v>5159</v>
      </c>
      <c r="F4035">
        <v>35</v>
      </c>
    </row>
    <row r="4036" spans="1:6" x14ac:dyDescent="0.25">
      <c r="A4036" t="s">
        <v>39</v>
      </c>
      <c r="B4036" t="s">
        <v>27</v>
      </c>
      <c r="C4036" t="s">
        <v>19</v>
      </c>
      <c r="D4036" s="1">
        <v>44424</v>
      </c>
      <c r="E4036" s="4">
        <v>2513</v>
      </c>
      <c r="F4036">
        <v>374</v>
      </c>
    </row>
    <row r="4037" spans="1:6" x14ac:dyDescent="0.25">
      <c r="A4037" t="s">
        <v>5</v>
      </c>
      <c r="B4037" t="s">
        <v>6</v>
      </c>
      <c r="C4037" t="s">
        <v>48</v>
      </c>
      <c r="D4037" s="1">
        <v>44424</v>
      </c>
      <c r="E4037" s="4">
        <v>693</v>
      </c>
      <c r="F4037">
        <v>195</v>
      </c>
    </row>
    <row r="4038" spans="1:6" x14ac:dyDescent="0.25">
      <c r="A4038" t="s">
        <v>18</v>
      </c>
      <c r="B4038" t="s">
        <v>9</v>
      </c>
      <c r="C4038" t="s">
        <v>26</v>
      </c>
      <c r="D4038" s="1">
        <v>44424</v>
      </c>
      <c r="E4038" s="4">
        <v>238</v>
      </c>
      <c r="F4038">
        <v>29</v>
      </c>
    </row>
    <row r="4039" spans="1:6" x14ac:dyDescent="0.25">
      <c r="A4039" t="s">
        <v>18</v>
      </c>
      <c r="B4039" t="s">
        <v>27</v>
      </c>
      <c r="C4039" t="s">
        <v>7</v>
      </c>
      <c r="D4039" s="1">
        <v>44424</v>
      </c>
      <c r="E4039" s="4">
        <v>1078</v>
      </c>
      <c r="F4039">
        <v>443</v>
      </c>
    </row>
    <row r="4040" spans="1:6" x14ac:dyDescent="0.25">
      <c r="A4040" t="s">
        <v>33</v>
      </c>
      <c r="B4040" t="s">
        <v>9</v>
      </c>
      <c r="C4040" t="s">
        <v>35</v>
      </c>
      <c r="D4040" s="1">
        <v>44424</v>
      </c>
      <c r="E4040" s="4">
        <v>1295</v>
      </c>
      <c r="F4040">
        <v>23</v>
      </c>
    </row>
    <row r="4041" spans="1:6" x14ac:dyDescent="0.25">
      <c r="A4041" t="s">
        <v>33</v>
      </c>
      <c r="B4041" t="s">
        <v>21</v>
      </c>
      <c r="C4041" t="s">
        <v>26</v>
      </c>
      <c r="D4041" s="1">
        <v>44424</v>
      </c>
      <c r="E4041" s="4">
        <v>8897</v>
      </c>
      <c r="F4041">
        <v>349</v>
      </c>
    </row>
    <row r="4042" spans="1:6" x14ac:dyDescent="0.25">
      <c r="A4042" t="s">
        <v>34</v>
      </c>
      <c r="B4042" t="s">
        <v>9</v>
      </c>
      <c r="C4042" t="s">
        <v>45</v>
      </c>
      <c r="D4042" s="1">
        <v>44424</v>
      </c>
      <c r="E4042" s="4">
        <v>938</v>
      </c>
      <c r="F4042">
        <v>254</v>
      </c>
    </row>
    <row r="4043" spans="1:6" x14ac:dyDescent="0.25">
      <c r="A4043" t="s">
        <v>25</v>
      </c>
      <c r="B4043" t="s">
        <v>27</v>
      </c>
      <c r="C4043" t="s">
        <v>38</v>
      </c>
      <c r="D4043" s="1">
        <v>44425</v>
      </c>
      <c r="E4043" s="4">
        <v>6181</v>
      </c>
      <c r="F4043">
        <v>24</v>
      </c>
    </row>
    <row r="4044" spans="1:6" x14ac:dyDescent="0.25">
      <c r="A4044" t="s">
        <v>34</v>
      </c>
      <c r="B4044" t="s">
        <v>21</v>
      </c>
      <c r="C4044" t="s">
        <v>22</v>
      </c>
      <c r="D4044" s="1">
        <v>44425</v>
      </c>
      <c r="E4044" s="4">
        <v>3157</v>
      </c>
      <c r="F4044">
        <v>221</v>
      </c>
    </row>
    <row r="4045" spans="1:6" x14ac:dyDescent="0.25">
      <c r="A4045" t="s">
        <v>51</v>
      </c>
      <c r="B4045" t="s">
        <v>11</v>
      </c>
      <c r="C4045" t="s">
        <v>31</v>
      </c>
      <c r="D4045" s="1">
        <v>44425</v>
      </c>
      <c r="E4045" s="4">
        <v>5488</v>
      </c>
      <c r="F4045">
        <v>131</v>
      </c>
    </row>
    <row r="4046" spans="1:6" x14ac:dyDescent="0.25">
      <c r="A4046" t="s">
        <v>13</v>
      </c>
      <c r="B4046" t="s">
        <v>27</v>
      </c>
      <c r="C4046" t="s">
        <v>31</v>
      </c>
      <c r="D4046" s="1">
        <v>44425</v>
      </c>
      <c r="E4046" s="4">
        <v>1169</v>
      </c>
      <c r="F4046">
        <v>343</v>
      </c>
    </row>
    <row r="4047" spans="1:6" x14ac:dyDescent="0.25">
      <c r="A4047" t="s">
        <v>15</v>
      </c>
      <c r="B4047" t="s">
        <v>16</v>
      </c>
      <c r="C4047" t="s">
        <v>7</v>
      </c>
      <c r="D4047" s="1">
        <v>44425</v>
      </c>
      <c r="E4047" s="4">
        <v>819</v>
      </c>
      <c r="F4047">
        <v>75</v>
      </c>
    </row>
    <row r="4048" spans="1:6" x14ac:dyDescent="0.25">
      <c r="A4048" t="s">
        <v>25</v>
      </c>
      <c r="B4048" t="s">
        <v>11</v>
      </c>
      <c r="C4048" t="s">
        <v>7</v>
      </c>
      <c r="D4048" s="1">
        <v>44425</v>
      </c>
      <c r="E4048" s="4">
        <v>140</v>
      </c>
      <c r="F4048">
        <v>214</v>
      </c>
    </row>
    <row r="4049" spans="1:6" x14ac:dyDescent="0.25">
      <c r="A4049" t="s">
        <v>33</v>
      </c>
      <c r="B4049" t="s">
        <v>11</v>
      </c>
      <c r="C4049" t="s">
        <v>43</v>
      </c>
      <c r="D4049" s="1">
        <v>44425</v>
      </c>
      <c r="E4049" s="4">
        <v>1022</v>
      </c>
      <c r="F4049">
        <v>380</v>
      </c>
    </row>
    <row r="4050" spans="1:6" x14ac:dyDescent="0.25">
      <c r="A4050" t="s">
        <v>25</v>
      </c>
      <c r="B4050" t="s">
        <v>27</v>
      </c>
      <c r="C4050" t="s">
        <v>35</v>
      </c>
      <c r="D4050" s="1">
        <v>44425</v>
      </c>
      <c r="E4050" s="4">
        <v>2968</v>
      </c>
      <c r="F4050">
        <v>247</v>
      </c>
    </row>
    <row r="4051" spans="1:6" x14ac:dyDescent="0.25">
      <c r="A4051" t="s">
        <v>40</v>
      </c>
      <c r="B4051" t="s">
        <v>27</v>
      </c>
      <c r="C4051" t="s">
        <v>30</v>
      </c>
      <c r="D4051" s="1">
        <v>44425</v>
      </c>
      <c r="E4051" s="4">
        <v>9037</v>
      </c>
      <c r="F4051">
        <v>108</v>
      </c>
    </row>
    <row r="4052" spans="1:6" x14ac:dyDescent="0.25">
      <c r="A4052" t="s">
        <v>46</v>
      </c>
      <c r="B4052" t="s">
        <v>9</v>
      </c>
      <c r="C4052" t="s">
        <v>17</v>
      </c>
      <c r="D4052" s="1">
        <v>44425</v>
      </c>
      <c r="E4052" s="4">
        <v>9093</v>
      </c>
      <c r="F4052">
        <v>222</v>
      </c>
    </row>
    <row r="4053" spans="1:6" x14ac:dyDescent="0.25">
      <c r="A4053" t="s">
        <v>10</v>
      </c>
      <c r="B4053" t="s">
        <v>27</v>
      </c>
      <c r="C4053" t="s">
        <v>12</v>
      </c>
      <c r="D4053" s="1">
        <v>44425</v>
      </c>
      <c r="E4053" s="4">
        <v>966</v>
      </c>
      <c r="F4053">
        <v>26</v>
      </c>
    </row>
    <row r="4054" spans="1:6" x14ac:dyDescent="0.25">
      <c r="A4054" t="s">
        <v>49</v>
      </c>
      <c r="B4054" t="s">
        <v>6</v>
      </c>
      <c r="C4054" t="s">
        <v>45</v>
      </c>
      <c r="D4054" s="1">
        <v>44425</v>
      </c>
      <c r="E4054" s="4">
        <v>5887</v>
      </c>
      <c r="F4054">
        <v>359</v>
      </c>
    </row>
    <row r="4055" spans="1:6" x14ac:dyDescent="0.25">
      <c r="A4055" t="s">
        <v>37</v>
      </c>
      <c r="B4055" t="s">
        <v>11</v>
      </c>
      <c r="C4055" t="s">
        <v>30</v>
      </c>
      <c r="D4055" s="1">
        <v>44425</v>
      </c>
      <c r="E4055" s="4">
        <v>3108</v>
      </c>
      <c r="F4055">
        <v>352</v>
      </c>
    </row>
    <row r="4056" spans="1:6" x14ac:dyDescent="0.25">
      <c r="A4056" t="s">
        <v>41</v>
      </c>
      <c r="B4056" t="s">
        <v>27</v>
      </c>
      <c r="C4056" t="s">
        <v>12</v>
      </c>
      <c r="D4056" s="1">
        <v>44425</v>
      </c>
      <c r="E4056" s="4">
        <v>5208</v>
      </c>
      <c r="F4056">
        <v>241</v>
      </c>
    </row>
    <row r="4057" spans="1:6" x14ac:dyDescent="0.25">
      <c r="A4057" t="s">
        <v>18</v>
      </c>
      <c r="B4057" t="s">
        <v>16</v>
      </c>
      <c r="C4057" t="s">
        <v>45</v>
      </c>
      <c r="D4057" s="1">
        <v>44425</v>
      </c>
      <c r="E4057" s="4">
        <v>1099</v>
      </c>
      <c r="F4057">
        <v>63</v>
      </c>
    </row>
    <row r="4058" spans="1:6" x14ac:dyDescent="0.25">
      <c r="A4058" t="s">
        <v>39</v>
      </c>
      <c r="B4058" t="s">
        <v>6</v>
      </c>
      <c r="C4058" t="s">
        <v>31</v>
      </c>
      <c r="D4058" s="1">
        <v>44425</v>
      </c>
      <c r="E4058" s="4">
        <v>350</v>
      </c>
      <c r="F4058">
        <v>105</v>
      </c>
    </row>
    <row r="4059" spans="1:6" x14ac:dyDescent="0.25">
      <c r="A4059" t="s">
        <v>8</v>
      </c>
      <c r="B4059" t="s">
        <v>21</v>
      </c>
      <c r="C4059" t="s">
        <v>38</v>
      </c>
      <c r="D4059" s="1">
        <v>44425</v>
      </c>
      <c r="E4059" s="4">
        <v>5404</v>
      </c>
      <c r="F4059">
        <v>79</v>
      </c>
    </row>
    <row r="4060" spans="1:6" x14ac:dyDescent="0.25">
      <c r="A4060" t="s">
        <v>51</v>
      </c>
      <c r="B4060" t="s">
        <v>27</v>
      </c>
      <c r="C4060" t="s">
        <v>31</v>
      </c>
      <c r="D4060" s="1">
        <v>44425</v>
      </c>
      <c r="E4060" s="4">
        <v>4116</v>
      </c>
      <c r="F4060">
        <v>677</v>
      </c>
    </row>
    <row r="4061" spans="1:6" x14ac:dyDescent="0.25">
      <c r="A4061" t="s">
        <v>29</v>
      </c>
      <c r="B4061" t="s">
        <v>21</v>
      </c>
      <c r="C4061" t="s">
        <v>24</v>
      </c>
      <c r="D4061" s="1">
        <v>44425</v>
      </c>
      <c r="E4061" s="4">
        <v>11445</v>
      </c>
      <c r="F4061">
        <v>279</v>
      </c>
    </row>
    <row r="4062" spans="1:6" x14ac:dyDescent="0.25">
      <c r="A4062" t="s">
        <v>18</v>
      </c>
      <c r="B4062" t="s">
        <v>27</v>
      </c>
      <c r="C4062" t="s">
        <v>52</v>
      </c>
      <c r="D4062" s="1">
        <v>44425</v>
      </c>
      <c r="E4062" s="4">
        <v>7525</v>
      </c>
      <c r="F4062">
        <v>144</v>
      </c>
    </row>
    <row r="4063" spans="1:6" x14ac:dyDescent="0.25">
      <c r="A4063" t="s">
        <v>13</v>
      </c>
      <c r="B4063" t="s">
        <v>27</v>
      </c>
      <c r="C4063" t="s">
        <v>14</v>
      </c>
      <c r="D4063" s="1">
        <v>44425</v>
      </c>
      <c r="E4063" s="4">
        <v>1197</v>
      </c>
      <c r="F4063">
        <v>341</v>
      </c>
    </row>
    <row r="4064" spans="1:6" x14ac:dyDescent="0.25">
      <c r="A4064" t="s">
        <v>10</v>
      </c>
      <c r="B4064" t="s">
        <v>27</v>
      </c>
      <c r="C4064" t="s">
        <v>7</v>
      </c>
      <c r="D4064" s="1">
        <v>44425</v>
      </c>
      <c r="E4064" s="4">
        <v>1946</v>
      </c>
      <c r="F4064">
        <v>340</v>
      </c>
    </row>
    <row r="4065" spans="1:6" x14ac:dyDescent="0.25">
      <c r="A4065" t="s">
        <v>23</v>
      </c>
      <c r="B4065" t="s">
        <v>6</v>
      </c>
      <c r="C4065" t="s">
        <v>44</v>
      </c>
      <c r="D4065" s="1">
        <v>44425</v>
      </c>
      <c r="E4065" s="4">
        <v>1197</v>
      </c>
      <c r="F4065">
        <v>9</v>
      </c>
    </row>
    <row r="4066" spans="1:6" x14ac:dyDescent="0.25">
      <c r="A4066" t="s">
        <v>34</v>
      </c>
      <c r="B4066" t="s">
        <v>27</v>
      </c>
      <c r="C4066" t="s">
        <v>50</v>
      </c>
      <c r="D4066" s="1">
        <v>44425</v>
      </c>
      <c r="E4066" s="4">
        <v>322</v>
      </c>
      <c r="F4066">
        <v>25</v>
      </c>
    </row>
    <row r="4067" spans="1:6" x14ac:dyDescent="0.25">
      <c r="A4067" t="s">
        <v>33</v>
      </c>
      <c r="B4067" t="s">
        <v>6</v>
      </c>
      <c r="C4067" t="s">
        <v>45</v>
      </c>
      <c r="D4067" s="1">
        <v>44425</v>
      </c>
      <c r="E4067" s="4">
        <v>1463</v>
      </c>
      <c r="F4067">
        <v>136</v>
      </c>
    </row>
    <row r="4068" spans="1:6" x14ac:dyDescent="0.25">
      <c r="A4068" t="s">
        <v>41</v>
      </c>
      <c r="B4068" t="s">
        <v>21</v>
      </c>
      <c r="C4068" t="s">
        <v>43</v>
      </c>
      <c r="D4068" s="1">
        <v>44425</v>
      </c>
      <c r="E4068" s="4">
        <v>3465</v>
      </c>
      <c r="F4068">
        <v>288</v>
      </c>
    </row>
    <row r="4069" spans="1:6" x14ac:dyDescent="0.25">
      <c r="A4069" t="s">
        <v>32</v>
      </c>
      <c r="B4069" t="s">
        <v>21</v>
      </c>
      <c r="C4069" t="s">
        <v>26</v>
      </c>
      <c r="D4069" s="1">
        <v>44426</v>
      </c>
      <c r="E4069" s="4">
        <v>9170</v>
      </c>
      <c r="F4069">
        <v>61</v>
      </c>
    </row>
    <row r="4070" spans="1:6" x14ac:dyDescent="0.25">
      <c r="A4070" t="s">
        <v>23</v>
      </c>
      <c r="B4070" t="s">
        <v>27</v>
      </c>
      <c r="C4070" t="s">
        <v>19</v>
      </c>
      <c r="D4070" s="1">
        <v>44426</v>
      </c>
      <c r="E4070" s="4">
        <v>350</v>
      </c>
      <c r="F4070">
        <v>360</v>
      </c>
    </row>
    <row r="4071" spans="1:6" x14ac:dyDescent="0.25">
      <c r="A4071" t="s">
        <v>49</v>
      </c>
      <c r="B4071" t="s">
        <v>16</v>
      </c>
      <c r="C4071" t="s">
        <v>42</v>
      </c>
      <c r="D4071" s="1">
        <v>44426</v>
      </c>
      <c r="E4071" s="4">
        <v>5250</v>
      </c>
      <c r="F4071">
        <v>459</v>
      </c>
    </row>
    <row r="4072" spans="1:6" x14ac:dyDescent="0.25">
      <c r="A4072" t="s">
        <v>37</v>
      </c>
      <c r="B4072" t="s">
        <v>21</v>
      </c>
      <c r="C4072" t="s">
        <v>19</v>
      </c>
      <c r="D4072" s="1">
        <v>44426</v>
      </c>
      <c r="E4072" s="4">
        <v>4984</v>
      </c>
      <c r="F4072">
        <v>53</v>
      </c>
    </row>
    <row r="4073" spans="1:6" x14ac:dyDescent="0.25">
      <c r="A4073" t="s">
        <v>40</v>
      </c>
      <c r="B4073" t="s">
        <v>11</v>
      </c>
      <c r="C4073" t="s">
        <v>50</v>
      </c>
      <c r="D4073" s="1">
        <v>44426</v>
      </c>
      <c r="E4073" s="4">
        <v>2331</v>
      </c>
      <c r="F4073">
        <v>419</v>
      </c>
    </row>
    <row r="4074" spans="1:6" x14ac:dyDescent="0.25">
      <c r="A4074" t="s">
        <v>51</v>
      </c>
      <c r="B4074" t="s">
        <v>16</v>
      </c>
      <c r="C4074" t="s">
        <v>26</v>
      </c>
      <c r="D4074" s="1">
        <v>44426</v>
      </c>
      <c r="E4074" s="4">
        <v>903</v>
      </c>
      <c r="F4074">
        <v>566</v>
      </c>
    </row>
    <row r="4075" spans="1:6" x14ac:dyDescent="0.25">
      <c r="A4075" t="s">
        <v>10</v>
      </c>
      <c r="B4075" t="s">
        <v>21</v>
      </c>
      <c r="C4075" t="s">
        <v>42</v>
      </c>
      <c r="D4075" s="1">
        <v>44426</v>
      </c>
      <c r="E4075" s="4">
        <v>7357</v>
      </c>
      <c r="F4075">
        <v>209</v>
      </c>
    </row>
    <row r="4076" spans="1:6" x14ac:dyDescent="0.25">
      <c r="A4076" t="s">
        <v>33</v>
      </c>
      <c r="B4076" t="s">
        <v>9</v>
      </c>
      <c r="C4076" t="s">
        <v>44</v>
      </c>
      <c r="D4076" s="1">
        <v>44426</v>
      </c>
      <c r="E4076" s="4">
        <v>1379</v>
      </c>
      <c r="F4076">
        <v>78</v>
      </c>
    </row>
    <row r="4077" spans="1:6" x14ac:dyDescent="0.25">
      <c r="A4077" t="s">
        <v>32</v>
      </c>
      <c r="B4077" t="s">
        <v>16</v>
      </c>
      <c r="C4077" t="s">
        <v>7</v>
      </c>
      <c r="D4077" s="1">
        <v>44426</v>
      </c>
      <c r="E4077" s="4">
        <v>1148</v>
      </c>
      <c r="F4077">
        <v>18</v>
      </c>
    </row>
    <row r="4078" spans="1:6" x14ac:dyDescent="0.25">
      <c r="A4078" t="s">
        <v>23</v>
      </c>
      <c r="B4078" t="s">
        <v>16</v>
      </c>
      <c r="C4078" t="s">
        <v>14</v>
      </c>
      <c r="D4078" s="1">
        <v>44426</v>
      </c>
      <c r="E4078" s="4">
        <v>1820</v>
      </c>
      <c r="F4078">
        <v>132</v>
      </c>
    </row>
    <row r="4079" spans="1:6" x14ac:dyDescent="0.25">
      <c r="A4079" t="s">
        <v>46</v>
      </c>
      <c r="B4079" t="s">
        <v>16</v>
      </c>
      <c r="C4079" t="s">
        <v>31</v>
      </c>
      <c r="D4079" s="1">
        <v>44426</v>
      </c>
      <c r="E4079" s="4">
        <v>4998</v>
      </c>
      <c r="F4079">
        <v>171</v>
      </c>
    </row>
    <row r="4080" spans="1:6" x14ac:dyDescent="0.25">
      <c r="A4080" t="s">
        <v>5</v>
      </c>
      <c r="B4080" t="s">
        <v>21</v>
      </c>
      <c r="C4080" t="s">
        <v>43</v>
      </c>
      <c r="D4080" s="1">
        <v>44426</v>
      </c>
      <c r="E4080" s="4">
        <v>5236</v>
      </c>
      <c r="F4080">
        <v>5</v>
      </c>
    </row>
    <row r="4081" spans="1:6" x14ac:dyDescent="0.25">
      <c r="A4081" t="s">
        <v>18</v>
      </c>
      <c r="B4081" t="s">
        <v>16</v>
      </c>
      <c r="C4081" t="s">
        <v>19</v>
      </c>
      <c r="D4081" s="1">
        <v>44426</v>
      </c>
      <c r="E4081" s="4">
        <v>2457</v>
      </c>
      <c r="F4081">
        <v>71</v>
      </c>
    </row>
    <row r="4082" spans="1:6" x14ac:dyDescent="0.25">
      <c r="A4082" t="s">
        <v>41</v>
      </c>
      <c r="B4082" t="s">
        <v>27</v>
      </c>
      <c r="C4082" t="s">
        <v>47</v>
      </c>
      <c r="D4082" s="1">
        <v>44426</v>
      </c>
      <c r="E4082" s="4">
        <v>1764</v>
      </c>
      <c r="F4082">
        <v>332</v>
      </c>
    </row>
    <row r="4083" spans="1:6" x14ac:dyDescent="0.25">
      <c r="A4083" t="s">
        <v>25</v>
      </c>
      <c r="B4083" t="s">
        <v>6</v>
      </c>
      <c r="C4083" t="s">
        <v>43</v>
      </c>
      <c r="D4083" s="1">
        <v>44426</v>
      </c>
      <c r="E4083" s="4">
        <v>4802</v>
      </c>
      <c r="F4083">
        <v>259</v>
      </c>
    </row>
    <row r="4084" spans="1:6" x14ac:dyDescent="0.25">
      <c r="A4084" t="s">
        <v>18</v>
      </c>
      <c r="B4084" t="s">
        <v>11</v>
      </c>
      <c r="C4084" t="s">
        <v>47</v>
      </c>
      <c r="D4084" s="1">
        <v>44426</v>
      </c>
      <c r="E4084" s="4">
        <v>9443</v>
      </c>
      <c r="F4084">
        <v>147</v>
      </c>
    </row>
    <row r="4085" spans="1:6" x14ac:dyDescent="0.25">
      <c r="A4085" t="s">
        <v>40</v>
      </c>
      <c r="B4085" t="s">
        <v>21</v>
      </c>
      <c r="C4085" t="s">
        <v>19</v>
      </c>
      <c r="D4085" s="1">
        <v>44426</v>
      </c>
      <c r="E4085" s="4">
        <v>5152</v>
      </c>
      <c r="F4085">
        <v>228</v>
      </c>
    </row>
    <row r="4086" spans="1:6" x14ac:dyDescent="0.25">
      <c r="A4086" t="s">
        <v>20</v>
      </c>
      <c r="B4086" t="s">
        <v>21</v>
      </c>
      <c r="C4086" t="s">
        <v>42</v>
      </c>
      <c r="D4086" s="1">
        <v>44426</v>
      </c>
      <c r="E4086" s="4">
        <v>2576</v>
      </c>
      <c r="F4086">
        <v>481</v>
      </c>
    </row>
    <row r="4087" spans="1:6" x14ac:dyDescent="0.25">
      <c r="A4087" t="s">
        <v>34</v>
      </c>
      <c r="B4087" t="s">
        <v>11</v>
      </c>
      <c r="C4087" t="s">
        <v>42</v>
      </c>
      <c r="D4087" s="1">
        <v>44426</v>
      </c>
      <c r="E4087" s="4">
        <v>4585</v>
      </c>
      <c r="F4087">
        <v>326</v>
      </c>
    </row>
    <row r="4088" spans="1:6" x14ac:dyDescent="0.25">
      <c r="A4088" t="s">
        <v>25</v>
      </c>
      <c r="B4088" t="s">
        <v>16</v>
      </c>
      <c r="C4088" t="s">
        <v>45</v>
      </c>
      <c r="D4088" s="1">
        <v>44426</v>
      </c>
      <c r="E4088" s="4">
        <v>4991</v>
      </c>
      <c r="F4088">
        <v>15</v>
      </c>
    </row>
    <row r="4089" spans="1:6" x14ac:dyDescent="0.25">
      <c r="A4089" t="s">
        <v>40</v>
      </c>
      <c r="B4089" t="s">
        <v>21</v>
      </c>
      <c r="C4089" t="s">
        <v>35</v>
      </c>
      <c r="D4089" s="1">
        <v>44426</v>
      </c>
      <c r="E4089" s="4">
        <v>8190</v>
      </c>
      <c r="F4089">
        <v>54</v>
      </c>
    </row>
    <row r="4090" spans="1:6" x14ac:dyDescent="0.25">
      <c r="A4090" t="s">
        <v>40</v>
      </c>
      <c r="B4090" t="s">
        <v>21</v>
      </c>
      <c r="C4090" t="s">
        <v>30</v>
      </c>
      <c r="D4090" s="1">
        <v>44426</v>
      </c>
      <c r="E4090" s="4">
        <v>3675</v>
      </c>
      <c r="F4090">
        <v>1330</v>
      </c>
    </row>
    <row r="4091" spans="1:6" x14ac:dyDescent="0.25">
      <c r="A4091" t="s">
        <v>32</v>
      </c>
      <c r="B4091" t="s">
        <v>6</v>
      </c>
      <c r="C4091" t="s">
        <v>38</v>
      </c>
      <c r="D4091" s="1">
        <v>44426</v>
      </c>
      <c r="E4091" s="4">
        <v>4130</v>
      </c>
      <c r="F4091">
        <v>274</v>
      </c>
    </row>
    <row r="4092" spans="1:6" x14ac:dyDescent="0.25">
      <c r="A4092" t="s">
        <v>23</v>
      </c>
      <c r="B4092" t="s">
        <v>6</v>
      </c>
      <c r="C4092" t="s">
        <v>26</v>
      </c>
      <c r="D4092" s="1">
        <v>44426</v>
      </c>
      <c r="E4092" s="4">
        <v>2625</v>
      </c>
      <c r="F4092">
        <v>211</v>
      </c>
    </row>
    <row r="4093" spans="1:6" x14ac:dyDescent="0.25">
      <c r="A4093" t="s">
        <v>20</v>
      </c>
      <c r="B4093" t="s">
        <v>16</v>
      </c>
      <c r="C4093" t="s">
        <v>14</v>
      </c>
      <c r="D4093" s="1">
        <v>44426</v>
      </c>
      <c r="E4093" s="4">
        <v>9331</v>
      </c>
      <c r="F4093">
        <v>238</v>
      </c>
    </row>
    <row r="4094" spans="1:6" x14ac:dyDescent="0.25">
      <c r="A4094" t="s">
        <v>29</v>
      </c>
      <c r="B4094" t="s">
        <v>6</v>
      </c>
      <c r="C4094" t="s">
        <v>42</v>
      </c>
      <c r="D4094" s="1">
        <v>44426</v>
      </c>
      <c r="E4094" s="4">
        <v>2702</v>
      </c>
      <c r="F4094">
        <v>286</v>
      </c>
    </row>
    <row r="4095" spans="1:6" x14ac:dyDescent="0.25">
      <c r="A4095" t="s">
        <v>49</v>
      </c>
      <c r="B4095" t="s">
        <v>6</v>
      </c>
      <c r="C4095" t="s">
        <v>36</v>
      </c>
      <c r="D4095" s="1">
        <v>44426</v>
      </c>
      <c r="E4095" s="4">
        <v>1736</v>
      </c>
      <c r="F4095">
        <v>483</v>
      </c>
    </row>
    <row r="4096" spans="1:6" x14ac:dyDescent="0.25">
      <c r="A4096" t="s">
        <v>32</v>
      </c>
      <c r="B4096" t="s">
        <v>9</v>
      </c>
      <c r="C4096" t="s">
        <v>28</v>
      </c>
      <c r="D4096" s="1">
        <v>44426</v>
      </c>
      <c r="E4096" s="4">
        <v>3640</v>
      </c>
      <c r="F4096">
        <v>185</v>
      </c>
    </row>
    <row r="4097" spans="1:6" x14ac:dyDescent="0.25">
      <c r="A4097" t="s">
        <v>46</v>
      </c>
      <c r="B4097" t="s">
        <v>11</v>
      </c>
      <c r="C4097" t="s">
        <v>17</v>
      </c>
      <c r="D4097" s="1">
        <v>44426</v>
      </c>
      <c r="E4097" s="4">
        <v>2212</v>
      </c>
      <c r="F4097">
        <v>336</v>
      </c>
    </row>
    <row r="4098" spans="1:6" x14ac:dyDescent="0.25">
      <c r="A4098" t="s">
        <v>18</v>
      </c>
      <c r="B4098" t="s">
        <v>27</v>
      </c>
      <c r="C4098" t="s">
        <v>30</v>
      </c>
      <c r="D4098" s="1">
        <v>44426</v>
      </c>
      <c r="E4098" s="4">
        <v>3003</v>
      </c>
      <c r="F4098">
        <v>605</v>
      </c>
    </row>
    <row r="4099" spans="1:6" x14ac:dyDescent="0.25">
      <c r="A4099" t="s">
        <v>23</v>
      </c>
      <c r="B4099" t="s">
        <v>27</v>
      </c>
      <c r="C4099" t="s">
        <v>48</v>
      </c>
      <c r="D4099" s="1">
        <v>44426</v>
      </c>
      <c r="E4099" s="4">
        <v>4011</v>
      </c>
      <c r="F4099">
        <v>142</v>
      </c>
    </row>
    <row r="4100" spans="1:6" x14ac:dyDescent="0.25">
      <c r="A4100" t="s">
        <v>5</v>
      </c>
      <c r="B4100" t="s">
        <v>11</v>
      </c>
      <c r="C4100" t="s">
        <v>50</v>
      </c>
      <c r="D4100" s="1">
        <v>44426</v>
      </c>
      <c r="E4100" s="4">
        <v>3451</v>
      </c>
      <c r="F4100">
        <v>267</v>
      </c>
    </row>
    <row r="4101" spans="1:6" x14ac:dyDescent="0.25">
      <c r="A4101" t="s">
        <v>25</v>
      </c>
      <c r="B4101" t="s">
        <v>11</v>
      </c>
      <c r="C4101" t="s">
        <v>31</v>
      </c>
      <c r="D4101" s="1">
        <v>44427</v>
      </c>
      <c r="E4101" s="4">
        <v>4214</v>
      </c>
      <c r="F4101">
        <v>53</v>
      </c>
    </row>
    <row r="4102" spans="1:6" x14ac:dyDescent="0.25">
      <c r="A4102" t="s">
        <v>33</v>
      </c>
      <c r="B4102" t="s">
        <v>6</v>
      </c>
      <c r="C4102" t="s">
        <v>43</v>
      </c>
      <c r="D4102" s="1">
        <v>44427</v>
      </c>
      <c r="E4102" s="4">
        <v>10598</v>
      </c>
      <c r="F4102">
        <v>153</v>
      </c>
    </row>
    <row r="4103" spans="1:6" x14ac:dyDescent="0.25">
      <c r="A4103" t="s">
        <v>25</v>
      </c>
      <c r="B4103" t="s">
        <v>16</v>
      </c>
      <c r="C4103" t="s">
        <v>26</v>
      </c>
      <c r="D4103" s="1">
        <v>44427</v>
      </c>
      <c r="E4103" s="4">
        <v>4844</v>
      </c>
      <c r="F4103">
        <v>9</v>
      </c>
    </row>
    <row r="4104" spans="1:6" x14ac:dyDescent="0.25">
      <c r="A4104" t="s">
        <v>39</v>
      </c>
      <c r="B4104" t="s">
        <v>27</v>
      </c>
      <c r="C4104" t="s">
        <v>22</v>
      </c>
      <c r="D4104" s="1">
        <v>44427</v>
      </c>
      <c r="E4104" s="4">
        <v>5600</v>
      </c>
      <c r="F4104">
        <v>698</v>
      </c>
    </row>
    <row r="4105" spans="1:6" x14ac:dyDescent="0.25">
      <c r="A4105" t="s">
        <v>23</v>
      </c>
      <c r="B4105" t="s">
        <v>6</v>
      </c>
      <c r="C4105" t="s">
        <v>24</v>
      </c>
      <c r="D4105" s="1">
        <v>44427</v>
      </c>
      <c r="E4105" s="4">
        <v>3584</v>
      </c>
      <c r="F4105">
        <v>364</v>
      </c>
    </row>
    <row r="4106" spans="1:6" x14ac:dyDescent="0.25">
      <c r="A4106" t="s">
        <v>33</v>
      </c>
      <c r="B4106" t="s">
        <v>6</v>
      </c>
      <c r="C4106" t="s">
        <v>7</v>
      </c>
      <c r="D4106" s="1">
        <v>44427</v>
      </c>
      <c r="E4106" s="4">
        <v>63</v>
      </c>
      <c r="F4106">
        <v>326</v>
      </c>
    </row>
    <row r="4107" spans="1:6" x14ac:dyDescent="0.25">
      <c r="A4107" t="s">
        <v>25</v>
      </c>
      <c r="B4107" t="s">
        <v>11</v>
      </c>
      <c r="C4107" t="s">
        <v>19</v>
      </c>
      <c r="D4107" s="1">
        <v>44427</v>
      </c>
      <c r="E4107" s="4">
        <v>5355</v>
      </c>
      <c r="F4107">
        <v>34</v>
      </c>
    </row>
    <row r="4108" spans="1:6" x14ac:dyDescent="0.25">
      <c r="A4108" t="s">
        <v>10</v>
      </c>
      <c r="B4108" t="s">
        <v>9</v>
      </c>
      <c r="C4108" t="s">
        <v>38</v>
      </c>
      <c r="D4108" s="1">
        <v>44427</v>
      </c>
      <c r="E4108" s="4">
        <v>714</v>
      </c>
      <c r="F4108">
        <v>10</v>
      </c>
    </row>
    <row r="4109" spans="1:6" x14ac:dyDescent="0.25">
      <c r="A4109" t="s">
        <v>29</v>
      </c>
      <c r="B4109" t="s">
        <v>11</v>
      </c>
      <c r="C4109" t="s">
        <v>30</v>
      </c>
      <c r="D4109" s="1">
        <v>44427</v>
      </c>
      <c r="E4109" s="4">
        <v>3549</v>
      </c>
      <c r="F4109">
        <v>97</v>
      </c>
    </row>
    <row r="4110" spans="1:6" x14ac:dyDescent="0.25">
      <c r="A4110" t="s">
        <v>18</v>
      </c>
      <c r="B4110" t="s">
        <v>9</v>
      </c>
      <c r="C4110" t="s">
        <v>36</v>
      </c>
      <c r="D4110" s="1">
        <v>44427</v>
      </c>
      <c r="E4110" s="4">
        <v>2975</v>
      </c>
      <c r="F4110">
        <v>198</v>
      </c>
    </row>
    <row r="4111" spans="1:6" x14ac:dyDescent="0.25">
      <c r="A4111" t="s">
        <v>40</v>
      </c>
      <c r="B4111" t="s">
        <v>9</v>
      </c>
      <c r="C4111" t="s">
        <v>44</v>
      </c>
      <c r="D4111" s="1">
        <v>44427</v>
      </c>
      <c r="E4111" s="4">
        <v>10570</v>
      </c>
      <c r="F4111">
        <v>502</v>
      </c>
    </row>
    <row r="4112" spans="1:6" x14ac:dyDescent="0.25">
      <c r="A4112" t="s">
        <v>51</v>
      </c>
      <c r="B4112" t="s">
        <v>16</v>
      </c>
      <c r="C4112" t="s">
        <v>24</v>
      </c>
      <c r="D4112" s="1">
        <v>44428</v>
      </c>
      <c r="E4112" s="4">
        <v>413</v>
      </c>
      <c r="F4112">
        <v>98</v>
      </c>
    </row>
    <row r="4113" spans="1:6" x14ac:dyDescent="0.25">
      <c r="A4113" t="s">
        <v>18</v>
      </c>
      <c r="B4113" t="s">
        <v>11</v>
      </c>
      <c r="C4113" t="s">
        <v>44</v>
      </c>
      <c r="D4113" s="1">
        <v>44428</v>
      </c>
      <c r="E4113" s="4">
        <v>4389</v>
      </c>
      <c r="F4113">
        <v>129</v>
      </c>
    </row>
    <row r="4114" spans="1:6" x14ac:dyDescent="0.25">
      <c r="A4114" t="s">
        <v>15</v>
      </c>
      <c r="B4114" t="s">
        <v>11</v>
      </c>
      <c r="C4114" t="s">
        <v>22</v>
      </c>
      <c r="D4114" s="1">
        <v>44428</v>
      </c>
      <c r="E4114" s="4">
        <v>4249</v>
      </c>
      <c r="F4114">
        <v>677</v>
      </c>
    </row>
    <row r="4115" spans="1:6" x14ac:dyDescent="0.25">
      <c r="A4115" t="s">
        <v>51</v>
      </c>
      <c r="B4115" t="s">
        <v>9</v>
      </c>
      <c r="C4115" t="s">
        <v>22</v>
      </c>
      <c r="D4115" s="1">
        <v>44428</v>
      </c>
      <c r="E4115" s="4">
        <v>2135</v>
      </c>
      <c r="F4115">
        <v>189</v>
      </c>
    </row>
    <row r="4116" spans="1:6" x14ac:dyDescent="0.25">
      <c r="A4116" t="s">
        <v>51</v>
      </c>
      <c r="B4116" t="s">
        <v>9</v>
      </c>
      <c r="C4116" t="s">
        <v>35</v>
      </c>
      <c r="D4116" s="1">
        <v>44428</v>
      </c>
      <c r="E4116" s="4">
        <v>4361</v>
      </c>
      <c r="F4116">
        <v>307</v>
      </c>
    </row>
    <row r="4117" spans="1:6" x14ac:dyDescent="0.25">
      <c r="A4117" t="s">
        <v>33</v>
      </c>
      <c r="B4117" t="s">
        <v>21</v>
      </c>
      <c r="C4117" t="s">
        <v>28</v>
      </c>
      <c r="D4117" s="1">
        <v>44428</v>
      </c>
      <c r="E4117" s="4">
        <v>10220</v>
      </c>
      <c r="F4117">
        <v>557</v>
      </c>
    </row>
    <row r="4118" spans="1:6" x14ac:dyDescent="0.25">
      <c r="A4118" t="s">
        <v>8</v>
      </c>
      <c r="B4118" t="s">
        <v>6</v>
      </c>
      <c r="C4118" t="s">
        <v>44</v>
      </c>
      <c r="D4118" s="1">
        <v>44428</v>
      </c>
      <c r="E4118" s="4">
        <v>9933</v>
      </c>
      <c r="F4118">
        <v>314</v>
      </c>
    </row>
    <row r="4119" spans="1:6" x14ac:dyDescent="0.25">
      <c r="A4119" t="s">
        <v>15</v>
      </c>
      <c r="B4119" t="s">
        <v>27</v>
      </c>
      <c r="C4119" t="s">
        <v>24</v>
      </c>
      <c r="D4119" s="1">
        <v>44428</v>
      </c>
      <c r="E4119" s="4">
        <v>1421</v>
      </c>
      <c r="F4119">
        <v>55</v>
      </c>
    </row>
    <row r="4120" spans="1:6" x14ac:dyDescent="0.25">
      <c r="A4120" t="s">
        <v>51</v>
      </c>
      <c r="B4120" t="s">
        <v>16</v>
      </c>
      <c r="C4120" t="s">
        <v>12</v>
      </c>
      <c r="D4120" s="1">
        <v>44428</v>
      </c>
      <c r="E4120" s="4">
        <v>2163</v>
      </c>
      <c r="F4120">
        <v>116</v>
      </c>
    </row>
    <row r="4121" spans="1:6" x14ac:dyDescent="0.25">
      <c r="A4121" t="s">
        <v>34</v>
      </c>
      <c r="B4121" t="s">
        <v>9</v>
      </c>
      <c r="C4121" t="s">
        <v>52</v>
      </c>
      <c r="D4121" s="1">
        <v>44428</v>
      </c>
      <c r="E4121" s="4">
        <v>3892</v>
      </c>
      <c r="F4121">
        <v>200</v>
      </c>
    </row>
    <row r="4122" spans="1:6" x14ac:dyDescent="0.25">
      <c r="A4122" t="s">
        <v>34</v>
      </c>
      <c r="B4122" t="s">
        <v>16</v>
      </c>
      <c r="C4122" t="s">
        <v>17</v>
      </c>
      <c r="D4122" s="1">
        <v>44428</v>
      </c>
      <c r="E4122" s="4">
        <v>7826</v>
      </c>
      <c r="F4122">
        <v>393</v>
      </c>
    </row>
    <row r="4123" spans="1:6" x14ac:dyDescent="0.25">
      <c r="A4123" t="s">
        <v>23</v>
      </c>
      <c r="B4123" t="s">
        <v>27</v>
      </c>
      <c r="C4123" t="s">
        <v>43</v>
      </c>
      <c r="D4123" s="1">
        <v>44428</v>
      </c>
      <c r="E4123" s="4">
        <v>2149</v>
      </c>
      <c r="F4123">
        <v>196</v>
      </c>
    </row>
    <row r="4124" spans="1:6" x14ac:dyDescent="0.25">
      <c r="A4124" t="s">
        <v>49</v>
      </c>
      <c r="B4124" t="s">
        <v>27</v>
      </c>
      <c r="C4124" t="s">
        <v>47</v>
      </c>
      <c r="D4124" s="1">
        <v>44428</v>
      </c>
      <c r="E4124" s="4">
        <v>1330</v>
      </c>
      <c r="F4124">
        <v>274</v>
      </c>
    </row>
    <row r="4125" spans="1:6" x14ac:dyDescent="0.25">
      <c r="A4125" t="s">
        <v>32</v>
      </c>
      <c r="B4125" t="s">
        <v>6</v>
      </c>
      <c r="C4125" t="s">
        <v>36</v>
      </c>
      <c r="D4125" s="1">
        <v>44428</v>
      </c>
      <c r="E4125" s="4">
        <v>1407</v>
      </c>
      <c r="F4125">
        <v>235</v>
      </c>
    </row>
    <row r="4126" spans="1:6" x14ac:dyDescent="0.25">
      <c r="A4126" t="s">
        <v>29</v>
      </c>
      <c r="B4126" t="s">
        <v>11</v>
      </c>
      <c r="C4126" t="s">
        <v>19</v>
      </c>
      <c r="D4126" s="1">
        <v>44428</v>
      </c>
      <c r="E4126" s="4">
        <v>4088</v>
      </c>
      <c r="F4126">
        <v>3</v>
      </c>
    </row>
    <row r="4127" spans="1:6" x14ac:dyDescent="0.25">
      <c r="A4127" t="s">
        <v>5</v>
      </c>
      <c r="B4127" t="s">
        <v>16</v>
      </c>
      <c r="C4127" t="s">
        <v>17</v>
      </c>
      <c r="D4127" s="1">
        <v>44428</v>
      </c>
      <c r="E4127" s="4">
        <v>1834</v>
      </c>
      <c r="F4127">
        <v>366</v>
      </c>
    </row>
    <row r="4128" spans="1:6" x14ac:dyDescent="0.25">
      <c r="A4128" t="s">
        <v>49</v>
      </c>
      <c r="B4128" t="s">
        <v>6</v>
      </c>
      <c r="C4128" t="s">
        <v>44</v>
      </c>
      <c r="D4128" s="1">
        <v>44428</v>
      </c>
      <c r="E4128" s="4">
        <v>7056</v>
      </c>
      <c r="F4128">
        <v>67</v>
      </c>
    </row>
    <row r="4129" spans="1:6" x14ac:dyDescent="0.25">
      <c r="A4129" t="s">
        <v>5</v>
      </c>
      <c r="B4129" t="s">
        <v>9</v>
      </c>
      <c r="C4129" t="s">
        <v>30</v>
      </c>
      <c r="D4129" s="1">
        <v>44428</v>
      </c>
      <c r="E4129" s="4">
        <v>4662</v>
      </c>
      <c r="F4129">
        <v>1400</v>
      </c>
    </row>
    <row r="4130" spans="1:6" x14ac:dyDescent="0.25">
      <c r="A4130" t="s">
        <v>46</v>
      </c>
      <c r="B4130" t="s">
        <v>6</v>
      </c>
      <c r="C4130" t="s">
        <v>30</v>
      </c>
      <c r="D4130" s="1">
        <v>44428</v>
      </c>
      <c r="E4130" s="4">
        <v>3801</v>
      </c>
      <c r="F4130">
        <v>9</v>
      </c>
    </row>
    <row r="4131" spans="1:6" x14ac:dyDescent="0.25">
      <c r="A4131" t="s">
        <v>34</v>
      </c>
      <c r="B4131" t="s">
        <v>6</v>
      </c>
      <c r="C4131" t="s">
        <v>28</v>
      </c>
      <c r="D4131" s="1">
        <v>44428</v>
      </c>
      <c r="E4131" s="4">
        <v>2443</v>
      </c>
      <c r="F4131">
        <v>312</v>
      </c>
    </row>
    <row r="4132" spans="1:6" x14ac:dyDescent="0.25">
      <c r="A4132" t="s">
        <v>10</v>
      </c>
      <c r="B4132" t="s">
        <v>6</v>
      </c>
      <c r="C4132" t="s">
        <v>47</v>
      </c>
      <c r="D4132" s="1">
        <v>44428</v>
      </c>
      <c r="E4132" s="4">
        <v>3717</v>
      </c>
      <c r="F4132">
        <v>60</v>
      </c>
    </row>
    <row r="4133" spans="1:6" x14ac:dyDescent="0.25">
      <c r="A4133" t="s">
        <v>25</v>
      </c>
      <c r="B4133" t="s">
        <v>21</v>
      </c>
      <c r="C4133" t="s">
        <v>48</v>
      </c>
      <c r="D4133" s="1">
        <v>44428</v>
      </c>
      <c r="E4133" s="4">
        <v>5740</v>
      </c>
      <c r="F4133">
        <v>114</v>
      </c>
    </row>
    <row r="4134" spans="1:6" x14ac:dyDescent="0.25">
      <c r="A4134" t="s">
        <v>18</v>
      </c>
      <c r="B4134" t="s">
        <v>11</v>
      </c>
      <c r="C4134" t="s">
        <v>19</v>
      </c>
      <c r="D4134" s="1">
        <v>44428</v>
      </c>
      <c r="E4134" s="4">
        <v>4921</v>
      </c>
      <c r="F4134">
        <v>154</v>
      </c>
    </row>
    <row r="4135" spans="1:6" x14ac:dyDescent="0.25">
      <c r="A4135" t="s">
        <v>8</v>
      </c>
      <c r="B4135" t="s">
        <v>6</v>
      </c>
      <c r="C4135" t="s">
        <v>31</v>
      </c>
      <c r="D4135" s="1">
        <v>44428</v>
      </c>
      <c r="E4135" s="4">
        <v>1806</v>
      </c>
      <c r="F4135">
        <v>1190</v>
      </c>
    </row>
    <row r="4136" spans="1:6" x14ac:dyDescent="0.25">
      <c r="A4136" t="s">
        <v>46</v>
      </c>
      <c r="B4136" t="s">
        <v>27</v>
      </c>
      <c r="C4136" t="s">
        <v>38</v>
      </c>
      <c r="D4136" s="1">
        <v>44428</v>
      </c>
      <c r="E4136" s="4">
        <v>5460</v>
      </c>
      <c r="F4136">
        <v>330</v>
      </c>
    </row>
    <row r="4137" spans="1:6" x14ac:dyDescent="0.25">
      <c r="A4137" t="s">
        <v>13</v>
      </c>
      <c r="B4137" t="s">
        <v>9</v>
      </c>
      <c r="C4137" t="s">
        <v>30</v>
      </c>
      <c r="D4137" s="1">
        <v>44428</v>
      </c>
      <c r="E4137" s="4">
        <v>8449</v>
      </c>
      <c r="F4137">
        <v>208</v>
      </c>
    </row>
    <row r="4138" spans="1:6" x14ac:dyDescent="0.25">
      <c r="A4138" t="s">
        <v>49</v>
      </c>
      <c r="B4138" t="s">
        <v>16</v>
      </c>
      <c r="C4138" t="s">
        <v>30</v>
      </c>
      <c r="D4138" s="1">
        <v>44428</v>
      </c>
      <c r="E4138" s="4">
        <v>7329</v>
      </c>
      <c r="F4138">
        <v>770</v>
      </c>
    </row>
    <row r="4139" spans="1:6" x14ac:dyDescent="0.25">
      <c r="A4139" t="s">
        <v>29</v>
      </c>
      <c r="B4139" t="s">
        <v>21</v>
      </c>
      <c r="C4139" t="s">
        <v>26</v>
      </c>
      <c r="D4139" s="1">
        <v>44428</v>
      </c>
      <c r="E4139" s="4">
        <v>9149</v>
      </c>
      <c r="F4139">
        <v>275</v>
      </c>
    </row>
    <row r="4140" spans="1:6" x14ac:dyDescent="0.25">
      <c r="A4140" t="s">
        <v>34</v>
      </c>
      <c r="B4140" t="s">
        <v>27</v>
      </c>
      <c r="C4140" t="s">
        <v>26</v>
      </c>
      <c r="D4140" s="1">
        <v>44428</v>
      </c>
      <c r="E4140" s="4">
        <v>11074</v>
      </c>
      <c r="F4140">
        <v>318</v>
      </c>
    </row>
    <row r="4141" spans="1:6" x14ac:dyDescent="0.25">
      <c r="A4141" t="s">
        <v>13</v>
      </c>
      <c r="B4141" t="s">
        <v>27</v>
      </c>
      <c r="C4141" t="s">
        <v>7</v>
      </c>
      <c r="D4141" s="1">
        <v>44428</v>
      </c>
      <c r="E4141" s="4">
        <v>3416</v>
      </c>
      <c r="F4141">
        <v>374</v>
      </c>
    </row>
    <row r="4142" spans="1:6" x14ac:dyDescent="0.25">
      <c r="A4142" t="s">
        <v>39</v>
      </c>
      <c r="B4142" t="s">
        <v>27</v>
      </c>
      <c r="C4142" t="s">
        <v>31</v>
      </c>
      <c r="D4142" s="1">
        <v>44428</v>
      </c>
      <c r="E4142" s="4">
        <v>2044</v>
      </c>
      <c r="F4142">
        <v>71</v>
      </c>
    </row>
    <row r="4143" spans="1:6" x14ac:dyDescent="0.25">
      <c r="A4143" t="s">
        <v>8</v>
      </c>
      <c r="B4143" t="s">
        <v>9</v>
      </c>
      <c r="C4143" t="s">
        <v>36</v>
      </c>
      <c r="D4143" s="1">
        <v>44428</v>
      </c>
      <c r="E4143" s="4">
        <v>4991</v>
      </c>
      <c r="F4143">
        <v>366</v>
      </c>
    </row>
    <row r="4144" spans="1:6" x14ac:dyDescent="0.25">
      <c r="A4144" t="s">
        <v>15</v>
      </c>
      <c r="B4144" t="s">
        <v>9</v>
      </c>
      <c r="C4144" t="s">
        <v>24</v>
      </c>
      <c r="D4144" s="1">
        <v>44428</v>
      </c>
      <c r="E4144" s="4">
        <v>6706</v>
      </c>
      <c r="F4144">
        <v>157</v>
      </c>
    </row>
    <row r="4145" spans="1:6" x14ac:dyDescent="0.25">
      <c r="A4145" t="s">
        <v>18</v>
      </c>
      <c r="B4145" t="s">
        <v>27</v>
      </c>
      <c r="C4145" t="s">
        <v>26</v>
      </c>
      <c r="D4145" s="1">
        <v>44428</v>
      </c>
      <c r="E4145" s="4">
        <v>4431</v>
      </c>
      <c r="F4145">
        <v>320</v>
      </c>
    </row>
    <row r="4146" spans="1:6" x14ac:dyDescent="0.25">
      <c r="A4146" t="s">
        <v>32</v>
      </c>
      <c r="B4146" t="s">
        <v>16</v>
      </c>
      <c r="C4146" t="s">
        <v>28</v>
      </c>
      <c r="D4146" s="1">
        <v>44428</v>
      </c>
      <c r="E4146" s="4">
        <v>2191</v>
      </c>
      <c r="F4146">
        <v>910</v>
      </c>
    </row>
    <row r="4147" spans="1:6" x14ac:dyDescent="0.25">
      <c r="A4147" t="s">
        <v>34</v>
      </c>
      <c r="B4147" t="s">
        <v>11</v>
      </c>
      <c r="C4147" t="s">
        <v>26</v>
      </c>
      <c r="D4147" s="1">
        <v>44428</v>
      </c>
      <c r="E4147" s="4">
        <v>10003</v>
      </c>
      <c r="F4147">
        <v>307</v>
      </c>
    </row>
    <row r="4148" spans="1:6" x14ac:dyDescent="0.25">
      <c r="A4148" t="s">
        <v>51</v>
      </c>
      <c r="B4148" t="s">
        <v>16</v>
      </c>
      <c r="C4148" t="s">
        <v>31</v>
      </c>
      <c r="D4148" s="1">
        <v>44428</v>
      </c>
      <c r="E4148" s="4">
        <v>2394</v>
      </c>
      <c r="F4148">
        <v>1120</v>
      </c>
    </row>
    <row r="4149" spans="1:6" x14ac:dyDescent="0.25">
      <c r="A4149" t="s">
        <v>40</v>
      </c>
      <c r="B4149" t="s">
        <v>9</v>
      </c>
      <c r="C4149" t="s">
        <v>47</v>
      </c>
      <c r="D4149" s="1">
        <v>44428</v>
      </c>
      <c r="E4149" s="4">
        <v>4193</v>
      </c>
      <c r="F4149">
        <v>107</v>
      </c>
    </row>
    <row r="4150" spans="1:6" x14ac:dyDescent="0.25">
      <c r="A4150" t="s">
        <v>5</v>
      </c>
      <c r="B4150" t="s">
        <v>9</v>
      </c>
      <c r="C4150" t="s">
        <v>48</v>
      </c>
      <c r="D4150" s="1">
        <v>44428</v>
      </c>
      <c r="E4150" s="4">
        <v>7168</v>
      </c>
      <c r="F4150">
        <v>307</v>
      </c>
    </row>
    <row r="4151" spans="1:6" x14ac:dyDescent="0.25">
      <c r="A4151" t="s">
        <v>39</v>
      </c>
      <c r="B4151" t="s">
        <v>16</v>
      </c>
      <c r="C4151" t="s">
        <v>14</v>
      </c>
      <c r="D4151" s="1">
        <v>44428</v>
      </c>
      <c r="E4151" s="4">
        <v>3164</v>
      </c>
      <c r="F4151">
        <v>770</v>
      </c>
    </row>
    <row r="4152" spans="1:6" x14ac:dyDescent="0.25">
      <c r="A4152" t="s">
        <v>33</v>
      </c>
      <c r="B4152" t="s">
        <v>6</v>
      </c>
      <c r="C4152" t="s">
        <v>14</v>
      </c>
      <c r="D4152" s="1">
        <v>44428</v>
      </c>
      <c r="E4152" s="4">
        <v>3654</v>
      </c>
      <c r="F4152">
        <v>41</v>
      </c>
    </row>
    <row r="4153" spans="1:6" x14ac:dyDescent="0.25">
      <c r="A4153" t="s">
        <v>40</v>
      </c>
      <c r="B4153" t="s">
        <v>27</v>
      </c>
      <c r="C4153" t="s">
        <v>52</v>
      </c>
      <c r="D4153" s="1">
        <v>44428</v>
      </c>
      <c r="E4153" s="4">
        <v>1176</v>
      </c>
      <c r="F4153">
        <v>281</v>
      </c>
    </row>
    <row r="4154" spans="1:6" x14ac:dyDescent="0.25">
      <c r="A4154" t="s">
        <v>34</v>
      </c>
      <c r="B4154" t="s">
        <v>16</v>
      </c>
      <c r="C4154" t="s">
        <v>42</v>
      </c>
      <c r="D4154" s="1">
        <v>44428</v>
      </c>
      <c r="E4154" s="4">
        <v>9317</v>
      </c>
      <c r="F4154">
        <v>347</v>
      </c>
    </row>
    <row r="4155" spans="1:6" x14ac:dyDescent="0.25">
      <c r="A4155" t="s">
        <v>49</v>
      </c>
      <c r="B4155" t="s">
        <v>27</v>
      </c>
      <c r="C4155" t="s">
        <v>30</v>
      </c>
      <c r="D4155" s="1">
        <v>44428</v>
      </c>
      <c r="E4155" s="4">
        <v>6188</v>
      </c>
      <c r="F4155">
        <v>263</v>
      </c>
    </row>
    <row r="4156" spans="1:6" x14ac:dyDescent="0.25">
      <c r="A4156" t="s">
        <v>29</v>
      </c>
      <c r="B4156" t="s">
        <v>6</v>
      </c>
      <c r="C4156" t="s">
        <v>47</v>
      </c>
      <c r="D4156" s="1">
        <v>44428</v>
      </c>
      <c r="E4156" s="4">
        <v>644</v>
      </c>
      <c r="F4156">
        <v>270</v>
      </c>
    </row>
    <row r="4157" spans="1:6" x14ac:dyDescent="0.25">
      <c r="A4157" t="s">
        <v>49</v>
      </c>
      <c r="B4157" t="s">
        <v>9</v>
      </c>
      <c r="C4157" t="s">
        <v>44</v>
      </c>
      <c r="D4157" s="1">
        <v>44428</v>
      </c>
      <c r="E4157" s="4">
        <v>1239</v>
      </c>
      <c r="F4157">
        <v>282</v>
      </c>
    </row>
    <row r="4158" spans="1:6" x14ac:dyDescent="0.25">
      <c r="A4158" t="s">
        <v>18</v>
      </c>
      <c r="B4158" t="s">
        <v>27</v>
      </c>
      <c r="C4158" t="s">
        <v>36</v>
      </c>
      <c r="D4158" s="1">
        <v>44428</v>
      </c>
      <c r="E4158" s="4">
        <v>5586</v>
      </c>
      <c r="F4158">
        <v>590</v>
      </c>
    </row>
    <row r="4159" spans="1:6" x14ac:dyDescent="0.25">
      <c r="A4159" t="s">
        <v>25</v>
      </c>
      <c r="B4159" t="s">
        <v>16</v>
      </c>
      <c r="C4159" t="s">
        <v>48</v>
      </c>
      <c r="D4159" s="1">
        <v>44428</v>
      </c>
      <c r="E4159" s="4">
        <v>2674</v>
      </c>
      <c r="F4159">
        <v>104</v>
      </c>
    </row>
    <row r="4160" spans="1:6" x14ac:dyDescent="0.25">
      <c r="A4160" t="s">
        <v>39</v>
      </c>
      <c r="B4160" t="s">
        <v>11</v>
      </c>
      <c r="C4160" t="s">
        <v>14</v>
      </c>
      <c r="D4160" s="1">
        <v>44428</v>
      </c>
      <c r="E4160" s="4">
        <v>3787</v>
      </c>
      <c r="F4160">
        <v>275</v>
      </c>
    </row>
    <row r="4161" spans="1:6" x14ac:dyDescent="0.25">
      <c r="A4161" t="s">
        <v>8</v>
      </c>
      <c r="B4161" t="s">
        <v>6</v>
      </c>
      <c r="C4161" t="s">
        <v>48</v>
      </c>
      <c r="D4161" s="1">
        <v>44428</v>
      </c>
      <c r="E4161" s="4">
        <v>2135</v>
      </c>
      <c r="F4161">
        <v>48</v>
      </c>
    </row>
    <row r="4162" spans="1:6" x14ac:dyDescent="0.25">
      <c r="A4162" t="s">
        <v>46</v>
      </c>
      <c r="B4162" t="s">
        <v>21</v>
      </c>
      <c r="C4162" t="s">
        <v>43</v>
      </c>
      <c r="D4162" s="1">
        <v>44428</v>
      </c>
      <c r="E4162" s="4">
        <v>658</v>
      </c>
      <c r="F4162">
        <v>15</v>
      </c>
    </row>
    <row r="4163" spans="1:6" x14ac:dyDescent="0.25">
      <c r="A4163" t="s">
        <v>29</v>
      </c>
      <c r="B4163" t="s">
        <v>27</v>
      </c>
      <c r="C4163" t="s">
        <v>31</v>
      </c>
      <c r="D4163" s="1">
        <v>44428</v>
      </c>
      <c r="E4163" s="4">
        <v>5334</v>
      </c>
      <c r="F4163">
        <v>428</v>
      </c>
    </row>
    <row r="4164" spans="1:6" x14ac:dyDescent="0.25">
      <c r="A4164" t="s">
        <v>37</v>
      </c>
      <c r="B4164" t="s">
        <v>16</v>
      </c>
      <c r="C4164" t="s">
        <v>35</v>
      </c>
      <c r="D4164" s="1">
        <v>44428</v>
      </c>
      <c r="E4164" s="4">
        <v>4585</v>
      </c>
      <c r="F4164">
        <v>310</v>
      </c>
    </row>
    <row r="4165" spans="1:6" x14ac:dyDescent="0.25">
      <c r="A4165" t="s">
        <v>5</v>
      </c>
      <c r="B4165" t="s">
        <v>21</v>
      </c>
      <c r="C4165" t="s">
        <v>30</v>
      </c>
      <c r="D4165" s="1">
        <v>44431</v>
      </c>
      <c r="E4165" s="4">
        <v>4900</v>
      </c>
      <c r="F4165">
        <v>700</v>
      </c>
    </row>
    <row r="4166" spans="1:6" x14ac:dyDescent="0.25">
      <c r="A4166" t="s">
        <v>25</v>
      </c>
      <c r="B4166" t="s">
        <v>9</v>
      </c>
      <c r="C4166" t="s">
        <v>48</v>
      </c>
      <c r="D4166" s="1">
        <v>44431</v>
      </c>
      <c r="E4166" s="4">
        <v>6391</v>
      </c>
      <c r="F4166">
        <v>87</v>
      </c>
    </row>
    <row r="4167" spans="1:6" x14ac:dyDescent="0.25">
      <c r="A4167" t="s">
        <v>20</v>
      </c>
      <c r="B4167" t="s">
        <v>11</v>
      </c>
      <c r="C4167" t="s">
        <v>22</v>
      </c>
      <c r="D4167" s="1">
        <v>44431</v>
      </c>
      <c r="E4167" s="4">
        <v>5341</v>
      </c>
      <c r="F4167">
        <v>212</v>
      </c>
    </row>
    <row r="4168" spans="1:6" x14ac:dyDescent="0.25">
      <c r="A4168" t="s">
        <v>23</v>
      </c>
      <c r="B4168" t="s">
        <v>9</v>
      </c>
      <c r="C4168" t="s">
        <v>12</v>
      </c>
      <c r="D4168" s="1">
        <v>44431</v>
      </c>
      <c r="E4168" s="4">
        <v>9569</v>
      </c>
      <c r="F4168">
        <v>101</v>
      </c>
    </row>
    <row r="4169" spans="1:6" x14ac:dyDescent="0.25">
      <c r="A4169" t="s">
        <v>32</v>
      </c>
      <c r="B4169" t="s">
        <v>21</v>
      </c>
      <c r="C4169" t="s">
        <v>42</v>
      </c>
      <c r="D4169" s="1">
        <v>44431</v>
      </c>
      <c r="E4169" s="4">
        <v>875</v>
      </c>
      <c r="F4169">
        <v>259</v>
      </c>
    </row>
    <row r="4170" spans="1:6" x14ac:dyDescent="0.25">
      <c r="A4170" t="s">
        <v>10</v>
      </c>
      <c r="B4170" t="s">
        <v>9</v>
      </c>
      <c r="C4170" t="s">
        <v>42</v>
      </c>
      <c r="D4170" s="1">
        <v>44431</v>
      </c>
      <c r="E4170" s="4">
        <v>7490</v>
      </c>
      <c r="F4170">
        <v>700</v>
      </c>
    </row>
    <row r="4171" spans="1:6" x14ac:dyDescent="0.25">
      <c r="A4171" t="s">
        <v>49</v>
      </c>
      <c r="B4171" t="s">
        <v>11</v>
      </c>
      <c r="C4171" t="s">
        <v>22</v>
      </c>
      <c r="D4171" s="1">
        <v>44431</v>
      </c>
      <c r="E4171" s="4">
        <v>1330</v>
      </c>
      <c r="F4171">
        <v>151</v>
      </c>
    </row>
    <row r="4172" spans="1:6" x14ac:dyDescent="0.25">
      <c r="A4172" t="s">
        <v>10</v>
      </c>
      <c r="B4172" t="s">
        <v>6</v>
      </c>
      <c r="C4172" t="s">
        <v>28</v>
      </c>
      <c r="D4172" s="1">
        <v>44431</v>
      </c>
      <c r="E4172" s="4">
        <v>8218</v>
      </c>
      <c r="F4172">
        <v>88</v>
      </c>
    </row>
    <row r="4173" spans="1:6" x14ac:dyDescent="0.25">
      <c r="A4173" t="s">
        <v>33</v>
      </c>
      <c r="B4173" t="s">
        <v>16</v>
      </c>
      <c r="C4173" t="s">
        <v>38</v>
      </c>
      <c r="D4173" s="1">
        <v>44431</v>
      </c>
      <c r="E4173" s="4">
        <v>3409</v>
      </c>
      <c r="F4173">
        <v>147</v>
      </c>
    </row>
    <row r="4174" spans="1:6" x14ac:dyDescent="0.25">
      <c r="A4174" t="s">
        <v>51</v>
      </c>
      <c r="B4174" t="s">
        <v>11</v>
      </c>
      <c r="C4174" t="s">
        <v>42</v>
      </c>
      <c r="D4174" s="1">
        <v>44431</v>
      </c>
      <c r="E4174" s="4">
        <v>847</v>
      </c>
      <c r="F4174">
        <v>189</v>
      </c>
    </row>
    <row r="4175" spans="1:6" x14ac:dyDescent="0.25">
      <c r="A4175" t="s">
        <v>18</v>
      </c>
      <c r="B4175" t="s">
        <v>11</v>
      </c>
      <c r="C4175" t="s">
        <v>17</v>
      </c>
      <c r="D4175" s="1">
        <v>44431</v>
      </c>
      <c r="E4175" s="4">
        <v>13965</v>
      </c>
      <c r="F4175">
        <v>112</v>
      </c>
    </row>
    <row r="4176" spans="1:6" x14ac:dyDescent="0.25">
      <c r="A4176" t="s">
        <v>10</v>
      </c>
      <c r="B4176" t="s">
        <v>11</v>
      </c>
      <c r="C4176" t="s">
        <v>44</v>
      </c>
      <c r="D4176" s="1">
        <v>44431</v>
      </c>
      <c r="E4176" s="4">
        <v>6867</v>
      </c>
      <c r="F4176">
        <v>88</v>
      </c>
    </row>
    <row r="4177" spans="1:6" x14ac:dyDescent="0.25">
      <c r="A4177" t="s">
        <v>46</v>
      </c>
      <c r="B4177" t="s">
        <v>27</v>
      </c>
      <c r="C4177" t="s">
        <v>7</v>
      </c>
      <c r="D4177" s="1">
        <v>44431</v>
      </c>
      <c r="E4177" s="4">
        <v>2968</v>
      </c>
      <c r="F4177">
        <v>198</v>
      </c>
    </row>
    <row r="4178" spans="1:6" x14ac:dyDescent="0.25">
      <c r="A4178" t="s">
        <v>10</v>
      </c>
      <c r="B4178" t="s">
        <v>11</v>
      </c>
      <c r="C4178" t="s">
        <v>42</v>
      </c>
      <c r="D4178" s="1">
        <v>44431</v>
      </c>
      <c r="E4178" s="4">
        <v>3122</v>
      </c>
      <c r="F4178">
        <v>285</v>
      </c>
    </row>
    <row r="4179" spans="1:6" x14ac:dyDescent="0.25">
      <c r="A4179" t="s">
        <v>37</v>
      </c>
      <c r="B4179" t="s">
        <v>9</v>
      </c>
      <c r="C4179" t="s">
        <v>28</v>
      </c>
      <c r="D4179" s="1">
        <v>44431</v>
      </c>
      <c r="E4179" s="4">
        <v>3171</v>
      </c>
      <c r="F4179">
        <v>350</v>
      </c>
    </row>
    <row r="4180" spans="1:6" x14ac:dyDescent="0.25">
      <c r="A4180" t="s">
        <v>10</v>
      </c>
      <c r="B4180" t="s">
        <v>27</v>
      </c>
      <c r="C4180" t="s">
        <v>35</v>
      </c>
      <c r="D4180" s="1">
        <v>44431</v>
      </c>
      <c r="E4180" s="4">
        <v>1211</v>
      </c>
      <c r="F4180">
        <v>268</v>
      </c>
    </row>
    <row r="4181" spans="1:6" x14ac:dyDescent="0.25">
      <c r="A4181" t="s">
        <v>41</v>
      </c>
      <c r="B4181" t="s">
        <v>27</v>
      </c>
      <c r="C4181" t="s">
        <v>31</v>
      </c>
      <c r="D4181" s="1">
        <v>44431</v>
      </c>
      <c r="E4181" s="4">
        <v>2492</v>
      </c>
      <c r="F4181">
        <v>154</v>
      </c>
    </row>
    <row r="4182" spans="1:6" x14ac:dyDescent="0.25">
      <c r="A4182" t="s">
        <v>18</v>
      </c>
      <c r="B4182" t="s">
        <v>21</v>
      </c>
      <c r="C4182" t="s">
        <v>28</v>
      </c>
      <c r="D4182" s="1">
        <v>44431</v>
      </c>
      <c r="E4182" s="4">
        <v>357</v>
      </c>
      <c r="F4182">
        <v>770</v>
      </c>
    </row>
    <row r="4183" spans="1:6" x14ac:dyDescent="0.25">
      <c r="A4183" t="s">
        <v>25</v>
      </c>
      <c r="B4183" t="s">
        <v>16</v>
      </c>
      <c r="C4183" t="s">
        <v>17</v>
      </c>
      <c r="D4183" s="1">
        <v>44431</v>
      </c>
      <c r="E4183" s="4">
        <v>4732</v>
      </c>
      <c r="F4183">
        <v>168</v>
      </c>
    </row>
    <row r="4184" spans="1:6" x14ac:dyDescent="0.25">
      <c r="A4184" t="s">
        <v>15</v>
      </c>
      <c r="B4184" t="s">
        <v>27</v>
      </c>
      <c r="C4184" t="s">
        <v>36</v>
      </c>
      <c r="D4184" s="1">
        <v>44431</v>
      </c>
      <c r="E4184" s="4">
        <v>7609</v>
      </c>
      <c r="F4184">
        <v>437</v>
      </c>
    </row>
    <row r="4185" spans="1:6" x14ac:dyDescent="0.25">
      <c r="A4185" t="s">
        <v>18</v>
      </c>
      <c r="B4185" t="s">
        <v>6</v>
      </c>
      <c r="C4185" t="s">
        <v>50</v>
      </c>
      <c r="D4185" s="1">
        <v>44431</v>
      </c>
      <c r="E4185" s="4">
        <v>4123</v>
      </c>
      <c r="F4185">
        <v>226</v>
      </c>
    </row>
    <row r="4186" spans="1:6" x14ac:dyDescent="0.25">
      <c r="A4186" t="s">
        <v>25</v>
      </c>
      <c r="B4186" t="s">
        <v>11</v>
      </c>
      <c r="C4186" t="s">
        <v>17</v>
      </c>
      <c r="D4186" s="1">
        <v>44431</v>
      </c>
      <c r="E4186" s="4">
        <v>1897</v>
      </c>
      <c r="F4186">
        <v>313</v>
      </c>
    </row>
    <row r="4187" spans="1:6" x14ac:dyDescent="0.25">
      <c r="A4187" t="s">
        <v>32</v>
      </c>
      <c r="B4187" t="s">
        <v>11</v>
      </c>
      <c r="C4187" t="s">
        <v>48</v>
      </c>
      <c r="D4187" s="1">
        <v>44431</v>
      </c>
      <c r="E4187" s="4">
        <v>3612</v>
      </c>
      <c r="F4187">
        <v>31</v>
      </c>
    </row>
    <row r="4188" spans="1:6" x14ac:dyDescent="0.25">
      <c r="A4188" t="s">
        <v>39</v>
      </c>
      <c r="B4188" t="s">
        <v>21</v>
      </c>
      <c r="C4188" t="s">
        <v>26</v>
      </c>
      <c r="D4188" s="1">
        <v>44431</v>
      </c>
      <c r="E4188" s="4">
        <v>9618</v>
      </c>
      <c r="F4188">
        <v>1</v>
      </c>
    </row>
    <row r="4189" spans="1:6" x14ac:dyDescent="0.25">
      <c r="A4189" t="s">
        <v>15</v>
      </c>
      <c r="B4189" t="s">
        <v>9</v>
      </c>
      <c r="C4189" t="s">
        <v>19</v>
      </c>
      <c r="D4189" s="1">
        <v>44431</v>
      </c>
      <c r="E4189" s="4">
        <v>637</v>
      </c>
      <c r="F4189">
        <v>130</v>
      </c>
    </row>
    <row r="4190" spans="1:6" x14ac:dyDescent="0.25">
      <c r="A4190" t="s">
        <v>29</v>
      </c>
      <c r="B4190" t="s">
        <v>6</v>
      </c>
      <c r="C4190" t="s">
        <v>17</v>
      </c>
      <c r="D4190" s="1">
        <v>44431</v>
      </c>
      <c r="E4190" s="4">
        <v>1106</v>
      </c>
      <c r="F4190">
        <v>142</v>
      </c>
    </row>
    <row r="4191" spans="1:6" x14ac:dyDescent="0.25">
      <c r="A4191" t="s">
        <v>15</v>
      </c>
      <c r="B4191" t="s">
        <v>6</v>
      </c>
      <c r="C4191" t="s">
        <v>45</v>
      </c>
      <c r="D4191" s="1">
        <v>44431</v>
      </c>
      <c r="E4191" s="4">
        <v>392</v>
      </c>
      <c r="F4191">
        <v>5</v>
      </c>
    </row>
    <row r="4192" spans="1:6" x14ac:dyDescent="0.25">
      <c r="A4192" t="s">
        <v>23</v>
      </c>
      <c r="B4192" t="s">
        <v>27</v>
      </c>
      <c r="C4192" t="s">
        <v>36</v>
      </c>
      <c r="D4192" s="1">
        <v>44431</v>
      </c>
      <c r="E4192" s="4">
        <v>1323</v>
      </c>
      <c r="F4192">
        <v>19</v>
      </c>
    </row>
    <row r="4193" spans="1:6" x14ac:dyDescent="0.25">
      <c r="A4193" t="s">
        <v>20</v>
      </c>
      <c r="B4193" t="s">
        <v>16</v>
      </c>
      <c r="C4193" t="s">
        <v>17</v>
      </c>
      <c r="D4193" s="1">
        <v>44431</v>
      </c>
      <c r="E4193" s="4">
        <v>490</v>
      </c>
      <c r="F4193">
        <v>156</v>
      </c>
    </row>
    <row r="4194" spans="1:6" x14ac:dyDescent="0.25">
      <c r="A4194" t="s">
        <v>37</v>
      </c>
      <c r="B4194" t="s">
        <v>11</v>
      </c>
      <c r="C4194" t="s">
        <v>12</v>
      </c>
      <c r="D4194" s="1">
        <v>44431</v>
      </c>
      <c r="E4194" s="4">
        <v>13258</v>
      </c>
      <c r="F4194">
        <v>189</v>
      </c>
    </row>
    <row r="4195" spans="1:6" x14ac:dyDescent="0.25">
      <c r="A4195" t="s">
        <v>33</v>
      </c>
      <c r="B4195" t="s">
        <v>9</v>
      </c>
      <c r="C4195" t="s">
        <v>22</v>
      </c>
      <c r="D4195" s="1">
        <v>44431</v>
      </c>
      <c r="E4195" s="4">
        <v>4025</v>
      </c>
      <c r="F4195">
        <v>99</v>
      </c>
    </row>
    <row r="4196" spans="1:6" x14ac:dyDescent="0.25">
      <c r="A4196" t="s">
        <v>46</v>
      </c>
      <c r="B4196" t="s">
        <v>27</v>
      </c>
      <c r="C4196" t="s">
        <v>48</v>
      </c>
      <c r="D4196" s="1">
        <v>44431</v>
      </c>
      <c r="E4196" s="4">
        <v>4144</v>
      </c>
      <c r="F4196">
        <v>221</v>
      </c>
    </row>
    <row r="4197" spans="1:6" x14ac:dyDescent="0.25">
      <c r="A4197" t="s">
        <v>46</v>
      </c>
      <c r="B4197" t="s">
        <v>21</v>
      </c>
      <c r="C4197" t="s">
        <v>19</v>
      </c>
      <c r="D4197" s="1">
        <v>44431</v>
      </c>
      <c r="E4197" s="4">
        <v>2219</v>
      </c>
      <c r="F4197">
        <v>163</v>
      </c>
    </row>
    <row r="4198" spans="1:6" x14ac:dyDescent="0.25">
      <c r="A4198" t="s">
        <v>13</v>
      </c>
      <c r="B4198" t="s">
        <v>9</v>
      </c>
      <c r="C4198" t="s">
        <v>47</v>
      </c>
      <c r="D4198" s="1">
        <v>44431</v>
      </c>
      <c r="E4198" s="4">
        <v>3248</v>
      </c>
      <c r="F4198">
        <v>22</v>
      </c>
    </row>
    <row r="4199" spans="1:6" x14ac:dyDescent="0.25">
      <c r="A4199" t="s">
        <v>25</v>
      </c>
      <c r="B4199" t="s">
        <v>9</v>
      </c>
      <c r="C4199" t="s">
        <v>42</v>
      </c>
      <c r="D4199" s="1">
        <v>44431</v>
      </c>
      <c r="E4199" s="4">
        <v>9660</v>
      </c>
      <c r="F4199">
        <v>58</v>
      </c>
    </row>
    <row r="4200" spans="1:6" x14ac:dyDescent="0.25">
      <c r="A4200" t="s">
        <v>51</v>
      </c>
      <c r="B4200" t="s">
        <v>9</v>
      </c>
      <c r="C4200" t="s">
        <v>30</v>
      </c>
      <c r="D4200" s="1">
        <v>44431</v>
      </c>
      <c r="E4200" s="4">
        <v>1078</v>
      </c>
      <c r="F4200">
        <v>770</v>
      </c>
    </row>
    <row r="4201" spans="1:6" x14ac:dyDescent="0.25">
      <c r="A4201" t="s">
        <v>13</v>
      </c>
      <c r="B4201" t="s">
        <v>21</v>
      </c>
      <c r="C4201" t="s">
        <v>31</v>
      </c>
      <c r="D4201" s="1">
        <v>44431</v>
      </c>
      <c r="E4201" s="4">
        <v>3248</v>
      </c>
      <c r="F4201">
        <v>210</v>
      </c>
    </row>
    <row r="4202" spans="1:6" x14ac:dyDescent="0.25">
      <c r="A4202" t="s">
        <v>32</v>
      </c>
      <c r="B4202" t="s">
        <v>6</v>
      </c>
      <c r="C4202" t="s">
        <v>24</v>
      </c>
      <c r="D4202" s="1">
        <v>44431</v>
      </c>
      <c r="E4202" s="4">
        <v>4046</v>
      </c>
      <c r="F4202">
        <v>341</v>
      </c>
    </row>
    <row r="4203" spans="1:6" x14ac:dyDescent="0.25">
      <c r="A4203" t="s">
        <v>5</v>
      </c>
      <c r="B4203" t="s">
        <v>11</v>
      </c>
      <c r="C4203" t="s">
        <v>45</v>
      </c>
      <c r="D4203" s="1">
        <v>44431</v>
      </c>
      <c r="E4203" s="4">
        <v>2695</v>
      </c>
      <c r="F4203">
        <v>45</v>
      </c>
    </row>
    <row r="4204" spans="1:6" x14ac:dyDescent="0.25">
      <c r="A4204" t="s">
        <v>40</v>
      </c>
      <c r="B4204" t="s">
        <v>27</v>
      </c>
      <c r="C4204" t="s">
        <v>35</v>
      </c>
      <c r="D4204" s="1">
        <v>44431</v>
      </c>
      <c r="E4204" s="4">
        <v>3591</v>
      </c>
      <c r="F4204">
        <v>237</v>
      </c>
    </row>
    <row r="4205" spans="1:6" x14ac:dyDescent="0.25">
      <c r="A4205" t="s">
        <v>46</v>
      </c>
      <c r="B4205" t="s">
        <v>6</v>
      </c>
      <c r="C4205" t="s">
        <v>26</v>
      </c>
      <c r="D4205" s="1">
        <v>44431</v>
      </c>
      <c r="E4205" s="4">
        <v>3073</v>
      </c>
      <c r="F4205">
        <v>279</v>
      </c>
    </row>
    <row r="4206" spans="1:6" x14ac:dyDescent="0.25">
      <c r="A4206" t="s">
        <v>39</v>
      </c>
      <c r="B4206" t="s">
        <v>16</v>
      </c>
      <c r="C4206" t="s">
        <v>47</v>
      </c>
      <c r="D4206" s="1">
        <v>44431</v>
      </c>
      <c r="E4206" s="4">
        <v>2604</v>
      </c>
      <c r="F4206">
        <v>492</v>
      </c>
    </row>
    <row r="4207" spans="1:6" x14ac:dyDescent="0.25">
      <c r="A4207" t="s">
        <v>18</v>
      </c>
      <c r="B4207" t="s">
        <v>6</v>
      </c>
      <c r="C4207" t="s">
        <v>35</v>
      </c>
      <c r="D4207" s="1">
        <v>44431</v>
      </c>
      <c r="E4207" s="4">
        <v>798</v>
      </c>
      <c r="F4207">
        <v>4</v>
      </c>
    </row>
    <row r="4208" spans="1:6" x14ac:dyDescent="0.25">
      <c r="A4208" t="s">
        <v>51</v>
      </c>
      <c r="B4208" t="s">
        <v>16</v>
      </c>
      <c r="C4208" t="s">
        <v>28</v>
      </c>
      <c r="D4208" s="1">
        <v>44431</v>
      </c>
      <c r="E4208" s="4">
        <v>6517</v>
      </c>
      <c r="F4208">
        <v>252</v>
      </c>
    </row>
    <row r="4209" spans="1:6" x14ac:dyDescent="0.25">
      <c r="A4209" t="s">
        <v>25</v>
      </c>
      <c r="B4209" t="s">
        <v>6</v>
      </c>
      <c r="C4209" t="s">
        <v>47</v>
      </c>
      <c r="D4209" s="1">
        <v>44431</v>
      </c>
      <c r="E4209" s="4">
        <v>3220</v>
      </c>
      <c r="F4209">
        <v>11</v>
      </c>
    </row>
    <row r="4210" spans="1:6" x14ac:dyDescent="0.25">
      <c r="A4210" t="s">
        <v>5</v>
      </c>
      <c r="B4210" t="s">
        <v>21</v>
      </c>
      <c r="C4210" t="s">
        <v>42</v>
      </c>
      <c r="D4210" s="1">
        <v>44431</v>
      </c>
      <c r="E4210" s="4">
        <v>7931</v>
      </c>
      <c r="F4210">
        <v>175</v>
      </c>
    </row>
    <row r="4211" spans="1:6" x14ac:dyDescent="0.25">
      <c r="A4211" t="s">
        <v>15</v>
      </c>
      <c r="B4211" t="s">
        <v>21</v>
      </c>
      <c r="C4211" t="s">
        <v>50</v>
      </c>
      <c r="D4211" s="1">
        <v>44431</v>
      </c>
      <c r="E4211" s="4">
        <v>728</v>
      </c>
      <c r="F4211">
        <v>28</v>
      </c>
    </row>
    <row r="4212" spans="1:6" x14ac:dyDescent="0.25">
      <c r="A4212" t="s">
        <v>15</v>
      </c>
      <c r="B4212" t="s">
        <v>27</v>
      </c>
      <c r="C4212" t="s">
        <v>31</v>
      </c>
      <c r="D4212" s="1">
        <v>44432</v>
      </c>
      <c r="E4212" s="4">
        <v>4368</v>
      </c>
      <c r="F4212">
        <v>339</v>
      </c>
    </row>
    <row r="4213" spans="1:6" x14ac:dyDescent="0.25">
      <c r="A4213" t="s">
        <v>13</v>
      </c>
      <c r="B4213" t="s">
        <v>11</v>
      </c>
      <c r="C4213" t="s">
        <v>44</v>
      </c>
      <c r="D4213" s="1">
        <v>44432</v>
      </c>
      <c r="E4213" s="4">
        <v>2583</v>
      </c>
      <c r="F4213">
        <v>135</v>
      </c>
    </row>
    <row r="4214" spans="1:6" x14ac:dyDescent="0.25">
      <c r="A4214" t="s">
        <v>8</v>
      </c>
      <c r="B4214" t="s">
        <v>16</v>
      </c>
      <c r="C4214" t="s">
        <v>24</v>
      </c>
      <c r="D4214" s="1">
        <v>44432</v>
      </c>
      <c r="E4214" s="4">
        <v>1113</v>
      </c>
      <c r="F4214">
        <v>348</v>
      </c>
    </row>
    <row r="4215" spans="1:6" x14ac:dyDescent="0.25">
      <c r="A4215" t="s">
        <v>41</v>
      </c>
      <c r="B4215" t="s">
        <v>16</v>
      </c>
      <c r="C4215" t="s">
        <v>38</v>
      </c>
      <c r="D4215" s="1">
        <v>44432</v>
      </c>
      <c r="E4215" s="4">
        <v>665</v>
      </c>
      <c r="F4215">
        <v>556</v>
      </c>
    </row>
    <row r="4216" spans="1:6" x14ac:dyDescent="0.25">
      <c r="A4216" t="s">
        <v>33</v>
      </c>
      <c r="B4216" t="s">
        <v>9</v>
      </c>
      <c r="C4216" t="s">
        <v>24</v>
      </c>
      <c r="D4216" s="1">
        <v>44432</v>
      </c>
      <c r="E4216" s="4">
        <v>2653</v>
      </c>
      <c r="F4216">
        <v>84</v>
      </c>
    </row>
    <row r="4217" spans="1:6" x14ac:dyDescent="0.25">
      <c r="A4217" t="s">
        <v>20</v>
      </c>
      <c r="B4217" t="s">
        <v>6</v>
      </c>
      <c r="C4217" t="s">
        <v>28</v>
      </c>
      <c r="D4217" s="1">
        <v>44432</v>
      </c>
      <c r="E4217" s="4">
        <v>7910</v>
      </c>
      <c r="F4217">
        <v>576</v>
      </c>
    </row>
    <row r="4218" spans="1:6" x14ac:dyDescent="0.25">
      <c r="A4218" t="s">
        <v>8</v>
      </c>
      <c r="B4218" t="s">
        <v>21</v>
      </c>
      <c r="C4218" t="s">
        <v>26</v>
      </c>
      <c r="D4218" s="1">
        <v>44432</v>
      </c>
      <c r="E4218" s="4">
        <v>2870</v>
      </c>
      <c r="F4218">
        <v>133</v>
      </c>
    </row>
    <row r="4219" spans="1:6" x14ac:dyDescent="0.25">
      <c r="A4219" t="s">
        <v>39</v>
      </c>
      <c r="B4219" t="s">
        <v>27</v>
      </c>
      <c r="C4219" t="s">
        <v>26</v>
      </c>
      <c r="D4219" s="1">
        <v>44432</v>
      </c>
      <c r="E4219" s="4">
        <v>6237</v>
      </c>
      <c r="F4219">
        <v>518</v>
      </c>
    </row>
    <row r="4220" spans="1:6" x14ac:dyDescent="0.25">
      <c r="A4220" t="s">
        <v>29</v>
      </c>
      <c r="B4220" t="s">
        <v>27</v>
      </c>
      <c r="C4220" t="s">
        <v>28</v>
      </c>
      <c r="D4220" s="1">
        <v>44432</v>
      </c>
      <c r="E4220" s="4">
        <v>2884</v>
      </c>
      <c r="F4220">
        <v>2170</v>
      </c>
    </row>
    <row r="4221" spans="1:6" x14ac:dyDescent="0.25">
      <c r="A4221" t="s">
        <v>49</v>
      </c>
      <c r="B4221" t="s">
        <v>6</v>
      </c>
      <c r="C4221" t="s">
        <v>30</v>
      </c>
      <c r="D4221" s="1">
        <v>44432</v>
      </c>
      <c r="E4221" s="4">
        <v>6237</v>
      </c>
      <c r="F4221">
        <v>910</v>
      </c>
    </row>
    <row r="4222" spans="1:6" x14ac:dyDescent="0.25">
      <c r="A4222" t="s">
        <v>25</v>
      </c>
      <c r="B4222" t="s">
        <v>27</v>
      </c>
      <c r="C4222" t="s">
        <v>19</v>
      </c>
      <c r="D4222" s="1">
        <v>44432</v>
      </c>
      <c r="E4222" s="4">
        <v>2205</v>
      </c>
      <c r="F4222">
        <v>370</v>
      </c>
    </row>
    <row r="4223" spans="1:6" x14ac:dyDescent="0.25">
      <c r="A4223" t="s">
        <v>37</v>
      </c>
      <c r="B4223" t="s">
        <v>9</v>
      </c>
      <c r="C4223" t="s">
        <v>12</v>
      </c>
      <c r="D4223" s="1">
        <v>44432</v>
      </c>
      <c r="E4223" s="4">
        <v>4221</v>
      </c>
      <c r="F4223">
        <v>292</v>
      </c>
    </row>
    <row r="4224" spans="1:6" x14ac:dyDescent="0.25">
      <c r="A4224" t="s">
        <v>8</v>
      </c>
      <c r="B4224" t="s">
        <v>6</v>
      </c>
      <c r="C4224" t="s">
        <v>30</v>
      </c>
      <c r="D4224" s="1">
        <v>44432</v>
      </c>
      <c r="E4224" s="4">
        <v>1638</v>
      </c>
      <c r="F4224">
        <v>514</v>
      </c>
    </row>
    <row r="4225" spans="1:6" x14ac:dyDescent="0.25">
      <c r="A4225" t="s">
        <v>51</v>
      </c>
      <c r="B4225" t="s">
        <v>21</v>
      </c>
      <c r="C4225" t="s">
        <v>38</v>
      </c>
      <c r="D4225" s="1">
        <v>44432</v>
      </c>
      <c r="E4225" s="4">
        <v>8701</v>
      </c>
      <c r="F4225">
        <v>15</v>
      </c>
    </row>
    <row r="4226" spans="1:6" x14ac:dyDescent="0.25">
      <c r="A4226" t="s">
        <v>32</v>
      </c>
      <c r="B4226" t="s">
        <v>11</v>
      </c>
      <c r="C4226" t="s">
        <v>30</v>
      </c>
      <c r="D4226" s="1">
        <v>44432</v>
      </c>
      <c r="E4226" s="4">
        <v>8519</v>
      </c>
      <c r="F4226">
        <v>770</v>
      </c>
    </row>
    <row r="4227" spans="1:6" x14ac:dyDescent="0.25">
      <c r="A4227" t="s">
        <v>25</v>
      </c>
      <c r="B4227" t="s">
        <v>27</v>
      </c>
      <c r="C4227" t="s">
        <v>26</v>
      </c>
      <c r="D4227" s="1">
        <v>44432</v>
      </c>
      <c r="E4227" s="4">
        <v>4732</v>
      </c>
      <c r="F4227">
        <v>89</v>
      </c>
    </row>
    <row r="4228" spans="1:6" x14ac:dyDescent="0.25">
      <c r="A4228" t="s">
        <v>51</v>
      </c>
      <c r="B4228" t="s">
        <v>27</v>
      </c>
      <c r="C4228" t="s">
        <v>12</v>
      </c>
      <c r="D4228" s="1">
        <v>44432</v>
      </c>
      <c r="E4228" s="4">
        <v>98</v>
      </c>
      <c r="F4228">
        <v>249</v>
      </c>
    </row>
    <row r="4229" spans="1:6" x14ac:dyDescent="0.25">
      <c r="A4229" t="s">
        <v>46</v>
      </c>
      <c r="B4229" t="s">
        <v>21</v>
      </c>
      <c r="C4229" t="s">
        <v>52</v>
      </c>
      <c r="D4229" s="1">
        <v>44432</v>
      </c>
      <c r="E4229" s="4">
        <v>6783</v>
      </c>
      <c r="F4229">
        <v>49</v>
      </c>
    </row>
    <row r="4230" spans="1:6" x14ac:dyDescent="0.25">
      <c r="A4230" t="s">
        <v>29</v>
      </c>
      <c r="B4230" t="s">
        <v>9</v>
      </c>
      <c r="C4230" t="s">
        <v>43</v>
      </c>
      <c r="D4230" s="1">
        <v>44432</v>
      </c>
      <c r="E4230" s="4">
        <v>4025</v>
      </c>
      <c r="F4230">
        <v>18</v>
      </c>
    </row>
    <row r="4231" spans="1:6" x14ac:dyDescent="0.25">
      <c r="A4231" t="s">
        <v>41</v>
      </c>
      <c r="B4231" t="s">
        <v>6</v>
      </c>
      <c r="C4231" t="s">
        <v>50</v>
      </c>
      <c r="D4231" s="1">
        <v>44432</v>
      </c>
      <c r="E4231" s="4">
        <v>2695</v>
      </c>
      <c r="F4231">
        <v>297</v>
      </c>
    </row>
    <row r="4232" spans="1:6" x14ac:dyDescent="0.25">
      <c r="A4232" t="s">
        <v>46</v>
      </c>
      <c r="B4232" t="s">
        <v>6</v>
      </c>
      <c r="C4232" t="s">
        <v>48</v>
      </c>
      <c r="D4232" s="1">
        <v>44432</v>
      </c>
      <c r="E4232" s="4">
        <v>3899</v>
      </c>
      <c r="F4232">
        <v>25</v>
      </c>
    </row>
    <row r="4233" spans="1:6" x14ac:dyDescent="0.25">
      <c r="A4233" t="s">
        <v>51</v>
      </c>
      <c r="B4233" t="s">
        <v>21</v>
      </c>
      <c r="C4233" t="s">
        <v>22</v>
      </c>
      <c r="D4233" s="1">
        <v>44432</v>
      </c>
      <c r="E4233" s="4">
        <v>3759</v>
      </c>
      <c r="F4233">
        <v>57</v>
      </c>
    </row>
    <row r="4234" spans="1:6" x14ac:dyDescent="0.25">
      <c r="A4234" t="s">
        <v>40</v>
      </c>
      <c r="B4234" t="s">
        <v>11</v>
      </c>
      <c r="C4234" t="s">
        <v>48</v>
      </c>
      <c r="D4234" s="1">
        <v>44432</v>
      </c>
      <c r="E4234" s="4">
        <v>8785</v>
      </c>
      <c r="F4234">
        <v>18</v>
      </c>
    </row>
    <row r="4235" spans="1:6" x14ac:dyDescent="0.25">
      <c r="A4235" t="s">
        <v>5</v>
      </c>
      <c r="B4235" t="s">
        <v>16</v>
      </c>
      <c r="C4235" t="s">
        <v>30</v>
      </c>
      <c r="D4235" s="1">
        <v>44432</v>
      </c>
      <c r="E4235" s="4">
        <v>7861</v>
      </c>
      <c r="F4235">
        <v>282</v>
      </c>
    </row>
    <row r="4236" spans="1:6" x14ac:dyDescent="0.25">
      <c r="A4236" t="s">
        <v>32</v>
      </c>
      <c r="B4236" t="s">
        <v>16</v>
      </c>
      <c r="C4236" t="s">
        <v>24</v>
      </c>
      <c r="D4236" s="1">
        <v>44432</v>
      </c>
      <c r="E4236" s="4">
        <v>1785</v>
      </c>
      <c r="F4236">
        <v>604</v>
      </c>
    </row>
    <row r="4237" spans="1:6" x14ac:dyDescent="0.25">
      <c r="A4237" t="s">
        <v>51</v>
      </c>
      <c r="B4237" t="s">
        <v>9</v>
      </c>
      <c r="C4237" t="s">
        <v>12</v>
      </c>
      <c r="D4237" s="1">
        <v>44432</v>
      </c>
      <c r="E4237" s="4">
        <v>679</v>
      </c>
      <c r="F4237">
        <v>188</v>
      </c>
    </row>
    <row r="4238" spans="1:6" x14ac:dyDescent="0.25">
      <c r="A4238" t="s">
        <v>8</v>
      </c>
      <c r="B4238" t="s">
        <v>11</v>
      </c>
      <c r="C4238" t="s">
        <v>17</v>
      </c>
      <c r="D4238" s="1">
        <v>44432</v>
      </c>
      <c r="E4238" s="4">
        <v>14364</v>
      </c>
      <c r="F4238">
        <v>43</v>
      </c>
    </row>
    <row r="4239" spans="1:6" x14ac:dyDescent="0.25">
      <c r="A4239" t="s">
        <v>23</v>
      </c>
      <c r="B4239" t="s">
        <v>21</v>
      </c>
      <c r="C4239" t="s">
        <v>7</v>
      </c>
      <c r="D4239" s="1">
        <v>44432</v>
      </c>
      <c r="E4239" s="4">
        <v>3059</v>
      </c>
      <c r="F4239">
        <v>174</v>
      </c>
    </row>
    <row r="4240" spans="1:6" x14ac:dyDescent="0.25">
      <c r="A4240" t="s">
        <v>40</v>
      </c>
      <c r="B4240" t="s">
        <v>6</v>
      </c>
      <c r="C4240" t="s">
        <v>14</v>
      </c>
      <c r="D4240" s="1">
        <v>44432</v>
      </c>
      <c r="E4240" s="4">
        <v>1946</v>
      </c>
      <c r="F4240">
        <v>40</v>
      </c>
    </row>
    <row r="4241" spans="1:6" x14ac:dyDescent="0.25">
      <c r="A4241" t="s">
        <v>18</v>
      </c>
      <c r="B4241" t="s">
        <v>6</v>
      </c>
      <c r="C4241" t="s">
        <v>14</v>
      </c>
      <c r="D4241" s="1">
        <v>44432</v>
      </c>
      <c r="E4241" s="4">
        <v>3381</v>
      </c>
      <c r="F4241">
        <v>423</v>
      </c>
    </row>
    <row r="4242" spans="1:6" x14ac:dyDescent="0.25">
      <c r="A4242" t="s">
        <v>39</v>
      </c>
      <c r="B4242" t="s">
        <v>11</v>
      </c>
      <c r="C4242" t="s">
        <v>30</v>
      </c>
      <c r="D4242" s="1">
        <v>44432</v>
      </c>
      <c r="E4242" s="4">
        <v>5922</v>
      </c>
      <c r="F4242">
        <v>654</v>
      </c>
    </row>
    <row r="4243" spans="1:6" x14ac:dyDescent="0.25">
      <c r="A4243" t="s">
        <v>25</v>
      </c>
      <c r="B4243" t="s">
        <v>27</v>
      </c>
      <c r="C4243" t="s">
        <v>28</v>
      </c>
      <c r="D4243" s="1">
        <v>44432</v>
      </c>
      <c r="E4243" s="4">
        <v>763</v>
      </c>
      <c r="F4243">
        <v>341</v>
      </c>
    </row>
    <row r="4244" spans="1:6" x14ac:dyDescent="0.25">
      <c r="A4244" t="s">
        <v>49</v>
      </c>
      <c r="B4244" t="s">
        <v>27</v>
      </c>
      <c r="C4244" t="s">
        <v>50</v>
      </c>
      <c r="D4244" s="1">
        <v>44432</v>
      </c>
      <c r="E4244" s="4">
        <v>1113</v>
      </c>
      <c r="F4244">
        <v>373</v>
      </c>
    </row>
    <row r="4245" spans="1:6" x14ac:dyDescent="0.25">
      <c r="A4245" t="s">
        <v>40</v>
      </c>
      <c r="B4245" t="s">
        <v>9</v>
      </c>
      <c r="C4245" t="s">
        <v>28</v>
      </c>
      <c r="D4245" s="1">
        <v>44432</v>
      </c>
      <c r="E4245" s="4">
        <v>2765</v>
      </c>
      <c r="F4245">
        <v>500</v>
      </c>
    </row>
    <row r="4246" spans="1:6" x14ac:dyDescent="0.25">
      <c r="A4246" t="s">
        <v>41</v>
      </c>
      <c r="B4246" t="s">
        <v>6</v>
      </c>
      <c r="C4246" t="s">
        <v>26</v>
      </c>
      <c r="D4246" s="1">
        <v>44432</v>
      </c>
      <c r="E4246" s="4">
        <v>917</v>
      </c>
      <c r="F4246">
        <v>173</v>
      </c>
    </row>
    <row r="4247" spans="1:6" x14ac:dyDescent="0.25">
      <c r="A4247" t="s">
        <v>15</v>
      </c>
      <c r="B4247" t="s">
        <v>21</v>
      </c>
      <c r="C4247" t="s">
        <v>7</v>
      </c>
      <c r="D4247" s="1">
        <v>44433</v>
      </c>
      <c r="E4247" s="4">
        <v>119</v>
      </c>
      <c r="F4247">
        <v>349</v>
      </c>
    </row>
    <row r="4248" spans="1:6" x14ac:dyDescent="0.25">
      <c r="A4248" t="s">
        <v>15</v>
      </c>
      <c r="B4248" t="s">
        <v>11</v>
      </c>
      <c r="C4248" t="s">
        <v>24</v>
      </c>
      <c r="D4248" s="1">
        <v>44433</v>
      </c>
      <c r="E4248" s="4">
        <v>2919</v>
      </c>
      <c r="F4248">
        <v>177</v>
      </c>
    </row>
    <row r="4249" spans="1:6" x14ac:dyDescent="0.25">
      <c r="A4249" t="s">
        <v>23</v>
      </c>
      <c r="B4249" t="s">
        <v>6</v>
      </c>
      <c r="C4249" t="s">
        <v>31</v>
      </c>
      <c r="D4249" s="1">
        <v>44433</v>
      </c>
      <c r="E4249" s="4">
        <v>4060</v>
      </c>
      <c r="F4249">
        <v>196</v>
      </c>
    </row>
    <row r="4250" spans="1:6" x14ac:dyDescent="0.25">
      <c r="A4250" t="s">
        <v>51</v>
      </c>
      <c r="B4250" t="s">
        <v>6</v>
      </c>
      <c r="C4250" t="s">
        <v>48</v>
      </c>
      <c r="D4250" s="1">
        <v>44433</v>
      </c>
      <c r="E4250" s="4">
        <v>6846</v>
      </c>
      <c r="F4250">
        <v>136</v>
      </c>
    </row>
    <row r="4251" spans="1:6" x14ac:dyDescent="0.25">
      <c r="A4251" t="s">
        <v>32</v>
      </c>
      <c r="B4251" t="s">
        <v>9</v>
      </c>
      <c r="C4251" t="s">
        <v>47</v>
      </c>
      <c r="D4251" s="1">
        <v>44433</v>
      </c>
      <c r="E4251" s="4">
        <v>1148</v>
      </c>
      <c r="F4251">
        <v>500</v>
      </c>
    </row>
    <row r="4252" spans="1:6" x14ac:dyDescent="0.25">
      <c r="A4252" t="s">
        <v>25</v>
      </c>
      <c r="B4252" t="s">
        <v>27</v>
      </c>
      <c r="C4252" t="s">
        <v>24</v>
      </c>
      <c r="D4252" s="1">
        <v>44433</v>
      </c>
      <c r="E4252" s="4">
        <v>1085</v>
      </c>
      <c r="F4252">
        <v>5</v>
      </c>
    </row>
    <row r="4253" spans="1:6" x14ac:dyDescent="0.25">
      <c r="A4253" t="s">
        <v>32</v>
      </c>
      <c r="B4253" t="s">
        <v>11</v>
      </c>
      <c r="C4253" t="s">
        <v>38</v>
      </c>
      <c r="D4253" s="1">
        <v>44433</v>
      </c>
      <c r="E4253" s="4">
        <v>2128</v>
      </c>
      <c r="F4253">
        <v>88</v>
      </c>
    </row>
    <row r="4254" spans="1:6" x14ac:dyDescent="0.25">
      <c r="A4254" t="s">
        <v>10</v>
      </c>
      <c r="B4254" t="s">
        <v>9</v>
      </c>
      <c r="C4254" t="s">
        <v>14</v>
      </c>
      <c r="D4254" s="1">
        <v>44433</v>
      </c>
      <c r="E4254" s="4">
        <v>2884</v>
      </c>
      <c r="F4254">
        <v>127</v>
      </c>
    </row>
    <row r="4255" spans="1:6" x14ac:dyDescent="0.25">
      <c r="A4255" t="s">
        <v>8</v>
      </c>
      <c r="B4255" t="s">
        <v>11</v>
      </c>
      <c r="C4255" t="s">
        <v>50</v>
      </c>
      <c r="D4255" s="1">
        <v>44433</v>
      </c>
      <c r="E4255" s="4">
        <v>2569</v>
      </c>
      <c r="F4255">
        <v>700</v>
      </c>
    </row>
    <row r="4256" spans="1:6" x14ac:dyDescent="0.25">
      <c r="A4256" t="s">
        <v>40</v>
      </c>
      <c r="B4256" t="s">
        <v>11</v>
      </c>
      <c r="C4256" t="s">
        <v>24</v>
      </c>
      <c r="D4256" s="1">
        <v>44434</v>
      </c>
      <c r="E4256" s="4">
        <v>602</v>
      </c>
      <c r="F4256">
        <v>274</v>
      </c>
    </row>
    <row r="4257" spans="1:6" x14ac:dyDescent="0.25">
      <c r="A4257" t="s">
        <v>18</v>
      </c>
      <c r="B4257" t="s">
        <v>9</v>
      </c>
      <c r="C4257" t="s">
        <v>43</v>
      </c>
      <c r="D4257" s="1">
        <v>44434</v>
      </c>
      <c r="E4257" s="4">
        <v>4585</v>
      </c>
      <c r="F4257">
        <v>60</v>
      </c>
    </row>
    <row r="4258" spans="1:6" x14ac:dyDescent="0.25">
      <c r="A4258" t="s">
        <v>10</v>
      </c>
      <c r="B4258" t="s">
        <v>16</v>
      </c>
      <c r="C4258" t="s">
        <v>38</v>
      </c>
      <c r="D4258" s="1">
        <v>44434</v>
      </c>
      <c r="E4258" s="4">
        <v>3717</v>
      </c>
      <c r="F4258">
        <v>174</v>
      </c>
    </row>
    <row r="4259" spans="1:6" x14ac:dyDescent="0.25">
      <c r="A4259" t="s">
        <v>51</v>
      </c>
      <c r="B4259" t="s">
        <v>27</v>
      </c>
      <c r="C4259" t="s">
        <v>26</v>
      </c>
      <c r="D4259" s="1">
        <v>44434</v>
      </c>
      <c r="E4259" s="4">
        <v>2667</v>
      </c>
      <c r="F4259">
        <v>91</v>
      </c>
    </row>
    <row r="4260" spans="1:6" x14ac:dyDescent="0.25">
      <c r="A4260" t="s">
        <v>39</v>
      </c>
      <c r="B4260" t="s">
        <v>16</v>
      </c>
      <c r="C4260" t="s">
        <v>44</v>
      </c>
      <c r="D4260" s="1">
        <v>44434</v>
      </c>
      <c r="E4260" s="4">
        <v>9450</v>
      </c>
      <c r="F4260">
        <v>347</v>
      </c>
    </row>
    <row r="4261" spans="1:6" x14ac:dyDescent="0.25">
      <c r="A4261" t="s">
        <v>40</v>
      </c>
      <c r="B4261" t="s">
        <v>16</v>
      </c>
      <c r="C4261" t="s">
        <v>14</v>
      </c>
      <c r="D4261" s="1">
        <v>44434</v>
      </c>
      <c r="E4261" s="4">
        <v>1750</v>
      </c>
      <c r="F4261">
        <v>112</v>
      </c>
    </row>
    <row r="4262" spans="1:6" x14ac:dyDescent="0.25">
      <c r="A4262" t="s">
        <v>37</v>
      </c>
      <c r="B4262" t="s">
        <v>21</v>
      </c>
      <c r="C4262" t="s">
        <v>26</v>
      </c>
      <c r="D4262" s="1">
        <v>44434</v>
      </c>
      <c r="E4262" s="4">
        <v>1715</v>
      </c>
      <c r="F4262">
        <v>39</v>
      </c>
    </row>
    <row r="4263" spans="1:6" x14ac:dyDescent="0.25">
      <c r="A4263" t="s">
        <v>8</v>
      </c>
      <c r="B4263" t="s">
        <v>27</v>
      </c>
      <c r="C4263" t="s">
        <v>26</v>
      </c>
      <c r="D4263" s="1">
        <v>44434</v>
      </c>
      <c r="E4263" s="4">
        <v>6664</v>
      </c>
      <c r="F4263">
        <v>346</v>
      </c>
    </row>
    <row r="4264" spans="1:6" x14ac:dyDescent="0.25">
      <c r="A4264" t="s">
        <v>5</v>
      </c>
      <c r="B4264" t="s">
        <v>21</v>
      </c>
      <c r="C4264" t="s">
        <v>44</v>
      </c>
      <c r="D4264" s="1">
        <v>44434</v>
      </c>
      <c r="E4264" s="4">
        <v>3990</v>
      </c>
      <c r="F4264">
        <v>160</v>
      </c>
    </row>
    <row r="4265" spans="1:6" x14ac:dyDescent="0.25">
      <c r="A4265" t="s">
        <v>5</v>
      </c>
      <c r="B4265" t="s">
        <v>6</v>
      </c>
      <c r="C4265" t="s">
        <v>38</v>
      </c>
      <c r="D4265" s="1">
        <v>44434</v>
      </c>
      <c r="E4265" s="4">
        <v>5418</v>
      </c>
      <c r="F4265">
        <v>201</v>
      </c>
    </row>
    <row r="4266" spans="1:6" x14ac:dyDescent="0.25">
      <c r="A4266" t="s">
        <v>34</v>
      </c>
      <c r="B4266" t="s">
        <v>11</v>
      </c>
      <c r="C4266" t="s">
        <v>14</v>
      </c>
      <c r="D4266" s="1">
        <v>44434</v>
      </c>
      <c r="E4266" s="4">
        <v>7063</v>
      </c>
      <c r="F4266">
        <v>700</v>
      </c>
    </row>
    <row r="4267" spans="1:6" x14ac:dyDescent="0.25">
      <c r="A4267" t="s">
        <v>51</v>
      </c>
      <c r="B4267" t="s">
        <v>21</v>
      </c>
      <c r="C4267" t="s">
        <v>42</v>
      </c>
      <c r="D4267" s="1">
        <v>44434</v>
      </c>
      <c r="E4267" s="4">
        <v>6349</v>
      </c>
      <c r="F4267">
        <v>489</v>
      </c>
    </row>
    <row r="4268" spans="1:6" x14ac:dyDescent="0.25">
      <c r="A4268" t="s">
        <v>10</v>
      </c>
      <c r="B4268" t="s">
        <v>27</v>
      </c>
      <c r="C4268" t="s">
        <v>30</v>
      </c>
      <c r="D4268" s="1">
        <v>44434</v>
      </c>
      <c r="E4268" s="4">
        <v>7616</v>
      </c>
      <c r="F4268">
        <v>980</v>
      </c>
    </row>
    <row r="4269" spans="1:6" x14ac:dyDescent="0.25">
      <c r="A4269" t="s">
        <v>39</v>
      </c>
      <c r="B4269" t="s">
        <v>16</v>
      </c>
      <c r="C4269" t="s">
        <v>24</v>
      </c>
      <c r="D4269" s="1">
        <v>44434</v>
      </c>
      <c r="E4269" s="4">
        <v>6419</v>
      </c>
      <c r="F4269">
        <v>292</v>
      </c>
    </row>
    <row r="4270" spans="1:6" x14ac:dyDescent="0.25">
      <c r="A4270" t="s">
        <v>15</v>
      </c>
      <c r="B4270" t="s">
        <v>27</v>
      </c>
      <c r="C4270" t="s">
        <v>22</v>
      </c>
      <c r="D4270" s="1">
        <v>44434</v>
      </c>
      <c r="E4270" s="4">
        <v>5369</v>
      </c>
      <c r="F4270">
        <v>448</v>
      </c>
    </row>
    <row r="4271" spans="1:6" x14ac:dyDescent="0.25">
      <c r="A4271" t="s">
        <v>32</v>
      </c>
      <c r="B4271" t="s">
        <v>16</v>
      </c>
      <c r="C4271" t="s">
        <v>22</v>
      </c>
      <c r="D4271" s="1">
        <v>44434</v>
      </c>
      <c r="E4271" s="4">
        <v>1911</v>
      </c>
      <c r="F4271">
        <v>160</v>
      </c>
    </row>
    <row r="4272" spans="1:6" x14ac:dyDescent="0.25">
      <c r="A4272" t="s">
        <v>37</v>
      </c>
      <c r="B4272" t="s">
        <v>6</v>
      </c>
      <c r="C4272" t="s">
        <v>50</v>
      </c>
      <c r="D4272" s="1">
        <v>44434</v>
      </c>
      <c r="E4272" s="4">
        <v>10248</v>
      </c>
      <c r="F4272">
        <v>1120</v>
      </c>
    </row>
    <row r="4273" spans="1:6" x14ac:dyDescent="0.25">
      <c r="A4273" t="s">
        <v>32</v>
      </c>
      <c r="B4273" t="s">
        <v>21</v>
      </c>
      <c r="C4273" t="s">
        <v>47</v>
      </c>
      <c r="D4273" s="1">
        <v>44434</v>
      </c>
      <c r="E4273" s="4">
        <v>3738</v>
      </c>
      <c r="F4273">
        <v>234</v>
      </c>
    </row>
    <row r="4274" spans="1:6" x14ac:dyDescent="0.25">
      <c r="A4274" t="s">
        <v>51</v>
      </c>
      <c r="B4274" t="s">
        <v>21</v>
      </c>
      <c r="C4274" t="s">
        <v>52</v>
      </c>
      <c r="D4274" s="1">
        <v>44434</v>
      </c>
      <c r="E4274" s="4">
        <v>11277</v>
      </c>
      <c r="F4274">
        <v>470</v>
      </c>
    </row>
    <row r="4275" spans="1:6" x14ac:dyDescent="0.25">
      <c r="A4275" t="s">
        <v>5</v>
      </c>
      <c r="B4275" t="s">
        <v>9</v>
      </c>
      <c r="C4275" t="s">
        <v>45</v>
      </c>
      <c r="D4275" s="1">
        <v>44434</v>
      </c>
      <c r="E4275" s="4">
        <v>1680</v>
      </c>
      <c r="F4275">
        <v>99</v>
      </c>
    </row>
    <row r="4276" spans="1:6" x14ac:dyDescent="0.25">
      <c r="A4276" t="s">
        <v>32</v>
      </c>
      <c r="B4276" t="s">
        <v>21</v>
      </c>
      <c r="C4276" t="s">
        <v>35</v>
      </c>
      <c r="D4276" s="1">
        <v>44434</v>
      </c>
      <c r="E4276" s="4">
        <v>3136</v>
      </c>
      <c r="F4276">
        <v>262</v>
      </c>
    </row>
    <row r="4277" spans="1:6" x14ac:dyDescent="0.25">
      <c r="A4277" t="s">
        <v>29</v>
      </c>
      <c r="B4277" t="s">
        <v>6</v>
      </c>
      <c r="C4277" t="s">
        <v>35</v>
      </c>
      <c r="D4277" s="1">
        <v>44434</v>
      </c>
      <c r="E4277" s="4">
        <v>6818</v>
      </c>
      <c r="F4277">
        <v>487</v>
      </c>
    </row>
    <row r="4278" spans="1:6" x14ac:dyDescent="0.25">
      <c r="A4278" t="s">
        <v>20</v>
      </c>
      <c r="B4278" t="s">
        <v>9</v>
      </c>
      <c r="C4278" t="s">
        <v>47</v>
      </c>
      <c r="D4278" s="1">
        <v>44434</v>
      </c>
      <c r="E4278" s="4">
        <v>4494</v>
      </c>
      <c r="F4278">
        <v>237</v>
      </c>
    </row>
    <row r="4279" spans="1:6" x14ac:dyDescent="0.25">
      <c r="A4279" t="s">
        <v>41</v>
      </c>
      <c r="B4279" t="s">
        <v>27</v>
      </c>
      <c r="C4279" t="s">
        <v>17</v>
      </c>
      <c r="D4279" s="1">
        <v>44434</v>
      </c>
      <c r="E4279" s="4">
        <v>2611</v>
      </c>
      <c r="F4279">
        <v>187</v>
      </c>
    </row>
    <row r="4280" spans="1:6" x14ac:dyDescent="0.25">
      <c r="A4280" t="s">
        <v>34</v>
      </c>
      <c r="B4280" t="s">
        <v>11</v>
      </c>
      <c r="C4280" t="s">
        <v>7</v>
      </c>
      <c r="D4280" s="1">
        <v>44434</v>
      </c>
      <c r="E4280" s="4">
        <v>7231</v>
      </c>
      <c r="F4280">
        <v>279</v>
      </c>
    </row>
    <row r="4281" spans="1:6" x14ac:dyDescent="0.25">
      <c r="A4281" t="s">
        <v>23</v>
      </c>
      <c r="B4281" t="s">
        <v>11</v>
      </c>
      <c r="C4281" t="s">
        <v>19</v>
      </c>
      <c r="D4281" s="1">
        <v>44434</v>
      </c>
      <c r="E4281" s="4">
        <v>2114</v>
      </c>
      <c r="F4281">
        <v>112</v>
      </c>
    </row>
    <row r="4282" spans="1:6" x14ac:dyDescent="0.25">
      <c r="A4282" t="s">
        <v>29</v>
      </c>
      <c r="B4282" t="s">
        <v>9</v>
      </c>
      <c r="C4282" t="s">
        <v>22</v>
      </c>
      <c r="D4282" s="1">
        <v>44434</v>
      </c>
      <c r="E4282" s="4">
        <v>10731</v>
      </c>
      <c r="F4282">
        <v>770</v>
      </c>
    </row>
    <row r="4283" spans="1:6" x14ac:dyDescent="0.25">
      <c r="A4283" t="s">
        <v>40</v>
      </c>
      <c r="B4283" t="s">
        <v>16</v>
      </c>
      <c r="C4283" t="s">
        <v>47</v>
      </c>
      <c r="D4283" s="1">
        <v>44434</v>
      </c>
      <c r="E4283" s="4">
        <v>2625</v>
      </c>
      <c r="F4283">
        <v>139</v>
      </c>
    </row>
    <row r="4284" spans="1:6" x14ac:dyDescent="0.25">
      <c r="A4284" t="s">
        <v>25</v>
      </c>
      <c r="B4284" t="s">
        <v>9</v>
      </c>
      <c r="C4284" t="s">
        <v>26</v>
      </c>
      <c r="D4284" s="1">
        <v>44434</v>
      </c>
      <c r="E4284" s="4">
        <v>2408</v>
      </c>
      <c r="F4284">
        <v>134</v>
      </c>
    </row>
    <row r="4285" spans="1:6" x14ac:dyDescent="0.25">
      <c r="A4285" t="s">
        <v>41</v>
      </c>
      <c r="B4285" t="s">
        <v>6</v>
      </c>
      <c r="C4285" t="s">
        <v>17</v>
      </c>
      <c r="D4285" s="1">
        <v>44434</v>
      </c>
      <c r="E4285" s="4">
        <v>5999</v>
      </c>
      <c r="F4285">
        <v>400</v>
      </c>
    </row>
    <row r="4286" spans="1:6" x14ac:dyDescent="0.25">
      <c r="A4286" t="s">
        <v>37</v>
      </c>
      <c r="B4286" t="s">
        <v>9</v>
      </c>
      <c r="C4286" t="s">
        <v>43</v>
      </c>
      <c r="D4286" s="1">
        <v>44434</v>
      </c>
      <c r="E4286" s="4">
        <v>1820</v>
      </c>
      <c r="F4286">
        <v>96</v>
      </c>
    </row>
    <row r="4287" spans="1:6" x14ac:dyDescent="0.25">
      <c r="A4287" t="s">
        <v>46</v>
      </c>
      <c r="B4287" t="s">
        <v>6</v>
      </c>
      <c r="C4287" t="s">
        <v>43</v>
      </c>
      <c r="D4287" s="1">
        <v>44434</v>
      </c>
      <c r="E4287" s="4">
        <v>1890</v>
      </c>
      <c r="F4287">
        <v>95</v>
      </c>
    </row>
    <row r="4288" spans="1:6" x14ac:dyDescent="0.25">
      <c r="A4288" t="s">
        <v>25</v>
      </c>
      <c r="B4288" t="s">
        <v>21</v>
      </c>
      <c r="C4288" t="s">
        <v>12</v>
      </c>
      <c r="D4288" s="1">
        <v>44434</v>
      </c>
      <c r="E4288" s="4">
        <v>336</v>
      </c>
      <c r="F4288">
        <v>14</v>
      </c>
    </row>
    <row r="4289" spans="1:6" x14ac:dyDescent="0.25">
      <c r="A4289" t="s">
        <v>51</v>
      </c>
      <c r="B4289" t="s">
        <v>11</v>
      </c>
      <c r="C4289" t="s">
        <v>43</v>
      </c>
      <c r="D4289" s="1">
        <v>44434</v>
      </c>
      <c r="E4289" s="4">
        <v>7630</v>
      </c>
      <c r="F4289">
        <v>449</v>
      </c>
    </row>
    <row r="4290" spans="1:6" x14ac:dyDescent="0.25">
      <c r="A4290" t="s">
        <v>20</v>
      </c>
      <c r="B4290" t="s">
        <v>27</v>
      </c>
      <c r="C4290" t="s">
        <v>26</v>
      </c>
      <c r="D4290" s="1">
        <v>44435</v>
      </c>
      <c r="E4290" s="4">
        <v>3822</v>
      </c>
      <c r="F4290">
        <v>225</v>
      </c>
    </row>
    <row r="4291" spans="1:6" x14ac:dyDescent="0.25">
      <c r="A4291" t="s">
        <v>25</v>
      </c>
      <c r="B4291" t="s">
        <v>11</v>
      </c>
      <c r="C4291" t="s">
        <v>38</v>
      </c>
      <c r="D4291" s="1">
        <v>44435</v>
      </c>
      <c r="E4291" s="4">
        <v>1911</v>
      </c>
      <c r="F4291">
        <v>77</v>
      </c>
    </row>
    <row r="4292" spans="1:6" x14ac:dyDescent="0.25">
      <c r="A4292" t="s">
        <v>23</v>
      </c>
      <c r="B4292" t="s">
        <v>6</v>
      </c>
      <c r="C4292" t="s">
        <v>35</v>
      </c>
      <c r="D4292" s="1">
        <v>44435</v>
      </c>
      <c r="E4292" s="4">
        <v>2380</v>
      </c>
      <c r="F4292">
        <v>184</v>
      </c>
    </row>
    <row r="4293" spans="1:6" x14ac:dyDescent="0.25">
      <c r="A4293" t="s">
        <v>33</v>
      </c>
      <c r="B4293" t="s">
        <v>6</v>
      </c>
      <c r="C4293" t="s">
        <v>35</v>
      </c>
      <c r="D4293" s="1">
        <v>44435</v>
      </c>
      <c r="E4293" s="4">
        <v>5950</v>
      </c>
      <c r="F4293">
        <v>397</v>
      </c>
    </row>
    <row r="4294" spans="1:6" x14ac:dyDescent="0.25">
      <c r="A4294" t="s">
        <v>40</v>
      </c>
      <c r="B4294" t="s">
        <v>27</v>
      </c>
      <c r="C4294" t="s">
        <v>48</v>
      </c>
      <c r="D4294" s="1">
        <v>44435</v>
      </c>
      <c r="E4294" s="4">
        <v>5817</v>
      </c>
      <c r="F4294">
        <v>277</v>
      </c>
    </row>
    <row r="4295" spans="1:6" x14ac:dyDescent="0.25">
      <c r="A4295" t="s">
        <v>13</v>
      </c>
      <c r="B4295" t="s">
        <v>16</v>
      </c>
      <c r="C4295" t="s">
        <v>30</v>
      </c>
      <c r="D4295" s="1">
        <v>44435</v>
      </c>
      <c r="E4295" s="4">
        <v>1694</v>
      </c>
      <c r="F4295">
        <v>242</v>
      </c>
    </row>
    <row r="4296" spans="1:6" x14ac:dyDescent="0.25">
      <c r="A4296" t="s">
        <v>39</v>
      </c>
      <c r="B4296" t="s">
        <v>16</v>
      </c>
      <c r="C4296" t="s">
        <v>45</v>
      </c>
      <c r="D4296" s="1">
        <v>44435</v>
      </c>
      <c r="E4296" s="4">
        <v>119</v>
      </c>
      <c r="F4296">
        <v>8</v>
      </c>
    </row>
    <row r="4297" spans="1:6" x14ac:dyDescent="0.25">
      <c r="A4297" t="s">
        <v>37</v>
      </c>
      <c r="B4297" t="s">
        <v>11</v>
      </c>
      <c r="C4297" t="s">
        <v>36</v>
      </c>
      <c r="D4297" s="1">
        <v>44435</v>
      </c>
      <c r="E4297" s="4">
        <v>28</v>
      </c>
      <c r="F4297">
        <v>3</v>
      </c>
    </row>
    <row r="4298" spans="1:6" x14ac:dyDescent="0.25">
      <c r="A4298" t="s">
        <v>25</v>
      </c>
      <c r="B4298" t="s">
        <v>27</v>
      </c>
      <c r="C4298" t="s">
        <v>17</v>
      </c>
      <c r="D4298" s="1">
        <v>44435</v>
      </c>
      <c r="E4298" s="4">
        <v>5362</v>
      </c>
      <c r="F4298">
        <v>383</v>
      </c>
    </row>
    <row r="4299" spans="1:6" x14ac:dyDescent="0.25">
      <c r="A4299" t="s">
        <v>49</v>
      </c>
      <c r="B4299" t="s">
        <v>16</v>
      </c>
      <c r="C4299" t="s">
        <v>19</v>
      </c>
      <c r="D4299" s="1">
        <v>44435</v>
      </c>
      <c r="E4299" s="4">
        <v>9667</v>
      </c>
      <c r="F4299">
        <v>509</v>
      </c>
    </row>
    <row r="4300" spans="1:6" x14ac:dyDescent="0.25">
      <c r="A4300" t="s">
        <v>23</v>
      </c>
      <c r="B4300" t="s">
        <v>16</v>
      </c>
      <c r="C4300" t="s">
        <v>52</v>
      </c>
      <c r="D4300" s="1">
        <v>44435</v>
      </c>
      <c r="E4300" s="4">
        <v>5257</v>
      </c>
      <c r="F4300">
        <v>229</v>
      </c>
    </row>
    <row r="4301" spans="1:6" x14ac:dyDescent="0.25">
      <c r="A4301" t="s">
        <v>41</v>
      </c>
      <c r="B4301" t="s">
        <v>9</v>
      </c>
      <c r="C4301" t="s">
        <v>26</v>
      </c>
      <c r="D4301" s="1">
        <v>44435</v>
      </c>
      <c r="E4301" s="4">
        <v>7098</v>
      </c>
      <c r="F4301">
        <v>418</v>
      </c>
    </row>
    <row r="4302" spans="1:6" x14ac:dyDescent="0.25">
      <c r="A4302" t="s">
        <v>29</v>
      </c>
      <c r="B4302" t="s">
        <v>9</v>
      </c>
      <c r="C4302" t="s">
        <v>12</v>
      </c>
      <c r="D4302" s="1">
        <v>44435</v>
      </c>
      <c r="E4302" s="4">
        <v>8792</v>
      </c>
      <c r="F4302">
        <v>326</v>
      </c>
    </row>
    <row r="4303" spans="1:6" x14ac:dyDescent="0.25">
      <c r="A4303" t="s">
        <v>49</v>
      </c>
      <c r="B4303" t="s">
        <v>27</v>
      </c>
      <c r="C4303" t="s">
        <v>48</v>
      </c>
      <c r="D4303" s="1">
        <v>44438</v>
      </c>
      <c r="E4303" s="4">
        <v>2261</v>
      </c>
      <c r="F4303">
        <v>114</v>
      </c>
    </row>
    <row r="4304" spans="1:6" x14ac:dyDescent="0.25">
      <c r="A4304" t="s">
        <v>13</v>
      </c>
      <c r="B4304" t="s">
        <v>27</v>
      </c>
      <c r="C4304" t="s">
        <v>28</v>
      </c>
      <c r="D4304" s="1">
        <v>44438</v>
      </c>
      <c r="E4304" s="4">
        <v>4235</v>
      </c>
      <c r="F4304">
        <v>471</v>
      </c>
    </row>
    <row r="4305" spans="1:6" x14ac:dyDescent="0.25">
      <c r="A4305" t="s">
        <v>32</v>
      </c>
      <c r="B4305" t="s">
        <v>9</v>
      </c>
      <c r="C4305" t="s">
        <v>17</v>
      </c>
      <c r="D4305" s="1">
        <v>44438</v>
      </c>
      <c r="E4305" s="4">
        <v>8736</v>
      </c>
      <c r="F4305">
        <v>514</v>
      </c>
    </row>
    <row r="4306" spans="1:6" x14ac:dyDescent="0.25">
      <c r="A4306" t="s">
        <v>51</v>
      </c>
      <c r="B4306" t="s">
        <v>27</v>
      </c>
      <c r="C4306" t="s">
        <v>42</v>
      </c>
      <c r="D4306" s="1">
        <v>44438</v>
      </c>
      <c r="E4306" s="4">
        <v>4438</v>
      </c>
      <c r="F4306">
        <v>317</v>
      </c>
    </row>
    <row r="4307" spans="1:6" x14ac:dyDescent="0.25">
      <c r="A4307" t="s">
        <v>37</v>
      </c>
      <c r="B4307" t="s">
        <v>6</v>
      </c>
      <c r="C4307" t="s">
        <v>38</v>
      </c>
      <c r="D4307" s="1">
        <v>44438</v>
      </c>
      <c r="E4307" s="4">
        <v>777</v>
      </c>
      <c r="F4307">
        <v>29</v>
      </c>
    </row>
    <row r="4308" spans="1:6" x14ac:dyDescent="0.25">
      <c r="A4308" t="s">
        <v>18</v>
      </c>
      <c r="B4308" t="s">
        <v>16</v>
      </c>
      <c r="C4308" t="s">
        <v>47</v>
      </c>
      <c r="D4308" s="1">
        <v>44438</v>
      </c>
      <c r="E4308" s="4">
        <v>1092</v>
      </c>
      <c r="F4308">
        <v>69</v>
      </c>
    </row>
    <row r="4309" spans="1:6" x14ac:dyDescent="0.25">
      <c r="A4309" t="s">
        <v>25</v>
      </c>
      <c r="B4309" t="s">
        <v>16</v>
      </c>
      <c r="C4309" t="s">
        <v>22</v>
      </c>
      <c r="D4309" s="1">
        <v>44438</v>
      </c>
      <c r="E4309" s="4">
        <v>4452</v>
      </c>
      <c r="F4309">
        <v>318</v>
      </c>
    </row>
    <row r="4310" spans="1:6" x14ac:dyDescent="0.25">
      <c r="A4310" t="s">
        <v>10</v>
      </c>
      <c r="B4310" t="s">
        <v>21</v>
      </c>
      <c r="C4310" t="s">
        <v>12</v>
      </c>
      <c r="D4310" s="1">
        <v>44438</v>
      </c>
      <c r="E4310" s="4">
        <v>5299</v>
      </c>
      <c r="F4310">
        <v>197</v>
      </c>
    </row>
    <row r="4311" spans="1:6" x14ac:dyDescent="0.25">
      <c r="A4311" t="s">
        <v>29</v>
      </c>
      <c r="B4311" t="s">
        <v>6</v>
      </c>
      <c r="C4311" t="s">
        <v>14</v>
      </c>
      <c r="D4311" s="1">
        <v>44438</v>
      </c>
      <c r="E4311" s="4">
        <v>5019</v>
      </c>
      <c r="F4311">
        <v>457</v>
      </c>
    </row>
    <row r="4312" spans="1:6" x14ac:dyDescent="0.25">
      <c r="A4312" t="s">
        <v>46</v>
      </c>
      <c r="B4312" t="s">
        <v>11</v>
      </c>
      <c r="C4312" t="s">
        <v>35</v>
      </c>
      <c r="D4312" s="1">
        <v>44438</v>
      </c>
      <c r="E4312" s="4">
        <v>2982</v>
      </c>
      <c r="F4312">
        <v>199</v>
      </c>
    </row>
    <row r="4313" spans="1:6" x14ac:dyDescent="0.25">
      <c r="A4313" t="s">
        <v>10</v>
      </c>
      <c r="B4313" t="s">
        <v>9</v>
      </c>
      <c r="C4313" t="s">
        <v>30</v>
      </c>
      <c r="D4313" s="1">
        <v>44438</v>
      </c>
      <c r="E4313" s="4">
        <v>7602</v>
      </c>
      <c r="F4313">
        <v>980</v>
      </c>
    </row>
    <row r="4314" spans="1:6" x14ac:dyDescent="0.25">
      <c r="A4314" t="s">
        <v>13</v>
      </c>
      <c r="B4314" t="s">
        <v>27</v>
      </c>
      <c r="C4314" t="s">
        <v>44</v>
      </c>
      <c r="D4314" s="1">
        <v>44438</v>
      </c>
      <c r="E4314" s="4">
        <v>8183</v>
      </c>
      <c r="F4314">
        <v>341</v>
      </c>
    </row>
    <row r="4315" spans="1:6" x14ac:dyDescent="0.25">
      <c r="A4315" t="s">
        <v>20</v>
      </c>
      <c r="B4315" t="s">
        <v>6</v>
      </c>
      <c r="C4315" t="s">
        <v>12</v>
      </c>
      <c r="D4315" s="1">
        <v>44438</v>
      </c>
      <c r="E4315" s="4">
        <v>3325</v>
      </c>
      <c r="F4315">
        <v>139</v>
      </c>
    </row>
    <row r="4316" spans="1:6" x14ac:dyDescent="0.25">
      <c r="A4316" t="s">
        <v>40</v>
      </c>
      <c r="B4316" t="s">
        <v>16</v>
      </c>
      <c r="C4316" t="s">
        <v>35</v>
      </c>
      <c r="D4316" s="1">
        <v>44438</v>
      </c>
      <c r="E4316" s="4">
        <v>4557</v>
      </c>
      <c r="F4316">
        <v>351</v>
      </c>
    </row>
    <row r="4317" spans="1:6" x14ac:dyDescent="0.25">
      <c r="A4317" t="s">
        <v>25</v>
      </c>
      <c r="B4317" t="s">
        <v>21</v>
      </c>
      <c r="C4317" t="s">
        <v>35</v>
      </c>
      <c r="D4317" s="1">
        <v>44439</v>
      </c>
      <c r="E4317" s="4">
        <v>2856</v>
      </c>
      <c r="F4317">
        <v>238</v>
      </c>
    </row>
    <row r="4318" spans="1:6" x14ac:dyDescent="0.25">
      <c r="A4318" t="s">
        <v>18</v>
      </c>
      <c r="B4318" t="s">
        <v>11</v>
      </c>
      <c r="C4318" t="s">
        <v>52</v>
      </c>
      <c r="D4318" s="1">
        <v>44439</v>
      </c>
      <c r="E4318" s="4">
        <v>6930</v>
      </c>
      <c r="F4318">
        <v>302</v>
      </c>
    </row>
    <row r="4319" spans="1:6" x14ac:dyDescent="0.25">
      <c r="A4319" t="s">
        <v>10</v>
      </c>
      <c r="B4319" t="s">
        <v>16</v>
      </c>
      <c r="C4319" t="s">
        <v>7</v>
      </c>
      <c r="D4319" s="1">
        <v>44439</v>
      </c>
      <c r="E4319" s="4">
        <v>8708</v>
      </c>
      <c r="F4319">
        <v>363</v>
      </c>
    </row>
    <row r="4320" spans="1:6" x14ac:dyDescent="0.25">
      <c r="A4320" t="s">
        <v>51</v>
      </c>
      <c r="B4320" t="s">
        <v>27</v>
      </c>
      <c r="C4320" t="s">
        <v>14</v>
      </c>
      <c r="D4320" s="1">
        <v>44439</v>
      </c>
      <c r="E4320" s="4">
        <v>1386</v>
      </c>
      <c r="F4320">
        <v>126</v>
      </c>
    </row>
    <row r="4321" spans="1:6" x14ac:dyDescent="0.25">
      <c r="A4321" t="s">
        <v>32</v>
      </c>
      <c r="B4321" t="s">
        <v>6</v>
      </c>
      <c r="C4321" t="s">
        <v>48</v>
      </c>
      <c r="D4321" s="1">
        <v>44439</v>
      </c>
      <c r="E4321" s="4">
        <v>35</v>
      </c>
      <c r="F4321">
        <v>2</v>
      </c>
    </row>
    <row r="4322" spans="1:6" x14ac:dyDescent="0.25">
      <c r="A4322" t="s">
        <v>23</v>
      </c>
      <c r="B4322" t="s">
        <v>27</v>
      </c>
      <c r="C4322" t="s">
        <v>50</v>
      </c>
      <c r="D4322" s="1">
        <v>44439</v>
      </c>
      <c r="E4322" s="4">
        <v>133</v>
      </c>
      <c r="F4322">
        <v>17</v>
      </c>
    </row>
    <row r="4323" spans="1:6" x14ac:dyDescent="0.25">
      <c r="A4323" t="s">
        <v>20</v>
      </c>
      <c r="B4323" t="s">
        <v>21</v>
      </c>
      <c r="C4323" t="s">
        <v>26</v>
      </c>
      <c r="D4323" s="1">
        <v>44439</v>
      </c>
      <c r="E4323" s="4">
        <v>7637</v>
      </c>
      <c r="F4323">
        <v>425</v>
      </c>
    </row>
    <row r="4324" spans="1:6" x14ac:dyDescent="0.25">
      <c r="A4324" t="s">
        <v>10</v>
      </c>
      <c r="B4324" t="s">
        <v>6</v>
      </c>
      <c r="C4324" t="s">
        <v>7</v>
      </c>
      <c r="D4324" s="1">
        <v>44439</v>
      </c>
      <c r="E4324" s="4">
        <v>2233</v>
      </c>
      <c r="F4324">
        <v>94</v>
      </c>
    </row>
    <row r="4325" spans="1:6" x14ac:dyDescent="0.25">
      <c r="A4325" t="s">
        <v>15</v>
      </c>
      <c r="B4325" t="s">
        <v>11</v>
      </c>
      <c r="C4325" t="s">
        <v>50</v>
      </c>
      <c r="D4325" s="1">
        <v>44439</v>
      </c>
      <c r="E4325" s="4">
        <v>1302</v>
      </c>
      <c r="F4325">
        <v>163</v>
      </c>
    </row>
    <row r="4326" spans="1:6" x14ac:dyDescent="0.25">
      <c r="A4326" t="s">
        <v>39</v>
      </c>
      <c r="B4326" t="s">
        <v>9</v>
      </c>
      <c r="C4326" t="s">
        <v>17</v>
      </c>
      <c r="D4326" s="1">
        <v>44439</v>
      </c>
      <c r="E4326" s="4">
        <v>1757</v>
      </c>
      <c r="F4326">
        <v>104</v>
      </c>
    </row>
    <row r="4327" spans="1:6" x14ac:dyDescent="0.25">
      <c r="A4327" t="s">
        <v>20</v>
      </c>
      <c r="B4327" t="s">
        <v>9</v>
      </c>
      <c r="C4327" t="s">
        <v>14</v>
      </c>
      <c r="D4327" s="1">
        <v>44439</v>
      </c>
      <c r="E4327" s="4">
        <v>1225</v>
      </c>
      <c r="F4327">
        <v>103</v>
      </c>
    </row>
    <row r="4328" spans="1:6" x14ac:dyDescent="0.25">
      <c r="A4328" t="s">
        <v>34</v>
      </c>
      <c r="B4328" t="s">
        <v>21</v>
      </c>
      <c r="C4328" t="s">
        <v>48</v>
      </c>
      <c r="D4328" s="1">
        <v>44439</v>
      </c>
      <c r="E4328" s="4">
        <v>4676</v>
      </c>
      <c r="F4328">
        <v>213</v>
      </c>
    </row>
    <row r="4329" spans="1:6" x14ac:dyDescent="0.25">
      <c r="A4329" t="s">
        <v>5</v>
      </c>
      <c r="B4329" t="s">
        <v>16</v>
      </c>
      <c r="C4329" t="s">
        <v>12</v>
      </c>
      <c r="D4329" s="1">
        <v>44439</v>
      </c>
      <c r="E4329" s="4">
        <v>343</v>
      </c>
      <c r="F4329">
        <v>13</v>
      </c>
    </row>
    <row r="4330" spans="1:6" x14ac:dyDescent="0.25">
      <c r="A4330" t="s">
        <v>33</v>
      </c>
      <c r="B4330" t="s">
        <v>21</v>
      </c>
      <c r="C4330" t="s">
        <v>17</v>
      </c>
      <c r="D4330" s="1">
        <v>44439</v>
      </c>
      <c r="E4330" s="4">
        <v>3024</v>
      </c>
      <c r="F4330">
        <v>216</v>
      </c>
    </row>
    <row r="4331" spans="1:6" x14ac:dyDescent="0.25">
      <c r="A4331" t="s">
        <v>33</v>
      </c>
      <c r="B4331" t="s">
        <v>21</v>
      </c>
      <c r="C4331" t="s">
        <v>31</v>
      </c>
      <c r="D4331" s="1">
        <v>44439</v>
      </c>
      <c r="E4331" s="4">
        <v>322</v>
      </c>
      <c r="F4331">
        <v>33</v>
      </c>
    </row>
    <row r="4332" spans="1:6" x14ac:dyDescent="0.25">
      <c r="A4332" t="s">
        <v>8</v>
      </c>
      <c r="B4332" t="s">
        <v>16</v>
      </c>
      <c r="C4332" t="s">
        <v>31</v>
      </c>
      <c r="D4332" s="1">
        <v>44439</v>
      </c>
      <c r="E4332" s="4">
        <v>4424</v>
      </c>
      <c r="F4332">
        <v>632</v>
      </c>
    </row>
    <row r="4333" spans="1:6" x14ac:dyDescent="0.25">
      <c r="A4333" t="s">
        <v>37</v>
      </c>
      <c r="B4333" t="s">
        <v>6</v>
      </c>
      <c r="C4333" t="s">
        <v>35</v>
      </c>
      <c r="D4333" s="1">
        <v>44439</v>
      </c>
      <c r="E4333" s="4">
        <v>3213</v>
      </c>
      <c r="F4333">
        <v>230</v>
      </c>
    </row>
    <row r="4334" spans="1:6" x14ac:dyDescent="0.25">
      <c r="A4334" t="s">
        <v>20</v>
      </c>
      <c r="B4334" t="s">
        <v>11</v>
      </c>
      <c r="C4334" t="s">
        <v>48</v>
      </c>
      <c r="D4334" s="1">
        <v>44439</v>
      </c>
      <c r="E4334" s="4">
        <v>1631</v>
      </c>
      <c r="F4334">
        <v>75</v>
      </c>
    </row>
    <row r="4335" spans="1:6" x14ac:dyDescent="0.25">
      <c r="A4335" t="s">
        <v>49</v>
      </c>
      <c r="B4335" t="s">
        <v>21</v>
      </c>
      <c r="C4335" t="s">
        <v>38</v>
      </c>
      <c r="D4335" s="1">
        <v>44439</v>
      </c>
      <c r="E4335" s="4">
        <v>2695</v>
      </c>
      <c r="F4335">
        <v>108</v>
      </c>
    </row>
    <row r="4336" spans="1:6" x14ac:dyDescent="0.25">
      <c r="A4336" t="s">
        <v>41</v>
      </c>
      <c r="B4336" t="s">
        <v>9</v>
      </c>
      <c r="C4336" t="s">
        <v>42</v>
      </c>
      <c r="D4336" s="1">
        <v>44439</v>
      </c>
      <c r="E4336" s="4">
        <v>3297</v>
      </c>
      <c r="F4336">
        <v>236</v>
      </c>
    </row>
    <row r="4337" spans="1:6" x14ac:dyDescent="0.25">
      <c r="A4337" t="s">
        <v>29</v>
      </c>
      <c r="B4337" t="s">
        <v>27</v>
      </c>
      <c r="C4337" t="s">
        <v>50</v>
      </c>
      <c r="D4337" s="1">
        <v>44439</v>
      </c>
      <c r="E4337" s="4">
        <v>1316</v>
      </c>
      <c r="F4337">
        <v>132</v>
      </c>
    </row>
    <row r="4338" spans="1:6" x14ac:dyDescent="0.25">
      <c r="A4338" t="s">
        <v>25</v>
      </c>
      <c r="B4338" t="s">
        <v>6</v>
      </c>
      <c r="C4338" t="s">
        <v>42</v>
      </c>
      <c r="D4338" s="1">
        <v>44439</v>
      </c>
      <c r="E4338" s="4">
        <v>2100</v>
      </c>
      <c r="F4338">
        <v>132</v>
      </c>
    </row>
    <row r="4339" spans="1:6" x14ac:dyDescent="0.25">
      <c r="A4339" t="s">
        <v>39</v>
      </c>
      <c r="B4339" t="s">
        <v>16</v>
      </c>
      <c r="C4339" t="s">
        <v>42</v>
      </c>
      <c r="D4339" s="1">
        <v>44439</v>
      </c>
      <c r="E4339" s="4">
        <v>3703</v>
      </c>
      <c r="F4339">
        <v>285</v>
      </c>
    </row>
    <row r="4340" spans="1:6" x14ac:dyDescent="0.25">
      <c r="A4340" t="s">
        <v>10</v>
      </c>
      <c r="B4340" t="s">
        <v>27</v>
      </c>
      <c r="C4340" t="s">
        <v>28</v>
      </c>
      <c r="D4340" s="1">
        <v>44439</v>
      </c>
      <c r="E4340" s="4">
        <v>378</v>
      </c>
      <c r="F4340">
        <v>54</v>
      </c>
    </row>
    <row r="4341" spans="1:6" x14ac:dyDescent="0.25">
      <c r="A4341" t="s">
        <v>41</v>
      </c>
      <c r="B4341" t="s">
        <v>6</v>
      </c>
      <c r="C4341" t="s">
        <v>45</v>
      </c>
      <c r="D4341" s="1">
        <v>44439</v>
      </c>
      <c r="E4341" s="4">
        <v>8323</v>
      </c>
      <c r="F4341">
        <v>490</v>
      </c>
    </row>
    <row r="4342" spans="1:6" x14ac:dyDescent="0.25">
      <c r="A4342" t="s">
        <v>10</v>
      </c>
      <c r="B4342" t="s">
        <v>16</v>
      </c>
      <c r="C4342" t="s">
        <v>52</v>
      </c>
      <c r="D4342" s="1">
        <v>44439</v>
      </c>
      <c r="E4342" s="4">
        <v>8190</v>
      </c>
      <c r="F4342">
        <v>357</v>
      </c>
    </row>
    <row r="4343" spans="1:6" x14ac:dyDescent="0.25">
      <c r="A4343" t="s">
        <v>34</v>
      </c>
      <c r="B4343" t="s">
        <v>16</v>
      </c>
      <c r="C4343" t="s">
        <v>31</v>
      </c>
      <c r="D4343" s="1">
        <v>44439</v>
      </c>
      <c r="E4343" s="4">
        <v>5446</v>
      </c>
      <c r="F4343">
        <v>606</v>
      </c>
    </row>
    <row r="4344" spans="1:6" x14ac:dyDescent="0.25">
      <c r="A4344" t="s">
        <v>20</v>
      </c>
      <c r="B4344" t="s">
        <v>21</v>
      </c>
      <c r="C4344" t="s">
        <v>31</v>
      </c>
      <c r="D4344" s="1">
        <v>44439</v>
      </c>
      <c r="E4344" s="4">
        <v>1043</v>
      </c>
      <c r="F4344">
        <v>116</v>
      </c>
    </row>
    <row r="4345" spans="1:6" x14ac:dyDescent="0.25">
      <c r="A4345" t="s">
        <v>46</v>
      </c>
      <c r="B4345" t="s">
        <v>16</v>
      </c>
      <c r="C4345" t="s">
        <v>52</v>
      </c>
      <c r="D4345" s="1">
        <v>44439</v>
      </c>
      <c r="E4345" s="4">
        <v>6825</v>
      </c>
      <c r="F4345">
        <v>311</v>
      </c>
    </row>
    <row r="4346" spans="1:6" x14ac:dyDescent="0.25">
      <c r="A4346" t="s">
        <v>13</v>
      </c>
      <c r="B4346" t="s">
        <v>21</v>
      </c>
      <c r="C4346" t="s">
        <v>30</v>
      </c>
      <c r="D4346" s="1">
        <v>44439</v>
      </c>
      <c r="E4346" s="4">
        <v>2891</v>
      </c>
      <c r="F4346">
        <v>579</v>
      </c>
    </row>
    <row r="4347" spans="1:6" x14ac:dyDescent="0.25">
      <c r="A4347" t="s">
        <v>49</v>
      </c>
      <c r="B4347" t="s">
        <v>27</v>
      </c>
      <c r="C4347" t="s">
        <v>22</v>
      </c>
      <c r="D4347" s="1">
        <v>44439</v>
      </c>
      <c r="E4347" s="4">
        <v>4347</v>
      </c>
      <c r="F4347">
        <v>335</v>
      </c>
    </row>
    <row r="4348" spans="1:6" x14ac:dyDescent="0.25">
      <c r="A4348" t="s">
        <v>23</v>
      </c>
      <c r="B4348" t="s">
        <v>11</v>
      </c>
      <c r="C4348" t="s">
        <v>35</v>
      </c>
      <c r="D4348" s="1">
        <v>44439</v>
      </c>
      <c r="E4348" s="4">
        <v>8484</v>
      </c>
      <c r="F4348">
        <v>700</v>
      </c>
    </row>
    <row r="4349" spans="1:6" x14ac:dyDescent="0.25">
      <c r="A4349" t="s">
        <v>46</v>
      </c>
      <c r="B4349" t="s">
        <v>27</v>
      </c>
      <c r="C4349" t="s">
        <v>50</v>
      </c>
      <c r="D4349" s="1">
        <v>44439</v>
      </c>
      <c r="E4349" s="4">
        <v>6419</v>
      </c>
      <c r="F4349">
        <v>910</v>
      </c>
    </row>
    <row r="4350" spans="1:6" x14ac:dyDescent="0.25">
      <c r="A4350" t="s">
        <v>29</v>
      </c>
      <c r="B4350" t="s">
        <v>9</v>
      </c>
      <c r="C4350" t="s">
        <v>26</v>
      </c>
      <c r="D4350" s="1">
        <v>44439</v>
      </c>
      <c r="E4350" s="4">
        <v>735</v>
      </c>
      <c r="F4350">
        <v>41</v>
      </c>
    </row>
    <row r="4351" spans="1:6" x14ac:dyDescent="0.25">
      <c r="A4351" t="s">
        <v>20</v>
      </c>
      <c r="B4351" t="s">
        <v>21</v>
      </c>
      <c r="C4351" t="s">
        <v>43</v>
      </c>
      <c r="D4351" s="1">
        <v>44439</v>
      </c>
      <c r="E4351" s="4">
        <v>4599</v>
      </c>
      <c r="F4351">
        <v>243</v>
      </c>
    </row>
    <row r="4352" spans="1:6" x14ac:dyDescent="0.25">
      <c r="A4352" t="s">
        <v>20</v>
      </c>
      <c r="B4352" t="s">
        <v>11</v>
      </c>
      <c r="C4352" t="s">
        <v>52</v>
      </c>
      <c r="D4352" s="1">
        <v>44439</v>
      </c>
      <c r="E4352" s="4">
        <v>12222</v>
      </c>
      <c r="F4352">
        <v>532</v>
      </c>
    </row>
    <row r="4353" spans="1:6" x14ac:dyDescent="0.25">
      <c r="A4353" t="s">
        <v>32</v>
      </c>
      <c r="B4353" t="s">
        <v>16</v>
      </c>
      <c r="C4353" t="s">
        <v>14</v>
      </c>
      <c r="D4353" s="1">
        <v>44439</v>
      </c>
      <c r="E4353" s="4">
        <v>9401</v>
      </c>
      <c r="F4353">
        <v>910</v>
      </c>
    </row>
    <row r="4354" spans="1:6" x14ac:dyDescent="0.25">
      <c r="A4354" t="s">
        <v>10</v>
      </c>
      <c r="B4354" t="s">
        <v>11</v>
      </c>
      <c r="C4354" t="s">
        <v>50</v>
      </c>
      <c r="D4354" s="1">
        <v>44439</v>
      </c>
      <c r="E4354" s="4">
        <v>1729</v>
      </c>
      <c r="F4354">
        <v>217</v>
      </c>
    </row>
    <row r="4355" spans="1:6" x14ac:dyDescent="0.25">
      <c r="A4355" t="s">
        <v>51</v>
      </c>
      <c r="B4355" t="s">
        <v>11</v>
      </c>
      <c r="C4355" t="s">
        <v>47</v>
      </c>
      <c r="D4355" s="1">
        <v>44439</v>
      </c>
      <c r="E4355" s="4">
        <v>4193</v>
      </c>
      <c r="F4355">
        <v>247</v>
      </c>
    </row>
    <row r="4356" spans="1:6" x14ac:dyDescent="0.25">
      <c r="A4356" t="s">
        <v>37</v>
      </c>
      <c r="B4356" t="s">
        <v>9</v>
      </c>
      <c r="C4356" t="s">
        <v>47</v>
      </c>
      <c r="D4356" s="1">
        <v>44439</v>
      </c>
      <c r="E4356" s="4">
        <v>2317</v>
      </c>
      <c r="F4356">
        <v>145</v>
      </c>
    </row>
    <row r="4357" spans="1:6" x14ac:dyDescent="0.25">
      <c r="A4357" t="s">
        <v>20</v>
      </c>
      <c r="B4357" t="s">
        <v>11</v>
      </c>
      <c r="C4357" t="s">
        <v>43</v>
      </c>
      <c r="D4357" s="1">
        <v>44439</v>
      </c>
      <c r="E4357" s="4">
        <v>1575</v>
      </c>
      <c r="F4357">
        <v>83</v>
      </c>
    </row>
    <row r="4358" spans="1:6" x14ac:dyDescent="0.25">
      <c r="A4358" t="s">
        <v>29</v>
      </c>
      <c r="B4358" t="s">
        <v>16</v>
      </c>
      <c r="C4358" t="s">
        <v>47</v>
      </c>
      <c r="D4358" s="1">
        <v>44439</v>
      </c>
      <c r="E4358" s="4">
        <v>2142</v>
      </c>
      <c r="F4358">
        <v>119</v>
      </c>
    </row>
    <row r="4359" spans="1:6" x14ac:dyDescent="0.25">
      <c r="A4359" t="s">
        <v>10</v>
      </c>
      <c r="B4359" t="s">
        <v>6</v>
      </c>
      <c r="C4359" t="s">
        <v>52</v>
      </c>
      <c r="D4359" s="1">
        <v>44439</v>
      </c>
      <c r="E4359" s="4">
        <v>2079</v>
      </c>
      <c r="F4359">
        <v>95</v>
      </c>
    </row>
    <row r="4360" spans="1:6" x14ac:dyDescent="0.25">
      <c r="A4360" t="s">
        <v>46</v>
      </c>
      <c r="B4360" t="s">
        <v>9</v>
      </c>
      <c r="C4360" t="s">
        <v>42</v>
      </c>
      <c r="D4360" s="1">
        <v>44439</v>
      </c>
      <c r="E4360" s="4">
        <v>3626</v>
      </c>
      <c r="F4360">
        <v>259</v>
      </c>
    </row>
    <row r="4361" spans="1:6" x14ac:dyDescent="0.25">
      <c r="A4361" t="s">
        <v>34</v>
      </c>
      <c r="B4361" t="s">
        <v>9</v>
      </c>
      <c r="C4361" t="s">
        <v>38</v>
      </c>
      <c r="D4361" s="1">
        <v>44439</v>
      </c>
      <c r="E4361" s="4">
        <v>5768</v>
      </c>
      <c r="F4361">
        <v>231</v>
      </c>
    </row>
    <row r="4362" spans="1:6" x14ac:dyDescent="0.25">
      <c r="A4362" t="s">
        <v>25</v>
      </c>
      <c r="B4362" t="s">
        <v>11</v>
      </c>
      <c r="C4362" t="s">
        <v>30</v>
      </c>
      <c r="D4362" s="1">
        <v>44439</v>
      </c>
      <c r="E4362" s="4">
        <v>1764</v>
      </c>
      <c r="F4362">
        <v>294</v>
      </c>
    </row>
    <row r="4363" spans="1:6" x14ac:dyDescent="0.25">
      <c r="A4363" t="s">
        <v>39</v>
      </c>
      <c r="B4363" t="s">
        <v>21</v>
      </c>
      <c r="C4363" t="s">
        <v>50</v>
      </c>
      <c r="D4363" s="1">
        <v>44440</v>
      </c>
      <c r="E4363" s="4">
        <v>588</v>
      </c>
      <c r="F4363">
        <v>84</v>
      </c>
    </row>
    <row r="4364" spans="1:6" x14ac:dyDescent="0.25">
      <c r="A4364" t="s">
        <v>40</v>
      </c>
      <c r="B4364" t="s">
        <v>21</v>
      </c>
      <c r="C4364" t="s">
        <v>45</v>
      </c>
      <c r="D4364" s="1">
        <v>44440</v>
      </c>
      <c r="E4364" s="4">
        <v>8890</v>
      </c>
      <c r="F4364">
        <v>593</v>
      </c>
    </row>
    <row r="4365" spans="1:6" x14ac:dyDescent="0.25">
      <c r="A4365" t="s">
        <v>15</v>
      </c>
      <c r="B4365" t="s">
        <v>27</v>
      </c>
      <c r="C4365" t="s">
        <v>35</v>
      </c>
      <c r="D4365" s="1">
        <v>44440</v>
      </c>
      <c r="E4365" s="4">
        <v>1526</v>
      </c>
      <c r="F4365">
        <v>118</v>
      </c>
    </row>
    <row r="4366" spans="1:6" x14ac:dyDescent="0.25">
      <c r="A4366" t="s">
        <v>15</v>
      </c>
      <c r="B4366" t="s">
        <v>9</v>
      </c>
      <c r="C4366" t="s">
        <v>22</v>
      </c>
      <c r="D4366" s="1">
        <v>44440</v>
      </c>
      <c r="E4366" s="4">
        <v>1897</v>
      </c>
      <c r="F4366">
        <v>136</v>
      </c>
    </row>
    <row r="4367" spans="1:6" x14ac:dyDescent="0.25">
      <c r="A4367" t="s">
        <v>20</v>
      </c>
      <c r="B4367" t="s">
        <v>11</v>
      </c>
      <c r="C4367" t="s">
        <v>30</v>
      </c>
      <c r="D4367" s="1">
        <v>44440</v>
      </c>
      <c r="E4367" s="4">
        <v>7623</v>
      </c>
      <c r="F4367">
        <v>1120</v>
      </c>
    </row>
    <row r="4368" spans="1:6" x14ac:dyDescent="0.25">
      <c r="A4368" t="s">
        <v>13</v>
      </c>
      <c r="B4368" t="s">
        <v>21</v>
      </c>
      <c r="C4368" t="s">
        <v>44</v>
      </c>
      <c r="D4368" s="1">
        <v>44440</v>
      </c>
      <c r="E4368" s="4">
        <v>5033</v>
      </c>
      <c r="F4368">
        <v>202</v>
      </c>
    </row>
    <row r="4369" spans="1:6" x14ac:dyDescent="0.25">
      <c r="A4369" t="s">
        <v>34</v>
      </c>
      <c r="B4369" t="s">
        <v>6</v>
      </c>
      <c r="C4369" t="s">
        <v>14</v>
      </c>
      <c r="D4369" s="1">
        <v>44440</v>
      </c>
      <c r="E4369" s="4">
        <v>5502</v>
      </c>
      <c r="F4369">
        <v>612</v>
      </c>
    </row>
    <row r="4370" spans="1:6" x14ac:dyDescent="0.25">
      <c r="A4370" t="s">
        <v>51</v>
      </c>
      <c r="B4370" t="s">
        <v>9</v>
      </c>
      <c r="C4370" t="s">
        <v>43</v>
      </c>
      <c r="D4370" s="1">
        <v>44440</v>
      </c>
      <c r="E4370" s="4">
        <v>2107</v>
      </c>
      <c r="F4370">
        <v>118</v>
      </c>
    </row>
    <row r="4371" spans="1:6" x14ac:dyDescent="0.25">
      <c r="A4371" t="s">
        <v>32</v>
      </c>
      <c r="B4371" t="s">
        <v>11</v>
      </c>
      <c r="C4371" t="s">
        <v>43</v>
      </c>
      <c r="D4371" s="1">
        <v>44440</v>
      </c>
      <c r="E4371" s="4">
        <v>10927</v>
      </c>
      <c r="F4371">
        <v>547</v>
      </c>
    </row>
    <row r="4372" spans="1:6" x14ac:dyDescent="0.25">
      <c r="A4372" t="s">
        <v>41</v>
      </c>
      <c r="B4372" t="s">
        <v>6</v>
      </c>
      <c r="C4372" t="s">
        <v>44</v>
      </c>
      <c r="D4372" s="1">
        <v>44440</v>
      </c>
      <c r="E4372" s="4">
        <v>77</v>
      </c>
      <c r="F4372">
        <v>4</v>
      </c>
    </row>
    <row r="4373" spans="1:6" x14ac:dyDescent="0.25">
      <c r="A4373" t="s">
        <v>5</v>
      </c>
      <c r="B4373" t="s">
        <v>9</v>
      </c>
      <c r="C4373" t="s">
        <v>19</v>
      </c>
      <c r="D4373" s="1">
        <v>44440</v>
      </c>
      <c r="E4373" s="4">
        <v>3815</v>
      </c>
      <c r="F4373">
        <v>225</v>
      </c>
    </row>
    <row r="4374" spans="1:6" x14ac:dyDescent="0.25">
      <c r="A4374" t="s">
        <v>15</v>
      </c>
      <c r="B4374" t="s">
        <v>11</v>
      </c>
      <c r="C4374" t="s">
        <v>43</v>
      </c>
      <c r="D4374" s="1">
        <v>44440</v>
      </c>
      <c r="E4374" s="4">
        <v>1036</v>
      </c>
      <c r="F4374">
        <v>58</v>
      </c>
    </row>
    <row r="4375" spans="1:6" x14ac:dyDescent="0.25">
      <c r="A4375" t="s">
        <v>34</v>
      </c>
      <c r="B4375" t="s">
        <v>21</v>
      </c>
      <c r="C4375" t="s">
        <v>12</v>
      </c>
      <c r="D4375" s="1">
        <v>44440</v>
      </c>
      <c r="E4375" s="4">
        <v>4557</v>
      </c>
      <c r="F4375">
        <v>169</v>
      </c>
    </row>
    <row r="4376" spans="1:6" x14ac:dyDescent="0.25">
      <c r="A4376" t="s">
        <v>13</v>
      </c>
      <c r="B4376" t="s">
        <v>16</v>
      </c>
      <c r="C4376" t="s">
        <v>24</v>
      </c>
      <c r="D4376" s="1">
        <v>44440</v>
      </c>
      <c r="E4376" s="4">
        <v>5950</v>
      </c>
      <c r="F4376">
        <v>271</v>
      </c>
    </row>
    <row r="4377" spans="1:6" x14ac:dyDescent="0.25">
      <c r="A4377" t="s">
        <v>40</v>
      </c>
      <c r="B4377" t="s">
        <v>6</v>
      </c>
      <c r="C4377" t="s">
        <v>24</v>
      </c>
      <c r="D4377" s="1">
        <v>44440</v>
      </c>
      <c r="E4377" s="4">
        <v>3143</v>
      </c>
      <c r="F4377">
        <v>158</v>
      </c>
    </row>
    <row r="4378" spans="1:6" x14ac:dyDescent="0.25">
      <c r="A4378" t="s">
        <v>37</v>
      </c>
      <c r="B4378" t="s">
        <v>9</v>
      </c>
      <c r="C4378" t="s">
        <v>22</v>
      </c>
      <c r="D4378" s="1">
        <v>44440</v>
      </c>
      <c r="E4378" s="4">
        <v>5474</v>
      </c>
      <c r="F4378">
        <v>391</v>
      </c>
    </row>
    <row r="4379" spans="1:6" x14ac:dyDescent="0.25">
      <c r="A4379" t="s">
        <v>49</v>
      </c>
      <c r="B4379" t="s">
        <v>16</v>
      </c>
      <c r="C4379" t="s">
        <v>14</v>
      </c>
      <c r="D4379" s="1">
        <v>44440</v>
      </c>
      <c r="E4379" s="4">
        <v>8155</v>
      </c>
      <c r="F4379">
        <v>910</v>
      </c>
    </row>
    <row r="4380" spans="1:6" x14ac:dyDescent="0.25">
      <c r="A4380" t="s">
        <v>49</v>
      </c>
      <c r="B4380" t="s">
        <v>21</v>
      </c>
      <c r="C4380" t="s">
        <v>28</v>
      </c>
      <c r="D4380" s="1">
        <v>44440</v>
      </c>
      <c r="E4380" s="4">
        <v>4571</v>
      </c>
      <c r="F4380">
        <v>508</v>
      </c>
    </row>
    <row r="4381" spans="1:6" x14ac:dyDescent="0.25">
      <c r="A4381" t="s">
        <v>8</v>
      </c>
      <c r="B4381" t="s">
        <v>16</v>
      </c>
      <c r="C4381" t="s">
        <v>36</v>
      </c>
      <c r="D4381" s="1">
        <v>44440</v>
      </c>
      <c r="E4381" s="4">
        <v>3059</v>
      </c>
      <c r="F4381">
        <v>204</v>
      </c>
    </row>
    <row r="4382" spans="1:6" x14ac:dyDescent="0.25">
      <c r="A4382" t="s">
        <v>23</v>
      </c>
      <c r="B4382" t="s">
        <v>6</v>
      </c>
      <c r="C4382" t="s">
        <v>30</v>
      </c>
      <c r="D4382" s="1">
        <v>44440</v>
      </c>
      <c r="E4382" s="4">
        <v>5334</v>
      </c>
      <c r="F4382">
        <v>910</v>
      </c>
    </row>
    <row r="4383" spans="1:6" x14ac:dyDescent="0.25">
      <c r="A4383" t="s">
        <v>41</v>
      </c>
      <c r="B4383" t="s">
        <v>11</v>
      </c>
      <c r="C4383" t="s">
        <v>45</v>
      </c>
      <c r="D4383" s="1">
        <v>44440</v>
      </c>
      <c r="E4383" s="4">
        <v>2527</v>
      </c>
      <c r="F4383">
        <v>169</v>
      </c>
    </row>
    <row r="4384" spans="1:6" x14ac:dyDescent="0.25">
      <c r="A4384" t="s">
        <v>20</v>
      </c>
      <c r="B4384" t="s">
        <v>21</v>
      </c>
      <c r="C4384" t="s">
        <v>48</v>
      </c>
      <c r="D4384" s="1">
        <v>44440</v>
      </c>
      <c r="E4384" s="4">
        <v>4417</v>
      </c>
      <c r="F4384">
        <v>201</v>
      </c>
    </row>
    <row r="4385" spans="1:6" x14ac:dyDescent="0.25">
      <c r="A4385" t="s">
        <v>34</v>
      </c>
      <c r="B4385" t="s">
        <v>16</v>
      </c>
      <c r="C4385" t="s">
        <v>19</v>
      </c>
      <c r="D4385" s="1">
        <v>44440</v>
      </c>
      <c r="E4385" s="4">
        <v>7476</v>
      </c>
      <c r="F4385">
        <v>374</v>
      </c>
    </row>
    <row r="4386" spans="1:6" x14ac:dyDescent="0.25">
      <c r="A4386" t="s">
        <v>41</v>
      </c>
      <c r="B4386" t="s">
        <v>16</v>
      </c>
      <c r="C4386" t="s">
        <v>17</v>
      </c>
      <c r="D4386" s="1">
        <v>44440</v>
      </c>
      <c r="E4386" s="4">
        <v>2408</v>
      </c>
      <c r="F4386">
        <v>142</v>
      </c>
    </row>
    <row r="4387" spans="1:6" x14ac:dyDescent="0.25">
      <c r="A4387" t="s">
        <v>32</v>
      </c>
      <c r="B4387" t="s">
        <v>6</v>
      </c>
      <c r="C4387" t="s">
        <v>50</v>
      </c>
      <c r="D4387" s="1">
        <v>44440</v>
      </c>
      <c r="E4387" s="4">
        <v>6300</v>
      </c>
      <c r="F4387">
        <v>700</v>
      </c>
    </row>
    <row r="4388" spans="1:6" x14ac:dyDescent="0.25">
      <c r="A4388" t="s">
        <v>49</v>
      </c>
      <c r="B4388" t="s">
        <v>11</v>
      </c>
      <c r="C4388" t="s">
        <v>50</v>
      </c>
      <c r="D4388" s="1">
        <v>44440</v>
      </c>
      <c r="E4388" s="4">
        <v>4641</v>
      </c>
      <c r="F4388">
        <v>465</v>
      </c>
    </row>
    <row r="4389" spans="1:6" x14ac:dyDescent="0.25">
      <c r="A4389" t="s">
        <v>51</v>
      </c>
      <c r="B4389" t="s">
        <v>21</v>
      </c>
      <c r="C4389" t="s">
        <v>24</v>
      </c>
      <c r="D4389" s="1">
        <v>44440</v>
      </c>
      <c r="E4389" s="4">
        <v>3563</v>
      </c>
      <c r="F4389">
        <v>188</v>
      </c>
    </row>
    <row r="4390" spans="1:6" x14ac:dyDescent="0.25">
      <c r="A4390" t="s">
        <v>25</v>
      </c>
      <c r="B4390" t="s">
        <v>16</v>
      </c>
      <c r="C4390" t="s">
        <v>30</v>
      </c>
      <c r="D4390" s="1">
        <v>44440</v>
      </c>
      <c r="E4390" s="4">
        <v>1036</v>
      </c>
      <c r="F4390">
        <v>173</v>
      </c>
    </row>
    <row r="4391" spans="1:6" x14ac:dyDescent="0.25">
      <c r="A4391" t="s">
        <v>5</v>
      </c>
      <c r="B4391" t="s">
        <v>9</v>
      </c>
      <c r="C4391" t="s">
        <v>42</v>
      </c>
      <c r="D4391" s="1">
        <v>44440</v>
      </c>
      <c r="E4391" s="4">
        <v>2051</v>
      </c>
      <c r="F4391">
        <v>147</v>
      </c>
    </row>
    <row r="4392" spans="1:6" x14ac:dyDescent="0.25">
      <c r="A4392" t="s">
        <v>51</v>
      </c>
      <c r="B4392" t="s">
        <v>11</v>
      </c>
      <c r="C4392" t="s">
        <v>35</v>
      </c>
      <c r="D4392" s="1">
        <v>44440</v>
      </c>
      <c r="E4392" s="4">
        <v>4305</v>
      </c>
      <c r="F4392">
        <v>287</v>
      </c>
    </row>
    <row r="4393" spans="1:6" x14ac:dyDescent="0.25">
      <c r="A4393" t="s">
        <v>34</v>
      </c>
      <c r="B4393" t="s">
        <v>27</v>
      </c>
      <c r="C4393" t="s">
        <v>43</v>
      </c>
      <c r="D4393" s="1">
        <v>44440</v>
      </c>
      <c r="E4393" s="4">
        <v>16702</v>
      </c>
      <c r="F4393">
        <v>910</v>
      </c>
    </row>
    <row r="4394" spans="1:6" x14ac:dyDescent="0.25">
      <c r="A4394" t="s">
        <v>20</v>
      </c>
      <c r="B4394" t="s">
        <v>6</v>
      </c>
      <c r="C4394" t="s">
        <v>31</v>
      </c>
      <c r="D4394" s="1">
        <v>44440</v>
      </c>
      <c r="E4394" s="4">
        <v>4172</v>
      </c>
      <c r="F4394">
        <v>596</v>
      </c>
    </row>
    <row r="4395" spans="1:6" x14ac:dyDescent="0.25">
      <c r="A4395" t="s">
        <v>20</v>
      </c>
      <c r="B4395" t="s">
        <v>16</v>
      </c>
      <c r="C4395" t="s">
        <v>28</v>
      </c>
      <c r="D4395" s="1">
        <v>44440</v>
      </c>
      <c r="E4395" s="4">
        <v>4256</v>
      </c>
      <c r="F4395">
        <v>473</v>
      </c>
    </row>
    <row r="4396" spans="1:6" x14ac:dyDescent="0.25">
      <c r="A4396" t="s">
        <v>51</v>
      </c>
      <c r="B4396" t="s">
        <v>6</v>
      </c>
      <c r="C4396" t="s">
        <v>24</v>
      </c>
      <c r="D4396" s="1">
        <v>44440</v>
      </c>
      <c r="E4396" s="4">
        <v>4053</v>
      </c>
      <c r="F4396">
        <v>214</v>
      </c>
    </row>
    <row r="4397" spans="1:6" x14ac:dyDescent="0.25">
      <c r="A4397" t="s">
        <v>49</v>
      </c>
      <c r="B4397" t="s">
        <v>16</v>
      </c>
      <c r="C4397" t="s">
        <v>50</v>
      </c>
      <c r="D4397" s="1">
        <v>44441</v>
      </c>
      <c r="E4397" s="4">
        <v>5138</v>
      </c>
      <c r="F4397">
        <v>700</v>
      </c>
    </row>
    <row r="4398" spans="1:6" x14ac:dyDescent="0.25">
      <c r="A4398" t="s">
        <v>37</v>
      </c>
      <c r="B4398" t="s">
        <v>27</v>
      </c>
      <c r="C4398" t="s">
        <v>7</v>
      </c>
      <c r="D4398" s="1">
        <v>44441</v>
      </c>
      <c r="E4398" s="4">
        <v>2303</v>
      </c>
      <c r="F4398">
        <v>86</v>
      </c>
    </row>
    <row r="4399" spans="1:6" x14ac:dyDescent="0.25">
      <c r="A4399" t="s">
        <v>8</v>
      </c>
      <c r="B4399" t="s">
        <v>9</v>
      </c>
      <c r="C4399" t="s">
        <v>45</v>
      </c>
      <c r="D4399" s="1">
        <v>44441</v>
      </c>
      <c r="E4399" s="4">
        <v>693</v>
      </c>
      <c r="F4399">
        <v>41</v>
      </c>
    </row>
    <row r="4400" spans="1:6" x14ac:dyDescent="0.25">
      <c r="A4400" t="s">
        <v>51</v>
      </c>
      <c r="B4400" t="s">
        <v>21</v>
      </c>
      <c r="C4400" t="s">
        <v>45</v>
      </c>
      <c r="D4400" s="1">
        <v>44441</v>
      </c>
      <c r="E4400" s="4">
        <v>3850</v>
      </c>
      <c r="F4400">
        <v>214</v>
      </c>
    </row>
    <row r="4401" spans="1:6" x14ac:dyDescent="0.25">
      <c r="A4401" t="s">
        <v>41</v>
      </c>
      <c r="B4401" t="s">
        <v>21</v>
      </c>
      <c r="C4401" t="s">
        <v>36</v>
      </c>
      <c r="D4401" s="1">
        <v>44441</v>
      </c>
      <c r="E4401" s="4">
        <v>371</v>
      </c>
      <c r="F4401">
        <v>24</v>
      </c>
    </row>
    <row r="4402" spans="1:6" x14ac:dyDescent="0.25">
      <c r="A4402" t="s">
        <v>10</v>
      </c>
      <c r="B4402" t="s">
        <v>9</v>
      </c>
      <c r="C4402" t="s">
        <v>28</v>
      </c>
      <c r="D4402" s="1">
        <v>44441</v>
      </c>
      <c r="E4402" s="4">
        <v>3836</v>
      </c>
      <c r="F4402">
        <v>480</v>
      </c>
    </row>
    <row r="4403" spans="1:6" x14ac:dyDescent="0.25">
      <c r="A4403" t="s">
        <v>34</v>
      </c>
      <c r="B4403" t="s">
        <v>9</v>
      </c>
      <c r="C4403" t="s">
        <v>43</v>
      </c>
      <c r="D4403" s="1">
        <v>44441</v>
      </c>
      <c r="E4403" s="4">
        <v>2499</v>
      </c>
      <c r="F4403">
        <v>147</v>
      </c>
    </row>
    <row r="4404" spans="1:6" x14ac:dyDescent="0.25">
      <c r="A4404" t="s">
        <v>39</v>
      </c>
      <c r="B4404" t="s">
        <v>11</v>
      </c>
      <c r="C4404" t="s">
        <v>24</v>
      </c>
      <c r="D4404" s="1">
        <v>44441</v>
      </c>
      <c r="E4404" s="4">
        <v>3906</v>
      </c>
      <c r="F4404">
        <v>196</v>
      </c>
    </row>
    <row r="4405" spans="1:6" x14ac:dyDescent="0.25">
      <c r="A4405" t="s">
        <v>8</v>
      </c>
      <c r="B4405" t="s">
        <v>16</v>
      </c>
      <c r="C4405" t="s">
        <v>19</v>
      </c>
      <c r="D4405" s="1">
        <v>44441</v>
      </c>
      <c r="E4405" s="4">
        <v>3451</v>
      </c>
      <c r="F4405">
        <v>173</v>
      </c>
    </row>
    <row r="4406" spans="1:6" x14ac:dyDescent="0.25">
      <c r="A4406" t="s">
        <v>25</v>
      </c>
      <c r="B4406" t="s">
        <v>6</v>
      </c>
      <c r="C4406" t="s">
        <v>24</v>
      </c>
      <c r="D4406" s="1">
        <v>44441</v>
      </c>
      <c r="E4406" s="4">
        <v>3731</v>
      </c>
      <c r="F4406">
        <v>187</v>
      </c>
    </row>
    <row r="4407" spans="1:6" x14ac:dyDescent="0.25">
      <c r="A4407" t="s">
        <v>25</v>
      </c>
      <c r="B4407" t="s">
        <v>9</v>
      </c>
      <c r="C4407" t="s">
        <v>43</v>
      </c>
      <c r="D4407" s="1">
        <v>44441</v>
      </c>
      <c r="E4407" s="4">
        <v>2548</v>
      </c>
      <c r="F4407">
        <v>135</v>
      </c>
    </row>
    <row r="4408" spans="1:6" x14ac:dyDescent="0.25">
      <c r="A4408" t="s">
        <v>25</v>
      </c>
      <c r="B4408" t="s">
        <v>16</v>
      </c>
      <c r="C4408" t="s">
        <v>24</v>
      </c>
      <c r="D4408" s="1">
        <v>44441</v>
      </c>
      <c r="E4408" s="4">
        <v>1232</v>
      </c>
      <c r="F4408">
        <v>56</v>
      </c>
    </row>
    <row r="4409" spans="1:6" x14ac:dyDescent="0.25">
      <c r="A4409" t="s">
        <v>18</v>
      </c>
      <c r="B4409" t="s">
        <v>6</v>
      </c>
      <c r="C4409" t="s">
        <v>12</v>
      </c>
      <c r="D4409" s="1">
        <v>44441</v>
      </c>
      <c r="E4409" s="4">
        <v>112</v>
      </c>
      <c r="F4409">
        <v>5</v>
      </c>
    </row>
    <row r="4410" spans="1:6" x14ac:dyDescent="0.25">
      <c r="A4410" t="s">
        <v>51</v>
      </c>
      <c r="B4410" t="s">
        <v>9</v>
      </c>
      <c r="C4410" t="s">
        <v>28</v>
      </c>
      <c r="D4410" s="1">
        <v>44441</v>
      </c>
      <c r="E4410" s="4">
        <v>2226</v>
      </c>
      <c r="F4410">
        <v>318</v>
      </c>
    </row>
    <row r="4411" spans="1:6" x14ac:dyDescent="0.25">
      <c r="A4411" t="s">
        <v>33</v>
      </c>
      <c r="B4411" t="s">
        <v>27</v>
      </c>
      <c r="C4411" t="s">
        <v>44</v>
      </c>
      <c r="D4411" s="1">
        <v>44441</v>
      </c>
      <c r="E4411" s="4">
        <v>8890</v>
      </c>
      <c r="F4411">
        <v>405</v>
      </c>
    </row>
    <row r="4412" spans="1:6" x14ac:dyDescent="0.25">
      <c r="A4412" t="s">
        <v>46</v>
      </c>
      <c r="B4412" t="s">
        <v>27</v>
      </c>
      <c r="C4412" t="s">
        <v>26</v>
      </c>
      <c r="D4412" s="1">
        <v>44441</v>
      </c>
      <c r="E4412" s="4">
        <v>4270</v>
      </c>
      <c r="F4412">
        <v>225</v>
      </c>
    </row>
    <row r="4413" spans="1:6" x14ac:dyDescent="0.25">
      <c r="A4413" t="s">
        <v>15</v>
      </c>
      <c r="B4413" t="s">
        <v>11</v>
      </c>
      <c r="C4413" t="s">
        <v>31</v>
      </c>
      <c r="D4413" s="1">
        <v>44441</v>
      </c>
      <c r="E4413" s="4">
        <v>2639</v>
      </c>
      <c r="F4413">
        <v>377</v>
      </c>
    </row>
    <row r="4414" spans="1:6" x14ac:dyDescent="0.25">
      <c r="A4414" t="s">
        <v>15</v>
      </c>
      <c r="B4414" t="s">
        <v>11</v>
      </c>
      <c r="C4414" t="s">
        <v>30</v>
      </c>
      <c r="D4414" s="1">
        <v>44441</v>
      </c>
      <c r="E4414" s="4">
        <v>4774</v>
      </c>
      <c r="F4414">
        <v>770</v>
      </c>
    </row>
    <row r="4415" spans="1:6" x14ac:dyDescent="0.25">
      <c r="A4415" t="s">
        <v>41</v>
      </c>
      <c r="B4415" t="s">
        <v>21</v>
      </c>
      <c r="C4415" t="s">
        <v>12</v>
      </c>
      <c r="D4415" s="1">
        <v>44441</v>
      </c>
      <c r="E4415" s="4">
        <v>7847</v>
      </c>
      <c r="F4415">
        <v>291</v>
      </c>
    </row>
    <row r="4416" spans="1:6" x14ac:dyDescent="0.25">
      <c r="A4416" t="s">
        <v>10</v>
      </c>
      <c r="B4416" t="s">
        <v>6</v>
      </c>
      <c r="C4416" t="s">
        <v>12</v>
      </c>
      <c r="D4416" s="1">
        <v>44441</v>
      </c>
      <c r="E4416" s="4">
        <v>5677</v>
      </c>
      <c r="F4416">
        <v>237</v>
      </c>
    </row>
    <row r="4417" spans="1:6" x14ac:dyDescent="0.25">
      <c r="A4417" t="s">
        <v>46</v>
      </c>
      <c r="B4417" t="s">
        <v>16</v>
      </c>
      <c r="C4417" t="s">
        <v>36</v>
      </c>
      <c r="D4417" s="1">
        <v>44441</v>
      </c>
      <c r="E4417" s="4">
        <v>3808</v>
      </c>
      <c r="F4417">
        <v>254</v>
      </c>
    </row>
    <row r="4418" spans="1:6" x14ac:dyDescent="0.25">
      <c r="A4418" t="s">
        <v>5</v>
      </c>
      <c r="B4418" t="s">
        <v>21</v>
      </c>
      <c r="C4418" t="s">
        <v>36</v>
      </c>
      <c r="D4418" s="1">
        <v>44442</v>
      </c>
      <c r="E4418" s="4">
        <v>7091</v>
      </c>
      <c r="F4418">
        <v>444</v>
      </c>
    </row>
    <row r="4419" spans="1:6" x14ac:dyDescent="0.25">
      <c r="A4419" t="s">
        <v>29</v>
      </c>
      <c r="B4419" t="s">
        <v>11</v>
      </c>
      <c r="C4419" t="s">
        <v>36</v>
      </c>
      <c r="D4419" s="1">
        <v>44442</v>
      </c>
      <c r="E4419" s="4">
        <v>2177</v>
      </c>
      <c r="F4419">
        <v>168</v>
      </c>
    </row>
    <row r="4420" spans="1:6" x14ac:dyDescent="0.25">
      <c r="A4420" t="s">
        <v>40</v>
      </c>
      <c r="B4420" t="s">
        <v>16</v>
      </c>
      <c r="C4420" t="s">
        <v>26</v>
      </c>
      <c r="D4420" s="1">
        <v>44442</v>
      </c>
      <c r="E4420" s="4">
        <v>847</v>
      </c>
      <c r="F4420">
        <v>45</v>
      </c>
    </row>
    <row r="4421" spans="1:6" x14ac:dyDescent="0.25">
      <c r="A4421" t="s">
        <v>40</v>
      </c>
      <c r="B4421" t="s">
        <v>16</v>
      </c>
      <c r="C4421" t="s">
        <v>24</v>
      </c>
      <c r="D4421" s="1">
        <v>44442</v>
      </c>
      <c r="E4421" s="4">
        <v>1890</v>
      </c>
      <c r="F4421">
        <v>95</v>
      </c>
    </row>
    <row r="4422" spans="1:6" x14ac:dyDescent="0.25">
      <c r="A4422" t="s">
        <v>10</v>
      </c>
      <c r="B4422" t="s">
        <v>16</v>
      </c>
      <c r="C4422" t="s">
        <v>50</v>
      </c>
      <c r="D4422" s="1">
        <v>44442</v>
      </c>
      <c r="E4422" s="4">
        <v>3472</v>
      </c>
      <c r="F4422">
        <v>434</v>
      </c>
    </row>
    <row r="4423" spans="1:6" x14ac:dyDescent="0.25">
      <c r="A4423" t="s">
        <v>10</v>
      </c>
      <c r="B4423" t="s">
        <v>21</v>
      </c>
      <c r="C4423" t="s">
        <v>44</v>
      </c>
      <c r="D4423" s="1">
        <v>44442</v>
      </c>
      <c r="E4423" s="4">
        <v>6594</v>
      </c>
      <c r="F4423">
        <v>275</v>
      </c>
    </row>
    <row r="4424" spans="1:6" x14ac:dyDescent="0.25">
      <c r="A4424" t="s">
        <v>8</v>
      </c>
      <c r="B4424" t="s">
        <v>21</v>
      </c>
      <c r="C4424" t="s">
        <v>44</v>
      </c>
      <c r="D4424" s="1">
        <v>44442</v>
      </c>
      <c r="E4424" s="4">
        <v>6727</v>
      </c>
      <c r="F4424">
        <v>306</v>
      </c>
    </row>
    <row r="4425" spans="1:6" x14ac:dyDescent="0.25">
      <c r="A4425" t="s">
        <v>39</v>
      </c>
      <c r="B4425" t="s">
        <v>16</v>
      </c>
      <c r="C4425" t="s">
        <v>36</v>
      </c>
      <c r="D4425" s="1">
        <v>44442</v>
      </c>
      <c r="E4425" s="4">
        <v>4606</v>
      </c>
      <c r="F4425">
        <v>329</v>
      </c>
    </row>
    <row r="4426" spans="1:6" x14ac:dyDescent="0.25">
      <c r="A4426" t="s">
        <v>39</v>
      </c>
      <c r="B4426" t="s">
        <v>6</v>
      </c>
      <c r="C4426" t="s">
        <v>17</v>
      </c>
      <c r="D4426" s="1">
        <v>44442</v>
      </c>
      <c r="E4426" s="4">
        <v>9996</v>
      </c>
      <c r="F4426">
        <v>625</v>
      </c>
    </row>
    <row r="4427" spans="1:6" x14ac:dyDescent="0.25">
      <c r="A4427" t="s">
        <v>40</v>
      </c>
      <c r="B4427" t="s">
        <v>11</v>
      </c>
      <c r="C4427" t="s">
        <v>44</v>
      </c>
      <c r="D4427" s="1">
        <v>44442</v>
      </c>
      <c r="E4427" s="4">
        <v>4599</v>
      </c>
      <c r="F4427">
        <v>184</v>
      </c>
    </row>
    <row r="4428" spans="1:6" x14ac:dyDescent="0.25">
      <c r="A4428" t="s">
        <v>29</v>
      </c>
      <c r="B4428" t="s">
        <v>9</v>
      </c>
      <c r="C4428" t="s">
        <v>48</v>
      </c>
      <c r="D4428" s="1">
        <v>44442</v>
      </c>
      <c r="E4428" s="4">
        <v>2142</v>
      </c>
      <c r="F4428">
        <v>102</v>
      </c>
    </row>
    <row r="4429" spans="1:6" x14ac:dyDescent="0.25">
      <c r="A4429" t="s">
        <v>13</v>
      </c>
      <c r="B4429" t="s">
        <v>11</v>
      </c>
      <c r="C4429" t="s">
        <v>24</v>
      </c>
      <c r="D4429" s="1">
        <v>44442</v>
      </c>
      <c r="E4429" s="4">
        <v>1736</v>
      </c>
      <c r="F4429">
        <v>79</v>
      </c>
    </row>
    <row r="4430" spans="1:6" x14ac:dyDescent="0.25">
      <c r="A4430" t="s">
        <v>25</v>
      </c>
      <c r="B4430" t="s">
        <v>27</v>
      </c>
      <c r="C4430" t="s">
        <v>44</v>
      </c>
      <c r="D4430" s="1">
        <v>44442</v>
      </c>
      <c r="E4430" s="4">
        <v>3115</v>
      </c>
      <c r="F4430">
        <v>136</v>
      </c>
    </row>
    <row r="4431" spans="1:6" x14ac:dyDescent="0.25">
      <c r="A4431" t="s">
        <v>5</v>
      </c>
      <c r="B4431" t="s">
        <v>27</v>
      </c>
      <c r="C4431" t="s">
        <v>45</v>
      </c>
      <c r="D4431" s="1">
        <v>44445</v>
      </c>
      <c r="E4431" s="4">
        <v>2975</v>
      </c>
      <c r="F4431">
        <v>175</v>
      </c>
    </row>
    <row r="4432" spans="1:6" x14ac:dyDescent="0.25">
      <c r="A4432" t="s">
        <v>25</v>
      </c>
      <c r="B4432" t="s">
        <v>16</v>
      </c>
      <c r="C4432" t="s">
        <v>36</v>
      </c>
      <c r="D4432" s="1">
        <v>44445</v>
      </c>
      <c r="E4432" s="4">
        <v>1589</v>
      </c>
      <c r="F4432">
        <v>114</v>
      </c>
    </row>
    <row r="4433" spans="1:6" x14ac:dyDescent="0.25">
      <c r="A4433" t="s">
        <v>51</v>
      </c>
      <c r="B4433" t="s">
        <v>11</v>
      </c>
      <c r="C4433" t="s">
        <v>12</v>
      </c>
      <c r="D4433" s="1">
        <v>44445</v>
      </c>
      <c r="E4433" s="4">
        <v>2198</v>
      </c>
      <c r="F4433">
        <v>88</v>
      </c>
    </row>
    <row r="4434" spans="1:6" x14ac:dyDescent="0.25">
      <c r="A4434" t="s">
        <v>18</v>
      </c>
      <c r="B4434" t="s">
        <v>9</v>
      </c>
      <c r="C4434" t="s">
        <v>17</v>
      </c>
      <c r="D4434" s="1">
        <v>44445</v>
      </c>
      <c r="E4434" s="4">
        <v>8393</v>
      </c>
      <c r="F4434">
        <v>600</v>
      </c>
    </row>
    <row r="4435" spans="1:6" x14ac:dyDescent="0.25">
      <c r="A4435" t="s">
        <v>13</v>
      </c>
      <c r="B4435" t="s">
        <v>6</v>
      </c>
      <c r="C4435" t="s">
        <v>43</v>
      </c>
      <c r="D4435" s="1">
        <v>44445</v>
      </c>
      <c r="E4435" s="4">
        <v>4158</v>
      </c>
      <c r="F4435">
        <v>231</v>
      </c>
    </row>
    <row r="4436" spans="1:6" x14ac:dyDescent="0.25">
      <c r="A4436" t="s">
        <v>13</v>
      </c>
      <c r="B4436" t="s">
        <v>16</v>
      </c>
      <c r="C4436" t="s">
        <v>7</v>
      </c>
      <c r="D4436" s="1">
        <v>44445</v>
      </c>
      <c r="E4436" s="4">
        <v>3563</v>
      </c>
      <c r="F4436">
        <v>138</v>
      </c>
    </row>
    <row r="4437" spans="1:6" x14ac:dyDescent="0.25">
      <c r="A4437" t="s">
        <v>10</v>
      </c>
      <c r="B4437" t="s">
        <v>11</v>
      </c>
      <c r="C4437" t="s">
        <v>31</v>
      </c>
      <c r="D4437" s="1">
        <v>44445</v>
      </c>
      <c r="E4437" s="4">
        <v>11844</v>
      </c>
      <c r="F4437">
        <v>1680</v>
      </c>
    </row>
    <row r="4438" spans="1:6" x14ac:dyDescent="0.25">
      <c r="A4438" t="s">
        <v>41</v>
      </c>
      <c r="B4438" t="s">
        <v>21</v>
      </c>
      <c r="C4438" t="s">
        <v>19</v>
      </c>
      <c r="D4438" s="1">
        <v>44445</v>
      </c>
      <c r="E4438" s="4">
        <v>7847</v>
      </c>
      <c r="F4438">
        <v>413</v>
      </c>
    </row>
    <row r="4439" spans="1:6" x14ac:dyDescent="0.25">
      <c r="A4439" t="s">
        <v>25</v>
      </c>
      <c r="B4439" t="s">
        <v>21</v>
      </c>
      <c r="C4439" t="s">
        <v>42</v>
      </c>
      <c r="D4439" s="1">
        <v>44445</v>
      </c>
      <c r="E4439" s="4">
        <v>9233</v>
      </c>
      <c r="F4439">
        <v>616</v>
      </c>
    </row>
    <row r="4440" spans="1:6" x14ac:dyDescent="0.25">
      <c r="A4440" t="s">
        <v>25</v>
      </c>
      <c r="B4440" t="s">
        <v>16</v>
      </c>
      <c r="C4440" t="s">
        <v>52</v>
      </c>
      <c r="D4440" s="1">
        <v>44445</v>
      </c>
      <c r="E4440" s="4">
        <v>2485</v>
      </c>
      <c r="F4440">
        <v>100</v>
      </c>
    </row>
    <row r="4441" spans="1:6" x14ac:dyDescent="0.25">
      <c r="A4441" t="s">
        <v>33</v>
      </c>
      <c r="B4441" t="s">
        <v>16</v>
      </c>
      <c r="C4441" t="s">
        <v>35</v>
      </c>
      <c r="D4441" s="1">
        <v>44445</v>
      </c>
      <c r="E4441" s="4">
        <v>7686</v>
      </c>
      <c r="F4441">
        <v>513</v>
      </c>
    </row>
    <row r="4442" spans="1:6" x14ac:dyDescent="0.25">
      <c r="A4442" t="s">
        <v>49</v>
      </c>
      <c r="B4442" t="s">
        <v>9</v>
      </c>
      <c r="C4442" t="s">
        <v>42</v>
      </c>
      <c r="D4442" s="1">
        <v>44445</v>
      </c>
      <c r="E4442" s="4">
        <v>4725</v>
      </c>
      <c r="F4442">
        <v>364</v>
      </c>
    </row>
    <row r="4443" spans="1:6" x14ac:dyDescent="0.25">
      <c r="A4443" t="s">
        <v>40</v>
      </c>
      <c r="B4443" t="s">
        <v>16</v>
      </c>
      <c r="C4443" t="s">
        <v>48</v>
      </c>
      <c r="D4443" s="1">
        <v>44445</v>
      </c>
      <c r="E4443" s="4">
        <v>7819</v>
      </c>
      <c r="F4443">
        <v>391</v>
      </c>
    </row>
    <row r="4444" spans="1:6" x14ac:dyDescent="0.25">
      <c r="A4444" t="s">
        <v>32</v>
      </c>
      <c r="B4444" t="s">
        <v>27</v>
      </c>
      <c r="C4444" t="s">
        <v>22</v>
      </c>
      <c r="D4444" s="1">
        <v>44445</v>
      </c>
      <c r="E4444" s="4">
        <v>189</v>
      </c>
      <c r="F4444">
        <v>16</v>
      </c>
    </row>
    <row r="4445" spans="1:6" x14ac:dyDescent="0.25">
      <c r="A4445" t="s">
        <v>46</v>
      </c>
      <c r="B4445" t="s">
        <v>9</v>
      </c>
      <c r="C4445" t="s">
        <v>44</v>
      </c>
      <c r="D4445" s="1">
        <v>44445</v>
      </c>
      <c r="E4445" s="4">
        <v>2996</v>
      </c>
      <c r="F4445">
        <v>120</v>
      </c>
    </row>
    <row r="4446" spans="1:6" x14ac:dyDescent="0.25">
      <c r="A4446" t="s">
        <v>10</v>
      </c>
      <c r="B4446" t="s">
        <v>16</v>
      </c>
      <c r="C4446" t="s">
        <v>30</v>
      </c>
      <c r="D4446" s="1">
        <v>44445</v>
      </c>
      <c r="E4446" s="4">
        <v>917</v>
      </c>
      <c r="F4446">
        <v>153</v>
      </c>
    </row>
    <row r="4447" spans="1:6" x14ac:dyDescent="0.25">
      <c r="A4447" t="s">
        <v>10</v>
      </c>
      <c r="B4447" t="s">
        <v>11</v>
      </c>
      <c r="C4447" t="s">
        <v>17</v>
      </c>
      <c r="D4447" s="1">
        <v>44445</v>
      </c>
      <c r="E4447" s="4">
        <v>1792</v>
      </c>
      <c r="F4447">
        <v>128</v>
      </c>
    </row>
    <row r="4448" spans="1:6" x14ac:dyDescent="0.25">
      <c r="A4448" t="s">
        <v>15</v>
      </c>
      <c r="B4448" t="s">
        <v>9</v>
      </c>
      <c r="C4448" t="s">
        <v>44</v>
      </c>
      <c r="D4448" s="1">
        <v>44445</v>
      </c>
      <c r="E4448" s="4">
        <v>9485</v>
      </c>
      <c r="F4448">
        <v>432</v>
      </c>
    </row>
    <row r="4449" spans="1:6" x14ac:dyDescent="0.25">
      <c r="A4449" t="s">
        <v>5</v>
      </c>
      <c r="B4449" t="s">
        <v>9</v>
      </c>
      <c r="C4449" t="s">
        <v>50</v>
      </c>
      <c r="D4449" s="1">
        <v>44445</v>
      </c>
      <c r="E4449" s="4">
        <v>3829</v>
      </c>
      <c r="F4449">
        <v>426</v>
      </c>
    </row>
    <row r="4450" spans="1:6" x14ac:dyDescent="0.25">
      <c r="A4450" t="s">
        <v>23</v>
      </c>
      <c r="B4450" t="s">
        <v>11</v>
      </c>
      <c r="C4450" t="s">
        <v>45</v>
      </c>
      <c r="D4450" s="1">
        <v>44445</v>
      </c>
      <c r="E4450" s="4">
        <v>2191</v>
      </c>
      <c r="F4450">
        <v>147</v>
      </c>
    </row>
    <row r="4451" spans="1:6" x14ac:dyDescent="0.25">
      <c r="A4451" t="s">
        <v>18</v>
      </c>
      <c r="B4451" t="s">
        <v>6</v>
      </c>
      <c r="C4451" t="s">
        <v>28</v>
      </c>
      <c r="D4451" s="1">
        <v>44445</v>
      </c>
      <c r="E4451" s="4">
        <v>3073</v>
      </c>
      <c r="F4451">
        <v>342</v>
      </c>
    </row>
    <row r="4452" spans="1:6" x14ac:dyDescent="0.25">
      <c r="A4452" t="s">
        <v>49</v>
      </c>
      <c r="B4452" t="s">
        <v>6</v>
      </c>
      <c r="C4452" t="s">
        <v>38</v>
      </c>
      <c r="D4452" s="1">
        <v>44445</v>
      </c>
      <c r="E4452" s="4">
        <v>777</v>
      </c>
      <c r="F4452">
        <v>32</v>
      </c>
    </row>
    <row r="4453" spans="1:6" x14ac:dyDescent="0.25">
      <c r="A4453" t="s">
        <v>41</v>
      </c>
      <c r="B4453" t="s">
        <v>16</v>
      </c>
      <c r="C4453" t="s">
        <v>50</v>
      </c>
      <c r="D4453" s="1">
        <v>44445</v>
      </c>
      <c r="E4453" s="4">
        <v>3374</v>
      </c>
      <c r="F4453">
        <v>375</v>
      </c>
    </row>
    <row r="4454" spans="1:6" x14ac:dyDescent="0.25">
      <c r="A4454" t="s">
        <v>41</v>
      </c>
      <c r="B4454" t="s">
        <v>16</v>
      </c>
      <c r="C4454" t="s">
        <v>42</v>
      </c>
      <c r="D4454" s="1">
        <v>44445</v>
      </c>
      <c r="E4454" s="4">
        <v>3542</v>
      </c>
      <c r="F4454">
        <v>253</v>
      </c>
    </row>
    <row r="4455" spans="1:6" x14ac:dyDescent="0.25">
      <c r="A4455" t="s">
        <v>32</v>
      </c>
      <c r="B4455" t="s">
        <v>11</v>
      </c>
      <c r="C4455" t="s">
        <v>28</v>
      </c>
      <c r="D4455" s="1">
        <v>44445</v>
      </c>
      <c r="E4455" s="4">
        <v>11011</v>
      </c>
      <c r="F4455">
        <v>1400</v>
      </c>
    </row>
    <row r="4456" spans="1:6" x14ac:dyDescent="0.25">
      <c r="A4456" t="s">
        <v>34</v>
      </c>
      <c r="B4456" t="s">
        <v>11</v>
      </c>
      <c r="C4456" t="s">
        <v>24</v>
      </c>
      <c r="D4456" s="1">
        <v>44445</v>
      </c>
      <c r="E4456" s="4">
        <v>3206</v>
      </c>
      <c r="F4456">
        <v>169</v>
      </c>
    </row>
    <row r="4457" spans="1:6" x14ac:dyDescent="0.25">
      <c r="A4457" t="s">
        <v>5</v>
      </c>
      <c r="B4457" t="s">
        <v>27</v>
      </c>
      <c r="C4457" t="s">
        <v>52</v>
      </c>
      <c r="D4457" s="1">
        <v>44445</v>
      </c>
      <c r="E4457" s="4">
        <v>2261</v>
      </c>
      <c r="F4457">
        <v>95</v>
      </c>
    </row>
    <row r="4458" spans="1:6" x14ac:dyDescent="0.25">
      <c r="A4458" t="s">
        <v>49</v>
      </c>
      <c r="B4458" t="s">
        <v>21</v>
      </c>
      <c r="C4458" t="s">
        <v>30</v>
      </c>
      <c r="D4458" s="1">
        <v>44445</v>
      </c>
      <c r="E4458" s="4">
        <v>3332</v>
      </c>
      <c r="F4458">
        <v>667</v>
      </c>
    </row>
    <row r="4459" spans="1:6" x14ac:dyDescent="0.25">
      <c r="A4459" t="s">
        <v>40</v>
      </c>
      <c r="B4459" t="s">
        <v>27</v>
      </c>
      <c r="C4459" t="s">
        <v>19</v>
      </c>
      <c r="D4459" s="1">
        <v>44445</v>
      </c>
      <c r="E4459" s="4">
        <v>2660</v>
      </c>
      <c r="F4459">
        <v>140</v>
      </c>
    </row>
    <row r="4460" spans="1:6" x14ac:dyDescent="0.25">
      <c r="A4460" t="s">
        <v>39</v>
      </c>
      <c r="B4460" t="s">
        <v>11</v>
      </c>
      <c r="C4460" t="s">
        <v>12</v>
      </c>
      <c r="D4460" s="1">
        <v>44445</v>
      </c>
      <c r="E4460" s="4">
        <v>2758</v>
      </c>
      <c r="F4460">
        <v>103</v>
      </c>
    </row>
    <row r="4461" spans="1:6" x14ac:dyDescent="0.25">
      <c r="A4461" t="s">
        <v>34</v>
      </c>
      <c r="B4461" t="s">
        <v>21</v>
      </c>
      <c r="C4461" t="s">
        <v>17</v>
      </c>
      <c r="D4461" s="1">
        <v>44446</v>
      </c>
      <c r="E4461" s="4">
        <v>6727</v>
      </c>
      <c r="F4461">
        <v>421</v>
      </c>
    </row>
    <row r="4462" spans="1:6" x14ac:dyDescent="0.25">
      <c r="A4462" t="s">
        <v>10</v>
      </c>
      <c r="B4462" t="s">
        <v>6</v>
      </c>
      <c r="C4462" t="s">
        <v>14</v>
      </c>
      <c r="D4462" s="1">
        <v>44446</v>
      </c>
      <c r="E4462" s="4">
        <v>7329</v>
      </c>
      <c r="F4462">
        <v>667</v>
      </c>
    </row>
    <row r="4463" spans="1:6" x14ac:dyDescent="0.25">
      <c r="A4463" t="s">
        <v>33</v>
      </c>
      <c r="B4463" t="s">
        <v>6</v>
      </c>
      <c r="C4463" t="s">
        <v>42</v>
      </c>
      <c r="D4463" s="1">
        <v>44446</v>
      </c>
      <c r="E4463" s="4">
        <v>3353</v>
      </c>
      <c r="F4463">
        <v>210</v>
      </c>
    </row>
    <row r="4464" spans="1:6" x14ac:dyDescent="0.25">
      <c r="A4464" t="s">
        <v>10</v>
      </c>
      <c r="B4464" t="s">
        <v>9</v>
      </c>
      <c r="C4464" t="s">
        <v>36</v>
      </c>
      <c r="D4464" s="1">
        <v>44446</v>
      </c>
      <c r="E4464" s="4">
        <v>1876</v>
      </c>
      <c r="F4464">
        <v>134</v>
      </c>
    </row>
    <row r="4465" spans="1:6" x14ac:dyDescent="0.25">
      <c r="A4465" t="s">
        <v>18</v>
      </c>
      <c r="B4465" t="s">
        <v>11</v>
      </c>
      <c r="C4465" t="s">
        <v>12</v>
      </c>
      <c r="D4465" s="1">
        <v>44446</v>
      </c>
      <c r="E4465" s="4">
        <v>7693</v>
      </c>
      <c r="F4465">
        <v>321</v>
      </c>
    </row>
    <row r="4466" spans="1:6" x14ac:dyDescent="0.25">
      <c r="A4466" t="s">
        <v>40</v>
      </c>
      <c r="B4466" t="s">
        <v>27</v>
      </c>
      <c r="C4466" t="s">
        <v>47</v>
      </c>
      <c r="D4466" s="1">
        <v>44446</v>
      </c>
      <c r="E4466" s="4">
        <v>4858</v>
      </c>
      <c r="F4466">
        <v>270</v>
      </c>
    </row>
    <row r="4467" spans="1:6" x14ac:dyDescent="0.25">
      <c r="A4467" t="s">
        <v>13</v>
      </c>
      <c r="B4467" t="s">
        <v>11</v>
      </c>
      <c r="C4467" t="s">
        <v>12</v>
      </c>
      <c r="D4467" s="1">
        <v>44446</v>
      </c>
      <c r="E4467" s="4">
        <v>378</v>
      </c>
      <c r="F4467">
        <v>15</v>
      </c>
    </row>
    <row r="4468" spans="1:6" x14ac:dyDescent="0.25">
      <c r="A4468" t="s">
        <v>29</v>
      </c>
      <c r="B4468" t="s">
        <v>16</v>
      </c>
      <c r="C4468" t="s">
        <v>44</v>
      </c>
      <c r="D4468" s="1">
        <v>44446</v>
      </c>
      <c r="E4468" s="4">
        <v>7175</v>
      </c>
      <c r="F4468">
        <v>299</v>
      </c>
    </row>
    <row r="4469" spans="1:6" x14ac:dyDescent="0.25">
      <c r="A4469" t="s">
        <v>41</v>
      </c>
      <c r="B4469" t="s">
        <v>27</v>
      </c>
      <c r="C4469" t="s">
        <v>28</v>
      </c>
      <c r="D4469" s="1">
        <v>44446</v>
      </c>
      <c r="E4469" s="4">
        <v>1148</v>
      </c>
      <c r="F4469">
        <v>192</v>
      </c>
    </row>
    <row r="4470" spans="1:6" x14ac:dyDescent="0.25">
      <c r="A4470" t="s">
        <v>23</v>
      </c>
      <c r="B4470" t="s">
        <v>6</v>
      </c>
      <c r="C4470" t="s">
        <v>48</v>
      </c>
      <c r="D4470" s="1">
        <v>44446</v>
      </c>
      <c r="E4470" s="4">
        <v>6167</v>
      </c>
      <c r="F4470">
        <v>294</v>
      </c>
    </row>
    <row r="4471" spans="1:6" x14ac:dyDescent="0.25">
      <c r="A4471" t="s">
        <v>39</v>
      </c>
      <c r="B4471" t="s">
        <v>6</v>
      </c>
      <c r="C4471" t="s">
        <v>38</v>
      </c>
      <c r="D4471" s="1">
        <v>44446</v>
      </c>
      <c r="E4471" s="4">
        <v>6475</v>
      </c>
      <c r="F4471">
        <v>240</v>
      </c>
    </row>
    <row r="4472" spans="1:6" x14ac:dyDescent="0.25">
      <c r="A4472" t="s">
        <v>29</v>
      </c>
      <c r="B4472" t="s">
        <v>6</v>
      </c>
      <c r="C4472" t="s">
        <v>24</v>
      </c>
      <c r="D4472" s="1">
        <v>44446</v>
      </c>
      <c r="E4472" s="4">
        <v>3353</v>
      </c>
      <c r="F4472">
        <v>153</v>
      </c>
    </row>
    <row r="4473" spans="1:6" x14ac:dyDescent="0.25">
      <c r="A4473" t="s">
        <v>13</v>
      </c>
      <c r="B4473" t="s">
        <v>6</v>
      </c>
      <c r="C4473" t="s">
        <v>26</v>
      </c>
      <c r="D4473" s="1">
        <v>44446</v>
      </c>
      <c r="E4473" s="4">
        <v>980</v>
      </c>
      <c r="F4473">
        <v>58</v>
      </c>
    </row>
    <row r="4474" spans="1:6" x14ac:dyDescent="0.25">
      <c r="A4474" t="s">
        <v>18</v>
      </c>
      <c r="B4474" t="s">
        <v>11</v>
      </c>
      <c r="C4474" t="s">
        <v>36</v>
      </c>
      <c r="D4474" s="1">
        <v>44446</v>
      </c>
      <c r="E4474" s="4">
        <v>4494</v>
      </c>
      <c r="F4474">
        <v>321</v>
      </c>
    </row>
    <row r="4475" spans="1:6" x14ac:dyDescent="0.25">
      <c r="A4475" t="s">
        <v>20</v>
      </c>
      <c r="B4475" t="s">
        <v>21</v>
      </c>
      <c r="C4475" t="s">
        <v>12</v>
      </c>
      <c r="D4475" s="1">
        <v>44446</v>
      </c>
      <c r="E4475" s="4">
        <v>3409</v>
      </c>
      <c r="F4475">
        <v>137</v>
      </c>
    </row>
    <row r="4476" spans="1:6" x14ac:dyDescent="0.25">
      <c r="A4476" t="s">
        <v>23</v>
      </c>
      <c r="B4476" t="s">
        <v>27</v>
      </c>
      <c r="C4476" t="s">
        <v>7</v>
      </c>
      <c r="D4476" s="1">
        <v>44446</v>
      </c>
      <c r="E4476" s="4">
        <v>1435</v>
      </c>
      <c r="F4476">
        <v>56</v>
      </c>
    </row>
    <row r="4477" spans="1:6" x14ac:dyDescent="0.25">
      <c r="A4477" t="s">
        <v>51</v>
      </c>
      <c r="B4477" t="s">
        <v>9</v>
      </c>
      <c r="C4477" t="s">
        <v>44</v>
      </c>
      <c r="D4477" s="1">
        <v>44446</v>
      </c>
      <c r="E4477" s="4">
        <v>6839</v>
      </c>
      <c r="F4477">
        <v>311</v>
      </c>
    </row>
    <row r="4478" spans="1:6" x14ac:dyDescent="0.25">
      <c r="A4478" t="s">
        <v>15</v>
      </c>
      <c r="B4478" t="s">
        <v>27</v>
      </c>
      <c r="C4478" t="s">
        <v>26</v>
      </c>
      <c r="D4478" s="1">
        <v>44446</v>
      </c>
      <c r="E4478" s="4">
        <v>10801</v>
      </c>
      <c r="F4478">
        <v>569</v>
      </c>
    </row>
    <row r="4479" spans="1:6" x14ac:dyDescent="0.25">
      <c r="A4479" t="s">
        <v>46</v>
      </c>
      <c r="B4479" t="s">
        <v>6</v>
      </c>
      <c r="C4479" t="s">
        <v>47</v>
      </c>
      <c r="D4479" s="1">
        <v>44446</v>
      </c>
      <c r="E4479" s="4">
        <v>609</v>
      </c>
      <c r="F4479">
        <v>34</v>
      </c>
    </row>
    <row r="4480" spans="1:6" x14ac:dyDescent="0.25">
      <c r="A4480" t="s">
        <v>23</v>
      </c>
      <c r="B4480" t="s">
        <v>16</v>
      </c>
      <c r="C4480" t="s">
        <v>22</v>
      </c>
      <c r="D4480" s="1">
        <v>44446</v>
      </c>
      <c r="E4480" s="4">
        <v>5334</v>
      </c>
      <c r="F4480">
        <v>445</v>
      </c>
    </row>
    <row r="4481" spans="1:6" x14ac:dyDescent="0.25">
      <c r="A4481" t="s">
        <v>5</v>
      </c>
      <c r="B4481" t="s">
        <v>27</v>
      </c>
      <c r="C4481" t="s">
        <v>43</v>
      </c>
      <c r="D4481" s="1">
        <v>44446</v>
      </c>
      <c r="E4481" s="4">
        <v>4641</v>
      </c>
      <c r="F4481">
        <v>258</v>
      </c>
    </row>
    <row r="4482" spans="1:6" x14ac:dyDescent="0.25">
      <c r="A4482" t="s">
        <v>39</v>
      </c>
      <c r="B4482" t="s">
        <v>6</v>
      </c>
      <c r="C4482" t="s">
        <v>14</v>
      </c>
      <c r="D4482" s="1">
        <v>44446</v>
      </c>
      <c r="E4482" s="4">
        <v>3185</v>
      </c>
      <c r="F4482">
        <v>290</v>
      </c>
    </row>
    <row r="4483" spans="1:6" x14ac:dyDescent="0.25">
      <c r="A4483" t="s">
        <v>37</v>
      </c>
      <c r="B4483" t="s">
        <v>6</v>
      </c>
      <c r="C4483" t="s">
        <v>28</v>
      </c>
      <c r="D4483" s="1">
        <v>44446</v>
      </c>
      <c r="E4483" s="4">
        <v>1330</v>
      </c>
      <c r="F4483">
        <v>148</v>
      </c>
    </row>
    <row r="4484" spans="1:6" x14ac:dyDescent="0.25">
      <c r="A4484" t="s">
        <v>25</v>
      </c>
      <c r="B4484" t="s">
        <v>6</v>
      </c>
      <c r="C4484" t="s">
        <v>30</v>
      </c>
      <c r="D4484" s="1">
        <v>44446</v>
      </c>
      <c r="E4484" s="4">
        <v>707</v>
      </c>
      <c r="F4484">
        <v>118</v>
      </c>
    </row>
    <row r="4485" spans="1:6" x14ac:dyDescent="0.25">
      <c r="A4485" t="s">
        <v>34</v>
      </c>
      <c r="B4485" t="s">
        <v>11</v>
      </c>
      <c r="C4485" t="s">
        <v>38</v>
      </c>
      <c r="D4485" s="1">
        <v>44446</v>
      </c>
      <c r="E4485" s="4">
        <v>1617</v>
      </c>
      <c r="F4485">
        <v>68</v>
      </c>
    </row>
    <row r="4486" spans="1:6" x14ac:dyDescent="0.25">
      <c r="A4486" t="s">
        <v>20</v>
      </c>
      <c r="B4486" t="s">
        <v>6</v>
      </c>
      <c r="C4486" t="s">
        <v>26</v>
      </c>
      <c r="D4486" s="1">
        <v>44446</v>
      </c>
      <c r="E4486" s="4">
        <v>1218</v>
      </c>
      <c r="F4486">
        <v>72</v>
      </c>
    </row>
    <row r="4487" spans="1:6" x14ac:dyDescent="0.25">
      <c r="A4487" t="s">
        <v>51</v>
      </c>
      <c r="B4487" t="s">
        <v>16</v>
      </c>
      <c r="C4487" t="s">
        <v>43</v>
      </c>
      <c r="D4487" s="1">
        <v>44446</v>
      </c>
      <c r="E4487" s="4">
        <v>2037</v>
      </c>
      <c r="F4487">
        <v>102</v>
      </c>
    </row>
    <row r="4488" spans="1:6" x14ac:dyDescent="0.25">
      <c r="A4488" t="s">
        <v>32</v>
      </c>
      <c r="B4488" t="s">
        <v>6</v>
      </c>
      <c r="C4488" t="s">
        <v>22</v>
      </c>
      <c r="D4488" s="1">
        <v>44446</v>
      </c>
      <c r="E4488" s="4">
        <v>2261</v>
      </c>
      <c r="F4488">
        <v>174</v>
      </c>
    </row>
    <row r="4489" spans="1:6" x14ac:dyDescent="0.25">
      <c r="A4489" t="s">
        <v>37</v>
      </c>
      <c r="B4489" t="s">
        <v>6</v>
      </c>
      <c r="C4489" t="s">
        <v>31</v>
      </c>
      <c r="D4489" s="1">
        <v>44447</v>
      </c>
      <c r="E4489" s="4">
        <v>3773</v>
      </c>
      <c r="F4489">
        <v>378</v>
      </c>
    </row>
    <row r="4490" spans="1:6" x14ac:dyDescent="0.25">
      <c r="A4490" t="s">
        <v>46</v>
      </c>
      <c r="B4490" t="s">
        <v>11</v>
      </c>
      <c r="C4490" t="s">
        <v>24</v>
      </c>
      <c r="D4490" s="1">
        <v>44447</v>
      </c>
      <c r="E4490" s="4">
        <v>49</v>
      </c>
      <c r="F4490">
        <v>3</v>
      </c>
    </row>
    <row r="4491" spans="1:6" x14ac:dyDescent="0.25">
      <c r="A4491" t="s">
        <v>40</v>
      </c>
      <c r="B4491" t="s">
        <v>21</v>
      </c>
      <c r="C4491" t="s">
        <v>28</v>
      </c>
      <c r="D4491" s="1">
        <v>44447</v>
      </c>
      <c r="E4491" s="4">
        <v>4753</v>
      </c>
      <c r="F4491">
        <v>595</v>
      </c>
    </row>
    <row r="4492" spans="1:6" x14ac:dyDescent="0.25">
      <c r="A4492" t="s">
        <v>23</v>
      </c>
      <c r="B4492" t="s">
        <v>21</v>
      </c>
      <c r="C4492" t="s">
        <v>31</v>
      </c>
      <c r="D4492" s="1">
        <v>44447</v>
      </c>
      <c r="E4492" s="4">
        <v>1491</v>
      </c>
      <c r="F4492">
        <v>150</v>
      </c>
    </row>
    <row r="4493" spans="1:6" x14ac:dyDescent="0.25">
      <c r="A4493" t="s">
        <v>46</v>
      </c>
      <c r="B4493" t="s">
        <v>16</v>
      </c>
      <c r="C4493" t="s">
        <v>38</v>
      </c>
      <c r="D4493" s="1">
        <v>44447</v>
      </c>
      <c r="E4493" s="4">
        <v>5691</v>
      </c>
      <c r="F4493">
        <v>211</v>
      </c>
    </row>
    <row r="4494" spans="1:6" x14ac:dyDescent="0.25">
      <c r="A4494" t="s">
        <v>49</v>
      </c>
      <c r="B4494" t="s">
        <v>11</v>
      </c>
      <c r="C4494" t="s">
        <v>14</v>
      </c>
      <c r="D4494" s="1">
        <v>44447</v>
      </c>
      <c r="E4494" s="4">
        <v>6356</v>
      </c>
      <c r="F4494">
        <v>530</v>
      </c>
    </row>
    <row r="4495" spans="1:6" x14ac:dyDescent="0.25">
      <c r="A4495" t="s">
        <v>37</v>
      </c>
      <c r="B4495" t="s">
        <v>27</v>
      </c>
      <c r="C4495" t="s">
        <v>22</v>
      </c>
      <c r="D4495" s="1">
        <v>44447</v>
      </c>
      <c r="E4495" s="4">
        <v>4277</v>
      </c>
      <c r="F4495">
        <v>286</v>
      </c>
    </row>
    <row r="4496" spans="1:6" x14ac:dyDescent="0.25">
      <c r="A4496" t="s">
        <v>49</v>
      </c>
      <c r="B4496" t="s">
        <v>21</v>
      </c>
      <c r="C4496" t="s">
        <v>45</v>
      </c>
      <c r="D4496" s="1">
        <v>44447</v>
      </c>
      <c r="E4496" s="4">
        <v>10717</v>
      </c>
      <c r="F4496">
        <v>596</v>
      </c>
    </row>
    <row r="4497" spans="1:6" x14ac:dyDescent="0.25">
      <c r="A4497" t="s">
        <v>29</v>
      </c>
      <c r="B4497" t="s">
        <v>6</v>
      </c>
      <c r="C4497" t="s">
        <v>19</v>
      </c>
      <c r="D4497" s="1">
        <v>44447</v>
      </c>
      <c r="E4497" s="4">
        <v>5852</v>
      </c>
      <c r="F4497">
        <v>345</v>
      </c>
    </row>
    <row r="4498" spans="1:6" x14ac:dyDescent="0.25">
      <c r="A4498" t="s">
        <v>41</v>
      </c>
      <c r="B4498" t="s">
        <v>11</v>
      </c>
      <c r="C4498" t="s">
        <v>50</v>
      </c>
      <c r="D4498" s="1">
        <v>44447</v>
      </c>
      <c r="E4498" s="4">
        <v>3108</v>
      </c>
      <c r="F4498">
        <v>389</v>
      </c>
    </row>
    <row r="4499" spans="1:6" x14ac:dyDescent="0.25">
      <c r="A4499" t="s">
        <v>39</v>
      </c>
      <c r="B4499" t="s">
        <v>27</v>
      </c>
      <c r="C4499" t="s">
        <v>43</v>
      </c>
      <c r="D4499" s="1">
        <v>44447</v>
      </c>
      <c r="E4499" s="4">
        <v>4291</v>
      </c>
      <c r="F4499">
        <v>253</v>
      </c>
    </row>
    <row r="4500" spans="1:6" x14ac:dyDescent="0.25">
      <c r="A4500" t="s">
        <v>37</v>
      </c>
      <c r="B4500" t="s">
        <v>6</v>
      </c>
      <c r="C4500" t="s">
        <v>7</v>
      </c>
      <c r="D4500" s="1">
        <v>44447</v>
      </c>
      <c r="E4500" s="4">
        <v>749</v>
      </c>
      <c r="F4500">
        <v>32</v>
      </c>
    </row>
    <row r="4501" spans="1:6" x14ac:dyDescent="0.25">
      <c r="A4501" t="s">
        <v>10</v>
      </c>
      <c r="B4501" t="s">
        <v>11</v>
      </c>
      <c r="C4501" t="s">
        <v>30</v>
      </c>
      <c r="D4501" s="1">
        <v>44447</v>
      </c>
      <c r="E4501" s="4">
        <v>8701</v>
      </c>
      <c r="F4501">
        <v>1120</v>
      </c>
    </row>
    <row r="4502" spans="1:6" x14ac:dyDescent="0.25">
      <c r="A4502" t="s">
        <v>5</v>
      </c>
      <c r="B4502" t="s">
        <v>16</v>
      </c>
      <c r="C4502" t="s">
        <v>50</v>
      </c>
      <c r="D4502" s="1">
        <v>44447</v>
      </c>
      <c r="E4502" s="4">
        <v>5334</v>
      </c>
      <c r="F4502">
        <v>534</v>
      </c>
    </row>
    <row r="4503" spans="1:6" x14ac:dyDescent="0.25">
      <c r="A4503" t="s">
        <v>39</v>
      </c>
      <c r="B4503" t="s">
        <v>21</v>
      </c>
      <c r="C4503" t="s">
        <v>19</v>
      </c>
      <c r="D4503" s="1">
        <v>44447</v>
      </c>
      <c r="E4503" s="4">
        <v>5292</v>
      </c>
      <c r="F4503">
        <v>265</v>
      </c>
    </row>
    <row r="4504" spans="1:6" x14ac:dyDescent="0.25">
      <c r="A4504" t="s">
        <v>37</v>
      </c>
      <c r="B4504" t="s">
        <v>21</v>
      </c>
      <c r="C4504" t="s">
        <v>48</v>
      </c>
      <c r="D4504" s="1">
        <v>44447</v>
      </c>
      <c r="E4504" s="4">
        <v>2184</v>
      </c>
      <c r="F4504">
        <v>110</v>
      </c>
    </row>
    <row r="4505" spans="1:6" x14ac:dyDescent="0.25">
      <c r="A4505" t="s">
        <v>29</v>
      </c>
      <c r="B4505" t="s">
        <v>9</v>
      </c>
      <c r="C4505" t="s">
        <v>45</v>
      </c>
      <c r="D4505" s="1">
        <v>44447</v>
      </c>
      <c r="E4505" s="4">
        <v>4060</v>
      </c>
      <c r="F4505">
        <v>226</v>
      </c>
    </row>
    <row r="4506" spans="1:6" x14ac:dyDescent="0.25">
      <c r="A4506" t="s">
        <v>41</v>
      </c>
      <c r="B4506" t="s">
        <v>6</v>
      </c>
      <c r="C4506" t="s">
        <v>52</v>
      </c>
      <c r="D4506" s="1">
        <v>44447</v>
      </c>
      <c r="E4506" s="4">
        <v>1785</v>
      </c>
      <c r="F4506">
        <v>75</v>
      </c>
    </row>
    <row r="4507" spans="1:6" x14ac:dyDescent="0.25">
      <c r="A4507" t="s">
        <v>40</v>
      </c>
      <c r="B4507" t="s">
        <v>6</v>
      </c>
      <c r="C4507" t="s">
        <v>31</v>
      </c>
      <c r="D4507" s="1">
        <v>44447</v>
      </c>
      <c r="E4507" s="4">
        <v>4228</v>
      </c>
      <c r="F4507">
        <v>423</v>
      </c>
    </row>
    <row r="4508" spans="1:6" x14ac:dyDescent="0.25">
      <c r="A4508" t="s">
        <v>15</v>
      </c>
      <c r="B4508" t="s">
        <v>27</v>
      </c>
      <c r="C4508" t="s">
        <v>19</v>
      </c>
      <c r="D4508" s="1">
        <v>44447</v>
      </c>
      <c r="E4508" s="4">
        <v>3941</v>
      </c>
      <c r="F4508">
        <v>232</v>
      </c>
    </row>
    <row r="4509" spans="1:6" x14ac:dyDescent="0.25">
      <c r="A4509" t="s">
        <v>23</v>
      </c>
      <c r="B4509" t="s">
        <v>16</v>
      </c>
      <c r="C4509" t="s">
        <v>17</v>
      </c>
      <c r="D4509" s="1">
        <v>44447</v>
      </c>
      <c r="E4509" s="4">
        <v>280</v>
      </c>
      <c r="F4509">
        <v>18</v>
      </c>
    </row>
    <row r="4510" spans="1:6" x14ac:dyDescent="0.25">
      <c r="A4510" t="s">
        <v>51</v>
      </c>
      <c r="B4510" t="s">
        <v>21</v>
      </c>
      <c r="C4510" t="s">
        <v>43</v>
      </c>
      <c r="D4510" s="1">
        <v>44447</v>
      </c>
      <c r="E4510" s="4">
        <v>2177</v>
      </c>
      <c r="F4510">
        <v>121</v>
      </c>
    </row>
    <row r="4511" spans="1:6" x14ac:dyDescent="0.25">
      <c r="A4511" t="s">
        <v>18</v>
      </c>
      <c r="B4511" t="s">
        <v>6</v>
      </c>
      <c r="C4511" t="s">
        <v>43</v>
      </c>
      <c r="D4511" s="1">
        <v>44447</v>
      </c>
      <c r="E4511" s="4">
        <v>11123</v>
      </c>
      <c r="F4511">
        <v>655</v>
      </c>
    </row>
    <row r="4512" spans="1:6" x14ac:dyDescent="0.25">
      <c r="A4512" t="s">
        <v>29</v>
      </c>
      <c r="B4512" t="s">
        <v>16</v>
      </c>
      <c r="C4512" t="s">
        <v>36</v>
      </c>
      <c r="D4512" s="1">
        <v>44447</v>
      </c>
      <c r="E4512" s="4">
        <v>1904</v>
      </c>
      <c r="F4512">
        <v>127</v>
      </c>
    </row>
    <row r="4513" spans="1:6" x14ac:dyDescent="0.25">
      <c r="A4513" t="s">
        <v>23</v>
      </c>
      <c r="B4513" t="s">
        <v>21</v>
      </c>
      <c r="C4513" t="s">
        <v>45</v>
      </c>
      <c r="D4513" s="1">
        <v>44447</v>
      </c>
      <c r="E4513" s="4">
        <v>294</v>
      </c>
      <c r="F4513">
        <v>20</v>
      </c>
    </row>
    <row r="4514" spans="1:6" x14ac:dyDescent="0.25">
      <c r="A4514" t="s">
        <v>41</v>
      </c>
      <c r="B4514" t="s">
        <v>11</v>
      </c>
      <c r="C4514" t="s">
        <v>22</v>
      </c>
      <c r="D4514" s="1">
        <v>44447</v>
      </c>
      <c r="E4514" s="4">
        <v>14</v>
      </c>
      <c r="F4514">
        <v>1</v>
      </c>
    </row>
    <row r="4515" spans="1:6" x14ac:dyDescent="0.25">
      <c r="A4515" t="s">
        <v>37</v>
      </c>
      <c r="B4515" t="s">
        <v>21</v>
      </c>
      <c r="C4515" t="s">
        <v>47</v>
      </c>
      <c r="D4515" s="1">
        <v>44447</v>
      </c>
      <c r="E4515" s="4">
        <v>6587</v>
      </c>
      <c r="F4515">
        <v>388</v>
      </c>
    </row>
    <row r="4516" spans="1:6" x14ac:dyDescent="0.25">
      <c r="A4516" t="s">
        <v>32</v>
      </c>
      <c r="B4516" t="s">
        <v>27</v>
      </c>
      <c r="C4516" t="s">
        <v>45</v>
      </c>
      <c r="D4516" s="1">
        <v>44447</v>
      </c>
      <c r="E4516" s="4">
        <v>3136</v>
      </c>
      <c r="F4516">
        <v>185</v>
      </c>
    </row>
    <row r="4517" spans="1:6" x14ac:dyDescent="0.25">
      <c r="A4517" t="s">
        <v>5</v>
      </c>
      <c r="B4517" t="s">
        <v>21</v>
      </c>
      <c r="C4517" t="s">
        <v>14</v>
      </c>
      <c r="D4517" s="1">
        <v>44447</v>
      </c>
      <c r="E4517" s="4">
        <v>1463</v>
      </c>
      <c r="F4517">
        <v>122</v>
      </c>
    </row>
    <row r="4518" spans="1:6" x14ac:dyDescent="0.25">
      <c r="A4518" t="s">
        <v>18</v>
      </c>
      <c r="B4518" t="s">
        <v>9</v>
      </c>
      <c r="C4518" t="s">
        <v>44</v>
      </c>
      <c r="D4518" s="1">
        <v>44447</v>
      </c>
      <c r="E4518" s="4">
        <v>3045</v>
      </c>
      <c r="F4518">
        <v>133</v>
      </c>
    </row>
    <row r="4519" spans="1:6" x14ac:dyDescent="0.25">
      <c r="A4519" t="s">
        <v>34</v>
      </c>
      <c r="B4519" t="s">
        <v>27</v>
      </c>
      <c r="C4519" t="s">
        <v>44</v>
      </c>
      <c r="D4519" s="1">
        <v>44447</v>
      </c>
      <c r="E4519" s="4">
        <v>4473</v>
      </c>
      <c r="F4519">
        <v>204</v>
      </c>
    </row>
    <row r="4520" spans="1:6" x14ac:dyDescent="0.25">
      <c r="A4520" t="s">
        <v>46</v>
      </c>
      <c r="B4520" t="s">
        <v>16</v>
      </c>
      <c r="C4520" t="s">
        <v>28</v>
      </c>
      <c r="D4520" s="1">
        <v>44447</v>
      </c>
      <c r="E4520" s="4">
        <v>4886</v>
      </c>
      <c r="F4520">
        <v>698</v>
      </c>
    </row>
    <row r="4521" spans="1:6" x14ac:dyDescent="0.25">
      <c r="A4521" t="s">
        <v>15</v>
      </c>
      <c r="B4521" t="s">
        <v>9</v>
      </c>
      <c r="C4521" t="s">
        <v>31</v>
      </c>
      <c r="D4521" s="1">
        <v>44447</v>
      </c>
      <c r="E4521" s="4">
        <v>1624</v>
      </c>
      <c r="F4521">
        <v>232</v>
      </c>
    </row>
    <row r="4522" spans="1:6" x14ac:dyDescent="0.25">
      <c r="A4522" t="s">
        <v>49</v>
      </c>
      <c r="B4522" t="s">
        <v>21</v>
      </c>
      <c r="C4522" t="s">
        <v>24</v>
      </c>
      <c r="D4522" s="1">
        <v>44447</v>
      </c>
      <c r="E4522" s="4">
        <v>2121</v>
      </c>
      <c r="F4522">
        <v>97</v>
      </c>
    </row>
    <row r="4523" spans="1:6" x14ac:dyDescent="0.25">
      <c r="A4523" t="s">
        <v>32</v>
      </c>
      <c r="B4523" t="s">
        <v>6</v>
      </c>
      <c r="C4523" t="s">
        <v>43</v>
      </c>
      <c r="D4523" s="1">
        <v>44447</v>
      </c>
      <c r="E4523" s="4">
        <v>1638</v>
      </c>
      <c r="F4523">
        <v>87</v>
      </c>
    </row>
    <row r="4524" spans="1:6" x14ac:dyDescent="0.25">
      <c r="A4524" t="s">
        <v>41</v>
      </c>
      <c r="B4524" t="s">
        <v>16</v>
      </c>
      <c r="C4524" t="s">
        <v>31</v>
      </c>
      <c r="D4524" s="1">
        <v>44447</v>
      </c>
      <c r="E4524" s="4">
        <v>2772</v>
      </c>
      <c r="F4524">
        <v>347</v>
      </c>
    </row>
    <row r="4525" spans="1:6" x14ac:dyDescent="0.25">
      <c r="A4525" t="s">
        <v>5</v>
      </c>
      <c r="B4525" t="s">
        <v>21</v>
      </c>
      <c r="C4525" t="s">
        <v>24</v>
      </c>
      <c r="D4525" s="1">
        <v>44447</v>
      </c>
      <c r="E4525" s="4">
        <v>5110</v>
      </c>
      <c r="F4525">
        <v>269</v>
      </c>
    </row>
    <row r="4526" spans="1:6" x14ac:dyDescent="0.25">
      <c r="A4526" t="s">
        <v>29</v>
      </c>
      <c r="B4526" t="s">
        <v>21</v>
      </c>
      <c r="C4526" t="s">
        <v>44</v>
      </c>
      <c r="D4526" s="1">
        <v>44447</v>
      </c>
      <c r="E4526" s="4">
        <v>5012</v>
      </c>
      <c r="F4526">
        <v>218</v>
      </c>
    </row>
    <row r="4527" spans="1:6" x14ac:dyDescent="0.25">
      <c r="A4527" t="s">
        <v>49</v>
      </c>
      <c r="B4527" t="s">
        <v>27</v>
      </c>
      <c r="C4527" t="s">
        <v>12</v>
      </c>
      <c r="D4527" s="1">
        <v>44447</v>
      </c>
      <c r="E4527" s="4">
        <v>6447</v>
      </c>
      <c r="F4527">
        <v>269</v>
      </c>
    </row>
    <row r="4528" spans="1:6" x14ac:dyDescent="0.25">
      <c r="A4528" t="s">
        <v>29</v>
      </c>
      <c r="B4528" t="s">
        <v>6</v>
      </c>
      <c r="C4528" t="s">
        <v>44</v>
      </c>
      <c r="D4528" s="1">
        <v>44447</v>
      </c>
      <c r="E4528" s="4">
        <v>5306</v>
      </c>
      <c r="F4528">
        <v>242</v>
      </c>
    </row>
    <row r="4529" spans="1:6" x14ac:dyDescent="0.25">
      <c r="A4529" t="s">
        <v>34</v>
      </c>
      <c r="B4529" t="s">
        <v>11</v>
      </c>
      <c r="C4529" t="s">
        <v>44</v>
      </c>
      <c r="D4529" s="1">
        <v>44447</v>
      </c>
      <c r="E4529" s="4">
        <v>5593</v>
      </c>
      <c r="F4529">
        <v>234</v>
      </c>
    </row>
    <row r="4530" spans="1:6" x14ac:dyDescent="0.25">
      <c r="A4530" t="s">
        <v>13</v>
      </c>
      <c r="B4530" t="s">
        <v>21</v>
      </c>
      <c r="C4530" t="s">
        <v>19</v>
      </c>
      <c r="D4530" s="1">
        <v>44447</v>
      </c>
      <c r="E4530" s="4">
        <v>9597</v>
      </c>
      <c r="F4530">
        <v>506</v>
      </c>
    </row>
    <row r="4531" spans="1:6" x14ac:dyDescent="0.25">
      <c r="A4531" t="s">
        <v>20</v>
      </c>
      <c r="B4531" t="s">
        <v>27</v>
      </c>
      <c r="C4531" t="s">
        <v>22</v>
      </c>
      <c r="D4531" s="1">
        <v>44447</v>
      </c>
      <c r="E4531" s="4">
        <v>3906</v>
      </c>
      <c r="F4531">
        <v>326</v>
      </c>
    </row>
    <row r="4532" spans="1:6" x14ac:dyDescent="0.25">
      <c r="A4532" t="s">
        <v>13</v>
      </c>
      <c r="B4532" t="s">
        <v>27</v>
      </c>
      <c r="C4532" t="s">
        <v>22</v>
      </c>
      <c r="D4532" s="1">
        <v>44447</v>
      </c>
      <c r="E4532" s="4">
        <v>2352</v>
      </c>
      <c r="F4532">
        <v>181</v>
      </c>
    </row>
    <row r="4533" spans="1:6" x14ac:dyDescent="0.25">
      <c r="A4533" t="s">
        <v>39</v>
      </c>
      <c r="B4533" t="s">
        <v>11</v>
      </c>
      <c r="C4533" t="s">
        <v>7</v>
      </c>
      <c r="D4533" s="1">
        <v>44447</v>
      </c>
      <c r="E4533" s="4">
        <v>2842</v>
      </c>
      <c r="F4533">
        <v>106</v>
      </c>
    </row>
    <row r="4534" spans="1:6" x14ac:dyDescent="0.25">
      <c r="A4534" t="s">
        <v>51</v>
      </c>
      <c r="B4534" t="s">
        <v>21</v>
      </c>
      <c r="C4534" t="s">
        <v>7</v>
      </c>
      <c r="D4534" s="1">
        <v>44448</v>
      </c>
      <c r="E4534" s="4">
        <v>1036</v>
      </c>
      <c r="F4534">
        <v>44</v>
      </c>
    </row>
    <row r="4535" spans="1:6" x14ac:dyDescent="0.25">
      <c r="A4535" t="s">
        <v>20</v>
      </c>
      <c r="B4535" t="s">
        <v>9</v>
      </c>
      <c r="C4535" t="s">
        <v>7</v>
      </c>
      <c r="D4535" s="1">
        <v>44448</v>
      </c>
      <c r="E4535" s="4">
        <v>2821</v>
      </c>
      <c r="F4535">
        <v>113</v>
      </c>
    </row>
    <row r="4536" spans="1:6" x14ac:dyDescent="0.25">
      <c r="A4536" t="s">
        <v>46</v>
      </c>
      <c r="B4536" t="s">
        <v>9</v>
      </c>
      <c r="C4536" t="s">
        <v>45</v>
      </c>
      <c r="D4536" s="1">
        <v>44448</v>
      </c>
      <c r="E4536" s="4">
        <v>1988</v>
      </c>
      <c r="F4536">
        <v>117</v>
      </c>
    </row>
    <row r="4537" spans="1:6" x14ac:dyDescent="0.25">
      <c r="A4537" t="s">
        <v>51</v>
      </c>
      <c r="B4537" t="s">
        <v>21</v>
      </c>
      <c r="C4537" t="s">
        <v>28</v>
      </c>
      <c r="D4537" s="1">
        <v>44448</v>
      </c>
      <c r="E4537" s="4">
        <v>2891</v>
      </c>
      <c r="F4537">
        <v>362</v>
      </c>
    </row>
    <row r="4538" spans="1:6" x14ac:dyDescent="0.25">
      <c r="A4538" t="s">
        <v>32</v>
      </c>
      <c r="B4538" t="s">
        <v>27</v>
      </c>
      <c r="C4538" t="s">
        <v>7</v>
      </c>
      <c r="D4538" s="1">
        <v>44448</v>
      </c>
      <c r="E4538" s="4">
        <v>5068</v>
      </c>
      <c r="F4538">
        <v>188</v>
      </c>
    </row>
    <row r="4539" spans="1:6" x14ac:dyDescent="0.25">
      <c r="A4539" t="s">
        <v>10</v>
      </c>
      <c r="B4539" t="s">
        <v>11</v>
      </c>
      <c r="C4539" t="s">
        <v>35</v>
      </c>
      <c r="D4539" s="1">
        <v>44448</v>
      </c>
      <c r="E4539" s="4">
        <v>126</v>
      </c>
      <c r="F4539">
        <v>10</v>
      </c>
    </row>
    <row r="4540" spans="1:6" x14ac:dyDescent="0.25">
      <c r="A4540" t="s">
        <v>18</v>
      </c>
      <c r="B4540" t="s">
        <v>21</v>
      </c>
      <c r="C4540" t="s">
        <v>47</v>
      </c>
      <c r="D4540" s="1">
        <v>44448</v>
      </c>
      <c r="E4540" s="4">
        <v>2506</v>
      </c>
      <c r="F4540">
        <v>132</v>
      </c>
    </row>
    <row r="4541" spans="1:6" x14ac:dyDescent="0.25">
      <c r="A4541" t="s">
        <v>32</v>
      </c>
      <c r="B4541" t="s">
        <v>6</v>
      </c>
      <c r="C4541" t="s">
        <v>19</v>
      </c>
      <c r="D4541" s="1">
        <v>44448</v>
      </c>
      <c r="E4541" s="4">
        <v>882</v>
      </c>
      <c r="F4541">
        <v>49</v>
      </c>
    </row>
    <row r="4542" spans="1:6" x14ac:dyDescent="0.25">
      <c r="A4542" t="s">
        <v>46</v>
      </c>
      <c r="B4542" t="s">
        <v>16</v>
      </c>
      <c r="C4542" t="s">
        <v>17</v>
      </c>
      <c r="D4542" s="1">
        <v>44448</v>
      </c>
      <c r="E4542" s="4">
        <v>3150</v>
      </c>
      <c r="F4542">
        <v>186</v>
      </c>
    </row>
    <row r="4543" spans="1:6" x14ac:dyDescent="0.25">
      <c r="A4543" t="s">
        <v>33</v>
      </c>
      <c r="B4543" t="s">
        <v>6</v>
      </c>
      <c r="C4543" t="s">
        <v>50</v>
      </c>
      <c r="D4543" s="1">
        <v>44448</v>
      </c>
      <c r="E4543" s="4">
        <v>3332</v>
      </c>
      <c r="F4543">
        <v>371</v>
      </c>
    </row>
    <row r="4544" spans="1:6" x14ac:dyDescent="0.25">
      <c r="A4544" t="s">
        <v>51</v>
      </c>
      <c r="B4544" t="s">
        <v>21</v>
      </c>
      <c r="C4544" t="s">
        <v>47</v>
      </c>
      <c r="D4544" s="1">
        <v>44448</v>
      </c>
      <c r="E4544" s="4">
        <v>10017</v>
      </c>
      <c r="F4544">
        <v>528</v>
      </c>
    </row>
    <row r="4545" spans="1:6" x14ac:dyDescent="0.25">
      <c r="A4545" t="s">
        <v>23</v>
      </c>
      <c r="B4545" t="s">
        <v>27</v>
      </c>
      <c r="C4545" t="s">
        <v>12</v>
      </c>
      <c r="D4545" s="1">
        <v>44448</v>
      </c>
      <c r="E4545" s="4">
        <v>4977</v>
      </c>
      <c r="F4545">
        <v>192</v>
      </c>
    </row>
    <row r="4546" spans="1:6" x14ac:dyDescent="0.25">
      <c r="A4546" t="s">
        <v>5</v>
      </c>
      <c r="B4546" t="s">
        <v>11</v>
      </c>
      <c r="C4546" t="s">
        <v>47</v>
      </c>
      <c r="D4546" s="1">
        <v>44448</v>
      </c>
      <c r="E4546" s="4">
        <v>1050</v>
      </c>
      <c r="F4546">
        <v>56</v>
      </c>
    </row>
    <row r="4547" spans="1:6" x14ac:dyDescent="0.25">
      <c r="A4547" t="s">
        <v>39</v>
      </c>
      <c r="B4547" t="s">
        <v>27</v>
      </c>
      <c r="C4547" t="s">
        <v>47</v>
      </c>
      <c r="D4547" s="1">
        <v>44448</v>
      </c>
      <c r="E4547" s="4">
        <v>2163</v>
      </c>
      <c r="F4547">
        <v>121</v>
      </c>
    </row>
    <row r="4548" spans="1:6" x14ac:dyDescent="0.25">
      <c r="A4548" t="s">
        <v>41</v>
      </c>
      <c r="B4548" t="s">
        <v>6</v>
      </c>
      <c r="C4548" t="s">
        <v>48</v>
      </c>
      <c r="D4548" s="1">
        <v>44448</v>
      </c>
      <c r="E4548" s="4">
        <v>2835</v>
      </c>
      <c r="F4548">
        <v>135</v>
      </c>
    </row>
    <row r="4549" spans="1:6" x14ac:dyDescent="0.25">
      <c r="A4549" t="s">
        <v>37</v>
      </c>
      <c r="B4549" t="s">
        <v>11</v>
      </c>
      <c r="C4549" t="s">
        <v>17</v>
      </c>
      <c r="D4549" s="1">
        <v>44448</v>
      </c>
      <c r="E4549" s="4">
        <v>5313</v>
      </c>
      <c r="F4549">
        <v>380</v>
      </c>
    </row>
    <row r="4550" spans="1:6" x14ac:dyDescent="0.25">
      <c r="A4550" t="s">
        <v>23</v>
      </c>
      <c r="B4550" t="s">
        <v>6</v>
      </c>
      <c r="C4550" t="s">
        <v>14</v>
      </c>
      <c r="D4550" s="1">
        <v>44448</v>
      </c>
      <c r="E4550" s="4">
        <v>4725</v>
      </c>
      <c r="F4550">
        <v>394</v>
      </c>
    </row>
    <row r="4551" spans="1:6" x14ac:dyDescent="0.25">
      <c r="A4551" t="s">
        <v>37</v>
      </c>
      <c r="B4551" t="s">
        <v>27</v>
      </c>
      <c r="C4551" t="s">
        <v>24</v>
      </c>
      <c r="D4551" s="1">
        <v>44448</v>
      </c>
      <c r="E4551" s="4">
        <v>1911</v>
      </c>
      <c r="F4551">
        <v>91</v>
      </c>
    </row>
    <row r="4552" spans="1:6" x14ac:dyDescent="0.25">
      <c r="A4552" t="s">
        <v>13</v>
      </c>
      <c r="B4552" t="s">
        <v>16</v>
      </c>
      <c r="C4552" t="s">
        <v>19</v>
      </c>
      <c r="D4552" s="1">
        <v>44449</v>
      </c>
      <c r="E4552" s="4">
        <v>4424</v>
      </c>
      <c r="F4552">
        <v>261</v>
      </c>
    </row>
    <row r="4553" spans="1:6" x14ac:dyDescent="0.25">
      <c r="A4553" t="s">
        <v>25</v>
      </c>
      <c r="B4553" t="s">
        <v>27</v>
      </c>
      <c r="C4553" t="s">
        <v>52</v>
      </c>
      <c r="D4553" s="1">
        <v>44449</v>
      </c>
      <c r="E4553" s="4">
        <v>539</v>
      </c>
      <c r="F4553">
        <v>23</v>
      </c>
    </row>
    <row r="4554" spans="1:6" x14ac:dyDescent="0.25">
      <c r="A4554" t="s">
        <v>8</v>
      </c>
      <c r="B4554" t="s">
        <v>27</v>
      </c>
      <c r="C4554" t="s">
        <v>31</v>
      </c>
      <c r="D4554" s="1">
        <v>44449</v>
      </c>
      <c r="E4554" s="4">
        <v>4200</v>
      </c>
      <c r="F4554">
        <v>420</v>
      </c>
    </row>
    <row r="4555" spans="1:6" x14ac:dyDescent="0.25">
      <c r="A4555" t="s">
        <v>32</v>
      </c>
      <c r="B4555" t="s">
        <v>6</v>
      </c>
      <c r="C4555" t="s">
        <v>30</v>
      </c>
      <c r="D4555" s="1">
        <v>44449</v>
      </c>
      <c r="E4555" s="4">
        <v>4053</v>
      </c>
      <c r="F4555">
        <v>840</v>
      </c>
    </row>
    <row r="4556" spans="1:6" x14ac:dyDescent="0.25">
      <c r="A4556" t="s">
        <v>15</v>
      </c>
      <c r="B4556" t="s">
        <v>11</v>
      </c>
      <c r="C4556" t="s">
        <v>12</v>
      </c>
      <c r="D4556" s="1">
        <v>44449</v>
      </c>
      <c r="E4556" s="4">
        <v>2310</v>
      </c>
      <c r="F4556">
        <v>86</v>
      </c>
    </row>
    <row r="4557" spans="1:6" x14ac:dyDescent="0.25">
      <c r="A4557" t="s">
        <v>32</v>
      </c>
      <c r="B4557" t="s">
        <v>9</v>
      </c>
      <c r="C4557" t="s">
        <v>26</v>
      </c>
      <c r="D4557" s="1">
        <v>44449</v>
      </c>
      <c r="E4557" s="4">
        <v>7140</v>
      </c>
      <c r="F4557">
        <v>376</v>
      </c>
    </row>
    <row r="4558" spans="1:6" x14ac:dyDescent="0.25">
      <c r="A4558" t="s">
        <v>37</v>
      </c>
      <c r="B4558" t="s">
        <v>16</v>
      </c>
      <c r="C4558" t="s">
        <v>48</v>
      </c>
      <c r="D4558" s="1">
        <v>44449</v>
      </c>
      <c r="E4558" s="4">
        <v>511</v>
      </c>
      <c r="F4558">
        <v>25</v>
      </c>
    </row>
    <row r="4559" spans="1:6" x14ac:dyDescent="0.25">
      <c r="A4559" t="s">
        <v>15</v>
      </c>
      <c r="B4559" t="s">
        <v>21</v>
      </c>
      <c r="C4559" t="s">
        <v>31</v>
      </c>
      <c r="D4559" s="1">
        <v>44449</v>
      </c>
      <c r="E4559" s="4">
        <v>3584</v>
      </c>
      <c r="F4559">
        <v>399</v>
      </c>
    </row>
    <row r="4560" spans="1:6" x14ac:dyDescent="0.25">
      <c r="A4560" t="s">
        <v>46</v>
      </c>
      <c r="B4560" t="s">
        <v>21</v>
      </c>
      <c r="C4560" t="s">
        <v>31</v>
      </c>
      <c r="D4560" s="1">
        <v>44449</v>
      </c>
      <c r="E4560" s="4">
        <v>2184</v>
      </c>
      <c r="F4560">
        <v>312</v>
      </c>
    </row>
    <row r="4561" spans="1:6" x14ac:dyDescent="0.25">
      <c r="A4561" t="s">
        <v>51</v>
      </c>
      <c r="B4561" t="s">
        <v>27</v>
      </c>
      <c r="C4561" t="s">
        <v>36</v>
      </c>
      <c r="D4561" s="1">
        <v>44449</v>
      </c>
      <c r="E4561" s="4">
        <v>2506</v>
      </c>
      <c r="F4561">
        <v>193</v>
      </c>
    </row>
    <row r="4562" spans="1:6" x14ac:dyDescent="0.25">
      <c r="A4562" t="s">
        <v>29</v>
      </c>
      <c r="B4562" t="s">
        <v>16</v>
      </c>
      <c r="C4562" t="s">
        <v>19</v>
      </c>
      <c r="D4562" s="1">
        <v>44449</v>
      </c>
      <c r="E4562" s="4">
        <v>3066</v>
      </c>
      <c r="F4562">
        <v>162</v>
      </c>
    </row>
    <row r="4563" spans="1:6" x14ac:dyDescent="0.25">
      <c r="A4563" t="s">
        <v>15</v>
      </c>
      <c r="B4563" t="s">
        <v>21</v>
      </c>
      <c r="C4563" t="s">
        <v>19</v>
      </c>
      <c r="D4563" s="1">
        <v>44449</v>
      </c>
      <c r="E4563" s="4">
        <v>2611</v>
      </c>
      <c r="F4563">
        <v>131</v>
      </c>
    </row>
    <row r="4564" spans="1:6" x14ac:dyDescent="0.25">
      <c r="A4564" t="s">
        <v>32</v>
      </c>
      <c r="B4564" t="s">
        <v>21</v>
      </c>
      <c r="C4564" t="s">
        <v>30</v>
      </c>
      <c r="D4564" s="1">
        <v>44449</v>
      </c>
      <c r="E4564" s="4">
        <v>1981</v>
      </c>
      <c r="F4564">
        <v>283</v>
      </c>
    </row>
    <row r="4565" spans="1:6" x14ac:dyDescent="0.25">
      <c r="A4565" t="s">
        <v>18</v>
      </c>
      <c r="B4565" t="s">
        <v>6</v>
      </c>
      <c r="C4565" t="s">
        <v>38</v>
      </c>
      <c r="D4565" s="1">
        <v>44449</v>
      </c>
      <c r="E4565" s="4">
        <v>2303</v>
      </c>
      <c r="F4565">
        <v>96</v>
      </c>
    </row>
    <row r="4566" spans="1:6" x14ac:dyDescent="0.25">
      <c r="A4566" t="s">
        <v>41</v>
      </c>
      <c r="B4566" t="s">
        <v>27</v>
      </c>
      <c r="C4566" t="s">
        <v>38</v>
      </c>
      <c r="D4566" s="1">
        <v>44449</v>
      </c>
      <c r="E4566" s="4">
        <v>574</v>
      </c>
      <c r="F4566">
        <v>23</v>
      </c>
    </row>
    <row r="4567" spans="1:6" x14ac:dyDescent="0.25">
      <c r="A4567" t="s">
        <v>13</v>
      </c>
      <c r="B4567" t="s">
        <v>16</v>
      </c>
      <c r="C4567" t="s">
        <v>14</v>
      </c>
      <c r="D4567" s="1">
        <v>44449</v>
      </c>
      <c r="E4567" s="4">
        <v>9611</v>
      </c>
      <c r="F4567">
        <v>840</v>
      </c>
    </row>
    <row r="4568" spans="1:6" x14ac:dyDescent="0.25">
      <c r="A4568" t="s">
        <v>41</v>
      </c>
      <c r="B4568" t="s">
        <v>27</v>
      </c>
      <c r="C4568" t="s">
        <v>52</v>
      </c>
      <c r="D4568" s="1">
        <v>44449</v>
      </c>
      <c r="E4568" s="4">
        <v>1624</v>
      </c>
      <c r="F4568">
        <v>68</v>
      </c>
    </row>
    <row r="4569" spans="1:6" x14ac:dyDescent="0.25">
      <c r="A4569" t="s">
        <v>49</v>
      </c>
      <c r="B4569" t="s">
        <v>27</v>
      </c>
      <c r="C4569" t="s">
        <v>43</v>
      </c>
      <c r="D4569" s="1">
        <v>44449</v>
      </c>
      <c r="E4569" s="4">
        <v>5369</v>
      </c>
      <c r="F4569">
        <v>283</v>
      </c>
    </row>
    <row r="4570" spans="1:6" x14ac:dyDescent="0.25">
      <c r="A4570" t="s">
        <v>32</v>
      </c>
      <c r="B4570" t="s">
        <v>21</v>
      </c>
      <c r="C4570" t="s">
        <v>31</v>
      </c>
      <c r="D4570" s="1">
        <v>44449</v>
      </c>
      <c r="E4570" s="4">
        <v>441</v>
      </c>
      <c r="F4570">
        <v>49</v>
      </c>
    </row>
    <row r="4571" spans="1:6" x14ac:dyDescent="0.25">
      <c r="A4571" t="s">
        <v>13</v>
      </c>
      <c r="B4571" t="s">
        <v>16</v>
      </c>
      <c r="C4571" t="s">
        <v>45</v>
      </c>
      <c r="D4571" s="1">
        <v>44449</v>
      </c>
      <c r="E4571" s="4">
        <v>4998</v>
      </c>
      <c r="F4571">
        <v>334</v>
      </c>
    </row>
    <row r="4572" spans="1:6" x14ac:dyDescent="0.25">
      <c r="A4572" t="s">
        <v>40</v>
      </c>
      <c r="B4572" t="s">
        <v>27</v>
      </c>
      <c r="C4572" t="s">
        <v>50</v>
      </c>
      <c r="D4572" s="1">
        <v>44449</v>
      </c>
      <c r="E4572" s="4">
        <v>588</v>
      </c>
      <c r="F4572">
        <v>84</v>
      </c>
    </row>
    <row r="4573" spans="1:6" x14ac:dyDescent="0.25">
      <c r="A4573" t="s">
        <v>25</v>
      </c>
      <c r="B4573" t="s">
        <v>9</v>
      </c>
      <c r="C4573" t="s">
        <v>52</v>
      </c>
      <c r="D4573" s="1">
        <v>44449</v>
      </c>
      <c r="E4573" s="4">
        <v>6776</v>
      </c>
      <c r="F4573">
        <v>308</v>
      </c>
    </row>
    <row r="4574" spans="1:6" x14ac:dyDescent="0.25">
      <c r="A4574" t="s">
        <v>18</v>
      </c>
      <c r="B4574" t="s">
        <v>16</v>
      </c>
      <c r="C4574" t="s">
        <v>52</v>
      </c>
      <c r="D4574" s="1">
        <v>44449</v>
      </c>
      <c r="E4574" s="4">
        <v>2919</v>
      </c>
      <c r="F4574">
        <v>127</v>
      </c>
    </row>
    <row r="4575" spans="1:6" x14ac:dyDescent="0.25">
      <c r="A4575" t="s">
        <v>51</v>
      </c>
      <c r="B4575" t="s">
        <v>27</v>
      </c>
      <c r="C4575" t="s">
        <v>28</v>
      </c>
      <c r="D4575" s="1">
        <v>44449</v>
      </c>
      <c r="E4575" s="4">
        <v>8001</v>
      </c>
      <c r="F4575">
        <v>980</v>
      </c>
    </row>
    <row r="4576" spans="1:6" x14ac:dyDescent="0.25">
      <c r="A4576" t="s">
        <v>15</v>
      </c>
      <c r="B4576" t="s">
        <v>6</v>
      </c>
      <c r="C4576" t="s">
        <v>17</v>
      </c>
      <c r="D4576" s="1">
        <v>44449</v>
      </c>
      <c r="E4576" s="4">
        <v>2478</v>
      </c>
      <c r="F4576">
        <v>146</v>
      </c>
    </row>
    <row r="4577" spans="1:6" x14ac:dyDescent="0.25">
      <c r="A4577" t="s">
        <v>5</v>
      </c>
      <c r="B4577" t="s">
        <v>6</v>
      </c>
      <c r="C4577" t="s">
        <v>47</v>
      </c>
      <c r="D4577" s="1">
        <v>44449</v>
      </c>
      <c r="E4577" s="4">
        <v>924</v>
      </c>
      <c r="F4577">
        <v>49</v>
      </c>
    </row>
    <row r="4578" spans="1:6" x14ac:dyDescent="0.25">
      <c r="A4578" t="s">
        <v>39</v>
      </c>
      <c r="B4578" t="s">
        <v>11</v>
      </c>
      <c r="C4578" t="s">
        <v>36</v>
      </c>
      <c r="D4578" s="1">
        <v>44449</v>
      </c>
      <c r="E4578" s="4">
        <v>3290</v>
      </c>
      <c r="F4578">
        <v>254</v>
      </c>
    </row>
    <row r="4579" spans="1:6" x14ac:dyDescent="0.25">
      <c r="A4579" t="s">
        <v>51</v>
      </c>
      <c r="B4579" t="s">
        <v>9</v>
      </c>
      <c r="C4579" t="s">
        <v>50</v>
      </c>
      <c r="D4579" s="1">
        <v>44449</v>
      </c>
      <c r="E4579" s="4">
        <v>1708</v>
      </c>
      <c r="F4579">
        <v>171</v>
      </c>
    </row>
    <row r="4580" spans="1:6" x14ac:dyDescent="0.25">
      <c r="A4580" t="s">
        <v>40</v>
      </c>
      <c r="B4580" t="s">
        <v>6</v>
      </c>
      <c r="C4580" t="s">
        <v>42</v>
      </c>
      <c r="D4580" s="1">
        <v>44449</v>
      </c>
      <c r="E4580" s="4">
        <v>1309</v>
      </c>
      <c r="F4580">
        <v>82</v>
      </c>
    </row>
    <row r="4581" spans="1:6" x14ac:dyDescent="0.25">
      <c r="A4581" t="s">
        <v>8</v>
      </c>
      <c r="B4581" t="s">
        <v>27</v>
      </c>
      <c r="C4581" t="s">
        <v>42</v>
      </c>
      <c r="D4581" s="1">
        <v>44449</v>
      </c>
      <c r="E4581" s="4">
        <v>4977</v>
      </c>
      <c r="F4581">
        <v>312</v>
      </c>
    </row>
    <row r="4582" spans="1:6" x14ac:dyDescent="0.25">
      <c r="A4582" t="s">
        <v>18</v>
      </c>
      <c r="B4582" t="s">
        <v>27</v>
      </c>
      <c r="C4582" t="s">
        <v>17</v>
      </c>
      <c r="D4582" s="1">
        <v>44449</v>
      </c>
      <c r="E4582" s="4">
        <v>140</v>
      </c>
      <c r="F4582">
        <v>9</v>
      </c>
    </row>
    <row r="4583" spans="1:6" x14ac:dyDescent="0.25">
      <c r="A4583" t="s">
        <v>49</v>
      </c>
      <c r="B4583" t="s">
        <v>16</v>
      </c>
      <c r="C4583" t="s">
        <v>22</v>
      </c>
      <c r="D4583" s="1">
        <v>44449</v>
      </c>
      <c r="E4583" s="4">
        <v>6433</v>
      </c>
      <c r="F4583">
        <v>460</v>
      </c>
    </row>
    <row r="4584" spans="1:6" x14ac:dyDescent="0.25">
      <c r="A4584" t="s">
        <v>18</v>
      </c>
      <c r="B4584" t="s">
        <v>6</v>
      </c>
      <c r="C4584" t="s">
        <v>19</v>
      </c>
      <c r="D4584" s="1">
        <v>44449</v>
      </c>
      <c r="E4584" s="4">
        <v>2009</v>
      </c>
      <c r="F4584">
        <v>119</v>
      </c>
    </row>
    <row r="4585" spans="1:6" x14ac:dyDescent="0.25">
      <c r="A4585" t="s">
        <v>15</v>
      </c>
      <c r="B4585" t="s">
        <v>21</v>
      </c>
      <c r="C4585" t="s">
        <v>14</v>
      </c>
      <c r="D4585" s="1">
        <v>44449</v>
      </c>
      <c r="E4585" s="4">
        <v>5922</v>
      </c>
      <c r="F4585">
        <v>593</v>
      </c>
    </row>
    <row r="4586" spans="1:6" x14ac:dyDescent="0.25">
      <c r="A4586" t="s">
        <v>8</v>
      </c>
      <c r="B4586" t="s">
        <v>27</v>
      </c>
      <c r="C4586" t="s">
        <v>45</v>
      </c>
      <c r="D4586" s="1">
        <v>44449</v>
      </c>
      <c r="E4586" s="4">
        <v>10395</v>
      </c>
      <c r="F4586">
        <v>612</v>
      </c>
    </row>
    <row r="4587" spans="1:6" x14ac:dyDescent="0.25">
      <c r="A4587" t="s">
        <v>37</v>
      </c>
      <c r="B4587" t="s">
        <v>27</v>
      </c>
      <c r="C4587" t="s">
        <v>31</v>
      </c>
      <c r="D4587" s="1">
        <v>44449</v>
      </c>
      <c r="E4587" s="4">
        <v>3052</v>
      </c>
      <c r="F4587">
        <v>340</v>
      </c>
    </row>
    <row r="4588" spans="1:6" x14ac:dyDescent="0.25">
      <c r="A4588" t="s">
        <v>18</v>
      </c>
      <c r="B4588" t="s">
        <v>16</v>
      </c>
      <c r="C4588" t="s">
        <v>42</v>
      </c>
      <c r="D4588" s="1">
        <v>44449</v>
      </c>
      <c r="E4588" s="4">
        <v>1561</v>
      </c>
      <c r="F4588">
        <v>112</v>
      </c>
    </row>
    <row r="4589" spans="1:6" x14ac:dyDescent="0.25">
      <c r="A4589" t="s">
        <v>51</v>
      </c>
      <c r="B4589" t="s">
        <v>21</v>
      </c>
      <c r="C4589" t="s">
        <v>50</v>
      </c>
      <c r="D4589" s="1">
        <v>44449</v>
      </c>
      <c r="E4589" s="4">
        <v>5810</v>
      </c>
      <c r="F4589">
        <v>840</v>
      </c>
    </row>
    <row r="4590" spans="1:6" x14ac:dyDescent="0.25">
      <c r="A4590" t="s">
        <v>20</v>
      </c>
      <c r="B4590" t="s">
        <v>6</v>
      </c>
      <c r="C4590" t="s">
        <v>43</v>
      </c>
      <c r="D4590" s="1">
        <v>44449</v>
      </c>
      <c r="E4590" s="4">
        <v>378</v>
      </c>
      <c r="F4590">
        <v>21</v>
      </c>
    </row>
    <row r="4591" spans="1:6" x14ac:dyDescent="0.25">
      <c r="A4591" t="s">
        <v>41</v>
      </c>
      <c r="B4591" t="s">
        <v>16</v>
      </c>
      <c r="C4591" t="s">
        <v>52</v>
      </c>
      <c r="D4591" s="1">
        <v>44449</v>
      </c>
      <c r="E4591" s="4">
        <v>966</v>
      </c>
      <c r="F4591">
        <v>44</v>
      </c>
    </row>
    <row r="4592" spans="1:6" x14ac:dyDescent="0.25">
      <c r="A4592" t="s">
        <v>5</v>
      </c>
      <c r="B4592" t="s">
        <v>27</v>
      </c>
      <c r="C4592" t="s">
        <v>26</v>
      </c>
      <c r="D4592" s="1">
        <v>44449</v>
      </c>
      <c r="E4592" s="4">
        <v>3353</v>
      </c>
      <c r="F4592">
        <v>168</v>
      </c>
    </row>
    <row r="4593" spans="1:6" x14ac:dyDescent="0.25">
      <c r="A4593" t="s">
        <v>41</v>
      </c>
      <c r="B4593" t="s">
        <v>9</v>
      </c>
      <c r="C4593" t="s">
        <v>19</v>
      </c>
      <c r="D4593" s="1">
        <v>44449</v>
      </c>
      <c r="E4593" s="4">
        <v>3780</v>
      </c>
      <c r="F4593">
        <v>199</v>
      </c>
    </row>
    <row r="4594" spans="1:6" x14ac:dyDescent="0.25">
      <c r="A4594" t="s">
        <v>15</v>
      </c>
      <c r="B4594" t="s">
        <v>21</v>
      </c>
      <c r="C4594" t="s">
        <v>36</v>
      </c>
      <c r="D4594" s="1">
        <v>44449</v>
      </c>
      <c r="E4594" s="4">
        <v>9170</v>
      </c>
      <c r="F4594">
        <v>655</v>
      </c>
    </row>
    <row r="4595" spans="1:6" x14ac:dyDescent="0.25">
      <c r="A4595" t="s">
        <v>23</v>
      </c>
      <c r="B4595" t="s">
        <v>6</v>
      </c>
      <c r="C4595" t="s">
        <v>47</v>
      </c>
      <c r="D4595" s="1">
        <v>44449</v>
      </c>
      <c r="E4595" s="4">
        <v>6482</v>
      </c>
      <c r="F4595">
        <v>361</v>
      </c>
    </row>
    <row r="4596" spans="1:6" x14ac:dyDescent="0.25">
      <c r="A4596" t="s">
        <v>40</v>
      </c>
      <c r="B4596" t="s">
        <v>27</v>
      </c>
      <c r="C4596" t="s">
        <v>36</v>
      </c>
      <c r="D4596" s="1">
        <v>44449</v>
      </c>
      <c r="E4596" s="4">
        <v>13146</v>
      </c>
      <c r="F4596">
        <v>910</v>
      </c>
    </row>
    <row r="4597" spans="1:6" x14ac:dyDescent="0.25">
      <c r="A4597" t="s">
        <v>37</v>
      </c>
      <c r="B4597" t="s">
        <v>21</v>
      </c>
      <c r="C4597" t="s">
        <v>7</v>
      </c>
      <c r="D4597" s="1">
        <v>44452</v>
      </c>
      <c r="E4597" s="4">
        <v>2142</v>
      </c>
      <c r="F4597">
        <v>90</v>
      </c>
    </row>
    <row r="4598" spans="1:6" x14ac:dyDescent="0.25">
      <c r="A4598" t="s">
        <v>8</v>
      </c>
      <c r="B4598" t="s">
        <v>27</v>
      </c>
      <c r="C4598" t="s">
        <v>28</v>
      </c>
      <c r="D4598" s="1">
        <v>44452</v>
      </c>
      <c r="E4598" s="4">
        <v>1638</v>
      </c>
      <c r="F4598">
        <v>182</v>
      </c>
    </row>
    <row r="4599" spans="1:6" x14ac:dyDescent="0.25">
      <c r="A4599" t="s">
        <v>46</v>
      </c>
      <c r="B4599" t="s">
        <v>9</v>
      </c>
      <c r="C4599" t="s">
        <v>19</v>
      </c>
      <c r="D4599" s="1">
        <v>44452</v>
      </c>
      <c r="E4599" s="4">
        <v>1911</v>
      </c>
      <c r="F4599">
        <v>107</v>
      </c>
    </row>
    <row r="4600" spans="1:6" x14ac:dyDescent="0.25">
      <c r="A4600" t="s">
        <v>23</v>
      </c>
      <c r="B4600" t="s">
        <v>11</v>
      </c>
      <c r="C4600" t="s">
        <v>44</v>
      </c>
      <c r="D4600" s="1">
        <v>44452</v>
      </c>
      <c r="E4600" s="4">
        <v>1085</v>
      </c>
      <c r="F4600">
        <v>46</v>
      </c>
    </row>
    <row r="4601" spans="1:6" x14ac:dyDescent="0.25">
      <c r="A4601" t="s">
        <v>49</v>
      </c>
      <c r="B4601" t="s">
        <v>6</v>
      </c>
      <c r="C4601" t="s">
        <v>31</v>
      </c>
      <c r="D4601" s="1">
        <v>44452</v>
      </c>
      <c r="E4601" s="4">
        <v>5271</v>
      </c>
      <c r="F4601">
        <v>770</v>
      </c>
    </row>
    <row r="4602" spans="1:6" x14ac:dyDescent="0.25">
      <c r="A4602" t="s">
        <v>29</v>
      </c>
      <c r="B4602" t="s">
        <v>11</v>
      </c>
      <c r="C4602" t="s">
        <v>31</v>
      </c>
      <c r="D4602" s="1">
        <v>44452</v>
      </c>
      <c r="E4602" s="4">
        <v>2828</v>
      </c>
      <c r="F4602">
        <v>283</v>
      </c>
    </row>
    <row r="4603" spans="1:6" x14ac:dyDescent="0.25">
      <c r="A4603" t="s">
        <v>23</v>
      </c>
      <c r="B4603" t="s">
        <v>16</v>
      </c>
      <c r="C4603" t="s">
        <v>45</v>
      </c>
      <c r="D4603" s="1">
        <v>44452</v>
      </c>
      <c r="E4603" s="4">
        <v>12068</v>
      </c>
      <c r="F4603">
        <v>770</v>
      </c>
    </row>
    <row r="4604" spans="1:6" x14ac:dyDescent="0.25">
      <c r="A4604" t="s">
        <v>13</v>
      </c>
      <c r="B4604" t="s">
        <v>9</v>
      </c>
      <c r="C4604" t="s">
        <v>48</v>
      </c>
      <c r="D4604" s="1">
        <v>44452</v>
      </c>
      <c r="E4604" s="4">
        <v>4774</v>
      </c>
      <c r="F4604">
        <v>208</v>
      </c>
    </row>
    <row r="4605" spans="1:6" x14ac:dyDescent="0.25">
      <c r="A4605" t="s">
        <v>15</v>
      </c>
      <c r="B4605" t="s">
        <v>16</v>
      </c>
      <c r="C4605" t="s">
        <v>19</v>
      </c>
      <c r="D4605" s="1">
        <v>44452</v>
      </c>
      <c r="E4605" s="4">
        <v>1148</v>
      </c>
      <c r="F4605">
        <v>64</v>
      </c>
    </row>
    <row r="4606" spans="1:6" x14ac:dyDescent="0.25">
      <c r="A4606" t="s">
        <v>41</v>
      </c>
      <c r="B4606" t="s">
        <v>16</v>
      </c>
      <c r="C4606" t="s">
        <v>14</v>
      </c>
      <c r="D4606" s="1">
        <v>44452</v>
      </c>
      <c r="E4606" s="4">
        <v>651</v>
      </c>
      <c r="F4606">
        <v>55</v>
      </c>
    </row>
    <row r="4607" spans="1:6" x14ac:dyDescent="0.25">
      <c r="A4607" t="s">
        <v>34</v>
      </c>
      <c r="B4607" t="s">
        <v>27</v>
      </c>
      <c r="C4607" t="s">
        <v>17</v>
      </c>
      <c r="D4607" s="1">
        <v>44452</v>
      </c>
      <c r="E4607" s="4">
        <v>5019</v>
      </c>
      <c r="F4607">
        <v>296</v>
      </c>
    </row>
    <row r="4608" spans="1:6" x14ac:dyDescent="0.25">
      <c r="A4608" t="s">
        <v>29</v>
      </c>
      <c r="B4608" t="s">
        <v>27</v>
      </c>
      <c r="C4608" t="s">
        <v>38</v>
      </c>
      <c r="D4608" s="1">
        <v>44452</v>
      </c>
      <c r="E4608" s="4">
        <v>8442</v>
      </c>
      <c r="F4608">
        <v>352</v>
      </c>
    </row>
    <row r="4609" spans="1:6" x14ac:dyDescent="0.25">
      <c r="A4609" t="s">
        <v>23</v>
      </c>
      <c r="B4609" t="s">
        <v>11</v>
      </c>
      <c r="C4609" t="s">
        <v>36</v>
      </c>
      <c r="D4609" s="1">
        <v>44452</v>
      </c>
      <c r="E4609" s="4">
        <v>2835</v>
      </c>
      <c r="F4609">
        <v>189</v>
      </c>
    </row>
    <row r="4610" spans="1:6" x14ac:dyDescent="0.25">
      <c r="A4610" t="s">
        <v>13</v>
      </c>
      <c r="B4610" t="s">
        <v>27</v>
      </c>
      <c r="C4610" t="s">
        <v>19</v>
      </c>
      <c r="D4610" s="1">
        <v>44452</v>
      </c>
      <c r="E4610" s="4">
        <v>1771</v>
      </c>
      <c r="F4610">
        <v>89</v>
      </c>
    </row>
    <row r="4611" spans="1:6" x14ac:dyDescent="0.25">
      <c r="A4611" t="s">
        <v>49</v>
      </c>
      <c r="B4611" t="s">
        <v>6</v>
      </c>
      <c r="C4611" t="s">
        <v>47</v>
      </c>
      <c r="D4611" s="1">
        <v>44452</v>
      </c>
      <c r="E4611" s="4">
        <v>2569</v>
      </c>
      <c r="F4611">
        <v>136</v>
      </c>
    </row>
    <row r="4612" spans="1:6" x14ac:dyDescent="0.25">
      <c r="A4612" t="s">
        <v>40</v>
      </c>
      <c r="B4612" t="s">
        <v>6</v>
      </c>
      <c r="C4612" t="s">
        <v>52</v>
      </c>
      <c r="D4612" s="1">
        <v>44452</v>
      </c>
      <c r="E4612" s="4">
        <v>2814</v>
      </c>
      <c r="F4612">
        <v>128</v>
      </c>
    </row>
    <row r="4613" spans="1:6" x14ac:dyDescent="0.25">
      <c r="A4613" t="s">
        <v>13</v>
      </c>
      <c r="B4613" t="s">
        <v>9</v>
      </c>
      <c r="C4613" t="s">
        <v>19</v>
      </c>
      <c r="D4613" s="1">
        <v>44452</v>
      </c>
      <c r="E4613" s="4">
        <v>1701</v>
      </c>
      <c r="F4613">
        <v>90</v>
      </c>
    </row>
    <row r="4614" spans="1:6" x14ac:dyDescent="0.25">
      <c r="A4614" t="s">
        <v>33</v>
      </c>
      <c r="B4614" t="s">
        <v>16</v>
      </c>
      <c r="C4614" t="s">
        <v>42</v>
      </c>
      <c r="D4614" s="1">
        <v>44452</v>
      </c>
      <c r="E4614" s="4">
        <v>7266</v>
      </c>
      <c r="F4614">
        <v>519</v>
      </c>
    </row>
    <row r="4615" spans="1:6" x14ac:dyDescent="0.25">
      <c r="A4615" t="s">
        <v>25</v>
      </c>
      <c r="B4615" t="s">
        <v>11</v>
      </c>
      <c r="C4615" t="s">
        <v>28</v>
      </c>
      <c r="D4615" s="1">
        <v>44453</v>
      </c>
      <c r="E4615" s="4">
        <v>2520</v>
      </c>
      <c r="F4615">
        <v>420</v>
      </c>
    </row>
    <row r="4616" spans="1:6" x14ac:dyDescent="0.25">
      <c r="A4616" t="s">
        <v>10</v>
      </c>
      <c r="B4616" t="s">
        <v>21</v>
      </c>
      <c r="C4616" t="s">
        <v>14</v>
      </c>
      <c r="D4616" s="1">
        <v>44453</v>
      </c>
      <c r="E4616" s="4">
        <v>1911</v>
      </c>
      <c r="F4616">
        <v>174</v>
      </c>
    </row>
    <row r="4617" spans="1:6" x14ac:dyDescent="0.25">
      <c r="A4617" t="s">
        <v>33</v>
      </c>
      <c r="B4617" t="s">
        <v>27</v>
      </c>
      <c r="C4617" t="s">
        <v>48</v>
      </c>
      <c r="D4617" s="1">
        <v>44453</v>
      </c>
      <c r="E4617" s="4">
        <v>10304</v>
      </c>
      <c r="F4617">
        <v>469</v>
      </c>
    </row>
    <row r="4618" spans="1:6" x14ac:dyDescent="0.25">
      <c r="A4618" t="s">
        <v>8</v>
      </c>
      <c r="B4618" t="s">
        <v>11</v>
      </c>
      <c r="C4618" t="s">
        <v>38</v>
      </c>
      <c r="D4618" s="1">
        <v>44453</v>
      </c>
      <c r="E4618" s="4">
        <v>8533</v>
      </c>
      <c r="F4618">
        <v>317</v>
      </c>
    </row>
    <row r="4619" spans="1:6" x14ac:dyDescent="0.25">
      <c r="A4619" t="s">
        <v>8</v>
      </c>
      <c r="B4619" t="s">
        <v>21</v>
      </c>
      <c r="C4619" t="s">
        <v>35</v>
      </c>
      <c r="D4619" s="1">
        <v>44453</v>
      </c>
      <c r="E4619" s="4">
        <v>3864</v>
      </c>
      <c r="F4619">
        <v>276</v>
      </c>
    </row>
    <row r="4620" spans="1:6" x14ac:dyDescent="0.25">
      <c r="A4620" t="s">
        <v>25</v>
      </c>
      <c r="B4620" t="s">
        <v>6</v>
      </c>
      <c r="C4620" t="s">
        <v>38</v>
      </c>
      <c r="D4620" s="1">
        <v>44453</v>
      </c>
      <c r="E4620" s="4">
        <v>8470</v>
      </c>
      <c r="F4620">
        <v>314</v>
      </c>
    </row>
    <row r="4621" spans="1:6" x14ac:dyDescent="0.25">
      <c r="A4621" t="s">
        <v>33</v>
      </c>
      <c r="B4621" t="s">
        <v>27</v>
      </c>
      <c r="C4621" t="s">
        <v>50</v>
      </c>
      <c r="D4621" s="1">
        <v>44453</v>
      </c>
      <c r="E4621" s="4">
        <v>12110</v>
      </c>
      <c r="F4621">
        <v>1540</v>
      </c>
    </row>
    <row r="4622" spans="1:6" x14ac:dyDescent="0.25">
      <c r="A4622" t="s">
        <v>41</v>
      </c>
      <c r="B4622" t="s">
        <v>9</v>
      </c>
      <c r="C4622" t="s">
        <v>12</v>
      </c>
      <c r="D4622" s="1">
        <v>44453</v>
      </c>
      <c r="E4622" s="4">
        <v>4067</v>
      </c>
      <c r="F4622">
        <v>163</v>
      </c>
    </row>
    <row r="4623" spans="1:6" x14ac:dyDescent="0.25">
      <c r="A4623" t="s">
        <v>10</v>
      </c>
      <c r="B4623" t="s">
        <v>6</v>
      </c>
      <c r="C4623" t="s">
        <v>45</v>
      </c>
      <c r="D4623" s="1">
        <v>44453</v>
      </c>
      <c r="E4623" s="4">
        <v>504</v>
      </c>
      <c r="F4623">
        <v>28</v>
      </c>
    </row>
    <row r="4624" spans="1:6" x14ac:dyDescent="0.25">
      <c r="A4624" t="s">
        <v>10</v>
      </c>
      <c r="B4624" t="s">
        <v>11</v>
      </c>
      <c r="C4624" t="s">
        <v>38</v>
      </c>
      <c r="D4624" s="1">
        <v>44453</v>
      </c>
      <c r="E4624" s="4">
        <v>840</v>
      </c>
      <c r="F4624">
        <v>34</v>
      </c>
    </row>
    <row r="4625" spans="1:6" x14ac:dyDescent="0.25">
      <c r="A4625" t="s">
        <v>41</v>
      </c>
      <c r="B4625" t="s">
        <v>9</v>
      </c>
      <c r="C4625" t="s">
        <v>14</v>
      </c>
      <c r="D4625" s="1">
        <v>44453</v>
      </c>
      <c r="E4625" s="4">
        <v>2905</v>
      </c>
      <c r="F4625">
        <v>243</v>
      </c>
    </row>
    <row r="4626" spans="1:6" x14ac:dyDescent="0.25">
      <c r="A4626" t="s">
        <v>51</v>
      </c>
      <c r="B4626" t="s">
        <v>6</v>
      </c>
      <c r="C4626" t="s">
        <v>45</v>
      </c>
      <c r="D4626" s="1">
        <v>44453</v>
      </c>
      <c r="E4626" s="4">
        <v>4851</v>
      </c>
      <c r="F4626">
        <v>304</v>
      </c>
    </row>
    <row r="4627" spans="1:6" x14ac:dyDescent="0.25">
      <c r="A4627" t="s">
        <v>33</v>
      </c>
      <c r="B4627" t="s">
        <v>9</v>
      </c>
      <c r="C4627" t="s">
        <v>7</v>
      </c>
      <c r="D4627" s="1">
        <v>44453</v>
      </c>
      <c r="E4627" s="4">
        <v>812</v>
      </c>
      <c r="F4627">
        <v>33</v>
      </c>
    </row>
    <row r="4628" spans="1:6" x14ac:dyDescent="0.25">
      <c r="A4628" t="s">
        <v>51</v>
      </c>
      <c r="B4628" t="s">
        <v>6</v>
      </c>
      <c r="C4628" t="s">
        <v>26</v>
      </c>
      <c r="D4628" s="1">
        <v>44453</v>
      </c>
      <c r="E4628" s="4">
        <v>973</v>
      </c>
      <c r="F4628">
        <v>55</v>
      </c>
    </row>
    <row r="4629" spans="1:6" x14ac:dyDescent="0.25">
      <c r="A4629" t="s">
        <v>10</v>
      </c>
      <c r="B4629" t="s">
        <v>21</v>
      </c>
      <c r="C4629" t="s">
        <v>28</v>
      </c>
      <c r="D4629" s="1">
        <v>44453</v>
      </c>
      <c r="E4629" s="4">
        <v>1841</v>
      </c>
      <c r="F4629">
        <v>231</v>
      </c>
    </row>
    <row r="4630" spans="1:6" x14ac:dyDescent="0.25">
      <c r="A4630" t="s">
        <v>20</v>
      </c>
      <c r="B4630" t="s">
        <v>6</v>
      </c>
      <c r="C4630" t="s">
        <v>50</v>
      </c>
      <c r="D4630" s="1">
        <v>44453</v>
      </c>
      <c r="E4630" s="4">
        <v>1659</v>
      </c>
      <c r="F4630">
        <v>237</v>
      </c>
    </row>
    <row r="4631" spans="1:6" x14ac:dyDescent="0.25">
      <c r="A4631" t="s">
        <v>10</v>
      </c>
      <c r="B4631" t="s">
        <v>21</v>
      </c>
      <c r="C4631" t="s">
        <v>7</v>
      </c>
      <c r="D4631" s="1">
        <v>44453</v>
      </c>
      <c r="E4631" s="4">
        <v>3129</v>
      </c>
      <c r="F4631">
        <v>131</v>
      </c>
    </row>
    <row r="4632" spans="1:6" x14ac:dyDescent="0.25">
      <c r="A4632" t="s">
        <v>49</v>
      </c>
      <c r="B4632" t="s">
        <v>9</v>
      </c>
      <c r="C4632" t="s">
        <v>31</v>
      </c>
      <c r="D4632" s="1">
        <v>44453</v>
      </c>
      <c r="E4632" s="4">
        <v>1421</v>
      </c>
      <c r="F4632">
        <v>158</v>
      </c>
    </row>
    <row r="4633" spans="1:6" x14ac:dyDescent="0.25">
      <c r="A4633" t="s">
        <v>8</v>
      </c>
      <c r="B4633" t="s">
        <v>9</v>
      </c>
      <c r="C4633" t="s">
        <v>28</v>
      </c>
      <c r="D4633" s="1">
        <v>44453</v>
      </c>
      <c r="E4633" s="4">
        <v>595</v>
      </c>
      <c r="F4633">
        <v>75</v>
      </c>
    </row>
    <row r="4634" spans="1:6" x14ac:dyDescent="0.25">
      <c r="A4634" t="s">
        <v>20</v>
      </c>
      <c r="B4634" t="s">
        <v>9</v>
      </c>
      <c r="C4634" t="s">
        <v>30</v>
      </c>
      <c r="D4634" s="1">
        <v>44453</v>
      </c>
      <c r="E4634" s="4">
        <v>7210</v>
      </c>
      <c r="F4634">
        <v>1050</v>
      </c>
    </row>
    <row r="4635" spans="1:6" x14ac:dyDescent="0.25">
      <c r="A4635" t="s">
        <v>49</v>
      </c>
      <c r="B4635" t="s">
        <v>11</v>
      </c>
      <c r="C4635" t="s">
        <v>44</v>
      </c>
      <c r="D4635" s="1">
        <v>44453</v>
      </c>
      <c r="E4635" s="4">
        <v>7798</v>
      </c>
      <c r="F4635">
        <v>312</v>
      </c>
    </row>
    <row r="4636" spans="1:6" x14ac:dyDescent="0.25">
      <c r="A4636" t="s">
        <v>49</v>
      </c>
      <c r="B4636" t="s">
        <v>16</v>
      </c>
      <c r="C4636" t="s">
        <v>28</v>
      </c>
      <c r="D4636" s="1">
        <v>44453</v>
      </c>
      <c r="E4636" s="4">
        <v>11004</v>
      </c>
      <c r="F4636">
        <v>1190</v>
      </c>
    </row>
    <row r="4637" spans="1:6" x14ac:dyDescent="0.25">
      <c r="A4637" t="s">
        <v>8</v>
      </c>
      <c r="B4637" t="s">
        <v>11</v>
      </c>
      <c r="C4637" t="s">
        <v>31</v>
      </c>
      <c r="D4637" s="1">
        <v>44453</v>
      </c>
      <c r="E4637" s="4">
        <v>6524</v>
      </c>
      <c r="F4637">
        <v>910</v>
      </c>
    </row>
    <row r="4638" spans="1:6" x14ac:dyDescent="0.25">
      <c r="A4638" t="s">
        <v>46</v>
      </c>
      <c r="B4638" t="s">
        <v>27</v>
      </c>
      <c r="C4638" t="s">
        <v>36</v>
      </c>
      <c r="D4638" s="1">
        <v>44453</v>
      </c>
      <c r="E4638" s="4">
        <v>6272</v>
      </c>
      <c r="F4638">
        <v>392</v>
      </c>
    </row>
    <row r="4639" spans="1:6" x14ac:dyDescent="0.25">
      <c r="A4639" t="s">
        <v>34</v>
      </c>
      <c r="B4639" t="s">
        <v>21</v>
      </c>
      <c r="C4639" t="s">
        <v>45</v>
      </c>
      <c r="D4639" s="1">
        <v>44453</v>
      </c>
      <c r="E4639" s="4">
        <v>3899</v>
      </c>
      <c r="F4639">
        <v>230</v>
      </c>
    </row>
    <row r="4640" spans="1:6" x14ac:dyDescent="0.25">
      <c r="A4640" t="s">
        <v>29</v>
      </c>
      <c r="B4640" t="s">
        <v>6</v>
      </c>
      <c r="C4640" t="s">
        <v>22</v>
      </c>
      <c r="D4640" s="1">
        <v>44453</v>
      </c>
      <c r="E4640" s="4">
        <v>2156</v>
      </c>
      <c r="F4640">
        <v>144</v>
      </c>
    </row>
    <row r="4641" spans="1:6" x14ac:dyDescent="0.25">
      <c r="A4641" t="s">
        <v>39</v>
      </c>
      <c r="B4641" t="s">
        <v>9</v>
      </c>
      <c r="C4641" t="s">
        <v>36</v>
      </c>
      <c r="D4641" s="1">
        <v>44453</v>
      </c>
      <c r="E4641" s="4">
        <v>1645</v>
      </c>
      <c r="F4641">
        <v>127</v>
      </c>
    </row>
    <row r="4642" spans="1:6" x14ac:dyDescent="0.25">
      <c r="A4642" t="s">
        <v>33</v>
      </c>
      <c r="B4642" t="s">
        <v>6</v>
      </c>
      <c r="C4642" t="s">
        <v>44</v>
      </c>
      <c r="D4642" s="1">
        <v>44454</v>
      </c>
      <c r="E4642" s="4">
        <v>7882</v>
      </c>
      <c r="F4642">
        <v>359</v>
      </c>
    </row>
    <row r="4643" spans="1:6" x14ac:dyDescent="0.25">
      <c r="A4643" t="s">
        <v>29</v>
      </c>
      <c r="B4643" t="s">
        <v>11</v>
      </c>
      <c r="C4643" t="s">
        <v>14</v>
      </c>
      <c r="D4643" s="1">
        <v>44454</v>
      </c>
      <c r="E4643" s="4">
        <v>784</v>
      </c>
      <c r="F4643">
        <v>72</v>
      </c>
    </row>
    <row r="4644" spans="1:6" x14ac:dyDescent="0.25">
      <c r="A4644" t="s">
        <v>41</v>
      </c>
      <c r="B4644" t="s">
        <v>21</v>
      </c>
      <c r="C4644" t="s">
        <v>26</v>
      </c>
      <c r="D4644" s="1">
        <v>44454</v>
      </c>
      <c r="E4644" s="4">
        <v>5411</v>
      </c>
      <c r="F4644">
        <v>301</v>
      </c>
    </row>
    <row r="4645" spans="1:6" x14ac:dyDescent="0.25">
      <c r="A4645" t="s">
        <v>40</v>
      </c>
      <c r="B4645" t="s">
        <v>6</v>
      </c>
      <c r="C4645" t="s">
        <v>7</v>
      </c>
      <c r="D4645" s="1">
        <v>44454</v>
      </c>
      <c r="E4645" s="4">
        <v>6013</v>
      </c>
      <c r="F4645">
        <v>251</v>
      </c>
    </row>
    <row r="4646" spans="1:6" x14ac:dyDescent="0.25">
      <c r="A4646" t="s">
        <v>51</v>
      </c>
      <c r="B4646" t="s">
        <v>9</v>
      </c>
      <c r="C4646" t="s">
        <v>17</v>
      </c>
      <c r="D4646" s="1">
        <v>44454</v>
      </c>
      <c r="E4646" s="4">
        <v>259</v>
      </c>
      <c r="F4646">
        <v>17</v>
      </c>
    </row>
    <row r="4647" spans="1:6" x14ac:dyDescent="0.25">
      <c r="A4647" t="s">
        <v>33</v>
      </c>
      <c r="B4647" t="s">
        <v>6</v>
      </c>
      <c r="C4647" t="s">
        <v>28</v>
      </c>
      <c r="D4647" s="1">
        <v>44454</v>
      </c>
      <c r="E4647" s="4">
        <v>4921</v>
      </c>
      <c r="F4647">
        <v>547</v>
      </c>
    </row>
    <row r="4648" spans="1:6" x14ac:dyDescent="0.25">
      <c r="A4648" t="s">
        <v>32</v>
      </c>
      <c r="B4648" t="s">
        <v>27</v>
      </c>
      <c r="C4648" t="s">
        <v>30</v>
      </c>
      <c r="D4648" s="1">
        <v>44454</v>
      </c>
      <c r="E4648" s="4">
        <v>4179</v>
      </c>
      <c r="F4648">
        <v>840</v>
      </c>
    </row>
    <row r="4649" spans="1:6" x14ac:dyDescent="0.25">
      <c r="A4649" t="s">
        <v>25</v>
      </c>
      <c r="B4649" t="s">
        <v>21</v>
      </c>
      <c r="C4649" t="s">
        <v>24</v>
      </c>
      <c r="D4649" s="1">
        <v>44454</v>
      </c>
      <c r="E4649" s="4">
        <v>5691</v>
      </c>
      <c r="F4649">
        <v>285</v>
      </c>
    </row>
    <row r="4650" spans="1:6" x14ac:dyDescent="0.25">
      <c r="A4650" t="s">
        <v>20</v>
      </c>
      <c r="B4650" t="s">
        <v>27</v>
      </c>
      <c r="C4650" t="s">
        <v>35</v>
      </c>
      <c r="D4650" s="1">
        <v>44454</v>
      </c>
      <c r="E4650" s="4">
        <v>3815</v>
      </c>
      <c r="F4650">
        <v>255</v>
      </c>
    </row>
    <row r="4651" spans="1:6" x14ac:dyDescent="0.25">
      <c r="A4651" t="s">
        <v>8</v>
      </c>
      <c r="B4651" t="s">
        <v>6</v>
      </c>
      <c r="C4651" t="s">
        <v>22</v>
      </c>
      <c r="D4651" s="1">
        <v>44454</v>
      </c>
      <c r="E4651" s="4">
        <v>714</v>
      </c>
      <c r="F4651">
        <v>55</v>
      </c>
    </row>
    <row r="4652" spans="1:6" x14ac:dyDescent="0.25">
      <c r="A4652" t="s">
        <v>23</v>
      </c>
      <c r="B4652" t="s">
        <v>27</v>
      </c>
      <c r="C4652" t="s">
        <v>44</v>
      </c>
      <c r="D4652" s="1">
        <v>44454</v>
      </c>
      <c r="E4652" s="4">
        <v>3290</v>
      </c>
      <c r="F4652">
        <v>144</v>
      </c>
    </row>
    <row r="4653" spans="1:6" x14ac:dyDescent="0.25">
      <c r="A4653" t="s">
        <v>5</v>
      </c>
      <c r="B4653" t="s">
        <v>11</v>
      </c>
      <c r="C4653" t="s">
        <v>38</v>
      </c>
      <c r="D4653" s="1">
        <v>44454</v>
      </c>
      <c r="E4653" s="4">
        <v>1400</v>
      </c>
      <c r="F4653">
        <v>54</v>
      </c>
    </row>
    <row r="4654" spans="1:6" x14ac:dyDescent="0.25">
      <c r="A4654" t="s">
        <v>46</v>
      </c>
      <c r="B4654" t="s">
        <v>21</v>
      </c>
      <c r="C4654" t="s">
        <v>28</v>
      </c>
      <c r="D4654" s="1">
        <v>44454</v>
      </c>
      <c r="E4654" s="4">
        <v>3283</v>
      </c>
      <c r="F4654">
        <v>411</v>
      </c>
    </row>
    <row r="4655" spans="1:6" x14ac:dyDescent="0.25">
      <c r="A4655" t="s">
        <v>39</v>
      </c>
      <c r="B4655" t="s">
        <v>9</v>
      </c>
      <c r="C4655" t="s">
        <v>19</v>
      </c>
      <c r="D4655" s="1">
        <v>44454</v>
      </c>
      <c r="E4655" s="4">
        <v>4767</v>
      </c>
      <c r="F4655">
        <v>251</v>
      </c>
    </row>
    <row r="4656" spans="1:6" x14ac:dyDescent="0.25">
      <c r="A4656" t="s">
        <v>15</v>
      </c>
      <c r="B4656" t="s">
        <v>6</v>
      </c>
      <c r="C4656" t="s">
        <v>24</v>
      </c>
      <c r="D4656" s="1">
        <v>44454</v>
      </c>
      <c r="E4656" s="4">
        <v>1365</v>
      </c>
      <c r="F4656">
        <v>69</v>
      </c>
    </row>
    <row r="4657" spans="1:6" x14ac:dyDescent="0.25">
      <c r="A4657" t="s">
        <v>8</v>
      </c>
      <c r="B4657" t="s">
        <v>27</v>
      </c>
      <c r="C4657" t="s">
        <v>52</v>
      </c>
      <c r="D4657" s="1">
        <v>44454</v>
      </c>
      <c r="E4657" s="4">
        <v>2303</v>
      </c>
      <c r="F4657">
        <v>101</v>
      </c>
    </row>
    <row r="4658" spans="1:6" x14ac:dyDescent="0.25">
      <c r="A4658" t="s">
        <v>41</v>
      </c>
      <c r="B4658" t="s">
        <v>21</v>
      </c>
      <c r="C4658" t="s">
        <v>28</v>
      </c>
      <c r="D4658" s="1">
        <v>44454</v>
      </c>
      <c r="E4658" s="4">
        <v>2345</v>
      </c>
      <c r="F4658">
        <v>261</v>
      </c>
    </row>
    <row r="4659" spans="1:6" x14ac:dyDescent="0.25">
      <c r="A4659" t="s">
        <v>5</v>
      </c>
      <c r="B4659" t="s">
        <v>6</v>
      </c>
      <c r="C4659" t="s">
        <v>22</v>
      </c>
      <c r="D4659" s="1">
        <v>44454</v>
      </c>
      <c r="E4659" s="4">
        <v>2611</v>
      </c>
      <c r="F4659">
        <v>201</v>
      </c>
    </row>
    <row r="4660" spans="1:6" x14ac:dyDescent="0.25">
      <c r="A4660" t="s">
        <v>13</v>
      </c>
      <c r="B4660" t="s">
        <v>9</v>
      </c>
      <c r="C4660" t="s">
        <v>42</v>
      </c>
      <c r="D4660" s="1">
        <v>44454</v>
      </c>
      <c r="E4660" s="4">
        <v>9569</v>
      </c>
      <c r="F4660">
        <v>684</v>
      </c>
    </row>
    <row r="4661" spans="1:6" x14ac:dyDescent="0.25">
      <c r="A4661" t="s">
        <v>46</v>
      </c>
      <c r="B4661" t="s">
        <v>6</v>
      </c>
      <c r="C4661" t="s">
        <v>19</v>
      </c>
      <c r="D4661" s="1">
        <v>44454</v>
      </c>
      <c r="E4661" s="4">
        <v>7049</v>
      </c>
      <c r="F4661">
        <v>415</v>
      </c>
    </row>
    <row r="4662" spans="1:6" x14ac:dyDescent="0.25">
      <c r="A4662" t="s">
        <v>32</v>
      </c>
      <c r="B4662" t="s">
        <v>27</v>
      </c>
      <c r="C4662" t="s">
        <v>31</v>
      </c>
      <c r="D4662" s="1">
        <v>44454</v>
      </c>
      <c r="E4662" s="4">
        <v>6083</v>
      </c>
      <c r="F4662">
        <v>676</v>
      </c>
    </row>
    <row r="4663" spans="1:6" x14ac:dyDescent="0.25">
      <c r="A4663" t="s">
        <v>18</v>
      </c>
      <c r="B4663" t="s">
        <v>21</v>
      </c>
      <c r="C4663" t="s">
        <v>19</v>
      </c>
      <c r="D4663" s="1">
        <v>44454</v>
      </c>
      <c r="E4663" s="4">
        <v>1708</v>
      </c>
      <c r="F4663">
        <v>95</v>
      </c>
    </row>
    <row r="4664" spans="1:6" x14ac:dyDescent="0.25">
      <c r="A4664" t="s">
        <v>32</v>
      </c>
      <c r="B4664" t="s">
        <v>27</v>
      </c>
      <c r="C4664" t="s">
        <v>28</v>
      </c>
      <c r="D4664" s="1">
        <v>44454</v>
      </c>
      <c r="E4664" s="4">
        <v>7490</v>
      </c>
      <c r="F4664">
        <v>840</v>
      </c>
    </row>
    <row r="4665" spans="1:6" x14ac:dyDescent="0.25">
      <c r="A4665" t="s">
        <v>20</v>
      </c>
      <c r="B4665" t="s">
        <v>11</v>
      </c>
      <c r="C4665" t="s">
        <v>28</v>
      </c>
      <c r="D4665" s="1">
        <v>44454</v>
      </c>
      <c r="E4665" s="4">
        <v>10500</v>
      </c>
      <c r="F4665">
        <v>1750</v>
      </c>
    </row>
    <row r="4666" spans="1:6" x14ac:dyDescent="0.25">
      <c r="A4666" t="s">
        <v>18</v>
      </c>
      <c r="B4666" t="s">
        <v>27</v>
      </c>
      <c r="C4666" t="s">
        <v>19</v>
      </c>
      <c r="D4666" s="1">
        <v>44454</v>
      </c>
      <c r="E4666" s="4">
        <v>602</v>
      </c>
      <c r="F4666">
        <v>36</v>
      </c>
    </row>
    <row r="4667" spans="1:6" x14ac:dyDescent="0.25">
      <c r="A4667" t="s">
        <v>32</v>
      </c>
      <c r="B4667" t="s">
        <v>21</v>
      </c>
      <c r="C4667" t="s">
        <v>12</v>
      </c>
      <c r="D4667" s="1">
        <v>44454</v>
      </c>
      <c r="E4667" s="4">
        <v>6524</v>
      </c>
      <c r="F4667">
        <v>251</v>
      </c>
    </row>
    <row r="4668" spans="1:6" x14ac:dyDescent="0.25">
      <c r="A4668" t="s">
        <v>37</v>
      </c>
      <c r="B4668" t="s">
        <v>6</v>
      </c>
      <c r="C4668" t="s">
        <v>26</v>
      </c>
      <c r="D4668" s="1">
        <v>44454</v>
      </c>
      <c r="E4668" s="4">
        <v>9366</v>
      </c>
      <c r="F4668">
        <v>469</v>
      </c>
    </row>
    <row r="4669" spans="1:6" x14ac:dyDescent="0.25">
      <c r="A4669" t="s">
        <v>33</v>
      </c>
      <c r="B4669" t="s">
        <v>9</v>
      </c>
      <c r="C4669" t="s">
        <v>47</v>
      </c>
      <c r="D4669" s="1">
        <v>44454</v>
      </c>
      <c r="E4669" s="4">
        <v>9338</v>
      </c>
      <c r="F4669">
        <v>492</v>
      </c>
    </row>
    <row r="4670" spans="1:6" x14ac:dyDescent="0.25">
      <c r="A4670" t="s">
        <v>37</v>
      </c>
      <c r="B4670" t="s">
        <v>9</v>
      </c>
      <c r="C4670" t="s">
        <v>48</v>
      </c>
      <c r="D4670" s="1">
        <v>44454</v>
      </c>
      <c r="E4670" s="4">
        <v>644</v>
      </c>
      <c r="F4670">
        <v>31</v>
      </c>
    </row>
    <row r="4671" spans="1:6" x14ac:dyDescent="0.25">
      <c r="A4671" t="s">
        <v>25</v>
      </c>
      <c r="B4671" t="s">
        <v>6</v>
      </c>
      <c r="C4671" t="s">
        <v>45</v>
      </c>
      <c r="D4671" s="1">
        <v>44454</v>
      </c>
      <c r="E4671" s="4">
        <v>4802</v>
      </c>
      <c r="F4671">
        <v>267</v>
      </c>
    </row>
    <row r="4672" spans="1:6" x14ac:dyDescent="0.25">
      <c r="A4672" t="s">
        <v>37</v>
      </c>
      <c r="B4672" t="s">
        <v>27</v>
      </c>
      <c r="C4672" t="s">
        <v>52</v>
      </c>
      <c r="D4672" s="1">
        <v>44454</v>
      </c>
      <c r="E4672" s="4">
        <v>1981</v>
      </c>
      <c r="F4672">
        <v>87</v>
      </c>
    </row>
    <row r="4673" spans="1:6" x14ac:dyDescent="0.25">
      <c r="A4673" t="s">
        <v>41</v>
      </c>
      <c r="B4673" t="s">
        <v>6</v>
      </c>
      <c r="C4673" t="s">
        <v>36</v>
      </c>
      <c r="D4673" s="1">
        <v>44454</v>
      </c>
      <c r="E4673" s="4">
        <v>476</v>
      </c>
      <c r="F4673">
        <v>30</v>
      </c>
    </row>
    <row r="4674" spans="1:6" x14ac:dyDescent="0.25">
      <c r="A4674" t="s">
        <v>25</v>
      </c>
      <c r="B4674" t="s">
        <v>27</v>
      </c>
      <c r="C4674" t="s">
        <v>14</v>
      </c>
      <c r="D4674" s="1">
        <v>44454</v>
      </c>
      <c r="E4674" s="4">
        <v>3682</v>
      </c>
      <c r="F4674">
        <v>335</v>
      </c>
    </row>
    <row r="4675" spans="1:6" x14ac:dyDescent="0.25">
      <c r="A4675" t="s">
        <v>13</v>
      </c>
      <c r="B4675" t="s">
        <v>6</v>
      </c>
      <c r="C4675" t="s">
        <v>52</v>
      </c>
      <c r="D4675" s="1">
        <v>44454</v>
      </c>
      <c r="E4675" s="4">
        <v>1918</v>
      </c>
      <c r="F4675">
        <v>80</v>
      </c>
    </row>
    <row r="4676" spans="1:6" x14ac:dyDescent="0.25">
      <c r="A4676" t="s">
        <v>41</v>
      </c>
      <c r="B4676" t="s">
        <v>27</v>
      </c>
      <c r="C4676" t="s">
        <v>44</v>
      </c>
      <c r="D4676" s="1">
        <v>44454</v>
      </c>
      <c r="E4676" s="4">
        <v>1645</v>
      </c>
      <c r="F4676">
        <v>72</v>
      </c>
    </row>
    <row r="4677" spans="1:6" x14ac:dyDescent="0.25">
      <c r="A4677" t="s">
        <v>37</v>
      </c>
      <c r="B4677" t="s">
        <v>11</v>
      </c>
      <c r="C4677" t="s">
        <v>24</v>
      </c>
      <c r="D4677" s="1">
        <v>44454</v>
      </c>
      <c r="E4677" s="4">
        <v>826</v>
      </c>
      <c r="F4677">
        <v>44</v>
      </c>
    </row>
    <row r="4678" spans="1:6" x14ac:dyDescent="0.25">
      <c r="A4678" t="s">
        <v>10</v>
      </c>
      <c r="B4678" t="s">
        <v>9</v>
      </c>
      <c r="C4678" t="s">
        <v>26</v>
      </c>
      <c r="D4678" s="1">
        <v>44454</v>
      </c>
      <c r="E4678" s="4">
        <v>13734</v>
      </c>
      <c r="F4678">
        <v>840</v>
      </c>
    </row>
    <row r="4679" spans="1:6" x14ac:dyDescent="0.25">
      <c r="A4679" t="s">
        <v>25</v>
      </c>
      <c r="B4679" t="s">
        <v>21</v>
      </c>
      <c r="C4679" t="s">
        <v>44</v>
      </c>
      <c r="D4679" s="1">
        <v>44454</v>
      </c>
      <c r="E4679" s="4">
        <v>4200</v>
      </c>
      <c r="F4679">
        <v>168</v>
      </c>
    </row>
    <row r="4680" spans="1:6" x14ac:dyDescent="0.25">
      <c r="A4680" t="s">
        <v>23</v>
      </c>
      <c r="B4680" t="s">
        <v>21</v>
      </c>
      <c r="C4680" t="s">
        <v>36</v>
      </c>
      <c r="D4680" s="1">
        <v>44454</v>
      </c>
      <c r="E4680" s="4">
        <v>49</v>
      </c>
      <c r="F4680">
        <v>4</v>
      </c>
    </row>
    <row r="4681" spans="1:6" x14ac:dyDescent="0.25">
      <c r="A4681" t="s">
        <v>32</v>
      </c>
      <c r="B4681" t="s">
        <v>9</v>
      </c>
      <c r="C4681" t="s">
        <v>35</v>
      </c>
      <c r="D4681" s="1">
        <v>44455</v>
      </c>
      <c r="E4681" s="4">
        <v>3507</v>
      </c>
      <c r="F4681">
        <v>293</v>
      </c>
    </row>
    <row r="4682" spans="1:6" x14ac:dyDescent="0.25">
      <c r="A4682" t="s">
        <v>18</v>
      </c>
      <c r="B4682" t="s">
        <v>11</v>
      </c>
      <c r="C4682" t="s">
        <v>45</v>
      </c>
      <c r="D4682" s="1">
        <v>44455</v>
      </c>
      <c r="E4682" s="4">
        <v>3535</v>
      </c>
      <c r="F4682">
        <v>236</v>
      </c>
    </row>
    <row r="4683" spans="1:6" x14ac:dyDescent="0.25">
      <c r="A4683" t="s">
        <v>51</v>
      </c>
      <c r="B4683" t="s">
        <v>27</v>
      </c>
      <c r="C4683" t="s">
        <v>43</v>
      </c>
      <c r="D4683" s="1">
        <v>44455</v>
      </c>
      <c r="E4683" s="4">
        <v>11774</v>
      </c>
      <c r="F4683">
        <v>693</v>
      </c>
    </row>
    <row r="4684" spans="1:6" x14ac:dyDescent="0.25">
      <c r="A4684" t="s">
        <v>15</v>
      </c>
      <c r="B4684" t="s">
        <v>21</v>
      </c>
      <c r="C4684" t="s">
        <v>45</v>
      </c>
      <c r="D4684" s="1">
        <v>44455</v>
      </c>
      <c r="E4684" s="4">
        <v>6664</v>
      </c>
      <c r="F4684">
        <v>371</v>
      </c>
    </row>
    <row r="4685" spans="1:6" x14ac:dyDescent="0.25">
      <c r="A4685" t="s">
        <v>33</v>
      </c>
      <c r="B4685" t="s">
        <v>9</v>
      </c>
      <c r="C4685" t="s">
        <v>52</v>
      </c>
      <c r="D4685" s="1">
        <v>44455</v>
      </c>
      <c r="E4685" s="4">
        <v>3157</v>
      </c>
      <c r="F4685">
        <v>132</v>
      </c>
    </row>
    <row r="4686" spans="1:6" x14ac:dyDescent="0.25">
      <c r="A4686" t="s">
        <v>41</v>
      </c>
      <c r="B4686" t="s">
        <v>21</v>
      </c>
      <c r="C4686" t="s">
        <v>30</v>
      </c>
      <c r="D4686" s="1">
        <v>44455</v>
      </c>
      <c r="E4686" s="4">
        <v>4494</v>
      </c>
      <c r="F4686">
        <v>562</v>
      </c>
    </row>
    <row r="4687" spans="1:6" x14ac:dyDescent="0.25">
      <c r="A4687" t="s">
        <v>20</v>
      </c>
      <c r="B4687" t="s">
        <v>27</v>
      </c>
      <c r="C4687" t="s">
        <v>47</v>
      </c>
      <c r="D4687" s="1">
        <v>44455</v>
      </c>
      <c r="E4687" s="4">
        <v>3458</v>
      </c>
      <c r="F4687">
        <v>217</v>
      </c>
    </row>
    <row r="4688" spans="1:6" x14ac:dyDescent="0.25">
      <c r="A4688" t="s">
        <v>29</v>
      </c>
      <c r="B4688" t="s">
        <v>27</v>
      </c>
      <c r="C4688" t="s">
        <v>30</v>
      </c>
      <c r="D4688" s="1">
        <v>44455</v>
      </c>
      <c r="E4688" s="4">
        <v>469</v>
      </c>
      <c r="F4688">
        <v>94</v>
      </c>
    </row>
    <row r="4689" spans="1:6" x14ac:dyDescent="0.25">
      <c r="A4689" t="s">
        <v>46</v>
      </c>
      <c r="B4689" t="s">
        <v>6</v>
      </c>
      <c r="C4689" t="s">
        <v>7</v>
      </c>
      <c r="D4689" s="1">
        <v>44455</v>
      </c>
      <c r="E4689" s="4">
        <v>2520</v>
      </c>
      <c r="F4689">
        <v>101</v>
      </c>
    </row>
    <row r="4690" spans="1:6" x14ac:dyDescent="0.25">
      <c r="A4690" t="s">
        <v>25</v>
      </c>
      <c r="B4690" t="s">
        <v>16</v>
      </c>
      <c r="C4690" t="s">
        <v>44</v>
      </c>
      <c r="D4690" s="1">
        <v>44455</v>
      </c>
      <c r="E4690" s="4">
        <v>3563</v>
      </c>
      <c r="F4690">
        <v>155</v>
      </c>
    </row>
    <row r="4691" spans="1:6" x14ac:dyDescent="0.25">
      <c r="A4691" t="s">
        <v>32</v>
      </c>
      <c r="B4691" t="s">
        <v>16</v>
      </c>
      <c r="C4691" t="s">
        <v>47</v>
      </c>
      <c r="D4691" s="1">
        <v>44455</v>
      </c>
      <c r="E4691" s="4">
        <v>581</v>
      </c>
      <c r="F4691">
        <v>31</v>
      </c>
    </row>
    <row r="4692" spans="1:6" x14ac:dyDescent="0.25">
      <c r="A4692" t="s">
        <v>37</v>
      </c>
      <c r="B4692" t="s">
        <v>21</v>
      </c>
      <c r="C4692" t="s">
        <v>43</v>
      </c>
      <c r="D4692" s="1">
        <v>44455</v>
      </c>
      <c r="E4692" s="4">
        <v>3899</v>
      </c>
      <c r="F4692">
        <v>230</v>
      </c>
    </row>
    <row r="4693" spans="1:6" x14ac:dyDescent="0.25">
      <c r="A4693" t="s">
        <v>34</v>
      </c>
      <c r="B4693" t="s">
        <v>11</v>
      </c>
      <c r="C4693" t="s">
        <v>17</v>
      </c>
      <c r="D4693" s="1">
        <v>44455</v>
      </c>
      <c r="E4693" s="4">
        <v>2884</v>
      </c>
      <c r="F4693">
        <v>170</v>
      </c>
    </row>
    <row r="4694" spans="1:6" x14ac:dyDescent="0.25">
      <c r="A4694" t="s">
        <v>15</v>
      </c>
      <c r="B4694" t="s">
        <v>9</v>
      </c>
      <c r="C4694" t="s">
        <v>38</v>
      </c>
      <c r="D4694" s="1">
        <v>44455</v>
      </c>
      <c r="E4694" s="4">
        <v>2933</v>
      </c>
      <c r="F4694">
        <v>123</v>
      </c>
    </row>
    <row r="4695" spans="1:6" x14ac:dyDescent="0.25">
      <c r="A4695" t="s">
        <v>8</v>
      </c>
      <c r="B4695" t="s">
        <v>16</v>
      </c>
      <c r="C4695" t="s">
        <v>47</v>
      </c>
      <c r="D4695" s="1">
        <v>44455</v>
      </c>
      <c r="E4695" s="4">
        <v>2576</v>
      </c>
      <c r="F4695">
        <v>144</v>
      </c>
    </row>
    <row r="4696" spans="1:6" x14ac:dyDescent="0.25">
      <c r="A4696" t="s">
        <v>39</v>
      </c>
      <c r="B4696" t="s">
        <v>9</v>
      </c>
      <c r="C4696" t="s">
        <v>28</v>
      </c>
      <c r="D4696" s="1">
        <v>44455</v>
      </c>
      <c r="E4696" s="4">
        <v>4228</v>
      </c>
      <c r="F4696">
        <v>604</v>
      </c>
    </row>
    <row r="4697" spans="1:6" x14ac:dyDescent="0.25">
      <c r="A4697" t="s">
        <v>41</v>
      </c>
      <c r="B4697" t="s">
        <v>16</v>
      </c>
      <c r="C4697" t="s">
        <v>7</v>
      </c>
      <c r="D4697" s="1">
        <v>44455</v>
      </c>
      <c r="E4697" s="4">
        <v>5194</v>
      </c>
      <c r="F4697">
        <v>217</v>
      </c>
    </row>
    <row r="4698" spans="1:6" x14ac:dyDescent="0.25">
      <c r="A4698" t="s">
        <v>13</v>
      </c>
      <c r="B4698" t="s">
        <v>16</v>
      </c>
      <c r="C4698" t="s">
        <v>12</v>
      </c>
      <c r="D4698" s="1">
        <v>44455</v>
      </c>
      <c r="E4698" s="4">
        <v>987</v>
      </c>
      <c r="F4698">
        <v>42</v>
      </c>
    </row>
    <row r="4699" spans="1:6" x14ac:dyDescent="0.25">
      <c r="A4699" t="s">
        <v>23</v>
      </c>
      <c r="B4699" t="s">
        <v>21</v>
      </c>
      <c r="C4699" t="s">
        <v>38</v>
      </c>
      <c r="D4699" s="1">
        <v>44455</v>
      </c>
      <c r="E4699" s="4">
        <v>1904</v>
      </c>
      <c r="F4699">
        <v>77</v>
      </c>
    </row>
    <row r="4700" spans="1:6" x14ac:dyDescent="0.25">
      <c r="A4700" t="s">
        <v>10</v>
      </c>
      <c r="B4700" t="s">
        <v>6</v>
      </c>
      <c r="C4700" t="s">
        <v>36</v>
      </c>
      <c r="D4700" s="1">
        <v>44455</v>
      </c>
      <c r="E4700" s="4">
        <v>875</v>
      </c>
      <c r="F4700">
        <v>63</v>
      </c>
    </row>
    <row r="4701" spans="1:6" x14ac:dyDescent="0.25">
      <c r="A4701" t="s">
        <v>49</v>
      </c>
      <c r="B4701" t="s">
        <v>11</v>
      </c>
      <c r="C4701" t="s">
        <v>45</v>
      </c>
      <c r="D4701" s="1">
        <v>44455</v>
      </c>
      <c r="E4701" s="4">
        <v>350</v>
      </c>
      <c r="F4701">
        <v>21</v>
      </c>
    </row>
    <row r="4702" spans="1:6" x14ac:dyDescent="0.25">
      <c r="A4702" t="s">
        <v>13</v>
      </c>
      <c r="B4702" t="s">
        <v>9</v>
      </c>
      <c r="C4702" t="s">
        <v>12</v>
      </c>
      <c r="D4702" s="1">
        <v>44455</v>
      </c>
      <c r="E4702" s="4">
        <v>5208</v>
      </c>
      <c r="F4702">
        <v>217</v>
      </c>
    </row>
    <row r="4703" spans="1:6" x14ac:dyDescent="0.25">
      <c r="A4703" t="s">
        <v>34</v>
      </c>
      <c r="B4703" t="s">
        <v>16</v>
      </c>
      <c r="C4703" t="s">
        <v>44</v>
      </c>
      <c r="D4703" s="1">
        <v>44455</v>
      </c>
      <c r="E4703" s="4">
        <v>6615</v>
      </c>
      <c r="F4703">
        <v>265</v>
      </c>
    </row>
    <row r="4704" spans="1:6" x14ac:dyDescent="0.25">
      <c r="A4704" t="s">
        <v>37</v>
      </c>
      <c r="B4704" t="s">
        <v>6</v>
      </c>
      <c r="C4704" t="s">
        <v>52</v>
      </c>
      <c r="D4704" s="1">
        <v>44455</v>
      </c>
      <c r="E4704" s="4">
        <v>2205</v>
      </c>
      <c r="F4704">
        <v>89</v>
      </c>
    </row>
    <row r="4705" spans="1:6" x14ac:dyDescent="0.25">
      <c r="A4705" t="s">
        <v>51</v>
      </c>
      <c r="B4705" t="s">
        <v>21</v>
      </c>
      <c r="C4705" t="s">
        <v>31</v>
      </c>
      <c r="D4705" s="1">
        <v>44455</v>
      </c>
      <c r="E4705" s="4">
        <v>7658</v>
      </c>
      <c r="F4705">
        <v>770</v>
      </c>
    </row>
    <row r="4706" spans="1:6" x14ac:dyDescent="0.25">
      <c r="A4706" t="s">
        <v>29</v>
      </c>
      <c r="B4706" t="s">
        <v>27</v>
      </c>
      <c r="C4706" t="s">
        <v>48</v>
      </c>
      <c r="D4706" s="1">
        <v>44455</v>
      </c>
      <c r="E4706" s="4">
        <v>8834</v>
      </c>
      <c r="F4706">
        <v>442</v>
      </c>
    </row>
    <row r="4707" spans="1:6" x14ac:dyDescent="0.25">
      <c r="A4707" t="s">
        <v>10</v>
      </c>
      <c r="B4707" t="s">
        <v>9</v>
      </c>
      <c r="C4707" t="s">
        <v>19</v>
      </c>
      <c r="D4707" s="1">
        <v>44455</v>
      </c>
      <c r="E4707" s="4">
        <v>1029</v>
      </c>
      <c r="F4707">
        <v>55</v>
      </c>
    </row>
    <row r="4708" spans="1:6" x14ac:dyDescent="0.25">
      <c r="A4708" t="s">
        <v>34</v>
      </c>
      <c r="B4708" t="s">
        <v>16</v>
      </c>
      <c r="C4708" t="s">
        <v>22</v>
      </c>
      <c r="D4708" s="1">
        <v>44455</v>
      </c>
      <c r="E4708" s="4">
        <v>854</v>
      </c>
      <c r="F4708">
        <v>57</v>
      </c>
    </row>
    <row r="4709" spans="1:6" x14ac:dyDescent="0.25">
      <c r="A4709" t="s">
        <v>25</v>
      </c>
      <c r="B4709" t="s">
        <v>27</v>
      </c>
      <c r="C4709" t="s">
        <v>7</v>
      </c>
      <c r="D4709" s="1">
        <v>44455</v>
      </c>
      <c r="E4709" s="4">
        <v>1337</v>
      </c>
      <c r="F4709">
        <v>56</v>
      </c>
    </row>
    <row r="4710" spans="1:6" x14ac:dyDescent="0.25">
      <c r="A4710" t="s">
        <v>33</v>
      </c>
      <c r="B4710" t="s">
        <v>6</v>
      </c>
      <c r="C4710" t="s">
        <v>38</v>
      </c>
      <c r="D4710" s="1">
        <v>44455</v>
      </c>
      <c r="E4710" s="4">
        <v>2366</v>
      </c>
      <c r="F4710">
        <v>99</v>
      </c>
    </row>
    <row r="4711" spans="1:6" x14ac:dyDescent="0.25">
      <c r="A4711" t="s">
        <v>25</v>
      </c>
      <c r="B4711" t="s">
        <v>11</v>
      </c>
      <c r="C4711" t="s">
        <v>50</v>
      </c>
      <c r="D4711" s="1">
        <v>44455</v>
      </c>
      <c r="E4711" s="4">
        <v>4158</v>
      </c>
      <c r="F4711">
        <v>594</v>
      </c>
    </row>
    <row r="4712" spans="1:6" x14ac:dyDescent="0.25">
      <c r="A4712" t="s">
        <v>37</v>
      </c>
      <c r="B4712" t="s">
        <v>27</v>
      </c>
      <c r="C4712" t="s">
        <v>50</v>
      </c>
      <c r="D4712" s="1">
        <v>44456</v>
      </c>
      <c r="E4712" s="4">
        <v>4067</v>
      </c>
      <c r="F4712">
        <v>581</v>
      </c>
    </row>
    <row r="4713" spans="1:6" x14ac:dyDescent="0.25">
      <c r="A4713" t="s">
        <v>13</v>
      </c>
      <c r="B4713" t="s">
        <v>16</v>
      </c>
      <c r="C4713" t="s">
        <v>36</v>
      </c>
      <c r="D4713" s="1">
        <v>44456</v>
      </c>
      <c r="E4713" s="4">
        <v>4522</v>
      </c>
      <c r="F4713">
        <v>283</v>
      </c>
    </row>
    <row r="4714" spans="1:6" x14ac:dyDescent="0.25">
      <c r="A4714" t="s">
        <v>32</v>
      </c>
      <c r="B4714" t="s">
        <v>16</v>
      </c>
      <c r="C4714" t="s">
        <v>17</v>
      </c>
      <c r="D4714" s="1">
        <v>44456</v>
      </c>
      <c r="E4714" s="4">
        <v>2751</v>
      </c>
      <c r="F4714">
        <v>162</v>
      </c>
    </row>
    <row r="4715" spans="1:6" x14ac:dyDescent="0.25">
      <c r="A4715" t="s">
        <v>46</v>
      </c>
      <c r="B4715" t="s">
        <v>16</v>
      </c>
      <c r="C4715" t="s">
        <v>35</v>
      </c>
      <c r="D4715" s="1">
        <v>44456</v>
      </c>
      <c r="E4715" s="4">
        <v>973</v>
      </c>
      <c r="F4715">
        <v>70</v>
      </c>
    </row>
    <row r="4716" spans="1:6" x14ac:dyDescent="0.25">
      <c r="A4716" t="s">
        <v>10</v>
      </c>
      <c r="B4716" t="s">
        <v>16</v>
      </c>
      <c r="C4716" t="s">
        <v>28</v>
      </c>
      <c r="D4716" s="1">
        <v>44456</v>
      </c>
      <c r="E4716" s="4">
        <v>10332</v>
      </c>
      <c r="F4716">
        <v>1260</v>
      </c>
    </row>
    <row r="4717" spans="1:6" x14ac:dyDescent="0.25">
      <c r="A4717" t="s">
        <v>32</v>
      </c>
      <c r="B4717" t="s">
        <v>16</v>
      </c>
      <c r="C4717" t="s">
        <v>35</v>
      </c>
      <c r="D4717" s="1">
        <v>44456</v>
      </c>
      <c r="E4717" s="4">
        <v>3605</v>
      </c>
      <c r="F4717">
        <v>241</v>
      </c>
    </row>
    <row r="4718" spans="1:6" x14ac:dyDescent="0.25">
      <c r="A4718" t="s">
        <v>51</v>
      </c>
      <c r="B4718" t="s">
        <v>9</v>
      </c>
      <c r="C4718" t="s">
        <v>26</v>
      </c>
      <c r="D4718" s="1">
        <v>44456</v>
      </c>
      <c r="E4718" s="4">
        <v>11865</v>
      </c>
      <c r="F4718">
        <v>625</v>
      </c>
    </row>
    <row r="4719" spans="1:6" x14ac:dyDescent="0.25">
      <c r="A4719" t="s">
        <v>8</v>
      </c>
      <c r="B4719" t="s">
        <v>27</v>
      </c>
      <c r="C4719" t="s">
        <v>7</v>
      </c>
      <c r="D4719" s="1">
        <v>44456</v>
      </c>
      <c r="E4719" s="4">
        <v>567</v>
      </c>
      <c r="F4719">
        <v>24</v>
      </c>
    </row>
    <row r="4720" spans="1:6" x14ac:dyDescent="0.25">
      <c r="A4720" t="s">
        <v>10</v>
      </c>
      <c r="B4720" t="s">
        <v>27</v>
      </c>
      <c r="C4720" t="s">
        <v>52</v>
      </c>
      <c r="D4720" s="1">
        <v>44456</v>
      </c>
      <c r="E4720" s="4">
        <v>413</v>
      </c>
      <c r="F4720">
        <v>19</v>
      </c>
    </row>
    <row r="4721" spans="1:6" x14ac:dyDescent="0.25">
      <c r="A4721" t="s">
        <v>10</v>
      </c>
      <c r="B4721" t="s">
        <v>9</v>
      </c>
      <c r="C4721" t="s">
        <v>50</v>
      </c>
      <c r="D4721" s="1">
        <v>44456</v>
      </c>
      <c r="E4721" s="4">
        <v>2107</v>
      </c>
      <c r="F4721">
        <v>264</v>
      </c>
    </row>
    <row r="4722" spans="1:6" x14ac:dyDescent="0.25">
      <c r="A4722" t="s">
        <v>46</v>
      </c>
      <c r="B4722" t="s">
        <v>27</v>
      </c>
      <c r="C4722" t="s">
        <v>43</v>
      </c>
      <c r="D4722" s="1">
        <v>44456</v>
      </c>
      <c r="E4722" s="4">
        <v>5236</v>
      </c>
      <c r="F4722">
        <v>276</v>
      </c>
    </row>
    <row r="4723" spans="1:6" x14ac:dyDescent="0.25">
      <c r="A4723" t="s">
        <v>39</v>
      </c>
      <c r="B4723" t="s">
        <v>6</v>
      </c>
      <c r="C4723" t="s">
        <v>48</v>
      </c>
      <c r="D4723" s="1">
        <v>44456</v>
      </c>
      <c r="E4723" s="4">
        <v>12831</v>
      </c>
      <c r="F4723">
        <v>611</v>
      </c>
    </row>
    <row r="4724" spans="1:6" x14ac:dyDescent="0.25">
      <c r="A4724" t="s">
        <v>46</v>
      </c>
      <c r="B4724" t="s">
        <v>9</v>
      </c>
      <c r="C4724" t="s">
        <v>22</v>
      </c>
      <c r="D4724" s="1">
        <v>44456</v>
      </c>
      <c r="E4724" s="4">
        <v>11249</v>
      </c>
      <c r="F4724">
        <v>840</v>
      </c>
    </row>
    <row r="4725" spans="1:6" x14ac:dyDescent="0.25">
      <c r="A4725" t="s">
        <v>51</v>
      </c>
      <c r="B4725" t="s">
        <v>9</v>
      </c>
      <c r="C4725" t="s">
        <v>48</v>
      </c>
      <c r="D4725" s="1">
        <v>44456</v>
      </c>
      <c r="E4725" s="4">
        <v>4053</v>
      </c>
      <c r="F4725">
        <v>177</v>
      </c>
    </row>
    <row r="4726" spans="1:6" x14ac:dyDescent="0.25">
      <c r="A4726" t="s">
        <v>49</v>
      </c>
      <c r="B4726" t="s">
        <v>16</v>
      </c>
      <c r="C4726" t="s">
        <v>31</v>
      </c>
      <c r="D4726" s="1">
        <v>44456</v>
      </c>
      <c r="E4726" s="4">
        <v>2205</v>
      </c>
      <c r="F4726">
        <v>245</v>
      </c>
    </row>
    <row r="4727" spans="1:6" x14ac:dyDescent="0.25">
      <c r="A4727" t="s">
        <v>29</v>
      </c>
      <c r="B4727" t="s">
        <v>11</v>
      </c>
      <c r="C4727" t="s">
        <v>44</v>
      </c>
      <c r="D4727" s="1">
        <v>44456</v>
      </c>
      <c r="E4727" s="4">
        <v>3640</v>
      </c>
      <c r="F4727">
        <v>166</v>
      </c>
    </row>
    <row r="4728" spans="1:6" x14ac:dyDescent="0.25">
      <c r="A4728" t="s">
        <v>41</v>
      </c>
      <c r="B4728" t="s">
        <v>21</v>
      </c>
      <c r="C4728" t="s">
        <v>48</v>
      </c>
      <c r="D4728" s="1">
        <v>44456</v>
      </c>
      <c r="E4728" s="4">
        <v>8267</v>
      </c>
      <c r="F4728">
        <v>394</v>
      </c>
    </row>
    <row r="4729" spans="1:6" x14ac:dyDescent="0.25">
      <c r="A4729" t="s">
        <v>25</v>
      </c>
      <c r="B4729" t="s">
        <v>21</v>
      </c>
      <c r="C4729" t="s">
        <v>38</v>
      </c>
      <c r="D4729" s="1">
        <v>44456</v>
      </c>
      <c r="E4729" s="4">
        <v>2450</v>
      </c>
      <c r="F4729">
        <v>103</v>
      </c>
    </row>
    <row r="4730" spans="1:6" x14ac:dyDescent="0.25">
      <c r="A4730" t="s">
        <v>29</v>
      </c>
      <c r="B4730" t="s">
        <v>27</v>
      </c>
      <c r="C4730" t="s">
        <v>52</v>
      </c>
      <c r="D4730" s="1">
        <v>44456</v>
      </c>
      <c r="E4730" s="4">
        <v>10199</v>
      </c>
      <c r="F4730">
        <v>408</v>
      </c>
    </row>
    <row r="4731" spans="1:6" x14ac:dyDescent="0.25">
      <c r="A4731" t="s">
        <v>18</v>
      </c>
      <c r="B4731" t="s">
        <v>27</v>
      </c>
      <c r="C4731" t="s">
        <v>22</v>
      </c>
      <c r="D4731" s="1">
        <v>44456</v>
      </c>
      <c r="E4731" s="4">
        <v>6174</v>
      </c>
      <c r="F4731">
        <v>441</v>
      </c>
    </row>
    <row r="4732" spans="1:6" x14ac:dyDescent="0.25">
      <c r="A4732" t="s">
        <v>49</v>
      </c>
      <c r="B4732" t="s">
        <v>6</v>
      </c>
      <c r="C4732" t="s">
        <v>12</v>
      </c>
      <c r="D4732" s="1">
        <v>44456</v>
      </c>
      <c r="E4732" s="4">
        <v>3934</v>
      </c>
      <c r="F4732">
        <v>152</v>
      </c>
    </row>
    <row r="4733" spans="1:6" x14ac:dyDescent="0.25">
      <c r="A4733" t="s">
        <v>51</v>
      </c>
      <c r="B4733" t="s">
        <v>16</v>
      </c>
      <c r="C4733" t="s">
        <v>17</v>
      </c>
      <c r="D4733" s="1">
        <v>44456</v>
      </c>
      <c r="E4733" s="4">
        <v>1848</v>
      </c>
      <c r="F4733">
        <v>116</v>
      </c>
    </row>
    <row r="4734" spans="1:6" x14ac:dyDescent="0.25">
      <c r="A4734" t="s">
        <v>32</v>
      </c>
      <c r="B4734" t="s">
        <v>21</v>
      </c>
      <c r="C4734" t="s">
        <v>52</v>
      </c>
      <c r="D4734" s="1">
        <v>44456</v>
      </c>
      <c r="E4734" s="4">
        <v>2079</v>
      </c>
      <c r="F4734">
        <v>87</v>
      </c>
    </row>
    <row r="4735" spans="1:6" x14ac:dyDescent="0.25">
      <c r="A4735" t="s">
        <v>41</v>
      </c>
      <c r="B4735" t="s">
        <v>11</v>
      </c>
      <c r="C4735" t="s">
        <v>44</v>
      </c>
      <c r="D4735" s="1">
        <v>44456</v>
      </c>
      <c r="E4735" s="4">
        <v>434</v>
      </c>
      <c r="F4735">
        <v>20</v>
      </c>
    </row>
    <row r="4736" spans="1:6" x14ac:dyDescent="0.25">
      <c r="A4736" t="s">
        <v>8</v>
      </c>
      <c r="B4736" t="s">
        <v>11</v>
      </c>
      <c r="C4736" t="s">
        <v>43</v>
      </c>
      <c r="D4736" s="1">
        <v>44456</v>
      </c>
      <c r="E4736" s="4">
        <v>889</v>
      </c>
      <c r="F4736">
        <v>47</v>
      </c>
    </row>
    <row r="4737" spans="1:6" x14ac:dyDescent="0.25">
      <c r="A4737" t="s">
        <v>10</v>
      </c>
      <c r="B4737" t="s">
        <v>16</v>
      </c>
      <c r="C4737" t="s">
        <v>47</v>
      </c>
      <c r="D4737" s="1">
        <v>44456</v>
      </c>
      <c r="E4737" s="4">
        <v>3472</v>
      </c>
      <c r="F4737">
        <v>193</v>
      </c>
    </row>
    <row r="4738" spans="1:6" x14ac:dyDescent="0.25">
      <c r="A4738" t="s">
        <v>32</v>
      </c>
      <c r="B4738" t="s">
        <v>27</v>
      </c>
      <c r="C4738" t="s">
        <v>42</v>
      </c>
      <c r="D4738" s="1">
        <v>44456</v>
      </c>
      <c r="E4738" s="4">
        <v>8183</v>
      </c>
      <c r="F4738">
        <v>512</v>
      </c>
    </row>
    <row r="4739" spans="1:6" x14ac:dyDescent="0.25">
      <c r="A4739" t="s">
        <v>34</v>
      </c>
      <c r="B4739" t="s">
        <v>6</v>
      </c>
      <c r="C4739" t="s">
        <v>43</v>
      </c>
      <c r="D4739" s="1">
        <v>44456</v>
      </c>
      <c r="E4739" s="4">
        <v>3990</v>
      </c>
      <c r="F4739">
        <v>222</v>
      </c>
    </row>
    <row r="4740" spans="1:6" x14ac:dyDescent="0.25">
      <c r="A4740" t="s">
        <v>33</v>
      </c>
      <c r="B4740" t="s">
        <v>6</v>
      </c>
      <c r="C4740" t="s">
        <v>36</v>
      </c>
      <c r="D4740" s="1">
        <v>44456</v>
      </c>
      <c r="E4740" s="4">
        <v>4529</v>
      </c>
      <c r="F4740">
        <v>302</v>
      </c>
    </row>
    <row r="4741" spans="1:6" x14ac:dyDescent="0.25">
      <c r="A4741" t="s">
        <v>15</v>
      </c>
      <c r="B4741" t="s">
        <v>16</v>
      </c>
      <c r="C4741" t="s">
        <v>17</v>
      </c>
      <c r="D4741" s="1">
        <v>44456</v>
      </c>
      <c r="E4741" s="4">
        <v>9268</v>
      </c>
      <c r="F4741">
        <v>662</v>
      </c>
    </row>
    <row r="4742" spans="1:6" x14ac:dyDescent="0.25">
      <c r="A4742" t="s">
        <v>49</v>
      </c>
      <c r="B4742" t="s">
        <v>21</v>
      </c>
      <c r="C4742" t="s">
        <v>43</v>
      </c>
      <c r="D4742" s="1">
        <v>44456</v>
      </c>
      <c r="E4742" s="4">
        <v>12103</v>
      </c>
      <c r="F4742">
        <v>637</v>
      </c>
    </row>
    <row r="4743" spans="1:6" x14ac:dyDescent="0.25">
      <c r="A4743" t="s">
        <v>25</v>
      </c>
      <c r="B4743" t="s">
        <v>6</v>
      </c>
      <c r="C4743" t="s">
        <v>48</v>
      </c>
      <c r="D4743" s="1">
        <v>44456</v>
      </c>
      <c r="E4743" s="4">
        <v>6615</v>
      </c>
      <c r="F4743">
        <v>288</v>
      </c>
    </row>
    <row r="4744" spans="1:6" x14ac:dyDescent="0.25">
      <c r="A4744" t="s">
        <v>20</v>
      </c>
      <c r="B4744" t="s">
        <v>16</v>
      </c>
      <c r="C4744" t="s">
        <v>26</v>
      </c>
      <c r="D4744" s="1">
        <v>44459</v>
      </c>
      <c r="E4744" s="4">
        <v>2338</v>
      </c>
      <c r="F4744">
        <v>138</v>
      </c>
    </row>
    <row r="4745" spans="1:6" x14ac:dyDescent="0.25">
      <c r="A4745" t="s">
        <v>51</v>
      </c>
      <c r="B4745" t="s">
        <v>16</v>
      </c>
      <c r="C4745" t="s">
        <v>44</v>
      </c>
      <c r="D4745" s="1">
        <v>44459</v>
      </c>
      <c r="E4745" s="4">
        <v>5523</v>
      </c>
      <c r="F4745">
        <v>252</v>
      </c>
    </row>
    <row r="4746" spans="1:6" x14ac:dyDescent="0.25">
      <c r="A4746" t="s">
        <v>25</v>
      </c>
      <c r="B4746" t="s">
        <v>9</v>
      </c>
      <c r="C4746" t="s">
        <v>47</v>
      </c>
      <c r="D4746" s="1">
        <v>44459</v>
      </c>
      <c r="E4746" s="4">
        <v>210</v>
      </c>
      <c r="F4746">
        <v>13</v>
      </c>
    </row>
    <row r="4747" spans="1:6" x14ac:dyDescent="0.25">
      <c r="A4747" t="s">
        <v>13</v>
      </c>
      <c r="B4747" t="s">
        <v>11</v>
      </c>
      <c r="C4747" t="s">
        <v>42</v>
      </c>
      <c r="D4747" s="1">
        <v>44459</v>
      </c>
      <c r="E4747" s="4">
        <v>7602</v>
      </c>
      <c r="F4747">
        <v>543</v>
      </c>
    </row>
    <row r="4748" spans="1:6" x14ac:dyDescent="0.25">
      <c r="A4748" t="s">
        <v>41</v>
      </c>
      <c r="B4748" t="s">
        <v>27</v>
      </c>
      <c r="C4748" t="s">
        <v>24</v>
      </c>
      <c r="D4748" s="1">
        <v>44459</v>
      </c>
      <c r="E4748" s="4">
        <v>1603</v>
      </c>
      <c r="F4748">
        <v>77</v>
      </c>
    </row>
    <row r="4749" spans="1:6" x14ac:dyDescent="0.25">
      <c r="A4749" t="s">
        <v>34</v>
      </c>
      <c r="B4749" t="s">
        <v>6</v>
      </c>
      <c r="C4749" t="s">
        <v>35</v>
      </c>
      <c r="D4749" s="1">
        <v>44459</v>
      </c>
      <c r="E4749" s="4">
        <v>4354</v>
      </c>
      <c r="F4749">
        <v>335</v>
      </c>
    </row>
    <row r="4750" spans="1:6" x14ac:dyDescent="0.25">
      <c r="A4750" t="s">
        <v>25</v>
      </c>
      <c r="B4750" t="s">
        <v>9</v>
      </c>
      <c r="C4750" t="s">
        <v>12</v>
      </c>
      <c r="D4750" s="1">
        <v>44459</v>
      </c>
      <c r="E4750" s="4">
        <v>609</v>
      </c>
      <c r="F4750">
        <v>25</v>
      </c>
    </row>
    <row r="4751" spans="1:6" x14ac:dyDescent="0.25">
      <c r="A4751" t="s">
        <v>39</v>
      </c>
      <c r="B4751" t="s">
        <v>11</v>
      </c>
      <c r="C4751" t="s">
        <v>44</v>
      </c>
      <c r="D4751" s="1">
        <v>44459</v>
      </c>
      <c r="E4751" s="4">
        <v>175</v>
      </c>
      <c r="F4751">
        <v>8</v>
      </c>
    </row>
    <row r="4752" spans="1:6" x14ac:dyDescent="0.25">
      <c r="A4752" t="s">
        <v>49</v>
      </c>
      <c r="B4752" t="s">
        <v>11</v>
      </c>
      <c r="C4752" t="s">
        <v>26</v>
      </c>
      <c r="D4752" s="1">
        <v>44459</v>
      </c>
      <c r="E4752" s="4">
        <v>3675</v>
      </c>
      <c r="F4752">
        <v>205</v>
      </c>
    </row>
    <row r="4753" spans="1:6" x14ac:dyDescent="0.25">
      <c r="A4753" t="s">
        <v>5</v>
      </c>
      <c r="B4753" t="s">
        <v>16</v>
      </c>
      <c r="C4753" t="s">
        <v>45</v>
      </c>
      <c r="D4753" s="1">
        <v>44459</v>
      </c>
      <c r="E4753" s="4">
        <v>2940</v>
      </c>
      <c r="F4753">
        <v>184</v>
      </c>
    </row>
    <row r="4754" spans="1:6" x14ac:dyDescent="0.25">
      <c r="A4754" t="s">
        <v>8</v>
      </c>
      <c r="B4754" t="s">
        <v>6</v>
      </c>
      <c r="C4754" t="s">
        <v>14</v>
      </c>
      <c r="D4754" s="1">
        <v>44459</v>
      </c>
      <c r="E4754" s="4">
        <v>854</v>
      </c>
      <c r="F4754">
        <v>95</v>
      </c>
    </row>
    <row r="4755" spans="1:6" x14ac:dyDescent="0.25">
      <c r="A4755" t="s">
        <v>13</v>
      </c>
      <c r="B4755" t="s">
        <v>21</v>
      </c>
      <c r="C4755" t="s">
        <v>38</v>
      </c>
      <c r="D4755" s="1">
        <v>44459</v>
      </c>
      <c r="E4755" s="4">
        <v>2639</v>
      </c>
      <c r="F4755">
        <v>102</v>
      </c>
    </row>
    <row r="4756" spans="1:6" x14ac:dyDescent="0.25">
      <c r="A4756" t="s">
        <v>41</v>
      </c>
      <c r="B4756" t="s">
        <v>27</v>
      </c>
      <c r="C4756" t="s">
        <v>42</v>
      </c>
      <c r="D4756" s="1">
        <v>44459</v>
      </c>
      <c r="E4756" s="4">
        <v>14777</v>
      </c>
      <c r="F4756">
        <v>1120</v>
      </c>
    </row>
    <row r="4757" spans="1:6" x14ac:dyDescent="0.25">
      <c r="A4757" t="s">
        <v>8</v>
      </c>
      <c r="B4757" t="s">
        <v>21</v>
      </c>
      <c r="C4757" t="s">
        <v>19</v>
      </c>
      <c r="D4757" s="1">
        <v>44459</v>
      </c>
      <c r="E4757" s="4">
        <v>6020</v>
      </c>
      <c r="F4757">
        <v>335</v>
      </c>
    </row>
    <row r="4758" spans="1:6" x14ac:dyDescent="0.25">
      <c r="A4758" t="s">
        <v>33</v>
      </c>
      <c r="B4758" t="s">
        <v>9</v>
      </c>
      <c r="C4758" t="s">
        <v>45</v>
      </c>
      <c r="D4758" s="1">
        <v>44459</v>
      </c>
      <c r="E4758" s="4">
        <v>1974</v>
      </c>
      <c r="F4758">
        <v>110</v>
      </c>
    </row>
    <row r="4759" spans="1:6" x14ac:dyDescent="0.25">
      <c r="A4759" t="s">
        <v>32</v>
      </c>
      <c r="B4759" t="s">
        <v>11</v>
      </c>
      <c r="C4759" t="s">
        <v>50</v>
      </c>
      <c r="D4759" s="1">
        <v>44459</v>
      </c>
      <c r="E4759" s="4">
        <v>4067</v>
      </c>
      <c r="F4759">
        <v>581</v>
      </c>
    </row>
    <row r="4760" spans="1:6" x14ac:dyDescent="0.25">
      <c r="A4760" t="s">
        <v>49</v>
      </c>
      <c r="B4760" t="s">
        <v>11</v>
      </c>
      <c r="C4760" t="s">
        <v>12</v>
      </c>
      <c r="D4760" s="1">
        <v>44459</v>
      </c>
      <c r="E4760" s="4">
        <v>5712</v>
      </c>
      <c r="F4760">
        <v>229</v>
      </c>
    </row>
    <row r="4761" spans="1:6" x14ac:dyDescent="0.25">
      <c r="A4761" t="s">
        <v>49</v>
      </c>
      <c r="B4761" t="s">
        <v>6</v>
      </c>
      <c r="C4761" t="s">
        <v>19</v>
      </c>
      <c r="D4761" s="1">
        <v>44459</v>
      </c>
      <c r="E4761" s="4">
        <v>5425</v>
      </c>
      <c r="F4761">
        <v>286</v>
      </c>
    </row>
    <row r="4762" spans="1:6" x14ac:dyDescent="0.25">
      <c r="A4762" t="s">
        <v>49</v>
      </c>
      <c r="B4762" t="s">
        <v>6</v>
      </c>
      <c r="C4762" t="s">
        <v>42</v>
      </c>
      <c r="D4762" s="1">
        <v>44459</v>
      </c>
      <c r="E4762" s="4">
        <v>182</v>
      </c>
      <c r="F4762">
        <v>14</v>
      </c>
    </row>
    <row r="4763" spans="1:6" x14ac:dyDescent="0.25">
      <c r="A4763" t="s">
        <v>46</v>
      </c>
      <c r="B4763" t="s">
        <v>9</v>
      </c>
      <c r="C4763" t="s">
        <v>35</v>
      </c>
      <c r="D4763" s="1">
        <v>44459</v>
      </c>
      <c r="E4763" s="4">
        <v>567</v>
      </c>
      <c r="F4763">
        <v>48</v>
      </c>
    </row>
    <row r="4764" spans="1:6" x14ac:dyDescent="0.25">
      <c r="A4764" t="s">
        <v>32</v>
      </c>
      <c r="B4764" t="s">
        <v>9</v>
      </c>
      <c r="C4764" t="s">
        <v>52</v>
      </c>
      <c r="D4764" s="1">
        <v>44459</v>
      </c>
      <c r="E4764" s="4">
        <v>5418</v>
      </c>
      <c r="F4764">
        <v>236</v>
      </c>
    </row>
    <row r="4765" spans="1:6" x14ac:dyDescent="0.25">
      <c r="A4765" t="s">
        <v>37</v>
      </c>
      <c r="B4765" t="s">
        <v>16</v>
      </c>
      <c r="C4765" t="s">
        <v>38</v>
      </c>
      <c r="D4765" s="1">
        <v>44459</v>
      </c>
      <c r="E4765" s="4">
        <v>2667</v>
      </c>
      <c r="F4765">
        <v>103</v>
      </c>
    </row>
    <row r="4766" spans="1:6" x14ac:dyDescent="0.25">
      <c r="A4766" t="s">
        <v>20</v>
      </c>
      <c r="B4766" t="s">
        <v>21</v>
      </c>
      <c r="C4766" t="s">
        <v>44</v>
      </c>
      <c r="D4766" s="1">
        <v>44459</v>
      </c>
      <c r="E4766" s="4">
        <v>5712</v>
      </c>
      <c r="F4766">
        <v>249</v>
      </c>
    </row>
    <row r="4767" spans="1:6" x14ac:dyDescent="0.25">
      <c r="A4767" t="s">
        <v>39</v>
      </c>
      <c r="B4767" t="s">
        <v>6</v>
      </c>
      <c r="C4767" t="s">
        <v>19</v>
      </c>
      <c r="D4767" s="1">
        <v>44459</v>
      </c>
      <c r="E4767" s="4">
        <v>2170</v>
      </c>
      <c r="F4767">
        <v>128</v>
      </c>
    </row>
    <row r="4768" spans="1:6" x14ac:dyDescent="0.25">
      <c r="A4768" t="s">
        <v>37</v>
      </c>
      <c r="B4768" t="s">
        <v>11</v>
      </c>
      <c r="C4768" t="s">
        <v>19</v>
      </c>
      <c r="D4768" s="1">
        <v>44459</v>
      </c>
      <c r="E4768" s="4">
        <v>847</v>
      </c>
      <c r="F4768">
        <v>45</v>
      </c>
    </row>
    <row r="4769" spans="1:6" x14ac:dyDescent="0.25">
      <c r="A4769" t="s">
        <v>32</v>
      </c>
      <c r="B4769" t="s">
        <v>11</v>
      </c>
      <c r="C4769" t="s">
        <v>17</v>
      </c>
      <c r="D4769" s="1">
        <v>44459</v>
      </c>
      <c r="E4769" s="4">
        <v>2891</v>
      </c>
      <c r="F4769">
        <v>171</v>
      </c>
    </row>
    <row r="4770" spans="1:6" x14ac:dyDescent="0.25">
      <c r="A4770" t="s">
        <v>5</v>
      </c>
      <c r="B4770" t="s">
        <v>11</v>
      </c>
      <c r="C4770" t="s">
        <v>42</v>
      </c>
      <c r="D4770" s="1">
        <v>44460</v>
      </c>
      <c r="E4770" s="4">
        <v>798</v>
      </c>
      <c r="F4770">
        <v>54</v>
      </c>
    </row>
    <row r="4771" spans="1:6" x14ac:dyDescent="0.25">
      <c r="A4771" t="s">
        <v>49</v>
      </c>
      <c r="B4771" t="s">
        <v>27</v>
      </c>
      <c r="C4771" t="s">
        <v>28</v>
      </c>
      <c r="D4771" s="1">
        <v>44460</v>
      </c>
      <c r="E4771" s="4">
        <v>2891</v>
      </c>
      <c r="F4771">
        <v>482</v>
      </c>
    </row>
    <row r="4772" spans="1:6" x14ac:dyDescent="0.25">
      <c r="A4772" t="s">
        <v>23</v>
      </c>
      <c r="B4772" t="s">
        <v>11</v>
      </c>
      <c r="C4772" t="s">
        <v>22</v>
      </c>
      <c r="D4772" s="1">
        <v>44460</v>
      </c>
      <c r="E4772" s="4">
        <v>13293</v>
      </c>
      <c r="F4772">
        <v>1050</v>
      </c>
    </row>
    <row r="4773" spans="1:6" x14ac:dyDescent="0.25">
      <c r="A4773" t="s">
        <v>15</v>
      </c>
      <c r="B4773" t="s">
        <v>16</v>
      </c>
      <c r="C4773" t="s">
        <v>28</v>
      </c>
      <c r="D4773" s="1">
        <v>44460</v>
      </c>
      <c r="E4773" s="4">
        <v>6860</v>
      </c>
      <c r="F4773">
        <v>840</v>
      </c>
    </row>
    <row r="4774" spans="1:6" x14ac:dyDescent="0.25">
      <c r="A4774" t="s">
        <v>49</v>
      </c>
      <c r="B4774" t="s">
        <v>27</v>
      </c>
      <c r="C4774" t="s">
        <v>52</v>
      </c>
      <c r="D4774" s="1">
        <v>44460</v>
      </c>
      <c r="E4774" s="4">
        <v>1603</v>
      </c>
      <c r="F4774">
        <v>70</v>
      </c>
    </row>
    <row r="4775" spans="1:6" x14ac:dyDescent="0.25">
      <c r="A4775" t="s">
        <v>39</v>
      </c>
      <c r="B4775" t="s">
        <v>6</v>
      </c>
      <c r="C4775" t="s">
        <v>28</v>
      </c>
      <c r="D4775" s="1">
        <v>44460</v>
      </c>
      <c r="E4775" s="4">
        <v>3325</v>
      </c>
      <c r="F4775">
        <v>416</v>
      </c>
    </row>
    <row r="4776" spans="1:6" x14ac:dyDescent="0.25">
      <c r="A4776" t="s">
        <v>34</v>
      </c>
      <c r="B4776" t="s">
        <v>21</v>
      </c>
      <c r="C4776" t="s">
        <v>44</v>
      </c>
      <c r="D4776" s="1">
        <v>44460</v>
      </c>
      <c r="E4776" s="4">
        <v>1799</v>
      </c>
      <c r="F4776">
        <v>79</v>
      </c>
    </row>
    <row r="4777" spans="1:6" x14ac:dyDescent="0.25">
      <c r="A4777" t="s">
        <v>32</v>
      </c>
      <c r="B4777" t="s">
        <v>11</v>
      </c>
      <c r="C4777" t="s">
        <v>24</v>
      </c>
      <c r="D4777" s="1">
        <v>44460</v>
      </c>
      <c r="E4777" s="4">
        <v>5579</v>
      </c>
      <c r="F4777">
        <v>294</v>
      </c>
    </row>
    <row r="4778" spans="1:6" x14ac:dyDescent="0.25">
      <c r="A4778" t="s">
        <v>13</v>
      </c>
      <c r="B4778" t="s">
        <v>9</v>
      </c>
      <c r="C4778" t="s">
        <v>35</v>
      </c>
      <c r="D4778" s="1">
        <v>44460</v>
      </c>
      <c r="E4778" s="4">
        <v>749</v>
      </c>
      <c r="F4778">
        <v>63</v>
      </c>
    </row>
    <row r="4779" spans="1:6" x14ac:dyDescent="0.25">
      <c r="A4779" t="s">
        <v>34</v>
      </c>
      <c r="B4779" t="s">
        <v>16</v>
      </c>
      <c r="C4779" t="s">
        <v>36</v>
      </c>
      <c r="D4779" s="1">
        <v>44460</v>
      </c>
      <c r="E4779" s="4">
        <v>3003</v>
      </c>
      <c r="F4779">
        <v>231</v>
      </c>
    </row>
    <row r="4780" spans="1:6" x14ac:dyDescent="0.25">
      <c r="A4780" t="s">
        <v>18</v>
      </c>
      <c r="B4780" t="s">
        <v>16</v>
      </c>
      <c r="C4780" t="s">
        <v>35</v>
      </c>
      <c r="D4780" s="1">
        <v>44460</v>
      </c>
      <c r="E4780" s="4">
        <v>3927</v>
      </c>
      <c r="F4780">
        <v>303</v>
      </c>
    </row>
    <row r="4781" spans="1:6" x14ac:dyDescent="0.25">
      <c r="A4781" t="s">
        <v>39</v>
      </c>
      <c r="B4781" t="s">
        <v>6</v>
      </c>
      <c r="C4781" t="s">
        <v>36</v>
      </c>
      <c r="D4781" s="1">
        <v>44460</v>
      </c>
      <c r="E4781" s="4">
        <v>252</v>
      </c>
      <c r="F4781">
        <v>16</v>
      </c>
    </row>
    <row r="4782" spans="1:6" x14ac:dyDescent="0.25">
      <c r="A4782" t="s">
        <v>40</v>
      </c>
      <c r="B4782" t="s">
        <v>6</v>
      </c>
      <c r="C4782" t="s">
        <v>19</v>
      </c>
      <c r="D4782" s="1">
        <v>44460</v>
      </c>
      <c r="E4782" s="4">
        <v>2611</v>
      </c>
      <c r="F4782">
        <v>131</v>
      </c>
    </row>
    <row r="4783" spans="1:6" x14ac:dyDescent="0.25">
      <c r="A4783" t="s">
        <v>46</v>
      </c>
      <c r="B4783" t="s">
        <v>6</v>
      </c>
      <c r="C4783" t="s">
        <v>14</v>
      </c>
      <c r="D4783" s="1">
        <v>44460</v>
      </c>
      <c r="E4783" s="4">
        <v>7357</v>
      </c>
      <c r="F4783">
        <v>669</v>
      </c>
    </row>
    <row r="4784" spans="1:6" x14ac:dyDescent="0.25">
      <c r="A4784" t="s">
        <v>37</v>
      </c>
      <c r="B4784" t="s">
        <v>9</v>
      </c>
      <c r="C4784" t="s">
        <v>36</v>
      </c>
      <c r="D4784" s="1">
        <v>44460</v>
      </c>
      <c r="E4784" s="4">
        <v>5229</v>
      </c>
      <c r="F4784">
        <v>327</v>
      </c>
    </row>
    <row r="4785" spans="1:6" x14ac:dyDescent="0.25">
      <c r="A4785" t="s">
        <v>40</v>
      </c>
      <c r="B4785" t="s">
        <v>21</v>
      </c>
      <c r="C4785" t="s">
        <v>17</v>
      </c>
      <c r="D4785" s="1">
        <v>44460</v>
      </c>
      <c r="E4785" s="4">
        <v>3220</v>
      </c>
      <c r="F4785">
        <v>215</v>
      </c>
    </row>
    <row r="4786" spans="1:6" x14ac:dyDescent="0.25">
      <c r="A4786" t="s">
        <v>5</v>
      </c>
      <c r="B4786" t="s">
        <v>21</v>
      </c>
      <c r="C4786" t="s">
        <v>45</v>
      </c>
      <c r="D4786" s="1">
        <v>44460</v>
      </c>
      <c r="E4786" s="4">
        <v>1400</v>
      </c>
      <c r="F4786">
        <v>83</v>
      </c>
    </row>
    <row r="4787" spans="1:6" x14ac:dyDescent="0.25">
      <c r="A4787" t="s">
        <v>49</v>
      </c>
      <c r="B4787" t="s">
        <v>11</v>
      </c>
      <c r="C4787" t="s">
        <v>43</v>
      </c>
      <c r="D4787" s="1">
        <v>44460</v>
      </c>
      <c r="E4787" s="4">
        <v>1582</v>
      </c>
      <c r="F4787">
        <v>80</v>
      </c>
    </row>
    <row r="4788" spans="1:6" x14ac:dyDescent="0.25">
      <c r="A4788" t="s">
        <v>39</v>
      </c>
      <c r="B4788" t="s">
        <v>6</v>
      </c>
      <c r="C4788" t="s">
        <v>47</v>
      </c>
      <c r="D4788" s="1">
        <v>44460</v>
      </c>
      <c r="E4788" s="4">
        <v>14</v>
      </c>
      <c r="F4788">
        <v>1</v>
      </c>
    </row>
    <row r="4789" spans="1:6" x14ac:dyDescent="0.25">
      <c r="A4789" t="s">
        <v>40</v>
      </c>
      <c r="B4789" t="s">
        <v>21</v>
      </c>
      <c r="C4789" t="s">
        <v>12</v>
      </c>
      <c r="D4789" s="1">
        <v>44460</v>
      </c>
      <c r="E4789" s="4">
        <v>2275</v>
      </c>
      <c r="F4789">
        <v>91</v>
      </c>
    </row>
    <row r="4790" spans="1:6" x14ac:dyDescent="0.25">
      <c r="A4790" t="s">
        <v>25</v>
      </c>
      <c r="B4790" t="s">
        <v>11</v>
      </c>
      <c r="C4790" t="s">
        <v>48</v>
      </c>
      <c r="D4790" s="1">
        <v>44460</v>
      </c>
      <c r="E4790" s="4">
        <v>819</v>
      </c>
      <c r="F4790">
        <v>38</v>
      </c>
    </row>
    <row r="4791" spans="1:6" x14ac:dyDescent="0.25">
      <c r="A4791" t="s">
        <v>5</v>
      </c>
      <c r="B4791" t="s">
        <v>27</v>
      </c>
      <c r="C4791" t="s">
        <v>48</v>
      </c>
      <c r="D4791" s="1">
        <v>44460</v>
      </c>
      <c r="E4791" s="4">
        <v>3514</v>
      </c>
      <c r="F4791">
        <v>153</v>
      </c>
    </row>
    <row r="4792" spans="1:6" x14ac:dyDescent="0.25">
      <c r="A4792" t="s">
        <v>13</v>
      </c>
      <c r="B4792" t="s">
        <v>16</v>
      </c>
      <c r="C4792" t="s">
        <v>35</v>
      </c>
      <c r="D4792" s="1">
        <v>44460</v>
      </c>
      <c r="E4792" s="4">
        <v>4417</v>
      </c>
      <c r="F4792">
        <v>369</v>
      </c>
    </row>
    <row r="4793" spans="1:6" x14ac:dyDescent="0.25">
      <c r="A4793" t="s">
        <v>49</v>
      </c>
      <c r="B4793" t="s">
        <v>9</v>
      </c>
      <c r="C4793" t="s">
        <v>28</v>
      </c>
      <c r="D4793" s="1">
        <v>44460</v>
      </c>
      <c r="E4793" s="4">
        <v>2401</v>
      </c>
      <c r="F4793">
        <v>401</v>
      </c>
    </row>
    <row r="4794" spans="1:6" x14ac:dyDescent="0.25">
      <c r="A4794" t="s">
        <v>33</v>
      </c>
      <c r="B4794" t="s">
        <v>27</v>
      </c>
      <c r="C4794" t="s">
        <v>12</v>
      </c>
      <c r="D4794" s="1">
        <v>44460</v>
      </c>
      <c r="E4794" s="4">
        <v>5257</v>
      </c>
      <c r="F4794">
        <v>203</v>
      </c>
    </row>
    <row r="4795" spans="1:6" x14ac:dyDescent="0.25">
      <c r="A4795" t="s">
        <v>29</v>
      </c>
      <c r="B4795" t="s">
        <v>9</v>
      </c>
      <c r="C4795" t="s">
        <v>44</v>
      </c>
      <c r="D4795" s="1">
        <v>44460</v>
      </c>
      <c r="E4795" s="4">
        <v>3269</v>
      </c>
      <c r="F4795">
        <v>137</v>
      </c>
    </row>
    <row r="4796" spans="1:6" x14ac:dyDescent="0.25">
      <c r="A4796" t="s">
        <v>8</v>
      </c>
      <c r="B4796" t="s">
        <v>11</v>
      </c>
      <c r="C4796" t="s">
        <v>42</v>
      </c>
      <c r="D4796" s="1">
        <v>44460</v>
      </c>
      <c r="E4796" s="4">
        <v>3080</v>
      </c>
      <c r="F4796">
        <v>220</v>
      </c>
    </row>
    <row r="4797" spans="1:6" x14ac:dyDescent="0.25">
      <c r="A4797" t="s">
        <v>41</v>
      </c>
      <c r="B4797" t="s">
        <v>27</v>
      </c>
      <c r="C4797" t="s">
        <v>14</v>
      </c>
      <c r="D4797" s="1">
        <v>44460</v>
      </c>
      <c r="E4797" s="4">
        <v>3857</v>
      </c>
      <c r="F4797">
        <v>322</v>
      </c>
    </row>
    <row r="4798" spans="1:6" x14ac:dyDescent="0.25">
      <c r="A4798" t="s">
        <v>46</v>
      </c>
      <c r="B4798" t="s">
        <v>11</v>
      </c>
      <c r="C4798" t="s">
        <v>31</v>
      </c>
      <c r="D4798" s="1">
        <v>44460</v>
      </c>
      <c r="E4798" s="4">
        <v>1624</v>
      </c>
      <c r="F4798">
        <v>203</v>
      </c>
    </row>
    <row r="4799" spans="1:6" x14ac:dyDescent="0.25">
      <c r="A4799" t="s">
        <v>5</v>
      </c>
      <c r="B4799" t="s">
        <v>27</v>
      </c>
      <c r="C4799" t="s">
        <v>42</v>
      </c>
      <c r="D4799" s="1">
        <v>44460</v>
      </c>
      <c r="E4799" s="4">
        <v>1554</v>
      </c>
      <c r="F4799">
        <v>120</v>
      </c>
    </row>
    <row r="4800" spans="1:6" x14ac:dyDescent="0.25">
      <c r="A4800" t="s">
        <v>34</v>
      </c>
      <c r="B4800" t="s">
        <v>11</v>
      </c>
      <c r="C4800" t="s">
        <v>52</v>
      </c>
      <c r="D4800" s="1">
        <v>44460</v>
      </c>
      <c r="E4800" s="4">
        <v>3395</v>
      </c>
      <c r="F4800">
        <v>148</v>
      </c>
    </row>
    <row r="4801" spans="1:6" x14ac:dyDescent="0.25">
      <c r="A4801" t="s">
        <v>37</v>
      </c>
      <c r="B4801" t="s">
        <v>27</v>
      </c>
      <c r="C4801" t="s">
        <v>26</v>
      </c>
      <c r="D4801" s="1">
        <v>44460</v>
      </c>
      <c r="E4801" s="4">
        <v>3969</v>
      </c>
      <c r="F4801">
        <v>209</v>
      </c>
    </row>
    <row r="4802" spans="1:6" x14ac:dyDescent="0.25">
      <c r="A4802" t="s">
        <v>25</v>
      </c>
      <c r="B4802" t="s">
        <v>16</v>
      </c>
      <c r="C4802" t="s">
        <v>47</v>
      </c>
      <c r="D4802" s="1">
        <v>44460</v>
      </c>
      <c r="E4802" s="4">
        <v>2590</v>
      </c>
      <c r="F4802">
        <v>162</v>
      </c>
    </row>
    <row r="4803" spans="1:6" x14ac:dyDescent="0.25">
      <c r="A4803" t="s">
        <v>23</v>
      </c>
      <c r="B4803" t="s">
        <v>16</v>
      </c>
      <c r="C4803" t="s">
        <v>50</v>
      </c>
      <c r="D4803" s="1">
        <v>44460</v>
      </c>
      <c r="E4803" s="4">
        <v>3948</v>
      </c>
      <c r="F4803">
        <v>494</v>
      </c>
    </row>
    <row r="4804" spans="1:6" x14ac:dyDescent="0.25">
      <c r="A4804" t="s">
        <v>34</v>
      </c>
      <c r="B4804" t="s">
        <v>27</v>
      </c>
      <c r="C4804" t="s">
        <v>47</v>
      </c>
      <c r="D4804" s="1">
        <v>44460</v>
      </c>
      <c r="E4804" s="4">
        <v>833</v>
      </c>
      <c r="F4804">
        <v>53</v>
      </c>
    </row>
    <row r="4805" spans="1:6" x14ac:dyDescent="0.25">
      <c r="A4805" t="s">
        <v>46</v>
      </c>
      <c r="B4805" t="s">
        <v>6</v>
      </c>
      <c r="C4805" t="s">
        <v>38</v>
      </c>
      <c r="D4805" s="1">
        <v>44460</v>
      </c>
      <c r="E4805" s="4">
        <v>5789</v>
      </c>
      <c r="F4805">
        <v>242</v>
      </c>
    </row>
    <row r="4806" spans="1:6" x14ac:dyDescent="0.25">
      <c r="A4806" t="s">
        <v>49</v>
      </c>
      <c r="B4806" t="s">
        <v>6</v>
      </c>
      <c r="C4806" t="s">
        <v>7</v>
      </c>
      <c r="D4806" s="1">
        <v>44460</v>
      </c>
      <c r="E4806" s="4">
        <v>2443</v>
      </c>
      <c r="F4806">
        <v>94</v>
      </c>
    </row>
    <row r="4807" spans="1:6" x14ac:dyDescent="0.25">
      <c r="A4807" t="s">
        <v>8</v>
      </c>
      <c r="B4807" t="s">
        <v>16</v>
      </c>
      <c r="C4807" t="s">
        <v>12</v>
      </c>
      <c r="D4807" s="1">
        <v>44460</v>
      </c>
      <c r="E4807" s="4">
        <v>6720</v>
      </c>
      <c r="F4807">
        <v>249</v>
      </c>
    </row>
    <row r="4808" spans="1:6" x14ac:dyDescent="0.25">
      <c r="A4808" t="s">
        <v>51</v>
      </c>
      <c r="B4808" t="s">
        <v>6</v>
      </c>
      <c r="C4808" t="s">
        <v>7</v>
      </c>
      <c r="D4808" s="1">
        <v>44460</v>
      </c>
      <c r="E4808" s="4">
        <v>7322</v>
      </c>
      <c r="F4808">
        <v>272</v>
      </c>
    </row>
    <row r="4809" spans="1:6" x14ac:dyDescent="0.25">
      <c r="A4809" t="s">
        <v>10</v>
      </c>
      <c r="B4809" t="s">
        <v>11</v>
      </c>
      <c r="C4809" t="s">
        <v>26</v>
      </c>
      <c r="D4809" s="1">
        <v>44460</v>
      </c>
      <c r="E4809" s="4">
        <v>903</v>
      </c>
      <c r="F4809">
        <v>51</v>
      </c>
    </row>
    <row r="4810" spans="1:6" x14ac:dyDescent="0.25">
      <c r="A4810" t="s">
        <v>39</v>
      </c>
      <c r="B4810" t="s">
        <v>9</v>
      </c>
      <c r="C4810" t="s">
        <v>7</v>
      </c>
      <c r="D4810" s="1">
        <v>44460</v>
      </c>
      <c r="E4810" s="4">
        <v>3927</v>
      </c>
      <c r="F4810">
        <v>152</v>
      </c>
    </row>
    <row r="4811" spans="1:6" x14ac:dyDescent="0.25">
      <c r="A4811" t="s">
        <v>37</v>
      </c>
      <c r="B4811" t="s">
        <v>16</v>
      </c>
      <c r="C4811" t="s">
        <v>47</v>
      </c>
      <c r="D4811" s="1">
        <v>44460</v>
      </c>
      <c r="E4811" s="4">
        <v>7182</v>
      </c>
      <c r="F4811">
        <v>423</v>
      </c>
    </row>
    <row r="4812" spans="1:6" x14ac:dyDescent="0.25">
      <c r="A4812" t="s">
        <v>39</v>
      </c>
      <c r="B4812" t="s">
        <v>21</v>
      </c>
      <c r="C4812" t="s">
        <v>44</v>
      </c>
      <c r="D4812" s="1">
        <v>44460</v>
      </c>
      <c r="E4812" s="4">
        <v>8155</v>
      </c>
      <c r="F4812">
        <v>355</v>
      </c>
    </row>
    <row r="4813" spans="1:6" x14ac:dyDescent="0.25">
      <c r="A4813" t="s">
        <v>23</v>
      </c>
      <c r="B4813" t="s">
        <v>9</v>
      </c>
      <c r="C4813" t="s">
        <v>43</v>
      </c>
      <c r="D4813" s="1">
        <v>44460</v>
      </c>
      <c r="E4813" s="4">
        <v>3549</v>
      </c>
      <c r="F4813">
        <v>198</v>
      </c>
    </row>
    <row r="4814" spans="1:6" x14ac:dyDescent="0.25">
      <c r="A4814" t="s">
        <v>49</v>
      </c>
      <c r="B4814" t="s">
        <v>9</v>
      </c>
      <c r="C4814" t="s">
        <v>17</v>
      </c>
      <c r="D4814" s="1">
        <v>44460</v>
      </c>
      <c r="E4814" s="4">
        <v>1995</v>
      </c>
      <c r="F4814">
        <v>125</v>
      </c>
    </row>
    <row r="4815" spans="1:6" x14ac:dyDescent="0.25">
      <c r="A4815" t="s">
        <v>41</v>
      </c>
      <c r="B4815" t="s">
        <v>21</v>
      </c>
      <c r="C4815" t="s">
        <v>45</v>
      </c>
      <c r="D4815" s="1">
        <v>44460</v>
      </c>
      <c r="E4815" s="4">
        <v>2961</v>
      </c>
      <c r="F4815">
        <v>198</v>
      </c>
    </row>
    <row r="4816" spans="1:6" x14ac:dyDescent="0.25">
      <c r="A4816" t="s">
        <v>13</v>
      </c>
      <c r="B4816" t="s">
        <v>16</v>
      </c>
      <c r="C4816" t="s">
        <v>44</v>
      </c>
      <c r="D4816" s="1">
        <v>44460</v>
      </c>
      <c r="E4816" s="4">
        <v>6258</v>
      </c>
      <c r="F4816">
        <v>285</v>
      </c>
    </row>
    <row r="4817" spans="1:6" x14ac:dyDescent="0.25">
      <c r="A4817" t="s">
        <v>37</v>
      </c>
      <c r="B4817" t="s">
        <v>27</v>
      </c>
      <c r="C4817" t="s">
        <v>17</v>
      </c>
      <c r="D4817" s="1">
        <v>44461</v>
      </c>
      <c r="E4817" s="4">
        <v>2954</v>
      </c>
      <c r="F4817">
        <v>197</v>
      </c>
    </row>
    <row r="4818" spans="1:6" x14ac:dyDescent="0.25">
      <c r="A4818" t="s">
        <v>40</v>
      </c>
      <c r="B4818" t="s">
        <v>16</v>
      </c>
      <c r="C4818" t="s">
        <v>43</v>
      </c>
      <c r="D4818" s="1">
        <v>44461</v>
      </c>
      <c r="E4818" s="4">
        <v>1519</v>
      </c>
      <c r="F4818">
        <v>76</v>
      </c>
    </row>
    <row r="4819" spans="1:6" x14ac:dyDescent="0.25">
      <c r="A4819" t="s">
        <v>37</v>
      </c>
      <c r="B4819" t="s">
        <v>27</v>
      </c>
      <c r="C4819" t="s">
        <v>42</v>
      </c>
      <c r="D4819" s="1">
        <v>44461</v>
      </c>
      <c r="E4819" s="4">
        <v>2814</v>
      </c>
      <c r="F4819">
        <v>188</v>
      </c>
    </row>
    <row r="4820" spans="1:6" x14ac:dyDescent="0.25">
      <c r="A4820" t="s">
        <v>46</v>
      </c>
      <c r="B4820" t="s">
        <v>27</v>
      </c>
      <c r="C4820" t="s">
        <v>14</v>
      </c>
      <c r="D4820" s="1">
        <v>44461</v>
      </c>
      <c r="E4820" s="4">
        <v>3864</v>
      </c>
      <c r="F4820">
        <v>387</v>
      </c>
    </row>
    <row r="4821" spans="1:6" x14ac:dyDescent="0.25">
      <c r="A4821" t="s">
        <v>40</v>
      </c>
      <c r="B4821" t="s">
        <v>9</v>
      </c>
      <c r="C4821" t="s">
        <v>12</v>
      </c>
      <c r="D4821" s="1">
        <v>44461</v>
      </c>
      <c r="E4821" s="4">
        <v>4970</v>
      </c>
      <c r="F4821">
        <v>192</v>
      </c>
    </row>
    <row r="4822" spans="1:6" x14ac:dyDescent="0.25">
      <c r="A4822" t="s">
        <v>41</v>
      </c>
      <c r="B4822" t="s">
        <v>16</v>
      </c>
      <c r="C4822" t="s">
        <v>24</v>
      </c>
      <c r="D4822" s="1">
        <v>44461</v>
      </c>
      <c r="E4822" s="4">
        <v>1974</v>
      </c>
      <c r="F4822">
        <v>94</v>
      </c>
    </row>
    <row r="4823" spans="1:6" x14ac:dyDescent="0.25">
      <c r="A4823" t="s">
        <v>18</v>
      </c>
      <c r="B4823" t="s">
        <v>6</v>
      </c>
      <c r="C4823" t="s">
        <v>44</v>
      </c>
      <c r="D4823" s="1">
        <v>44461</v>
      </c>
      <c r="E4823" s="4">
        <v>266</v>
      </c>
      <c r="F4823">
        <v>12</v>
      </c>
    </row>
    <row r="4824" spans="1:6" x14ac:dyDescent="0.25">
      <c r="A4824" t="s">
        <v>29</v>
      </c>
      <c r="B4824" t="s">
        <v>27</v>
      </c>
      <c r="C4824" t="s">
        <v>22</v>
      </c>
      <c r="D4824" s="1">
        <v>44461</v>
      </c>
      <c r="E4824" s="4">
        <v>5537</v>
      </c>
      <c r="F4824">
        <v>370</v>
      </c>
    </row>
    <row r="4825" spans="1:6" x14ac:dyDescent="0.25">
      <c r="A4825" t="s">
        <v>5</v>
      </c>
      <c r="B4825" t="s">
        <v>16</v>
      </c>
      <c r="C4825" t="s">
        <v>38</v>
      </c>
      <c r="D4825" s="1">
        <v>44461</v>
      </c>
      <c r="E4825" s="4">
        <v>49</v>
      </c>
      <c r="F4825">
        <v>2</v>
      </c>
    </row>
    <row r="4826" spans="1:6" x14ac:dyDescent="0.25">
      <c r="A4826" t="s">
        <v>13</v>
      </c>
      <c r="B4826" t="s">
        <v>21</v>
      </c>
      <c r="C4826" t="s">
        <v>22</v>
      </c>
      <c r="D4826" s="1">
        <v>44461</v>
      </c>
      <c r="E4826" s="4">
        <v>6027</v>
      </c>
      <c r="F4826">
        <v>503</v>
      </c>
    </row>
    <row r="4827" spans="1:6" x14ac:dyDescent="0.25">
      <c r="A4827" t="s">
        <v>33</v>
      </c>
      <c r="B4827" t="s">
        <v>11</v>
      </c>
      <c r="C4827" t="s">
        <v>31</v>
      </c>
      <c r="D4827" s="1">
        <v>44461</v>
      </c>
      <c r="E4827" s="4">
        <v>2338</v>
      </c>
      <c r="F4827">
        <v>260</v>
      </c>
    </row>
    <row r="4828" spans="1:6" x14ac:dyDescent="0.25">
      <c r="A4828" t="s">
        <v>39</v>
      </c>
      <c r="B4828" t="s">
        <v>9</v>
      </c>
      <c r="C4828" t="s">
        <v>26</v>
      </c>
      <c r="D4828" s="1">
        <v>44461</v>
      </c>
      <c r="E4828" s="4">
        <v>3948</v>
      </c>
      <c r="F4828">
        <v>220</v>
      </c>
    </row>
    <row r="4829" spans="1:6" x14ac:dyDescent="0.25">
      <c r="A4829" t="s">
        <v>18</v>
      </c>
      <c r="B4829" t="s">
        <v>16</v>
      </c>
      <c r="C4829" t="s">
        <v>26</v>
      </c>
      <c r="D4829" s="1">
        <v>44461</v>
      </c>
      <c r="E4829" s="4">
        <v>1526</v>
      </c>
      <c r="F4829">
        <v>90</v>
      </c>
    </row>
    <row r="4830" spans="1:6" x14ac:dyDescent="0.25">
      <c r="A4830" t="s">
        <v>37</v>
      </c>
      <c r="B4830" t="s">
        <v>21</v>
      </c>
      <c r="C4830" t="s">
        <v>14</v>
      </c>
      <c r="D4830" s="1">
        <v>44461</v>
      </c>
      <c r="E4830" s="4">
        <v>924</v>
      </c>
      <c r="F4830">
        <v>77</v>
      </c>
    </row>
    <row r="4831" spans="1:6" x14ac:dyDescent="0.25">
      <c r="A4831" t="s">
        <v>25</v>
      </c>
      <c r="B4831" t="s">
        <v>9</v>
      </c>
      <c r="C4831" t="s">
        <v>38</v>
      </c>
      <c r="D4831" s="1">
        <v>44461</v>
      </c>
      <c r="E4831" s="4">
        <v>5607</v>
      </c>
      <c r="F4831">
        <v>234</v>
      </c>
    </row>
    <row r="4832" spans="1:6" x14ac:dyDescent="0.25">
      <c r="A4832" t="s">
        <v>5</v>
      </c>
      <c r="B4832" t="s">
        <v>6</v>
      </c>
      <c r="C4832" t="s">
        <v>35</v>
      </c>
      <c r="D4832" s="1">
        <v>44461</v>
      </c>
      <c r="E4832" s="4">
        <v>217</v>
      </c>
      <c r="F4832">
        <v>19</v>
      </c>
    </row>
    <row r="4833" spans="1:6" x14ac:dyDescent="0.25">
      <c r="A4833" t="s">
        <v>8</v>
      </c>
      <c r="B4833" t="s">
        <v>21</v>
      </c>
      <c r="C4833" t="s">
        <v>24</v>
      </c>
      <c r="D4833" s="1">
        <v>44461</v>
      </c>
      <c r="E4833" s="4">
        <v>924</v>
      </c>
      <c r="F4833">
        <v>44</v>
      </c>
    </row>
    <row r="4834" spans="1:6" x14ac:dyDescent="0.25">
      <c r="A4834" t="s">
        <v>39</v>
      </c>
      <c r="B4834" t="s">
        <v>9</v>
      </c>
      <c r="C4834" t="s">
        <v>42</v>
      </c>
      <c r="D4834" s="1">
        <v>44461</v>
      </c>
      <c r="E4834" s="4">
        <v>2709</v>
      </c>
      <c r="F4834">
        <v>194</v>
      </c>
    </row>
    <row r="4835" spans="1:6" x14ac:dyDescent="0.25">
      <c r="A4835" t="s">
        <v>18</v>
      </c>
      <c r="B4835" t="s">
        <v>11</v>
      </c>
      <c r="C4835" t="s">
        <v>28</v>
      </c>
      <c r="D4835" s="1">
        <v>44461</v>
      </c>
      <c r="E4835" s="4">
        <v>7966</v>
      </c>
      <c r="F4835">
        <v>1120</v>
      </c>
    </row>
    <row r="4836" spans="1:6" x14ac:dyDescent="0.25">
      <c r="A4836" t="s">
        <v>13</v>
      </c>
      <c r="B4836" t="s">
        <v>6</v>
      </c>
      <c r="C4836" t="s">
        <v>38</v>
      </c>
      <c r="D4836" s="1">
        <v>44461</v>
      </c>
      <c r="E4836" s="4">
        <v>5719</v>
      </c>
      <c r="F4836">
        <v>239</v>
      </c>
    </row>
    <row r="4837" spans="1:6" x14ac:dyDescent="0.25">
      <c r="A4837" t="s">
        <v>34</v>
      </c>
      <c r="B4837" t="s">
        <v>9</v>
      </c>
      <c r="C4837" t="s">
        <v>31</v>
      </c>
      <c r="D4837" s="1">
        <v>44461</v>
      </c>
      <c r="E4837" s="4">
        <v>3444</v>
      </c>
      <c r="F4837">
        <v>431</v>
      </c>
    </row>
    <row r="4838" spans="1:6" x14ac:dyDescent="0.25">
      <c r="A4838" t="s">
        <v>37</v>
      </c>
      <c r="B4838" t="s">
        <v>11</v>
      </c>
      <c r="C4838" t="s">
        <v>43</v>
      </c>
      <c r="D4838" s="1">
        <v>44461</v>
      </c>
      <c r="E4838" s="4">
        <v>4606</v>
      </c>
      <c r="F4838">
        <v>256</v>
      </c>
    </row>
    <row r="4839" spans="1:6" x14ac:dyDescent="0.25">
      <c r="A4839" t="s">
        <v>8</v>
      </c>
      <c r="B4839" t="s">
        <v>16</v>
      </c>
      <c r="C4839" t="s">
        <v>22</v>
      </c>
      <c r="D4839" s="1">
        <v>44461</v>
      </c>
      <c r="E4839" s="4">
        <v>8946</v>
      </c>
      <c r="F4839">
        <v>597</v>
      </c>
    </row>
    <row r="4840" spans="1:6" x14ac:dyDescent="0.25">
      <c r="A4840" t="s">
        <v>37</v>
      </c>
      <c r="B4840" t="s">
        <v>11</v>
      </c>
      <c r="C4840" t="s">
        <v>42</v>
      </c>
      <c r="D4840" s="1">
        <v>44461</v>
      </c>
      <c r="E4840" s="4">
        <v>3577</v>
      </c>
      <c r="F4840">
        <v>276</v>
      </c>
    </row>
    <row r="4841" spans="1:6" x14ac:dyDescent="0.25">
      <c r="A4841" t="s">
        <v>8</v>
      </c>
      <c r="B4841" t="s">
        <v>11</v>
      </c>
      <c r="C4841" t="s">
        <v>52</v>
      </c>
      <c r="D4841" s="1">
        <v>44461</v>
      </c>
      <c r="E4841" s="4">
        <v>13692</v>
      </c>
      <c r="F4841">
        <v>548</v>
      </c>
    </row>
    <row r="4842" spans="1:6" x14ac:dyDescent="0.25">
      <c r="A4842" t="s">
        <v>20</v>
      </c>
      <c r="B4842" t="s">
        <v>6</v>
      </c>
      <c r="C4842" t="s">
        <v>14</v>
      </c>
      <c r="D4842" s="1">
        <v>44461</v>
      </c>
      <c r="E4842" s="4">
        <v>3332</v>
      </c>
      <c r="F4842">
        <v>278</v>
      </c>
    </row>
    <row r="4843" spans="1:6" x14ac:dyDescent="0.25">
      <c r="A4843" t="s">
        <v>18</v>
      </c>
      <c r="B4843" t="s">
        <v>27</v>
      </c>
      <c r="C4843" t="s">
        <v>47</v>
      </c>
      <c r="D4843" s="1">
        <v>44461</v>
      </c>
      <c r="E4843" s="4">
        <v>3514</v>
      </c>
      <c r="F4843">
        <v>220</v>
      </c>
    </row>
    <row r="4844" spans="1:6" x14ac:dyDescent="0.25">
      <c r="A4844" t="s">
        <v>20</v>
      </c>
      <c r="B4844" t="s">
        <v>6</v>
      </c>
      <c r="C4844" t="s">
        <v>38</v>
      </c>
      <c r="D4844" s="1">
        <v>44461</v>
      </c>
      <c r="E4844" s="4">
        <v>728</v>
      </c>
      <c r="F4844">
        <v>27</v>
      </c>
    </row>
    <row r="4845" spans="1:6" x14ac:dyDescent="0.25">
      <c r="A4845" t="s">
        <v>13</v>
      </c>
      <c r="B4845" t="s">
        <v>11</v>
      </c>
      <c r="C4845" t="s">
        <v>14</v>
      </c>
      <c r="D4845" s="1">
        <v>44461</v>
      </c>
      <c r="E4845" s="4">
        <v>10696</v>
      </c>
      <c r="F4845">
        <v>910</v>
      </c>
    </row>
    <row r="4846" spans="1:6" x14ac:dyDescent="0.25">
      <c r="A4846" t="s">
        <v>37</v>
      </c>
      <c r="B4846" t="s">
        <v>6</v>
      </c>
      <c r="C4846" t="s">
        <v>24</v>
      </c>
      <c r="D4846" s="1">
        <v>44461</v>
      </c>
      <c r="E4846" s="4">
        <v>19446</v>
      </c>
      <c r="F4846">
        <v>910</v>
      </c>
    </row>
    <row r="4847" spans="1:6" x14ac:dyDescent="0.25">
      <c r="A4847" t="s">
        <v>15</v>
      </c>
      <c r="B4847" t="s">
        <v>9</v>
      </c>
      <c r="C4847" t="s">
        <v>30</v>
      </c>
      <c r="D4847" s="1">
        <v>44461</v>
      </c>
      <c r="E4847" s="4">
        <v>7805</v>
      </c>
      <c r="F4847">
        <v>1120</v>
      </c>
    </row>
    <row r="4848" spans="1:6" x14ac:dyDescent="0.25">
      <c r="A4848" t="s">
        <v>13</v>
      </c>
      <c r="B4848" t="s">
        <v>6</v>
      </c>
      <c r="C4848" t="s">
        <v>45</v>
      </c>
      <c r="D4848" s="1">
        <v>44461</v>
      </c>
      <c r="E4848" s="4">
        <v>3150</v>
      </c>
      <c r="F4848">
        <v>197</v>
      </c>
    </row>
    <row r="4849" spans="1:6" x14ac:dyDescent="0.25">
      <c r="A4849" t="s">
        <v>20</v>
      </c>
      <c r="B4849" t="s">
        <v>6</v>
      </c>
      <c r="C4849" t="s">
        <v>47</v>
      </c>
      <c r="D4849" s="1">
        <v>44461</v>
      </c>
      <c r="E4849" s="4">
        <v>6657</v>
      </c>
      <c r="F4849">
        <v>392</v>
      </c>
    </row>
    <row r="4850" spans="1:6" x14ac:dyDescent="0.25">
      <c r="A4850" t="s">
        <v>18</v>
      </c>
      <c r="B4850" t="s">
        <v>16</v>
      </c>
      <c r="C4850" t="s">
        <v>24</v>
      </c>
      <c r="D4850" s="1">
        <v>44462</v>
      </c>
      <c r="E4850" s="4">
        <v>504</v>
      </c>
      <c r="F4850">
        <v>24</v>
      </c>
    </row>
    <row r="4851" spans="1:6" x14ac:dyDescent="0.25">
      <c r="A4851" t="s">
        <v>33</v>
      </c>
      <c r="B4851" t="s">
        <v>11</v>
      </c>
      <c r="C4851" t="s">
        <v>28</v>
      </c>
      <c r="D4851" s="1">
        <v>44462</v>
      </c>
      <c r="E4851" s="4">
        <v>2926</v>
      </c>
      <c r="F4851">
        <v>488</v>
      </c>
    </row>
    <row r="4852" spans="1:6" x14ac:dyDescent="0.25">
      <c r="A4852" t="s">
        <v>51</v>
      </c>
      <c r="B4852" t="s">
        <v>21</v>
      </c>
      <c r="C4852" t="s">
        <v>35</v>
      </c>
      <c r="D4852" s="1">
        <v>44462</v>
      </c>
      <c r="E4852" s="4">
        <v>5026</v>
      </c>
      <c r="F4852">
        <v>387</v>
      </c>
    </row>
    <row r="4853" spans="1:6" x14ac:dyDescent="0.25">
      <c r="A4853" t="s">
        <v>5</v>
      </c>
      <c r="B4853" t="s">
        <v>16</v>
      </c>
      <c r="C4853" t="s">
        <v>36</v>
      </c>
      <c r="D4853" s="1">
        <v>44462</v>
      </c>
      <c r="E4853" s="4">
        <v>3451</v>
      </c>
      <c r="F4853">
        <v>216</v>
      </c>
    </row>
    <row r="4854" spans="1:6" x14ac:dyDescent="0.25">
      <c r="A4854" t="s">
        <v>34</v>
      </c>
      <c r="B4854" t="s">
        <v>11</v>
      </c>
      <c r="C4854" t="s">
        <v>30</v>
      </c>
      <c r="D4854" s="1">
        <v>44462</v>
      </c>
      <c r="E4854" s="4">
        <v>2296</v>
      </c>
      <c r="F4854">
        <v>460</v>
      </c>
    </row>
    <row r="4855" spans="1:6" x14ac:dyDescent="0.25">
      <c r="A4855" t="s">
        <v>49</v>
      </c>
      <c r="B4855" t="s">
        <v>11</v>
      </c>
      <c r="C4855" t="s">
        <v>36</v>
      </c>
      <c r="D4855" s="1">
        <v>44462</v>
      </c>
      <c r="E4855" s="4">
        <v>2912</v>
      </c>
      <c r="F4855">
        <v>182</v>
      </c>
    </row>
    <row r="4856" spans="1:6" x14ac:dyDescent="0.25">
      <c r="A4856" t="s">
        <v>29</v>
      </c>
      <c r="B4856" t="s">
        <v>27</v>
      </c>
      <c r="C4856" t="s">
        <v>26</v>
      </c>
      <c r="D4856" s="1">
        <v>44462</v>
      </c>
      <c r="E4856" s="4">
        <v>3913</v>
      </c>
      <c r="F4856">
        <v>206</v>
      </c>
    </row>
    <row r="4857" spans="1:6" x14ac:dyDescent="0.25">
      <c r="A4857" t="s">
        <v>25</v>
      </c>
      <c r="B4857" t="s">
        <v>9</v>
      </c>
      <c r="C4857" t="s">
        <v>45</v>
      </c>
      <c r="D4857" s="1">
        <v>44462</v>
      </c>
      <c r="E4857" s="4">
        <v>1554</v>
      </c>
      <c r="F4857">
        <v>104</v>
      </c>
    </row>
    <row r="4858" spans="1:6" x14ac:dyDescent="0.25">
      <c r="A4858" t="s">
        <v>51</v>
      </c>
      <c r="B4858" t="s">
        <v>11</v>
      </c>
      <c r="C4858" t="s">
        <v>26</v>
      </c>
      <c r="D4858" s="1">
        <v>44462</v>
      </c>
      <c r="E4858" s="4">
        <v>1113</v>
      </c>
      <c r="F4858">
        <v>59</v>
      </c>
    </row>
    <row r="4859" spans="1:6" x14ac:dyDescent="0.25">
      <c r="A4859" t="s">
        <v>39</v>
      </c>
      <c r="B4859" t="s">
        <v>27</v>
      </c>
      <c r="C4859" t="s">
        <v>45</v>
      </c>
      <c r="D4859" s="1">
        <v>44462</v>
      </c>
      <c r="E4859" s="4">
        <v>7434</v>
      </c>
      <c r="F4859">
        <v>496</v>
      </c>
    </row>
    <row r="4860" spans="1:6" x14ac:dyDescent="0.25">
      <c r="A4860" t="s">
        <v>39</v>
      </c>
      <c r="B4860" t="s">
        <v>6</v>
      </c>
      <c r="C4860" t="s">
        <v>50</v>
      </c>
      <c r="D4860" s="1">
        <v>44462</v>
      </c>
      <c r="E4860" s="4">
        <v>10472</v>
      </c>
      <c r="F4860">
        <v>1470</v>
      </c>
    </row>
    <row r="4861" spans="1:6" x14ac:dyDescent="0.25">
      <c r="A4861" t="s">
        <v>20</v>
      </c>
      <c r="B4861" t="s">
        <v>11</v>
      </c>
      <c r="C4861" t="s">
        <v>36</v>
      </c>
      <c r="D4861" s="1">
        <v>44462</v>
      </c>
      <c r="E4861" s="4">
        <v>5747</v>
      </c>
      <c r="F4861">
        <v>360</v>
      </c>
    </row>
    <row r="4862" spans="1:6" x14ac:dyDescent="0.25">
      <c r="A4862" t="s">
        <v>51</v>
      </c>
      <c r="B4862" t="s">
        <v>21</v>
      </c>
      <c r="C4862" t="s">
        <v>44</v>
      </c>
      <c r="D4862" s="1">
        <v>44462</v>
      </c>
      <c r="E4862" s="4">
        <v>5908</v>
      </c>
      <c r="F4862">
        <v>237</v>
      </c>
    </row>
    <row r="4863" spans="1:6" x14ac:dyDescent="0.25">
      <c r="A4863" t="s">
        <v>39</v>
      </c>
      <c r="B4863" t="s">
        <v>11</v>
      </c>
      <c r="C4863" t="s">
        <v>26</v>
      </c>
      <c r="D4863" s="1">
        <v>44462</v>
      </c>
      <c r="E4863" s="4">
        <v>3311</v>
      </c>
      <c r="F4863">
        <v>175</v>
      </c>
    </row>
    <row r="4864" spans="1:6" x14ac:dyDescent="0.25">
      <c r="A4864" t="s">
        <v>46</v>
      </c>
      <c r="B4864" t="s">
        <v>9</v>
      </c>
      <c r="C4864" t="s">
        <v>47</v>
      </c>
      <c r="D4864" s="1">
        <v>44462</v>
      </c>
      <c r="E4864" s="4">
        <v>3843</v>
      </c>
      <c r="F4864">
        <v>203</v>
      </c>
    </row>
    <row r="4865" spans="1:6" x14ac:dyDescent="0.25">
      <c r="A4865" t="s">
        <v>18</v>
      </c>
      <c r="B4865" t="s">
        <v>9</v>
      </c>
      <c r="C4865" t="s">
        <v>35</v>
      </c>
      <c r="D4865" s="1">
        <v>44462</v>
      </c>
      <c r="E4865" s="4">
        <v>7371</v>
      </c>
      <c r="F4865">
        <v>567</v>
      </c>
    </row>
    <row r="4866" spans="1:6" x14ac:dyDescent="0.25">
      <c r="A4866" t="s">
        <v>39</v>
      </c>
      <c r="B4866" t="s">
        <v>27</v>
      </c>
      <c r="C4866" t="s">
        <v>14</v>
      </c>
      <c r="D4866" s="1">
        <v>44462</v>
      </c>
      <c r="E4866" s="4">
        <v>3115</v>
      </c>
      <c r="F4866">
        <v>347</v>
      </c>
    </row>
    <row r="4867" spans="1:6" x14ac:dyDescent="0.25">
      <c r="A4867" t="s">
        <v>32</v>
      </c>
      <c r="B4867" t="s">
        <v>9</v>
      </c>
      <c r="C4867" t="s">
        <v>7</v>
      </c>
      <c r="D4867" s="1">
        <v>44462</v>
      </c>
      <c r="E4867" s="4">
        <v>217</v>
      </c>
      <c r="F4867">
        <v>9</v>
      </c>
    </row>
    <row r="4868" spans="1:6" x14ac:dyDescent="0.25">
      <c r="A4868" t="s">
        <v>49</v>
      </c>
      <c r="B4868" t="s">
        <v>27</v>
      </c>
      <c r="C4868" t="s">
        <v>44</v>
      </c>
      <c r="D4868" s="1">
        <v>44462</v>
      </c>
      <c r="E4868" s="4">
        <v>2849</v>
      </c>
      <c r="F4868">
        <v>124</v>
      </c>
    </row>
    <row r="4869" spans="1:6" x14ac:dyDescent="0.25">
      <c r="A4869" t="s">
        <v>18</v>
      </c>
      <c r="B4869" t="s">
        <v>21</v>
      </c>
      <c r="C4869" t="s">
        <v>45</v>
      </c>
      <c r="D4869" s="1">
        <v>44462</v>
      </c>
      <c r="E4869" s="4">
        <v>11109</v>
      </c>
      <c r="F4869">
        <v>695</v>
      </c>
    </row>
    <row r="4870" spans="1:6" x14ac:dyDescent="0.25">
      <c r="A4870" t="s">
        <v>13</v>
      </c>
      <c r="B4870" t="s">
        <v>21</v>
      </c>
      <c r="C4870" t="s">
        <v>52</v>
      </c>
      <c r="D4870" s="1">
        <v>44462</v>
      </c>
      <c r="E4870" s="4">
        <v>3822</v>
      </c>
      <c r="F4870">
        <v>174</v>
      </c>
    </row>
    <row r="4871" spans="1:6" x14ac:dyDescent="0.25">
      <c r="A4871" t="s">
        <v>39</v>
      </c>
      <c r="B4871" t="s">
        <v>16</v>
      </c>
      <c r="C4871" t="s">
        <v>28</v>
      </c>
      <c r="D4871" s="1">
        <v>44462</v>
      </c>
      <c r="E4871" s="4">
        <v>4935</v>
      </c>
      <c r="F4871">
        <v>840</v>
      </c>
    </row>
    <row r="4872" spans="1:6" x14ac:dyDescent="0.25">
      <c r="A4872" t="s">
        <v>18</v>
      </c>
      <c r="B4872" t="s">
        <v>16</v>
      </c>
      <c r="C4872" t="s">
        <v>36</v>
      </c>
      <c r="D4872" s="1">
        <v>44462</v>
      </c>
      <c r="E4872" s="4">
        <v>2184</v>
      </c>
      <c r="F4872">
        <v>168</v>
      </c>
    </row>
    <row r="4873" spans="1:6" x14ac:dyDescent="0.25">
      <c r="A4873" t="s">
        <v>41</v>
      </c>
      <c r="B4873" t="s">
        <v>6</v>
      </c>
      <c r="C4873" t="s">
        <v>24</v>
      </c>
      <c r="D4873" s="1">
        <v>44462</v>
      </c>
      <c r="E4873" s="4">
        <v>196</v>
      </c>
      <c r="F4873">
        <v>10</v>
      </c>
    </row>
    <row r="4874" spans="1:6" x14ac:dyDescent="0.25">
      <c r="A4874" t="s">
        <v>20</v>
      </c>
      <c r="B4874" t="s">
        <v>9</v>
      </c>
      <c r="C4874" t="s">
        <v>35</v>
      </c>
      <c r="D4874" s="1">
        <v>44462</v>
      </c>
      <c r="E4874" s="4">
        <v>8743</v>
      </c>
      <c r="F4874">
        <v>625</v>
      </c>
    </row>
    <row r="4875" spans="1:6" x14ac:dyDescent="0.25">
      <c r="A4875" t="s">
        <v>37</v>
      </c>
      <c r="B4875" t="s">
        <v>11</v>
      </c>
      <c r="C4875" t="s">
        <v>28</v>
      </c>
      <c r="D4875" s="1">
        <v>44462</v>
      </c>
      <c r="E4875" s="4">
        <v>4158</v>
      </c>
      <c r="F4875">
        <v>520</v>
      </c>
    </row>
    <row r="4876" spans="1:6" x14ac:dyDescent="0.25">
      <c r="A4876" t="s">
        <v>51</v>
      </c>
      <c r="B4876" t="s">
        <v>27</v>
      </c>
      <c r="C4876" t="s">
        <v>7</v>
      </c>
      <c r="D4876" s="1">
        <v>44462</v>
      </c>
      <c r="E4876" s="4">
        <v>1015</v>
      </c>
      <c r="F4876">
        <v>41</v>
      </c>
    </row>
    <row r="4877" spans="1:6" x14ac:dyDescent="0.25">
      <c r="A4877" t="s">
        <v>32</v>
      </c>
      <c r="B4877" t="s">
        <v>11</v>
      </c>
      <c r="C4877" t="s">
        <v>14</v>
      </c>
      <c r="D4877" s="1">
        <v>44462</v>
      </c>
      <c r="E4877" s="4">
        <v>2156</v>
      </c>
      <c r="F4877">
        <v>240</v>
      </c>
    </row>
    <row r="4878" spans="1:6" x14ac:dyDescent="0.25">
      <c r="A4878" t="s">
        <v>49</v>
      </c>
      <c r="B4878" t="s">
        <v>21</v>
      </c>
      <c r="C4878" t="s">
        <v>36</v>
      </c>
      <c r="D4878" s="1">
        <v>44462</v>
      </c>
      <c r="E4878" s="4">
        <v>3906</v>
      </c>
      <c r="F4878">
        <v>301</v>
      </c>
    </row>
    <row r="4879" spans="1:6" x14ac:dyDescent="0.25">
      <c r="A4879" t="s">
        <v>5</v>
      </c>
      <c r="B4879" t="s">
        <v>9</v>
      </c>
      <c r="C4879" t="s">
        <v>44</v>
      </c>
      <c r="D4879" s="1">
        <v>44462</v>
      </c>
      <c r="E4879" s="4">
        <v>7749</v>
      </c>
      <c r="F4879">
        <v>337</v>
      </c>
    </row>
    <row r="4880" spans="1:6" x14ac:dyDescent="0.25">
      <c r="A4880" t="s">
        <v>33</v>
      </c>
      <c r="B4880" t="s">
        <v>11</v>
      </c>
      <c r="C4880" t="s">
        <v>14</v>
      </c>
      <c r="D4880" s="1">
        <v>44462</v>
      </c>
      <c r="E4880" s="4">
        <v>1008</v>
      </c>
      <c r="F4880">
        <v>92</v>
      </c>
    </row>
    <row r="4881" spans="1:6" x14ac:dyDescent="0.25">
      <c r="A4881" t="s">
        <v>32</v>
      </c>
      <c r="B4881" t="s">
        <v>11</v>
      </c>
      <c r="C4881" t="s">
        <v>42</v>
      </c>
      <c r="D4881" s="1">
        <v>44462</v>
      </c>
      <c r="E4881" s="4">
        <v>861</v>
      </c>
      <c r="F4881">
        <v>58</v>
      </c>
    </row>
    <row r="4882" spans="1:6" x14ac:dyDescent="0.25">
      <c r="A4882" t="s">
        <v>41</v>
      </c>
      <c r="B4882" t="s">
        <v>6</v>
      </c>
      <c r="C4882" t="s">
        <v>47</v>
      </c>
      <c r="D4882" s="1">
        <v>44462</v>
      </c>
      <c r="E4882" s="4">
        <v>1925</v>
      </c>
      <c r="F4882">
        <v>107</v>
      </c>
    </row>
    <row r="4883" spans="1:6" x14ac:dyDescent="0.25">
      <c r="A4883" t="s">
        <v>33</v>
      </c>
      <c r="B4883" t="s">
        <v>6</v>
      </c>
      <c r="C4883" t="s">
        <v>24</v>
      </c>
      <c r="D4883" s="1">
        <v>44462</v>
      </c>
      <c r="E4883" s="4">
        <v>5691</v>
      </c>
      <c r="F4883">
        <v>271</v>
      </c>
    </row>
    <row r="4884" spans="1:6" x14ac:dyDescent="0.25">
      <c r="A4884" t="s">
        <v>23</v>
      </c>
      <c r="B4884" t="s">
        <v>21</v>
      </c>
      <c r="C4884" t="s">
        <v>43</v>
      </c>
      <c r="D4884" s="1">
        <v>44462</v>
      </c>
      <c r="E4884" s="4">
        <v>686</v>
      </c>
      <c r="F4884">
        <v>39</v>
      </c>
    </row>
    <row r="4885" spans="1:6" x14ac:dyDescent="0.25">
      <c r="A4885" t="s">
        <v>13</v>
      </c>
      <c r="B4885" t="s">
        <v>27</v>
      </c>
      <c r="C4885" t="s">
        <v>38</v>
      </c>
      <c r="D4885" s="1">
        <v>44462</v>
      </c>
      <c r="E4885" s="4">
        <v>5460</v>
      </c>
      <c r="F4885">
        <v>219</v>
      </c>
    </row>
    <row r="4886" spans="1:6" x14ac:dyDescent="0.25">
      <c r="A4886" t="s">
        <v>37</v>
      </c>
      <c r="B4886" t="s">
        <v>11</v>
      </c>
      <c r="C4886" t="s">
        <v>38</v>
      </c>
      <c r="D4886" s="1">
        <v>44462</v>
      </c>
      <c r="E4886" s="4">
        <v>1477</v>
      </c>
      <c r="F4886">
        <v>57</v>
      </c>
    </row>
    <row r="4887" spans="1:6" x14ac:dyDescent="0.25">
      <c r="A4887" t="s">
        <v>41</v>
      </c>
      <c r="B4887" t="s">
        <v>11</v>
      </c>
      <c r="C4887" t="s">
        <v>43</v>
      </c>
      <c r="D4887" s="1">
        <v>44462</v>
      </c>
      <c r="E4887" s="4">
        <v>2107</v>
      </c>
      <c r="F4887">
        <v>111</v>
      </c>
    </row>
    <row r="4888" spans="1:6" x14ac:dyDescent="0.25">
      <c r="A4888" t="s">
        <v>20</v>
      </c>
      <c r="B4888" t="s">
        <v>16</v>
      </c>
      <c r="C4888" t="s">
        <v>44</v>
      </c>
      <c r="D4888" s="1">
        <v>44462</v>
      </c>
      <c r="E4888" s="4">
        <v>1638</v>
      </c>
      <c r="F4888">
        <v>75</v>
      </c>
    </row>
    <row r="4889" spans="1:6" x14ac:dyDescent="0.25">
      <c r="A4889" t="s">
        <v>37</v>
      </c>
      <c r="B4889" t="s">
        <v>9</v>
      </c>
      <c r="C4889" t="s">
        <v>31</v>
      </c>
      <c r="D4889" s="1">
        <v>44462</v>
      </c>
      <c r="E4889" s="4">
        <v>119</v>
      </c>
      <c r="F4889">
        <v>17</v>
      </c>
    </row>
    <row r="4890" spans="1:6" x14ac:dyDescent="0.25">
      <c r="A4890" t="s">
        <v>8</v>
      </c>
      <c r="B4890" t="s">
        <v>27</v>
      </c>
      <c r="C4890" t="s">
        <v>17</v>
      </c>
      <c r="D4890" s="1">
        <v>44463</v>
      </c>
      <c r="E4890" s="4">
        <v>2212</v>
      </c>
      <c r="F4890">
        <v>148</v>
      </c>
    </row>
    <row r="4891" spans="1:6" x14ac:dyDescent="0.25">
      <c r="A4891" t="s">
        <v>13</v>
      </c>
      <c r="B4891" t="s">
        <v>6</v>
      </c>
      <c r="C4891" t="s">
        <v>36</v>
      </c>
      <c r="D4891" s="1">
        <v>44463</v>
      </c>
      <c r="E4891" s="4">
        <v>1267</v>
      </c>
      <c r="F4891">
        <v>80</v>
      </c>
    </row>
    <row r="4892" spans="1:6" x14ac:dyDescent="0.25">
      <c r="A4892" t="s">
        <v>23</v>
      </c>
      <c r="B4892" t="s">
        <v>27</v>
      </c>
      <c r="C4892" t="s">
        <v>28</v>
      </c>
      <c r="D4892" s="1">
        <v>44463</v>
      </c>
      <c r="E4892" s="4">
        <v>1729</v>
      </c>
      <c r="F4892">
        <v>217</v>
      </c>
    </row>
    <row r="4893" spans="1:6" x14ac:dyDescent="0.25">
      <c r="A4893" t="s">
        <v>40</v>
      </c>
      <c r="B4893" t="s">
        <v>27</v>
      </c>
      <c r="C4893" t="s">
        <v>44</v>
      </c>
      <c r="D4893" s="1">
        <v>44463</v>
      </c>
      <c r="E4893" s="4">
        <v>2128</v>
      </c>
      <c r="F4893">
        <v>97</v>
      </c>
    </row>
    <row r="4894" spans="1:6" x14ac:dyDescent="0.25">
      <c r="A4894" t="s">
        <v>39</v>
      </c>
      <c r="B4894" t="s">
        <v>9</v>
      </c>
      <c r="C4894" t="s">
        <v>22</v>
      </c>
      <c r="D4894" s="1">
        <v>44463</v>
      </c>
      <c r="E4894" s="4">
        <v>6286</v>
      </c>
      <c r="F4894">
        <v>420</v>
      </c>
    </row>
    <row r="4895" spans="1:6" x14ac:dyDescent="0.25">
      <c r="A4895" t="s">
        <v>8</v>
      </c>
      <c r="B4895" t="s">
        <v>21</v>
      </c>
      <c r="C4895" t="s">
        <v>17</v>
      </c>
      <c r="D4895" s="1">
        <v>44463</v>
      </c>
      <c r="E4895" s="4">
        <v>4536</v>
      </c>
      <c r="F4895">
        <v>324</v>
      </c>
    </row>
    <row r="4896" spans="1:6" x14ac:dyDescent="0.25">
      <c r="A4896" t="s">
        <v>5</v>
      </c>
      <c r="B4896" t="s">
        <v>21</v>
      </c>
      <c r="C4896" t="s">
        <v>48</v>
      </c>
      <c r="D4896" s="1">
        <v>44463</v>
      </c>
      <c r="E4896" s="4">
        <v>6426</v>
      </c>
      <c r="F4896">
        <v>280</v>
      </c>
    </row>
    <row r="4897" spans="1:6" x14ac:dyDescent="0.25">
      <c r="A4897" t="s">
        <v>39</v>
      </c>
      <c r="B4897" t="s">
        <v>11</v>
      </c>
      <c r="C4897" t="s">
        <v>47</v>
      </c>
      <c r="D4897" s="1">
        <v>44463</v>
      </c>
      <c r="E4897" s="4">
        <v>1428</v>
      </c>
      <c r="F4897">
        <v>90</v>
      </c>
    </row>
    <row r="4898" spans="1:6" x14ac:dyDescent="0.25">
      <c r="A4898" t="s">
        <v>18</v>
      </c>
      <c r="B4898" t="s">
        <v>21</v>
      </c>
      <c r="C4898" t="s">
        <v>50</v>
      </c>
      <c r="D4898" s="1">
        <v>44463</v>
      </c>
      <c r="E4898" s="4">
        <v>882</v>
      </c>
      <c r="F4898">
        <v>126</v>
      </c>
    </row>
    <row r="4899" spans="1:6" x14ac:dyDescent="0.25">
      <c r="A4899" t="s">
        <v>34</v>
      </c>
      <c r="B4899" t="s">
        <v>27</v>
      </c>
      <c r="C4899" t="s">
        <v>36</v>
      </c>
      <c r="D4899" s="1">
        <v>44463</v>
      </c>
      <c r="E4899" s="4">
        <v>3493</v>
      </c>
      <c r="F4899">
        <v>269</v>
      </c>
    </row>
    <row r="4900" spans="1:6" x14ac:dyDescent="0.25">
      <c r="A4900" t="s">
        <v>8</v>
      </c>
      <c r="B4900" t="s">
        <v>6</v>
      </c>
      <c r="C4900" t="s">
        <v>43</v>
      </c>
      <c r="D4900" s="1">
        <v>44463</v>
      </c>
      <c r="E4900" s="4">
        <v>1274</v>
      </c>
      <c r="F4900">
        <v>68</v>
      </c>
    </row>
    <row r="4901" spans="1:6" x14ac:dyDescent="0.25">
      <c r="A4901" t="s">
        <v>5</v>
      </c>
      <c r="B4901" t="s">
        <v>6</v>
      </c>
      <c r="C4901" t="s">
        <v>30</v>
      </c>
      <c r="D4901" s="1">
        <v>44463</v>
      </c>
      <c r="E4901" s="4">
        <v>1561</v>
      </c>
      <c r="F4901">
        <v>196</v>
      </c>
    </row>
    <row r="4902" spans="1:6" x14ac:dyDescent="0.25">
      <c r="A4902" t="s">
        <v>15</v>
      </c>
      <c r="B4902" t="s">
        <v>21</v>
      </c>
      <c r="C4902" t="s">
        <v>44</v>
      </c>
      <c r="D4902" s="1">
        <v>44463</v>
      </c>
      <c r="E4902" s="4">
        <v>4242</v>
      </c>
      <c r="F4902">
        <v>177</v>
      </c>
    </row>
    <row r="4903" spans="1:6" x14ac:dyDescent="0.25">
      <c r="A4903" t="s">
        <v>49</v>
      </c>
      <c r="B4903" t="s">
        <v>9</v>
      </c>
      <c r="C4903" t="s">
        <v>45</v>
      </c>
      <c r="D4903" s="1">
        <v>44463</v>
      </c>
      <c r="E4903" s="4">
        <v>238</v>
      </c>
      <c r="F4903">
        <v>14</v>
      </c>
    </row>
    <row r="4904" spans="1:6" x14ac:dyDescent="0.25">
      <c r="A4904" t="s">
        <v>23</v>
      </c>
      <c r="B4904" t="s">
        <v>11</v>
      </c>
      <c r="C4904" t="s">
        <v>50</v>
      </c>
      <c r="D4904" s="1">
        <v>44463</v>
      </c>
      <c r="E4904" s="4">
        <v>6412</v>
      </c>
      <c r="F4904">
        <v>700</v>
      </c>
    </row>
    <row r="4905" spans="1:6" x14ac:dyDescent="0.25">
      <c r="A4905" t="s">
        <v>33</v>
      </c>
      <c r="B4905" t="s">
        <v>6</v>
      </c>
      <c r="C4905" t="s">
        <v>12</v>
      </c>
      <c r="D4905" s="1">
        <v>44463</v>
      </c>
      <c r="E4905" s="4">
        <v>567</v>
      </c>
      <c r="F4905">
        <v>23</v>
      </c>
    </row>
    <row r="4906" spans="1:6" x14ac:dyDescent="0.25">
      <c r="A4906" t="s">
        <v>33</v>
      </c>
      <c r="B4906" t="s">
        <v>11</v>
      </c>
      <c r="C4906" t="s">
        <v>35</v>
      </c>
      <c r="D4906" s="1">
        <v>44463</v>
      </c>
      <c r="E4906" s="4">
        <v>5313</v>
      </c>
      <c r="F4906">
        <v>380</v>
      </c>
    </row>
    <row r="4907" spans="1:6" x14ac:dyDescent="0.25">
      <c r="A4907" t="s">
        <v>37</v>
      </c>
      <c r="B4907" t="s">
        <v>16</v>
      </c>
      <c r="C4907" t="s">
        <v>28</v>
      </c>
      <c r="D4907" s="1">
        <v>44463</v>
      </c>
      <c r="E4907" s="4">
        <v>4039</v>
      </c>
      <c r="F4907">
        <v>449</v>
      </c>
    </row>
    <row r="4908" spans="1:6" x14ac:dyDescent="0.25">
      <c r="A4908" t="s">
        <v>33</v>
      </c>
      <c r="B4908" t="s">
        <v>9</v>
      </c>
      <c r="C4908" t="s">
        <v>31</v>
      </c>
      <c r="D4908" s="1">
        <v>44463</v>
      </c>
      <c r="E4908" s="4">
        <v>2569</v>
      </c>
      <c r="F4908">
        <v>257</v>
      </c>
    </row>
    <row r="4909" spans="1:6" x14ac:dyDescent="0.25">
      <c r="A4909" t="s">
        <v>18</v>
      </c>
      <c r="B4909" t="s">
        <v>21</v>
      </c>
      <c r="C4909" t="s">
        <v>14</v>
      </c>
      <c r="D4909" s="1">
        <v>44463</v>
      </c>
      <c r="E4909" s="4">
        <v>9345</v>
      </c>
      <c r="F4909">
        <v>770</v>
      </c>
    </row>
    <row r="4910" spans="1:6" x14ac:dyDescent="0.25">
      <c r="A4910" t="s">
        <v>15</v>
      </c>
      <c r="B4910" t="s">
        <v>11</v>
      </c>
      <c r="C4910" t="s">
        <v>38</v>
      </c>
      <c r="D4910" s="1">
        <v>44463</v>
      </c>
      <c r="E4910" s="4">
        <v>7987</v>
      </c>
      <c r="F4910">
        <v>308</v>
      </c>
    </row>
    <row r="4911" spans="1:6" x14ac:dyDescent="0.25">
      <c r="A4911" t="s">
        <v>32</v>
      </c>
      <c r="B4911" t="s">
        <v>6</v>
      </c>
      <c r="C4911" t="s">
        <v>35</v>
      </c>
      <c r="D4911" s="1">
        <v>44463</v>
      </c>
      <c r="E4911" s="4">
        <v>1344</v>
      </c>
      <c r="F4911">
        <v>90</v>
      </c>
    </row>
    <row r="4912" spans="1:6" x14ac:dyDescent="0.25">
      <c r="A4912" t="s">
        <v>40</v>
      </c>
      <c r="B4912" t="s">
        <v>9</v>
      </c>
      <c r="C4912" t="s">
        <v>38</v>
      </c>
      <c r="D4912" s="1">
        <v>44463</v>
      </c>
      <c r="E4912" s="4">
        <v>4424</v>
      </c>
      <c r="F4912">
        <v>171</v>
      </c>
    </row>
    <row r="4913" spans="1:6" x14ac:dyDescent="0.25">
      <c r="A4913" t="s">
        <v>46</v>
      </c>
      <c r="B4913" t="s">
        <v>21</v>
      </c>
      <c r="C4913" t="s">
        <v>7</v>
      </c>
      <c r="D4913" s="1">
        <v>44463</v>
      </c>
      <c r="E4913" s="4">
        <v>2002</v>
      </c>
      <c r="F4913">
        <v>77</v>
      </c>
    </row>
    <row r="4914" spans="1:6" x14ac:dyDescent="0.25">
      <c r="A4914" t="s">
        <v>15</v>
      </c>
      <c r="B4914" t="s">
        <v>21</v>
      </c>
      <c r="C4914" t="s">
        <v>43</v>
      </c>
      <c r="D4914" s="1">
        <v>44463</v>
      </c>
      <c r="E4914" s="4">
        <v>3780</v>
      </c>
      <c r="F4914">
        <v>189</v>
      </c>
    </row>
    <row r="4915" spans="1:6" x14ac:dyDescent="0.25">
      <c r="A4915" t="s">
        <v>15</v>
      </c>
      <c r="B4915" t="s">
        <v>27</v>
      </c>
      <c r="C4915" t="s">
        <v>48</v>
      </c>
      <c r="D4915" s="1">
        <v>44463</v>
      </c>
      <c r="E4915" s="4">
        <v>266</v>
      </c>
      <c r="F4915">
        <v>13</v>
      </c>
    </row>
    <row r="4916" spans="1:6" x14ac:dyDescent="0.25">
      <c r="A4916" t="s">
        <v>46</v>
      </c>
      <c r="B4916" t="s">
        <v>11</v>
      </c>
      <c r="C4916" t="s">
        <v>7</v>
      </c>
      <c r="D4916" s="1">
        <v>44463</v>
      </c>
      <c r="E4916" s="4">
        <v>931</v>
      </c>
      <c r="F4916">
        <v>36</v>
      </c>
    </row>
    <row r="4917" spans="1:6" x14ac:dyDescent="0.25">
      <c r="A4917" t="s">
        <v>41</v>
      </c>
      <c r="B4917" t="s">
        <v>9</v>
      </c>
      <c r="C4917" t="s">
        <v>43</v>
      </c>
      <c r="D4917" s="1">
        <v>44463</v>
      </c>
      <c r="E4917" s="4">
        <v>203</v>
      </c>
      <c r="F4917">
        <v>11</v>
      </c>
    </row>
    <row r="4918" spans="1:6" x14ac:dyDescent="0.25">
      <c r="A4918" t="s">
        <v>13</v>
      </c>
      <c r="B4918" t="s">
        <v>16</v>
      </c>
      <c r="C4918" t="s">
        <v>38</v>
      </c>
      <c r="D4918" s="1">
        <v>44463</v>
      </c>
      <c r="E4918" s="4">
        <v>4536</v>
      </c>
      <c r="F4918">
        <v>182</v>
      </c>
    </row>
    <row r="4919" spans="1:6" x14ac:dyDescent="0.25">
      <c r="A4919" t="s">
        <v>46</v>
      </c>
      <c r="B4919" t="s">
        <v>21</v>
      </c>
      <c r="C4919" t="s">
        <v>35</v>
      </c>
      <c r="D4919" s="1">
        <v>44463</v>
      </c>
      <c r="E4919" s="4">
        <v>910</v>
      </c>
      <c r="F4919">
        <v>61</v>
      </c>
    </row>
    <row r="4920" spans="1:6" x14ac:dyDescent="0.25">
      <c r="A4920" t="s">
        <v>39</v>
      </c>
      <c r="B4920" t="s">
        <v>9</v>
      </c>
      <c r="C4920" t="s">
        <v>31</v>
      </c>
      <c r="D4920" s="1">
        <v>44463</v>
      </c>
      <c r="E4920" s="4">
        <v>812</v>
      </c>
      <c r="F4920">
        <v>82</v>
      </c>
    </row>
    <row r="4921" spans="1:6" x14ac:dyDescent="0.25">
      <c r="A4921" t="s">
        <v>51</v>
      </c>
      <c r="B4921" t="s">
        <v>6</v>
      </c>
      <c r="C4921" t="s">
        <v>38</v>
      </c>
      <c r="D4921" s="1">
        <v>44463</v>
      </c>
      <c r="E4921" s="4">
        <v>1267</v>
      </c>
      <c r="F4921">
        <v>51</v>
      </c>
    </row>
    <row r="4922" spans="1:6" x14ac:dyDescent="0.25">
      <c r="A4922" t="s">
        <v>33</v>
      </c>
      <c r="B4922" t="s">
        <v>11</v>
      </c>
      <c r="C4922" t="s">
        <v>44</v>
      </c>
      <c r="D4922" s="1">
        <v>44463</v>
      </c>
      <c r="E4922" s="4">
        <v>1631</v>
      </c>
      <c r="F4922">
        <v>71</v>
      </c>
    </row>
    <row r="4923" spans="1:6" x14ac:dyDescent="0.25">
      <c r="A4923" t="s">
        <v>25</v>
      </c>
      <c r="B4923" t="s">
        <v>9</v>
      </c>
      <c r="C4923" t="s">
        <v>30</v>
      </c>
      <c r="D4923" s="1">
        <v>44463</v>
      </c>
      <c r="E4923" s="4">
        <v>8911</v>
      </c>
      <c r="F4923">
        <v>1120</v>
      </c>
    </row>
    <row r="4924" spans="1:6" x14ac:dyDescent="0.25">
      <c r="A4924" t="s">
        <v>15</v>
      </c>
      <c r="B4924" t="s">
        <v>9</v>
      </c>
      <c r="C4924" t="s">
        <v>52</v>
      </c>
      <c r="D4924" s="1">
        <v>44463</v>
      </c>
      <c r="E4924" s="4">
        <v>7</v>
      </c>
      <c r="F4924">
        <v>1</v>
      </c>
    </row>
    <row r="4925" spans="1:6" x14ac:dyDescent="0.25">
      <c r="A4925" t="s">
        <v>8</v>
      </c>
      <c r="B4925" t="s">
        <v>6</v>
      </c>
      <c r="C4925" t="s">
        <v>47</v>
      </c>
      <c r="D4925" s="1">
        <v>44463</v>
      </c>
      <c r="E4925" s="4">
        <v>2436</v>
      </c>
      <c r="F4925">
        <v>129</v>
      </c>
    </row>
    <row r="4926" spans="1:6" x14ac:dyDescent="0.25">
      <c r="A4926" t="s">
        <v>5</v>
      </c>
      <c r="B4926" t="s">
        <v>16</v>
      </c>
      <c r="C4926" t="s">
        <v>26</v>
      </c>
      <c r="D4926" s="1">
        <v>44463</v>
      </c>
      <c r="E4926" s="4">
        <v>3689</v>
      </c>
      <c r="F4926">
        <v>217</v>
      </c>
    </row>
    <row r="4927" spans="1:6" x14ac:dyDescent="0.25">
      <c r="A4927" t="s">
        <v>39</v>
      </c>
      <c r="B4927" t="s">
        <v>11</v>
      </c>
      <c r="C4927" t="s">
        <v>38</v>
      </c>
      <c r="D4927" s="1">
        <v>44463</v>
      </c>
      <c r="E4927" s="4">
        <v>1036</v>
      </c>
      <c r="F4927">
        <v>42</v>
      </c>
    </row>
    <row r="4928" spans="1:6" x14ac:dyDescent="0.25">
      <c r="A4928" t="s">
        <v>20</v>
      </c>
      <c r="B4928" t="s">
        <v>6</v>
      </c>
      <c r="C4928" t="s">
        <v>44</v>
      </c>
      <c r="D4928" s="1">
        <v>44463</v>
      </c>
      <c r="E4928" s="4">
        <v>1540</v>
      </c>
      <c r="F4928">
        <v>62</v>
      </c>
    </row>
    <row r="4929" spans="1:6" x14ac:dyDescent="0.25">
      <c r="A4929" t="s">
        <v>46</v>
      </c>
      <c r="B4929" t="s">
        <v>11</v>
      </c>
      <c r="C4929" t="s">
        <v>28</v>
      </c>
      <c r="D4929" s="1">
        <v>44463</v>
      </c>
      <c r="E4929" s="4">
        <v>5446</v>
      </c>
      <c r="F4929">
        <v>606</v>
      </c>
    </row>
    <row r="4930" spans="1:6" x14ac:dyDescent="0.25">
      <c r="A4930" t="s">
        <v>13</v>
      </c>
      <c r="B4930" t="s">
        <v>16</v>
      </c>
      <c r="C4930" t="s">
        <v>26</v>
      </c>
      <c r="D4930" s="1">
        <v>44463</v>
      </c>
      <c r="E4930" s="4">
        <v>3367</v>
      </c>
      <c r="F4930">
        <v>199</v>
      </c>
    </row>
    <row r="4931" spans="1:6" x14ac:dyDescent="0.25">
      <c r="A4931" t="s">
        <v>33</v>
      </c>
      <c r="B4931" t="s">
        <v>16</v>
      </c>
      <c r="C4931" t="s">
        <v>7</v>
      </c>
      <c r="D4931" s="1">
        <v>44463</v>
      </c>
      <c r="E4931" s="4">
        <v>12005</v>
      </c>
      <c r="F4931">
        <v>501</v>
      </c>
    </row>
    <row r="4932" spans="1:6" x14ac:dyDescent="0.25">
      <c r="A4932" t="s">
        <v>8</v>
      </c>
      <c r="B4932" t="s">
        <v>6</v>
      </c>
      <c r="C4932" t="s">
        <v>26</v>
      </c>
      <c r="D4932" s="1">
        <v>44463</v>
      </c>
      <c r="E4932" s="4">
        <v>1904</v>
      </c>
      <c r="F4932">
        <v>96</v>
      </c>
    </row>
    <row r="4933" spans="1:6" x14ac:dyDescent="0.25">
      <c r="A4933" t="s">
        <v>39</v>
      </c>
      <c r="B4933" t="s">
        <v>27</v>
      </c>
      <c r="C4933" t="s">
        <v>38</v>
      </c>
      <c r="D4933" s="1">
        <v>44463</v>
      </c>
      <c r="E4933" s="4">
        <v>6643</v>
      </c>
      <c r="F4933">
        <v>277</v>
      </c>
    </row>
    <row r="4934" spans="1:6" x14ac:dyDescent="0.25">
      <c r="A4934" t="s">
        <v>46</v>
      </c>
      <c r="B4934" t="s">
        <v>16</v>
      </c>
      <c r="C4934" t="s">
        <v>48</v>
      </c>
      <c r="D4934" s="1">
        <v>44463</v>
      </c>
      <c r="E4934" s="4">
        <v>910</v>
      </c>
      <c r="F4934">
        <v>46</v>
      </c>
    </row>
    <row r="4935" spans="1:6" x14ac:dyDescent="0.25">
      <c r="A4935" t="s">
        <v>46</v>
      </c>
      <c r="B4935" t="s">
        <v>9</v>
      </c>
      <c r="C4935" t="s">
        <v>48</v>
      </c>
      <c r="D4935" s="1">
        <v>44463</v>
      </c>
      <c r="E4935" s="4">
        <v>2289</v>
      </c>
      <c r="F4935">
        <v>100</v>
      </c>
    </row>
    <row r="4936" spans="1:6" x14ac:dyDescent="0.25">
      <c r="A4936" t="s">
        <v>49</v>
      </c>
      <c r="B4936" t="s">
        <v>27</v>
      </c>
      <c r="C4936" t="s">
        <v>42</v>
      </c>
      <c r="D4936" s="1">
        <v>44466</v>
      </c>
      <c r="E4936" s="4">
        <v>1029</v>
      </c>
      <c r="F4936">
        <v>65</v>
      </c>
    </row>
    <row r="4937" spans="1:6" x14ac:dyDescent="0.25">
      <c r="A4937" t="s">
        <v>8</v>
      </c>
      <c r="B4937" t="s">
        <v>9</v>
      </c>
      <c r="C4937" t="s">
        <v>22</v>
      </c>
      <c r="D4937" s="1">
        <v>44466</v>
      </c>
      <c r="E4937" s="4">
        <v>4620</v>
      </c>
      <c r="F4937">
        <v>308</v>
      </c>
    </row>
    <row r="4938" spans="1:6" x14ac:dyDescent="0.25">
      <c r="A4938" t="s">
        <v>20</v>
      </c>
      <c r="B4938" t="s">
        <v>9</v>
      </c>
      <c r="C4938" t="s">
        <v>17</v>
      </c>
      <c r="D4938" s="1">
        <v>44466</v>
      </c>
      <c r="E4938" s="4">
        <v>931</v>
      </c>
      <c r="F4938">
        <v>55</v>
      </c>
    </row>
    <row r="4939" spans="1:6" x14ac:dyDescent="0.25">
      <c r="A4939" t="s">
        <v>20</v>
      </c>
      <c r="B4939" t="s">
        <v>27</v>
      </c>
      <c r="C4939" t="s">
        <v>43</v>
      </c>
      <c r="D4939" s="1">
        <v>44466</v>
      </c>
      <c r="E4939" s="4">
        <v>777</v>
      </c>
      <c r="F4939">
        <v>44</v>
      </c>
    </row>
    <row r="4940" spans="1:6" x14ac:dyDescent="0.25">
      <c r="A4940" t="s">
        <v>15</v>
      </c>
      <c r="B4940" t="s">
        <v>11</v>
      </c>
      <c r="C4940" t="s">
        <v>36</v>
      </c>
      <c r="D4940" s="1">
        <v>44466</v>
      </c>
      <c r="E4940" s="4">
        <v>11788</v>
      </c>
      <c r="F4940">
        <v>770</v>
      </c>
    </row>
    <row r="4941" spans="1:6" x14ac:dyDescent="0.25">
      <c r="A4941" t="s">
        <v>51</v>
      </c>
      <c r="B4941" t="s">
        <v>21</v>
      </c>
      <c r="C4941" t="s">
        <v>17</v>
      </c>
      <c r="D4941" s="1">
        <v>44466</v>
      </c>
      <c r="E4941" s="4">
        <v>6153</v>
      </c>
      <c r="F4941">
        <v>362</v>
      </c>
    </row>
    <row r="4942" spans="1:6" x14ac:dyDescent="0.25">
      <c r="A4942" t="s">
        <v>5</v>
      </c>
      <c r="B4942" t="s">
        <v>11</v>
      </c>
      <c r="C4942" t="s">
        <v>12</v>
      </c>
      <c r="D4942" s="1">
        <v>44466</v>
      </c>
      <c r="E4942" s="4">
        <v>6909</v>
      </c>
      <c r="F4942">
        <v>256</v>
      </c>
    </row>
    <row r="4943" spans="1:6" x14ac:dyDescent="0.25">
      <c r="A4943" t="s">
        <v>20</v>
      </c>
      <c r="B4943" t="s">
        <v>21</v>
      </c>
      <c r="C4943" t="s">
        <v>22</v>
      </c>
      <c r="D4943" s="1">
        <v>44466</v>
      </c>
      <c r="E4943" s="4">
        <v>2639</v>
      </c>
      <c r="F4943">
        <v>176</v>
      </c>
    </row>
    <row r="4944" spans="1:6" x14ac:dyDescent="0.25">
      <c r="A4944" t="s">
        <v>39</v>
      </c>
      <c r="B4944" t="s">
        <v>27</v>
      </c>
      <c r="C4944" t="s">
        <v>12</v>
      </c>
      <c r="D4944" s="1">
        <v>44466</v>
      </c>
      <c r="E4944" s="4">
        <v>6643</v>
      </c>
      <c r="F4944">
        <v>266</v>
      </c>
    </row>
    <row r="4945" spans="1:6" x14ac:dyDescent="0.25">
      <c r="A4945" t="s">
        <v>10</v>
      </c>
      <c r="B4945" t="s">
        <v>21</v>
      </c>
      <c r="C4945" t="s">
        <v>36</v>
      </c>
      <c r="D4945" s="1">
        <v>44466</v>
      </c>
      <c r="E4945" s="4">
        <v>1624</v>
      </c>
      <c r="F4945">
        <v>109</v>
      </c>
    </row>
    <row r="4946" spans="1:6" x14ac:dyDescent="0.25">
      <c r="A4946" t="s">
        <v>18</v>
      </c>
      <c r="B4946" t="s">
        <v>9</v>
      </c>
      <c r="C4946" t="s">
        <v>48</v>
      </c>
      <c r="D4946" s="1">
        <v>44466</v>
      </c>
      <c r="E4946" s="4">
        <v>8365</v>
      </c>
      <c r="F4946">
        <v>399</v>
      </c>
    </row>
    <row r="4947" spans="1:6" x14ac:dyDescent="0.25">
      <c r="A4947" t="s">
        <v>5</v>
      </c>
      <c r="B4947" t="s">
        <v>6</v>
      </c>
      <c r="C4947" t="s">
        <v>50</v>
      </c>
      <c r="D4947" s="1">
        <v>44466</v>
      </c>
      <c r="E4947" s="4">
        <v>371</v>
      </c>
      <c r="F4947">
        <v>38</v>
      </c>
    </row>
    <row r="4948" spans="1:6" x14ac:dyDescent="0.25">
      <c r="A4948" t="s">
        <v>33</v>
      </c>
      <c r="B4948" t="s">
        <v>27</v>
      </c>
      <c r="C4948" t="s">
        <v>14</v>
      </c>
      <c r="D4948" s="1">
        <v>44466</v>
      </c>
      <c r="E4948" s="4">
        <v>3976</v>
      </c>
      <c r="F4948">
        <v>362</v>
      </c>
    </row>
    <row r="4949" spans="1:6" x14ac:dyDescent="0.25">
      <c r="A4949" t="s">
        <v>41</v>
      </c>
      <c r="B4949" t="s">
        <v>16</v>
      </c>
      <c r="C4949" t="s">
        <v>45</v>
      </c>
      <c r="D4949" s="1">
        <v>44466</v>
      </c>
      <c r="E4949" s="4">
        <v>11830</v>
      </c>
      <c r="F4949">
        <v>770</v>
      </c>
    </row>
    <row r="4950" spans="1:6" x14ac:dyDescent="0.25">
      <c r="A4950" t="s">
        <v>49</v>
      </c>
      <c r="B4950" t="s">
        <v>27</v>
      </c>
      <c r="C4950" t="s">
        <v>7</v>
      </c>
      <c r="D4950" s="1">
        <v>44466</v>
      </c>
      <c r="E4950" s="4">
        <v>3556</v>
      </c>
      <c r="F4950">
        <v>137</v>
      </c>
    </row>
    <row r="4951" spans="1:6" x14ac:dyDescent="0.25">
      <c r="A4951" t="s">
        <v>33</v>
      </c>
      <c r="B4951" t="s">
        <v>27</v>
      </c>
      <c r="C4951" t="s">
        <v>31</v>
      </c>
      <c r="D4951" s="1">
        <v>44467</v>
      </c>
      <c r="E4951" s="4">
        <v>1778</v>
      </c>
      <c r="F4951">
        <v>223</v>
      </c>
    </row>
    <row r="4952" spans="1:6" x14ac:dyDescent="0.25">
      <c r="A4952" t="s">
        <v>40</v>
      </c>
      <c r="B4952" t="s">
        <v>16</v>
      </c>
      <c r="C4952" t="s">
        <v>30</v>
      </c>
      <c r="D4952" s="1">
        <v>44467</v>
      </c>
      <c r="E4952" s="4">
        <v>2394</v>
      </c>
      <c r="F4952">
        <v>399</v>
      </c>
    </row>
    <row r="4953" spans="1:6" x14ac:dyDescent="0.25">
      <c r="A4953" t="s">
        <v>25</v>
      </c>
      <c r="B4953" t="s">
        <v>6</v>
      </c>
      <c r="C4953" t="s">
        <v>28</v>
      </c>
      <c r="D4953" s="1">
        <v>44467</v>
      </c>
      <c r="E4953" s="4">
        <v>6524</v>
      </c>
      <c r="F4953">
        <v>700</v>
      </c>
    </row>
    <row r="4954" spans="1:6" x14ac:dyDescent="0.25">
      <c r="A4954" t="s">
        <v>34</v>
      </c>
      <c r="B4954" t="s">
        <v>16</v>
      </c>
      <c r="C4954" t="s">
        <v>47</v>
      </c>
      <c r="D4954" s="1">
        <v>44467</v>
      </c>
      <c r="E4954" s="4">
        <v>6293</v>
      </c>
      <c r="F4954">
        <v>350</v>
      </c>
    </row>
    <row r="4955" spans="1:6" x14ac:dyDescent="0.25">
      <c r="A4955" t="s">
        <v>13</v>
      </c>
      <c r="B4955" t="s">
        <v>16</v>
      </c>
      <c r="C4955" t="s">
        <v>17</v>
      </c>
      <c r="D4955" s="1">
        <v>44467</v>
      </c>
      <c r="E4955" s="4">
        <v>4067</v>
      </c>
      <c r="F4955">
        <v>291</v>
      </c>
    </row>
    <row r="4956" spans="1:6" x14ac:dyDescent="0.25">
      <c r="A4956" t="s">
        <v>46</v>
      </c>
      <c r="B4956" t="s">
        <v>21</v>
      </c>
      <c r="C4956" t="s">
        <v>50</v>
      </c>
      <c r="D4956" s="1">
        <v>44467</v>
      </c>
      <c r="E4956" s="4">
        <v>3374</v>
      </c>
      <c r="F4956">
        <v>482</v>
      </c>
    </row>
    <row r="4957" spans="1:6" x14ac:dyDescent="0.25">
      <c r="A4957" t="s">
        <v>18</v>
      </c>
      <c r="B4957" t="s">
        <v>16</v>
      </c>
      <c r="C4957" t="s">
        <v>44</v>
      </c>
      <c r="D4957" s="1">
        <v>44467</v>
      </c>
      <c r="E4957" s="4">
        <v>2954</v>
      </c>
      <c r="F4957">
        <v>135</v>
      </c>
    </row>
    <row r="4958" spans="1:6" x14ac:dyDescent="0.25">
      <c r="A4958" t="s">
        <v>25</v>
      </c>
      <c r="B4958" t="s">
        <v>21</v>
      </c>
      <c r="C4958" t="s">
        <v>31</v>
      </c>
      <c r="D4958" s="1">
        <v>44467</v>
      </c>
      <c r="E4958" s="4">
        <v>3864</v>
      </c>
      <c r="F4958">
        <v>387</v>
      </c>
    </row>
    <row r="4959" spans="1:6" x14ac:dyDescent="0.25">
      <c r="A4959" t="s">
        <v>40</v>
      </c>
      <c r="B4959" t="s">
        <v>21</v>
      </c>
      <c r="C4959" t="s">
        <v>7</v>
      </c>
      <c r="D4959" s="1">
        <v>44467</v>
      </c>
      <c r="E4959" s="4">
        <v>252</v>
      </c>
      <c r="F4959">
        <v>11</v>
      </c>
    </row>
    <row r="4960" spans="1:6" x14ac:dyDescent="0.25">
      <c r="A4960" t="s">
        <v>34</v>
      </c>
      <c r="B4960" t="s">
        <v>9</v>
      </c>
      <c r="C4960" t="s">
        <v>19</v>
      </c>
      <c r="D4960" s="1">
        <v>44467</v>
      </c>
      <c r="E4960" s="4">
        <v>441</v>
      </c>
      <c r="F4960">
        <v>23</v>
      </c>
    </row>
    <row r="4961" spans="1:6" x14ac:dyDescent="0.25">
      <c r="A4961" t="s">
        <v>40</v>
      </c>
      <c r="B4961" t="s">
        <v>9</v>
      </c>
      <c r="C4961" t="s">
        <v>42</v>
      </c>
      <c r="D4961" s="1">
        <v>44467</v>
      </c>
      <c r="E4961" s="4">
        <v>6510</v>
      </c>
      <c r="F4961">
        <v>434</v>
      </c>
    </row>
    <row r="4962" spans="1:6" x14ac:dyDescent="0.25">
      <c r="A4962" t="s">
        <v>23</v>
      </c>
      <c r="B4962" t="s">
        <v>9</v>
      </c>
      <c r="C4962" t="s">
        <v>30</v>
      </c>
      <c r="D4962" s="1">
        <v>44467</v>
      </c>
      <c r="E4962" s="4">
        <v>11095</v>
      </c>
      <c r="F4962">
        <v>1400</v>
      </c>
    </row>
    <row r="4963" spans="1:6" x14ac:dyDescent="0.25">
      <c r="A4963" t="s">
        <v>15</v>
      </c>
      <c r="B4963" t="s">
        <v>6</v>
      </c>
      <c r="C4963" t="s">
        <v>35</v>
      </c>
      <c r="D4963" s="1">
        <v>44467</v>
      </c>
      <c r="E4963" s="4">
        <v>21</v>
      </c>
      <c r="F4963">
        <v>2</v>
      </c>
    </row>
    <row r="4964" spans="1:6" x14ac:dyDescent="0.25">
      <c r="A4964" t="s">
        <v>51</v>
      </c>
      <c r="B4964" t="s">
        <v>6</v>
      </c>
      <c r="C4964" t="s">
        <v>36</v>
      </c>
      <c r="D4964" s="1">
        <v>44467</v>
      </c>
      <c r="E4964" s="4">
        <v>5124</v>
      </c>
      <c r="F4964">
        <v>366</v>
      </c>
    </row>
    <row r="4965" spans="1:6" x14ac:dyDescent="0.25">
      <c r="A4965" t="s">
        <v>20</v>
      </c>
      <c r="B4965" t="s">
        <v>16</v>
      </c>
      <c r="C4965" t="s">
        <v>50</v>
      </c>
      <c r="D4965" s="1">
        <v>44467</v>
      </c>
      <c r="E4965" s="4">
        <v>1995</v>
      </c>
      <c r="F4965">
        <v>200</v>
      </c>
    </row>
    <row r="4966" spans="1:6" x14ac:dyDescent="0.25">
      <c r="A4966" t="s">
        <v>5</v>
      </c>
      <c r="B4966" t="s">
        <v>16</v>
      </c>
      <c r="C4966" t="s">
        <v>22</v>
      </c>
      <c r="D4966" s="1">
        <v>44467</v>
      </c>
      <c r="E4966" s="4">
        <v>2219</v>
      </c>
      <c r="F4966">
        <v>171</v>
      </c>
    </row>
    <row r="4967" spans="1:6" x14ac:dyDescent="0.25">
      <c r="A4967" t="s">
        <v>33</v>
      </c>
      <c r="B4967" t="s">
        <v>16</v>
      </c>
      <c r="C4967" t="s">
        <v>47</v>
      </c>
      <c r="D4967" s="1">
        <v>44467</v>
      </c>
      <c r="E4967" s="4">
        <v>7728</v>
      </c>
      <c r="F4967">
        <v>455</v>
      </c>
    </row>
    <row r="4968" spans="1:6" x14ac:dyDescent="0.25">
      <c r="A4968" t="s">
        <v>18</v>
      </c>
      <c r="B4968" t="s">
        <v>27</v>
      </c>
      <c r="C4968" t="s">
        <v>44</v>
      </c>
      <c r="D4968" s="1">
        <v>44467</v>
      </c>
      <c r="E4968" s="4">
        <v>11312</v>
      </c>
      <c r="F4968">
        <v>492</v>
      </c>
    </row>
    <row r="4969" spans="1:6" x14ac:dyDescent="0.25">
      <c r="A4969" t="s">
        <v>25</v>
      </c>
      <c r="B4969" t="s">
        <v>11</v>
      </c>
      <c r="C4969" t="s">
        <v>52</v>
      </c>
      <c r="D4969" s="1">
        <v>44467</v>
      </c>
      <c r="E4969" s="4">
        <v>826</v>
      </c>
      <c r="F4969">
        <v>36</v>
      </c>
    </row>
    <row r="4970" spans="1:6" x14ac:dyDescent="0.25">
      <c r="A4970" t="s">
        <v>34</v>
      </c>
      <c r="B4970" t="s">
        <v>11</v>
      </c>
      <c r="C4970" t="s">
        <v>48</v>
      </c>
      <c r="D4970" s="1">
        <v>44467</v>
      </c>
      <c r="E4970" s="4">
        <v>12502</v>
      </c>
      <c r="F4970">
        <v>596</v>
      </c>
    </row>
    <row r="4971" spans="1:6" x14ac:dyDescent="0.25">
      <c r="A4971" t="s">
        <v>10</v>
      </c>
      <c r="B4971" t="s">
        <v>16</v>
      </c>
      <c r="C4971" t="s">
        <v>42</v>
      </c>
      <c r="D4971" s="1">
        <v>44467</v>
      </c>
      <c r="E4971" s="4">
        <v>7063</v>
      </c>
      <c r="F4971">
        <v>442</v>
      </c>
    </row>
    <row r="4972" spans="1:6" x14ac:dyDescent="0.25">
      <c r="A4972" t="s">
        <v>41</v>
      </c>
      <c r="B4972" t="s">
        <v>21</v>
      </c>
      <c r="C4972" t="s">
        <v>38</v>
      </c>
      <c r="D4972" s="1">
        <v>44468</v>
      </c>
      <c r="E4972" s="4">
        <v>3591</v>
      </c>
      <c r="F4972">
        <v>139</v>
      </c>
    </row>
    <row r="4973" spans="1:6" x14ac:dyDescent="0.25">
      <c r="A4973" t="s">
        <v>8</v>
      </c>
      <c r="B4973" t="s">
        <v>16</v>
      </c>
      <c r="C4973" t="s">
        <v>7</v>
      </c>
      <c r="D4973" s="1">
        <v>44468</v>
      </c>
      <c r="E4973" s="4">
        <v>511</v>
      </c>
      <c r="F4973">
        <v>22</v>
      </c>
    </row>
    <row r="4974" spans="1:6" x14ac:dyDescent="0.25">
      <c r="A4974" t="s">
        <v>34</v>
      </c>
      <c r="B4974" t="s">
        <v>27</v>
      </c>
      <c r="C4974" t="s">
        <v>30</v>
      </c>
      <c r="D4974" s="1">
        <v>44468</v>
      </c>
      <c r="E4974" s="4">
        <v>4305</v>
      </c>
      <c r="F4974">
        <v>615</v>
      </c>
    </row>
    <row r="4975" spans="1:6" x14ac:dyDescent="0.25">
      <c r="A4975" t="s">
        <v>5</v>
      </c>
      <c r="B4975" t="s">
        <v>27</v>
      </c>
      <c r="C4975" t="s">
        <v>19</v>
      </c>
      <c r="D4975" s="1">
        <v>44468</v>
      </c>
      <c r="E4975" s="4">
        <v>301</v>
      </c>
      <c r="F4975">
        <v>18</v>
      </c>
    </row>
    <row r="4976" spans="1:6" x14ac:dyDescent="0.25">
      <c r="A4976" t="s">
        <v>29</v>
      </c>
      <c r="B4976" t="s">
        <v>11</v>
      </c>
      <c r="C4976" t="s">
        <v>52</v>
      </c>
      <c r="D4976" s="1">
        <v>44468</v>
      </c>
      <c r="E4976" s="4">
        <v>1701</v>
      </c>
      <c r="F4976">
        <v>74</v>
      </c>
    </row>
    <row r="4977" spans="1:6" x14ac:dyDescent="0.25">
      <c r="A4977" t="s">
        <v>49</v>
      </c>
      <c r="B4977" t="s">
        <v>16</v>
      </c>
      <c r="C4977" t="s">
        <v>35</v>
      </c>
      <c r="D4977" s="1">
        <v>44468</v>
      </c>
      <c r="E4977" s="4">
        <v>5698</v>
      </c>
      <c r="F4977">
        <v>407</v>
      </c>
    </row>
    <row r="4978" spans="1:6" x14ac:dyDescent="0.25">
      <c r="A4978" t="s">
        <v>39</v>
      </c>
      <c r="B4978" t="s">
        <v>27</v>
      </c>
      <c r="C4978" t="s">
        <v>35</v>
      </c>
      <c r="D4978" s="1">
        <v>44468</v>
      </c>
      <c r="E4978" s="4">
        <v>994</v>
      </c>
      <c r="F4978">
        <v>77</v>
      </c>
    </row>
    <row r="4979" spans="1:6" x14ac:dyDescent="0.25">
      <c r="A4979" t="s">
        <v>5</v>
      </c>
      <c r="B4979" t="s">
        <v>27</v>
      </c>
      <c r="C4979" t="s">
        <v>22</v>
      </c>
      <c r="D4979" s="1">
        <v>44468</v>
      </c>
      <c r="E4979" s="4">
        <v>1869</v>
      </c>
      <c r="F4979">
        <v>134</v>
      </c>
    </row>
    <row r="4980" spans="1:6" x14ac:dyDescent="0.25">
      <c r="A4980" t="s">
        <v>51</v>
      </c>
      <c r="B4980" t="s">
        <v>6</v>
      </c>
      <c r="C4980" t="s">
        <v>43</v>
      </c>
      <c r="D4980" s="1">
        <v>44468</v>
      </c>
      <c r="E4980" s="4">
        <v>6650</v>
      </c>
      <c r="F4980">
        <v>370</v>
      </c>
    </row>
    <row r="4981" spans="1:6" x14ac:dyDescent="0.25">
      <c r="A4981" t="s">
        <v>18</v>
      </c>
      <c r="B4981" t="s">
        <v>11</v>
      </c>
      <c r="C4981" t="s">
        <v>48</v>
      </c>
      <c r="D4981" s="1">
        <v>44468</v>
      </c>
      <c r="E4981" s="4">
        <v>4424</v>
      </c>
      <c r="F4981">
        <v>202</v>
      </c>
    </row>
    <row r="4982" spans="1:6" x14ac:dyDescent="0.25">
      <c r="A4982" t="s">
        <v>8</v>
      </c>
      <c r="B4982" t="s">
        <v>27</v>
      </c>
      <c r="C4982" t="s">
        <v>43</v>
      </c>
      <c r="D4982" s="1">
        <v>44468</v>
      </c>
      <c r="E4982" s="4">
        <v>4928</v>
      </c>
      <c r="F4982">
        <v>247</v>
      </c>
    </row>
    <row r="4983" spans="1:6" x14ac:dyDescent="0.25">
      <c r="A4983" t="s">
        <v>40</v>
      </c>
      <c r="B4983" t="s">
        <v>16</v>
      </c>
      <c r="C4983" t="s">
        <v>50</v>
      </c>
      <c r="D4983" s="1">
        <v>44468</v>
      </c>
      <c r="E4983" s="4">
        <v>9471</v>
      </c>
      <c r="F4983">
        <v>1190</v>
      </c>
    </row>
    <row r="4984" spans="1:6" x14ac:dyDescent="0.25">
      <c r="A4984" t="s">
        <v>49</v>
      </c>
      <c r="B4984" t="s">
        <v>9</v>
      </c>
      <c r="C4984" t="s">
        <v>22</v>
      </c>
      <c r="D4984" s="1">
        <v>44468</v>
      </c>
      <c r="E4984" s="4">
        <v>2940</v>
      </c>
      <c r="F4984">
        <v>196</v>
      </c>
    </row>
    <row r="4985" spans="1:6" x14ac:dyDescent="0.25">
      <c r="A4985" t="s">
        <v>29</v>
      </c>
      <c r="B4985" t="s">
        <v>21</v>
      </c>
      <c r="C4985" t="s">
        <v>7</v>
      </c>
      <c r="D4985" s="1">
        <v>44468</v>
      </c>
      <c r="E4985" s="4">
        <v>308</v>
      </c>
      <c r="F4985">
        <v>12</v>
      </c>
    </row>
    <row r="4986" spans="1:6" x14ac:dyDescent="0.25">
      <c r="A4986" t="s">
        <v>25</v>
      </c>
      <c r="B4986" t="s">
        <v>16</v>
      </c>
      <c r="C4986" t="s">
        <v>42</v>
      </c>
      <c r="D4986" s="1">
        <v>44468</v>
      </c>
      <c r="E4986" s="4">
        <v>896</v>
      </c>
      <c r="F4986">
        <v>60</v>
      </c>
    </row>
    <row r="4987" spans="1:6" x14ac:dyDescent="0.25">
      <c r="A4987" t="s">
        <v>8</v>
      </c>
      <c r="B4987" t="s">
        <v>27</v>
      </c>
      <c r="C4987" t="s">
        <v>12</v>
      </c>
      <c r="D4987" s="1">
        <v>44468</v>
      </c>
      <c r="E4987" s="4">
        <v>1365</v>
      </c>
      <c r="F4987">
        <v>51</v>
      </c>
    </row>
    <row r="4988" spans="1:6" x14ac:dyDescent="0.25">
      <c r="A4988" t="s">
        <v>46</v>
      </c>
      <c r="B4988" t="s">
        <v>9</v>
      </c>
      <c r="C4988" t="s">
        <v>52</v>
      </c>
      <c r="D4988" s="1">
        <v>44468</v>
      </c>
      <c r="E4988" s="4">
        <v>2681</v>
      </c>
      <c r="F4988">
        <v>108</v>
      </c>
    </row>
    <row r="4989" spans="1:6" x14ac:dyDescent="0.25">
      <c r="A4989" t="s">
        <v>8</v>
      </c>
      <c r="B4989" t="s">
        <v>11</v>
      </c>
      <c r="C4989" t="s">
        <v>35</v>
      </c>
      <c r="D4989" s="1">
        <v>44468</v>
      </c>
      <c r="E4989" s="4">
        <v>728</v>
      </c>
      <c r="F4989">
        <v>61</v>
      </c>
    </row>
    <row r="4990" spans="1:6" x14ac:dyDescent="0.25">
      <c r="A4990" t="s">
        <v>39</v>
      </c>
      <c r="B4990" t="s">
        <v>6</v>
      </c>
      <c r="C4990" t="s">
        <v>12</v>
      </c>
      <c r="D4990" s="1">
        <v>44468</v>
      </c>
      <c r="E4990" s="4">
        <v>3738</v>
      </c>
      <c r="F4990">
        <v>144</v>
      </c>
    </row>
    <row r="4991" spans="1:6" x14ac:dyDescent="0.25">
      <c r="A4991" t="s">
        <v>49</v>
      </c>
      <c r="B4991" t="s">
        <v>6</v>
      </c>
      <c r="C4991" t="s">
        <v>14</v>
      </c>
      <c r="D4991" s="1">
        <v>44468</v>
      </c>
      <c r="E4991" s="4">
        <v>10997</v>
      </c>
      <c r="F4991">
        <v>910</v>
      </c>
    </row>
    <row r="4992" spans="1:6" x14ac:dyDescent="0.25">
      <c r="A4992" t="s">
        <v>37</v>
      </c>
      <c r="B4992" t="s">
        <v>11</v>
      </c>
      <c r="C4992" t="s">
        <v>52</v>
      </c>
      <c r="D4992" s="1">
        <v>44468</v>
      </c>
      <c r="E4992" s="4">
        <v>7357</v>
      </c>
      <c r="F4992">
        <v>335</v>
      </c>
    </row>
    <row r="4993" spans="1:6" x14ac:dyDescent="0.25">
      <c r="A4993" t="s">
        <v>51</v>
      </c>
      <c r="B4993" t="s">
        <v>11</v>
      </c>
      <c r="C4993" t="s">
        <v>36</v>
      </c>
      <c r="D4993" s="1">
        <v>44469</v>
      </c>
      <c r="E4993" s="4">
        <v>7952</v>
      </c>
      <c r="F4993">
        <v>568</v>
      </c>
    </row>
    <row r="4994" spans="1:6" x14ac:dyDescent="0.25">
      <c r="A4994" t="s">
        <v>46</v>
      </c>
      <c r="B4994" t="s">
        <v>9</v>
      </c>
      <c r="C4994" t="s">
        <v>26</v>
      </c>
      <c r="D4994" s="1">
        <v>44469</v>
      </c>
      <c r="E4994" s="4">
        <v>6006</v>
      </c>
      <c r="F4994">
        <v>301</v>
      </c>
    </row>
    <row r="4995" spans="1:6" x14ac:dyDescent="0.25">
      <c r="A4995" t="s">
        <v>46</v>
      </c>
      <c r="B4995" t="s">
        <v>11</v>
      </c>
      <c r="C4995" t="s">
        <v>26</v>
      </c>
      <c r="D4995" s="1">
        <v>44469</v>
      </c>
      <c r="E4995" s="4">
        <v>3955</v>
      </c>
      <c r="F4995">
        <v>220</v>
      </c>
    </row>
    <row r="4996" spans="1:6" x14ac:dyDescent="0.25">
      <c r="A4996" t="s">
        <v>51</v>
      </c>
      <c r="B4996" t="s">
        <v>6</v>
      </c>
      <c r="C4996" t="s">
        <v>17</v>
      </c>
      <c r="D4996" s="1">
        <v>44469</v>
      </c>
      <c r="E4996" s="4">
        <v>1827</v>
      </c>
      <c r="F4996">
        <v>122</v>
      </c>
    </row>
    <row r="4997" spans="1:6" x14ac:dyDescent="0.25">
      <c r="A4997" t="s">
        <v>40</v>
      </c>
      <c r="B4997" t="s">
        <v>21</v>
      </c>
      <c r="C4997" t="s">
        <v>42</v>
      </c>
      <c r="D4997" s="1">
        <v>44469</v>
      </c>
      <c r="E4997" s="4">
        <v>448</v>
      </c>
      <c r="F4997">
        <v>32</v>
      </c>
    </row>
    <row r="4998" spans="1:6" x14ac:dyDescent="0.25">
      <c r="A4998" t="s">
        <v>51</v>
      </c>
      <c r="B4998" t="s">
        <v>21</v>
      </c>
      <c r="C4998" t="s">
        <v>12</v>
      </c>
      <c r="D4998" s="1">
        <v>44469</v>
      </c>
      <c r="E4998" s="4">
        <v>2541</v>
      </c>
      <c r="F4998">
        <v>95</v>
      </c>
    </row>
    <row r="4999" spans="1:6" x14ac:dyDescent="0.25">
      <c r="A4999" t="s">
        <v>55</v>
      </c>
      <c r="B4999" t="s">
        <v>21</v>
      </c>
      <c r="C4999" t="s">
        <v>43</v>
      </c>
      <c r="D4999" s="1">
        <v>44470</v>
      </c>
      <c r="E4999" s="4">
        <v>6706</v>
      </c>
      <c r="F4999">
        <v>320</v>
      </c>
    </row>
    <row r="5000" spans="1:6" x14ac:dyDescent="0.25">
      <c r="A5000" t="s">
        <v>15</v>
      </c>
      <c r="B5000" t="s">
        <v>27</v>
      </c>
      <c r="C5000" t="s">
        <v>35</v>
      </c>
      <c r="D5000" s="1">
        <v>44470</v>
      </c>
      <c r="E5000" s="4">
        <v>9611</v>
      </c>
      <c r="F5000">
        <v>566</v>
      </c>
    </row>
    <row r="5001" spans="1:6" x14ac:dyDescent="0.25">
      <c r="A5001" t="s">
        <v>20</v>
      </c>
      <c r="B5001" t="s">
        <v>9</v>
      </c>
      <c r="C5001" t="s">
        <v>44</v>
      </c>
      <c r="D5001" s="1">
        <v>44470</v>
      </c>
      <c r="E5001" s="4">
        <v>833</v>
      </c>
      <c r="F5001">
        <v>37</v>
      </c>
    </row>
    <row r="5002" spans="1:6" x14ac:dyDescent="0.25">
      <c r="A5002" t="s">
        <v>32</v>
      </c>
      <c r="B5002" t="s">
        <v>21</v>
      </c>
      <c r="C5002" t="s">
        <v>31</v>
      </c>
      <c r="D5002" s="1">
        <v>44470</v>
      </c>
      <c r="E5002" s="4">
        <v>8862</v>
      </c>
      <c r="F5002">
        <v>770</v>
      </c>
    </row>
    <row r="5003" spans="1:6" x14ac:dyDescent="0.25">
      <c r="A5003" t="s">
        <v>33</v>
      </c>
      <c r="B5003" t="s">
        <v>11</v>
      </c>
      <c r="C5003" t="s">
        <v>31</v>
      </c>
      <c r="D5003" s="1">
        <v>44470</v>
      </c>
      <c r="E5003" s="4">
        <v>1351</v>
      </c>
      <c r="F5003">
        <v>113</v>
      </c>
    </row>
    <row r="5004" spans="1:6" x14ac:dyDescent="0.25">
      <c r="A5004" t="s">
        <v>18</v>
      </c>
      <c r="B5004" t="s">
        <v>16</v>
      </c>
      <c r="C5004" t="s">
        <v>28</v>
      </c>
      <c r="D5004" s="1">
        <v>44470</v>
      </c>
      <c r="E5004" s="4">
        <v>6587</v>
      </c>
      <c r="F5004">
        <v>840</v>
      </c>
    </row>
    <row r="5005" spans="1:6" x14ac:dyDescent="0.25">
      <c r="A5005" t="s">
        <v>5</v>
      </c>
      <c r="B5005" t="s">
        <v>9</v>
      </c>
      <c r="C5005" t="s">
        <v>44</v>
      </c>
      <c r="D5005" s="1">
        <v>44470</v>
      </c>
      <c r="E5005" s="4">
        <v>2009</v>
      </c>
      <c r="F5005">
        <v>92</v>
      </c>
    </row>
    <row r="5006" spans="1:6" x14ac:dyDescent="0.25">
      <c r="A5006" t="s">
        <v>40</v>
      </c>
      <c r="B5006" t="s">
        <v>6</v>
      </c>
      <c r="C5006" t="s">
        <v>26</v>
      </c>
      <c r="D5006" s="1">
        <v>44470</v>
      </c>
      <c r="E5006" s="4">
        <v>3262</v>
      </c>
      <c r="F5006">
        <v>297</v>
      </c>
    </row>
    <row r="5007" spans="1:6" x14ac:dyDescent="0.25">
      <c r="A5007" t="s">
        <v>32</v>
      </c>
      <c r="B5007" t="s">
        <v>6</v>
      </c>
      <c r="C5007" t="s">
        <v>38</v>
      </c>
      <c r="D5007" s="1">
        <v>44470</v>
      </c>
      <c r="E5007" s="4">
        <v>4977</v>
      </c>
      <c r="F5007">
        <v>185</v>
      </c>
    </row>
    <row r="5008" spans="1:6" x14ac:dyDescent="0.25">
      <c r="A5008" t="s">
        <v>32</v>
      </c>
      <c r="B5008" t="s">
        <v>21</v>
      </c>
      <c r="C5008" t="s">
        <v>43</v>
      </c>
      <c r="D5008" s="1">
        <v>44470</v>
      </c>
      <c r="E5008" s="4">
        <v>8071</v>
      </c>
      <c r="F5008">
        <v>404</v>
      </c>
    </row>
    <row r="5009" spans="1:6" x14ac:dyDescent="0.25">
      <c r="A5009" t="s">
        <v>46</v>
      </c>
      <c r="B5009" t="s">
        <v>27</v>
      </c>
      <c r="C5009" t="s">
        <v>36</v>
      </c>
      <c r="D5009" s="1">
        <v>44470</v>
      </c>
      <c r="E5009" s="4">
        <v>7014</v>
      </c>
      <c r="F5009">
        <v>770</v>
      </c>
    </row>
    <row r="5010" spans="1:6" x14ac:dyDescent="0.25">
      <c r="A5010" t="s">
        <v>49</v>
      </c>
      <c r="B5010" t="s">
        <v>9</v>
      </c>
      <c r="C5010" t="s">
        <v>47</v>
      </c>
      <c r="D5010" s="1">
        <v>44470</v>
      </c>
      <c r="E5010" s="4">
        <v>2443</v>
      </c>
      <c r="F5010">
        <v>163</v>
      </c>
    </row>
    <row r="5011" spans="1:6" x14ac:dyDescent="0.25">
      <c r="A5011" t="s">
        <v>34</v>
      </c>
      <c r="B5011" t="s">
        <v>21</v>
      </c>
      <c r="C5011" t="s">
        <v>22</v>
      </c>
      <c r="D5011" s="1">
        <v>44470</v>
      </c>
      <c r="E5011" s="4">
        <v>4529</v>
      </c>
      <c r="F5011">
        <v>453</v>
      </c>
    </row>
    <row r="5012" spans="1:6" x14ac:dyDescent="0.25">
      <c r="A5012" t="s">
        <v>5</v>
      </c>
      <c r="B5012" t="s">
        <v>9</v>
      </c>
      <c r="C5012" t="s">
        <v>22</v>
      </c>
      <c r="D5012" s="1">
        <v>44470</v>
      </c>
      <c r="E5012" s="4">
        <v>5411</v>
      </c>
      <c r="F5012">
        <v>602</v>
      </c>
    </row>
    <row r="5013" spans="1:6" x14ac:dyDescent="0.25">
      <c r="A5013" t="s">
        <v>56</v>
      </c>
      <c r="B5013" t="s">
        <v>6</v>
      </c>
      <c r="C5013" t="s">
        <v>28</v>
      </c>
      <c r="D5013" s="1">
        <v>44470</v>
      </c>
      <c r="E5013" s="4">
        <v>1715</v>
      </c>
      <c r="F5013">
        <v>215</v>
      </c>
    </row>
    <row r="5014" spans="1:6" x14ac:dyDescent="0.25">
      <c r="A5014" t="s">
        <v>46</v>
      </c>
      <c r="B5014" t="s">
        <v>27</v>
      </c>
      <c r="C5014" t="s">
        <v>35</v>
      </c>
      <c r="D5014" s="1">
        <v>44470</v>
      </c>
      <c r="E5014" s="4">
        <v>3500</v>
      </c>
      <c r="F5014">
        <v>195</v>
      </c>
    </row>
    <row r="5015" spans="1:6" x14ac:dyDescent="0.25">
      <c r="A5015" t="s">
        <v>18</v>
      </c>
      <c r="B5015" t="s">
        <v>16</v>
      </c>
      <c r="C5015" t="s">
        <v>44</v>
      </c>
      <c r="D5015" s="1">
        <v>44470</v>
      </c>
      <c r="E5015" s="4">
        <v>8218</v>
      </c>
      <c r="F5015">
        <v>374</v>
      </c>
    </row>
    <row r="5016" spans="1:6" x14ac:dyDescent="0.25">
      <c r="A5016" t="s">
        <v>20</v>
      </c>
      <c r="B5016" t="s">
        <v>9</v>
      </c>
      <c r="C5016" t="s">
        <v>17</v>
      </c>
      <c r="D5016" s="1">
        <v>44470</v>
      </c>
      <c r="E5016" s="4">
        <v>5999</v>
      </c>
      <c r="F5016">
        <v>261</v>
      </c>
    </row>
    <row r="5017" spans="1:6" x14ac:dyDescent="0.25">
      <c r="A5017" t="s">
        <v>39</v>
      </c>
      <c r="B5017" t="s">
        <v>27</v>
      </c>
      <c r="C5017" t="s">
        <v>28</v>
      </c>
      <c r="D5017" s="1">
        <v>44470</v>
      </c>
      <c r="E5017" s="4">
        <v>7714</v>
      </c>
      <c r="F5017">
        <v>1260</v>
      </c>
    </row>
    <row r="5018" spans="1:6" x14ac:dyDescent="0.25">
      <c r="A5018" t="s">
        <v>51</v>
      </c>
      <c r="B5018" t="s">
        <v>9</v>
      </c>
      <c r="C5018" t="s">
        <v>26</v>
      </c>
      <c r="D5018" s="1">
        <v>44470</v>
      </c>
      <c r="E5018" s="4">
        <v>28</v>
      </c>
      <c r="F5018">
        <v>3</v>
      </c>
    </row>
    <row r="5019" spans="1:6" x14ac:dyDescent="0.25">
      <c r="A5019" t="s">
        <v>8</v>
      </c>
      <c r="B5019" t="s">
        <v>6</v>
      </c>
      <c r="C5019" t="s">
        <v>24</v>
      </c>
      <c r="D5019" s="1">
        <v>44470</v>
      </c>
      <c r="E5019" s="4">
        <v>987</v>
      </c>
      <c r="F5019">
        <v>55</v>
      </c>
    </row>
    <row r="5020" spans="1:6" x14ac:dyDescent="0.25">
      <c r="A5020" t="s">
        <v>53</v>
      </c>
      <c r="B5020" t="s">
        <v>6</v>
      </c>
      <c r="C5020" t="s">
        <v>52</v>
      </c>
      <c r="D5020" s="1">
        <v>44470</v>
      </c>
      <c r="E5020" s="4">
        <v>3864</v>
      </c>
      <c r="F5020">
        <v>322</v>
      </c>
    </row>
    <row r="5021" spans="1:6" x14ac:dyDescent="0.25">
      <c r="A5021" t="s">
        <v>5</v>
      </c>
      <c r="B5021" t="s">
        <v>6</v>
      </c>
      <c r="C5021" t="s">
        <v>14</v>
      </c>
      <c r="D5021" s="1">
        <v>44470</v>
      </c>
      <c r="E5021" s="4">
        <v>6447</v>
      </c>
      <c r="F5021">
        <v>1050</v>
      </c>
    </row>
    <row r="5022" spans="1:6" x14ac:dyDescent="0.25">
      <c r="A5022" t="s">
        <v>32</v>
      </c>
      <c r="B5022" t="s">
        <v>27</v>
      </c>
      <c r="C5022" t="s">
        <v>30</v>
      </c>
      <c r="D5022" s="1">
        <v>44470</v>
      </c>
      <c r="E5022" s="4">
        <v>8169</v>
      </c>
      <c r="F5022">
        <v>409</v>
      </c>
    </row>
    <row r="5023" spans="1:6" x14ac:dyDescent="0.25">
      <c r="A5023" t="s">
        <v>10</v>
      </c>
      <c r="B5023" t="s">
        <v>9</v>
      </c>
      <c r="C5023" t="s">
        <v>35</v>
      </c>
      <c r="D5023" s="1">
        <v>44470</v>
      </c>
      <c r="E5023" s="4">
        <v>2828</v>
      </c>
      <c r="F5023">
        <v>149</v>
      </c>
    </row>
    <row r="5024" spans="1:6" x14ac:dyDescent="0.25">
      <c r="A5024" t="s">
        <v>40</v>
      </c>
      <c r="B5024" t="s">
        <v>9</v>
      </c>
      <c r="C5024" t="s">
        <v>12</v>
      </c>
      <c r="D5024" s="1">
        <v>44470</v>
      </c>
      <c r="E5024" s="4">
        <v>5145</v>
      </c>
      <c r="F5024">
        <v>322</v>
      </c>
    </row>
    <row r="5025" spans="1:6" x14ac:dyDescent="0.25">
      <c r="A5025" t="s">
        <v>33</v>
      </c>
      <c r="B5025" t="s">
        <v>9</v>
      </c>
      <c r="C5025" t="s">
        <v>48</v>
      </c>
      <c r="D5025" s="1">
        <v>44470</v>
      </c>
      <c r="E5025" s="4">
        <v>2520</v>
      </c>
      <c r="F5025">
        <v>101</v>
      </c>
    </row>
    <row r="5026" spans="1:6" x14ac:dyDescent="0.25">
      <c r="A5026" t="s">
        <v>56</v>
      </c>
      <c r="B5026" t="s">
        <v>11</v>
      </c>
      <c r="C5026" t="s">
        <v>22</v>
      </c>
      <c r="D5026" s="1">
        <v>44470</v>
      </c>
      <c r="E5026" s="4">
        <v>5180</v>
      </c>
      <c r="F5026">
        <v>648</v>
      </c>
    </row>
    <row r="5027" spans="1:6" x14ac:dyDescent="0.25">
      <c r="A5027" t="s">
        <v>15</v>
      </c>
      <c r="B5027" t="s">
        <v>21</v>
      </c>
      <c r="C5027" t="s">
        <v>31</v>
      </c>
      <c r="D5027" s="1">
        <v>44470</v>
      </c>
      <c r="E5027" s="4">
        <v>13286</v>
      </c>
      <c r="F5027">
        <v>980</v>
      </c>
    </row>
    <row r="5028" spans="1:6" x14ac:dyDescent="0.25">
      <c r="A5028" t="s">
        <v>49</v>
      </c>
      <c r="B5028" t="s">
        <v>6</v>
      </c>
      <c r="C5028" t="s">
        <v>24</v>
      </c>
      <c r="D5028" s="1">
        <v>44470</v>
      </c>
      <c r="E5028" s="4">
        <v>6482</v>
      </c>
      <c r="F5028">
        <v>342</v>
      </c>
    </row>
    <row r="5029" spans="1:6" x14ac:dyDescent="0.25">
      <c r="A5029" t="s">
        <v>25</v>
      </c>
      <c r="B5029" t="s">
        <v>27</v>
      </c>
      <c r="C5029" t="s">
        <v>42</v>
      </c>
      <c r="D5029" s="1">
        <v>44470</v>
      </c>
      <c r="E5029" s="4">
        <v>6069</v>
      </c>
      <c r="F5029">
        <v>434</v>
      </c>
    </row>
    <row r="5030" spans="1:6" x14ac:dyDescent="0.25">
      <c r="A5030" t="s">
        <v>18</v>
      </c>
      <c r="B5030" t="s">
        <v>9</v>
      </c>
      <c r="C5030" t="s">
        <v>35</v>
      </c>
      <c r="D5030" s="1">
        <v>44470</v>
      </c>
      <c r="E5030" s="4">
        <v>6041</v>
      </c>
      <c r="F5030">
        <v>318</v>
      </c>
    </row>
    <row r="5031" spans="1:6" x14ac:dyDescent="0.25">
      <c r="A5031" t="s">
        <v>49</v>
      </c>
      <c r="B5031" t="s">
        <v>6</v>
      </c>
      <c r="C5031" t="s">
        <v>38</v>
      </c>
      <c r="D5031" s="1">
        <v>44470</v>
      </c>
      <c r="E5031" s="4">
        <v>1757</v>
      </c>
      <c r="F5031">
        <v>68</v>
      </c>
    </row>
    <row r="5032" spans="1:6" x14ac:dyDescent="0.25">
      <c r="A5032" t="s">
        <v>46</v>
      </c>
      <c r="B5032" t="s">
        <v>21</v>
      </c>
      <c r="C5032" t="s">
        <v>47</v>
      </c>
      <c r="D5032" s="1">
        <v>44470</v>
      </c>
      <c r="E5032" s="4">
        <v>11704</v>
      </c>
      <c r="F5032">
        <v>700</v>
      </c>
    </row>
    <row r="5033" spans="1:6" x14ac:dyDescent="0.25">
      <c r="A5033" t="s">
        <v>33</v>
      </c>
      <c r="B5033" t="s">
        <v>9</v>
      </c>
      <c r="C5033" t="s">
        <v>43</v>
      </c>
      <c r="D5033" s="1">
        <v>44470</v>
      </c>
      <c r="E5033" s="4">
        <v>2380</v>
      </c>
      <c r="F5033">
        <v>119</v>
      </c>
    </row>
    <row r="5034" spans="1:6" x14ac:dyDescent="0.25">
      <c r="A5034" t="s">
        <v>56</v>
      </c>
      <c r="B5034" t="s">
        <v>27</v>
      </c>
      <c r="C5034" t="s">
        <v>19</v>
      </c>
      <c r="D5034" s="1">
        <v>44470</v>
      </c>
      <c r="E5034" s="4">
        <v>2625</v>
      </c>
      <c r="F5034">
        <v>165</v>
      </c>
    </row>
    <row r="5035" spans="1:6" x14ac:dyDescent="0.25">
      <c r="A5035" t="s">
        <v>39</v>
      </c>
      <c r="B5035" t="s">
        <v>9</v>
      </c>
      <c r="C5035" t="s">
        <v>30</v>
      </c>
      <c r="D5035" s="1">
        <v>44470</v>
      </c>
      <c r="E5035" s="4">
        <v>5502</v>
      </c>
      <c r="F5035">
        <v>306</v>
      </c>
    </row>
    <row r="5036" spans="1:6" x14ac:dyDescent="0.25">
      <c r="A5036" t="s">
        <v>34</v>
      </c>
      <c r="B5036" t="s">
        <v>11</v>
      </c>
      <c r="C5036" t="s">
        <v>24</v>
      </c>
      <c r="D5036" s="1">
        <v>44470</v>
      </c>
      <c r="E5036" s="4">
        <v>686</v>
      </c>
      <c r="F5036">
        <v>35</v>
      </c>
    </row>
    <row r="5037" spans="1:6" x14ac:dyDescent="0.25">
      <c r="A5037" t="s">
        <v>46</v>
      </c>
      <c r="B5037" t="s">
        <v>11</v>
      </c>
      <c r="C5037" t="s">
        <v>45</v>
      </c>
      <c r="D5037" s="1">
        <v>44470</v>
      </c>
      <c r="E5037" s="4">
        <v>1785</v>
      </c>
      <c r="F5037">
        <v>82</v>
      </c>
    </row>
    <row r="5038" spans="1:6" x14ac:dyDescent="0.25">
      <c r="A5038" t="s">
        <v>20</v>
      </c>
      <c r="B5038" t="s">
        <v>6</v>
      </c>
      <c r="C5038" t="s">
        <v>28</v>
      </c>
      <c r="D5038" s="1">
        <v>44470</v>
      </c>
      <c r="E5038" s="4">
        <v>12873</v>
      </c>
      <c r="F5038">
        <v>2170</v>
      </c>
    </row>
    <row r="5039" spans="1:6" x14ac:dyDescent="0.25">
      <c r="A5039" t="s">
        <v>32</v>
      </c>
      <c r="B5039" t="s">
        <v>6</v>
      </c>
      <c r="C5039" t="s">
        <v>44</v>
      </c>
      <c r="D5039" s="1">
        <v>44470</v>
      </c>
      <c r="E5039" s="4">
        <v>3017</v>
      </c>
      <c r="F5039">
        <v>138</v>
      </c>
    </row>
    <row r="5040" spans="1:6" x14ac:dyDescent="0.25">
      <c r="A5040" t="s">
        <v>56</v>
      </c>
      <c r="B5040" t="s">
        <v>9</v>
      </c>
      <c r="C5040" t="s">
        <v>52</v>
      </c>
      <c r="D5040" s="1">
        <v>44470</v>
      </c>
      <c r="E5040" s="4">
        <v>5264</v>
      </c>
      <c r="F5040">
        <v>527</v>
      </c>
    </row>
    <row r="5041" spans="1:6" x14ac:dyDescent="0.25">
      <c r="A5041" t="s">
        <v>51</v>
      </c>
      <c r="B5041" t="s">
        <v>27</v>
      </c>
      <c r="C5041" t="s">
        <v>47</v>
      </c>
      <c r="D5041" s="1">
        <v>44470</v>
      </c>
      <c r="E5041" s="4">
        <v>4935</v>
      </c>
      <c r="F5041">
        <v>291</v>
      </c>
    </row>
    <row r="5042" spans="1:6" x14ac:dyDescent="0.25">
      <c r="A5042" t="s">
        <v>49</v>
      </c>
      <c r="B5042" t="s">
        <v>27</v>
      </c>
      <c r="C5042" t="s">
        <v>12</v>
      </c>
      <c r="D5042" s="1">
        <v>44470</v>
      </c>
      <c r="E5042" s="4">
        <v>2681</v>
      </c>
      <c r="F5042">
        <v>168</v>
      </c>
    </row>
    <row r="5043" spans="1:6" x14ac:dyDescent="0.25">
      <c r="A5043" t="s">
        <v>15</v>
      </c>
      <c r="B5043" t="s">
        <v>11</v>
      </c>
      <c r="C5043" t="s">
        <v>45</v>
      </c>
      <c r="D5043" s="1">
        <v>44473</v>
      </c>
      <c r="E5043" s="4">
        <v>2765</v>
      </c>
      <c r="F5043">
        <v>116</v>
      </c>
    </row>
    <row r="5044" spans="1:6" x14ac:dyDescent="0.25">
      <c r="A5044" t="s">
        <v>40</v>
      </c>
      <c r="B5044" t="s">
        <v>21</v>
      </c>
      <c r="C5044" t="s">
        <v>45</v>
      </c>
      <c r="D5044" s="1">
        <v>44473</v>
      </c>
      <c r="E5044" s="4">
        <v>21</v>
      </c>
      <c r="F5044">
        <v>1</v>
      </c>
    </row>
    <row r="5045" spans="1:6" x14ac:dyDescent="0.25">
      <c r="A5045" t="s">
        <v>53</v>
      </c>
      <c r="B5045" t="s">
        <v>21</v>
      </c>
      <c r="C5045" t="s">
        <v>38</v>
      </c>
      <c r="D5045" s="1">
        <v>44473</v>
      </c>
      <c r="E5045" s="4">
        <v>707</v>
      </c>
      <c r="F5045">
        <v>27</v>
      </c>
    </row>
    <row r="5046" spans="1:6" x14ac:dyDescent="0.25">
      <c r="A5046" t="s">
        <v>15</v>
      </c>
      <c r="B5046" t="s">
        <v>21</v>
      </c>
      <c r="C5046" t="s">
        <v>52</v>
      </c>
      <c r="D5046" s="1">
        <v>44473</v>
      </c>
      <c r="E5046" s="4">
        <v>966</v>
      </c>
      <c r="F5046">
        <v>97</v>
      </c>
    </row>
    <row r="5047" spans="1:6" x14ac:dyDescent="0.25">
      <c r="A5047" t="s">
        <v>57</v>
      </c>
      <c r="B5047" t="s">
        <v>9</v>
      </c>
      <c r="C5047" t="s">
        <v>42</v>
      </c>
      <c r="D5047" s="1">
        <v>44473</v>
      </c>
      <c r="E5047" s="4">
        <v>5593</v>
      </c>
      <c r="F5047">
        <v>400</v>
      </c>
    </row>
    <row r="5048" spans="1:6" x14ac:dyDescent="0.25">
      <c r="A5048" t="s">
        <v>33</v>
      </c>
      <c r="B5048" t="s">
        <v>27</v>
      </c>
      <c r="C5048" t="s">
        <v>30</v>
      </c>
      <c r="D5048" s="1">
        <v>44473</v>
      </c>
      <c r="E5048" s="4">
        <v>8043</v>
      </c>
      <c r="F5048">
        <v>447</v>
      </c>
    </row>
    <row r="5049" spans="1:6" x14ac:dyDescent="0.25">
      <c r="A5049" t="s">
        <v>37</v>
      </c>
      <c r="B5049" t="s">
        <v>11</v>
      </c>
      <c r="C5049" t="s">
        <v>45</v>
      </c>
      <c r="D5049" s="1">
        <v>44473</v>
      </c>
      <c r="E5049" s="4">
        <v>14168</v>
      </c>
      <c r="F5049">
        <v>591</v>
      </c>
    </row>
    <row r="5050" spans="1:6" x14ac:dyDescent="0.25">
      <c r="A5050" t="s">
        <v>55</v>
      </c>
      <c r="B5050" t="s">
        <v>11</v>
      </c>
      <c r="C5050" t="s">
        <v>24</v>
      </c>
      <c r="D5050" s="1">
        <v>44473</v>
      </c>
      <c r="E5050" s="4">
        <v>11235</v>
      </c>
      <c r="F5050">
        <v>625</v>
      </c>
    </row>
    <row r="5051" spans="1:6" x14ac:dyDescent="0.25">
      <c r="A5051" t="s">
        <v>40</v>
      </c>
      <c r="B5051" t="s">
        <v>11</v>
      </c>
      <c r="C5051" t="s">
        <v>19</v>
      </c>
      <c r="D5051" s="1">
        <v>44473</v>
      </c>
      <c r="E5051" s="4">
        <v>8491</v>
      </c>
      <c r="F5051">
        <v>531</v>
      </c>
    </row>
    <row r="5052" spans="1:6" x14ac:dyDescent="0.25">
      <c r="A5052" t="s">
        <v>53</v>
      </c>
      <c r="B5052" t="s">
        <v>9</v>
      </c>
      <c r="C5052" t="s">
        <v>45</v>
      </c>
      <c r="D5052" s="1">
        <v>44473</v>
      </c>
      <c r="E5052" s="4">
        <v>2786</v>
      </c>
      <c r="F5052">
        <v>122</v>
      </c>
    </row>
    <row r="5053" spans="1:6" x14ac:dyDescent="0.25">
      <c r="A5053" t="s">
        <v>46</v>
      </c>
      <c r="B5053" t="s">
        <v>27</v>
      </c>
      <c r="C5053" t="s">
        <v>12</v>
      </c>
      <c r="D5053" s="1">
        <v>44473</v>
      </c>
      <c r="E5053" s="4">
        <v>8666</v>
      </c>
      <c r="F5053">
        <v>578</v>
      </c>
    </row>
    <row r="5054" spans="1:6" x14ac:dyDescent="0.25">
      <c r="A5054" t="s">
        <v>13</v>
      </c>
      <c r="B5054" t="s">
        <v>11</v>
      </c>
      <c r="C5054" t="s">
        <v>30</v>
      </c>
      <c r="D5054" s="1">
        <v>44473</v>
      </c>
      <c r="E5054" s="4">
        <v>7672</v>
      </c>
      <c r="F5054">
        <v>427</v>
      </c>
    </row>
    <row r="5055" spans="1:6" x14ac:dyDescent="0.25">
      <c r="A5055" t="s">
        <v>32</v>
      </c>
      <c r="B5055" t="s">
        <v>11</v>
      </c>
      <c r="C5055" t="s">
        <v>30</v>
      </c>
      <c r="D5055" s="1">
        <v>44473</v>
      </c>
      <c r="E5055" s="4">
        <v>175</v>
      </c>
      <c r="F5055">
        <v>9</v>
      </c>
    </row>
    <row r="5056" spans="1:6" x14ac:dyDescent="0.25">
      <c r="A5056" t="s">
        <v>53</v>
      </c>
      <c r="B5056" t="s">
        <v>6</v>
      </c>
      <c r="C5056" t="s">
        <v>36</v>
      </c>
      <c r="D5056" s="1">
        <v>44473</v>
      </c>
      <c r="E5056" s="4">
        <v>5201</v>
      </c>
      <c r="F5056">
        <v>578</v>
      </c>
    </row>
    <row r="5057" spans="1:6" x14ac:dyDescent="0.25">
      <c r="A5057" t="s">
        <v>23</v>
      </c>
      <c r="B5057" t="s">
        <v>6</v>
      </c>
      <c r="C5057" t="s">
        <v>14</v>
      </c>
      <c r="D5057" s="1">
        <v>44473</v>
      </c>
      <c r="E5057" s="4">
        <v>10647</v>
      </c>
      <c r="F5057">
        <v>1540</v>
      </c>
    </row>
    <row r="5058" spans="1:6" x14ac:dyDescent="0.25">
      <c r="A5058" t="s">
        <v>25</v>
      </c>
      <c r="B5058" t="s">
        <v>21</v>
      </c>
      <c r="C5058" t="s">
        <v>19</v>
      </c>
      <c r="D5058" s="1">
        <v>44473</v>
      </c>
      <c r="E5058" s="4">
        <v>7868</v>
      </c>
      <c r="F5058">
        <v>438</v>
      </c>
    </row>
    <row r="5059" spans="1:6" x14ac:dyDescent="0.25">
      <c r="A5059" t="s">
        <v>40</v>
      </c>
      <c r="B5059" t="s">
        <v>16</v>
      </c>
      <c r="C5059" t="s">
        <v>36</v>
      </c>
      <c r="D5059" s="1">
        <v>44473</v>
      </c>
      <c r="E5059" s="4">
        <v>6447</v>
      </c>
      <c r="F5059">
        <v>840</v>
      </c>
    </row>
    <row r="5060" spans="1:6" x14ac:dyDescent="0.25">
      <c r="A5060" t="s">
        <v>57</v>
      </c>
      <c r="B5060" t="s">
        <v>21</v>
      </c>
      <c r="C5060" t="s">
        <v>26</v>
      </c>
      <c r="D5060" s="1">
        <v>44473</v>
      </c>
      <c r="E5060" s="4">
        <v>2681</v>
      </c>
      <c r="F5060">
        <v>244</v>
      </c>
    </row>
    <row r="5061" spans="1:6" x14ac:dyDescent="0.25">
      <c r="A5061" t="s">
        <v>20</v>
      </c>
      <c r="B5061" t="s">
        <v>6</v>
      </c>
      <c r="C5061" t="s">
        <v>42</v>
      </c>
      <c r="D5061" s="1">
        <v>44473</v>
      </c>
      <c r="E5061" s="4">
        <v>2499</v>
      </c>
      <c r="F5061">
        <v>179</v>
      </c>
    </row>
    <row r="5062" spans="1:6" x14ac:dyDescent="0.25">
      <c r="A5062" t="s">
        <v>18</v>
      </c>
      <c r="B5062" t="s">
        <v>6</v>
      </c>
      <c r="C5062" t="s">
        <v>14</v>
      </c>
      <c r="D5062" s="1">
        <v>44473</v>
      </c>
      <c r="E5062" s="4">
        <v>2597</v>
      </c>
      <c r="F5062">
        <v>371</v>
      </c>
    </row>
    <row r="5063" spans="1:6" x14ac:dyDescent="0.25">
      <c r="A5063" t="s">
        <v>57</v>
      </c>
      <c r="B5063" t="s">
        <v>16</v>
      </c>
      <c r="C5063" t="s">
        <v>17</v>
      </c>
      <c r="D5063" s="1">
        <v>44473</v>
      </c>
      <c r="E5063" s="4">
        <v>700</v>
      </c>
      <c r="F5063">
        <v>34</v>
      </c>
    </row>
    <row r="5064" spans="1:6" x14ac:dyDescent="0.25">
      <c r="A5064" t="s">
        <v>8</v>
      </c>
      <c r="B5064" t="s">
        <v>11</v>
      </c>
      <c r="C5064" t="s">
        <v>43</v>
      </c>
      <c r="D5064" s="1">
        <v>44474</v>
      </c>
      <c r="E5064" s="4">
        <v>5383</v>
      </c>
      <c r="F5064">
        <v>245</v>
      </c>
    </row>
    <row r="5065" spans="1:6" x14ac:dyDescent="0.25">
      <c r="A5065" t="s">
        <v>40</v>
      </c>
      <c r="B5065" t="s">
        <v>16</v>
      </c>
      <c r="C5065" t="s">
        <v>47</v>
      </c>
      <c r="D5065" s="1">
        <v>44474</v>
      </c>
      <c r="E5065" s="4">
        <v>8267</v>
      </c>
      <c r="F5065">
        <v>552</v>
      </c>
    </row>
    <row r="5066" spans="1:6" x14ac:dyDescent="0.25">
      <c r="A5066" t="s">
        <v>23</v>
      </c>
      <c r="B5066" t="s">
        <v>21</v>
      </c>
      <c r="C5066" t="s">
        <v>14</v>
      </c>
      <c r="D5066" s="1">
        <v>44474</v>
      </c>
      <c r="E5066" s="4">
        <v>13251</v>
      </c>
      <c r="F5066">
        <v>2240</v>
      </c>
    </row>
    <row r="5067" spans="1:6" x14ac:dyDescent="0.25">
      <c r="A5067" t="s">
        <v>23</v>
      </c>
      <c r="B5067" t="s">
        <v>6</v>
      </c>
      <c r="C5067" t="s">
        <v>12</v>
      </c>
      <c r="D5067" s="1">
        <v>44474</v>
      </c>
      <c r="E5067" s="4">
        <v>6643</v>
      </c>
      <c r="F5067">
        <v>416</v>
      </c>
    </row>
    <row r="5068" spans="1:6" x14ac:dyDescent="0.25">
      <c r="A5068" t="s">
        <v>37</v>
      </c>
      <c r="B5068" t="s">
        <v>6</v>
      </c>
      <c r="C5068" t="s">
        <v>14</v>
      </c>
      <c r="D5068" s="1">
        <v>44474</v>
      </c>
      <c r="E5068" s="4">
        <v>2100</v>
      </c>
      <c r="F5068">
        <v>350</v>
      </c>
    </row>
    <row r="5069" spans="1:6" x14ac:dyDescent="0.25">
      <c r="A5069" t="s">
        <v>40</v>
      </c>
      <c r="B5069" t="s">
        <v>27</v>
      </c>
      <c r="C5069" t="s">
        <v>47</v>
      </c>
      <c r="D5069" s="1">
        <v>44474</v>
      </c>
      <c r="E5069" s="4">
        <v>2534</v>
      </c>
      <c r="F5069">
        <v>169</v>
      </c>
    </row>
    <row r="5070" spans="1:6" x14ac:dyDescent="0.25">
      <c r="A5070" t="s">
        <v>49</v>
      </c>
      <c r="B5070" t="s">
        <v>27</v>
      </c>
      <c r="C5070" t="s">
        <v>38</v>
      </c>
      <c r="D5070" s="1">
        <v>44474</v>
      </c>
      <c r="E5070" s="4">
        <v>5768</v>
      </c>
      <c r="F5070">
        <v>222</v>
      </c>
    </row>
    <row r="5071" spans="1:6" x14ac:dyDescent="0.25">
      <c r="A5071" t="s">
        <v>51</v>
      </c>
      <c r="B5071" t="s">
        <v>16</v>
      </c>
      <c r="C5071" t="s">
        <v>35</v>
      </c>
      <c r="D5071" s="1">
        <v>44474</v>
      </c>
      <c r="E5071" s="4">
        <v>4438</v>
      </c>
      <c r="F5071">
        <v>262</v>
      </c>
    </row>
    <row r="5072" spans="1:6" x14ac:dyDescent="0.25">
      <c r="A5072" t="s">
        <v>33</v>
      </c>
      <c r="B5072" t="s">
        <v>16</v>
      </c>
      <c r="C5072" t="s">
        <v>22</v>
      </c>
      <c r="D5072" s="1">
        <v>44474</v>
      </c>
      <c r="E5072" s="4">
        <v>6321</v>
      </c>
      <c r="F5072">
        <v>700</v>
      </c>
    </row>
    <row r="5073" spans="1:6" x14ac:dyDescent="0.25">
      <c r="A5073" t="s">
        <v>37</v>
      </c>
      <c r="B5073" t="s">
        <v>11</v>
      </c>
      <c r="C5073" t="s">
        <v>28</v>
      </c>
      <c r="D5073" s="1">
        <v>44474</v>
      </c>
      <c r="E5073" s="4">
        <v>2107</v>
      </c>
      <c r="F5073">
        <v>264</v>
      </c>
    </row>
    <row r="5074" spans="1:6" x14ac:dyDescent="0.25">
      <c r="A5074" t="s">
        <v>10</v>
      </c>
      <c r="B5074" t="s">
        <v>11</v>
      </c>
      <c r="C5074" t="s">
        <v>52</v>
      </c>
      <c r="D5074" s="1">
        <v>44474</v>
      </c>
      <c r="E5074" s="4">
        <v>12187</v>
      </c>
      <c r="F5074">
        <v>1050</v>
      </c>
    </row>
    <row r="5075" spans="1:6" x14ac:dyDescent="0.25">
      <c r="A5075" t="s">
        <v>33</v>
      </c>
      <c r="B5075" t="s">
        <v>16</v>
      </c>
      <c r="C5075" t="s">
        <v>24</v>
      </c>
      <c r="D5075" s="1">
        <v>44474</v>
      </c>
      <c r="E5075" s="4">
        <v>9919</v>
      </c>
      <c r="F5075">
        <v>552</v>
      </c>
    </row>
    <row r="5076" spans="1:6" x14ac:dyDescent="0.25">
      <c r="A5076" t="s">
        <v>10</v>
      </c>
      <c r="B5076" t="s">
        <v>11</v>
      </c>
      <c r="C5076" t="s">
        <v>35</v>
      </c>
      <c r="D5076" s="1">
        <v>44474</v>
      </c>
      <c r="E5076" s="4">
        <v>4445</v>
      </c>
      <c r="F5076">
        <v>262</v>
      </c>
    </row>
    <row r="5077" spans="1:6" x14ac:dyDescent="0.25">
      <c r="A5077" t="s">
        <v>46</v>
      </c>
      <c r="B5077" t="s">
        <v>9</v>
      </c>
      <c r="C5077" t="s">
        <v>43</v>
      </c>
      <c r="D5077" s="1">
        <v>44474</v>
      </c>
      <c r="E5077" s="4">
        <v>9317</v>
      </c>
      <c r="F5077">
        <v>424</v>
      </c>
    </row>
    <row r="5078" spans="1:6" x14ac:dyDescent="0.25">
      <c r="A5078" t="s">
        <v>18</v>
      </c>
      <c r="B5078" t="s">
        <v>9</v>
      </c>
      <c r="C5078" t="s">
        <v>38</v>
      </c>
      <c r="D5078" s="1">
        <v>44474</v>
      </c>
      <c r="E5078" s="4">
        <v>4879</v>
      </c>
      <c r="F5078">
        <v>188</v>
      </c>
    </row>
    <row r="5079" spans="1:6" x14ac:dyDescent="0.25">
      <c r="A5079" t="s">
        <v>25</v>
      </c>
      <c r="B5079" t="s">
        <v>6</v>
      </c>
      <c r="C5079" t="s">
        <v>24</v>
      </c>
      <c r="D5079" s="1">
        <v>44474</v>
      </c>
      <c r="E5079" s="4">
        <v>1484</v>
      </c>
      <c r="F5079">
        <v>75</v>
      </c>
    </row>
    <row r="5080" spans="1:6" x14ac:dyDescent="0.25">
      <c r="A5080" t="s">
        <v>40</v>
      </c>
      <c r="B5080" t="s">
        <v>27</v>
      </c>
      <c r="C5080" t="s">
        <v>52</v>
      </c>
      <c r="D5080" s="1">
        <v>44474</v>
      </c>
      <c r="E5080" s="4">
        <v>8659</v>
      </c>
      <c r="F5080">
        <v>840</v>
      </c>
    </row>
    <row r="5081" spans="1:6" x14ac:dyDescent="0.25">
      <c r="A5081" t="s">
        <v>20</v>
      </c>
      <c r="B5081" t="s">
        <v>9</v>
      </c>
      <c r="C5081" t="s">
        <v>31</v>
      </c>
      <c r="D5081" s="1">
        <v>44474</v>
      </c>
      <c r="E5081" s="4">
        <v>623</v>
      </c>
      <c r="F5081">
        <v>52</v>
      </c>
    </row>
    <row r="5082" spans="1:6" x14ac:dyDescent="0.25">
      <c r="A5082" t="s">
        <v>51</v>
      </c>
      <c r="B5082" t="s">
        <v>6</v>
      </c>
      <c r="C5082" t="s">
        <v>31</v>
      </c>
      <c r="D5082" s="1">
        <v>44474</v>
      </c>
      <c r="E5082" s="4">
        <v>13552</v>
      </c>
      <c r="F5082">
        <v>1050</v>
      </c>
    </row>
    <row r="5083" spans="1:6" x14ac:dyDescent="0.25">
      <c r="A5083" t="s">
        <v>55</v>
      </c>
      <c r="B5083" t="s">
        <v>21</v>
      </c>
      <c r="C5083" t="s">
        <v>14</v>
      </c>
      <c r="D5083" s="1">
        <v>44474</v>
      </c>
      <c r="E5083" s="4">
        <v>5523</v>
      </c>
      <c r="F5083">
        <v>910</v>
      </c>
    </row>
    <row r="5084" spans="1:6" x14ac:dyDescent="0.25">
      <c r="A5084" t="s">
        <v>51</v>
      </c>
      <c r="B5084" t="s">
        <v>16</v>
      </c>
      <c r="C5084" t="s">
        <v>17</v>
      </c>
      <c r="D5084" s="1">
        <v>44474</v>
      </c>
      <c r="E5084" s="4">
        <v>4578</v>
      </c>
      <c r="F5084">
        <v>209</v>
      </c>
    </row>
    <row r="5085" spans="1:6" x14ac:dyDescent="0.25">
      <c r="A5085" t="s">
        <v>41</v>
      </c>
      <c r="B5085" t="s">
        <v>11</v>
      </c>
      <c r="C5085" t="s">
        <v>28</v>
      </c>
      <c r="D5085" s="1">
        <v>44474</v>
      </c>
      <c r="E5085" s="4">
        <v>224</v>
      </c>
      <c r="F5085">
        <v>28</v>
      </c>
    </row>
    <row r="5086" spans="1:6" x14ac:dyDescent="0.25">
      <c r="A5086" t="s">
        <v>5</v>
      </c>
      <c r="B5086" t="s">
        <v>21</v>
      </c>
      <c r="C5086" t="s">
        <v>48</v>
      </c>
      <c r="D5086" s="1">
        <v>44474</v>
      </c>
      <c r="E5086" s="4">
        <v>1351</v>
      </c>
      <c r="F5086">
        <v>51</v>
      </c>
    </row>
    <row r="5087" spans="1:6" x14ac:dyDescent="0.25">
      <c r="A5087" t="s">
        <v>18</v>
      </c>
      <c r="B5087" t="s">
        <v>27</v>
      </c>
      <c r="C5087" t="s">
        <v>47</v>
      </c>
      <c r="D5087" s="1">
        <v>44474</v>
      </c>
      <c r="E5087" s="4">
        <v>12369</v>
      </c>
      <c r="F5087">
        <v>770</v>
      </c>
    </row>
    <row r="5088" spans="1:6" x14ac:dyDescent="0.25">
      <c r="A5088" t="s">
        <v>33</v>
      </c>
      <c r="B5088" t="s">
        <v>21</v>
      </c>
      <c r="C5088" t="s">
        <v>22</v>
      </c>
      <c r="D5088" s="1">
        <v>44474</v>
      </c>
      <c r="E5088" s="4">
        <v>1351</v>
      </c>
      <c r="F5088">
        <v>151</v>
      </c>
    </row>
    <row r="5089" spans="1:6" x14ac:dyDescent="0.25">
      <c r="A5089" t="s">
        <v>55</v>
      </c>
      <c r="B5089" t="s">
        <v>9</v>
      </c>
      <c r="C5089" t="s">
        <v>26</v>
      </c>
      <c r="D5089" s="1">
        <v>44474</v>
      </c>
      <c r="E5089" s="4">
        <v>6251</v>
      </c>
      <c r="F5089">
        <v>521</v>
      </c>
    </row>
    <row r="5090" spans="1:6" x14ac:dyDescent="0.25">
      <c r="A5090" t="s">
        <v>54</v>
      </c>
      <c r="B5090" t="s">
        <v>27</v>
      </c>
      <c r="C5090" t="s">
        <v>44</v>
      </c>
      <c r="D5090" s="1">
        <v>44474</v>
      </c>
      <c r="E5090" s="4">
        <v>9793</v>
      </c>
      <c r="F5090">
        <v>446</v>
      </c>
    </row>
    <row r="5091" spans="1:6" x14ac:dyDescent="0.25">
      <c r="A5091" t="s">
        <v>18</v>
      </c>
      <c r="B5091" t="s">
        <v>21</v>
      </c>
      <c r="C5091" t="s">
        <v>28</v>
      </c>
      <c r="D5091" s="1">
        <v>44474</v>
      </c>
      <c r="E5091" s="4">
        <v>1092</v>
      </c>
      <c r="F5091">
        <v>182</v>
      </c>
    </row>
    <row r="5092" spans="1:6" x14ac:dyDescent="0.25">
      <c r="A5092" t="s">
        <v>41</v>
      </c>
      <c r="B5092" t="s">
        <v>16</v>
      </c>
      <c r="C5092" t="s">
        <v>50</v>
      </c>
      <c r="D5092" s="1">
        <v>44474</v>
      </c>
      <c r="E5092" s="4">
        <v>4081</v>
      </c>
      <c r="F5092">
        <v>178</v>
      </c>
    </row>
    <row r="5093" spans="1:6" x14ac:dyDescent="0.25">
      <c r="A5093" t="s">
        <v>53</v>
      </c>
      <c r="B5093" t="s">
        <v>6</v>
      </c>
      <c r="C5093" t="s">
        <v>22</v>
      </c>
      <c r="D5093" s="1">
        <v>44474</v>
      </c>
      <c r="E5093" s="4">
        <v>1911</v>
      </c>
      <c r="F5093">
        <v>192</v>
      </c>
    </row>
    <row r="5094" spans="1:6" x14ac:dyDescent="0.25">
      <c r="A5094" t="s">
        <v>18</v>
      </c>
      <c r="B5094" t="s">
        <v>16</v>
      </c>
      <c r="C5094" t="s">
        <v>17</v>
      </c>
      <c r="D5094" s="1">
        <v>44474</v>
      </c>
      <c r="E5094" s="4">
        <v>8554</v>
      </c>
      <c r="F5094">
        <v>408</v>
      </c>
    </row>
    <row r="5095" spans="1:6" x14ac:dyDescent="0.25">
      <c r="A5095" t="s">
        <v>46</v>
      </c>
      <c r="B5095" t="s">
        <v>16</v>
      </c>
      <c r="C5095" t="s">
        <v>47</v>
      </c>
      <c r="D5095" s="1">
        <v>44474</v>
      </c>
      <c r="E5095" s="4">
        <v>3584</v>
      </c>
      <c r="F5095">
        <v>239</v>
      </c>
    </row>
    <row r="5096" spans="1:6" x14ac:dyDescent="0.25">
      <c r="A5096" t="s">
        <v>56</v>
      </c>
      <c r="B5096" t="s">
        <v>16</v>
      </c>
      <c r="C5096" t="s">
        <v>48</v>
      </c>
      <c r="D5096" s="1">
        <v>44474</v>
      </c>
      <c r="E5096" s="4">
        <v>3283</v>
      </c>
      <c r="F5096">
        <v>132</v>
      </c>
    </row>
    <row r="5097" spans="1:6" x14ac:dyDescent="0.25">
      <c r="A5097" t="s">
        <v>39</v>
      </c>
      <c r="B5097" t="s">
        <v>16</v>
      </c>
      <c r="C5097" t="s">
        <v>43</v>
      </c>
      <c r="D5097" s="1">
        <v>44474</v>
      </c>
      <c r="E5097" s="4">
        <v>2107</v>
      </c>
      <c r="F5097">
        <v>96</v>
      </c>
    </row>
    <row r="5098" spans="1:6" x14ac:dyDescent="0.25">
      <c r="A5098" t="s">
        <v>37</v>
      </c>
      <c r="B5098" t="s">
        <v>9</v>
      </c>
      <c r="C5098" t="s">
        <v>47</v>
      </c>
      <c r="D5098" s="1">
        <v>44474</v>
      </c>
      <c r="E5098" s="4">
        <v>2891</v>
      </c>
      <c r="F5098">
        <v>171</v>
      </c>
    </row>
    <row r="5099" spans="1:6" x14ac:dyDescent="0.25">
      <c r="A5099" t="s">
        <v>40</v>
      </c>
      <c r="B5099" t="s">
        <v>11</v>
      </c>
      <c r="C5099" t="s">
        <v>47</v>
      </c>
      <c r="D5099" s="1">
        <v>44474</v>
      </c>
      <c r="E5099" s="4">
        <v>2513</v>
      </c>
      <c r="F5099">
        <v>168</v>
      </c>
    </row>
    <row r="5100" spans="1:6" x14ac:dyDescent="0.25">
      <c r="A5100" t="s">
        <v>49</v>
      </c>
      <c r="B5100" t="s">
        <v>11</v>
      </c>
      <c r="C5100" t="s">
        <v>31</v>
      </c>
      <c r="D5100" s="1">
        <v>44474</v>
      </c>
      <c r="E5100" s="4">
        <v>1232</v>
      </c>
      <c r="F5100">
        <v>103</v>
      </c>
    </row>
    <row r="5101" spans="1:6" x14ac:dyDescent="0.25">
      <c r="A5101" t="s">
        <v>5</v>
      </c>
      <c r="B5101" t="s">
        <v>9</v>
      </c>
      <c r="C5101" t="s">
        <v>28</v>
      </c>
      <c r="D5101" s="1">
        <v>44474</v>
      </c>
      <c r="E5101" s="4">
        <v>3178</v>
      </c>
      <c r="F5101">
        <v>398</v>
      </c>
    </row>
    <row r="5102" spans="1:6" x14ac:dyDescent="0.25">
      <c r="A5102" t="s">
        <v>23</v>
      </c>
      <c r="B5102" t="s">
        <v>16</v>
      </c>
      <c r="C5102" t="s">
        <v>42</v>
      </c>
      <c r="D5102" s="1">
        <v>44474</v>
      </c>
      <c r="E5102" s="4">
        <v>2037</v>
      </c>
      <c r="F5102">
        <v>136</v>
      </c>
    </row>
    <row r="5103" spans="1:6" x14ac:dyDescent="0.25">
      <c r="A5103" t="s">
        <v>15</v>
      </c>
      <c r="B5103" t="s">
        <v>9</v>
      </c>
      <c r="C5103" t="s">
        <v>7</v>
      </c>
      <c r="D5103" s="1">
        <v>44474</v>
      </c>
      <c r="E5103" s="4">
        <v>4102</v>
      </c>
      <c r="F5103">
        <v>257</v>
      </c>
    </row>
    <row r="5104" spans="1:6" x14ac:dyDescent="0.25">
      <c r="A5104" t="s">
        <v>54</v>
      </c>
      <c r="B5104" t="s">
        <v>27</v>
      </c>
      <c r="C5104" t="s">
        <v>43</v>
      </c>
      <c r="D5104" s="1">
        <v>44474</v>
      </c>
      <c r="E5104" s="4">
        <v>1106</v>
      </c>
      <c r="F5104">
        <v>51</v>
      </c>
    </row>
    <row r="5105" spans="1:6" x14ac:dyDescent="0.25">
      <c r="A5105" t="s">
        <v>20</v>
      </c>
      <c r="B5105" t="s">
        <v>6</v>
      </c>
      <c r="C5105" t="s">
        <v>36</v>
      </c>
      <c r="D5105" s="1">
        <v>44474</v>
      </c>
      <c r="E5105" s="4">
        <v>1127</v>
      </c>
      <c r="F5105">
        <v>161</v>
      </c>
    </row>
    <row r="5106" spans="1:6" x14ac:dyDescent="0.25">
      <c r="A5106" t="s">
        <v>56</v>
      </c>
      <c r="B5106" t="s">
        <v>27</v>
      </c>
      <c r="C5106" t="s">
        <v>30</v>
      </c>
      <c r="D5106" s="1">
        <v>44474</v>
      </c>
      <c r="E5106" s="4">
        <v>714</v>
      </c>
      <c r="F5106">
        <v>36</v>
      </c>
    </row>
    <row r="5107" spans="1:6" x14ac:dyDescent="0.25">
      <c r="A5107" t="s">
        <v>20</v>
      </c>
      <c r="B5107" t="s">
        <v>27</v>
      </c>
      <c r="C5107" t="s">
        <v>45</v>
      </c>
      <c r="D5107" s="1">
        <v>44474</v>
      </c>
      <c r="E5107" s="4">
        <v>14322</v>
      </c>
      <c r="F5107">
        <v>651</v>
      </c>
    </row>
    <row r="5108" spans="1:6" x14ac:dyDescent="0.25">
      <c r="A5108" t="s">
        <v>40</v>
      </c>
      <c r="B5108" t="s">
        <v>21</v>
      </c>
      <c r="C5108" t="s">
        <v>12</v>
      </c>
      <c r="D5108" s="1">
        <v>44474</v>
      </c>
      <c r="E5108" s="4">
        <v>17430</v>
      </c>
      <c r="F5108">
        <v>1120</v>
      </c>
    </row>
    <row r="5109" spans="1:6" x14ac:dyDescent="0.25">
      <c r="A5109" t="s">
        <v>39</v>
      </c>
      <c r="B5109" t="s">
        <v>21</v>
      </c>
      <c r="C5109" t="s">
        <v>35</v>
      </c>
      <c r="D5109" s="1">
        <v>44474</v>
      </c>
      <c r="E5109" s="4">
        <v>560</v>
      </c>
      <c r="F5109">
        <v>33</v>
      </c>
    </row>
    <row r="5110" spans="1:6" x14ac:dyDescent="0.25">
      <c r="A5110" t="s">
        <v>25</v>
      </c>
      <c r="B5110" t="s">
        <v>11</v>
      </c>
      <c r="C5110" t="s">
        <v>52</v>
      </c>
      <c r="D5110" s="1">
        <v>44474</v>
      </c>
      <c r="E5110" s="4">
        <v>2247</v>
      </c>
      <c r="F5110">
        <v>225</v>
      </c>
    </row>
    <row r="5111" spans="1:6" x14ac:dyDescent="0.25">
      <c r="A5111" t="s">
        <v>56</v>
      </c>
      <c r="B5111" t="s">
        <v>16</v>
      </c>
      <c r="C5111" t="s">
        <v>42</v>
      </c>
      <c r="D5111" s="1">
        <v>44474</v>
      </c>
      <c r="E5111" s="4">
        <v>10402</v>
      </c>
      <c r="F5111">
        <v>651</v>
      </c>
    </row>
    <row r="5112" spans="1:6" x14ac:dyDescent="0.25">
      <c r="A5112" t="s">
        <v>23</v>
      </c>
      <c r="B5112" t="s">
        <v>16</v>
      </c>
      <c r="C5112" t="s">
        <v>14</v>
      </c>
      <c r="D5112" s="1">
        <v>44474</v>
      </c>
      <c r="E5112" s="4">
        <v>4676</v>
      </c>
      <c r="F5112">
        <v>770</v>
      </c>
    </row>
    <row r="5113" spans="1:6" x14ac:dyDescent="0.25">
      <c r="A5113" t="s">
        <v>46</v>
      </c>
      <c r="B5113" t="s">
        <v>27</v>
      </c>
      <c r="C5113" t="s">
        <v>38</v>
      </c>
      <c r="D5113" s="1">
        <v>44474</v>
      </c>
      <c r="E5113" s="4">
        <v>5439</v>
      </c>
      <c r="F5113">
        <v>202</v>
      </c>
    </row>
    <row r="5114" spans="1:6" x14ac:dyDescent="0.25">
      <c r="A5114" t="s">
        <v>34</v>
      </c>
      <c r="B5114" t="s">
        <v>27</v>
      </c>
      <c r="C5114" t="s">
        <v>38</v>
      </c>
      <c r="D5114" s="1">
        <v>44474</v>
      </c>
      <c r="E5114" s="4">
        <v>5418</v>
      </c>
      <c r="F5114">
        <v>217</v>
      </c>
    </row>
    <row r="5115" spans="1:6" x14ac:dyDescent="0.25">
      <c r="A5115" t="s">
        <v>25</v>
      </c>
      <c r="B5115" t="s">
        <v>16</v>
      </c>
      <c r="C5115" t="s">
        <v>43</v>
      </c>
      <c r="D5115" s="1">
        <v>44474</v>
      </c>
      <c r="E5115" s="4">
        <v>2793</v>
      </c>
      <c r="F5115">
        <v>140</v>
      </c>
    </row>
    <row r="5116" spans="1:6" x14ac:dyDescent="0.25">
      <c r="A5116" t="s">
        <v>18</v>
      </c>
      <c r="B5116" t="s">
        <v>27</v>
      </c>
      <c r="C5116" t="s">
        <v>28</v>
      </c>
      <c r="D5116" s="1">
        <v>44474</v>
      </c>
      <c r="E5116" s="4">
        <v>8477</v>
      </c>
      <c r="F5116">
        <v>1400</v>
      </c>
    </row>
    <row r="5117" spans="1:6" x14ac:dyDescent="0.25">
      <c r="A5117" t="s">
        <v>49</v>
      </c>
      <c r="B5117" t="s">
        <v>27</v>
      </c>
      <c r="C5117" t="s">
        <v>42</v>
      </c>
      <c r="D5117" s="1">
        <v>44474</v>
      </c>
      <c r="E5117" s="4">
        <v>6041</v>
      </c>
      <c r="F5117">
        <v>378</v>
      </c>
    </row>
    <row r="5118" spans="1:6" x14ac:dyDescent="0.25">
      <c r="A5118" t="s">
        <v>29</v>
      </c>
      <c r="B5118" t="s">
        <v>6</v>
      </c>
      <c r="C5118" t="s">
        <v>31</v>
      </c>
      <c r="D5118" s="1">
        <v>44474</v>
      </c>
      <c r="E5118" s="4">
        <v>11137</v>
      </c>
      <c r="F5118">
        <v>910</v>
      </c>
    </row>
    <row r="5119" spans="1:6" x14ac:dyDescent="0.25">
      <c r="A5119" t="s">
        <v>46</v>
      </c>
      <c r="B5119" t="s">
        <v>21</v>
      </c>
      <c r="C5119" t="s">
        <v>38</v>
      </c>
      <c r="D5119" s="1">
        <v>44474</v>
      </c>
      <c r="E5119" s="4">
        <v>2681</v>
      </c>
      <c r="F5119">
        <v>108</v>
      </c>
    </row>
    <row r="5120" spans="1:6" x14ac:dyDescent="0.25">
      <c r="A5120" t="s">
        <v>41</v>
      </c>
      <c r="B5120" t="s">
        <v>9</v>
      </c>
      <c r="C5120" t="s">
        <v>50</v>
      </c>
      <c r="D5120" s="1">
        <v>44474</v>
      </c>
      <c r="E5120" s="4">
        <v>1127</v>
      </c>
      <c r="F5120">
        <v>49</v>
      </c>
    </row>
    <row r="5121" spans="1:6" x14ac:dyDescent="0.25">
      <c r="A5121" t="s">
        <v>15</v>
      </c>
      <c r="B5121" t="s">
        <v>27</v>
      </c>
      <c r="C5121" t="s">
        <v>47</v>
      </c>
      <c r="D5121" s="1">
        <v>44474</v>
      </c>
      <c r="E5121" s="4">
        <v>11683</v>
      </c>
      <c r="F5121">
        <v>700</v>
      </c>
    </row>
    <row r="5122" spans="1:6" x14ac:dyDescent="0.25">
      <c r="A5122" t="s">
        <v>53</v>
      </c>
      <c r="B5122" t="s">
        <v>16</v>
      </c>
      <c r="C5122" t="s">
        <v>35</v>
      </c>
      <c r="D5122" s="1">
        <v>44475</v>
      </c>
      <c r="E5122" s="4">
        <v>2758</v>
      </c>
      <c r="F5122">
        <v>163</v>
      </c>
    </row>
    <row r="5123" spans="1:6" x14ac:dyDescent="0.25">
      <c r="A5123" t="s">
        <v>20</v>
      </c>
      <c r="B5123" t="s">
        <v>27</v>
      </c>
      <c r="C5123" t="s">
        <v>48</v>
      </c>
      <c r="D5123" s="1">
        <v>44475</v>
      </c>
      <c r="E5123" s="4">
        <v>6258</v>
      </c>
      <c r="F5123">
        <v>251</v>
      </c>
    </row>
    <row r="5124" spans="1:6" x14ac:dyDescent="0.25">
      <c r="A5124" t="s">
        <v>10</v>
      </c>
      <c r="B5124" t="s">
        <v>21</v>
      </c>
      <c r="C5124" t="s">
        <v>7</v>
      </c>
      <c r="D5124" s="1">
        <v>44475</v>
      </c>
      <c r="E5124" s="4">
        <v>3885</v>
      </c>
      <c r="F5124">
        <v>259</v>
      </c>
    </row>
    <row r="5125" spans="1:6" x14ac:dyDescent="0.25">
      <c r="A5125" t="s">
        <v>53</v>
      </c>
      <c r="B5125" t="s">
        <v>11</v>
      </c>
      <c r="C5125" t="s">
        <v>28</v>
      </c>
      <c r="D5125" s="1">
        <v>44475</v>
      </c>
      <c r="E5125" s="4">
        <v>1386</v>
      </c>
      <c r="F5125">
        <v>174</v>
      </c>
    </row>
    <row r="5126" spans="1:6" x14ac:dyDescent="0.25">
      <c r="A5126" t="s">
        <v>15</v>
      </c>
      <c r="B5126" t="s">
        <v>9</v>
      </c>
      <c r="C5126" t="s">
        <v>28</v>
      </c>
      <c r="D5126" s="1">
        <v>44475</v>
      </c>
      <c r="E5126" s="4">
        <v>2968</v>
      </c>
      <c r="F5126">
        <v>424</v>
      </c>
    </row>
    <row r="5127" spans="1:6" x14ac:dyDescent="0.25">
      <c r="A5127" t="s">
        <v>23</v>
      </c>
      <c r="B5127" t="s">
        <v>11</v>
      </c>
      <c r="C5127" t="s">
        <v>7</v>
      </c>
      <c r="D5127" s="1">
        <v>44475</v>
      </c>
      <c r="E5127" s="4">
        <v>749</v>
      </c>
      <c r="F5127">
        <v>47</v>
      </c>
    </row>
    <row r="5128" spans="1:6" x14ac:dyDescent="0.25">
      <c r="A5128" t="s">
        <v>18</v>
      </c>
      <c r="B5128" t="s">
        <v>21</v>
      </c>
      <c r="C5128" t="s">
        <v>52</v>
      </c>
      <c r="D5128" s="1">
        <v>44475</v>
      </c>
      <c r="E5128" s="4">
        <v>2492</v>
      </c>
      <c r="F5128">
        <v>227</v>
      </c>
    </row>
    <row r="5129" spans="1:6" x14ac:dyDescent="0.25">
      <c r="A5129" t="s">
        <v>13</v>
      </c>
      <c r="B5129" t="s">
        <v>27</v>
      </c>
      <c r="C5129" t="s">
        <v>31</v>
      </c>
      <c r="D5129" s="1">
        <v>44475</v>
      </c>
      <c r="E5129" s="4">
        <v>5684</v>
      </c>
      <c r="F5129">
        <v>438</v>
      </c>
    </row>
    <row r="5130" spans="1:6" x14ac:dyDescent="0.25">
      <c r="A5130" t="s">
        <v>10</v>
      </c>
      <c r="B5130" t="s">
        <v>16</v>
      </c>
      <c r="C5130" t="s">
        <v>38</v>
      </c>
      <c r="D5130" s="1">
        <v>44475</v>
      </c>
      <c r="E5130" s="4">
        <v>2282</v>
      </c>
      <c r="F5130">
        <v>88</v>
      </c>
    </row>
    <row r="5131" spans="1:6" x14ac:dyDescent="0.25">
      <c r="A5131" t="s">
        <v>10</v>
      </c>
      <c r="B5131" t="s">
        <v>6</v>
      </c>
      <c r="C5131" t="s">
        <v>45</v>
      </c>
      <c r="D5131" s="1">
        <v>44475</v>
      </c>
      <c r="E5131" s="4">
        <v>2695</v>
      </c>
      <c r="F5131">
        <v>113</v>
      </c>
    </row>
    <row r="5132" spans="1:6" x14ac:dyDescent="0.25">
      <c r="A5132" t="s">
        <v>57</v>
      </c>
      <c r="B5132" t="s">
        <v>6</v>
      </c>
      <c r="C5132" t="s">
        <v>12</v>
      </c>
      <c r="D5132" s="1">
        <v>44475</v>
      </c>
      <c r="E5132" s="4">
        <v>5649</v>
      </c>
      <c r="F5132">
        <v>354</v>
      </c>
    </row>
    <row r="5133" spans="1:6" x14ac:dyDescent="0.25">
      <c r="A5133" t="s">
        <v>33</v>
      </c>
      <c r="B5133" t="s">
        <v>9</v>
      </c>
      <c r="C5133" t="s">
        <v>28</v>
      </c>
      <c r="D5133" s="1">
        <v>44475</v>
      </c>
      <c r="E5133" s="4">
        <v>1022</v>
      </c>
      <c r="F5133">
        <v>128</v>
      </c>
    </row>
    <row r="5134" spans="1:6" x14ac:dyDescent="0.25">
      <c r="A5134" t="s">
        <v>20</v>
      </c>
      <c r="B5134" t="s">
        <v>6</v>
      </c>
      <c r="C5134" t="s">
        <v>14</v>
      </c>
      <c r="D5134" s="1">
        <v>44475</v>
      </c>
      <c r="E5134" s="4">
        <v>5404</v>
      </c>
      <c r="F5134">
        <v>676</v>
      </c>
    </row>
    <row r="5135" spans="1:6" x14ac:dyDescent="0.25">
      <c r="A5135" t="s">
        <v>53</v>
      </c>
      <c r="B5135" t="s">
        <v>16</v>
      </c>
      <c r="C5135" t="s">
        <v>50</v>
      </c>
      <c r="D5135" s="1">
        <v>44475</v>
      </c>
      <c r="E5135" s="4">
        <v>6160</v>
      </c>
      <c r="F5135">
        <v>268</v>
      </c>
    </row>
    <row r="5136" spans="1:6" x14ac:dyDescent="0.25">
      <c r="A5136" t="s">
        <v>41</v>
      </c>
      <c r="B5136" t="s">
        <v>16</v>
      </c>
      <c r="C5136" t="s">
        <v>31</v>
      </c>
      <c r="D5136" s="1">
        <v>44475</v>
      </c>
      <c r="E5136" s="4">
        <v>8680</v>
      </c>
      <c r="F5136">
        <v>620</v>
      </c>
    </row>
    <row r="5137" spans="1:6" x14ac:dyDescent="0.25">
      <c r="A5137" t="s">
        <v>13</v>
      </c>
      <c r="B5137" t="s">
        <v>9</v>
      </c>
      <c r="C5137" t="s">
        <v>19</v>
      </c>
      <c r="D5137" s="1">
        <v>44475</v>
      </c>
      <c r="E5137" s="4">
        <v>2786</v>
      </c>
      <c r="F5137">
        <v>155</v>
      </c>
    </row>
    <row r="5138" spans="1:6" x14ac:dyDescent="0.25">
      <c r="A5138" t="s">
        <v>51</v>
      </c>
      <c r="B5138" t="s">
        <v>6</v>
      </c>
      <c r="C5138" t="s">
        <v>45</v>
      </c>
      <c r="D5138" s="1">
        <v>44475</v>
      </c>
      <c r="E5138" s="4">
        <v>1785</v>
      </c>
      <c r="F5138">
        <v>78</v>
      </c>
    </row>
    <row r="5139" spans="1:6" x14ac:dyDescent="0.25">
      <c r="A5139" t="s">
        <v>32</v>
      </c>
      <c r="B5139" t="s">
        <v>9</v>
      </c>
      <c r="C5139" t="s">
        <v>24</v>
      </c>
      <c r="D5139" s="1">
        <v>44475</v>
      </c>
      <c r="E5139" s="4">
        <v>413</v>
      </c>
      <c r="F5139">
        <v>21</v>
      </c>
    </row>
    <row r="5140" spans="1:6" x14ac:dyDescent="0.25">
      <c r="A5140" t="s">
        <v>56</v>
      </c>
      <c r="B5140" t="s">
        <v>16</v>
      </c>
      <c r="C5140" t="s">
        <v>36</v>
      </c>
      <c r="D5140" s="1">
        <v>44475</v>
      </c>
      <c r="E5140" s="4">
        <v>11508</v>
      </c>
      <c r="F5140">
        <v>1260</v>
      </c>
    </row>
    <row r="5141" spans="1:6" x14ac:dyDescent="0.25">
      <c r="A5141" t="s">
        <v>49</v>
      </c>
      <c r="B5141" t="s">
        <v>16</v>
      </c>
      <c r="C5141" t="s">
        <v>26</v>
      </c>
      <c r="D5141" s="1">
        <v>44475</v>
      </c>
      <c r="E5141" s="4">
        <v>945</v>
      </c>
      <c r="F5141">
        <v>86</v>
      </c>
    </row>
    <row r="5142" spans="1:6" x14ac:dyDescent="0.25">
      <c r="A5142" t="s">
        <v>29</v>
      </c>
      <c r="B5142" t="s">
        <v>21</v>
      </c>
      <c r="C5142" t="s">
        <v>14</v>
      </c>
      <c r="D5142" s="1">
        <v>44475</v>
      </c>
      <c r="E5142" s="4">
        <v>1869</v>
      </c>
      <c r="F5142">
        <v>234</v>
      </c>
    </row>
    <row r="5143" spans="1:6" x14ac:dyDescent="0.25">
      <c r="A5143" t="s">
        <v>37</v>
      </c>
      <c r="B5143" t="s">
        <v>11</v>
      </c>
      <c r="C5143" t="s">
        <v>14</v>
      </c>
      <c r="D5143" s="1">
        <v>44475</v>
      </c>
      <c r="E5143" s="4">
        <v>2618</v>
      </c>
      <c r="F5143">
        <v>374</v>
      </c>
    </row>
    <row r="5144" spans="1:6" x14ac:dyDescent="0.25">
      <c r="A5144" t="s">
        <v>46</v>
      </c>
      <c r="B5144" t="s">
        <v>21</v>
      </c>
      <c r="C5144" t="s">
        <v>42</v>
      </c>
      <c r="D5144" s="1">
        <v>44476</v>
      </c>
      <c r="E5144" s="4">
        <v>1512</v>
      </c>
      <c r="F5144">
        <v>101</v>
      </c>
    </row>
    <row r="5145" spans="1:6" x14ac:dyDescent="0.25">
      <c r="A5145" t="s">
        <v>13</v>
      </c>
      <c r="B5145" t="s">
        <v>21</v>
      </c>
      <c r="C5145" t="s">
        <v>12</v>
      </c>
      <c r="D5145" s="1">
        <v>44476</v>
      </c>
      <c r="E5145" s="4">
        <v>5460</v>
      </c>
      <c r="F5145">
        <v>364</v>
      </c>
    </row>
    <row r="5146" spans="1:6" x14ac:dyDescent="0.25">
      <c r="A5146" t="s">
        <v>49</v>
      </c>
      <c r="B5146" t="s">
        <v>21</v>
      </c>
      <c r="C5146" t="s">
        <v>14</v>
      </c>
      <c r="D5146" s="1">
        <v>44476</v>
      </c>
      <c r="E5146" s="4">
        <v>4487</v>
      </c>
      <c r="F5146">
        <v>641</v>
      </c>
    </row>
    <row r="5147" spans="1:6" x14ac:dyDescent="0.25">
      <c r="A5147" t="s">
        <v>56</v>
      </c>
      <c r="B5147" t="s">
        <v>9</v>
      </c>
      <c r="C5147" t="s">
        <v>47</v>
      </c>
      <c r="D5147" s="1">
        <v>44476</v>
      </c>
      <c r="E5147" s="4">
        <v>1519</v>
      </c>
      <c r="F5147">
        <v>95</v>
      </c>
    </row>
    <row r="5148" spans="1:6" x14ac:dyDescent="0.25">
      <c r="A5148" t="s">
        <v>53</v>
      </c>
      <c r="B5148" t="s">
        <v>9</v>
      </c>
      <c r="C5148" t="s">
        <v>7</v>
      </c>
      <c r="D5148" s="1">
        <v>44476</v>
      </c>
      <c r="E5148" s="4">
        <v>4375</v>
      </c>
      <c r="F5148">
        <v>313</v>
      </c>
    </row>
    <row r="5149" spans="1:6" x14ac:dyDescent="0.25">
      <c r="A5149" t="s">
        <v>37</v>
      </c>
      <c r="B5149" t="s">
        <v>11</v>
      </c>
      <c r="C5149" t="s">
        <v>43</v>
      </c>
      <c r="D5149" s="1">
        <v>44476</v>
      </c>
      <c r="E5149" s="4">
        <v>11214</v>
      </c>
      <c r="F5149">
        <v>510</v>
      </c>
    </row>
    <row r="5150" spans="1:6" x14ac:dyDescent="0.25">
      <c r="A5150" t="s">
        <v>13</v>
      </c>
      <c r="B5150" t="s">
        <v>11</v>
      </c>
      <c r="C5150" t="s">
        <v>44</v>
      </c>
      <c r="D5150" s="1">
        <v>44476</v>
      </c>
      <c r="E5150" s="4">
        <v>1820</v>
      </c>
      <c r="F5150">
        <v>80</v>
      </c>
    </row>
    <row r="5151" spans="1:6" x14ac:dyDescent="0.25">
      <c r="A5151" t="s">
        <v>8</v>
      </c>
      <c r="B5151" t="s">
        <v>11</v>
      </c>
      <c r="C5151" t="s">
        <v>30</v>
      </c>
      <c r="D5151" s="1">
        <v>44476</v>
      </c>
      <c r="E5151" s="4">
        <v>6342</v>
      </c>
      <c r="F5151">
        <v>334</v>
      </c>
    </row>
    <row r="5152" spans="1:6" x14ac:dyDescent="0.25">
      <c r="A5152" t="s">
        <v>8</v>
      </c>
      <c r="B5152" t="s">
        <v>21</v>
      </c>
      <c r="C5152" t="s">
        <v>36</v>
      </c>
      <c r="D5152" s="1">
        <v>44476</v>
      </c>
      <c r="E5152" s="4">
        <v>3808</v>
      </c>
      <c r="F5152">
        <v>476</v>
      </c>
    </row>
    <row r="5153" spans="1:6" x14ac:dyDescent="0.25">
      <c r="A5153" t="s">
        <v>32</v>
      </c>
      <c r="B5153" t="s">
        <v>21</v>
      </c>
      <c r="C5153" t="s">
        <v>28</v>
      </c>
      <c r="D5153" s="1">
        <v>44476</v>
      </c>
      <c r="E5153" s="4">
        <v>5915</v>
      </c>
      <c r="F5153">
        <v>840</v>
      </c>
    </row>
    <row r="5154" spans="1:6" x14ac:dyDescent="0.25">
      <c r="A5154" t="s">
        <v>8</v>
      </c>
      <c r="B5154" t="s">
        <v>11</v>
      </c>
      <c r="C5154" t="s">
        <v>7</v>
      </c>
      <c r="D5154" s="1">
        <v>44476</v>
      </c>
      <c r="E5154" s="4">
        <v>15274</v>
      </c>
      <c r="F5154">
        <v>980</v>
      </c>
    </row>
    <row r="5155" spans="1:6" x14ac:dyDescent="0.25">
      <c r="A5155" t="s">
        <v>51</v>
      </c>
      <c r="B5155" t="s">
        <v>9</v>
      </c>
      <c r="C5155" t="s">
        <v>31</v>
      </c>
      <c r="D5155" s="1">
        <v>44476</v>
      </c>
      <c r="E5155" s="4">
        <v>1176</v>
      </c>
      <c r="F5155">
        <v>84</v>
      </c>
    </row>
    <row r="5156" spans="1:6" x14ac:dyDescent="0.25">
      <c r="A5156" t="s">
        <v>5</v>
      </c>
      <c r="B5156" t="s">
        <v>6</v>
      </c>
      <c r="C5156" t="s">
        <v>30</v>
      </c>
      <c r="D5156" s="1">
        <v>44476</v>
      </c>
      <c r="E5156" s="4">
        <v>4403</v>
      </c>
      <c r="F5156">
        <v>245</v>
      </c>
    </row>
    <row r="5157" spans="1:6" x14ac:dyDescent="0.25">
      <c r="A5157" t="s">
        <v>37</v>
      </c>
      <c r="B5157" t="s">
        <v>27</v>
      </c>
      <c r="C5157" t="s">
        <v>36</v>
      </c>
      <c r="D5157" s="1">
        <v>44476</v>
      </c>
      <c r="E5157" s="4">
        <v>483</v>
      </c>
      <c r="F5157">
        <v>69</v>
      </c>
    </row>
    <row r="5158" spans="1:6" x14ac:dyDescent="0.25">
      <c r="A5158" t="s">
        <v>20</v>
      </c>
      <c r="B5158" t="s">
        <v>9</v>
      </c>
      <c r="C5158" t="s">
        <v>22</v>
      </c>
      <c r="D5158" s="1">
        <v>44476</v>
      </c>
      <c r="E5158" s="4">
        <v>7805</v>
      </c>
      <c r="F5158">
        <v>840</v>
      </c>
    </row>
    <row r="5159" spans="1:6" x14ac:dyDescent="0.25">
      <c r="A5159" t="s">
        <v>33</v>
      </c>
      <c r="B5159" t="s">
        <v>27</v>
      </c>
      <c r="C5159" t="s">
        <v>52</v>
      </c>
      <c r="D5159" s="1">
        <v>44476</v>
      </c>
      <c r="E5159" s="4">
        <v>4641</v>
      </c>
      <c r="F5159">
        <v>465</v>
      </c>
    </row>
    <row r="5160" spans="1:6" x14ac:dyDescent="0.25">
      <c r="A5160" t="s">
        <v>49</v>
      </c>
      <c r="B5160" t="s">
        <v>11</v>
      </c>
      <c r="C5160" t="s">
        <v>50</v>
      </c>
      <c r="D5160" s="1">
        <v>44476</v>
      </c>
      <c r="E5160" s="4">
        <v>12138</v>
      </c>
      <c r="F5160">
        <v>506</v>
      </c>
    </row>
    <row r="5161" spans="1:6" x14ac:dyDescent="0.25">
      <c r="A5161" t="s">
        <v>10</v>
      </c>
      <c r="B5161" t="s">
        <v>11</v>
      </c>
      <c r="C5161" t="s">
        <v>12</v>
      </c>
      <c r="D5161" s="1">
        <v>44476</v>
      </c>
      <c r="E5161" s="4">
        <v>14371</v>
      </c>
      <c r="F5161">
        <v>980</v>
      </c>
    </row>
    <row r="5162" spans="1:6" x14ac:dyDescent="0.25">
      <c r="A5162" t="s">
        <v>20</v>
      </c>
      <c r="B5162" t="s">
        <v>27</v>
      </c>
      <c r="C5162" t="s">
        <v>19</v>
      </c>
      <c r="D5162" s="1">
        <v>44476</v>
      </c>
      <c r="E5162" s="4">
        <v>4774</v>
      </c>
      <c r="F5162">
        <v>299</v>
      </c>
    </row>
    <row r="5163" spans="1:6" x14ac:dyDescent="0.25">
      <c r="A5163" t="s">
        <v>57</v>
      </c>
      <c r="B5163" t="s">
        <v>16</v>
      </c>
      <c r="C5163" t="s">
        <v>31</v>
      </c>
      <c r="D5163" s="1">
        <v>44476</v>
      </c>
      <c r="E5163" s="4">
        <v>1722</v>
      </c>
      <c r="F5163">
        <v>123</v>
      </c>
    </row>
    <row r="5164" spans="1:6" x14ac:dyDescent="0.25">
      <c r="A5164" t="s">
        <v>15</v>
      </c>
      <c r="B5164" t="s">
        <v>27</v>
      </c>
      <c r="C5164" t="s">
        <v>44</v>
      </c>
      <c r="D5164" s="1">
        <v>44476</v>
      </c>
      <c r="E5164" s="4">
        <v>6531</v>
      </c>
      <c r="F5164">
        <v>273</v>
      </c>
    </row>
    <row r="5165" spans="1:6" x14ac:dyDescent="0.25">
      <c r="A5165" t="s">
        <v>53</v>
      </c>
      <c r="B5165" t="s">
        <v>27</v>
      </c>
      <c r="C5165" t="s">
        <v>17</v>
      </c>
      <c r="D5165" s="1">
        <v>44476</v>
      </c>
      <c r="E5165" s="4">
        <v>11333</v>
      </c>
      <c r="F5165">
        <v>493</v>
      </c>
    </row>
    <row r="5166" spans="1:6" x14ac:dyDescent="0.25">
      <c r="A5166" t="s">
        <v>56</v>
      </c>
      <c r="B5166" t="s">
        <v>21</v>
      </c>
      <c r="C5166" t="s">
        <v>50</v>
      </c>
      <c r="D5166" s="1">
        <v>44476</v>
      </c>
      <c r="E5166" s="4">
        <v>7546</v>
      </c>
      <c r="F5166">
        <v>343</v>
      </c>
    </row>
    <row r="5167" spans="1:6" x14ac:dyDescent="0.25">
      <c r="A5167" t="s">
        <v>37</v>
      </c>
      <c r="B5167" t="s">
        <v>27</v>
      </c>
      <c r="C5167" t="s">
        <v>31</v>
      </c>
      <c r="D5167" s="1">
        <v>44476</v>
      </c>
      <c r="E5167" s="4">
        <v>539</v>
      </c>
      <c r="F5167">
        <v>45</v>
      </c>
    </row>
    <row r="5168" spans="1:6" x14ac:dyDescent="0.25">
      <c r="A5168" t="s">
        <v>41</v>
      </c>
      <c r="B5168" t="s">
        <v>6</v>
      </c>
      <c r="C5168" t="s">
        <v>45</v>
      </c>
      <c r="D5168" s="1">
        <v>44476</v>
      </c>
      <c r="E5168" s="4">
        <v>8946</v>
      </c>
      <c r="F5168">
        <v>407</v>
      </c>
    </row>
    <row r="5169" spans="1:6" x14ac:dyDescent="0.25">
      <c r="A5169" t="s">
        <v>57</v>
      </c>
      <c r="B5169" t="s">
        <v>11</v>
      </c>
      <c r="C5169" t="s">
        <v>12</v>
      </c>
      <c r="D5169" s="1">
        <v>44476</v>
      </c>
      <c r="E5169" s="4">
        <v>784</v>
      </c>
      <c r="F5169">
        <v>49</v>
      </c>
    </row>
    <row r="5170" spans="1:6" x14ac:dyDescent="0.25">
      <c r="A5170" t="s">
        <v>39</v>
      </c>
      <c r="B5170" t="s">
        <v>27</v>
      </c>
      <c r="C5170" t="s">
        <v>7</v>
      </c>
      <c r="D5170" s="1">
        <v>44476</v>
      </c>
      <c r="E5170" s="4">
        <v>560</v>
      </c>
      <c r="F5170">
        <v>38</v>
      </c>
    </row>
    <row r="5171" spans="1:6" x14ac:dyDescent="0.25">
      <c r="A5171" t="s">
        <v>39</v>
      </c>
      <c r="B5171" t="s">
        <v>21</v>
      </c>
      <c r="C5171" t="s">
        <v>43</v>
      </c>
      <c r="D5171" s="1">
        <v>44476</v>
      </c>
      <c r="E5171" s="4">
        <v>756</v>
      </c>
      <c r="F5171">
        <v>35</v>
      </c>
    </row>
    <row r="5172" spans="1:6" x14ac:dyDescent="0.25">
      <c r="A5172" t="s">
        <v>53</v>
      </c>
      <c r="B5172" t="s">
        <v>11</v>
      </c>
      <c r="C5172" t="s">
        <v>12</v>
      </c>
      <c r="D5172" s="1">
        <v>44476</v>
      </c>
      <c r="E5172" s="4">
        <v>350</v>
      </c>
      <c r="F5172">
        <v>22</v>
      </c>
    </row>
    <row r="5173" spans="1:6" x14ac:dyDescent="0.25">
      <c r="A5173" t="s">
        <v>56</v>
      </c>
      <c r="B5173" t="s">
        <v>6</v>
      </c>
      <c r="C5173" t="s">
        <v>31</v>
      </c>
      <c r="D5173" s="1">
        <v>44476</v>
      </c>
      <c r="E5173" s="4">
        <v>2352</v>
      </c>
      <c r="F5173">
        <v>168</v>
      </c>
    </row>
    <row r="5174" spans="1:6" x14ac:dyDescent="0.25">
      <c r="A5174" t="s">
        <v>49</v>
      </c>
      <c r="B5174" t="s">
        <v>16</v>
      </c>
      <c r="C5174" t="s">
        <v>43</v>
      </c>
      <c r="D5174" s="1">
        <v>44476</v>
      </c>
      <c r="E5174" s="4">
        <v>7917</v>
      </c>
      <c r="F5174">
        <v>377</v>
      </c>
    </row>
    <row r="5175" spans="1:6" x14ac:dyDescent="0.25">
      <c r="A5175" t="s">
        <v>33</v>
      </c>
      <c r="B5175" t="s">
        <v>9</v>
      </c>
      <c r="C5175" t="s">
        <v>35</v>
      </c>
      <c r="D5175" s="1">
        <v>44476</v>
      </c>
      <c r="E5175" s="4">
        <v>8043</v>
      </c>
      <c r="F5175">
        <v>424</v>
      </c>
    </row>
    <row r="5176" spans="1:6" x14ac:dyDescent="0.25">
      <c r="A5176" t="s">
        <v>56</v>
      </c>
      <c r="B5176" t="s">
        <v>11</v>
      </c>
      <c r="C5176" t="s">
        <v>43</v>
      </c>
      <c r="D5176" s="1">
        <v>44476</v>
      </c>
      <c r="E5176" s="4">
        <v>2499</v>
      </c>
      <c r="F5176">
        <v>119</v>
      </c>
    </row>
    <row r="5177" spans="1:6" x14ac:dyDescent="0.25">
      <c r="A5177" t="s">
        <v>20</v>
      </c>
      <c r="B5177" t="s">
        <v>16</v>
      </c>
      <c r="C5177" t="s">
        <v>38</v>
      </c>
      <c r="D5177" s="1">
        <v>44476</v>
      </c>
      <c r="E5177" s="4">
        <v>91</v>
      </c>
      <c r="F5177">
        <v>4</v>
      </c>
    </row>
    <row r="5178" spans="1:6" x14ac:dyDescent="0.25">
      <c r="A5178" t="s">
        <v>8</v>
      </c>
      <c r="B5178" t="s">
        <v>16</v>
      </c>
      <c r="C5178" t="s">
        <v>14</v>
      </c>
      <c r="D5178" s="1">
        <v>44476</v>
      </c>
      <c r="E5178" s="4">
        <v>4487</v>
      </c>
      <c r="F5178">
        <v>641</v>
      </c>
    </row>
    <row r="5179" spans="1:6" x14ac:dyDescent="0.25">
      <c r="A5179" t="s">
        <v>39</v>
      </c>
      <c r="B5179" t="s">
        <v>11</v>
      </c>
      <c r="C5179" t="s">
        <v>36</v>
      </c>
      <c r="D5179" s="1">
        <v>44476</v>
      </c>
      <c r="E5179" s="4">
        <v>11641</v>
      </c>
      <c r="F5179">
        <v>1260</v>
      </c>
    </row>
    <row r="5180" spans="1:6" x14ac:dyDescent="0.25">
      <c r="A5180" t="s">
        <v>20</v>
      </c>
      <c r="B5180" t="s">
        <v>16</v>
      </c>
      <c r="C5180" t="s">
        <v>30</v>
      </c>
      <c r="D5180" s="1">
        <v>44476</v>
      </c>
      <c r="E5180" s="4">
        <v>3955</v>
      </c>
      <c r="F5180">
        <v>209</v>
      </c>
    </row>
    <row r="5181" spans="1:6" x14ac:dyDescent="0.25">
      <c r="A5181" t="s">
        <v>15</v>
      </c>
      <c r="B5181" t="s">
        <v>21</v>
      </c>
      <c r="C5181" t="s">
        <v>19</v>
      </c>
      <c r="D5181" s="1">
        <v>44476</v>
      </c>
      <c r="E5181" s="4">
        <v>20594</v>
      </c>
      <c r="F5181">
        <v>1120</v>
      </c>
    </row>
    <row r="5182" spans="1:6" x14ac:dyDescent="0.25">
      <c r="A5182" t="s">
        <v>41</v>
      </c>
      <c r="B5182" t="s">
        <v>27</v>
      </c>
      <c r="C5182" t="s">
        <v>45</v>
      </c>
      <c r="D5182" s="1">
        <v>44476</v>
      </c>
      <c r="E5182" s="4">
        <v>8652</v>
      </c>
      <c r="F5182">
        <v>377</v>
      </c>
    </row>
    <row r="5183" spans="1:6" x14ac:dyDescent="0.25">
      <c r="A5183" t="s">
        <v>40</v>
      </c>
      <c r="B5183" t="s">
        <v>11</v>
      </c>
      <c r="C5183" t="s">
        <v>30</v>
      </c>
      <c r="D5183" s="1">
        <v>44476</v>
      </c>
      <c r="E5183" s="4">
        <v>3234</v>
      </c>
      <c r="F5183">
        <v>171</v>
      </c>
    </row>
    <row r="5184" spans="1:6" x14ac:dyDescent="0.25">
      <c r="A5184" t="s">
        <v>20</v>
      </c>
      <c r="B5184" t="s">
        <v>27</v>
      </c>
      <c r="C5184" t="s">
        <v>30</v>
      </c>
      <c r="D5184" s="1">
        <v>44476</v>
      </c>
      <c r="E5184" s="4">
        <v>3654</v>
      </c>
      <c r="F5184">
        <v>193</v>
      </c>
    </row>
    <row r="5185" spans="1:6" x14ac:dyDescent="0.25">
      <c r="A5185" t="s">
        <v>57</v>
      </c>
      <c r="B5185" t="s">
        <v>27</v>
      </c>
      <c r="C5185" t="s">
        <v>48</v>
      </c>
      <c r="D5185" s="1">
        <v>44476</v>
      </c>
      <c r="E5185" s="4">
        <v>2926</v>
      </c>
      <c r="F5185">
        <v>113</v>
      </c>
    </row>
    <row r="5186" spans="1:6" x14ac:dyDescent="0.25">
      <c r="A5186" t="s">
        <v>53</v>
      </c>
      <c r="B5186" t="s">
        <v>27</v>
      </c>
      <c r="C5186" t="s">
        <v>47</v>
      </c>
      <c r="D5186" s="1">
        <v>44476</v>
      </c>
      <c r="E5186" s="4">
        <v>3983</v>
      </c>
      <c r="F5186">
        <v>249</v>
      </c>
    </row>
    <row r="5187" spans="1:6" x14ac:dyDescent="0.25">
      <c r="A5187" t="s">
        <v>46</v>
      </c>
      <c r="B5187" t="s">
        <v>16</v>
      </c>
      <c r="C5187" t="s">
        <v>31</v>
      </c>
      <c r="D5187" s="1">
        <v>44476</v>
      </c>
      <c r="E5187" s="4">
        <v>3297</v>
      </c>
      <c r="F5187">
        <v>275</v>
      </c>
    </row>
    <row r="5188" spans="1:6" x14ac:dyDescent="0.25">
      <c r="A5188" t="s">
        <v>40</v>
      </c>
      <c r="B5188" t="s">
        <v>27</v>
      </c>
      <c r="C5188" t="s">
        <v>43</v>
      </c>
      <c r="D5188" s="1">
        <v>44476</v>
      </c>
      <c r="E5188" s="4">
        <v>15792</v>
      </c>
      <c r="F5188">
        <v>770</v>
      </c>
    </row>
    <row r="5189" spans="1:6" x14ac:dyDescent="0.25">
      <c r="A5189" t="s">
        <v>10</v>
      </c>
      <c r="B5189" t="s">
        <v>11</v>
      </c>
      <c r="C5189" t="s">
        <v>30</v>
      </c>
      <c r="D5189" s="1">
        <v>44476</v>
      </c>
      <c r="E5189" s="4">
        <v>1246</v>
      </c>
      <c r="F5189">
        <v>70</v>
      </c>
    </row>
    <row r="5190" spans="1:6" x14ac:dyDescent="0.25">
      <c r="A5190" t="s">
        <v>33</v>
      </c>
      <c r="B5190" t="s">
        <v>11</v>
      </c>
      <c r="C5190" t="s">
        <v>45</v>
      </c>
      <c r="D5190" s="1">
        <v>44476</v>
      </c>
      <c r="E5190" s="4">
        <v>13230</v>
      </c>
      <c r="F5190">
        <v>602</v>
      </c>
    </row>
    <row r="5191" spans="1:6" x14ac:dyDescent="0.25">
      <c r="A5191" t="s">
        <v>39</v>
      </c>
      <c r="B5191" t="s">
        <v>11</v>
      </c>
      <c r="C5191" t="s">
        <v>35</v>
      </c>
      <c r="D5191" s="1">
        <v>44476</v>
      </c>
      <c r="E5191" s="4">
        <v>3101</v>
      </c>
      <c r="F5191">
        <v>164</v>
      </c>
    </row>
    <row r="5192" spans="1:6" x14ac:dyDescent="0.25">
      <c r="A5192" t="s">
        <v>40</v>
      </c>
      <c r="B5192" t="s">
        <v>21</v>
      </c>
      <c r="C5192" t="s">
        <v>47</v>
      </c>
      <c r="D5192" s="1">
        <v>44476</v>
      </c>
      <c r="E5192" s="4">
        <v>11438</v>
      </c>
      <c r="F5192">
        <v>673</v>
      </c>
    </row>
    <row r="5193" spans="1:6" x14ac:dyDescent="0.25">
      <c r="A5193" t="s">
        <v>46</v>
      </c>
      <c r="B5193" t="s">
        <v>16</v>
      </c>
      <c r="C5193" t="s">
        <v>12</v>
      </c>
      <c r="D5193" s="1">
        <v>44476</v>
      </c>
      <c r="E5193" s="4">
        <v>6188</v>
      </c>
      <c r="F5193">
        <v>413</v>
      </c>
    </row>
    <row r="5194" spans="1:6" x14ac:dyDescent="0.25">
      <c r="A5194" t="s">
        <v>25</v>
      </c>
      <c r="B5194" t="s">
        <v>16</v>
      </c>
      <c r="C5194" t="s">
        <v>45</v>
      </c>
      <c r="D5194" s="1">
        <v>44476</v>
      </c>
      <c r="E5194" s="4">
        <v>9016</v>
      </c>
      <c r="F5194">
        <v>376</v>
      </c>
    </row>
    <row r="5195" spans="1:6" x14ac:dyDescent="0.25">
      <c r="A5195" t="s">
        <v>41</v>
      </c>
      <c r="B5195" t="s">
        <v>9</v>
      </c>
      <c r="C5195" t="s">
        <v>31</v>
      </c>
      <c r="D5195" s="1">
        <v>44476</v>
      </c>
      <c r="E5195" s="4">
        <v>3934</v>
      </c>
      <c r="F5195">
        <v>328</v>
      </c>
    </row>
    <row r="5196" spans="1:6" x14ac:dyDescent="0.25">
      <c r="A5196" t="s">
        <v>54</v>
      </c>
      <c r="B5196" t="s">
        <v>16</v>
      </c>
      <c r="C5196" t="s">
        <v>28</v>
      </c>
      <c r="D5196" s="1">
        <v>44476</v>
      </c>
      <c r="E5196" s="4">
        <v>2114</v>
      </c>
      <c r="F5196">
        <v>302</v>
      </c>
    </row>
    <row r="5197" spans="1:6" x14ac:dyDescent="0.25">
      <c r="A5197" t="s">
        <v>13</v>
      </c>
      <c r="B5197" t="s">
        <v>27</v>
      </c>
      <c r="C5197" t="s">
        <v>45</v>
      </c>
      <c r="D5197" s="1">
        <v>44476</v>
      </c>
      <c r="E5197" s="4">
        <v>4564</v>
      </c>
      <c r="F5197">
        <v>191</v>
      </c>
    </row>
    <row r="5198" spans="1:6" x14ac:dyDescent="0.25">
      <c r="A5198" t="s">
        <v>33</v>
      </c>
      <c r="B5198" t="s">
        <v>16</v>
      </c>
      <c r="C5198" t="s">
        <v>36</v>
      </c>
      <c r="D5198" s="1">
        <v>44476</v>
      </c>
      <c r="E5198" s="4">
        <v>8183</v>
      </c>
      <c r="F5198">
        <v>910</v>
      </c>
    </row>
    <row r="5199" spans="1:6" x14ac:dyDescent="0.25">
      <c r="A5199" t="s">
        <v>54</v>
      </c>
      <c r="B5199" t="s">
        <v>11</v>
      </c>
      <c r="C5199" t="s">
        <v>31</v>
      </c>
      <c r="D5199" s="1">
        <v>44476</v>
      </c>
      <c r="E5199" s="4">
        <v>3101</v>
      </c>
      <c r="F5199">
        <v>259</v>
      </c>
    </row>
    <row r="5200" spans="1:6" x14ac:dyDescent="0.25">
      <c r="A5200" t="s">
        <v>29</v>
      </c>
      <c r="B5200" t="s">
        <v>6</v>
      </c>
      <c r="C5200" t="s">
        <v>35</v>
      </c>
      <c r="D5200" s="1">
        <v>44476</v>
      </c>
      <c r="E5200" s="4">
        <v>1183</v>
      </c>
      <c r="F5200">
        <v>66</v>
      </c>
    </row>
    <row r="5201" spans="1:6" x14ac:dyDescent="0.25">
      <c r="A5201" t="s">
        <v>18</v>
      </c>
      <c r="B5201" t="s">
        <v>6</v>
      </c>
      <c r="C5201" t="s">
        <v>12</v>
      </c>
      <c r="D5201" s="1">
        <v>44476</v>
      </c>
      <c r="E5201" s="4">
        <v>5915</v>
      </c>
      <c r="F5201">
        <v>348</v>
      </c>
    </row>
    <row r="5202" spans="1:6" x14ac:dyDescent="0.25">
      <c r="A5202" t="s">
        <v>29</v>
      </c>
      <c r="B5202" t="s">
        <v>21</v>
      </c>
      <c r="C5202" t="s">
        <v>50</v>
      </c>
      <c r="D5202" s="1">
        <v>44476</v>
      </c>
      <c r="E5202" s="4">
        <v>5411</v>
      </c>
      <c r="F5202">
        <v>226</v>
      </c>
    </row>
    <row r="5203" spans="1:6" x14ac:dyDescent="0.25">
      <c r="A5203" t="s">
        <v>32</v>
      </c>
      <c r="B5203" t="s">
        <v>6</v>
      </c>
      <c r="C5203" t="s">
        <v>43</v>
      </c>
      <c r="D5203" s="1">
        <v>44476</v>
      </c>
      <c r="E5203" s="4">
        <v>8960</v>
      </c>
      <c r="F5203">
        <v>408</v>
      </c>
    </row>
    <row r="5204" spans="1:6" x14ac:dyDescent="0.25">
      <c r="A5204" t="s">
        <v>33</v>
      </c>
      <c r="B5204" t="s">
        <v>21</v>
      </c>
      <c r="C5204" t="s">
        <v>45</v>
      </c>
      <c r="D5204" s="1">
        <v>44476</v>
      </c>
      <c r="E5204" s="4">
        <v>3108</v>
      </c>
      <c r="F5204">
        <v>130</v>
      </c>
    </row>
    <row r="5205" spans="1:6" x14ac:dyDescent="0.25">
      <c r="A5205" t="s">
        <v>40</v>
      </c>
      <c r="B5205" t="s">
        <v>27</v>
      </c>
      <c r="C5205" t="s">
        <v>45</v>
      </c>
      <c r="D5205" s="1">
        <v>44476</v>
      </c>
      <c r="E5205" s="4">
        <v>588</v>
      </c>
      <c r="F5205">
        <v>26</v>
      </c>
    </row>
    <row r="5206" spans="1:6" x14ac:dyDescent="0.25">
      <c r="A5206" t="s">
        <v>8</v>
      </c>
      <c r="B5206" t="s">
        <v>9</v>
      </c>
      <c r="C5206" t="s">
        <v>42</v>
      </c>
      <c r="D5206" s="1">
        <v>44476</v>
      </c>
      <c r="E5206" s="4">
        <v>3962</v>
      </c>
      <c r="F5206">
        <v>283</v>
      </c>
    </row>
    <row r="5207" spans="1:6" x14ac:dyDescent="0.25">
      <c r="A5207" t="s">
        <v>39</v>
      </c>
      <c r="B5207" t="s">
        <v>9</v>
      </c>
      <c r="C5207" t="s">
        <v>42</v>
      </c>
      <c r="D5207" s="1">
        <v>44476</v>
      </c>
      <c r="E5207" s="4">
        <v>6013</v>
      </c>
      <c r="F5207">
        <v>401</v>
      </c>
    </row>
    <row r="5208" spans="1:6" x14ac:dyDescent="0.25">
      <c r="A5208" t="s">
        <v>37</v>
      </c>
      <c r="B5208" t="s">
        <v>16</v>
      </c>
      <c r="C5208" t="s">
        <v>7</v>
      </c>
      <c r="D5208" s="1">
        <v>44476</v>
      </c>
      <c r="E5208" s="4">
        <v>1204</v>
      </c>
      <c r="F5208">
        <v>86</v>
      </c>
    </row>
    <row r="5209" spans="1:6" x14ac:dyDescent="0.25">
      <c r="A5209" t="s">
        <v>8</v>
      </c>
      <c r="B5209" t="s">
        <v>6</v>
      </c>
      <c r="C5209" t="s">
        <v>14</v>
      </c>
      <c r="D5209" s="1">
        <v>44476</v>
      </c>
      <c r="E5209" s="4">
        <v>9926</v>
      </c>
      <c r="F5209">
        <v>1680</v>
      </c>
    </row>
    <row r="5210" spans="1:6" x14ac:dyDescent="0.25">
      <c r="A5210" t="s">
        <v>23</v>
      </c>
      <c r="B5210" t="s">
        <v>16</v>
      </c>
      <c r="C5210" t="s">
        <v>28</v>
      </c>
      <c r="D5210" s="1">
        <v>44476</v>
      </c>
      <c r="E5210" s="4">
        <v>6580</v>
      </c>
      <c r="F5210">
        <v>1120</v>
      </c>
    </row>
    <row r="5211" spans="1:6" x14ac:dyDescent="0.25">
      <c r="A5211" t="s">
        <v>57</v>
      </c>
      <c r="B5211" t="s">
        <v>21</v>
      </c>
      <c r="C5211" t="s">
        <v>14</v>
      </c>
      <c r="D5211" s="1">
        <v>44476</v>
      </c>
      <c r="E5211" s="4">
        <v>3346</v>
      </c>
      <c r="F5211">
        <v>419</v>
      </c>
    </row>
    <row r="5212" spans="1:6" x14ac:dyDescent="0.25">
      <c r="A5212" t="s">
        <v>51</v>
      </c>
      <c r="B5212" t="s">
        <v>6</v>
      </c>
      <c r="C5212" t="s">
        <v>26</v>
      </c>
      <c r="D5212" s="1">
        <v>44476</v>
      </c>
      <c r="E5212" s="4">
        <v>11627</v>
      </c>
      <c r="F5212">
        <v>910</v>
      </c>
    </row>
    <row r="5213" spans="1:6" x14ac:dyDescent="0.25">
      <c r="A5213" t="s">
        <v>53</v>
      </c>
      <c r="B5213" t="s">
        <v>21</v>
      </c>
      <c r="C5213" t="s">
        <v>14</v>
      </c>
      <c r="D5213" s="1">
        <v>44476</v>
      </c>
      <c r="E5213" s="4">
        <v>6132</v>
      </c>
      <c r="F5213">
        <v>910</v>
      </c>
    </row>
    <row r="5214" spans="1:6" x14ac:dyDescent="0.25">
      <c r="A5214" t="s">
        <v>32</v>
      </c>
      <c r="B5214" t="s">
        <v>21</v>
      </c>
      <c r="C5214" t="s">
        <v>14</v>
      </c>
      <c r="D5214" s="1">
        <v>44476</v>
      </c>
      <c r="E5214" s="4">
        <v>8512</v>
      </c>
      <c r="F5214">
        <v>1050</v>
      </c>
    </row>
    <row r="5215" spans="1:6" x14ac:dyDescent="0.25">
      <c r="A5215" t="s">
        <v>41</v>
      </c>
      <c r="B5215" t="s">
        <v>11</v>
      </c>
      <c r="C5215" t="s">
        <v>19</v>
      </c>
      <c r="D5215" s="1">
        <v>44477</v>
      </c>
      <c r="E5215" s="4">
        <v>8267</v>
      </c>
      <c r="F5215">
        <v>460</v>
      </c>
    </row>
    <row r="5216" spans="1:6" x14ac:dyDescent="0.25">
      <c r="A5216" t="s">
        <v>49</v>
      </c>
      <c r="B5216" t="s">
        <v>11</v>
      </c>
      <c r="C5216" t="s">
        <v>24</v>
      </c>
      <c r="D5216" s="1">
        <v>44477</v>
      </c>
      <c r="E5216" s="4">
        <v>3290</v>
      </c>
      <c r="F5216">
        <v>174</v>
      </c>
    </row>
    <row r="5217" spans="1:6" x14ac:dyDescent="0.25">
      <c r="A5217" t="s">
        <v>20</v>
      </c>
      <c r="B5217" t="s">
        <v>9</v>
      </c>
      <c r="C5217" t="s">
        <v>48</v>
      </c>
      <c r="D5217" s="1">
        <v>44477</v>
      </c>
      <c r="E5217" s="4">
        <v>1540</v>
      </c>
      <c r="F5217">
        <v>58</v>
      </c>
    </row>
    <row r="5218" spans="1:6" x14ac:dyDescent="0.25">
      <c r="A5218" t="s">
        <v>13</v>
      </c>
      <c r="B5218" t="s">
        <v>11</v>
      </c>
      <c r="C5218" t="s">
        <v>12</v>
      </c>
      <c r="D5218" s="1">
        <v>44477</v>
      </c>
      <c r="E5218" s="4">
        <v>6783</v>
      </c>
      <c r="F5218">
        <v>399</v>
      </c>
    </row>
    <row r="5219" spans="1:6" x14ac:dyDescent="0.25">
      <c r="A5219" t="s">
        <v>5</v>
      </c>
      <c r="B5219" t="s">
        <v>16</v>
      </c>
      <c r="C5219" t="s">
        <v>45</v>
      </c>
      <c r="D5219" s="1">
        <v>44477</v>
      </c>
      <c r="E5219" s="4">
        <v>105</v>
      </c>
      <c r="F5219">
        <v>5</v>
      </c>
    </row>
    <row r="5220" spans="1:6" x14ac:dyDescent="0.25">
      <c r="A5220" t="s">
        <v>40</v>
      </c>
      <c r="B5220" t="s">
        <v>21</v>
      </c>
      <c r="C5220" t="s">
        <v>28</v>
      </c>
      <c r="D5220" s="1">
        <v>44477</v>
      </c>
      <c r="E5220" s="4">
        <v>7924</v>
      </c>
      <c r="F5220">
        <v>980</v>
      </c>
    </row>
    <row r="5221" spans="1:6" x14ac:dyDescent="0.25">
      <c r="A5221" t="s">
        <v>34</v>
      </c>
      <c r="B5221" t="s">
        <v>21</v>
      </c>
      <c r="C5221" t="s">
        <v>26</v>
      </c>
      <c r="D5221" s="1">
        <v>44477</v>
      </c>
      <c r="E5221" s="4">
        <v>4151</v>
      </c>
      <c r="F5221">
        <v>346</v>
      </c>
    </row>
    <row r="5222" spans="1:6" x14ac:dyDescent="0.25">
      <c r="A5222" t="s">
        <v>49</v>
      </c>
      <c r="B5222" t="s">
        <v>11</v>
      </c>
      <c r="C5222" t="s">
        <v>26</v>
      </c>
      <c r="D5222" s="1">
        <v>44477</v>
      </c>
      <c r="E5222" s="4">
        <v>441</v>
      </c>
      <c r="F5222">
        <v>41</v>
      </c>
    </row>
    <row r="5223" spans="1:6" x14ac:dyDescent="0.25">
      <c r="A5223" t="s">
        <v>40</v>
      </c>
      <c r="B5223" t="s">
        <v>21</v>
      </c>
      <c r="C5223" t="s">
        <v>31</v>
      </c>
      <c r="D5223" s="1">
        <v>44477</v>
      </c>
      <c r="E5223" s="4">
        <v>1295</v>
      </c>
      <c r="F5223">
        <v>108</v>
      </c>
    </row>
    <row r="5224" spans="1:6" x14ac:dyDescent="0.25">
      <c r="A5224" t="s">
        <v>25</v>
      </c>
      <c r="B5224" t="s">
        <v>27</v>
      </c>
      <c r="C5224" t="s">
        <v>26</v>
      </c>
      <c r="D5224" s="1">
        <v>44477</v>
      </c>
      <c r="E5224" s="4">
        <v>1715</v>
      </c>
      <c r="F5224">
        <v>132</v>
      </c>
    </row>
    <row r="5225" spans="1:6" x14ac:dyDescent="0.25">
      <c r="A5225" t="s">
        <v>29</v>
      </c>
      <c r="B5225" t="s">
        <v>16</v>
      </c>
      <c r="C5225" t="s">
        <v>43</v>
      </c>
      <c r="D5225" s="1">
        <v>44477</v>
      </c>
      <c r="E5225" s="4">
        <v>14623</v>
      </c>
      <c r="F5225">
        <v>665</v>
      </c>
    </row>
    <row r="5226" spans="1:6" x14ac:dyDescent="0.25">
      <c r="A5226" t="s">
        <v>40</v>
      </c>
      <c r="B5226" t="s">
        <v>16</v>
      </c>
      <c r="C5226" t="s">
        <v>31</v>
      </c>
      <c r="D5226" s="1">
        <v>44477</v>
      </c>
      <c r="E5226" s="4">
        <v>5222</v>
      </c>
      <c r="F5226">
        <v>436</v>
      </c>
    </row>
    <row r="5227" spans="1:6" x14ac:dyDescent="0.25">
      <c r="A5227" t="s">
        <v>5</v>
      </c>
      <c r="B5227" t="s">
        <v>9</v>
      </c>
      <c r="C5227" t="s">
        <v>43</v>
      </c>
      <c r="D5227" s="1">
        <v>44477</v>
      </c>
      <c r="E5227" s="4">
        <v>112</v>
      </c>
      <c r="F5227">
        <v>6</v>
      </c>
    </row>
    <row r="5228" spans="1:6" x14ac:dyDescent="0.25">
      <c r="A5228" t="s">
        <v>51</v>
      </c>
      <c r="B5228" t="s">
        <v>27</v>
      </c>
      <c r="C5228" t="s">
        <v>44</v>
      </c>
      <c r="D5228" s="1">
        <v>44477</v>
      </c>
      <c r="E5228" s="4">
        <v>399</v>
      </c>
      <c r="F5228">
        <v>17</v>
      </c>
    </row>
    <row r="5229" spans="1:6" x14ac:dyDescent="0.25">
      <c r="A5229" t="s">
        <v>41</v>
      </c>
      <c r="B5229" t="s">
        <v>6</v>
      </c>
      <c r="C5229" t="s">
        <v>50</v>
      </c>
      <c r="D5229" s="1">
        <v>44477</v>
      </c>
      <c r="E5229" s="4">
        <v>3941</v>
      </c>
      <c r="F5229">
        <v>172</v>
      </c>
    </row>
    <row r="5230" spans="1:6" x14ac:dyDescent="0.25">
      <c r="A5230" t="s">
        <v>29</v>
      </c>
      <c r="B5230" t="s">
        <v>21</v>
      </c>
      <c r="C5230" t="s">
        <v>44</v>
      </c>
      <c r="D5230" s="1">
        <v>44477</v>
      </c>
      <c r="E5230" s="4">
        <v>3052</v>
      </c>
      <c r="F5230">
        <v>133</v>
      </c>
    </row>
    <row r="5231" spans="1:6" x14ac:dyDescent="0.25">
      <c r="A5231" t="s">
        <v>5</v>
      </c>
      <c r="B5231" t="s">
        <v>16</v>
      </c>
      <c r="C5231" t="s">
        <v>50</v>
      </c>
      <c r="D5231" s="1">
        <v>44477</v>
      </c>
      <c r="E5231" s="4">
        <v>10101</v>
      </c>
      <c r="F5231">
        <v>460</v>
      </c>
    </row>
    <row r="5232" spans="1:6" x14ac:dyDescent="0.25">
      <c r="A5232" t="s">
        <v>32</v>
      </c>
      <c r="B5232" t="s">
        <v>16</v>
      </c>
      <c r="C5232" t="s">
        <v>36</v>
      </c>
      <c r="D5232" s="1">
        <v>44477</v>
      </c>
      <c r="E5232" s="4">
        <v>322</v>
      </c>
      <c r="F5232">
        <v>36</v>
      </c>
    </row>
    <row r="5233" spans="1:6" x14ac:dyDescent="0.25">
      <c r="A5233" t="s">
        <v>41</v>
      </c>
      <c r="B5233" t="s">
        <v>11</v>
      </c>
      <c r="C5233" t="s">
        <v>24</v>
      </c>
      <c r="D5233" s="1">
        <v>44477</v>
      </c>
      <c r="E5233" s="4">
        <v>5243</v>
      </c>
      <c r="F5233">
        <v>276</v>
      </c>
    </row>
    <row r="5234" spans="1:6" x14ac:dyDescent="0.25">
      <c r="A5234" t="s">
        <v>10</v>
      </c>
      <c r="B5234" t="s">
        <v>9</v>
      </c>
      <c r="C5234" t="s">
        <v>50</v>
      </c>
      <c r="D5234" s="1">
        <v>44477</v>
      </c>
      <c r="E5234" s="4">
        <v>6314</v>
      </c>
      <c r="F5234">
        <v>275</v>
      </c>
    </row>
    <row r="5235" spans="1:6" x14ac:dyDescent="0.25">
      <c r="A5235" t="s">
        <v>46</v>
      </c>
      <c r="B5235" t="s">
        <v>21</v>
      </c>
      <c r="C5235" t="s">
        <v>17</v>
      </c>
      <c r="D5235" s="1">
        <v>44477</v>
      </c>
      <c r="E5235" s="4">
        <v>343</v>
      </c>
      <c r="F5235">
        <v>17</v>
      </c>
    </row>
    <row r="5236" spans="1:6" x14ac:dyDescent="0.25">
      <c r="A5236" t="s">
        <v>55</v>
      </c>
      <c r="B5236" t="s">
        <v>11</v>
      </c>
      <c r="C5236" t="s">
        <v>47</v>
      </c>
      <c r="D5236" s="1">
        <v>44477</v>
      </c>
      <c r="E5236" s="4">
        <v>1883</v>
      </c>
      <c r="F5236">
        <v>126</v>
      </c>
    </row>
    <row r="5237" spans="1:6" x14ac:dyDescent="0.25">
      <c r="A5237" t="s">
        <v>18</v>
      </c>
      <c r="B5237" t="s">
        <v>6</v>
      </c>
      <c r="C5237" t="s">
        <v>19</v>
      </c>
      <c r="D5237" s="1">
        <v>44477</v>
      </c>
      <c r="E5237" s="4">
        <v>8750</v>
      </c>
      <c r="F5237">
        <v>547</v>
      </c>
    </row>
    <row r="5238" spans="1:6" x14ac:dyDescent="0.25">
      <c r="A5238" t="s">
        <v>15</v>
      </c>
      <c r="B5238" t="s">
        <v>16</v>
      </c>
      <c r="C5238" t="s">
        <v>50</v>
      </c>
      <c r="D5238" s="1">
        <v>44477</v>
      </c>
      <c r="E5238" s="4">
        <v>11704</v>
      </c>
      <c r="F5238">
        <v>488</v>
      </c>
    </row>
    <row r="5239" spans="1:6" x14ac:dyDescent="0.25">
      <c r="A5239" t="s">
        <v>5</v>
      </c>
      <c r="B5239" t="s">
        <v>6</v>
      </c>
      <c r="C5239" t="s">
        <v>12</v>
      </c>
      <c r="D5239" s="1">
        <v>44477</v>
      </c>
      <c r="E5239" s="4">
        <v>5159</v>
      </c>
      <c r="F5239">
        <v>344</v>
      </c>
    </row>
    <row r="5240" spans="1:6" x14ac:dyDescent="0.25">
      <c r="A5240" t="s">
        <v>49</v>
      </c>
      <c r="B5240" t="s">
        <v>6</v>
      </c>
      <c r="C5240" t="s">
        <v>28</v>
      </c>
      <c r="D5240" s="1">
        <v>44477</v>
      </c>
      <c r="E5240" s="4">
        <v>5201</v>
      </c>
      <c r="F5240">
        <v>840</v>
      </c>
    </row>
    <row r="5241" spans="1:6" x14ac:dyDescent="0.25">
      <c r="A5241" t="s">
        <v>15</v>
      </c>
      <c r="B5241" t="s">
        <v>27</v>
      </c>
      <c r="C5241" t="s">
        <v>12</v>
      </c>
      <c r="D5241" s="1">
        <v>44477</v>
      </c>
      <c r="E5241" s="4">
        <v>12061</v>
      </c>
      <c r="F5241">
        <v>840</v>
      </c>
    </row>
    <row r="5242" spans="1:6" x14ac:dyDescent="0.25">
      <c r="A5242" t="s">
        <v>18</v>
      </c>
      <c r="B5242" t="s">
        <v>27</v>
      </c>
      <c r="C5242" t="s">
        <v>43</v>
      </c>
      <c r="D5242" s="1">
        <v>44477</v>
      </c>
      <c r="E5242" s="4">
        <v>9100</v>
      </c>
      <c r="F5242">
        <v>434</v>
      </c>
    </row>
    <row r="5243" spans="1:6" x14ac:dyDescent="0.25">
      <c r="A5243" t="s">
        <v>49</v>
      </c>
      <c r="B5243" t="s">
        <v>21</v>
      </c>
      <c r="C5243" t="s">
        <v>30</v>
      </c>
      <c r="D5243" s="1">
        <v>44477</v>
      </c>
      <c r="E5243" s="4">
        <v>4676</v>
      </c>
      <c r="F5243">
        <v>260</v>
      </c>
    </row>
    <row r="5244" spans="1:6" x14ac:dyDescent="0.25">
      <c r="A5244" t="s">
        <v>23</v>
      </c>
      <c r="B5244" t="s">
        <v>6</v>
      </c>
      <c r="C5244" t="s">
        <v>7</v>
      </c>
      <c r="D5244" s="1">
        <v>44477</v>
      </c>
      <c r="E5244" s="4">
        <v>11669</v>
      </c>
      <c r="F5244">
        <v>700</v>
      </c>
    </row>
    <row r="5245" spans="1:6" x14ac:dyDescent="0.25">
      <c r="A5245" t="s">
        <v>40</v>
      </c>
      <c r="B5245" t="s">
        <v>9</v>
      </c>
      <c r="C5245" t="s">
        <v>47</v>
      </c>
      <c r="D5245" s="1">
        <v>44477</v>
      </c>
      <c r="E5245" s="4">
        <v>11277</v>
      </c>
      <c r="F5245">
        <v>700</v>
      </c>
    </row>
    <row r="5246" spans="1:6" x14ac:dyDescent="0.25">
      <c r="A5246" t="s">
        <v>10</v>
      </c>
      <c r="B5246" t="s">
        <v>16</v>
      </c>
      <c r="C5246" t="s">
        <v>12</v>
      </c>
      <c r="D5246" s="1">
        <v>44477</v>
      </c>
      <c r="E5246" s="4">
        <v>539</v>
      </c>
      <c r="F5246">
        <v>34</v>
      </c>
    </row>
    <row r="5247" spans="1:6" x14ac:dyDescent="0.25">
      <c r="A5247" t="s">
        <v>54</v>
      </c>
      <c r="B5247" t="s">
        <v>9</v>
      </c>
      <c r="C5247" t="s">
        <v>36</v>
      </c>
      <c r="D5247" s="1">
        <v>44477</v>
      </c>
      <c r="E5247" s="4">
        <v>10983</v>
      </c>
      <c r="F5247">
        <v>1540</v>
      </c>
    </row>
    <row r="5248" spans="1:6" x14ac:dyDescent="0.25">
      <c r="A5248" t="s">
        <v>55</v>
      </c>
      <c r="B5248" t="s">
        <v>9</v>
      </c>
      <c r="C5248" t="s">
        <v>44</v>
      </c>
      <c r="D5248" s="1">
        <v>44477</v>
      </c>
      <c r="E5248" s="4">
        <v>3962</v>
      </c>
      <c r="F5248">
        <v>181</v>
      </c>
    </row>
    <row r="5249" spans="1:6" x14ac:dyDescent="0.25">
      <c r="A5249" t="s">
        <v>34</v>
      </c>
      <c r="B5249" t="s">
        <v>6</v>
      </c>
      <c r="C5249" t="s">
        <v>50</v>
      </c>
      <c r="D5249" s="1">
        <v>44477</v>
      </c>
      <c r="E5249" s="4">
        <v>9933</v>
      </c>
      <c r="F5249">
        <v>414</v>
      </c>
    </row>
    <row r="5250" spans="1:6" x14ac:dyDescent="0.25">
      <c r="A5250" t="s">
        <v>39</v>
      </c>
      <c r="B5250" t="s">
        <v>16</v>
      </c>
      <c r="C5250" t="s">
        <v>22</v>
      </c>
      <c r="D5250" s="1">
        <v>44477</v>
      </c>
      <c r="E5250" s="4">
        <v>5488</v>
      </c>
      <c r="F5250">
        <v>686</v>
      </c>
    </row>
    <row r="5251" spans="1:6" x14ac:dyDescent="0.25">
      <c r="A5251" t="s">
        <v>34</v>
      </c>
      <c r="B5251" t="s">
        <v>6</v>
      </c>
      <c r="C5251" t="s">
        <v>43</v>
      </c>
      <c r="D5251" s="1">
        <v>44477</v>
      </c>
      <c r="E5251" s="4">
        <v>5152</v>
      </c>
      <c r="F5251">
        <v>235</v>
      </c>
    </row>
    <row r="5252" spans="1:6" x14ac:dyDescent="0.25">
      <c r="A5252" t="s">
        <v>13</v>
      </c>
      <c r="B5252" t="s">
        <v>21</v>
      </c>
      <c r="C5252" t="s">
        <v>50</v>
      </c>
      <c r="D5252" s="1">
        <v>44477</v>
      </c>
      <c r="E5252" s="4">
        <v>4193</v>
      </c>
      <c r="F5252">
        <v>191</v>
      </c>
    </row>
    <row r="5253" spans="1:6" x14ac:dyDescent="0.25">
      <c r="A5253" t="s">
        <v>29</v>
      </c>
      <c r="B5253" t="s">
        <v>16</v>
      </c>
      <c r="C5253" t="s">
        <v>22</v>
      </c>
      <c r="D5253" s="1">
        <v>44477</v>
      </c>
      <c r="E5253" s="4">
        <v>7343</v>
      </c>
      <c r="F5253">
        <v>770</v>
      </c>
    </row>
    <row r="5254" spans="1:6" x14ac:dyDescent="0.25">
      <c r="A5254" t="s">
        <v>49</v>
      </c>
      <c r="B5254" t="s">
        <v>16</v>
      </c>
      <c r="C5254" t="s">
        <v>47</v>
      </c>
      <c r="D5254" s="1">
        <v>44477</v>
      </c>
      <c r="E5254" s="4">
        <v>3234</v>
      </c>
      <c r="F5254">
        <v>216</v>
      </c>
    </row>
    <row r="5255" spans="1:6" x14ac:dyDescent="0.25">
      <c r="A5255" t="s">
        <v>56</v>
      </c>
      <c r="B5255" t="s">
        <v>9</v>
      </c>
      <c r="C5255" t="s">
        <v>45</v>
      </c>
      <c r="D5255" s="1">
        <v>44477</v>
      </c>
      <c r="E5255" s="4">
        <v>4284</v>
      </c>
      <c r="F5255">
        <v>179</v>
      </c>
    </row>
    <row r="5256" spans="1:6" x14ac:dyDescent="0.25">
      <c r="A5256" t="s">
        <v>33</v>
      </c>
      <c r="B5256" t="s">
        <v>21</v>
      </c>
      <c r="C5256" t="s">
        <v>31</v>
      </c>
      <c r="D5256" s="1">
        <v>44477</v>
      </c>
      <c r="E5256" s="4">
        <v>13762</v>
      </c>
      <c r="F5256">
        <v>980</v>
      </c>
    </row>
    <row r="5257" spans="1:6" x14ac:dyDescent="0.25">
      <c r="A5257" t="s">
        <v>25</v>
      </c>
      <c r="B5257" t="s">
        <v>11</v>
      </c>
      <c r="C5257" t="s">
        <v>14</v>
      </c>
      <c r="D5257" s="1">
        <v>44477</v>
      </c>
      <c r="E5257" s="4">
        <v>2814</v>
      </c>
      <c r="F5257">
        <v>352</v>
      </c>
    </row>
    <row r="5258" spans="1:6" x14ac:dyDescent="0.25">
      <c r="A5258" t="s">
        <v>15</v>
      </c>
      <c r="B5258" t="s">
        <v>11</v>
      </c>
      <c r="C5258" t="s">
        <v>7</v>
      </c>
      <c r="D5258" s="1">
        <v>44477</v>
      </c>
      <c r="E5258" s="4">
        <v>4347</v>
      </c>
      <c r="F5258">
        <v>290</v>
      </c>
    </row>
    <row r="5259" spans="1:6" x14ac:dyDescent="0.25">
      <c r="A5259" t="s">
        <v>15</v>
      </c>
      <c r="B5259" t="s">
        <v>16</v>
      </c>
      <c r="C5259" t="s">
        <v>42</v>
      </c>
      <c r="D5259" s="1">
        <v>44480</v>
      </c>
      <c r="E5259" s="4">
        <v>5691</v>
      </c>
      <c r="F5259">
        <v>407</v>
      </c>
    </row>
    <row r="5260" spans="1:6" x14ac:dyDescent="0.25">
      <c r="A5260" t="s">
        <v>57</v>
      </c>
      <c r="B5260" t="s">
        <v>11</v>
      </c>
      <c r="C5260" t="s">
        <v>17</v>
      </c>
      <c r="D5260" s="1">
        <v>44480</v>
      </c>
      <c r="E5260" s="4">
        <v>2401</v>
      </c>
      <c r="F5260">
        <v>110</v>
      </c>
    </row>
    <row r="5261" spans="1:6" x14ac:dyDescent="0.25">
      <c r="A5261" t="s">
        <v>20</v>
      </c>
      <c r="B5261" t="s">
        <v>9</v>
      </c>
      <c r="C5261" t="s">
        <v>42</v>
      </c>
      <c r="D5261" s="1">
        <v>44480</v>
      </c>
      <c r="E5261" s="4">
        <v>2989</v>
      </c>
      <c r="F5261">
        <v>200</v>
      </c>
    </row>
    <row r="5262" spans="1:6" x14ac:dyDescent="0.25">
      <c r="A5262" t="s">
        <v>56</v>
      </c>
      <c r="B5262" t="s">
        <v>21</v>
      </c>
      <c r="C5262" t="s">
        <v>22</v>
      </c>
      <c r="D5262" s="1">
        <v>44480</v>
      </c>
      <c r="E5262" s="4">
        <v>2632</v>
      </c>
      <c r="F5262">
        <v>264</v>
      </c>
    </row>
    <row r="5263" spans="1:6" x14ac:dyDescent="0.25">
      <c r="A5263" t="s">
        <v>46</v>
      </c>
      <c r="B5263" t="s">
        <v>21</v>
      </c>
      <c r="C5263" t="s">
        <v>43</v>
      </c>
      <c r="D5263" s="1">
        <v>44480</v>
      </c>
      <c r="E5263" s="4">
        <v>1008</v>
      </c>
      <c r="F5263">
        <v>46</v>
      </c>
    </row>
    <row r="5264" spans="1:6" x14ac:dyDescent="0.25">
      <c r="A5264" t="s">
        <v>10</v>
      </c>
      <c r="B5264" t="s">
        <v>27</v>
      </c>
      <c r="C5264" t="s">
        <v>50</v>
      </c>
      <c r="D5264" s="1">
        <v>44480</v>
      </c>
      <c r="E5264" s="4">
        <v>805</v>
      </c>
      <c r="F5264">
        <v>37</v>
      </c>
    </row>
    <row r="5265" spans="1:6" x14ac:dyDescent="0.25">
      <c r="A5265" t="s">
        <v>18</v>
      </c>
      <c r="B5265" t="s">
        <v>11</v>
      </c>
      <c r="C5265" t="s">
        <v>44</v>
      </c>
      <c r="D5265" s="1">
        <v>44480</v>
      </c>
      <c r="E5265" s="4">
        <v>9303</v>
      </c>
      <c r="F5265">
        <v>405</v>
      </c>
    </row>
    <row r="5266" spans="1:6" x14ac:dyDescent="0.25">
      <c r="A5266" t="s">
        <v>46</v>
      </c>
      <c r="B5266" t="s">
        <v>6</v>
      </c>
      <c r="C5266" t="s">
        <v>19</v>
      </c>
      <c r="D5266" s="1">
        <v>44480</v>
      </c>
      <c r="E5266" s="4">
        <v>5964</v>
      </c>
      <c r="F5266">
        <v>373</v>
      </c>
    </row>
    <row r="5267" spans="1:6" x14ac:dyDescent="0.25">
      <c r="A5267" t="s">
        <v>8</v>
      </c>
      <c r="B5267" t="s">
        <v>9</v>
      </c>
      <c r="C5267" t="s">
        <v>7</v>
      </c>
      <c r="D5267" s="1">
        <v>44480</v>
      </c>
      <c r="E5267" s="4">
        <v>3374</v>
      </c>
      <c r="F5267">
        <v>211</v>
      </c>
    </row>
    <row r="5268" spans="1:6" x14ac:dyDescent="0.25">
      <c r="A5268" t="s">
        <v>23</v>
      </c>
      <c r="B5268" t="s">
        <v>21</v>
      </c>
      <c r="C5268" t="s">
        <v>28</v>
      </c>
      <c r="D5268" s="1">
        <v>44480</v>
      </c>
      <c r="E5268" s="4">
        <v>6818</v>
      </c>
      <c r="F5268">
        <v>840</v>
      </c>
    </row>
    <row r="5269" spans="1:6" x14ac:dyDescent="0.25">
      <c r="A5269" t="s">
        <v>23</v>
      </c>
      <c r="B5269" t="s">
        <v>16</v>
      </c>
      <c r="C5269" t="s">
        <v>26</v>
      </c>
      <c r="D5269" s="1">
        <v>44480</v>
      </c>
      <c r="E5269" s="4">
        <v>5131</v>
      </c>
      <c r="F5269">
        <v>395</v>
      </c>
    </row>
    <row r="5270" spans="1:6" x14ac:dyDescent="0.25">
      <c r="A5270" t="s">
        <v>32</v>
      </c>
      <c r="B5270" t="s">
        <v>27</v>
      </c>
      <c r="C5270" t="s">
        <v>50</v>
      </c>
      <c r="D5270" s="1">
        <v>44480</v>
      </c>
      <c r="E5270" s="4">
        <v>1337</v>
      </c>
      <c r="F5270">
        <v>61</v>
      </c>
    </row>
    <row r="5271" spans="1:6" x14ac:dyDescent="0.25">
      <c r="A5271" t="s">
        <v>29</v>
      </c>
      <c r="B5271" t="s">
        <v>11</v>
      </c>
      <c r="C5271" t="s">
        <v>30</v>
      </c>
      <c r="D5271" s="1">
        <v>44480</v>
      </c>
      <c r="E5271" s="4">
        <v>23807</v>
      </c>
      <c r="F5271">
        <v>1330</v>
      </c>
    </row>
    <row r="5272" spans="1:6" x14ac:dyDescent="0.25">
      <c r="A5272" t="s">
        <v>34</v>
      </c>
      <c r="B5272" t="s">
        <v>16</v>
      </c>
      <c r="C5272" t="s">
        <v>7</v>
      </c>
      <c r="D5272" s="1">
        <v>44480</v>
      </c>
      <c r="E5272" s="4">
        <v>2730</v>
      </c>
      <c r="F5272">
        <v>171</v>
      </c>
    </row>
    <row r="5273" spans="1:6" x14ac:dyDescent="0.25">
      <c r="A5273" t="s">
        <v>49</v>
      </c>
      <c r="B5273" t="s">
        <v>16</v>
      </c>
      <c r="C5273" t="s">
        <v>17</v>
      </c>
      <c r="D5273" s="1">
        <v>44480</v>
      </c>
      <c r="E5273" s="4">
        <v>7448</v>
      </c>
      <c r="F5273">
        <v>339</v>
      </c>
    </row>
    <row r="5274" spans="1:6" x14ac:dyDescent="0.25">
      <c r="A5274" t="s">
        <v>20</v>
      </c>
      <c r="B5274" t="s">
        <v>6</v>
      </c>
      <c r="C5274" t="s">
        <v>12</v>
      </c>
      <c r="D5274" s="1">
        <v>44480</v>
      </c>
      <c r="E5274" s="4">
        <v>7154</v>
      </c>
      <c r="F5274">
        <v>477</v>
      </c>
    </row>
    <row r="5275" spans="1:6" x14ac:dyDescent="0.25">
      <c r="A5275" t="s">
        <v>46</v>
      </c>
      <c r="B5275" t="s">
        <v>27</v>
      </c>
      <c r="C5275" t="s">
        <v>47</v>
      </c>
      <c r="D5275" s="1">
        <v>44480</v>
      </c>
      <c r="E5275" s="4">
        <v>14301</v>
      </c>
      <c r="F5275">
        <v>840</v>
      </c>
    </row>
    <row r="5276" spans="1:6" x14ac:dyDescent="0.25">
      <c r="A5276" t="s">
        <v>25</v>
      </c>
      <c r="B5276" t="s">
        <v>6</v>
      </c>
      <c r="C5276" t="s">
        <v>12</v>
      </c>
      <c r="D5276" s="1">
        <v>44480</v>
      </c>
      <c r="E5276" s="4">
        <v>448</v>
      </c>
      <c r="F5276">
        <v>27</v>
      </c>
    </row>
    <row r="5277" spans="1:6" x14ac:dyDescent="0.25">
      <c r="A5277" t="s">
        <v>33</v>
      </c>
      <c r="B5277" t="s">
        <v>27</v>
      </c>
      <c r="C5277" t="s">
        <v>35</v>
      </c>
      <c r="D5277" s="1">
        <v>44480</v>
      </c>
      <c r="E5277" s="4">
        <v>6258</v>
      </c>
      <c r="F5277">
        <v>330</v>
      </c>
    </row>
    <row r="5278" spans="1:6" x14ac:dyDescent="0.25">
      <c r="A5278" t="s">
        <v>53</v>
      </c>
      <c r="B5278" t="s">
        <v>11</v>
      </c>
      <c r="C5278" t="s">
        <v>22</v>
      </c>
      <c r="D5278" s="1">
        <v>44480</v>
      </c>
      <c r="E5278" s="4">
        <v>749</v>
      </c>
      <c r="F5278">
        <v>94</v>
      </c>
    </row>
    <row r="5279" spans="1:6" x14ac:dyDescent="0.25">
      <c r="A5279" t="s">
        <v>29</v>
      </c>
      <c r="B5279" t="s">
        <v>6</v>
      </c>
      <c r="C5279" t="s">
        <v>38</v>
      </c>
      <c r="D5279" s="1">
        <v>44480</v>
      </c>
      <c r="E5279" s="4">
        <v>2982</v>
      </c>
      <c r="F5279">
        <v>115</v>
      </c>
    </row>
    <row r="5280" spans="1:6" x14ac:dyDescent="0.25">
      <c r="A5280" t="s">
        <v>20</v>
      </c>
      <c r="B5280" t="s">
        <v>9</v>
      </c>
      <c r="C5280" t="s">
        <v>19</v>
      </c>
      <c r="D5280" s="1">
        <v>44480</v>
      </c>
      <c r="E5280" s="4">
        <v>4396</v>
      </c>
      <c r="F5280">
        <v>259</v>
      </c>
    </row>
    <row r="5281" spans="1:6" x14ac:dyDescent="0.25">
      <c r="A5281" t="s">
        <v>41</v>
      </c>
      <c r="B5281" t="s">
        <v>16</v>
      </c>
      <c r="C5281" t="s">
        <v>43</v>
      </c>
      <c r="D5281" s="1">
        <v>44480</v>
      </c>
      <c r="E5281" s="4">
        <v>2786</v>
      </c>
      <c r="F5281">
        <v>140</v>
      </c>
    </row>
    <row r="5282" spans="1:6" x14ac:dyDescent="0.25">
      <c r="A5282" t="s">
        <v>23</v>
      </c>
      <c r="B5282" t="s">
        <v>21</v>
      </c>
      <c r="C5282" t="s">
        <v>31</v>
      </c>
      <c r="D5282" s="1">
        <v>44480</v>
      </c>
      <c r="E5282" s="4">
        <v>5117</v>
      </c>
      <c r="F5282">
        <v>366</v>
      </c>
    </row>
    <row r="5283" spans="1:6" x14ac:dyDescent="0.25">
      <c r="A5283" t="s">
        <v>34</v>
      </c>
      <c r="B5283" t="s">
        <v>16</v>
      </c>
      <c r="C5283" t="s">
        <v>52</v>
      </c>
      <c r="D5283" s="1">
        <v>44480</v>
      </c>
      <c r="E5283" s="4">
        <v>168</v>
      </c>
      <c r="F5283">
        <v>16</v>
      </c>
    </row>
    <row r="5284" spans="1:6" x14ac:dyDescent="0.25">
      <c r="A5284" t="s">
        <v>41</v>
      </c>
      <c r="B5284" t="s">
        <v>11</v>
      </c>
      <c r="C5284" t="s">
        <v>22</v>
      </c>
      <c r="D5284" s="1">
        <v>44480</v>
      </c>
      <c r="E5284" s="4">
        <v>10871</v>
      </c>
      <c r="F5284">
        <v>1120</v>
      </c>
    </row>
    <row r="5285" spans="1:6" x14ac:dyDescent="0.25">
      <c r="A5285" t="s">
        <v>29</v>
      </c>
      <c r="B5285" t="s">
        <v>27</v>
      </c>
      <c r="C5285" t="s">
        <v>19</v>
      </c>
      <c r="D5285" s="1">
        <v>44480</v>
      </c>
      <c r="E5285" s="4">
        <v>13048</v>
      </c>
      <c r="F5285">
        <v>770</v>
      </c>
    </row>
    <row r="5286" spans="1:6" x14ac:dyDescent="0.25">
      <c r="A5286" t="s">
        <v>40</v>
      </c>
      <c r="B5286" t="s">
        <v>6</v>
      </c>
      <c r="C5286" t="s">
        <v>36</v>
      </c>
      <c r="D5286" s="1">
        <v>44480</v>
      </c>
      <c r="E5286" s="4">
        <v>3787</v>
      </c>
      <c r="F5286">
        <v>474</v>
      </c>
    </row>
    <row r="5287" spans="1:6" x14ac:dyDescent="0.25">
      <c r="A5287" t="s">
        <v>49</v>
      </c>
      <c r="B5287" t="s">
        <v>6</v>
      </c>
      <c r="C5287" t="s">
        <v>36</v>
      </c>
      <c r="D5287" s="1">
        <v>44480</v>
      </c>
      <c r="E5287" s="4">
        <v>3689</v>
      </c>
      <c r="F5287">
        <v>410</v>
      </c>
    </row>
    <row r="5288" spans="1:6" x14ac:dyDescent="0.25">
      <c r="A5288" t="s">
        <v>46</v>
      </c>
      <c r="B5288" t="s">
        <v>11</v>
      </c>
      <c r="C5288" t="s">
        <v>14</v>
      </c>
      <c r="D5288" s="1">
        <v>44480</v>
      </c>
      <c r="E5288" s="4">
        <v>98</v>
      </c>
      <c r="F5288">
        <v>13</v>
      </c>
    </row>
    <row r="5289" spans="1:6" x14ac:dyDescent="0.25">
      <c r="A5289" t="s">
        <v>41</v>
      </c>
      <c r="B5289" t="s">
        <v>21</v>
      </c>
      <c r="C5289" t="s">
        <v>12</v>
      </c>
      <c r="D5289" s="1">
        <v>44480</v>
      </c>
      <c r="E5289" s="4">
        <v>658</v>
      </c>
      <c r="F5289">
        <v>39</v>
      </c>
    </row>
    <row r="5290" spans="1:6" x14ac:dyDescent="0.25">
      <c r="A5290" t="s">
        <v>41</v>
      </c>
      <c r="B5290" t="s">
        <v>6</v>
      </c>
      <c r="C5290" t="s">
        <v>17</v>
      </c>
      <c r="D5290" s="1">
        <v>44480</v>
      </c>
      <c r="E5290" s="4">
        <v>518</v>
      </c>
      <c r="F5290">
        <v>23</v>
      </c>
    </row>
    <row r="5291" spans="1:6" x14ac:dyDescent="0.25">
      <c r="A5291" t="s">
        <v>29</v>
      </c>
      <c r="B5291" t="s">
        <v>11</v>
      </c>
      <c r="C5291" t="s">
        <v>24</v>
      </c>
      <c r="D5291" s="1">
        <v>44480</v>
      </c>
      <c r="E5291" s="4">
        <v>1652</v>
      </c>
      <c r="F5291">
        <v>87</v>
      </c>
    </row>
    <row r="5292" spans="1:6" x14ac:dyDescent="0.25">
      <c r="A5292" t="s">
        <v>13</v>
      </c>
      <c r="B5292" t="s">
        <v>21</v>
      </c>
      <c r="C5292" t="s">
        <v>48</v>
      </c>
      <c r="D5292" s="1">
        <v>44480</v>
      </c>
      <c r="E5292" s="4">
        <v>7063</v>
      </c>
      <c r="F5292">
        <v>283</v>
      </c>
    </row>
    <row r="5293" spans="1:6" x14ac:dyDescent="0.25">
      <c r="A5293" t="s">
        <v>13</v>
      </c>
      <c r="B5293" t="s">
        <v>6</v>
      </c>
      <c r="C5293" t="s">
        <v>44</v>
      </c>
      <c r="D5293" s="1">
        <v>44480</v>
      </c>
      <c r="E5293" s="4">
        <v>11599</v>
      </c>
      <c r="F5293">
        <v>505</v>
      </c>
    </row>
    <row r="5294" spans="1:6" x14ac:dyDescent="0.25">
      <c r="A5294" t="s">
        <v>39</v>
      </c>
      <c r="B5294" t="s">
        <v>11</v>
      </c>
      <c r="C5294" t="s">
        <v>19</v>
      </c>
      <c r="D5294" s="1">
        <v>44480</v>
      </c>
      <c r="E5294" s="4">
        <v>7791</v>
      </c>
      <c r="F5294">
        <v>459</v>
      </c>
    </row>
    <row r="5295" spans="1:6" x14ac:dyDescent="0.25">
      <c r="A5295" t="s">
        <v>49</v>
      </c>
      <c r="B5295" t="s">
        <v>16</v>
      </c>
      <c r="C5295" t="s">
        <v>24</v>
      </c>
      <c r="D5295" s="1">
        <v>44480</v>
      </c>
      <c r="E5295" s="4">
        <v>3766</v>
      </c>
      <c r="F5295">
        <v>199</v>
      </c>
    </row>
    <row r="5296" spans="1:6" x14ac:dyDescent="0.25">
      <c r="A5296" t="s">
        <v>37</v>
      </c>
      <c r="B5296" t="s">
        <v>27</v>
      </c>
      <c r="C5296" t="s">
        <v>26</v>
      </c>
      <c r="D5296" s="1">
        <v>44480</v>
      </c>
      <c r="E5296" s="4">
        <v>6447</v>
      </c>
      <c r="F5296">
        <v>496</v>
      </c>
    </row>
    <row r="5297" spans="1:6" x14ac:dyDescent="0.25">
      <c r="A5297" t="s">
        <v>5</v>
      </c>
      <c r="B5297" t="s">
        <v>27</v>
      </c>
      <c r="C5297" t="s">
        <v>45</v>
      </c>
      <c r="D5297" s="1">
        <v>44480</v>
      </c>
      <c r="E5297" s="4">
        <v>5271</v>
      </c>
      <c r="F5297">
        <v>220</v>
      </c>
    </row>
    <row r="5298" spans="1:6" x14ac:dyDescent="0.25">
      <c r="A5298" t="s">
        <v>29</v>
      </c>
      <c r="B5298" t="s">
        <v>9</v>
      </c>
      <c r="C5298" t="s">
        <v>26</v>
      </c>
      <c r="D5298" s="1">
        <v>44480</v>
      </c>
      <c r="E5298" s="4">
        <v>3696</v>
      </c>
      <c r="F5298">
        <v>336</v>
      </c>
    </row>
    <row r="5299" spans="1:6" x14ac:dyDescent="0.25">
      <c r="A5299" t="s">
        <v>29</v>
      </c>
      <c r="B5299" t="s">
        <v>27</v>
      </c>
      <c r="C5299" t="s">
        <v>38</v>
      </c>
      <c r="D5299" s="1">
        <v>44481</v>
      </c>
      <c r="E5299" s="4">
        <v>182</v>
      </c>
      <c r="F5299">
        <v>7</v>
      </c>
    </row>
    <row r="5300" spans="1:6" x14ac:dyDescent="0.25">
      <c r="A5300" t="s">
        <v>57</v>
      </c>
      <c r="B5300" t="s">
        <v>9</v>
      </c>
      <c r="C5300" t="s">
        <v>22</v>
      </c>
      <c r="D5300" s="1">
        <v>44481</v>
      </c>
      <c r="E5300" s="4">
        <v>7224</v>
      </c>
      <c r="F5300">
        <v>910</v>
      </c>
    </row>
    <row r="5301" spans="1:6" x14ac:dyDescent="0.25">
      <c r="A5301" t="s">
        <v>57</v>
      </c>
      <c r="B5301" t="s">
        <v>27</v>
      </c>
      <c r="C5301" t="s">
        <v>43</v>
      </c>
      <c r="D5301" s="1">
        <v>44481</v>
      </c>
      <c r="E5301" s="4">
        <v>2681</v>
      </c>
      <c r="F5301">
        <v>135</v>
      </c>
    </row>
    <row r="5302" spans="1:6" x14ac:dyDescent="0.25">
      <c r="A5302" t="s">
        <v>55</v>
      </c>
      <c r="B5302" t="s">
        <v>6</v>
      </c>
      <c r="C5302" t="s">
        <v>26</v>
      </c>
      <c r="D5302" s="1">
        <v>44481</v>
      </c>
      <c r="E5302" s="4">
        <v>9345</v>
      </c>
      <c r="F5302">
        <v>840</v>
      </c>
    </row>
    <row r="5303" spans="1:6" x14ac:dyDescent="0.25">
      <c r="A5303" t="s">
        <v>8</v>
      </c>
      <c r="B5303" t="s">
        <v>9</v>
      </c>
      <c r="C5303" t="s">
        <v>24</v>
      </c>
      <c r="D5303" s="1">
        <v>44481</v>
      </c>
      <c r="E5303" s="4">
        <v>1435</v>
      </c>
      <c r="F5303">
        <v>80</v>
      </c>
    </row>
    <row r="5304" spans="1:6" x14ac:dyDescent="0.25">
      <c r="A5304" t="s">
        <v>49</v>
      </c>
      <c r="B5304" t="s">
        <v>27</v>
      </c>
      <c r="C5304" t="s">
        <v>22</v>
      </c>
      <c r="D5304" s="1">
        <v>44481</v>
      </c>
      <c r="E5304" s="4">
        <v>4746</v>
      </c>
      <c r="F5304">
        <v>475</v>
      </c>
    </row>
    <row r="5305" spans="1:6" x14ac:dyDescent="0.25">
      <c r="A5305" t="s">
        <v>56</v>
      </c>
      <c r="B5305" t="s">
        <v>16</v>
      </c>
      <c r="C5305" t="s">
        <v>12</v>
      </c>
      <c r="D5305" s="1">
        <v>44481</v>
      </c>
      <c r="E5305" s="4">
        <v>14987</v>
      </c>
      <c r="F5305">
        <v>910</v>
      </c>
    </row>
    <row r="5306" spans="1:6" x14ac:dyDescent="0.25">
      <c r="A5306" t="s">
        <v>23</v>
      </c>
      <c r="B5306" t="s">
        <v>21</v>
      </c>
      <c r="C5306" t="s">
        <v>42</v>
      </c>
      <c r="D5306" s="1">
        <v>44481</v>
      </c>
      <c r="E5306" s="4">
        <v>2338</v>
      </c>
      <c r="F5306">
        <v>147</v>
      </c>
    </row>
    <row r="5307" spans="1:6" x14ac:dyDescent="0.25">
      <c r="A5307" t="s">
        <v>53</v>
      </c>
      <c r="B5307" t="s">
        <v>27</v>
      </c>
      <c r="C5307" t="s">
        <v>22</v>
      </c>
      <c r="D5307" s="1">
        <v>44481</v>
      </c>
      <c r="E5307" s="4">
        <v>1687</v>
      </c>
      <c r="F5307">
        <v>211</v>
      </c>
    </row>
    <row r="5308" spans="1:6" x14ac:dyDescent="0.25">
      <c r="A5308" t="s">
        <v>10</v>
      </c>
      <c r="B5308" t="s">
        <v>9</v>
      </c>
      <c r="C5308" t="s">
        <v>28</v>
      </c>
      <c r="D5308" s="1">
        <v>44481</v>
      </c>
      <c r="E5308" s="4">
        <v>2065</v>
      </c>
      <c r="F5308">
        <v>259</v>
      </c>
    </row>
    <row r="5309" spans="1:6" x14ac:dyDescent="0.25">
      <c r="A5309" t="s">
        <v>29</v>
      </c>
      <c r="B5309" t="s">
        <v>6</v>
      </c>
      <c r="C5309" t="s">
        <v>14</v>
      </c>
      <c r="D5309" s="1">
        <v>44481</v>
      </c>
      <c r="E5309" s="4">
        <v>287</v>
      </c>
      <c r="F5309">
        <v>48</v>
      </c>
    </row>
    <row r="5310" spans="1:6" x14ac:dyDescent="0.25">
      <c r="A5310" t="s">
        <v>29</v>
      </c>
      <c r="B5310" t="s">
        <v>27</v>
      </c>
      <c r="C5310" t="s">
        <v>36</v>
      </c>
      <c r="D5310" s="1">
        <v>44481</v>
      </c>
      <c r="E5310" s="4">
        <v>77</v>
      </c>
      <c r="F5310">
        <v>10</v>
      </c>
    </row>
    <row r="5311" spans="1:6" x14ac:dyDescent="0.25">
      <c r="A5311" t="s">
        <v>46</v>
      </c>
      <c r="B5311" t="s">
        <v>6</v>
      </c>
      <c r="C5311" t="s">
        <v>17</v>
      </c>
      <c r="D5311" s="1">
        <v>44481</v>
      </c>
      <c r="E5311" s="4">
        <v>5537</v>
      </c>
      <c r="F5311">
        <v>241</v>
      </c>
    </row>
    <row r="5312" spans="1:6" x14ac:dyDescent="0.25">
      <c r="A5312" t="s">
        <v>53</v>
      </c>
      <c r="B5312" t="s">
        <v>27</v>
      </c>
      <c r="C5312" t="s">
        <v>28</v>
      </c>
      <c r="D5312" s="1">
        <v>44481</v>
      </c>
      <c r="E5312" s="4">
        <v>8498</v>
      </c>
      <c r="F5312">
        <v>1400</v>
      </c>
    </row>
    <row r="5313" spans="1:6" x14ac:dyDescent="0.25">
      <c r="A5313" t="s">
        <v>55</v>
      </c>
      <c r="B5313" t="s">
        <v>11</v>
      </c>
      <c r="C5313" t="s">
        <v>44</v>
      </c>
      <c r="D5313" s="1">
        <v>44481</v>
      </c>
      <c r="E5313" s="4">
        <v>9744</v>
      </c>
      <c r="F5313">
        <v>424</v>
      </c>
    </row>
    <row r="5314" spans="1:6" x14ac:dyDescent="0.25">
      <c r="A5314" t="s">
        <v>20</v>
      </c>
      <c r="B5314" t="s">
        <v>21</v>
      </c>
      <c r="C5314" t="s">
        <v>14</v>
      </c>
      <c r="D5314" s="1">
        <v>44481</v>
      </c>
      <c r="E5314" s="4">
        <v>9401</v>
      </c>
      <c r="F5314">
        <v>1190</v>
      </c>
    </row>
    <row r="5315" spans="1:6" x14ac:dyDescent="0.25">
      <c r="A5315" t="s">
        <v>40</v>
      </c>
      <c r="B5315" t="s">
        <v>16</v>
      </c>
      <c r="C5315" t="s">
        <v>30</v>
      </c>
      <c r="D5315" s="1">
        <v>44481</v>
      </c>
      <c r="E5315" s="4">
        <v>1211</v>
      </c>
      <c r="F5315">
        <v>68</v>
      </c>
    </row>
    <row r="5316" spans="1:6" x14ac:dyDescent="0.25">
      <c r="A5316" t="s">
        <v>15</v>
      </c>
      <c r="B5316" t="s">
        <v>27</v>
      </c>
      <c r="C5316" t="s">
        <v>48</v>
      </c>
      <c r="D5316" s="1">
        <v>44481</v>
      </c>
      <c r="E5316" s="4">
        <v>5908</v>
      </c>
      <c r="F5316">
        <v>228</v>
      </c>
    </row>
    <row r="5317" spans="1:6" x14ac:dyDescent="0.25">
      <c r="A5317" t="s">
        <v>23</v>
      </c>
      <c r="B5317" t="s">
        <v>21</v>
      </c>
      <c r="C5317" t="s">
        <v>50</v>
      </c>
      <c r="D5317" s="1">
        <v>44481</v>
      </c>
      <c r="E5317" s="4">
        <v>7042</v>
      </c>
      <c r="F5317">
        <v>294</v>
      </c>
    </row>
    <row r="5318" spans="1:6" x14ac:dyDescent="0.25">
      <c r="A5318" t="s">
        <v>41</v>
      </c>
      <c r="B5318" t="s">
        <v>27</v>
      </c>
      <c r="C5318" t="s">
        <v>44</v>
      </c>
      <c r="D5318" s="1">
        <v>44481</v>
      </c>
      <c r="E5318" s="4">
        <v>9807</v>
      </c>
      <c r="F5318">
        <v>409</v>
      </c>
    </row>
    <row r="5319" spans="1:6" x14ac:dyDescent="0.25">
      <c r="A5319" t="s">
        <v>33</v>
      </c>
      <c r="B5319" t="s">
        <v>16</v>
      </c>
      <c r="C5319" t="s">
        <v>52</v>
      </c>
      <c r="D5319" s="1">
        <v>44481</v>
      </c>
      <c r="E5319" s="4">
        <v>6111</v>
      </c>
      <c r="F5319">
        <v>556</v>
      </c>
    </row>
    <row r="5320" spans="1:6" x14ac:dyDescent="0.25">
      <c r="A5320" t="s">
        <v>41</v>
      </c>
      <c r="B5320" t="s">
        <v>11</v>
      </c>
      <c r="C5320" t="s">
        <v>52</v>
      </c>
      <c r="D5320" s="1">
        <v>44481</v>
      </c>
      <c r="E5320" s="4">
        <v>2611</v>
      </c>
      <c r="F5320">
        <v>262</v>
      </c>
    </row>
    <row r="5321" spans="1:6" x14ac:dyDescent="0.25">
      <c r="A5321" t="s">
        <v>56</v>
      </c>
      <c r="B5321" t="s">
        <v>21</v>
      </c>
      <c r="C5321" t="s">
        <v>47</v>
      </c>
      <c r="D5321" s="1">
        <v>44481</v>
      </c>
      <c r="E5321" s="4">
        <v>12691</v>
      </c>
      <c r="F5321">
        <v>770</v>
      </c>
    </row>
    <row r="5322" spans="1:6" x14ac:dyDescent="0.25">
      <c r="A5322" t="s">
        <v>8</v>
      </c>
      <c r="B5322" t="s">
        <v>11</v>
      </c>
      <c r="C5322" t="s">
        <v>52</v>
      </c>
      <c r="D5322" s="1">
        <v>44481</v>
      </c>
      <c r="E5322" s="4">
        <v>952</v>
      </c>
      <c r="F5322">
        <v>87</v>
      </c>
    </row>
    <row r="5323" spans="1:6" x14ac:dyDescent="0.25">
      <c r="A5323" t="s">
        <v>34</v>
      </c>
      <c r="B5323" t="s">
        <v>16</v>
      </c>
      <c r="C5323" t="s">
        <v>28</v>
      </c>
      <c r="D5323" s="1">
        <v>44481</v>
      </c>
      <c r="E5323" s="4">
        <v>16793</v>
      </c>
      <c r="F5323">
        <v>2380</v>
      </c>
    </row>
    <row r="5324" spans="1:6" x14ac:dyDescent="0.25">
      <c r="A5324" t="s">
        <v>46</v>
      </c>
      <c r="B5324" t="s">
        <v>9</v>
      </c>
      <c r="C5324" t="s">
        <v>22</v>
      </c>
      <c r="D5324" s="1">
        <v>44481</v>
      </c>
      <c r="E5324" s="4">
        <v>840</v>
      </c>
      <c r="F5324">
        <v>105</v>
      </c>
    </row>
    <row r="5325" spans="1:6" x14ac:dyDescent="0.25">
      <c r="A5325" t="s">
        <v>13</v>
      </c>
      <c r="B5325" t="s">
        <v>27</v>
      </c>
      <c r="C5325" t="s">
        <v>44</v>
      </c>
      <c r="D5325" s="1">
        <v>44481</v>
      </c>
      <c r="E5325" s="4">
        <v>7126</v>
      </c>
      <c r="F5325">
        <v>297</v>
      </c>
    </row>
    <row r="5326" spans="1:6" x14ac:dyDescent="0.25">
      <c r="A5326" t="s">
        <v>20</v>
      </c>
      <c r="B5326" t="s">
        <v>21</v>
      </c>
      <c r="C5326" t="s">
        <v>42</v>
      </c>
      <c r="D5326" s="1">
        <v>44481</v>
      </c>
      <c r="E5326" s="4">
        <v>9541</v>
      </c>
      <c r="F5326">
        <v>637</v>
      </c>
    </row>
    <row r="5327" spans="1:6" x14ac:dyDescent="0.25">
      <c r="A5327" t="s">
        <v>18</v>
      </c>
      <c r="B5327" t="s">
        <v>21</v>
      </c>
      <c r="C5327" t="s">
        <v>50</v>
      </c>
      <c r="D5327" s="1">
        <v>44481</v>
      </c>
      <c r="E5327" s="4">
        <v>1750</v>
      </c>
      <c r="F5327">
        <v>73</v>
      </c>
    </row>
    <row r="5328" spans="1:6" x14ac:dyDescent="0.25">
      <c r="A5328" t="s">
        <v>10</v>
      </c>
      <c r="B5328" t="s">
        <v>6</v>
      </c>
      <c r="C5328" t="s">
        <v>52</v>
      </c>
      <c r="D5328" s="1">
        <v>44481</v>
      </c>
      <c r="E5328" s="4">
        <v>7553</v>
      </c>
      <c r="F5328">
        <v>770</v>
      </c>
    </row>
    <row r="5329" spans="1:6" x14ac:dyDescent="0.25">
      <c r="A5329" t="s">
        <v>25</v>
      </c>
      <c r="B5329" t="s">
        <v>11</v>
      </c>
      <c r="C5329" t="s">
        <v>45</v>
      </c>
      <c r="D5329" s="1">
        <v>44481</v>
      </c>
      <c r="E5329" s="4">
        <v>3689</v>
      </c>
      <c r="F5329">
        <v>161</v>
      </c>
    </row>
    <row r="5330" spans="1:6" x14ac:dyDescent="0.25">
      <c r="A5330" t="s">
        <v>53</v>
      </c>
      <c r="B5330" t="s">
        <v>27</v>
      </c>
      <c r="C5330" t="s">
        <v>42</v>
      </c>
      <c r="D5330" s="1">
        <v>44482</v>
      </c>
      <c r="E5330" s="4">
        <v>4207</v>
      </c>
      <c r="F5330">
        <v>301</v>
      </c>
    </row>
    <row r="5331" spans="1:6" x14ac:dyDescent="0.25">
      <c r="A5331" t="s">
        <v>56</v>
      </c>
      <c r="B5331" t="s">
        <v>27</v>
      </c>
      <c r="C5331" t="s">
        <v>35</v>
      </c>
      <c r="D5331" s="1">
        <v>44482</v>
      </c>
      <c r="E5331" s="4">
        <v>6930</v>
      </c>
      <c r="F5331">
        <v>365</v>
      </c>
    </row>
    <row r="5332" spans="1:6" x14ac:dyDescent="0.25">
      <c r="A5332" t="s">
        <v>15</v>
      </c>
      <c r="B5332" t="s">
        <v>9</v>
      </c>
      <c r="C5332" t="s">
        <v>19</v>
      </c>
      <c r="D5332" s="1">
        <v>44482</v>
      </c>
      <c r="E5332" s="4">
        <v>6279</v>
      </c>
      <c r="F5332">
        <v>349</v>
      </c>
    </row>
    <row r="5333" spans="1:6" x14ac:dyDescent="0.25">
      <c r="A5333" t="s">
        <v>10</v>
      </c>
      <c r="B5333" t="s">
        <v>11</v>
      </c>
      <c r="C5333" t="s">
        <v>22</v>
      </c>
      <c r="D5333" s="1">
        <v>44482</v>
      </c>
      <c r="E5333" s="4">
        <v>1085</v>
      </c>
      <c r="F5333">
        <v>136</v>
      </c>
    </row>
    <row r="5334" spans="1:6" x14ac:dyDescent="0.25">
      <c r="A5334" t="s">
        <v>46</v>
      </c>
      <c r="B5334" t="s">
        <v>6</v>
      </c>
      <c r="C5334" t="s">
        <v>52</v>
      </c>
      <c r="D5334" s="1">
        <v>44482</v>
      </c>
      <c r="E5334" s="4">
        <v>5012</v>
      </c>
      <c r="F5334">
        <v>456</v>
      </c>
    </row>
    <row r="5335" spans="1:6" x14ac:dyDescent="0.25">
      <c r="A5335" t="s">
        <v>32</v>
      </c>
      <c r="B5335" t="s">
        <v>9</v>
      </c>
      <c r="C5335" t="s">
        <v>17</v>
      </c>
      <c r="D5335" s="1">
        <v>44482</v>
      </c>
      <c r="E5335" s="4">
        <v>3983</v>
      </c>
      <c r="F5335">
        <v>190</v>
      </c>
    </row>
    <row r="5336" spans="1:6" x14ac:dyDescent="0.25">
      <c r="A5336" t="s">
        <v>33</v>
      </c>
      <c r="B5336" t="s">
        <v>21</v>
      </c>
      <c r="C5336" t="s">
        <v>12</v>
      </c>
      <c r="D5336" s="1">
        <v>44482</v>
      </c>
      <c r="E5336" s="4">
        <v>3766</v>
      </c>
      <c r="F5336">
        <v>252</v>
      </c>
    </row>
    <row r="5337" spans="1:6" x14ac:dyDescent="0.25">
      <c r="A5337" t="s">
        <v>56</v>
      </c>
      <c r="B5337" t="s">
        <v>9</v>
      </c>
      <c r="C5337" t="s">
        <v>44</v>
      </c>
      <c r="D5337" s="1">
        <v>44482</v>
      </c>
      <c r="E5337" s="4">
        <v>17164</v>
      </c>
      <c r="F5337">
        <v>700</v>
      </c>
    </row>
    <row r="5338" spans="1:6" x14ac:dyDescent="0.25">
      <c r="A5338" t="s">
        <v>29</v>
      </c>
      <c r="B5338" t="s">
        <v>11</v>
      </c>
      <c r="C5338" t="s">
        <v>14</v>
      </c>
      <c r="D5338" s="1">
        <v>44482</v>
      </c>
      <c r="E5338" s="4">
        <v>5362</v>
      </c>
      <c r="F5338">
        <v>910</v>
      </c>
    </row>
    <row r="5339" spans="1:6" x14ac:dyDescent="0.25">
      <c r="A5339" t="s">
        <v>18</v>
      </c>
      <c r="B5339" t="s">
        <v>27</v>
      </c>
      <c r="C5339" t="s">
        <v>24</v>
      </c>
      <c r="D5339" s="1">
        <v>44482</v>
      </c>
      <c r="E5339" s="4">
        <v>8778</v>
      </c>
      <c r="F5339">
        <v>488</v>
      </c>
    </row>
    <row r="5340" spans="1:6" x14ac:dyDescent="0.25">
      <c r="A5340" t="s">
        <v>39</v>
      </c>
      <c r="B5340" t="s">
        <v>11</v>
      </c>
      <c r="C5340" t="s">
        <v>22</v>
      </c>
      <c r="D5340" s="1">
        <v>44482</v>
      </c>
      <c r="E5340" s="4">
        <v>4529</v>
      </c>
      <c r="F5340">
        <v>453</v>
      </c>
    </row>
    <row r="5341" spans="1:6" x14ac:dyDescent="0.25">
      <c r="A5341" t="s">
        <v>25</v>
      </c>
      <c r="B5341" t="s">
        <v>9</v>
      </c>
      <c r="C5341" t="s">
        <v>26</v>
      </c>
      <c r="D5341" s="1">
        <v>44482</v>
      </c>
      <c r="E5341" s="4">
        <v>6566</v>
      </c>
      <c r="F5341">
        <v>506</v>
      </c>
    </row>
    <row r="5342" spans="1:6" x14ac:dyDescent="0.25">
      <c r="A5342" t="s">
        <v>34</v>
      </c>
      <c r="B5342" t="s">
        <v>9</v>
      </c>
      <c r="C5342" t="s">
        <v>28</v>
      </c>
      <c r="D5342" s="1">
        <v>44482</v>
      </c>
      <c r="E5342" s="4">
        <v>1421</v>
      </c>
      <c r="F5342">
        <v>203</v>
      </c>
    </row>
    <row r="5343" spans="1:6" x14ac:dyDescent="0.25">
      <c r="A5343" t="s">
        <v>53</v>
      </c>
      <c r="B5343" t="s">
        <v>9</v>
      </c>
      <c r="C5343" t="s">
        <v>43</v>
      </c>
      <c r="D5343" s="1">
        <v>44482</v>
      </c>
      <c r="E5343" s="4">
        <v>12614</v>
      </c>
      <c r="F5343">
        <v>601</v>
      </c>
    </row>
    <row r="5344" spans="1:6" x14ac:dyDescent="0.25">
      <c r="A5344" t="s">
        <v>41</v>
      </c>
      <c r="B5344" t="s">
        <v>11</v>
      </c>
      <c r="C5344" t="s">
        <v>42</v>
      </c>
      <c r="D5344" s="1">
        <v>44482</v>
      </c>
      <c r="E5344" s="4">
        <v>1680</v>
      </c>
      <c r="F5344">
        <v>105</v>
      </c>
    </row>
    <row r="5345" spans="1:6" x14ac:dyDescent="0.25">
      <c r="A5345" t="s">
        <v>37</v>
      </c>
      <c r="B5345" t="s">
        <v>27</v>
      </c>
      <c r="C5345" t="s">
        <v>17</v>
      </c>
      <c r="D5345" s="1">
        <v>44482</v>
      </c>
      <c r="E5345" s="4">
        <v>1526</v>
      </c>
      <c r="F5345">
        <v>67</v>
      </c>
    </row>
    <row r="5346" spans="1:6" x14ac:dyDescent="0.25">
      <c r="A5346" t="s">
        <v>37</v>
      </c>
      <c r="B5346" t="s">
        <v>27</v>
      </c>
      <c r="C5346" t="s">
        <v>38</v>
      </c>
      <c r="D5346" s="1">
        <v>44482</v>
      </c>
      <c r="E5346" s="4">
        <v>6188</v>
      </c>
      <c r="F5346">
        <v>230</v>
      </c>
    </row>
    <row r="5347" spans="1:6" x14ac:dyDescent="0.25">
      <c r="A5347" t="s">
        <v>29</v>
      </c>
      <c r="B5347" t="s">
        <v>9</v>
      </c>
      <c r="C5347" t="s">
        <v>44</v>
      </c>
      <c r="D5347" s="1">
        <v>44482</v>
      </c>
      <c r="E5347" s="4">
        <v>4557</v>
      </c>
      <c r="F5347">
        <v>190</v>
      </c>
    </row>
    <row r="5348" spans="1:6" x14ac:dyDescent="0.25">
      <c r="A5348" t="s">
        <v>10</v>
      </c>
      <c r="B5348" t="s">
        <v>6</v>
      </c>
      <c r="C5348" t="s">
        <v>36</v>
      </c>
      <c r="D5348" s="1">
        <v>44482</v>
      </c>
      <c r="E5348" s="4">
        <v>322</v>
      </c>
      <c r="F5348">
        <v>41</v>
      </c>
    </row>
    <row r="5349" spans="1:6" x14ac:dyDescent="0.25">
      <c r="A5349" t="s">
        <v>46</v>
      </c>
      <c r="B5349" t="s">
        <v>9</v>
      </c>
      <c r="C5349" t="s">
        <v>38</v>
      </c>
      <c r="D5349" s="1">
        <v>44482</v>
      </c>
      <c r="E5349" s="4">
        <v>21</v>
      </c>
      <c r="F5349">
        <v>1</v>
      </c>
    </row>
    <row r="5350" spans="1:6" x14ac:dyDescent="0.25">
      <c r="A5350" t="s">
        <v>34</v>
      </c>
      <c r="B5350" t="s">
        <v>16</v>
      </c>
      <c r="C5350" t="s">
        <v>35</v>
      </c>
      <c r="D5350" s="1">
        <v>44482</v>
      </c>
      <c r="E5350" s="4">
        <v>4039</v>
      </c>
      <c r="F5350">
        <v>213</v>
      </c>
    </row>
    <row r="5351" spans="1:6" x14ac:dyDescent="0.25">
      <c r="A5351" t="s">
        <v>8</v>
      </c>
      <c r="B5351" t="s">
        <v>16</v>
      </c>
      <c r="C5351" t="s">
        <v>28</v>
      </c>
      <c r="D5351" s="1">
        <v>44482</v>
      </c>
      <c r="E5351" s="4">
        <v>2261</v>
      </c>
      <c r="F5351">
        <v>377</v>
      </c>
    </row>
    <row r="5352" spans="1:6" x14ac:dyDescent="0.25">
      <c r="A5352" t="s">
        <v>56</v>
      </c>
      <c r="B5352" t="s">
        <v>16</v>
      </c>
      <c r="C5352" t="s">
        <v>28</v>
      </c>
      <c r="D5352" s="1">
        <v>44482</v>
      </c>
      <c r="E5352" s="4">
        <v>15407</v>
      </c>
      <c r="F5352">
        <v>2170</v>
      </c>
    </row>
    <row r="5353" spans="1:6" x14ac:dyDescent="0.25">
      <c r="A5353" t="s">
        <v>57</v>
      </c>
      <c r="B5353" t="s">
        <v>21</v>
      </c>
      <c r="C5353" t="s">
        <v>28</v>
      </c>
      <c r="D5353" s="1">
        <v>44482</v>
      </c>
      <c r="E5353" s="4">
        <v>16240</v>
      </c>
      <c r="F5353">
        <v>2310</v>
      </c>
    </row>
    <row r="5354" spans="1:6" x14ac:dyDescent="0.25">
      <c r="A5354" t="s">
        <v>20</v>
      </c>
      <c r="B5354" t="s">
        <v>16</v>
      </c>
      <c r="C5354" t="s">
        <v>42</v>
      </c>
      <c r="D5354" s="1">
        <v>44482</v>
      </c>
      <c r="E5354" s="4">
        <v>12453</v>
      </c>
      <c r="F5354">
        <v>770</v>
      </c>
    </row>
    <row r="5355" spans="1:6" x14ac:dyDescent="0.25">
      <c r="A5355" t="s">
        <v>56</v>
      </c>
      <c r="B5355" t="s">
        <v>21</v>
      </c>
      <c r="C5355" t="s">
        <v>7</v>
      </c>
      <c r="D5355" s="1">
        <v>44482</v>
      </c>
      <c r="E5355" s="4">
        <v>3668</v>
      </c>
      <c r="F5355">
        <v>245</v>
      </c>
    </row>
    <row r="5356" spans="1:6" x14ac:dyDescent="0.25">
      <c r="A5356" t="s">
        <v>46</v>
      </c>
      <c r="B5356" t="s">
        <v>16</v>
      </c>
      <c r="C5356" t="s">
        <v>38</v>
      </c>
      <c r="D5356" s="1">
        <v>44482</v>
      </c>
      <c r="E5356" s="4">
        <v>5299</v>
      </c>
      <c r="F5356">
        <v>212</v>
      </c>
    </row>
    <row r="5357" spans="1:6" x14ac:dyDescent="0.25">
      <c r="A5357" t="s">
        <v>34</v>
      </c>
      <c r="B5357" t="s">
        <v>21</v>
      </c>
      <c r="C5357" t="s">
        <v>12</v>
      </c>
      <c r="D5357" s="1">
        <v>44482</v>
      </c>
      <c r="E5357" s="4">
        <v>294</v>
      </c>
      <c r="F5357">
        <v>20</v>
      </c>
    </row>
    <row r="5358" spans="1:6" x14ac:dyDescent="0.25">
      <c r="A5358" t="s">
        <v>41</v>
      </c>
      <c r="B5358" t="s">
        <v>6</v>
      </c>
      <c r="C5358" t="s">
        <v>47</v>
      </c>
      <c r="D5358" s="1">
        <v>44482</v>
      </c>
      <c r="E5358" s="4">
        <v>6349</v>
      </c>
      <c r="F5358">
        <v>424</v>
      </c>
    </row>
    <row r="5359" spans="1:6" x14ac:dyDescent="0.25">
      <c r="A5359" t="s">
        <v>41</v>
      </c>
      <c r="B5359" t="s">
        <v>27</v>
      </c>
      <c r="C5359" t="s">
        <v>30</v>
      </c>
      <c r="D5359" s="1">
        <v>44482</v>
      </c>
      <c r="E5359" s="4">
        <v>1344</v>
      </c>
      <c r="F5359">
        <v>68</v>
      </c>
    </row>
    <row r="5360" spans="1:6" x14ac:dyDescent="0.25">
      <c r="A5360" t="s">
        <v>13</v>
      </c>
      <c r="B5360" t="s">
        <v>6</v>
      </c>
      <c r="C5360" t="s">
        <v>50</v>
      </c>
      <c r="D5360" s="1">
        <v>44482</v>
      </c>
      <c r="E5360" s="4">
        <v>12852</v>
      </c>
      <c r="F5360">
        <v>559</v>
      </c>
    </row>
    <row r="5361" spans="1:6" x14ac:dyDescent="0.25">
      <c r="A5361" t="s">
        <v>46</v>
      </c>
      <c r="B5361" t="s">
        <v>27</v>
      </c>
      <c r="C5361" t="s">
        <v>43</v>
      </c>
      <c r="D5361" s="1">
        <v>44483</v>
      </c>
      <c r="E5361" s="4">
        <v>2310</v>
      </c>
      <c r="F5361">
        <v>105</v>
      </c>
    </row>
    <row r="5362" spans="1:6" x14ac:dyDescent="0.25">
      <c r="A5362" t="s">
        <v>23</v>
      </c>
      <c r="B5362" t="s">
        <v>27</v>
      </c>
      <c r="C5362" t="s">
        <v>7</v>
      </c>
      <c r="D5362" s="1">
        <v>44483</v>
      </c>
      <c r="E5362" s="4">
        <v>4431</v>
      </c>
      <c r="F5362">
        <v>277</v>
      </c>
    </row>
    <row r="5363" spans="1:6" x14ac:dyDescent="0.25">
      <c r="A5363" t="s">
        <v>5</v>
      </c>
      <c r="B5363" t="s">
        <v>6</v>
      </c>
      <c r="C5363" t="s">
        <v>19</v>
      </c>
      <c r="D5363" s="1">
        <v>44483</v>
      </c>
      <c r="E5363" s="4">
        <v>7546</v>
      </c>
      <c r="F5363">
        <v>444</v>
      </c>
    </row>
    <row r="5364" spans="1:6" x14ac:dyDescent="0.25">
      <c r="A5364" t="s">
        <v>37</v>
      </c>
      <c r="B5364" t="s">
        <v>16</v>
      </c>
      <c r="C5364" t="s">
        <v>19</v>
      </c>
      <c r="D5364" s="1">
        <v>44483</v>
      </c>
      <c r="E5364" s="4">
        <v>5887</v>
      </c>
      <c r="F5364">
        <v>368</v>
      </c>
    </row>
    <row r="5365" spans="1:6" x14ac:dyDescent="0.25">
      <c r="A5365" t="s">
        <v>15</v>
      </c>
      <c r="B5365" t="s">
        <v>9</v>
      </c>
      <c r="C5365" t="s">
        <v>26</v>
      </c>
      <c r="D5365" s="1">
        <v>44483</v>
      </c>
      <c r="E5365" s="4">
        <v>6979</v>
      </c>
      <c r="F5365">
        <v>537</v>
      </c>
    </row>
    <row r="5366" spans="1:6" x14ac:dyDescent="0.25">
      <c r="A5366" t="s">
        <v>15</v>
      </c>
      <c r="B5366" t="s">
        <v>6</v>
      </c>
      <c r="C5366" t="s">
        <v>31</v>
      </c>
      <c r="D5366" s="1">
        <v>44483</v>
      </c>
      <c r="E5366" s="4">
        <v>4928</v>
      </c>
      <c r="F5366">
        <v>352</v>
      </c>
    </row>
    <row r="5367" spans="1:6" x14ac:dyDescent="0.25">
      <c r="A5367" t="s">
        <v>33</v>
      </c>
      <c r="B5367" t="s">
        <v>6</v>
      </c>
      <c r="C5367" t="s">
        <v>26</v>
      </c>
      <c r="D5367" s="1">
        <v>44483</v>
      </c>
      <c r="E5367" s="4">
        <v>2933</v>
      </c>
      <c r="F5367">
        <v>267</v>
      </c>
    </row>
    <row r="5368" spans="1:6" x14ac:dyDescent="0.25">
      <c r="A5368" t="s">
        <v>41</v>
      </c>
      <c r="B5368" t="s">
        <v>9</v>
      </c>
      <c r="C5368" t="s">
        <v>43</v>
      </c>
      <c r="D5368" s="1">
        <v>44483</v>
      </c>
      <c r="E5368" s="4">
        <v>4767</v>
      </c>
      <c r="F5368">
        <v>217</v>
      </c>
    </row>
    <row r="5369" spans="1:6" x14ac:dyDescent="0.25">
      <c r="A5369" t="s">
        <v>8</v>
      </c>
      <c r="B5369" t="s">
        <v>21</v>
      </c>
      <c r="C5369" t="s">
        <v>24</v>
      </c>
      <c r="D5369" s="1">
        <v>44483</v>
      </c>
      <c r="E5369" s="4">
        <v>1722</v>
      </c>
      <c r="F5369">
        <v>91</v>
      </c>
    </row>
    <row r="5370" spans="1:6" x14ac:dyDescent="0.25">
      <c r="A5370" t="s">
        <v>29</v>
      </c>
      <c r="B5370" t="s">
        <v>11</v>
      </c>
      <c r="C5370" t="s">
        <v>22</v>
      </c>
      <c r="D5370" s="1">
        <v>44483</v>
      </c>
      <c r="E5370" s="4">
        <v>1295</v>
      </c>
      <c r="F5370">
        <v>130</v>
      </c>
    </row>
    <row r="5371" spans="1:6" x14ac:dyDescent="0.25">
      <c r="A5371" t="s">
        <v>15</v>
      </c>
      <c r="B5371" t="s">
        <v>9</v>
      </c>
      <c r="C5371" t="s">
        <v>38</v>
      </c>
      <c r="D5371" s="1">
        <v>44483</v>
      </c>
      <c r="E5371" s="4">
        <v>1890</v>
      </c>
      <c r="F5371">
        <v>70</v>
      </c>
    </row>
    <row r="5372" spans="1:6" x14ac:dyDescent="0.25">
      <c r="A5372" t="s">
        <v>53</v>
      </c>
      <c r="B5372" t="s">
        <v>9</v>
      </c>
      <c r="C5372" t="s">
        <v>12</v>
      </c>
      <c r="D5372" s="1">
        <v>44483</v>
      </c>
      <c r="E5372" s="4">
        <v>6286</v>
      </c>
      <c r="F5372">
        <v>420</v>
      </c>
    </row>
    <row r="5373" spans="1:6" x14ac:dyDescent="0.25">
      <c r="A5373" t="s">
        <v>32</v>
      </c>
      <c r="B5373" t="s">
        <v>6</v>
      </c>
      <c r="C5373" t="s">
        <v>35</v>
      </c>
      <c r="D5373" s="1">
        <v>44483</v>
      </c>
      <c r="E5373" s="4">
        <v>749</v>
      </c>
      <c r="F5373">
        <v>42</v>
      </c>
    </row>
    <row r="5374" spans="1:6" x14ac:dyDescent="0.25">
      <c r="A5374" t="s">
        <v>56</v>
      </c>
      <c r="B5374" t="s">
        <v>27</v>
      </c>
      <c r="C5374" t="s">
        <v>45</v>
      </c>
      <c r="D5374" s="1">
        <v>44483</v>
      </c>
      <c r="E5374" s="4">
        <v>5950</v>
      </c>
      <c r="F5374">
        <v>271</v>
      </c>
    </row>
    <row r="5375" spans="1:6" x14ac:dyDescent="0.25">
      <c r="A5375" t="s">
        <v>32</v>
      </c>
      <c r="B5375" t="s">
        <v>16</v>
      </c>
      <c r="C5375" t="s">
        <v>28</v>
      </c>
      <c r="D5375" s="1">
        <v>44484</v>
      </c>
      <c r="E5375" s="4">
        <v>3745</v>
      </c>
      <c r="F5375">
        <v>469</v>
      </c>
    </row>
    <row r="5376" spans="1:6" x14ac:dyDescent="0.25">
      <c r="A5376" t="s">
        <v>13</v>
      </c>
      <c r="B5376" t="s">
        <v>21</v>
      </c>
      <c r="C5376" t="s">
        <v>26</v>
      </c>
      <c r="D5376" s="1">
        <v>44484</v>
      </c>
      <c r="E5376" s="4">
        <v>2240</v>
      </c>
      <c r="F5376">
        <v>173</v>
      </c>
    </row>
    <row r="5377" spans="1:6" x14ac:dyDescent="0.25">
      <c r="A5377" t="s">
        <v>34</v>
      </c>
      <c r="B5377" t="s">
        <v>11</v>
      </c>
      <c r="C5377" t="s">
        <v>26</v>
      </c>
      <c r="D5377" s="1">
        <v>44484</v>
      </c>
      <c r="E5377" s="4">
        <v>4445</v>
      </c>
      <c r="F5377">
        <v>371</v>
      </c>
    </row>
    <row r="5378" spans="1:6" x14ac:dyDescent="0.25">
      <c r="A5378" t="s">
        <v>51</v>
      </c>
      <c r="B5378" t="s">
        <v>6</v>
      </c>
      <c r="C5378" t="s">
        <v>7</v>
      </c>
      <c r="D5378" s="1">
        <v>44484</v>
      </c>
      <c r="E5378" s="4">
        <v>1358</v>
      </c>
      <c r="F5378">
        <v>91</v>
      </c>
    </row>
    <row r="5379" spans="1:6" x14ac:dyDescent="0.25">
      <c r="A5379" t="s">
        <v>53</v>
      </c>
      <c r="B5379" t="s">
        <v>21</v>
      </c>
      <c r="C5379" t="s">
        <v>44</v>
      </c>
      <c r="D5379" s="1">
        <v>44484</v>
      </c>
      <c r="E5379" s="4">
        <v>10549</v>
      </c>
      <c r="F5379">
        <v>480</v>
      </c>
    </row>
    <row r="5380" spans="1:6" x14ac:dyDescent="0.25">
      <c r="A5380" t="s">
        <v>20</v>
      </c>
      <c r="B5380" t="s">
        <v>27</v>
      </c>
      <c r="C5380" t="s">
        <v>38</v>
      </c>
      <c r="D5380" s="1">
        <v>44484</v>
      </c>
      <c r="E5380" s="4">
        <v>3129</v>
      </c>
      <c r="F5380">
        <v>116</v>
      </c>
    </row>
    <row r="5381" spans="1:6" x14ac:dyDescent="0.25">
      <c r="A5381" t="s">
        <v>39</v>
      </c>
      <c r="B5381" t="s">
        <v>9</v>
      </c>
      <c r="C5381" t="s">
        <v>12</v>
      </c>
      <c r="D5381" s="1">
        <v>44484</v>
      </c>
      <c r="E5381" s="4">
        <v>3612</v>
      </c>
      <c r="F5381">
        <v>241</v>
      </c>
    </row>
    <row r="5382" spans="1:6" x14ac:dyDescent="0.25">
      <c r="A5382" t="s">
        <v>8</v>
      </c>
      <c r="B5382" t="s">
        <v>27</v>
      </c>
      <c r="C5382" t="s">
        <v>7</v>
      </c>
      <c r="D5382" s="1">
        <v>44484</v>
      </c>
      <c r="E5382" s="4">
        <v>5243</v>
      </c>
      <c r="F5382">
        <v>350</v>
      </c>
    </row>
    <row r="5383" spans="1:6" x14ac:dyDescent="0.25">
      <c r="A5383" t="s">
        <v>33</v>
      </c>
      <c r="B5383" t="s">
        <v>16</v>
      </c>
      <c r="C5383" t="s">
        <v>47</v>
      </c>
      <c r="D5383" s="1">
        <v>44484</v>
      </c>
      <c r="E5383" s="4">
        <v>189</v>
      </c>
      <c r="F5383">
        <v>12</v>
      </c>
    </row>
    <row r="5384" spans="1:6" x14ac:dyDescent="0.25">
      <c r="A5384" t="s">
        <v>34</v>
      </c>
      <c r="B5384" t="s">
        <v>21</v>
      </c>
      <c r="C5384" t="s">
        <v>35</v>
      </c>
      <c r="D5384" s="1">
        <v>44484</v>
      </c>
      <c r="E5384" s="4">
        <v>3766</v>
      </c>
      <c r="F5384">
        <v>210</v>
      </c>
    </row>
    <row r="5385" spans="1:6" x14ac:dyDescent="0.25">
      <c r="A5385" t="s">
        <v>40</v>
      </c>
      <c r="B5385" t="s">
        <v>27</v>
      </c>
      <c r="C5385" t="s">
        <v>42</v>
      </c>
      <c r="D5385" s="1">
        <v>44484</v>
      </c>
      <c r="E5385" s="4">
        <v>2989</v>
      </c>
      <c r="F5385">
        <v>200</v>
      </c>
    </row>
    <row r="5386" spans="1:6" x14ac:dyDescent="0.25">
      <c r="A5386" t="s">
        <v>15</v>
      </c>
      <c r="B5386" t="s">
        <v>6</v>
      </c>
      <c r="C5386" t="s">
        <v>42</v>
      </c>
      <c r="D5386" s="1">
        <v>44484</v>
      </c>
      <c r="E5386" s="4">
        <v>4298</v>
      </c>
      <c r="F5386">
        <v>307</v>
      </c>
    </row>
    <row r="5387" spans="1:6" x14ac:dyDescent="0.25">
      <c r="A5387" t="s">
        <v>18</v>
      </c>
      <c r="B5387" t="s">
        <v>6</v>
      </c>
      <c r="C5387" t="s">
        <v>7</v>
      </c>
      <c r="D5387" s="1">
        <v>44484</v>
      </c>
      <c r="E5387" s="4">
        <v>9331</v>
      </c>
      <c r="F5387">
        <v>667</v>
      </c>
    </row>
    <row r="5388" spans="1:6" x14ac:dyDescent="0.25">
      <c r="A5388" t="s">
        <v>23</v>
      </c>
      <c r="B5388" t="s">
        <v>6</v>
      </c>
      <c r="C5388" t="s">
        <v>22</v>
      </c>
      <c r="D5388" s="1">
        <v>44484</v>
      </c>
      <c r="E5388" s="4">
        <v>5747</v>
      </c>
      <c r="F5388">
        <v>639</v>
      </c>
    </row>
    <row r="5389" spans="1:6" x14ac:dyDescent="0.25">
      <c r="A5389" t="s">
        <v>15</v>
      </c>
      <c r="B5389" t="s">
        <v>27</v>
      </c>
      <c r="C5389" t="s">
        <v>43</v>
      </c>
      <c r="D5389" s="1">
        <v>44484</v>
      </c>
      <c r="E5389" s="4">
        <v>10451</v>
      </c>
      <c r="F5389">
        <v>476</v>
      </c>
    </row>
    <row r="5390" spans="1:6" x14ac:dyDescent="0.25">
      <c r="A5390" t="s">
        <v>53</v>
      </c>
      <c r="B5390" t="s">
        <v>9</v>
      </c>
      <c r="C5390" t="s">
        <v>36</v>
      </c>
      <c r="D5390" s="1">
        <v>44484</v>
      </c>
      <c r="E5390" s="4">
        <v>11144</v>
      </c>
      <c r="F5390">
        <v>1400</v>
      </c>
    </row>
    <row r="5391" spans="1:6" x14ac:dyDescent="0.25">
      <c r="A5391" t="s">
        <v>25</v>
      </c>
      <c r="B5391" t="s">
        <v>6</v>
      </c>
      <c r="C5391" t="s">
        <v>7</v>
      </c>
      <c r="D5391" s="1">
        <v>44484</v>
      </c>
      <c r="E5391" s="4">
        <v>7504</v>
      </c>
      <c r="F5391">
        <v>536</v>
      </c>
    </row>
    <row r="5392" spans="1:6" x14ac:dyDescent="0.25">
      <c r="A5392" t="s">
        <v>40</v>
      </c>
      <c r="B5392" t="s">
        <v>9</v>
      </c>
      <c r="C5392" t="s">
        <v>50</v>
      </c>
      <c r="D5392" s="1">
        <v>44484</v>
      </c>
      <c r="E5392" s="4">
        <v>2590</v>
      </c>
      <c r="F5392">
        <v>113</v>
      </c>
    </row>
    <row r="5393" spans="1:6" x14ac:dyDescent="0.25">
      <c r="A5393" t="s">
        <v>20</v>
      </c>
      <c r="B5393" t="s">
        <v>16</v>
      </c>
      <c r="C5393" t="s">
        <v>31</v>
      </c>
      <c r="D5393" s="1">
        <v>44484</v>
      </c>
      <c r="E5393" s="4">
        <v>8610</v>
      </c>
      <c r="F5393">
        <v>615</v>
      </c>
    </row>
    <row r="5394" spans="1:6" x14ac:dyDescent="0.25">
      <c r="A5394" t="s">
        <v>13</v>
      </c>
      <c r="B5394" t="s">
        <v>27</v>
      </c>
      <c r="C5394" t="s">
        <v>12</v>
      </c>
      <c r="D5394" s="1">
        <v>44484</v>
      </c>
      <c r="E5394" s="4">
        <v>5180</v>
      </c>
      <c r="F5394">
        <v>346</v>
      </c>
    </row>
    <row r="5395" spans="1:6" x14ac:dyDescent="0.25">
      <c r="A5395" t="s">
        <v>37</v>
      </c>
      <c r="B5395" t="s">
        <v>21</v>
      </c>
      <c r="C5395" t="s">
        <v>47</v>
      </c>
      <c r="D5395" s="1">
        <v>44484</v>
      </c>
      <c r="E5395" s="4">
        <v>5866</v>
      </c>
      <c r="F5395">
        <v>392</v>
      </c>
    </row>
    <row r="5396" spans="1:6" x14ac:dyDescent="0.25">
      <c r="A5396" t="s">
        <v>34</v>
      </c>
      <c r="B5396" t="s">
        <v>6</v>
      </c>
      <c r="C5396" t="s">
        <v>36</v>
      </c>
      <c r="D5396" s="1">
        <v>44484</v>
      </c>
      <c r="E5396" s="4">
        <v>1204</v>
      </c>
      <c r="F5396">
        <v>134</v>
      </c>
    </row>
    <row r="5397" spans="1:6" x14ac:dyDescent="0.25">
      <c r="A5397" t="s">
        <v>23</v>
      </c>
      <c r="B5397" t="s">
        <v>11</v>
      </c>
      <c r="C5397" t="s">
        <v>47</v>
      </c>
      <c r="D5397" s="1">
        <v>44484</v>
      </c>
      <c r="E5397" s="4">
        <v>1855</v>
      </c>
      <c r="F5397">
        <v>124</v>
      </c>
    </row>
    <row r="5398" spans="1:6" x14ac:dyDescent="0.25">
      <c r="A5398" t="s">
        <v>33</v>
      </c>
      <c r="B5398" t="s">
        <v>21</v>
      </c>
      <c r="C5398" t="s">
        <v>30</v>
      </c>
      <c r="D5398" s="1">
        <v>44484</v>
      </c>
      <c r="E5398" s="4">
        <v>553</v>
      </c>
      <c r="F5398">
        <v>30</v>
      </c>
    </row>
    <row r="5399" spans="1:6" x14ac:dyDescent="0.25">
      <c r="A5399" t="s">
        <v>33</v>
      </c>
      <c r="B5399" t="s">
        <v>27</v>
      </c>
      <c r="C5399" t="s">
        <v>44</v>
      </c>
      <c r="D5399" s="1">
        <v>44484</v>
      </c>
      <c r="E5399" s="4">
        <v>7567</v>
      </c>
      <c r="F5399">
        <v>316</v>
      </c>
    </row>
    <row r="5400" spans="1:6" x14ac:dyDescent="0.25">
      <c r="A5400" t="s">
        <v>34</v>
      </c>
      <c r="B5400" t="s">
        <v>9</v>
      </c>
      <c r="C5400" t="s">
        <v>19</v>
      </c>
      <c r="D5400" s="1">
        <v>44484</v>
      </c>
      <c r="E5400" s="4">
        <v>2534</v>
      </c>
      <c r="F5400">
        <v>141</v>
      </c>
    </row>
    <row r="5401" spans="1:6" x14ac:dyDescent="0.25">
      <c r="A5401" t="s">
        <v>40</v>
      </c>
      <c r="B5401" t="s">
        <v>6</v>
      </c>
      <c r="C5401" t="s">
        <v>7</v>
      </c>
      <c r="D5401" s="1">
        <v>44484</v>
      </c>
      <c r="E5401" s="4">
        <v>5999</v>
      </c>
      <c r="F5401">
        <v>400</v>
      </c>
    </row>
    <row r="5402" spans="1:6" x14ac:dyDescent="0.25">
      <c r="A5402" t="s">
        <v>57</v>
      </c>
      <c r="B5402" t="s">
        <v>21</v>
      </c>
      <c r="C5402" t="s">
        <v>35</v>
      </c>
      <c r="D5402" s="1">
        <v>44484</v>
      </c>
      <c r="E5402" s="4">
        <v>6601</v>
      </c>
      <c r="F5402">
        <v>389</v>
      </c>
    </row>
    <row r="5403" spans="1:6" x14ac:dyDescent="0.25">
      <c r="A5403" t="s">
        <v>13</v>
      </c>
      <c r="B5403" t="s">
        <v>27</v>
      </c>
      <c r="C5403" t="s">
        <v>42</v>
      </c>
      <c r="D5403" s="1">
        <v>44484</v>
      </c>
      <c r="E5403" s="4">
        <v>8554</v>
      </c>
      <c r="F5403">
        <v>611</v>
      </c>
    </row>
    <row r="5404" spans="1:6" x14ac:dyDescent="0.25">
      <c r="A5404" t="s">
        <v>10</v>
      </c>
      <c r="B5404" t="s">
        <v>11</v>
      </c>
      <c r="C5404" t="s">
        <v>19</v>
      </c>
      <c r="D5404" s="1">
        <v>44484</v>
      </c>
      <c r="E5404" s="4">
        <v>2436</v>
      </c>
      <c r="F5404">
        <v>144</v>
      </c>
    </row>
    <row r="5405" spans="1:6" x14ac:dyDescent="0.25">
      <c r="A5405" t="s">
        <v>41</v>
      </c>
      <c r="B5405" t="s">
        <v>21</v>
      </c>
      <c r="C5405" t="s">
        <v>44</v>
      </c>
      <c r="D5405" s="1">
        <v>44484</v>
      </c>
      <c r="E5405" s="4">
        <v>3997</v>
      </c>
      <c r="F5405">
        <v>174</v>
      </c>
    </row>
    <row r="5406" spans="1:6" x14ac:dyDescent="0.25">
      <c r="A5406" t="s">
        <v>25</v>
      </c>
      <c r="B5406" t="s">
        <v>6</v>
      </c>
      <c r="C5406" t="s">
        <v>22</v>
      </c>
      <c r="D5406" s="1">
        <v>44484</v>
      </c>
      <c r="E5406" s="4">
        <v>7014</v>
      </c>
      <c r="F5406">
        <v>910</v>
      </c>
    </row>
    <row r="5407" spans="1:6" x14ac:dyDescent="0.25">
      <c r="A5407" t="s">
        <v>25</v>
      </c>
      <c r="B5407" t="s">
        <v>21</v>
      </c>
      <c r="C5407" t="s">
        <v>26</v>
      </c>
      <c r="D5407" s="1">
        <v>44484</v>
      </c>
      <c r="E5407" s="4">
        <v>4298</v>
      </c>
      <c r="F5407">
        <v>391</v>
      </c>
    </row>
    <row r="5408" spans="1:6" x14ac:dyDescent="0.25">
      <c r="A5408" t="s">
        <v>5</v>
      </c>
      <c r="B5408" t="s">
        <v>27</v>
      </c>
      <c r="C5408" t="s">
        <v>47</v>
      </c>
      <c r="D5408" s="1">
        <v>44484</v>
      </c>
      <c r="E5408" s="4">
        <v>3500</v>
      </c>
      <c r="F5408">
        <v>219</v>
      </c>
    </row>
    <row r="5409" spans="1:6" x14ac:dyDescent="0.25">
      <c r="A5409" t="s">
        <v>10</v>
      </c>
      <c r="B5409" t="s">
        <v>16</v>
      </c>
      <c r="C5409" t="s">
        <v>26</v>
      </c>
      <c r="D5409" s="1">
        <v>44487</v>
      </c>
      <c r="E5409" s="4">
        <v>4158</v>
      </c>
      <c r="F5409">
        <v>320</v>
      </c>
    </row>
    <row r="5410" spans="1:6" x14ac:dyDescent="0.25">
      <c r="A5410" t="s">
        <v>53</v>
      </c>
      <c r="B5410" t="s">
        <v>6</v>
      </c>
      <c r="C5410" t="s">
        <v>48</v>
      </c>
      <c r="D5410" s="1">
        <v>44487</v>
      </c>
      <c r="E5410" s="4">
        <v>7560</v>
      </c>
      <c r="F5410">
        <v>291</v>
      </c>
    </row>
    <row r="5411" spans="1:6" x14ac:dyDescent="0.25">
      <c r="A5411" t="s">
        <v>49</v>
      </c>
      <c r="B5411" t="s">
        <v>9</v>
      </c>
      <c r="C5411" t="s">
        <v>22</v>
      </c>
      <c r="D5411" s="1">
        <v>44487</v>
      </c>
      <c r="E5411" s="4">
        <v>5453</v>
      </c>
      <c r="F5411">
        <v>606</v>
      </c>
    </row>
    <row r="5412" spans="1:6" x14ac:dyDescent="0.25">
      <c r="A5412" t="s">
        <v>49</v>
      </c>
      <c r="B5412" t="s">
        <v>21</v>
      </c>
      <c r="C5412" t="s">
        <v>52</v>
      </c>
      <c r="D5412" s="1">
        <v>44487</v>
      </c>
      <c r="E5412" s="4">
        <v>7763</v>
      </c>
      <c r="F5412">
        <v>700</v>
      </c>
    </row>
    <row r="5413" spans="1:6" x14ac:dyDescent="0.25">
      <c r="A5413" t="s">
        <v>49</v>
      </c>
      <c r="B5413" t="s">
        <v>21</v>
      </c>
      <c r="C5413" t="s">
        <v>12</v>
      </c>
      <c r="D5413" s="1">
        <v>44487</v>
      </c>
      <c r="E5413" s="4">
        <v>9373</v>
      </c>
      <c r="F5413">
        <v>586</v>
      </c>
    </row>
    <row r="5414" spans="1:6" x14ac:dyDescent="0.25">
      <c r="A5414" t="s">
        <v>39</v>
      </c>
      <c r="B5414" t="s">
        <v>27</v>
      </c>
      <c r="C5414" t="s">
        <v>12</v>
      </c>
      <c r="D5414" s="1">
        <v>44487</v>
      </c>
      <c r="E5414" s="4">
        <v>1281</v>
      </c>
      <c r="F5414">
        <v>86</v>
      </c>
    </row>
    <row r="5415" spans="1:6" x14ac:dyDescent="0.25">
      <c r="A5415" t="s">
        <v>53</v>
      </c>
      <c r="B5415" t="s">
        <v>16</v>
      </c>
      <c r="C5415" t="s">
        <v>14</v>
      </c>
      <c r="D5415" s="1">
        <v>44487</v>
      </c>
      <c r="E5415" s="4">
        <v>3633</v>
      </c>
      <c r="F5415">
        <v>606</v>
      </c>
    </row>
    <row r="5416" spans="1:6" x14ac:dyDescent="0.25">
      <c r="A5416" t="s">
        <v>54</v>
      </c>
      <c r="B5416" t="s">
        <v>9</v>
      </c>
      <c r="C5416" t="s">
        <v>35</v>
      </c>
      <c r="D5416" s="1">
        <v>44487</v>
      </c>
      <c r="E5416" s="4">
        <v>280</v>
      </c>
      <c r="F5416">
        <v>15</v>
      </c>
    </row>
    <row r="5417" spans="1:6" x14ac:dyDescent="0.25">
      <c r="A5417" t="s">
        <v>23</v>
      </c>
      <c r="B5417" t="s">
        <v>27</v>
      </c>
      <c r="C5417" t="s">
        <v>42</v>
      </c>
      <c r="D5417" s="1">
        <v>44487</v>
      </c>
      <c r="E5417" s="4">
        <v>17752</v>
      </c>
      <c r="F5417">
        <v>1190</v>
      </c>
    </row>
    <row r="5418" spans="1:6" x14ac:dyDescent="0.25">
      <c r="A5418" t="s">
        <v>51</v>
      </c>
      <c r="B5418" t="s">
        <v>21</v>
      </c>
      <c r="C5418" t="s">
        <v>50</v>
      </c>
      <c r="D5418" s="1">
        <v>44487</v>
      </c>
      <c r="E5418" s="4">
        <v>847</v>
      </c>
      <c r="F5418">
        <v>39</v>
      </c>
    </row>
    <row r="5419" spans="1:6" x14ac:dyDescent="0.25">
      <c r="A5419" t="s">
        <v>39</v>
      </c>
      <c r="B5419" t="s">
        <v>11</v>
      </c>
      <c r="C5419" t="s">
        <v>7</v>
      </c>
      <c r="D5419" s="1">
        <v>44487</v>
      </c>
      <c r="E5419" s="4">
        <v>1638</v>
      </c>
      <c r="F5419">
        <v>117</v>
      </c>
    </row>
    <row r="5420" spans="1:6" x14ac:dyDescent="0.25">
      <c r="A5420" t="s">
        <v>25</v>
      </c>
      <c r="B5420" t="s">
        <v>11</v>
      </c>
      <c r="C5420" t="s">
        <v>35</v>
      </c>
      <c r="D5420" s="1">
        <v>44487</v>
      </c>
      <c r="E5420" s="4">
        <v>1589</v>
      </c>
      <c r="F5420">
        <v>94</v>
      </c>
    </row>
    <row r="5421" spans="1:6" x14ac:dyDescent="0.25">
      <c r="A5421" t="s">
        <v>56</v>
      </c>
      <c r="B5421" t="s">
        <v>6</v>
      </c>
      <c r="C5421" t="s">
        <v>30</v>
      </c>
      <c r="D5421" s="1">
        <v>44487</v>
      </c>
      <c r="E5421" s="4">
        <v>7574</v>
      </c>
      <c r="F5421">
        <v>421</v>
      </c>
    </row>
    <row r="5422" spans="1:6" x14ac:dyDescent="0.25">
      <c r="A5422" t="s">
        <v>56</v>
      </c>
      <c r="B5422" t="s">
        <v>6</v>
      </c>
      <c r="C5422" t="s">
        <v>36</v>
      </c>
      <c r="D5422" s="1">
        <v>44487</v>
      </c>
      <c r="E5422" s="4">
        <v>11564</v>
      </c>
      <c r="F5422">
        <v>1680</v>
      </c>
    </row>
    <row r="5423" spans="1:6" x14ac:dyDescent="0.25">
      <c r="A5423" t="s">
        <v>33</v>
      </c>
      <c r="B5423" t="s">
        <v>27</v>
      </c>
      <c r="C5423" t="s">
        <v>31</v>
      </c>
      <c r="D5423" s="1">
        <v>44487</v>
      </c>
      <c r="E5423" s="4">
        <v>784</v>
      </c>
      <c r="F5423">
        <v>56</v>
      </c>
    </row>
    <row r="5424" spans="1:6" x14ac:dyDescent="0.25">
      <c r="A5424" t="s">
        <v>39</v>
      </c>
      <c r="B5424" t="s">
        <v>9</v>
      </c>
      <c r="C5424" t="s">
        <v>7</v>
      </c>
      <c r="D5424" s="1">
        <v>44487</v>
      </c>
      <c r="E5424" s="4">
        <v>2100</v>
      </c>
      <c r="F5424">
        <v>132</v>
      </c>
    </row>
    <row r="5425" spans="1:6" x14ac:dyDescent="0.25">
      <c r="A5425" t="s">
        <v>25</v>
      </c>
      <c r="B5425" t="s">
        <v>16</v>
      </c>
      <c r="C5425" t="s">
        <v>28</v>
      </c>
      <c r="D5425" s="1">
        <v>44487</v>
      </c>
      <c r="E5425" s="4">
        <v>10640</v>
      </c>
      <c r="F5425">
        <v>1540</v>
      </c>
    </row>
    <row r="5426" spans="1:6" x14ac:dyDescent="0.25">
      <c r="A5426" t="s">
        <v>32</v>
      </c>
      <c r="B5426" t="s">
        <v>9</v>
      </c>
      <c r="C5426" t="s">
        <v>28</v>
      </c>
      <c r="D5426" s="1">
        <v>44487</v>
      </c>
      <c r="E5426" s="4">
        <v>6006</v>
      </c>
      <c r="F5426">
        <v>980</v>
      </c>
    </row>
    <row r="5427" spans="1:6" x14ac:dyDescent="0.25">
      <c r="A5427" t="s">
        <v>40</v>
      </c>
      <c r="B5427" t="s">
        <v>6</v>
      </c>
      <c r="C5427" t="s">
        <v>47</v>
      </c>
      <c r="D5427" s="1">
        <v>44487</v>
      </c>
      <c r="E5427" s="4">
        <v>483</v>
      </c>
      <c r="F5427">
        <v>31</v>
      </c>
    </row>
    <row r="5428" spans="1:6" x14ac:dyDescent="0.25">
      <c r="A5428" t="s">
        <v>33</v>
      </c>
      <c r="B5428" t="s">
        <v>21</v>
      </c>
      <c r="C5428" t="s">
        <v>28</v>
      </c>
      <c r="D5428" s="1">
        <v>44487</v>
      </c>
      <c r="E5428" s="4">
        <v>13804</v>
      </c>
      <c r="F5428">
        <v>1960</v>
      </c>
    </row>
    <row r="5429" spans="1:6" x14ac:dyDescent="0.25">
      <c r="A5429" t="s">
        <v>54</v>
      </c>
      <c r="B5429" t="s">
        <v>11</v>
      </c>
      <c r="C5429" t="s">
        <v>48</v>
      </c>
      <c r="D5429" s="1">
        <v>44487</v>
      </c>
      <c r="E5429" s="4">
        <v>2975</v>
      </c>
      <c r="F5429">
        <v>115</v>
      </c>
    </row>
    <row r="5430" spans="1:6" x14ac:dyDescent="0.25">
      <c r="A5430" t="s">
        <v>40</v>
      </c>
      <c r="B5430" t="s">
        <v>16</v>
      </c>
      <c r="C5430" t="s">
        <v>44</v>
      </c>
      <c r="D5430" s="1">
        <v>44487</v>
      </c>
      <c r="E5430" s="4">
        <v>1407</v>
      </c>
      <c r="F5430">
        <v>62</v>
      </c>
    </row>
    <row r="5431" spans="1:6" x14ac:dyDescent="0.25">
      <c r="A5431" t="s">
        <v>41</v>
      </c>
      <c r="B5431" t="s">
        <v>27</v>
      </c>
      <c r="C5431" t="s">
        <v>22</v>
      </c>
      <c r="D5431" s="1">
        <v>44487</v>
      </c>
      <c r="E5431" s="4">
        <v>245</v>
      </c>
      <c r="F5431">
        <v>31</v>
      </c>
    </row>
    <row r="5432" spans="1:6" x14ac:dyDescent="0.25">
      <c r="A5432" t="s">
        <v>34</v>
      </c>
      <c r="B5432" t="s">
        <v>6</v>
      </c>
      <c r="C5432" t="s">
        <v>14</v>
      </c>
      <c r="D5432" s="1">
        <v>44487</v>
      </c>
      <c r="E5432" s="4">
        <v>1106</v>
      </c>
      <c r="F5432">
        <v>139</v>
      </c>
    </row>
    <row r="5433" spans="1:6" x14ac:dyDescent="0.25">
      <c r="A5433" t="s">
        <v>15</v>
      </c>
      <c r="B5433" t="s">
        <v>16</v>
      </c>
      <c r="C5433" t="s">
        <v>28</v>
      </c>
      <c r="D5433" s="1">
        <v>44487</v>
      </c>
      <c r="E5433" s="4">
        <v>1169</v>
      </c>
      <c r="F5433">
        <v>167</v>
      </c>
    </row>
    <row r="5434" spans="1:6" x14ac:dyDescent="0.25">
      <c r="A5434" t="s">
        <v>34</v>
      </c>
      <c r="B5434" t="s">
        <v>27</v>
      </c>
      <c r="C5434" t="s">
        <v>50</v>
      </c>
      <c r="D5434" s="1">
        <v>44487</v>
      </c>
      <c r="E5434" s="4">
        <v>343</v>
      </c>
      <c r="F5434">
        <v>16</v>
      </c>
    </row>
    <row r="5435" spans="1:6" x14ac:dyDescent="0.25">
      <c r="A5435" t="s">
        <v>41</v>
      </c>
      <c r="B5435" t="s">
        <v>27</v>
      </c>
      <c r="C5435" t="s">
        <v>17</v>
      </c>
      <c r="D5435" s="1">
        <v>44487</v>
      </c>
      <c r="E5435" s="4">
        <v>5558</v>
      </c>
      <c r="F5435">
        <v>242</v>
      </c>
    </row>
    <row r="5436" spans="1:6" x14ac:dyDescent="0.25">
      <c r="A5436" t="s">
        <v>32</v>
      </c>
      <c r="B5436" t="s">
        <v>9</v>
      </c>
      <c r="C5436" t="s">
        <v>47</v>
      </c>
      <c r="D5436" s="1">
        <v>44487</v>
      </c>
      <c r="E5436" s="4">
        <v>357</v>
      </c>
      <c r="F5436">
        <v>23</v>
      </c>
    </row>
    <row r="5437" spans="1:6" x14ac:dyDescent="0.25">
      <c r="A5437" t="s">
        <v>25</v>
      </c>
      <c r="B5437" t="s">
        <v>27</v>
      </c>
      <c r="C5437" t="s">
        <v>52</v>
      </c>
      <c r="D5437" s="1">
        <v>44487</v>
      </c>
      <c r="E5437" s="4">
        <v>28</v>
      </c>
      <c r="F5437">
        <v>3</v>
      </c>
    </row>
    <row r="5438" spans="1:6" x14ac:dyDescent="0.25">
      <c r="A5438" t="s">
        <v>33</v>
      </c>
      <c r="B5438" t="s">
        <v>9</v>
      </c>
      <c r="C5438" t="s">
        <v>17</v>
      </c>
      <c r="D5438" s="1">
        <v>44487</v>
      </c>
      <c r="E5438" s="4">
        <v>3192</v>
      </c>
      <c r="F5438">
        <v>146</v>
      </c>
    </row>
    <row r="5439" spans="1:6" x14ac:dyDescent="0.25">
      <c r="A5439" t="s">
        <v>49</v>
      </c>
      <c r="B5439" t="s">
        <v>11</v>
      </c>
      <c r="C5439" t="s">
        <v>44</v>
      </c>
      <c r="D5439" s="1">
        <v>44487</v>
      </c>
      <c r="E5439" s="4">
        <v>3493</v>
      </c>
      <c r="F5439">
        <v>146</v>
      </c>
    </row>
    <row r="5440" spans="1:6" x14ac:dyDescent="0.25">
      <c r="A5440" t="s">
        <v>34</v>
      </c>
      <c r="B5440" t="s">
        <v>9</v>
      </c>
      <c r="C5440" t="s">
        <v>44</v>
      </c>
      <c r="D5440" s="1">
        <v>44487</v>
      </c>
      <c r="E5440" s="4">
        <v>6335</v>
      </c>
      <c r="F5440">
        <v>264</v>
      </c>
    </row>
    <row r="5441" spans="1:6" x14ac:dyDescent="0.25">
      <c r="A5441" t="s">
        <v>10</v>
      </c>
      <c r="B5441" t="s">
        <v>21</v>
      </c>
      <c r="C5441" t="s">
        <v>12</v>
      </c>
      <c r="D5441" s="1">
        <v>44487</v>
      </c>
      <c r="E5441" s="4">
        <v>12474</v>
      </c>
      <c r="F5441">
        <v>840</v>
      </c>
    </row>
    <row r="5442" spans="1:6" x14ac:dyDescent="0.25">
      <c r="A5442" t="s">
        <v>33</v>
      </c>
      <c r="B5442" t="s">
        <v>9</v>
      </c>
      <c r="C5442" t="s">
        <v>7</v>
      </c>
      <c r="D5442" s="1">
        <v>44487</v>
      </c>
      <c r="E5442" s="4">
        <v>630</v>
      </c>
      <c r="F5442">
        <v>45</v>
      </c>
    </row>
    <row r="5443" spans="1:6" x14ac:dyDescent="0.25">
      <c r="A5443" t="s">
        <v>40</v>
      </c>
      <c r="B5443" t="s">
        <v>21</v>
      </c>
      <c r="C5443" t="s">
        <v>48</v>
      </c>
      <c r="D5443" s="1">
        <v>44487</v>
      </c>
      <c r="E5443" s="4">
        <v>6657</v>
      </c>
      <c r="F5443">
        <v>267</v>
      </c>
    </row>
    <row r="5444" spans="1:6" x14ac:dyDescent="0.25">
      <c r="A5444" t="s">
        <v>49</v>
      </c>
      <c r="B5444" t="s">
        <v>21</v>
      </c>
      <c r="C5444" t="s">
        <v>22</v>
      </c>
      <c r="D5444" s="1">
        <v>44487</v>
      </c>
      <c r="E5444" s="4">
        <v>2275</v>
      </c>
      <c r="F5444">
        <v>253</v>
      </c>
    </row>
    <row r="5445" spans="1:6" x14ac:dyDescent="0.25">
      <c r="A5445" t="s">
        <v>37</v>
      </c>
      <c r="B5445" t="s">
        <v>9</v>
      </c>
      <c r="C5445" t="s">
        <v>22</v>
      </c>
      <c r="D5445" s="1">
        <v>44487</v>
      </c>
      <c r="E5445" s="4">
        <v>5110</v>
      </c>
      <c r="F5445">
        <v>511</v>
      </c>
    </row>
    <row r="5446" spans="1:6" x14ac:dyDescent="0.25">
      <c r="A5446" t="s">
        <v>8</v>
      </c>
      <c r="B5446" t="s">
        <v>21</v>
      </c>
      <c r="C5446" t="s">
        <v>30</v>
      </c>
      <c r="D5446" s="1">
        <v>44487</v>
      </c>
      <c r="E5446" s="4">
        <v>1743</v>
      </c>
      <c r="F5446">
        <v>88</v>
      </c>
    </row>
    <row r="5447" spans="1:6" x14ac:dyDescent="0.25">
      <c r="A5447" t="s">
        <v>49</v>
      </c>
      <c r="B5447" t="s">
        <v>9</v>
      </c>
      <c r="C5447" t="s">
        <v>24</v>
      </c>
      <c r="D5447" s="1">
        <v>44487</v>
      </c>
      <c r="E5447" s="4">
        <v>6860</v>
      </c>
      <c r="F5447">
        <v>343</v>
      </c>
    </row>
    <row r="5448" spans="1:6" x14ac:dyDescent="0.25">
      <c r="A5448" t="s">
        <v>37</v>
      </c>
      <c r="B5448" t="s">
        <v>6</v>
      </c>
      <c r="C5448" t="s">
        <v>30</v>
      </c>
      <c r="D5448" s="1">
        <v>44487</v>
      </c>
      <c r="E5448" s="4">
        <v>9940</v>
      </c>
      <c r="F5448">
        <v>524</v>
      </c>
    </row>
    <row r="5449" spans="1:6" x14ac:dyDescent="0.25">
      <c r="A5449" t="s">
        <v>10</v>
      </c>
      <c r="B5449" t="s">
        <v>16</v>
      </c>
      <c r="C5449" t="s">
        <v>28</v>
      </c>
      <c r="D5449" s="1">
        <v>44487</v>
      </c>
      <c r="E5449" s="4">
        <v>896</v>
      </c>
      <c r="F5449">
        <v>150</v>
      </c>
    </row>
    <row r="5450" spans="1:6" x14ac:dyDescent="0.25">
      <c r="A5450" t="s">
        <v>54</v>
      </c>
      <c r="B5450" t="s">
        <v>27</v>
      </c>
      <c r="C5450" t="s">
        <v>26</v>
      </c>
      <c r="D5450" s="1">
        <v>44487</v>
      </c>
      <c r="E5450" s="4">
        <v>1757</v>
      </c>
      <c r="F5450">
        <v>136</v>
      </c>
    </row>
    <row r="5451" spans="1:6" x14ac:dyDescent="0.25">
      <c r="A5451" t="s">
        <v>34</v>
      </c>
      <c r="B5451" t="s">
        <v>27</v>
      </c>
      <c r="C5451" t="s">
        <v>30</v>
      </c>
      <c r="D5451" s="1">
        <v>44487</v>
      </c>
      <c r="E5451" s="4">
        <v>1568</v>
      </c>
      <c r="F5451">
        <v>88</v>
      </c>
    </row>
    <row r="5452" spans="1:6" x14ac:dyDescent="0.25">
      <c r="A5452" t="s">
        <v>56</v>
      </c>
      <c r="B5452" t="s">
        <v>11</v>
      </c>
      <c r="C5452" t="s">
        <v>36</v>
      </c>
      <c r="D5452" s="1">
        <v>44487</v>
      </c>
      <c r="E5452" s="4">
        <v>6454</v>
      </c>
      <c r="F5452">
        <v>910</v>
      </c>
    </row>
    <row r="5453" spans="1:6" x14ac:dyDescent="0.25">
      <c r="A5453" t="s">
        <v>10</v>
      </c>
      <c r="B5453" t="s">
        <v>6</v>
      </c>
      <c r="C5453" t="s">
        <v>44</v>
      </c>
      <c r="D5453" s="1">
        <v>44487</v>
      </c>
      <c r="E5453" s="4">
        <v>497</v>
      </c>
      <c r="F5453">
        <v>23</v>
      </c>
    </row>
    <row r="5454" spans="1:6" x14ac:dyDescent="0.25">
      <c r="A5454" t="s">
        <v>18</v>
      </c>
      <c r="B5454" t="s">
        <v>11</v>
      </c>
      <c r="C5454" t="s">
        <v>12</v>
      </c>
      <c r="D5454" s="1">
        <v>44487</v>
      </c>
      <c r="E5454" s="4">
        <v>7210</v>
      </c>
      <c r="F5454">
        <v>425</v>
      </c>
    </row>
    <row r="5455" spans="1:6" x14ac:dyDescent="0.25">
      <c r="A5455" t="s">
        <v>40</v>
      </c>
      <c r="B5455" t="s">
        <v>16</v>
      </c>
      <c r="C5455" t="s">
        <v>28</v>
      </c>
      <c r="D5455" s="1">
        <v>44487</v>
      </c>
      <c r="E5455" s="4">
        <v>11319</v>
      </c>
      <c r="F5455">
        <v>1610</v>
      </c>
    </row>
    <row r="5456" spans="1:6" x14ac:dyDescent="0.25">
      <c r="A5456" t="s">
        <v>23</v>
      </c>
      <c r="B5456" t="s">
        <v>27</v>
      </c>
      <c r="C5456" t="s">
        <v>47</v>
      </c>
      <c r="D5456" s="1">
        <v>44487</v>
      </c>
      <c r="E5456" s="4">
        <v>10388</v>
      </c>
      <c r="F5456">
        <v>693</v>
      </c>
    </row>
    <row r="5457" spans="1:6" x14ac:dyDescent="0.25">
      <c r="A5457" t="s">
        <v>37</v>
      </c>
      <c r="B5457" t="s">
        <v>21</v>
      </c>
      <c r="C5457" t="s">
        <v>26</v>
      </c>
      <c r="D5457" s="1">
        <v>44487</v>
      </c>
      <c r="E5457" s="4">
        <v>2086</v>
      </c>
      <c r="F5457">
        <v>161</v>
      </c>
    </row>
    <row r="5458" spans="1:6" x14ac:dyDescent="0.25">
      <c r="A5458" t="s">
        <v>5</v>
      </c>
      <c r="B5458" t="s">
        <v>27</v>
      </c>
      <c r="C5458" t="s">
        <v>30</v>
      </c>
      <c r="D5458" s="1">
        <v>44487</v>
      </c>
      <c r="E5458" s="4">
        <v>8750</v>
      </c>
      <c r="F5458">
        <v>487</v>
      </c>
    </row>
    <row r="5459" spans="1:6" x14ac:dyDescent="0.25">
      <c r="A5459" t="s">
        <v>13</v>
      </c>
      <c r="B5459" t="s">
        <v>16</v>
      </c>
      <c r="C5459" t="s">
        <v>14</v>
      </c>
      <c r="D5459" s="1">
        <v>44488</v>
      </c>
      <c r="E5459" s="4">
        <v>5775</v>
      </c>
      <c r="F5459">
        <v>840</v>
      </c>
    </row>
    <row r="5460" spans="1:6" x14ac:dyDescent="0.25">
      <c r="A5460" t="s">
        <v>51</v>
      </c>
      <c r="B5460" t="s">
        <v>21</v>
      </c>
      <c r="C5460" t="s">
        <v>52</v>
      </c>
      <c r="D5460" s="1">
        <v>44488</v>
      </c>
      <c r="E5460" s="4">
        <v>16604</v>
      </c>
      <c r="F5460">
        <v>1680</v>
      </c>
    </row>
    <row r="5461" spans="1:6" x14ac:dyDescent="0.25">
      <c r="A5461" t="s">
        <v>23</v>
      </c>
      <c r="B5461" t="s">
        <v>16</v>
      </c>
      <c r="C5461" t="s">
        <v>7</v>
      </c>
      <c r="D5461" s="1">
        <v>44488</v>
      </c>
      <c r="E5461" s="4">
        <v>5348</v>
      </c>
      <c r="F5461">
        <v>357</v>
      </c>
    </row>
    <row r="5462" spans="1:6" x14ac:dyDescent="0.25">
      <c r="A5462" t="s">
        <v>57</v>
      </c>
      <c r="B5462" t="s">
        <v>27</v>
      </c>
      <c r="C5462" t="s">
        <v>35</v>
      </c>
      <c r="D5462" s="1">
        <v>44488</v>
      </c>
      <c r="E5462" s="4">
        <v>4613</v>
      </c>
      <c r="F5462">
        <v>257</v>
      </c>
    </row>
    <row r="5463" spans="1:6" x14ac:dyDescent="0.25">
      <c r="A5463" t="s">
        <v>41</v>
      </c>
      <c r="B5463" t="s">
        <v>6</v>
      </c>
      <c r="C5463" t="s">
        <v>7</v>
      </c>
      <c r="D5463" s="1">
        <v>44488</v>
      </c>
      <c r="E5463" s="4">
        <v>6811</v>
      </c>
      <c r="F5463">
        <v>487</v>
      </c>
    </row>
    <row r="5464" spans="1:6" x14ac:dyDescent="0.25">
      <c r="A5464" t="s">
        <v>23</v>
      </c>
      <c r="B5464" t="s">
        <v>11</v>
      </c>
      <c r="C5464" t="s">
        <v>38</v>
      </c>
      <c r="D5464" s="1">
        <v>44488</v>
      </c>
      <c r="E5464" s="4">
        <v>1330</v>
      </c>
      <c r="F5464">
        <v>50</v>
      </c>
    </row>
    <row r="5465" spans="1:6" x14ac:dyDescent="0.25">
      <c r="A5465" t="s">
        <v>57</v>
      </c>
      <c r="B5465" t="s">
        <v>16</v>
      </c>
      <c r="C5465" t="s">
        <v>44</v>
      </c>
      <c r="D5465" s="1">
        <v>44488</v>
      </c>
      <c r="E5465" s="4">
        <v>11501</v>
      </c>
      <c r="F5465">
        <v>523</v>
      </c>
    </row>
    <row r="5466" spans="1:6" x14ac:dyDescent="0.25">
      <c r="A5466" t="s">
        <v>34</v>
      </c>
      <c r="B5466" t="s">
        <v>16</v>
      </c>
      <c r="C5466" t="s">
        <v>12</v>
      </c>
      <c r="D5466" s="1">
        <v>44488</v>
      </c>
      <c r="E5466" s="4">
        <v>1407</v>
      </c>
      <c r="F5466">
        <v>94</v>
      </c>
    </row>
    <row r="5467" spans="1:6" x14ac:dyDescent="0.25">
      <c r="A5467" t="s">
        <v>57</v>
      </c>
      <c r="B5467" t="s">
        <v>16</v>
      </c>
      <c r="C5467" t="s">
        <v>19</v>
      </c>
      <c r="D5467" s="1">
        <v>44488</v>
      </c>
      <c r="E5467" s="4">
        <v>4249</v>
      </c>
      <c r="F5467">
        <v>266</v>
      </c>
    </row>
    <row r="5468" spans="1:6" x14ac:dyDescent="0.25">
      <c r="A5468" t="s">
        <v>32</v>
      </c>
      <c r="B5468" t="s">
        <v>11</v>
      </c>
      <c r="C5468" t="s">
        <v>26</v>
      </c>
      <c r="D5468" s="1">
        <v>44488</v>
      </c>
      <c r="E5468" s="4">
        <v>13377</v>
      </c>
      <c r="F5468">
        <v>1190</v>
      </c>
    </row>
    <row r="5469" spans="1:6" x14ac:dyDescent="0.25">
      <c r="A5469" t="s">
        <v>34</v>
      </c>
      <c r="B5469" t="s">
        <v>21</v>
      </c>
      <c r="C5469" t="s">
        <v>28</v>
      </c>
      <c r="D5469" s="1">
        <v>44488</v>
      </c>
      <c r="E5469" s="4">
        <v>3514</v>
      </c>
      <c r="F5469">
        <v>440</v>
      </c>
    </row>
    <row r="5470" spans="1:6" x14ac:dyDescent="0.25">
      <c r="A5470" t="s">
        <v>33</v>
      </c>
      <c r="B5470" t="s">
        <v>16</v>
      </c>
      <c r="C5470" t="s">
        <v>19</v>
      </c>
      <c r="D5470" s="1">
        <v>44488</v>
      </c>
      <c r="E5470" s="4">
        <v>1960</v>
      </c>
      <c r="F5470">
        <v>123</v>
      </c>
    </row>
    <row r="5471" spans="1:6" x14ac:dyDescent="0.25">
      <c r="A5471" t="s">
        <v>55</v>
      </c>
      <c r="B5471" t="s">
        <v>9</v>
      </c>
      <c r="C5471" t="s">
        <v>45</v>
      </c>
      <c r="D5471" s="1">
        <v>44488</v>
      </c>
      <c r="E5471" s="4">
        <v>9954</v>
      </c>
      <c r="F5471">
        <v>453</v>
      </c>
    </row>
    <row r="5472" spans="1:6" x14ac:dyDescent="0.25">
      <c r="A5472" t="s">
        <v>39</v>
      </c>
      <c r="B5472" t="s">
        <v>21</v>
      </c>
      <c r="C5472" t="s">
        <v>52</v>
      </c>
      <c r="D5472" s="1">
        <v>44488</v>
      </c>
      <c r="E5472" s="4">
        <v>5775</v>
      </c>
      <c r="F5472">
        <v>525</v>
      </c>
    </row>
    <row r="5473" spans="1:6" x14ac:dyDescent="0.25">
      <c r="A5473" t="s">
        <v>18</v>
      </c>
      <c r="B5473" t="s">
        <v>6</v>
      </c>
      <c r="C5473" t="s">
        <v>28</v>
      </c>
      <c r="D5473" s="1">
        <v>44488</v>
      </c>
      <c r="E5473" s="4">
        <v>12537</v>
      </c>
      <c r="F5473">
        <v>1820</v>
      </c>
    </row>
    <row r="5474" spans="1:6" x14ac:dyDescent="0.25">
      <c r="A5474" t="s">
        <v>39</v>
      </c>
      <c r="B5474" t="s">
        <v>11</v>
      </c>
      <c r="C5474" t="s">
        <v>48</v>
      </c>
      <c r="D5474" s="1">
        <v>44488</v>
      </c>
      <c r="E5474" s="4">
        <v>875</v>
      </c>
      <c r="F5474">
        <v>33</v>
      </c>
    </row>
    <row r="5475" spans="1:6" x14ac:dyDescent="0.25">
      <c r="A5475" t="s">
        <v>57</v>
      </c>
      <c r="B5475" t="s">
        <v>27</v>
      </c>
      <c r="C5475" t="s">
        <v>52</v>
      </c>
      <c r="D5475" s="1">
        <v>44488</v>
      </c>
      <c r="E5475" s="4">
        <v>3220</v>
      </c>
      <c r="F5475">
        <v>322</v>
      </c>
    </row>
    <row r="5476" spans="1:6" x14ac:dyDescent="0.25">
      <c r="A5476" t="s">
        <v>57</v>
      </c>
      <c r="B5476" t="s">
        <v>16</v>
      </c>
      <c r="C5476" t="s">
        <v>22</v>
      </c>
      <c r="D5476" s="1">
        <v>44488</v>
      </c>
      <c r="E5476" s="4">
        <v>2408</v>
      </c>
      <c r="F5476">
        <v>268</v>
      </c>
    </row>
    <row r="5477" spans="1:6" x14ac:dyDescent="0.25">
      <c r="A5477" t="s">
        <v>5</v>
      </c>
      <c r="B5477" t="s">
        <v>11</v>
      </c>
      <c r="C5477" t="s">
        <v>24</v>
      </c>
      <c r="D5477" s="1">
        <v>44488</v>
      </c>
      <c r="E5477" s="4">
        <v>10892</v>
      </c>
      <c r="F5477">
        <v>545</v>
      </c>
    </row>
    <row r="5478" spans="1:6" x14ac:dyDescent="0.25">
      <c r="A5478" t="s">
        <v>34</v>
      </c>
      <c r="B5478" t="s">
        <v>21</v>
      </c>
      <c r="C5478" t="s">
        <v>17</v>
      </c>
      <c r="D5478" s="1">
        <v>44488</v>
      </c>
      <c r="E5478" s="4">
        <v>6706</v>
      </c>
      <c r="F5478">
        <v>305</v>
      </c>
    </row>
    <row r="5479" spans="1:6" x14ac:dyDescent="0.25">
      <c r="A5479" t="s">
        <v>23</v>
      </c>
      <c r="B5479" t="s">
        <v>9</v>
      </c>
      <c r="C5479" t="s">
        <v>14</v>
      </c>
      <c r="D5479" s="1">
        <v>44488</v>
      </c>
      <c r="E5479" s="4">
        <v>4599</v>
      </c>
      <c r="F5479">
        <v>657</v>
      </c>
    </row>
    <row r="5480" spans="1:6" x14ac:dyDescent="0.25">
      <c r="A5480" t="s">
        <v>13</v>
      </c>
      <c r="B5480" t="s">
        <v>21</v>
      </c>
      <c r="C5480" t="s">
        <v>7</v>
      </c>
      <c r="D5480" s="1">
        <v>44488</v>
      </c>
      <c r="E5480" s="4">
        <v>5068</v>
      </c>
      <c r="F5480">
        <v>338</v>
      </c>
    </row>
    <row r="5481" spans="1:6" x14ac:dyDescent="0.25">
      <c r="A5481" t="s">
        <v>32</v>
      </c>
      <c r="B5481" t="s">
        <v>9</v>
      </c>
      <c r="C5481" t="s">
        <v>19</v>
      </c>
      <c r="D5481" s="1">
        <v>44488</v>
      </c>
      <c r="E5481" s="4">
        <v>11830</v>
      </c>
      <c r="F5481">
        <v>696</v>
      </c>
    </row>
    <row r="5482" spans="1:6" x14ac:dyDescent="0.25">
      <c r="A5482" t="s">
        <v>54</v>
      </c>
      <c r="B5482" t="s">
        <v>21</v>
      </c>
      <c r="C5482" t="s">
        <v>43</v>
      </c>
      <c r="D5482" s="1">
        <v>44488</v>
      </c>
      <c r="E5482" s="4">
        <v>5894</v>
      </c>
      <c r="F5482">
        <v>268</v>
      </c>
    </row>
    <row r="5483" spans="1:6" x14ac:dyDescent="0.25">
      <c r="A5483" t="s">
        <v>41</v>
      </c>
      <c r="B5483" t="s">
        <v>27</v>
      </c>
      <c r="C5483" t="s">
        <v>47</v>
      </c>
      <c r="D5483" s="1">
        <v>44488</v>
      </c>
      <c r="E5483" s="4">
        <v>21</v>
      </c>
      <c r="F5483">
        <v>2</v>
      </c>
    </row>
    <row r="5484" spans="1:6" x14ac:dyDescent="0.25">
      <c r="A5484" t="s">
        <v>34</v>
      </c>
      <c r="B5484" t="s">
        <v>21</v>
      </c>
      <c r="C5484" t="s">
        <v>31</v>
      </c>
      <c r="D5484" s="1">
        <v>44488</v>
      </c>
      <c r="E5484" s="4">
        <v>371</v>
      </c>
      <c r="F5484">
        <v>29</v>
      </c>
    </row>
    <row r="5485" spans="1:6" x14ac:dyDescent="0.25">
      <c r="A5485" t="s">
        <v>5</v>
      </c>
      <c r="B5485" t="s">
        <v>11</v>
      </c>
      <c r="C5485" t="s">
        <v>43</v>
      </c>
      <c r="D5485" s="1">
        <v>44488</v>
      </c>
      <c r="E5485" s="4">
        <v>9275</v>
      </c>
      <c r="F5485">
        <v>442</v>
      </c>
    </row>
    <row r="5486" spans="1:6" x14ac:dyDescent="0.25">
      <c r="A5486" t="s">
        <v>18</v>
      </c>
      <c r="B5486" t="s">
        <v>11</v>
      </c>
      <c r="C5486" t="s">
        <v>35</v>
      </c>
      <c r="D5486" s="1">
        <v>44488</v>
      </c>
      <c r="E5486" s="4">
        <v>3087</v>
      </c>
      <c r="F5486">
        <v>182</v>
      </c>
    </row>
    <row r="5487" spans="1:6" x14ac:dyDescent="0.25">
      <c r="A5487" t="s">
        <v>13</v>
      </c>
      <c r="B5487" t="s">
        <v>6</v>
      </c>
      <c r="C5487" t="s">
        <v>31</v>
      </c>
      <c r="D5487" s="1">
        <v>44488</v>
      </c>
      <c r="E5487" s="4">
        <v>6496</v>
      </c>
      <c r="F5487">
        <v>464</v>
      </c>
    </row>
    <row r="5488" spans="1:6" x14ac:dyDescent="0.25">
      <c r="A5488" t="s">
        <v>40</v>
      </c>
      <c r="B5488" t="s">
        <v>9</v>
      </c>
      <c r="C5488" t="s">
        <v>17</v>
      </c>
      <c r="D5488" s="1">
        <v>44488</v>
      </c>
      <c r="E5488" s="4">
        <v>6664</v>
      </c>
      <c r="F5488">
        <v>318</v>
      </c>
    </row>
    <row r="5489" spans="1:6" x14ac:dyDescent="0.25">
      <c r="A5489" t="s">
        <v>18</v>
      </c>
      <c r="B5489" t="s">
        <v>11</v>
      </c>
      <c r="C5489" t="s">
        <v>26</v>
      </c>
      <c r="D5489" s="1">
        <v>44488</v>
      </c>
      <c r="E5489" s="4">
        <v>6356</v>
      </c>
      <c r="F5489">
        <v>489</v>
      </c>
    </row>
    <row r="5490" spans="1:6" x14ac:dyDescent="0.25">
      <c r="A5490" t="s">
        <v>18</v>
      </c>
      <c r="B5490" t="s">
        <v>9</v>
      </c>
      <c r="C5490" t="s">
        <v>14</v>
      </c>
      <c r="D5490" s="1">
        <v>44488</v>
      </c>
      <c r="E5490" s="4">
        <v>3668</v>
      </c>
      <c r="F5490">
        <v>459</v>
      </c>
    </row>
    <row r="5491" spans="1:6" x14ac:dyDescent="0.25">
      <c r="A5491" t="s">
        <v>34</v>
      </c>
      <c r="B5491" t="s">
        <v>9</v>
      </c>
      <c r="C5491" t="s">
        <v>30</v>
      </c>
      <c r="D5491" s="1">
        <v>44488</v>
      </c>
      <c r="E5491" s="4">
        <v>2709</v>
      </c>
      <c r="F5491">
        <v>136</v>
      </c>
    </row>
    <row r="5492" spans="1:6" x14ac:dyDescent="0.25">
      <c r="A5492" t="s">
        <v>15</v>
      </c>
      <c r="B5492" t="s">
        <v>16</v>
      </c>
      <c r="C5492" t="s">
        <v>38</v>
      </c>
      <c r="D5492" s="1">
        <v>44488</v>
      </c>
      <c r="E5492" s="4">
        <v>3031</v>
      </c>
      <c r="F5492">
        <v>117</v>
      </c>
    </row>
    <row r="5493" spans="1:6" x14ac:dyDescent="0.25">
      <c r="A5493" t="s">
        <v>57</v>
      </c>
      <c r="B5493" t="s">
        <v>16</v>
      </c>
      <c r="C5493" t="s">
        <v>28</v>
      </c>
      <c r="D5493" s="1">
        <v>44489</v>
      </c>
      <c r="E5493" s="4">
        <v>889</v>
      </c>
      <c r="F5493">
        <v>127</v>
      </c>
    </row>
    <row r="5494" spans="1:6" x14ac:dyDescent="0.25">
      <c r="A5494" t="s">
        <v>20</v>
      </c>
      <c r="B5494" t="s">
        <v>21</v>
      </c>
      <c r="C5494" t="s">
        <v>45</v>
      </c>
      <c r="D5494" s="1">
        <v>44489</v>
      </c>
      <c r="E5494" s="4">
        <v>13223</v>
      </c>
      <c r="F5494">
        <v>575</v>
      </c>
    </row>
    <row r="5495" spans="1:6" x14ac:dyDescent="0.25">
      <c r="A5495" t="s">
        <v>54</v>
      </c>
      <c r="B5495" t="s">
        <v>16</v>
      </c>
      <c r="C5495" t="s">
        <v>26</v>
      </c>
      <c r="D5495" s="1">
        <v>44489</v>
      </c>
      <c r="E5495" s="4">
        <v>1603</v>
      </c>
      <c r="F5495">
        <v>124</v>
      </c>
    </row>
    <row r="5496" spans="1:6" x14ac:dyDescent="0.25">
      <c r="A5496" t="s">
        <v>20</v>
      </c>
      <c r="B5496" t="s">
        <v>9</v>
      </c>
      <c r="C5496" t="s">
        <v>35</v>
      </c>
      <c r="D5496" s="1">
        <v>44489</v>
      </c>
      <c r="E5496" s="4">
        <v>4606</v>
      </c>
      <c r="F5496">
        <v>243</v>
      </c>
    </row>
    <row r="5497" spans="1:6" x14ac:dyDescent="0.25">
      <c r="A5497" t="s">
        <v>13</v>
      </c>
      <c r="B5497" t="s">
        <v>11</v>
      </c>
      <c r="C5497" t="s">
        <v>7</v>
      </c>
      <c r="D5497" s="1">
        <v>44489</v>
      </c>
      <c r="E5497" s="4">
        <v>2345</v>
      </c>
      <c r="F5497">
        <v>147</v>
      </c>
    </row>
    <row r="5498" spans="1:6" x14ac:dyDescent="0.25">
      <c r="A5498" t="s">
        <v>5</v>
      </c>
      <c r="B5498" t="s">
        <v>11</v>
      </c>
      <c r="C5498" t="s">
        <v>30</v>
      </c>
      <c r="D5498" s="1">
        <v>44489</v>
      </c>
      <c r="E5498" s="4">
        <v>4522</v>
      </c>
      <c r="F5498">
        <v>252</v>
      </c>
    </row>
    <row r="5499" spans="1:6" x14ac:dyDescent="0.25">
      <c r="A5499" t="s">
        <v>39</v>
      </c>
      <c r="B5499" t="s">
        <v>16</v>
      </c>
      <c r="C5499" t="s">
        <v>7</v>
      </c>
      <c r="D5499" s="1">
        <v>44489</v>
      </c>
      <c r="E5499" s="4">
        <v>20503</v>
      </c>
      <c r="F5499">
        <v>1470</v>
      </c>
    </row>
    <row r="5500" spans="1:6" x14ac:dyDescent="0.25">
      <c r="A5500" t="s">
        <v>32</v>
      </c>
      <c r="B5500" t="s">
        <v>6</v>
      </c>
      <c r="C5500" t="s">
        <v>24</v>
      </c>
      <c r="D5500" s="1">
        <v>44489</v>
      </c>
      <c r="E5500" s="4">
        <v>42</v>
      </c>
      <c r="F5500">
        <v>3</v>
      </c>
    </row>
    <row r="5501" spans="1:6" x14ac:dyDescent="0.25">
      <c r="A5501" t="s">
        <v>55</v>
      </c>
      <c r="B5501" t="s">
        <v>6</v>
      </c>
      <c r="C5501" t="s">
        <v>42</v>
      </c>
      <c r="D5501" s="1">
        <v>44489</v>
      </c>
      <c r="E5501" s="4">
        <v>8659</v>
      </c>
      <c r="F5501">
        <v>542</v>
      </c>
    </row>
    <row r="5502" spans="1:6" x14ac:dyDescent="0.25">
      <c r="A5502" t="s">
        <v>25</v>
      </c>
      <c r="B5502" t="s">
        <v>16</v>
      </c>
      <c r="C5502" t="s">
        <v>24</v>
      </c>
      <c r="D5502" s="1">
        <v>44489</v>
      </c>
      <c r="E5502" s="4">
        <v>11242</v>
      </c>
      <c r="F5502">
        <v>563</v>
      </c>
    </row>
    <row r="5503" spans="1:6" x14ac:dyDescent="0.25">
      <c r="A5503" t="s">
        <v>56</v>
      </c>
      <c r="B5503" t="s">
        <v>9</v>
      </c>
      <c r="C5503" t="s">
        <v>7</v>
      </c>
      <c r="D5503" s="1">
        <v>44489</v>
      </c>
      <c r="E5503" s="4">
        <v>7518</v>
      </c>
      <c r="F5503">
        <v>502</v>
      </c>
    </row>
    <row r="5504" spans="1:6" x14ac:dyDescent="0.25">
      <c r="A5504" t="s">
        <v>41</v>
      </c>
      <c r="B5504" t="s">
        <v>6</v>
      </c>
      <c r="C5504" t="s">
        <v>36</v>
      </c>
      <c r="D5504" s="1">
        <v>44489</v>
      </c>
      <c r="E5504" s="4">
        <v>5495</v>
      </c>
      <c r="F5504">
        <v>611</v>
      </c>
    </row>
    <row r="5505" spans="1:6" x14ac:dyDescent="0.25">
      <c r="A5505" t="s">
        <v>54</v>
      </c>
      <c r="B5505" t="s">
        <v>9</v>
      </c>
      <c r="C5505" t="s">
        <v>17</v>
      </c>
      <c r="D5505" s="1">
        <v>44489</v>
      </c>
      <c r="E5505" s="4">
        <v>12110</v>
      </c>
      <c r="F5505">
        <v>577</v>
      </c>
    </row>
    <row r="5506" spans="1:6" x14ac:dyDescent="0.25">
      <c r="A5506" t="s">
        <v>55</v>
      </c>
      <c r="B5506" t="s">
        <v>16</v>
      </c>
      <c r="C5506" t="s">
        <v>19</v>
      </c>
      <c r="D5506" s="1">
        <v>44489</v>
      </c>
      <c r="E5506" s="4">
        <v>1568</v>
      </c>
      <c r="F5506">
        <v>88</v>
      </c>
    </row>
    <row r="5507" spans="1:6" x14ac:dyDescent="0.25">
      <c r="A5507" t="s">
        <v>18</v>
      </c>
      <c r="B5507" t="s">
        <v>21</v>
      </c>
      <c r="C5507" t="s">
        <v>36</v>
      </c>
      <c r="D5507" s="1">
        <v>44489</v>
      </c>
      <c r="E5507" s="4">
        <v>14273</v>
      </c>
      <c r="F5507">
        <v>1610</v>
      </c>
    </row>
    <row r="5508" spans="1:6" x14ac:dyDescent="0.25">
      <c r="A5508" t="s">
        <v>57</v>
      </c>
      <c r="B5508" t="s">
        <v>6</v>
      </c>
      <c r="C5508" t="s">
        <v>7</v>
      </c>
      <c r="D5508" s="1">
        <v>44489</v>
      </c>
      <c r="E5508" s="4">
        <v>833</v>
      </c>
      <c r="F5508">
        <v>53</v>
      </c>
    </row>
    <row r="5509" spans="1:6" x14ac:dyDescent="0.25">
      <c r="A5509" t="s">
        <v>53</v>
      </c>
      <c r="B5509" t="s">
        <v>6</v>
      </c>
      <c r="C5509" t="s">
        <v>50</v>
      </c>
      <c r="D5509" s="1">
        <v>44489</v>
      </c>
      <c r="E5509" s="4">
        <v>3073</v>
      </c>
      <c r="F5509">
        <v>134</v>
      </c>
    </row>
    <row r="5510" spans="1:6" x14ac:dyDescent="0.25">
      <c r="A5510" t="s">
        <v>5</v>
      </c>
      <c r="B5510" t="s">
        <v>16</v>
      </c>
      <c r="C5510" t="s">
        <v>35</v>
      </c>
      <c r="D5510" s="1">
        <v>44489</v>
      </c>
      <c r="E5510" s="4">
        <v>10346</v>
      </c>
      <c r="F5510">
        <v>609</v>
      </c>
    </row>
    <row r="5511" spans="1:6" x14ac:dyDescent="0.25">
      <c r="A5511" t="s">
        <v>37</v>
      </c>
      <c r="B5511" t="s">
        <v>21</v>
      </c>
      <c r="C5511" t="s">
        <v>31</v>
      </c>
      <c r="D5511" s="1">
        <v>44489</v>
      </c>
      <c r="E5511" s="4">
        <v>3577</v>
      </c>
      <c r="F5511">
        <v>299</v>
      </c>
    </row>
    <row r="5512" spans="1:6" x14ac:dyDescent="0.25">
      <c r="A5512" t="s">
        <v>49</v>
      </c>
      <c r="B5512" t="s">
        <v>21</v>
      </c>
      <c r="C5512" t="s">
        <v>36</v>
      </c>
      <c r="D5512" s="1">
        <v>44489</v>
      </c>
      <c r="E5512" s="4">
        <v>6909</v>
      </c>
      <c r="F5512">
        <v>840</v>
      </c>
    </row>
    <row r="5513" spans="1:6" x14ac:dyDescent="0.25">
      <c r="A5513" t="s">
        <v>56</v>
      </c>
      <c r="B5513" t="s">
        <v>16</v>
      </c>
      <c r="C5513" t="s">
        <v>14</v>
      </c>
      <c r="D5513" s="1">
        <v>44489</v>
      </c>
      <c r="E5513" s="4">
        <v>4165</v>
      </c>
      <c r="F5513">
        <v>695</v>
      </c>
    </row>
    <row r="5514" spans="1:6" x14ac:dyDescent="0.25">
      <c r="A5514" t="s">
        <v>41</v>
      </c>
      <c r="B5514" t="s">
        <v>16</v>
      </c>
      <c r="C5514" t="s">
        <v>48</v>
      </c>
      <c r="D5514" s="1">
        <v>44489</v>
      </c>
      <c r="E5514" s="4">
        <v>6307</v>
      </c>
      <c r="F5514">
        <v>243</v>
      </c>
    </row>
    <row r="5515" spans="1:6" x14ac:dyDescent="0.25">
      <c r="A5515" t="s">
        <v>18</v>
      </c>
      <c r="B5515" t="s">
        <v>6</v>
      </c>
      <c r="C5515" t="s">
        <v>50</v>
      </c>
      <c r="D5515" s="1">
        <v>44489</v>
      </c>
      <c r="E5515" s="4">
        <v>1106</v>
      </c>
      <c r="F5515">
        <v>51</v>
      </c>
    </row>
    <row r="5516" spans="1:6" x14ac:dyDescent="0.25">
      <c r="A5516" t="s">
        <v>46</v>
      </c>
      <c r="B5516" t="s">
        <v>9</v>
      </c>
      <c r="C5516" t="s">
        <v>50</v>
      </c>
      <c r="D5516" s="1">
        <v>44489</v>
      </c>
      <c r="E5516" s="4">
        <v>1610</v>
      </c>
      <c r="F5516">
        <v>68</v>
      </c>
    </row>
    <row r="5517" spans="1:6" x14ac:dyDescent="0.25">
      <c r="A5517" t="s">
        <v>57</v>
      </c>
      <c r="B5517" t="s">
        <v>11</v>
      </c>
      <c r="C5517" t="s">
        <v>48</v>
      </c>
      <c r="D5517" s="1">
        <v>44489</v>
      </c>
      <c r="E5517" s="4">
        <v>3710</v>
      </c>
      <c r="F5517">
        <v>143</v>
      </c>
    </row>
    <row r="5518" spans="1:6" x14ac:dyDescent="0.25">
      <c r="A5518" t="s">
        <v>56</v>
      </c>
      <c r="B5518" t="s">
        <v>27</v>
      </c>
      <c r="C5518" t="s">
        <v>17</v>
      </c>
      <c r="D5518" s="1">
        <v>44489</v>
      </c>
      <c r="E5518" s="4">
        <v>7259</v>
      </c>
      <c r="F5518">
        <v>316</v>
      </c>
    </row>
    <row r="5519" spans="1:6" x14ac:dyDescent="0.25">
      <c r="A5519" t="s">
        <v>51</v>
      </c>
      <c r="B5519" t="s">
        <v>9</v>
      </c>
      <c r="C5519" t="s">
        <v>48</v>
      </c>
      <c r="D5519" s="1">
        <v>44489</v>
      </c>
      <c r="E5519" s="4">
        <v>5523</v>
      </c>
      <c r="F5519">
        <v>205</v>
      </c>
    </row>
    <row r="5520" spans="1:6" x14ac:dyDescent="0.25">
      <c r="A5520" t="s">
        <v>32</v>
      </c>
      <c r="B5520" t="s">
        <v>6</v>
      </c>
      <c r="C5520" t="s">
        <v>45</v>
      </c>
      <c r="D5520" s="1">
        <v>44489</v>
      </c>
      <c r="E5520" s="4">
        <v>2121</v>
      </c>
      <c r="F5520">
        <v>97</v>
      </c>
    </row>
    <row r="5521" spans="1:6" x14ac:dyDescent="0.25">
      <c r="A5521" t="s">
        <v>23</v>
      </c>
      <c r="B5521" t="s">
        <v>16</v>
      </c>
      <c r="C5521" t="s">
        <v>47</v>
      </c>
      <c r="D5521" s="1">
        <v>44489</v>
      </c>
      <c r="E5521" s="4">
        <v>3227</v>
      </c>
      <c r="F5521">
        <v>202</v>
      </c>
    </row>
    <row r="5522" spans="1:6" x14ac:dyDescent="0.25">
      <c r="A5522" t="s">
        <v>5</v>
      </c>
      <c r="B5522" t="s">
        <v>16</v>
      </c>
      <c r="C5522" t="s">
        <v>42</v>
      </c>
      <c r="D5522" s="1">
        <v>44489</v>
      </c>
      <c r="E5522" s="4">
        <v>2905</v>
      </c>
      <c r="F5522">
        <v>194</v>
      </c>
    </row>
    <row r="5523" spans="1:6" x14ac:dyDescent="0.25">
      <c r="A5523" t="s">
        <v>18</v>
      </c>
      <c r="B5523" t="s">
        <v>21</v>
      </c>
      <c r="C5523" t="s">
        <v>22</v>
      </c>
      <c r="D5523" s="1">
        <v>44489</v>
      </c>
      <c r="E5523" s="4">
        <v>1827</v>
      </c>
      <c r="F5523">
        <v>229</v>
      </c>
    </row>
    <row r="5524" spans="1:6" x14ac:dyDescent="0.25">
      <c r="A5524" t="s">
        <v>10</v>
      </c>
      <c r="B5524" t="s">
        <v>21</v>
      </c>
      <c r="C5524" t="s">
        <v>36</v>
      </c>
      <c r="D5524" s="1">
        <v>44489</v>
      </c>
      <c r="E5524" s="4">
        <v>987</v>
      </c>
      <c r="F5524">
        <v>110</v>
      </c>
    </row>
    <row r="5525" spans="1:6" x14ac:dyDescent="0.25">
      <c r="A5525" t="s">
        <v>29</v>
      </c>
      <c r="B5525" t="s">
        <v>11</v>
      </c>
      <c r="C5525" t="s">
        <v>19</v>
      </c>
      <c r="D5525" s="1">
        <v>44489</v>
      </c>
      <c r="E5525" s="4">
        <v>7056</v>
      </c>
      <c r="F5525">
        <v>392</v>
      </c>
    </row>
    <row r="5526" spans="1:6" x14ac:dyDescent="0.25">
      <c r="A5526" t="s">
        <v>20</v>
      </c>
      <c r="B5526" t="s">
        <v>21</v>
      </c>
      <c r="C5526" t="s">
        <v>47</v>
      </c>
      <c r="D5526" s="1">
        <v>44489</v>
      </c>
      <c r="E5526" s="4">
        <v>5579</v>
      </c>
      <c r="F5526">
        <v>372</v>
      </c>
    </row>
    <row r="5527" spans="1:6" x14ac:dyDescent="0.25">
      <c r="A5527" t="s">
        <v>55</v>
      </c>
      <c r="B5527" t="s">
        <v>9</v>
      </c>
      <c r="C5527" t="s">
        <v>48</v>
      </c>
      <c r="D5527" s="1">
        <v>44489</v>
      </c>
      <c r="E5527" s="4">
        <v>7350</v>
      </c>
      <c r="F5527">
        <v>273</v>
      </c>
    </row>
    <row r="5528" spans="1:6" x14ac:dyDescent="0.25">
      <c r="A5528" t="s">
        <v>8</v>
      </c>
      <c r="B5528" t="s">
        <v>6</v>
      </c>
      <c r="C5528" t="s">
        <v>31</v>
      </c>
      <c r="D5528" s="1">
        <v>44489</v>
      </c>
      <c r="E5528" s="4">
        <v>22358</v>
      </c>
      <c r="F5528">
        <v>1890</v>
      </c>
    </row>
    <row r="5529" spans="1:6" x14ac:dyDescent="0.25">
      <c r="A5529" t="s">
        <v>29</v>
      </c>
      <c r="B5529" t="s">
        <v>16</v>
      </c>
      <c r="C5529" t="s">
        <v>47</v>
      </c>
      <c r="D5529" s="1">
        <v>44489</v>
      </c>
      <c r="E5529" s="4">
        <v>665</v>
      </c>
      <c r="F5529">
        <v>42</v>
      </c>
    </row>
    <row r="5530" spans="1:6" x14ac:dyDescent="0.25">
      <c r="A5530" t="s">
        <v>49</v>
      </c>
      <c r="B5530" t="s">
        <v>11</v>
      </c>
      <c r="C5530" t="s">
        <v>22</v>
      </c>
      <c r="D5530" s="1">
        <v>44489</v>
      </c>
      <c r="E5530" s="4">
        <v>798</v>
      </c>
      <c r="F5530">
        <v>89</v>
      </c>
    </row>
    <row r="5531" spans="1:6" x14ac:dyDescent="0.25">
      <c r="A5531" t="s">
        <v>37</v>
      </c>
      <c r="B5531" t="s">
        <v>21</v>
      </c>
      <c r="C5531" t="s">
        <v>52</v>
      </c>
      <c r="D5531" s="1">
        <v>44489</v>
      </c>
      <c r="E5531" s="4">
        <v>5558</v>
      </c>
      <c r="F5531">
        <v>556</v>
      </c>
    </row>
    <row r="5532" spans="1:6" x14ac:dyDescent="0.25">
      <c r="A5532" t="s">
        <v>41</v>
      </c>
      <c r="B5532" t="s">
        <v>9</v>
      </c>
      <c r="C5532" t="s">
        <v>7</v>
      </c>
      <c r="D5532" s="1">
        <v>44489</v>
      </c>
      <c r="E5532" s="4">
        <v>6818</v>
      </c>
      <c r="F5532">
        <v>455</v>
      </c>
    </row>
    <row r="5533" spans="1:6" x14ac:dyDescent="0.25">
      <c r="A5533" t="s">
        <v>32</v>
      </c>
      <c r="B5533" t="s">
        <v>11</v>
      </c>
      <c r="C5533" t="s">
        <v>35</v>
      </c>
      <c r="D5533" s="1">
        <v>44489</v>
      </c>
      <c r="E5533" s="4">
        <v>9303</v>
      </c>
      <c r="F5533">
        <v>548</v>
      </c>
    </row>
    <row r="5534" spans="1:6" x14ac:dyDescent="0.25">
      <c r="A5534" t="s">
        <v>57</v>
      </c>
      <c r="B5534" t="s">
        <v>9</v>
      </c>
      <c r="C5534" t="s">
        <v>7</v>
      </c>
      <c r="D5534" s="1">
        <v>44489</v>
      </c>
      <c r="E5534" s="4">
        <v>2940</v>
      </c>
      <c r="F5534">
        <v>196</v>
      </c>
    </row>
    <row r="5535" spans="1:6" x14ac:dyDescent="0.25">
      <c r="A5535" t="s">
        <v>32</v>
      </c>
      <c r="B5535" t="s">
        <v>9</v>
      </c>
      <c r="C5535" t="s">
        <v>22</v>
      </c>
      <c r="D5535" s="1">
        <v>44489</v>
      </c>
      <c r="E5535" s="4">
        <v>546</v>
      </c>
      <c r="F5535">
        <v>61</v>
      </c>
    </row>
    <row r="5536" spans="1:6" x14ac:dyDescent="0.25">
      <c r="A5536" t="s">
        <v>41</v>
      </c>
      <c r="B5536" t="s">
        <v>6</v>
      </c>
      <c r="C5536" t="s">
        <v>14</v>
      </c>
      <c r="D5536" s="1">
        <v>44489</v>
      </c>
      <c r="E5536" s="4">
        <v>8001</v>
      </c>
      <c r="F5536">
        <v>980</v>
      </c>
    </row>
    <row r="5537" spans="1:6" x14ac:dyDescent="0.25">
      <c r="A5537" t="s">
        <v>55</v>
      </c>
      <c r="B5537" t="s">
        <v>11</v>
      </c>
      <c r="C5537" t="s">
        <v>52</v>
      </c>
      <c r="D5537" s="1">
        <v>44489</v>
      </c>
      <c r="E5537" s="4">
        <v>10052</v>
      </c>
      <c r="F5537">
        <v>980</v>
      </c>
    </row>
    <row r="5538" spans="1:6" x14ac:dyDescent="0.25">
      <c r="A5538" t="s">
        <v>10</v>
      </c>
      <c r="B5538" t="s">
        <v>11</v>
      </c>
      <c r="C5538" t="s">
        <v>45</v>
      </c>
      <c r="D5538" s="1">
        <v>44489</v>
      </c>
      <c r="E5538" s="4">
        <v>1449</v>
      </c>
      <c r="F5538">
        <v>63</v>
      </c>
    </row>
    <row r="5539" spans="1:6" x14ac:dyDescent="0.25">
      <c r="A5539" t="s">
        <v>41</v>
      </c>
      <c r="B5539" t="s">
        <v>21</v>
      </c>
      <c r="C5539" t="s">
        <v>38</v>
      </c>
      <c r="D5539" s="1">
        <v>44489</v>
      </c>
      <c r="E5539" s="4">
        <v>3710</v>
      </c>
      <c r="F5539">
        <v>149</v>
      </c>
    </row>
    <row r="5540" spans="1:6" x14ac:dyDescent="0.25">
      <c r="A5540" t="s">
        <v>49</v>
      </c>
      <c r="B5540" t="s">
        <v>6</v>
      </c>
      <c r="C5540" t="s">
        <v>14</v>
      </c>
      <c r="D5540" s="1">
        <v>44489</v>
      </c>
      <c r="E5540" s="4">
        <v>2576</v>
      </c>
      <c r="F5540">
        <v>368</v>
      </c>
    </row>
    <row r="5541" spans="1:6" x14ac:dyDescent="0.25">
      <c r="A5541" t="s">
        <v>51</v>
      </c>
      <c r="B5541" t="s">
        <v>27</v>
      </c>
      <c r="C5541" t="s">
        <v>17</v>
      </c>
      <c r="D5541" s="1">
        <v>44489</v>
      </c>
      <c r="E5541" s="4">
        <v>4242</v>
      </c>
      <c r="F5541">
        <v>193</v>
      </c>
    </row>
    <row r="5542" spans="1:6" x14ac:dyDescent="0.25">
      <c r="A5542" t="s">
        <v>13</v>
      </c>
      <c r="B5542" t="s">
        <v>27</v>
      </c>
      <c r="C5542" t="s">
        <v>17</v>
      </c>
      <c r="D5542" s="1">
        <v>44489</v>
      </c>
      <c r="E5542" s="4">
        <v>2527</v>
      </c>
      <c r="F5542">
        <v>110</v>
      </c>
    </row>
    <row r="5543" spans="1:6" x14ac:dyDescent="0.25">
      <c r="A5543" t="s">
        <v>54</v>
      </c>
      <c r="B5543" t="s">
        <v>16</v>
      </c>
      <c r="C5543" t="s">
        <v>30</v>
      </c>
      <c r="D5543" s="1">
        <v>44489</v>
      </c>
      <c r="E5543" s="4">
        <v>10255</v>
      </c>
      <c r="F5543">
        <v>570</v>
      </c>
    </row>
    <row r="5544" spans="1:6" x14ac:dyDescent="0.25">
      <c r="A5544" t="s">
        <v>56</v>
      </c>
      <c r="B5544" t="s">
        <v>16</v>
      </c>
      <c r="C5544" t="s">
        <v>44</v>
      </c>
      <c r="D5544" s="1">
        <v>44489</v>
      </c>
      <c r="E5544" s="4">
        <v>1365</v>
      </c>
      <c r="F5544">
        <v>57</v>
      </c>
    </row>
    <row r="5545" spans="1:6" x14ac:dyDescent="0.25">
      <c r="A5545" t="s">
        <v>33</v>
      </c>
      <c r="B5545" t="s">
        <v>16</v>
      </c>
      <c r="C5545" t="s">
        <v>48</v>
      </c>
      <c r="D5545" s="1">
        <v>44489</v>
      </c>
      <c r="E5545" s="4">
        <v>1358</v>
      </c>
      <c r="F5545">
        <v>51</v>
      </c>
    </row>
    <row r="5546" spans="1:6" x14ac:dyDescent="0.25">
      <c r="A5546" t="s">
        <v>8</v>
      </c>
      <c r="B5546" t="s">
        <v>11</v>
      </c>
      <c r="C5546" t="s">
        <v>48</v>
      </c>
      <c r="D5546" s="1">
        <v>44489</v>
      </c>
      <c r="E5546" s="4">
        <v>2443</v>
      </c>
      <c r="F5546">
        <v>94</v>
      </c>
    </row>
    <row r="5547" spans="1:6" x14ac:dyDescent="0.25">
      <c r="A5547" t="s">
        <v>33</v>
      </c>
      <c r="B5547" t="s">
        <v>9</v>
      </c>
      <c r="C5547" t="s">
        <v>24</v>
      </c>
      <c r="D5547" s="1">
        <v>44489</v>
      </c>
      <c r="E5547" s="4">
        <v>2856</v>
      </c>
      <c r="F5547">
        <v>159</v>
      </c>
    </row>
    <row r="5548" spans="1:6" x14ac:dyDescent="0.25">
      <c r="A5548" t="s">
        <v>13</v>
      </c>
      <c r="B5548" t="s">
        <v>27</v>
      </c>
      <c r="C5548" t="s">
        <v>26</v>
      </c>
      <c r="D5548" s="1">
        <v>44489</v>
      </c>
      <c r="E5548" s="4">
        <v>1477</v>
      </c>
      <c r="F5548">
        <v>135</v>
      </c>
    </row>
    <row r="5549" spans="1:6" x14ac:dyDescent="0.25">
      <c r="A5549" t="s">
        <v>41</v>
      </c>
      <c r="B5549" t="s">
        <v>16</v>
      </c>
      <c r="C5549" t="s">
        <v>19</v>
      </c>
      <c r="D5549" s="1">
        <v>44490</v>
      </c>
      <c r="E5549" s="4">
        <v>1323</v>
      </c>
      <c r="F5549">
        <v>74</v>
      </c>
    </row>
    <row r="5550" spans="1:6" x14ac:dyDescent="0.25">
      <c r="A5550" t="s">
        <v>57</v>
      </c>
      <c r="B5550" t="s">
        <v>6</v>
      </c>
      <c r="C5550" t="s">
        <v>38</v>
      </c>
      <c r="D5550" s="1">
        <v>44490</v>
      </c>
      <c r="E5550" s="4">
        <v>7371</v>
      </c>
      <c r="F5550">
        <v>295</v>
      </c>
    </row>
    <row r="5551" spans="1:6" x14ac:dyDescent="0.25">
      <c r="A5551" t="s">
        <v>20</v>
      </c>
      <c r="B5551" t="s">
        <v>16</v>
      </c>
      <c r="C5551" t="s">
        <v>19</v>
      </c>
      <c r="D5551" s="1">
        <v>44490</v>
      </c>
      <c r="E5551" s="4">
        <v>4718</v>
      </c>
      <c r="F5551">
        <v>278</v>
      </c>
    </row>
    <row r="5552" spans="1:6" x14ac:dyDescent="0.25">
      <c r="A5552" t="s">
        <v>33</v>
      </c>
      <c r="B5552" t="s">
        <v>27</v>
      </c>
      <c r="C5552" t="s">
        <v>38</v>
      </c>
      <c r="D5552" s="1">
        <v>44490</v>
      </c>
      <c r="E5552" s="4">
        <v>2114</v>
      </c>
      <c r="F5552">
        <v>79</v>
      </c>
    </row>
    <row r="5553" spans="1:6" x14ac:dyDescent="0.25">
      <c r="A5553" t="s">
        <v>20</v>
      </c>
      <c r="B5553" t="s">
        <v>27</v>
      </c>
      <c r="C5553" t="s">
        <v>52</v>
      </c>
      <c r="D5553" s="1">
        <v>44490</v>
      </c>
      <c r="E5553" s="4">
        <v>11032</v>
      </c>
      <c r="F5553">
        <v>980</v>
      </c>
    </row>
    <row r="5554" spans="1:6" x14ac:dyDescent="0.25">
      <c r="A5554" t="s">
        <v>39</v>
      </c>
      <c r="B5554" t="s">
        <v>16</v>
      </c>
      <c r="C5554" t="s">
        <v>44</v>
      </c>
      <c r="D5554" s="1">
        <v>44490</v>
      </c>
      <c r="E5554" s="4">
        <v>1680</v>
      </c>
      <c r="F5554">
        <v>74</v>
      </c>
    </row>
    <row r="5555" spans="1:6" x14ac:dyDescent="0.25">
      <c r="A5555" t="s">
        <v>25</v>
      </c>
      <c r="B5555" t="s">
        <v>6</v>
      </c>
      <c r="C5555" t="s">
        <v>42</v>
      </c>
      <c r="D5555" s="1">
        <v>44490</v>
      </c>
      <c r="E5555" s="4">
        <v>770</v>
      </c>
      <c r="F5555">
        <v>52</v>
      </c>
    </row>
    <row r="5556" spans="1:6" x14ac:dyDescent="0.25">
      <c r="A5556" t="s">
        <v>54</v>
      </c>
      <c r="B5556" t="s">
        <v>11</v>
      </c>
      <c r="C5556" t="s">
        <v>24</v>
      </c>
      <c r="D5556" s="1">
        <v>44490</v>
      </c>
      <c r="E5556" s="4">
        <v>1106</v>
      </c>
      <c r="F5556">
        <v>56</v>
      </c>
    </row>
    <row r="5557" spans="1:6" x14ac:dyDescent="0.25">
      <c r="A5557" t="s">
        <v>18</v>
      </c>
      <c r="B5557" t="s">
        <v>16</v>
      </c>
      <c r="C5557" t="s">
        <v>43</v>
      </c>
      <c r="D5557" s="1">
        <v>44490</v>
      </c>
      <c r="E5557" s="4">
        <v>3612</v>
      </c>
      <c r="F5557">
        <v>172</v>
      </c>
    </row>
    <row r="5558" spans="1:6" x14ac:dyDescent="0.25">
      <c r="A5558" t="s">
        <v>29</v>
      </c>
      <c r="B5558" t="s">
        <v>27</v>
      </c>
      <c r="C5558" t="s">
        <v>17</v>
      </c>
      <c r="D5558" s="1">
        <v>44490</v>
      </c>
      <c r="E5558" s="4">
        <v>1687</v>
      </c>
      <c r="F5558">
        <v>81</v>
      </c>
    </row>
    <row r="5559" spans="1:6" x14ac:dyDescent="0.25">
      <c r="A5559" t="s">
        <v>53</v>
      </c>
      <c r="B5559" t="s">
        <v>6</v>
      </c>
      <c r="C5559" t="s">
        <v>35</v>
      </c>
      <c r="D5559" s="1">
        <v>44490</v>
      </c>
      <c r="E5559" s="4">
        <v>6797</v>
      </c>
      <c r="F5559">
        <v>378</v>
      </c>
    </row>
    <row r="5560" spans="1:6" x14ac:dyDescent="0.25">
      <c r="A5560" t="s">
        <v>56</v>
      </c>
      <c r="B5560" t="s">
        <v>16</v>
      </c>
      <c r="C5560" t="s">
        <v>30</v>
      </c>
      <c r="D5560" s="1">
        <v>44490</v>
      </c>
      <c r="E5560" s="4">
        <v>12908</v>
      </c>
      <c r="F5560">
        <v>646</v>
      </c>
    </row>
    <row r="5561" spans="1:6" x14ac:dyDescent="0.25">
      <c r="A5561" t="s">
        <v>39</v>
      </c>
      <c r="B5561" t="s">
        <v>21</v>
      </c>
      <c r="C5561" t="s">
        <v>31</v>
      </c>
      <c r="D5561" s="1">
        <v>44490</v>
      </c>
      <c r="E5561" s="4">
        <v>4886</v>
      </c>
      <c r="F5561">
        <v>376</v>
      </c>
    </row>
    <row r="5562" spans="1:6" x14ac:dyDescent="0.25">
      <c r="A5562" t="s">
        <v>49</v>
      </c>
      <c r="B5562" t="s">
        <v>21</v>
      </c>
      <c r="C5562" t="s">
        <v>44</v>
      </c>
      <c r="D5562" s="1">
        <v>44491</v>
      </c>
      <c r="E5562" s="4">
        <v>3136</v>
      </c>
      <c r="F5562">
        <v>131</v>
      </c>
    </row>
    <row r="5563" spans="1:6" x14ac:dyDescent="0.25">
      <c r="A5563" t="s">
        <v>57</v>
      </c>
      <c r="B5563" t="s">
        <v>6</v>
      </c>
      <c r="C5563" t="s">
        <v>24</v>
      </c>
      <c r="D5563" s="1">
        <v>44491</v>
      </c>
      <c r="E5563" s="4">
        <v>434</v>
      </c>
      <c r="F5563">
        <v>22</v>
      </c>
    </row>
    <row r="5564" spans="1:6" x14ac:dyDescent="0.25">
      <c r="A5564" t="s">
        <v>5</v>
      </c>
      <c r="B5564" t="s">
        <v>9</v>
      </c>
      <c r="C5564" t="s">
        <v>47</v>
      </c>
      <c r="D5564" s="1">
        <v>44491</v>
      </c>
      <c r="E5564" s="4">
        <v>1771</v>
      </c>
      <c r="F5564">
        <v>119</v>
      </c>
    </row>
    <row r="5565" spans="1:6" x14ac:dyDescent="0.25">
      <c r="A5565" t="s">
        <v>32</v>
      </c>
      <c r="B5565" t="s">
        <v>11</v>
      </c>
      <c r="C5565" t="s">
        <v>44</v>
      </c>
      <c r="D5565" s="1">
        <v>44491</v>
      </c>
      <c r="E5565" s="4">
        <v>6783</v>
      </c>
      <c r="F5565">
        <v>309</v>
      </c>
    </row>
    <row r="5566" spans="1:6" x14ac:dyDescent="0.25">
      <c r="A5566" t="s">
        <v>10</v>
      </c>
      <c r="B5566" t="s">
        <v>9</v>
      </c>
      <c r="C5566" t="s">
        <v>36</v>
      </c>
      <c r="D5566" s="1">
        <v>44491</v>
      </c>
      <c r="E5566" s="4">
        <v>2660</v>
      </c>
      <c r="F5566">
        <v>380</v>
      </c>
    </row>
    <row r="5567" spans="1:6" x14ac:dyDescent="0.25">
      <c r="A5567" t="s">
        <v>15</v>
      </c>
      <c r="B5567" t="s">
        <v>27</v>
      </c>
      <c r="C5567" t="s">
        <v>19</v>
      </c>
      <c r="D5567" s="1">
        <v>44491</v>
      </c>
      <c r="E5567" s="4">
        <v>6293</v>
      </c>
      <c r="F5567">
        <v>350</v>
      </c>
    </row>
    <row r="5568" spans="1:6" x14ac:dyDescent="0.25">
      <c r="A5568" t="s">
        <v>8</v>
      </c>
      <c r="B5568" t="s">
        <v>6</v>
      </c>
      <c r="C5568" t="s">
        <v>48</v>
      </c>
      <c r="D5568" s="1">
        <v>44491</v>
      </c>
      <c r="E5568" s="4">
        <v>8442</v>
      </c>
      <c r="F5568">
        <v>338</v>
      </c>
    </row>
    <row r="5569" spans="1:6" x14ac:dyDescent="0.25">
      <c r="A5569" t="s">
        <v>20</v>
      </c>
      <c r="B5569" t="s">
        <v>27</v>
      </c>
      <c r="C5569" t="s">
        <v>50</v>
      </c>
      <c r="D5569" s="1">
        <v>44491</v>
      </c>
      <c r="E5569" s="4">
        <v>9107</v>
      </c>
      <c r="F5569">
        <v>380</v>
      </c>
    </row>
    <row r="5570" spans="1:6" x14ac:dyDescent="0.25">
      <c r="A5570" t="s">
        <v>18</v>
      </c>
      <c r="B5570" t="s">
        <v>16</v>
      </c>
      <c r="C5570" t="s">
        <v>38</v>
      </c>
      <c r="D5570" s="1">
        <v>44491</v>
      </c>
      <c r="E5570" s="4">
        <v>371</v>
      </c>
      <c r="F5570">
        <v>15</v>
      </c>
    </row>
    <row r="5571" spans="1:6" x14ac:dyDescent="0.25">
      <c r="A5571" t="s">
        <v>40</v>
      </c>
      <c r="B5571" t="s">
        <v>21</v>
      </c>
      <c r="C5571" t="s">
        <v>42</v>
      </c>
      <c r="D5571" s="1">
        <v>44491</v>
      </c>
      <c r="E5571" s="4">
        <v>5432</v>
      </c>
      <c r="F5571">
        <v>388</v>
      </c>
    </row>
    <row r="5572" spans="1:6" x14ac:dyDescent="0.25">
      <c r="A5572" t="s">
        <v>23</v>
      </c>
      <c r="B5572" t="s">
        <v>9</v>
      </c>
      <c r="C5572" t="s">
        <v>52</v>
      </c>
      <c r="D5572" s="1">
        <v>44491</v>
      </c>
      <c r="E5572" s="4">
        <v>581</v>
      </c>
      <c r="F5572">
        <v>53</v>
      </c>
    </row>
    <row r="5573" spans="1:6" x14ac:dyDescent="0.25">
      <c r="A5573" t="s">
        <v>23</v>
      </c>
      <c r="B5573" t="s">
        <v>21</v>
      </c>
      <c r="C5573" t="s">
        <v>12</v>
      </c>
      <c r="D5573" s="1">
        <v>44491</v>
      </c>
      <c r="E5573" s="4">
        <v>805</v>
      </c>
      <c r="F5573">
        <v>48</v>
      </c>
    </row>
    <row r="5574" spans="1:6" x14ac:dyDescent="0.25">
      <c r="A5574" t="s">
        <v>46</v>
      </c>
      <c r="B5574" t="s">
        <v>9</v>
      </c>
      <c r="C5574" t="s">
        <v>42</v>
      </c>
      <c r="D5574" s="1">
        <v>44491</v>
      </c>
      <c r="E5574" s="4">
        <v>7497</v>
      </c>
      <c r="F5574">
        <v>500</v>
      </c>
    </row>
    <row r="5575" spans="1:6" x14ac:dyDescent="0.25">
      <c r="A5575" t="s">
        <v>54</v>
      </c>
      <c r="B5575" t="s">
        <v>11</v>
      </c>
      <c r="C5575" t="s">
        <v>19</v>
      </c>
      <c r="D5575" s="1">
        <v>44491</v>
      </c>
      <c r="E5575" s="4">
        <v>3990</v>
      </c>
      <c r="F5575">
        <v>250</v>
      </c>
    </row>
    <row r="5576" spans="1:6" x14ac:dyDescent="0.25">
      <c r="A5576" t="s">
        <v>29</v>
      </c>
      <c r="B5576" t="s">
        <v>21</v>
      </c>
      <c r="C5576" t="s">
        <v>36</v>
      </c>
      <c r="D5576" s="1">
        <v>44491</v>
      </c>
      <c r="E5576" s="4">
        <v>294</v>
      </c>
      <c r="F5576">
        <v>42</v>
      </c>
    </row>
    <row r="5577" spans="1:6" x14ac:dyDescent="0.25">
      <c r="A5577" t="s">
        <v>33</v>
      </c>
      <c r="B5577" t="s">
        <v>6</v>
      </c>
      <c r="C5577" t="s">
        <v>17</v>
      </c>
      <c r="D5577" s="1">
        <v>44491</v>
      </c>
      <c r="E5577" s="4">
        <v>5215</v>
      </c>
      <c r="F5577">
        <v>238</v>
      </c>
    </row>
    <row r="5578" spans="1:6" x14ac:dyDescent="0.25">
      <c r="A5578" t="s">
        <v>5</v>
      </c>
      <c r="B5578" t="s">
        <v>27</v>
      </c>
      <c r="C5578" t="s">
        <v>42</v>
      </c>
      <c r="D5578" s="1">
        <v>44491</v>
      </c>
      <c r="E5578" s="4">
        <v>8925</v>
      </c>
      <c r="F5578">
        <v>595</v>
      </c>
    </row>
    <row r="5579" spans="1:6" x14ac:dyDescent="0.25">
      <c r="A5579" t="s">
        <v>23</v>
      </c>
      <c r="B5579" t="s">
        <v>9</v>
      </c>
      <c r="C5579" t="s">
        <v>35</v>
      </c>
      <c r="D5579" s="1">
        <v>44491</v>
      </c>
      <c r="E5579" s="4">
        <v>4746</v>
      </c>
      <c r="F5579">
        <v>250</v>
      </c>
    </row>
    <row r="5580" spans="1:6" x14ac:dyDescent="0.25">
      <c r="A5580" t="s">
        <v>56</v>
      </c>
      <c r="B5580" t="s">
        <v>9</v>
      </c>
      <c r="C5580" t="s">
        <v>48</v>
      </c>
      <c r="D5580" s="1">
        <v>44491</v>
      </c>
      <c r="E5580" s="4">
        <v>10269</v>
      </c>
      <c r="F5580">
        <v>381</v>
      </c>
    </row>
    <row r="5581" spans="1:6" x14ac:dyDescent="0.25">
      <c r="A5581" t="s">
        <v>18</v>
      </c>
      <c r="B5581" t="s">
        <v>21</v>
      </c>
      <c r="C5581" t="s">
        <v>42</v>
      </c>
      <c r="D5581" s="1">
        <v>44491</v>
      </c>
      <c r="E5581" s="4">
        <v>5383</v>
      </c>
      <c r="F5581">
        <v>385</v>
      </c>
    </row>
    <row r="5582" spans="1:6" x14ac:dyDescent="0.25">
      <c r="A5582" t="s">
        <v>23</v>
      </c>
      <c r="B5582" t="s">
        <v>21</v>
      </c>
      <c r="C5582" t="s">
        <v>30</v>
      </c>
      <c r="D5582" s="1">
        <v>44491</v>
      </c>
      <c r="E5582" s="4">
        <v>7889</v>
      </c>
      <c r="F5582">
        <v>439</v>
      </c>
    </row>
    <row r="5583" spans="1:6" x14ac:dyDescent="0.25">
      <c r="A5583" t="s">
        <v>29</v>
      </c>
      <c r="B5583" t="s">
        <v>9</v>
      </c>
      <c r="C5583" t="s">
        <v>43</v>
      </c>
      <c r="D5583" s="1">
        <v>44491</v>
      </c>
      <c r="E5583" s="4">
        <v>6300</v>
      </c>
      <c r="F5583">
        <v>315</v>
      </c>
    </row>
    <row r="5584" spans="1:6" x14ac:dyDescent="0.25">
      <c r="A5584" t="s">
        <v>40</v>
      </c>
      <c r="B5584" t="s">
        <v>6</v>
      </c>
      <c r="C5584" t="s">
        <v>43</v>
      </c>
      <c r="D5584" s="1">
        <v>44491</v>
      </c>
      <c r="E5584" s="4">
        <v>7455</v>
      </c>
      <c r="F5584">
        <v>373</v>
      </c>
    </row>
    <row r="5585" spans="1:6" x14ac:dyDescent="0.25">
      <c r="A5585" t="s">
        <v>53</v>
      </c>
      <c r="B5585" t="s">
        <v>21</v>
      </c>
      <c r="C5585" t="s">
        <v>19</v>
      </c>
      <c r="D5585" s="1">
        <v>44491</v>
      </c>
      <c r="E5585" s="4">
        <v>10843</v>
      </c>
      <c r="F5585">
        <v>603</v>
      </c>
    </row>
    <row r="5586" spans="1:6" x14ac:dyDescent="0.25">
      <c r="A5586" t="s">
        <v>29</v>
      </c>
      <c r="B5586" t="s">
        <v>11</v>
      </c>
      <c r="C5586" t="s">
        <v>26</v>
      </c>
      <c r="D5586" s="1">
        <v>44491</v>
      </c>
      <c r="E5586" s="4">
        <v>3829</v>
      </c>
      <c r="F5586">
        <v>349</v>
      </c>
    </row>
    <row r="5587" spans="1:6" x14ac:dyDescent="0.25">
      <c r="A5587" t="s">
        <v>23</v>
      </c>
      <c r="B5587" t="s">
        <v>27</v>
      </c>
      <c r="C5587" t="s">
        <v>19</v>
      </c>
      <c r="D5587" s="1">
        <v>44491</v>
      </c>
      <c r="E5587" s="4">
        <v>1806</v>
      </c>
      <c r="F5587">
        <v>107</v>
      </c>
    </row>
    <row r="5588" spans="1:6" x14ac:dyDescent="0.25">
      <c r="A5588" t="s">
        <v>41</v>
      </c>
      <c r="B5588" t="s">
        <v>9</v>
      </c>
      <c r="C5588" t="s">
        <v>48</v>
      </c>
      <c r="D5588" s="1">
        <v>44491</v>
      </c>
      <c r="E5588" s="4">
        <v>5159</v>
      </c>
      <c r="F5588">
        <v>192</v>
      </c>
    </row>
    <row r="5589" spans="1:6" x14ac:dyDescent="0.25">
      <c r="A5589" t="s">
        <v>41</v>
      </c>
      <c r="B5589" t="s">
        <v>21</v>
      </c>
      <c r="C5589" t="s">
        <v>7</v>
      </c>
      <c r="D5589" s="1">
        <v>44491</v>
      </c>
      <c r="E5589" s="4">
        <v>7749</v>
      </c>
      <c r="F5589">
        <v>485</v>
      </c>
    </row>
    <row r="5590" spans="1:6" x14ac:dyDescent="0.25">
      <c r="A5590" t="s">
        <v>46</v>
      </c>
      <c r="B5590" t="s">
        <v>6</v>
      </c>
      <c r="C5590" t="s">
        <v>43</v>
      </c>
      <c r="D5590" s="1">
        <v>44491</v>
      </c>
      <c r="E5590" s="4">
        <v>7210</v>
      </c>
      <c r="F5590">
        <v>361</v>
      </c>
    </row>
    <row r="5591" spans="1:6" x14ac:dyDescent="0.25">
      <c r="A5591" t="s">
        <v>41</v>
      </c>
      <c r="B5591" t="s">
        <v>11</v>
      </c>
      <c r="C5591" t="s">
        <v>36</v>
      </c>
      <c r="D5591" s="1">
        <v>44491</v>
      </c>
      <c r="E5591" s="4">
        <v>11781</v>
      </c>
      <c r="F5591">
        <v>1680</v>
      </c>
    </row>
    <row r="5592" spans="1:6" x14ac:dyDescent="0.25">
      <c r="A5592" t="s">
        <v>56</v>
      </c>
      <c r="B5592" t="s">
        <v>9</v>
      </c>
      <c r="C5592" t="s">
        <v>50</v>
      </c>
      <c r="D5592" s="1">
        <v>44491</v>
      </c>
      <c r="E5592" s="4">
        <v>1785</v>
      </c>
      <c r="F5592">
        <v>82</v>
      </c>
    </row>
    <row r="5593" spans="1:6" x14ac:dyDescent="0.25">
      <c r="A5593" t="s">
        <v>41</v>
      </c>
      <c r="B5593" t="s">
        <v>11</v>
      </c>
      <c r="C5593" t="s">
        <v>17</v>
      </c>
      <c r="D5593" s="1">
        <v>44491</v>
      </c>
      <c r="E5593" s="4">
        <v>4837</v>
      </c>
      <c r="F5593">
        <v>220</v>
      </c>
    </row>
    <row r="5594" spans="1:6" x14ac:dyDescent="0.25">
      <c r="A5594" t="s">
        <v>13</v>
      </c>
      <c r="B5594" t="s">
        <v>21</v>
      </c>
      <c r="C5594" t="s">
        <v>47</v>
      </c>
      <c r="D5594" s="1">
        <v>44491</v>
      </c>
      <c r="E5594" s="4">
        <v>9030</v>
      </c>
      <c r="F5594">
        <v>565</v>
      </c>
    </row>
    <row r="5595" spans="1:6" x14ac:dyDescent="0.25">
      <c r="A5595" t="s">
        <v>23</v>
      </c>
      <c r="B5595" t="s">
        <v>27</v>
      </c>
      <c r="C5595" t="s">
        <v>14</v>
      </c>
      <c r="D5595" s="1">
        <v>44491</v>
      </c>
      <c r="E5595" s="4">
        <v>469</v>
      </c>
      <c r="F5595">
        <v>59</v>
      </c>
    </row>
    <row r="5596" spans="1:6" x14ac:dyDescent="0.25">
      <c r="A5596" t="s">
        <v>49</v>
      </c>
      <c r="B5596" t="s">
        <v>21</v>
      </c>
      <c r="C5596" t="s">
        <v>26</v>
      </c>
      <c r="D5596" s="1">
        <v>44491</v>
      </c>
      <c r="E5596" s="4">
        <v>805</v>
      </c>
      <c r="F5596">
        <v>68</v>
      </c>
    </row>
    <row r="5597" spans="1:6" x14ac:dyDescent="0.25">
      <c r="A5597" t="s">
        <v>53</v>
      </c>
      <c r="B5597" t="s">
        <v>6</v>
      </c>
      <c r="C5597" t="s">
        <v>17</v>
      </c>
      <c r="D5597" s="1">
        <v>44491</v>
      </c>
      <c r="E5597" s="4">
        <v>2639</v>
      </c>
      <c r="F5597">
        <v>126</v>
      </c>
    </row>
    <row r="5598" spans="1:6" x14ac:dyDescent="0.25">
      <c r="A5598" t="s">
        <v>55</v>
      </c>
      <c r="B5598" t="s">
        <v>27</v>
      </c>
      <c r="C5598" t="s">
        <v>30</v>
      </c>
      <c r="D5598" s="1">
        <v>44491</v>
      </c>
      <c r="E5598" s="4">
        <v>2842</v>
      </c>
      <c r="F5598">
        <v>150</v>
      </c>
    </row>
    <row r="5599" spans="1:6" x14ac:dyDescent="0.25">
      <c r="A5599" t="s">
        <v>25</v>
      </c>
      <c r="B5599" t="s">
        <v>6</v>
      </c>
      <c r="C5599" t="s">
        <v>36</v>
      </c>
      <c r="D5599" s="1">
        <v>44491</v>
      </c>
      <c r="E5599" s="4">
        <v>2625</v>
      </c>
      <c r="F5599">
        <v>375</v>
      </c>
    </row>
    <row r="5600" spans="1:6" x14ac:dyDescent="0.25">
      <c r="A5600" t="s">
        <v>10</v>
      </c>
      <c r="B5600" t="s">
        <v>16</v>
      </c>
      <c r="C5600" t="s">
        <v>31</v>
      </c>
      <c r="D5600" s="1">
        <v>44491</v>
      </c>
      <c r="E5600" s="4">
        <v>4543</v>
      </c>
      <c r="F5600">
        <v>325</v>
      </c>
    </row>
    <row r="5601" spans="1:6" x14ac:dyDescent="0.25">
      <c r="A5601" t="s">
        <v>8</v>
      </c>
      <c r="B5601" t="s">
        <v>6</v>
      </c>
      <c r="C5601" t="s">
        <v>45</v>
      </c>
      <c r="D5601" s="1">
        <v>44491</v>
      </c>
      <c r="E5601" s="4">
        <v>18907</v>
      </c>
      <c r="F5601">
        <v>840</v>
      </c>
    </row>
    <row r="5602" spans="1:6" x14ac:dyDescent="0.25">
      <c r="A5602" t="s">
        <v>10</v>
      </c>
      <c r="B5602" t="s">
        <v>27</v>
      </c>
      <c r="C5602" t="s">
        <v>22</v>
      </c>
      <c r="D5602" s="1">
        <v>44491</v>
      </c>
      <c r="E5602" s="4">
        <v>9016</v>
      </c>
      <c r="F5602">
        <v>1120</v>
      </c>
    </row>
    <row r="5603" spans="1:6" x14ac:dyDescent="0.25">
      <c r="A5603" t="s">
        <v>20</v>
      </c>
      <c r="B5603" t="s">
        <v>9</v>
      </c>
      <c r="C5603" t="s">
        <v>45</v>
      </c>
      <c r="D5603" s="1">
        <v>44491</v>
      </c>
      <c r="E5603" s="4">
        <v>10815</v>
      </c>
      <c r="F5603">
        <v>451</v>
      </c>
    </row>
    <row r="5604" spans="1:6" x14ac:dyDescent="0.25">
      <c r="A5604" t="s">
        <v>56</v>
      </c>
      <c r="B5604" t="s">
        <v>16</v>
      </c>
      <c r="C5604" t="s">
        <v>43</v>
      </c>
      <c r="D5604" s="1">
        <v>44491</v>
      </c>
      <c r="E5604" s="4">
        <v>5824</v>
      </c>
      <c r="F5604">
        <v>292</v>
      </c>
    </row>
    <row r="5605" spans="1:6" x14ac:dyDescent="0.25">
      <c r="A5605" t="s">
        <v>34</v>
      </c>
      <c r="B5605" t="s">
        <v>9</v>
      </c>
      <c r="C5605" t="s">
        <v>43</v>
      </c>
      <c r="D5605" s="1">
        <v>44491</v>
      </c>
      <c r="E5605" s="4">
        <v>6496</v>
      </c>
      <c r="F5605">
        <v>325</v>
      </c>
    </row>
    <row r="5606" spans="1:6" x14ac:dyDescent="0.25">
      <c r="A5606" t="s">
        <v>39</v>
      </c>
      <c r="B5606" t="s">
        <v>21</v>
      </c>
      <c r="C5606" t="s">
        <v>12</v>
      </c>
      <c r="D5606" s="1">
        <v>44491</v>
      </c>
      <c r="E5606" s="4">
        <v>7441</v>
      </c>
      <c r="F5606">
        <v>438</v>
      </c>
    </row>
    <row r="5607" spans="1:6" x14ac:dyDescent="0.25">
      <c r="A5607" t="s">
        <v>49</v>
      </c>
      <c r="B5607" t="s">
        <v>16</v>
      </c>
      <c r="C5607" t="s">
        <v>7</v>
      </c>
      <c r="D5607" s="1">
        <v>44491</v>
      </c>
      <c r="E5607" s="4">
        <v>8799</v>
      </c>
      <c r="F5607">
        <v>629</v>
      </c>
    </row>
    <row r="5608" spans="1:6" x14ac:dyDescent="0.25">
      <c r="A5608" t="s">
        <v>55</v>
      </c>
      <c r="B5608" t="s">
        <v>27</v>
      </c>
      <c r="C5608" t="s">
        <v>45</v>
      </c>
      <c r="D5608" s="1">
        <v>44491</v>
      </c>
      <c r="E5608" s="4">
        <v>3570</v>
      </c>
      <c r="F5608">
        <v>149</v>
      </c>
    </row>
    <row r="5609" spans="1:6" x14ac:dyDescent="0.25">
      <c r="A5609" t="s">
        <v>23</v>
      </c>
      <c r="B5609" t="s">
        <v>9</v>
      </c>
      <c r="C5609" t="s">
        <v>43</v>
      </c>
      <c r="D5609" s="1">
        <v>44491</v>
      </c>
      <c r="E5609" s="4">
        <v>721</v>
      </c>
      <c r="F5609">
        <v>37</v>
      </c>
    </row>
    <row r="5610" spans="1:6" x14ac:dyDescent="0.25">
      <c r="A5610" t="s">
        <v>57</v>
      </c>
      <c r="B5610" t="s">
        <v>11</v>
      </c>
      <c r="C5610" t="s">
        <v>22</v>
      </c>
      <c r="D5610" s="1">
        <v>44494</v>
      </c>
      <c r="E5610" s="4">
        <v>6972</v>
      </c>
      <c r="F5610">
        <v>698</v>
      </c>
    </row>
    <row r="5611" spans="1:6" x14ac:dyDescent="0.25">
      <c r="A5611" t="s">
        <v>18</v>
      </c>
      <c r="B5611" t="s">
        <v>16</v>
      </c>
      <c r="C5611" t="s">
        <v>35</v>
      </c>
      <c r="D5611" s="1">
        <v>44494</v>
      </c>
      <c r="E5611" s="4">
        <v>1435</v>
      </c>
      <c r="F5611">
        <v>80</v>
      </c>
    </row>
    <row r="5612" spans="1:6" x14ac:dyDescent="0.25">
      <c r="A5612" t="s">
        <v>39</v>
      </c>
      <c r="B5612" t="s">
        <v>6</v>
      </c>
      <c r="C5612" t="s">
        <v>45</v>
      </c>
      <c r="D5612" s="1">
        <v>44494</v>
      </c>
      <c r="E5612" s="4">
        <v>6678</v>
      </c>
      <c r="F5612">
        <v>279</v>
      </c>
    </row>
    <row r="5613" spans="1:6" x14ac:dyDescent="0.25">
      <c r="A5613" t="s">
        <v>13</v>
      </c>
      <c r="B5613" t="s">
        <v>21</v>
      </c>
      <c r="C5613" t="s">
        <v>36</v>
      </c>
      <c r="D5613" s="1">
        <v>44494</v>
      </c>
      <c r="E5613" s="4">
        <v>3647</v>
      </c>
      <c r="F5613">
        <v>521</v>
      </c>
    </row>
    <row r="5614" spans="1:6" x14ac:dyDescent="0.25">
      <c r="A5614" t="s">
        <v>29</v>
      </c>
      <c r="B5614" t="s">
        <v>16</v>
      </c>
      <c r="C5614" t="s">
        <v>45</v>
      </c>
      <c r="D5614" s="1">
        <v>44494</v>
      </c>
      <c r="E5614" s="4">
        <v>2016</v>
      </c>
      <c r="F5614">
        <v>84</v>
      </c>
    </row>
    <row r="5615" spans="1:6" x14ac:dyDescent="0.25">
      <c r="A5615" t="s">
        <v>54</v>
      </c>
      <c r="B5615" t="s">
        <v>27</v>
      </c>
      <c r="C5615" t="s">
        <v>30</v>
      </c>
      <c r="D5615" s="1">
        <v>44494</v>
      </c>
      <c r="E5615" s="4">
        <v>11655</v>
      </c>
      <c r="F5615">
        <v>648</v>
      </c>
    </row>
    <row r="5616" spans="1:6" x14ac:dyDescent="0.25">
      <c r="A5616" t="s">
        <v>56</v>
      </c>
      <c r="B5616" t="s">
        <v>16</v>
      </c>
      <c r="C5616" t="s">
        <v>47</v>
      </c>
      <c r="D5616" s="1">
        <v>44494</v>
      </c>
      <c r="E5616" s="4">
        <v>15596</v>
      </c>
      <c r="F5616">
        <v>980</v>
      </c>
    </row>
    <row r="5617" spans="1:6" x14ac:dyDescent="0.25">
      <c r="A5617" t="s">
        <v>25</v>
      </c>
      <c r="B5617" t="s">
        <v>11</v>
      </c>
      <c r="C5617" t="s">
        <v>12</v>
      </c>
      <c r="D5617" s="1">
        <v>44494</v>
      </c>
      <c r="E5617" s="4">
        <v>3626</v>
      </c>
      <c r="F5617">
        <v>214</v>
      </c>
    </row>
    <row r="5618" spans="1:6" x14ac:dyDescent="0.25">
      <c r="A5618" t="s">
        <v>49</v>
      </c>
      <c r="B5618" t="s">
        <v>11</v>
      </c>
      <c r="C5618" t="s">
        <v>28</v>
      </c>
      <c r="D5618" s="1">
        <v>44494</v>
      </c>
      <c r="E5618" s="4">
        <v>4312</v>
      </c>
      <c r="F5618">
        <v>700</v>
      </c>
    </row>
    <row r="5619" spans="1:6" x14ac:dyDescent="0.25">
      <c r="A5619" t="s">
        <v>13</v>
      </c>
      <c r="B5619" t="s">
        <v>16</v>
      </c>
      <c r="C5619" t="s">
        <v>42</v>
      </c>
      <c r="D5619" s="1">
        <v>44494</v>
      </c>
      <c r="E5619" s="4">
        <v>7042</v>
      </c>
      <c r="F5619">
        <v>441</v>
      </c>
    </row>
    <row r="5620" spans="1:6" x14ac:dyDescent="0.25">
      <c r="A5620" t="s">
        <v>8</v>
      </c>
      <c r="B5620" t="s">
        <v>6</v>
      </c>
      <c r="C5620" t="s">
        <v>19</v>
      </c>
      <c r="D5620" s="1">
        <v>44494</v>
      </c>
      <c r="E5620" s="4">
        <v>1575</v>
      </c>
      <c r="F5620">
        <v>99</v>
      </c>
    </row>
    <row r="5621" spans="1:6" x14ac:dyDescent="0.25">
      <c r="A5621" t="s">
        <v>51</v>
      </c>
      <c r="B5621" t="s">
        <v>21</v>
      </c>
      <c r="C5621" t="s">
        <v>48</v>
      </c>
      <c r="D5621" s="1">
        <v>44495</v>
      </c>
      <c r="E5621" s="4">
        <v>8645</v>
      </c>
      <c r="F5621">
        <v>321</v>
      </c>
    </row>
    <row r="5622" spans="1:6" x14ac:dyDescent="0.25">
      <c r="A5622" t="s">
        <v>8</v>
      </c>
      <c r="B5622" t="s">
        <v>6</v>
      </c>
      <c r="C5622" t="s">
        <v>35</v>
      </c>
      <c r="D5622" s="1">
        <v>44495</v>
      </c>
      <c r="E5622" s="4">
        <v>2485</v>
      </c>
      <c r="F5622">
        <v>147</v>
      </c>
    </row>
    <row r="5623" spans="1:6" x14ac:dyDescent="0.25">
      <c r="A5623" t="s">
        <v>25</v>
      </c>
      <c r="B5623" t="s">
        <v>27</v>
      </c>
      <c r="C5623" t="s">
        <v>48</v>
      </c>
      <c r="D5623" s="1">
        <v>44495</v>
      </c>
      <c r="E5623" s="4">
        <v>8001</v>
      </c>
      <c r="F5623">
        <v>297</v>
      </c>
    </row>
    <row r="5624" spans="1:6" x14ac:dyDescent="0.25">
      <c r="A5624" t="s">
        <v>33</v>
      </c>
      <c r="B5624" t="s">
        <v>9</v>
      </c>
      <c r="C5624" t="s">
        <v>14</v>
      </c>
      <c r="D5624" s="1">
        <v>44495</v>
      </c>
      <c r="E5624" s="4">
        <v>9107</v>
      </c>
      <c r="F5624">
        <v>1540</v>
      </c>
    </row>
    <row r="5625" spans="1:6" x14ac:dyDescent="0.25">
      <c r="A5625" t="s">
        <v>29</v>
      </c>
      <c r="B5625" t="s">
        <v>27</v>
      </c>
      <c r="C5625" t="s">
        <v>42</v>
      </c>
      <c r="D5625" s="1">
        <v>44495</v>
      </c>
      <c r="E5625" s="4">
        <v>3752</v>
      </c>
      <c r="F5625">
        <v>268</v>
      </c>
    </row>
    <row r="5626" spans="1:6" x14ac:dyDescent="0.25">
      <c r="A5626" t="s">
        <v>40</v>
      </c>
      <c r="B5626" t="s">
        <v>11</v>
      </c>
      <c r="C5626" t="s">
        <v>42</v>
      </c>
      <c r="D5626" s="1">
        <v>44495</v>
      </c>
      <c r="E5626" s="4">
        <v>518</v>
      </c>
      <c r="F5626">
        <v>37</v>
      </c>
    </row>
    <row r="5627" spans="1:6" x14ac:dyDescent="0.25">
      <c r="A5627" t="s">
        <v>39</v>
      </c>
      <c r="B5627" t="s">
        <v>6</v>
      </c>
      <c r="C5627" t="s">
        <v>31</v>
      </c>
      <c r="D5627" s="1">
        <v>44495</v>
      </c>
      <c r="E5627" s="4">
        <v>2751</v>
      </c>
      <c r="F5627">
        <v>212</v>
      </c>
    </row>
    <row r="5628" spans="1:6" x14ac:dyDescent="0.25">
      <c r="A5628" t="s">
        <v>25</v>
      </c>
      <c r="B5628" t="s">
        <v>11</v>
      </c>
      <c r="C5628" t="s">
        <v>36</v>
      </c>
      <c r="D5628" s="1">
        <v>44495</v>
      </c>
      <c r="E5628" s="4">
        <v>8246</v>
      </c>
      <c r="F5628">
        <v>1050</v>
      </c>
    </row>
    <row r="5629" spans="1:6" x14ac:dyDescent="0.25">
      <c r="A5629" t="s">
        <v>54</v>
      </c>
      <c r="B5629" t="s">
        <v>6</v>
      </c>
      <c r="C5629" t="s">
        <v>48</v>
      </c>
      <c r="D5629" s="1">
        <v>44495</v>
      </c>
      <c r="E5629" s="4">
        <v>11620</v>
      </c>
      <c r="F5629">
        <v>465</v>
      </c>
    </row>
    <row r="5630" spans="1:6" x14ac:dyDescent="0.25">
      <c r="A5630" t="s">
        <v>29</v>
      </c>
      <c r="B5630" t="s">
        <v>9</v>
      </c>
      <c r="C5630" t="s">
        <v>35</v>
      </c>
      <c r="D5630" s="1">
        <v>44495</v>
      </c>
      <c r="E5630" s="4">
        <v>11578</v>
      </c>
      <c r="F5630">
        <v>610</v>
      </c>
    </row>
    <row r="5631" spans="1:6" x14ac:dyDescent="0.25">
      <c r="A5631" t="s">
        <v>56</v>
      </c>
      <c r="B5631" t="s">
        <v>9</v>
      </c>
      <c r="C5631" t="s">
        <v>35</v>
      </c>
      <c r="D5631" s="1">
        <v>44495</v>
      </c>
      <c r="E5631" s="4">
        <v>2163</v>
      </c>
      <c r="F5631">
        <v>128</v>
      </c>
    </row>
    <row r="5632" spans="1:6" x14ac:dyDescent="0.25">
      <c r="A5632" t="s">
        <v>13</v>
      </c>
      <c r="B5632" t="s">
        <v>11</v>
      </c>
      <c r="C5632" t="s">
        <v>47</v>
      </c>
      <c r="D5632" s="1">
        <v>44495</v>
      </c>
      <c r="E5632" s="4">
        <v>13006</v>
      </c>
      <c r="F5632">
        <v>840</v>
      </c>
    </row>
    <row r="5633" spans="1:6" x14ac:dyDescent="0.25">
      <c r="A5633" t="s">
        <v>23</v>
      </c>
      <c r="B5633" t="s">
        <v>9</v>
      </c>
      <c r="C5633" t="s">
        <v>47</v>
      </c>
      <c r="D5633" s="1">
        <v>44495</v>
      </c>
      <c r="E5633" s="4">
        <v>9275</v>
      </c>
      <c r="F5633">
        <v>546</v>
      </c>
    </row>
    <row r="5634" spans="1:6" x14ac:dyDescent="0.25">
      <c r="A5634" t="s">
        <v>23</v>
      </c>
      <c r="B5634" t="s">
        <v>6</v>
      </c>
      <c r="C5634" t="s">
        <v>24</v>
      </c>
      <c r="D5634" s="1">
        <v>44495</v>
      </c>
      <c r="E5634" s="4">
        <v>280</v>
      </c>
      <c r="F5634">
        <v>16</v>
      </c>
    </row>
    <row r="5635" spans="1:6" x14ac:dyDescent="0.25">
      <c r="A5635" t="s">
        <v>53</v>
      </c>
      <c r="B5635" t="s">
        <v>6</v>
      </c>
      <c r="C5635" t="s">
        <v>45</v>
      </c>
      <c r="D5635" s="1">
        <v>44495</v>
      </c>
      <c r="E5635" s="4">
        <v>1253</v>
      </c>
      <c r="F5635">
        <v>53</v>
      </c>
    </row>
    <row r="5636" spans="1:6" x14ac:dyDescent="0.25">
      <c r="A5636" t="s">
        <v>20</v>
      </c>
      <c r="B5636" t="s">
        <v>21</v>
      </c>
      <c r="C5636" t="s">
        <v>52</v>
      </c>
      <c r="D5636" s="1">
        <v>44495</v>
      </c>
      <c r="E5636" s="4">
        <v>3262</v>
      </c>
      <c r="F5636">
        <v>272</v>
      </c>
    </row>
    <row r="5637" spans="1:6" x14ac:dyDescent="0.25">
      <c r="A5637" t="s">
        <v>54</v>
      </c>
      <c r="B5637" t="s">
        <v>9</v>
      </c>
      <c r="C5637" t="s">
        <v>38</v>
      </c>
      <c r="D5637" s="1">
        <v>44495</v>
      </c>
      <c r="E5637" s="4">
        <v>4907</v>
      </c>
      <c r="F5637">
        <v>189</v>
      </c>
    </row>
    <row r="5638" spans="1:6" x14ac:dyDescent="0.25">
      <c r="A5638" t="s">
        <v>39</v>
      </c>
      <c r="B5638" t="s">
        <v>27</v>
      </c>
      <c r="C5638" t="s">
        <v>36</v>
      </c>
      <c r="D5638" s="1">
        <v>44495</v>
      </c>
      <c r="E5638" s="4">
        <v>3150</v>
      </c>
      <c r="F5638">
        <v>350</v>
      </c>
    </row>
    <row r="5639" spans="1:6" x14ac:dyDescent="0.25">
      <c r="A5639" t="s">
        <v>10</v>
      </c>
      <c r="B5639" t="s">
        <v>16</v>
      </c>
      <c r="C5639" t="s">
        <v>24</v>
      </c>
      <c r="D5639" s="1">
        <v>44495</v>
      </c>
      <c r="E5639" s="4">
        <v>13426</v>
      </c>
      <c r="F5639">
        <v>672</v>
      </c>
    </row>
    <row r="5640" spans="1:6" x14ac:dyDescent="0.25">
      <c r="A5640" t="s">
        <v>29</v>
      </c>
      <c r="B5640" t="s">
        <v>6</v>
      </c>
      <c r="C5640" t="s">
        <v>7</v>
      </c>
      <c r="D5640" s="1">
        <v>44495</v>
      </c>
      <c r="E5640" s="4">
        <v>9947</v>
      </c>
      <c r="F5640">
        <v>700</v>
      </c>
    </row>
    <row r="5641" spans="1:6" x14ac:dyDescent="0.25">
      <c r="A5641" t="s">
        <v>55</v>
      </c>
      <c r="B5641" t="s">
        <v>27</v>
      </c>
      <c r="C5641" t="s">
        <v>19</v>
      </c>
      <c r="D5641" s="1">
        <v>44495</v>
      </c>
      <c r="E5641" s="4">
        <v>4704</v>
      </c>
      <c r="F5641">
        <v>262</v>
      </c>
    </row>
    <row r="5642" spans="1:6" x14ac:dyDescent="0.25">
      <c r="A5642" t="s">
        <v>46</v>
      </c>
      <c r="B5642" t="s">
        <v>16</v>
      </c>
      <c r="C5642" t="s">
        <v>48</v>
      </c>
      <c r="D5642" s="1">
        <v>44495</v>
      </c>
      <c r="E5642" s="4">
        <v>3605</v>
      </c>
      <c r="F5642">
        <v>139</v>
      </c>
    </row>
    <row r="5643" spans="1:6" x14ac:dyDescent="0.25">
      <c r="A5643" t="s">
        <v>10</v>
      </c>
      <c r="B5643" t="s">
        <v>21</v>
      </c>
      <c r="C5643" t="s">
        <v>52</v>
      </c>
      <c r="D5643" s="1">
        <v>44495</v>
      </c>
      <c r="E5643" s="4">
        <v>4263</v>
      </c>
      <c r="F5643">
        <v>356</v>
      </c>
    </row>
    <row r="5644" spans="1:6" x14ac:dyDescent="0.25">
      <c r="A5644" t="s">
        <v>55</v>
      </c>
      <c r="B5644" t="s">
        <v>16</v>
      </c>
      <c r="C5644" t="s">
        <v>30</v>
      </c>
      <c r="D5644" s="1">
        <v>44495</v>
      </c>
      <c r="E5644" s="4">
        <v>4921</v>
      </c>
      <c r="F5644">
        <v>247</v>
      </c>
    </row>
    <row r="5645" spans="1:6" x14ac:dyDescent="0.25">
      <c r="A5645" t="s">
        <v>41</v>
      </c>
      <c r="B5645" t="s">
        <v>11</v>
      </c>
      <c r="C5645" t="s">
        <v>38</v>
      </c>
      <c r="D5645" s="1">
        <v>44495</v>
      </c>
      <c r="E5645" s="4">
        <v>11445</v>
      </c>
      <c r="F5645">
        <v>441</v>
      </c>
    </row>
    <row r="5646" spans="1:6" x14ac:dyDescent="0.25">
      <c r="A5646" t="s">
        <v>32</v>
      </c>
      <c r="B5646" t="s">
        <v>6</v>
      </c>
      <c r="C5646" t="s">
        <v>28</v>
      </c>
      <c r="D5646" s="1">
        <v>44495</v>
      </c>
      <c r="E5646" s="4">
        <v>7518</v>
      </c>
      <c r="F5646">
        <v>910</v>
      </c>
    </row>
    <row r="5647" spans="1:6" x14ac:dyDescent="0.25">
      <c r="A5647" t="s">
        <v>46</v>
      </c>
      <c r="B5647" t="s">
        <v>6</v>
      </c>
      <c r="C5647" t="s">
        <v>28</v>
      </c>
      <c r="D5647" s="1">
        <v>44495</v>
      </c>
      <c r="E5647" s="4">
        <v>7245</v>
      </c>
      <c r="F5647">
        <v>910</v>
      </c>
    </row>
    <row r="5648" spans="1:6" x14ac:dyDescent="0.25">
      <c r="A5648" t="s">
        <v>51</v>
      </c>
      <c r="B5648" t="s">
        <v>11</v>
      </c>
      <c r="C5648" t="s">
        <v>52</v>
      </c>
      <c r="D5648" s="1">
        <v>44495</v>
      </c>
      <c r="E5648" s="4">
        <v>2415</v>
      </c>
      <c r="F5648">
        <v>202</v>
      </c>
    </row>
    <row r="5649" spans="1:6" x14ac:dyDescent="0.25">
      <c r="A5649" t="s">
        <v>8</v>
      </c>
      <c r="B5649" t="s">
        <v>21</v>
      </c>
      <c r="C5649" t="s">
        <v>44</v>
      </c>
      <c r="D5649" s="1">
        <v>44495</v>
      </c>
      <c r="E5649" s="4">
        <v>9079</v>
      </c>
      <c r="F5649">
        <v>413</v>
      </c>
    </row>
    <row r="5650" spans="1:6" x14ac:dyDescent="0.25">
      <c r="A5650" t="s">
        <v>55</v>
      </c>
      <c r="B5650" t="s">
        <v>9</v>
      </c>
      <c r="C5650" t="s">
        <v>28</v>
      </c>
      <c r="D5650" s="1">
        <v>44495</v>
      </c>
      <c r="E5650" s="4">
        <v>1673</v>
      </c>
      <c r="F5650">
        <v>279</v>
      </c>
    </row>
    <row r="5651" spans="1:6" x14ac:dyDescent="0.25">
      <c r="A5651" t="s">
        <v>33</v>
      </c>
      <c r="B5651" t="s">
        <v>11</v>
      </c>
      <c r="C5651" t="s">
        <v>12</v>
      </c>
      <c r="D5651" s="1">
        <v>44495</v>
      </c>
      <c r="E5651" s="4">
        <v>518</v>
      </c>
      <c r="F5651">
        <v>35</v>
      </c>
    </row>
    <row r="5652" spans="1:6" x14ac:dyDescent="0.25">
      <c r="A5652" t="s">
        <v>39</v>
      </c>
      <c r="B5652" t="s">
        <v>11</v>
      </c>
      <c r="C5652" t="s">
        <v>52</v>
      </c>
      <c r="D5652" s="1">
        <v>44495</v>
      </c>
      <c r="E5652" s="4">
        <v>2758</v>
      </c>
      <c r="F5652">
        <v>276</v>
      </c>
    </row>
    <row r="5653" spans="1:6" x14ac:dyDescent="0.25">
      <c r="A5653" t="s">
        <v>32</v>
      </c>
      <c r="B5653" t="s">
        <v>6</v>
      </c>
      <c r="C5653" t="s">
        <v>42</v>
      </c>
      <c r="D5653" s="1">
        <v>44495</v>
      </c>
      <c r="E5653" s="4">
        <v>2296</v>
      </c>
      <c r="F5653">
        <v>144</v>
      </c>
    </row>
    <row r="5654" spans="1:6" x14ac:dyDescent="0.25">
      <c r="A5654" t="s">
        <v>56</v>
      </c>
      <c r="B5654" t="s">
        <v>11</v>
      </c>
      <c r="C5654" t="s">
        <v>50</v>
      </c>
      <c r="D5654" s="1">
        <v>44495</v>
      </c>
      <c r="E5654" s="4">
        <v>1890</v>
      </c>
      <c r="F5654">
        <v>79</v>
      </c>
    </row>
    <row r="5655" spans="1:6" x14ac:dyDescent="0.25">
      <c r="A5655" t="s">
        <v>20</v>
      </c>
      <c r="B5655" t="s">
        <v>16</v>
      </c>
      <c r="C5655" t="s">
        <v>14</v>
      </c>
      <c r="D5655" s="1">
        <v>44495</v>
      </c>
      <c r="E5655" s="4">
        <v>518</v>
      </c>
      <c r="F5655">
        <v>87</v>
      </c>
    </row>
    <row r="5656" spans="1:6" x14ac:dyDescent="0.25">
      <c r="A5656" t="s">
        <v>46</v>
      </c>
      <c r="B5656" t="s">
        <v>11</v>
      </c>
      <c r="C5656" t="s">
        <v>30</v>
      </c>
      <c r="D5656" s="1">
        <v>44495</v>
      </c>
      <c r="E5656" s="4">
        <v>140</v>
      </c>
      <c r="F5656">
        <v>7</v>
      </c>
    </row>
    <row r="5657" spans="1:6" x14ac:dyDescent="0.25">
      <c r="A5657" t="s">
        <v>46</v>
      </c>
      <c r="B5657" t="s">
        <v>21</v>
      </c>
      <c r="C5657" t="s">
        <v>19</v>
      </c>
      <c r="D5657" s="1">
        <v>44495</v>
      </c>
      <c r="E5657" s="4">
        <v>13293</v>
      </c>
      <c r="F5657">
        <v>770</v>
      </c>
    </row>
    <row r="5658" spans="1:6" x14ac:dyDescent="0.25">
      <c r="A5658" t="s">
        <v>13</v>
      </c>
      <c r="B5658" t="s">
        <v>6</v>
      </c>
      <c r="C5658" t="s">
        <v>28</v>
      </c>
      <c r="D5658" s="1">
        <v>44495</v>
      </c>
      <c r="E5658" s="4">
        <v>9506</v>
      </c>
      <c r="F5658">
        <v>1610</v>
      </c>
    </row>
    <row r="5659" spans="1:6" x14ac:dyDescent="0.25">
      <c r="A5659" t="s">
        <v>53</v>
      </c>
      <c r="B5659" t="s">
        <v>16</v>
      </c>
      <c r="C5659" t="s">
        <v>22</v>
      </c>
      <c r="D5659" s="1">
        <v>44495</v>
      </c>
      <c r="E5659" s="4">
        <v>12222</v>
      </c>
      <c r="F5659">
        <v>1330</v>
      </c>
    </row>
    <row r="5660" spans="1:6" x14ac:dyDescent="0.25">
      <c r="A5660" t="s">
        <v>46</v>
      </c>
      <c r="B5660" t="s">
        <v>11</v>
      </c>
      <c r="C5660" t="s">
        <v>7</v>
      </c>
      <c r="D5660" s="1">
        <v>44495</v>
      </c>
      <c r="E5660" s="4">
        <v>2030</v>
      </c>
      <c r="F5660">
        <v>145</v>
      </c>
    </row>
    <row r="5661" spans="1:6" x14ac:dyDescent="0.25">
      <c r="A5661" t="s">
        <v>53</v>
      </c>
      <c r="B5661" t="s">
        <v>27</v>
      </c>
      <c r="C5661" t="s">
        <v>35</v>
      </c>
      <c r="D5661" s="1">
        <v>44495</v>
      </c>
      <c r="E5661" s="4">
        <v>4235</v>
      </c>
      <c r="F5661">
        <v>236</v>
      </c>
    </row>
    <row r="5662" spans="1:6" x14ac:dyDescent="0.25">
      <c r="A5662" t="s">
        <v>46</v>
      </c>
      <c r="B5662" t="s">
        <v>11</v>
      </c>
      <c r="C5662" t="s">
        <v>42</v>
      </c>
      <c r="D5662" s="1">
        <v>44495</v>
      </c>
      <c r="E5662" s="4">
        <v>3010</v>
      </c>
      <c r="F5662">
        <v>201</v>
      </c>
    </row>
    <row r="5663" spans="1:6" x14ac:dyDescent="0.25">
      <c r="A5663" t="s">
        <v>40</v>
      </c>
      <c r="B5663" t="s">
        <v>27</v>
      </c>
      <c r="C5663" t="s">
        <v>7</v>
      </c>
      <c r="D5663" s="1">
        <v>44495</v>
      </c>
      <c r="E5663" s="4">
        <v>5656</v>
      </c>
      <c r="F5663">
        <v>378</v>
      </c>
    </row>
    <row r="5664" spans="1:6" x14ac:dyDescent="0.25">
      <c r="A5664" t="s">
        <v>20</v>
      </c>
      <c r="B5664" t="s">
        <v>11</v>
      </c>
      <c r="C5664" t="s">
        <v>26</v>
      </c>
      <c r="D5664" s="1">
        <v>44495</v>
      </c>
      <c r="E5664" s="4">
        <v>9751</v>
      </c>
      <c r="F5664">
        <v>770</v>
      </c>
    </row>
    <row r="5665" spans="1:6" x14ac:dyDescent="0.25">
      <c r="A5665" t="s">
        <v>41</v>
      </c>
      <c r="B5665" t="s">
        <v>16</v>
      </c>
      <c r="C5665" t="s">
        <v>12</v>
      </c>
      <c r="D5665" s="1">
        <v>44495</v>
      </c>
      <c r="E5665" s="4">
        <v>6412</v>
      </c>
      <c r="F5665">
        <v>378</v>
      </c>
    </row>
    <row r="5666" spans="1:6" x14ac:dyDescent="0.25">
      <c r="A5666" t="s">
        <v>18</v>
      </c>
      <c r="B5666" t="s">
        <v>11</v>
      </c>
      <c r="C5666" t="s">
        <v>38</v>
      </c>
      <c r="D5666" s="1">
        <v>44495</v>
      </c>
      <c r="E5666" s="4">
        <v>420</v>
      </c>
      <c r="F5666">
        <v>16</v>
      </c>
    </row>
    <row r="5667" spans="1:6" x14ac:dyDescent="0.25">
      <c r="A5667" t="s">
        <v>15</v>
      </c>
      <c r="B5667" t="s">
        <v>27</v>
      </c>
      <c r="C5667" t="s">
        <v>24</v>
      </c>
      <c r="D5667" s="1">
        <v>44495</v>
      </c>
      <c r="E5667" s="4">
        <v>5635</v>
      </c>
      <c r="F5667">
        <v>282</v>
      </c>
    </row>
    <row r="5668" spans="1:6" x14ac:dyDescent="0.25">
      <c r="A5668" t="s">
        <v>10</v>
      </c>
      <c r="B5668" t="s">
        <v>16</v>
      </c>
      <c r="C5668" t="s">
        <v>36</v>
      </c>
      <c r="D5668" s="1">
        <v>44495</v>
      </c>
      <c r="E5668" s="4">
        <v>8351</v>
      </c>
      <c r="F5668">
        <v>1190</v>
      </c>
    </row>
    <row r="5669" spans="1:6" x14ac:dyDescent="0.25">
      <c r="A5669" t="s">
        <v>18</v>
      </c>
      <c r="B5669" t="s">
        <v>21</v>
      </c>
      <c r="C5669" t="s">
        <v>38</v>
      </c>
      <c r="D5669" s="1">
        <v>44495</v>
      </c>
      <c r="E5669" s="4">
        <v>364</v>
      </c>
      <c r="F5669">
        <v>15</v>
      </c>
    </row>
    <row r="5670" spans="1:6" x14ac:dyDescent="0.25">
      <c r="A5670" t="s">
        <v>13</v>
      </c>
      <c r="B5670" t="s">
        <v>6</v>
      </c>
      <c r="C5670" t="s">
        <v>26</v>
      </c>
      <c r="D5670" s="1">
        <v>44496</v>
      </c>
      <c r="E5670" s="4">
        <v>7518</v>
      </c>
      <c r="F5670">
        <v>579</v>
      </c>
    </row>
    <row r="5671" spans="1:6" x14ac:dyDescent="0.25">
      <c r="A5671" t="s">
        <v>23</v>
      </c>
      <c r="B5671" t="s">
        <v>27</v>
      </c>
      <c r="C5671" t="s">
        <v>24</v>
      </c>
      <c r="D5671" s="1">
        <v>44496</v>
      </c>
      <c r="E5671" s="4">
        <v>10409</v>
      </c>
      <c r="F5671">
        <v>548</v>
      </c>
    </row>
    <row r="5672" spans="1:6" x14ac:dyDescent="0.25">
      <c r="A5672" t="s">
        <v>46</v>
      </c>
      <c r="B5672" t="s">
        <v>6</v>
      </c>
      <c r="C5672" t="s">
        <v>30</v>
      </c>
      <c r="D5672" s="1">
        <v>44496</v>
      </c>
      <c r="E5672" s="4">
        <v>2303</v>
      </c>
      <c r="F5672">
        <v>116</v>
      </c>
    </row>
    <row r="5673" spans="1:6" x14ac:dyDescent="0.25">
      <c r="A5673" t="s">
        <v>57</v>
      </c>
      <c r="B5673" t="s">
        <v>21</v>
      </c>
      <c r="C5673" t="s">
        <v>47</v>
      </c>
      <c r="D5673" s="1">
        <v>44496</v>
      </c>
      <c r="E5673" s="4">
        <v>9331</v>
      </c>
      <c r="F5673">
        <v>584</v>
      </c>
    </row>
    <row r="5674" spans="1:6" x14ac:dyDescent="0.25">
      <c r="A5674" t="s">
        <v>37</v>
      </c>
      <c r="B5674" t="s">
        <v>21</v>
      </c>
      <c r="C5674" t="s">
        <v>43</v>
      </c>
      <c r="D5674" s="1">
        <v>44496</v>
      </c>
      <c r="E5674" s="4">
        <v>392</v>
      </c>
      <c r="F5674">
        <v>18</v>
      </c>
    </row>
    <row r="5675" spans="1:6" x14ac:dyDescent="0.25">
      <c r="A5675" t="s">
        <v>54</v>
      </c>
      <c r="B5675" t="s">
        <v>21</v>
      </c>
      <c r="C5675" t="s">
        <v>14</v>
      </c>
      <c r="D5675" s="1">
        <v>44496</v>
      </c>
      <c r="E5675" s="4">
        <v>1568</v>
      </c>
      <c r="F5675">
        <v>262</v>
      </c>
    </row>
    <row r="5676" spans="1:6" x14ac:dyDescent="0.25">
      <c r="A5676" t="s">
        <v>57</v>
      </c>
      <c r="B5676" t="s">
        <v>27</v>
      </c>
      <c r="C5676" t="s">
        <v>12</v>
      </c>
      <c r="D5676" s="1">
        <v>44496</v>
      </c>
      <c r="E5676" s="4">
        <v>5033</v>
      </c>
      <c r="F5676">
        <v>297</v>
      </c>
    </row>
    <row r="5677" spans="1:6" x14ac:dyDescent="0.25">
      <c r="A5677" t="s">
        <v>56</v>
      </c>
      <c r="B5677" t="s">
        <v>27</v>
      </c>
      <c r="C5677" t="s">
        <v>14</v>
      </c>
      <c r="D5677" s="1">
        <v>44496</v>
      </c>
      <c r="E5677" s="4">
        <v>4550</v>
      </c>
      <c r="F5677">
        <v>569</v>
      </c>
    </row>
    <row r="5678" spans="1:6" x14ac:dyDescent="0.25">
      <c r="A5678" t="s">
        <v>5</v>
      </c>
      <c r="B5678" t="s">
        <v>16</v>
      </c>
      <c r="C5678" t="s">
        <v>14</v>
      </c>
      <c r="D5678" s="1">
        <v>44496</v>
      </c>
      <c r="E5678" s="4">
        <v>6202</v>
      </c>
      <c r="F5678">
        <v>1050</v>
      </c>
    </row>
    <row r="5679" spans="1:6" x14ac:dyDescent="0.25">
      <c r="A5679" t="s">
        <v>15</v>
      </c>
      <c r="B5679" t="s">
        <v>16</v>
      </c>
      <c r="C5679" t="s">
        <v>52</v>
      </c>
      <c r="D5679" s="1">
        <v>44496</v>
      </c>
      <c r="E5679" s="4">
        <v>6230</v>
      </c>
      <c r="F5679">
        <v>520</v>
      </c>
    </row>
    <row r="5680" spans="1:6" x14ac:dyDescent="0.25">
      <c r="A5680" t="s">
        <v>25</v>
      </c>
      <c r="B5680" t="s">
        <v>11</v>
      </c>
      <c r="C5680" t="s">
        <v>38</v>
      </c>
      <c r="D5680" s="1">
        <v>44496</v>
      </c>
      <c r="E5680" s="4">
        <v>5376</v>
      </c>
      <c r="F5680">
        <v>200</v>
      </c>
    </row>
    <row r="5681" spans="1:6" x14ac:dyDescent="0.25">
      <c r="A5681" t="s">
        <v>39</v>
      </c>
      <c r="B5681" t="s">
        <v>21</v>
      </c>
      <c r="C5681" t="s">
        <v>48</v>
      </c>
      <c r="D5681" s="1">
        <v>44496</v>
      </c>
      <c r="E5681" s="4">
        <v>11410</v>
      </c>
      <c r="F5681">
        <v>457</v>
      </c>
    </row>
    <row r="5682" spans="1:6" x14ac:dyDescent="0.25">
      <c r="A5682" t="s">
        <v>40</v>
      </c>
      <c r="B5682" t="s">
        <v>21</v>
      </c>
      <c r="C5682" t="s">
        <v>50</v>
      </c>
      <c r="D5682" s="1">
        <v>44496</v>
      </c>
      <c r="E5682" s="4">
        <v>3192</v>
      </c>
      <c r="F5682">
        <v>133</v>
      </c>
    </row>
    <row r="5683" spans="1:6" x14ac:dyDescent="0.25">
      <c r="A5683" t="s">
        <v>40</v>
      </c>
      <c r="B5683" t="s">
        <v>9</v>
      </c>
      <c r="C5683" t="s">
        <v>35</v>
      </c>
      <c r="D5683" s="1">
        <v>44496</v>
      </c>
      <c r="E5683" s="4">
        <v>4886</v>
      </c>
      <c r="F5683">
        <v>272</v>
      </c>
    </row>
    <row r="5684" spans="1:6" x14ac:dyDescent="0.25">
      <c r="A5684" t="s">
        <v>56</v>
      </c>
      <c r="B5684" t="s">
        <v>11</v>
      </c>
      <c r="C5684" t="s">
        <v>17</v>
      </c>
      <c r="D5684" s="1">
        <v>44496</v>
      </c>
      <c r="E5684" s="4">
        <v>3304</v>
      </c>
      <c r="F5684">
        <v>151</v>
      </c>
    </row>
    <row r="5685" spans="1:6" x14ac:dyDescent="0.25">
      <c r="A5685" t="s">
        <v>29</v>
      </c>
      <c r="B5685" t="s">
        <v>16</v>
      </c>
      <c r="C5685" t="s">
        <v>44</v>
      </c>
      <c r="D5685" s="1">
        <v>44496</v>
      </c>
      <c r="E5685" s="4">
        <v>469</v>
      </c>
      <c r="F5685">
        <v>22</v>
      </c>
    </row>
    <row r="5686" spans="1:6" x14ac:dyDescent="0.25">
      <c r="A5686" t="s">
        <v>51</v>
      </c>
      <c r="B5686" t="s">
        <v>6</v>
      </c>
      <c r="C5686" t="s">
        <v>36</v>
      </c>
      <c r="D5686" s="1">
        <v>44496</v>
      </c>
      <c r="E5686" s="4">
        <v>3304</v>
      </c>
      <c r="F5686">
        <v>368</v>
      </c>
    </row>
    <row r="5687" spans="1:6" x14ac:dyDescent="0.25">
      <c r="A5687" t="s">
        <v>32</v>
      </c>
      <c r="B5687" t="s">
        <v>16</v>
      </c>
      <c r="C5687" t="s">
        <v>38</v>
      </c>
      <c r="D5687" s="1">
        <v>44496</v>
      </c>
      <c r="E5687" s="4">
        <v>4375</v>
      </c>
      <c r="F5687">
        <v>175</v>
      </c>
    </row>
    <row r="5688" spans="1:6" x14ac:dyDescent="0.25">
      <c r="A5688" t="s">
        <v>20</v>
      </c>
      <c r="B5688" t="s">
        <v>27</v>
      </c>
      <c r="C5688" t="s">
        <v>44</v>
      </c>
      <c r="D5688" s="1">
        <v>44496</v>
      </c>
      <c r="E5688" s="4">
        <v>2751</v>
      </c>
      <c r="F5688">
        <v>115</v>
      </c>
    </row>
    <row r="5689" spans="1:6" x14ac:dyDescent="0.25">
      <c r="A5689" t="s">
        <v>49</v>
      </c>
      <c r="B5689" t="s">
        <v>9</v>
      </c>
      <c r="C5689" t="s">
        <v>42</v>
      </c>
      <c r="D5689" s="1">
        <v>44496</v>
      </c>
      <c r="E5689" s="4">
        <v>7896</v>
      </c>
      <c r="F5689">
        <v>494</v>
      </c>
    </row>
    <row r="5690" spans="1:6" x14ac:dyDescent="0.25">
      <c r="A5690" t="s">
        <v>40</v>
      </c>
      <c r="B5690" t="s">
        <v>21</v>
      </c>
      <c r="C5690" t="s">
        <v>43</v>
      </c>
      <c r="D5690" s="1">
        <v>44496</v>
      </c>
      <c r="E5690" s="4">
        <v>9345</v>
      </c>
      <c r="F5690">
        <v>425</v>
      </c>
    </row>
    <row r="5691" spans="1:6" x14ac:dyDescent="0.25">
      <c r="A5691" t="s">
        <v>56</v>
      </c>
      <c r="B5691" t="s">
        <v>21</v>
      </c>
      <c r="C5691" t="s">
        <v>14</v>
      </c>
      <c r="D5691" s="1">
        <v>44496</v>
      </c>
      <c r="E5691" s="4">
        <v>5355</v>
      </c>
      <c r="F5691">
        <v>910</v>
      </c>
    </row>
    <row r="5692" spans="1:6" x14ac:dyDescent="0.25">
      <c r="A5692" t="s">
        <v>55</v>
      </c>
      <c r="B5692" t="s">
        <v>11</v>
      </c>
      <c r="C5692" t="s">
        <v>17</v>
      </c>
      <c r="D5692" s="1">
        <v>44496</v>
      </c>
      <c r="E5692" s="4">
        <v>14</v>
      </c>
      <c r="F5692">
        <v>1</v>
      </c>
    </row>
    <row r="5693" spans="1:6" x14ac:dyDescent="0.25">
      <c r="A5693" t="s">
        <v>53</v>
      </c>
      <c r="B5693" t="s">
        <v>21</v>
      </c>
      <c r="C5693" t="s">
        <v>28</v>
      </c>
      <c r="D5693" s="1">
        <v>44496</v>
      </c>
      <c r="E5693" s="4">
        <v>5460</v>
      </c>
      <c r="F5693">
        <v>683</v>
      </c>
    </row>
    <row r="5694" spans="1:6" x14ac:dyDescent="0.25">
      <c r="A5694" t="s">
        <v>41</v>
      </c>
      <c r="B5694" t="s">
        <v>9</v>
      </c>
      <c r="C5694" t="s">
        <v>24</v>
      </c>
      <c r="D5694" s="1">
        <v>44496</v>
      </c>
      <c r="E5694" s="4">
        <v>1141</v>
      </c>
      <c r="F5694">
        <v>64</v>
      </c>
    </row>
    <row r="5695" spans="1:6" x14ac:dyDescent="0.25">
      <c r="A5695" t="s">
        <v>8</v>
      </c>
      <c r="B5695" t="s">
        <v>6</v>
      </c>
      <c r="C5695" t="s">
        <v>38</v>
      </c>
      <c r="D5695" s="1">
        <v>44496</v>
      </c>
      <c r="E5695" s="4">
        <v>1932</v>
      </c>
      <c r="F5695">
        <v>75</v>
      </c>
    </row>
    <row r="5696" spans="1:6" x14ac:dyDescent="0.25">
      <c r="A5696" t="s">
        <v>49</v>
      </c>
      <c r="B5696" t="s">
        <v>9</v>
      </c>
      <c r="C5696" t="s">
        <v>31</v>
      </c>
      <c r="D5696" s="1">
        <v>44496</v>
      </c>
      <c r="E5696" s="4">
        <v>1330</v>
      </c>
      <c r="F5696">
        <v>103</v>
      </c>
    </row>
    <row r="5697" spans="1:6" x14ac:dyDescent="0.25">
      <c r="A5697" t="s">
        <v>34</v>
      </c>
      <c r="B5697" t="s">
        <v>6</v>
      </c>
      <c r="C5697" t="s">
        <v>42</v>
      </c>
      <c r="D5697" s="1">
        <v>44496</v>
      </c>
      <c r="E5697" s="4">
        <v>12103</v>
      </c>
      <c r="F5697">
        <v>840</v>
      </c>
    </row>
    <row r="5698" spans="1:6" x14ac:dyDescent="0.25">
      <c r="A5698" t="s">
        <v>54</v>
      </c>
      <c r="B5698" t="s">
        <v>9</v>
      </c>
      <c r="C5698" t="s">
        <v>26</v>
      </c>
      <c r="D5698" s="1">
        <v>44496</v>
      </c>
      <c r="E5698" s="4">
        <v>6643</v>
      </c>
      <c r="F5698">
        <v>511</v>
      </c>
    </row>
    <row r="5699" spans="1:6" x14ac:dyDescent="0.25">
      <c r="A5699" t="s">
        <v>53</v>
      </c>
      <c r="B5699" t="s">
        <v>11</v>
      </c>
      <c r="C5699" t="s">
        <v>45</v>
      </c>
      <c r="D5699" s="1">
        <v>44496</v>
      </c>
      <c r="E5699" s="4">
        <v>6034</v>
      </c>
      <c r="F5699">
        <v>275</v>
      </c>
    </row>
    <row r="5700" spans="1:6" x14ac:dyDescent="0.25">
      <c r="A5700" t="s">
        <v>5</v>
      </c>
      <c r="B5700" t="s">
        <v>27</v>
      </c>
      <c r="C5700" t="s">
        <v>7</v>
      </c>
      <c r="D5700" s="1">
        <v>44496</v>
      </c>
      <c r="E5700" s="4">
        <v>6664</v>
      </c>
      <c r="F5700">
        <v>476</v>
      </c>
    </row>
    <row r="5701" spans="1:6" x14ac:dyDescent="0.25">
      <c r="A5701" t="s">
        <v>56</v>
      </c>
      <c r="B5701" t="s">
        <v>11</v>
      </c>
      <c r="C5701" t="s">
        <v>7</v>
      </c>
      <c r="D5701" s="1">
        <v>44496</v>
      </c>
      <c r="E5701" s="4">
        <v>13797</v>
      </c>
      <c r="F5701">
        <v>980</v>
      </c>
    </row>
    <row r="5702" spans="1:6" x14ac:dyDescent="0.25">
      <c r="A5702" t="s">
        <v>54</v>
      </c>
      <c r="B5702" t="s">
        <v>21</v>
      </c>
      <c r="C5702" t="s">
        <v>31</v>
      </c>
      <c r="D5702" s="1">
        <v>44496</v>
      </c>
      <c r="E5702" s="4">
        <v>1659</v>
      </c>
      <c r="F5702">
        <v>139</v>
      </c>
    </row>
    <row r="5703" spans="1:6" x14ac:dyDescent="0.25">
      <c r="A5703" t="s">
        <v>25</v>
      </c>
      <c r="B5703" t="s">
        <v>6</v>
      </c>
      <c r="C5703" t="s">
        <v>17</v>
      </c>
      <c r="D5703" s="1">
        <v>44496</v>
      </c>
      <c r="E5703" s="4">
        <v>1890</v>
      </c>
      <c r="F5703">
        <v>83</v>
      </c>
    </row>
    <row r="5704" spans="1:6" x14ac:dyDescent="0.25">
      <c r="A5704" t="s">
        <v>41</v>
      </c>
      <c r="B5704" t="s">
        <v>6</v>
      </c>
      <c r="C5704" t="s">
        <v>26</v>
      </c>
      <c r="D5704" s="1">
        <v>44496</v>
      </c>
      <c r="E5704" s="4">
        <v>112</v>
      </c>
      <c r="F5704">
        <v>10</v>
      </c>
    </row>
    <row r="5705" spans="1:6" x14ac:dyDescent="0.25">
      <c r="A5705" t="s">
        <v>40</v>
      </c>
      <c r="B5705" t="s">
        <v>16</v>
      </c>
      <c r="C5705" t="s">
        <v>26</v>
      </c>
      <c r="D5705" s="1">
        <v>44496</v>
      </c>
      <c r="E5705" s="4">
        <v>329</v>
      </c>
      <c r="F5705">
        <v>28</v>
      </c>
    </row>
    <row r="5706" spans="1:6" x14ac:dyDescent="0.25">
      <c r="A5706" t="s">
        <v>37</v>
      </c>
      <c r="B5706" t="s">
        <v>11</v>
      </c>
      <c r="C5706" t="s">
        <v>7</v>
      </c>
      <c r="D5706" s="1">
        <v>44496</v>
      </c>
      <c r="E5706" s="4">
        <v>10829</v>
      </c>
      <c r="F5706">
        <v>677</v>
      </c>
    </row>
    <row r="5707" spans="1:6" x14ac:dyDescent="0.25">
      <c r="A5707" t="s">
        <v>32</v>
      </c>
      <c r="B5707" t="s">
        <v>27</v>
      </c>
      <c r="C5707" t="s">
        <v>36</v>
      </c>
      <c r="D5707" s="1">
        <v>44496</v>
      </c>
      <c r="E5707" s="4">
        <v>8302</v>
      </c>
      <c r="F5707">
        <v>1050</v>
      </c>
    </row>
    <row r="5708" spans="1:6" x14ac:dyDescent="0.25">
      <c r="A5708" t="s">
        <v>55</v>
      </c>
      <c r="B5708" t="s">
        <v>16</v>
      </c>
      <c r="C5708" t="s">
        <v>47</v>
      </c>
      <c r="D5708" s="1">
        <v>44496</v>
      </c>
      <c r="E5708" s="4">
        <v>4123</v>
      </c>
      <c r="F5708">
        <v>243</v>
      </c>
    </row>
    <row r="5709" spans="1:6" x14ac:dyDescent="0.25">
      <c r="A5709" t="s">
        <v>34</v>
      </c>
      <c r="B5709" t="s">
        <v>27</v>
      </c>
      <c r="C5709" t="s">
        <v>14</v>
      </c>
      <c r="D5709" s="1">
        <v>44496</v>
      </c>
      <c r="E5709" s="4">
        <v>5684</v>
      </c>
      <c r="F5709">
        <v>700</v>
      </c>
    </row>
    <row r="5710" spans="1:6" x14ac:dyDescent="0.25">
      <c r="A5710" t="s">
        <v>34</v>
      </c>
      <c r="B5710" t="s">
        <v>27</v>
      </c>
      <c r="C5710" t="s">
        <v>24</v>
      </c>
      <c r="D5710" s="1">
        <v>44496</v>
      </c>
      <c r="E5710" s="4">
        <v>581</v>
      </c>
      <c r="F5710">
        <v>31</v>
      </c>
    </row>
    <row r="5711" spans="1:6" x14ac:dyDescent="0.25">
      <c r="A5711" t="s">
        <v>25</v>
      </c>
      <c r="B5711" t="s">
        <v>27</v>
      </c>
      <c r="C5711" t="s">
        <v>44</v>
      </c>
      <c r="D5711" s="1">
        <v>44496</v>
      </c>
      <c r="E5711" s="4">
        <v>1869</v>
      </c>
      <c r="F5711">
        <v>78</v>
      </c>
    </row>
    <row r="5712" spans="1:6" x14ac:dyDescent="0.25">
      <c r="A5712" t="s">
        <v>33</v>
      </c>
      <c r="B5712" t="s">
        <v>9</v>
      </c>
      <c r="C5712" t="s">
        <v>19</v>
      </c>
      <c r="D5712" s="1">
        <v>44496</v>
      </c>
      <c r="E5712" s="4">
        <v>6881</v>
      </c>
      <c r="F5712">
        <v>405</v>
      </c>
    </row>
    <row r="5713" spans="1:6" x14ac:dyDescent="0.25">
      <c r="A5713" t="s">
        <v>5</v>
      </c>
      <c r="B5713" t="s">
        <v>11</v>
      </c>
      <c r="C5713" t="s">
        <v>7</v>
      </c>
      <c r="D5713" s="1">
        <v>44496</v>
      </c>
      <c r="E5713" s="4">
        <v>1554</v>
      </c>
      <c r="F5713">
        <v>98</v>
      </c>
    </row>
    <row r="5714" spans="1:6" x14ac:dyDescent="0.25">
      <c r="A5714" t="s">
        <v>54</v>
      </c>
      <c r="B5714" t="s">
        <v>21</v>
      </c>
      <c r="C5714" t="s">
        <v>17</v>
      </c>
      <c r="D5714" s="1">
        <v>44496</v>
      </c>
      <c r="E5714" s="4">
        <v>5061</v>
      </c>
      <c r="F5714">
        <v>221</v>
      </c>
    </row>
    <row r="5715" spans="1:6" x14ac:dyDescent="0.25">
      <c r="A5715" t="s">
        <v>40</v>
      </c>
      <c r="B5715" t="s">
        <v>6</v>
      </c>
      <c r="C5715" t="s">
        <v>17</v>
      </c>
      <c r="D5715" s="1">
        <v>44496</v>
      </c>
      <c r="E5715" s="4">
        <v>4655</v>
      </c>
      <c r="F5715">
        <v>212</v>
      </c>
    </row>
    <row r="5716" spans="1:6" x14ac:dyDescent="0.25">
      <c r="A5716" t="s">
        <v>32</v>
      </c>
      <c r="B5716" t="s">
        <v>27</v>
      </c>
      <c r="C5716" t="s">
        <v>12</v>
      </c>
      <c r="D5716" s="1">
        <v>44496</v>
      </c>
      <c r="E5716" s="4">
        <v>4067</v>
      </c>
      <c r="F5716">
        <v>255</v>
      </c>
    </row>
    <row r="5717" spans="1:6" x14ac:dyDescent="0.25">
      <c r="A5717" t="s">
        <v>46</v>
      </c>
      <c r="B5717" t="s">
        <v>11</v>
      </c>
      <c r="C5717" t="s">
        <v>19</v>
      </c>
      <c r="D5717" s="1">
        <v>44496</v>
      </c>
      <c r="E5717" s="4">
        <v>4529</v>
      </c>
      <c r="F5717">
        <v>267</v>
      </c>
    </row>
    <row r="5718" spans="1:6" x14ac:dyDescent="0.25">
      <c r="A5718" t="s">
        <v>33</v>
      </c>
      <c r="B5718" t="s">
        <v>27</v>
      </c>
      <c r="C5718" t="s">
        <v>22</v>
      </c>
      <c r="D5718" s="1">
        <v>44496</v>
      </c>
      <c r="E5718" s="4">
        <v>19159</v>
      </c>
      <c r="F5718">
        <v>2380</v>
      </c>
    </row>
    <row r="5719" spans="1:6" x14ac:dyDescent="0.25">
      <c r="A5719" t="s">
        <v>10</v>
      </c>
      <c r="B5719" t="s">
        <v>27</v>
      </c>
      <c r="C5719" t="s">
        <v>19</v>
      </c>
      <c r="D5719" s="1">
        <v>44496</v>
      </c>
      <c r="E5719" s="4">
        <v>4340</v>
      </c>
      <c r="F5719">
        <v>272</v>
      </c>
    </row>
    <row r="5720" spans="1:6" x14ac:dyDescent="0.25">
      <c r="A5720" t="s">
        <v>41</v>
      </c>
      <c r="B5720" t="s">
        <v>11</v>
      </c>
      <c r="C5720" t="s">
        <v>47</v>
      </c>
      <c r="D5720" s="1">
        <v>44496</v>
      </c>
      <c r="E5720" s="4">
        <v>7679</v>
      </c>
      <c r="F5720">
        <v>452</v>
      </c>
    </row>
    <row r="5721" spans="1:6" x14ac:dyDescent="0.25">
      <c r="A5721" t="s">
        <v>25</v>
      </c>
      <c r="B5721" t="s">
        <v>11</v>
      </c>
      <c r="C5721" t="s">
        <v>28</v>
      </c>
      <c r="D5721" s="1">
        <v>44496</v>
      </c>
      <c r="E5721" s="4">
        <v>714</v>
      </c>
      <c r="F5721">
        <v>90</v>
      </c>
    </row>
    <row r="5722" spans="1:6" x14ac:dyDescent="0.25">
      <c r="A5722" t="s">
        <v>34</v>
      </c>
      <c r="B5722" t="s">
        <v>9</v>
      </c>
      <c r="C5722" t="s">
        <v>48</v>
      </c>
      <c r="D5722" s="1">
        <v>44496</v>
      </c>
      <c r="E5722" s="4">
        <v>3801</v>
      </c>
      <c r="F5722">
        <v>141</v>
      </c>
    </row>
    <row r="5723" spans="1:6" x14ac:dyDescent="0.25">
      <c r="A5723" t="s">
        <v>57</v>
      </c>
      <c r="B5723" t="s">
        <v>27</v>
      </c>
      <c r="C5723" t="s">
        <v>28</v>
      </c>
      <c r="D5723" s="1">
        <v>44496</v>
      </c>
      <c r="E5723" s="4">
        <v>6461</v>
      </c>
      <c r="F5723">
        <v>840</v>
      </c>
    </row>
    <row r="5724" spans="1:6" x14ac:dyDescent="0.25">
      <c r="A5724" t="s">
        <v>23</v>
      </c>
      <c r="B5724" t="s">
        <v>16</v>
      </c>
      <c r="C5724" t="s">
        <v>44</v>
      </c>
      <c r="D5724" s="1">
        <v>44496</v>
      </c>
      <c r="E5724" s="4">
        <v>7539</v>
      </c>
      <c r="F5724">
        <v>328</v>
      </c>
    </row>
    <row r="5725" spans="1:6" x14ac:dyDescent="0.25">
      <c r="A5725" t="s">
        <v>49</v>
      </c>
      <c r="B5725" t="s">
        <v>9</v>
      </c>
      <c r="C5725" t="s">
        <v>52</v>
      </c>
      <c r="D5725" s="1">
        <v>44496</v>
      </c>
      <c r="E5725" s="4">
        <v>6524</v>
      </c>
      <c r="F5725">
        <v>594</v>
      </c>
    </row>
    <row r="5726" spans="1:6" x14ac:dyDescent="0.25">
      <c r="A5726" t="s">
        <v>53</v>
      </c>
      <c r="B5726" t="s">
        <v>21</v>
      </c>
      <c r="C5726" t="s">
        <v>35</v>
      </c>
      <c r="D5726" s="1">
        <v>44497</v>
      </c>
      <c r="E5726" s="4">
        <v>7721</v>
      </c>
      <c r="F5726">
        <v>455</v>
      </c>
    </row>
    <row r="5727" spans="1:6" x14ac:dyDescent="0.25">
      <c r="A5727" t="s">
        <v>34</v>
      </c>
      <c r="B5727" t="s">
        <v>16</v>
      </c>
      <c r="C5727" t="s">
        <v>50</v>
      </c>
      <c r="D5727" s="1">
        <v>44497</v>
      </c>
      <c r="E5727" s="4">
        <v>3619</v>
      </c>
      <c r="F5727">
        <v>158</v>
      </c>
    </row>
    <row r="5728" spans="1:6" x14ac:dyDescent="0.25">
      <c r="A5728" t="s">
        <v>34</v>
      </c>
      <c r="B5728" t="s">
        <v>9</v>
      </c>
      <c r="C5728" t="s">
        <v>7</v>
      </c>
      <c r="D5728" s="1">
        <v>44497</v>
      </c>
      <c r="E5728" s="4">
        <v>8015</v>
      </c>
      <c r="F5728">
        <v>573</v>
      </c>
    </row>
    <row r="5729" spans="1:6" x14ac:dyDescent="0.25">
      <c r="A5729" t="s">
        <v>13</v>
      </c>
      <c r="B5729" t="s">
        <v>16</v>
      </c>
      <c r="C5729" t="s">
        <v>45</v>
      </c>
      <c r="D5729" s="1">
        <v>44497</v>
      </c>
      <c r="E5729" s="4">
        <v>5866</v>
      </c>
      <c r="F5729">
        <v>267</v>
      </c>
    </row>
    <row r="5730" spans="1:6" x14ac:dyDescent="0.25">
      <c r="A5730" t="s">
        <v>49</v>
      </c>
      <c r="B5730" t="s">
        <v>6</v>
      </c>
      <c r="C5730" t="s">
        <v>30</v>
      </c>
      <c r="D5730" s="1">
        <v>44497</v>
      </c>
      <c r="E5730" s="4">
        <v>2835</v>
      </c>
      <c r="F5730">
        <v>158</v>
      </c>
    </row>
    <row r="5731" spans="1:6" x14ac:dyDescent="0.25">
      <c r="A5731" t="s">
        <v>46</v>
      </c>
      <c r="B5731" t="s">
        <v>21</v>
      </c>
      <c r="C5731" t="s">
        <v>35</v>
      </c>
      <c r="D5731" s="1">
        <v>44497</v>
      </c>
      <c r="E5731" s="4">
        <v>10227</v>
      </c>
      <c r="F5731">
        <v>569</v>
      </c>
    </row>
    <row r="5732" spans="1:6" x14ac:dyDescent="0.25">
      <c r="A5732" t="s">
        <v>39</v>
      </c>
      <c r="B5732" t="s">
        <v>16</v>
      </c>
      <c r="C5732" t="s">
        <v>52</v>
      </c>
      <c r="D5732" s="1">
        <v>44497</v>
      </c>
      <c r="E5732" s="4">
        <v>2555</v>
      </c>
      <c r="F5732">
        <v>233</v>
      </c>
    </row>
    <row r="5733" spans="1:6" x14ac:dyDescent="0.25">
      <c r="A5733" t="s">
        <v>25</v>
      </c>
      <c r="B5733" t="s">
        <v>11</v>
      </c>
      <c r="C5733" t="s">
        <v>26</v>
      </c>
      <c r="D5733" s="1">
        <v>44497</v>
      </c>
      <c r="E5733" s="4">
        <v>77</v>
      </c>
      <c r="F5733">
        <v>7</v>
      </c>
    </row>
    <row r="5734" spans="1:6" x14ac:dyDescent="0.25">
      <c r="A5734" t="s">
        <v>29</v>
      </c>
      <c r="B5734" t="s">
        <v>11</v>
      </c>
      <c r="C5734" t="s">
        <v>42</v>
      </c>
      <c r="D5734" s="1">
        <v>44497</v>
      </c>
      <c r="E5734" s="4">
        <v>5138</v>
      </c>
      <c r="F5734">
        <v>343</v>
      </c>
    </row>
    <row r="5735" spans="1:6" x14ac:dyDescent="0.25">
      <c r="A5735" t="s">
        <v>5</v>
      </c>
      <c r="B5735" t="s">
        <v>21</v>
      </c>
      <c r="C5735" t="s">
        <v>19</v>
      </c>
      <c r="D5735" s="1">
        <v>44497</v>
      </c>
      <c r="E5735" s="4">
        <v>6930</v>
      </c>
      <c r="F5735">
        <v>408</v>
      </c>
    </row>
    <row r="5736" spans="1:6" x14ac:dyDescent="0.25">
      <c r="A5736" t="s">
        <v>56</v>
      </c>
      <c r="B5736" t="s">
        <v>21</v>
      </c>
      <c r="C5736" t="s">
        <v>48</v>
      </c>
      <c r="D5736" s="1">
        <v>44497</v>
      </c>
      <c r="E5736" s="4">
        <v>5817</v>
      </c>
      <c r="F5736">
        <v>233</v>
      </c>
    </row>
    <row r="5737" spans="1:6" x14ac:dyDescent="0.25">
      <c r="A5737" t="s">
        <v>37</v>
      </c>
      <c r="B5737" t="s">
        <v>9</v>
      </c>
      <c r="C5737" t="s">
        <v>48</v>
      </c>
      <c r="D5737" s="1">
        <v>44497</v>
      </c>
      <c r="E5737" s="4">
        <v>4445</v>
      </c>
      <c r="F5737">
        <v>171</v>
      </c>
    </row>
    <row r="5738" spans="1:6" x14ac:dyDescent="0.25">
      <c r="A5738" t="s">
        <v>18</v>
      </c>
      <c r="B5738" t="s">
        <v>21</v>
      </c>
      <c r="C5738" t="s">
        <v>30</v>
      </c>
      <c r="D5738" s="1">
        <v>44497</v>
      </c>
      <c r="E5738" s="4">
        <v>23702</v>
      </c>
      <c r="F5738">
        <v>1190</v>
      </c>
    </row>
    <row r="5739" spans="1:6" x14ac:dyDescent="0.25">
      <c r="A5739" t="s">
        <v>56</v>
      </c>
      <c r="B5739" t="s">
        <v>11</v>
      </c>
      <c r="C5739" t="s">
        <v>14</v>
      </c>
      <c r="D5739" s="1">
        <v>44497</v>
      </c>
      <c r="E5739" s="4">
        <v>12236</v>
      </c>
      <c r="F5739">
        <v>2030</v>
      </c>
    </row>
    <row r="5740" spans="1:6" x14ac:dyDescent="0.25">
      <c r="A5740" t="s">
        <v>37</v>
      </c>
      <c r="B5740" t="s">
        <v>6</v>
      </c>
      <c r="C5740" t="s">
        <v>19</v>
      </c>
      <c r="D5740" s="1">
        <v>44497</v>
      </c>
      <c r="E5740" s="4">
        <v>13244</v>
      </c>
      <c r="F5740">
        <v>840</v>
      </c>
    </row>
    <row r="5741" spans="1:6" x14ac:dyDescent="0.25">
      <c r="A5741" t="s">
        <v>49</v>
      </c>
      <c r="B5741" t="s">
        <v>9</v>
      </c>
      <c r="C5741" t="s">
        <v>14</v>
      </c>
      <c r="D5741" s="1">
        <v>44497</v>
      </c>
      <c r="E5741" s="4">
        <v>5236</v>
      </c>
      <c r="F5741">
        <v>840</v>
      </c>
    </row>
    <row r="5742" spans="1:6" x14ac:dyDescent="0.25">
      <c r="A5742" t="s">
        <v>15</v>
      </c>
      <c r="B5742" t="s">
        <v>16</v>
      </c>
      <c r="C5742" t="s">
        <v>43</v>
      </c>
      <c r="D5742" s="1">
        <v>44497</v>
      </c>
      <c r="E5742" s="4">
        <v>833</v>
      </c>
      <c r="F5742">
        <v>38</v>
      </c>
    </row>
    <row r="5743" spans="1:6" x14ac:dyDescent="0.25">
      <c r="A5743" t="s">
        <v>40</v>
      </c>
      <c r="B5743" t="s">
        <v>6</v>
      </c>
      <c r="C5743" t="s">
        <v>44</v>
      </c>
      <c r="D5743" s="1">
        <v>44497</v>
      </c>
      <c r="E5743" s="4">
        <v>5271</v>
      </c>
      <c r="F5743">
        <v>240</v>
      </c>
    </row>
    <row r="5744" spans="1:6" x14ac:dyDescent="0.25">
      <c r="A5744" t="s">
        <v>46</v>
      </c>
      <c r="B5744" t="s">
        <v>11</v>
      </c>
      <c r="C5744" t="s">
        <v>17</v>
      </c>
      <c r="D5744" s="1">
        <v>44497</v>
      </c>
      <c r="E5744" s="4">
        <v>2142</v>
      </c>
      <c r="F5744">
        <v>98</v>
      </c>
    </row>
    <row r="5745" spans="1:6" x14ac:dyDescent="0.25">
      <c r="A5745" t="s">
        <v>15</v>
      </c>
      <c r="B5745" t="s">
        <v>27</v>
      </c>
      <c r="C5745" t="s">
        <v>42</v>
      </c>
      <c r="D5745" s="1">
        <v>44497</v>
      </c>
      <c r="E5745" s="4">
        <v>12733</v>
      </c>
      <c r="F5745">
        <v>770</v>
      </c>
    </row>
    <row r="5746" spans="1:6" x14ac:dyDescent="0.25">
      <c r="A5746" t="s">
        <v>51</v>
      </c>
      <c r="B5746" t="s">
        <v>16</v>
      </c>
      <c r="C5746" t="s">
        <v>45</v>
      </c>
      <c r="D5746" s="1">
        <v>44497</v>
      </c>
      <c r="E5746" s="4">
        <v>203</v>
      </c>
      <c r="F5746">
        <v>9</v>
      </c>
    </row>
    <row r="5747" spans="1:6" x14ac:dyDescent="0.25">
      <c r="A5747" t="s">
        <v>33</v>
      </c>
      <c r="B5747" t="s">
        <v>21</v>
      </c>
      <c r="C5747" t="s">
        <v>42</v>
      </c>
      <c r="D5747" s="1">
        <v>44497</v>
      </c>
      <c r="E5747" s="4">
        <v>259</v>
      </c>
      <c r="F5747">
        <v>18</v>
      </c>
    </row>
    <row r="5748" spans="1:6" x14ac:dyDescent="0.25">
      <c r="A5748" t="s">
        <v>5</v>
      </c>
      <c r="B5748" t="s">
        <v>21</v>
      </c>
      <c r="C5748" t="s">
        <v>24</v>
      </c>
      <c r="D5748" s="1">
        <v>44497</v>
      </c>
      <c r="E5748" s="4">
        <v>4557</v>
      </c>
      <c r="F5748">
        <v>228</v>
      </c>
    </row>
    <row r="5749" spans="1:6" x14ac:dyDescent="0.25">
      <c r="A5749" t="s">
        <v>32</v>
      </c>
      <c r="B5749" t="s">
        <v>11</v>
      </c>
      <c r="C5749" t="s">
        <v>52</v>
      </c>
      <c r="D5749" s="1">
        <v>44497</v>
      </c>
      <c r="E5749" s="4">
        <v>5656</v>
      </c>
      <c r="F5749">
        <v>472</v>
      </c>
    </row>
    <row r="5750" spans="1:6" x14ac:dyDescent="0.25">
      <c r="A5750" t="s">
        <v>41</v>
      </c>
      <c r="B5750" t="s">
        <v>11</v>
      </c>
      <c r="C5750" t="s">
        <v>48</v>
      </c>
      <c r="D5750" s="1">
        <v>44497</v>
      </c>
      <c r="E5750" s="4">
        <v>6496</v>
      </c>
      <c r="F5750">
        <v>260</v>
      </c>
    </row>
    <row r="5751" spans="1:6" x14ac:dyDescent="0.25">
      <c r="A5751" t="s">
        <v>37</v>
      </c>
      <c r="B5751" t="s">
        <v>16</v>
      </c>
      <c r="C5751" t="s">
        <v>36</v>
      </c>
      <c r="D5751" s="1">
        <v>44497</v>
      </c>
      <c r="E5751" s="4">
        <v>2849</v>
      </c>
      <c r="F5751">
        <v>317</v>
      </c>
    </row>
    <row r="5752" spans="1:6" x14ac:dyDescent="0.25">
      <c r="A5752" t="s">
        <v>53</v>
      </c>
      <c r="B5752" t="s">
        <v>9</v>
      </c>
      <c r="C5752" t="s">
        <v>48</v>
      </c>
      <c r="D5752" s="1">
        <v>44497</v>
      </c>
      <c r="E5752" s="4">
        <v>3514</v>
      </c>
      <c r="F5752">
        <v>136</v>
      </c>
    </row>
    <row r="5753" spans="1:6" x14ac:dyDescent="0.25">
      <c r="A5753" t="s">
        <v>34</v>
      </c>
      <c r="B5753" t="s">
        <v>6</v>
      </c>
      <c r="C5753" t="s">
        <v>7</v>
      </c>
      <c r="D5753" s="1">
        <v>44497</v>
      </c>
      <c r="E5753" s="4">
        <v>4438</v>
      </c>
      <c r="F5753">
        <v>278</v>
      </c>
    </row>
    <row r="5754" spans="1:6" x14ac:dyDescent="0.25">
      <c r="A5754" t="s">
        <v>15</v>
      </c>
      <c r="B5754" t="s">
        <v>27</v>
      </c>
      <c r="C5754" t="s">
        <v>52</v>
      </c>
      <c r="D5754" s="1">
        <v>44497</v>
      </c>
      <c r="E5754" s="4">
        <v>1904</v>
      </c>
      <c r="F5754">
        <v>191</v>
      </c>
    </row>
    <row r="5755" spans="1:6" x14ac:dyDescent="0.25">
      <c r="A5755" t="s">
        <v>39</v>
      </c>
      <c r="B5755" t="s">
        <v>27</v>
      </c>
      <c r="C5755" t="s">
        <v>47</v>
      </c>
      <c r="D5755" s="1">
        <v>44497</v>
      </c>
      <c r="E5755" s="4">
        <v>7665</v>
      </c>
      <c r="F5755">
        <v>451</v>
      </c>
    </row>
    <row r="5756" spans="1:6" x14ac:dyDescent="0.25">
      <c r="A5756" t="s">
        <v>39</v>
      </c>
      <c r="B5756" t="s">
        <v>11</v>
      </c>
      <c r="C5756" t="s">
        <v>50</v>
      </c>
      <c r="D5756" s="1">
        <v>44497</v>
      </c>
      <c r="E5756" s="4">
        <v>13671</v>
      </c>
      <c r="F5756">
        <v>570</v>
      </c>
    </row>
    <row r="5757" spans="1:6" x14ac:dyDescent="0.25">
      <c r="A5757" t="s">
        <v>13</v>
      </c>
      <c r="B5757" t="s">
        <v>27</v>
      </c>
      <c r="C5757" t="s">
        <v>7</v>
      </c>
      <c r="D5757" s="1">
        <v>44497</v>
      </c>
      <c r="E5757" s="4">
        <v>13244</v>
      </c>
      <c r="F5757">
        <v>840</v>
      </c>
    </row>
    <row r="5758" spans="1:6" x14ac:dyDescent="0.25">
      <c r="A5758" t="s">
        <v>29</v>
      </c>
      <c r="B5758" t="s">
        <v>6</v>
      </c>
      <c r="C5758" t="s">
        <v>45</v>
      </c>
      <c r="D5758" s="1">
        <v>44497</v>
      </c>
      <c r="E5758" s="4">
        <v>7518</v>
      </c>
      <c r="F5758">
        <v>314</v>
      </c>
    </row>
    <row r="5759" spans="1:6" x14ac:dyDescent="0.25">
      <c r="A5759" t="s">
        <v>56</v>
      </c>
      <c r="B5759" t="s">
        <v>27</v>
      </c>
      <c r="C5759" t="s">
        <v>31</v>
      </c>
      <c r="D5759" s="1">
        <v>44497</v>
      </c>
      <c r="E5759" s="4">
        <v>6650</v>
      </c>
      <c r="F5759">
        <v>555</v>
      </c>
    </row>
    <row r="5760" spans="1:6" x14ac:dyDescent="0.25">
      <c r="A5760" t="s">
        <v>54</v>
      </c>
      <c r="B5760" t="s">
        <v>21</v>
      </c>
      <c r="C5760" t="s">
        <v>50</v>
      </c>
      <c r="D5760" s="1">
        <v>44497</v>
      </c>
      <c r="E5760" s="4">
        <v>5943</v>
      </c>
      <c r="F5760">
        <v>271</v>
      </c>
    </row>
    <row r="5761" spans="1:6" x14ac:dyDescent="0.25">
      <c r="A5761" t="s">
        <v>34</v>
      </c>
      <c r="B5761" t="s">
        <v>16</v>
      </c>
      <c r="C5761" t="s">
        <v>47</v>
      </c>
      <c r="D5761" s="1">
        <v>44497</v>
      </c>
      <c r="E5761" s="4">
        <v>14154</v>
      </c>
      <c r="F5761">
        <v>910</v>
      </c>
    </row>
    <row r="5762" spans="1:6" x14ac:dyDescent="0.25">
      <c r="A5762" t="s">
        <v>37</v>
      </c>
      <c r="B5762" t="s">
        <v>21</v>
      </c>
      <c r="C5762" t="s">
        <v>35</v>
      </c>
      <c r="D5762" s="1">
        <v>44497</v>
      </c>
      <c r="E5762" s="4">
        <v>11508</v>
      </c>
      <c r="F5762">
        <v>606</v>
      </c>
    </row>
    <row r="5763" spans="1:6" x14ac:dyDescent="0.25">
      <c r="A5763" t="s">
        <v>46</v>
      </c>
      <c r="B5763" t="s">
        <v>9</v>
      </c>
      <c r="C5763" t="s">
        <v>52</v>
      </c>
      <c r="D5763" s="1">
        <v>44497</v>
      </c>
      <c r="E5763" s="4">
        <v>6300</v>
      </c>
      <c r="F5763">
        <v>630</v>
      </c>
    </row>
    <row r="5764" spans="1:6" x14ac:dyDescent="0.25">
      <c r="A5764" t="s">
        <v>53</v>
      </c>
      <c r="B5764" t="s">
        <v>27</v>
      </c>
      <c r="C5764" t="s">
        <v>26</v>
      </c>
      <c r="D5764" s="1">
        <v>44498</v>
      </c>
      <c r="E5764" s="4">
        <v>315</v>
      </c>
      <c r="F5764">
        <v>27</v>
      </c>
    </row>
    <row r="5765" spans="1:6" x14ac:dyDescent="0.25">
      <c r="A5765" t="s">
        <v>5</v>
      </c>
      <c r="B5765" t="s">
        <v>11</v>
      </c>
      <c r="C5765" t="s">
        <v>12</v>
      </c>
      <c r="D5765" s="1">
        <v>44498</v>
      </c>
      <c r="E5765" s="4">
        <v>1022</v>
      </c>
      <c r="F5765">
        <v>64</v>
      </c>
    </row>
    <row r="5766" spans="1:6" x14ac:dyDescent="0.25">
      <c r="A5766" t="s">
        <v>15</v>
      </c>
      <c r="B5766" t="s">
        <v>21</v>
      </c>
      <c r="C5766" t="s">
        <v>26</v>
      </c>
      <c r="D5766" s="1">
        <v>44498</v>
      </c>
      <c r="E5766" s="4">
        <v>3850</v>
      </c>
      <c r="F5766">
        <v>321</v>
      </c>
    </row>
    <row r="5767" spans="1:6" x14ac:dyDescent="0.25">
      <c r="A5767" t="s">
        <v>15</v>
      </c>
      <c r="B5767" t="s">
        <v>11</v>
      </c>
      <c r="C5767" t="s">
        <v>22</v>
      </c>
      <c r="D5767" s="1">
        <v>44498</v>
      </c>
      <c r="E5767" s="4">
        <v>1841</v>
      </c>
      <c r="F5767">
        <v>185</v>
      </c>
    </row>
    <row r="5768" spans="1:6" x14ac:dyDescent="0.25">
      <c r="A5768" t="s">
        <v>54</v>
      </c>
      <c r="B5768" t="s">
        <v>6</v>
      </c>
      <c r="C5768" t="s">
        <v>22</v>
      </c>
      <c r="D5768" s="1">
        <v>44498</v>
      </c>
      <c r="E5768" s="4">
        <v>2191</v>
      </c>
      <c r="F5768">
        <v>274</v>
      </c>
    </row>
    <row r="5769" spans="1:6" x14ac:dyDescent="0.25">
      <c r="A5769" t="s">
        <v>29</v>
      </c>
      <c r="B5769" t="s">
        <v>6</v>
      </c>
      <c r="C5769" t="s">
        <v>52</v>
      </c>
      <c r="D5769" s="1">
        <v>44498</v>
      </c>
      <c r="E5769" s="4">
        <v>5943</v>
      </c>
      <c r="F5769">
        <v>595</v>
      </c>
    </row>
    <row r="5770" spans="1:6" x14ac:dyDescent="0.25">
      <c r="A5770" t="s">
        <v>29</v>
      </c>
      <c r="B5770" t="s">
        <v>21</v>
      </c>
      <c r="C5770" t="s">
        <v>43</v>
      </c>
      <c r="D5770" s="1">
        <v>44498</v>
      </c>
      <c r="E5770" s="4">
        <v>5635</v>
      </c>
      <c r="F5770">
        <v>282</v>
      </c>
    </row>
    <row r="5771" spans="1:6" x14ac:dyDescent="0.25">
      <c r="A5771" t="s">
        <v>10</v>
      </c>
      <c r="B5771" t="s">
        <v>9</v>
      </c>
      <c r="C5771" t="s">
        <v>7</v>
      </c>
      <c r="D5771" s="1">
        <v>44498</v>
      </c>
      <c r="E5771" s="4">
        <v>350</v>
      </c>
      <c r="F5771">
        <v>22</v>
      </c>
    </row>
    <row r="5772" spans="1:6" x14ac:dyDescent="0.25">
      <c r="A5772" t="s">
        <v>49</v>
      </c>
      <c r="B5772" t="s">
        <v>16</v>
      </c>
      <c r="C5772" t="s">
        <v>31</v>
      </c>
      <c r="D5772" s="1">
        <v>44498</v>
      </c>
      <c r="E5772" s="4">
        <v>10500</v>
      </c>
      <c r="F5772">
        <v>770</v>
      </c>
    </row>
    <row r="5773" spans="1:6" x14ac:dyDescent="0.25">
      <c r="A5773" t="s">
        <v>57</v>
      </c>
      <c r="B5773" t="s">
        <v>9</v>
      </c>
      <c r="C5773" t="s">
        <v>35</v>
      </c>
      <c r="D5773" s="1">
        <v>44498</v>
      </c>
      <c r="E5773" s="4">
        <v>9107</v>
      </c>
      <c r="F5773">
        <v>506</v>
      </c>
    </row>
    <row r="5774" spans="1:6" x14ac:dyDescent="0.25">
      <c r="A5774" t="s">
        <v>33</v>
      </c>
      <c r="B5774" t="s">
        <v>21</v>
      </c>
      <c r="C5774" t="s">
        <v>50</v>
      </c>
      <c r="D5774" s="1">
        <v>44498</v>
      </c>
      <c r="E5774" s="4">
        <v>1169</v>
      </c>
      <c r="F5774">
        <v>51</v>
      </c>
    </row>
    <row r="5775" spans="1:6" x14ac:dyDescent="0.25">
      <c r="A5775" t="s">
        <v>5</v>
      </c>
      <c r="B5775" t="s">
        <v>9</v>
      </c>
      <c r="C5775" t="s">
        <v>17</v>
      </c>
      <c r="D5775" s="1">
        <v>44498</v>
      </c>
      <c r="E5775" s="4">
        <v>2191</v>
      </c>
      <c r="F5775">
        <v>96</v>
      </c>
    </row>
    <row r="5776" spans="1:6" x14ac:dyDescent="0.25">
      <c r="A5776" t="s">
        <v>8</v>
      </c>
      <c r="B5776" t="s">
        <v>21</v>
      </c>
      <c r="C5776" t="s">
        <v>47</v>
      </c>
      <c r="D5776" s="1">
        <v>44498</v>
      </c>
      <c r="E5776" s="4">
        <v>6475</v>
      </c>
      <c r="F5776">
        <v>432</v>
      </c>
    </row>
    <row r="5777" spans="1:6" x14ac:dyDescent="0.25">
      <c r="A5777" t="s">
        <v>29</v>
      </c>
      <c r="B5777" t="s">
        <v>27</v>
      </c>
      <c r="C5777" t="s">
        <v>44</v>
      </c>
      <c r="D5777" s="1">
        <v>44498</v>
      </c>
      <c r="E5777" s="4">
        <v>2751</v>
      </c>
      <c r="F5777">
        <v>126</v>
      </c>
    </row>
    <row r="5778" spans="1:6" x14ac:dyDescent="0.25">
      <c r="A5778" t="s">
        <v>51</v>
      </c>
      <c r="B5778" t="s">
        <v>6</v>
      </c>
      <c r="C5778" t="s">
        <v>22</v>
      </c>
      <c r="D5778" s="1">
        <v>44498</v>
      </c>
      <c r="E5778" s="4">
        <v>3346</v>
      </c>
      <c r="F5778">
        <v>372</v>
      </c>
    </row>
    <row r="5779" spans="1:6" x14ac:dyDescent="0.25">
      <c r="A5779" t="s">
        <v>54</v>
      </c>
      <c r="B5779" t="s">
        <v>11</v>
      </c>
      <c r="C5779" t="s">
        <v>36</v>
      </c>
      <c r="D5779" s="1">
        <v>44501</v>
      </c>
      <c r="E5779" s="4">
        <v>5124</v>
      </c>
      <c r="F5779">
        <v>570</v>
      </c>
    </row>
    <row r="5780" spans="1:6" x14ac:dyDescent="0.25">
      <c r="A5780" t="s">
        <v>56</v>
      </c>
      <c r="B5780" t="s">
        <v>6</v>
      </c>
      <c r="C5780" t="s">
        <v>44</v>
      </c>
      <c r="D5780" s="1">
        <v>44501</v>
      </c>
      <c r="E5780" s="4">
        <v>168</v>
      </c>
      <c r="F5780">
        <v>7</v>
      </c>
    </row>
    <row r="5781" spans="1:6" x14ac:dyDescent="0.25">
      <c r="A5781" t="s">
        <v>33</v>
      </c>
      <c r="B5781" t="s">
        <v>16</v>
      </c>
      <c r="C5781" t="s">
        <v>42</v>
      </c>
      <c r="D5781" s="1">
        <v>44501</v>
      </c>
      <c r="E5781" s="4">
        <v>7252</v>
      </c>
      <c r="F5781">
        <v>454</v>
      </c>
    </row>
    <row r="5782" spans="1:6" x14ac:dyDescent="0.25">
      <c r="A5782" t="s">
        <v>39</v>
      </c>
      <c r="B5782" t="s">
        <v>9</v>
      </c>
      <c r="C5782" t="s">
        <v>45</v>
      </c>
      <c r="D5782" s="1">
        <v>44501</v>
      </c>
      <c r="E5782" s="4">
        <v>5243</v>
      </c>
      <c r="F5782">
        <v>228</v>
      </c>
    </row>
    <row r="5783" spans="1:6" x14ac:dyDescent="0.25">
      <c r="A5783" t="s">
        <v>34</v>
      </c>
      <c r="B5783" t="s">
        <v>21</v>
      </c>
      <c r="C5783" t="s">
        <v>7</v>
      </c>
      <c r="D5783" s="1">
        <v>44501</v>
      </c>
      <c r="E5783" s="4">
        <v>3248</v>
      </c>
      <c r="F5783">
        <v>203</v>
      </c>
    </row>
    <row r="5784" spans="1:6" x14ac:dyDescent="0.25">
      <c r="A5784" t="s">
        <v>49</v>
      </c>
      <c r="B5784" t="s">
        <v>21</v>
      </c>
      <c r="C5784" t="s">
        <v>48</v>
      </c>
      <c r="D5784" s="1">
        <v>44501</v>
      </c>
      <c r="E5784" s="4">
        <v>5397</v>
      </c>
      <c r="F5784">
        <v>200</v>
      </c>
    </row>
    <row r="5785" spans="1:6" x14ac:dyDescent="0.25">
      <c r="A5785" t="s">
        <v>18</v>
      </c>
      <c r="B5785" t="s">
        <v>27</v>
      </c>
      <c r="C5785" t="s">
        <v>31</v>
      </c>
      <c r="D5785" s="1">
        <v>44501</v>
      </c>
      <c r="E5785" s="4">
        <v>5117</v>
      </c>
      <c r="F5785">
        <v>394</v>
      </c>
    </row>
    <row r="5786" spans="1:6" x14ac:dyDescent="0.25">
      <c r="A5786" t="s">
        <v>15</v>
      </c>
      <c r="B5786" t="s">
        <v>27</v>
      </c>
      <c r="C5786" t="s">
        <v>14</v>
      </c>
      <c r="D5786" s="1">
        <v>44501</v>
      </c>
      <c r="E5786" s="4">
        <v>231</v>
      </c>
      <c r="F5786">
        <v>29</v>
      </c>
    </row>
    <row r="5787" spans="1:6" x14ac:dyDescent="0.25">
      <c r="A5787" t="s">
        <v>49</v>
      </c>
      <c r="B5787" t="s">
        <v>16</v>
      </c>
      <c r="C5787" t="s">
        <v>50</v>
      </c>
      <c r="D5787" s="1">
        <v>44501</v>
      </c>
      <c r="E5787" s="4">
        <v>6503</v>
      </c>
      <c r="F5787">
        <v>283</v>
      </c>
    </row>
    <row r="5788" spans="1:6" x14ac:dyDescent="0.25">
      <c r="A5788" t="s">
        <v>57</v>
      </c>
      <c r="B5788" t="s">
        <v>6</v>
      </c>
      <c r="C5788" t="s">
        <v>30</v>
      </c>
      <c r="D5788" s="1">
        <v>44501</v>
      </c>
      <c r="E5788" s="4">
        <v>10717</v>
      </c>
      <c r="F5788">
        <v>536</v>
      </c>
    </row>
    <row r="5789" spans="1:6" x14ac:dyDescent="0.25">
      <c r="A5789" t="s">
        <v>49</v>
      </c>
      <c r="B5789" t="s">
        <v>6</v>
      </c>
      <c r="C5789" t="s">
        <v>48</v>
      </c>
      <c r="D5789" s="1">
        <v>44501</v>
      </c>
      <c r="E5789" s="4">
        <v>7917</v>
      </c>
      <c r="F5789">
        <v>305</v>
      </c>
    </row>
    <row r="5790" spans="1:6" x14ac:dyDescent="0.25">
      <c r="A5790" t="s">
        <v>54</v>
      </c>
      <c r="B5790" t="s">
        <v>9</v>
      </c>
      <c r="C5790" t="s">
        <v>30</v>
      </c>
      <c r="D5790" s="1">
        <v>44501</v>
      </c>
      <c r="E5790" s="4">
        <v>15764</v>
      </c>
      <c r="F5790">
        <v>910</v>
      </c>
    </row>
    <row r="5791" spans="1:6" x14ac:dyDescent="0.25">
      <c r="A5791" t="s">
        <v>32</v>
      </c>
      <c r="B5791" t="s">
        <v>11</v>
      </c>
      <c r="C5791" t="s">
        <v>42</v>
      </c>
      <c r="D5791" s="1">
        <v>44501</v>
      </c>
      <c r="E5791" s="4">
        <v>11340</v>
      </c>
      <c r="F5791">
        <v>770</v>
      </c>
    </row>
    <row r="5792" spans="1:6" x14ac:dyDescent="0.25">
      <c r="A5792" t="s">
        <v>41</v>
      </c>
      <c r="B5792" t="s">
        <v>21</v>
      </c>
      <c r="C5792" t="s">
        <v>24</v>
      </c>
      <c r="D5792" s="1">
        <v>44501</v>
      </c>
      <c r="E5792" s="4">
        <v>5530</v>
      </c>
      <c r="F5792">
        <v>292</v>
      </c>
    </row>
    <row r="5793" spans="1:6" x14ac:dyDescent="0.25">
      <c r="A5793" t="s">
        <v>53</v>
      </c>
      <c r="B5793" t="s">
        <v>21</v>
      </c>
      <c r="C5793" t="s">
        <v>36</v>
      </c>
      <c r="D5793" s="1">
        <v>44501</v>
      </c>
      <c r="E5793" s="4">
        <v>2149</v>
      </c>
      <c r="F5793">
        <v>239</v>
      </c>
    </row>
    <row r="5794" spans="1:6" x14ac:dyDescent="0.25">
      <c r="A5794" t="s">
        <v>5</v>
      </c>
      <c r="B5794" t="s">
        <v>11</v>
      </c>
      <c r="C5794" t="s">
        <v>31</v>
      </c>
      <c r="D5794" s="1">
        <v>44502</v>
      </c>
      <c r="E5794" s="4">
        <v>1855</v>
      </c>
      <c r="F5794">
        <v>155</v>
      </c>
    </row>
    <row r="5795" spans="1:6" x14ac:dyDescent="0.25">
      <c r="A5795" t="s">
        <v>18</v>
      </c>
      <c r="B5795" t="s">
        <v>27</v>
      </c>
      <c r="C5795" t="s">
        <v>45</v>
      </c>
      <c r="D5795" s="1">
        <v>44502</v>
      </c>
      <c r="E5795" s="4">
        <v>6174</v>
      </c>
      <c r="F5795">
        <v>269</v>
      </c>
    </row>
    <row r="5796" spans="1:6" x14ac:dyDescent="0.25">
      <c r="A5796" t="s">
        <v>55</v>
      </c>
      <c r="B5796" t="s">
        <v>6</v>
      </c>
      <c r="C5796" t="s">
        <v>50</v>
      </c>
      <c r="D5796" s="1">
        <v>44502</v>
      </c>
      <c r="E5796" s="4">
        <v>9814</v>
      </c>
      <c r="F5796">
        <v>447</v>
      </c>
    </row>
    <row r="5797" spans="1:6" x14ac:dyDescent="0.25">
      <c r="A5797" t="s">
        <v>39</v>
      </c>
      <c r="B5797" t="s">
        <v>9</v>
      </c>
      <c r="C5797" t="s">
        <v>35</v>
      </c>
      <c r="D5797" s="1">
        <v>44502</v>
      </c>
      <c r="E5797" s="4">
        <v>10220</v>
      </c>
      <c r="F5797">
        <v>602</v>
      </c>
    </row>
    <row r="5798" spans="1:6" x14ac:dyDescent="0.25">
      <c r="A5798" t="s">
        <v>20</v>
      </c>
      <c r="B5798" t="s">
        <v>27</v>
      </c>
      <c r="C5798" t="s">
        <v>14</v>
      </c>
      <c r="D5798" s="1">
        <v>44502</v>
      </c>
      <c r="E5798" s="4">
        <v>294</v>
      </c>
      <c r="F5798">
        <v>49</v>
      </c>
    </row>
    <row r="5799" spans="1:6" x14ac:dyDescent="0.25">
      <c r="A5799" t="s">
        <v>34</v>
      </c>
      <c r="B5799" t="s">
        <v>6</v>
      </c>
      <c r="C5799" t="s">
        <v>52</v>
      </c>
      <c r="D5799" s="1">
        <v>44502</v>
      </c>
      <c r="E5799" s="4">
        <v>9226</v>
      </c>
      <c r="F5799">
        <v>910</v>
      </c>
    </row>
    <row r="5800" spans="1:6" x14ac:dyDescent="0.25">
      <c r="A5800" t="s">
        <v>37</v>
      </c>
      <c r="B5800" t="s">
        <v>27</v>
      </c>
      <c r="C5800" t="s">
        <v>48</v>
      </c>
      <c r="D5800" s="1">
        <v>44502</v>
      </c>
      <c r="E5800" s="4">
        <v>8701</v>
      </c>
      <c r="F5800">
        <v>349</v>
      </c>
    </row>
    <row r="5801" spans="1:6" x14ac:dyDescent="0.25">
      <c r="A5801" t="s">
        <v>34</v>
      </c>
      <c r="B5801" t="s">
        <v>11</v>
      </c>
      <c r="C5801" t="s">
        <v>43</v>
      </c>
      <c r="D5801" s="1">
        <v>44502</v>
      </c>
      <c r="E5801" s="4">
        <v>6139</v>
      </c>
      <c r="F5801">
        <v>307</v>
      </c>
    </row>
    <row r="5802" spans="1:6" x14ac:dyDescent="0.25">
      <c r="A5802" t="s">
        <v>32</v>
      </c>
      <c r="B5802" t="s">
        <v>9</v>
      </c>
      <c r="C5802" t="s">
        <v>43</v>
      </c>
      <c r="D5802" s="1">
        <v>44502</v>
      </c>
      <c r="E5802" s="4">
        <v>3675</v>
      </c>
      <c r="F5802">
        <v>175</v>
      </c>
    </row>
    <row r="5803" spans="1:6" x14ac:dyDescent="0.25">
      <c r="A5803" t="s">
        <v>46</v>
      </c>
      <c r="B5803" t="s">
        <v>9</v>
      </c>
      <c r="C5803" t="s">
        <v>14</v>
      </c>
      <c r="D5803" s="1">
        <v>44502</v>
      </c>
      <c r="E5803" s="4">
        <v>10164</v>
      </c>
      <c r="F5803">
        <v>1470</v>
      </c>
    </row>
    <row r="5804" spans="1:6" x14ac:dyDescent="0.25">
      <c r="A5804" t="s">
        <v>8</v>
      </c>
      <c r="B5804" t="s">
        <v>27</v>
      </c>
      <c r="C5804" t="s">
        <v>19</v>
      </c>
      <c r="D5804" s="1">
        <v>44502</v>
      </c>
      <c r="E5804" s="4">
        <v>16751</v>
      </c>
      <c r="F5804">
        <v>980</v>
      </c>
    </row>
    <row r="5805" spans="1:6" x14ac:dyDescent="0.25">
      <c r="A5805" t="s">
        <v>56</v>
      </c>
      <c r="B5805" t="s">
        <v>6</v>
      </c>
      <c r="C5805" t="s">
        <v>43</v>
      </c>
      <c r="D5805" s="1">
        <v>44502</v>
      </c>
      <c r="E5805" s="4">
        <v>14476</v>
      </c>
      <c r="F5805">
        <v>700</v>
      </c>
    </row>
    <row r="5806" spans="1:6" x14ac:dyDescent="0.25">
      <c r="A5806" t="s">
        <v>54</v>
      </c>
      <c r="B5806" t="s">
        <v>27</v>
      </c>
      <c r="C5806" t="s">
        <v>22</v>
      </c>
      <c r="D5806" s="1">
        <v>44502</v>
      </c>
      <c r="E5806" s="4">
        <v>8883</v>
      </c>
      <c r="F5806">
        <v>980</v>
      </c>
    </row>
    <row r="5807" spans="1:6" x14ac:dyDescent="0.25">
      <c r="A5807" t="s">
        <v>33</v>
      </c>
      <c r="B5807" t="s">
        <v>27</v>
      </c>
      <c r="C5807" t="s">
        <v>48</v>
      </c>
      <c r="D5807" s="1">
        <v>44502</v>
      </c>
      <c r="E5807" s="4">
        <v>4991</v>
      </c>
      <c r="F5807">
        <v>185</v>
      </c>
    </row>
    <row r="5808" spans="1:6" x14ac:dyDescent="0.25">
      <c r="A5808" t="s">
        <v>46</v>
      </c>
      <c r="B5808" t="s">
        <v>6</v>
      </c>
      <c r="C5808" t="s">
        <v>12</v>
      </c>
      <c r="D5808" s="1">
        <v>44502</v>
      </c>
      <c r="E5808" s="4">
        <v>10213</v>
      </c>
      <c r="F5808">
        <v>601</v>
      </c>
    </row>
    <row r="5809" spans="1:6" x14ac:dyDescent="0.25">
      <c r="A5809" t="s">
        <v>34</v>
      </c>
      <c r="B5809" t="s">
        <v>16</v>
      </c>
      <c r="C5809" t="s">
        <v>14</v>
      </c>
      <c r="D5809" s="1">
        <v>44502</v>
      </c>
      <c r="E5809" s="4">
        <v>11557</v>
      </c>
      <c r="F5809">
        <v>1960</v>
      </c>
    </row>
    <row r="5810" spans="1:6" x14ac:dyDescent="0.25">
      <c r="A5810" t="s">
        <v>18</v>
      </c>
      <c r="B5810" t="s">
        <v>16</v>
      </c>
      <c r="C5810" t="s">
        <v>7</v>
      </c>
      <c r="D5810" s="1">
        <v>44502</v>
      </c>
      <c r="E5810" s="4">
        <v>5110</v>
      </c>
      <c r="F5810">
        <v>320</v>
      </c>
    </row>
    <row r="5811" spans="1:6" x14ac:dyDescent="0.25">
      <c r="A5811" t="s">
        <v>55</v>
      </c>
      <c r="B5811" t="s">
        <v>11</v>
      </c>
      <c r="C5811" t="s">
        <v>50</v>
      </c>
      <c r="D5811" s="1">
        <v>44502</v>
      </c>
      <c r="E5811" s="4">
        <v>5740</v>
      </c>
      <c r="F5811">
        <v>250</v>
      </c>
    </row>
    <row r="5812" spans="1:6" x14ac:dyDescent="0.25">
      <c r="A5812" t="s">
        <v>53</v>
      </c>
      <c r="B5812" t="s">
        <v>11</v>
      </c>
      <c r="C5812" t="s">
        <v>26</v>
      </c>
      <c r="D5812" s="1">
        <v>44502</v>
      </c>
      <c r="E5812" s="4">
        <v>15295</v>
      </c>
      <c r="F5812">
        <v>1190</v>
      </c>
    </row>
    <row r="5813" spans="1:6" x14ac:dyDescent="0.25">
      <c r="A5813" t="s">
        <v>18</v>
      </c>
      <c r="B5813" t="s">
        <v>27</v>
      </c>
      <c r="C5813" t="s">
        <v>35</v>
      </c>
      <c r="D5813" s="1">
        <v>44502</v>
      </c>
      <c r="E5813" s="4">
        <v>2737</v>
      </c>
      <c r="F5813">
        <v>153</v>
      </c>
    </row>
    <row r="5814" spans="1:6" x14ac:dyDescent="0.25">
      <c r="A5814" t="s">
        <v>34</v>
      </c>
      <c r="B5814" t="s">
        <v>16</v>
      </c>
      <c r="C5814" t="s">
        <v>31</v>
      </c>
      <c r="D5814" s="1">
        <v>44502</v>
      </c>
      <c r="E5814" s="4">
        <v>1946</v>
      </c>
      <c r="F5814">
        <v>150</v>
      </c>
    </row>
    <row r="5815" spans="1:6" x14ac:dyDescent="0.25">
      <c r="A5815" t="s">
        <v>25</v>
      </c>
      <c r="B5815" t="s">
        <v>27</v>
      </c>
      <c r="C5815" t="s">
        <v>35</v>
      </c>
      <c r="D5815" s="1">
        <v>44502</v>
      </c>
      <c r="E5815" s="4">
        <v>8232</v>
      </c>
      <c r="F5815">
        <v>434</v>
      </c>
    </row>
    <row r="5816" spans="1:6" x14ac:dyDescent="0.25">
      <c r="A5816" t="s">
        <v>51</v>
      </c>
      <c r="B5816" t="s">
        <v>9</v>
      </c>
      <c r="C5816" t="s">
        <v>52</v>
      </c>
      <c r="D5816" s="1">
        <v>44502</v>
      </c>
      <c r="E5816" s="4">
        <v>637</v>
      </c>
      <c r="F5816">
        <v>64</v>
      </c>
    </row>
    <row r="5817" spans="1:6" x14ac:dyDescent="0.25">
      <c r="A5817" t="s">
        <v>57</v>
      </c>
      <c r="B5817" t="s">
        <v>27</v>
      </c>
      <c r="C5817" t="s">
        <v>24</v>
      </c>
      <c r="D5817" s="1">
        <v>44502</v>
      </c>
      <c r="E5817" s="4">
        <v>9681</v>
      </c>
      <c r="F5817">
        <v>510</v>
      </c>
    </row>
    <row r="5818" spans="1:6" x14ac:dyDescent="0.25">
      <c r="A5818" t="s">
        <v>49</v>
      </c>
      <c r="B5818" t="s">
        <v>21</v>
      </c>
      <c r="C5818" t="s">
        <v>28</v>
      </c>
      <c r="D5818" s="1">
        <v>44502</v>
      </c>
      <c r="E5818" s="4">
        <v>13048</v>
      </c>
      <c r="F5818">
        <v>2170</v>
      </c>
    </row>
    <row r="5819" spans="1:6" x14ac:dyDescent="0.25">
      <c r="A5819" t="s">
        <v>25</v>
      </c>
      <c r="B5819" t="s">
        <v>6</v>
      </c>
      <c r="C5819" t="s">
        <v>31</v>
      </c>
      <c r="D5819" s="1">
        <v>44502</v>
      </c>
      <c r="E5819" s="4">
        <v>1106</v>
      </c>
      <c r="F5819">
        <v>86</v>
      </c>
    </row>
    <row r="5820" spans="1:6" x14ac:dyDescent="0.25">
      <c r="A5820" t="s">
        <v>49</v>
      </c>
      <c r="B5820" t="s">
        <v>16</v>
      </c>
      <c r="C5820" t="s">
        <v>38</v>
      </c>
      <c r="D5820" s="1">
        <v>44502</v>
      </c>
      <c r="E5820" s="4">
        <v>5656</v>
      </c>
      <c r="F5820">
        <v>218</v>
      </c>
    </row>
    <row r="5821" spans="1:6" x14ac:dyDescent="0.25">
      <c r="A5821" t="s">
        <v>8</v>
      </c>
      <c r="B5821" t="s">
        <v>6</v>
      </c>
      <c r="C5821" t="s">
        <v>26</v>
      </c>
      <c r="D5821" s="1">
        <v>44502</v>
      </c>
      <c r="E5821" s="4">
        <v>693</v>
      </c>
      <c r="F5821">
        <v>63</v>
      </c>
    </row>
    <row r="5822" spans="1:6" x14ac:dyDescent="0.25">
      <c r="A5822" t="s">
        <v>18</v>
      </c>
      <c r="B5822" t="s">
        <v>16</v>
      </c>
      <c r="C5822" t="s">
        <v>22</v>
      </c>
      <c r="D5822" s="1">
        <v>44502</v>
      </c>
      <c r="E5822" s="4">
        <v>10143</v>
      </c>
      <c r="F5822">
        <v>1260</v>
      </c>
    </row>
    <row r="5823" spans="1:6" x14ac:dyDescent="0.25">
      <c r="A5823" t="s">
        <v>40</v>
      </c>
      <c r="B5823" t="s">
        <v>16</v>
      </c>
      <c r="C5823" t="s">
        <v>42</v>
      </c>
      <c r="D5823" s="1">
        <v>44502</v>
      </c>
      <c r="E5823" s="4">
        <v>2058</v>
      </c>
      <c r="F5823">
        <v>147</v>
      </c>
    </row>
    <row r="5824" spans="1:6" x14ac:dyDescent="0.25">
      <c r="A5824" t="s">
        <v>53</v>
      </c>
      <c r="B5824" t="s">
        <v>16</v>
      </c>
      <c r="C5824" t="s">
        <v>44</v>
      </c>
      <c r="D5824" s="1">
        <v>44502</v>
      </c>
      <c r="E5824" s="4">
        <v>9331</v>
      </c>
      <c r="F5824">
        <v>389</v>
      </c>
    </row>
    <row r="5825" spans="1:6" x14ac:dyDescent="0.25">
      <c r="A5825" t="s">
        <v>25</v>
      </c>
      <c r="B5825" t="s">
        <v>6</v>
      </c>
      <c r="C5825" t="s">
        <v>52</v>
      </c>
      <c r="D5825" s="1">
        <v>44502</v>
      </c>
      <c r="E5825" s="4">
        <v>2870</v>
      </c>
      <c r="F5825">
        <v>240</v>
      </c>
    </row>
    <row r="5826" spans="1:6" x14ac:dyDescent="0.25">
      <c r="A5826" t="s">
        <v>15</v>
      </c>
      <c r="B5826" t="s">
        <v>6</v>
      </c>
      <c r="C5826" t="s">
        <v>38</v>
      </c>
      <c r="D5826" s="1">
        <v>44502</v>
      </c>
      <c r="E5826" s="4">
        <v>2163</v>
      </c>
      <c r="F5826">
        <v>84</v>
      </c>
    </row>
    <row r="5827" spans="1:6" x14ac:dyDescent="0.25">
      <c r="A5827" t="s">
        <v>53</v>
      </c>
      <c r="B5827" t="s">
        <v>6</v>
      </c>
      <c r="C5827" t="s">
        <v>43</v>
      </c>
      <c r="D5827" s="1">
        <v>44502</v>
      </c>
      <c r="E5827" s="4">
        <v>10241</v>
      </c>
      <c r="F5827">
        <v>466</v>
      </c>
    </row>
    <row r="5828" spans="1:6" x14ac:dyDescent="0.25">
      <c r="A5828" t="s">
        <v>18</v>
      </c>
      <c r="B5828" t="s">
        <v>6</v>
      </c>
      <c r="C5828" t="s">
        <v>44</v>
      </c>
      <c r="D5828" s="1">
        <v>44502</v>
      </c>
      <c r="E5828" s="4">
        <v>1134</v>
      </c>
      <c r="F5828">
        <v>50</v>
      </c>
    </row>
    <row r="5829" spans="1:6" x14ac:dyDescent="0.25">
      <c r="A5829" t="s">
        <v>37</v>
      </c>
      <c r="B5829" t="s">
        <v>27</v>
      </c>
      <c r="C5829" t="s">
        <v>50</v>
      </c>
      <c r="D5829" s="1">
        <v>44502</v>
      </c>
      <c r="E5829" s="4">
        <v>2814</v>
      </c>
      <c r="F5829">
        <v>118</v>
      </c>
    </row>
    <row r="5830" spans="1:6" x14ac:dyDescent="0.25">
      <c r="A5830" t="s">
        <v>33</v>
      </c>
      <c r="B5830" t="s">
        <v>6</v>
      </c>
      <c r="C5830" t="s">
        <v>38</v>
      </c>
      <c r="D5830" s="1">
        <v>44502</v>
      </c>
      <c r="E5830" s="4">
        <v>14609</v>
      </c>
      <c r="F5830">
        <v>585</v>
      </c>
    </row>
    <row r="5831" spans="1:6" x14ac:dyDescent="0.25">
      <c r="A5831" t="s">
        <v>25</v>
      </c>
      <c r="B5831" t="s">
        <v>21</v>
      </c>
      <c r="C5831" t="s">
        <v>45</v>
      </c>
      <c r="D5831" s="1">
        <v>44502</v>
      </c>
      <c r="E5831" s="4">
        <v>9058</v>
      </c>
      <c r="F5831">
        <v>394</v>
      </c>
    </row>
    <row r="5832" spans="1:6" x14ac:dyDescent="0.25">
      <c r="A5832" t="s">
        <v>23</v>
      </c>
      <c r="B5832" t="s">
        <v>21</v>
      </c>
      <c r="C5832" t="s">
        <v>44</v>
      </c>
      <c r="D5832" s="1">
        <v>44502</v>
      </c>
      <c r="E5832" s="4">
        <v>4711</v>
      </c>
      <c r="F5832">
        <v>197</v>
      </c>
    </row>
    <row r="5833" spans="1:6" x14ac:dyDescent="0.25">
      <c r="A5833" t="s">
        <v>53</v>
      </c>
      <c r="B5833" t="s">
        <v>16</v>
      </c>
      <c r="C5833" t="s">
        <v>30</v>
      </c>
      <c r="D5833" s="1">
        <v>44502</v>
      </c>
      <c r="E5833" s="4">
        <v>2310</v>
      </c>
      <c r="F5833">
        <v>116</v>
      </c>
    </row>
    <row r="5834" spans="1:6" x14ac:dyDescent="0.25">
      <c r="A5834" t="s">
        <v>10</v>
      </c>
      <c r="B5834" t="s">
        <v>11</v>
      </c>
      <c r="C5834" t="s">
        <v>28</v>
      </c>
      <c r="D5834" s="1">
        <v>44502</v>
      </c>
      <c r="E5834" s="4">
        <v>3668</v>
      </c>
      <c r="F5834">
        <v>612</v>
      </c>
    </row>
    <row r="5835" spans="1:6" x14ac:dyDescent="0.25">
      <c r="A5835" t="s">
        <v>34</v>
      </c>
      <c r="B5835" t="s">
        <v>9</v>
      </c>
      <c r="C5835" t="s">
        <v>31</v>
      </c>
      <c r="D5835" s="1">
        <v>44502</v>
      </c>
      <c r="E5835" s="4">
        <v>8379</v>
      </c>
      <c r="F5835">
        <v>599</v>
      </c>
    </row>
    <row r="5836" spans="1:6" x14ac:dyDescent="0.25">
      <c r="A5836" t="s">
        <v>23</v>
      </c>
      <c r="B5836" t="s">
        <v>27</v>
      </c>
      <c r="C5836" t="s">
        <v>38</v>
      </c>
      <c r="D5836" s="1">
        <v>44502</v>
      </c>
      <c r="E5836" s="4">
        <v>7868</v>
      </c>
      <c r="F5836">
        <v>303</v>
      </c>
    </row>
    <row r="5837" spans="1:6" x14ac:dyDescent="0.25">
      <c r="A5837" t="s">
        <v>23</v>
      </c>
      <c r="B5837" t="s">
        <v>11</v>
      </c>
      <c r="C5837" t="s">
        <v>42</v>
      </c>
      <c r="D5837" s="1">
        <v>44502</v>
      </c>
      <c r="E5837" s="4">
        <v>3535</v>
      </c>
      <c r="F5837">
        <v>221</v>
      </c>
    </row>
    <row r="5838" spans="1:6" x14ac:dyDescent="0.25">
      <c r="A5838" t="s">
        <v>10</v>
      </c>
      <c r="B5838" t="s">
        <v>27</v>
      </c>
      <c r="C5838" t="s">
        <v>42</v>
      </c>
      <c r="D5838" s="1">
        <v>44502</v>
      </c>
      <c r="E5838" s="4">
        <v>4277</v>
      </c>
      <c r="F5838">
        <v>286</v>
      </c>
    </row>
    <row r="5839" spans="1:6" x14ac:dyDescent="0.25">
      <c r="A5839" t="s">
        <v>57</v>
      </c>
      <c r="B5839" t="s">
        <v>16</v>
      </c>
      <c r="C5839" t="s">
        <v>7</v>
      </c>
      <c r="D5839" s="1">
        <v>44502</v>
      </c>
      <c r="E5839" s="4">
        <v>1890</v>
      </c>
      <c r="F5839">
        <v>135</v>
      </c>
    </row>
    <row r="5840" spans="1:6" x14ac:dyDescent="0.25">
      <c r="A5840" t="s">
        <v>34</v>
      </c>
      <c r="B5840" t="s">
        <v>11</v>
      </c>
      <c r="C5840" t="s">
        <v>52</v>
      </c>
      <c r="D5840" s="1">
        <v>44502</v>
      </c>
      <c r="E5840" s="4">
        <v>2149</v>
      </c>
      <c r="F5840">
        <v>196</v>
      </c>
    </row>
    <row r="5841" spans="1:6" x14ac:dyDescent="0.25">
      <c r="A5841" t="s">
        <v>37</v>
      </c>
      <c r="B5841" t="s">
        <v>9</v>
      </c>
      <c r="C5841" t="s">
        <v>12</v>
      </c>
      <c r="D5841" s="1">
        <v>44502</v>
      </c>
      <c r="E5841" s="4">
        <v>595</v>
      </c>
      <c r="F5841">
        <v>35</v>
      </c>
    </row>
    <row r="5842" spans="1:6" x14ac:dyDescent="0.25">
      <c r="A5842" t="s">
        <v>32</v>
      </c>
      <c r="B5842" t="s">
        <v>6</v>
      </c>
      <c r="C5842" t="s">
        <v>12</v>
      </c>
      <c r="D5842" s="1">
        <v>44502</v>
      </c>
      <c r="E5842" s="4">
        <v>4438</v>
      </c>
      <c r="F5842">
        <v>262</v>
      </c>
    </row>
    <row r="5843" spans="1:6" x14ac:dyDescent="0.25">
      <c r="A5843" t="s">
        <v>46</v>
      </c>
      <c r="B5843" t="s">
        <v>6</v>
      </c>
      <c r="C5843" t="s">
        <v>24</v>
      </c>
      <c r="D5843" s="1">
        <v>44502</v>
      </c>
      <c r="E5843" s="4">
        <v>2863</v>
      </c>
      <c r="F5843">
        <v>151</v>
      </c>
    </row>
    <row r="5844" spans="1:6" x14ac:dyDescent="0.25">
      <c r="A5844" t="s">
        <v>49</v>
      </c>
      <c r="B5844" t="s">
        <v>27</v>
      </c>
      <c r="C5844" t="s">
        <v>47</v>
      </c>
      <c r="D5844" s="1">
        <v>44502</v>
      </c>
      <c r="E5844" s="4">
        <v>5964</v>
      </c>
      <c r="F5844">
        <v>373</v>
      </c>
    </row>
    <row r="5845" spans="1:6" x14ac:dyDescent="0.25">
      <c r="A5845" t="s">
        <v>51</v>
      </c>
      <c r="B5845" t="s">
        <v>11</v>
      </c>
      <c r="C5845" t="s">
        <v>50</v>
      </c>
      <c r="D5845" s="1">
        <v>44502</v>
      </c>
      <c r="E5845" s="4">
        <v>5341</v>
      </c>
      <c r="F5845">
        <v>243</v>
      </c>
    </row>
    <row r="5846" spans="1:6" x14ac:dyDescent="0.25">
      <c r="A5846" t="s">
        <v>54</v>
      </c>
      <c r="B5846" t="s">
        <v>16</v>
      </c>
      <c r="C5846" t="s">
        <v>17</v>
      </c>
      <c r="D5846" s="1">
        <v>44502</v>
      </c>
      <c r="E5846" s="4">
        <v>10556</v>
      </c>
      <c r="F5846">
        <v>480</v>
      </c>
    </row>
    <row r="5847" spans="1:6" x14ac:dyDescent="0.25">
      <c r="A5847" t="s">
        <v>37</v>
      </c>
      <c r="B5847" t="s">
        <v>6</v>
      </c>
      <c r="C5847" t="s">
        <v>26</v>
      </c>
      <c r="D5847" s="1">
        <v>44502</v>
      </c>
      <c r="E5847" s="4">
        <v>7476</v>
      </c>
      <c r="F5847">
        <v>576</v>
      </c>
    </row>
    <row r="5848" spans="1:6" x14ac:dyDescent="0.25">
      <c r="A5848" t="s">
        <v>46</v>
      </c>
      <c r="B5848" t="s">
        <v>16</v>
      </c>
      <c r="C5848" t="s">
        <v>7</v>
      </c>
      <c r="D5848" s="1">
        <v>44502</v>
      </c>
      <c r="E5848" s="4">
        <v>210</v>
      </c>
      <c r="F5848">
        <v>14</v>
      </c>
    </row>
    <row r="5849" spans="1:6" x14ac:dyDescent="0.25">
      <c r="A5849" t="s">
        <v>49</v>
      </c>
      <c r="B5849" t="s">
        <v>6</v>
      </c>
      <c r="C5849" t="s">
        <v>19</v>
      </c>
      <c r="D5849" s="1">
        <v>44502</v>
      </c>
      <c r="E5849" s="4">
        <v>2611</v>
      </c>
      <c r="F5849">
        <v>154</v>
      </c>
    </row>
    <row r="5850" spans="1:6" x14ac:dyDescent="0.25">
      <c r="A5850" t="s">
        <v>37</v>
      </c>
      <c r="B5850" t="s">
        <v>27</v>
      </c>
      <c r="C5850" t="s">
        <v>43</v>
      </c>
      <c r="D5850" s="1">
        <v>44502</v>
      </c>
      <c r="E5850" s="4">
        <v>812</v>
      </c>
      <c r="F5850">
        <v>41</v>
      </c>
    </row>
    <row r="5851" spans="1:6" x14ac:dyDescent="0.25">
      <c r="A5851" t="s">
        <v>33</v>
      </c>
      <c r="B5851" t="s">
        <v>16</v>
      </c>
      <c r="C5851" t="s">
        <v>45</v>
      </c>
      <c r="D5851" s="1">
        <v>44502</v>
      </c>
      <c r="E5851" s="4">
        <v>6853</v>
      </c>
      <c r="F5851">
        <v>312</v>
      </c>
    </row>
    <row r="5852" spans="1:6" x14ac:dyDescent="0.25">
      <c r="A5852" t="s">
        <v>46</v>
      </c>
      <c r="B5852" t="s">
        <v>11</v>
      </c>
      <c r="C5852" t="s">
        <v>35</v>
      </c>
      <c r="D5852" s="1">
        <v>44502</v>
      </c>
      <c r="E5852" s="4">
        <v>9632</v>
      </c>
      <c r="F5852">
        <v>567</v>
      </c>
    </row>
    <row r="5853" spans="1:6" x14ac:dyDescent="0.25">
      <c r="A5853" t="s">
        <v>20</v>
      </c>
      <c r="B5853" t="s">
        <v>16</v>
      </c>
      <c r="C5853" t="s">
        <v>48</v>
      </c>
      <c r="D5853" s="1">
        <v>44502</v>
      </c>
      <c r="E5853" s="4">
        <v>2163</v>
      </c>
      <c r="F5853">
        <v>87</v>
      </c>
    </row>
    <row r="5854" spans="1:6" x14ac:dyDescent="0.25">
      <c r="A5854" t="s">
        <v>55</v>
      </c>
      <c r="B5854" t="s">
        <v>27</v>
      </c>
      <c r="C5854" t="s">
        <v>22</v>
      </c>
      <c r="D5854" s="1">
        <v>44502</v>
      </c>
      <c r="E5854" s="4">
        <v>280</v>
      </c>
      <c r="F5854">
        <v>28</v>
      </c>
    </row>
    <row r="5855" spans="1:6" x14ac:dyDescent="0.25">
      <c r="A5855" t="s">
        <v>34</v>
      </c>
      <c r="B5855" t="s">
        <v>27</v>
      </c>
      <c r="C5855" t="s">
        <v>7</v>
      </c>
      <c r="D5855" s="1">
        <v>44502</v>
      </c>
      <c r="E5855" s="4">
        <v>140</v>
      </c>
      <c r="F5855">
        <v>10</v>
      </c>
    </row>
    <row r="5856" spans="1:6" x14ac:dyDescent="0.25">
      <c r="A5856" t="s">
        <v>54</v>
      </c>
      <c r="B5856" t="s">
        <v>27</v>
      </c>
      <c r="C5856" t="s">
        <v>52</v>
      </c>
      <c r="D5856" s="1">
        <v>44503</v>
      </c>
      <c r="E5856" s="4">
        <v>3388</v>
      </c>
      <c r="F5856">
        <v>308</v>
      </c>
    </row>
    <row r="5857" spans="1:6" x14ac:dyDescent="0.25">
      <c r="A5857" t="s">
        <v>23</v>
      </c>
      <c r="B5857" t="s">
        <v>11</v>
      </c>
      <c r="C5857" t="s">
        <v>36</v>
      </c>
      <c r="D5857" s="1">
        <v>44503</v>
      </c>
      <c r="E5857" s="4">
        <v>2723</v>
      </c>
      <c r="F5857">
        <v>389</v>
      </c>
    </row>
    <row r="5858" spans="1:6" x14ac:dyDescent="0.25">
      <c r="A5858" t="s">
        <v>23</v>
      </c>
      <c r="B5858" t="s">
        <v>27</v>
      </c>
      <c r="C5858" t="s">
        <v>36</v>
      </c>
      <c r="D5858" s="1">
        <v>44503</v>
      </c>
      <c r="E5858" s="4">
        <v>14826</v>
      </c>
      <c r="F5858">
        <v>2100</v>
      </c>
    </row>
    <row r="5859" spans="1:6" x14ac:dyDescent="0.25">
      <c r="A5859" t="s">
        <v>32</v>
      </c>
      <c r="B5859" t="s">
        <v>21</v>
      </c>
      <c r="C5859" t="s">
        <v>48</v>
      </c>
      <c r="D5859" s="1">
        <v>44503</v>
      </c>
      <c r="E5859" s="4">
        <v>371</v>
      </c>
      <c r="F5859">
        <v>14</v>
      </c>
    </row>
    <row r="5860" spans="1:6" x14ac:dyDescent="0.25">
      <c r="A5860" t="s">
        <v>41</v>
      </c>
      <c r="B5860" t="s">
        <v>16</v>
      </c>
      <c r="C5860" t="s">
        <v>45</v>
      </c>
      <c r="D5860" s="1">
        <v>44503</v>
      </c>
      <c r="E5860" s="4">
        <v>7182</v>
      </c>
      <c r="F5860">
        <v>327</v>
      </c>
    </row>
    <row r="5861" spans="1:6" x14ac:dyDescent="0.25">
      <c r="A5861" t="s">
        <v>46</v>
      </c>
      <c r="B5861" t="s">
        <v>16</v>
      </c>
      <c r="C5861" t="s">
        <v>44</v>
      </c>
      <c r="D5861" s="1">
        <v>44503</v>
      </c>
      <c r="E5861" s="4">
        <v>10941</v>
      </c>
      <c r="F5861">
        <v>498</v>
      </c>
    </row>
    <row r="5862" spans="1:6" x14ac:dyDescent="0.25">
      <c r="A5862" t="s">
        <v>39</v>
      </c>
      <c r="B5862" t="s">
        <v>11</v>
      </c>
      <c r="C5862" t="s">
        <v>43</v>
      </c>
      <c r="D5862" s="1">
        <v>44503</v>
      </c>
      <c r="E5862" s="4">
        <v>5523</v>
      </c>
      <c r="F5862">
        <v>252</v>
      </c>
    </row>
    <row r="5863" spans="1:6" x14ac:dyDescent="0.25">
      <c r="A5863" t="s">
        <v>23</v>
      </c>
      <c r="B5863" t="s">
        <v>6</v>
      </c>
      <c r="C5863" t="s">
        <v>35</v>
      </c>
      <c r="D5863" s="1">
        <v>44503</v>
      </c>
      <c r="E5863" s="4">
        <v>7623</v>
      </c>
      <c r="F5863">
        <v>402</v>
      </c>
    </row>
    <row r="5864" spans="1:6" x14ac:dyDescent="0.25">
      <c r="A5864" t="s">
        <v>46</v>
      </c>
      <c r="B5864" t="s">
        <v>27</v>
      </c>
      <c r="C5864" t="s">
        <v>44</v>
      </c>
      <c r="D5864" s="1">
        <v>44503</v>
      </c>
      <c r="E5864" s="4">
        <v>1596</v>
      </c>
      <c r="F5864">
        <v>73</v>
      </c>
    </row>
    <row r="5865" spans="1:6" x14ac:dyDescent="0.25">
      <c r="A5865" t="s">
        <v>41</v>
      </c>
      <c r="B5865" t="s">
        <v>21</v>
      </c>
      <c r="C5865" t="s">
        <v>28</v>
      </c>
      <c r="D5865" s="1">
        <v>44503</v>
      </c>
      <c r="E5865" s="4">
        <v>1267</v>
      </c>
      <c r="F5865">
        <v>159</v>
      </c>
    </row>
    <row r="5866" spans="1:6" x14ac:dyDescent="0.25">
      <c r="A5866" t="s">
        <v>56</v>
      </c>
      <c r="B5866" t="s">
        <v>27</v>
      </c>
      <c r="C5866" t="s">
        <v>38</v>
      </c>
      <c r="D5866" s="1">
        <v>44503</v>
      </c>
      <c r="E5866" s="4">
        <v>5824</v>
      </c>
      <c r="F5866">
        <v>224</v>
      </c>
    </row>
    <row r="5867" spans="1:6" x14ac:dyDescent="0.25">
      <c r="A5867" t="s">
        <v>57</v>
      </c>
      <c r="B5867" t="s">
        <v>27</v>
      </c>
      <c r="C5867" t="s">
        <v>30</v>
      </c>
      <c r="D5867" s="1">
        <v>44503</v>
      </c>
      <c r="E5867" s="4">
        <v>6237</v>
      </c>
      <c r="F5867">
        <v>312</v>
      </c>
    </row>
    <row r="5868" spans="1:6" x14ac:dyDescent="0.25">
      <c r="A5868" t="s">
        <v>25</v>
      </c>
      <c r="B5868" t="s">
        <v>27</v>
      </c>
      <c r="C5868" t="s">
        <v>22</v>
      </c>
      <c r="D5868" s="1">
        <v>44503</v>
      </c>
      <c r="E5868" s="4">
        <v>9688</v>
      </c>
      <c r="F5868">
        <v>1050</v>
      </c>
    </row>
    <row r="5869" spans="1:6" x14ac:dyDescent="0.25">
      <c r="A5869" t="s">
        <v>15</v>
      </c>
      <c r="B5869" t="s">
        <v>6</v>
      </c>
      <c r="C5869" t="s">
        <v>35</v>
      </c>
      <c r="D5869" s="1">
        <v>44503</v>
      </c>
      <c r="E5869" s="4">
        <v>10857</v>
      </c>
      <c r="F5869">
        <v>604</v>
      </c>
    </row>
    <row r="5870" spans="1:6" x14ac:dyDescent="0.25">
      <c r="A5870" t="s">
        <v>34</v>
      </c>
      <c r="B5870" t="s">
        <v>11</v>
      </c>
      <c r="C5870" t="s">
        <v>31</v>
      </c>
      <c r="D5870" s="1">
        <v>44503</v>
      </c>
      <c r="E5870" s="4">
        <v>14868</v>
      </c>
      <c r="F5870">
        <v>1050</v>
      </c>
    </row>
    <row r="5871" spans="1:6" x14ac:dyDescent="0.25">
      <c r="A5871" t="s">
        <v>53</v>
      </c>
      <c r="B5871" t="s">
        <v>9</v>
      </c>
      <c r="C5871" t="s">
        <v>26</v>
      </c>
      <c r="D5871" s="1">
        <v>44503</v>
      </c>
      <c r="E5871" s="4">
        <v>917</v>
      </c>
      <c r="F5871">
        <v>77</v>
      </c>
    </row>
    <row r="5872" spans="1:6" x14ac:dyDescent="0.25">
      <c r="A5872" t="s">
        <v>20</v>
      </c>
      <c r="B5872" t="s">
        <v>27</v>
      </c>
      <c r="C5872" t="s">
        <v>28</v>
      </c>
      <c r="D5872" s="1">
        <v>44503</v>
      </c>
      <c r="E5872" s="4">
        <v>11543</v>
      </c>
      <c r="F5872">
        <v>1680</v>
      </c>
    </row>
    <row r="5873" spans="1:6" x14ac:dyDescent="0.25">
      <c r="A5873" t="s">
        <v>32</v>
      </c>
      <c r="B5873" t="s">
        <v>16</v>
      </c>
      <c r="C5873" t="s">
        <v>19</v>
      </c>
      <c r="D5873" s="1">
        <v>44503</v>
      </c>
      <c r="E5873" s="4">
        <v>4193</v>
      </c>
      <c r="F5873">
        <v>233</v>
      </c>
    </row>
    <row r="5874" spans="1:6" x14ac:dyDescent="0.25">
      <c r="A5874" t="s">
        <v>20</v>
      </c>
      <c r="B5874" t="s">
        <v>16</v>
      </c>
      <c r="C5874" t="s">
        <v>36</v>
      </c>
      <c r="D5874" s="1">
        <v>44503</v>
      </c>
      <c r="E5874" s="4">
        <v>7784</v>
      </c>
      <c r="F5874">
        <v>980</v>
      </c>
    </row>
    <row r="5875" spans="1:6" x14ac:dyDescent="0.25">
      <c r="A5875" t="s">
        <v>15</v>
      </c>
      <c r="B5875" t="s">
        <v>11</v>
      </c>
      <c r="C5875" t="s">
        <v>50</v>
      </c>
      <c r="D5875" s="1">
        <v>44503</v>
      </c>
      <c r="E5875" s="4">
        <v>10346</v>
      </c>
      <c r="F5875">
        <v>450</v>
      </c>
    </row>
    <row r="5876" spans="1:6" x14ac:dyDescent="0.25">
      <c r="A5876" t="s">
        <v>10</v>
      </c>
      <c r="B5876" t="s">
        <v>16</v>
      </c>
      <c r="C5876" t="s">
        <v>14</v>
      </c>
      <c r="D5876" s="1">
        <v>44503</v>
      </c>
      <c r="E5876" s="4">
        <v>2352</v>
      </c>
      <c r="F5876">
        <v>336</v>
      </c>
    </row>
    <row r="5877" spans="1:6" x14ac:dyDescent="0.25">
      <c r="A5877" t="s">
        <v>34</v>
      </c>
      <c r="B5877" t="s">
        <v>11</v>
      </c>
      <c r="C5877" t="s">
        <v>48</v>
      </c>
      <c r="D5877" s="1">
        <v>44503</v>
      </c>
      <c r="E5877" s="4">
        <v>259</v>
      </c>
      <c r="F5877">
        <v>10</v>
      </c>
    </row>
    <row r="5878" spans="1:6" x14ac:dyDescent="0.25">
      <c r="A5878" t="s">
        <v>25</v>
      </c>
      <c r="B5878" t="s">
        <v>27</v>
      </c>
      <c r="C5878" t="s">
        <v>17</v>
      </c>
      <c r="D5878" s="1">
        <v>44503</v>
      </c>
      <c r="E5878" s="4">
        <v>3262</v>
      </c>
      <c r="F5878">
        <v>156</v>
      </c>
    </row>
    <row r="5879" spans="1:6" x14ac:dyDescent="0.25">
      <c r="A5879" t="s">
        <v>40</v>
      </c>
      <c r="B5879" t="s">
        <v>16</v>
      </c>
      <c r="C5879" t="s">
        <v>38</v>
      </c>
      <c r="D5879" s="1">
        <v>44503</v>
      </c>
      <c r="E5879" s="4">
        <v>4963</v>
      </c>
      <c r="F5879">
        <v>184</v>
      </c>
    </row>
    <row r="5880" spans="1:6" x14ac:dyDescent="0.25">
      <c r="A5880" t="s">
        <v>8</v>
      </c>
      <c r="B5880" t="s">
        <v>9</v>
      </c>
      <c r="C5880" t="s">
        <v>43</v>
      </c>
      <c r="D5880" s="1">
        <v>44503</v>
      </c>
      <c r="E5880" s="4">
        <v>4326</v>
      </c>
      <c r="F5880">
        <v>206</v>
      </c>
    </row>
    <row r="5881" spans="1:6" x14ac:dyDescent="0.25">
      <c r="A5881" t="s">
        <v>41</v>
      </c>
      <c r="B5881" t="s">
        <v>16</v>
      </c>
      <c r="C5881" t="s">
        <v>42</v>
      </c>
      <c r="D5881" s="1">
        <v>44503</v>
      </c>
      <c r="E5881" s="4">
        <v>7504</v>
      </c>
      <c r="F5881">
        <v>501</v>
      </c>
    </row>
    <row r="5882" spans="1:6" x14ac:dyDescent="0.25">
      <c r="A5882" t="s">
        <v>32</v>
      </c>
      <c r="B5882" t="s">
        <v>16</v>
      </c>
      <c r="C5882" t="s">
        <v>43</v>
      </c>
      <c r="D5882" s="1">
        <v>44503</v>
      </c>
      <c r="E5882" s="4">
        <v>14329</v>
      </c>
      <c r="F5882">
        <v>700</v>
      </c>
    </row>
    <row r="5883" spans="1:6" x14ac:dyDescent="0.25">
      <c r="A5883" t="s">
        <v>37</v>
      </c>
      <c r="B5883" t="s">
        <v>11</v>
      </c>
      <c r="C5883" t="s">
        <v>30</v>
      </c>
      <c r="D5883" s="1">
        <v>44503</v>
      </c>
      <c r="E5883" s="4">
        <v>5593</v>
      </c>
      <c r="F5883">
        <v>295</v>
      </c>
    </row>
    <row r="5884" spans="1:6" x14ac:dyDescent="0.25">
      <c r="A5884" t="s">
        <v>20</v>
      </c>
      <c r="B5884" t="s">
        <v>11</v>
      </c>
      <c r="C5884" t="s">
        <v>14</v>
      </c>
      <c r="D5884" s="1">
        <v>44503</v>
      </c>
      <c r="E5884" s="4">
        <v>2114</v>
      </c>
      <c r="F5884">
        <v>302</v>
      </c>
    </row>
    <row r="5885" spans="1:6" x14ac:dyDescent="0.25">
      <c r="A5885" t="s">
        <v>39</v>
      </c>
      <c r="B5885" t="s">
        <v>16</v>
      </c>
      <c r="C5885" t="s">
        <v>14</v>
      </c>
      <c r="D5885" s="1">
        <v>44503</v>
      </c>
      <c r="E5885" s="4">
        <v>8435</v>
      </c>
      <c r="F5885">
        <v>1050</v>
      </c>
    </row>
    <row r="5886" spans="1:6" x14ac:dyDescent="0.25">
      <c r="A5886" t="s">
        <v>5</v>
      </c>
      <c r="B5886" t="s">
        <v>21</v>
      </c>
      <c r="C5886" t="s">
        <v>42</v>
      </c>
      <c r="D5886" s="1">
        <v>44503</v>
      </c>
      <c r="E5886" s="4">
        <v>5817</v>
      </c>
      <c r="F5886">
        <v>416</v>
      </c>
    </row>
    <row r="5887" spans="1:6" x14ac:dyDescent="0.25">
      <c r="A5887" t="s">
        <v>18</v>
      </c>
      <c r="B5887" t="s">
        <v>6</v>
      </c>
      <c r="C5887" t="s">
        <v>24</v>
      </c>
      <c r="D5887" s="1">
        <v>44503</v>
      </c>
      <c r="E5887" s="4">
        <v>7028</v>
      </c>
      <c r="F5887">
        <v>352</v>
      </c>
    </row>
    <row r="5888" spans="1:6" x14ac:dyDescent="0.25">
      <c r="A5888" t="s">
        <v>53</v>
      </c>
      <c r="B5888" t="s">
        <v>21</v>
      </c>
      <c r="C5888" t="s">
        <v>17</v>
      </c>
      <c r="D5888" s="1">
        <v>44503</v>
      </c>
      <c r="E5888" s="4">
        <v>2765</v>
      </c>
      <c r="F5888">
        <v>132</v>
      </c>
    </row>
    <row r="5889" spans="1:6" x14ac:dyDescent="0.25">
      <c r="A5889" t="s">
        <v>41</v>
      </c>
      <c r="B5889" t="s">
        <v>11</v>
      </c>
      <c r="C5889" t="s">
        <v>31</v>
      </c>
      <c r="D5889" s="1">
        <v>44503</v>
      </c>
      <c r="E5889" s="4">
        <v>1365</v>
      </c>
      <c r="F5889">
        <v>98</v>
      </c>
    </row>
    <row r="5890" spans="1:6" x14ac:dyDescent="0.25">
      <c r="A5890" t="s">
        <v>53</v>
      </c>
      <c r="B5890" t="s">
        <v>9</v>
      </c>
      <c r="C5890" t="s">
        <v>38</v>
      </c>
      <c r="D5890" s="1">
        <v>44503</v>
      </c>
      <c r="E5890" s="4">
        <v>15050</v>
      </c>
      <c r="F5890">
        <v>602</v>
      </c>
    </row>
    <row r="5891" spans="1:6" x14ac:dyDescent="0.25">
      <c r="A5891" t="s">
        <v>15</v>
      </c>
      <c r="B5891" t="s">
        <v>11</v>
      </c>
      <c r="C5891" t="s">
        <v>24</v>
      </c>
      <c r="D5891" s="1">
        <v>44503</v>
      </c>
      <c r="E5891" s="4">
        <v>6237</v>
      </c>
      <c r="F5891">
        <v>312</v>
      </c>
    </row>
    <row r="5892" spans="1:6" x14ac:dyDescent="0.25">
      <c r="A5892" t="s">
        <v>57</v>
      </c>
      <c r="B5892" t="s">
        <v>11</v>
      </c>
      <c r="C5892" t="s">
        <v>50</v>
      </c>
      <c r="D5892" s="1">
        <v>44503</v>
      </c>
      <c r="E5892" s="4">
        <v>1708</v>
      </c>
      <c r="F5892">
        <v>72</v>
      </c>
    </row>
    <row r="5893" spans="1:6" x14ac:dyDescent="0.25">
      <c r="A5893" t="s">
        <v>34</v>
      </c>
      <c r="B5893" t="s">
        <v>27</v>
      </c>
      <c r="C5893" t="s">
        <v>43</v>
      </c>
      <c r="D5893" s="1">
        <v>44503</v>
      </c>
      <c r="E5893" s="4">
        <v>1575</v>
      </c>
      <c r="F5893">
        <v>72</v>
      </c>
    </row>
    <row r="5894" spans="1:6" x14ac:dyDescent="0.25">
      <c r="A5894" t="s">
        <v>57</v>
      </c>
      <c r="B5894" t="s">
        <v>11</v>
      </c>
      <c r="C5894" t="s">
        <v>45</v>
      </c>
      <c r="D5894" s="1">
        <v>44503</v>
      </c>
      <c r="E5894" s="4">
        <v>16513</v>
      </c>
      <c r="F5894">
        <v>770</v>
      </c>
    </row>
    <row r="5895" spans="1:6" x14ac:dyDescent="0.25">
      <c r="A5895" t="s">
        <v>25</v>
      </c>
      <c r="B5895" t="s">
        <v>6</v>
      </c>
      <c r="C5895" t="s">
        <v>38</v>
      </c>
      <c r="D5895" s="1">
        <v>44503</v>
      </c>
      <c r="E5895" s="4">
        <v>12033</v>
      </c>
      <c r="F5895">
        <v>463</v>
      </c>
    </row>
    <row r="5896" spans="1:6" x14ac:dyDescent="0.25">
      <c r="A5896" t="s">
        <v>37</v>
      </c>
      <c r="B5896" t="s">
        <v>11</v>
      </c>
      <c r="C5896" t="s">
        <v>48</v>
      </c>
      <c r="D5896" s="1">
        <v>44503</v>
      </c>
      <c r="E5896" s="4">
        <v>1365</v>
      </c>
      <c r="F5896">
        <v>51</v>
      </c>
    </row>
    <row r="5897" spans="1:6" x14ac:dyDescent="0.25">
      <c r="A5897" t="s">
        <v>41</v>
      </c>
      <c r="B5897" t="s">
        <v>27</v>
      </c>
      <c r="C5897" t="s">
        <v>14</v>
      </c>
      <c r="D5897" s="1">
        <v>44503</v>
      </c>
      <c r="E5897" s="4">
        <v>6433</v>
      </c>
      <c r="F5897">
        <v>910</v>
      </c>
    </row>
    <row r="5898" spans="1:6" x14ac:dyDescent="0.25">
      <c r="A5898" t="s">
        <v>51</v>
      </c>
      <c r="B5898" t="s">
        <v>21</v>
      </c>
      <c r="C5898" t="s">
        <v>12</v>
      </c>
      <c r="D5898" s="1">
        <v>44503</v>
      </c>
      <c r="E5898" s="4">
        <v>7560</v>
      </c>
      <c r="F5898">
        <v>445</v>
      </c>
    </row>
    <row r="5899" spans="1:6" x14ac:dyDescent="0.25">
      <c r="A5899" t="s">
        <v>54</v>
      </c>
      <c r="B5899" t="s">
        <v>27</v>
      </c>
      <c r="C5899" t="s">
        <v>35</v>
      </c>
      <c r="D5899" s="1">
        <v>44503</v>
      </c>
      <c r="E5899" s="4">
        <v>9058</v>
      </c>
      <c r="F5899">
        <v>504</v>
      </c>
    </row>
    <row r="5900" spans="1:6" x14ac:dyDescent="0.25">
      <c r="A5900" t="s">
        <v>54</v>
      </c>
      <c r="B5900" t="s">
        <v>9</v>
      </c>
      <c r="C5900" t="s">
        <v>7</v>
      </c>
      <c r="D5900" s="1">
        <v>44504</v>
      </c>
      <c r="E5900" s="4">
        <v>2471</v>
      </c>
      <c r="F5900">
        <v>155</v>
      </c>
    </row>
    <row r="5901" spans="1:6" x14ac:dyDescent="0.25">
      <c r="A5901" t="s">
        <v>39</v>
      </c>
      <c r="B5901" t="s">
        <v>11</v>
      </c>
      <c r="C5901" t="s">
        <v>24</v>
      </c>
      <c r="D5901" s="1">
        <v>44504</v>
      </c>
      <c r="E5901" s="4">
        <v>4830</v>
      </c>
      <c r="F5901">
        <v>242</v>
      </c>
    </row>
    <row r="5902" spans="1:6" x14ac:dyDescent="0.25">
      <c r="A5902" t="s">
        <v>15</v>
      </c>
      <c r="B5902" t="s">
        <v>27</v>
      </c>
      <c r="C5902" t="s">
        <v>22</v>
      </c>
      <c r="D5902" s="1">
        <v>44504</v>
      </c>
      <c r="E5902" s="4">
        <v>6153</v>
      </c>
      <c r="F5902">
        <v>684</v>
      </c>
    </row>
    <row r="5903" spans="1:6" x14ac:dyDescent="0.25">
      <c r="A5903" t="s">
        <v>39</v>
      </c>
      <c r="B5903" t="s">
        <v>11</v>
      </c>
      <c r="C5903" t="s">
        <v>42</v>
      </c>
      <c r="D5903" s="1">
        <v>44504</v>
      </c>
      <c r="E5903" s="4">
        <v>2100</v>
      </c>
      <c r="F5903">
        <v>132</v>
      </c>
    </row>
    <row r="5904" spans="1:6" x14ac:dyDescent="0.25">
      <c r="A5904" t="s">
        <v>32</v>
      </c>
      <c r="B5904" t="s">
        <v>11</v>
      </c>
      <c r="C5904" t="s">
        <v>47</v>
      </c>
      <c r="D5904" s="1">
        <v>44504</v>
      </c>
      <c r="E5904" s="4">
        <v>4095</v>
      </c>
      <c r="F5904">
        <v>273</v>
      </c>
    </row>
    <row r="5905" spans="1:6" x14ac:dyDescent="0.25">
      <c r="A5905" t="s">
        <v>49</v>
      </c>
      <c r="B5905" t="s">
        <v>27</v>
      </c>
      <c r="C5905" t="s">
        <v>43</v>
      </c>
      <c r="D5905" s="1">
        <v>44504</v>
      </c>
      <c r="E5905" s="4">
        <v>1029</v>
      </c>
      <c r="F5905">
        <v>49</v>
      </c>
    </row>
    <row r="5906" spans="1:6" x14ac:dyDescent="0.25">
      <c r="A5906" t="s">
        <v>15</v>
      </c>
      <c r="B5906" t="s">
        <v>9</v>
      </c>
      <c r="C5906" t="s">
        <v>17</v>
      </c>
      <c r="D5906" s="1">
        <v>44504</v>
      </c>
      <c r="E5906" s="4">
        <v>5964</v>
      </c>
      <c r="F5906">
        <v>272</v>
      </c>
    </row>
    <row r="5907" spans="1:6" x14ac:dyDescent="0.25">
      <c r="A5907" t="s">
        <v>23</v>
      </c>
      <c r="B5907" t="s">
        <v>11</v>
      </c>
      <c r="C5907" t="s">
        <v>28</v>
      </c>
      <c r="D5907" s="1">
        <v>44504</v>
      </c>
      <c r="E5907" s="4">
        <v>6076</v>
      </c>
      <c r="F5907">
        <v>980</v>
      </c>
    </row>
    <row r="5908" spans="1:6" x14ac:dyDescent="0.25">
      <c r="A5908" t="s">
        <v>46</v>
      </c>
      <c r="B5908" t="s">
        <v>16</v>
      </c>
      <c r="C5908" t="s">
        <v>30</v>
      </c>
      <c r="D5908" s="1">
        <v>44504</v>
      </c>
      <c r="E5908" s="4">
        <v>10423</v>
      </c>
      <c r="F5908">
        <v>522</v>
      </c>
    </row>
    <row r="5909" spans="1:6" x14ac:dyDescent="0.25">
      <c r="A5909" t="s">
        <v>5</v>
      </c>
      <c r="B5909" t="s">
        <v>9</v>
      </c>
      <c r="C5909" t="s">
        <v>31</v>
      </c>
      <c r="D5909" s="1">
        <v>44504</v>
      </c>
      <c r="E5909" s="4">
        <v>658</v>
      </c>
      <c r="F5909">
        <v>51</v>
      </c>
    </row>
    <row r="5910" spans="1:6" x14ac:dyDescent="0.25">
      <c r="A5910" t="s">
        <v>32</v>
      </c>
      <c r="B5910" t="s">
        <v>21</v>
      </c>
      <c r="C5910" t="s">
        <v>44</v>
      </c>
      <c r="D5910" s="1">
        <v>44504</v>
      </c>
      <c r="E5910" s="4">
        <v>1288</v>
      </c>
      <c r="F5910">
        <v>59</v>
      </c>
    </row>
    <row r="5911" spans="1:6" x14ac:dyDescent="0.25">
      <c r="A5911" t="s">
        <v>53</v>
      </c>
      <c r="B5911" t="s">
        <v>16</v>
      </c>
      <c r="C5911" t="s">
        <v>47</v>
      </c>
      <c r="D5911" s="1">
        <v>44504</v>
      </c>
      <c r="E5911" s="4">
        <v>4879</v>
      </c>
      <c r="F5911">
        <v>326</v>
      </c>
    </row>
    <row r="5912" spans="1:6" x14ac:dyDescent="0.25">
      <c r="A5912" t="s">
        <v>56</v>
      </c>
      <c r="B5912" t="s">
        <v>27</v>
      </c>
      <c r="C5912" t="s">
        <v>47</v>
      </c>
      <c r="D5912" s="1">
        <v>44504</v>
      </c>
      <c r="E5912" s="4">
        <v>2030</v>
      </c>
      <c r="F5912">
        <v>127</v>
      </c>
    </row>
    <row r="5913" spans="1:6" x14ac:dyDescent="0.25">
      <c r="A5913" t="s">
        <v>29</v>
      </c>
      <c r="B5913" t="s">
        <v>27</v>
      </c>
      <c r="C5913" t="s">
        <v>24</v>
      </c>
      <c r="D5913" s="1">
        <v>44504</v>
      </c>
      <c r="E5913" s="4">
        <v>756</v>
      </c>
      <c r="F5913">
        <v>40</v>
      </c>
    </row>
    <row r="5914" spans="1:6" x14ac:dyDescent="0.25">
      <c r="A5914" t="s">
        <v>37</v>
      </c>
      <c r="B5914" t="s">
        <v>21</v>
      </c>
      <c r="C5914" t="s">
        <v>24</v>
      </c>
      <c r="D5914" s="1">
        <v>44504</v>
      </c>
      <c r="E5914" s="4">
        <v>4207</v>
      </c>
      <c r="F5914">
        <v>234</v>
      </c>
    </row>
    <row r="5915" spans="1:6" x14ac:dyDescent="0.25">
      <c r="A5915" t="s">
        <v>51</v>
      </c>
      <c r="B5915" t="s">
        <v>21</v>
      </c>
      <c r="C5915" t="s">
        <v>42</v>
      </c>
      <c r="D5915" s="1">
        <v>44504</v>
      </c>
      <c r="E5915" s="4">
        <v>10528</v>
      </c>
      <c r="F5915">
        <v>770</v>
      </c>
    </row>
    <row r="5916" spans="1:6" x14ac:dyDescent="0.25">
      <c r="A5916" t="s">
        <v>29</v>
      </c>
      <c r="B5916" t="s">
        <v>6</v>
      </c>
      <c r="C5916" t="s">
        <v>22</v>
      </c>
      <c r="D5916" s="1">
        <v>44504</v>
      </c>
      <c r="E5916" s="4">
        <v>5593</v>
      </c>
      <c r="F5916">
        <v>700</v>
      </c>
    </row>
    <row r="5917" spans="1:6" x14ac:dyDescent="0.25">
      <c r="A5917" t="s">
        <v>57</v>
      </c>
      <c r="B5917" t="s">
        <v>21</v>
      </c>
      <c r="C5917" t="s">
        <v>22</v>
      </c>
      <c r="D5917" s="1">
        <v>44504</v>
      </c>
      <c r="E5917" s="4">
        <v>3794</v>
      </c>
      <c r="F5917">
        <v>380</v>
      </c>
    </row>
    <row r="5918" spans="1:6" x14ac:dyDescent="0.25">
      <c r="A5918" t="s">
        <v>25</v>
      </c>
      <c r="B5918" t="s">
        <v>9</v>
      </c>
      <c r="C5918" t="s">
        <v>31</v>
      </c>
      <c r="D5918" s="1">
        <v>44504</v>
      </c>
      <c r="E5918" s="4">
        <v>4277</v>
      </c>
      <c r="F5918">
        <v>306</v>
      </c>
    </row>
    <row r="5919" spans="1:6" x14ac:dyDescent="0.25">
      <c r="A5919" t="s">
        <v>10</v>
      </c>
      <c r="B5919" t="s">
        <v>6</v>
      </c>
      <c r="C5919" t="s">
        <v>30</v>
      </c>
      <c r="D5919" s="1">
        <v>44504</v>
      </c>
      <c r="E5919" s="4">
        <v>5075</v>
      </c>
      <c r="F5919">
        <v>282</v>
      </c>
    </row>
    <row r="5920" spans="1:6" x14ac:dyDescent="0.25">
      <c r="A5920" t="s">
        <v>41</v>
      </c>
      <c r="B5920" t="s">
        <v>16</v>
      </c>
      <c r="C5920" t="s">
        <v>38</v>
      </c>
      <c r="D5920" s="1">
        <v>44504</v>
      </c>
      <c r="E5920" s="4">
        <v>1841</v>
      </c>
      <c r="F5920">
        <v>69</v>
      </c>
    </row>
    <row r="5921" spans="1:6" x14ac:dyDescent="0.25">
      <c r="A5921" t="s">
        <v>57</v>
      </c>
      <c r="B5921" t="s">
        <v>11</v>
      </c>
      <c r="C5921" t="s">
        <v>44</v>
      </c>
      <c r="D5921" s="1">
        <v>44504</v>
      </c>
      <c r="E5921" s="4">
        <v>3549</v>
      </c>
      <c r="F5921">
        <v>148</v>
      </c>
    </row>
    <row r="5922" spans="1:6" x14ac:dyDescent="0.25">
      <c r="A5922" t="s">
        <v>39</v>
      </c>
      <c r="B5922" t="s">
        <v>6</v>
      </c>
      <c r="C5922" t="s">
        <v>30</v>
      </c>
      <c r="D5922" s="1">
        <v>44504</v>
      </c>
      <c r="E5922" s="4">
        <v>5383</v>
      </c>
      <c r="F5922">
        <v>284</v>
      </c>
    </row>
    <row r="5923" spans="1:6" x14ac:dyDescent="0.25">
      <c r="A5923" t="s">
        <v>46</v>
      </c>
      <c r="B5923" t="s">
        <v>27</v>
      </c>
      <c r="C5923" t="s">
        <v>48</v>
      </c>
      <c r="D5923" s="1">
        <v>44504</v>
      </c>
      <c r="E5923" s="4">
        <v>10472</v>
      </c>
      <c r="F5923">
        <v>419</v>
      </c>
    </row>
    <row r="5924" spans="1:6" x14ac:dyDescent="0.25">
      <c r="A5924" t="s">
        <v>39</v>
      </c>
      <c r="B5924" t="s">
        <v>21</v>
      </c>
      <c r="C5924" t="s">
        <v>47</v>
      </c>
      <c r="D5924" s="1">
        <v>44504</v>
      </c>
      <c r="E5924" s="4">
        <v>2464</v>
      </c>
      <c r="F5924">
        <v>145</v>
      </c>
    </row>
    <row r="5925" spans="1:6" x14ac:dyDescent="0.25">
      <c r="A5925" t="s">
        <v>55</v>
      </c>
      <c r="B5925" t="s">
        <v>11</v>
      </c>
      <c r="C5925" t="s">
        <v>36</v>
      </c>
      <c r="D5925" s="1">
        <v>44504</v>
      </c>
      <c r="E5925" s="4">
        <v>4151</v>
      </c>
      <c r="F5925">
        <v>593</v>
      </c>
    </row>
    <row r="5926" spans="1:6" x14ac:dyDescent="0.25">
      <c r="A5926" t="s">
        <v>41</v>
      </c>
      <c r="B5926" t="s">
        <v>9</v>
      </c>
      <c r="C5926" t="s">
        <v>45</v>
      </c>
      <c r="D5926" s="1">
        <v>44504</v>
      </c>
      <c r="E5926" s="4">
        <v>1064</v>
      </c>
      <c r="F5926">
        <v>45</v>
      </c>
    </row>
    <row r="5927" spans="1:6" x14ac:dyDescent="0.25">
      <c r="A5927" t="s">
        <v>25</v>
      </c>
      <c r="B5927" t="s">
        <v>16</v>
      </c>
      <c r="C5927" t="s">
        <v>50</v>
      </c>
      <c r="D5927" s="1">
        <v>44504</v>
      </c>
      <c r="E5927" s="4">
        <v>1764</v>
      </c>
      <c r="F5927">
        <v>77</v>
      </c>
    </row>
    <row r="5928" spans="1:6" x14ac:dyDescent="0.25">
      <c r="A5928" t="s">
        <v>33</v>
      </c>
      <c r="B5928" t="s">
        <v>27</v>
      </c>
      <c r="C5928" t="s">
        <v>50</v>
      </c>
      <c r="D5928" s="1">
        <v>44504</v>
      </c>
      <c r="E5928" s="4">
        <v>8134</v>
      </c>
      <c r="F5928">
        <v>339</v>
      </c>
    </row>
    <row r="5929" spans="1:6" x14ac:dyDescent="0.25">
      <c r="A5929" t="s">
        <v>53</v>
      </c>
      <c r="B5929" t="s">
        <v>11</v>
      </c>
      <c r="C5929" t="s">
        <v>48</v>
      </c>
      <c r="D5929" s="1">
        <v>44504</v>
      </c>
      <c r="E5929" s="4">
        <v>9625</v>
      </c>
      <c r="F5929">
        <v>371</v>
      </c>
    </row>
    <row r="5930" spans="1:6" x14ac:dyDescent="0.25">
      <c r="A5930" t="s">
        <v>10</v>
      </c>
      <c r="B5930" t="s">
        <v>27</v>
      </c>
      <c r="C5930" t="s">
        <v>52</v>
      </c>
      <c r="D5930" s="1">
        <v>44504</v>
      </c>
      <c r="E5930" s="4">
        <v>9639</v>
      </c>
      <c r="F5930">
        <v>770</v>
      </c>
    </row>
    <row r="5931" spans="1:6" x14ac:dyDescent="0.25">
      <c r="A5931" t="s">
        <v>40</v>
      </c>
      <c r="B5931" t="s">
        <v>9</v>
      </c>
      <c r="C5931" t="s">
        <v>52</v>
      </c>
      <c r="D5931" s="1">
        <v>44504</v>
      </c>
      <c r="E5931" s="4">
        <v>1932</v>
      </c>
      <c r="F5931">
        <v>194</v>
      </c>
    </row>
    <row r="5932" spans="1:6" x14ac:dyDescent="0.25">
      <c r="A5932" t="s">
        <v>10</v>
      </c>
      <c r="B5932" t="s">
        <v>27</v>
      </c>
      <c r="C5932" t="s">
        <v>26</v>
      </c>
      <c r="D5932" s="1">
        <v>44504</v>
      </c>
      <c r="E5932" s="4">
        <v>10003</v>
      </c>
      <c r="F5932">
        <v>770</v>
      </c>
    </row>
    <row r="5933" spans="1:6" x14ac:dyDescent="0.25">
      <c r="A5933" t="s">
        <v>18</v>
      </c>
      <c r="B5933" t="s">
        <v>9</v>
      </c>
      <c r="C5933" t="s">
        <v>45</v>
      </c>
      <c r="D5933" s="1">
        <v>44504</v>
      </c>
      <c r="E5933" s="4">
        <v>9919</v>
      </c>
      <c r="F5933">
        <v>432</v>
      </c>
    </row>
    <row r="5934" spans="1:6" x14ac:dyDescent="0.25">
      <c r="A5934" t="s">
        <v>23</v>
      </c>
      <c r="B5934" t="s">
        <v>9</v>
      </c>
      <c r="C5934" t="s">
        <v>48</v>
      </c>
      <c r="D5934" s="1">
        <v>44504</v>
      </c>
      <c r="E5934" s="4">
        <v>4851</v>
      </c>
      <c r="F5934">
        <v>180</v>
      </c>
    </row>
    <row r="5935" spans="1:6" x14ac:dyDescent="0.25">
      <c r="A5935" t="s">
        <v>55</v>
      </c>
      <c r="B5935" t="s">
        <v>27</v>
      </c>
      <c r="C5935" t="s">
        <v>17</v>
      </c>
      <c r="D5935" s="1">
        <v>44504</v>
      </c>
      <c r="E5935" s="4">
        <v>1610</v>
      </c>
      <c r="F5935">
        <v>77</v>
      </c>
    </row>
    <row r="5936" spans="1:6" x14ac:dyDescent="0.25">
      <c r="A5936" t="s">
        <v>55</v>
      </c>
      <c r="B5936" t="s">
        <v>16</v>
      </c>
      <c r="C5936" t="s">
        <v>7</v>
      </c>
      <c r="D5936" s="1">
        <v>44504</v>
      </c>
      <c r="E5936" s="4">
        <v>3689</v>
      </c>
      <c r="F5936">
        <v>264</v>
      </c>
    </row>
    <row r="5937" spans="1:6" x14ac:dyDescent="0.25">
      <c r="A5937" t="s">
        <v>51</v>
      </c>
      <c r="B5937" t="s">
        <v>16</v>
      </c>
      <c r="C5937" t="s">
        <v>52</v>
      </c>
      <c r="D5937" s="1">
        <v>44504</v>
      </c>
      <c r="E5937" s="4">
        <v>2555</v>
      </c>
      <c r="F5937">
        <v>256</v>
      </c>
    </row>
    <row r="5938" spans="1:6" x14ac:dyDescent="0.25">
      <c r="A5938" t="s">
        <v>23</v>
      </c>
      <c r="B5938" t="s">
        <v>27</v>
      </c>
      <c r="C5938" t="s">
        <v>22</v>
      </c>
      <c r="D5938" s="1">
        <v>44504</v>
      </c>
      <c r="E5938" s="4">
        <v>2485</v>
      </c>
      <c r="F5938">
        <v>249</v>
      </c>
    </row>
    <row r="5939" spans="1:6" x14ac:dyDescent="0.25">
      <c r="A5939" t="s">
        <v>32</v>
      </c>
      <c r="B5939" t="s">
        <v>9</v>
      </c>
      <c r="C5939" t="s">
        <v>45</v>
      </c>
      <c r="D5939" s="1">
        <v>44505</v>
      </c>
      <c r="E5939" s="4">
        <v>2933</v>
      </c>
      <c r="F5939">
        <v>123</v>
      </c>
    </row>
    <row r="5940" spans="1:6" x14ac:dyDescent="0.25">
      <c r="A5940" t="s">
        <v>53</v>
      </c>
      <c r="B5940" t="s">
        <v>9</v>
      </c>
      <c r="C5940" t="s">
        <v>42</v>
      </c>
      <c r="D5940" s="1">
        <v>44505</v>
      </c>
      <c r="E5940" s="4">
        <v>7378</v>
      </c>
      <c r="F5940">
        <v>527</v>
      </c>
    </row>
    <row r="5941" spans="1:6" x14ac:dyDescent="0.25">
      <c r="A5941" t="s">
        <v>33</v>
      </c>
      <c r="B5941" t="s">
        <v>16</v>
      </c>
      <c r="C5941" t="s">
        <v>50</v>
      </c>
      <c r="D5941" s="1">
        <v>44505</v>
      </c>
      <c r="E5941" s="4">
        <v>9744</v>
      </c>
      <c r="F5941">
        <v>406</v>
      </c>
    </row>
    <row r="5942" spans="1:6" x14ac:dyDescent="0.25">
      <c r="A5942" t="s">
        <v>32</v>
      </c>
      <c r="B5942" t="s">
        <v>21</v>
      </c>
      <c r="C5942" t="s">
        <v>19</v>
      </c>
      <c r="D5942" s="1">
        <v>44505</v>
      </c>
      <c r="E5942" s="4">
        <v>7588</v>
      </c>
      <c r="F5942">
        <v>447</v>
      </c>
    </row>
    <row r="5943" spans="1:6" x14ac:dyDescent="0.25">
      <c r="A5943" t="s">
        <v>25</v>
      </c>
      <c r="B5943" t="s">
        <v>11</v>
      </c>
      <c r="C5943" t="s">
        <v>19</v>
      </c>
      <c r="D5943" s="1">
        <v>44505</v>
      </c>
      <c r="E5943" s="4">
        <v>14672</v>
      </c>
      <c r="F5943">
        <v>840</v>
      </c>
    </row>
    <row r="5944" spans="1:6" x14ac:dyDescent="0.25">
      <c r="A5944" t="s">
        <v>29</v>
      </c>
      <c r="B5944" t="s">
        <v>11</v>
      </c>
      <c r="C5944" t="s">
        <v>47</v>
      </c>
      <c r="D5944" s="1">
        <v>44505</v>
      </c>
      <c r="E5944" s="4">
        <v>3724</v>
      </c>
      <c r="F5944">
        <v>220</v>
      </c>
    </row>
    <row r="5945" spans="1:6" x14ac:dyDescent="0.25">
      <c r="A5945" t="s">
        <v>49</v>
      </c>
      <c r="B5945" t="s">
        <v>6</v>
      </c>
      <c r="C5945" t="s">
        <v>17</v>
      </c>
      <c r="D5945" s="1">
        <v>44505</v>
      </c>
      <c r="E5945" s="4">
        <v>1421</v>
      </c>
      <c r="F5945">
        <v>68</v>
      </c>
    </row>
    <row r="5946" spans="1:6" x14ac:dyDescent="0.25">
      <c r="A5946" t="s">
        <v>57</v>
      </c>
      <c r="B5946" t="s">
        <v>6</v>
      </c>
      <c r="C5946" t="s">
        <v>36</v>
      </c>
      <c r="D5946" s="1">
        <v>44505</v>
      </c>
      <c r="E5946" s="4">
        <v>11648</v>
      </c>
      <c r="F5946">
        <v>1470</v>
      </c>
    </row>
    <row r="5947" spans="1:6" x14ac:dyDescent="0.25">
      <c r="A5947" t="s">
        <v>32</v>
      </c>
      <c r="B5947" t="s">
        <v>21</v>
      </c>
      <c r="C5947" t="s">
        <v>42</v>
      </c>
      <c r="D5947" s="1">
        <v>44505</v>
      </c>
      <c r="E5947" s="4">
        <v>6216</v>
      </c>
      <c r="F5947">
        <v>444</v>
      </c>
    </row>
    <row r="5948" spans="1:6" x14ac:dyDescent="0.25">
      <c r="A5948" t="s">
        <v>49</v>
      </c>
      <c r="B5948" t="s">
        <v>16</v>
      </c>
      <c r="C5948" t="s">
        <v>52</v>
      </c>
      <c r="D5948" s="1">
        <v>44505</v>
      </c>
      <c r="E5948" s="4">
        <v>3290</v>
      </c>
      <c r="F5948">
        <v>300</v>
      </c>
    </row>
    <row r="5949" spans="1:6" x14ac:dyDescent="0.25">
      <c r="A5949" t="s">
        <v>53</v>
      </c>
      <c r="B5949" t="s">
        <v>27</v>
      </c>
      <c r="C5949" t="s">
        <v>19</v>
      </c>
      <c r="D5949" s="1">
        <v>44505</v>
      </c>
      <c r="E5949" s="4">
        <v>1778</v>
      </c>
      <c r="F5949">
        <v>99</v>
      </c>
    </row>
    <row r="5950" spans="1:6" x14ac:dyDescent="0.25">
      <c r="A5950" t="s">
        <v>40</v>
      </c>
      <c r="B5950" t="s">
        <v>9</v>
      </c>
      <c r="C5950" t="s">
        <v>7</v>
      </c>
      <c r="D5950" s="1">
        <v>44505</v>
      </c>
      <c r="E5950" s="4">
        <v>13587</v>
      </c>
      <c r="F5950">
        <v>980</v>
      </c>
    </row>
    <row r="5951" spans="1:6" x14ac:dyDescent="0.25">
      <c r="A5951" t="s">
        <v>56</v>
      </c>
      <c r="B5951" t="s">
        <v>21</v>
      </c>
      <c r="C5951" t="s">
        <v>24</v>
      </c>
      <c r="D5951" s="1">
        <v>44505</v>
      </c>
      <c r="E5951" s="4">
        <v>1029</v>
      </c>
      <c r="F5951">
        <v>58</v>
      </c>
    </row>
    <row r="5952" spans="1:6" x14ac:dyDescent="0.25">
      <c r="A5952" t="s">
        <v>57</v>
      </c>
      <c r="B5952" t="s">
        <v>9</v>
      </c>
      <c r="C5952" t="s">
        <v>28</v>
      </c>
      <c r="D5952" s="1">
        <v>44505</v>
      </c>
      <c r="E5952" s="4">
        <v>9261</v>
      </c>
      <c r="F5952">
        <v>1330</v>
      </c>
    </row>
    <row r="5953" spans="1:6" x14ac:dyDescent="0.25">
      <c r="A5953" t="s">
        <v>46</v>
      </c>
      <c r="B5953" t="s">
        <v>6</v>
      </c>
      <c r="C5953" t="s">
        <v>35</v>
      </c>
      <c r="D5953" s="1">
        <v>44505</v>
      </c>
      <c r="E5953" s="4">
        <v>13776</v>
      </c>
      <c r="F5953">
        <v>700</v>
      </c>
    </row>
    <row r="5954" spans="1:6" x14ac:dyDescent="0.25">
      <c r="A5954" t="s">
        <v>32</v>
      </c>
      <c r="B5954" t="s">
        <v>16</v>
      </c>
      <c r="C5954" t="s">
        <v>26</v>
      </c>
      <c r="D5954" s="1">
        <v>44505</v>
      </c>
      <c r="E5954" s="4">
        <v>16555</v>
      </c>
      <c r="F5954">
        <v>1260</v>
      </c>
    </row>
    <row r="5955" spans="1:6" x14ac:dyDescent="0.25">
      <c r="A5955" t="s">
        <v>34</v>
      </c>
      <c r="B5955" t="s">
        <v>11</v>
      </c>
      <c r="C5955" t="s">
        <v>35</v>
      </c>
      <c r="D5955" s="1">
        <v>44505</v>
      </c>
      <c r="E5955" s="4">
        <v>4536</v>
      </c>
      <c r="F5955">
        <v>252</v>
      </c>
    </row>
    <row r="5956" spans="1:6" x14ac:dyDescent="0.25">
      <c r="A5956" t="s">
        <v>40</v>
      </c>
      <c r="B5956" t="s">
        <v>6</v>
      </c>
      <c r="C5956" t="s">
        <v>50</v>
      </c>
      <c r="D5956" s="1">
        <v>44505</v>
      </c>
      <c r="E5956" s="4">
        <v>8162</v>
      </c>
      <c r="F5956">
        <v>341</v>
      </c>
    </row>
    <row r="5957" spans="1:6" x14ac:dyDescent="0.25">
      <c r="A5957" t="s">
        <v>32</v>
      </c>
      <c r="B5957" t="s">
        <v>6</v>
      </c>
      <c r="C5957" t="s">
        <v>52</v>
      </c>
      <c r="D5957" s="1">
        <v>44505</v>
      </c>
      <c r="E5957" s="4">
        <v>350</v>
      </c>
      <c r="F5957">
        <v>32</v>
      </c>
    </row>
    <row r="5958" spans="1:6" x14ac:dyDescent="0.25">
      <c r="A5958" t="s">
        <v>15</v>
      </c>
      <c r="B5958" t="s">
        <v>27</v>
      </c>
      <c r="C5958" t="s">
        <v>36</v>
      </c>
      <c r="D5958" s="1">
        <v>44505</v>
      </c>
      <c r="E5958" s="4">
        <v>5110</v>
      </c>
      <c r="F5958">
        <v>700</v>
      </c>
    </row>
    <row r="5959" spans="1:6" x14ac:dyDescent="0.25">
      <c r="A5959" t="s">
        <v>18</v>
      </c>
      <c r="B5959" t="s">
        <v>21</v>
      </c>
      <c r="C5959" t="s">
        <v>43</v>
      </c>
      <c r="D5959" s="1">
        <v>44505</v>
      </c>
      <c r="E5959" s="4">
        <v>4326</v>
      </c>
      <c r="F5959">
        <v>217</v>
      </c>
    </row>
    <row r="5960" spans="1:6" x14ac:dyDescent="0.25">
      <c r="A5960" t="s">
        <v>57</v>
      </c>
      <c r="B5960" t="s">
        <v>9</v>
      </c>
      <c r="C5960" t="s">
        <v>50</v>
      </c>
      <c r="D5960" s="1">
        <v>44505</v>
      </c>
      <c r="E5960" s="4">
        <v>595</v>
      </c>
      <c r="F5960">
        <v>26</v>
      </c>
    </row>
    <row r="5961" spans="1:6" x14ac:dyDescent="0.25">
      <c r="A5961" t="s">
        <v>46</v>
      </c>
      <c r="B5961" t="s">
        <v>6</v>
      </c>
      <c r="C5961" t="s">
        <v>7</v>
      </c>
      <c r="D5961" s="1">
        <v>44505</v>
      </c>
      <c r="E5961" s="4">
        <v>5551</v>
      </c>
      <c r="F5961">
        <v>347</v>
      </c>
    </row>
    <row r="5962" spans="1:6" x14ac:dyDescent="0.25">
      <c r="A5962" t="s">
        <v>54</v>
      </c>
      <c r="B5962" t="s">
        <v>9</v>
      </c>
      <c r="C5962" t="s">
        <v>44</v>
      </c>
      <c r="D5962" s="1">
        <v>44505</v>
      </c>
      <c r="E5962" s="4">
        <v>13188</v>
      </c>
      <c r="F5962">
        <v>550</v>
      </c>
    </row>
    <row r="5963" spans="1:6" x14ac:dyDescent="0.25">
      <c r="A5963" t="s">
        <v>33</v>
      </c>
      <c r="B5963" t="s">
        <v>6</v>
      </c>
      <c r="C5963" t="s">
        <v>44</v>
      </c>
      <c r="D5963" s="1">
        <v>44505</v>
      </c>
      <c r="E5963" s="4">
        <v>1099</v>
      </c>
      <c r="F5963">
        <v>50</v>
      </c>
    </row>
    <row r="5964" spans="1:6" x14ac:dyDescent="0.25">
      <c r="A5964" t="s">
        <v>57</v>
      </c>
      <c r="B5964" t="s">
        <v>27</v>
      </c>
      <c r="C5964" t="s">
        <v>14</v>
      </c>
      <c r="D5964" s="1">
        <v>44505</v>
      </c>
      <c r="E5964" s="4">
        <v>13839</v>
      </c>
      <c r="F5964">
        <v>2310</v>
      </c>
    </row>
    <row r="5965" spans="1:6" x14ac:dyDescent="0.25">
      <c r="A5965" t="s">
        <v>39</v>
      </c>
      <c r="B5965" t="s">
        <v>16</v>
      </c>
      <c r="C5965" t="s">
        <v>36</v>
      </c>
      <c r="D5965" s="1">
        <v>44505</v>
      </c>
      <c r="E5965" s="4">
        <v>14868</v>
      </c>
      <c r="F5965">
        <v>2100</v>
      </c>
    </row>
    <row r="5966" spans="1:6" x14ac:dyDescent="0.25">
      <c r="A5966" t="s">
        <v>5</v>
      </c>
      <c r="B5966" t="s">
        <v>27</v>
      </c>
      <c r="C5966" t="s">
        <v>12</v>
      </c>
      <c r="D5966" s="1">
        <v>44505</v>
      </c>
      <c r="E5966" s="4">
        <v>2814</v>
      </c>
      <c r="F5966">
        <v>166</v>
      </c>
    </row>
    <row r="5967" spans="1:6" x14ac:dyDescent="0.25">
      <c r="A5967" t="s">
        <v>41</v>
      </c>
      <c r="B5967" t="s">
        <v>11</v>
      </c>
      <c r="C5967" t="s">
        <v>50</v>
      </c>
      <c r="D5967" s="1">
        <v>44505</v>
      </c>
      <c r="E5967" s="4">
        <v>5691</v>
      </c>
      <c r="F5967">
        <v>238</v>
      </c>
    </row>
    <row r="5968" spans="1:6" x14ac:dyDescent="0.25">
      <c r="A5968" t="s">
        <v>39</v>
      </c>
      <c r="B5968" t="s">
        <v>6</v>
      </c>
      <c r="C5968" t="s">
        <v>50</v>
      </c>
      <c r="D5968" s="1">
        <v>44505</v>
      </c>
      <c r="E5968" s="4">
        <v>2331</v>
      </c>
      <c r="F5968">
        <v>98</v>
      </c>
    </row>
    <row r="5969" spans="1:6" x14ac:dyDescent="0.25">
      <c r="A5969" t="s">
        <v>46</v>
      </c>
      <c r="B5969" t="s">
        <v>16</v>
      </c>
      <c r="C5969" t="s">
        <v>17</v>
      </c>
      <c r="D5969" s="1">
        <v>44505</v>
      </c>
      <c r="E5969" s="4">
        <v>532</v>
      </c>
      <c r="F5969">
        <v>25</v>
      </c>
    </row>
    <row r="5970" spans="1:6" x14ac:dyDescent="0.25">
      <c r="A5970" t="s">
        <v>40</v>
      </c>
      <c r="B5970" t="s">
        <v>11</v>
      </c>
      <c r="C5970" t="s">
        <v>35</v>
      </c>
      <c r="D5970" s="1">
        <v>44505</v>
      </c>
      <c r="E5970" s="4">
        <v>13846</v>
      </c>
      <c r="F5970">
        <v>840</v>
      </c>
    </row>
    <row r="5971" spans="1:6" x14ac:dyDescent="0.25">
      <c r="A5971" t="s">
        <v>49</v>
      </c>
      <c r="B5971" t="s">
        <v>11</v>
      </c>
      <c r="C5971" t="s">
        <v>43</v>
      </c>
      <c r="D5971" s="1">
        <v>44505</v>
      </c>
      <c r="E5971" s="4">
        <v>7854</v>
      </c>
      <c r="F5971">
        <v>374</v>
      </c>
    </row>
    <row r="5972" spans="1:6" x14ac:dyDescent="0.25">
      <c r="A5972" t="s">
        <v>5</v>
      </c>
      <c r="B5972" t="s">
        <v>21</v>
      </c>
      <c r="C5972" t="s">
        <v>28</v>
      </c>
      <c r="D5972" s="1">
        <v>44505</v>
      </c>
      <c r="E5972" s="4">
        <v>2037</v>
      </c>
      <c r="F5972">
        <v>291</v>
      </c>
    </row>
    <row r="5973" spans="1:6" x14ac:dyDescent="0.25">
      <c r="A5973" t="s">
        <v>39</v>
      </c>
      <c r="B5973" t="s">
        <v>9</v>
      </c>
      <c r="C5973" t="s">
        <v>36</v>
      </c>
      <c r="D5973" s="1">
        <v>44505</v>
      </c>
      <c r="E5973" s="4">
        <v>5425</v>
      </c>
      <c r="F5973">
        <v>679</v>
      </c>
    </row>
    <row r="5974" spans="1:6" x14ac:dyDescent="0.25">
      <c r="A5974" t="s">
        <v>20</v>
      </c>
      <c r="B5974" t="s">
        <v>16</v>
      </c>
      <c r="C5974" t="s">
        <v>50</v>
      </c>
      <c r="D5974" s="1">
        <v>44505</v>
      </c>
      <c r="E5974" s="4">
        <v>1232</v>
      </c>
      <c r="F5974">
        <v>56</v>
      </c>
    </row>
    <row r="5975" spans="1:6" x14ac:dyDescent="0.25">
      <c r="A5975" t="s">
        <v>5</v>
      </c>
      <c r="B5975" t="s">
        <v>16</v>
      </c>
      <c r="C5975" t="s">
        <v>12</v>
      </c>
      <c r="D5975" s="1">
        <v>44505</v>
      </c>
      <c r="E5975" s="4">
        <v>5320</v>
      </c>
      <c r="F5975">
        <v>313</v>
      </c>
    </row>
    <row r="5976" spans="1:6" x14ac:dyDescent="0.25">
      <c r="A5976" t="s">
        <v>15</v>
      </c>
      <c r="B5976" t="s">
        <v>11</v>
      </c>
      <c r="C5976" t="s">
        <v>43</v>
      </c>
      <c r="D5976" s="1">
        <v>44505</v>
      </c>
      <c r="E5976" s="4">
        <v>0</v>
      </c>
      <c r="F5976">
        <v>0</v>
      </c>
    </row>
    <row r="5977" spans="1:6" x14ac:dyDescent="0.25">
      <c r="A5977" t="s">
        <v>39</v>
      </c>
      <c r="B5977" t="s">
        <v>9</v>
      </c>
      <c r="C5977" t="s">
        <v>44</v>
      </c>
      <c r="D5977" s="1">
        <v>44505</v>
      </c>
      <c r="E5977" s="4">
        <v>4767</v>
      </c>
      <c r="F5977">
        <v>208</v>
      </c>
    </row>
    <row r="5978" spans="1:6" x14ac:dyDescent="0.25">
      <c r="A5978" t="s">
        <v>49</v>
      </c>
      <c r="B5978" t="s">
        <v>9</v>
      </c>
      <c r="C5978" t="s">
        <v>48</v>
      </c>
      <c r="D5978" s="1">
        <v>44505</v>
      </c>
      <c r="E5978" s="4">
        <v>7049</v>
      </c>
      <c r="F5978">
        <v>262</v>
      </c>
    </row>
    <row r="5979" spans="1:6" x14ac:dyDescent="0.25">
      <c r="A5979" t="s">
        <v>18</v>
      </c>
      <c r="B5979" t="s">
        <v>9</v>
      </c>
      <c r="C5979" t="s">
        <v>24</v>
      </c>
      <c r="D5979" s="1">
        <v>44505</v>
      </c>
      <c r="E5979" s="4">
        <v>168</v>
      </c>
      <c r="F5979">
        <v>9</v>
      </c>
    </row>
    <row r="5980" spans="1:6" x14ac:dyDescent="0.25">
      <c r="A5980" t="s">
        <v>40</v>
      </c>
      <c r="B5980" t="s">
        <v>11</v>
      </c>
      <c r="C5980" t="s">
        <v>52</v>
      </c>
      <c r="D5980" s="1">
        <v>44505</v>
      </c>
      <c r="E5980" s="4">
        <v>3542</v>
      </c>
      <c r="F5980">
        <v>355</v>
      </c>
    </row>
    <row r="5981" spans="1:6" x14ac:dyDescent="0.25">
      <c r="A5981" t="s">
        <v>15</v>
      </c>
      <c r="B5981" t="s">
        <v>11</v>
      </c>
      <c r="C5981" t="s">
        <v>38</v>
      </c>
      <c r="D5981" s="1">
        <v>44505</v>
      </c>
      <c r="E5981" s="4">
        <v>8407</v>
      </c>
      <c r="F5981">
        <v>324</v>
      </c>
    </row>
    <row r="5982" spans="1:6" x14ac:dyDescent="0.25">
      <c r="A5982" t="s">
        <v>25</v>
      </c>
      <c r="B5982" t="s">
        <v>27</v>
      </c>
      <c r="C5982" t="s">
        <v>14</v>
      </c>
      <c r="D5982" s="1">
        <v>44505</v>
      </c>
      <c r="E5982" s="4">
        <v>4655</v>
      </c>
      <c r="F5982">
        <v>770</v>
      </c>
    </row>
    <row r="5983" spans="1:6" x14ac:dyDescent="0.25">
      <c r="A5983" t="s">
        <v>10</v>
      </c>
      <c r="B5983" t="s">
        <v>6</v>
      </c>
      <c r="C5983" t="s">
        <v>24</v>
      </c>
      <c r="D5983" s="1">
        <v>44505</v>
      </c>
      <c r="E5983" s="4">
        <v>3990</v>
      </c>
      <c r="F5983">
        <v>222</v>
      </c>
    </row>
    <row r="5984" spans="1:6" x14ac:dyDescent="0.25">
      <c r="A5984" t="s">
        <v>23</v>
      </c>
      <c r="B5984" t="s">
        <v>27</v>
      </c>
      <c r="C5984" t="s">
        <v>44</v>
      </c>
      <c r="D5984" s="1">
        <v>44505</v>
      </c>
      <c r="E5984" s="4">
        <v>4900</v>
      </c>
      <c r="F5984">
        <v>214</v>
      </c>
    </row>
    <row r="5985" spans="1:6" x14ac:dyDescent="0.25">
      <c r="A5985" t="s">
        <v>53</v>
      </c>
      <c r="B5985" t="s">
        <v>11</v>
      </c>
      <c r="C5985" t="s">
        <v>36</v>
      </c>
      <c r="D5985" s="1">
        <v>44505</v>
      </c>
      <c r="E5985" s="4">
        <v>5362</v>
      </c>
      <c r="F5985">
        <v>770</v>
      </c>
    </row>
    <row r="5986" spans="1:6" x14ac:dyDescent="0.25">
      <c r="A5986" t="s">
        <v>25</v>
      </c>
      <c r="B5986" t="s">
        <v>11</v>
      </c>
      <c r="C5986" t="s">
        <v>7</v>
      </c>
      <c r="D5986" s="1">
        <v>44505</v>
      </c>
      <c r="E5986" s="4">
        <v>8057</v>
      </c>
      <c r="F5986">
        <v>576</v>
      </c>
    </row>
    <row r="5987" spans="1:6" x14ac:dyDescent="0.25">
      <c r="A5987" t="s">
        <v>13</v>
      </c>
      <c r="B5987" t="s">
        <v>6</v>
      </c>
      <c r="C5987" t="s">
        <v>22</v>
      </c>
      <c r="D5987" s="1">
        <v>44505</v>
      </c>
      <c r="E5987" s="4">
        <v>4585</v>
      </c>
      <c r="F5987">
        <v>574</v>
      </c>
    </row>
    <row r="5988" spans="1:6" x14ac:dyDescent="0.25">
      <c r="A5988" t="s">
        <v>13</v>
      </c>
      <c r="B5988" t="s">
        <v>16</v>
      </c>
      <c r="C5988" t="s">
        <v>36</v>
      </c>
      <c r="D5988" s="1">
        <v>44505</v>
      </c>
      <c r="E5988" s="4">
        <v>5082</v>
      </c>
      <c r="F5988">
        <v>700</v>
      </c>
    </row>
    <row r="5989" spans="1:6" x14ac:dyDescent="0.25">
      <c r="A5989" t="s">
        <v>40</v>
      </c>
      <c r="B5989" t="s">
        <v>21</v>
      </c>
      <c r="C5989" t="s">
        <v>35</v>
      </c>
      <c r="D5989" s="1">
        <v>44505</v>
      </c>
      <c r="E5989" s="4">
        <v>5747</v>
      </c>
      <c r="F5989">
        <v>303</v>
      </c>
    </row>
    <row r="5990" spans="1:6" x14ac:dyDescent="0.25">
      <c r="A5990" t="s">
        <v>56</v>
      </c>
      <c r="B5990" t="s">
        <v>9</v>
      </c>
      <c r="C5990" t="s">
        <v>14</v>
      </c>
      <c r="D5990" s="1">
        <v>44505</v>
      </c>
      <c r="E5990" s="4">
        <v>5467</v>
      </c>
      <c r="F5990">
        <v>910</v>
      </c>
    </row>
    <row r="5991" spans="1:6" x14ac:dyDescent="0.25">
      <c r="A5991" t="s">
        <v>15</v>
      </c>
      <c r="B5991" t="s">
        <v>11</v>
      </c>
      <c r="C5991" t="s">
        <v>26</v>
      </c>
      <c r="D5991" s="1">
        <v>44505</v>
      </c>
      <c r="E5991" s="4">
        <v>1722</v>
      </c>
      <c r="F5991">
        <v>157</v>
      </c>
    </row>
    <row r="5992" spans="1:6" x14ac:dyDescent="0.25">
      <c r="A5992" t="s">
        <v>18</v>
      </c>
      <c r="B5992" t="s">
        <v>16</v>
      </c>
      <c r="C5992" t="s">
        <v>47</v>
      </c>
      <c r="D5992" s="1">
        <v>44505</v>
      </c>
      <c r="E5992" s="4">
        <v>5733</v>
      </c>
      <c r="F5992">
        <v>338</v>
      </c>
    </row>
    <row r="5993" spans="1:6" x14ac:dyDescent="0.25">
      <c r="A5993" t="s">
        <v>49</v>
      </c>
      <c r="B5993" t="s">
        <v>27</v>
      </c>
      <c r="C5993" t="s">
        <v>14</v>
      </c>
      <c r="D5993" s="1">
        <v>44505</v>
      </c>
      <c r="E5993" s="4">
        <v>5208</v>
      </c>
      <c r="F5993">
        <v>770</v>
      </c>
    </row>
    <row r="5994" spans="1:6" x14ac:dyDescent="0.25">
      <c r="A5994" t="s">
        <v>13</v>
      </c>
      <c r="B5994" t="s">
        <v>16</v>
      </c>
      <c r="C5994" t="s">
        <v>26</v>
      </c>
      <c r="D5994" s="1">
        <v>44505</v>
      </c>
      <c r="E5994" s="4">
        <v>1302</v>
      </c>
      <c r="F5994">
        <v>109</v>
      </c>
    </row>
    <row r="5995" spans="1:6" x14ac:dyDescent="0.25">
      <c r="A5995" t="s">
        <v>25</v>
      </c>
      <c r="B5995" t="s">
        <v>11</v>
      </c>
      <c r="C5995" t="s">
        <v>31</v>
      </c>
      <c r="D5995" s="1">
        <v>44505</v>
      </c>
      <c r="E5995" s="4">
        <v>322</v>
      </c>
      <c r="F5995">
        <v>27</v>
      </c>
    </row>
    <row r="5996" spans="1:6" x14ac:dyDescent="0.25">
      <c r="A5996" t="s">
        <v>20</v>
      </c>
      <c r="B5996" t="s">
        <v>16</v>
      </c>
      <c r="C5996" t="s">
        <v>12</v>
      </c>
      <c r="D5996" s="1">
        <v>44505</v>
      </c>
      <c r="E5996" s="4">
        <v>2100</v>
      </c>
      <c r="F5996">
        <v>140</v>
      </c>
    </row>
    <row r="5997" spans="1:6" x14ac:dyDescent="0.25">
      <c r="A5997" t="s">
        <v>10</v>
      </c>
      <c r="B5997" t="s">
        <v>11</v>
      </c>
      <c r="C5997" t="s">
        <v>24</v>
      </c>
      <c r="D5997" s="1">
        <v>44505</v>
      </c>
      <c r="E5997" s="4">
        <v>11907</v>
      </c>
      <c r="F5997">
        <v>596</v>
      </c>
    </row>
    <row r="5998" spans="1:6" x14ac:dyDescent="0.25">
      <c r="A5998" t="s">
        <v>34</v>
      </c>
      <c r="B5998" t="s">
        <v>27</v>
      </c>
      <c r="C5998" t="s">
        <v>36</v>
      </c>
      <c r="D5998" s="1">
        <v>44505</v>
      </c>
      <c r="E5998" s="4">
        <v>10171</v>
      </c>
      <c r="F5998">
        <v>1120</v>
      </c>
    </row>
    <row r="5999" spans="1:6" x14ac:dyDescent="0.25">
      <c r="A5999" t="s">
        <v>55</v>
      </c>
      <c r="B5999" t="s">
        <v>16</v>
      </c>
      <c r="C5999" t="s">
        <v>38</v>
      </c>
      <c r="D5999" s="1">
        <v>44505</v>
      </c>
      <c r="E5999" s="4">
        <v>11662</v>
      </c>
      <c r="F5999">
        <v>467</v>
      </c>
    </row>
    <row r="6000" spans="1:6" x14ac:dyDescent="0.25">
      <c r="A6000" t="s">
        <v>20</v>
      </c>
      <c r="B6000" t="s">
        <v>16</v>
      </c>
      <c r="C6000" t="s">
        <v>52</v>
      </c>
      <c r="D6000" s="1">
        <v>44508</v>
      </c>
      <c r="E6000" s="4">
        <v>5698</v>
      </c>
      <c r="F6000">
        <v>518</v>
      </c>
    </row>
    <row r="6001" spans="1:6" x14ac:dyDescent="0.25">
      <c r="A6001" t="s">
        <v>40</v>
      </c>
      <c r="B6001" t="s">
        <v>9</v>
      </c>
      <c r="C6001" t="s">
        <v>26</v>
      </c>
      <c r="D6001" s="1">
        <v>44508</v>
      </c>
      <c r="E6001" s="4">
        <v>1876</v>
      </c>
      <c r="F6001">
        <v>157</v>
      </c>
    </row>
    <row r="6002" spans="1:6" x14ac:dyDescent="0.25">
      <c r="A6002" t="s">
        <v>57</v>
      </c>
      <c r="B6002" t="s">
        <v>11</v>
      </c>
      <c r="C6002" t="s">
        <v>35</v>
      </c>
      <c r="D6002" s="1">
        <v>44508</v>
      </c>
      <c r="E6002" s="4">
        <v>14287</v>
      </c>
      <c r="F6002">
        <v>770</v>
      </c>
    </row>
    <row r="6003" spans="1:6" x14ac:dyDescent="0.25">
      <c r="A6003" t="s">
        <v>29</v>
      </c>
      <c r="B6003" t="s">
        <v>21</v>
      </c>
      <c r="C6003" t="s">
        <v>22</v>
      </c>
      <c r="D6003" s="1">
        <v>44508</v>
      </c>
      <c r="E6003" s="4">
        <v>10255</v>
      </c>
      <c r="F6003">
        <v>1260</v>
      </c>
    </row>
    <row r="6004" spans="1:6" x14ac:dyDescent="0.25">
      <c r="A6004" t="s">
        <v>46</v>
      </c>
      <c r="B6004" t="s">
        <v>6</v>
      </c>
      <c r="C6004" t="s">
        <v>44</v>
      </c>
      <c r="D6004" s="1">
        <v>44508</v>
      </c>
      <c r="E6004" s="4">
        <v>2191</v>
      </c>
      <c r="F6004">
        <v>96</v>
      </c>
    </row>
    <row r="6005" spans="1:6" x14ac:dyDescent="0.25">
      <c r="A6005" t="s">
        <v>32</v>
      </c>
      <c r="B6005" t="s">
        <v>9</v>
      </c>
      <c r="C6005" t="s">
        <v>38</v>
      </c>
      <c r="D6005" s="1">
        <v>44508</v>
      </c>
      <c r="E6005" s="4">
        <v>6629</v>
      </c>
      <c r="F6005">
        <v>266</v>
      </c>
    </row>
    <row r="6006" spans="1:6" x14ac:dyDescent="0.25">
      <c r="A6006" t="s">
        <v>13</v>
      </c>
      <c r="B6006" t="s">
        <v>9</v>
      </c>
      <c r="C6006" t="s">
        <v>48</v>
      </c>
      <c r="D6006" s="1">
        <v>44508</v>
      </c>
      <c r="E6006" s="4">
        <v>9800</v>
      </c>
      <c r="F6006">
        <v>363</v>
      </c>
    </row>
    <row r="6007" spans="1:6" x14ac:dyDescent="0.25">
      <c r="A6007" t="s">
        <v>46</v>
      </c>
      <c r="B6007" t="s">
        <v>21</v>
      </c>
      <c r="C6007" t="s">
        <v>14</v>
      </c>
      <c r="D6007" s="1">
        <v>44508</v>
      </c>
      <c r="E6007" s="4">
        <v>6132</v>
      </c>
      <c r="F6007">
        <v>1050</v>
      </c>
    </row>
    <row r="6008" spans="1:6" x14ac:dyDescent="0.25">
      <c r="A6008" t="s">
        <v>53</v>
      </c>
      <c r="B6008" t="s">
        <v>11</v>
      </c>
      <c r="C6008" t="s">
        <v>50</v>
      </c>
      <c r="D6008" s="1">
        <v>44508</v>
      </c>
      <c r="E6008" s="4">
        <v>5999</v>
      </c>
      <c r="F6008">
        <v>273</v>
      </c>
    </row>
    <row r="6009" spans="1:6" x14ac:dyDescent="0.25">
      <c r="A6009" t="s">
        <v>33</v>
      </c>
      <c r="B6009" t="s">
        <v>6</v>
      </c>
      <c r="C6009" t="s">
        <v>36</v>
      </c>
      <c r="D6009" s="1">
        <v>44508</v>
      </c>
      <c r="E6009" s="4">
        <v>1281</v>
      </c>
      <c r="F6009">
        <v>143</v>
      </c>
    </row>
    <row r="6010" spans="1:6" x14ac:dyDescent="0.25">
      <c r="A6010" t="s">
        <v>5</v>
      </c>
      <c r="B6010" t="s">
        <v>11</v>
      </c>
      <c r="C6010" t="s">
        <v>42</v>
      </c>
      <c r="D6010" s="1">
        <v>44508</v>
      </c>
      <c r="E6010" s="4">
        <v>5201</v>
      </c>
      <c r="F6010">
        <v>326</v>
      </c>
    </row>
    <row r="6011" spans="1:6" x14ac:dyDescent="0.25">
      <c r="A6011" t="s">
        <v>55</v>
      </c>
      <c r="B6011" t="s">
        <v>6</v>
      </c>
      <c r="C6011" t="s">
        <v>30</v>
      </c>
      <c r="D6011" s="1">
        <v>44508</v>
      </c>
      <c r="E6011" s="4">
        <v>9331</v>
      </c>
      <c r="F6011">
        <v>519</v>
      </c>
    </row>
    <row r="6012" spans="1:6" x14ac:dyDescent="0.25">
      <c r="A6012" t="s">
        <v>53</v>
      </c>
      <c r="B6012" t="s">
        <v>11</v>
      </c>
      <c r="C6012" t="s">
        <v>52</v>
      </c>
      <c r="D6012" s="1">
        <v>44508</v>
      </c>
      <c r="E6012" s="4">
        <v>1442</v>
      </c>
      <c r="F6012">
        <v>132</v>
      </c>
    </row>
    <row r="6013" spans="1:6" x14ac:dyDescent="0.25">
      <c r="A6013" t="s">
        <v>41</v>
      </c>
      <c r="B6013" t="s">
        <v>9</v>
      </c>
      <c r="C6013" t="s">
        <v>52</v>
      </c>
      <c r="D6013" s="1">
        <v>44508</v>
      </c>
      <c r="E6013" s="4">
        <v>987</v>
      </c>
      <c r="F6013">
        <v>99</v>
      </c>
    </row>
    <row r="6014" spans="1:6" x14ac:dyDescent="0.25">
      <c r="A6014" t="s">
        <v>57</v>
      </c>
      <c r="B6014" t="s">
        <v>9</v>
      </c>
      <c r="C6014" t="s">
        <v>12</v>
      </c>
      <c r="D6014" s="1">
        <v>44508</v>
      </c>
      <c r="E6014" s="4">
        <v>3213</v>
      </c>
      <c r="F6014">
        <v>189</v>
      </c>
    </row>
    <row r="6015" spans="1:6" x14ac:dyDescent="0.25">
      <c r="A6015" t="s">
        <v>33</v>
      </c>
      <c r="B6015" t="s">
        <v>11</v>
      </c>
      <c r="C6015" t="s">
        <v>38</v>
      </c>
      <c r="D6015" s="1">
        <v>44508</v>
      </c>
      <c r="E6015" s="4">
        <v>12376</v>
      </c>
      <c r="F6015">
        <v>459</v>
      </c>
    </row>
    <row r="6016" spans="1:6" x14ac:dyDescent="0.25">
      <c r="A6016" t="s">
        <v>40</v>
      </c>
      <c r="B6016" t="s">
        <v>16</v>
      </c>
      <c r="C6016" t="s">
        <v>22</v>
      </c>
      <c r="D6016" s="1">
        <v>44508</v>
      </c>
      <c r="E6016" s="4">
        <v>5789</v>
      </c>
      <c r="F6016">
        <v>579</v>
      </c>
    </row>
    <row r="6017" spans="1:6" x14ac:dyDescent="0.25">
      <c r="A6017" t="s">
        <v>8</v>
      </c>
      <c r="B6017" t="s">
        <v>16</v>
      </c>
      <c r="C6017" t="s">
        <v>42</v>
      </c>
      <c r="D6017" s="1">
        <v>44508</v>
      </c>
      <c r="E6017" s="4">
        <v>630</v>
      </c>
      <c r="F6017">
        <v>45</v>
      </c>
    </row>
    <row r="6018" spans="1:6" x14ac:dyDescent="0.25">
      <c r="A6018" t="s">
        <v>8</v>
      </c>
      <c r="B6018" t="s">
        <v>11</v>
      </c>
      <c r="C6018" t="s">
        <v>19</v>
      </c>
      <c r="D6018" s="1">
        <v>44508</v>
      </c>
      <c r="E6018" s="4">
        <v>413</v>
      </c>
      <c r="F6018">
        <v>25</v>
      </c>
    </row>
    <row r="6019" spans="1:6" x14ac:dyDescent="0.25">
      <c r="A6019" t="s">
        <v>8</v>
      </c>
      <c r="B6019" t="s">
        <v>6</v>
      </c>
      <c r="C6019" t="s">
        <v>47</v>
      </c>
      <c r="D6019" s="1">
        <v>44508</v>
      </c>
      <c r="E6019" s="4">
        <v>7357</v>
      </c>
      <c r="F6019">
        <v>433</v>
      </c>
    </row>
    <row r="6020" spans="1:6" x14ac:dyDescent="0.25">
      <c r="A6020" t="s">
        <v>37</v>
      </c>
      <c r="B6020" t="s">
        <v>27</v>
      </c>
      <c r="C6020" t="s">
        <v>12</v>
      </c>
      <c r="D6020" s="1">
        <v>44509</v>
      </c>
      <c r="E6020" s="4">
        <v>8281</v>
      </c>
      <c r="F6020">
        <v>488</v>
      </c>
    </row>
    <row r="6021" spans="1:6" x14ac:dyDescent="0.25">
      <c r="A6021" t="s">
        <v>15</v>
      </c>
      <c r="B6021" t="s">
        <v>6</v>
      </c>
      <c r="C6021" t="s">
        <v>14</v>
      </c>
      <c r="D6021" s="1">
        <v>44509</v>
      </c>
      <c r="E6021" s="4">
        <v>5348</v>
      </c>
      <c r="F6021">
        <v>669</v>
      </c>
    </row>
    <row r="6022" spans="1:6" x14ac:dyDescent="0.25">
      <c r="A6022" t="s">
        <v>20</v>
      </c>
      <c r="B6022" t="s">
        <v>16</v>
      </c>
      <c r="C6022" t="s">
        <v>45</v>
      </c>
      <c r="D6022" s="1">
        <v>44509</v>
      </c>
      <c r="E6022" s="4">
        <v>7504</v>
      </c>
      <c r="F6022">
        <v>327</v>
      </c>
    </row>
    <row r="6023" spans="1:6" x14ac:dyDescent="0.25">
      <c r="A6023" t="s">
        <v>55</v>
      </c>
      <c r="B6023" t="s">
        <v>9</v>
      </c>
      <c r="C6023" t="s">
        <v>12</v>
      </c>
      <c r="D6023" s="1">
        <v>44509</v>
      </c>
      <c r="E6023" s="4">
        <v>4060</v>
      </c>
      <c r="F6023">
        <v>254</v>
      </c>
    </row>
    <row r="6024" spans="1:6" x14ac:dyDescent="0.25">
      <c r="A6024" t="s">
        <v>46</v>
      </c>
      <c r="B6024" t="s">
        <v>21</v>
      </c>
      <c r="C6024" t="s">
        <v>24</v>
      </c>
      <c r="D6024" s="1">
        <v>44509</v>
      </c>
      <c r="E6024" s="4">
        <v>756</v>
      </c>
      <c r="F6024">
        <v>38</v>
      </c>
    </row>
    <row r="6025" spans="1:6" x14ac:dyDescent="0.25">
      <c r="A6025" t="s">
        <v>5</v>
      </c>
      <c r="B6025" t="s">
        <v>6</v>
      </c>
      <c r="C6025" t="s">
        <v>17</v>
      </c>
      <c r="D6025" s="1">
        <v>44509</v>
      </c>
      <c r="E6025" s="4">
        <v>1603</v>
      </c>
      <c r="F6025">
        <v>70</v>
      </c>
    </row>
    <row r="6026" spans="1:6" x14ac:dyDescent="0.25">
      <c r="A6026" t="s">
        <v>56</v>
      </c>
      <c r="B6026" t="s">
        <v>21</v>
      </c>
      <c r="C6026" t="s">
        <v>35</v>
      </c>
      <c r="D6026" s="1">
        <v>44509</v>
      </c>
      <c r="E6026" s="4">
        <v>2786</v>
      </c>
      <c r="F6026">
        <v>155</v>
      </c>
    </row>
    <row r="6027" spans="1:6" x14ac:dyDescent="0.25">
      <c r="A6027" t="s">
        <v>46</v>
      </c>
      <c r="B6027" t="s">
        <v>27</v>
      </c>
      <c r="C6027" t="s">
        <v>30</v>
      </c>
      <c r="D6027" s="1">
        <v>44509</v>
      </c>
      <c r="E6027" s="4">
        <v>3304</v>
      </c>
      <c r="F6027">
        <v>166</v>
      </c>
    </row>
    <row r="6028" spans="1:6" x14ac:dyDescent="0.25">
      <c r="A6028" t="s">
        <v>41</v>
      </c>
      <c r="B6028" t="s">
        <v>16</v>
      </c>
      <c r="C6028" t="s">
        <v>47</v>
      </c>
      <c r="D6028" s="1">
        <v>44509</v>
      </c>
      <c r="E6028" s="4">
        <v>5348</v>
      </c>
      <c r="F6028">
        <v>335</v>
      </c>
    </row>
    <row r="6029" spans="1:6" x14ac:dyDescent="0.25">
      <c r="A6029" t="s">
        <v>8</v>
      </c>
      <c r="B6029" t="s">
        <v>21</v>
      </c>
      <c r="C6029" t="s">
        <v>38</v>
      </c>
      <c r="D6029" s="1">
        <v>44509</v>
      </c>
      <c r="E6029" s="4">
        <v>1344</v>
      </c>
      <c r="F6029">
        <v>54</v>
      </c>
    </row>
    <row r="6030" spans="1:6" x14ac:dyDescent="0.25">
      <c r="A6030" t="s">
        <v>40</v>
      </c>
      <c r="B6030" t="s">
        <v>27</v>
      </c>
      <c r="C6030" t="s">
        <v>24</v>
      </c>
      <c r="D6030" s="1">
        <v>44509</v>
      </c>
      <c r="E6030" s="4">
        <v>4571</v>
      </c>
      <c r="F6030">
        <v>241</v>
      </c>
    </row>
    <row r="6031" spans="1:6" x14ac:dyDescent="0.25">
      <c r="A6031" t="s">
        <v>49</v>
      </c>
      <c r="B6031" t="s">
        <v>27</v>
      </c>
      <c r="C6031" t="s">
        <v>50</v>
      </c>
      <c r="D6031" s="1">
        <v>44509</v>
      </c>
      <c r="E6031" s="4">
        <v>4641</v>
      </c>
      <c r="F6031">
        <v>202</v>
      </c>
    </row>
    <row r="6032" spans="1:6" x14ac:dyDescent="0.25">
      <c r="A6032" t="s">
        <v>56</v>
      </c>
      <c r="B6032" t="s">
        <v>21</v>
      </c>
      <c r="C6032" t="s">
        <v>42</v>
      </c>
      <c r="D6032" s="1">
        <v>44509</v>
      </c>
      <c r="E6032" s="4">
        <v>1638</v>
      </c>
      <c r="F6032">
        <v>117</v>
      </c>
    </row>
    <row r="6033" spans="1:6" x14ac:dyDescent="0.25">
      <c r="A6033" t="s">
        <v>55</v>
      </c>
      <c r="B6033" t="s">
        <v>9</v>
      </c>
      <c r="C6033" t="s">
        <v>43</v>
      </c>
      <c r="D6033" s="1">
        <v>44509</v>
      </c>
      <c r="E6033" s="4">
        <v>8442</v>
      </c>
      <c r="F6033">
        <v>384</v>
      </c>
    </row>
    <row r="6034" spans="1:6" x14ac:dyDescent="0.25">
      <c r="A6034" t="s">
        <v>46</v>
      </c>
      <c r="B6034" t="s">
        <v>9</v>
      </c>
      <c r="C6034" t="s">
        <v>19</v>
      </c>
      <c r="D6034" s="1">
        <v>44509</v>
      </c>
      <c r="E6034" s="4">
        <v>1512</v>
      </c>
      <c r="F6034">
        <v>89</v>
      </c>
    </row>
    <row r="6035" spans="1:6" x14ac:dyDescent="0.25">
      <c r="A6035" t="s">
        <v>56</v>
      </c>
      <c r="B6035" t="s">
        <v>11</v>
      </c>
      <c r="C6035" t="s">
        <v>45</v>
      </c>
      <c r="D6035" s="1">
        <v>44509</v>
      </c>
      <c r="E6035" s="4">
        <v>1218</v>
      </c>
      <c r="F6035">
        <v>51</v>
      </c>
    </row>
    <row r="6036" spans="1:6" x14ac:dyDescent="0.25">
      <c r="A6036" t="s">
        <v>23</v>
      </c>
      <c r="B6036" t="s">
        <v>27</v>
      </c>
      <c r="C6036" t="s">
        <v>43</v>
      </c>
      <c r="D6036" s="1">
        <v>44509</v>
      </c>
      <c r="E6036" s="4">
        <v>7700</v>
      </c>
      <c r="F6036">
        <v>367</v>
      </c>
    </row>
    <row r="6037" spans="1:6" x14ac:dyDescent="0.25">
      <c r="A6037" t="s">
        <v>55</v>
      </c>
      <c r="B6037" t="s">
        <v>16</v>
      </c>
      <c r="C6037" t="s">
        <v>17</v>
      </c>
      <c r="D6037" s="1">
        <v>44509</v>
      </c>
      <c r="E6037" s="4">
        <v>8414</v>
      </c>
      <c r="F6037">
        <v>366</v>
      </c>
    </row>
    <row r="6038" spans="1:6" x14ac:dyDescent="0.25">
      <c r="A6038" t="s">
        <v>53</v>
      </c>
      <c r="B6038" t="s">
        <v>16</v>
      </c>
      <c r="C6038" t="s">
        <v>26</v>
      </c>
      <c r="D6038" s="1">
        <v>44509</v>
      </c>
      <c r="E6038" s="4">
        <v>1771</v>
      </c>
      <c r="F6038">
        <v>148</v>
      </c>
    </row>
    <row r="6039" spans="1:6" x14ac:dyDescent="0.25">
      <c r="A6039" t="s">
        <v>20</v>
      </c>
      <c r="B6039" t="s">
        <v>21</v>
      </c>
      <c r="C6039" t="s">
        <v>28</v>
      </c>
      <c r="D6039" s="1">
        <v>44509</v>
      </c>
      <c r="E6039" s="4">
        <v>12551</v>
      </c>
      <c r="F6039">
        <v>2100</v>
      </c>
    </row>
    <row r="6040" spans="1:6" x14ac:dyDescent="0.25">
      <c r="A6040" t="s">
        <v>54</v>
      </c>
      <c r="B6040" t="s">
        <v>21</v>
      </c>
      <c r="C6040" t="s">
        <v>44</v>
      </c>
      <c r="D6040" s="1">
        <v>44509</v>
      </c>
      <c r="E6040" s="4">
        <v>609</v>
      </c>
      <c r="F6040">
        <v>27</v>
      </c>
    </row>
    <row r="6041" spans="1:6" x14ac:dyDescent="0.25">
      <c r="A6041" t="s">
        <v>56</v>
      </c>
      <c r="B6041" t="s">
        <v>21</v>
      </c>
      <c r="C6041" t="s">
        <v>44</v>
      </c>
      <c r="D6041" s="1">
        <v>44509</v>
      </c>
      <c r="E6041" s="4">
        <v>4865</v>
      </c>
      <c r="F6041">
        <v>203</v>
      </c>
    </row>
    <row r="6042" spans="1:6" x14ac:dyDescent="0.25">
      <c r="A6042" t="s">
        <v>13</v>
      </c>
      <c r="B6042" t="s">
        <v>11</v>
      </c>
      <c r="C6042" t="s">
        <v>14</v>
      </c>
      <c r="D6042" s="1">
        <v>44509</v>
      </c>
      <c r="E6042" s="4">
        <v>1939</v>
      </c>
      <c r="F6042">
        <v>277</v>
      </c>
    </row>
    <row r="6043" spans="1:6" x14ac:dyDescent="0.25">
      <c r="A6043" t="s">
        <v>49</v>
      </c>
      <c r="B6043" t="s">
        <v>6</v>
      </c>
      <c r="C6043" t="s">
        <v>22</v>
      </c>
      <c r="D6043" s="1">
        <v>44509</v>
      </c>
      <c r="E6043" s="4">
        <v>4865</v>
      </c>
      <c r="F6043">
        <v>609</v>
      </c>
    </row>
    <row r="6044" spans="1:6" x14ac:dyDescent="0.25">
      <c r="A6044" t="s">
        <v>54</v>
      </c>
      <c r="B6044" t="s">
        <v>27</v>
      </c>
      <c r="C6044" t="s">
        <v>36</v>
      </c>
      <c r="D6044" s="1">
        <v>44509</v>
      </c>
      <c r="E6044" s="4">
        <v>5656</v>
      </c>
      <c r="F6044">
        <v>840</v>
      </c>
    </row>
    <row r="6045" spans="1:6" x14ac:dyDescent="0.25">
      <c r="A6045" t="s">
        <v>51</v>
      </c>
      <c r="B6045" t="s">
        <v>11</v>
      </c>
      <c r="C6045" t="s">
        <v>45</v>
      </c>
      <c r="D6045" s="1">
        <v>44509</v>
      </c>
      <c r="E6045" s="4">
        <v>3479</v>
      </c>
      <c r="F6045">
        <v>145</v>
      </c>
    </row>
    <row r="6046" spans="1:6" x14ac:dyDescent="0.25">
      <c r="A6046" t="s">
        <v>54</v>
      </c>
      <c r="B6046" t="s">
        <v>16</v>
      </c>
      <c r="C6046" t="s">
        <v>50</v>
      </c>
      <c r="D6046" s="1">
        <v>44509</v>
      </c>
      <c r="E6046" s="4">
        <v>21</v>
      </c>
      <c r="F6046">
        <v>1</v>
      </c>
    </row>
    <row r="6047" spans="1:6" x14ac:dyDescent="0.25">
      <c r="A6047" t="s">
        <v>46</v>
      </c>
      <c r="B6047" t="s">
        <v>6</v>
      </c>
      <c r="C6047" t="s">
        <v>47</v>
      </c>
      <c r="D6047" s="1">
        <v>44510</v>
      </c>
      <c r="E6047" s="4">
        <v>7119</v>
      </c>
      <c r="F6047">
        <v>475</v>
      </c>
    </row>
    <row r="6048" spans="1:6" x14ac:dyDescent="0.25">
      <c r="A6048" t="s">
        <v>13</v>
      </c>
      <c r="B6048" t="s">
        <v>6</v>
      </c>
      <c r="C6048" t="s">
        <v>17</v>
      </c>
      <c r="D6048" s="1">
        <v>44510</v>
      </c>
      <c r="E6048" s="4">
        <v>2422</v>
      </c>
      <c r="F6048">
        <v>111</v>
      </c>
    </row>
    <row r="6049" spans="1:6" x14ac:dyDescent="0.25">
      <c r="A6049" t="s">
        <v>29</v>
      </c>
      <c r="B6049" t="s">
        <v>11</v>
      </c>
      <c r="C6049" t="s">
        <v>43</v>
      </c>
      <c r="D6049" s="1">
        <v>44510</v>
      </c>
      <c r="E6049" s="4">
        <v>4354</v>
      </c>
      <c r="F6049">
        <v>198</v>
      </c>
    </row>
    <row r="6050" spans="1:6" x14ac:dyDescent="0.25">
      <c r="A6050" t="s">
        <v>46</v>
      </c>
      <c r="B6050" t="s">
        <v>21</v>
      </c>
      <c r="C6050" t="s">
        <v>26</v>
      </c>
      <c r="D6050" s="1">
        <v>44510</v>
      </c>
      <c r="E6050" s="4">
        <v>10080</v>
      </c>
      <c r="F6050">
        <v>910</v>
      </c>
    </row>
    <row r="6051" spans="1:6" x14ac:dyDescent="0.25">
      <c r="A6051" t="s">
        <v>33</v>
      </c>
      <c r="B6051" t="s">
        <v>27</v>
      </c>
      <c r="C6051" t="s">
        <v>28</v>
      </c>
      <c r="D6051" s="1">
        <v>44510</v>
      </c>
      <c r="E6051" s="4">
        <v>6517</v>
      </c>
      <c r="F6051">
        <v>840</v>
      </c>
    </row>
    <row r="6052" spans="1:6" x14ac:dyDescent="0.25">
      <c r="A6052" t="s">
        <v>41</v>
      </c>
      <c r="B6052" t="s">
        <v>9</v>
      </c>
      <c r="C6052" t="s">
        <v>44</v>
      </c>
      <c r="D6052" s="1">
        <v>44510</v>
      </c>
      <c r="E6052" s="4">
        <v>6475</v>
      </c>
      <c r="F6052">
        <v>270</v>
      </c>
    </row>
    <row r="6053" spans="1:6" x14ac:dyDescent="0.25">
      <c r="A6053" t="s">
        <v>10</v>
      </c>
      <c r="B6053" t="s">
        <v>16</v>
      </c>
      <c r="C6053" t="s">
        <v>35</v>
      </c>
      <c r="D6053" s="1">
        <v>44510</v>
      </c>
      <c r="E6053" s="4">
        <v>5789</v>
      </c>
      <c r="F6053">
        <v>305</v>
      </c>
    </row>
    <row r="6054" spans="1:6" x14ac:dyDescent="0.25">
      <c r="A6054" t="s">
        <v>15</v>
      </c>
      <c r="B6054" t="s">
        <v>9</v>
      </c>
      <c r="C6054" t="s">
        <v>44</v>
      </c>
      <c r="D6054" s="1">
        <v>44510</v>
      </c>
      <c r="E6054" s="4">
        <v>8764</v>
      </c>
      <c r="F6054">
        <v>366</v>
      </c>
    </row>
    <row r="6055" spans="1:6" x14ac:dyDescent="0.25">
      <c r="A6055" t="s">
        <v>33</v>
      </c>
      <c r="B6055" t="s">
        <v>21</v>
      </c>
      <c r="C6055" t="s">
        <v>24</v>
      </c>
      <c r="D6055" s="1">
        <v>44510</v>
      </c>
      <c r="E6055" s="4">
        <v>6181</v>
      </c>
      <c r="F6055">
        <v>344</v>
      </c>
    </row>
    <row r="6056" spans="1:6" x14ac:dyDescent="0.25">
      <c r="A6056" t="s">
        <v>23</v>
      </c>
      <c r="B6056" t="s">
        <v>6</v>
      </c>
      <c r="C6056" t="s">
        <v>52</v>
      </c>
      <c r="D6056" s="1">
        <v>44510</v>
      </c>
      <c r="E6056" s="4">
        <v>4480</v>
      </c>
      <c r="F6056">
        <v>448</v>
      </c>
    </row>
    <row r="6057" spans="1:6" x14ac:dyDescent="0.25">
      <c r="A6057" t="s">
        <v>10</v>
      </c>
      <c r="B6057" t="s">
        <v>21</v>
      </c>
      <c r="C6057" t="s">
        <v>50</v>
      </c>
      <c r="D6057" s="1">
        <v>44510</v>
      </c>
      <c r="E6057" s="4">
        <v>3528</v>
      </c>
      <c r="F6057">
        <v>147</v>
      </c>
    </row>
    <row r="6058" spans="1:6" x14ac:dyDescent="0.25">
      <c r="A6058" t="s">
        <v>37</v>
      </c>
      <c r="B6058" t="s">
        <v>9</v>
      </c>
      <c r="C6058" t="s">
        <v>50</v>
      </c>
      <c r="D6058" s="1">
        <v>44510</v>
      </c>
      <c r="E6058" s="4">
        <v>5418</v>
      </c>
      <c r="F6058">
        <v>226</v>
      </c>
    </row>
    <row r="6059" spans="1:6" x14ac:dyDescent="0.25">
      <c r="A6059" t="s">
        <v>41</v>
      </c>
      <c r="B6059" t="s">
        <v>6</v>
      </c>
      <c r="C6059" t="s">
        <v>24</v>
      </c>
      <c r="D6059" s="1">
        <v>44510</v>
      </c>
      <c r="E6059" s="4">
        <v>5327</v>
      </c>
      <c r="F6059">
        <v>296</v>
      </c>
    </row>
    <row r="6060" spans="1:6" x14ac:dyDescent="0.25">
      <c r="A6060" t="s">
        <v>56</v>
      </c>
      <c r="B6060" t="s">
        <v>16</v>
      </c>
      <c r="C6060" t="s">
        <v>17</v>
      </c>
      <c r="D6060" s="1">
        <v>44510</v>
      </c>
      <c r="E6060" s="4">
        <v>3675</v>
      </c>
      <c r="F6060">
        <v>160</v>
      </c>
    </row>
    <row r="6061" spans="1:6" x14ac:dyDescent="0.25">
      <c r="A6061" t="s">
        <v>46</v>
      </c>
      <c r="B6061" t="s">
        <v>6</v>
      </c>
      <c r="C6061" t="s">
        <v>50</v>
      </c>
      <c r="D6061" s="1">
        <v>44510</v>
      </c>
      <c r="E6061" s="4">
        <v>6307</v>
      </c>
      <c r="F6061">
        <v>263</v>
      </c>
    </row>
    <row r="6062" spans="1:6" x14ac:dyDescent="0.25">
      <c r="A6062" t="s">
        <v>23</v>
      </c>
      <c r="B6062" t="s">
        <v>11</v>
      </c>
      <c r="C6062" t="s">
        <v>22</v>
      </c>
      <c r="D6062" s="1">
        <v>44510</v>
      </c>
      <c r="E6062" s="4">
        <v>7343</v>
      </c>
      <c r="F6062">
        <v>910</v>
      </c>
    </row>
    <row r="6063" spans="1:6" x14ac:dyDescent="0.25">
      <c r="A6063" t="s">
        <v>39</v>
      </c>
      <c r="B6063" t="s">
        <v>11</v>
      </c>
      <c r="C6063" t="s">
        <v>26</v>
      </c>
      <c r="D6063" s="1">
        <v>44510</v>
      </c>
      <c r="E6063" s="4">
        <v>4214</v>
      </c>
      <c r="F6063">
        <v>352</v>
      </c>
    </row>
    <row r="6064" spans="1:6" x14ac:dyDescent="0.25">
      <c r="A6064" t="s">
        <v>56</v>
      </c>
      <c r="B6064" t="s">
        <v>16</v>
      </c>
      <c r="C6064" t="s">
        <v>19</v>
      </c>
      <c r="D6064" s="1">
        <v>44510</v>
      </c>
      <c r="E6064" s="4">
        <v>3073</v>
      </c>
      <c r="F6064">
        <v>181</v>
      </c>
    </row>
    <row r="6065" spans="1:6" x14ac:dyDescent="0.25">
      <c r="A6065" t="s">
        <v>5</v>
      </c>
      <c r="B6065" t="s">
        <v>27</v>
      </c>
      <c r="C6065" t="s">
        <v>36</v>
      </c>
      <c r="D6065" s="1">
        <v>44510</v>
      </c>
      <c r="E6065" s="4">
        <v>5810</v>
      </c>
      <c r="F6065">
        <v>840</v>
      </c>
    </row>
    <row r="6066" spans="1:6" x14ac:dyDescent="0.25">
      <c r="A6066" t="s">
        <v>20</v>
      </c>
      <c r="B6066" t="s">
        <v>16</v>
      </c>
      <c r="C6066" t="s">
        <v>43</v>
      </c>
      <c r="D6066" s="1">
        <v>44510</v>
      </c>
      <c r="E6066" s="4">
        <v>1078</v>
      </c>
      <c r="F6066">
        <v>49</v>
      </c>
    </row>
    <row r="6067" spans="1:6" x14ac:dyDescent="0.25">
      <c r="A6067" t="s">
        <v>41</v>
      </c>
      <c r="B6067" t="s">
        <v>27</v>
      </c>
      <c r="C6067" t="s">
        <v>36</v>
      </c>
      <c r="D6067" s="1">
        <v>44510</v>
      </c>
      <c r="E6067" s="4">
        <v>5019</v>
      </c>
      <c r="F6067">
        <v>558</v>
      </c>
    </row>
    <row r="6068" spans="1:6" x14ac:dyDescent="0.25">
      <c r="A6068" t="s">
        <v>33</v>
      </c>
      <c r="B6068" t="s">
        <v>27</v>
      </c>
      <c r="C6068" t="s">
        <v>7</v>
      </c>
      <c r="D6068" s="1">
        <v>44510</v>
      </c>
      <c r="E6068" s="4">
        <v>2800</v>
      </c>
      <c r="F6068">
        <v>175</v>
      </c>
    </row>
    <row r="6069" spans="1:6" x14ac:dyDescent="0.25">
      <c r="A6069" t="s">
        <v>55</v>
      </c>
      <c r="B6069" t="s">
        <v>27</v>
      </c>
      <c r="C6069" t="s">
        <v>43</v>
      </c>
      <c r="D6069" s="1">
        <v>44510</v>
      </c>
      <c r="E6069" s="4">
        <v>10633</v>
      </c>
      <c r="F6069">
        <v>484</v>
      </c>
    </row>
    <row r="6070" spans="1:6" x14ac:dyDescent="0.25">
      <c r="A6070" t="s">
        <v>51</v>
      </c>
      <c r="B6070" t="s">
        <v>6</v>
      </c>
      <c r="C6070" t="s">
        <v>47</v>
      </c>
      <c r="D6070" s="1">
        <v>44510</v>
      </c>
      <c r="E6070" s="4">
        <v>1666</v>
      </c>
      <c r="F6070">
        <v>105</v>
      </c>
    </row>
    <row r="6071" spans="1:6" x14ac:dyDescent="0.25">
      <c r="A6071" t="s">
        <v>20</v>
      </c>
      <c r="B6071" t="s">
        <v>21</v>
      </c>
      <c r="C6071" t="s">
        <v>43</v>
      </c>
      <c r="D6071" s="1">
        <v>44510</v>
      </c>
      <c r="E6071" s="4">
        <v>5131</v>
      </c>
      <c r="F6071">
        <v>257</v>
      </c>
    </row>
    <row r="6072" spans="1:6" x14ac:dyDescent="0.25">
      <c r="A6072" t="s">
        <v>32</v>
      </c>
      <c r="B6072" t="s">
        <v>6</v>
      </c>
      <c r="C6072" t="s">
        <v>36</v>
      </c>
      <c r="D6072" s="1">
        <v>44510</v>
      </c>
      <c r="E6072" s="4">
        <v>2527</v>
      </c>
      <c r="F6072">
        <v>361</v>
      </c>
    </row>
    <row r="6073" spans="1:6" x14ac:dyDescent="0.25">
      <c r="A6073" t="s">
        <v>37</v>
      </c>
      <c r="B6073" t="s">
        <v>11</v>
      </c>
      <c r="C6073" t="s">
        <v>22</v>
      </c>
      <c r="D6073" s="1">
        <v>44510</v>
      </c>
      <c r="E6073" s="4">
        <v>1491</v>
      </c>
      <c r="F6073">
        <v>166</v>
      </c>
    </row>
    <row r="6074" spans="1:6" x14ac:dyDescent="0.25">
      <c r="A6074" t="s">
        <v>25</v>
      </c>
      <c r="B6074" t="s">
        <v>27</v>
      </c>
      <c r="C6074" t="s">
        <v>19</v>
      </c>
      <c r="D6074" s="1">
        <v>44510</v>
      </c>
      <c r="E6074" s="4">
        <v>2422</v>
      </c>
      <c r="F6074">
        <v>143</v>
      </c>
    </row>
    <row r="6075" spans="1:6" x14ac:dyDescent="0.25">
      <c r="A6075" t="s">
        <v>39</v>
      </c>
      <c r="B6075" t="s">
        <v>27</v>
      </c>
      <c r="C6075" t="s">
        <v>45</v>
      </c>
      <c r="D6075" s="1">
        <v>44510</v>
      </c>
      <c r="E6075" s="4">
        <v>12838</v>
      </c>
      <c r="F6075">
        <v>535</v>
      </c>
    </row>
    <row r="6076" spans="1:6" x14ac:dyDescent="0.25">
      <c r="A6076" t="s">
        <v>56</v>
      </c>
      <c r="B6076" t="s">
        <v>16</v>
      </c>
      <c r="C6076" t="s">
        <v>24</v>
      </c>
      <c r="D6076" s="1">
        <v>44510</v>
      </c>
      <c r="E6076" s="4">
        <v>18249</v>
      </c>
      <c r="F6076">
        <v>980</v>
      </c>
    </row>
    <row r="6077" spans="1:6" x14ac:dyDescent="0.25">
      <c r="A6077" t="s">
        <v>23</v>
      </c>
      <c r="B6077" t="s">
        <v>21</v>
      </c>
      <c r="C6077" t="s">
        <v>22</v>
      </c>
      <c r="D6077" s="1">
        <v>44510</v>
      </c>
      <c r="E6077" s="4">
        <v>1624</v>
      </c>
      <c r="F6077">
        <v>203</v>
      </c>
    </row>
    <row r="6078" spans="1:6" x14ac:dyDescent="0.25">
      <c r="A6078" t="s">
        <v>51</v>
      </c>
      <c r="B6078" t="s">
        <v>9</v>
      </c>
      <c r="C6078" t="s">
        <v>30</v>
      </c>
      <c r="D6078" s="1">
        <v>44511</v>
      </c>
      <c r="E6078" s="4">
        <v>175</v>
      </c>
      <c r="F6078">
        <v>10</v>
      </c>
    </row>
    <row r="6079" spans="1:6" x14ac:dyDescent="0.25">
      <c r="A6079" t="s">
        <v>25</v>
      </c>
      <c r="B6079" t="s">
        <v>9</v>
      </c>
      <c r="C6079" t="s">
        <v>38</v>
      </c>
      <c r="D6079" s="1">
        <v>44511</v>
      </c>
      <c r="E6079" s="4">
        <v>4837</v>
      </c>
      <c r="F6079">
        <v>180</v>
      </c>
    </row>
    <row r="6080" spans="1:6" x14ac:dyDescent="0.25">
      <c r="A6080" t="s">
        <v>13</v>
      </c>
      <c r="B6080" t="s">
        <v>11</v>
      </c>
      <c r="C6080" t="s">
        <v>38</v>
      </c>
      <c r="D6080" s="1">
        <v>44511</v>
      </c>
      <c r="E6080" s="4">
        <v>315</v>
      </c>
      <c r="F6080">
        <v>13</v>
      </c>
    </row>
    <row r="6081" spans="1:6" x14ac:dyDescent="0.25">
      <c r="A6081" t="s">
        <v>39</v>
      </c>
      <c r="B6081" t="s">
        <v>27</v>
      </c>
      <c r="C6081" t="s">
        <v>35</v>
      </c>
      <c r="D6081" s="1">
        <v>44511</v>
      </c>
      <c r="E6081" s="4">
        <v>1218</v>
      </c>
      <c r="F6081">
        <v>72</v>
      </c>
    </row>
    <row r="6082" spans="1:6" x14ac:dyDescent="0.25">
      <c r="A6082" t="s">
        <v>34</v>
      </c>
      <c r="B6082" t="s">
        <v>9</v>
      </c>
      <c r="C6082" t="s">
        <v>36</v>
      </c>
      <c r="D6082" s="1">
        <v>44511</v>
      </c>
      <c r="E6082" s="4">
        <v>28</v>
      </c>
      <c r="F6082">
        <v>4</v>
      </c>
    </row>
    <row r="6083" spans="1:6" x14ac:dyDescent="0.25">
      <c r="A6083" t="s">
        <v>13</v>
      </c>
      <c r="B6083" t="s">
        <v>11</v>
      </c>
      <c r="C6083" t="s">
        <v>50</v>
      </c>
      <c r="D6083" s="1">
        <v>44511</v>
      </c>
      <c r="E6083" s="4">
        <v>3353</v>
      </c>
      <c r="F6083">
        <v>153</v>
      </c>
    </row>
    <row r="6084" spans="1:6" x14ac:dyDescent="0.25">
      <c r="A6084" t="s">
        <v>29</v>
      </c>
      <c r="B6084" t="s">
        <v>9</v>
      </c>
      <c r="C6084" t="s">
        <v>36</v>
      </c>
      <c r="D6084" s="1">
        <v>44511</v>
      </c>
      <c r="E6084" s="4">
        <v>3101</v>
      </c>
      <c r="F6084">
        <v>443</v>
      </c>
    </row>
    <row r="6085" spans="1:6" x14ac:dyDescent="0.25">
      <c r="A6085" t="s">
        <v>51</v>
      </c>
      <c r="B6085" t="s">
        <v>11</v>
      </c>
      <c r="C6085" t="s">
        <v>22</v>
      </c>
      <c r="D6085" s="1">
        <v>44511</v>
      </c>
      <c r="E6085" s="4">
        <v>2639</v>
      </c>
      <c r="F6085">
        <v>294</v>
      </c>
    </row>
    <row r="6086" spans="1:6" x14ac:dyDescent="0.25">
      <c r="A6086" t="s">
        <v>56</v>
      </c>
      <c r="B6086" t="s">
        <v>21</v>
      </c>
      <c r="C6086" t="s">
        <v>52</v>
      </c>
      <c r="D6086" s="1">
        <v>44511</v>
      </c>
      <c r="E6086" s="4">
        <v>791</v>
      </c>
      <c r="F6086">
        <v>72</v>
      </c>
    </row>
    <row r="6087" spans="1:6" x14ac:dyDescent="0.25">
      <c r="A6087" t="s">
        <v>32</v>
      </c>
      <c r="B6087" t="s">
        <v>27</v>
      </c>
      <c r="C6087" t="s">
        <v>7</v>
      </c>
      <c r="D6087" s="1">
        <v>44511</v>
      </c>
      <c r="E6087" s="4">
        <v>4746</v>
      </c>
      <c r="F6087">
        <v>339</v>
      </c>
    </row>
    <row r="6088" spans="1:6" x14ac:dyDescent="0.25">
      <c r="A6088" t="s">
        <v>5</v>
      </c>
      <c r="B6088" t="s">
        <v>16</v>
      </c>
      <c r="C6088" t="s">
        <v>24</v>
      </c>
      <c r="D6088" s="1">
        <v>44511</v>
      </c>
      <c r="E6088" s="4">
        <v>4389</v>
      </c>
      <c r="F6088">
        <v>231</v>
      </c>
    </row>
    <row r="6089" spans="1:6" x14ac:dyDescent="0.25">
      <c r="A6089" t="s">
        <v>54</v>
      </c>
      <c r="B6089" t="s">
        <v>27</v>
      </c>
      <c r="C6089" t="s">
        <v>17</v>
      </c>
      <c r="D6089" s="1">
        <v>44511</v>
      </c>
      <c r="E6089" s="4">
        <v>2975</v>
      </c>
      <c r="F6089">
        <v>130</v>
      </c>
    </row>
    <row r="6090" spans="1:6" x14ac:dyDescent="0.25">
      <c r="A6090" t="s">
        <v>53</v>
      </c>
      <c r="B6090" t="s">
        <v>9</v>
      </c>
      <c r="C6090" t="s">
        <v>24</v>
      </c>
      <c r="D6090" s="1">
        <v>44511</v>
      </c>
      <c r="E6090" s="4">
        <v>7686</v>
      </c>
      <c r="F6090">
        <v>427</v>
      </c>
    </row>
    <row r="6091" spans="1:6" x14ac:dyDescent="0.25">
      <c r="A6091" t="s">
        <v>15</v>
      </c>
      <c r="B6091" t="s">
        <v>21</v>
      </c>
      <c r="C6091" t="s">
        <v>12</v>
      </c>
      <c r="D6091" s="1">
        <v>44511</v>
      </c>
      <c r="E6091" s="4">
        <v>10626</v>
      </c>
      <c r="F6091">
        <v>626</v>
      </c>
    </row>
    <row r="6092" spans="1:6" x14ac:dyDescent="0.25">
      <c r="A6092" t="s">
        <v>57</v>
      </c>
      <c r="B6092" t="s">
        <v>16</v>
      </c>
      <c r="C6092" t="s">
        <v>12</v>
      </c>
      <c r="D6092" s="1">
        <v>44511</v>
      </c>
      <c r="E6092" s="4">
        <v>6419</v>
      </c>
      <c r="F6092">
        <v>378</v>
      </c>
    </row>
    <row r="6093" spans="1:6" x14ac:dyDescent="0.25">
      <c r="A6093" t="s">
        <v>41</v>
      </c>
      <c r="B6093" t="s">
        <v>21</v>
      </c>
      <c r="C6093" t="s">
        <v>31</v>
      </c>
      <c r="D6093" s="1">
        <v>44511</v>
      </c>
      <c r="E6093" s="4">
        <v>8029</v>
      </c>
      <c r="F6093">
        <v>618</v>
      </c>
    </row>
    <row r="6094" spans="1:6" x14ac:dyDescent="0.25">
      <c r="A6094" t="s">
        <v>37</v>
      </c>
      <c r="B6094" t="s">
        <v>11</v>
      </c>
      <c r="C6094" t="s">
        <v>26</v>
      </c>
      <c r="D6094" s="1">
        <v>44511</v>
      </c>
      <c r="E6094" s="4">
        <v>14357</v>
      </c>
      <c r="F6094">
        <v>1190</v>
      </c>
    </row>
    <row r="6095" spans="1:6" x14ac:dyDescent="0.25">
      <c r="A6095" t="s">
        <v>32</v>
      </c>
      <c r="B6095" t="s">
        <v>27</v>
      </c>
      <c r="C6095" t="s">
        <v>17</v>
      </c>
      <c r="D6095" s="1">
        <v>44511</v>
      </c>
      <c r="E6095" s="4">
        <v>6517</v>
      </c>
      <c r="F6095">
        <v>297</v>
      </c>
    </row>
    <row r="6096" spans="1:6" x14ac:dyDescent="0.25">
      <c r="A6096" t="s">
        <v>57</v>
      </c>
      <c r="B6096" t="s">
        <v>6</v>
      </c>
      <c r="C6096" t="s">
        <v>19</v>
      </c>
      <c r="D6096" s="1">
        <v>44511</v>
      </c>
      <c r="E6096" s="4">
        <v>19453</v>
      </c>
      <c r="F6096">
        <v>1120</v>
      </c>
    </row>
    <row r="6097" spans="1:6" x14ac:dyDescent="0.25">
      <c r="A6097" t="s">
        <v>53</v>
      </c>
      <c r="B6097" t="s">
        <v>27</v>
      </c>
      <c r="C6097" t="s">
        <v>45</v>
      </c>
      <c r="D6097" s="1">
        <v>44511</v>
      </c>
      <c r="E6097" s="4">
        <v>8652</v>
      </c>
      <c r="F6097">
        <v>377</v>
      </c>
    </row>
    <row r="6098" spans="1:6" x14ac:dyDescent="0.25">
      <c r="A6098" t="s">
        <v>25</v>
      </c>
      <c r="B6098" t="s">
        <v>16</v>
      </c>
      <c r="C6098" t="s">
        <v>7</v>
      </c>
      <c r="D6098" s="1">
        <v>44511</v>
      </c>
      <c r="E6098" s="4">
        <v>2562</v>
      </c>
      <c r="F6098">
        <v>161</v>
      </c>
    </row>
    <row r="6099" spans="1:6" x14ac:dyDescent="0.25">
      <c r="A6099" t="s">
        <v>57</v>
      </c>
      <c r="B6099" t="s">
        <v>6</v>
      </c>
      <c r="C6099" t="s">
        <v>52</v>
      </c>
      <c r="D6099" s="1">
        <v>44511</v>
      </c>
      <c r="E6099" s="4">
        <v>10353</v>
      </c>
      <c r="F6099">
        <v>840</v>
      </c>
    </row>
    <row r="6100" spans="1:6" x14ac:dyDescent="0.25">
      <c r="A6100" t="s">
        <v>53</v>
      </c>
      <c r="B6100" t="s">
        <v>11</v>
      </c>
      <c r="C6100" t="s">
        <v>30</v>
      </c>
      <c r="D6100" s="1">
        <v>44511</v>
      </c>
      <c r="E6100" s="4">
        <v>4480</v>
      </c>
      <c r="F6100">
        <v>249</v>
      </c>
    </row>
    <row r="6101" spans="1:6" x14ac:dyDescent="0.25">
      <c r="A6101" t="s">
        <v>15</v>
      </c>
      <c r="B6101" t="s">
        <v>16</v>
      </c>
      <c r="C6101" t="s">
        <v>26</v>
      </c>
      <c r="D6101" s="1">
        <v>44511</v>
      </c>
      <c r="E6101" s="4">
        <v>959</v>
      </c>
      <c r="F6101">
        <v>74</v>
      </c>
    </row>
    <row r="6102" spans="1:6" x14ac:dyDescent="0.25">
      <c r="A6102" t="s">
        <v>57</v>
      </c>
      <c r="B6102" t="s">
        <v>16</v>
      </c>
      <c r="C6102" t="s">
        <v>24</v>
      </c>
      <c r="D6102" s="1">
        <v>44511</v>
      </c>
      <c r="E6102" s="4">
        <v>4648</v>
      </c>
      <c r="F6102">
        <v>245</v>
      </c>
    </row>
    <row r="6103" spans="1:6" x14ac:dyDescent="0.25">
      <c r="A6103" t="s">
        <v>23</v>
      </c>
      <c r="B6103" t="s">
        <v>6</v>
      </c>
      <c r="C6103" t="s">
        <v>44</v>
      </c>
      <c r="D6103" s="1">
        <v>44511</v>
      </c>
      <c r="E6103" s="4">
        <v>11788</v>
      </c>
      <c r="F6103">
        <v>492</v>
      </c>
    </row>
    <row r="6104" spans="1:6" x14ac:dyDescent="0.25">
      <c r="A6104" t="s">
        <v>53</v>
      </c>
      <c r="B6104" t="s">
        <v>27</v>
      </c>
      <c r="C6104" t="s">
        <v>48</v>
      </c>
      <c r="D6104" s="1">
        <v>44511</v>
      </c>
      <c r="E6104" s="4">
        <v>2142</v>
      </c>
      <c r="F6104">
        <v>80</v>
      </c>
    </row>
    <row r="6105" spans="1:6" x14ac:dyDescent="0.25">
      <c r="A6105" t="s">
        <v>40</v>
      </c>
      <c r="B6105" t="s">
        <v>27</v>
      </c>
      <c r="C6105" t="s">
        <v>31</v>
      </c>
      <c r="D6105" s="1">
        <v>44511</v>
      </c>
      <c r="E6105" s="4">
        <v>294</v>
      </c>
      <c r="F6105">
        <v>25</v>
      </c>
    </row>
    <row r="6106" spans="1:6" x14ac:dyDescent="0.25">
      <c r="A6106" t="s">
        <v>54</v>
      </c>
      <c r="B6106" t="s">
        <v>16</v>
      </c>
      <c r="C6106" t="s">
        <v>47</v>
      </c>
      <c r="D6106" s="1">
        <v>44511</v>
      </c>
      <c r="E6106" s="4">
        <v>1449</v>
      </c>
      <c r="F6106">
        <v>86</v>
      </c>
    </row>
    <row r="6107" spans="1:6" x14ac:dyDescent="0.25">
      <c r="A6107" t="s">
        <v>51</v>
      </c>
      <c r="B6107" t="s">
        <v>6</v>
      </c>
      <c r="C6107" t="s">
        <v>44</v>
      </c>
      <c r="D6107" s="1">
        <v>44511</v>
      </c>
      <c r="E6107" s="4">
        <v>4039</v>
      </c>
      <c r="F6107">
        <v>176</v>
      </c>
    </row>
    <row r="6108" spans="1:6" x14ac:dyDescent="0.25">
      <c r="A6108" t="s">
        <v>10</v>
      </c>
      <c r="B6108" t="s">
        <v>21</v>
      </c>
      <c r="C6108" t="s">
        <v>24</v>
      </c>
      <c r="D6108" s="1">
        <v>44511</v>
      </c>
      <c r="E6108" s="4">
        <v>1918</v>
      </c>
      <c r="F6108">
        <v>101</v>
      </c>
    </row>
    <row r="6109" spans="1:6" x14ac:dyDescent="0.25">
      <c r="A6109" t="s">
        <v>23</v>
      </c>
      <c r="B6109" t="s">
        <v>27</v>
      </c>
      <c r="C6109" t="s">
        <v>45</v>
      </c>
      <c r="D6109" s="1">
        <v>44511</v>
      </c>
      <c r="E6109" s="4">
        <v>280</v>
      </c>
      <c r="F6109">
        <v>12</v>
      </c>
    </row>
    <row r="6110" spans="1:6" x14ac:dyDescent="0.25">
      <c r="A6110" t="s">
        <v>29</v>
      </c>
      <c r="B6110" t="s">
        <v>27</v>
      </c>
      <c r="C6110" t="s">
        <v>12</v>
      </c>
      <c r="D6110" s="1">
        <v>44511</v>
      </c>
      <c r="E6110" s="4">
        <v>1162</v>
      </c>
      <c r="F6110">
        <v>78</v>
      </c>
    </row>
    <row r="6111" spans="1:6" x14ac:dyDescent="0.25">
      <c r="A6111" t="s">
        <v>54</v>
      </c>
      <c r="B6111" t="s">
        <v>16</v>
      </c>
      <c r="C6111" t="s">
        <v>19</v>
      </c>
      <c r="D6111" s="1">
        <v>44511</v>
      </c>
      <c r="E6111" s="4">
        <v>266</v>
      </c>
      <c r="F6111">
        <v>16</v>
      </c>
    </row>
    <row r="6112" spans="1:6" x14ac:dyDescent="0.25">
      <c r="A6112" t="s">
        <v>46</v>
      </c>
      <c r="B6112" t="s">
        <v>21</v>
      </c>
      <c r="C6112" t="s">
        <v>12</v>
      </c>
      <c r="D6112" s="1">
        <v>44511</v>
      </c>
      <c r="E6112" s="4">
        <v>679</v>
      </c>
      <c r="F6112">
        <v>46</v>
      </c>
    </row>
    <row r="6113" spans="1:6" x14ac:dyDescent="0.25">
      <c r="A6113" t="s">
        <v>34</v>
      </c>
      <c r="B6113" t="s">
        <v>9</v>
      </c>
      <c r="C6113" t="s">
        <v>12</v>
      </c>
      <c r="D6113" s="1">
        <v>44511</v>
      </c>
      <c r="E6113" s="4">
        <v>9373</v>
      </c>
      <c r="F6113">
        <v>552</v>
      </c>
    </row>
    <row r="6114" spans="1:6" x14ac:dyDescent="0.25">
      <c r="A6114" t="s">
        <v>32</v>
      </c>
      <c r="B6114" t="s">
        <v>21</v>
      </c>
      <c r="C6114" t="s">
        <v>52</v>
      </c>
      <c r="D6114" s="1">
        <v>44511</v>
      </c>
      <c r="E6114" s="4">
        <v>5880</v>
      </c>
      <c r="F6114">
        <v>588</v>
      </c>
    </row>
    <row r="6115" spans="1:6" x14ac:dyDescent="0.25">
      <c r="A6115" t="s">
        <v>53</v>
      </c>
      <c r="B6115" t="s">
        <v>6</v>
      </c>
      <c r="C6115" t="s">
        <v>19</v>
      </c>
      <c r="D6115" s="1">
        <v>44511</v>
      </c>
      <c r="E6115" s="4">
        <v>5173</v>
      </c>
      <c r="F6115">
        <v>324</v>
      </c>
    </row>
    <row r="6116" spans="1:6" x14ac:dyDescent="0.25">
      <c r="A6116" t="s">
        <v>8</v>
      </c>
      <c r="B6116" t="s">
        <v>16</v>
      </c>
      <c r="C6116" t="s">
        <v>19</v>
      </c>
      <c r="D6116" s="1">
        <v>44511</v>
      </c>
      <c r="E6116" s="4">
        <v>973</v>
      </c>
      <c r="F6116">
        <v>58</v>
      </c>
    </row>
    <row r="6117" spans="1:6" x14ac:dyDescent="0.25">
      <c r="A6117" t="s">
        <v>33</v>
      </c>
      <c r="B6117" t="s">
        <v>6</v>
      </c>
      <c r="C6117" t="s">
        <v>22</v>
      </c>
      <c r="D6117" s="1">
        <v>44511</v>
      </c>
      <c r="E6117" s="4">
        <v>16303</v>
      </c>
      <c r="F6117">
        <v>1820</v>
      </c>
    </row>
    <row r="6118" spans="1:6" x14ac:dyDescent="0.25">
      <c r="A6118" t="s">
        <v>56</v>
      </c>
      <c r="B6118" t="s">
        <v>9</v>
      </c>
      <c r="C6118" t="s">
        <v>19</v>
      </c>
      <c r="D6118" s="1">
        <v>44511</v>
      </c>
      <c r="E6118" s="4">
        <v>12999</v>
      </c>
      <c r="F6118">
        <v>840</v>
      </c>
    </row>
    <row r="6119" spans="1:6" x14ac:dyDescent="0.25">
      <c r="A6119" t="s">
        <v>57</v>
      </c>
      <c r="B6119" t="s">
        <v>6</v>
      </c>
      <c r="C6119" t="s">
        <v>50</v>
      </c>
      <c r="D6119" s="1">
        <v>44512</v>
      </c>
      <c r="E6119" s="4">
        <v>6293</v>
      </c>
      <c r="F6119">
        <v>274</v>
      </c>
    </row>
    <row r="6120" spans="1:6" x14ac:dyDescent="0.25">
      <c r="A6120" t="s">
        <v>10</v>
      </c>
      <c r="B6120" t="s">
        <v>21</v>
      </c>
      <c r="C6120" t="s">
        <v>19</v>
      </c>
      <c r="D6120" s="1">
        <v>44512</v>
      </c>
      <c r="E6120" s="4">
        <v>3479</v>
      </c>
      <c r="F6120">
        <v>194</v>
      </c>
    </row>
    <row r="6121" spans="1:6" x14ac:dyDescent="0.25">
      <c r="A6121" t="s">
        <v>32</v>
      </c>
      <c r="B6121" t="s">
        <v>6</v>
      </c>
      <c r="C6121" t="s">
        <v>17</v>
      </c>
      <c r="D6121" s="1">
        <v>44512</v>
      </c>
      <c r="E6121" s="4">
        <v>2625</v>
      </c>
      <c r="F6121">
        <v>120</v>
      </c>
    </row>
    <row r="6122" spans="1:6" x14ac:dyDescent="0.25">
      <c r="A6122" t="s">
        <v>39</v>
      </c>
      <c r="B6122" t="s">
        <v>27</v>
      </c>
      <c r="C6122" t="s">
        <v>31</v>
      </c>
      <c r="D6122" s="1">
        <v>44512</v>
      </c>
      <c r="E6122" s="4">
        <v>4060</v>
      </c>
      <c r="F6122">
        <v>313</v>
      </c>
    </row>
    <row r="6123" spans="1:6" x14ac:dyDescent="0.25">
      <c r="A6123" t="s">
        <v>29</v>
      </c>
      <c r="B6123" t="s">
        <v>6</v>
      </c>
      <c r="C6123" t="s">
        <v>17</v>
      </c>
      <c r="D6123" s="1">
        <v>44512</v>
      </c>
      <c r="E6123" s="4">
        <v>5495</v>
      </c>
      <c r="F6123">
        <v>239</v>
      </c>
    </row>
    <row r="6124" spans="1:6" x14ac:dyDescent="0.25">
      <c r="A6124" t="s">
        <v>20</v>
      </c>
      <c r="B6124" t="s">
        <v>9</v>
      </c>
      <c r="C6124" t="s">
        <v>52</v>
      </c>
      <c r="D6124" s="1">
        <v>44512</v>
      </c>
      <c r="E6124" s="4">
        <v>3605</v>
      </c>
      <c r="F6124">
        <v>301</v>
      </c>
    </row>
    <row r="6125" spans="1:6" x14ac:dyDescent="0.25">
      <c r="A6125" t="s">
        <v>33</v>
      </c>
      <c r="B6125" t="s">
        <v>11</v>
      </c>
      <c r="C6125" t="s">
        <v>48</v>
      </c>
      <c r="D6125" s="1">
        <v>44512</v>
      </c>
      <c r="E6125" s="4">
        <v>532</v>
      </c>
      <c r="F6125">
        <v>21</v>
      </c>
    </row>
    <row r="6126" spans="1:6" x14ac:dyDescent="0.25">
      <c r="A6126" t="s">
        <v>57</v>
      </c>
      <c r="B6126" t="s">
        <v>21</v>
      </c>
      <c r="C6126" t="s">
        <v>24</v>
      </c>
      <c r="D6126" s="1">
        <v>44512</v>
      </c>
      <c r="E6126" s="4">
        <v>10206</v>
      </c>
      <c r="F6126">
        <v>511</v>
      </c>
    </row>
    <row r="6127" spans="1:6" x14ac:dyDescent="0.25">
      <c r="A6127" t="s">
        <v>5</v>
      </c>
      <c r="B6127" t="s">
        <v>9</v>
      </c>
      <c r="C6127" t="s">
        <v>52</v>
      </c>
      <c r="D6127" s="1">
        <v>44512</v>
      </c>
      <c r="E6127" s="4">
        <v>7462</v>
      </c>
      <c r="F6127">
        <v>622</v>
      </c>
    </row>
    <row r="6128" spans="1:6" x14ac:dyDescent="0.25">
      <c r="A6128" t="s">
        <v>8</v>
      </c>
      <c r="B6128" t="s">
        <v>16</v>
      </c>
      <c r="C6128" t="s">
        <v>7</v>
      </c>
      <c r="D6128" s="1">
        <v>44512</v>
      </c>
      <c r="E6128" s="4">
        <v>2247</v>
      </c>
      <c r="F6128">
        <v>150</v>
      </c>
    </row>
    <row r="6129" spans="1:6" x14ac:dyDescent="0.25">
      <c r="A6129" t="s">
        <v>37</v>
      </c>
      <c r="B6129" t="s">
        <v>6</v>
      </c>
      <c r="C6129" t="s">
        <v>45</v>
      </c>
      <c r="D6129" s="1">
        <v>44512</v>
      </c>
      <c r="E6129" s="4">
        <v>7021</v>
      </c>
      <c r="F6129">
        <v>293</v>
      </c>
    </row>
    <row r="6130" spans="1:6" x14ac:dyDescent="0.25">
      <c r="A6130" t="s">
        <v>25</v>
      </c>
      <c r="B6130" t="s">
        <v>27</v>
      </c>
      <c r="C6130" t="s">
        <v>24</v>
      </c>
      <c r="D6130" s="1">
        <v>44512</v>
      </c>
      <c r="E6130" s="4">
        <v>11977</v>
      </c>
      <c r="F6130">
        <v>631</v>
      </c>
    </row>
    <row r="6131" spans="1:6" x14ac:dyDescent="0.25">
      <c r="A6131" t="s">
        <v>40</v>
      </c>
      <c r="B6131" t="s">
        <v>6</v>
      </c>
      <c r="C6131" t="s">
        <v>45</v>
      </c>
      <c r="D6131" s="1">
        <v>44512</v>
      </c>
      <c r="E6131" s="4">
        <v>952</v>
      </c>
      <c r="F6131">
        <v>42</v>
      </c>
    </row>
    <row r="6132" spans="1:6" x14ac:dyDescent="0.25">
      <c r="A6132" t="s">
        <v>54</v>
      </c>
      <c r="B6132" t="s">
        <v>9</v>
      </c>
      <c r="C6132" t="s">
        <v>14</v>
      </c>
      <c r="D6132" s="1">
        <v>44515</v>
      </c>
      <c r="E6132" s="4">
        <v>9240</v>
      </c>
      <c r="F6132">
        <v>1540</v>
      </c>
    </row>
    <row r="6133" spans="1:6" x14ac:dyDescent="0.25">
      <c r="A6133" t="s">
        <v>37</v>
      </c>
      <c r="B6133" t="s">
        <v>16</v>
      </c>
      <c r="C6133" t="s">
        <v>35</v>
      </c>
      <c r="D6133" s="1">
        <v>44515</v>
      </c>
      <c r="E6133" s="4">
        <v>6972</v>
      </c>
      <c r="F6133">
        <v>388</v>
      </c>
    </row>
    <row r="6134" spans="1:6" x14ac:dyDescent="0.25">
      <c r="A6134" t="s">
        <v>13</v>
      </c>
      <c r="B6134" t="s">
        <v>11</v>
      </c>
      <c r="C6134" t="s">
        <v>24</v>
      </c>
      <c r="D6134" s="1">
        <v>44515</v>
      </c>
      <c r="E6134" s="4">
        <v>4648</v>
      </c>
      <c r="F6134">
        <v>233</v>
      </c>
    </row>
    <row r="6135" spans="1:6" x14ac:dyDescent="0.25">
      <c r="A6135" t="s">
        <v>51</v>
      </c>
      <c r="B6135" t="s">
        <v>16</v>
      </c>
      <c r="C6135" t="s">
        <v>43</v>
      </c>
      <c r="D6135" s="1">
        <v>44515</v>
      </c>
      <c r="E6135" s="4">
        <v>4704</v>
      </c>
      <c r="F6135">
        <v>224</v>
      </c>
    </row>
    <row r="6136" spans="1:6" x14ac:dyDescent="0.25">
      <c r="A6136" t="s">
        <v>41</v>
      </c>
      <c r="B6136" t="s">
        <v>21</v>
      </c>
      <c r="C6136" t="s">
        <v>36</v>
      </c>
      <c r="D6136" s="1">
        <v>44515</v>
      </c>
      <c r="E6136" s="4">
        <v>3563</v>
      </c>
      <c r="F6136">
        <v>396</v>
      </c>
    </row>
    <row r="6137" spans="1:6" x14ac:dyDescent="0.25">
      <c r="A6137" t="s">
        <v>8</v>
      </c>
      <c r="B6137" t="s">
        <v>9</v>
      </c>
      <c r="C6137" t="s">
        <v>50</v>
      </c>
      <c r="D6137" s="1">
        <v>44515</v>
      </c>
      <c r="E6137" s="4">
        <v>5516</v>
      </c>
      <c r="F6137">
        <v>240</v>
      </c>
    </row>
    <row r="6138" spans="1:6" x14ac:dyDescent="0.25">
      <c r="A6138" t="s">
        <v>41</v>
      </c>
      <c r="B6138" t="s">
        <v>9</v>
      </c>
      <c r="C6138" t="s">
        <v>12</v>
      </c>
      <c r="D6138" s="1">
        <v>44515</v>
      </c>
      <c r="E6138" s="4">
        <v>4599</v>
      </c>
      <c r="F6138">
        <v>307</v>
      </c>
    </row>
    <row r="6139" spans="1:6" x14ac:dyDescent="0.25">
      <c r="A6139" t="s">
        <v>13</v>
      </c>
      <c r="B6139" t="s">
        <v>16</v>
      </c>
      <c r="C6139" t="s">
        <v>52</v>
      </c>
      <c r="D6139" s="1">
        <v>44515</v>
      </c>
      <c r="E6139" s="4">
        <v>3780</v>
      </c>
      <c r="F6139">
        <v>344</v>
      </c>
    </row>
    <row r="6140" spans="1:6" x14ac:dyDescent="0.25">
      <c r="A6140" t="s">
        <v>57</v>
      </c>
      <c r="B6140" t="s">
        <v>16</v>
      </c>
      <c r="C6140" t="s">
        <v>50</v>
      </c>
      <c r="D6140" s="1">
        <v>44515</v>
      </c>
      <c r="E6140" s="4">
        <v>5880</v>
      </c>
      <c r="F6140">
        <v>256</v>
      </c>
    </row>
    <row r="6141" spans="1:6" x14ac:dyDescent="0.25">
      <c r="A6141" t="s">
        <v>10</v>
      </c>
      <c r="B6141" t="s">
        <v>16</v>
      </c>
      <c r="C6141" t="s">
        <v>45</v>
      </c>
      <c r="D6141" s="1">
        <v>44515</v>
      </c>
      <c r="E6141" s="4">
        <v>6692</v>
      </c>
      <c r="F6141">
        <v>291</v>
      </c>
    </row>
    <row r="6142" spans="1:6" x14ac:dyDescent="0.25">
      <c r="A6142" t="s">
        <v>20</v>
      </c>
      <c r="B6142" t="s">
        <v>9</v>
      </c>
      <c r="C6142" t="s">
        <v>50</v>
      </c>
      <c r="D6142" s="1">
        <v>44515</v>
      </c>
      <c r="E6142" s="4">
        <v>5047</v>
      </c>
      <c r="F6142">
        <v>230</v>
      </c>
    </row>
    <row r="6143" spans="1:6" x14ac:dyDescent="0.25">
      <c r="A6143" t="s">
        <v>23</v>
      </c>
      <c r="B6143" t="s">
        <v>16</v>
      </c>
      <c r="C6143" t="s">
        <v>50</v>
      </c>
      <c r="D6143" s="1">
        <v>44515</v>
      </c>
      <c r="E6143" s="4">
        <v>7441</v>
      </c>
      <c r="F6143">
        <v>339</v>
      </c>
    </row>
    <row r="6144" spans="1:6" x14ac:dyDescent="0.25">
      <c r="A6144" t="s">
        <v>25</v>
      </c>
      <c r="B6144" t="s">
        <v>21</v>
      </c>
      <c r="C6144" t="s">
        <v>44</v>
      </c>
      <c r="D6144" s="1">
        <v>44515</v>
      </c>
      <c r="E6144" s="4">
        <v>1428</v>
      </c>
      <c r="F6144">
        <v>60</v>
      </c>
    </row>
    <row r="6145" spans="1:6" x14ac:dyDescent="0.25">
      <c r="A6145" t="s">
        <v>56</v>
      </c>
      <c r="B6145" t="s">
        <v>11</v>
      </c>
      <c r="C6145" t="s">
        <v>48</v>
      </c>
      <c r="D6145" s="1">
        <v>44515</v>
      </c>
      <c r="E6145" s="4">
        <v>9765</v>
      </c>
      <c r="F6145">
        <v>376</v>
      </c>
    </row>
    <row r="6146" spans="1:6" x14ac:dyDescent="0.25">
      <c r="A6146" t="s">
        <v>37</v>
      </c>
      <c r="B6146" t="s">
        <v>6</v>
      </c>
      <c r="C6146" t="s">
        <v>22</v>
      </c>
      <c r="D6146" s="1">
        <v>44515</v>
      </c>
      <c r="E6146" s="4">
        <v>4767</v>
      </c>
      <c r="F6146">
        <v>477</v>
      </c>
    </row>
    <row r="6147" spans="1:6" x14ac:dyDescent="0.25">
      <c r="A6147" t="s">
        <v>20</v>
      </c>
      <c r="B6147" t="s">
        <v>6</v>
      </c>
      <c r="C6147" t="s">
        <v>19</v>
      </c>
      <c r="D6147" s="1">
        <v>44515</v>
      </c>
      <c r="E6147" s="4">
        <v>1085</v>
      </c>
      <c r="F6147">
        <v>64</v>
      </c>
    </row>
    <row r="6148" spans="1:6" x14ac:dyDescent="0.25">
      <c r="A6148" t="s">
        <v>32</v>
      </c>
      <c r="B6148" t="s">
        <v>16</v>
      </c>
      <c r="C6148" t="s">
        <v>52</v>
      </c>
      <c r="D6148" s="1">
        <v>44515</v>
      </c>
      <c r="E6148" s="4">
        <v>9688</v>
      </c>
      <c r="F6148">
        <v>910</v>
      </c>
    </row>
    <row r="6149" spans="1:6" x14ac:dyDescent="0.25">
      <c r="A6149" t="s">
        <v>41</v>
      </c>
      <c r="B6149" t="s">
        <v>21</v>
      </c>
      <c r="C6149" t="s">
        <v>47</v>
      </c>
      <c r="D6149" s="1">
        <v>44515</v>
      </c>
      <c r="E6149" s="4">
        <v>1211</v>
      </c>
      <c r="F6149">
        <v>72</v>
      </c>
    </row>
    <row r="6150" spans="1:6" x14ac:dyDescent="0.25">
      <c r="A6150" t="s">
        <v>57</v>
      </c>
      <c r="B6150" t="s">
        <v>27</v>
      </c>
      <c r="C6150" t="s">
        <v>19</v>
      </c>
      <c r="D6150" s="1">
        <v>44515</v>
      </c>
      <c r="E6150" s="4">
        <v>5208</v>
      </c>
      <c r="F6150">
        <v>290</v>
      </c>
    </row>
    <row r="6151" spans="1:6" x14ac:dyDescent="0.25">
      <c r="A6151" t="s">
        <v>41</v>
      </c>
      <c r="B6151" t="s">
        <v>16</v>
      </c>
      <c r="C6151" t="s">
        <v>14</v>
      </c>
      <c r="D6151" s="1">
        <v>44515</v>
      </c>
      <c r="E6151" s="4">
        <v>1715</v>
      </c>
      <c r="F6151">
        <v>245</v>
      </c>
    </row>
    <row r="6152" spans="1:6" x14ac:dyDescent="0.25">
      <c r="A6152" t="s">
        <v>15</v>
      </c>
      <c r="B6152" t="s">
        <v>6</v>
      </c>
      <c r="C6152" t="s">
        <v>19</v>
      </c>
      <c r="D6152" s="1">
        <v>44515</v>
      </c>
      <c r="E6152" s="4">
        <v>8435</v>
      </c>
      <c r="F6152">
        <v>528</v>
      </c>
    </row>
    <row r="6153" spans="1:6" x14ac:dyDescent="0.25">
      <c r="A6153" t="s">
        <v>23</v>
      </c>
      <c r="B6153" t="s">
        <v>11</v>
      </c>
      <c r="C6153" t="s">
        <v>24</v>
      </c>
      <c r="D6153" s="1">
        <v>44515</v>
      </c>
      <c r="E6153" s="4">
        <v>3549</v>
      </c>
      <c r="F6153">
        <v>178</v>
      </c>
    </row>
    <row r="6154" spans="1:6" x14ac:dyDescent="0.25">
      <c r="A6154" t="s">
        <v>23</v>
      </c>
      <c r="B6154" t="s">
        <v>9</v>
      </c>
      <c r="C6154" t="s">
        <v>24</v>
      </c>
      <c r="D6154" s="1">
        <v>44515</v>
      </c>
      <c r="E6154" s="4">
        <v>7980</v>
      </c>
      <c r="F6154">
        <v>444</v>
      </c>
    </row>
    <row r="6155" spans="1:6" x14ac:dyDescent="0.25">
      <c r="A6155" t="s">
        <v>39</v>
      </c>
      <c r="B6155" t="s">
        <v>11</v>
      </c>
      <c r="C6155" t="s">
        <v>17</v>
      </c>
      <c r="D6155" s="1">
        <v>44515</v>
      </c>
      <c r="E6155" s="4">
        <v>5278</v>
      </c>
      <c r="F6155">
        <v>230</v>
      </c>
    </row>
    <row r="6156" spans="1:6" x14ac:dyDescent="0.25">
      <c r="A6156" t="s">
        <v>18</v>
      </c>
      <c r="B6156" t="s">
        <v>6</v>
      </c>
      <c r="C6156" t="s">
        <v>36</v>
      </c>
      <c r="D6156" s="1">
        <v>44515</v>
      </c>
      <c r="E6156" s="4">
        <v>12950</v>
      </c>
      <c r="F6156">
        <v>1610</v>
      </c>
    </row>
    <row r="6157" spans="1:6" x14ac:dyDescent="0.25">
      <c r="A6157" t="s">
        <v>49</v>
      </c>
      <c r="B6157" t="s">
        <v>9</v>
      </c>
      <c r="C6157" t="s">
        <v>30</v>
      </c>
      <c r="D6157" s="1">
        <v>44515</v>
      </c>
      <c r="E6157" s="4">
        <v>3612</v>
      </c>
      <c r="F6157">
        <v>201</v>
      </c>
    </row>
    <row r="6158" spans="1:6" x14ac:dyDescent="0.25">
      <c r="A6158" t="s">
        <v>13</v>
      </c>
      <c r="B6158" t="s">
        <v>16</v>
      </c>
      <c r="C6158" t="s">
        <v>17</v>
      </c>
      <c r="D6158" s="1">
        <v>44515</v>
      </c>
      <c r="E6158" s="4">
        <v>7511</v>
      </c>
      <c r="F6158">
        <v>342</v>
      </c>
    </row>
    <row r="6159" spans="1:6" x14ac:dyDescent="0.25">
      <c r="A6159" t="s">
        <v>40</v>
      </c>
      <c r="B6159" t="s">
        <v>6</v>
      </c>
      <c r="C6159" t="s">
        <v>28</v>
      </c>
      <c r="D6159" s="1">
        <v>44515</v>
      </c>
      <c r="E6159" s="4">
        <v>889</v>
      </c>
      <c r="F6159">
        <v>112</v>
      </c>
    </row>
    <row r="6160" spans="1:6" x14ac:dyDescent="0.25">
      <c r="A6160" t="s">
        <v>20</v>
      </c>
      <c r="B6160" t="s">
        <v>9</v>
      </c>
      <c r="C6160" t="s">
        <v>7</v>
      </c>
      <c r="D6160" s="1">
        <v>44515</v>
      </c>
      <c r="E6160" s="4">
        <v>9366</v>
      </c>
      <c r="F6160">
        <v>586</v>
      </c>
    </row>
    <row r="6161" spans="1:6" x14ac:dyDescent="0.25">
      <c r="A6161" t="s">
        <v>23</v>
      </c>
      <c r="B6161" t="s">
        <v>11</v>
      </c>
      <c r="C6161" t="s">
        <v>17</v>
      </c>
      <c r="D6161" s="1">
        <v>44515</v>
      </c>
      <c r="E6161" s="4">
        <v>12159</v>
      </c>
      <c r="F6161">
        <v>579</v>
      </c>
    </row>
    <row r="6162" spans="1:6" x14ac:dyDescent="0.25">
      <c r="A6162" t="s">
        <v>25</v>
      </c>
      <c r="B6162" t="s">
        <v>16</v>
      </c>
      <c r="C6162" t="s">
        <v>52</v>
      </c>
      <c r="D6162" s="1">
        <v>44515</v>
      </c>
      <c r="E6162" s="4">
        <v>1302</v>
      </c>
      <c r="F6162">
        <v>109</v>
      </c>
    </row>
    <row r="6163" spans="1:6" x14ac:dyDescent="0.25">
      <c r="A6163" t="s">
        <v>8</v>
      </c>
      <c r="B6163" t="s">
        <v>21</v>
      </c>
      <c r="C6163" t="s">
        <v>43</v>
      </c>
      <c r="D6163" s="1">
        <v>44515</v>
      </c>
      <c r="E6163" s="4">
        <v>2254</v>
      </c>
      <c r="F6163">
        <v>108</v>
      </c>
    </row>
    <row r="6164" spans="1:6" x14ac:dyDescent="0.25">
      <c r="A6164" t="s">
        <v>15</v>
      </c>
      <c r="B6164" t="s">
        <v>21</v>
      </c>
      <c r="C6164" t="s">
        <v>30</v>
      </c>
      <c r="D6164" s="1">
        <v>44515</v>
      </c>
      <c r="E6164" s="4">
        <v>1540</v>
      </c>
      <c r="F6164">
        <v>86</v>
      </c>
    </row>
    <row r="6165" spans="1:6" x14ac:dyDescent="0.25">
      <c r="A6165" t="s">
        <v>33</v>
      </c>
      <c r="B6165" t="s">
        <v>6</v>
      </c>
      <c r="C6165" t="s">
        <v>43</v>
      </c>
      <c r="D6165" s="1">
        <v>44515</v>
      </c>
      <c r="E6165" s="4">
        <v>7868</v>
      </c>
      <c r="F6165">
        <v>375</v>
      </c>
    </row>
    <row r="6166" spans="1:6" x14ac:dyDescent="0.25">
      <c r="A6166" t="s">
        <v>15</v>
      </c>
      <c r="B6166" t="s">
        <v>6</v>
      </c>
      <c r="C6166" t="s">
        <v>26</v>
      </c>
      <c r="D6166" s="1">
        <v>44515</v>
      </c>
      <c r="E6166" s="4">
        <v>3689</v>
      </c>
      <c r="F6166">
        <v>308</v>
      </c>
    </row>
    <row r="6167" spans="1:6" x14ac:dyDescent="0.25">
      <c r="A6167" t="s">
        <v>13</v>
      </c>
      <c r="B6167" t="s">
        <v>9</v>
      </c>
      <c r="C6167" t="s">
        <v>45</v>
      </c>
      <c r="D6167" s="1">
        <v>44515</v>
      </c>
      <c r="E6167" s="4">
        <v>8540</v>
      </c>
      <c r="F6167">
        <v>372</v>
      </c>
    </row>
    <row r="6168" spans="1:6" x14ac:dyDescent="0.25">
      <c r="A6168" t="s">
        <v>29</v>
      </c>
      <c r="B6168" t="s">
        <v>21</v>
      </c>
      <c r="C6168" t="s">
        <v>52</v>
      </c>
      <c r="D6168" s="1">
        <v>44515</v>
      </c>
      <c r="E6168" s="4">
        <v>1589</v>
      </c>
      <c r="F6168">
        <v>133</v>
      </c>
    </row>
    <row r="6169" spans="1:6" x14ac:dyDescent="0.25">
      <c r="A6169" t="s">
        <v>8</v>
      </c>
      <c r="B6169" t="s">
        <v>11</v>
      </c>
      <c r="C6169" t="s">
        <v>42</v>
      </c>
      <c r="D6169" s="1">
        <v>44515</v>
      </c>
      <c r="E6169" s="4">
        <v>6468</v>
      </c>
      <c r="F6169">
        <v>432</v>
      </c>
    </row>
    <row r="6170" spans="1:6" x14ac:dyDescent="0.25">
      <c r="A6170" t="s">
        <v>51</v>
      </c>
      <c r="B6170" t="s">
        <v>16</v>
      </c>
      <c r="C6170" t="s">
        <v>38</v>
      </c>
      <c r="D6170" s="1">
        <v>44515</v>
      </c>
      <c r="E6170" s="4">
        <v>9562</v>
      </c>
      <c r="F6170">
        <v>383</v>
      </c>
    </row>
    <row r="6171" spans="1:6" x14ac:dyDescent="0.25">
      <c r="A6171" t="s">
        <v>10</v>
      </c>
      <c r="B6171" t="s">
        <v>21</v>
      </c>
      <c r="C6171" t="s">
        <v>48</v>
      </c>
      <c r="D6171" s="1">
        <v>44515</v>
      </c>
      <c r="E6171" s="4">
        <v>11704</v>
      </c>
      <c r="F6171">
        <v>434</v>
      </c>
    </row>
    <row r="6172" spans="1:6" x14ac:dyDescent="0.25">
      <c r="A6172" t="s">
        <v>29</v>
      </c>
      <c r="B6172" t="s">
        <v>9</v>
      </c>
      <c r="C6172" t="s">
        <v>42</v>
      </c>
      <c r="D6172" s="1">
        <v>44515</v>
      </c>
      <c r="E6172" s="4">
        <v>11347</v>
      </c>
      <c r="F6172">
        <v>840</v>
      </c>
    </row>
    <row r="6173" spans="1:6" x14ac:dyDescent="0.25">
      <c r="A6173" t="s">
        <v>20</v>
      </c>
      <c r="B6173" t="s">
        <v>9</v>
      </c>
      <c r="C6173" t="s">
        <v>24</v>
      </c>
      <c r="D6173" s="1">
        <v>44515</v>
      </c>
      <c r="E6173" s="4">
        <v>9184</v>
      </c>
      <c r="F6173">
        <v>484</v>
      </c>
    </row>
    <row r="6174" spans="1:6" x14ac:dyDescent="0.25">
      <c r="A6174" t="s">
        <v>37</v>
      </c>
      <c r="B6174" t="s">
        <v>16</v>
      </c>
      <c r="C6174" t="s">
        <v>48</v>
      </c>
      <c r="D6174" s="1">
        <v>44515</v>
      </c>
      <c r="E6174" s="4">
        <v>8435</v>
      </c>
      <c r="F6174">
        <v>313</v>
      </c>
    </row>
    <row r="6175" spans="1:6" x14ac:dyDescent="0.25">
      <c r="A6175" t="s">
        <v>8</v>
      </c>
      <c r="B6175" t="s">
        <v>6</v>
      </c>
      <c r="C6175" t="s">
        <v>42</v>
      </c>
      <c r="D6175" s="1">
        <v>44515</v>
      </c>
      <c r="E6175" s="4">
        <v>6993</v>
      </c>
      <c r="F6175">
        <v>500</v>
      </c>
    </row>
    <row r="6176" spans="1:6" x14ac:dyDescent="0.25">
      <c r="A6176" t="s">
        <v>13</v>
      </c>
      <c r="B6176" t="s">
        <v>6</v>
      </c>
      <c r="C6176" t="s">
        <v>42</v>
      </c>
      <c r="D6176" s="1">
        <v>44515</v>
      </c>
      <c r="E6176" s="4">
        <v>952</v>
      </c>
      <c r="F6176">
        <v>64</v>
      </c>
    </row>
    <row r="6177" spans="1:6" x14ac:dyDescent="0.25">
      <c r="A6177" t="s">
        <v>10</v>
      </c>
      <c r="B6177" t="s">
        <v>27</v>
      </c>
      <c r="C6177" t="s">
        <v>45</v>
      </c>
      <c r="D6177" s="1">
        <v>44515</v>
      </c>
      <c r="E6177" s="4">
        <v>7343</v>
      </c>
      <c r="F6177">
        <v>334</v>
      </c>
    </row>
    <row r="6178" spans="1:6" x14ac:dyDescent="0.25">
      <c r="A6178" t="s">
        <v>53</v>
      </c>
      <c r="B6178" t="s">
        <v>16</v>
      </c>
      <c r="C6178" t="s">
        <v>31</v>
      </c>
      <c r="D6178" s="1">
        <v>44515</v>
      </c>
      <c r="E6178" s="4">
        <v>13013</v>
      </c>
      <c r="F6178">
        <v>980</v>
      </c>
    </row>
    <row r="6179" spans="1:6" x14ac:dyDescent="0.25">
      <c r="A6179" t="s">
        <v>20</v>
      </c>
      <c r="B6179" t="s">
        <v>27</v>
      </c>
      <c r="C6179" t="s">
        <v>43</v>
      </c>
      <c r="D6179" s="1">
        <v>44515</v>
      </c>
      <c r="E6179" s="4">
        <v>4340</v>
      </c>
      <c r="F6179">
        <v>207</v>
      </c>
    </row>
    <row r="6180" spans="1:6" x14ac:dyDescent="0.25">
      <c r="A6180" t="s">
        <v>54</v>
      </c>
      <c r="B6180" t="s">
        <v>16</v>
      </c>
      <c r="C6180" t="s">
        <v>12</v>
      </c>
      <c r="D6180" s="1">
        <v>44515</v>
      </c>
      <c r="E6180" s="4">
        <v>5565</v>
      </c>
      <c r="F6180">
        <v>371</v>
      </c>
    </row>
    <row r="6181" spans="1:6" x14ac:dyDescent="0.25">
      <c r="A6181" t="s">
        <v>18</v>
      </c>
      <c r="B6181" t="s">
        <v>9</v>
      </c>
      <c r="C6181" t="s">
        <v>31</v>
      </c>
      <c r="D6181" s="1">
        <v>44515</v>
      </c>
      <c r="E6181" s="4">
        <v>882</v>
      </c>
      <c r="F6181">
        <v>74</v>
      </c>
    </row>
    <row r="6182" spans="1:6" x14ac:dyDescent="0.25">
      <c r="A6182" t="s">
        <v>49</v>
      </c>
      <c r="B6182" t="s">
        <v>16</v>
      </c>
      <c r="C6182" t="s">
        <v>36</v>
      </c>
      <c r="D6182" s="1">
        <v>44515</v>
      </c>
      <c r="E6182" s="4">
        <v>700</v>
      </c>
      <c r="F6182">
        <v>78</v>
      </c>
    </row>
    <row r="6183" spans="1:6" x14ac:dyDescent="0.25">
      <c r="A6183" t="s">
        <v>54</v>
      </c>
      <c r="B6183" t="s">
        <v>16</v>
      </c>
      <c r="C6183" t="s">
        <v>52</v>
      </c>
      <c r="D6183" s="1">
        <v>44515</v>
      </c>
      <c r="E6183" s="4">
        <v>6433</v>
      </c>
      <c r="F6183">
        <v>644</v>
      </c>
    </row>
    <row r="6184" spans="1:6" x14ac:dyDescent="0.25">
      <c r="A6184" t="s">
        <v>54</v>
      </c>
      <c r="B6184" t="s">
        <v>6</v>
      </c>
      <c r="C6184" t="s">
        <v>12</v>
      </c>
      <c r="D6184" s="1">
        <v>44515</v>
      </c>
      <c r="E6184" s="4">
        <v>2856</v>
      </c>
      <c r="F6184">
        <v>191</v>
      </c>
    </row>
    <row r="6185" spans="1:6" x14ac:dyDescent="0.25">
      <c r="A6185" t="s">
        <v>13</v>
      </c>
      <c r="B6185" t="s">
        <v>16</v>
      </c>
      <c r="C6185" t="s">
        <v>22</v>
      </c>
      <c r="D6185" s="1">
        <v>44515</v>
      </c>
      <c r="E6185" s="4">
        <v>301</v>
      </c>
      <c r="F6185">
        <v>38</v>
      </c>
    </row>
    <row r="6186" spans="1:6" x14ac:dyDescent="0.25">
      <c r="A6186" t="s">
        <v>56</v>
      </c>
      <c r="B6186" t="s">
        <v>9</v>
      </c>
      <c r="C6186" t="s">
        <v>38</v>
      </c>
      <c r="D6186" s="1">
        <v>44515</v>
      </c>
      <c r="E6186" s="4">
        <v>8372</v>
      </c>
      <c r="F6186">
        <v>335</v>
      </c>
    </row>
    <row r="6187" spans="1:6" x14ac:dyDescent="0.25">
      <c r="A6187" t="s">
        <v>29</v>
      </c>
      <c r="B6187" t="s">
        <v>16</v>
      </c>
      <c r="C6187" t="s">
        <v>42</v>
      </c>
      <c r="D6187" s="1">
        <v>44515</v>
      </c>
      <c r="E6187" s="4">
        <v>5229</v>
      </c>
      <c r="F6187">
        <v>349</v>
      </c>
    </row>
    <row r="6188" spans="1:6" x14ac:dyDescent="0.25">
      <c r="A6188" t="s">
        <v>23</v>
      </c>
      <c r="B6188" t="s">
        <v>11</v>
      </c>
      <c r="C6188" t="s">
        <v>50</v>
      </c>
      <c r="D6188" s="1">
        <v>44515</v>
      </c>
      <c r="E6188" s="4">
        <v>12257</v>
      </c>
      <c r="F6188">
        <v>558</v>
      </c>
    </row>
    <row r="6189" spans="1:6" x14ac:dyDescent="0.25">
      <c r="A6189" t="s">
        <v>39</v>
      </c>
      <c r="B6189" t="s">
        <v>27</v>
      </c>
      <c r="C6189" t="s">
        <v>14</v>
      </c>
      <c r="D6189" s="1">
        <v>44515</v>
      </c>
      <c r="E6189" s="4">
        <v>1932</v>
      </c>
      <c r="F6189">
        <v>322</v>
      </c>
    </row>
    <row r="6190" spans="1:6" x14ac:dyDescent="0.25">
      <c r="A6190" t="s">
        <v>8</v>
      </c>
      <c r="B6190" t="s">
        <v>27</v>
      </c>
      <c r="C6190" t="s">
        <v>45</v>
      </c>
      <c r="D6190" s="1">
        <v>44515</v>
      </c>
      <c r="E6190" s="4">
        <v>1561</v>
      </c>
      <c r="F6190">
        <v>68</v>
      </c>
    </row>
    <row r="6191" spans="1:6" x14ac:dyDescent="0.25">
      <c r="A6191" t="s">
        <v>39</v>
      </c>
      <c r="B6191" t="s">
        <v>27</v>
      </c>
      <c r="C6191" t="s">
        <v>52</v>
      </c>
      <c r="D6191" s="1">
        <v>44515</v>
      </c>
      <c r="E6191" s="4">
        <v>2884</v>
      </c>
      <c r="F6191">
        <v>241</v>
      </c>
    </row>
    <row r="6192" spans="1:6" x14ac:dyDescent="0.25">
      <c r="A6192" t="s">
        <v>51</v>
      </c>
      <c r="B6192" t="s">
        <v>9</v>
      </c>
      <c r="C6192" t="s">
        <v>14</v>
      </c>
      <c r="D6192" s="1">
        <v>44515</v>
      </c>
      <c r="E6192" s="4">
        <v>11494</v>
      </c>
      <c r="F6192">
        <v>1890</v>
      </c>
    </row>
    <row r="6193" spans="1:6" x14ac:dyDescent="0.25">
      <c r="A6193" t="s">
        <v>15</v>
      </c>
      <c r="B6193" t="s">
        <v>21</v>
      </c>
      <c r="C6193" t="s">
        <v>50</v>
      </c>
      <c r="D6193" s="1">
        <v>44515</v>
      </c>
      <c r="E6193" s="4">
        <v>8400</v>
      </c>
      <c r="F6193">
        <v>350</v>
      </c>
    </row>
    <row r="6194" spans="1:6" x14ac:dyDescent="0.25">
      <c r="A6194" t="s">
        <v>49</v>
      </c>
      <c r="B6194" t="s">
        <v>9</v>
      </c>
      <c r="C6194" t="s">
        <v>26</v>
      </c>
      <c r="D6194" s="1">
        <v>44515</v>
      </c>
      <c r="E6194" s="4">
        <v>9737</v>
      </c>
      <c r="F6194">
        <v>770</v>
      </c>
    </row>
    <row r="6195" spans="1:6" x14ac:dyDescent="0.25">
      <c r="A6195" t="s">
        <v>53</v>
      </c>
      <c r="B6195" t="s">
        <v>6</v>
      </c>
      <c r="C6195" t="s">
        <v>12</v>
      </c>
      <c r="D6195" s="1">
        <v>44515</v>
      </c>
      <c r="E6195" s="4">
        <v>2184</v>
      </c>
      <c r="F6195">
        <v>146</v>
      </c>
    </row>
    <row r="6196" spans="1:6" x14ac:dyDescent="0.25">
      <c r="A6196" t="s">
        <v>13</v>
      </c>
      <c r="B6196" t="s">
        <v>11</v>
      </c>
      <c r="C6196" t="s">
        <v>43</v>
      </c>
      <c r="D6196" s="1">
        <v>44515</v>
      </c>
      <c r="E6196" s="4">
        <v>13195</v>
      </c>
      <c r="F6196">
        <v>600</v>
      </c>
    </row>
    <row r="6197" spans="1:6" x14ac:dyDescent="0.25">
      <c r="A6197" t="s">
        <v>37</v>
      </c>
      <c r="B6197" t="s">
        <v>27</v>
      </c>
      <c r="C6197" t="s">
        <v>35</v>
      </c>
      <c r="D6197" s="1">
        <v>44515</v>
      </c>
      <c r="E6197" s="4">
        <v>1778</v>
      </c>
      <c r="F6197">
        <v>99</v>
      </c>
    </row>
    <row r="6198" spans="1:6" x14ac:dyDescent="0.25">
      <c r="A6198" t="s">
        <v>46</v>
      </c>
      <c r="B6198" t="s">
        <v>11</v>
      </c>
      <c r="C6198" t="s">
        <v>52</v>
      </c>
      <c r="D6198" s="1">
        <v>44515</v>
      </c>
      <c r="E6198" s="4">
        <v>2044</v>
      </c>
      <c r="F6198">
        <v>205</v>
      </c>
    </row>
    <row r="6199" spans="1:6" x14ac:dyDescent="0.25">
      <c r="A6199" t="s">
        <v>15</v>
      </c>
      <c r="B6199" t="s">
        <v>9</v>
      </c>
      <c r="C6199" t="s">
        <v>42</v>
      </c>
      <c r="D6199" s="1">
        <v>44515</v>
      </c>
      <c r="E6199" s="4">
        <v>2835</v>
      </c>
      <c r="F6199">
        <v>203</v>
      </c>
    </row>
    <row r="6200" spans="1:6" x14ac:dyDescent="0.25">
      <c r="A6200" t="s">
        <v>40</v>
      </c>
      <c r="B6200" t="s">
        <v>11</v>
      </c>
      <c r="C6200" t="s">
        <v>17</v>
      </c>
      <c r="D6200" s="1">
        <v>44515</v>
      </c>
      <c r="E6200" s="4">
        <v>154</v>
      </c>
      <c r="F6200">
        <v>7</v>
      </c>
    </row>
    <row r="6201" spans="1:6" x14ac:dyDescent="0.25">
      <c r="A6201" t="s">
        <v>34</v>
      </c>
      <c r="B6201" t="s">
        <v>11</v>
      </c>
      <c r="C6201" t="s">
        <v>7</v>
      </c>
      <c r="D6201" s="1">
        <v>44515</v>
      </c>
      <c r="E6201" s="4">
        <v>3346</v>
      </c>
      <c r="F6201">
        <v>210</v>
      </c>
    </row>
    <row r="6202" spans="1:6" x14ac:dyDescent="0.25">
      <c r="A6202" t="s">
        <v>13</v>
      </c>
      <c r="B6202" t="s">
        <v>11</v>
      </c>
      <c r="C6202" t="s">
        <v>48</v>
      </c>
      <c r="D6202" s="1">
        <v>44515</v>
      </c>
      <c r="E6202" s="4">
        <v>6188</v>
      </c>
      <c r="F6202">
        <v>248</v>
      </c>
    </row>
    <row r="6203" spans="1:6" x14ac:dyDescent="0.25">
      <c r="A6203" t="s">
        <v>34</v>
      </c>
      <c r="B6203" t="s">
        <v>21</v>
      </c>
      <c r="C6203" t="s">
        <v>24</v>
      </c>
      <c r="D6203" s="1">
        <v>44515</v>
      </c>
      <c r="E6203" s="4">
        <v>6209</v>
      </c>
      <c r="F6203">
        <v>311</v>
      </c>
    </row>
    <row r="6204" spans="1:6" x14ac:dyDescent="0.25">
      <c r="A6204" t="s">
        <v>39</v>
      </c>
      <c r="B6204" t="s">
        <v>6</v>
      </c>
      <c r="C6204" t="s">
        <v>26</v>
      </c>
      <c r="D6204" s="1">
        <v>44515</v>
      </c>
      <c r="E6204" s="4">
        <v>17255</v>
      </c>
      <c r="F6204">
        <v>1470</v>
      </c>
    </row>
    <row r="6205" spans="1:6" x14ac:dyDescent="0.25">
      <c r="A6205" t="s">
        <v>5</v>
      </c>
      <c r="B6205" t="s">
        <v>16</v>
      </c>
      <c r="C6205" t="s">
        <v>17</v>
      </c>
      <c r="D6205" s="1">
        <v>44515</v>
      </c>
      <c r="E6205" s="4">
        <v>4676</v>
      </c>
      <c r="F6205">
        <v>204</v>
      </c>
    </row>
    <row r="6206" spans="1:6" x14ac:dyDescent="0.25">
      <c r="A6206" t="s">
        <v>51</v>
      </c>
      <c r="B6206" t="s">
        <v>16</v>
      </c>
      <c r="C6206" t="s">
        <v>28</v>
      </c>
      <c r="D6206" s="1">
        <v>44515</v>
      </c>
      <c r="E6206" s="4">
        <v>1211</v>
      </c>
      <c r="F6206">
        <v>152</v>
      </c>
    </row>
    <row r="6207" spans="1:6" x14ac:dyDescent="0.25">
      <c r="A6207" t="s">
        <v>39</v>
      </c>
      <c r="B6207" t="s">
        <v>16</v>
      </c>
      <c r="C6207" t="s">
        <v>48</v>
      </c>
      <c r="D6207" s="1">
        <v>44515</v>
      </c>
      <c r="E6207" s="4">
        <v>7749</v>
      </c>
      <c r="F6207">
        <v>310</v>
      </c>
    </row>
    <row r="6208" spans="1:6" x14ac:dyDescent="0.25">
      <c r="A6208" t="s">
        <v>51</v>
      </c>
      <c r="B6208" t="s">
        <v>6</v>
      </c>
      <c r="C6208" t="s">
        <v>12</v>
      </c>
      <c r="D6208" s="1">
        <v>44515</v>
      </c>
      <c r="E6208" s="4">
        <v>7168</v>
      </c>
      <c r="F6208">
        <v>448</v>
      </c>
    </row>
    <row r="6209" spans="1:6" x14ac:dyDescent="0.25">
      <c r="A6209" t="s">
        <v>33</v>
      </c>
      <c r="B6209" t="s">
        <v>9</v>
      </c>
      <c r="C6209" t="s">
        <v>30</v>
      </c>
      <c r="D6209" s="1">
        <v>44515</v>
      </c>
      <c r="E6209" s="4">
        <v>14700</v>
      </c>
      <c r="F6209">
        <v>770</v>
      </c>
    </row>
    <row r="6210" spans="1:6" x14ac:dyDescent="0.25">
      <c r="A6210" t="s">
        <v>53</v>
      </c>
      <c r="B6210" t="s">
        <v>11</v>
      </c>
      <c r="C6210" t="s">
        <v>17</v>
      </c>
      <c r="D6210" s="1">
        <v>44516</v>
      </c>
      <c r="E6210" s="4">
        <v>6951</v>
      </c>
      <c r="F6210">
        <v>331</v>
      </c>
    </row>
    <row r="6211" spans="1:6" x14ac:dyDescent="0.25">
      <c r="A6211" t="s">
        <v>41</v>
      </c>
      <c r="B6211" t="s">
        <v>9</v>
      </c>
      <c r="C6211" t="s">
        <v>38</v>
      </c>
      <c r="D6211" s="1">
        <v>44516</v>
      </c>
      <c r="E6211" s="4">
        <v>4718</v>
      </c>
      <c r="F6211">
        <v>182</v>
      </c>
    </row>
    <row r="6212" spans="1:6" x14ac:dyDescent="0.25">
      <c r="A6212" t="s">
        <v>55</v>
      </c>
      <c r="B6212" t="s">
        <v>9</v>
      </c>
      <c r="C6212" t="s">
        <v>19</v>
      </c>
      <c r="D6212" s="1">
        <v>44516</v>
      </c>
      <c r="E6212" s="4">
        <v>203</v>
      </c>
      <c r="F6212">
        <v>13</v>
      </c>
    </row>
    <row r="6213" spans="1:6" x14ac:dyDescent="0.25">
      <c r="A6213" t="s">
        <v>56</v>
      </c>
      <c r="B6213" t="s">
        <v>21</v>
      </c>
      <c r="C6213" t="s">
        <v>17</v>
      </c>
      <c r="D6213" s="1">
        <v>44516</v>
      </c>
      <c r="E6213" s="4">
        <v>7798</v>
      </c>
      <c r="F6213">
        <v>355</v>
      </c>
    </row>
    <row r="6214" spans="1:6" x14ac:dyDescent="0.25">
      <c r="A6214" t="s">
        <v>15</v>
      </c>
      <c r="B6214" t="s">
        <v>21</v>
      </c>
      <c r="C6214" t="s">
        <v>47</v>
      </c>
      <c r="D6214" s="1">
        <v>44516</v>
      </c>
      <c r="E6214" s="4">
        <v>4263</v>
      </c>
      <c r="F6214">
        <v>267</v>
      </c>
    </row>
    <row r="6215" spans="1:6" x14ac:dyDescent="0.25">
      <c r="A6215" t="s">
        <v>13</v>
      </c>
      <c r="B6215" t="s">
        <v>16</v>
      </c>
      <c r="C6215" t="s">
        <v>7</v>
      </c>
      <c r="D6215" s="1">
        <v>44516</v>
      </c>
      <c r="E6215" s="4">
        <v>4074</v>
      </c>
      <c r="F6215">
        <v>255</v>
      </c>
    </row>
    <row r="6216" spans="1:6" x14ac:dyDescent="0.25">
      <c r="A6216" t="s">
        <v>10</v>
      </c>
      <c r="B6216" t="s">
        <v>9</v>
      </c>
      <c r="C6216" t="s">
        <v>42</v>
      </c>
      <c r="D6216" s="1">
        <v>44516</v>
      </c>
      <c r="E6216" s="4">
        <v>469</v>
      </c>
      <c r="F6216">
        <v>32</v>
      </c>
    </row>
    <row r="6217" spans="1:6" x14ac:dyDescent="0.25">
      <c r="A6217" t="s">
        <v>51</v>
      </c>
      <c r="B6217" t="s">
        <v>9</v>
      </c>
      <c r="C6217" t="s">
        <v>36</v>
      </c>
      <c r="D6217" s="1">
        <v>44516</v>
      </c>
      <c r="E6217" s="4">
        <v>2128</v>
      </c>
      <c r="F6217">
        <v>266</v>
      </c>
    </row>
    <row r="6218" spans="1:6" x14ac:dyDescent="0.25">
      <c r="A6218" t="s">
        <v>34</v>
      </c>
      <c r="B6218" t="s">
        <v>27</v>
      </c>
      <c r="C6218" t="s">
        <v>28</v>
      </c>
      <c r="D6218" s="1">
        <v>44516</v>
      </c>
      <c r="E6218" s="4">
        <v>6636</v>
      </c>
      <c r="F6218">
        <v>1120</v>
      </c>
    </row>
    <row r="6219" spans="1:6" x14ac:dyDescent="0.25">
      <c r="A6219" t="s">
        <v>53</v>
      </c>
      <c r="B6219" t="s">
        <v>9</v>
      </c>
      <c r="C6219" t="s">
        <v>30</v>
      </c>
      <c r="D6219" s="1">
        <v>44516</v>
      </c>
      <c r="E6219" s="4">
        <v>126</v>
      </c>
      <c r="F6219">
        <v>7</v>
      </c>
    </row>
    <row r="6220" spans="1:6" x14ac:dyDescent="0.25">
      <c r="A6220" t="s">
        <v>51</v>
      </c>
      <c r="B6220" t="s">
        <v>21</v>
      </c>
      <c r="C6220" t="s">
        <v>44</v>
      </c>
      <c r="D6220" s="1">
        <v>44516</v>
      </c>
      <c r="E6220" s="4">
        <v>6643</v>
      </c>
      <c r="F6220">
        <v>289</v>
      </c>
    </row>
    <row r="6221" spans="1:6" x14ac:dyDescent="0.25">
      <c r="A6221" t="s">
        <v>25</v>
      </c>
      <c r="B6221" t="s">
        <v>9</v>
      </c>
      <c r="C6221" t="s">
        <v>35</v>
      </c>
      <c r="D6221" s="1">
        <v>44516</v>
      </c>
      <c r="E6221" s="4">
        <v>4081</v>
      </c>
      <c r="F6221">
        <v>241</v>
      </c>
    </row>
    <row r="6222" spans="1:6" x14ac:dyDescent="0.25">
      <c r="A6222" t="s">
        <v>39</v>
      </c>
      <c r="B6222" t="s">
        <v>21</v>
      </c>
      <c r="C6222" t="s">
        <v>26</v>
      </c>
      <c r="D6222" s="1">
        <v>44516</v>
      </c>
      <c r="E6222" s="4">
        <v>2744</v>
      </c>
      <c r="F6222">
        <v>229</v>
      </c>
    </row>
    <row r="6223" spans="1:6" x14ac:dyDescent="0.25">
      <c r="A6223" t="s">
        <v>54</v>
      </c>
      <c r="B6223" t="s">
        <v>21</v>
      </c>
      <c r="C6223" t="s">
        <v>35</v>
      </c>
      <c r="D6223" s="1">
        <v>44516</v>
      </c>
      <c r="E6223" s="4">
        <v>4788</v>
      </c>
      <c r="F6223">
        <v>252</v>
      </c>
    </row>
    <row r="6224" spans="1:6" x14ac:dyDescent="0.25">
      <c r="A6224" t="s">
        <v>8</v>
      </c>
      <c r="B6224" t="s">
        <v>11</v>
      </c>
      <c r="C6224" t="s">
        <v>47</v>
      </c>
      <c r="D6224" s="1">
        <v>44516</v>
      </c>
      <c r="E6224" s="4">
        <v>763</v>
      </c>
      <c r="F6224">
        <v>45</v>
      </c>
    </row>
    <row r="6225" spans="1:6" x14ac:dyDescent="0.25">
      <c r="A6225" t="s">
        <v>51</v>
      </c>
      <c r="B6225" t="s">
        <v>9</v>
      </c>
      <c r="C6225" t="s">
        <v>22</v>
      </c>
      <c r="D6225" s="1">
        <v>44516</v>
      </c>
      <c r="E6225" s="4">
        <v>6531</v>
      </c>
      <c r="F6225">
        <v>700</v>
      </c>
    </row>
    <row r="6226" spans="1:6" x14ac:dyDescent="0.25">
      <c r="A6226" t="s">
        <v>46</v>
      </c>
      <c r="B6226" t="s">
        <v>21</v>
      </c>
      <c r="C6226" t="s">
        <v>48</v>
      </c>
      <c r="D6226" s="1">
        <v>44516</v>
      </c>
      <c r="E6226" s="4">
        <v>2891</v>
      </c>
      <c r="F6226">
        <v>116</v>
      </c>
    </row>
    <row r="6227" spans="1:6" x14ac:dyDescent="0.25">
      <c r="A6227" t="s">
        <v>34</v>
      </c>
      <c r="B6227" t="s">
        <v>6</v>
      </c>
      <c r="C6227" t="s">
        <v>24</v>
      </c>
      <c r="D6227" s="1">
        <v>44516</v>
      </c>
      <c r="E6227" s="4">
        <v>1666</v>
      </c>
      <c r="F6227">
        <v>84</v>
      </c>
    </row>
    <row r="6228" spans="1:6" x14ac:dyDescent="0.25">
      <c r="A6228" t="s">
        <v>55</v>
      </c>
      <c r="B6228" t="s">
        <v>16</v>
      </c>
      <c r="C6228" t="s">
        <v>24</v>
      </c>
      <c r="D6228" s="1">
        <v>44516</v>
      </c>
      <c r="E6228" s="4">
        <v>3395</v>
      </c>
      <c r="F6228">
        <v>170</v>
      </c>
    </row>
    <row r="6229" spans="1:6" x14ac:dyDescent="0.25">
      <c r="A6229" t="s">
        <v>23</v>
      </c>
      <c r="B6229" t="s">
        <v>11</v>
      </c>
      <c r="C6229" t="s">
        <v>45</v>
      </c>
      <c r="D6229" s="1">
        <v>44516</v>
      </c>
      <c r="E6229" s="4">
        <v>12257</v>
      </c>
      <c r="F6229">
        <v>533</v>
      </c>
    </row>
    <row r="6230" spans="1:6" x14ac:dyDescent="0.25">
      <c r="A6230" t="s">
        <v>41</v>
      </c>
      <c r="B6230" t="s">
        <v>27</v>
      </c>
      <c r="C6230" t="s">
        <v>12</v>
      </c>
      <c r="D6230" s="1">
        <v>44516</v>
      </c>
      <c r="E6230" s="4">
        <v>5453</v>
      </c>
      <c r="F6230">
        <v>321</v>
      </c>
    </row>
    <row r="6231" spans="1:6" x14ac:dyDescent="0.25">
      <c r="A6231" t="s">
        <v>25</v>
      </c>
      <c r="B6231" t="s">
        <v>21</v>
      </c>
      <c r="C6231" t="s">
        <v>47</v>
      </c>
      <c r="D6231" s="1">
        <v>44516</v>
      </c>
      <c r="E6231" s="4">
        <v>4074</v>
      </c>
      <c r="F6231">
        <v>240</v>
      </c>
    </row>
    <row r="6232" spans="1:6" x14ac:dyDescent="0.25">
      <c r="A6232" t="s">
        <v>46</v>
      </c>
      <c r="B6232" t="s">
        <v>16</v>
      </c>
      <c r="C6232" t="s">
        <v>36</v>
      </c>
      <c r="D6232" s="1">
        <v>44516</v>
      </c>
      <c r="E6232" s="4">
        <v>6895</v>
      </c>
      <c r="F6232">
        <v>980</v>
      </c>
    </row>
    <row r="6233" spans="1:6" x14ac:dyDescent="0.25">
      <c r="A6233" t="s">
        <v>34</v>
      </c>
      <c r="B6233" t="s">
        <v>21</v>
      </c>
      <c r="C6233" t="s">
        <v>47</v>
      </c>
      <c r="D6233" s="1">
        <v>44516</v>
      </c>
      <c r="E6233" s="4">
        <v>3605</v>
      </c>
      <c r="F6233">
        <v>213</v>
      </c>
    </row>
    <row r="6234" spans="1:6" x14ac:dyDescent="0.25">
      <c r="A6234" t="s">
        <v>40</v>
      </c>
      <c r="B6234" t="s">
        <v>6</v>
      </c>
      <c r="C6234" t="s">
        <v>24</v>
      </c>
      <c r="D6234" s="1">
        <v>44516</v>
      </c>
      <c r="E6234" s="4">
        <v>3213</v>
      </c>
      <c r="F6234">
        <v>170</v>
      </c>
    </row>
    <row r="6235" spans="1:6" x14ac:dyDescent="0.25">
      <c r="A6235" t="s">
        <v>13</v>
      </c>
      <c r="B6235" t="s">
        <v>11</v>
      </c>
      <c r="C6235" t="s">
        <v>45</v>
      </c>
      <c r="D6235" s="1">
        <v>44516</v>
      </c>
      <c r="E6235" s="4">
        <v>350</v>
      </c>
      <c r="F6235">
        <v>15</v>
      </c>
    </row>
    <row r="6236" spans="1:6" x14ac:dyDescent="0.25">
      <c r="A6236" t="s">
        <v>51</v>
      </c>
      <c r="B6236" t="s">
        <v>9</v>
      </c>
      <c r="C6236" t="s">
        <v>24</v>
      </c>
      <c r="D6236" s="1">
        <v>44516</v>
      </c>
      <c r="E6236" s="4">
        <v>5796</v>
      </c>
      <c r="F6236">
        <v>306</v>
      </c>
    </row>
    <row r="6237" spans="1:6" x14ac:dyDescent="0.25">
      <c r="A6237" t="s">
        <v>18</v>
      </c>
      <c r="B6237" t="s">
        <v>27</v>
      </c>
      <c r="C6237" t="s">
        <v>36</v>
      </c>
      <c r="D6237" s="1">
        <v>44516</v>
      </c>
      <c r="E6237" s="4">
        <v>3773</v>
      </c>
      <c r="F6237">
        <v>539</v>
      </c>
    </row>
    <row r="6238" spans="1:6" x14ac:dyDescent="0.25">
      <c r="A6238" t="s">
        <v>39</v>
      </c>
      <c r="B6238" t="s">
        <v>16</v>
      </c>
      <c r="C6238" t="s">
        <v>24</v>
      </c>
      <c r="D6238" s="1">
        <v>44516</v>
      </c>
      <c r="E6238" s="4">
        <v>1771</v>
      </c>
      <c r="F6238">
        <v>94</v>
      </c>
    </row>
    <row r="6239" spans="1:6" x14ac:dyDescent="0.25">
      <c r="A6239" t="s">
        <v>34</v>
      </c>
      <c r="B6239" t="s">
        <v>11</v>
      </c>
      <c r="C6239" t="s">
        <v>22</v>
      </c>
      <c r="D6239" s="1">
        <v>44516</v>
      </c>
      <c r="E6239" s="4">
        <v>3934</v>
      </c>
      <c r="F6239">
        <v>394</v>
      </c>
    </row>
    <row r="6240" spans="1:6" x14ac:dyDescent="0.25">
      <c r="A6240" t="s">
        <v>23</v>
      </c>
      <c r="B6240" t="s">
        <v>9</v>
      </c>
      <c r="C6240" t="s">
        <v>38</v>
      </c>
      <c r="D6240" s="1">
        <v>44516</v>
      </c>
      <c r="E6240" s="4">
        <v>1512</v>
      </c>
      <c r="F6240">
        <v>59</v>
      </c>
    </row>
    <row r="6241" spans="1:6" x14ac:dyDescent="0.25">
      <c r="A6241" t="s">
        <v>13</v>
      </c>
      <c r="B6241" t="s">
        <v>21</v>
      </c>
      <c r="C6241" t="s">
        <v>19</v>
      </c>
      <c r="D6241" s="1">
        <v>44516</v>
      </c>
      <c r="E6241" s="4">
        <v>7392</v>
      </c>
      <c r="F6241">
        <v>435</v>
      </c>
    </row>
    <row r="6242" spans="1:6" x14ac:dyDescent="0.25">
      <c r="A6242" t="s">
        <v>13</v>
      </c>
      <c r="B6242" t="s">
        <v>27</v>
      </c>
      <c r="C6242" t="s">
        <v>47</v>
      </c>
      <c r="D6242" s="1">
        <v>44516</v>
      </c>
      <c r="E6242" s="4">
        <v>7070</v>
      </c>
      <c r="F6242">
        <v>442</v>
      </c>
    </row>
    <row r="6243" spans="1:6" x14ac:dyDescent="0.25">
      <c r="A6243" t="s">
        <v>34</v>
      </c>
      <c r="B6243" t="s">
        <v>6</v>
      </c>
      <c r="C6243" t="s">
        <v>35</v>
      </c>
      <c r="D6243" s="1">
        <v>44516</v>
      </c>
      <c r="E6243" s="4">
        <v>15414</v>
      </c>
      <c r="F6243">
        <v>840</v>
      </c>
    </row>
    <row r="6244" spans="1:6" x14ac:dyDescent="0.25">
      <c r="A6244" t="s">
        <v>54</v>
      </c>
      <c r="B6244" t="s">
        <v>6</v>
      </c>
      <c r="C6244" t="s">
        <v>14</v>
      </c>
      <c r="D6244" s="1">
        <v>44516</v>
      </c>
      <c r="E6244" s="4">
        <v>10822</v>
      </c>
      <c r="F6244">
        <v>1820</v>
      </c>
    </row>
    <row r="6245" spans="1:6" x14ac:dyDescent="0.25">
      <c r="A6245" t="s">
        <v>55</v>
      </c>
      <c r="B6245" t="s">
        <v>16</v>
      </c>
      <c r="C6245" t="s">
        <v>14</v>
      </c>
      <c r="D6245" s="1">
        <v>44516</v>
      </c>
      <c r="E6245" s="4">
        <v>11879</v>
      </c>
      <c r="F6245">
        <v>1470</v>
      </c>
    </row>
    <row r="6246" spans="1:6" x14ac:dyDescent="0.25">
      <c r="A6246" t="s">
        <v>56</v>
      </c>
      <c r="B6246" t="s">
        <v>21</v>
      </c>
      <c r="C6246" t="s">
        <v>45</v>
      </c>
      <c r="D6246" s="1">
        <v>44516</v>
      </c>
      <c r="E6246" s="4">
        <v>9282</v>
      </c>
      <c r="F6246">
        <v>387</v>
      </c>
    </row>
    <row r="6247" spans="1:6" x14ac:dyDescent="0.25">
      <c r="A6247" t="s">
        <v>23</v>
      </c>
      <c r="B6247" t="s">
        <v>9</v>
      </c>
      <c r="C6247" t="s">
        <v>28</v>
      </c>
      <c r="D6247" s="1">
        <v>44516</v>
      </c>
      <c r="E6247" s="4">
        <v>10983</v>
      </c>
      <c r="F6247">
        <v>1540</v>
      </c>
    </row>
    <row r="6248" spans="1:6" x14ac:dyDescent="0.25">
      <c r="A6248" t="s">
        <v>33</v>
      </c>
      <c r="B6248" t="s">
        <v>27</v>
      </c>
      <c r="C6248" t="s">
        <v>36</v>
      </c>
      <c r="D6248" s="1">
        <v>44516</v>
      </c>
      <c r="E6248" s="4">
        <v>1554</v>
      </c>
      <c r="F6248">
        <v>222</v>
      </c>
    </row>
    <row r="6249" spans="1:6" x14ac:dyDescent="0.25">
      <c r="A6249" t="s">
        <v>10</v>
      </c>
      <c r="B6249" t="s">
        <v>27</v>
      </c>
      <c r="C6249" t="s">
        <v>7</v>
      </c>
      <c r="D6249" s="1">
        <v>44516</v>
      </c>
      <c r="E6249" s="4">
        <v>2443</v>
      </c>
      <c r="F6249">
        <v>175</v>
      </c>
    </row>
    <row r="6250" spans="1:6" x14ac:dyDescent="0.25">
      <c r="A6250" t="s">
        <v>33</v>
      </c>
      <c r="B6250" t="s">
        <v>11</v>
      </c>
      <c r="C6250" t="s">
        <v>52</v>
      </c>
      <c r="D6250" s="1">
        <v>44516</v>
      </c>
      <c r="E6250" s="4">
        <v>8736</v>
      </c>
      <c r="F6250">
        <v>770</v>
      </c>
    </row>
    <row r="6251" spans="1:6" x14ac:dyDescent="0.25">
      <c r="A6251" t="s">
        <v>53</v>
      </c>
      <c r="B6251" t="s">
        <v>27</v>
      </c>
      <c r="C6251" t="s">
        <v>52</v>
      </c>
      <c r="D6251" s="1">
        <v>44516</v>
      </c>
      <c r="E6251" s="4">
        <v>3542</v>
      </c>
      <c r="F6251">
        <v>322</v>
      </c>
    </row>
    <row r="6252" spans="1:6" x14ac:dyDescent="0.25">
      <c r="A6252" t="s">
        <v>10</v>
      </c>
      <c r="B6252" t="s">
        <v>27</v>
      </c>
      <c r="C6252" t="s">
        <v>38</v>
      </c>
      <c r="D6252" s="1">
        <v>44516</v>
      </c>
      <c r="E6252" s="4">
        <v>6230</v>
      </c>
      <c r="F6252">
        <v>250</v>
      </c>
    </row>
    <row r="6253" spans="1:6" x14ac:dyDescent="0.25">
      <c r="A6253" t="s">
        <v>34</v>
      </c>
      <c r="B6253" t="s">
        <v>11</v>
      </c>
      <c r="C6253" t="s">
        <v>17</v>
      </c>
      <c r="D6253" s="1">
        <v>44517</v>
      </c>
      <c r="E6253" s="4">
        <v>5845</v>
      </c>
      <c r="F6253">
        <v>255</v>
      </c>
    </row>
    <row r="6254" spans="1:6" x14ac:dyDescent="0.25">
      <c r="A6254" t="s">
        <v>46</v>
      </c>
      <c r="B6254" t="s">
        <v>27</v>
      </c>
      <c r="C6254" t="s">
        <v>26</v>
      </c>
      <c r="D6254" s="1">
        <v>44517</v>
      </c>
      <c r="E6254" s="4">
        <v>1484</v>
      </c>
      <c r="F6254">
        <v>124</v>
      </c>
    </row>
    <row r="6255" spans="1:6" x14ac:dyDescent="0.25">
      <c r="A6255" t="s">
        <v>57</v>
      </c>
      <c r="B6255" t="s">
        <v>11</v>
      </c>
      <c r="C6255" t="s">
        <v>28</v>
      </c>
      <c r="D6255" s="1">
        <v>44517</v>
      </c>
      <c r="E6255" s="4">
        <v>1288</v>
      </c>
      <c r="F6255">
        <v>184</v>
      </c>
    </row>
    <row r="6256" spans="1:6" x14ac:dyDescent="0.25">
      <c r="A6256" t="s">
        <v>29</v>
      </c>
      <c r="B6256" t="s">
        <v>6</v>
      </c>
      <c r="C6256" t="s">
        <v>47</v>
      </c>
      <c r="D6256" s="1">
        <v>44517</v>
      </c>
      <c r="E6256" s="4">
        <v>2513</v>
      </c>
      <c r="F6256">
        <v>168</v>
      </c>
    </row>
    <row r="6257" spans="1:6" x14ac:dyDescent="0.25">
      <c r="A6257" t="s">
        <v>49</v>
      </c>
      <c r="B6257" t="s">
        <v>9</v>
      </c>
      <c r="C6257" t="s">
        <v>36</v>
      </c>
      <c r="D6257" s="1">
        <v>44517</v>
      </c>
      <c r="E6257" s="4">
        <v>3682</v>
      </c>
      <c r="F6257">
        <v>461</v>
      </c>
    </row>
    <row r="6258" spans="1:6" x14ac:dyDescent="0.25">
      <c r="A6258" t="s">
        <v>29</v>
      </c>
      <c r="B6258" t="s">
        <v>11</v>
      </c>
      <c r="C6258" t="s">
        <v>48</v>
      </c>
      <c r="D6258" s="1">
        <v>44517</v>
      </c>
      <c r="E6258" s="4">
        <v>3514</v>
      </c>
      <c r="F6258">
        <v>131</v>
      </c>
    </row>
    <row r="6259" spans="1:6" x14ac:dyDescent="0.25">
      <c r="A6259" t="s">
        <v>56</v>
      </c>
      <c r="B6259" t="s">
        <v>6</v>
      </c>
      <c r="C6259" t="s">
        <v>24</v>
      </c>
      <c r="D6259" s="1">
        <v>44517</v>
      </c>
      <c r="E6259" s="4">
        <v>3626</v>
      </c>
      <c r="F6259">
        <v>182</v>
      </c>
    </row>
    <row r="6260" spans="1:6" x14ac:dyDescent="0.25">
      <c r="A6260" t="s">
        <v>25</v>
      </c>
      <c r="B6260" t="s">
        <v>6</v>
      </c>
      <c r="C6260" t="s">
        <v>47</v>
      </c>
      <c r="D6260" s="1">
        <v>44517</v>
      </c>
      <c r="E6260" s="4">
        <v>5950</v>
      </c>
      <c r="F6260">
        <v>350</v>
      </c>
    </row>
    <row r="6261" spans="1:6" x14ac:dyDescent="0.25">
      <c r="A6261" t="s">
        <v>53</v>
      </c>
      <c r="B6261" t="s">
        <v>11</v>
      </c>
      <c r="C6261" t="s">
        <v>7</v>
      </c>
      <c r="D6261" s="1">
        <v>44517</v>
      </c>
      <c r="E6261" s="4">
        <v>18858</v>
      </c>
      <c r="F6261">
        <v>1330</v>
      </c>
    </row>
    <row r="6262" spans="1:6" x14ac:dyDescent="0.25">
      <c r="A6262" t="s">
        <v>46</v>
      </c>
      <c r="B6262" t="s">
        <v>11</v>
      </c>
      <c r="C6262" t="s">
        <v>24</v>
      </c>
      <c r="D6262" s="1">
        <v>44517</v>
      </c>
      <c r="E6262" s="4">
        <v>1911</v>
      </c>
      <c r="F6262">
        <v>96</v>
      </c>
    </row>
    <row r="6263" spans="1:6" x14ac:dyDescent="0.25">
      <c r="A6263" t="s">
        <v>55</v>
      </c>
      <c r="B6263" t="s">
        <v>16</v>
      </c>
      <c r="C6263" t="s">
        <v>52</v>
      </c>
      <c r="D6263" s="1">
        <v>44517</v>
      </c>
      <c r="E6263" s="4">
        <v>8358</v>
      </c>
      <c r="F6263">
        <v>770</v>
      </c>
    </row>
    <row r="6264" spans="1:6" x14ac:dyDescent="0.25">
      <c r="A6264" t="s">
        <v>41</v>
      </c>
      <c r="B6264" t="s">
        <v>21</v>
      </c>
      <c r="C6264" t="s">
        <v>19</v>
      </c>
      <c r="D6264" s="1">
        <v>44517</v>
      </c>
      <c r="E6264" s="4">
        <v>3801</v>
      </c>
      <c r="F6264">
        <v>224</v>
      </c>
    </row>
    <row r="6265" spans="1:6" x14ac:dyDescent="0.25">
      <c r="A6265" t="s">
        <v>8</v>
      </c>
      <c r="B6265" t="s">
        <v>27</v>
      </c>
      <c r="C6265" t="s">
        <v>26</v>
      </c>
      <c r="D6265" s="1">
        <v>44517</v>
      </c>
      <c r="E6265" s="4">
        <v>11557</v>
      </c>
      <c r="F6265">
        <v>980</v>
      </c>
    </row>
    <row r="6266" spans="1:6" x14ac:dyDescent="0.25">
      <c r="A6266" t="s">
        <v>8</v>
      </c>
      <c r="B6266" t="s">
        <v>6</v>
      </c>
      <c r="C6266" t="s">
        <v>28</v>
      </c>
      <c r="D6266" s="1">
        <v>44517</v>
      </c>
      <c r="E6266" s="4">
        <v>742</v>
      </c>
      <c r="F6266">
        <v>124</v>
      </c>
    </row>
    <row r="6267" spans="1:6" x14ac:dyDescent="0.25">
      <c r="A6267" t="s">
        <v>18</v>
      </c>
      <c r="B6267" t="s">
        <v>9</v>
      </c>
      <c r="C6267" t="s">
        <v>47</v>
      </c>
      <c r="D6267" s="1">
        <v>44517</v>
      </c>
      <c r="E6267" s="4">
        <v>2170</v>
      </c>
      <c r="F6267">
        <v>145</v>
      </c>
    </row>
    <row r="6268" spans="1:6" x14ac:dyDescent="0.25">
      <c r="A6268" t="s">
        <v>18</v>
      </c>
      <c r="B6268" t="s">
        <v>11</v>
      </c>
      <c r="C6268" t="s">
        <v>47</v>
      </c>
      <c r="D6268" s="1">
        <v>44517</v>
      </c>
      <c r="E6268" s="4">
        <v>5817</v>
      </c>
      <c r="F6268">
        <v>343</v>
      </c>
    </row>
    <row r="6269" spans="1:6" x14ac:dyDescent="0.25">
      <c r="A6269" t="s">
        <v>51</v>
      </c>
      <c r="B6269" t="s">
        <v>6</v>
      </c>
      <c r="C6269" t="s">
        <v>52</v>
      </c>
      <c r="D6269" s="1">
        <v>44517</v>
      </c>
      <c r="E6269" s="4">
        <v>3843</v>
      </c>
      <c r="F6269">
        <v>321</v>
      </c>
    </row>
    <row r="6270" spans="1:6" x14ac:dyDescent="0.25">
      <c r="A6270" t="s">
        <v>56</v>
      </c>
      <c r="B6270" t="s">
        <v>11</v>
      </c>
      <c r="C6270" t="s">
        <v>44</v>
      </c>
      <c r="D6270" s="1">
        <v>44517</v>
      </c>
      <c r="E6270" s="4">
        <v>8302</v>
      </c>
      <c r="F6270">
        <v>346</v>
      </c>
    </row>
    <row r="6271" spans="1:6" x14ac:dyDescent="0.25">
      <c r="A6271" t="s">
        <v>51</v>
      </c>
      <c r="B6271" t="s">
        <v>6</v>
      </c>
      <c r="C6271" t="s">
        <v>24</v>
      </c>
      <c r="D6271" s="1">
        <v>44517</v>
      </c>
      <c r="E6271" s="4">
        <v>42</v>
      </c>
      <c r="F6271">
        <v>3</v>
      </c>
    </row>
    <row r="6272" spans="1:6" x14ac:dyDescent="0.25">
      <c r="A6272" t="s">
        <v>8</v>
      </c>
      <c r="B6272" t="s">
        <v>21</v>
      </c>
      <c r="C6272" t="s">
        <v>35</v>
      </c>
      <c r="D6272" s="1">
        <v>44517</v>
      </c>
      <c r="E6272" s="4">
        <v>4088</v>
      </c>
      <c r="F6272">
        <v>216</v>
      </c>
    </row>
    <row r="6273" spans="1:6" x14ac:dyDescent="0.25">
      <c r="A6273" t="s">
        <v>57</v>
      </c>
      <c r="B6273" t="s">
        <v>11</v>
      </c>
      <c r="C6273" t="s">
        <v>36</v>
      </c>
      <c r="D6273" s="1">
        <v>44517</v>
      </c>
      <c r="E6273" s="4">
        <v>7126</v>
      </c>
      <c r="F6273">
        <v>770</v>
      </c>
    </row>
    <row r="6274" spans="1:6" x14ac:dyDescent="0.25">
      <c r="A6274" t="s">
        <v>56</v>
      </c>
      <c r="B6274" t="s">
        <v>27</v>
      </c>
      <c r="C6274" t="s">
        <v>24</v>
      </c>
      <c r="D6274" s="1">
        <v>44517</v>
      </c>
      <c r="E6274" s="4">
        <v>2296</v>
      </c>
      <c r="F6274">
        <v>128</v>
      </c>
    </row>
    <row r="6275" spans="1:6" x14ac:dyDescent="0.25">
      <c r="A6275" t="s">
        <v>54</v>
      </c>
      <c r="B6275" t="s">
        <v>9</v>
      </c>
      <c r="C6275" t="s">
        <v>19</v>
      </c>
      <c r="D6275" s="1">
        <v>44517</v>
      </c>
      <c r="E6275" s="4">
        <v>14483</v>
      </c>
      <c r="F6275">
        <v>840</v>
      </c>
    </row>
    <row r="6276" spans="1:6" x14ac:dyDescent="0.25">
      <c r="A6276" t="s">
        <v>40</v>
      </c>
      <c r="B6276" t="s">
        <v>11</v>
      </c>
      <c r="C6276" t="s">
        <v>22</v>
      </c>
      <c r="D6276" s="1">
        <v>44517</v>
      </c>
      <c r="E6276" s="4">
        <v>6167</v>
      </c>
      <c r="F6276">
        <v>617</v>
      </c>
    </row>
    <row r="6277" spans="1:6" x14ac:dyDescent="0.25">
      <c r="A6277" t="s">
        <v>40</v>
      </c>
      <c r="B6277" t="s">
        <v>16</v>
      </c>
      <c r="C6277" t="s">
        <v>43</v>
      </c>
      <c r="D6277" s="1">
        <v>44517</v>
      </c>
      <c r="E6277" s="4">
        <v>7042</v>
      </c>
      <c r="F6277">
        <v>336</v>
      </c>
    </row>
    <row r="6278" spans="1:6" x14ac:dyDescent="0.25">
      <c r="A6278" t="s">
        <v>41</v>
      </c>
      <c r="B6278" t="s">
        <v>6</v>
      </c>
      <c r="C6278" t="s">
        <v>35</v>
      </c>
      <c r="D6278" s="1">
        <v>44517</v>
      </c>
      <c r="E6278" s="4">
        <v>4515</v>
      </c>
      <c r="F6278">
        <v>251</v>
      </c>
    </row>
    <row r="6279" spans="1:6" x14ac:dyDescent="0.25">
      <c r="A6279" t="s">
        <v>25</v>
      </c>
      <c r="B6279" t="s">
        <v>9</v>
      </c>
      <c r="C6279" t="s">
        <v>47</v>
      </c>
      <c r="D6279" s="1">
        <v>44517</v>
      </c>
      <c r="E6279" s="4">
        <v>9863</v>
      </c>
      <c r="F6279">
        <v>581</v>
      </c>
    </row>
    <row r="6280" spans="1:6" x14ac:dyDescent="0.25">
      <c r="A6280" t="s">
        <v>8</v>
      </c>
      <c r="B6280" t="s">
        <v>9</v>
      </c>
      <c r="C6280" t="s">
        <v>31</v>
      </c>
      <c r="D6280" s="1">
        <v>44517</v>
      </c>
      <c r="E6280" s="4">
        <v>12663</v>
      </c>
      <c r="F6280">
        <v>1050</v>
      </c>
    </row>
    <row r="6281" spans="1:6" x14ac:dyDescent="0.25">
      <c r="A6281" t="s">
        <v>13</v>
      </c>
      <c r="B6281" t="s">
        <v>9</v>
      </c>
      <c r="C6281" t="s">
        <v>38</v>
      </c>
      <c r="D6281" s="1">
        <v>44517</v>
      </c>
      <c r="E6281" s="4">
        <v>6580</v>
      </c>
      <c r="F6281">
        <v>254</v>
      </c>
    </row>
    <row r="6282" spans="1:6" x14ac:dyDescent="0.25">
      <c r="A6282" t="s">
        <v>25</v>
      </c>
      <c r="B6282" t="s">
        <v>9</v>
      </c>
      <c r="C6282" t="s">
        <v>43</v>
      </c>
      <c r="D6282" s="1">
        <v>44517</v>
      </c>
      <c r="E6282" s="4">
        <v>9737</v>
      </c>
      <c r="F6282">
        <v>443</v>
      </c>
    </row>
    <row r="6283" spans="1:6" x14ac:dyDescent="0.25">
      <c r="A6283" t="s">
        <v>53</v>
      </c>
      <c r="B6283" t="s">
        <v>11</v>
      </c>
      <c r="C6283" t="s">
        <v>35</v>
      </c>
      <c r="D6283" s="1">
        <v>44517</v>
      </c>
      <c r="E6283" s="4">
        <v>10192</v>
      </c>
      <c r="F6283">
        <v>600</v>
      </c>
    </row>
    <row r="6284" spans="1:6" x14ac:dyDescent="0.25">
      <c r="A6284" t="s">
        <v>23</v>
      </c>
      <c r="B6284" t="s">
        <v>16</v>
      </c>
      <c r="C6284" t="s">
        <v>22</v>
      </c>
      <c r="D6284" s="1">
        <v>44517</v>
      </c>
      <c r="E6284" s="4">
        <v>10283</v>
      </c>
      <c r="F6284">
        <v>1120</v>
      </c>
    </row>
    <row r="6285" spans="1:6" x14ac:dyDescent="0.25">
      <c r="A6285" t="s">
        <v>41</v>
      </c>
      <c r="B6285" t="s">
        <v>9</v>
      </c>
      <c r="C6285" t="s">
        <v>35</v>
      </c>
      <c r="D6285" s="1">
        <v>44517</v>
      </c>
      <c r="E6285" s="4">
        <v>8918</v>
      </c>
      <c r="F6285">
        <v>525</v>
      </c>
    </row>
    <row r="6286" spans="1:6" x14ac:dyDescent="0.25">
      <c r="A6286" t="s">
        <v>49</v>
      </c>
      <c r="B6286" t="s">
        <v>6</v>
      </c>
      <c r="C6286" t="s">
        <v>50</v>
      </c>
      <c r="D6286" s="1">
        <v>44517</v>
      </c>
      <c r="E6286" s="4">
        <v>16086</v>
      </c>
      <c r="F6286">
        <v>671</v>
      </c>
    </row>
    <row r="6287" spans="1:6" x14ac:dyDescent="0.25">
      <c r="A6287" t="s">
        <v>10</v>
      </c>
      <c r="B6287" t="s">
        <v>27</v>
      </c>
      <c r="C6287" t="s">
        <v>14</v>
      </c>
      <c r="D6287" s="1">
        <v>44517</v>
      </c>
      <c r="E6287" s="4">
        <v>5957</v>
      </c>
      <c r="F6287">
        <v>770</v>
      </c>
    </row>
    <row r="6288" spans="1:6" x14ac:dyDescent="0.25">
      <c r="A6288" t="s">
        <v>51</v>
      </c>
      <c r="B6288" t="s">
        <v>11</v>
      </c>
      <c r="C6288" t="s">
        <v>24</v>
      </c>
      <c r="D6288" s="1">
        <v>44517</v>
      </c>
      <c r="E6288" s="4">
        <v>1904</v>
      </c>
      <c r="F6288">
        <v>101</v>
      </c>
    </row>
    <row r="6289" spans="1:6" x14ac:dyDescent="0.25">
      <c r="A6289" t="s">
        <v>49</v>
      </c>
      <c r="B6289" t="s">
        <v>21</v>
      </c>
      <c r="C6289" t="s">
        <v>38</v>
      </c>
      <c r="D6289" s="1">
        <v>44517</v>
      </c>
      <c r="E6289" s="4">
        <v>735</v>
      </c>
      <c r="F6289">
        <v>28</v>
      </c>
    </row>
    <row r="6290" spans="1:6" x14ac:dyDescent="0.25">
      <c r="A6290" t="s">
        <v>10</v>
      </c>
      <c r="B6290" t="s">
        <v>6</v>
      </c>
      <c r="C6290" t="s">
        <v>28</v>
      </c>
      <c r="D6290" s="1">
        <v>44517</v>
      </c>
      <c r="E6290" s="4">
        <v>3955</v>
      </c>
      <c r="F6290">
        <v>660</v>
      </c>
    </row>
    <row r="6291" spans="1:6" x14ac:dyDescent="0.25">
      <c r="A6291" t="s">
        <v>13</v>
      </c>
      <c r="B6291" t="s">
        <v>11</v>
      </c>
      <c r="C6291" t="s">
        <v>52</v>
      </c>
      <c r="D6291" s="1">
        <v>44517</v>
      </c>
      <c r="E6291" s="4">
        <v>15127</v>
      </c>
      <c r="F6291">
        <v>1260</v>
      </c>
    </row>
    <row r="6292" spans="1:6" x14ac:dyDescent="0.25">
      <c r="A6292" t="s">
        <v>5</v>
      </c>
      <c r="B6292" t="s">
        <v>21</v>
      </c>
      <c r="C6292" t="s">
        <v>47</v>
      </c>
      <c r="D6292" s="1">
        <v>44517</v>
      </c>
      <c r="E6292" s="4">
        <v>2261</v>
      </c>
      <c r="F6292">
        <v>151</v>
      </c>
    </row>
    <row r="6293" spans="1:6" x14ac:dyDescent="0.25">
      <c r="A6293" t="s">
        <v>29</v>
      </c>
      <c r="B6293" t="s">
        <v>21</v>
      </c>
      <c r="C6293" t="s">
        <v>45</v>
      </c>
      <c r="D6293" s="1">
        <v>44517</v>
      </c>
      <c r="E6293" s="4">
        <v>9079</v>
      </c>
      <c r="F6293">
        <v>379</v>
      </c>
    </row>
    <row r="6294" spans="1:6" x14ac:dyDescent="0.25">
      <c r="A6294" t="s">
        <v>46</v>
      </c>
      <c r="B6294" t="s">
        <v>27</v>
      </c>
      <c r="C6294" t="s">
        <v>24</v>
      </c>
      <c r="D6294" s="1">
        <v>44517</v>
      </c>
      <c r="E6294" s="4">
        <v>7315</v>
      </c>
      <c r="F6294">
        <v>385</v>
      </c>
    </row>
    <row r="6295" spans="1:6" x14ac:dyDescent="0.25">
      <c r="A6295" t="s">
        <v>49</v>
      </c>
      <c r="B6295" t="s">
        <v>16</v>
      </c>
      <c r="C6295" t="s">
        <v>22</v>
      </c>
      <c r="D6295" s="1">
        <v>44517</v>
      </c>
      <c r="E6295" s="4">
        <v>5992</v>
      </c>
      <c r="F6295">
        <v>770</v>
      </c>
    </row>
    <row r="6296" spans="1:6" x14ac:dyDescent="0.25">
      <c r="A6296" t="s">
        <v>57</v>
      </c>
      <c r="B6296" t="s">
        <v>21</v>
      </c>
      <c r="C6296" t="s">
        <v>31</v>
      </c>
      <c r="D6296" s="1">
        <v>44517</v>
      </c>
      <c r="E6296" s="4">
        <v>476</v>
      </c>
      <c r="F6296">
        <v>37</v>
      </c>
    </row>
    <row r="6297" spans="1:6" x14ac:dyDescent="0.25">
      <c r="A6297" t="s">
        <v>49</v>
      </c>
      <c r="B6297" t="s">
        <v>27</v>
      </c>
      <c r="C6297" t="s">
        <v>19</v>
      </c>
      <c r="D6297" s="1">
        <v>44517</v>
      </c>
      <c r="E6297" s="4">
        <v>5572</v>
      </c>
      <c r="F6297">
        <v>310</v>
      </c>
    </row>
    <row r="6298" spans="1:6" x14ac:dyDescent="0.25">
      <c r="A6298" t="s">
        <v>57</v>
      </c>
      <c r="B6298" t="s">
        <v>11</v>
      </c>
      <c r="C6298" t="s">
        <v>14</v>
      </c>
      <c r="D6298" s="1">
        <v>44517</v>
      </c>
      <c r="E6298" s="4">
        <v>2548</v>
      </c>
      <c r="F6298">
        <v>425</v>
      </c>
    </row>
    <row r="6299" spans="1:6" x14ac:dyDescent="0.25">
      <c r="A6299" t="s">
        <v>29</v>
      </c>
      <c r="B6299" t="s">
        <v>16</v>
      </c>
      <c r="C6299" t="s">
        <v>17</v>
      </c>
      <c r="D6299" s="1">
        <v>44517</v>
      </c>
      <c r="E6299" s="4">
        <v>7483</v>
      </c>
      <c r="F6299">
        <v>326</v>
      </c>
    </row>
    <row r="6300" spans="1:6" x14ac:dyDescent="0.25">
      <c r="A6300" t="s">
        <v>23</v>
      </c>
      <c r="B6300" t="s">
        <v>11</v>
      </c>
      <c r="C6300" t="s">
        <v>14</v>
      </c>
      <c r="D6300" s="1">
        <v>44517</v>
      </c>
      <c r="E6300" s="4">
        <v>9513</v>
      </c>
      <c r="F6300">
        <v>1610</v>
      </c>
    </row>
    <row r="6301" spans="1:6" x14ac:dyDescent="0.25">
      <c r="A6301" t="s">
        <v>56</v>
      </c>
      <c r="B6301" t="s">
        <v>27</v>
      </c>
      <c r="C6301" t="s">
        <v>43</v>
      </c>
      <c r="D6301" s="1">
        <v>44517</v>
      </c>
      <c r="E6301" s="4">
        <v>8176</v>
      </c>
      <c r="F6301">
        <v>390</v>
      </c>
    </row>
    <row r="6302" spans="1:6" x14ac:dyDescent="0.25">
      <c r="A6302" t="s">
        <v>18</v>
      </c>
      <c r="B6302" t="s">
        <v>6</v>
      </c>
      <c r="C6302" t="s">
        <v>45</v>
      </c>
      <c r="D6302" s="1">
        <v>44517</v>
      </c>
      <c r="E6302" s="4">
        <v>3220</v>
      </c>
      <c r="F6302">
        <v>135</v>
      </c>
    </row>
    <row r="6303" spans="1:6" x14ac:dyDescent="0.25">
      <c r="A6303" t="s">
        <v>5</v>
      </c>
      <c r="B6303" t="s">
        <v>9</v>
      </c>
      <c r="C6303" t="s">
        <v>12</v>
      </c>
      <c r="D6303" s="1">
        <v>44517</v>
      </c>
      <c r="E6303" s="4">
        <v>6216</v>
      </c>
      <c r="F6303">
        <v>415</v>
      </c>
    </row>
    <row r="6304" spans="1:6" x14ac:dyDescent="0.25">
      <c r="A6304" t="s">
        <v>10</v>
      </c>
      <c r="B6304" t="s">
        <v>6</v>
      </c>
      <c r="C6304" t="s">
        <v>50</v>
      </c>
      <c r="D6304" s="1">
        <v>44517</v>
      </c>
      <c r="E6304" s="4">
        <v>1848</v>
      </c>
      <c r="F6304">
        <v>84</v>
      </c>
    </row>
    <row r="6305" spans="1:6" x14ac:dyDescent="0.25">
      <c r="A6305" t="s">
        <v>49</v>
      </c>
      <c r="B6305" t="s">
        <v>21</v>
      </c>
      <c r="C6305" t="s">
        <v>31</v>
      </c>
      <c r="D6305" s="1">
        <v>44517</v>
      </c>
      <c r="E6305" s="4">
        <v>651</v>
      </c>
      <c r="F6305">
        <v>47</v>
      </c>
    </row>
    <row r="6306" spans="1:6" x14ac:dyDescent="0.25">
      <c r="A6306" t="s">
        <v>40</v>
      </c>
      <c r="B6306" t="s">
        <v>27</v>
      </c>
      <c r="C6306" t="s">
        <v>19</v>
      </c>
      <c r="D6306" s="1">
        <v>44517</v>
      </c>
      <c r="E6306" s="4">
        <v>483</v>
      </c>
      <c r="F6306">
        <v>31</v>
      </c>
    </row>
    <row r="6307" spans="1:6" x14ac:dyDescent="0.25">
      <c r="A6307" t="s">
        <v>25</v>
      </c>
      <c r="B6307" t="s">
        <v>6</v>
      </c>
      <c r="C6307" t="s">
        <v>50</v>
      </c>
      <c r="D6307" s="1">
        <v>44517</v>
      </c>
      <c r="E6307" s="4">
        <v>5418</v>
      </c>
      <c r="F6307">
        <v>226</v>
      </c>
    </row>
    <row r="6308" spans="1:6" x14ac:dyDescent="0.25">
      <c r="A6308" t="s">
        <v>15</v>
      </c>
      <c r="B6308" t="s">
        <v>6</v>
      </c>
      <c r="C6308" t="s">
        <v>22</v>
      </c>
      <c r="D6308" s="1">
        <v>44517</v>
      </c>
      <c r="E6308" s="4">
        <v>798</v>
      </c>
      <c r="F6308">
        <v>100</v>
      </c>
    </row>
    <row r="6309" spans="1:6" x14ac:dyDescent="0.25">
      <c r="A6309" t="s">
        <v>20</v>
      </c>
      <c r="B6309" t="s">
        <v>16</v>
      </c>
      <c r="C6309" t="s">
        <v>24</v>
      </c>
      <c r="D6309" s="1">
        <v>44517</v>
      </c>
      <c r="E6309" s="4">
        <v>7588</v>
      </c>
      <c r="F6309">
        <v>380</v>
      </c>
    </row>
    <row r="6310" spans="1:6" x14ac:dyDescent="0.25">
      <c r="A6310" t="s">
        <v>54</v>
      </c>
      <c r="B6310" t="s">
        <v>11</v>
      </c>
      <c r="C6310" t="s">
        <v>42</v>
      </c>
      <c r="D6310" s="1">
        <v>44517</v>
      </c>
      <c r="E6310" s="4">
        <v>5586</v>
      </c>
      <c r="F6310">
        <v>350</v>
      </c>
    </row>
    <row r="6311" spans="1:6" x14ac:dyDescent="0.25">
      <c r="A6311" t="s">
        <v>53</v>
      </c>
      <c r="B6311" t="s">
        <v>21</v>
      </c>
      <c r="C6311" t="s">
        <v>7</v>
      </c>
      <c r="D6311" s="1">
        <v>44517</v>
      </c>
      <c r="E6311" s="4">
        <v>9576</v>
      </c>
      <c r="F6311">
        <v>639</v>
      </c>
    </row>
    <row r="6312" spans="1:6" x14ac:dyDescent="0.25">
      <c r="A6312" t="s">
        <v>29</v>
      </c>
      <c r="B6312" t="s">
        <v>21</v>
      </c>
      <c r="C6312" t="s">
        <v>48</v>
      </c>
      <c r="D6312" s="1">
        <v>44517</v>
      </c>
      <c r="E6312" s="4">
        <v>819</v>
      </c>
      <c r="F6312">
        <v>32</v>
      </c>
    </row>
    <row r="6313" spans="1:6" x14ac:dyDescent="0.25">
      <c r="A6313" t="s">
        <v>56</v>
      </c>
      <c r="B6313" t="s">
        <v>21</v>
      </c>
      <c r="C6313" t="s">
        <v>19</v>
      </c>
      <c r="D6313" s="1">
        <v>44517</v>
      </c>
      <c r="E6313" s="4">
        <v>8799</v>
      </c>
      <c r="F6313">
        <v>489</v>
      </c>
    </row>
    <row r="6314" spans="1:6" x14ac:dyDescent="0.25">
      <c r="A6314" t="s">
        <v>29</v>
      </c>
      <c r="B6314" t="s">
        <v>16</v>
      </c>
      <c r="C6314" t="s">
        <v>48</v>
      </c>
      <c r="D6314" s="1">
        <v>44517</v>
      </c>
      <c r="E6314" s="4">
        <v>5285</v>
      </c>
      <c r="F6314">
        <v>204</v>
      </c>
    </row>
    <row r="6315" spans="1:6" x14ac:dyDescent="0.25">
      <c r="A6315" t="s">
        <v>8</v>
      </c>
      <c r="B6315" t="s">
        <v>16</v>
      </c>
      <c r="C6315" t="s">
        <v>47</v>
      </c>
      <c r="D6315" s="1">
        <v>44517</v>
      </c>
      <c r="E6315" s="4">
        <v>224</v>
      </c>
      <c r="F6315">
        <v>15</v>
      </c>
    </row>
    <row r="6316" spans="1:6" x14ac:dyDescent="0.25">
      <c r="A6316" t="s">
        <v>34</v>
      </c>
      <c r="B6316" t="s">
        <v>21</v>
      </c>
      <c r="C6316" t="s">
        <v>52</v>
      </c>
      <c r="D6316" s="1">
        <v>44517</v>
      </c>
      <c r="E6316" s="4">
        <v>5740</v>
      </c>
      <c r="F6316">
        <v>574</v>
      </c>
    </row>
    <row r="6317" spans="1:6" x14ac:dyDescent="0.25">
      <c r="A6317" t="s">
        <v>15</v>
      </c>
      <c r="B6317" t="s">
        <v>11</v>
      </c>
      <c r="C6317" t="s">
        <v>19</v>
      </c>
      <c r="D6317" s="1">
        <v>44517</v>
      </c>
      <c r="E6317" s="4">
        <v>1645</v>
      </c>
      <c r="F6317">
        <v>92</v>
      </c>
    </row>
    <row r="6318" spans="1:6" x14ac:dyDescent="0.25">
      <c r="A6318" t="s">
        <v>15</v>
      </c>
      <c r="B6318" t="s">
        <v>6</v>
      </c>
      <c r="C6318" t="s">
        <v>44</v>
      </c>
      <c r="D6318" s="1">
        <v>44517</v>
      </c>
      <c r="E6318" s="4">
        <v>2870</v>
      </c>
      <c r="F6318">
        <v>131</v>
      </c>
    </row>
    <row r="6319" spans="1:6" x14ac:dyDescent="0.25">
      <c r="A6319" t="s">
        <v>55</v>
      </c>
      <c r="B6319" t="s">
        <v>6</v>
      </c>
      <c r="C6319" t="s">
        <v>52</v>
      </c>
      <c r="D6319" s="1">
        <v>44517</v>
      </c>
      <c r="E6319" s="4">
        <v>476</v>
      </c>
      <c r="F6319">
        <v>40</v>
      </c>
    </row>
    <row r="6320" spans="1:6" x14ac:dyDescent="0.25">
      <c r="A6320" t="s">
        <v>56</v>
      </c>
      <c r="B6320" t="s">
        <v>27</v>
      </c>
      <c r="C6320" t="s">
        <v>48</v>
      </c>
      <c r="D6320" s="1">
        <v>44517</v>
      </c>
      <c r="E6320" s="4">
        <v>2702</v>
      </c>
      <c r="F6320">
        <v>109</v>
      </c>
    </row>
    <row r="6321" spans="1:6" x14ac:dyDescent="0.25">
      <c r="A6321" t="s">
        <v>18</v>
      </c>
      <c r="B6321" t="s">
        <v>9</v>
      </c>
      <c r="C6321" t="s">
        <v>22</v>
      </c>
      <c r="D6321" s="1">
        <v>44517</v>
      </c>
      <c r="E6321" s="4">
        <v>4214</v>
      </c>
      <c r="F6321">
        <v>469</v>
      </c>
    </row>
    <row r="6322" spans="1:6" x14ac:dyDescent="0.25">
      <c r="A6322" t="s">
        <v>34</v>
      </c>
      <c r="B6322" t="s">
        <v>6</v>
      </c>
      <c r="C6322" t="s">
        <v>47</v>
      </c>
      <c r="D6322" s="1">
        <v>44517</v>
      </c>
      <c r="E6322" s="4">
        <v>3969</v>
      </c>
      <c r="F6322">
        <v>234</v>
      </c>
    </row>
    <row r="6323" spans="1:6" x14ac:dyDescent="0.25">
      <c r="A6323" t="s">
        <v>37</v>
      </c>
      <c r="B6323" t="s">
        <v>9</v>
      </c>
      <c r="C6323" t="s">
        <v>17</v>
      </c>
      <c r="D6323" s="1">
        <v>44517</v>
      </c>
      <c r="E6323" s="4">
        <v>2247</v>
      </c>
      <c r="F6323">
        <v>103</v>
      </c>
    </row>
    <row r="6324" spans="1:6" x14ac:dyDescent="0.25">
      <c r="A6324" t="s">
        <v>8</v>
      </c>
      <c r="B6324" t="s">
        <v>9</v>
      </c>
      <c r="C6324" t="s">
        <v>44</v>
      </c>
      <c r="D6324" s="1">
        <v>44518</v>
      </c>
      <c r="E6324" s="4">
        <v>364</v>
      </c>
      <c r="F6324">
        <v>16</v>
      </c>
    </row>
    <row r="6325" spans="1:6" x14ac:dyDescent="0.25">
      <c r="A6325" t="s">
        <v>54</v>
      </c>
      <c r="B6325" t="s">
        <v>11</v>
      </c>
      <c r="C6325" t="s">
        <v>44</v>
      </c>
      <c r="D6325" s="1">
        <v>44518</v>
      </c>
      <c r="E6325" s="4">
        <v>427</v>
      </c>
      <c r="F6325">
        <v>20</v>
      </c>
    </row>
    <row r="6326" spans="1:6" x14ac:dyDescent="0.25">
      <c r="A6326" t="s">
        <v>18</v>
      </c>
      <c r="B6326" t="s">
        <v>16</v>
      </c>
      <c r="C6326" t="s">
        <v>19</v>
      </c>
      <c r="D6326" s="1">
        <v>44518</v>
      </c>
      <c r="E6326" s="4">
        <v>3458</v>
      </c>
      <c r="F6326">
        <v>193</v>
      </c>
    </row>
    <row r="6327" spans="1:6" x14ac:dyDescent="0.25">
      <c r="A6327" t="s">
        <v>23</v>
      </c>
      <c r="B6327" t="s">
        <v>27</v>
      </c>
      <c r="C6327" t="s">
        <v>48</v>
      </c>
      <c r="D6327" s="1">
        <v>44518</v>
      </c>
      <c r="E6327" s="4">
        <v>588</v>
      </c>
      <c r="F6327">
        <v>22</v>
      </c>
    </row>
    <row r="6328" spans="1:6" x14ac:dyDescent="0.25">
      <c r="A6328" t="s">
        <v>8</v>
      </c>
      <c r="B6328" t="s">
        <v>9</v>
      </c>
      <c r="C6328" t="s">
        <v>47</v>
      </c>
      <c r="D6328" s="1">
        <v>44518</v>
      </c>
      <c r="E6328" s="4">
        <v>13531</v>
      </c>
      <c r="F6328">
        <v>840</v>
      </c>
    </row>
    <row r="6329" spans="1:6" x14ac:dyDescent="0.25">
      <c r="A6329" t="s">
        <v>37</v>
      </c>
      <c r="B6329" t="s">
        <v>9</v>
      </c>
      <c r="C6329" t="s">
        <v>38</v>
      </c>
      <c r="D6329" s="1">
        <v>44518</v>
      </c>
      <c r="E6329" s="4">
        <v>1876</v>
      </c>
      <c r="F6329">
        <v>73</v>
      </c>
    </row>
    <row r="6330" spans="1:6" x14ac:dyDescent="0.25">
      <c r="A6330" t="s">
        <v>10</v>
      </c>
      <c r="B6330" t="s">
        <v>21</v>
      </c>
      <c r="C6330" t="s">
        <v>22</v>
      </c>
      <c r="D6330" s="1">
        <v>44518</v>
      </c>
      <c r="E6330" s="4">
        <v>756</v>
      </c>
      <c r="F6330">
        <v>76</v>
      </c>
    </row>
    <row r="6331" spans="1:6" x14ac:dyDescent="0.25">
      <c r="A6331" t="s">
        <v>20</v>
      </c>
      <c r="B6331" t="s">
        <v>6</v>
      </c>
      <c r="C6331" t="s">
        <v>17</v>
      </c>
      <c r="D6331" s="1">
        <v>44518</v>
      </c>
      <c r="E6331" s="4">
        <v>1890</v>
      </c>
      <c r="F6331">
        <v>86</v>
      </c>
    </row>
    <row r="6332" spans="1:6" x14ac:dyDescent="0.25">
      <c r="A6332" t="s">
        <v>37</v>
      </c>
      <c r="B6332" t="s">
        <v>21</v>
      </c>
      <c r="C6332" t="s">
        <v>14</v>
      </c>
      <c r="D6332" s="1">
        <v>44518</v>
      </c>
      <c r="E6332" s="4">
        <v>350</v>
      </c>
      <c r="F6332">
        <v>50</v>
      </c>
    </row>
    <row r="6333" spans="1:6" x14ac:dyDescent="0.25">
      <c r="A6333" t="s">
        <v>5</v>
      </c>
      <c r="B6333" t="s">
        <v>27</v>
      </c>
      <c r="C6333" t="s">
        <v>43</v>
      </c>
      <c r="D6333" s="1">
        <v>44518</v>
      </c>
      <c r="E6333" s="4">
        <v>7728</v>
      </c>
      <c r="F6333">
        <v>352</v>
      </c>
    </row>
    <row r="6334" spans="1:6" x14ac:dyDescent="0.25">
      <c r="A6334" t="s">
        <v>56</v>
      </c>
      <c r="B6334" t="s">
        <v>27</v>
      </c>
      <c r="C6334" t="s">
        <v>12</v>
      </c>
      <c r="D6334" s="1">
        <v>44518</v>
      </c>
      <c r="E6334" s="4">
        <v>3073</v>
      </c>
      <c r="F6334">
        <v>205</v>
      </c>
    </row>
    <row r="6335" spans="1:6" x14ac:dyDescent="0.25">
      <c r="A6335" t="s">
        <v>20</v>
      </c>
      <c r="B6335" t="s">
        <v>11</v>
      </c>
      <c r="C6335" t="s">
        <v>38</v>
      </c>
      <c r="D6335" s="1">
        <v>44518</v>
      </c>
      <c r="E6335" s="4">
        <v>9534</v>
      </c>
      <c r="F6335">
        <v>367</v>
      </c>
    </row>
    <row r="6336" spans="1:6" x14ac:dyDescent="0.25">
      <c r="A6336" t="s">
        <v>49</v>
      </c>
      <c r="B6336" t="s">
        <v>11</v>
      </c>
      <c r="C6336" t="s">
        <v>35</v>
      </c>
      <c r="D6336" s="1">
        <v>44518</v>
      </c>
      <c r="E6336" s="4">
        <v>10255</v>
      </c>
      <c r="F6336">
        <v>604</v>
      </c>
    </row>
    <row r="6337" spans="1:6" x14ac:dyDescent="0.25">
      <c r="A6337" t="s">
        <v>40</v>
      </c>
      <c r="B6337" t="s">
        <v>16</v>
      </c>
      <c r="C6337" t="s">
        <v>45</v>
      </c>
      <c r="D6337" s="1">
        <v>44518</v>
      </c>
      <c r="E6337" s="4">
        <v>1869</v>
      </c>
      <c r="F6337">
        <v>82</v>
      </c>
    </row>
    <row r="6338" spans="1:6" x14ac:dyDescent="0.25">
      <c r="A6338" t="s">
        <v>18</v>
      </c>
      <c r="B6338" t="s">
        <v>9</v>
      </c>
      <c r="C6338" t="s">
        <v>19</v>
      </c>
      <c r="D6338" s="1">
        <v>44518</v>
      </c>
      <c r="E6338" s="4">
        <v>3374</v>
      </c>
      <c r="F6338">
        <v>188</v>
      </c>
    </row>
    <row r="6339" spans="1:6" x14ac:dyDescent="0.25">
      <c r="A6339" t="s">
        <v>46</v>
      </c>
      <c r="B6339" t="s">
        <v>9</v>
      </c>
      <c r="C6339" t="s">
        <v>31</v>
      </c>
      <c r="D6339" s="1">
        <v>44518</v>
      </c>
      <c r="E6339" s="4">
        <v>10206</v>
      </c>
      <c r="F6339">
        <v>700</v>
      </c>
    </row>
    <row r="6340" spans="1:6" x14ac:dyDescent="0.25">
      <c r="A6340" t="s">
        <v>10</v>
      </c>
      <c r="B6340" t="s">
        <v>11</v>
      </c>
      <c r="C6340" t="s">
        <v>43</v>
      </c>
      <c r="D6340" s="1">
        <v>44519</v>
      </c>
      <c r="E6340" s="4">
        <v>9142</v>
      </c>
      <c r="F6340">
        <v>416</v>
      </c>
    </row>
    <row r="6341" spans="1:6" x14ac:dyDescent="0.25">
      <c r="A6341" t="s">
        <v>46</v>
      </c>
      <c r="B6341" t="s">
        <v>11</v>
      </c>
      <c r="C6341" t="s">
        <v>28</v>
      </c>
      <c r="D6341" s="1">
        <v>44519</v>
      </c>
      <c r="E6341" s="4">
        <v>5908</v>
      </c>
      <c r="F6341">
        <v>840</v>
      </c>
    </row>
    <row r="6342" spans="1:6" x14ac:dyDescent="0.25">
      <c r="A6342" t="s">
        <v>8</v>
      </c>
      <c r="B6342" t="s">
        <v>16</v>
      </c>
      <c r="C6342" t="s">
        <v>35</v>
      </c>
      <c r="D6342" s="1">
        <v>44519</v>
      </c>
      <c r="E6342" s="4">
        <v>6006</v>
      </c>
      <c r="F6342">
        <v>354</v>
      </c>
    </row>
    <row r="6343" spans="1:6" x14ac:dyDescent="0.25">
      <c r="A6343" t="s">
        <v>46</v>
      </c>
      <c r="B6343" t="s">
        <v>27</v>
      </c>
      <c r="C6343" t="s">
        <v>42</v>
      </c>
      <c r="D6343" s="1">
        <v>44519</v>
      </c>
      <c r="E6343" s="4">
        <v>3717</v>
      </c>
      <c r="F6343">
        <v>266</v>
      </c>
    </row>
    <row r="6344" spans="1:6" x14ac:dyDescent="0.25">
      <c r="A6344" t="s">
        <v>15</v>
      </c>
      <c r="B6344" t="s">
        <v>11</v>
      </c>
      <c r="C6344" t="s">
        <v>47</v>
      </c>
      <c r="D6344" s="1">
        <v>44519</v>
      </c>
      <c r="E6344" s="4">
        <v>4522</v>
      </c>
      <c r="F6344">
        <v>302</v>
      </c>
    </row>
    <row r="6345" spans="1:6" x14ac:dyDescent="0.25">
      <c r="A6345" t="s">
        <v>5</v>
      </c>
      <c r="B6345" t="s">
        <v>11</v>
      </c>
      <c r="C6345" t="s">
        <v>22</v>
      </c>
      <c r="D6345" s="1">
        <v>44519</v>
      </c>
      <c r="E6345" s="4">
        <v>16114</v>
      </c>
      <c r="F6345">
        <v>1820</v>
      </c>
    </row>
    <row r="6346" spans="1:6" x14ac:dyDescent="0.25">
      <c r="A6346" t="s">
        <v>34</v>
      </c>
      <c r="B6346" t="s">
        <v>11</v>
      </c>
      <c r="C6346" t="s">
        <v>44</v>
      </c>
      <c r="D6346" s="1">
        <v>44519</v>
      </c>
      <c r="E6346" s="4">
        <v>5495</v>
      </c>
      <c r="F6346">
        <v>250</v>
      </c>
    </row>
    <row r="6347" spans="1:6" x14ac:dyDescent="0.25">
      <c r="A6347" t="s">
        <v>40</v>
      </c>
      <c r="B6347" t="s">
        <v>9</v>
      </c>
      <c r="C6347" t="s">
        <v>28</v>
      </c>
      <c r="D6347" s="1">
        <v>44519</v>
      </c>
      <c r="E6347" s="4">
        <v>8820</v>
      </c>
      <c r="F6347">
        <v>1470</v>
      </c>
    </row>
    <row r="6348" spans="1:6" x14ac:dyDescent="0.25">
      <c r="A6348" t="s">
        <v>34</v>
      </c>
      <c r="B6348" t="s">
        <v>6</v>
      </c>
      <c r="C6348" t="s">
        <v>48</v>
      </c>
      <c r="D6348" s="1">
        <v>44519</v>
      </c>
      <c r="E6348" s="4">
        <v>12215</v>
      </c>
      <c r="F6348">
        <v>489</v>
      </c>
    </row>
    <row r="6349" spans="1:6" x14ac:dyDescent="0.25">
      <c r="A6349" t="s">
        <v>20</v>
      </c>
      <c r="B6349" t="s">
        <v>21</v>
      </c>
      <c r="C6349" t="s">
        <v>7</v>
      </c>
      <c r="D6349" s="1">
        <v>44519</v>
      </c>
      <c r="E6349" s="4">
        <v>6832</v>
      </c>
      <c r="F6349">
        <v>456</v>
      </c>
    </row>
    <row r="6350" spans="1:6" x14ac:dyDescent="0.25">
      <c r="A6350" t="s">
        <v>29</v>
      </c>
      <c r="B6350" t="s">
        <v>27</v>
      </c>
      <c r="C6350" t="s">
        <v>43</v>
      </c>
      <c r="D6350" s="1">
        <v>44519</v>
      </c>
      <c r="E6350" s="4">
        <v>1974</v>
      </c>
      <c r="F6350">
        <v>99</v>
      </c>
    </row>
    <row r="6351" spans="1:6" x14ac:dyDescent="0.25">
      <c r="A6351" t="s">
        <v>34</v>
      </c>
      <c r="B6351" t="s">
        <v>21</v>
      </c>
      <c r="C6351" t="s">
        <v>38</v>
      </c>
      <c r="D6351" s="1">
        <v>44519</v>
      </c>
      <c r="E6351" s="4">
        <v>6986</v>
      </c>
      <c r="F6351">
        <v>280</v>
      </c>
    </row>
    <row r="6352" spans="1:6" x14ac:dyDescent="0.25">
      <c r="A6352" t="s">
        <v>25</v>
      </c>
      <c r="B6352" t="s">
        <v>16</v>
      </c>
      <c r="C6352" t="s">
        <v>17</v>
      </c>
      <c r="D6352" s="1">
        <v>44519</v>
      </c>
      <c r="E6352" s="4">
        <v>11354</v>
      </c>
      <c r="F6352">
        <v>541</v>
      </c>
    </row>
    <row r="6353" spans="1:6" x14ac:dyDescent="0.25">
      <c r="A6353" t="s">
        <v>15</v>
      </c>
      <c r="B6353" t="s">
        <v>21</v>
      </c>
      <c r="C6353" t="s">
        <v>38</v>
      </c>
      <c r="D6353" s="1">
        <v>44519</v>
      </c>
      <c r="E6353" s="4">
        <v>7343</v>
      </c>
      <c r="F6353">
        <v>272</v>
      </c>
    </row>
    <row r="6354" spans="1:6" x14ac:dyDescent="0.25">
      <c r="A6354" t="s">
        <v>13</v>
      </c>
      <c r="B6354" t="s">
        <v>16</v>
      </c>
      <c r="C6354" t="s">
        <v>28</v>
      </c>
      <c r="D6354" s="1">
        <v>44519</v>
      </c>
      <c r="E6354" s="4">
        <v>11326</v>
      </c>
      <c r="F6354">
        <v>1890</v>
      </c>
    </row>
    <row r="6355" spans="1:6" x14ac:dyDescent="0.25">
      <c r="A6355" t="s">
        <v>5</v>
      </c>
      <c r="B6355" t="s">
        <v>9</v>
      </c>
      <c r="C6355" t="s">
        <v>50</v>
      </c>
      <c r="D6355" s="1">
        <v>44519</v>
      </c>
      <c r="E6355" s="4">
        <v>1582</v>
      </c>
      <c r="F6355">
        <v>69</v>
      </c>
    </row>
    <row r="6356" spans="1:6" x14ac:dyDescent="0.25">
      <c r="A6356" t="s">
        <v>57</v>
      </c>
      <c r="B6356" t="s">
        <v>6</v>
      </c>
      <c r="C6356" t="s">
        <v>42</v>
      </c>
      <c r="D6356" s="1">
        <v>44519</v>
      </c>
      <c r="E6356" s="4">
        <v>6713</v>
      </c>
      <c r="F6356">
        <v>480</v>
      </c>
    </row>
    <row r="6357" spans="1:6" x14ac:dyDescent="0.25">
      <c r="A6357" t="s">
        <v>40</v>
      </c>
      <c r="B6357" t="s">
        <v>16</v>
      </c>
      <c r="C6357" t="s">
        <v>19</v>
      </c>
      <c r="D6357" s="1">
        <v>44519</v>
      </c>
      <c r="E6357" s="4">
        <v>11473</v>
      </c>
      <c r="F6357">
        <v>638</v>
      </c>
    </row>
    <row r="6358" spans="1:6" x14ac:dyDescent="0.25">
      <c r="A6358" t="s">
        <v>25</v>
      </c>
      <c r="B6358" t="s">
        <v>9</v>
      </c>
      <c r="C6358" t="s">
        <v>19</v>
      </c>
      <c r="D6358" s="1">
        <v>44519</v>
      </c>
      <c r="E6358" s="4">
        <v>6153</v>
      </c>
      <c r="F6358">
        <v>385</v>
      </c>
    </row>
    <row r="6359" spans="1:6" x14ac:dyDescent="0.25">
      <c r="A6359" t="s">
        <v>5</v>
      </c>
      <c r="B6359" t="s">
        <v>6</v>
      </c>
      <c r="C6359" t="s">
        <v>38</v>
      </c>
      <c r="D6359" s="1">
        <v>44519</v>
      </c>
      <c r="E6359" s="4">
        <v>539</v>
      </c>
      <c r="F6359">
        <v>21</v>
      </c>
    </row>
    <row r="6360" spans="1:6" x14ac:dyDescent="0.25">
      <c r="A6360" t="s">
        <v>5</v>
      </c>
      <c r="B6360" t="s">
        <v>16</v>
      </c>
      <c r="C6360" t="s">
        <v>47</v>
      </c>
      <c r="D6360" s="1">
        <v>44519</v>
      </c>
      <c r="E6360" s="4">
        <v>12607</v>
      </c>
      <c r="F6360">
        <v>840</v>
      </c>
    </row>
    <row r="6361" spans="1:6" x14ac:dyDescent="0.25">
      <c r="A6361" t="s">
        <v>41</v>
      </c>
      <c r="B6361" t="s">
        <v>27</v>
      </c>
      <c r="C6361" t="s">
        <v>19</v>
      </c>
      <c r="D6361" s="1">
        <v>44519</v>
      </c>
      <c r="E6361" s="4">
        <v>1617</v>
      </c>
      <c r="F6361">
        <v>90</v>
      </c>
    </row>
    <row r="6362" spans="1:6" x14ac:dyDescent="0.25">
      <c r="A6362" t="s">
        <v>29</v>
      </c>
      <c r="B6362" t="s">
        <v>21</v>
      </c>
      <c r="C6362" t="s">
        <v>38</v>
      </c>
      <c r="D6362" s="1">
        <v>44519</v>
      </c>
      <c r="E6362" s="4">
        <v>1428</v>
      </c>
      <c r="F6362">
        <v>55</v>
      </c>
    </row>
    <row r="6363" spans="1:6" x14ac:dyDescent="0.25">
      <c r="A6363" t="s">
        <v>29</v>
      </c>
      <c r="B6363" t="s">
        <v>16</v>
      </c>
      <c r="C6363" t="s">
        <v>31</v>
      </c>
      <c r="D6363" s="1">
        <v>44519</v>
      </c>
      <c r="E6363" s="4">
        <v>4333</v>
      </c>
      <c r="F6363">
        <v>334</v>
      </c>
    </row>
    <row r="6364" spans="1:6" x14ac:dyDescent="0.25">
      <c r="A6364" t="s">
        <v>15</v>
      </c>
      <c r="B6364" t="s">
        <v>16</v>
      </c>
      <c r="C6364" t="s">
        <v>47</v>
      </c>
      <c r="D6364" s="1">
        <v>44519</v>
      </c>
      <c r="E6364" s="4">
        <v>5537</v>
      </c>
      <c r="F6364">
        <v>370</v>
      </c>
    </row>
    <row r="6365" spans="1:6" x14ac:dyDescent="0.25">
      <c r="A6365" t="s">
        <v>53</v>
      </c>
      <c r="B6365" t="s">
        <v>16</v>
      </c>
      <c r="C6365" t="s">
        <v>19</v>
      </c>
      <c r="D6365" s="1">
        <v>44519</v>
      </c>
      <c r="E6365" s="4">
        <v>4858</v>
      </c>
      <c r="F6365">
        <v>270</v>
      </c>
    </row>
    <row r="6366" spans="1:6" x14ac:dyDescent="0.25">
      <c r="A6366" t="s">
        <v>33</v>
      </c>
      <c r="B6366" t="s">
        <v>6</v>
      </c>
      <c r="C6366" t="s">
        <v>7</v>
      </c>
      <c r="D6366" s="1">
        <v>44519</v>
      </c>
      <c r="E6366" s="4">
        <v>5467</v>
      </c>
      <c r="F6366">
        <v>391</v>
      </c>
    </row>
    <row r="6367" spans="1:6" x14ac:dyDescent="0.25">
      <c r="A6367" t="s">
        <v>10</v>
      </c>
      <c r="B6367" t="s">
        <v>9</v>
      </c>
      <c r="C6367" t="s">
        <v>22</v>
      </c>
      <c r="D6367" s="1">
        <v>44519</v>
      </c>
      <c r="E6367" s="4">
        <v>7476</v>
      </c>
      <c r="F6367">
        <v>910</v>
      </c>
    </row>
    <row r="6368" spans="1:6" x14ac:dyDescent="0.25">
      <c r="A6368" t="s">
        <v>57</v>
      </c>
      <c r="B6368" t="s">
        <v>9</v>
      </c>
      <c r="C6368" t="s">
        <v>26</v>
      </c>
      <c r="D6368" s="1">
        <v>44519</v>
      </c>
      <c r="E6368" s="4">
        <v>2380</v>
      </c>
      <c r="F6368">
        <v>217</v>
      </c>
    </row>
    <row r="6369" spans="1:6" x14ac:dyDescent="0.25">
      <c r="A6369" t="s">
        <v>40</v>
      </c>
      <c r="B6369" t="s">
        <v>11</v>
      </c>
      <c r="C6369" t="s">
        <v>12</v>
      </c>
      <c r="D6369" s="1">
        <v>44519</v>
      </c>
      <c r="E6369" s="4">
        <v>2681</v>
      </c>
      <c r="F6369">
        <v>168</v>
      </c>
    </row>
    <row r="6370" spans="1:6" x14ac:dyDescent="0.25">
      <c r="A6370" t="s">
        <v>55</v>
      </c>
      <c r="B6370" t="s">
        <v>21</v>
      </c>
      <c r="C6370" t="s">
        <v>17</v>
      </c>
      <c r="D6370" s="1">
        <v>44519</v>
      </c>
      <c r="E6370" s="4">
        <v>3276</v>
      </c>
      <c r="F6370">
        <v>143</v>
      </c>
    </row>
    <row r="6371" spans="1:6" x14ac:dyDescent="0.25">
      <c r="A6371" t="s">
        <v>32</v>
      </c>
      <c r="B6371" t="s">
        <v>16</v>
      </c>
      <c r="C6371" t="s">
        <v>48</v>
      </c>
      <c r="D6371" s="1">
        <v>44519</v>
      </c>
      <c r="E6371" s="4">
        <v>6174</v>
      </c>
      <c r="F6371">
        <v>229</v>
      </c>
    </row>
    <row r="6372" spans="1:6" x14ac:dyDescent="0.25">
      <c r="A6372" t="s">
        <v>54</v>
      </c>
      <c r="B6372" t="s">
        <v>27</v>
      </c>
      <c r="C6372" t="s">
        <v>42</v>
      </c>
      <c r="D6372" s="1">
        <v>44519</v>
      </c>
      <c r="E6372" s="4">
        <v>2387</v>
      </c>
      <c r="F6372">
        <v>160</v>
      </c>
    </row>
    <row r="6373" spans="1:6" x14ac:dyDescent="0.25">
      <c r="A6373" t="s">
        <v>10</v>
      </c>
      <c r="B6373" t="s">
        <v>11</v>
      </c>
      <c r="C6373" t="s">
        <v>38</v>
      </c>
      <c r="D6373" s="1">
        <v>44519</v>
      </c>
      <c r="E6373" s="4">
        <v>2716</v>
      </c>
      <c r="F6373">
        <v>109</v>
      </c>
    </row>
    <row r="6374" spans="1:6" x14ac:dyDescent="0.25">
      <c r="A6374" t="s">
        <v>34</v>
      </c>
      <c r="B6374" t="s">
        <v>16</v>
      </c>
      <c r="C6374" t="s">
        <v>26</v>
      </c>
      <c r="D6374" s="1">
        <v>44519</v>
      </c>
      <c r="E6374" s="4">
        <v>10654</v>
      </c>
      <c r="F6374">
        <v>910</v>
      </c>
    </row>
    <row r="6375" spans="1:6" x14ac:dyDescent="0.25">
      <c r="A6375" t="s">
        <v>10</v>
      </c>
      <c r="B6375" t="s">
        <v>16</v>
      </c>
      <c r="C6375" t="s">
        <v>44</v>
      </c>
      <c r="D6375" s="1">
        <v>44519</v>
      </c>
      <c r="E6375" s="4">
        <v>4508</v>
      </c>
      <c r="F6375">
        <v>205</v>
      </c>
    </row>
    <row r="6376" spans="1:6" x14ac:dyDescent="0.25">
      <c r="A6376" t="s">
        <v>8</v>
      </c>
      <c r="B6376" t="s">
        <v>9</v>
      </c>
      <c r="C6376" t="s">
        <v>36</v>
      </c>
      <c r="D6376" s="1">
        <v>44519</v>
      </c>
      <c r="E6376" s="4">
        <v>5383</v>
      </c>
      <c r="F6376">
        <v>673</v>
      </c>
    </row>
    <row r="6377" spans="1:6" x14ac:dyDescent="0.25">
      <c r="A6377" t="s">
        <v>10</v>
      </c>
      <c r="B6377" t="s">
        <v>16</v>
      </c>
      <c r="C6377" t="s">
        <v>42</v>
      </c>
      <c r="D6377" s="1">
        <v>44519</v>
      </c>
      <c r="E6377" s="4">
        <v>5775</v>
      </c>
      <c r="F6377">
        <v>385</v>
      </c>
    </row>
    <row r="6378" spans="1:6" x14ac:dyDescent="0.25">
      <c r="A6378" t="s">
        <v>37</v>
      </c>
      <c r="B6378" t="s">
        <v>9</v>
      </c>
      <c r="C6378" t="s">
        <v>14</v>
      </c>
      <c r="D6378" s="1">
        <v>44519</v>
      </c>
      <c r="E6378" s="4">
        <v>12313</v>
      </c>
      <c r="F6378">
        <v>1750</v>
      </c>
    </row>
    <row r="6379" spans="1:6" x14ac:dyDescent="0.25">
      <c r="A6379" t="s">
        <v>46</v>
      </c>
      <c r="B6379" t="s">
        <v>21</v>
      </c>
      <c r="C6379" t="s">
        <v>22</v>
      </c>
      <c r="D6379" s="1">
        <v>44519</v>
      </c>
      <c r="E6379" s="4">
        <v>3829</v>
      </c>
      <c r="F6379">
        <v>426</v>
      </c>
    </row>
    <row r="6380" spans="1:6" x14ac:dyDescent="0.25">
      <c r="A6380" t="s">
        <v>25</v>
      </c>
      <c r="B6380" t="s">
        <v>9</v>
      </c>
      <c r="C6380" t="s">
        <v>17</v>
      </c>
      <c r="D6380" s="1">
        <v>44519</v>
      </c>
      <c r="E6380" s="4">
        <v>2975</v>
      </c>
      <c r="F6380">
        <v>142</v>
      </c>
    </row>
    <row r="6381" spans="1:6" x14ac:dyDescent="0.25">
      <c r="A6381" t="s">
        <v>15</v>
      </c>
      <c r="B6381" t="s">
        <v>16</v>
      </c>
      <c r="C6381" t="s">
        <v>7</v>
      </c>
      <c r="D6381" s="1">
        <v>44519</v>
      </c>
      <c r="E6381" s="4">
        <v>2009</v>
      </c>
      <c r="F6381">
        <v>134</v>
      </c>
    </row>
    <row r="6382" spans="1:6" x14ac:dyDescent="0.25">
      <c r="A6382" t="s">
        <v>10</v>
      </c>
      <c r="B6382" t="s">
        <v>6</v>
      </c>
      <c r="C6382" t="s">
        <v>31</v>
      </c>
      <c r="D6382" s="1">
        <v>44519</v>
      </c>
      <c r="E6382" s="4">
        <v>812</v>
      </c>
      <c r="F6382">
        <v>58</v>
      </c>
    </row>
    <row r="6383" spans="1:6" x14ac:dyDescent="0.25">
      <c r="A6383" t="s">
        <v>33</v>
      </c>
      <c r="B6383" t="s">
        <v>9</v>
      </c>
      <c r="C6383" t="s">
        <v>42</v>
      </c>
      <c r="D6383" s="1">
        <v>44519</v>
      </c>
      <c r="E6383" s="4">
        <v>1106</v>
      </c>
      <c r="F6383">
        <v>70</v>
      </c>
    </row>
    <row r="6384" spans="1:6" x14ac:dyDescent="0.25">
      <c r="A6384" t="s">
        <v>23</v>
      </c>
      <c r="B6384" t="s">
        <v>21</v>
      </c>
      <c r="C6384" t="s">
        <v>36</v>
      </c>
      <c r="D6384" s="1">
        <v>44519</v>
      </c>
      <c r="E6384" s="4">
        <v>5495</v>
      </c>
      <c r="F6384">
        <v>687</v>
      </c>
    </row>
    <row r="6385" spans="1:6" x14ac:dyDescent="0.25">
      <c r="A6385" t="s">
        <v>40</v>
      </c>
      <c r="B6385" t="s">
        <v>6</v>
      </c>
      <c r="C6385" t="s">
        <v>52</v>
      </c>
      <c r="D6385" s="1">
        <v>44519</v>
      </c>
      <c r="E6385" s="4">
        <v>2016</v>
      </c>
      <c r="F6385">
        <v>168</v>
      </c>
    </row>
    <row r="6386" spans="1:6" x14ac:dyDescent="0.25">
      <c r="A6386" t="s">
        <v>8</v>
      </c>
      <c r="B6386" t="s">
        <v>27</v>
      </c>
      <c r="C6386" t="s">
        <v>28</v>
      </c>
      <c r="D6386" s="1">
        <v>44519</v>
      </c>
      <c r="E6386" s="4">
        <v>4459</v>
      </c>
      <c r="F6386">
        <v>770</v>
      </c>
    </row>
    <row r="6387" spans="1:6" x14ac:dyDescent="0.25">
      <c r="A6387" t="s">
        <v>18</v>
      </c>
      <c r="B6387" t="s">
        <v>16</v>
      </c>
      <c r="C6387" t="s">
        <v>31</v>
      </c>
      <c r="D6387" s="1">
        <v>44519</v>
      </c>
      <c r="E6387" s="4">
        <v>98</v>
      </c>
      <c r="F6387">
        <v>9</v>
      </c>
    </row>
    <row r="6388" spans="1:6" x14ac:dyDescent="0.25">
      <c r="A6388" t="s">
        <v>54</v>
      </c>
      <c r="B6388" t="s">
        <v>16</v>
      </c>
      <c r="C6388" t="s">
        <v>22</v>
      </c>
      <c r="D6388" s="1">
        <v>44519</v>
      </c>
      <c r="E6388" s="4">
        <v>448</v>
      </c>
      <c r="F6388">
        <v>56</v>
      </c>
    </row>
    <row r="6389" spans="1:6" x14ac:dyDescent="0.25">
      <c r="A6389" t="s">
        <v>23</v>
      </c>
      <c r="B6389" t="s">
        <v>11</v>
      </c>
      <c r="C6389" t="s">
        <v>19</v>
      </c>
      <c r="D6389" s="1">
        <v>44519</v>
      </c>
      <c r="E6389" s="4">
        <v>4270</v>
      </c>
      <c r="F6389">
        <v>238</v>
      </c>
    </row>
    <row r="6390" spans="1:6" x14ac:dyDescent="0.25">
      <c r="A6390" t="s">
        <v>46</v>
      </c>
      <c r="B6390" t="s">
        <v>6</v>
      </c>
      <c r="C6390" t="s">
        <v>26</v>
      </c>
      <c r="D6390" s="1">
        <v>44519</v>
      </c>
      <c r="E6390" s="4">
        <v>322</v>
      </c>
      <c r="F6390">
        <v>27</v>
      </c>
    </row>
    <row r="6391" spans="1:6" x14ac:dyDescent="0.25">
      <c r="A6391" t="s">
        <v>33</v>
      </c>
      <c r="B6391" t="s">
        <v>6</v>
      </c>
      <c r="C6391" t="s">
        <v>50</v>
      </c>
      <c r="D6391" s="1">
        <v>44519</v>
      </c>
      <c r="E6391" s="4">
        <v>7378</v>
      </c>
      <c r="F6391">
        <v>308</v>
      </c>
    </row>
    <row r="6392" spans="1:6" x14ac:dyDescent="0.25">
      <c r="A6392" t="s">
        <v>40</v>
      </c>
      <c r="B6392" t="s">
        <v>27</v>
      </c>
      <c r="C6392" t="s">
        <v>38</v>
      </c>
      <c r="D6392" s="1">
        <v>44519</v>
      </c>
      <c r="E6392" s="4">
        <v>259</v>
      </c>
      <c r="F6392">
        <v>10</v>
      </c>
    </row>
    <row r="6393" spans="1:6" x14ac:dyDescent="0.25">
      <c r="A6393" t="s">
        <v>33</v>
      </c>
      <c r="B6393" t="s">
        <v>11</v>
      </c>
      <c r="C6393" t="s">
        <v>24</v>
      </c>
      <c r="D6393" s="1">
        <v>44519</v>
      </c>
      <c r="E6393" s="4">
        <v>6405</v>
      </c>
      <c r="F6393">
        <v>321</v>
      </c>
    </row>
    <row r="6394" spans="1:6" x14ac:dyDescent="0.25">
      <c r="A6394" t="s">
        <v>8</v>
      </c>
      <c r="B6394" t="s">
        <v>11</v>
      </c>
      <c r="C6394" t="s">
        <v>22</v>
      </c>
      <c r="D6394" s="1">
        <v>44519</v>
      </c>
      <c r="E6394" s="4">
        <v>945</v>
      </c>
      <c r="F6394">
        <v>95</v>
      </c>
    </row>
    <row r="6395" spans="1:6" x14ac:dyDescent="0.25">
      <c r="A6395" t="s">
        <v>13</v>
      </c>
      <c r="B6395" t="s">
        <v>11</v>
      </c>
      <c r="C6395" t="s">
        <v>31</v>
      </c>
      <c r="D6395" s="1">
        <v>44519</v>
      </c>
      <c r="E6395" s="4">
        <v>1519</v>
      </c>
      <c r="F6395">
        <v>127</v>
      </c>
    </row>
    <row r="6396" spans="1:6" x14ac:dyDescent="0.25">
      <c r="A6396" t="s">
        <v>54</v>
      </c>
      <c r="B6396" t="s">
        <v>6</v>
      </c>
      <c r="C6396" t="s">
        <v>28</v>
      </c>
      <c r="D6396" s="1">
        <v>44519</v>
      </c>
      <c r="E6396" s="4">
        <v>3143</v>
      </c>
      <c r="F6396">
        <v>449</v>
      </c>
    </row>
    <row r="6397" spans="1:6" x14ac:dyDescent="0.25">
      <c r="A6397" t="s">
        <v>32</v>
      </c>
      <c r="B6397" t="s">
        <v>11</v>
      </c>
      <c r="C6397" t="s">
        <v>14</v>
      </c>
      <c r="D6397" s="1">
        <v>44519</v>
      </c>
      <c r="E6397" s="4">
        <v>13461</v>
      </c>
      <c r="F6397">
        <v>2240</v>
      </c>
    </row>
    <row r="6398" spans="1:6" x14ac:dyDescent="0.25">
      <c r="A6398" t="s">
        <v>54</v>
      </c>
      <c r="B6398" t="s">
        <v>16</v>
      </c>
      <c r="C6398" t="s">
        <v>48</v>
      </c>
      <c r="D6398" s="1">
        <v>44519</v>
      </c>
      <c r="E6398" s="4">
        <v>10227</v>
      </c>
      <c r="F6398">
        <v>410</v>
      </c>
    </row>
    <row r="6399" spans="1:6" x14ac:dyDescent="0.25">
      <c r="A6399" t="s">
        <v>56</v>
      </c>
      <c r="B6399" t="s">
        <v>6</v>
      </c>
      <c r="C6399" t="s">
        <v>17</v>
      </c>
      <c r="D6399" s="1">
        <v>44522</v>
      </c>
      <c r="E6399" s="4">
        <v>10094</v>
      </c>
      <c r="F6399">
        <v>481</v>
      </c>
    </row>
    <row r="6400" spans="1:6" x14ac:dyDescent="0.25">
      <c r="A6400" t="s">
        <v>33</v>
      </c>
      <c r="B6400" t="s">
        <v>16</v>
      </c>
      <c r="C6400" t="s">
        <v>28</v>
      </c>
      <c r="D6400" s="1">
        <v>44522</v>
      </c>
      <c r="E6400" s="4">
        <v>7</v>
      </c>
      <c r="F6400">
        <v>2</v>
      </c>
    </row>
    <row r="6401" spans="1:6" x14ac:dyDescent="0.25">
      <c r="A6401" t="s">
        <v>51</v>
      </c>
      <c r="B6401" t="s">
        <v>16</v>
      </c>
      <c r="C6401" t="s">
        <v>14</v>
      </c>
      <c r="D6401" s="1">
        <v>44522</v>
      </c>
      <c r="E6401" s="4">
        <v>2352</v>
      </c>
      <c r="F6401">
        <v>294</v>
      </c>
    </row>
    <row r="6402" spans="1:6" x14ac:dyDescent="0.25">
      <c r="A6402" t="s">
        <v>25</v>
      </c>
      <c r="B6402" t="s">
        <v>6</v>
      </c>
      <c r="C6402" t="s">
        <v>19</v>
      </c>
      <c r="D6402" s="1">
        <v>44522</v>
      </c>
      <c r="E6402" s="4">
        <v>2282</v>
      </c>
      <c r="F6402">
        <v>135</v>
      </c>
    </row>
    <row r="6403" spans="1:6" x14ac:dyDescent="0.25">
      <c r="A6403" t="s">
        <v>55</v>
      </c>
      <c r="B6403" t="s">
        <v>27</v>
      </c>
      <c r="C6403" t="s">
        <v>28</v>
      </c>
      <c r="D6403" s="1">
        <v>44522</v>
      </c>
      <c r="E6403" s="4">
        <v>11585</v>
      </c>
      <c r="F6403">
        <v>1470</v>
      </c>
    </row>
    <row r="6404" spans="1:6" x14ac:dyDescent="0.25">
      <c r="A6404" t="s">
        <v>10</v>
      </c>
      <c r="B6404" t="s">
        <v>6</v>
      </c>
      <c r="C6404" t="s">
        <v>12</v>
      </c>
      <c r="D6404" s="1">
        <v>44522</v>
      </c>
      <c r="E6404" s="4">
        <v>8799</v>
      </c>
      <c r="F6404">
        <v>518</v>
      </c>
    </row>
    <row r="6405" spans="1:6" x14ac:dyDescent="0.25">
      <c r="A6405" t="s">
        <v>5</v>
      </c>
      <c r="B6405" t="s">
        <v>9</v>
      </c>
      <c r="C6405" t="s">
        <v>42</v>
      </c>
      <c r="D6405" s="1">
        <v>44522</v>
      </c>
      <c r="E6405" s="4">
        <v>2646</v>
      </c>
      <c r="F6405">
        <v>177</v>
      </c>
    </row>
    <row r="6406" spans="1:6" x14ac:dyDescent="0.25">
      <c r="A6406" t="s">
        <v>8</v>
      </c>
      <c r="B6406" t="s">
        <v>27</v>
      </c>
      <c r="C6406" t="s">
        <v>50</v>
      </c>
      <c r="D6406" s="1">
        <v>44522</v>
      </c>
      <c r="E6406" s="4">
        <v>2919</v>
      </c>
      <c r="F6406">
        <v>127</v>
      </c>
    </row>
    <row r="6407" spans="1:6" x14ac:dyDescent="0.25">
      <c r="A6407" t="s">
        <v>25</v>
      </c>
      <c r="B6407" t="s">
        <v>27</v>
      </c>
      <c r="C6407" t="s">
        <v>31</v>
      </c>
      <c r="D6407" s="1">
        <v>44522</v>
      </c>
      <c r="E6407" s="4">
        <v>3507</v>
      </c>
      <c r="F6407">
        <v>270</v>
      </c>
    </row>
    <row r="6408" spans="1:6" x14ac:dyDescent="0.25">
      <c r="A6408" t="s">
        <v>37</v>
      </c>
      <c r="B6408" t="s">
        <v>21</v>
      </c>
      <c r="C6408" t="s">
        <v>17</v>
      </c>
      <c r="D6408" s="1">
        <v>44522</v>
      </c>
      <c r="E6408" s="4">
        <v>9044</v>
      </c>
      <c r="F6408">
        <v>431</v>
      </c>
    </row>
    <row r="6409" spans="1:6" x14ac:dyDescent="0.25">
      <c r="A6409" t="s">
        <v>25</v>
      </c>
      <c r="B6409" t="s">
        <v>21</v>
      </c>
      <c r="C6409" t="s">
        <v>42</v>
      </c>
      <c r="D6409" s="1">
        <v>44522</v>
      </c>
      <c r="E6409" s="4">
        <v>9016</v>
      </c>
      <c r="F6409">
        <v>564</v>
      </c>
    </row>
    <row r="6410" spans="1:6" x14ac:dyDescent="0.25">
      <c r="A6410" t="s">
        <v>56</v>
      </c>
      <c r="B6410" t="s">
        <v>11</v>
      </c>
      <c r="C6410" t="s">
        <v>28</v>
      </c>
      <c r="D6410" s="1">
        <v>44522</v>
      </c>
      <c r="E6410" s="4">
        <v>7924</v>
      </c>
      <c r="F6410">
        <v>1330</v>
      </c>
    </row>
    <row r="6411" spans="1:6" x14ac:dyDescent="0.25">
      <c r="A6411" t="s">
        <v>39</v>
      </c>
      <c r="B6411" t="s">
        <v>16</v>
      </c>
      <c r="C6411" t="s">
        <v>19</v>
      </c>
      <c r="D6411" s="1">
        <v>44522</v>
      </c>
      <c r="E6411" s="4">
        <v>294</v>
      </c>
      <c r="F6411">
        <v>17</v>
      </c>
    </row>
    <row r="6412" spans="1:6" x14ac:dyDescent="0.25">
      <c r="A6412" t="s">
        <v>55</v>
      </c>
      <c r="B6412" t="s">
        <v>16</v>
      </c>
      <c r="C6412" t="s">
        <v>26</v>
      </c>
      <c r="D6412" s="1">
        <v>44522</v>
      </c>
      <c r="E6412" s="4">
        <v>1463</v>
      </c>
      <c r="F6412">
        <v>133</v>
      </c>
    </row>
    <row r="6413" spans="1:6" x14ac:dyDescent="0.25">
      <c r="A6413" t="s">
        <v>5</v>
      </c>
      <c r="B6413" t="s">
        <v>6</v>
      </c>
      <c r="C6413" t="s">
        <v>24</v>
      </c>
      <c r="D6413" s="1">
        <v>44522</v>
      </c>
      <c r="E6413" s="4">
        <v>17423</v>
      </c>
      <c r="F6413">
        <v>910</v>
      </c>
    </row>
    <row r="6414" spans="1:6" x14ac:dyDescent="0.25">
      <c r="A6414" t="s">
        <v>51</v>
      </c>
      <c r="B6414" t="s">
        <v>21</v>
      </c>
      <c r="C6414" t="s">
        <v>35</v>
      </c>
      <c r="D6414" s="1">
        <v>44522</v>
      </c>
      <c r="E6414" s="4">
        <v>10129</v>
      </c>
      <c r="F6414">
        <v>563</v>
      </c>
    </row>
    <row r="6415" spans="1:6" x14ac:dyDescent="0.25">
      <c r="A6415" t="s">
        <v>41</v>
      </c>
      <c r="B6415" t="s">
        <v>11</v>
      </c>
      <c r="C6415" t="s">
        <v>12</v>
      </c>
      <c r="D6415" s="1">
        <v>44522</v>
      </c>
      <c r="E6415" s="4">
        <v>11977</v>
      </c>
      <c r="F6415">
        <v>770</v>
      </c>
    </row>
    <row r="6416" spans="1:6" x14ac:dyDescent="0.25">
      <c r="A6416" t="s">
        <v>56</v>
      </c>
      <c r="B6416" t="s">
        <v>6</v>
      </c>
      <c r="C6416" t="s">
        <v>42</v>
      </c>
      <c r="D6416" s="1">
        <v>44522</v>
      </c>
      <c r="E6416" s="4">
        <v>2576</v>
      </c>
      <c r="F6416">
        <v>161</v>
      </c>
    </row>
    <row r="6417" spans="1:6" x14ac:dyDescent="0.25">
      <c r="A6417" t="s">
        <v>18</v>
      </c>
      <c r="B6417" t="s">
        <v>27</v>
      </c>
      <c r="C6417" t="s">
        <v>30</v>
      </c>
      <c r="D6417" s="1">
        <v>44522</v>
      </c>
      <c r="E6417" s="4">
        <v>1414</v>
      </c>
      <c r="F6417">
        <v>71</v>
      </c>
    </row>
    <row r="6418" spans="1:6" x14ac:dyDescent="0.25">
      <c r="A6418" t="s">
        <v>49</v>
      </c>
      <c r="B6418" t="s">
        <v>21</v>
      </c>
      <c r="C6418" t="s">
        <v>50</v>
      </c>
      <c r="D6418" s="1">
        <v>44522</v>
      </c>
      <c r="E6418" s="4">
        <v>10661</v>
      </c>
      <c r="F6418">
        <v>485</v>
      </c>
    </row>
    <row r="6419" spans="1:6" x14ac:dyDescent="0.25">
      <c r="A6419" t="s">
        <v>51</v>
      </c>
      <c r="B6419" t="s">
        <v>16</v>
      </c>
      <c r="C6419" t="s">
        <v>26</v>
      </c>
      <c r="D6419" s="1">
        <v>44522</v>
      </c>
      <c r="E6419" s="4">
        <v>2821</v>
      </c>
      <c r="F6419">
        <v>236</v>
      </c>
    </row>
    <row r="6420" spans="1:6" x14ac:dyDescent="0.25">
      <c r="A6420" t="s">
        <v>39</v>
      </c>
      <c r="B6420" t="s">
        <v>6</v>
      </c>
      <c r="C6420" t="s">
        <v>42</v>
      </c>
      <c r="D6420" s="1">
        <v>44522</v>
      </c>
      <c r="E6420" s="4">
        <v>350</v>
      </c>
      <c r="F6420">
        <v>24</v>
      </c>
    </row>
    <row r="6421" spans="1:6" x14ac:dyDescent="0.25">
      <c r="A6421" t="s">
        <v>40</v>
      </c>
      <c r="B6421" t="s">
        <v>9</v>
      </c>
      <c r="C6421" t="s">
        <v>48</v>
      </c>
      <c r="D6421" s="1">
        <v>44522</v>
      </c>
      <c r="E6421" s="4">
        <v>6944</v>
      </c>
      <c r="F6421">
        <v>278</v>
      </c>
    </row>
    <row r="6422" spans="1:6" x14ac:dyDescent="0.25">
      <c r="A6422" t="s">
        <v>18</v>
      </c>
      <c r="B6422" t="s">
        <v>16</v>
      </c>
      <c r="C6422" t="s">
        <v>52</v>
      </c>
      <c r="D6422" s="1">
        <v>44522</v>
      </c>
      <c r="E6422" s="4">
        <v>8057</v>
      </c>
      <c r="F6422">
        <v>700</v>
      </c>
    </row>
    <row r="6423" spans="1:6" x14ac:dyDescent="0.25">
      <c r="A6423" t="s">
        <v>39</v>
      </c>
      <c r="B6423" t="s">
        <v>27</v>
      </c>
      <c r="C6423" t="s">
        <v>24</v>
      </c>
      <c r="D6423" s="1">
        <v>44522</v>
      </c>
      <c r="E6423" s="4">
        <v>13440</v>
      </c>
      <c r="F6423">
        <v>700</v>
      </c>
    </row>
    <row r="6424" spans="1:6" x14ac:dyDescent="0.25">
      <c r="A6424" t="s">
        <v>33</v>
      </c>
      <c r="B6424" t="s">
        <v>11</v>
      </c>
      <c r="C6424" t="s">
        <v>26</v>
      </c>
      <c r="D6424" s="1">
        <v>44522</v>
      </c>
      <c r="E6424" s="4">
        <v>4480</v>
      </c>
      <c r="F6424">
        <v>374</v>
      </c>
    </row>
    <row r="6425" spans="1:6" x14ac:dyDescent="0.25">
      <c r="A6425" t="s">
        <v>40</v>
      </c>
      <c r="B6425" t="s">
        <v>11</v>
      </c>
      <c r="C6425" t="s">
        <v>7</v>
      </c>
      <c r="D6425" s="1">
        <v>44522</v>
      </c>
      <c r="E6425" s="4">
        <v>1218</v>
      </c>
      <c r="F6425">
        <v>77</v>
      </c>
    </row>
    <row r="6426" spans="1:6" x14ac:dyDescent="0.25">
      <c r="A6426" t="s">
        <v>5</v>
      </c>
      <c r="B6426" t="s">
        <v>11</v>
      </c>
      <c r="C6426" t="s">
        <v>38</v>
      </c>
      <c r="D6426" s="1">
        <v>44522</v>
      </c>
      <c r="E6426" s="4">
        <v>2261</v>
      </c>
      <c r="F6426">
        <v>87</v>
      </c>
    </row>
    <row r="6427" spans="1:6" x14ac:dyDescent="0.25">
      <c r="A6427" t="s">
        <v>39</v>
      </c>
      <c r="B6427" t="s">
        <v>9</v>
      </c>
      <c r="C6427" t="s">
        <v>52</v>
      </c>
      <c r="D6427" s="1">
        <v>44522</v>
      </c>
      <c r="E6427" s="4">
        <v>8904</v>
      </c>
      <c r="F6427">
        <v>910</v>
      </c>
    </row>
    <row r="6428" spans="1:6" x14ac:dyDescent="0.25">
      <c r="A6428" t="s">
        <v>15</v>
      </c>
      <c r="B6428" t="s">
        <v>21</v>
      </c>
      <c r="C6428" t="s">
        <v>45</v>
      </c>
      <c r="D6428" s="1">
        <v>44522</v>
      </c>
      <c r="E6428" s="4">
        <v>6804</v>
      </c>
      <c r="F6428">
        <v>296</v>
      </c>
    </row>
    <row r="6429" spans="1:6" x14ac:dyDescent="0.25">
      <c r="A6429" t="s">
        <v>34</v>
      </c>
      <c r="B6429" t="s">
        <v>21</v>
      </c>
      <c r="C6429" t="s">
        <v>44</v>
      </c>
      <c r="D6429" s="1">
        <v>44522</v>
      </c>
      <c r="E6429" s="4">
        <v>11753</v>
      </c>
      <c r="F6429">
        <v>490</v>
      </c>
    </row>
    <row r="6430" spans="1:6" x14ac:dyDescent="0.25">
      <c r="A6430" t="s">
        <v>51</v>
      </c>
      <c r="B6430" t="s">
        <v>16</v>
      </c>
      <c r="C6430" t="s">
        <v>42</v>
      </c>
      <c r="D6430" s="1">
        <v>44522</v>
      </c>
      <c r="E6430" s="4">
        <v>5103</v>
      </c>
      <c r="F6430">
        <v>365</v>
      </c>
    </row>
    <row r="6431" spans="1:6" x14ac:dyDescent="0.25">
      <c r="A6431" t="s">
        <v>34</v>
      </c>
      <c r="B6431" t="s">
        <v>6</v>
      </c>
      <c r="C6431" t="s">
        <v>30</v>
      </c>
      <c r="D6431" s="1">
        <v>44522</v>
      </c>
      <c r="E6431" s="4">
        <v>5922</v>
      </c>
      <c r="F6431">
        <v>329</v>
      </c>
    </row>
    <row r="6432" spans="1:6" x14ac:dyDescent="0.25">
      <c r="A6432" t="s">
        <v>5</v>
      </c>
      <c r="B6432" t="s">
        <v>11</v>
      </c>
      <c r="C6432" t="s">
        <v>36</v>
      </c>
      <c r="D6432" s="1">
        <v>44522</v>
      </c>
      <c r="E6432" s="4">
        <v>10297</v>
      </c>
      <c r="F6432">
        <v>1470</v>
      </c>
    </row>
    <row r="6433" spans="1:6" x14ac:dyDescent="0.25">
      <c r="A6433" t="s">
        <v>29</v>
      </c>
      <c r="B6433" t="s">
        <v>11</v>
      </c>
      <c r="C6433" t="s">
        <v>17</v>
      </c>
      <c r="D6433" s="1">
        <v>44522</v>
      </c>
      <c r="E6433" s="4">
        <v>2219</v>
      </c>
      <c r="F6433">
        <v>106</v>
      </c>
    </row>
    <row r="6434" spans="1:6" x14ac:dyDescent="0.25">
      <c r="A6434" t="s">
        <v>55</v>
      </c>
      <c r="B6434" t="s">
        <v>6</v>
      </c>
      <c r="C6434" t="s">
        <v>43</v>
      </c>
      <c r="D6434" s="1">
        <v>44522</v>
      </c>
      <c r="E6434" s="4">
        <v>623</v>
      </c>
      <c r="F6434">
        <v>32</v>
      </c>
    </row>
    <row r="6435" spans="1:6" x14ac:dyDescent="0.25">
      <c r="A6435" t="s">
        <v>13</v>
      </c>
      <c r="B6435" t="s">
        <v>16</v>
      </c>
      <c r="C6435" t="s">
        <v>50</v>
      </c>
      <c r="D6435" s="1">
        <v>44522</v>
      </c>
      <c r="E6435" s="4">
        <v>518</v>
      </c>
      <c r="F6435">
        <v>22</v>
      </c>
    </row>
    <row r="6436" spans="1:6" x14ac:dyDescent="0.25">
      <c r="A6436" t="s">
        <v>32</v>
      </c>
      <c r="B6436" t="s">
        <v>27</v>
      </c>
      <c r="C6436" t="s">
        <v>31</v>
      </c>
      <c r="D6436" s="1">
        <v>44522</v>
      </c>
      <c r="E6436" s="4">
        <v>15197</v>
      </c>
      <c r="F6436">
        <v>1260</v>
      </c>
    </row>
    <row r="6437" spans="1:6" x14ac:dyDescent="0.25">
      <c r="A6437" t="s">
        <v>18</v>
      </c>
      <c r="B6437" t="s">
        <v>11</v>
      </c>
      <c r="C6437" t="s">
        <v>28</v>
      </c>
      <c r="D6437" s="1">
        <v>44522</v>
      </c>
      <c r="E6437" s="4">
        <v>3885</v>
      </c>
      <c r="F6437">
        <v>555</v>
      </c>
    </row>
    <row r="6438" spans="1:6" x14ac:dyDescent="0.25">
      <c r="A6438" t="s">
        <v>57</v>
      </c>
      <c r="B6438" t="s">
        <v>9</v>
      </c>
      <c r="C6438" t="s">
        <v>52</v>
      </c>
      <c r="D6438" s="1">
        <v>44522</v>
      </c>
      <c r="E6438" s="4">
        <v>77</v>
      </c>
      <c r="F6438">
        <v>8</v>
      </c>
    </row>
    <row r="6439" spans="1:6" x14ac:dyDescent="0.25">
      <c r="A6439" t="s">
        <v>13</v>
      </c>
      <c r="B6439" t="s">
        <v>21</v>
      </c>
      <c r="C6439" t="s">
        <v>28</v>
      </c>
      <c r="D6439" s="1">
        <v>44522</v>
      </c>
      <c r="E6439" s="4">
        <v>1449</v>
      </c>
      <c r="F6439">
        <v>182</v>
      </c>
    </row>
    <row r="6440" spans="1:6" x14ac:dyDescent="0.25">
      <c r="A6440" t="s">
        <v>32</v>
      </c>
      <c r="B6440" t="s">
        <v>11</v>
      </c>
      <c r="C6440" t="s">
        <v>22</v>
      </c>
      <c r="D6440" s="1">
        <v>44522</v>
      </c>
      <c r="E6440" s="4">
        <v>3381</v>
      </c>
      <c r="F6440">
        <v>339</v>
      </c>
    </row>
    <row r="6441" spans="1:6" x14ac:dyDescent="0.25">
      <c r="A6441" t="s">
        <v>55</v>
      </c>
      <c r="B6441" t="s">
        <v>27</v>
      </c>
      <c r="C6441" t="s">
        <v>50</v>
      </c>
      <c r="D6441" s="1">
        <v>44522</v>
      </c>
      <c r="E6441" s="4">
        <v>5467</v>
      </c>
      <c r="F6441">
        <v>228</v>
      </c>
    </row>
    <row r="6442" spans="1:6" x14ac:dyDescent="0.25">
      <c r="A6442" t="s">
        <v>57</v>
      </c>
      <c r="B6442" t="s">
        <v>27</v>
      </c>
      <c r="C6442" t="s">
        <v>50</v>
      </c>
      <c r="D6442" s="1">
        <v>44522</v>
      </c>
      <c r="E6442" s="4">
        <v>3626</v>
      </c>
      <c r="F6442">
        <v>165</v>
      </c>
    </row>
    <row r="6443" spans="1:6" x14ac:dyDescent="0.25">
      <c r="A6443" t="s">
        <v>33</v>
      </c>
      <c r="B6443" t="s">
        <v>21</v>
      </c>
      <c r="C6443" t="s">
        <v>17</v>
      </c>
      <c r="D6443" s="1">
        <v>44522</v>
      </c>
      <c r="E6443" s="4">
        <v>4459</v>
      </c>
      <c r="F6443">
        <v>194</v>
      </c>
    </row>
    <row r="6444" spans="1:6" x14ac:dyDescent="0.25">
      <c r="A6444" t="s">
        <v>10</v>
      </c>
      <c r="B6444" t="s">
        <v>27</v>
      </c>
      <c r="C6444" t="s">
        <v>48</v>
      </c>
      <c r="D6444" s="1">
        <v>44522</v>
      </c>
      <c r="E6444" s="4">
        <v>2541</v>
      </c>
      <c r="F6444">
        <v>102</v>
      </c>
    </row>
    <row r="6445" spans="1:6" x14ac:dyDescent="0.25">
      <c r="A6445" t="s">
        <v>56</v>
      </c>
      <c r="B6445" t="s">
        <v>16</v>
      </c>
      <c r="C6445" t="s">
        <v>52</v>
      </c>
      <c r="D6445" s="1">
        <v>44522</v>
      </c>
      <c r="E6445" s="4">
        <v>12208</v>
      </c>
      <c r="F6445">
        <v>1050</v>
      </c>
    </row>
    <row r="6446" spans="1:6" x14ac:dyDescent="0.25">
      <c r="A6446" t="s">
        <v>37</v>
      </c>
      <c r="B6446" t="s">
        <v>16</v>
      </c>
      <c r="C6446" t="s">
        <v>17</v>
      </c>
      <c r="D6446" s="1">
        <v>44522</v>
      </c>
      <c r="E6446" s="4">
        <v>6370</v>
      </c>
      <c r="F6446">
        <v>290</v>
      </c>
    </row>
    <row r="6447" spans="1:6" x14ac:dyDescent="0.25">
      <c r="A6447" t="s">
        <v>32</v>
      </c>
      <c r="B6447" t="s">
        <v>27</v>
      </c>
      <c r="C6447" t="s">
        <v>26</v>
      </c>
      <c r="D6447" s="1">
        <v>44522</v>
      </c>
      <c r="E6447" s="4">
        <v>2198</v>
      </c>
      <c r="F6447">
        <v>170</v>
      </c>
    </row>
    <row r="6448" spans="1:6" x14ac:dyDescent="0.25">
      <c r="A6448" t="s">
        <v>15</v>
      </c>
      <c r="B6448" t="s">
        <v>27</v>
      </c>
      <c r="C6448" t="s">
        <v>30</v>
      </c>
      <c r="D6448" s="1">
        <v>44522</v>
      </c>
      <c r="E6448" s="4">
        <v>4424</v>
      </c>
      <c r="F6448">
        <v>246</v>
      </c>
    </row>
    <row r="6449" spans="1:6" x14ac:dyDescent="0.25">
      <c r="A6449" t="s">
        <v>23</v>
      </c>
      <c r="B6449" t="s">
        <v>9</v>
      </c>
      <c r="C6449" t="s">
        <v>19</v>
      </c>
      <c r="D6449" s="1">
        <v>44522</v>
      </c>
      <c r="E6449" s="4">
        <v>4921</v>
      </c>
      <c r="F6449">
        <v>274</v>
      </c>
    </row>
    <row r="6450" spans="1:6" x14ac:dyDescent="0.25">
      <c r="A6450" t="s">
        <v>13</v>
      </c>
      <c r="B6450" t="s">
        <v>27</v>
      </c>
      <c r="C6450" t="s">
        <v>52</v>
      </c>
      <c r="D6450" s="1">
        <v>44522</v>
      </c>
      <c r="E6450" s="4">
        <v>6300</v>
      </c>
      <c r="F6450">
        <v>630</v>
      </c>
    </row>
    <row r="6451" spans="1:6" x14ac:dyDescent="0.25">
      <c r="A6451" t="s">
        <v>13</v>
      </c>
      <c r="B6451" t="s">
        <v>9</v>
      </c>
      <c r="C6451" t="s">
        <v>36</v>
      </c>
      <c r="D6451" s="1">
        <v>44522</v>
      </c>
      <c r="E6451" s="4">
        <v>18011</v>
      </c>
      <c r="F6451">
        <v>2030</v>
      </c>
    </row>
    <row r="6452" spans="1:6" x14ac:dyDescent="0.25">
      <c r="A6452" t="s">
        <v>13</v>
      </c>
      <c r="B6452" t="s">
        <v>21</v>
      </c>
      <c r="C6452" t="s">
        <v>45</v>
      </c>
      <c r="D6452" s="1">
        <v>44522</v>
      </c>
      <c r="E6452" s="4">
        <v>6832</v>
      </c>
      <c r="F6452">
        <v>285</v>
      </c>
    </row>
    <row r="6453" spans="1:6" x14ac:dyDescent="0.25">
      <c r="A6453" t="s">
        <v>18</v>
      </c>
      <c r="B6453" t="s">
        <v>27</v>
      </c>
      <c r="C6453" t="s">
        <v>42</v>
      </c>
      <c r="D6453" s="1">
        <v>44523</v>
      </c>
      <c r="E6453" s="4">
        <v>1708</v>
      </c>
      <c r="F6453">
        <v>114</v>
      </c>
    </row>
    <row r="6454" spans="1:6" x14ac:dyDescent="0.25">
      <c r="A6454" t="s">
        <v>13</v>
      </c>
      <c r="B6454" t="s">
        <v>11</v>
      </c>
      <c r="C6454" t="s">
        <v>28</v>
      </c>
      <c r="D6454" s="1">
        <v>44523</v>
      </c>
      <c r="E6454" s="4">
        <v>1736</v>
      </c>
      <c r="F6454">
        <v>290</v>
      </c>
    </row>
    <row r="6455" spans="1:6" x14ac:dyDescent="0.25">
      <c r="A6455" t="s">
        <v>13</v>
      </c>
      <c r="B6455" t="s">
        <v>6</v>
      </c>
      <c r="C6455" t="s">
        <v>14</v>
      </c>
      <c r="D6455" s="1">
        <v>44523</v>
      </c>
      <c r="E6455" s="4">
        <v>3934</v>
      </c>
      <c r="F6455">
        <v>656</v>
      </c>
    </row>
    <row r="6456" spans="1:6" x14ac:dyDescent="0.25">
      <c r="A6456" t="s">
        <v>20</v>
      </c>
      <c r="B6456" t="s">
        <v>6</v>
      </c>
      <c r="C6456" t="s">
        <v>22</v>
      </c>
      <c r="D6456" s="1">
        <v>44523</v>
      </c>
      <c r="E6456" s="4">
        <v>1365</v>
      </c>
      <c r="F6456">
        <v>152</v>
      </c>
    </row>
    <row r="6457" spans="1:6" x14ac:dyDescent="0.25">
      <c r="A6457" t="s">
        <v>39</v>
      </c>
      <c r="B6457" t="s">
        <v>6</v>
      </c>
      <c r="C6457" t="s">
        <v>35</v>
      </c>
      <c r="D6457" s="1">
        <v>44523</v>
      </c>
      <c r="E6457" s="4">
        <v>10437</v>
      </c>
      <c r="F6457">
        <v>550</v>
      </c>
    </row>
    <row r="6458" spans="1:6" x14ac:dyDescent="0.25">
      <c r="A6458" t="s">
        <v>18</v>
      </c>
      <c r="B6458" t="s">
        <v>11</v>
      </c>
      <c r="C6458" t="s">
        <v>19</v>
      </c>
      <c r="D6458" s="1">
        <v>44523</v>
      </c>
      <c r="E6458" s="4">
        <v>6587</v>
      </c>
      <c r="F6458">
        <v>366</v>
      </c>
    </row>
    <row r="6459" spans="1:6" x14ac:dyDescent="0.25">
      <c r="A6459" t="s">
        <v>53</v>
      </c>
      <c r="B6459" t="s">
        <v>16</v>
      </c>
      <c r="C6459" t="s">
        <v>42</v>
      </c>
      <c r="D6459" s="1">
        <v>44523</v>
      </c>
      <c r="E6459" s="4">
        <v>7994</v>
      </c>
      <c r="F6459">
        <v>571</v>
      </c>
    </row>
    <row r="6460" spans="1:6" x14ac:dyDescent="0.25">
      <c r="A6460" t="s">
        <v>5</v>
      </c>
      <c r="B6460" t="s">
        <v>27</v>
      </c>
      <c r="C6460" t="s">
        <v>19</v>
      </c>
      <c r="D6460" s="1">
        <v>44523</v>
      </c>
      <c r="E6460" s="4">
        <v>9114</v>
      </c>
      <c r="F6460">
        <v>537</v>
      </c>
    </row>
    <row r="6461" spans="1:6" x14ac:dyDescent="0.25">
      <c r="A6461" t="s">
        <v>8</v>
      </c>
      <c r="B6461" t="s">
        <v>21</v>
      </c>
      <c r="C6461" t="s">
        <v>19</v>
      </c>
      <c r="D6461" s="1">
        <v>44523</v>
      </c>
      <c r="E6461" s="4">
        <v>371</v>
      </c>
      <c r="F6461">
        <v>24</v>
      </c>
    </row>
    <row r="6462" spans="1:6" x14ac:dyDescent="0.25">
      <c r="A6462" t="s">
        <v>37</v>
      </c>
      <c r="B6462" t="s">
        <v>9</v>
      </c>
      <c r="C6462" t="s">
        <v>43</v>
      </c>
      <c r="D6462" s="1">
        <v>44523</v>
      </c>
      <c r="E6462" s="4">
        <v>4865</v>
      </c>
      <c r="F6462">
        <v>232</v>
      </c>
    </row>
    <row r="6463" spans="1:6" x14ac:dyDescent="0.25">
      <c r="A6463" t="s">
        <v>41</v>
      </c>
      <c r="B6463" t="s">
        <v>16</v>
      </c>
      <c r="C6463" t="s">
        <v>44</v>
      </c>
      <c r="D6463" s="1">
        <v>44523</v>
      </c>
      <c r="E6463" s="4">
        <v>11123</v>
      </c>
      <c r="F6463">
        <v>464</v>
      </c>
    </row>
    <row r="6464" spans="1:6" x14ac:dyDescent="0.25">
      <c r="A6464" t="s">
        <v>37</v>
      </c>
      <c r="B6464" t="s">
        <v>11</v>
      </c>
      <c r="C6464" t="s">
        <v>38</v>
      </c>
      <c r="D6464" s="1">
        <v>44523</v>
      </c>
      <c r="E6464" s="4">
        <v>8687</v>
      </c>
      <c r="F6464">
        <v>335</v>
      </c>
    </row>
    <row r="6465" spans="1:6" x14ac:dyDescent="0.25">
      <c r="A6465" t="s">
        <v>39</v>
      </c>
      <c r="B6465" t="s">
        <v>21</v>
      </c>
      <c r="C6465" t="s">
        <v>24</v>
      </c>
      <c r="D6465" s="1">
        <v>44523</v>
      </c>
      <c r="E6465" s="4">
        <v>714</v>
      </c>
      <c r="F6465">
        <v>36</v>
      </c>
    </row>
    <row r="6466" spans="1:6" x14ac:dyDescent="0.25">
      <c r="A6466" t="s">
        <v>49</v>
      </c>
      <c r="B6466" t="s">
        <v>27</v>
      </c>
      <c r="C6466" t="s">
        <v>48</v>
      </c>
      <c r="D6466" s="1">
        <v>44523</v>
      </c>
      <c r="E6466" s="4">
        <v>3346</v>
      </c>
      <c r="F6466">
        <v>134</v>
      </c>
    </row>
    <row r="6467" spans="1:6" x14ac:dyDescent="0.25">
      <c r="A6467" t="s">
        <v>15</v>
      </c>
      <c r="B6467" t="s">
        <v>16</v>
      </c>
      <c r="C6467" t="s">
        <v>22</v>
      </c>
      <c r="D6467" s="1">
        <v>44523</v>
      </c>
      <c r="E6467" s="4">
        <v>3773</v>
      </c>
      <c r="F6467">
        <v>420</v>
      </c>
    </row>
    <row r="6468" spans="1:6" x14ac:dyDescent="0.25">
      <c r="A6468" t="s">
        <v>33</v>
      </c>
      <c r="B6468" t="s">
        <v>16</v>
      </c>
      <c r="C6468" t="s">
        <v>31</v>
      </c>
      <c r="D6468" s="1">
        <v>44523</v>
      </c>
      <c r="E6468" s="4">
        <v>2464</v>
      </c>
      <c r="F6468">
        <v>206</v>
      </c>
    </row>
    <row r="6469" spans="1:6" x14ac:dyDescent="0.25">
      <c r="A6469" t="s">
        <v>34</v>
      </c>
      <c r="B6469" t="s">
        <v>11</v>
      </c>
      <c r="C6469" t="s">
        <v>36</v>
      </c>
      <c r="D6469" s="1">
        <v>44523</v>
      </c>
      <c r="E6469" s="4">
        <v>7518</v>
      </c>
      <c r="F6469">
        <v>910</v>
      </c>
    </row>
    <row r="6470" spans="1:6" x14ac:dyDescent="0.25">
      <c r="A6470" t="s">
        <v>15</v>
      </c>
      <c r="B6470" t="s">
        <v>27</v>
      </c>
      <c r="C6470" t="s">
        <v>28</v>
      </c>
      <c r="D6470" s="1">
        <v>44523</v>
      </c>
      <c r="E6470" s="4">
        <v>5278</v>
      </c>
      <c r="F6470">
        <v>770</v>
      </c>
    </row>
    <row r="6471" spans="1:6" x14ac:dyDescent="0.25">
      <c r="A6471" t="s">
        <v>51</v>
      </c>
      <c r="B6471" t="s">
        <v>16</v>
      </c>
      <c r="C6471" t="s">
        <v>7</v>
      </c>
      <c r="D6471" s="1">
        <v>44523</v>
      </c>
      <c r="E6471" s="4">
        <v>7763</v>
      </c>
      <c r="F6471">
        <v>486</v>
      </c>
    </row>
    <row r="6472" spans="1:6" x14ac:dyDescent="0.25">
      <c r="A6472" t="s">
        <v>40</v>
      </c>
      <c r="B6472" t="s">
        <v>11</v>
      </c>
      <c r="C6472" t="s">
        <v>24</v>
      </c>
      <c r="D6472" s="1">
        <v>44523</v>
      </c>
      <c r="E6472" s="4">
        <v>2443</v>
      </c>
      <c r="F6472">
        <v>129</v>
      </c>
    </row>
    <row r="6473" spans="1:6" x14ac:dyDescent="0.25">
      <c r="A6473" t="s">
        <v>13</v>
      </c>
      <c r="B6473" t="s">
        <v>27</v>
      </c>
      <c r="C6473" t="s">
        <v>35</v>
      </c>
      <c r="D6473" s="1">
        <v>44523</v>
      </c>
      <c r="E6473" s="4">
        <v>4235</v>
      </c>
      <c r="F6473">
        <v>250</v>
      </c>
    </row>
    <row r="6474" spans="1:6" x14ac:dyDescent="0.25">
      <c r="A6474" t="s">
        <v>41</v>
      </c>
      <c r="B6474" t="s">
        <v>27</v>
      </c>
      <c r="C6474" t="s">
        <v>50</v>
      </c>
      <c r="D6474" s="1">
        <v>44523</v>
      </c>
      <c r="E6474" s="4">
        <v>4928</v>
      </c>
      <c r="F6474">
        <v>224</v>
      </c>
    </row>
    <row r="6475" spans="1:6" x14ac:dyDescent="0.25">
      <c r="A6475" t="s">
        <v>8</v>
      </c>
      <c r="B6475" t="s">
        <v>9</v>
      </c>
      <c r="C6475" t="s">
        <v>48</v>
      </c>
      <c r="D6475" s="1">
        <v>44523</v>
      </c>
      <c r="E6475" s="4">
        <v>3528</v>
      </c>
      <c r="F6475">
        <v>131</v>
      </c>
    </row>
    <row r="6476" spans="1:6" x14ac:dyDescent="0.25">
      <c r="A6476" t="s">
        <v>54</v>
      </c>
      <c r="B6476" t="s">
        <v>16</v>
      </c>
      <c r="C6476" t="s">
        <v>35</v>
      </c>
      <c r="D6476" s="1">
        <v>44523</v>
      </c>
      <c r="E6476" s="4">
        <v>9177</v>
      </c>
      <c r="F6476">
        <v>483</v>
      </c>
    </row>
    <row r="6477" spans="1:6" x14ac:dyDescent="0.25">
      <c r="A6477" t="s">
        <v>10</v>
      </c>
      <c r="B6477" t="s">
        <v>9</v>
      </c>
      <c r="C6477" t="s">
        <v>52</v>
      </c>
      <c r="D6477" s="1">
        <v>44523</v>
      </c>
      <c r="E6477" s="4">
        <v>15680</v>
      </c>
      <c r="F6477">
        <v>1330</v>
      </c>
    </row>
    <row r="6478" spans="1:6" x14ac:dyDescent="0.25">
      <c r="A6478" t="s">
        <v>51</v>
      </c>
      <c r="B6478" t="s">
        <v>9</v>
      </c>
      <c r="C6478" t="s">
        <v>19</v>
      </c>
      <c r="D6478" s="1">
        <v>44523</v>
      </c>
      <c r="E6478" s="4">
        <v>16443</v>
      </c>
      <c r="F6478">
        <v>980</v>
      </c>
    </row>
    <row r="6479" spans="1:6" x14ac:dyDescent="0.25">
      <c r="A6479" t="s">
        <v>39</v>
      </c>
      <c r="B6479" t="s">
        <v>16</v>
      </c>
      <c r="C6479" t="s">
        <v>50</v>
      </c>
      <c r="D6479" s="1">
        <v>44523</v>
      </c>
      <c r="E6479" s="4">
        <v>7308</v>
      </c>
      <c r="F6479">
        <v>333</v>
      </c>
    </row>
    <row r="6480" spans="1:6" x14ac:dyDescent="0.25">
      <c r="A6480" t="s">
        <v>37</v>
      </c>
      <c r="B6480" t="s">
        <v>6</v>
      </c>
      <c r="C6480" t="s">
        <v>38</v>
      </c>
      <c r="D6480" s="1">
        <v>44523</v>
      </c>
      <c r="E6480" s="4">
        <v>5481</v>
      </c>
      <c r="F6480">
        <v>203</v>
      </c>
    </row>
    <row r="6481" spans="1:6" x14ac:dyDescent="0.25">
      <c r="A6481" t="s">
        <v>20</v>
      </c>
      <c r="B6481" t="s">
        <v>16</v>
      </c>
      <c r="C6481" t="s">
        <v>26</v>
      </c>
      <c r="D6481" s="1">
        <v>44523</v>
      </c>
      <c r="E6481" s="4">
        <v>847</v>
      </c>
      <c r="F6481">
        <v>66</v>
      </c>
    </row>
    <row r="6482" spans="1:6" x14ac:dyDescent="0.25">
      <c r="A6482" t="s">
        <v>37</v>
      </c>
      <c r="B6482" t="s">
        <v>11</v>
      </c>
      <c r="C6482" t="s">
        <v>47</v>
      </c>
      <c r="D6482" s="1">
        <v>44524</v>
      </c>
      <c r="E6482" s="4">
        <v>3150</v>
      </c>
      <c r="F6482">
        <v>210</v>
      </c>
    </row>
    <row r="6483" spans="1:6" x14ac:dyDescent="0.25">
      <c r="A6483" t="s">
        <v>46</v>
      </c>
      <c r="B6483" t="s">
        <v>9</v>
      </c>
      <c r="C6483" t="s">
        <v>45</v>
      </c>
      <c r="D6483" s="1">
        <v>44524</v>
      </c>
      <c r="E6483" s="4">
        <v>7427</v>
      </c>
      <c r="F6483">
        <v>310</v>
      </c>
    </row>
    <row r="6484" spans="1:6" x14ac:dyDescent="0.25">
      <c r="A6484" t="s">
        <v>18</v>
      </c>
      <c r="B6484" t="s">
        <v>21</v>
      </c>
      <c r="C6484" t="s">
        <v>12</v>
      </c>
      <c r="D6484" s="1">
        <v>44524</v>
      </c>
      <c r="E6484" s="4">
        <v>2548</v>
      </c>
      <c r="F6484">
        <v>170</v>
      </c>
    </row>
    <row r="6485" spans="1:6" x14ac:dyDescent="0.25">
      <c r="A6485" t="s">
        <v>55</v>
      </c>
      <c r="B6485" t="s">
        <v>27</v>
      </c>
      <c r="C6485" t="s">
        <v>47</v>
      </c>
      <c r="D6485" s="1">
        <v>44524</v>
      </c>
      <c r="E6485" s="4">
        <v>3913</v>
      </c>
      <c r="F6485">
        <v>231</v>
      </c>
    </row>
    <row r="6486" spans="1:6" x14ac:dyDescent="0.25">
      <c r="A6486" t="s">
        <v>51</v>
      </c>
      <c r="B6486" t="s">
        <v>6</v>
      </c>
      <c r="C6486" t="s">
        <v>28</v>
      </c>
      <c r="D6486" s="1">
        <v>44524</v>
      </c>
      <c r="E6486" s="4">
        <v>14140</v>
      </c>
      <c r="F6486">
        <v>2030</v>
      </c>
    </row>
    <row r="6487" spans="1:6" x14ac:dyDescent="0.25">
      <c r="A6487" t="s">
        <v>53</v>
      </c>
      <c r="B6487" t="s">
        <v>11</v>
      </c>
      <c r="C6487" t="s">
        <v>24</v>
      </c>
      <c r="D6487" s="1">
        <v>44524</v>
      </c>
      <c r="E6487" s="4">
        <v>1008</v>
      </c>
      <c r="F6487">
        <v>54</v>
      </c>
    </row>
    <row r="6488" spans="1:6" x14ac:dyDescent="0.25">
      <c r="A6488" t="s">
        <v>54</v>
      </c>
      <c r="B6488" t="s">
        <v>16</v>
      </c>
      <c r="C6488" t="s">
        <v>24</v>
      </c>
      <c r="D6488" s="1">
        <v>44524</v>
      </c>
      <c r="E6488" s="4">
        <v>5985</v>
      </c>
      <c r="F6488">
        <v>333</v>
      </c>
    </row>
    <row r="6489" spans="1:6" x14ac:dyDescent="0.25">
      <c r="A6489" t="s">
        <v>8</v>
      </c>
      <c r="B6489" t="s">
        <v>21</v>
      </c>
      <c r="C6489" t="s">
        <v>26</v>
      </c>
      <c r="D6489" s="1">
        <v>44524</v>
      </c>
      <c r="E6489" s="4">
        <v>4172</v>
      </c>
      <c r="F6489">
        <v>380</v>
      </c>
    </row>
    <row r="6490" spans="1:6" x14ac:dyDescent="0.25">
      <c r="A6490" t="s">
        <v>56</v>
      </c>
      <c r="B6490" t="s">
        <v>6</v>
      </c>
      <c r="C6490" t="s">
        <v>7</v>
      </c>
      <c r="D6490" s="1">
        <v>44524</v>
      </c>
      <c r="E6490" s="4">
        <v>5838</v>
      </c>
      <c r="F6490">
        <v>417</v>
      </c>
    </row>
    <row r="6491" spans="1:6" x14ac:dyDescent="0.25">
      <c r="A6491" t="s">
        <v>51</v>
      </c>
      <c r="B6491" t="s">
        <v>21</v>
      </c>
      <c r="C6491" t="s">
        <v>36</v>
      </c>
      <c r="D6491" s="1">
        <v>44524</v>
      </c>
      <c r="E6491" s="4">
        <v>5215</v>
      </c>
      <c r="F6491">
        <v>770</v>
      </c>
    </row>
    <row r="6492" spans="1:6" x14ac:dyDescent="0.25">
      <c r="A6492" t="s">
        <v>8</v>
      </c>
      <c r="B6492" t="s">
        <v>9</v>
      </c>
      <c r="C6492" t="s">
        <v>52</v>
      </c>
      <c r="D6492" s="1">
        <v>44524</v>
      </c>
      <c r="E6492" s="4">
        <v>4795</v>
      </c>
      <c r="F6492">
        <v>436</v>
      </c>
    </row>
    <row r="6493" spans="1:6" x14ac:dyDescent="0.25">
      <c r="A6493" t="s">
        <v>32</v>
      </c>
      <c r="B6493" t="s">
        <v>6</v>
      </c>
      <c r="C6493" t="s">
        <v>50</v>
      </c>
      <c r="D6493" s="1">
        <v>44524</v>
      </c>
      <c r="E6493" s="4">
        <v>1155</v>
      </c>
      <c r="F6493">
        <v>51</v>
      </c>
    </row>
    <row r="6494" spans="1:6" x14ac:dyDescent="0.25">
      <c r="A6494" t="s">
        <v>54</v>
      </c>
      <c r="B6494" t="s">
        <v>11</v>
      </c>
      <c r="C6494" t="s">
        <v>45</v>
      </c>
      <c r="D6494" s="1">
        <v>44524</v>
      </c>
      <c r="E6494" s="4">
        <v>3325</v>
      </c>
      <c r="F6494">
        <v>152</v>
      </c>
    </row>
    <row r="6495" spans="1:6" x14ac:dyDescent="0.25">
      <c r="A6495" t="s">
        <v>5</v>
      </c>
      <c r="B6495" t="s">
        <v>16</v>
      </c>
      <c r="C6495" t="s">
        <v>30</v>
      </c>
      <c r="D6495" s="1">
        <v>44524</v>
      </c>
      <c r="E6495" s="4">
        <v>4116</v>
      </c>
      <c r="F6495">
        <v>229</v>
      </c>
    </row>
    <row r="6496" spans="1:6" x14ac:dyDescent="0.25">
      <c r="A6496" t="s">
        <v>15</v>
      </c>
      <c r="B6496" t="s">
        <v>16</v>
      </c>
      <c r="C6496" t="s">
        <v>24</v>
      </c>
      <c r="D6496" s="1">
        <v>44524</v>
      </c>
      <c r="E6496" s="4">
        <v>9849</v>
      </c>
      <c r="F6496">
        <v>493</v>
      </c>
    </row>
    <row r="6497" spans="1:6" x14ac:dyDescent="0.25">
      <c r="A6497" t="s">
        <v>39</v>
      </c>
      <c r="B6497" t="s">
        <v>6</v>
      </c>
      <c r="C6497" t="s">
        <v>22</v>
      </c>
      <c r="D6497" s="1">
        <v>44524</v>
      </c>
      <c r="E6497" s="4">
        <v>3976</v>
      </c>
      <c r="F6497">
        <v>442</v>
      </c>
    </row>
    <row r="6498" spans="1:6" x14ac:dyDescent="0.25">
      <c r="A6498" t="s">
        <v>39</v>
      </c>
      <c r="B6498" t="s">
        <v>6</v>
      </c>
      <c r="C6498" t="s">
        <v>14</v>
      </c>
      <c r="D6498" s="1">
        <v>44524</v>
      </c>
      <c r="E6498" s="4">
        <v>7175</v>
      </c>
      <c r="F6498">
        <v>1190</v>
      </c>
    </row>
    <row r="6499" spans="1:6" x14ac:dyDescent="0.25">
      <c r="A6499" t="s">
        <v>56</v>
      </c>
      <c r="B6499" t="s">
        <v>27</v>
      </c>
      <c r="C6499" t="s">
        <v>7</v>
      </c>
      <c r="D6499" s="1">
        <v>44524</v>
      </c>
      <c r="E6499" s="4">
        <v>19677</v>
      </c>
      <c r="F6499">
        <v>1260</v>
      </c>
    </row>
    <row r="6500" spans="1:6" x14ac:dyDescent="0.25">
      <c r="A6500" t="s">
        <v>5</v>
      </c>
      <c r="B6500" t="s">
        <v>21</v>
      </c>
      <c r="C6500" t="s">
        <v>17</v>
      </c>
      <c r="D6500" s="1">
        <v>44524</v>
      </c>
      <c r="E6500" s="4">
        <v>7000</v>
      </c>
      <c r="F6500">
        <v>334</v>
      </c>
    </row>
    <row r="6501" spans="1:6" x14ac:dyDescent="0.25">
      <c r="A6501" t="s">
        <v>40</v>
      </c>
      <c r="B6501" t="s">
        <v>9</v>
      </c>
      <c r="C6501" t="s">
        <v>44</v>
      </c>
      <c r="D6501" s="1">
        <v>44524</v>
      </c>
      <c r="E6501" s="4">
        <v>2037</v>
      </c>
      <c r="F6501">
        <v>85</v>
      </c>
    </row>
    <row r="6502" spans="1:6" x14ac:dyDescent="0.25">
      <c r="A6502" t="s">
        <v>51</v>
      </c>
      <c r="B6502" t="s">
        <v>16</v>
      </c>
      <c r="C6502" t="s">
        <v>48</v>
      </c>
      <c r="D6502" s="1">
        <v>44524</v>
      </c>
      <c r="E6502" s="4">
        <v>5866</v>
      </c>
      <c r="F6502">
        <v>235</v>
      </c>
    </row>
    <row r="6503" spans="1:6" x14ac:dyDescent="0.25">
      <c r="A6503" t="s">
        <v>34</v>
      </c>
      <c r="B6503" t="s">
        <v>6</v>
      </c>
      <c r="C6503" t="s">
        <v>31</v>
      </c>
      <c r="D6503" s="1">
        <v>44524</v>
      </c>
      <c r="E6503" s="4">
        <v>4298</v>
      </c>
      <c r="F6503">
        <v>307</v>
      </c>
    </row>
    <row r="6504" spans="1:6" x14ac:dyDescent="0.25">
      <c r="A6504" t="s">
        <v>15</v>
      </c>
      <c r="B6504" t="s">
        <v>9</v>
      </c>
      <c r="C6504" t="s">
        <v>50</v>
      </c>
      <c r="D6504" s="1">
        <v>44524</v>
      </c>
      <c r="E6504" s="4">
        <v>9100</v>
      </c>
      <c r="F6504">
        <v>396</v>
      </c>
    </row>
    <row r="6505" spans="1:6" x14ac:dyDescent="0.25">
      <c r="A6505" t="s">
        <v>5</v>
      </c>
      <c r="B6505" t="s">
        <v>27</v>
      </c>
      <c r="C6505" t="s">
        <v>22</v>
      </c>
      <c r="D6505" s="1">
        <v>44524</v>
      </c>
      <c r="E6505" s="4">
        <v>280</v>
      </c>
      <c r="F6505">
        <v>35</v>
      </c>
    </row>
    <row r="6506" spans="1:6" x14ac:dyDescent="0.25">
      <c r="A6506" t="s">
        <v>5</v>
      </c>
      <c r="B6506" t="s">
        <v>21</v>
      </c>
      <c r="C6506" t="s">
        <v>36</v>
      </c>
      <c r="D6506" s="1">
        <v>44524</v>
      </c>
      <c r="E6506" s="4">
        <v>3745</v>
      </c>
      <c r="F6506">
        <v>469</v>
      </c>
    </row>
    <row r="6507" spans="1:6" x14ac:dyDescent="0.25">
      <c r="A6507" t="s">
        <v>15</v>
      </c>
      <c r="B6507" t="s">
        <v>9</v>
      </c>
      <c r="C6507" t="s">
        <v>36</v>
      </c>
      <c r="D6507" s="1">
        <v>44524</v>
      </c>
      <c r="E6507" s="4">
        <v>4522</v>
      </c>
      <c r="F6507">
        <v>503</v>
      </c>
    </row>
    <row r="6508" spans="1:6" x14ac:dyDescent="0.25">
      <c r="A6508" t="s">
        <v>25</v>
      </c>
      <c r="B6508" t="s">
        <v>21</v>
      </c>
      <c r="C6508" t="s">
        <v>48</v>
      </c>
      <c r="D6508" s="1">
        <v>44524</v>
      </c>
      <c r="E6508" s="4">
        <v>1414</v>
      </c>
      <c r="F6508">
        <v>55</v>
      </c>
    </row>
    <row r="6509" spans="1:6" x14ac:dyDescent="0.25">
      <c r="A6509" t="s">
        <v>29</v>
      </c>
      <c r="B6509" t="s">
        <v>21</v>
      </c>
      <c r="C6509" t="s">
        <v>30</v>
      </c>
      <c r="D6509" s="1">
        <v>44524</v>
      </c>
      <c r="E6509" s="4">
        <v>7357</v>
      </c>
      <c r="F6509">
        <v>409</v>
      </c>
    </row>
    <row r="6510" spans="1:6" x14ac:dyDescent="0.25">
      <c r="A6510" t="s">
        <v>23</v>
      </c>
      <c r="B6510" t="s">
        <v>16</v>
      </c>
      <c r="C6510" t="s">
        <v>12</v>
      </c>
      <c r="D6510" s="1">
        <v>44524</v>
      </c>
      <c r="E6510" s="4">
        <v>6643</v>
      </c>
      <c r="F6510">
        <v>443</v>
      </c>
    </row>
    <row r="6511" spans="1:6" x14ac:dyDescent="0.25">
      <c r="A6511" t="s">
        <v>25</v>
      </c>
      <c r="B6511" t="s">
        <v>11</v>
      </c>
      <c r="C6511" t="s">
        <v>30</v>
      </c>
      <c r="D6511" s="1">
        <v>44524</v>
      </c>
      <c r="E6511" s="4">
        <v>2457</v>
      </c>
      <c r="F6511">
        <v>130</v>
      </c>
    </row>
    <row r="6512" spans="1:6" x14ac:dyDescent="0.25">
      <c r="A6512" t="s">
        <v>41</v>
      </c>
      <c r="B6512" t="s">
        <v>6</v>
      </c>
      <c r="C6512" t="s">
        <v>48</v>
      </c>
      <c r="D6512" s="1">
        <v>44524</v>
      </c>
      <c r="E6512" s="4">
        <v>7924</v>
      </c>
      <c r="F6512">
        <v>305</v>
      </c>
    </row>
    <row r="6513" spans="1:6" x14ac:dyDescent="0.25">
      <c r="A6513" t="s">
        <v>10</v>
      </c>
      <c r="B6513" t="s">
        <v>27</v>
      </c>
      <c r="C6513" t="s">
        <v>35</v>
      </c>
      <c r="D6513" s="1">
        <v>44524</v>
      </c>
      <c r="E6513" s="4">
        <v>4410</v>
      </c>
      <c r="F6513">
        <v>245</v>
      </c>
    </row>
    <row r="6514" spans="1:6" x14ac:dyDescent="0.25">
      <c r="A6514" t="s">
        <v>32</v>
      </c>
      <c r="B6514" t="s">
        <v>16</v>
      </c>
      <c r="C6514" t="s">
        <v>24</v>
      </c>
      <c r="D6514" s="1">
        <v>44524</v>
      </c>
      <c r="E6514" s="4">
        <v>9779</v>
      </c>
      <c r="F6514">
        <v>515</v>
      </c>
    </row>
    <row r="6515" spans="1:6" x14ac:dyDescent="0.25">
      <c r="A6515" t="s">
        <v>39</v>
      </c>
      <c r="B6515" t="s">
        <v>11</v>
      </c>
      <c r="C6515" t="s">
        <v>14</v>
      </c>
      <c r="D6515" s="1">
        <v>44524</v>
      </c>
      <c r="E6515" s="4">
        <v>1358</v>
      </c>
      <c r="F6515">
        <v>194</v>
      </c>
    </row>
    <row r="6516" spans="1:6" x14ac:dyDescent="0.25">
      <c r="A6516" t="s">
        <v>20</v>
      </c>
      <c r="B6516" t="s">
        <v>27</v>
      </c>
      <c r="C6516" t="s">
        <v>42</v>
      </c>
      <c r="D6516" s="1">
        <v>44524</v>
      </c>
      <c r="E6516" s="4">
        <v>112</v>
      </c>
      <c r="F6516">
        <v>7</v>
      </c>
    </row>
    <row r="6517" spans="1:6" x14ac:dyDescent="0.25">
      <c r="A6517" t="s">
        <v>34</v>
      </c>
      <c r="B6517" t="s">
        <v>6</v>
      </c>
      <c r="C6517" t="s">
        <v>22</v>
      </c>
      <c r="D6517" s="1">
        <v>44524</v>
      </c>
      <c r="E6517" s="4">
        <v>10808</v>
      </c>
      <c r="F6517">
        <v>1190</v>
      </c>
    </row>
    <row r="6518" spans="1:6" x14ac:dyDescent="0.25">
      <c r="A6518" t="s">
        <v>32</v>
      </c>
      <c r="B6518" t="s">
        <v>27</v>
      </c>
      <c r="C6518" t="s">
        <v>45</v>
      </c>
      <c r="D6518" s="1">
        <v>44524</v>
      </c>
      <c r="E6518" s="4">
        <v>609</v>
      </c>
      <c r="F6518">
        <v>27</v>
      </c>
    </row>
    <row r="6519" spans="1:6" x14ac:dyDescent="0.25">
      <c r="A6519" t="s">
        <v>5</v>
      </c>
      <c r="B6519" t="s">
        <v>21</v>
      </c>
      <c r="C6519" t="s">
        <v>26</v>
      </c>
      <c r="D6519" s="1">
        <v>44524</v>
      </c>
      <c r="E6519" s="4">
        <v>3591</v>
      </c>
      <c r="F6519">
        <v>277</v>
      </c>
    </row>
    <row r="6520" spans="1:6" x14ac:dyDescent="0.25">
      <c r="A6520" t="s">
        <v>23</v>
      </c>
      <c r="B6520" t="s">
        <v>21</v>
      </c>
      <c r="C6520" t="s">
        <v>19</v>
      </c>
      <c r="D6520" s="1">
        <v>44524</v>
      </c>
      <c r="E6520" s="4">
        <v>3521</v>
      </c>
      <c r="F6520">
        <v>196</v>
      </c>
    </row>
    <row r="6521" spans="1:6" x14ac:dyDescent="0.25">
      <c r="A6521" t="s">
        <v>33</v>
      </c>
      <c r="B6521" t="s">
        <v>16</v>
      </c>
      <c r="C6521" t="s">
        <v>7</v>
      </c>
      <c r="D6521" s="1">
        <v>44524</v>
      </c>
      <c r="E6521" s="4">
        <v>3129</v>
      </c>
      <c r="F6521">
        <v>196</v>
      </c>
    </row>
    <row r="6522" spans="1:6" x14ac:dyDescent="0.25">
      <c r="A6522" t="s">
        <v>37</v>
      </c>
      <c r="B6522" t="s">
        <v>21</v>
      </c>
      <c r="C6522" t="s">
        <v>19</v>
      </c>
      <c r="D6522" s="1">
        <v>44524</v>
      </c>
      <c r="E6522" s="4">
        <v>4445</v>
      </c>
      <c r="F6522">
        <v>262</v>
      </c>
    </row>
    <row r="6523" spans="1:6" x14ac:dyDescent="0.25">
      <c r="A6523" t="s">
        <v>55</v>
      </c>
      <c r="B6523" t="s">
        <v>27</v>
      </c>
      <c r="C6523" t="s">
        <v>14</v>
      </c>
      <c r="D6523" s="1">
        <v>44524</v>
      </c>
      <c r="E6523" s="4">
        <v>3682</v>
      </c>
      <c r="F6523">
        <v>614</v>
      </c>
    </row>
    <row r="6524" spans="1:6" x14ac:dyDescent="0.25">
      <c r="A6524" t="s">
        <v>29</v>
      </c>
      <c r="B6524" t="s">
        <v>16</v>
      </c>
      <c r="C6524" t="s">
        <v>12</v>
      </c>
      <c r="D6524" s="1">
        <v>44524</v>
      </c>
      <c r="E6524" s="4">
        <v>1687</v>
      </c>
      <c r="F6524">
        <v>100</v>
      </c>
    </row>
    <row r="6525" spans="1:6" x14ac:dyDescent="0.25">
      <c r="A6525" t="s">
        <v>5</v>
      </c>
      <c r="B6525" t="s">
        <v>6</v>
      </c>
      <c r="C6525" t="s">
        <v>45</v>
      </c>
      <c r="D6525" s="1">
        <v>44524</v>
      </c>
      <c r="E6525" s="4">
        <v>3738</v>
      </c>
      <c r="F6525">
        <v>163</v>
      </c>
    </row>
    <row r="6526" spans="1:6" x14ac:dyDescent="0.25">
      <c r="A6526" t="s">
        <v>8</v>
      </c>
      <c r="B6526" t="s">
        <v>16</v>
      </c>
      <c r="C6526" t="s">
        <v>48</v>
      </c>
      <c r="D6526" s="1">
        <v>44524</v>
      </c>
      <c r="E6526" s="4">
        <v>1113</v>
      </c>
      <c r="F6526">
        <v>45</v>
      </c>
    </row>
    <row r="6527" spans="1:6" x14ac:dyDescent="0.25">
      <c r="A6527" t="s">
        <v>39</v>
      </c>
      <c r="B6527" t="s">
        <v>27</v>
      </c>
      <c r="C6527" t="s">
        <v>38</v>
      </c>
      <c r="D6527" s="1">
        <v>44524</v>
      </c>
      <c r="E6527" s="4">
        <v>7581</v>
      </c>
      <c r="F6527">
        <v>281</v>
      </c>
    </row>
    <row r="6528" spans="1:6" x14ac:dyDescent="0.25">
      <c r="A6528" t="s">
        <v>46</v>
      </c>
      <c r="B6528" t="s">
        <v>6</v>
      </c>
      <c r="C6528" t="s">
        <v>36</v>
      </c>
      <c r="D6528" s="1">
        <v>44524</v>
      </c>
      <c r="E6528" s="4">
        <v>3430</v>
      </c>
      <c r="F6528">
        <v>382</v>
      </c>
    </row>
    <row r="6529" spans="1:6" x14ac:dyDescent="0.25">
      <c r="A6529" t="s">
        <v>8</v>
      </c>
      <c r="B6529" t="s">
        <v>9</v>
      </c>
      <c r="C6529" t="s">
        <v>26</v>
      </c>
      <c r="D6529" s="1">
        <v>44524</v>
      </c>
      <c r="E6529" s="4">
        <v>4830</v>
      </c>
      <c r="F6529">
        <v>440</v>
      </c>
    </row>
    <row r="6530" spans="1:6" x14ac:dyDescent="0.25">
      <c r="A6530" t="s">
        <v>40</v>
      </c>
      <c r="B6530" t="s">
        <v>27</v>
      </c>
      <c r="C6530" t="s">
        <v>17</v>
      </c>
      <c r="D6530" s="1">
        <v>44524</v>
      </c>
      <c r="E6530" s="4">
        <v>8736</v>
      </c>
      <c r="F6530">
        <v>380</v>
      </c>
    </row>
    <row r="6531" spans="1:6" x14ac:dyDescent="0.25">
      <c r="A6531" t="s">
        <v>32</v>
      </c>
      <c r="B6531" t="s">
        <v>11</v>
      </c>
      <c r="C6531" t="s">
        <v>24</v>
      </c>
      <c r="D6531" s="1">
        <v>44524</v>
      </c>
      <c r="E6531" s="4">
        <v>686</v>
      </c>
      <c r="F6531">
        <v>37</v>
      </c>
    </row>
    <row r="6532" spans="1:6" x14ac:dyDescent="0.25">
      <c r="A6532" t="s">
        <v>23</v>
      </c>
      <c r="B6532" t="s">
        <v>6</v>
      </c>
      <c r="C6532" t="s">
        <v>38</v>
      </c>
      <c r="D6532" s="1">
        <v>44524</v>
      </c>
      <c r="E6532" s="4">
        <v>8211</v>
      </c>
      <c r="F6532">
        <v>316</v>
      </c>
    </row>
    <row r="6533" spans="1:6" x14ac:dyDescent="0.25">
      <c r="A6533" t="s">
        <v>54</v>
      </c>
      <c r="B6533" t="s">
        <v>6</v>
      </c>
      <c r="C6533" t="s">
        <v>36</v>
      </c>
      <c r="D6533" s="1">
        <v>44524</v>
      </c>
      <c r="E6533" s="4">
        <v>15743</v>
      </c>
      <c r="F6533">
        <v>1960</v>
      </c>
    </row>
    <row r="6534" spans="1:6" x14ac:dyDescent="0.25">
      <c r="A6534" t="s">
        <v>10</v>
      </c>
      <c r="B6534" t="s">
        <v>16</v>
      </c>
      <c r="C6534" t="s">
        <v>47</v>
      </c>
      <c r="D6534" s="1">
        <v>44524</v>
      </c>
      <c r="E6534" s="4">
        <v>3549</v>
      </c>
      <c r="F6534">
        <v>237</v>
      </c>
    </row>
    <row r="6535" spans="1:6" x14ac:dyDescent="0.25">
      <c r="A6535" t="s">
        <v>32</v>
      </c>
      <c r="B6535" t="s">
        <v>27</v>
      </c>
      <c r="C6535" t="s">
        <v>47</v>
      </c>
      <c r="D6535" s="1">
        <v>44524</v>
      </c>
      <c r="E6535" s="4">
        <v>3472</v>
      </c>
      <c r="F6535">
        <v>217</v>
      </c>
    </row>
    <row r="6536" spans="1:6" x14ac:dyDescent="0.25">
      <c r="A6536" t="s">
        <v>56</v>
      </c>
      <c r="B6536" t="s">
        <v>27</v>
      </c>
      <c r="C6536" t="s">
        <v>22</v>
      </c>
      <c r="D6536" s="1">
        <v>44524</v>
      </c>
      <c r="E6536" s="4">
        <v>5348</v>
      </c>
      <c r="F6536">
        <v>669</v>
      </c>
    </row>
    <row r="6537" spans="1:6" x14ac:dyDescent="0.25">
      <c r="A6537" t="s">
        <v>41</v>
      </c>
      <c r="B6537" t="s">
        <v>21</v>
      </c>
      <c r="C6537" t="s">
        <v>43</v>
      </c>
      <c r="D6537" s="1">
        <v>44524</v>
      </c>
      <c r="E6537" s="4">
        <v>5299</v>
      </c>
      <c r="F6537">
        <v>241</v>
      </c>
    </row>
    <row r="6538" spans="1:6" x14ac:dyDescent="0.25">
      <c r="A6538" t="s">
        <v>56</v>
      </c>
      <c r="B6538" t="s">
        <v>9</v>
      </c>
      <c r="C6538" t="s">
        <v>17</v>
      </c>
      <c r="D6538" s="1">
        <v>44524</v>
      </c>
      <c r="E6538" s="4">
        <v>7294</v>
      </c>
      <c r="F6538">
        <v>348</v>
      </c>
    </row>
    <row r="6539" spans="1:6" x14ac:dyDescent="0.25">
      <c r="A6539" t="s">
        <v>41</v>
      </c>
      <c r="B6539" t="s">
        <v>21</v>
      </c>
      <c r="C6539" t="s">
        <v>14</v>
      </c>
      <c r="D6539" s="1">
        <v>44524</v>
      </c>
      <c r="E6539" s="4">
        <v>12166</v>
      </c>
      <c r="F6539">
        <v>2030</v>
      </c>
    </row>
    <row r="6540" spans="1:6" x14ac:dyDescent="0.25">
      <c r="A6540" t="s">
        <v>34</v>
      </c>
      <c r="B6540" t="s">
        <v>21</v>
      </c>
      <c r="C6540" t="s">
        <v>50</v>
      </c>
      <c r="D6540" s="1">
        <v>44524</v>
      </c>
      <c r="E6540" s="4">
        <v>3843</v>
      </c>
      <c r="F6540">
        <v>175</v>
      </c>
    </row>
    <row r="6541" spans="1:6" x14ac:dyDescent="0.25">
      <c r="A6541" t="s">
        <v>53</v>
      </c>
      <c r="B6541" t="s">
        <v>21</v>
      </c>
      <c r="C6541" t="s">
        <v>48</v>
      </c>
      <c r="D6541" s="1">
        <v>44524</v>
      </c>
      <c r="E6541" s="4">
        <v>2170</v>
      </c>
      <c r="F6541">
        <v>87</v>
      </c>
    </row>
    <row r="6542" spans="1:6" x14ac:dyDescent="0.25">
      <c r="A6542" t="s">
        <v>39</v>
      </c>
      <c r="B6542" t="s">
        <v>6</v>
      </c>
      <c r="C6542" t="s">
        <v>43</v>
      </c>
      <c r="D6542" s="1">
        <v>44524</v>
      </c>
      <c r="E6542" s="4">
        <v>7805</v>
      </c>
      <c r="F6542">
        <v>391</v>
      </c>
    </row>
    <row r="6543" spans="1:6" x14ac:dyDescent="0.25">
      <c r="A6543" t="s">
        <v>29</v>
      </c>
      <c r="B6543" t="s">
        <v>16</v>
      </c>
      <c r="C6543" t="s">
        <v>36</v>
      </c>
      <c r="D6543" s="1">
        <v>44525</v>
      </c>
      <c r="E6543" s="4">
        <v>2709</v>
      </c>
      <c r="F6543">
        <v>387</v>
      </c>
    </row>
    <row r="6544" spans="1:6" x14ac:dyDescent="0.25">
      <c r="A6544" t="s">
        <v>20</v>
      </c>
      <c r="B6544" t="s">
        <v>21</v>
      </c>
      <c r="C6544" t="s">
        <v>44</v>
      </c>
      <c r="D6544" s="1">
        <v>44525</v>
      </c>
      <c r="E6544" s="4">
        <v>2905</v>
      </c>
      <c r="F6544">
        <v>133</v>
      </c>
    </row>
    <row r="6545" spans="1:6" x14ac:dyDescent="0.25">
      <c r="A6545" t="s">
        <v>13</v>
      </c>
      <c r="B6545" t="s">
        <v>11</v>
      </c>
      <c r="C6545" t="s">
        <v>19</v>
      </c>
      <c r="D6545" s="1">
        <v>44525</v>
      </c>
      <c r="E6545" s="4">
        <v>3045</v>
      </c>
      <c r="F6545">
        <v>170</v>
      </c>
    </row>
    <row r="6546" spans="1:6" x14ac:dyDescent="0.25">
      <c r="A6546" t="s">
        <v>57</v>
      </c>
      <c r="B6546" t="s">
        <v>16</v>
      </c>
      <c r="C6546" t="s">
        <v>45</v>
      </c>
      <c r="D6546" s="1">
        <v>44525</v>
      </c>
      <c r="E6546" s="4">
        <v>3199</v>
      </c>
      <c r="F6546">
        <v>134</v>
      </c>
    </row>
    <row r="6547" spans="1:6" x14ac:dyDescent="0.25">
      <c r="A6547" t="s">
        <v>8</v>
      </c>
      <c r="B6547" t="s">
        <v>6</v>
      </c>
      <c r="C6547" t="s">
        <v>22</v>
      </c>
      <c r="D6547" s="1">
        <v>44525</v>
      </c>
      <c r="E6547" s="4">
        <v>6860</v>
      </c>
      <c r="F6547">
        <v>770</v>
      </c>
    </row>
    <row r="6548" spans="1:6" x14ac:dyDescent="0.25">
      <c r="A6548" t="s">
        <v>56</v>
      </c>
      <c r="B6548" t="s">
        <v>27</v>
      </c>
      <c r="C6548" t="s">
        <v>28</v>
      </c>
      <c r="D6548" s="1">
        <v>44525</v>
      </c>
      <c r="E6548" s="4">
        <v>7777</v>
      </c>
      <c r="F6548">
        <v>1120</v>
      </c>
    </row>
    <row r="6549" spans="1:6" x14ac:dyDescent="0.25">
      <c r="A6549" t="s">
        <v>29</v>
      </c>
      <c r="B6549" t="s">
        <v>6</v>
      </c>
      <c r="C6549" t="s">
        <v>43</v>
      </c>
      <c r="D6549" s="1">
        <v>44525</v>
      </c>
      <c r="E6549" s="4">
        <v>16709</v>
      </c>
      <c r="F6549">
        <v>840</v>
      </c>
    </row>
    <row r="6550" spans="1:6" x14ac:dyDescent="0.25">
      <c r="A6550" t="s">
        <v>29</v>
      </c>
      <c r="B6550" t="s">
        <v>16</v>
      </c>
      <c r="C6550" t="s">
        <v>28</v>
      </c>
      <c r="D6550" s="1">
        <v>44525</v>
      </c>
      <c r="E6550" s="4">
        <v>5642</v>
      </c>
      <c r="F6550">
        <v>910</v>
      </c>
    </row>
    <row r="6551" spans="1:6" x14ac:dyDescent="0.25">
      <c r="A6551" t="s">
        <v>32</v>
      </c>
      <c r="B6551" t="s">
        <v>16</v>
      </c>
      <c r="C6551" t="s">
        <v>44</v>
      </c>
      <c r="D6551" s="1">
        <v>44525</v>
      </c>
      <c r="E6551" s="4">
        <v>1848</v>
      </c>
      <c r="F6551">
        <v>81</v>
      </c>
    </row>
    <row r="6552" spans="1:6" x14ac:dyDescent="0.25">
      <c r="A6552" t="s">
        <v>53</v>
      </c>
      <c r="B6552" t="s">
        <v>6</v>
      </c>
      <c r="C6552" t="s">
        <v>47</v>
      </c>
      <c r="D6552" s="1">
        <v>44525</v>
      </c>
      <c r="E6552" s="4">
        <v>4711</v>
      </c>
      <c r="F6552">
        <v>278</v>
      </c>
    </row>
    <row r="6553" spans="1:6" x14ac:dyDescent="0.25">
      <c r="A6553" t="s">
        <v>8</v>
      </c>
      <c r="B6553" t="s">
        <v>16</v>
      </c>
      <c r="C6553" t="s">
        <v>36</v>
      </c>
      <c r="D6553" s="1">
        <v>44525</v>
      </c>
      <c r="E6553" s="4">
        <v>5831</v>
      </c>
      <c r="F6553">
        <v>840</v>
      </c>
    </row>
    <row r="6554" spans="1:6" x14ac:dyDescent="0.25">
      <c r="A6554" t="s">
        <v>13</v>
      </c>
      <c r="B6554" t="s">
        <v>6</v>
      </c>
      <c r="C6554" t="s">
        <v>38</v>
      </c>
      <c r="D6554" s="1">
        <v>44525</v>
      </c>
      <c r="E6554" s="4">
        <v>15967</v>
      </c>
      <c r="F6554">
        <v>615</v>
      </c>
    </row>
    <row r="6555" spans="1:6" x14ac:dyDescent="0.25">
      <c r="A6555" t="s">
        <v>39</v>
      </c>
      <c r="B6555" t="s">
        <v>21</v>
      </c>
      <c r="C6555" t="s">
        <v>30</v>
      </c>
      <c r="D6555" s="1">
        <v>44525</v>
      </c>
      <c r="E6555" s="4">
        <v>6510</v>
      </c>
      <c r="F6555">
        <v>343</v>
      </c>
    </row>
    <row r="6556" spans="1:6" x14ac:dyDescent="0.25">
      <c r="A6556" t="s">
        <v>23</v>
      </c>
      <c r="B6556" t="s">
        <v>16</v>
      </c>
      <c r="C6556" t="s">
        <v>31</v>
      </c>
      <c r="D6556" s="1">
        <v>44525</v>
      </c>
      <c r="E6556" s="4">
        <v>91</v>
      </c>
      <c r="F6556">
        <v>7</v>
      </c>
    </row>
    <row r="6557" spans="1:6" x14ac:dyDescent="0.25">
      <c r="A6557" t="s">
        <v>40</v>
      </c>
      <c r="B6557" t="s">
        <v>16</v>
      </c>
      <c r="C6557" t="s">
        <v>7</v>
      </c>
      <c r="D6557" s="1">
        <v>44525</v>
      </c>
      <c r="E6557" s="4">
        <v>6286</v>
      </c>
      <c r="F6557">
        <v>449</v>
      </c>
    </row>
    <row r="6558" spans="1:6" x14ac:dyDescent="0.25">
      <c r="A6558" t="s">
        <v>49</v>
      </c>
      <c r="B6558" t="s">
        <v>9</v>
      </c>
      <c r="C6558" t="s">
        <v>44</v>
      </c>
      <c r="D6558" s="1">
        <v>44525</v>
      </c>
      <c r="E6558" s="4">
        <v>8512</v>
      </c>
      <c r="F6558">
        <v>355</v>
      </c>
    </row>
    <row r="6559" spans="1:6" x14ac:dyDescent="0.25">
      <c r="A6559" t="s">
        <v>39</v>
      </c>
      <c r="B6559" t="s">
        <v>21</v>
      </c>
      <c r="C6559" t="s">
        <v>28</v>
      </c>
      <c r="D6559" s="1">
        <v>44525</v>
      </c>
      <c r="E6559" s="4">
        <v>3472</v>
      </c>
      <c r="F6559">
        <v>496</v>
      </c>
    </row>
    <row r="6560" spans="1:6" x14ac:dyDescent="0.25">
      <c r="A6560" t="s">
        <v>25</v>
      </c>
      <c r="B6560" t="s">
        <v>16</v>
      </c>
      <c r="C6560" t="s">
        <v>30</v>
      </c>
      <c r="D6560" s="1">
        <v>44525</v>
      </c>
      <c r="E6560" s="4">
        <v>10556</v>
      </c>
      <c r="F6560">
        <v>528</v>
      </c>
    </row>
    <row r="6561" spans="1:6" x14ac:dyDescent="0.25">
      <c r="A6561" t="s">
        <v>25</v>
      </c>
      <c r="B6561" t="s">
        <v>16</v>
      </c>
      <c r="C6561" t="s">
        <v>22</v>
      </c>
      <c r="D6561" s="1">
        <v>44525</v>
      </c>
      <c r="E6561" s="4">
        <v>4830</v>
      </c>
      <c r="F6561">
        <v>604</v>
      </c>
    </row>
    <row r="6562" spans="1:6" x14ac:dyDescent="0.25">
      <c r="A6562" t="s">
        <v>5</v>
      </c>
      <c r="B6562" t="s">
        <v>21</v>
      </c>
      <c r="C6562" t="s">
        <v>12</v>
      </c>
      <c r="D6562" s="1">
        <v>44525</v>
      </c>
      <c r="E6562" s="4">
        <v>854</v>
      </c>
      <c r="F6562">
        <v>54</v>
      </c>
    </row>
    <row r="6563" spans="1:6" x14ac:dyDescent="0.25">
      <c r="A6563" t="s">
        <v>34</v>
      </c>
      <c r="B6563" t="s">
        <v>16</v>
      </c>
      <c r="C6563" t="s">
        <v>45</v>
      </c>
      <c r="D6563" s="1">
        <v>44526</v>
      </c>
      <c r="E6563" s="4">
        <v>364</v>
      </c>
      <c r="F6563">
        <v>16</v>
      </c>
    </row>
    <row r="6564" spans="1:6" x14ac:dyDescent="0.25">
      <c r="A6564" t="s">
        <v>41</v>
      </c>
      <c r="B6564" t="s">
        <v>16</v>
      </c>
      <c r="C6564" t="s">
        <v>7</v>
      </c>
      <c r="D6564" s="1">
        <v>44526</v>
      </c>
      <c r="E6564" s="4">
        <v>11781</v>
      </c>
      <c r="F6564">
        <v>770</v>
      </c>
    </row>
    <row r="6565" spans="1:6" x14ac:dyDescent="0.25">
      <c r="A6565" t="s">
        <v>57</v>
      </c>
      <c r="B6565" t="s">
        <v>11</v>
      </c>
      <c r="C6565" t="s">
        <v>52</v>
      </c>
      <c r="D6565" s="1">
        <v>44526</v>
      </c>
      <c r="E6565" s="4">
        <v>2044</v>
      </c>
      <c r="F6565">
        <v>171</v>
      </c>
    </row>
    <row r="6566" spans="1:6" x14ac:dyDescent="0.25">
      <c r="A6566" t="s">
        <v>10</v>
      </c>
      <c r="B6566" t="s">
        <v>21</v>
      </c>
      <c r="C6566" t="s">
        <v>31</v>
      </c>
      <c r="D6566" s="1">
        <v>44526</v>
      </c>
      <c r="E6566" s="4">
        <v>2898</v>
      </c>
      <c r="F6566">
        <v>242</v>
      </c>
    </row>
    <row r="6567" spans="1:6" x14ac:dyDescent="0.25">
      <c r="A6567" t="s">
        <v>46</v>
      </c>
      <c r="B6567" t="s">
        <v>11</v>
      </c>
      <c r="C6567" t="s">
        <v>22</v>
      </c>
      <c r="D6567" s="1">
        <v>44526</v>
      </c>
      <c r="E6567" s="4">
        <v>3192</v>
      </c>
      <c r="F6567">
        <v>355</v>
      </c>
    </row>
    <row r="6568" spans="1:6" x14ac:dyDescent="0.25">
      <c r="A6568" t="s">
        <v>8</v>
      </c>
      <c r="B6568" t="s">
        <v>27</v>
      </c>
      <c r="C6568" t="s">
        <v>22</v>
      </c>
      <c r="D6568" s="1">
        <v>44526</v>
      </c>
      <c r="E6568" s="4">
        <v>10990</v>
      </c>
      <c r="F6568">
        <v>1400</v>
      </c>
    </row>
    <row r="6569" spans="1:6" x14ac:dyDescent="0.25">
      <c r="A6569" t="s">
        <v>20</v>
      </c>
      <c r="B6569" t="s">
        <v>21</v>
      </c>
      <c r="C6569" t="s">
        <v>31</v>
      </c>
      <c r="D6569" s="1">
        <v>44526</v>
      </c>
      <c r="E6569" s="4">
        <v>1974</v>
      </c>
      <c r="F6569">
        <v>152</v>
      </c>
    </row>
    <row r="6570" spans="1:6" x14ac:dyDescent="0.25">
      <c r="A6570" t="s">
        <v>10</v>
      </c>
      <c r="B6570" t="s">
        <v>21</v>
      </c>
      <c r="C6570" t="s">
        <v>38</v>
      </c>
      <c r="D6570" s="1">
        <v>44526</v>
      </c>
      <c r="E6570" s="4">
        <v>357</v>
      </c>
      <c r="F6570">
        <v>14</v>
      </c>
    </row>
    <row r="6571" spans="1:6" x14ac:dyDescent="0.25">
      <c r="A6571" t="s">
        <v>29</v>
      </c>
      <c r="B6571" t="s">
        <v>11</v>
      </c>
      <c r="C6571" t="s">
        <v>52</v>
      </c>
      <c r="D6571" s="1">
        <v>44526</v>
      </c>
      <c r="E6571" s="4">
        <v>7812</v>
      </c>
      <c r="F6571">
        <v>700</v>
      </c>
    </row>
    <row r="6572" spans="1:6" x14ac:dyDescent="0.25">
      <c r="A6572" t="s">
        <v>37</v>
      </c>
      <c r="B6572" t="s">
        <v>16</v>
      </c>
      <c r="C6572" t="s">
        <v>24</v>
      </c>
      <c r="D6572" s="1">
        <v>44526</v>
      </c>
      <c r="E6572" s="4">
        <v>6202</v>
      </c>
      <c r="F6572">
        <v>327</v>
      </c>
    </row>
    <row r="6573" spans="1:6" x14ac:dyDescent="0.25">
      <c r="A6573" t="s">
        <v>51</v>
      </c>
      <c r="B6573" t="s">
        <v>21</v>
      </c>
      <c r="C6573" t="s">
        <v>31</v>
      </c>
      <c r="D6573" s="1">
        <v>44526</v>
      </c>
      <c r="E6573" s="4">
        <v>12068</v>
      </c>
      <c r="F6573">
        <v>910</v>
      </c>
    </row>
    <row r="6574" spans="1:6" x14ac:dyDescent="0.25">
      <c r="A6574" t="s">
        <v>34</v>
      </c>
      <c r="B6574" t="s">
        <v>9</v>
      </c>
      <c r="C6574" t="s">
        <v>42</v>
      </c>
      <c r="D6574" s="1">
        <v>44526</v>
      </c>
      <c r="E6574" s="4">
        <v>6363</v>
      </c>
      <c r="F6574">
        <v>455</v>
      </c>
    </row>
    <row r="6575" spans="1:6" x14ac:dyDescent="0.25">
      <c r="A6575" t="s">
        <v>20</v>
      </c>
      <c r="B6575" t="s">
        <v>11</v>
      </c>
      <c r="C6575" t="s">
        <v>50</v>
      </c>
      <c r="D6575" s="1">
        <v>44526</v>
      </c>
      <c r="E6575" s="4">
        <v>6006</v>
      </c>
      <c r="F6575">
        <v>251</v>
      </c>
    </row>
    <row r="6576" spans="1:6" x14ac:dyDescent="0.25">
      <c r="A6576" t="s">
        <v>18</v>
      </c>
      <c r="B6576" t="s">
        <v>6</v>
      </c>
      <c r="C6576" t="s">
        <v>35</v>
      </c>
      <c r="D6576" s="1">
        <v>44526</v>
      </c>
      <c r="E6576" s="4">
        <v>5579</v>
      </c>
      <c r="F6576">
        <v>310</v>
      </c>
    </row>
    <row r="6577" spans="1:6" x14ac:dyDescent="0.25">
      <c r="A6577" t="s">
        <v>13</v>
      </c>
      <c r="B6577" t="s">
        <v>9</v>
      </c>
      <c r="C6577" t="s">
        <v>50</v>
      </c>
      <c r="D6577" s="1">
        <v>44526</v>
      </c>
      <c r="E6577" s="4">
        <v>2590</v>
      </c>
      <c r="F6577">
        <v>108</v>
      </c>
    </row>
    <row r="6578" spans="1:6" x14ac:dyDescent="0.25">
      <c r="A6578" t="s">
        <v>29</v>
      </c>
      <c r="B6578" t="s">
        <v>11</v>
      </c>
      <c r="C6578" t="s">
        <v>38</v>
      </c>
      <c r="D6578" s="1">
        <v>44526</v>
      </c>
      <c r="E6578" s="4">
        <v>3066</v>
      </c>
      <c r="F6578">
        <v>118</v>
      </c>
    </row>
    <row r="6579" spans="1:6" x14ac:dyDescent="0.25">
      <c r="A6579" t="s">
        <v>18</v>
      </c>
      <c r="B6579" t="s">
        <v>6</v>
      </c>
      <c r="C6579" t="s">
        <v>47</v>
      </c>
      <c r="D6579" s="1">
        <v>44526</v>
      </c>
      <c r="E6579" s="4">
        <v>4627</v>
      </c>
      <c r="F6579">
        <v>309</v>
      </c>
    </row>
    <row r="6580" spans="1:6" x14ac:dyDescent="0.25">
      <c r="A6580" t="s">
        <v>53</v>
      </c>
      <c r="B6580" t="s">
        <v>21</v>
      </c>
      <c r="C6580" t="s">
        <v>42</v>
      </c>
      <c r="D6580" s="1">
        <v>44526</v>
      </c>
      <c r="E6580" s="4">
        <v>2422</v>
      </c>
      <c r="F6580">
        <v>152</v>
      </c>
    </row>
    <row r="6581" spans="1:6" x14ac:dyDescent="0.25">
      <c r="A6581" t="s">
        <v>53</v>
      </c>
      <c r="B6581" t="s">
        <v>21</v>
      </c>
      <c r="C6581" t="s">
        <v>50</v>
      </c>
      <c r="D6581" s="1">
        <v>44526</v>
      </c>
      <c r="E6581" s="4">
        <v>11718</v>
      </c>
      <c r="F6581">
        <v>489</v>
      </c>
    </row>
    <row r="6582" spans="1:6" x14ac:dyDescent="0.25">
      <c r="A6582" t="s">
        <v>51</v>
      </c>
      <c r="B6582" t="s">
        <v>27</v>
      </c>
      <c r="C6582" t="s">
        <v>38</v>
      </c>
      <c r="D6582" s="1">
        <v>44526</v>
      </c>
      <c r="E6582" s="4">
        <v>4942</v>
      </c>
      <c r="F6582">
        <v>198</v>
      </c>
    </row>
    <row r="6583" spans="1:6" x14ac:dyDescent="0.25">
      <c r="A6583" t="s">
        <v>34</v>
      </c>
      <c r="B6583" t="s">
        <v>6</v>
      </c>
      <c r="C6583" t="s">
        <v>26</v>
      </c>
      <c r="D6583" s="1">
        <v>44526</v>
      </c>
      <c r="E6583" s="4">
        <v>364</v>
      </c>
      <c r="F6583">
        <v>31</v>
      </c>
    </row>
    <row r="6584" spans="1:6" x14ac:dyDescent="0.25">
      <c r="A6584" t="s">
        <v>54</v>
      </c>
      <c r="B6584" t="s">
        <v>21</v>
      </c>
      <c r="C6584" t="s">
        <v>28</v>
      </c>
      <c r="D6584" s="1">
        <v>44526</v>
      </c>
      <c r="E6584" s="4">
        <v>9863</v>
      </c>
      <c r="F6584">
        <v>1610</v>
      </c>
    </row>
    <row r="6585" spans="1:6" x14ac:dyDescent="0.25">
      <c r="A6585" t="s">
        <v>15</v>
      </c>
      <c r="B6585" t="s">
        <v>9</v>
      </c>
      <c r="C6585" t="s">
        <v>52</v>
      </c>
      <c r="D6585" s="1">
        <v>44526</v>
      </c>
      <c r="E6585" s="4">
        <v>938</v>
      </c>
      <c r="F6585">
        <v>94</v>
      </c>
    </row>
    <row r="6586" spans="1:6" x14ac:dyDescent="0.25">
      <c r="A6586" t="s">
        <v>25</v>
      </c>
      <c r="B6586" t="s">
        <v>9</v>
      </c>
      <c r="C6586" t="s">
        <v>22</v>
      </c>
      <c r="D6586" s="1">
        <v>44526</v>
      </c>
      <c r="E6586" s="4">
        <v>10829</v>
      </c>
      <c r="F6586">
        <v>1190</v>
      </c>
    </row>
    <row r="6587" spans="1:6" x14ac:dyDescent="0.25">
      <c r="A6587" t="s">
        <v>18</v>
      </c>
      <c r="B6587" t="s">
        <v>11</v>
      </c>
      <c r="C6587" t="s">
        <v>42</v>
      </c>
      <c r="D6587" s="1">
        <v>44526</v>
      </c>
      <c r="E6587" s="4">
        <v>9135</v>
      </c>
      <c r="F6587">
        <v>609</v>
      </c>
    </row>
    <row r="6588" spans="1:6" x14ac:dyDescent="0.25">
      <c r="A6588" t="s">
        <v>20</v>
      </c>
      <c r="B6588" t="s">
        <v>21</v>
      </c>
      <c r="C6588" t="s">
        <v>36</v>
      </c>
      <c r="D6588" s="1">
        <v>44526</v>
      </c>
      <c r="E6588" s="4">
        <v>427</v>
      </c>
      <c r="F6588">
        <v>54</v>
      </c>
    </row>
    <row r="6589" spans="1:6" x14ac:dyDescent="0.25">
      <c r="A6589" t="s">
        <v>56</v>
      </c>
      <c r="B6589" t="s">
        <v>11</v>
      </c>
      <c r="C6589" t="s">
        <v>52</v>
      </c>
      <c r="D6589" s="1">
        <v>44526</v>
      </c>
      <c r="E6589" s="4">
        <v>11480</v>
      </c>
      <c r="F6589">
        <v>1120</v>
      </c>
    </row>
    <row r="6590" spans="1:6" x14ac:dyDescent="0.25">
      <c r="A6590" t="s">
        <v>8</v>
      </c>
      <c r="B6590" t="s">
        <v>21</v>
      </c>
      <c r="C6590" t="s">
        <v>50</v>
      </c>
      <c r="D6590" s="1">
        <v>44526</v>
      </c>
      <c r="E6590" s="4">
        <v>2919</v>
      </c>
      <c r="F6590">
        <v>122</v>
      </c>
    </row>
    <row r="6591" spans="1:6" x14ac:dyDescent="0.25">
      <c r="A6591" t="s">
        <v>33</v>
      </c>
      <c r="B6591" t="s">
        <v>21</v>
      </c>
      <c r="C6591" t="s">
        <v>19</v>
      </c>
      <c r="D6591" s="1">
        <v>44526</v>
      </c>
      <c r="E6591" s="4">
        <v>9282</v>
      </c>
      <c r="F6591">
        <v>546</v>
      </c>
    </row>
    <row r="6592" spans="1:6" x14ac:dyDescent="0.25">
      <c r="A6592" t="s">
        <v>20</v>
      </c>
      <c r="B6592" t="s">
        <v>11</v>
      </c>
      <c r="C6592" t="s">
        <v>52</v>
      </c>
      <c r="D6592" s="1">
        <v>44526</v>
      </c>
      <c r="E6592" s="4">
        <v>12593</v>
      </c>
      <c r="F6592">
        <v>1050</v>
      </c>
    </row>
    <row r="6593" spans="1:6" x14ac:dyDescent="0.25">
      <c r="A6593" t="s">
        <v>49</v>
      </c>
      <c r="B6593" t="s">
        <v>11</v>
      </c>
      <c r="C6593" t="s">
        <v>12</v>
      </c>
      <c r="D6593" s="1">
        <v>44526</v>
      </c>
      <c r="E6593" s="4">
        <v>2758</v>
      </c>
      <c r="F6593">
        <v>173</v>
      </c>
    </row>
    <row r="6594" spans="1:6" x14ac:dyDescent="0.25">
      <c r="A6594" t="s">
        <v>5</v>
      </c>
      <c r="B6594" t="s">
        <v>9</v>
      </c>
      <c r="C6594" t="s">
        <v>48</v>
      </c>
      <c r="D6594" s="1">
        <v>44526</v>
      </c>
      <c r="E6594" s="4">
        <v>8659</v>
      </c>
      <c r="F6594">
        <v>321</v>
      </c>
    </row>
    <row r="6595" spans="1:6" x14ac:dyDescent="0.25">
      <c r="A6595" t="s">
        <v>20</v>
      </c>
      <c r="B6595" t="s">
        <v>11</v>
      </c>
      <c r="C6595" t="s">
        <v>48</v>
      </c>
      <c r="D6595" s="1">
        <v>44526</v>
      </c>
      <c r="E6595" s="4">
        <v>10360</v>
      </c>
      <c r="F6595">
        <v>415</v>
      </c>
    </row>
    <row r="6596" spans="1:6" x14ac:dyDescent="0.25">
      <c r="A6596" t="s">
        <v>39</v>
      </c>
      <c r="B6596" t="s">
        <v>11</v>
      </c>
      <c r="C6596" t="s">
        <v>30</v>
      </c>
      <c r="D6596" s="1">
        <v>44526</v>
      </c>
      <c r="E6596" s="4">
        <v>3136</v>
      </c>
      <c r="F6596">
        <v>157</v>
      </c>
    </row>
    <row r="6597" spans="1:6" x14ac:dyDescent="0.25">
      <c r="A6597" t="s">
        <v>40</v>
      </c>
      <c r="B6597" t="s">
        <v>11</v>
      </c>
      <c r="C6597" t="s">
        <v>31</v>
      </c>
      <c r="D6597" s="1">
        <v>44526</v>
      </c>
      <c r="E6597" s="4">
        <v>287</v>
      </c>
      <c r="F6597">
        <v>24</v>
      </c>
    </row>
    <row r="6598" spans="1:6" x14ac:dyDescent="0.25">
      <c r="A6598" t="s">
        <v>46</v>
      </c>
      <c r="B6598" t="s">
        <v>9</v>
      </c>
      <c r="C6598" t="s">
        <v>17</v>
      </c>
      <c r="D6598" s="1">
        <v>44526</v>
      </c>
      <c r="E6598" s="4">
        <v>721</v>
      </c>
      <c r="F6598">
        <v>32</v>
      </c>
    </row>
    <row r="6599" spans="1:6" x14ac:dyDescent="0.25">
      <c r="A6599" t="s">
        <v>10</v>
      </c>
      <c r="B6599" t="s">
        <v>16</v>
      </c>
      <c r="C6599" t="s">
        <v>50</v>
      </c>
      <c r="D6599" s="1">
        <v>44526</v>
      </c>
      <c r="E6599" s="4">
        <v>11613</v>
      </c>
      <c r="F6599">
        <v>505</v>
      </c>
    </row>
    <row r="6600" spans="1:6" x14ac:dyDescent="0.25">
      <c r="A6600" t="s">
        <v>32</v>
      </c>
      <c r="B6600" t="s">
        <v>16</v>
      </c>
      <c r="C6600" t="s">
        <v>35</v>
      </c>
      <c r="D6600" s="1">
        <v>44526</v>
      </c>
      <c r="E6600" s="4">
        <v>9352</v>
      </c>
      <c r="F6600">
        <v>493</v>
      </c>
    </row>
    <row r="6601" spans="1:6" x14ac:dyDescent="0.25">
      <c r="A6601" t="s">
        <v>23</v>
      </c>
      <c r="B6601" t="s">
        <v>6</v>
      </c>
      <c r="C6601" t="s">
        <v>42</v>
      </c>
      <c r="D6601" s="1">
        <v>44526</v>
      </c>
      <c r="E6601" s="4">
        <v>4025</v>
      </c>
      <c r="F6601">
        <v>288</v>
      </c>
    </row>
    <row r="6602" spans="1:6" x14ac:dyDescent="0.25">
      <c r="A6602" t="s">
        <v>46</v>
      </c>
      <c r="B6602" t="s">
        <v>27</v>
      </c>
      <c r="C6602" t="s">
        <v>50</v>
      </c>
      <c r="D6602" s="1">
        <v>44526</v>
      </c>
      <c r="E6602" s="4">
        <v>13181</v>
      </c>
      <c r="F6602">
        <v>550</v>
      </c>
    </row>
    <row r="6603" spans="1:6" x14ac:dyDescent="0.25">
      <c r="A6603" t="s">
        <v>46</v>
      </c>
      <c r="B6603" t="s">
        <v>9</v>
      </c>
      <c r="C6603" t="s">
        <v>26</v>
      </c>
      <c r="D6603" s="1">
        <v>44526</v>
      </c>
      <c r="E6603" s="4">
        <v>2240</v>
      </c>
      <c r="F6603">
        <v>204</v>
      </c>
    </row>
    <row r="6604" spans="1:6" x14ac:dyDescent="0.25">
      <c r="A6604" t="s">
        <v>54</v>
      </c>
      <c r="B6604" t="s">
        <v>27</v>
      </c>
      <c r="C6604" t="s">
        <v>31</v>
      </c>
      <c r="D6604" s="1">
        <v>44526</v>
      </c>
      <c r="E6604" s="4">
        <v>7826</v>
      </c>
      <c r="F6604">
        <v>653</v>
      </c>
    </row>
    <row r="6605" spans="1:6" x14ac:dyDescent="0.25">
      <c r="A6605" t="s">
        <v>29</v>
      </c>
      <c r="B6605" t="s">
        <v>27</v>
      </c>
      <c r="C6605" t="s">
        <v>22</v>
      </c>
      <c r="D6605" s="1">
        <v>44526</v>
      </c>
      <c r="E6605" s="4">
        <v>1463</v>
      </c>
      <c r="F6605">
        <v>147</v>
      </c>
    </row>
    <row r="6606" spans="1:6" x14ac:dyDescent="0.25">
      <c r="A6606" t="s">
        <v>25</v>
      </c>
      <c r="B6606" t="s">
        <v>27</v>
      </c>
      <c r="C6606" t="s">
        <v>30</v>
      </c>
      <c r="D6606" s="1">
        <v>44526</v>
      </c>
      <c r="E6606" s="4">
        <v>8624</v>
      </c>
      <c r="F6606">
        <v>432</v>
      </c>
    </row>
    <row r="6607" spans="1:6" x14ac:dyDescent="0.25">
      <c r="A6607" t="s">
        <v>53</v>
      </c>
      <c r="B6607" t="s">
        <v>11</v>
      </c>
      <c r="C6607" t="s">
        <v>14</v>
      </c>
      <c r="D6607" s="1">
        <v>44526</v>
      </c>
      <c r="E6607" s="4">
        <v>8638</v>
      </c>
      <c r="F6607">
        <v>1470</v>
      </c>
    </row>
    <row r="6608" spans="1:6" x14ac:dyDescent="0.25">
      <c r="A6608" t="s">
        <v>23</v>
      </c>
      <c r="B6608" t="s">
        <v>27</v>
      </c>
      <c r="C6608" t="s">
        <v>50</v>
      </c>
      <c r="D6608" s="1">
        <v>44526</v>
      </c>
      <c r="E6608" s="4">
        <v>6951</v>
      </c>
      <c r="F6608">
        <v>303</v>
      </c>
    </row>
    <row r="6609" spans="1:6" x14ac:dyDescent="0.25">
      <c r="A6609" t="s">
        <v>13</v>
      </c>
      <c r="B6609" t="s">
        <v>9</v>
      </c>
      <c r="C6609" t="s">
        <v>52</v>
      </c>
      <c r="D6609" s="1">
        <v>44526</v>
      </c>
      <c r="E6609" s="4">
        <v>1127</v>
      </c>
      <c r="F6609">
        <v>94</v>
      </c>
    </row>
    <row r="6610" spans="1:6" x14ac:dyDescent="0.25">
      <c r="A6610" t="s">
        <v>40</v>
      </c>
      <c r="B6610" t="s">
        <v>16</v>
      </c>
      <c r="C6610" t="s">
        <v>48</v>
      </c>
      <c r="D6610" s="1">
        <v>44526</v>
      </c>
      <c r="E6610" s="4">
        <v>406</v>
      </c>
      <c r="F6610">
        <v>16</v>
      </c>
    </row>
    <row r="6611" spans="1:6" x14ac:dyDescent="0.25">
      <c r="A6611" t="s">
        <v>37</v>
      </c>
      <c r="B6611" t="s">
        <v>27</v>
      </c>
      <c r="C6611" t="s">
        <v>45</v>
      </c>
      <c r="D6611" s="1">
        <v>44526</v>
      </c>
      <c r="E6611" s="4">
        <v>6720</v>
      </c>
      <c r="F6611">
        <v>306</v>
      </c>
    </row>
    <row r="6612" spans="1:6" x14ac:dyDescent="0.25">
      <c r="A6612" t="s">
        <v>32</v>
      </c>
      <c r="B6612" t="s">
        <v>16</v>
      </c>
      <c r="C6612" t="s">
        <v>31</v>
      </c>
      <c r="D6612" s="1">
        <v>44529</v>
      </c>
      <c r="E6612" s="4">
        <v>2625</v>
      </c>
      <c r="F6612">
        <v>202</v>
      </c>
    </row>
    <row r="6613" spans="1:6" x14ac:dyDescent="0.25">
      <c r="A6613" t="s">
        <v>15</v>
      </c>
      <c r="B6613" t="s">
        <v>21</v>
      </c>
      <c r="C6613" t="s">
        <v>7</v>
      </c>
      <c r="D6613" s="1">
        <v>44529</v>
      </c>
      <c r="E6613" s="4">
        <v>980</v>
      </c>
      <c r="F6613">
        <v>70</v>
      </c>
    </row>
    <row r="6614" spans="1:6" x14ac:dyDescent="0.25">
      <c r="A6614" t="s">
        <v>5</v>
      </c>
      <c r="B6614" t="s">
        <v>27</v>
      </c>
      <c r="C6614" t="s">
        <v>26</v>
      </c>
      <c r="D6614" s="1">
        <v>44529</v>
      </c>
      <c r="E6614" s="4">
        <v>5061</v>
      </c>
      <c r="F6614">
        <v>461</v>
      </c>
    </row>
    <row r="6615" spans="1:6" x14ac:dyDescent="0.25">
      <c r="A6615" t="s">
        <v>54</v>
      </c>
      <c r="B6615" t="s">
        <v>21</v>
      </c>
      <c r="C6615" t="s">
        <v>12</v>
      </c>
      <c r="D6615" s="1">
        <v>44529</v>
      </c>
      <c r="E6615" s="4">
        <v>6979</v>
      </c>
      <c r="F6615">
        <v>437</v>
      </c>
    </row>
    <row r="6616" spans="1:6" x14ac:dyDescent="0.25">
      <c r="A6616" t="s">
        <v>51</v>
      </c>
      <c r="B6616" t="s">
        <v>27</v>
      </c>
      <c r="C6616" t="s">
        <v>43</v>
      </c>
      <c r="D6616" s="1">
        <v>44529</v>
      </c>
      <c r="E6616" s="4">
        <v>18382</v>
      </c>
      <c r="F6616">
        <v>840</v>
      </c>
    </row>
    <row r="6617" spans="1:6" x14ac:dyDescent="0.25">
      <c r="A6617" t="s">
        <v>46</v>
      </c>
      <c r="B6617" t="s">
        <v>9</v>
      </c>
      <c r="C6617" t="s">
        <v>44</v>
      </c>
      <c r="D6617" s="1">
        <v>44529</v>
      </c>
      <c r="E6617" s="4">
        <v>798</v>
      </c>
      <c r="F6617">
        <v>37</v>
      </c>
    </row>
    <row r="6618" spans="1:6" x14ac:dyDescent="0.25">
      <c r="A6618" t="s">
        <v>8</v>
      </c>
      <c r="B6618" t="s">
        <v>16</v>
      </c>
      <c r="C6618" t="s">
        <v>17</v>
      </c>
      <c r="D6618" s="1">
        <v>44529</v>
      </c>
      <c r="E6618" s="4">
        <v>1197</v>
      </c>
      <c r="F6618">
        <v>53</v>
      </c>
    </row>
    <row r="6619" spans="1:6" x14ac:dyDescent="0.25">
      <c r="A6619" t="s">
        <v>51</v>
      </c>
      <c r="B6619" t="s">
        <v>21</v>
      </c>
      <c r="C6619" t="s">
        <v>26</v>
      </c>
      <c r="D6619" s="1">
        <v>44529</v>
      </c>
      <c r="E6619" s="4">
        <v>2639</v>
      </c>
      <c r="F6619">
        <v>220</v>
      </c>
    </row>
    <row r="6620" spans="1:6" x14ac:dyDescent="0.25">
      <c r="A6620" t="s">
        <v>25</v>
      </c>
      <c r="B6620" t="s">
        <v>21</v>
      </c>
      <c r="C6620" t="s">
        <v>7</v>
      </c>
      <c r="D6620" s="1">
        <v>44529</v>
      </c>
      <c r="E6620" s="4">
        <v>8729</v>
      </c>
      <c r="F6620">
        <v>582</v>
      </c>
    </row>
    <row r="6621" spans="1:6" x14ac:dyDescent="0.25">
      <c r="A6621" t="s">
        <v>32</v>
      </c>
      <c r="B6621" t="s">
        <v>6</v>
      </c>
      <c r="C6621" t="s">
        <v>48</v>
      </c>
      <c r="D6621" s="1">
        <v>44529</v>
      </c>
      <c r="E6621" s="4">
        <v>8190</v>
      </c>
      <c r="F6621">
        <v>328</v>
      </c>
    </row>
    <row r="6622" spans="1:6" x14ac:dyDescent="0.25">
      <c r="A6622" t="s">
        <v>49</v>
      </c>
      <c r="B6622" t="s">
        <v>16</v>
      </c>
      <c r="C6622" t="s">
        <v>14</v>
      </c>
      <c r="D6622" s="1">
        <v>44529</v>
      </c>
      <c r="E6622" s="4">
        <v>9044</v>
      </c>
      <c r="F6622">
        <v>1120</v>
      </c>
    </row>
    <row r="6623" spans="1:6" x14ac:dyDescent="0.25">
      <c r="A6623" t="s">
        <v>5</v>
      </c>
      <c r="B6623" t="s">
        <v>27</v>
      </c>
      <c r="C6623" t="s">
        <v>50</v>
      </c>
      <c r="D6623" s="1">
        <v>44529</v>
      </c>
      <c r="E6623" s="4">
        <v>7119</v>
      </c>
      <c r="F6623">
        <v>324</v>
      </c>
    </row>
    <row r="6624" spans="1:6" x14ac:dyDescent="0.25">
      <c r="A6624" t="s">
        <v>5</v>
      </c>
      <c r="B6624" t="s">
        <v>11</v>
      </c>
      <c r="C6624" t="s">
        <v>28</v>
      </c>
      <c r="D6624" s="1">
        <v>44529</v>
      </c>
      <c r="E6624" s="4">
        <v>1155</v>
      </c>
      <c r="F6624">
        <v>145</v>
      </c>
    </row>
    <row r="6625" spans="1:6" x14ac:dyDescent="0.25">
      <c r="A6625" t="s">
        <v>49</v>
      </c>
      <c r="B6625" t="s">
        <v>11</v>
      </c>
      <c r="C6625" t="s">
        <v>14</v>
      </c>
      <c r="D6625" s="1">
        <v>44529</v>
      </c>
      <c r="E6625" s="4">
        <v>7294</v>
      </c>
      <c r="F6625">
        <v>1190</v>
      </c>
    </row>
    <row r="6626" spans="1:6" x14ac:dyDescent="0.25">
      <c r="A6626" t="s">
        <v>54</v>
      </c>
      <c r="B6626" t="s">
        <v>9</v>
      </c>
      <c r="C6626" t="s">
        <v>22</v>
      </c>
      <c r="D6626" s="1">
        <v>44529</v>
      </c>
      <c r="E6626" s="4">
        <v>12999</v>
      </c>
      <c r="F6626">
        <v>1610</v>
      </c>
    </row>
    <row r="6627" spans="1:6" x14ac:dyDescent="0.25">
      <c r="A6627" t="s">
        <v>34</v>
      </c>
      <c r="B6627" t="s">
        <v>11</v>
      </c>
      <c r="C6627" t="s">
        <v>19</v>
      </c>
      <c r="D6627" s="1">
        <v>44529</v>
      </c>
      <c r="E6627" s="4">
        <v>5593</v>
      </c>
      <c r="F6627">
        <v>350</v>
      </c>
    </row>
    <row r="6628" spans="1:6" x14ac:dyDescent="0.25">
      <c r="A6628" t="s">
        <v>46</v>
      </c>
      <c r="B6628" t="s">
        <v>16</v>
      </c>
      <c r="C6628" t="s">
        <v>19</v>
      </c>
      <c r="D6628" s="1">
        <v>44529</v>
      </c>
      <c r="E6628" s="4">
        <v>2513</v>
      </c>
      <c r="F6628">
        <v>148</v>
      </c>
    </row>
    <row r="6629" spans="1:6" x14ac:dyDescent="0.25">
      <c r="A6629" t="s">
        <v>40</v>
      </c>
      <c r="B6629" t="s">
        <v>9</v>
      </c>
      <c r="C6629" t="s">
        <v>19</v>
      </c>
      <c r="D6629" s="1">
        <v>44529</v>
      </c>
      <c r="E6629" s="4">
        <v>8547</v>
      </c>
      <c r="F6629">
        <v>475</v>
      </c>
    </row>
    <row r="6630" spans="1:6" x14ac:dyDescent="0.25">
      <c r="A6630" t="s">
        <v>34</v>
      </c>
      <c r="B6630" t="s">
        <v>27</v>
      </c>
      <c r="C6630" t="s">
        <v>31</v>
      </c>
      <c r="D6630" s="1">
        <v>44529</v>
      </c>
      <c r="E6630" s="4">
        <v>2408</v>
      </c>
      <c r="F6630">
        <v>172</v>
      </c>
    </row>
    <row r="6631" spans="1:6" x14ac:dyDescent="0.25">
      <c r="A6631" t="s">
        <v>10</v>
      </c>
      <c r="B6631" t="s">
        <v>16</v>
      </c>
      <c r="C6631" t="s">
        <v>17</v>
      </c>
      <c r="D6631" s="1">
        <v>44529</v>
      </c>
      <c r="E6631" s="4">
        <v>1316</v>
      </c>
      <c r="F6631">
        <v>58</v>
      </c>
    </row>
    <row r="6632" spans="1:6" x14ac:dyDescent="0.25">
      <c r="A6632" t="s">
        <v>57</v>
      </c>
      <c r="B6632" t="s">
        <v>21</v>
      </c>
      <c r="C6632" t="s">
        <v>36</v>
      </c>
      <c r="D6632" s="1">
        <v>44529</v>
      </c>
      <c r="E6632" s="4">
        <v>1274</v>
      </c>
      <c r="F6632">
        <v>160</v>
      </c>
    </row>
    <row r="6633" spans="1:6" x14ac:dyDescent="0.25">
      <c r="A6633" t="s">
        <v>39</v>
      </c>
      <c r="B6633" t="s">
        <v>9</v>
      </c>
      <c r="C6633" t="s">
        <v>28</v>
      </c>
      <c r="D6633" s="1">
        <v>44529</v>
      </c>
      <c r="E6633" s="4">
        <v>6601</v>
      </c>
      <c r="F6633">
        <v>840</v>
      </c>
    </row>
    <row r="6634" spans="1:6" x14ac:dyDescent="0.25">
      <c r="A6634" t="s">
        <v>54</v>
      </c>
      <c r="B6634" t="s">
        <v>6</v>
      </c>
      <c r="C6634" t="s">
        <v>50</v>
      </c>
      <c r="D6634" s="1">
        <v>44529</v>
      </c>
      <c r="E6634" s="4">
        <v>1442</v>
      </c>
      <c r="F6634">
        <v>66</v>
      </c>
    </row>
    <row r="6635" spans="1:6" x14ac:dyDescent="0.25">
      <c r="A6635" t="s">
        <v>54</v>
      </c>
      <c r="B6635" t="s">
        <v>11</v>
      </c>
      <c r="C6635" t="s">
        <v>52</v>
      </c>
      <c r="D6635" s="1">
        <v>44529</v>
      </c>
      <c r="E6635" s="4">
        <v>3318</v>
      </c>
      <c r="F6635">
        <v>277</v>
      </c>
    </row>
    <row r="6636" spans="1:6" x14ac:dyDescent="0.25">
      <c r="A6636" t="s">
        <v>32</v>
      </c>
      <c r="B6636" t="s">
        <v>11</v>
      </c>
      <c r="C6636" t="s">
        <v>28</v>
      </c>
      <c r="D6636" s="1">
        <v>44529</v>
      </c>
      <c r="E6636" s="4">
        <v>2926</v>
      </c>
      <c r="F6636">
        <v>418</v>
      </c>
    </row>
    <row r="6637" spans="1:6" x14ac:dyDescent="0.25">
      <c r="A6637" t="s">
        <v>18</v>
      </c>
      <c r="B6637" t="s">
        <v>6</v>
      </c>
      <c r="C6637" t="s">
        <v>42</v>
      </c>
      <c r="D6637" s="1">
        <v>44529</v>
      </c>
      <c r="E6637" s="4">
        <v>16065</v>
      </c>
      <c r="F6637">
        <v>980</v>
      </c>
    </row>
    <row r="6638" spans="1:6" x14ac:dyDescent="0.25">
      <c r="A6638" t="s">
        <v>33</v>
      </c>
      <c r="B6638" t="s">
        <v>27</v>
      </c>
      <c r="C6638" t="s">
        <v>47</v>
      </c>
      <c r="D6638" s="1">
        <v>44529</v>
      </c>
      <c r="E6638" s="4">
        <v>12572</v>
      </c>
      <c r="F6638">
        <v>770</v>
      </c>
    </row>
    <row r="6639" spans="1:6" x14ac:dyDescent="0.25">
      <c r="A6639" t="s">
        <v>54</v>
      </c>
      <c r="B6639" t="s">
        <v>6</v>
      </c>
      <c r="C6639" t="s">
        <v>24</v>
      </c>
      <c r="D6639" s="1">
        <v>44529</v>
      </c>
      <c r="E6639" s="4">
        <v>11886</v>
      </c>
      <c r="F6639">
        <v>661</v>
      </c>
    </row>
    <row r="6640" spans="1:6" x14ac:dyDescent="0.25">
      <c r="A6640" t="s">
        <v>13</v>
      </c>
      <c r="B6640" t="s">
        <v>27</v>
      </c>
      <c r="C6640" t="s">
        <v>36</v>
      </c>
      <c r="D6640" s="1">
        <v>44529</v>
      </c>
      <c r="E6640" s="4">
        <v>8701</v>
      </c>
      <c r="F6640">
        <v>980</v>
      </c>
    </row>
    <row r="6641" spans="1:6" x14ac:dyDescent="0.25">
      <c r="A6641" t="s">
        <v>56</v>
      </c>
      <c r="B6641" t="s">
        <v>27</v>
      </c>
      <c r="C6641" t="s">
        <v>50</v>
      </c>
      <c r="D6641" s="1">
        <v>44529</v>
      </c>
      <c r="E6641" s="4">
        <v>6272</v>
      </c>
      <c r="F6641">
        <v>273</v>
      </c>
    </row>
    <row r="6642" spans="1:6" x14ac:dyDescent="0.25">
      <c r="A6642" t="s">
        <v>40</v>
      </c>
      <c r="B6642" t="s">
        <v>21</v>
      </c>
      <c r="C6642" t="s">
        <v>7</v>
      </c>
      <c r="D6642" s="1">
        <v>44529</v>
      </c>
      <c r="E6642" s="4">
        <v>9394</v>
      </c>
      <c r="F6642">
        <v>671</v>
      </c>
    </row>
    <row r="6643" spans="1:6" x14ac:dyDescent="0.25">
      <c r="A6643" t="s">
        <v>8</v>
      </c>
      <c r="B6643" t="s">
        <v>9</v>
      </c>
      <c r="C6643" t="s">
        <v>30</v>
      </c>
      <c r="D6643" s="1">
        <v>44529</v>
      </c>
      <c r="E6643" s="4">
        <v>1603</v>
      </c>
      <c r="F6643">
        <v>81</v>
      </c>
    </row>
    <row r="6644" spans="1:6" x14ac:dyDescent="0.25">
      <c r="A6644" t="s">
        <v>10</v>
      </c>
      <c r="B6644" t="s">
        <v>16</v>
      </c>
      <c r="C6644" t="s">
        <v>22</v>
      </c>
      <c r="D6644" s="1">
        <v>44529</v>
      </c>
      <c r="E6644" s="4">
        <v>7070</v>
      </c>
      <c r="F6644">
        <v>700</v>
      </c>
    </row>
    <row r="6645" spans="1:6" x14ac:dyDescent="0.25">
      <c r="A6645" t="s">
        <v>20</v>
      </c>
      <c r="B6645" t="s">
        <v>21</v>
      </c>
      <c r="C6645" t="s">
        <v>35</v>
      </c>
      <c r="D6645" s="1">
        <v>44529</v>
      </c>
      <c r="E6645" s="4">
        <v>1484</v>
      </c>
      <c r="F6645">
        <v>83</v>
      </c>
    </row>
    <row r="6646" spans="1:6" x14ac:dyDescent="0.25">
      <c r="A6646" t="s">
        <v>32</v>
      </c>
      <c r="B6646" t="s">
        <v>9</v>
      </c>
      <c r="C6646" t="s">
        <v>52</v>
      </c>
      <c r="D6646" s="1">
        <v>44529</v>
      </c>
      <c r="E6646" s="4">
        <v>2807</v>
      </c>
      <c r="F6646">
        <v>256</v>
      </c>
    </row>
    <row r="6647" spans="1:6" x14ac:dyDescent="0.25">
      <c r="A6647" t="s">
        <v>57</v>
      </c>
      <c r="B6647" t="s">
        <v>27</v>
      </c>
      <c r="C6647" t="s">
        <v>45</v>
      </c>
      <c r="D6647" s="1">
        <v>44529</v>
      </c>
      <c r="E6647" s="4">
        <v>6853</v>
      </c>
      <c r="F6647">
        <v>286</v>
      </c>
    </row>
    <row r="6648" spans="1:6" x14ac:dyDescent="0.25">
      <c r="A6648" t="s">
        <v>5</v>
      </c>
      <c r="B6648" t="s">
        <v>6</v>
      </c>
      <c r="C6648" t="s">
        <v>22</v>
      </c>
      <c r="D6648" s="1">
        <v>44529</v>
      </c>
      <c r="E6648" s="4">
        <v>8876</v>
      </c>
      <c r="F6648">
        <v>910</v>
      </c>
    </row>
    <row r="6649" spans="1:6" x14ac:dyDescent="0.25">
      <c r="A6649" t="s">
        <v>8</v>
      </c>
      <c r="B6649" t="s">
        <v>16</v>
      </c>
      <c r="C6649" t="s">
        <v>52</v>
      </c>
      <c r="D6649" s="1">
        <v>44530</v>
      </c>
      <c r="E6649" s="4">
        <v>9583</v>
      </c>
      <c r="F6649">
        <v>770</v>
      </c>
    </row>
    <row r="6650" spans="1:6" x14ac:dyDescent="0.25">
      <c r="A6650" t="s">
        <v>40</v>
      </c>
      <c r="B6650" t="s">
        <v>21</v>
      </c>
      <c r="C6650" t="s">
        <v>17</v>
      </c>
      <c r="D6650" s="1">
        <v>44530</v>
      </c>
      <c r="E6650" s="4">
        <v>9996</v>
      </c>
      <c r="F6650">
        <v>455</v>
      </c>
    </row>
    <row r="6651" spans="1:6" x14ac:dyDescent="0.25">
      <c r="A6651" t="s">
        <v>51</v>
      </c>
      <c r="B6651" t="s">
        <v>21</v>
      </c>
      <c r="C6651" t="s">
        <v>45</v>
      </c>
      <c r="D6651" s="1">
        <v>44530</v>
      </c>
      <c r="E6651" s="4">
        <v>17185</v>
      </c>
      <c r="F6651">
        <v>700</v>
      </c>
    </row>
    <row r="6652" spans="1:6" x14ac:dyDescent="0.25">
      <c r="A6652" t="s">
        <v>41</v>
      </c>
      <c r="B6652" t="s">
        <v>16</v>
      </c>
      <c r="C6652" t="s">
        <v>35</v>
      </c>
      <c r="D6652" s="1">
        <v>44530</v>
      </c>
      <c r="E6652" s="4">
        <v>13391</v>
      </c>
      <c r="F6652">
        <v>700</v>
      </c>
    </row>
    <row r="6653" spans="1:6" x14ac:dyDescent="0.25">
      <c r="A6653" t="s">
        <v>34</v>
      </c>
      <c r="B6653" t="s">
        <v>27</v>
      </c>
      <c r="C6653" t="s">
        <v>47</v>
      </c>
      <c r="D6653" s="1">
        <v>44530</v>
      </c>
      <c r="E6653" s="4">
        <v>13111</v>
      </c>
      <c r="F6653">
        <v>910</v>
      </c>
    </row>
    <row r="6654" spans="1:6" x14ac:dyDescent="0.25">
      <c r="A6654" t="s">
        <v>29</v>
      </c>
      <c r="B6654" t="s">
        <v>9</v>
      </c>
      <c r="C6654" t="s">
        <v>47</v>
      </c>
      <c r="D6654" s="1">
        <v>44530</v>
      </c>
      <c r="E6654" s="4">
        <v>3241</v>
      </c>
      <c r="F6654">
        <v>191</v>
      </c>
    </row>
    <row r="6655" spans="1:6" x14ac:dyDescent="0.25">
      <c r="A6655" t="s">
        <v>8</v>
      </c>
      <c r="B6655" t="s">
        <v>21</v>
      </c>
      <c r="C6655" t="s">
        <v>31</v>
      </c>
      <c r="D6655" s="1">
        <v>44530</v>
      </c>
      <c r="E6655" s="4">
        <v>11564</v>
      </c>
      <c r="F6655">
        <v>840</v>
      </c>
    </row>
    <row r="6656" spans="1:6" x14ac:dyDescent="0.25">
      <c r="A6656" t="s">
        <v>39</v>
      </c>
      <c r="B6656" t="s">
        <v>16</v>
      </c>
      <c r="C6656" t="s">
        <v>42</v>
      </c>
      <c r="D6656" s="1">
        <v>44530</v>
      </c>
      <c r="E6656" s="4">
        <v>4998</v>
      </c>
      <c r="F6656">
        <v>357</v>
      </c>
    </row>
    <row r="6657" spans="1:6" x14ac:dyDescent="0.25">
      <c r="A6657" t="s">
        <v>33</v>
      </c>
      <c r="B6657" t="s">
        <v>27</v>
      </c>
      <c r="C6657" t="s">
        <v>17</v>
      </c>
      <c r="D6657" s="1">
        <v>44530</v>
      </c>
      <c r="E6657" s="4">
        <v>3605</v>
      </c>
      <c r="F6657">
        <v>164</v>
      </c>
    </row>
    <row r="6658" spans="1:6" x14ac:dyDescent="0.25">
      <c r="A6658" t="s">
        <v>39</v>
      </c>
      <c r="B6658" t="s">
        <v>21</v>
      </c>
      <c r="C6658" t="s">
        <v>45</v>
      </c>
      <c r="D6658" s="1">
        <v>44530</v>
      </c>
      <c r="E6658" s="4">
        <v>238</v>
      </c>
      <c r="F6658">
        <v>10</v>
      </c>
    </row>
    <row r="6659" spans="1:6" x14ac:dyDescent="0.25">
      <c r="A6659" t="s">
        <v>5</v>
      </c>
      <c r="B6659" t="s">
        <v>9</v>
      </c>
      <c r="C6659" t="s">
        <v>26</v>
      </c>
      <c r="D6659" s="1">
        <v>44530</v>
      </c>
      <c r="E6659" s="4">
        <v>3325</v>
      </c>
      <c r="F6659">
        <v>256</v>
      </c>
    </row>
    <row r="6660" spans="1:6" x14ac:dyDescent="0.25">
      <c r="A6660" t="s">
        <v>20</v>
      </c>
      <c r="B6660" t="s">
        <v>11</v>
      </c>
      <c r="C6660" t="s">
        <v>24</v>
      </c>
      <c r="D6660" s="1">
        <v>44530</v>
      </c>
      <c r="E6660" s="4">
        <v>5936</v>
      </c>
      <c r="F6660">
        <v>313</v>
      </c>
    </row>
    <row r="6661" spans="1:6" x14ac:dyDescent="0.25">
      <c r="A6661" t="s">
        <v>39</v>
      </c>
      <c r="B6661" t="s">
        <v>6</v>
      </c>
      <c r="C6661" t="s">
        <v>52</v>
      </c>
      <c r="D6661" s="1">
        <v>44530</v>
      </c>
      <c r="E6661" s="4">
        <v>140</v>
      </c>
      <c r="F6661">
        <v>13</v>
      </c>
    </row>
    <row r="6662" spans="1:6" x14ac:dyDescent="0.25">
      <c r="A6662" t="s">
        <v>34</v>
      </c>
      <c r="B6662" t="s">
        <v>6</v>
      </c>
      <c r="C6662" t="s">
        <v>38</v>
      </c>
      <c r="D6662" s="1">
        <v>44530</v>
      </c>
      <c r="E6662" s="4">
        <v>378</v>
      </c>
      <c r="F6662">
        <v>14</v>
      </c>
    </row>
    <row r="6663" spans="1:6" x14ac:dyDescent="0.25">
      <c r="A6663" t="s">
        <v>13</v>
      </c>
      <c r="B6663" t="s">
        <v>21</v>
      </c>
      <c r="C6663" t="s">
        <v>24</v>
      </c>
      <c r="D6663" s="1">
        <v>44530</v>
      </c>
      <c r="E6663" s="4">
        <v>2849</v>
      </c>
      <c r="F6663">
        <v>150</v>
      </c>
    </row>
    <row r="6664" spans="1:6" x14ac:dyDescent="0.25">
      <c r="A6664" t="s">
        <v>5</v>
      </c>
      <c r="B6664" t="s">
        <v>21</v>
      </c>
      <c r="C6664" t="s">
        <v>7</v>
      </c>
      <c r="D6664" s="1">
        <v>44530</v>
      </c>
      <c r="E6664" s="4">
        <v>1827</v>
      </c>
      <c r="F6664">
        <v>115</v>
      </c>
    </row>
    <row r="6665" spans="1:6" x14ac:dyDescent="0.25">
      <c r="A6665" t="s">
        <v>33</v>
      </c>
      <c r="B6665" t="s">
        <v>6</v>
      </c>
      <c r="C6665" t="s">
        <v>47</v>
      </c>
      <c r="D6665" s="1">
        <v>44530</v>
      </c>
      <c r="E6665" s="4">
        <v>133</v>
      </c>
      <c r="F6665">
        <v>9</v>
      </c>
    </row>
    <row r="6666" spans="1:6" x14ac:dyDescent="0.25">
      <c r="A6666" t="s">
        <v>54</v>
      </c>
      <c r="B6666" t="s">
        <v>11</v>
      </c>
      <c r="C6666" t="s">
        <v>30</v>
      </c>
      <c r="D6666" s="1">
        <v>44530</v>
      </c>
      <c r="E6666" s="4">
        <v>8988</v>
      </c>
      <c r="F6666">
        <v>450</v>
      </c>
    </row>
    <row r="6667" spans="1:6" x14ac:dyDescent="0.25">
      <c r="A6667" t="s">
        <v>34</v>
      </c>
      <c r="B6667" t="s">
        <v>6</v>
      </c>
      <c r="C6667" t="s">
        <v>44</v>
      </c>
      <c r="D6667" s="1">
        <v>44530</v>
      </c>
      <c r="E6667" s="4">
        <v>4242</v>
      </c>
      <c r="F6667">
        <v>193</v>
      </c>
    </row>
    <row r="6668" spans="1:6" x14ac:dyDescent="0.25">
      <c r="A6668" t="s">
        <v>25</v>
      </c>
      <c r="B6668" t="s">
        <v>6</v>
      </c>
      <c r="C6668" t="s">
        <v>26</v>
      </c>
      <c r="D6668" s="1">
        <v>44530</v>
      </c>
      <c r="E6668" s="4">
        <v>8512</v>
      </c>
      <c r="F6668">
        <v>700</v>
      </c>
    </row>
    <row r="6669" spans="1:6" x14ac:dyDescent="0.25">
      <c r="A6669" t="s">
        <v>34</v>
      </c>
      <c r="B6669" t="s">
        <v>16</v>
      </c>
      <c r="C6669" t="s">
        <v>38</v>
      </c>
      <c r="D6669" s="1">
        <v>44530</v>
      </c>
      <c r="E6669" s="4">
        <v>4011</v>
      </c>
      <c r="F6669">
        <v>155</v>
      </c>
    </row>
    <row r="6670" spans="1:6" x14ac:dyDescent="0.25">
      <c r="A6670" t="s">
        <v>5</v>
      </c>
      <c r="B6670" t="s">
        <v>21</v>
      </c>
      <c r="C6670" t="s">
        <v>45</v>
      </c>
      <c r="D6670" s="1">
        <v>44531</v>
      </c>
      <c r="E6670" s="4">
        <v>10941</v>
      </c>
      <c r="F6670">
        <v>498</v>
      </c>
    </row>
    <row r="6671" spans="1:6" x14ac:dyDescent="0.25">
      <c r="A6671" t="s">
        <v>8</v>
      </c>
      <c r="B6671" t="s">
        <v>11</v>
      </c>
      <c r="C6671" t="s">
        <v>38</v>
      </c>
      <c r="D6671" s="1">
        <v>44531</v>
      </c>
      <c r="E6671" s="4">
        <v>5894</v>
      </c>
      <c r="F6671">
        <v>227</v>
      </c>
    </row>
    <row r="6672" spans="1:6" x14ac:dyDescent="0.25">
      <c r="A6672" t="s">
        <v>56</v>
      </c>
      <c r="B6672" t="s">
        <v>11</v>
      </c>
      <c r="C6672" t="s">
        <v>24</v>
      </c>
      <c r="D6672" s="1">
        <v>44531</v>
      </c>
      <c r="E6672" s="4">
        <v>3983</v>
      </c>
      <c r="F6672">
        <v>200</v>
      </c>
    </row>
    <row r="6673" spans="1:6" x14ac:dyDescent="0.25">
      <c r="A6673" t="s">
        <v>54</v>
      </c>
      <c r="B6673" t="s">
        <v>9</v>
      </c>
      <c r="C6673" t="s">
        <v>50</v>
      </c>
      <c r="D6673" s="1">
        <v>44531</v>
      </c>
      <c r="E6673" s="4">
        <v>2821</v>
      </c>
      <c r="F6673">
        <v>118</v>
      </c>
    </row>
    <row r="6674" spans="1:6" x14ac:dyDescent="0.25">
      <c r="A6674" t="s">
        <v>8</v>
      </c>
      <c r="B6674" t="s">
        <v>6</v>
      </c>
      <c r="C6674" t="s">
        <v>36</v>
      </c>
      <c r="D6674" s="1">
        <v>44531</v>
      </c>
      <c r="E6674" s="4">
        <v>7189</v>
      </c>
      <c r="F6674">
        <v>770</v>
      </c>
    </row>
    <row r="6675" spans="1:6" x14ac:dyDescent="0.25">
      <c r="A6675" t="s">
        <v>57</v>
      </c>
      <c r="B6675" t="s">
        <v>27</v>
      </c>
      <c r="C6675" t="s">
        <v>26</v>
      </c>
      <c r="D6675" s="1">
        <v>44531</v>
      </c>
      <c r="E6675" s="4">
        <v>2051</v>
      </c>
      <c r="F6675">
        <v>187</v>
      </c>
    </row>
    <row r="6676" spans="1:6" x14ac:dyDescent="0.25">
      <c r="A6676" t="s">
        <v>53</v>
      </c>
      <c r="B6676" t="s">
        <v>6</v>
      </c>
      <c r="C6676" t="s">
        <v>28</v>
      </c>
      <c r="D6676" s="1">
        <v>44531</v>
      </c>
      <c r="E6676" s="4">
        <v>4697</v>
      </c>
      <c r="F6676">
        <v>588</v>
      </c>
    </row>
    <row r="6677" spans="1:6" x14ac:dyDescent="0.25">
      <c r="A6677" t="s">
        <v>51</v>
      </c>
      <c r="B6677" t="s">
        <v>6</v>
      </c>
      <c r="C6677" t="s">
        <v>48</v>
      </c>
      <c r="D6677" s="1">
        <v>44531</v>
      </c>
      <c r="E6677" s="4">
        <v>6909</v>
      </c>
      <c r="F6677">
        <v>277</v>
      </c>
    </row>
    <row r="6678" spans="1:6" x14ac:dyDescent="0.25">
      <c r="A6678" t="s">
        <v>37</v>
      </c>
      <c r="B6678" t="s">
        <v>16</v>
      </c>
      <c r="C6678" t="s">
        <v>26</v>
      </c>
      <c r="D6678" s="1">
        <v>44531</v>
      </c>
      <c r="E6678" s="4">
        <v>1792</v>
      </c>
      <c r="F6678">
        <v>138</v>
      </c>
    </row>
    <row r="6679" spans="1:6" x14ac:dyDescent="0.25">
      <c r="A6679" t="s">
        <v>51</v>
      </c>
      <c r="B6679" t="s">
        <v>6</v>
      </c>
      <c r="C6679" t="s">
        <v>17</v>
      </c>
      <c r="D6679" s="1">
        <v>44532</v>
      </c>
      <c r="E6679" s="4">
        <v>287</v>
      </c>
      <c r="F6679">
        <v>14</v>
      </c>
    </row>
    <row r="6680" spans="1:6" x14ac:dyDescent="0.25">
      <c r="A6680" t="s">
        <v>20</v>
      </c>
      <c r="B6680" t="s">
        <v>21</v>
      </c>
      <c r="C6680" t="s">
        <v>22</v>
      </c>
      <c r="D6680" s="1">
        <v>44532</v>
      </c>
      <c r="E6680" s="4">
        <v>4970</v>
      </c>
      <c r="F6680">
        <v>622</v>
      </c>
    </row>
    <row r="6681" spans="1:6" x14ac:dyDescent="0.25">
      <c r="A6681" t="s">
        <v>25</v>
      </c>
      <c r="B6681" t="s">
        <v>16</v>
      </c>
      <c r="C6681" t="s">
        <v>44</v>
      </c>
      <c r="D6681" s="1">
        <v>44532</v>
      </c>
      <c r="E6681" s="4">
        <v>7077</v>
      </c>
      <c r="F6681">
        <v>295</v>
      </c>
    </row>
    <row r="6682" spans="1:6" x14ac:dyDescent="0.25">
      <c r="A6682" t="s">
        <v>18</v>
      </c>
      <c r="B6682" t="s">
        <v>27</v>
      </c>
      <c r="C6682" t="s">
        <v>50</v>
      </c>
      <c r="D6682" s="1">
        <v>44532</v>
      </c>
      <c r="E6682" s="4">
        <v>5110</v>
      </c>
      <c r="F6682">
        <v>213</v>
      </c>
    </row>
    <row r="6683" spans="1:6" x14ac:dyDescent="0.25">
      <c r="A6683" t="s">
        <v>51</v>
      </c>
      <c r="B6683" t="s">
        <v>27</v>
      </c>
      <c r="C6683" t="s">
        <v>26</v>
      </c>
      <c r="D6683" s="1">
        <v>44532</v>
      </c>
      <c r="E6683" s="4">
        <v>2702</v>
      </c>
      <c r="F6683">
        <v>226</v>
      </c>
    </row>
    <row r="6684" spans="1:6" x14ac:dyDescent="0.25">
      <c r="A6684" t="s">
        <v>5</v>
      </c>
      <c r="B6684" t="s">
        <v>11</v>
      </c>
      <c r="C6684" t="s">
        <v>50</v>
      </c>
      <c r="D6684" s="1">
        <v>44532</v>
      </c>
      <c r="E6684" s="4">
        <v>13377</v>
      </c>
      <c r="F6684">
        <v>558</v>
      </c>
    </row>
    <row r="6685" spans="1:6" x14ac:dyDescent="0.25">
      <c r="A6685" t="s">
        <v>33</v>
      </c>
      <c r="B6685" t="s">
        <v>27</v>
      </c>
      <c r="C6685" t="s">
        <v>26</v>
      </c>
      <c r="D6685" s="1">
        <v>44532</v>
      </c>
      <c r="E6685" s="4">
        <v>2268</v>
      </c>
      <c r="F6685">
        <v>189</v>
      </c>
    </row>
    <row r="6686" spans="1:6" x14ac:dyDescent="0.25">
      <c r="A6686" t="s">
        <v>39</v>
      </c>
      <c r="B6686" t="s">
        <v>21</v>
      </c>
      <c r="C6686" t="s">
        <v>42</v>
      </c>
      <c r="D6686" s="1">
        <v>44532</v>
      </c>
      <c r="E6686" s="4">
        <v>280</v>
      </c>
      <c r="F6686">
        <v>18</v>
      </c>
    </row>
    <row r="6687" spans="1:6" x14ac:dyDescent="0.25">
      <c r="A6687" t="s">
        <v>18</v>
      </c>
      <c r="B6687" t="s">
        <v>27</v>
      </c>
      <c r="C6687" t="s">
        <v>26</v>
      </c>
      <c r="D6687" s="1">
        <v>44532</v>
      </c>
      <c r="E6687" s="4">
        <v>15561</v>
      </c>
      <c r="F6687">
        <v>1190</v>
      </c>
    </row>
    <row r="6688" spans="1:6" x14ac:dyDescent="0.25">
      <c r="A6688" t="s">
        <v>51</v>
      </c>
      <c r="B6688" t="s">
        <v>11</v>
      </c>
      <c r="C6688" t="s">
        <v>31</v>
      </c>
      <c r="D6688" s="1">
        <v>44532</v>
      </c>
      <c r="E6688" s="4">
        <v>6426</v>
      </c>
      <c r="F6688">
        <v>459</v>
      </c>
    </row>
    <row r="6689" spans="1:6" x14ac:dyDescent="0.25">
      <c r="A6689" t="s">
        <v>39</v>
      </c>
      <c r="B6689" t="s">
        <v>11</v>
      </c>
      <c r="C6689" t="s">
        <v>38</v>
      </c>
      <c r="D6689" s="1">
        <v>44532</v>
      </c>
      <c r="E6689" s="4">
        <v>4011</v>
      </c>
      <c r="F6689">
        <v>149</v>
      </c>
    </row>
    <row r="6690" spans="1:6" x14ac:dyDescent="0.25">
      <c r="A6690" t="s">
        <v>32</v>
      </c>
      <c r="B6690" t="s">
        <v>9</v>
      </c>
      <c r="C6690" t="s">
        <v>31</v>
      </c>
      <c r="D6690" s="1">
        <v>44532</v>
      </c>
      <c r="E6690" s="4">
        <v>14</v>
      </c>
      <c r="F6690">
        <v>1</v>
      </c>
    </row>
    <row r="6691" spans="1:6" x14ac:dyDescent="0.25">
      <c r="A6691" t="s">
        <v>41</v>
      </c>
      <c r="B6691" t="s">
        <v>9</v>
      </c>
      <c r="C6691" t="s">
        <v>26</v>
      </c>
      <c r="D6691" s="1">
        <v>44532</v>
      </c>
      <c r="E6691" s="4">
        <v>735</v>
      </c>
      <c r="F6691">
        <v>57</v>
      </c>
    </row>
    <row r="6692" spans="1:6" x14ac:dyDescent="0.25">
      <c r="A6692" t="s">
        <v>49</v>
      </c>
      <c r="B6692" t="s">
        <v>27</v>
      </c>
      <c r="C6692" t="s">
        <v>7</v>
      </c>
      <c r="D6692" s="1">
        <v>44532</v>
      </c>
      <c r="E6692" s="4">
        <v>2296</v>
      </c>
      <c r="F6692">
        <v>144</v>
      </c>
    </row>
    <row r="6693" spans="1:6" x14ac:dyDescent="0.25">
      <c r="A6693" t="s">
        <v>49</v>
      </c>
      <c r="B6693" t="s">
        <v>16</v>
      </c>
      <c r="C6693" t="s">
        <v>48</v>
      </c>
      <c r="D6693" s="1">
        <v>44532</v>
      </c>
      <c r="E6693" s="4">
        <v>3661</v>
      </c>
      <c r="F6693">
        <v>141</v>
      </c>
    </row>
    <row r="6694" spans="1:6" x14ac:dyDescent="0.25">
      <c r="A6694" t="s">
        <v>8</v>
      </c>
      <c r="B6694" t="s">
        <v>21</v>
      </c>
      <c r="C6694" t="s">
        <v>7</v>
      </c>
      <c r="D6694" s="1">
        <v>44532</v>
      </c>
      <c r="E6694" s="4">
        <v>10857</v>
      </c>
      <c r="F6694">
        <v>770</v>
      </c>
    </row>
    <row r="6695" spans="1:6" x14ac:dyDescent="0.25">
      <c r="A6695" t="s">
        <v>39</v>
      </c>
      <c r="B6695" t="s">
        <v>9</v>
      </c>
      <c r="C6695" t="s">
        <v>19</v>
      </c>
      <c r="D6695" s="1">
        <v>44532</v>
      </c>
      <c r="E6695" s="4">
        <v>7301</v>
      </c>
      <c r="F6695">
        <v>457</v>
      </c>
    </row>
    <row r="6696" spans="1:6" x14ac:dyDescent="0.25">
      <c r="A6696" t="s">
        <v>57</v>
      </c>
      <c r="B6696" t="s">
        <v>16</v>
      </c>
      <c r="C6696" t="s">
        <v>26</v>
      </c>
      <c r="D6696" s="1">
        <v>44532</v>
      </c>
      <c r="E6696" s="4">
        <v>3472</v>
      </c>
      <c r="F6696">
        <v>316</v>
      </c>
    </row>
    <row r="6697" spans="1:6" x14ac:dyDescent="0.25">
      <c r="A6697" t="s">
        <v>49</v>
      </c>
      <c r="B6697" t="s">
        <v>11</v>
      </c>
      <c r="C6697" t="s">
        <v>17</v>
      </c>
      <c r="D6697" s="1">
        <v>44532</v>
      </c>
      <c r="E6697" s="4">
        <v>3276</v>
      </c>
      <c r="F6697">
        <v>143</v>
      </c>
    </row>
    <row r="6698" spans="1:6" x14ac:dyDescent="0.25">
      <c r="A6698" t="s">
        <v>20</v>
      </c>
      <c r="B6698" t="s">
        <v>9</v>
      </c>
      <c r="C6698" t="s">
        <v>47</v>
      </c>
      <c r="D6698" s="1">
        <v>44532</v>
      </c>
      <c r="E6698" s="4">
        <v>4340</v>
      </c>
      <c r="F6698">
        <v>290</v>
      </c>
    </row>
    <row r="6699" spans="1:6" x14ac:dyDescent="0.25">
      <c r="A6699" t="s">
        <v>40</v>
      </c>
      <c r="B6699" t="s">
        <v>21</v>
      </c>
      <c r="C6699" t="s">
        <v>19</v>
      </c>
      <c r="D6699" s="1">
        <v>44532</v>
      </c>
      <c r="E6699" s="4">
        <v>4711</v>
      </c>
      <c r="F6699">
        <v>278</v>
      </c>
    </row>
    <row r="6700" spans="1:6" x14ac:dyDescent="0.25">
      <c r="A6700" t="s">
        <v>23</v>
      </c>
      <c r="B6700" t="s">
        <v>9</v>
      </c>
      <c r="C6700" t="s">
        <v>36</v>
      </c>
      <c r="D6700" s="1">
        <v>44532</v>
      </c>
      <c r="E6700" s="4">
        <v>364</v>
      </c>
      <c r="F6700">
        <v>52</v>
      </c>
    </row>
    <row r="6701" spans="1:6" x14ac:dyDescent="0.25">
      <c r="A6701" t="s">
        <v>5</v>
      </c>
      <c r="B6701" t="s">
        <v>21</v>
      </c>
      <c r="C6701" t="s">
        <v>31</v>
      </c>
      <c r="D6701" s="1">
        <v>44532</v>
      </c>
      <c r="E6701" s="4">
        <v>12026</v>
      </c>
      <c r="F6701">
        <v>840</v>
      </c>
    </row>
    <row r="6702" spans="1:6" x14ac:dyDescent="0.25">
      <c r="A6702" t="s">
        <v>20</v>
      </c>
      <c r="B6702" t="s">
        <v>27</v>
      </c>
      <c r="C6702" t="s">
        <v>22</v>
      </c>
      <c r="D6702" s="1">
        <v>44532</v>
      </c>
      <c r="E6702" s="4">
        <v>15561</v>
      </c>
      <c r="F6702">
        <v>1960</v>
      </c>
    </row>
    <row r="6703" spans="1:6" x14ac:dyDescent="0.25">
      <c r="A6703" t="s">
        <v>34</v>
      </c>
      <c r="B6703" t="s">
        <v>27</v>
      </c>
      <c r="C6703" t="s">
        <v>17</v>
      </c>
      <c r="D6703" s="1">
        <v>44532</v>
      </c>
      <c r="E6703" s="4">
        <v>3822</v>
      </c>
      <c r="F6703">
        <v>182</v>
      </c>
    </row>
    <row r="6704" spans="1:6" x14ac:dyDescent="0.25">
      <c r="A6704" t="s">
        <v>54</v>
      </c>
      <c r="B6704" t="s">
        <v>21</v>
      </c>
      <c r="C6704" t="s">
        <v>7</v>
      </c>
      <c r="D6704" s="1">
        <v>44532</v>
      </c>
      <c r="E6704" s="4">
        <v>2793</v>
      </c>
      <c r="F6704">
        <v>175</v>
      </c>
    </row>
    <row r="6705" spans="1:6" x14ac:dyDescent="0.25">
      <c r="A6705" t="s">
        <v>40</v>
      </c>
      <c r="B6705" t="s">
        <v>21</v>
      </c>
      <c r="C6705" t="s">
        <v>24</v>
      </c>
      <c r="D6705" s="1">
        <v>44532</v>
      </c>
      <c r="E6705" s="4">
        <v>301</v>
      </c>
      <c r="F6705">
        <v>17</v>
      </c>
    </row>
    <row r="6706" spans="1:6" x14ac:dyDescent="0.25">
      <c r="A6706" t="s">
        <v>18</v>
      </c>
      <c r="B6706" t="s">
        <v>9</v>
      </c>
      <c r="C6706" t="s">
        <v>30</v>
      </c>
      <c r="D6706" s="1">
        <v>44532</v>
      </c>
      <c r="E6706" s="4">
        <v>1470</v>
      </c>
      <c r="F6706">
        <v>74</v>
      </c>
    </row>
    <row r="6707" spans="1:6" x14ac:dyDescent="0.25">
      <c r="A6707" t="s">
        <v>34</v>
      </c>
      <c r="B6707" t="s">
        <v>21</v>
      </c>
      <c r="C6707" t="s">
        <v>19</v>
      </c>
      <c r="D6707" s="1">
        <v>44532</v>
      </c>
      <c r="E6707" s="4">
        <v>3045</v>
      </c>
      <c r="F6707">
        <v>180</v>
      </c>
    </row>
    <row r="6708" spans="1:6" x14ac:dyDescent="0.25">
      <c r="A6708" t="s">
        <v>55</v>
      </c>
      <c r="B6708" t="s">
        <v>21</v>
      </c>
      <c r="C6708" t="s">
        <v>50</v>
      </c>
      <c r="D6708" s="1">
        <v>44532</v>
      </c>
      <c r="E6708" s="4">
        <v>8190</v>
      </c>
      <c r="F6708">
        <v>373</v>
      </c>
    </row>
    <row r="6709" spans="1:6" x14ac:dyDescent="0.25">
      <c r="A6709" t="s">
        <v>10</v>
      </c>
      <c r="B6709" t="s">
        <v>16</v>
      </c>
      <c r="C6709" t="s">
        <v>7</v>
      </c>
      <c r="D6709" s="1">
        <v>44532</v>
      </c>
      <c r="E6709" s="4">
        <v>11851</v>
      </c>
      <c r="F6709">
        <v>840</v>
      </c>
    </row>
    <row r="6710" spans="1:6" x14ac:dyDescent="0.25">
      <c r="A6710" t="s">
        <v>23</v>
      </c>
      <c r="B6710" t="s">
        <v>11</v>
      </c>
      <c r="C6710" t="s">
        <v>35</v>
      </c>
      <c r="D6710" s="1">
        <v>44532</v>
      </c>
      <c r="E6710" s="4">
        <v>4389</v>
      </c>
      <c r="F6710">
        <v>244</v>
      </c>
    </row>
    <row r="6711" spans="1:6" x14ac:dyDescent="0.25">
      <c r="A6711" t="s">
        <v>34</v>
      </c>
      <c r="B6711" t="s">
        <v>6</v>
      </c>
      <c r="C6711" t="s">
        <v>28</v>
      </c>
      <c r="D6711" s="1">
        <v>44532</v>
      </c>
      <c r="E6711" s="4">
        <v>4802</v>
      </c>
      <c r="F6711">
        <v>601</v>
      </c>
    </row>
    <row r="6712" spans="1:6" x14ac:dyDescent="0.25">
      <c r="A6712" t="s">
        <v>40</v>
      </c>
      <c r="B6712" t="s">
        <v>9</v>
      </c>
      <c r="C6712" t="s">
        <v>30</v>
      </c>
      <c r="D6712" s="1">
        <v>44532</v>
      </c>
      <c r="E6712" s="4">
        <v>5103</v>
      </c>
      <c r="F6712">
        <v>256</v>
      </c>
    </row>
    <row r="6713" spans="1:6" x14ac:dyDescent="0.25">
      <c r="A6713" t="s">
        <v>54</v>
      </c>
      <c r="B6713" t="s">
        <v>16</v>
      </c>
      <c r="C6713" t="s">
        <v>42</v>
      </c>
      <c r="D6713" s="1">
        <v>44532</v>
      </c>
      <c r="E6713" s="4">
        <v>12411</v>
      </c>
      <c r="F6713">
        <v>910</v>
      </c>
    </row>
    <row r="6714" spans="1:6" x14ac:dyDescent="0.25">
      <c r="A6714" t="s">
        <v>51</v>
      </c>
      <c r="B6714" t="s">
        <v>21</v>
      </c>
      <c r="C6714" t="s">
        <v>24</v>
      </c>
      <c r="D6714" s="1">
        <v>44532</v>
      </c>
      <c r="E6714" s="4">
        <v>1743</v>
      </c>
      <c r="F6714">
        <v>97</v>
      </c>
    </row>
    <row r="6715" spans="1:6" x14ac:dyDescent="0.25">
      <c r="A6715" t="s">
        <v>15</v>
      </c>
      <c r="B6715" t="s">
        <v>9</v>
      </c>
      <c r="C6715" t="s">
        <v>45</v>
      </c>
      <c r="D6715" s="1">
        <v>44532</v>
      </c>
      <c r="E6715" s="4">
        <v>6839</v>
      </c>
      <c r="F6715">
        <v>311</v>
      </c>
    </row>
    <row r="6716" spans="1:6" x14ac:dyDescent="0.25">
      <c r="A6716" t="s">
        <v>32</v>
      </c>
      <c r="B6716" t="s">
        <v>16</v>
      </c>
      <c r="C6716" t="s">
        <v>22</v>
      </c>
      <c r="D6716" s="1">
        <v>44532</v>
      </c>
      <c r="E6716" s="4">
        <v>4172</v>
      </c>
      <c r="F6716">
        <v>522</v>
      </c>
    </row>
    <row r="6717" spans="1:6" x14ac:dyDescent="0.25">
      <c r="A6717" t="s">
        <v>55</v>
      </c>
      <c r="B6717" t="s">
        <v>21</v>
      </c>
      <c r="C6717" t="s">
        <v>26</v>
      </c>
      <c r="D6717" s="1">
        <v>44532</v>
      </c>
      <c r="E6717" s="4">
        <v>5425</v>
      </c>
      <c r="F6717">
        <v>453</v>
      </c>
    </row>
    <row r="6718" spans="1:6" x14ac:dyDescent="0.25">
      <c r="A6718" t="s">
        <v>32</v>
      </c>
      <c r="B6718" t="s">
        <v>6</v>
      </c>
      <c r="C6718" t="s">
        <v>7</v>
      </c>
      <c r="D6718" s="1">
        <v>44532</v>
      </c>
      <c r="E6718" s="4">
        <v>4466</v>
      </c>
      <c r="F6718">
        <v>298</v>
      </c>
    </row>
    <row r="6719" spans="1:6" x14ac:dyDescent="0.25">
      <c r="A6719" t="s">
        <v>23</v>
      </c>
      <c r="B6719" t="s">
        <v>27</v>
      </c>
      <c r="C6719" t="s">
        <v>35</v>
      </c>
      <c r="D6719" s="1">
        <v>44532</v>
      </c>
      <c r="E6719" s="4">
        <v>6951</v>
      </c>
      <c r="F6719">
        <v>366</v>
      </c>
    </row>
    <row r="6720" spans="1:6" x14ac:dyDescent="0.25">
      <c r="A6720" t="s">
        <v>15</v>
      </c>
      <c r="B6720" t="s">
        <v>27</v>
      </c>
      <c r="C6720" t="s">
        <v>17</v>
      </c>
      <c r="D6720" s="1">
        <v>44532</v>
      </c>
      <c r="E6720" s="4">
        <v>448</v>
      </c>
      <c r="F6720">
        <v>20</v>
      </c>
    </row>
    <row r="6721" spans="1:6" x14ac:dyDescent="0.25">
      <c r="A6721" t="s">
        <v>41</v>
      </c>
      <c r="B6721" t="s">
        <v>6</v>
      </c>
      <c r="C6721" t="s">
        <v>44</v>
      </c>
      <c r="D6721" s="1">
        <v>44532</v>
      </c>
      <c r="E6721" s="4">
        <v>6062</v>
      </c>
      <c r="F6721">
        <v>276</v>
      </c>
    </row>
    <row r="6722" spans="1:6" x14ac:dyDescent="0.25">
      <c r="A6722" t="s">
        <v>51</v>
      </c>
      <c r="B6722" t="s">
        <v>21</v>
      </c>
      <c r="C6722" t="s">
        <v>22</v>
      </c>
      <c r="D6722" s="1">
        <v>44532</v>
      </c>
      <c r="E6722" s="4">
        <v>8078</v>
      </c>
      <c r="F6722">
        <v>840</v>
      </c>
    </row>
    <row r="6723" spans="1:6" x14ac:dyDescent="0.25">
      <c r="A6723" t="s">
        <v>29</v>
      </c>
      <c r="B6723" t="s">
        <v>21</v>
      </c>
      <c r="C6723" t="s">
        <v>28</v>
      </c>
      <c r="D6723" s="1">
        <v>44532</v>
      </c>
      <c r="E6723" s="4">
        <v>5271</v>
      </c>
      <c r="F6723">
        <v>910</v>
      </c>
    </row>
    <row r="6724" spans="1:6" x14ac:dyDescent="0.25">
      <c r="A6724" t="s">
        <v>23</v>
      </c>
      <c r="B6724" t="s">
        <v>21</v>
      </c>
      <c r="C6724" t="s">
        <v>24</v>
      </c>
      <c r="D6724" s="1">
        <v>44533</v>
      </c>
      <c r="E6724" s="4">
        <v>3318</v>
      </c>
      <c r="F6724">
        <v>185</v>
      </c>
    </row>
    <row r="6725" spans="1:6" x14ac:dyDescent="0.25">
      <c r="A6725" t="s">
        <v>34</v>
      </c>
      <c r="B6725" t="s">
        <v>11</v>
      </c>
      <c r="C6725" t="s">
        <v>50</v>
      </c>
      <c r="D6725" s="1">
        <v>44533</v>
      </c>
      <c r="E6725" s="4">
        <v>17360</v>
      </c>
      <c r="F6725">
        <v>700</v>
      </c>
    </row>
    <row r="6726" spans="1:6" x14ac:dyDescent="0.25">
      <c r="A6726" t="s">
        <v>33</v>
      </c>
      <c r="B6726" t="s">
        <v>11</v>
      </c>
      <c r="C6726" t="s">
        <v>43</v>
      </c>
      <c r="D6726" s="1">
        <v>44533</v>
      </c>
      <c r="E6726" s="4">
        <v>13349</v>
      </c>
      <c r="F6726">
        <v>668</v>
      </c>
    </row>
    <row r="6727" spans="1:6" x14ac:dyDescent="0.25">
      <c r="A6727" t="s">
        <v>49</v>
      </c>
      <c r="B6727" t="s">
        <v>6</v>
      </c>
      <c r="C6727" t="s">
        <v>43</v>
      </c>
      <c r="D6727" s="1">
        <v>44533</v>
      </c>
      <c r="E6727" s="4">
        <v>910</v>
      </c>
      <c r="F6727">
        <v>42</v>
      </c>
    </row>
    <row r="6728" spans="1:6" x14ac:dyDescent="0.25">
      <c r="A6728" t="s">
        <v>40</v>
      </c>
      <c r="B6728" t="s">
        <v>27</v>
      </c>
      <c r="C6728" t="s">
        <v>12</v>
      </c>
      <c r="D6728" s="1">
        <v>44533</v>
      </c>
      <c r="E6728" s="4">
        <v>5747</v>
      </c>
      <c r="F6728">
        <v>339</v>
      </c>
    </row>
    <row r="6729" spans="1:6" x14ac:dyDescent="0.25">
      <c r="A6729" t="s">
        <v>49</v>
      </c>
      <c r="B6729" t="s">
        <v>16</v>
      </c>
      <c r="C6729" t="s">
        <v>35</v>
      </c>
      <c r="D6729" s="1">
        <v>44533</v>
      </c>
      <c r="E6729" s="4">
        <v>5915</v>
      </c>
      <c r="F6729">
        <v>329</v>
      </c>
    </row>
    <row r="6730" spans="1:6" x14ac:dyDescent="0.25">
      <c r="A6730" t="s">
        <v>15</v>
      </c>
      <c r="B6730" t="s">
        <v>21</v>
      </c>
      <c r="C6730" t="s">
        <v>28</v>
      </c>
      <c r="D6730" s="1">
        <v>44533</v>
      </c>
      <c r="E6730" s="4">
        <v>5313</v>
      </c>
      <c r="F6730">
        <v>770</v>
      </c>
    </row>
    <row r="6731" spans="1:6" x14ac:dyDescent="0.25">
      <c r="A6731" t="s">
        <v>20</v>
      </c>
      <c r="B6731" t="s">
        <v>11</v>
      </c>
      <c r="C6731" t="s">
        <v>43</v>
      </c>
      <c r="D6731" s="1">
        <v>44533</v>
      </c>
      <c r="E6731" s="4">
        <v>10437</v>
      </c>
      <c r="F6731">
        <v>475</v>
      </c>
    </row>
    <row r="6732" spans="1:6" x14ac:dyDescent="0.25">
      <c r="A6732" t="s">
        <v>15</v>
      </c>
      <c r="B6732" t="s">
        <v>6</v>
      </c>
      <c r="C6732" t="s">
        <v>50</v>
      </c>
      <c r="D6732" s="1">
        <v>44533</v>
      </c>
      <c r="E6732" s="4">
        <v>1890</v>
      </c>
      <c r="F6732">
        <v>79</v>
      </c>
    </row>
    <row r="6733" spans="1:6" x14ac:dyDescent="0.25">
      <c r="A6733" t="s">
        <v>39</v>
      </c>
      <c r="B6733" t="s">
        <v>6</v>
      </c>
      <c r="C6733" t="s">
        <v>12</v>
      </c>
      <c r="D6733" s="1">
        <v>44533</v>
      </c>
      <c r="E6733" s="4">
        <v>1596</v>
      </c>
      <c r="F6733">
        <v>107</v>
      </c>
    </row>
    <row r="6734" spans="1:6" x14ac:dyDescent="0.25">
      <c r="A6734" t="s">
        <v>25</v>
      </c>
      <c r="B6734" t="s">
        <v>6</v>
      </c>
      <c r="C6734" t="s">
        <v>45</v>
      </c>
      <c r="D6734" s="1">
        <v>44533</v>
      </c>
      <c r="E6734" s="4">
        <v>9646</v>
      </c>
      <c r="F6734">
        <v>402</v>
      </c>
    </row>
    <row r="6735" spans="1:6" x14ac:dyDescent="0.25">
      <c r="A6735" t="s">
        <v>34</v>
      </c>
      <c r="B6735" t="s">
        <v>11</v>
      </c>
      <c r="C6735" t="s">
        <v>28</v>
      </c>
      <c r="D6735" s="1">
        <v>44533</v>
      </c>
      <c r="E6735" s="4">
        <v>15778</v>
      </c>
      <c r="F6735">
        <v>2660</v>
      </c>
    </row>
    <row r="6736" spans="1:6" x14ac:dyDescent="0.25">
      <c r="A6736" t="s">
        <v>49</v>
      </c>
      <c r="B6736" t="s">
        <v>9</v>
      </c>
      <c r="C6736" t="s">
        <v>35</v>
      </c>
      <c r="D6736" s="1">
        <v>44533</v>
      </c>
      <c r="E6736" s="4">
        <v>11494</v>
      </c>
      <c r="F6736">
        <v>639</v>
      </c>
    </row>
    <row r="6737" spans="1:6" x14ac:dyDescent="0.25">
      <c r="A6737" t="s">
        <v>51</v>
      </c>
      <c r="B6737" t="s">
        <v>27</v>
      </c>
      <c r="C6737" t="s">
        <v>24</v>
      </c>
      <c r="D6737" s="1">
        <v>44533</v>
      </c>
      <c r="E6737" s="4">
        <v>12110</v>
      </c>
      <c r="F6737">
        <v>606</v>
      </c>
    </row>
    <row r="6738" spans="1:6" x14ac:dyDescent="0.25">
      <c r="A6738" t="s">
        <v>40</v>
      </c>
      <c r="B6738" t="s">
        <v>27</v>
      </c>
      <c r="C6738" t="s">
        <v>22</v>
      </c>
      <c r="D6738" s="1">
        <v>44536</v>
      </c>
      <c r="E6738" s="4">
        <v>10108</v>
      </c>
      <c r="F6738">
        <v>1120</v>
      </c>
    </row>
    <row r="6739" spans="1:6" x14ac:dyDescent="0.25">
      <c r="A6739" t="s">
        <v>57</v>
      </c>
      <c r="B6739" t="s">
        <v>11</v>
      </c>
      <c r="C6739" t="s">
        <v>31</v>
      </c>
      <c r="D6739" s="1">
        <v>44536</v>
      </c>
      <c r="E6739" s="4">
        <v>1596</v>
      </c>
      <c r="F6739">
        <v>114</v>
      </c>
    </row>
    <row r="6740" spans="1:6" x14ac:dyDescent="0.25">
      <c r="A6740" t="s">
        <v>46</v>
      </c>
      <c r="B6740" t="s">
        <v>21</v>
      </c>
      <c r="C6740" t="s">
        <v>44</v>
      </c>
      <c r="D6740" s="1">
        <v>44536</v>
      </c>
      <c r="E6740" s="4">
        <v>5159</v>
      </c>
      <c r="F6740">
        <v>215</v>
      </c>
    </row>
    <row r="6741" spans="1:6" x14ac:dyDescent="0.25">
      <c r="A6741" t="s">
        <v>40</v>
      </c>
      <c r="B6741" t="s">
        <v>27</v>
      </c>
      <c r="C6741" t="s">
        <v>26</v>
      </c>
      <c r="D6741" s="1">
        <v>44536</v>
      </c>
      <c r="E6741" s="4">
        <v>5614</v>
      </c>
      <c r="F6741">
        <v>432</v>
      </c>
    </row>
    <row r="6742" spans="1:6" x14ac:dyDescent="0.25">
      <c r="A6742" t="s">
        <v>55</v>
      </c>
      <c r="B6742" t="s">
        <v>6</v>
      </c>
      <c r="C6742" t="s">
        <v>38</v>
      </c>
      <c r="D6742" s="1">
        <v>44536</v>
      </c>
      <c r="E6742" s="4">
        <v>18837</v>
      </c>
      <c r="F6742">
        <v>698</v>
      </c>
    </row>
    <row r="6743" spans="1:6" x14ac:dyDescent="0.25">
      <c r="A6743" t="s">
        <v>29</v>
      </c>
      <c r="B6743" t="s">
        <v>21</v>
      </c>
      <c r="C6743" t="s">
        <v>24</v>
      </c>
      <c r="D6743" s="1">
        <v>44536</v>
      </c>
      <c r="E6743" s="4">
        <v>4774</v>
      </c>
      <c r="F6743">
        <v>266</v>
      </c>
    </row>
    <row r="6744" spans="1:6" x14ac:dyDescent="0.25">
      <c r="A6744" t="s">
        <v>46</v>
      </c>
      <c r="B6744" t="s">
        <v>27</v>
      </c>
      <c r="C6744" t="s">
        <v>52</v>
      </c>
      <c r="D6744" s="1">
        <v>44536</v>
      </c>
      <c r="E6744" s="4">
        <v>9163</v>
      </c>
      <c r="F6744">
        <v>910</v>
      </c>
    </row>
    <row r="6745" spans="1:6" x14ac:dyDescent="0.25">
      <c r="A6745" t="s">
        <v>8</v>
      </c>
      <c r="B6745" t="s">
        <v>9</v>
      </c>
      <c r="C6745" t="s">
        <v>45</v>
      </c>
      <c r="D6745" s="1">
        <v>44536</v>
      </c>
      <c r="E6745" s="4">
        <v>4298</v>
      </c>
      <c r="F6745">
        <v>196</v>
      </c>
    </row>
    <row r="6746" spans="1:6" x14ac:dyDescent="0.25">
      <c r="A6746" t="s">
        <v>39</v>
      </c>
      <c r="B6746" t="s">
        <v>9</v>
      </c>
      <c r="C6746" t="s">
        <v>50</v>
      </c>
      <c r="D6746" s="1">
        <v>44536</v>
      </c>
      <c r="E6746" s="4">
        <v>2583</v>
      </c>
      <c r="F6746">
        <v>118</v>
      </c>
    </row>
    <row r="6747" spans="1:6" x14ac:dyDescent="0.25">
      <c r="A6747" t="s">
        <v>49</v>
      </c>
      <c r="B6747" t="s">
        <v>27</v>
      </c>
      <c r="C6747" t="s">
        <v>45</v>
      </c>
      <c r="D6747" s="1">
        <v>44536</v>
      </c>
      <c r="E6747" s="4">
        <v>5376</v>
      </c>
      <c r="F6747">
        <v>234</v>
      </c>
    </row>
    <row r="6748" spans="1:6" x14ac:dyDescent="0.25">
      <c r="A6748" t="s">
        <v>33</v>
      </c>
      <c r="B6748" t="s">
        <v>16</v>
      </c>
      <c r="C6748" t="s">
        <v>17</v>
      </c>
      <c r="D6748" s="1">
        <v>44536</v>
      </c>
      <c r="E6748" s="4">
        <v>10234</v>
      </c>
      <c r="F6748">
        <v>488</v>
      </c>
    </row>
    <row r="6749" spans="1:6" x14ac:dyDescent="0.25">
      <c r="A6749" t="s">
        <v>5</v>
      </c>
      <c r="B6749" t="s">
        <v>6</v>
      </c>
      <c r="C6749" t="s">
        <v>26</v>
      </c>
      <c r="D6749" s="1">
        <v>44536</v>
      </c>
      <c r="E6749" s="4">
        <v>5754</v>
      </c>
      <c r="F6749">
        <v>443</v>
      </c>
    </row>
    <row r="6750" spans="1:6" x14ac:dyDescent="0.25">
      <c r="A6750" t="s">
        <v>23</v>
      </c>
      <c r="B6750" t="s">
        <v>21</v>
      </c>
      <c r="C6750" t="s">
        <v>26</v>
      </c>
      <c r="D6750" s="1">
        <v>44536</v>
      </c>
      <c r="E6750" s="4">
        <v>4431</v>
      </c>
      <c r="F6750">
        <v>370</v>
      </c>
    </row>
    <row r="6751" spans="1:6" x14ac:dyDescent="0.25">
      <c r="A6751" t="s">
        <v>41</v>
      </c>
      <c r="B6751" t="s">
        <v>11</v>
      </c>
      <c r="C6751" t="s">
        <v>26</v>
      </c>
      <c r="D6751" s="1">
        <v>44536</v>
      </c>
      <c r="E6751" s="4">
        <v>3010</v>
      </c>
      <c r="F6751">
        <v>251</v>
      </c>
    </row>
    <row r="6752" spans="1:6" x14ac:dyDescent="0.25">
      <c r="A6752" t="s">
        <v>29</v>
      </c>
      <c r="B6752" t="s">
        <v>16</v>
      </c>
      <c r="C6752" t="s">
        <v>14</v>
      </c>
      <c r="D6752" s="1">
        <v>44536</v>
      </c>
      <c r="E6752" s="4">
        <v>8365</v>
      </c>
      <c r="F6752">
        <v>1190</v>
      </c>
    </row>
    <row r="6753" spans="1:6" x14ac:dyDescent="0.25">
      <c r="A6753" t="s">
        <v>53</v>
      </c>
      <c r="B6753" t="s">
        <v>9</v>
      </c>
      <c r="C6753" t="s">
        <v>52</v>
      </c>
      <c r="D6753" s="1">
        <v>44536</v>
      </c>
      <c r="E6753" s="4">
        <v>4263</v>
      </c>
      <c r="F6753">
        <v>388</v>
      </c>
    </row>
    <row r="6754" spans="1:6" x14ac:dyDescent="0.25">
      <c r="A6754" t="s">
        <v>55</v>
      </c>
      <c r="B6754" t="s">
        <v>9</v>
      </c>
      <c r="C6754" t="s">
        <v>38</v>
      </c>
      <c r="D6754" s="1">
        <v>44536</v>
      </c>
      <c r="E6754" s="4">
        <v>2821</v>
      </c>
      <c r="F6754">
        <v>109</v>
      </c>
    </row>
    <row r="6755" spans="1:6" x14ac:dyDescent="0.25">
      <c r="A6755" t="s">
        <v>23</v>
      </c>
      <c r="B6755" t="s">
        <v>6</v>
      </c>
      <c r="C6755" t="s">
        <v>28</v>
      </c>
      <c r="D6755" s="1">
        <v>44536</v>
      </c>
      <c r="E6755" s="4">
        <v>3724</v>
      </c>
      <c r="F6755">
        <v>621</v>
      </c>
    </row>
    <row r="6756" spans="1:6" x14ac:dyDescent="0.25">
      <c r="A6756" t="s">
        <v>41</v>
      </c>
      <c r="B6756" t="s">
        <v>21</v>
      </c>
      <c r="C6756" t="s">
        <v>52</v>
      </c>
      <c r="D6756" s="1">
        <v>44536</v>
      </c>
      <c r="E6756" s="4">
        <v>5068</v>
      </c>
      <c r="F6756">
        <v>507</v>
      </c>
    </row>
    <row r="6757" spans="1:6" x14ac:dyDescent="0.25">
      <c r="A6757" t="s">
        <v>39</v>
      </c>
      <c r="B6757" t="s">
        <v>27</v>
      </c>
      <c r="C6757" t="s">
        <v>44</v>
      </c>
      <c r="D6757" s="1">
        <v>44536</v>
      </c>
      <c r="E6757" s="4">
        <v>4522</v>
      </c>
      <c r="F6757">
        <v>206</v>
      </c>
    </row>
    <row r="6758" spans="1:6" x14ac:dyDescent="0.25">
      <c r="A6758" t="s">
        <v>33</v>
      </c>
      <c r="B6758" t="s">
        <v>11</v>
      </c>
      <c r="C6758" t="s">
        <v>28</v>
      </c>
      <c r="D6758" s="1">
        <v>44536</v>
      </c>
      <c r="E6758" s="4">
        <v>245</v>
      </c>
      <c r="F6758">
        <v>41</v>
      </c>
    </row>
    <row r="6759" spans="1:6" x14ac:dyDescent="0.25">
      <c r="A6759" t="s">
        <v>18</v>
      </c>
      <c r="B6759" t="s">
        <v>6</v>
      </c>
      <c r="C6759" t="s">
        <v>52</v>
      </c>
      <c r="D6759" s="1">
        <v>44536</v>
      </c>
      <c r="E6759" s="4">
        <v>3661</v>
      </c>
      <c r="F6759">
        <v>306</v>
      </c>
    </row>
    <row r="6760" spans="1:6" x14ac:dyDescent="0.25">
      <c r="A6760" t="s">
        <v>8</v>
      </c>
      <c r="B6760" t="s">
        <v>16</v>
      </c>
      <c r="C6760" t="s">
        <v>44</v>
      </c>
      <c r="D6760" s="1">
        <v>44536</v>
      </c>
      <c r="E6760" s="4">
        <v>9205</v>
      </c>
      <c r="F6760">
        <v>401</v>
      </c>
    </row>
    <row r="6761" spans="1:6" x14ac:dyDescent="0.25">
      <c r="A6761" t="s">
        <v>8</v>
      </c>
      <c r="B6761" t="s">
        <v>27</v>
      </c>
      <c r="C6761" t="s">
        <v>43</v>
      </c>
      <c r="D6761" s="1">
        <v>44536</v>
      </c>
      <c r="E6761" s="4">
        <v>413</v>
      </c>
      <c r="F6761">
        <v>19</v>
      </c>
    </row>
    <row r="6762" spans="1:6" x14ac:dyDescent="0.25">
      <c r="A6762" t="s">
        <v>46</v>
      </c>
      <c r="B6762" t="s">
        <v>27</v>
      </c>
      <c r="C6762" t="s">
        <v>17</v>
      </c>
      <c r="D6762" s="1">
        <v>44536</v>
      </c>
      <c r="E6762" s="4">
        <v>9772</v>
      </c>
      <c r="F6762">
        <v>466</v>
      </c>
    </row>
    <row r="6763" spans="1:6" x14ac:dyDescent="0.25">
      <c r="A6763" t="s">
        <v>56</v>
      </c>
      <c r="B6763" t="s">
        <v>21</v>
      </c>
      <c r="C6763" t="s">
        <v>12</v>
      </c>
      <c r="D6763" s="1">
        <v>44536</v>
      </c>
      <c r="E6763" s="4">
        <v>1029</v>
      </c>
      <c r="F6763">
        <v>61</v>
      </c>
    </row>
    <row r="6764" spans="1:6" x14ac:dyDescent="0.25">
      <c r="A6764" t="s">
        <v>53</v>
      </c>
      <c r="B6764" t="s">
        <v>27</v>
      </c>
      <c r="C6764" t="s">
        <v>14</v>
      </c>
      <c r="D6764" s="1">
        <v>44536</v>
      </c>
      <c r="E6764" s="4">
        <v>1456</v>
      </c>
      <c r="F6764">
        <v>243</v>
      </c>
    </row>
    <row r="6765" spans="1:6" x14ac:dyDescent="0.25">
      <c r="A6765" t="s">
        <v>51</v>
      </c>
      <c r="B6765" t="s">
        <v>11</v>
      </c>
      <c r="C6765" t="s">
        <v>38</v>
      </c>
      <c r="D6765" s="1">
        <v>44536</v>
      </c>
      <c r="E6765" s="4">
        <v>938</v>
      </c>
      <c r="F6765">
        <v>37</v>
      </c>
    </row>
    <row r="6766" spans="1:6" x14ac:dyDescent="0.25">
      <c r="A6766" t="s">
        <v>57</v>
      </c>
      <c r="B6766" t="s">
        <v>11</v>
      </c>
      <c r="C6766" t="s">
        <v>42</v>
      </c>
      <c r="D6766" s="1">
        <v>44536</v>
      </c>
      <c r="E6766" s="4">
        <v>9884</v>
      </c>
      <c r="F6766">
        <v>700</v>
      </c>
    </row>
    <row r="6767" spans="1:6" x14ac:dyDescent="0.25">
      <c r="A6767" t="s">
        <v>29</v>
      </c>
      <c r="B6767" t="s">
        <v>27</v>
      </c>
      <c r="C6767" t="s">
        <v>26</v>
      </c>
      <c r="D6767" s="1">
        <v>44536</v>
      </c>
      <c r="E6767" s="4">
        <v>3577</v>
      </c>
      <c r="F6767">
        <v>326</v>
      </c>
    </row>
    <row r="6768" spans="1:6" x14ac:dyDescent="0.25">
      <c r="A6768" t="s">
        <v>39</v>
      </c>
      <c r="B6768" t="s">
        <v>21</v>
      </c>
      <c r="C6768" t="s">
        <v>22</v>
      </c>
      <c r="D6768" s="1">
        <v>44536</v>
      </c>
      <c r="E6768" s="4">
        <v>2681</v>
      </c>
      <c r="F6768">
        <v>269</v>
      </c>
    </row>
    <row r="6769" spans="1:6" x14ac:dyDescent="0.25">
      <c r="A6769" t="s">
        <v>5</v>
      </c>
      <c r="B6769" t="s">
        <v>11</v>
      </c>
      <c r="C6769" t="s">
        <v>19</v>
      </c>
      <c r="D6769" s="1">
        <v>44536</v>
      </c>
      <c r="E6769" s="4">
        <v>8197</v>
      </c>
      <c r="F6769">
        <v>513</v>
      </c>
    </row>
    <row r="6770" spans="1:6" x14ac:dyDescent="0.25">
      <c r="A6770" t="s">
        <v>25</v>
      </c>
      <c r="B6770" t="s">
        <v>21</v>
      </c>
      <c r="C6770" t="s">
        <v>31</v>
      </c>
      <c r="D6770" s="1">
        <v>44536</v>
      </c>
      <c r="E6770" s="4">
        <v>1757</v>
      </c>
      <c r="F6770">
        <v>126</v>
      </c>
    </row>
    <row r="6771" spans="1:6" x14ac:dyDescent="0.25">
      <c r="A6771" t="s">
        <v>25</v>
      </c>
      <c r="B6771" t="s">
        <v>21</v>
      </c>
      <c r="C6771" t="s">
        <v>30</v>
      </c>
      <c r="D6771" s="1">
        <v>44536</v>
      </c>
      <c r="E6771" s="4">
        <v>6972</v>
      </c>
      <c r="F6771">
        <v>388</v>
      </c>
    </row>
    <row r="6772" spans="1:6" x14ac:dyDescent="0.25">
      <c r="A6772" t="s">
        <v>40</v>
      </c>
      <c r="B6772" t="s">
        <v>27</v>
      </c>
      <c r="C6772" t="s">
        <v>36</v>
      </c>
      <c r="D6772" s="1">
        <v>44536</v>
      </c>
      <c r="E6772" s="4">
        <v>6258</v>
      </c>
      <c r="F6772">
        <v>696</v>
      </c>
    </row>
    <row r="6773" spans="1:6" x14ac:dyDescent="0.25">
      <c r="A6773" t="s">
        <v>18</v>
      </c>
      <c r="B6773" t="s">
        <v>27</v>
      </c>
      <c r="C6773" t="s">
        <v>14</v>
      </c>
      <c r="D6773" s="1">
        <v>44536</v>
      </c>
      <c r="E6773" s="4">
        <v>945</v>
      </c>
      <c r="F6773">
        <v>135</v>
      </c>
    </row>
    <row r="6774" spans="1:6" x14ac:dyDescent="0.25">
      <c r="A6774" t="s">
        <v>20</v>
      </c>
      <c r="B6774" t="s">
        <v>27</v>
      </c>
      <c r="C6774" t="s">
        <v>12</v>
      </c>
      <c r="D6774" s="1">
        <v>44536</v>
      </c>
      <c r="E6774" s="4">
        <v>10808</v>
      </c>
      <c r="F6774">
        <v>700</v>
      </c>
    </row>
    <row r="6775" spans="1:6" x14ac:dyDescent="0.25">
      <c r="A6775" t="s">
        <v>40</v>
      </c>
      <c r="B6775" t="s">
        <v>27</v>
      </c>
      <c r="C6775" t="s">
        <v>44</v>
      </c>
      <c r="D6775" s="1">
        <v>44536</v>
      </c>
      <c r="E6775" s="4">
        <v>217</v>
      </c>
      <c r="F6775">
        <v>10</v>
      </c>
    </row>
    <row r="6776" spans="1:6" x14ac:dyDescent="0.25">
      <c r="A6776" t="s">
        <v>20</v>
      </c>
      <c r="B6776" t="s">
        <v>11</v>
      </c>
      <c r="C6776" t="s">
        <v>22</v>
      </c>
      <c r="D6776" s="1">
        <v>44536</v>
      </c>
      <c r="E6776" s="4">
        <v>1694</v>
      </c>
      <c r="F6776">
        <v>212</v>
      </c>
    </row>
    <row r="6777" spans="1:6" x14ac:dyDescent="0.25">
      <c r="A6777" t="s">
        <v>54</v>
      </c>
      <c r="B6777" t="s">
        <v>11</v>
      </c>
      <c r="C6777" t="s">
        <v>28</v>
      </c>
      <c r="D6777" s="1">
        <v>44536</v>
      </c>
      <c r="E6777" s="4">
        <v>7161</v>
      </c>
      <c r="F6777">
        <v>1050</v>
      </c>
    </row>
    <row r="6778" spans="1:6" x14ac:dyDescent="0.25">
      <c r="A6778" t="s">
        <v>10</v>
      </c>
      <c r="B6778" t="s">
        <v>16</v>
      </c>
      <c r="C6778" t="s">
        <v>43</v>
      </c>
      <c r="D6778" s="1">
        <v>44536</v>
      </c>
      <c r="E6778" s="4">
        <v>798</v>
      </c>
      <c r="F6778">
        <v>40</v>
      </c>
    </row>
    <row r="6779" spans="1:6" x14ac:dyDescent="0.25">
      <c r="A6779" t="s">
        <v>49</v>
      </c>
      <c r="B6779" t="s">
        <v>6</v>
      </c>
      <c r="C6779" t="s">
        <v>45</v>
      </c>
      <c r="D6779" s="1">
        <v>44536</v>
      </c>
      <c r="E6779" s="4">
        <v>1043</v>
      </c>
      <c r="F6779">
        <v>48</v>
      </c>
    </row>
    <row r="6780" spans="1:6" x14ac:dyDescent="0.25">
      <c r="A6780" t="s">
        <v>13</v>
      </c>
      <c r="B6780" t="s">
        <v>16</v>
      </c>
      <c r="C6780" t="s">
        <v>38</v>
      </c>
      <c r="D6780" s="1">
        <v>44536</v>
      </c>
      <c r="E6780" s="4">
        <v>4270</v>
      </c>
      <c r="F6780">
        <v>171</v>
      </c>
    </row>
    <row r="6781" spans="1:6" x14ac:dyDescent="0.25">
      <c r="A6781" t="s">
        <v>29</v>
      </c>
      <c r="B6781" t="s">
        <v>9</v>
      </c>
      <c r="C6781" t="s">
        <v>48</v>
      </c>
      <c r="D6781" s="1">
        <v>44536</v>
      </c>
      <c r="E6781" s="4">
        <v>3129</v>
      </c>
      <c r="F6781">
        <v>121</v>
      </c>
    </row>
    <row r="6782" spans="1:6" x14ac:dyDescent="0.25">
      <c r="A6782" t="s">
        <v>15</v>
      </c>
      <c r="B6782" t="s">
        <v>16</v>
      </c>
      <c r="C6782" t="s">
        <v>35</v>
      </c>
      <c r="D6782" s="1">
        <v>44536</v>
      </c>
      <c r="E6782" s="4">
        <v>2205</v>
      </c>
      <c r="F6782">
        <v>130</v>
      </c>
    </row>
    <row r="6783" spans="1:6" x14ac:dyDescent="0.25">
      <c r="A6783" t="s">
        <v>41</v>
      </c>
      <c r="B6783" t="s">
        <v>16</v>
      </c>
      <c r="C6783" t="s">
        <v>36</v>
      </c>
      <c r="D6783" s="1">
        <v>44536</v>
      </c>
      <c r="E6783" s="4">
        <v>1897</v>
      </c>
      <c r="F6783">
        <v>238</v>
      </c>
    </row>
    <row r="6784" spans="1:6" x14ac:dyDescent="0.25">
      <c r="A6784" t="s">
        <v>13</v>
      </c>
      <c r="B6784" t="s">
        <v>6</v>
      </c>
      <c r="C6784" t="s">
        <v>19</v>
      </c>
      <c r="D6784" s="1">
        <v>44536</v>
      </c>
      <c r="E6784" s="4">
        <v>5481</v>
      </c>
      <c r="F6784">
        <v>305</v>
      </c>
    </row>
    <row r="6785" spans="1:6" x14ac:dyDescent="0.25">
      <c r="A6785" t="s">
        <v>15</v>
      </c>
      <c r="B6785" t="s">
        <v>11</v>
      </c>
      <c r="C6785" t="s">
        <v>17</v>
      </c>
      <c r="D6785" s="1">
        <v>44536</v>
      </c>
      <c r="E6785" s="4">
        <v>6797</v>
      </c>
      <c r="F6785">
        <v>324</v>
      </c>
    </row>
    <row r="6786" spans="1:6" x14ac:dyDescent="0.25">
      <c r="A6786" t="s">
        <v>37</v>
      </c>
      <c r="B6786" t="s">
        <v>21</v>
      </c>
      <c r="C6786" t="s">
        <v>30</v>
      </c>
      <c r="D6786" s="1">
        <v>44536</v>
      </c>
      <c r="E6786" s="4">
        <v>7315</v>
      </c>
      <c r="F6786">
        <v>366</v>
      </c>
    </row>
    <row r="6787" spans="1:6" x14ac:dyDescent="0.25">
      <c r="A6787" t="s">
        <v>40</v>
      </c>
      <c r="B6787" t="s">
        <v>21</v>
      </c>
      <c r="C6787" t="s">
        <v>44</v>
      </c>
      <c r="D6787" s="1">
        <v>44536</v>
      </c>
      <c r="E6787" s="4">
        <v>5467</v>
      </c>
      <c r="F6787">
        <v>238</v>
      </c>
    </row>
    <row r="6788" spans="1:6" x14ac:dyDescent="0.25">
      <c r="A6788" t="s">
        <v>55</v>
      </c>
      <c r="B6788" t="s">
        <v>27</v>
      </c>
      <c r="C6788" t="s">
        <v>7</v>
      </c>
      <c r="D6788" s="1">
        <v>44536</v>
      </c>
      <c r="E6788" s="4">
        <v>10234</v>
      </c>
      <c r="F6788">
        <v>700</v>
      </c>
    </row>
    <row r="6789" spans="1:6" x14ac:dyDescent="0.25">
      <c r="A6789" t="s">
        <v>40</v>
      </c>
      <c r="B6789" t="s">
        <v>27</v>
      </c>
      <c r="C6789" t="s">
        <v>50</v>
      </c>
      <c r="D6789" s="1">
        <v>44536</v>
      </c>
      <c r="E6789" s="4">
        <v>10773</v>
      </c>
      <c r="F6789">
        <v>490</v>
      </c>
    </row>
    <row r="6790" spans="1:6" x14ac:dyDescent="0.25">
      <c r="A6790" t="s">
        <v>29</v>
      </c>
      <c r="B6790" t="s">
        <v>9</v>
      </c>
      <c r="C6790" t="s">
        <v>22</v>
      </c>
      <c r="D6790" s="1">
        <v>44537</v>
      </c>
      <c r="E6790" s="4">
        <v>8442</v>
      </c>
      <c r="F6790">
        <v>910</v>
      </c>
    </row>
    <row r="6791" spans="1:6" x14ac:dyDescent="0.25">
      <c r="A6791" t="s">
        <v>33</v>
      </c>
      <c r="B6791" t="s">
        <v>21</v>
      </c>
      <c r="C6791" t="s">
        <v>35</v>
      </c>
      <c r="D6791" s="1">
        <v>44537</v>
      </c>
      <c r="E6791" s="4">
        <v>10815</v>
      </c>
      <c r="F6791">
        <v>570</v>
      </c>
    </row>
    <row r="6792" spans="1:6" x14ac:dyDescent="0.25">
      <c r="A6792" t="s">
        <v>39</v>
      </c>
      <c r="B6792" t="s">
        <v>27</v>
      </c>
      <c r="C6792" t="s">
        <v>30</v>
      </c>
      <c r="D6792" s="1">
        <v>44537</v>
      </c>
      <c r="E6792" s="4">
        <v>7630</v>
      </c>
      <c r="F6792">
        <v>382</v>
      </c>
    </row>
    <row r="6793" spans="1:6" x14ac:dyDescent="0.25">
      <c r="A6793" t="s">
        <v>57</v>
      </c>
      <c r="B6793" t="s">
        <v>21</v>
      </c>
      <c r="C6793" t="s">
        <v>38</v>
      </c>
      <c r="D6793" s="1">
        <v>44537</v>
      </c>
      <c r="E6793" s="4">
        <v>1078</v>
      </c>
      <c r="F6793">
        <v>42</v>
      </c>
    </row>
    <row r="6794" spans="1:6" x14ac:dyDescent="0.25">
      <c r="A6794" t="s">
        <v>29</v>
      </c>
      <c r="B6794" t="s">
        <v>9</v>
      </c>
      <c r="C6794" t="s">
        <v>28</v>
      </c>
      <c r="D6794" s="1">
        <v>44537</v>
      </c>
      <c r="E6794" s="4">
        <v>10647</v>
      </c>
      <c r="F6794">
        <v>1750</v>
      </c>
    </row>
    <row r="6795" spans="1:6" x14ac:dyDescent="0.25">
      <c r="A6795" t="s">
        <v>39</v>
      </c>
      <c r="B6795" t="s">
        <v>6</v>
      </c>
      <c r="C6795" t="s">
        <v>7</v>
      </c>
      <c r="D6795" s="1">
        <v>44537</v>
      </c>
      <c r="E6795" s="4">
        <v>10703</v>
      </c>
      <c r="F6795">
        <v>669</v>
      </c>
    </row>
    <row r="6796" spans="1:6" x14ac:dyDescent="0.25">
      <c r="A6796" t="s">
        <v>32</v>
      </c>
      <c r="B6796" t="s">
        <v>21</v>
      </c>
      <c r="C6796" t="s">
        <v>17</v>
      </c>
      <c r="D6796" s="1">
        <v>44537</v>
      </c>
      <c r="E6796" s="4">
        <v>7490</v>
      </c>
      <c r="F6796">
        <v>326</v>
      </c>
    </row>
    <row r="6797" spans="1:6" x14ac:dyDescent="0.25">
      <c r="A6797" t="s">
        <v>54</v>
      </c>
      <c r="B6797" t="s">
        <v>16</v>
      </c>
      <c r="C6797" t="s">
        <v>31</v>
      </c>
      <c r="D6797" s="1">
        <v>44537</v>
      </c>
      <c r="E6797" s="4">
        <v>14028</v>
      </c>
      <c r="F6797">
        <v>1190</v>
      </c>
    </row>
    <row r="6798" spans="1:6" x14ac:dyDescent="0.25">
      <c r="A6798" t="s">
        <v>29</v>
      </c>
      <c r="B6798" t="s">
        <v>9</v>
      </c>
      <c r="C6798" t="s">
        <v>7</v>
      </c>
      <c r="D6798" s="1">
        <v>44537</v>
      </c>
      <c r="E6798" s="4">
        <v>2541</v>
      </c>
      <c r="F6798">
        <v>182</v>
      </c>
    </row>
    <row r="6799" spans="1:6" x14ac:dyDescent="0.25">
      <c r="A6799" t="s">
        <v>23</v>
      </c>
      <c r="B6799" t="s">
        <v>16</v>
      </c>
      <c r="C6799" t="s">
        <v>30</v>
      </c>
      <c r="D6799" s="1">
        <v>44537</v>
      </c>
      <c r="E6799" s="4">
        <v>1925</v>
      </c>
      <c r="F6799">
        <v>97</v>
      </c>
    </row>
    <row r="6800" spans="1:6" x14ac:dyDescent="0.25">
      <c r="A6800" t="s">
        <v>20</v>
      </c>
      <c r="B6800" t="s">
        <v>11</v>
      </c>
      <c r="C6800" t="s">
        <v>30</v>
      </c>
      <c r="D6800" s="1">
        <v>44537</v>
      </c>
      <c r="E6800" s="4">
        <v>6433</v>
      </c>
      <c r="F6800">
        <v>322</v>
      </c>
    </row>
    <row r="6801" spans="1:6" x14ac:dyDescent="0.25">
      <c r="A6801" t="s">
        <v>15</v>
      </c>
      <c r="B6801" t="s">
        <v>21</v>
      </c>
      <c r="C6801" t="s">
        <v>36</v>
      </c>
      <c r="D6801" s="1">
        <v>44537</v>
      </c>
      <c r="E6801" s="4">
        <v>91</v>
      </c>
      <c r="F6801">
        <v>12</v>
      </c>
    </row>
    <row r="6802" spans="1:6" x14ac:dyDescent="0.25">
      <c r="A6802" t="s">
        <v>46</v>
      </c>
      <c r="B6802" t="s">
        <v>16</v>
      </c>
      <c r="C6802" t="s">
        <v>26</v>
      </c>
      <c r="D6802" s="1">
        <v>44537</v>
      </c>
      <c r="E6802" s="4">
        <v>9310</v>
      </c>
      <c r="F6802">
        <v>700</v>
      </c>
    </row>
    <row r="6803" spans="1:6" x14ac:dyDescent="0.25">
      <c r="A6803" t="s">
        <v>25</v>
      </c>
      <c r="B6803" t="s">
        <v>9</v>
      </c>
      <c r="C6803" t="s">
        <v>36</v>
      </c>
      <c r="D6803" s="1">
        <v>44537</v>
      </c>
      <c r="E6803" s="4">
        <v>6699</v>
      </c>
      <c r="F6803">
        <v>770</v>
      </c>
    </row>
    <row r="6804" spans="1:6" x14ac:dyDescent="0.25">
      <c r="A6804" t="s">
        <v>56</v>
      </c>
      <c r="B6804" t="s">
        <v>11</v>
      </c>
      <c r="C6804" t="s">
        <v>12</v>
      </c>
      <c r="D6804" s="1">
        <v>44537</v>
      </c>
      <c r="E6804" s="4">
        <v>16751</v>
      </c>
      <c r="F6804">
        <v>1120</v>
      </c>
    </row>
    <row r="6805" spans="1:6" x14ac:dyDescent="0.25">
      <c r="A6805" t="s">
        <v>23</v>
      </c>
      <c r="B6805" t="s">
        <v>9</v>
      </c>
      <c r="C6805" t="s">
        <v>22</v>
      </c>
      <c r="D6805" s="1">
        <v>44537</v>
      </c>
      <c r="E6805" s="4">
        <v>1218</v>
      </c>
      <c r="F6805">
        <v>153</v>
      </c>
    </row>
    <row r="6806" spans="1:6" x14ac:dyDescent="0.25">
      <c r="A6806" t="s">
        <v>40</v>
      </c>
      <c r="B6806" t="s">
        <v>6</v>
      </c>
      <c r="C6806" t="s">
        <v>19</v>
      </c>
      <c r="D6806" s="1">
        <v>44537</v>
      </c>
      <c r="E6806" s="4">
        <v>6314</v>
      </c>
      <c r="F6806">
        <v>372</v>
      </c>
    </row>
    <row r="6807" spans="1:6" x14ac:dyDescent="0.25">
      <c r="A6807" t="s">
        <v>41</v>
      </c>
      <c r="B6807" t="s">
        <v>16</v>
      </c>
      <c r="C6807" t="s">
        <v>26</v>
      </c>
      <c r="D6807" s="1">
        <v>44537</v>
      </c>
      <c r="E6807" s="4">
        <v>11781</v>
      </c>
      <c r="F6807">
        <v>910</v>
      </c>
    </row>
    <row r="6808" spans="1:6" x14ac:dyDescent="0.25">
      <c r="A6808" t="s">
        <v>20</v>
      </c>
      <c r="B6808" t="s">
        <v>11</v>
      </c>
      <c r="C6808" t="s">
        <v>35</v>
      </c>
      <c r="D6808" s="1">
        <v>44537</v>
      </c>
      <c r="E6808" s="4">
        <v>7063</v>
      </c>
      <c r="F6808">
        <v>372</v>
      </c>
    </row>
    <row r="6809" spans="1:6" x14ac:dyDescent="0.25">
      <c r="A6809" t="s">
        <v>29</v>
      </c>
      <c r="B6809" t="s">
        <v>16</v>
      </c>
      <c r="C6809" t="s">
        <v>38</v>
      </c>
      <c r="D6809" s="1">
        <v>44537</v>
      </c>
      <c r="E6809" s="4">
        <v>6692</v>
      </c>
      <c r="F6809">
        <v>248</v>
      </c>
    </row>
    <row r="6810" spans="1:6" x14ac:dyDescent="0.25">
      <c r="A6810" t="s">
        <v>5</v>
      </c>
      <c r="B6810" t="s">
        <v>27</v>
      </c>
      <c r="C6810" t="s">
        <v>24</v>
      </c>
      <c r="D6810" s="1">
        <v>44537</v>
      </c>
      <c r="E6810" s="4">
        <v>1764</v>
      </c>
      <c r="F6810">
        <v>93</v>
      </c>
    </row>
    <row r="6811" spans="1:6" x14ac:dyDescent="0.25">
      <c r="A6811" t="s">
        <v>55</v>
      </c>
      <c r="B6811" t="s">
        <v>6</v>
      </c>
      <c r="C6811" t="s">
        <v>45</v>
      </c>
      <c r="D6811" s="1">
        <v>44537</v>
      </c>
      <c r="E6811" s="4">
        <v>1624</v>
      </c>
      <c r="F6811">
        <v>74</v>
      </c>
    </row>
    <row r="6812" spans="1:6" x14ac:dyDescent="0.25">
      <c r="A6812" t="s">
        <v>23</v>
      </c>
      <c r="B6812" t="s">
        <v>9</v>
      </c>
      <c r="C6812" t="s">
        <v>50</v>
      </c>
      <c r="D6812" s="1">
        <v>44537</v>
      </c>
      <c r="E6812" s="4">
        <v>812</v>
      </c>
      <c r="F6812">
        <v>36</v>
      </c>
    </row>
    <row r="6813" spans="1:6" x14ac:dyDescent="0.25">
      <c r="A6813" t="s">
        <v>41</v>
      </c>
      <c r="B6813" t="s">
        <v>21</v>
      </c>
      <c r="C6813" t="s">
        <v>42</v>
      </c>
      <c r="D6813" s="1">
        <v>44537</v>
      </c>
      <c r="E6813" s="4">
        <v>4613</v>
      </c>
      <c r="F6813">
        <v>308</v>
      </c>
    </row>
    <row r="6814" spans="1:6" x14ac:dyDescent="0.25">
      <c r="A6814" t="s">
        <v>13</v>
      </c>
      <c r="B6814" t="s">
        <v>21</v>
      </c>
      <c r="C6814" t="s">
        <v>43</v>
      </c>
      <c r="D6814" s="1">
        <v>44537</v>
      </c>
      <c r="E6814" s="4">
        <v>6356</v>
      </c>
      <c r="F6814">
        <v>289</v>
      </c>
    </row>
    <row r="6815" spans="1:6" x14ac:dyDescent="0.25">
      <c r="A6815" t="s">
        <v>46</v>
      </c>
      <c r="B6815" t="s">
        <v>21</v>
      </c>
      <c r="C6815" t="s">
        <v>50</v>
      </c>
      <c r="D6815" s="1">
        <v>44537</v>
      </c>
      <c r="E6815" s="4">
        <v>13286</v>
      </c>
      <c r="F6815">
        <v>554</v>
      </c>
    </row>
    <row r="6816" spans="1:6" x14ac:dyDescent="0.25">
      <c r="A6816" t="s">
        <v>32</v>
      </c>
      <c r="B6816" t="s">
        <v>9</v>
      </c>
      <c r="C6816" t="s">
        <v>7</v>
      </c>
      <c r="D6816" s="1">
        <v>44537</v>
      </c>
      <c r="E6816" s="4">
        <v>7819</v>
      </c>
      <c r="F6816">
        <v>559</v>
      </c>
    </row>
    <row r="6817" spans="1:6" x14ac:dyDescent="0.25">
      <c r="A6817" t="s">
        <v>15</v>
      </c>
      <c r="B6817" t="s">
        <v>21</v>
      </c>
      <c r="C6817" t="s">
        <v>44</v>
      </c>
      <c r="D6817" s="1">
        <v>44537</v>
      </c>
      <c r="E6817" s="4">
        <v>14476</v>
      </c>
      <c r="F6817">
        <v>604</v>
      </c>
    </row>
    <row r="6818" spans="1:6" x14ac:dyDescent="0.25">
      <c r="A6818" t="s">
        <v>20</v>
      </c>
      <c r="B6818" t="s">
        <v>27</v>
      </c>
      <c r="C6818" t="s">
        <v>7</v>
      </c>
      <c r="D6818" s="1">
        <v>44537</v>
      </c>
      <c r="E6818" s="4">
        <v>6139</v>
      </c>
      <c r="F6818">
        <v>410</v>
      </c>
    </row>
    <row r="6819" spans="1:6" x14ac:dyDescent="0.25">
      <c r="A6819" t="s">
        <v>13</v>
      </c>
      <c r="B6819" t="s">
        <v>21</v>
      </c>
      <c r="C6819" t="s">
        <v>35</v>
      </c>
      <c r="D6819" s="1">
        <v>44537</v>
      </c>
      <c r="E6819" s="4">
        <v>4123</v>
      </c>
      <c r="F6819">
        <v>243</v>
      </c>
    </row>
    <row r="6820" spans="1:6" x14ac:dyDescent="0.25">
      <c r="A6820" t="s">
        <v>37</v>
      </c>
      <c r="B6820" t="s">
        <v>6</v>
      </c>
      <c r="C6820" t="s">
        <v>12</v>
      </c>
      <c r="D6820" s="1">
        <v>44537</v>
      </c>
      <c r="E6820" s="4">
        <v>6258</v>
      </c>
      <c r="F6820">
        <v>369</v>
      </c>
    </row>
    <row r="6821" spans="1:6" x14ac:dyDescent="0.25">
      <c r="A6821" t="s">
        <v>5</v>
      </c>
      <c r="B6821" t="s">
        <v>16</v>
      </c>
      <c r="C6821" t="s">
        <v>38</v>
      </c>
      <c r="D6821" s="1">
        <v>44537</v>
      </c>
      <c r="E6821" s="4">
        <v>1610</v>
      </c>
      <c r="F6821">
        <v>60</v>
      </c>
    </row>
    <row r="6822" spans="1:6" x14ac:dyDescent="0.25">
      <c r="A6822" t="s">
        <v>51</v>
      </c>
      <c r="B6822" t="s">
        <v>11</v>
      </c>
      <c r="C6822" t="s">
        <v>19</v>
      </c>
      <c r="D6822" s="1">
        <v>44537</v>
      </c>
      <c r="E6822" s="4">
        <v>2919</v>
      </c>
      <c r="F6822">
        <v>183</v>
      </c>
    </row>
    <row r="6823" spans="1:6" x14ac:dyDescent="0.25">
      <c r="A6823" t="s">
        <v>10</v>
      </c>
      <c r="B6823" t="s">
        <v>9</v>
      </c>
      <c r="C6823" t="s">
        <v>14</v>
      </c>
      <c r="D6823" s="1">
        <v>44537</v>
      </c>
      <c r="E6823" s="4">
        <v>3409</v>
      </c>
      <c r="F6823">
        <v>569</v>
      </c>
    </row>
    <row r="6824" spans="1:6" x14ac:dyDescent="0.25">
      <c r="A6824" t="s">
        <v>57</v>
      </c>
      <c r="B6824" t="s">
        <v>11</v>
      </c>
      <c r="C6824" t="s">
        <v>24</v>
      </c>
      <c r="D6824" s="1">
        <v>44537</v>
      </c>
      <c r="E6824" s="4">
        <v>1288</v>
      </c>
      <c r="F6824">
        <v>72</v>
      </c>
    </row>
    <row r="6825" spans="1:6" x14ac:dyDescent="0.25">
      <c r="A6825" t="s">
        <v>51</v>
      </c>
      <c r="B6825" t="s">
        <v>16</v>
      </c>
      <c r="C6825" t="s">
        <v>19</v>
      </c>
      <c r="D6825" s="1">
        <v>44537</v>
      </c>
      <c r="E6825" s="4">
        <v>12005</v>
      </c>
      <c r="F6825">
        <v>667</v>
      </c>
    </row>
    <row r="6826" spans="1:6" x14ac:dyDescent="0.25">
      <c r="A6826" t="s">
        <v>25</v>
      </c>
      <c r="B6826" t="s">
        <v>16</v>
      </c>
      <c r="C6826" t="s">
        <v>26</v>
      </c>
      <c r="D6826" s="1">
        <v>44537</v>
      </c>
      <c r="E6826" s="4">
        <v>10241</v>
      </c>
      <c r="F6826">
        <v>840</v>
      </c>
    </row>
    <row r="6827" spans="1:6" x14ac:dyDescent="0.25">
      <c r="A6827" t="s">
        <v>25</v>
      </c>
      <c r="B6827" t="s">
        <v>6</v>
      </c>
      <c r="C6827" t="s">
        <v>14</v>
      </c>
      <c r="D6827" s="1">
        <v>44537</v>
      </c>
      <c r="E6827" s="4">
        <v>2611</v>
      </c>
      <c r="F6827">
        <v>327</v>
      </c>
    </row>
    <row r="6828" spans="1:6" x14ac:dyDescent="0.25">
      <c r="A6828" t="s">
        <v>23</v>
      </c>
      <c r="B6828" t="s">
        <v>9</v>
      </c>
      <c r="C6828" t="s">
        <v>26</v>
      </c>
      <c r="D6828" s="1">
        <v>44537</v>
      </c>
      <c r="E6828" s="4">
        <v>2065</v>
      </c>
      <c r="F6828">
        <v>173</v>
      </c>
    </row>
    <row r="6829" spans="1:6" x14ac:dyDescent="0.25">
      <c r="A6829" t="s">
        <v>10</v>
      </c>
      <c r="B6829" t="s">
        <v>27</v>
      </c>
      <c r="C6829" t="s">
        <v>43</v>
      </c>
      <c r="D6829" s="1">
        <v>44537</v>
      </c>
      <c r="E6829" s="4">
        <v>6041</v>
      </c>
      <c r="F6829">
        <v>275</v>
      </c>
    </row>
    <row r="6830" spans="1:6" x14ac:dyDescent="0.25">
      <c r="A6830" t="s">
        <v>32</v>
      </c>
      <c r="B6830" t="s">
        <v>11</v>
      </c>
      <c r="C6830" t="s">
        <v>7</v>
      </c>
      <c r="D6830" s="1">
        <v>44537</v>
      </c>
      <c r="E6830" s="4">
        <v>8162</v>
      </c>
      <c r="F6830">
        <v>511</v>
      </c>
    </row>
    <row r="6831" spans="1:6" x14ac:dyDescent="0.25">
      <c r="A6831" t="s">
        <v>13</v>
      </c>
      <c r="B6831" t="s">
        <v>11</v>
      </c>
      <c r="C6831" t="s">
        <v>36</v>
      </c>
      <c r="D6831" s="1">
        <v>44537</v>
      </c>
      <c r="E6831" s="4">
        <v>6027</v>
      </c>
      <c r="F6831">
        <v>840</v>
      </c>
    </row>
    <row r="6832" spans="1:6" x14ac:dyDescent="0.25">
      <c r="A6832" t="s">
        <v>49</v>
      </c>
      <c r="B6832" t="s">
        <v>21</v>
      </c>
      <c r="C6832" t="s">
        <v>45</v>
      </c>
      <c r="D6832" s="1">
        <v>44537</v>
      </c>
      <c r="E6832" s="4">
        <v>3101</v>
      </c>
      <c r="F6832">
        <v>135</v>
      </c>
    </row>
    <row r="6833" spans="1:6" x14ac:dyDescent="0.25">
      <c r="A6833" t="s">
        <v>46</v>
      </c>
      <c r="B6833" t="s">
        <v>16</v>
      </c>
      <c r="C6833" t="s">
        <v>24</v>
      </c>
      <c r="D6833" s="1">
        <v>44537</v>
      </c>
      <c r="E6833" s="4">
        <v>22729</v>
      </c>
      <c r="F6833">
        <v>1120</v>
      </c>
    </row>
    <row r="6834" spans="1:6" x14ac:dyDescent="0.25">
      <c r="A6834" t="s">
        <v>53</v>
      </c>
      <c r="B6834" t="s">
        <v>21</v>
      </c>
      <c r="C6834" t="s">
        <v>31</v>
      </c>
      <c r="D6834" s="1">
        <v>44537</v>
      </c>
      <c r="E6834" s="4">
        <v>371</v>
      </c>
      <c r="F6834">
        <v>27</v>
      </c>
    </row>
    <row r="6835" spans="1:6" x14ac:dyDescent="0.25">
      <c r="A6835" t="s">
        <v>37</v>
      </c>
      <c r="B6835" t="s">
        <v>11</v>
      </c>
      <c r="C6835" t="s">
        <v>12</v>
      </c>
      <c r="D6835" s="1">
        <v>44537</v>
      </c>
      <c r="E6835" s="4">
        <v>8120</v>
      </c>
      <c r="F6835">
        <v>508</v>
      </c>
    </row>
    <row r="6836" spans="1:6" x14ac:dyDescent="0.25">
      <c r="A6836" t="s">
        <v>32</v>
      </c>
      <c r="B6836" t="s">
        <v>6</v>
      </c>
      <c r="C6836" t="s">
        <v>22</v>
      </c>
      <c r="D6836" s="1">
        <v>44537</v>
      </c>
      <c r="E6836" s="4">
        <v>1995</v>
      </c>
      <c r="F6836">
        <v>222</v>
      </c>
    </row>
    <row r="6837" spans="1:6" x14ac:dyDescent="0.25">
      <c r="A6837" t="s">
        <v>56</v>
      </c>
      <c r="B6837" t="s">
        <v>6</v>
      </c>
      <c r="C6837" t="s">
        <v>45</v>
      </c>
      <c r="D6837" s="1">
        <v>44537</v>
      </c>
      <c r="E6837" s="4">
        <v>1610</v>
      </c>
      <c r="F6837">
        <v>74</v>
      </c>
    </row>
    <row r="6838" spans="1:6" x14ac:dyDescent="0.25">
      <c r="A6838" t="s">
        <v>18</v>
      </c>
      <c r="B6838" t="s">
        <v>27</v>
      </c>
      <c r="C6838" t="s">
        <v>38</v>
      </c>
      <c r="D6838" s="1">
        <v>44537</v>
      </c>
      <c r="E6838" s="4">
        <v>8099</v>
      </c>
      <c r="F6838">
        <v>312</v>
      </c>
    </row>
    <row r="6839" spans="1:6" x14ac:dyDescent="0.25">
      <c r="A6839" t="s">
        <v>34</v>
      </c>
      <c r="B6839" t="s">
        <v>9</v>
      </c>
      <c r="C6839" t="s">
        <v>14</v>
      </c>
      <c r="D6839" s="1">
        <v>44537</v>
      </c>
      <c r="E6839" s="4">
        <v>14063</v>
      </c>
      <c r="F6839">
        <v>1750</v>
      </c>
    </row>
    <row r="6840" spans="1:6" x14ac:dyDescent="0.25">
      <c r="A6840" t="s">
        <v>23</v>
      </c>
      <c r="B6840" t="s">
        <v>27</v>
      </c>
      <c r="C6840" t="s">
        <v>12</v>
      </c>
      <c r="D6840" s="1">
        <v>44538</v>
      </c>
      <c r="E6840" s="4">
        <v>16058</v>
      </c>
      <c r="F6840">
        <v>1050</v>
      </c>
    </row>
    <row r="6841" spans="1:6" x14ac:dyDescent="0.25">
      <c r="A6841" t="s">
        <v>29</v>
      </c>
      <c r="B6841" t="s">
        <v>9</v>
      </c>
      <c r="C6841" t="s">
        <v>45</v>
      </c>
      <c r="D6841" s="1">
        <v>44538</v>
      </c>
      <c r="E6841" s="4">
        <v>2268</v>
      </c>
      <c r="F6841">
        <v>104</v>
      </c>
    </row>
    <row r="6842" spans="1:6" x14ac:dyDescent="0.25">
      <c r="A6842" t="s">
        <v>34</v>
      </c>
      <c r="B6842" t="s">
        <v>11</v>
      </c>
      <c r="C6842" t="s">
        <v>38</v>
      </c>
      <c r="D6842" s="1">
        <v>44538</v>
      </c>
      <c r="E6842" s="4">
        <v>371</v>
      </c>
      <c r="F6842">
        <v>14</v>
      </c>
    </row>
    <row r="6843" spans="1:6" x14ac:dyDescent="0.25">
      <c r="A6843" t="s">
        <v>49</v>
      </c>
      <c r="B6843" t="s">
        <v>21</v>
      </c>
      <c r="C6843" t="s">
        <v>7</v>
      </c>
      <c r="D6843" s="1">
        <v>44538</v>
      </c>
      <c r="E6843" s="4">
        <v>5943</v>
      </c>
      <c r="F6843">
        <v>425</v>
      </c>
    </row>
    <row r="6844" spans="1:6" x14ac:dyDescent="0.25">
      <c r="A6844" t="s">
        <v>51</v>
      </c>
      <c r="B6844" t="s">
        <v>21</v>
      </c>
      <c r="C6844" t="s">
        <v>30</v>
      </c>
      <c r="D6844" s="1">
        <v>44538</v>
      </c>
      <c r="E6844" s="4">
        <v>5810</v>
      </c>
      <c r="F6844">
        <v>306</v>
      </c>
    </row>
    <row r="6845" spans="1:6" x14ac:dyDescent="0.25">
      <c r="A6845" t="s">
        <v>32</v>
      </c>
      <c r="B6845" t="s">
        <v>11</v>
      </c>
      <c r="C6845" t="s">
        <v>43</v>
      </c>
      <c r="D6845" s="1">
        <v>44538</v>
      </c>
      <c r="E6845" s="4">
        <v>12159</v>
      </c>
      <c r="F6845">
        <v>553</v>
      </c>
    </row>
    <row r="6846" spans="1:6" x14ac:dyDescent="0.25">
      <c r="A6846" t="s">
        <v>41</v>
      </c>
      <c r="B6846" t="s">
        <v>27</v>
      </c>
      <c r="C6846" t="s">
        <v>7</v>
      </c>
      <c r="D6846" s="1">
        <v>44538</v>
      </c>
      <c r="E6846" s="4">
        <v>11746</v>
      </c>
      <c r="F6846">
        <v>840</v>
      </c>
    </row>
    <row r="6847" spans="1:6" x14ac:dyDescent="0.25">
      <c r="A6847" t="s">
        <v>13</v>
      </c>
      <c r="B6847" t="s">
        <v>16</v>
      </c>
      <c r="C6847" t="s">
        <v>24</v>
      </c>
      <c r="D6847" s="1">
        <v>44538</v>
      </c>
      <c r="E6847" s="4">
        <v>3479</v>
      </c>
      <c r="F6847">
        <v>194</v>
      </c>
    </row>
    <row r="6848" spans="1:6" x14ac:dyDescent="0.25">
      <c r="A6848" t="s">
        <v>13</v>
      </c>
      <c r="B6848" t="s">
        <v>27</v>
      </c>
      <c r="C6848" t="s">
        <v>28</v>
      </c>
      <c r="D6848" s="1">
        <v>44538</v>
      </c>
      <c r="E6848" s="4">
        <v>18018</v>
      </c>
      <c r="F6848">
        <v>3010</v>
      </c>
    </row>
    <row r="6849" spans="1:6" x14ac:dyDescent="0.25">
      <c r="A6849" t="s">
        <v>53</v>
      </c>
      <c r="B6849" t="s">
        <v>16</v>
      </c>
      <c r="C6849" t="s">
        <v>48</v>
      </c>
      <c r="D6849" s="1">
        <v>44538</v>
      </c>
      <c r="E6849" s="4">
        <v>6188</v>
      </c>
      <c r="F6849">
        <v>248</v>
      </c>
    </row>
    <row r="6850" spans="1:6" x14ac:dyDescent="0.25">
      <c r="A6850" t="s">
        <v>29</v>
      </c>
      <c r="B6850" t="s">
        <v>21</v>
      </c>
      <c r="C6850" t="s">
        <v>47</v>
      </c>
      <c r="D6850" s="1">
        <v>44538</v>
      </c>
      <c r="E6850" s="4">
        <v>3472</v>
      </c>
      <c r="F6850">
        <v>205</v>
      </c>
    </row>
    <row r="6851" spans="1:6" x14ac:dyDescent="0.25">
      <c r="A6851" t="s">
        <v>37</v>
      </c>
      <c r="B6851" t="s">
        <v>9</v>
      </c>
      <c r="C6851" t="s">
        <v>24</v>
      </c>
      <c r="D6851" s="1">
        <v>44538</v>
      </c>
      <c r="E6851" s="4">
        <v>10640</v>
      </c>
      <c r="F6851">
        <v>560</v>
      </c>
    </row>
    <row r="6852" spans="1:6" x14ac:dyDescent="0.25">
      <c r="A6852" t="s">
        <v>5</v>
      </c>
      <c r="B6852" t="s">
        <v>11</v>
      </c>
      <c r="C6852" t="s">
        <v>26</v>
      </c>
      <c r="D6852" s="1">
        <v>44538</v>
      </c>
      <c r="E6852" s="4">
        <v>5936</v>
      </c>
      <c r="F6852">
        <v>495</v>
      </c>
    </row>
    <row r="6853" spans="1:6" x14ac:dyDescent="0.25">
      <c r="A6853" t="s">
        <v>57</v>
      </c>
      <c r="B6853" t="s">
        <v>9</v>
      </c>
      <c r="C6853" t="s">
        <v>24</v>
      </c>
      <c r="D6853" s="1">
        <v>44538</v>
      </c>
      <c r="E6853" s="4">
        <v>8988</v>
      </c>
      <c r="F6853">
        <v>474</v>
      </c>
    </row>
    <row r="6854" spans="1:6" x14ac:dyDescent="0.25">
      <c r="A6854" t="s">
        <v>57</v>
      </c>
      <c r="B6854" t="s">
        <v>16</v>
      </c>
      <c r="C6854" t="s">
        <v>47</v>
      </c>
      <c r="D6854" s="1">
        <v>44538</v>
      </c>
      <c r="E6854" s="4">
        <v>5915</v>
      </c>
      <c r="F6854">
        <v>348</v>
      </c>
    </row>
    <row r="6855" spans="1:6" x14ac:dyDescent="0.25">
      <c r="A6855" t="s">
        <v>37</v>
      </c>
      <c r="B6855" t="s">
        <v>27</v>
      </c>
      <c r="C6855" t="s">
        <v>30</v>
      </c>
      <c r="D6855" s="1">
        <v>44538</v>
      </c>
      <c r="E6855" s="4">
        <v>917</v>
      </c>
      <c r="F6855">
        <v>46</v>
      </c>
    </row>
    <row r="6856" spans="1:6" x14ac:dyDescent="0.25">
      <c r="A6856" t="s">
        <v>49</v>
      </c>
      <c r="B6856" t="s">
        <v>11</v>
      </c>
      <c r="C6856" t="s">
        <v>45</v>
      </c>
      <c r="D6856" s="1">
        <v>44538</v>
      </c>
      <c r="E6856" s="4">
        <v>13363</v>
      </c>
      <c r="F6856">
        <v>557</v>
      </c>
    </row>
    <row r="6857" spans="1:6" x14ac:dyDescent="0.25">
      <c r="A6857" t="s">
        <v>29</v>
      </c>
      <c r="B6857" t="s">
        <v>27</v>
      </c>
      <c r="C6857" t="s">
        <v>30</v>
      </c>
      <c r="D6857" s="1">
        <v>44538</v>
      </c>
      <c r="E6857" s="4">
        <v>11592</v>
      </c>
      <c r="F6857">
        <v>580</v>
      </c>
    </row>
    <row r="6858" spans="1:6" x14ac:dyDescent="0.25">
      <c r="A6858" t="s">
        <v>55</v>
      </c>
      <c r="B6858" t="s">
        <v>21</v>
      </c>
      <c r="C6858" t="s">
        <v>47</v>
      </c>
      <c r="D6858" s="1">
        <v>44538</v>
      </c>
      <c r="E6858" s="4">
        <v>9450</v>
      </c>
      <c r="F6858">
        <v>591</v>
      </c>
    </row>
    <row r="6859" spans="1:6" x14ac:dyDescent="0.25">
      <c r="A6859" t="s">
        <v>29</v>
      </c>
      <c r="B6859" t="s">
        <v>6</v>
      </c>
      <c r="C6859" t="s">
        <v>26</v>
      </c>
      <c r="D6859" s="1">
        <v>44538</v>
      </c>
      <c r="E6859" s="4">
        <v>1071</v>
      </c>
      <c r="F6859">
        <v>83</v>
      </c>
    </row>
    <row r="6860" spans="1:6" x14ac:dyDescent="0.25">
      <c r="A6860" t="s">
        <v>54</v>
      </c>
      <c r="B6860" t="s">
        <v>11</v>
      </c>
      <c r="C6860" t="s">
        <v>43</v>
      </c>
      <c r="D6860" s="1">
        <v>44538</v>
      </c>
      <c r="E6860" s="4">
        <v>805</v>
      </c>
      <c r="F6860">
        <v>41</v>
      </c>
    </row>
    <row r="6861" spans="1:6" x14ac:dyDescent="0.25">
      <c r="A6861" t="s">
        <v>23</v>
      </c>
      <c r="B6861" t="s">
        <v>6</v>
      </c>
      <c r="C6861" t="s">
        <v>26</v>
      </c>
      <c r="D6861" s="1">
        <v>44538</v>
      </c>
      <c r="E6861" s="4">
        <v>1897</v>
      </c>
      <c r="F6861">
        <v>159</v>
      </c>
    </row>
    <row r="6862" spans="1:6" x14ac:dyDescent="0.25">
      <c r="A6862" t="s">
        <v>55</v>
      </c>
      <c r="B6862" t="s">
        <v>16</v>
      </c>
      <c r="C6862" t="s">
        <v>48</v>
      </c>
      <c r="D6862" s="1">
        <v>44538</v>
      </c>
      <c r="E6862" s="4">
        <v>3962</v>
      </c>
      <c r="F6862">
        <v>147</v>
      </c>
    </row>
    <row r="6863" spans="1:6" x14ac:dyDescent="0.25">
      <c r="A6863" t="s">
        <v>40</v>
      </c>
      <c r="B6863" t="s">
        <v>21</v>
      </c>
      <c r="C6863" t="s">
        <v>14</v>
      </c>
      <c r="D6863" s="1">
        <v>44538</v>
      </c>
      <c r="E6863" s="4">
        <v>7980</v>
      </c>
      <c r="F6863">
        <v>980</v>
      </c>
    </row>
    <row r="6864" spans="1:6" x14ac:dyDescent="0.25">
      <c r="A6864" t="s">
        <v>41</v>
      </c>
      <c r="B6864" t="s">
        <v>9</v>
      </c>
      <c r="C6864" t="s">
        <v>42</v>
      </c>
      <c r="D6864" s="1">
        <v>44539</v>
      </c>
      <c r="E6864" s="4">
        <v>10990</v>
      </c>
      <c r="F6864">
        <v>700</v>
      </c>
    </row>
    <row r="6865" spans="1:6" x14ac:dyDescent="0.25">
      <c r="A6865" t="s">
        <v>51</v>
      </c>
      <c r="B6865" t="s">
        <v>16</v>
      </c>
      <c r="C6865" t="s">
        <v>24</v>
      </c>
      <c r="D6865" s="1">
        <v>44539</v>
      </c>
      <c r="E6865" s="4">
        <v>1680</v>
      </c>
      <c r="F6865">
        <v>84</v>
      </c>
    </row>
    <row r="6866" spans="1:6" x14ac:dyDescent="0.25">
      <c r="A6866" t="s">
        <v>46</v>
      </c>
      <c r="B6866" t="s">
        <v>27</v>
      </c>
      <c r="C6866" t="s">
        <v>45</v>
      </c>
      <c r="D6866" s="1">
        <v>44539</v>
      </c>
      <c r="E6866" s="4">
        <v>1204</v>
      </c>
      <c r="F6866">
        <v>53</v>
      </c>
    </row>
    <row r="6867" spans="1:6" x14ac:dyDescent="0.25">
      <c r="A6867" t="s">
        <v>29</v>
      </c>
      <c r="B6867" t="s">
        <v>16</v>
      </c>
      <c r="C6867" t="s">
        <v>7</v>
      </c>
      <c r="D6867" s="1">
        <v>44539</v>
      </c>
      <c r="E6867" s="4">
        <v>3514</v>
      </c>
      <c r="F6867">
        <v>235</v>
      </c>
    </row>
    <row r="6868" spans="1:6" x14ac:dyDescent="0.25">
      <c r="A6868" t="s">
        <v>25</v>
      </c>
      <c r="B6868" t="s">
        <v>27</v>
      </c>
      <c r="C6868" t="s">
        <v>47</v>
      </c>
      <c r="D6868" s="1">
        <v>44539</v>
      </c>
      <c r="E6868" s="4">
        <v>1666</v>
      </c>
      <c r="F6868">
        <v>105</v>
      </c>
    </row>
    <row r="6869" spans="1:6" x14ac:dyDescent="0.25">
      <c r="A6869" t="s">
        <v>54</v>
      </c>
      <c r="B6869" t="s">
        <v>6</v>
      </c>
      <c r="C6869" t="s">
        <v>47</v>
      </c>
      <c r="D6869" s="1">
        <v>44539</v>
      </c>
      <c r="E6869" s="4">
        <v>21</v>
      </c>
      <c r="F6869">
        <v>2</v>
      </c>
    </row>
    <row r="6870" spans="1:6" x14ac:dyDescent="0.25">
      <c r="A6870" t="s">
        <v>25</v>
      </c>
      <c r="B6870" t="s">
        <v>21</v>
      </c>
      <c r="C6870" t="s">
        <v>28</v>
      </c>
      <c r="D6870" s="1">
        <v>44539</v>
      </c>
      <c r="E6870" s="4">
        <v>2506</v>
      </c>
      <c r="F6870">
        <v>418</v>
      </c>
    </row>
    <row r="6871" spans="1:6" x14ac:dyDescent="0.25">
      <c r="A6871" t="s">
        <v>53</v>
      </c>
      <c r="B6871" t="s">
        <v>21</v>
      </c>
      <c r="C6871" t="s">
        <v>22</v>
      </c>
      <c r="D6871" s="1">
        <v>44539</v>
      </c>
      <c r="E6871" s="4">
        <v>4431</v>
      </c>
      <c r="F6871">
        <v>493</v>
      </c>
    </row>
    <row r="6872" spans="1:6" x14ac:dyDescent="0.25">
      <c r="A6872" t="s">
        <v>29</v>
      </c>
      <c r="B6872" t="s">
        <v>6</v>
      </c>
      <c r="C6872" t="s">
        <v>28</v>
      </c>
      <c r="D6872" s="1">
        <v>44539</v>
      </c>
      <c r="E6872" s="4">
        <v>2660</v>
      </c>
      <c r="F6872">
        <v>380</v>
      </c>
    </row>
    <row r="6873" spans="1:6" x14ac:dyDescent="0.25">
      <c r="A6873" t="s">
        <v>25</v>
      </c>
      <c r="B6873" t="s">
        <v>6</v>
      </c>
      <c r="C6873" t="s">
        <v>48</v>
      </c>
      <c r="D6873" s="1">
        <v>44539</v>
      </c>
      <c r="E6873" s="4">
        <v>10913</v>
      </c>
      <c r="F6873">
        <v>437</v>
      </c>
    </row>
    <row r="6874" spans="1:6" x14ac:dyDescent="0.25">
      <c r="A6874" t="s">
        <v>55</v>
      </c>
      <c r="B6874" t="s">
        <v>9</v>
      </c>
      <c r="C6874" t="s">
        <v>50</v>
      </c>
      <c r="D6874" s="1">
        <v>44539</v>
      </c>
      <c r="E6874" s="4">
        <v>9513</v>
      </c>
      <c r="F6874">
        <v>433</v>
      </c>
    </row>
    <row r="6875" spans="1:6" x14ac:dyDescent="0.25">
      <c r="A6875" t="s">
        <v>53</v>
      </c>
      <c r="B6875" t="s">
        <v>9</v>
      </c>
      <c r="C6875" t="s">
        <v>44</v>
      </c>
      <c r="D6875" s="1">
        <v>44539</v>
      </c>
      <c r="E6875" s="4">
        <v>7973</v>
      </c>
      <c r="F6875">
        <v>333</v>
      </c>
    </row>
    <row r="6876" spans="1:6" x14ac:dyDescent="0.25">
      <c r="A6876" t="s">
        <v>56</v>
      </c>
      <c r="B6876" t="s">
        <v>27</v>
      </c>
      <c r="C6876" t="s">
        <v>36</v>
      </c>
      <c r="D6876" s="1">
        <v>44539</v>
      </c>
      <c r="E6876" s="4">
        <v>11928</v>
      </c>
      <c r="F6876">
        <v>1330</v>
      </c>
    </row>
    <row r="6877" spans="1:6" x14ac:dyDescent="0.25">
      <c r="A6877" t="s">
        <v>40</v>
      </c>
      <c r="B6877" t="s">
        <v>11</v>
      </c>
      <c r="C6877" t="s">
        <v>50</v>
      </c>
      <c r="D6877" s="1">
        <v>44539</v>
      </c>
      <c r="E6877" s="4">
        <v>574</v>
      </c>
      <c r="F6877">
        <v>25</v>
      </c>
    </row>
    <row r="6878" spans="1:6" x14ac:dyDescent="0.25">
      <c r="A6878" t="s">
        <v>8</v>
      </c>
      <c r="B6878" t="s">
        <v>21</v>
      </c>
      <c r="C6878" t="s">
        <v>12</v>
      </c>
      <c r="D6878" s="1">
        <v>44539</v>
      </c>
      <c r="E6878" s="4">
        <v>10563</v>
      </c>
      <c r="F6878">
        <v>622</v>
      </c>
    </row>
    <row r="6879" spans="1:6" x14ac:dyDescent="0.25">
      <c r="A6879" t="s">
        <v>23</v>
      </c>
      <c r="B6879" t="s">
        <v>11</v>
      </c>
      <c r="C6879" t="s">
        <v>44</v>
      </c>
      <c r="D6879" s="1">
        <v>44539</v>
      </c>
      <c r="E6879" s="4">
        <v>3234</v>
      </c>
      <c r="F6879">
        <v>135</v>
      </c>
    </row>
    <row r="6880" spans="1:6" x14ac:dyDescent="0.25">
      <c r="A6880" t="s">
        <v>20</v>
      </c>
      <c r="B6880" t="s">
        <v>11</v>
      </c>
      <c r="C6880" t="s">
        <v>47</v>
      </c>
      <c r="D6880" s="1">
        <v>44539</v>
      </c>
      <c r="E6880" s="4">
        <v>336</v>
      </c>
      <c r="F6880">
        <v>20</v>
      </c>
    </row>
    <row r="6881" spans="1:6" x14ac:dyDescent="0.25">
      <c r="A6881" t="s">
        <v>53</v>
      </c>
      <c r="B6881" t="s">
        <v>16</v>
      </c>
      <c r="C6881" t="s">
        <v>52</v>
      </c>
      <c r="D6881" s="1">
        <v>44539</v>
      </c>
      <c r="E6881" s="4">
        <v>2023</v>
      </c>
      <c r="F6881">
        <v>184</v>
      </c>
    </row>
    <row r="6882" spans="1:6" x14ac:dyDescent="0.25">
      <c r="A6882" t="s">
        <v>8</v>
      </c>
      <c r="B6882" t="s">
        <v>11</v>
      </c>
      <c r="C6882" t="s">
        <v>36</v>
      </c>
      <c r="D6882" s="1">
        <v>44539</v>
      </c>
      <c r="E6882" s="4">
        <v>8456</v>
      </c>
      <c r="F6882">
        <v>1050</v>
      </c>
    </row>
    <row r="6883" spans="1:6" x14ac:dyDescent="0.25">
      <c r="A6883" t="s">
        <v>49</v>
      </c>
      <c r="B6883" t="s">
        <v>6</v>
      </c>
      <c r="C6883" t="s">
        <v>52</v>
      </c>
      <c r="D6883" s="1">
        <v>44539</v>
      </c>
      <c r="E6883" s="4">
        <v>11130</v>
      </c>
      <c r="F6883">
        <v>980</v>
      </c>
    </row>
    <row r="6884" spans="1:6" x14ac:dyDescent="0.25">
      <c r="A6884" t="s">
        <v>10</v>
      </c>
      <c r="B6884" t="s">
        <v>9</v>
      </c>
      <c r="C6884" t="s">
        <v>38</v>
      </c>
      <c r="D6884" s="1">
        <v>44539</v>
      </c>
      <c r="E6884" s="4">
        <v>5593</v>
      </c>
      <c r="F6884">
        <v>224</v>
      </c>
    </row>
    <row r="6885" spans="1:6" x14ac:dyDescent="0.25">
      <c r="A6885" t="s">
        <v>46</v>
      </c>
      <c r="B6885" t="s">
        <v>21</v>
      </c>
      <c r="C6885" t="s">
        <v>52</v>
      </c>
      <c r="D6885" s="1">
        <v>44539</v>
      </c>
      <c r="E6885" s="4">
        <v>1631</v>
      </c>
      <c r="F6885">
        <v>164</v>
      </c>
    </row>
    <row r="6886" spans="1:6" x14ac:dyDescent="0.25">
      <c r="A6886" t="s">
        <v>46</v>
      </c>
      <c r="B6886" t="s">
        <v>9</v>
      </c>
      <c r="C6886" t="s">
        <v>12</v>
      </c>
      <c r="D6886" s="1">
        <v>44539</v>
      </c>
      <c r="E6886" s="4">
        <v>5754</v>
      </c>
      <c r="F6886">
        <v>339</v>
      </c>
    </row>
    <row r="6887" spans="1:6" x14ac:dyDescent="0.25">
      <c r="A6887" t="s">
        <v>54</v>
      </c>
      <c r="B6887" t="s">
        <v>27</v>
      </c>
      <c r="C6887" t="s">
        <v>48</v>
      </c>
      <c r="D6887" s="1">
        <v>44539</v>
      </c>
      <c r="E6887" s="4">
        <v>1449</v>
      </c>
      <c r="F6887">
        <v>54</v>
      </c>
    </row>
    <row r="6888" spans="1:6" x14ac:dyDescent="0.25">
      <c r="A6888" t="s">
        <v>25</v>
      </c>
      <c r="B6888" t="s">
        <v>21</v>
      </c>
      <c r="C6888" t="s">
        <v>52</v>
      </c>
      <c r="D6888" s="1">
        <v>44539</v>
      </c>
      <c r="E6888" s="4">
        <v>7063</v>
      </c>
      <c r="F6888">
        <v>589</v>
      </c>
    </row>
    <row r="6889" spans="1:6" x14ac:dyDescent="0.25">
      <c r="A6889" t="s">
        <v>39</v>
      </c>
      <c r="B6889" t="s">
        <v>6</v>
      </c>
      <c r="C6889" t="s">
        <v>36</v>
      </c>
      <c r="D6889" s="1">
        <v>44539</v>
      </c>
      <c r="E6889" s="4">
        <v>3486</v>
      </c>
      <c r="F6889">
        <v>388</v>
      </c>
    </row>
    <row r="6890" spans="1:6" x14ac:dyDescent="0.25">
      <c r="A6890" t="s">
        <v>55</v>
      </c>
      <c r="B6890" t="s">
        <v>16</v>
      </c>
      <c r="C6890" t="s">
        <v>36</v>
      </c>
      <c r="D6890" s="1">
        <v>44540</v>
      </c>
      <c r="E6890" s="4">
        <v>5887</v>
      </c>
      <c r="F6890">
        <v>655</v>
      </c>
    </row>
    <row r="6891" spans="1:6" x14ac:dyDescent="0.25">
      <c r="A6891" t="s">
        <v>37</v>
      </c>
      <c r="B6891" t="s">
        <v>11</v>
      </c>
      <c r="C6891" t="s">
        <v>42</v>
      </c>
      <c r="D6891" s="1">
        <v>44540</v>
      </c>
      <c r="E6891" s="4">
        <v>6734</v>
      </c>
      <c r="F6891">
        <v>421</v>
      </c>
    </row>
    <row r="6892" spans="1:6" x14ac:dyDescent="0.25">
      <c r="A6892" t="s">
        <v>32</v>
      </c>
      <c r="B6892" t="s">
        <v>27</v>
      </c>
      <c r="C6892" t="s">
        <v>22</v>
      </c>
      <c r="D6892" s="1">
        <v>44540</v>
      </c>
      <c r="E6892" s="4">
        <v>4879</v>
      </c>
      <c r="F6892">
        <v>610</v>
      </c>
    </row>
    <row r="6893" spans="1:6" x14ac:dyDescent="0.25">
      <c r="A6893" t="s">
        <v>37</v>
      </c>
      <c r="B6893" t="s">
        <v>16</v>
      </c>
      <c r="C6893" t="s">
        <v>52</v>
      </c>
      <c r="D6893" s="1">
        <v>44540</v>
      </c>
      <c r="E6893" s="4">
        <v>7854</v>
      </c>
      <c r="F6893">
        <v>700</v>
      </c>
    </row>
    <row r="6894" spans="1:6" x14ac:dyDescent="0.25">
      <c r="A6894" t="s">
        <v>39</v>
      </c>
      <c r="B6894" t="s">
        <v>16</v>
      </c>
      <c r="C6894" t="s">
        <v>47</v>
      </c>
      <c r="D6894" s="1">
        <v>44540</v>
      </c>
      <c r="E6894" s="4">
        <v>11431</v>
      </c>
      <c r="F6894">
        <v>673</v>
      </c>
    </row>
    <row r="6895" spans="1:6" x14ac:dyDescent="0.25">
      <c r="A6895" t="s">
        <v>51</v>
      </c>
      <c r="B6895" t="s">
        <v>16</v>
      </c>
      <c r="C6895" t="s">
        <v>22</v>
      </c>
      <c r="D6895" s="1">
        <v>44540</v>
      </c>
      <c r="E6895" s="4">
        <v>4725</v>
      </c>
      <c r="F6895">
        <v>525</v>
      </c>
    </row>
    <row r="6896" spans="1:6" x14ac:dyDescent="0.25">
      <c r="A6896" t="s">
        <v>39</v>
      </c>
      <c r="B6896" t="s">
        <v>27</v>
      </c>
      <c r="C6896" t="s">
        <v>50</v>
      </c>
      <c r="D6896" s="1">
        <v>44540</v>
      </c>
      <c r="E6896" s="4">
        <v>4095</v>
      </c>
      <c r="F6896">
        <v>171</v>
      </c>
    </row>
    <row r="6897" spans="1:6" x14ac:dyDescent="0.25">
      <c r="A6897" t="s">
        <v>46</v>
      </c>
      <c r="B6897" t="s">
        <v>16</v>
      </c>
      <c r="C6897" t="s">
        <v>14</v>
      </c>
      <c r="D6897" s="1">
        <v>44540</v>
      </c>
      <c r="E6897" s="4">
        <v>210</v>
      </c>
      <c r="F6897">
        <v>35</v>
      </c>
    </row>
    <row r="6898" spans="1:6" x14ac:dyDescent="0.25">
      <c r="A6898" t="s">
        <v>8</v>
      </c>
      <c r="B6898" t="s">
        <v>6</v>
      </c>
      <c r="C6898" t="s">
        <v>17</v>
      </c>
      <c r="D6898" s="1">
        <v>44540</v>
      </c>
      <c r="E6898" s="4">
        <v>5061</v>
      </c>
      <c r="F6898">
        <v>221</v>
      </c>
    </row>
    <row r="6899" spans="1:6" x14ac:dyDescent="0.25">
      <c r="A6899" t="s">
        <v>46</v>
      </c>
      <c r="B6899" t="s">
        <v>21</v>
      </c>
      <c r="C6899" t="s">
        <v>45</v>
      </c>
      <c r="D6899" s="1">
        <v>44540</v>
      </c>
      <c r="E6899" s="4">
        <v>1351</v>
      </c>
      <c r="F6899">
        <v>57</v>
      </c>
    </row>
    <row r="6900" spans="1:6" x14ac:dyDescent="0.25">
      <c r="A6900" t="s">
        <v>56</v>
      </c>
      <c r="B6900" t="s">
        <v>27</v>
      </c>
      <c r="C6900" t="s">
        <v>42</v>
      </c>
      <c r="D6900" s="1">
        <v>44540</v>
      </c>
      <c r="E6900" s="4">
        <v>4886</v>
      </c>
      <c r="F6900">
        <v>326</v>
      </c>
    </row>
    <row r="6901" spans="1:6" x14ac:dyDescent="0.25">
      <c r="A6901" t="s">
        <v>32</v>
      </c>
      <c r="B6901" t="s">
        <v>16</v>
      </c>
      <c r="C6901" t="s">
        <v>47</v>
      </c>
      <c r="D6901" s="1">
        <v>44540</v>
      </c>
      <c r="E6901" s="4">
        <v>4480</v>
      </c>
      <c r="F6901">
        <v>299</v>
      </c>
    </row>
    <row r="6902" spans="1:6" x14ac:dyDescent="0.25">
      <c r="A6902" t="s">
        <v>32</v>
      </c>
      <c r="B6902" t="s">
        <v>9</v>
      </c>
      <c r="C6902" t="s">
        <v>26</v>
      </c>
      <c r="D6902" s="1">
        <v>44540</v>
      </c>
      <c r="E6902" s="4">
        <v>6573</v>
      </c>
      <c r="F6902">
        <v>548</v>
      </c>
    </row>
    <row r="6903" spans="1:6" x14ac:dyDescent="0.25">
      <c r="A6903" t="s">
        <v>54</v>
      </c>
      <c r="B6903" t="s">
        <v>27</v>
      </c>
      <c r="C6903" t="s">
        <v>38</v>
      </c>
      <c r="D6903" s="1">
        <v>44543</v>
      </c>
      <c r="E6903" s="4">
        <v>371</v>
      </c>
      <c r="F6903">
        <v>15</v>
      </c>
    </row>
    <row r="6904" spans="1:6" x14ac:dyDescent="0.25">
      <c r="A6904" t="s">
        <v>56</v>
      </c>
      <c r="B6904" t="s">
        <v>27</v>
      </c>
      <c r="C6904" t="s">
        <v>26</v>
      </c>
      <c r="D6904" s="1">
        <v>44543</v>
      </c>
      <c r="E6904" s="4">
        <v>469</v>
      </c>
      <c r="F6904">
        <v>43</v>
      </c>
    </row>
    <row r="6905" spans="1:6" x14ac:dyDescent="0.25">
      <c r="A6905" t="s">
        <v>34</v>
      </c>
      <c r="B6905" t="s">
        <v>9</v>
      </c>
      <c r="C6905" t="s">
        <v>45</v>
      </c>
      <c r="D6905" s="1">
        <v>44543</v>
      </c>
      <c r="E6905" s="4">
        <v>1043</v>
      </c>
      <c r="F6905">
        <v>48</v>
      </c>
    </row>
    <row r="6906" spans="1:6" x14ac:dyDescent="0.25">
      <c r="A6906" t="s">
        <v>41</v>
      </c>
      <c r="B6906" t="s">
        <v>27</v>
      </c>
      <c r="C6906" t="s">
        <v>42</v>
      </c>
      <c r="D6906" s="1">
        <v>44543</v>
      </c>
      <c r="E6906" s="4">
        <v>7721</v>
      </c>
      <c r="F6906">
        <v>515</v>
      </c>
    </row>
    <row r="6907" spans="1:6" x14ac:dyDescent="0.25">
      <c r="A6907" t="s">
        <v>56</v>
      </c>
      <c r="B6907" t="s">
        <v>11</v>
      </c>
      <c r="C6907" t="s">
        <v>26</v>
      </c>
      <c r="D6907" s="1">
        <v>44543</v>
      </c>
      <c r="E6907" s="4">
        <v>2359</v>
      </c>
      <c r="F6907">
        <v>197</v>
      </c>
    </row>
    <row r="6908" spans="1:6" x14ac:dyDescent="0.25">
      <c r="A6908" t="s">
        <v>20</v>
      </c>
      <c r="B6908" t="s">
        <v>16</v>
      </c>
      <c r="C6908" t="s">
        <v>47</v>
      </c>
      <c r="D6908" s="1">
        <v>44543</v>
      </c>
      <c r="E6908" s="4">
        <v>5460</v>
      </c>
      <c r="F6908">
        <v>342</v>
      </c>
    </row>
    <row r="6909" spans="1:6" x14ac:dyDescent="0.25">
      <c r="A6909" t="s">
        <v>10</v>
      </c>
      <c r="B6909" t="s">
        <v>21</v>
      </c>
      <c r="C6909" t="s">
        <v>45</v>
      </c>
      <c r="D6909" s="1">
        <v>44543</v>
      </c>
      <c r="E6909" s="4">
        <v>7595</v>
      </c>
      <c r="F6909">
        <v>346</v>
      </c>
    </row>
    <row r="6910" spans="1:6" x14ac:dyDescent="0.25">
      <c r="A6910" t="s">
        <v>25</v>
      </c>
      <c r="B6910" t="s">
        <v>21</v>
      </c>
      <c r="C6910" t="s">
        <v>14</v>
      </c>
      <c r="D6910" s="1">
        <v>44543</v>
      </c>
      <c r="E6910" s="4">
        <v>1106</v>
      </c>
      <c r="F6910">
        <v>185</v>
      </c>
    </row>
    <row r="6911" spans="1:6" x14ac:dyDescent="0.25">
      <c r="A6911" t="s">
        <v>39</v>
      </c>
      <c r="B6911" t="s">
        <v>21</v>
      </c>
      <c r="C6911" t="s">
        <v>44</v>
      </c>
      <c r="D6911" s="1">
        <v>44543</v>
      </c>
      <c r="E6911" s="4">
        <v>1050</v>
      </c>
      <c r="F6911">
        <v>44</v>
      </c>
    </row>
    <row r="6912" spans="1:6" x14ac:dyDescent="0.25">
      <c r="A6912" t="s">
        <v>55</v>
      </c>
      <c r="B6912" t="s">
        <v>16</v>
      </c>
      <c r="C6912" t="s">
        <v>44</v>
      </c>
      <c r="D6912" s="1">
        <v>44543</v>
      </c>
      <c r="E6912" s="4">
        <v>2618</v>
      </c>
      <c r="F6912">
        <v>114</v>
      </c>
    </row>
    <row r="6913" spans="1:6" x14ac:dyDescent="0.25">
      <c r="A6913" t="s">
        <v>49</v>
      </c>
      <c r="B6913" t="s">
        <v>11</v>
      </c>
      <c r="C6913" t="s">
        <v>42</v>
      </c>
      <c r="D6913" s="1">
        <v>44543</v>
      </c>
      <c r="E6913" s="4">
        <v>2947</v>
      </c>
      <c r="F6913">
        <v>197</v>
      </c>
    </row>
    <row r="6914" spans="1:6" x14ac:dyDescent="0.25">
      <c r="A6914" t="s">
        <v>51</v>
      </c>
      <c r="B6914" t="s">
        <v>9</v>
      </c>
      <c r="C6914" t="s">
        <v>28</v>
      </c>
      <c r="D6914" s="1">
        <v>44543</v>
      </c>
      <c r="E6914" s="4">
        <v>10290</v>
      </c>
      <c r="F6914">
        <v>1470</v>
      </c>
    </row>
    <row r="6915" spans="1:6" x14ac:dyDescent="0.25">
      <c r="A6915" t="s">
        <v>13</v>
      </c>
      <c r="B6915" t="s">
        <v>6</v>
      </c>
      <c r="C6915" t="s">
        <v>48</v>
      </c>
      <c r="D6915" s="1">
        <v>44543</v>
      </c>
      <c r="E6915" s="4">
        <v>9548</v>
      </c>
      <c r="F6915">
        <v>368</v>
      </c>
    </row>
    <row r="6916" spans="1:6" x14ac:dyDescent="0.25">
      <c r="A6916" t="s">
        <v>23</v>
      </c>
      <c r="B6916" t="s">
        <v>6</v>
      </c>
      <c r="C6916" t="s">
        <v>48</v>
      </c>
      <c r="D6916" s="1">
        <v>44543</v>
      </c>
      <c r="E6916" s="4">
        <v>8666</v>
      </c>
      <c r="F6916">
        <v>347</v>
      </c>
    </row>
    <row r="6917" spans="1:6" x14ac:dyDescent="0.25">
      <c r="A6917" t="s">
        <v>8</v>
      </c>
      <c r="B6917" t="s">
        <v>11</v>
      </c>
      <c r="C6917" t="s">
        <v>14</v>
      </c>
      <c r="D6917" s="1">
        <v>44543</v>
      </c>
      <c r="E6917" s="4">
        <v>3598</v>
      </c>
      <c r="F6917">
        <v>514</v>
      </c>
    </row>
    <row r="6918" spans="1:6" x14ac:dyDescent="0.25">
      <c r="A6918" t="s">
        <v>37</v>
      </c>
      <c r="B6918" t="s">
        <v>9</v>
      </c>
      <c r="C6918" t="s">
        <v>19</v>
      </c>
      <c r="D6918" s="1">
        <v>44543</v>
      </c>
      <c r="E6918" s="4">
        <v>13608</v>
      </c>
      <c r="F6918">
        <v>840</v>
      </c>
    </row>
    <row r="6919" spans="1:6" x14ac:dyDescent="0.25">
      <c r="A6919" t="s">
        <v>51</v>
      </c>
      <c r="B6919" t="s">
        <v>27</v>
      </c>
      <c r="C6919" t="s">
        <v>36</v>
      </c>
      <c r="D6919" s="1">
        <v>44543</v>
      </c>
      <c r="E6919" s="4">
        <v>2408</v>
      </c>
      <c r="F6919">
        <v>301</v>
      </c>
    </row>
    <row r="6920" spans="1:6" x14ac:dyDescent="0.25">
      <c r="A6920" t="s">
        <v>37</v>
      </c>
      <c r="B6920" t="s">
        <v>6</v>
      </c>
      <c r="C6920" t="s">
        <v>48</v>
      </c>
      <c r="D6920" s="1">
        <v>44543</v>
      </c>
      <c r="E6920" s="4">
        <v>5656</v>
      </c>
      <c r="F6920">
        <v>210</v>
      </c>
    </row>
    <row r="6921" spans="1:6" x14ac:dyDescent="0.25">
      <c r="A6921" t="s">
        <v>15</v>
      </c>
      <c r="B6921" t="s">
        <v>9</v>
      </c>
      <c r="C6921" t="s">
        <v>48</v>
      </c>
      <c r="D6921" s="1">
        <v>44543</v>
      </c>
      <c r="E6921" s="4">
        <v>9730</v>
      </c>
      <c r="F6921">
        <v>361</v>
      </c>
    </row>
    <row r="6922" spans="1:6" x14ac:dyDescent="0.25">
      <c r="A6922" t="s">
        <v>15</v>
      </c>
      <c r="B6922" t="s">
        <v>6</v>
      </c>
      <c r="C6922" t="s">
        <v>45</v>
      </c>
      <c r="D6922" s="1">
        <v>44543</v>
      </c>
      <c r="E6922" s="4">
        <v>13475</v>
      </c>
      <c r="F6922">
        <v>562</v>
      </c>
    </row>
    <row r="6923" spans="1:6" x14ac:dyDescent="0.25">
      <c r="A6923" t="s">
        <v>8</v>
      </c>
      <c r="B6923" t="s">
        <v>9</v>
      </c>
      <c r="C6923" t="s">
        <v>14</v>
      </c>
      <c r="D6923" s="1">
        <v>44543</v>
      </c>
      <c r="E6923" s="4">
        <v>4109</v>
      </c>
      <c r="F6923">
        <v>685</v>
      </c>
    </row>
    <row r="6924" spans="1:6" x14ac:dyDescent="0.25">
      <c r="A6924" t="s">
        <v>5</v>
      </c>
      <c r="B6924" t="s">
        <v>6</v>
      </c>
      <c r="C6924" t="s">
        <v>47</v>
      </c>
      <c r="D6924" s="1">
        <v>44543</v>
      </c>
      <c r="E6924" s="4">
        <v>5054</v>
      </c>
      <c r="F6924">
        <v>316</v>
      </c>
    </row>
    <row r="6925" spans="1:6" x14ac:dyDescent="0.25">
      <c r="A6925" t="s">
        <v>37</v>
      </c>
      <c r="B6925" t="s">
        <v>16</v>
      </c>
      <c r="C6925" t="s">
        <v>47</v>
      </c>
      <c r="D6925" s="1">
        <v>44543</v>
      </c>
      <c r="E6925" s="4">
        <v>11228</v>
      </c>
      <c r="F6925">
        <v>700</v>
      </c>
    </row>
    <row r="6926" spans="1:6" x14ac:dyDescent="0.25">
      <c r="A6926" t="s">
        <v>10</v>
      </c>
      <c r="B6926" t="s">
        <v>9</v>
      </c>
      <c r="C6926" t="s">
        <v>19</v>
      </c>
      <c r="D6926" s="1">
        <v>44543</v>
      </c>
      <c r="E6926" s="4">
        <v>4550</v>
      </c>
      <c r="F6926">
        <v>253</v>
      </c>
    </row>
    <row r="6927" spans="1:6" x14ac:dyDescent="0.25">
      <c r="A6927" t="s">
        <v>55</v>
      </c>
      <c r="B6927" t="s">
        <v>11</v>
      </c>
      <c r="C6927" t="s">
        <v>30</v>
      </c>
      <c r="D6927" s="1">
        <v>44543</v>
      </c>
      <c r="E6927" s="4">
        <v>14700</v>
      </c>
      <c r="F6927">
        <v>840</v>
      </c>
    </row>
    <row r="6928" spans="1:6" x14ac:dyDescent="0.25">
      <c r="A6928" t="s">
        <v>55</v>
      </c>
      <c r="B6928" t="s">
        <v>21</v>
      </c>
      <c r="C6928" t="s">
        <v>22</v>
      </c>
      <c r="D6928" s="1">
        <v>44543</v>
      </c>
      <c r="E6928" s="4">
        <v>266</v>
      </c>
      <c r="F6928">
        <v>30</v>
      </c>
    </row>
    <row r="6929" spans="1:6" x14ac:dyDescent="0.25">
      <c r="A6929" t="s">
        <v>20</v>
      </c>
      <c r="B6929" t="s">
        <v>11</v>
      </c>
      <c r="C6929" t="s">
        <v>45</v>
      </c>
      <c r="D6929" s="1">
        <v>44543</v>
      </c>
      <c r="E6929" s="4">
        <v>3297</v>
      </c>
      <c r="F6929">
        <v>138</v>
      </c>
    </row>
    <row r="6930" spans="1:6" x14ac:dyDescent="0.25">
      <c r="A6930" t="s">
        <v>55</v>
      </c>
      <c r="B6930" t="s">
        <v>11</v>
      </c>
      <c r="C6930" t="s">
        <v>42</v>
      </c>
      <c r="D6930" s="1">
        <v>44543</v>
      </c>
      <c r="E6930" s="4">
        <v>14959</v>
      </c>
      <c r="F6930">
        <v>980</v>
      </c>
    </row>
    <row r="6931" spans="1:6" x14ac:dyDescent="0.25">
      <c r="A6931" t="s">
        <v>23</v>
      </c>
      <c r="B6931" t="s">
        <v>21</v>
      </c>
      <c r="C6931" t="s">
        <v>35</v>
      </c>
      <c r="D6931" s="1">
        <v>44543</v>
      </c>
      <c r="E6931" s="4">
        <v>322</v>
      </c>
      <c r="F6931">
        <v>17</v>
      </c>
    </row>
    <row r="6932" spans="1:6" x14ac:dyDescent="0.25">
      <c r="A6932" t="s">
        <v>18</v>
      </c>
      <c r="B6932" t="s">
        <v>21</v>
      </c>
      <c r="C6932" t="s">
        <v>24</v>
      </c>
      <c r="D6932" s="1">
        <v>44543</v>
      </c>
      <c r="E6932" s="4">
        <v>2135</v>
      </c>
      <c r="F6932">
        <v>113</v>
      </c>
    </row>
    <row r="6933" spans="1:6" x14ac:dyDescent="0.25">
      <c r="A6933" t="s">
        <v>15</v>
      </c>
      <c r="B6933" t="s">
        <v>11</v>
      </c>
      <c r="C6933" t="s">
        <v>31</v>
      </c>
      <c r="D6933" s="1">
        <v>44543</v>
      </c>
      <c r="E6933" s="4">
        <v>17073</v>
      </c>
      <c r="F6933">
        <v>1190</v>
      </c>
    </row>
    <row r="6934" spans="1:6" x14ac:dyDescent="0.25">
      <c r="A6934" t="s">
        <v>18</v>
      </c>
      <c r="B6934" t="s">
        <v>11</v>
      </c>
      <c r="C6934" t="s">
        <v>50</v>
      </c>
      <c r="D6934" s="1">
        <v>44543</v>
      </c>
      <c r="E6934" s="4">
        <v>3010</v>
      </c>
      <c r="F6934">
        <v>126</v>
      </c>
    </row>
    <row r="6935" spans="1:6" x14ac:dyDescent="0.25">
      <c r="A6935" t="s">
        <v>49</v>
      </c>
      <c r="B6935" t="s">
        <v>6</v>
      </c>
      <c r="C6935" t="s">
        <v>7</v>
      </c>
      <c r="D6935" s="1">
        <v>44543</v>
      </c>
      <c r="E6935" s="4">
        <v>4522</v>
      </c>
      <c r="F6935">
        <v>302</v>
      </c>
    </row>
    <row r="6936" spans="1:6" x14ac:dyDescent="0.25">
      <c r="A6936" t="s">
        <v>37</v>
      </c>
      <c r="B6936" t="s">
        <v>11</v>
      </c>
      <c r="C6936" t="s">
        <v>31</v>
      </c>
      <c r="D6936" s="1">
        <v>44544</v>
      </c>
      <c r="E6936" s="4">
        <v>5068</v>
      </c>
      <c r="F6936">
        <v>423</v>
      </c>
    </row>
    <row r="6937" spans="1:6" x14ac:dyDescent="0.25">
      <c r="A6937" t="s">
        <v>23</v>
      </c>
      <c r="B6937" t="s">
        <v>21</v>
      </c>
      <c r="C6937" t="s">
        <v>45</v>
      </c>
      <c r="D6937" s="1">
        <v>44544</v>
      </c>
      <c r="E6937" s="4">
        <v>3591</v>
      </c>
      <c r="F6937">
        <v>164</v>
      </c>
    </row>
    <row r="6938" spans="1:6" x14ac:dyDescent="0.25">
      <c r="A6938" t="s">
        <v>40</v>
      </c>
      <c r="B6938" t="s">
        <v>9</v>
      </c>
      <c r="C6938" t="s">
        <v>43</v>
      </c>
      <c r="D6938" s="1">
        <v>44544</v>
      </c>
      <c r="E6938" s="4">
        <v>2702</v>
      </c>
      <c r="F6938">
        <v>136</v>
      </c>
    </row>
    <row r="6939" spans="1:6" x14ac:dyDescent="0.25">
      <c r="A6939" t="s">
        <v>33</v>
      </c>
      <c r="B6939" t="s">
        <v>16</v>
      </c>
      <c r="C6939" t="s">
        <v>30</v>
      </c>
      <c r="D6939" s="1">
        <v>44544</v>
      </c>
      <c r="E6939" s="4">
        <v>12817</v>
      </c>
      <c r="F6939">
        <v>641</v>
      </c>
    </row>
    <row r="6940" spans="1:6" x14ac:dyDescent="0.25">
      <c r="A6940" t="s">
        <v>13</v>
      </c>
      <c r="B6940" t="s">
        <v>16</v>
      </c>
      <c r="C6940" t="s">
        <v>35</v>
      </c>
      <c r="D6940" s="1">
        <v>44544</v>
      </c>
      <c r="E6940" s="4">
        <v>3465</v>
      </c>
      <c r="F6940">
        <v>183</v>
      </c>
    </row>
    <row r="6941" spans="1:6" x14ac:dyDescent="0.25">
      <c r="A6941" t="s">
        <v>5</v>
      </c>
      <c r="B6941" t="s">
        <v>16</v>
      </c>
      <c r="C6941" t="s">
        <v>52</v>
      </c>
      <c r="D6941" s="1">
        <v>44544</v>
      </c>
      <c r="E6941" s="4">
        <v>12453</v>
      </c>
      <c r="F6941">
        <v>1120</v>
      </c>
    </row>
    <row r="6942" spans="1:6" x14ac:dyDescent="0.25">
      <c r="A6942" t="s">
        <v>49</v>
      </c>
      <c r="B6942" t="s">
        <v>9</v>
      </c>
      <c r="C6942" t="s">
        <v>12</v>
      </c>
      <c r="D6942" s="1">
        <v>44544</v>
      </c>
      <c r="E6942" s="4">
        <v>3185</v>
      </c>
      <c r="F6942">
        <v>188</v>
      </c>
    </row>
    <row r="6943" spans="1:6" x14ac:dyDescent="0.25">
      <c r="A6943" t="s">
        <v>15</v>
      </c>
      <c r="B6943" t="s">
        <v>16</v>
      </c>
      <c r="C6943" t="s">
        <v>30</v>
      </c>
      <c r="D6943" s="1">
        <v>44544</v>
      </c>
      <c r="E6943" s="4">
        <v>9660</v>
      </c>
      <c r="F6943">
        <v>483</v>
      </c>
    </row>
    <row r="6944" spans="1:6" x14ac:dyDescent="0.25">
      <c r="A6944" t="s">
        <v>5</v>
      </c>
      <c r="B6944" t="s">
        <v>11</v>
      </c>
      <c r="C6944" t="s">
        <v>35</v>
      </c>
      <c r="D6944" s="1">
        <v>44544</v>
      </c>
      <c r="E6944" s="4">
        <v>9268</v>
      </c>
      <c r="F6944">
        <v>546</v>
      </c>
    </row>
    <row r="6945" spans="1:6" x14ac:dyDescent="0.25">
      <c r="A6945" t="s">
        <v>5</v>
      </c>
      <c r="B6945" t="s">
        <v>6</v>
      </c>
      <c r="C6945" t="s">
        <v>28</v>
      </c>
      <c r="D6945" s="1">
        <v>44544</v>
      </c>
      <c r="E6945" s="4">
        <v>7924</v>
      </c>
      <c r="F6945">
        <v>980</v>
      </c>
    </row>
    <row r="6946" spans="1:6" x14ac:dyDescent="0.25">
      <c r="A6946" t="s">
        <v>54</v>
      </c>
      <c r="B6946" t="s">
        <v>9</v>
      </c>
      <c r="C6946" t="s">
        <v>42</v>
      </c>
      <c r="D6946" s="1">
        <v>44544</v>
      </c>
      <c r="E6946" s="4">
        <v>3318</v>
      </c>
      <c r="F6946">
        <v>237</v>
      </c>
    </row>
    <row r="6947" spans="1:6" x14ac:dyDescent="0.25">
      <c r="A6947" t="s">
        <v>54</v>
      </c>
      <c r="B6947" t="s">
        <v>27</v>
      </c>
      <c r="C6947" t="s">
        <v>19</v>
      </c>
      <c r="D6947" s="1">
        <v>44544</v>
      </c>
      <c r="E6947" s="4">
        <v>1162</v>
      </c>
      <c r="F6947">
        <v>69</v>
      </c>
    </row>
    <row r="6948" spans="1:6" x14ac:dyDescent="0.25">
      <c r="A6948" t="s">
        <v>41</v>
      </c>
      <c r="B6948" t="s">
        <v>21</v>
      </c>
      <c r="C6948" t="s">
        <v>48</v>
      </c>
      <c r="D6948" s="1">
        <v>44544</v>
      </c>
      <c r="E6948" s="4">
        <v>12467</v>
      </c>
      <c r="F6948">
        <v>499</v>
      </c>
    </row>
    <row r="6949" spans="1:6" x14ac:dyDescent="0.25">
      <c r="A6949" t="s">
        <v>10</v>
      </c>
      <c r="B6949" t="s">
        <v>9</v>
      </c>
      <c r="C6949" t="s">
        <v>48</v>
      </c>
      <c r="D6949" s="1">
        <v>44544</v>
      </c>
      <c r="E6949" s="4">
        <v>7231</v>
      </c>
      <c r="F6949">
        <v>268</v>
      </c>
    </row>
    <row r="6950" spans="1:6" x14ac:dyDescent="0.25">
      <c r="A6950" t="s">
        <v>20</v>
      </c>
      <c r="B6950" t="s">
        <v>21</v>
      </c>
      <c r="C6950" t="s">
        <v>38</v>
      </c>
      <c r="D6950" s="1">
        <v>44544</v>
      </c>
      <c r="E6950" s="4">
        <v>455</v>
      </c>
      <c r="F6950">
        <v>17</v>
      </c>
    </row>
    <row r="6951" spans="1:6" x14ac:dyDescent="0.25">
      <c r="A6951" t="s">
        <v>25</v>
      </c>
      <c r="B6951" t="s">
        <v>9</v>
      </c>
      <c r="C6951" t="s">
        <v>12</v>
      </c>
      <c r="D6951" s="1">
        <v>44544</v>
      </c>
      <c r="E6951" s="4">
        <v>13006</v>
      </c>
      <c r="F6951">
        <v>770</v>
      </c>
    </row>
    <row r="6952" spans="1:6" x14ac:dyDescent="0.25">
      <c r="A6952" t="s">
        <v>29</v>
      </c>
      <c r="B6952" t="s">
        <v>11</v>
      </c>
      <c r="C6952" t="s">
        <v>35</v>
      </c>
      <c r="D6952" s="1">
        <v>44544</v>
      </c>
      <c r="E6952" s="4">
        <v>7014</v>
      </c>
      <c r="F6952">
        <v>390</v>
      </c>
    </row>
    <row r="6953" spans="1:6" x14ac:dyDescent="0.25">
      <c r="A6953" t="s">
        <v>49</v>
      </c>
      <c r="B6953" t="s">
        <v>27</v>
      </c>
      <c r="C6953" t="s">
        <v>44</v>
      </c>
      <c r="D6953" s="1">
        <v>44544</v>
      </c>
      <c r="E6953" s="4">
        <v>3591</v>
      </c>
      <c r="F6953">
        <v>157</v>
      </c>
    </row>
    <row r="6954" spans="1:6" x14ac:dyDescent="0.25">
      <c r="A6954" t="s">
        <v>57</v>
      </c>
      <c r="B6954" t="s">
        <v>9</v>
      </c>
      <c r="C6954" t="s">
        <v>45</v>
      </c>
      <c r="D6954" s="1">
        <v>44544</v>
      </c>
      <c r="E6954" s="4">
        <v>4032</v>
      </c>
      <c r="F6954">
        <v>168</v>
      </c>
    </row>
    <row r="6955" spans="1:6" x14ac:dyDescent="0.25">
      <c r="A6955" t="s">
        <v>25</v>
      </c>
      <c r="B6955" t="s">
        <v>21</v>
      </c>
      <c r="C6955" t="s">
        <v>50</v>
      </c>
      <c r="D6955" s="1">
        <v>44544</v>
      </c>
      <c r="E6955" s="4">
        <v>9044</v>
      </c>
      <c r="F6955">
        <v>377</v>
      </c>
    </row>
    <row r="6956" spans="1:6" x14ac:dyDescent="0.25">
      <c r="A6956" t="s">
        <v>15</v>
      </c>
      <c r="B6956" t="s">
        <v>6</v>
      </c>
      <c r="C6956" t="s">
        <v>12</v>
      </c>
      <c r="D6956" s="1">
        <v>44544</v>
      </c>
      <c r="E6956" s="4">
        <v>4256</v>
      </c>
      <c r="F6956">
        <v>284</v>
      </c>
    </row>
    <row r="6957" spans="1:6" x14ac:dyDescent="0.25">
      <c r="A6957" t="s">
        <v>13</v>
      </c>
      <c r="B6957" t="s">
        <v>21</v>
      </c>
      <c r="C6957" t="s">
        <v>44</v>
      </c>
      <c r="D6957" s="1">
        <v>44544</v>
      </c>
      <c r="E6957" s="4">
        <v>1848</v>
      </c>
      <c r="F6957">
        <v>84</v>
      </c>
    </row>
    <row r="6958" spans="1:6" x14ac:dyDescent="0.25">
      <c r="A6958" t="s">
        <v>53</v>
      </c>
      <c r="B6958" t="s">
        <v>16</v>
      </c>
      <c r="C6958" t="s">
        <v>17</v>
      </c>
      <c r="D6958" s="1">
        <v>44544</v>
      </c>
      <c r="E6958" s="4">
        <v>1743</v>
      </c>
      <c r="F6958">
        <v>76</v>
      </c>
    </row>
    <row r="6959" spans="1:6" x14ac:dyDescent="0.25">
      <c r="A6959" t="s">
        <v>55</v>
      </c>
      <c r="B6959" t="s">
        <v>11</v>
      </c>
      <c r="C6959" t="s">
        <v>19</v>
      </c>
      <c r="D6959" s="1">
        <v>44544</v>
      </c>
      <c r="E6959" s="4">
        <v>6125</v>
      </c>
      <c r="F6959">
        <v>361</v>
      </c>
    </row>
    <row r="6960" spans="1:6" x14ac:dyDescent="0.25">
      <c r="A6960" t="s">
        <v>51</v>
      </c>
      <c r="B6960" t="s">
        <v>11</v>
      </c>
      <c r="C6960" t="s">
        <v>7</v>
      </c>
      <c r="D6960" s="1">
        <v>44544</v>
      </c>
      <c r="E6960" s="4">
        <v>7063</v>
      </c>
      <c r="F6960">
        <v>442</v>
      </c>
    </row>
    <row r="6961" spans="1:6" x14ac:dyDescent="0.25">
      <c r="A6961" t="s">
        <v>13</v>
      </c>
      <c r="B6961" t="s">
        <v>16</v>
      </c>
      <c r="C6961" t="s">
        <v>19</v>
      </c>
      <c r="D6961" s="1">
        <v>44544</v>
      </c>
      <c r="E6961" s="4">
        <v>3101</v>
      </c>
      <c r="F6961">
        <v>194</v>
      </c>
    </row>
    <row r="6962" spans="1:6" x14ac:dyDescent="0.25">
      <c r="A6962" t="s">
        <v>13</v>
      </c>
      <c r="B6962" t="s">
        <v>6</v>
      </c>
      <c r="C6962" t="s">
        <v>36</v>
      </c>
      <c r="D6962" s="1">
        <v>44544</v>
      </c>
      <c r="E6962" s="4">
        <v>2954</v>
      </c>
      <c r="F6962">
        <v>422</v>
      </c>
    </row>
    <row r="6963" spans="1:6" x14ac:dyDescent="0.25">
      <c r="A6963" t="s">
        <v>15</v>
      </c>
      <c r="B6963" t="s">
        <v>9</v>
      </c>
      <c r="C6963" t="s">
        <v>22</v>
      </c>
      <c r="D6963" s="1">
        <v>44544</v>
      </c>
      <c r="E6963" s="4">
        <v>4060</v>
      </c>
      <c r="F6963">
        <v>508</v>
      </c>
    </row>
    <row r="6964" spans="1:6" x14ac:dyDescent="0.25">
      <c r="A6964" t="s">
        <v>32</v>
      </c>
      <c r="B6964" t="s">
        <v>9</v>
      </c>
      <c r="C6964" t="s">
        <v>44</v>
      </c>
      <c r="D6964" s="1">
        <v>44544</v>
      </c>
      <c r="E6964" s="4">
        <v>6384</v>
      </c>
      <c r="F6964">
        <v>266</v>
      </c>
    </row>
    <row r="6965" spans="1:6" x14ac:dyDescent="0.25">
      <c r="A6965" t="s">
        <v>8</v>
      </c>
      <c r="B6965" t="s">
        <v>27</v>
      </c>
      <c r="C6965" t="s">
        <v>47</v>
      </c>
      <c r="D6965" s="1">
        <v>44544</v>
      </c>
      <c r="E6965" s="4">
        <v>7350</v>
      </c>
      <c r="F6965">
        <v>490</v>
      </c>
    </row>
    <row r="6966" spans="1:6" x14ac:dyDescent="0.25">
      <c r="A6966" t="s">
        <v>29</v>
      </c>
      <c r="B6966" t="s">
        <v>9</v>
      </c>
      <c r="C6966" t="s">
        <v>50</v>
      </c>
      <c r="D6966" s="1">
        <v>44544</v>
      </c>
      <c r="E6966" s="4">
        <v>6902</v>
      </c>
      <c r="F6966">
        <v>288</v>
      </c>
    </row>
    <row r="6967" spans="1:6" x14ac:dyDescent="0.25">
      <c r="A6967" t="s">
        <v>33</v>
      </c>
      <c r="B6967" t="s">
        <v>27</v>
      </c>
      <c r="C6967" t="s">
        <v>12</v>
      </c>
      <c r="D6967" s="1">
        <v>44544</v>
      </c>
      <c r="E6967" s="4">
        <v>105</v>
      </c>
      <c r="F6967">
        <v>7</v>
      </c>
    </row>
    <row r="6968" spans="1:6" x14ac:dyDescent="0.25">
      <c r="A6968" t="s">
        <v>20</v>
      </c>
      <c r="B6968" t="s">
        <v>16</v>
      </c>
      <c r="C6968" t="s">
        <v>35</v>
      </c>
      <c r="D6968" s="1">
        <v>44544</v>
      </c>
      <c r="E6968" s="4">
        <v>3094</v>
      </c>
      <c r="F6968">
        <v>182</v>
      </c>
    </row>
    <row r="6969" spans="1:6" x14ac:dyDescent="0.25">
      <c r="A6969" t="s">
        <v>25</v>
      </c>
      <c r="B6969" t="s">
        <v>9</v>
      </c>
      <c r="C6969" t="s">
        <v>52</v>
      </c>
      <c r="D6969" s="1">
        <v>44544</v>
      </c>
      <c r="E6969" s="4">
        <v>11354</v>
      </c>
      <c r="F6969">
        <v>1120</v>
      </c>
    </row>
    <row r="6970" spans="1:6" x14ac:dyDescent="0.25">
      <c r="A6970" t="s">
        <v>15</v>
      </c>
      <c r="B6970" t="s">
        <v>11</v>
      </c>
      <c r="C6970" t="s">
        <v>14</v>
      </c>
      <c r="D6970" s="1">
        <v>44544</v>
      </c>
      <c r="E6970" s="4">
        <v>2093</v>
      </c>
      <c r="F6970">
        <v>262</v>
      </c>
    </row>
    <row r="6971" spans="1:6" x14ac:dyDescent="0.25">
      <c r="A6971" t="s">
        <v>32</v>
      </c>
      <c r="B6971" t="s">
        <v>21</v>
      </c>
      <c r="C6971" t="s">
        <v>30</v>
      </c>
      <c r="D6971" s="1">
        <v>44544</v>
      </c>
      <c r="E6971" s="4">
        <v>4319</v>
      </c>
      <c r="F6971">
        <v>240</v>
      </c>
    </row>
    <row r="6972" spans="1:6" x14ac:dyDescent="0.25">
      <c r="A6972" t="s">
        <v>33</v>
      </c>
      <c r="B6972" t="s">
        <v>6</v>
      </c>
      <c r="C6972" t="s">
        <v>45</v>
      </c>
      <c r="D6972" s="1">
        <v>44544</v>
      </c>
      <c r="E6972" s="4">
        <v>7714</v>
      </c>
      <c r="F6972">
        <v>336</v>
      </c>
    </row>
    <row r="6973" spans="1:6" x14ac:dyDescent="0.25">
      <c r="A6973" t="s">
        <v>34</v>
      </c>
      <c r="B6973" t="s">
        <v>27</v>
      </c>
      <c r="C6973" t="s">
        <v>26</v>
      </c>
      <c r="D6973" s="1">
        <v>44544</v>
      </c>
      <c r="E6973" s="4">
        <v>3430</v>
      </c>
      <c r="F6973">
        <v>286</v>
      </c>
    </row>
    <row r="6974" spans="1:6" x14ac:dyDescent="0.25">
      <c r="A6974" t="s">
        <v>5</v>
      </c>
      <c r="B6974" t="s">
        <v>21</v>
      </c>
      <c r="C6974" t="s">
        <v>52</v>
      </c>
      <c r="D6974" s="1">
        <v>44544</v>
      </c>
      <c r="E6974" s="4">
        <v>10514</v>
      </c>
      <c r="F6974">
        <v>910</v>
      </c>
    </row>
    <row r="6975" spans="1:6" x14ac:dyDescent="0.25">
      <c r="A6975" t="s">
        <v>5</v>
      </c>
      <c r="B6975" t="s">
        <v>9</v>
      </c>
      <c r="C6975" t="s">
        <v>24</v>
      </c>
      <c r="D6975" s="1">
        <v>44544</v>
      </c>
      <c r="E6975" s="4">
        <v>2436</v>
      </c>
      <c r="F6975">
        <v>122</v>
      </c>
    </row>
    <row r="6976" spans="1:6" x14ac:dyDescent="0.25">
      <c r="A6976" t="s">
        <v>18</v>
      </c>
      <c r="B6976" t="s">
        <v>16</v>
      </c>
      <c r="C6976" t="s">
        <v>30</v>
      </c>
      <c r="D6976" s="1">
        <v>44544</v>
      </c>
      <c r="E6976" s="4">
        <v>18368</v>
      </c>
      <c r="F6976">
        <v>1050</v>
      </c>
    </row>
    <row r="6977" spans="1:6" x14ac:dyDescent="0.25">
      <c r="A6977" t="s">
        <v>23</v>
      </c>
      <c r="B6977" t="s">
        <v>16</v>
      </c>
      <c r="C6977" t="s">
        <v>17</v>
      </c>
      <c r="D6977" s="1">
        <v>44544</v>
      </c>
      <c r="E6977" s="4">
        <v>9135</v>
      </c>
      <c r="F6977">
        <v>416</v>
      </c>
    </row>
    <row r="6978" spans="1:6" x14ac:dyDescent="0.25">
      <c r="A6978" t="s">
        <v>33</v>
      </c>
      <c r="B6978" t="s">
        <v>6</v>
      </c>
      <c r="C6978" t="s">
        <v>42</v>
      </c>
      <c r="D6978" s="1">
        <v>44544</v>
      </c>
      <c r="E6978" s="4">
        <v>3990</v>
      </c>
      <c r="F6978">
        <v>285</v>
      </c>
    </row>
    <row r="6979" spans="1:6" x14ac:dyDescent="0.25">
      <c r="A6979" t="s">
        <v>49</v>
      </c>
      <c r="B6979" t="s">
        <v>6</v>
      </c>
      <c r="C6979" t="s">
        <v>44</v>
      </c>
      <c r="D6979" s="1">
        <v>44544</v>
      </c>
      <c r="E6979" s="4">
        <v>10136</v>
      </c>
      <c r="F6979">
        <v>441</v>
      </c>
    </row>
    <row r="6980" spans="1:6" x14ac:dyDescent="0.25">
      <c r="A6980" t="s">
        <v>51</v>
      </c>
      <c r="B6980" t="s">
        <v>6</v>
      </c>
      <c r="C6980" t="s">
        <v>43</v>
      </c>
      <c r="D6980" s="1">
        <v>44545</v>
      </c>
      <c r="E6980" s="4">
        <v>2982</v>
      </c>
      <c r="F6980">
        <v>142</v>
      </c>
    </row>
    <row r="6981" spans="1:6" x14ac:dyDescent="0.25">
      <c r="A6981" t="s">
        <v>54</v>
      </c>
      <c r="B6981" t="s">
        <v>21</v>
      </c>
      <c r="C6981" t="s">
        <v>22</v>
      </c>
      <c r="D6981" s="1">
        <v>44545</v>
      </c>
      <c r="E6981" s="4">
        <v>7203</v>
      </c>
      <c r="F6981">
        <v>770</v>
      </c>
    </row>
    <row r="6982" spans="1:6" x14ac:dyDescent="0.25">
      <c r="A6982" t="s">
        <v>10</v>
      </c>
      <c r="B6982" t="s">
        <v>6</v>
      </c>
      <c r="C6982" t="s">
        <v>19</v>
      </c>
      <c r="D6982" s="1">
        <v>44545</v>
      </c>
      <c r="E6982" s="4">
        <v>15484</v>
      </c>
      <c r="F6982">
        <v>980</v>
      </c>
    </row>
    <row r="6983" spans="1:6" x14ac:dyDescent="0.25">
      <c r="A6983" t="s">
        <v>56</v>
      </c>
      <c r="B6983" t="s">
        <v>16</v>
      </c>
      <c r="C6983" t="s">
        <v>35</v>
      </c>
      <c r="D6983" s="1">
        <v>44545</v>
      </c>
      <c r="E6983" s="4">
        <v>9226</v>
      </c>
      <c r="F6983">
        <v>513</v>
      </c>
    </row>
    <row r="6984" spans="1:6" x14ac:dyDescent="0.25">
      <c r="A6984" t="s">
        <v>53</v>
      </c>
      <c r="B6984" t="s">
        <v>16</v>
      </c>
      <c r="C6984" t="s">
        <v>24</v>
      </c>
      <c r="D6984" s="1">
        <v>44545</v>
      </c>
      <c r="E6984" s="4">
        <v>13727</v>
      </c>
      <c r="F6984">
        <v>700</v>
      </c>
    </row>
    <row r="6985" spans="1:6" x14ac:dyDescent="0.25">
      <c r="A6985" t="s">
        <v>37</v>
      </c>
      <c r="B6985" t="s">
        <v>27</v>
      </c>
      <c r="C6985" t="s">
        <v>19</v>
      </c>
      <c r="D6985" s="1">
        <v>44545</v>
      </c>
      <c r="E6985" s="4">
        <v>2891</v>
      </c>
      <c r="F6985">
        <v>181</v>
      </c>
    </row>
    <row r="6986" spans="1:6" x14ac:dyDescent="0.25">
      <c r="A6986" t="s">
        <v>49</v>
      </c>
      <c r="B6986" t="s">
        <v>21</v>
      </c>
      <c r="C6986" t="s">
        <v>43</v>
      </c>
      <c r="D6986" s="1">
        <v>44545</v>
      </c>
      <c r="E6986" s="4">
        <v>5957</v>
      </c>
      <c r="F6986">
        <v>298</v>
      </c>
    </row>
    <row r="6987" spans="1:6" x14ac:dyDescent="0.25">
      <c r="A6987" t="s">
        <v>23</v>
      </c>
      <c r="B6987" t="s">
        <v>6</v>
      </c>
      <c r="C6987" t="s">
        <v>36</v>
      </c>
      <c r="D6987" s="1">
        <v>44545</v>
      </c>
      <c r="E6987" s="4">
        <v>6818</v>
      </c>
      <c r="F6987">
        <v>770</v>
      </c>
    </row>
    <row r="6988" spans="1:6" x14ac:dyDescent="0.25">
      <c r="A6988" t="s">
        <v>18</v>
      </c>
      <c r="B6988" t="s">
        <v>9</v>
      </c>
      <c r="C6988" t="s">
        <v>48</v>
      </c>
      <c r="D6988" s="1">
        <v>44545</v>
      </c>
      <c r="E6988" s="4">
        <v>8701</v>
      </c>
      <c r="F6988">
        <v>349</v>
      </c>
    </row>
    <row r="6989" spans="1:6" x14ac:dyDescent="0.25">
      <c r="A6989" t="s">
        <v>13</v>
      </c>
      <c r="B6989" t="s">
        <v>21</v>
      </c>
      <c r="C6989" t="s">
        <v>14</v>
      </c>
      <c r="D6989" s="1">
        <v>44545</v>
      </c>
      <c r="E6989" s="4">
        <v>1575</v>
      </c>
      <c r="F6989">
        <v>225</v>
      </c>
    </row>
    <row r="6990" spans="1:6" x14ac:dyDescent="0.25">
      <c r="A6990" t="s">
        <v>54</v>
      </c>
      <c r="B6990" t="s">
        <v>11</v>
      </c>
      <c r="C6990" t="s">
        <v>38</v>
      </c>
      <c r="D6990" s="1">
        <v>44545</v>
      </c>
      <c r="E6990" s="4">
        <v>14392</v>
      </c>
      <c r="F6990">
        <v>576</v>
      </c>
    </row>
    <row r="6991" spans="1:6" x14ac:dyDescent="0.25">
      <c r="A6991" t="s">
        <v>55</v>
      </c>
      <c r="B6991" t="s">
        <v>6</v>
      </c>
      <c r="C6991" t="s">
        <v>36</v>
      </c>
      <c r="D6991" s="1">
        <v>44545</v>
      </c>
      <c r="E6991" s="4">
        <v>2982</v>
      </c>
      <c r="F6991">
        <v>426</v>
      </c>
    </row>
    <row r="6992" spans="1:6" x14ac:dyDescent="0.25">
      <c r="A6992" t="s">
        <v>56</v>
      </c>
      <c r="B6992" t="s">
        <v>21</v>
      </c>
      <c r="C6992" t="s">
        <v>26</v>
      </c>
      <c r="D6992" s="1">
        <v>44545</v>
      </c>
      <c r="E6992" s="4">
        <v>6706</v>
      </c>
      <c r="F6992">
        <v>610</v>
      </c>
    </row>
    <row r="6993" spans="1:6" x14ac:dyDescent="0.25">
      <c r="A6993" t="s">
        <v>57</v>
      </c>
      <c r="B6993" t="s">
        <v>16</v>
      </c>
      <c r="C6993" t="s">
        <v>38</v>
      </c>
      <c r="D6993" s="1">
        <v>44545</v>
      </c>
      <c r="E6993" s="4">
        <v>2842</v>
      </c>
      <c r="F6993">
        <v>114</v>
      </c>
    </row>
    <row r="6994" spans="1:6" x14ac:dyDescent="0.25">
      <c r="A6994" t="s">
        <v>15</v>
      </c>
      <c r="B6994" t="s">
        <v>16</v>
      </c>
      <c r="C6994" t="s">
        <v>44</v>
      </c>
      <c r="D6994" s="1">
        <v>44545</v>
      </c>
      <c r="E6994" s="4">
        <v>1512</v>
      </c>
      <c r="F6994">
        <v>69</v>
      </c>
    </row>
    <row r="6995" spans="1:6" x14ac:dyDescent="0.25">
      <c r="A6995" t="s">
        <v>53</v>
      </c>
      <c r="B6995" t="s">
        <v>16</v>
      </c>
      <c r="C6995" t="s">
        <v>43</v>
      </c>
      <c r="D6995" s="1">
        <v>44545</v>
      </c>
      <c r="E6995" s="4">
        <v>2086</v>
      </c>
      <c r="F6995">
        <v>105</v>
      </c>
    </row>
    <row r="6996" spans="1:6" x14ac:dyDescent="0.25">
      <c r="A6996" t="s">
        <v>13</v>
      </c>
      <c r="B6996" t="s">
        <v>6</v>
      </c>
      <c r="C6996" t="s">
        <v>43</v>
      </c>
      <c r="D6996" s="1">
        <v>44545</v>
      </c>
      <c r="E6996" s="4">
        <v>4613</v>
      </c>
      <c r="F6996">
        <v>220</v>
      </c>
    </row>
    <row r="6997" spans="1:6" x14ac:dyDescent="0.25">
      <c r="A6997" t="s">
        <v>40</v>
      </c>
      <c r="B6997" t="s">
        <v>21</v>
      </c>
      <c r="C6997" t="s">
        <v>30</v>
      </c>
      <c r="D6997" s="1">
        <v>44545</v>
      </c>
      <c r="E6997" s="4">
        <v>770</v>
      </c>
      <c r="F6997">
        <v>39</v>
      </c>
    </row>
    <row r="6998" spans="1:6" x14ac:dyDescent="0.25">
      <c r="A6998" t="s">
        <v>56</v>
      </c>
      <c r="B6998" t="s">
        <v>21</v>
      </c>
      <c r="C6998" t="s">
        <v>38</v>
      </c>
      <c r="D6998" s="1">
        <v>44545</v>
      </c>
      <c r="E6998" s="4">
        <v>15113</v>
      </c>
      <c r="F6998">
        <v>582</v>
      </c>
    </row>
    <row r="6999" spans="1:6" x14ac:dyDescent="0.25">
      <c r="A6999" t="s">
        <v>18</v>
      </c>
      <c r="B6999" t="s">
        <v>11</v>
      </c>
      <c r="C6999" t="s">
        <v>24</v>
      </c>
      <c r="D6999" s="1">
        <v>44545</v>
      </c>
      <c r="E6999" s="4">
        <v>2534</v>
      </c>
      <c r="F6999">
        <v>127</v>
      </c>
    </row>
    <row r="7000" spans="1:6" x14ac:dyDescent="0.25">
      <c r="A7000" t="s">
        <v>29</v>
      </c>
      <c r="B7000" t="s">
        <v>11</v>
      </c>
      <c r="C7000" t="s">
        <v>12</v>
      </c>
      <c r="D7000" s="1">
        <v>44545</v>
      </c>
      <c r="E7000" s="4">
        <v>1764</v>
      </c>
      <c r="F7000">
        <v>104</v>
      </c>
    </row>
    <row r="7001" spans="1:6" x14ac:dyDescent="0.25">
      <c r="A7001" t="s">
        <v>37</v>
      </c>
      <c r="B7001" t="s">
        <v>21</v>
      </c>
      <c r="C7001" t="s">
        <v>7</v>
      </c>
      <c r="D7001" s="1">
        <v>44546</v>
      </c>
      <c r="E7001" s="4">
        <v>4529</v>
      </c>
      <c r="F7001">
        <v>324</v>
      </c>
    </row>
    <row r="7002" spans="1:6" x14ac:dyDescent="0.25">
      <c r="A7002" t="s">
        <v>10</v>
      </c>
      <c r="B7002" t="s">
        <v>11</v>
      </c>
      <c r="C7002" t="s">
        <v>47</v>
      </c>
      <c r="D7002" s="1">
        <v>44546</v>
      </c>
      <c r="E7002" s="4">
        <v>5243</v>
      </c>
      <c r="F7002">
        <v>309</v>
      </c>
    </row>
    <row r="7003" spans="1:6" x14ac:dyDescent="0.25">
      <c r="A7003" t="s">
        <v>41</v>
      </c>
      <c r="B7003" t="s">
        <v>16</v>
      </c>
      <c r="C7003" t="s">
        <v>30</v>
      </c>
      <c r="D7003" s="1">
        <v>44546</v>
      </c>
      <c r="E7003" s="4">
        <v>4732</v>
      </c>
      <c r="F7003">
        <v>237</v>
      </c>
    </row>
    <row r="7004" spans="1:6" x14ac:dyDescent="0.25">
      <c r="A7004" t="s">
        <v>54</v>
      </c>
      <c r="B7004" t="s">
        <v>21</v>
      </c>
      <c r="C7004" t="s">
        <v>45</v>
      </c>
      <c r="D7004" s="1">
        <v>44546</v>
      </c>
      <c r="E7004" s="4">
        <v>5670</v>
      </c>
      <c r="F7004">
        <v>237</v>
      </c>
    </row>
    <row r="7005" spans="1:6" x14ac:dyDescent="0.25">
      <c r="A7005" t="s">
        <v>51</v>
      </c>
      <c r="B7005" t="s">
        <v>16</v>
      </c>
      <c r="C7005" t="s">
        <v>12</v>
      </c>
      <c r="D7005" s="1">
        <v>44546</v>
      </c>
      <c r="E7005" s="4">
        <v>2044</v>
      </c>
      <c r="F7005">
        <v>128</v>
      </c>
    </row>
    <row r="7006" spans="1:6" x14ac:dyDescent="0.25">
      <c r="A7006" t="s">
        <v>49</v>
      </c>
      <c r="B7006" t="s">
        <v>27</v>
      </c>
      <c r="C7006" t="s">
        <v>17</v>
      </c>
      <c r="D7006" s="1">
        <v>44546</v>
      </c>
      <c r="E7006" s="4">
        <v>5096</v>
      </c>
      <c r="F7006">
        <v>222</v>
      </c>
    </row>
    <row r="7007" spans="1:6" x14ac:dyDescent="0.25">
      <c r="A7007" t="s">
        <v>32</v>
      </c>
      <c r="B7007" t="s">
        <v>21</v>
      </c>
      <c r="C7007" t="s">
        <v>45</v>
      </c>
      <c r="D7007" s="1">
        <v>44546</v>
      </c>
      <c r="E7007" s="4">
        <v>9429</v>
      </c>
      <c r="F7007">
        <v>393</v>
      </c>
    </row>
    <row r="7008" spans="1:6" x14ac:dyDescent="0.25">
      <c r="A7008" t="s">
        <v>46</v>
      </c>
      <c r="B7008" t="s">
        <v>27</v>
      </c>
      <c r="C7008" t="s">
        <v>31</v>
      </c>
      <c r="D7008" s="1">
        <v>44546</v>
      </c>
      <c r="E7008" s="4">
        <v>1344</v>
      </c>
      <c r="F7008">
        <v>96</v>
      </c>
    </row>
    <row r="7009" spans="1:6" x14ac:dyDescent="0.25">
      <c r="A7009" t="s">
        <v>55</v>
      </c>
      <c r="B7009" t="s">
        <v>21</v>
      </c>
      <c r="C7009" t="s">
        <v>38</v>
      </c>
      <c r="D7009" s="1">
        <v>44546</v>
      </c>
      <c r="E7009" s="4">
        <v>3717</v>
      </c>
      <c r="F7009">
        <v>149</v>
      </c>
    </row>
    <row r="7010" spans="1:6" x14ac:dyDescent="0.25">
      <c r="A7010" t="s">
        <v>13</v>
      </c>
      <c r="B7010" t="s">
        <v>16</v>
      </c>
      <c r="C7010" t="s">
        <v>48</v>
      </c>
      <c r="D7010" s="1">
        <v>44546</v>
      </c>
      <c r="E7010" s="4">
        <v>7749</v>
      </c>
      <c r="F7010">
        <v>299</v>
      </c>
    </row>
    <row r="7011" spans="1:6" x14ac:dyDescent="0.25">
      <c r="A7011" t="s">
        <v>10</v>
      </c>
      <c r="B7011" t="s">
        <v>21</v>
      </c>
      <c r="C7011" t="s">
        <v>43</v>
      </c>
      <c r="D7011" s="1">
        <v>44546</v>
      </c>
      <c r="E7011" s="4">
        <v>2408</v>
      </c>
      <c r="F7011">
        <v>121</v>
      </c>
    </row>
    <row r="7012" spans="1:6" x14ac:dyDescent="0.25">
      <c r="A7012" t="s">
        <v>18</v>
      </c>
      <c r="B7012" t="s">
        <v>6</v>
      </c>
      <c r="C7012" t="s">
        <v>17</v>
      </c>
      <c r="D7012" s="1">
        <v>44546</v>
      </c>
      <c r="E7012" s="4">
        <v>8169</v>
      </c>
      <c r="F7012">
        <v>389</v>
      </c>
    </row>
    <row r="7013" spans="1:6" x14ac:dyDescent="0.25">
      <c r="A7013" t="s">
        <v>37</v>
      </c>
      <c r="B7013" t="s">
        <v>6</v>
      </c>
      <c r="C7013" t="s">
        <v>52</v>
      </c>
      <c r="D7013" s="1">
        <v>44546</v>
      </c>
      <c r="E7013" s="4">
        <v>8834</v>
      </c>
      <c r="F7013">
        <v>770</v>
      </c>
    </row>
    <row r="7014" spans="1:6" x14ac:dyDescent="0.25">
      <c r="A7014" t="s">
        <v>15</v>
      </c>
      <c r="B7014" t="s">
        <v>21</v>
      </c>
      <c r="C7014" t="s">
        <v>43</v>
      </c>
      <c r="D7014" s="1">
        <v>44546</v>
      </c>
      <c r="E7014" s="4">
        <v>483</v>
      </c>
      <c r="F7014">
        <v>23</v>
      </c>
    </row>
    <row r="7015" spans="1:6" x14ac:dyDescent="0.25">
      <c r="A7015" t="s">
        <v>8</v>
      </c>
      <c r="B7015" t="s">
        <v>21</v>
      </c>
      <c r="C7015" t="s">
        <v>28</v>
      </c>
      <c r="D7015" s="1">
        <v>44546</v>
      </c>
      <c r="E7015" s="4">
        <v>10990</v>
      </c>
      <c r="F7015">
        <v>1540</v>
      </c>
    </row>
    <row r="7016" spans="1:6" x14ac:dyDescent="0.25">
      <c r="A7016" t="s">
        <v>54</v>
      </c>
      <c r="B7016" t="s">
        <v>27</v>
      </c>
      <c r="C7016" t="s">
        <v>14</v>
      </c>
      <c r="D7016" s="1">
        <v>44546</v>
      </c>
      <c r="E7016" s="4">
        <v>4368</v>
      </c>
      <c r="F7016">
        <v>624</v>
      </c>
    </row>
    <row r="7017" spans="1:6" x14ac:dyDescent="0.25">
      <c r="A7017" t="s">
        <v>37</v>
      </c>
      <c r="B7017" t="s">
        <v>6</v>
      </c>
      <c r="C7017" t="s">
        <v>44</v>
      </c>
      <c r="D7017" s="1">
        <v>44546</v>
      </c>
      <c r="E7017" s="4">
        <v>3108</v>
      </c>
      <c r="F7017">
        <v>136</v>
      </c>
    </row>
    <row r="7018" spans="1:6" x14ac:dyDescent="0.25">
      <c r="A7018" t="s">
        <v>29</v>
      </c>
      <c r="B7018" t="s">
        <v>6</v>
      </c>
      <c r="C7018" t="s">
        <v>50</v>
      </c>
      <c r="D7018" s="1">
        <v>44546</v>
      </c>
      <c r="E7018" s="4">
        <v>8589</v>
      </c>
      <c r="F7018">
        <v>358</v>
      </c>
    </row>
    <row r="7019" spans="1:6" x14ac:dyDescent="0.25">
      <c r="A7019" t="s">
        <v>20</v>
      </c>
      <c r="B7019" t="s">
        <v>6</v>
      </c>
      <c r="C7019" t="s">
        <v>43</v>
      </c>
      <c r="D7019" s="1">
        <v>44546</v>
      </c>
      <c r="E7019" s="4">
        <v>2121</v>
      </c>
      <c r="F7019">
        <v>101</v>
      </c>
    </row>
    <row r="7020" spans="1:6" x14ac:dyDescent="0.25">
      <c r="A7020" t="s">
        <v>55</v>
      </c>
      <c r="B7020" t="s">
        <v>21</v>
      </c>
      <c r="C7020" t="s">
        <v>45</v>
      </c>
      <c r="D7020" s="1">
        <v>44546</v>
      </c>
      <c r="E7020" s="4">
        <v>2562</v>
      </c>
      <c r="F7020">
        <v>107</v>
      </c>
    </row>
    <row r="7021" spans="1:6" x14ac:dyDescent="0.25">
      <c r="A7021" t="s">
        <v>34</v>
      </c>
      <c r="B7021" t="s">
        <v>6</v>
      </c>
      <c r="C7021" t="s">
        <v>19</v>
      </c>
      <c r="D7021" s="1">
        <v>44546</v>
      </c>
      <c r="E7021" s="4">
        <v>10535</v>
      </c>
      <c r="F7021">
        <v>586</v>
      </c>
    </row>
    <row r="7022" spans="1:6" x14ac:dyDescent="0.25">
      <c r="A7022" t="s">
        <v>39</v>
      </c>
      <c r="B7022" t="s">
        <v>9</v>
      </c>
      <c r="C7022" t="s">
        <v>38</v>
      </c>
      <c r="D7022" s="1">
        <v>44546</v>
      </c>
      <c r="E7022" s="4">
        <v>2016</v>
      </c>
      <c r="F7022">
        <v>75</v>
      </c>
    </row>
    <row r="7023" spans="1:6" x14ac:dyDescent="0.25">
      <c r="A7023" t="s">
        <v>46</v>
      </c>
      <c r="B7023" t="s">
        <v>6</v>
      </c>
      <c r="C7023" t="s">
        <v>31</v>
      </c>
      <c r="D7023" s="1">
        <v>44546</v>
      </c>
      <c r="E7023" s="4">
        <v>2982</v>
      </c>
      <c r="F7023">
        <v>230</v>
      </c>
    </row>
    <row r="7024" spans="1:6" x14ac:dyDescent="0.25">
      <c r="A7024" t="s">
        <v>46</v>
      </c>
      <c r="B7024" t="s">
        <v>9</v>
      </c>
      <c r="C7024" t="s">
        <v>48</v>
      </c>
      <c r="D7024" s="1">
        <v>44546</v>
      </c>
      <c r="E7024" s="4">
        <v>5936</v>
      </c>
      <c r="F7024">
        <v>220</v>
      </c>
    </row>
    <row r="7025" spans="1:6" x14ac:dyDescent="0.25">
      <c r="A7025" t="s">
        <v>51</v>
      </c>
      <c r="B7025" t="s">
        <v>27</v>
      </c>
      <c r="C7025" t="s">
        <v>50</v>
      </c>
      <c r="D7025" s="1">
        <v>44546</v>
      </c>
      <c r="E7025" s="4">
        <v>6643</v>
      </c>
      <c r="F7025">
        <v>289</v>
      </c>
    </row>
    <row r="7026" spans="1:6" x14ac:dyDescent="0.25">
      <c r="A7026" t="s">
        <v>46</v>
      </c>
      <c r="B7026" t="s">
        <v>16</v>
      </c>
      <c r="C7026" t="s">
        <v>42</v>
      </c>
      <c r="D7026" s="1">
        <v>44546</v>
      </c>
      <c r="E7026" s="4">
        <v>6181</v>
      </c>
      <c r="F7026">
        <v>413</v>
      </c>
    </row>
    <row r="7027" spans="1:6" x14ac:dyDescent="0.25">
      <c r="A7027" t="s">
        <v>33</v>
      </c>
      <c r="B7027" t="s">
        <v>11</v>
      </c>
      <c r="C7027" t="s">
        <v>42</v>
      </c>
      <c r="D7027" s="1">
        <v>44546</v>
      </c>
      <c r="E7027" s="4">
        <v>6958</v>
      </c>
      <c r="F7027">
        <v>497</v>
      </c>
    </row>
    <row r="7028" spans="1:6" x14ac:dyDescent="0.25">
      <c r="A7028" t="s">
        <v>10</v>
      </c>
      <c r="B7028" t="s">
        <v>16</v>
      </c>
      <c r="C7028" t="s">
        <v>48</v>
      </c>
      <c r="D7028" s="1">
        <v>44546</v>
      </c>
      <c r="E7028" s="4">
        <v>3346</v>
      </c>
      <c r="F7028">
        <v>134</v>
      </c>
    </row>
    <row r="7029" spans="1:6" x14ac:dyDescent="0.25">
      <c r="A7029" t="s">
        <v>54</v>
      </c>
      <c r="B7029" t="s">
        <v>27</v>
      </c>
      <c r="C7029" t="s">
        <v>7</v>
      </c>
      <c r="D7029" s="1">
        <v>44546</v>
      </c>
      <c r="E7029" s="4">
        <v>7434</v>
      </c>
      <c r="F7029">
        <v>496</v>
      </c>
    </row>
    <row r="7030" spans="1:6" x14ac:dyDescent="0.25">
      <c r="A7030" t="s">
        <v>53</v>
      </c>
      <c r="B7030" t="s">
        <v>21</v>
      </c>
      <c r="C7030" t="s">
        <v>52</v>
      </c>
      <c r="D7030" s="1">
        <v>44546</v>
      </c>
      <c r="E7030" s="4">
        <v>210</v>
      </c>
      <c r="F7030">
        <v>20</v>
      </c>
    </row>
    <row r="7031" spans="1:6" x14ac:dyDescent="0.25">
      <c r="A7031" t="s">
        <v>18</v>
      </c>
      <c r="B7031" t="s">
        <v>9</v>
      </c>
      <c r="C7031" t="s">
        <v>52</v>
      </c>
      <c r="D7031" s="1">
        <v>44546</v>
      </c>
      <c r="E7031" s="4">
        <v>7637</v>
      </c>
      <c r="F7031">
        <v>695</v>
      </c>
    </row>
    <row r="7032" spans="1:6" x14ac:dyDescent="0.25">
      <c r="A7032" t="s">
        <v>20</v>
      </c>
      <c r="B7032" t="s">
        <v>11</v>
      </c>
      <c r="C7032" t="s">
        <v>36</v>
      </c>
      <c r="D7032" s="1">
        <v>44546</v>
      </c>
      <c r="E7032" s="4">
        <v>18004</v>
      </c>
      <c r="F7032">
        <v>2030</v>
      </c>
    </row>
    <row r="7033" spans="1:6" x14ac:dyDescent="0.25">
      <c r="A7033" t="s">
        <v>39</v>
      </c>
      <c r="B7033" t="s">
        <v>21</v>
      </c>
      <c r="C7033" t="s">
        <v>36</v>
      </c>
      <c r="D7033" s="1">
        <v>44547</v>
      </c>
      <c r="E7033" s="4">
        <v>7189</v>
      </c>
      <c r="F7033">
        <v>1050</v>
      </c>
    </row>
    <row r="7034" spans="1:6" x14ac:dyDescent="0.25">
      <c r="A7034" t="s">
        <v>34</v>
      </c>
      <c r="B7034" t="s">
        <v>9</v>
      </c>
      <c r="C7034" t="s">
        <v>47</v>
      </c>
      <c r="D7034" s="1">
        <v>44547</v>
      </c>
      <c r="E7034" s="4">
        <v>10864</v>
      </c>
      <c r="F7034">
        <v>700</v>
      </c>
    </row>
    <row r="7035" spans="1:6" x14ac:dyDescent="0.25">
      <c r="A7035" t="s">
        <v>51</v>
      </c>
      <c r="B7035" t="s">
        <v>11</v>
      </c>
      <c r="C7035" t="s">
        <v>47</v>
      </c>
      <c r="D7035" s="1">
        <v>44547</v>
      </c>
      <c r="E7035" s="4">
        <v>19880</v>
      </c>
      <c r="F7035">
        <v>1190</v>
      </c>
    </row>
    <row r="7036" spans="1:6" x14ac:dyDescent="0.25">
      <c r="A7036" t="s">
        <v>10</v>
      </c>
      <c r="B7036" t="s">
        <v>9</v>
      </c>
      <c r="C7036" t="s">
        <v>44</v>
      </c>
      <c r="D7036" s="1">
        <v>44547</v>
      </c>
      <c r="E7036" s="4">
        <v>5817</v>
      </c>
      <c r="F7036">
        <v>243</v>
      </c>
    </row>
    <row r="7037" spans="1:6" x14ac:dyDescent="0.25">
      <c r="A7037" t="s">
        <v>41</v>
      </c>
      <c r="B7037" t="s">
        <v>11</v>
      </c>
      <c r="C7037" t="s">
        <v>44</v>
      </c>
      <c r="D7037" s="1">
        <v>44547</v>
      </c>
      <c r="E7037" s="4">
        <v>2912</v>
      </c>
      <c r="F7037">
        <v>122</v>
      </c>
    </row>
    <row r="7038" spans="1:6" x14ac:dyDescent="0.25">
      <c r="A7038" t="s">
        <v>25</v>
      </c>
      <c r="B7038" t="s">
        <v>11</v>
      </c>
      <c r="C7038" t="s">
        <v>43</v>
      </c>
      <c r="D7038" s="1">
        <v>44547</v>
      </c>
      <c r="E7038" s="4">
        <v>11641</v>
      </c>
      <c r="F7038">
        <v>555</v>
      </c>
    </row>
    <row r="7039" spans="1:6" x14ac:dyDescent="0.25">
      <c r="A7039" t="s">
        <v>54</v>
      </c>
      <c r="B7039" t="s">
        <v>6</v>
      </c>
      <c r="C7039" t="s">
        <v>17</v>
      </c>
      <c r="D7039" s="1">
        <v>44547</v>
      </c>
      <c r="E7039" s="4">
        <v>14693</v>
      </c>
      <c r="F7039">
        <v>700</v>
      </c>
    </row>
    <row r="7040" spans="1:6" x14ac:dyDescent="0.25">
      <c r="A7040" t="s">
        <v>53</v>
      </c>
      <c r="B7040" t="s">
        <v>27</v>
      </c>
      <c r="C7040" t="s">
        <v>43</v>
      </c>
      <c r="D7040" s="1">
        <v>44547</v>
      </c>
      <c r="E7040" s="4">
        <v>12544</v>
      </c>
      <c r="F7040">
        <v>598</v>
      </c>
    </row>
    <row r="7041" spans="1:6" x14ac:dyDescent="0.25">
      <c r="A7041" t="s">
        <v>33</v>
      </c>
      <c r="B7041" t="s">
        <v>9</v>
      </c>
      <c r="C7041" t="s">
        <v>44</v>
      </c>
      <c r="D7041" s="1">
        <v>44547</v>
      </c>
      <c r="E7041" s="4">
        <v>3591</v>
      </c>
      <c r="F7041">
        <v>150</v>
      </c>
    </row>
    <row r="7042" spans="1:6" x14ac:dyDescent="0.25">
      <c r="A7042" t="s">
        <v>25</v>
      </c>
      <c r="B7042" t="s">
        <v>21</v>
      </c>
      <c r="C7042" t="s">
        <v>24</v>
      </c>
      <c r="D7042" s="1">
        <v>44547</v>
      </c>
      <c r="E7042" s="4">
        <v>707</v>
      </c>
      <c r="F7042">
        <v>38</v>
      </c>
    </row>
    <row r="7043" spans="1:6" x14ac:dyDescent="0.25">
      <c r="A7043" t="s">
        <v>15</v>
      </c>
      <c r="B7043" t="s">
        <v>21</v>
      </c>
      <c r="C7043" t="s">
        <v>14</v>
      </c>
      <c r="D7043" s="1">
        <v>44547</v>
      </c>
      <c r="E7043" s="4">
        <v>826</v>
      </c>
      <c r="F7043">
        <v>118</v>
      </c>
    </row>
    <row r="7044" spans="1:6" x14ac:dyDescent="0.25">
      <c r="A7044" t="s">
        <v>23</v>
      </c>
      <c r="B7044" t="s">
        <v>11</v>
      </c>
      <c r="C7044" t="s">
        <v>12</v>
      </c>
      <c r="D7044" s="1">
        <v>44547</v>
      </c>
      <c r="E7044" s="4">
        <v>10122</v>
      </c>
      <c r="F7044">
        <v>633</v>
      </c>
    </row>
    <row r="7045" spans="1:6" x14ac:dyDescent="0.25">
      <c r="A7045" t="s">
        <v>49</v>
      </c>
      <c r="B7045" t="s">
        <v>21</v>
      </c>
      <c r="C7045" t="s">
        <v>24</v>
      </c>
      <c r="D7045" s="1">
        <v>44547</v>
      </c>
      <c r="E7045" s="4">
        <v>25130</v>
      </c>
      <c r="F7045">
        <v>1330</v>
      </c>
    </row>
    <row r="7046" spans="1:6" x14ac:dyDescent="0.25">
      <c r="A7046" t="s">
        <v>5</v>
      </c>
      <c r="B7046" t="s">
        <v>6</v>
      </c>
      <c r="C7046" t="s">
        <v>43</v>
      </c>
      <c r="D7046" s="1">
        <v>44547</v>
      </c>
      <c r="E7046" s="4">
        <v>18508</v>
      </c>
      <c r="F7046">
        <v>910</v>
      </c>
    </row>
    <row r="7047" spans="1:6" x14ac:dyDescent="0.25">
      <c r="A7047" t="s">
        <v>18</v>
      </c>
      <c r="B7047" t="s">
        <v>11</v>
      </c>
      <c r="C7047" t="s">
        <v>14</v>
      </c>
      <c r="D7047" s="1">
        <v>44547</v>
      </c>
      <c r="E7047" s="4">
        <v>6776</v>
      </c>
      <c r="F7047">
        <v>840</v>
      </c>
    </row>
    <row r="7048" spans="1:6" x14ac:dyDescent="0.25">
      <c r="A7048" t="s">
        <v>40</v>
      </c>
      <c r="B7048" t="s">
        <v>9</v>
      </c>
      <c r="C7048" t="s">
        <v>24</v>
      </c>
      <c r="D7048" s="1">
        <v>44547</v>
      </c>
      <c r="E7048" s="4">
        <v>9443</v>
      </c>
      <c r="F7048">
        <v>473</v>
      </c>
    </row>
    <row r="7049" spans="1:6" x14ac:dyDescent="0.25">
      <c r="A7049" t="s">
        <v>5</v>
      </c>
      <c r="B7049" t="s">
        <v>16</v>
      </c>
      <c r="C7049" t="s">
        <v>48</v>
      </c>
      <c r="D7049" s="1">
        <v>44547</v>
      </c>
      <c r="E7049" s="4">
        <v>462</v>
      </c>
      <c r="F7049">
        <v>19</v>
      </c>
    </row>
    <row r="7050" spans="1:6" x14ac:dyDescent="0.25">
      <c r="A7050" t="s">
        <v>37</v>
      </c>
      <c r="B7050" t="s">
        <v>21</v>
      </c>
      <c r="C7050" t="s">
        <v>44</v>
      </c>
      <c r="D7050" s="1">
        <v>44547</v>
      </c>
      <c r="E7050" s="4">
        <v>9324</v>
      </c>
      <c r="F7050">
        <v>406</v>
      </c>
    </row>
    <row r="7051" spans="1:6" x14ac:dyDescent="0.25">
      <c r="A7051" t="s">
        <v>54</v>
      </c>
      <c r="B7051" t="s">
        <v>9</v>
      </c>
      <c r="C7051" t="s">
        <v>43</v>
      </c>
      <c r="D7051" s="1">
        <v>44547</v>
      </c>
      <c r="E7051" s="4">
        <v>8057</v>
      </c>
      <c r="F7051">
        <v>384</v>
      </c>
    </row>
    <row r="7052" spans="1:6" x14ac:dyDescent="0.25">
      <c r="A7052" t="s">
        <v>15</v>
      </c>
      <c r="B7052" t="s">
        <v>9</v>
      </c>
      <c r="C7052" t="s">
        <v>24</v>
      </c>
      <c r="D7052" s="1">
        <v>44547</v>
      </c>
      <c r="E7052" s="4">
        <v>1085</v>
      </c>
      <c r="F7052">
        <v>61</v>
      </c>
    </row>
    <row r="7053" spans="1:6" x14ac:dyDescent="0.25">
      <c r="A7053" t="s">
        <v>33</v>
      </c>
      <c r="B7053" t="s">
        <v>21</v>
      </c>
      <c r="C7053" t="s">
        <v>26</v>
      </c>
      <c r="D7053" s="1">
        <v>44547</v>
      </c>
      <c r="E7053" s="4">
        <v>2086</v>
      </c>
      <c r="F7053">
        <v>161</v>
      </c>
    </row>
    <row r="7054" spans="1:6" x14ac:dyDescent="0.25">
      <c r="A7054" t="s">
        <v>39</v>
      </c>
      <c r="B7054" t="s">
        <v>9</v>
      </c>
      <c r="C7054" t="s">
        <v>17</v>
      </c>
      <c r="D7054" s="1">
        <v>44547</v>
      </c>
      <c r="E7054" s="4">
        <v>2674</v>
      </c>
      <c r="F7054">
        <v>122</v>
      </c>
    </row>
    <row r="7055" spans="1:6" x14ac:dyDescent="0.25">
      <c r="A7055" t="s">
        <v>33</v>
      </c>
      <c r="B7055" t="s">
        <v>11</v>
      </c>
      <c r="C7055" t="s">
        <v>50</v>
      </c>
      <c r="D7055" s="1">
        <v>44547</v>
      </c>
      <c r="E7055" s="4">
        <v>8267</v>
      </c>
      <c r="F7055">
        <v>376</v>
      </c>
    </row>
    <row r="7056" spans="1:6" x14ac:dyDescent="0.25">
      <c r="A7056" t="s">
        <v>57</v>
      </c>
      <c r="B7056" t="s">
        <v>11</v>
      </c>
      <c r="C7056" t="s">
        <v>38</v>
      </c>
      <c r="D7056" s="1">
        <v>44547</v>
      </c>
      <c r="E7056" s="4">
        <v>511</v>
      </c>
      <c r="F7056">
        <v>21</v>
      </c>
    </row>
    <row r="7057" spans="1:6" x14ac:dyDescent="0.25">
      <c r="A7057" t="s">
        <v>18</v>
      </c>
      <c r="B7057" t="s">
        <v>6</v>
      </c>
      <c r="C7057" t="s">
        <v>26</v>
      </c>
      <c r="D7057" s="1">
        <v>44547</v>
      </c>
      <c r="E7057" s="4">
        <v>6615</v>
      </c>
      <c r="F7057">
        <v>509</v>
      </c>
    </row>
    <row r="7058" spans="1:6" x14ac:dyDescent="0.25">
      <c r="A7058" t="s">
        <v>46</v>
      </c>
      <c r="B7058" t="s">
        <v>6</v>
      </c>
      <c r="C7058" t="s">
        <v>22</v>
      </c>
      <c r="D7058" s="1">
        <v>44547</v>
      </c>
      <c r="E7058" s="4">
        <v>4816</v>
      </c>
      <c r="F7058">
        <v>536</v>
      </c>
    </row>
    <row r="7059" spans="1:6" x14ac:dyDescent="0.25">
      <c r="A7059" t="s">
        <v>55</v>
      </c>
      <c r="B7059" t="s">
        <v>27</v>
      </c>
      <c r="C7059" t="s">
        <v>35</v>
      </c>
      <c r="D7059" s="1">
        <v>44547</v>
      </c>
      <c r="E7059" s="4">
        <v>49</v>
      </c>
      <c r="F7059">
        <v>3</v>
      </c>
    </row>
    <row r="7060" spans="1:6" x14ac:dyDescent="0.25">
      <c r="A7060" t="s">
        <v>53</v>
      </c>
      <c r="B7060" t="s">
        <v>27</v>
      </c>
      <c r="C7060" t="s">
        <v>50</v>
      </c>
      <c r="D7060" s="1">
        <v>44547</v>
      </c>
      <c r="E7060" s="4">
        <v>6069</v>
      </c>
      <c r="F7060">
        <v>253</v>
      </c>
    </row>
    <row r="7061" spans="1:6" x14ac:dyDescent="0.25">
      <c r="A7061" t="s">
        <v>53</v>
      </c>
      <c r="B7061" t="s">
        <v>6</v>
      </c>
      <c r="C7061" t="s">
        <v>26</v>
      </c>
      <c r="D7061" s="1">
        <v>44547</v>
      </c>
      <c r="E7061" s="4">
        <v>5656</v>
      </c>
      <c r="F7061">
        <v>436</v>
      </c>
    </row>
    <row r="7062" spans="1:6" x14ac:dyDescent="0.25">
      <c r="A7062" t="s">
        <v>8</v>
      </c>
      <c r="B7062" t="s">
        <v>11</v>
      </c>
      <c r="C7062" t="s">
        <v>50</v>
      </c>
      <c r="D7062" s="1">
        <v>44547</v>
      </c>
      <c r="E7062" s="4">
        <v>7525</v>
      </c>
      <c r="F7062">
        <v>328</v>
      </c>
    </row>
    <row r="7063" spans="1:6" x14ac:dyDescent="0.25">
      <c r="A7063" t="s">
        <v>20</v>
      </c>
      <c r="B7063" t="s">
        <v>6</v>
      </c>
      <c r="C7063" t="s">
        <v>35</v>
      </c>
      <c r="D7063" s="1">
        <v>44547</v>
      </c>
      <c r="E7063" s="4">
        <v>12383</v>
      </c>
      <c r="F7063">
        <v>688</v>
      </c>
    </row>
    <row r="7064" spans="1:6" x14ac:dyDescent="0.25">
      <c r="A7064" t="s">
        <v>40</v>
      </c>
      <c r="B7064" t="s">
        <v>11</v>
      </c>
      <c r="C7064" t="s">
        <v>43</v>
      </c>
      <c r="D7064" s="1">
        <v>44547</v>
      </c>
      <c r="E7064" s="4">
        <v>3157</v>
      </c>
      <c r="F7064">
        <v>158</v>
      </c>
    </row>
    <row r="7065" spans="1:6" x14ac:dyDescent="0.25">
      <c r="A7065" t="s">
        <v>51</v>
      </c>
      <c r="B7065" t="s">
        <v>11</v>
      </c>
      <c r="C7065" t="s">
        <v>36</v>
      </c>
      <c r="D7065" s="1">
        <v>44547</v>
      </c>
      <c r="E7065" s="4">
        <v>10528</v>
      </c>
      <c r="F7065">
        <v>1330</v>
      </c>
    </row>
    <row r="7066" spans="1:6" x14ac:dyDescent="0.25">
      <c r="A7066" t="s">
        <v>15</v>
      </c>
      <c r="B7066" t="s">
        <v>9</v>
      </c>
      <c r="C7066" t="s">
        <v>43</v>
      </c>
      <c r="D7066" s="1">
        <v>44547</v>
      </c>
      <c r="E7066" s="4">
        <v>6412</v>
      </c>
      <c r="F7066">
        <v>321</v>
      </c>
    </row>
    <row r="7067" spans="1:6" x14ac:dyDescent="0.25">
      <c r="A7067" t="s">
        <v>20</v>
      </c>
      <c r="B7067" t="s">
        <v>21</v>
      </c>
      <c r="C7067" t="s">
        <v>17</v>
      </c>
      <c r="D7067" s="1">
        <v>44547</v>
      </c>
      <c r="E7067" s="4">
        <v>2569</v>
      </c>
      <c r="F7067">
        <v>123</v>
      </c>
    </row>
    <row r="7068" spans="1:6" x14ac:dyDescent="0.25">
      <c r="A7068" t="s">
        <v>5</v>
      </c>
      <c r="B7068" t="s">
        <v>16</v>
      </c>
      <c r="C7068" t="s">
        <v>22</v>
      </c>
      <c r="D7068" s="1">
        <v>44547</v>
      </c>
      <c r="E7068" s="4">
        <v>6643</v>
      </c>
      <c r="F7068">
        <v>770</v>
      </c>
    </row>
    <row r="7069" spans="1:6" x14ac:dyDescent="0.25">
      <c r="A7069" t="s">
        <v>18</v>
      </c>
      <c r="B7069" t="s">
        <v>9</v>
      </c>
      <c r="C7069" t="s">
        <v>44</v>
      </c>
      <c r="D7069" s="1">
        <v>44547</v>
      </c>
      <c r="E7069" s="4">
        <v>2534</v>
      </c>
      <c r="F7069">
        <v>111</v>
      </c>
    </row>
    <row r="7070" spans="1:6" x14ac:dyDescent="0.25">
      <c r="A7070" t="s">
        <v>54</v>
      </c>
      <c r="B7070" t="s">
        <v>6</v>
      </c>
      <c r="C7070" t="s">
        <v>31</v>
      </c>
      <c r="D7070" s="1">
        <v>44547</v>
      </c>
      <c r="E7070" s="4">
        <v>917</v>
      </c>
      <c r="F7070">
        <v>77</v>
      </c>
    </row>
    <row r="7071" spans="1:6" x14ac:dyDescent="0.25">
      <c r="A7071" t="s">
        <v>53</v>
      </c>
      <c r="B7071" t="s">
        <v>9</v>
      </c>
      <c r="C7071" t="s">
        <v>50</v>
      </c>
      <c r="D7071" s="1">
        <v>44547</v>
      </c>
      <c r="E7071" s="4">
        <v>4088</v>
      </c>
      <c r="F7071">
        <v>186</v>
      </c>
    </row>
    <row r="7072" spans="1:6" x14ac:dyDescent="0.25">
      <c r="A7072" t="s">
        <v>40</v>
      </c>
      <c r="B7072" t="s">
        <v>21</v>
      </c>
      <c r="C7072" t="s">
        <v>52</v>
      </c>
      <c r="D7072" s="1">
        <v>44547</v>
      </c>
      <c r="E7072" s="4">
        <v>7084</v>
      </c>
      <c r="F7072">
        <v>700</v>
      </c>
    </row>
    <row r="7073" spans="1:6" x14ac:dyDescent="0.25">
      <c r="A7073" t="s">
        <v>15</v>
      </c>
      <c r="B7073" t="s">
        <v>11</v>
      </c>
      <c r="C7073" t="s">
        <v>30</v>
      </c>
      <c r="D7073" s="1">
        <v>44547</v>
      </c>
      <c r="E7073" s="4">
        <v>9240</v>
      </c>
      <c r="F7073">
        <v>487</v>
      </c>
    </row>
    <row r="7074" spans="1:6" x14ac:dyDescent="0.25">
      <c r="A7074" t="s">
        <v>41</v>
      </c>
      <c r="B7074" t="s">
        <v>11</v>
      </c>
      <c r="C7074" t="s">
        <v>45</v>
      </c>
      <c r="D7074" s="1">
        <v>44547</v>
      </c>
      <c r="E7074" s="4">
        <v>8169</v>
      </c>
      <c r="F7074">
        <v>372</v>
      </c>
    </row>
    <row r="7075" spans="1:6" x14ac:dyDescent="0.25">
      <c r="A7075" t="s">
        <v>33</v>
      </c>
      <c r="B7075" t="s">
        <v>27</v>
      </c>
      <c r="C7075" t="s">
        <v>14</v>
      </c>
      <c r="D7075" s="1">
        <v>44547</v>
      </c>
      <c r="E7075" s="4">
        <v>12131</v>
      </c>
      <c r="F7075">
        <v>1750</v>
      </c>
    </row>
    <row r="7076" spans="1:6" x14ac:dyDescent="0.25">
      <c r="A7076" t="s">
        <v>39</v>
      </c>
      <c r="B7076" t="s">
        <v>11</v>
      </c>
      <c r="C7076" t="s">
        <v>12</v>
      </c>
      <c r="D7076" s="1">
        <v>44547</v>
      </c>
      <c r="E7076" s="4">
        <v>13587</v>
      </c>
      <c r="F7076">
        <v>910</v>
      </c>
    </row>
    <row r="7077" spans="1:6" x14ac:dyDescent="0.25">
      <c r="A7077" t="s">
        <v>34</v>
      </c>
      <c r="B7077" t="s">
        <v>16</v>
      </c>
      <c r="C7077" t="s">
        <v>30</v>
      </c>
      <c r="D7077" s="1">
        <v>44547</v>
      </c>
      <c r="E7077" s="4">
        <v>5530</v>
      </c>
      <c r="F7077">
        <v>292</v>
      </c>
    </row>
    <row r="7078" spans="1:6" x14ac:dyDescent="0.25">
      <c r="A7078" t="s">
        <v>57</v>
      </c>
      <c r="B7078" t="s">
        <v>9</v>
      </c>
      <c r="C7078" t="s">
        <v>36</v>
      </c>
      <c r="D7078" s="1">
        <v>44547</v>
      </c>
      <c r="E7078" s="4">
        <v>1260</v>
      </c>
      <c r="F7078">
        <v>158</v>
      </c>
    </row>
    <row r="7079" spans="1:6" x14ac:dyDescent="0.25">
      <c r="A7079" t="s">
        <v>37</v>
      </c>
      <c r="B7079" t="s">
        <v>27</v>
      </c>
      <c r="C7079" t="s">
        <v>52</v>
      </c>
      <c r="D7079" s="1">
        <v>44547</v>
      </c>
      <c r="E7079" s="4">
        <v>9478</v>
      </c>
      <c r="F7079">
        <v>840</v>
      </c>
    </row>
    <row r="7080" spans="1:6" x14ac:dyDescent="0.25">
      <c r="A7080" t="s">
        <v>39</v>
      </c>
      <c r="B7080" t="s">
        <v>27</v>
      </c>
      <c r="C7080" t="s">
        <v>22</v>
      </c>
      <c r="D7080" s="1">
        <v>44547</v>
      </c>
      <c r="E7080" s="4">
        <v>868</v>
      </c>
      <c r="F7080">
        <v>109</v>
      </c>
    </row>
    <row r="7081" spans="1:6" x14ac:dyDescent="0.25">
      <c r="A7081" t="s">
        <v>51</v>
      </c>
      <c r="B7081" t="s">
        <v>11</v>
      </c>
      <c r="C7081" t="s">
        <v>42</v>
      </c>
      <c r="D7081" s="1">
        <v>44547</v>
      </c>
      <c r="E7081" s="4">
        <v>2555</v>
      </c>
      <c r="F7081">
        <v>171</v>
      </c>
    </row>
    <row r="7082" spans="1:6" x14ac:dyDescent="0.25">
      <c r="A7082" t="s">
        <v>29</v>
      </c>
      <c r="B7082" t="s">
        <v>11</v>
      </c>
      <c r="C7082" t="s">
        <v>50</v>
      </c>
      <c r="D7082" s="1">
        <v>44547</v>
      </c>
      <c r="E7082" s="4">
        <v>3213</v>
      </c>
      <c r="F7082">
        <v>134</v>
      </c>
    </row>
    <row r="7083" spans="1:6" x14ac:dyDescent="0.25">
      <c r="A7083" t="s">
        <v>29</v>
      </c>
      <c r="B7083" t="s">
        <v>11</v>
      </c>
      <c r="C7083" t="s">
        <v>7</v>
      </c>
      <c r="D7083" s="1">
        <v>44547</v>
      </c>
      <c r="E7083" s="4">
        <v>6524</v>
      </c>
      <c r="F7083">
        <v>435</v>
      </c>
    </row>
    <row r="7084" spans="1:6" x14ac:dyDescent="0.25">
      <c r="A7084" t="s">
        <v>23</v>
      </c>
      <c r="B7084" t="s">
        <v>16</v>
      </c>
      <c r="C7084" t="s">
        <v>19</v>
      </c>
      <c r="D7084" s="1">
        <v>44547</v>
      </c>
      <c r="E7084" s="4">
        <v>336</v>
      </c>
      <c r="F7084">
        <v>19</v>
      </c>
    </row>
    <row r="7085" spans="1:6" x14ac:dyDescent="0.25">
      <c r="A7085" t="s">
        <v>5</v>
      </c>
      <c r="B7085" t="s">
        <v>16</v>
      </c>
      <c r="C7085" t="s">
        <v>26</v>
      </c>
      <c r="D7085" s="1">
        <v>44547</v>
      </c>
      <c r="E7085" s="4">
        <v>420</v>
      </c>
      <c r="F7085">
        <v>35</v>
      </c>
    </row>
    <row r="7086" spans="1:6" x14ac:dyDescent="0.25">
      <c r="A7086" t="s">
        <v>8</v>
      </c>
      <c r="B7086" t="s">
        <v>16</v>
      </c>
      <c r="C7086" t="s">
        <v>43</v>
      </c>
      <c r="D7086" s="1">
        <v>44547</v>
      </c>
      <c r="E7086" s="4">
        <v>3745</v>
      </c>
      <c r="F7086">
        <v>179</v>
      </c>
    </row>
    <row r="7087" spans="1:6" x14ac:dyDescent="0.25">
      <c r="A7087" t="s">
        <v>5</v>
      </c>
      <c r="B7087" t="s">
        <v>9</v>
      </c>
      <c r="C7087" t="s">
        <v>14</v>
      </c>
      <c r="D7087" s="1">
        <v>44547</v>
      </c>
      <c r="E7087" s="4">
        <v>9702</v>
      </c>
      <c r="F7087">
        <v>1610</v>
      </c>
    </row>
    <row r="7088" spans="1:6" x14ac:dyDescent="0.25">
      <c r="A7088" t="s">
        <v>41</v>
      </c>
      <c r="B7088" t="s">
        <v>6</v>
      </c>
      <c r="C7088" t="s">
        <v>52</v>
      </c>
      <c r="D7088" s="1">
        <v>44547</v>
      </c>
      <c r="E7088" s="4">
        <v>1239</v>
      </c>
      <c r="F7088">
        <v>113</v>
      </c>
    </row>
    <row r="7089" spans="1:6" x14ac:dyDescent="0.25">
      <c r="A7089" t="s">
        <v>37</v>
      </c>
      <c r="B7089" t="s">
        <v>27</v>
      </c>
      <c r="C7089" t="s">
        <v>47</v>
      </c>
      <c r="D7089" s="1">
        <v>44547</v>
      </c>
      <c r="E7089" s="4">
        <v>2674</v>
      </c>
      <c r="F7089">
        <v>168</v>
      </c>
    </row>
    <row r="7090" spans="1:6" x14ac:dyDescent="0.25">
      <c r="A7090" t="s">
        <v>57</v>
      </c>
      <c r="B7090" t="s">
        <v>9</v>
      </c>
      <c r="C7090" t="s">
        <v>43</v>
      </c>
      <c r="D7090" s="1">
        <v>44547</v>
      </c>
      <c r="E7090" s="4">
        <v>7693</v>
      </c>
      <c r="F7090">
        <v>367</v>
      </c>
    </row>
    <row r="7091" spans="1:6" x14ac:dyDescent="0.25">
      <c r="A7091" t="s">
        <v>55</v>
      </c>
      <c r="B7091" t="s">
        <v>27</v>
      </c>
      <c r="C7091" t="s">
        <v>31</v>
      </c>
      <c r="D7091" s="1">
        <v>44547</v>
      </c>
      <c r="E7091" s="4">
        <v>4718</v>
      </c>
      <c r="F7091">
        <v>337</v>
      </c>
    </row>
    <row r="7092" spans="1:6" x14ac:dyDescent="0.25">
      <c r="A7092" t="s">
        <v>23</v>
      </c>
      <c r="B7092" t="s">
        <v>16</v>
      </c>
      <c r="C7092" t="s">
        <v>24</v>
      </c>
      <c r="D7092" s="1">
        <v>44550</v>
      </c>
      <c r="E7092" s="4">
        <v>896</v>
      </c>
      <c r="F7092">
        <v>48</v>
      </c>
    </row>
    <row r="7093" spans="1:6" x14ac:dyDescent="0.25">
      <c r="A7093" t="s">
        <v>56</v>
      </c>
      <c r="B7093" t="s">
        <v>11</v>
      </c>
      <c r="C7093" t="s">
        <v>38</v>
      </c>
      <c r="D7093" s="1">
        <v>44550</v>
      </c>
      <c r="E7093" s="4">
        <v>7616</v>
      </c>
      <c r="F7093">
        <v>305</v>
      </c>
    </row>
    <row r="7094" spans="1:6" x14ac:dyDescent="0.25">
      <c r="A7094" t="s">
        <v>32</v>
      </c>
      <c r="B7094" t="s">
        <v>11</v>
      </c>
      <c r="C7094" t="s">
        <v>50</v>
      </c>
      <c r="D7094" s="1">
        <v>44550</v>
      </c>
      <c r="E7094" s="4">
        <v>11165</v>
      </c>
      <c r="F7094">
        <v>508</v>
      </c>
    </row>
    <row r="7095" spans="1:6" x14ac:dyDescent="0.25">
      <c r="A7095" t="s">
        <v>46</v>
      </c>
      <c r="B7095" t="s">
        <v>9</v>
      </c>
      <c r="C7095" t="s">
        <v>24</v>
      </c>
      <c r="D7095" s="1">
        <v>44550</v>
      </c>
      <c r="E7095" s="4">
        <v>15540</v>
      </c>
      <c r="F7095">
        <v>840</v>
      </c>
    </row>
    <row r="7096" spans="1:6" x14ac:dyDescent="0.25">
      <c r="A7096" t="s">
        <v>55</v>
      </c>
      <c r="B7096" t="s">
        <v>6</v>
      </c>
      <c r="C7096" t="s">
        <v>31</v>
      </c>
      <c r="D7096" s="1">
        <v>44550</v>
      </c>
      <c r="E7096" s="4">
        <v>8316</v>
      </c>
      <c r="F7096">
        <v>640</v>
      </c>
    </row>
    <row r="7097" spans="1:6" x14ac:dyDescent="0.25">
      <c r="A7097" t="s">
        <v>49</v>
      </c>
      <c r="B7097" t="s">
        <v>11</v>
      </c>
      <c r="C7097" t="s">
        <v>47</v>
      </c>
      <c r="D7097" s="1">
        <v>44550</v>
      </c>
      <c r="E7097" s="4">
        <v>19579</v>
      </c>
      <c r="F7097">
        <v>1190</v>
      </c>
    </row>
    <row r="7098" spans="1:6" x14ac:dyDescent="0.25">
      <c r="A7098" t="s">
        <v>32</v>
      </c>
      <c r="B7098" t="s">
        <v>27</v>
      </c>
      <c r="C7098" t="s">
        <v>48</v>
      </c>
      <c r="D7098" s="1">
        <v>44550</v>
      </c>
      <c r="E7098" s="4">
        <v>7602</v>
      </c>
      <c r="F7098">
        <v>293</v>
      </c>
    </row>
    <row r="7099" spans="1:6" x14ac:dyDescent="0.25">
      <c r="A7099" t="s">
        <v>39</v>
      </c>
      <c r="B7099" t="s">
        <v>16</v>
      </c>
      <c r="C7099" t="s">
        <v>12</v>
      </c>
      <c r="D7099" s="1">
        <v>44550</v>
      </c>
      <c r="E7099" s="4">
        <v>1995</v>
      </c>
      <c r="F7099">
        <v>118</v>
      </c>
    </row>
    <row r="7100" spans="1:6" x14ac:dyDescent="0.25">
      <c r="A7100" t="s">
        <v>5</v>
      </c>
      <c r="B7100" t="s">
        <v>16</v>
      </c>
      <c r="C7100" t="s">
        <v>19</v>
      </c>
      <c r="D7100" s="1">
        <v>44550</v>
      </c>
      <c r="E7100" s="4">
        <v>6174</v>
      </c>
      <c r="F7100">
        <v>343</v>
      </c>
    </row>
    <row r="7101" spans="1:6" x14ac:dyDescent="0.25">
      <c r="A7101" t="s">
        <v>54</v>
      </c>
      <c r="B7101" t="s">
        <v>21</v>
      </c>
      <c r="C7101" t="s">
        <v>52</v>
      </c>
      <c r="D7101" s="1">
        <v>44550</v>
      </c>
      <c r="E7101" s="4">
        <v>5159</v>
      </c>
      <c r="F7101">
        <v>516</v>
      </c>
    </row>
    <row r="7102" spans="1:6" x14ac:dyDescent="0.25">
      <c r="A7102" t="s">
        <v>39</v>
      </c>
      <c r="B7102" t="s">
        <v>9</v>
      </c>
      <c r="C7102" t="s">
        <v>14</v>
      </c>
      <c r="D7102" s="1">
        <v>44550</v>
      </c>
      <c r="E7102" s="4">
        <v>10388</v>
      </c>
      <c r="F7102">
        <v>1330</v>
      </c>
    </row>
    <row r="7103" spans="1:6" x14ac:dyDescent="0.25">
      <c r="A7103" t="s">
        <v>34</v>
      </c>
      <c r="B7103" t="s">
        <v>11</v>
      </c>
      <c r="C7103" t="s">
        <v>14</v>
      </c>
      <c r="D7103" s="1">
        <v>44550</v>
      </c>
      <c r="E7103" s="4">
        <v>4018</v>
      </c>
      <c r="F7103">
        <v>503</v>
      </c>
    </row>
    <row r="7104" spans="1:6" x14ac:dyDescent="0.25">
      <c r="A7104" t="s">
        <v>18</v>
      </c>
      <c r="B7104" t="s">
        <v>9</v>
      </c>
      <c r="C7104" t="s">
        <v>42</v>
      </c>
      <c r="D7104" s="1">
        <v>44550</v>
      </c>
      <c r="E7104" s="4">
        <v>1848</v>
      </c>
      <c r="F7104">
        <v>132</v>
      </c>
    </row>
    <row r="7105" spans="1:6" x14ac:dyDescent="0.25">
      <c r="A7105" t="s">
        <v>8</v>
      </c>
      <c r="B7105" t="s">
        <v>9</v>
      </c>
      <c r="C7105" t="s">
        <v>38</v>
      </c>
      <c r="D7105" s="1">
        <v>44550</v>
      </c>
      <c r="E7105" s="4">
        <v>2569</v>
      </c>
      <c r="F7105">
        <v>96</v>
      </c>
    </row>
    <row r="7106" spans="1:6" x14ac:dyDescent="0.25">
      <c r="A7106" t="s">
        <v>51</v>
      </c>
      <c r="B7106" t="s">
        <v>21</v>
      </c>
      <c r="C7106" t="s">
        <v>43</v>
      </c>
      <c r="D7106" s="1">
        <v>44550</v>
      </c>
      <c r="E7106" s="4">
        <v>14210</v>
      </c>
      <c r="F7106">
        <v>677</v>
      </c>
    </row>
    <row r="7107" spans="1:6" x14ac:dyDescent="0.25">
      <c r="A7107" t="s">
        <v>8</v>
      </c>
      <c r="B7107" t="s">
        <v>9</v>
      </c>
      <c r="C7107" t="s">
        <v>19</v>
      </c>
      <c r="D7107" s="1">
        <v>44550</v>
      </c>
      <c r="E7107" s="4">
        <v>2975</v>
      </c>
      <c r="F7107">
        <v>186</v>
      </c>
    </row>
    <row r="7108" spans="1:6" x14ac:dyDescent="0.25">
      <c r="A7108" t="s">
        <v>15</v>
      </c>
      <c r="B7108" t="s">
        <v>6</v>
      </c>
      <c r="C7108" t="s">
        <v>24</v>
      </c>
      <c r="D7108" s="1">
        <v>44550</v>
      </c>
      <c r="E7108" s="4">
        <v>4389</v>
      </c>
      <c r="F7108">
        <v>244</v>
      </c>
    </row>
    <row r="7109" spans="1:6" x14ac:dyDescent="0.25">
      <c r="A7109" t="s">
        <v>54</v>
      </c>
      <c r="B7109" t="s">
        <v>11</v>
      </c>
      <c r="C7109" t="s">
        <v>14</v>
      </c>
      <c r="D7109" s="1">
        <v>44550</v>
      </c>
      <c r="E7109" s="4">
        <v>12831</v>
      </c>
      <c r="F7109">
        <v>1610</v>
      </c>
    </row>
    <row r="7110" spans="1:6" x14ac:dyDescent="0.25">
      <c r="A7110" t="s">
        <v>37</v>
      </c>
      <c r="B7110" t="s">
        <v>21</v>
      </c>
      <c r="C7110" t="s">
        <v>42</v>
      </c>
      <c r="D7110" s="1">
        <v>44550</v>
      </c>
      <c r="E7110" s="4">
        <v>931</v>
      </c>
      <c r="F7110">
        <v>59</v>
      </c>
    </row>
    <row r="7111" spans="1:6" x14ac:dyDescent="0.25">
      <c r="A7111" t="s">
        <v>34</v>
      </c>
      <c r="B7111" t="s">
        <v>11</v>
      </c>
      <c r="C7111" t="s">
        <v>30</v>
      </c>
      <c r="D7111" s="1">
        <v>44550</v>
      </c>
      <c r="E7111" s="4">
        <v>5166</v>
      </c>
      <c r="F7111">
        <v>272</v>
      </c>
    </row>
    <row r="7112" spans="1:6" x14ac:dyDescent="0.25">
      <c r="A7112" t="s">
        <v>55</v>
      </c>
      <c r="B7112" t="s">
        <v>11</v>
      </c>
      <c r="C7112" t="s">
        <v>14</v>
      </c>
      <c r="D7112" s="1">
        <v>44550</v>
      </c>
      <c r="E7112" s="4">
        <v>2170</v>
      </c>
      <c r="F7112">
        <v>362</v>
      </c>
    </row>
    <row r="7113" spans="1:6" x14ac:dyDescent="0.25">
      <c r="A7113" t="s">
        <v>32</v>
      </c>
      <c r="B7113" t="s">
        <v>21</v>
      </c>
      <c r="C7113" t="s">
        <v>7</v>
      </c>
      <c r="D7113" s="1">
        <v>44550</v>
      </c>
      <c r="E7113" s="4">
        <v>5271</v>
      </c>
      <c r="F7113">
        <v>330</v>
      </c>
    </row>
    <row r="7114" spans="1:6" x14ac:dyDescent="0.25">
      <c r="A7114" t="s">
        <v>13</v>
      </c>
      <c r="B7114" t="s">
        <v>16</v>
      </c>
      <c r="C7114" t="s">
        <v>31</v>
      </c>
      <c r="D7114" s="1">
        <v>44550</v>
      </c>
      <c r="E7114" s="4">
        <v>7665</v>
      </c>
      <c r="F7114">
        <v>590</v>
      </c>
    </row>
    <row r="7115" spans="1:6" x14ac:dyDescent="0.25">
      <c r="A7115" t="s">
        <v>20</v>
      </c>
      <c r="B7115" t="s">
        <v>21</v>
      </c>
      <c r="C7115" t="s">
        <v>19</v>
      </c>
      <c r="D7115" s="1">
        <v>44550</v>
      </c>
      <c r="E7115" s="4">
        <v>693</v>
      </c>
      <c r="F7115">
        <v>39</v>
      </c>
    </row>
    <row r="7116" spans="1:6" x14ac:dyDescent="0.25">
      <c r="A7116" t="s">
        <v>51</v>
      </c>
      <c r="B7116" t="s">
        <v>16</v>
      </c>
      <c r="C7116" t="s">
        <v>50</v>
      </c>
      <c r="D7116" s="1">
        <v>44550</v>
      </c>
      <c r="E7116" s="4">
        <v>49</v>
      </c>
      <c r="F7116">
        <v>3</v>
      </c>
    </row>
    <row r="7117" spans="1:6" x14ac:dyDescent="0.25">
      <c r="A7117" t="s">
        <v>55</v>
      </c>
      <c r="B7117" t="s">
        <v>6</v>
      </c>
      <c r="C7117" t="s">
        <v>22</v>
      </c>
      <c r="D7117" s="1">
        <v>44550</v>
      </c>
      <c r="E7117" s="4">
        <v>6405</v>
      </c>
      <c r="F7117">
        <v>700</v>
      </c>
    </row>
    <row r="7118" spans="1:6" x14ac:dyDescent="0.25">
      <c r="A7118" t="s">
        <v>18</v>
      </c>
      <c r="B7118" t="s">
        <v>9</v>
      </c>
      <c r="C7118" t="s">
        <v>36</v>
      </c>
      <c r="D7118" s="1">
        <v>44550</v>
      </c>
      <c r="E7118" s="4">
        <v>8211</v>
      </c>
      <c r="F7118">
        <v>1190</v>
      </c>
    </row>
    <row r="7119" spans="1:6" x14ac:dyDescent="0.25">
      <c r="A7119" t="s">
        <v>41</v>
      </c>
      <c r="B7119" t="s">
        <v>9</v>
      </c>
      <c r="C7119" t="s">
        <v>30</v>
      </c>
      <c r="D7119" s="1">
        <v>44550</v>
      </c>
      <c r="E7119" s="4">
        <v>14763</v>
      </c>
      <c r="F7119">
        <v>770</v>
      </c>
    </row>
    <row r="7120" spans="1:6" x14ac:dyDescent="0.25">
      <c r="A7120" t="s">
        <v>29</v>
      </c>
      <c r="B7120" t="s">
        <v>16</v>
      </c>
      <c r="C7120" t="s">
        <v>50</v>
      </c>
      <c r="D7120" s="1">
        <v>44550</v>
      </c>
      <c r="E7120" s="4">
        <v>4732</v>
      </c>
      <c r="F7120">
        <v>216</v>
      </c>
    </row>
    <row r="7121" spans="1:6" x14ac:dyDescent="0.25">
      <c r="A7121" t="s">
        <v>37</v>
      </c>
      <c r="B7121" t="s">
        <v>21</v>
      </c>
      <c r="C7121" t="s">
        <v>48</v>
      </c>
      <c r="D7121" s="1">
        <v>44550</v>
      </c>
      <c r="E7121" s="4">
        <v>7203</v>
      </c>
      <c r="F7121">
        <v>278</v>
      </c>
    </row>
    <row r="7122" spans="1:6" x14ac:dyDescent="0.25">
      <c r="A7122" t="s">
        <v>55</v>
      </c>
      <c r="B7122" t="s">
        <v>21</v>
      </c>
      <c r="C7122" t="s">
        <v>24</v>
      </c>
      <c r="D7122" s="1">
        <v>44550</v>
      </c>
      <c r="E7122" s="4">
        <v>2618</v>
      </c>
      <c r="F7122">
        <v>131</v>
      </c>
    </row>
    <row r="7123" spans="1:6" x14ac:dyDescent="0.25">
      <c r="A7123" t="s">
        <v>25</v>
      </c>
      <c r="B7123" t="s">
        <v>21</v>
      </c>
      <c r="C7123" t="s">
        <v>22</v>
      </c>
      <c r="D7123" s="1">
        <v>44550</v>
      </c>
      <c r="E7123" s="4">
        <v>6328</v>
      </c>
      <c r="F7123">
        <v>633</v>
      </c>
    </row>
    <row r="7124" spans="1:6" x14ac:dyDescent="0.25">
      <c r="A7124" t="s">
        <v>40</v>
      </c>
      <c r="B7124" t="s">
        <v>6</v>
      </c>
      <c r="C7124" t="s">
        <v>42</v>
      </c>
      <c r="D7124" s="1">
        <v>44550</v>
      </c>
      <c r="E7124" s="4">
        <v>5600</v>
      </c>
      <c r="F7124">
        <v>400</v>
      </c>
    </row>
    <row r="7125" spans="1:6" x14ac:dyDescent="0.25">
      <c r="A7125" t="s">
        <v>51</v>
      </c>
      <c r="B7125" t="s">
        <v>11</v>
      </c>
      <c r="C7125" t="s">
        <v>43</v>
      </c>
      <c r="D7125" s="1">
        <v>44550</v>
      </c>
      <c r="E7125" s="4">
        <v>11123</v>
      </c>
      <c r="F7125">
        <v>557</v>
      </c>
    </row>
    <row r="7126" spans="1:6" x14ac:dyDescent="0.25">
      <c r="A7126" t="s">
        <v>34</v>
      </c>
      <c r="B7126" t="s">
        <v>6</v>
      </c>
      <c r="C7126" t="s">
        <v>17</v>
      </c>
      <c r="D7126" s="1">
        <v>44550</v>
      </c>
      <c r="E7126" s="4">
        <v>1435</v>
      </c>
      <c r="F7126">
        <v>66</v>
      </c>
    </row>
    <row r="7127" spans="1:6" x14ac:dyDescent="0.25">
      <c r="A7127" t="s">
        <v>55</v>
      </c>
      <c r="B7127" t="s">
        <v>6</v>
      </c>
      <c r="C7127" t="s">
        <v>28</v>
      </c>
      <c r="D7127" s="1">
        <v>44550</v>
      </c>
      <c r="E7127" s="4">
        <v>13881</v>
      </c>
      <c r="F7127">
        <v>2310</v>
      </c>
    </row>
    <row r="7128" spans="1:6" x14ac:dyDescent="0.25">
      <c r="A7128" t="s">
        <v>23</v>
      </c>
      <c r="B7128" t="s">
        <v>9</v>
      </c>
      <c r="C7128" t="s">
        <v>42</v>
      </c>
      <c r="D7128" s="1">
        <v>44551</v>
      </c>
      <c r="E7128" s="4">
        <v>10738</v>
      </c>
      <c r="F7128">
        <v>770</v>
      </c>
    </row>
    <row r="7129" spans="1:6" x14ac:dyDescent="0.25">
      <c r="A7129" t="s">
        <v>54</v>
      </c>
      <c r="B7129" t="s">
        <v>9</v>
      </c>
      <c r="C7129" t="s">
        <v>31</v>
      </c>
      <c r="D7129" s="1">
        <v>44551</v>
      </c>
      <c r="E7129" s="4">
        <v>2100</v>
      </c>
      <c r="F7129">
        <v>162</v>
      </c>
    </row>
    <row r="7130" spans="1:6" x14ac:dyDescent="0.25">
      <c r="A7130" t="s">
        <v>41</v>
      </c>
      <c r="B7130" t="s">
        <v>11</v>
      </c>
      <c r="C7130" t="s">
        <v>43</v>
      </c>
      <c r="D7130" s="1">
        <v>44551</v>
      </c>
      <c r="E7130" s="4">
        <v>4767</v>
      </c>
      <c r="F7130">
        <v>217</v>
      </c>
    </row>
    <row r="7131" spans="1:6" x14ac:dyDescent="0.25">
      <c r="A7131" t="s">
        <v>25</v>
      </c>
      <c r="B7131" t="s">
        <v>11</v>
      </c>
      <c r="C7131" t="s">
        <v>47</v>
      </c>
      <c r="D7131" s="1">
        <v>44551</v>
      </c>
      <c r="E7131" s="4">
        <v>4634</v>
      </c>
      <c r="F7131">
        <v>273</v>
      </c>
    </row>
    <row r="7132" spans="1:6" x14ac:dyDescent="0.25">
      <c r="A7132" t="s">
        <v>53</v>
      </c>
      <c r="B7132" t="s">
        <v>27</v>
      </c>
      <c r="C7132" t="s">
        <v>12</v>
      </c>
      <c r="D7132" s="1">
        <v>44551</v>
      </c>
      <c r="E7132" s="4">
        <v>1246</v>
      </c>
      <c r="F7132">
        <v>78</v>
      </c>
    </row>
    <row r="7133" spans="1:6" x14ac:dyDescent="0.25">
      <c r="A7133" t="s">
        <v>10</v>
      </c>
      <c r="B7133" t="s">
        <v>9</v>
      </c>
      <c r="C7133" t="s">
        <v>26</v>
      </c>
      <c r="D7133" s="1">
        <v>44551</v>
      </c>
      <c r="E7133" s="4">
        <v>2688</v>
      </c>
      <c r="F7133">
        <v>224</v>
      </c>
    </row>
    <row r="7134" spans="1:6" x14ac:dyDescent="0.25">
      <c r="A7134" t="s">
        <v>33</v>
      </c>
      <c r="B7134" t="s">
        <v>21</v>
      </c>
      <c r="C7134" t="s">
        <v>47</v>
      </c>
      <c r="D7134" s="1">
        <v>44551</v>
      </c>
      <c r="E7134" s="4">
        <v>5271</v>
      </c>
      <c r="F7134">
        <v>311</v>
      </c>
    </row>
    <row r="7135" spans="1:6" x14ac:dyDescent="0.25">
      <c r="A7135" t="s">
        <v>13</v>
      </c>
      <c r="B7135" t="s">
        <v>9</v>
      </c>
      <c r="C7135" t="s">
        <v>28</v>
      </c>
      <c r="D7135" s="1">
        <v>44551</v>
      </c>
      <c r="E7135" s="4">
        <v>7679</v>
      </c>
      <c r="F7135">
        <v>1120</v>
      </c>
    </row>
    <row r="7136" spans="1:6" x14ac:dyDescent="0.25">
      <c r="A7136" t="s">
        <v>39</v>
      </c>
      <c r="B7136" t="s">
        <v>9</v>
      </c>
      <c r="C7136" t="s">
        <v>22</v>
      </c>
      <c r="D7136" s="1">
        <v>44551</v>
      </c>
      <c r="E7136" s="4">
        <v>5810</v>
      </c>
      <c r="F7136">
        <v>646</v>
      </c>
    </row>
    <row r="7137" spans="1:6" x14ac:dyDescent="0.25">
      <c r="A7137" t="s">
        <v>49</v>
      </c>
      <c r="B7137" t="s">
        <v>6</v>
      </c>
      <c r="C7137" t="s">
        <v>35</v>
      </c>
      <c r="D7137" s="1">
        <v>44551</v>
      </c>
      <c r="E7137" s="4">
        <v>3983</v>
      </c>
      <c r="F7137">
        <v>210</v>
      </c>
    </row>
    <row r="7138" spans="1:6" x14ac:dyDescent="0.25">
      <c r="A7138" t="s">
        <v>54</v>
      </c>
      <c r="B7138" t="s">
        <v>11</v>
      </c>
      <c r="C7138" t="s">
        <v>35</v>
      </c>
      <c r="D7138" s="1">
        <v>44551</v>
      </c>
      <c r="E7138" s="4">
        <v>17906</v>
      </c>
      <c r="F7138">
        <v>910</v>
      </c>
    </row>
    <row r="7139" spans="1:6" x14ac:dyDescent="0.25">
      <c r="A7139" t="s">
        <v>37</v>
      </c>
      <c r="B7139" t="s">
        <v>16</v>
      </c>
      <c r="C7139" t="s">
        <v>50</v>
      </c>
      <c r="D7139" s="1">
        <v>44551</v>
      </c>
      <c r="E7139" s="4">
        <v>6818</v>
      </c>
      <c r="F7139">
        <v>285</v>
      </c>
    </row>
    <row r="7140" spans="1:6" x14ac:dyDescent="0.25">
      <c r="A7140" t="s">
        <v>57</v>
      </c>
      <c r="B7140" t="s">
        <v>6</v>
      </c>
      <c r="C7140" t="s">
        <v>45</v>
      </c>
      <c r="D7140" s="1">
        <v>44551</v>
      </c>
      <c r="E7140" s="4">
        <v>7609</v>
      </c>
      <c r="F7140">
        <v>346</v>
      </c>
    </row>
    <row r="7141" spans="1:6" x14ac:dyDescent="0.25">
      <c r="A7141" t="s">
        <v>34</v>
      </c>
      <c r="B7141" t="s">
        <v>27</v>
      </c>
      <c r="C7141" t="s">
        <v>52</v>
      </c>
      <c r="D7141" s="1">
        <v>44551</v>
      </c>
      <c r="E7141" s="4">
        <v>11438</v>
      </c>
      <c r="F7141">
        <v>1050</v>
      </c>
    </row>
    <row r="7142" spans="1:6" x14ac:dyDescent="0.25">
      <c r="A7142" t="s">
        <v>56</v>
      </c>
      <c r="B7142" t="s">
        <v>6</v>
      </c>
      <c r="C7142" t="s">
        <v>52</v>
      </c>
      <c r="D7142" s="1">
        <v>44551</v>
      </c>
      <c r="E7142" s="4">
        <v>1176</v>
      </c>
      <c r="F7142">
        <v>118</v>
      </c>
    </row>
    <row r="7143" spans="1:6" x14ac:dyDescent="0.25">
      <c r="A7143" t="s">
        <v>20</v>
      </c>
      <c r="B7143" t="s">
        <v>21</v>
      </c>
      <c r="C7143" t="s">
        <v>24</v>
      </c>
      <c r="D7143" s="1">
        <v>44551</v>
      </c>
      <c r="E7143" s="4">
        <v>6699</v>
      </c>
      <c r="F7143">
        <v>373</v>
      </c>
    </row>
    <row r="7144" spans="1:6" x14ac:dyDescent="0.25">
      <c r="A7144" t="s">
        <v>29</v>
      </c>
      <c r="B7144" t="s">
        <v>9</v>
      </c>
      <c r="C7144" t="s">
        <v>19</v>
      </c>
      <c r="D7144" s="1">
        <v>44551</v>
      </c>
      <c r="E7144" s="4">
        <v>448</v>
      </c>
      <c r="F7144">
        <v>27</v>
      </c>
    </row>
    <row r="7145" spans="1:6" x14ac:dyDescent="0.25">
      <c r="A7145" t="s">
        <v>23</v>
      </c>
      <c r="B7145" t="s">
        <v>21</v>
      </c>
      <c r="C7145" t="s">
        <v>43</v>
      </c>
      <c r="D7145" s="1">
        <v>44551</v>
      </c>
      <c r="E7145" s="4">
        <v>2555</v>
      </c>
      <c r="F7145">
        <v>117</v>
      </c>
    </row>
    <row r="7146" spans="1:6" x14ac:dyDescent="0.25">
      <c r="A7146" t="s">
        <v>40</v>
      </c>
      <c r="B7146" t="s">
        <v>16</v>
      </c>
      <c r="C7146" t="s">
        <v>17</v>
      </c>
      <c r="D7146" s="1">
        <v>44551</v>
      </c>
      <c r="E7146" s="4">
        <v>10143</v>
      </c>
      <c r="F7146">
        <v>462</v>
      </c>
    </row>
    <row r="7147" spans="1:6" x14ac:dyDescent="0.25">
      <c r="A7147" t="s">
        <v>18</v>
      </c>
      <c r="B7147" t="s">
        <v>9</v>
      </c>
      <c r="C7147" t="s">
        <v>7</v>
      </c>
      <c r="D7147" s="1">
        <v>44551</v>
      </c>
      <c r="E7147" s="4">
        <v>10808</v>
      </c>
      <c r="F7147">
        <v>700</v>
      </c>
    </row>
    <row r="7148" spans="1:6" x14ac:dyDescent="0.25">
      <c r="A7148" t="s">
        <v>54</v>
      </c>
      <c r="B7148" t="s">
        <v>27</v>
      </c>
      <c r="C7148" t="s">
        <v>24</v>
      </c>
      <c r="D7148" s="1">
        <v>44551</v>
      </c>
      <c r="E7148" s="4">
        <v>560</v>
      </c>
      <c r="F7148">
        <v>30</v>
      </c>
    </row>
    <row r="7149" spans="1:6" x14ac:dyDescent="0.25">
      <c r="A7149" t="s">
        <v>39</v>
      </c>
      <c r="B7149" t="s">
        <v>11</v>
      </c>
      <c r="C7149" t="s">
        <v>28</v>
      </c>
      <c r="D7149" s="1">
        <v>44551</v>
      </c>
      <c r="E7149" s="4">
        <v>5460</v>
      </c>
      <c r="F7149">
        <v>683</v>
      </c>
    </row>
    <row r="7150" spans="1:6" x14ac:dyDescent="0.25">
      <c r="A7150" t="s">
        <v>33</v>
      </c>
      <c r="B7150" t="s">
        <v>6</v>
      </c>
      <c r="C7150" t="s">
        <v>12</v>
      </c>
      <c r="D7150" s="1">
        <v>44551</v>
      </c>
      <c r="E7150" s="4">
        <v>3654</v>
      </c>
      <c r="F7150">
        <v>229</v>
      </c>
    </row>
    <row r="7151" spans="1:6" x14ac:dyDescent="0.25">
      <c r="A7151" t="s">
        <v>39</v>
      </c>
      <c r="B7151" t="s">
        <v>27</v>
      </c>
      <c r="C7151" t="s">
        <v>48</v>
      </c>
      <c r="D7151" s="1">
        <v>44551</v>
      </c>
      <c r="E7151" s="4">
        <v>4515</v>
      </c>
      <c r="F7151">
        <v>174</v>
      </c>
    </row>
    <row r="7152" spans="1:6" x14ac:dyDescent="0.25">
      <c r="A7152" t="s">
        <v>23</v>
      </c>
      <c r="B7152" t="s">
        <v>9</v>
      </c>
      <c r="C7152" t="s">
        <v>12</v>
      </c>
      <c r="D7152" s="1">
        <v>44551</v>
      </c>
      <c r="E7152" s="4">
        <v>4515</v>
      </c>
      <c r="F7152">
        <v>283</v>
      </c>
    </row>
    <row r="7153" spans="1:6" x14ac:dyDescent="0.25">
      <c r="A7153" t="s">
        <v>54</v>
      </c>
      <c r="B7153" t="s">
        <v>16</v>
      </c>
      <c r="C7153" t="s">
        <v>45</v>
      </c>
      <c r="D7153" s="1">
        <v>44551</v>
      </c>
      <c r="E7153" s="4">
        <v>3724</v>
      </c>
      <c r="F7153">
        <v>156</v>
      </c>
    </row>
    <row r="7154" spans="1:6" x14ac:dyDescent="0.25">
      <c r="A7154" t="s">
        <v>33</v>
      </c>
      <c r="B7154" t="s">
        <v>9</v>
      </c>
      <c r="C7154" t="s">
        <v>26</v>
      </c>
      <c r="D7154" s="1">
        <v>44551</v>
      </c>
      <c r="E7154" s="4">
        <v>532</v>
      </c>
      <c r="F7154">
        <v>49</v>
      </c>
    </row>
    <row r="7155" spans="1:6" x14ac:dyDescent="0.25">
      <c r="A7155" t="s">
        <v>37</v>
      </c>
      <c r="B7155" t="s">
        <v>6</v>
      </c>
      <c r="C7155" t="s">
        <v>42</v>
      </c>
      <c r="D7155" s="1">
        <v>44551</v>
      </c>
      <c r="E7155" s="4">
        <v>882</v>
      </c>
      <c r="F7155">
        <v>59</v>
      </c>
    </row>
    <row r="7156" spans="1:6" x14ac:dyDescent="0.25">
      <c r="A7156" t="s">
        <v>33</v>
      </c>
      <c r="B7156" t="s">
        <v>11</v>
      </c>
      <c r="C7156" t="s">
        <v>47</v>
      </c>
      <c r="D7156" s="1">
        <v>44551</v>
      </c>
      <c r="E7156" s="4">
        <v>5488</v>
      </c>
      <c r="F7156">
        <v>366</v>
      </c>
    </row>
    <row r="7157" spans="1:6" x14ac:dyDescent="0.25">
      <c r="A7157" t="s">
        <v>46</v>
      </c>
      <c r="B7157" t="s">
        <v>11</v>
      </c>
      <c r="C7157" t="s">
        <v>50</v>
      </c>
      <c r="D7157" s="1">
        <v>44551</v>
      </c>
      <c r="E7157" s="4">
        <v>6650</v>
      </c>
      <c r="F7157">
        <v>290</v>
      </c>
    </row>
    <row r="7158" spans="1:6" x14ac:dyDescent="0.25">
      <c r="A7158" t="s">
        <v>10</v>
      </c>
      <c r="B7158" t="s">
        <v>21</v>
      </c>
      <c r="C7158" t="s">
        <v>42</v>
      </c>
      <c r="D7158" s="1">
        <v>44551</v>
      </c>
      <c r="E7158" s="4">
        <v>9450</v>
      </c>
      <c r="F7158">
        <v>630</v>
      </c>
    </row>
    <row r="7159" spans="1:6" x14ac:dyDescent="0.25">
      <c r="A7159" t="s">
        <v>8</v>
      </c>
      <c r="B7159" t="s">
        <v>27</v>
      </c>
      <c r="C7159" t="s">
        <v>14</v>
      </c>
      <c r="D7159" s="1">
        <v>44551</v>
      </c>
      <c r="E7159" s="4">
        <v>2338</v>
      </c>
      <c r="F7159">
        <v>293</v>
      </c>
    </row>
    <row r="7160" spans="1:6" x14ac:dyDescent="0.25">
      <c r="A7160" t="s">
        <v>32</v>
      </c>
      <c r="B7160" t="s">
        <v>11</v>
      </c>
      <c r="C7160" t="s">
        <v>45</v>
      </c>
      <c r="D7160" s="1">
        <v>44551</v>
      </c>
      <c r="E7160" s="4">
        <v>2086</v>
      </c>
      <c r="F7160">
        <v>91</v>
      </c>
    </row>
    <row r="7161" spans="1:6" x14ac:dyDescent="0.25">
      <c r="A7161" t="s">
        <v>34</v>
      </c>
      <c r="B7161" t="s">
        <v>9</v>
      </c>
      <c r="C7161" t="s">
        <v>38</v>
      </c>
      <c r="D7161" s="1">
        <v>44551</v>
      </c>
      <c r="E7161" s="4">
        <v>9331</v>
      </c>
      <c r="F7161">
        <v>346</v>
      </c>
    </row>
    <row r="7162" spans="1:6" x14ac:dyDescent="0.25">
      <c r="A7162" t="s">
        <v>18</v>
      </c>
      <c r="B7162" t="s">
        <v>27</v>
      </c>
      <c r="C7162" t="s">
        <v>44</v>
      </c>
      <c r="D7162" s="1">
        <v>44551</v>
      </c>
      <c r="E7162" s="4">
        <v>154</v>
      </c>
      <c r="F7162">
        <v>7</v>
      </c>
    </row>
    <row r="7163" spans="1:6" x14ac:dyDescent="0.25">
      <c r="A7163" t="s">
        <v>51</v>
      </c>
      <c r="B7163" t="s">
        <v>9</v>
      </c>
      <c r="C7163" t="s">
        <v>17</v>
      </c>
      <c r="D7163" s="1">
        <v>44551</v>
      </c>
      <c r="E7163" s="4">
        <v>5033</v>
      </c>
      <c r="F7163">
        <v>229</v>
      </c>
    </row>
    <row r="7164" spans="1:6" x14ac:dyDescent="0.25">
      <c r="A7164" t="s">
        <v>55</v>
      </c>
      <c r="B7164" t="s">
        <v>21</v>
      </c>
      <c r="C7164" t="s">
        <v>30</v>
      </c>
      <c r="D7164" s="1">
        <v>44551</v>
      </c>
      <c r="E7164" s="4">
        <v>1554</v>
      </c>
      <c r="F7164">
        <v>82</v>
      </c>
    </row>
    <row r="7165" spans="1:6" x14ac:dyDescent="0.25">
      <c r="A7165" t="s">
        <v>5</v>
      </c>
      <c r="B7165" t="s">
        <v>9</v>
      </c>
      <c r="C7165" t="s">
        <v>45</v>
      </c>
      <c r="D7165" s="1">
        <v>44551</v>
      </c>
      <c r="E7165" s="4">
        <v>294</v>
      </c>
      <c r="F7165">
        <v>14</v>
      </c>
    </row>
    <row r="7166" spans="1:6" x14ac:dyDescent="0.25">
      <c r="A7166" t="s">
        <v>49</v>
      </c>
      <c r="B7166" t="s">
        <v>11</v>
      </c>
      <c r="C7166" t="s">
        <v>48</v>
      </c>
      <c r="D7166" s="1">
        <v>44551</v>
      </c>
      <c r="E7166" s="4">
        <v>840</v>
      </c>
      <c r="F7166">
        <v>34</v>
      </c>
    </row>
    <row r="7167" spans="1:6" x14ac:dyDescent="0.25">
      <c r="A7167" t="s">
        <v>13</v>
      </c>
      <c r="B7167" t="s">
        <v>27</v>
      </c>
      <c r="C7167" t="s">
        <v>38</v>
      </c>
      <c r="D7167" s="1">
        <v>44551</v>
      </c>
      <c r="E7167" s="4">
        <v>13594</v>
      </c>
      <c r="F7167">
        <v>523</v>
      </c>
    </row>
    <row r="7168" spans="1:6" x14ac:dyDescent="0.25">
      <c r="A7168" t="s">
        <v>18</v>
      </c>
      <c r="B7168" t="s">
        <v>9</v>
      </c>
      <c r="C7168" t="s">
        <v>28</v>
      </c>
      <c r="D7168" s="1">
        <v>44551</v>
      </c>
      <c r="E7168" s="4">
        <v>1309</v>
      </c>
      <c r="F7168">
        <v>187</v>
      </c>
    </row>
    <row r="7169" spans="1:6" x14ac:dyDescent="0.25">
      <c r="A7169" t="s">
        <v>37</v>
      </c>
      <c r="B7169" t="s">
        <v>9</v>
      </c>
      <c r="C7169" t="s">
        <v>45</v>
      </c>
      <c r="D7169" s="1">
        <v>44551</v>
      </c>
      <c r="E7169" s="4">
        <v>10633</v>
      </c>
      <c r="F7169">
        <v>484</v>
      </c>
    </row>
    <row r="7170" spans="1:6" x14ac:dyDescent="0.25">
      <c r="A7170" t="s">
        <v>46</v>
      </c>
      <c r="B7170" t="s">
        <v>9</v>
      </c>
      <c r="C7170" t="s">
        <v>35</v>
      </c>
      <c r="D7170" s="1">
        <v>44551</v>
      </c>
      <c r="E7170" s="4">
        <v>4648</v>
      </c>
      <c r="F7170">
        <v>274</v>
      </c>
    </row>
    <row r="7171" spans="1:6" x14ac:dyDescent="0.25">
      <c r="A7171" t="s">
        <v>55</v>
      </c>
      <c r="B7171" t="s">
        <v>6</v>
      </c>
      <c r="C7171" t="s">
        <v>14</v>
      </c>
      <c r="D7171" s="1">
        <v>44551</v>
      </c>
      <c r="E7171" s="4">
        <v>5901</v>
      </c>
      <c r="F7171">
        <v>770</v>
      </c>
    </row>
    <row r="7172" spans="1:6" x14ac:dyDescent="0.25">
      <c r="A7172" t="s">
        <v>39</v>
      </c>
      <c r="B7172" t="s">
        <v>6</v>
      </c>
      <c r="C7172" t="s">
        <v>44</v>
      </c>
      <c r="D7172" s="1">
        <v>44551</v>
      </c>
      <c r="E7172" s="4">
        <v>5733</v>
      </c>
      <c r="F7172">
        <v>239</v>
      </c>
    </row>
    <row r="7173" spans="1:6" x14ac:dyDescent="0.25">
      <c r="A7173" t="s">
        <v>13</v>
      </c>
      <c r="B7173" t="s">
        <v>9</v>
      </c>
      <c r="C7173" t="s">
        <v>17</v>
      </c>
      <c r="D7173" s="1">
        <v>44551</v>
      </c>
      <c r="E7173" s="4">
        <v>4466</v>
      </c>
      <c r="F7173">
        <v>195</v>
      </c>
    </row>
    <row r="7174" spans="1:6" x14ac:dyDescent="0.25">
      <c r="A7174" t="s">
        <v>5</v>
      </c>
      <c r="B7174" t="s">
        <v>6</v>
      </c>
      <c r="C7174" t="s">
        <v>42</v>
      </c>
      <c r="D7174" s="1">
        <v>44551</v>
      </c>
      <c r="E7174" s="4">
        <v>714</v>
      </c>
      <c r="F7174">
        <v>45</v>
      </c>
    </row>
    <row r="7175" spans="1:6" x14ac:dyDescent="0.25">
      <c r="A7175" t="s">
        <v>10</v>
      </c>
      <c r="B7175" t="s">
        <v>9</v>
      </c>
      <c r="C7175" t="s">
        <v>12</v>
      </c>
      <c r="D7175" s="1">
        <v>44551</v>
      </c>
      <c r="E7175" s="4">
        <v>2093</v>
      </c>
      <c r="F7175">
        <v>140</v>
      </c>
    </row>
    <row r="7176" spans="1:6" x14ac:dyDescent="0.25">
      <c r="A7176" t="s">
        <v>20</v>
      </c>
      <c r="B7176" t="s">
        <v>21</v>
      </c>
      <c r="C7176" t="s">
        <v>26</v>
      </c>
      <c r="D7176" s="1">
        <v>44551</v>
      </c>
      <c r="E7176" s="4">
        <v>7770</v>
      </c>
      <c r="F7176">
        <v>700</v>
      </c>
    </row>
    <row r="7177" spans="1:6" x14ac:dyDescent="0.25">
      <c r="A7177" t="s">
        <v>15</v>
      </c>
      <c r="B7177" t="s">
        <v>27</v>
      </c>
      <c r="C7177" t="s">
        <v>50</v>
      </c>
      <c r="D7177" s="1">
        <v>44551</v>
      </c>
      <c r="E7177" s="4">
        <v>4137</v>
      </c>
      <c r="F7177">
        <v>173</v>
      </c>
    </row>
    <row r="7178" spans="1:6" x14ac:dyDescent="0.25">
      <c r="A7178" t="s">
        <v>54</v>
      </c>
      <c r="B7178" t="s">
        <v>21</v>
      </c>
      <c r="C7178" t="s">
        <v>42</v>
      </c>
      <c r="D7178" s="1">
        <v>44551</v>
      </c>
      <c r="E7178" s="4">
        <v>17920</v>
      </c>
      <c r="F7178">
        <v>1260</v>
      </c>
    </row>
    <row r="7179" spans="1:6" x14ac:dyDescent="0.25">
      <c r="A7179" t="s">
        <v>29</v>
      </c>
      <c r="B7179" t="s">
        <v>21</v>
      </c>
      <c r="C7179" t="s">
        <v>12</v>
      </c>
      <c r="D7179" s="1">
        <v>44551</v>
      </c>
      <c r="E7179" s="4">
        <v>5208</v>
      </c>
      <c r="F7179">
        <v>348</v>
      </c>
    </row>
    <row r="7180" spans="1:6" x14ac:dyDescent="0.25">
      <c r="A7180" t="s">
        <v>39</v>
      </c>
      <c r="B7180" t="s">
        <v>9</v>
      </c>
      <c r="C7180" t="s">
        <v>48</v>
      </c>
      <c r="D7180" s="1">
        <v>44551</v>
      </c>
      <c r="E7180" s="4">
        <v>6734</v>
      </c>
      <c r="F7180">
        <v>250</v>
      </c>
    </row>
    <row r="7181" spans="1:6" x14ac:dyDescent="0.25">
      <c r="A7181" t="s">
        <v>55</v>
      </c>
      <c r="B7181" t="s">
        <v>9</v>
      </c>
      <c r="C7181" t="s">
        <v>31</v>
      </c>
      <c r="D7181" s="1">
        <v>44551</v>
      </c>
      <c r="E7181" s="4">
        <v>7938</v>
      </c>
      <c r="F7181">
        <v>662</v>
      </c>
    </row>
    <row r="7182" spans="1:6" x14ac:dyDescent="0.25">
      <c r="A7182" t="s">
        <v>54</v>
      </c>
      <c r="B7182" t="s">
        <v>16</v>
      </c>
      <c r="C7182" t="s">
        <v>43</v>
      </c>
      <c r="D7182" s="1">
        <v>44551</v>
      </c>
      <c r="E7182" s="4">
        <v>588</v>
      </c>
      <c r="F7182">
        <v>28</v>
      </c>
    </row>
    <row r="7183" spans="1:6" x14ac:dyDescent="0.25">
      <c r="A7183" t="s">
        <v>20</v>
      </c>
      <c r="B7183" t="s">
        <v>27</v>
      </c>
      <c r="C7183" t="s">
        <v>24</v>
      </c>
      <c r="D7183" s="1">
        <v>44551</v>
      </c>
      <c r="E7183" s="4">
        <v>5593</v>
      </c>
      <c r="F7183">
        <v>311</v>
      </c>
    </row>
    <row r="7184" spans="1:6" x14ac:dyDescent="0.25">
      <c r="A7184" t="s">
        <v>20</v>
      </c>
      <c r="B7184" t="s">
        <v>6</v>
      </c>
      <c r="C7184" t="s">
        <v>48</v>
      </c>
      <c r="D7184" s="1">
        <v>44551</v>
      </c>
      <c r="E7184" s="4">
        <v>3850</v>
      </c>
      <c r="F7184">
        <v>154</v>
      </c>
    </row>
    <row r="7185" spans="1:6" x14ac:dyDescent="0.25">
      <c r="A7185" t="s">
        <v>13</v>
      </c>
      <c r="B7185" t="s">
        <v>9</v>
      </c>
      <c r="C7185" t="s">
        <v>31</v>
      </c>
      <c r="D7185" s="1">
        <v>44552</v>
      </c>
      <c r="E7185" s="4">
        <v>7420</v>
      </c>
      <c r="F7185">
        <v>530</v>
      </c>
    </row>
    <row r="7186" spans="1:6" x14ac:dyDescent="0.25">
      <c r="A7186" t="s">
        <v>34</v>
      </c>
      <c r="B7186" t="s">
        <v>16</v>
      </c>
      <c r="C7186" t="s">
        <v>36</v>
      </c>
      <c r="D7186" s="1">
        <v>44552</v>
      </c>
      <c r="E7186" s="4">
        <v>8253</v>
      </c>
      <c r="F7186">
        <v>1190</v>
      </c>
    </row>
    <row r="7187" spans="1:6" x14ac:dyDescent="0.25">
      <c r="A7187" t="s">
        <v>5</v>
      </c>
      <c r="B7187" t="s">
        <v>27</v>
      </c>
      <c r="C7187" t="s">
        <v>14</v>
      </c>
      <c r="D7187" s="1">
        <v>44552</v>
      </c>
      <c r="E7187" s="4">
        <v>5327</v>
      </c>
      <c r="F7187">
        <v>910</v>
      </c>
    </row>
    <row r="7188" spans="1:6" x14ac:dyDescent="0.25">
      <c r="A7188" t="s">
        <v>40</v>
      </c>
      <c r="B7188" t="s">
        <v>6</v>
      </c>
      <c r="C7188" t="s">
        <v>14</v>
      </c>
      <c r="D7188" s="1">
        <v>44552</v>
      </c>
      <c r="E7188" s="4">
        <v>5754</v>
      </c>
      <c r="F7188">
        <v>980</v>
      </c>
    </row>
    <row r="7189" spans="1:6" x14ac:dyDescent="0.25">
      <c r="A7189" t="s">
        <v>8</v>
      </c>
      <c r="B7189" t="s">
        <v>9</v>
      </c>
      <c r="C7189" t="s">
        <v>22</v>
      </c>
      <c r="D7189" s="1">
        <v>44552</v>
      </c>
      <c r="E7189" s="4">
        <v>4263</v>
      </c>
      <c r="F7189">
        <v>474</v>
      </c>
    </row>
    <row r="7190" spans="1:6" x14ac:dyDescent="0.25">
      <c r="A7190" t="s">
        <v>34</v>
      </c>
      <c r="B7190" t="s">
        <v>16</v>
      </c>
      <c r="C7190" t="s">
        <v>42</v>
      </c>
      <c r="D7190" s="1">
        <v>44552</v>
      </c>
      <c r="E7190" s="4">
        <v>15603</v>
      </c>
      <c r="F7190">
        <v>1050</v>
      </c>
    </row>
    <row r="7191" spans="1:6" x14ac:dyDescent="0.25">
      <c r="A7191" t="s">
        <v>33</v>
      </c>
      <c r="B7191" t="s">
        <v>16</v>
      </c>
      <c r="C7191" t="s">
        <v>35</v>
      </c>
      <c r="D7191" s="1">
        <v>44552</v>
      </c>
      <c r="E7191" s="4">
        <v>5628</v>
      </c>
      <c r="F7191">
        <v>332</v>
      </c>
    </row>
    <row r="7192" spans="1:6" x14ac:dyDescent="0.25">
      <c r="A7192" t="s">
        <v>15</v>
      </c>
      <c r="B7192" t="s">
        <v>21</v>
      </c>
      <c r="C7192" t="s">
        <v>42</v>
      </c>
      <c r="D7192" s="1">
        <v>44552</v>
      </c>
      <c r="E7192" s="4">
        <v>2639</v>
      </c>
      <c r="F7192">
        <v>189</v>
      </c>
    </row>
    <row r="7193" spans="1:6" x14ac:dyDescent="0.25">
      <c r="A7193" t="s">
        <v>18</v>
      </c>
      <c r="B7193" t="s">
        <v>27</v>
      </c>
      <c r="C7193" t="s">
        <v>52</v>
      </c>
      <c r="D7193" s="1">
        <v>44552</v>
      </c>
      <c r="E7193" s="4">
        <v>5138</v>
      </c>
      <c r="F7193">
        <v>514</v>
      </c>
    </row>
    <row r="7194" spans="1:6" x14ac:dyDescent="0.25">
      <c r="A7194" t="s">
        <v>37</v>
      </c>
      <c r="B7194" t="s">
        <v>9</v>
      </c>
      <c r="C7194" t="s">
        <v>44</v>
      </c>
      <c r="D7194" s="1">
        <v>44552</v>
      </c>
      <c r="E7194" s="4">
        <v>9135</v>
      </c>
      <c r="F7194">
        <v>398</v>
      </c>
    </row>
    <row r="7195" spans="1:6" x14ac:dyDescent="0.25">
      <c r="A7195" t="s">
        <v>39</v>
      </c>
      <c r="B7195" t="s">
        <v>9</v>
      </c>
      <c r="C7195" t="s">
        <v>43</v>
      </c>
      <c r="D7195" s="1">
        <v>44552</v>
      </c>
      <c r="E7195" s="4">
        <v>742</v>
      </c>
      <c r="F7195">
        <v>36</v>
      </c>
    </row>
    <row r="7196" spans="1:6" x14ac:dyDescent="0.25">
      <c r="A7196" t="s">
        <v>10</v>
      </c>
      <c r="B7196" t="s">
        <v>27</v>
      </c>
      <c r="C7196" t="s">
        <v>31</v>
      </c>
      <c r="D7196" s="1">
        <v>44552</v>
      </c>
      <c r="E7196" s="4">
        <v>10192</v>
      </c>
      <c r="F7196">
        <v>700</v>
      </c>
    </row>
    <row r="7197" spans="1:6" x14ac:dyDescent="0.25">
      <c r="A7197" t="s">
        <v>49</v>
      </c>
      <c r="B7197" t="s">
        <v>6</v>
      </c>
      <c r="C7197" t="s">
        <v>42</v>
      </c>
      <c r="D7197" s="1">
        <v>44552</v>
      </c>
      <c r="E7197" s="4">
        <v>2051</v>
      </c>
      <c r="F7197">
        <v>147</v>
      </c>
    </row>
    <row r="7198" spans="1:6" x14ac:dyDescent="0.25">
      <c r="A7198" t="s">
        <v>5</v>
      </c>
      <c r="B7198" t="s">
        <v>9</v>
      </c>
      <c r="C7198" t="s">
        <v>30</v>
      </c>
      <c r="D7198" s="1">
        <v>44552</v>
      </c>
      <c r="E7198" s="4">
        <v>560</v>
      </c>
      <c r="F7198">
        <v>32</v>
      </c>
    </row>
    <row r="7199" spans="1:6" x14ac:dyDescent="0.25">
      <c r="A7199" t="s">
        <v>18</v>
      </c>
      <c r="B7199" t="s">
        <v>6</v>
      </c>
      <c r="C7199" t="s">
        <v>30</v>
      </c>
      <c r="D7199" s="1">
        <v>44552</v>
      </c>
      <c r="E7199" s="4">
        <v>77</v>
      </c>
      <c r="F7199">
        <v>5</v>
      </c>
    </row>
    <row r="7200" spans="1:6" x14ac:dyDescent="0.25">
      <c r="A7200" t="s">
        <v>54</v>
      </c>
      <c r="B7200" t="s">
        <v>16</v>
      </c>
      <c r="C7200" t="s">
        <v>38</v>
      </c>
      <c r="D7200" s="1">
        <v>44552</v>
      </c>
      <c r="E7200" s="4">
        <v>3402</v>
      </c>
      <c r="F7200">
        <v>126</v>
      </c>
    </row>
    <row r="7201" spans="1:6" x14ac:dyDescent="0.25">
      <c r="A7201" t="s">
        <v>54</v>
      </c>
      <c r="B7201" t="s">
        <v>11</v>
      </c>
      <c r="C7201" t="s">
        <v>47</v>
      </c>
      <c r="D7201" s="1">
        <v>44552</v>
      </c>
      <c r="E7201" s="4">
        <v>7385</v>
      </c>
      <c r="F7201">
        <v>435</v>
      </c>
    </row>
    <row r="7202" spans="1:6" x14ac:dyDescent="0.25">
      <c r="A7202" t="s">
        <v>33</v>
      </c>
      <c r="B7202" t="s">
        <v>9</v>
      </c>
      <c r="C7202" t="s">
        <v>36</v>
      </c>
      <c r="D7202" s="1">
        <v>44552</v>
      </c>
      <c r="E7202" s="4">
        <v>5845</v>
      </c>
      <c r="F7202">
        <v>650</v>
      </c>
    </row>
    <row r="7203" spans="1:6" x14ac:dyDescent="0.25">
      <c r="A7203" t="s">
        <v>34</v>
      </c>
      <c r="B7203" t="s">
        <v>16</v>
      </c>
      <c r="C7203" t="s">
        <v>22</v>
      </c>
      <c r="D7203" s="1">
        <v>44552</v>
      </c>
      <c r="E7203" s="4">
        <v>13741</v>
      </c>
      <c r="F7203">
        <v>1540</v>
      </c>
    </row>
    <row r="7204" spans="1:6" x14ac:dyDescent="0.25">
      <c r="A7204" t="s">
        <v>29</v>
      </c>
      <c r="B7204" t="s">
        <v>16</v>
      </c>
      <c r="C7204" t="s">
        <v>30</v>
      </c>
      <c r="D7204" s="1">
        <v>44552</v>
      </c>
      <c r="E7204" s="4">
        <v>5803</v>
      </c>
      <c r="F7204">
        <v>306</v>
      </c>
    </row>
    <row r="7205" spans="1:6" x14ac:dyDescent="0.25">
      <c r="A7205" t="s">
        <v>8</v>
      </c>
      <c r="B7205" t="s">
        <v>11</v>
      </c>
      <c r="C7205" t="s">
        <v>35</v>
      </c>
      <c r="D7205" s="1">
        <v>44552</v>
      </c>
      <c r="E7205" s="4">
        <v>6958</v>
      </c>
      <c r="F7205">
        <v>410</v>
      </c>
    </row>
    <row r="7206" spans="1:6" x14ac:dyDescent="0.25">
      <c r="A7206" t="s">
        <v>40</v>
      </c>
      <c r="B7206" t="s">
        <v>9</v>
      </c>
      <c r="C7206" t="s">
        <v>42</v>
      </c>
      <c r="D7206" s="1">
        <v>44552</v>
      </c>
      <c r="E7206" s="4">
        <v>9877</v>
      </c>
      <c r="F7206">
        <v>659</v>
      </c>
    </row>
    <row r="7207" spans="1:6" x14ac:dyDescent="0.25">
      <c r="A7207" t="s">
        <v>32</v>
      </c>
      <c r="B7207" t="s">
        <v>9</v>
      </c>
      <c r="C7207" t="s">
        <v>50</v>
      </c>
      <c r="D7207" s="1">
        <v>44552</v>
      </c>
      <c r="E7207" s="4">
        <v>9065</v>
      </c>
      <c r="F7207">
        <v>395</v>
      </c>
    </row>
    <row r="7208" spans="1:6" x14ac:dyDescent="0.25">
      <c r="A7208" t="s">
        <v>57</v>
      </c>
      <c r="B7208" t="s">
        <v>11</v>
      </c>
      <c r="C7208" t="s">
        <v>19</v>
      </c>
      <c r="D7208" s="1">
        <v>44552</v>
      </c>
      <c r="E7208" s="4">
        <v>2968</v>
      </c>
      <c r="F7208">
        <v>175</v>
      </c>
    </row>
    <row r="7209" spans="1:6" x14ac:dyDescent="0.25">
      <c r="A7209" t="s">
        <v>39</v>
      </c>
      <c r="B7209" t="s">
        <v>11</v>
      </c>
      <c r="C7209" t="s">
        <v>31</v>
      </c>
      <c r="D7209" s="1">
        <v>44552</v>
      </c>
      <c r="E7209" s="4">
        <v>819</v>
      </c>
      <c r="F7209">
        <v>59</v>
      </c>
    </row>
    <row r="7210" spans="1:6" x14ac:dyDescent="0.25">
      <c r="A7210" t="s">
        <v>10</v>
      </c>
      <c r="B7210" t="s">
        <v>21</v>
      </c>
      <c r="C7210" t="s">
        <v>44</v>
      </c>
      <c r="D7210" s="1">
        <v>44552</v>
      </c>
      <c r="E7210" s="4">
        <v>7777</v>
      </c>
      <c r="F7210">
        <v>325</v>
      </c>
    </row>
    <row r="7211" spans="1:6" x14ac:dyDescent="0.25">
      <c r="A7211" t="s">
        <v>46</v>
      </c>
      <c r="B7211" t="s">
        <v>21</v>
      </c>
      <c r="C7211" t="s">
        <v>36</v>
      </c>
      <c r="D7211" s="1">
        <v>44552</v>
      </c>
      <c r="E7211" s="4">
        <v>7</v>
      </c>
      <c r="F7211">
        <v>1</v>
      </c>
    </row>
    <row r="7212" spans="1:6" x14ac:dyDescent="0.25">
      <c r="A7212" t="s">
        <v>37</v>
      </c>
      <c r="B7212" t="s">
        <v>27</v>
      </c>
      <c r="C7212" t="s">
        <v>44</v>
      </c>
      <c r="D7212" s="1">
        <v>44552</v>
      </c>
      <c r="E7212" s="4">
        <v>5845</v>
      </c>
      <c r="F7212">
        <v>255</v>
      </c>
    </row>
    <row r="7213" spans="1:6" x14ac:dyDescent="0.25">
      <c r="A7213" t="s">
        <v>37</v>
      </c>
      <c r="B7213" t="s">
        <v>11</v>
      </c>
      <c r="C7213" t="s">
        <v>24</v>
      </c>
      <c r="D7213" s="1">
        <v>44552</v>
      </c>
      <c r="E7213" s="4">
        <v>2702</v>
      </c>
      <c r="F7213">
        <v>136</v>
      </c>
    </row>
    <row r="7214" spans="1:6" x14ac:dyDescent="0.25">
      <c r="A7214" t="s">
        <v>46</v>
      </c>
      <c r="B7214" t="s">
        <v>11</v>
      </c>
      <c r="C7214" t="s">
        <v>12</v>
      </c>
      <c r="D7214" s="1">
        <v>44552</v>
      </c>
      <c r="E7214" s="4">
        <v>4144</v>
      </c>
      <c r="F7214">
        <v>259</v>
      </c>
    </row>
    <row r="7215" spans="1:6" x14ac:dyDescent="0.25">
      <c r="A7215" t="s">
        <v>20</v>
      </c>
      <c r="B7215" t="s">
        <v>16</v>
      </c>
      <c r="C7215" t="s">
        <v>7</v>
      </c>
      <c r="D7215" s="1">
        <v>44552</v>
      </c>
      <c r="E7215" s="4">
        <v>854</v>
      </c>
      <c r="F7215">
        <v>54</v>
      </c>
    </row>
    <row r="7216" spans="1:6" x14ac:dyDescent="0.25">
      <c r="A7216" t="s">
        <v>18</v>
      </c>
      <c r="B7216" t="s">
        <v>21</v>
      </c>
      <c r="C7216" t="s">
        <v>47</v>
      </c>
      <c r="D7216" s="1">
        <v>44553</v>
      </c>
      <c r="E7216" s="4">
        <v>8288</v>
      </c>
      <c r="F7216">
        <v>488</v>
      </c>
    </row>
    <row r="7217" spans="1:6" x14ac:dyDescent="0.25">
      <c r="A7217" t="s">
        <v>13</v>
      </c>
      <c r="B7217" t="s">
        <v>27</v>
      </c>
      <c r="C7217" t="s">
        <v>43</v>
      </c>
      <c r="D7217" s="1">
        <v>44553</v>
      </c>
      <c r="E7217" s="4">
        <v>11515</v>
      </c>
      <c r="F7217">
        <v>524</v>
      </c>
    </row>
    <row r="7218" spans="1:6" x14ac:dyDescent="0.25">
      <c r="A7218" t="s">
        <v>32</v>
      </c>
      <c r="B7218" t="s">
        <v>27</v>
      </c>
      <c r="C7218" t="s">
        <v>14</v>
      </c>
      <c r="D7218" s="1">
        <v>44553</v>
      </c>
      <c r="E7218" s="4">
        <v>6685</v>
      </c>
      <c r="F7218">
        <v>840</v>
      </c>
    </row>
    <row r="7219" spans="1:6" x14ac:dyDescent="0.25">
      <c r="A7219" t="s">
        <v>51</v>
      </c>
      <c r="B7219" t="s">
        <v>11</v>
      </c>
      <c r="C7219" t="s">
        <v>12</v>
      </c>
      <c r="D7219" s="1">
        <v>44553</v>
      </c>
      <c r="E7219" s="4">
        <v>2996</v>
      </c>
      <c r="F7219">
        <v>177</v>
      </c>
    </row>
    <row r="7220" spans="1:6" x14ac:dyDescent="0.25">
      <c r="A7220" t="s">
        <v>15</v>
      </c>
      <c r="B7220" t="s">
        <v>11</v>
      </c>
      <c r="C7220" t="s">
        <v>52</v>
      </c>
      <c r="D7220" s="1">
        <v>44553</v>
      </c>
      <c r="E7220" s="4">
        <v>1120</v>
      </c>
      <c r="F7220">
        <v>94</v>
      </c>
    </row>
    <row r="7221" spans="1:6" x14ac:dyDescent="0.25">
      <c r="A7221" t="s">
        <v>5</v>
      </c>
      <c r="B7221" t="s">
        <v>16</v>
      </c>
      <c r="C7221" t="s">
        <v>7</v>
      </c>
      <c r="D7221" s="1">
        <v>44553</v>
      </c>
      <c r="E7221" s="4">
        <v>476</v>
      </c>
      <c r="F7221">
        <v>32</v>
      </c>
    </row>
    <row r="7222" spans="1:6" x14ac:dyDescent="0.25">
      <c r="A7222" t="s">
        <v>25</v>
      </c>
      <c r="B7222" t="s">
        <v>21</v>
      </c>
      <c r="C7222" t="s">
        <v>35</v>
      </c>
      <c r="D7222" s="1">
        <v>44553</v>
      </c>
      <c r="E7222" s="4">
        <v>11914</v>
      </c>
      <c r="F7222">
        <v>700</v>
      </c>
    </row>
    <row r="7223" spans="1:6" x14ac:dyDescent="0.25">
      <c r="A7223" t="s">
        <v>34</v>
      </c>
      <c r="B7223" t="s">
        <v>11</v>
      </c>
      <c r="C7223" t="s">
        <v>42</v>
      </c>
      <c r="D7223" s="1">
        <v>44553</v>
      </c>
      <c r="E7223" s="4">
        <v>6524</v>
      </c>
      <c r="F7223">
        <v>435</v>
      </c>
    </row>
    <row r="7224" spans="1:6" x14ac:dyDescent="0.25">
      <c r="A7224" t="s">
        <v>33</v>
      </c>
      <c r="B7224" t="s">
        <v>16</v>
      </c>
      <c r="C7224" t="s">
        <v>43</v>
      </c>
      <c r="D7224" s="1">
        <v>44553</v>
      </c>
      <c r="E7224" s="4">
        <v>672</v>
      </c>
      <c r="F7224">
        <v>32</v>
      </c>
    </row>
    <row r="7225" spans="1:6" x14ac:dyDescent="0.25">
      <c r="A7225" t="s">
        <v>49</v>
      </c>
      <c r="B7225" t="s">
        <v>16</v>
      </c>
      <c r="C7225" t="s">
        <v>42</v>
      </c>
      <c r="D7225" s="1">
        <v>44553</v>
      </c>
      <c r="E7225" s="4">
        <v>1470</v>
      </c>
      <c r="F7225">
        <v>98</v>
      </c>
    </row>
    <row r="7226" spans="1:6" x14ac:dyDescent="0.25">
      <c r="A7226" t="s">
        <v>41</v>
      </c>
      <c r="B7226" t="s">
        <v>27</v>
      </c>
      <c r="C7226" t="s">
        <v>43</v>
      </c>
      <c r="D7226" s="1">
        <v>44553</v>
      </c>
      <c r="E7226" s="4">
        <v>16289</v>
      </c>
      <c r="F7226">
        <v>840</v>
      </c>
    </row>
    <row r="7227" spans="1:6" x14ac:dyDescent="0.25">
      <c r="A7227" t="s">
        <v>18</v>
      </c>
      <c r="B7227" t="s">
        <v>27</v>
      </c>
      <c r="C7227" t="s">
        <v>12</v>
      </c>
      <c r="D7227" s="1">
        <v>44553</v>
      </c>
      <c r="E7227" s="4">
        <v>4032</v>
      </c>
      <c r="F7227">
        <v>269</v>
      </c>
    </row>
    <row r="7228" spans="1:6" x14ac:dyDescent="0.25">
      <c r="A7228" t="s">
        <v>56</v>
      </c>
      <c r="B7228" t="s">
        <v>27</v>
      </c>
      <c r="C7228" t="s">
        <v>52</v>
      </c>
      <c r="D7228" s="1">
        <v>44553</v>
      </c>
      <c r="E7228" s="4">
        <v>3290</v>
      </c>
      <c r="F7228">
        <v>329</v>
      </c>
    </row>
    <row r="7229" spans="1:6" x14ac:dyDescent="0.25">
      <c r="A7229" t="s">
        <v>10</v>
      </c>
      <c r="B7229" t="s">
        <v>21</v>
      </c>
      <c r="C7229" t="s">
        <v>17</v>
      </c>
      <c r="D7229" s="1">
        <v>44553</v>
      </c>
      <c r="E7229" s="4">
        <v>6881</v>
      </c>
      <c r="F7229">
        <v>328</v>
      </c>
    </row>
    <row r="7230" spans="1:6" x14ac:dyDescent="0.25">
      <c r="A7230" t="s">
        <v>15</v>
      </c>
      <c r="B7230" t="s">
        <v>11</v>
      </c>
      <c r="C7230" t="s">
        <v>42</v>
      </c>
      <c r="D7230" s="1">
        <v>44553</v>
      </c>
      <c r="E7230" s="4">
        <v>5719</v>
      </c>
      <c r="F7230">
        <v>358</v>
      </c>
    </row>
    <row r="7231" spans="1:6" x14ac:dyDescent="0.25">
      <c r="A7231" t="s">
        <v>40</v>
      </c>
      <c r="B7231" t="s">
        <v>16</v>
      </c>
      <c r="C7231" t="s">
        <v>12</v>
      </c>
      <c r="D7231" s="1">
        <v>44553</v>
      </c>
      <c r="E7231" s="4">
        <v>7805</v>
      </c>
      <c r="F7231">
        <v>521</v>
      </c>
    </row>
    <row r="7232" spans="1:6" x14ac:dyDescent="0.25">
      <c r="A7232" t="s">
        <v>34</v>
      </c>
      <c r="B7232" t="s">
        <v>21</v>
      </c>
      <c r="C7232" t="s">
        <v>30</v>
      </c>
      <c r="D7232" s="1">
        <v>44553</v>
      </c>
      <c r="E7232" s="4">
        <v>10850</v>
      </c>
      <c r="F7232">
        <v>572</v>
      </c>
    </row>
    <row r="7233" spans="1:6" x14ac:dyDescent="0.25">
      <c r="A7233" t="s">
        <v>34</v>
      </c>
      <c r="B7233" t="s">
        <v>16</v>
      </c>
      <c r="C7233" t="s">
        <v>17</v>
      </c>
      <c r="D7233" s="1">
        <v>44553</v>
      </c>
      <c r="E7233" s="4">
        <v>679</v>
      </c>
      <c r="F7233">
        <v>30</v>
      </c>
    </row>
    <row r="7234" spans="1:6" x14ac:dyDescent="0.25">
      <c r="A7234" t="s">
        <v>37</v>
      </c>
      <c r="B7234" t="s">
        <v>6</v>
      </c>
      <c r="C7234" t="s">
        <v>47</v>
      </c>
      <c r="D7234" s="1">
        <v>44553</v>
      </c>
      <c r="E7234" s="4">
        <v>1414</v>
      </c>
      <c r="F7234">
        <v>95</v>
      </c>
    </row>
    <row r="7235" spans="1:6" x14ac:dyDescent="0.25">
      <c r="A7235" t="s">
        <v>56</v>
      </c>
      <c r="B7235" t="s">
        <v>9</v>
      </c>
      <c r="C7235" t="s">
        <v>30</v>
      </c>
      <c r="D7235" s="1">
        <v>44553</v>
      </c>
      <c r="E7235" s="4">
        <v>4151</v>
      </c>
      <c r="F7235">
        <v>208</v>
      </c>
    </row>
    <row r="7236" spans="1:6" x14ac:dyDescent="0.25">
      <c r="A7236" t="s">
        <v>51</v>
      </c>
      <c r="B7236" t="s">
        <v>27</v>
      </c>
      <c r="C7236" t="s">
        <v>19</v>
      </c>
      <c r="D7236" s="1">
        <v>44553</v>
      </c>
      <c r="E7236" s="4">
        <v>497</v>
      </c>
      <c r="F7236">
        <v>28</v>
      </c>
    </row>
    <row r="7237" spans="1:6" x14ac:dyDescent="0.25">
      <c r="A7237" t="s">
        <v>55</v>
      </c>
      <c r="B7237" t="s">
        <v>6</v>
      </c>
      <c r="C7237" t="s">
        <v>17</v>
      </c>
      <c r="D7237" s="1">
        <v>44553</v>
      </c>
      <c r="E7237" s="4">
        <v>3626</v>
      </c>
      <c r="F7237">
        <v>165</v>
      </c>
    </row>
    <row r="7238" spans="1:6" x14ac:dyDescent="0.25">
      <c r="A7238" t="s">
        <v>20</v>
      </c>
      <c r="B7238" t="s">
        <v>11</v>
      </c>
      <c r="C7238" t="s">
        <v>28</v>
      </c>
      <c r="D7238" s="1">
        <v>44554</v>
      </c>
      <c r="E7238" s="4">
        <v>11459</v>
      </c>
      <c r="F7238">
        <v>1400</v>
      </c>
    </row>
    <row r="7239" spans="1:6" x14ac:dyDescent="0.25">
      <c r="A7239" t="s">
        <v>10</v>
      </c>
      <c r="B7239" t="s">
        <v>9</v>
      </c>
      <c r="C7239" t="s">
        <v>31</v>
      </c>
      <c r="D7239" s="1">
        <v>44554</v>
      </c>
      <c r="E7239" s="4">
        <v>1113</v>
      </c>
      <c r="F7239">
        <v>80</v>
      </c>
    </row>
    <row r="7240" spans="1:6" x14ac:dyDescent="0.25">
      <c r="A7240" t="s">
        <v>55</v>
      </c>
      <c r="B7240" t="s">
        <v>16</v>
      </c>
      <c r="C7240" t="s">
        <v>31</v>
      </c>
      <c r="D7240" s="1">
        <v>44554</v>
      </c>
      <c r="E7240" s="4">
        <v>4305</v>
      </c>
      <c r="F7240">
        <v>308</v>
      </c>
    </row>
    <row r="7241" spans="1:6" x14ac:dyDescent="0.25">
      <c r="A7241" t="s">
        <v>18</v>
      </c>
      <c r="B7241" t="s">
        <v>21</v>
      </c>
      <c r="C7241" t="s">
        <v>14</v>
      </c>
      <c r="D7241" s="1">
        <v>44554</v>
      </c>
      <c r="E7241" s="4">
        <v>2674</v>
      </c>
      <c r="F7241">
        <v>335</v>
      </c>
    </row>
    <row r="7242" spans="1:6" x14ac:dyDescent="0.25">
      <c r="A7242" t="s">
        <v>55</v>
      </c>
      <c r="B7242" t="s">
        <v>21</v>
      </c>
      <c r="C7242" t="s">
        <v>12</v>
      </c>
      <c r="D7242" s="1">
        <v>44554</v>
      </c>
      <c r="E7242" s="4">
        <v>3136</v>
      </c>
      <c r="F7242">
        <v>196</v>
      </c>
    </row>
    <row r="7243" spans="1:6" x14ac:dyDescent="0.25">
      <c r="A7243" t="s">
        <v>57</v>
      </c>
      <c r="B7243" t="s">
        <v>21</v>
      </c>
      <c r="C7243" t="s">
        <v>52</v>
      </c>
      <c r="D7243" s="1">
        <v>44554</v>
      </c>
      <c r="E7243" s="4">
        <v>7455</v>
      </c>
      <c r="F7243">
        <v>678</v>
      </c>
    </row>
    <row r="7244" spans="1:6" x14ac:dyDescent="0.25">
      <c r="A7244" t="s">
        <v>5</v>
      </c>
      <c r="B7244" t="s">
        <v>11</v>
      </c>
      <c r="C7244" t="s">
        <v>45</v>
      </c>
      <c r="D7244" s="1">
        <v>44554</v>
      </c>
      <c r="E7244" s="4">
        <v>3409</v>
      </c>
      <c r="F7244">
        <v>149</v>
      </c>
    </row>
    <row r="7245" spans="1:6" x14ac:dyDescent="0.25">
      <c r="A7245" t="s">
        <v>49</v>
      </c>
      <c r="B7245" t="s">
        <v>16</v>
      </c>
      <c r="C7245" t="s">
        <v>44</v>
      </c>
      <c r="D7245" s="1">
        <v>44554</v>
      </c>
      <c r="E7245" s="4">
        <v>707</v>
      </c>
      <c r="F7245">
        <v>30</v>
      </c>
    </row>
    <row r="7246" spans="1:6" x14ac:dyDescent="0.25">
      <c r="A7246" t="s">
        <v>40</v>
      </c>
      <c r="B7246" t="s">
        <v>6</v>
      </c>
      <c r="C7246" t="s">
        <v>22</v>
      </c>
      <c r="D7246" s="1">
        <v>44554</v>
      </c>
      <c r="E7246" s="4">
        <v>5761</v>
      </c>
      <c r="F7246">
        <v>641</v>
      </c>
    </row>
    <row r="7247" spans="1:6" x14ac:dyDescent="0.25">
      <c r="A7247" t="s">
        <v>33</v>
      </c>
      <c r="B7247" t="s">
        <v>21</v>
      </c>
      <c r="C7247" t="s">
        <v>43</v>
      </c>
      <c r="D7247" s="1">
        <v>44554</v>
      </c>
      <c r="E7247" s="4">
        <v>11116</v>
      </c>
      <c r="F7247">
        <v>530</v>
      </c>
    </row>
    <row r="7248" spans="1:6" x14ac:dyDescent="0.25">
      <c r="A7248" t="s">
        <v>23</v>
      </c>
      <c r="B7248" t="s">
        <v>21</v>
      </c>
      <c r="C7248" t="s">
        <v>17</v>
      </c>
      <c r="D7248" s="1">
        <v>44554</v>
      </c>
      <c r="E7248" s="4">
        <v>8729</v>
      </c>
      <c r="F7248">
        <v>380</v>
      </c>
    </row>
    <row r="7249" spans="1:6" x14ac:dyDescent="0.25">
      <c r="A7249" t="s">
        <v>46</v>
      </c>
      <c r="B7249" t="s">
        <v>6</v>
      </c>
      <c r="C7249" t="s">
        <v>48</v>
      </c>
      <c r="D7249" s="1">
        <v>44554</v>
      </c>
      <c r="E7249" s="4">
        <v>15148</v>
      </c>
      <c r="F7249">
        <v>583</v>
      </c>
    </row>
    <row r="7250" spans="1:6" x14ac:dyDescent="0.25">
      <c r="A7250" t="s">
        <v>15</v>
      </c>
      <c r="B7250" t="s">
        <v>6</v>
      </c>
      <c r="C7250" t="s">
        <v>7</v>
      </c>
      <c r="D7250" s="1">
        <v>44554</v>
      </c>
      <c r="E7250" s="4">
        <v>20405</v>
      </c>
      <c r="F7250">
        <v>1260</v>
      </c>
    </row>
    <row r="7251" spans="1:6" x14ac:dyDescent="0.25">
      <c r="A7251" t="s">
        <v>37</v>
      </c>
      <c r="B7251" t="s">
        <v>21</v>
      </c>
      <c r="C7251" t="s">
        <v>50</v>
      </c>
      <c r="D7251" s="1">
        <v>44554</v>
      </c>
      <c r="E7251" s="4">
        <v>1568</v>
      </c>
      <c r="F7251">
        <v>69</v>
      </c>
    </row>
    <row r="7252" spans="1:6" x14ac:dyDescent="0.25">
      <c r="A7252" t="s">
        <v>53</v>
      </c>
      <c r="B7252" t="s">
        <v>9</v>
      </c>
      <c r="C7252" t="s">
        <v>31</v>
      </c>
      <c r="D7252" s="1">
        <v>44554</v>
      </c>
      <c r="E7252" s="4">
        <v>4543</v>
      </c>
      <c r="F7252">
        <v>379</v>
      </c>
    </row>
    <row r="7253" spans="1:6" x14ac:dyDescent="0.25">
      <c r="A7253" t="s">
        <v>8</v>
      </c>
      <c r="B7253" t="s">
        <v>16</v>
      </c>
      <c r="C7253" t="s">
        <v>38</v>
      </c>
      <c r="D7253" s="1">
        <v>44554</v>
      </c>
      <c r="E7253" s="4">
        <v>553</v>
      </c>
      <c r="F7253">
        <v>21</v>
      </c>
    </row>
    <row r="7254" spans="1:6" x14ac:dyDescent="0.25">
      <c r="A7254" t="s">
        <v>15</v>
      </c>
      <c r="B7254" t="s">
        <v>9</v>
      </c>
      <c r="C7254" t="s">
        <v>47</v>
      </c>
      <c r="D7254" s="1">
        <v>44554</v>
      </c>
      <c r="E7254" s="4">
        <v>2877</v>
      </c>
      <c r="F7254">
        <v>192</v>
      </c>
    </row>
    <row r="7255" spans="1:6" x14ac:dyDescent="0.25">
      <c r="A7255" t="s">
        <v>34</v>
      </c>
      <c r="B7255" t="s">
        <v>6</v>
      </c>
      <c r="C7255" t="s">
        <v>45</v>
      </c>
      <c r="D7255" s="1">
        <v>44554</v>
      </c>
      <c r="E7255" s="4">
        <v>9030</v>
      </c>
      <c r="F7255">
        <v>411</v>
      </c>
    </row>
    <row r="7256" spans="1:6" x14ac:dyDescent="0.25">
      <c r="A7256" t="s">
        <v>55</v>
      </c>
      <c r="B7256" t="s">
        <v>6</v>
      </c>
      <c r="C7256" t="s">
        <v>12</v>
      </c>
      <c r="D7256" s="1">
        <v>44554</v>
      </c>
      <c r="E7256" s="4">
        <v>9709</v>
      </c>
      <c r="F7256">
        <v>607</v>
      </c>
    </row>
    <row r="7257" spans="1:6" x14ac:dyDescent="0.25">
      <c r="A7257" t="s">
        <v>51</v>
      </c>
      <c r="B7257" t="s">
        <v>27</v>
      </c>
      <c r="C7257" t="s">
        <v>45</v>
      </c>
      <c r="D7257" s="1">
        <v>44554</v>
      </c>
      <c r="E7257" s="4">
        <v>5586</v>
      </c>
      <c r="F7257">
        <v>243</v>
      </c>
    </row>
    <row r="7258" spans="1:6" x14ac:dyDescent="0.25">
      <c r="A7258" t="s">
        <v>57</v>
      </c>
      <c r="B7258" t="s">
        <v>6</v>
      </c>
      <c r="C7258" t="s">
        <v>28</v>
      </c>
      <c r="D7258" s="1">
        <v>44554</v>
      </c>
      <c r="E7258" s="4">
        <v>17031</v>
      </c>
      <c r="F7258">
        <v>2450</v>
      </c>
    </row>
    <row r="7259" spans="1:6" x14ac:dyDescent="0.25">
      <c r="A7259" t="s">
        <v>37</v>
      </c>
      <c r="B7259" t="s">
        <v>11</v>
      </c>
      <c r="C7259" t="s">
        <v>50</v>
      </c>
      <c r="D7259" s="1">
        <v>44554</v>
      </c>
      <c r="E7259" s="4">
        <v>1176</v>
      </c>
      <c r="F7259">
        <v>54</v>
      </c>
    </row>
    <row r="7260" spans="1:6" x14ac:dyDescent="0.25">
      <c r="A7260" t="s">
        <v>46</v>
      </c>
      <c r="B7260" t="s">
        <v>16</v>
      </c>
      <c r="C7260" t="s">
        <v>50</v>
      </c>
      <c r="D7260" s="1">
        <v>44554</v>
      </c>
      <c r="E7260" s="4">
        <v>9387</v>
      </c>
      <c r="F7260">
        <v>392</v>
      </c>
    </row>
    <row r="7261" spans="1:6" x14ac:dyDescent="0.25">
      <c r="A7261" t="s">
        <v>39</v>
      </c>
      <c r="B7261" t="s">
        <v>16</v>
      </c>
      <c r="C7261" t="s">
        <v>38</v>
      </c>
      <c r="D7261" s="1">
        <v>44554</v>
      </c>
      <c r="E7261" s="4">
        <v>5208</v>
      </c>
      <c r="F7261">
        <v>209</v>
      </c>
    </row>
    <row r="7262" spans="1:6" x14ac:dyDescent="0.25">
      <c r="A7262" t="s">
        <v>32</v>
      </c>
      <c r="B7262" t="s">
        <v>16</v>
      </c>
      <c r="C7262" t="s">
        <v>45</v>
      </c>
      <c r="D7262" s="1">
        <v>44554</v>
      </c>
      <c r="E7262" s="4">
        <v>5460</v>
      </c>
      <c r="F7262">
        <v>249</v>
      </c>
    </row>
    <row r="7263" spans="1:6" x14ac:dyDescent="0.25">
      <c r="A7263" t="s">
        <v>51</v>
      </c>
      <c r="B7263" t="s">
        <v>16</v>
      </c>
      <c r="C7263" t="s">
        <v>44</v>
      </c>
      <c r="D7263" s="1">
        <v>44554</v>
      </c>
      <c r="E7263" s="4">
        <v>9100</v>
      </c>
      <c r="F7263">
        <v>396</v>
      </c>
    </row>
    <row r="7264" spans="1:6" x14ac:dyDescent="0.25">
      <c r="A7264" t="s">
        <v>57</v>
      </c>
      <c r="B7264" t="s">
        <v>27</v>
      </c>
      <c r="C7264" t="s">
        <v>44</v>
      </c>
      <c r="D7264" s="1">
        <v>44554</v>
      </c>
      <c r="E7264" s="4">
        <v>1043</v>
      </c>
      <c r="F7264">
        <v>46</v>
      </c>
    </row>
    <row r="7265" spans="1:6" x14ac:dyDescent="0.25">
      <c r="A7265" t="s">
        <v>57</v>
      </c>
      <c r="B7265" t="s">
        <v>11</v>
      </c>
      <c r="C7265" t="s">
        <v>47</v>
      </c>
      <c r="D7265" s="1">
        <v>44557</v>
      </c>
      <c r="E7265" s="4">
        <v>2933</v>
      </c>
      <c r="F7265">
        <v>184</v>
      </c>
    </row>
    <row r="7266" spans="1:6" x14ac:dyDescent="0.25">
      <c r="A7266" t="s">
        <v>51</v>
      </c>
      <c r="B7266" t="s">
        <v>21</v>
      </c>
      <c r="C7266" t="s">
        <v>17</v>
      </c>
      <c r="D7266" s="1">
        <v>44557</v>
      </c>
      <c r="E7266" s="4">
        <v>966</v>
      </c>
      <c r="F7266">
        <v>42</v>
      </c>
    </row>
    <row r="7267" spans="1:6" x14ac:dyDescent="0.25">
      <c r="A7267" t="s">
        <v>18</v>
      </c>
      <c r="B7267" t="s">
        <v>16</v>
      </c>
      <c r="C7267" t="s">
        <v>14</v>
      </c>
      <c r="D7267" s="1">
        <v>44557</v>
      </c>
      <c r="E7267" s="4">
        <v>3066</v>
      </c>
      <c r="F7267">
        <v>438</v>
      </c>
    </row>
    <row r="7268" spans="1:6" x14ac:dyDescent="0.25">
      <c r="A7268" t="s">
        <v>13</v>
      </c>
      <c r="B7268" t="s">
        <v>11</v>
      </c>
      <c r="C7268" t="s">
        <v>22</v>
      </c>
      <c r="D7268" s="1">
        <v>44557</v>
      </c>
      <c r="E7268" s="4">
        <v>1407</v>
      </c>
      <c r="F7268">
        <v>141</v>
      </c>
    </row>
    <row r="7269" spans="1:6" x14ac:dyDescent="0.25">
      <c r="A7269" t="s">
        <v>33</v>
      </c>
      <c r="B7269" t="s">
        <v>9</v>
      </c>
      <c r="C7269" t="s">
        <v>45</v>
      </c>
      <c r="D7269" s="1">
        <v>44557</v>
      </c>
      <c r="E7269" s="4">
        <v>7707</v>
      </c>
      <c r="F7269">
        <v>336</v>
      </c>
    </row>
    <row r="7270" spans="1:6" x14ac:dyDescent="0.25">
      <c r="A7270" t="s">
        <v>13</v>
      </c>
      <c r="B7270" t="s">
        <v>9</v>
      </c>
      <c r="C7270" t="s">
        <v>14</v>
      </c>
      <c r="D7270" s="1">
        <v>44557</v>
      </c>
      <c r="E7270" s="4">
        <v>3962</v>
      </c>
      <c r="F7270">
        <v>661</v>
      </c>
    </row>
    <row r="7271" spans="1:6" x14ac:dyDescent="0.25">
      <c r="A7271" t="s">
        <v>53</v>
      </c>
      <c r="B7271" t="s">
        <v>11</v>
      </c>
      <c r="C7271" t="s">
        <v>47</v>
      </c>
      <c r="D7271" s="1">
        <v>44557</v>
      </c>
      <c r="E7271" s="4">
        <v>5054</v>
      </c>
      <c r="F7271">
        <v>298</v>
      </c>
    </row>
    <row r="7272" spans="1:6" x14ac:dyDescent="0.25">
      <c r="A7272" t="s">
        <v>33</v>
      </c>
      <c r="B7272" t="s">
        <v>6</v>
      </c>
      <c r="C7272" t="s">
        <v>35</v>
      </c>
      <c r="D7272" s="1">
        <v>44557</v>
      </c>
      <c r="E7272" s="4">
        <v>3437</v>
      </c>
      <c r="F7272">
        <v>181</v>
      </c>
    </row>
    <row r="7273" spans="1:6" x14ac:dyDescent="0.25">
      <c r="A7273" t="s">
        <v>54</v>
      </c>
      <c r="B7273" t="s">
        <v>6</v>
      </c>
      <c r="C7273" t="s">
        <v>26</v>
      </c>
      <c r="D7273" s="1">
        <v>44557</v>
      </c>
      <c r="E7273" s="4">
        <v>2142</v>
      </c>
      <c r="F7273">
        <v>165</v>
      </c>
    </row>
    <row r="7274" spans="1:6" x14ac:dyDescent="0.25">
      <c r="A7274" t="s">
        <v>10</v>
      </c>
      <c r="B7274" t="s">
        <v>11</v>
      </c>
      <c r="C7274" t="s">
        <v>26</v>
      </c>
      <c r="D7274" s="1">
        <v>44557</v>
      </c>
      <c r="E7274" s="4">
        <v>1757</v>
      </c>
      <c r="F7274">
        <v>160</v>
      </c>
    </row>
    <row r="7275" spans="1:6" x14ac:dyDescent="0.25">
      <c r="A7275" t="s">
        <v>53</v>
      </c>
      <c r="B7275" t="s">
        <v>27</v>
      </c>
      <c r="C7275" t="s">
        <v>31</v>
      </c>
      <c r="D7275" s="1">
        <v>44557</v>
      </c>
      <c r="E7275" s="4">
        <v>3948</v>
      </c>
      <c r="F7275">
        <v>304</v>
      </c>
    </row>
    <row r="7276" spans="1:6" x14ac:dyDescent="0.25">
      <c r="A7276" t="s">
        <v>25</v>
      </c>
      <c r="B7276" t="s">
        <v>21</v>
      </c>
      <c r="C7276" t="s">
        <v>38</v>
      </c>
      <c r="D7276" s="1">
        <v>44557</v>
      </c>
      <c r="E7276" s="4">
        <v>4039</v>
      </c>
      <c r="F7276">
        <v>156</v>
      </c>
    </row>
    <row r="7277" spans="1:6" x14ac:dyDescent="0.25">
      <c r="A7277" t="s">
        <v>8</v>
      </c>
      <c r="B7277" t="s">
        <v>6</v>
      </c>
      <c r="C7277" t="s">
        <v>44</v>
      </c>
      <c r="D7277" s="1">
        <v>44557</v>
      </c>
      <c r="E7277" s="4">
        <v>343</v>
      </c>
      <c r="F7277">
        <v>15</v>
      </c>
    </row>
    <row r="7278" spans="1:6" x14ac:dyDescent="0.25">
      <c r="A7278" t="s">
        <v>18</v>
      </c>
      <c r="B7278" t="s">
        <v>16</v>
      </c>
      <c r="C7278" t="s">
        <v>36</v>
      </c>
      <c r="D7278" s="1">
        <v>44557</v>
      </c>
      <c r="E7278" s="4">
        <v>4858</v>
      </c>
      <c r="F7278">
        <v>694</v>
      </c>
    </row>
    <row r="7279" spans="1:6" x14ac:dyDescent="0.25">
      <c r="A7279" t="s">
        <v>18</v>
      </c>
      <c r="B7279" t="s">
        <v>11</v>
      </c>
      <c r="C7279" t="s">
        <v>43</v>
      </c>
      <c r="D7279" s="1">
        <v>44557</v>
      </c>
      <c r="E7279" s="4">
        <v>11837</v>
      </c>
      <c r="F7279">
        <v>539</v>
      </c>
    </row>
    <row r="7280" spans="1:6" x14ac:dyDescent="0.25">
      <c r="A7280" t="s">
        <v>5</v>
      </c>
      <c r="B7280" t="s">
        <v>27</v>
      </c>
      <c r="C7280" t="s">
        <v>48</v>
      </c>
      <c r="D7280" s="1">
        <v>44557</v>
      </c>
      <c r="E7280" s="4">
        <v>6643</v>
      </c>
      <c r="F7280">
        <v>247</v>
      </c>
    </row>
    <row r="7281" spans="1:6" x14ac:dyDescent="0.25">
      <c r="A7281" t="s">
        <v>41</v>
      </c>
      <c r="B7281" t="s">
        <v>21</v>
      </c>
      <c r="C7281" t="s">
        <v>26</v>
      </c>
      <c r="D7281" s="1">
        <v>44557</v>
      </c>
      <c r="E7281" s="4">
        <v>28</v>
      </c>
      <c r="F7281">
        <v>3</v>
      </c>
    </row>
    <row r="7282" spans="1:6" x14ac:dyDescent="0.25">
      <c r="A7282" t="s">
        <v>10</v>
      </c>
      <c r="B7282" t="s">
        <v>27</v>
      </c>
      <c r="C7282" t="s">
        <v>28</v>
      </c>
      <c r="D7282" s="1">
        <v>44557</v>
      </c>
      <c r="E7282" s="4">
        <v>10640</v>
      </c>
      <c r="F7282">
        <v>1330</v>
      </c>
    </row>
    <row r="7283" spans="1:6" x14ac:dyDescent="0.25">
      <c r="A7283" t="s">
        <v>46</v>
      </c>
      <c r="B7283" t="s">
        <v>9</v>
      </c>
      <c r="C7283" t="s">
        <v>36</v>
      </c>
      <c r="D7283" s="1">
        <v>44557</v>
      </c>
      <c r="E7283" s="4">
        <v>3276</v>
      </c>
      <c r="F7283">
        <v>468</v>
      </c>
    </row>
    <row r="7284" spans="1:6" x14ac:dyDescent="0.25">
      <c r="A7284" t="s">
        <v>37</v>
      </c>
      <c r="B7284" t="s">
        <v>21</v>
      </c>
      <c r="C7284" t="s">
        <v>28</v>
      </c>
      <c r="D7284" s="1">
        <v>44557</v>
      </c>
      <c r="E7284" s="4">
        <v>5824</v>
      </c>
      <c r="F7284">
        <v>700</v>
      </c>
    </row>
    <row r="7285" spans="1:6" x14ac:dyDescent="0.25">
      <c r="A7285" t="s">
        <v>57</v>
      </c>
      <c r="B7285" t="s">
        <v>21</v>
      </c>
      <c r="C7285" t="s">
        <v>19</v>
      </c>
      <c r="D7285" s="1">
        <v>44557</v>
      </c>
      <c r="E7285" s="4">
        <v>10507</v>
      </c>
      <c r="F7285">
        <v>584</v>
      </c>
    </row>
    <row r="7286" spans="1:6" x14ac:dyDescent="0.25">
      <c r="A7286" t="s">
        <v>20</v>
      </c>
      <c r="B7286" t="s">
        <v>11</v>
      </c>
      <c r="C7286" t="s">
        <v>19</v>
      </c>
      <c r="D7286" s="1">
        <v>44557</v>
      </c>
      <c r="E7286" s="4">
        <v>9240</v>
      </c>
      <c r="F7286">
        <v>514</v>
      </c>
    </row>
    <row r="7287" spans="1:6" x14ac:dyDescent="0.25">
      <c r="A7287" t="s">
        <v>15</v>
      </c>
      <c r="B7287" t="s">
        <v>6</v>
      </c>
      <c r="C7287" t="s">
        <v>52</v>
      </c>
      <c r="D7287" s="1">
        <v>44557</v>
      </c>
      <c r="E7287" s="4">
        <v>8274</v>
      </c>
      <c r="F7287">
        <v>840</v>
      </c>
    </row>
    <row r="7288" spans="1:6" x14ac:dyDescent="0.25">
      <c r="A7288" t="s">
        <v>32</v>
      </c>
      <c r="B7288" t="s">
        <v>11</v>
      </c>
      <c r="C7288" t="s">
        <v>38</v>
      </c>
      <c r="D7288" s="1">
        <v>44557</v>
      </c>
      <c r="E7288" s="4">
        <v>147</v>
      </c>
      <c r="F7288">
        <v>6</v>
      </c>
    </row>
    <row r="7289" spans="1:6" x14ac:dyDescent="0.25">
      <c r="A7289" t="s">
        <v>55</v>
      </c>
      <c r="B7289" t="s">
        <v>27</v>
      </c>
      <c r="C7289" t="s">
        <v>38</v>
      </c>
      <c r="D7289" s="1">
        <v>44557</v>
      </c>
      <c r="E7289" s="4">
        <v>14700</v>
      </c>
      <c r="F7289">
        <v>588</v>
      </c>
    </row>
    <row r="7290" spans="1:6" x14ac:dyDescent="0.25">
      <c r="A7290" t="s">
        <v>23</v>
      </c>
      <c r="B7290" t="s">
        <v>21</v>
      </c>
      <c r="C7290" t="s">
        <v>7</v>
      </c>
      <c r="D7290" s="1">
        <v>44557</v>
      </c>
      <c r="E7290" s="4">
        <v>4053</v>
      </c>
      <c r="F7290">
        <v>254</v>
      </c>
    </row>
    <row r="7291" spans="1:6" x14ac:dyDescent="0.25">
      <c r="A7291" t="s">
        <v>18</v>
      </c>
      <c r="B7291" t="s">
        <v>27</v>
      </c>
      <c r="C7291" t="s">
        <v>19</v>
      </c>
      <c r="D7291" s="1">
        <v>44557</v>
      </c>
      <c r="E7291" s="4">
        <v>10332</v>
      </c>
      <c r="F7291">
        <v>574</v>
      </c>
    </row>
    <row r="7292" spans="1:6" x14ac:dyDescent="0.25">
      <c r="A7292" t="s">
        <v>23</v>
      </c>
      <c r="B7292" t="s">
        <v>11</v>
      </c>
      <c r="C7292" t="s">
        <v>52</v>
      </c>
      <c r="D7292" s="1">
        <v>44557</v>
      </c>
      <c r="E7292" s="4">
        <v>8218</v>
      </c>
      <c r="F7292">
        <v>685</v>
      </c>
    </row>
    <row r="7293" spans="1:6" x14ac:dyDescent="0.25">
      <c r="A7293" t="s">
        <v>51</v>
      </c>
      <c r="B7293" t="s">
        <v>11</v>
      </c>
      <c r="C7293" t="s">
        <v>35</v>
      </c>
      <c r="D7293" s="1">
        <v>44557</v>
      </c>
      <c r="E7293" s="4">
        <v>8127</v>
      </c>
      <c r="F7293">
        <v>452</v>
      </c>
    </row>
    <row r="7294" spans="1:6" x14ac:dyDescent="0.25">
      <c r="A7294" t="s">
        <v>8</v>
      </c>
      <c r="B7294" t="s">
        <v>16</v>
      </c>
      <c r="C7294" t="s">
        <v>50</v>
      </c>
      <c r="D7294" s="1">
        <v>44557</v>
      </c>
      <c r="E7294" s="4">
        <v>749</v>
      </c>
      <c r="F7294">
        <v>33</v>
      </c>
    </row>
    <row r="7295" spans="1:6" x14ac:dyDescent="0.25">
      <c r="A7295" t="s">
        <v>32</v>
      </c>
      <c r="B7295" t="s">
        <v>11</v>
      </c>
      <c r="C7295" t="s">
        <v>31</v>
      </c>
      <c r="D7295" s="1">
        <v>44557</v>
      </c>
      <c r="E7295" s="4">
        <v>896</v>
      </c>
      <c r="F7295">
        <v>69</v>
      </c>
    </row>
    <row r="7296" spans="1:6" x14ac:dyDescent="0.25">
      <c r="A7296" t="s">
        <v>41</v>
      </c>
      <c r="B7296" t="s">
        <v>9</v>
      </c>
      <c r="C7296" t="s">
        <v>36</v>
      </c>
      <c r="D7296" s="1">
        <v>44557</v>
      </c>
      <c r="E7296" s="4">
        <v>7728</v>
      </c>
      <c r="F7296">
        <v>840</v>
      </c>
    </row>
    <row r="7297" spans="1:6" x14ac:dyDescent="0.25">
      <c r="A7297" t="s">
        <v>41</v>
      </c>
      <c r="B7297" t="s">
        <v>21</v>
      </c>
      <c r="C7297" t="s">
        <v>17</v>
      </c>
      <c r="D7297" s="1">
        <v>44557</v>
      </c>
      <c r="E7297" s="4">
        <v>1449</v>
      </c>
      <c r="F7297">
        <v>66</v>
      </c>
    </row>
    <row r="7298" spans="1:6" x14ac:dyDescent="0.25">
      <c r="A7298" t="s">
        <v>55</v>
      </c>
      <c r="B7298" t="s">
        <v>27</v>
      </c>
      <c r="C7298" t="s">
        <v>12</v>
      </c>
      <c r="D7298" s="1">
        <v>44557</v>
      </c>
      <c r="E7298" s="4">
        <v>6643</v>
      </c>
      <c r="F7298">
        <v>416</v>
      </c>
    </row>
    <row r="7299" spans="1:6" x14ac:dyDescent="0.25">
      <c r="A7299" t="s">
        <v>54</v>
      </c>
      <c r="B7299" t="s">
        <v>27</v>
      </c>
      <c r="C7299" t="s">
        <v>45</v>
      </c>
      <c r="D7299" s="1">
        <v>44557</v>
      </c>
      <c r="E7299" s="4">
        <v>1267</v>
      </c>
      <c r="F7299">
        <v>56</v>
      </c>
    </row>
    <row r="7300" spans="1:6" x14ac:dyDescent="0.25">
      <c r="A7300" t="s">
        <v>41</v>
      </c>
      <c r="B7300" t="s">
        <v>6</v>
      </c>
      <c r="C7300" t="s">
        <v>12</v>
      </c>
      <c r="D7300" s="1">
        <v>44557</v>
      </c>
      <c r="E7300" s="4">
        <v>6048</v>
      </c>
      <c r="F7300">
        <v>404</v>
      </c>
    </row>
    <row r="7301" spans="1:6" x14ac:dyDescent="0.25">
      <c r="A7301" t="s">
        <v>37</v>
      </c>
      <c r="B7301" t="s">
        <v>16</v>
      </c>
      <c r="C7301" t="s">
        <v>30</v>
      </c>
      <c r="D7301" s="1">
        <v>44557</v>
      </c>
      <c r="E7301" s="4">
        <v>4130</v>
      </c>
      <c r="F7301">
        <v>230</v>
      </c>
    </row>
    <row r="7302" spans="1:6" x14ac:dyDescent="0.25">
      <c r="A7302" t="s">
        <v>37</v>
      </c>
      <c r="B7302" t="s">
        <v>9</v>
      </c>
      <c r="C7302" t="s">
        <v>31</v>
      </c>
      <c r="D7302" s="1">
        <v>44557</v>
      </c>
      <c r="E7302" s="4">
        <v>11627</v>
      </c>
      <c r="F7302">
        <v>840</v>
      </c>
    </row>
    <row r="7303" spans="1:6" x14ac:dyDescent="0.25">
      <c r="A7303" t="s">
        <v>25</v>
      </c>
      <c r="B7303" t="s">
        <v>27</v>
      </c>
      <c r="C7303" t="s">
        <v>12</v>
      </c>
      <c r="D7303" s="1">
        <v>44557</v>
      </c>
      <c r="E7303" s="4">
        <v>3395</v>
      </c>
      <c r="F7303">
        <v>200</v>
      </c>
    </row>
    <row r="7304" spans="1:6" x14ac:dyDescent="0.25">
      <c r="A7304" t="s">
        <v>20</v>
      </c>
      <c r="B7304" t="s">
        <v>27</v>
      </c>
      <c r="C7304" t="s">
        <v>17</v>
      </c>
      <c r="D7304" s="1">
        <v>44557</v>
      </c>
      <c r="E7304" s="4">
        <v>3101</v>
      </c>
      <c r="F7304">
        <v>135</v>
      </c>
    </row>
    <row r="7305" spans="1:6" x14ac:dyDescent="0.25">
      <c r="A7305" t="s">
        <v>5</v>
      </c>
      <c r="B7305" t="s">
        <v>6</v>
      </c>
      <c r="C7305" t="s">
        <v>36</v>
      </c>
      <c r="D7305" s="1">
        <v>44557</v>
      </c>
      <c r="E7305" s="4">
        <v>469</v>
      </c>
      <c r="F7305">
        <v>59</v>
      </c>
    </row>
    <row r="7306" spans="1:6" x14ac:dyDescent="0.25">
      <c r="A7306" t="s">
        <v>53</v>
      </c>
      <c r="B7306" t="s">
        <v>6</v>
      </c>
      <c r="C7306" t="s">
        <v>31</v>
      </c>
      <c r="D7306" s="1">
        <v>44557</v>
      </c>
      <c r="E7306" s="4">
        <v>4620</v>
      </c>
      <c r="F7306">
        <v>356</v>
      </c>
    </row>
    <row r="7307" spans="1:6" x14ac:dyDescent="0.25">
      <c r="A7307" t="s">
        <v>20</v>
      </c>
      <c r="B7307" t="s">
        <v>9</v>
      </c>
      <c r="C7307" t="s">
        <v>26</v>
      </c>
      <c r="D7307" s="1">
        <v>44557</v>
      </c>
      <c r="E7307" s="4">
        <v>10437</v>
      </c>
      <c r="F7307">
        <v>980</v>
      </c>
    </row>
    <row r="7308" spans="1:6" x14ac:dyDescent="0.25">
      <c r="A7308" t="s">
        <v>56</v>
      </c>
      <c r="B7308" t="s">
        <v>16</v>
      </c>
      <c r="C7308" t="s">
        <v>22</v>
      </c>
      <c r="D7308" s="1">
        <v>44557</v>
      </c>
      <c r="E7308" s="4">
        <v>6083</v>
      </c>
      <c r="F7308">
        <v>770</v>
      </c>
    </row>
    <row r="7309" spans="1:6" x14ac:dyDescent="0.25">
      <c r="A7309" t="s">
        <v>29</v>
      </c>
      <c r="B7309" t="s">
        <v>11</v>
      </c>
      <c r="C7309" t="s">
        <v>44</v>
      </c>
      <c r="D7309" s="1">
        <v>44557</v>
      </c>
      <c r="E7309" s="4">
        <v>231</v>
      </c>
      <c r="F7309">
        <v>11</v>
      </c>
    </row>
    <row r="7310" spans="1:6" x14ac:dyDescent="0.25">
      <c r="A7310" t="s">
        <v>8</v>
      </c>
      <c r="B7310" t="s">
        <v>27</v>
      </c>
      <c r="C7310" t="s">
        <v>42</v>
      </c>
      <c r="D7310" s="1">
        <v>44557</v>
      </c>
      <c r="E7310" s="4">
        <v>525</v>
      </c>
      <c r="F7310">
        <v>33</v>
      </c>
    </row>
    <row r="7311" spans="1:6" x14ac:dyDescent="0.25">
      <c r="A7311" t="s">
        <v>51</v>
      </c>
      <c r="B7311" t="s">
        <v>6</v>
      </c>
      <c r="C7311" t="s">
        <v>14</v>
      </c>
      <c r="D7311" s="1">
        <v>44557</v>
      </c>
      <c r="E7311" s="4">
        <v>5215</v>
      </c>
      <c r="F7311">
        <v>770</v>
      </c>
    </row>
    <row r="7312" spans="1:6" x14ac:dyDescent="0.25">
      <c r="A7312" t="s">
        <v>55</v>
      </c>
      <c r="B7312" t="s">
        <v>11</v>
      </c>
      <c r="C7312" t="s">
        <v>31</v>
      </c>
      <c r="D7312" s="1">
        <v>44557</v>
      </c>
      <c r="E7312" s="4">
        <v>4788</v>
      </c>
      <c r="F7312">
        <v>342</v>
      </c>
    </row>
    <row r="7313" spans="1:6" x14ac:dyDescent="0.25">
      <c r="A7313" t="s">
        <v>10</v>
      </c>
      <c r="B7313" t="s">
        <v>27</v>
      </c>
      <c r="C7313" t="s">
        <v>44</v>
      </c>
      <c r="D7313" s="1">
        <v>44557</v>
      </c>
      <c r="E7313" s="4">
        <v>2359</v>
      </c>
      <c r="F7313">
        <v>108</v>
      </c>
    </row>
    <row r="7314" spans="1:6" x14ac:dyDescent="0.25">
      <c r="A7314" t="s">
        <v>15</v>
      </c>
      <c r="B7314" t="s">
        <v>6</v>
      </c>
      <c r="C7314" t="s">
        <v>36</v>
      </c>
      <c r="D7314" s="1">
        <v>44557</v>
      </c>
      <c r="E7314" s="4">
        <v>4116</v>
      </c>
      <c r="F7314">
        <v>588</v>
      </c>
    </row>
    <row r="7315" spans="1:6" x14ac:dyDescent="0.25">
      <c r="A7315" t="s">
        <v>8</v>
      </c>
      <c r="B7315" t="s">
        <v>27</v>
      </c>
      <c r="C7315" t="s">
        <v>30</v>
      </c>
      <c r="D7315" s="1">
        <v>44557</v>
      </c>
      <c r="E7315" s="4">
        <v>5803</v>
      </c>
      <c r="F7315">
        <v>306</v>
      </c>
    </row>
    <row r="7316" spans="1:6" x14ac:dyDescent="0.25">
      <c r="A7316" t="s">
        <v>5</v>
      </c>
      <c r="B7316" t="s">
        <v>21</v>
      </c>
      <c r="C7316" t="s">
        <v>30</v>
      </c>
      <c r="D7316" s="1">
        <v>44557</v>
      </c>
      <c r="E7316" s="4">
        <v>5299</v>
      </c>
      <c r="F7316">
        <v>265</v>
      </c>
    </row>
    <row r="7317" spans="1:6" x14ac:dyDescent="0.25">
      <c r="A7317" t="s">
        <v>51</v>
      </c>
      <c r="B7317" t="s">
        <v>27</v>
      </c>
      <c r="C7317" t="s">
        <v>35</v>
      </c>
      <c r="D7317" s="1">
        <v>44558</v>
      </c>
      <c r="E7317" s="4">
        <v>301</v>
      </c>
      <c r="F7317">
        <v>17</v>
      </c>
    </row>
    <row r="7318" spans="1:6" x14ac:dyDescent="0.25">
      <c r="A7318" t="s">
        <v>54</v>
      </c>
      <c r="B7318" t="s">
        <v>11</v>
      </c>
      <c r="C7318" t="s">
        <v>22</v>
      </c>
      <c r="D7318" s="1">
        <v>44558</v>
      </c>
      <c r="E7318" s="4">
        <v>14175</v>
      </c>
      <c r="F7318">
        <v>1400</v>
      </c>
    </row>
    <row r="7319" spans="1:6" x14ac:dyDescent="0.25">
      <c r="A7319" t="s">
        <v>51</v>
      </c>
      <c r="B7319" t="s">
        <v>27</v>
      </c>
      <c r="C7319" t="s">
        <v>52</v>
      </c>
      <c r="D7319" s="1">
        <v>44558</v>
      </c>
      <c r="E7319" s="4">
        <v>1750</v>
      </c>
      <c r="F7319">
        <v>175</v>
      </c>
    </row>
    <row r="7320" spans="1:6" x14ac:dyDescent="0.25">
      <c r="A7320" t="s">
        <v>51</v>
      </c>
      <c r="B7320" t="s">
        <v>27</v>
      </c>
      <c r="C7320" t="s">
        <v>42</v>
      </c>
      <c r="D7320" s="1">
        <v>44558</v>
      </c>
      <c r="E7320" s="4">
        <v>336</v>
      </c>
      <c r="F7320">
        <v>21</v>
      </c>
    </row>
    <row r="7321" spans="1:6" x14ac:dyDescent="0.25">
      <c r="A7321" t="s">
        <v>10</v>
      </c>
      <c r="B7321" t="s">
        <v>21</v>
      </c>
      <c r="C7321" t="s">
        <v>47</v>
      </c>
      <c r="D7321" s="1">
        <v>44558</v>
      </c>
      <c r="E7321" s="4">
        <v>9170</v>
      </c>
      <c r="F7321">
        <v>612</v>
      </c>
    </row>
    <row r="7322" spans="1:6" x14ac:dyDescent="0.25">
      <c r="A7322" t="s">
        <v>49</v>
      </c>
      <c r="B7322" t="s">
        <v>9</v>
      </c>
      <c r="C7322" t="s">
        <v>38</v>
      </c>
      <c r="D7322" s="1">
        <v>44558</v>
      </c>
      <c r="E7322" s="4">
        <v>2044</v>
      </c>
      <c r="F7322">
        <v>76</v>
      </c>
    </row>
    <row r="7323" spans="1:6" x14ac:dyDescent="0.25">
      <c r="A7323" t="s">
        <v>32</v>
      </c>
      <c r="B7323" t="s">
        <v>21</v>
      </c>
      <c r="C7323" t="s">
        <v>35</v>
      </c>
      <c r="D7323" s="1">
        <v>44558</v>
      </c>
      <c r="E7323" s="4">
        <v>7980</v>
      </c>
      <c r="F7323">
        <v>444</v>
      </c>
    </row>
    <row r="7324" spans="1:6" x14ac:dyDescent="0.25">
      <c r="A7324" t="s">
        <v>56</v>
      </c>
      <c r="B7324" t="s">
        <v>9</v>
      </c>
      <c r="C7324" t="s">
        <v>24</v>
      </c>
      <c r="D7324" s="1">
        <v>44558</v>
      </c>
      <c r="E7324" s="4">
        <v>7749</v>
      </c>
      <c r="F7324">
        <v>431</v>
      </c>
    </row>
    <row r="7325" spans="1:6" x14ac:dyDescent="0.25">
      <c r="A7325" t="s">
        <v>41</v>
      </c>
      <c r="B7325" t="s">
        <v>16</v>
      </c>
      <c r="C7325" t="s">
        <v>52</v>
      </c>
      <c r="D7325" s="1">
        <v>44558</v>
      </c>
      <c r="E7325" s="4">
        <v>3423</v>
      </c>
      <c r="F7325">
        <v>312</v>
      </c>
    </row>
    <row r="7326" spans="1:6" x14ac:dyDescent="0.25">
      <c r="A7326" t="s">
        <v>10</v>
      </c>
      <c r="B7326" t="s">
        <v>11</v>
      </c>
      <c r="C7326" t="s">
        <v>42</v>
      </c>
      <c r="D7326" s="1">
        <v>44558</v>
      </c>
      <c r="E7326" s="4">
        <v>3311</v>
      </c>
      <c r="F7326">
        <v>221</v>
      </c>
    </row>
    <row r="7327" spans="1:6" x14ac:dyDescent="0.25">
      <c r="A7327" t="s">
        <v>13</v>
      </c>
      <c r="B7327" t="s">
        <v>27</v>
      </c>
      <c r="C7327" t="s">
        <v>19</v>
      </c>
      <c r="D7327" s="1">
        <v>44558</v>
      </c>
      <c r="E7327" s="4">
        <v>5642</v>
      </c>
      <c r="F7327">
        <v>314</v>
      </c>
    </row>
    <row r="7328" spans="1:6" x14ac:dyDescent="0.25">
      <c r="A7328" t="s">
        <v>15</v>
      </c>
      <c r="B7328" t="s">
        <v>6</v>
      </c>
      <c r="C7328" t="s">
        <v>17</v>
      </c>
      <c r="D7328" s="1">
        <v>44558</v>
      </c>
      <c r="E7328" s="4">
        <v>35</v>
      </c>
      <c r="F7328">
        <v>2</v>
      </c>
    </row>
    <row r="7329" spans="1:6" x14ac:dyDescent="0.25">
      <c r="A7329" t="s">
        <v>56</v>
      </c>
      <c r="B7329" t="s">
        <v>6</v>
      </c>
      <c r="C7329" t="s">
        <v>38</v>
      </c>
      <c r="D7329" s="1">
        <v>44558</v>
      </c>
      <c r="E7329" s="4">
        <v>4900</v>
      </c>
      <c r="F7329">
        <v>182</v>
      </c>
    </row>
    <row r="7330" spans="1:6" x14ac:dyDescent="0.25">
      <c r="A7330" t="s">
        <v>25</v>
      </c>
      <c r="B7330" t="s">
        <v>11</v>
      </c>
      <c r="C7330" t="s">
        <v>48</v>
      </c>
      <c r="D7330" s="1">
        <v>44558</v>
      </c>
      <c r="E7330" s="4">
        <v>13608</v>
      </c>
      <c r="F7330">
        <v>524</v>
      </c>
    </row>
    <row r="7331" spans="1:6" x14ac:dyDescent="0.25">
      <c r="A7331" t="s">
        <v>15</v>
      </c>
      <c r="B7331" t="s">
        <v>21</v>
      </c>
      <c r="C7331" t="s">
        <v>22</v>
      </c>
      <c r="D7331" s="1">
        <v>44558</v>
      </c>
      <c r="E7331" s="4">
        <v>5866</v>
      </c>
      <c r="F7331">
        <v>652</v>
      </c>
    </row>
    <row r="7332" spans="1:6" x14ac:dyDescent="0.25">
      <c r="A7332" t="s">
        <v>51</v>
      </c>
      <c r="B7332" t="s">
        <v>6</v>
      </c>
      <c r="C7332" t="s">
        <v>19</v>
      </c>
      <c r="D7332" s="1">
        <v>44558</v>
      </c>
      <c r="E7332" s="4">
        <v>3514</v>
      </c>
      <c r="F7332">
        <v>207</v>
      </c>
    </row>
    <row r="7333" spans="1:6" x14ac:dyDescent="0.25">
      <c r="A7333" t="s">
        <v>55</v>
      </c>
      <c r="B7333" t="s">
        <v>27</v>
      </c>
      <c r="C7333" t="s">
        <v>26</v>
      </c>
      <c r="D7333" s="1">
        <v>44558</v>
      </c>
      <c r="E7333" s="4">
        <v>6328</v>
      </c>
      <c r="F7333">
        <v>576</v>
      </c>
    </row>
    <row r="7334" spans="1:6" x14ac:dyDescent="0.25">
      <c r="A7334" t="s">
        <v>20</v>
      </c>
      <c r="B7334" t="s">
        <v>27</v>
      </c>
      <c r="C7334" t="s">
        <v>31</v>
      </c>
      <c r="D7334" s="1">
        <v>44558</v>
      </c>
      <c r="E7334" s="4">
        <v>1631</v>
      </c>
      <c r="F7334">
        <v>136</v>
      </c>
    </row>
    <row r="7335" spans="1:6" x14ac:dyDescent="0.25">
      <c r="A7335" t="s">
        <v>56</v>
      </c>
      <c r="B7335" t="s">
        <v>9</v>
      </c>
      <c r="C7335" t="s">
        <v>36</v>
      </c>
      <c r="D7335" s="1">
        <v>44558</v>
      </c>
      <c r="E7335" s="4">
        <v>553</v>
      </c>
      <c r="F7335">
        <v>70</v>
      </c>
    </row>
    <row r="7336" spans="1:6" x14ac:dyDescent="0.25">
      <c r="A7336" t="s">
        <v>46</v>
      </c>
      <c r="B7336" t="s">
        <v>27</v>
      </c>
      <c r="C7336" t="s">
        <v>22</v>
      </c>
      <c r="D7336" s="1">
        <v>44558</v>
      </c>
      <c r="E7336" s="4">
        <v>7651</v>
      </c>
      <c r="F7336">
        <v>840</v>
      </c>
    </row>
    <row r="7337" spans="1:6" x14ac:dyDescent="0.25">
      <c r="A7337" t="s">
        <v>23</v>
      </c>
      <c r="B7337" t="s">
        <v>21</v>
      </c>
      <c r="C7337" t="s">
        <v>47</v>
      </c>
      <c r="D7337" s="1">
        <v>44558</v>
      </c>
      <c r="E7337" s="4">
        <v>2548</v>
      </c>
      <c r="F7337">
        <v>160</v>
      </c>
    </row>
    <row r="7338" spans="1:6" x14ac:dyDescent="0.25">
      <c r="A7338" t="s">
        <v>32</v>
      </c>
      <c r="B7338" t="s">
        <v>21</v>
      </c>
      <c r="C7338" t="s">
        <v>22</v>
      </c>
      <c r="D7338" s="1">
        <v>44558</v>
      </c>
      <c r="E7338" s="4">
        <v>2114</v>
      </c>
      <c r="F7338">
        <v>235</v>
      </c>
    </row>
    <row r="7339" spans="1:6" x14ac:dyDescent="0.25">
      <c r="A7339" t="s">
        <v>55</v>
      </c>
      <c r="B7339" t="s">
        <v>21</v>
      </c>
      <c r="C7339" t="s">
        <v>7</v>
      </c>
      <c r="D7339" s="1">
        <v>44558</v>
      </c>
      <c r="E7339" s="4">
        <v>2597</v>
      </c>
      <c r="F7339">
        <v>163</v>
      </c>
    </row>
    <row r="7340" spans="1:6" x14ac:dyDescent="0.25">
      <c r="A7340" t="s">
        <v>37</v>
      </c>
      <c r="B7340" t="s">
        <v>21</v>
      </c>
      <c r="C7340" t="s">
        <v>36</v>
      </c>
      <c r="D7340" s="1">
        <v>44558</v>
      </c>
      <c r="E7340" s="4">
        <v>6846</v>
      </c>
      <c r="F7340">
        <v>980</v>
      </c>
    </row>
    <row r="7341" spans="1:6" x14ac:dyDescent="0.25">
      <c r="A7341" t="s">
        <v>40</v>
      </c>
      <c r="B7341" t="s">
        <v>6</v>
      </c>
      <c r="C7341" t="s">
        <v>12</v>
      </c>
      <c r="D7341" s="1">
        <v>44558</v>
      </c>
      <c r="E7341" s="4">
        <v>4389</v>
      </c>
      <c r="F7341">
        <v>293</v>
      </c>
    </row>
    <row r="7342" spans="1:6" x14ac:dyDescent="0.25">
      <c r="A7342" t="s">
        <v>55</v>
      </c>
      <c r="B7342" t="s">
        <v>6</v>
      </c>
      <c r="C7342" t="s">
        <v>19</v>
      </c>
      <c r="D7342" s="1">
        <v>44558</v>
      </c>
      <c r="E7342" s="4">
        <v>6657</v>
      </c>
      <c r="F7342">
        <v>392</v>
      </c>
    </row>
    <row r="7343" spans="1:6" x14ac:dyDescent="0.25">
      <c r="A7343" t="s">
        <v>41</v>
      </c>
      <c r="B7343" t="s">
        <v>27</v>
      </c>
      <c r="C7343" t="s">
        <v>48</v>
      </c>
      <c r="D7343" s="1">
        <v>44558</v>
      </c>
      <c r="E7343" s="4">
        <v>5110</v>
      </c>
      <c r="F7343">
        <v>197</v>
      </c>
    </row>
    <row r="7344" spans="1:6" x14ac:dyDescent="0.25">
      <c r="A7344" t="s">
        <v>23</v>
      </c>
      <c r="B7344" t="s">
        <v>11</v>
      </c>
      <c r="C7344" t="s">
        <v>26</v>
      </c>
      <c r="D7344" s="1">
        <v>44559</v>
      </c>
      <c r="E7344" s="4">
        <v>1491</v>
      </c>
      <c r="F7344">
        <v>125</v>
      </c>
    </row>
    <row r="7345" spans="1:6" x14ac:dyDescent="0.25">
      <c r="A7345" t="s">
        <v>13</v>
      </c>
      <c r="B7345" t="s">
        <v>6</v>
      </c>
      <c r="C7345" t="s">
        <v>47</v>
      </c>
      <c r="D7345" s="1">
        <v>44559</v>
      </c>
      <c r="E7345" s="4">
        <v>9079</v>
      </c>
      <c r="F7345">
        <v>606</v>
      </c>
    </row>
    <row r="7346" spans="1:6" x14ac:dyDescent="0.25">
      <c r="A7346" t="s">
        <v>25</v>
      </c>
      <c r="B7346" t="s">
        <v>6</v>
      </c>
      <c r="C7346" t="s">
        <v>44</v>
      </c>
      <c r="D7346" s="1">
        <v>44559</v>
      </c>
      <c r="E7346" s="4">
        <v>2499</v>
      </c>
      <c r="F7346">
        <v>109</v>
      </c>
    </row>
    <row r="7347" spans="1:6" x14ac:dyDescent="0.25">
      <c r="A7347" t="s">
        <v>37</v>
      </c>
      <c r="B7347" t="s">
        <v>16</v>
      </c>
      <c r="C7347" t="s">
        <v>38</v>
      </c>
      <c r="D7347" s="1">
        <v>44559</v>
      </c>
      <c r="E7347" s="4">
        <v>5096</v>
      </c>
      <c r="F7347">
        <v>204</v>
      </c>
    </row>
    <row r="7348" spans="1:6" x14ac:dyDescent="0.25">
      <c r="A7348" t="s">
        <v>29</v>
      </c>
      <c r="B7348" t="s">
        <v>9</v>
      </c>
      <c r="C7348" t="s">
        <v>14</v>
      </c>
      <c r="D7348" s="1">
        <v>44559</v>
      </c>
      <c r="E7348" s="4">
        <v>6020</v>
      </c>
      <c r="F7348">
        <v>980</v>
      </c>
    </row>
    <row r="7349" spans="1:6" x14ac:dyDescent="0.25">
      <c r="A7349" t="s">
        <v>55</v>
      </c>
      <c r="B7349" t="s">
        <v>11</v>
      </c>
      <c r="C7349" t="s">
        <v>38</v>
      </c>
      <c r="D7349" s="1">
        <v>44559</v>
      </c>
      <c r="E7349" s="4">
        <v>4662</v>
      </c>
      <c r="F7349">
        <v>180</v>
      </c>
    </row>
    <row r="7350" spans="1:6" x14ac:dyDescent="0.25">
      <c r="A7350" t="s">
        <v>53</v>
      </c>
      <c r="B7350" t="s">
        <v>9</v>
      </c>
      <c r="C7350" t="s">
        <v>22</v>
      </c>
      <c r="D7350" s="1">
        <v>44559</v>
      </c>
      <c r="E7350" s="4">
        <v>6678</v>
      </c>
      <c r="F7350">
        <v>668</v>
      </c>
    </row>
    <row r="7351" spans="1:6" x14ac:dyDescent="0.25">
      <c r="A7351" t="s">
        <v>20</v>
      </c>
      <c r="B7351" t="s">
        <v>6</v>
      </c>
      <c r="C7351" t="s">
        <v>52</v>
      </c>
      <c r="D7351" s="1">
        <v>44559</v>
      </c>
      <c r="E7351" s="4">
        <v>6615</v>
      </c>
      <c r="F7351">
        <v>662</v>
      </c>
    </row>
    <row r="7352" spans="1:6" x14ac:dyDescent="0.25">
      <c r="A7352" t="s">
        <v>41</v>
      </c>
      <c r="B7352" t="s">
        <v>9</v>
      </c>
      <c r="C7352" t="s">
        <v>14</v>
      </c>
      <c r="D7352" s="1">
        <v>44559</v>
      </c>
      <c r="E7352" s="4">
        <v>4900</v>
      </c>
      <c r="F7352">
        <v>700</v>
      </c>
    </row>
    <row r="7353" spans="1:6" x14ac:dyDescent="0.25">
      <c r="A7353" t="s">
        <v>53</v>
      </c>
      <c r="B7353" t="s">
        <v>27</v>
      </c>
      <c r="C7353" t="s">
        <v>44</v>
      </c>
      <c r="D7353" s="1">
        <v>44559</v>
      </c>
      <c r="E7353" s="4">
        <v>2772</v>
      </c>
      <c r="F7353">
        <v>126</v>
      </c>
    </row>
    <row r="7354" spans="1:6" x14ac:dyDescent="0.25">
      <c r="A7354" t="s">
        <v>46</v>
      </c>
      <c r="B7354" t="s">
        <v>6</v>
      </c>
      <c r="C7354" t="s">
        <v>38</v>
      </c>
      <c r="D7354" s="1">
        <v>44559</v>
      </c>
      <c r="E7354" s="4">
        <v>1890</v>
      </c>
      <c r="F7354">
        <v>76</v>
      </c>
    </row>
    <row r="7355" spans="1:6" x14ac:dyDescent="0.25">
      <c r="A7355" t="s">
        <v>8</v>
      </c>
      <c r="B7355" t="s">
        <v>6</v>
      </c>
      <c r="C7355" t="s">
        <v>50</v>
      </c>
      <c r="D7355" s="1">
        <v>44559</v>
      </c>
      <c r="E7355" s="4">
        <v>7329</v>
      </c>
      <c r="F7355">
        <v>319</v>
      </c>
    </row>
    <row r="7356" spans="1:6" x14ac:dyDescent="0.25">
      <c r="A7356" t="s">
        <v>33</v>
      </c>
      <c r="B7356" t="s">
        <v>16</v>
      </c>
      <c r="C7356" t="s">
        <v>44</v>
      </c>
      <c r="D7356" s="1">
        <v>44559</v>
      </c>
      <c r="E7356" s="4">
        <v>266</v>
      </c>
      <c r="F7356">
        <v>12</v>
      </c>
    </row>
    <row r="7357" spans="1:6" x14ac:dyDescent="0.25">
      <c r="A7357" t="s">
        <v>15</v>
      </c>
      <c r="B7357" t="s">
        <v>9</v>
      </c>
      <c r="C7357" t="s">
        <v>31</v>
      </c>
      <c r="D7357" s="1">
        <v>44559</v>
      </c>
      <c r="E7357" s="4">
        <v>21</v>
      </c>
      <c r="F7357">
        <v>2</v>
      </c>
    </row>
    <row r="7358" spans="1:6" x14ac:dyDescent="0.25">
      <c r="A7358" t="s">
        <v>51</v>
      </c>
      <c r="B7358" t="s">
        <v>27</v>
      </c>
      <c r="C7358" t="s">
        <v>22</v>
      </c>
      <c r="D7358" s="1">
        <v>44559</v>
      </c>
      <c r="E7358" s="4">
        <v>2891</v>
      </c>
      <c r="F7358">
        <v>362</v>
      </c>
    </row>
    <row r="7359" spans="1:6" x14ac:dyDescent="0.25">
      <c r="A7359" t="s">
        <v>23</v>
      </c>
      <c r="B7359" t="s">
        <v>16</v>
      </c>
      <c r="C7359" t="s">
        <v>36</v>
      </c>
      <c r="D7359" s="1">
        <v>44559</v>
      </c>
      <c r="E7359" s="4">
        <v>21007</v>
      </c>
      <c r="F7359">
        <v>3010</v>
      </c>
    </row>
    <row r="7360" spans="1:6" x14ac:dyDescent="0.25">
      <c r="A7360" t="s">
        <v>29</v>
      </c>
      <c r="B7360" t="s">
        <v>27</v>
      </c>
      <c r="C7360" t="s">
        <v>28</v>
      </c>
      <c r="D7360" s="1">
        <v>44559</v>
      </c>
      <c r="E7360" s="4">
        <v>6391</v>
      </c>
      <c r="F7360">
        <v>910</v>
      </c>
    </row>
    <row r="7361" spans="1:6" x14ac:dyDescent="0.25">
      <c r="A7361" t="s">
        <v>39</v>
      </c>
      <c r="B7361" t="s">
        <v>9</v>
      </c>
      <c r="C7361" t="s">
        <v>26</v>
      </c>
      <c r="D7361" s="1">
        <v>44559</v>
      </c>
      <c r="E7361" s="4">
        <v>3024</v>
      </c>
      <c r="F7361">
        <v>252</v>
      </c>
    </row>
    <row r="7362" spans="1:6" x14ac:dyDescent="0.25">
      <c r="A7362" t="s">
        <v>23</v>
      </c>
      <c r="B7362" t="s">
        <v>16</v>
      </c>
      <c r="C7362" t="s">
        <v>45</v>
      </c>
      <c r="D7362" s="1">
        <v>44559</v>
      </c>
      <c r="E7362" s="4">
        <v>15057</v>
      </c>
      <c r="F7362">
        <v>685</v>
      </c>
    </row>
    <row r="7363" spans="1:6" x14ac:dyDescent="0.25">
      <c r="A7363" t="s">
        <v>33</v>
      </c>
      <c r="B7363" t="s">
        <v>6</v>
      </c>
      <c r="C7363" t="s">
        <v>31</v>
      </c>
      <c r="D7363" s="1">
        <v>44559</v>
      </c>
      <c r="E7363" s="4">
        <v>7546</v>
      </c>
      <c r="F7363">
        <v>629</v>
      </c>
    </row>
    <row r="7364" spans="1:6" x14ac:dyDescent="0.25">
      <c r="A7364" t="s">
        <v>55</v>
      </c>
      <c r="B7364" t="s">
        <v>16</v>
      </c>
      <c r="C7364" t="s">
        <v>50</v>
      </c>
      <c r="D7364" s="1">
        <v>44559</v>
      </c>
      <c r="E7364" s="4">
        <v>1498</v>
      </c>
      <c r="F7364">
        <v>63</v>
      </c>
    </row>
    <row r="7365" spans="1:6" x14ac:dyDescent="0.25">
      <c r="A7365" t="s">
        <v>56</v>
      </c>
      <c r="B7365" t="s">
        <v>11</v>
      </c>
      <c r="C7365" t="s">
        <v>31</v>
      </c>
      <c r="D7365" s="1">
        <v>44559</v>
      </c>
      <c r="E7365" s="4">
        <v>19509</v>
      </c>
      <c r="F7365">
        <v>1610</v>
      </c>
    </row>
    <row r="7366" spans="1:6" x14ac:dyDescent="0.25">
      <c r="A7366" t="s">
        <v>37</v>
      </c>
      <c r="B7366" t="s">
        <v>9</v>
      </c>
      <c r="C7366" t="s">
        <v>35</v>
      </c>
      <c r="D7366" s="1">
        <v>44559</v>
      </c>
      <c r="E7366" s="4">
        <v>13741</v>
      </c>
      <c r="F7366">
        <v>700</v>
      </c>
    </row>
    <row r="7367" spans="1:6" x14ac:dyDescent="0.25">
      <c r="A7367" t="s">
        <v>8</v>
      </c>
      <c r="B7367" t="s">
        <v>27</v>
      </c>
      <c r="C7367" t="s">
        <v>38</v>
      </c>
      <c r="D7367" s="1">
        <v>44559</v>
      </c>
      <c r="E7367" s="4">
        <v>1365</v>
      </c>
      <c r="F7367">
        <v>51</v>
      </c>
    </row>
    <row r="7368" spans="1:6" x14ac:dyDescent="0.25">
      <c r="A7368" t="s">
        <v>8</v>
      </c>
      <c r="B7368" t="s">
        <v>6</v>
      </c>
      <c r="C7368" t="s">
        <v>43</v>
      </c>
      <c r="D7368" s="1">
        <v>44559</v>
      </c>
      <c r="E7368" s="4">
        <v>9422</v>
      </c>
      <c r="F7368">
        <v>429</v>
      </c>
    </row>
    <row r="7369" spans="1:6" x14ac:dyDescent="0.25">
      <c r="A7369" t="s">
        <v>49</v>
      </c>
      <c r="B7369" t="s">
        <v>6</v>
      </c>
      <c r="C7369" t="s">
        <v>12</v>
      </c>
      <c r="D7369" s="1">
        <v>44559</v>
      </c>
      <c r="E7369" s="4">
        <v>7630</v>
      </c>
      <c r="F7369">
        <v>449</v>
      </c>
    </row>
    <row r="7370" spans="1:6" x14ac:dyDescent="0.25">
      <c r="A7370" t="s">
        <v>10</v>
      </c>
      <c r="B7370" t="s">
        <v>21</v>
      </c>
      <c r="C7370" t="s">
        <v>14</v>
      </c>
      <c r="D7370" s="1">
        <v>44559</v>
      </c>
      <c r="E7370" s="4">
        <v>3486</v>
      </c>
      <c r="F7370">
        <v>498</v>
      </c>
    </row>
    <row r="7371" spans="1:6" x14ac:dyDescent="0.25">
      <c r="A7371" t="s">
        <v>56</v>
      </c>
      <c r="B7371" t="s">
        <v>27</v>
      </c>
      <c r="C7371" t="s">
        <v>44</v>
      </c>
      <c r="D7371" s="1">
        <v>44559</v>
      </c>
      <c r="E7371" s="4">
        <v>1967</v>
      </c>
      <c r="F7371">
        <v>90</v>
      </c>
    </row>
    <row r="7372" spans="1:6" x14ac:dyDescent="0.25">
      <c r="A7372" t="s">
        <v>40</v>
      </c>
      <c r="B7372" t="s">
        <v>9</v>
      </c>
      <c r="C7372" t="s">
        <v>31</v>
      </c>
      <c r="D7372" s="1">
        <v>44559</v>
      </c>
      <c r="E7372" s="4">
        <v>4732</v>
      </c>
      <c r="F7372">
        <v>338</v>
      </c>
    </row>
    <row r="7373" spans="1:6" x14ac:dyDescent="0.25">
      <c r="A7373" t="s">
        <v>33</v>
      </c>
      <c r="B7373" t="s">
        <v>9</v>
      </c>
      <c r="C7373" t="s">
        <v>31</v>
      </c>
      <c r="D7373" s="1">
        <v>44559</v>
      </c>
      <c r="E7373" s="4">
        <v>1792</v>
      </c>
      <c r="F7373">
        <v>150</v>
      </c>
    </row>
    <row r="7374" spans="1:6" x14ac:dyDescent="0.25">
      <c r="A7374" t="s">
        <v>33</v>
      </c>
      <c r="B7374" t="s">
        <v>6</v>
      </c>
      <c r="C7374" t="s">
        <v>14</v>
      </c>
      <c r="D7374" s="1">
        <v>44559</v>
      </c>
      <c r="E7374" s="4">
        <v>9212</v>
      </c>
      <c r="F7374">
        <v>1540</v>
      </c>
    </row>
    <row r="7375" spans="1:6" x14ac:dyDescent="0.25">
      <c r="A7375" t="s">
        <v>10</v>
      </c>
      <c r="B7375" t="s">
        <v>6</v>
      </c>
      <c r="C7375" t="s">
        <v>35</v>
      </c>
      <c r="D7375" s="1">
        <v>44559</v>
      </c>
      <c r="E7375" s="4">
        <v>8036</v>
      </c>
      <c r="F7375">
        <v>473</v>
      </c>
    </row>
    <row r="7376" spans="1:6" x14ac:dyDescent="0.25">
      <c r="A7376" t="s">
        <v>23</v>
      </c>
      <c r="B7376" t="s">
        <v>6</v>
      </c>
      <c r="C7376" t="s">
        <v>30</v>
      </c>
      <c r="D7376" s="1">
        <v>44559</v>
      </c>
      <c r="E7376" s="4">
        <v>2009</v>
      </c>
      <c r="F7376">
        <v>101</v>
      </c>
    </row>
    <row r="7377" spans="1:6" x14ac:dyDescent="0.25">
      <c r="A7377" t="s">
        <v>57</v>
      </c>
      <c r="B7377" t="s">
        <v>21</v>
      </c>
      <c r="C7377" t="s">
        <v>17</v>
      </c>
      <c r="D7377" s="1">
        <v>44559</v>
      </c>
      <c r="E7377" s="4">
        <v>847</v>
      </c>
      <c r="F7377">
        <v>39</v>
      </c>
    </row>
    <row r="7378" spans="1:6" x14ac:dyDescent="0.25">
      <c r="A7378" t="s">
        <v>18</v>
      </c>
      <c r="B7378" t="s">
        <v>9</v>
      </c>
      <c r="C7378" t="s">
        <v>26</v>
      </c>
      <c r="D7378" s="1">
        <v>44559</v>
      </c>
      <c r="E7378" s="4">
        <v>4907</v>
      </c>
      <c r="F7378">
        <v>409</v>
      </c>
    </row>
    <row r="7379" spans="1:6" x14ac:dyDescent="0.25">
      <c r="A7379" t="s">
        <v>53</v>
      </c>
      <c r="B7379" t="s">
        <v>6</v>
      </c>
      <c r="C7379" t="s">
        <v>14</v>
      </c>
      <c r="D7379" s="1">
        <v>44559</v>
      </c>
      <c r="E7379" s="4">
        <v>3374</v>
      </c>
      <c r="F7379">
        <v>482</v>
      </c>
    </row>
    <row r="7380" spans="1:6" x14ac:dyDescent="0.25">
      <c r="A7380" t="s">
        <v>8</v>
      </c>
      <c r="B7380" t="s">
        <v>27</v>
      </c>
      <c r="C7380" t="s">
        <v>52</v>
      </c>
      <c r="D7380" s="1">
        <v>44559</v>
      </c>
      <c r="E7380" s="4">
        <v>7063</v>
      </c>
      <c r="F7380">
        <v>643</v>
      </c>
    </row>
    <row r="7381" spans="1:6" x14ac:dyDescent="0.25">
      <c r="A7381" t="s">
        <v>57</v>
      </c>
      <c r="B7381" t="s">
        <v>9</v>
      </c>
      <c r="C7381" t="s">
        <v>14</v>
      </c>
      <c r="D7381" s="1">
        <v>44559</v>
      </c>
      <c r="E7381" s="4">
        <v>9310</v>
      </c>
      <c r="F7381">
        <v>1190</v>
      </c>
    </row>
    <row r="7382" spans="1:6" x14ac:dyDescent="0.25">
      <c r="A7382" t="s">
        <v>8</v>
      </c>
      <c r="B7382" t="s">
        <v>11</v>
      </c>
      <c r="C7382" t="s">
        <v>24</v>
      </c>
      <c r="D7382" s="1">
        <v>44559</v>
      </c>
      <c r="E7382" s="4">
        <v>4543</v>
      </c>
      <c r="F7382">
        <v>253</v>
      </c>
    </row>
    <row r="7383" spans="1:6" x14ac:dyDescent="0.25">
      <c r="A7383" t="s">
        <v>25</v>
      </c>
      <c r="B7383" t="s">
        <v>16</v>
      </c>
      <c r="C7383" t="s">
        <v>47</v>
      </c>
      <c r="D7383" s="1">
        <v>44559</v>
      </c>
      <c r="E7383" s="4">
        <v>5754</v>
      </c>
      <c r="F7383">
        <v>339</v>
      </c>
    </row>
    <row r="7384" spans="1:6" x14ac:dyDescent="0.25">
      <c r="A7384" t="s">
        <v>57</v>
      </c>
      <c r="B7384" t="s">
        <v>16</v>
      </c>
      <c r="C7384" t="s">
        <v>36</v>
      </c>
      <c r="D7384" s="1">
        <v>44559</v>
      </c>
      <c r="E7384" s="4">
        <v>7441</v>
      </c>
      <c r="F7384">
        <v>1050</v>
      </c>
    </row>
    <row r="7385" spans="1:6" x14ac:dyDescent="0.25">
      <c r="A7385" t="s">
        <v>55</v>
      </c>
      <c r="B7385" t="s">
        <v>11</v>
      </c>
      <c r="C7385" t="s">
        <v>45</v>
      </c>
      <c r="D7385" s="1">
        <v>44559</v>
      </c>
      <c r="E7385" s="4">
        <v>938</v>
      </c>
      <c r="F7385">
        <v>41</v>
      </c>
    </row>
    <row r="7386" spans="1:6" x14ac:dyDescent="0.25">
      <c r="A7386" t="s">
        <v>13</v>
      </c>
      <c r="B7386" t="s">
        <v>6</v>
      </c>
      <c r="C7386" t="s">
        <v>7</v>
      </c>
      <c r="D7386" s="1">
        <v>44559</v>
      </c>
      <c r="E7386" s="4">
        <v>1764</v>
      </c>
      <c r="F7386">
        <v>118</v>
      </c>
    </row>
    <row r="7387" spans="1:6" x14ac:dyDescent="0.25">
      <c r="A7387" t="s">
        <v>46</v>
      </c>
      <c r="B7387" t="s">
        <v>27</v>
      </c>
      <c r="C7387" t="s">
        <v>28</v>
      </c>
      <c r="D7387" s="1">
        <v>44559</v>
      </c>
      <c r="E7387" s="4">
        <v>5999</v>
      </c>
      <c r="F7387">
        <v>980</v>
      </c>
    </row>
    <row r="7388" spans="1:6" x14ac:dyDescent="0.25">
      <c r="A7388" t="s">
        <v>32</v>
      </c>
      <c r="B7388" t="s">
        <v>11</v>
      </c>
      <c r="C7388" t="s">
        <v>36</v>
      </c>
      <c r="D7388" s="1">
        <v>44559</v>
      </c>
      <c r="E7388" s="4">
        <v>3668</v>
      </c>
      <c r="F7388">
        <v>459</v>
      </c>
    </row>
    <row r="7389" spans="1:6" x14ac:dyDescent="0.25">
      <c r="A7389" t="s">
        <v>20</v>
      </c>
      <c r="B7389" t="s">
        <v>6</v>
      </c>
      <c r="C7389" t="s">
        <v>44</v>
      </c>
      <c r="D7389" s="1">
        <v>44559</v>
      </c>
      <c r="E7389" s="4">
        <v>2184</v>
      </c>
      <c r="F7389">
        <v>100</v>
      </c>
    </row>
    <row r="7390" spans="1:6" x14ac:dyDescent="0.25">
      <c r="A7390" t="s">
        <v>51</v>
      </c>
      <c r="B7390" t="s">
        <v>27</v>
      </c>
      <c r="C7390" t="s">
        <v>30</v>
      </c>
      <c r="D7390" s="1">
        <v>44559</v>
      </c>
      <c r="E7390" s="4">
        <v>2870</v>
      </c>
      <c r="F7390">
        <v>160</v>
      </c>
    </row>
    <row r="7391" spans="1:6" x14ac:dyDescent="0.25">
      <c r="A7391" t="s">
        <v>54</v>
      </c>
      <c r="B7391" t="s">
        <v>9</v>
      </c>
      <c r="C7391" t="s">
        <v>45</v>
      </c>
      <c r="D7391" s="1">
        <v>44559</v>
      </c>
      <c r="E7391" s="4">
        <v>5635</v>
      </c>
      <c r="F7391">
        <v>235</v>
      </c>
    </row>
    <row r="7392" spans="1:6" x14ac:dyDescent="0.25">
      <c r="A7392" t="s">
        <v>56</v>
      </c>
      <c r="B7392" t="s">
        <v>16</v>
      </c>
      <c r="C7392" t="s">
        <v>45</v>
      </c>
      <c r="D7392" s="1">
        <v>44559</v>
      </c>
      <c r="E7392" s="4">
        <v>602</v>
      </c>
      <c r="F7392">
        <v>27</v>
      </c>
    </row>
    <row r="7393" spans="1:6" x14ac:dyDescent="0.25">
      <c r="A7393" t="s">
        <v>32</v>
      </c>
      <c r="B7393" t="s">
        <v>16</v>
      </c>
      <c r="C7393" t="s">
        <v>17</v>
      </c>
      <c r="D7393" s="1">
        <v>44559</v>
      </c>
      <c r="E7393" s="4">
        <v>798</v>
      </c>
      <c r="F7393">
        <v>37</v>
      </c>
    </row>
    <row r="7394" spans="1:6" x14ac:dyDescent="0.25">
      <c r="A7394" t="s">
        <v>5</v>
      </c>
      <c r="B7394" t="s">
        <v>11</v>
      </c>
      <c r="C7394" t="s">
        <v>48</v>
      </c>
      <c r="D7394" s="1">
        <v>44559</v>
      </c>
      <c r="E7394" s="4">
        <v>1694</v>
      </c>
      <c r="F7394">
        <v>63</v>
      </c>
    </row>
    <row r="7395" spans="1:6" x14ac:dyDescent="0.25">
      <c r="A7395" t="s">
        <v>29</v>
      </c>
      <c r="B7395" t="s">
        <v>11</v>
      </c>
      <c r="C7395" t="s">
        <v>36</v>
      </c>
      <c r="D7395" s="1">
        <v>44559</v>
      </c>
      <c r="E7395" s="4">
        <v>7798</v>
      </c>
      <c r="F7395">
        <v>980</v>
      </c>
    </row>
    <row r="7396" spans="1:6" x14ac:dyDescent="0.25">
      <c r="A7396" t="s">
        <v>15</v>
      </c>
      <c r="B7396" t="s">
        <v>16</v>
      </c>
      <c r="C7396" t="s">
        <v>19</v>
      </c>
      <c r="D7396" s="1">
        <v>44559</v>
      </c>
      <c r="E7396" s="4">
        <v>1372</v>
      </c>
      <c r="F7396">
        <v>81</v>
      </c>
    </row>
    <row r="7397" spans="1:6" x14ac:dyDescent="0.25">
      <c r="A7397" t="s">
        <v>56</v>
      </c>
      <c r="B7397" t="s">
        <v>6</v>
      </c>
      <c r="C7397" t="s">
        <v>50</v>
      </c>
      <c r="D7397" s="1">
        <v>44559</v>
      </c>
      <c r="E7397" s="4">
        <v>11102</v>
      </c>
      <c r="F7397">
        <v>483</v>
      </c>
    </row>
    <row r="7398" spans="1:6" x14ac:dyDescent="0.25">
      <c r="A7398" t="s">
        <v>23</v>
      </c>
      <c r="B7398" t="s">
        <v>27</v>
      </c>
      <c r="C7398" t="s">
        <v>52</v>
      </c>
      <c r="D7398" s="1">
        <v>44559</v>
      </c>
      <c r="E7398" s="4">
        <v>5397</v>
      </c>
      <c r="F7398">
        <v>540</v>
      </c>
    </row>
    <row r="7399" spans="1:6" x14ac:dyDescent="0.25">
      <c r="A7399" t="s">
        <v>54</v>
      </c>
      <c r="B7399" t="s">
        <v>9</v>
      </c>
      <c r="C7399" t="s">
        <v>48</v>
      </c>
      <c r="D7399" s="1">
        <v>44559</v>
      </c>
      <c r="E7399" s="4">
        <v>1778</v>
      </c>
      <c r="F7399">
        <v>69</v>
      </c>
    </row>
    <row r="7400" spans="1:6" x14ac:dyDescent="0.25">
      <c r="A7400" t="s">
        <v>40</v>
      </c>
      <c r="B7400" t="s">
        <v>9</v>
      </c>
      <c r="C7400" t="s">
        <v>22</v>
      </c>
      <c r="D7400" s="1">
        <v>44559</v>
      </c>
      <c r="E7400" s="4">
        <v>3374</v>
      </c>
      <c r="F7400">
        <v>338</v>
      </c>
    </row>
    <row r="7401" spans="1:6" x14ac:dyDescent="0.25">
      <c r="A7401" t="s">
        <v>46</v>
      </c>
      <c r="B7401" t="s">
        <v>21</v>
      </c>
      <c r="C7401" t="s">
        <v>28</v>
      </c>
      <c r="D7401" s="1">
        <v>44559</v>
      </c>
      <c r="E7401" s="4">
        <v>8022</v>
      </c>
      <c r="F7401">
        <v>1120</v>
      </c>
    </row>
    <row r="7402" spans="1:6" x14ac:dyDescent="0.25">
      <c r="A7402" t="s">
        <v>39</v>
      </c>
      <c r="B7402" t="s">
        <v>9</v>
      </c>
      <c r="C7402" t="s">
        <v>31</v>
      </c>
      <c r="D7402" s="1">
        <v>44559</v>
      </c>
      <c r="E7402" s="4">
        <v>8071</v>
      </c>
      <c r="F7402">
        <v>577</v>
      </c>
    </row>
    <row r="7403" spans="1:6" x14ac:dyDescent="0.25">
      <c r="A7403" t="s">
        <v>29</v>
      </c>
      <c r="B7403" t="s">
        <v>27</v>
      </c>
      <c r="C7403" t="s">
        <v>47</v>
      </c>
      <c r="D7403" s="1">
        <v>44560</v>
      </c>
      <c r="E7403" s="4">
        <v>3465</v>
      </c>
      <c r="F7403">
        <v>231</v>
      </c>
    </row>
    <row r="7404" spans="1:6" x14ac:dyDescent="0.25">
      <c r="A7404" t="s">
        <v>39</v>
      </c>
      <c r="B7404" t="s">
        <v>6</v>
      </c>
      <c r="C7404" t="s">
        <v>19</v>
      </c>
      <c r="D7404" s="1">
        <v>44560</v>
      </c>
      <c r="E7404" s="4">
        <v>8960</v>
      </c>
      <c r="F7404">
        <v>560</v>
      </c>
    </row>
    <row r="7405" spans="1:6" x14ac:dyDescent="0.25">
      <c r="A7405" t="s">
        <v>15</v>
      </c>
      <c r="B7405" t="s">
        <v>6</v>
      </c>
      <c r="C7405" t="s">
        <v>47</v>
      </c>
      <c r="D7405" s="1">
        <v>44560</v>
      </c>
      <c r="E7405" s="4">
        <v>11438</v>
      </c>
      <c r="F7405">
        <v>770</v>
      </c>
    </row>
    <row r="7406" spans="1:6" x14ac:dyDescent="0.25">
      <c r="A7406" t="s">
        <v>8</v>
      </c>
      <c r="B7406" t="s">
        <v>11</v>
      </c>
      <c r="C7406" t="s">
        <v>17</v>
      </c>
      <c r="D7406" s="1">
        <v>44560</v>
      </c>
      <c r="E7406" s="4">
        <v>8624</v>
      </c>
      <c r="F7406">
        <v>375</v>
      </c>
    </row>
    <row r="7407" spans="1:6" x14ac:dyDescent="0.25">
      <c r="A7407" t="s">
        <v>25</v>
      </c>
      <c r="B7407" t="s">
        <v>9</v>
      </c>
      <c r="C7407" t="s">
        <v>24</v>
      </c>
      <c r="D7407" s="1">
        <v>44560</v>
      </c>
      <c r="E7407" s="4">
        <v>7021</v>
      </c>
      <c r="F7407">
        <v>391</v>
      </c>
    </row>
    <row r="7408" spans="1:6" x14ac:dyDescent="0.25">
      <c r="A7408" t="s">
        <v>25</v>
      </c>
      <c r="B7408" t="s">
        <v>27</v>
      </c>
      <c r="C7408" t="s">
        <v>7</v>
      </c>
      <c r="D7408" s="1">
        <v>44560</v>
      </c>
      <c r="E7408" s="4">
        <v>3934</v>
      </c>
      <c r="F7408">
        <v>281</v>
      </c>
    </row>
    <row r="7409" spans="1:6" x14ac:dyDescent="0.25">
      <c r="A7409" t="s">
        <v>54</v>
      </c>
      <c r="B7409" t="s">
        <v>11</v>
      </c>
      <c r="C7409" t="s">
        <v>17</v>
      </c>
      <c r="D7409" s="1">
        <v>44560</v>
      </c>
      <c r="E7409" s="4">
        <v>8575</v>
      </c>
      <c r="F7409">
        <v>409</v>
      </c>
    </row>
    <row r="7410" spans="1:6" x14ac:dyDescent="0.25">
      <c r="A7410" t="s">
        <v>32</v>
      </c>
      <c r="B7410" t="s">
        <v>6</v>
      </c>
      <c r="C7410" t="s">
        <v>26</v>
      </c>
      <c r="D7410" s="1">
        <v>44560</v>
      </c>
      <c r="E7410" s="4">
        <v>2842</v>
      </c>
      <c r="F7410">
        <v>237</v>
      </c>
    </row>
    <row r="7411" spans="1:6" x14ac:dyDescent="0.25">
      <c r="A7411" t="s">
        <v>41</v>
      </c>
      <c r="B7411" t="s">
        <v>9</v>
      </c>
      <c r="C7411" t="s">
        <v>17</v>
      </c>
      <c r="D7411" s="1">
        <v>44560</v>
      </c>
      <c r="E7411" s="4">
        <v>4368</v>
      </c>
      <c r="F7411">
        <v>208</v>
      </c>
    </row>
    <row r="7412" spans="1:6" x14ac:dyDescent="0.25">
      <c r="A7412" t="s">
        <v>51</v>
      </c>
      <c r="B7412" t="s">
        <v>27</v>
      </c>
      <c r="C7412" t="s">
        <v>12</v>
      </c>
      <c r="D7412" s="1">
        <v>44560</v>
      </c>
      <c r="E7412" s="4">
        <v>553</v>
      </c>
      <c r="F7412">
        <v>35</v>
      </c>
    </row>
    <row r="7413" spans="1:6" x14ac:dyDescent="0.25">
      <c r="A7413" t="s">
        <v>40</v>
      </c>
      <c r="B7413" t="s">
        <v>11</v>
      </c>
      <c r="C7413" t="s">
        <v>45</v>
      </c>
      <c r="D7413" s="1">
        <v>44560</v>
      </c>
      <c r="E7413" s="4">
        <v>7609</v>
      </c>
      <c r="F7413">
        <v>346</v>
      </c>
    </row>
    <row r="7414" spans="1:6" x14ac:dyDescent="0.25">
      <c r="A7414" t="s">
        <v>55</v>
      </c>
      <c r="B7414" t="s">
        <v>9</v>
      </c>
      <c r="C7414" t="s">
        <v>14</v>
      </c>
      <c r="D7414" s="1">
        <v>44560</v>
      </c>
      <c r="E7414" s="4">
        <v>644</v>
      </c>
      <c r="F7414">
        <v>81</v>
      </c>
    </row>
    <row r="7415" spans="1:6" x14ac:dyDescent="0.25">
      <c r="A7415" t="s">
        <v>29</v>
      </c>
      <c r="B7415" t="s">
        <v>27</v>
      </c>
      <c r="C7415" t="s">
        <v>31</v>
      </c>
      <c r="D7415" s="1">
        <v>44560</v>
      </c>
      <c r="E7415" s="4">
        <v>12726</v>
      </c>
      <c r="F7415">
        <v>1050</v>
      </c>
    </row>
    <row r="7416" spans="1:6" x14ac:dyDescent="0.25">
      <c r="A7416" t="s">
        <v>49</v>
      </c>
      <c r="B7416" t="s">
        <v>11</v>
      </c>
      <c r="C7416" t="s">
        <v>52</v>
      </c>
      <c r="D7416" s="1">
        <v>44560</v>
      </c>
      <c r="E7416" s="4">
        <v>2639</v>
      </c>
      <c r="F7416">
        <v>220</v>
      </c>
    </row>
    <row r="7417" spans="1:6" x14ac:dyDescent="0.25">
      <c r="A7417" t="s">
        <v>40</v>
      </c>
      <c r="B7417" t="s">
        <v>11</v>
      </c>
      <c r="C7417" t="s">
        <v>28</v>
      </c>
      <c r="D7417" s="1">
        <v>44560</v>
      </c>
      <c r="E7417" s="4">
        <v>8701</v>
      </c>
      <c r="F7417">
        <v>1120</v>
      </c>
    </row>
    <row r="7418" spans="1:6" x14ac:dyDescent="0.25">
      <c r="A7418" t="s">
        <v>39</v>
      </c>
      <c r="B7418" t="s">
        <v>6</v>
      </c>
      <c r="C7418" t="s">
        <v>17</v>
      </c>
      <c r="D7418" s="1">
        <v>44560</v>
      </c>
      <c r="E7418" s="4">
        <v>35</v>
      </c>
      <c r="F7418">
        <v>2</v>
      </c>
    </row>
    <row r="7419" spans="1:6" x14ac:dyDescent="0.25">
      <c r="A7419" t="s">
        <v>56</v>
      </c>
      <c r="B7419" t="s">
        <v>9</v>
      </c>
      <c r="C7419" t="s">
        <v>43</v>
      </c>
      <c r="D7419" s="1">
        <v>44560</v>
      </c>
      <c r="E7419" s="4">
        <v>2506</v>
      </c>
      <c r="F7419">
        <v>120</v>
      </c>
    </row>
    <row r="7420" spans="1:6" x14ac:dyDescent="0.25">
      <c r="A7420" t="s">
        <v>40</v>
      </c>
      <c r="B7420" t="s">
        <v>11</v>
      </c>
      <c r="C7420" t="s">
        <v>44</v>
      </c>
      <c r="D7420" s="1">
        <v>44560</v>
      </c>
      <c r="E7420" s="4">
        <v>13783</v>
      </c>
      <c r="F7420">
        <v>600</v>
      </c>
    </row>
    <row r="7421" spans="1:6" x14ac:dyDescent="0.25">
      <c r="A7421" t="s">
        <v>13</v>
      </c>
      <c r="B7421" t="s">
        <v>27</v>
      </c>
      <c r="C7421" t="s">
        <v>48</v>
      </c>
      <c r="D7421" s="1">
        <v>44560</v>
      </c>
      <c r="E7421" s="4">
        <v>8988</v>
      </c>
      <c r="F7421">
        <v>346</v>
      </c>
    </row>
    <row r="7422" spans="1:6" x14ac:dyDescent="0.25">
      <c r="A7422" t="s">
        <v>49</v>
      </c>
      <c r="B7422" t="s">
        <v>27</v>
      </c>
      <c r="C7422" t="s">
        <v>24</v>
      </c>
      <c r="D7422" s="1">
        <v>44560</v>
      </c>
      <c r="E7422" s="4">
        <v>13909</v>
      </c>
      <c r="F7422">
        <v>770</v>
      </c>
    </row>
    <row r="7423" spans="1:6" x14ac:dyDescent="0.25">
      <c r="A7423" t="s">
        <v>34</v>
      </c>
      <c r="B7423" t="s">
        <v>9</v>
      </c>
      <c r="C7423" t="s">
        <v>22</v>
      </c>
      <c r="D7423" s="1">
        <v>44560</v>
      </c>
      <c r="E7423" s="4">
        <v>1869</v>
      </c>
      <c r="F7423">
        <v>208</v>
      </c>
    </row>
    <row r="7424" spans="1:6" x14ac:dyDescent="0.25">
      <c r="A7424" t="s">
        <v>32</v>
      </c>
      <c r="B7424" t="s">
        <v>27</v>
      </c>
      <c r="C7424" t="s">
        <v>19</v>
      </c>
      <c r="D7424" s="1">
        <v>44560</v>
      </c>
      <c r="E7424" s="4">
        <v>3787</v>
      </c>
      <c r="F7424">
        <v>211</v>
      </c>
    </row>
    <row r="7425" spans="1:6" x14ac:dyDescent="0.25">
      <c r="A7425" t="s">
        <v>57</v>
      </c>
      <c r="B7425" t="s">
        <v>27</v>
      </c>
      <c r="C7425" t="s">
        <v>17</v>
      </c>
      <c r="D7425" s="1">
        <v>44560</v>
      </c>
      <c r="E7425" s="4">
        <v>770</v>
      </c>
      <c r="F7425">
        <v>37</v>
      </c>
    </row>
    <row r="7426" spans="1:6" x14ac:dyDescent="0.25">
      <c r="A7426" t="s">
        <v>41</v>
      </c>
      <c r="B7426" t="s">
        <v>27</v>
      </c>
      <c r="C7426" t="s">
        <v>35</v>
      </c>
      <c r="D7426" s="1">
        <v>44560</v>
      </c>
      <c r="E7426" s="4">
        <v>15379</v>
      </c>
      <c r="F7426">
        <v>840</v>
      </c>
    </row>
    <row r="7427" spans="1:6" x14ac:dyDescent="0.25">
      <c r="A7427" t="s">
        <v>57</v>
      </c>
      <c r="B7427" t="s">
        <v>21</v>
      </c>
      <c r="C7427" t="s">
        <v>12</v>
      </c>
      <c r="D7427" s="1">
        <v>44560</v>
      </c>
      <c r="E7427" s="4">
        <v>4886</v>
      </c>
      <c r="F7427">
        <v>288</v>
      </c>
    </row>
    <row r="7428" spans="1:6" x14ac:dyDescent="0.25">
      <c r="A7428" t="s">
        <v>5</v>
      </c>
      <c r="B7428" t="s">
        <v>27</v>
      </c>
      <c r="C7428" t="s">
        <v>44</v>
      </c>
      <c r="D7428" s="1">
        <v>44560</v>
      </c>
      <c r="E7428" s="4">
        <v>7644</v>
      </c>
      <c r="F7428">
        <v>333</v>
      </c>
    </row>
    <row r="7429" spans="1:6" x14ac:dyDescent="0.25">
      <c r="A7429" t="s">
        <v>46</v>
      </c>
      <c r="B7429" t="s">
        <v>21</v>
      </c>
      <c r="C7429" t="s">
        <v>7</v>
      </c>
      <c r="D7429" s="1">
        <v>44560</v>
      </c>
      <c r="E7429" s="4">
        <v>6279</v>
      </c>
      <c r="F7429">
        <v>393</v>
      </c>
    </row>
    <row r="7430" spans="1:6" x14ac:dyDescent="0.25">
      <c r="A7430" t="s">
        <v>37</v>
      </c>
      <c r="B7430" t="s">
        <v>9</v>
      </c>
      <c r="C7430" t="s">
        <v>52</v>
      </c>
      <c r="D7430" s="1">
        <v>44560</v>
      </c>
      <c r="E7430" s="4">
        <v>13923</v>
      </c>
      <c r="F7430">
        <v>1260</v>
      </c>
    </row>
    <row r="7431" spans="1:6" x14ac:dyDescent="0.25">
      <c r="A7431" t="s">
        <v>20</v>
      </c>
      <c r="B7431" t="s">
        <v>21</v>
      </c>
      <c r="C7431" t="s">
        <v>12</v>
      </c>
      <c r="D7431" s="1">
        <v>44560</v>
      </c>
      <c r="E7431" s="4">
        <v>1428</v>
      </c>
      <c r="F7431">
        <v>84</v>
      </c>
    </row>
    <row r="7432" spans="1:6" x14ac:dyDescent="0.25">
      <c r="A7432" t="s">
        <v>29</v>
      </c>
      <c r="B7432" t="s">
        <v>27</v>
      </c>
      <c r="C7432" t="s">
        <v>52</v>
      </c>
      <c r="D7432" s="1">
        <v>44560</v>
      </c>
      <c r="E7432" s="4">
        <v>3969</v>
      </c>
      <c r="F7432">
        <v>397</v>
      </c>
    </row>
    <row r="7433" spans="1:6" x14ac:dyDescent="0.25">
      <c r="A7433" t="s">
        <v>33</v>
      </c>
      <c r="B7433" t="s">
        <v>11</v>
      </c>
      <c r="C7433" t="s">
        <v>7</v>
      </c>
      <c r="D7433" s="1">
        <v>44561</v>
      </c>
      <c r="E7433" s="4">
        <v>11872</v>
      </c>
      <c r="F7433">
        <v>770</v>
      </c>
    </row>
    <row r="7434" spans="1:6" x14ac:dyDescent="0.25">
      <c r="A7434" t="s">
        <v>40</v>
      </c>
      <c r="B7434" t="s">
        <v>21</v>
      </c>
      <c r="C7434" t="s">
        <v>38</v>
      </c>
      <c r="D7434" s="1">
        <v>44561</v>
      </c>
      <c r="E7434" s="4">
        <v>8442</v>
      </c>
      <c r="F7434">
        <v>313</v>
      </c>
    </row>
    <row r="7435" spans="1:6" x14ac:dyDescent="0.25">
      <c r="A7435" t="s">
        <v>10</v>
      </c>
      <c r="B7435" t="s">
        <v>6</v>
      </c>
      <c r="C7435" t="s">
        <v>47</v>
      </c>
      <c r="D7435" s="1">
        <v>44561</v>
      </c>
      <c r="E7435" s="4">
        <v>4830</v>
      </c>
      <c r="F7435">
        <v>302</v>
      </c>
    </row>
    <row r="7436" spans="1:6" x14ac:dyDescent="0.25">
      <c r="A7436" t="s">
        <v>32</v>
      </c>
      <c r="B7436" t="s">
        <v>16</v>
      </c>
      <c r="C7436" t="s">
        <v>14</v>
      </c>
      <c r="D7436" s="1">
        <v>44561</v>
      </c>
      <c r="E7436" s="4">
        <v>6671</v>
      </c>
      <c r="F7436">
        <v>840</v>
      </c>
    </row>
    <row r="7437" spans="1:6" x14ac:dyDescent="0.25">
      <c r="A7437" t="s">
        <v>56</v>
      </c>
      <c r="B7437" t="s">
        <v>11</v>
      </c>
      <c r="C7437" t="s">
        <v>19</v>
      </c>
      <c r="D7437" s="1">
        <v>44561</v>
      </c>
      <c r="E7437" s="4">
        <v>5712</v>
      </c>
      <c r="F7437">
        <v>336</v>
      </c>
    </row>
    <row r="7438" spans="1:6" x14ac:dyDescent="0.25">
      <c r="A7438" t="s">
        <v>29</v>
      </c>
      <c r="B7438" t="s">
        <v>16</v>
      </c>
      <c r="C7438" t="s">
        <v>24</v>
      </c>
      <c r="D7438" s="1">
        <v>44561</v>
      </c>
      <c r="E7438" s="4">
        <v>1925</v>
      </c>
      <c r="F7438">
        <v>97</v>
      </c>
    </row>
    <row r="7439" spans="1:6" x14ac:dyDescent="0.25">
      <c r="A7439" t="s">
        <v>32</v>
      </c>
      <c r="B7439" t="s">
        <v>16</v>
      </c>
      <c r="C7439" t="s">
        <v>50</v>
      </c>
      <c r="D7439" s="1">
        <v>44561</v>
      </c>
      <c r="E7439" s="4">
        <v>6398</v>
      </c>
      <c r="F7439">
        <v>291</v>
      </c>
    </row>
    <row r="7440" spans="1:6" x14ac:dyDescent="0.25">
      <c r="A7440" t="s">
        <v>34</v>
      </c>
      <c r="B7440" t="s">
        <v>16</v>
      </c>
      <c r="C7440" t="s">
        <v>44</v>
      </c>
      <c r="D7440" s="1">
        <v>44561</v>
      </c>
      <c r="E7440" s="4">
        <v>11263</v>
      </c>
      <c r="F7440">
        <v>470</v>
      </c>
    </row>
    <row r="7441" spans="1:6" x14ac:dyDescent="0.25">
      <c r="A7441" t="s">
        <v>20</v>
      </c>
      <c r="B7441" t="s">
        <v>6</v>
      </c>
      <c r="C7441" t="s">
        <v>47</v>
      </c>
      <c r="D7441" s="1">
        <v>44561</v>
      </c>
      <c r="E7441" s="4">
        <v>7854</v>
      </c>
      <c r="F7441">
        <v>491</v>
      </c>
    </row>
    <row r="7442" spans="1:6" x14ac:dyDescent="0.25">
      <c r="A7442" t="s">
        <v>33</v>
      </c>
      <c r="B7442" t="s">
        <v>11</v>
      </c>
      <c r="C7442" t="s">
        <v>35</v>
      </c>
      <c r="D7442" s="1">
        <v>44561</v>
      </c>
      <c r="E7442" s="4">
        <v>8309</v>
      </c>
      <c r="F7442">
        <v>462</v>
      </c>
    </row>
    <row r="7443" spans="1:6" x14ac:dyDescent="0.25">
      <c r="A7443" t="s">
        <v>25</v>
      </c>
      <c r="B7443" t="s">
        <v>9</v>
      </c>
      <c r="C7443" t="s">
        <v>42</v>
      </c>
      <c r="D7443" s="1">
        <v>44561</v>
      </c>
      <c r="E7443" s="4">
        <v>2751</v>
      </c>
      <c r="F7443">
        <v>197</v>
      </c>
    </row>
    <row r="7444" spans="1:6" x14ac:dyDescent="0.25">
      <c r="A7444" t="s">
        <v>20</v>
      </c>
      <c r="B7444" t="s">
        <v>6</v>
      </c>
      <c r="C7444" t="s">
        <v>50</v>
      </c>
      <c r="D7444" s="1">
        <v>44561</v>
      </c>
      <c r="E7444" s="4">
        <v>2212</v>
      </c>
      <c r="F7444">
        <v>93</v>
      </c>
    </row>
    <row r="7445" spans="1:6" x14ac:dyDescent="0.25">
      <c r="A7445" t="s">
        <v>13</v>
      </c>
      <c r="B7445" t="s">
        <v>27</v>
      </c>
      <c r="C7445" t="s">
        <v>24</v>
      </c>
      <c r="D7445" s="1">
        <v>44561</v>
      </c>
      <c r="E7445" s="4">
        <v>308</v>
      </c>
      <c r="F7445">
        <v>16</v>
      </c>
    </row>
    <row r="7446" spans="1:6" x14ac:dyDescent="0.25">
      <c r="A7446" t="s">
        <v>20</v>
      </c>
      <c r="B7446" t="s">
        <v>21</v>
      </c>
      <c r="C7446" t="s">
        <v>50</v>
      </c>
      <c r="D7446" s="1">
        <v>44561</v>
      </c>
      <c r="E7446" s="4">
        <v>4438</v>
      </c>
      <c r="F7446">
        <v>193</v>
      </c>
    </row>
    <row r="7447" spans="1:6" x14ac:dyDescent="0.25">
      <c r="A7447" t="s">
        <v>51</v>
      </c>
      <c r="B7447" t="s">
        <v>21</v>
      </c>
      <c r="C7447" t="s">
        <v>28</v>
      </c>
      <c r="D7447" s="1">
        <v>44561</v>
      </c>
      <c r="E7447" s="4">
        <v>2296</v>
      </c>
      <c r="F7447">
        <v>287</v>
      </c>
    </row>
    <row r="7448" spans="1:6" x14ac:dyDescent="0.25">
      <c r="A7448" t="s">
        <v>39</v>
      </c>
      <c r="B7448" t="s">
        <v>21</v>
      </c>
      <c r="C7448" t="s">
        <v>14</v>
      </c>
      <c r="D7448" s="1">
        <v>44561</v>
      </c>
      <c r="E7448" s="4">
        <v>126</v>
      </c>
      <c r="F7448">
        <v>18</v>
      </c>
    </row>
    <row r="7449" spans="1:6" x14ac:dyDescent="0.25">
      <c r="A7449" t="s">
        <v>13</v>
      </c>
      <c r="B7449" t="s">
        <v>16</v>
      </c>
      <c r="C7449" t="s">
        <v>44</v>
      </c>
      <c r="D7449" s="1">
        <v>44561</v>
      </c>
      <c r="E7449" s="4">
        <v>6657</v>
      </c>
      <c r="F7449">
        <v>290</v>
      </c>
    </row>
    <row r="7450" spans="1:6" x14ac:dyDescent="0.25">
      <c r="A7450" t="s">
        <v>51</v>
      </c>
      <c r="B7450" t="s">
        <v>11</v>
      </c>
      <c r="C7450" t="s">
        <v>30</v>
      </c>
      <c r="D7450" s="1">
        <v>44561</v>
      </c>
      <c r="E7450" s="4">
        <v>2156</v>
      </c>
      <c r="F7450">
        <v>108</v>
      </c>
    </row>
    <row r="7451" spans="1:6" x14ac:dyDescent="0.25">
      <c r="A7451" t="s">
        <v>41</v>
      </c>
      <c r="B7451" t="s">
        <v>27</v>
      </c>
      <c r="C7451" t="s">
        <v>38</v>
      </c>
      <c r="D7451" s="1">
        <v>44561</v>
      </c>
      <c r="E7451" s="4">
        <v>8736</v>
      </c>
      <c r="F7451">
        <v>336</v>
      </c>
    </row>
    <row r="7452" spans="1:6" x14ac:dyDescent="0.25">
      <c r="A7452" t="s">
        <v>49</v>
      </c>
      <c r="B7452" t="s">
        <v>16</v>
      </c>
      <c r="C7452" t="s">
        <v>12</v>
      </c>
      <c r="D7452" s="1">
        <v>44561</v>
      </c>
      <c r="E7452" s="4">
        <v>1225</v>
      </c>
      <c r="F7452">
        <v>77</v>
      </c>
    </row>
    <row r="7453" spans="1:6" x14ac:dyDescent="0.25">
      <c r="A7453" t="s">
        <v>46</v>
      </c>
      <c r="B7453" t="s">
        <v>21</v>
      </c>
      <c r="C7453" t="s">
        <v>30</v>
      </c>
      <c r="D7453" s="1">
        <v>44561</v>
      </c>
      <c r="E7453" s="4">
        <v>3766</v>
      </c>
      <c r="F7453">
        <v>189</v>
      </c>
    </row>
    <row r="7454" spans="1:6" x14ac:dyDescent="0.25">
      <c r="A7454" t="s">
        <v>20</v>
      </c>
      <c r="B7454" t="s">
        <v>9</v>
      </c>
      <c r="C7454" t="s">
        <v>14</v>
      </c>
      <c r="D7454" s="1">
        <v>44564</v>
      </c>
      <c r="E7454" s="4">
        <v>5355</v>
      </c>
      <c r="F7454">
        <v>910</v>
      </c>
    </row>
    <row r="7455" spans="1:6" x14ac:dyDescent="0.25">
      <c r="A7455" t="s">
        <v>33</v>
      </c>
      <c r="B7455" t="s">
        <v>6</v>
      </c>
      <c r="C7455" t="s">
        <v>30</v>
      </c>
      <c r="D7455" s="1">
        <v>44564</v>
      </c>
      <c r="E7455" s="4">
        <v>3297</v>
      </c>
      <c r="F7455">
        <v>184</v>
      </c>
    </row>
    <row r="7456" spans="1:6" x14ac:dyDescent="0.25">
      <c r="A7456" t="s">
        <v>15</v>
      </c>
      <c r="B7456" t="s">
        <v>6</v>
      </c>
      <c r="C7456" t="s">
        <v>30</v>
      </c>
      <c r="D7456" s="1">
        <v>44564</v>
      </c>
      <c r="E7456" s="4">
        <v>3899</v>
      </c>
      <c r="F7456">
        <v>217</v>
      </c>
    </row>
    <row r="7457" spans="1:6" x14ac:dyDescent="0.25">
      <c r="A7457" t="s">
        <v>15</v>
      </c>
      <c r="B7457" t="s">
        <v>11</v>
      </c>
      <c r="C7457" t="s">
        <v>36</v>
      </c>
      <c r="D7457" s="1">
        <v>44564</v>
      </c>
      <c r="E7457" s="4">
        <v>1113</v>
      </c>
      <c r="F7457">
        <v>159</v>
      </c>
    </row>
    <row r="7458" spans="1:6" x14ac:dyDescent="0.25">
      <c r="A7458" t="s">
        <v>53</v>
      </c>
      <c r="B7458" t="s">
        <v>9</v>
      </c>
      <c r="C7458" t="s">
        <v>28</v>
      </c>
      <c r="D7458" s="1">
        <v>44564</v>
      </c>
      <c r="E7458" s="4">
        <v>6580</v>
      </c>
      <c r="F7458">
        <v>1120</v>
      </c>
    </row>
    <row r="7459" spans="1:6" x14ac:dyDescent="0.25">
      <c r="A7459" t="s">
        <v>32</v>
      </c>
      <c r="B7459" t="s">
        <v>9</v>
      </c>
      <c r="C7459" t="s">
        <v>42</v>
      </c>
      <c r="D7459" s="1">
        <v>44564</v>
      </c>
      <c r="E7459" s="4">
        <v>7420</v>
      </c>
      <c r="F7459">
        <v>464</v>
      </c>
    </row>
    <row r="7460" spans="1:6" x14ac:dyDescent="0.25">
      <c r="A7460" t="s">
        <v>57</v>
      </c>
      <c r="B7460" t="s">
        <v>6</v>
      </c>
      <c r="C7460" t="s">
        <v>44</v>
      </c>
      <c r="D7460" s="1">
        <v>44564</v>
      </c>
      <c r="E7460" s="4">
        <v>2632</v>
      </c>
      <c r="F7460">
        <v>115</v>
      </c>
    </row>
    <row r="7461" spans="1:6" x14ac:dyDescent="0.25">
      <c r="A7461" t="s">
        <v>13</v>
      </c>
      <c r="B7461" t="s">
        <v>27</v>
      </c>
      <c r="C7461" t="s">
        <v>50</v>
      </c>
      <c r="D7461" s="1">
        <v>44564</v>
      </c>
      <c r="E7461" s="4">
        <v>11368</v>
      </c>
      <c r="F7461">
        <v>474</v>
      </c>
    </row>
    <row r="7462" spans="1:6" x14ac:dyDescent="0.25">
      <c r="A7462" t="s">
        <v>10</v>
      </c>
      <c r="B7462" t="s">
        <v>11</v>
      </c>
      <c r="C7462" t="s">
        <v>36</v>
      </c>
      <c r="D7462" s="1">
        <v>44564</v>
      </c>
      <c r="E7462" s="4">
        <v>2520</v>
      </c>
      <c r="F7462">
        <v>280</v>
      </c>
    </row>
    <row r="7463" spans="1:6" x14ac:dyDescent="0.25">
      <c r="A7463" t="s">
        <v>34</v>
      </c>
      <c r="B7463" t="s">
        <v>27</v>
      </c>
      <c r="C7463" t="s">
        <v>45</v>
      </c>
      <c r="D7463" s="1">
        <v>44564</v>
      </c>
      <c r="E7463" s="4">
        <v>1897</v>
      </c>
      <c r="F7463">
        <v>83</v>
      </c>
    </row>
    <row r="7464" spans="1:6" x14ac:dyDescent="0.25">
      <c r="A7464" t="s">
        <v>13</v>
      </c>
      <c r="B7464" t="s">
        <v>9</v>
      </c>
      <c r="C7464" t="s">
        <v>42</v>
      </c>
      <c r="D7464" s="1">
        <v>44564</v>
      </c>
      <c r="E7464" s="4">
        <v>3031</v>
      </c>
      <c r="F7464">
        <v>203</v>
      </c>
    </row>
    <row r="7465" spans="1:6" x14ac:dyDescent="0.25">
      <c r="A7465" t="s">
        <v>25</v>
      </c>
      <c r="B7465" t="s">
        <v>27</v>
      </c>
      <c r="C7465" t="s">
        <v>43</v>
      </c>
      <c r="D7465" s="1">
        <v>44564</v>
      </c>
      <c r="E7465" s="4">
        <v>8764</v>
      </c>
      <c r="F7465">
        <v>399</v>
      </c>
    </row>
    <row r="7466" spans="1:6" x14ac:dyDescent="0.25">
      <c r="A7466" t="s">
        <v>51</v>
      </c>
      <c r="B7466" t="s">
        <v>16</v>
      </c>
      <c r="C7466" t="s">
        <v>31</v>
      </c>
      <c r="D7466" s="1">
        <v>44564</v>
      </c>
      <c r="E7466" s="4">
        <v>6153</v>
      </c>
      <c r="F7466">
        <v>513</v>
      </c>
    </row>
    <row r="7467" spans="1:6" x14ac:dyDescent="0.25">
      <c r="A7467" t="s">
        <v>8</v>
      </c>
      <c r="B7467" t="s">
        <v>11</v>
      </c>
      <c r="C7467" t="s">
        <v>26</v>
      </c>
      <c r="D7467" s="1">
        <v>44564</v>
      </c>
      <c r="E7467" s="4">
        <v>2422</v>
      </c>
      <c r="F7467">
        <v>202</v>
      </c>
    </row>
    <row r="7468" spans="1:6" x14ac:dyDescent="0.25">
      <c r="A7468" t="s">
        <v>55</v>
      </c>
      <c r="B7468" t="s">
        <v>9</v>
      </c>
      <c r="C7468" t="s">
        <v>17</v>
      </c>
      <c r="D7468" s="1">
        <v>44564</v>
      </c>
      <c r="E7468" s="4">
        <v>1862</v>
      </c>
      <c r="F7468">
        <v>81</v>
      </c>
    </row>
    <row r="7469" spans="1:6" x14ac:dyDescent="0.25">
      <c r="A7469" t="s">
        <v>39</v>
      </c>
      <c r="B7469" t="s">
        <v>21</v>
      </c>
      <c r="C7469" t="s">
        <v>19</v>
      </c>
      <c r="D7469" s="1">
        <v>44564</v>
      </c>
      <c r="E7469" s="4">
        <v>8400</v>
      </c>
      <c r="F7469">
        <v>467</v>
      </c>
    </row>
    <row r="7470" spans="1:6" x14ac:dyDescent="0.25">
      <c r="A7470" t="s">
        <v>8</v>
      </c>
      <c r="B7470" t="s">
        <v>11</v>
      </c>
      <c r="C7470" t="s">
        <v>45</v>
      </c>
      <c r="D7470" s="1">
        <v>44564</v>
      </c>
      <c r="E7470" s="4">
        <v>4011</v>
      </c>
      <c r="F7470">
        <v>175</v>
      </c>
    </row>
    <row r="7471" spans="1:6" x14ac:dyDescent="0.25">
      <c r="A7471" t="s">
        <v>33</v>
      </c>
      <c r="B7471" t="s">
        <v>9</v>
      </c>
      <c r="C7471" t="s">
        <v>12</v>
      </c>
      <c r="D7471" s="1">
        <v>44564</v>
      </c>
      <c r="E7471" s="4">
        <v>19026</v>
      </c>
      <c r="F7471">
        <v>1260</v>
      </c>
    </row>
    <row r="7472" spans="1:6" x14ac:dyDescent="0.25">
      <c r="A7472" t="s">
        <v>33</v>
      </c>
      <c r="B7472" t="s">
        <v>11</v>
      </c>
      <c r="C7472" t="s">
        <v>19</v>
      </c>
      <c r="D7472" s="1">
        <v>44564</v>
      </c>
      <c r="E7472" s="4">
        <v>2660</v>
      </c>
      <c r="F7472">
        <v>148</v>
      </c>
    </row>
    <row r="7473" spans="1:6" x14ac:dyDescent="0.25">
      <c r="A7473" t="s">
        <v>20</v>
      </c>
      <c r="B7473" t="s">
        <v>27</v>
      </c>
      <c r="C7473" t="s">
        <v>26</v>
      </c>
      <c r="D7473" s="1">
        <v>44564</v>
      </c>
      <c r="E7473" s="4">
        <v>15386</v>
      </c>
      <c r="F7473">
        <v>1190</v>
      </c>
    </row>
    <row r="7474" spans="1:6" x14ac:dyDescent="0.25">
      <c r="A7474" t="s">
        <v>29</v>
      </c>
      <c r="B7474" t="s">
        <v>11</v>
      </c>
      <c r="C7474" t="s">
        <v>31</v>
      </c>
      <c r="D7474" s="1">
        <v>44564</v>
      </c>
      <c r="E7474" s="4">
        <v>2065</v>
      </c>
      <c r="F7474">
        <v>173</v>
      </c>
    </row>
    <row r="7475" spans="1:6" x14ac:dyDescent="0.25">
      <c r="A7475" t="s">
        <v>23</v>
      </c>
      <c r="B7475" t="s">
        <v>6</v>
      </c>
      <c r="C7475" t="s">
        <v>31</v>
      </c>
      <c r="D7475" s="1">
        <v>44564</v>
      </c>
      <c r="E7475" s="4">
        <v>2968</v>
      </c>
      <c r="F7475">
        <v>248</v>
      </c>
    </row>
    <row r="7476" spans="1:6" x14ac:dyDescent="0.25">
      <c r="A7476" t="s">
        <v>53</v>
      </c>
      <c r="B7476" t="s">
        <v>11</v>
      </c>
      <c r="C7476" t="s">
        <v>44</v>
      </c>
      <c r="D7476" s="1">
        <v>44564</v>
      </c>
      <c r="E7476" s="4">
        <v>9772</v>
      </c>
      <c r="F7476">
        <v>445</v>
      </c>
    </row>
    <row r="7477" spans="1:6" x14ac:dyDescent="0.25">
      <c r="A7477" t="s">
        <v>57</v>
      </c>
      <c r="B7477" t="s">
        <v>16</v>
      </c>
      <c r="C7477" t="s">
        <v>14</v>
      </c>
      <c r="D7477" s="1">
        <v>44564</v>
      </c>
      <c r="E7477" s="4">
        <v>1274</v>
      </c>
      <c r="F7477">
        <v>213</v>
      </c>
    </row>
    <row r="7478" spans="1:6" x14ac:dyDescent="0.25">
      <c r="A7478" t="s">
        <v>55</v>
      </c>
      <c r="B7478" t="s">
        <v>16</v>
      </c>
      <c r="C7478" t="s">
        <v>35</v>
      </c>
      <c r="D7478" s="1">
        <v>44564</v>
      </c>
      <c r="E7478" s="4">
        <v>5047</v>
      </c>
      <c r="F7478">
        <v>266</v>
      </c>
    </row>
    <row r="7479" spans="1:6" x14ac:dyDescent="0.25">
      <c r="A7479" t="s">
        <v>32</v>
      </c>
      <c r="B7479" t="s">
        <v>16</v>
      </c>
      <c r="C7479" t="s">
        <v>30</v>
      </c>
      <c r="D7479" s="1">
        <v>44564</v>
      </c>
      <c r="E7479" s="4">
        <v>1967</v>
      </c>
      <c r="F7479">
        <v>104</v>
      </c>
    </row>
    <row r="7480" spans="1:6" x14ac:dyDescent="0.25">
      <c r="A7480" t="s">
        <v>33</v>
      </c>
      <c r="B7480" t="s">
        <v>11</v>
      </c>
      <c r="C7480" t="s">
        <v>14</v>
      </c>
      <c r="D7480" s="1">
        <v>44564</v>
      </c>
      <c r="E7480" s="4">
        <v>5075</v>
      </c>
      <c r="F7480">
        <v>700</v>
      </c>
    </row>
    <row r="7481" spans="1:6" x14ac:dyDescent="0.25">
      <c r="A7481" t="s">
        <v>23</v>
      </c>
      <c r="B7481" t="s">
        <v>16</v>
      </c>
      <c r="C7481" t="s">
        <v>43</v>
      </c>
      <c r="D7481" s="1">
        <v>44564</v>
      </c>
      <c r="E7481" s="4">
        <v>4536</v>
      </c>
      <c r="F7481">
        <v>207</v>
      </c>
    </row>
    <row r="7482" spans="1:6" x14ac:dyDescent="0.25">
      <c r="A7482" t="s">
        <v>25</v>
      </c>
      <c r="B7482" t="s">
        <v>11</v>
      </c>
      <c r="C7482" t="s">
        <v>17</v>
      </c>
      <c r="D7482" s="1">
        <v>44564</v>
      </c>
      <c r="E7482" s="4">
        <v>126</v>
      </c>
      <c r="F7482">
        <v>6</v>
      </c>
    </row>
    <row r="7483" spans="1:6" x14ac:dyDescent="0.25">
      <c r="A7483" t="s">
        <v>25</v>
      </c>
      <c r="B7483" t="s">
        <v>16</v>
      </c>
      <c r="C7483" t="s">
        <v>19</v>
      </c>
      <c r="D7483" s="1">
        <v>44564</v>
      </c>
      <c r="E7483" s="4">
        <v>2646</v>
      </c>
      <c r="F7483">
        <v>156</v>
      </c>
    </row>
    <row r="7484" spans="1:6" x14ac:dyDescent="0.25">
      <c r="A7484" t="s">
        <v>18</v>
      </c>
      <c r="B7484" t="s">
        <v>9</v>
      </c>
      <c r="C7484" t="s">
        <v>50</v>
      </c>
      <c r="D7484" s="1">
        <v>44564</v>
      </c>
      <c r="E7484" s="4">
        <v>2576</v>
      </c>
      <c r="F7484">
        <v>108</v>
      </c>
    </row>
    <row r="7485" spans="1:6" x14ac:dyDescent="0.25">
      <c r="A7485" t="s">
        <v>49</v>
      </c>
      <c r="B7485" t="s">
        <v>11</v>
      </c>
      <c r="C7485" t="s">
        <v>30</v>
      </c>
      <c r="D7485" s="1">
        <v>44564</v>
      </c>
      <c r="E7485" s="4">
        <v>8337</v>
      </c>
      <c r="F7485">
        <v>464</v>
      </c>
    </row>
    <row r="7486" spans="1:6" x14ac:dyDescent="0.25">
      <c r="A7486" t="s">
        <v>46</v>
      </c>
      <c r="B7486" t="s">
        <v>21</v>
      </c>
      <c r="C7486" t="s">
        <v>31</v>
      </c>
      <c r="D7486" s="1">
        <v>44564</v>
      </c>
      <c r="E7486" s="4">
        <v>3885</v>
      </c>
      <c r="F7486">
        <v>299</v>
      </c>
    </row>
    <row r="7487" spans="1:6" x14ac:dyDescent="0.25">
      <c r="A7487" t="s">
        <v>23</v>
      </c>
      <c r="B7487" t="s">
        <v>6</v>
      </c>
      <c r="C7487" t="s">
        <v>43</v>
      </c>
      <c r="D7487" s="1">
        <v>44564</v>
      </c>
      <c r="E7487" s="4">
        <v>8085</v>
      </c>
      <c r="F7487">
        <v>405</v>
      </c>
    </row>
    <row r="7488" spans="1:6" x14ac:dyDescent="0.25">
      <c r="A7488" t="s">
        <v>18</v>
      </c>
      <c r="B7488" t="s">
        <v>9</v>
      </c>
      <c r="C7488" t="s">
        <v>17</v>
      </c>
      <c r="D7488" s="1">
        <v>44564</v>
      </c>
      <c r="E7488" s="4">
        <v>5544</v>
      </c>
      <c r="F7488">
        <v>242</v>
      </c>
    </row>
    <row r="7489" spans="1:6" x14ac:dyDescent="0.25">
      <c r="A7489" t="s">
        <v>37</v>
      </c>
      <c r="B7489" t="s">
        <v>11</v>
      </c>
      <c r="C7489" t="s">
        <v>35</v>
      </c>
      <c r="D7489" s="1">
        <v>44564</v>
      </c>
      <c r="E7489" s="4">
        <v>5250</v>
      </c>
      <c r="F7489">
        <v>277</v>
      </c>
    </row>
    <row r="7490" spans="1:6" x14ac:dyDescent="0.25">
      <c r="A7490" t="s">
        <v>23</v>
      </c>
      <c r="B7490" t="s">
        <v>11</v>
      </c>
      <c r="C7490" t="s">
        <v>48</v>
      </c>
      <c r="D7490" s="1">
        <v>44564</v>
      </c>
      <c r="E7490" s="4">
        <v>4788</v>
      </c>
      <c r="F7490">
        <v>192</v>
      </c>
    </row>
    <row r="7491" spans="1:6" x14ac:dyDescent="0.25">
      <c r="A7491" t="s">
        <v>8</v>
      </c>
      <c r="B7491" t="s">
        <v>27</v>
      </c>
      <c r="C7491" t="s">
        <v>35</v>
      </c>
      <c r="D7491" s="1">
        <v>44564</v>
      </c>
      <c r="E7491" s="4">
        <v>3717</v>
      </c>
      <c r="F7491">
        <v>196</v>
      </c>
    </row>
    <row r="7492" spans="1:6" x14ac:dyDescent="0.25">
      <c r="A7492" t="s">
        <v>39</v>
      </c>
      <c r="B7492" t="s">
        <v>27</v>
      </c>
      <c r="C7492" t="s">
        <v>43</v>
      </c>
      <c r="D7492" s="1">
        <v>44564</v>
      </c>
      <c r="E7492" s="4">
        <v>4165</v>
      </c>
      <c r="F7492">
        <v>190</v>
      </c>
    </row>
    <row r="7493" spans="1:6" x14ac:dyDescent="0.25">
      <c r="A7493" t="s">
        <v>5</v>
      </c>
      <c r="B7493" t="s">
        <v>21</v>
      </c>
      <c r="C7493" t="s">
        <v>44</v>
      </c>
      <c r="D7493" s="1">
        <v>44564</v>
      </c>
      <c r="E7493" s="4">
        <v>1813</v>
      </c>
      <c r="F7493">
        <v>83</v>
      </c>
    </row>
    <row r="7494" spans="1:6" x14ac:dyDescent="0.25">
      <c r="A7494" t="s">
        <v>57</v>
      </c>
      <c r="B7494" t="s">
        <v>21</v>
      </c>
      <c r="C7494" t="s">
        <v>42</v>
      </c>
      <c r="D7494" s="1">
        <v>44564</v>
      </c>
      <c r="E7494" s="4">
        <v>5005</v>
      </c>
      <c r="F7494">
        <v>358</v>
      </c>
    </row>
    <row r="7495" spans="1:6" x14ac:dyDescent="0.25">
      <c r="A7495" t="s">
        <v>53</v>
      </c>
      <c r="B7495" t="s">
        <v>6</v>
      </c>
      <c r="C7495" t="s">
        <v>42</v>
      </c>
      <c r="D7495" s="1">
        <v>44564</v>
      </c>
      <c r="E7495" s="4">
        <v>13538</v>
      </c>
      <c r="F7495">
        <v>910</v>
      </c>
    </row>
    <row r="7496" spans="1:6" x14ac:dyDescent="0.25">
      <c r="A7496" t="s">
        <v>18</v>
      </c>
      <c r="B7496" t="s">
        <v>16</v>
      </c>
      <c r="C7496" t="s">
        <v>24</v>
      </c>
      <c r="D7496" s="1">
        <v>44564</v>
      </c>
      <c r="E7496" s="4">
        <v>8715</v>
      </c>
      <c r="F7496">
        <v>485</v>
      </c>
    </row>
    <row r="7497" spans="1:6" x14ac:dyDescent="0.25">
      <c r="A7497" t="s">
        <v>41</v>
      </c>
      <c r="B7497" t="s">
        <v>27</v>
      </c>
      <c r="C7497" t="s">
        <v>31</v>
      </c>
      <c r="D7497" s="1">
        <v>44564</v>
      </c>
      <c r="E7497" s="4">
        <v>2905</v>
      </c>
      <c r="F7497">
        <v>243</v>
      </c>
    </row>
    <row r="7498" spans="1:6" x14ac:dyDescent="0.25">
      <c r="A7498" t="s">
        <v>10</v>
      </c>
      <c r="B7498" t="s">
        <v>11</v>
      </c>
      <c r="C7498" t="s">
        <v>44</v>
      </c>
      <c r="D7498" s="1">
        <v>44564</v>
      </c>
      <c r="E7498" s="4">
        <v>1197</v>
      </c>
      <c r="F7498">
        <v>50</v>
      </c>
    </row>
    <row r="7499" spans="1:6" x14ac:dyDescent="0.25">
      <c r="A7499" t="s">
        <v>10</v>
      </c>
      <c r="B7499" t="s">
        <v>11</v>
      </c>
      <c r="C7499" t="s">
        <v>48</v>
      </c>
      <c r="D7499" s="1">
        <v>44564</v>
      </c>
      <c r="E7499" s="4">
        <v>3843</v>
      </c>
      <c r="F7499">
        <v>148</v>
      </c>
    </row>
    <row r="7500" spans="1:6" x14ac:dyDescent="0.25">
      <c r="A7500" t="s">
        <v>37</v>
      </c>
      <c r="B7500" t="s">
        <v>6</v>
      </c>
      <c r="C7500" t="s">
        <v>7</v>
      </c>
      <c r="D7500" s="1">
        <v>44564</v>
      </c>
      <c r="E7500" s="4">
        <v>3234</v>
      </c>
      <c r="F7500">
        <v>231</v>
      </c>
    </row>
    <row r="7501" spans="1:6" x14ac:dyDescent="0.25">
      <c r="A7501" t="s">
        <v>18</v>
      </c>
      <c r="B7501" t="s">
        <v>16</v>
      </c>
      <c r="C7501" t="s">
        <v>12</v>
      </c>
      <c r="D7501" s="1">
        <v>44564</v>
      </c>
      <c r="E7501" s="4">
        <v>756</v>
      </c>
      <c r="F7501">
        <v>48</v>
      </c>
    </row>
    <row r="7502" spans="1:6" x14ac:dyDescent="0.25">
      <c r="A7502" t="s">
        <v>46</v>
      </c>
      <c r="B7502" t="s">
        <v>11</v>
      </c>
      <c r="C7502" t="s">
        <v>48</v>
      </c>
      <c r="D7502" s="1">
        <v>44564</v>
      </c>
      <c r="E7502" s="4">
        <v>2961</v>
      </c>
      <c r="F7502">
        <v>110</v>
      </c>
    </row>
    <row r="7503" spans="1:6" x14ac:dyDescent="0.25">
      <c r="A7503" t="s">
        <v>41</v>
      </c>
      <c r="B7503" t="s">
        <v>11</v>
      </c>
      <c r="C7503" t="s">
        <v>14</v>
      </c>
      <c r="D7503" s="1">
        <v>44564</v>
      </c>
      <c r="E7503" s="4">
        <v>12425</v>
      </c>
      <c r="F7503">
        <v>2100</v>
      </c>
    </row>
    <row r="7504" spans="1:6" x14ac:dyDescent="0.25">
      <c r="A7504" t="s">
        <v>53</v>
      </c>
      <c r="B7504" t="s">
        <v>6</v>
      </c>
      <c r="C7504" t="s">
        <v>7</v>
      </c>
      <c r="D7504" s="1">
        <v>44564</v>
      </c>
      <c r="E7504" s="4">
        <v>6139</v>
      </c>
      <c r="F7504">
        <v>439</v>
      </c>
    </row>
    <row r="7505" spans="1:6" x14ac:dyDescent="0.25">
      <c r="A7505" t="s">
        <v>49</v>
      </c>
      <c r="B7505" t="s">
        <v>9</v>
      </c>
      <c r="C7505" t="s">
        <v>43</v>
      </c>
      <c r="D7505" s="1">
        <v>44565</v>
      </c>
      <c r="E7505" s="4">
        <v>3619</v>
      </c>
      <c r="F7505">
        <v>173</v>
      </c>
    </row>
    <row r="7506" spans="1:6" x14ac:dyDescent="0.25">
      <c r="A7506" t="s">
        <v>25</v>
      </c>
      <c r="B7506" t="s">
        <v>16</v>
      </c>
      <c r="C7506" t="s">
        <v>12</v>
      </c>
      <c r="D7506" s="1">
        <v>44565</v>
      </c>
      <c r="E7506" s="4">
        <v>1225</v>
      </c>
      <c r="F7506">
        <v>77</v>
      </c>
    </row>
    <row r="7507" spans="1:6" x14ac:dyDescent="0.25">
      <c r="A7507" t="s">
        <v>5</v>
      </c>
      <c r="B7507" t="s">
        <v>6</v>
      </c>
      <c r="C7507" t="s">
        <v>31</v>
      </c>
      <c r="D7507" s="1">
        <v>44565</v>
      </c>
      <c r="E7507" s="4">
        <v>8827</v>
      </c>
      <c r="F7507">
        <v>631</v>
      </c>
    </row>
    <row r="7508" spans="1:6" x14ac:dyDescent="0.25">
      <c r="A7508" t="s">
        <v>20</v>
      </c>
      <c r="B7508" t="s">
        <v>9</v>
      </c>
      <c r="C7508" t="s">
        <v>38</v>
      </c>
      <c r="D7508" s="1">
        <v>44565</v>
      </c>
      <c r="E7508" s="4">
        <v>6398</v>
      </c>
      <c r="F7508">
        <v>256</v>
      </c>
    </row>
    <row r="7509" spans="1:6" x14ac:dyDescent="0.25">
      <c r="A7509" t="s">
        <v>34</v>
      </c>
      <c r="B7509" t="s">
        <v>27</v>
      </c>
      <c r="C7509" t="s">
        <v>12</v>
      </c>
      <c r="D7509" s="1">
        <v>44565</v>
      </c>
      <c r="E7509" s="4">
        <v>588</v>
      </c>
      <c r="F7509">
        <v>35</v>
      </c>
    </row>
    <row r="7510" spans="1:6" x14ac:dyDescent="0.25">
      <c r="A7510" t="s">
        <v>18</v>
      </c>
      <c r="B7510" t="s">
        <v>21</v>
      </c>
      <c r="C7510" t="s">
        <v>17</v>
      </c>
      <c r="D7510" s="1">
        <v>44565</v>
      </c>
      <c r="E7510" s="4">
        <v>3948</v>
      </c>
      <c r="F7510">
        <v>180</v>
      </c>
    </row>
    <row r="7511" spans="1:6" x14ac:dyDescent="0.25">
      <c r="A7511" t="s">
        <v>32</v>
      </c>
      <c r="B7511" t="s">
        <v>11</v>
      </c>
      <c r="C7511" t="s">
        <v>17</v>
      </c>
      <c r="D7511" s="1">
        <v>44565</v>
      </c>
      <c r="E7511" s="4">
        <v>6349</v>
      </c>
      <c r="F7511">
        <v>289</v>
      </c>
    </row>
    <row r="7512" spans="1:6" x14ac:dyDescent="0.25">
      <c r="A7512" t="s">
        <v>15</v>
      </c>
      <c r="B7512" t="s">
        <v>11</v>
      </c>
      <c r="C7512" t="s">
        <v>44</v>
      </c>
      <c r="D7512" s="1">
        <v>44565</v>
      </c>
      <c r="E7512" s="4">
        <v>4893</v>
      </c>
      <c r="F7512">
        <v>223</v>
      </c>
    </row>
    <row r="7513" spans="1:6" x14ac:dyDescent="0.25">
      <c r="A7513" t="s">
        <v>23</v>
      </c>
      <c r="B7513" t="s">
        <v>6</v>
      </c>
      <c r="C7513" t="s">
        <v>17</v>
      </c>
      <c r="D7513" s="1">
        <v>44565</v>
      </c>
      <c r="E7513" s="4">
        <v>5320</v>
      </c>
      <c r="F7513">
        <v>232</v>
      </c>
    </row>
    <row r="7514" spans="1:6" x14ac:dyDescent="0.25">
      <c r="A7514" t="s">
        <v>57</v>
      </c>
      <c r="B7514" t="s">
        <v>16</v>
      </c>
      <c r="C7514" t="s">
        <v>52</v>
      </c>
      <c r="D7514" s="1">
        <v>44565</v>
      </c>
      <c r="E7514" s="4">
        <v>5719</v>
      </c>
      <c r="F7514">
        <v>520</v>
      </c>
    </row>
    <row r="7515" spans="1:6" x14ac:dyDescent="0.25">
      <c r="A7515" t="s">
        <v>49</v>
      </c>
      <c r="B7515" t="s">
        <v>16</v>
      </c>
      <c r="C7515" t="s">
        <v>28</v>
      </c>
      <c r="D7515" s="1">
        <v>44565</v>
      </c>
      <c r="E7515" s="4">
        <v>6692</v>
      </c>
      <c r="F7515">
        <v>840</v>
      </c>
    </row>
    <row r="7516" spans="1:6" x14ac:dyDescent="0.25">
      <c r="A7516" t="s">
        <v>13</v>
      </c>
      <c r="B7516" t="s">
        <v>6</v>
      </c>
      <c r="C7516" t="s">
        <v>24</v>
      </c>
      <c r="D7516" s="1">
        <v>44565</v>
      </c>
      <c r="E7516" s="4">
        <v>16345</v>
      </c>
      <c r="F7516">
        <v>840</v>
      </c>
    </row>
    <row r="7517" spans="1:6" x14ac:dyDescent="0.25">
      <c r="A7517" t="s">
        <v>20</v>
      </c>
      <c r="B7517" t="s">
        <v>6</v>
      </c>
      <c r="C7517" t="s">
        <v>24</v>
      </c>
      <c r="D7517" s="1">
        <v>44565</v>
      </c>
      <c r="E7517" s="4">
        <v>10290</v>
      </c>
      <c r="F7517">
        <v>572</v>
      </c>
    </row>
    <row r="7518" spans="1:6" x14ac:dyDescent="0.25">
      <c r="A7518" t="s">
        <v>46</v>
      </c>
      <c r="B7518" t="s">
        <v>11</v>
      </c>
      <c r="C7518" t="s">
        <v>44</v>
      </c>
      <c r="D7518" s="1">
        <v>44565</v>
      </c>
      <c r="E7518" s="4">
        <v>8022</v>
      </c>
      <c r="F7518">
        <v>349</v>
      </c>
    </row>
    <row r="7519" spans="1:6" x14ac:dyDescent="0.25">
      <c r="A7519" t="s">
        <v>33</v>
      </c>
      <c r="B7519" t="s">
        <v>6</v>
      </c>
      <c r="C7519" t="s">
        <v>48</v>
      </c>
      <c r="D7519" s="1">
        <v>44565</v>
      </c>
      <c r="E7519" s="4">
        <v>770</v>
      </c>
      <c r="F7519">
        <v>31</v>
      </c>
    </row>
    <row r="7520" spans="1:6" x14ac:dyDescent="0.25">
      <c r="A7520" t="s">
        <v>37</v>
      </c>
      <c r="B7520" t="s">
        <v>27</v>
      </c>
      <c r="C7520" t="s">
        <v>28</v>
      </c>
      <c r="D7520" s="1">
        <v>44565</v>
      </c>
      <c r="E7520" s="4">
        <v>3465</v>
      </c>
      <c r="F7520">
        <v>495</v>
      </c>
    </row>
    <row r="7521" spans="1:6" x14ac:dyDescent="0.25">
      <c r="A7521" t="s">
        <v>51</v>
      </c>
      <c r="B7521" t="s">
        <v>6</v>
      </c>
      <c r="C7521" t="s">
        <v>42</v>
      </c>
      <c r="D7521" s="1">
        <v>44565</v>
      </c>
      <c r="E7521" s="4">
        <v>12327</v>
      </c>
      <c r="F7521">
        <v>910</v>
      </c>
    </row>
    <row r="7522" spans="1:6" x14ac:dyDescent="0.25">
      <c r="A7522" t="s">
        <v>55</v>
      </c>
      <c r="B7522" t="s">
        <v>21</v>
      </c>
      <c r="C7522" t="s">
        <v>19</v>
      </c>
      <c r="D7522" s="1">
        <v>44565</v>
      </c>
      <c r="E7522" s="4">
        <v>12369</v>
      </c>
      <c r="F7522">
        <v>700</v>
      </c>
    </row>
    <row r="7523" spans="1:6" x14ac:dyDescent="0.25">
      <c r="A7523" t="s">
        <v>40</v>
      </c>
      <c r="B7523" t="s">
        <v>21</v>
      </c>
      <c r="C7523" t="s">
        <v>26</v>
      </c>
      <c r="D7523" s="1">
        <v>44565</v>
      </c>
      <c r="E7523" s="4">
        <v>3696</v>
      </c>
      <c r="F7523">
        <v>308</v>
      </c>
    </row>
    <row r="7524" spans="1:6" x14ac:dyDescent="0.25">
      <c r="A7524" t="s">
        <v>55</v>
      </c>
      <c r="B7524" t="s">
        <v>6</v>
      </c>
      <c r="C7524" t="s">
        <v>48</v>
      </c>
      <c r="D7524" s="1">
        <v>44565</v>
      </c>
      <c r="E7524" s="4">
        <v>5397</v>
      </c>
      <c r="F7524">
        <v>208</v>
      </c>
    </row>
    <row r="7525" spans="1:6" x14ac:dyDescent="0.25">
      <c r="A7525" t="s">
        <v>53</v>
      </c>
      <c r="B7525" t="s">
        <v>9</v>
      </c>
      <c r="C7525" t="s">
        <v>47</v>
      </c>
      <c r="D7525" s="1">
        <v>44565</v>
      </c>
      <c r="E7525" s="4">
        <v>1449</v>
      </c>
      <c r="F7525">
        <v>86</v>
      </c>
    </row>
    <row r="7526" spans="1:6" x14ac:dyDescent="0.25">
      <c r="A7526" t="s">
        <v>53</v>
      </c>
      <c r="B7526" t="s">
        <v>11</v>
      </c>
      <c r="C7526" t="s">
        <v>19</v>
      </c>
      <c r="D7526" s="1">
        <v>44565</v>
      </c>
      <c r="E7526" s="4">
        <v>13013</v>
      </c>
      <c r="F7526">
        <v>840</v>
      </c>
    </row>
    <row r="7527" spans="1:6" x14ac:dyDescent="0.25">
      <c r="A7527" t="s">
        <v>5</v>
      </c>
      <c r="B7527" t="s">
        <v>16</v>
      </c>
      <c r="C7527" t="s">
        <v>44</v>
      </c>
      <c r="D7527" s="1">
        <v>44565</v>
      </c>
      <c r="E7527" s="4">
        <v>6447</v>
      </c>
      <c r="F7527">
        <v>281</v>
      </c>
    </row>
    <row r="7528" spans="1:6" x14ac:dyDescent="0.25">
      <c r="A7528" t="s">
        <v>15</v>
      </c>
      <c r="B7528" t="s">
        <v>16</v>
      </c>
      <c r="C7528" t="s">
        <v>12</v>
      </c>
      <c r="D7528" s="1">
        <v>44565</v>
      </c>
      <c r="E7528" s="4">
        <v>7980</v>
      </c>
      <c r="F7528">
        <v>470</v>
      </c>
    </row>
    <row r="7529" spans="1:6" x14ac:dyDescent="0.25">
      <c r="A7529" t="s">
        <v>46</v>
      </c>
      <c r="B7529" t="s">
        <v>11</v>
      </c>
      <c r="C7529" t="s">
        <v>31</v>
      </c>
      <c r="D7529" s="1">
        <v>44565</v>
      </c>
      <c r="E7529" s="4">
        <v>2485</v>
      </c>
      <c r="F7529">
        <v>192</v>
      </c>
    </row>
    <row r="7530" spans="1:6" x14ac:dyDescent="0.25">
      <c r="A7530" t="s">
        <v>29</v>
      </c>
      <c r="B7530" t="s">
        <v>9</v>
      </c>
      <c r="C7530" t="s">
        <v>24</v>
      </c>
      <c r="D7530" s="1">
        <v>44565</v>
      </c>
      <c r="E7530" s="4">
        <v>7826</v>
      </c>
      <c r="F7530">
        <v>435</v>
      </c>
    </row>
    <row r="7531" spans="1:6" x14ac:dyDescent="0.25">
      <c r="A7531" t="s">
        <v>29</v>
      </c>
      <c r="B7531" t="s">
        <v>16</v>
      </c>
      <c r="C7531" t="s">
        <v>35</v>
      </c>
      <c r="D7531" s="1">
        <v>44565</v>
      </c>
      <c r="E7531" s="4">
        <v>20097</v>
      </c>
      <c r="F7531">
        <v>1050</v>
      </c>
    </row>
    <row r="7532" spans="1:6" x14ac:dyDescent="0.25">
      <c r="A7532" t="s">
        <v>51</v>
      </c>
      <c r="B7532" t="s">
        <v>11</v>
      </c>
      <c r="C7532" t="s">
        <v>44</v>
      </c>
      <c r="D7532" s="1">
        <v>44565</v>
      </c>
      <c r="E7532" s="4">
        <v>3857</v>
      </c>
      <c r="F7532">
        <v>161</v>
      </c>
    </row>
    <row r="7533" spans="1:6" x14ac:dyDescent="0.25">
      <c r="A7533" t="s">
        <v>51</v>
      </c>
      <c r="B7533" t="s">
        <v>27</v>
      </c>
      <c r="C7533" t="s">
        <v>7</v>
      </c>
      <c r="D7533" s="1">
        <v>44565</v>
      </c>
      <c r="E7533" s="4">
        <v>168</v>
      </c>
      <c r="F7533">
        <v>12</v>
      </c>
    </row>
    <row r="7534" spans="1:6" x14ac:dyDescent="0.25">
      <c r="A7534" t="s">
        <v>29</v>
      </c>
      <c r="B7534" t="s">
        <v>21</v>
      </c>
      <c r="C7534" t="s">
        <v>42</v>
      </c>
      <c r="D7534" s="1">
        <v>44565</v>
      </c>
      <c r="E7534" s="4">
        <v>308</v>
      </c>
      <c r="F7534">
        <v>21</v>
      </c>
    </row>
    <row r="7535" spans="1:6" x14ac:dyDescent="0.25">
      <c r="A7535" t="s">
        <v>34</v>
      </c>
      <c r="B7535" t="s">
        <v>11</v>
      </c>
      <c r="C7535" t="s">
        <v>47</v>
      </c>
      <c r="D7535" s="1">
        <v>44565</v>
      </c>
      <c r="E7535" s="4">
        <v>5964</v>
      </c>
      <c r="F7535">
        <v>373</v>
      </c>
    </row>
    <row r="7536" spans="1:6" x14ac:dyDescent="0.25">
      <c r="A7536" t="s">
        <v>34</v>
      </c>
      <c r="B7536" t="s">
        <v>6</v>
      </c>
      <c r="C7536" t="s">
        <v>12</v>
      </c>
      <c r="D7536" s="1">
        <v>44565</v>
      </c>
      <c r="E7536" s="4">
        <v>1344</v>
      </c>
      <c r="F7536">
        <v>84</v>
      </c>
    </row>
    <row r="7537" spans="1:6" x14ac:dyDescent="0.25">
      <c r="A7537" t="s">
        <v>25</v>
      </c>
      <c r="B7537" t="s">
        <v>21</v>
      </c>
      <c r="C7537" t="s">
        <v>43</v>
      </c>
      <c r="D7537" s="1">
        <v>44565</v>
      </c>
      <c r="E7537" s="4">
        <v>2100</v>
      </c>
      <c r="F7537">
        <v>96</v>
      </c>
    </row>
    <row r="7538" spans="1:6" x14ac:dyDescent="0.25">
      <c r="A7538" t="s">
        <v>41</v>
      </c>
      <c r="B7538" t="s">
        <v>27</v>
      </c>
      <c r="C7538" t="s">
        <v>24</v>
      </c>
      <c r="D7538" s="1">
        <v>44565</v>
      </c>
      <c r="E7538" s="4">
        <v>1988</v>
      </c>
      <c r="F7538">
        <v>100</v>
      </c>
    </row>
    <row r="7539" spans="1:6" x14ac:dyDescent="0.25">
      <c r="A7539" t="s">
        <v>46</v>
      </c>
      <c r="B7539" t="s">
        <v>9</v>
      </c>
      <c r="C7539" t="s">
        <v>30</v>
      </c>
      <c r="D7539" s="1">
        <v>44565</v>
      </c>
      <c r="E7539" s="4">
        <v>3255</v>
      </c>
      <c r="F7539">
        <v>181</v>
      </c>
    </row>
    <row r="7540" spans="1:6" x14ac:dyDescent="0.25">
      <c r="A7540" t="s">
        <v>53</v>
      </c>
      <c r="B7540" t="s">
        <v>27</v>
      </c>
      <c r="C7540" t="s">
        <v>36</v>
      </c>
      <c r="D7540" s="1">
        <v>44565</v>
      </c>
      <c r="E7540" s="4">
        <v>17206</v>
      </c>
      <c r="F7540">
        <v>2450</v>
      </c>
    </row>
    <row r="7541" spans="1:6" x14ac:dyDescent="0.25">
      <c r="A7541" t="s">
        <v>37</v>
      </c>
      <c r="B7541" t="s">
        <v>21</v>
      </c>
      <c r="C7541" t="s">
        <v>38</v>
      </c>
      <c r="D7541" s="1">
        <v>44565</v>
      </c>
      <c r="E7541" s="4">
        <v>602</v>
      </c>
      <c r="F7541">
        <v>24</v>
      </c>
    </row>
    <row r="7542" spans="1:6" x14ac:dyDescent="0.25">
      <c r="A7542" t="s">
        <v>5</v>
      </c>
      <c r="B7542" t="s">
        <v>6</v>
      </c>
      <c r="C7542" t="s">
        <v>35</v>
      </c>
      <c r="D7542" s="1">
        <v>44565</v>
      </c>
      <c r="E7542" s="4">
        <v>1281</v>
      </c>
      <c r="F7542">
        <v>76</v>
      </c>
    </row>
    <row r="7543" spans="1:6" x14ac:dyDescent="0.25">
      <c r="A7543" t="s">
        <v>40</v>
      </c>
      <c r="B7543" t="s">
        <v>16</v>
      </c>
      <c r="C7543" t="s">
        <v>24</v>
      </c>
      <c r="D7543" s="1">
        <v>44565</v>
      </c>
      <c r="E7543" s="4">
        <v>1148</v>
      </c>
      <c r="F7543">
        <v>64</v>
      </c>
    </row>
    <row r="7544" spans="1:6" x14ac:dyDescent="0.25">
      <c r="A7544" t="s">
        <v>18</v>
      </c>
      <c r="B7544" t="s">
        <v>21</v>
      </c>
      <c r="C7544" t="s">
        <v>7</v>
      </c>
      <c r="D7544" s="1">
        <v>44565</v>
      </c>
      <c r="E7544" s="4">
        <v>13636</v>
      </c>
      <c r="F7544">
        <v>840</v>
      </c>
    </row>
    <row r="7545" spans="1:6" x14ac:dyDescent="0.25">
      <c r="A7545" t="s">
        <v>41</v>
      </c>
      <c r="B7545" t="s">
        <v>6</v>
      </c>
      <c r="C7545" t="s">
        <v>19</v>
      </c>
      <c r="D7545" s="1">
        <v>44565</v>
      </c>
      <c r="E7545" s="4">
        <v>8274</v>
      </c>
      <c r="F7545">
        <v>460</v>
      </c>
    </row>
    <row r="7546" spans="1:6" x14ac:dyDescent="0.25">
      <c r="A7546" t="s">
        <v>51</v>
      </c>
      <c r="B7546" t="s">
        <v>6</v>
      </c>
      <c r="C7546" t="s">
        <v>35</v>
      </c>
      <c r="D7546" s="1">
        <v>44565</v>
      </c>
      <c r="E7546" s="4">
        <v>3878</v>
      </c>
      <c r="F7546">
        <v>229</v>
      </c>
    </row>
    <row r="7547" spans="1:6" x14ac:dyDescent="0.25">
      <c r="A7547" t="s">
        <v>57</v>
      </c>
      <c r="B7547" t="s">
        <v>21</v>
      </c>
      <c r="C7547" t="s">
        <v>48</v>
      </c>
      <c r="D7547" s="1">
        <v>44565</v>
      </c>
      <c r="E7547" s="4">
        <v>17129</v>
      </c>
      <c r="F7547">
        <v>635</v>
      </c>
    </row>
    <row r="7548" spans="1:6" x14ac:dyDescent="0.25">
      <c r="A7548" t="s">
        <v>8</v>
      </c>
      <c r="B7548" t="s">
        <v>21</v>
      </c>
      <c r="C7548" t="s">
        <v>52</v>
      </c>
      <c r="D7548" s="1">
        <v>44565</v>
      </c>
      <c r="E7548" s="4">
        <v>4781</v>
      </c>
      <c r="F7548">
        <v>435</v>
      </c>
    </row>
    <row r="7549" spans="1:6" x14ac:dyDescent="0.25">
      <c r="A7549" t="s">
        <v>33</v>
      </c>
      <c r="B7549" t="s">
        <v>9</v>
      </c>
      <c r="C7549" t="s">
        <v>22</v>
      </c>
      <c r="D7549" s="1">
        <v>44565</v>
      </c>
      <c r="E7549" s="4">
        <v>4550</v>
      </c>
      <c r="F7549">
        <v>506</v>
      </c>
    </row>
    <row r="7550" spans="1:6" x14ac:dyDescent="0.25">
      <c r="A7550" t="s">
        <v>18</v>
      </c>
      <c r="B7550" t="s">
        <v>9</v>
      </c>
      <c r="C7550" t="s">
        <v>43</v>
      </c>
      <c r="D7550" s="1">
        <v>44565</v>
      </c>
      <c r="E7550" s="4">
        <v>1449</v>
      </c>
      <c r="F7550">
        <v>66</v>
      </c>
    </row>
    <row r="7551" spans="1:6" x14ac:dyDescent="0.25">
      <c r="A7551" t="s">
        <v>55</v>
      </c>
      <c r="B7551" t="s">
        <v>11</v>
      </c>
      <c r="C7551" t="s">
        <v>12</v>
      </c>
      <c r="D7551" s="1">
        <v>44565</v>
      </c>
      <c r="E7551" s="4">
        <v>17304</v>
      </c>
      <c r="F7551">
        <v>1050</v>
      </c>
    </row>
    <row r="7552" spans="1:6" x14ac:dyDescent="0.25">
      <c r="A7552" t="s">
        <v>8</v>
      </c>
      <c r="B7552" t="s">
        <v>9</v>
      </c>
      <c r="C7552" t="s">
        <v>28</v>
      </c>
      <c r="D7552" s="1">
        <v>44565</v>
      </c>
      <c r="E7552" s="4">
        <v>5502</v>
      </c>
      <c r="F7552">
        <v>688</v>
      </c>
    </row>
    <row r="7553" spans="1:6" x14ac:dyDescent="0.25">
      <c r="A7553" t="s">
        <v>15</v>
      </c>
      <c r="B7553" t="s">
        <v>16</v>
      </c>
      <c r="C7553" t="s">
        <v>45</v>
      </c>
      <c r="D7553" s="1">
        <v>44565</v>
      </c>
      <c r="E7553" s="4">
        <v>5145</v>
      </c>
      <c r="F7553">
        <v>224</v>
      </c>
    </row>
    <row r="7554" spans="1:6" x14ac:dyDescent="0.25">
      <c r="A7554" t="s">
        <v>46</v>
      </c>
      <c r="B7554" t="s">
        <v>16</v>
      </c>
      <c r="C7554" t="s">
        <v>28</v>
      </c>
      <c r="D7554" s="1">
        <v>44565</v>
      </c>
      <c r="E7554" s="4">
        <v>1708</v>
      </c>
      <c r="F7554">
        <v>214</v>
      </c>
    </row>
    <row r="7555" spans="1:6" x14ac:dyDescent="0.25">
      <c r="A7555" t="s">
        <v>18</v>
      </c>
      <c r="B7555" t="s">
        <v>11</v>
      </c>
      <c r="C7555" t="s">
        <v>36</v>
      </c>
      <c r="D7555" s="1">
        <v>44565</v>
      </c>
      <c r="E7555" s="4">
        <v>8239</v>
      </c>
      <c r="F7555">
        <v>1190</v>
      </c>
    </row>
    <row r="7556" spans="1:6" x14ac:dyDescent="0.25">
      <c r="A7556" t="s">
        <v>54</v>
      </c>
      <c r="B7556" t="s">
        <v>16</v>
      </c>
      <c r="C7556" t="s">
        <v>44</v>
      </c>
      <c r="D7556" s="1">
        <v>44565</v>
      </c>
      <c r="E7556" s="4">
        <v>9583</v>
      </c>
      <c r="F7556">
        <v>417</v>
      </c>
    </row>
    <row r="7557" spans="1:6" x14ac:dyDescent="0.25">
      <c r="A7557" t="s">
        <v>57</v>
      </c>
      <c r="B7557" t="s">
        <v>9</v>
      </c>
      <c r="C7557" t="s">
        <v>31</v>
      </c>
      <c r="D7557" s="1">
        <v>44566</v>
      </c>
      <c r="E7557" s="4">
        <v>9387</v>
      </c>
      <c r="F7557">
        <v>770</v>
      </c>
    </row>
    <row r="7558" spans="1:6" x14ac:dyDescent="0.25">
      <c r="A7558" t="s">
        <v>8</v>
      </c>
      <c r="B7558" t="s">
        <v>16</v>
      </c>
      <c r="C7558" t="s">
        <v>45</v>
      </c>
      <c r="D7558" s="1">
        <v>44566</v>
      </c>
      <c r="E7558" s="4">
        <v>5649</v>
      </c>
      <c r="F7558">
        <v>246</v>
      </c>
    </row>
    <row r="7559" spans="1:6" x14ac:dyDescent="0.25">
      <c r="A7559" t="s">
        <v>25</v>
      </c>
      <c r="B7559" t="s">
        <v>11</v>
      </c>
      <c r="C7559" t="s">
        <v>42</v>
      </c>
      <c r="D7559" s="1">
        <v>44566</v>
      </c>
      <c r="E7559" s="4">
        <v>10857</v>
      </c>
      <c r="F7559">
        <v>679</v>
      </c>
    </row>
    <row r="7560" spans="1:6" x14ac:dyDescent="0.25">
      <c r="A7560" t="s">
        <v>20</v>
      </c>
      <c r="B7560" t="s">
        <v>11</v>
      </c>
      <c r="C7560" t="s">
        <v>7</v>
      </c>
      <c r="D7560" s="1">
        <v>44566</v>
      </c>
      <c r="E7560" s="4">
        <v>4802</v>
      </c>
      <c r="F7560">
        <v>343</v>
      </c>
    </row>
    <row r="7561" spans="1:6" x14ac:dyDescent="0.25">
      <c r="A7561" t="s">
        <v>8</v>
      </c>
      <c r="B7561" t="s">
        <v>9</v>
      </c>
      <c r="C7561" t="s">
        <v>35</v>
      </c>
      <c r="D7561" s="1">
        <v>44566</v>
      </c>
      <c r="E7561" s="4">
        <v>3647</v>
      </c>
      <c r="F7561">
        <v>203</v>
      </c>
    </row>
    <row r="7562" spans="1:6" x14ac:dyDescent="0.25">
      <c r="A7562" t="s">
        <v>51</v>
      </c>
      <c r="B7562" t="s">
        <v>9</v>
      </c>
      <c r="C7562" t="s">
        <v>7</v>
      </c>
      <c r="D7562" s="1">
        <v>44566</v>
      </c>
      <c r="E7562" s="4">
        <v>2737</v>
      </c>
      <c r="F7562">
        <v>172</v>
      </c>
    </row>
    <row r="7563" spans="1:6" x14ac:dyDescent="0.25">
      <c r="A7563" t="s">
        <v>18</v>
      </c>
      <c r="B7563" t="s">
        <v>6</v>
      </c>
      <c r="C7563" t="s">
        <v>48</v>
      </c>
      <c r="D7563" s="1">
        <v>44566</v>
      </c>
      <c r="E7563" s="4">
        <v>2905</v>
      </c>
      <c r="F7563">
        <v>112</v>
      </c>
    </row>
    <row r="7564" spans="1:6" x14ac:dyDescent="0.25">
      <c r="A7564" t="s">
        <v>53</v>
      </c>
      <c r="B7564" t="s">
        <v>9</v>
      </c>
      <c r="C7564" t="s">
        <v>19</v>
      </c>
      <c r="D7564" s="1">
        <v>44566</v>
      </c>
      <c r="E7564" s="4">
        <v>11641</v>
      </c>
      <c r="F7564">
        <v>647</v>
      </c>
    </row>
    <row r="7565" spans="1:6" x14ac:dyDescent="0.25">
      <c r="A7565" t="s">
        <v>37</v>
      </c>
      <c r="B7565" t="s">
        <v>16</v>
      </c>
      <c r="C7565" t="s">
        <v>28</v>
      </c>
      <c r="D7565" s="1">
        <v>44566</v>
      </c>
      <c r="E7565" s="4">
        <v>4963</v>
      </c>
      <c r="F7565">
        <v>840</v>
      </c>
    </row>
    <row r="7566" spans="1:6" x14ac:dyDescent="0.25">
      <c r="A7566" t="s">
        <v>57</v>
      </c>
      <c r="B7566" t="s">
        <v>16</v>
      </c>
      <c r="C7566" t="s">
        <v>35</v>
      </c>
      <c r="D7566" s="1">
        <v>44566</v>
      </c>
      <c r="E7566" s="4">
        <v>3822</v>
      </c>
      <c r="F7566">
        <v>213</v>
      </c>
    </row>
    <row r="7567" spans="1:6" x14ac:dyDescent="0.25">
      <c r="A7567" t="s">
        <v>18</v>
      </c>
      <c r="B7567" t="s">
        <v>16</v>
      </c>
      <c r="C7567" t="s">
        <v>48</v>
      </c>
      <c r="D7567" s="1">
        <v>44566</v>
      </c>
      <c r="E7567" s="4">
        <v>2240</v>
      </c>
      <c r="F7567">
        <v>90</v>
      </c>
    </row>
    <row r="7568" spans="1:6" x14ac:dyDescent="0.25">
      <c r="A7568" t="s">
        <v>20</v>
      </c>
      <c r="B7568" t="s">
        <v>16</v>
      </c>
      <c r="C7568" t="s">
        <v>17</v>
      </c>
      <c r="D7568" s="1">
        <v>44566</v>
      </c>
      <c r="E7568" s="4">
        <v>14546</v>
      </c>
      <c r="F7568">
        <v>633</v>
      </c>
    </row>
    <row r="7569" spans="1:6" x14ac:dyDescent="0.25">
      <c r="A7569" t="s">
        <v>29</v>
      </c>
      <c r="B7569" t="s">
        <v>11</v>
      </c>
      <c r="C7569" t="s">
        <v>28</v>
      </c>
      <c r="D7569" s="1">
        <v>44566</v>
      </c>
      <c r="E7569" s="4">
        <v>3556</v>
      </c>
      <c r="F7569">
        <v>593</v>
      </c>
    </row>
    <row r="7570" spans="1:6" x14ac:dyDescent="0.25">
      <c r="A7570" t="s">
        <v>57</v>
      </c>
      <c r="B7570" t="s">
        <v>11</v>
      </c>
      <c r="C7570" t="s">
        <v>7</v>
      </c>
      <c r="D7570" s="1">
        <v>44566</v>
      </c>
      <c r="E7570" s="4">
        <v>784</v>
      </c>
      <c r="F7570">
        <v>53</v>
      </c>
    </row>
    <row r="7571" spans="1:6" x14ac:dyDescent="0.25">
      <c r="A7571" t="s">
        <v>56</v>
      </c>
      <c r="B7571" t="s">
        <v>16</v>
      </c>
      <c r="C7571" t="s">
        <v>31</v>
      </c>
      <c r="D7571" s="1">
        <v>44566</v>
      </c>
      <c r="E7571" s="4">
        <v>49</v>
      </c>
      <c r="F7571">
        <v>4</v>
      </c>
    </row>
    <row r="7572" spans="1:6" x14ac:dyDescent="0.25">
      <c r="A7572" t="s">
        <v>54</v>
      </c>
      <c r="B7572" t="s">
        <v>9</v>
      </c>
      <c r="C7572" t="s">
        <v>52</v>
      </c>
      <c r="D7572" s="1">
        <v>44566</v>
      </c>
      <c r="E7572" s="4">
        <v>2653</v>
      </c>
      <c r="F7572">
        <v>266</v>
      </c>
    </row>
    <row r="7573" spans="1:6" x14ac:dyDescent="0.25">
      <c r="A7573" t="s">
        <v>54</v>
      </c>
      <c r="B7573" t="s">
        <v>6</v>
      </c>
      <c r="C7573" t="s">
        <v>19</v>
      </c>
      <c r="D7573" s="1">
        <v>44566</v>
      </c>
      <c r="E7573" s="4">
        <v>6979</v>
      </c>
      <c r="F7573">
        <v>437</v>
      </c>
    </row>
    <row r="7574" spans="1:6" x14ac:dyDescent="0.25">
      <c r="A7574" t="s">
        <v>10</v>
      </c>
      <c r="B7574" t="s">
        <v>9</v>
      </c>
      <c r="C7574" t="s">
        <v>45</v>
      </c>
      <c r="D7574" s="1">
        <v>44566</v>
      </c>
      <c r="E7574" s="4">
        <v>7945</v>
      </c>
      <c r="F7574">
        <v>332</v>
      </c>
    </row>
    <row r="7575" spans="1:6" x14ac:dyDescent="0.25">
      <c r="A7575" t="s">
        <v>15</v>
      </c>
      <c r="B7575" t="s">
        <v>9</v>
      </c>
      <c r="C7575" t="s">
        <v>14</v>
      </c>
      <c r="D7575" s="1">
        <v>44566</v>
      </c>
      <c r="E7575" s="4">
        <v>9016</v>
      </c>
      <c r="F7575">
        <v>1260</v>
      </c>
    </row>
    <row r="7576" spans="1:6" x14ac:dyDescent="0.25">
      <c r="A7576" t="s">
        <v>23</v>
      </c>
      <c r="B7576" t="s">
        <v>27</v>
      </c>
      <c r="C7576" t="s">
        <v>31</v>
      </c>
      <c r="D7576" s="1">
        <v>44566</v>
      </c>
      <c r="E7576" s="4">
        <v>6713</v>
      </c>
      <c r="F7576">
        <v>560</v>
      </c>
    </row>
    <row r="7577" spans="1:6" x14ac:dyDescent="0.25">
      <c r="A7577" t="s">
        <v>53</v>
      </c>
      <c r="B7577" t="s">
        <v>11</v>
      </c>
      <c r="C7577" t="s">
        <v>38</v>
      </c>
      <c r="D7577" s="1">
        <v>44566</v>
      </c>
      <c r="E7577" s="4">
        <v>7364</v>
      </c>
      <c r="F7577">
        <v>273</v>
      </c>
    </row>
    <row r="7578" spans="1:6" x14ac:dyDescent="0.25">
      <c r="A7578" t="s">
        <v>49</v>
      </c>
      <c r="B7578" t="s">
        <v>9</v>
      </c>
      <c r="C7578" t="s">
        <v>50</v>
      </c>
      <c r="D7578" s="1">
        <v>44566</v>
      </c>
      <c r="E7578" s="4">
        <v>5761</v>
      </c>
      <c r="F7578">
        <v>251</v>
      </c>
    </row>
    <row r="7579" spans="1:6" x14ac:dyDescent="0.25">
      <c r="A7579" t="s">
        <v>20</v>
      </c>
      <c r="B7579" t="s">
        <v>11</v>
      </c>
      <c r="C7579" t="s">
        <v>12</v>
      </c>
      <c r="D7579" s="1">
        <v>44566</v>
      </c>
      <c r="E7579" s="4">
        <v>9870</v>
      </c>
      <c r="F7579">
        <v>581</v>
      </c>
    </row>
    <row r="7580" spans="1:6" x14ac:dyDescent="0.25">
      <c r="A7580" t="s">
        <v>10</v>
      </c>
      <c r="B7580" t="s">
        <v>27</v>
      </c>
      <c r="C7580" t="s">
        <v>24</v>
      </c>
      <c r="D7580" s="1">
        <v>44566</v>
      </c>
      <c r="E7580" s="4">
        <v>7231</v>
      </c>
      <c r="F7580">
        <v>381</v>
      </c>
    </row>
    <row r="7581" spans="1:6" x14ac:dyDescent="0.25">
      <c r="A7581" t="s">
        <v>13</v>
      </c>
      <c r="B7581" t="s">
        <v>21</v>
      </c>
      <c r="C7581" t="s">
        <v>17</v>
      </c>
      <c r="D7581" s="1">
        <v>44566</v>
      </c>
      <c r="E7581" s="4">
        <v>13923</v>
      </c>
      <c r="F7581">
        <v>633</v>
      </c>
    </row>
    <row r="7582" spans="1:6" x14ac:dyDescent="0.25">
      <c r="A7582" t="s">
        <v>49</v>
      </c>
      <c r="B7582" t="s">
        <v>9</v>
      </c>
      <c r="C7582" t="s">
        <v>45</v>
      </c>
      <c r="D7582" s="1">
        <v>44566</v>
      </c>
      <c r="E7582" s="4">
        <v>7357</v>
      </c>
      <c r="F7582">
        <v>307</v>
      </c>
    </row>
    <row r="7583" spans="1:6" x14ac:dyDescent="0.25">
      <c r="A7583" t="s">
        <v>53</v>
      </c>
      <c r="B7583" t="s">
        <v>9</v>
      </c>
      <c r="C7583" t="s">
        <v>17</v>
      </c>
      <c r="D7583" s="1">
        <v>44566</v>
      </c>
      <c r="E7583" s="4">
        <v>8869</v>
      </c>
      <c r="F7583">
        <v>404</v>
      </c>
    </row>
    <row r="7584" spans="1:6" x14ac:dyDescent="0.25">
      <c r="A7584" t="s">
        <v>34</v>
      </c>
      <c r="B7584" t="s">
        <v>9</v>
      </c>
      <c r="C7584" t="s">
        <v>24</v>
      </c>
      <c r="D7584" s="1">
        <v>44566</v>
      </c>
      <c r="E7584" s="4">
        <v>17731</v>
      </c>
      <c r="F7584">
        <v>910</v>
      </c>
    </row>
    <row r="7585" spans="1:6" x14ac:dyDescent="0.25">
      <c r="A7585" t="s">
        <v>13</v>
      </c>
      <c r="B7585" t="s">
        <v>21</v>
      </c>
      <c r="C7585" t="s">
        <v>30</v>
      </c>
      <c r="D7585" s="1">
        <v>44566</v>
      </c>
      <c r="E7585" s="4">
        <v>14462</v>
      </c>
      <c r="F7585">
        <v>770</v>
      </c>
    </row>
    <row r="7586" spans="1:6" x14ac:dyDescent="0.25">
      <c r="A7586" t="s">
        <v>39</v>
      </c>
      <c r="B7586" t="s">
        <v>21</v>
      </c>
      <c r="C7586" t="s">
        <v>38</v>
      </c>
      <c r="D7586" s="1">
        <v>44566</v>
      </c>
      <c r="E7586" s="4">
        <v>1302</v>
      </c>
      <c r="F7586">
        <v>53</v>
      </c>
    </row>
    <row r="7587" spans="1:6" x14ac:dyDescent="0.25">
      <c r="A7587" t="s">
        <v>41</v>
      </c>
      <c r="B7587" t="s">
        <v>6</v>
      </c>
      <c r="C7587" t="s">
        <v>22</v>
      </c>
      <c r="D7587" s="1">
        <v>44566</v>
      </c>
      <c r="E7587" s="4">
        <v>10038</v>
      </c>
      <c r="F7587">
        <v>1120</v>
      </c>
    </row>
    <row r="7588" spans="1:6" x14ac:dyDescent="0.25">
      <c r="A7588" t="s">
        <v>37</v>
      </c>
      <c r="B7588" t="s">
        <v>11</v>
      </c>
      <c r="C7588" t="s">
        <v>52</v>
      </c>
      <c r="D7588" s="1">
        <v>44566</v>
      </c>
      <c r="E7588" s="4">
        <v>14245</v>
      </c>
      <c r="F7588">
        <v>1400</v>
      </c>
    </row>
    <row r="7589" spans="1:6" x14ac:dyDescent="0.25">
      <c r="A7589" t="s">
        <v>5</v>
      </c>
      <c r="B7589" t="s">
        <v>16</v>
      </c>
      <c r="C7589" t="s">
        <v>31</v>
      </c>
      <c r="D7589" s="1">
        <v>44566</v>
      </c>
      <c r="E7589" s="4">
        <v>3311</v>
      </c>
      <c r="F7589">
        <v>276</v>
      </c>
    </row>
    <row r="7590" spans="1:6" x14ac:dyDescent="0.25">
      <c r="A7590" t="s">
        <v>53</v>
      </c>
      <c r="B7590" t="s">
        <v>27</v>
      </c>
      <c r="C7590" t="s">
        <v>7</v>
      </c>
      <c r="D7590" s="1">
        <v>44566</v>
      </c>
      <c r="E7590" s="4">
        <v>10122</v>
      </c>
      <c r="F7590">
        <v>633</v>
      </c>
    </row>
    <row r="7591" spans="1:6" x14ac:dyDescent="0.25">
      <c r="A7591" t="s">
        <v>55</v>
      </c>
      <c r="B7591" t="s">
        <v>9</v>
      </c>
      <c r="C7591" t="s">
        <v>35</v>
      </c>
      <c r="D7591" s="1">
        <v>44566</v>
      </c>
      <c r="E7591" s="4">
        <v>6874</v>
      </c>
      <c r="F7591">
        <v>382</v>
      </c>
    </row>
    <row r="7592" spans="1:6" x14ac:dyDescent="0.25">
      <c r="A7592" t="s">
        <v>49</v>
      </c>
      <c r="B7592" t="s">
        <v>6</v>
      </c>
      <c r="C7592" t="s">
        <v>31</v>
      </c>
      <c r="D7592" s="1">
        <v>44566</v>
      </c>
      <c r="E7592" s="4">
        <v>17164</v>
      </c>
      <c r="F7592">
        <v>1330</v>
      </c>
    </row>
    <row r="7593" spans="1:6" x14ac:dyDescent="0.25">
      <c r="A7593" t="s">
        <v>15</v>
      </c>
      <c r="B7593" t="s">
        <v>27</v>
      </c>
      <c r="C7593" t="s">
        <v>45</v>
      </c>
      <c r="D7593" s="1">
        <v>44566</v>
      </c>
      <c r="E7593" s="4">
        <v>1589</v>
      </c>
      <c r="F7593">
        <v>73</v>
      </c>
    </row>
    <row r="7594" spans="1:6" x14ac:dyDescent="0.25">
      <c r="A7594" t="s">
        <v>25</v>
      </c>
      <c r="B7594" t="s">
        <v>27</v>
      </c>
      <c r="C7594" t="s">
        <v>45</v>
      </c>
      <c r="D7594" s="1">
        <v>44566</v>
      </c>
      <c r="E7594" s="4">
        <v>9142</v>
      </c>
      <c r="F7594">
        <v>416</v>
      </c>
    </row>
    <row r="7595" spans="1:6" x14ac:dyDescent="0.25">
      <c r="A7595" t="s">
        <v>55</v>
      </c>
      <c r="B7595" t="s">
        <v>11</v>
      </c>
      <c r="C7595" t="s">
        <v>43</v>
      </c>
      <c r="D7595" s="1">
        <v>44566</v>
      </c>
      <c r="E7595" s="4">
        <v>3227</v>
      </c>
      <c r="F7595">
        <v>154</v>
      </c>
    </row>
    <row r="7596" spans="1:6" x14ac:dyDescent="0.25">
      <c r="A7596" t="s">
        <v>20</v>
      </c>
      <c r="B7596" t="s">
        <v>21</v>
      </c>
      <c r="C7596" t="s">
        <v>30</v>
      </c>
      <c r="D7596" s="1">
        <v>44566</v>
      </c>
      <c r="E7596" s="4">
        <v>3500</v>
      </c>
      <c r="F7596">
        <v>175</v>
      </c>
    </row>
    <row r="7597" spans="1:6" x14ac:dyDescent="0.25">
      <c r="A7597" t="s">
        <v>10</v>
      </c>
      <c r="B7597" t="s">
        <v>11</v>
      </c>
      <c r="C7597" t="s">
        <v>7</v>
      </c>
      <c r="D7597" s="1">
        <v>44566</v>
      </c>
      <c r="E7597" s="4">
        <v>5222</v>
      </c>
      <c r="F7597">
        <v>327</v>
      </c>
    </row>
    <row r="7598" spans="1:6" x14ac:dyDescent="0.25">
      <c r="A7598" t="s">
        <v>13</v>
      </c>
      <c r="B7598" t="s">
        <v>11</v>
      </c>
      <c r="C7598" t="s">
        <v>35</v>
      </c>
      <c r="D7598" s="1">
        <v>44566</v>
      </c>
      <c r="E7598" s="4">
        <v>7497</v>
      </c>
      <c r="F7598">
        <v>417</v>
      </c>
    </row>
    <row r="7599" spans="1:6" x14ac:dyDescent="0.25">
      <c r="A7599" t="s">
        <v>20</v>
      </c>
      <c r="B7599" t="s">
        <v>11</v>
      </c>
      <c r="C7599" t="s">
        <v>31</v>
      </c>
      <c r="D7599" s="1">
        <v>44566</v>
      </c>
      <c r="E7599" s="4">
        <v>6916</v>
      </c>
      <c r="F7599">
        <v>494</v>
      </c>
    </row>
    <row r="7600" spans="1:6" x14ac:dyDescent="0.25">
      <c r="A7600" t="s">
        <v>40</v>
      </c>
      <c r="B7600" t="s">
        <v>11</v>
      </c>
      <c r="C7600" t="s">
        <v>14</v>
      </c>
      <c r="D7600" s="1">
        <v>44566</v>
      </c>
      <c r="E7600" s="4">
        <v>10248</v>
      </c>
      <c r="F7600">
        <v>1260</v>
      </c>
    </row>
    <row r="7601" spans="1:6" x14ac:dyDescent="0.25">
      <c r="A7601" t="s">
        <v>51</v>
      </c>
      <c r="B7601" t="s">
        <v>11</v>
      </c>
      <c r="C7601" t="s">
        <v>14</v>
      </c>
      <c r="D7601" s="1">
        <v>44566</v>
      </c>
      <c r="E7601" s="4">
        <v>5040</v>
      </c>
      <c r="F7601">
        <v>630</v>
      </c>
    </row>
    <row r="7602" spans="1:6" x14ac:dyDescent="0.25">
      <c r="A7602" t="s">
        <v>15</v>
      </c>
      <c r="B7602" t="s">
        <v>11</v>
      </c>
      <c r="C7602" t="s">
        <v>48</v>
      </c>
      <c r="D7602" s="1">
        <v>44566</v>
      </c>
      <c r="E7602" s="4">
        <v>2093</v>
      </c>
      <c r="F7602">
        <v>78</v>
      </c>
    </row>
    <row r="7603" spans="1:6" x14ac:dyDescent="0.25">
      <c r="A7603" t="s">
        <v>20</v>
      </c>
      <c r="B7603" t="s">
        <v>16</v>
      </c>
      <c r="C7603" t="s">
        <v>44</v>
      </c>
      <c r="D7603" s="1">
        <v>44566</v>
      </c>
      <c r="E7603" s="4">
        <v>8939</v>
      </c>
      <c r="F7603">
        <v>407</v>
      </c>
    </row>
    <row r="7604" spans="1:6" x14ac:dyDescent="0.25">
      <c r="A7604" t="s">
        <v>13</v>
      </c>
      <c r="B7604" t="s">
        <v>9</v>
      </c>
      <c r="C7604" t="s">
        <v>44</v>
      </c>
      <c r="D7604" s="1">
        <v>44566</v>
      </c>
      <c r="E7604" s="4">
        <v>2177</v>
      </c>
      <c r="F7604">
        <v>99</v>
      </c>
    </row>
    <row r="7605" spans="1:6" x14ac:dyDescent="0.25">
      <c r="A7605" t="s">
        <v>29</v>
      </c>
      <c r="B7605" t="s">
        <v>27</v>
      </c>
      <c r="C7605" t="s">
        <v>45</v>
      </c>
      <c r="D7605" s="1">
        <v>44566</v>
      </c>
      <c r="E7605" s="4">
        <v>10395</v>
      </c>
      <c r="F7605">
        <v>473</v>
      </c>
    </row>
    <row r="7606" spans="1:6" x14ac:dyDescent="0.25">
      <c r="A7606" t="s">
        <v>25</v>
      </c>
      <c r="B7606" t="s">
        <v>11</v>
      </c>
      <c r="C7606" t="s">
        <v>24</v>
      </c>
      <c r="D7606" s="1">
        <v>44566</v>
      </c>
      <c r="E7606" s="4">
        <v>10738</v>
      </c>
      <c r="F7606">
        <v>566</v>
      </c>
    </row>
    <row r="7607" spans="1:6" x14ac:dyDescent="0.25">
      <c r="A7607" t="s">
        <v>41</v>
      </c>
      <c r="B7607" t="s">
        <v>6</v>
      </c>
      <c r="C7607" t="s">
        <v>42</v>
      </c>
      <c r="D7607" s="1">
        <v>44567</v>
      </c>
      <c r="E7607" s="4">
        <v>6867</v>
      </c>
      <c r="F7607">
        <v>491</v>
      </c>
    </row>
    <row r="7608" spans="1:6" x14ac:dyDescent="0.25">
      <c r="A7608" t="s">
        <v>15</v>
      </c>
      <c r="B7608" t="s">
        <v>16</v>
      </c>
      <c r="C7608" t="s">
        <v>14</v>
      </c>
      <c r="D7608" s="1">
        <v>44567</v>
      </c>
      <c r="E7608" s="4">
        <v>6454</v>
      </c>
      <c r="F7608">
        <v>1050</v>
      </c>
    </row>
    <row r="7609" spans="1:6" x14ac:dyDescent="0.25">
      <c r="A7609" t="s">
        <v>53</v>
      </c>
      <c r="B7609" t="s">
        <v>16</v>
      </c>
      <c r="C7609" t="s">
        <v>38</v>
      </c>
      <c r="D7609" s="1">
        <v>44567</v>
      </c>
      <c r="E7609" s="4">
        <v>1267</v>
      </c>
      <c r="F7609">
        <v>51</v>
      </c>
    </row>
    <row r="7610" spans="1:6" x14ac:dyDescent="0.25">
      <c r="A7610" t="s">
        <v>51</v>
      </c>
      <c r="B7610" t="s">
        <v>27</v>
      </c>
      <c r="C7610" t="s">
        <v>31</v>
      </c>
      <c r="D7610" s="1">
        <v>44567</v>
      </c>
      <c r="E7610" s="4">
        <v>343</v>
      </c>
      <c r="F7610">
        <v>27</v>
      </c>
    </row>
    <row r="7611" spans="1:6" x14ac:dyDescent="0.25">
      <c r="A7611" t="s">
        <v>54</v>
      </c>
      <c r="B7611" t="s">
        <v>21</v>
      </c>
      <c r="C7611" t="s">
        <v>36</v>
      </c>
      <c r="D7611" s="1">
        <v>44567</v>
      </c>
      <c r="E7611" s="4">
        <v>1029</v>
      </c>
      <c r="F7611">
        <v>147</v>
      </c>
    </row>
    <row r="7612" spans="1:6" x14ac:dyDescent="0.25">
      <c r="A7612" t="s">
        <v>20</v>
      </c>
      <c r="B7612" t="s">
        <v>27</v>
      </c>
      <c r="C7612" t="s">
        <v>36</v>
      </c>
      <c r="D7612" s="1">
        <v>44567</v>
      </c>
      <c r="E7612" s="4">
        <v>3836</v>
      </c>
      <c r="F7612">
        <v>480</v>
      </c>
    </row>
    <row r="7613" spans="1:6" x14ac:dyDescent="0.25">
      <c r="A7613" t="s">
        <v>39</v>
      </c>
      <c r="B7613" t="s">
        <v>27</v>
      </c>
      <c r="C7613" t="s">
        <v>26</v>
      </c>
      <c r="D7613" s="1">
        <v>44567</v>
      </c>
      <c r="E7613" s="4">
        <v>4011</v>
      </c>
      <c r="F7613">
        <v>365</v>
      </c>
    </row>
    <row r="7614" spans="1:6" x14ac:dyDescent="0.25">
      <c r="A7614" t="s">
        <v>51</v>
      </c>
      <c r="B7614" t="s">
        <v>6</v>
      </c>
      <c r="C7614" t="s">
        <v>30</v>
      </c>
      <c r="D7614" s="1">
        <v>44567</v>
      </c>
      <c r="E7614" s="4">
        <v>4508</v>
      </c>
      <c r="F7614">
        <v>251</v>
      </c>
    </row>
    <row r="7615" spans="1:6" x14ac:dyDescent="0.25">
      <c r="A7615" t="s">
        <v>25</v>
      </c>
      <c r="B7615" t="s">
        <v>16</v>
      </c>
      <c r="C7615" t="s">
        <v>35</v>
      </c>
      <c r="D7615" s="1">
        <v>44567</v>
      </c>
      <c r="E7615" s="4">
        <v>6013</v>
      </c>
      <c r="F7615">
        <v>354</v>
      </c>
    </row>
    <row r="7616" spans="1:6" x14ac:dyDescent="0.25">
      <c r="A7616" t="s">
        <v>23</v>
      </c>
      <c r="B7616" t="s">
        <v>21</v>
      </c>
      <c r="C7616" t="s">
        <v>38</v>
      </c>
      <c r="D7616" s="1">
        <v>44567</v>
      </c>
      <c r="E7616" s="4">
        <v>469</v>
      </c>
      <c r="F7616">
        <v>19</v>
      </c>
    </row>
    <row r="7617" spans="1:6" x14ac:dyDescent="0.25">
      <c r="A7617" t="s">
        <v>54</v>
      </c>
      <c r="B7617" t="s">
        <v>6</v>
      </c>
      <c r="C7617" t="s">
        <v>42</v>
      </c>
      <c r="D7617" s="1">
        <v>44567</v>
      </c>
      <c r="E7617" s="4">
        <v>5117</v>
      </c>
      <c r="F7617">
        <v>342</v>
      </c>
    </row>
    <row r="7618" spans="1:6" x14ac:dyDescent="0.25">
      <c r="A7618" t="s">
        <v>20</v>
      </c>
      <c r="B7618" t="s">
        <v>27</v>
      </c>
      <c r="C7618" t="s">
        <v>35</v>
      </c>
      <c r="D7618" s="1">
        <v>44567</v>
      </c>
      <c r="E7618" s="4">
        <v>3913</v>
      </c>
      <c r="F7618">
        <v>218</v>
      </c>
    </row>
    <row r="7619" spans="1:6" x14ac:dyDescent="0.25">
      <c r="A7619" t="s">
        <v>34</v>
      </c>
      <c r="B7619" t="s">
        <v>27</v>
      </c>
      <c r="C7619" t="s">
        <v>22</v>
      </c>
      <c r="D7619" s="1">
        <v>44567</v>
      </c>
      <c r="E7619" s="4">
        <v>9289</v>
      </c>
      <c r="F7619">
        <v>910</v>
      </c>
    </row>
    <row r="7620" spans="1:6" x14ac:dyDescent="0.25">
      <c r="A7620" t="s">
        <v>34</v>
      </c>
      <c r="B7620" t="s">
        <v>27</v>
      </c>
      <c r="C7620" t="s">
        <v>48</v>
      </c>
      <c r="D7620" s="1">
        <v>44567</v>
      </c>
      <c r="E7620" s="4">
        <v>4179</v>
      </c>
      <c r="F7620">
        <v>155</v>
      </c>
    </row>
    <row r="7621" spans="1:6" x14ac:dyDescent="0.25">
      <c r="A7621" t="s">
        <v>15</v>
      </c>
      <c r="B7621" t="s">
        <v>9</v>
      </c>
      <c r="C7621" t="s">
        <v>30</v>
      </c>
      <c r="D7621" s="1">
        <v>44567</v>
      </c>
      <c r="E7621" s="4">
        <v>1715</v>
      </c>
      <c r="F7621">
        <v>86</v>
      </c>
    </row>
    <row r="7622" spans="1:6" x14ac:dyDescent="0.25">
      <c r="A7622" t="s">
        <v>10</v>
      </c>
      <c r="B7622" t="s">
        <v>9</v>
      </c>
      <c r="C7622" t="s">
        <v>24</v>
      </c>
      <c r="D7622" s="1">
        <v>44567</v>
      </c>
      <c r="E7622" s="4">
        <v>791</v>
      </c>
      <c r="F7622">
        <v>40</v>
      </c>
    </row>
    <row r="7623" spans="1:6" x14ac:dyDescent="0.25">
      <c r="A7623" t="s">
        <v>41</v>
      </c>
      <c r="B7623" t="s">
        <v>9</v>
      </c>
      <c r="C7623" t="s">
        <v>47</v>
      </c>
      <c r="D7623" s="1">
        <v>44567</v>
      </c>
      <c r="E7623" s="4">
        <v>9954</v>
      </c>
      <c r="F7623">
        <v>586</v>
      </c>
    </row>
    <row r="7624" spans="1:6" x14ac:dyDescent="0.25">
      <c r="A7624" t="s">
        <v>54</v>
      </c>
      <c r="B7624" t="s">
        <v>21</v>
      </c>
      <c r="C7624" t="s">
        <v>47</v>
      </c>
      <c r="D7624" s="1">
        <v>44567</v>
      </c>
      <c r="E7624" s="4">
        <v>20090</v>
      </c>
      <c r="F7624">
        <v>1260</v>
      </c>
    </row>
    <row r="7625" spans="1:6" x14ac:dyDescent="0.25">
      <c r="A7625" t="s">
        <v>13</v>
      </c>
      <c r="B7625" t="s">
        <v>11</v>
      </c>
      <c r="C7625" t="s">
        <v>42</v>
      </c>
      <c r="D7625" s="1">
        <v>44567</v>
      </c>
      <c r="E7625" s="4">
        <v>651</v>
      </c>
      <c r="F7625">
        <v>44</v>
      </c>
    </row>
    <row r="7626" spans="1:6" x14ac:dyDescent="0.25">
      <c r="A7626" t="s">
        <v>8</v>
      </c>
      <c r="B7626" t="s">
        <v>6</v>
      </c>
      <c r="C7626" t="s">
        <v>12</v>
      </c>
      <c r="D7626" s="1">
        <v>44567</v>
      </c>
      <c r="E7626" s="4">
        <v>5159</v>
      </c>
      <c r="F7626">
        <v>323</v>
      </c>
    </row>
    <row r="7627" spans="1:6" x14ac:dyDescent="0.25">
      <c r="A7627" t="s">
        <v>8</v>
      </c>
      <c r="B7627" t="s">
        <v>21</v>
      </c>
      <c r="C7627" t="s">
        <v>45</v>
      </c>
      <c r="D7627" s="1">
        <v>44567</v>
      </c>
      <c r="E7627" s="4">
        <v>3745</v>
      </c>
      <c r="F7627">
        <v>157</v>
      </c>
    </row>
    <row r="7628" spans="1:6" x14ac:dyDescent="0.25">
      <c r="A7628" t="s">
        <v>57</v>
      </c>
      <c r="B7628" t="s">
        <v>9</v>
      </c>
      <c r="C7628" t="s">
        <v>38</v>
      </c>
      <c r="D7628" s="1">
        <v>44567</v>
      </c>
      <c r="E7628" s="4">
        <v>4102</v>
      </c>
      <c r="F7628">
        <v>152</v>
      </c>
    </row>
    <row r="7629" spans="1:6" x14ac:dyDescent="0.25">
      <c r="A7629" t="s">
        <v>23</v>
      </c>
      <c r="B7629" t="s">
        <v>9</v>
      </c>
      <c r="C7629" t="s">
        <v>30</v>
      </c>
      <c r="D7629" s="1">
        <v>44567</v>
      </c>
      <c r="E7629" s="4">
        <v>2177</v>
      </c>
      <c r="F7629">
        <v>109</v>
      </c>
    </row>
    <row r="7630" spans="1:6" x14ac:dyDescent="0.25">
      <c r="A7630" t="s">
        <v>18</v>
      </c>
      <c r="B7630" t="s">
        <v>16</v>
      </c>
      <c r="C7630" t="s">
        <v>50</v>
      </c>
      <c r="D7630" s="1">
        <v>44567</v>
      </c>
      <c r="E7630" s="4">
        <v>7182</v>
      </c>
      <c r="F7630">
        <v>327</v>
      </c>
    </row>
    <row r="7631" spans="1:6" x14ac:dyDescent="0.25">
      <c r="A7631" t="s">
        <v>51</v>
      </c>
      <c r="B7631" t="s">
        <v>9</v>
      </c>
      <c r="C7631" t="s">
        <v>42</v>
      </c>
      <c r="D7631" s="1">
        <v>44567</v>
      </c>
      <c r="E7631" s="4">
        <v>1456</v>
      </c>
      <c r="F7631">
        <v>98</v>
      </c>
    </row>
    <row r="7632" spans="1:6" x14ac:dyDescent="0.25">
      <c r="A7632" t="s">
        <v>57</v>
      </c>
      <c r="B7632" t="s">
        <v>6</v>
      </c>
      <c r="C7632" t="s">
        <v>35</v>
      </c>
      <c r="D7632" s="1">
        <v>44567</v>
      </c>
      <c r="E7632" s="4">
        <v>6783</v>
      </c>
      <c r="F7632">
        <v>357</v>
      </c>
    </row>
    <row r="7633" spans="1:6" x14ac:dyDescent="0.25">
      <c r="A7633" t="s">
        <v>41</v>
      </c>
      <c r="B7633" t="s">
        <v>21</v>
      </c>
      <c r="C7633" t="s">
        <v>30</v>
      </c>
      <c r="D7633" s="1">
        <v>44567</v>
      </c>
      <c r="E7633" s="4">
        <v>6006</v>
      </c>
      <c r="F7633">
        <v>301</v>
      </c>
    </row>
    <row r="7634" spans="1:6" x14ac:dyDescent="0.25">
      <c r="A7634" t="s">
        <v>18</v>
      </c>
      <c r="B7634" t="s">
        <v>11</v>
      </c>
      <c r="C7634" t="s">
        <v>17</v>
      </c>
      <c r="D7634" s="1">
        <v>44567</v>
      </c>
      <c r="E7634" s="4">
        <v>392</v>
      </c>
      <c r="F7634">
        <v>19</v>
      </c>
    </row>
    <row r="7635" spans="1:6" x14ac:dyDescent="0.25">
      <c r="A7635" t="s">
        <v>54</v>
      </c>
      <c r="B7635" t="s">
        <v>16</v>
      </c>
      <c r="C7635" t="s">
        <v>36</v>
      </c>
      <c r="D7635" s="1">
        <v>44567</v>
      </c>
      <c r="E7635" s="4">
        <v>1715</v>
      </c>
      <c r="F7635">
        <v>245</v>
      </c>
    </row>
    <row r="7636" spans="1:6" x14ac:dyDescent="0.25">
      <c r="A7636" t="s">
        <v>18</v>
      </c>
      <c r="B7636" t="s">
        <v>11</v>
      </c>
      <c r="C7636" t="s">
        <v>31</v>
      </c>
      <c r="D7636" s="1">
        <v>44567</v>
      </c>
      <c r="E7636" s="4">
        <v>13657</v>
      </c>
      <c r="F7636">
        <v>1120</v>
      </c>
    </row>
    <row r="7637" spans="1:6" x14ac:dyDescent="0.25">
      <c r="A7637" t="s">
        <v>57</v>
      </c>
      <c r="B7637" t="s">
        <v>11</v>
      </c>
      <c r="C7637" t="s">
        <v>30</v>
      </c>
      <c r="D7637" s="1">
        <v>44567</v>
      </c>
      <c r="E7637" s="4">
        <v>5215</v>
      </c>
      <c r="F7637">
        <v>275</v>
      </c>
    </row>
    <row r="7638" spans="1:6" x14ac:dyDescent="0.25">
      <c r="A7638" t="s">
        <v>51</v>
      </c>
      <c r="B7638" t="s">
        <v>9</v>
      </c>
      <c r="C7638" t="s">
        <v>50</v>
      </c>
      <c r="D7638" s="1">
        <v>44567</v>
      </c>
      <c r="E7638" s="4">
        <v>4221</v>
      </c>
      <c r="F7638">
        <v>176</v>
      </c>
    </row>
    <row r="7639" spans="1:6" x14ac:dyDescent="0.25">
      <c r="A7639" t="s">
        <v>23</v>
      </c>
      <c r="B7639" t="s">
        <v>6</v>
      </c>
      <c r="C7639" t="s">
        <v>19</v>
      </c>
      <c r="D7639" s="1">
        <v>44567</v>
      </c>
      <c r="E7639" s="4">
        <v>7112</v>
      </c>
      <c r="F7639">
        <v>419</v>
      </c>
    </row>
    <row r="7640" spans="1:6" x14ac:dyDescent="0.25">
      <c r="A7640" t="s">
        <v>40</v>
      </c>
      <c r="B7640" t="s">
        <v>11</v>
      </c>
      <c r="C7640" t="s">
        <v>26</v>
      </c>
      <c r="D7640" s="1">
        <v>44567</v>
      </c>
      <c r="E7640" s="4">
        <v>5810</v>
      </c>
      <c r="F7640">
        <v>447</v>
      </c>
    </row>
    <row r="7641" spans="1:6" x14ac:dyDescent="0.25">
      <c r="A7641" t="s">
        <v>49</v>
      </c>
      <c r="B7641" t="s">
        <v>16</v>
      </c>
      <c r="C7641" t="s">
        <v>30</v>
      </c>
      <c r="D7641" s="1">
        <v>44567</v>
      </c>
      <c r="E7641" s="4">
        <v>7700</v>
      </c>
      <c r="F7641">
        <v>406</v>
      </c>
    </row>
    <row r="7642" spans="1:6" x14ac:dyDescent="0.25">
      <c r="A7642" t="s">
        <v>10</v>
      </c>
      <c r="B7642" t="s">
        <v>9</v>
      </c>
      <c r="C7642" t="s">
        <v>17</v>
      </c>
      <c r="D7642" s="1">
        <v>44567</v>
      </c>
      <c r="E7642" s="4">
        <v>8652</v>
      </c>
      <c r="F7642">
        <v>394</v>
      </c>
    </row>
    <row r="7643" spans="1:6" x14ac:dyDescent="0.25">
      <c r="A7643" t="s">
        <v>32</v>
      </c>
      <c r="B7643" t="s">
        <v>9</v>
      </c>
      <c r="C7643" t="s">
        <v>12</v>
      </c>
      <c r="D7643" s="1">
        <v>44567</v>
      </c>
      <c r="E7643" s="4">
        <v>12390</v>
      </c>
      <c r="F7643">
        <v>770</v>
      </c>
    </row>
    <row r="7644" spans="1:6" x14ac:dyDescent="0.25">
      <c r="A7644" t="s">
        <v>54</v>
      </c>
      <c r="B7644" t="s">
        <v>9</v>
      </c>
      <c r="C7644" t="s">
        <v>24</v>
      </c>
      <c r="D7644" s="1">
        <v>44567</v>
      </c>
      <c r="E7644" s="4">
        <v>6202</v>
      </c>
      <c r="F7644">
        <v>345</v>
      </c>
    </row>
    <row r="7645" spans="1:6" x14ac:dyDescent="0.25">
      <c r="A7645" t="s">
        <v>10</v>
      </c>
      <c r="B7645" t="s">
        <v>9</v>
      </c>
      <c r="C7645" t="s">
        <v>43</v>
      </c>
      <c r="D7645" s="1">
        <v>44567</v>
      </c>
      <c r="E7645" s="4">
        <v>6608</v>
      </c>
      <c r="F7645">
        <v>331</v>
      </c>
    </row>
    <row r="7646" spans="1:6" x14ac:dyDescent="0.25">
      <c r="A7646" t="s">
        <v>55</v>
      </c>
      <c r="B7646" t="s">
        <v>16</v>
      </c>
      <c r="C7646" t="s">
        <v>22</v>
      </c>
      <c r="D7646" s="1">
        <v>44567</v>
      </c>
      <c r="E7646" s="4">
        <v>8561</v>
      </c>
      <c r="F7646">
        <v>1050</v>
      </c>
    </row>
    <row r="7647" spans="1:6" x14ac:dyDescent="0.25">
      <c r="A7647" t="s">
        <v>20</v>
      </c>
      <c r="B7647" t="s">
        <v>6</v>
      </c>
      <c r="C7647" t="s">
        <v>7</v>
      </c>
      <c r="D7647" s="1">
        <v>44567</v>
      </c>
      <c r="E7647" s="4">
        <v>833</v>
      </c>
      <c r="F7647">
        <v>60</v>
      </c>
    </row>
    <row r="7648" spans="1:6" x14ac:dyDescent="0.25">
      <c r="A7648" t="s">
        <v>41</v>
      </c>
      <c r="B7648" t="s">
        <v>6</v>
      </c>
      <c r="C7648" t="s">
        <v>38</v>
      </c>
      <c r="D7648" s="1">
        <v>44567</v>
      </c>
      <c r="E7648" s="4">
        <v>10381</v>
      </c>
      <c r="F7648">
        <v>385</v>
      </c>
    </row>
    <row r="7649" spans="1:6" x14ac:dyDescent="0.25">
      <c r="A7649" t="s">
        <v>25</v>
      </c>
      <c r="B7649" t="s">
        <v>16</v>
      </c>
      <c r="C7649" t="s">
        <v>38</v>
      </c>
      <c r="D7649" s="1">
        <v>44567</v>
      </c>
      <c r="E7649" s="4">
        <v>378</v>
      </c>
      <c r="F7649">
        <v>14</v>
      </c>
    </row>
    <row r="7650" spans="1:6" x14ac:dyDescent="0.25">
      <c r="A7650" t="s">
        <v>49</v>
      </c>
      <c r="B7650" t="s">
        <v>27</v>
      </c>
      <c r="C7650" t="s">
        <v>26</v>
      </c>
      <c r="D7650" s="1">
        <v>44567</v>
      </c>
      <c r="E7650" s="4">
        <v>301</v>
      </c>
      <c r="F7650">
        <v>28</v>
      </c>
    </row>
    <row r="7651" spans="1:6" x14ac:dyDescent="0.25">
      <c r="A7651" t="s">
        <v>55</v>
      </c>
      <c r="B7651" t="s">
        <v>11</v>
      </c>
      <c r="C7651" t="s">
        <v>35</v>
      </c>
      <c r="D7651" s="1">
        <v>44567</v>
      </c>
      <c r="E7651" s="4">
        <v>4900</v>
      </c>
      <c r="F7651">
        <v>258</v>
      </c>
    </row>
    <row r="7652" spans="1:6" x14ac:dyDescent="0.25">
      <c r="A7652" t="s">
        <v>8</v>
      </c>
      <c r="B7652" t="s">
        <v>6</v>
      </c>
      <c r="C7652" t="s">
        <v>30</v>
      </c>
      <c r="D7652" s="1">
        <v>44567</v>
      </c>
      <c r="E7652" s="4">
        <v>4053</v>
      </c>
      <c r="F7652">
        <v>214</v>
      </c>
    </row>
    <row r="7653" spans="1:6" x14ac:dyDescent="0.25">
      <c r="A7653" t="s">
        <v>41</v>
      </c>
      <c r="B7653" t="s">
        <v>16</v>
      </c>
      <c r="C7653" t="s">
        <v>24</v>
      </c>
      <c r="D7653" s="1">
        <v>44567</v>
      </c>
      <c r="E7653" s="4">
        <v>8281</v>
      </c>
      <c r="F7653">
        <v>415</v>
      </c>
    </row>
    <row r="7654" spans="1:6" x14ac:dyDescent="0.25">
      <c r="A7654" t="s">
        <v>54</v>
      </c>
      <c r="B7654" t="s">
        <v>21</v>
      </c>
      <c r="C7654" t="s">
        <v>24</v>
      </c>
      <c r="D7654" s="1">
        <v>44567</v>
      </c>
      <c r="E7654" s="4">
        <v>2905</v>
      </c>
      <c r="F7654">
        <v>153</v>
      </c>
    </row>
    <row r="7655" spans="1:6" x14ac:dyDescent="0.25">
      <c r="A7655" t="s">
        <v>25</v>
      </c>
      <c r="B7655" t="s">
        <v>6</v>
      </c>
      <c r="C7655" t="s">
        <v>35</v>
      </c>
      <c r="D7655" s="1">
        <v>44567</v>
      </c>
      <c r="E7655" s="4">
        <v>13111</v>
      </c>
      <c r="F7655">
        <v>691</v>
      </c>
    </row>
    <row r="7656" spans="1:6" x14ac:dyDescent="0.25">
      <c r="A7656" t="s">
        <v>55</v>
      </c>
      <c r="B7656" t="s">
        <v>6</v>
      </c>
      <c r="C7656" t="s">
        <v>24</v>
      </c>
      <c r="D7656" s="1">
        <v>44567</v>
      </c>
      <c r="E7656" s="4">
        <v>4403</v>
      </c>
      <c r="F7656">
        <v>232</v>
      </c>
    </row>
    <row r="7657" spans="1:6" x14ac:dyDescent="0.25">
      <c r="A7657" t="s">
        <v>56</v>
      </c>
      <c r="B7657" t="s">
        <v>21</v>
      </c>
      <c r="C7657" t="s">
        <v>28</v>
      </c>
      <c r="D7657" s="1">
        <v>44567</v>
      </c>
      <c r="E7657" s="4">
        <v>266</v>
      </c>
      <c r="F7657">
        <v>34</v>
      </c>
    </row>
    <row r="7658" spans="1:6" x14ac:dyDescent="0.25">
      <c r="A7658" t="s">
        <v>15</v>
      </c>
      <c r="B7658" t="s">
        <v>27</v>
      </c>
      <c r="C7658" t="s">
        <v>7</v>
      </c>
      <c r="D7658" s="1">
        <v>44567</v>
      </c>
      <c r="E7658" s="4">
        <v>875</v>
      </c>
      <c r="F7658">
        <v>59</v>
      </c>
    </row>
    <row r="7659" spans="1:6" x14ac:dyDescent="0.25">
      <c r="A7659" t="s">
        <v>55</v>
      </c>
      <c r="B7659" t="s">
        <v>9</v>
      </c>
      <c r="C7659" t="s">
        <v>30</v>
      </c>
      <c r="D7659" s="1">
        <v>44567</v>
      </c>
      <c r="E7659" s="4">
        <v>3381</v>
      </c>
      <c r="F7659">
        <v>170</v>
      </c>
    </row>
    <row r="7660" spans="1:6" x14ac:dyDescent="0.25">
      <c r="A7660" t="s">
        <v>5</v>
      </c>
      <c r="B7660" t="s">
        <v>27</v>
      </c>
      <c r="C7660" t="s">
        <v>35</v>
      </c>
      <c r="D7660" s="1">
        <v>44567</v>
      </c>
      <c r="E7660" s="4">
        <v>7588</v>
      </c>
      <c r="F7660">
        <v>422</v>
      </c>
    </row>
    <row r="7661" spans="1:6" x14ac:dyDescent="0.25">
      <c r="A7661" t="s">
        <v>13</v>
      </c>
      <c r="B7661" t="s">
        <v>9</v>
      </c>
      <c r="C7661" t="s">
        <v>7</v>
      </c>
      <c r="D7661" s="1">
        <v>44567</v>
      </c>
      <c r="E7661" s="4">
        <v>1092</v>
      </c>
      <c r="F7661">
        <v>78</v>
      </c>
    </row>
    <row r="7662" spans="1:6" x14ac:dyDescent="0.25">
      <c r="A7662" t="s">
        <v>53</v>
      </c>
      <c r="B7662" t="s">
        <v>9</v>
      </c>
      <c r="C7662" t="s">
        <v>14</v>
      </c>
      <c r="D7662" s="1">
        <v>44567</v>
      </c>
      <c r="E7662" s="4">
        <v>3899</v>
      </c>
      <c r="F7662">
        <v>488</v>
      </c>
    </row>
    <row r="7663" spans="1:6" x14ac:dyDescent="0.25">
      <c r="A7663" t="s">
        <v>34</v>
      </c>
      <c r="B7663" t="s">
        <v>9</v>
      </c>
      <c r="C7663" t="s">
        <v>17</v>
      </c>
      <c r="D7663" s="1">
        <v>44567</v>
      </c>
      <c r="E7663" s="4">
        <v>7812</v>
      </c>
      <c r="F7663">
        <v>356</v>
      </c>
    </row>
    <row r="7664" spans="1:6" x14ac:dyDescent="0.25">
      <c r="A7664" t="s">
        <v>32</v>
      </c>
      <c r="B7664" t="s">
        <v>27</v>
      </c>
      <c r="C7664" t="s">
        <v>43</v>
      </c>
      <c r="D7664" s="1">
        <v>44567</v>
      </c>
      <c r="E7664" s="4">
        <v>4697</v>
      </c>
      <c r="F7664">
        <v>214</v>
      </c>
    </row>
    <row r="7665" spans="1:6" x14ac:dyDescent="0.25">
      <c r="A7665" t="s">
        <v>39</v>
      </c>
      <c r="B7665" t="s">
        <v>9</v>
      </c>
      <c r="C7665" t="s">
        <v>24</v>
      </c>
      <c r="D7665" s="1">
        <v>44567</v>
      </c>
      <c r="E7665" s="4">
        <v>7168</v>
      </c>
      <c r="F7665">
        <v>378</v>
      </c>
    </row>
    <row r="7666" spans="1:6" x14ac:dyDescent="0.25">
      <c r="A7666" t="s">
        <v>20</v>
      </c>
      <c r="B7666" t="s">
        <v>9</v>
      </c>
      <c r="C7666" t="s">
        <v>28</v>
      </c>
      <c r="D7666" s="1">
        <v>44567</v>
      </c>
      <c r="E7666" s="4">
        <v>8260</v>
      </c>
      <c r="F7666">
        <v>1400</v>
      </c>
    </row>
    <row r="7667" spans="1:6" x14ac:dyDescent="0.25">
      <c r="A7667" t="s">
        <v>55</v>
      </c>
      <c r="B7667" t="s">
        <v>21</v>
      </c>
      <c r="C7667" t="s">
        <v>28</v>
      </c>
      <c r="D7667" s="1">
        <v>44567</v>
      </c>
      <c r="E7667" s="4">
        <v>1827</v>
      </c>
      <c r="F7667">
        <v>261</v>
      </c>
    </row>
    <row r="7668" spans="1:6" x14ac:dyDescent="0.25">
      <c r="A7668" t="s">
        <v>13</v>
      </c>
      <c r="B7668" t="s">
        <v>6</v>
      </c>
      <c r="C7668" t="s">
        <v>45</v>
      </c>
      <c r="D7668" s="1">
        <v>44568</v>
      </c>
      <c r="E7668" s="4">
        <v>15806</v>
      </c>
      <c r="F7668">
        <v>659</v>
      </c>
    </row>
    <row r="7669" spans="1:6" x14ac:dyDescent="0.25">
      <c r="A7669" t="s">
        <v>55</v>
      </c>
      <c r="B7669" t="s">
        <v>6</v>
      </c>
      <c r="C7669" t="s">
        <v>7</v>
      </c>
      <c r="D7669" s="1">
        <v>44568</v>
      </c>
      <c r="E7669" s="4">
        <v>4067</v>
      </c>
      <c r="F7669">
        <v>255</v>
      </c>
    </row>
    <row r="7670" spans="1:6" x14ac:dyDescent="0.25">
      <c r="A7670" t="s">
        <v>34</v>
      </c>
      <c r="B7670" t="s">
        <v>9</v>
      </c>
      <c r="C7670" t="s">
        <v>50</v>
      </c>
      <c r="D7670" s="1">
        <v>44568</v>
      </c>
      <c r="E7670" s="4">
        <v>4088</v>
      </c>
      <c r="F7670">
        <v>178</v>
      </c>
    </row>
    <row r="7671" spans="1:6" x14ac:dyDescent="0.25">
      <c r="A7671" t="s">
        <v>54</v>
      </c>
      <c r="B7671" t="s">
        <v>6</v>
      </c>
      <c r="C7671" t="s">
        <v>7</v>
      </c>
      <c r="D7671" s="1">
        <v>44568</v>
      </c>
      <c r="E7671" s="4">
        <v>5467</v>
      </c>
      <c r="F7671">
        <v>391</v>
      </c>
    </row>
    <row r="7672" spans="1:6" x14ac:dyDescent="0.25">
      <c r="A7672" t="s">
        <v>13</v>
      </c>
      <c r="B7672" t="s">
        <v>9</v>
      </c>
      <c r="C7672" t="s">
        <v>22</v>
      </c>
      <c r="D7672" s="1">
        <v>44568</v>
      </c>
      <c r="E7672" s="4">
        <v>6790</v>
      </c>
      <c r="F7672">
        <v>770</v>
      </c>
    </row>
    <row r="7673" spans="1:6" x14ac:dyDescent="0.25">
      <c r="A7673" t="s">
        <v>29</v>
      </c>
      <c r="B7673" t="s">
        <v>16</v>
      </c>
      <c r="C7673" t="s">
        <v>52</v>
      </c>
      <c r="D7673" s="1">
        <v>44568</v>
      </c>
      <c r="E7673" s="4">
        <v>2786</v>
      </c>
      <c r="F7673">
        <v>279</v>
      </c>
    </row>
    <row r="7674" spans="1:6" x14ac:dyDescent="0.25">
      <c r="A7674" t="s">
        <v>49</v>
      </c>
      <c r="B7674" t="s">
        <v>6</v>
      </c>
      <c r="C7674" t="s">
        <v>26</v>
      </c>
      <c r="D7674" s="1">
        <v>44568</v>
      </c>
      <c r="E7674" s="4">
        <v>4172</v>
      </c>
      <c r="F7674">
        <v>348</v>
      </c>
    </row>
    <row r="7675" spans="1:6" x14ac:dyDescent="0.25">
      <c r="A7675" t="s">
        <v>34</v>
      </c>
      <c r="B7675" t="s">
        <v>9</v>
      </c>
      <c r="C7675" t="s">
        <v>26</v>
      </c>
      <c r="D7675" s="1">
        <v>44568</v>
      </c>
      <c r="E7675" s="4">
        <v>1897</v>
      </c>
      <c r="F7675">
        <v>159</v>
      </c>
    </row>
    <row r="7676" spans="1:6" x14ac:dyDescent="0.25">
      <c r="A7676" t="s">
        <v>15</v>
      </c>
      <c r="B7676" t="s">
        <v>11</v>
      </c>
      <c r="C7676" t="s">
        <v>28</v>
      </c>
      <c r="D7676" s="1">
        <v>44568</v>
      </c>
      <c r="E7676" s="4">
        <v>2296</v>
      </c>
      <c r="F7676">
        <v>383</v>
      </c>
    </row>
    <row r="7677" spans="1:6" x14ac:dyDescent="0.25">
      <c r="A7677" t="s">
        <v>54</v>
      </c>
      <c r="B7677" t="s">
        <v>27</v>
      </c>
      <c r="C7677" t="s">
        <v>12</v>
      </c>
      <c r="D7677" s="1">
        <v>44568</v>
      </c>
      <c r="E7677" s="4">
        <v>658</v>
      </c>
      <c r="F7677">
        <v>39</v>
      </c>
    </row>
    <row r="7678" spans="1:6" x14ac:dyDescent="0.25">
      <c r="A7678" t="s">
        <v>15</v>
      </c>
      <c r="B7678" t="s">
        <v>11</v>
      </c>
      <c r="C7678" t="s">
        <v>35</v>
      </c>
      <c r="D7678" s="1">
        <v>44568</v>
      </c>
      <c r="E7678" s="4">
        <v>9303</v>
      </c>
      <c r="F7678">
        <v>490</v>
      </c>
    </row>
    <row r="7679" spans="1:6" x14ac:dyDescent="0.25">
      <c r="A7679" t="s">
        <v>33</v>
      </c>
      <c r="B7679" t="s">
        <v>11</v>
      </c>
      <c r="C7679" t="s">
        <v>22</v>
      </c>
      <c r="D7679" s="1">
        <v>44568</v>
      </c>
      <c r="E7679" s="4">
        <v>11711</v>
      </c>
      <c r="F7679">
        <v>1330</v>
      </c>
    </row>
    <row r="7680" spans="1:6" x14ac:dyDescent="0.25">
      <c r="A7680" t="s">
        <v>55</v>
      </c>
      <c r="B7680" t="s">
        <v>9</v>
      </c>
      <c r="C7680" t="s">
        <v>47</v>
      </c>
      <c r="D7680" s="1">
        <v>44568</v>
      </c>
      <c r="E7680" s="4">
        <v>245</v>
      </c>
      <c r="F7680">
        <v>15</v>
      </c>
    </row>
    <row r="7681" spans="1:6" x14ac:dyDescent="0.25">
      <c r="A7681" t="s">
        <v>25</v>
      </c>
      <c r="B7681" t="s">
        <v>9</v>
      </c>
      <c r="C7681" t="s">
        <v>30</v>
      </c>
      <c r="D7681" s="1">
        <v>44568</v>
      </c>
      <c r="E7681" s="4">
        <v>9303</v>
      </c>
      <c r="F7681">
        <v>466</v>
      </c>
    </row>
    <row r="7682" spans="1:6" x14ac:dyDescent="0.25">
      <c r="A7682" t="s">
        <v>51</v>
      </c>
      <c r="B7682" t="s">
        <v>11</v>
      </c>
      <c r="C7682" t="s">
        <v>48</v>
      </c>
      <c r="D7682" s="1">
        <v>44568</v>
      </c>
      <c r="E7682" s="4">
        <v>3059</v>
      </c>
      <c r="F7682">
        <v>118</v>
      </c>
    </row>
    <row r="7683" spans="1:6" x14ac:dyDescent="0.25">
      <c r="A7683" t="s">
        <v>33</v>
      </c>
      <c r="B7683" t="s">
        <v>11</v>
      </c>
      <c r="C7683" t="s">
        <v>44</v>
      </c>
      <c r="D7683" s="1">
        <v>44568</v>
      </c>
      <c r="E7683" s="4">
        <v>9233</v>
      </c>
      <c r="F7683">
        <v>402</v>
      </c>
    </row>
    <row r="7684" spans="1:6" x14ac:dyDescent="0.25">
      <c r="A7684" t="s">
        <v>46</v>
      </c>
      <c r="B7684" t="s">
        <v>6</v>
      </c>
      <c r="C7684" t="s">
        <v>45</v>
      </c>
      <c r="D7684" s="1">
        <v>44568</v>
      </c>
      <c r="E7684" s="4">
        <v>3640</v>
      </c>
      <c r="F7684">
        <v>159</v>
      </c>
    </row>
    <row r="7685" spans="1:6" x14ac:dyDescent="0.25">
      <c r="A7685" t="s">
        <v>29</v>
      </c>
      <c r="B7685" t="s">
        <v>6</v>
      </c>
      <c r="C7685" t="s">
        <v>36</v>
      </c>
      <c r="D7685" s="1">
        <v>44571</v>
      </c>
      <c r="E7685" s="4">
        <v>13328</v>
      </c>
      <c r="F7685">
        <v>1890</v>
      </c>
    </row>
    <row r="7686" spans="1:6" x14ac:dyDescent="0.25">
      <c r="A7686" t="s">
        <v>39</v>
      </c>
      <c r="B7686" t="s">
        <v>27</v>
      </c>
      <c r="C7686" t="s">
        <v>19</v>
      </c>
      <c r="D7686" s="1">
        <v>44571</v>
      </c>
      <c r="E7686" s="4">
        <v>3437</v>
      </c>
      <c r="F7686">
        <v>191</v>
      </c>
    </row>
    <row r="7687" spans="1:6" x14ac:dyDescent="0.25">
      <c r="A7687" t="s">
        <v>10</v>
      </c>
      <c r="B7687" t="s">
        <v>16</v>
      </c>
      <c r="C7687" t="s">
        <v>30</v>
      </c>
      <c r="D7687" s="1">
        <v>44571</v>
      </c>
      <c r="E7687" s="4">
        <v>2807</v>
      </c>
      <c r="F7687">
        <v>141</v>
      </c>
    </row>
    <row r="7688" spans="1:6" x14ac:dyDescent="0.25">
      <c r="A7688" t="s">
        <v>25</v>
      </c>
      <c r="B7688" t="s">
        <v>9</v>
      </c>
      <c r="C7688" t="s">
        <v>45</v>
      </c>
      <c r="D7688" s="1">
        <v>44571</v>
      </c>
      <c r="E7688" s="4">
        <v>5838</v>
      </c>
      <c r="F7688">
        <v>244</v>
      </c>
    </row>
    <row r="7689" spans="1:6" x14ac:dyDescent="0.25">
      <c r="A7689" t="s">
        <v>37</v>
      </c>
      <c r="B7689" t="s">
        <v>27</v>
      </c>
      <c r="C7689" t="s">
        <v>24</v>
      </c>
      <c r="D7689" s="1">
        <v>44571</v>
      </c>
      <c r="E7689" s="4">
        <v>7938</v>
      </c>
      <c r="F7689">
        <v>441</v>
      </c>
    </row>
    <row r="7690" spans="1:6" x14ac:dyDescent="0.25">
      <c r="A7690" t="s">
        <v>15</v>
      </c>
      <c r="B7690" t="s">
        <v>16</v>
      </c>
      <c r="C7690" t="s">
        <v>17</v>
      </c>
      <c r="D7690" s="1">
        <v>44571</v>
      </c>
      <c r="E7690" s="4">
        <v>1771</v>
      </c>
      <c r="F7690">
        <v>85</v>
      </c>
    </row>
    <row r="7691" spans="1:6" x14ac:dyDescent="0.25">
      <c r="A7691" t="s">
        <v>55</v>
      </c>
      <c r="B7691" t="s">
        <v>9</v>
      </c>
      <c r="C7691" t="s">
        <v>36</v>
      </c>
      <c r="D7691" s="1">
        <v>44571</v>
      </c>
      <c r="E7691" s="4">
        <v>2457</v>
      </c>
      <c r="F7691">
        <v>273</v>
      </c>
    </row>
    <row r="7692" spans="1:6" x14ac:dyDescent="0.25">
      <c r="A7692" t="s">
        <v>37</v>
      </c>
      <c r="B7692" t="s">
        <v>27</v>
      </c>
      <c r="C7692" t="s">
        <v>42</v>
      </c>
      <c r="D7692" s="1">
        <v>44571</v>
      </c>
      <c r="E7692" s="4">
        <v>2919</v>
      </c>
      <c r="F7692">
        <v>183</v>
      </c>
    </row>
    <row r="7693" spans="1:6" x14ac:dyDescent="0.25">
      <c r="A7693" t="s">
        <v>41</v>
      </c>
      <c r="B7693" t="s">
        <v>11</v>
      </c>
      <c r="C7693" t="s">
        <v>30</v>
      </c>
      <c r="D7693" s="1">
        <v>44571</v>
      </c>
      <c r="E7693" s="4">
        <v>4221</v>
      </c>
      <c r="F7693">
        <v>223</v>
      </c>
    </row>
    <row r="7694" spans="1:6" x14ac:dyDescent="0.25">
      <c r="A7694" t="s">
        <v>53</v>
      </c>
      <c r="B7694" t="s">
        <v>21</v>
      </c>
      <c r="C7694" t="s">
        <v>43</v>
      </c>
      <c r="D7694" s="1">
        <v>44571</v>
      </c>
      <c r="E7694" s="4">
        <v>3668</v>
      </c>
      <c r="F7694">
        <v>167</v>
      </c>
    </row>
    <row r="7695" spans="1:6" x14ac:dyDescent="0.25">
      <c r="A7695" t="s">
        <v>54</v>
      </c>
      <c r="B7695" t="s">
        <v>16</v>
      </c>
      <c r="C7695" t="s">
        <v>7</v>
      </c>
      <c r="D7695" s="1">
        <v>44571</v>
      </c>
      <c r="E7695" s="4">
        <v>6062</v>
      </c>
      <c r="F7695">
        <v>379</v>
      </c>
    </row>
    <row r="7696" spans="1:6" x14ac:dyDescent="0.25">
      <c r="A7696" t="s">
        <v>37</v>
      </c>
      <c r="B7696" t="s">
        <v>16</v>
      </c>
      <c r="C7696" t="s">
        <v>12</v>
      </c>
      <c r="D7696" s="1">
        <v>44571</v>
      </c>
      <c r="E7696" s="4">
        <v>1190</v>
      </c>
      <c r="F7696">
        <v>80</v>
      </c>
    </row>
    <row r="7697" spans="1:6" x14ac:dyDescent="0.25">
      <c r="A7697" t="s">
        <v>20</v>
      </c>
      <c r="B7697" t="s">
        <v>16</v>
      </c>
      <c r="C7697" t="s">
        <v>28</v>
      </c>
      <c r="D7697" s="1">
        <v>44571</v>
      </c>
      <c r="E7697" s="4">
        <v>2856</v>
      </c>
      <c r="F7697">
        <v>476</v>
      </c>
    </row>
    <row r="7698" spans="1:6" x14ac:dyDescent="0.25">
      <c r="A7698" t="s">
        <v>34</v>
      </c>
      <c r="B7698" t="s">
        <v>16</v>
      </c>
      <c r="C7698" t="s">
        <v>24</v>
      </c>
      <c r="D7698" s="1">
        <v>44571</v>
      </c>
      <c r="E7698" s="4">
        <v>6755</v>
      </c>
      <c r="F7698">
        <v>356</v>
      </c>
    </row>
    <row r="7699" spans="1:6" x14ac:dyDescent="0.25">
      <c r="A7699" t="s">
        <v>41</v>
      </c>
      <c r="B7699" t="s">
        <v>9</v>
      </c>
      <c r="C7699" t="s">
        <v>22</v>
      </c>
      <c r="D7699" s="1">
        <v>44571</v>
      </c>
      <c r="E7699" s="4">
        <v>15946</v>
      </c>
      <c r="F7699">
        <v>1960</v>
      </c>
    </row>
    <row r="7700" spans="1:6" x14ac:dyDescent="0.25">
      <c r="A7700" t="s">
        <v>37</v>
      </c>
      <c r="B7700" t="s">
        <v>6</v>
      </c>
      <c r="C7700" t="s">
        <v>17</v>
      </c>
      <c r="D7700" s="1">
        <v>44571</v>
      </c>
      <c r="E7700" s="4">
        <v>1568</v>
      </c>
      <c r="F7700">
        <v>72</v>
      </c>
    </row>
    <row r="7701" spans="1:6" x14ac:dyDescent="0.25">
      <c r="A7701" t="s">
        <v>53</v>
      </c>
      <c r="B7701" t="s">
        <v>16</v>
      </c>
      <c r="C7701" t="s">
        <v>12</v>
      </c>
      <c r="D7701" s="1">
        <v>44571</v>
      </c>
      <c r="E7701" s="4">
        <v>9044</v>
      </c>
      <c r="F7701">
        <v>603</v>
      </c>
    </row>
    <row r="7702" spans="1:6" x14ac:dyDescent="0.25">
      <c r="A7702" t="s">
        <v>15</v>
      </c>
      <c r="B7702" t="s">
        <v>16</v>
      </c>
      <c r="C7702" t="s">
        <v>36</v>
      </c>
      <c r="D7702" s="1">
        <v>44571</v>
      </c>
      <c r="E7702" s="4">
        <v>16492</v>
      </c>
      <c r="F7702">
        <v>2380</v>
      </c>
    </row>
    <row r="7703" spans="1:6" x14ac:dyDescent="0.25">
      <c r="A7703" t="s">
        <v>56</v>
      </c>
      <c r="B7703" t="s">
        <v>11</v>
      </c>
      <c r="C7703" t="s">
        <v>30</v>
      </c>
      <c r="D7703" s="1">
        <v>44571</v>
      </c>
      <c r="E7703" s="4">
        <v>2198</v>
      </c>
      <c r="F7703">
        <v>123</v>
      </c>
    </row>
    <row r="7704" spans="1:6" x14ac:dyDescent="0.25">
      <c r="A7704" t="s">
        <v>53</v>
      </c>
      <c r="B7704" t="s">
        <v>27</v>
      </c>
      <c r="C7704" t="s">
        <v>30</v>
      </c>
      <c r="D7704" s="1">
        <v>44571</v>
      </c>
      <c r="E7704" s="4">
        <v>8015</v>
      </c>
      <c r="F7704">
        <v>446</v>
      </c>
    </row>
    <row r="7705" spans="1:6" x14ac:dyDescent="0.25">
      <c r="A7705" t="s">
        <v>5</v>
      </c>
      <c r="B7705" t="s">
        <v>21</v>
      </c>
      <c r="C7705" t="s">
        <v>43</v>
      </c>
      <c r="D7705" s="1">
        <v>44571</v>
      </c>
      <c r="E7705" s="4">
        <v>1813</v>
      </c>
      <c r="F7705">
        <v>83</v>
      </c>
    </row>
    <row r="7706" spans="1:6" x14ac:dyDescent="0.25">
      <c r="A7706" t="s">
        <v>23</v>
      </c>
      <c r="B7706" t="s">
        <v>9</v>
      </c>
      <c r="C7706" t="s">
        <v>44</v>
      </c>
      <c r="D7706" s="1">
        <v>44571</v>
      </c>
      <c r="E7706" s="4">
        <v>1792</v>
      </c>
      <c r="F7706">
        <v>82</v>
      </c>
    </row>
    <row r="7707" spans="1:6" x14ac:dyDescent="0.25">
      <c r="A7707" t="s">
        <v>51</v>
      </c>
      <c r="B7707" t="s">
        <v>21</v>
      </c>
      <c r="C7707" t="s">
        <v>47</v>
      </c>
      <c r="D7707" s="1">
        <v>44571</v>
      </c>
      <c r="E7707" s="4">
        <v>9695</v>
      </c>
      <c r="F7707">
        <v>647</v>
      </c>
    </row>
    <row r="7708" spans="1:6" x14ac:dyDescent="0.25">
      <c r="A7708" t="s">
        <v>5</v>
      </c>
      <c r="B7708" t="s">
        <v>9</v>
      </c>
      <c r="C7708" t="s">
        <v>35</v>
      </c>
      <c r="D7708" s="1">
        <v>44571</v>
      </c>
      <c r="E7708" s="4">
        <v>238</v>
      </c>
      <c r="F7708">
        <v>14</v>
      </c>
    </row>
    <row r="7709" spans="1:6" x14ac:dyDescent="0.25">
      <c r="A7709" t="s">
        <v>57</v>
      </c>
      <c r="B7709" t="s">
        <v>6</v>
      </c>
      <c r="C7709" t="s">
        <v>14</v>
      </c>
      <c r="D7709" s="1">
        <v>44571</v>
      </c>
      <c r="E7709" s="4">
        <v>175</v>
      </c>
      <c r="F7709">
        <v>30</v>
      </c>
    </row>
    <row r="7710" spans="1:6" x14ac:dyDescent="0.25">
      <c r="A7710" t="s">
        <v>46</v>
      </c>
      <c r="B7710" t="s">
        <v>16</v>
      </c>
      <c r="C7710" t="s">
        <v>45</v>
      </c>
      <c r="D7710" s="1">
        <v>44571</v>
      </c>
      <c r="E7710" s="4">
        <v>6069</v>
      </c>
      <c r="F7710">
        <v>264</v>
      </c>
    </row>
    <row r="7711" spans="1:6" x14ac:dyDescent="0.25">
      <c r="A7711" t="s">
        <v>13</v>
      </c>
      <c r="B7711" t="s">
        <v>9</v>
      </c>
      <c r="C7711" t="s">
        <v>35</v>
      </c>
      <c r="D7711" s="1">
        <v>44571</v>
      </c>
      <c r="E7711" s="4">
        <v>9310</v>
      </c>
      <c r="F7711">
        <v>518</v>
      </c>
    </row>
    <row r="7712" spans="1:6" x14ac:dyDescent="0.25">
      <c r="A7712" t="s">
        <v>46</v>
      </c>
      <c r="B7712" t="s">
        <v>27</v>
      </c>
      <c r="C7712" t="s">
        <v>7</v>
      </c>
      <c r="D7712" s="1">
        <v>44571</v>
      </c>
      <c r="E7712" s="4">
        <v>15036</v>
      </c>
      <c r="F7712">
        <v>910</v>
      </c>
    </row>
    <row r="7713" spans="1:6" x14ac:dyDescent="0.25">
      <c r="A7713" t="s">
        <v>5</v>
      </c>
      <c r="B7713" t="s">
        <v>6</v>
      </c>
      <c r="C7713" t="s">
        <v>50</v>
      </c>
      <c r="D7713" s="1">
        <v>44571</v>
      </c>
      <c r="E7713" s="4">
        <v>2450</v>
      </c>
      <c r="F7713">
        <v>103</v>
      </c>
    </row>
    <row r="7714" spans="1:6" x14ac:dyDescent="0.25">
      <c r="A7714" t="s">
        <v>25</v>
      </c>
      <c r="B7714" t="s">
        <v>9</v>
      </c>
      <c r="C7714" t="s">
        <v>28</v>
      </c>
      <c r="D7714" s="1">
        <v>44571</v>
      </c>
      <c r="E7714" s="4">
        <v>3801</v>
      </c>
      <c r="F7714">
        <v>634</v>
      </c>
    </row>
    <row r="7715" spans="1:6" x14ac:dyDescent="0.25">
      <c r="A7715" t="s">
        <v>55</v>
      </c>
      <c r="B7715" t="s">
        <v>27</v>
      </c>
      <c r="C7715" t="s">
        <v>52</v>
      </c>
      <c r="D7715" s="1">
        <v>44571</v>
      </c>
      <c r="E7715" s="4">
        <v>3836</v>
      </c>
      <c r="F7715">
        <v>349</v>
      </c>
    </row>
    <row r="7716" spans="1:6" x14ac:dyDescent="0.25">
      <c r="A7716" t="s">
        <v>10</v>
      </c>
      <c r="B7716" t="s">
        <v>6</v>
      </c>
      <c r="C7716" t="s">
        <v>38</v>
      </c>
      <c r="D7716" s="1">
        <v>44571</v>
      </c>
      <c r="E7716" s="4">
        <v>4256</v>
      </c>
      <c r="F7716">
        <v>164</v>
      </c>
    </row>
    <row r="7717" spans="1:6" x14ac:dyDescent="0.25">
      <c r="A7717" t="s">
        <v>53</v>
      </c>
      <c r="B7717" t="s">
        <v>6</v>
      </c>
      <c r="C7717" t="s">
        <v>44</v>
      </c>
      <c r="D7717" s="1">
        <v>44571</v>
      </c>
      <c r="E7717" s="4">
        <v>3500</v>
      </c>
      <c r="F7717">
        <v>153</v>
      </c>
    </row>
    <row r="7718" spans="1:6" x14ac:dyDescent="0.25">
      <c r="A7718" t="s">
        <v>29</v>
      </c>
      <c r="B7718" t="s">
        <v>21</v>
      </c>
      <c r="C7718" t="s">
        <v>35</v>
      </c>
      <c r="D7718" s="1">
        <v>44571</v>
      </c>
      <c r="E7718" s="4">
        <v>11550</v>
      </c>
      <c r="F7718">
        <v>642</v>
      </c>
    </row>
    <row r="7719" spans="1:6" x14ac:dyDescent="0.25">
      <c r="A7719" t="s">
        <v>40</v>
      </c>
      <c r="B7719" t="s">
        <v>9</v>
      </c>
      <c r="C7719" t="s">
        <v>36</v>
      </c>
      <c r="D7719" s="1">
        <v>44571</v>
      </c>
      <c r="E7719" s="4">
        <v>966</v>
      </c>
      <c r="F7719">
        <v>138</v>
      </c>
    </row>
    <row r="7720" spans="1:6" x14ac:dyDescent="0.25">
      <c r="A7720" t="s">
        <v>18</v>
      </c>
      <c r="B7720" t="s">
        <v>21</v>
      </c>
      <c r="C7720" t="s">
        <v>26</v>
      </c>
      <c r="D7720" s="1">
        <v>44571</v>
      </c>
      <c r="E7720" s="4">
        <v>9800</v>
      </c>
      <c r="F7720">
        <v>910</v>
      </c>
    </row>
    <row r="7721" spans="1:6" x14ac:dyDescent="0.25">
      <c r="A7721" t="s">
        <v>18</v>
      </c>
      <c r="B7721" t="s">
        <v>11</v>
      </c>
      <c r="C7721" t="s">
        <v>7</v>
      </c>
      <c r="D7721" s="1">
        <v>44571</v>
      </c>
      <c r="E7721" s="4">
        <v>2310</v>
      </c>
      <c r="F7721">
        <v>154</v>
      </c>
    </row>
    <row r="7722" spans="1:6" x14ac:dyDescent="0.25">
      <c r="A7722" t="s">
        <v>18</v>
      </c>
      <c r="B7722" t="s">
        <v>9</v>
      </c>
      <c r="C7722" t="s">
        <v>12</v>
      </c>
      <c r="D7722" s="1">
        <v>44571</v>
      </c>
      <c r="E7722" s="4">
        <v>3402</v>
      </c>
      <c r="F7722">
        <v>201</v>
      </c>
    </row>
    <row r="7723" spans="1:6" x14ac:dyDescent="0.25">
      <c r="A7723" t="s">
        <v>40</v>
      </c>
      <c r="B7723" t="s">
        <v>27</v>
      </c>
      <c r="C7723" t="s">
        <v>28</v>
      </c>
      <c r="D7723" s="1">
        <v>44571</v>
      </c>
      <c r="E7723" s="4">
        <v>2338</v>
      </c>
      <c r="F7723">
        <v>293</v>
      </c>
    </row>
    <row r="7724" spans="1:6" x14ac:dyDescent="0.25">
      <c r="A7724" t="s">
        <v>13</v>
      </c>
      <c r="B7724" t="s">
        <v>9</v>
      </c>
      <c r="C7724" t="s">
        <v>24</v>
      </c>
      <c r="D7724" s="1">
        <v>44571</v>
      </c>
      <c r="E7724" s="4">
        <v>11767</v>
      </c>
      <c r="F7724">
        <v>654</v>
      </c>
    </row>
    <row r="7725" spans="1:6" x14ac:dyDescent="0.25">
      <c r="A7725" t="s">
        <v>49</v>
      </c>
      <c r="B7725" t="s">
        <v>16</v>
      </c>
      <c r="C7725" t="s">
        <v>45</v>
      </c>
      <c r="D7725" s="1">
        <v>44571</v>
      </c>
      <c r="E7725" s="4">
        <v>2310</v>
      </c>
      <c r="F7725">
        <v>101</v>
      </c>
    </row>
    <row r="7726" spans="1:6" x14ac:dyDescent="0.25">
      <c r="A7726" t="s">
        <v>56</v>
      </c>
      <c r="B7726" t="s">
        <v>6</v>
      </c>
      <c r="C7726" t="s">
        <v>12</v>
      </c>
      <c r="D7726" s="1">
        <v>44572</v>
      </c>
      <c r="E7726" s="4">
        <v>2499</v>
      </c>
      <c r="F7726">
        <v>147</v>
      </c>
    </row>
    <row r="7727" spans="1:6" x14ac:dyDescent="0.25">
      <c r="A7727" t="s">
        <v>8</v>
      </c>
      <c r="B7727" t="s">
        <v>9</v>
      </c>
      <c r="C7727" t="s">
        <v>17</v>
      </c>
      <c r="D7727" s="1">
        <v>44572</v>
      </c>
      <c r="E7727" s="4">
        <v>693</v>
      </c>
      <c r="F7727">
        <v>31</v>
      </c>
    </row>
    <row r="7728" spans="1:6" x14ac:dyDescent="0.25">
      <c r="A7728" t="s">
        <v>49</v>
      </c>
      <c r="B7728" t="s">
        <v>21</v>
      </c>
      <c r="C7728" t="s">
        <v>17</v>
      </c>
      <c r="D7728" s="1">
        <v>44572</v>
      </c>
      <c r="E7728" s="4">
        <v>5943</v>
      </c>
      <c r="F7728">
        <v>271</v>
      </c>
    </row>
    <row r="7729" spans="1:6" x14ac:dyDescent="0.25">
      <c r="A7729" t="s">
        <v>13</v>
      </c>
      <c r="B7729" t="s">
        <v>21</v>
      </c>
      <c r="C7729" t="s">
        <v>42</v>
      </c>
      <c r="D7729" s="1">
        <v>44572</v>
      </c>
      <c r="E7729" s="4">
        <v>2828</v>
      </c>
      <c r="F7729">
        <v>189</v>
      </c>
    </row>
    <row r="7730" spans="1:6" x14ac:dyDescent="0.25">
      <c r="A7730" t="s">
        <v>34</v>
      </c>
      <c r="B7730" t="s">
        <v>27</v>
      </c>
      <c r="C7730" t="s">
        <v>19</v>
      </c>
      <c r="D7730" s="1">
        <v>44572</v>
      </c>
      <c r="E7730" s="4">
        <v>861</v>
      </c>
      <c r="F7730">
        <v>51</v>
      </c>
    </row>
    <row r="7731" spans="1:6" x14ac:dyDescent="0.25">
      <c r="A7731" t="s">
        <v>57</v>
      </c>
      <c r="B7731" t="s">
        <v>21</v>
      </c>
      <c r="C7731" t="s">
        <v>43</v>
      </c>
      <c r="D7731" s="1">
        <v>44572</v>
      </c>
      <c r="E7731" s="4">
        <v>833</v>
      </c>
      <c r="F7731">
        <v>38</v>
      </c>
    </row>
    <row r="7732" spans="1:6" x14ac:dyDescent="0.25">
      <c r="A7732" t="s">
        <v>56</v>
      </c>
      <c r="B7732" t="s">
        <v>9</v>
      </c>
      <c r="C7732" t="s">
        <v>26</v>
      </c>
      <c r="D7732" s="1">
        <v>44572</v>
      </c>
      <c r="E7732" s="4">
        <v>3255</v>
      </c>
      <c r="F7732">
        <v>296</v>
      </c>
    </row>
    <row r="7733" spans="1:6" x14ac:dyDescent="0.25">
      <c r="A7733" t="s">
        <v>5</v>
      </c>
      <c r="B7733" t="s">
        <v>6</v>
      </c>
      <c r="C7733" t="s">
        <v>48</v>
      </c>
      <c r="D7733" s="1">
        <v>44572</v>
      </c>
      <c r="E7733" s="4">
        <v>2184</v>
      </c>
      <c r="F7733">
        <v>81</v>
      </c>
    </row>
    <row r="7734" spans="1:6" x14ac:dyDescent="0.25">
      <c r="A7734" t="s">
        <v>10</v>
      </c>
      <c r="B7734" t="s">
        <v>11</v>
      </c>
      <c r="C7734" t="s">
        <v>14</v>
      </c>
      <c r="D7734" s="1">
        <v>44572</v>
      </c>
      <c r="E7734" s="4">
        <v>3360</v>
      </c>
      <c r="F7734">
        <v>420</v>
      </c>
    </row>
    <row r="7735" spans="1:6" x14ac:dyDescent="0.25">
      <c r="A7735" t="s">
        <v>53</v>
      </c>
      <c r="B7735" t="s">
        <v>21</v>
      </c>
      <c r="C7735" t="s">
        <v>30</v>
      </c>
      <c r="D7735" s="1">
        <v>44572</v>
      </c>
      <c r="E7735" s="4">
        <v>3227</v>
      </c>
      <c r="F7735">
        <v>170</v>
      </c>
    </row>
    <row r="7736" spans="1:6" x14ac:dyDescent="0.25">
      <c r="A7736" t="s">
        <v>37</v>
      </c>
      <c r="B7736" t="s">
        <v>16</v>
      </c>
      <c r="C7736" t="s">
        <v>22</v>
      </c>
      <c r="D7736" s="1">
        <v>44572</v>
      </c>
      <c r="E7736" s="4">
        <v>8792</v>
      </c>
      <c r="F7736">
        <v>910</v>
      </c>
    </row>
    <row r="7737" spans="1:6" x14ac:dyDescent="0.25">
      <c r="A7737" t="s">
        <v>32</v>
      </c>
      <c r="B7737" t="s">
        <v>27</v>
      </c>
      <c r="C7737" t="s">
        <v>38</v>
      </c>
      <c r="D7737" s="1">
        <v>44572</v>
      </c>
      <c r="E7737" s="4">
        <v>819</v>
      </c>
      <c r="F7737">
        <v>31</v>
      </c>
    </row>
    <row r="7738" spans="1:6" x14ac:dyDescent="0.25">
      <c r="A7738" t="s">
        <v>29</v>
      </c>
      <c r="B7738" t="s">
        <v>21</v>
      </c>
      <c r="C7738" t="s">
        <v>19</v>
      </c>
      <c r="D7738" s="1">
        <v>44572</v>
      </c>
      <c r="E7738" s="4">
        <v>1106</v>
      </c>
      <c r="F7738">
        <v>70</v>
      </c>
    </row>
    <row r="7739" spans="1:6" x14ac:dyDescent="0.25">
      <c r="A7739" t="s">
        <v>40</v>
      </c>
      <c r="B7739" t="s">
        <v>11</v>
      </c>
      <c r="C7739" t="s">
        <v>48</v>
      </c>
      <c r="D7739" s="1">
        <v>44572</v>
      </c>
      <c r="E7739" s="4">
        <v>910</v>
      </c>
      <c r="F7739">
        <v>37</v>
      </c>
    </row>
    <row r="7740" spans="1:6" x14ac:dyDescent="0.25">
      <c r="A7740" t="s">
        <v>23</v>
      </c>
      <c r="B7740" t="s">
        <v>27</v>
      </c>
      <c r="C7740" t="s">
        <v>28</v>
      </c>
      <c r="D7740" s="1">
        <v>44572</v>
      </c>
      <c r="E7740" s="4">
        <v>15925</v>
      </c>
      <c r="F7740">
        <v>2660</v>
      </c>
    </row>
    <row r="7741" spans="1:6" x14ac:dyDescent="0.25">
      <c r="A7741" t="s">
        <v>15</v>
      </c>
      <c r="B7741" t="s">
        <v>21</v>
      </c>
      <c r="C7741" t="s">
        <v>17</v>
      </c>
      <c r="D7741" s="1">
        <v>44572</v>
      </c>
      <c r="E7741" s="4">
        <v>329</v>
      </c>
      <c r="F7741">
        <v>15</v>
      </c>
    </row>
    <row r="7742" spans="1:6" x14ac:dyDescent="0.25">
      <c r="A7742" t="s">
        <v>32</v>
      </c>
      <c r="B7742" t="s">
        <v>6</v>
      </c>
      <c r="C7742" t="s">
        <v>31</v>
      </c>
      <c r="D7742" s="1">
        <v>44572</v>
      </c>
      <c r="E7742" s="4">
        <v>2905</v>
      </c>
      <c r="F7742">
        <v>208</v>
      </c>
    </row>
    <row r="7743" spans="1:6" x14ac:dyDescent="0.25">
      <c r="A7743" t="s">
        <v>8</v>
      </c>
      <c r="B7743" t="s">
        <v>6</v>
      </c>
      <c r="C7743" t="s">
        <v>52</v>
      </c>
      <c r="D7743" s="1">
        <v>44572</v>
      </c>
      <c r="E7743" s="4">
        <v>2562</v>
      </c>
      <c r="F7743">
        <v>214</v>
      </c>
    </row>
    <row r="7744" spans="1:6" x14ac:dyDescent="0.25">
      <c r="A7744" t="s">
        <v>10</v>
      </c>
      <c r="B7744" t="s">
        <v>11</v>
      </c>
      <c r="C7744" t="s">
        <v>17</v>
      </c>
      <c r="D7744" s="1">
        <v>44572</v>
      </c>
      <c r="E7744" s="4">
        <v>16317</v>
      </c>
      <c r="F7744">
        <v>770</v>
      </c>
    </row>
    <row r="7745" spans="1:6" x14ac:dyDescent="0.25">
      <c r="A7745" t="s">
        <v>32</v>
      </c>
      <c r="B7745" t="s">
        <v>6</v>
      </c>
      <c r="C7745" t="s">
        <v>47</v>
      </c>
      <c r="D7745" s="1">
        <v>44572</v>
      </c>
      <c r="E7745" s="4">
        <v>1022</v>
      </c>
      <c r="F7745">
        <v>61</v>
      </c>
    </row>
    <row r="7746" spans="1:6" x14ac:dyDescent="0.25">
      <c r="A7746" t="s">
        <v>23</v>
      </c>
      <c r="B7746" t="s">
        <v>16</v>
      </c>
      <c r="C7746" t="s">
        <v>35</v>
      </c>
      <c r="D7746" s="1">
        <v>44572</v>
      </c>
      <c r="E7746" s="4">
        <v>10724</v>
      </c>
      <c r="F7746">
        <v>565</v>
      </c>
    </row>
    <row r="7747" spans="1:6" x14ac:dyDescent="0.25">
      <c r="A7747" t="s">
        <v>54</v>
      </c>
      <c r="B7747" t="s">
        <v>11</v>
      </c>
      <c r="C7747" t="s">
        <v>12</v>
      </c>
      <c r="D7747" s="1">
        <v>44572</v>
      </c>
      <c r="E7747" s="4">
        <v>5908</v>
      </c>
      <c r="F7747">
        <v>394</v>
      </c>
    </row>
    <row r="7748" spans="1:6" x14ac:dyDescent="0.25">
      <c r="A7748" t="s">
        <v>32</v>
      </c>
      <c r="B7748" t="s">
        <v>16</v>
      </c>
      <c r="C7748" t="s">
        <v>7</v>
      </c>
      <c r="D7748" s="1">
        <v>44572</v>
      </c>
      <c r="E7748" s="4">
        <v>7889</v>
      </c>
      <c r="F7748">
        <v>494</v>
      </c>
    </row>
    <row r="7749" spans="1:6" x14ac:dyDescent="0.25">
      <c r="A7749" t="s">
        <v>46</v>
      </c>
      <c r="B7749" t="s">
        <v>27</v>
      </c>
      <c r="C7749" t="s">
        <v>14</v>
      </c>
      <c r="D7749" s="1">
        <v>44572</v>
      </c>
      <c r="E7749" s="4">
        <v>8211</v>
      </c>
      <c r="F7749">
        <v>1050</v>
      </c>
    </row>
    <row r="7750" spans="1:6" x14ac:dyDescent="0.25">
      <c r="A7750" t="s">
        <v>56</v>
      </c>
      <c r="B7750" t="s">
        <v>16</v>
      </c>
      <c r="C7750" t="s">
        <v>7</v>
      </c>
      <c r="D7750" s="1">
        <v>44572</v>
      </c>
      <c r="E7750" s="4">
        <v>3227</v>
      </c>
      <c r="F7750">
        <v>216</v>
      </c>
    </row>
    <row r="7751" spans="1:6" x14ac:dyDescent="0.25">
      <c r="A7751" t="s">
        <v>57</v>
      </c>
      <c r="B7751" t="s">
        <v>6</v>
      </c>
      <c r="C7751" t="s">
        <v>26</v>
      </c>
      <c r="D7751" s="1">
        <v>44572</v>
      </c>
      <c r="E7751" s="4">
        <v>2303</v>
      </c>
      <c r="F7751">
        <v>192</v>
      </c>
    </row>
    <row r="7752" spans="1:6" x14ac:dyDescent="0.25">
      <c r="A7752" t="s">
        <v>53</v>
      </c>
      <c r="B7752" t="s">
        <v>21</v>
      </c>
      <c r="C7752" t="s">
        <v>47</v>
      </c>
      <c r="D7752" s="1">
        <v>44572</v>
      </c>
      <c r="E7752" s="4">
        <v>1456</v>
      </c>
      <c r="F7752">
        <v>98</v>
      </c>
    </row>
    <row r="7753" spans="1:6" x14ac:dyDescent="0.25">
      <c r="A7753" t="s">
        <v>55</v>
      </c>
      <c r="B7753" t="s">
        <v>16</v>
      </c>
      <c r="C7753" t="s">
        <v>12</v>
      </c>
      <c r="D7753" s="1">
        <v>44572</v>
      </c>
      <c r="E7753" s="4">
        <v>4487</v>
      </c>
      <c r="F7753">
        <v>264</v>
      </c>
    </row>
    <row r="7754" spans="1:6" x14ac:dyDescent="0.25">
      <c r="A7754" t="s">
        <v>49</v>
      </c>
      <c r="B7754" t="s">
        <v>27</v>
      </c>
      <c r="C7754" t="s">
        <v>28</v>
      </c>
      <c r="D7754" s="1">
        <v>44572</v>
      </c>
      <c r="E7754" s="4">
        <v>5467</v>
      </c>
      <c r="F7754">
        <v>770</v>
      </c>
    </row>
    <row r="7755" spans="1:6" x14ac:dyDescent="0.25">
      <c r="A7755" t="s">
        <v>39</v>
      </c>
      <c r="B7755" t="s">
        <v>16</v>
      </c>
      <c r="C7755" t="s">
        <v>28</v>
      </c>
      <c r="D7755" s="1">
        <v>44572</v>
      </c>
      <c r="E7755" s="4">
        <v>6083</v>
      </c>
      <c r="F7755">
        <v>770</v>
      </c>
    </row>
    <row r="7756" spans="1:6" x14ac:dyDescent="0.25">
      <c r="A7756" t="s">
        <v>56</v>
      </c>
      <c r="B7756" t="s">
        <v>6</v>
      </c>
      <c r="C7756" t="s">
        <v>35</v>
      </c>
      <c r="D7756" s="1">
        <v>44572</v>
      </c>
      <c r="E7756" s="4">
        <v>3402</v>
      </c>
      <c r="F7756">
        <v>189</v>
      </c>
    </row>
    <row r="7757" spans="1:6" x14ac:dyDescent="0.25">
      <c r="A7757" t="s">
        <v>23</v>
      </c>
      <c r="B7757" t="s">
        <v>9</v>
      </c>
      <c r="C7757" t="s">
        <v>31</v>
      </c>
      <c r="D7757" s="1">
        <v>44572</v>
      </c>
      <c r="E7757" s="4">
        <v>7840</v>
      </c>
      <c r="F7757">
        <v>560</v>
      </c>
    </row>
    <row r="7758" spans="1:6" x14ac:dyDescent="0.25">
      <c r="A7758" t="s">
        <v>40</v>
      </c>
      <c r="B7758" t="s">
        <v>16</v>
      </c>
      <c r="C7758" t="s">
        <v>14</v>
      </c>
      <c r="D7758" s="1">
        <v>44572</v>
      </c>
      <c r="E7758" s="4">
        <v>7560</v>
      </c>
      <c r="F7758">
        <v>1050</v>
      </c>
    </row>
    <row r="7759" spans="1:6" x14ac:dyDescent="0.25">
      <c r="A7759" t="s">
        <v>57</v>
      </c>
      <c r="B7759" t="s">
        <v>27</v>
      </c>
      <c r="C7759" t="s">
        <v>7</v>
      </c>
      <c r="D7759" s="1">
        <v>44572</v>
      </c>
      <c r="E7759" s="4">
        <v>4004</v>
      </c>
      <c r="F7759">
        <v>286</v>
      </c>
    </row>
    <row r="7760" spans="1:6" x14ac:dyDescent="0.25">
      <c r="A7760" t="s">
        <v>13</v>
      </c>
      <c r="B7760" t="s">
        <v>9</v>
      </c>
      <c r="C7760" t="s">
        <v>30</v>
      </c>
      <c r="D7760" s="1">
        <v>44572</v>
      </c>
      <c r="E7760" s="4">
        <v>2947</v>
      </c>
      <c r="F7760">
        <v>164</v>
      </c>
    </row>
    <row r="7761" spans="1:6" x14ac:dyDescent="0.25">
      <c r="A7761" t="s">
        <v>25</v>
      </c>
      <c r="B7761" t="s">
        <v>16</v>
      </c>
      <c r="C7761" t="s">
        <v>48</v>
      </c>
      <c r="D7761" s="1">
        <v>44572</v>
      </c>
      <c r="E7761" s="4">
        <v>1078</v>
      </c>
      <c r="F7761">
        <v>40</v>
      </c>
    </row>
    <row r="7762" spans="1:6" x14ac:dyDescent="0.25">
      <c r="A7762" t="s">
        <v>57</v>
      </c>
      <c r="B7762" t="s">
        <v>11</v>
      </c>
      <c r="C7762" t="s">
        <v>26</v>
      </c>
      <c r="D7762" s="1">
        <v>44572</v>
      </c>
      <c r="E7762" s="4">
        <v>11620</v>
      </c>
      <c r="F7762">
        <v>1050</v>
      </c>
    </row>
    <row r="7763" spans="1:6" x14ac:dyDescent="0.25">
      <c r="A7763" t="s">
        <v>54</v>
      </c>
      <c r="B7763" t="s">
        <v>9</v>
      </c>
      <c r="C7763" t="s">
        <v>47</v>
      </c>
      <c r="D7763" s="1">
        <v>44572</v>
      </c>
      <c r="E7763" s="4">
        <v>6699</v>
      </c>
      <c r="F7763">
        <v>419</v>
      </c>
    </row>
    <row r="7764" spans="1:6" x14ac:dyDescent="0.25">
      <c r="A7764" t="s">
        <v>18</v>
      </c>
      <c r="B7764" t="s">
        <v>6</v>
      </c>
      <c r="C7764" t="s">
        <v>22</v>
      </c>
      <c r="D7764" s="1">
        <v>44572</v>
      </c>
      <c r="E7764" s="4">
        <v>4984</v>
      </c>
      <c r="F7764">
        <v>623</v>
      </c>
    </row>
    <row r="7765" spans="1:6" x14ac:dyDescent="0.25">
      <c r="A7765" t="s">
        <v>49</v>
      </c>
      <c r="B7765" t="s">
        <v>11</v>
      </c>
      <c r="C7765" t="s">
        <v>7</v>
      </c>
      <c r="D7765" s="1">
        <v>44572</v>
      </c>
      <c r="E7765" s="4">
        <v>1309</v>
      </c>
      <c r="F7765">
        <v>82</v>
      </c>
    </row>
    <row r="7766" spans="1:6" x14ac:dyDescent="0.25">
      <c r="A7766" t="s">
        <v>13</v>
      </c>
      <c r="B7766" t="s">
        <v>9</v>
      </c>
      <c r="C7766" t="s">
        <v>12</v>
      </c>
      <c r="D7766" s="1">
        <v>44572</v>
      </c>
      <c r="E7766" s="4">
        <v>8827</v>
      </c>
      <c r="F7766">
        <v>589</v>
      </c>
    </row>
    <row r="7767" spans="1:6" x14ac:dyDescent="0.25">
      <c r="A7767" t="s">
        <v>8</v>
      </c>
      <c r="B7767" t="s">
        <v>27</v>
      </c>
      <c r="C7767" t="s">
        <v>36</v>
      </c>
      <c r="D7767" s="1">
        <v>44572</v>
      </c>
      <c r="E7767" s="4">
        <v>6244</v>
      </c>
      <c r="F7767">
        <v>770</v>
      </c>
    </row>
    <row r="7768" spans="1:6" x14ac:dyDescent="0.25">
      <c r="A7768" t="s">
        <v>33</v>
      </c>
      <c r="B7768" t="s">
        <v>16</v>
      </c>
      <c r="C7768" t="s">
        <v>26</v>
      </c>
      <c r="D7768" s="1">
        <v>44572</v>
      </c>
      <c r="E7768" s="4">
        <v>8274</v>
      </c>
      <c r="F7768">
        <v>770</v>
      </c>
    </row>
    <row r="7769" spans="1:6" x14ac:dyDescent="0.25">
      <c r="A7769" t="s">
        <v>46</v>
      </c>
      <c r="B7769" t="s">
        <v>9</v>
      </c>
      <c r="C7769" t="s">
        <v>28</v>
      </c>
      <c r="D7769" s="1">
        <v>44572</v>
      </c>
      <c r="E7769" s="4">
        <v>6321</v>
      </c>
      <c r="F7769">
        <v>1050</v>
      </c>
    </row>
    <row r="7770" spans="1:6" x14ac:dyDescent="0.25">
      <c r="A7770" t="s">
        <v>18</v>
      </c>
      <c r="B7770" t="s">
        <v>27</v>
      </c>
      <c r="C7770" t="s">
        <v>17</v>
      </c>
      <c r="D7770" s="1">
        <v>44572</v>
      </c>
      <c r="E7770" s="4">
        <v>8883</v>
      </c>
      <c r="F7770">
        <v>423</v>
      </c>
    </row>
    <row r="7771" spans="1:6" x14ac:dyDescent="0.25">
      <c r="A7771" t="s">
        <v>40</v>
      </c>
      <c r="B7771" t="s">
        <v>27</v>
      </c>
      <c r="C7771" t="s">
        <v>35</v>
      </c>
      <c r="D7771" s="1">
        <v>44572</v>
      </c>
      <c r="E7771" s="4">
        <v>6069</v>
      </c>
      <c r="F7771">
        <v>357</v>
      </c>
    </row>
    <row r="7772" spans="1:6" x14ac:dyDescent="0.25">
      <c r="A7772" t="s">
        <v>33</v>
      </c>
      <c r="B7772" t="s">
        <v>21</v>
      </c>
      <c r="C7772" t="s">
        <v>36</v>
      </c>
      <c r="D7772" s="1">
        <v>44572</v>
      </c>
      <c r="E7772" s="4">
        <v>4522</v>
      </c>
      <c r="F7772">
        <v>646</v>
      </c>
    </row>
    <row r="7773" spans="1:6" x14ac:dyDescent="0.25">
      <c r="A7773" t="s">
        <v>53</v>
      </c>
      <c r="B7773" t="s">
        <v>21</v>
      </c>
      <c r="C7773" t="s">
        <v>26</v>
      </c>
      <c r="D7773" s="1">
        <v>44572</v>
      </c>
      <c r="E7773" s="4">
        <v>1890</v>
      </c>
      <c r="F7773">
        <v>172</v>
      </c>
    </row>
    <row r="7774" spans="1:6" x14ac:dyDescent="0.25">
      <c r="A7774" t="s">
        <v>37</v>
      </c>
      <c r="B7774" t="s">
        <v>11</v>
      </c>
      <c r="C7774" t="s">
        <v>17</v>
      </c>
      <c r="D7774" s="1">
        <v>44572</v>
      </c>
      <c r="E7774" s="4">
        <v>2086</v>
      </c>
      <c r="F7774">
        <v>95</v>
      </c>
    </row>
    <row r="7775" spans="1:6" x14ac:dyDescent="0.25">
      <c r="A7775" t="s">
        <v>37</v>
      </c>
      <c r="B7775" t="s">
        <v>9</v>
      </c>
      <c r="C7775" t="s">
        <v>26</v>
      </c>
      <c r="D7775" s="1">
        <v>44572</v>
      </c>
      <c r="E7775" s="4">
        <v>12530</v>
      </c>
      <c r="F7775">
        <v>1120</v>
      </c>
    </row>
    <row r="7776" spans="1:6" x14ac:dyDescent="0.25">
      <c r="A7776" t="s">
        <v>40</v>
      </c>
      <c r="B7776" t="s">
        <v>9</v>
      </c>
      <c r="C7776" t="s">
        <v>38</v>
      </c>
      <c r="D7776" s="1">
        <v>44572</v>
      </c>
      <c r="E7776" s="4">
        <v>6237</v>
      </c>
      <c r="F7776">
        <v>240</v>
      </c>
    </row>
    <row r="7777" spans="1:6" x14ac:dyDescent="0.25">
      <c r="A7777" t="s">
        <v>18</v>
      </c>
      <c r="B7777" t="s">
        <v>6</v>
      </c>
      <c r="C7777" t="s">
        <v>43</v>
      </c>
      <c r="D7777" s="1">
        <v>44572</v>
      </c>
      <c r="E7777" s="4">
        <v>1701</v>
      </c>
      <c r="F7777">
        <v>81</v>
      </c>
    </row>
    <row r="7778" spans="1:6" x14ac:dyDescent="0.25">
      <c r="A7778" t="s">
        <v>54</v>
      </c>
      <c r="B7778" t="s">
        <v>27</v>
      </c>
      <c r="C7778" t="s">
        <v>28</v>
      </c>
      <c r="D7778" s="1">
        <v>44572</v>
      </c>
      <c r="E7778" s="4">
        <v>476</v>
      </c>
      <c r="F7778">
        <v>68</v>
      </c>
    </row>
    <row r="7779" spans="1:6" x14ac:dyDescent="0.25">
      <c r="A7779" t="s">
        <v>39</v>
      </c>
      <c r="B7779" t="s">
        <v>16</v>
      </c>
      <c r="C7779" t="s">
        <v>31</v>
      </c>
      <c r="D7779" s="1">
        <v>44572</v>
      </c>
      <c r="E7779" s="4">
        <v>11305</v>
      </c>
      <c r="F7779">
        <v>910</v>
      </c>
    </row>
    <row r="7780" spans="1:6" x14ac:dyDescent="0.25">
      <c r="A7780" t="s">
        <v>40</v>
      </c>
      <c r="B7780" t="s">
        <v>16</v>
      </c>
      <c r="C7780" t="s">
        <v>35</v>
      </c>
      <c r="D7780" s="1">
        <v>44572</v>
      </c>
      <c r="E7780" s="4">
        <v>8666</v>
      </c>
      <c r="F7780">
        <v>482</v>
      </c>
    </row>
    <row r="7781" spans="1:6" x14ac:dyDescent="0.25">
      <c r="A7781" t="s">
        <v>53</v>
      </c>
      <c r="B7781" t="s">
        <v>6</v>
      </c>
      <c r="C7781" t="s">
        <v>38</v>
      </c>
      <c r="D7781" s="1">
        <v>44572</v>
      </c>
      <c r="E7781" s="4">
        <v>1015</v>
      </c>
      <c r="F7781">
        <v>41</v>
      </c>
    </row>
    <row r="7782" spans="1:6" x14ac:dyDescent="0.25">
      <c r="A7782" t="s">
        <v>51</v>
      </c>
      <c r="B7782" t="s">
        <v>21</v>
      </c>
      <c r="C7782" t="s">
        <v>38</v>
      </c>
      <c r="D7782" s="1">
        <v>44572</v>
      </c>
      <c r="E7782" s="4">
        <v>11991</v>
      </c>
      <c r="F7782">
        <v>445</v>
      </c>
    </row>
    <row r="7783" spans="1:6" x14ac:dyDescent="0.25">
      <c r="A7783" t="s">
        <v>57</v>
      </c>
      <c r="B7783" t="s">
        <v>6</v>
      </c>
      <c r="C7783" t="s">
        <v>22</v>
      </c>
      <c r="D7783" s="1">
        <v>44572</v>
      </c>
      <c r="E7783" s="4">
        <v>3479</v>
      </c>
      <c r="F7783">
        <v>435</v>
      </c>
    </row>
    <row r="7784" spans="1:6" x14ac:dyDescent="0.25">
      <c r="A7784" t="s">
        <v>49</v>
      </c>
      <c r="B7784" t="s">
        <v>9</v>
      </c>
      <c r="C7784" t="s">
        <v>7</v>
      </c>
      <c r="D7784" s="1">
        <v>44573</v>
      </c>
      <c r="E7784" s="4">
        <v>6909</v>
      </c>
      <c r="F7784">
        <v>432</v>
      </c>
    </row>
    <row r="7785" spans="1:6" x14ac:dyDescent="0.25">
      <c r="A7785" t="s">
        <v>40</v>
      </c>
      <c r="B7785" t="s">
        <v>9</v>
      </c>
      <c r="C7785" t="s">
        <v>14</v>
      </c>
      <c r="D7785" s="1">
        <v>44573</v>
      </c>
      <c r="E7785" s="4">
        <v>3087</v>
      </c>
      <c r="F7785">
        <v>441</v>
      </c>
    </row>
    <row r="7786" spans="1:6" x14ac:dyDescent="0.25">
      <c r="A7786" t="s">
        <v>33</v>
      </c>
      <c r="B7786" t="s">
        <v>21</v>
      </c>
      <c r="C7786" t="s">
        <v>7</v>
      </c>
      <c r="D7786" s="1">
        <v>44573</v>
      </c>
      <c r="E7786" s="4">
        <v>2618</v>
      </c>
      <c r="F7786">
        <v>175</v>
      </c>
    </row>
    <row r="7787" spans="1:6" x14ac:dyDescent="0.25">
      <c r="A7787" t="s">
        <v>56</v>
      </c>
      <c r="B7787" t="s">
        <v>11</v>
      </c>
      <c r="C7787" t="s">
        <v>35</v>
      </c>
      <c r="D7787" s="1">
        <v>44573</v>
      </c>
      <c r="E7787" s="4">
        <v>6125</v>
      </c>
      <c r="F7787">
        <v>341</v>
      </c>
    </row>
    <row r="7788" spans="1:6" x14ac:dyDescent="0.25">
      <c r="A7788" t="s">
        <v>54</v>
      </c>
      <c r="B7788" t="s">
        <v>21</v>
      </c>
      <c r="C7788" t="s">
        <v>38</v>
      </c>
      <c r="D7788" s="1">
        <v>44573</v>
      </c>
      <c r="E7788" s="4">
        <v>13797</v>
      </c>
      <c r="F7788">
        <v>552</v>
      </c>
    </row>
    <row r="7789" spans="1:6" x14ac:dyDescent="0.25">
      <c r="A7789" t="s">
        <v>49</v>
      </c>
      <c r="B7789" t="s">
        <v>11</v>
      </c>
      <c r="C7789" t="s">
        <v>19</v>
      </c>
      <c r="D7789" s="1">
        <v>44573</v>
      </c>
      <c r="E7789" s="4">
        <v>10003</v>
      </c>
      <c r="F7789">
        <v>626</v>
      </c>
    </row>
    <row r="7790" spans="1:6" x14ac:dyDescent="0.25">
      <c r="A7790" t="s">
        <v>23</v>
      </c>
      <c r="B7790" t="s">
        <v>11</v>
      </c>
      <c r="C7790" t="s">
        <v>30</v>
      </c>
      <c r="D7790" s="1">
        <v>44573</v>
      </c>
      <c r="E7790" s="4">
        <v>9471</v>
      </c>
      <c r="F7790">
        <v>499</v>
      </c>
    </row>
    <row r="7791" spans="1:6" x14ac:dyDescent="0.25">
      <c r="A7791" t="s">
        <v>33</v>
      </c>
      <c r="B7791" t="s">
        <v>27</v>
      </c>
      <c r="C7791" t="s">
        <v>24</v>
      </c>
      <c r="D7791" s="1">
        <v>44573</v>
      </c>
      <c r="E7791" s="4">
        <v>2170</v>
      </c>
      <c r="F7791">
        <v>115</v>
      </c>
    </row>
    <row r="7792" spans="1:6" x14ac:dyDescent="0.25">
      <c r="A7792" t="s">
        <v>39</v>
      </c>
      <c r="B7792" t="s">
        <v>6</v>
      </c>
      <c r="C7792" t="s">
        <v>48</v>
      </c>
      <c r="D7792" s="1">
        <v>44573</v>
      </c>
      <c r="E7792" s="4">
        <v>6202</v>
      </c>
      <c r="F7792">
        <v>239</v>
      </c>
    </row>
    <row r="7793" spans="1:6" x14ac:dyDescent="0.25">
      <c r="A7793" t="s">
        <v>8</v>
      </c>
      <c r="B7793" t="s">
        <v>27</v>
      </c>
      <c r="C7793" t="s">
        <v>31</v>
      </c>
      <c r="D7793" s="1">
        <v>44573</v>
      </c>
      <c r="E7793" s="4">
        <v>10031</v>
      </c>
      <c r="F7793">
        <v>770</v>
      </c>
    </row>
    <row r="7794" spans="1:6" x14ac:dyDescent="0.25">
      <c r="A7794" t="s">
        <v>39</v>
      </c>
      <c r="B7794" t="s">
        <v>6</v>
      </c>
      <c r="C7794" t="s">
        <v>47</v>
      </c>
      <c r="D7794" s="1">
        <v>44573</v>
      </c>
      <c r="E7794" s="4">
        <v>3766</v>
      </c>
      <c r="F7794">
        <v>252</v>
      </c>
    </row>
    <row r="7795" spans="1:6" x14ac:dyDescent="0.25">
      <c r="A7795" t="s">
        <v>57</v>
      </c>
      <c r="B7795" t="s">
        <v>27</v>
      </c>
      <c r="C7795" t="s">
        <v>31</v>
      </c>
      <c r="D7795" s="1">
        <v>44573</v>
      </c>
      <c r="E7795" s="4">
        <v>105</v>
      </c>
      <c r="F7795">
        <v>8</v>
      </c>
    </row>
    <row r="7796" spans="1:6" x14ac:dyDescent="0.25">
      <c r="A7796" t="s">
        <v>13</v>
      </c>
      <c r="B7796" t="s">
        <v>21</v>
      </c>
      <c r="C7796" t="s">
        <v>52</v>
      </c>
      <c r="D7796" s="1">
        <v>44573</v>
      </c>
      <c r="E7796" s="4">
        <v>2695</v>
      </c>
      <c r="F7796">
        <v>225</v>
      </c>
    </row>
    <row r="7797" spans="1:6" x14ac:dyDescent="0.25">
      <c r="A7797" t="s">
        <v>29</v>
      </c>
      <c r="B7797" t="s">
        <v>21</v>
      </c>
      <c r="C7797" t="s">
        <v>17</v>
      </c>
      <c r="D7797" s="1">
        <v>44573</v>
      </c>
      <c r="E7797" s="4">
        <v>196</v>
      </c>
      <c r="F7797">
        <v>9</v>
      </c>
    </row>
    <row r="7798" spans="1:6" x14ac:dyDescent="0.25">
      <c r="A7798" t="s">
        <v>10</v>
      </c>
      <c r="B7798" t="s">
        <v>21</v>
      </c>
      <c r="C7798" t="s">
        <v>30</v>
      </c>
      <c r="D7798" s="1">
        <v>44573</v>
      </c>
      <c r="E7798" s="4">
        <v>7287</v>
      </c>
      <c r="F7798">
        <v>365</v>
      </c>
    </row>
    <row r="7799" spans="1:6" x14ac:dyDescent="0.25">
      <c r="A7799" t="s">
        <v>57</v>
      </c>
      <c r="B7799" t="s">
        <v>9</v>
      </c>
      <c r="C7799" t="s">
        <v>48</v>
      </c>
      <c r="D7799" s="1">
        <v>44573</v>
      </c>
      <c r="E7799" s="4">
        <v>15610</v>
      </c>
      <c r="F7799">
        <v>625</v>
      </c>
    </row>
    <row r="7800" spans="1:6" x14ac:dyDescent="0.25">
      <c r="A7800" t="s">
        <v>57</v>
      </c>
      <c r="B7800" t="s">
        <v>21</v>
      </c>
      <c r="C7800" t="s">
        <v>7</v>
      </c>
      <c r="D7800" s="1">
        <v>44573</v>
      </c>
      <c r="E7800" s="4">
        <v>3192</v>
      </c>
      <c r="F7800">
        <v>228</v>
      </c>
    </row>
    <row r="7801" spans="1:6" x14ac:dyDescent="0.25">
      <c r="A7801" t="s">
        <v>32</v>
      </c>
      <c r="B7801" t="s">
        <v>9</v>
      </c>
      <c r="C7801" t="s">
        <v>36</v>
      </c>
      <c r="D7801" s="1">
        <v>44573</v>
      </c>
      <c r="E7801" s="4">
        <v>9107</v>
      </c>
      <c r="F7801">
        <v>1120</v>
      </c>
    </row>
    <row r="7802" spans="1:6" x14ac:dyDescent="0.25">
      <c r="A7802" t="s">
        <v>32</v>
      </c>
      <c r="B7802" t="s">
        <v>11</v>
      </c>
      <c r="C7802" t="s">
        <v>12</v>
      </c>
      <c r="D7802" s="1">
        <v>44573</v>
      </c>
      <c r="E7802" s="4">
        <v>9387</v>
      </c>
      <c r="F7802">
        <v>587</v>
      </c>
    </row>
    <row r="7803" spans="1:6" x14ac:dyDescent="0.25">
      <c r="A7803" t="s">
        <v>29</v>
      </c>
      <c r="B7803" t="s">
        <v>16</v>
      </c>
      <c r="C7803" t="s">
        <v>26</v>
      </c>
      <c r="D7803" s="1">
        <v>44573</v>
      </c>
      <c r="E7803" s="4">
        <v>2261</v>
      </c>
      <c r="F7803">
        <v>174</v>
      </c>
    </row>
    <row r="7804" spans="1:6" x14ac:dyDescent="0.25">
      <c r="A7804" t="s">
        <v>29</v>
      </c>
      <c r="B7804" t="s">
        <v>27</v>
      </c>
      <c r="C7804" t="s">
        <v>14</v>
      </c>
      <c r="D7804" s="1">
        <v>44573</v>
      </c>
      <c r="E7804" s="4">
        <v>7434</v>
      </c>
      <c r="F7804">
        <v>910</v>
      </c>
    </row>
    <row r="7805" spans="1:6" x14ac:dyDescent="0.25">
      <c r="A7805" t="s">
        <v>56</v>
      </c>
      <c r="B7805" t="s">
        <v>11</v>
      </c>
      <c r="C7805" t="s">
        <v>42</v>
      </c>
      <c r="D7805" s="1">
        <v>44573</v>
      </c>
      <c r="E7805" s="4">
        <v>868</v>
      </c>
      <c r="F7805">
        <v>62</v>
      </c>
    </row>
    <row r="7806" spans="1:6" x14ac:dyDescent="0.25">
      <c r="A7806" t="s">
        <v>33</v>
      </c>
      <c r="B7806" t="s">
        <v>27</v>
      </c>
      <c r="C7806" t="s">
        <v>19</v>
      </c>
      <c r="D7806" s="1">
        <v>44573</v>
      </c>
      <c r="E7806" s="4">
        <v>5824</v>
      </c>
      <c r="F7806">
        <v>364</v>
      </c>
    </row>
    <row r="7807" spans="1:6" x14ac:dyDescent="0.25">
      <c r="A7807" t="s">
        <v>8</v>
      </c>
      <c r="B7807" t="s">
        <v>27</v>
      </c>
      <c r="C7807" t="s">
        <v>48</v>
      </c>
      <c r="D7807" s="1">
        <v>44573</v>
      </c>
      <c r="E7807" s="4">
        <v>5803</v>
      </c>
      <c r="F7807">
        <v>233</v>
      </c>
    </row>
    <row r="7808" spans="1:6" x14ac:dyDescent="0.25">
      <c r="A7808" t="s">
        <v>32</v>
      </c>
      <c r="B7808" t="s">
        <v>11</v>
      </c>
      <c r="C7808" t="s">
        <v>48</v>
      </c>
      <c r="D7808" s="1">
        <v>44573</v>
      </c>
      <c r="E7808" s="4">
        <v>3059</v>
      </c>
      <c r="F7808">
        <v>114</v>
      </c>
    </row>
    <row r="7809" spans="1:6" x14ac:dyDescent="0.25">
      <c r="A7809" t="s">
        <v>54</v>
      </c>
      <c r="B7809" t="s">
        <v>6</v>
      </c>
      <c r="C7809" t="s">
        <v>52</v>
      </c>
      <c r="D7809" s="1">
        <v>44573</v>
      </c>
      <c r="E7809" s="4">
        <v>2548</v>
      </c>
      <c r="F7809">
        <v>213</v>
      </c>
    </row>
    <row r="7810" spans="1:6" x14ac:dyDescent="0.25">
      <c r="A7810" t="s">
        <v>39</v>
      </c>
      <c r="B7810" t="s">
        <v>6</v>
      </c>
      <c r="C7810" t="s">
        <v>38</v>
      </c>
      <c r="D7810" s="1">
        <v>44573</v>
      </c>
      <c r="E7810" s="4">
        <v>8295</v>
      </c>
      <c r="F7810">
        <v>308</v>
      </c>
    </row>
    <row r="7811" spans="1:6" x14ac:dyDescent="0.25">
      <c r="A7811" t="s">
        <v>49</v>
      </c>
      <c r="B7811" t="s">
        <v>9</v>
      </c>
      <c r="C7811" t="s">
        <v>28</v>
      </c>
      <c r="D7811" s="1">
        <v>44573</v>
      </c>
      <c r="E7811" s="4">
        <v>4494</v>
      </c>
      <c r="F7811">
        <v>770</v>
      </c>
    </row>
    <row r="7812" spans="1:6" x14ac:dyDescent="0.25">
      <c r="A7812" t="s">
        <v>10</v>
      </c>
      <c r="B7812" t="s">
        <v>6</v>
      </c>
      <c r="C7812" t="s">
        <v>22</v>
      </c>
      <c r="D7812" s="1">
        <v>44573</v>
      </c>
      <c r="E7812" s="4">
        <v>2051</v>
      </c>
      <c r="F7812">
        <v>228</v>
      </c>
    </row>
    <row r="7813" spans="1:6" x14ac:dyDescent="0.25">
      <c r="A7813" t="s">
        <v>55</v>
      </c>
      <c r="B7813" t="s">
        <v>9</v>
      </c>
      <c r="C7813" t="s">
        <v>24</v>
      </c>
      <c r="D7813" s="1">
        <v>44573</v>
      </c>
      <c r="E7813" s="4">
        <v>16835</v>
      </c>
      <c r="F7813">
        <v>910</v>
      </c>
    </row>
    <row r="7814" spans="1:6" x14ac:dyDescent="0.25">
      <c r="A7814" t="s">
        <v>13</v>
      </c>
      <c r="B7814" t="s">
        <v>21</v>
      </c>
      <c r="C7814" t="s">
        <v>22</v>
      </c>
      <c r="D7814" s="1">
        <v>44573</v>
      </c>
      <c r="E7814" s="4">
        <v>8274</v>
      </c>
      <c r="F7814">
        <v>1050</v>
      </c>
    </row>
    <row r="7815" spans="1:6" x14ac:dyDescent="0.25">
      <c r="A7815" t="s">
        <v>49</v>
      </c>
      <c r="B7815" t="s">
        <v>27</v>
      </c>
      <c r="C7815" t="s">
        <v>36</v>
      </c>
      <c r="D7815" s="1">
        <v>44573</v>
      </c>
      <c r="E7815" s="4">
        <v>5103</v>
      </c>
      <c r="F7815">
        <v>700</v>
      </c>
    </row>
    <row r="7816" spans="1:6" x14ac:dyDescent="0.25">
      <c r="A7816" t="s">
        <v>15</v>
      </c>
      <c r="B7816" t="s">
        <v>6</v>
      </c>
      <c r="C7816" t="s">
        <v>43</v>
      </c>
      <c r="D7816" s="1">
        <v>44573</v>
      </c>
      <c r="E7816" s="4">
        <v>140</v>
      </c>
      <c r="F7816">
        <v>7</v>
      </c>
    </row>
    <row r="7817" spans="1:6" x14ac:dyDescent="0.25">
      <c r="A7817" t="s">
        <v>55</v>
      </c>
      <c r="B7817" t="s">
        <v>27</v>
      </c>
      <c r="C7817" t="s">
        <v>42</v>
      </c>
      <c r="D7817" s="1">
        <v>44573</v>
      </c>
      <c r="E7817" s="4">
        <v>238</v>
      </c>
      <c r="F7817">
        <v>16</v>
      </c>
    </row>
    <row r="7818" spans="1:6" x14ac:dyDescent="0.25">
      <c r="A7818" t="s">
        <v>40</v>
      </c>
      <c r="B7818" t="s">
        <v>16</v>
      </c>
      <c r="C7818" t="s">
        <v>52</v>
      </c>
      <c r="D7818" s="1">
        <v>44573</v>
      </c>
      <c r="E7818" s="4">
        <v>11844</v>
      </c>
      <c r="F7818">
        <v>980</v>
      </c>
    </row>
    <row r="7819" spans="1:6" x14ac:dyDescent="0.25">
      <c r="A7819" t="s">
        <v>5</v>
      </c>
      <c r="B7819" t="s">
        <v>11</v>
      </c>
      <c r="C7819" t="s">
        <v>52</v>
      </c>
      <c r="D7819" s="1">
        <v>44573</v>
      </c>
      <c r="E7819" s="4">
        <v>11648</v>
      </c>
      <c r="F7819">
        <v>1050</v>
      </c>
    </row>
    <row r="7820" spans="1:6" x14ac:dyDescent="0.25">
      <c r="A7820" t="s">
        <v>55</v>
      </c>
      <c r="B7820" t="s">
        <v>11</v>
      </c>
      <c r="C7820" t="s">
        <v>48</v>
      </c>
      <c r="D7820" s="1">
        <v>44573</v>
      </c>
      <c r="E7820" s="4">
        <v>10885</v>
      </c>
      <c r="F7820">
        <v>404</v>
      </c>
    </row>
    <row r="7821" spans="1:6" x14ac:dyDescent="0.25">
      <c r="A7821" t="s">
        <v>5</v>
      </c>
      <c r="B7821" t="s">
        <v>11</v>
      </c>
      <c r="C7821" t="s">
        <v>47</v>
      </c>
      <c r="D7821" s="1">
        <v>44573</v>
      </c>
      <c r="E7821" s="4">
        <v>6447</v>
      </c>
      <c r="F7821">
        <v>380</v>
      </c>
    </row>
    <row r="7822" spans="1:6" x14ac:dyDescent="0.25">
      <c r="A7822" t="s">
        <v>49</v>
      </c>
      <c r="B7822" t="s">
        <v>9</v>
      </c>
      <c r="C7822" t="s">
        <v>17</v>
      </c>
      <c r="D7822" s="1">
        <v>44573</v>
      </c>
      <c r="E7822" s="4">
        <v>3577</v>
      </c>
      <c r="F7822">
        <v>171</v>
      </c>
    </row>
    <row r="7823" spans="1:6" x14ac:dyDescent="0.25">
      <c r="A7823" t="s">
        <v>41</v>
      </c>
      <c r="B7823" t="s">
        <v>16</v>
      </c>
      <c r="C7823" t="s">
        <v>28</v>
      </c>
      <c r="D7823" s="1">
        <v>44573</v>
      </c>
      <c r="E7823" s="4">
        <v>1722</v>
      </c>
      <c r="F7823">
        <v>246</v>
      </c>
    </row>
    <row r="7824" spans="1:6" x14ac:dyDescent="0.25">
      <c r="A7824" t="s">
        <v>10</v>
      </c>
      <c r="B7824" t="s">
        <v>16</v>
      </c>
      <c r="C7824" t="s">
        <v>19</v>
      </c>
      <c r="D7824" s="1">
        <v>44573</v>
      </c>
      <c r="E7824" s="4">
        <v>5376</v>
      </c>
      <c r="F7824">
        <v>299</v>
      </c>
    </row>
    <row r="7825" spans="1:6" x14ac:dyDescent="0.25">
      <c r="A7825" t="s">
        <v>37</v>
      </c>
      <c r="B7825" t="s">
        <v>27</v>
      </c>
      <c r="C7825" t="s">
        <v>22</v>
      </c>
      <c r="D7825" s="1">
        <v>44573</v>
      </c>
      <c r="E7825" s="4">
        <v>5166</v>
      </c>
      <c r="F7825">
        <v>517</v>
      </c>
    </row>
    <row r="7826" spans="1:6" x14ac:dyDescent="0.25">
      <c r="A7826" t="s">
        <v>51</v>
      </c>
      <c r="B7826" t="s">
        <v>6</v>
      </c>
      <c r="C7826" t="s">
        <v>38</v>
      </c>
      <c r="D7826" s="1">
        <v>44573</v>
      </c>
      <c r="E7826" s="4">
        <v>5509</v>
      </c>
      <c r="F7826">
        <v>205</v>
      </c>
    </row>
    <row r="7827" spans="1:6" x14ac:dyDescent="0.25">
      <c r="A7827" t="s">
        <v>18</v>
      </c>
      <c r="B7827" t="s">
        <v>16</v>
      </c>
      <c r="C7827" t="s">
        <v>45</v>
      </c>
      <c r="D7827" s="1">
        <v>44573</v>
      </c>
      <c r="E7827" s="4">
        <v>7350</v>
      </c>
      <c r="F7827">
        <v>320</v>
      </c>
    </row>
    <row r="7828" spans="1:6" x14ac:dyDescent="0.25">
      <c r="A7828" t="s">
        <v>25</v>
      </c>
      <c r="B7828" t="s">
        <v>16</v>
      </c>
      <c r="C7828" t="s">
        <v>31</v>
      </c>
      <c r="D7828" s="1">
        <v>44573</v>
      </c>
      <c r="E7828" s="4">
        <v>5831</v>
      </c>
      <c r="F7828">
        <v>449</v>
      </c>
    </row>
    <row r="7829" spans="1:6" x14ac:dyDescent="0.25">
      <c r="A7829" t="s">
        <v>55</v>
      </c>
      <c r="B7829" t="s">
        <v>6</v>
      </c>
      <c r="C7829" t="s">
        <v>35</v>
      </c>
      <c r="D7829" s="1">
        <v>44573</v>
      </c>
      <c r="E7829" s="4">
        <v>5166</v>
      </c>
      <c r="F7829">
        <v>304</v>
      </c>
    </row>
    <row r="7830" spans="1:6" x14ac:dyDescent="0.25">
      <c r="A7830" t="s">
        <v>39</v>
      </c>
      <c r="B7830" t="s">
        <v>27</v>
      </c>
      <c r="C7830" t="s">
        <v>42</v>
      </c>
      <c r="D7830" s="1">
        <v>44573</v>
      </c>
      <c r="E7830" s="4">
        <v>10808</v>
      </c>
      <c r="F7830">
        <v>700</v>
      </c>
    </row>
    <row r="7831" spans="1:6" x14ac:dyDescent="0.25">
      <c r="A7831" t="s">
        <v>8</v>
      </c>
      <c r="B7831" t="s">
        <v>21</v>
      </c>
      <c r="C7831" t="s">
        <v>14</v>
      </c>
      <c r="D7831" s="1">
        <v>44573</v>
      </c>
      <c r="E7831" s="4">
        <v>18494</v>
      </c>
      <c r="F7831">
        <v>2660</v>
      </c>
    </row>
    <row r="7832" spans="1:6" x14ac:dyDescent="0.25">
      <c r="A7832" t="s">
        <v>33</v>
      </c>
      <c r="B7832" t="s">
        <v>11</v>
      </c>
      <c r="C7832" t="s">
        <v>36</v>
      </c>
      <c r="D7832" s="1">
        <v>44573</v>
      </c>
      <c r="E7832" s="4">
        <v>4613</v>
      </c>
      <c r="F7832">
        <v>659</v>
      </c>
    </row>
    <row r="7833" spans="1:6" x14ac:dyDescent="0.25">
      <c r="A7833" t="s">
        <v>8</v>
      </c>
      <c r="B7833" t="s">
        <v>11</v>
      </c>
      <c r="C7833" t="s">
        <v>28</v>
      </c>
      <c r="D7833" s="1">
        <v>44573</v>
      </c>
      <c r="E7833" s="4">
        <v>10276</v>
      </c>
      <c r="F7833">
        <v>1260</v>
      </c>
    </row>
    <row r="7834" spans="1:6" x14ac:dyDescent="0.25">
      <c r="A7834" t="s">
        <v>5</v>
      </c>
      <c r="B7834" t="s">
        <v>27</v>
      </c>
      <c r="C7834" t="s">
        <v>17</v>
      </c>
      <c r="D7834" s="1">
        <v>44573</v>
      </c>
      <c r="E7834" s="4">
        <v>8722</v>
      </c>
      <c r="F7834">
        <v>380</v>
      </c>
    </row>
    <row r="7835" spans="1:6" x14ac:dyDescent="0.25">
      <c r="A7835" t="s">
        <v>20</v>
      </c>
      <c r="B7835" t="s">
        <v>11</v>
      </c>
      <c r="C7835" t="s">
        <v>42</v>
      </c>
      <c r="D7835" s="1">
        <v>44573</v>
      </c>
      <c r="E7835" s="4">
        <v>13293</v>
      </c>
      <c r="F7835">
        <v>910</v>
      </c>
    </row>
    <row r="7836" spans="1:6" x14ac:dyDescent="0.25">
      <c r="A7836" t="s">
        <v>32</v>
      </c>
      <c r="B7836" t="s">
        <v>6</v>
      </c>
      <c r="C7836" t="s">
        <v>30</v>
      </c>
      <c r="D7836" s="1">
        <v>44573</v>
      </c>
      <c r="E7836" s="4">
        <v>6307</v>
      </c>
      <c r="F7836">
        <v>351</v>
      </c>
    </row>
    <row r="7837" spans="1:6" x14ac:dyDescent="0.25">
      <c r="A7837" t="s">
        <v>54</v>
      </c>
      <c r="B7837" t="s">
        <v>6</v>
      </c>
      <c r="C7837" t="s">
        <v>35</v>
      </c>
      <c r="D7837" s="1">
        <v>44573</v>
      </c>
      <c r="E7837" s="4">
        <v>4074</v>
      </c>
      <c r="F7837">
        <v>240</v>
      </c>
    </row>
    <row r="7838" spans="1:6" x14ac:dyDescent="0.25">
      <c r="A7838" t="s">
        <v>55</v>
      </c>
      <c r="B7838" t="s">
        <v>21</v>
      </c>
      <c r="C7838" t="s">
        <v>36</v>
      </c>
      <c r="D7838" s="1">
        <v>44573</v>
      </c>
      <c r="E7838" s="4">
        <v>3612</v>
      </c>
      <c r="F7838">
        <v>516</v>
      </c>
    </row>
    <row r="7839" spans="1:6" x14ac:dyDescent="0.25">
      <c r="A7839" t="s">
        <v>34</v>
      </c>
      <c r="B7839" t="s">
        <v>21</v>
      </c>
      <c r="C7839" t="s">
        <v>14</v>
      </c>
      <c r="D7839" s="1">
        <v>44573</v>
      </c>
      <c r="E7839" s="4">
        <v>8526</v>
      </c>
      <c r="F7839">
        <v>1400</v>
      </c>
    </row>
    <row r="7840" spans="1:6" x14ac:dyDescent="0.25">
      <c r="A7840" t="s">
        <v>18</v>
      </c>
      <c r="B7840" t="s">
        <v>27</v>
      </c>
      <c r="C7840" t="s">
        <v>7</v>
      </c>
      <c r="D7840" s="1">
        <v>44574</v>
      </c>
      <c r="E7840" s="4">
        <v>3297</v>
      </c>
      <c r="F7840">
        <v>220</v>
      </c>
    </row>
    <row r="7841" spans="1:6" x14ac:dyDescent="0.25">
      <c r="A7841" t="s">
        <v>29</v>
      </c>
      <c r="B7841" t="s">
        <v>9</v>
      </c>
      <c r="C7841" t="s">
        <v>12</v>
      </c>
      <c r="D7841" s="1">
        <v>44574</v>
      </c>
      <c r="E7841" s="4">
        <v>2072</v>
      </c>
      <c r="F7841">
        <v>130</v>
      </c>
    </row>
    <row r="7842" spans="1:6" x14ac:dyDescent="0.25">
      <c r="A7842" t="s">
        <v>41</v>
      </c>
      <c r="B7842" t="s">
        <v>21</v>
      </c>
      <c r="C7842" t="s">
        <v>50</v>
      </c>
      <c r="D7842" s="1">
        <v>44574</v>
      </c>
      <c r="E7842" s="4">
        <v>392</v>
      </c>
      <c r="F7842">
        <v>18</v>
      </c>
    </row>
    <row r="7843" spans="1:6" x14ac:dyDescent="0.25">
      <c r="A7843" t="s">
        <v>46</v>
      </c>
      <c r="B7843" t="s">
        <v>11</v>
      </c>
      <c r="C7843" t="s">
        <v>26</v>
      </c>
      <c r="D7843" s="1">
        <v>44574</v>
      </c>
      <c r="E7843" s="4">
        <v>5439</v>
      </c>
      <c r="F7843">
        <v>419</v>
      </c>
    </row>
    <row r="7844" spans="1:6" x14ac:dyDescent="0.25">
      <c r="A7844" t="s">
        <v>57</v>
      </c>
      <c r="B7844" t="s">
        <v>9</v>
      </c>
      <c r="C7844" t="s">
        <v>17</v>
      </c>
      <c r="D7844" s="1">
        <v>44574</v>
      </c>
      <c r="E7844" s="4">
        <v>2128</v>
      </c>
      <c r="F7844">
        <v>93</v>
      </c>
    </row>
    <row r="7845" spans="1:6" x14ac:dyDescent="0.25">
      <c r="A7845" t="s">
        <v>13</v>
      </c>
      <c r="B7845" t="s">
        <v>16</v>
      </c>
      <c r="C7845" t="s">
        <v>43</v>
      </c>
      <c r="D7845" s="1">
        <v>44574</v>
      </c>
      <c r="E7845" s="4">
        <v>5754</v>
      </c>
      <c r="F7845">
        <v>288</v>
      </c>
    </row>
    <row r="7846" spans="1:6" x14ac:dyDescent="0.25">
      <c r="A7846" t="s">
        <v>53</v>
      </c>
      <c r="B7846" t="s">
        <v>16</v>
      </c>
      <c r="C7846" t="s">
        <v>36</v>
      </c>
      <c r="D7846" s="1">
        <v>44574</v>
      </c>
      <c r="E7846" s="4">
        <v>4025</v>
      </c>
      <c r="F7846">
        <v>575</v>
      </c>
    </row>
    <row r="7847" spans="1:6" x14ac:dyDescent="0.25">
      <c r="A7847" t="s">
        <v>54</v>
      </c>
      <c r="B7847" t="s">
        <v>27</v>
      </c>
      <c r="C7847" t="s">
        <v>50</v>
      </c>
      <c r="D7847" s="1">
        <v>44574</v>
      </c>
      <c r="E7847" s="4">
        <v>1960</v>
      </c>
      <c r="F7847">
        <v>86</v>
      </c>
    </row>
    <row r="7848" spans="1:6" x14ac:dyDescent="0.25">
      <c r="A7848" t="s">
        <v>51</v>
      </c>
      <c r="B7848" t="s">
        <v>9</v>
      </c>
      <c r="C7848" t="s">
        <v>43</v>
      </c>
      <c r="D7848" s="1">
        <v>44574</v>
      </c>
      <c r="E7848" s="4">
        <v>4984</v>
      </c>
      <c r="F7848">
        <v>250</v>
      </c>
    </row>
    <row r="7849" spans="1:6" x14ac:dyDescent="0.25">
      <c r="A7849" t="s">
        <v>10</v>
      </c>
      <c r="B7849" t="s">
        <v>11</v>
      </c>
      <c r="C7849" t="s">
        <v>31</v>
      </c>
      <c r="D7849" s="1">
        <v>44574</v>
      </c>
      <c r="E7849" s="4">
        <v>11235</v>
      </c>
      <c r="F7849">
        <v>840</v>
      </c>
    </row>
    <row r="7850" spans="1:6" x14ac:dyDescent="0.25">
      <c r="A7850" t="s">
        <v>56</v>
      </c>
      <c r="B7850" t="s">
        <v>21</v>
      </c>
      <c r="C7850" t="s">
        <v>36</v>
      </c>
      <c r="D7850" s="1">
        <v>44574</v>
      </c>
      <c r="E7850" s="4">
        <v>6181</v>
      </c>
      <c r="F7850">
        <v>687</v>
      </c>
    </row>
    <row r="7851" spans="1:6" x14ac:dyDescent="0.25">
      <c r="A7851" t="s">
        <v>20</v>
      </c>
      <c r="B7851" t="s">
        <v>27</v>
      </c>
      <c r="C7851" t="s">
        <v>47</v>
      </c>
      <c r="D7851" s="1">
        <v>44574</v>
      </c>
      <c r="E7851" s="4">
        <v>11277</v>
      </c>
      <c r="F7851">
        <v>664</v>
      </c>
    </row>
    <row r="7852" spans="1:6" x14ac:dyDescent="0.25">
      <c r="A7852" t="s">
        <v>33</v>
      </c>
      <c r="B7852" t="s">
        <v>21</v>
      </c>
      <c r="C7852" t="s">
        <v>48</v>
      </c>
      <c r="D7852" s="1">
        <v>44574</v>
      </c>
      <c r="E7852" s="4">
        <v>12320</v>
      </c>
      <c r="F7852">
        <v>493</v>
      </c>
    </row>
    <row r="7853" spans="1:6" x14ac:dyDescent="0.25">
      <c r="A7853" t="s">
        <v>23</v>
      </c>
      <c r="B7853" t="s">
        <v>6</v>
      </c>
      <c r="C7853" t="s">
        <v>50</v>
      </c>
      <c r="D7853" s="1">
        <v>44574</v>
      </c>
      <c r="E7853" s="4">
        <v>819</v>
      </c>
      <c r="F7853">
        <v>36</v>
      </c>
    </row>
    <row r="7854" spans="1:6" x14ac:dyDescent="0.25">
      <c r="A7854" t="s">
        <v>32</v>
      </c>
      <c r="B7854" t="s">
        <v>6</v>
      </c>
      <c r="C7854" t="s">
        <v>19</v>
      </c>
      <c r="D7854" s="1">
        <v>44574</v>
      </c>
      <c r="E7854" s="4">
        <v>4151</v>
      </c>
      <c r="F7854">
        <v>231</v>
      </c>
    </row>
    <row r="7855" spans="1:6" x14ac:dyDescent="0.25">
      <c r="A7855" t="s">
        <v>41</v>
      </c>
      <c r="B7855" t="s">
        <v>27</v>
      </c>
      <c r="C7855" t="s">
        <v>52</v>
      </c>
      <c r="D7855" s="1">
        <v>44574</v>
      </c>
      <c r="E7855" s="4">
        <v>7070</v>
      </c>
      <c r="F7855">
        <v>700</v>
      </c>
    </row>
    <row r="7856" spans="1:6" x14ac:dyDescent="0.25">
      <c r="A7856" t="s">
        <v>32</v>
      </c>
      <c r="B7856" t="s">
        <v>21</v>
      </c>
      <c r="C7856" t="s">
        <v>24</v>
      </c>
      <c r="D7856" s="1">
        <v>44574</v>
      </c>
      <c r="E7856" s="4">
        <v>2485</v>
      </c>
      <c r="F7856">
        <v>131</v>
      </c>
    </row>
    <row r="7857" spans="1:6" x14ac:dyDescent="0.25">
      <c r="A7857" t="s">
        <v>39</v>
      </c>
      <c r="B7857" t="s">
        <v>16</v>
      </c>
      <c r="C7857" t="s">
        <v>17</v>
      </c>
      <c r="D7857" s="1">
        <v>44574</v>
      </c>
      <c r="E7857" s="4">
        <v>2436</v>
      </c>
      <c r="F7857">
        <v>111</v>
      </c>
    </row>
    <row r="7858" spans="1:6" x14ac:dyDescent="0.25">
      <c r="A7858" t="s">
        <v>56</v>
      </c>
      <c r="B7858" t="s">
        <v>9</v>
      </c>
      <c r="C7858" t="s">
        <v>28</v>
      </c>
      <c r="D7858" s="1">
        <v>44574</v>
      </c>
      <c r="E7858" s="4">
        <v>20146</v>
      </c>
      <c r="F7858">
        <v>3360</v>
      </c>
    </row>
    <row r="7859" spans="1:6" x14ac:dyDescent="0.25">
      <c r="A7859" t="s">
        <v>5</v>
      </c>
      <c r="B7859" t="s">
        <v>27</v>
      </c>
      <c r="C7859" t="s">
        <v>28</v>
      </c>
      <c r="D7859" s="1">
        <v>44574</v>
      </c>
      <c r="E7859" s="4">
        <v>5873</v>
      </c>
      <c r="F7859">
        <v>980</v>
      </c>
    </row>
    <row r="7860" spans="1:6" x14ac:dyDescent="0.25">
      <c r="A7860" t="s">
        <v>41</v>
      </c>
      <c r="B7860" t="s">
        <v>16</v>
      </c>
      <c r="C7860" t="s">
        <v>17</v>
      </c>
      <c r="D7860" s="1">
        <v>44574</v>
      </c>
      <c r="E7860" s="4">
        <v>42</v>
      </c>
      <c r="F7860">
        <v>2</v>
      </c>
    </row>
    <row r="7861" spans="1:6" x14ac:dyDescent="0.25">
      <c r="A7861" t="s">
        <v>32</v>
      </c>
      <c r="B7861" t="s">
        <v>16</v>
      </c>
      <c r="C7861" t="s">
        <v>12</v>
      </c>
      <c r="D7861" s="1">
        <v>44574</v>
      </c>
      <c r="E7861" s="4">
        <v>4599</v>
      </c>
      <c r="F7861">
        <v>271</v>
      </c>
    </row>
    <row r="7862" spans="1:6" x14ac:dyDescent="0.25">
      <c r="A7862" t="s">
        <v>29</v>
      </c>
      <c r="B7862" t="s">
        <v>27</v>
      </c>
      <c r="C7862" t="s">
        <v>35</v>
      </c>
      <c r="D7862" s="1">
        <v>44574</v>
      </c>
      <c r="E7862" s="4">
        <v>4172</v>
      </c>
      <c r="F7862">
        <v>232</v>
      </c>
    </row>
    <row r="7863" spans="1:6" x14ac:dyDescent="0.25">
      <c r="A7863" t="s">
        <v>57</v>
      </c>
      <c r="B7863" t="s">
        <v>11</v>
      </c>
      <c r="C7863" t="s">
        <v>43</v>
      </c>
      <c r="D7863" s="1">
        <v>44574</v>
      </c>
      <c r="E7863" s="4">
        <v>784</v>
      </c>
      <c r="F7863">
        <v>40</v>
      </c>
    </row>
    <row r="7864" spans="1:6" x14ac:dyDescent="0.25">
      <c r="A7864" t="s">
        <v>34</v>
      </c>
      <c r="B7864" t="s">
        <v>27</v>
      </c>
      <c r="C7864" t="s">
        <v>44</v>
      </c>
      <c r="D7864" s="1">
        <v>44574</v>
      </c>
      <c r="E7864" s="4">
        <v>882</v>
      </c>
      <c r="F7864">
        <v>37</v>
      </c>
    </row>
    <row r="7865" spans="1:6" x14ac:dyDescent="0.25">
      <c r="A7865" t="s">
        <v>25</v>
      </c>
      <c r="B7865" t="s">
        <v>6</v>
      </c>
      <c r="C7865" t="s">
        <v>30</v>
      </c>
      <c r="D7865" s="1">
        <v>44574</v>
      </c>
      <c r="E7865" s="4">
        <v>6748</v>
      </c>
      <c r="F7865">
        <v>375</v>
      </c>
    </row>
    <row r="7866" spans="1:6" x14ac:dyDescent="0.25">
      <c r="A7866" t="s">
        <v>18</v>
      </c>
      <c r="B7866" t="s">
        <v>27</v>
      </c>
      <c r="C7866" t="s">
        <v>48</v>
      </c>
      <c r="D7866" s="1">
        <v>44574</v>
      </c>
      <c r="E7866" s="4">
        <v>3073</v>
      </c>
      <c r="F7866">
        <v>123</v>
      </c>
    </row>
    <row r="7867" spans="1:6" x14ac:dyDescent="0.25">
      <c r="A7867" t="s">
        <v>51</v>
      </c>
      <c r="B7867" t="s">
        <v>11</v>
      </c>
      <c r="C7867" t="s">
        <v>28</v>
      </c>
      <c r="D7867" s="1">
        <v>44574</v>
      </c>
      <c r="E7867" s="4">
        <v>6174</v>
      </c>
      <c r="F7867">
        <v>910</v>
      </c>
    </row>
    <row r="7868" spans="1:6" x14ac:dyDescent="0.25">
      <c r="A7868" t="s">
        <v>25</v>
      </c>
      <c r="B7868" t="s">
        <v>11</v>
      </c>
      <c r="C7868" t="s">
        <v>44</v>
      </c>
      <c r="D7868" s="1">
        <v>44574</v>
      </c>
      <c r="E7868" s="4">
        <v>3360</v>
      </c>
      <c r="F7868">
        <v>147</v>
      </c>
    </row>
    <row r="7869" spans="1:6" x14ac:dyDescent="0.25">
      <c r="A7869" t="s">
        <v>33</v>
      </c>
      <c r="B7869" t="s">
        <v>27</v>
      </c>
      <c r="C7869" t="s">
        <v>42</v>
      </c>
      <c r="D7869" s="1">
        <v>44574</v>
      </c>
      <c r="E7869" s="4">
        <v>5845</v>
      </c>
      <c r="F7869">
        <v>390</v>
      </c>
    </row>
    <row r="7870" spans="1:6" x14ac:dyDescent="0.25">
      <c r="A7870" t="s">
        <v>25</v>
      </c>
      <c r="B7870" t="s">
        <v>27</v>
      </c>
      <c r="C7870" t="s">
        <v>38</v>
      </c>
      <c r="D7870" s="1">
        <v>44574</v>
      </c>
      <c r="E7870" s="4">
        <v>7735</v>
      </c>
      <c r="F7870">
        <v>287</v>
      </c>
    </row>
    <row r="7871" spans="1:6" x14ac:dyDescent="0.25">
      <c r="A7871" t="s">
        <v>54</v>
      </c>
      <c r="B7871" t="s">
        <v>6</v>
      </c>
      <c r="C7871" t="s">
        <v>44</v>
      </c>
      <c r="D7871" s="1">
        <v>44574</v>
      </c>
      <c r="E7871" s="4">
        <v>10969</v>
      </c>
      <c r="F7871">
        <v>458</v>
      </c>
    </row>
    <row r="7872" spans="1:6" x14ac:dyDescent="0.25">
      <c r="A7872" t="s">
        <v>25</v>
      </c>
      <c r="B7872" t="s">
        <v>21</v>
      </c>
      <c r="C7872" t="s">
        <v>12</v>
      </c>
      <c r="D7872" s="1">
        <v>44574</v>
      </c>
      <c r="E7872" s="4">
        <v>9562</v>
      </c>
      <c r="F7872">
        <v>563</v>
      </c>
    </row>
    <row r="7873" spans="1:6" x14ac:dyDescent="0.25">
      <c r="A7873" t="s">
        <v>40</v>
      </c>
      <c r="B7873" t="s">
        <v>16</v>
      </c>
      <c r="C7873" t="s">
        <v>50</v>
      </c>
      <c r="D7873" s="1">
        <v>44574</v>
      </c>
      <c r="E7873" s="4">
        <v>6020</v>
      </c>
      <c r="F7873">
        <v>262</v>
      </c>
    </row>
    <row r="7874" spans="1:6" x14ac:dyDescent="0.25">
      <c r="A7874" t="s">
        <v>10</v>
      </c>
      <c r="B7874" t="s">
        <v>27</v>
      </c>
      <c r="C7874" t="s">
        <v>17</v>
      </c>
      <c r="D7874" s="1">
        <v>44574</v>
      </c>
      <c r="E7874" s="4">
        <v>9667</v>
      </c>
      <c r="F7874">
        <v>421</v>
      </c>
    </row>
    <row r="7875" spans="1:6" x14ac:dyDescent="0.25">
      <c r="A7875" t="s">
        <v>41</v>
      </c>
      <c r="B7875" t="s">
        <v>21</v>
      </c>
      <c r="C7875" t="s">
        <v>35</v>
      </c>
      <c r="D7875" s="1">
        <v>44574</v>
      </c>
      <c r="E7875" s="4">
        <v>4130</v>
      </c>
      <c r="F7875">
        <v>218</v>
      </c>
    </row>
    <row r="7876" spans="1:6" x14ac:dyDescent="0.25">
      <c r="A7876" t="s">
        <v>18</v>
      </c>
      <c r="B7876" t="s">
        <v>11</v>
      </c>
      <c r="C7876" t="s">
        <v>22</v>
      </c>
      <c r="D7876" s="1">
        <v>44574</v>
      </c>
      <c r="E7876" s="4">
        <v>10220</v>
      </c>
      <c r="F7876">
        <v>1120</v>
      </c>
    </row>
    <row r="7877" spans="1:6" x14ac:dyDescent="0.25">
      <c r="A7877" t="s">
        <v>34</v>
      </c>
      <c r="B7877" t="s">
        <v>21</v>
      </c>
      <c r="C7877" t="s">
        <v>48</v>
      </c>
      <c r="D7877" s="1">
        <v>44574</v>
      </c>
      <c r="E7877" s="4">
        <v>16338</v>
      </c>
      <c r="F7877">
        <v>629</v>
      </c>
    </row>
    <row r="7878" spans="1:6" x14ac:dyDescent="0.25">
      <c r="A7878" t="s">
        <v>37</v>
      </c>
      <c r="B7878" t="s">
        <v>11</v>
      </c>
      <c r="C7878" t="s">
        <v>36</v>
      </c>
      <c r="D7878" s="1">
        <v>44574</v>
      </c>
      <c r="E7878" s="4">
        <v>8400</v>
      </c>
      <c r="F7878">
        <v>1050</v>
      </c>
    </row>
    <row r="7879" spans="1:6" x14ac:dyDescent="0.25">
      <c r="A7879" t="s">
        <v>37</v>
      </c>
      <c r="B7879" t="s">
        <v>21</v>
      </c>
      <c r="C7879" t="s">
        <v>22</v>
      </c>
      <c r="D7879" s="1">
        <v>44574</v>
      </c>
      <c r="E7879" s="4">
        <v>3668</v>
      </c>
      <c r="F7879">
        <v>459</v>
      </c>
    </row>
    <row r="7880" spans="1:6" x14ac:dyDescent="0.25">
      <c r="A7880" t="s">
        <v>29</v>
      </c>
      <c r="B7880" t="s">
        <v>6</v>
      </c>
      <c r="C7880" t="s">
        <v>30</v>
      </c>
      <c r="D7880" s="1">
        <v>44574</v>
      </c>
      <c r="E7880" s="4">
        <v>5047</v>
      </c>
      <c r="F7880">
        <v>253</v>
      </c>
    </row>
    <row r="7881" spans="1:6" x14ac:dyDescent="0.25">
      <c r="A7881" t="s">
        <v>53</v>
      </c>
      <c r="B7881" t="s">
        <v>16</v>
      </c>
      <c r="C7881" t="s">
        <v>45</v>
      </c>
      <c r="D7881" s="1">
        <v>44574</v>
      </c>
      <c r="E7881" s="4">
        <v>4732</v>
      </c>
      <c r="F7881">
        <v>216</v>
      </c>
    </row>
    <row r="7882" spans="1:6" x14ac:dyDescent="0.25">
      <c r="A7882" t="s">
        <v>57</v>
      </c>
      <c r="B7882" t="s">
        <v>27</v>
      </c>
      <c r="C7882" t="s">
        <v>42</v>
      </c>
      <c r="D7882" s="1">
        <v>44574</v>
      </c>
      <c r="E7882" s="4">
        <v>7728</v>
      </c>
      <c r="F7882">
        <v>552</v>
      </c>
    </row>
    <row r="7883" spans="1:6" x14ac:dyDescent="0.25">
      <c r="A7883" t="s">
        <v>54</v>
      </c>
      <c r="B7883" t="s">
        <v>6</v>
      </c>
      <c r="C7883" t="s">
        <v>45</v>
      </c>
      <c r="D7883" s="1">
        <v>44574</v>
      </c>
      <c r="E7883" s="4">
        <v>6370</v>
      </c>
      <c r="F7883">
        <v>266</v>
      </c>
    </row>
    <row r="7884" spans="1:6" x14ac:dyDescent="0.25">
      <c r="A7884" t="s">
        <v>51</v>
      </c>
      <c r="B7884" t="s">
        <v>9</v>
      </c>
      <c r="C7884" t="s">
        <v>44</v>
      </c>
      <c r="D7884" s="1">
        <v>44574</v>
      </c>
      <c r="E7884" s="4">
        <v>3304</v>
      </c>
      <c r="F7884">
        <v>151</v>
      </c>
    </row>
    <row r="7885" spans="1:6" x14ac:dyDescent="0.25">
      <c r="A7885" t="s">
        <v>55</v>
      </c>
      <c r="B7885" t="s">
        <v>6</v>
      </c>
      <c r="C7885" t="s">
        <v>44</v>
      </c>
      <c r="D7885" s="1">
        <v>44574</v>
      </c>
      <c r="E7885" s="4">
        <v>2107</v>
      </c>
      <c r="F7885">
        <v>96</v>
      </c>
    </row>
    <row r="7886" spans="1:6" x14ac:dyDescent="0.25">
      <c r="A7886" t="s">
        <v>32</v>
      </c>
      <c r="B7886" t="s">
        <v>27</v>
      </c>
      <c r="C7886" t="s">
        <v>24</v>
      </c>
      <c r="D7886" s="1">
        <v>44574</v>
      </c>
      <c r="E7886" s="4">
        <v>11536</v>
      </c>
      <c r="F7886">
        <v>577</v>
      </c>
    </row>
    <row r="7887" spans="1:6" x14ac:dyDescent="0.25">
      <c r="A7887" t="s">
        <v>13</v>
      </c>
      <c r="B7887" t="s">
        <v>9</v>
      </c>
      <c r="C7887" t="s">
        <v>26</v>
      </c>
      <c r="D7887" s="1">
        <v>44575</v>
      </c>
      <c r="E7887" s="4">
        <v>10164</v>
      </c>
      <c r="F7887">
        <v>910</v>
      </c>
    </row>
    <row r="7888" spans="1:6" x14ac:dyDescent="0.25">
      <c r="A7888" t="s">
        <v>15</v>
      </c>
      <c r="B7888" t="s">
        <v>21</v>
      </c>
      <c r="C7888" t="s">
        <v>35</v>
      </c>
      <c r="D7888" s="1">
        <v>44575</v>
      </c>
      <c r="E7888" s="4">
        <v>9275</v>
      </c>
      <c r="F7888">
        <v>516</v>
      </c>
    </row>
    <row r="7889" spans="1:6" x14ac:dyDescent="0.25">
      <c r="A7889" t="s">
        <v>8</v>
      </c>
      <c r="B7889" t="s">
        <v>16</v>
      </c>
      <c r="C7889" t="s">
        <v>26</v>
      </c>
      <c r="D7889" s="1">
        <v>44575</v>
      </c>
      <c r="E7889" s="4">
        <v>6314</v>
      </c>
      <c r="F7889">
        <v>486</v>
      </c>
    </row>
    <row r="7890" spans="1:6" x14ac:dyDescent="0.25">
      <c r="A7890" t="s">
        <v>55</v>
      </c>
      <c r="B7890" t="s">
        <v>9</v>
      </c>
      <c r="C7890" t="s">
        <v>52</v>
      </c>
      <c r="D7890" s="1">
        <v>44575</v>
      </c>
      <c r="E7890" s="4">
        <v>1547</v>
      </c>
      <c r="F7890">
        <v>155</v>
      </c>
    </row>
    <row r="7891" spans="1:6" x14ac:dyDescent="0.25">
      <c r="A7891" t="s">
        <v>51</v>
      </c>
      <c r="B7891" t="s">
        <v>9</v>
      </c>
      <c r="C7891" t="s">
        <v>12</v>
      </c>
      <c r="D7891" s="1">
        <v>44575</v>
      </c>
      <c r="E7891" s="4">
        <v>1778</v>
      </c>
      <c r="F7891">
        <v>112</v>
      </c>
    </row>
    <row r="7892" spans="1:6" x14ac:dyDescent="0.25">
      <c r="A7892" t="s">
        <v>57</v>
      </c>
      <c r="B7892" t="s">
        <v>27</v>
      </c>
      <c r="C7892" t="s">
        <v>36</v>
      </c>
      <c r="D7892" s="1">
        <v>44575</v>
      </c>
      <c r="E7892" s="4">
        <v>5264</v>
      </c>
      <c r="F7892">
        <v>585</v>
      </c>
    </row>
    <row r="7893" spans="1:6" x14ac:dyDescent="0.25">
      <c r="A7893" t="s">
        <v>54</v>
      </c>
      <c r="B7893" t="s">
        <v>6</v>
      </c>
      <c r="C7893" t="s">
        <v>30</v>
      </c>
      <c r="D7893" s="1">
        <v>44575</v>
      </c>
      <c r="E7893" s="4">
        <v>2765</v>
      </c>
      <c r="F7893">
        <v>139</v>
      </c>
    </row>
    <row r="7894" spans="1:6" x14ac:dyDescent="0.25">
      <c r="A7894" t="s">
        <v>54</v>
      </c>
      <c r="B7894" t="s">
        <v>11</v>
      </c>
      <c r="C7894" t="s">
        <v>7</v>
      </c>
      <c r="D7894" s="1">
        <v>44575</v>
      </c>
      <c r="E7894" s="4">
        <v>1022</v>
      </c>
      <c r="F7894">
        <v>64</v>
      </c>
    </row>
    <row r="7895" spans="1:6" x14ac:dyDescent="0.25">
      <c r="A7895" t="s">
        <v>54</v>
      </c>
      <c r="B7895" t="s">
        <v>9</v>
      </c>
      <c r="C7895" t="s">
        <v>12</v>
      </c>
      <c r="D7895" s="1">
        <v>44575</v>
      </c>
      <c r="E7895" s="4">
        <v>7882</v>
      </c>
      <c r="F7895">
        <v>464</v>
      </c>
    </row>
    <row r="7896" spans="1:6" x14ac:dyDescent="0.25">
      <c r="A7896" t="s">
        <v>33</v>
      </c>
      <c r="B7896" t="s">
        <v>27</v>
      </c>
      <c r="C7896" t="s">
        <v>43</v>
      </c>
      <c r="D7896" s="1">
        <v>44575</v>
      </c>
      <c r="E7896" s="4">
        <v>18788</v>
      </c>
      <c r="F7896">
        <v>910</v>
      </c>
    </row>
    <row r="7897" spans="1:6" x14ac:dyDescent="0.25">
      <c r="A7897" t="s">
        <v>32</v>
      </c>
      <c r="B7897" t="s">
        <v>9</v>
      </c>
      <c r="C7897" t="s">
        <v>35</v>
      </c>
      <c r="D7897" s="1">
        <v>44575</v>
      </c>
      <c r="E7897" s="4">
        <v>1274</v>
      </c>
      <c r="F7897">
        <v>75</v>
      </c>
    </row>
    <row r="7898" spans="1:6" x14ac:dyDescent="0.25">
      <c r="A7898" t="s">
        <v>34</v>
      </c>
      <c r="B7898" t="s">
        <v>11</v>
      </c>
      <c r="C7898" t="s">
        <v>12</v>
      </c>
      <c r="D7898" s="1">
        <v>44575</v>
      </c>
      <c r="E7898" s="4">
        <v>4088</v>
      </c>
      <c r="F7898">
        <v>241</v>
      </c>
    </row>
    <row r="7899" spans="1:6" x14ac:dyDescent="0.25">
      <c r="A7899" t="s">
        <v>23</v>
      </c>
      <c r="B7899" t="s">
        <v>21</v>
      </c>
      <c r="C7899" t="s">
        <v>48</v>
      </c>
      <c r="D7899" s="1">
        <v>44575</v>
      </c>
      <c r="E7899" s="4">
        <v>4816</v>
      </c>
      <c r="F7899">
        <v>179</v>
      </c>
    </row>
    <row r="7900" spans="1:6" x14ac:dyDescent="0.25">
      <c r="A7900" t="s">
        <v>46</v>
      </c>
      <c r="B7900" t="s">
        <v>11</v>
      </c>
      <c r="C7900" t="s">
        <v>43</v>
      </c>
      <c r="D7900" s="1">
        <v>44575</v>
      </c>
      <c r="E7900" s="4">
        <v>651</v>
      </c>
      <c r="F7900">
        <v>30</v>
      </c>
    </row>
    <row r="7901" spans="1:6" x14ac:dyDescent="0.25">
      <c r="A7901" t="s">
        <v>37</v>
      </c>
      <c r="B7901" t="s">
        <v>27</v>
      </c>
      <c r="C7901" t="s">
        <v>14</v>
      </c>
      <c r="D7901" s="1">
        <v>44575</v>
      </c>
      <c r="E7901" s="4">
        <v>1414</v>
      </c>
      <c r="F7901">
        <v>236</v>
      </c>
    </row>
    <row r="7902" spans="1:6" x14ac:dyDescent="0.25">
      <c r="A7902" t="s">
        <v>37</v>
      </c>
      <c r="B7902" t="s">
        <v>9</v>
      </c>
      <c r="C7902" t="s">
        <v>42</v>
      </c>
      <c r="D7902" s="1">
        <v>44575</v>
      </c>
      <c r="E7902" s="4">
        <v>700</v>
      </c>
      <c r="F7902">
        <v>50</v>
      </c>
    </row>
    <row r="7903" spans="1:6" x14ac:dyDescent="0.25">
      <c r="A7903" t="s">
        <v>25</v>
      </c>
      <c r="B7903" t="s">
        <v>9</v>
      </c>
      <c r="C7903" t="s">
        <v>50</v>
      </c>
      <c r="D7903" s="1">
        <v>44575</v>
      </c>
      <c r="E7903" s="4">
        <v>1932</v>
      </c>
      <c r="F7903">
        <v>81</v>
      </c>
    </row>
    <row r="7904" spans="1:6" x14ac:dyDescent="0.25">
      <c r="A7904" t="s">
        <v>13</v>
      </c>
      <c r="B7904" t="s">
        <v>21</v>
      </c>
      <c r="C7904" t="s">
        <v>31</v>
      </c>
      <c r="D7904" s="1">
        <v>44575</v>
      </c>
      <c r="E7904" s="4">
        <v>3570</v>
      </c>
      <c r="F7904">
        <v>255</v>
      </c>
    </row>
    <row r="7905" spans="1:6" x14ac:dyDescent="0.25">
      <c r="A7905" t="s">
        <v>53</v>
      </c>
      <c r="B7905" t="s">
        <v>21</v>
      </c>
      <c r="C7905" t="s">
        <v>45</v>
      </c>
      <c r="D7905" s="1">
        <v>44575</v>
      </c>
      <c r="E7905" s="4">
        <v>3122</v>
      </c>
      <c r="F7905">
        <v>142</v>
      </c>
    </row>
    <row r="7906" spans="1:6" x14ac:dyDescent="0.25">
      <c r="A7906" t="s">
        <v>25</v>
      </c>
      <c r="B7906" t="s">
        <v>16</v>
      </c>
      <c r="C7906" t="s">
        <v>14</v>
      </c>
      <c r="D7906" s="1">
        <v>44575</v>
      </c>
      <c r="E7906" s="4">
        <v>588</v>
      </c>
      <c r="F7906">
        <v>74</v>
      </c>
    </row>
    <row r="7907" spans="1:6" x14ac:dyDescent="0.25">
      <c r="A7907" t="s">
        <v>13</v>
      </c>
      <c r="B7907" t="s">
        <v>6</v>
      </c>
      <c r="C7907" t="s">
        <v>12</v>
      </c>
      <c r="D7907" s="1">
        <v>44575</v>
      </c>
      <c r="E7907" s="4">
        <v>5236</v>
      </c>
      <c r="F7907">
        <v>328</v>
      </c>
    </row>
    <row r="7908" spans="1:6" x14ac:dyDescent="0.25">
      <c r="A7908" t="s">
        <v>33</v>
      </c>
      <c r="B7908" t="s">
        <v>11</v>
      </c>
      <c r="C7908" t="s">
        <v>17</v>
      </c>
      <c r="D7908" s="1">
        <v>44575</v>
      </c>
      <c r="E7908" s="4">
        <v>4221</v>
      </c>
      <c r="F7908">
        <v>192</v>
      </c>
    </row>
    <row r="7909" spans="1:6" x14ac:dyDescent="0.25">
      <c r="A7909" t="s">
        <v>20</v>
      </c>
      <c r="B7909" t="s">
        <v>6</v>
      </c>
      <c r="C7909" t="s">
        <v>45</v>
      </c>
      <c r="D7909" s="1">
        <v>44575</v>
      </c>
      <c r="E7909" s="4">
        <v>420</v>
      </c>
      <c r="F7909">
        <v>20</v>
      </c>
    </row>
    <row r="7910" spans="1:6" x14ac:dyDescent="0.25">
      <c r="A7910" t="s">
        <v>29</v>
      </c>
      <c r="B7910" t="s">
        <v>9</v>
      </c>
      <c r="C7910" t="s">
        <v>52</v>
      </c>
      <c r="D7910" s="1">
        <v>44575</v>
      </c>
      <c r="E7910" s="4">
        <v>5705</v>
      </c>
      <c r="F7910">
        <v>571</v>
      </c>
    </row>
    <row r="7911" spans="1:6" x14ac:dyDescent="0.25">
      <c r="A7911" t="s">
        <v>13</v>
      </c>
      <c r="B7911" t="s">
        <v>27</v>
      </c>
      <c r="C7911" t="s">
        <v>22</v>
      </c>
      <c r="D7911" s="1">
        <v>44575</v>
      </c>
      <c r="E7911" s="4">
        <v>14504</v>
      </c>
      <c r="F7911">
        <v>1820</v>
      </c>
    </row>
    <row r="7912" spans="1:6" x14ac:dyDescent="0.25">
      <c r="A7912" t="s">
        <v>23</v>
      </c>
      <c r="B7912" t="s">
        <v>27</v>
      </c>
      <c r="C7912" t="s">
        <v>17</v>
      </c>
      <c r="D7912" s="1">
        <v>44575</v>
      </c>
      <c r="E7912" s="4">
        <v>12726</v>
      </c>
      <c r="F7912">
        <v>606</v>
      </c>
    </row>
    <row r="7913" spans="1:6" x14ac:dyDescent="0.25">
      <c r="A7913" t="s">
        <v>46</v>
      </c>
      <c r="B7913" t="s">
        <v>6</v>
      </c>
      <c r="C7913" t="s">
        <v>14</v>
      </c>
      <c r="D7913" s="1">
        <v>44575</v>
      </c>
      <c r="E7913" s="4">
        <v>2947</v>
      </c>
      <c r="F7913">
        <v>369</v>
      </c>
    </row>
    <row r="7914" spans="1:6" x14ac:dyDescent="0.25">
      <c r="A7914" t="s">
        <v>18</v>
      </c>
      <c r="B7914" t="s">
        <v>6</v>
      </c>
      <c r="C7914" t="s">
        <v>38</v>
      </c>
      <c r="D7914" s="1">
        <v>44575</v>
      </c>
      <c r="E7914" s="4">
        <v>12467</v>
      </c>
      <c r="F7914">
        <v>462</v>
      </c>
    </row>
    <row r="7915" spans="1:6" x14ac:dyDescent="0.25">
      <c r="A7915" t="s">
        <v>49</v>
      </c>
      <c r="B7915" t="s">
        <v>27</v>
      </c>
      <c r="C7915" t="s">
        <v>52</v>
      </c>
      <c r="D7915" s="1">
        <v>44575</v>
      </c>
      <c r="E7915" s="4">
        <v>6923</v>
      </c>
      <c r="F7915">
        <v>630</v>
      </c>
    </row>
    <row r="7916" spans="1:6" x14ac:dyDescent="0.25">
      <c r="A7916" t="s">
        <v>34</v>
      </c>
      <c r="B7916" t="s">
        <v>16</v>
      </c>
      <c r="C7916" t="s">
        <v>48</v>
      </c>
      <c r="D7916" s="1">
        <v>44575</v>
      </c>
      <c r="E7916" s="4">
        <v>1547</v>
      </c>
      <c r="F7916">
        <v>62</v>
      </c>
    </row>
    <row r="7917" spans="1:6" x14ac:dyDescent="0.25">
      <c r="A7917" t="s">
        <v>54</v>
      </c>
      <c r="B7917" t="s">
        <v>21</v>
      </c>
      <c r="C7917" t="s">
        <v>48</v>
      </c>
      <c r="D7917" s="1">
        <v>44575</v>
      </c>
      <c r="E7917" s="4">
        <v>4312</v>
      </c>
      <c r="F7917">
        <v>173</v>
      </c>
    </row>
    <row r="7918" spans="1:6" x14ac:dyDescent="0.25">
      <c r="A7918" t="s">
        <v>40</v>
      </c>
      <c r="B7918" t="s">
        <v>6</v>
      </c>
      <c r="C7918" t="s">
        <v>48</v>
      </c>
      <c r="D7918" s="1">
        <v>44575</v>
      </c>
      <c r="E7918" s="4">
        <v>7672</v>
      </c>
      <c r="F7918">
        <v>296</v>
      </c>
    </row>
    <row r="7919" spans="1:6" x14ac:dyDescent="0.25">
      <c r="A7919" t="s">
        <v>51</v>
      </c>
      <c r="B7919" t="s">
        <v>16</v>
      </c>
      <c r="C7919" t="s">
        <v>36</v>
      </c>
      <c r="D7919" s="1">
        <v>44575</v>
      </c>
      <c r="E7919" s="4">
        <v>4690</v>
      </c>
      <c r="F7919">
        <v>522</v>
      </c>
    </row>
    <row r="7920" spans="1:6" x14ac:dyDescent="0.25">
      <c r="A7920" t="s">
        <v>13</v>
      </c>
      <c r="B7920" t="s">
        <v>6</v>
      </c>
      <c r="C7920" t="s">
        <v>35</v>
      </c>
      <c r="D7920" s="1">
        <v>44575</v>
      </c>
      <c r="E7920" s="4">
        <v>11361</v>
      </c>
      <c r="F7920">
        <v>598</v>
      </c>
    </row>
    <row r="7921" spans="1:6" x14ac:dyDescent="0.25">
      <c r="A7921" t="s">
        <v>5</v>
      </c>
      <c r="B7921" t="s">
        <v>16</v>
      </c>
      <c r="C7921" t="s">
        <v>36</v>
      </c>
      <c r="D7921" s="1">
        <v>44575</v>
      </c>
      <c r="E7921" s="4">
        <v>2877</v>
      </c>
      <c r="F7921">
        <v>320</v>
      </c>
    </row>
    <row r="7922" spans="1:6" x14ac:dyDescent="0.25">
      <c r="A7922" t="s">
        <v>10</v>
      </c>
      <c r="B7922" t="s">
        <v>16</v>
      </c>
      <c r="C7922" t="s">
        <v>52</v>
      </c>
      <c r="D7922" s="1">
        <v>44575</v>
      </c>
      <c r="E7922" s="4">
        <v>4900</v>
      </c>
      <c r="F7922">
        <v>446</v>
      </c>
    </row>
    <row r="7923" spans="1:6" x14ac:dyDescent="0.25">
      <c r="A7923" t="s">
        <v>13</v>
      </c>
      <c r="B7923" t="s">
        <v>9</v>
      </c>
      <c r="C7923" t="s">
        <v>43</v>
      </c>
      <c r="D7923" s="1">
        <v>44575</v>
      </c>
      <c r="E7923" s="4">
        <v>3955</v>
      </c>
      <c r="F7923">
        <v>198</v>
      </c>
    </row>
    <row r="7924" spans="1:6" x14ac:dyDescent="0.25">
      <c r="A7924" t="s">
        <v>56</v>
      </c>
      <c r="B7924" t="s">
        <v>6</v>
      </c>
      <c r="C7924" t="s">
        <v>48</v>
      </c>
      <c r="D7924" s="1">
        <v>44575</v>
      </c>
      <c r="E7924" s="4">
        <v>10948</v>
      </c>
      <c r="F7924">
        <v>438</v>
      </c>
    </row>
    <row r="7925" spans="1:6" x14ac:dyDescent="0.25">
      <c r="A7925" t="s">
        <v>20</v>
      </c>
      <c r="B7925" t="s">
        <v>9</v>
      </c>
      <c r="C7925" t="s">
        <v>30</v>
      </c>
      <c r="D7925" s="1">
        <v>44575</v>
      </c>
      <c r="E7925" s="4">
        <v>6041</v>
      </c>
      <c r="F7925">
        <v>336</v>
      </c>
    </row>
    <row r="7926" spans="1:6" x14ac:dyDescent="0.25">
      <c r="A7926" t="s">
        <v>5</v>
      </c>
      <c r="B7926" t="s">
        <v>21</v>
      </c>
      <c r="C7926" t="s">
        <v>50</v>
      </c>
      <c r="D7926" s="1">
        <v>44575</v>
      </c>
      <c r="E7926" s="4">
        <v>6020</v>
      </c>
      <c r="F7926">
        <v>262</v>
      </c>
    </row>
    <row r="7927" spans="1:6" x14ac:dyDescent="0.25">
      <c r="A7927" t="s">
        <v>25</v>
      </c>
      <c r="B7927" t="s">
        <v>6</v>
      </c>
      <c r="C7927" t="s">
        <v>28</v>
      </c>
      <c r="D7927" s="1">
        <v>44575</v>
      </c>
      <c r="E7927" s="4">
        <v>14098</v>
      </c>
      <c r="F7927">
        <v>1750</v>
      </c>
    </row>
    <row r="7928" spans="1:6" x14ac:dyDescent="0.25">
      <c r="A7928" t="s">
        <v>41</v>
      </c>
      <c r="B7928" t="s">
        <v>6</v>
      </c>
      <c r="C7928" t="s">
        <v>43</v>
      </c>
      <c r="D7928" s="1">
        <v>44575</v>
      </c>
      <c r="E7928" s="4">
        <v>8715</v>
      </c>
      <c r="F7928">
        <v>397</v>
      </c>
    </row>
    <row r="7929" spans="1:6" x14ac:dyDescent="0.25">
      <c r="A7929" t="s">
        <v>51</v>
      </c>
      <c r="B7929" t="s">
        <v>21</v>
      </c>
      <c r="C7929" t="s">
        <v>14</v>
      </c>
      <c r="D7929" s="1">
        <v>44575</v>
      </c>
      <c r="E7929" s="4">
        <v>2702</v>
      </c>
      <c r="F7929">
        <v>451</v>
      </c>
    </row>
    <row r="7930" spans="1:6" x14ac:dyDescent="0.25">
      <c r="A7930" t="s">
        <v>33</v>
      </c>
      <c r="B7930" t="s">
        <v>11</v>
      </c>
      <c r="C7930" t="s">
        <v>30</v>
      </c>
      <c r="D7930" s="1">
        <v>44575</v>
      </c>
      <c r="E7930" s="4">
        <v>10899</v>
      </c>
      <c r="F7930">
        <v>574</v>
      </c>
    </row>
    <row r="7931" spans="1:6" x14ac:dyDescent="0.25">
      <c r="A7931" t="s">
        <v>54</v>
      </c>
      <c r="B7931" t="s">
        <v>11</v>
      </c>
      <c r="C7931" t="s">
        <v>26</v>
      </c>
      <c r="D7931" s="1">
        <v>44575</v>
      </c>
      <c r="E7931" s="4">
        <v>2597</v>
      </c>
      <c r="F7931">
        <v>237</v>
      </c>
    </row>
    <row r="7932" spans="1:6" x14ac:dyDescent="0.25">
      <c r="A7932" t="s">
        <v>51</v>
      </c>
      <c r="B7932" t="s">
        <v>6</v>
      </c>
      <c r="C7932" t="s">
        <v>50</v>
      </c>
      <c r="D7932" s="1">
        <v>44575</v>
      </c>
      <c r="E7932" s="4">
        <v>8050</v>
      </c>
      <c r="F7932">
        <v>336</v>
      </c>
    </row>
    <row r="7933" spans="1:6" x14ac:dyDescent="0.25">
      <c r="A7933" t="s">
        <v>23</v>
      </c>
      <c r="B7933" t="s">
        <v>11</v>
      </c>
      <c r="C7933" t="s">
        <v>43</v>
      </c>
      <c r="D7933" s="1">
        <v>44575</v>
      </c>
      <c r="E7933" s="4">
        <v>1596</v>
      </c>
      <c r="F7933">
        <v>76</v>
      </c>
    </row>
    <row r="7934" spans="1:6" x14ac:dyDescent="0.25">
      <c r="A7934" t="s">
        <v>18</v>
      </c>
      <c r="B7934" t="s">
        <v>21</v>
      </c>
      <c r="C7934" t="s">
        <v>19</v>
      </c>
      <c r="D7934" s="1">
        <v>44578</v>
      </c>
      <c r="E7934" s="4">
        <v>455</v>
      </c>
      <c r="F7934">
        <v>29</v>
      </c>
    </row>
    <row r="7935" spans="1:6" x14ac:dyDescent="0.25">
      <c r="A7935" t="s">
        <v>15</v>
      </c>
      <c r="B7935" t="s">
        <v>11</v>
      </c>
      <c r="C7935" t="s">
        <v>12</v>
      </c>
      <c r="D7935" s="1">
        <v>44578</v>
      </c>
      <c r="E7935" s="4">
        <v>7980</v>
      </c>
      <c r="F7935">
        <v>470</v>
      </c>
    </row>
    <row r="7936" spans="1:6" x14ac:dyDescent="0.25">
      <c r="A7936" t="s">
        <v>20</v>
      </c>
      <c r="B7936" t="s">
        <v>6</v>
      </c>
      <c r="C7936" t="s">
        <v>31</v>
      </c>
      <c r="D7936" s="1">
        <v>44578</v>
      </c>
      <c r="E7936" s="4">
        <v>3199</v>
      </c>
      <c r="F7936">
        <v>267</v>
      </c>
    </row>
    <row r="7937" spans="1:6" x14ac:dyDescent="0.25">
      <c r="A7937" t="s">
        <v>32</v>
      </c>
      <c r="B7937" t="s">
        <v>16</v>
      </c>
      <c r="C7937" t="s">
        <v>42</v>
      </c>
      <c r="D7937" s="1">
        <v>44578</v>
      </c>
      <c r="E7937" s="4">
        <v>3248</v>
      </c>
      <c r="F7937">
        <v>203</v>
      </c>
    </row>
    <row r="7938" spans="1:6" x14ac:dyDescent="0.25">
      <c r="A7938" t="s">
        <v>56</v>
      </c>
      <c r="B7938" t="s">
        <v>21</v>
      </c>
      <c r="C7938" t="s">
        <v>31</v>
      </c>
      <c r="D7938" s="1">
        <v>44578</v>
      </c>
      <c r="E7938" s="4">
        <v>6531</v>
      </c>
      <c r="F7938">
        <v>545</v>
      </c>
    </row>
    <row r="7939" spans="1:6" x14ac:dyDescent="0.25">
      <c r="A7939" t="s">
        <v>33</v>
      </c>
      <c r="B7939" t="s">
        <v>6</v>
      </c>
      <c r="C7939" t="s">
        <v>24</v>
      </c>
      <c r="D7939" s="1">
        <v>44578</v>
      </c>
      <c r="E7939" s="4">
        <v>6258</v>
      </c>
      <c r="F7939">
        <v>313</v>
      </c>
    </row>
    <row r="7940" spans="1:6" x14ac:dyDescent="0.25">
      <c r="A7940" t="s">
        <v>39</v>
      </c>
      <c r="B7940" t="s">
        <v>21</v>
      </c>
      <c r="C7940" t="s">
        <v>50</v>
      </c>
      <c r="D7940" s="1">
        <v>44578</v>
      </c>
      <c r="E7940" s="4">
        <v>1092</v>
      </c>
      <c r="F7940">
        <v>50</v>
      </c>
    </row>
    <row r="7941" spans="1:6" x14ac:dyDescent="0.25">
      <c r="A7941" t="s">
        <v>25</v>
      </c>
      <c r="B7941" t="s">
        <v>16</v>
      </c>
      <c r="C7941" t="s">
        <v>36</v>
      </c>
      <c r="D7941" s="1">
        <v>44578</v>
      </c>
      <c r="E7941" s="4">
        <v>2415</v>
      </c>
      <c r="F7941">
        <v>269</v>
      </c>
    </row>
    <row r="7942" spans="1:6" x14ac:dyDescent="0.25">
      <c r="A7942" t="s">
        <v>46</v>
      </c>
      <c r="B7942" t="s">
        <v>16</v>
      </c>
      <c r="C7942" t="s">
        <v>35</v>
      </c>
      <c r="D7942" s="1">
        <v>44578</v>
      </c>
      <c r="E7942" s="4">
        <v>12369</v>
      </c>
      <c r="F7942">
        <v>651</v>
      </c>
    </row>
    <row r="7943" spans="1:6" x14ac:dyDescent="0.25">
      <c r="A7943" t="s">
        <v>29</v>
      </c>
      <c r="B7943" t="s">
        <v>16</v>
      </c>
      <c r="C7943" t="s">
        <v>19</v>
      </c>
      <c r="D7943" s="1">
        <v>44578</v>
      </c>
      <c r="E7943" s="4">
        <v>2667</v>
      </c>
      <c r="F7943">
        <v>157</v>
      </c>
    </row>
    <row r="7944" spans="1:6" x14ac:dyDescent="0.25">
      <c r="A7944" t="s">
        <v>57</v>
      </c>
      <c r="B7944" t="s">
        <v>16</v>
      </c>
      <c r="C7944" t="s">
        <v>42</v>
      </c>
      <c r="D7944" s="1">
        <v>44578</v>
      </c>
      <c r="E7944" s="4">
        <v>357</v>
      </c>
      <c r="F7944">
        <v>24</v>
      </c>
    </row>
    <row r="7945" spans="1:6" x14ac:dyDescent="0.25">
      <c r="A7945" t="s">
        <v>56</v>
      </c>
      <c r="B7945" t="s">
        <v>16</v>
      </c>
      <c r="C7945" t="s">
        <v>50</v>
      </c>
      <c r="D7945" s="1">
        <v>44578</v>
      </c>
      <c r="E7945" s="4">
        <v>63</v>
      </c>
      <c r="F7945">
        <v>3</v>
      </c>
    </row>
    <row r="7946" spans="1:6" x14ac:dyDescent="0.25">
      <c r="A7946" t="s">
        <v>29</v>
      </c>
      <c r="B7946" t="s">
        <v>9</v>
      </c>
      <c r="C7946" t="s">
        <v>30</v>
      </c>
      <c r="D7946" s="1">
        <v>44578</v>
      </c>
      <c r="E7946" s="4">
        <v>9177</v>
      </c>
      <c r="F7946">
        <v>510</v>
      </c>
    </row>
    <row r="7947" spans="1:6" x14ac:dyDescent="0.25">
      <c r="A7947" t="s">
        <v>41</v>
      </c>
      <c r="B7947" t="s">
        <v>27</v>
      </c>
      <c r="C7947" t="s">
        <v>26</v>
      </c>
      <c r="D7947" s="1">
        <v>44578</v>
      </c>
      <c r="E7947" s="4">
        <v>11291</v>
      </c>
      <c r="F7947">
        <v>910</v>
      </c>
    </row>
    <row r="7948" spans="1:6" x14ac:dyDescent="0.25">
      <c r="A7948" t="s">
        <v>33</v>
      </c>
      <c r="B7948" t="s">
        <v>16</v>
      </c>
      <c r="C7948" t="s">
        <v>12</v>
      </c>
      <c r="D7948" s="1">
        <v>44578</v>
      </c>
      <c r="E7948" s="4">
        <v>5446</v>
      </c>
      <c r="F7948">
        <v>364</v>
      </c>
    </row>
    <row r="7949" spans="1:6" x14ac:dyDescent="0.25">
      <c r="A7949" t="s">
        <v>55</v>
      </c>
      <c r="B7949" t="s">
        <v>9</v>
      </c>
      <c r="C7949" t="s">
        <v>22</v>
      </c>
      <c r="D7949" s="1">
        <v>44578</v>
      </c>
      <c r="E7949" s="4">
        <v>11977</v>
      </c>
      <c r="F7949">
        <v>1470</v>
      </c>
    </row>
    <row r="7950" spans="1:6" x14ac:dyDescent="0.25">
      <c r="A7950" t="s">
        <v>25</v>
      </c>
      <c r="B7950" t="s">
        <v>6</v>
      </c>
      <c r="C7950" t="s">
        <v>43</v>
      </c>
      <c r="D7950" s="1">
        <v>44578</v>
      </c>
      <c r="E7950" s="4">
        <v>6209</v>
      </c>
      <c r="F7950">
        <v>311</v>
      </c>
    </row>
    <row r="7951" spans="1:6" x14ac:dyDescent="0.25">
      <c r="A7951" t="s">
        <v>39</v>
      </c>
      <c r="B7951" t="s">
        <v>27</v>
      </c>
      <c r="C7951" t="s">
        <v>17</v>
      </c>
      <c r="D7951" s="1">
        <v>44578</v>
      </c>
      <c r="E7951" s="4">
        <v>11249</v>
      </c>
      <c r="F7951">
        <v>512</v>
      </c>
    </row>
    <row r="7952" spans="1:6" x14ac:dyDescent="0.25">
      <c r="A7952" t="s">
        <v>5</v>
      </c>
      <c r="B7952" t="s">
        <v>27</v>
      </c>
      <c r="C7952" t="s">
        <v>52</v>
      </c>
      <c r="D7952" s="1">
        <v>44578</v>
      </c>
      <c r="E7952" s="4">
        <v>2912</v>
      </c>
      <c r="F7952">
        <v>243</v>
      </c>
    </row>
    <row r="7953" spans="1:6" x14ac:dyDescent="0.25">
      <c r="A7953" t="s">
        <v>40</v>
      </c>
      <c r="B7953" t="s">
        <v>27</v>
      </c>
      <c r="C7953" t="s">
        <v>14</v>
      </c>
      <c r="D7953" s="1">
        <v>44578</v>
      </c>
      <c r="E7953" s="4">
        <v>15806</v>
      </c>
      <c r="F7953">
        <v>2240</v>
      </c>
    </row>
    <row r="7954" spans="1:6" x14ac:dyDescent="0.25">
      <c r="A7954" t="s">
        <v>23</v>
      </c>
      <c r="B7954" t="s">
        <v>16</v>
      </c>
      <c r="C7954" t="s">
        <v>52</v>
      </c>
      <c r="D7954" s="1">
        <v>44578</v>
      </c>
      <c r="E7954" s="4">
        <v>10101</v>
      </c>
      <c r="F7954">
        <v>980</v>
      </c>
    </row>
    <row r="7955" spans="1:6" x14ac:dyDescent="0.25">
      <c r="A7955" t="s">
        <v>37</v>
      </c>
      <c r="B7955" t="s">
        <v>9</v>
      </c>
      <c r="C7955" t="s">
        <v>28</v>
      </c>
      <c r="D7955" s="1">
        <v>44578</v>
      </c>
      <c r="E7955" s="4">
        <v>7651</v>
      </c>
      <c r="F7955">
        <v>1120</v>
      </c>
    </row>
    <row r="7956" spans="1:6" x14ac:dyDescent="0.25">
      <c r="A7956" t="s">
        <v>5</v>
      </c>
      <c r="B7956" t="s">
        <v>21</v>
      </c>
      <c r="C7956" t="s">
        <v>35</v>
      </c>
      <c r="D7956" s="1">
        <v>44578</v>
      </c>
      <c r="E7956" s="4">
        <v>4046</v>
      </c>
      <c r="F7956">
        <v>213</v>
      </c>
    </row>
    <row r="7957" spans="1:6" x14ac:dyDescent="0.25">
      <c r="A7957" t="s">
        <v>51</v>
      </c>
      <c r="B7957" t="s">
        <v>9</v>
      </c>
      <c r="C7957" t="s">
        <v>47</v>
      </c>
      <c r="D7957" s="1">
        <v>44578</v>
      </c>
      <c r="E7957" s="4">
        <v>4494</v>
      </c>
      <c r="F7957">
        <v>300</v>
      </c>
    </row>
    <row r="7958" spans="1:6" x14ac:dyDescent="0.25">
      <c r="A7958" t="s">
        <v>55</v>
      </c>
      <c r="B7958" t="s">
        <v>27</v>
      </c>
      <c r="C7958" t="s">
        <v>36</v>
      </c>
      <c r="D7958" s="1">
        <v>44578</v>
      </c>
      <c r="E7958" s="4">
        <v>6069</v>
      </c>
      <c r="F7958">
        <v>840</v>
      </c>
    </row>
    <row r="7959" spans="1:6" x14ac:dyDescent="0.25">
      <c r="A7959" t="s">
        <v>32</v>
      </c>
      <c r="B7959" t="s">
        <v>21</v>
      </c>
      <c r="C7959" t="s">
        <v>26</v>
      </c>
      <c r="D7959" s="1">
        <v>44578</v>
      </c>
      <c r="E7959" s="4">
        <v>9751</v>
      </c>
      <c r="F7959">
        <v>910</v>
      </c>
    </row>
    <row r="7960" spans="1:6" x14ac:dyDescent="0.25">
      <c r="A7960" t="s">
        <v>13</v>
      </c>
      <c r="B7960" t="s">
        <v>16</v>
      </c>
      <c r="C7960" t="s">
        <v>30</v>
      </c>
      <c r="D7960" s="1">
        <v>44578</v>
      </c>
      <c r="E7960" s="4">
        <v>4158</v>
      </c>
      <c r="F7960">
        <v>208</v>
      </c>
    </row>
    <row r="7961" spans="1:6" x14ac:dyDescent="0.25">
      <c r="A7961" t="s">
        <v>53</v>
      </c>
      <c r="B7961" t="s">
        <v>9</v>
      </c>
      <c r="C7961" t="s">
        <v>35</v>
      </c>
      <c r="D7961" s="1">
        <v>44578</v>
      </c>
      <c r="E7961" s="4">
        <v>3003</v>
      </c>
      <c r="F7961">
        <v>167</v>
      </c>
    </row>
    <row r="7962" spans="1:6" x14ac:dyDescent="0.25">
      <c r="A7962" t="s">
        <v>15</v>
      </c>
      <c r="B7962" t="s">
        <v>6</v>
      </c>
      <c r="C7962" t="s">
        <v>48</v>
      </c>
      <c r="D7962" s="1">
        <v>44578</v>
      </c>
      <c r="E7962" s="4">
        <v>3612</v>
      </c>
      <c r="F7962">
        <v>134</v>
      </c>
    </row>
    <row r="7963" spans="1:6" x14ac:dyDescent="0.25">
      <c r="A7963" t="s">
        <v>37</v>
      </c>
      <c r="B7963" t="s">
        <v>16</v>
      </c>
      <c r="C7963" t="s">
        <v>14</v>
      </c>
      <c r="D7963" s="1">
        <v>44578</v>
      </c>
      <c r="E7963" s="4">
        <v>13265</v>
      </c>
      <c r="F7963">
        <v>2240</v>
      </c>
    </row>
    <row r="7964" spans="1:6" x14ac:dyDescent="0.25">
      <c r="A7964" t="s">
        <v>55</v>
      </c>
      <c r="B7964" t="s">
        <v>16</v>
      </c>
      <c r="C7964" t="s">
        <v>45</v>
      </c>
      <c r="D7964" s="1">
        <v>44578</v>
      </c>
      <c r="E7964" s="4">
        <v>2688</v>
      </c>
      <c r="F7964">
        <v>123</v>
      </c>
    </row>
    <row r="7965" spans="1:6" x14ac:dyDescent="0.25">
      <c r="A7965" t="s">
        <v>34</v>
      </c>
      <c r="B7965" t="s">
        <v>21</v>
      </c>
      <c r="C7965" t="s">
        <v>43</v>
      </c>
      <c r="D7965" s="1">
        <v>44578</v>
      </c>
      <c r="E7965" s="4">
        <v>7469</v>
      </c>
      <c r="F7965">
        <v>340</v>
      </c>
    </row>
    <row r="7966" spans="1:6" x14ac:dyDescent="0.25">
      <c r="A7966" t="s">
        <v>53</v>
      </c>
      <c r="B7966" t="s">
        <v>6</v>
      </c>
      <c r="C7966" t="s">
        <v>30</v>
      </c>
      <c r="D7966" s="1">
        <v>44578</v>
      </c>
      <c r="E7966" s="4">
        <v>1785</v>
      </c>
      <c r="F7966">
        <v>94</v>
      </c>
    </row>
    <row r="7967" spans="1:6" x14ac:dyDescent="0.25">
      <c r="A7967" t="s">
        <v>5</v>
      </c>
      <c r="B7967" t="s">
        <v>6</v>
      </c>
      <c r="C7967" t="s">
        <v>7</v>
      </c>
      <c r="D7967" s="1">
        <v>44578</v>
      </c>
      <c r="E7967" s="4">
        <v>5670</v>
      </c>
      <c r="F7967">
        <v>405</v>
      </c>
    </row>
    <row r="7968" spans="1:6" x14ac:dyDescent="0.25">
      <c r="A7968" t="s">
        <v>55</v>
      </c>
      <c r="B7968" t="s">
        <v>9</v>
      </c>
      <c r="C7968" t="s">
        <v>7</v>
      </c>
      <c r="D7968" s="1">
        <v>44578</v>
      </c>
      <c r="E7968" s="4">
        <v>420</v>
      </c>
      <c r="F7968">
        <v>27</v>
      </c>
    </row>
    <row r="7969" spans="1:6" x14ac:dyDescent="0.25">
      <c r="A7969" t="s">
        <v>15</v>
      </c>
      <c r="B7969" t="s">
        <v>27</v>
      </c>
      <c r="C7969" t="s">
        <v>26</v>
      </c>
      <c r="D7969" s="1">
        <v>44578</v>
      </c>
      <c r="E7969" s="4">
        <v>7714</v>
      </c>
      <c r="F7969">
        <v>700</v>
      </c>
    </row>
    <row r="7970" spans="1:6" x14ac:dyDescent="0.25">
      <c r="A7970" t="s">
        <v>53</v>
      </c>
      <c r="B7970" t="s">
        <v>16</v>
      </c>
      <c r="C7970" t="s">
        <v>28</v>
      </c>
      <c r="D7970" s="1">
        <v>44578</v>
      </c>
      <c r="E7970" s="4">
        <v>3031</v>
      </c>
      <c r="F7970">
        <v>433</v>
      </c>
    </row>
    <row r="7971" spans="1:6" x14ac:dyDescent="0.25">
      <c r="A7971" t="s">
        <v>39</v>
      </c>
      <c r="B7971" t="s">
        <v>21</v>
      </c>
      <c r="C7971" t="s">
        <v>17</v>
      </c>
      <c r="D7971" s="1">
        <v>44578</v>
      </c>
      <c r="E7971" s="4">
        <v>10654</v>
      </c>
      <c r="F7971">
        <v>464</v>
      </c>
    </row>
    <row r="7972" spans="1:6" x14ac:dyDescent="0.25">
      <c r="A7972" t="s">
        <v>53</v>
      </c>
      <c r="B7972" t="s">
        <v>27</v>
      </c>
      <c r="C7972" t="s">
        <v>24</v>
      </c>
      <c r="D7972" s="1">
        <v>44578</v>
      </c>
      <c r="E7972" s="4">
        <v>3255</v>
      </c>
      <c r="F7972">
        <v>163</v>
      </c>
    </row>
    <row r="7973" spans="1:6" x14ac:dyDescent="0.25">
      <c r="A7973" t="s">
        <v>57</v>
      </c>
      <c r="B7973" t="s">
        <v>27</v>
      </c>
      <c r="C7973" t="s">
        <v>22</v>
      </c>
      <c r="D7973" s="1">
        <v>44578</v>
      </c>
      <c r="E7973" s="4">
        <v>1001</v>
      </c>
      <c r="F7973">
        <v>101</v>
      </c>
    </row>
    <row r="7974" spans="1:6" x14ac:dyDescent="0.25">
      <c r="A7974" t="s">
        <v>8</v>
      </c>
      <c r="B7974" t="s">
        <v>16</v>
      </c>
      <c r="C7974" t="s">
        <v>12</v>
      </c>
      <c r="D7974" s="1">
        <v>44578</v>
      </c>
      <c r="E7974" s="4">
        <v>9051</v>
      </c>
      <c r="F7974">
        <v>604</v>
      </c>
    </row>
    <row r="7975" spans="1:6" x14ac:dyDescent="0.25">
      <c r="A7975" t="s">
        <v>49</v>
      </c>
      <c r="B7975" t="s">
        <v>21</v>
      </c>
      <c r="C7975" t="s">
        <v>35</v>
      </c>
      <c r="D7975" s="1">
        <v>44578</v>
      </c>
      <c r="E7975" s="4">
        <v>11172</v>
      </c>
      <c r="F7975">
        <v>621</v>
      </c>
    </row>
    <row r="7976" spans="1:6" x14ac:dyDescent="0.25">
      <c r="A7976" t="s">
        <v>39</v>
      </c>
      <c r="B7976" t="s">
        <v>21</v>
      </c>
      <c r="C7976" t="s">
        <v>7</v>
      </c>
      <c r="D7976" s="1">
        <v>44578</v>
      </c>
      <c r="E7976" s="4">
        <v>1680</v>
      </c>
      <c r="F7976">
        <v>120</v>
      </c>
    </row>
    <row r="7977" spans="1:6" x14ac:dyDescent="0.25">
      <c r="A7977" t="s">
        <v>25</v>
      </c>
      <c r="B7977" t="s">
        <v>27</v>
      </c>
      <c r="C7977" t="s">
        <v>50</v>
      </c>
      <c r="D7977" s="1">
        <v>44578</v>
      </c>
      <c r="E7977" s="4">
        <v>6223</v>
      </c>
      <c r="F7977">
        <v>271</v>
      </c>
    </row>
    <row r="7978" spans="1:6" x14ac:dyDescent="0.25">
      <c r="A7978" t="s">
        <v>55</v>
      </c>
      <c r="B7978" t="s">
        <v>21</v>
      </c>
      <c r="C7978" t="s">
        <v>35</v>
      </c>
      <c r="D7978" s="1">
        <v>44578</v>
      </c>
      <c r="E7978" s="4">
        <v>1547</v>
      </c>
      <c r="F7978">
        <v>82</v>
      </c>
    </row>
    <row r="7979" spans="1:6" x14ac:dyDescent="0.25">
      <c r="A7979" t="s">
        <v>51</v>
      </c>
      <c r="B7979" t="s">
        <v>11</v>
      </c>
      <c r="C7979" t="s">
        <v>17</v>
      </c>
      <c r="D7979" s="1">
        <v>44578</v>
      </c>
      <c r="E7979" s="4">
        <v>13013</v>
      </c>
      <c r="F7979">
        <v>620</v>
      </c>
    </row>
    <row r="7980" spans="1:6" x14ac:dyDescent="0.25">
      <c r="A7980" t="s">
        <v>39</v>
      </c>
      <c r="B7980" t="s">
        <v>11</v>
      </c>
      <c r="C7980" t="s">
        <v>45</v>
      </c>
      <c r="D7980" s="1">
        <v>44578</v>
      </c>
      <c r="E7980" s="4">
        <v>3787</v>
      </c>
      <c r="F7980">
        <v>173</v>
      </c>
    </row>
    <row r="7981" spans="1:6" x14ac:dyDescent="0.25">
      <c r="A7981" t="s">
        <v>56</v>
      </c>
      <c r="B7981" t="s">
        <v>11</v>
      </c>
      <c r="C7981" t="s">
        <v>47</v>
      </c>
      <c r="D7981" s="1">
        <v>44578</v>
      </c>
      <c r="E7981" s="4">
        <v>2870</v>
      </c>
      <c r="F7981">
        <v>169</v>
      </c>
    </row>
    <row r="7982" spans="1:6" x14ac:dyDescent="0.25">
      <c r="A7982" t="s">
        <v>34</v>
      </c>
      <c r="B7982" t="s">
        <v>9</v>
      </c>
      <c r="C7982" t="s">
        <v>52</v>
      </c>
      <c r="D7982" s="1">
        <v>44578</v>
      </c>
      <c r="E7982" s="4">
        <v>4529</v>
      </c>
      <c r="F7982">
        <v>412</v>
      </c>
    </row>
    <row r="7983" spans="1:6" x14ac:dyDescent="0.25">
      <c r="A7983" t="s">
        <v>18</v>
      </c>
      <c r="B7983" t="s">
        <v>11</v>
      </c>
      <c r="C7983" t="s">
        <v>52</v>
      </c>
      <c r="D7983" s="1">
        <v>44578</v>
      </c>
      <c r="E7983" s="4">
        <v>17724</v>
      </c>
      <c r="F7983">
        <v>1610</v>
      </c>
    </row>
    <row r="7984" spans="1:6" x14ac:dyDescent="0.25">
      <c r="A7984" t="s">
        <v>15</v>
      </c>
      <c r="B7984" t="s">
        <v>27</v>
      </c>
      <c r="C7984" t="s">
        <v>38</v>
      </c>
      <c r="D7984" s="1">
        <v>44578</v>
      </c>
      <c r="E7984" s="4">
        <v>7679</v>
      </c>
      <c r="F7984">
        <v>308</v>
      </c>
    </row>
    <row r="7985" spans="1:6" x14ac:dyDescent="0.25">
      <c r="A7985" t="s">
        <v>57</v>
      </c>
      <c r="B7985" t="s">
        <v>6</v>
      </c>
      <c r="C7985" t="s">
        <v>43</v>
      </c>
      <c r="D7985" s="1">
        <v>44578</v>
      </c>
      <c r="E7985" s="4">
        <v>4669</v>
      </c>
      <c r="F7985">
        <v>234</v>
      </c>
    </row>
    <row r="7986" spans="1:6" x14ac:dyDescent="0.25">
      <c r="A7986" t="s">
        <v>23</v>
      </c>
      <c r="B7986" t="s">
        <v>9</v>
      </c>
      <c r="C7986" t="s">
        <v>45</v>
      </c>
      <c r="D7986" s="1">
        <v>44578</v>
      </c>
      <c r="E7986" s="4">
        <v>1666</v>
      </c>
      <c r="F7986">
        <v>73</v>
      </c>
    </row>
    <row r="7987" spans="1:6" x14ac:dyDescent="0.25">
      <c r="A7987" t="s">
        <v>23</v>
      </c>
      <c r="B7987" t="s">
        <v>9</v>
      </c>
      <c r="C7987" t="s">
        <v>17</v>
      </c>
      <c r="D7987" s="1">
        <v>44578</v>
      </c>
      <c r="E7987" s="4">
        <v>679</v>
      </c>
      <c r="F7987">
        <v>30</v>
      </c>
    </row>
    <row r="7988" spans="1:6" x14ac:dyDescent="0.25">
      <c r="A7988" t="s">
        <v>20</v>
      </c>
      <c r="B7988" t="s">
        <v>21</v>
      </c>
      <c r="C7988" t="s">
        <v>48</v>
      </c>
      <c r="D7988" s="1">
        <v>44578</v>
      </c>
      <c r="E7988" s="4">
        <v>4088</v>
      </c>
      <c r="F7988">
        <v>164</v>
      </c>
    </row>
    <row r="7989" spans="1:6" x14ac:dyDescent="0.25">
      <c r="A7989" t="s">
        <v>5</v>
      </c>
      <c r="B7989" t="s">
        <v>21</v>
      </c>
      <c r="C7989" t="s">
        <v>14</v>
      </c>
      <c r="D7989" s="1">
        <v>44578</v>
      </c>
      <c r="E7989" s="4">
        <v>6440</v>
      </c>
      <c r="F7989">
        <v>910</v>
      </c>
    </row>
    <row r="7990" spans="1:6" x14ac:dyDescent="0.25">
      <c r="A7990" t="s">
        <v>53</v>
      </c>
      <c r="B7990" t="s">
        <v>16</v>
      </c>
      <c r="C7990" t="s">
        <v>7</v>
      </c>
      <c r="D7990" s="1">
        <v>44578</v>
      </c>
      <c r="E7990" s="4">
        <v>3332</v>
      </c>
      <c r="F7990">
        <v>223</v>
      </c>
    </row>
    <row r="7991" spans="1:6" x14ac:dyDescent="0.25">
      <c r="A7991" t="s">
        <v>33</v>
      </c>
      <c r="B7991" t="s">
        <v>9</v>
      </c>
      <c r="C7991" t="s">
        <v>38</v>
      </c>
      <c r="D7991" s="1">
        <v>44578</v>
      </c>
      <c r="E7991" s="4">
        <v>5467</v>
      </c>
      <c r="F7991">
        <v>203</v>
      </c>
    </row>
    <row r="7992" spans="1:6" x14ac:dyDescent="0.25">
      <c r="A7992" t="s">
        <v>46</v>
      </c>
      <c r="B7992" t="s">
        <v>16</v>
      </c>
      <c r="C7992" t="s">
        <v>43</v>
      </c>
      <c r="D7992" s="1">
        <v>44578</v>
      </c>
      <c r="E7992" s="4">
        <v>4767</v>
      </c>
      <c r="F7992">
        <v>227</v>
      </c>
    </row>
    <row r="7993" spans="1:6" x14ac:dyDescent="0.25">
      <c r="A7993" t="s">
        <v>29</v>
      </c>
      <c r="B7993" t="s">
        <v>9</v>
      </c>
      <c r="C7993" t="s">
        <v>17</v>
      </c>
      <c r="D7993" s="1">
        <v>44578</v>
      </c>
      <c r="E7993" s="4">
        <v>6664</v>
      </c>
      <c r="F7993">
        <v>318</v>
      </c>
    </row>
    <row r="7994" spans="1:6" x14ac:dyDescent="0.25">
      <c r="A7994" t="s">
        <v>40</v>
      </c>
      <c r="B7994" t="s">
        <v>9</v>
      </c>
      <c r="C7994" t="s">
        <v>45</v>
      </c>
      <c r="D7994" s="1">
        <v>44578</v>
      </c>
      <c r="E7994" s="4">
        <v>12383</v>
      </c>
      <c r="F7994">
        <v>539</v>
      </c>
    </row>
    <row r="7995" spans="1:6" x14ac:dyDescent="0.25">
      <c r="A7995" t="s">
        <v>55</v>
      </c>
      <c r="B7995" t="s">
        <v>16</v>
      </c>
      <c r="C7995" t="s">
        <v>42</v>
      </c>
      <c r="D7995" s="1">
        <v>44578</v>
      </c>
      <c r="E7995" s="4">
        <v>7427</v>
      </c>
      <c r="F7995">
        <v>531</v>
      </c>
    </row>
    <row r="7996" spans="1:6" x14ac:dyDescent="0.25">
      <c r="A7996" t="s">
        <v>29</v>
      </c>
      <c r="B7996" t="s">
        <v>6</v>
      </c>
      <c r="C7996" t="s">
        <v>48</v>
      </c>
      <c r="D7996" s="1">
        <v>44578</v>
      </c>
      <c r="E7996" s="4">
        <v>7105</v>
      </c>
      <c r="F7996">
        <v>274</v>
      </c>
    </row>
    <row r="7997" spans="1:6" x14ac:dyDescent="0.25">
      <c r="A7997" t="s">
        <v>20</v>
      </c>
      <c r="B7997" t="s">
        <v>9</v>
      </c>
      <c r="C7997" t="s">
        <v>12</v>
      </c>
      <c r="D7997" s="1">
        <v>44578</v>
      </c>
      <c r="E7997" s="4">
        <v>4648</v>
      </c>
      <c r="F7997">
        <v>274</v>
      </c>
    </row>
    <row r="7998" spans="1:6" x14ac:dyDescent="0.25">
      <c r="A7998" t="s">
        <v>5</v>
      </c>
      <c r="B7998" t="s">
        <v>9</v>
      </c>
      <c r="C7998" t="s">
        <v>7</v>
      </c>
      <c r="D7998" s="1">
        <v>44578</v>
      </c>
      <c r="E7998" s="4">
        <v>3038</v>
      </c>
      <c r="F7998">
        <v>190</v>
      </c>
    </row>
    <row r="7999" spans="1:6" x14ac:dyDescent="0.25">
      <c r="A7999" t="s">
        <v>32</v>
      </c>
      <c r="B7999" t="s">
        <v>21</v>
      </c>
      <c r="C7999" t="s">
        <v>12</v>
      </c>
      <c r="D7999" s="1">
        <v>44578</v>
      </c>
      <c r="E7999" s="4">
        <v>4592</v>
      </c>
      <c r="F7999">
        <v>287</v>
      </c>
    </row>
    <row r="8000" spans="1:6" x14ac:dyDescent="0.25">
      <c r="A8000" t="s">
        <v>5</v>
      </c>
      <c r="B8000" t="s">
        <v>9</v>
      </c>
      <c r="C8000" t="s">
        <v>36</v>
      </c>
      <c r="D8000" s="1">
        <v>44578</v>
      </c>
      <c r="E8000" s="4">
        <v>3213</v>
      </c>
      <c r="F8000">
        <v>459</v>
      </c>
    </row>
    <row r="8001" spans="1:6" x14ac:dyDescent="0.25">
      <c r="A8001" t="s">
        <v>10</v>
      </c>
      <c r="B8001" t="s">
        <v>6</v>
      </c>
      <c r="C8001" t="s">
        <v>48</v>
      </c>
      <c r="D8001" s="1">
        <v>44578</v>
      </c>
      <c r="E8001" s="4">
        <v>4046</v>
      </c>
      <c r="F8001">
        <v>150</v>
      </c>
    </row>
    <row r="8002" spans="1:6" x14ac:dyDescent="0.25">
      <c r="A8002" t="s">
        <v>33</v>
      </c>
      <c r="B8002" t="s">
        <v>21</v>
      </c>
      <c r="C8002" t="s">
        <v>52</v>
      </c>
      <c r="D8002" s="1">
        <v>44578</v>
      </c>
      <c r="E8002" s="4">
        <v>3479</v>
      </c>
      <c r="F8002">
        <v>290</v>
      </c>
    </row>
    <row r="8003" spans="1:6" x14ac:dyDescent="0.25">
      <c r="A8003" t="s">
        <v>5</v>
      </c>
      <c r="B8003" t="s">
        <v>6</v>
      </c>
      <c r="C8003" t="s">
        <v>52</v>
      </c>
      <c r="D8003" s="1">
        <v>44578</v>
      </c>
      <c r="E8003" s="4">
        <v>8568</v>
      </c>
      <c r="F8003">
        <v>840</v>
      </c>
    </row>
    <row r="8004" spans="1:6" x14ac:dyDescent="0.25">
      <c r="A8004" t="s">
        <v>5</v>
      </c>
      <c r="B8004" t="s">
        <v>6</v>
      </c>
      <c r="C8004" t="s">
        <v>44</v>
      </c>
      <c r="D8004" s="1">
        <v>44578</v>
      </c>
      <c r="E8004" s="4">
        <v>9009</v>
      </c>
      <c r="F8004">
        <v>392</v>
      </c>
    </row>
    <row r="8005" spans="1:6" x14ac:dyDescent="0.25">
      <c r="A8005" t="s">
        <v>13</v>
      </c>
      <c r="B8005" t="s">
        <v>16</v>
      </c>
      <c r="C8005" t="s">
        <v>12</v>
      </c>
      <c r="D8005" s="1">
        <v>44578</v>
      </c>
      <c r="E8005" s="4">
        <v>21</v>
      </c>
      <c r="F8005">
        <v>2</v>
      </c>
    </row>
    <row r="8006" spans="1:6" x14ac:dyDescent="0.25">
      <c r="A8006" t="s">
        <v>57</v>
      </c>
      <c r="B8006" t="s">
        <v>27</v>
      </c>
      <c r="C8006" t="s">
        <v>47</v>
      </c>
      <c r="D8006" s="1">
        <v>44578</v>
      </c>
      <c r="E8006" s="4">
        <v>19950</v>
      </c>
      <c r="F8006">
        <v>1260</v>
      </c>
    </row>
    <row r="8007" spans="1:6" x14ac:dyDescent="0.25">
      <c r="A8007" t="s">
        <v>5</v>
      </c>
      <c r="B8007" t="s">
        <v>9</v>
      </c>
      <c r="C8007" t="s">
        <v>38</v>
      </c>
      <c r="D8007" s="1">
        <v>44578</v>
      </c>
      <c r="E8007" s="4">
        <v>9625</v>
      </c>
      <c r="F8007">
        <v>357</v>
      </c>
    </row>
    <row r="8008" spans="1:6" x14ac:dyDescent="0.25">
      <c r="A8008" t="s">
        <v>15</v>
      </c>
      <c r="B8008" t="s">
        <v>16</v>
      </c>
      <c r="C8008" t="s">
        <v>48</v>
      </c>
      <c r="D8008" s="1">
        <v>44578</v>
      </c>
      <c r="E8008" s="4">
        <v>7168</v>
      </c>
      <c r="F8008">
        <v>276</v>
      </c>
    </row>
    <row r="8009" spans="1:6" x14ac:dyDescent="0.25">
      <c r="A8009" t="s">
        <v>51</v>
      </c>
      <c r="B8009" t="s">
        <v>21</v>
      </c>
      <c r="C8009" t="s">
        <v>7</v>
      </c>
      <c r="D8009" s="1">
        <v>44578</v>
      </c>
      <c r="E8009" s="4">
        <v>2170</v>
      </c>
      <c r="F8009">
        <v>145</v>
      </c>
    </row>
    <row r="8010" spans="1:6" x14ac:dyDescent="0.25">
      <c r="A8010" t="s">
        <v>57</v>
      </c>
      <c r="B8010" t="s">
        <v>16</v>
      </c>
      <c r="C8010" t="s">
        <v>43</v>
      </c>
      <c r="D8010" s="1">
        <v>44578</v>
      </c>
      <c r="E8010" s="4">
        <v>4564</v>
      </c>
      <c r="F8010">
        <v>208</v>
      </c>
    </row>
    <row r="8011" spans="1:6" x14ac:dyDescent="0.25">
      <c r="A8011" t="s">
        <v>18</v>
      </c>
      <c r="B8011" t="s">
        <v>11</v>
      </c>
      <c r="C8011" t="s">
        <v>45</v>
      </c>
      <c r="D8011" s="1">
        <v>44578</v>
      </c>
      <c r="E8011" s="4">
        <v>3927</v>
      </c>
      <c r="F8011">
        <v>171</v>
      </c>
    </row>
    <row r="8012" spans="1:6" x14ac:dyDescent="0.25">
      <c r="A8012" t="s">
        <v>25</v>
      </c>
      <c r="B8012" t="s">
        <v>9</v>
      </c>
      <c r="C8012" t="s">
        <v>7</v>
      </c>
      <c r="D8012" s="1">
        <v>44578</v>
      </c>
      <c r="E8012" s="4">
        <v>6573</v>
      </c>
      <c r="F8012">
        <v>470</v>
      </c>
    </row>
    <row r="8013" spans="1:6" x14ac:dyDescent="0.25">
      <c r="A8013" t="s">
        <v>25</v>
      </c>
      <c r="B8013" t="s">
        <v>21</v>
      </c>
      <c r="C8013" t="s">
        <v>17</v>
      </c>
      <c r="D8013" s="1">
        <v>44579</v>
      </c>
      <c r="E8013" s="4">
        <v>476</v>
      </c>
      <c r="F8013">
        <v>23</v>
      </c>
    </row>
    <row r="8014" spans="1:6" x14ac:dyDescent="0.25">
      <c r="A8014" t="s">
        <v>55</v>
      </c>
      <c r="B8014" t="s">
        <v>11</v>
      </c>
      <c r="C8014" t="s">
        <v>26</v>
      </c>
      <c r="D8014" s="1">
        <v>44579</v>
      </c>
      <c r="E8014" s="4">
        <v>1715</v>
      </c>
      <c r="F8014">
        <v>132</v>
      </c>
    </row>
    <row r="8015" spans="1:6" x14ac:dyDescent="0.25">
      <c r="A8015" t="s">
        <v>10</v>
      </c>
      <c r="B8015" t="s">
        <v>27</v>
      </c>
      <c r="C8015" t="s">
        <v>36</v>
      </c>
      <c r="D8015" s="1">
        <v>44579</v>
      </c>
      <c r="E8015" s="4">
        <v>13608</v>
      </c>
      <c r="F8015">
        <v>1540</v>
      </c>
    </row>
    <row r="8016" spans="1:6" x14ac:dyDescent="0.25">
      <c r="A8016" t="s">
        <v>57</v>
      </c>
      <c r="B8016" t="s">
        <v>21</v>
      </c>
      <c r="C8016" t="s">
        <v>50</v>
      </c>
      <c r="D8016" s="1">
        <v>44579</v>
      </c>
      <c r="E8016" s="4">
        <v>1141</v>
      </c>
      <c r="F8016">
        <v>52</v>
      </c>
    </row>
    <row r="8017" spans="1:6" x14ac:dyDescent="0.25">
      <c r="A8017" t="s">
        <v>29</v>
      </c>
      <c r="B8017" t="s">
        <v>6</v>
      </c>
      <c r="C8017" t="s">
        <v>12</v>
      </c>
      <c r="D8017" s="1">
        <v>44579</v>
      </c>
      <c r="E8017" s="4">
        <v>2107</v>
      </c>
      <c r="F8017">
        <v>124</v>
      </c>
    </row>
    <row r="8018" spans="1:6" x14ac:dyDescent="0.25">
      <c r="A8018" t="s">
        <v>41</v>
      </c>
      <c r="B8018" t="s">
        <v>6</v>
      </c>
      <c r="C8018" t="s">
        <v>28</v>
      </c>
      <c r="D8018" s="1">
        <v>44579</v>
      </c>
      <c r="E8018" s="4">
        <v>5124</v>
      </c>
      <c r="F8018">
        <v>840</v>
      </c>
    </row>
    <row r="8019" spans="1:6" x14ac:dyDescent="0.25">
      <c r="A8019" t="s">
        <v>20</v>
      </c>
      <c r="B8019" t="s">
        <v>9</v>
      </c>
      <c r="C8019" t="s">
        <v>43</v>
      </c>
      <c r="D8019" s="1">
        <v>44579</v>
      </c>
      <c r="E8019" s="4">
        <v>5761</v>
      </c>
      <c r="F8019">
        <v>262</v>
      </c>
    </row>
    <row r="8020" spans="1:6" x14ac:dyDescent="0.25">
      <c r="A8020" t="s">
        <v>29</v>
      </c>
      <c r="B8020" t="s">
        <v>21</v>
      </c>
      <c r="C8020" t="s">
        <v>7</v>
      </c>
      <c r="D8020" s="1">
        <v>44579</v>
      </c>
      <c r="E8020" s="4">
        <v>9569</v>
      </c>
      <c r="F8020">
        <v>684</v>
      </c>
    </row>
    <row r="8021" spans="1:6" x14ac:dyDescent="0.25">
      <c r="A8021" t="s">
        <v>46</v>
      </c>
      <c r="B8021" t="s">
        <v>6</v>
      </c>
      <c r="C8021" t="s">
        <v>42</v>
      </c>
      <c r="D8021" s="1">
        <v>44579</v>
      </c>
      <c r="E8021" s="4">
        <v>1680</v>
      </c>
      <c r="F8021">
        <v>105</v>
      </c>
    </row>
    <row r="8022" spans="1:6" x14ac:dyDescent="0.25">
      <c r="A8022" t="s">
        <v>29</v>
      </c>
      <c r="B8022" t="s">
        <v>9</v>
      </c>
      <c r="C8022" t="s">
        <v>38</v>
      </c>
      <c r="D8022" s="1">
        <v>44579</v>
      </c>
      <c r="E8022" s="4">
        <v>1358</v>
      </c>
      <c r="F8022">
        <v>51</v>
      </c>
    </row>
    <row r="8023" spans="1:6" x14ac:dyDescent="0.25">
      <c r="A8023" t="s">
        <v>57</v>
      </c>
      <c r="B8023" t="s">
        <v>9</v>
      </c>
      <c r="C8023" t="s">
        <v>19</v>
      </c>
      <c r="D8023" s="1">
        <v>44579</v>
      </c>
      <c r="E8023" s="4">
        <v>12572</v>
      </c>
      <c r="F8023">
        <v>699</v>
      </c>
    </row>
    <row r="8024" spans="1:6" x14ac:dyDescent="0.25">
      <c r="A8024" t="s">
        <v>18</v>
      </c>
      <c r="B8024" t="s">
        <v>11</v>
      </c>
      <c r="C8024" t="s">
        <v>30</v>
      </c>
      <c r="D8024" s="1">
        <v>44579</v>
      </c>
      <c r="E8024" s="4">
        <v>10157</v>
      </c>
      <c r="F8024">
        <v>508</v>
      </c>
    </row>
    <row r="8025" spans="1:6" x14ac:dyDescent="0.25">
      <c r="A8025" t="s">
        <v>13</v>
      </c>
      <c r="B8025" t="s">
        <v>6</v>
      </c>
      <c r="C8025" t="s">
        <v>52</v>
      </c>
      <c r="D8025" s="1">
        <v>44579</v>
      </c>
      <c r="E8025" s="4">
        <v>11711</v>
      </c>
      <c r="F8025">
        <v>1050</v>
      </c>
    </row>
    <row r="8026" spans="1:6" x14ac:dyDescent="0.25">
      <c r="A8026" t="s">
        <v>39</v>
      </c>
      <c r="B8026" t="s">
        <v>9</v>
      </c>
      <c r="C8026" t="s">
        <v>47</v>
      </c>
      <c r="D8026" s="1">
        <v>44580</v>
      </c>
      <c r="E8026" s="4">
        <v>3493</v>
      </c>
      <c r="F8026">
        <v>233</v>
      </c>
    </row>
    <row r="8027" spans="1:6" x14ac:dyDescent="0.25">
      <c r="A8027" t="s">
        <v>41</v>
      </c>
      <c r="B8027" t="s">
        <v>11</v>
      </c>
      <c r="C8027" t="s">
        <v>7</v>
      </c>
      <c r="D8027" s="1">
        <v>44580</v>
      </c>
      <c r="E8027" s="4">
        <v>1218</v>
      </c>
      <c r="F8027">
        <v>82</v>
      </c>
    </row>
    <row r="8028" spans="1:6" x14ac:dyDescent="0.25">
      <c r="A8028" t="s">
        <v>53</v>
      </c>
      <c r="B8028" t="s">
        <v>27</v>
      </c>
      <c r="C8028" t="s">
        <v>38</v>
      </c>
      <c r="D8028" s="1">
        <v>44580</v>
      </c>
      <c r="E8028" s="4">
        <v>532</v>
      </c>
      <c r="F8028">
        <v>20</v>
      </c>
    </row>
    <row r="8029" spans="1:6" x14ac:dyDescent="0.25">
      <c r="A8029" t="s">
        <v>8</v>
      </c>
      <c r="B8029" t="s">
        <v>11</v>
      </c>
      <c r="C8029" t="s">
        <v>31</v>
      </c>
      <c r="D8029" s="1">
        <v>44580</v>
      </c>
      <c r="E8029" s="4">
        <v>651</v>
      </c>
      <c r="F8029">
        <v>51</v>
      </c>
    </row>
    <row r="8030" spans="1:6" x14ac:dyDescent="0.25">
      <c r="A8030" t="s">
        <v>37</v>
      </c>
      <c r="B8030" t="s">
        <v>6</v>
      </c>
      <c r="C8030" t="s">
        <v>35</v>
      </c>
      <c r="D8030" s="1">
        <v>44580</v>
      </c>
      <c r="E8030" s="4">
        <v>9121</v>
      </c>
      <c r="F8030">
        <v>537</v>
      </c>
    </row>
    <row r="8031" spans="1:6" x14ac:dyDescent="0.25">
      <c r="A8031" t="s">
        <v>37</v>
      </c>
      <c r="B8031" t="s">
        <v>27</v>
      </c>
      <c r="C8031" t="s">
        <v>7</v>
      </c>
      <c r="D8031" s="1">
        <v>44580</v>
      </c>
      <c r="E8031" s="4">
        <v>3185</v>
      </c>
      <c r="F8031">
        <v>213</v>
      </c>
    </row>
    <row r="8032" spans="1:6" x14ac:dyDescent="0.25">
      <c r="A8032" t="s">
        <v>29</v>
      </c>
      <c r="B8032" t="s">
        <v>27</v>
      </c>
      <c r="C8032" t="s">
        <v>50</v>
      </c>
      <c r="D8032" s="1">
        <v>44580</v>
      </c>
      <c r="E8032" s="4">
        <v>1841</v>
      </c>
      <c r="F8032">
        <v>77</v>
      </c>
    </row>
    <row r="8033" spans="1:6" x14ac:dyDescent="0.25">
      <c r="A8033" t="s">
        <v>56</v>
      </c>
      <c r="B8033" t="s">
        <v>16</v>
      </c>
      <c r="C8033" t="s">
        <v>38</v>
      </c>
      <c r="D8033" s="1">
        <v>44580</v>
      </c>
      <c r="E8033" s="4">
        <v>11046</v>
      </c>
      <c r="F8033">
        <v>410</v>
      </c>
    </row>
    <row r="8034" spans="1:6" x14ac:dyDescent="0.25">
      <c r="A8034" t="s">
        <v>57</v>
      </c>
      <c r="B8034" t="s">
        <v>6</v>
      </c>
      <c r="C8034" t="s">
        <v>48</v>
      </c>
      <c r="D8034" s="1">
        <v>44580</v>
      </c>
      <c r="E8034" s="4">
        <v>11802</v>
      </c>
      <c r="F8034">
        <v>454</v>
      </c>
    </row>
    <row r="8035" spans="1:6" x14ac:dyDescent="0.25">
      <c r="A8035" t="s">
        <v>46</v>
      </c>
      <c r="B8035" t="s">
        <v>16</v>
      </c>
      <c r="C8035" t="s">
        <v>22</v>
      </c>
      <c r="D8035" s="1">
        <v>44580</v>
      </c>
      <c r="E8035" s="4">
        <v>3941</v>
      </c>
      <c r="F8035">
        <v>395</v>
      </c>
    </row>
    <row r="8036" spans="1:6" x14ac:dyDescent="0.25">
      <c r="A8036" t="s">
        <v>13</v>
      </c>
      <c r="B8036" t="s">
        <v>9</v>
      </c>
      <c r="C8036" t="s">
        <v>47</v>
      </c>
      <c r="D8036" s="1">
        <v>44580</v>
      </c>
      <c r="E8036" s="4">
        <v>1001</v>
      </c>
      <c r="F8036">
        <v>59</v>
      </c>
    </row>
    <row r="8037" spans="1:6" x14ac:dyDescent="0.25">
      <c r="A8037" t="s">
        <v>23</v>
      </c>
      <c r="B8037" t="s">
        <v>6</v>
      </c>
      <c r="C8037" t="s">
        <v>47</v>
      </c>
      <c r="D8037" s="1">
        <v>44580</v>
      </c>
      <c r="E8037" s="4">
        <v>10129</v>
      </c>
      <c r="F8037">
        <v>676</v>
      </c>
    </row>
    <row r="8038" spans="1:6" x14ac:dyDescent="0.25">
      <c r="A8038" t="s">
        <v>13</v>
      </c>
      <c r="B8038" t="s">
        <v>6</v>
      </c>
      <c r="C8038" t="s">
        <v>30</v>
      </c>
      <c r="D8038" s="1">
        <v>44580</v>
      </c>
      <c r="E8038" s="4">
        <v>7210</v>
      </c>
      <c r="F8038">
        <v>361</v>
      </c>
    </row>
    <row r="8039" spans="1:6" x14ac:dyDescent="0.25">
      <c r="A8039" t="s">
        <v>15</v>
      </c>
      <c r="B8039" t="s">
        <v>16</v>
      </c>
      <c r="C8039" t="s">
        <v>31</v>
      </c>
      <c r="D8039" s="1">
        <v>44580</v>
      </c>
      <c r="E8039" s="4">
        <v>2933</v>
      </c>
      <c r="F8039">
        <v>210</v>
      </c>
    </row>
    <row r="8040" spans="1:6" x14ac:dyDescent="0.25">
      <c r="A8040" t="s">
        <v>8</v>
      </c>
      <c r="B8040" t="s">
        <v>16</v>
      </c>
      <c r="C8040" t="s">
        <v>30</v>
      </c>
      <c r="D8040" s="1">
        <v>44580</v>
      </c>
      <c r="E8040" s="4">
        <v>7217</v>
      </c>
      <c r="F8040">
        <v>401</v>
      </c>
    </row>
    <row r="8041" spans="1:6" x14ac:dyDescent="0.25">
      <c r="A8041" t="s">
        <v>49</v>
      </c>
      <c r="B8041" t="s">
        <v>27</v>
      </c>
      <c r="C8041" t="s">
        <v>31</v>
      </c>
      <c r="D8041" s="1">
        <v>44580</v>
      </c>
      <c r="E8041" s="4">
        <v>8813</v>
      </c>
      <c r="F8041">
        <v>678</v>
      </c>
    </row>
    <row r="8042" spans="1:6" x14ac:dyDescent="0.25">
      <c r="A8042" t="s">
        <v>25</v>
      </c>
      <c r="B8042" t="s">
        <v>21</v>
      </c>
      <c r="C8042" t="s">
        <v>36</v>
      </c>
      <c r="D8042" s="1">
        <v>44580</v>
      </c>
      <c r="E8042" s="4">
        <v>1729</v>
      </c>
      <c r="F8042">
        <v>247</v>
      </c>
    </row>
    <row r="8043" spans="1:6" x14ac:dyDescent="0.25">
      <c r="A8043" t="s">
        <v>37</v>
      </c>
      <c r="B8043" t="s">
        <v>6</v>
      </c>
      <c r="C8043" t="s">
        <v>36</v>
      </c>
      <c r="D8043" s="1">
        <v>44580</v>
      </c>
      <c r="E8043" s="4">
        <v>483</v>
      </c>
      <c r="F8043">
        <v>61</v>
      </c>
    </row>
    <row r="8044" spans="1:6" x14ac:dyDescent="0.25">
      <c r="A8044" t="s">
        <v>10</v>
      </c>
      <c r="B8044" t="s">
        <v>27</v>
      </c>
      <c r="C8044" t="s">
        <v>30</v>
      </c>
      <c r="D8044" s="1">
        <v>44580</v>
      </c>
      <c r="E8044" s="4">
        <v>13398</v>
      </c>
      <c r="F8044">
        <v>700</v>
      </c>
    </row>
    <row r="8045" spans="1:6" x14ac:dyDescent="0.25">
      <c r="A8045" t="s">
        <v>15</v>
      </c>
      <c r="B8045" t="s">
        <v>21</v>
      </c>
      <c r="C8045" t="s">
        <v>24</v>
      </c>
      <c r="D8045" s="1">
        <v>44580</v>
      </c>
      <c r="E8045" s="4">
        <v>2044</v>
      </c>
      <c r="F8045">
        <v>103</v>
      </c>
    </row>
    <row r="8046" spans="1:6" x14ac:dyDescent="0.25">
      <c r="A8046" t="s">
        <v>29</v>
      </c>
      <c r="B8046" t="s">
        <v>21</v>
      </c>
      <c r="C8046" t="s">
        <v>31</v>
      </c>
      <c r="D8046" s="1">
        <v>44580</v>
      </c>
      <c r="E8046" s="4">
        <v>6797</v>
      </c>
      <c r="F8046">
        <v>523</v>
      </c>
    </row>
    <row r="8047" spans="1:6" x14ac:dyDescent="0.25">
      <c r="A8047" t="s">
        <v>23</v>
      </c>
      <c r="B8047" t="s">
        <v>27</v>
      </c>
      <c r="C8047" t="s">
        <v>26</v>
      </c>
      <c r="D8047" s="1">
        <v>44580</v>
      </c>
      <c r="E8047" s="4">
        <v>9016</v>
      </c>
      <c r="F8047">
        <v>840</v>
      </c>
    </row>
    <row r="8048" spans="1:6" x14ac:dyDescent="0.25">
      <c r="A8048" t="s">
        <v>54</v>
      </c>
      <c r="B8048" t="s">
        <v>11</v>
      </c>
      <c r="C8048" t="s">
        <v>50</v>
      </c>
      <c r="D8048" s="1">
        <v>44580</v>
      </c>
      <c r="E8048" s="4">
        <v>2527</v>
      </c>
      <c r="F8048">
        <v>110</v>
      </c>
    </row>
    <row r="8049" spans="1:6" x14ac:dyDescent="0.25">
      <c r="A8049" t="s">
        <v>56</v>
      </c>
      <c r="B8049" t="s">
        <v>9</v>
      </c>
      <c r="C8049" t="s">
        <v>42</v>
      </c>
      <c r="D8049" s="1">
        <v>44580</v>
      </c>
      <c r="E8049" s="4">
        <v>5544</v>
      </c>
      <c r="F8049">
        <v>396</v>
      </c>
    </row>
    <row r="8050" spans="1:6" x14ac:dyDescent="0.25">
      <c r="A8050" t="s">
        <v>40</v>
      </c>
      <c r="B8050" t="s">
        <v>6</v>
      </c>
      <c r="C8050" t="s">
        <v>38</v>
      </c>
      <c r="D8050" s="1">
        <v>44580</v>
      </c>
      <c r="E8050" s="4">
        <v>658</v>
      </c>
      <c r="F8050">
        <v>26</v>
      </c>
    </row>
    <row r="8051" spans="1:6" x14ac:dyDescent="0.25">
      <c r="A8051" t="s">
        <v>56</v>
      </c>
      <c r="B8051" t="s">
        <v>21</v>
      </c>
      <c r="C8051" t="s">
        <v>30</v>
      </c>
      <c r="D8051" s="1">
        <v>44580</v>
      </c>
      <c r="E8051" s="4">
        <v>3059</v>
      </c>
      <c r="F8051">
        <v>170</v>
      </c>
    </row>
    <row r="8052" spans="1:6" x14ac:dyDescent="0.25">
      <c r="A8052" t="s">
        <v>40</v>
      </c>
      <c r="B8052" t="s">
        <v>6</v>
      </c>
      <c r="C8052" t="s">
        <v>35</v>
      </c>
      <c r="D8052" s="1">
        <v>44580</v>
      </c>
      <c r="E8052" s="4">
        <v>1813</v>
      </c>
      <c r="F8052">
        <v>107</v>
      </c>
    </row>
    <row r="8053" spans="1:6" x14ac:dyDescent="0.25">
      <c r="A8053" t="s">
        <v>29</v>
      </c>
      <c r="B8053" t="s">
        <v>11</v>
      </c>
      <c r="C8053" t="s">
        <v>45</v>
      </c>
      <c r="D8053" s="1">
        <v>44580</v>
      </c>
      <c r="E8053" s="4">
        <v>9856</v>
      </c>
      <c r="F8053">
        <v>429</v>
      </c>
    </row>
    <row r="8054" spans="1:6" x14ac:dyDescent="0.25">
      <c r="A8054" t="s">
        <v>29</v>
      </c>
      <c r="B8054" t="s">
        <v>27</v>
      </c>
      <c r="C8054" t="s">
        <v>7</v>
      </c>
      <c r="D8054" s="1">
        <v>44580</v>
      </c>
      <c r="E8054" s="4">
        <v>10696</v>
      </c>
      <c r="F8054">
        <v>700</v>
      </c>
    </row>
    <row r="8055" spans="1:6" x14ac:dyDescent="0.25">
      <c r="A8055" t="s">
        <v>8</v>
      </c>
      <c r="B8055" t="s">
        <v>6</v>
      </c>
      <c r="C8055" t="s">
        <v>7</v>
      </c>
      <c r="D8055" s="1">
        <v>44580</v>
      </c>
      <c r="E8055" s="4">
        <v>931</v>
      </c>
      <c r="F8055">
        <v>63</v>
      </c>
    </row>
    <row r="8056" spans="1:6" x14ac:dyDescent="0.25">
      <c r="A8056" t="s">
        <v>37</v>
      </c>
      <c r="B8056" t="s">
        <v>6</v>
      </c>
      <c r="C8056" t="s">
        <v>50</v>
      </c>
      <c r="D8056" s="1">
        <v>44581</v>
      </c>
      <c r="E8056" s="4">
        <v>1330</v>
      </c>
      <c r="F8056">
        <v>58</v>
      </c>
    </row>
    <row r="8057" spans="1:6" x14ac:dyDescent="0.25">
      <c r="A8057" t="s">
        <v>13</v>
      </c>
      <c r="B8057" t="s">
        <v>27</v>
      </c>
      <c r="C8057" t="s">
        <v>14</v>
      </c>
      <c r="D8057" s="1">
        <v>44581</v>
      </c>
      <c r="E8057" s="4">
        <v>3878</v>
      </c>
      <c r="F8057">
        <v>554</v>
      </c>
    </row>
    <row r="8058" spans="1:6" x14ac:dyDescent="0.25">
      <c r="A8058" t="s">
        <v>57</v>
      </c>
      <c r="B8058" t="s">
        <v>6</v>
      </c>
      <c r="C8058" t="s">
        <v>47</v>
      </c>
      <c r="D8058" s="1">
        <v>44581</v>
      </c>
      <c r="E8058" s="4">
        <v>1904</v>
      </c>
      <c r="F8058">
        <v>119</v>
      </c>
    </row>
    <row r="8059" spans="1:6" x14ac:dyDescent="0.25">
      <c r="A8059" t="s">
        <v>53</v>
      </c>
      <c r="B8059" t="s">
        <v>21</v>
      </c>
      <c r="C8059" t="s">
        <v>24</v>
      </c>
      <c r="D8059" s="1">
        <v>44581</v>
      </c>
      <c r="E8059" s="4">
        <v>1603</v>
      </c>
      <c r="F8059">
        <v>90</v>
      </c>
    </row>
    <row r="8060" spans="1:6" x14ac:dyDescent="0.25">
      <c r="A8060" t="s">
        <v>18</v>
      </c>
      <c r="B8060" t="s">
        <v>6</v>
      </c>
      <c r="C8060" t="s">
        <v>31</v>
      </c>
      <c r="D8060" s="1">
        <v>44581</v>
      </c>
      <c r="E8060" s="4">
        <v>15638</v>
      </c>
      <c r="F8060">
        <v>1330</v>
      </c>
    </row>
    <row r="8061" spans="1:6" x14ac:dyDescent="0.25">
      <c r="A8061" t="s">
        <v>34</v>
      </c>
      <c r="B8061" t="s">
        <v>9</v>
      </c>
      <c r="C8061" t="s">
        <v>35</v>
      </c>
      <c r="D8061" s="1">
        <v>44581</v>
      </c>
      <c r="E8061" s="4">
        <v>7595</v>
      </c>
      <c r="F8061">
        <v>447</v>
      </c>
    </row>
    <row r="8062" spans="1:6" x14ac:dyDescent="0.25">
      <c r="A8062" t="s">
        <v>46</v>
      </c>
      <c r="B8062" t="s">
        <v>9</v>
      </c>
      <c r="C8062" t="s">
        <v>47</v>
      </c>
      <c r="D8062" s="1">
        <v>44581</v>
      </c>
      <c r="E8062" s="4">
        <v>5075</v>
      </c>
      <c r="F8062">
        <v>339</v>
      </c>
    </row>
    <row r="8063" spans="1:6" x14ac:dyDescent="0.25">
      <c r="A8063" t="s">
        <v>54</v>
      </c>
      <c r="B8063" t="s">
        <v>9</v>
      </c>
      <c r="C8063" t="s">
        <v>28</v>
      </c>
      <c r="D8063" s="1">
        <v>44581</v>
      </c>
      <c r="E8063" s="4">
        <v>707</v>
      </c>
      <c r="F8063">
        <v>89</v>
      </c>
    </row>
    <row r="8064" spans="1:6" x14ac:dyDescent="0.25">
      <c r="A8064" t="s">
        <v>13</v>
      </c>
      <c r="B8064" t="s">
        <v>27</v>
      </c>
      <c r="C8064" t="s">
        <v>30</v>
      </c>
      <c r="D8064" s="1">
        <v>44581</v>
      </c>
      <c r="E8064" s="4">
        <v>4809</v>
      </c>
      <c r="F8064">
        <v>241</v>
      </c>
    </row>
    <row r="8065" spans="1:6" x14ac:dyDescent="0.25">
      <c r="A8065" t="s">
        <v>34</v>
      </c>
      <c r="B8065" t="s">
        <v>21</v>
      </c>
      <c r="C8065" t="s">
        <v>42</v>
      </c>
      <c r="D8065" s="1">
        <v>44581</v>
      </c>
      <c r="E8065" s="4">
        <v>5775</v>
      </c>
      <c r="F8065">
        <v>361</v>
      </c>
    </row>
    <row r="8066" spans="1:6" x14ac:dyDescent="0.25">
      <c r="A8066" t="s">
        <v>32</v>
      </c>
      <c r="B8066" t="s">
        <v>21</v>
      </c>
      <c r="C8066" t="s">
        <v>38</v>
      </c>
      <c r="D8066" s="1">
        <v>44581</v>
      </c>
      <c r="E8066" s="4">
        <v>4858</v>
      </c>
      <c r="F8066">
        <v>180</v>
      </c>
    </row>
    <row r="8067" spans="1:6" x14ac:dyDescent="0.25">
      <c r="A8067" t="s">
        <v>29</v>
      </c>
      <c r="B8067" t="s">
        <v>6</v>
      </c>
      <c r="C8067" t="s">
        <v>24</v>
      </c>
      <c r="D8067" s="1">
        <v>44581</v>
      </c>
      <c r="E8067" s="4">
        <v>4753</v>
      </c>
      <c r="F8067">
        <v>251</v>
      </c>
    </row>
    <row r="8068" spans="1:6" x14ac:dyDescent="0.25">
      <c r="A8068" t="s">
        <v>57</v>
      </c>
      <c r="B8068" t="s">
        <v>21</v>
      </c>
      <c r="C8068" t="s">
        <v>30</v>
      </c>
      <c r="D8068" s="1">
        <v>44581</v>
      </c>
      <c r="E8068" s="4">
        <v>3416</v>
      </c>
      <c r="F8068">
        <v>171</v>
      </c>
    </row>
    <row r="8069" spans="1:6" x14ac:dyDescent="0.25">
      <c r="A8069" t="s">
        <v>15</v>
      </c>
      <c r="B8069" t="s">
        <v>6</v>
      </c>
      <c r="C8069" t="s">
        <v>28</v>
      </c>
      <c r="D8069" s="1">
        <v>44581</v>
      </c>
      <c r="E8069" s="4">
        <v>3374</v>
      </c>
      <c r="F8069">
        <v>563</v>
      </c>
    </row>
    <row r="8070" spans="1:6" x14ac:dyDescent="0.25">
      <c r="A8070" t="s">
        <v>25</v>
      </c>
      <c r="B8070" t="s">
        <v>27</v>
      </c>
      <c r="C8070" t="s">
        <v>28</v>
      </c>
      <c r="D8070" s="1">
        <v>44581</v>
      </c>
      <c r="E8070" s="4">
        <v>6972</v>
      </c>
      <c r="F8070">
        <v>980</v>
      </c>
    </row>
    <row r="8071" spans="1:6" x14ac:dyDescent="0.25">
      <c r="A8071" t="s">
        <v>53</v>
      </c>
      <c r="B8071" t="s">
        <v>6</v>
      </c>
      <c r="C8071" t="s">
        <v>24</v>
      </c>
      <c r="D8071" s="1">
        <v>44581</v>
      </c>
      <c r="E8071" s="4">
        <v>1022</v>
      </c>
      <c r="F8071">
        <v>57</v>
      </c>
    </row>
    <row r="8072" spans="1:6" x14ac:dyDescent="0.25">
      <c r="A8072" t="s">
        <v>53</v>
      </c>
      <c r="B8072" t="s">
        <v>21</v>
      </c>
      <c r="C8072" t="s">
        <v>12</v>
      </c>
      <c r="D8072" s="1">
        <v>44581</v>
      </c>
      <c r="E8072" s="4">
        <v>1519</v>
      </c>
      <c r="F8072">
        <v>90</v>
      </c>
    </row>
    <row r="8073" spans="1:6" x14ac:dyDescent="0.25">
      <c r="A8073" t="s">
        <v>32</v>
      </c>
      <c r="B8073" t="s">
        <v>27</v>
      </c>
      <c r="C8073" t="s">
        <v>52</v>
      </c>
      <c r="D8073" s="1">
        <v>44581</v>
      </c>
      <c r="E8073" s="4">
        <v>11284</v>
      </c>
      <c r="F8073">
        <v>1120</v>
      </c>
    </row>
    <row r="8074" spans="1:6" x14ac:dyDescent="0.25">
      <c r="A8074" t="s">
        <v>33</v>
      </c>
      <c r="B8074" t="s">
        <v>16</v>
      </c>
      <c r="C8074" t="s">
        <v>38</v>
      </c>
      <c r="D8074" s="1">
        <v>44581</v>
      </c>
      <c r="E8074" s="4">
        <v>12348</v>
      </c>
      <c r="F8074">
        <v>494</v>
      </c>
    </row>
    <row r="8075" spans="1:6" x14ac:dyDescent="0.25">
      <c r="A8075" t="s">
        <v>5</v>
      </c>
      <c r="B8075" t="s">
        <v>27</v>
      </c>
      <c r="C8075" t="s">
        <v>31</v>
      </c>
      <c r="D8075" s="1">
        <v>44581</v>
      </c>
      <c r="E8075" s="4">
        <v>4053</v>
      </c>
      <c r="F8075">
        <v>338</v>
      </c>
    </row>
    <row r="8076" spans="1:6" x14ac:dyDescent="0.25">
      <c r="A8076" t="s">
        <v>49</v>
      </c>
      <c r="B8076" t="s">
        <v>11</v>
      </c>
      <c r="C8076" t="s">
        <v>36</v>
      </c>
      <c r="D8076" s="1">
        <v>44581</v>
      </c>
      <c r="E8076" s="4">
        <v>1484</v>
      </c>
      <c r="F8076">
        <v>186</v>
      </c>
    </row>
    <row r="8077" spans="1:6" x14ac:dyDescent="0.25">
      <c r="A8077" t="s">
        <v>34</v>
      </c>
      <c r="B8077" t="s">
        <v>16</v>
      </c>
      <c r="C8077" t="s">
        <v>19</v>
      </c>
      <c r="D8077" s="1">
        <v>44581</v>
      </c>
      <c r="E8077" s="4">
        <v>1407</v>
      </c>
      <c r="F8077">
        <v>83</v>
      </c>
    </row>
    <row r="8078" spans="1:6" x14ac:dyDescent="0.25">
      <c r="A8078" t="s">
        <v>55</v>
      </c>
      <c r="B8078" t="s">
        <v>21</v>
      </c>
      <c r="C8078" t="s">
        <v>48</v>
      </c>
      <c r="D8078" s="1">
        <v>44581</v>
      </c>
      <c r="E8078" s="4">
        <v>8274</v>
      </c>
      <c r="F8078">
        <v>319</v>
      </c>
    </row>
    <row r="8079" spans="1:6" x14ac:dyDescent="0.25">
      <c r="A8079" t="s">
        <v>55</v>
      </c>
      <c r="B8079" t="s">
        <v>16</v>
      </c>
      <c r="C8079" t="s">
        <v>43</v>
      </c>
      <c r="D8079" s="1">
        <v>44581</v>
      </c>
      <c r="E8079" s="4">
        <v>10626</v>
      </c>
      <c r="F8079">
        <v>532</v>
      </c>
    </row>
    <row r="8080" spans="1:6" x14ac:dyDescent="0.25">
      <c r="A8080" t="s">
        <v>53</v>
      </c>
      <c r="B8080" t="s">
        <v>11</v>
      </c>
      <c r="C8080" t="s">
        <v>43</v>
      </c>
      <c r="D8080" s="1">
        <v>44581</v>
      </c>
      <c r="E8080" s="4">
        <v>13951</v>
      </c>
      <c r="F8080">
        <v>698</v>
      </c>
    </row>
    <row r="8081" spans="1:6" x14ac:dyDescent="0.25">
      <c r="A8081" t="s">
        <v>32</v>
      </c>
      <c r="B8081" t="s">
        <v>27</v>
      </c>
      <c r="C8081" t="s">
        <v>28</v>
      </c>
      <c r="D8081" s="1">
        <v>44581</v>
      </c>
      <c r="E8081" s="4">
        <v>4641</v>
      </c>
      <c r="F8081">
        <v>663</v>
      </c>
    </row>
    <row r="8082" spans="1:6" x14ac:dyDescent="0.25">
      <c r="A8082" t="s">
        <v>20</v>
      </c>
      <c r="B8082" t="s">
        <v>9</v>
      </c>
      <c r="C8082" t="s">
        <v>36</v>
      </c>
      <c r="D8082" s="1">
        <v>44581</v>
      </c>
      <c r="E8082" s="4">
        <v>7175</v>
      </c>
      <c r="F8082">
        <v>1050</v>
      </c>
    </row>
    <row r="8083" spans="1:6" x14ac:dyDescent="0.25">
      <c r="A8083" t="s">
        <v>57</v>
      </c>
      <c r="B8083" t="s">
        <v>27</v>
      </c>
      <c r="C8083" t="s">
        <v>38</v>
      </c>
      <c r="D8083" s="1">
        <v>44582</v>
      </c>
      <c r="E8083" s="4">
        <v>5747</v>
      </c>
      <c r="F8083">
        <v>222</v>
      </c>
    </row>
    <row r="8084" spans="1:6" x14ac:dyDescent="0.25">
      <c r="A8084" t="s">
        <v>54</v>
      </c>
      <c r="B8084" t="s">
        <v>16</v>
      </c>
      <c r="C8084" t="s">
        <v>14</v>
      </c>
      <c r="D8084" s="1">
        <v>44582</v>
      </c>
      <c r="E8084" s="4">
        <v>3325</v>
      </c>
      <c r="F8084">
        <v>416</v>
      </c>
    </row>
    <row r="8085" spans="1:6" x14ac:dyDescent="0.25">
      <c r="A8085" t="s">
        <v>18</v>
      </c>
      <c r="B8085" t="s">
        <v>16</v>
      </c>
      <c r="C8085" t="s">
        <v>42</v>
      </c>
      <c r="D8085" s="1">
        <v>44582</v>
      </c>
      <c r="E8085" s="4">
        <v>3752</v>
      </c>
      <c r="F8085">
        <v>235</v>
      </c>
    </row>
    <row r="8086" spans="1:6" x14ac:dyDescent="0.25">
      <c r="A8086" t="s">
        <v>57</v>
      </c>
      <c r="B8086" t="s">
        <v>21</v>
      </c>
      <c r="C8086" t="s">
        <v>45</v>
      </c>
      <c r="D8086" s="1">
        <v>44582</v>
      </c>
      <c r="E8086" s="4">
        <v>3787</v>
      </c>
      <c r="F8086">
        <v>165</v>
      </c>
    </row>
    <row r="8087" spans="1:6" x14ac:dyDescent="0.25">
      <c r="A8087" t="s">
        <v>40</v>
      </c>
      <c r="B8087" t="s">
        <v>27</v>
      </c>
      <c r="C8087" t="s">
        <v>30</v>
      </c>
      <c r="D8087" s="1">
        <v>44582</v>
      </c>
      <c r="E8087" s="4">
        <v>4277</v>
      </c>
      <c r="F8087">
        <v>238</v>
      </c>
    </row>
    <row r="8088" spans="1:6" x14ac:dyDescent="0.25">
      <c r="A8088" t="s">
        <v>33</v>
      </c>
      <c r="B8088" t="s">
        <v>21</v>
      </c>
      <c r="C8088" t="s">
        <v>44</v>
      </c>
      <c r="D8088" s="1">
        <v>44582</v>
      </c>
      <c r="E8088" s="4">
        <v>3626</v>
      </c>
      <c r="F8088">
        <v>158</v>
      </c>
    </row>
    <row r="8089" spans="1:6" x14ac:dyDescent="0.25">
      <c r="A8089" t="s">
        <v>25</v>
      </c>
      <c r="B8089" t="s">
        <v>16</v>
      </c>
      <c r="C8089" t="s">
        <v>42</v>
      </c>
      <c r="D8089" s="1">
        <v>44582</v>
      </c>
      <c r="E8089" s="4">
        <v>5789</v>
      </c>
      <c r="F8089">
        <v>362</v>
      </c>
    </row>
    <row r="8090" spans="1:6" x14ac:dyDescent="0.25">
      <c r="A8090" t="s">
        <v>40</v>
      </c>
      <c r="B8090" t="s">
        <v>11</v>
      </c>
      <c r="C8090" t="s">
        <v>38</v>
      </c>
      <c r="D8090" s="1">
        <v>44582</v>
      </c>
      <c r="E8090" s="4">
        <v>14217</v>
      </c>
      <c r="F8090">
        <v>527</v>
      </c>
    </row>
    <row r="8091" spans="1:6" x14ac:dyDescent="0.25">
      <c r="A8091" t="s">
        <v>57</v>
      </c>
      <c r="B8091" t="s">
        <v>9</v>
      </c>
      <c r="C8091" t="s">
        <v>30</v>
      </c>
      <c r="D8091" s="1">
        <v>44582</v>
      </c>
      <c r="E8091" s="4">
        <v>532</v>
      </c>
      <c r="F8091">
        <v>27</v>
      </c>
    </row>
    <row r="8092" spans="1:6" x14ac:dyDescent="0.25">
      <c r="A8092" t="s">
        <v>34</v>
      </c>
      <c r="B8092" t="s">
        <v>27</v>
      </c>
      <c r="C8092" t="s">
        <v>42</v>
      </c>
      <c r="D8092" s="1">
        <v>44582</v>
      </c>
      <c r="E8092" s="4">
        <v>707</v>
      </c>
      <c r="F8092">
        <v>48</v>
      </c>
    </row>
    <row r="8093" spans="1:6" x14ac:dyDescent="0.25">
      <c r="A8093" t="s">
        <v>23</v>
      </c>
      <c r="B8093" t="s">
        <v>9</v>
      </c>
      <c r="C8093" t="s">
        <v>7</v>
      </c>
      <c r="D8093" s="1">
        <v>44582</v>
      </c>
      <c r="E8093" s="4">
        <v>10136</v>
      </c>
      <c r="F8093">
        <v>676</v>
      </c>
    </row>
    <row r="8094" spans="1:6" x14ac:dyDescent="0.25">
      <c r="A8094" t="s">
        <v>39</v>
      </c>
      <c r="B8094" t="s">
        <v>6</v>
      </c>
      <c r="C8094" t="s">
        <v>24</v>
      </c>
      <c r="D8094" s="1">
        <v>44585</v>
      </c>
      <c r="E8094" s="4">
        <v>819</v>
      </c>
      <c r="F8094">
        <v>41</v>
      </c>
    </row>
    <row r="8095" spans="1:6" x14ac:dyDescent="0.25">
      <c r="A8095" t="s">
        <v>10</v>
      </c>
      <c r="B8095" t="s">
        <v>6</v>
      </c>
      <c r="C8095" t="s">
        <v>26</v>
      </c>
      <c r="D8095" s="1">
        <v>44585</v>
      </c>
      <c r="E8095" s="4">
        <v>6216</v>
      </c>
      <c r="F8095">
        <v>518</v>
      </c>
    </row>
    <row r="8096" spans="1:6" x14ac:dyDescent="0.25">
      <c r="A8096" t="s">
        <v>10</v>
      </c>
      <c r="B8096" t="s">
        <v>21</v>
      </c>
      <c r="C8096" t="s">
        <v>26</v>
      </c>
      <c r="D8096" s="1">
        <v>44585</v>
      </c>
      <c r="E8096" s="4">
        <v>1400</v>
      </c>
      <c r="F8096">
        <v>117</v>
      </c>
    </row>
    <row r="8097" spans="1:6" x14ac:dyDescent="0.25">
      <c r="A8097" t="s">
        <v>51</v>
      </c>
      <c r="B8097" t="s">
        <v>11</v>
      </c>
      <c r="C8097" t="s">
        <v>26</v>
      </c>
      <c r="D8097" s="1">
        <v>44585</v>
      </c>
      <c r="E8097" s="4">
        <v>2016</v>
      </c>
      <c r="F8097">
        <v>168</v>
      </c>
    </row>
    <row r="8098" spans="1:6" x14ac:dyDescent="0.25">
      <c r="A8098" t="s">
        <v>33</v>
      </c>
      <c r="B8098" t="s">
        <v>9</v>
      </c>
      <c r="C8098" t="s">
        <v>50</v>
      </c>
      <c r="D8098" s="1">
        <v>44585</v>
      </c>
      <c r="E8098" s="4">
        <v>2114</v>
      </c>
      <c r="F8098">
        <v>92</v>
      </c>
    </row>
    <row r="8099" spans="1:6" x14ac:dyDescent="0.25">
      <c r="A8099" t="s">
        <v>49</v>
      </c>
      <c r="B8099" t="s">
        <v>27</v>
      </c>
      <c r="C8099" t="s">
        <v>30</v>
      </c>
      <c r="D8099" s="1">
        <v>44585</v>
      </c>
      <c r="E8099" s="4">
        <v>10087</v>
      </c>
      <c r="F8099">
        <v>561</v>
      </c>
    </row>
    <row r="8100" spans="1:6" x14ac:dyDescent="0.25">
      <c r="A8100" t="s">
        <v>13</v>
      </c>
      <c r="B8100" t="s">
        <v>21</v>
      </c>
      <c r="C8100" t="s">
        <v>38</v>
      </c>
      <c r="D8100" s="1">
        <v>44585</v>
      </c>
      <c r="E8100" s="4">
        <v>6909</v>
      </c>
      <c r="F8100">
        <v>256</v>
      </c>
    </row>
    <row r="8101" spans="1:6" x14ac:dyDescent="0.25">
      <c r="A8101" t="s">
        <v>34</v>
      </c>
      <c r="B8101" t="s">
        <v>27</v>
      </c>
      <c r="C8101" t="s">
        <v>35</v>
      </c>
      <c r="D8101" s="1">
        <v>44585</v>
      </c>
      <c r="E8101" s="4">
        <v>497</v>
      </c>
      <c r="F8101">
        <v>28</v>
      </c>
    </row>
    <row r="8102" spans="1:6" x14ac:dyDescent="0.25">
      <c r="A8102" t="s">
        <v>33</v>
      </c>
      <c r="B8102" t="s">
        <v>6</v>
      </c>
      <c r="C8102" t="s">
        <v>28</v>
      </c>
      <c r="D8102" s="1">
        <v>44585</v>
      </c>
      <c r="E8102" s="4">
        <v>4466</v>
      </c>
      <c r="F8102">
        <v>559</v>
      </c>
    </row>
    <row r="8103" spans="1:6" x14ac:dyDescent="0.25">
      <c r="A8103" t="s">
        <v>18</v>
      </c>
      <c r="B8103" t="s">
        <v>11</v>
      </c>
      <c r="C8103" t="s">
        <v>48</v>
      </c>
      <c r="D8103" s="1">
        <v>44585</v>
      </c>
      <c r="E8103" s="4">
        <v>2772</v>
      </c>
      <c r="F8103">
        <v>111</v>
      </c>
    </row>
    <row r="8104" spans="1:6" x14ac:dyDescent="0.25">
      <c r="A8104" t="s">
        <v>55</v>
      </c>
      <c r="B8104" t="s">
        <v>11</v>
      </c>
      <c r="C8104" t="s">
        <v>28</v>
      </c>
      <c r="D8104" s="1">
        <v>44585</v>
      </c>
      <c r="E8104" s="4">
        <v>4732</v>
      </c>
      <c r="F8104">
        <v>592</v>
      </c>
    </row>
    <row r="8105" spans="1:6" x14ac:dyDescent="0.25">
      <c r="A8105" t="s">
        <v>46</v>
      </c>
      <c r="B8105" t="s">
        <v>11</v>
      </c>
      <c r="C8105" t="s">
        <v>38</v>
      </c>
      <c r="D8105" s="1">
        <v>44585</v>
      </c>
      <c r="E8105" s="4">
        <v>791</v>
      </c>
      <c r="F8105">
        <v>32</v>
      </c>
    </row>
    <row r="8106" spans="1:6" x14ac:dyDescent="0.25">
      <c r="A8106" t="s">
        <v>56</v>
      </c>
      <c r="B8106" t="s">
        <v>16</v>
      </c>
      <c r="C8106" t="s">
        <v>26</v>
      </c>
      <c r="D8106" s="1">
        <v>44585</v>
      </c>
      <c r="E8106" s="4">
        <v>20181</v>
      </c>
      <c r="F8106">
        <v>1680</v>
      </c>
    </row>
    <row r="8107" spans="1:6" x14ac:dyDescent="0.25">
      <c r="A8107" t="s">
        <v>8</v>
      </c>
      <c r="B8107" t="s">
        <v>9</v>
      </c>
      <c r="C8107" t="s">
        <v>12</v>
      </c>
      <c r="D8107" s="1">
        <v>44585</v>
      </c>
      <c r="E8107" s="4">
        <v>2702</v>
      </c>
      <c r="F8107">
        <v>169</v>
      </c>
    </row>
    <row r="8108" spans="1:6" x14ac:dyDescent="0.25">
      <c r="A8108" t="s">
        <v>8</v>
      </c>
      <c r="B8108" t="s">
        <v>16</v>
      </c>
      <c r="C8108" t="s">
        <v>22</v>
      </c>
      <c r="D8108" s="1">
        <v>44585</v>
      </c>
      <c r="E8108" s="4">
        <v>994</v>
      </c>
      <c r="F8108">
        <v>125</v>
      </c>
    </row>
    <row r="8109" spans="1:6" x14ac:dyDescent="0.25">
      <c r="A8109" t="s">
        <v>15</v>
      </c>
      <c r="B8109" t="s">
        <v>9</v>
      </c>
      <c r="C8109" t="s">
        <v>12</v>
      </c>
      <c r="D8109" s="1">
        <v>44585</v>
      </c>
      <c r="E8109" s="4">
        <v>6762</v>
      </c>
      <c r="F8109">
        <v>398</v>
      </c>
    </row>
    <row r="8110" spans="1:6" x14ac:dyDescent="0.25">
      <c r="A8110" t="s">
        <v>51</v>
      </c>
      <c r="B8110" t="s">
        <v>21</v>
      </c>
      <c r="C8110" t="s">
        <v>19</v>
      </c>
      <c r="D8110" s="1">
        <v>44585</v>
      </c>
      <c r="E8110" s="4">
        <v>13874</v>
      </c>
      <c r="F8110">
        <v>840</v>
      </c>
    </row>
    <row r="8111" spans="1:6" x14ac:dyDescent="0.25">
      <c r="A8111" t="s">
        <v>34</v>
      </c>
      <c r="B8111" t="s">
        <v>21</v>
      </c>
      <c r="C8111" t="s">
        <v>45</v>
      </c>
      <c r="D8111" s="1">
        <v>44585</v>
      </c>
      <c r="E8111" s="4">
        <v>4557</v>
      </c>
      <c r="F8111">
        <v>190</v>
      </c>
    </row>
    <row r="8112" spans="1:6" x14ac:dyDescent="0.25">
      <c r="A8112" t="s">
        <v>39</v>
      </c>
      <c r="B8112" t="s">
        <v>16</v>
      </c>
      <c r="C8112" t="s">
        <v>35</v>
      </c>
      <c r="D8112" s="1">
        <v>44585</v>
      </c>
      <c r="E8112" s="4">
        <v>9898</v>
      </c>
      <c r="F8112">
        <v>550</v>
      </c>
    </row>
    <row r="8113" spans="1:6" x14ac:dyDescent="0.25">
      <c r="A8113" t="s">
        <v>32</v>
      </c>
      <c r="B8113" t="s">
        <v>21</v>
      </c>
      <c r="C8113" t="s">
        <v>36</v>
      </c>
      <c r="D8113" s="1">
        <v>44586</v>
      </c>
      <c r="E8113" s="4">
        <v>4284</v>
      </c>
      <c r="F8113">
        <v>476</v>
      </c>
    </row>
    <row r="8114" spans="1:6" x14ac:dyDescent="0.25">
      <c r="A8114" t="s">
        <v>25</v>
      </c>
      <c r="B8114" t="s">
        <v>27</v>
      </c>
      <c r="C8114" t="s">
        <v>36</v>
      </c>
      <c r="D8114" s="1">
        <v>44586</v>
      </c>
      <c r="E8114" s="4">
        <v>4473</v>
      </c>
      <c r="F8114">
        <v>497</v>
      </c>
    </row>
    <row r="8115" spans="1:6" x14ac:dyDescent="0.25">
      <c r="A8115" t="s">
        <v>56</v>
      </c>
      <c r="B8115" t="s">
        <v>9</v>
      </c>
      <c r="C8115" t="s">
        <v>12</v>
      </c>
      <c r="D8115" s="1">
        <v>44586</v>
      </c>
      <c r="E8115" s="4">
        <v>1666</v>
      </c>
      <c r="F8115">
        <v>98</v>
      </c>
    </row>
    <row r="8116" spans="1:6" x14ac:dyDescent="0.25">
      <c r="A8116" t="s">
        <v>46</v>
      </c>
      <c r="B8116" t="s">
        <v>27</v>
      </c>
      <c r="C8116" t="s">
        <v>19</v>
      </c>
      <c r="D8116" s="1">
        <v>44586</v>
      </c>
      <c r="E8116" s="4">
        <v>7049</v>
      </c>
      <c r="F8116">
        <v>441</v>
      </c>
    </row>
    <row r="8117" spans="1:6" x14ac:dyDescent="0.25">
      <c r="A8117" t="s">
        <v>41</v>
      </c>
      <c r="B8117" t="s">
        <v>27</v>
      </c>
      <c r="C8117" t="s">
        <v>28</v>
      </c>
      <c r="D8117" s="1">
        <v>44586</v>
      </c>
      <c r="E8117" s="4">
        <v>4879</v>
      </c>
      <c r="F8117">
        <v>610</v>
      </c>
    </row>
    <row r="8118" spans="1:6" x14ac:dyDescent="0.25">
      <c r="A8118" t="s">
        <v>37</v>
      </c>
      <c r="B8118" t="s">
        <v>11</v>
      </c>
      <c r="C8118" t="s">
        <v>19</v>
      </c>
      <c r="D8118" s="1">
        <v>44586</v>
      </c>
      <c r="E8118" s="4">
        <v>301</v>
      </c>
      <c r="F8118">
        <v>19</v>
      </c>
    </row>
    <row r="8119" spans="1:6" x14ac:dyDescent="0.25">
      <c r="A8119" t="s">
        <v>10</v>
      </c>
      <c r="B8119" t="s">
        <v>21</v>
      </c>
      <c r="C8119" t="s">
        <v>35</v>
      </c>
      <c r="D8119" s="1">
        <v>44586</v>
      </c>
      <c r="E8119" s="4">
        <v>10801</v>
      </c>
      <c r="F8119">
        <v>636</v>
      </c>
    </row>
    <row r="8120" spans="1:6" x14ac:dyDescent="0.25">
      <c r="A8120" t="s">
        <v>57</v>
      </c>
      <c r="B8120" t="s">
        <v>16</v>
      </c>
      <c r="C8120" t="s">
        <v>30</v>
      </c>
      <c r="D8120" s="1">
        <v>44586</v>
      </c>
      <c r="E8120" s="4">
        <v>1967</v>
      </c>
      <c r="F8120">
        <v>99</v>
      </c>
    </row>
    <row r="8121" spans="1:6" x14ac:dyDescent="0.25">
      <c r="A8121" t="s">
        <v>34</v>
      </c>
      <c r="B8121" t="s">
        <v>21</v>
      </c>
      <c r="C8121" t="s">
        <v>36</v>
      </c>
      <c r="D8121" s="1">
        <v>44586</v>
      </c>
      <c r="E8121" s="4">
        <v>4809</v>
      </c>
      <c r="F8121">
        <v>535</v>
      </c>
    </row>
    <row r="8122" spans="1:6" x14ac:dyDescent="0.25">
      <c r="A8122" t="s">
        <v>51</v>
      </c>
      <c r="B8122" t="s">
        <v>9</v>
      </c>
      <c r="C8122" t="s">
        <v>35</v>
      </c>
      <c r="D8122" s="1">
        <v>44586</v>
      </c>
      <c r="E8122" s="4">
        <v>3451</v>
      </c>
      <c r="F8122">
        <v>203</v>
      </c>
    </row>
    <row r="8123" spans="1:6" x14ac:dyDescent="0.25">
      <c r="A8123" t="s">
        <v>32</v>
      </c>
      <c r="B8123" t="s">
        <v>21</v>
      </c>
      <c r="C8123" t="s">
        <v>47</v>
      </c>
      <c r="D8123" s="1">
        <v>44586</v>
      </c>
      <c r="E8123" s="4">
        <v>4186</v>
      </c>
      <c r="F8123">
        <v>247</v>
      </c>
    </row>
    <row r="8124" spans="1:6" x14ac:dyDescent="0.25">
      <c r="A8124" t="s">
        <v>5</v>
      </c>
      <c r="B8124" t="s">
        <v>27</v>
      </c>
      <c r="C8124" t="s">
        <v>38</v>
      </c>
      <c r="D8124" s="1">
        <v>44586</v>
      </c>
      <c r="E8124" s="4">
        <v>14</v>
      </c>
      <c r="F8124">
        <v>1</v>
      </c>
    </row>
    <row r="8125" spans="1:6" x14ac:dyDescent="0.25">
      <c r="A8125" t="s">
        <v>13</v>
      </c>
      <c r="B8125" t="s">
        <v>11</v>
      </c>
      <c r="C8125" t="s">
        <v>17</v>
      </c>
      <c r="D8125" s="1">
        <v>44586</v>
      </c>
      <c r="E8125" s="4">
        <v>5649</v>
      </c>
      <c r="F8125">
        <v>257</v>
      </c>
    </row>
    <row r="8126" spans="1:6" x14ac:dyDescent="0.25">
      <c r="A8126" t="s">
        <v>37</v>
      </c>
      <c r="B8126" t="s">
        <v>21</v>
      </c>
      <c r="C8126" t="s">
        <v>12</v>
      </c>
      <c r="D8126" s="1">
        <v>44586</v>
      </c>
      <c r="E8126" s="4">
        <v>4396</v>
      </c>
      <c r="F8126">
        <v>294</v>
      </c>
    </row>
    <row r="8127" spans="1:6" x14ac:dyDescent="0.25">
      <c r="A8127" t="s">
        <v>54</v>
      </c>
      <c r="B8127" t="s">
        <v>21</v>
      </c>
      <c r="C8127" t="s">
        <v>19</v>
      </c>
      <c r="D8127" s="1">
        <v>44586</v>
      </c>
      <c r="E8127" s="4">
        <v>4669</v>
      </c>
      <c r="F8127">
        <v>260</v>
      </c>
    </row>
    <row r="8128" spans="1:6" x14ac:dyDescent="0.25">
      <c r="A8128" t="s">
        <v>49</v>
      </c>
      <c r="B8128" t="s">
        <v>21</v>
      </c>
      <c r="C8128" t="s">
        <v>42</v>
      </c>
      <c r="D8128" s="1">
        <v>44586</v>
      </c>
      <c r="E8128" s="4">
        <v>9772</v>
      </c>
      <c r="F8128">
        <v>611</v>
      </c>
    </row>
    <row r="8129" spans="1:6" x14ac:dyDescent="0.25">
      <c r="A8129" t="s">
        <v>46</v>
      </c>
      <c r="B8129" t="s">
        <v>11</v>
      </c>
      <c r="C8129" t="s">
        <v>47</v>
      </c>
      <c r="D8129" s="1">
        <v>44586</v>
      </c>
      <c r="E8129" s="4">
        <v>308</v>
      </c>
      <c r="F8129">
        <v>19</v>
      </c>
    </row>
    <row r="8130" spans="1:6" x14ac:dyDescent="0.25">
      <c r="A8130" t="s">
        <v>18</v>
      </c>
      <c r="B8130" t="s">
        <v>21</v>
      </c>
      <c r="C8130" t="s">
        <v>48</v>
      </c>
      <c r="D8130" s="1">
        <v>44586</v>
      </c>
      <c r="E8130" s="4">
        <v>9380</v>
      </c>
      <c r="F8130">
        <v>348</v>
      </c>
    </row>
    <row r="8131" spans="1:6" x14ac:dyDescent="0.25">
      <c r="A8131" t="s">
        <v>32</v>
      </c>
      <c r="B8131" t="s">
        <v>9</v>
      </c>
      <c r="C8131" t="s">
        <v>30</v>
      </c>
      <c r="D8131" s="1">
        <v>44586</v>
      </c>
      <c r="E8131" s="4">
        <v>5999</v>
      </c>
      <c r="F8131">
        <v>316</v>
      </c>
    </row>
    <row r="8132" spans="1:6" x14ac:dyDescent="0.25">
      <c r="A8132" t="s">
        <v>32</v>
      </c>
      <c r="B8132" t="s">
        <v>27</v>
      </c>
      <c r="C8132" t="s">
        <v>42</v>
      </c>
      <c r="D8132" s="1">
        <v>44586</v>
      </c>
      <c r="E8132" s="4">
        <v>826</v>
      </c>
      <c r="F8132">
        <v>56</v>
      </c>
    </row>
    <row r="8133" spans="1:6" x14ac:dyDescent="0.25">
      <c r="A8133" t="s">
        <v>8</v>
      </c>
      <c r="B8133" t="s">
        <v>11</v>
      </c>
      <c r="C8133" t="s">
        <v>12</v>
      </c>
      <c r="D8133" s="1">
        <v>44586</v>
      </c>
      <c r="E8133" s="4">
        <v>3255</v>
      </c>
      <c r="F8133">
        <v>217</v>
      </c>
    </row>
    <row r="8134" spans="1:6" x14ac:dyDescent="0.25">
      <c r="A8134" t="s">
        <v>46</v>
      </c>
      <c r="B8134" t="s">
        <v>9</v>
      </c>
      <c r="C8134" t="s">
        <v>7</v>
      </c>
      <c r="D8134" s="1">
        <v>44586</v>
      </c>
      <c r="E8134" s="4">
        <v>3500</v>
      </c>
      <c r="F8134">
        <v>234</v>
      </c>
    </row>
    <row r="8135" spans="1:6" x14ac:dyDescent="0.25">
      <c r="A8135" t="s">
        <v>37</v>
      </c>
      <c r="B8135" t="s">
        <v>16</v>
      </c>
      <c r="C8135" t="s">
        <v>45</v>
      </c>
      <c r="D8135" s="1">
        <v>44586</v>
      </c>
      <c r="E8135" s="4">
        <v>19061</v>
      </c>
      <c r="F8135">
        <v>770</v>
      </c>
    </row>
    <row r="8136" spans="1:6" x14ac:dyDescent="0.25">
      <c r="A8136" t="s">
        <v>56</v>
      </c>
      <c r="B8136" t="s">
        <v>6</v>
      </c>
      <c r="C8136" t="s">
        <v>22</v>
      </c>
      <c r="D8136" s="1">
        <v>44586</v>
      </c>
      <c r="E8136" s="4">
        <v>15183</v>
      </c>
      <c r="F8136">
        <v>1680</v>
      </c>
    </row>
    <row r="8137" spans="1:6" x14ac:dyDescent="0.25">
      <c r="A8137" t="s">
        <v>20</v>
      </c>
      <c r="B8137" t="s">
        <v>6</v>
      </c>
      <c r="C8137" t="s">
        <v>26</v>
      </c>
      <c r="D8137" s="1">
        <v>44586</v>
      </c>
      <c r="E8137" s="4">
        <v>4865</v>
      </c>
      <c r="F8137">
        <v>375</v>
      </c>
    </row>
    <row r="8138" spans="1:6" x14ac:dyDescent="0.25">
      <c r="A8138" t="s">
        <v>41</v>
      </c>
      <c r="B8138" t="s">
        <v>16</v>
      </c>
      <c r="C8138" t="s">
        <v>22</v>
      </c>
      <c r="D8138" s="1">
        <v>44586</v>
      </c>
      <c r="E8138" s="4">
        <v>1512</v>
      </c>
      <c r="F8138">
        <v>189</v>
      </c>
    </row>
    <row r="8139" spans="1:6" x14ac:dyDescent="0.25">
      <c r="A8139" t="s">
        <v>51</v>
      </c>
      <c r="B8139" t="s">
        <v>27</v>
      </c>
      <c r="C8139" t="s">
        <v>48</v>
      </c>
      <c r="D8139" s="1">
        <v>44587</v>
      </c>
      <c r="E8139" s="4">
        <v>5789</v>
      </c>
      <c r="F8139">
        <v>215</v>
      </c>
    </row>
    <row r="8140" spans="1:6" x14ac:dyDescent="0.25">
      <c r="A8140" t="s">
        <v>51</v>
      </c>
      <c r="B8140" t="s">
        <v>9</v>
      </c>
      <c r="C8140" t="s">
        <v>45</v>
      </c>
      <c r="D8140" s="1">
        <v>44587</v>
      </c>
      <c r="E8140" s="4">
        <v>2310</v>
      </c>
      <c r="F8140">
        <v>97</v>
      </c>
    </row>
    <row r="8141" spans="1:6" x14ac:dyDescent="0.25">
      <c r="A8141" t="s">
        <v>39</v>
      </c>
      <c r="B8141" t="s">
        <v>11</v>
      </c>
      <c r="C8141" t="s">
        <v>44</v>
      </c>
      <c r="D8141" s="1">
        <v>44587</v>
      </c>
      <c r="E8141" s="4">
        <v>13069</v>
      </c>
      <c r="F8141">
        <v>595</v>
      </c>
    </row>
    <row r="8142" spans="1:6" x14ac:dyDescent="0.25">
      <c r="A8142" t="s">
        <v>8</v>
      </c>
      <c r="B8142" t="s">
        <v>21</v>
      </c>
      <c r="C8142" t="s">
        <v>22</v>
      </c>
      <c r="D8142" s="1">
        <v>44587</v>
      </c>
      <c r="E8142" s="4">
        <v>10066</v>
      </c>
      <c r="F8142">
        <v>980</v>
      </c>
    </row>
    <row r="8143" spans="1:6" x14ac:dyDescent="0.25">
      <c r="A8143" t="s">
        <v>40</v>
      </c>
      <c r="B8143" t="s">
        <v>21</v>
      </c>
      <c r="C8143" t="s">
        <v>36</v>
      </c>
      <c r="D8143" s="1">
        <v>44587</v>
      </c>
      <c r="E8143" s="4">
        <v>1428</v>
      </c>
      <c r="F8143">
        <v>159</v>
      </c>
    </row>
    <row r="8144" spans="1:6" x14ac:dyDescent="0.25">
      <c r="A8144" t="s">
        <v>5</v>
      </c>
      <c r="B8144" t="s">
        <v>21</v>
      </c>
      <c r="C8144" t="s">
        <v>38</v>
      </c>
      <c r="D8144" s="1">
        <v>44587</v>
      </c>
      <c r="E8144" s="4">
        <v>5999</v>
      </c>
      <c r="F8144">
        <v>240</v>
      </c>
    </row>
    <row r="8145" spans="1:6" x14ac:dyDescent="0.25">
      <c r="A8145" t="s">
        <v>40</v>
      </c>
      <c r="B8145" t="s">
        <v>21</v>
      </c>
      <c r="C8145" t="s">
        <v>22</v>
      </c>
      <c r="D8145" s="1">
        <v>44587</v>
      </c>
      <c r="E8145" s="4">
        <v>7434</v>
      </c>
      <c r="F8145">
        <v>770</v>
      </c>
    </row>
    <row r="8146" spans="1:6" x14ac:dyDescent="0.25">
      <c r="A8146" t="s">
        <v>5</v>
      </c>
      <c r="B8146" t="s">
        <v>9</v>
      </c>
      <c r="C8146" t="s">
        <v>19</v>
      </c>
      <c r="D8146" s="1">
        <v>44587</v>
      </c>
      <c r="E8146" s="4">
        <v>63</v>
      </c>
      <c r="F8146">
        <v>4</v>
      </c>
    </row>
    <row r="8147" spans="1:6" x14ac:dyDescent="0.25">
      <c r="A8147" t="s">
        <v>41</v>
      </c>
      <c r="B8147" t="s">
        <v>11</v>
      </c>
      <c r="C8147" t="s">
        <v>35</v>
      </c>
      <c r="D8147" s="1">
        <v>44587</v>
      </c>
      <c r="E8147" s="4">
        <v>15953</v>
      </c>
      <c r="F8147">
        <v>910</v>
      </c>
    </row>
    <row r="8148" spans="1:6" x14ac:dyDescent="0.25">
      <c r="A8148" t="s">
        <v>41</v>
      </c>
      <c r="B8148" t="s">
        <v>21</v>
      </c>
      <c r="C8148" t="s">
        <v>22</v>
      </c>
      <c r="D8148" s="1">
        <v>44587</v>
      </c>
      <c r="E8148" s="4">
        <v>1918</v>
      </c>
      <c r="F8148">
        <v>214</v>
      </c>
    </row>
    <row r="8149" spans="1:6" x14ac:dyDescent="0.25">
      <c r="A8149" t="s">
        <v>5</v>
      </c>
      <c r="B8149" t="s">
        <v>21</v>
      </c>
      <c r="C8149" t="s">
        <v>22</v>
      </c>
      <c r="D8149" s="1">
        <v>44587</v>
      </c>
      <c r="E8149" s="4">
        <v>392</v>
      </c>
      <c r="F8149">
        <v>40</v>
      </c>
    </row>
    <row r="8150" spans="1:6" x14ac:dyDescent="0.25">
      <c r="A8150" t="s">
        <v>37</v>
      </c>
      <c r="B8150" t="s">
        <v>9</v>
      </c>
      <c r="C8150" t="s">
        <v>30</v>
      </c>
      <c r="D8150" s="1">
        <v>44587</v>
      </c>
      <c r="E8150" s="4">
        <v>16121</v>
      </c>
      <c r="F8150">
        <v>910</v>
      </c>
    </row>
    <row r="8151" spans="1:6" x14ac:dyDescent="0.25">
      <c r="A8151" t="s">
        <v>54</v>
      </c>
      <c r="B8151" t="s">
        <v>6</v>
      </c>
      <c r="C8151" t="s">
        <v>38</v>
      </c>
      <c r="D8151" s="1">
        <v>44587</v>
      </c>
      <c r="E8151" s="4">
        <v>7630</v>
      </c>
      <c r="F8151">
        <v>294</v>
      </c>
    </row>
    <row r="8152" spans="1:6" x14ac:dyDescent="0.25">
      <c r="A8152" t="s">
        <v>49</v>
      </c>
      <c r="B8152" t="s">
        <v>21</v>
      </c>
      <c r="C8152" t="s">
        <v>19</v>
      </c>
      <c r="D8152" s="1">
        <v>44587</v>
      </c>
      <c r="E8152" s="4">
        <v>4319</v>
      </c>
      <c r="F8152">
        <v>255</v>
      </c>
    </row>
    <row r="8153" spans="1:6" x14ac:dyDescent="0.25">
      <c r="A8153" t="s">
        <v>20</v>
      </c>
      <c r="B8153" t="s">
        <v>11</v>
      </c>
      <c r="C8153" t="s">
        <v>17</v>
      </c>
      <c r="D8153" s="1">
        <v>44587</v>
      </c>
      <c r="E8153" s="4">
        <v>5530</v>
      </c>
      <c r="F8153">
        <v>241</v>
      </c>
    </row>
    <row r="8154" spans="1:6" x14ac:dyDescent="0.25">
      <c r="A8154" t="s">
        <v>5</v>
      </c>
      <c r="B8154" t="s">
        <v>16</v>
      </c>
      <c r="C8154" t="s">
        <v>28</v>
      </c>
      <c r="D8154" s="1">
        <v>44587</v>
      </c>
      <c r="E8154" s="4">
        <v>1596</v>
      </c>
      <c r="F8154">
        <v>266</v>
      </c>
    </row>
    <row r="8155" spans="1:6" x14ac:dyDescent="0.25">
      <c r="A8155" t="s">
        <v>55</v>
      </c>
      <c r="B8155" t="s">
        <v>21</v>
      </c>
      <c r="C8155" t="s">
        <v>42</v>
      </c>
      <c r="D8155" s="1">
        <v>44587</v>
      </c>
      <c r="E8155" s="4">
        <v>1855</v>
      </c>
      <c r="F8155">
        <v>116</v>
      </c>
    </row>
    <row r="8156" spans="1:6" x14ac:dyDescent="0.25">
      <c r="A8156" t="s">
        <v>33</v>
      </c>
      <c r="B8156" t="s">
        <v>9</v>
      </c>
      <c r="C8156" t="s">
        <v>52</v>
      </c>
      <c r="D8156" s="1">
        <v>44587</v>
      </c>
      <c r="E8156" s="4">
        <v>8092</v>
      </c>
      <c r="F8156">
        <v>675</v>
      </c>
    </row>
    <row r="8157" spans="1:6" x14ac:dyDescent="0.25">
      <c r="A8157" t="s">
        <v>54</v>
      </c>
      <c r="B8157" t="s">
        <v>27</v>
      </c>
      <c r="C8157" t="s">
        <v>47</v>
      </c>
      <c r="D8157" s="1">
        <v>44587</v>
      </c>
      <c r="E8157" s="4">
        <v>10094</v>
      </c>
      <c r="F8157">
        <v>673</v>
      </c>
    </row>
    <row r="8158" spans="1:6" x14ac:dyDescent="0.25">
      <c r="A8158" t="s">
        <v>25</v>
      </c>
      <c r="B8158" t="s">
        <v>9</v>
      </c>
      <c r="C8158" t="s">
        <v>44</v>
      </c>
      <c r="D8158" s="1">
        <v>44587</v>
      </c>
      <c r="E8158" s="4">
        <v>3815</v>
      </c>
      <c r="F8158">
        <v>159</v>
      </c>
    </row>
    <row r="8159" spans="1:6" x14ac:dyDescent="0.25">
      <c r="A8159" t="s">
        <v>46</v>
      </c>
      <c r="B8159" t="s">
        <v>16</v>
      </c>
      <c r="C8159" t="s">
        <v>52</v>
      </c>
      <c r="D8159" s="1">
        <v>44587</v>
      </c>
      <c r="E8159" s="4">
        <v>18536</v>
      </c>
      <c r="F8159">
        <v>1540</v>
      </c>
    </row>
    <row r="8160" spans="1:6" x14ac:dyDescent="0.25">
      <c r="A8160" t="s">
        <v>51</v>
      </c>
      <c r="B8160" t="s">
        <v>16</v>
      </c>
      <c r="C8160" t="s">
        <v>30</v>
      </c>
      <c r="D8160" s="1">
        <v>44587</v>
      </c>
      <c r="E8160" s="4">
        <v>4319</v>
      </c>
      <c r="F8160">
        <v>216</v>
      </c>
    </row>
    <row r="8161" spans="1:6" x14ac:dyDescent="0.25">
      <c r="A8161" t="s">
        <v>46</v>
      </c>
      <c r="B8161" t="s">
        <v>11</v>
      </c>
      <c r="C8161" t="s">
        <v>36</v>
      </c>
      <c r="D8161" s="1">
        <v>44587</v>
      </c>
      <c r="E8161" s="4">
        <v>56</v>
      </c>
      <c r="F8161">
        <v>7</v>
      </c>
    </row>
    <row r="8162" spans="1:6" x14ac:dyDescent="0.25">
      <c r="A8162" t="s">
        <v>55</v>
      </c>
      <c r="B8162" t="s">
        <v>16</v>
      </c>
      <c r="C8162" t="s">
        <v>28</v>
      </c>
      <c r="D8162" s="1">
        <v>44587</v>
      </c>
      <c r="E8162" s="4">
        <v>9107</v>
      </c>
      <c r="F8162">
        <v>1540</v>
      </c>
    </row>
    <row r="8163" spans="1:6" x14ac:dyDescent="0.25">
      <c r="A8163" t="s">
        <v>54</v>
      </c>
      <c r="B8163" t="s">
        <v>6</v>
      </c>
      <c r="C8163" t="s">
        <v>43</v>
      </c>
      <c r="D8163" s="1">
        <v>44587</v>
      </c>
      <c r="E8163" s="4">
        <v>1127</v>
      </c>
      <c r="F8163">
        <v>52</v>
      </c>
    </row>
    <row r="8164" spans="1:6" x14ac:dyDescent="0.25">
      <c r="A8164" t="s">
        <v>29</v>
      </c>
      <c r="B8164" t="s">
        <v>27</v>
      </c>
      <c r="C8164" t="s">
        <v>48</v>
      </c>
      <c r="D8164" s="1">
        <v>44587</v>
      </c>
      <c r="E8164" s="4">
        <v>3171</v>
      </c>
      <c r="F8164">
        <v>118</v>
      </c>
    </row>
    <row r="8165" spans="1:6" x14ac:dyDescent="0.25">
      <c r="A8165" t="s">
        <v>49</v>
      </c>
      <c r="B8165" t="s">
        <v>9</v>
      </c>
      <c r="C8165" t="s">
        <v>19</v>
      </c>
      <c r="D8165" s="1">
        <v>44587</v>
      </c>
      <c r="E8165" s="4">
        <v>3787</v>
      </c>
      <c r="F8165">
        <v>211</v>
      </c>
    </row>
    <row r="8166" spans="1:6" x14ac:dyDescent="0.25">
      <c r="A8166" t="s">
        <v>57</v>
      </c>
      <c r="B8166" t="s">
        <v>21</v>
      </c>
      <c r="C8166" t="s">
        <v>44</v>
      </c>
      <c r="D8166" s="1">
        <v>44587</v>
      </c>
      <c r="E8166" s="4">
        <v>3374</v>
      </c>
      <c r="F8166">
        <v>141</v>
      </c>
    </row>
    <row r="8167" spans="1:6" x14ac:dyDescent="0.25">
      <c r="A8167" t="s">
        <v>56</v>
      </c>
      <c r="B8167" t="s">
        <v>9</v>
      </c>
      <c r="C8167" t="s">
        <v>22</v>
      </c>
      <c r="D8167" s="1">
        <v>44587</v>
      </c>
      <c r="E8167" s="4">
        <v>5222</v>
      </c>
      <c r="F8167">
        <v>653</v>
      </c>
    </row>
    <row r="8168" spans="1:6" x14ac:dyDescent="0.25">
      <c r="A8168" t="s">
        <v>39</v>
      </c>
      <c r="B8168" t="s">
        <v>16</v>
      </c>
      <c r="C8168" t="s">
        <v>30</v>
      </c>
      <c r="D8168" s="1">
        <v>44587</v>
      </c>
      <c r="E8168" s="4">
        <v>11683</v>
      </c>
      <c r="F8168">
        <v>650</v>
      </c>
    </row>
    <row r="8169" spans="1:6" x14ac:dyDescent="0.25">
      <c r="A8169" t="s">
        <v>41</v>
      </c>
      <c r="B8169" t="s">
        <v>21</v>
      </c>
      <c r="C8169" t="s">
        <v>45</v>
      </c>
      <c r="D8169" s="1">
        <v>44587</v>
      </c>
      <c r="E8169" s="4">
        <v>6664</v>
      </c>
      <c r="F8169">
        <v>278</v>
      </c>
    </row>
    <row r="8170" spans="1:6" x14ac:dyDescent="0.25">
      <c r="A8170" t="s">
        <v>25</v>
      </c>
      <c r="B8170" t="s">
        <v>11</v>
      </c>
      <c r="C8170" t="s">
        <v>50</v>
      </c>
      <c r="D8170" s="1">
        <v>44587</v>
      </c>
      <c r="E8170" s="4">
        <v>10794</v>
      </c>
      <c r="F8170">
        <v>470</v>
      </c>
    </row>
    <row r="8171" spans="1:6" x14ac:dyDescent="0.25">
      <c r="A8171" t="s">
        <v>20</v>
      </c>
      <c r="B8171" t="s">
        <v>16</v>
      </c>
      <c r="C8171" t="s">
        <v>22</v>
      </c>
      <c r="D8171" s="1">
        <v>44587</v>
      </c>
      <c r="E8171" s="4">
        <v>2954</v>
      </c>
      <c r="F8171">
        <v>296</v>
      </c>
    </row>
    <row r="8172" spans="1:6" x14ac:dyDescent="0.25">
      <c r="A8172" t="s">
        <v>55</v>
      </c>
      <c r="B8172" t="s">
        <v>9</v>
      </c>
      <c r="C8172" t="s">
        <v>42</v>
      </c>
      <c r="D8172" s="1">
        <v>44587</v>
      </c>
      <c r="E8172" s="4">
        <v>1470</v>
      </c>
      <c r="F8172">
        <v>105</v>
      </c>
    </row>
    <row r="8173" spans="1:6" x14ac:dyDescent="0.25">
      <c r="A8173" t="s">
        <v>32</v>
      </c>
      <c r="B8173" t="s">
        <v>9</v>
      </c>
      <c r="C8173" t="s">
        <v>14</v>
      </c>
      <c r="D8173" s="1">
        <v>44587</v>
      </c>
      <c r="E8173" s="4">
        <v>5649</v>
      </c>
      <c r="F8173">
        <v>840</v>
      </c>
    </row>
    <row r="8174" spans="1:6" x14ac:dyDescent="0.25">
      <c r="A8174" t="s">
        <v>53</v>
      </c>
      <c r="B8174" t="s">
        <v>11</v>
      </c>
      <c r="C8174" t="s">
        <v>42</v>
      </c>
      <c r="D8174" s="1">
        <v>44587</v>
      </c>
      <c r="E8174" s="4">
        <v>4746</v>
      </c>
      <c r="F8174">
        <v>339</v>
      </c>
    </row>
    <row r="8175" spans="1:6" x14ac:dyDescent="0.25">
      <c r="A8175" t="s">
        <v>18</v>
      </c>
      <c r="B8175" t="s">
        <v>21</v>
      </c>
      <c r="C8175" t="s">
        <v>31</v>
      </c>
      <c r="D8175" s="1">
        <v>44587</v>
      </c>
      <c r="E8175" s="4">
        <v>1736</v>
      </c>
      <c r="F8175">
        <v>124</v>
      </c>
    </row>
    <row r="8176" spans="1:6" x14ac:dyDescent="0.25">
      <c r="A8176" t="s">
        <v>37</v>
      </c>
      <c r="B8176" t="s">
        <v>6</v>
      </c>
      <c r="C8176" t="s">
        <v>24</v>
      </c>
      <c r="D8176" s="1">
        <v>44587</v>
      </c>
      <c r="E8176" s="4">
        <v>1225</v>
      </c>
      <c r="F8176">
        <v>62</v>
      </c>
    </row>
    <row r="8177" spans="1:6" x14ac:dyDescent="0.25">
      <c r="A8177" t="s">
        <v>49</v>
      </c>
      <c r="B8177" t="s">
        <v>6</v>
      </c>
      <c r="C8177" t="s">
        <v>47</v>
      </c>
      <c r="D8177" s="1">
        <v>44587</v>
      </c>
      <c r="E8177" s="4">
        <v>7805</v>
      </c>
      <c r="F8177">
        <v>488</v>
      </c>
    </row>
    <row r="8178" spans="1:6" x14ac:dyDescent="0.25">
      <c r="A8178" t="s">
        <v>56</v>
      </c>
      <c r="B8178" t="s">
        <v>6</v>
      </c>
      <c r="C8178" t="s">
        <v>47</v>
      </c>
      <c r="D8178" s="1">
        <v>44587</v>
      </c>
      <c r="E8178" s="4">
        <v>7889</v>
      </c>
      <c r="F8178">
        <v>494</v>
      </c>
    </row>
    <row r="8179" spans="1:6" x14ac:dyDescent="0.25">
      <c r="A8179" t="s">
        <v>41</v>
      </c>
      <c r="B8179" t="s">
        <v>9</v>
      </c>
      <c r="C8179" t="s">
        <v>28</v>
      </c>
      <c r="D8179" s="1">
        <v>44587</v>
      </c>
      <c r="E8179" s="4">
        <v>5922</v>
      </c>
      <c r="F8179">
        <v>770</v>
      </c>
    </row>
    <row r="8180" spans="1:6" x14ac:dyDescent="0.25">
      <c r="A8180" t="s">
        <v>23</v>
      </c>
      <c r="B8180" t="s">
        <v>16</v>
      </c>
      <c r="C8180" t="s">
        <v>38</v>
      </c>
      <c r="D8180" s="1">
        <v>44587</v>
      </c>
      <c r="E8180" s="4">
        <v>4494</v>
      </c>
      <c r="F8180">
        <v>167</v>
      </c>
    </row>
    <row r="8181" spans="1:6" x14ac:dyDescent="0.25">
      <c r="A8181" t="s">
        <v>8</v>
      </c>
      <c r="B8181" t="s">
        <v>27</v>
      </c>
      <c r="C8181" t="s">
        <v>12</v>
      </c>
      <c r="D8181" s="1">
        <v>44587</v>
      </c>
      <c r="E8181" s="4">
        <v>4396</v>
      </c>
      <c r="F8181">
        <v>275</v>
      </c>
    </row>
    <row r="8182" spans="1:6" x14ac:dyDescent="0.25">
      <c r="A8182" t="s">
        <v>33</v>
      </c>
      <c r="B8182" t="s">
        <v>21</v>
      </c>
      <c r="C8182" t="s">
        <v>38</v>
      </c>
      <c r="D8182" s="1">
        <v>44587</v>
      </c>
      <c r="E8182" s="4">
        <v>11627</v>
      </c>
      <c r="F8182">
        <v>466</v>
      </c>
    </row>
    <row r="8183" spans="1:6" x14ac:dyDescent="0.25">
      <c r="A8183" t="s">
        <v>32</v>
      </c>
      <c r="B8183" t="s">
        <v>9</v>
      </c>
      <c r="C8183" t="s">
        <v>48</v>
      </c>
      <c r="D8183" s="1">
        <v>44587</v>
      </c>
      <c r="E8183" s="4">
        <v>2863</v>
      </c>
      <c r="F8183">
        <v>107</v>
      </c>
    </row>
    <row r="8184" spans="1:6" x14ac:dyDescent="0.25">
      <c r="A8184" t="s">
        <v>51</v>
      </c>
      <c r="B8184" t="s">
        <v>27</v>
      </c>
      <c r="C8184" t="s">
        <v>28</v>
      </c>
      <c r="D8184" s="1">
        <v>44587</v>
      </c>
      <c r="E8184" s="4">
        <v>7609</v>
      </c>
      <c r="F8184">
        <v>980</v>
      </c>
    </row>
    <row r="8185" spans="1:6" x14ac:dyDescent="0.25">
      <c r="A8185" t="s">
        <v>29</v>
      </c>
      <c r="B8185" t="s">
        <v>21</v>
      </c>
      <c r="C8185" t="s">
        <v>26</v>
      </c>
      <c r="D8185" s="1">
        <v>44587</v>
      </c>
      <c r="E8185" s="4">
        <v>6104</v>
      </c>
      <c r="F8185">
        <v>509</v>
      </c>
    </row>
    <row r="8186" spans="1:6" x14ac:dyDescent="0.25">
      <c r="A8186" t="s">
        <v>33</v>
      </c>
      <c r="B8186" t="s">
        <v>16</v>
      </c>
      <c r="C8186" t="s">
        <v>14</v>
      </c>
      <c r="D8186" s="1">
        <v>44587</v>
      </c>
      <c r="E8186" s="4">
        <v>420</v>
      </c>
      <c r="F8186">
        <v>70</v>
      </c>
    </row>
    <row r="8187" spans="1:6" x14ac:dyDescent="0.25">
      <c r="A8187" t="s">
        <v>29</v>
      </c>
      <c r="B8187" t="s">
        <v>6</v>
      </c>
      <c r="C8187" t="s">
        <v>44</v>
      </c>
      <c r="D8187" s="1">
        <v>44587</v>
      </c>
      <c r="E8187" s="4">
        <v>1575</v>
      </c>
      <c r="F8187">
        <v>72</v>
      </c>
    </row>
    <row r="8188" spans="1:6" x14ac:dyDescent="0.25">
      <c r="A8188" t="s">
        <v>39</v>
      </c>
      <c r="B8188" t="s">
        <v>6</v>
      </c>
      <c r="C8188" t="s">
        <v>28</v>
      </c>
      <c r="D8188" s="1">
        <v>44587</v>
      </c>
      <c r="E8188" s="4">
        <v>2639</v>
      </c>
      <c r="F8188">
        <v>377</v>
      </c>
    </row>
    <row r="8189" spans="1:6" x14ac:dyDescent="0.25">
      <c r="A8189" t="s">
        <v>20</v>
      </c>
      <c r="B8189" t="s">
        <v>11</v>
      </c>
      <c r="C8189" t="s">
        <v>44</v>
      </c>
      <c r="D8189" s="1">
        <v>44587</v>
      </c>
      <c r="E8189" s="4">
        <v>19488</v>
      </c>
      <c r="F8189">
        <v>910</v>
      </c>
    </row>
    <row r="8190" spans="1:6" x14ac:dyDescent="0.25">
      <c r="A8190" t="s">
        <v>55</v>
      </c>
      <c r="B8190" t="s">
        <v>21</v>
      </c>
      <c r="C8190" t="s">
        <v>44</v>
      </c>
      <c r="D8190" s="1">
        <v>44587</v>
      </c>
      <c r="E8190" s="4">
        <v>14119</v>
      </c>
      <c r="F8190">
        <v>589</v>
      </c>
    </row>
    <row r="8191" spans="1:6" x14ac:dyDescent="0.25">
      <c r="A8191" t="s">
        <v>56</v>
      </c>
      <c r="B8191" t="s">
        <v>21</v>
      </c>
      <c r="C8191" t="s">
        <v>43</v>
      </c>
      <c r="D8191" s="1">
        <v>44587</v>
      </c>
      <c r="E8191" s="4">
        <v>973</v>
      </c>
      <c r="F8191">
        <v>49</v>
      </c>
    </row>
    <row r="8192" spans="1:6" x14ac:dyDescent="0.25">
      <c r="A8192" t="s">
        <v>10</v>
      </c>
      <c r="B8192" t="s">
        <v>6</v>
      </c>
      <c r="C8192" t="s">
        <v>43</v>
      </c>
      <c r="D8192" s="1">
        <v>44587</v>
      </c>
      <c r="E8192" s="4">
        <v>13230</v>
      </c>
      <c r="F8192">
        <v>630</v>
      </c>
    </row>
    <row r="8193" spans="1:6" x14ac:dyDescent="0.25">
      <c r="A8193" t="s">
        <v>34</v>
      </c>
      <c r="B8193" t="s">
        <v>16</v>
      </c>
      <c r="C8193" t="s">
        <v>43</v>
      </c>
      <c r="D8193" s="1">
        <v>44587</v>
      </c>
      <c r="E8193" s="4">
        <v>1687</v>
      </c>
      <c r="F8193">
        <v>77</v>
      </c>
    </row>
    <row r="8194" spans="1:6" x14ac:dyDescent="0.25">
      <c r="A8194" t="s">
        <v>57</v>
      </c>
      <c r="B8194" t="s">
        <v>16</v>
      </c>
      <c r="C8194" t="s">
        <v>48</v>
      </c>
      <c r="D8194" s="1">
        <v>44587</v>
      </c>
      <c r="E8194" s="4">
        <v>8659</v>
      </c>
      <c r="F8194">
        <v>334</v>
      </c>
    </row>
    <row r="8195" spans="1:6" x14ac:dyDescent="0.25">
      <c r="A8195" t="s">
        <v>41</v>
      </c>
      <c r="B8195" t="s">
        <v>6</v>
      </c>
      <c r="C8195" t="s">
        <v>31</v>
      </c>
      <c r="D8195" s="1">
        <v>44587</v>
      </c>
      <c r="E8195" s="4">
        <v>6951</v>
      </c>
      <c r="F8195">
        <v>535</v>
      </c>
    </row>
    <row r="8196" spans="1:6" x14ac:dyDescent="0.25">
      <c r="A8196" t="s">
        <v>13</v>
      </c>
      <c r="B8196" t="s">
        <v>11</v>
      </c>
      <c r="C8196" t="s">
        <v>26</v>
      </c>
      <c r="D8196" s="1">
        <v>44587</v>
      </c>
      <c r="E8196" s="4">
        <v>2142</v>
      </c>
      <c r="F8196">
        <v>165</v>
      </c>
    </row>
    <row r="8197" spans="1:6" x14ac:dyDescent="0.25">
      <c r="A8197" t="s">
        <v>20</v>
      </c>
      <c r="B8197" t="s">
        <v>6</v>
      </c>
      <c r="C8197" t="s">
        <v>38</v>
      </c>
      <c r="D8197" s="1">
        <v>44587</v>
      </c>
      <c r="E8197" s="4">
        <v>11536</v>
      </c>
      <c r="F8197">
        <v>444</v>
      </c>
    </row>
    <row r="8198" spans="1:6" x14ac:dyDescent="0.25">
      <c r="A8198" t="s">
        <v>25</v>
      </c>
      <c r="B8198" t="s">
        <v>11</v>
      </c>
      <c r="C8198" t="s">
        <v>22</v>
      </c>
      <c r="D8198" s="1">
        <v>44588</v>
      </c>
      <c r="E8198" s="4">
        <v>3178</v>
      </c>
      <c r="F8198">
        <v>354</v>
      </c>
    </row>
    <row r="8199" spans="1:6" x14ac:dyDescent="0.25">
      <c r="A8199" t="s">
        <v>10</v>
      </c>
      <c r="B8199" t="s">
        <v>6</v>
      </c>
      <c r="C8199" t="s">
        <v>17</v>
      </c>
      <c r="D8199" s="1">
        <v>44588</v>
      </c>
      <c r="E8199" s="4">
        <v>4970</v>
      </c>
      <c r="F8199">
        <v>217</v>
      </c>
    </row>
    <row r="8200" spans="1:6" x14ac:dyDescent="0.25">
      <c r="A8200" t="s">
        <v>5</v>
      </c>
      <c r="B8200" t="s">
        <v>11</v>
      </c>
      <c r="C8200" t="s">
        <v>44</v>
      </c>
      <c r="D8200" s="1">
        <v>44588</v>
      </c>
      <c r="E8200" s="4">
        <v>4606</v>
      </c>
      <c r="F8200">
        <v>210</v>
      </c>
    </row>
    <row r="8201" spans="1:6" x14ac:dyDescent="0.25">
      <c r="A8201" t="s">
        <v>10</v>
      </c>
      <c r="B8201" t="s">
        <v>21</v>
      </c>
      <c r="C8201" t="s">
        <v>28</v>
      </c>
      <c r="D8201" s="1">
        <v>44588</v>
      </c>
      <c r="E8201" s="4">
        <v>6615</v>
      </c>
      <c r="F8201">
        <v>840</v>
      </c>
    </row>
    <row r="8202" spans="1:6" x14ac:dyDescent="0.25">
      <c r="A8202" t="s">
        <v>37</v>
      </c>
      <c r="B8202" t="s">
        <v>21</v>
      </c>
      <c r="C8202" t="s">
        <v>45</v>
      </c>
      <c r="D8202" s="1">
        <v>44588</v>
      </c>
      <c r="E8202" s="4">
        <v>3360</v>
      </c>
      <c r="F8202">
        <v>140</v>
      </c>
    </row>
    <row r="8203" spans="1:6" x14ac:dyDescent="0.25">
      <c r="A8203" t="s">
        <v>41</v>
      </c>
      <c r="B8203" t="s">
        <v>9</v>
      </c>
      <c r="C8203" t="s">
        <v>19</v>
      </c>
      <c r="D8203" s="1">
        <v>44588</v>
      </c>
      <c r="E8203" s="4">
        <v>2324</v>
      </c>
      <c r="F8203">
        <v>137</v>
      </c>
    </row>
    <row r="8204" spans="1:6" x14ac:dyDescent="0.25">
      <c r="A8204" t="s">
        <v>56</v>
      </c>
      <c r="B8204" t="s">
        <v>6</v>
      </c>
      <c r="C8204" t="s">
        <v>26</v>
      </c>
      <c r="D8204" s="1">
        <v>44588</v>
      </c>
      <c r="E8204" s="4">
        <v>1771</v>
      </c>
      <c r="F8204">
        <v>161</v>
      </c>
    </row>
    <row r="8205" spans="1:6" x14ac:dyDescent="0.25">
      <c r="A8205" t="s">
        <v>15</v>
      </c>
      <c r="B8205" t="s">
        <v>27</v>
      </c>
      <c r="C8205" t="s">
        <v>31</v>
      </c>
      <c r="D8205" s="1">
        <v>44588</v>
      </c>
      <c r="E8205" s="4">
        <v>11956</v>
      </c>
      <c r="F8205">
        <v>840</v>
      </c>
    </row>
    <row r="8206" spans="1:6" x14ac:dyDescent="0.25">
      <c r="A8206" t="s">
        <v>37</v>
      </c>
      <c r="B8206" t="s">
        <v>9</v>
      </c>
      <c r="C8206" t="s">
        <v>36</v>
      </c>
      <c r="D8206" s="1">
        <v>44588</v>
      </c>
      <c r="E8206" s="4">
        <v>8239</v>
      </c>
      <c r="F8206">
        <v>910</v>
      </c>
    </row>
    <row r="8207" spans="1:6" x14ac:dyDescent="0.25">
      <c r="A8207" t="s">
        <v>56</v>
      </c>
      <c r="B8207" t="s">
        <v>6</v>
      </c>
      <c r="C8207" t="s">
        <v>14</v>
      </c>
      <c r="D8207" s="1">
        <v>44588</v>
      </c>
      <c r="E8207" s="4">
        <v>448</v>
      </c>
      <c r="F8207">
        <v>64</v>
      </c>
    </row>
    <row r="8208" spans="1:6" x14ac:dyDescent="0.25">
      <c r="A8208" t="s">
        <v>33</v>
      </c>
      <c r="B8208" t="s">
        <v>21</v>
      </c>
      <c r="C8208" t="s">
        <v>14</v>
      </c>
      <c r="D8208" s="1">
        <v>44588</v>
      </c>
      <c r="E8208" s="4">
        <v>546</v>
      </c>
      <c r="F8208">
        <v>69</v>
      </c>
    </row>
    <row r="8209" spans="1:6" x14ac:dyDescent="0.25">
      <c r="A8209" t="s">
        <v>40</v>
      </c>
      <c r="B8209" t="s">
        <v>11</v>
      </c>
      <c r="C8209" t="s">
        <v>36</v>
      </c>
      <c r="D8209" s="1">
        <v>44588</v>
      </c>
      <c r="E8209" s="4">
        <v>6867</v>
      </c>
      <c r="F8209">
        <v>770</v>
      </c>
    </row>
    <row r="8210" spans="1:6" x14ac:dyDescent="0.25">
      <c r="A8210" t="s">
        <v>23</v>
      </c>
      <c r="B8210" t="s">
        <v>6</v>
      </c>
      <c r="C8210" t="s">
        <v>45</v>
      </c>
      <c r="D8210" s="1">
        <v>44588</v>
      </c>
      <c r="E8210" s="4">
        <v>6328</v>
      </c>
      <c r="F8210">
        <v>288</v>
      </c>
    </row>
    <row r="8211" spans="1:6" x14ac:dyDescent="0.25">
      <c r="A8211" t="s">
        <v>55</v>
      </c>
      <c r="B8211" t="s">
        <v>21</v>
      </c>
      <c r="C8211" t="s">
        <v>52</v>
      </c>
      <c r="D8211" s="1">
        <v>44588</v>
      </c>
      <c r="E8211" s="4">
        <v>1330</v>
      </c>
      <c r="F8211">
        <v>133</v>
      </c>
    </row>
    <row r="8212" spans="1:6" x14ac:dyDescent="0.25">
      <c r="A8212" t="s">
        <v>51</v>
      </c>
      <c r="B8212" t="s">
        <v>27</v>
      </c>
      <c r="C8212" t="s">
        <v>14</v>
      </c>
      <c r="D8212" s="1">
        <v>44588</v>
      </c>
      <c r="E8212" s="4">
        <v>1778</v>
      </c>
      <c r="F8212">
        <v>254</v>
      </c>
    </row>
    <row r="8213" spans="1:6" x14ac:dyDescent="0.25">
      <c r="A8213" t="s">
        <v>8</v>
      </c>
      <c r="B8213" t="s">
        <v>27</v>
      </c>
      <c r="C8213" t="s">
        <v>44</v>
      </c>
      <c r="D8213" s="1">
        <v>44588</v>
      </c>
      <c r="E8213" s="4">
        <v>4963</v>
      </c>
      <c r="F8213">
        <v>207</v>
      </c>
    </row>
    <row r="8214" spans="1:6" x14ac:dyDescent="0.25">
      <c r="A8214" t="s">
        <v>10</v>
      </c>
      <c r="B8214" t="s">
        <v>11</v>
      </c>
      <c r="C8214" t="s">
        <v>50</v>
      </c>
      <c r="D8214" s="1">
        <v>44588</v>
      </c>
      <c r="E8214" s="4">
        <v>11900</v>
      </c>
      <c r="F8214">
        <v>496</v>
      </c>
    </row>
    <row r="8215" spans="1:6" x14ac:dyDescent="0.25">
      <c r="A8215" t="s">
        <v>20</v>
      </c>
      <c r="B8215" t="s">
        <v>6</v>
      </c>
      <c r="C8215" t="s">
        <v>30</v>
      </c>
      <c r="D8215" s="1">
        <v>44588</v>
      </c>
      <c r="E8215" s="4">
        <v>12600</v>
      </c>
      <c r="F8215">
        <v>630</v>
      </c>
    </row>
    <row r="8216" spans="1:6" x14ac:dyDescent="0.25">
      <c r="A8216" t="s">
        <v>37</v>
      </c>
      <c r="B8216" t="s">
        <v>16</v>
      </c>
      <c r="C8216" t="s">
        <v>42</v>
      </c>
      <c r="D8216" s="1">
        <v>44588</v>
      </c>
      <c r="E8216" s="4">
        <v>2772</v>
      </c>
      <c r="F8216">
        <v>185</v>
      </c>
    </row>
    <row r="8217" spans="1:6" x14ac:dyDescent="0.25">
      <c r="A8217" t="s">
        <v>37</v>
      </c>
      <c r="B8217" t="s">
        <v>16</v>
      </c>
      <c r="C8217" t="s">
        <v>44</v>
      </c>
      <c r="D8217" s="1">
        <v>44588</v>
      </c>
      <c r="E8217" s="4">
        <v>2940</v>
      </c>
      <c r="F8217">
        <v>123</v>
      </c>
    </row>
    <row r="8218" spans="1:6" x14ac:dyDescent="0.25">
      <c r="A8218" t="s">
        <v>18</v>
      </c>
      <c r="B8218" t="s">
        <v>21</v>
      </c>
      <c r="C8218" t="s">
        <v>44</v>
      </c>
      <c r="D8218" s="1">
        <v>44588</v>
      </c>
      <c r="E8218" s="4">
        <v>3311</v>
      </c>
      <c r="F8218">
        <v>144</v>
      </c>
    </row>
    <row r="8219" spans="1:6" x14ac:dyDescent="0.25">
      <c r="A8219" t="s">
        <v>10</v>
      </c>
      <c r="B8219" t="s">
        <v>9</v>
      </c>
      <c r="C8219" t="s">
        <v>47</v>
      </c>
      <c r="D8219" s="1">
        <v>44588</v>
      </c>
      <c r="E8219" s="4">
        <v>8015</v>
      </c>
      <c r="F8219">
        <v>472</v>
      </c>
    </row>
    <row r="8220" spans="1:6" x14ac:dyDescent="0.25">
      <c r="A8220" t="s">
        <v>57</v>
      </c>
      <c r="B8220" t="s">
        <v>9</v>
      </c>
      <c r="C8220" t="s">
        <v>44</v>
      </c>
      <c r="D8220" s="1">
        <v>44588</v>
      </c>
      <c r="E8220" s="4">
        <v>6076</v>
      </c>
      <c r="F8220">
        <v>265</v>
      </c>
    </row>
    <row r="8221" spans="1:6" x14ac:dyDescent="0.25">
      <c r="A8221" t="s">
        <v>55</v>
      </c>
      <c r="B8221" t="s">
        <v>27</v>
      </c>
      <c r="C8221" t="s">
        <v>48</v>
      </c>
      <c r="D8221" s="1">
        <v>44588</v>
      </c>
      <c r="E8221" s="4">
        <v>2002</v>
      </c>
      <c r="F8221">
        <v>75</v>
      </c>
    </row>
    <row r="8222" spans="1:6" x14ac:dyDescent="0.25">
      <c r="A8222" t="s">
        <v>39</v>
      </c>
      <c r="B8222" t="s">
        <v>16</v>
      </c>
      <c r="C8222" t="s">
        <v>45</v>
      </c>
      <c r="D8222" s="1">
        <v>44588</v>
      </c>
      <c r="E8222" s="4">
        <v>1267</v>
      </c>
      <c r="F8222">
        <v>53</v>
      </c>
    </row>
    <row r="8223" spans="1:6" x14ac:dyDescent="0.25">
      <c r="A8223" t="s">
        <v>13</v>
      </c>
      <c r="B8223" t="s">
        <v>16</v>
      </c>
      <c r="C8223" t="s">
        <v>47</v>
      </c>
      <c r="D8223" s="1">
        <v>44589</v>
      </c>
      <c r="E8223" s="4">
        <v>20048</v>
      </c>
      <c r="F8223">
        <v>1190</v>
      </c>
    </row>
    <row r="8224" spans="1:6" x14ac:dyDescent="0.25">
      <c r="A8224" t="s">
        <v>53</v>
      </c>
      <c r="B8224" t="s">
        <v>11</v>
      </c>
      <c r="C8224" t="s">
        <v>31</v>
      </c>
      <c r="D8224" s="1">
        <v>44589</v>
      </c>
      <c r="E8224" s="4">
        <v>686</v>
      </c>
      <c r="F8224">
        <v>58</v>
      </c>
    </row>
    <row r="8225" spans="1:6" x14ac:dyDescent="0.25">
      <c r="A8225" t="s">
        <v>37</v>
      </c>
      <c r="B8225" t="s">
        <v>16</v>
      </c>
      <c r="C8225" t="s">
        <v>31</v>
      </c>
      <c r="D8225" s="1">
        <v>44589</v>
      </c>
      <c r="E8225" s="4">
        <v>2212</v>
      </c>
      <c r="F8225">
        <v>158</v>
      </c>
    </row>
    <row r="8226" spans="1:6" x14ac:dyDescent="0.25">
      <c r="A8226" t="s">
        <v>8</v>
      </c>
      <c r="B8226" t="s">
        <v>21</v>
      </c>
      <c r="C8226" t="s">
        <v>48</v>
      </c>
      <c r="D8226" s="1">
        <v>44589</v>
      </c>
      <c r="E8226" s="4">
        <v>1533</v>
      </c>
      <c r="F8226">
        <v>62</v>
      </c>
    </row>
    <row r="8227" spans="1:6" x14ac:dyDescent="0.25">
      <c r="A8227" t="s">
        <v>29</v>
      </c>
      <c r="B8227" t="s">
        <v>6</v>
      </c>
      <c r="C8227" t="s">
        <v>19</v>
      </c>
      <c r="D8227" s="1">
        <v>44589</v>
      </c>
      <c r="E8227" s="4">
        <v>1414</v>
      </c>
      <c r="F8227">
        <v>84</v>
      </c>
    </row>
    <row r="8228" spans="1:6" x14ac:dyDescent="0.25">
      <c r="A8228" t="s">
        <v>37</v>
      </c>
      <c r="B8228" t="s">
        <v>6</v>
      </c>
      <c r="C8228" t="s">
        <v>31</v>
      </c>
      <c r="D8228" s="1">
        <v>44589</v>
      </c>
      <c r="E8228" s="4">
        <v>42</v>
      </c>
      <c r="F8228">
        <v>3</v>
      </c>
    </row>
    <row r="8229" spans="1:6" x14ac:dyDescent="0.25">
      <c r="A8229" t="s">
        <v>56</v>
      </c>
      <c r="B8229" t="s">
        <v>6</v>
      </c>
      <c r="C8229" t="s">
        <v>19</v>
      </c>
      <c r="D8229" s="1">
        <v>44589</v>
      </c>
      <c r="E8229" s="4">
        <v>12236</v>
      </c>
      <c r="F8229">
        <v>770</v>
      </c>
    </row>
    <row r="8230" spans="1:6" x14ac:dyDescent="0.25">
      <c r="A8230" t="s">
        <v>8</v>
      </c>
      <c r="B8230" t="s">
        <v>27</v>
      </c>
      <c r="C8230" t="s">
        <v>24</v>
      </c>
      <c r="D8230" s="1">
        <v>44589</v>
      </c>
      <c r="E8230" s="4">
        <v>3766</v>
      </c>
      <c r="F8230">
        <v>189</v>
      </c>
    </row>
    <row r="8231" spans="1:6" x14ac:dyDescent="0.25">
      <c r="A8231" t="s">
        <v>8</v>
      </c>
      <c r="B8231" t="s">
        <v>27</v>
      </c>
      <c r="C8231" t="s">
        <v>17</v>
      </c>
      <c r="D8231" s="1">
        <v>44589</v>
      </c>
      <c r="E8231" s="4">
        <v>2030</v>
      </c>
      <c r="F8231">
        <v>93</v>
      </c>
    </row>
    <row r="8232" spans="1:6" x14ac:dyDescent="0.25">
      <c r="A8232" t="s">
        <v>25</v>
      </c>
      <c r="B8232" t="s">
        <v>9</v>
      </c>
      <c r="C8232" t="s">
        <v>14</v>
      </c>
      <c r="D8232" s="1">
        <v>44589</v>
      </c>
      <c r="E8232" s="4">
        <v>651</v>
      </c>
      <c r="F8232">
        <v>109</v>
      </c>
    </row>
    <row r="8233" spans="1:6" x14ac:dyDescent="0.25">
      <c r="A8233" t="s">
        <v>39</v>
      </c>
      <c r="B8233" t="s">
        <v>16</v>
      </c>
      <c r="C8233" t="s">
        <v>26</v>
      </c>
      <c r="D8233" s="1">
        <v>44589</v>
      </c>
      <c r="E8233" s="4">
        <v>3822</v>
      </c>
      <c r="F8233">
        <v>319</v>
      </c>
    </row>
    <row r="8234" spans="1:6" x14ac:dyDescent="0.25">
      <c r="A8234" t="s">
        <v>10</v>
      </c>
      <c r="B8234" t="s">
        <v>6</v>
      </c>
      <c r="C8234" t="s">
        <v>14</v>
      </c>
      <c r="D8234" s="1">
        <v>44589</v>
      </c>
      <c r="E8234" s="4">
        <v>420</v>
      </c>
      <c r="F8234">
        <v>53</v>
      </c>
    </row>
    <row r="8235" spans="1:6" x14ac:dyDescent="0.25">
      <c r="A8235" t="s">
        <v>49</v>
      </c>
      <c r="B8235" t="s">
        <v>27</v>
      </c>
      <c r="C8235" t="s">
        <v>35</v>
      </c>
      <c r="D8235" s="1">
        <v>44589</v>
      </c>
      <c r="E8235" s="4">
        <v>3570</v>
      </c>
      <c r="F8235">
        <v>199</v>
      </c>
    </row>
    <row r="8236" spans="1:6" x14ac:dyDescent="0.25">
      <c r="A8236" t="s">
        <v>5</v>
      </c>
      <c r="B8236" t="s">
        <v>11</v>
      </c>
      <c r="C8236" t="s">
        <v>17</v>
      </c>
      <c r="D8236" s="1">
        <v>44589</v>
      </c>
      <c r="E8236" s="4">
        <v>17962</v>
      </c>
      <c r="F8236">
        <v>840</v>
      </c>
    </row>
    <row r="8237" spans="1:6" x14ac:dyDescent="0.25">
      <c r="A8237" t="s">
        <v>55</v>
      </c>
      <c r="B8237" t="s">
        <v>27</v>
      </c>
      <c r="C8237" t="s">
        <v>24</v>
      </c>
      <c r="D8237" s="1">
        <v>44589</v>
      </c>
      <c r="E8237" s="4">
        <v>5649</v>
      </c>
      <c r="F8237">
        <v>314</v>
      </c>
    </row>
    <row r="8238" spans="1:6" x14ac:dyDescent="0.25">
      <c r="A8238" t="s">
        <v>37</v>
      </c>
      <c r="B8238" t="s">
        <v>16</v>
      </c>
      <c r="C8238" t="s">
        <v>43</v>
      </c>
      <c r="D8238" s="1">
        <v>44589</v>
      </c>
      <c r="E8238" s="4">
        <v>1344</v>
      </c>
      <c r="F8238">
        <v>62</v>
      </c>
    </row>
    <row r="8239" spans="1:6" x14ac:dyDescent="0.25">
      <c r="A8239" t="s">
        <v>54</v>
      </c>
      <c r="B8239" t="s">
        <v>21</v>
      </c>
      <c r="C8239" t="s">
        <v>26</v>
      </c>
      <c r="D8239" s="1">
        <v>44589</v>
      </c>
      <c r="E8239" s="4">
        <v>5341</v>
      </c>
      <c r="F8239">
        <v>411</v>
      </c>
    </row>
    <row r="8240" spans="1:6" x14ac:dyDescent="0.25">
      <c r="A8240" t="s">
        <v>33</v>
      </c>
      <c r="B8240" t="s">
        <v>6</v>
      </c>
      <c r="C8240" t="s">
        <v>19</v>
      </c>
      <c r="D8240" s="1">
        <v>44589</v>
      </c>
      <c r="E8240" s="4">
        <v>168</v>
      </c>
      <c r="F8240">
        <v>10</v>
      </c>
    </row>
    <row r="8241" spans="1:6" x14ac:dyDescent="0.25">
      <c r="A8241" t="s">
        <v>37</v>
      </c>
      <c r="B8241" t="s">
        <v>9</v>
      </c>
      <c r="C8241" t="s">
        <v>7</v>
      </c>
      <c r="D8241" s="1">
        <v>44589</v>
      </c>
      <c r="E8241" s="4">
        <v>17885</v>
      </c>
      <c r="F8241">
        <v>1120</v>
      </c>
    </row>
    <row r="8242" spans="1:6" x14ac:dyDescent="0.25">
      <c r="A8242" t="s">
        <v>54</v>
      </c>
      <c r="B8242" t="s">
        <v>21</v>
      </c>
      <c r="C8242" t="s">
        <v>30</v>
      </c>
      <c r="D8242" s="1">
        <v>44589</v>
      </c>
      <c r="E8242" s="4">
        <v>10731</v>
      </c>
      <c r="F8242">
        <v>537</v>
      </c>
    </row>
    <row r="8243" spans="1:6" x14ac:dyDescent="0.25">
      <c r="A8243" t="s">
        <v>8</v>
      </c>
      <c r="B8243" t="s">
        <v>16</v>
      </c>
      <c r="C8243" t="s">
        <v>24</v>
      </c>
      <c r="D8243" s="1">
        <v>44589</v>
      </c>
      <c r="E8243" s="4">
        <v>6748</v>
      </c>
      <c r="F8243">
        <v>338</v>
      </c>
    </row>
    <row r="8244" spans="1:6" x14ac:dyDescent="0.25">
      <c r="A8244" t="s">
        <v>5</v>
      </c>
      <c r="B8244" t="s">
        <v>11</v>
      </c>
      <c r="C8244" t="s">
        <v>14</v>
      </c>
      <c r="D8244" s="1">
        <v>44589</v>
      </c>
      <c r="E8244" s="4">
        <v>2114</v>
      </c>
      <c r="F8244">
        <v>353</v>
      </c>
    </row>
    <row r="8245" spans="1:6" x14ac:dyDescent="0.25">
      <c r="A8245" t="s">
        <v>8</v>
      </c>
      <c r="B8245" t="s">
        <v>16</v>
      </c>
      <c r="C8245" t="s">
        <v>31</v>
      </c>
      <c r="D8245" s="1">
        <v>44589</v>
      </c>
      <c r="E8245" s="4">
        <v>12334</v>
      </c>
      <c r="F8245">
        <v>980</v>
      </c>
    </row>
    <row r="8246" spans="1:6" x14ac:dyDescent="0.25">
      <c r="A8246" t="s">
        <v>33</v>
      </c>
      <c r="B8246" t="s">
        <v>9</v>
      </c>
      <c r="C8246" t="s">
        <v>47</v>
      </c>
      <c r="D8246" s="1">
        <v>44589</v>
      </c>
      <c r="E8246" s="4">
        <v>2548</v>
      </c>
      <c r="F8246">
        <v>170</v>
      </c>
    </row>
    <row r="8247" spans="1:6" x14ac:dyDescent="0.25">
      <c r="A8247" t="s">
        <v>34</v>
      </c>
      <c r="B8247" t="s">
        <v>11</v>
      </c>
      <c r="C8247" t="s">
        <v>45</v>
      </c>
      <c r="D8247" s="1">
        <v>44589</v>
      </c>
      <c r="E8247" s="4">
        <v>5348</v>
      </c>
      <c r="F8247">
        <v>233</v>
      </c>
    </row>
    <row r="8248" spans="1:6" x14ac:dyDescent="0.25">
      <c r="A8248" t="s">
        <v>32</v>
      </c>
      <c r="B8248" t="s">
        <v>11</v>
      </c>
      <c r="C8248" t="s">
        <v>19</v>
      </c>
      <c r="D8248" s="1">
        <v>44589</v>
      </c>
      <c r="E8248" s="4">
        <v>210</v>
      </c>
      <c r="F8248">
        <v>12</v>
      </c>
    </row>
    <row r="8249" spans="1:6" x14ac:dyDescent="0.25">
      <c r="A8249" t="s">
        <v>55</v>
      </c>
      <c r="B8249" t="s">
        <v>11</v>
      </c>
      <c r="C8249" t="s">
        <v>7</v>
      </c>
      <c r="D8249" s="1">
        <v>44589</v>
      </c>
      <c r="E8249" s="4">
        <v>13160</v>
      </c>
      <c r="F8249">
        <v>910</v>
      </c>
    </row>
    <row r="8250" spans="1:6" x14ac:dyDescent="0.25">
      <c r="A8250" t="s">
        <v>8</v>
      </c>
      <c r="B8250" t="s">
        <v>21</v>
      </c>
      <c r="C8250" t="s">
        <v>42</v>
      </c>
      <c r="D8250" s="1">
        <v>44589</v>
      </c>
      <c r="E8250" s="4">
        <v>7658</v>
      </c>
      <c r="F8250">
        <v>547</v>
      </c>
    </row>
    <row r="8251" spans="1:6" x14ac:dyDescent="0.25">
      <c r="A8251" t="s">
        <v>49</v>
      </c>
      <c r="B8251" t="s">
        <v>11</v>
      </c>
      <c r="C8251" t="s">
        <v>38</v>
      </c>
      <c r="D8251" s="1">
        <v>44589</v>
      </c>
      <c r="E8251" s="4">
        <v>6531</v>
      </c>
      <c r="F8251">
        <v>242</v>
      </c>
    </row>
    <row r="8252" spans="1:6" x14ac:dyDescent="0.25">
      <c r="A8252" t="s">
        <v>40</v>
      </c>
      <c r="B8252" t="s">
        <v>6</v>
      </c>
      <c r="C8252" t="s">
        <v>31</v>
      </c>
      <c r="D8252" s="1">
        <v>44589</v>
      </c>
      <c r="E8252" s="4">
        <v>3213</v>
      </c>
      <c r="F8252">
        <v>268</v>
      </c>
    </row>
    <row r="8253" spans="1:6" x14ac:dyDescent="0.25">
      <c r="A8253" t="s">
        <v>8</v>
      </c>
      <c r="B8253" t="s">
        <v>21</v>
      </c>
      <c r="C8253" t="s">
        <v>17</v>
      </c>
      <c r="D8253" s="1">
        <v>44589</v>
      </c>
      <c r="E8253" s="4">
        <v>1708</v>
      </c>
      <c r="F8253">
        <v>82</v>
      </c>
    </row>
    <row r="8254" spans="1:6" x14ac:dyDescent="0.25">
      <c r="A8254" t="s">
        <v>10</v>
      </c>
      <c r="B8254" t="s">
        <v>6</v>
      </c>
      <c r="C8254" t="s">
        <v>42</v>
      </c>
      <c r="D8254" s="1">
        <v>44589</v>
      </c>
      <c r="E8254" s="4">
        <v>4627</v>
      </c>
      <c r="F8254">
        <v>290</v>
      </c>
    </row>
    <row r="8255" spans="1:6" x14ac:dyDescent="0.25">
      <c r="A8255" t="s">
        <v>33</v>
      </c>
      <c r="B8255" t="s">
        <v>27</v>
      </c>
      <c r="C8255" t="s">
        <v>45</v>
      </c>
      <c r="D8255" s="1">
        <v>44589</v>
      </c>
      <c r="E8255" s="4">
        <v>1246</v>
      </c>
      <c r="F8255">
        <v>52</v>
      </c>
    </row>
    <row r="8256" spans="1:6" x14ac:dyDescent="0.25">
      <c r="A8256" t="s">
        <v>25</v>
      </c>
      <c r="B8256" t="s">
        <v>9</v>
      </c>
      <c r="C8256" t="s">
        <v>48</v>
      </c>
      <c r="D8256" s="1">
        <v>44589</v>
      </c>
      <c r="E8256" s="4">
        <v>10066</v>
      </c>
      <c r="F8256">
        <v>373</v>
      </c>
    </row>
    <row r="8257" spans="1:6" x14ac:dyDescent="0.25">
      <c r="A8257" t="s">
        <v>57</v>
      </c>
      <c r="B8257" t="s">
        <v>9</v>
      </c>
      <c r="C8257" t="s">
        <v>47</v>
      </c>
      <c r="D8257" s="1">
        <v>44589</v>
      </c>
      <c r="E8257" s="4">
        <v>4109</v>
      </c>
      <c r="F8257">
        <v>242</v>
      </c>
    </row>
    <row r="8258" spans="1:6" x14ac:dyDescent="0.25">
      <c r="A8258" t="s">
        <v>8</v>
      </c>
      <c r="B8258" t="s">
        <v>11</v>
      </c>
      <c r="C8258" t="s">
        <v>44</v>
      </c>
      <c r="D8258" s="1">
        <v>44589</v>
      </c>
      <c r="E8258" s="4">
        <v>4081</v>
      </c>
      <c r="F8258">
        <v>178</v>
      </c>
    </row>
    <row r="8259" spans="1:6" x14ac:dyDescent="0.25">
      <c r="A8259" t="s">
        <v>23</v>
      </c>
      <c r="B8259" t="s">
        <v>27</v>
      </c>
      <c r="C8259" t="s">
        <v>30</v>
      </c>
      <c r="D8259" s="1">
        <v>44589</v>
      </c>
      <c r="E8259" s="4">
        <v>1561</v>
      </c>
      <c r="F8259">
        <v>87</v>
      </c>
    </row>
    <row r="8260" spans="1:6" x14ac:dyDescent="0.25">
      <c r="A8260" t="s">
        <v>56</v>
      </c>
      <c r="B8260" t="s">
        <v>9</v>
      </c>
      <c r="C8260" t="s">
        <v>31</v>
      </c>
      <c r="D8260" s="1">
        <v>44589</v>
      </c>
      <c r="E8260" s="4">
        <v>2366</v>
      </c>
      <c r="F8260">
        <v>182</v>
      </c>
    </row>
    <row r="8261" spans="1:6" x14ac:dyDescent="0.25">
      <c r="A8261" t="s">
        <v>10</v>
      </c>
      <c r="B8261" t="s">
        <v>9</v>
      </c>
      <c r="C8261" t="s">
        <v>30</v>
      </c>
      <c r="D8261" s="1">
        <v>44589</v>
      </c>
      <c r="E8261" s="4">
        <v>154</v>
      </c>
      <c r="F8261">
        <v>9</v>
      </c>
    </row>
    <row r="8262" spans="1:6" x14ac:dyDescent="0.25">
      <c r="A8262" t="s">
        <v>23</v>
      </c>
      <c r="B8262" t="s">
        <v>21</v>
      </c>
      <c r="C8262" t="s">
        <v>52</v>
      </c>
      <c r="D8262" s="1">
        <v>44589</v>
      </c>
      <c r="E8262" s="4">
        <v>4921</v>
      </c>
      <c r="F8262">
        <v>411</v>
      </c>
    </row>
    <row r="8263" spans="1:6" x14ac:dyDescent="0.25">
      <c r="A8263" t="s">
        <v>23</v>
      </c>
      <c r="B8263" t="s">
        <v>16</v>
      </c>
      <c r="C8263" t="s">
        <v>48</v>
      </c>
      <c r="D8263" s="1">
        <v>44589</v>
      </c>
      <c r="E8263" s="4">
        <v>7483</v>
      </c>
      <c r="F8263">
        <v>300</v>
      </c>
    </row>
    <row r="8264" spans="1:6" x14ac:dyDescent="0.25">
      <c r="A8264" t="s">
        <v>23</v>
      </c>
      <c r="B8264" t="s">
        <v>11</v>
      </c>
      <c r="C8264" t="s">
        <v>31</v>
      </c>
      <c r="D8264" s="1">
        <v>44589</v>
      </c>
      <c r="E8264" s="4">
        <v>10024</v>
      </c>
      <c r="F8264">
        <v>840</v>
      </c>
    </row>
    <row r="8265" spans="1:6" x14ac:dyDescent="0.25">
      <c r="A8265" t="s">
        <v>51</v>
      </c>
      <c r="B8265" t="s">
        <v>16</v>
      </c>
      <c r="C8265" t="s">
        <v>47</v>
      </c>
      <c r="D8265" s="1">
        <v>44589</v>
      </c>
      <c r="E8265" s="4">
        <v>8078</v>
      </c>
      <c r="F8265">
        <v>539</v>
      </c>
    </row>
    <row r="8266" spans="1:6" x14ac:dyDescent="0.25">
      <c r="A8266" t="s">
        <v>41</v>
      </c>
      <c r="B8266" t="s">
        <v>6</v>
      </c>
      <c r="C8266" t="s">
        <v>30</v>
      </c>
      <c r="D8266" s="1">
        <v>44589</v>
      </c>
      <c r="E8266" s="4">
        <v>3143</v>
      </c>
      <c r="F8266">
        <v>158</v>
      </c>
    </row>
    <row r="8267" spans="1:6" x14ac:dyDescent="0.25">
      <c r="A8267" t="s">
        <v>33</v>
      </c>
      <c r="B8267" t="s">
        <v>6</v>
      </c>
      <c r="C8267" t="s">
        <v>52</v>
      </c>
      <c r="D8267" s="1">
        <v>44589</v>
      </c>
      <c r="E8267" s="4">
        <v>8568</v>
      </c>
      <c r="F8267">
        <v>770</v>
      </c>
    </row>
    <row r="8268" spans="1:6" x14ac:dyDescent="0.25">
      <c r="A8268" t="s">
        <v>5</v>
      </c>
      <c r="B8268" t="s">
        <v>16</v>
      </c>
      <c r="C8268" t="s">
        <v>43</v>
      </c>
      <c r="D8268" s="1">
        <v>44589</v>
      </c>
      <c r="E8268" s="4">
        <v>16135</v>
      </c>
      <c r="F8268">
        <v>840</v>
      </c>
    </row>
    <row r="8269" spans="1:6" x14ac:dyDescent="0.25">
      <c r="A8269" t="s">
        <v>49</v>
      </c>
      <c r="B8269" t="s">
        <v>21</v>
      </c>
      <c r="C8269" t="s">
        <v>47</v>
      </c>
      <c r="D8269" s="1">
        <v>44589</v>
      </c>
      <c r="E8269" s="4">
        <v>6377</v>
      </c>
      <c r="F8269">
        <v>376</v>
      </c>
    </row>
    <row r="8270" spans="1:6" x14ac:dyDescent="0.25">
      <c r="A8270" t="s">
        <v>29</v>
      </c>
      <c r="B8270" t="s">
        <v>6</v>
      </c>
      <c r="C8270" t="s">
        <v>42</v>
      </c>
      <c r="D8270" s="1">
        <v>44589</v>
      </c>
      <c r="E8270" s="4">
        <v>77</v>
      </c>
      <c r="F8270">
        <v>6</v>
      </c>
    </row>
    <row r="8271" spans="1:6" x14ac:dyDescent="0.25">
      <c r="A8271" t="s">
        <v>32</v>
      </c>
      <c r="B8271" t="s">
        <v>21</v>
      </c>
      <c r="C8271" t="s">
        <v>50</v>
      </c>
      <c r="D8271" s="1">
        <v>44589</v>
      </c>
      <c r="E8271" s="4">
        <v>5383</v>
      </c>
      <c r="F8271">
        <v>245</v>
      </c>
    </row>
    <row r="8272" spans="1:6" x14ac:dyDescent="0.25">
      <c r="A8272" t="s">
        <v>37</v>
      </c>
      <c r="B8272" t="s">
        <v>6</v>
      </c>
      <c r="C8272" t="s">
        <v>28</v>
      </c>
      <c r="D8272" s="1">
        <v>44589</v>
      </c>
      <c r="E8272" s="4">
        <v>4515</v>
      </c>
      <c r="F8272">
        <v>645</v>
      </c>
    </row>
    <row r="8273" spans="1:6" x14ac:dyDescent="0.25">
      <c r="A8273" t="s">
        <v>10</v>
      </c>
      <c r="B8273" t="s">
        <v>6</v>
      </c>
      <c r="C8273" t="s">
        <v>7</v>
      </c>
      <c r="D8273" s="1">
        <v>44589</v>
      </c>
      <c r="E8273" s="4">
        <v>7119</v>
      </c>
      <c r="F8273">
        <v>445</v>
      </c>
    </row>
    <row r="8274" spans="1:6" x14ac:dyDescent="0.25">
      <c r="A8274" t="s">
        <v>10</v>
      </c>
      <c r="B8274" t="s">
        <v>27</v>
      </c>
      <c r="C8274" t="s">
        <v>47</v>
      </c>
      <c r="D8274" s="1">
        <v>44589</v>
      </c>
      <c r="E8274" s="4">
        <v>4529</v>
      </c>
      <c r="F8274">
        <v>267</v>
      </c>
    </row>
    <row r="8275" spans="1:6" x14ac:dyDescent="0.25">
      <c r="A8275" t="s">
        <v>29</v>
      </c>
      <c r="B8275" t="s">
        <v>9</v>
      </c>
      <c r="C8275" t="s">
        <v>31</v>
      </c>
      <c r="D8275" s="1">
        <v>44589</v>
      </c>
      <c r="E8275" s="4">
        <v>11018</v>
      </c>
      <c r="F8275">
        <v>840</v>
      </c>
    </row>
    <row r="8276" spans="1:6" x14ac:dyDescent="0.25">
      <c r="A8276" t="s">
        <v>57</v>
      </c>
      <c r="B8276" t="s">
        <v>6</v>
      </c>
      <c r="C8276" t="s">
        <v>31</v>
      </c>
      <c r="D8276" s="1">
        <v>44589</v>
      </c>
      <c r="E8276" s="4">
        <v>1792</v>
      </c>
      <c r="F8276">
        <v>150</v>
      </c>
    </row>
    <row r="8277" spans="1:6" x14ac:dyDescent="0.25">
      <c r="A8277" t="s">
        <v>51</v>
      </c>
      <c r="B8277" t="s">
        <v>9</v>
      </c>
      <c r="C8277" t="s">
        <v>38</v>
      </c>
      <c r="D8277" s="1">
        <v>44589</v>
      </c>
      <c r="E8277" s="4">
        <v>10983</v>
      </c>
      <c r="F8277">
        <v>440</v>
      </c>
    </row>
    <row r="8278" spans="1:6" x14ac:dyDescent="0.25">
      <c r="A8278" t="s">
        <v>18</v>
      </c>
      <c r="B8278" t="s">
        <v>16</v>
      </c>
      <c r="C8278" t="s">
        <v>26</v>
      </c>
      <c r="D8278" s="1">
        <v>44589</v>
      </c>
      <c r="E8278" s="4">
        <v>2674</v>
      </c>
      <c r="F8278">
        <v>244</v>
      </c>
    </row>
    <row r="8279" spans="1:6" x14ac:dyDescent="0.25">
      <c r="A8279" t="s">
        <v>32</v>
      </c>
      <c r="B8279" t="s">
        <v>27</v>
      </c>
      <c r="C8279" t="s">
        <v>44</v>
      </c>
      <c r="D8279" s="1">
        <v>44589</v>
      </c>
      <c r="E8279" s="4">
        <v>3136</v>
      </c>
      <c r="F8279">
        <v>131</v>
      </c>
    </row>
    <row r="8280" spans="1:6" x14ac:dyDescent="0.25">
      <c r="A8280" t="s">
        <v>55</v>
      </c>
      <c r="B8280" t="s">
        <v>6</v>
      </c>
      <c r="C8280" t="s">
        <v>47</v>
      </c>
      <c r="D8280" s="1">
        <v>44589</v>
      </c>
      <c r="E8280" s="4">
        <v>623</v>
      </c>
      <c r="F8280">
        <v>39</v>
      </c>
    </row>
    <row r="8281" spans="1:6" x14ac:dyDescent="0.25">
      <c r="A8281" t="s">
        <v>18</v>
      </c>
      <c r="B8281" t="s">
        <v>27</v>
      </c>
      <c r="C8281" t="s">
        <v>22</v>
      </c>
      <c r="D8281" s="1">
        <v>44589</v>
      </c>
      <c r="E8281" s="4">
        <v>2345</v>
      </c>
      <c r="F8281">
        <v>294</v>
      </c>
    </row>
    <row r="8282" spans="1:6" x14ac:dyDescent="0.25">
      <c r="A8282" t="s">
        <v>10</v>
      </c>
      <c r="B8282" t="s">
        <v>27</v>
      </c>
      <c r="C8282" t="s">
        <v>12</v>
      </c>
      <c r="D8282" s="1">
        <v>44589</v>
      </c>
      <c r="E8282" s="4">
        <v>3031</v>
      </c>
      <c r="F8282">
        <v>190</v>
      </c>
    </row>
    <row r="8283" spans="1:6" x14ac:dyDescent="0.25">
      <c r="A8283" t="s">
        <v>55</v>
      </c>
      <c r="B8283" t="s">
        <v>27</v>
      </c>
      <c r="C8283" t="s">
        <v>44</v>
      </c>
      <c r="D8283" s="1">
        <v>44589</v>
      </c>
      <c r="E8283" s="4">
        <v>4046</v>
      </c>
      <c r="F8283">
        <v>169</v>
      </c>
    </row>
    <row r="8284" spans="1:6" x14ac:dyDescent="0.25">
      <c r="A8284" t="s">
        <v>18</v>
      </c>
      <c r="B8284" t="s">
        <v>21</v>
      </c>
      <c r="C8284" t="s">
        <v>35</v>
      </c>
      <c r="D8284" s="1">
        <v>44589</v>
      </c>
      <c r="E8284" s="4">
        <v>6013</v>
      </c>
      <c r="F8284">
        <v>317</v>
      </c>
    </row>
    <row r="8285" spans="1:6" x14ac:dyDescent="0.25">
      <c r="A8285" t="s">
        <v>37</v>
      </c>
      <c r="B8285" t="s">
        <v>6</v>
      </c>
      <c r="C8285" t="s">
        <v>43</v>
      </c>
      <c r="D8285" s="1">
        <v>44589</v>
      </c>
      <c r="E8285" s="4">
        <v>3850</v>
      </c>
      <c r="F8285">
        <v>184</v>
      </c>
    </row>
    <row r="8286" spans="1:6" x14ac:dyDescent="0.25">
      <c r="A8286" t="s">
        <v>18</v>
      </c>
      <c r="B8286" t="s">
        <v>21</v>
      </c>
      <c r="C8286" t="s">
        <v>45</v>
      </c>
      <c r="D8286" s="1">
        <v>44589</v>
      </c>
      <c r="E8286" s="4">
        <v>8106</v>
      </c>
      <c r="F8286">
        <v>338</v>
      </c>
    </row>
    <row r="8287" spans="1:6" x14ac:dyDescent="0.25">
      <c r="A8287" t="s">
        <v>40</v>
      </c>
      <c r="B8287" t="s">
        <v>6</v>
      </c>
      <c r="C8287" t="s">
        <v>30</v>
      </c>
      <c r="D8287" s="1">
        <v>44589</v>
      </c>
      <c r="E8287" s="4">
        <v>714</v>
      </c>
      <c r="F8287">
        <v>38</v>
      </c>
    </row>
    <row r="8288" spans="1:6" x14ac:dyDescent="0.25">
      <c r="A8288" t="s">
        <v>39</v>
      </c>
      <c r="B8288" t="s">
        <v>11</v>
      </c>
      <c r="C8288" t="s">
        <v>47</v>
      </c>
      <c r="D8288" s="1">
        <v>44589</v>
      </c>
      <c r="E8288" s="4">
        <v>105</v>
      </c>
      <c r="F8288">
        <v>7</v>
      </c>
    </row>
    <row r="8289" spans="1:6" x14ac:dyDescent="0.25">
      <c r="A8289" t="s">
        <v>57</v>
      </c>
      <c r="B8289" t="s">
        <v>6</v>
      </c>
      <c r="C8289" t="s">
        <v>17</v>
      </c>
      <c r="D8289" s="1">
        <v>44589</v>
      </c>
      <c r="E8289" s="4">
        <v>938</v>
      </c>
      <c r="F8289">
        <v>43</v>
      </c>
    </row>
    <row r="8290" spans="1:6" x14ac:dyDescent="0.25">
      <c r="A8290" t="s">
        <v>15</v>
      </c>
      <c r="B8290" t="s">
        <v>21</v>
      </c>
      <c r="C8290" t="s">
        <v>48</v>
      </c>
      <c r="D8290" s="1">
        <v>44589</v>
      </c>
      <c r="E8290" s="4">
        <v>5320</v>
      </c>
      <c r="F8290">
        <v>205</v>
      </c>
    </row>
    <row r="8291" spans="1:6" x14ac:dyDescent="0.25">
      <c r="A8291" t="s">
        <v>55</v>
      </c>
      <c r="B8291" t="s">
        <v>21</v>
      </c>
      <c r="C8291" t="s">
        <v>31</v>
      </c>
      <c r="D8291" s="1">
        <v>44589</v>
      </c>
      <c r="E8291" s="4">
        <v>7784</v>
      </c>
      <c r="F8291">
        <v>649</v>
      </c>
    </row>
    <row r="8292" spans="1:6" x14ac:dyDescent="0.25">
      <c r="A8292" t="s">
        <v>55</v>
      </c>
      <c r="B8292" t="s">
        <v>11</v>
      </c>
      <c r="C8292" t="s">
        <v>22</v>
      </c>
      <c r="D8292" s="1">
        <v>44589</v>
      </c>
      <c r="E8292" s="4">
        <v>644</v>
      </c>
      <c r="F8292">
        <v>81</v>
      </c>
    </row>
    <row r="8293" spans="1:6" x14ac:dyDescent="0.25">
      <c r="A8293" t="s">
        <v>37</v>
      </c>
      <c r="B8293" t="s">
        <v>11</v>
      </c>
      <c r="C8293" t="s">
        <v>44</v>
      </c>
      <c r="D8293" s="1">
        <v>44589</v>
      </c>
      <c r="E8293" s="4">
        <v>12320</v>
      </c>
      <c r="F8293">
        <v>536</v>
      </c>
    </row>
    <row r="8294" spans="1:6" x14ac:dyDescent="0.25">
      <c r="A8294" t="s">
        <v>15</v>
      </c>
      <c r="B8294" t="s">
        <v>9</v>
      </c>
      <c r="C8294" t="s">
        <v>35</v>
      </c>
      <c r="D8294" s="1">
        <v>44592</v>
      </c>
      <c r="E8294" s="4">
        <v>9989</v>
      </c>
      <c r="F8294">
        <v>526</v>
      </c>
    </row>
    <row r="8295" spans="1:6" x14ac:dyDescent="0.25">
      <c r="A8295" t="s">
        <v>40</v>
      </c>
      <c r="B8295" t="s">
        <v>27</v>
      </c>
      <c r="C8295" t="s">
        <v>48</v>
      </c>
      <c r="D8295" s="1">
        <v>44592</v>
      </c>
      <c r="E8295" s="4">
        <v>5334</v>
      </c>
      <c r="F8295">
        <v>198</v>
      </c>
    </row>
    <row r="8296" spans="1:6" x14ac:dyDescent="0.25">
      <c r="A8296" t="s">
        <v>32</v>
      </c>
      <c r="B8296" t="s">
        <v>6</v>
      </c>
      <c r="C8296" t="s">
        <v>14</v>
      </c>
      <c r="D8296" s="1">
        <v>44592</v>
      </c>
      <c r="E8296" s="4">
        <v>7364</v>
      </c>
      <c r="F8296">
        <v>910</v>
      </c>
    </row>
    <row r="8297" spans="1:6" x14ac:dyDescent="0.25">
      <c r="A8297" t="s">
        <v>32</v>
      </c>
      <c r="B8297" t="s">
        <v>27</v>
      </c>
      <c r="C8297" t="s">
        <v>35</v>
      </c>
      <c r="D8297" s="1">
        <v>44592</v>
      </c>
      <c r="E8297" s="4">
        <v>595</v>
      </c>
      <c r="F8297">
        <v>32</v>
      </c>
    </row>
    <row r="8298" spans="1:6" x14ac:dyDescent="0.25">
      <c r="A8298" t="s">
        <v>49</v>
      </c>
      <c r="B8298" t="s">
        <v>16</v>
      </c>
      <c r="C8298" t="s">
        <v>19</v>
      </c>
      <c r="D8298" s="1">
        <v>44592</v>
      </c>
      <c r="E8298" s="4">
        <v>8330</v>
      </c>
      <c r="F8298">
        <v>521</v>
      </c>
    </row>
    <row r="8299" spans="1:6" x14ac:dyDescent="0.25">
      <c r="A8299" t="s">
        <v>34</v>
      </c>
      <c r="B8299" t="s">
        <v>16</v>
      </c>
      <c r="C8299" t="s">
        <v>45</v>
      </c>
      <c r="D8299" s="1">
        <v>44593</v>
      </c>
      <c r="E8299" s="4">
        <v>840</v>
      </c>
      <c r="F8299">
        <v>39</v>
      </c>
    </row>
    <row r="8300" spans="1:6" x14ac:dyDescent="0.25">
      <c r="A8300" t="s">
        <v>56</v>
      </c>
      <c r="B8300" t="s">
        <v>6</v>
      </c>
      <c r="C8300" t="s">
        <v>12</v>
      </c>
      <c r="D8300" s="1">
        <v>44593</v>
      </c>
      <c r="E8300" s="4">
        <v>13454</v>
      </c>
      <c r="F8300">
        <v>1120</v>
      </c>
    </row>
    <row r="8301" spans="1:6" x14ac:dyDescent="0.25">
      <c r="A8301" t="s">
        <v>55</v>
      </c>
      <c r="B8301" t="s">
        <v>21</v>
      </c>
      <c r="C8301" t="s">
        <v>43</v>
      </c>
      <c r="D8301" s="1">
        <v>44593</v>
      </c>
      <c r="E8301" s="4">
        <v>3157</v>
      </c>
      <c r="F8301">
        <v>158</v>
      </c>
    </row>
    <row r="8302" spans="1:6" x14ac:dyDescent="0.25">
      <c r="A8302" t="s">
        <v>37</v>
      </c>
      <c r="B8302" t="s">
        <v>27</v>
      </c>
      <c r="C8302" t="s">
        <v>12</v>
      </c>
      <c r="D8302" s="1">
        <v>44593</v>
      </c>
      <c r="E8302" s="4">
        <v>2261</v>
      </c>
      <c r="F8302">
        <v>162</v>
      </c>
    </row>
    <row r="8303" spans="1:6" x14ac:dyDescent="0.25">
      <c r="A8303" t="s">
        <v>13</v>
      </c>
      <c r="B8303" t="s">
        <v>9</v>
      </c>
      <c r="C8303" t="s">
        <v>26</v>
      </c>
      <c r="D8303" s="1">
        <v>44593</v>
      </c>
      <c r="E8303" s="4">
        <v>8764</v>
      </c>
      <c r="F8303">
        <v>516</v>
      </c>
    </row>
    <row r="8304" spans="1:6" x14ac:dyDescent="0.25">
      <c r="A8304" t="s">
        <v>56</v>
      </c>
      <c r="B8304" t="s">
        <v>6</v>
      </c>
      <c r="C8304" t="s">
        <v>44</v>
      </c>
      <c r="D8304" s="1">
        <v>44593</v>
      </c>
      <c r="E8304" s="4">
        <v>5761</v>
      </c>
      <c r="F8304">
        <v>251</v>
      </c>
    </row>
    <row r="8305" spans="1:6" x14ac:dyDescent="0.25">
      <c r="A8305" t="s">
        <v>23</v>
      </c>
      <c r="B8305" t="s">
        <v>16</v>
      </c>
      <c r="C8305" t="s">
        <v>24</v>
      </c>
      <c r="D8305" s="1">
        <v>44593</v>
      </c>
      <c r="E8305" s="4">
        <v>6097</v>
      </c>
      <c r="F8305">
        <v>266</v>
      </c>
    </row>
    <row r="8306" spans="1:6" x14ac:dyDescent="0.25">
      <c r="A8306" t="s">
        <v>56</v>
      </c>
      <c r="B8306" t="s">
        <v>6</v>
      </c>
      <c r="C8306" t="s">
        <v>24</v>
      </c>
      <c r="D8306" s="1">
        <v>44593</v>
      </c>
      <c r="E8306" s="4">
        <v>5551</v>
      </c>
      <c r="F8306">
        <v>265</v>
      </c>
    </row>
    <row r="8307" spans="1:6" x14ac:dyDescent="0.25">
      <c r="A8307" t="s">
        <v>53</v>
      </c>
      <c r="B8307" t="s">
        <v>9</v>
      </c>
      <c r="C8307" t="s">
        <v>7</v>
      </c>
      <c r="D8307" s="1">
        <v>44593</v>
      </c>
      <c r="E8307" s="4">
        <v>4942</v>
      </c>
      <c r="F8307">
        <v>215</v>
      </c>
    </row>
    <row r="8308" spans="1:6" x14ac:dyDescent="0.25">
      <c r="A8308" t="s">
        <v>13</v>
      </c>
      <c r="B8308" t="s">
        <v>11</v>
      </c>
      <c r="C8308" t="s">
        <v>12</v>
      </c>
      <c r="D8308" s="1">
        <v>44593</v>
      </c>
      <c r="E8308" s="4">
        <v>12383</v>
      </c>
      <c r="F8308">
        <v>910</v>
      </c>
    </row>
    <row r="8309" spans="1:6" x14ac:dyDescent="0.25">
      <c r="A8309" t="s">
        <v>15</v>
      </c>
      <c r="B8309" t="s">
        <v>21</v>
      </c>
      <c r="C8309" t="s">
        <v>7</v>
      </c>
      <c r="D8309" s="1">
        <v>44593</v>
      </c>
      <c r="E8309" s="4">
        <v>1393</v>
      </c>
      <c r="F8309">
        <v>67</v>
      </c>
    </row>
    <row r="8310" spans="1:6" x14ac:dyDescent="0.25">
      <c r="A8310" t="s">
        <v>56</v>
      </c>
      <c r="B8310" t="s">
        <v>21</v>
      </c>
      <c r="C8310" t="s">
        <v>22</v>
      </c>
      <c r="D8310" s="1">
        <v>44593</v>
      </c>
      <c r="E8310" s="4">
        <v>26138</v>
      </c>
      <c r="F8310">
        <v>1050</v>
      </c>
    </row>
    <row r="8311" spans="1:6" x14ac:dyDescent="0.25">
      <c r="A8311" t="s">
        <v>25</v>
      </c>
      <c r="B8311" t="s">
        <v>27</v>
      </c>
      <c r="C8311" t="s">
        <v>48</v>
      </c>
      <c r="D8311" s="1">
        <v>44593</v>
      </c>
      <c r="E8311" s="4">
        <v>9093</v>
      </c>
      <c r="F8311">
        <v>396</v>
      </c>
    </row>
    <row r="8312" spans="1:6" x14ac:dyDescent="0.25">
      <c r="A8312" t="s">
        <v>54</v>
      </c>
      <c r="B8312" t="s">
        <v>9</v>
      </c>
      <c r="C8312" t="s">
        <v>35</v>
      </c>
      <c r="D8312" s="1">
        <v>44593</v>
      </c>
      <c r="E8312" s="4">
        <v>13517</v>
      </c>
      <c r="F8312">
        <v>980</v>
      </c>
    </row>
    <row r="8313" spans="1:6" x14ac:dyDescent="0.25">
      <c r="A8313" t="s">
        <v>15</v>
      </c>
      <c r="B8313" t="s">
        <v>11</v>
      </c>
      <c r="C8313" t="s">
        <v>45</v>
      </c>
      <c r="D8313" s="1">
        <v>44593</v>
      </c>
      <c r="E8313" s="4">
        <v>13391</v>
      </c>
      <c r="F8313">
        <v>609</v>
      </c>
    </row>
    <row r="8314" spans="1:6" x14ac:dyDescent="0.25">
      <c r="A8314" t="s">
        <v>33</v>
      </c>
      <c r="B8314" t="s">
        <v>21</v>
      </c>
      <c r="C8314" t="s">
        <v>47</v>
      </c>
      <c r="D8314" s="1">
        <v>44593</v>
      </c>
      <c r="E8314" s="4">
        <v>1253</v>
      </c>
      <c r="F8314">
        <v>126</v>
      </c>
    </row>
    <row r="8315" spans="1:6" x14ac:dyDescent="0.25">
      <c r="A8315" t="s">
        <v>15</v>
      </c>
      <c r="B8315" t="s">
        <v>27</v>
      </c>
      <c r="C8315" t="s">
        <v>22</v>
      </c>
      <c r="D8315" s="1">
        <v>44593</v>
      </c>
      <c r="E8315" s="4">
        <v>6923</v>
      </c>
      <c r="F8315">
        <v>289</v>
      </c>
    </row>
    <row r="8316" spans="1:6" x14ac:dyDescent="0.25">
      <c r="A8316" t="s">
        <v>54</v>
      </c>
      <c r="B8316" t="s">
        <v>21</v>
      </c>
      <c r="C8316" t="s">
        <v>38</v>
      </c>
      <c r="D8316" s="1">
        <v>44593</v>
      </c>
      <c r="E8316" s="4">
        <v>10780</v>
      </c>
      <c r="F8316">
        <v>490</v>
      </c>
    </row>
    <row r="8317" spans="1:6" x14ac:dyDescent="0.25">
      <c r="A8317" t="s">
        <v>5</v>
      </c>
      <c r="B8317" t="s">
        <v>11</v>
      </c>
      <c r="C8317" t="s">
        <v>30</v>
      </c>
      <c r="D8317" s="1">
        <v>44593</v>
      </c>
      <c r="E8317" s="4">
        <v>1197</v>
      </c>
      <c r="F8317">
        <v>42</v>
      </c>
    </row>
    <row r="8318" spans="1:6" x14ac:dyDescent="0.25">
      <c r="A8318" t="s">
        <v>37</v>
      </c>
      <c r="B8318" t="s">
        <v>9</v>
      </c>
      <c r="C8318" t="s">
        <v>30</v>
      </c>
      <c r="D8318" s="1">
        <v>44593</v>
      </c>
      <c r="E8318" s="4">
        <v>1512</v>
      </c>
      <c r="F8318">
        <v>61</v>
      </c>
    </row>
    <row r="8319" spans="1:6" x14ac:dyDescent="0.25">
      <c r="A8319" t="s">
        <v>18</v>
      </c>
      <c r="B8319" t="s">
        <v>21</v>
      </c>
      <c r="C8319" t="s">
        <v>14</v>
      </c>
      <c r="D8319" s="1">
        <v>44593</v>
      </c>
      <c r="E8319" s="4">
        <v>4109</v>
      </c>
      <c r="F8319">
        <v>165</v>
      </c>
    </row>
    <row r="8320" spans="1:6" x14ac:dyDescent="0.25">
      <c r="A8320" t="s">
        <v>51</v>
      </c>
      <c r="B8320" t="s">
        <v>9</v>
      </c>
      <c r="C8320" t="s">
        <v>12</v>
      </c>
      <c r="D8320" s="1">
        <v>44593</v>
      </c>
      <c r="E8320" s="4">
        <v>12425</v>
      </c>
      <c r="F8320">
        <v>1260</v>
      </c>
    </row>
    <row r="8321" spans="1:6" x14ac:dyDescent="0.25">
      <c r="A8321" t="s">
        <v>57</v>
      </c>
      <c r="B8321" t="s">
        <v>6</v>
      </c>
      <c r="C8321" t="s">
        <v>44</v>
      </c>
      <c r="D8321" s="1">
        <v>44593</v>
      </c>
      <c r="E8321" s="4">
        <v>6860</v>
      </c>
      <c r="F8321">
        <v>275</v>
      </c>
    </row>
    <row r="8322" spans="1:6" x14ac:dyDescent="0.25">
      <c r="A8322" t="s">
        <v>37</v>
      </c>
      <c r="B8322" t="s">
        <v>6</v>
      </c>
      <c r="C8322" t="s">
        <v>35</v>
      </c>
      <c r="D8322" s="1">
        <v>44593</v>
      </c>
      <c r="E8322" s="4">
        <v>2695</v>
      </c>
      <c r="F8322">
        <v>193</v>
      </c>
    </row>
    <row r="8323" spans="1:6" x14ac:dyDescent="0.25">
      <c r="A8323" t="s">
        <v>18</v>
      </c>
      <c r="B8323" t="s">
        <v>11</v>
      </c>
      <c r="C8323" t="s">
        <v>44</v>
      </c>
      <c r="D8323" s="1">
        <v>44593</v>
      </c>
      <c r="E8323" s="4">
        <v>5726</v>
      </c>
      <c r="F8323">
        <v>261</v>
      </c>
    </row>
    <row r="8324" spans="1:6" x14ac:dyDescent="0.25">
      <c r="A8324" t="s">
        <v>51</v>
      </c>
      <c r="B8324" t="s">
        <v>21</v>
      </c>
      <c r="C8324" t="s">
        <v>31</v>
      </c>
      <c r="D8324" s="1">
        <v>44593</v>
      </c>
      <c r="E8324" s="4">
        <v>10416</v>
      </c>
      <c r="F8324">
        <v>453</v>
      </c>
    </row>
    <row r="8325" spans="1:6" x14ac:dyDescent="0.25">
      <c r="A8325" t="s">
        <v>41</v>
      </c>
      <c r="B8325" t="s">
        <v>9</v>
      </c>
      <c r="C8325" t="s">
        <v>12</v>
      </c>
      <c r="D8325" s="1">
        <v>44593</v>
      </c>
      <c r="E8325" s="4">
        <v>2002</v>
      </c>
      <c r="F8325">
        <v>143</v>
      </c>
    </row>
    <row r="8326" spans="1:6" x14ac:dyDescent="0.25">
      <c r="A8326" t="s">
        <v>13</v>
      </c>
      <c r="B8326" t="s">
        <v>16</v>
      </c>
      <c r="C8326" t="s">
        <v>52</v>
      </c>
      <c r="D8326" s="1">
        <v>44593</v>
      </c>
      <c r="E8326" s="4">
        <v>1330</v>
      </c>
      <c r="F8326">
        <v>84</v>
      </c>
    </row>
    <row r="8327" spans="1:6" x14ac:dyDescent="0.25">
      <c r="A8327" t="s">
        <v>49</v>
      </c>
      <c r="B8327" t="s">
        <v>21</v>
      </c>
      <c r="C8327" t="s">
        <v>7</v>
      </c>
      <c r="D8327" s="1">
        <v>44593</v>
      </c>
      <c r="E8327" s="4">
        <v>5901</v>
      </c>
      <c r="F8327">
        <v>281</v>
      </c>
    </row>
    <row r="8328" spans="1:6" x14ac:dyDescent="0.25">
      <c r="A8328" t="s">
        <v>18</v>
      </c>
      <c r="B8328" t="s">
        <v>9</v>
      </c>
      <c r="C8328" t="s">
        <v>47</v>
      </c>
      <c r="D8328" s="1">
        <v>44593</v>
      </c>
      <c r="E8328" s="4">
        <v>10220</v>
      </c>
      <c r="F8328">
        <v>1120</v>
      </c>
    </row>
    <row r="8329" spans="1:6" x14ac:dyDescent="0.25">
      <c r="A8329" t="s">
        <v>34</v>
      </c>
      <c r="B8329" t="s">
        <v>11</v>
      </c>
      <c r="C8329" t="s">
        <v>44</v>
      </c>
      <c r="D8329" s="1">
        <v>44593</v>
      </c>
      <c r="E8329" s="4">
        <v>10262</v>
      </c>
      <c r="F8329">
        <v>428</v>
      </c>
    </row>
    <row r="8330" spans="1:6" x14ac:dyDescent="0.25">
      <c r="A8330" t="s">
        <v>40</v>
      </c>
      <c r="B8330" t="s">
        <v>6</v>
      </c>
      <c r="C8330" t="s">
        <v>19</v>
      </c>
      <c r="D8330" s="1">
        <v>44593</v>
      </c>
      <c r="E8330" s="4">
        <v>4459</v>
      </c>
      <c r="F8330">
        <v>213</v>
      </c>
    </row>
    <row r="8331" spans="1:6" x14ac:dyDescent="0.25">
      <c r="A8331" t="s">
        <v>39</v>
      </c>
      <c r="B8331" t="s">
        <v>6</v>
      </c>
      <c r="C8331" t="s">
        <v>45</v>
      </c>
      <c r="D8331" s="1">
        <v>44593</v>
      </c>
      <c r="E8331" s="4">
        <v>2387</v>
      </c>
      <c r="F8331">
        <v>100</v>
      </c>
    </row>
    <row r="8332" spans="1:6" x14ac:dyDescent="0.25">
      <c r="A8332" t="s">
        <v>56</v>
      </c>
      <c r="B8332" t="s">
        <v>11</v>
      </c>
      <c r="C8332" t="s">
        <v>48</v>
      </c>
      <c r="D8332" s="1">
        <v>44593</v>
      </c>
      <c r="E8332" s="4">
        <v>6748</v>
      </c>
      <c r="F8332">
        <v>270</v>
      </c>
    </row>
    <row r="8333" spans="1:6" x14ac:dyDescent="0.25">
      <c r="A8333" t="s">
        <v>10</v>
      </c>
      <c r="B8333" t="s">
        <v>9</v>
      </c>
      <c r="C8333" t="s">
        <v>24</v>
      </c>
      <c r="D8333" s="1">
        <v>44593</v>
      </c>
      <c r="E8333" s="4">
        <v>5852</v>
      </c>
      <c r="F8333">
        <v>293</v>
      </c>
    </row>
    <row r="8334" spans="1:6" x14ac:dyDescent="0.25">
      <c r="A8334" t="s">
        <v>40</v>
      </c>
      <c r="B8334" t="s">
        <v>16</v>
      </c>
      <c r="C8334" t="s">
        <v>47</v>
      </c>
      <c r="D8334" s="1">
        <v>44594</v>
      </c>
      <c r="E8334" s="4">
        <v>10157</v>
      </c>
      <c r="F8334">
        <v>1260</v>
      </c>
    </row>
    <row r="8335" spans="1:6" x14ac:dyDescent="0.25">
      <c r="A8335" t="s">
        <v>20</v>
      </c>
      <c r="B8335" t="s">
        <v>21</v>
      </c>
      <c r="C8335" t="s">
        <v>45</v>
      </c>
      <c r="D8335" s="1">
        <v>44594</v>
      </c>
      <c r="E8335" s="4">
        <v>5852</v>
      </c>
      <c r="F8335">
        <v>217</v>
      </c>
    </row>
    <row r="8336" spans="1:6" x14ac:dyDescent="0.25">
      <c r="A8336" t="s">
        <v>25</v>
      </c>
      <c r="B8336" t="s">
        <v>6</v>
      </c>
      <c r="C8336" t="s">
        <v>19</v>
      </c>
      <c r="D8336" s="1">
        <v>44594</v>
      </c>
      <c r="E8336" s="4">
        <v>1974</v>
      </c>
      <c r="F8336">
        <v>117</v>
      </c>
    </row>
    <row r="8337" spans="1:6" x14ac:dyDescent="0.25">
      <c r="A8337" t="s">
        <v>13</v>
      </c>
      <c r="B8337" t="s">
        <v>11</v>
      </c>
      <c r="C8337" t="s">
        <v>24</v>
      </c>
      <c r="D8337" s="1">
        <v>44594</v>
      </c>
      <c r="E8337" s="4">
        <v>2163</v>
      </c>
      <c r="F8337">
        <v>99</v>
      </c>
    </row>
    <row r="8338" spans="1:6" x14ac:dyDescent="0.25">
      <c r="A8338" t="s">
        <v>56</v>
      </c>
      <c r="B8338" t="s">
        <v>27</v>
      </c>
      <c r="C8338" t="s">
        <v>35</v>
      </c>
      <c r="D8338" s="1">
        <v>44594</v>
      </c>
      <c r="E8338" s="4">
        <v>5789</v>
      </c>
      <c r="F8338">
        <v>414</v>
      </c>
    </row>
    <row r="8339" spans="1:6" x14ac:dyDescent="0.25">
      <c r="A8339" t="s">
        <v>29</v>
      </c>
      <c r="B8339" t="s">
        <v>11</v>
      </c>
      <c r="C8339" t="s">
        <v>43</v>
      </c>
      <c r="D8339" s="1">
        <v>44594</v>
      </c>
      <c r="E8339" s="4">
        <v>1274</v>
      </c>
      <c r="F8339">
        <v>51</v>
      </c>
    </row>
    <row r="8340" spans="1:6" x14ac:dyDescent="0.25">
      <c r="A8340" t="s">
        <v>37</v>
      </c>
      <c r="B8340" t="s">
        <v>11</v>
      </c>
      <c r="C8340" t="s">
        <v>43</v>
      </c>
      <c r="D8340" s="1">
        <v>44594</v>
      </c>
      <c r="E8340" s="4">
        <v>8792</v>
      </c>
      <c r="F8340">
        <v>440</v>
      </c>
    </row>
    <row r="8341" spans="1:6" x14ac:dyDescent="0.25">
      <c r="A8341" t="s">
        <v>37</v>
      </c>
      <c r="B8341" t="s">
        <v>6</v>
      </c>
      <c r="C8341" t="s">
        <v>14</v>
      </c>
      <c r="D8341" s="1">
        <v>44594</v>
      </c>
      <c r="E8341" s="4">
        <v>2422</v>
      </c>
      <c r="F8341">
        <v>101</v>
      </c>
    </row>
    <row r="8342" spans="1:6" x14ac:dyDescent="0.25">
      <c r="A8342" t="s">
        <v>32</v>
      </c>
      <c r="B8342" t="s">
        <v>27</v>
      </c>
      <c r="C8342" t="s">
        <v>14</v>
      </c>
      <c r="D8342" s="1">
        <v>44594</v>
      </c>
      <c r="E8342" s="4">
        <v>3339</v>
      </c>
      <c r="F8342">
        <v>124</v>
      </c>
    </row>
    <row r="8343" spans="1:6" x14ac:dyDescent="0.25">
      <c r="A8343" t="s">
        <v>33</v>
      </c>
      <c r="B8343" t="s">
        <v>16</v>
      </c>
      <c r="C8343" t="s">
        <v>30</v>
      </c>
      <c r="D8343" s="1">
        <v>44594</v>
      </c>
      <c r="E8343" s="4">
        <v>4452</v>
      </c>
      <c r="F8343">
        <v>159</v>
      </c>
    </row>
    <row r="8344" spans="1:6" x14ac:dyDescent="0.25">
      <c r="A8344" t="s">
        <v>40</v>
      </c>
      <c r="B8344" t="s">
        <v>21</v>
      </c>
      <c r="C8344" t="s">
        <v>28</v>
      </c>
      <c r="D8344" s="1">
        <v>44594</v>
      </c>
      <c r="E8344" s="4">
        <v>8904</v>
      </c>
      <c r="F8344">
        <v>330</v>
      </c>
    </row>
    <row r="8345" spans="1:6" x14ac:dyDescent="0.25">
      <c r="A8345" t="s">
        <v>32</v>
      </c>
      <c r="B8345" t="s">
        <v>27</v>
      </c>
      <c r="C8345" t="s">
        <v>48</v>
      </c>
      <c r="D8345" s="1">
        <v>44594</v>
      </c>
      <c r="E8345" s="4">
        <v>6412</v>
      </c>
      <c r="F8345">
        <v>306</v>
      </c>
    </row>
    <row r="8346" spans="1:6" x14ac:dyDescent="0.25">
      <c r="A8346" t="s">
        <v>41</v>
      </c>
      <c r="B8346" t="s">
        <v>27</v>
      </c>
      <c r="C8346" t="s">
        <v>28</v>
      </c>
      <c r="D8346" s="1">
        <v>44594</v>
      </c>
      <c r="E8346" s="4">
        <v>2996</v>
      </c>
      <c r="F8346">
        <v>120</v>
      </c>
    </row>
    <row r="8347" spans="1:6" x14ac:dyDescent="0.25">
      <c r="A8347" t="s">
        <v>18</v>
      </c>
      <c r="B8347" t="s">
        <v>6</v>
      </c>
      <c r="C8347" t="s">
        <v>48</v>
      </c>
      <c r="D8347" s="1">
        <v>44594</v>
      </c>
      <c r="E8347" s="4">
        <v>1729</v>
      </c>
      <c r="F8347">
        <v>73</v>
      </c>
    </row>
    <row r="8348" spans="1:6" x14ac:dyDescent="0.25">
      <c r="A8348" t="s">
        <v>37</v>
      </c>
      <c r="B8348" t="s">
        <v>16</v>
      </c>
      <c r="C8348" t="s">
        <v>28</v>
      </c>
      <c r="D8348" s="1">
        <v>44594</v>
      </c>
      <c r="E8348" s="4">
        <v>8554</v>
      </c>
      <c r="F8348">
        <v>357</v>
      </c>
    </row>
    <row r="8349" spans="1:6" x14ac:dyDescent="0.25">
      <c r="A8349" t="s">
        <v>25</v>
      </c>
      <c r="B8349" t="s">
        <v>6</v>
      </c>
      <c r="C8349" t="s">
        <v>43</v>
      </c>
      <c r="D8349" s="1">
        <v>44594</v>
      </c>
      <c r="E8349" s="4">
        <v>6790</v>
      </c>
      <c r="F8349">
        <v>272</v>
      </c>
    </row>
    <row r="8350" spans="1:6" x14ac:dyDescent="0.25">
      <c r="A8350" t="s">
        <v>10</v>
      </c>
      <c r="B8350" t="s">
        <v>21</v>
      </c>
      <c r="C8350" t="s">
        <v>26</v>
      </c>
      <c r="D8350" s="1">
        <v>44594</v>
      </c>
      <c r="E8350" s="4">
        <v>4172</v>
      </c>
      <c r="F8350">
        <v>261</v>
      </c>
    </row>
    <row r="8351" spans="1:6" x14ac:dyDescent="0.25">
      <c r="A8351" t="s">
        <v>51</v>
      </c>
      <c r="B8351" t="s">
        <v>21</v>
      </c>
      <c r="C8351" t="s">
        <v>30</v>
      </c>
      <c r="D8351" s="1">
        <v>44594</v>
      </c>
      <c r="E8351" s="4">
        <v>8666</v>
      </c>
      <c r="F8351">
        <v>310</v>
      </c>
    </row>
    <row r="8352" spans="1:6" x14ac:dyDescent="0.25">
      <c r="A8352" t="s">
        <v>18</v>
      </c>
      <c r="B8352" t="s">
        <v>6</v>
      </c>
      <c r="C8352" t="s">
        <v>31</v>
      </c>
      <c r="D8352" s="1">
        <v>44594</v>
      </c>
      <c r="E8352" s="4">
        <v>882</v>
      </c>
      <c r="F8352">
        <v>39</v>
      </c>
    </row>
    <row r="8353" spans="1:6" x14ac:dyDescent="0.25">
      <c r="A8353" t="s">
        <v>25</v>
      </c>
      <c r="B8353" t="s">
        <v>11</v>
      </c>
      <c r="C8353" t="s">
        <v>36</v>
      </c>
      <c r="D8353" s="1">
        <v>44594</v>
      </c>
      <c r="E8353" s="4">
        <v>10108</v>
      </c>
      <c r="F8353">
        <v>440</v>
      </c>
    </row>
    <row r="8354" spans="1:6" x14ac:dyDescent="0.25">
      <c r="A8354" t="s">
        <v>5</v>
      </c>
      <c r="B8354" t="s">
        <v>11</v>
      </c>
      <c r="C8354" t="s">
        <v>31</v>
      </c>
      <c r="D8354" s="1">
        <v>44595</v>
      </c>
      <c r="E8354" s="4">
        <v>70</v>
      </c>
      <c r="F8354">
        <v>4</v>
      </c>
    </row>
    <row r="8355" spans="1:6" x14ac:dyDescent="0.25">
      <c r="A8355" t="s">
        <v>54</v>
      </c>
      <c r="B8355" t="s">
        <v>11</v>
      </c>
      <c r="C8355" t="s">
        <v>22</v>
      </c>
      <c r="D8355" s="1">
        <v>44595</v>
      </c>
      <c r="E8355" s="4">
        <v>1799</v>
      </c>
      <c r="F8355">
        <v>86</v>
      </c>
    </row>
    <row r="8356" spans="1:6" x14ac:dyDescent="0.25">
      <c r="A8356" t="s">
        <v>37</v>
      </c>
      <c r="B8356" t="s">
        <v>21</v>
      </c>
      <c r="C8356" t="s">
        <v>7</v>
      </c>
      <c r="D8356" s="1">
        <v>44595</v>
      </c>
      <c r="E8356" s="4">
        <v>399</v>
      </c>
      <c r="F8356">
        <v>18</v>
      </c>
    </row>
    <row r="8357" spans="1:6" x14ac:dyDescent="0.25">
      <c r="A8357" t="s">
        <v>51</v>
      </c>
      <c r="B8357" t="s">
        <v>9</v>
      </c>
      <c r="C8357" t="s">
        <v>30</v>
      </c>
      <c r="D8357" s="1">
        <v>44595</v>
      </c>
      <c r="E8357" s="4">
        <v>10920</v>
      </c>
      <c r="F8357">
        <v>420</v>
      </c>
    </row>
    <row r="8358" spans="1:6" x14ac:dyDescent="0.25">
      <c r="A8358" t="s">
        <v>55</v>
      </c>
      <c r="B8358" t="s">
        <v>6</v>
      </c>
      <c r="C8358" t="s">
        <v>7</v>
      </c>
      <c r="D8358" s="1">
        <v>44595</v>
      </c>
      <c r="E8358" s="4">
        <v>1148</v>
      </c>
      <c r="F8358">
        <v>53</v>
      </c>
    </row>
    <row r="8359" spans="1:6" x14ac:dyDescent="0.25">
      <c r="A8359" t="s">
        <v>39</v>
      </c>
      <c r="B8359" t="s">
        <v>11</v>
      </c>
      <c r="C8359" t="s">
        <v>44</v>
      </c>
      <c r="D8359" s="1">
        <v>44595</v>
      </c>
      <c r="E8359" s="4">
        <v>1498</v>
      </c>
      <c r="F8359">
        <v>63</v>
      </c>
    </row>
    <row r="8360" spans="1:6" x14ac:dyDescent="0.25">
      <c r="A8360" t="s">
        <v>57</v>
      </c>
      <c r="B8360" t="s">
        <v>9</v>
      </c>
      <c r="C8360" t="s">
        <v>22</v>
      </c>
      <c r="D8360" s="1">
        <v>44595</v>
      </c>
      <c r="E8360" s="4">
        <v>6279</v>
      </c>
      <c r="F8360">
        <v>252</v>
      </c>
    </row>
    <row r="8361" spans="1:6" x14ac:dyDescent="0.25">
      <c r="A8361" t="s">
        <v>55</v>
      </c>
      <c r="B8361" t="s">
        <v>6</v>
      </c>
      <c r="C8361" t="s">
        <v>50</v>
      </c>
      <c r="D8361" s="1">
        <v>44595</v>
      </c>
      <c r="E8361" s="4">
        <v>4900</v>
      </c>
      <c r="F8361">
        <v>223</v>
      </c>
    </row>
    <row r="8362" spans="1:6" x14ac:dyDescent="0.25">
      <c r="A8362" t="s">
        <v>49</v>
      </c>
      <c r="B8362" t="s">
        <v>21</v>
      </c>
      <c r="C8362" t="s">
        <v>52</v>
      </c>
      <c r="D8362" s="1">
        <v>44595</v>
      </c>
      <c r="E8362" s="4">
        <v>2849</v>
      </c>
      <c r="F8362">
        <v>220</v>
      </c>
    </row>
    <row r="8363" spans="1:6" x14ac:dyDescent="0.25">
      <c r="A8363" t="s">
        <v>23</v>
      </c>
      <c r="B8363" t="s">
        <v>6</v>
      </c>
      <c r="C8363" t="s">
        <v>12</v>
      </c>
      <c r="D8363" s="1">
        <v>44595</v>
      </c>
      <c r="E8363" s="4">
        <v>5621</v>
      </c>
      <c r="F8363">
        <v>402</v>
      </c>
    </row>
    <row r="8364" spans="1:6" x14ac:dyDescent="0.25">
      <c r="A8364" t="s">
        <v>29</v>
      </c>
      <c r="B8364" t="s">
        <v>9</v>
      </c>
      <c r="C8364" t="s">
        <v>12</v>
      </c>
      <c r="D8364" s="1">
        <v>44595</v>
      </c>
      <c r="E8364" s="4">
        <v>6097</v>
      </c>
      <c r="F8364">
        <v>509</v>
      </c>
    </row>
    <row r="8365" spans="1:6" x14ac:dyDescent="0.25">
      <c r="A8365" t="s">
        <v>10</v>
      </c>
      <c r="B8365" t="s">
        <v>16</v>
      </c>
      <c r="C8365" t="s">
        <v>30</v>
      </c>
      <c r="D8365" s="1">
        <v>44595</v>
      </c>
      <c r="E8365" s="4">
        <v>1442</v>
      </c>
      <c r="F8365">
        <v>49</v>
      </c>
    </row>
    <row r="8366" spans="1:6" x14ac:dyDescent="0.25">
      <c r="A8366" t="s">
        <v>33</v>
      </c>
      <c r="B8366" t="s">
        <v>21</v>
      </c>
      <c r="C8366" t="s">
        <v>7</v>
      </c>
      <c r="D8366" s="1">
        <v>44595</v>
      </c>
      <c r="E8366" s="4">
        <v>2954</v>
      </c>
      <c r="F8366">
        <v>119</v>
      </c>
    </row>
    <row r="8367" spans="1:6" x14ac:dyDescent="0.25">
      <c r="A8367" t="s">
        <v>57</v>
      </c>
      <c r="B8367" t="s">
        <v>27</v>
      </c>
      <c r="C8367" t="s">
        <v>43</v>
      </c>
      <c r="D8367" s="1">
        <v>44595</v>
      </c>
      <c r="E8367" s="4">
        <v>8841</v>
      </c>
      <c r="F8367">
        <v>443</v>
      </c>
    </row>
    <row r="8368" spans="1:6" x14ac:dyDescent="0.25">
      <c r="A8368" t="s">
        <v>25</v>
      </c>
      <c r="B8368" t="s">
        <v>16</v>
      </c>
      <c r="C8368" t="s">
        <v>44</v>
      </c>
      <c r="D8368" s="1">
        <v>44595</v>
      </c>
      <c r="E8368" s="4">
        <v>3941</v>
      </c>
      <c r="F8368">
        <v>152</v>
      </c>
    </row>
    <row r="8369" spans="1:6" x14ac:dyDescent="0.25">
      <c r="A8369" t="s">
        <v>15</v>
      </c>
      <c r="B8369" t="s">
        <v>6</v>
      </c>
      <c r="C8369" t="s">
        <v>47</v>
      </c>
      <c r="D8369" s="1">
        <v>44595</v>
      </c>
      <c r="E8369" s="4">
        <v>9079</v>
      </c>
      <c r="F8369">
        <v>1330</v>
      </c>
    </row>
    <row r="8370" spans="1:6" x14ac:dyDescent="0.25">
      <c r="A8370" t="s">
        <v>41</v>
      </c>
      <c r="B8370" t="s">
        <v>11</v>
      </c>
      <c r="C8370" t="s">
        <v>7</v>
      </c>
      <c r="D8370" s="1">
        <v>44595</v>
      </c>
      <c r="E8370" s="4">
        <v>1715</v>
      </c>
      <c r="F8370">
        <v>82</v>
      </c>
    </row>
    <row r="8371" spans="1:6" x14ac:dyDescent="0.25">
      <c r="A8371" t="s">
        <v>25</v>
      </c>
      <c r="B8371" t="s">
        <v>11</v>
      </c>
      <c r="C8371" t="s">
        <v>19</v>
      </c>
      <c r="D8371" s="1">
        <v>44595</v>
      </c>
      <c r="E8371" s="4">
        <v>266</v>
      </c>
      <c r="F8371">
        <v>15</v>
      </c>
    </row>
    <row r="8372" spans="1:6" x14ac:dyDescent="0.25">
      <c r="A8372" t="s">
        <v>20</v>
      </c>
      <c r="B8372" t="s">
        <v>27</v>
      </c>
      <c r="C8372" t="s">
        <v>36</v>
      </c>
      <c r="D8372" s="1">
        <v>44595</v>
      </c>
      <c r="E8372" s="4">
        <v>1316</v>
      </c>
      <c r="F8372">
        <v>60</v>
      </c>
    </row>
    <row r="8373" spans="1:6" x14ac:dyDescent="0.25">
      <c r="A8373" t="s">
        <v>13</v>
      </c>
      <c r="B8373" t="s">
        <v>9</v>
      </c>
      <c r="C8373" t="s">
        <v>31</v>
      </c>
      <c r="D8373" s="1">
        <v>44595</v>
      </c>
      <c r="E8373" s="4">
        <v>3948</v>
      </c>
      <c r="F8373">
        <v>180</v>
      </c>
    </row>
    <row r="8374" spans="1:6" x14ac:dyDescent="0.25">
      <c r="A8374" t="s">
        <v>46</v>
      </c>
      <c r="B8374" t="s">
        <v>6</v>
      </c>
      <c r="C8374" t="s">
        <v>30</v>
      </c>
      <c r="D8374" s="1">
        <v>44595</v>
      </c>
      <c r="E8374" s="4">
        <v>77</v>
      </c>
      <c r="F8374">
        <v>3</v>
      </c>
    </row>
    <row r="8375" spans="1:6" x14ac:dyDescent="0.25">
      <c r="A8375" t="s">
        <v>46</v>
      </c>
      <c r="B8375" t="s">
        <v>27</v>
      </c>
      <c r="C8375" t="s">
        <v>42</v>
      </c>
      <c r="D8375" s="1">
        <v>44595</v>
      </c>
      <c r="E8375" s="4">
        <v>4466</v>
      </c>
      <c r="F8375">
        <v>344</v>
      </c>
    </row>
    <row r="8376" spans="1:6" x14ac:dyDescent="0.25">
      <c r="A8376" t="s">
        <v>53</v>
      </c>
      <c r="B8376" t="s">
        <v>21</v>
      </c>
      <c r="C8376" t="s">
        <v>44</v>
      </c>
      <c r="D8376" s="1">
        <v>44595</v>
      </c>
      <c r="E8376" s="4">
        <v>4578</v>
      </c>
      <c r="F8376">
        <v>191</v>
      </c>
    </row>
    <row r="8377" spans="1:6" x14ac:dyDescent="0.25">
      <c r="A8377" t="s">
        <v>55</v>
      </c>
      <c r="B8377" t="s">
        <v>6</v>
      </c>
      <c r="C8377" t="s">
        <v>31</v>
      </c>
      <c r="D8377" s="1">
        <v>44595</v>
      </c>
      <c r="E8377" s="4">
        <v>966</v>
      </c>
      <c r="F8377">
        <v>38</v>
      </c>
    </row>
    <row r="8378" spans="1:6" x14ac:dyDescent="0.25">
      <c r="A8378" t="s">
        <v>34</v>
      </c>
      <c r="B8378" t="s">
        <v>16</v>
      </c>
      <c r="C8378" t="s">
        <v>36</v>
      </c>
      <c r="D8378" s="1">
        <v>44595</v>
      </c>
      <c r="E8378" s="4">
        <v>539</v>
      </c>
      <c r="F8378">
        <v>29</v>
      </c>
    </row>
    <row r="8379" spans="1:6" x14ac:dyDescent="0.25">
      <c r="A8379" t="s">
        <v>49</v>
      </c>
      <c r="B8379" t="s">
        <v>11</v>
      </c>
      <c r="C8379" t="s">
        <v>19</v>
      </c>
      <c r="D8379" s="1">
        <v>44595</v>
      </c>
      <c r="E8379" s="4">
        <v>413</v>
      </c>
      <c r="F8379">
        <v>20</v>
      </c>
    </row>
    <row r="8380" spans="1:6" x14ac:dyDescent="0.25">
      <c r="A8380" t="s">
        <v>15</v>
      </c>
      <c r="B8380" t="s">
        <v>11</v>
      </c>
      <c r="C8380" t="s">
        <v>44</v>
      </c>
      <c r="D8380" s="1">
        <v>44595</v>
      </c>
      <c r="E8380" s="4">
        <v>217</v>
      </c>
      <c r="F8380">
        <v>10</v>
      </c>
    </row>
    <row r="8381" spans="1:6" x14ac:dyDescent="0.25">
      <c r="A8381" t="s">
        <v>23</v>
      </c>
      <c r="B8381" t="s">
        <v>16</v>
      </c>
      <c r="C8381" t="s">
        <v>30</v>
      </c>
      <c r="D8381" s="1">
        <v>44595</v>
      </c>
      <c r="E8381" s="4">
        <v>10913</v>
      </c>
      <c r="F8381">
        <v>390</v>
      </c>
    </row>
    <row r="8382" spans="1:6" x14ac:dyDescent="0.25">
      <c r="A8382" t="s">
        <v>46</v>
      </c>
      <c r="B8382" t="s">
        <v>9</v>
      </c>
      <c r="C8382" t="s">
        <v>44</v>
      </c>
      <c r="D8382" s="1">
        <v>44595</v>
      </c>
      <c r="E8382" s="4">
        <v>714</v>
      </c>
      <c r="F8382">
        <v>27</v>
      </c>
    </row>
    <row r="8383" spans="1:6" x14ac:dyDescent="0.25">
      <c r="A8383" t="s">
        <v>23</v>
      </c>
      <c r="B8383" t="s">
        <v>21</v>
      </c>
      <c r="C8383" t="s">
        <v>38</v>
      </c>
      <c r="D8383" s="1">
        <v>44595</v>
      </c>
      <c r="E8383" s="4">
        <v>8351</v>
      </c>
      <c r="F8383">
        <v>418</v>
      </c>
    </row>
    <row r="8384" spans="1:6" x14ac:dyDescent="0.25">
      <c r="A8384" t="s">
        <v>25</v>
      </c>
      <c r="B8384" t="s">
        <v>27</v>
      </c>
      <c r="C8384" t="s">
        <v>7</v>
      </c>
      <c r="D8384" s="1">
        <v>44595</v>
      </c>
      <c r="E8384" s="4">
        <v>6622</v>
      </c>
      <c r="F8384">
        <v>255</v>
      </c>
    </row>
    <row r="8385" spans="1:6" x14ac:dyDescent="0.25">
      <c r="A8385" t="s">
        <v>5</v>
      </c>
      <c r="B8385" t="s">
        <v>11</v>
      </c>
      <c r="C8385" t="s">
        <v>50</v>
      </c>
      <c r="D8385" s="1">
        <v>44595</v>
      </c>
      <c r="E8385" s="4">
        <v>637</v>
      </c>
      <c r="F8385">
        <v>32</v>
      </c>
    </row>
    <row r="8386" spans="1:6" x14ac:dyDescent="0.25">
      <c r="A8386" t="s">
        <v>5</v>
      </c>
      <c r="B8386" t="s">
        <v>16</v>
      </c>
      <c r="C8386" t="s">
        <v>52</v>
      </c>
      <c r="D8386" s="1">
        <v>44595</v>
      </c>
      <c r="E8386" s="4">
        <v>7413</v>
      </c>
      <c r="F8386">
        <v>571</v>
      </c>
    </row>
    <row r="8387" spans="1:6" x14ac:dyDescent="0.25">
      <c r="A8387" t="s">
        <v>8</v>
      </c>
      <c r="B8387" t="s">
        <v>9</v>
      </c>
      <c r="C8387" t="s">
        <v>45</v>
      </c>
      <c r="D8387" s="1">
        <v>44595</v>
      </c>
      <c r="E8387" s="4">
        <v>8666</v>
      </c>
      <c r="F8387">
        <v>377</v>
      </c>
    </row>
    <row r="8388" spans="1:6" x14ac:dyDescent="0.25">
      <c r="A8388" t="s">
        <v>23</v>
      </c>
      <c r="B8388" t="s">
        <v>11</v>
      </c>
      <c r="C8388" t="s">
        <v>38</v>
      </c>
      <c r="D8388" s="1">
        <v>44595</v>
      </c>
      <c r="E8388" s="4">
        <v>4116</v>
      </c>
      <c r="F8388">
        <v>229</v>
      </c>
    </row>
    <row r="8389" spans="1:6" x14ac:dyDescent="0.25">
      <c r="A8389" t="s">
        <v>40</v>
      </c>
      <c r="B8389" t="s">
        <v>6</v>
      </c>
      <c r="C8389" t="s">
        <v>26</v>
      </c>
      <c r="D8389" s="1">
        <v>44595</v>
      </c>
      <c r="E8389" s="4">
        <v>5446</v>
      </c>
      <c r="F8389">
        <v>419</v>
      </c>
    </row>
    <row r="8390" spans="1:6" x14ac:dyDescent="0.25">
      <c r="A8390" t="s">
        <v>57</v>
      </c>
      <c r="B8390" t="s">
        <v>6</v>
      </c>
      <c r="C8390" t="s">
        <v>38</v>
      </c>
      <c r="D8390" s="1">
        <v>44595</v>
      </c>
      <c r="E8390" s="4">
        <v>2695</v>
      </c>
      <c r="F8390">
        <v>118</v>
      </c>
    </row>
    <row r="8391" spans="1:6" x14ac:dyDescent="0.25">
      <c r="A8391" t="s">
        <v>32</v>
      </c>
      <c r="B8391" t="s">
        <v>6</v>
      </c>
      <c r="C8391" t="s">
        <v>26</v>
      </c>
      <c r="D8391" s="1">
        <v>44595</v>
      </c>
      <c r="E8391" s="4">
        <v>1897</v>
      </c>
      <c r="F8391">
        <v>136</v>
      </c>
    </row>
    <row r="8392" spans="1:6" x14ac:dyDescent="0.25">
      <c r="A8392" t="s">
        <v>56</v>
      </c>
      <c r="B8392" t="s">
        <v>6</v>
      </c>
      <c r="C8392" t="s">
        <v>30</v>
      </c>
      <c r="D8392" s="1">
        <v>44595</v>
      </c>
      <c r="E8392" s="4">
        <v>8827</v>
      </c>
      <c r="F8392">
        <v>295</v>
      </c>
    </row>
    <row r="8393" spans="1:6" x14ac:dyDescent="0.25">
      <c r="A8393" t="s">
        <v>5</v>
      </c>
      <c r="B8393" t="s">
        <v>6</v>
      </c>
      <c r="C8393" t="s">
        <v>28</v>
      </c>
      <c r="D8393" s="1">
        <v>44595</v>
      </c>
      <c r="E8393" s="4">
        <v>2464</v>
      </c>
      <c r="F8393">
        <v>103</v>
      </c>
    </row>
    <row r="8394" spans="1:6" x14ac:dyDescent="0.25">
      <c r="A8394" t="s">
        <v>15</v>
      </c>
      <c r="B8394" t="s">
        <v>16</v>
      </c>
      <c r="C8394" t="s">
        <v>52</v>
      </c>
      <c r="D8394" s="1">
        <v>44595</v>
      </c>
      <c r="E8394" s="4">
        <v>1869</v>
      </c>
      <c r="F8394">
        <v>170</v>
      </c>
    </row>
    <row r="8395" spans="1:6" x14ac:dyDescent="0.25">
      <c r="A8395" t="s">
        <v>34</v>
      </c>
      <c r="B8395" t="s">
        <v>9</v>
      </c>
      <c r="C8395" t="s">
        <v>45</v>
      </c>
      <c r="D8395" s="1">
        <v>44595</v>
      </c>
      <c r="E8395" s="4">
        <v>924</v>
      </c>
      <c r="F8395">
        <v>37</v>
      </c>
    </row>
    <row r="8396" spans="1:6" x14ac:dyDescent="0.25">
      <c r="A8396" t="s">
        <v>33</v>
      </c>
      <c r="B8396" t="s">
        <v>6</v>
      </c>
      <c r="C8396" t="s">
        <v>19</v>
      </c>
      <c r="D8396" s="1">
        <v>44595</v>
      </c>
      <c r="E8396" s="4">
        <v>6916</v>
      </c>
      <c r="F8396">
        <v>364</v>
      </c>
    </row>
    <row r="8397" spans="1:6" x14ac:dyDescent="0.25">
      <c r="A8397" t="s">
        <v>15</v>
      </c>
      <c r="B8397" t="s">
        <v>21</v>
      </c>
      <c r="C8397" t="s">
        <v>14</v>
      </c>
      <c r="D8397" s="1">
        <v>44595</v>
      </c>
      <c r="E8397" s="4">
        <v>4200</v>
      </c>
      <c r="F8397">
        <v>183</v>
      </c>
    </row>
    <row r="8398" spans="1:6" x14ac:dyDescent="0.25">
      <c r="A8398" t="s">
        <v>46</v>
      </c>
      <c r="B8398" t="s">
        <v>9</v>
      </c>
      <c r="C8398" t="s">
        <v>45</v>
      </c>
      <c r="D8398" s="1">
        <v>44596</v>
      </c>
      <c r="E8398" s="4">
        <v>3990</v>
      </c>
      <c r="F8398">
        <v>167</v>
      </c>
    </row>
    <row r="8399" spans="1:6" x14ac:dyDescent="0.25">
      <c r="A8399" t="s">
        <v>18</v>
      </c>
      <c r="B8399" t="s">
        <v>21</v>
      </c>
      <c r="C8399" t="s">
        <v>19</v>
      </c>
      <c r="D8399" s="1">
        <v>44596</v>
      </c>
      <c r="E8399" s="4">
        <v>3157</v>
      </c>
      <c r="F8399">
        <v>186</v>
      </c>
    </row>
    <row r="8400" spans="1:6" x14ac:dyDescent="0.25">
      <c r="A8400" t="s">
        <v>13</v>
      </c>
      <c r="B8400" t="s">
        <v>6</v>
      </c>
      <c r="C8400" t="s">
        <v>47</v>
      </c>
      <c r="D8400" s="1">
        <v>44596</v>
      </c>
      <c r="E8400" s="4">
        <v>2331</v>
      </c>
      <c r="F8400">
        <v>212</v>
      </c>
    </row>
    <row r="8401" spans="1:6" x14ac:dyDescent="0.25">
      <c r="A8401" t="s">
        <v>10</v>
      </c>
      <c r="B8401" t="s">
        <v>21</v>
      </c>
      <c r="C8401" t="s">
        <v>31</v>
      </c>
      <c r="D8401" s="1">
        <v>44596</v>
      </c>
      <c r="E8401" s="4">
        <v>2702</v>
      </c>
      <c r="F8401">
        <v>109</v>
      </c>
    </row>
    <row r="8402" spans="1:6" x14ac:dyDescent="0.25">
      <c r="A8402" t="s">
        <v>34</v>
      </c>
      <c r="B8402" t="s">
        <v>11</v>
      </c>
      <c r="C8402" t="s">
        <v>50</v>
      </c>
      <c r="D8402" s="1">
        <v>44596</v>
      </c>
      <c r="E8402" s="4">
        <v>1638</v>
      </c>
      <c r="F8402">
        <v>87</v>
      </c>
    </row>
    <row r="8403" spans="1:6" x14ac:dyDescent="0.25">
      <c r="A8403" t="s">
        <v>34</v>
      </c>
      <c r="B8403" t="s">
        <v>27</v>
      </c>
      <c r="C8403" t="s">
        <v>19</v>
      </c>
      <c r="D8403" s="1">
        <v>44596</v>
      </c>
      <c r="E8403" s="4">
        <v>6657</v>
      </c>
      <c r="F8403">
        <v>317</v>
      </c>
    </row>
    <row r="8404" spans="1:6" x14ac:dyDescent="0.25">
      <c r="A8404" t="s">
        <v>32</v>
      </c>
      <c r="B8404" t="s">
        <v>11</v>
      </c>
      <c r="C8404" t="s">
        <v>44</v>
      </c>
      <c r="D8404" s="1">
        <v>44596</v>
      </c>
      <c r="E8404" s="4">
        <v>11816</v>
      </c>
      <c r="F8404">
        <v>538</v>
      </c>
    </row>
    <row r="8405" spans="1:6" x14ac:dyDescent="0.25">
      <c r="A8405" t="s">
        <v>39</v>
      </c>
      <c r="B8405" t="s">
        <v>21</v>
      </c>
      <c r="C8405" t="s">
        <v>50</v>
      </c>
      <c r="D8405" s="1">
        <v>44596</v>
      </c>
      <c r="E8405" s="4">
        <v>13496</v>
      </c>
      <c r="F8405">
        <v>614</v>
      </c>
    </row>
    <row r="8406" spans="1:6" x14ac:dyDescent="0.25">
      <c r="A8406" t="s">
        <v>23</v>
      </c>
      <c r="B8406" t="s">
        <v>27</v>
      </c>
      <c r="C8406" t="s">
        <v>12</v>
      </c>
      <c r="D8406" s="1">
        <v>44596</v>
      </c>
      <c r="E8406" s="4">
        <v>21882</v>
      </c>
      <c r="F8406">
        <v>1960</v>
      </c>
    </row>
    <row r="8407" spans="1:6" x14ac:dyDescent="0.25">
      <c r="A8407" t="s">
        <v>40</v>
      </c>
      <c r="B8407" t="s">
        <v>27</v>
      </c>
      <c r="C8407" t="s">
        <v>26</v>
      </c>
      <c r="D8407" s="1">
        <v>44596</v>
      </c>
      <c r="E8407" s="4">
        <v>413</v>
      </c>
      <c r="F8407">
        <v>25</v>
      </c>
    </row>
    <row r="8408" spans="1:6" x14ac:dyDescent="0.25">
      <c r="A8408" t="s">
        <v>55</v>
      </c>
      <c r="B8408" t="s">
        <v>6</v>
      </c>
      <c r="C8408" t="s">
        <v>38</v>
      </c>
      <c r="D8408" s="1">
        <v>44596</v>
      </c>
      <c r="E8408" s="4">
        <v>6825</v>
      </c>
      <c r="F8408">
        <v>360</v>
      </c>
    </row>
    <row r="8409" spans="1:6" x14ac:dyDescent="0.25">
      <c r="A8409" t="s">
        <v>20</v>
      </c>
      <c r="B8409" t="s">
        <v>27</v>
      </c>
      <c r="C8409" t="s">
        <v>14</v>
      </c>
      <c r="D8409" s="1">
        <v>44596</v>
      </c>
      <c r="E8409" s="4">
        <v>3143</v>
      </c>
      <c r="F8409">
        <v>143</v>
      </c>
    </row>
    <row r="8410" spans="1:6" x14ac:dyDescent="0.25">
      <c r="A8410" t="s">
        <v>29</v>
      </c>
      <c r="B8410" t="s">
        <v>9</v>
      </c>
      <c r="C8410" t="s">
        <v>7</v>
      </c>
      <c r="D8410" s="1">
        <v>44596</v>
      </c>
      <c r="E8410" s="4">
        <v>7658</v>
      </c>
      <c r="F8410">
        <v>365</v>
      </c>
    </row>
    <row r="8411" spans="1:6" x14ac:dyDescent="0.25">
      <c r="A8411" t="s">
        <v>51</v>
      </c>
      <c r="B8411" t="s">
        <v>9</v>
      </c>
      <c r="C8411" t="s">
        <v>7</v>
      </c>
      <c r="D8411" s="1">
        <v>44596</v>
      </c>
      <c r="E8411" s="4">
        <v>6867</v>
      </c>
      <c r="F8411">
        <v>299</v>
      </c>
    </row>
    <row r="8412" spans="1:6" x14ac:dyDescent="0.25">
      <c r="A8412" t="s">
        <v>15</v>
      </c>
      <c r="B8412" t="s">
        <v>16</v>
      </c>
      <c r="C8412" t="s">
        <v>24</v>
      </c>
      <c r="D8412" s="1">
        <v>44596</v>
      </c>
      <c r="E8412" s="4">
        <v>1974</v>
      </c>
      <c r="F8412">
        <v>94</v>
      </c>
    </row>
    <row r="8413" spans="1:6" x14ac:dyDescent="0.25">
      <c r="A8413" t="s">
        <v>37</v>
      </c>
      <c r="B8413" t="s">
        <v>16</v>
      </c>
      <c r="C8413" t="s">
        <v>22</v>
      </c>
      <c r="D8413" s="1">
        <v>44596</v>
      </c>
      <c r="E8413" s="4">
        <v>4095</v>
      </c>
      <c r="F8413">
        <v>179</v>
      </c>
    </row>
    <row r="8414" spans="1:6" x14ac:dyDescent="0.25">
      <c r="A8414" t="s">
        <v>55</v>
      </c>
      <c r="B8414" t="s">
        <v>6</v>
      </c>
      <c r="C8414" t="s">
        <v>26</v>
      </c>
      <c r="D8414" s="1">
        <v>44596</v>
      </c>
      <c r="E8414" s="4">
        <v>5383</v>
      </c>
      <c r="F8414">
        <v>385</v>
      </c>
    </row>
    <row r="8415" spans="1:6" x14ac:dyDescent="0.25">
      <c r="A8415" t="s">
        <v>55</v>
      </c>
      <c r="B8415" t="s">
        <v>27</v>
      </c>
      <c r="C8415" t="s">
        <v>24</v>
      </c>
      <c r="D8415" s="1">
        <v>44596</v>
      </c>
      <c r="E8415" s="4">
        <v>819</v>
      </c>
      <c r="F8415">
        <v>35</v>
      </c>
    </row>
    <row r="8416" spans="1:6" x14ac:dyDescent="0.25">
      <c r="A8416" t="s">
        <v>41</v>
      </c>
      <c r="B8416" t="s">
        <v>6</v>
      </c>
      <c r="C8416" t="s">
        <v>36</v>
      </c>
      <c r="D8416" s="1">
        <v>44596</v>
      </c>
      <c r="E8416" s="4">
        <v>420</v>
      </c>
      <c r="F8416">
        <v>18</v>
      </c>
    </row>
    <row r="8417" spans="1:6" x14ac:dyDescent="0.25">
      <c r="A8417" t="s">
        <v>8</v>
      </c>
      <c r="B8417" t="s">
        <v>9</v>
      </c>
      <c r="C8417" t="s">
        <v>24</v>
      </c>
      <c r="D8417" s="1">
        <v>44596</v>
      </c>
      <c r="E8417" s="4">
        <v>8330</v>
      </c>
      <c r="F8417">
        <v>417</v>
      </c>
    </row>
    <row r="8418" spans="1:6" x14ac:dyDescent="0.25">
      <c r="A8418" t="s">
        <v>20</v>
      </c>
      <c r="B8418" t="s">
        <v>9</v>
      </c>
      <c r="C8418" t="s">
        <v>50</v>
      </c>
      <c r="D8418" s="1">
        <v>44596</v>
      </c>
      <c r="E8418" s="4">
        <v>1953</v>
      </c>
      <c r="F8418">
        <v>115</v>
      </c>
    </row>
    <row r="8419" spans="1:6" x14ac:dyDescent="0.25">
      <c r="A8419" t="s">
        <v>23</v>
      </c>
      <c r="B8419" t="s">
        <v>27</v>
      </c>
      <c r="C8419" t="s">
        <v>28</v>
      </c>
      <c r="D8419" s="1">
        <v>44596</v>
      </c>
      <c r="E8419" s="4">
        <v>12530</v>
      </c>
      <c r="F8419">
        <v>482</v>
      </c>
    </row>
    <row r="8420" spans="1:6" x14ac:dyDescent="0.25">
      <c r="A8420" t="s">
        <v>8</v>
      </c>
      <c r="B8420" t="s">
        <v>6</v>
      </c>
      <c r="C8420" t="s">
        <v>28</v>
      </c>
      <c r="D8420" s="1">
        <v>44596</v>
      </c>
      <c r="E8420" s="4">
        <v>7889</v>
      </c>
      <c r="F8420">
        <v>304</v>
      </c>
    </row>
    <row r="8421" spans="1:6" x14ac:dyDescent="0.25">
      <c r="A8421" t="s">
        <v>41</v>
      </c>
      <c r="B8421" t="s">
        <v>16</v>
      </c>
      <c r="C8421" t="s">
        <v>45</v>
      </c>
      <c r="D8421" s="1">
        <v>44596</v>
      </c>
      <c r="E8421" s="4">
        <v>5572</v>
      </c>
      <c r="F8421">
        <v>215</v>
      </c>
    </row>
    <row r="8422" spans="1:6" x14ac:dyDescent="0.25">
      <c r="A8422" t="s">
        <v>8</v>
      </c>
      <c r="B8422" t="s">
        <v>16</v>
      </c>
      <c r="C8422" t="s">
        <v>24</v>
      </c>
      <c r="D8422" s="1">
        <v>44596</v>
      </c>
      <c r="E8422" s="4">
        <v>8624</v>
      </c>
      <c r="F8422">
        <v>360</v>
      </c>
    </row>
    <row r="8423" spans="1:6" x14ac:dyDescent="0.25">
      <c r="A8423" t="s">
        <v>53</v>
      </c>
      <c r="B8423" t="s">
        <v>11</v>
      </c>
      <c r="C8423" t="s">
        <v>31</v>
      </c>
      <c r="D8423" s="1">
        <v>44599</v>
      </c>
      <c r="E8423" s="4">
        <v>8463</v>
      </c>
      <c r="F8423">
        <v>326</v>
      </c>
    </row>
    <row r="8424" spans="1:6" x14ac:dyDescent="0.25">
      <c r="A8424" t="s">
        <v>10</v>
      </c>
      <c r="B8424" t="s">
        <v>11</v>
      </c>
      <c r="C8424" t="s">
        <v>47</v>
      </c>
      <c r="D8424" s="1">
        <v>44599</v>
      </c>
      <c r="E8424" s="4">
        <v>4102</v>
      </c>
      <c r="F8424">
        <v>513</v>
      </c>
    </row>
    <row r="8425" spans="1:6" x14ac:dyDescent="0.25">
      <c r="A8425" t="s">
        <v>20</v>
      </c>
      <c r="B8425" t="s">
        <v>11</v>
      </c>
      <c r="C8425" t="s">
        <v>28</v>
      </c>
      <c r="D8425" s="1">
        <v>44599</v>
      </c>
      <c r="E8425" s="4">
        <v>7322</v>
      </c>
      <c r="F8425">
        <v>253</v>
      </c>
    </row>
    <row r="8426" spans="1:6" x14ac:dyDescent="0.25">
      <c r="A8426" t="s">
        <v>10</v>
      </c>
      <c r="B8426" t="s">
        <v>9</v>
      </c>
      <c r="C8426" t="s">
        <v>31</v>
      </c>
      <c r="D8426" s="1">
        <v>44599</v>
      </c>
      <c r="E8426" s="4">
        <v>2163</v>
      </c>
      <c r="F8426">
        <v>84</v>
      </c>
    </row>
    <row r="8427" spans="1:6" x14ac:dyDescent="0.25">
      <c r="A8427" t="s">
        <v>55</v>
      </c>
      <c r="B8427" t="s">
        <v>16</v>
      </c>
      <c r="C8427" t="s">
        <v>31</v>
      </c>
      <c r="D8427" s="1">
        <v>44599</v>
      </c>
      <c r="E8427" s="4">
        <v>1834</v>
      </c>
      <c r="F8427">
        <v>84</v>
      </c>
    </row>
    <row r="8428" spans="1:6" x14ac:dyDescent="0.25">
      <c r="A8428" t="s">
        <v>15</v>
      </c>
      <c r="B8428" t="s">
        <v>11</v>
      </c>
      <c r="C8428" t="s">
        <v>12</v>
      </c>
      <c r="D8428" s="1">
        <v>44599</v>
      </c>
      <c r="E8428" s="4">
        <v>3493</v>
      </c>
      <c r="F8428">
        <v>233</v>
      </c>
    </row>
    <row r="8429" spans="1:6" x14ac:dyDescent="0.25">
      <c r="A8429" t="s">
        <v>54</v>
      </c>
      <c r="B8429" t="s">
        <v>21</v>
      </c>
      <c r="C8429" t="s">
        <v>45</v>
      </c>
      <c r="D8429" s="1">
        <v>44599</v>
      </c>
      <c r="E8429" s="4">
        <v>4130</v>
      </c>
      <c r="F8429">
        <v>180</v>
      </c>
    </row>
    <row r="8430" spans="1:6" x14ac:dyDescent="0.25">
      <c r="A8430" t="s">
        <v>20</v>
      </c>
      <c r="B8430" t="s">
        <v>6</v>
      </c>
      <c r="C8430" t="s">
        <v>31</v>
      </c>
      <c r="D8430" s="1">
        <v>44599</v>
      </c>
      <c r="E8430" s="4">
        <v>15449</v>
      </c>
      <c r="F8430">
        <v>595</v>
      </c>
    </row>
    <row r="8431" spans="1:6" x14ac:dyDescent="0.25">
      <c r="A8431" t="s">
        <v>5</v>
      </c>
      <c r="B8431" t="s">
        <v>16</v>
      </c>
      <c r="C8431" t="s">
        <v>45</v>
      </c>
      <c r="D8431" s="1">
        <v>44599</v>
      </c>
      <c r="E8431" s="4">
        <v>9807</v>
      </c>
      <c r="F8431">
        <v>409</v>
      </c>
    </row>
    <row r="8432" spans="1:6" x14ac:dyDescent="0.25">
      <c r="A8432" t="s">
        <v>54</v>
      </c>
      <c r="B8432" t="s">
        <v>6</v>
      </c>
      <c r="C8432" t="s">
        <v>38</v>
      </c>
      <c r="D8432" s="1">
        <v>44599</v>
      </c>
      <c r="E8432" s="4">
        <v>2114</v>
      </c>
      <c r="F8432">
        <v>97</v>
      </c>
    </row>
    <row r="8433" spans="1:6" x14ac:dyDescent="0.25">
      <c r="A8433" t="s">
        <v>49</v>
      </c>
      <c r="B8433" t="s">
        <v>21</v>
      </c>
      <c r="C8433" t="s">
        <v>19</v>
      </c>
      <c r="D8433" s="1">
        <v>44599</v>
      </c>
      <c r="E8433" s="4">
        <v>3675</v>
      </c>
      <c r="F8433">
        <v>230</v>
      </c>
    </row>
    <row r="8434" spans="1:6" x14ac:dyDescent="0.25">
      <c r="A8434" t="s">
        <v>49</v>
      </c>
      <c r="B8434" t="s">
        <v>27</v>
      </c>
      <c r="C8434" t="s">
        <v>17</v>
      </c>
      <c r="D8434" s="1">
        <v>44599</v>
      </c>
      <c r="E8434" s="4">
        <v>9345</v>
      </c>
      <c r="F8434">
        <v>492</v>
      </c>
    </row>
    <row r="8435" spans="1:6" x14ac:dyDescent="0.25">
      <c r="A8435" t="s">
        <v>49</v>
      </c>
      <c r="B8435" t="s">
        <v>27</v>
      </c>
      <c r="C8435" t="s">
        <v>38</v>
      </c>
      <c r="D8435" s="1">
        <v>44599</v>
      </c>
      <c r="E8435" s="4">
        <v>378</v>
      </c>
      <c r="F8435">
        <v>19</v>
      </c>
    </row>
    <row r="8436" spans="1:6" x14ac:dyDescent="0.25">
      <c r="A8436" t="s">
        <v>54</v>
      </c>
      <c r="B8436" t="s">
        <v>21</v>
      </c>
      <c r="C8436" t="s">
        <v>14</v>
      </c>
      <c r="D8436" s="1">
        <v>44599</v>
      </c>
      <c r="E8436" s="4">
        <v>5656</v>
      </c>
      <c r="F8436">
        <v>227</v>
      </c>
    </row>
    <row r="8437" spans="1:6" x14ac:dyDescent="0.25">
      <c r="A8437" t="s">
        <v>53</v>
      </c>
      <c r="B8437" t="s">
        <v>27</v>
      </c>
      <c r="C8437" t="s">
        <v>43</v>
      </c>
      <c r="D8437" s="1">
        <v>44599</v>
      </c>
      <c r="E8437" s="4">
        <v>11669</v>
      </c>
      <c r="F8437">
        <v>556</v>
      </c>
    </row>
    <row r="8438" spans="1:6" x14ac:dyDescent="0.25">
      <c r="A8438" t="s">
        <v>25</v>
      </c>
      <c r="B8438" t="s">
        <v>9</v>
      </c>
      <c r="C8438" t="s">
        <v>36</v>
      </c>
      <c r="D8438" s="1">
        <v>44599</v>
      </c>
      <c r="E8438" s="4">
        <v>2569</v>
      </c>
      <c r="F8438">
        <v>112</v>
      </c>
    </row>
    <row r="8439" spans="1:6" x14ac:dyDescent="0.25">
      <c r="A8439" t="s">
        <v>20</v>
      </c>
      <c r="B8439" t="s">
        <v>11</v>
      </c>
      <c r="C8439" t="s">
        <v>50</v>
      </c>
      <c r="D8439" s="1">
        <v>44599</v>
      </c>
      <c r="E8439" s="4">
        <v>476</v>
      </c>
      <c r="F8439">
        <v>23</v>
      </c>
    </row>
    <row r="8440" spans="1:6" x14ac:dyDescent="0.25">
      <c r="A8440" t="s">
        <v>25</v>
      </c>
      <c r="B8440" t="s">
        <v>21</v>
      </c>
      <c r="C8440" t="s">
        <v>44</v>
      </c>
      <c r="D8440" s="1">
        <v>44599</v>
      </c>
      <c r="E8440" s="4">
        <v>3479</v>
      </c>
      <c r="F8440">
        <v>129</v>
      </c>
    </row>
    <row r="8441" spans="1:6" x14ac:dyDescent="0.25">
      <c r="A8441" t="s">
        <v>32</v>
      </c>
      <c r="B8441" t="s">
        <v>16</v>
      </c>
      <c r="C8441" t="s">
        <v>28</v>
      </c>
      <c r="D8441" s="1">
        <v>44600</v>
      </c>
      <c r="E8441" s="4">
        <v>10430</v>
      </c>
      <c r="F8441">
        <v>435</v>
      </c>
    </row>
    <row r="8442" spans="1:6" x14ac:dyDescent="0.25">
      <c r="A8442" t="s">
        <v>33</v>
      </c>
      <c r="B8442" t="s">
        <v>6</v>
      </c>
      <c r="C8442" t="s">
        <v>30</v>
      </c>
      <c r="D8442" s="1">
        <v>44600</v>
      </c>
      <c r="E8442" s="4">
        <v>1274</v>
      </c>
      <c r="F8442">
        <v>51</v>
      </c>
    </row>
    <row r="8443" spans="1:6" x14ac:dyDescent="0.25">
      <c r="A8443" t="s">
        <v>39</v>
      </c>
      <c r="B8443" t="s">
        <v>27</v>
      </c>
      <c r="C8443" t="s">
        <v>19</v>
      </c>
      <c r="D8443" s="1">
        <v>44600</v>
      </c>
      <c r="E8443" s="4">
        <v>2506</v>
      </c>
      <c r="F8443">
        <v>157</v>
      </c>
    </row>
    <row r="8444" spans="1:6" x14ac:dyDescent="0.25">
      <c r="A8444" t="s">
        <v>51</v>
      </c>
      <c r="B8444" t="s">
        <v>27</v>
      </c>
      <c r="C8444" t="s">
        <v>48</v>
      </c>
      <c r="D8444" s="1">
        <v>44600</v>
      </c>
      <c r="E8444" s="4">
        <v>2149</v>
      </c>
      <c r="F8444">
        <v>94</v>
      </c>
    </row>
    <row r="8445" spans="1:6" x14ac:dyDescent="0.25">
      <c r="A8445" t="s">
        <v>39</v>
      </c>
      <c r="B8445" t="s">
        <v>21</v>
      </c>
      <c r="C8445" t="s">
        <v>36</v>
      </c>
      <c r="D8445" s="1">
        <v>44600</v>
      </c>
      <c r="E8445" s="4">
        <v>2884</v>
      </c>
      <c r="F8445">
        <v>138</v>
      </c>
    </row>
    <row r="8446" spans="1:6" x14ac:dyDescent="0.25">
      <c r="A8446" t="s">
        <v>40</v>
      </c>
      <c r="B8446" t="s">
        <v>27</v>
      </c>
      <c r="C8446" t="s">
        <v>22</v>
      </c>
      <c r="D8446" s="1">
        <v>44600</v>
      </c>
      <c r="E8446" s="4">
        <v>602</v>
      </c>
      <c r="F8446">
        <v>26</v>
      </c>
    </row>
    <row r="8447" spans="1:6" x14ac:dyDescent="0.25">
      <c r="A8447" t="s">
        <v>57</v>
      </c>
      <c r="B8447" t="s">
        <v>11</v>
      </c>
      <c r="C8447" t="s">
        <v>47</v>
      </c>
      <c r="D8447" s="1">
        <v>44600</v>
      </c>
      <c r="E8447" s="4">
        <v>12894</v>
      </c>
      <c r="F8447">
        <v>1190</v>
      </c>
    </row>
    <row r="8448" spans="1:6" x14ac:dyDescent="0.25">
      <c r="A8448" t="s">
        <v>57</v>
      </c>
      <c r="B8448" t="s">
        <v>11</v>
      </c>
      <c r="C8448" t="s">
        <v>52</v>
      </c>
      <c r="D8448" s="1">
        <v>44600</v>
      </c>
      <c r="E8448" s="4">
        <v>1372</v>
      </c>
      <c r="F8448">
        <v>106</v>
      </c>
    </row>
    <row r="8449" spans="1:6" x14ac:dyDescent="0.25">
      <c r="A8449" t="s">
        <v>51</v>
      </c>
      <c r="B8449" t="s">
        <v>21</v>
      </c>
      <c r="C8449" t="s">
        <v>52</v>
      </c>
      <c r="D8449" s="1">
        <v>44600</v>
      </c>
      <c r="E8449" s="4">
        <v>2254</v>
      </c>
      <c r="F8449">
        <v>161</v>
      </c>
    </row>
    <row r="8450" spans="1:6" x14ac:dyDescent="0.25">
      <c r="A8450" t="s">
        <v>29</v>
      </c>
      <c r="B8450" t="s">
        <v>27</v>
      </c>
      <c r="C8450" t="s">
        <v>47</v>
      </c>
      <c r="D8450" s="1">
        <v>44600</v>
      </c>
      <c r="E8450" s="4">
        <v>7546</v>
      </c>
      <c r="F8450">
        <v>1050</v>
      </c>
    </row>
    <row r="8451" spans="1:6" x14ac:dyDescent="0.25">
      <c r="A8451" t="s">
        <v>51</v>
      </c>
      <c r="B8451" t="s">
        <v>21</v>
      </c>
      <c r="C8451" t="s">
        <v>17</v>
      </c>
      <c r="D8451" s="1">
        <v>44600</v>
      </c>
      <c r="E8451" s="4">
        <v>3262</v>
      </c>
      <c r="F8451">
        <v>142</v>
      </c>
    </row>
    <row r="8452" spans="1:6" x14ac:dyDescent="0.25">
      <c r="A8452" t="s">
        <v>25</v>
      </c>
      <c r="B8452" t="s">
        <v>27</v>
      </c>
      <c r="C8452" t="s">
        <v>36</v>
      </c>
      <c r="D8452" s="1">
        <v>44600</v>
      </c>
      <c r="E8452" s="4">
        <v>9247</v>
      </c>
      <c r="F8452">
        <v>403</v>
      </c>
    </row>
    <row r="8453" spans="1:6" x14ac:dyDescent="0.25">
      <c r="A8453" t="s">
        <v>29</v>
      </c>
      <c r="B8453" t="s">
        <v>11</v>
      </c>
      <c r="C8453" t="s">
        <v>48</v>
      </c>
      <c r="D8453" s="1">
        <v>44600</v>
      </c>
      <c r="E8453" s="4">
        <v>6202</v>
      </c>
      <c r="F8453">
        <v>296</v>
      </c>
    </row>
    <row r="8454" spans="1:6" x14ac:dyDescent="0.25">
      <c r="A8454" t="s">
        <v>15</v>
      </c>
      <c r="B8454" t="s">
        <v>6</v>
      </c>
      <c r="C8454" t="s">
        <v>30</v>
      </c>
      <c r="D8454" s="1">
        <v>44600</v>
      </c>
      <c r="E8454" s="4">
        <v>5145</v>
      </c>
      <c r="F8454">
        <v>178</v>
      </c>
    </row>
    <row r="8455" spans="1:6" x14ac:dyDescent="0.25">
      <c r="A8455" t="s">
        <v>56</v>
      </c>
      <c r="B8455" t="s">
        <v>11</v>
      </c>
      <c r="C8455" t="s">
        <v>35</v>
      </c>
      <c r="D8455" s="1">
        <v>44600</v>
      </c>
      <c r="E8455" s="4">
        <v>8862</v>
      </c>
      <c r="F8455">
        <v>682</v>
      </c>
    </row>
    <row r="8456" spans="1:6" x14ac:dyDescent="0.25">
      <c r="A8456" t="s">
        <v>8</v>
      </c>
      <c r="B8456" t="s">
        <v>27</v>
      </c>
      <c r="C8456" t="s">
        <v>22</v>
      </c>
      <c r="D8456" s="1">
        <v>44600</v>
      </c>
      <c r="E8456" s="4">
        <v>7238</v>
      </c>
      <c r="F8456">
        <v>302</v>
      </c>
    </row>
    <row r="8457" spans="1:6" x14ac:dyDescent="0.25">
      <c r="A8457" t="s">
        <v>37</v>
      </c>
      <c r="B8457" t="s">
        <v>16</v>
      </c>
      <c r="C8457" t="s">
        <v>38</v>
      </c>
      <c r="D8457" s="1">
        <v>44600</v>
      </c>
      <c r="E8457" s="4">
        <v>217</v>
      </c>
      <c r="F8457">
        <v>10</v>
      </c>
    </row>
    <row r="8458" spans="1:6" x14ac:dyDescent="0.25">
      <c r="A8458" t="s">
        <v>33</v>
      </c>
      <c r="B8458" t="s">
        <v>6</v>
      </c>
      <c r="C8458" t="s">
        <v>24</v>
      </c>
      <c r="D8458" s="1">
        <v>44600</v>
      </c>
      <c r="E8458" s="4">
        <v>1043</v>
      </c>
      <c r="F8458">
        <v>42</v>
      </c>
    </row>
    <row r="8459" spans="1:6" x14ac:dyDescent="0.25">
      <c r="A8459" t="s">
        <v>8</v>
      </c>
      <c r="B8459" t="s">
        <v>27</v>
      </c>
      <c r="C8459" t="s">
        <v>24</v>
      </c>
      <c r="D8459" s="1">
        <v>44600</v>
      </c>
      <c r="E8459" s="4">
        <v>5495</v>
      </c>
      <c r="F8459">
        <v>275</v>
      </c>
    </row>
    <row r="8460" spans="1:6" x14ac:dyDescent="0.25">
      <c r="A8460" t="s">
        <v>41</v>
      </c>
      <c r="B8460" t="s">
        <v>21</v>
      </c>
      <c r="C8460" t="s">
        <v>50</v>
      </c>
      <c r="D8460" s="1">
        <v>44600</v>
      </c>
      <c r="E8460" s="4">
        <v>1792</v>
      </c>
      <c r="F8460">
        <v>82</v>
      </c>
    </row>
    <row r="8461" spans="1:6" x14ac:dyDescent="0.25">
      <c r="A8461" t="s">
        <v>20</v>
      </c>
      <c r="B8461" t="s">
        <v>21</v>
      </c>
      <c r="C8461" t="s">
        <v>31</v>
      </c>
      <c r="D8461" s="1">
        <v>44600</v>
      </c>
      <c r="E8461" s="4">
        <v>1113</v>
      </c>
      <c r="F8461">
        <v>43</v>
      </c>
    </row>
    <row r="8462" spans="1:6" x14ac:dyDescent="0.25">
      <c r="A8462" t="s">
        <v>39</v>
      </c>
      <c r="B8462" t="s">
        <v>27</v>
      </c>
      <c r="C8462" t="s">
        <v>26</v>
      </c>
      <c r="D8462" s="1">
        <v>44600</v>
      </c>
      <c r="E8462" s="4">
        <v>12894</v>
      </c>
      <c r="F8462">
        <v>770</v>
      </c>
    </row>
    <row r="8463" spans="1:6" x14ac:dyDescent="0.25">
      <c r="A8463" t="s">
        <v>41</v>
      </c>
      <c r="B8463" t="s">
        <v>21</v>
      </c>
      <c r="C8463" t="s">
        <v>22</v>
      </c>
      <c r="D8463" s="1">
        <v>44600</v>
      </c>
      <c r="E8463" s="4">
        <v>8281</v>
      </c>
      <c r="F8463">
        <v>377</v>
      </c>
    </row>
    <row r="8464" spans="1:6" x14ac:dyDescent="0.25">
      <c r="A8464" t="s">
        <v>13</v>
      </c>
      <c r="B8464" t="s">
        <v>11</v>
      </c>
      <c r="C8464" t="s">
        <v>38</v>
      </c>
      <c r="D8464" s="1">
        <v>44600</v>
      </c>
      <c r="E8464" s="4">
        <v>14028</v>
      </c>
      <c r="F8464">
        <v>610</v>
      </c>
    </row>
    <row r="8465" spans="1:6" x14ac:dyDescent="0.25">
      <c r="A8465" t="s">
        <v>32</v>
      </c>
      <c r="B8465" t="s">
        <v>16</v>
      </c>
      <c r="C8465" t="s">
        <v>14</v>
      </c>
      <c r="D8465" s="1">
        <v>44600</v>
      </c>
      <c r="E8465" s="4">
        <v>7126</v>
      </c>
      <c r="F8465">
        <v>264</v>
      </c>
    </row>
    <row r="8466" spans="1:6" x14ac:dyDescent="0.25">
      <c r="A8466" t="s">
        <v>29</v>
      </c>
      <c r="B8466" t="s">
        <v>16</v>
      </c>
      <c r="C8466" t="s">
        <v>19</v>
      </c>
      <c r="D8466" s="1">
        <v>44600</v>
      </c>
      <c r="E8466" s="4">
        <v>2828</v>
      </c>
      <c r="F8466">
        <v>167</v>
      </c>
    </row>
    <row r="8467" spans="1:6" x14ac:dyDescent="0.25">
      <c r="A8467" t="s">
        <v>41</v>
      </c>
      <c r="B8467" t="s">
        <v>9</v>
      </c>
      <c r="C8467" t="s">
        <v>42</v>
      </c>
      <c r="D8467" s="1">
        <v>44600</v>
      </c>
      <c r="E8467" s="4">
        <v>1904</v>
      </c>
      <c r="F8467">
        <v>136</v>
      </c>
    </row>
    <row r="8468" spans="1:6" x14ac:dyDescent="0.25">
      <c r="A8468" t="s">
        <v>25</v>
      </c>
      <c r="B8468" t="s">
        <v>27</v>
      </c>
      <c r="C8468" t="s">
        <v>31</v>
      </c>
      <c r="D8468" s="1">
        <v>44600</v>
      </c>
      <c r="E8468" s="4">
        <v>13475</v>
      </c>
      <c r="F8468">
        <v>586</v>
      </c>
    </row>
    <row r="8469" spans="1:6" x14ac:dyDescent="0.25">
      <c r="A8469" t="s">
        <v>57</v>
      </c>
      <c r="B8469" t="s">
        <v>21</v>
      </c>
      <c r="C8469" t="s">
        <v>47</v>
      </c>
      <c r="D8469" s="1">
        <v>44600</v>
      </c>
      <c r="E8469" s="4">
        <v>5453</v>
      </c>
      <c r="F8469">
        <v>770</v>
      </c>
    </row>
    <row r="8470" spans="1:6" x14ac:dyDescent="0.25">
      <c r="A8470" t="s">
        <v>55</v>
      </c>
      <c r="B8470" t="s">
        <v>9</v>
      </c>
      <c r="C8470" t="s">
        <v>52</v>
      </c>
      <c r="D8470" s="1">
        <v>44600</v>
      </c>
      <c r="E8470" s="4">
        <v>1386</v>
      </c>
      <c r="F8470">
        <v>87</v>
      </c>
    </row>
    <row r="8471" spans="1:6" x14ac:dyDescent="0.25">
      <c r="A8471" t="s">
        <v>46</v>
      </c>
      <c r="B8471" t="s">
        <v>21</v>
      </c>
      <c r="C8471" t="s">
        <v>43</v>
      </c>
      <c r="D8471" s="1">
        <v>44600</v>
      </c>
      <c r="E8471" s="4">
        <v>5971</v>
      </c>
      <c r="F8471">
        <v>272</v>
      </c>
    </row>
    <row r="8472" spans="1:6" x14ac:dyDescent="0.25">
      <c r="A8472" t="s">
        <v>13</v>
      </c>
      <c r="B8472" t="s">
        <v>9</v>
      </c>
      <c r="C8472" t="s">
        <v>14</v>
      </c>
      <c r="D8472" s="1">
        <v>44600</v>
      </c>
      <c r="E8472" s="4">
        <v>3640</v>
      </c>
      <c r="F8472">
        <v>152</v>
      </c>
    </row>
    <row r="8473" spans="1:6" x14ac:dyDescent="0.25">
      <c r="A8473" t="s">
        <v>51</v>
      </c>
      <c r="B8473" t="s">
        <v>21</v>
      </c>
      <c r="C8473" t="s">
        <v>50</v>
      </c>
      <c r="D8473" s="1">
        <v>44600</v>
      </c>
      <c r="E8473" s="4">
        <v>567</v>
      </c>
      <c r="F8473">
        <v>30</v>
      </c>
    </row>
    <row r="8474" spans="1:6" x14ac:dyDescent="0.25">
      <c r="A8474" t="s">
        <v>20</v>
      </c>
      <c r="B8474" t="s">
        <v>27</v>
      </c>
      <c r="C8474" t="s">
        <v>48</v>
      </c>
      <c r="D8474" s="1">
        <v>44600</v>
      </c>
      <c r="E8474" s="4">
        <v>4823</v>
      </c>
      <c r="F8474">
        <v>210</v>
      </c>
    </row>
    <row r="8475" spans="1:6" x14ac:dyDescent="0.25">
      <c r="A8475" t="s">
        <v>10</v>
      </c>
      <c r="B8475" t="s">
        <v>11</v>
      </c>
      <c r="C8475" t="s">
        <v>14</v>
      </c>
      <c r="D8475" s="1">
        <v>44600</v>
      </c>
      <c r="E8475" s="4">
        <v>8841</v>
      </c>
      <c r="F8475">
        <v>341</v>
      </c>
    </row>
    <row r="8476" spans="1:6" x14ac:dyDescent="0.25">
      <c r="A8476" t="s">
        <v>57</v>
      </c>
      <c r="B8476" t="s">
        <v>11</v>
      </c>
      <c r="C8476" t="s">
        <v>22</v>
      </c>
      <c r="D8476" s="1">
        <v>44600</v>
      </c>
      <c r="E8476" s="4">
        <v>7189</v>
      </c>
      <c r="F8476">
        <v>327</v>
      </c>
    </row>
    <row r="8477" spans="1:6" x14ac:dyDescent="0.25">
      <c r="A8477" t="s">
        <v>5</v>
      </c>
      <c r="B8477" t="s">
        <v>16</v>
      </c>
      <c r="C8477" t="s">
        <v>30</v>
      </c>
      <c r="D8477" s="1">
        <v>44600</v>
      </c>
      <c r="E8477" s="4">
        <v>2695</v>
      </c>
      <c r="F8477">
        <v>104</v>
      </c>
    </row>
    <row r="8478" spans="1:6" x14ac:dyDescent="0.25">
      <c r="A8478" t="s">
        <v>32</v>
      </c>
      <c r="B8478" t="s">
        <v>6</v>
      </c>
      <c r="C8478" t="s">
        <v>24</v>
      </c>
      <c r="D8478" s="1">
        <v>44600</v>
      </c>
      <c r="E8478" s="4">
        <v>2072</v>
      </c>
      <c r="F8478">
        <v>104</v>
      </c>
    </row>
    <row r="8479" spans="1:6" x14ac:dyDescent="0.25">
      <c r="A8479" t="s">
        <v>34</v>
      </c>
      <c r="B8479" t="s">
        <v>6</v>
      </c>
      <c r="C8479" t="s">
        <v>52</v>
      </c>
      <c r="D8479" s="1">
        <v>44600</v>
      </c>
      <c r="E8479" s="4">
        <v>3304</v>
      </c>
      <c r="F8479">
        <v>301</v>
      </c>
    </row>
    <row r="8480" spans="1:6" x14ac:dyDescent="0.25">
      <c r="A8480" t="s">
        <v>54</v>
      </c>
      <c r="B8480" t="s">
        <v>6</v>
      </c>
      <c r="C8480" t="s">
        <v>42</v>
      </c>
      <c r="D8480" s="1">
        <v>44600</v>
      </c>
      <c r="E8480" s="4">
        <v>2387</v>
      </c>
      <c r="F8480">
        <v>199</v>
      </c>
    </row>
    <row r="8481" spans="1:6" x14ac:dyDescent="0.25">
      <c r="A8481" t="s">
        <v>39</v>
      </c>
      <c r="B8481" t="s">
        <v>11</v>
      </c>
      <c r="C8481" t="s">
        <v>7</v>
      </c>
      <c r="D8481" s="1">
        <v>44600</v>
      </c>
      <c r="E8481" s="4">
        <v>2499</v>
      </c>
      <c r="F8481">
        <v>100</v>
      </c>
    </row>
    <row r="8482" spans="1:6" x14ac:dyDescent="0.25">
      <c r="A8482" t="s">
        <v>37</v>
      </c>
      <c r="B8482" t="s">
        <v>11</v>
      </c>
      <c r="C8482" t="s">
        <v>19</v>
      </c>
      <c r="D8482" s="1">
        <v>44600</v>
      </c>
      <c r="E8482" s="4">
        <v>1162</v>
      </c>
      <c r="F8482">
        <v>59</v>
      </c>
    </row>
    <row r="8483" spans="1:6" x14ac:dyDescent="0.25">
      <c r="A8483" t="s">
        <v>53</v>
      </c>
      <c r="B8483" t="s">
        <v>16</v>
      </c>
      <c r="C8483" t="s">
        <v>42</v>
      </c>
      <c r="D8483" s="1">
        <v>44600</v>
      </c>
      <c r="E8483" s="4">
        <v>2373</v>
      </c>
      <c r="F8483">
        <v>198</v>
      </c>
    </row>
    <row r="8484" spans="1:6" x14ac:dyDescent="0.25">
      <c r="A8484" t="s">
        <v>15</v>
      </c>
      <c r="B8484" t="s">
        <v>27</v>
      </c>
      <c r="C8484" t="s">
        <v>19</v>
      </c>
      <c r="D8484" s="1">
        <v>44600</v>
      </c>
      <c r="E8484" s="4">
        <v>8421</v>
      </c>
      <c r="F8484">
        <v>444</v>
      </c>
    </row>
    <row r="8485" spans="1:6" x14ac:dyDescent="0.25">
      <c r="A8485" t="s">
        <v>5</v>
      </c>
      <c r="B8485" t="s">
        <v>11</v>
      </c>
      <c r="C8485" t="s">
        <v>35</v>
      </c>
      <c r="D8485" s="1">
        <v>44600</v>
      </c>
      <c r="E8485" s="4">
        <v>2807</v>
      </c>
      <c r="F8485">
        <v>234</v>
      </c>
    </row>
    <row r="8486" spans="1:6" x14ac:dyDescent="0.25">
      <c r="A8486" t="s">
        <v>54</v>
      </c>
      <c r="B8486" t="s">
        <v>6</v>
      </c>
      <c r="C8486" t="s">
        <v>30</v>
      </c>
      <c r="D8486" s="1">
        <v>44600</v>
      </c>
      <c r="E8486" s="4">
        <v>448</v>
      </c>
      <c r="F8486">
        <v>16</v>
      </c>
    </row>
    <row r="8487" spans="1:6" x14ac:dyDescent="0.25">
      <c r="A8487" t="s">
        <v>5</v>
      </c>
      <c r="B8487" t="s">
        <v>9</v>
      </c>
      <c r="C8487" t="s">
        <v>44</v>
      </c>
      <c r="D8487" s="1">
        <v>44600</v>
      </c>
      <c r="E8487" s="4">
        <v>9436</v>
      </c>
      <c r="F8487">
        <v>378</v>
      </c>
    </row>
    <row r="8488" spans="1:6" x14ac:dyDescent="0.25">
      <c r="A8488" t="s">
        <v>41</v>
      </c>
      <c r="B8488" t="s">
        <v>6</v>
      </c>
      <c r="C8488" t="s">
        <v>7</v>
      </c>
      <c r="D8488" s="1">
        <v>44600</v>
      </c>
      <c r="E8488" s="4">
        <v>140</v>
      </c>
      <c r="F8488">
        <v>7</v>
      </c>
    </row>
    <row r="8489" spans="1:6" x14ac:dyDescent="0.25">
      <c r="A8489" t="s">
        <v>51</v>
      </c>
      <c r="B8489" t="s">
        <v>27</v>
      </c>
      <c r="C8489" t="s">
        <v>42</v>
      </c>
      <c r="D8489" s="1">
        <v>44600</v>
      </c>
      <c r="E8489" s="4">
        <v>49</v>
      </c>
      <c r="F8489">
        <v>3</v>
      </c>
    </row>
    <row r="8490" spans="1:6" x14ac:dyDescent="0.25">
      <c r="A8490" t="s">
        <v>49</v>
      </c>
      <c r="B8490" t="s">
        <v>27</v>
      </c>
      <c r="C8490" t="s">
        <v>22</v>
      </c>
      <c r="D8490" s="1">
        <v>44600</v>
      </c>
      <c r="E8490" s="4">
        <v>16121</v>
      </c>
      <c r="F8490">
        <v>672</v>
      </c>
    </row>
    <row r="8491" spans="1:6" x14ac:dyDescent="0.25">
      <c r="A8491" t="s">
        <v>55</v>
      </c>
      <c r="B8491" t="s">
        <v>9</v>
      </c>
      <c r="C8491" t="s">
        <v>22</v>
      </c>
      <c r="D8491" s="1">
        <v>44600</v>
      </c>
      <c r="E8491" s="4">
        <v>8246</v>
      </c>
      <c r="F8491">
        <v>330</v>
      </c>
    </row>
    <row r="8492" spans="1:6" x14ac:dyDescent="0.25">
      <c r="A8492" t="s">
        <v>18</v>
      </c>
      <c r="B8492" t="s">
        <v>16</v>
      </c>
      <c r="C8492" t="s">
        <v>35</v>
      </c>
      <c r="D8492" s="1">
        <v>44600</v>
      </c>
      <c r="E8492" s="4">
        <v>3157</v>
      </c>
      <c r="F8492">
        <v>211</v>
      </c>
    </row>
    <row r="8493" spans="1:6" x14ac:dyDescent="0.25">
      <c r="A8493" t="s">
        <v>37</v>
      </c>
      <c r="B8493" t="s">
        <v>27</v>
      </c>
      <c r="C8493" t="s">
        <v>36</v>
      </c>
      <c r="D8493" s="1">
        <v>44600</v>
      </c>
      <c r="E8493" s="4">
        <v>2163</v>
      </c>
      <c r="F8493">
        <v>109</v>
      </c>
    </row>
    <row r="8494" spans="1:6" x14ac:dyDescent="0.25">
      <c r="A8494" t="s">
        <v>57</v>
      </c>
      <c r="B8494" t="s">
        <v>27</v>
      </c>
      <c r="C8494" t="s">
        <v>12</v>
      </c>
      <c r="D8494" s="1">
        <v>44600</v>
      </c>
      <c r="E8494" s="4">
        <v>5509</v>
      </c>
      <c r="F8494">
        <v>501</v>
      </c>
    </row>
    <row r="8495" spans="1:6" x14ac:dyDescent="0.25">
      <c r="A8495" t="s">
        <v>56</v>
      </c>
      <c r="B8495" t="s">
        <v>27</v>
      </c>
      <c r="C8495" t="s">
        <v>14</v>
      </c>
      <c r="D8495" s="1">
        <v>44600</v>
      </c>
      <c r="E8495" s="4">
        <v>10535</v>
      </c>
      <c r="F8495">
        <v>479</v>
      </c>
    </row>
    <row r="8496" spans="1:6" x14ac:dyDescent="0.25">
      <c r="A8496" t="s">
        <v>15</v>
      </c>
      <c r="B8496" t="s">
        <v>9</v>
      </c>
      <c r="C8496" t="s">
        <v>26</v>
      </c>
      <c r="D8496" s="1">
        <v>44600</v>
      </c>
      <c r="E8496" s="4">
        <v>1869</v>
      </c>
      <c r="F8496">
        <v>156</v>
      </c>
    </row>
    <row r="8497" spans="1:6" x14ac:dyDescent="0.25">
      <c r="A8497" t="s">
        <v>10</v>
      </c>
      <c r="B8497" t="s">
        <v>16</v>
      </c>
      <c r="C8497" t="s">
        <v>45</v>
      </c>
      <c r="D8497" s="1">
        <v>44600</v>
      </c>
      <c r="E8497" s="4">
        <v>7329</v>
      </c>
      <c r="F8497">
        <v>306</v>
      </c>
    </row>
    <row r="8498" spans="1:6" x14ac:dyDescent="0.25">
      <c r="A8498" t="s">
        <v>53</v>
      </c>
      <c r="B8498" t="s">
        <v>11</v>
      </c>
      <c r="C8498" t="s">
        <v>28</v>
      </c>
      <c r="D8498" s="1">
        <v>44600</v>
      </c>
      <c r="E8498" s="4">
        <v>392</v>
      </c>
      <c r="F8498">
        <v>15</v>
      </c>
    </row>
    <row r="8499" spans="1:6" x14ac:dyDescent="0.25">
      <c r="A8499" t="s">
        <v>55</v>
      </c>
      <c r="B8499" t="s">
        <v>11</v>
      </c>
      <c r="C8499" t="s">
        <v>38</v>
      </c>
      <c r="D8499" s="1">
        <v>44600</v>
      </c>
      <c r="E8499" s="4">
        <v>3647</v>
      </c>
      <c r="F8499">
        <v>166</v>
      </c>
    </row>
    <row r="8500" spans="1:6" x14ac:dyDescent="0.25">
      <c r="A8500" t="s">
        <v>20</v>
      </c>
      <c r="B8500" t="s">
        <v>27</v>
      </c>
      <c r="C8500" t="s">
        <v>50</v>
      </c>
      <c r="D8500" s="1">
        <v>44600</v>
      </c>
      <c r="E8500" s="4">
        <v>2366</v>
      </c>
      <c r="F8500">
        <v>140</v>
      </c>
    </row>
    <row r="8501" spans="1:6" x14ac:dyDescent="0.25">
      <c r="A8501" t="s">
        <v>29</v>
      </c>
      <c r="B8501" t="s">
        <v>27</v>
      </c>
      <c r="C8501" t="s">
        <v>43</v>
      </c>
      <c r="D8501" s="1">
        <v>44600</v>
      </c>
      <c r="E8501" s="4">
        <v>7056</v>
      </c>
      <c r="F8501">
        <v>321</v>
      </c>
    </row>
    <row r="8502" spans="1:6" x14ac:dyDescent="0.25">
      <c r="A8502" t="s">
        <v>40</v>
      </c>
      <c r="B8502" t="s">
        <v>11</v>
      </c>
      <c r="C8502" t="s">
        <v>45</v>
      </c>
      <c r="D8502" s="1">
        <v>44600</v>
      </c>
      <c r="E8502" s="4">
        <v>6363</v>
      </c>
      <c r="F8502">
        <v>266</v>
      </c>
    </row>
    <row r="8503" spans="1:6" x14ac:dyDescent="0.25">
      <c r="A8503" t="s">
        <v>56</v>
      </c>
      <c r="B8503" t="s">
        <v>21</v>
      </c>
      <c r="C8503" t="s">
        <v>52</v>
      </c>
      <c r="D8503" s="1">
        <v>44600</v>
      </c>
      <c r="E8503" s="4">
        <v>1463</v>
      </c>
      <c r="F8503">
        <v>92</v>
      </c>
    </row>
    <row r="8504" spans="1:6" x14ac:dyDescent="0.25">
      <c r="A8504" t="s">
        <v>54</v>
      </c>
      <c r="B8504" t="s">
        <v>11</v>
      </c>
      <c r="C8504" t="s">
        <v>36</v>
      </c>
      <c r="D8504" s="1">
        <v>44601</v>
      </c>
      <c r="E8504" s="4">
        <v>7413</v>
      </c>
      <c r="F8504">
        <v>391</v>
      </c>
    </row>
    <row r="8505" spans="1:6" x14ac:dyDescent="0.25">
      <c r="A8505" t="s">
        <v>13</v>
      </c>
      <c r="B8505" t="s">
        <v>16</v>
      </c>
      <c r="C8505" t="s">
        <v>47</v>
      </c>
      <c r="D8505" s="1">
        <v>44601</v>
      </c>
      <c r="E8505" s="4">
        <v>7700</v>
      </c>
      <c r="F8505">
        <v>700</v>
      </c>
    </row>
    <row r="8506" spans="1:6" x14ac:dyDescent="0.25">
      <c r="A8506" t="s">
        <v>8</v>
      </c>
      <c r="B8506" t="s">
        <v>11</v>
      </c>
      <c r="C8506" t="s">
        <v>43</v>
      </c>
      <c r="D8506" s="1">
        <v>44601</v>
      </c>
      <c r="E8506" s="4">
        <v>9268</v>
      </c>
      <c r="F8506">
        <v>403</v>
      </c>
    </row>
    <row r="8507" spans="1:6" x14ac:dyDescent="0.25">
      <c r="A8507" t="s">
        <v>37</v>
      </c>
      <c r="B8507" t="s">
        <v>11</v>
      </c>
      <c r="C8507" t="s">
        <v>31</v>
      </c>
      <c r="D8507" s="1">
        <v>44601</v>
      </c>
      <c r="E8507" s="4">
        <v>805</v>
      </c>
      <c r="F8507">
        <v>30</v>
      </c>
    </row>
    <row r="8508" spans="1:6" x14ac:dyDescent="0.25">
      <c r="A8508" t="s">
        <v>57</v>
      </c>
      <c r="B8508" t="s">
        <v>6</v>
      </c>
      <c r="C8508" t="s">
        <v>50</v>
      </c>
      <c r="D8508" s="1">
        <v>44601</v>
      </c>
      <c r="E8508" s="4">
        <v>9989</v>
      </c>
      <c r="F8508">
        <v>476</v>
      </c>
    </row>
    <row r="8509" spans="1:6" x14ac:dyDescent="0.25">
      <c r="A8509" t="s">
        <v>33</v>
      </c>
      <c r="B8509" t="s">
        <v>16</v>
      </c>
      <c r="C8509" t="s">
        <v>28</v>
      </c>
      <c r="D8509" s="1">
        <v>44601</v>
      </c>
      <c r="E8509" s="4">
        <v>5187</v>
      </c>
      <c r="F8509">
        <v>179</v>
      </c>
    </row>
    <row r="8510" spans="1:6" x14ac:dyDescent="0.25">
      <c r="A8510" t="s">
        <v>53</v>
      </c>
      <c r="B8510" t="s">
        <v>21</v>
      </c>
      <c r="C8510" t="s">
        <v>35</v>
      </c>
      <c r="D8510" s="1">
        <v>44601</v>
      </c>
      <c r="E8510" s="4">
        <v>11795</v>
      </c>
      <c r="F8510">
        <v>840</v>
      </c>
    </row>
    <row r="8511" spans="1:6" x14ac:dyDescent="0.25">
      <c r="A8511" t="s">
        <v>23</v>
      </c>
      <c r="B8511" t="s">
        <v>27</v>
      </c>
      <c r="C8511" t="s">
        <v>24</v>
      </c>
      <c r="D8511" s="1">
        <v>44601</v>
      </c>
      <c r="E8511" s="4">
        <v>7924</v>
      </c>
      <c r="F8511">
        <v>317</v>
      </c>
    </row>
    <row r="8512" spans="1:6" x14ac:dyDescent="0.25">
      <c r="A8512" t="s">
        <v>15</v>
      </c>
      <c r="B8512" t="s">
        <v>21</v>
      </c>
      <c r="C8512" t="s">
        <v>35</v>
      </c>
      <c r="D8512" s="1">
        <v>44601</v>
      </c>
      <c r="E8512" s="4">
        <v>1239</v>
      </c>
      <c r="F8512">
        <v>104</v>
      </c>
    </row>
    <row r="8513" spans="1:6" x14ac:dyDescent="0.25">
      <c r="A8513" t="s">
        <v>54</v>
      </c>
      <c r="B8513" t="s">
        <v>27</v>
      </c>
      <c r="C8513" t="s">
        <v>52</v>
      </c>
      <c r="D8513" s="1">
        <v>44601</v>
      </c>
      <c r="E8513" s="4">
        <v>2121</v>
      </c>
      <c r="F8513">
        <v>152</v>
      </c>
    </row>
    <row r="8514" spans="1:6" x14ac:dyDescent="0.25">
      <c r="A8514" t="s">
        <v>10</v>
      </c>
      <c r="B8514" t="s">
        <v>6</v>
      </c>
      <c r="C8514" t="s">
        <v>19</v>
      </c>
      <c r="D8514" s="1">
        <v>44601</v>
      </c>
      <c r="E8514" s="4">
        <v>12537</v>
      </c>
      <c r="F8514">
        <v>597</v>
      </c>
    </row>
    <row r="8515" spans="1:6" x14ac:dyDescent="0.25">
      <c r="A8515" t="s">
        <v>56</v>
      </c>
      <c r="B8515" t="s">
        <v>9</v>
      </c>
      <c r="C8515" t="s">
        <v>12</v>
      </c>
      <c r="D8515" s="1">
        <v>44601</v>
      </c>
      <c r="E8515" s="4">
        <v>6853</v>
      </c>
      <c r="F8515">
        <v>528</v>
      </c>
    </row>
    <row r="8516" spans="1:6" x14ac:dyDescent="0.25">
      <c r="A8516" t="s">
        <v>18</v>
      </c>
      <c r="B8516" t="s">
        <v>16</v>
      </c>
      <c r="C8516" t="s">
        <v>14</v>
      </c>
      <c r="D8516" s="1">
        <v>44601</v>
      </c>
      <c r="E8516" s="4">
        <v>10101</v>
      </c>
      <c r="F8516">
        <v>421</v>
      </c>
    </row>
    <row r="8517" spans="1:6" x14ac:dyDescent="0.25">
      <c r="A8517" t="s">
        <v>18</v>
      </c>
      <c r="B8517" t="s">
        <v>16</v>
      </c>
      <c r="C8517" t="s">
        <v>19</v>
      </c>
      <c r="D8517" s="1">
        <v>44601</v>
      </c>
      <c r="E8517" s="4">
        <v>3787</v>
      </c>
      <c r="F8517">
        <v>181</v>
      </c>
    </row>
    <row r="8518" spans="1:6" x14ac:dyDescent="0.25">
      <c r="A8518" t="s">
        <v>13</v>
      </c>
      <c r="B8518" t="s">
        <v>11</v>
      </c>
      <c r="C8518" t="s">
        <v>22</v>
      </c>
      <c r="D8518" s="1">
        <v>44601</v>
      </c>
      <c r="E8518" s="4">
        <v>8113</v>
      </c>
      <c r="F8518">
        <v>313</v>
      </c>
    </row>
    <row r="8519" spans="1:6" x14ac:dyDescent="0.25">
      <c r="A8519" t="s">
        <v>32</v>
      </c>
      <c r="B8519" t="s">
        <v>21</v>
      </c>
      <c r="C8519" t="s">
        <v>31</v>
      </c>
      <c r="D8519" s="1">
        <v>44601</v>
      </c>
      <c r="E8519" s="4">
        <v>6573</v>
      </c>
      <c r="F8519">
        <v>253</v>
      </c>
    </row>
    <row r="8520" spans="1:6" x14ac:dyDescent="0.25">
      <c r="A8520" t="s">
        <v>51</v>
      </c>
      <c r="B8520" t="s">
        <v>11</v>
      </c>
      <c r="C8520" t="s">
        <v>12</v>
      </c>
      <c r="D8520" s="1">
        <v>44601</v>
      </c>
      <c r="E8520" s="4">
        <v>11424</v>
      </c>
      <c r="F8520">
        <v>770</v>
      </c>
    </row>
    <row r="8521" spans="1:6" x14ac:dyDescent="0.25">
      <c r="A8521" t="s">
        <v>55</v>
      </c>
      <c r="B8521" t="s">
        <v>11</v>
      </c>
      <c r="C8521" t="s">
        <v>26</v>
      </c>
      <c r="D8521" s="1">
        <v>44601</v>
      </c>
      <c r="E8521" s="4">
        <v>6699</v>
      </c>
      <c r="F8521">
        <v>479</v>
      </c>
    </row>
    <row r="8522" spans="1:6" x14ac:dyDescent="0.25">
      <c r="A8522" t="s">
        <v>56</v>
      </c>
      <c r="B8522" t="s">
        <v>11</v>
      </c>
      <c r="C8522" t="s">
        <v>19</v>
      </c>
      <c r="D8522" s="1">
        <v>44601</v>
      </c>
      <c r="E8522" s="4">
        <v>10479</v>
      </c>
      <c r="F8522">
        <v>524</v>
      </c>
    </row>
    <row r="8523" spans="1:6" x14ac:dyDescent="0.25">
      <c r="A8523" t="s">
        <v>55</v>
      </c>
      <c r="B8523" t="s">
        <v>16</v>
      </c>
      <c r="C8523" t="s">
        <v>52</v>
      </c>
      <c r="D8523" s="1">
        <v>44601</v>
      </c>
      <c r="E8523" s="4">
        <v>13937</v>
      </c>
      <c r="F8523">
        <v>980</v>
      </c>
    </row>
    <row r="8524" spans="1:6" x14ac:dyDescent="0.25">
      <c r="A8524" t="s">
        <v>8</v>
      </c>
      <c r="B8524" t="s">
        <v>9</v>
      </c>
      <c r="C8524" t="s">
        <v>35</v>
      </c>
      <c r="D8524" s="1">
        <v>44601</v>
      </c>
      <c r="E8524" s="4">
        <v>2730</v>
      </c>
      <c r="F8524">
        <v>182</v>
      </c>
    </row>
    <row r="8525" spans="1:6" x14ac:dyDescent="0.25">
      <c r="A8525" t="s">
        <v>10</v>
      </c>
      <c r="B8525" t="s">
        <v>27</v>
      </c>
      <c r="C8525" t="s">
        <v>36</v>
      </c>
      <c r="D8525" s="1">
        <v>44601</v>
      </c>
      <c r="E8525" s="4">
        <v>8890</v>
      </c>
      <c r="F8525">
        <v>405</v>
      </c>
    </row>
    <row r="8526" spans="1:6" x14ac:dyDescent="0.25">
      <c r="A8526" t="s">
        <v>54</v>
      </c>
      <c r="B8526" t="s">
        <v>11</v>
      </c>
      <c r="C8526" t="s">
        <v>45</v>
      </c>
      <c r="D8526" s="1">
        <v>44601</v>
      </c>
      <c r="E8526" s="4">
        <v>10759</v>
      </c>
      <c r="F8526">
        <v>414</v>
      </c>
    </row>
    <row r="8527" spans="1:6" x14ac:dyDescent="0.25">
      <c r="A8527" t="s">
        <v>13</v>
      </c>
      <c r="B8527" t="s">
        <v>16</v>
      </c>
      <c r="C8527" t="s">
        <v>35</v>
      </c>
      <c r="D8527" s="1">
        <v>44601</v>
      </c>
      <c r="E8527" s="4">
        <v>3976</v>
      </c>
      <c r="F8527">
        <v>284</v>
      </c>
    </row>
    <row r="8528" spans="1:6" x14ac:dyDescent="0.25">
      <c r="A8528" t="s">
        <v>20</v>
      </c>
      <c r="B8528" t="s">
        <v>11</v>
      </c>
      <c r="C8528" t="s">
        <v>17</v>
      </c>
      <c r="D8528" s="1">
        <v>44601</v>
      </c>
      <c r="E8528" s="4">
        <v>6552</v>
      </c>
      <c r="F8528">
        <v>328</v>
      </c>
    </row>
    <row r="8529" spans="1:6" x14ac:dyDescent="0.25">
      <c r="A8529" t="s">
        <v>56</v>
      </c>
      <c r="B8529" t="s">
        <v>27</v>
      </c>
      <c r="C8529" t="s">
        <v>7</v>
      </c>
      <c r="D8529" s="1">
        <v>44601</v>
      </c>
      <c r="E8529" s="4">
        <v>6937</v>
      </c>
      <c r="F8529">
        <v>316</v>
      </c>
    </row>
    <row r="8530" spans="1:6" x14ac:dyDescent="0.25">
      <c r="A8530" t="s">
        <v>53</v>
      </c>
      <c r="B8530" t="s">
        <v>16</v>
      </c>
      <c r="C8530" t="s">
        <v>24</v>
      </c>
      <c r="D8530" s="1">
        <v>44601</v>
      </c>
      <c r="E8530" s="4">
        <v>1344</v>
      </c>
      <c r="F8530">
        <v>62</v>
      </c>
    </row>
    <row r="8531" spans="1:6" x14ac:dyDescent="0.25">
      <c r="A8531" t="s">
        <v>40</v>
      </c>
      <c r="B8531" t="s">
        <v>11</v>
      </c>
      <c r="C8531" t="s">
        <v>48</v>
      </c>
      <c r="D8531" s="1">
        <v>44601</v>
      </c>
      <c r="E8531" s="4">
        <v>3080</v>
      </c>
      <c r="F8531">
        <v>129</v>
      </c>
    </row>
    <row r="8532" spans="1:6" x14ac:dyDescent="0.25">
      <c r="A8532" t="s">
        <v>39</v>
      </c>
      <c r="B8532" t="s">
        <v>9</v>
      </c>
      <c r="C8532" t="s">
        <v>22</v>
      </c>
      <c r="D8532" s="1">
        <v>44601</v>
      </c>
      <c r="E8532" s="4">
        <v>364</v>
      </c>
      <c r="F8532">
        <v>15</v>
      </c>
    </row>
    <row r="8533" spans="1:6" x14ac:dyDescent="0.25">
      <c r="A8533" t="s">
        <v>55</v>
      </c>
      <c r="B8533" t="s">
        <v>9</v>
      </c>
      <c r="C8533" t="s">
        <v>36</v>
      </c>
      <c r="D8533" s="1">
        <v>44601</v>
      </c>
      <c r="E8533" s="4">
        <v>2590</v>
      </c>
      <c r="F8533">
        <v>118</v>
      </c>
    </row>
    <row r="8534" spans="1:6" x14ac:dyDescent="0.25">
      <c r="A8534" t="s">
        <v>56</v>
      </c>
      <c r="B8534" t="s">
        <v>9</v>
      </c>
      <c r="C8534" t="s">
        <v>7</v>
      </c>
      <c r="D8534" s="1">
        <v>44601</v>
      </c>
      <c r="E8534" s="4">
        <v>1190</v>
      </c>
      <c r="F8534">
        <v>52</v>
      </c>
    </row>
    <row r="8535" spans="1:6" x14ac:dyDescent="0.25">
      <c r="A8535" t="s">
        <v>8</v>
      </c>
      <c r="B8535" t="s">
        <v>27</v>
      </c>
      <c r="C8535" t="s">
        <v>26</v>
      </c>
      <c r="D8535" s="1">
        <v>44601</v>
      </c>
      <c r="E8535" s="4">
        <v>7756</v>
      </c>
      <c r="F8535">
        <v>597</v>
      </c>
    </row>
    <row r="8536" spans="1:6" x14ac:dyDescent="0.25">
      <c r="A8536" t="s">
        <v>37</v>
      </c>
      <c r="B8536" t="s">
        <v>27</v>
      </c>
      <c r="C8536" t="s">
        <v>42</v>
      </c>
      <c r="D8536" s="1">
        <v>44601</v>
      </c>
      <c r="E8536" s="4">
        <v>8477</v>
      </c>
      <c r="F8536">
        <v>700</v>
      </c>
    </row>
    <row r="8537" spans="1:6" x14ac:dyDescent="0.25">
      <c r="A8537" t="s">
        <v>10</v>
      </c>
      <c r="B8537" t="s">
        <v>6</v>
      </c>
      <c r="C8537" t="s">
        <v>26</v>
      </c>
      <c r="D8537" s="1">
        <v>44601</v>
      </c>
      <c r="E8537" s="4">
        <v>9982</v>
      </c>
      <c r="F8537">
        <v>770</v>
      </c>
    </row>
    <row r="8538" spans="1:6" x14ac:dyDescent="0.25">
      <c r="A8538" t="s">
        <v>39</v>
      </c>
      <c r="B8538" t="s">
        <v>27</v>
      </c>
      <c r="C8538" t="s">
        <v>17</v>
      </c>
      <c r="D8538" s="1">
        <v>44601</v>
      </c>
      <c r="E8538" s="4">
        <v>9107</v>
      </c>
      <c r="F8538">
        <v>380</v>
      </c>
    </row>
    <row r="8539" spans="1:6" x14ac:dyDescent="0.25">
      <c r="A8539" t="s">
        <v>39</v>
      </c>
      <c r="B8539" t="s">
        <v>9</v>
      </c>
      <c r="C8539" t="s">
        <v>14</v>
      </c>
      <c r="D8539" s="1">
        <v>44601</v>
      </c>
      <c r="E8539" s="4">
        <v>5327</v>
      </c>
      <c r="F8539">
        <v>214</v>
      </c>
    </row>
    <row r="8540" spans="1:6" x14ac:dyDescent="0.25">
      <c r="A8540" t="s">
        <v>37</v>
      </c>
      <c r="B8540" t="s">
        <v>9</v>
      </c>
      <c r="C8540" t="s">
        <v>7</v>
      </c>
      <c r="D8540" s="1">
        <v>44601</v>
      </c>
      <c r="E8540" s="4">
        <v>2842</v>
      </c>
      <c r="F8540">
        <v>114</v>
      </c>
    </row>
    <row r="8541" spans="1:6" x14ac:dyDescent="0.25">
      <c r="A8541" t="s">
        <v>46</v>
      </c>
      <c r="B8541" t="s">
        <v>9</v>
      </c>
      <c r="C8541" t="s">
        <v>14</v>
      </c>
      <c r="D8541" s="1">
        <v>44601</v>
      </c>
      <c r="E8541" s="4">
        <v>17360</v>
      </c>
      <c r="F8541">
        <v>770</v>
      </c>
    </row>
    <row r="8542" spans="1:6" x14ac:dyDescent="0.25">
      <c r="A8542" t="s">
        <v>49</v>
      </c>
      <c r="B8542" t="s">
        <v>27</v>
      </c>
      <c r="C8542" t="s">
        <v>45</v>
      </c>
      <c r="D8542" s="1">
        <v>44601</v>
      </c>
      <c r="E8542" s="4">
        <v>5439</v>
      </c>
      <c r="F8542">
        <v>237</v>
      </c>
    </row>
    <row r="8543" spans="1:6" x14ac:dyDescent="0.25">
      <c r="A8543" t="s">
        <v>20</v>
      </c>
      <c r="B8543" t="s">
        <v>6</v>
      </c>
      <c r="C8543" t="s">
        <v>52</v>
      </c>
      <c r="D8543" s="1">
        <v>44601</v>
      </c>
      <c r="E8543" s="4">
        <v>3024</v>
      </c>
      <c r="F8543">
        <v>216</v>
      </c>
    </row>
    <row r="8544" spans="1:6" x14ac:dyDescent="0.25">
      <c r="A8544" t="s">
        <v>34</v>
      </c>
      <c r="B8544" t="s">
        <v>27</v>
      </c>
      <c r="C8544" t="s">
        <v>48</v>
      </c>
      <c r="D8544" s="1">
        <v>44601</v>
      </c>
      <c r="E8544" s="4">
        <v>13230</v>
      </c>
      <c r="F8544">
        <v>552</v>
      </c>
    </row>
    <row r="8545" spans="1:6" x14ac:dyDescent="0.25">
      <c r="A8545" t="s">
        <v>32</v>
      </c>
      <c r="B8545" t="s">
        <v>21</v>
      </c>
      <c r="C8545" t="s">
        <v>42</v>
      </c>
      <c r="D8545" s="1">
        <v>44601</v>
      </c>
      <c r="E8545" s="4">
        <v>10304</v>
      </c>
      <c r="F8545">
        <v>607</v>
      </c>
    </row>
    <row r="8546" spans="1:6" x14ac:dyDescent="0.25">
      <c r="A8546" t="s">
        <v>33</v>
      </c>
      <c r="B8546" t="s">
        <v>16</v>
      </c>
      <c r="C8546" t="s">
        <v>22</v>
      </c>
      <c r="D8546" s="1">
        <v>44601</v>
      </c>
      <c r="E8546" s="4">
        <v>10752</v>
      </c>
      <c r="F8546">
        <v>414</v>
      </c>
    </row>
    <row r="8547" spans="1:6" x14ac:dyDescent="0.25">
      <c r="A8547" t="s">
        <v>23</v>
      </c>
      <c r="B8547" t="s">
        <v>11</v>
      </c>
      <c r="C8547" t="s">
        <v>12</v>
      </c>
      <c r="D8547" s="1">
        <v>44601</v>
      </c>
      <c r="E8547" s="4">
        <v>4361</v>
      </c>
      <c r="F8547">
        <v>312</v>
      </c>
    </row>
    <row r="8548" spans="1:6" x14ac:dyDescent="0.25">
      <c r="A8548" t="s">
        <v>13</v>
      </c>
      <c r="B8548" t="s">
        <v>9</v>
      </c>
      <c r="C8548" t="s">
        <v>42</v>
      </c>
      <c r="D8548" s="1">
        <v>44601</v>
      </c>
      <c r="E8548" s="4">
        <v>13636</v>
      </c>
      <c r="F8548">
        <v>910</v>
      </c>
    </row>
    <row r="8549" spans="1:6" x14ac:dyDescent="0.25">
      <c r="A8549" t="s">
        <v>49</v>
      </c>
      <c r="B8549" t="s">
        <v>21</v>
      </c>
      <c r="C8549" t="s">
        <v>24</v>
      </c>
      <c r="D8549" s="1">
        <v>44601</v>
      </c>
      <c r="E8549" s="4">
        <v>679</v>
      </c>
      <c r="F8549">
        <v>33</v>
      </c>
    </row>
    <row r="8550" spans="1:6" x14ac:dyDescent="0.25">
      <c r="A8550" t="s">
        <v>15</v>
      </c>
      <c r="B8550" t="s">
        <v>9</v>
      </c>
      <c r="C8550" t="s">
        <v>30</v>
      </c>
      <c r="D8550" s="1">
        <v>44601</v>
      </c>
      <c r="E8550" s="4">
        <v>441</v>
      </c>
      <c r="F8550">
        <v>15</v>
      </c>
    </row>
    <row r="8551" spans="1:6" x14ac:dyDescent="0.25">
      <c r="A8551" t="s">
        <v>46</v>
      </c>
      <c r="B8551" t="s">
        <v>6</v>
      </c>
      <c r="C8551" t="s">
        <v>47</v>
      </c>
      <c r="D8551" s="1">
        <v>44602</v>
      </c>
      <c r="E8551" s="4">
        <v>3332</v>
      </c>
      <c r="F8551">
        <v>303</v>
      </c>
    </row>
    <row r="8552" spans="1:6" x14ac:dyDescent="0.25">
      <c r="A8552" t="s">
        <v>29</v>
      </c>
      <c r="B8552" t="s">
        <v>16</v>
      </c>
      <c r="C8552" t="s">
        <v>36</v>
      </c>
      <c r="D8552" s="1">
        <v>44602</v>
      </c>
      <c r="E8552" s="4">
        <v>1533</v>
      </c>
      <c r="F8552">
        <v>73</v>
      </c>
    </row>
    <row r="8553" spans="1:6" x14ac:dyDescent="0.25">
      <c r="A8553" t="s">
        <v>32</v>
      </c>
      <c r="B8553" t="s">
        <v>21</v>
      </c>
      <c r="C8553" t="s">
        <v>36</v>
      </c>
      <c r="D8553" s="1">
        <v>44602</v>
      </c>
      <c r="E8553" s="4">
        <v>4543</v>
      </c>
      <c r="F8553">
        <v>207</v>
      </c>
    </row>
    <row r="8554" spans="1:6" x14ac:dyDescent="0.25">
      <c r="A8554" t="s">
        <v>8</v>
      </c>
      <c r="B8554" t="s">
        <v>16</v>
      </c>
      <c r="C8554" t="s">
        <v>45</v>
      </c>
      <c r="D8554" s="1">
        <v>44602</v>
      </c>
      <c r="E8554" s="4">
        <v>9415</v>
      </c>
      <c r="F8554">
        <v>410</v>
      </c>
    </row>
    <row r="8555" spans="1:6" x14ac:dyDescent="0.25">
      <c r="A8555" t="s">
        <v>29</v>
      </c>
      <c r="B8555" t="s">
        <v>6</v>
      </c>
      <c r="C8555" t="s">
        <v>36</v>
      </c>
      <c r="D8555" s="1">
        <v>44602</v>
      </c>
      <c r="E8555" s="4">
        <v>238</v>
      </c>
      <c r="F8555">
        <v>12</v>
      </c>
    </row>
    <row r="8556" spans="1:6" x14ac:dyDescent="0.25">
      <c r="A8556" t="s">
        <v>23</v>
      </c>
      <c r="B8556" t="s">
        <v>21</v>
      </c>
      <c r="C8556" t="s">
        <v>24</v>
      </c>
      <c r="D8556" s="1">
        <v>44602</v>
      </c>
      <c r="E8556" s="4">
        <v>2849</v>
      </c>
      <c r="F8556">
        <v>119</v>
      </c>
    </row>
    <row r="8557" spans="1:6" x14ac:dyDescent="0.25">
      <c r="A8557" t="s">
        <v>40</v>
      </c>
      <c r="B8557" t="s">
        <v>21</v>
      </c>
      <c r="C8557" t="s">
        <v>36</v>
      </c>
      <c r="D8557" s="1">
        <v>44602</v>
      </c>
      <c r="E8557" s="4">
        <v>6615</v>
      </c>
      <c r="F8557">
        <v>288</v>
      </c>
    </row>
    <row r="8558" spans="1:6" x14ac:dyDescent="0.25">
      <c r="A8558" t="s">
        <v>39</v>
      </c>
      <c r="B8558" t="s">
        <v>27</v>
      </c>
      <c r="C8558" t="s">
        <v>12</v>
      </c>
      <c r="D8558" s="1">
        <v>44602</v>
      </c>
      <c r="E8558" s="4">
        <v>7854</v>
      </c>
      <c r="F8558">
        <v>561</v>
      </c>
    </row>
    <row r="8559" spans="1:6" x14ac:dyDescent="0.25">
      <c r="A8559" t="s">
        <v>57</v>
      </c>
      <c r="B8559" t="s">
        <v>21</v>
      </c>
      <c r="C8559" t="s">
        <v>38</v>
      </c>
      <c r="D8559" s="1">
        <v>44602</v>
      </c>
      <c r="E8559" s="4">
        <v>2198</v>
      </c>
      <c r="F8559">
        <v>123</v>
      </c>
    </row>
    <row r="8560" spans="1:6" x14ac:dyDescent="0.25">
      <c r="A8560" t="s">
        <v>10</v>
      </c>
      <c r="B8560" t="s">
        <v>21</v>
      </c>
      <c r="C8560" t="s">
        <v>38</v>
      </c>
      <c r="D8560" s="1">
        <v>44602</v>
      </c>
      <c r="E8560" s="4">
        <v>329</v>
      </c>
      <c r="F8560">
        <v>17</v>
      </c>
    </row>
    <row r="8561" spans="1:6" x14ac:dyDescent="0.25">
      <c r="A8561" t="s">
        <v>56</v>
      </c>
      <c r="B8561" t="s">
        <v>9</v>
      </c>
      <c r="C8561" t="s">
        <v>26</v>
      </c>
      <c r="D8561" s="1">
        <v>44602</v>
      </c>
      <c r="E8561" s="4">
        <v>1176</v>
      </c>
      <c r="F8561">
        <v>70</v>
      </c>
    </row>
    <row r="8562" spans="1:6" x14ac:dyDescent="0.25">
      <c r="A8562" t="s">
        <v>32</v>
      </c>
      <c r="B8562" t="s">
        <v>11</v>
      </c>
      <c r="C8562" t="s">
        <v>17</v>
      </c>
      <c r="D8562" s="1">
        <v>44602</v>
      </c>
      <c r="E8562" s="4">
        <v>742</v>
      </c>
      <c r="F8562">
        <v>34</v>
      </c>
    </row>
    <row r="8563" spans="1:6" x14ac:dyDescent="0.25">
      <c r="A8563" t="s">
        <v>33</v>
      </c>
      <c r="B8563" t="s">
        <v>9</v>
      </c>
      <c r="C8563" t="s">
        <v>45</v>
      </c>
      <c r="D8563" s="1">
        <v>44602</v>
      </c>
      <c r="E8563" s="4">
        <v>9611</v>
      </c>
      <c r="F8563">
        <v>437</v>
      </c>
    </row>
    <row r="8564" spans="1:6" x14ac:dyDescent="0.25">
      <c r="A8564" t="s">
        <v>57</v>
      </c>
      <c r="B8564" t="s">
        <v>16</v>
      </c>
      <c r="C8564" t="s">
        <v>42</v>
      </c>
      <c r="D8564" s="1">
        <v>44602</v>
      </c>
      <c r="E8564" s="4">
        <v>3913</v>
      </c>
      <c r="F8564">
        <v>245</v>
      </c>
    </row>
    <row r="8565" spans="1:6" x14ac:dyDescent="0.25">
      <c r="A8565" t="s">
        <v>15</v>
      </c>
      <c r="B8565" t="s">
        <v>16</v>
      </c>
      <c r="C8565" t="s">
        <v>17</v>
      </c>
      <c r="D8565" s="1">
        <v>44602</v>
      </c>
      <c r="E8565" s="4">
        <v>5313</v>
      </c>
      <c r="F8565">
        <v>253</v>
      </c>
    </row>
    <row r="8566" spans="1:6" x14ac:dyDescent="0.25">
      <c r="A8566" t="s">
        <v>46</v>
      </c>
      <c r="B8566" t="s">
        <v>27</v>
      </c>
      <c r="C8566" t="s">
        <v>45</v>
      </c>
      <c r="D8566" s="1">
        <v>44602</v>
      </c>
      <c r="E8566" s="4">
        <v>13846</v>
      </c>
      <c r="F8566">
        <v>513</v>
      </c>
    </row>
    <row r="8567" spans="1:6" x14ac:dyDescent="0.25">
      <c r="A8567" t="s">
        <v>18</v>
      </c>
      <c r="B8567" t="s">
        <v>27</v>
      </c>
      <c r="C8567" t="s">
        <v>50</v>
      </c>
      <c r="D8567" s="1">
        <v>44602</v>
      </c>
      <c r="E8567" s="4">
        <v>4095</v>
      </c>
      <c r="F8567">
        <v>228</v>
      </c>
    </row>
    <row r="8568" spans="1:6" x14ac:dyDescent="0.25">
      <c r="A8568" t="s">
        <v>34</v>
      </c>
      <c r="B8568" t="s">
        <v>11</v>
      </c>
      <c r="C8568" t="s">
        <v>38</v>
      </c>
      <c r="D8568" s="1">
        <v>44602</v>
      </c>
      <c r="E8568" s="4">
        <v>2198</v>
      </c>
      <c r="F8568">
        <v>110</v>
      </c>
    </row>
    <row r="8569" spans="1:6" x14ac:dyDescent="0.25">
      <c r="A8569" t="s">
        <v>57</v>
      </c>
      <c r="B8569" t="s">
        <v>27</v>
      </c>
      <c r="C8569" t="s">
        <v>36</v>
      </c>
      <c r="D8569" s="1">
        <v>44602</v>
      </c>
      <c r="E8569" s="4">
        <v>13307</v>
      </c>
      <c r="F8569">
        <v>555</v>
      </c>
    </row>
    <row r="8570" spans="1:6" x14ac:dyDescent="0.25">
      <c r="A8570" t="s">
        <v>51</v>
      </c>
      <c r="B8570" t="s">
        <v>9</v>
      </c>
      <c r="C8570" t="s">
        <v>31</v>
      </c>
      <c r="D8570" s="1">
        <v>44602</v>
      </c>
      <c r="E8570" s="4">
        <v>8799</v>
      </c>
      <c r="F8570">
        <v>383</v>
      </c>
    </row>
    <row r="8571" spans="1:6" x14ac:dyDescent="0.25">
      <c r="A8571" t="s">
        <v>29</v>
      </c>
      <c r="B8571" t="s">
        <v>16</v>
      </c>
      <c r="C8571" t="s">
        <v>24</v>
      </c>
      <c r="D8571" s="1">
        <v>44602</v>
      </c>
      <c r="E8571" s="4">
        <v>1057</v>
      </c>
      <c r="F8571">
        <v>46</v>
      </c>
    </row>
    <row r="8572" spans="1:6" x14ac:dyDescent="0.25">
      <c r="A8572" t="s">
        <v>55</v>
      </c>
      <c r="B8572" t="s">
        <v>16</v>
      </c>
      <c r="C8572" t="s">
        <v>19</v>
      </c>
      <c r="D8572" s="1">
        <v>44602</v>
      </c>
      <c r="E8572" s="4">
        <v>3584</v>
      </c>
      <c r="F8572">
        <v>180</v>
      </c>
    </row>
    <row r="8573" spans="1:6" x14ac:dyDescent="0.25">
      <c r="A8573" t="s">
        <v>8</v>
      </c>
      <c r="B8573" t="s">
        <v>27</v>
      </c>
      <c r="C8573" t="s">
        <v>7</v>
      </c>
      <c r="D8573" s="1">
        <v>44602</v>
      </c>
      <c r="E8573" s="4">
        <v>7917</v>
      </c>
      <c r="F8573">
        <v>377</v>
      </c>
    </row>
    <row r="8574" spans="1:6" x14ac:dyDescent="0.25">
      <c r="A8574" t="s">
        <v>33</v>
      </c>
      <c r="B8574" t="s">
        <v>16</v>
      </c>
      <c r="C8574" t="s">
        <v>47</v>
      </c>
      <c r="D8574" s="1">
        <v>44602</v>
      </c>
      <c r="E8574" s="4">
        <v>28</v>
      </c>
      <c r="F8574">
        <v>3</v>
      </c>
    </row>
    <row r="8575" spans="1:6" x14ac:dyDescent="0.25">
      <c r="A8575" t="s">
        <v>54</v>
      </c>
      <c r="B8575" t="s">
        <v>27</v>
      </c>
      <c r="C8575" t="s">
        <v>50</v>
      </c>
      <c r="D8575" s="1">
        <v>44602</v>
      </c>
      <c r="E8575" s="4">
        <v>14665</v>
      </c>
      <c r="F8575">
        <v>840</v>
      </c>
    </row>
    <row r="8576" spans="1:6" x14ac:dyDescent="0.25">
      <c r="A8576" t="s">
        <v>51</v>
      </c>
      <c r="B8576" t="s">
        <v>11</v>
      </c>
      <c r="C8576" t="s">
        <v>31</v>
      </c>
      <c r="D8576" s="1">
        <v>44602</v>
      </c>
      <c r="E8576" s="4">
        <v>1939</v>
      </c>
      <c r="F8576">
        <v>85</v>
      </c>
    </row>
    <row r="8577" spans="1:6" x14ac:dyDescent="0.25">
      <c r="A8577" t="s">
        <v>8</v>
      </c>
      <c r="B8577" t="s">
        <v>27</v>
      </c>
      <c r="C8577" t="s">
        <v>19</v>
      </c>
      <c r="D8577" s="1">
        <v>44602</v>
      </c>
      <c r="E8577" s="4">
        <v>3150</v>
      </c>
      <c r="F8577">
        <v>175</v>
      </c>
    </row>
    <row r="8578" spans="1:6" x14ac:dyDescent="0.25">
      <c r="A8578" t="s">
        <v>51</v>
      </c>
      <c r="B8578" t="s">
        <v>21</v>
      </c>
      <c r="C8578" t="s">
        <v>35</v>
      </c>
      <c r="D8578" s="1">
        <v>44602</v>
      </c>
      <c r="E8578" s="4">
        <v>16716</v>
      </c>
      <c r="F8578">
        <v>1190</v>
      </c>
    </row>
    <row r="8579" spans="1:6" x14ac:dyDescent="0.25">
      <c r="A8579" t="s">
        <v>37</v>
      </c>
      <c r="B8579" t="s">
        <v>9</v>
      </c>
      <c r="C8579" t="s">
        <v>28</v>
      </c>
      <c r="D8579" s="1">
        <v>44602</v>
      </c>
      <c r="E8579" s="4">
        <v>11333</v>
      </c>
      <c r="F8579">
        <v>473</v>
      </c>
    </row>
    <row r="8580" spans="1:6" x14ac:dyDescent="0.25">
      <c r="A8580" t="s">
        <v>29</v>
      </c>
      <c r="B8580" t="s">
        <v>27</v>
      </c>
      <c r="C8580" t="s">
        <v>38</v>
      </c>
      <c r="D8580" s="1">
        <v>44603</v>
      </c>
      <c r="E8580" s="4">
        <v>5964</v>
      </c>
      <c r="F8580">
        <v>332</v>
      </c>
    </row>
    <row r="8581" spans="1:6" x14ac:dyDescent="0.25">
      <c r="A8581" t="s">
        <v>49</v>
      </c>
      <c r="B8581" t="s">
        <v>9</v>
      </c>
      <c r="C8581" t="s">
        <v>7</v>
      </c>
      <c r="D8581" s="1">
        <v>44603</v>
      </c>
      <c r="E8581" s="4">
        <v>12761</v>
      </c>
      <c r="F8581">
        <v>608</v>
      </c>
    </row>
    <row r="8582" spans="1:6" x14ac:dyDescent="0.25">
      <c r="A8582" t="s">
        <v>13</v>
      </c>
      <c r="B8582" t="s">
        <v>16</v>
      </c>
      <c r="C8582" t="s">
        <v>14</v>
      </c>
      <c r="D8582" s="1">
        <v>44603</v>
      </c>
      <c r="E8582" s="4">
        <v>1652</v>
      </c>
      <c r="F8582">
        <v>72</v>
      </c>
    </row>
    <row r="8583" spans="1:6" x14ac:dyDescent="0.25">
      <c r="A8583" t="s">
        <v>29</v>
      </c>
      <c r="B8583" t="s">
        <v>6</v>
      </c>
      <c r="C8583" t="s">
        <v>47</v>
      </c>
      <c r="D8583" s="1">
        <v>44603</v>
      </c>
      <c r="E8583" s="4">
        <v>18179</v>
      </c>
      <c r="F8583">
        <v>1540</v>
      </c>
    </row>
    <row r="8584" spans="1:6" x14ac:dyDescent="0.25">
      <c r="A8584" t="s">
        <v>40</v>
      </c>
      <c r="B8584" t="s">
        <v>21</v>
      </c>
      <c r="C8584" t="s">
        <v>17</v>
      </c>
      <c r="D8584" s="1">
        <v>44603</v>
      </c>
      <c r="E8584" s="4">
        <v>6090</v>
      </c>
      <c r="F8584">
        <v>321</v>
      </c>
    </row>
    <row r="8585" spans="1:6" x14ac:dyDescent="0.25">
      <c r="A8585" t="s">
        <v>49</v>
      </c>
      <c r="B8585" t="s">
        <v>11</v>
      </c>
      <c r="C8585" t="s">
        <v>24</v>
      </c>
      <c r="D8585" s="1">
        <v>44603</v>
      </c>
      <c r="E8585" s="4">
        <v>1162</v>
      </c>
      <c r="F8585">
        <v>59</v>
      </c>
    </row>
    <row r="8586" spans="1:6" x14ac:dyDescent="0.25">
      <c r="A8586" t="s">
        <v>53</v>
      </c>
      <c r="B8586" t="s">
        <v>9</v>
      </c>
      <c r="C8586" t="s">
        <v>42</v>
      </c>
      <c r="D8586" s="1">
        <v>44603</v>
      </c>
      <c r="E8586" s="4">
        <v>11067</v>
      </c>
      <c r="F8586">
        <v>651</v>
      </c>
    </row>
    <row r="8587" spans="1:6" x14ac:dyDescent="0.25">
      <c r="A8587" t="s">
        <v>51</v>
      </c>
      <c r="B8587" t="s">
        <v>9</v>
      </c>
      <c r="C8587" t="s">
        <v>45</v>
      </c>
      <c r="D8587" s="1">
        <v>44603</v>
      </c>
      <c r="E8587" s="4">
        <v>5719</v>
      </c>
      <c r="F8587">
        <v>239</v>
      </c>
    </row>
    <row r="8588" spans="1:6" x14ac:dyDescent="0.25">
      <c r="A8588" t="s">
        <v>51</v>
      </c>
      <c r="B8588" t="s">
        <v>21</v>
      </c>
      <c r="C8588" t="s">
        <v>48</v>
      </c>
      <c r="D8588" s="1">
        <v>44603</v>
      </c>
      <c r="E8588" s="4">
        <v>462</v>
      </c>
      <c r="F8588">
        <v>18</v>
      </c>
    </row>
    <row r="8589" spans="1:6" x14ac:dyDescent="0.25">
      <c r="A8589" t="s">
        <v>25</v>
      </c>
      <c r="B8589" t="s">
        <v>9</v>
      </c>
      <c r="C8589" t="s">
        <v>38</v>
      </c>
      <c r="D8589" s="1">
        <v>44603</v>
      </c>
      <c r="E8589" s="4">
        <v>8232</v>
      </c>
      <c r="F8589">
        <v>392</v>
      </c>
    </row>
    <row r="8590" spans="1:6" x14ac:dyDescent="0.25">
      <c r="A8590" t="s">
        <v>39</v>
      </c>
      <c r="B8590" t="s">
        <v>27</v>
      </c>
      <c r="C8590" t="s">
        <v>30</v>
      </c>
      <c r="D8590" s="1">
        <v>44603</v>
      </c>
      <c r="E8590" s="4">
        <v>12446</v>
      </c>
      <c r="F8590">
        <v>498</v>
      </c>
    </row>
    <row r="8591" spans="1:6" x14ac:dyDescent="0.25">
      <c r="A8591" t="s">
        <v>25</v>
      </c>
      <c r="B8591" t="s">
        <v>21</v>
      </c>
      <c r="C8591" t="s">
        <v>17</v>
      </c>
      <c r="D8591" s="1">
        <v>44603</v>
      </c>
      <c r="E8591" s="4">
        <v>4613</v>
      </c>
      <c r="F8591">
        <v>201</v>
      </c>
    </row>
    <row r="8592" spans="1:6" x14ac:dyDescent="0.25">
      <c r="A8592" t="s">
        <v>20</v>
      </c>
      <c r="B8592" t="s">
        <v>9</v>
      </c>
      <c r="C8592" t="s">
        <v>38</v>
      </c>
      <c r="D8592" s="1">
        <v>44603</v>
      </c>
      <c r="E8592" s="4">
        <v>12943</v>
      </c>
      <c r="F8592">
        <v>617</v>
      </c>
    </row>
    <row r="8593" spans="1:6" x14ac:dyDescent="0.25">
      <c r="A8593" t="s">
        <v>34</v>
      </c>
      <c r="B8593" t="s">
        <v>9</v>
      </c>
      <c r="C8593" t="s">
        <v>50</v>
      </c>
      <c r="D8593" s="1">
        <v>44603</v>
      </c>
      <c r="E8593" s="4">
        <v>5691</v>
      </c>
      <c r="F8593">
        <v>271</v>
      </c>
    </row>
    <row r="8594" spans="1:6" x14ac:dyDescent="0.25">
      <c r="A8594" t="s">
        <v>51</v>
      </c>
      <c r="B8594" t="s">
        <v>27</v>
      </c>
      <c r="C8594" t="s">
        <v>31</v>
      </c>
      <c r="D8594" s="1">
        <v>44603</v>
      </c>
      <c r="E8594" s="4">
        <v>9947</v>
      </c>
      <c r="F8594">
        <v>383</v>
      </c>
    </row>
    <row r="8595" spans="1:6" x14ac:dyDescent="0.25">
      <c r="A8595" t="s">
        <v>8</v>
      </c>
      <c r="B8595" t="s">
        <v>27</v>
      </c>
      <c r="C8595" t="s">
        <v>17</v>
      </c>
      <c r="D8595" s="1">
        <v>44603</v>
      </c>
      <c r="E8595" s="4">
        <v>2499</v>
      </c>
      <c r="F8595">
        <v>119</v>
      </c>
    </row>
    <row r="8596" spans="1:6" x14ac:dyDescent="0.25">
      <c r="A8596" t="s">
        <v>25</v>
      </c>
      <c r="B8596" t="s">
        <v>16</v>
      </c>
      <c r="C8596" t="s">
        <v>36</v>
      </c>
      <c r="D8596" s="1">
        <v>44603</v>
      </c>
      <c r="E8596" s="4">
        <v>8519</v>
      </c>
      <c r="F8596">
        <v>388</v>
      </c>
    </row>
    <row r="8597" spans="1:6" x14ac:dyDescent="0.25">
      <c r="A8597" t="s">
        <v>40</v>
      </c>
      <c r="B8597" t="s">
        <v>21</v>
      </c>
      <c r="C8597" t="s">
        <v>45</v>
      </c>
      <c r="D8597" s="1">
        <v>44603</v>
      </c>
      <c r="E8597" s="4">
        <v>10500</v>
      </c>
      <c r="F8597">
        <v>420</v>
      </c>
    </row>
    <row r="8598" spans="1:6" x14ac:dyDescent="0.25">
      <c r="A8598" t="s">
        <v>56</v>
      </c>
      <c r="B8598" t="s">
        <v>6</v>
      </c>
      <c r="C8598" t="s">
        <v>7</v>
      </c>
      <c r="D8598" s="1">
        <v>44603</v>
      </c>
      <c r="E8598" s="4">
        <v>8694</v>
      </c>
      <c r="F8598">
        <v>335</v>
      </c>
    </row>
    <row r="8599" spans="1:6" x14ac:dyDescent="0.25">
      <c r="A8599" t="s">
        <v>54</v>
      </c>
      <c r="B8599" t="s">
        <v>16</v>
      </c>
      <c r="C8599" t="s">
        <v>31</v>
      </c>
      <c r="D8599" s="1">
        <v>44603</v>
      </c>
      <c r="E8599" s="4">
        <v>462</v>
      </c>
      <c r="F8599">
        <v>20</v>
      </c>
    </row>
    <row r="8600" spans="1:6" x14ac:dyDescent="0.25">
      <c r="A8600" t="s">
        <v>5</v>
      </c>
      <c r="B8600" t="s">
        <v>6</v>
      </c>
      <c r="C8600" t="s">
        <v>48</v>
      </c>
      <c r="D8600" s="1">
        <v>44603</v>
      </c>
      <c r="E8600" s="4">
        <v>2807</v>
      </c>
      <c r="F8600">
        <v>134</v>
      </c>
    </row>
    <row r="8601" spans="1:6" x14ac:dyDescent="0.25">
      <c r="A8601" t="s">
        <v>32</v>
      </c>
      <c r="B8601" t="s">
        <v>6</v>
      </c>
      <c r="C8601" t="s">
        <v>50</v>
      </c>
      <c r="D8601" s="1">
        <v>44603</v>
      </c>
      <c r="E8601" s="4">
        <v>1239</v>
      </c>
      <c r="F8601">
        <v>62</v>
      </c>
    </row>
    <row r="8602" spans="1:6" x14ac:dyDescent="0.25">
      <c r="A8602" t="s">
        <v>15</v>
      </c>
      <c r="B8602" t="s">
        <v>9</v>
      </c>
      <c r="C8602" t="s">
        <v>17</v>
      </c>
      <c r="D8602" s="1">
        <v>44603</v>
      </c>
      <c r="E8602" s="4">
        <v>3129</v>
      </c>
      <c r="F8602">
        <v>137</v>
      </c>
    </row>
    <row r="8603" spans="1:6" x14ac:dyDescent="0.25">
      <c r="A8603" t="s">
        <v>10</v>
      </c>
      <c r="B8603" t="s">
        <v>21</v>
      </c>
      <c r="C8603" t="s">
        <v>7</v>
      </c>
      <c r="D8603" s="1">
        <v>44603</v>
      </c>
      <c r="E8603" s="4">
        <v>2604</v>
      </c>
      <c r="F8603">
        <v>124</v>
      </c>
    </row>
    <row r="8604" spans="1:6" x14ac:dyDescent="0.25">
      <c r="A8604" t="s">
        <v>49</v>
      </c>
      <c r="B8604" t="s">
        <v>27</v>
      </c>
      <c r="C8604" t="s">
        <v>35</v>
      </c>
      <c r="D8604" s="1">
        <v>44603</v>
      </c>
      <c r="E8604" s="4">
        <v>2121</v>
      </c>
      <c r="F8604">
        <v>177</v>
      </c>
    </row>
    <row r="8605" spans="1:6" x14ac:dyDescent="0.25">
      <c r="A8605" t="s">
        <v>15</v>
      </c>
      <c r="B8605" t="s">
        <v>9</v>
      </c>
      <c r="C8605" t="s">
        <v>35</v>
      </c>
      <c r="D8605" s="1">
        <v>44603</v>
      </c>
      <c r="E8605" s="4">
        <v>3136</v>
      </c>
      <c r="F8605">
        <v>314</v>
      </c>
    </row>
    <row r="8606" spans="1:6" x14ac:dyDescent="0.25">
      <c r="A8606" t="s">
        <v>51</v>
      </c>
      <c r="B8606" t="s">
        <v>21</v>
      </c>
      <c r="C8606" t="s">
        <v>26</v>
      </c>
      <c r="D8606" s="1">
        <v>44603</v>
      </c>
      <c r="E8606" s="4">
        <v>4669</v>
      </c>
      <c r="F8606">
        <v>312</v>
      </c>
    </row>
    <row r="8607" spans="1:6" x14ac:dyDescent="0.25">
      <c r="A8607" t="s">
        <v>33</v>
      </c>
      <c r="B8607" t="s">
        <v>6</v>
      </c>
      <c r="C8607" t="s">
        <v>35</v>
      </c>
      <c r="D8607" s="1">
        <v>44603</v>
      </c>
      <c r="E8607" s="4">
        <v>4424</v>
      </c>
      <c r="F8607">
        <v>341</v>
      </c>
    </row>
    <row r="8608" spans="1:6" x14ac:dyDescent="0.25">
      <c r="A8608" t="s">
        <v>23</v>
      </c>
      <c r="B8608" t="s">
        <v>11</v>
      </c>
      <c r="C8608" t="s">
        <v>28</v>
      </c>
      <c r="D8608" s="1">
        <v>44603</v>
      </c>
      <c r="E8608" s="4">
        <v>8743</v>
      </c>
      <c r="F8608">
        <v>365</v>
      </c>
    </row>
    <row r="8609" spans="1:6" x14ac:dyDescent="0.25">
      <c r="A8609" t="s">
        <v>10</v>
      </c>
      <c r="B8609" t="s">
        <v>21</v>
      </c>
      <c r="C8609" t="s">
        <v>19</v>
      </c>
      <c r="D8609" s="1">
        <v>44603</v>
      </c>
      <c r="E8609" s="4">
        <v>8253</v>
      </c>
      <c r="F8609">
        <v>486</v>
      </c>
    </row>
    <row r="8610" spans="1:6" x14ac:dyDescent="0.25">
      <c r="A8610" t="s">
        <v>15</v>
      </c>
      <c r="B8610" t="s">
        <v>11</v>
      </c>
      <c r="C8610" t="s">
        <v>47</v>
      </c>
      <c r="D8610" s="1">
        <v>44603</v>
      </c>
      <c r="E8610" s="4">
        <v>770</v>
      </c>
      <c r="F8610">
        <v>86</v>
      </c>
    </row>
    <row r="8611" spans="1:6" x14ac:dyDescent="0.25">
      <c r="A8611" t="s">
        <v>53</v>
      </c>
      <c r="B8611" t="s">
        <v>9</v>
      </c>
      <c r="C8611" t="s">
        <v>19</v>
      </c>
      <c r="D8611" s="1">
        <v>44603</v>
      </c>
      <c r="E8611" s="4">
        <v>994</v>
      </c>
      <c r="F8611">
        <v>56</v>
      </c>
    </row>
    <row r="8612" spans="1:6" x14ac:dyDescent="0.25">
      <c r="A8612" t="s">
        <v>57</v>
      </c>
      <c r="B8612" t="s">
        <v>16</v>
      </c>
      <c r="C8612" t="s">
        <v>52</v>
      </c>
      <c r="D8612" s="1">
        <v>44603</v>
      </c>
      <c r="E8612" s="4">
        <v>12096</v>
      </c>
      <c r="F8612">
        <v>840</v>
      </c>
    </row>
    <row r="8613" spans="1:6" x14ac:dyDescent="0.25">
      <c r="A8613" t="s">
        <v>54</v>
      </c>
      <c r="B8613" t="s">
        <v>11</v>
      </c>
      <c r="C8613" t="s">
        <v>17</v>
      </c>
      <c r="D8613" s="1">
        <v>44603</v>
      </c>
      <c r="E8613" s="4">
        <v>11151</v>
      </c>
      <c r="F8613">
        <v>531</v>
      </c>
    </row>
    <row r="8614" spans="1:6" x14ac:dyDescent="0.25">
      <c r="A8614" t="s">
        <v>37</v>
      </c>
      <c r="B8614" t="s">
        <v>16</v>
      </c>
      <c r="C8614" t="s">
        <v>43</v>
      </c>
      <c r="D8614" s="1">
        <v>44603</v>
      </c>
      <c r="E8614" s="4">
        <v>6874</v>
      </c>
      <c r="F8614">
        <v>313</v>
      </c>
    </row>
    <row r="8615" spans="1:6" x14ac:dyDescent="0.25">
      <c r="A8615" t="s">
        <v>56</v>
      </c>
      <c r="B8615" t="s">
        <v>27</v>
      </c>
      <c r="C8615" t="s">
        <v>26</v>
      </c>
      <c r="D8615" s="1">
        <v>44603</v>
      </c>
      <c r="E8615" s="4">
        <v>3444</v>
      </c>
      <c r="F8615">
        <v>216</v>
      </c>
    </row>
    <row r="8616" spans="1:6" x14ac:dyDescent="0.25">
      <c r="A8616" t="s">
        <v>5</v>
      </c>
      <c r="B8616" t="s">
        <v>9</v>
      </c>
      <c r="C8616" t="s">
        <v>31</v>
      </c>
      <c r="D8616" s="1">
        <v>44603</v>
      </c>
      <c r="E8616" s="4">
        <v>7406</v>
      </c>
      <c r="F8616">
        <v>322</v>
      </c>
    </row>
    <row r="8617" spans="1:6" x14ac:dyDescent="0.25">
      <c r="A8617" t="s">
        <v>33</v>
      </c>
      <c r="B8617" t="s">
        <v>27</v>
      </c>
      <c r="C8617" t="s">
        <v>26</v>
      </c>
      <c r="D8617" s="1">
        <v>44603</v>
      </c>
      <c r="E8617" s="4">
        <v>6986</v>
      </c>
      <c r="F8617">
        <v>499</v>
      </c>
    </row>
    <row r="8618" spans="1:6" x14ac:dyDescent="0.25">
      <c r="A8618" t="s">
        <v>10</v>
      </c>
      <c r="B8618" t="s">
        <v>6</v>
      </c>
      <c r="C8618" t="s">
        <v>17</v>
      </c>
      <c r="D8618" s="1">
        <v>44603</v>
      </c>
      <c r="E8618" s="4">
        <v>10591</v>
      </c>
      <c r="F8618">
        <v>505</v>
      </c>
    </row>
    <row r="8619" spans="1:6" x14ac:dyDescent="0.25">
      <c r="A8619" t="s">
        <v>5</v>
      </c>
      <c r="B8619" t="s">
        <v>27</v>
      </c>
      <c r="C8619" t="s">
        <v>52</v>
      </c>
      <c r="D8619" s="1">
        <v>44603</v>
      </c>
      <c r="E8619" s="4">
        <v>15757</v>
      </c>
      <c r="F8619">
        <v>1120</v>
      </c>
    </row>
    <row r="8620" spans="1:6" x14ac:dyDescent="0.25">
      <c r="A8620" t="s">
        <v>29</v>
      </c>
      <c r="B8620" t="s">
        <v>9</v>
      </c>
      <c r="C8620" t="s">
        <v>36</v>
      </c>
      <c r="D8620" s="1">
        <v>44603</v>
      </c>
      <c r="E8620" s="4">
        <v>4032</v>
      </c>
      <c r="F8620">
        <v>213</v>
      </c>
    </row>
    <row r="8621" spans="1:6" x14ac:dyDescent="0.25">
      <c r="A8621" t="s">
        <v>41</v>
      </c>
      <c r="B8621" t="s">
        <v>9</v>
      </c>
      <c r="C8621" t="s">
        <v>17</v>
      </c>
      <c r="D8621" s="1">
        <v>44603</v>
      </c>
      <c r="E8621" s="4">
        <v>6867</v>
      </c>
      <c r="F8621">
        <v>287</v>
      </c>
    </row>
    <row r="8622" spans="1:6" x14ac:dyDescent="0.25">
      <c r="A8622" t="s">
        <v>41</v>
      </c>
      <c r="B8622" t="s">
        <v>27</v>
      </c>
      <c r="C8622" t="s">
        <v>42</v>
      </c>
      <c r="D8622" s="1">
        <v>44603</v>
      </c>
      <c r="E8622" s="4">
        <v>3654</v>
      </c>
      <c r="F8622">
        <v>215</v>
      </c>
    </row>
    <row r="8623" spans="1:6" x14ac:dyDescent="0.25">
      <c r="A8623" t="s">
        <v>23</v>
      </c>
      <c r="B8623" t="s">
        <v>21</v>
      </c>
      <c r="C8623" t="s">
        <v>28</v>
      </c>
      <c r="D8623" s="1">
        <v>44603</v>
      </c>
      <c r="E8623" s="4">
        <v>11277</v>
      </c>
      <c r="F8623">
        <v>403</v>
      </c>
    </row>
    <row r="8624" spans="1:6" x14ac:dyDescent="0.25">
      <c r="A8624" t="s">
        <v>40</v>
      </c>
      <c r="B8624" t="s">
        <v>27</v>
      </c>
      <c r="C8624" t="s">
        <v>48</v>
      </c>
      <c r="D8624" s="1">
        <v>44603</v>
      </c>
      <c r="E8624" s="4">
        <v>2478</v>
      </c>
      <c r="F8624">
        <v>96</v>
      </c>
    </row>
    <row r="8625" spans="1:6" x14ac:dyDescent="0.25">
      <c r="A8625" t="s">
        <v>46</v>
      </c>
      <c r="B8625" t="s">
        <v>21</v>
      </c>
      <c r="C8625" t="s">
        <v>24</v>
      </c>
      <c r="D8625" s="1">
        <v>44603</v>
      </c>
      <c r="E8625" s="4">
        <v>5614</v>
      </c>
      <c r="F8625">
        <v>234</v>
      </c>
    </row>
    <row r="8626" spans="1:6" x14ac:dyDescent="0.25">
      <c r="A8626" t="s">
        <v>23</v>
      </c>
      <c r="B8626" t="s">
        <v>9</v>
      </c>
      <c r="C8626" t="s">
        <v>42</v>
      </c>
      <c r="D8626" s="1">
        <v>44606</v>
      </c>
      <c r="E8626" s="4">
        <v>147</v>
      </c>
      <c r="F8626">
        <v>10</v>
      </c>
    </row>
    <row r="8627" spans="1:6" x14ac:dyDescent="0.25">
      <c r="A8627" t="s">
        <v>54</v>
      </c>
      <c r="B8627" t="s">
        <v>9</v>
      </c>
      <c r="C8627" t="s">
        <v>31</v>
      </c>
      <c r="D8627" s="1">
        <v>44606</v>
      </c>
      <c r="E8627" s="4">
        <v>10584</v>
      </c>
      <c r="F8627">
        <v>482</v>
      </c>
    </row>
    <row r="8628" spans="1:6" x14ac:dyDescent="0.25">
      <c r="A8628" t="s">
        <v>56</v>
      </c>
      <c r="B8628" t="s">
        <v>6</v>
      </c>
      <c r="C8628" t="s">
        <v>17</v>
      </c>
      <c r="D8628" s="1">
        <v>44606</v>
      </c>
      <c r="E8628" s="4">
        <v>6993</v>
      </c>
      <c r="F8628">
        <v>292</v>
      </c>
    </row>
    <row r="8629" spans="1:6" x14ac:dyDescent="0.25">
      <c r="A8629" t="s">
        <v>18</v>
      </c>
      <c r="B8629" t="s">
        <v>27</v>
      </c>
      <c r="C8629" t="s">
        <v>7</v>
      </c>
      <c r="D8629" s="1">
        <v>44606</v>
      </c>
      <c r="E8629" s="4">
        <v>7203</v>
      </c>
      <c r="F8629">
        <v>343</v>
      </c>
    </row>
    <row r="8630" spans="1:6" x14ac:dyDescent="0.25">
      <c r="A8630" t="s">
        <v>54</v>
      </c>
      <c r="B8630" t="s">
        <v>16</v>
      </c>
      <c r="C8630" t="s">
        <v>26</v>
      </c>
      <c r="D8630" s="1">
        <v>44606</v>
      </c>
      <c r="E8630" s="4">
        <v>819</v>
      </c>
      <c r="F8630">
        <v>59</v>
      </c>
    </row>
    <row r="8631" spans="1:6" x14ac:dyDescent="0.25">
      <c r="A8631" t="s">
        <v>33</v>
      </c>
      <c r="B8631" t="s">
        <v>21</v>
      </c>
      <c r="C8631" t="s">
        <v>35</v>
      </c>
      <c r="D8631" s="1">
        <v>44606</v>
      </c>
      <c r="E8631" s="4">
        <v>9422</v>
      </c>
      <c r="F8631">
        <v>840</v>
      </c>
    </row>
    <row r="8632" spans="1:6" x14ac:dyDescent="0.25">
      <c r="A8632" t="s">
        <v>37</v>
      </c>
      <c r="B8632" t="s">
        <v>16</v>
      </c>
      <c r="C8632" t="s">
        <v>35</v>
      </c>
      <c r="D8632" s="1">
        <v>44606</v>
      </c>
      <c r="E8632" s="4">
        <v>8778</v>
      </c>
      <c r="F8632">
        <v>910</v>
      </c>
    </row>
    <row r="8633" spans="1:6" x14ac:dyDescent="0.25">
      <c r="A8633" t="s">
        <v>49</v>
      </c>
      <c r="B8633" t="s">
        <v>21</v>
      </c>
      <c r="C8633" t="s">
        <v>17</v>
      </c>
      <c r="D8633" s="1">
        <v>44606</v>
      </c>
      <c r="E8633" s="4">
        <v>1589</v>
      </c>
      <c r="F8633">
        <v>67</v>
      </c>
    </row>
    <row r="8634" spans="1:6" x14ac:dyDescent="0.25">
      <c r="A8634" t="s">
        <v>10</v>
      </c>
      <c r="B8634" t="s">
        <v>6</v>
      </c>
      <c r="C8634" t="s">
        <v>47</v>
      </c>
      <c r="D8634" s="1">
        <v>44606</v>
      </c>
      <c r="E8634" s="4">
        <v>1204</v>
      </c>
      <c r="F8634">
        <v>121</v>
      </c>
    </row>
    <row r="8635" spans="1:6" x14ac:dyDescent="0.25">
      <c r="A8635" t="s">
        <v>49</v>
      </c>
      <c r="B8635" t="s">
        <v>9</v>
      </c>
      <c r="C8635" t="s">
        <v>22</v>
      </c>
      <c r="D8635" s="1">
        <v>44606</v>
      </c>
      <c r="E8635" s="4">
        <v>728</v>
      </c>
      <c r="F8635">
        <v>35</v>
      </c>
    </row>
    <row r="8636" spans="1:6" x14ac:dyDescent="0.25">
      <c r="A8636" t="s">
        <v>20</v>
      </c>
      <c r="B8636" t="s">
        <v>21</v>
      </c>
      <c r="C8636" t="s">
        <v>44</v>
      </c>
      <c r="D8636" s="1">
        <v>44606</v>
      </c>
      <c r="E8636" s="4">
        <v>9940</v>
      </c>
      <c r="F8636">
        <v>383</v>
      </c>
    </row>
    <row r="8637" spans="1:6" x14ac:dyDescent="0.25">
      <c r="A8637" t="s">
        <v>20</v>
      </c>
      <c r="B8637" t="s">
        <v>9</v>
      </c>
      <c r="C8637" t="s">
        <v>35</v>
      </c>
      <c r="D8637" s="1">
        <v>44606</v>
      </c>
      <c r="E8637" s="4">
        <v>1953</v>
      </c>
      <c r="F8637">
        <v>131</v>
      </c>
    </row>
    <row r="8638" spans="1:6" x14ac:dyDescent="0.25">
      <c r="A8638" t="s">
        <v>56</v>
      </c>
      <c r="B8638" t="s">
        <v>9</v>
      </c>
      <c r="C8638" t="s">
        <v>47</v>
      </c>
      <c r="D8638" s="1">
        <v>44606</v>
      </c>
      <c r="E8638" s="4">
        <v>13167</v>
      </c>
      <c r="F8638">
        <v>1330</v>
      </c>
    </row>
    <row r="8639" spans="1:6" x14ac:dyDescent="0.25">
      <c r="A8639" t="s">
        <v>39</v>
      </c>
      <c r="B8639" t="s">
        <v>9</v>
      </c>
      <c r="C8639" t="s">
        <v>47</v>
      </c>
      <c r="D8639" s="1">
        <v>44606</v>
      </c>
      <c r="E8639" s="4">
        <v>7518</v>
      </c>
      <c r="F8639">
        <v>770</v>
      </c>
    </row>
    <row r="8640" spans="1:6" x14ac:dyDescent="0.25">
      <c r="A8640" t="s">
        <v>41</v>
      </c>
      <c r="B8640" t="s">
        <v>9</v>
      </c>
      <c r="C8640" t="s">
        <v>38</v>
      </c>
      <c r="D8640" s="1">
        <v>44606</v>
      </c>
      <c r="E8640" s="4">
        <v>5159</v>
      </c>
      <c r="F8640">
        <v>272</v>
      </c>
    </row>
    <row r="8641" spans="1:6" x14ac:dyDescent="0.25">
      <c r="A8641" t="s">
        <v>29</v>
      </c>
      <c r="B8641" t="s">
        <v>6</v>
      </c>
      <c r="C8641" t="s">
        <v>19</v>
      </c>
      <c r="D8641" s="1">
        <v>44606</v>
      </c>
      <c r="E8641" s="4">
        <v>6076</v>
      </c>
      <c r="F8641">
        <v>320</v>
      </c>
    </row>
    <row r="8642" spans="1:6" x14ac:dyDescent="0.25">
      <c r="A8642" t="s">
        <v>53</v>
      </c>
      <c r="B8642" t="s">
        <v>27</v>
      </c>
      <c r="C8642" t="s">
        <v>12</v>
      </c>
      <c r="D8642" s="1">
        <v>44606</v>
      </c>
      <c r="E8642" s="4">
        <v>5978</v>
      </c>
      <c r="F8642">
        <v>598</v>
      </c>
    </row>
    <row r="8643" spans="1:6" x14ac:dyDescent="0.25">
      <c r="A8643" t="s">
        <v>39</v>
      </c>
      <c r="B8643" t="s">
        <v>9</v>
      </c>
      <c r="C8643" t="s">
        <v>35</v>
      </c>
      <c r="D8643" s="1">
        <v>44606</v>
      </c>
      <c r="E8643" s="4">
        <v>7455</v>
      </c>
      <c r="F8643">
        <v>533</v>
      </c>
    </row>
    <row r="8644" spans="1:6" x14ac:dyDescent="0.25">
      <c r="A8644" t="s">
        <v>56</v>
      </c>
      <c r="B8644" t="s">
        <v>6</v>
      </c>
      <c r="C8644" t="s">
        <v>19</v>
      </c>
      <c r="D8644" s="1">
        <v>44606</v>
      </c>
      <c r="E8644" s="4">
        <v>693</v>
      </c>
      <c r="F8644">
        <v>33</v>
      </c>
    </row>
    <row r="8645" spans="1:6" x14ac:dyDescent="0.25">
      <c r="A8645" t="s">
        <v>15</v>
      </c>
      <c r="B8645" t="s">
        <v>11</v>
      </c>
      <c r="C8645" t="s">
        <v>36</v>
      </c>
      <c r="D8645" s="1">
        <v>44606</v>
      </c>
      <c r="E8645" s="4">
        <v>1925</v>
      </c>
      <c r="F8645">
        <v>84</v>
      </c>
    </row>
    <row r="8646" spans="1:6" x14ac:dyDescent="0.25">
      <c r="A8646" t="s">
        <v>20</v>
      </c>
      <c r="B8646" t="s">
        <v>9</v>
      </c>
      <c r="C8646" t="s">
        <v>42</v>
      </c>
      <c r="D8646" s="1">
        <v>44606</v>
      </c>
      <c r="E8646" s="4">
        <v>966</v>
      </c>
      <c r="F8646">
        <v>61</v>
      </c>
    </row>
    <row r="8647" spans="1:6" x14ac:dyDescent="0.25">
      <c r="A8647" t="s">
        <v>56</v>
      </c>
      <c r="B8647" t="s">
        <v>21</v>
      </c>
      <c r="C8647" t="s">
        <v>17</v>
      </c>
      <c r="D8647" s="1">
        <v>44606</v>
      </c>
      <c r="E8647" s="4">
        <v>8960</v>
      </c>
      <c r="F8647">
        <v>427</v>
      </c>
    </row>
    <row r="8648" spans="1:6" x14ac:dyDescent="0.25">
      <c r="A8648" t="s">
        <v>46</v>
      </c>
      <c r="B8648" t="s">
        <v>27</v>
      </c>
      <c r="C8648" t="s">
        <v>43</v>
      </c>
      <c r="D8648" s="1">
        <v>44606</v>
      </c>
      <c r="E8648" s="4">
        <v>10276</v>
      </c>
      <c r="F8648">
        <v>468</v>
      </c>
    </row>
    <row r="8649" spans="1:6" x14ac:dyDescent="0.25">
      <c r="A8649" t="s">
        <v>8</v>
      </c>
      <c r="B8649" t="s">
        <v>9</v>
      </c>
      <c r="C8649" t="s">
        <v>44</v>
      </c>
      <c r="D8649" s="1">
        <v>44606</v>
      </c>
      <c r="E8649" s="4">
        <v>7329</v>
      </c>
      <c r="F8649">
        <v>319</v>
      </c>
    </row>
    <row r="8650" spans="1:6" x14ac:dyDescent="0.25">
      <c r="A8650" t="s">
        <v>54</v>
      </c>
      <c r="B8650" t="s">
        <v>11</v>
      </c>
      <c r="C8650" t="s">
        <v>44</v>
      </c>
      <c r="D8650" s="1">
        <v>44606</v>
      </c>
      <c r="E8650" s="4">
        <v>3185</v>
      </c>
      <c r="F8650">
        <v>145</v>
      </c>
    </row>
    <row r="8651" spans="1:6" x14ac:dyDescent="0.25">
      <c r="A8651" t="s">
        <v>15</v>
      </c>
      <c r="B8651" t="s">
        <v>6</v>
      </c>
      <c r="C8651" t="s">
        <v>14</v>
      </c>
      <c r="D8651" s="1">
        <v>44606</v>
      </c>
      <c r="E8651" s="4">
        <v>3213</v>
      </c>
      <c r="F8651">
        <v>129</v>
      </c>
    </row>
    <row r="8652" spans="1:6" x14ac:dyDescent="0.25">
      <c r="A8652" t="s">
        <v>8</v>
      </c>
      <c r="B8652" t="s">
        <v>16</v>
      </c>
      <c r="C8652" t="s">
        <v>35</v>
      </c>
      <c r="D8652" s="1">
        <v>44606</v>
      </c>
      <c r="E8652" s="4">
        <v>3311</v>
      </c>
      <c r="F8652">
        <v>255</v>
      </c>
    </row>
    <row r="8653" spans="1:6" x14ac:dyDescent="0.25">
      <c r="A8653" t="s">
        <v>20</v>
      </c>
      <c r="B8653" t="s">
        <v>9</v>
      </c>
      <c r="C8653" t="s">
        <v>44</v>
      </c>
      <c r="D8653" s="1">
        <v>44606</v>
      </c>
      <c r="E8653" s="4">
        <v>1197</v>
      </c>
      <c r="F8653">
        <v>50</v>
      </c>
    </row>
    <row r="8654" spans="1:6" x14ac:dyDescent="0.25">
      <c r="A8654" t="s">
        <v>37</v>
      </c>
      <c r="B8654" t="s">
        <v>6</v>
      </c>
      <c r="C8654" t="s">
        <v>50</v>
      </c>
      <c r="D8654" s="1">
        <v>44606</v>
      </c>
      <c r="E8654" s="4">
        <v>6587</v>
      </c>
      <c r="F8654">
        <v>314</v>
      </c>
    </row>
    <row r="8655" spans="1:6" x14ac:dyDescent="0.25">
      <c r="A8655" t="s">
        <v>53</v>
      </c>
      <c r="B8655" t="s">
        <v>16</v>
      </c>
      <c r="C8655" t="s">
        <v>14</v>
      </c>
      <c r="D8655" s="1">
        <v>44606</v>
      </c>
      <c r="E8655" s="4">
        <v>1148</v>
      </c>
      <c r="F8655">
        <v>43</v>
      </c>
    </row>
    <row r="8656" spans="1:6" x14ac:dyDescent="0.25">
      <c r="A8656" t="s">
        <v>32</v>
      </c>
      <c r="B8656" t="s">
        <v>11</v>
      </c>
      <c r="C8656" t="s">
        <v>50</v>
      </c>
      <c r="D8656" s="1">
        <v>44606</v>
      </c>
      <c r="E8656" s="4">
        <v>952</v>
      </c>
      <c r="F8656">
        <v>48</v>
      </c>
    </row>
    <row r="8657" spans="1:6" x14ac:dyDescent="0.25">
      <c r="A8657" t="s">
        <v>54</v>
      </c>
      <c r="B8657" t="s">
        <v>16</v>
      </c>
      <c r="C8657" t="s">
        <v>24</v>
      </c>
      <c r="D8657" s="1">
        <v>44606</v>
      </c>
      <c r="E8657" s="4">
        <v>4459</v>
      </c>
      <c r="F8657">
        <v>194</v>
      </c>
    </row>
    <row r="8658" spans="1:6" x14ac:dyDescent="0.25">
      <c r="A8658" t="s">
        <v>20</v>
      </c>
      <c r="B8658" t="s">
        <v>11</v>
      </c>
      <c r="C8658" t="s">
        <v>7</v>
      </c>
      <c r="D8658" s="1">
        <v>44606</v>
      </c>
      <c r="E8658" s="4">
        <v>2947</v>
      </c>
      <c r="F8658">
        <v>134</v>
      </c>
    </row>
    <row r="8659" spans="1:6" x14ac:dyDescent="0.25">
      <c r="A8659" t="s">
        <v>5</v>
      </c>
      <c r="B8659" t="s">
        <v>27</v>
      </c>
      <c r="C8659" t="s">
        <v>26</v>
      </c>
      <c r="D8659" s="1">
        <v>44606</v>
      </c>
      <c r="E8659" s="4">
        <v>4935</v>
      </c>
      <c r="F8659">
        <v>291</v>
      </c>
    </row>
    <row r="8660" spans="1:6" x14ac:dyDescent="0.25">
      <c r="A8660" t="s">
        <v>25</v>
      </c>
      <c r="B8660" t="s">
        <v>11</v>
      </c>
      <c r="C8660" t="s">
        <v>43</v>
      </c>
      <c r="D8660" s="1">
        <v>44606</v>
      </c>
      <c r="E8660" s="4">
        <v>8407</v>
      </c>
      <c r="F8660">
        <v>401</v>
      </c>
    </row>
    <row r="8661" spans="1:6" x14ac:dyDescent="0.25">
      <c r="A8661" t="s">
        <v>51</v>
      </c>
      <c r="B8661" t="s">
        <v>16</v>
      </c>
      <c r="C8661" t="s">
        <v>43</v>
      </c>
      <c r="D8661" s="1">
        <v>44606</v>
      </c>
      <c r="E8661" s="4">
        <v>13307</v>
      </c>
      <c r="F8661">
        <v>579</v>
      </c>
    </row>
    <row r="8662" spans="1:6" x14ac:dyDescent="0.25">
      <c r="A8662" t="s">
        <v>8</v>
      </c>
      <c r="B8662" t="s">
        <v>11</v>
      </c>
      <c r="C8662" t="s">
        <v>30</v>
      </c>
      <c r="D8662" s="1">
        <v>44606</v>
      </c>
      <c r="E8662" s="4">
        <v>10801</v>
      </c>
      <c r="F8662">
        <v>386</v>
      </c>
    </row>
    <row r="8663" spans="1:6" x14ac:dyDescent="0.25">
      <c r="A8663" t="s">
        <v>29</v>
      </c>
      <c r="B8663" t="s">
        <v>11</v>
      </c>
      <c r="C8663" t="s">
        <v>52</v>
      </c>
      <c r="D8663" s="1">
        <v>44606</v>
      </c>
      <c r="E8663" s="4">
        <v>3689</v>
      </c>
      <c r="F8663">
        <v>246</v>
      </c>
    </row>
    <row r="8664" spans="1:6" x14ac:dyDescent="0.25">
      <c r="A8664" t="s">
        <v>39</v>
      </c>
      <c r="B8664" t="s">
        <v>16</v>
      </c>
      <c r="C8664" t="s">
        <v>26</v>
      </c>
      <c r="D8664" s="1">
        <v>44606</v>
      </c>
      <c r="E8664" s="4">
        <v>2100</v>
      </c>
      <c r="F8664">
        <v>175</v>
      </c>
    </row>
    <row r="8665" spans="1:6" x14ac:dyDescent="0.25">
      <c r="A8665" t="s">
        <v>46</v>
      </c>
      <c r="B8665" t="s">
        <v>27</v>
      </c>
      <c r="C8665" t="s">
        <v>52</v>
      </c>
      <c r="D8665" s="1">
        <v>44606</v>
      </c>
      <c r="E8665" s="4">
        <v>10311</v>
      </c>
      <c r="F8665">
        <v>645</v>
      </c>
    </row>
    <row r="8666" spans="1:6" x14ac:dyDescent="0.25">
      <c r="A8666" t="s">
        <v>32</v>
      </c>
      <c r="B8666" t="s">
        <v>11</v>
      </c>
      <c r="C8666" t="s">
        <v>47</v>
      </c>
      <c r="D8666" s="1">
        <v>44606</v>
      </c>
      <c r="E8666" s="4">
        <v>4179</v>
      </c>
      <c r="F8666">
        <v>349</v>
      </c>
    </row>
    <row r="8667" spans="1:6" x14ac:dyDescent="0.25">
      <c r="A8667" t="s">
        <v>29</v>
      </c>
      <c r="B8667" t="s">
        <v>16</v>
      </c>
      <c r="C8667" t="s">
        <v>7</v>
      </c>
      <c r="D8667" s="1">
        <v>44606</v>
      </c>
      <c r="E8667" s="4">
        <v>11116</v>
      </c>
      <c r="F8667">
        <v>506</v>
      </c>
    </row>
    <row r="8668" spans="1:6" x14ac:dyDescent="0.25">
      <c r="A8668" t="s">
        <v>46</v>
      </c>
      <c r="B8668" t="s">
        <v>27</v>
      </c>
      <c r="C8668" t="s">
        <v>19</v>
      </c>
      <c r="D8668" s="1">
        <v>44606</v>
      </c>
      <c r="E8668" s="4">
        <v>5446</v>
      </c>
      <c r="F8668">
        <v>303</v>
      </c>
    </row>
    <row r="8669" spans="1:6" x14ac:dyDescent="0.25">
      <c r="A8669" t="s">
        <v>54</v>
      </c>
      <c r="B8669" t="s">
        <v>6</v>
      </c>
      <c r="C8669" t="s">
        <v>7</v>
      </c>
      <c r="D8669" s="1">
        <v>44606</v>
      </c>
      <c r="E8669" s="4">
        <v>5285</v>
      </c>
      <c r="F8669">
        <v>241</v>
      </c>
    </row>
    <row r="8670" spans="1:6" x14ac:dyDescent="0.25">
      <c r="A8670" t="s">
        <v>53</v>
      </c>
      <c r="B8670" t="s">
        <v>21</v>
      </c>
      <c r="C8670" t="s">
        <v>30</v>
      </c>
      <c r="D8670" s="1">
        <v>44606</v>
      </c>
      <c r="E8670" s="4">
        <v>3507</v>
      </c>
      <c r="F8670">
        <v>121</v>
      </c>
    </row>
    <row r="8671" spans="1:6" x14ac:dyDescent="0.25">
      <c r="A8671" t="s">
        <v>20</v>
      </c>
      <c r="B8671" t="s">
        <v>6</v>
      </c>
      <c r="C8671" t="s">
        <v>22</v>
      </c>
      <c r="D8671" s="1">
        <v>44606</v>
      </c>
      <c r="E8671" s="4">
        <v>12110</v>
      </c>
      <c r="F8671">
        <v>466</v>
      </c>
    </row>
    <row r="8672" spans="1:6" x14ac:dyDescent="0.25">
      <c r="A8672" t="s">
        <v>39</v>
      </c>
      <c r="B8672" t="s">
        <v>6</v>
      </c>
      <c r="C8672" t="s">
        <v>35</v>
      </c>
      <c r="D8672" s="1">
        <v>44606</v>
      </c>
      <c r="E8672" s="4">
        <v>8330</v>
      </c>
      <c r="F8672">
        <v>556</v>
      </c>
    </row>
    <row r="8673" spans="1:6" x14ac:dyDescent="0.25">
      <c r="A8673" t="s">
        <v>53</v>
      </c>
      <c r="B8673" t="s">
        <v>11</v>
      </c>
      <c r="C8673" t="s">
        <v>47</v>
      </c>
      <c r="D8673" s="1">
        <v>44606</v>
      </c>
      <c r="E8673" s="4">
        <v>2093</v>
      </c>
      <c r="F8673">
        <v>210</v>
      </c>
    </row>
    <row r="8674" spans="1:6" x14ac:dyDescent="0.25">
      <c r="A8674" t="s">
        <v>8</v>
      </c>
      <c r="B8674" t="s">
        <v>16</v>
      </c>
      <c r="C8674" t="s">
        <v>17</v>
      </c>
      <c r="D8674" s="1">
        <v>44606</v>
      </c>
      <c r="E8674" s="4">
        <v>1610</v>
      </c>
      <c r="F8674">
        <v>81</v>
      </c>
    </row>
    <row r="8675" spans="1:6" x14ac:dyDescent="0.25">
      <c r="A8675" t="s">
        <v>49</v>
      </c>
      <c r="B8675" t="s">
        <v>6</v>
      </c>
      <c r="C8675" t="s">
        <v>43</v>
      </c>
      <c r="D8675" s="1">
        <v>44606</v>
      </c>
      <c r="E8675" s="4">
        <v>2247</v>
      </c>
      <c r="F8675">
        <v>98</v>
      </c>
    </row>
    <row r="8676" spans="1:6" x14ac:dyDescent="0.25">
      <c r="A8676" t="s">
        <v>20</v>
      </c>
      <c r="B8676" t="s">
        <v>11</v>
      </c>
      <c r="C8676" t="s">
        <v>30</v>
      </c>
      <c r="D8676" s="1">
        <v>44606</v>
      </c>
      <c r="E8676" s="4">
        <v>13006</v>
      </c>
      <c r="F8676">
        <v>449</v>
      </c>
    </row>
    <row r="8677" spans="1:6" x14ac:dyDescent="0.25">
      <c r="A8677" t="s">
        <v>18</v>
      </c>
      <c r="B8677" t="s">
        <v>16</v>
      </c>
      <c r="C8677" t="s">
        <v>28</v>
      </c>
      <c r="D8677" s="1">
        <v>44606</v>
      </c>
      <c r="E8677" s="4">
        <v>6335</v>
      </c>
      <c r="F8677">
        <v>244</v>
      </c>
    </row>
    <row r="8678" spans="1:6" x14ac:dyDescent="0.25">
      <c r="A8678" t="s">
        <v>34</v>
      </c>
      <c r="B8678" t="s">
        <v>9</v>
      </c>
      <c r="C8678" t="s">
        <v>36</v>
      </c>
      <c r="D8678" s="1">
        <v>44606</v>
      </c>
      <c r="E8678" s="4">
        <v>777</v>
      </c>
      <c r="F8678">
        <v>37</v>
      </c>
    </row>
    <row r="8679" spans="1:6" x14ac:dyDescent="0.25">
      <c r="A8679" t="s">
        <v>8</v>
      </c>
      <c r="B8679" t="s">
        <v>27</v>
      </c>
      <c r="C8679" t="s">
        <v>31</v>
      </c>
      <c r="D8679" s="1">
        <v>44606</v>
      </c>
      <c r="E8679" s="4">
        <v>259</v>
      </c>
      <c r="F8679">
        <v>10</v>
      </c>
    </row>
    <row r="8680" spans="1:6" x14ac:dyDescent="0.25">
      <c r="A8680" t="s">
        <v>39</v>
      </c>
      <c r="B8680" t="s">
        <v>16</v>
      </c>
      <c r="C8680" t="s">
        <v>12</v>
      </c>
      <c r="D8680" s="1">
        <v>44606</v>
      </c>
      <c r="E8680" s="4">
        <v>4284</v>
      </c>
      <c r="F8680">
        <v>390</v>
      </c>
    </row>
    <row r="8681" spans="1:6" x14ac:dyDescent="0.25">
      <c r="A8681" t="s">
        <v>15</v>
      </c>
      <c r="B8681" t="s">
        <v>16</v>
      </c>
      <c r="C8681" t="s">
        <v>30</v>
      </c>
      <c r="D8681" s="1">
        <v>44606</v>
      </c>
      <c r="E8681" s="4">
        <v>5768</v>
      </c>
      <c r="F8681">
        <v>231</v>
      </c>
    </row>
    <row r="8682" spans="1:6" x14ac:dyDescent="0.25">
      <c r="A8682" t="s">
        <v>53</v>
      </c>
      <c r="B8682" t="s">
        <v>21</v>
      </c>
      <c r="C8682" t="s">
        <v>24</v>
      </c>
      <c r="D8682" s="1">
        <v>44606</v>
      </c>
      <c r="E8682" s="4">
        <v>1498</v>
      </c>
      <c r="F8682">
        <v>63</v>
      </c>
    </row>
    <row r="8683" spans="1:6" x14ac:dyDescent="0.25">
      <c r="A8683" t="s">
        <v>54</v>
      </c>
      <c r="B8683" t="s">
        <v>21</v>
      </c>
      <c r="C8683" t="s">
        <v>52</v>
      </c>
      <c r="D8683" s="1">
        <v>44606</v>
      </c>
      <c r="E8683" s="4">
        <v>3822</v>
      </c>
      <c r="F8683">
        <v>273</v>
      </c>
    </row>
    <row r="8684" spans="1:6" x14ac:dyDescent="0.25">
      <c r="A8684" t="s">
        <v>56</v>
      </c>
      <c r="B8684" t="s">
        <v>16</v>
      </c>
      <c r="C8684" t="s">
        <v>12</v>
      </c>
      <c r="D8684" s="1">
        <v>44606</v>
      </c>
      <c r="E8684" s="4">
        <v>8967</v>
      </c>
      <c r="F8684">
        <v>641</v>
      </c>
    </row>
    <row r="8685" spans="1:6" x14ac:dyDescent="0.25">
      <c r="A8685" t="s">
        <v>57</v>
      </c>
      <c r="B8685" t="s">
        <v>21</v>
      </c>
      <c r="C8685" t="s">
        <v>50</v>
      </c>
      <c r="D8685" s="1">
        <v>44606</v>
      </c>
      <c r="E8685" s="4">
        <v>9779</v>
      </c>
      <c r="F8685">
        <v>544</v>
      </c>
    </row>
    <row r="8686" spans="1:6" x14ac:dyDescent="0.25">
      <c r="A8686" t="s">
        <v>49</v>
      </c>
      <c r="B8686" t="s">
        <v>6</v>
      </c>
      <c r="C8686" t="s">
        <v>30</v>
      </c>
      <c r="D8686" s="1">
        <v>44606</v>
      </c>
      <c r="E8686" s="4">
        <v>6391</v>
      </c>
      <c r="F8686">
        <v>246</v>
      </c>
    </row>
    <row r="8687" spans="1:6" x14ac:dyDescent="0.25">
      <c r="A8687" t="s">
        <v>37</v>
      </c>
      <c r="B8687" t="s">
        <v>11</v>
      </c>
      <c r="C8687" t="s">
        <v>42</v>
      </c>
      <c r="D8687" s="1">
        <v>44606</v>
      </c>
      <c r="E8687" s="4">
        <v>4011</v>
      </c>
      <c r="F8687">
        <v>309</v>
      </c>
    </row>
    <row r="8688" spans="1:6" x14ac:dyDescent="0.25">
      <c r="A8688" t="s">
        <v>23</v>
      </c>
      <c r="B8688" t="s">
        <v>9</v>
      </c>
      <c r="C8688" t="s">
        <v>22</v>
      </c>
      <c r="D8688" s="1">
        <v>44606</v>
      </c>
      <c r="E8688" s="4">
        <v>1477</v>
      </c>
      <c r="F8688">
        <v>62</v>
      </c>
    </row>
    <row r="8689" spans="1:6" x14ac:dyDescent="0.25">
      <c r="A8689" t="s">
        <v>34</v>
      </c>
      <c r="B8689" t="s">
        <v>16</v>
      </c>
      <c r="C8689" t="s">
        <v>12</v>
      </c>
      <c r="D8689" s="1">
        <v>44606</v>
      </c>
      <c r="E8689" s="4">
        <v>5894</v>
      </c>
      <c r="F8689">
        <v>421</v>
      </c>
    </row>
    <row r="8690" spans="1:6" x14ac:dyDescent="0.25">
      <c r="A8690" t="s">
        <v>5</v>
      </c>
      <c r="B8690" t="s">
        <v>11</v>
      </c>
      <c r="C8690" t="s">
        <v>22</v>
      </c>
      <c r="D8690" s="1">
        <v>44606</v>
      </c>
      <c r="E8690" s="4">
        <v>9632</v>
      </c>
      <c r="F8690">
        <v>402</v>
      </c>
    </row>
    <row r="8691" spans="1:6" x14ac:dyDescent="0.25">
      <c r="A8691" t="s">
        <v>40</v>
      </c>
      <c r="B8691" t="s">
        <v>9</v>
      </c>
      <c r="C8691" t="s">
        <v>44</v>
      </c>
      <c r="D8691" s="1">
        <v>44606</v>
      </c>
      <c r="E8691" s="4">
        <v>2639</v>
      </c>
      <c r="F8691">
        <v>120</v>
      </c>
    </row>
    <row r="8692" spans="1:6" x14ac:dyDescent="0.25">
      <c r="A8692" t="s">
        <v>41</v>
      </c>
      <c r="B8692" t="s">
        <v>9</v>
      </c>
      <c r="C8692" t="s">
        <v>14</v>
      </c>
      <c r="D8692" s="1">
        <v>44606</v>
      </c>
      <c r="E8692" s="4">
        <v>3654</v>
      </c>
      <c r="F8692">
        <v>147</v>
      </c>
    </row>
    <row r="8693" spans="1:6" x14ac:dyDescent="0.25">
      <c r="A8693" t="s">
        <v>33</v>
      </c>
      <c r="B8693" t="s">
        <v>27</v>
      </c>
      <c r="C8693" t="s">
        <v>31</v>
      </c>
      <c r="D8693" s="1">
        <v>44606</v>
      </c>
      <c r="E8693" s="4">
        <v>4074</v>
      </c>
      <c r="F8693">
        <v>157</v>
      </c>
    </row>
    <row r="8694" spans="1:6" x14ac:dyDescent="0.25">
      <c r="A8694" t="s">
        <v>5</v>
      </c>
      <c r="B8694" t="s">
        <v>6</v>
      </c>
      <c r="C8694" t="s">
        <v>24</v>
      </c>
      <c r="D8694" s="1">
        <v>44606</v>
      </c>
      <c r="E8694" s="4">
        <v>2016</v>
      </c>
      <c r="F8694">
        <v>92</v>
      </c>
    </row>
    <row r="8695" spans="1:6" x14ac:dyDescent="0.25">
      <c r="A8695" t="s">
        <v>34</v>
      </c>
      <c r="B8695" t="s">
        <v>6</v>
      </c>
      <c r="C8695" t="s">
        <v>48</v>
      </c>
      <c r="D8695" s="1">
        <v>44606</v>
      </c>
      <c r="E8695" s="4">
        <v>5964</v>
      </c>
      <c r="F8695">
        <v>230</v>
      </c>
    </row>
    <row r="8696" spans="1:6" x14ac:dyDescent="0.25">
      <c r="A8696" t="s">
        <v>54</v>
      </c>
      <c r="B8696" t="s">
        <v>11</v>
      </c>
      <c r="C8696" t="s">
        <v>35</v>
      </c>
      <c r="D8696" s="1">
        <v>44606</v>
      </c>
      <c r="E8696" s="4">
        <v>13048</v>
      </c>
      <c r="F8696">
        <v>980</v>
      </c>
    </row>
    <row r="8697" spans="1:6" x14ac:dyDescent="0.25">
      <c r="A8697" t="s">
        <v>33</v>
      </c>
      <c r="B8697" t="s">
        <v>27</v>
      </c>
      <c r="C8697" t="s">
        <v>43</v>
      </c>
      <c r="D8697" s="1">
        <v>44606</v>
      </c>
      <c r="E8697" s="4">
        <v>2884</v>
      </c>
      <c r="F8697">
        <v>145</v>
      </c>
    </row>
    <row r="8698" spans="1:6" x14ac:dyDescent="0.25">
      <c r="A8698" t="s">
        <v>32</v>
      </c>
      <c r="B8698" t="s">
        <v>16</v>
      </c>
      <c r="C8698" t="s">
        <v>50</v>
      </c>
      <c r="D8698" s="1">
        <v>44606</v>
      </c>
      <c r="E8698" s="4">
        <v>3416</v>
      </c>
      <c r="F8698">
        <v>156</v>
      </c>
    </row>
    <row r="8699" spans="1:6" x14ac:dyDescent="0.25">
      <c r="A8699" t="s">
        <v>32</v>
      </c>
      <c r="B8699" t="s">
        <v>9</v>
      </c>
      <c r="C8699" t="s">
        <v>45</v>
      </c>
      <c r="D8699" s="1">
        <v>44607</v>
      </c>
      <c r="E8699" s="4">
        <v>6727</v>
      </c>
      <c r="F8699">
        <v>293</v>
      </c>
    </row>
    <row r="8700" spans="1:6" x14ac:dyDescent="0.25">
      <c r="A8700" t="s">
        <v>10</v>
      </c>
      <c r="B8700" t="s">
        <v>16</v>
      </c>
      <c r="C8700" t="s">
        <v>26</v>
      </c>
      <c r="D8700" s="1">
        <v>44607</v>
      </c>
      <c r="E8700" s="4">
        <v>973</v>
      </c>
      <c r="F8700">
        <v>58</v>
      </c>
    </row>
    <row r="8701" spans="1:6" x14ac:dyDescent="0.25">
      <c r="A8701" t="s">
        <v>18</v>
      </c>
      <c r="B8701" t="s">
        <v>27</v>
      </c>
      <c r="C8701" t="s">
        <v>45</v>
      </c>
      <c r="D8701" s="1">
        <v>44607</v>
      </c>
      <c r="E8701" s="4">
        <v>8456</v>
      </c>
      <c r="F8701">
        <v>314</v>
      </c>
    </row>
    <row r="8702" spans="1:6" x14ac:dyDescent="0.25">
      <c r="A8702" t="s">
        <v>41</v>
      </c>
      <c r="B8702" t="s">
        <v>16</v>
      </c>
      <c r="C8702" t="s">
        <v>7</v>
      </c>
      <c r="D8702" s="1">
        <v>44607</v>
      </c>
      <c r="E8702" s="4">
        <v>2527</v>
      </c>
      <c r="F8702">
        <v>102</v>
      </c>
    </row>
    <row r="8703" spans="1:6" x14ac:dyDescent="0.25">
      <c r="A8703" t="s">
        <v>51</v>
      </c>
      <c r="B8703" t="s">
        <v>27</v>
      </c>
      <c r="C8703" t="s">
        <v>52</v>
      </c>
      <c r="D8703" s="1">
        <v>44607</v>
      </c>
      <c r="E8703" s="4">
        <v>9527</v>
      </c>
      <c r="F8703">
        <v>596</v>
      </c>
    </row>
    <row r="8704" spans="1:6" x14ac:dyDescent="0.25">
      <c r="A8704" t="s">
        <v>18</v>
      </c>
      <c r="B8704" t="s">
        <v>21</v>
      </c>
      <c r="C8704" t="s">
        <v>47</v>
      </c>
      <c r="D8704" s="1">
        <v>44607</v>
      </c>
      <c r="E8704" s="4">
        <v>3192</v>
      </c>
      <c r="F8704">
        <v>266</v>
      </c>
    </row>
    <row r="8705" spans="1:6" x14ac:dyDescent="0.25">
      <c r="A8705" t="s">
        <v>53</v>
      </c>
      <c r="B8705" t="s">
        <v>6</v>
      </c>
      <c r="C8705" t="s">
        <v>48</v>
      </c>
      <c r="D8705" s="1">
        <v>44607</v>
      </c>
      <c r="E8705" s="4">
        <v>3318</v>
      </c>
      <c r="F8705">
        <v>151</v>
      </c>
    </row>
    <row r="8706" spans="1:6" x14ac:dyDescent="0.25">
      <c r="A8706" t="s">
        <v>51</v>
      </c>
      <c r="B8706" t="s">
        <v>16</v>
      </c>
      <c r="C8706" t="s">
        <v>14</v>
      </c>
      <c r="D8706" s="1">
        <v>44607</v>
      </c>
      <c r="E8706" s="4">
        <v>7469</v>
      </c>
      <c r="F8706">
        <v>312</v>
      </c>
    </row>
    <row r="8707" spans="1:6" x14ac:dyDescent="0.25">
      <c r="A8707" t="s">
        <v>41</v>
      </c>
      <c r="B8707" t="s">
        <v>11</v>
      </c>
      <c r="C8707" t="s">
        <v>19</v>
      </c>
      <c r="D8707" s="1">
        <v>44607</v>
      </c>
      <c r="E8707" s="4">
        <v>5887</v>
      </c>
      <c r="F8707">
        <v>347</v>
      </c>
    </row>
    <row r="8708" spans="1:6" x14ac:dyDescent="0.25">
      <c r="A8708" t="s">
        <v>41</v>
      </c>
      <c r="B8708" t="s">
        <v>11</v>
      </c>
      <c r="C8708" t="s">
        <v>43</v>
      </c>
      <c r="D8708" s="1">
        <v>44607</v>
      </c>
      <c r="E8708" s="4">
        <v>168</v>
      </c>
      <c r="F8708">
        <v>8</v>
      </c>
    </row>
    <row r="8709" spans="1:6" x14ac:dyDescent="0.25">
      <c r="A8709" t="s">
        <v>39</v>
      </c>
      <c r="B8709" t="s">
        <v>6</v>
      </c>
      <c r="C8709" t="s">
        <v>19</v>
      </c>
      <c r="D8709" s="1">
        <v>44607</v>
      </c>
      <c r="E8709" s="4">
        <v>1015</v>
      </c>
      <c r="F8709">
        <v>60</v>
      </c>
    </row>
    <row r="8710" spans="1:6" x14ac:dyDescent="0.25">
      <c r="A8710" t="s">
        <v>32</v>
      </c>
      <c r="B8710" t="s">
        <v>16</v>
      </c>
      <c r="C8710" t="s">
        <v>42</v>
      </c>
      <c r="D8710" s="1">
        <v>44607</v>
      </c>
      <c r="E8710" s="4">
        <v>2849</v>
      </c>
      <c r="F8710">
        <v>238</v>
      </c>
    </row>
    <row r="8711" spans="1:6" x14ac:dyDescent="0.25">
      <c r="A8711" t="s">
        <v>13</v>
      </c>
      <c r="B8711" t="s">
        <v>21</v>
      </c>
      <c r="C8711" t="s">
        <v>42</v>
      </c>
      <c r="D8711" s="1">
        <v>44607</v>
      </c>
      <c r="E8711" s="4">
        <v>8225</v>
      </c>
      <c r="F8711">
        <v>549</v>
      </c>
    </row>
    <row r="8712" spans="1:6" x14ac:dyDescent="0.25">
      <c r="A8712" t="s">
        <v>57</v>
      </c>
      <c r="B8712" t="s">
        <v>21</v>
      </c>
      <c r="C8712" t="s">
        <v>43</v>
      </c>
      <c r="D8712" s="1">
        <v>44607</v>
      </c>
      <c r="E8712" s="4">
        <v>9338</v>
      </c>
      <c r="F8712">
        <v>374</v>
      </c>
    </row>
    <row r="8713" spans="1:6" x14ac:dyDescent="0.25">
      <c r="A8713" t="s">
        <v>37</v>
      </c>
      <c r="B8713" t="s">
        <v>27</v>
      </c>
      <c r="C8713" t="s">
        <v>24</v>
      </c>
      <c r="D8713" s="1">
        <v>44607</v>
      </c>
      <c r="E8713" s="4">
        <v>10262</v>
      </c>
      <c r="F8713">
        <v>514</v>
      </c>
    </row>
    <row r="8714" spans="1:6" x14ac:dyDescent="0.25">
      <c r="A8714" t="s">
        <v>5</v>
      </c>
      <c r="B8714" t="s">
        <v>21</v>
      </c>
      <c r="C8714" t="s">
        <v>22</v>
      </c>
      <c r="D8714" s="1">
        <v>44607</v>
      </c>
      <c r="E8714" s="4">
        <v>12243</v>
      </c>
      <c r="F8714">
        <v>511</v>
      </c>
    </row>
    <row r="8715" spans="1:6" x14ac:dyDescent="0.25">
      <c r="A8715" t="s">
        <v>51</v>
      </c>
      <c r="B8715" t="s">
        <v>21</v>
      </c>
      <c r="C8715" t="s">
        <v>36</v>
      </c>
      <c r="D8715" s="1">
        <v>44607</v>
      </c>
      <c r="E8715" s="4">
        <v>2282</v>
      </c>
      <c r="F8715">
        <v>115</v>
      </c>
    </row>
    <row r="8716" spans="1:6" x14ac:dyDescent="0.25">
      <c r="A8716" t="s">
        <v>53</v>
      </c>
      <c r="B8716" t="s">
        <v>27</v>
      </c>
      <c r="C8716" t="s">
        <v>26</v>
      </c>
      <c r="D8716" s="1">
        <v>44607</v>
      </c>
      <c r="E8716" s="4">
        <v>3276</v>
      </c>
      <c r="F8716">
        <v>234</v>
      </c>
    </row>
    <row r="8717" spans="1:6" x14ac:dyDescent="0.25">
      <c r="A8717" t="s">
        <v>39</v>
      </c>
      <c r="B8717" t="s">
        <v>11</v>
      </c>
      <c r="C8717" t="s">
        <v>42</v>
      </c>
      <c r="D8717" s="1">
        <v>44607</v>
      </c>
      <c r="E8717" s="4">
        <v>3815</v>
      </c>
      <c r="F8717">
        <v>294</v>
      </c>
    </row>
    <row r="8718" spans="1:6" x14ac:dyDescent="0.25">
      <c r="A8718" t="s">
        <v>39</v>
      </c>
      <c r="B8718" t="s">
        <v>27</v>
      </c>
      <c r="C8718" t="s">
        <v>35</v>
      </c>
      <c r="D8718" s="1">
        <v>44607</v>
      </c>
      <c r="E8718" s="4">
        <v>6419</v>
      </c>
      <c r="F8718">
        <v>428</v>
      </c>
    </row>
    <row r="8719" spans="1:6" x14ac:dyDescent="0.25">
      <c r="A8719" t="s">
        <v>33</v>
      </c>
      <c r="B8719" t="s">
        <v>11</v>
      </c>
      <c r="C8719" t="s">
        <v>31</v>
      </c>
      <c r="D8719" s="1">
        <v>44607</v>
      </c>
      <c r="E8719" s="4">
        <v>3122</v>
      </c>
      <c r="F8719">
        <v>121</v>
      </c>
    </row>
    <row r="8720" spans="1:6" x14ac:dyDescent="0.25">
      <c r="A8720" t="s">
        <v>37</v>
      </c>
      <c r="B8720" t="s">
        <v>21</v>
      </c>
      <c r="C8720" t="s">
        <v>17</v>
      </c>
      <c r="D8720" s="1">
        <v>44607</v>
      </c>
      <c r="E8720" s="4">
        <v>7049</v>
      </c>
      <c r="F8720">
        <v>353</v>
      </c>
    </row>
    <row r="8721" spans="1:6" x14ac:dyDescent="0.25">
      <c r="A8721" t="s">
        <v>51</v>
      </c>
      <c r="B8721" t="s">
        <v>27</v>
      </c>
      <c r="C8721" t="s">
        <v>26</v>
      </c>
      <c r="D8721" s="1">
        <v>44607</v>
      </c>
      <c r="E8721" s="4">
        <v>7056</v>
      </c>
      <c r="F8721">
        <v>441</v>
      </c>
    </row>
    <row r="8722" spans="1:6" x14ac:dyDescent="0.25">
      <c r="A8722" t="s">
        <v>46</v>
      </c>
      <c r="B8722" t="s">
        <v>21</v>
      </c>
      <c r="C8722" t="s">
        <v>26</v>
      </c>
      <c r="D8722" s="1">
        <v>44607</v>
      </c>
      <c r="E8722" s="4">
        <v>5271</v>
      </c>
      <c r="F8722">
        <v>352</v>
      </c>
    </row>
    <row r="8723" spans="1:6" x14ac:dyDescent="0.25">
      <c r="A8723" t="s">
        <v>33</v>
      </c>
      <c r="B8723" t="s">
        <v>16</v>
      </c>
      <c r="C8723" t="s">
        <v>12</v>
      </c>
      <c r="D8723" s="1">
        <v>44607</v>
      </c>
      <c r="E8723" s="4">
        <v>1253</v>
      </c>
      <c r="F8723">
        <v>90</v>
      </c>
    </row>
    <row r="8724" spans="1:6" x14ac:dyDescent="0.25">
      <c r="A8724" t="s">
        <v>56</v>
      </c>
      <c r="B8724" t="s">
        <v>11</v>
      </c>
      <c r="C8724" t="s">
        <v>28</v>
      </c>
      <c r="D8724" s="1">
        <v>44607</v>
      </c>
      <c r="E8724" s="4">
        <v>875</v>
      </c>
      <c r="F8724">
        <v>31</v>
      </c>
    </row>
    <row r="8725" spans="1:6" x14ac:dyDescent="0.25">
      <c r="A8725" t="s">
        <v>34</v>
      </c>
      <c r="B8725" t="s">
        <v>11</v>
      </c>
      <c r="C8725" t="s">
        <v>43</v>
      </c>
      <c r="D8725" s="1">
        <v>44607</v>
      </c>
      <c r="E8725" s="4">
        <v>9863</v>
      </c>
      <c r="F8725">
        <v>395</v>
      </c>
    </row>
    <row r="8726" spans="1:6" x14ac:dyDescent="0.25">
      <c r="A8726" t="s">
        <v>32</v>
      </c>
      <c r="B8726" t="s">
        <v>21</v>
      </c>
      <c r="C8726" t="s">
        <v>28</v>
      </c>
      <c r="D8726" s="1">
        <v>44607</v>
      </c>
      <c r="E8726" s="4">
        <v>10402</v>
      </c>
      <c r="F8726">
        <v>434</v>
      </c>
    </row>
    <row r="8727" spans="1:6" x14ac:dyDescent="0.25">
      <c r="A8727" t="s">
        <v>37</v>
      </c>
      <c r="B8727" t="s">
        <v>27</v>
      </c>
      <c r="C8727" t="s">
        <v>7</v>
      </c>
      <c r="D8727" s="1">
        <v>44607</v>
      </c>
      <c r="E8727" s="4">
        <v>5684</v>
      </c>
      <c r="F8727">
        <v>228</v>
      </c>
    </row>
    <row r="8728" spans="1:6" x14ac:dyDescent="0.25">
      <c r="A8728" t="s">
        <v>33</v>
      </c>
      <c r="B8728" t="s">
        <v>9</v>
      </c>
      <c r="C8728" t="s">
        <v>44</v>
      </c>
      <c r="D8728" s="1">
        <v>44607</v>
      </c>
      <c r="E8728" s="4">
        <v>4396</v>
      </c>
      <c r="F8728">
        <v>163</v>
      </c>
    </row>
    <row r="8729" spans="1:6" x14ac:dyDescent="0.25">
      <c r="A8729" t="s">
        <v>8</v>
      </c>
      <c r="B8729" t="s">
        <v>9</v>
      </c>
      <c r="C8729" t="s">
        <v>7</v>
      </c>
      <c r="D8729" s="1">
        <v>44607</v>
      </c>
      <c r="E8729" s="4">
        <v>3563</v>
      </c>
      <c r="F8729">
        <v>138</v>
      </c>
    </row>
    <row r="8730" spans="1:6" x14ac:dyDescent="0.25">
      <c r="A8730" t="s">
        <v>5</v>
      </c>
      <c r="B8730" t="s">
        <v>16</v>
      </c>
      <c r="C8730" t="s">
        <v>7</v>
      </c>
      <c r="D8730" s="1">
        <v>44607</v>
      </c>
      <c r="E8730" s="4">
        <v>12180</v>
      </c>
      <c r="F8730">
        <v>469</v>
      </c>
    </row>
    <row r="8731" spans="1:6" x14ac:dyDescent="0.25">
      <c r="A8731" t="s">
        <v>25</v>
      </c>
      <c r="B8731" t="s">
        <v>21</v>
      </c>
      <c r="C8731" t="s">
        <v>24</v>
      </c>
      <c r="D8731" s="1">
        <v>44607</v>
      </c>
      <c r="E8731" s="4">
        <v>35</v>
      </c>
      <c r="F8731">
        <v>2</v>
      </c>
    </row>
    <row r="8732" spans="1:6" x14ac:dyDescent="0.25">
      <c r="A8732" t="s">
        <v>53</v>
      </c>
      <c r="B8732" t="s">
        <v>9</v>
      </c>
      <c r="C8732" t="s">
        <v>22</v>
      </c>
      <c r="D8732" s="1">
        <v>44607</v>
      </c>
      <c r="E8732" s="4">
        <v>9310</v>
      </c>
      <c r="F8732">
        <v>405</v>
      </c>
    </row>
    <row r="8733" spans="1:6" x14ac:dyDescent="0.25">
      <c r="A8733" t="s">
        <v>57</v>
      </c>
      <c r="B8733" t="s">
        <v>16</v>
      </c>
      <c r="C8733" t="s">
        <v>44</v>
      </c>
      <c r="D8733" s="1">
        <v>44607</v>
      </c>
      <c r="E8733" s="4">
        <v>3843</v>
      </c>
      <c r="F8733">
        <v>148</v>
      </c>
    </row>
    <row r="8734" spans="1:6" x14ac:dyDescent="0.25">
      <c r="A8734" t="s">
        <v>56</v>
      </c>
      <c r="B8734" t="s">
        <v>11</v>
      </c>
      <c r="C8734" t="s">
        <v>26</v>
      </c>
      <c r="D8734" s="1">
        <v>44607</v>
      </c>
      <c r="E8734" s="4">
        <v>4298</v>
      </c>
      <c r="F8734">
        <v>253</v>
      </c>
    </row>
    <row r="8735" spans="1:6" x14ac:dyDescent="0.25">
      <c r="A8735" t="s">
        <v>34</v>
      </c>
      <c r="B8735" t="s">
        <v>21</v>
      </c>
      <c r="C8735" t="s">
        <v>35</v>
      </c>
      <c r="D8735" s="1">
        <v>44607</v>
      </c>
      <c r="E8735" s="4">
        <v>6692</v>
      </c>
      <c r="F8735">
        <v>609</v>
      </c>
    </row>
    <row r="8736" spans="1:6" x14ac:dyDescent="0.25">
      <c r="A8736" t="s">
        <v>23</v>
      </c>
      <c r="B8736" t="s">
        <v>21</v>
      </c>
      <c r="C8736" t="s">
        <v>26</v>
      </c>
      <c r="D8736" s="1">
        <v>44607</v>
      </c>
      <c r="E8736" s="4">
        <v>3514</v>
      </c>
      <c r="F8736">
        <v>235</v>
      </c>
    </row>
    <row r="8737" spans="1:6" x14ac:dyDescent="0.25">
      <c r="A8737" t="s">
        <v>29</v>
      </c>
      <c r="B8737" t="s">
        <v>9</v>
      </c>
      <c r="C8737" t="s">
        <v>22</v>
      </c>
      <c r="D8737" s="1">
        <v>44608</v>
      </c>
      <c r="E8737" s="4">
        <v>441</v>
      </c>
      <c r="F8737">
        <v>17</v>
      </c>
    </row>
    <row r="8738" spans="1:6" x14ac:dyDescent="0.25">
      <c r="A8738" t="s">
        <v>54</v>
      </c>
      <c r="B8738" t="s">
        <v>9</v>
      </c>
      <c r="C8738" t="s">
        <v>14</v>
      </c>
      <c r="D8738" s="1">
        <v>44608</v>
      </c>
      <c r="E8738" s="4">
        <v>8407</v>
      </c>
      <c r="F8738">
        <v>366</v>
      </c>
    </row>
    <row r="8739" spans="1:6" x14ac:dyDescent="0.25">
      <c r="A8739" t="s">
        <v>40</v>
      </c>
      <c r="B8739" t="s">
        <v>21</v>
      </c>
      <c r="C8739" t="s">
        <v>38</v>
      </c>
      <c r="D8739" s="1">
        <v>44608</v>
      </c>
      <c r="E8739" s="4">
        <v>3507</v>
      </c>
      <c r="F8739">
        <v>176</v>
      </c>
    </row>
    <row r="8740" spans="1:6" x14ac:dyDescent="0.25">
      <c r="A8740" t="s">
        <v>15</v>
      </c>
      <c r="B8740" t="s">
        <v>16</v>
      </c>
      <c r="C8740" t="s">
        <v>14</v>
      </c>
      <c r="D8740" s="1">
        <v>44608</v>
      </c>
      <c r="E8740" s="4">
        <v>3073</v>
      </c>
      <c r="F8740">
        <v>140</v>
      </c>
    </row>
    <row r="8741" spans="1:6" x14ac:dyDescent="0.25">
      <c r="A8741" t="s">
        <v>25</v>
      </c>
      <c r="B8741" t="s">
        <v>6</v>
      </c>
      <c r="C8741" t="s">
        <v>44</v>
      </c>
      <c r="D8741" s="1">
        <v>44608</v>
      </c>
      <c r="E8741" s="4">
        <v>5628</v>
      </c>
      <c r="F8741">
        <v>256</v>
      </c>
    </row>
    <row r="8742" spans="1:6" x14ac:dyDescent="0.25">
      <c r="A8742" t="s">
        <v>13</v>
      </c>
      <c r="B8742" t="s">
        <v>6</v>
      </c>
      <c r="C8742" t="s">
        <v>17</v>
      </c>
      <c r="D8742" s="1">
        <v>44608</v>
      </c>
      <c r="E8742" s="4">
        <v>2401</v>
      </c>
      <c r="F8742">
        <v>105</v>
      </c>
    </row>
    <row r="8743" spans="1:6" x14ac:dyDescent="0.25">
      <c r="A8743" t="s">
        <v>53</v>
      </c>
      <c r="B8743" t="s">
        <v>16</v>
      </c>
      <c r="C8743" t="s">
        <v>35</v>
      </c>
      <c r="D8743" s="1">
        <v>44608</v>
      </c>
      <c r="E8743" s="4">
        <v>868</v>
      </c>
      <c r="F8743">
        <v>73</v>
      </c>
    </row>
    <row r="8744" spans="1:6" x14ac:dyDescent="0.25">
      <c r="A8744" t="s">
        <v>32</v>
      </c>
      <c r="B8744" t="s">
        <v>21</v>
      </c>
      <c r="C8744" t="s">
        <v>19</v>
      </c>
      <c r="D8744" s="1">
        <v>44608</v>
      </c>
      <c r="E8744" s="4">
        <v>9597</v>
      </c>
      <c r="F8744">
        <v>565</v>
      </c>
    </row>
    <row r="8745" spans="1:6" x14ac:dyDescent="0.25">
      <c r="A8745" t="s">
        <v>8</v>
      </c>
      <c r="B8745" t="s">
        <v>21</v>
      </c>
      <c r="C8745" t="s">
        <v>26</v>
      </c>
      <c r="D8745" s="1">
        <v>44608</v>
      </c>
      <c r="E8745" s="4">
        <v>1771</v>
      </c>
      <c r="F8745">
        <v>127</v>
      </c>
    </row>
    <row r="8746" spans="1:6" x14ac:dyDescent="0.25">
      <c r="A8746" t="s">
        <v>18</v>
      </c>
      <c r="B8746" t="s">
        <v>21</v>
      </c>
      <c r="C8746" t="s">
        <v>17</v>
      </c>
      <c r="D8746" s="1">
        <v>44608</v>
      </c>
      <c r="E8746" s="4">
        <v>12026</v>
      </c>
      <c r="F8746">
        <v>573</v>
      </c>
    </row>
    <row r="8747" spans="1:6" x14ac:dyDescent="0.25">
      <c r="A8747" t="s">
        <v>13</v>
      </c>
      <c r="B8747" t="s">
        <v>11</v>
      </c>
      <c r="C8747" t="s">
        <v>28</v>
      </c>
      <c r="D8747" s="1">
        <v>44608</v>
      </c>
      <c r="E8747" s="4">
        <v>616</v>
      </c>
      <c r="F8747">
        <v>26</v>
      </c>
    </row>
    <row r="8748" spans="1:6" x14ac:dyDescent="0.25">
      <c r="A8748" t="s">
        <v>20</v>
      </c>
      <c r="B8748" t="s">
        <v>27</v>
      </c>
      <c r="C8748" t="s">
        <v>38</v>
      </c>
      <c r="D8748" s="1">
        <v>44608</v>
      </c>
      <c r="E8748" s="4">
        <v>9814</v>
      </c>
      <c r="F8748">
        <v>468</v>
      </c>
    </row>
    <row r="8749" spans="1:6" x14ac:dyDescent="0.25">
      <c r="A8749" t="s">
        <v>18</v>
      </c>
      <c r="B8749" t="s">
        <v>11</v>
      </c>
      <c r="C8749" t="s">
        <v>19</v>
      </c>
      <c r="D8749" s="1">
        <v>44608</v>
      </c>
      <c r="E8749" s="4">
        <v>6146</v>
      </c>
      <c r="F8749">
        <v>342</v>
      </c>
    </row>
    <row r="8750" spans="1:6" x14ac:dyDescent="0.25">
      <c r="A8750" t="s">
        <v>25</v>
      </c>
      <c r="B8750" t="s">
        <v>27</v>
      </c>
      <c r="C8750" t="s">
        <v>47</v>
      </c>
      <c r="D8750" s="1">
        <v>44608</v>
      </c>
      <c r="E8750" s="4">
        <v>8897</v>
      </c>
      <c r="F8750">
        <v>770</v>
      </c>
    </row>
    <row r="8751" spans="1:6" x14ac:dyDescent="0.25">
      <c r="A8751" t="s">
        <v>55</v>
      </c>
      <c r="B8751" t="s">
        <v>21</v>
      </c>
      <c r="C8751" t="s">
        <v>12</v>
      </c>
      <c r="D8751" s="1">
        <v>44608</v>
      </c>
      <c r="E8751" s="4">
        <v>2485</v>
      </c>
      <c r="F8751">
        <v>249</v>
      </c>
    </row>
    <row r="8752" spans="1:6" x14ac:dyDescent="0.25">
      <c r="A8752" t="s">
        <v>13</v>
      </c>
      <c r="B8752" t="s">
        <v>16</v>
      </c>
      <c r="C8752" t="s">
        <v>43</v>
      </c>
      <c r="D8752" s="1">
        <v>44608</v>
      </c>
      <c r="E8752" s="4">
        <v>18193</v>
      </c>
      <c r="F8752">
        <v>910</v>
      </c>
    </row>
    <row r="8753" spans="1:6" x14ac:dyDescent="0.25">
      <c r="A8753" t="s">
        <v>29</v>
      </c>
      <c r="B8753" t="s">
        <v>21</v>
      </c>
      <c r="C8753" t="s">
        <v>19</v>
      </c>
      <c r="D8753" s="1">
        <v>44608</v>
      </c>
      <c r="E8753" s="4">
        <v>4879</v>
      </c>
      <c r="F8753">
        <v>287</v>
      </c>
    </row>
    <row r="8754" spans="1:6" x14ac:dyDescent="0.25">
      <c r="A8754" t="s">
        <v>23</v>
      </c>
      <c r="B8754" t="s">
        <v>11</v>
      </c>
      <c r="C8754" t="s">
        <v>36</v>
      </c>
      <c r="D8754" s="1">
        <v>44608</v>
      </c>
      <c r="E8754" s="4">
        <v>16170</v>
      </c>
      <c r="F8754">
        <v>840</v>
      </c>
    </row>
    <row r="8755" spans="1:6" x14ac:dyDescent="0.25">
      <c r="A8755" t="s">
        <v>34</v>
      </c>
      <c r="B8755" t="s">
        <v>27</v>
      </c>
      <c r="C8755" t="s">
        <v>28</v>
      </c>
      <c r="D8755" s="1">
        <v>44608</v>
      </c>
      <c r="E8755" s="4">
        <v>12502</v>
      </c>
      <c r="F8755">
        <v>481</v>
      </c>
    </row>
    <row r="8756" spans="1:6" x14ac:dyDescent="0.25">
      <c r="A8756" t="s">
        <v>39</v>
      </c>
      <c r="B8756" t="s">
        <v>21</v>
      </c>
      <c r="C8756" t="s">
        <v>42</v>
      </c>
      <c r="D8756" s="1">
        <v>44608</v>
      </c>
      <c r="E8756" s="4">
        <v>9163</v>
      </c>
      <c r="F8756">
        <v>770</v>
      </c>
    </row>
    <row r="8757" spans="1:6" x14ac:dyDescent="0.25">
      <c r="A8757" t="s">
        <v>18</v>
      </c>
      <c r="B8757" t="s">
        <v>11</v>
      </c>
      <c r="C8757" t="s">
        <v>47</v>
      </c>
      <c r="D8757" s="1">
        <v>44608</v>
      </c>
      <c r="E8757" s="4">
        <v>3990</v>
      </c>
      <c r="F8757">
        <v>499</v>
      </c>
    </row>
    <row r="8758" spans="1:6" x14ac:dyDescent="0.25">
      <c r="A8758" t="s">
        <v>33</v>
      </c>
      <c r="B8758" t="s">
        <v>9</v>
      </c>
      <c r="C8758" t="s">
        <v>52</v>
      </c>
      <c r="D8758" s="1">
        <v>44608</v>
      </c>
      <c r="E8758" s="4">
        <v>1785</v>
      </c>
      <c r="F8758">
        <v>128</v>
      </c>
    </row>
    <row r="8759" spans="1:6" x14ac:dyDescent="0.25">
      <c r="A8759" t="s">
        <v>37</v>
      </c>
      <c r="B8759" t="s">
        <v>11</v>
      </c>
      <c r="C8759" t="s">
        <v>28</v>
      </c>
      <c r="D8759" s="1">
        <v>44608</v>
      </c>
      <c r="E8759" s="4">
        <v>8267</v>
      </c>
      <c r="F8759">
        <v>307</v>
      </c>
    </row>
    <row r="8760" spans="1:6" x14ac:dyDescent="0.25">
      <c r="A8760" t="s">
        <v>15</v>
      </c>
      <c r="B8760" t="s">
        <v>16</v>
      </c>
      <c r="C8760" t="s">
        <v>42</v>
      </c>
      <c r="D8760" s="1">
        <v>44609</v>
      </c>
      <c r="E8760" s="4">
        <v>17710</v>
      </c>
      <c r="F8760">
        <v>1470</v>
      </c>
    </row>
    <row r="8761" spans="1:6" x14ac:dyDescent="0.25">
      <c r="A8761" t="s">
        <v>46</v>
      </c>
      <c r="B8761" t="s">
        <v>27</v>
      </c>
      <c r="C8761" t="s">
        <v>26</v>
      </c>
      <c r="D8761" s="1">
        <v>44609</v>
      </c>
      <c r="E8761" s="4">
        <v>3878</v>
      </c>
      <c r="F8761">
        <v>229</v>
      </c>
    </row>
    <row r="8762" spans="1:6" x14ac:dyDescent="0.25">
      <c r="A8762" t="s">
        <v>53</v>
      </c>
      <c r="B8762" t="s">
        <v>27</v>
      </c>
      <c r="C8762" t="s">
        <v>42</v>
      </c>
      <c r="D8762" s="1">
        <v>44609</v>
      </c>
      <c r="E8762" s="4">
        <v>3164</v>
      </c>
      <c r="F8762">
        <v>198</v>
      </c>
    </row>
    <row r="8763" spans="1:6" x14ac:dyDescent="0.25">
      <c r="A8763" t="s">
        <v>37</v>
      </c>
      <c r="B8763" t="s">
        <v>11</v>
      </c>
      <c r="C8763" t="s">
        <v>47</v>
      </c>
      <c r="D8763" s="1">
        <v>44609</v>
      </c>
      <c r="E8763" s="4">
        <v>4011</v>
      </c>
      <c r="F8763">
        <v>502</v>
      </c>
    </row>
    <row r="8764" spans="1:6" x14ac:dyDescent="0.25">
      <c r="A8764" t="s">
        <v>13</v>
      </c>
      <c r="B8764" t="s">
        <v>6</v>
      </c>
      <c r="C8764" t="s">
        <v>26</v>
      </c>
      <c r="D8764" s="1">
        <v>44609</v>
      </c>
      <c r="E8764" s="4">
        <v>6818</v>
      </c>
      <c r="F8764">
        <v>455</v>
      </c>
    </row>
    <row r="8765" spans="1:6" x14ac:dyDescent="0.25">
      <c r="A8765" t="s">
        <v>8</v>
      </c>
      <c r="B8765" t="s">
        <v>16</v>
      </c>
      <c r="C8765" t="s">
        <v>52</v>
      </c>
      <c r="D8765" s="1">
        <v>44609</v>
      </c>
      <c r="E8765" s="4">
        <v>10584</v>
      </c>
      <c r="F8765">
        <v>840</v>
      </c>
    </row>
    <row r="8766" spans="1:6" x14ac:dyDescent="0.25">
      <c r="A8766" t="s">
        <v>54</v>
      </c>
      <c r="B8766" t="s">
        <v>9</v>
      </c>
      <c r="C8766" t="s">
        <v>7</v>
      </c>
      <c r="D8766" s="1">
        <v>44609</v>
      </c>
      <c r="E8766" s="4">
        <v>2492</v>
      </c>
      <c r="F8766">
        <v>109</v>
      </c>
    </row>
    <row r="8767" spans="1:6" x14ac:dyDescent="0.25">
      <c r="A8767" t="s">
        <v>8</v>
      </c>
      <c r="B8767" t="s">
        <v>21</v>
      </c>
      <c r="C8767" t="s">
        <v>48</v>
      </c>
      <c r="D8767" s="1">
        <v>44609</v>
      </c>
      <c r="E8767" s="4">
        <v>11375</v>
      </c>
      <c r="F8767">
        <v>455</v>
      </c>
    </row>
    <row r="8768" spans="1:6" x14ac:dyDescent="0.25">
      <c r="A8768" t="s">
        <v>46</v>
      </c>
      <c r="B8768" t="s">
        <v>11</v>
      </c>
      <c r="C8768" t="s">
        <v>28</v>
      </c>
      <c r="D8768" s="1">
        <v>44609</v>
      </c>
      <c r="E8768" s="4">
        <v>11144</v>
      </c>
      <c r="F8768">
        <v>429</v>
      </c>
    </row>
    <row r="8769" spans="1:6" x14ac:dyDescent="0.25">
      <c r="A8769" t="s">
        <v>57</v>
      </c>
      <c r="B8769" t="s">
        <v>11</v>
      </c>
      <c r="C8769" t="s">
        <v>17</v>
      </c>
      <c r="D8769" s="1">
        <v>44609</v>
      </c>
      <c r="E8769" s="4">
        <v>9779</v>
      </c>
      <c r="F8769">
        <v>445</v>
      </c>
    </row>
    <row r="8770" spans="1:6" x14ac:dyDescent="0.25">
      <c r="A8770" t="s">
        <v>33</v>
      </c>
      <c r="B8770" t="s">
        <v>16</v>
      </c>
      <c r="C8770" t="s">
        <v>50</v>
      </c>
      <c r="D8770" s="1">
        <v>44609</v>
      </c>
      <c r="E8770" s="4">
        <v>5278</v>
      </c>
      <c r="F8770">
        <v>264</v>
      </c>
    </row>
    <row r="8771" spans="1:6" x14ac:dyDescent="0.25">
      <c r="A8771" t="s">
        <v>15</v>
      </c>
      <c r="B8771" t="s">
        <v>27</v>
      </c>
      <c r="C8771" t="s">
        <v>35</v>
      </c>
      <c r="D8771" s="1">
        <v>44609</v>
      </c>
      <c r="E8771" s="4">
        <v>12509</v>
      </c>
      <c r="F8771">
        <v>1050</v>
      </c>
    </row>
    <row r="8772" spans="1:6" x14ac:dyDescent="0.25">
      <c r="A8772" t="s">
        <v>53</v>
      </c>
      <c r="B8772" t="s">
        <v>11</v>
      </c>
      <c r="C8772" t="s">
        <v>7</v>
      </c>
      <c r="D8772" s="1">
        <v>44609</v>
      </c>
      <c r="E8772" s="4">
        <v>5845</v>
      </c>
      <c r="F8772">
        <v>255</v>
      </c>
    </row>
    <row r="8773" spans="1:6" x14ac:dyDescent="0.25">
      <c r="A8773" t="s">
        <v>10</v>
      </c>
      <c r="B8773" t="s">
        <v>9</v>
      </c>
      <c r="C8773" t="s">
        <v>44</v>
      </c>
      <c r="D8773" s="1">
        <v>44609</v>
      </c>
      <c r="E8773" s="4">
        <v>4438</v>
      </c>
      <c r="F8773">
        <v>165</v>
      </c>
    </row>
    <row r="8774" spans="1:6" x14ac:dyDescent="0.25">
      <c r="A8774" t="s">
        <v>51</v>
      </c>
      <c r="B8774" t="s">
        <v>16</v>
      </c>
      <c r="C8774" t="s">
        <v>12</v>
      </c>
      <c r="D8774" s="1">
        <v>44609</v>
      </c>
      <c r="E8774" s="4">
        <v>938</v>
      </c>
      <c r="F8774">
        <v>63</v>
      </c>
    </row>
    <row r="8775" spans="1:6" x14ac:dyDescent="0.25">
      <c r="A8775" t="s">
        <v>25</v>
      </c>
      <c r="B8775" t="s">
        <v>11</v>
      </c>
      <c r="C8775" t="s">
        <v>22</v>
      </c>
      <c r="D8775" s="1">
        <v>44609</v>
      </c>
      <c r="E8775" s="4">
        <v>2513</v>
      </c>
      <c r="F8775">
        <v>97</v>
      </c>
    </row>
    <row r="8776" spans="1:6" x14ac:dyDescent="0.25">
      <c r="A8776" t="s">
        <v>25</v>
      </c>
      <c r="B8776" t="s">
        <v>16</v>
      </c>
      <c r="C8776" t="s">
        <v>35</v>
      </c>
      <c r="D8776" s="1">
        <v>44609</v>
      </c>
      <c r="E8776" s="4">
        <v>1988</v>
      </c>
      <c r="F8776">
        <v>142</v>
      </c>
    </row>
    <row r="8777" spans="1:6" x14ac:dyDescent="0.25">
      <c r="A8777" t="s">
        <v>51</v>
      </c>
      <c r="B8777" t="s">
        <v>16</v>
      </c>
      <c r="C8777" t="s">
        <v>24</v>
      </c>
      <c r="D8777" s="1">
        <v>44609</v>
      </c>
      <c r="E8777" s="4">
        <v>6811</v>
      </c>
      <c r="F8777">
        <v>310</v>
      </c>
    </row>
    <row r="8778" spans="1:6" x14ac:dyDescent="0.25">
      <c r="A8778" t="s">
        <v>5</v>
      </c>
      <c r="B8778" t="s">
        <v>6</v>
      </c>
      <c r="C8778" t="s">
        <v>19</v>
      </c>
      <c r="D8778" s="1">
        <v>44609</v>
      </c>
      <c r="E8778" s="4">
        <v>4368</v>
      </c>
      <c r="F8778">
        <v>219</v>
      </c>
    </row>
    <row r="8779" spans="1:6" x14ac:dyDescent="0.25">
      <c r="A8779" t="s">
        <v>40</v>
      </c>
      <c r="B8779" t="s">
        <v>11</v>
      </c>
      <c r="C8779" t="s">
        <v>42</v>
      </c>
      <c r="D8779" s="1">
        <v>44609</v>
      </c>
      <c r="E8779" s="4">
        <v>9275</v>
      </c>
      <c r="F8779">
        <v>700</v>
      </c>
    </row>
    <row r="8780" spans="1:6" x14ac:dyDescent="0.25">
      <c r="A8780" t="s">
        <v>8</v>
      </c>
      <c r="B8780" t="s">
        <v>9</v>
      </c>
      <c r="C8780" t="s">
        <v>50</v>
      </c>
      <c r="D8780" s="1">
        <v>44609</v>
      </c>
      <c r="E8780" s="4">
        <v>6895</v>
      </c>
      <c r="F8780">
        <v>406</v>
      </c>
    </row>
    <row r="8781" spans="1:6" x14ac:dyDescent="0.25">
      <c r="A8781" t="s">
        <v>25</v>
      </c>
      <c r="B8781" t="s">
        <v>21</v>
      </c>
      <c r="C8781" t="s">
        <v>28</v>
      </c>
      <c r="D8781" s="1">
        <v>44609</v>
      </c>
      <c r="E8781" s="4">
        <v>7896</v>
      </c>
      <c r="F8781">
        <v>282</v>
      </c>
    </row>
    <row r="8782" spans="1:6" x14ac:dyDescent="0.25">
      <c r="A8782" t="s">
        <v>39</v>
      </c>
      <c r="B8782" t="s">
        <v>6</v>
      </c>
      <c r="C8782" t="s">
        <v>14</v>
      </c>
      <c r="D8782" s="1">
        <v>44609</v>
      </c>
      <c r="E8782" s="4">
        <v>5901</v>
      </c>
      <c r="F8782">
        <v>257</v>
      </c>
    </row>
    <row r="8783" spans="1:6" x14ac:dyDescent="0.25">
      <c r="A8783" t="s">
        <v>51</v>
      </c>
      <c r="B8783" t="s">
        <v>9</v>
      </c>
      <c r="C8783" t="s">
        <v>36</v>
      </c>
      <c r="D8783" s="1">
        <v>44609</v>
      </c>
      <c r="E8783" s="4">
        <v>9443</v>
      </c>
      <c r="F8783">
        <v>450</v>
      </c>
    </row>
    <row r="8784" spans="1:6" x14ac:dyDescent="0.25">
      <c r="A8784" t="s">
        <v>13</v>
      </c>
      <c r="B8784" t="s">
        <v>16</v>
      </c>
      <c r="C8784" t="s">
        <v>45</v>
      </c>
      <c r="D8784" s="1">
        <v>44609</v>
      </c>
      <c r="E8784" s="4">
        <v>11676</v>
      </c>
      <c r="F8784">
        <v>487</v>
      </c>
    </row>
    <row r="8785" spans="1:6" x14ac:dyDescent="0.25">
      <c r="A8785" t="s">
        <v>5</v>
      </c>
      <c r="B8785" t="s">
        <v>11</v>
      </c>
      <c r="C8785" t="s">
        <v>17</v>
      </c>
      <c r="D8785" s="1">
        <v>44609</v>
      </c>
      <c r="E8785" s="4">
        <v>1162</v>
      </c>
      <c r="F8785">
        <v>53</v>
      </c>
    </row>
    <row r="8786" spans="1:6" x14ac:dyDescent="0.25">
      <c r="A8786" t="s">
        <v>20</v>
      </c>
      <c r="B8786" t="s">
        <v>27</v>
      </c>
      <c r="C8786" t="s">
        <v>35</v>
      </c>
      <c r="D8786" s="1">
        <v>44609</v>
      </c>
      <c r="E8786" s="4">
        <v>6160</v>
      </c>
      <c r="F8786">
        <v>560</v>
      </c>
    </row>
    <row r="8787" spans="1:6" x14ac:dyDescent="0.25">
      <c r="A8787" t="s">
        <v>54</v>
      </c>
      <c r="B8787" t="s">
        <v>9</v>
      </c>
      <c r="C8787" t="s">
        <v>17</v>
      </c>
      <c r="D8787" s="1">
        <v>44609</v>
      </c>
      <c r="E8787" s="4">
        <v>322</v>
      </c>
      <c r="F8787">
        <v>14</v>
      </c>
    </row>
    <row r="8788" spans="1:6" x14ac:dyDescent="0.25">
      <c r="A8788" t="s">
        <v>46</v>
      </c>
      <c r="B8788" t="s">
        <v>21</v>
      </c>
      <c r="C8788" t="s">
        <v>35</v>
      </c>
      <c r="D8788" s="1">
        <v>44609</v>
      </c>
      <c r="E8788" s="4">
        <v>623</v>
      </c>
      <c r="F8788">
        <v>45</v>
      </c>
    </row>
    <row r="8789" spans="1:6" x14ac:dyDescent="0.25">
      <c r="A8789" t="s">
        <v>10</v>
      </c>
      <c r="B8789" t="s">
        <v>11</v>
      </c>
      <c r="C8789" t="s">
        <v>36</v>
      </c>
      <c r="D8789" s="1">
        <v>44609</v>
      </c>
      <c r="E8789" s="4">
        <v>3255</v>
      </c>
      <c r="F8789">
        <v>136</v>
      </c>
    </row>
    <row r="8790" spans="1:6" x14ac:dyDescent="0.25">
      <c r="A8790" t="s">
        <v>53</v>
      </c>
      <c r="B8790" t="s">
        <v>9</v>
      </c>
      <c r="C8790" t="s">
        <v>30</v>
      </c>
      <c r="D8790" s="1">
        <v>44609</v>
      </c>
      <c r="E8790" s="4">
        <v>4158</v>
      </c>
      <c r="F8790">
        <v>167</v>
      </c>
    </row>
    <row r="8791" spans="1:6" x14ac:dyDescent="0.25">
      <c r="A8791" t="s">
        <v>15</v>
      </c>
      <c r="B8791" t="s">
        <v>21</v>
      </c>
      <c r="C8791" t="s">
        <v>52</v>
      </c>
      <c r="D8791" s="1">
        <v>44609</v>
      </c>
      <c r="E8791" s="4">
        <v>4627</v>
      </c>
      <c r="F8791">
        <v>309</v>
      </c>
    </row>
    <row r="8792" spans="1:6" x14ac:dyDescent="0.25">
      <c r="A8792" t="s">
        <v>34</v>
      </c>
      <c r="B8792" t="s">
        <v>11</v>
      </c>
      <c r="C8792" t="s">
        <v>17</v>
      </c>
      <c r="D8792" s="1">
        <v>44610</v>
      </c>
      <c r="E8792" s="4">
        <v>2359</v>
      </c>
      <c r="F8792">
        <v>118</v>
      </c>
    </row>
    <row r="8793" spans="1:6" x14ac:dyDescent="0.25">
      <c r="A8793" t="s">
        <v>57</v>
      </c>
      <c r="B8793" t="s">
        <v>16</v>
      </c>
      <c r="C8793" t="s">
        <v>28</v>
      </c>
      <c r="D8793" s="1">
        <v>44610</v>
      </c>
      <c r="E8793" s="4">
        <v>4410</v>
      </c>
      <c r="F8793">
        <v>177</v>
      </c>
    </row>
    <row r="8794" spans="1:6" x14ac:dyDescent="0.25">
      <c r="A8794" t="s">
        <v>13</v>
      </c>
      <c r="B8794" t="s">
        <v>21</v>
      </c>
      <c r="C8794" t="s">
        <v>26</v>
      </c>
      <c r="D8794" s="1">
        <v>44610</v>
      </c>
      <c r="E8794" s="4">
        <v>5516</v>
      </c>
      <c r="F8794">
        <v>368</v>
      </c>
    </row>
    <row r="8795" spans="1:6" x14ac:dyDescent="0.25">
      <c r="A8795" t="s">
        <v>51</v>
      </c>
      <c r="B8795" t="s">
        <v>6</v>
      </c>
      <c r="C8795" t="s">
        <v>17</v>
      </c>
      <c r="D8795" s="1">
        <v>44610</v>
      </c>
      <c r="E8795" s="4">
        <v>1890</v>
      </c>
      <c r="F8795">
        <v>79</v>
      </c>
    </row>
    <row r="8796" spans="1:6" x14ac:dyDescent="0.25">
      <c r="A8796" t="s">
        <v>23</v>
      </c>
      <c r="B8796" t="s">
        <v>11</v>
      </c>
      <c r="C8796" t="s">
        <v>26</v>
      </c>
      <c r="D8796" s="1">
        <v>44610</v>
      </c>
      <c r="E8796" s="4">
        <v>5355</v>
      </c>
      <c r="F8796">
        <v>412</v>
      </c>
    </row>
    <row r="8797" spans="1:6" x14ac:dyDescent="0.25">
      <c r="A8797" t="s">
        <v>18</v>
      </c>
      <c r="B8797" t="s">
        <v>21</v>
      </c>
      <c r="C8797" t="s">
        <v>12</v>
      </c>
      <c r="D8797" s="1">
        <v>44610</v>
      </c>
      <c r="E8797" s="4">
        <v>455</v>
      </c>
      <c r="F8797">
        <v>46</v>
      </c>
    </row>
    <row r="8798" spans="1:6" x14ac:dyDescent="0.25">
      <c r="A8798" t="s">
        <v>8</v>
      </c>
      <c r="B8798" t="s">
        <v>21</v>
      </c>
      <c r="C8798" t="s">
        <v>22</v>
      </c>
      <c r="D8798" s="1">
        <v>44610</v>
      </c>
      <c r="E8798" s="4">
        <v>3857</v>
      </c>
      <c r="F8798">
        <v>168</v>
      </c>
    </row>
    <row r="8799" spans="1:6" x14ac:dyDescent="0.25">
      <c r="A8799" t="s">
        <v>5</v>
      </c>
      <c r="B8799" t="s">
        <v>9</v>
      </c>
      <c r="C8799" t="s">
        <v>47</v>
      </c>
      <c r="D8799" s="1">
        <v>44610</v>
      </c>
      <c r="E8799" s="4">
        <v>11116</v>
      </c>
      <c r="F8799">
        <v>1400</v>
      </c>
    </row>
    <row r="8800" spans="1:6" x14ac:dyDescent="0.25">
      <c r="A8800" t="s">
        <v>5</v>
      </c>
      <c r="B8800" t="s">
        <v>21</v>
      </c>
      <c r="C8800" t="s">
        <v>38</v>
      </c>
      <c r="D8800" s="1">
        <v>44610</v>
      </c>
      <c r="E8800" s="4">
        <v>8820</v>
      </c>
      <c r="F8800">
        <v>420</v>
      </c>
    </row>
    <row r="8801" spans="1:6" x14ac:dyDescent="0.25">
      <c r="A8801" t="s">
        <v>40</v>
      </c>
      <c r="B8801" t="s">
        <v>21</v>
      </c>
      <c r="C8801" t="s">
        <v>22</v>
      </c>
      <c r="D8801" s="1">
        <v>44610</v>
      </c>
      <c r="E8801" s="4">
        <v>7154</v>
      </c>
      <c r="F8801">
        <v>326</v>
      </c>
    </row>
    <row r="8802" spans="1:6" x14ac:dyDescent="0.25">
      <c r="A8802" t="s">
        <v>32</v>
      </c>
      <c r="B8802" t="s">
        <v>16</v>
      </c>
      <c r="C8802" t="s">
        <v>31</v>
      </c>
      <c r="D8802" s="1">
        <v>44610</v>
      </c>
      <c r="E8802" s="4">
        <v>3570</v>
      </c>
      <c r="F8802">
        <v>138</v>
      </c>
    </row>
    <row r="8803" spans="1:6" x14ac:dyDescent="0.25">
      <c r="A8803" t="s">
        <v>46</v>
      </c>
      <c r="B8803" t="s">
        <v>11</v>
      </c>
      <c r="C8803" t="s">
        <v>22</v>
      </c>
      <c r="D8803" s="1">
        <v>44610</v>
      </c>
      <c r="E8803" s="4">
        <v>13272</v>
      </c>
      <c r="F8803">
        <v>604</v>
      </c>
    </row>
    <row r="8804" spans="1:6" x14ac:dyDescent="0.25">
      <c r="A8804" t="s">
        <v>34</v>
      </c>
      <c r="B8804" t="s">
        <v>16</v>
      </c>
      <c r="C8804" t="s">
        <v>50</v>
      </c>
      <c r="D8804" s="1">
        <v>44610</v>
      </c>
      <c r="E8804" s="4">
        <v>8169</v>
      </c>
      <c r="F8804">
        <v>372</v>
      </c>
    </row>
    <row r="8805" spans="1:6" x14ac:dyDescent="0.25">
      <c r="A8805" t="s">
        <v>55</v>
      </c>
      <c r="B8805" t="s">
        <v>16</v>
      </c>
      <c r="C8805" t="s">
        <v>36</v>
      </c>
      <c r="D8805" s="1">
        <v>44610</v>
      </c>
      <c r="E8805" s="4">
        <v>1995</v>
      </c>
      <c r="F8805">
        <v>91</v>
      </c>
    </row>
    <row r="8806" spans="1:6" x14ac:dyDescent="0.25">
      <c r="A8806" t="s">
        <v>53</v>
      </c>
      <c r="B8806" t="s">
        <v>11</v>
      </c>
      <c r="C8806" t="s">
        <v>24</v>
      </c>
      <c r="D8806" s="1">
        <v>44610</v>
      </c>
      <c r="E8806" s="4">
        <v>4179</v>
      </c>
      <c r="F8806">
        <v>182</v>
      </c>
    </row>
    <row r="8807" spans="1:6" x14ac:dyDescent="0.25">
      <c r="A8807" t="s">
        <v>46</v>
      </c>
      <c r="B8807" t="s">
        <v>9</v>
      </c>
      <c r="C8807" t="s">
        <v>24</v>
      </c>
      <c r="D8807" s="1">
        <v>44610</v>
      </c>
      <c r="E8807" s="4">
        <v>11809</v>
      </c>
      <c r="F8807">
        <v>514</v>
      </c>
    </row>
    <row r="8808" spans="1:6" x14ac:dyDescent="0.25">
      <c r="A8808" t="s">
        <v>33</v>
      </c>
      <c r="B8808" t="s">
        <v>9</v>
      </c>
      <c r="C8808" t="s">
        <v>14</v>
      </c>
      <c r="D8808" s="1">
        <v>44610</v>
      </c>
      <c r="E8808" s="4">
        <v>3549</v>
      </c>
      <c r="F8808">
        <v>162</v>
      </c>
    </row>
    <row r="8809" spans="1:6" x14ac:dyDescent="0.25">
      <c r="A8809" t="s">
        <v>29</v>
      </c>
      <c r="B8809" t="s">
        <v>11</v>
      </c>
      <c r="C8809" t="s">
        <v>47</v>
      </c>
      <c r="D8809" s="1">
        <v>44610</v>
      </c>
      <c r="E8809" s="4">
        <v>4039</v>
      </c>
      <c r="F8809">
        <v>368</v>
      </c>
    </row>
    <row r="8810" spans="1:6" x14ac:dyDescent="0.25">
      <c r="A8810" t="s">
        <v>10</v>
      </c>
      <c r="B8810" t="s">
        <v>6</v>
      </c>
      <c r="C8810" t="s">
        <v>14</v>
      </c>
      <c r="D8810" s="1">
        <v>44610</v>
      </c>
      <c r="E8810" s="4">
        <v>1519</v>
      </c>
      <c r="F8810">
        <v>70</v>
      </c>
    </row>
    <row r="8811" spans="1:6" x14ac:dyDescent="0.25">
      <c r="A8811" t="s">
        <v>49</v>
      </c>
      <c r="B8811" t="s">
        <v>6</v>
      </c>
      <c r="C8811" t="s">
        <v>17</v>
      </c>
      <c r="D8811" s="1">
        <v>44610</v>
      </c>
      <c r="E8811" s="4">
        <v>10661</v>
      </c>
      <c r="F8811">
        <v>508</v>
      </c>
    </row>
    <row r="8812" spans="1:6" x14ac:dyDescent="0.25">
      <c r="A8812" t="s">
        <v>56</v>
      </c>
      <c r="B8812" t="s">
        <v>16</v>
      </c>
      <c r="C8812" t="s">
        <v>50</v>
      </c>
      <c r="D8812" s="1">
        <v>44610</v>
      </c>
      <c r="E8812" s="4">
        <v>11116</v>
      </c>
      <c r="F8812">
        <v>618</v>
      </c>
    </row>
    <row r="8813" spans="1:6" x14ac:dyDescent="0.25">
      <c r="A8813" t="s">
        <v>23</v>
      </c>
      <c r="B8813" t="s">
        <v>16</v>
      </c>
      <c r="C8813" t="s">
        <v>7</v>
      </c>
      <c r="D8813" s="1">
        <v>44610</v>
      </c>
      <c r="E8813" s="4">
        <v>896</v>
      </c>
      <c r="F8813">
        <v>39</v>
      </c>
    </row>
    <row r="8814" spans="1:6" x14ac:dyDescent="0.25">
      <c r="A8814" t="s">
        <v>41</v>
      </c>
      <c r="B8814" t="s">
        <v>21</v>
      </c>
      <c r="C8814" t="s">
        <v>36</v>
      </c>
      <c r="D8814" s="1">
        <v>44610</v>
      </c>
      <c r="E8814" s="4">
        <v>14427</v>
      </c>
      <c r="F8814">
        <v>687</v>
      </c>
    </row>
    <row r="8815" spans="1:6" x14ac:dyDescent="0.25">
      <c r="A8815" t="s">
        <v>33</v>
      </c>
      <c r="B8815" t="s">
        <v>11</v>
      </c>
      <c r="C8815" t="s">
        <v>43</v>
      </c>
      <c r="D8815" s="1">
        <v>44610</v>
      </c>
      <c r="E8815" s="4">
        <v>10073</v>
      </c>
      <c r="F8815">
        <v>420</v>
      </c>
    </row>
    <row r="8816" spans="1:6" x14ac:dyDescent="0.25">
      <c r="A8816" t="s">
        <v>37</v>
      </c>
      <c r="B8816" t="s">
        <v>16</v>
      </c>
      <c r="C8816" t="s">
        <v>24</v>
      </c>
      <c r="D8816" s="1">
        <v>44610</v>
      </c>
      <c r="E8816" s="4">
        <v>5201</v>
      </c>
      <c r="F8816">
        <v>248</v>
      </c>
    </row>
    <row r="8817" spans="1:6" x14ac:dyDescent="0.25">
      <c r="A8817" t="s">
        <v>57</v>
      </c>
      <c r="B8817" t="s">
        <v>6</v>
      </c>
      <c r="C8817" t="s">
        <v>36</v>
      </c>
      <c r="D8817" s="1">
        <v>44610</v>
      </c>
      <c r="E8817" s="4">
        <v>5460</v>
      </c>
      <c r="F8817">
        <v>249</v>
      </c>
    </row>
    <row r="8818" spans="1:6" x14ac:dyDescent="0.25">
      <c r="A8818" t="s">
        <v>33</v>
      </c>
      <c r="B8818" t="s">
        <v>27</v>
      </c>
      <c r="C8818" t="s">
        <v>24</v>
      </c>
      <c r="D8818" s="1">
        <v>44610</v>
      </c>
      <c r="E8818" s="4">
        <v>5565</v>
      </c>
      <c r="F8818">
        <v>242</v>
      </c>
    </row>
    <row r="8819" spans="1:6" x14ac:dyDescent="0.25">
      <c r="A8819" t="s">
        <v>32</v>
      </c>
      <c r="B8819" t="s">
        <v>27</v>
      </c>
      <c r="C8819" t="s">
        <v>38</v>
      </c>
      <c r="D8819" s="1">
        <v>44610</v>
      </c>
      <c r="E8819" s="4">
        <v>7945</v>
      </c>
      <c r="F8819">
        <v>346</v>
      </c>
    </row>
    <row r="8820" spans="1:6" x14ac:dyDescent="0.25">
      <c r="A8820" t="s">
        <v>20</v>
      </c>
      <c r="B8820" t="s">
        <v>16</v>
      </c>
      <c r="C8820" t="s">
        <v>45</v>
      </c>
      <c r="D8820" s="1">
        <v>44610</v>
      </c>
      <c r="E8820" s="4">
        <v>12607</v>
      </c>
      <c r="F8820">
        <v>467</v>
      </c>
    </row>
    <row r="8821" spans="1:6" x14ac:dyDescent="0.25">
      <c r="A8821" t="s">
        <v>57</v>
      </c>
      <c r="B8821" t="s">
        <v>27</v>
      </c>
      <c r="C8821" t="s">
        <v>38</v>
      </c>
      <c r="D8821" s="1">
        <v>44610</v>
      </c>
      <c r="E8821" s="4">
        <v>5642</v>
      </c>
      <c r="F8821">
        <v>246</v>
      </c>
    </row>
    <row r="8822" spans="1:6" x14ac:dyDescent="0.25">
      <c r="A8822" t="s">
        <v>39</v>
      </c>
      <c r="B8822" t="s">
        <v>6</v>
      </c>
      <c r="C8822" t="s">
        <v>31</v>
      </c>
      <c r="D8822" s="1">
        <v>44610</v>
      </c>
      <c r="E8822" s="4">
        <v>8512</v>
      </c>
      <c r="F8822">
        <v>341</v>
      </c>
    </row>
    <row r="8823" spans="1:6" x14ac:dyDescent="0.25">
      <c r="A8823" t="s">
        <v>23</v>
      </c>
      <c r="B8823" t="s">
        <v>27</v>
      </c>
      <c r="C8823" t="s">
        <v>36</v>
      </c>
      <c r="D8823" s="1">
        <v>44610</v>
      </c>
      <c r="E8823" s="4">
        <v>707</v>
      </c>
      <c r="F8823">
        <v>36</v>
      </c>
    </row>
    <row r="8824" spans="1:6" x14ac:dyDescent="0.25">
      <c r="A8824" t="s">
        <v>40</v>
      </c>
      <c r="B8824" t="s">
        <v>9</v>
      </c>
      <c r="C8824" t="s">
        <v>26</v>
      </c>
      <c r="D8824" s="1">
        <v>44610</v>
      </c>
      <c r="E8824" s="4">
        <v>1519</v>
      </c>
      <c r="F8824">
        <v>109</v>
      </c>
    </row>
    <row r="8825" spans="1:6" x14ac:dyDescent="0.25">
      <c r="A8825" t="s">
        <v>41</v>
      </c>
      <c r="B8825" t="s">
        <v>16</v>
      </c>
      <c r="C8825" t="s">
        <v>26</v>
      </c>
      <c r="D8825" s="1">
        <v>44610</v>
      </c>
      <c r="E8825" s="4">
        <v>2128</v>
      </c>
      <c r="F8825">
        <v>164</v>
      </c>
    </row>
    <row r="8826" spans="1:6" x14ac:dyDescent="0.25">
      <c r="A8826" t="s">
        <v>49</v>
      </c>
      <c r="B8826" t="s">
        <v>11</v>
      </c>
      <c r="C8826" t="s">
        <v>50</v>
      </c>
      <c r="D8826" s="1">
        <v>44610</v>
      </c>
      <c r="E8826" s="4">
        <v>1435</v>
      </c>
      <c r="F8826">
        <v>80</v>
      </c>
    </row>
    <row r="8827" spans="1:6" x14ac:dyDescent="0.25">
      <c r="A8827" t="s">
        <v>57</v>
      </c>
      <c r="B8827" t="s">
        <v>16</v>
      </c>
      <c r="C8827" t="s">
        <v>35</v>
      </c>
      <c r="D8827" s="1">
        <v>44610</v>
      </c>
      <c r="E8827" s="4">
        <v>8001</v>
      </c>
      <c r="F8827">
        <v>534</v>
      </c>
    </row>
    <row r="8828" spans="1:6" x14ac:dyDescent="0.25">
      <c r="A8828" t="s">
        <v>41</v>
      </c>
      <c r="B8828" t="s">
        <v>6</v>
      </c>
      <c r="C8828" t="s">
        <v>42</v>
      </c>
      <c r="D8828" s="1">
        <v>44613</v>
      </c>
      <c r="E8828" s="4">
        <v>2751</v>
      </c>
      <c r="F8828">
        <v>172</v>
      </c>
    </row>
    <row r="8829" spans="1:6" x14ac:dyDescent="0.25">
      <c r="A8829" t="s">
        <v>49</v>
      </c>
      <c r="B8829" t="s">
        <v>9</v>
      </c>
      <c r="C8829" t="s">
        <v>43</v>
      </c>
      <c r="D8829" s="1">
        <v>44613</v>
      </c>
      <c r="E8829" s="4">
        <v>6251</v>
      </c>
      <c r="F8829">
        <v>313</v>
      </c>
    </row>
    <row r="8830" spans="1:6" x14ac:dyDescent="0.25">
      <c r="A8830" t="s">
        <v>13</v>
      </c>
      <c r="B8830" t="s">
        <v>21</v>
      </c>
      <c r="C8830" t="s">
        <v>12</v>
      </c>
      <c r="D8830" s="1">
        <v>44613</v>
      </c>
      <c r="E8830" s="4">
        <v>938</v>
      </c>
      <c r="F8830">
        <v>67</v>
      </c>
    </row>
    <row r="8831" spans="1:6" x14ac:dyDescent="0.25">
      <c r="A8831" t="s">
        <v>49</v>
      </c>
      <c r="B8831" t="s">
        <v>21</v>
      </c>
      <c r="C8831" t="s">
        <v>12</v>
      </c>
      <c r="D8831" s="1">
        <v>44613</v>
      </c>
      <c r="E8831" s="4">
        <v>357</v>
      </c>
      <c r="F8831">
        <v>30</v>
      </c>
    </row>
    <row r="8832" spans="1:6" x14ac:dyDescent="0.25">
      <c r="A8832" t="s">
        <v>25</v>
      </c>
      <c r="B8832" t="s">
        <v>11</v>
      </c>
      <c r="C8832" t="s">
        <v>47</v>
      </c>
      <c r="D8832" s="1">
        <v>44613</v>
      </c>
      <c r="E8832" s="4">
        <v>1120</v>
      </c>
      <c r="F8832">
        <v>140</v>
      </c>
    </row>
    <row r="8833" spans="1:6" x14ac:dyDescent="0.25">
      <c r="A8833" t="s">
        <v>37</v>
      </c>
      <c r="B8833" t="s">
        <v>6</v>
      </c>
      <c r="C8833" t="s">
        <v>31</v>
      </c>
      <c r="D8833" s="1">
        <v>44613</v>
      </c>
      <c r="E8833" s="4">
        <v>1638</v>
      </c>
      <c r="F8833">
        <v>72</v>
      </c>
    </row>
    <row r="8834" spans="1:6" x14ac:dyDescent="0.25">
      <c r="A8834" t="s">
        <v>55</v>
      </c>
      <c r="B8834" t="s">
        <v>9</v>
      </c>
      <c r="C8834" t="s">
        <v>19</v>
      </c>
      <c r="D8834" s="1">
        <v>44613</v>
      </c>
      <c r="E8834" s="4">
        <v>4466</v>
      </c>
      <c r="F8834">
        <v>280</v>
      </c>
    </row>
    <row r="8835" spans="1:6" x14ac:dyDescent="0.25">
      <c r="A8835" t="s">
        <v>5</v>
      </c>
      <c r="B8835" t="s">
        <v>9</v>
      </c>
      <c r="C8835" t="s">
        <v>19</v>
      </c>
      <c r="D8835" s="1">
        <v>44613</v>
      </c>
      <c r="E8835" s="4">
        <v>8372</v>
      </c>
      <c r="F8835">
        <v>441</v>
      </c>
    </row>
    <row r="8836" spans="1:6" x14ac:dyDescent="0.25">
      <c r="A8836" t="s">
        <v>41</v>
      </c>
      <c r="B8836" t="s">
        <v>16</v>
      </c>
      <c r="C8836" t="s">
        <v>19</v>
      </c>
      <c r="D8836" s="1">
        <v>44613</v>
      </c>
      <c r="E8836" s="4">
        <v>15344</v>
      </c>
      <c r="F8836">
        <v>840</v>
      </c>
    </row>
    <row r="8837" spans="1:6" x14ac:dyDescent="0.25">
      <c r="A8837" t="s">
        <v>56</v>
      </c>
      <c r="B8837" t="s">
        <v>21</v>
      </c>
      <c r="C8837" t="s">
        <v>31</v>
      </c>
      <c r="D8837" s="1">
        <v>44613</v>
      </c>
      <c r="E8837" s="4">
        <v>16527</v>
      </c>
      <c r="F8837">
        <v>613</v>
      </c>
    </row>
    <row r="8838" spans="1:6" x14ac:dyDescent="0.25">
      <c r="A8838" t="s">
        <v>10</v>
      </c>
      <c r="B8838" t="s">
        <v>6</v>
      </c>
      <c r="C8838" t="s">
        <v>12</v>
      </c>
      <c r="D8838" s="1">
        <v>44613</v>
      </c>
      <c r="E8838" s="4">
        <v>11732</v>
      </c>
      <c r="F8838">
        <v>1050</v>
      </c>
    </row>
    <row r="8839" spans="1:6" x14ac:dyDescent="0.25">
      <c r="A8839" t="s">
        <v>8</v>
      </c>
      <c r="B8839" t="s">
        <v>27</v>
      </c>
      <c r="C8839" t="s">
        <v>50</v>
      </c>
      <c r="D8839" s="1">
        <v>44613</v>
      </c>
      <c r="E8839" s="4">
        <v>6965</v>
      </c>
      <c r="F8839">
        <v>317</v>
      </c>
    </row>
    <row r="8840" spans="1:6" x14ac:dyDescent="0.25">
      <c r="A8840" t="s">
        <v>51</v>
      </c>
      <c r="B8840" t="s">
        <v>6</v>
      </c>
      <c r="C8840" t="s">
        <v>30</v>
      </c>
      <c r="D8840" s="1">
        <v>44613</v>
      </c>
      <c r="E8840" s="4">
        <v>14091</v>
      </c>
      <c r="F8840">
        <v>470</v>
      </c>
    </row>
    <row r="8841" spans="1:6" x14ac:dyDescent="0.25">
      <c r="A8841" t="s">
        <v>46</v>
      </c>
      <c r="B8841" t="s">
        <v>11</v>
      </c>
      <c r="C8841" t="s">
        <v>24</v>
      </c>
      <c r="D8841" s="1">
        <v>44613</v>
      </c>
      <c r="E8841" s="4">
        <v>8694</v>
      </c>
      <c r="F8841">
        <v>435</v>
      </c>
    </row>
    <row r="8842" spans="1:6" x14ac:dyDescent="0.25">
      <c r="A8842" t="s">
        <v>13</v>
      </c>
      <c r="B8842" t="s">
        <v>16</v>
      </c>
      <c r="C8842" t="s">
        <v>7</v>
      </c>
      <c r="D8842" s="1">
        <v>44613</v>
      </c>
      <c r="E8842" s="4">
        <v>6538</v>
      </c>
      <c r="F8842">
        <v>285</v>
      </c>
    </row>
    <row r="8843" spans="1:6" x14ac:dyDescent="0.25">
      <c r="A8843" t="s">
        <v>54</v>
      </c>
      <c r="B8843" t="s">
        <v>21</v>
      </c>
      <c r="C8843" t="s">
        <v>12</v>
      </c>
      <c r="D8843" s="1">
        <v>44613</v>
      </c>
      <c r="E8843" s="4">
        <v>714</v>
      </c>
      <c r="F8843">
        <v>65</v>
      </c>
    </row>
    <row r="8844" spans="1:6" x14ac:dyDescent="0.25">
      <c r="A8844" t="s">
        <v>29</v>
      </c>
      <c r="B8844" t="s">
        <v>9</v>
      </c>
      <c r="C8844" t="s">
        <v>30</v>
      </c>
      <c r="D8844" s="1">
        <v>44613</v>
      </c>
      <c r="E8844" s="4">
        <v>4074</v>
      </c>
      <c r="F8844">
        <v>141</v>
      </c>
    </row>
    <row r="8845" spans="1:6" x14ac:dyDescent="0.25">
      <c r="A8845" t="s">
        <v>39</v>
      </c>
      <c r="B8845" t="s">
        <v>6</v>
      </c>
      <c r="C8845" t="s">
        <v>48</v>
      </c>
      <c r="D8845" s="1">
        <v>44613</v>
      </c>
      <c r="E8845" s="4">
        <v>4711</v>
      </c>
      <c r="F8845">
        <v>197</v>
      </c>
    </row>
    <row r="8846" spans="1:6" x14ac:dyDescent="0.25">
      <c r="A8846" t="s">
        <v>54</v>
      </c>
      <c r="B8846" t="s">
        <v>6</v>
      </c>
      <c r="C8846" t="s">
        <v>47</v>
      </c>
      <c r="D8846" s="1">
        <v>44613</v>
      </c>
      <c r="E8846" s="4">
        <v>4746</v>
      </c>
      <c r="F8846">
        <v>528</v>
      </c>
    </row>
    <row r="8847" spans="1:6" x14ac:dyDescent="0.25">
      <c r="A8847" t="s">
        <v>13</v>
      </c>
      <c r="B8847" t="s">
        <v>27</v>
      </c>
      <c r="C8847" t="s">
        <v>14</v>
      </c>
      <c r="D8847" s="1">
        <v>44613</v>
      </c>
      <c r="E8847" s="4">
        <v>2891</v>
      </c>
      <c r="F8847">
        <v>116</v>
      </c>
    </row>
    <row r="8848" spans="1:6" x14ac:dyDescent="0.25">
      <c r="A8848" t="s">
        <v>55</v>
      </c>
      <c r="B8848" t="s">
        <v>6</v>
      </c>
      <c r="C8848" t="s">
        <v>42</v>
      </c>
      <c r="D8848" s="1">
        <v>44613</v>
      </c>
      <c r="E8848" s="4">
        <v>2275</v>
      </c>
      <c r="F8848">
        <v>152</v>
      </c>
    </row>
    <row r="8849" spans="1:6" x14ac:dyDescent="0.25">
      <c r="A8849" t="s">
        <v>54</v>
      </c>
      <c r="B8849" t="s">
        <v>11</v>
      </c>
      <c r="C8849" t="s">
        <v>7</v>
      </c>
      <c r="D8849" s="1">
        <v>44613</v>
      </c>
      <c r="E8849" s="4">
        <v>385</v>
      </c>
      <c r="F8849">
        <v>19</v>
      </c>
    </row>
    <row r="8850" spans="1:6" x14ac:dyDescent="0.25">
      <c r="A8850" t="s">
        <v>56</v>
      </c>
      <c r="B8850" t="s">
        <v>11</v>
      </c>
      <c r="C8850" t="s">
        <v>12</v>
      </c>
      <c r="D8850" s="1">
        <v>44613</v>
      </c>
      <c r="E8850" s="4">
        <v>13342</v>
      </c>
      <c r="F8850">
        <v>1050</v>
      </c>
    </row>
    <row r="8851" spans="1:6" x14ac:dyDescent="0.25">
      <c r="A8851" t="s">
        <v>32</v>
      </c>
      <c r="B8851" t="s">
        <v>21</v>
      </c>
      <c r="C8851" t="s">
        <v>48</v>
      </c>
      <c r="D8851" s="1">
        <v>44613</v>
      </c>
      <c r="E8851" s="4">
        <v>5509</v>
      </c>
      <c r="F8851">
        <v>263</v>
      </c>
    </row>
    <row r="8852" spans="1:6" x14ac:dyDescent="0.25">
      <c r="A8852" t="s">
        <v>20</v>
      </c>
      <c r="B8852" t="s">
        <v>9</v>
      </c>
      <c r="C8852" t="s">
        <v>22</v>
      </c>
      <c r="D8852" s="1">
        <v>44613</v>
      </c>
      <c r="E8852" s="4">
        <v>11046</v>
      </c>
      <c r="F8852">
        <v>481</v>
      </c>
    </row>
    <row r="8853" spans="1:6" x14ac:dyDescent="0.25">
      <c r="A8853" t="s">
        <v>34</v>
      </c>
      <c r="B8853" t="s">
        <v>11</v>
      </c>
      <c r="C8853" t="s">
        <v>14</v>
      </c>
      <c r="D8853" s="1">
        <v>44613</v>
      </c>
      <c r="E8853" s="4">
        <v>5719</v>
      </c>
      <c r="F8853">
        <v>239</v>
      </c>
    </row>
    <row r="8854" spans="1:6" x14ac:dyDescent="0.25">
      <c r="A8854" t="s">
        <v>23</v>
      </c>
      <c r="B8854" t="s">
        <v>16</v>
      </c>
      <c r="C8854" t="s">
        <v>52</v>
      </c>
      <c r="D8854" s="1">
        <v>44613</v>
      </c>
      <c r="E8854" s="4">
        <v>6195</v>
      </c>
      <c r="F8854">
        <v>564</v>
      </c>
    </row>
    <row r="8855" spans="1:6" x14ac:dyDescent="0.25">
      <c r="A8855" t="s">
        <v>5</v>
      </c>
      <c r="B8855" t="s">
        <v>6</v>
      </c>
      <c r="C8855" t="s">
        <v>26</v>
      </c>
      <c r="D8855" s="1">
        <v>44613</v>
      </c>
      <c r="E8855" s="4">
        <v>6027</v>
      </c>
      <c r="F8855">
        <v>355</v>
      </c>
    </row>
    <row r="8856" spans="1:6" x14ac:dyDescent="0.25">
      <c r="A8856" t="s">
        <v>40</v>
      </c>
      <c r="B8856" t="s">
        <v>9</v>
      </c>
      <c r="C8856" t="s">
        <v>14</v>
      </c>
      <c r="D8856" s="1">
        <v>44614</v>
      </c>
      <c r="E8856" s="4">
        <v>3157</v>
      </c>
      <c r="F8856">
        <v>132</v>
      </c>
    </row>
    <row r="8857" spans="1:6" x14ac:dyDescent="0.25">
      <c r="A8857" t="s">
        <v>25</v>
      </c>
      <c r="B8857" t="s">
        <v>9</v>
      </c>
      <c r="C8857" t="s">
        <v>45</v>
      </c>
      <c r="D8857" s="1">
        <v>44614</v>
      </c>
      <c r="E8857" s="4">
        <v>8806</v>
      </c>
      <c r="F8857">
        <v>353</v>
      </c>
    </row>
    <row r="8858" spans="1:6" x14ac:dyDescent="0.25">
      <c r="A8858" t="s">
        <v>25</v>
      </c>
      <c r="B8858" t="s">
        <v>9</v>
      </c>
      <c r="C8858" t="s">
        <v>14</v>
      </c>
      <c r="D8858" s="1">
        <v>44614</v>
      </c>
      <c r="E8858" s="4">
        <v>3458</v>
      </c>
      <c r="F8858">
        <v>129</v>
      </c>
    </row>
    <row r="8859" spans="1:6" x14ac:dyDescent="0.25">
      <c r="A8859" t="s">
        <v>25</v>
      </c>
      <c r="B8859" t="s">
        <v>11</v>
      </c>
      <c r="C8859" t="s">
        <v>42</v>
      </c>
      <c r="D8859" s="1">
        <v>44614</v>
      </c>
      <c r="E8859" s="4">
        <v>8673</v>
      </c>
      <c r="F8859">
        <v>700</v>
      </c>
    </row>
    <row r="8860" spans="1:6" x14ac:dyDescent="0.25">
      <c r="A8860" t="s">
        <v>40</v>
      </c>
      <c r="B8860" t="s">
        <v>9</v>
      </c>
      <c r="C8860" t="s">
        <v>43</v>
      </c>
      <c r="D8860" s="1">
        <v>44614</v>
      </c>
      <c r="E8860" s="4">
        <v>10521</v>
      </c>
      <c r="F8860">
        <v>439</v>
      </c>
    </row>
    <row r="8861" spans="1:6" x14ac:dyDescent="0.25">
      <c r="A8861" t="s">
        <v>39</v>
      </c>
      <c r="B8861" t="s">
        <v>6</v>
      </c>
      <c r="C8861" t="s">
        <v>24</v>
      </c>
      <c r="D8861" s="1">
        <v>44614</v>
      </c>
      <c r="E8861" s="4">
        <v>5866</v>
      </c>
      <c r="F8861">
        <v>280</v>
      </c>
    </row>
    <row r="8862" spans="1:6" x14ac:dyDescent="0.25">
      <c r="A8862" t="s">
        <v>10</v>
      </c>
      <c r="B8862" t="s">
        <v>27</v>
      </c>
      <c r="C8862" t="s">
        <v>50</v>
      </c>
      <c r="D8862" s="1">
        <v>44614</v>
      </c>
      <c r="E8862" s="4">
        <v>10031</v>
      </c>
      <c r="F8862">
        <v>502</v>
      </c>
    </row>
    <row r="8863" spans="1:6" x14ac:dyDescent="0.25">
      <c r="A8863" t="s">
        <v>34</v>
      </c>
      <c r="B8863" t="s">
        <v>9</v>
      </c>
      <c r="C8863" t="s">
        <v>7</v>
      </c>
      <c r="D8863" s="1">
        <v>44614</v>
      </c>
      <c r="E8863" s="4">
        <v>2254</v>
      </c>
      <c r="F8863">
        <v>108</v>
      </c>
    </row>
    <row r="8864" spans="1:6" x14ac:dyDescent="0.25">
      <c r="A8864" t="s">
        <v>34</v>
      </c>
      <c r="B8864" t="s">
        <v>21</v>
      </c>
      <c r="C8864" t="s">
        <v>26</v>
      </c>
      <c r="D8864" s="1">
        <v>44614</v>
      </c>
      <c r="E8864" s="4">
        <v>6251</v>
      </c>
      <c r="F8864">
        <v>521</v>
      </c>
    </row>
    <row r="8865" spans="1:6" x14ac:dyDescent="0.25">
      <c r="A8865" t="s">
        <v>39</v>
      </c>
      <c r="B8865" t="s">
        <v>6</v>
      </c>
      <c r="C8865" t="s">
        <v>22</v>
      </c>
      <c r="D8865" s="1">
        <v>44614</v>
      </c>
      <c r="E8865" s="4">
        <v>749</v>
      </c>
      <c r="F8865">
        <v>36</v>
      </c>
    </row>
    <row r="8866" spans="1:6" x14ac:dyDescent="0.25">
      <c r="A8866" t="s">
        <v>53</v>
      </c>
      <c r="B8866" t="s">
        <v>16</v>
      </c>
      <c r="C8866" t="s">
        <v>36</v>
      </c>
      <c r="D8866" s="1">
        <v>44614</v>
      </c>
      <c r="E8866" s="4">
        <v>1071</v>
      </c>
      <c r="F8866">
        <v>54</v>
      </c>
    </row>
    <row r="8867" spans="1:6" x14ac:dyDescent="0.25">
      <c r="A8867" t="s">
        <v>57</v>
      </c>
      <c r="B8867" t="s">
        <v>16</v>
      </c>
      <c r="C8867" t="s">
        <v>50</v>
      </c>
      <c r="D8867" s="1">
        <v>44614</v>
      </c>
      <c r="E8867" s="4">
        <v>98</v>
      </c>
      <c r="F8867">
        <v>6</v>
      </c>
    </row>
    <row r="8868" spans="1:6" x14ac:dyDescent="0.25">
      <c r="A8868" t="s">
        <v>55</v>
      </c>
      <c r="B8868" t="s">
        <v>9</v>
      </c>
      <c r="C8868" t="s">
        <v>12</v>
      </c>
      <c r="D8868" s="1">
        <v>44614</v>
      </c>
      <c r="E8868" s="4">
        <v>2163</v>
      </c>
      <c r="F8868">
        <v>181</v>
      </c>
    </row>
    <row r="8869" spans="1:6" x14ac:dyDescent="0.25">
      <c r="A8869" t="s">
        <v>33</v>
      </c>
      <c r="B8869" t="s">
        <v>27</v>
      </c>
      <c r="C8869" t="s">
        <v>52</v>
      </c>
      <c r="D8869" s="1">
        <v>44614</v>
      </c>
      <c r="E8869" s="4">
        <v>19467</v>
      </c>
      <c r="F8869">
        <v>1330</v>
      </c>
    </row>
    <row r="8870" spans="1:6" x14ac:dyDescent="0.25">
      <c r="A8870" t="s">
        <v>15</v>
      </c>
      <c r="B8870" t="s">
        <v>21</v>
      </c>
      <c r="C8870" t="s">
        <v>17</v>
      </c>
      <c r="D8870" s="1">
        <v>44614</v>
      </c>
      <c r="E8870" s="4">
        <v>5292</v>
      </c>
      <c r="F8870">
        <v>279</v>
      </c>
    </row>
    <row r="8871" spans="1:6" x14ac:dyDescent="0.25">
      <c r="A8871" t="s">
        <v>15</v>
      </c>
      <c r="B8871" t="s">
        <v>6</v>
      </c>
      <c r="C8871" t="s">
        <v>31</v>
      </c>
      <c r="D8871" s="1">
        <v>44614</v>
      </c>
      <c r="E8871" s="4">
        <v>12782</v>
      </c>
      <c r="F8871">
        <v>556</v>
      </c>
    </row>
    <row r="8872" spans="1:6" x14ac:dyDescent="0.25">
      <c r="A8872" t="s">
        <v>57</v>
      </c>
      <c r="B8872" t="s">
        <v>11</v>
      </c>
      <c r="C8872" t="s">
        <v>28</v>
      </c>
      <c r="D8872" s="1">
        <v>44615</v>
      </c>
      <c r="E8872" s="4">
        <v>5509</v>
      </c>
      <c r="F8872">
        <v>212</v>
      </c>
    </row>
    <row r="8873" spans="1:6" x14ac:dyDescent="0.25">
      <c r="A8873" t="s">
        <v>57</v>
      </c>
      <c r="B8873" t="s">
        <v>9</v>
      </c>
      <c r="C8873" t="s">
        <v>31</v>
      </c>
      <c r="D8873" s="1">
        <v>44615</v>
      </c>
      <c r="E8873" s="4">
        <v>1064</v>
      </c>
      <c r="F8873">
        <v>43</v>
      </c>
    </row>
    <row r="8874" spans="1:6" x14ac:dyDescent="0.25">
      <c r="A8874" t="s">
        <v>33</v>
      </c>
      <c r="B8874" t="s">
        <v>11</v>
      </c>
      <c r="C8874" t="s">
        <v>7</v>
      </c>
      <c r="D8874" s="1">
        <v>44615</v>
      </c>
      <c r="E8874" s="4">
        <v>2933</v>
      </c>
      <c r="F8874">
        <v>118</v>
      </c>
    </row>
    <row r="8875" spans="1:6" x14ac:dyDescent="0.25">
      <c r="A8875" t="s">
        <v>55</v>
      </c>
      <c r="B8875" t="s">
        <v>27</v>
      </c>
      <c r="C8875" t="s">
        <v>47</v>
      </c>
      <c r="D8875" s="1">
        <v>44615</v>
      </c>
      <c r="E8875" s="4">
        <v>15512</v>
      </c>
      <c r="F8875">
        <v>1540</v>
      </c>
    </row>
    <row r="8876" spans="1:6" x14ac:dyDescent="0.25">
      <c r="A8876" t="s">
        <v>57</v>
      </c>
      <c r="B8876" t="s">
        <v>11</v>
      </c>
      <c r="C8876" t="s">
        <v>31</v>
      </c>
      <c r="D8876" s="1">
        <v>44615</v>
      </c>
      <c r="E8876" s="4">
        <v>7602</v>
      </c>
      <c r="F8876">
        <v>331</v>
      </c>
    </row>
    <row r="8877" spans="1:6" x14ac:dyDescent="0.25">
      <c r="A8877" t="s">
        <v>54</v>
      </c>
      <c r="B8877" t="s">
        <v>21</v>
      </c>
      <c r="C8877" t="s">
        <v>22</v>
      </c>
      <c r="D8877" s="1">
        <v>44615</v>
      </c>
      <c r="E8877" s="4">
        <v>5656</v>
      </c>
      <c r="F8877">
        <v>227</v>
      </c>
    </row>
    <row r="8878" spans="1:6" x14ac:dyDescent="0.25">
      <c r="A8878" t="s">
        <v>23</v>
      </c>
      <c r="B8878" t="s">
        <v>21</v>
      </c>
      <c r="C8878" t="s">
        <v>14</v>
      </c>
      <c r="D8878" s="1">
        <v>44615</v>
      </c>
      <c r="E8878" s="4">
        <v>4718</v>
      </c>
      <c r="F8878">
        <v>215</v>
      </c>
    </row>
    <row r="8879" spans="1:6" x14ac:dyDescent="0.25">
      <c r="A8879" t="s">
        <v>25</v>
      </c>
      <c r="B8879" t="s">
        <v>16</v>
      </c>
      <c r="C8879" t="s">
        <v>12</v>
      </c>
      <c r="D8879" s="1">
        <v>44615</v>
      </c>
      <c r="E8879" s="4">
        <v>8498</v>
      </c>
      <c r="F8879">
        <v>654</v>
      </c>
    </row>
    <row r="8880" spans="1:6" x14ac:dyDescent="0.25">
      <c r="A8880" t="s">
        <v>5</v>
      </c>
      <c r="B8880" t="s">
        <v>6</v>
      </c>
      <c r="C8880" t="s">
        <v>31</v>
      </c>
      <c r="D8880" s="1">
        <v>44615</v>
      </c>
      <c r="E8880" s="4">
        <v>644</v>
      </c>
      <c r="F8880">
        <v>27</v>
      </c>
    </row>
    <row r="8881" spans="1:6" x14ac:dyDescent="0.25">
      <c r="A8881" t="s">
        <v>53</v>
      </c>
      <c r="B8881" t="s">
        <v>16</v>
      </c>
      <c r="C8881" t="s">
        <v>38</v>
      </c>
      <c r="D8881" s="1">
        <v>44615</v>
      </c>
      <c r="E8881" s="4">
        <v>2387</v>
      </c>
      <c r="F8881">
        <v>114</v>
      </c>
    </row>
    <row r="8882" spans="1:6" x14ac:dyDescent="0.25">
      <c r="A8882" t="s">
        <v>49</v>
      </c>
      <c r="B8882" t="s">
        <v>21</v>
      </c>
      <c r="C8882" t="s">
        <v>14</v>
      </c>
      <c r="D8882" s="1">
        <v>44615</v>
      </c>
      <c r="E8882" s="4">
        <v>4851</v>
      </c>
      <c r="F8882">
        <v>211</v>
      </c>
    </row>
    <row r="8883" spans="1:6" x14ac:dyDescent="0.25">
      <c r="A8883" t="s">
        <v>34</v>
      </c>
      <c r="B8883" t="s">
        <v>9</v>
      </c>
      <c r="C8883" t="s">
        <v>47</v>
      </c>
      <c r="D8883" s="1">
        <v>44615</v>
      </c>
      <c r="E8883" s="4">
        <v>14105</v>
      </c>
      <c r="F8883">
        <v>1190</v>
      </c>
    </row>
    <row r="8884" spans="1:6" x14ac:dyDescent="0.25">
      <c r="A8884" t="s">
        <v>13</v>
      </c>
      <c r="B8884" t="s">
        <v>27</v>
      </c>
      <c r="C8884" t="s">
        <v>43</v>
      </c>
      <c r="D8884" s="1">
        <v>44615</v>
      </c>
      <c r="E8884" s="4">
        <v>5166</v>
      </c>
      <c r="F8884">
        <v>216</v>
      </c>
    </row>
    <row r="8885" spans="1:6" x14ac:dyDescent="0.25">
      <c r="A8885" t="s">
        <v>8</v>
      </c>
      <c r="B8885" t="s">
        <v>6</v>
      </c>
      <c r="C8885" t="s">
        <v>35</v>
      </c>
      <c r="D8885" s="1">
        <v>44615</v>
      </c>
      <c r="E8885" s="4">
        <v>1085</v>
      </c>
      <c r="F8885">
        <v>73</v>
      </c>
    </row>
    <row r="8886" spans="1:6" x14ac:dyDescent="0.25">
      <c r="A8886" t="s">
        <v>13</v>
      </c>
      <c r="B8886" t="s">
        <v>11</v>
      </c>
      <c r="C8886" t="s">
        <v>7</v>
      </c>
      <c r="D8886" s="1">
        <v>44615</v>
      </c>
      <c r="E8886" s="4">
        <v>13874</v>
      </c>
      <c r="F8886">
        <v>604</v>
      </c>
    </row>
    <row r="8887" spans="1:6" x14ac:dyDescent="0.25">
      <c r="A8887" t="s">
        <v>55</v>
      </c>
      <c r="B8887" t="s">
        <v>27</v>
      </c>
      <c r="C8887" t="s">
        <v>28</v>
      </c>
      <c r="D8887" s="1">
        <v>44615</v>
      </c>
      <c r="E8887" s="4">
        <v>11802</v>
      </c>
      <c r="F8887">
        <v>407</v>
      </c>
    </row>
    <row r="8888" spans="1:6" x14ac:dyDescent="0.25">
      <c r="A8888" t="s">
        <v>20</v>
      </c>
      <c r="B8888" t="s">
        <v>21</v>
      </c>
      <c r="C8888" t="s">
        <v>22</v>
      </c>
      <c r="D8888" s="1">
        <v>44615</v>
      </c>
      <c r="E8888" s="4">
        <v>406</v>
      </c>
      <c r="F8888">
        <v>18</v>
      </c>
    </row>
    <row r="8889" spans="1:6" x14ac:dyDescent="0.25">
      <c r="A8889" t="s">
        <v>51</v>
      </c>
      <c r="B8889" t="s">
        <v>11</v>
      </c>
      <c r="C8889" t="s">
        <v>47</v>
      </c>
      <c r="D8889" s="1">
        <v>44615</v>
      </c>
      <c r="E8889" s="4">
        <v>7147</v>
      </c>
      <c r="F8889">
        <v>650</v>
      </c>
    </row>
    <row r="8890" spans="1:6" x14ac:dyDescent="0.25">
      <c r="A8890" t="s">
        <v>53</v>
      </c>
      <c r="B8890" t="s">
        <v>9</v>
      </c>
      <c r="C8890" t="s">
        <v>28</v>
      </c>
      <c r="D8890" s="1">
        <v>44615</v>
      </c>
      <c r="E8890" s="4">
        <v>651</v>
      </c>
      <c r="F8890">
        <v>25</v>
      </c>
    </row>
    <row r="8891" spans="1:6" x14ac:dyDescent="0.25">
      <c r="A8891" t="s">
        <v>29</v>
      </c>
      <c r="B8891" t="s">
        <v>9</v>
      </c>
      <c r="C8891" t="s">
        <v>28</v>
      </c>
      <c r="D8891" s="1">
        <v>44615</v>
      </c>
      <c r="E8891" s="4">
        <v>9233</v>
      </c>
      <c r="F8891">
        <v>385</v>
      </c>
    </row>
    <row r="8892" spans="1:6" x14ac:dyDescent="0.25">
      <c r="A8892" t="s">
        <v>39</v>
      </c>
      <c r="B8892" t="s">
        <v>6</v>
      </c>
      <c r="C8892" t="s">
        <v>7</v>
      </c>
      <c r="D8892" s="1">
        <v>44615</v>
      </c>
      <c r="E8892" s="4">
        <v>9037</v>
      </c>
      <c r="F8892">
        <v>411</v>
      </c>
    </row>
    <row r="8893" spans="1:6" x14ac:dyDescent="0.25">
      <c r="A8893" t="s">
        <v>13</v>
      </c>
      <c r="B8893" t="s">
        <v>11</v>
      </c>
      <c r="C8893" t="s">
        <v>44</v>
      </c>
      <c r="D8893" s="1">
        <v>44615</v>
      </c>
      <c r="E8893" s="4">
        <v>7602</v>
      </c>
      <c r="F8893">
        <v>282</v>
      </c>
    </row>
    <row r="8894" spans="1:6" x14ac:dyDescent="0.25">
      <c r="A8894" t="s">
        <v>41</v>
      </c>
      <c r="B8894" t="s">
        <v>11</v>
      </c>
      <c r="C8894" t="s">
        <v>44</v>
      </c>
      <c r="D8894" s="1">
        <v>44615</v>
      </c>
      <c r="E8894" s="4">
        <v>10038</v>
      </c>
      <c r="F8894">
        <v>437</v>
      </c>
    </row>
    <row r="8895" spans="1:6" x14ac:dyDescent="0.25">
      <c r="A8895" t="s">
        <v>23</v>
      </c>
      <c r="B8895" t="s">
        <v>27</v>
      </c>
      <c r="C8895" t="s">
        <v>42</v>
      </c>
      <c r="D8895" s="1">
        <v>44615</v>
      </c>
      <c r="E8895" s="4">
        <v>21931</v>
      </c>
      <c r="F8895">
        <v>1470</v>
      </c>
    </row>
    <row r="8896" spans="1:6" x14ac:dyDescent="0.25">
      <c r="A8896" t="s">
        <v>15</v>
      </c>
      <c r="B8896" t="s">
        <v>21</v>
      </c>
      <c r="C8896" t="s">
        <v>47</v>
      </c>
      <c r="D8896" s="1">
        <v>44615</v>
      </c>
      <c r="E8896" s="4">
        <v>9212</v>
      </c>
      <c r="F8896">
        <v>910</v>
      </c>
    </row>
    <row r="8897" spans="1:6" x14ac:dyDescent="0.25">
      <c r="A8897" t="s">
        <v>32</v>
      </c>
      <c r="B8897" t="s">
        <v>21</v>
      </c>
      <c r="C8897" t="s">
        <v>17</v>
      </c>
      <c r="D8897" s="1">
        <v>44615</v>
      </c>
      <c r="E8897" s="4">
        <v>2331</v>
      </c>
      <c r="F8897">
        <v>123</v>
      </c>
    </row>
    <row r="8898" spans="1:6" x14ac:dyDescent="0.25">
      <c r="A8898" t="s">
        <v>23</v>
      </c>
      <c r="B8898" t="s">
        <v>11</v>
      </c>
      <c r="C8898" t="s">
        <v>30</v>
      </c>
      <c r="D8898" s="1">
        <v>44615</v>
      </c>
      <c r="E8898" s="4">
        <v>7035</v>
      </c>
      <c r="F8898">
        <v>235</v>
      </c>
    </row>
    <row r="8899" spans="1:6" x14ac:dyDescent="0.25">
      <c r="A8899" t="s">
        <v>49</v>
      </c>
      <c r="B8899" t="s">
        <v>11</v>
      </c>
      <c r="C8899" t="s">
        <v>47</v>
      </c>
      <c r="D8899" s="1">
        <v>44615</v>
      </c>
      <c r="E8899" s="4">
        <v>3052</v>
      </c>
      <c r="F8899">
        <v>340</v>
      </c>
    </row>
    <row r="8900" spans="1:6" x14ac:dyDescent="0.25">
      <c r="A8900" t="s">
        <v>51</v>
      </c>
      <c r="B8900" t="s">
        <v>27</v>
      </c>
      <c r="C8900" t="s">
        <v>43</v>
      </c>
      <c r="D8900" s="1">
        <v>44615</v>
      </c>
      <c r="E8900" s="4">
        <v>5180</v>
      </c>
      <c r="F8900">
        <v>216</v>
      </c>
    </row>
    <row r="8901" spans="1:6" x14ac:dyDescent="0.25">
      <c r="A8901" t="s">
        <v>37</v>
      </c>
      <c r="B8901" t="s">
        <v>21</v>
      </c>
      <c r="C8901" t="s">
        <v>43</v>
      </c>
      <c r="D8901" s="1">
        <v>44615</v>
      </c>
      <c r="E8901" s="4">
        <v>1106</v>
      </c>
      <c r="F8901">
        <v>47</v>
      </c>
    </row>
    <row r="8902" spans="1:6" x14ac:dyDescent="0.25">
      <c r="A8902" t="s">
        <v>49</v>
      </c>
      <c r="B8902" t="s">
        <v>27</v>
      </c>
      <c r="C8902" t="s">
        <v>43</v>
      </c>
      <c r="D8902" s="1">
        <v>44615</v>
      </c>
      <c r="E8902" s="4">
        <v>2331</v>
      </c>
      <c r="F8902">
        <v>117</v>
      </c>
    </row>
    <row r="8903" spans="1:6" x14ac:dyDescent="0.25">
      <c r="A8903" t="s">
        <v>46</v>
      </c>
      <c r="B8903" t="s">
        <v>11</v>
      </c>
      <c r="C8903" t="s">
        <v>26</v>
      </c>
      <c r="D8903" s="1">
        <v>44615</v>
      </c>
      <c r="E8903" s="4">
        <v>2996</v>
      </c>
      <c r="F8903">
        <v>231</v>
      </c>
    </row>
    <row r="8904" spans="1:6" x14ac:dyDescent="0.25">
      <c r="A8904" t="s">
        <v>13</v>
      </c>
      <c r="B8904" t="s">
        <v>6</v>
      </c>
      <c r="C8904" t="s">
        <v>14</v>
      </c>
      <c r="D8904" s="1">
        <v>44615</v>
      </c>
      <c r="E8904" s="4">
        <v>546</v>
      </c>
      <c r="F8904">
        <v>24</v>
      </c>
    </row>
    <row r="8905" spans="1:6" x14ac:dyDescent="0.25">
      <c r="A8905" t="s">
        <v>25</v>
      </c>
      <c r="B8905" t="s">
        <v>9</v>
      </c>
      <c r="C8905" t="s">
        <v>24</v>
      </c>
      <c r="D8905" s="1">
        <v>44615</v>
      </c>
      <c r="E8905" s="4">
        <v>7665</v>
      </c>
      <c r="F8905">
        <v>349</v>
      </c>
    </row>
    <row r="8906" spans="1:6" x14ac:dyDescent="0.25">
      <c r="A8906" t="s">
        <v>54</v>
      </c>
      <c r="B8906" t="s">
        <v>27</v>
      </c>
      <c r="C8906" t="s">
        <v>38</v>
      </c>
      <c r="D8906" s="1">
        <v>44615</v>
      </c>
      <c r="E8906" s="4">
        <v>8729</v>
      </c>
      <c r="F8906">
        <v>397</v>
      </c>
    </row>
    <row r="8907" spans="1:6" x14ac:dyDescent="0.25">
      <c r="A8907" t="s">
        <v>57</v>
      </c>
      <c r="B8907" t="s">
        <v>27</v>
      </c>
      <c r="C8907" t="s">
        <v>35</v>
      </c>
      <c r="D8907" s="1">
        <v>44615</v>
      </c>
      <c r="E8907" s="4">
        <v>7581</v>
      </c>
      <c r="F8907">
        <v>770</v>
      </c>
    </row>
    <row r="8908" spans="1:6" x14ac:dyDescent="0.25">
      <c r="A8908" t="s">
        <v>10</v>
      </c>
      <c r="B8908" t="s">
        <v>9</v>
      </c>
      <c r="C8908" t="s">
        <v>36</v>
      </c>
      <c r="D8908" s="1">
        <v>44615</v>
      </c>
      <c r="E8908" s="4">
        <v>3010</v>
      </c>
      <c r="F8908">
        <v>137</v>
      </c>
    </row>
    <row r="8909" spans="1:6" x14ac:dyDescent="0.25">
      <c r="A8909" t="s">
        <v>37</v>
      </c>
      <c r="B8909" t="s">
        <v>16</v>
      </c>
      <c r="C8909" t="s">
        <v>19</v>
      </c>
      <c r="D8909" s="1">
        <v>44615</v>
      </c>
      <c r="E8909" s="4">
        <v>4179</v>
      </c>
      <c r="F8909">
        <v>233</v>
      </c>
    </row>
    <row r="8910" spans="1:6" x14ac:dyDescent="0.25">
      <c r="A8910" t="s">
        <v>29</v>
      </c>
      <c r="B8910" t="s">
        <v>9</v>
      </c>
      <c r="C8910" t="s">
        <v>14</v>
      </c>
      <c r="D8910" s="1">
        <v>44615</v>
      </c>
      <c r="E8910" s="4">
        <v>4494</v>
      </c>
      <c r="F8910">
        <v>205</v>
      </c>
    </row>
    <row r="8911" spans="1:6" x14ac:dyDescent="0.25">
      <c r="A8911" t="s">
        <v>46</v>
      </c>
      <c r="B8911" t="s">
        <v>6</v>
      </c>
      <c r="C8911" t="s">
        <v>19</v>
      </c>
      <c r="D8911" s="1">
        <v>44615</v>
      </c>
      <c r="E8911" s="4">
        <v>1176</v>
      </c>
      <c r="F8911">
        <v>66</v>
      </c>
    </row>
    <row r="8912" spans="1:6" x14ac:dyDescent="0.25">
      <c r="A8912" t="s">
        <v>25</v>
      </c>
      <c r="B8912" t="s">
        <v>11</v>
      </c>
      <c r="C8912" t="s">
        <v>35</v>
      </c>
      <c r="D8912" s="1">
        <v>44615</v>
      </c>
      <c r="E8912" s="4">
        <v>1715</v>
      </c>
      <c r="F8912">
        <v>123</v>
      </c>
    </row>
    <row r="8913" spans="1:6" x14ac:dyDescent="0.25">
      <c r="A8913" t="s">
        <v>23</v>
      </c>
      <c r="B8913" t="s">
        <v>6</v>
      </c>
      <c r="C8913" t="s">
        <v>17</v>
      </c>
      <c r="D8913" s="1">
        <v>44615</v>
      </c>
      <c r="E8913" s="4">
        <v>14406</v>
      </c>
      <c r="F8913">
        <v>686</v>
      </c>
    </row>
    <row r="8914" spans="1:6" x14ac:dyDescent="0.25">
      <c r="A8914" t="s">
        <v>56</v>
      </c>
      <c r="B8914" t="s">
        <v>16</v>
      </c>
      <c r="C8914" t="s">
        <v>35</v>
      </c>
      <c r="D8914" s="1">
        <v>44615</v>
      </c>
      <c r="E8914" s="4">
        <v>1778</v>
      </c>
      <c r="F8914">
        <v>119</v>
      </c>
    </row>
    <row r="8915" spans="1:6" x14ac:dyDescent="0.25">
      <c r="A8915" t="s">
        <v>54</v>
      </c>
      <c r="B8915" t="s">
        <v>6</v>
      </c>
      <c r="C8915" t="s">
        <v>26</v>
      </c>
      <c r="D8915" s="1">
        <v>44615</v>
      </c>
      <c r="E8915" s="4">
        <v>10577</v>
      </c>
      <c r="F8915">
        <v>623</v>
      </c>
    </row>
    <row r="8916" spans="1:6" x14ac:dyDescent="0.25">
      <c r="A8916" t="s">
        <v>15</v>
      </c>
      <c r="B8916" t="s">
        <v>21</v>
      </c>
      <c r="C8916" t="s">
        <v>36</v>
      </c>
      <c r="D8916" s="1">
        <v>44615</v>
      </c>
      <c r="E8916" s="4">
        <v>357</v>
      </c>
      <c r="F8916">
        <v>16</v>
      </c>
    </row>
    <row r="8917" spans="1:6" x14ac:dyDescent="0.25">
      <c r="A8917" t="s">
        <v>25</v>
      </c>
      <c r="B8917" t="s">
        <v>16</v>
      </c>
      <c r="C8917" t="s">
        <v>24</v>
      </c>
      <c r="D8917" s="1">
        <v>44615</v>
      </c>
      <c r="E8917" s="4">
        <v>15001</v>
      </c>
      <c r="F8917">
        <v>653</v>
      </c>
    </row>
    <row r="8918" spans="1:6" x14ac:dyDescent="0.25">
      <c r="A8918" t="s">
        <v>34</v>
      </c>
      <c r="B8918" t="s">
        <v>9</v>
      </c>
      <c r="C8918" t="s">
        <v>42</v>
      </c>
      <c r="D8918" s="1">
        <v>44615</v>
      </c>
      <c r="E8918" s="4">
        <v>6293</v>
      </c>
      <c r="F8918">
        <v>371</v>
      </c>
    </row>
    <row r="8919" spans="1:6" x14ac:dyDescent="0.25">
      <c r="A8919" t="s">
        <v>46</v>
      </c>
      <c r="B8919" t="s">
        <v>16</v>
      </c>
      <c r="C8919" t="s">
        <v>26</v>
      </c>
      <c r="D8919" s="1">
        <v>44615</v>
      </c>
      <c r="E8919" s="4">
        <v>1393</v>
      </c>
      <c r="F8919">
        <v>108</v>
      </c>
    </row>
    <row r="8920" spans="1:6" x14ac:dyDescent="0.25">
      <c r="A8920" t="s">
        <v>32</v>
      </c>
      <c r="B8920" t="s">
        <v>21</v>
      </c>
      <c r="C8920" t="s">
        <v>45</v>
      </c>
      <c r="D8920" s="1">
        <v>44615</v>
      </c>
      <c r="E8920" s="4">
        <v>8498</v>
      </c>
      <c r="F8920">
        <v>340</v>
      </c>
    </row>
    <row r="8921" spans="1:6" x14ac:dyDescent="0.25">
      <c r="A8921" t="s">
        <v>20</v>
      </c>
      <c r="B8921" t="s">
        <v>16</v>
      </c>
      <c r="C8921" t="s">
        <v>52</v>
      </c>
      <c r="D8921" s="1">
        <v>44615</v>
      </c>
      <c r="E8921" s="4">
        <v>10521</v>
      </c>
      <c r="F8921">
        <v>700</v>
      </c>
    </row>
    <row r="8922" spans="1:6" x14ac:dyDescent="0.25">
      <c r="A8922" t="s">
        <v>5</v>
      </c>
      <c r="B8922" t="s">
        <v>6</v>
      </c>
      <c r="C8922" t="s">
        <v>30</v>
      </c>
      <c r="D8922" s="1">
        <v>44615</v>
      </c>
      <c r="E8922" s="4">
        <v>3458</v>
      </c>
      <c r="F8922">
        <v>133</v>
      </c>
    </row>
    <row r="8923" spans="1:6" x14ac:dyDescent="0.25">
      <c r="A8923" t="s">
        <v>15</v>
      </c>
      <c r="B8923" t="s">
        <v>11</v>
      </c>
      <c r="C8923" t="s">
        <v>52</v>
      </c>
      <c r="D8923" s="1">
        <v>44615</v>
      </c>
      <c r="E8923" s="4">
        <v>1918</v>
      </c>
      <c r="F8923">
        <v>148</v>
      </c>
    </row>
    <row r="8924" spans="1:6" x14ac:dyDescent="0.25">
      <c r="A8924" t="s">
        <v>37</v>
      </c>
      <c r="B8924" t="s">
        <v>27</v>
      </c>
      <c r="C8924" t="s">
        <v>19</v>
      </c>
      <c r="D8924" s="1">
        <v>44615</v>
      </c>
      <c r="E8924" s="4">
        <v>5628</v>
      </c>
      <c r="F8924">
        <v>282</v>
      </c>
    </row>
    <row r="8925" spans="1:6" x14ac:dyDescent="0.25">
      <c r="A8925" t="s">
        <v>5</v>
      </c>
      <c r="B8925" t="s">
        <v>16</v>
      </c>
      <c r="C8925" t="s">
        <v>14</v>
      </c>
      <c r="D8925" s="1">
        <v>44615</v>
      </c>
      <c r="E8925" s="4">
        <v>6664</v>
      </c>
      <c r="F8925">
        <v>267</v>
      </c>
    </row>
    <row r="8926" spans="1:6" x14ac:dyDescent="0.25">
      <c r="A8926" t="s">
        <v>5</v>
      </c>
      <c r="B8926" t="s">
        <v>27</v>
      </c>
      <c r="C8926" t="s">
        <v>19</v>
      </c>
      <c r="D8926" s="1">
        <v>44615</v>
      </c>
      <c r="E8926" s="4">
        <v>17542</v>
      </c>
      <c r="F8926">
        <v>910</v>
      </c>
    </row>
    <row r="8927" spans="1:6" x14ac:dyDescent="0.25">
      <c r="A8927" t="s">
        <v>49</v>
      </c>
      <c r="B8927" t="s">
        <v>16</v>
      </c>
      <c r="C8927" t="s">
        <v>28</v>
      </c>
      <c r="D8927" s="1">
        <v>44615</v>
      </c>
      <c r="E8927" s="4">
        <v>1841</v>
      </c>
      <c r="F8927">
        <v>77</v>
      </c>
    </row>
    <row r="8928" spans="1:6" x14ac:dyDescent="0.25">
      <c r="A8928" t="s">
        <v>5</v>
      </c>
      <c r="B8928" t="s">
        <v>21</v>
      </c>
      <c r="C8928" t="s">
        <v>17</v>
      </c>
      <c r="D8928" s="1">
        <v>44615</v>
      </c>
      <c r="E8928" s="4">
        <v>2408</v>
      </c>
      <c r="F8928">
        <v>105</v>
      </c>
    </row>
    <row r="8929" spans="1:6" x14ac:dyDescent="0.25">
      <c r="A8929" t="s">
        <v>32</v>
      </c>
      <c r="B8929" t="s">
        <v>6</v>
      </c>
      <c r="C8929" t="s">
        <v>38</v>
      </c>
      <c r="D8929" s="1">
        <v>44615</v>
      </c>
      <c r="E8929" s="4">
        <v>9212</v>
      </c>
      <c r="F8929">
        <v>485</v>
      </c>
    </row>
    <row r="8930" spans="1:6" x14ac:dyDescent="0.25">
      <c r="A8930" t="s">
        <v>49</v>
      </c>
      <c r="B8930" t="s">
        <v>21</v>
      </c>
      <c r="C8930" t="s">
        <v>43</v>
      </c>
      <c r="D8930" s="1">
        <v>44615</v>
      </c>
      <c r="E8930" s="4">
        <v>7154</v>
      </c>
      <c r="F8930">
        <v>326</v>
      </c>
    </row>
    <row r="8931" spans="1:6" x14ac:dyDescent="0.25">
      <c r="A8931" t="s">
        <v>29</v>
      </c>
      <c r="B8931" t="s">
        <v>27</v>
      </c>
      <c r="C8931" t="s">
        <v>50</v>
      </c>
      <c r="D8931" s="1">
        <v>44615</v>
      </c>
      <c r="E8931" s="4">
        <v>2807</v>
      </c>
      <c r="F8931">
        <v>141</v>
      </c>
    </row>
    <row r="8932" spans="1:6" x14ac:dyDescent="0.25">
      <c r="A8932" t="s">
        <v>18</v>
      </c>
      <c r="B8932" t="s">
        <v>27</v>
      </c>
      <c r="C8932" t="s">
        <v>26</v>
      </c>
      <c r="D8932" s="1">
        <v>44615</v>
      </c>
      <c r="E8932" s="4">
        <v>9940</v>
      </c>
      <c r="F8932">
        <v>622</v>
      </c>
    </row>
    <row r="8933" spans="1:6" x14ac:dyDescent="0.25">
      <c r="A8933" t="s">
        <v>57</v>
      </c>
      <c r="B8933" t="s">
        <v>11</v>
      </c>
      <c r="C8933" t="s">
        <v>35</v>
      </c>
      <c r="D8933" s="1">
        <v>44615</v>
      </c>
      <c r="E8933" s="4">
        <v>98</v>
      </c>
      <c r="F8933">
        <v>9</v>
      </c>
    </row>
    <row r="8934" spans="1:6" x14ac:dyDescent="0.25">
      <c r="A8934" t="s">
        <v>56</v>
      </c>
      <c r="B8934" t="s">
        <v>6</v>
      </c>
      <c r="C8934" t="s">
        <v>36</v>
      </c>
      <c r="D8934" s="1">
        <v>44615</v>
      </c>
      <c r="E8934" s="4">
        <v>8064</v>
      </c>
      <c r="F8934">
        <v>336</v>
      </c>
    </row>
    <row r="8935" spans="1:6" x14ac:dyDescent="0.25">
      <c r="A8935" t="s">
        <v>32</v>
      </c>
      <c r="B8935" t="s">
        <v>6</v>
      </c>
      <c r="C8935" t="s">
        <v>17</v>
      </c>
      <c r="D8935" s="1">
        <v>44615</v>
      </c>
      <c r="E8935" s="4">
        <v>7742</v>
      </c>
      <c r="F8935">
        <v>388</v>
      </c>
    </row>
    <row r="8936" spans="1:6" x14ac:dyDescent="0.25">
      <c r="A8936" t="s">
        <v>40</v>
      </c>
      <c r="B8936" t="s">
        <v>27</v>
      </c>
      <c r="C8936" t="s">
        <v>14</v>
      </c>
      <c r="D8936" s="1">
        <v>44615</v>
      </c>
      <c r="E8936" s="4">
        <v>6041</v>
      </c>
      <c r="F8936">
        <v>263</v>
      </c>
    </row>
    <row r="8937" spans="1:6" x14ac:dyDescent="0.25">
      <c r="A8937" t="s">
        <v>40</v>
      </c>
      <c r="B8937" t="s">
        <v>9</v>
      </c>
      <c r="C8937" t="s">
        <v>28</v>
      </c>
      <c r="D8937" s="1">
        <v>44615</v>
      </c>
      <c r="E8937" s="4">
        <v>10626</v>
      </c>
      <c r="F8937">
        <v>443</v>
      </c>
    </row>
    <row r="8938" spans="1:6" x14ac:dyDescent="0.25">
      <c r="A8938" t="s">
        <v>51</v>
      </c>
      <c r="B8938" t="s">
        <v>9</v>
      </c>
      <c r="C8938" t="s">
        <v>43</v>
      </c>
      <c r="D8938" s="1">
        <v>44615</v>
      </c>
      <c r="E8938" s="4">
        <v>6867</v>
      </c>
      <c r="F8938">
        <v>344</v>
      </c>
    </row>
    <row r="8939" spans="1:6" x14ac:dyDescent="0.25">
      <c r="A8939" t="s">
        <v>18</v>
      </c>
      <c r="B8939" t="s">
        <v>21</v>
      </c>
      <c r="C8939" t="s">
        <v>36</v>
      </c>
      <c r="D8939" s="1">
        <v>44615</v>
      </c>
      <c r="E8939" s="4">
        <v>8253</v>
      </c>
      <c r="F8939">
        <v>393</v>
      </c>
    </row>
    <row r="8940" spans="1:6" x14ac:dyDescent="0.25">
      <c r="A8940" t="s">
        <v>33</v>
      </c>
      <c r="B8940" t="s">
        <v>16</v>
      </c>
      <c r="C8940" t="s">
        <v>17</v>
      </c>
      <c r="D8940" s="1">
        <v>44615</v>
      </c>
      <c r="E8940" s="4">
        <v>1099</v>
      </c>
      <c r="F8940">
        <v>46</v>
      </c>
    </row>
    <row r="8941" spans="1:6" x14ac:dyDescent="0.25">
      <c r="A8941" t="s">
        <v>54</v>
      </c>
      <c r="B8941" t="s">
        <v>21</v>
      </c>
      <c r="C8941" t="s">
        <v>30</v>
      </c>
      <c r="D8941" s="1">
        <v>44615</v>
      </c>
      <c r="E8941" s="4">
        <v>3878</v>
      </c>
      <c r="F8941">
        <v>139</v>
      </c>
    </row>
    <row r="8942" spans="1:6" x14ac:dyDescent="0.25">
      <c r="A8942" t="s">
        <v>10</v>
      </c>
      <c r="B8942" t="s">
        <v>11</v>
      </c>
      <c r="C8942" t="s">
        <v>12</v>
      </c>
      <c r="D8942" s="1">
        <v>44615</v>
      </c>
      <c r="E8942" s="4">
        <v>1288</v>
      </c>
      <c r="F8942">
        <v>86</v>
      </c>
    </row>
    <row r="8943" spans="1:6" x14ac:dyDescent="0.25">
      <c r="A8943" t="s">
        <v>53</v>
      </c>
      <c r="B8943" t="s">
        <v>11</v>
      </c>
      <c r="C8943" t="s">
        <v>17</v>
      </c>
      <c r="D8943" s="1">
        <v>44616</v>
      </c>
      <c r="E8943" s="4">
        <v>6930</v>
      </c>
      <c r="F8943">
        <v>330</v>
      </c>
    </row>
    <row r="8944" spans="1:6" x14ac:dyDescent="0.25">
      <c r="A8944" t="s">
        <v>13</v>
      </c>
      <c r="B8944" t="s">
        <v>6</v>
      </c>
      <c r="C8944" t="s">
        <v>45</v>
      </c>
      <c r="D8944" s="1">
        <v>44616</v>
      </c>
      <c r="E8944" s="4">
        <v>5159</v>
      </c>
      <c r="F8944">
        <v>235</v>
      </c>
    </row>
    <row r="8945" spans="1:6" x14ac:dyDescent="0.25">
      <c r="A8945" t="s">
        <v>20</v>
      </c>
      <c r="B8945" t="s">
        <v>9</v>
      </c>
      <c r="C8945" t="s">
        <v>48</v>
      </c>
      <c r="D8945" s="1">
        <v>44616</v>
      </c>
      <c r="E8945" s="4">
        <v>4263</v>
      </c>
      <c r="F8945">
        <v>171</v>
      </c>
    </row>
    <row r="8946" spans="1:6" x14ac:dyDescent="0.25">
      <c r="A8946" t="s">
        <v>41</v>
      </c>
      <c r="B8946" t="s">
        <v>16</v>
      </c>
      <c r="C8946" t="s">
        <v>30</v>
      </c>
      <c r="D8946" s="1">
        <v>44616</v>
      </c>
      <c r="E8946" s="4">
        <v>4494</v>
      </c>
      <c r="F8946">
        <v>161</v>
      </c>
    </row>
    <row r="8947" spans="1:6" x14ac:dyDescent="0.25">
      <c r="A8947" t="s">
        <v>18</v>
      </c>
      <c r="B8947" t="s">
        <v>27</v>
      </c>
      <c r="C8947" t="s">
        <v>42</v>
      </c>
      <c r="D8947" s="1">
        <v>44616</v>
      </c>
      <c r="E8947" s="4">
        <v>8428</v>
      </c>
      <c r="F8947">
        <v>602</v>
      </c>
    </row>
    <row r="8948" spans="1:6" x14ac:dyDescent="0.25">
      <c r="A8948" t="s">
        <v>49</v>
      </c>
      <c r="B8948" t="s">
        <v>9</v>
      </c>
      <c r="C8948" t="s">
        <v>36</v>
      </c>
      <c r="D8948" s="1">
        <v>44616</v>
      </c>
      <c r="E8948" s="4">
        <v>3024</v>
      </c>
      <c r="F8948">
        <v>126</v>
      </c>
    </row>
    <row r="8949" spans="1:6" x14ac:dyDescent="0.25">
      <c r="A8949" t="s">
        <v>57</v>
      </c>
      <c r="B8949" t="s">
        <v>6</v>
      </c>
      <c r="C8949" t="s">
        <v>24</v>
      </c>
      <c r="D8949" s="1">
        <v>44616</v>
      </c>
      <c r="E8949" s="4">
        <v>1141</v>
      </c>
      <c r="F8949">
        <v>52</v>
      </c>
    </row>
    <row r="8950" spans="1:6" x14ac:dyDescent="0.25">
      <c r="A8950" t="s">
        <v>56</v>
      </c>
      <c r="B8950" t="s">
        <v>11</v>
      </c>
      <c r="C8950" t="s">
        <v>38</v>
      </c>
      <c r="D8950" s="1">
        <v>44616</v>
      </c>
      <c r="E8950" s="4">
        <v>7504</v>
      </c>
      <c r="F8950">
        <v>327</v>
      </c>
    </row>
    <row r="8951" spans="1:6" x14ac:dyDescent="0.25">
      <c r="A8951" t="s">
        <v>25</v>
      </c>
      <c r="B8951" t="s">
        <v>6</v>
      </c>
      <c r="C8951" t="s">
        <v>47</v>
      </c>
      <c r="D8951" s="1">
        <v>44616</v>
      </c>
      <c r="E8951" s="4">
        <v>2674</v>
      </c>
      <c r="F8951">
        <v>268</v>
      </c>
    </row>
    <row r="8952" spans="1:6" x14ac:dyDescent="0.25">
      <c r="A8952" t="s">
        <v>29</v>
      </c>
      <c r="B8952" t="s">
        <v>9</v>
      </c>
      <c r="C8952" t="s">
        <v>45</v>
      </c>
      <c r="D8952" s="1">
        <v>44616</v>
      </c>
      <c r="E8952" s="4">
        <v>875</v>
      </c>
      <c r="F8952">
        <v>40</v>
      </c>
    </row>
    <row r="8953" spans="1:6" x14ac:dyDescent="0.25">
      <c r="A8953" t="s">
        <v>46</v>
      </c>
      <c r="B8953" t="s">
        <v>16</v>
      </c>
      <c r="C8953" t="s">
        <v>35</v>
      </c>
      <c r="D8953" s="1">
        <v>44616</v>
      </c>
      <c r="E8953" s="4">
        <v>4060</v>
      </c>
      <c r="F8953">
        <v>271</v>
      </c>
    </row>
    <row r="8954" spans="1:6" x14ac:dyDescent="0.25">
      <c r="A8954" t="s">
        <v>53</v>
      </c>
      <c r="B8954" t="s">
        <v>27</v>
      </c>
      <c r="C8954" t="s">
        <v>38</v>
      </c>
      <c r="D8954" s="1">
        <v>44616</v>
      </c>
      <c r="E8954" s="4">
        <v>6363</v>
      </c>
      <c r="F8954">
        <v>354</v>
      </c>
    </row>
    <row r="8955" spans="1:6" x14ac:dyDescent="0.25">
      <c r="A8955" t="s">
        <v>8</v>
      </c>
      <c r="B8955" t="s">
        <v>11</v>
      </c>
      <c r="C8955" t="s">
        <v>31</v>
      </c>
      <c r="D8955" s="1">
        <v>44616</v>
      </c>
      <c r="E8955" s="4">
        <v>4333</v>
      </c>
      <c r="F8955">
        <v>167</v>
      </c>
    </row>
    <row r="8956" spans="1:6" x14ac:dyDescent="0.25">
      <c r="A8956" t="s">
        <v>40</v>
      </c>
      <c r="B8956" t="s">
        <v>27</v>
      </c>
      <c r="C8956" t="s">
        <v>47</v>
      </c>
      <c r="D8956" s="1">
        <v>44616</v>
      </c>
      <c r="E8956" s="4">
        <v>6055</v>
      </c>
      <c r="F8956">
        <v>770</v>
      </c>
    </row>
    <row r="8957" spans="1:6" x14ac:dyDescent="0.25">
      <c r="A8957" t="s">
        <v>57</v>
      </c>
      <c r="B8957" t="s">
        <v>6</v>
      </c>
      <c r="C8957" t="s">
        <v>47</v>
      </c>
      <c r="D8957" s="1">
        <v>44616</v>
      </c>
      <c r="E8957" s="4">
        <v>2296</v>
      </c>
      <c r="F8957">
        <v>287</v>
      </c>
    </row>
    <row r="8958" spans="1:6" x14ac:dyDescent="0.25">
      <c r="A8958" t="s">
        <v>5</v>
      </c>
      <c r="B8958" t="s">
        <v>11</v>
      </c>
      <c r="C8958" t="s">
        <v>12</v>
      </c>
      <c r="D8958" s="1">
        <v>44616</v>
      </c>
      <c r="E8958" s="4">
        <v>8883</v>
      </c>
      <c r="F8958">
        <v>684</v>
      </c>
    </row>
    <row r="8959" spans="1:6" x14ac:dyDescent="0.25">
      <c r="A8959" t="s">
        <v>8</v>
      </c>
      <c r="B8959" t="s">
        <v>21</v>
      </c>
      <c r="C8959" t="s">
        <v>36</v>
      </c>
      <c r="D8959" s="1">
        <v>44616</v>
      </c>
      <c r="E8959" s="4">
        <v>5516</v>
      </c>
      <c r="F8959">
        <v>240</v>
      </c>
    </row>
    <row r="8960" spans="1:6" x14ac:dyDescent="0.25">
      <c r="A8960" t="s">
        <v>13</v>
      </c>
      <c r="B8960" t="s">
        <v>9</v>
      </c>
      <c r="C8960" t="s">
        <v>28</v>
      </c>
      <c r="D8960" s="1">
        <v>44616</v>
      </c>
      <c r="E8960" s="4">
        <v>4501</v>
      </c>
      <c r="F8960">
        <v>188</v>
      </c>
    </row>
    <row r="8961" spans="1:6" x14ac:dyDescent="0.25">
      <c r="A8961" t="s">
        <v>46</v>
      </c>
      <c r="B8961" t="s">
        <v>16</v>
      </c>
      <c r="C8961" t="s">
        <v>30</v>
      </c>
      <c r="D8961" s="1">
        <v>44616</v>
      </c>
      <c r="E8961" s="4">
        <v>1015</v>
      </c>
      <c r="F8961">
        <v>38</v>
      </c>
    </row>
    <row r="8962" spans="1:6" x14ac:dyDescent="0.25">
      <c r="A8962" t="s">
        <v>13</v>
      </c>
      <c r="B8962" t="s">
        <v>11</v>
      </c>
      <c r="C8962" t="s">
        <v>50</v>
      </c>
      <c r="D8962" s="1">
        <v>44616</v>
      </c>
      <c r="E8962" s="4">
        <v>4718</v>
      </c>
      <c r="F8962">
        <v>249</v>
      </c>
    </row>
    <row r="8963" spans="1:6" x14ac:dyDescent="0.25">
      <c r="A8963" t="s">
        <v>5</v>
      </c>
      <c r="B8963" t="s">
        <v>16</v>
      </c>
      <c r="C8963" t="s">
        <v>19</v>
      </c>
      <c r="D8963" s="1">
        <v>44616</v>
      </c>
      <c r="E8963" s="4">
        <v>18347</v>
      </c>
      <c r="F8963">
        <v>1050</v>
      </c>
    </row>
    <row r="8964" spans="1:6" x14ac:dyDescent="0.25">
      <c r="A8964" t="s">
        <v>39</v>
      </c>
      <c r="B8964" t="s">
        <v>9</v>
      </c>
      <c r="C8964" t="s">
        <v>12</v>
      </c>
      <c r="D8964" s="1">
        <v>44616</v>
      </c>
      <c r="E8964" s="4">
        <v>4662</v>
      </c>
      <c r="F8964">
        <v>389</v>
      </c>
    </row>
    <row r="8965" spans="1:6" x14ac:dyDescent="0.25">
      <c r="A8965" t="s">
        <v>49</v>
      </c>
      <c r="B8965" t="s">
        <v>6</v>
      </c>
      <c r="C8965" t="s">
        <v>35</v>
      </c>
      <c r="D8965" s="1">
        <v>44616</v>
      </c>
      <c r="E8965" s="4">
        <v>1925</v>
      </c>
      <c r="F8965">
        <v>138</v>
      </c>
    </row>
    <row r="8966" spans="1:6" x14ac:dyDescent="0.25">
      <c r="A8966" t="s">
        <v>29</v>
      </c>
      <c r="B8966" t="s">
        <v>6</v>
      </c>
      <c r="C8966" t="s">
        <v>12</v>
      </c>
      <c r="D8966" s="1">
        <v>44616</v>
      </c>
      <c r="E8966" s="4">
        <v>7714</v>
      </c>
      <c r="F8966">
        <v>594</v>
      </c>
    </row>
    <row r="8967" spans="1:6" x14ac:dyDescent="0.25">
      <c r="A8967" t="s">
        <v>51</v>
      </c>
      <c r="B8967" t="s">
        <v>11</v>
      </c>
      <c r="C8967" t="s">
        <v>22</v>
      </c>
      <c r="D8967" s="1">
        <v>44616</v>
      </c>
      <c r="E8967" s="4">
        <v>8911</v>
      </c>
      <c r="F8967">
        <v>425</v>
      </c>
    </row>
    <row r="8968" spans="1:6" x14ac:dyDescent="0.25">
      <c r="A8968" t="s">
        <v>49</v>
      </c>
      <c r="B8968" t="s">
        <v>16</v>
      </c>
      <c r="C8968" t="s">
        <v>52</v>
      </c>
      <c r="D8968" s="1">
        <v>44616</v>
      </c>
      <c r="E8968" s="4">
        <v>77</v>
      </c>
      <c r="F8968">
        <v>6</v>
      </c>
    </row>
    <row r="8969" spans="1:6" x14ac:dyDescent="0.25">
      <c r="A8969" t="s">
        <v>41</v>
      </c>
      <c r="B8969" t="s">
        <v>16</v>
      </c>
      <c r="C8969" t="s">
        <v>35</v>
      </c>
      <c r="D8969" s="1">
        <v>44616</v>
      </c>
      <c r="E8969" s="4">
        <v>8372</v>
      </c>
      <c r="F8969">
        <v>770</v>
      </c>
    </row>
    <row r="8970" spans="1:6" x14ac:dyDescent="0.25">
      <c r="A8970" t="s">
        <v>51</v>
      </c>
      <c r="B8970" t="s">
        <v>27</v>
      </c>
      <c r="C8970" t="s">
        <v>35</v>
      </c>
      <c r="D8970" s="1">
        <v>44617</v>
      </c>
      <c r="E8970" s="4">
        <v>10766</v>
      </c>
      <c r="F8970">
        <v>770</v>
      </c>
    </row>
    <row r="8971" spans="1:6" x14ac:dyDescent="0.25">
      <c r="A8971" t="s">
        <v>46</v>
      </c>
      <c r="B8971" t="s">
        <v>21</v>
      </c>
      <c r="C8971" t="s">
        <v>42</v>
      </c>
      <c r="D8971" s="1">
        <v>44617</v>
      </c>
      <c r="E8971" s="4">
        <v>7203</v>
      </c>
      <c r="F8971">
        <v>601</v>
      </c>
    </row>
    <row r="8972" spans="1:6" x14ac:dyDescent="0.25">
      <c r="A8972" t="s">
        <v>20</v>
      </c>
      <c r="B8972" t="s">
        <v>9</v>
      </c>
      <c r="C8972" t="s">
        <v>14</v>
      </c>
      <c r="D8972" s="1">
        <v>44617</v>
      </c>
      <c r="E8972" s="4">
        <v>5964</v>
      </c>
      <c r="F8972">
        <v>272</v>
      </c>
    </row>
    <row r="8973" spans="1:6" x14ac:dyDescent="0.25">
      <c r="A8973" t="s">
        <v>8</v>
      </c>
      <c r="B8973" t="s">
        <v>9</v>
      </c>
      <c r="C8973" t="s">
        <v>17</v>
      </c>
      <c r="D8973" s="1">
        <v>44617</v>
      </c>
      <c r="E8973" s="4">
        <v>4221</v>
      </c>
      <c r="F8973">
        <v>201</v>
      </c>
    </row>
    <row r="8974" spans="1:6" x14ac:dyDescent="0.25">
      <c r="A8974" t="s">
        <v>51</v>
      </c>
      <c r="B8974" t="s">
        <v>6</v>
      </c>
      <c r="C8974" t="s">
        <v>43</v>
      </c>
      <c r="D8974" s="1">
        <v>44617</v>
      </c>
      <c r="E8974" s="4">
        <v>8988</v>
      </c>
      <c r="F8974">
        <v>391</v>
      </c>
    </row>
    <row r="8975" spans="1:6" x14ac:dyDescent="0.25">
      <c r="A8975" t="s">
        <v>23</v>
      </c>
      <c r="B8975" t="s">
        <v>21</v>
      </c>
      <c r="C8975" t="s">
        <v>45</v>
      </c>
      <c r="D8975" s="1">
        <v>44617</v>
      </c>
      <c r="E8975" s="4">
        <v>609</v>
      </c>
      <c r="F8975">
        <v>24</v>
      </c>
    </row>
    <row r="8976" spans="1:6" x14ac:dyDescent="0.25">
      <c r="A8976" t="s">
        <v>37</v>
      </c>
      <c r="B8976" t="s">
        <v>16</v>
      </c>
      <c r="C8976" t="s">
        <v>31</v>
      </c>
      <c r="D8976" s="1">
        <v>44617</v>
      </c>
      <c r="E8976" s="4">
        <v>168</v>
      </c>
      <c r="F8976">
        <v>7</v>
      </c>
    </row>
    <row r="8977" spans="1:6" x14ac:dyDescent="0.25">
      <c r="A8977" t="s">
        <v>34</v>
      </c>
      <c r="B8977" t="s">
        <v>11</v>
      </c>
      <c r="C8977" t="s">
        <v>26</v>
      </c>
      <c r="D8977" s="1">
        <v>44617</v>
      </c>
      <c r="E8977" s="4">
        <v>1134</v>
      </c>
      <c r="F8977">
        <v>67</v>
      </c>
    </row>
    <row r="8978" spans="1:6" x14ac:dyDescent="0.25">
      <c r="A8978" t="s">
        <v>51</v>
      </c>
      <c r="B8978" t="s">
        <v>21</v>
      </c>
      <c r="C8978" t="s">
        <v>45</v>
      </c>
      <c r="D8978" s="1">
        <v>44617</v>
      </c>
      <c r="E8978" s="4">
        <v>5215</v>
      </c>
      <c r="F8978">
        <v>218</v>
      </c>
    </row>
    <row r="8979" spans="1:6" x14ac:dyDescent="0.25">
      <c r="A8979" t="s">
        <v>39</v>
      </c>
      <c r="B8979" t="s">
        <v>11</v>
      </c>
      <c r="C8979" t="s">
        <v>24</v>
      </c>
      <c r="D8979" s="1">
        <v>44617</v>
      </c>
      <c r="E8979" s="4">
        <v>8001</v>
      </c>
      <c r="F8979">
        <v>334</v>
      </c>
    </row>
    <row r="8980" spans="1:6" x14ac:dyDescent="0.25">
      <c r="A8980" t="s">
        <v>51</v>
      </c>
      <c r="B8980" t="s">
        <v>6</v>
      </c>
      <c r="C8980" t="s">
        <v>28</v>
      </c>
      <c r="D8980" s="1">
        <v>44617</v>
      </c>
      <c r="E8980" s="4">
        <v>11200</v>
      </c>
      <c r="F8980">
        <v>415</v>
      </c>
    </row>
    <row r="8981" spans="1:6" x14ac:dyDescent="0.25">
      <c r="A8981" t="s">
        <v>41</v>
      </c>
      <c r="B8981" t="s">
        <v>11</v>
      </c>
      <c r="C8981" t="s">
        <v>35</v>
      </c>
      <c r="D8981" s="1">
        <v>44617</v>
      </c>
      <c r="E8981" s="4">
        <v>1722</v>
      </c>
      <c r="F8981">
        <v>133</v>
      </c>
    </row>
    <row r="8982" spans="1:6" x14ac:dyDescent="0.25">
      <c r="A8982" t="s">
        <v>51</v>
      </c>
      <c r="B8982" t="s">
        <v>6</v>
      </c>
      <c r="C8982" t="s">
        <v>7</v>
      </c>
      <c r="D8982" s="1">
        <v>44617</v>
      </c>
      <c r="E8982" s="4">
        <v>5040</v>
      </c>
      <c r="F8982">
        <v>220</v>
      </c>
    </row>
    <row r="8983" spans="1:6" x14ac:dyDescent="0.25">
      <c r="A8983" t="s">
        <v>5</v>
      </c>
      <c r="B8983" t="s">
        <v>9</v>
      </c>
      <c r="C8983" t="s">
        <v>42</v>
      </c>
      <c r="D8983" s="1">
        <v>44617</v>
      </c>
      <c r="E8983" s="4">
        <v>6559</v>
      </c>
      <c r="F8983">
        <v>505</v>
      </c>
    </row>
    <row r="8984" spans="1:6" x14ac:dyDescent="0.25">
      <c r="A8984" t="s">
        <v>34</v>
      </c>
      <c r="B8984" t="s">
        <v>27</v>
      </c>
      <c r="C8984" t="s">
        <v>12</v>
      </c>
      <c r="D8984" s="1">
        <v>44617</v>
      </c>
      <c r="E8984" s="4">
        <v>2051</v>
      </c>
      <c r="F8984">
        <v>206</v>
      </c>
    </row>
    <row r="8985" spans="1:6" x14ac:dyDescent="0.25">
      <c r="A8985" t="s">
        <v>8</v>
      </c>
      <c r="B8985" t="s">
        <v>11</v>
      </c>
      <c r="C8985" t="s">
        <v>17</v>
      </c>
      <c r="D8985" s="1">
        <v>44617</v>
      </c>
      <c r="E8985" s="4">
        <v>4270</v>
      </c>
      <c r="F8985">
        <v>178</v>
      </c>
    </row>
    <row r="8986" spans="1:6" x14ac:dyDescent="0.25">
      <c r="A8986" t="s">
        <v>10</v>
      </c>
      <c r="B8986" t="s">
        <v>9</v>
      </c>
      <c r="C8986" t="s">
        <v>26</v>
      </c>
      <c r="D8986" s="1">
        <v>44617</v>
      </c>
      <c r="E8986" s="4">
        <v>9401</v>
      </c>
      <c r="F8986">
        <v>588</v>
      </c>
    </row>
    <row r="8987" spans="1:6" x14ac:dyDescent="0.25">
      <c r="A8987" t="s">
        <v>29</v>
      </c>
      <c r="B8987" t="s">
        <v>21</v>
      </c>
      <c r="C8987" t="s">
        <v>24</v>
      </c>
      <c r="D8987" s="1">
        <v>44617</v>
      </c>
      <c r="E8987" s="4">
        <v>13265</v>
      </c>
      <c r="F8987">
        <v>577</v>
      </c>
    </row>
    <row r="8988" spans="1:6" x14ac:dyDescent="0.25">
      <c r="A8988" t="s">
        <v>10</v>
      </c>
      <c r="B8988" t="s">
        <v>9</v>
      </c>
      <c r="C8988" t="s">
        <v>42</v>
      </c>
      <c r="D8988" s="1">
        <v>44617</v>
      </c>
      <c r="E8988" s="4">
        <v>8547</v>
      </c>
      <c r="F8988">
        <v>535</v>
      </c>
    </row>
    <row r="8989" spans="1:6" x14ac:dyDescent="0.25">
      <c r="A8989" t="s">
        <v>32</v>
      </c>
      <c r="B8989" t="s">
        <v>9</v>
      </c>
      <c r="C8989" t="s">
        <v>42</v>
      </c>
      <c r="D8989" s="1">
        <v>44617</v>
      </c>
      <c r="E8989" s="4">
        <v>1477</v>
      </c>
      <c r="F8989">
        <v>114</v>
      </c>
    </row>
    <row r="8990" spans="1:6" x14ac:dyDescent="0.25">
      <c r="A8990" t="s">
        <v>8</v>
      </c>
      <c r="B8990" t="s">
        <v>16</v>
      </c>
      <c r="C8990" t="s">
        <v>26</v>
      </c>
      <c r="D8990" s="1">
        <v>44617</v>
      </c>
      <c r="E8990" s="4">
        <v>1232</v>
      </c>
      <c r="F8990">
        <v>88</v>
      </c>
    </row>
    <row r="8991" spans="1:6" x14ac:dyDescent="0.25">
      <c r="A8991" t="s">
        <v>8</v>
      </c>
      <c r="B8991" t="s">
        <v>9</v>
      </c>
      <c r="C8991" t="s">
        <v>52</v>
      </c>
      <c r="D8991" s="1">
        <v>44617</v>
      </c>
      <c r="E8991" s="4">
        <v>2464</v>
      </c>
      <c r="F8991">
        <v>154</v>
      </c>
    </row>
    <row r="8992" spans="1:6" x14ac:dyDescent="0.25">
      <c r="A8992" t="s">
        <v>53</v>
      </c>
      <c r="B8992" t="s">
        <v>21</v>
      </c>
      <c r="C8992" t="s">
        <v>38</v>
      </c>
      <c r="D8992" s="1">
        <v>44617</v>
      </c>
      <c r="E8992" s="4">
        <v>12026</v>
      </c>
      <c r="F8992">
        <v>573</v>
      </c>
    </row>
    <row r="8993" spans="1:6" x14ac:dyDescent="0.25">
      <c r="A8993" t="s">
        <v>29</v>
      </c>
      <c r="B8993" t="s">
        <v>27</v>
      </c>
      <c r="C8993" t="s">
        <v>42</v>
      </c>
      <c r="D8993" s="1">
        <v>44617</v>
      </c>
      <c r="E8993" s="4">
        <v>5369</v>
      </c>
      <c r="F8993">
        <v>413</v>
      </c>
    </row>
    <row r="8994" spans="1:6" x14ac:dyDescent="0.25">
      <c r="A8994" t="s">
        <v>57</v>
      </c>
      <c r="B8994" t="s">
        <v>9</v>
      </c>
      <c r="C8994" t="s">
        <v>17</v>
      </c>
      <c r="D8994" s="1">
        <v>44617</v>
      </c>
      <c r="E8994" s="4">
        <v>1498</v>
      </c>
      <c r="F8994">
        <v>72</v>
      </c>
    </row>
    <row r="8995" spans="1:6" x14ac:dyDescent="0.25">
      <c r="A8995" t="s">
        <v>41</v>
      </c>
      <c r="B8995" t="s">
        <v>27</v>
      </c>
      <c r="C8995" t="s">
        <v>26</v>
      </c>
      <c r="D8995" s="1">
        <v>44617</v>
      </c>
      <c r="E8995" s="4">
        <v>4158</v>
      </c>
      <c r="F8995">
        <v>245</v>
      </c>
    </row>
    <row r="8996" spans="1:6" x14ac:dyDescent="0.25">
      <c r="A8996" t="s">
        <v>25</v>
      </c>
      <c r="B8996" t="s">
        <v>21</v>
      </c>
      <c r="C8996" t="s">
        <v>42</v>
      </c>
      <c r="D8996" s="1">
        <v>44617</v>
      </c>
      <c r="E8996" s="4">
        <v>7791</v>
      </c>
      <c r="F8996">
        <v>557</v>
      </c>
    </row>
    <row r="8997" spans="1:6" x14ac:dyDescent="0.25">
      <c r="A8997" t="s">
        <v>54</v>
      </c>
      <c r="B8997" t="s">
        <v>6</v>
      </c>
      <c r="C8997" t="s">
        <v>17</v>
      </c>
      <c r="D8997" s="1">
        <v>44617</v>
      </c>
      <c r="E8997" s="4">
        <v>3024</v>
      </c>
      <c r="F8997">
        <v>138</v>
      </c>
    </row>
    <row r="8998" spans="1:6" x14ac:dyDescent="0.25">
      <c r="A8998" t="s">
        <v>37</v>
      </c>
      <c r="B8998" t="s">
        <v>27</v>
      </c>
      <c r="C8998" t="s">
        <v>48</v>
      </c>
      <c r="D8998" s="1">
        <v>44617</v>
      </c>
      <c r="E8998" s="4">
        <v>2100</v>
      </c>
      <c r="F8998">
        <v>100</v>
      </c>
    </row>
    <row r="8999" spans="1:6" x14ac:dyDescent="0.25">
      <c r="A8999" t="s">
        <v>13</v>
      </c>
      <c r="B8999" t="s">
        <v>27</v>
      </c>
      <c r="C8999" t="s">
        <v>50</v>
      </c>
      <c r="D8999" s="1">
        <v>44617</v>
      </c>
      <c r="E8999" s="4">
        <v>6790</v>
      </c>
      <c r="F8999">
        <v>400</v>
      </c>
    </row>
    <row r="9000" spans="1:6" x14ac:dyDescent="0.25">
      <c r="A9000" t="s">
        <v>49</v>
      </c>
      <c r="B9000" t="s">
        <v>9</v>
      </c>
      <c r="C9000" t="s">
        <v>12</v>
      </c>
      <c r="D9000" s="1">
        <v>44617</v>
      </c>
      <c r="E9000" s="4">
        <v>4788</v>
      </c>
      <c r="F9000">
        <v>342</v>
      </c>
    </row>
    <row r="9001" spans="1:6" x14ac:dyDescent="0.25">
      <c r="A9001" t="s">
        <v>5</v>
      </c>
      <c r="B9001" t="s">
        <v>16</v>
      </c>
      <c r="C9001" t="s">
        <v>28</v>
      </c>
      <c r="D9001" s="1">
        <v>44617</v>
      </c>
      <c r="E9001" s="4">
        <v>12775</v>
      </c>
      <c r="F9001">
        <v>492</v>
      </c>
    </row>
    <row r="9002" spans="1:6" x14ac:dyDescent="0.25">
      <c r="A9002" t="s">
        <v>51</v>
      </c>
      <c r="B9002" t="s">
        <v>16</v>
      </c>
      <c r="C9002" t="s">
        <v>35</v>
      </c>
      <c r="D9002" s="1">
        <v>44617</v>
      </c>
      <c r="E9002" s="4">
        <v>14049</v>
      </c>
      <c r="F9002">
        <v>910</v>
      </c>
    </row>
    <row r="9003" spans="1:6" x14ac:dyDescent="0.25">
      <c r="A9003" t="s">
        <v>8</v>
      </c>
      <c r="B9003" t="s">
        <v>11</v>
      </c>
      <c r="C9003" t="s">
        <v>7</v>
      </c>
      <c r="D9003" s="1">
        <v>44617</v>
      </c>
      <c r="E9003" s="4">
        <v>4991</v>
      </c>
      <c r="F9003">
        <v>192</v>
      </c>
    </row>
    <row r="9004" spans="1:6" x14ac:dyDescent="0.25">
      <c r="A9004" t="s">
        <v>55</v>
      </c>
      <c r="B9004" t="s">
        <v>21</v>
      </c>
      <c r="C9004" t="s">
        <v>42</v>
      </c>
      <c r="D9004" s="1">
        <v>44617</v>
      </c>
      <c r="E9004" s="4">
        <v>3920</v>
      </c>
      <c r="F9004">
        <v>245</v>
      </c>
    </row>
    <row r="9005" spans="1:6" x14ac:dyDescent="0.25">
      <c r="A9005" t="s">
        <v>15</v>
      </c>
      <c r="B9005" t="s">
        <v>9</v>
      </c>
      <c r="C9005" t="s">
        <v>19</v>
      </c>
      <c r="D9005" s="1">
        <v>44617</v>
      </c>
      <c r="E9005" s="4">
        <v>1827</v>
      </c>
      <c r="F9005">
        <v>108</v>
      </c>
    </row>
    <row r="9006" spans="1:6" x14ac:dyDescent="0.25">
      <c r="A9006" t="s">
        <v>54</v>
      </c>
      <c r="B9006" t="s">
        <v>21</v>
      </c>
      <c r="C9006" t="s">
        <v>26</v>
      </c>
      <c r="D9006" s="1">
        <v>44617</v>
      </c>
      <c r="E9006" s="4">
        <v>7273</v>
      </c>
      <c r="F9006">
        <v>607</v>
      </c>
    </row>
    <row r="9007" spans="1:6" x14ac:dyDescent="0.25">
      <c r="A9007" t="s">
        <v>41</v>
      </c>
      <c r="B9007" t="s">
        <v>11</v>
      </c>
      <c r="C9007" t="s">
        <v>30</v>
      </c>
      <c r="D9007" s="1">
        <v>44617</v>
      </c>
      <c r="E9007" s="4">
        <v>1183</v>
      </c>
      <c r="F9007">
        <v>48</v>
      </c>
    </row>
    <row r="9008" spans="1:6" x14ac:dyDescent="0.25">
      <c r="A9008" t="s">
        <v>34</v>
      </c>
      <c r="B9008" t="s">
        <v>27</v>
      </c>
      <c r="C9008" t="s">
        <v>22</v>
      </c>
      <c r="D9008" s="1">
        <v>44617</v>
      </c>
      <c r="E9008" s="4">
        <v>6090</v>
      </c>
      <c r="F9008">
        <v>254</v>
      </c>
    </row>
    <row r="9009" spans="1:6" x14ac:dyDescent="0.25">
      <c r="A9009" t="s">
        <v>25</v>
      </c>
      <c r="B9009" t="s">
        <v>11</v>
      </c>
      <c r="C9009" t="s">
        <v>38</v>
      </c>
      <c r="D9009" s="1">
        <v>44617</v>
      </c>
      <c r="E9009" s="4">
        <v>1701</v>
      </c>
      <c r="F9009">
        <v>78</v>
      </c>
    </row>
    <row r="9010" spans="1:6" x14ac:dyDescent="0.25">
      <c r="A9010" t="s">
        <v>23</v>
      </c>
      <c r="B9010" t="s">
        <v>16</v>
      </c>
      <c r="C9010" t="s">
        <v>50</v>
      </c>
      <c r="D9010" s="1">
        <v>44617</v>
      </c>
      <c r="E9010" s="4">
        <v>9737</v>
      </c>
      <c r="F9010">
        <v>464</v>
      </c>
    </row>
    <row r="9011" spans="1:6" x14ac:dyDescent="0.25">
      <c r="A9011" t="s">
        <v>32</v>
      </c>
      <c r="B9011" t="s">
        <v>9</v>
      </c>
      <c r="C9011" t="s">
        <v>43</v>
      </c>
      <c r="D9011" s="1">
        <v>44617</v>
      </c>
      <c r="E9011" s="4">
        <v>6174</v>
      </c>
      <c r="F9011">
        <v>281</v>
      </c>
    </row>
    <row r="9012" spans="1:6" x14ac:dyDescent="0.25">
      <c r="A9012" t="s">
        <v>39</v>
      </c>
      <c r="B9012" t="s">
        <v>16</v>
      </c>
      <c r="C9012" t="s">
        <v>19</v>
      </c>
      <c r="D9012" s="1">
        <v>44617</v>
      </c>
      <c r="E9012" s="4">
        <v>10626</v>
      </c>
      <c r="F9012">
        <v>532</v>
      </c>
    </row>
    <row r="9013" spans="1:6" x14ac:dyDescent="0.25">
      <c r="A9013" t="s">
        <v>39</v>
      </c>
      <c r="B9013" t="s">
        <v>9</v>
      </c>
      <c r="C9013" t="s">
        <v>50</v>
      </c>
      <c r="D9013" s="1">
        <v>44617</v>
      </c>
      <c r="E9013" s="4">
        <v>12229</v>
      </c>
      <c r="F9013">
        <v>583</v>
      </c>
    </row>
    <row r="9014" spans="1:6" x14ac:dyDescent="0.25">
      <c r="A9014" t="s">
        <v>10</v>
      </c>
      <c r="B9014" t="s">
        <v>21</v>
      </c>
      <c r="C9014" t="s">
        <v>47</v>
      </c>
      <c r="D9014" s="1">
        <v>44617</v>
      </c>
      <c r="E9014" s="4">
        <v>15890</v>
      </c>
      <c r="F9014">
        <v>1470</v>
      </c>
    </row>
    <row r="9015" spans="1:6" x14ac:dyDescent="0.25">
      <c r="A9015" t="s">
        <v>54</v>
      </c>
      <c r="B9015" t="s">
        <v>9</v>
      </c>
      <c r="C9015" t="s">
        <v>12</v>
      </c>
      <c r="D9015" s="1">
        <v>44617</v>
      </c>
      <c r="E9015" s="4">
        <v>7518</v>
      </c>
      <c r="F9015">
        <v>770</v>
      </c>
    </row>
    <row r="9016" spans="1:6" x14ac:dyDescent="0.25">
      <c r="A9016" t="s">
        <v>34</v>
      </c>
      <c r="B9016" t="s">
        <v>27</v>
      </c>
      <c r="C9016" t="s">
        <v>45</v>
      </c>
      <c r="D9016" s="1">
        <v>44617</v>
      </c>
      <c r="E9016" s="4">
        <v>3269</v>
      </c>
      <c r="F9016">
        <v>131</v>
      </c>
    </row>
    <row r="9017" spans="1:6" x14ac:dyDescent="0.25">
      <c r="A9017" t="s">
        <v>39</v>
      </c>
      <c r="B9017" t="s">
        <v>9</v>
      </c>
      <c r="C9017" t="s">
        <v>7</v>
      </c>
      <c r="D9017" s="1">
        <v>44617</v>
      </c>
      <c r="E9017" s="4">
        <v>6356</v>
      </c>
      <c r="F9017">
        <v>255</v>
      </c>
    </row>
    <row r="9018" spans="1:6" x14ac:dyDescent="0.25">
      <c r="A9018" t="s">
        <v>39</v>
      </c>
      <c r="B9018" t="s">
        <v>16</v>
      </c>
      <c r="C9018" t="s">
        <v>52</v>
      </c>
      <c r="D9018" s="1">
        <v>44617</v>
      </c>
      <c r="E9018" s="4">
        <v>6713</v>
      </c>
      <c r="F9018">
        <v>560</v>
      </c>
    </row>
    <row r="9019" spans="1:6" x14ac:dyDescent="0.25">
      <c r="A9019" t="s">
        <v>56</v>
      </c>
      <c r="B9019" t="s">
        <v>16</v>
      </c>
      <c r="C9019" t="s">
        <v>38</v>
      </c>
      <c r="D9019" s="1">
        <v>44617</v>
      </c>
      <c r="E9019" s="4">
        <v>1477</v>
      </c>
      <c r="F9019">
        <v>65</v>
      </c>
    </row>
    <row r="9020" spans="1:6" x14ac:dyDescent="0.25">
      <c r="A9020" t="s">
        <v>51</v>
      </c>
      <c r="B9020" t="s">
        <v>27</v>
      </c>
      <c r="C9020" t="s">
        <v>12</v>
      </c>
      <c r="D9020" s="1">
        <v>44617</v>
      </c>
      <c r="E9020" s="4">
        <v>7049</v>
      </c>
      <c r="F9020">
        <v>700</v>
      </c>
    </row>
    <row r="9021" spans="1:6" x14ac:dyDescent="0.25">
      <c r="A9021" t="s">
        <v>20</v>
      </c>
      <c r="B9021" t="s">
        <v>16</v>
      </c>
      <c r="C9021" t="s">
        <v>47</v>
      </c>
      <c r="D9021" s="1">
        <v>44617</v>
      </c>
      <c r="E9021" s="4">
        <v>3976</v>
      </c>
      <c r="F9021">
        <v>442</v>
      </c>
    </row>
    <row r="9022" spans="1:6" x14ac:dyDescent="0.25">
      <c r="A9022" t="s">
        <v>20</v>
      </c>
      <c r="B9022" t="s">
        <v>21</v>
      </c>
      <c r="C9022" t="s">
        <v>7</v>
      </c>
      <c r="D9022" s="1">
        <v>44617</v>
      </c>
      <c r="E9022" s="4">
        <v>1421</v>
      </c>
      <c r="F9022">
        <v>55</v>
      </c>
    </row>
    <row r="9023" spans="1:6" x14ac:dyDescent="0.25">
      <c r="A9023" t="s">
        <v>10</v>
      </c>
      <c r="B9023" t="s">
        <v>11</v>
      </c>
      <c r="C9023" t="s">
        <v>43</v>
      </c>
      <c r="D9023" s="1">
        <v>44620</v>
      </c>
      <c r="E9023" s="4">
        <v>4088</v>
      </c>
      <c r="F9023">
        <v>171</v>
      </c>
    </row>
    <row r="9024" spans="1:6" x14ac:dyDescent="0.25">
      <c r="A9024" t="s">
        <v>49</v>
      </c>
      <c r="B9024" t="s">
        <v>21</v>
      </c>
      <c r="C9024" t="s">
        <v>44</v>
      </c>
      <c r="D9024" s="1">
        <v>44620</v>
      </c>
      <c r="E9024" s="4">
        <v>8169</v>
      </c>
      <c r="F9024">
        <v>327</v>
      </c>
    </row>
    <row r="9025" spans="1:6" x14ac:dyDescent="0.25">
      <c r="A9025" t="s">
        <v>23</v>
      </c>
      <c r="B9025" t="s">
        <v>27</v>
      </c>
      <c r="C9025" t="s">
        <v>7</v>
      </c>
      <c r="D9025" s="1">
        <v>44620</v>
      </c>
      <c r="E9025" s="4">
        <v>8169</v>
      </c>
      <c r="F9025">
        <v>327</v>
      </c>
    </row>
    <row r="9026" spans="1:6" x14ac:dyDescent="0.25">
      <c r="A9026" t="s">
        <v>46</v>
      </c>
      <c r="B9026" t="s">
        <v>21</v>
      </c>
      <c r="C9026" t="s">
        <v>44</v>
      </c>
      <c r="D9026" s="1">
        <v>44620</v>
      </c>
      <c r="E9026" s="4">
        <v>5054</v>
      </c>
      <c r="F9026">
        <v>211</v>
      </c>
    </row>
    <row r="9027" spans="1:6" x14ac:dyDescent="0.25">
      <c r="A9027" t="s">
        <v>54</v>
      </c>
      <c r="B9027" t="s">
        <v>21</v>
      </c>
      <c r="C9027" t="s">
        <v>36</v>
      </c>
      <c r="D9027" s="1">
        <v>44620</v>
      </c>
      <c r="E9027" s="4">
        <v>3906</v>
      </c>
      <c r="F9027">
        <v>163</v>
      </c>
    </row>
    <row r="9028" spans="1:6" x14ac:dyDescent="0.25">
      <c r="A9028" t="s">
        <v>39</v>
      </c>
      <c r="B9028" t="s">
        <v>16</v>
      </c>
      <c r="C9028" t="s">
        <v>7</v>
      </c>
      <c r="D9028" s="1">
        <v>44620</v>
      </c>
      <c r="E9028" s="4">
        <v>3304</v>
      </c>
      <c r="F9028">
        <v>133</v>
      </c>
    </row>
    <row r="9029" spans="1:6" x14ac:dyDescent="0.25">
      <c r="A9029" t="s">
        <v>41</v>
      </c>
      <c r="B9029" t="s">
        <v>21</v>
      </c>
      <c r="C9029" t="s">
        <v>19</v>
      </c>
      <c r="D9029" s="1">
        <v>44620</v>
      </c>
      <c r="E9029" s="4">
        <v>490</v>
      </c>
      <c r="F9029">
        <v>28</v>
      </c>
    </row>
    <row r="9030" spans="1:6" x14ac:dyDescent="0.25">
      <c r="A9030" t="s">
        <v>33</v>
      </c>
      <c r="B9030" t="s">
        <v>27</v>
      </c>
      <c r="C9030" t="s">
        <v>28</v>
      </c>
      <c r="D9030" s="1">
        <v>44620</v>
      </c>
      <c r="E9030" s="4">
        <v>3451</v>
      </c>
      <c r="F9030">
        <v>128</v>
      </c>
    </row>
    <row r="9031" spans="1:6" x14ac:dyDescent="0.25">
      <c r="A9031" t="s">
        <v>8</v>
      </c>
      <c r="B9031" t="s">
        <v>6</v>
      </c>
      <c r="C9031" t="s">
        <v>48</v>
      </c>
      <c r="D9031" s="1">
        <v>44620</v>
      </c>
      <c r="E9031" s="4">
        <v>2583</v>
      </c>
      <c r="F9031">
        <v>118</v>
      </c>
    </row>
    <row r="9032" spans="1:6" x14ac:dyDescent="0.25">
      <c r="A9032" t="s">
        <v>55</v>
      </c>
      <c r="B9032" t="s">
        <v>16</v>
      </c>
      <c r="C9032" t="s">
        <v>26</v>
      </c>
      <c r="D9032" s="1">
        <v>44620</v>
      </c>
      <c r="E9032" s="4">
        <v>1862</v>
      </c>
      <c r="F9032">
        <v>125</v>
      </c>
    </row>
    <row r="9033" spans="1:6" x14ac:dyDescent="0.25">
      <c r="A9033" t="s">
        <v>34</v>
      </c>
      <c r="B9033" t="s">
        <v>16</v>
      </c>
      <c r="C9033" t="s">
        <v>45</v>
      </c>
      <c r="D9033" s="1">
        <v>44628</v>
      </c>
      <c r="E9033" s="4">
        <v>16744</v>
      </c>
      <c r="F9033">
        <v>1288</v>
      </c>
    </row>
    <row r="9034" spans="1:6" x14ac:dyDescent="0.25">
      <c r="A9034" t="s">
        <v>15</v>
      </c>
      <c r="B9034" t="s">
        <v>16</v>
      </c>
      <c r="C9034" t="s">
        <v>42</v>
      </c>
      <c r="D9034" s="1">
        <v>44643</v>
      </c>
      <c r="E9034" s="4">
        <v>2338</v>
      </c>
      <c r="F9034">
        <v>98</v>
      </c>
    </row>
    <row r="9035" spans="1:6" x14ac:dyDescent="0.25">
      <c r="A9035" t="s">
        <v>54</v>
      </c>
      <c r="B9035" t="s">
        <v>11</v>
      </c>
      <c r="C9035" t="s">
        <v>36</v>
      </c>
      <c r="D9035" s="1">
        <v>44649</v>
      </c>
      <c r="E9035" s="4">
        <v>16072</v>
      </c>
      <c r="F9035">
        <v>555</v>
      </c>
    </row>
    <row r="9036" spans="1:6" x14ac:dyDescent="0.25">
      <c r="A9036" t="s">
        <v>46</v>
      </c>
      <c r="B9036" t="s">
        <v>6</v>
      </c>
      <c r="C9036" t="s">
        <v>47</v>
      </c>
      <c r="D9036" s="1">
        <v>44651</v>
      </c>
      <c r="E9036" s="4">
        <v>392</v>
      </c>
      <c r="F9036">
        <v>28</v>
      </c>
    </row>
    <row r="9037" spans="1:6" x14ac:dyDescent="0.25">
      <c r="A9037" t="s">
        <v>23</v>
      </c>
      <c r="B9037" t="s">
        <v>9</v>
      </c>
      <c r="C9037" t="s">
        <v>42</v>
      </c>
      <c r="D9037" s="1">
        <v>44650</v>
      </c>
      <c r="E9037" s="4">
        <v>3983</v>
      </c>
      <c r="F9037">
        <v>154</v>
      </c>
    </row>
    <row r="9038" spans="1:6" x14ac:dyDescent="0.25">
      <c r="A9038" t="s">
        <v>56</v>
      </c>
      <c r="B9038" t="s">
        <v>6</v>
      </c>
      <c r="C9038" t="s">
        <v>12</v>
      </c>
      <c r="D9038" s="1">
        <v>44627</v>
      </c>
      <c r="E9038" s="4">
        <v>15848</v>
      </c>
      <c r="F9038">
        <v>1057</v>
      </c>
    </row>
    <row r="9039" spans="1:6" x14ac:dyDescent="0.25">
      <c r="A9039" t="s">
        <v>51</v>
      </c>
      <c r="B9039" t="s">
        <v>27</v>
      </c>
      <c r="C9039" t="s">
        <v>35</v>
      </c>
      <c r="D9039" s="1">
        <v>44634</v>
      </c>
      <c r="E9039" s="4">
        <v>9912</v>
      </c>
      <c r="F9039">
        <v>708</v>
      </c>
    </row>
    <row r="9040" spans="1:6" x14ac:dyDescent="0.25">
      <c r="A9040" t="s">
        <v>32</v>
      </c>
      <c r="B9040" t="s">
        <v>9</v>
      </c>
      <c r="C9040" t="s">
        <v>45</v>
      </c>
      <c r="D9040" s="1">
        <v>44638</v>
      </c>
      <c r="E9040" s="4">
        <v>7273</v>
      </c>
      <c r="F9040">
        <v>428</v>
      </c>
    </row>
    <row r="9041" spans="1:6" x14ac:dyDescent="0.25">
      <c r="A9041" t="s">
        <v>32</v>
      </c>
      <c r="B9041" t="s">
        <v>16</v>
      </c>
      <c r="C9041" t="s">
        <v>28</v>
      </c>
      <c r="D9041" s="1">
        <v>44645</v>
      </c>
      <c r="E9041" s="4">
        <v>5649</v>
      </c>
      <c r="F9041">
        <v>628</v>
      </c>
    </row>
    <row r="9042" spans="1:6" x14ac:dyDescent="0.25">
      <c r="A9042" t="s">
        <v>34</v>
      </c>
      <c r="B9042" t="s">
        <v>11</v>
      </c>
      <c r="C9042" t="s">
        <v>17</v>
      </c>
      <c r="D9042" s="1">
        <v>44637</v>
      </c>
      <c r="E9042" s="4">
        <v>343</v>
      </c>
      <c r="F9042">
        <v>12</v>
      </c>
    </row>
    <row r="9043" spans="1:6" x14ac:dyDescent="0.25">
      <c r="A9043" t="s">
        <v>29</v>
      </c>
      <c r="B9043" t="s">
        <v>27</v>
      </c>
      <c r="C9043" t="s">
        <v>38</v>
      </c>
      <c r="D9043" s="1">
        <v>44634</v>
      </c>
      <c r="E9043" s="4">
        <v>4690</v>
      </c>
      <c r="F9043">
        <v>247</v>
      </c>
    </row>
    <row r="9044" spans="1:6" x14ac:dyDescent="0.25">
      <c r="A9044" t="s">
        <v>5</v>
      </c>
      <c r="B9044" t="s">
        <v>11</v>
      </c>
      <c r="C9044" t="s">
        <v>31</v>
      </c>
      <c r="D9044" s="1">
        <v>44621</v>
      </c>
      <c r="E9044" s="4">
        <v>3864</v>
      </c>
      <c r="F9044">
        <v>176</v>
      </c>
    </row>
    <row r="9045" spans="1:6" x14ac:dyDescent="0.25">
      <c r="A9045" t="s">
        <v>13</v>
      </c>
      <c r="B9045" t="s">
        <v>16</v>
      </c>
      <c r="C9045" t="s">
        <v>47</v>
      </c>
      <c r="D9045" s="1">
        <v>44642</v>
      </c>
      <c r="E9045" s="4">
        <v>1260</v>
      </c>
      <c r="F9045">
        <v>105</v>
      </c>
    </row>
    <row r="9046" spans="1:6" x14ac:dyDescent="0.25">
      <c r="A9046" t="s">
        <v>10</v>
      </c>
      <c r="B9046" t="s">
        <v>16</v>
      </c>
      <c r="C9046" t="s">
        <v>26</v>
      </c>
      <c r="D9046" s="1">
        <v>44645</v>
      </c>
      <c r="E9046" s="4">
        <v>4025</v>
      </c>
      <c r="F9046">
        <v>212</v>
      </c>
    </row>
    <row r="9047" spans="1:6" x14ac:dyDescent="0.25">
      <c r="A9047" t="s">
        <v>46</v>
      </c>
      <c r="B9047" t="s">
        <v>27</v>
      </c>
      <c r="C9047" t="s">
        <v>26</v>
      </c>
      <c r="D9047" s="1">
        <v>44638</v>
      </c>
      <c r="E9047" s="4">
        <v>7833</v>
      </c>
      <c r="F9047">
        <v>461</v>
      </c>
    </row>
    <row r="9048" spans="1:6" x14ac:dyDescent="0.25">
      <c r="A9048" t="s">
        <v>57</v>
      </c>
      <c r="B9048" t="s">
        <v>11</v>
      </c>
      <c r="C9048" t="s">
        <v>28</v>
      </c>
      <c r="D9048" s="1">
        <v>44648</v>
      </c>
      <c r="E9048" s="4">
        <v>1316</v>
      </c>
      <c r="F9048">
        <v>83</v>
      </c>
    </row>
    <row r="9049" spans="1:6" x14ac:dyDescent="0.25">
      <c r="A9049" t="s">
        <v>54</v>
      </c>
      <c r="B9049" t="s">
        <v>11</v>
      </c>
      <c r="C9049" t="s">
        <v>22</v>
      </c>
      <c r="D9049" s="1">
        <v>44623</v>
      </c>
      <c r="E9049" s="4">
        <v>5656</v>
      </c>
      <c r="F9049">
        <v>236</v>
      </c>
    </row>
    <row r="9050" spans="1:6" x14ac:dyDescent="0.25">
      <c r="A9050" t="s">
        <v>55</v>
      </c>
      <c r="B9050" t="s">
        <v>21</v>
      </c>
      <c r="C9050" t="s">
        <v>43</v>
      </c>
      <c r="D9050" s="1">
        <v>44631</v>
      </c>
      <c r="E9050" s="4">
        <v>5978</v>
      </c>
      <c r="F9050">
        <v>997</v>
      </c>
    </row>
    <row r="9051" spans="1:6" x14ac:dyDescent="0.25">
      <c r="A9051" t="s">
        <v>53</v>
      </c>
      <c r="B9051" t="s">
        <v>27</v>
      </c>
      <c r="C9051" t="s">
        <v>42</v>
      </c>
      <c r="D9051" s="1">
        <v>44624</v>
      </c>
      <c r="E9051" s="4">
        <v>4830</v>
      </c>
      <c r="F9051">
        <v>186</v>
      </c>
    </row>
    <row r="9052" spans="1:6" x14ac:dyDescent="0.25">
      <c r="A9052" t="s">
        <v>46</v>
      </c>
      <c r="B9052" t="s">
        <v>21</v>
      </c>
      <c r="C9052" t="s">
        <v>42</v>
      </c>
      <c r="D9052" s="1">
        <v>44644</v>
      </c>
      <c r="E9052" s="4">
        <v>2541</v>
      </c>
      <c r="F9052">
        <v>116</v>
      </c>
    </row>
    <row r="9053" spans="1:6" x14ac:dyDescent="0.25">
      <c r="A9053" t="s">
        <v>57</v>
      </c>
      <c r="B9053" t="s">
        <v>9</v>
      </c>
      <c r="C9053" t="s">
        <v>31</v>
      </c>
      <c r="D9053" s="1">
        <v>44638</v>
      </c>
      <c r="E9053" s="4">
        <v>6426</v>
      </c>
      <c r="F9053">
        <v>322</v>
      </c>
    </row>
    <row r="9054" spans="1:6" x14ac:dyDescent="0.25">
      <c r="A9054" t="s">
        <v>57</v>
      </c>
      <c r="B9054" t="s">
        <v>16</v>
      </c>
      <c r="C9054" t="s">
        <v>28</v>
      </c>
      <c r="D9054" s="1">
        <v>44649</v>
      </c>
      <c r="E9054" s="4">
        <v>2898</v>
      </c>
      <c r="F9054">
        <v>194</v>
      </c>
    </row>
    <row r="9055" spans="1:6" x14ac:dyDescent="0.25">
      <c r="A9055" t="s">
        <v>20</v>
      </c>
      <c r="B9055" t="s">
        <v>9</v>
      </c>
      <c r="C9055" t="s">
        <v>14</v>
      </c>
      <c r="D9055" s="1">
        <v>44634</v>
      </c>
      <c r="E9055" s="4">
        <v>7693</v>
      </c>
      <c r="F9055">
        <v>855</v>
      </c>
    </row>
    <row r="9056" spans="1:6" x14ac:dyDescent="0.25">
      <c r="A9056" t="s">
        <v>18</v>
      </c>
      <c r="B9056" t="s">
        <v>27</v>
      </c>
      <c r="C9056" t="s">
        <v>45</v>
      </c>
      <c r="D9056" s="1">
        <v>44637</v>
      </c>
      <c r="E9056" s="4">
        <v>1141</v>
      </c>
      <c r="F9056">
        <v>82</v>
      </c>
    </row>
    <row r="9057" spans="1:6" x14ac:dyDescent="0.25">
      <c r="A9057" t="s">
        <v>41</v>
      </c>
      <c r="B9057" t="s">
        <v>16</v>
      </c>
      <c r="C9057" t="s">
        <v>7</v>
      </c>
      <c r="D9057" s="1">
        <v>44650</v>
      </c>
      <c r="E9057" s="4">
        <v>1715</v>
      </c>
      <c r="F9057">
        <v>66</v>
      </c>
    </row>
    <row r="9058" spans="1:6" x14ac:dyDescent="0.25">
      <c r="A9058" t="s">
        <v>13</v>
      </c>
      <c r="B9058" t="s">
        <v>21</v>
      </c>
      <c r="C9058" t="s">
        <v>26</v>
      </c>
      <c r="D9058" s="1">
        <v>44630</v>
      </c>
      <c r="E9058" s="4">
        <v>4984</v>
      </c>
      <c r="F9058">
        <v>312</v>
      </c>
    </row>
    <row r="9059" spans="1:6" x14ac:dyDescent="0.25">
      <c r="A9059" t="s">
        <v>8</v>
      </c>
      <c r="B9059" t="s">
        <v>11</v>
      </c>
      <c r="C9059" t="s">
        <v>43</v>
      </c>
      <c r="D9059" s="1">
        <v>44621</v>
      </c>
      <c r="E9059" s="4">
        <v>3850</v>
      </c>
      <c r="F9059">
        <v>321</v>
      </c>
    </row>
    <row r="9060" spans="1:6" x14ac:dyDescent="0.25">
      <c r="A9060" t="s">
        <v>37</v>
      </c>
      <c r="B9060" t="s">
        <v>27</v>
      </c>
      <c r="C9060" t="s">
        <v>12</v>
      </c>
      <c r="D9060" s="1">
        <v>44650</v>
      </c>
      <c r="E9060" s="4">
        <v>11263</v>
      </c>
      <c r="F9060">
        <v>939</v>
      </c>
    </row>
    <row r="9061" spans="1:6" x14ac:dyDescent="0.25">
      <c r="A9061" t="s">
        <v>54</v>
      </c>
      <c r="B9061" t="s">
        <v>9</v>
      </c>
      <c r="C9061" t="s">
        <v>31</v>
      </c>
      <c r="D9061" s="1">
        <v>44630</v>
      </c>
      <c r="E9061" s="4">
        <v>12726</v>
      </c>
      <c r="F9061">
        <v>849</v>
      </c>
    </row>
    <row r="9062" spans="1:6" x14ac:dyDescent="0.25">
      <c r="A9062" t="s">
        <v>29</v>
      </c>
      <c r="B9062" t="s">
        <v>16</v>
      </c>
      <c r="C9062" t="s">
        <v>36</v>
      </c>
      <c r="D9062" s="1">
        <v>44637</v>
      </c>
      <c r="E9062" s="4">
        <v>2646</v>
      </c>
      <c r="F9062">
        <v>89</v>
      </c>
    </row>
    <row r="9063" spans="1:6" x14ac:dyDescent="0.25">
      <c r="A9063" t="s">
        <v>37</v>
      </c>
      <c r="B9063" t="s">
        <v>11</v>
      </c>
      <c r="C9063" t="s">
        <v>47</v>
      </c>
      <c r="D9063" s="1">
        <v>44631</v>
      </c>
      <c r="E9063" s="4">
        <v>2408</v>
      </c>
      <c r="F9063">
        <v>241</v>
      </c>
    </row>
    <row r="9064" spans="1:6" x14ac:dyDescent="0.25">
      <c r="A9064" t="s">
        <v>37</v>
      </c>
      <c r="B9064" t="s">
        <v>21</v>
      </c>
      <c r="C9064" t="s">
        <v>7</v>
      </c>
      <c r="D9064" s="1">
        <v>44649</v>
      </c>
      <c r="E9064" s="4">
        <v>2037</v>
      </c>
      <c r="F9064">
        <v>73</v>
      </c>
    </row>
    <row r="9065" spans="1:6" x14ac:dyDescent="0.25">
      <c r="A9065" t="s">
        <v>56</v>
      </c>
      <c r="B9065" t="s">
        <v>6</v>
      </c>
      <c r="C9065" t="s">
        <v>17</v>
      </c>
      <c r="D9065" s="1">
        <v>44649</v>
      </c>
      <c r="E9065" s="4">
        <v>1890</v>
      </c>
      <c r="F9065">
        <v>73</v>
      </c>
    </row>
    <row r="9066" spans="1:6" x14ac:dyDescent="0.25">
      <c r="A9066" t="s">
        <v>13</v>
      </c>
      <c r="B9066" t="s">
        <v>6</v>
      </c>
      <c r="C9066" t="s">
        <v>26</v>
      </c>
      <c r="D9066" s="1">
        <v>44649</v>
      </c>
      <c r="E9066" s="4">
        <v>2359</v>
      </c>
      <c r="F9066">
        <v>169</v>
      </c>
    </row>
    <row r="9067" spans="1:6" x14ac:dyDescent="0.25">
      <c r="A9067" t="s">
        <v>8</v>
      </c>
      <c r="B9067" t="s">
        <v>9</v>
      </c>
      <c r="C9067" t="s">
        <v>17</v>
      </c>
      <c r="D9067" s="1">
        <v>44644</v>
      </c>
      <c r="E9067" s="4">
        <v>11053</v>
      </c>
      <c r="F9067">
        <v>369</v>
      </c>
    </row>
    <row r="9068" spans="1:6" x14ac:dyDescent="0.25">
      <c r="A9068" t="s">
        <v>13</v>
      </c>
      <c r="B9068" t="s">
        <v>9</v>
      </c>
      <c r="C9068" t="s">
        <v>26</v>
      </c>
      <c r="D9068" s="1">
        <v>44642</v>
      </c>
      <c r="E9068" s="4">
        <v>133</v>
      </c>
      <c r="F9068">
        <v>9</v>
      </c>
    </row>
    <row r="9069" spans="1:6" x14ac:dyDescent="0.25">
      <c r="A9069" t="s">
        <v>32</v>
      </c>
      <c r="B9069" t="s">
        <v>21</v>
      </c>
      <c r="C9069" t="s">
        <v>36</v>
      </c>
      <c r="D9069" s="1">
        <v>44627</v>
      </c>
      <c r="E9069" s="4">
        <v>1708</v>
      </c>
      <c r="F9069">
        <v>61</v>
      </c>
    </row>
    <row r="9070" spans="1:6" x14ac:dyDescent="0.25">
      <c r="A9070" t="s">
        <v>41</v>
      </c>
      <c r="B9070" t="s">
        <v>6</v>
      </c>
      <c r="C9070" t="s">
        <v>42</v>
      </c>
      <c r="D9070" s="1">
        <v>44644</v>
      </c>
      <c r="E9070" s="4">
        <v>8148</v>
      </c>
      <c r="F9070">
        <v>302</v>
      </c>
    </row>
    <row r="9071" spans="1:6" x14ac:dyDescent="0.25">
      <c r="A9071" t="s">
        <v>8</v>
      </c>
      <c r="B9071" t="s">
        <v>16</v>
      </c>
      <c r="C9071" t="s">
        <v>45</v>
      </c>
      <c r="D9071" s="1">
        <v>44638</v>
      </c>
      <c r="E9071" s="4">
        <v>6566</v>
      </c>
      <c r="F9071">
        <v>438</v>
      </c>
    </row>
    <row r="9072" spans="1:6" x14ac:dyDescent="0.25">
      <c r="A9072" t="s">
        <v>37</v>
      </c>
      <c r="B9072" t="s">
        <v>11</v>
      </c>
      <c r="C9072" t="s">
        <v>31</v>
      </c>
      <c r="D9072" s="1">
        <v>44637</v>
      </c>
      <c r="E9072" s="4">
        <v>357</v>
      </c>
      <c r="F9072">
        <v>23</v>
      </c>
    </row>
    <row r="9073" spans="1:6" x14ac:dyDescent="0.25">
      <c r="A9073" t="s">
        <v>57</v>
      </c>
      <c r="B9073" t="s">
        <v>6</v>
      </c>
      <c r="C9073" t="s">
        <v>50</v>
      </c>
      <c r="D9073" s="1">
        <v>44641</v>
      </c>
      <c r="E9073" s="4">
        <v>1764</v>
      </c>
      <c r="F9073">
        <v>118</v>
      </c>
    </row>
    <row r="9074" spans="1:6" x14ac:dyDescent="0.25">
      <c r="A9074" t="s">
        <v>51</v>
      </c>
      <c r="B9074" t="s">
        <v>27</v>
      </c>
      <c r="C9074" t="s">
        <v>52</v>
      </c>
      <c r="D9074" s="1">
        <v>44644</v>
      </c>
      <c r="E9074" s="4">
        <v>6601</v>
      </c>
      <c r="F9074">
        <v>734</v>
      </c>
    </row>
    <row r="9075" spans="1:6" x14ac:dyDescent="0.25">
      <c r="A9075" t="s">
        <v>46</v>
      </c>
      <c r="B9075" t="s">
        <v>9</v>
      </c>
      <c r="C9075" t="s">
        <v>45</v>
      </c>
      <c r="D9075" s="1">
        <v>44644</v>
      </c>
      <c r="E9075" s="4">
        <v>315</v>
      </c>
      <c r="F9075">
        <v>23</v>
      </c>
    </row>
    <row r="9076" spans="1:6" x14ac:dyDescent="0.25">
      <c r="A9076" t="s">
        <v>51</v>
      </c>
      <c r="B9076" t="s">
        <v>6</v>
      </c>
      <c r="C9076" t="s">
        <v>17</v>
      </c>
      <c r="D9076" s="1">
        <v>44649</v>
      </c>
      <c r="E9076" s="4">
        <v>952</v>
      </c>
      <c r="F9076">
        <v>34</v>
      </c>
    </row>
    <row r="9077" spans="1:6" x14ac:dyDescent="0.25">
      <c r="A9077" t="s">
        <v>33</v>
      </c>
      <c r="B9077" t="s">
        <v>16</v>
      </c>
      <c r="C9077" t="s">
        <v>28</v>
      </c>
      <c r="D9077" s="1">
        <v>44645</v>
      </c>
      <c r="E9077" s="4">
        <v>189</v>
      </c>
      <c r="F9077">
        <v>15</v>
      </c>
    </row>
    <row r="9078" spans="1:6" x14ac:dyDescent="0.25">
      <c r="A9078" t="s">
        <v>49</v>
      </c>
      <c r="B9078" t="s">
        <v>9</v>
      </c>
      <c r="C9078" t="s">
        <v>7</v>
      </c>
      <c r="D9078" s="1">
        <v>44649</v>
      </c>
      <c r="E9078" s="4">
        <v>686</v>
      </c>
      <c r="F9078">
        <v>32</v>
      </c>
    </row>
    <row r="9079" spans="1:6" x14ac:dyDescent="0.25">
      <c r="A9079" t="s">
        <v>23</v>
      </c>
      <c r="B9079" t="s">
        <v>11</v>
      </c>
      <c r="C9079" t="s">
        <v>26</v>
      </c>
      <c r="D9079" s="1">
        <v>44627</v>
      </c>
      <c r="E9079" s="4">
        <v>7574</v>
      </c>
      <c r="F9079">
        <v>474</v>
      </c>
    </row>
    <row r="9080" spans="1:6" x14ac:dyDescent="0.25">
      <c r="A9080" t="s">
        <v>13</v>
      </c>
      <c r="B9080" t="s">
        <v>16</v>
      </c>
      <c r="C9080" t="s">
        <v>14</v>
      </c>
      <c r="D9080" s="1">
        <v>44629</v>
      </c>
      <c r="E9080" s="4">
        <v>2247</v>
      </c>
      <c r="F9080">
        <v>161</v>
      </c>
    </row>
    <row r="9081" spans="1:6" x14ac:dyDescent="0.25">
      <c r="A9081" t="s">
        <v>33</v>
      </c>
      <c r="B9081" t="s">
        <v>11</v>
      </c>
      <c r="C9081" t="s">
        <v>7</v>
      </c>
      <c r="D9081" s="1">
        <v>44636</v>
      </c>
      <c r="E9081" s="4">
        <v>1995</v>
      </c>
      <c r="F9081">
        <v>67</v>
      </c>
    </row>
    <row r="9082" spans="1:6" x14ac:dyDescent="0.25">
      <c r="A9082" t="s">
        <v>51</v>
      </c>
      <c r="B9082" t="s">
        <v>9</v>
      </c>
      <c r="C9082" t="s">
        <v>30</v>
      </c>
      <c r="D9082" s="1">
        <v>44631</v>
      </c>
      <c r="E9082" s="4">
        <v>2058</v>
      </c>
      <c r="F9082">
        <v>94</v>
      </c>
    </row>
    <row r="9083" spans="1:6" x14ac:dyDescent="0.25">
      <c r="A9083" t="s">
        <v>29</v>
      </c>
      <c r="B9083" t="s">
        <v>6</v>
      </c>
      <c r="C9083" t="s">
        <v>36</v>
      </c>
      <c r="D9083" s="1">
        <v>44649</v>
      </c>
      <c r="E9083" s="4">
        <v>9548</v>
      </c>
      <c r="F9083">
        <v>341</v>
      </c>
    </row>
    <row r="9084" spans="1:6" x14ac:dyDescent="0.25">
      <c r="A9084" t="s">
        <v>29</v>
      </c>
      <c r="B9084" t="s">
        <v>9</v>
      </c>
      <c r="C9084" t="s">
        <v>22</v>
      </c>
      <c r="D9084" s="1">
        <v>44642</v>
      </c>
      <c r="E9084" s="4">
        <v>7112</v>
      </c>
      <c r="F9084">
        <v>264</v>
      </c>
    </row>
    <row r="9085" spans="1:6" x14ac:dyDescent="0.25">
      <c r="A9085" t="s">
        <v>53</v>
      </c>
      <c r="B9085" t="s">
        <v>21</v>
      </c>
      <c r="C9085" t="s">
        <v>35</v>
      </c>
      <c r="D9085" s="1">
        <v>44644</v>
      </c>
      <c r="E9085" s="4">
        <v>10024</v>
      </c>
      <c r="F9085">
        <v>836</v>
      </c>
    </row>
    <row r="9086" spans="1:6" x14ac:dyDescent="0.25">
      <c r="A9086" t="s">
        <v>18</v>
      </c>
      <c r="B9086" t="s">
        <v>21</v>
      </c>
      <c r="C9086" t="s">
        <v>12</v>
      </c>
      <c r="D9086" s="1">
        <v>44621</v>
      </c>
      <c r="E9086" s="4">
        <v>966</v>
      </c>
      <c r="F9086">
        <v>54</v>
      </c>
    </row>
    <row r="9087" spans="1:6" x14ac:dyDescent="0.25">
      <c r="A9087" t="s">
        <v>49</v>
      </c>
      <c r="B9087" t="s">
        <v>9</v>
      </c>
      <c r="C9087" t="s">
        <v>43</v>
      </c>
      <c r="D9087" s="1">
        <v>44641</v>
      </c>
      <c r="E9087" s="4">
        <v>4578</v>
      </c>
      <c r="F9087">
        <v>353</v>
      </c>
    </row>
    <row r="9088" spans="1:6" x14ac:dyDescent="0.25">
      <c r="A9088" t="s">
        <v>18</v>
      </c>
      <c r="B9088" t="s">
        <v>21</v>
      </c>
      <c r="C9088" t="s">
        <v>47</v>
      </c>
      <c r="D9088" s="1">
        <v>44643</v>
      </c>
      <c r="E9088" s="4">
        <v>2408</v>
      </c>
      <c r="F9088">
        <v>201</v>
      </c>
    </row>
    <row r="9089" spans="1:6" x14ac:dyDescent="0.25">
      <c r="A9089" t="s">
        <v>40</v>
      </c>
      <c r="B9089" t="s">
        <v>16</v>
      </c>
      <c r="C9089" t="s">
        <v>47</v>
      </c>
      <c r="D9089" s="1">
        <v>44643</v>
      </c>
      <c r="E9089" s="4">
        <v>756</v>
      </c>
      <c r="F9089">
        <v>84</v>
      </c>
    </row>
    <row r="9090" spans="1:6" x14ac:dyDescent="0.25">
      <c r="A9090" t="s">
        <v>53</v>
      </c>
      <c r="B9090" t="s">
        <v>6</v>
      </c>
      <c r="C9090" t="s">
        <v>48</v>
      </c>
      <c r="D9090" s="1">
        <v>44622</v>
      </c>
      <c r="E9090" s="4">
        <v>3339</v>
      </c>
      <c r="F9090">
        <v>129</v>
      </c>
    </row>
    <row r="9091" spans="1:6" x14ac:dyDescent="0.25">
      <c r="A9091" t="s">
        <v>20</v>
      </c>
      <c r="B9091" t="s">
        <v>21</v>
      </c>
      <c r="C9091" t="s">
        <v>45</v>
      </c>
      <c r="D9091" s="1">
        <v>44635</v>
      </c>
      <c r="E9091" s="4">
        <v>2576</v>
      </c>
      <c r="F9091">
        <v>136</v>
      </c>
    </row>
    <row r="9092" spans="1:6" x14ac:dyDescent="0.25">
      <c r="A9092" t="s">
        <v>8</v>
      </c>
      <c r="B9092" t="s">
        <v>16</v>
      </c>
      <c r="C9092" t="s">
        <v>52</v>
      </c>
      <c r="D9092" s="1">
        <v>44638</v>
      </c>
      <c r="E9092" s="4">
        <v>5740</v>
      </c>
      <c r="F9092">
        <v>574</v>
      </c>
    </row>
    <row r="9093" spans="1:6" x14ac:dyDescent="0.25">
      <c r="A9093" t="s">
        <v>51</v>
      </c>
      <c r="B9093" t="s">
        <v>16</v>
      </c>
      <c r="C9093" t="s">
        <v>14</v>
      </c>
      <c r="D9093" s="1">
        <v>44631</v>
      </c>
      <c r="E9093" s="4">
        <v>7973</v>
      </c>
      <c r="F9093">
        <v>886</v>
      </c>
    </row>
    <row r="9094" spans="1:6" x14ac:dyDescent="0.25">
      <c r="A9094" t="s">
        <v>29</v>
      </c>
      <c r="B9094" t="s">
        <v>6</v>
      </c>
      <c r="C9094" t="s">
        <v>47</v>
      </c>
      <c r="D9094" s="1">
        <v>44644</v>
      </c>
      <c r="E9094" s="4">
        <v>2114</v>
      </c>
      <c r="F9094">
        <v>177</v>
      </c>
    </row>
    <row r="9095" spans="1:6" x14ac:dyDescent="0.25">
      <c r="A9095" t="s">
        <v>41</v>
      </c>
      <c r="B9095" t="s">
        <v>11</v>
      </c>
      <c r="C9095" t="s">
        <v>19</v>
      </c>
      <c r="D9095" s="1">
        <v>44637</v>
      </c>
      <c r="E9095" s="4">
        <v>3724</v>
      </c>
      <c r="F9095">
        <v>187</v>
      </c>
    </row>
    <row r="9096" spans="1:6" x14ac:dyDescent="0.25">
      <c r="A9096" t="s">
        <v>18</v>
      </c>
      <c r="B9096" t="s">
        <v>21</v>
      </c>
      <c r="C9096" t="s">
        <v>19</v>
      </c>
      <c r="D9096" s="1">
        <v>44631</v>
      </c>
      <c r="E9096" s="4">
        <v>11459</v>
      </c>
      <c r="F9096">
        <v>717</v>
      </c>
    </row>
    <row r="9097" spans="1:6" x14ac:dyDescent="0.25">
      <c r="A9097" t="s">
        <v>18</v>
      </c>
      <c r="B9097" t="s">
        <v>27</v>
      </c>
      <c r="C9097" t="s">
        <v>7</v>
      </c>
      <c r="D9097" s="1">
        <v>44624</v>
      </c>
      <c r="E9097" s="4">
        <v>2758</v>
      </c>
      <c r="F9097">
        <v>99</v>
      </c>
    </row>
    <row r="9098" spans="1:6" x14ac:dyDescent="0.25">
      <c r="A9098" t="s">
        <v>53</v>
      </c>
      <c r="B9098" t="s">
        <v>11</v>
      </c>
      <c r="C9098" t="s">
        <v>31</v>
      </c>
      <c r="D9098" s="1">
        <v>44637</v>
      </c>
      <c r="E9098" s="4">
        <v>4165</v>
      </c>
      <c r="F9098">
        <v>199</v>
      </c>
    </row>
    <row r="9099" spans="1:6" x14ac:dyDescent="0.25">
      <c r="A9099" t="s">
        <v>10</v>
      </c>
      <c r="B9099" t="s">
        <v>11</v>
      </c>
      <c r="C9099" t="s">
        <v>43</v>
      </c>
      <c r="D9099" s="1">
        <v>44638</v>
      </c>
      <c r="E9099" s="4">
        <v>1540</v>
      </c>
      <c r="F9099">
        <v>172</v>
      </c>
    </row>
    <row r="9100" spans="1:6" x14ac:dyDescent="0.25">
      <c r="A9100" t="s">
        <v>51</v>
      </c>
      <c r="B9100" t="s">
        <v>6</v>
      </c>
      <c r="C9100" t="s">
        <v>43</v>
      </c>
      <c r="D9100" s="1">
        <v>44643</v>
      </c>
      <c r="E9100" s="4">
        <v>658</v>
      </c>
      <c r="F9100">
        <v>47</v>
      </c>
    </row>
    <row r="9101" spans="1:6" x14ac:dyDescent="0.25">
      <c r="A9101" t="s">
        <v>53</v>
      </c>
      <c r="B9101" t="s">
        <v>11</v>
      </c>
      <c r="C9101" t="s">
        <v>17</v>
      </c>
      <c r="D9101" s="1">
        <v>44641</v>
      </c>
      <c r="E9101" s="4">
        <v>2457</v>
      </c>
      <c r="F9101">
        <v>99</v>
      </c>
    </row>
    <row r="9102" spans="1:6" x14ac:dyDescent="0.25">
      <c r="A9102" t="s">
        <v>13</v>
      </c>
      <c r="B9102" t="s">
        <v>6</v>
      </c>
      <c r="C9102" t="s">
        <v>45</v>
      </c>
      <c r="D9102" s="1">
        <v>44623</v>
      </c>
      <c r="E9102" s="4">
        <v>4543</v>
      </c>
      <c r="F9102">
        <v>379</v>
      </c>
    </row>
    <row r="9103" spans="1:6" x14ac:dyDescent="0.25">
      <c r="A9103" t="s">
        <v>23</v>
      </c>
      <c r="B9103" t="s">
        <v>21</v>
      </c>
      <c r="C9103" t="s">
        <v>45</v>
      </c>
      <c r="D9103" s="1">
        <v>44621</v>
      </c>
      <c r="E9103" s="4">
        <v>1743</v>
      </c>
      <c r="F9103">
        <v>117</v>
      </c>
    </row>
    <row r="9104" spans="1:6" x14ac:dyDescent="0.25">
      <c r="A9104" t="s">
        <v>10</v>
      </c>
      <c r="B9104" t="s">
        <v>11</v>
      </c>
      <c r="C9104" t="s">
        <v>47</v>
      </c>
      <c r="D9104" s="1">
        <v>44650</v>
      </c>
      <c r="E9104" s="4">
        <v>7385</v>
      </c>
      <c r="F9104">
        <v>462</v>
      </c>
    </row>
    <row r="9105" spans="1:6" x14ac:dyDescent="0.25">
      <c r="A9105" t="s">
        <v>33</v>
      </c>
      <c r="B9105" t="s">
        <v>6</v>
      </c>
      <c r="C9105" t="s">
        <v>30</v>
      </c>
      <c r="D9105" s="1">
        <v>44641</v>
      </c>
      <c r="E9105" s="4">
        <v>3962</v>
      </c>
      <c r="F9105">
        <v>173</v>
      </c>
    </row>
    <row r="9106" spans="1:6" x14ac:dyDescent="0.25">
      <c r="A9106" t="s">
        <v>37</v>
      </c>
      <c r="B9106" t="s">
        <v>16</v>
      </c>
      <c r="C9106" t="s">
        <v>31</v>
      </c>
      <c r="D9106" s="1">
        <v>44624</v>
      </c>
      <c r="E9106" s="4">
        <v>504</v>
      </c>
      <c r="F9106">
        <v>32</v>
      </c>
    </row>
    <row r="9107" spans="1:6" x14ac:dyDescent="0.25">
      <c r="A9107" t="s">
        <v>40</v>
      </c>
      <c r="B9107" t="s">
        <v>21</v>
      </c>
      <c r="C9107" t="s">
        <v>17</v>
      </c>
      <c r="D9107" s="1">
        <v>44641</v>
      </c>
      <c r="E9107" s="4">
        <v>11067</v>
      </c>
      <c r="F9107">
        <v>396</v>
      </c>
    </row>
    <row r="9108" spans="1:6" x14ac:dyDescent="0.25">
      <c r="A9108" t="s">
        <v>54</v>
      </c>
      <c r="B9108" t="s">
        <v>9</v>
      </c>
      <c r="C9108" t="s">
        <v>14</v>
      </c>
      <c r="D9108" s="1">
        <v>44631</v>
      </c>
      <c r="E9108" s="4">
        <v>4403</v>
      </c>
      <c r="F9108">
        <v>276</v>
      </c>
    </row>
    <row r="9109" spans="1:6" x14ac:dyDescent="0.25">
      <c r="A9109" t="s">
        <v>54</v>
      </c>
      <c r="B9109" t="s">
        <v>16</v>
      </c>
      <c r="C9109" t="s">
        <v>26</v>
      </c>
      <c r="D9109" s="1">
        <v>44644</v>
      </c>
      <c r="E9109" s="4">
        <v>5390</v>
      </c>
      <c r="F9109">
        <v>257</v>
      </c>
    </row>
    <row r="9110" spans="1:6" x14ac:dyDescent="0.25">
      <c r="A9110" t="s">
        <v>39</v>
      </c>
      <c r="B9110" t="s">
        <v>27</v>
      </c>
      <c r="C9110" t="s">
        <v>19</v>
      </c>
      <c r="D9110" s="1">
        <v>44627</v>
      </c>
      <c r="E9110" s="4">
        <v>1365</v>
      </c>
      <c r="F9110">
        <v>76</v>
      </c>
    </row>
    <row r="9111" spans="1:6" x14ac:dyDescent="0.25">
      <c r="A9111" t="s">
        <v>51</v>
      </c>
      <c r="B9111" t="s">
        <v>27</v>
      </c>
      <c r="C9111" t="s">
        <v>48</v>
      </c>
      <c r="D9111" s="1">
        <v>44627</v>
      </c>
      <c r="E9111" s="4">
        <v>2485</v>
      </c>
      <c r="F9111">
        <v>96</v>
      </c>
    </row>
    <row r="9112" spans="1:6" x14ac:dyDescent="0.25">
      <c r="A9112" t="s">
        <v>49</v>
      </c>
      <c r="B9112" t="s">
        <v>11</v>
      </c>
      <c r="C9112" t="s">
        <v>24</v>
      </c>
      <c r="D9112" s="1">
        <v>44637</v>
      </c>
      <c r="E9112" s="4">
        <v>6748</v>
      </c>
      <c r="F9112">
        <v>260</v>
      </c>
    </row>
    <row r="9113" spans="1:6" x14ac:dyDescent="0.25">
      <c r="A9113" t="s">
        <v>53</v>
      </c>
      <c r="B9113" t="s">
        <v>9</v>
      </c>
      <c r="C9113" t="s">
        <v>42</v>
      </c>
      <c r="D9113" s="1">
        <v>44648</v>
      </c>
      <c r="E9113" s="4">
        <v>3969</v>
      </c>
      <c r="F9113">
        <v>181</v>
      </c>
    </row>
    <row r="9114" spans="1:6" x14ac:dyDescent="0.25">
      <c r="A9114" t="s">
        <v>39</v>
      </c>
      <c r="B9114" t="s">
        <v>21</v>
      </c>
      <c r="C9114" t="s">
        <v>36</v>
      </c>
      <c r="D9114" s="1">
        <v>44621</v>
      </c>
      <c r="E9114" s="4">
        <v>2121</v>
      </c>
      <c r="F9114">
        <v>85</v>
      </c>
    </row>
    <row r="9115" spans="1:6" x14ac:dyDescent="0.25">
      <c r="A9115" t="s">
        <v>54</v>
      </c>
      <c r="B9115" t="s">
        <v>9</v>
      </c>
      <c r="C9115" t="s">
        <v>7</v>
      </c>
      <c r="D9115" s="1">
        <v>44621</v>
      </c>
      <c r="E9115" s="4">
        <v>4613</v>
      </c>
      <c r="F9115">
        <v>165</v>
      </c>
    </row>
    <row r="9116" spans="1:6" x14ac:dyDescent="0.25">
      <c r="A9116" t="s">
        <v>33</v>
      </c>
      <c r="B9116" t="s">
        <v>21</v>
      </c>
      <c r="C9116" t="s">
        <v>35</v>
      </c>
      <c r="D9116" s="1">
        <v>44644</v>
      </c>
      <c r="E9116" s="4">
        <v>9037</v>
      </c>
      <c r="F9116">
        <v>904</v>
      </c>
    </row>
    <row r="9117" spans="1:6" x14ac:dyDescent="0.25">
      <c r="A9117" t="s">
        <v>55</v>
      </c>
      <c r="B9117" t="s">
        <v>6</v>
      </c>
      <c r="C9117" t="s">
        <v>7</v>
      </c>
      <c r="D9117" s="1">
        <v>44629</v>
      </c>
      <c r="E9117" s="4">
        <v>16177</v>
      </c>
      <c r="F9117">
        <v>648</v>
      </c>
    </row>
    <row r="9118" spans="1:6" x14ac:dyDescent="0.25">
      <c r="A9118" t="s">
        <v>40</v>
      </c>
      <c r="B9118" t="s">
        <v>21</v>
      </c>
      <c r="C9118" t="s">
        <v>38</v>
      </c>
      <c r="D9118" s="1">
        <v>44636</v>
      </c>
      <c r="E9118" s="4">
        <v>2079</v>
      </c>
      <c r="F9118">
        <v>87</v>
      </c>
    </row>
    <row r="9119" spans="1:6" x14ac:dyDescent="0.25">
      <c r="A9119" t="s">
        <v>51</v>
      </c>
      <c r="B9119" t="s">
        <v>9</v>
      </c>
      <c r="C9119" t="s">
        <v>45</v>
      </c>
      <c r="D9119" s="1">
        <v>44627</v>
      </c>
      <c r="E9119" s="4">
        <v>5880</v>
      </c>
      <c r="F9119">
        <v>453</v>
      </c>
    </row>
    <row r="9120" spans="1:6" x14ac:dyDescent="0.25">
      <c r="A9120" t="s">
        <v>20</v>
      </c>
      <c r="B9120" t="s">
        <v>9</v>
      </c>
      <c r="C9120" t="s">
        <v>48</v>
      </c>
      <c r="D9120" s="1">
        <v>44635</v>
      </c>
      <c r="E9120" s="4">
        <v>6958</v>
      </c>
      <c r="F9120">
        <v>240</v>
      </c>
    </row>
    <row r="9121" spans="1:6" x14ac:dyDescent="0.25">
      <c r="A9121" t="s">
        <v>40</v>
      </c>
      <c r="B9121" t="s">
        <v>27</v>
      </c>
      <c r="C9121" t="s">
        <v>22</v>
      </c>
      <c r="D9121" s="1">
        <v>44636</v>
      </c>
      <c r="E9121" s="4">
        <v>1407</v>
      </c>
      <c r="F9121">
        <v>57</v>
      </c>
    </row>
    <row r="9122" spans="1:6" x14ac:dyDescent="0.25">
      <c r="A9122" t="s">
        <v>39</v>
      </c>
      <c r="B9122" t="s">
        <v>11</v>
      </c>
      <c r="C9122" t="s">
        <v>44</v>
      </c>
      <c r="D9122" s="1">
        <v>44638</v>
      </c>
      <c r="E9122" s="4">
        <v>5327</v>
      </c>
      <c r="F9122">
        <v>243</v>
      </c>
    </row>
    <row r="9123" spans="1:6" x14ac:dyDescent="0.25">
      <c r="A9123" t="s">
        <v>51</v>
      </c>
      <c r="B9123" t="s">
        <v>21</v>
      </c>
      <c r="C9123" t="s">
        <v>48</v>
      </c>
      <c r="D9123" s="1">
        <v>44634</v>
      </c>
      <c r="E9123" s="4">
        <v>5950</v>
      </c>
      <c r="F9123">
        <v>229</v>
      </c>
    </row>
    <row r="9124" spans="1:6" x14ac:dyDescent="0.25">
      <c r="A9124" t="s">
        <v>15</v>
      </c>
      <c r="B9124" t="s">
        <v>16</v>
      </c>
      <c r="C9124" t="s">
        <v>14</v>
      </c>
      <c r="D9124" s="1">
        <v>44645</v>
      </c>
      <c r="E9124" s="4">
        <v>7301</v>
      </c>
      <c r="F9124">
        <v>913</v>
      </c>
    </row>
    <row r="9125" spans="1:6" x14ac:dyDescent="0.25">
      <c r="A9125" t="s">
        <v>37</v>
      </c>
      <c r="B9125" t="s">
        <v>16</v>
      </c>
      <c r="C9125" t="s">
        <v>35</v>
      </c>
      <c r="D9125" s="1">
        <v>44624</v>
      </c>
      <c r="E9125" s="4">
        <v>6321</v>
      </c>
      <c r="F9125">
        <v>903</v>
      </c>
    </row>
    <row r="9126" spans="1:6" x14ac:dyDescent="0.25">
      <c r="A9126" t="s">
        <v>57</v>
      </c>
      <c r="B9126" t="s">
        <v>11</v>
      </c>
      <c r="C9126" t="s">
        <v>47</v>
      </c>
      <c r="D9126" s="1">
        <v>44621</v>
      </c>
      <c r="E9126" s="4">
        <v>11620</v>
      </c>
      <c r="F9126">
        <v>727</v>
      </c>
    </row>
    <row r="9127" spans="1:6" x14ac:dyDescent="0.25">
      <c r="A9127" t="s">
        <v>57</v>
      </c>
      <c r="B9127" t="s">
        <v>11</v>
      </c>
      <c r="C9127" t="s">
        <v>52</v>
      </c>
      <c r="D9127" s="1">
        <v>44631</v>
      </c>
      <c r="E9127" s="4">
        <v>2415</v>
      </c>
      <c r="F9127">
        <v>345</v>
      </c>
    </row>
    <row r="9128" spans="1:6" x14ac:dyDescent="0.25">
      <c r="A9128" t="s">
        <v>8</v>
      </c>
      <c r="B9128" t="s">
        <v>21</v>
      </c>
      <c r="C9128" t="s">
        <v>48</v>
      </c>
      <c r="D9128" s="1">
        <v>44634</v>
      </c>
      <c r="E9128" s="4">
        <v>6279</v>
      </c>
      <c r="F9128">
        <v>252</v>
      </c>
    </row>
    <row r="9129" spans="1:6" x14ac:dyDescent="0.25">
      <c r="A9129" t="s">
        <v>55</v>
      </c>
      <c r="B9129" t="s">
        <v>27</v>
      </c>
      <c r="C9129" t="s">
        <v>47</v>
      </c>
      <c r="D9129" s="1">
        <v>44629</v>
      </c>
      <c r="E9129" s="4">
        <v>5698</v>
      </c>
      <c r="F9129">
        <v>380</v>
      </c>
    </row>
    <row r="9130" spans="1:6" x14ac:dyDescent="0.25">
      <c r="A9130" t="s">
        <v>41</v>
      </c>
      <c r="B9130" t="s">
        <v>16</v>
      </c>
      <c r="C9130" t="s">
        <v>30</v>
      </c>
      <c r="D9130" s="1">
        <v>44648</v>
      </c>
      <c r="E9130" s="4">
        <v>12152</v>
      </c>
      <c r="F9130">
        <v>507</v>
      </c>
    </row>
    <row r="9131" spans="1:6" x14ac:dyDescent="0.25">
      <c r="A9131" t="s">
        <v>18</v>
      </c>
      <c r="B9131" t="s">
        <v>27</v>
      </c>
      <c r="C9131" t="s">
        <v>42</v>
      </c>
      <c r="D9131" s="1">
        <v>44622</v>
      </c>
      <c r="E9131" s="4">
        <v>4053</v>
      </c>
      <c r="F9131">
        <v>156</v>
      </c>
    </row>
    <row r="9132" spans="1:6" x14ac:dyDescent="0.25">
      <c r="A9132" t="s">
        <v>57</v>
      </c>
      <c r="B9132" t="s">
        <v>9</v>
      </c>
      <c r="C9132" t="s">
        <v>22</v>
      </c>
      <c r="D9132" s="1">
        <v>44627</v>
      </c>
      <c r="E9132" s="4">
        <v>13006</v>
      </c>
      <c r="F9132">
        <v>501</v>
      </c>
    </row>
    <row r="9133" spans="1:6" x14ac:dyDescent="0.25">
      <c r="A9133" t="s">
        <v>20</v>
      </c>
      <c r="B9133" t="s">
        <v>11</v>
      </c>
      <c r="C9133" t="s">
        <v>28</v>
      </c>
      <c r="D9133" s="1">
        <v>44621</v>
      </c>
      <c r="E9133" s="4">
        <v>4592</v>
      </c>
      <c r="F9133">
        <v>271</v>
      </c>
    </row>
    <row r="9134" spans="1:6" x14ac:dyDescent="0.25">
      <c r="A9134" t="s">
        <v>13</v>
      </c>
      <c r="B9134" t="s">
        <v>6</v>
      </c>
      <c r="C9134" t="s">
        <v>47</v>
      </c>
      <c r="D9134" s="1">
        <v>44641</v>
      </c>
      <c r="E9134" s="4">
        <v>8827</v>
      </c>
      <c r="F9134">
        <v>883</v>
      </c>
    </row>
    <row r="9135" spans="1:6" x14ac:dyDescent="0.25">
      <c r="A9135" t="s">
        <v>51</v>
      </c>
      <c r="B9135" t="s">
        <v>21</v>
      </c>
      <c r="C9135" t="s">
        <v>52</v>
      </c>
      <c r="D9135" s="1">
        <v>44630</v>
      </c>
      <c r="E9135" s="4">
        <v>4998</v>
      </c>
      <c r="F9135">
        <v>625</v>
      </c>
    </row>
    <row r="9136" spans="1:6" x14ac:dyDescent="0.25">
      <c r="A9136" t="s">
        <v>34</v>
      </c>
      <c r="B9136" t="s">
        <v>11</v>
      </c>
      <c r="C9136" t="s">
        <v>26</v>
      </c>
      <c r="D9136" s="1">
        <v>44627</v>
      </c>
      <c r="E9136" s="4">
        <v>4340</v>
      </c>
      <c r="F9136">
        <v>256</v>
      </c>
    </row>
    <row r="9137" spans="1:6" x14ac:dyDescent="0.25">
      <c r="A9137" t="s">
        <v>57</v>
      </c>
      <c r="B9137" t="s">
        <v>11</v>
      </c>
      <c r="C9137" t="s">
        <v>31</v>
      </c>
      <c r="D9137" s="1">
        <v>44644</v>
      </c>
      <c r="E9137" s="4">
        <v>10605</v>
      </c>
      <c r="F9137">
        <v>531</v>
      </c>
    </row>
    <row r="9138" spans="1:6" x14ac:dyDescent="0.25">
      <c r="A9138" t="s">
        <v>54</v>
      </c>
      <c r="B9138" t="s">
        <v>21</v>
      </c>
      <c r="C9138" t="s">
        <v>22</v>
      </c>
      <c r="D9138" s="1">
        <v>44621</v>
      </c>
      <c r="E9138" s="4">
        <v>3563</v>
      </c>
      <c r="F9138">
        <v>155</v>
      </c>
    </row>
    <row r="9139" spans="1:6" x14ac:dyDescent="0.25">
      <c r="A9139" t="s">
        <v>49</v>
      </c>
      <c r="B9139" t="s">
        <v>21</v>
      </c>
      <c r="C9139" t="s">
        <v>17</v>
      </c>
      <c r="D9139" s="1">
        <v>44621</v>
      </c>
      <c r="E9139" s="4">
        <v>7049</v>
      </c>
      <c r="F9139">
        <v>282</v>
      </c>
    </row>
    <row r="9140" spans="1:6" x14ac:dyDescent="0.25">
      <c r="A9140" t="s">
        <v>55</v>
      </c>
      <c r="B9140" t="s">
        <v>6</v>
      </c>
      <c r="C9140" t="s">
        <v>50</v>
      </c>
      <c r="D9140" s="1">
        <v>44637</v>
      </c>
      <c r="E9140" s="4">
        <v>12579</v>
      </c>
      <c r="F9140">
        <v>899</v>
      </c>
    </row>
    <row r="9141" spans="1:6" x14ac:dyDescent="0.25">
      <c r="A9141" t="s">
        <v>41</v>
      </c>
      <c r="B9141" t="s">
        <v>11</v>
      </c>
      <c r="C9141" t="s">
        <v>43</v>
      </c>
      <c r="D9141" s="1">
        <v>44621</v>
      </c>
      <c r="E9141" s="4">
        <v>9408</v>
      </c>
      <c r="F9141">
        <v>941</v>
      </c>
    </row>
    <row r="9142" spans="1:6" x14ac:dyDescent="0.25">
      <c r="A9142" t="s">
        <v>29</v>
      </c>
      <c r="B9142" t="s">
        <v>27</v>
      </c>
      <c r="C9142" t="s">
        <v>47</v>
      </c>
      <c r="D9142" s="1">
        <v>44629</v>
      </c>
      <c r="E9142" s="4">
        <v>3269</v>
      </c>
      <c r="F9142">
        <v>298</v>
      </c>
    </row>
    <row r="9143" spans="1:6" x14ac:dyDescent="0.25">
      <c r="A9143" t="s">
        <v>49</v>
      </c>
      <c r="B9143" t="s">
        <v>9</v>
      </c>
      <c r="C9143" t="s">
        <v>36</v>
      </c>
      <c r="D9143" s="1">
        <v>44650</v>
      </c>
      <c r="E9143" s="4">
        <v>1736</v>
      </c>
      <c r="F9143">
        <v>67</v>
      </c>
    </row>
    <row r="9144" spans="1:6" x14ac:dyDescent="0.25">
      <c r="A9144" t="s">
        <v>51</v>
      </c>
      <c r="B9144" t="s">
        <v>21</v>
      </c>
      <c r="C9144" t="s">
        <v>17</v>
      </c>
      <c r="D9144" s="1">
        <v>44648</v>
      </c>
      <c r="E9144" s="4">
        <v>5824</v>
      </c>
      <c r="F9144">
        <v>188</v>
      </c>
    </row>
    <row r="9145" spans="1:6" x14ac:dyDescent="0.25">
      <c r="A9145" t="s">
        <v>23</v>
      </c>
      <c r="B9145" t="s">
        <v>27</v>
      </c>
      <c r="C9145" t="s">
        <v>24</v>
      </c>
      <c r="D9145" s="1">
        <v>44642</v>
      </c>
      <c r="E9145" s="4">
        <v>6783</v>
      </c>
      <c r="F9145">
        <v>340</v>
      </c>
    </row>
    <row r="9146" spans="1:6" x14ac:dyDescent="0.25">
      <c r="A9146" t="s">
        <v>15</v>
      </c>
      <c r="B9146" t="s">
        <v>21</v>
      </c>
      <c r="C9146" t="s">
        <v>35</v>
      </c>
      <c r="D9146" s="1">
        <v>44621</v>
      </c>
      <c r="E9146" s="4">
        <v>1141</v>
      </c>
      <c r="F9146">
        <v>88</v>
      </c>
    </row>
    <row r="9147" spans="1:6" x14ac:dyDescent="0.25">
      <c r="A9147" t="s">
        <v>23</v>
      </c>
      <c r="B9147" t="s">
        <v>21</v>
      </c>
      <c r="C9147" t="s">
        <v>14</v>
      </c>
      <c r="D9147" s="1">
        <v>44650</v>
      </c>
      <c r="E9147" s="4">
        <v>322</v>
      </c>
      <c r="F9147">
        <v>30</v>
      </c>
    </row>
    <row r="9148" spans="1:6" x14ac:dyDescent="0.25">
      <c r="A9148" t="s">
        <v>25</v>
      </c>
      <c r="B9148" t="s">
        <v>16</v>
      </c>
      <c r="C9148" t="s">
        <v>12</v>
      </c>
      <c r="D9148" s="1">
        <v>44649</v>
      </c>
      <c r="E9148" s="4">
        <v>5551</v>
      </c>
      <c r="F9148">
        <v>505</v>
      </c>
    </row>
    <row r="9149" spans="1:6" x14ac:dyDescent="0.25">
      <c r="A9149" t="s">
        <v>10</v>
      </c>
      <c r="B9149" t="s">
        <v>6</v>
      </c>
      <c r="C9149" t="s">
        <v>47</v>
      </c>
      <c r="D9149" s="1">
        <v>44637</v>
      </c>
      <c r="E9149" s="4">
        <v>9996</v>
      </c>
      <c r="F9149">
        <v>714</v>
      </c>
    </row>
    <row r="9150" spans="1:6" x14ac:dyDescent="0.25">
      <c r="A9150" t="s">
        <v>49</v>
      </c>
      <c r="B9150" t="s">
        <v>21</v>
      </c>
      <c r="C9150" t="s">
        <v>44</v>
      </c>
      <c r="D9150" s="1">
        <v>44635</v>
      </c>
      <c r="E9150" s="4">
        <v>15918</v>
      </c>
      <c r="F9150">
        <v>693</v>
      </c>
    </row>
    <row r="9151" spans="1:6" x14ac:dyDescent="0.25">
      <c r="A9151" t="s">
        <v>56</v>
      </c>
      <c r="B9151" t="s">
        <v>6</v>
      </c>
      <c r="C9151" t="s">
        <v>44</v>
      </c>
      <c r="D9151" s="1">
        <v>44631</v>
      </c>
      <c r="E9151" s="4">
        <v>4340</v>
      </c>
      <c r="F9151">
        <v>207</v>
      </c>
    </row>
    <row r="9152" spans="1:6" x14ac:dyDescent="0.25">
      <c r="A9152" t="s">
        <v>5</v>
      </c>
      <c r="B9152" t="s">
        <v>6</v>
      </c>
      <c r="C9152" t="s">
        <v>31</v>
      </c>
      <c r="D9152" s="1">
        <v>44622</v>
      </c>
      <c r="E9152" s="4">
        <v>3619</v>
      </c>
      <c r="F9152">
        <v>191</v>
      </c>
    </row>
    <row r="9153" spans="1:6" x14ac:dyDescent="0.25">
      <c r="A9153" t="s">
        <v>49</v>
      </c>
      <c r="B9153" t="s">
        <v>9</v>
      </c>
      <c r="C9153" t="s">
        <v>22</v>
      </c>
      <c r="D9153" s="1">
        <v>44641</v>
      </c>
      <c r="E9153" s="4">
        <v>6671</v>
      </c>
      <c r="F9153">
        <v>239</v>
      </c>
    </row>
    <row r="9154" spans="1:6" x14ac:dyDescent="0.25">
      <c r="A9154" t="s">
        <v>25</v>
      </c>
      <c r="B9154" t="s">
        <v>9</v>
      </c>
      <c r="C9154" t="s">
        <v>38</v>
      </c>
      <c r="D9154" s="1">
        <v>44648</v>
      </c>
      <c r="E9154" s="4">
        <v>2373</v>
      </c>
      <c r="F9154">
        <v>132</v>
      </c>
    </row>
    <row r="9155" spans="1:6" x14ac:dyDescent="0.25">
      <c r="A9155" t="s">
        <v>53</v>
      </c>
      <c r="B9155" t="s">
        <v>16</v>
      </c>
      <c r="C9155" t="s">
        <v>38</v>
      </c>
      <c r="D9155" s="1">
        <v>44642</v>
      </c>
      <c r="E9155" s="4">
        <v>2604</v>
      </c>
      <c r="F9155">
        <v>163</v>
      </c>
    </row>
    <row r="9156" spans="1:6" x14ac:dyDescent="0.25">
      <c r="A9156" t="s">
        <v>54</v>
      </c>
      <c r="B9156" t="s">
        <v>27</v>
      </c>
      <c r="C9156" t="s">
        <v>52</v>
      </c>
      <c r="D9156" s="1">
        <v>44635</v>
      </c>
      <c r="E9156" s="4">
        <v>1484</v>
      </c>
      <c r="F9156">
        <v>115</v>
      </c>
    </row>
    <row r="9157" spans="1:6" x14ac:dyDescent="0.25">
      <c r="A9157" t="s">
        <v>13</v>
      </c>
      <c r="B9157" t="s">
        <v>21</v>
      </c>
      <c r="C9157" t="s">
        <v>12</v>
      </c>
      <c r="D9157" s="1">
        <v>44622</v>
      </c>
      <c r="E9157" s="4">
        <v>5194</v>
      </c>
      <c r="F9157">
        <v>473</v>
      </c>
    </row>
    <row r="9158" spans="1:6" x14ac:dyDescent="0.25">
      <c r="A9158" t="s">
        <v>49</v>
      </c>
      <c r="B9158" t="s">
        <v>21</v>
      </c>
      <c r="C9158" t="s">
        <v>52</v>
      </c>
      <c r="D9158" s="1">
        <v>44622</v>
      </c>
      <c r="E9158" s="4">
        <v>7553</v>
      </c>
      <c r="F9158">
        <v>581</v>
      </c>
    </row>
    <row r="9159" spans="1:6" x14ac:dyDescent="0.25">
      <c r="A9159" t="s">
        <v>46</v>
      </c>
      <c r="B9159" t="s">
        <v>11</v>
      </c>
      <c r="C9159" t="s">
        <v>28</v>
      </c>
      <c r="D9159" s="1">
        <v>44631</v>
      </c>
      <c r="E9159" s="4">
        <v>252</v>
      </c>
      <c r="F9159">
        <v>18</v>
      </c>
    </row>
    <row r="9160" spans="1:6" x14ac:dyDescent="0.25">
      <c r="A9160" t="s">
        <v>20</v>
      </c>
      <c r="B9160" t="s">
        <v>21</v>
      </c>
      <c r="C9160" t="s">
        <v>44</v>
      </c>
      <c r="D9160" s="1">
        <v>44630</v>
      </c>
      <c r="E9160" s="4">
        <v>2618</v>
      </c>
      <c r="F9160">
        <v>154</v>
      </c>
    </row>
    <row r="9161" spans="1:6" x14ac:dyDescent="0.25">
      <c r="A9161" t="s">
        <v>10</v>
      </c>
      <c r="B9161" t="s">
        <v>9</v>
      </c>
      <c r="C9161" t="s">
        <v>31</v>
      </c>
      <c r="D9161" s="1">
        <v>44642</v>
      </c>
      <c r="E9161" s="4">
        <v>1505</v>
      </c>
      <c r="F9161">
        <v>89</v>
      </c>
    </row>
    <row r="9162" spans="1:6" x14ac:dyDescent="0.25">
      <c r="A9162" t="s">
        <v>8</v>
      </c>
      <c r="B9162" t="s">
        <v>21</v>
      </c>
      <c r="C9162" t="s">
        <v>22</v>
      </c>
      <c r="D9162" s="1">
        <v>44622</v>
      </c>
      <c r="E9162" s="4">
        <v>1974</v>
      </c>
      <c r="F9162">
        <v>86</v>
      </c>
    </row>
    <row r="9163" spans="1:6" x14ac:dyDescent="0.25">
      <c r="A9163" t="s">
        <v>10</v>
      </c>
      <c r="B9163" t="s">
        <v>21</v>
      </c>
      <c r="C9163" t="s">
        <v>31</v>
      </c>
      <c r="D9163" s="1">
        <v>44642</v>
      </c>
      <c r="E9163" s="4">
        <v>8932</v>
      </c>
      <c r="F9163">
        <v>406</v>
      </c>
    </row>
    <row r="9164" spans="1:6" x14ac:dyDescent="0.25">
      <c r="A9164" t="s">
        <v>49</v>
      </c>
      <c r="B9164" t="s">
        <v>21</v>
      </c>
      <c r="C9164" t="s">
        <v>14</v>
      </c>
      <c r="D9164" s="1">
        <v>44651</v>
      </c>
      <c r="E9164" s="4">
        <v>7350</v>
      </c>
      <c r="F9164">
        <v>613</v>
      </c>
    </row>
    <row r="9165" spans="1:6" x14ac:dyDescent="0.25">
      <c r="A9165" t="s">
        <v>20</v>
      </c>
      <c r="B9165" t="s">
        <v>9</v>
      </c>
      <c r="C9165" t="s">
        <v>35</v>
      </c>
      <c r="D9165" s="1">
        <v>44645</v>
      </c>
      <c r="E9165" s="4">
        <v>1806</v>
      </c>
      <c r="F9165">
        <v>121</v>
      </c>
    </row>
    <row r="9166" spans="1:6" x14ac:dyDescent="0.25">
      <c r="A9166" t="s">
        <v>57</v>
      </c>
      <c r="B9166" t="s">
        <v>6</v>
      </c>
      <c r="C9166" t="s">
        <v>24</v>
      </c>
      <c r="D9166" s="1">
        <v>44621</v>
      </c>
      <c r="E9166" s="4">
        <v>5915</v>
      </c>
      <c r="F9166">
        <v>220</v>
      </c>
    </row>
    <row r="9167" spans="1:6" x14ac:dyDescent="0.25">
      <c r="A9167" t="s">
        <v>34</v>
      </c>
      <c r="B9167" t="s">
        <v>9</v>
      </c>
      <c r="C9167" t="s">
        <v>47</v>
      </c>
      <c r="D9167" s="1">
        <v>44645</v>
      </c>
      <c r="E9167" s="4">
        <v>6202</v>
      </c>
      <c r="F9167">
        <v>517</v>
      </c>
    </row>
    <row r="9168" spans="1:6" x14ac:dyDescent="0.25">
      <c r="A9168" t="s">
        <v>25</v>
      </c>
      <c r="B9168" t="s">
        <v>6</v>
      </c>
      <c r="C9168" t="s">
        <v>19</v>
      </c>
      <c r="D9168" s="1">
        <v>44637</v>
      </c>
      <c r="E9168" s="4">
        <v>5894</v>
      </c>
      <c r="F9168">
        <v>281</v>
      </c>
    </row>
    <row r="9169" spans="1:6" x14ac:dyDescent="0.25">
      <c r="A9169" t="s">
        <v>25</v>
      </c>
      <c r="B9169" t="s">
        <v>27</v>
      </c>
      <c r="C9169" t="s">
        <v>36</v>
      </c>
      <c r="D9169" s="1">
        <v>44637</v>
      </c>
      <c r="E9169" s="4">
        <v>6762</v>
      </c>
      <c r="F9169">
        <v>242</v>
      </c>
    </row>
    <row r="9170" spans="1:6" x14ac:dyDescent="0.25">
      <c r="A9170" t="s">
        <v>29</v>
      </c>
      <c r="B9170" t="s">
        <v>11</v>
      </c>
      <c r="C9170" t="s">
        <v>48</v>
      </c>
      <c r="D9170" s="1">
        <v>44637</v>
      </c>
      <c r="E9170" s="4">
        <v>203</v>
      </c>
      <c r="F9170">
        <v>8</v>
      </c>
    </row>
    <row r="9171" spans="1:6" x14ac:dyDescent="0.25">
      <c r="A9171" t="s">
        <v>23</v>
      </c>
      <c r="B9171" t="s">
        <v>6</v>
      </c>
      <c r="C9171" t="s">
        <v>12</v>
      </c>
      <c r="D9171" s="1">
        <v>44629</v>
      </c>
      <c r="E9171" s="4">
        <v>2632</v>
      </c>
      <c r="F9171">
        <v>240</v>
      </c>
    </row>
    <row r="9172" spans="1:6" x14ac:dyDescent="0.25">
      <c r="A9172" t="s">
        <v>23</v>
      </c>
      <c r="B9172" t="s">
        <v>21</v>
      </c>
      <c r="C9172" t="s">
        <v>24</v>
      </c>
      <c r="D9172" s="1">
        <v>44650</v>
      </c>
      <c r="E9172" s="4">
        <v>1911</v>
      </c>
      <c r="F9172">
        <v>84</v>
      </c>
    </row>
    <row r="9173" spans="1:6" x14ac:dyDescent="0.25">
      <c r="A9173" t="s">
        <v>56</v>
      </c>
      <c r="B9173" t="s">
        <v>9</v>
      </c>
      <c r="C9173" t="s">
        <v>47</v>
      </c>
      <c r="D9173" s="1">
        <v>44637</v>
      </c>
      <c r="E9173" s="4">
        <v>7700</v>
      </c>
      <c r="F9173">
        <v>482</v>
      </c>
    </row>
    <row r="9174" spans="1:6" x14ac:dyDescent="0.25">
      <c r="A9174" t="s">
        <v>13</v>
      </c>
      <c r="B9174" t="s">
        <v>27</v>
      </c>
      <c r="C9174" t="s">
        <v>43</v>
      </c>
      <c r="D9174" s="1">
        <v>44629</v>
      </c>
      <c r="E9174" s="4">
        <v>1218</v>
      </c>
      <c r="F9174">
        <v>94</v>
      </c>
    </row>
    <row r="9175" spans="1:6" x14ac:dyDescent="0.25">
      <c r="A9175" t="s">
        <v>23</v>
      </c>
      <c r="B9175" t="s">
        <v>16</v>
      </c>
      <c r="C9175" t="s">
        <v>24</v>
      </c>
      <c r="D9175" s="1">
        <v>44644</v>
      </c>
      <c r="E9175" s="4">
        <v>7161</v>
      </c>
      <c r="F9175">
        <v>312</v>
      </c>
    </row>
    <row r="9176" spans="1:6" x14ac:dyDescent="0.25">
      <c r="A9176" t="s">
        <v>55</v>
      </c>
      <c r="B9176" t="s">
        <v>16</v>
      </c>
      <c r="C9176" t="s">
        <v>31</v>
      </c>
      <c r="D9176" s="1">
        <v>44641</v>
      </c>
      <c r="E9176" s="4">
        <v>8386</v>
      </c>
      <c r="F9176">
        <v>494</v>
      </c>
    </row>
    <row r="9177" spans="1:6" x14ac:dyDescent="0.25">
      <c r="A9177" t="s">
        <v>56</v>
      </c>
      <c r="B9177" t="s">
        <v>6</v>
      </c>
      <c r="C9177" t="s">
        <v>24</v>
      </c>
      <c r="D9177" s="1">
        <v>44644</v>
      </c>
      <c r="E9177" s="4">
        <v>5796</v>
      </c>
      <c r="F9177">
        <v>215</v>
      </c>
    </row>
    <row r="9178" spans="1:6" x14ac:dyDescent="0.25">
      <c r="A9178" t="s">
        <v>39</v>
      </c>
      <c r="B9178" t="s">
        <v>27</v>
      </c>
      <c r="C9178" t="s">
        <v>30</v>
      </c>
      <c r="D9178" s="1">
        <v>44623</v>
      </c>
      <c r="E9178" s="4">
        <v>8456</v>
      </c>
      <c r="F9178">
        <v>368</v>
      </c>
    </row>
    <row r="9179" spans="1:6" x14ac:dyDescent="0.25">
      <c r="A9179" t="s">
        <v>25</v>
      </c>
      <c r="B9179" t="s">
        <v>21</v>
      </c>
      <c r="C9179" t="s">
        <v>17</v>
      </c>
      <c r="D9179" s="1">
        <v>44649</v>
      </c>
      <c r="E9179" s="4">
        <v>581</v>
      </c>
      <c r="F9179">
        <v>21</v>
      </c>
    </row>
    <row r="9180" spans="1:6" x14ac:dyDescent="0.25">
      <c r="A9180" t="s">
        <v>15</v>
      </c>
      <c r="B9180" t="s">
        <v>6</v>
      </c>
      <c r="C9180" t="s">
        <v>30</v>
      </c>
      <c r="D9180" s="1">
        <v>44622</v>
      </c>
      <c r="E9180" s="4">
        <v>6622</v>
      </c>
      <c r="F9180">
        <v>316</v>
      </c>
    </row>
    <row r="9181" spans="1:6" x14ac:dyDescent="0.25">
      <c r="A9181" t="s">
        <v>39</v>
      </c>
      <c r="B9181" t="s">
        <v>6</v>
      </c>
      <c r="C9181" t="s">
        <v>19</v>
      </c>
      <c r="D9181" s="1">
        <v>44631</v>
      </c>
      <c r="E9181" s="4">
        <v>11102</v>
      </c>
      <c r="F9181">
        <v>483</v>
      </c>
    </row>
    <row r="9182" spans="1:6" x14ac:dyDescent="0.25">
      <c r="A9182" t="s">
        <v>5</v>
      </c>
      <c r="B9182" t="s">
        <v>9</v>
      </c>
      <c r="C9182" t="s">
        <v>47</v>
      </c>
      <c r="D9182" s="1">
        <v>44648</v>
      </c>
      <c r="E9182" s="4">
        <v>2030</v>
      </c>
      <c r="F9182">
        <v>127</v>
      </c>
    </row>
    <row r="9183" spans="1:6" x14ac:dyDescent="0.25">
      <c r="A9183" t="s">
        <v>29</v>
      </c>
      <c r="B9183" t="s">
        <v>9</v>
      </c>
      <c r="C9183" t="s">
        <v>12</v>
      </c>
      <c r="D9183" s="1">
        <v>44650</v>
      </c>
      <c r="E9183" s="4">
        <v>3185</v>
      </c>
      <c r="F9183">
        <v>245</v>
      </c>
    </row>
    <row r="9184" spans="1:6" x14ac:dyDescent="0.25">
      <c r="A9184" t="s">
        <v>39</v>
      </c>
      <c r="B9184" t="s">
        <v>9</v>
      </c>
      <c r="C9184" t="s">
        <v>47</v>
      </c>
      <c r="D9184" s="1">
        <v>44651</v>
      </c>
      <c r="E9184" s="4">
        <v>5194</v>
      </c>
      <c r="F9184">
        <v>371</v>
      </c>
    </row>
    <row r="9185" spans="1:6" x14ac:dyDescent="0.25">
      <c r="A9185" t="s">
        <v>13</v>
      </c>
      <c r="B9185" t="s">
        <v>11</v>
      </c>
      <c r="C9185" t="s">
        <v>24</v>
      </c>
      <c r="D9185" s="1">
        <v>44643</v>
      </c>
      <c r="E9185" s="4">
        <v>3913</v>
      </c>
      <c r="F9185">
        <v>196</v>
      </c>
    </row>
    <row r="9186" spans="1:6" x14ac:dyDescent="0.25">
      <c r="A9186" t="s">
        <v>51</v>
      </c>
      <c r="B9186" t="s">
        <v>21</v>
      </c>
      <c r="C9186" t="s">
        <v>45</v>
      </c>
      <c r="D9186" s="1">
        <v>44628</v>
      </c>
      <c r="E9186" s="4">
        <v>13524</v>
      </c>
      <c r="F9186">
        <v>846</v>
      </c>
    </row>
    <row r="9187" spans="1:6" x14ac:dyDescent="0.25">
      <c r="A9187" t="s">
        <v>49</v>
      </c>
      <c r="B9187" t="s">
        <v>21</v>
      </c>
      <c r="C9187" t="s">
        <v>12</v>
      </c>
      <c r="D9187" s="1">
        <v>44629</v>
      </c>
      <c r="E9187" s="4">
        <v>2345</v>
      </c>
      <c r="F9187">
        <v>235</v>
      </c>
    </row>
    <row r="9188" spans="1:6" x14ac:dyDescent="0.25">
      <c r="A9188" t="s">
        <v>10</v>
      </c>
      <c r="B9188" t="s">
        <v>16</v>
      </c>
      <c r="C9188" t="s">
        <v>30</v>
      </c>
      <c r="D9188" s="1">
        <v>44635</v>
      </c>
      <c r="E9188" s="4">
        <v>560</v>
      </c>
      <c r="F9188">
        <v>32</v>
      </c>
    </row>
    <row r="9189" spans="1:6" x14ac:dyDescent="0.25">
      <c r="A9189" t="s">
        <v>40</v>
      </c>
      <c r="B9189" t="s">
        <v>9</v>
      </c>
      <c r="C9189" t="s">
        <v>14</v>
      </c>
      <c r="D9189" s="1">
        <v>44644</v>
      </c>
      <c r="E9189" s="4">
        <v>2744</v>
      </c>
      <c r="F9189">
        <v>305</v>
      </c>
    </row>
    <row r="9190" spans="1:6" x14ac:dyDescent="0.25">
      <c r="A9190" t="s">
        <v>40</v>
      </c>
      <c r="B9190" t="s">
        <v>21</v>
      </c>
      <c r="C9190" t="s">
        <v>36</v>
      </c>
      <c r="D9190" s="1">
        <v>44644</v>
      </c>
      <c r="E9190" s="4">
        <v>6650</v>
      </c>
      <c r="F9190">
        <v>222</v>
      </c>
    </row>
    <row r="9191" spans="1:6" x14ac:dyDescent="0.25">
      <c r="A9191" t="s">
        <v>53</v>
      </c>
      <c r="B9191" t="s">
        <v>9</v>
      </c>
      <c r="C9191" t="s">
        <v>7</v>
      </c>
      <c r="D9191" s="1">
        <v>44638</v>
      </c>
      <c r="E9191" s="4">
        <v>2114</v>
      </c>
      <c r="F9191">
        <v>82</v>
      </c>
    </row>
    <row r="9192" spans="1:6" x14ac:dyDescent="0.25">
      <c r="A9192" t="s">
        <v>39</v>
      </c>
      <c r="B9192" t="s">
        <v>11</v>
      </c>
      <c r="C9192" t="s">
        <v>24</v>
      </c>
      <c r="D9192" s="1">
        <v>44635</v>
      </c>
      <c r="E9192" s="4">
        <v>8701</v>
      </c>
      <c r="F9192">
        <v>349</v>
      </c>
    </row>
    <row r="9193" spans="1:6" x14ac:dyDescent="0.25">
      <c r="A9193" t="s">
        <v>25</v>
      </c>
      <c r="B9193" t="s">
        <v>11</v>
      </c>
      <c r="C9193" t="s">
        <v>47</v>
      </c>
      <c r="D9193" s="1">
        <v>44644</v>
      </c>
      <c r="E9193" s="4">
        <v>4361</v>
      </c>
      <c r="F9193">
        <v>312</v>
      </c>
    </row>
    <row r="9194" spans="1:6" x14ac:dyDescent="0.25">
      <c r="A9194" t="s">
        <v>41</v>
      </c>
      <c r="B9194" t="s">
        <v>9</v>
      </c>
      <c r="C9194" t="s">
        <v>38</v>
      </c>
      <c r="D9194" s="1">
        <v>44629</v>
      </c>
      <c r="E9194" s="4">
        <v>10535</v>
      </c>
      <c r="F9194">
        <v>586</v>
      </c>
    </row>
    <row r="9195" spans="1:6" x14ac:dyDescent="0.25">
      <c r="A9195" t="s">
        <v>15</v>
      </c>
      <c r="B9195" t="s">
        <v>11</v>
      </c>
      <c r="C9195" t="s">
        <v>12</v>
      </c>
      <c r="D9195" s="1">
        <v>44623</v>
      </c>
      <c r="E9195" s="4">
        <v>3129</v>
      </c>
      <c r="F9195">
        <v>241</v>
      </c>
    </row>
    <row r="9196" spans="1:6" x14ac:dyDescent="0.25">
      <c r="A9196" t="s">
        <v>33</v>
      </c>
      <c r="B9196" t="s">
        <v>21</v>
      </c>
      <c r="C9196" t="s">
        <v>7</v>
      </c>
      <c r="D9196" s="1">
        <v>44622</v>
      </c>
      <c r="E9196" s="4">
        <v>3829</v>
      </c>
      <c r="F9196">
        <v>154</v>
      </c>
    </row>
    <row r="9197" spans="1:6" x14ac:dyDescent="0.25">
      <c r="A9197" t="s">
        <v>54</v>
      </c>
      <c r="B9197" t="s">
        <v>21</v>
      </c>
      <c r="C9197" t="s">
        <v>45</v>
      </c>
      <c r="D9197" s="1">
        <v>44649</v>
      </c>
      <c r="E9197" s="4">
        <v>1792</v>
      </c>
      <c r="F9197">
        <v>120</v>
      </c>
    </row>
    <row r="9198" spans="1:6" x14ac:dyDescent="0.25">
      <c r="A9198" t="s">
        <v>39</v>
      </c>
      <c r="B9198" t="s">
        <v>27</v>
      </c>
      <c r="C9198" t="s">
        <v>12</v>
      </c>
      <c r="D9198" s="1">
        <v>44631</v>
      </c>
      <c r="E9198" s="4">
        <v>9121</v>
      </c>
      <c r="F9198">
        <v>913</v>
      </c>
    </row>
    <row r="9199" spans="1:6" x14ac:dyDescent="0.25">
      <c r="A9199" t="s">
        <v>29</v>
      </c>
      <c r="B9199" t="s">
        <v>6</v>
      </c>
      <c r="C9199" t="s">
        <v>19</v>
      </c>
      <c r="D9199" s="1">
        <v>44641</v>
      </c>
      <c r="E9199" s="4">
        <v>189</v>
      </c>
      <c r="F9199">
        <v>13</v>
      </c>
    </row>
    <row r="9200" spans="1:6" x14ac:dyDescent="0.25">
      <c r="A9200" t="s">
        <v>56</v>
      </c>
      <c r="B9200" t="s">
        <v>27</v>
      </c>
      <c r="C9200" t="s">
        <v>35</v>
      </c>
      <c r="D9200" s="1">
        <v>44622</v>
      </c>
      <c r="E9200" s="4">
        <v>3311</v>
      </c>
      <c r="F9200">
        <v>276</v>
      </c>
    </row>
    <row r="9201" spans="1:6" x14ac:dyDescent="0.25">
      <c r="A9201" t="s">
        <v>53</v>
      </c>
      <c r="B9201" t="s">
        <v>27</v>
      </c>
      <c r="C9201" t="s">
        <v>12</v>
      </c>
      <c r="D9201" s="1">
        <v>44638</v>
      </c>
      <c r="E9201" s="4">
        <v>2646</v>
      </c>
      <c r="F9201">
        <v>147</v>
      </c>
    </row>
    <row r="9202" spans="1:6" x14ac:dyDescent="0.25">
      <c r="A9202" t="s">
        <v>57</v>
      </c>
      <c r="B9202" t="s">
        <v>27</v>
      </c>
      <c r="C9202" t="s">
        <v>43</v>
      </c>
      <c r="D9202" s="1">
        <v>44628</v>
      </c>
      <c r="E9202" s="4">
        <v>6902</v>
      </c>
      <c r="F9202">
        <v>1151</v>
      </c>
    </row>
    <row r="9203" spans="1:6" x14ac:dyDescent="0.25">
      <c r="A9203" t="s">
        <v>13</v>
      </c>
      <c r="B9203" t="s">
        <v>11</v>
      </c>
      <c r="C9203" t="s">
        <v>12</v>
      </c>
      <c r="D9203" s="1">
        <v>44623</v>
      </c>
      <c r="E9203" s="4">
        <v>1379</v>
      </c>
      <c r="F9203">
        <v>92</v>
      </c>
    </row>
    <row r="9204" spans="1:6" x14ac:dyDescent="0.25">
      <c r="A9204" t="s">
        <v>37</v>
      </c>
      <c r="B9204" t="s">
        <v>6</v>
      </c>
      <c r="C9204" t="s">
        <v>31</v>
      </c>
      <c r="D9204" s="1">
        <v>44649</v>
      </c>
      <c r="E9204" s="4">
        <v>2261</v>
      </c>
      <c r="F9204">
        <v>142</v>
      </c>
    </row>
    <row r="9205" spans="1:6" x14ac:dyDescent="0.25">
      <c r="A9205" t="s">
        <v>51</v>
      </c>
      <c r="B9205" t="s">
        <v>6</v>
      </c>
      <c r="C9205" t="s">
        <v>28</v>
      </c>
      <c r="D9205" s="1">
        <v>44638</v>
      </c>
      <c r="E9205" s="4">
        <v>567</v>
      </c>
      <c r="F9205">
        <v>52</v>
      </c>
    </row>
    <row r="9206" spans="1:6" x14ac:dyDescent="0.25">
      <c r="A9206" t="s">
        <v>56</v>
      </c>
      <c r="B9206" t="s">
        <v>11</v>
      </c>
      <c r="C9206" t="s">
        <v>38</v>
      </c>
      <c r="D9206" s="1">
        <v>44631</v>
      </c>
      <c r="E9206" s="4">
        <v>10017</v>
      </c>
      <c r="F9206">
        <v>528</v>
      </c>
    </row>
    <row r="9207" spans="1:6" x14ac:dyDescent="0.25">
      <c r="A9207" t="s">
        <v>8</v>
      </c>
      <c r="B9207" t="s">
        <v>6</v>
      </c>
      <c r="C9207" t="s">
        <v>35</v>
      </c>
      <c r="D9207" s="1">
        <v>44641</v>
      </c>
      <c r="E9207" s="4">
        <v>6426</v>
      </c>
      <c r="F9207">
        <v>459</v>
      </c>
    </row>
    <row r="9208" spans="1:6" x14ac:dyDescent="0.25">
      <c r="A9208" t="s">
        <v>39</v>
      </c>
      <c r="B9208" t="s">
        <v>9</v>
      </c>
      <c r="C9208" t="s">
        <v>35</v>
      </c>
      <c r="D9208" s="1">
        <v>44636</v>
      </c>
      <c r="E9208" s="4">
        <v>7742</v>
      </c>
      <c r="F9208">
        <v>517</v>
      </c>
    </row>
    <row r="9209" spans="1:6" x14ac:dyDescent="0.25">
      <c r="A9209" t="s">
        <v>55</v>
      </c>
      <c r="B9209" t="s">
        <v>9</v>
      </c>
      <c r="C9209" t="s">
        <v>19</v>
      </c>
      <c r="D9209" s="1">
        <v>44645</v>
      </c>
      <c r="E9209" s="4">
        <v>3129</v>
      </c>
      <c r="F9209">
        <v>174</v>
      </c>
    </row>
    <row r="9210" spans="1:6" x14ac:dyDescent="0.25">
      <c r="A9210" t="s">
        <v>13</v>
      </c>
      <c r="B9210" t="s">
        <v>11</v>
      </c>
      <c r="C9210" t="s">
        <v>7</v>
      </c>
      <c r="D9210" s="1">
        <v>44629</v>
      </c>
      <c r="E9210" s="4">
        <v>4634</v>
      </c>
      <c r="F9210">
        <v>194</v>
      </c>
    </row>
    <row r="9211" spans="1:6" x14ac:dyDescent="0.25">
      <c r="A9211" t="s">
        <v>5</v>
      </c>
      <c r="B9211" t="s">
        <v>21</v>
      </c>
      <c r="C9211" t="s">
        <v>38</v>
      </c>
      <c r="D9211" s="1">
        <v>44628</v>
      </c>
      <c r="E9211" s="4">
        <v>1757</v>
      </c>
      <c r="F9211">
        <v>80</v>
      </c>
    </row>
    <row r="9212" spans="1:6" x14ac:dyDescent="0.25">
      <c r="A9212" t="s">
        <v>57</v>
      </c>
      <c r="B9212" t="s">
        <v>21</v>
      </c>
      <c r="C9212" t="s">
        <v>38</v>
      </c>
      <c r="D9212" s="1">
        <v>44649</v>
      </c>
      <c r="E9212" s="4">
        <v>18228</v>
      </c>
      <c r="F9212">
        <v>1013</v>
      </c>
    </row>
    <row r="9213" spans="1:6" x14ac:dyDescent="0.25">
      <c r="A9213" t="s">
        <v>20</v>
      </c>
      <c r="B9213" t="s">
        <v>6</v>
      </c>
      <c r="C9213" t="s">
        <v>31</v>
      </c>
      <c r="D9213" s="1">
        <v>44631</v>
      </c>
      <c r="E9213" s="4">
        <v>6888</v>
      </c>
      <c r="F9213">
        <v>328</v>
      </c>
    </row>
    <row r="9214" spans="1:6" x14ac:dyDescent="0.25">
      <c r="A9214" t="s">
        <v>40</v>
      </c>
      <c r="B9214" t="s">
        <v>21</v>
      </c>
      <c r="C9214" t="s">
        <v>22</v>
      </c>
      <c r="D9214" s="1">
        <v>44624</v>
      </c>
      <c r="E9214" s="4">
        <v>847</v>
      </c>
      <c r="F9214">
        <v>39</v>
      </c>
    </row>
    <row r="9215" spans="1:6" x14ac:dyDescent="0.25">
      <c r="A9215" t="s">
        <v>56</v>
      </c>
      <c r="B9215" t="s">
        <v>11</v>
      </c>
      <c r="C9215" t="s">
        <v>35</v>
      </c>
      <c r="D9215" s="1">
        <v>44630</v>
      </c>
      <c r="E9215" s="4">
        <v>5348</v>
      </c>
      <c r="F9215">
        <v>669</v>
      </c>
    </row>
    <row r="9216" spans="1:6" x14ac:dyDescent="0.25">
      <c r="A9216" t="s">
        <v>57</v>
      </c>
      <c r="B9216" t="s">
        <v>11</v>
      </c>
      <c r="C9216" t="s">
        <v>17</v>
      </c>
      <c r="D9216" s="1">
        <v>44631</v>
      </c>
      <c r="E9216" s="4">
        <v>5635</v>
      </c>
      <c r="F9216">
        <v>209</v>
      </c>
    </row>
    <row r="9217" spans="1:6" x14ac:dyDescent="0.25">
      <c r="A9217" t="s">
        <v>55</v>
      </c>
      <c r="B9217" t="s">
        <v>27</v>
      </c>
      <c r="C9217" t="s">
        <v>28</v>
      </c>
      <c r="D9217" s="1">
        <v>44642</v>
      </c>
      <c r="E9217" s="4">
        <v>9478</v>
      </c>
      <c r="F9217">
        <v>593</v>
      </c>
    </row>
    <row r="9218" spans="1:6" x14ac:dyDescent="0.25">
      <c r="A9218" t="s">
        <v>5</v>
      </c>
      <c r="B9218" t="s">
        <v>9</v>
      </c>
      <c r="C9218" t="s">
        <v>19</v>
      </c>
      <c r="D9218" s="1">
        <v>44643</v>
      </c>
      <c r="E9218" s="4">
        <v>3283</v>
      </c>
      <c r="F9218">
        <v>183</v>
      </c>
    </row>
    <row r="9219" spans="1:6" x14ac:dyDescent="0.25">
      <c r="A9219" t="s">
        <v>56</v>
      </c>
      <c r="B9219" t="s">
        <v>6</v>
      </c>
      <c r="C9219" t="s">
        <v>19</v>
      </c>
      <c r="D9219" s="1">
        <v>44638</v>
      </c>
      <c r="E9219" s="4">
        <v>3052</v>
      </c>
      <c r="F9219">
        <v>191</v>
      </c>
    </row>
    <row r="9220" spans="1:6" x14ac:dyDescent="0.25">
      <c r="A9220" t="s">
        <v>20</v>
      </c>
      <c r="B9220" t="s">
        <v>21</v>
      </c>
      <c r="C9220" t="s">
        <v>22</v>
      </c>
      <c r="D9220" s="1">
        <v>44645</v>
      </c>
      <c r="E9220" s="4">
        <v>7406</v>
      </c>
      <c r="F9220">
        <v>353</v>
      </c>
    </row>
    <row r="9221" spans="1:6" x14ac:dyDescent="0.25">
      <c r="A9221" t="s">
        <v>34</v>
      </c>
      <c r="B9221" t="s">
        <v>11</v>
      </c>
      <c r="C9221" t="s">
        <v>50</v>
      </c>
      <c r="D9221" s="1">
        <v>44622</v>
      </c>
      <c r="E9221" s="4">
        <v>3990</v>
      </c>
      <c r="F9221">
        <v>235</v>
      </c>
    </row>
    <row r="9222" spans="1:6" x14ac:dyDescent="0.25">
      <c r="A9222" t="s">
        <v>20</v>
      </c>
      <c r="B9222" t="s">
        <v>9</v>
      </c>
      <c r="C9222" t="s">
        <v>38</v>
      </c>
      <c r="D9222" s="1">
        <v>44630</v>
      </c>
      <c r="E9222" s="4">
        <v>2695</v>
      </c>
      <c r="F9222">
        <v>129</v>
      </c>
    </row>
    <row r="9223" spans="1:6" x14ac:dyDescent="0.25">
      <c r="A9223" t="s">
        <v>32</v>
      </c>
      <c r="B9223" t="s">
        <v>16</v>
      </c>
      <c r="C9223" t="s">
        <v>31</v>
      </c>
      <c r="D9223" s="1">
        <v>44642</v>
      </c>
      <c r="E9223" s="4">
        <v>3857</v>
      </c>
      <c r="F9223">
        <v>242</v>
      </c>
    </row>
    <row r="9224" spans="1:6" x14ac:dyDescent="0.25">
      <c r="A9224" t="s">
        <v>15</v>
      </c>
      <c r="B9224" t="s">
        <v>11</v>
      </c>
      <c r="C9224" t="s">
        <v>36</v>
      </c>
      <c r="D9224" s="1">
        <v>44621</v>
      </c>
      <c r="E9224" s="4">
        <v>735</v>
      </c>
      <c r="F9224">
        <v>28</v>
      </c>
    </row>
    <row r="9225" spans="1:6" x14ac:dyDescent="0.25">
      <c r="A9225" t="s">
        <v>51</v>
      </c>
      <c r="B9225" t="s">
        <v>11</v>
      </c>
      <c r="C9225" t="s">
        <v>47</v>
      </c>
      <c r="D9225" s="1">
        <v>44638</v>
      </c>
      <c r="E9225" s="4">
        <v>2058</v>
      </c>
      <c r="F9225">
        <v>159</v>
      </c>
    </row>
    <row r="9226" spans="1:6" x14ac:dyDescent="0.25">
      <c r="A9226" t="s">
        <v>32</v>
      </c>
      <c r="B9226" t="s">
        <v>16</v>
      </c>
      <c r="C9226" t="s">
        <v>42</v>
      </c>
      <c r="D9226" s="1">
        <v>44631</v>
      </c>
      <c r="E9226" s="4">
        <v>7070</v>
      </c>
      <c r="F9226">
        <v>308</v>
      </c>
    </row>
    <row r="9227" spans="1:6" x14ac:dyDescent="0.25">
      <c r="A9227" t="s">
        <v>53</v>
      </c>
      <c r="B9227" t="s">
        <v>9</v>
      </c>
      <c r="C9227" t="s">
        <v>28</v>
      </c>
      <c r="D9227" s="1">
        <v>44631</v>
      </c>
      <c r="E9227" s="4">
        <v>6972</v>
      </c>
      <c r="F9227">
        <v>411</v>
      </c>
    </row>
    <row r="9228" spans="1:6" x14ac:dyDescent="0.25">
      <c r="A9228" t="s">
        <v>15</v>
      </c>
      <c r="B9228" t="s">
        <v>21</v>
      </c>
      <c r="C9228" t="s">
        <v>7</v>
      </c>
      <c r="D9228" s="1">
        <v>44636</v>
      </c>
      <c r="E9228" s="4">
        <v>2667</v>
      </c>
      <c r="F9228">
        <v>92</v>
      </c>
    </row>
    <row r="9229" spans="1:6" x14ac:dyDescent="0.25">
      <c r="A9229" t="s">
        <v>10</v>
      </c>
      <c r="B9229" t="s">
        <v>6</v>
      </c>
      <c r="C9229" t="s">
        <v>19</v>
      </c>
      <c r="D9229" s="1">
        <v>44627</v>
      </c>
      <c r="E9229" s="4">
        <v>6104</v>
      </c>
      <c r="F9229">
        <v>360</v>
      </c>
    </row>
    <row r="9230" spans="1:6" x14ac:dyDescent="0.25">
      <c r="A9230" t="s">
        <v>20</v>
      </c>
      <c r="B9230" t="s">
        <v>9</v>
      </c>
      <c r="C9230" t="s">
        <v>42</v>
      </c>
      <c r="D9230" s="1">
        <v>44622</v>
      </c>
      <c r="E9230" s="4">
        <v>13797</v>
      </c>
      <c r="F9230">
        <v>628</v>
      </c>
    </row>
    <row r="9231" spans="1:6" x14ac:dyDescent="0.25">
      <c r="A9231" t="s">
        <v>46</v>
      </c>
      <c r="B9231" t="s">
        <v>11</v>
      </c>
      <c r="C9231" t="s">
        <v>22</v>
      </c>
      <c r="D9231" s="1">
        <v>44644</v>
      </c>
      <c r="E9231" s="4">
        <v>6447</v>
      </c>
      <c r="F9231">
        <v>248</v>
      </c>
    </row>
    <row r="9232" spans="1:6" x14ac:dyDescent="0.25">
      <c r="A9232" t="s">
        <v>33</v>
      </c>
      <c r="B9232" t="s">
        <v>16</v>
      </c>
      <c r="C9232" t="s">
        <v>50</v>
      </c>
      <c r="D9232" s="1">
        <v>44629</v>
      </c>
      <c r="E9232" s="4">
        <v>1855</v>
      </c>
      <c r="F9232">
        <v>104</v>
      </c>
    </row>
    <row r="9233" spans="1:6" x14ac:dyDescent="0.25">
      <c r="A9233" t="s">
        <v>56</v>
      </c>
      <c r="B9233" t="s">
        <v>21</v>
      </c>
      <c r="C9233" t="s">
        <v>17</v>
      </c>
      <c r="D9233" s="1">
        <v>44644</v>
      </c>
      <c r="E9233" s="4">
        <v>8827</v>
      </c>
      <c r="F9233">
        <v>295</v>
      </c>
    </row>
    <row r="9234" spans="1:6" x14ac:dyDescent="0.25">
      <c r="A9234" t="s">
        <v>25</v>
      </c>
      <c r="B9234" t="s">
        <v>9</v>
      </c>
      <c r="C9234" t="s">
        <v>45</v>
      </c>
      <c r="D9234" s="1">
        <v>44649</v>
      </c>
      <c r="E9234" s="4">
        <v>2296</v>
      </c>
      <c r="F9234">
        <v>177</v>
      </c>
    </row>
    <row r="9235" spans="1:6" x14ac:dyDescent="0.25">
      <c r="A9235" t="s">
        <v>34</v>
      </c>
      <c r="B9235" t="s">
        <v>9</v>
      </c>
      <c r="C9235" t="s">
        <v>50</v>
      </c>
      <c r="D9235" s="1">
        <v>44638</v>
      </c>
      <c r="E9235" s="4">
        <v>8890</v>
      </c>
      <c r="F9235">
        <v>635</v>
      </c>
    </row>
    <row r="9236" spans="1:6" x14ac:dyDescent="0.25">
      <c r="A9236" t="s">
        <v>29</v>
      </c>
      <c r="B9236" t="s">
        <v>9</v>
      </c>
      <c r="C9236" t="s">
        <v>28</v>
      </c>
      <c r="D9236" s="1">
        <v>44645</v>
      </c>
      <c r="E9236" s="4">
        <v>2058</v>
      </c>
      <c r="F9236">
        <v>138</v>
      </c>
    </row>
    <row r="9237" spans="1:6" x14ac:dyDescent="0.25">
      <c r="A9237" t="s">
        <v>13</v>
      </c>
      <c r="B9237" t="s">
        <v>21</v>
      </c>
      <c r="C9237" t="s">
        <v>42</v>
      </c>
      <c r="D9237" s="1">
        <v>44624</v>
      </c>
      <c r="E9237" s="4">
        <v>6419</v>
      </c>
      <c r="F9237">
        <v>247</v>
      </c>
    </row>
    <row r="9238" spans="1:6" x14ac:dyDescent="0.25">
      <c r="A9238" t="s">
        <v>25</v>
      </c>
      <c r="B9238" t="s">
        <v>6</v>
      </c>
      <c r="C9238" t="s">
        <v>44</v>
      </c>
      <c r="D9238" s="1">
        <v>44635</v>
      </c>
      <c r="E9238" s="4">
        <v>3731</v>
      </c>
      <c r="F9238">
        <v>197</v>
      </c>
    </row>
    <row r="9239" spans="1:6" x14ac:dyDescent="0.25">
      <c r="A9239" t="s">
        <v>41</v>
      </c>
      <c r="B9239" t="s">
        <v>16</v>
      </c>
      <c r="C9239" t="s">
        <v>19</v>
      </c>
      <c r="D9239" s="1">
        <v>44634</v>
      </c>
      <c r="E9239" s="4">
        <v>11067</v>
      </c>
      <c r="F9239">
        <v>527</v>
      </c>
    </row>
    <row r="9240" spans="1:6" x14ac:dyDescent="0.25">
      <c r="A9240" t="s">
        <v>41</v>
      </c>
      <c r="B9240" t="s">
        <v>11</v>
      </c>
      <c r="C9240" t="s">
        <v>35</v>
      </c>
      <c r="D9240" s="1">
        <v>44630</v>
      </c>
      <c r="E9240" s="4">
        <v>12327</v>
      </c>
      <c r="F9240">
        <v>1541</v>
      </c>
    </row>
    <row r="9241" spans="1:6" x14ac:dyDescent="0.25">
      <c r="A9241" t="s">
        <v>13</v>
      </c>
      <c r="B9241" t="s">
        <v>6</v>
      </c>
      <c r="C9241" t="s">
        <v>17</v>
      </c>
      <c r="D9241" s="1">
        <v>44644</v>
      </c>
      <c r="E9241" s="4">
        <v>8974</v>
      </c>
      <c r="F9241">
        <v>346</v>
      </c>
    </row>
    <row r="9242" spans="1:6" x14ac:dyDescent="0.25">
      <c r="A9242" t="s">
        <v>46</v>
      </c>
      <c r="B9242" t="s">
        <v>27</v>
      </c>
      <c r="C9242" t="s">
        <v>43</v>
      </c>
      <c r="D9242" s="1">
        <v>44644</v>
      </c>
      <c r="E9242" s="4">
        <v>13230</v>
      </c>
      <c r="F9242">
        <v>1323</v>
      </c>
    </row>
    <row r="9243" spans="1:6" x14ac:dyDescent="0.25">
      <c r="A9243" t="s">
        <v>25</v>
      </c>
      <c r="B9243" t="s">
        <v>16</v>
      </c>
      <c r="C9243" t="s">
        <v>44</v>
      </c>
      <c r="D9243" s="1">
        <v>44622</v>
      </c>
      <c r="E9243" s="4">
        <v>2856</v>
      </c>
      <c r="F9243">
        <v>159</v>
      </c>
    </row>
    <row r="9244" spans="1:6" x14ac:dyDescent="0.25">
      <c r="A9244" t="s">
        <v>8</v>
      </c>
      <c r="B9244" t="s">
        <v>9</v>
      </c>
      <c r="C9244" t="s">
        <v>44</v>
      </c>
      <c r="D9244" s="1">
        <v>44622</v>
      </c>
      <c r="E9244" s="4">
        <v>4032</v>
      </c>
      <c r="F9244">
        <v>184</v>
      </c>
    </row>
    <row r="9245" spans="1:6" x14ac:dyDescent="0.25">
      <c r="A9245" t="s">
        <v>8</v>
      </c>
      <c r="B9245" t="s">
        <v>27</v>
      </c>
      <c r="C9245" t="s">
        <v>22</v>
      </c>
      <c r="D9245" s="1">
        <v>44623</v>
      </c>
      <c r="E9245" s="4">
        <v>1575</v>
      </c>
      <c r="F9245">
        <v>59</v>
      </c>
    </row>
    <row r="9246" spans="1:6" x14ac:dyDescent="0.25">
      <c r="A9246" t="s">
        <v>56</v>
      </c>
      <c r="B9246" t="s">
        <v>21</v>
      </c>
      <c r="C9246" t="s">
        <v>31</v>
      </c>
      <c r="D9246" s="1">
        <v>44629</v>
      </c>
      <c r="E9246" s="4">
        <v>3416</v>
      </c>
      <c r="F9246">
        <v>228</v>
      </c>
    </row>
    <row r="9247" spans="1:6" x14ac:dyDescent="0.25">
      <c r="A9247" t="s">
        <v>23</v>
      </c>
      <c r="B9247" t="s">
        <v>27</v>
      </c>
      <c r="C9247" t="s">
        <v>7</v>
      </c>
      <c r="D9247" s="1">
        <v>44637</v>
      </c>
      <c r="E9247" s="4">
        <v>1169</v>
      </c>
      <c r="F9247">
        <v>54</v>
      </c>
    </row>
    <row r="9248" spans="1:6" x14ac:dyDescent="0.25">
      <c r="A9248" t="s">
        <v>34</v>
      </c>
      <c r="B9248" t="s">
        <v>27</v>
      </c>
      <c r="C9248" t="s">
        <v>19</v>
      </c>
      <c r="D9248" s="1">
        <v>44622</v>
      </c>
      <c r="E9248" s="4">
        <v>2716</v>
      </c>
      <c r="F9248">
        <v>119</v>
      </c>
    </row>
    <row r="9249" spans="1:6" x14ac:dyDescent="0.25">
      <c r="A9249" t="s">
        <v>54</v>
      </c>
      <c r="B9249" t="s">
        <v>11</v>
      </c>
      <c r="C9249" t="s">
        <v>44</v>
      </c>
      <c r="D9249" s="1">
        <v>44650</v>
      </c>
      <c r="E9249" s="4">
        <v>427</v>
      </c>
      <c r="F9249">
        <v>22</v>
      </c>
    </row>
    <row r="9250" spans="1:6" x14ac:dyDescent="0.25">
      <c r="A9250" t="s">
        <v>51</v>
      </c>
      <c r="B9250" t="s">
        <v>6</v>
      </c>
      <c r="C9250" t="s">
        <v>7</v>
      </c>
      <c r="D9250" s="1">
        <v>44649</v>
      </c>
      <c r="E9250" s="4">
        <v>812</v>
      </c>
      <c r="F9250">
        <v>33</v>
      </c>
    </row>
    <row r="9251" spans="1:6" x14ac:dyDescent="0.25">
      <c r="A9251" t="s">
        <v>15</v>
      </c>
      <c r="B9251" t="s">
        <v>6</v>
      </c>
      <c r="C9251" t="s">
        <v>47</v>
      </c>
      <c r="D9251" s="1">
        <v>44638</v>
      </c>
      <c r="E9251" s="4">
        <v>1309</v>
      </c>
      <c r="F9251">
        <v>131</v>
      </c>
    </row>
    <row r="9252" spans="1:6" x14ac:dyDescent="0.25">
      <c r="A9252" t="s">
        <v>39</v>
      </c>
      <c r="B9252" t="s">
        <v>6</v>
      </c>
      <c r="C9252" t="s">
        <v>7</v>
      </c>
      <c r="D9252" s="1">
        <v>44630</v>
      </c>
      <c r="E9252" s="4">
        <v>2954</v>
      </c>
      <c r="F9252">
        <v>135</v>
      </c>
    </row>
    <row r="9253" spans="1:6" x14ac:dyDescent="0.25">
      <c r="A9253" t="s">
        <v>37</v>
      </c>
      <c r="B9253" t="s">
        <v>16</v>
      </c>
      <c r="C9253" t="s">
        <v>38</v>
      </c>
      <c r="D9253" s="1">
        <v>44651</v>
      </c>
      <c r="E9253" s="4">
        <v>10164</v>
      </c>
      <c r="F9253">
        <v>636</v>
      </c>
    </row>
    <row r="9254" spans="1:6" x14ac:dyDescent="0.25">
      <c r="A9254" t="s">
        <v>51</v>
      </c>
      <c r="B9254" t="s">
        <v>27</v>
      </c>
      <c r="C9254" t="s">
        <v>31</v>
      </c>
      <c r="D9254" s="1">
        <v>44621</v>
      </c>
      <c r="E9254" s="4">
        <v>8148</v>
      </c>
      <c r="F9254">
        <v>408</v>
      </c>
    </row>
    <row r="9255" spans="1:6" x14ac:dyDescent="0.25">
      <c r="A9255" t="s">
        <v>15</v>
      </c>
      <c r="B9255" t="s">
        <v>27</v>
      </c>
      <c r="C9255" t="s">
        <v>35</v>
      </c>
      <c r="D9255" s="1">
        <v>44648</v>
      </c>
      <c r="E9255" s="4">
        <v>3444</v>
      </c>
      <c r="F9255">
        <v>230</v>
      </c>
    </row>
    <row r="9256" spans="1:6" x14ac:dyDescent="0.25">
      <c r="A9256" t="s">
        <v>46</v>
      </c>
      <c r="B9256" t="s">
        <v>21</v>
      </c>
      <c r="C9256" t="s">
        <v>44</v>
      </c>
      <c r="D9256" s="1">
        <v>44629</v>
      </c>
      <c r="E9256" s="4">
        <v>7126</v>
      </c>
      <c r="F9256">
        <v>476</v>
      </c>
    </row>
    <row r="9257" spans="1:6" x14ac:dyDescent="0.25">
      <c r="A9257" t="s">
        <v>25</v>
      </c>
      <c r="B9257" t="s">
        <v>6</v>
      </c>
      <c r="C9257" t="s">
        <v>47</v>
      </c>
      <c r="D9257" s="1">
        <v>44631</v>
      </c>
      <c r="E9257" s="4">
        <v>16632</v>
      </c>
      <c r="F9257">
        <v>1280</v>
      </c>
    </row>
    <row r="9258" spans="1:6" x14ac:dyDescent="0.25">
      <c r="A9258" t="s">
        <v>56</v>
      </c>
      <c r="B9258" t="s">
        <v>9</v>
      </c>
      <c r="C9258" t="s">
        <v>12</v>
      </c>
      <c r="D9258" s="1">
        <v>44648</v>
      </c>
      <c r="E9258" s="4">
        <v>6825</v>
      </c>
      <c r="F9258">
        <v>402</v>
      </c>
    </row>
    <row r="9259" spans="1:6" x14ac:dyDescent="0.25">
      <c r="A9259" t="s">
        <v>33</v>
      </c>
      <c r="B9259" t="s">
        <v>6</v>
      </c>
      <c r="C9259" t="s">
        <v>24</v>
      </c>
      <c r="D9259" s="1">
        <v>44641</v>
      </c>
      <c r="E9259" s="4">
        <v>2275</v>
      </c>
      <c r="F9259">
        <v>99</v>
      </c>
    </row>
    <row r="9260" spans="1:6" x14ac:dyDescent="0.25">
      <c r="A9260" t="s">
        <v>53</v>
      </c>
      <c r="B9260" t="s">
        <v>11</v>
      </c>
      <c r="C9260" t="s">
        <v>7</v>
      </c>
      <c r="D9260" s="1">
        <v>44648</v>
      </c>
      <c r="E9260" s="4">
        <v>3857</v>
      </c>
      <c r="F9260">
        <v>155</v>
      </c>
    </row>
    <row r="9261" spans="1:6" x14ac:dyDescent="0.25">
      <c r="A9261" t="s">
        <v>53</v>
      </c>
      <c r="B9261" t="s">
        <v>16</v>
      </c>
      <c r="C9261" t="s">
        <v>35</v>
      </c>
      <c r="D9261" s="1">
        <v>44641</v>
      </c>
      <c r="E9261" s="4">
        <v>7826</v>
      </c>
      <c r="F9261">
        <v>1118</v>
      </c>
    </row>
    <row r="9262" spans="1:6" x14ac:dyDescent="0.25">
      <c r="A9262" t="s">
        <v>57</v>
      </c>
      <c r="B9262" t="s">
        <v>21</v>
      </c>
      <c r="C9262" t="s">
        <v>43</v>
      </c>
      <c r="D9262" s="1">
        <v>44622</v>
      </c>
      <c r="E9262" s="4">
        <v>3094</v>
      </c>
      <c r="F9262">
        <v>344</v>
      </c>
    </row>
    <row r="9263" spans="1:6" x14ac:dyDescent="0.25">
      <c r="A9263" t="s">
        <v>18</v>
      </c>
      <c r="B9263" t="s">
        <v>16</v>
      </c>
      <c r="C9263" t="s">
        <v>14</v>
      </c>
      <c r="D9263" s="1">
        <v>44637</v>
      </c>
      <c r="E9263" s="4">
        <v>2240</v>
      </c>
      <c r="F9263">
        <v>140</v>
      </c>
    </row>
    <row r="9264" spans="1:6" x14ac:dyDescent="0.25">
      <c r="A9264" t="s">
        <v>29</v>
      </c>
      <c r="B9264" t="s">
        <v>11</v>
      </c>
      <c r="C9264" t="s">
        <v>43</v>
      </c>
      <c r="D9264" s="1">
        <v>44631</v>
      </c>
      <c r="E9264" s="4">
        <v>1932</v>
      </c>
      <c r="F9264">
        <v>149</v>
      </c>
    </row>
    <row r="9265" spans="1:6" x14ac:dyDescent="0.25">
      <c r="A9265" t="s">
        <v>37</v>
      </c>
      <c r="B9265" t="s">
        <v>11</v>
      </c>
      <c r="C9265" t="s">
        <v>43</v>
      </c>
      <c r="D9265" s="1">
        <v>44641</v>
      </c>
      <c r="E9265" s="4">
        <v>4487</v>
      </c>
      <c r="F9265">
        <v>499</v>
      </c>
    </row>
    <row r="9266" spans="1:6" x14ac:dyDescent="0.25">
      <c r="A9266" t="s">
        <v>8</v>
      </c>
      <c r="B9266" t="s">
        <v>27</v>
      </c>
      <c r="C9266" t="s">
        <v>24</v>
      </c>
      <c r="D9266" s="1">
        <v>44637</v>
      </c>
      <c r="E9266" s="4">
        <v>3129</v>
      </c>
      <c r="F9266">
        <v>131</v>
      </c>
    </row>
    <row r="9267" spans="1:6" x14ac:dyDescent="0.25">
      <c r="A9267" t="s">
        <v>32</v>
      </c>
      <c r="B9267" t="s">
        <v>11</v>
      </c>
      <c r="C9267" t="s">
        <v>44</v>
      </c>
      <c r="D9267" s="1">
        <v>44622</v>
      </c>
      <c r="E9267" s="4">
        <v>7161</v>
      </c>
      <c r="F9267">
        <v>478</v>
      </c>
    </row>
    <row r="9268" spans="1:6" x14ac:dyDescent="0.25">
      <c r="A9268" t="s">
        <v>41</v>
      </c>
      <c r="B9268" t="s">
        <v>21</v>
      </c>
      <c r="C9268" t="s">
        <v>50</v>
      </c>
      <c r="D9268" s="1">
        <v>44649</v>
      </c>
      <c r="E9268" s="4">
        <v>3339</v>
      </c>
      <c r="F9268">
        <v>186</v>
      </c>
    </row>
    <row r="9269" spans="1:6" x14ac:dyDescent="0.25">
      <c r="A9269" t="s">
        <v>32</v>
      </c>
      <c r="B9269" t="s">
        <v>21</v>
      </c>
      <c r="C9269" t="s">
        <v>19</v>
      </c>
      <c r="D9269" s="1">
        <v>44635</v>
      </c>
      <c r="E9269" s="4">
        <v>2618</v>
      </c>
      <c r="F9269">
        <v>164</v>
      </c>
    </row>
    <row r="9270" spans="1:6" x14ac:dyDescent="0.25">
      <c r="A9270" t="s">
        <v>56</v>
      </c>
      <c r="B9270" t="s">
        <v>21</v>
      </c>
      <c r="C9270" t="s">
        <v>22</v>
      </c>
      <c r="D9270" s="1">
        <v>44621</v>
      </c>
      <c r="E9270" s="4">
        <v>13860</v>
      </c>
      <c r="F9270">
        <v>693</v>
      </c>
    </row>
    <row r="9271" spans="1:6" x14ac:dyDescent="0.25">
      <c r="A9271" t="s">
        <v>10</v>
      </c>
      <c r="B9271" t="s">
        <v>6</v>
      </c>
      <c r="C9271" t="s">
        <v>12</v>
      </c>
      <c r="D9271" s="1">
        <v>44650</v>
      </c>
      <c r="E9271" s="4">
        <v>6426</v>
      </c>
      <c r="F9271">
        <v>495</v>
      </c>
    </row>
    <row r="9272" spans="1:6" x14ac:dyDescent="0.25">
      <c r="A9272" t="s">
        <v>25</v>
      </c>
      <c r="B9272" t="s">
        <v>27</v>
      </c>
      <c r="C9272" t="s">
        <v>48</v>
      </c>
      <c r="D9272" s="1">
        <v>44631</v>
      </c>
      <c r="E9272" s="4">
        <v>10689</v>
      </c>
      <c r="F9272">
        <v>396</v>
      </c>
    </row>
    <row r="9273" spans="1:6" x14ac:dyDescent="0.25">
      <c r="A9273" t="s">
        <v>10</v>
      </c>
      <c r="B9273" t="s">
        <v>9</v>
      </c>
      <c r="C9273" t="s">
        <v>44</v>
      </c>
      <c r="D9273" s="1">
        <v>44622</v>
      </c>
      <c r="E9273" s="4">
        <v>1547</v>
      </c>
      <c r="F9273">
        <v>71</v>
      </c>
    </row>
    <row r="9274" spans="1:6" x14ac:dyDescent="0.25">
      <c r="A9274" t="s">
        <v>41</v>
      </c>
      <c r="B9274" t="s">
        <v>11</v>
      </c>
      <c r="C9274" t="s">
        <v>7</v>
      </c>
      <c r="D9274" s="1">
        <v>44637</v>
      </c>
      <c r="E9274" s="4">
        <v>11130</v>
      </c>
      <c r="F9274">
        <v>371</v>
      </c>
    </row>
    <row r="9275" spans="1:6" x14ac:dyDescent="0.25">
      <c r="A9275" t="s">
        <v>37</v>
      </c>
      <c r="B9275" t="s">
        <v>6</v>
      </c>
      <c r="C9275" t="s">
        <v>14</v>
      </c>
      <c r="D9275" s="1">
        <v>44643</v>
      </c>
      <c r="E9275" s="4">
        <v>1113</v>
      </c>
      <c r="F9275">
        <v>140</v>
      </c>
    </row>
    <row r="9276" spans="1:6" x14ac:dyDescent="0.25">
      <c r="A9276" t="s">
        <v>13</v>
      </c>
      <c r="B9276" t="s">
        <v>11</v>
      </c>
      <c r="C9276" t="s">
        <v>44</v>
      </c>
      <c r="D9276" s="1">
        <v>44629</v>
      </c>
      <c r="E9276" s="4">
        <v>714</v>
      </c>
      <c r="F9276">
        <v>34</v>
      </c>
    </row>
    <row r="9277" spans="1:6" x14ac:dyDescent="0.25">
      <c r="A9277" t="s">
        <v>34</v>
      </c>
      <c r="B9277" t="s">
        <v>16</v>
      </c>
      <c r="C9277" t="s">
        <v>50</v>
      </c>
      <c r="D9277" s="1">
        <v>44649</v>
      </c>
      <c r="E9277" s="4">
        <v>11074</v>
      </c>
      <c r="F9277">
        <v>652</v>
      </c>
    </row>
    <row r="9278" spans="1:6" x14ac:dyDescent="0.25">
      <c r="A9278" t="s">
        <v>15</v>
      </c>
      <c r="B9278" t="s">
        <v>6</v>
      </c>
      <c r="C9278" t="s">
        <v>14</v>
      </c>
      <c r="D9278" s="1">
        <v>44622</v>
      </c>
      <c r="E9278" s="4">
        <v>161</v>
      </c>
      <c r="F9278">
        <v>13</v>
      </c>
    </row>
    <row r="9279" spans="1:6" x14ac:dyDescent="0.25">
      <c r="A9279" t="s">
        <v>25</v>
      </c>
      <c r="B9279" t="s">
        <v>11</v>
      </c>
      <c r="C9279" t="s">
        <v>19</v>
      </c>
      <c r="D9279" s="1">
        <v>44634</v>
      </c>
      <c r="E9279" s="4">
        <v>924</v>
      </c>
      <c r="F9279">
        <v>47</v>
      </c>
    </row>
    <row r="9280" spans="1:6" x14ac:dyDescent="0.25">
      <c r="A9280" t="s">
        <v>5</v>
      </c>
      <c r="B9280" t="s">
        <v>9</v>
      </c>
      <c r="C9280" t="s">
        <v>42</v>
      </c>
      <c r="D9280" s="1">
        <v>44636</v>
      </c>
      <c r="E9280" s="4">
        <v>8757</v>
      </c>
      <c r="F9280">
        <v>399</v>
      </c>
    </row>
    <row r="9281" spans="1:6" x14ac:dyDescent="0.25">
      <c r="A9281" t="s">
        <v>8</v>
      </c>
      <c r="B9281" t="s">
        <v>16</v>
      </c>
      <c r="C9281" t="s">
        <v>35</v>
      </c>
      <c r="D9281" s="1">
        <v>44649</v>
      </c>
      <c r="E9281" s="4">
        <v>2226</v>
      </c>
      <c r="F9281">
        <v>279</v>
      </c>
    </row>
    <row r="9282" spans="1:6" x14ac:dyDescent="0.25">
      <c r="A9282" t="s">
        <v>20</v>
      </c>
      <c r="B9282" t="s">
        <v>9</v>
      </c>
      <c r="C9282" t="s">
        <v>44</v>
      </c>
      <c r="D9282" s="1">
        <v>44635</v>
      </c>
      <c r="E9282" s="4">
        <v>2205</v>
      </c>
      <c r="F9282">
        <v>123</v>
      </c>
    </row>
    <row r="9283" spans="1:6" x14ac:dyDescent="0.25">
      <c r="A9283" t="s">
        <v>54</v>
      </c>
      <c r="B9283" t="s">
        <v>21</v>
      </c>
      <c r="C9283" t="s">
        <v>36</v>
      </c>
      <c r="D9283" s="1">
        <v>44644</v>
      </c>
      <c r="E9283" s="4">
        <v>5474</v>
      </c>
      <c r="F9283">
        <v>229</v>
      </c>
    </row>
    <row r="9284" spans="1:6" x14ac:dyDescent="0.25">
      <c r="A9284" t="s">
        <v>34</v>
      </c>
      <c r="B9284" t="s">
        <v>27</v>
      </c>
      <c r="C9284" t="s">
        <v>12</v>
      </c>
      <c r="D9284" s="1">
        <v>44644</v>
      </c>
      <c r="E9284" s="4">
        <v>1960</v>
      </c>
      <c r="F9284">
        <v>179</v>
      </c>
    </row>
    <row r="9285" spans="1:6" x14ac:dyDescent="0.25">
      <c r="A9285" t="s">
        <v>39</v>
      </c>
      <c r="B9285" t="s">
        <v>21</v>
      </c>
      <c r="C9285" t="s">
        <v>50</v>
      </c>
      <c r="D9285" s="1">
        <v>44637</v>
      </c>
      <c r="E9285" s="4">
        <v>308</v>
      </c>
      <c r="F9285">
        <v>18</v>
      </c>
    </row>
    <row r="9286" spans="1:6" x14ac:dyDescent="0.25">
      <c r="A9286" t="s">
        <v>18</v>
      </c>
      <c r="B9286" t="s">
        <v>16</v>
      </c>
      <c r="C9286" t="s">
        <v>19</v>
      </c>
      <c r="D9286" s="1">
        <v>44624</v>
      </c>
      <c r="E9286" s="4">
        <v>5859</v>
      </c>
      <c r="F9286">
        <v>309</v>
      </c>
    </row>
    <row r="9287" spans="1:6" x14ac:dyDescent="0.25">
      <c r="A9287" t="s">
        <v>55</v>
      </c>
      <c r="B9287" t="s">
        <v>16</v>
      </c>
      <c r="C9287" t="s">
        <v>36</v>
      </c>
      <c r="D9287" s="1">
        <v>44635</v>
      </c>
      <c r="E9287" s="4">
        <v>10703</v>
      </c>
      <c r="F9287">
        <v>412</v>
      </c>
    </row>
    <row r="9288" spans="1:6" x14ac:dyDescent="0.25">
      <c r="A9288" t="s">
        <v>20</v>
      </c>
      <c r="B9288" t="s">
        <v>27</v>
      </c>
      <c r="C9288" t="s">
        <v>36</v>
      </c>
      <c r="D9288" s="1">
        <v>44644</v>
      </c>
      <c r="E9288" s="4">
        <v>5180</v>
      </c>
      <c r="F9288">
        <v>179</v>
      </c>
    </row>
    <row r="9289" spans="1:6" x14ac:dyDescent="0.25">
      <c r="A9289" t="s">
        <v>41</v>
      </c>
      <c r="B9289" t="s">
        <v>11</v>
      </c>
      <c r="C9289" t="s">
        <v>44</v>
      </c>
      <c r="D9289" s="1">
        <v>44642</v>
      </c>
      <c r="E9289" s="4">
        <v>4298</v>
      </c>
      <c r="F9289">
        <v>269</v>
      </c>
    </row>
    <row r="9290" spans="1:6" x14ac:dyDescent="0.25">
      <c r="A9290" t="s">
        <v>53</v>
      </c>
      <c r="B9290" t="s">
        <v>11</v>
      </c>
      <c r="C9290" t="s">
        <v>24</v>
      </c>
      <c r="D9290" s="1">
        <v>44651</v>
      </c>
      <c r="E9290" s="4">
        <v>4816</v>
      </c>
      <c r="F9290">
        <v>201</v>
      </c>
    </row>
    <row r="9291" spans="1:6" x14ac:dyDescent="0.25">
      <c r="A9291" t="s">
        <v>20</v>
      </c>
      <c r="B9291" t="s">
        <v>21</v>
      </c>
      <c r="C9291" t="s">
        <v>31</v>
      </c>
      <c r="D9291" s="1">
        <v>44630</v>
      </c>
      <c r="E9291" s="4">
        <v>3878</v>
      </c>
      <c r="F9291">
        <v>243</v>
      </c>
    </row>
    <row r="9292" spans="1:6" x14ac:dyDescent="0.25">
      <c r="A9292" t="s">
        <v>37</v>
      </c>
      <c r="B9292" t="s">
        <v>6</v>
      </c>
      <c r="C9292" t="s">
        <v>50</v>
      </c>
      <c r="D9292" s="1">
        <v>44635</v>
      </c>
      <c r="E9292" s="4">
        <v>5005</v>
      </c>
      <c r="F9292">
        <v>295</v>
      </c>
    </row>
    <row r="9293" spans="1:6" x14ac:dyDescent="0.25">
      <c r="A9293" t="s">
        <v>39</v>
      </c>
      <c r="B9293" t="s">
        <v>27</v>
      </c>
      <c r="C9293" t="s">
        <v>26</v>
      </c>
      <c r="D9293" s="1">
        <v>44623</v>
      </c>
      <c r="E9293" s="4">
        <v>1491</v>
      </c>
      <c r="F9293">
        <v>75</v>
      </c>
    </row>
    <row r="9294" spans="1:6" x14ac:dyDescent="0.25">
      <c r="A9294" t="s">
        <v>13</v>
      </c>
      <c r="B9294" t="s">
        <v>11</v>
      </c>
      <c r="C9294" t="s">
        <v>22</v>
      </c>
      <c r="D9294" s="1">
        <v>44649</v>
      </c>
      <c r="E9294" s="4">
        <v>7308</v>
      </c>
      <c r="F9294">
        <v>293</v>
      </c>
    </row>
    <row r="9295" spans="1:6" x14ac:dyDescent="0.25">
      <c r="A9295" t="s">
        <v>53</v>
      </c>
      <c r="B9295" t="s">
        <v>16</v>
      </c>
      <c r="C9295" t="s">
        <v>14</v>
      </c>
      <c r="D9295" s="1">
        <v>44631</v>
      </c>
      <c r="E9295" s="4">
        <v>1421</v>
      </c>
      <c r="F9295">
        <v>158</v>
      </c>
    </row>
    <row r="9296" spans="1:6" x14ac:dyDescent="0.25">
      <c r="A9296" t="s">
        <v>32</v>
      </c>
      <c r="B9296" t="s">
        <v>11</v>
      </c>
      <c r="C9296" t="s">
        <v>50</v>
      </c>
      <c r="D9296" s="1">
        <v>44642</v>
      </c>
      <c r="E9296" s="4">
        <v>1673</v>
      </c>
      <c r="F9296">
        <v>93</v>
      </c>
    </row>
    <row r="9297" spans="1:6" x14ac:dyDescent="0.25">
      <c r="A9297" t="s">
        <v>54</v>
      </c>
      <c r="B9297" t="s">
        <v>9</v>
      </c>
      <c r="C9297" t="s">
        <v>35</v>
      </c>
      <c r="D9297" s="1">
        <v>44629</v>
      </c>
      <c r="E9297" s="4">
        <v>3724</v>
      </c>
      <c r="F9297">
        <v>287</v>
      </c>
    </row>
    <row r="9298" spans="1:6" x14ac:dyDescent="0.25">
      <c r="A9298" t="s">
        <v>54</v>
      </c>
      <c r="B9298" t="s">
        <v>16</v>
      </c>
      <c r="C9298" t="s">
        <v>24</v>
      </c>
      <c r="D9298" s="1">
        <v>44648</v>
      </c>
      <c r="E9298" s="4">
        <v>8092</v>
      </c>
      <c r="F9298">
        <v>324</v>
      </c>
    </row>
    <row r="9299" spans="1:6" x14ac:dyDescent="0.25">
      <c r="A9299" t="s">
        <v>23</v>
      </c>
      <c r="B9299" t="s">
        <v>27</v>
      </c>
      <c r="C9299" t="s">
        <v>12</v>
      </c>
      <c r="D9299" s="1">
        <v>44636</v>
      </c>
      <c r="E9299" s="4">
        <v>4508</v>
      </c>
      <c r="F9299">
        <v>347</v>
      </c>
    </row>
    <row r="9300" spans="1:6" x14ac:dyDescent="0.25">
      <c r="A9300" t="s">
        <v>40</v>
      </c>
      <c r="B9300" t="s">
        <v>27</v>
      </c>
      <c r="C9300" t="s">
        <v>26</v>
      </c>
      <c r="D9300" s="1">
        <v>44624</v>
      </c>
      <c r="E9300" s="4">
        <v>6566</v>
      </c>
      <c r="F9300">
        <v>329</v>
      </c>
    </row>
    <row r="9301" spans="1:6" x14ac:dyDescent="0.25">
      <c r="A9301" t="s">
        <v>8</v>
      </c>
      <c r="B9301" t="s">
        <v>27</v>
      </c>
      <c r="C9301" t="s">
        <v>17</v>
      </c>
      <c r="D9301" s="1">
        <v>44631</v>
      </c>
      <c r="E9301" s="4">
        <v>3164</v>
      </c>
      <c r="F9301">
        <v>110</v>
      </c>
    </row>
    <row r="9302" spans="1:6" x14ac:dyDescent="0.25">
      <c r="A9302" t="s">
        <v>32</v>
      </c>
      <c r="B9302" t="s">
        <v>27</v>
      </c>
      <c r="C9302" t="s">
        <v>14</v>
      </c>
      <c r="D9302" s="1">
        <v>44635</v>
      </c>
      <c r="E9302" s="4">
        <v>1344</v>
      </c>
      <c r="F9302">
        <v>90</v>
      </c>
    </row>
    <row r="9303" spans="1:6" x14ac:dyDescent="0.25">
      <c r="A9303" t="s">
        <v>25</v>
      </c>
      <c r="B9303" t="s">
        <v>16</v>
      </c>
      <c r="C9303" t="s">
        <v>36</v>
      </c>
      <c r="D9303" s="1">
        <v>44631</v>
      </c>
      <c r="E9303" s="4">
        <v>3619</v>
      </c>
      <c r="F9303">
        <v>121</v>
      </c>
    </row>
    <row r="9304" spans="1:6" x14ac:dyDescent="0.25">
      <c r="A9304" t="s">
        <v>46</v>
      </c>
      <c r="B9304" t="s">
        <v>9</v>
      </c>
      <c r="C9304" t="s">
        <v>24</v>
      </c>
      <c r="D9304" s="1">
        <v>44627</v>
      </c>
      <c r="E9304" s="4">
        <v>6335</v>
      </c>
      <c r="F9304">
        <v>276</v>
      </c>
    </row>
    <row r="9305" spans="1:6" x14ac:dyDescent="0.25">
      <c r="A9305" t="s">
        <v>25</v>
      </c>
      <c r="B9305" t="s">
        <v>9</v>
      </c>
      <c r="C9305" t="s">
        <v>14</v>
      </c>
      <c r="D9305" s="1">
        <v>44636</v>
      </c>
      <c r="E9305" s="4">
        <v>4410</v>
      </c>
      <c r="F9305">
        <v>401</v>
      </c>
    </row>
    <row r="9306" spans="1:6" x14ac:dyDescent="0.25">
      <c r="A9306" t="s">
        <v>8</v>
      </c>
      <c r="B9306" t="s">
        <v>11</v>
      </c>
      <c r="C9306" t="s">
        <v>17</v>
      </c>
      <c r="D9306" s="1">
        <v>44631</v>
      </c>
      <c r="E9306" s="4">
        <v>9324</v>
      </c>
      <c r="F9306">
        <v>311</v>
      </c>
    </row>
    <row r="9307" spans="1:6" x14ac:dyDescent="0.25">
      <c r="A9307" t="s">
        <v>10</v>
      </c>
      <c r="B9307" t="s">
        <v>21</v>
      </c>
      <c r="C9307" t="s">
        <v>38</v>
      </c>
      <c r="D9307" s="1">
        <v>44634</v>
      </c>
      <c r="E9307" s="4">
        <v>6440</v>
      </c>
      <c r="F9307">
        <v>293</v>
      </c>
    </row>
    <row r="9308" spans="1:6" x14ac:dyDescent="0.25">
      <c r="A9308" t="s">
        <v>56</v>
      </c>
      <c r="B9308" t="s">
        <v>9</v>
      </c>
      <c r="C9308" t="s">
        <v>26</v>
      </c>
      <c r="D9308" s="1">
        <v>44621</v>
      </c>
      <c r="E9308" s="4">
        <v>9779</v>
      </c>
      <c r="F9308">
        <v>445</v>
      </c>
    </row>
    <row r="9309" spans="1:6" x14ac:dyDescent="0.25">
      <c r="A9309" t="s">
        <v>8</v>
      </c>
      <c r="B9309" t="s">
        <v>27</v>
      </c>
      <c r="C9309" t="s">
        <v>50</v>
      </c>
      <c r="D9309" s="1">
        <v>44642</v>
      </c>
      <c r="E9309" s="4">
        <v>7</v>
      </c>
      <c r="F9309">
        <v>1</v>
      </c>
    </row>
    <row r="9310" spans="1:6" x14ac:dyDescent="0.25">
      <c r="A9310" t="s">
        <v>25</v>
      </c>
      <c r="B9310" t="s">
        <v>11</v>
      </c>
      <c r="C9310" t="s">
        <v>42</v>
      </c>
      <c r="D9310" s="1">
        <v>44648</v>
      </c>
      <c r="E9310" s="4">
        <v>35</v>
      </c>
      <c r="F9310">
        <v>2</v>
      </c>
    </row>
    <row r="9311" spans="1:6" x14ac:dyDescent="0.25">
      <c r="A9311" t="s">
        <v>20</v>
      </c>
      <c r="B9311" t="s">
        <v>11</v>
      </c>
      <c r="C9311" t="s">
        <v>7</v>
      </c>
      <c r="D9311" s="1">
        <v>44627</v>
      </c>
      <c r="E9311" s="4">
        <v>91</v>
      </c>
      <c r="F9311">
        <v>4</v>
      </c>
    </row>
    <row r="9312" spans="1:6" x14ac:dyDescent="0.25">
      <c r="A9312" t="s">
        <v>32</v>
      </c>
      <c r="B9312" t="s">
        <v>21</v>
      </c>
      <c r="C9312" t="s">
        <v>31</v>
      </c>
      <c r="D9312" s="1">
        <v>44644</v>
      </c>
      <c r="E9312" s="4">
        <v>4984</v>
      </c>
      <c r="F9312">
        <v>312</v>
      </c>
    </row>
    <row r="9313" spans="1:6" x14ac:dyDescent="0.25">
      <c r="A9313" t="s">
        <v>29</v>
      </c>
      <c r="B9313" t="s">
        <v>9</v>
      </c>
      <c r="C9313" t="s">
        <v>45</v>
      </c>
      <c r="D9313" s="1">
        <v>44630</v>
      </c>
      <c r="E9313" s="4">
        <v>1540</v>
      </c>
      <c r="F9313">
        <v>77</v>
      </c>
    </row>
    <row r="9314" spans="1:6" x14ac:dyDescent="0.25">
      <c r="A9314" t="s">
        <v>51</v>
      </c>
      <c r="B9314" t="s">
        <v>16</v>
      </c>
      <c r="C9314" t="s">
        <v>12</v>
      </c>
      <c r="D9314" s="1">
        <v>44635</v>
      </c>
      <c r="E9314" s="4">
        <v>10227</v>
      </c>
      <c r="F9314">
        <v>930</v>
      </c>
    </row>
    <row r="9315" spans="1:6" x14ac:dyDescent="0.25">
      <c r="A9315" t="s">
        <v>10</v>
      </c>
      <c r="B9315" t="s">
        <v>9</v>
      </c>
      <c r="C9315" t="s">
        <v>26</v>
      </c>
      <c r="D9315" s="1">
        <v>44621</v>
      </c>
      <c r="E9315" s="4">
        <v>1085</v>
      </c>
      <c r="F9315">
        <v>52</v>
      </c>
    </row>
    <row r="9316" spans="1:6" x14ac:dyDescent="0.25">
      <c r="A9316" t="s">
        <v>15</v>
      </c>
      <c r="B9316" t="s">
        <v>11</v>
      </c>
      <c r="C9316" t="s">
        <v>45</v>
      </c>
      <c r="D9316" s="1">
        <v>44630</v>
      </c>
      <c r="E9316" s="4">
        <v>56</v>
      </c>
      <c r="F9316">
        <v>4</v>
      </c>
    </row>
    <row r="9317" spans="1:6" x14ac:dyDescent="0.25">
      <c r="A9317" t="s">
        <v>5</v>
      </c>
      <c r="B9317" t="s">
        <v>27</v>
      </c>
      <c r="C9317" t="s">
        <v>26</v>
      </c>
      <c r="D9317" s="1">
        <v>44624</v>
      </c>
      <c r="E9317" s="4">
        <v>2646</v>
      </c>
      <c r="F9317">
        <v>156</v>
      </c>
    </row>
    <row r="9318" spans="1:6" x14ac:dyDescent="0.25">
      <c r="A9318" t="s">
        <v>51</v>
      </c>
      <c r="B9318" t="s">
        <v>6</v>
      </c>
      <c r="C9318" t="s">
        <v>30</v>
      </c>
      <c r="D9318" s="1">
        <v>44649</v>
      </c>
      <c r="E9318" s="4">
        <v>12733</v>
      </c>
      <c r="F9318">
        <v>796</v>
      </c>
    </row>
    <row r="9319" spans="1:6" x14ac:dyDescent="0.25">
      <c r="A9319" t="s">
        <v>25</v>
      </c>
      <c r="B9319" t="s">
        <v>11</v>
      </c>
      <c r="C9319" t="s">
        <v>43</v>
      </c>
      <c r="D9319" s="1">
        <v>44627</v>
      </c>
      <c r="E9319" s="4">
        <v>7903</v>
      </c>
      <c r="F9319">
        <v>1318</v>
      </c>
    </row>
    <row r="9320" spans="1:6" x14ac:dyDescent="0.25">
      <c r="A9320" t="s">
        <v>51</v>
      </c>
      <c r="B9320" t="s">
        <v>16</v>
      </c>
      <c r="C9320" t="s">
        <v>43</v>
      </c>
      <c r="D9320" s="1">
        <v>44624</v>
      </c>
      <c r="E9320" s="4">
        <v>889</v>
      </c>
      <c r="F9320">
        <v>127</v>
      </c>
    </row>
    <row r="9321" spans="1:6" x14ac:dyDescent="0.25">
      <c r="A9321" t="s">
        <v>23</v>
      </c>
      <c r="B9321" t="s">
        <v>27</v>
      </c>
      <c r="C9321" t="s">
        <v>42</v>
      </c>
      <c r="D9321" s="1">
        <v>44641</v>
      </c>
      <c r="E9321" s="4">
        <v>2023</v>
      </c>
      <c r="F9321">
        <v>75</v>
      </c>
    </row>
    <row r="9322" spans="1:6" x14ac:dyDescent="0.25">
      <c r="A9322" t="s">
        <v>41</v>
      </c>
      <c r="B9322" t="s">
        <v>21</v>
      </c>
      <c r="C9322" t="s">
        <v>22</v>
      </c>
      <c r="D9322" s="1">
        <v>44641</v>
      </c>
      <c r="E9322" s="4">
        <v>9674</v>
      </c>
      <c r="F9322">
        <v>346</v>
      </c>
    </row>
    <row r="9323" spans="1:6" x14ac:dyDescent="0.25">
      <c r="A9323" t="s">
        <v>8</v>
      </c>
      <c r="B9323" t="s">
        <v>21</v>
      </c>
      <c r="C9323" t="s">
        <v>26</v>
      </c>
      <c r="D9323" s="1">
        <v>44648</v>
      </c>
      <c r="E9323" s="4">
        <v>5320</v>
      </c>
      <c r="F9323">
        <v>254</v>
      </c>
    </row>
    <row r="9324" spans="1:6" x14ac:dyDescent="0.25">
      <c r="A9324" t="s">
        <v>37</v>
      </c>
      <c r="B9324" t="s">
        <v>27</v>
      </c>
      <c r="C9324" t="s">
        <v>24</v>
      </c>
      <c r="D9324" s="1">
        <v>44636</v>
      </c>
      <c r="E9324" s="4">
        <v>3535</v>
      </c>
      <c r="F9324">
        <v>136</v>
      </c>
    </row>
    <row r="9325" spans="1:6" x14ac:dyDescent="0.25">
      <c r="A9325" t="s">
        <v>13</v>
      </c>
      <c r="B9325" t="s">
        <v>11</v>
      </c>
      <c r="C9325" t="s">
        <v>38</v>
      </c>
      <c r="D9325" s="1">
        <v>44622</v>
      </c>
      <c r="E9325" s="4">
        <v>651</v>
      </c>
      <c r="F9325">
        <v>39</v>
      </c>
    </row>
    <row r="9326" spans="1:6" x14ac:dyDescent="0.25">
      <c r="A9326" t="s">
        <v>18</v>
      </c>
      <c r="B9326" t="s">
        <v>21</v>
      </c>
      <c r="C9326" t="s">
        <v>17</v>
      </c>
      <c r="D9326" s="1">
        <v>44641</v>
      </c>
      <c r="E9326" s="4">
        <v>5971</v>
      </c>
      <c r="F9326">
        <v>239</v>
      </c>
    </row>
    <row r="9327" spans="1:6" x14ac:dyDescent="0.25">
      <c r="A9327" t="s">
        <v>40</v>
      </c>
      <c r="B9327" t="s">
        <v>21</v>
      </c>
      <c r="C9327" t="s">
        <v>45</v>
      </c>
      <c r="D9327" s="1">
        <v>44636</v>
      </c>
      <c r="E9327" s="4">
        <v>8526</v>
      </c>
      <c r="F9327">
        <v>474</v>
      </c>
    </row>
    <row r="9328" spans="1:6" x14ac:dyDescent="0.25">
      <c r="A9328" t="s">
        <v>55</v>
      </c>
      <c r="B9328" t="s">
        <v>6</v>
      </c>
      <c r="C9328" t="s">
        <v>38</v>
      </c>
      <c r="D9328" s="1">
        <v>44622</v>
      </c>
      <c r="E9328" s="4">
        <v>3346</v>
      </c>
      <c r="F9328">
        <v>140</v>
      </c>
    </row>
    <row r="9329" spans="1:6" x14ac:dyDescent="0.25">
      <c r="A9329" t="s">
        <v>15</v>
      </c>
      <c r="B9329" t="s">
        <v>21</v>
      </c>
      <c r="C9329" t="s">
        <v>47</v>
      </c>
      <c r="D9329" s="1">
        <v>44636</v>
      </c>
      <c r="E9329" s="4">
        <v>2065</v>
      </c>
      <c r="F9329">
        <v>138</v>
      </c>
    </row>
    <row r="9330" spans="1:6" x14ac:dyDescent="0.25">
      <c r="A9330" t="s">
        <v>32</v>
      </c>
      <c r="B9330" t="s">
        <v>21</v>
      </c>
      <c r="C9330" t="s">
        <v>17</v>
      </c>
      <c r="D9330" s="1">
        <v>44622</v>
      </c>
      <c r="E9330" s="4">
        <v>3374</v>
      </c>
      <c r="F9330">
        <v>130</v>
      </c>
    </row>
    <row r="9331" spans="1:6" x14ac:dyDescent="0.25">
      <c r="A9331" t="s">
        <v>46</v>
      </c>
      <c r="B9331" t="s">
        <v>11</v>
      </c>
      <c r="C9331" t="s">
        <v>24</v>
      </c>
      <c r="D9331" s="1">
        <v>44621</v>
      </c>
      <c r="E9331" s="4">
        <v>4298</v>
      </c>
      <c r="F9331">
        <v>160</v>
      </c>
    </row>
    <row r="9332" spans="1:6" x14ac:dyDescent="0.25">
      <c r="A9332" t="s">
        <v>32</v>
      </c>
      <c r="B9332" t="s">
        <v>16</v>
      </c>
      <c r="C9332" t="s">
        <v>14</v>
      </c>
      <c r="D9332" s="1">
        <v>44622</v>
      </c>
      <c r="E9332" s="4">
        <v>2905</v>
      </c>
      <c r="F9332">
        <v>194</v>
      </c>
    </row>
    <row r="9333" spans="1:6" x14ac:dyDescent="0.25">
      <c r="A9333" t="s">
        <v>13</v>
      </c>
      <c r="B9333" t="s">
        <v>16</v>
      </c>
      <c r="C9333" t="s">
        <v>7</v>
      </c>
      <c r="D9333" s="1">
        <v>44621</v>
      </c>
      <c r="E9333" s="4">
        <v>8638</v>
      </c>
      <c r="F9333">
        <v>320</v>
      </c>
    </row>
    <row r="9334" spans="1:6" x14ac:dyDescent="0.25">
      <c r="A9334" t="s">
        <v>33</v>
      </c>
      <c r="B9334" t="s">
        <v>9</v>
      </c>
      <c r="C9334" t="s">
        <v>14</v>
      </c>
      <c r="D9334" s="1">
        <v>44630</v>
      </c>
      <c r="E9334" s="4">
        <v>4018</v>
      </c>
      <c r="F9334">
        <v>366</v>
      </c>
    </row>
    <row r="9335" spans="1:6" x14ac:dyDescent="0.25">
      <c r="A9335" t="s">
        <v>5</v>
      </c>
      <c r="B9335" t="s">
        <v>16</v>
      </c>
      <c r="C9335" t="s">
        <v>45</v>
      </c>
      <c r="D9335" s="1">
        <v>44641</v>
      </c>
      <c r="E9335" s="4">
        <v>9002</v>
      </c>
      <c r="F9335">
        <v>693</v>
      </c>
    </row>
    <row r="9336" spans="1:6" x14ac:dyDescent="0.25">
      <c r="A9336" t="s">
        <v>46</v>
      </c>
      <c r="B9336" t="s">
        <v>16</v>
      </c>
      <c r="C9336" t="s">
        <v>35</v>
      </c>
      <c r="D9336" s="1">
        <v>44637</v>
      </c>
      <c r="E9336" s="4">
        <v>4592</v>
      </c>
      <c r="F9336">
        <v>354</v>
      </c>
    </row>
    <row r="9337" spans="1:6" x14ac:dyDescent="0.25">
      <c r="A9337" t="s">
        <v>29</v>
      </c>
      <c r="B9337" t="s">
        <v>21</v>
      </c>
      <c r="C9337" t="s">
        <v>24</v>
      </c>
      <c r="D9337" s="1">
        <v>44622</v>
      </c>
      <c r="E9337" s="4">
        <v>2191</v>
      </c>
      <c r="F9337">
        <v>85</v>
      </c>
    </row>
    <row r="9338" spans="1:6" x14ac:dyDescent="0.25">
      <c r="A9338" t="s">
        <v>13</v>
      </c>
      <c r="B9338" t="s">
        <v>9</v>
      </c>
      <c r="C9338" t="s">
        <v>31</v>
      </c>
      <c r="D9338" s="1">
        <v>44645</v>
      </c>
      <c r="E9338" s="4">
        <v>476</v>
      </c>
      <c r="F9338">
        <v>23</v>
      </c>
    </row>
    <row r="9339" spans="1:6" x14ac:dyDescent="0.25">
      <c r="A9339" t="s">
        <v>53</v>
      </c>
      <c r="B9339" t="s">
        <v>27</v>
      </c>
      <c r="C9339" t="s">
        <v>38</v>
      </c>
      <c r="D9339" s="1">
        <v>44622</v>
      </c>
      <c r="E9339" s="4">
        <v>16982</v>
      </c>
      <c r="F9339">
        <v>850</v>
      </c>
    </row>
    <row r="9340" spans="1:6" x14ac:dyDescent="0.25">
      <c r="A9340" t="s">
        <v>33</v>
      </c>
      <c r="B9340" t="s">
        <v>21</v>
      </c>
      <c r="C9340" t="s">
        <v>47</v>
      </c>
      <c r="D9340" s="1">
        <v>44644</v>
      </c>
      <c r="E9340" s="4">
        <v>3388</v>
      </c>
      <c r="F9340">
        <v>283</v>
      </c>
    </row>
    <row r="9341" spans="1:6" x14ac:dyDescent="0.25">
      <c r="A9341" t="s">
        <v>10</v>
      </c>
      <c r="B9341" t="s">
        <v>9</v>
      </c>
      <c r="C9341" t="s">
        <v>42</v>
      </c>
      <c r="D9341" s="1">
        <v>44621</v>
      </c>
      <c r="E9341" s="4">
        <v>3073</v>
      </c>
      <c r="F9341">
        <v>123</v>
      </c>
    </row>
    <row r="9342" spans="1:6" x14ac:dyDescent="0.25">
      <c r="A9342" t="s">
        <v>56</v>
      </c>
      <c r="B9342" t="s">
        <v>6</v>
      </c>
      <c r="C9342" t="s">
        <v>7</v>
      </c>
      <c r="D9342" s="1">
        <v>44648</v>
      </c>
      <c r="E9342" s="4">
        <v>1197</v>
      </c>
      <c r="F9342">
        <v>43</v>
      </c>
    </row>
    <row r="9343" spans="1:6" x14ac:dyDescent="0.25">
      <c r="A9343" t="s">
        <v>54</v>
      </c>
      <c r="B9343" t="s">
        <v>16</v>
      </c>
      <c r="C9343" t="s">
        <v>31</v>
      </c>
      <c r="D9343" s="1">
        <v>44634</v>
      </c>
      <c r="E9343" s="4">
        <v>5607</v>
      </c>
      <c r="F9343">
        <v>244</v>
      </c>
    </row>
    <row r="9344" spans="1:6" x14ac:dyDescent="0.25">
      <c r="A9344" t="s">
        <v>15</v>
      </c>
      <c r="B9344" t="s">
        <v>27</v>
      </c>
      <c r="C9344" t="s">
        <v>22</v>
      </c>
      <c r="D9344" s="1">
        <v>44649</v>
      </c>
      <c r="E9344" s="4">
        <v>3423</v>
      </c>
      <c r="F9344">
        <v>123</v>
      </c>
    </row>
    <row r="9345" spans="1:6" x14ac:dyDescent="0.25">
      <c r="A9345" t="s">
        <v>29</v>
      </c>
      <c r="B9345" t="s">
        <v>16</v>
      </c>
      <c r="C9345" t="s">
        <v>19</v>
      </c>
      <c r="D9345" s="1">
        <v>44621</v>
      </c>
      <c r="E9345" s="4">
        <v>8106</v>
      </c>
      <c r="F9345">
        <v>353</v>
      </c>
    </row>
    <row r="9346" spans="1:6" x14ac:dyDescent="0.25">
      <c r="A9346" t="s">
        <v>54</v>
      </c>
      <c r="B9346" t="s">
        <v>21</v>
      </c>
      <c r="C9346" t="s">
        <v>38</v>
      </c>
      <c r="D9346" s="1">
        <v>44649</v>
      </c>
      <c r="E9346" s="4">
        <v>7357</v>
      </c>
      <c r="F9346">
        <v>351</v>
      </c>
    </row>
    <row r="9347" spans="1:6" x14ac:dyDescent="0.25">
      <c r="A9347" t="s">
        <v>41</v>
      </c>
      <c r="B9347" t="s">
        <v>9</v>
      </c>
      <c r="C9347" t="s">
        <v>42</v>
      </c>
      <c r="D9347" s="1">
        <v>44637</v>
      </c>
      <c r="E9347" s="4">
        <v>4879</v>
      </c>
      <c r="F9347">
        <v>163</v>
      </c>
    </row>
    <row r="9348" spans="1:6" x14ac:dyDescent="0.25">
      <c r="A9348" t="s">
        <v>46</v>
      </c>
      <c r="B9348" t="s">
        <v>6</v>
      </c>
      <c r="C9348" t="s">
        <v>30</v>
      </c>
      <c r="D9348" s="1">
        <v>44644</v>
      </c>
      <c r="E9348" s="4">
        <v>1771</v>
      </c>
      <c r="F9348">
        <v>77</v>
      </c>
    </row>
    <row r="9349" spans="1:6" x14ac:dyDescent="0.25">
      <c r="A9349" t="s">
        <v>20</v>
      </c>
      <c r="B9349" t="s">
        <v>27</v>
      </c>
      <c r="C9349" t="s">
        <v>14</v>
      </c>
      <c r="D9349" s="1">
        <v>44641</v>
      </c>
      <c r="E9349" s="4">
        <v>11914</v>
      </c>
      <c r="F9349">
        <v>1192</v>
      </c>
    </row>
    <row r="9350" spans="1:6" x14ac:dyDescent="0.25">
      <c r="A9350" t="s">
        <v>32</v>
      </c>
      <c r="B9350" t="s">
        <v>9</v>
      </c>
      <c r="C9350" t="s">
        <v>42</v>
      </c>
      <c r="D9350" s="1">
        <v>44623</v>
      </c>
      <c r="E9350" s="4">
        <v>763</v>
      </c>
      <c r="F9350">
        <v>32</v>
      </c>
    </row>
    <row r="9351" spans="1:6" x14ac:dyDescent="0.25">
      <c r="A9351" t="s">
        <v>32</v>
      </c>
      <c r="B9351" t="s">
        <v>11</v>
      </c>
      <c r="C9351" t="s">
        <v>17</v>
      </c>
      <c r="D9351" s="1">
        <v>44643</v>
      </c>
      <c r="E9351" s="4">
        <v>2457</v>
      </c>
      <c r="F9351">
        <v>99</v>
      </c>
    </row>
    <row r="9352" spans="1:6" x14ac:dyDescent="0.25">
      <c r="A9352" t="s">
        <v>46</v>
      </c>
      <c r="B9352" t="s">
        <v>27</v>
      </c>
      <c r="C9352" t="s">
        <v>42</v>
      </c>
      <c r="D9352" s="1">
        <v>44636</v>
      </c>
      <c r="E9352" s="4">
        <v>10094</v>
      </c>
      <c r="F9352">
        <v>374</v>
      </c>
    </row>
    <row r="9353" spans="1:6" x14ac:dyDescent="0.25">
      <c r="A9353" t="s">
        <v>8</v>
      </c>
      <c r="B9353" t="s">
        <v>16</v>
      </c>
      <c r="C9353" t="s">
        <v>26</v>
      </c>
      <c r="D9353" s="1">
        <v>44644</v>
      </c>
      <c r="E9353" s="4">
        <v>3059</v>
      </c>
      <c r="F9353">
        <v>192</v>
      </c>
    </row>
    <row r="9354" spans="1:6" x14ac:dyDescent="0.25">
      <c r="A9354" t="s">
        <v>51</v>
      </c>
      <c r="B9354" t="s">
        <v>11</v>
      </c>
      <c r="C9354" t="s">
        <v>12</v>
      </c>
      <c r="D9354" s="1">
        <v>44623</v>
      </c>
      <c r="E9354" s="4">
        <v>2716</v>
      </c>
      <c r="F9354">
        <v>227</v>
      </c>
    </row>
    <row r="9355" spans="1:6" x14ac:dyDescent="0.25">
      <c r="A9355" t="s">
        <v>53</v>
      </c>
      <c r="B9355" t="s">
        <v>21</v>
      </c>
      <c r="C9355" t="s">
        <v>44</v>
      </c>
      <c r="D9355" s="1">
        <v>44631</v>
      </c>
      <c r="E9355" s="4">
        <v>9114</v>
      </c>
      <c r="F9355">
        <v>608</v>
      </c>
    </row>
    <row r="9356" spans="1:6" x14ac:dyDescent="0.25">
      <c r="A9356" t="s">
        <v>5</v>
      </c>
      <c r="B9356" t="s">
        <v>21</v>
      </c>
      <c r="C9356" t="s">
        <v>22</v>
      </c>
      <c r="D9356" s="1">
        <v>44644</v>
      </c>
      <c r="E9356" s="4">
        <v>11837</v>
      </c>
      <c r="F9356">
        <v>494</v>
      </c>
    </row>
    <row r="9357" spans="1:6" x14ac:dyDescent="0.25">
      <c r="A9357" t="s">
        <v>8</v>
      </c>
      <c r="B9357" t="s">
        <v>11</v>
      </c>
      <c r="C9357" t="s">
        <v>30</v>
      </c>
      <c r="D9357" s="1">
        <v>44637</v>
      </c>
      <c r="E9357" s="4">
        <v>6853</v>
      </c>
      <c r="F9357">
        <v>286</v>
      </c>
    </row>
    <row r="9358" spans="1:6" x14ac:dyDescent="0.25">
      <c r="A9358" t="s">
        <v>51</v>
      </c>
      <c r="B9358" t="s">
        <v>21</v>
      </c>
      <c r="C9358" t="s">
        <v>36</v>
      </c>
      <c r="D9358" s="1">
        <v>44621</v>
      </c>
      <c r="E9358" s="4">
        <v>9310</v>
      </c>
      <c r="F9358">
        <v>345</v>
      </c>
    </row>
    <row r="9359" spans="1:6" x14ac:dyDescent="0.25">
      <c r="A9359" t="s">
        <v>29</v>
      </c>
      <c r="B9359" t="s">
        <v>11</v>
      </c>
      <c r="C9359" t="s">
        <v>47</v>
      </c>
      <c r="D9359" s="1">
        <v>44644</v>
      </c>
      <c r="E9359" s="4">
        <v>11599</v>
      </c>
      <c r="F9359">
        <v>967</v>
      </c>
    </row>
    <row r="9360" spans="1:6" x14ac:dyDescent="0.25">
      <c r="A9360" t="s">
        <v>5</v>
      </c>
      <c r="B9360" t="s">
        <v>11</v>
      </c>
      <c r="C9360" t="s">
        <v>30</v>
      </c>
      <c r="D9360" s="1">
        <v>44649</v>
      </c>
      <c r="E9360" s="4">
        <v>3696</v>
      </c>
      <c r="F9360">
        <v>195</v>
      </c>
    </row>
    <row r="9361" spans="1:6" x14ac:dyDescent="0.25">
      <c r="A9361" t="s">
        <v>25</v>
      </c>
      <c r="B9361" t="s">
        <v>11</v>
      </c>
      <c r="C9361" t="s">
        <v>22</v>
      </c>
      <c r="D9361" s="1">
        <v>44631</v>
      </c>
      <c r="E9361" s="4">
        <v>3934</v>
      </c>
      <c r="F9361">
        <v>164</v>
      </c>
    </row>
    <row r="9362" spans="1:6" x14ac:dyDescent="0.25">
      <c r="A9362" t="s">
        <v>53</v>
      </c>
      <c r="B9362" t="s">
        <v>27</v>
      </c>
      <c r="C9362" t="s">
        <v>26</v>
      </c>
      <c r="D9362" s="1">
        <v>44649</v>
      </c>
      <c r="E9362" s="4">
        <v>1498</v>
      </c>
      <c r="F9362">
        <v>107</v>
      </c>
    </row>
    <row r="9363" spans="1:6" x14ac:dyDescent="0.25">
      <c r="A9363" t="s">
        <v>25</v>
      </c>
      <c r="B9363" t="s">
        <v>27</v>
      </c>
      <c r="C9363" t="s">
        <v>31</v>
      </c>
      <c r="D9363" s="1">
        <v>44649</v>
      </c>
      <c r="E9363" s="4">
        <v>2387</v>
      </c>
      <c r="F9363">
        <v>114</v>
      </c>
    </row>
    <row r="9364" spans="1:6" x14ac:dyDescent="0.25">
      <c r="A9364" t="s">
        <v>29</v>
      </c>
      <c r="B9364" t="s">
        <v>11</v>
      </c>
      <c r="C9364" t="s">
        <v>52</v>
      </c>
      <c r="D9364" s="1">
        <v>44623</v>
      </c>
      <c r="E9364" s="4">
        <v>12719</v>
      </c>
      <c r="F9364">
        <v>1817</v>
      </c>
    </row>
    <row r="9365" spans="1:6" x14ac:dyDescent="0.25">
      <c r="A9365" t="s">
        <v>33</v>
      </c>
      <c r="B9365" t="s">
        <v>9</v>
      </c>
      <c r="C9365" t="s">
        <v>45</v>
      </c>
      <c r="D9365" s="1">
        <v>44649</v>
      </c>
      <c r="E9365" s="4">
        <v>2240</v>
      </c>
      <c r="F9365">
        <v>173</v>
      </c>
    </row>
    <row r="9366" spans="1:6" x14ac:dyDescent="0.25">
      <c r="A9366" t="s">
        <v>8</v>
      </c>
      <c r="B9366" t="s">
        <v>9</v>
      </c>
      <c r="C9366" t="s">
        <v>52</v>
      </c>
      <c r="D9366" s="1">
        <v>44622</v>
      </c>
      <c r="E9366" s="4">
        <v>11039</v>
      </c>
      <c r="F9366">
        <v>1840</v>
      </c>
    </row>
    <row r="9367" spans="1:6" x14ac:dyDescent="0.25">
      <c r="A9367" t="s">
        <v>55</v>
      </c>
      <c r="B9367" t="s">
        <v>6</v>
      </c>
      <c r="C9367" t="s">
        <v>31</v>
      </c>
      <c r="D9367" s="1">
        <v>44621</v>
      </c>
      <c r="E9367" s="4">
        <v>3969</v>
      </c>
      <c r="F9367">
        <v>189</v>
      </c>
    </row>
    <row r="9368" spans="1:6" x14ac:dyDescent="0.25">
      <c r="A9368" t="s">
        <v>34</v>
      </c>
      <c r="B9368" t="s">
        <v>16</v>
      </c>
      <c r="C9368" t="s">
        <v>36</v>
      </c>
      <c r="D9368" s="1">
        <v>44649</v>
      </c>
      <c r="E9368" s="4">
        <v>18480</v>
      </c>
      <c r="F9368">
        <v>740</v>
      </c>
    </row>
    <row r="9369" spans="1:6" x14ac:dyDescent="0.25">
      <c r="A9369" t="s">
        <v>55</v>
      </c>
      <c r="B9369" t="s">
        <v>11</v>
      </c>
      <c r="C9369" t="s">
        <v>26</v>
      </c>
      <c r="D9369" s="1">
        <v>44624</v>
      </c>
      <c r="E9369" s="4">
        <v>13811</v>
      </c>
      <c r="F9369">
        <v>768</v>
      </c>
    </row>
    <row r="9370" spans="1:6" x14ac:dyDescent="0.25">
      <c r="A9370" t="s">
        <v>57</v>
      </c>
      <c r="B9370" t="s">
        <v>21</v>
      </c>
      <c r="C9370" t="s">
        <v>47</v>
      </c>
      <c r="D9370" s="1">
        <v>44648</v>
      </c>
      <c r="E9370" s="4">
        <v>9590</v>
      </c>
      <c r="F9370">
        <v>738</v>
      </c>
    </row>
    <row r="9371" spans="1:6" x14ac:dyDescent="0.25">
      <c r="A9371" t="s">
        <v>8</v>
      </c>
      <c r="B9371" t="s">
        <v>11</v>
      </c>
      <c r="C9371" t="s">
        <v>31</v>
      </c>
      <c r="D9371" s="1">
        <v>44648</v>
      </c>
      <c r="E9371" s="4">
        <v>9730</v>
      </c>
      <c r="F9371">
        <v>443</v>
      </c>
    </row>
    <row r="9372" spans="1:6" x14ac:dyDescent="0.25">
      <c r="A9372" t="s">
        <v>39</v>
      </c>
      <c r="B9372" t="s">
        <v>16</v>
      </c>
      <c r="C9372" t="s">
        <v>26</v>
      </c>
      <c r="D9372" s="1">
        <v>44643</v>
      </c>
      <c r="E9372" s="4">
        <v>2779</v>
      </c>
      <c r="F9372">
        <v>127</v>
      </c>
    </row>
    <row r="9373" spans="1:6" x14ac:dyDescent="0.25">
      <c r="A9373" t="s">
        <v>55</v>
      </c>
      <c r="B9373" t="s">
        <v>9</v>
      </c>
      <c r="C9373" t="s">
        <v>52</v>
      </c>
      <c r="D9373" s="1">
        <v>44636</v>
      </c>
      <c r="E9373" s="4">
        <v>3262</v>
      </c>
      <c r="F9373">
        <v>297</v>
      </c>
    </row>
    <row r="9374" spans="1:6" x14ac:dyDescent="0.25">
      <c r="A9374" t="s">
        <v>10</v>
      </c>
      <c r="B9374" t="s">
        <v>6</v>
      </c>
      <c r="C9374" t="s">
        <v>14</v>
      </c>
      <c r="D9374" s="1">
        <v>44634</v>
      </c>
      <c r="E9374" s="4">
        <v>2254</v>
      </c>
      <c r="F9374">
        <v>161</v>
      </c>
    </row>
    <row r="9375" spans="1:6" x14ac:dyDescent="0.25">
      <c r="A9375" t="s">
        <v>57</v>
      </c>
      <c r="B9375" t="s">
        <v>16</v>
      </c>
      <c r="C9375" t="s">
        <v>42</v>
      </c>
      <c r="D9375" s="1">
        <v>44627</v>
      </c>
      <c r="E9375" s="4">
        <v>1365</v>
      </c>
      <c r="F9375">
        <v>46</v>
      </c>
    </row>
    <row r="9376" spans="1:6" x14ac:dyDescent="0.25">
      <c r="A9376" t="s">
        <v>40</v>
      </c>
      <c r="B9376" t="s">
        <v>9</v>
      </c>
      <c r="C9376" t="s">
        <v>43</v>
      </c>
      <c r="D9376" s="1">
        <v>44624</v>
      </c>
      <c r="E9376" s="4">
        <v>154</v>
      </c>
      <c r="F9376">
        <v>22</v>
      </c>
    </row>
    <row r="9377" spans="1:6" x14ac:dyDescent="0.25">
      <c r="A9377" t="s">
        <v>46</v>
      </c>
      <c r="B9377" t="s">
        <v>21</v>
      </c>
      <c r="C9377" t="s">
        <v>43</v>
      </c>
      <c r="D9377" s="1">
        <v>44644</v>
      </c>
      <c r="E9377" s="4">
        <v>13419</v>
      </c>
      <c r="F9377">
        <v>1491</v>
      </c>
    </row>
    <row r="9378" spans="1:6" x14ac:dyDescent="0.25">
      <c r="A9378" t="s">
        <v>46</v>
      </c>
      <c r="B9378" t="s">
        <v>27</v>
      </c>
      <c r="C9378" t="s">
        <v>52</v>
      </c>
      <c r="D9378" s="1">
        <v>44649</v>
      </c>
      <c r="E9378" s="4">
        <v>4711</v>
      </c>
      <c r="F9378">
        <v>472</v>
      </c>
    </row>
    <row r="9379" spans="1:6" x14ac:dyDescent="0.25">
      <c r="A9379" t="s">
        <v>49</v>
      </c>
      <c r="B9379" t="s">
        <v>6</v>
      </c>
      <c r="C9379" t="s">
        <v>17</v>
      </c>
      <c r="D9379" s="1">
        <v>44644</v>
      </c>
      <c r="E9379" s="4">
        <v>5271</v>
      </c>
      <c r="F9379">
        <v>203</v>
      </c>
    </row>
    <row r="9380" spans="1:6" x14ac:dyDescent="0.25">
      <c r="A9380" t="s">
        <v>49</v>
      </c>
      <c r="B9380" t="s">
        <v>11</v>
      </c>
      <c r="C9380" t="s">
        <v>19</v>
      </c>
      <c r="D9380" s="1">
        <v>44636</v>
      </c>
      <c r="E9380" s="4">
        <v>7714</v>
      </c>
      <c r="F9380">
        <v>386</v>
      </c>
    </row>
    <row r="9381" spans="1:6" x14ac:dyDescent="0.25">
      <c r="A9381" t="s">
        <v>13</v>
      </c>
      <c r="B9381" t="s">
        <v>9</v>
      </c>
      <c r="C9381" t="s">
        <v>14</v>
      </c>
      <c r="D9381" s="1">
        <v>44631</v>
      </c>
      <c r="E9381" s="4">
        <v>9275</v>
      </c>
      <c r="F9381">
        <v>1160</v>
      </c>
    </row>
    <row r="9382" spans="1:6" x14ac:dyDescent="0.25">
      <c r="A9382" t="s">
        <v>37</v>
      </c>
      <c r="B9382" t="s">
        <v>9</v>
      </c>
      <c r="C9382" t="s">
        <v>30</v>
      </c>
      <c r="D9382" s="1">
        <v>44627</v>
      </c>
      <c r="E9382" s="4">
        <v>4620</v>
      </c>
      <c r="F9382">
        <v>244</v>
      </c>
    </row>
    <row r="9383" spans="1:6" x14ac:dyDescent="0.25">
      <c r="A9383" t="s">
        <v>29</v>
      </c>
      <c r="B9383" t="s">
        <v>9</v>
      </c>
      <c r="C9383" t="s">
        <v>7</v>
      </c>
      <c r="D9383" s="1">
        <v>44642</v>
      </c>
      <c r="E9383" s="4">
        <v>3927</v>
      </c>
      <c r="F9383">
        <v>171</v>
      </c>
    </row>
    <row r="9384" spans="1:6" x14ac:dyDescent="0.25">
      <c r="A9384" t="s">
        <v>39</v>
      </c>
      <c r="B9384" t="s">
        <v>6</v>
      </c>
      <c r="C9384" t="s">
        <v>24</v>
      </c>
      <c r="D9384" s="1">
        <v>44635</v>
      </c>
      <c r="E9384" s="4">
        <v>3493</v>
      </c>
      <c r="F9384">
        <v>159</v>
      </c>
    </row>
    <row r="9385" spans="1:6" x14ac:dyDescent="0.25">
      <c r="A9385" t="s">
        <v>56</v>
      </c>
      <c r="B9385" t="s">
        <v>16</v>
      </c>
      <c r="C9385" t="s">
        <v>50</v>
      </c>
      <c r="D9385" s="1">
        <v>44630</v>
      </c>
      <c r="E9385" s="4">
        <v>12663</v>
      </c>
      <c r="F9385">
        <v>745</v>
      </c>
    </row>
    <row r="9386" spans="1:6" x14ac:dyDescent="0.25">
      <c r="A9386" t="s">
        <v>56</v>
      </c>
      <c r="B9386" t="s">
        <v>11</v>
      </c>
      <c r="C9386" t="s">
        <v>19</v>
      </c>
      <c r="D9386" s="1">
        <v>44650</v>
      </c>
      <c r="E9386" s="4">
        <v>875</v>
      </c>
      <c r="F9386">
        <v>59</v>
      </c>
    </row>
    <row r="9387" spans="1:6" x14ac:dyDescent="0.25">
      <c r="A9387" t="s">
        <v>23</v>
      </c>
      <c r="B9387" t="s">
        <v>11</v>
      </c>
      <c r="C9387" t="s">
        <v>30</v>
      </c>
      <c r="D9387" s="1">
        <v>44645</v>
      </c>
      <c r="E9387" s="4">
        <v>3514</v>
      </c>
      <c r="F9387">
        <v>153</v>
      </c>
    </row>
    <row r="9388" spans="1:6" x14ac:dyDescent="0.25">
      <c r="A9388" t="s">
        <v>39</v>
      </c>
      <c r="B9388" t="s">
        <v>11</v>
      </c>
      <c r="C9388" t="s">
        <v>42</v>
      </c>
      <c r="D9388" s="1">
        <v>44623</v>
      </c>
      <c r="E9388" s="4">
        <v>8953</v>
      </c>
      <c r="F9388">
        <v>320</v>
      </c>
    </row>
    <row r="9389" spans="1:6" x14ac:dyDescent="0.25">
      <c r="A9389" t="s">
        <v>39</v>
      </c>
      <c r="B9389" t="s">
        <v>27</v>
      </c>
      <c r="C9389" t="s">
        <v>35</v>
      </c>
      <c r="D9389" s="1">
        <v>44641</v>
      </c>
      <c r="E9389" s="4">
        <v>3997</v>
      </c>
      <c r="F9389">
        <v>267</v>
      </c>
    </row>
    <row r="9390" spans="1:6" x14ac:dyDescent="0.25">
      <c r="A9390" t="s">
        <v>49</v>
      </c>
      <c r="B9390" t="s">
        <v>11</v>
      </c>
      <c r="C9390" t="s">
        <v>47</v>
      </c>
      <c r="D9390" s="1">
        <v>44629</v>
      </c>
      <c r="E9390" s="4">
        <v>13888</v>
      </c>
      <c r="F9390">
        <v>1389</v>
      </c>
    </row>
    <row r="9391" spans="1:6" x14ac:dyDescent="0.25">
      <c r="A9391" t="s">
        <v>53</v>
      </c>
      <c r="B9391" t="s">
        <v>21</v>
      </c>
      <c r="C9391" t="s">
        <v>38</v>
      </c>
      <c r="D9391" s="1">
        <v>44649</v>
      </c>
      <c r="E9391" s="4">
        <v>812</v>
      </c>
      <c r="F9391">
        <v>43</v>
      </c>
    </row>
    <row r="9392" spans="1:6" x14ac:dyDescent="0.25">
      <c r="A9392" t="s">
        <v>29</v>
      </c>
      <c r="B9392" t="s">
        <v>27</v>
      </c>
      <c r="C9392" t="s">
        <v>42</v>
      </c>
      <c r="D9392" s="1">
        <v>44627</v>
      </c>
      <c r="E9392" s="4">
        <v>3535</v>
      </c>
      <c r="F9392">
        <v>142</v>
      </c>
    </row>
    <row r="9393" spans="1:6" x14ac:dyDescent="0.25">
      <c r="A9393" t="s">
        <v>33</v>
      </c>
      <c r="B9393" t="s">
        <v>11</v>
      </c>
      <c r="C9393" t="s">
        <v>31</v>
      </c>
      <c r="D9393" s="1">
        <v>44631</v>
      </c>
      <c r="E9393" s="4">
        <v>7588</v>
      </c>
      <c r="F9393">
        <v>447</v>
      </c>
    </row>
    <row r="9394" spans="1:6" x14ac:dyDescent="0.25">
      <c r="A9394" t="s">
        <v>51</v>
      </c>
      <c r="B9394" t="s">
        <v>21</v>
      </c>
      <c r="C9394" t="s">
        <v>50</v>
      </c>
      <c r="D9394" s="1">
        <v>44643</v>
      </c>
      <c r="E9394" s="4">
        <v>4277</v>
      </c>
      <c r="F9394">
        <v>306</v>
      </c>
    </row>
    <row r="9395" spans="1:6" x14ac:dyDescent="0.25">
      <c r="A9395" t="s">
        <v>32</v>
      </c>
      <c r="B9395" t="s">
        <v>11</v>
      </c>
      <c r="C9395" t="s">
        <v>47</v>
      </c>
      <c r="D9395" s="1">
        <v>44624</v>
      </c>
      <c r="E9395" s="4">
        <v>1946</v>
      </c>
      <c r="F9395">
        <v>130</v>
      </c>
    </row>
    <row r="9396" spans="1:6" x14ac:dyDescent="0.25">
      <c r="A9396" t="s">
        <v>54</v>
      </c>
      <c r="B9396" t="s">
        <v>21</v>
      </c>
      <c r="C9396" t="s">
        <v>12</v>
      </c>
      <c r="D9396" s="1">
        <v>44645</v>
      </c>
      <c r="E9396" s="4">
        <v>546</v>
      </c>
      <c r="F9396">
        <v>42</v>
      </c>
    </row>
    <row r="9397" spans="1:6" x14ac:dyDescent="0.25">
      <c r="A9397" t="s">
        <v>25</v>
      </c>
      <c r="B9397" t="s">
        <v>16</v>
      </c>
      <c r="C9397" t="s">
        <v>35</v>
      </c>
      <c r="D9397" s="1">
        <v>44621</v>
      </c>
      <c r="E9397" s="4">
        <v>1001</v>
      </c>
      <c r="F9397">
        <v>126</v>
      </c>
    </row>
    <row r="9398" spans="1:6" x14ac:dyDescent="0.25">
      <c r="A9398" t="s">
        <v>33</v>
      </c>
      <c r="B9398" t="s">
        <v>16</v>
      </c>
      <c r="C9398" t="s">
        <v>30</v>
      </c>
      <c r="D9398" s="1">
        <v>44623</v>
      </c>
      <c r="E9398" s="4">
        <v>175</v>
      </c>
      <c r="F9398">
        <v>9</v>
      </c>
    </row>
    <row r="9399" spans="1:6" x14ac:dyDescent="0.25">
      <c r="A9399" t="s">
        <v>51</v>
      </c>
      <c r="B9399" t="s">
        <v>16</v>
      </c>
      <c r="C9399" t="s">
        <v>24</v>
      </c>
      <c r="D9399" s="1">
        <v>44630</v>
      </c>
      <c r="E9399" s="4">
        <v>5782</v>
      </c>
      <c r="F9399">
        <v>290</v>
      </c>
    </row>
    <row r="9400" spans="1:6" x14ac:dyDescent="0.25">
      <c r="A9400" t="s">
        <v>23</v>
      </c>
      <c r="B9400" t="s">
        <v>16</v>
      </c>
      <c r="C9400" t="s">
        <v>7</v>
      </c>
      <c r="D9400" s="1">
        <v>44641</v>
      </c>
      <c r="E9400" s="4">
        <v>490</v>
      </c>
      <c r="F9400">
        <v>21</v>
      </c>
    </row>
    <row r="9401" spans="1:6" x14ac:dyDescent="0.25">
      <c r="A9401" t="s">
        <v>20</v>
      </c>
      <c r="B9401" t="s">
        <v>27</v>
      </c>
      <c r="C9401" t="s">
        <v>48</v>
      </c>
      <c r="D9401" s="1">
        <v>44644</v>
      </c>
      <c r="E9401" s="4">
        <v>15372</v>
      </c>
      <c r="F9401">
        <v>592</v>
      </c>
    </row>
    <row r="9402" spans="1:6" x14ac:dyDescent="0.25">
      <c r="A9402" t="s">
        <v>55</v>
      </c>
      <c r="B9402" t="s">
        <v>16</v>
      </c>
      <c r="C9402" t="s">
        <v>52</v>
      </c>
      <c r="D9402" s="1">
        <v>44630</v>
      </c>
      <c r="E9402" s="4">
        <v>4557</v>
      </c>
      <c r="F9402">
        <v>415</v>
      </c>
    </row>
    <row r="9403" spans="1:6" x14ac:dyDescent="0.25">
      <c r="A9403" t="s">
        <v>51</v>
      </c>
      <c r="B9403" t="s">
        <v>27</v>
      </c>
      <c r="C9403" t="s">
        <v>43</v>
      </c>
      <c r="D9403" s="1">
        <v>44643</v>
      </c>
      <c r="E9403" s="4">
        <v>5425</v>
      </c>
      <c r="F9403">
        <v>603</v>
      </c>
    </row>
    <row r="9404" spans="1:6" x14ac:dyDescent="0.25">
      <c r="A9404" t="s">
        <v>37</v>
      </c>
      <c r="B9404" t="s">
        <v>21</v>
      </c>
      <c r="C9404" t="s">
        <v>43</v>
      </c>
      <c r="D9404" s="1">
        <v>44622</v>
      </c>
      <c r="E9404" s="4">
        <v>6685</v>
      </c>
      <c r="F9404">
        <v>955</v>
      </c>
    </row>
    <row r="9405" spans="1:6" x14ac:dyDescent="0.25">
      <c r="A9405" t="s">
        <v>15</v>
      </c>
      <c r="B9405" t="s">
        <v>16</v>
      </c>
      <c r="C9405" t="s">
        <v>17</v>
      </c>
      <c r="D9405" s="1">
        <v>44637</v>
      </c>
      <c r="E9405" s="4">
        <v>609</v>
      </c>
      <c r="F9405">
        <v>24</v>
      </c>
    </row>
    <row r="9406" spans="1:6" x14ac:dyDescent="0.25">
      <c r="A9406" t="s">
        <v>10</v>
      </c>
      <c r="B9406" t="s">
        <v>27</v>
      </c>
      <c r="C9406" t="s">
        <v>50</v>
      </c>
      <c r="D9406" s="1">
        <v>44645</v>
      </c>
      <c r="E9406" s="4">
        <v>2149</v>
      </c>
      <c r="F9406">
        <v>120</v>
      </c>
    </row>
    <row r="9407" spans="1:6" x14ac:dyDescent="0.25">
      <c r="A9407" t="s">
        <v>13</v>
      </c>
      <c r="B9407" t="s">
        <v>11</v>
      </c>
      <c r="C9407" t="s">
        <v>28</v>
      </c>
      <c r="D9407" s="1">
        <v>44644</v>
      </c>
      <c r="E9407" s="4">
        <v>1925</v>
      </c>
      <c r="F9407">
        <v>175</v>
      </c>
    </row>
    <row r="9408" spans="1:6" x14ac:dyDescent="0.25">
      <c r="A9408" t="s">
        <v>5</v>
      </c>
      <c r="B9408" t="s">
        <v>6</v>
      </c>
      <c r="C9408" t="s">
        <v>19</v>
      </c>
      <c r="D9408" s="1">
        <v>44643</v>
      </c>
      <c r="E9408" s="4">
        <v>5761</v>
      </c>
      <c r="F9408">
        <v>275</v>
      </c>
    </row>
    <row r="9409" spans="1:6" x14ac:dyDescent="0.25">
      <c r="A9409" t="s">
        <v>46</v>
      </c>
      <c r="B9409" t="s">
        <v>27</v>
      </c>
      <c r="C9409" t="s">
        <v>45</v>
      </c>
      <c r="D9409" s="1">
        <v>44635</v>
      </c>
      <c r="E9409" s="4">
        <v>4760</v>
      </c>
      <c r="F9409">
        <v>251</v>
      </c>
    </row>
    <row r="9410" spans="1:6" x14ac:dyDescent="0.25">
      <c r="A9410" t="s">
        <v>54</v>
      </c>
      <c r="B9410" t="s">
        <v>6</v>
      </c>
      <c r="C9410" t="s">
        <v>38</v>
      </c>
      <c r="D9410" s="1">
        <v>44629</v>
      </c>
      <c r="E9410" s="4">
        <v>9653</v>
      </c>
      <c r="F9410">
        <v>568</v>
      </c>
    </row>
    <row r="9411" spans="1:6" x14ac:dyDescent="0.25">
      <c r="A9411" t="s">
        <v>41</v>
      </c>
      <c r="B9411" t="s">
        <v>21</v>
      </c>
      <c r="C9411" t="s">
        <v>36</v>
      </c>
      <c r="D9411" s="1">
        <v>44638</v>
      </c>
      <c r="E9411" s="4">
        <v>2205</v>
      </c>
      <c r="F9411">
        <v>89</v>
      </c>
    </row>
    <row r="9412" spans="1:6" x14ac:dyDescent="0.25">
      <c r="A9412" t="s">
        <v>5</v>
      </c>
      <c r="B9412" t="s">
        <v>6</v>
      </c>
      <c r="C9412" t="s">
        <v>48</v>
      </c>
      <c r="D9412" s="1">
        <v>44622</v>
      </c>
      <c r="E9412" s="4">
        <v>19873</v>
      </c>
      <c r="F9412">
        <v>765</v>
      </c>
    </row>
    <row r="9413" spans="1:6" x14ac:dyDescent="0.25">
      <c r="A9413" t="s">
        <v>49</v>
      </c>
      <c r="B9413" t="s">
        <v>27</v>
      </c>
      <c r="C9413" t="s">
        <v>43</v>
      </c>
      <c r="D9413" s="1">
        <v>44621</v>
      </c>
      <c r="E9413" s="4">
        <v>11144</v>
      </c>
      <c r="F9413">
        <v>1239</v>
      </c>
    </row>
    <row r="9414" spans="1:6" x14ac:dyDescent="0.25">
      <c r="A9414" t="s">
        <v>10</v>
      </c>
      <c r="B9414" t="s">
        <v>11</v>
      </c>
      <c r="C9414" t="s">
        <v>14</v>
      </c>
      <c r="D9414" s="1">
        <v>44645</v>
      </c>
      <c r="E9414" s="4">
        <v>10899</v>
      </c>
      <c r="F9414">
        <v>1363</v>
      </c>
    </row>
    <row r="9415" spans="1:6" x14ac:dyDescent="0.25">
      <c r="A9415" t="s">
        <v>46</v>
      </c>
      <c r="B9415" t="s">
        <v>11</v>
      </c>
      <c r="C9415" t="s">
        <v>26</v>
      </c>
      <c r="D9415" s="1">
        <v>44624</v>
      </c>
      <c r="E9415" s="4">
        <v>8064</v>
      </c>
      <c r="F9415">
        <v>475</v>
      </c>
    </row>
    <row r="9416" spans="1:6" x14ac:dyDescent="0.25">
      <c r="A9416" t="s">
        <v>40</v>
      </c>
      <c r="B9416" t="s">
        <v>27</v>
      </c>
      <c r="C9416" t="s">
        <v>47</v>
      </c>
      <c r="D9416" s="1">
        <v>44629</v>
      </c>
      <c r="E9416" s="4">
        <v>3220</v>
      </c>
      <c r="F9416">
        <v>190</v>
      </c>
    </row>
    <row r="9417" spans="1:6" x14ac:dyDescent="0.25">
      <c r="A9417" t="s">
        <v>15</v>
      </c>
      <c r="B9417" t="s">
        <v>11</v>
      </c>
      <c r="C9417" t="s">
        <v>44</v>
      </c>
      <c r="D9417" s="1">
        <v>44628</v>
      </c>
      <c r="E9417" s="4">
        <v>5586</v>
      </c>
      <c r="F9417">
        <v>266</v>
      </c>
    </row>
    <row r="9418" spans="1:6" x14ac:dyDescent="0.25">
      <c r="A9418" t="s">
        <v>29</v>
      </c>
      <c r="B9418" t="s">
        <v>16</v>
      </c>
      <c r="C9418" t="s">
        <v>7</v>
      </c>
      <c r="D9418" s="1">
        <v>44645</v>
      </c>
      <c r="E9418" s="4">
        <v>8225</v>
      </c>
      <c r="F9418">
        <v>294</v>
      </c>
    </row>
    <row r="9419" spans="1:6" x14ac:dyDescent="0.25">
      <c r="A9419" t="s">
        <v>46</v>
      </c>
      <c r="B9419" t="s">
        <v>27</v>
      </c>
      <c r="C9419" t="s">
        <v>19</v>
      </c>
      <c r="D9419" s="1">
        <v>44649</v>
      </c>
      <c r="E9419" s="4">
        <v>4592</v>
      </c>
      <c r="F9419">
        <v>242</v>
      </c>
    </row>
    <row r="9420" spans="1:6" x14ac:dyDescent="0.25">
      <c r="A9420" t="s">
        <v>34</v>
      </c>
      <c r="B9420" t="s">
        <v>9</v>
      </c>
      <c r="C9420" t="s">
        <v>7</v>
      </c>
      <c r="D9420" s="1">
        <v>44637</v>
      </c>
      <c r="E9420" s="4">
        <v>994</v>
      </c>
      <c r="F9420">
        <v>42</v>
      </c>
    </row>
    <row r="9421" spans="1:6" x14ac:dyDescent="0.25">
      <c r="A9421" t="s">
        <v>18</v>
      </c>
      <c r="B9421" t="s">
        <v>21</v>
      </c>
      <c r="C9421" t="s">
        <v>14</v>
      </c>
      <c r="D9421" s="1">
        <v>44648</v>
      </c>
      <c r="E9421" s="4">
        <v>8715</v>
      </c>
      <c r="F9421">
        <v>671</v>
      </c>
    </row>
    <row r="9422" spans="1:6" x14ac:dyDescent="0.25">
      <c r="A9422" t="s">
        <v>32</v>
      </c>
      <c r="B9422" t="s">
        <v>6</v>
      </c>
      <c r="C9422" t="s">
        <v>50</v>
      </c>
      <c r="D9422" s="1">
        <v>44649</v>
      </c>
      <c r="E9422" s="4">
        <v>399</v>
      </c>
      <c r="F9422">
        <v>23</v>
      </c>
    </row>
    <row r="9423" spans="1:6" x14ac:dyDescent="0.25">
      <c r="A9423" t="s">
        <v>23</v>
      </c>
      <c r="B9423" t="s">
        <v>16</v>
      </c>
      <c r="C9423" t="s">
        <v>30</v>
      </c>
      <c r="D9423" s="1">
        <v>44621</v>
      </c>
      <c r="E9423" s="4">
        <v>7567</v>
      </c>
      <c r="F9423">
        <v>329</v>
      </c>
    </row>
    <row r="9424" spans="1:6" x14ac:dyDescent="0.25">
      <c r="A9424" t="s">
        <v>33</v>
      </c>
      <c r="B9424" t="s">
        <v>11</v>
      </c>
      <c r="C9424" t="s">
        <v>43</v>
      </c>
      <c r="D9424" s="1">
        <v>44627</v>
      </c>
      <c r="E9424" s="4">
        <v>9555</v>
      </c>
      <c r="F9424">
        <v>956</v>
      </c>
    </row>
    <row r="9425" spans="1:6" x14ac:dyDescent="0.25">
      <c r="A9425" t="s">
        <v>57</v>
      </c>
      <c r="B9425" t="s">
        <v>11</v>
      </c>
      <c r="C9425" t="s">
        <v>22</v>
      </c>
      <c r="D9425" s="1">
        <v>44631</v>
      </c>
      <c r="E9425" s="4">
        <v>4144</v>
      </c>
      <c r="F9425">
        <v>173</v>
      </c>
    </row>
    <row r="9426" spans="1:6" x14ac:dyDescent="0.25">
      <c r="A9426" t="s">
        <v>8</v>
      </c>
      <c r="B9426" t="s">
        <v>9</v>
      </c>
      <c r="C9426" t="s">
        <v>35</v>
      </c>
      <c r="D9426" s="1">
        <v>44641</v>
      </c>
      <c r="E9426" s="4">
        <v>8708</v>
      </c>
      <c r="F9426">
        <v>968</v>
      </c>
    </row>
    <row r="9427" spans="1:6" x14ac:dyDescent="0.25">
      <c r="A9427" t="s">
        <v>46</v>
      </c>
      <c r="B9427" t="s">
        <v>9</v>
      </c>
      <c r="C9427" t="s">
        <v>44</v>
      </c>
      <c r="D9427" s="1">
        <v>44638</v>
      </c>
      <c r="E9427" s="4">
        <v>406</v>
      </c>
      <c r="F9427">
        <v>18</v>
      </c>
    </row>
    <row r="9428" spans="1:6" x14ac:dyDescent="0.25">
      <c r="A9428" t="s">
        <v>54</v>
      </c>
      <c r="B9428" t="s">
        <v>6</v>
      </c>
      <c r="C9428" t="s">
        <v>7</v>
      </c>
      <c r="D9428" s="1">
        <v>44644</v>
      </c>
      <c r="E9428" s="4">
        <v>4893</v>
      </c>
      <c r="F9428">
        <v>196</v>
      </c>
    </row>
    <row r="9429" spans="1:6" x14ac:dyDescent="0.25">
      <c r="A9429" t="s">
        <v>10</v>
      </c>
      <c r="B9429" t="s">
        <v>27</v>
      </c>
      <c r="C9429" t="s">
        <v>36</v>
      </c>
      <c r="D9429" s="1">
        <v>44623</v>
      </c>
      <c r="E9429" s="4">
        <v>8036</v>
      </c>
      <c r="F9429">
        <v>310</v>
      </c>
    </row>
    <row r="9430" spans="1:6" x14ac:dyDescent="0.25">
      <c r="A9430" t="s">
        <v>54</v>
      </c>
      <c r="B9430" t="s">
        <v>11</v>
      </c>
      <c r="C9430" t="s">
        <v>45</v>
      </c>
      <c r="D9430" s="1">
        <v>44634</v>
      </c>
      <c r="E9430" s="4">
        <v>11025</v>
      </c>
      <c r="F9430">
        <v>849</v>
      </c>
    </row>
    <row r="9431" spans="1:6" x14ac:dyDescent="0.25">
      <c r="A9431" t="s">
        <v>20</v>
      </c>
      <c r="B9431" t="s">
        <v>27</v>
      </c>
      <c r="C9431" t="s">
        <v>38</v>
      </c>
      <c r="D9431" s="1">
        <v>44643</v>
      </c>
      <c r="E9431" s="4">
        <v>280</v>
      </c>
      <c r="F9431">
        <v>13</v>
      </c>
    </row>
    <row r="9432" spans="1:6" x14ac:dyDescent="0.25">
      <c r="A9432" t="s">
        <v>51</v>
      </c>
      <c r="B9432" t="s">
        <v>9</v>
      </c>
      <c r="C9432" t="s">
        <v>12</v>
      </c>
      <c r="D9432" s="1">
        <v>44641</v>
      </c>
      <c r="E9432" s="4">
        <v>854</v>
      </c>
      <c r="F9432">
        <v>54</v>
      </c>
    </row>
    <row r="9433" spans="1:6" x14ac:dyDescent="0.25">
      <c r="A9433" t="s">
        <v>57</v>
      </c>
      <c r="B9433" t="s">
        <v>6</v>
      </c>
      <c r="C9433" t="s">
        <v>44</v>
      </c>
      <c r="D9433" s="1">
        <v>44621</v>
      </c>
      <c r="E9433" s="4">
        <v>13160</v>
      </c>
      <c r="F9433">
        <v>732</v>
      </c>
    </row>
    <row r="9434" spans="1:6" x14ac:dyDescent="0.25">
      <c r="A9434" t="s">
        <v>53</v>
      </c>
      <c r="B9434" t="s">
        <v>21</v>
      </c>
      <c r="C9434" t="s">
        <v>30</v>
      </c>
      <c r="D9434" s="1">
        <v>44622</v>
      </c>
      <c r="E9434" s="4">
        <v>1932</v>
      </c>
      <c r="F9434">
        <v>102</v>
      </c>
    </row>
    <row r="9435" spans="1:6" x14ac:dyDescent="0.25">
      <c r="A9435" t="s">
        <v>15</v>
      </c>
      <c r="B9435" t="s">
        <v>9</v>
      </c>
      <c r="C9435" t="s">
        <v>17</v>
      </c>
      <c r="D9435" s="1">
        <v>44648</v>
      </c>
      <c r="E9435" s="4">
        <v>5817</v>
      </c>
      <c r="F9435">
        <v>182</v>
      </c>
    </row>
    <row r="9436" spans="1:6" x14ac:dyDescent="0.25">
      <c r="A9436" t="s">
        <v>18</v>
      </c>
      <c r="B9436" t="s">
        <v>27</v>
      </c>
      <c r="C9436" t="s">
        <v>50</v>
      </c>
      <c r="D9436" s="1">
        <v>44648</v>
      </c>
      <c r="E9436" s="4">
        <v>322</v>
      </c>
      <c r="F9436">
        <v>22</v>
      </c>
    </row>
    <row r="9437" spans="1:6" x14ac:dyDescent="0.25">
      <c r="A9437" t="s">
        <v>29</v>
      </c>
      <c r="B9437" t="s">
        <v>9</v>
      </c>
      <c r="C9437" t="s">
        <v>30</v>
      </c>
      <c r="D9437" s="1">
        <v>44621</v>
      </c>
      <c r="E9437" s="4">
        <v>12537</v>
      </c>
      <c r="F9437">
        <v>570</v>
      </c>
    </row>
    <row r="9438" spans="1:6" x14ac:dyDescent="0.25">
      <c r="A9438" t="s">
        <v>40</v>
      </c>
      <c r="B9438" t="s">
        <v>21</v>
      </c>
      <c r="C9438" t="s">
        <v>28</v>
      </c>
      <c r="D9438" s="1">
        <v>44624</v>
      </c>
      <c r="E9438" s="4">
        <v>1225</v>
      </c>
      <c r="F9438">
        <v>82</v>
      </c>
    </row>
    <row r="9439" spans="1:6" x14ac:dyDescent="0.25">
      <c r="A9439" t="s">
        <v>13</v>
      </c>
      <c r="B9439" t="s">
        <v>6</v>
      </c>
      <c r="C9439" t="s">
        <v>14</v>
      </c>
      <c r="D9439" s="1">
        <v>44634</v>
      </c>
      <c r="E9439" s="4">
        <v>5124</v>
      </c>
      <c r="F9439">
        <v>427</v>
      </c>
    </row>
    <row r="9440" spans="1:6" x14ac:dyDescent="0.25">
      <c r="A9440" t="s">
        <v>34</v>
      </c>
      <c r="B9440" t="s">
        <v>21</v>
      </c>
      <c r="C9440" t="s">
        <v>26</v>
      </c>
      <c r="D9440" s="1">
        <v>44649</v>
      </c>
      <c r="E9440" s="4">
        <v>6034</v>
      </c>
      <c r="F9440">
        <v>431</v>
      </c>
    </row>
    <row r="9441" spans="1:6" x14ac:dyDescent="0.25">
      <c r="A9441" t="s">
        <v>37</v>
      </c>
      <c r="B9441" t="s">
        <v>6</v>
      </c>
      <c r="C9441" t="s">
        <v>35</v>
      </c>
      <c r="D9441" s="1">
        <v>44637</v>
      </c>
      <c r="E9441" s="4">
        <v>7903</v>
      </c>
      <c r="F9441">
        <v>988</v>
      </c>
    </row>
    <row r="9442" spans="1:6" x14ac:dyDescent="0.25">
      <c r="A9442" t="s">
        <v>5</v>
      </c>
      <c r="B9442" t="s">
        <v>16</v>
      </c>
      <c r="C9442" t="s">
        <v>30</v>
      </c>
      <c r="D9442" s="1">
        <v>44622</v>
      </c>
      <c r="E9442" s="4">
        <v>707</v>
      </c>
      <c r="F9442">
        <v>31</v>
      </c>
    </row>
    <row r="9443" spans="1:6" x14ac:dyDescent="0.25">
      <c r="A9443" t="s">
        <v>37</v>
      </c>
      <c r="B9443" t="s">
        <v>21</v>
      </c>
      <c r="C9443" t="s">
        <v>17</v>
      </c>
      <c r="D9443" s="1">
        <v>44648</v>
      </c>
      <c r="E9443" s="4">
        <v>14609</v>
      </c>
      <c r="F9443">
        <v>562</v>
      </c>
    </row>
    <row r="9444" spans="1:6" x14ac:dyDescent="0.25">
      <c r="A9444" t="s">
        <v>20</v>
      </c>
      <c r="B9444" t="s">
        <v>6</v>
      </c>
      <c r="C9444" t="s">
        <v>22</v>
      </c>
      <c r="D9444" s="1">
        <v>44634</v>
      </c>
      <c r="E9444" s="4">
        <v>9205</v>
      </c>
      <c r="F9444">
        <v>439</v>
      </c>
    </row>
    <row r="9445" spans="1:6" x14ac:dyDescent="0.25">
      <c r="A9445" t="s">
        <v>39</v>
      </c>
      <c r="B9445" t="s">
        <v>16</v>
      </c>
      <c r="C9445" t="s">
        <v>7</v>
      </c>
      <c r="D9445" s="1">
        <v>44623</v>
      </c>
      <c r="E9445" s="4">
        <v>5705</v>
      </c>
      <c r="F9445">
        <v>204</v>
      </c>
    </row>
    <row r="9446" spans="1:6" x14ac:dyDescent="0.25">
      <c r="A9446" t="s">
        <v>34</v>
      </c>
      <c r="B9446" t="s">
        <v>11</v>
      </c>
      <c r="C9446" t="s">
        <v>38</v>
      </c>
      <c r="D9446" s="1">
        <v>44634</v>
      </c>
      <c r="E9446" s="4">
        <v>3325</v>
      </c>
      <c r="F9446">
        <v>167</v>
      </c>
    </row>
    <row r="9447" spans="1:6" x14ac:dyDescent="0.25">
      <c r="A9447" t="s">
        <v>57</v>
      </c>
      <c r="B9447" t="s">
        <v>27</v>
      </c>
      <c r="C9447" t="s">
        <v>36</v>
      </c>
      <c r="D9447" s="1">
        <v>44629</v>
      </c>
      <c r="E9447" s="4">
        <v>4900</v>
      </c>
      <c r="F9447">
        <v>205</v>
      </c>
    </row>
    <row r="9448" spans="1:6" x14ac:dyDescent="0.25">
      <c r="A9448" t="s">
        <v>37</v>
      </c>
      <c r="B9448" t="s">
        <v>16</v>
      </c>
      <c r="C9448" t="s">
        <v>24</v>
      </c>
      <c r="D9448" s="1">
        <v>44624</v>
      </c>
      <c r="E9448" s="4">
        <v>8911</v>
      </c>
      <c r="F9448">
        <v>388</v>
      </c>
    </row>
    <row r="9449" spans="1:6" x14ac:dyDescent="0.25">
      <c r="A9449" t="s">
        <v>57</v>
      </c>
      <c r="B9449" t="s">
        <v>6</v>
      </c>
      <c r="C9449" t="s">
        <v>36</v>
      </c>
      <c r="D9449" s="1">
        <v>44644</v>
      </c>
      <c r="E9449" s="4">
        <v>1316</v>
      </c>
      <c r="F9449">
        <v>51</v>
      </c>
    </row>
    <row r="9450" spans="1:6" x14ac:dyDescent="0.25">
      <c r="A9450" t="s">
        <v>40</v>
      </c>
      <c r="B9450" t="s">
        <v>11</v>
      </c>
      <c r="C9450" t="s">
        <v>42</v>
      </c>
      <c r="D9450" s="1">
        <v>44621</v>
      </c>
      <c r="E9450" s="4">
        <v>4340</v>
      </c>
      <c r="F9450">
        <v>155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0A68-B336-4AE4-A29A-AEE043A39AEB}">
  <dimension ref="B1:K9455"/>
  <sheetViews>
    <sheetView topLeftCell="A9401" workbookViewId="0">
      <selection activeCell="K2" sqref="K2"/>
    </sheetView>
  </sheetViews>
  <sheetFormatPr defaultRowHeight="15" x14ac:dyDescent="0.25"/>
  <cols>
    <col min="2" max="2" width="20.85546875" bestFit="1" customWidth="1"/>
    <col min="3" max="3" width="15" bestFit="1" customWidth="1"/>
    <col min="4" max="4" width="21.85546875" bestFit="1" customWidth="1"/>
    <col min="5" max="5" width="10.7109375" bestFit="1" customWidth="1"/>
    <col min="6" max="6" width="20.85546875" bestFit="1" customWidth="1"/>
    <col min="7" max="7" width="14.7109375" bestFit="1" customWidth="1"/>
    <col min="8" max="8" width="11.28515625" bestFit="1" customWidth="1"/>
    <col min="10" max="10" width="15" bestFit="1" customWidth="1"/>
  </cols>
  <sheetData>
    <row r="1" spans="2:11" x14ac:dyDescent="0.25">
      <c r="C1" s="6" t="s">
        <v>94</v>
      </c>
      <c r="D1" s="6" t="s">
        <v>93</v>
      </c>
      <c r="G1" s="6" t="s">
        <v>95</v>
      </c>
      <c r="H1" s="6" t="s">
        <v>96</v>
      </c>
    </row>
    <row r="2" spans="2:11" x14ac:dyDescent="0.25">
      <c r="B2" s="2" t="s">
        <v>74</v>
      </c>
      <c r="C2" s="4">
        <f>SUBTOTAL(9,sales[Revenue])</f>
        <v>46086887</v>
      </c>
      <c r="D2" s="4">
        <f>SUBTOTAL(9,sales[Profit])</f>
        <v>26598524.499999907</v>
      </c>
      <c r="F2" s="2" t="s">
        <v>97</v>
      </c>
      <c r="G2" s="7" t="str" cm="1">
        <f t="array" ref="G2:H2">_xlfn.CHOOSECOLS(_xlfn.XLOOKUP(SUBTOTAL(4,sales[Revenue]),sales[Revenue],sales[]), 1, 5)</f>
        <v>Jehu Rudeforth</v>
      </c>
      <c r="H2" s="4">
        <v>26138</v>
      </c>
      <c r="J2" s="2" t="s">
        <v>106</v>
      </c>
      <c r="K2">
        <f>SUBTOTAL(3,sales[Sales Person])</f>
        <v>9449</v>
      </c>
    </row>
    <row r="6" spans="2:11" x14ac:dyDescent="0.25">
      <c r="B6" t="s">
        <v>0</v>
      </c>
      <c r="C6" t="s">
        <v>1</v>
      </c>
      <c r="D6" t="s">
        <v>2</v>
      </c>
      <c r="E6" t="s">
        <v>3</v>
      </c>
      <c r="F6" t="s">
        <v>99</v>
      </c>
      <c r="G6" t="s">
        <v>4</v>
      </c>
      <c r="H6" t="s">
        <v>100</v>
      </c>
      <c r="I6" t="s">
        <v>93</v>
      </c>
    </row>
    <row r="7" spans="2:11" x14ac:dyDescent="0.25">
      <c r="B7" t="s">
        <v>5</v>
      </c>
      <c r="C7" t="s">
        <v>6</v>
      </c>
      <c r="D7" t="s">
        <v>7</v>
      </c>
      <c r="E7" s="1">
        <v>44197</v>
      </c>
      <c r="F7" s="4">
        <v>2037</v>
      </c>
      <c r="G7">
        <v>422</v>
      </c>
      <c r="H7" s="3">
        <f>_xlfn.XLOOKUP(sales[[#This Row],[Product]],products[Product],products[Cost per box])*sales[[#This Row],[Boxes]]</f>
        <v>2173.3000000000002</v>
      </c>
      <c r="I7" s="4">
        <f>sales[[#This Row],[Revenue]]-sales[[#This Row],[Cost]]</f>
        <v>-136.30000000000018</v>
      </c>
    </row>
    <row r="8" spans="2:11" x14ac:dyDescent="0.25">
      <c r="B8" t="s">
        <v>8</v>
      </c>
      <c r="C8" t="s">
        <v>9</v>
      </c>
      <c r="D8" t="s">
        <v>7</v>
      </c>
      <c r="E8" s="1">
        <v>44197</v>
      </c>
      <c r="F8" s="4">
        <v>6160</v>
      </c>
      <c r="G8">
        <v>126</v>
      </c>
      <c r="H8" s="3">
        <f>_xlfn.XLOOKUP(sales[[#This Row],[Product]],products[Product],products[Cost per box])*sales[[#This Row],[Boxes]]</f>
        <v>648.90000000000009</v>
      </c>
      <c r="I8" s="4">
        <f>sales[[#This Row],[Revenue]]-sales[[#This Row],[Cost]]</f>
        <v>5511.1</v>
      </c>
    </row>
    <row r="9" spans="2:11" x14ac:dyDescent="0.25">
      <c r="B9" t="s">
        <v>10</v>
      </c>
      <c r="C9" t="s">
        <v>11</v>
      </c>
      <c r="D9" t="s">
        <v>12</v>
      </c>
      <c r="E9" s="1">
        <v>44197</v>
      </c>
      <c r="F9" s="4">
        <v>1442</v>
      </c>
      <c r="G9">
        <v>200</v>
      </c>
      <c r="H9" s="3">
        <f>_xlfn.XLOOKUP(sales[[#This Row],[Product]],products[Product],products[Cost per box])*sales[[#This Row],[Boxes]]</f>
        <v>1686</v>
      </c>
      <c r="I9" s="4">
        <f>sales[[#This Row],[Revenue]]-sales[[#This Row],[Cost]]</f>
        <v>-244</v>
      </c>
    </row>
    <row r="10" spans="2:11" x14ac:dyDescent="0.25">
      <c r="B10" t="s">
        <v>13</v>
      </c>
      <c r="C10" t="s">
        <v>9</v>
      </c>
      <c r="D10" t="s">
        <v>14</v>
      </c>
      <c r="E10" s="1">
        <v>44197</v>
      </c>
      <c r="F10" s="4">
        <v>6979</v>
      </c>
      <c r="G10">
        <v>252</v>
      </c>
      <c r="H10" s="3">
        <f>_xlfn.XLOOKUP(sales[[#This Row],[Product]],products[Product],products[Cost per box])*sales[[#This Row],[Boxes]]</f>
        <v>1590.12</v>
      </c>
      <c r="I10" s="4">
        <f>sales[[#This Row],[Revenue]]-sales[[#This Row],[Cost]]</f>
        <v>5388.88</v>
      </c>
    </row>
    <row r="11" spans="2:11" x14ac:dyDescent="0.25">
      <c r="B11" t="s">
        <v>15</v>
      </c>
      <c r="C11" t="s">
        <v>16</v>
      </c>
      <c r="D11" t="s">
        <v>17</v>
      </c>
      <c r="E11" s="1">
        <v>44197</v>
      </c>
      <c r="F11" s="4">
        <v>966</v>
      </c>
      <c r="G11">
        <v>71</v>
      </c>
      <c r="H11" s="3">
        <f>_xlfn.XLOOKUP(sales[[#This Row],[Product]],products[Product],products[Cost per box])*sales[[#This Row],[Boxes]]</f>
        <v>482.8</v>
      </c>
      <c r="I11" s="4">
        <f>sales[[#This Row],[Revenue]]-sales[[#This Row],[Cost]]</f>
        <v>483.2</v>
      </c>
    </row>
    <row r="12" spans="2:11" x14ac:dyDescent="0.25">
      <c r="B12" t="s">
        <v>18</v>
      </c>
      <c r="C12" t="s">
        <v>16</v>
      </c>
      <c r="D12" t="s">
        <v>19</v>
      </c>
      <c r="E12" s="1">
        <v>44197</v>
      </c>
      <c r="F12" s="4">
        <v>7924</v>
      </c>
      <c r="G12">
        <v>124</v>
      </c>
      <c r="H12" s="3">
        <f>_xlfn.XLOOKUP(sales[[#This Row],[Product]],products[Product],products[Cost per box])*sales[[#This Row],[Boxes]]</f>
        <v>1268.52</v>
      </c>
      <c r="I12" s="4">
        <f>sales[[#This Row],[Revenue]]-sales[[#This Row],[Cost]]</f>
        <v>6655.48</v>
      </c>
    </row>
    <row r="13" spans="2:11" x14ac:dyDescent="0.25">
      <c r="B13" t="s">
        <v>20</v>
      </c>
      <c r="C13" t="s">
        <v>21</v>
      </c>
      <c r="D13" t="s">
        <v>22</v>
      </c>
      <c r="E13" s="1">
        <v>44197</v>
      </c>
      <c r="F13" s="4">
        <v>2996</v>
      </c>
      <c r="G13">
        <v>88</v>
      </c>
      <c r="H13" s="3">
        <f>_xlfn.XLOOKUP(sales[[#This Row],[Product]],products[Product],products[Cost per box])*sales[[#This Row],[Boxes]]</f>
        <v>723.36</v>
      </c>
      <c r="I13" s="4">
        <f>sales[[#This Row],[Revenue]]-sales[[#This Row],[Cost]]</f>
        <v>2272.64</v>
      </c>
    </row>
    <row r="14" spans="2:11" x14ac:dyDescent="0.25">
      <c r="B14" t="s">
        <v>23</v>
      </c>
      <c r="C14" t="s">
        <v>16</v>
      </c>
      <c r="D14" t="s">
        <v>24</v>
      </c>
      <c r="E14" s="1">
        <v>44197</v>
      </c>
      <c r="F14" s="4">
        <v>1981</v>
      </c>
      <c r="G14">
        <v>471</v>
      </c>
      <c r="H14" s="3">
        <f>_xlfn.XLOOKUP(sales[[#This Row],[Product]],products[Product],products[Cost per box])*sales[[#This Row],[Boxes]]</f>
        <v>4950.21</v>
      </c>
      <c r="I14" s="4">
        <f>sales[[#This Row],[Revenue]]-sales[[#This Row],[Cost]]</f>
        <v>-2969.21</v>
      </c>
    </row>
    <row r="15" spans="2:11" x14ac:dyDescent="0.25">
      <c r="B15" t="s">
        <v>10</v>
      </c>
      <c r="C15" t="s">
        <v>11</v>
      </c>
      <c r="D15" t="s">
        <v>14</v>
      </c>
      <c r="E15" s="1">
        <v>44197</v>
      </c>
      <c r="F15" s="4">
        <v>1456</v>
      </c>
      <c r="G15">
        <v>10</v>
      </c>
      <c r="H15" s="3">
        <f>_xlfn.XLOOKUP(sales[[#This Row],[Product]],products[Product],products[Cost per box])*sales[[#This Row],[Boxes]]</f>
        <v>63.099999999999994</v>
      </c>
      <c r="I15" s="4">
        <f>sales[[#This Row],[Revenue]]-sales[[#This Row],[Cost]]</f>
        <v>1392.9</v>
      </c>
    </row>
    <row r="16" spans="2:11" x14ac:dyDescent="0.25">
      <c r="B16" t="s">
        <v>25</v>
      </c>
      <c r="C16" t="s">
        <v>16</v>
      </c>
      <c r="D16" t="s">
        <v>26</v>
      </c>
      <c r="E16" s="1">
        <v>44197</v>
      </c>
      <c r="F16" s="4">
        <v>5257</v>
      </c>
      <c r="G16">
        <v>577</v>
      </c>
      <c r="H16" s="3">
        <f>_xlfn.XLOOKUP(sales[[#This Row],[Product]],products[Product],products[Cost per box])*sales[[#This Row],[Boxes]]</f>
        <v>3710.1099999999997</v>
      </c>
      <c r="I16" s="4">
        <f>sales[[#This Row],[Revenue]]-sales[[#This Row],[Cost]]</f>
        <v>1546.8900000000003</v>
      </c>
    </row>
    <row r="17" spans="2:9" x14ac:dyDescent="0.25">
      <c r="B17" t="s">
        <v>8</v>
      </c>
      <c r="C17" t="s">
        <v>27</v>
      </c>
      <c r="D17" t="s">
        <v>28</v>
      </c>
      <c r="E17" s="1">
        <v>44197</v>
      </c>
      <c r="F17" s="4">
        <v>4767</v>
      </c>
      <c r="G17">
        <v>189</v>
      </c>
      <c r="H17" s="3">
        <f>_xlfn.XLOOKUP(sales[[#This Row],[Product]],products[Product],products[Cost per box])*sales[[#This Row],[Boxes]]</f>
        <v>521.64</v>
      </c>
      <c r="I17" s="4">
        <f>sales[[#This Row],[Revenue]]-sales[[#This Row],[Cost]]</f>
        <v>4245.3599999999997</v>
      </c>
    </row>
    <row r="18" spans="2:9" x14ac:dyDescent="0.25">
      <c r="B18" t="s">
        <v>29</v>
      </c>
      <c r="C18" t="s">
        <v>11</v>
      </c>
      <c r="D18" t="s">
        <v>26</v>
      </c>
      <c r="E18" s="1">
        <v>44197</v>
      </c>
      <c r="F18" s="4">
        <v>4718</v>
      </c>
      <c r="G18">
        <v>67</v>
      </c>
      <c r="H18" s="3">
        <f>_xlfn.XLOOKUP(sales[[#This Row],[Product]],products[Product],products[Cost per box])*sales[[#This Row],[Boxes]]</f>
        <v>430.81</v>
      </c>
      <c r="I18" s="4">
        <f>sales[[#This Row],[Revenue]]-sales[[#This Row],[Cost]]</f>
        <v>4287.1899999999996</v>
      </c>
    </row>
    <row r="19" spans="2:9" x14ac:dyDescent="0.25">
      <c r="B19" t="s">
        <v>29</v>
      </c>
      <c r="C19" t="s">
        <v>6</v>
      </c>
      <c r="D19" t="s">
        <v>30</v>
      </c>
      <c r="E19" s="1">
        <v>44197</v>
      </c>
      <c r="F19" s="4">
        <v>9303</v>
      </c>
      <c r="G19">
        <v>82</v>
      </c>
      <c r="H19" s="3">
        <f>_xlfn.XLOOKUP(sales[[#This Row],[Product]],products[Product],products[Cost per box])*sales[[#This Row],[Boxes]]</f>
        <v>301.76</v>
      </c>
      <c r="I19" s="4">
        <f>sales[[#This Row],[Revenue]]-sales[[#This Row],[Cost]]</f>
        <v>9001.24</v>
      </c>
    </row>
    <row r="20" spans="2:9" x14ac:dyDescent="0.25">
      <c r="B20" t="s">
        <v>29</v>
      </c>
      <c r="C20" t="s">
        <v>16</v>
      </c>
      <c r="D20" t="s">
        <v>31</v>
      </c>
      <c r="E20" s="1">
        <v>44197</v>
      </c>
      <c r="F20" s="4">
        <v>14</v>
      </c>
      <c r="G20">
        <v>1</v>
      </c>
      <c r="H20" s="3">
        <f>_xlfn.XLOOKUP(sales[[#This Row],[Product]],products[Product],products[Cost per box])*sales[[#This Row],[Boxes]]</f>
        <v>5.72</v>
      </c>
      <c r="I20" s="4">
        <f>sales[[#This Row],[Revenue]]-sales[[#This Row],[Cost]]</f>
        <v>8.2800000000000011</v>
      </c>
    </row>
    <row r="21" spans="2:9" x14ac:dyDescent="0.25">
      <c r="B21" t="s">
        <v>32</v>
      </c>
      <c r="C21" t="s">
        <v>6</v>
      </c>
      <c r="D21" t="s">
        <v>12</v>
      </c>
      <c r="E21" s="1">
        <v>44197</v>
      </c>
      <c r="F21" s="4">
        <v>7518</v>
      </c>
      <c r="G21">
        <v>9</v>
      </c>
      <c r="H21" s="3">
        <f>_xlfn.XLOOKUP(sales[[#This Row],[Product]],products[Product],products[Cost per box])*sales[[#This Row],[Boxes]]</f>
        <v>75.87</v>
      </c>
      <c r="I21" s="4">
        <f>sales[[#This Row],[Revenue]]-sales[[#This Row],[Cost]]</f>
        <v>7442.13</v>
      </c>
    </row>
    <row r="22" spans="2:9" x14ac:dyDescent="0.25">
      <c r="B22" t="s">
        <v>29</v>
      </c>
      <c r="C22" t="s">
        <v>11</v>
      </c>
      <c r="D22" t="s">
        <v>14</v>
      </c>
      <c r="E22" s="1">
        <v>44197</v>
      </c>
      <c r="F22" s="4">
        <v>7651</v>
      </c>
      <c r="G22">
        <v>288</v>
      </c>
      <c r="H22" s="3">
        <f>_xlfn.XLOOKUP(sales[[#This Row],[Product]],products[Product],products[Cost per box])*sales[[#This Row],[Boxes]]</f>
        <v>1817.28</v>
      </c>
      <c r="I22" s="4">
        <f>sales[[#This Row],[Revenue]]-sales[[#This Row],[Cost]]</f>
        <v>5833.72</v>
      </c>
    </row>
    <row r="23" spans="2:9" x14ac:dyDescent="0.25">
      <c r="B23" t="s">
        <v>33</v>
      </c>
      <c r="C23" t="s">
        <v>16</v>
      </c>
      <c r="D23" t="s">
        <v>14</v>
      </c>
      <c r="E23" s="1">
        <v>44197</v>
      </c>
      <c r="F23" s="4">
        <v>2359</v>
      </c>
      <c r="G23">
        <v>125</v>
      </c>
      <c r="H23" s="3">
        <f>_xlfn.XLOOKUP(sales[[#This Row],[Product]],products[Product],products[Cost per box])*sales[[#This Row],[Boxes]]</f>
        <v>788.75</v>
      </c>
      <c r="I23" s="4">
        <f>sales[[#This Row],[Revenue]]-sales[[#This Row],[Cost]]</f>
        <v>1570.25</v>
      </c>
    </row>
    <row r="24" spans="2:9" x14ac:dyDescent="0.25">
      <c r="B24" t="s">
        <v>20</v>
      </c>
      <c r="C24" t="s">
        <v>11</v>
      </c>
      <c r="D24" t="s">
        <v>24</v>
      </c>
      <c r="E24" s="1">
        <v>44197</v>
      </c>
      <c r="F24" s="4">
        <v>70</v>
      </c>
      <c r="G24">
        <v>396</v>
      </c>
      <c r="H24" s="3">
        <f>_xlfn.XLOOKUP(sales[[#This Row],[Product]],products[Product],products[Cost per box])*sales[[#This Row],[Boxes]]</f>
        <v>4161.96</v>
      </c>
      <c r="I24" s="4">
        <f>sales[[#This Row],[Revenue]]-sales[[#This Row],[Cost]]</f>
        <v>-4091.96</v>
      </c>
    </row>
    <row r="25" spans="2:9" x14ac:dyDescent="0.25">
      <c r="B25" t="s">
        <v>23</v>
      </c>
      <c r="C25" t="s">
        <v>16</v>
      </c>
      <c r="D25" t="s">
        <v>28</v>
      </c>
      <c r="E25" s="1">
        <v>44197</v>
      </c>
      <c r="F25" s="4">
        <v>399</v>
      </c>
      <c r="G25">
        <v>70</v>
      </c>
      <c r="H25" s="3">
        <f>_xlfn.XLOOKUP(sales[[#This Row],[Product]],products[Product],products[Cost per box])*sales[[#This Row],[Boxes]]</f>
        <v>193.2</v>
      </c>
      <c r="I25" s="4">
        <f>sales[[#This Row],[Revenue]]-sales[[#This Row],[Cost]]</f>
        <v>205.8</v>
      </c>
    </row>
    <row r="26" spans="2:9" x14ac:dyDescent="0.25">
      <c r="B26" t="s">
        <v>34</v>
      </c>
      <c r="C26" t="s">
        <v>16</v>
      </c>
      <c r="D26" t="s">
        <v>35</v>
      </c>
      <c r="E26" s="1">
        <v>44197</v>
      </c>
      <c r="F26" s="4">
        <v>3801</v>
      </c>
      <c r="G26">
        <v>52</v>
      </c>
      <c r="H26" s="3">
        <f>_xlfn.XLOOKUP(sales[[#This Row],[Product]],products[Product],products[Cost per box])*sales[[#This Row],[Boxes]]</f>
        <v>137.79999999999998</v>
      </c>
      <c r="I26" s="4">
        <f>sales[[#This Row],[Revenue]]-sales[[#This Row],[Cost]]</f>
        <v>3663.2</v>
      </c>
    </row>
    <row r="27" spans="2:9" x14ac:dyDescent="0.25">
      <c r="B27" t="s">
        <v>20</v>
      </c>
      <c r="C27" t="s">
        <v>27</v>
      </c>
      <c r="D27" t="s">
        <v>19</v>
      </c>
      <c r="E27" s="1">
        <v>44197</v>
      </c>
      <c r="F27" s="4">
        <v>5201</v>
      </c>
      <c r="G27">
        <v>97</v>
      </c>
      <c r="H27" s="3">
        <f>_xlfn.XLOOKUP(sales[[#This Row],[Product]],products[Product],products[Cost per box])*sales[[#This Row],[Boxes]]</f>
        <v>992.31000000000006</v>
      </c>
      <c r="I27" s="4">
        <f>sales[[#This Row],[Revenue]]-sales[[#This Row],[Cost]]</f>
        <v>4208.6899999999996</v>
      </c>
    </row>
    <row r="28" spans="2:9" x14ac:dyDescent="0.25">
      <c r="B28" t="s">
        <v>10</v>
      </c>
      <c r="C28" t="s">
        <v>16</v>
      </c>
      <c r="D28" t="s">
        <v>19</v>
      </c>
      <c r="E28" s="1">
        <v>44197</v>
      </c>
      <c r="F28" s="4">
        <v>2450</v>
      </c>
      <c r="G28">
        <v>55</v>
      </c>
      <c r="H28" s="3">
        <f>_xlfn.XLOOKUP(sales[[#This Row],[Product]],products[Product],products[Cost per box])*sales[[#This Row],[Boxes]]</f>
        <v>562.65</v>
      </c>
      <c r="I28" s="4">
        <f>sales[[#This Row],[Revenue]]-sales[[#This Row],[Cost]]</f>
        <v>1887.35</v>
      </c>
    </row>
    <row r="29" spans="2:9" x14ac:dyDescent="0.25">
      <c r="B29" t="s">
        <v>15</v>
      </c>
      <c r="C29" t="s">
        <v>9</v>
      </c>
      <c r="D29" t="s">
        <v>36</v>
      </c>
      <c r="E29" s="1">
        <v>44197</v>
      </c>
      <c r="F29" s="4">
        <v>5131</v>
      </c>
      <c r="G29">
        <v>619</v>
      </c>
      <c r="H29" s="3">
        <f>_xlfn.XLOOKUP(sales[[#This Row],[Product]],products[Product],products[Cost per box])*sales[[#This Row],[Boxes]]</f>
        <v>3119.76</v>
      </c>
      <c r="I29" s="4">
        <f>sales[[#This Row],[Revenue]]-sales[[#This Row],[Cost]]</f>
        <v>2011.2399999999998</v>
      </c>
    </row>
    <row r="30" spans="2:9" x14ac:dyDescent="0.25">
      <c r="B30" t="s">
        <v>37</v>
      </c>
      <c r="C30" t="s">
        <v>16</v>
      </c>
      <c r="D30" t="s">
        <v>26</v>
      </c>
      <c r="E30" s="1">
        <v>44197</v>
      </c>
      <c r="F30" s="4">
        <v>5369</v>
      </c>
      <c r="G30">
        <v>26</v>
      </c>
      <c r="H30" s="3">
        <f>_xlfn.XLOOKUP(sales[[#This Row],[Product]],products[Product],products[Cost per box])*sales[[#This Row],[Boxes]]</f>
        <v>167.18</v>
      </c>
      <c r="I30" s="4">
        <f>sales[[#This Row],[Revenue]]-sales[[#This Row],[Cost]]</f>
        <v>5201.82</v>
      </c>
    </row>
    <row r="31" spans="2:9" x14ac:dyDescent="0.25">
      <c r="B31" t="s">
        <v>15</v>
      </c>
      <c r="C31" t="s">
        <v>27</v>
      </c>
      <c r="D31" t="s">
        <v>38</v>
      </c>
      <c r="E31" s="1">
        <v>44197</v>
      </c>
      <c r="F31" s="4">
        <v>728</v>
      </c>
      <c r="G31">
        <v>634</v>
      </c>
      <c r="H31" s="3">
        <f>_xlfn.XLOOKUP(sales[[#This Row],[Product]],products[Product],products[Cost per box])*sales[[#This Row],[Boxes]]</f>
        <v>6301.96</v>
      </c>
      <c r="I31" s="4">
        <f>sales[[#This Row],[Revenue]]-sales[[#This Row],[Cost]]</f>
        <v>-5573.96</v>
      </c>
    </row>
    <row r="32" spans="2:9" x14ac:dyDescent="0.25">
      <c r="B32" t="s">
        <v>39</v>
      </c>
      <c r="C32" t="s">
        <v>6</v>
      </c>
      <c r="D32" t="s">
        <v>17</v>
      </c>
      <c r="E32" s="1">
        <v>44197</v>
      </c>
      <c r="F32" s="4">
        <v>5880</v>
      </c>
      <c r="G32">
        <v>11</v>
      </c>
      <c r="H32" s="3">
        <f>_xlfn.XLOOKUP(sales[[#This Row],[Product]],products[Product],products[Cost per box])*sales[[#This Row],[Boxes]]</f>
        <v>74.8</v>
      </c>
      <c r="I32" s="4">
        <f>sales[[#This Row],[Revenue]]-sales[[#This Row],[Cost]]</f>
        <v>5805.2</v>
      </c>
    </row>
    <row r="33" spans="2:9" x14ac:dyDescent="0.25">
      <c r="B33" t="s">
        <v>40</v>
      </c>
      <c r="C33" t="s">
        <v>6</v>
      </c>
      <c r="D33" t="s">
        <v>22</v>
      </c>
      <c r="E33" s="1">
        <v>44197</v>
      </c>
      <c r="F33" s="4">
        <v>1148</v>
      </c>
      <c r="G33">
        <v>285</v>
      </c>
      <c r="H33" s="3">
        <f>_xlfn.XLOOKUP(sales[[#This Row],[Product]],products[Product],products[Cost per box])*sales[[#This Row],[Boxes]]</f>
        <v>2342.7000000000003</v>
      </c>
      <c r="I33" s="4">
        <f>sales[[#This Row],[Revenue]]-sales[[#This Row],[Cost]]</f>
        <v>-1194.7000000000003</v>
      </c>
    </row>
    <row r="34" spans="2:9" x14ac:dyDescent="0.25">
      <c r="B34" t="s">
        <v>34</v>
      </c>
      <c r="C34" t="s">
        <v>9</v>
      </c>
      <c r="D34" t="s">
        <v>19</v>
      </c>
      <c r="E34" s="1">
        <v>44197</v>
      </c>
      <c r="F34" s="4">
        <v>2058</v>
      </c>
      <c r="G34">
        <v>321</v>
      </c>
      <c r="H34" s="3">
        <f>_xlfn.XLOOKUP(sales[[#This Row],[Product]],products[Product],products[Cost per box])*sales[[#This Row],[Boxes]]</f>
        <v>3283.83</v>
      </c>
      <c r="I34" s="4">
        <f>sales[[#This Row],[Revenue]]-sales[[#This Row],[Cost]]</f>
        <v>-1225.83</v>
      </c>
    </row>
    <row r="35" spans="2:9" x14ac:dyDescent="0.25">
      <c r="B35" t="s">
        <v>41</v>
      </c>
      <c r="C35" t="s">
        <v>27</v>
      </c>
      <c r="D35" t="s">
        <v>17</v>
      </c>
      <c r="E35" s="1">
        <v>44197</v>
      </c>
      <c r="F35" s="4">
        <v>3906</v>
      </c>
      <c r="G35">
        <v>131</v>
      </c>
      <c r="H35" s="3">
        <f>_xlfn.XLOOKUP(sales[[#This Row],[Product]],products[Product],products[Cost per box])*sales[[#This Row],[Boxes]]</f>
        <v>890.8</v>
      </c>
      <c r="I35" s="4">
        <f>sales[[#This Row],[Revenue]]-sales[[#This Row],[Cost]]</f>
        <v>3015.2</v>
      </c>
    </row>
    <row r="36" spans="2:9" x14ac:dyDescent="0.25">
      <c r="B36" t="s">
        <v>32</v>
      </c>
      <c r="C36" t="s">
        <v>27</v>
      </c>
      <c r="D36" t="s">
        <v>36</v>
      </c>
      <c r="E36" s="1">
        <v>44197</v>
      </c>
      <c r="F36" s="4">
        <v>560</v>
      </c>
      <c r="G36">
        <v>676</v>
      </c>
      <c r="H36" s="3">
        <f>_xlfn.XLOOKUP(sales[[#This Row],[Product]],products[Product],products[Cost per box])*sales[[#This Row],[Boxes]]</f>
        <v>3407.04</v>
      </c>
      <c r="I36" s="4">
        <f>sales[[#This Row],[Revenue]]-sales[[#This Row],[Cost]]</f>
        <v>-2847.04</v>
      </c>
    </row>
    <row r="37" spans="2:9" x14ac:dyDescent="0.25">
      <c r="B37" t="s">
        <v>32</v>
      </c>
      <c r="C37" t="s">
        <v>21</v>
      </c>
      <c r="D37" t="s">
        <v>42</v>
      </c>
      <c r="E37" s="1">
        <v>44197</v>
      </c>
      <c r="F37" s="4">
        <v>3647</v>
      </c>
      <c r="G37">
        <v>7</v>
      </c>
      <c r="H37" s="3">
        <f>_xlfn.XLOOKUP(sales[[#This Row],[Product]],products[Product],products[Cost per box])*sales[[#This Row],[Boxes]]</f>
        <v>33.18</v>
      </c>
      <c r="I37" s="4">
        <f>sales[[#This Row],[Revenue]]-sales[[#This Row],[Cost]]</f>
        <v>3613.82</v>
      </c>
    </row>
    <row r="38" spans="2:9" x14ac:dyDescent="0.25">
      <c r="B38" t="s">
        <v>18</v>
      </c>
      <c r="C38" t="s">
        <v>16</v>
      </c>
      <c r="D38" t="s">
        <v>14</v>
      </c>
      <c r="E38" s="1">
        <v>44197</v>
      </c>
      <c r="F38" s="4">
        <v>3038</v>
      </c>
      <c r="G38">
        <v>539</v>
      </c>
      <c r="H38" s="3">
        <f>_xlfn.XLOOKUP(sales[[#This Row],[Product]],products[Product],products[Cost per box])*sales[[#This Row],[Boxes]]</f>
        <v>3401.0899999999997</v>
      </c>
      <c r="I38" s="4">
        <f>sales[[#This Row],[Revenue]]-sales[[#This Row],[Cost]]</f>
        <v>-363.08999999999969</v>
      </c>
    </row>
    <row r="39" spans="2:9" x14ac:dyDescent="0.25">
      <c r="B39" t="s">
        <v>20</v>
      </c>
      <c r="C39" t="s">
        <v>16</v>
      </c>
      <c r="D39" t="s">
        <v>43</v>
      </c>
      <c r="E39" s="1">
        <v>44197</v>
      </c>
      <c r="F39" s="4">
        <v>4760</v>
      </c>
      <c r="G39">
        <v>196</v>
      </c>
      <c r="H39" s="3">
        <f>_xlfn.XLOOKUP(sales[[#This Row],[Product]],products[Product],products[Cost per box])*sales[[#This Row],[Boxes]]</f>
        <v>754.6</v>
      </c>
      <c r="I39" s="4">
        <f>sales[[#This Row],[Revenue]]-sales[[#This Row],[Cost]]</f>
        <v>4005.4</v>
      </c>
    </row>
    <row r="40" spans="2:9" x14ac:dyDescent="0.25">
      <c r="B40" t="s">
        <v>5</v>
      </c>
      <c r="C40" t="s">
        <v>21</v>
      </c>
      <c r="D40" t="s">
        <v>44</v>
      </c>
      <c r="E40" s="1">
        <v>44197</v>
      </c>
      <c r="F40" s="4">
        <v>1750</v>
      </c>
      <c r="G40">
        <v>138</v>
      </c>
      <c r="H40" s="3">
        <f>_xlfn.XLOOKUP(sales[[#This Row],[Product]],products[Product],products[Cost per box])*sales[[#This Row],[Boxes]]</f>
        <v>1320.66</v>
      </c>
      <c r="I40" s="4">
        <f>sales[[#This Row],[Revenue]]-sales[[#This Row],[Cost]]</f>
        <v>429.33999999999992</v>
      </c>
    </row>
    <row r="41" spans="2:9" x14ac:dyDescent="0.25">
      <c r="B41" t="s">
        <v>32</v>
      </c>
      <c r="C41" t="s">
        <v>6</v>
      </c>
      <c r="D41" t="s">
        <v>19</v>
      </c>
      <c r="E41" s="1">
        <v>44197</v>
      </c>
      <c r="F41" s="4">
        <v>10241</v>
      </c>
      <c r="G41">
        <v>377</v>
      </c>
      <c r="H41" s="3">
        <f>_xlfn.XLOOKUP(sales[[#This Row],[Product]],products[Product],products[Cost per box])*sales[[#This Row],[Boxes]]</f>
        <v>3856.71</v>
      </c>
      <c r="I41" s="4">
        <f>sales[[#This Row],[Revenue]]-sales[[#This Row],[Cost]]</f>
        <v>6384.29</v>
      </c>
    </row>
    <row r="42" spans="2:9" x14ac:dyDescent="0.25">
      <c r="B42" t="s">
        <v>5</v>
      </c>
      <c r="C42" t="s">
        <v>6</v>
      </c>
      <c r="D42" t="s">
        <v>45</v>
      </c>
      <c r="E42" s="1">
        <v>44197</v>
      </c>
      <c r="F42" s="4">
        <v>3500</v>
      </c>
      <c r="G42">
        <v>46</v>
      </c>
      <c r="H42" s="3">
        <f>_xlfn.XLOOKUP(sales[[#This Row],[Product]],products[Product],products[Cost per box])*sales[[#This Row],[Boxes]]</f>
        <v>355.58000000000004</v>
      </c>
      <c r="I42" s="4">
        <f>sales[[#This Row],[Revenue]]-sales[[#This Row],[Cost]]</f>
        <v>3144.42</v>
      </c>
    </row>
    <row r="43" spans="2:9" x14ac:dyDescent="0.25">
      <c r="B43" t="s">
        <v>37</v>
      </c>
      <c r="C43" t="s">
        <v>6</v>
      </c>
      <c r="D43" t="s">
        <v>35</v>
      </c>
      <c r="E43" s="1">
        <v>44197</v>
      </c>
      <c r="F43" s="4">
        <v>1652</v>
      </c>
      <c r="G43">
        <v>221</v>
      </c>
      <c r="H43" s="3">
        <f>_xlfn.XLOOKUP(sales[[#This Row],[Product]],products[Product],products[Cost per box])*sales[[#This Row],[Boxes]]</f>
        <v>585.65</v>
      </c>
      <c r="I43" s="4">
        <f>sales[[#This Row],[Revenue]]-sales[[#This Row],[Cost]]</f>
        <v>1066.3499999999999</v>
      </c>
    </row>
    <row r="44" spans="2:9" x14ac:dyDescent="0.25">
      <c r="B44" t="s">
        <v>46</v>
      </c>
      <c r="C44" t="s">
        <v>6</v>
      </c>
      <c r="D44" t="s">
        <v>47</v>
      </c>
      <c r="E44" s="1">
        <v>44197</v>
      </c>
      <c r="F44" s="4">
        <v>5257</v>
      </c>
      <c r="G44">
        <v>45</v>
      </c>
      <c r="H44" s="3">
        <f>_xlfn.XLOOKUP(sales[[#This Row],[Product]],products[Product],products[Cost per box])*sales[[#This Row],[Boxes]]</f>
        <v>236.7</v>
      </c>
      <c r="I44" s="4">
        <f>sales[[#This Row],[Revenue]]-sales[[#This Row],[Cost]]</f>
        <v>5020.3</v>
      </c>
    </row>
    <row r="45" spans="2:9" x14ac:dyDescent="0.25">
      <c r="B45" t="s">
        <v>32</v>
      </c>
      <c r="C45" t="s">
        <v>9</v>
      </c>
      <c r="D45" t="s">
        <v>48</v>
      </c>
      <c r="E45" s="1">
        <v>44197</v>
      </c>
      <c r="F45" s="4">
        <v>3360</v>
      </c>
      <c r="G45">
        <v>207</v>
      </c>
      <c r="H45" s="3">
        <f>_xlfn.XLOOKUP(sales[[#This Row],[Product]],products[Product],products[Cost per box])*sales[[#This Row],[Boxes]]</f>
        <v>1548.3600000000001</v>
      </c>
      <c r="I45" s="4">
        <f>sales[[#This Row],[Revenue]]-sales[[#This Row],[Cost]]</f>
        <v>1811.6399999999999</v>
      </c>
    </row>
    <row r="46" spans="2:9" x14ac:dyDescent="0.25">
      <c r="B46" t="s">
        <v>46</v>
      </c>
      <c r="C46" t="s">
        <v>16</v>
      </c>
      <c r="D46" t="s">
        <v>43</v>
      </c>
      <c r="E46" s="1">
        <v>44197</v>
      </c>
      <c r="F46" s="4">
        <v>7616</v>
      </c>
      <c r="G46">
        <v>208</v>
      </c>
      <c r="H46" s="3">
        <f>_xlfn.XLOOKUP(sales[[#This Row],[Product]],products[Product],products[Cost per box])*sales[[#This Row],[Boxes]]</f>
        <v>800.80000000000007</v>
      </c>
      <c r="I46" s="4">
        <f>sales[[#This Row],[Revenue]]-sales[[#This Row],[Cost]]</f>
        <v>6815.2</v>
      </c>
    </row>
    <row r="47" spans="2:9" x14ac:dyDescent="0.25">
      <c r="B47" t="s">
        <v>37</v>
      </c>
      <c r="C47" t="s">
        <v>21</v>
      </c>
      <c r="D47" t="s">
        <v>44</v>
      </c>
      <c r="E47" s="1">
        <v>44197</v>
      </c>
      <c r="F47" s="4">
        <v>371</v>
      </c>
      <c r="G47">
        <v>31</v>
      </c>
      <c r="H47" s="3">
        <f>_xlfn.XLOOKUP(sales[[#This Row],[Product]],products[Product],products[Cost per box])*sales[[#This Row],[Boxes]]</f>
        <v>296.67</v>
      </c>
      <c r="I47" s="4">
        <f>sales[[#This Row],[Revenue]]-sales[[#This Row],[Cost]]</f>
        <v>74.329999999999984</v>
      </c>
    </row>
    <row r="48" spans="2:9" x14ac:dyDescent="0.25">
      <c r="B48" t="s">
        <v>32</v>
      </c>
      <c r="C48" t="s">
        <v>16</v>
      </c>
      <c r="D48" t="s">
        <v>44</v>
      </c>
      <c r="E48" s="1">
        <v>44197</v>
      </c>
      <c r="F48" s="4">
        <v>1743</v>
      </c>
      <c r="G48">
        <v>77</v>
      </c>
      <c r="H48" s="3">
        <f>_xlfn.XLOOKUP(sales[[#This Row],[Product]],products[Product],products[Cost per box])*sales[[#This Row],[Boxes]]</f>
        <v>736.89</v>
      </c>
      <c r="I48" s="4">
        <f>sales[[#This Row],[Revenue]]-sales[[#This Row],[Cost]]</f>
        <v>1006.11</v>
      </c>
    </row>
    <row r="49" spans="2:9" x14ac:dyDescent="0.25">
      <c r="B49" t="s">
        <v>32</v>
      </c>
      <c r="C49" t="s">
        <v>27</v>
      </c>
      <c r="D49" t="s">
        <v>42</v>
      </c>
      <c r="E49" s="1">
        <v>44197</v>
      </c>
      <c r="F49" s="4">
        <v>6251</v>
      </c>
      <c r="G49">
        <v>212</v>
      </c>
      <c r="H49" s="3">
        <f>_xlfn.XLOOKUP(sales[[#This Row],[Product]],products[Product],products[Cost per box])*sales[[#This Row],[Boxes]]</f>
        <v>1004.88</v>
      </c>
      <c r="I49" s="4">
        <f>sales[[#This Row],[Revenue]]-sales[[#This Row],[Cost]]</f>
        <v>5246.12</v>
      </c>
    </row>
    <row r="50" spans="2:9" x14ac:dyDescent="0.25">
      <c r="B50" t="s">
        <v>5</v>
      </c>
      <c r="C50" t="s">
        <v>9</v>
      </c>
      <c r="D50" t="s">
        <v>12</v>
      </c>
      <c r="E50" s="1">
        <v>44200</v>
      </c>
      <c r="F50" s="4">
        <v>3717</v>
      </c>
      <c r="G50">
        <v>174</v>
      </c>
      <c r="H50" s="3">
        <f>_xlfn.XLOOKUP(sales[[#This Row],[Product]],products[Product],products[Cost per box])*sales[[#This Row],[Boxes]]</f>
        <v>1466.82</v>
      </c>
      <c r="I50" s="4">
        <f>sales[[#This Row],[Revenue]]-sales[[#This Row],[Cost]]</f>
        <v>2250.1800000000003</v>
      </c>
    </row>
    <row r="51" spans="2:9" x14ac:dyDescent="0.25">
      <c r="B51" t="s">
        <v>40</v>
      </c>
      <c r="C51" t="s">
        <v>9</v>
      </c>
      <c r="D51" t="s">
        <v>42</v>
      </c>
      <c r="E51" s="1">
        <v>44200</v>
      </c>
      <c r="F51" s="4">
        <v>5712</v>
      </c>
      <c r="G51">
        <v>537</v>
      </c>
      <c r="H51" s="3">
        <f>_xlfn.XLOOKUP(sales[[#This Row],[Product]],products[Product],products[Cost per box])*sales[[#This Row],[Boxes]]</f>
        <v>2545.38</v>
      </c>
      <c r="I51" s="4">
        <f>sales[[#This Row],[Revenue]]-sales[[#This Row],[Cost]]</f>
        <v>3166.62</v>
      </c>
    </row>
    <row r="52" spans="2:9" x14ac:dyDescent="0.25">
      <c r="B52" t="s">
        <v>37</v>
      </c>
      <c r="C52" t="s">
        <v>6</v>
      </c>
      <c r="D52" t="s">
        <v>14</v>
      </c>
      <c r="E52" s="1">
        <v>44200</v>
      </c>
      <c r="F52" s="4">
        <v>1862</v>
      </c>
      <c r="G52">
        <v>334</v>
      </c>
      <c r="H52" s="3">
        <f>_xlfn.XLOOKUP(sales[[#This Row],[Product]],products[Product],products[Cost per box])*sales[[#This Row],[Boxes]]</f>
        <v>2107.54</v>
      </c>
      <c r="I52" s="4">
        <f>sales[[#This Row],[Revenue]]-sales[[#This Row],[Cost]]</f>
        <v>-245.53999999999996</v>
      </c>
    </row>
    <row r="53" spans="2:9" x14ac:dyDescent="0.25">
      <c r="B53" t="s">
        <v>34</v>
      </c>
      <c r="C53" t="s">
        <v>9</v>
      </c>
      <c r="D53" t="s">
        <v>30</v>
      </c>
      <c r="E53" s="1">
        <v>44200</v>
      </c>
      <c r="F53" s="4">
        <v>4473</v>
      </c>
      <c r="G53">
        <v>373</v>
      </c>
      <c r="H53" s="3">
        <f>_xlfn.XLOOKUP(sales[[#This Row],[Product]],products[Product],products[Cost per box])*sales[[#This Row],[Boxes]]</f>
        <v>1372.64</v>
      </c>
      <c r="I53" s="4">
        <f>sales[[#This Row],[Revenue]]-sales[[#This Row],[Cost]]</f>
        <v>3100.3599999999997</v>
      </c>
    </row>
    <row r="54" spans="2:9" x14ac:dyDescent="0.25">
      <c r="B54" t="s">
        <v>40</v>
      </c>
      <c r="C54" t="s">
        <v>16</v>
      </c>
      <c r="D54" t="s">
        <v>19</v>
      </c>
      <c r="E54" s="1">
        <v>44200</v>
      </c>
      <c r="F54" s="4">
        <v>5509</v>
      </c>
      <c r="G54">
        <v>39</v>
      </c>
      <c r="H54" s="3">
        <f>_xlfn.XLOOKUP(sales[[#This Row],[Product]],products[Product],products[Cost per box])*sales[[#This Row],[Boxes]]</f>
        <v>398.97</v>
      </c>
      <c r="I54" s="4">
        <f>sales[[#This Row],[Revenue]]-sales[[#This Row],[Cost]]</f>
        <v>5110.03</v>
      </c>
    </row>
    <row r="55" spans="2:9" x14ac:dyDescent="0.25">
      <c r="B55" t="s">
        <v>49</v>
      </c>
      <c r="C55" t="s">
        <v>6</v>
      </c>
      <c r="D55" t="s">
        <v>50</v>
      </c>
      <c r="E55" s="1">
        <v>44200</v>
      </c>
      <c r="F55" s="4">
        <v>4221</v>
      </c>
      <c r="G55">
        <v>103</v>
      </c>
      <c r="H55" s="3">
        <f>_xlfn.XLOOKUP(sales[[#This Row],[Product]],products[Product],products[Cost per box])*sales[[#This Row],[Boxes]]</f>
        <v>1278.23</v>
      </c>
      <c r="I55" s="4">
        <f>sales[[#This Row],[Revenue]]-sales[[#This Row],[Cost]]</f>
        <v>2942.77</v>
      </c>
    </row>
    <row r="56" spans="2:9" x14ac:dyDescent="0.25">
      <c r="B56" t="s">
        <v>34</v>
      </c>
      <c r="C56" t="s">
        <v>27</v>
      </c>
      <c r="D56" t="s">
        <v>38</v>
      </c>
      <c r="E56" s="1">
        <v>44200</v>
      </c>
      <c r="F56" s="4">
        <v>707</v>
      </c>
      <c r="G56">
        <v>203</v>
      </c>
      <c r="H56" s="3">
        <f>_xlfn.XLOOKUP(sales[[#This Row],[Product]],products[Product],products[Cost per box])*sales[[#This Row],[Boxes]]</f>
        <v>2017.82</v>
      </c>
      <c r="I56" s="4">
        <f>sales[[#This Row],[Revenue]]-sales[[#This Row],[Cost]]</f>
        <v>-1310.82</v>
      </c>
    </row>
    <row r="57" spans="2:9" x14ac:dyDescent="0.25">
      <c r="B57" t="s">
        <v>51</v>
      </c>
      <c r="C57" t="s">
        <v>9</v>
      </c>
      <c r="D57" t="s">
        <v>31</v>
      </c>
      <c r="E57" s="1">
        <v>44200</v>
      </c>
      <c r="F57" s="4">
        <v>1603</v>
      </c>
      <c r="G57">
        <v>73</v>
      </c>
      <c r="H57" s="3">
        <f>_xlfn.XLOOKUP(sales[[#This Row],[Product]],products[Product],products[Cost per box])*sales[[#This Row],[Boxes]]</f>
        <v>417.56</v>
      </c>
      <c r="I57" s="4">
        <f>sales[[#This Row],[Revenue]]-sales[[#This Row],[Cost]]</f>
        <v>1185.44</v>
      </c>
    </row>
    <row r="58" spans="2:9" x14ac:dyDescent="0.25">
      <c r="B58" t="s">
        <v>32</v>
      </c>
      <c r="C58" t="s">
        <v>21</v>
      </c>
      <c r="D58" t="s">
        <v>30</v>
      </c>
      <c r="E58" s="1">
        <v>44200</v>
      </c>
      <c r="F58" s="4">
        <v>11053</v>
      </c>
      <c r="G58">
        <v>217</v>
      </c>
      <c r="H58" s="3">
        <f>_xlfn.XLOOKUP(sales[[#This Row],[Product]],products[Product],products[Cost per box])*sales[[#This Row],[Boxes]]</f>
        <v>798.56000000000006</v>
      </c>
      <c r="I58" s="4">
        <f>sales[[#This Row],[Revenue]]-sales[[#This Row],[Cost]]</f>
        <v>10254.44</v>
      </c>
    </row>
    <row r="59" spans="2:9" x14ac:dyDescent="0.25">
      <c r="B59" t="s">
        <v>39</v>
      </c>
      <c r="C59" t="s">
        <v>16</v>
      </c>
      <c r="D59" t="s">
        <v>50</v>
      </c>
      <c r="E59" s="1">
        <v>44200</v>
      </c>
      <c r="F59" s="4">
        <v>5740</v>
      </c>
      <c r="G59">
        <v>109</v>
      </c>
      <c r="H59" s="3">
        <f>_xlfn.XLOOKUP(sales[[#This Row],[Product]],products[Product],products[Cost per box])*sales[[#This Row],[Boxes]]</f>
        <v>1352.69</v>
      </c>
      <c r="I59" s="4">
        <f>sales[[#This Row],[Revenue]]-sales[[#This Row],[Cost]]</f>
        <v>4387.3099999999995</v>
      </c>
    </row>
    <row r="60" spans="2:9" x14ac:dyDescent="0.25">
      <c r="B60" t="s">
        <v>5</v>
      </c>
      <c r="C60" t="s">
        <v>21</v>
      </c>
      <c r="D60" t="s">
        <v>45</v>
      </c>
      <c r="E60" s="1">
        <v>44200</v>
      </c>
      <c r="F60" s="4">
        <v>6958</v>
      </c>
      <c r="G60">
        <v>427</v>
      </c>
      <c r="H60" s="3">
        <f>_xlfn.XLOOKUP(sales[[#This Row],[Product]],products[Product],products[Cost per box])*sales[[#This Row],[Boxes]]</f>
        <v>3300.71</v>
      </c>
      <c r="I60" s="4">
        <f>sales[[#This Row],[Revenue]]-sales[[#This Row],[Cost]]</f>
        <v>3657.29</v>
      </c>
    </row>
    <row r="61" spans="2:9" x14ac:dyDescent="0.25">
      <c r="B61" t="s">
        <v>32</v>
      </c>
      <c r="C61" t="s">
        <v>9</v>
      </c>
      <c r="D61" t="s">
        <v>43</v>
      </c>
      <c r="E61" s="1">
        <v>44200</v>
      </c>
      <c r="F61" s="4">
        <v>2478</v>
      </c>
      <c r="G61">
        <v>63</v>
      </c>
      <c r="H61" s="3">
        <f>_xlfn.XLOOKUP(sales[[#This Row],[Product]],products[Product],products[Cost per box])*sales[[#This Row],[Boxes]]</f>
        <v>242.55</v>
      </c>
      <c r="I61" s="4">
        <f>sales[[#This Row],[Revenue]]-sales[[#This Row],[Cost]]</f>
        <v>2235.4499999999998</v>
      </c>
    </row>
    <row r="62" spans="2:9" x14ac:dyDescent="0.25">
      <c r="B62" t="s">
        <v>51</v>
      </c>
      <c r="C62" t="s">
        <v>6</v>
      </c>
      <c r="D62" t="s">
        <v>50</v>
      </c>
      <c r="E62" s="1">
        <v>44200</v>
      </c>
      <c r="F62" s="4">
        <v>1680</v>
      </c>
      <c r="G62">
        <v>609</v>
      </c>
      <c r="H62" s="3">
        <f>_xlfn.XLOOKUP(sales[[#This Row],[Product]],products[Product],products[Cost per box])*sales[[#This Row],[Boxes]]</f>
        <v>7557.6900000000005</v>
      </c>
      <c r="I62" s="4">
        <f>sales[[#This Row],[Revenue]]-sales[[#This Row],[Cost]]</f>
        <v>-5877.6900000000005</v>
      </c>
    </row>
    <row r="63" spans="2:9" x14ac:dyDescent="0.25">
      <c r="B63" t="s">
        <v>51</v>
      </c>
      <c r="C63" t="s">
        <v>9</v>
      </c>
      <c r="D63" t="s">
        <v>52</v>
      </c>
      <c r="E63" s="1">
        <v>44200</v>
      </c>
      <c r="F63" s="4">
        <v>3178</v>
      </c>
      <c r="G63">
        <v>119</v>
      </c>
      <c r="H63" s="3">
        <f>_xlfn.XLOOKUP(sales[[#This Row],[Product]],products[Product],products[Cost per box])*sales[[#This Row],[Boxes]]</f>
        <v>395.08</v>
      </c>
      <c r="I63" s="4">
        <f>sales[[#This Row],[Revenue]]-sales[[#This Row],[Cost]]</f>
        <v>2782.92</v>
      </c>
    </row>
    <row r="64" spans="2:9" x14ac:dyDescent="0.25">
      <c r="B64" t="s">
        <v>51</v>
      </c>
      <c r="C64" t="s">
        <v>6</v>
      </c>
      <c r="D64" t="s">
        <v>28</v>
      </c>
      <c r="E64" s="1">
        <v>44200</v>
      </c>
      <c r="F64" s="4">
        <v>5131</v>
      </c>
      <c r="G64">
        <v>112</v>
      </c>
      <c r="H64" s="3">
        <f>_xlfn.XLOOKUP(sales[[#This Row],[Product]],products[Product],products[Cost per box])*sales[[#This Row],[Boxes]]</f>
        <v>309.12</v>
      </c>
      <c r="I64" s="4">
        <f>sales[[#This Row],[Revenue]]-sales[[#This Row],[Cost]]</f>
        <v>4821.88</v>
      </c>
    </row>
    <row r="65" spans="2:9" x14ac:dyDescent="0.25">
      <c r="B65" t="s">
        <v>41</v>
      </c>
      <c r="C65" t="s">
        <v>6</v>
      </c>
      <c r="D65" t="s">
        <v>7</v>
      </c>
      <c r="E65" s="1">
        <v>44200</v>
      </c>
      <c r="F65" s="4">
        <v>3633</v>
      </c>
      <c r="G65">
        <v>212</v>
      </c>
      <c r="H65" s="3">
        <f>_xlfn.XLOOKUP(sales[[#This Row],[Product]],products[Product],products[Cost per box])*sales[[#This Row],[Boxes]]</f>
        <v>1091.8000000000002</v>
      </c>
      <c r="I65" s="4">
        <f>sales[[#This Row],[Revenue]]-sales[[#This Row],[Cost]]</f>
        <v>2541.1999999999998</v>
      </c>
    </row>
    <row r="66" spans="2:9" x14ac:dyDescent="0.25">
      <c r="B66" t="s">
        <v>13</v>
      </c>
      <c r="C66" t="s">
        <v>16</v>
      </c>
      <c r="D66" t="s">
        <v>42</v>
      </c>
      <c r="E66" s="1">
        <v>44200</v>
      </c>
      <c r="F66" s="4">
        <v>7819</v>
      </c>
      <c r="G66">
        <v>247</v>
      </c>
      <c r="H66" s="3">
        <f>_xlfn.XLOOKUP(sales[[#This Row],[Product]],products[Product],products[Cost per box])*sales[[#This Row],[Boxes]]</f>
        <v>1170.78</v>
      </c>
      <c r="I66" s="4">
        <f>sales[[#This Row],[Revenue]]-sales[[#This Row],[Cost]]</f>
        <v>6648.22</v>
      </c>
    </row>
    <row r="67" spans="2:9" x14ac:dyDescent="0.25">
      <c r="B67" t="s">
        <v>23</v>
      </c>
      <c r="C67" t="s">
        <v>9</v>
      </c>
      <c r="D67" t="s">
        <v>30</v>
      </c>
      <c r="E67" s="1">
        <v>44200</v>
      </c>
      <c r="F67" s="4">
        <v>1064</v>
      </c>
      <c r="G67">
        <v>138</v>
      </c>
      <c r="H67" s="3">
        <f>_xlfn.XLOOKUP(sales[[#This Row],[Product]],products[Product],products[Cost per box])*sales[[#This Row],[Boxes]]</f>
        <v>507.84000000000003</v>
      </c>
      <c r="I67" s="4">
        <f>sales[[#This Row],[Revenue]]-sales[[#This Row],[Cost]]</f>
        <v>556.16</v>
      </c>
    </row>
    <row r="68" spans="2:9" x14ac:dyDescent="0.25">
      <c r="B68" t="s">
        <v>41</v>
      </c>
      <c r="C68" t="s">
        <v>21</v>
      </c>
      <c r="D68" t="s">
        <v>44</v>
      </c>
      <c r="E68" s="1">
        <v>44200</v>
      </c>
      <c r="F68" s="4">
        <v>3465</v>
      </c>
      <c r="G68">
        <v>259</v>
      </c>
      <c r="H68" s="3">
        <f>_xlfn.XLOOKUP(sales[[#This Row],[Product]],products[Product],products[Cost per box])*sales[[#This Row],[Boxes]]</f>
        <v>2478.63</v>
      </c>
      <c r="I68" s="4">
        <f>sales[[#This Row],[Revenue]]-sales[[#This Row],[Cost]]</f>
        <v>986.36999999999989</v>
      </c>
    </row>
    <row r="69" spans="2:9" x14ac:dyDescent="0.25">
      <c r="B69" t="s">
        <v>5</v>
      </c>
      <c r="C69" t="s">
        <v>9</v>
      </c>
      <c r="D69" t="s">
        <v>19</v>
      </c>
      <c r="E69" s="1">
        <v>44200</v>
      </c>
      <c r="F69" s="4">
        <v>1148</v>
      </c>
      <c r="G69">
        <v>240</v>
      </c>
      <c r="H69" s="3">
        <f>_xlfn.XLOOKUP(sales[[#This Row],[Product]],products[Product],products[Cost per box])*sales[[#This Row],[Boxes]]</f>
        <v>2455.2000000000003</v>
      </c>
      <c r="I69" s="4">
        <f>sales[[#This Row],[Revenue]]-sales[[#This Row],[Cost]]</f>
        <v>-1307.2000000000003</v>
      </c>
    </row>
    <row r="70" spans="2:9" x14ac:dyDescent="0.25">
      <c r="B70" t="s">
        <v>41</v>
      </c>
      <c r="C70" t="s">
        <v>9</v>
      </c>
      <c r="D70" t="s">
        <v>42</v>
      </c>
      <c r="E70" s="1">
        <v>44200</v>
      </c>
      <c r="F70" s="4">
        <v>819</v>
      </c>
      <c r="G70">
        <v>306</v>
      </c>
      <c r="H70" s="3">
        <f>_xlfn.XLOOKUP(sales[[#This Row],[Product]],products[Product],products[Cost per box])*sales[[#This Row],[Boxes]]</f>
        <v>1450.44</v>
      </c>
      <c r="I70" s="4">
        <f>sales[[#This Row],[Revenue]]-sales[[#This Row],[Cost]]</f>
        <v>-631.44000000000005</v>
      </c>
    </row>
    <row r="71" spans="2:9" x14ac:dyDescent="0.25">
      <c r="B71" t="s">
        <v>23</v>
      </c>
      <c r="C71" t="s">
        <v>27</v>
      </c>
      <c r="D71" t="s">
        <v>22</v>
      </c>
      <c r="E71" s="1">
        <v>44200</v>
      </c>
      <c r="F71" s="4">
        <v>2030</v>
      </c>
      <c r="G71">
        <v>177</v>
      </c>
      <c r="H71" s="3">
        <f>_xlfn.XLOOKUP(sales[[#This Row],[Product]],products[Product],products[Cost per box])*sales[[#This Row],[Boxes]]</f>
        <v>1454.94</v>
      </c>
      <c r="I71" s="4">
        <f>sales[[#This Row],[Revenue]]-sales[[#This Row],[Cost]]</f>
        <v>575.05999999999995</v>
      </c>
    </row>
    <row r="72" spans="2:9" x14ac:dyDescent="0.25">
      <c r="B72" t="s">
        <v>46</v>
      </c>
      <c r="C72" t="s">
        <v>21</v>
      </c>
      <c r="D72" t="s">
        <v>42</v>
      </c>
      <c r="E72" s="1">
        <v>44200</v>
      </c>
      <c r="F72" s="4">
        <v>147</v>
      </c>
      <c r="G72">
        <v>169</v>
      </c>
      <c r="H72" s="3">
        <f>_xlfn.XLOOKUP(sales[[#This Row],[Product]],products[Product],products[Cost per box])*sales[[#This Row],[Boxes]]</f>
        <v>801.06000000000006</v>
      </c>
      <c r="I72" s="4">
        <f>sales[[#This Row],[Revenue]]-sales[[#This Row],[Cost]]</f>
        <v>-654.06000000000006</v>
      </c>
    </row>
    <row r="73" spans="2:9" x14ac:dyDescent="0.25">
      <c r="B73" t="s">
        <v>15</v>
      </c>
      <c r="C73" t="s">
        <v>9</v>
      </c>
      <c r="D73" t="s">
        <v>31</v>
      </c>
      <c r="E73" s="1">
        <v>44200</v>
      </c>
      <c r="F73" s="4">
        <v>1295</v>
      </c>
      <c r="G73">
        <v>17</v>
      </c>
      <c r="H73" s="3">
        <f>_xlfn.XLOOKUP(sales[[#This Row],[Product]],products[Product],products[Cost per box])*sales[[#This Row],[Boxes]]</f>
        <v>97.24</v>
      </c>
      <c r="I73" s="4">
        <f>sales[[#This Row],[Revenue]]-sales[[#This Row],[Cost]]</f>
        <v>1197.76</v>
      </c>
    </row>
    <row r="74" spans="2:9" x14ac:dyDescent="0.25">
      <c r="B74" t="s">
        <v>40</v>
      </c>
      <c r="C74" t="s">
        <v>27</v>
      </c>
      <c r="D74" t="s">
        <v>30</v>
      </c>
      <c r="E74" s="1">
        <v>44200</v>
      </c>
      <c r="F74" s="4">
        <v>763</v>
      </c>
      <c r="G74">
        <v>387</v>
      </c>
      <c r="H74" s="3">
        <f>_xlfn.XLOOKUP(sales[[#This Row],[Product]],products[Product],products[Cost per box])*sales[[#This Row],[Boxes]]</f>
        <v>1424.16</v>
      </c>
      <c r="I74" s="4">
        <f>sales[[#This Row],[Revenue]]-sales[[#This Row],[Cost]]</f>
        <v>-661.16000000000008</v>
      </c>
    </row>
    <row r="75" spans="2:9" x14ac:dyDescent="0.25">
      <c r="B75" t="s">
        <v>10</v>
      </c>
      <c r="C75" t="s">
        <v>27</v>
      </c>
      <c r="D75" t="s">
        <v>50</v>
      </c>
      <c r="E75" s="1">
        <v>44200</v>
      </c>
      <c r="F75" s="4">
        <v>4305</v>
      </c>
      <c r="G75">
        <v>387</v>
      </c>
      <c r="H75" s="3">
        <f>_xlfn.XLOOKUP(sales[[#This Row],[Product]],products[Product],products[Cost per box])*sales[[#This Row],[Boxes]]</f>
        <v>4802.67</v>
      </c>
      <c r="I75" s="4">
        <f>sales[[#This Row],[Revenue]]-sales[[#This Row],[Cost]]</f>
        <v>-497.67000000000007</v>
      </c>
    </row>
    <row r="76" spans="2:9" x14ac:dyDescent="0.25">
      <c r="B76" t="s">
        <v>32</v>
      </c>
      <c r="C76" t="s">
        <v>16</v>
      </c>
      <c r="D76" t="s">
        <v>17</v>
      </c>
      <c r="E76" s="1">
        <v>44200</v>
      </c>
      <c r="F76" s="4">
        <v>4851</v>
      </c>
      <c r="G76">
        <v>35</v>
      </c>
      <c r="H76" s="3">
        <f>_xlfn.XLOOKUP(sales[[#This Row],[Product]],products[Product],products[Cost per box])*sales[[#This Row],[Boxes]]</f>
        <v>238</v>
      </c>
      <c r="I76" s="4">
        <f>sales[[#This Row],[Revenue]]-sales[[#This Row],[Cost]]</f>
        <v>4613</v>
      </c>
    </row>
    <row r="77" spans="2:9" x14ac:dyDescent="0.25">
      <c r="B77" t="s">
        <v>33</v>
      </c>
      <c r="C77" t="s">
        <v>9</v>
      </c>
      <c r="D77" t="s">
        <v>45</v>
      </c>
      <c r="E77" s="1">
        <v>44200</v>
      </c>
      <c r="F77" s="4">
        <v>987</v>
      </c>
      <c r="G77">
        <v>271</v>
      </c>
      <c r="H77" s="3">
        <f>_xlfn.XLOOKUP(sales[[#This Row],[Product]],products[Product],products[Cost per box])*sales[[#This Row],[Boxes]]</f>
        <v>2094.83</v>
      </c>
      <c r="I77" s="4">
        <f>sales[[#This Row],[Revenue]]-sales[[#This Row],[Cost]]</f>
        <v>-1107.83</v>
      </c>
    </row>
    <row r="78" spans="2:9" x14ac:dyDescent="0.25">
      <c r="B78" t="s">
        <v>40</v>
      </c>
      <c r="C78" t="s">
        <v>11</v>
      </c>
      <c r="D78" t="s">
        <v>24</v>
      </c>
      <c r="E78" s="1">
        <v>44200</v>
      </c>
      <c r="F78" s="4">
        <v>4704</v>
      </c>
      <c r="G78">
        <v>266</v>
      </c>
      <c r="H78" s="3">
        <f>_xlfn.XLOOKUP(sales[[#This Row],[Product]],products[Product],products[Cost per box])*sales[[#This Row],[Boxes]]</f>
        <v>2795.66</v>
      </c>
      <c r="I78" s="4">
        <f>sales[[#This Row],[Revenue]]-sales[[#This Row],[Cost]]</f>
        <v>1908.3400000000001</v>
      </c>
    </row>
    <row r="79" spans="2:9" x14ac:dyDescent="0.25">
      <c r="B79" t="s">
        <v>46</v>
      </c>
      <c r="C79" t="s">
        <v>11</v>
      </c>
      <c r="D79" t="s">
        <v>7</v>
      </c>
      <c r="E79" s="1">
        <v>44200</v>
      </c>
      <c r="F79" s="4">
        <v>3031</v>
      </c>
      <c r="G79">
        <v>18</v>
      </c>
      <c r="H79" s="3">
        <f>_xlfn.XLOOKUP(sales[[#This Row],[Product]],products[Product],products[Cost per box])*sales[[#This Row],[Boxes]]</f>
        <v>92.7</v>
      </c>
      <c r="I79" s="4">
        <f>sales[[#This Row],[Revenue]]-sales[[#This Row],[Cost]]</f>
        <v>2938.3</v>
      </c>
    </row>
    <row r="80" spans="2:9" x14ac:dyDescent="0.25">
      <c r="B80" t="s">
        <v>5</v>
      </c>
      <c r="C80" t="s">
        <v>11</v>
      </c>
      <c r="D80" t="s">
        <v>35</v>
      </c>
      <c r="E80" s="1">
        <v>44200</v>
      </c>
      <c r="F80" s="4">
        <v>679</v>
      </c>
      <c r="G80">
        <v>88</v>
      </c>
      <c r="H80" s="3">
        <f>_xlfn.XLOOKUP(sales[[#This Row],[Product]],products[Product],products[Cost per box])*sales[[#This Row],[Boxes]]</f>
        <v>233.2</v>
      </c>
      <c r="I80" s="4">
        <f>sales[[#This Row],[Revenue]]-sales[[#This Row],[Cost]]</f>
        <v>445.8</v>
      </c>
    </row>
    <row r="81" spans="2:9" x14ac:dyDescent="0.25">
      <c r="B81" t="s">
        <v>51</v>
      </c>
      <c r="C81" t="s">
        <v>27</v>
      </c>
      <c r="D81" t="s">
        <v>44</v>
      </c>
      <c r="E81" s="1">
        <v>44200</v>
      </c>
      <c r="F81" s="4">
        <v>6804</v>
      </c>
      <c r="G81">
        <v>455</v>
      </c>
      <c r="H81" s="3">
        <f>_xlfn.XLOOKUP(sales[[#This Row],[Product]],products[Product],products[Cost per box])*sales[[#This Row],[Boxes]]</f>
        <v>4354.3500000000004</v>
      </c>
      <c r="I81" s="4">
        <f>sales[[#This Row],[Revenue]]-sales[[#This Row],[Cost]]</f>
        <v>2449.6499999999996</v>
      </c>
    </row>
    <row r="82" spans="2:9" x14ac:dyDescent="0.25">
      <c r="B82" t="s">
        <v>34</v>
      </c>
      <c r="C82" t="s">
        <v>9</v>
      </c>
      <c r="D82" t="s">
        <v>52</v>
      </c>
      <c r="E82" s="1">
        <v>44200</v>
      </c>
      <c r="F82" s="4">
        <v>357</v>
      </c>
      <c r="G82">
        <v>210</v>
      </c>
      <c r="H82" s="3">
        <f>_xlfn.XLOOKUP(sales[[#This Row],[Product]],products[Product],products[Cost per box])*sales[[#This Row],[Boxes]]</f>
        <v>697.19999999999993</v>
      </c>
      <c r="I82" s="4">
        <f>sales[[#This Row],[Revenue]]-sales[[#This Row],[Cost]]</f>
        <v>-340.19999999999993</v>
      </c>
    </row>
    <row r="83" spans="2:9" x14ac:dyDescent="0.25">
      <c r="B83" t="s">
        <v>49</v>
      </c>
      <c r="C83" t="s">
        <v>6</v>
      </c>
      <c r="D83" t="s">
        <v>22</v>
      </c>
      <c r="E83" s="1">
        <v>44200</v>
      </c>
      <c r="F83" s="4">
        <v>3815</v>
      </c>
      <c r="G83">
        <v>424</v>
      </c>
      <c r="H83" s="3">
        <f>_xlfn.XLOOKUP(sales[[#This Row],[Product]],products[Product],products[Cost per box])*sales[[#This Row],[Boxes]]</f>
        <v>3485.28</v>
      </c>
      <c r="I83" s="4">
        <f>sales[[#This Row],[Revenue]]-sales[[#This Row],[Cost]]</f>
        <v>329.7199999999998</v>
      </c>
    </row>
    <row r="84" spans="2:9" x14ac:dyDescent="0.25">
      <c r="B84" t="s">
        <v>41</v>
      </c>
      <c r="C84" t="s">
        <v>6</v>
      </c>
      <c r="D84" t="s">
        <v>45</v>
      </c>
      <c r="E84" s="1">
        <v>44200</v>
      </c>
      <c r="F84" s="4">
        <v>5670</v>
      </c>
      <c r="G84">
        <v>122</v>
      </c>
      <c r="H84" s="3">
        <f>_xlfn.XLOOKUP(sales[[#This Row],[Product]],products[Product],products[Cost per box])*sales[[#This Row],[Boxes]]</f>
        <v>943.06000000000006</v>
      </c>
      <c r="I84" s="4">
        <f>sales[[#This Row],[Revenue]]-sales[[#This Row],[Cost]]</f>
        <v>4726.9399999999996</v>
      </c>
    </row>
    <row r="85" spans="2:9" x14ac:dyDescent="0.25">
      <c r="B85" t="s">
        <v>46</v>
      </c>
      <c r="C85" t="s">
        <v>11</v>
      </c>
      <c r="D85" t="s">
        <v>26</v>
      </c>
      <c r="E85" s="1">
        <v>44200</v>
      </c>
      <c r="F85" s="4">
        <v>3010</v>
      </c>
      <c r="G85">
        <v>155</v>
      </c>
      <c r="H85" s="3">
        <f>_xlfn.XLOOKUP(sales[[#This Row],[Product]],products[Product],products[Cost per box])*sales[[#This Row],[Boxes]]</f>
        <v>996.65</v>
      </c>
      <c r="I85" s="4">
        <f>sales[[#This Row],[Revenue]]-sales[[#This Row],[Cost]]</f>
        <v>2013.35</v>
      </c>
    </row>
    <row r="86" spans="2:9" x14ac:dyDescent="0.25">
      <c r="B86" t="s">
        <v>33</v>
      </c>
      <c r="C86" t="s">
        <v>27</v>
      </c>
      <c r="D86" t="s">
        <v>17</v>
      </c>
      <c r="E86" s="1">
        <v>44200</v>
      </c>
      <c r="F86" s="4">
        <v>182</v>
      </c>
      <c r="G86">
        <v>177</v>
      </c>
      <c r="H86" s="3">
        <f>_xlfn.XLOOKUP(sales[[#This Row],[Product]],products[Product],products[Cost per box])*sales[[#This Row],[Boxes]]</f>
        <v>1203.5999999999999</v>
      </c>
      <c r="I86" s="4">
        <f>sales[[#This Row],[Revenue]]-sales[[#This Row],[Cost]]</f>
        <v>-1021.5999999999999</v>
      </c>
    </row>
    <row r="87" spans="2:9" x14ac:dyDescent="0.25">
      <c r="B87" t="s">
        <v>29</v>
      </c>
      <c r="C87" t="s">
        <v>16</v>
      </c>
      <c r="D87" t="s">
        <v>38</v>
      </c>
      <c r="E87" s="1">
        <v>44200</v>
      </c>
      <c r="F87" s="4">
        <v>3080</v>
      </c>
      <c r="G87">
        <v>73</v>
      </c>
      <c r="H87" s="3">
        <f>_xlfn.XLOOKUP(sales[[#This Row],[Product]],products[Product],products[Cost per box])*sales[[#This Row],[Boxes]]</f>
        <v>725.62</v>
      </c>
      <c r="I87" s="4">
        <f>sales[[#This Row],[Revenue]]-sales[[#This Row],[Cost]]</f>
        <v>2354.38</v>
      </c>
    </row>
    <row r="88" spans="2:9" x14ac:dyDescent="0.25">
      <c r="B88" t="s">
        <v>33</v>
      </c>
      <c r="C88" t="s">
        <v>11</v>
      </c>
      <c r="D88" t="s">
        <v>12</v>
      </c>
      <c r="E88" s="1">
        <v>44200</v>
      </c>
      <c r="F88" s="4">
        <v>3101</v>
      </c>
      <c r="G88">
        <v>643</v>
      </c>
      <c r="H88" s="3">
        <f>_xlfn.XLOOKUP(sales[[#This Row],[Product]],products[Product],products[Cost per box])*sales[[#This Row],[Boxes]]</f>
        <v>5420.49</v>
      </c>
      <c r="I88" s="4">
        <f>sales[[#This Row],[Revenue]]-sales[[#This Row],[Cost]]</f>
        <v>-2319.4899999999998</v>
      </c>
    </row>
    <row r="89" spans="2:9" x14ac:dyDescent="0.25">
      <c r="B89" t="s">
        <v>13</v>
      </c>
      <c r="C89" t="s">
        <v>27</v>
      </c>
      <c r="D89" t="s">
        <v>14</v>
      </c>
      <c r="E89" s="1">
        <v>44200</v>
      </c>
      <c r="F89" s="4">
        <v>2233</v>
      </c>
      <c r="G89">
        <v>132</v>
      </c>
      <c r="H89" s="3">
        <f>_xlfn.XLOOKUP(sales[[#This Row],[Product]],products[Product],products[Cost per box])*sales[[#This Row],[Boxes]]</f>
        <v>832.92</v>
      </c>
      <c r="I89" s="4">
        <f>sales[[#This Row],[Revenue]]-sales[[#This Row],[Cost]]</f>
        <v>1400.08</v>
      </c>
    </row>
    <row r="90" spans="2:9" x14ac:dyDescent="0.25">
      <c r="B90" t="s">
        <v>13</v>
      </c>
      <c r="C90" t="s">
        <v>16</v>
      </c>
      <c r="D90" t="s">
        <v>31</v>
      </c>
      <c r="E90" s="1">
        <v>44200</v>
      </c>
      <c r="F90" s="4">
        <v>3507</v>
      </c>
      <c r="G90">
        <v>74</v>
      </c>
      <c r="H90" s="3">
        <f>_xlfn.XLOOKUP(sales[[#This Row],[Product]],products[Product],products[Cost per box])*sales[[#This Row],[Boxes]]</f>
        <v>423.28</v>
      </c>
      <c r="I90" s="4">
        <f>sales[[#This Row],[Revenue]]-sales[[#This Row],[Cost]]</f>
        <v>3083.7200000000003</v>
      </c>
    </row>
    <row r="91" spans="2:9" x14ac:dyDescent="0.25">
      <c r="B91" t="s">
        <v>10</v>
      </c>
      <c r="C91" t="s">
        <v>27</v>
      </c>
      <c r="D91" t="s">
        <v>43</v>
      </c>
      <c r="E91" s="1">
        <v>44200</v>
      </c>
      <c r="F91" s="4">
        <v>8554</v>
      </c>
      <c r="G91">
        <v>403</v>
      </c>
      <c r="H91" s="3">
        <f>_xlfn.XLOOKUP(sales[[#This Row],[Product]],products[Product],products[Cost per box])*sales[[#This Row],[Boxes]]</f>
        <v>1551.55</v>
      </c>
      <c r="I91" s="4">
        <f>sales[[#This Row],[Revenue]]-sales[[#This Row],[Cost]]</f>
        <v>7002.45</v>
      </c>
    </row>
    <row r="92" spans="2:9" x14ac:dyDescent="0.25">
      <c r="B92" t="s">
        <v>34</v>
      </c>
      <c r="C92" t="s">
        <v>9</v>
      </c>
      <c r="D92" t="s">
        <v>44</v>
      </c>
      <c r="E92" s="1">
        <v>44200</v>
      </c>
      <c r="F92" s="4">
        <v>3479</v>
      </c>
      <c r="G92">
        <v>239</v>
      </c>
      <c r="H92" s="3">
        <f>_xlfn.XLOOKUP(sales[[#This Row],[Product]],products[Product],products[Cost per box])*sales[[#This Row],[Boxes]]</f>
        <v>2287.23</v>
      </c>
      <c r="I92" s="4">
        <f>sales[[#This Row],[Revenue]]-sales[[#This Row],[Cost]]</f>
        <v>1191.77</v>
      </c>
    </row>
    <row r="93" spans="2:9" x14ac:dyDescent="0.25">
      <c r="B93" t="s">
        <v>37</v>
      </c>
      <c r="C93" t="s">
        <v>6</v>
      </c>
      <c r="D93" t="s">
        <v>50</v>
      </c>
      <c r="E93" s="1">
        <v>44200</v>
      </c>
      <c r="F93" s="4">
        <v>1225</v>
      </c>
      <c r="G93">
        <v>348</v>
      </c>
      <c r="H93" s="3">
        <f>_xlfn.XLOOKUP(sales[[#This Row],[Product]],products[Product],products[Cost per box])*sales[[#This Row],[Boxes]]</f>
        <v>4318.68</v>
      </c>
      <c r="I93" s="4">
        <f>sales[[#This Row],[Revenue]]-sales[[#This Row],[Cost]]</f>
        <v>-3093.6800000000003</v>
      </c>
    </row>
    <row r="94" spans="2:9" x14ac:dyDescent="0.25">
      <c r="B94" t="s">
        <v>39</v>
      </c>
      <c r="C94" t="s">
        <v>9</v>
      </c>
      <c r="D94" t="s">
        <v>14</v>
      </c>
      <c r="E94" s="1">
        <v>44200</v>
      </c>
      <c r="F94" s="4">
        <v>49</v>
      </c>
      <c r="G94">
        <v>840</v>
      </c>
      <c r="H94" s="3">
        <f>_xlfn.XLOOKUP(sales[[#This Row],[Product]],products[Product],products[Cost per box])*sales[[#This Row],[Boxes]]</f>
        <v>5300.4</v>
      </c>
      <c r="I94" s="4">
        <f>sales[[#This Row],[Revenue]]-sales[[#This Row],[Cost]]</f>
        <v>-5251.4</v>
      </c>
    </row>
    <row r="95" spans="2:9" x14ac:dyDescent="0.25">
      <c r="B95" t="s">
        <v>32</v>
      </c>
      <c r="C95" t="s">
        <v>21</v>
      </c>
      <c r="D95" t="s">
        <v>50</v>
      </c>
      <c r="E95" s="1">
        <v>44200</v>
      </c>
      <c r="F95" s="4">
        <v>4487</v>
      </c>
      <c r="G95">
        <v>175</v>
      </c>
      <c r="H95" s="3">
        <f>_xlfn.XLOOKUP(sales[[#This Row],[Product]],products[Product],products[Cost per box])*sales[[#This Row],[Boxes]]</f>
        <v>2171.75</v>
      </c>
      <c r="I95" s="4">
        <f>sales[[#This Row],[Revenue]]-sales[[#This Row],[Cost]]</f>
        <v>2315.25</v>
      </c>
    </row>
    <row r="96" spans="2:9" x14ac:dyDescent="0.25">
      <c r="B96" t="s">
        <v>34</v>
      </c>
      <c r="C96" t="s">
        <v>9</v>
      </c>
      <c r="D96" t="s">
        <v>22</v>
      </c>
      <c r="E96" s="1">
        <v>44200</v>
      </c>
      <c r="F96" s="4">
        <v>1652</v>
      </c>
      <c r="G96">
        <v>240</v>
      </c>
      <c r="H96" s="3">
        <f>_xlfn.XLOOKUP(sales[[#This Row],[Product]],products[Product],products[Cost per box])*sales[[#This Row],[Boxes]]</f>
        <v>1972.8000000000002</v>
      </c>
      <c r="I96" s="4">
        <f>sales[[#This Row],[Revenue]]-sales[[#This Row],[Cost]]</f>
        <v>-320.80000000000018</v>
      </c>
    </row>
    <row r="97" spans="2:9" x14ac:dyDescent="0.25">
      <c r="B97" t="s">
        <v>49</v>
      </c>
      <c r="C97" t="s">
        <v>9</v>
      </c>
      <c r="D97" t="s">
        <v>44</v>
      </c>
      <c r="E97" s="1">
        <v>44201</v>
      </c>
      <c r="F97" s="4">
        <v>10262</v>
      </c>
      <c r="G97">
        <v>185</v>
      </c>
      <c r="H97" s="3">
        <f>_xlfn.XLOOKUP(sales[[#This Row],[Product]],products[Product],products[Cost per box])*sales[[#This Row],[Boxes]]</f>
        <v>1770.45</v>
      </c>
      <c r="I97" s="4">
        <f>sales[[#This Row],[Revenue]]-sales[[#This Row],[Cost]]</f>
        <v>8491.5499999999993</v>
      </c>
    </row>
    <row r="98" spans="2:9" x14ac:dyDescent="0.25">
      <c r="B98" t="s">
        <v>15</v>
      </c>
      <c r="C98" t="s">
        <v>27</v>
      </c>
      <c r="D98" t="s">
        <v>31</v>
      </c>
      <c r="E98" s="1">
        <v>44201</v>
      </c>
      <c r="F98" s="4">
        <v>5173</v>
      </c>
      <c r="G98">
        <v>217</v>
      </c>
      <c r="H98" s="3">
        <f>_xlfn.XLOOKUP(sales[[#This Row],[Product]],products[Product],products[Cost per box])*sales[[#This Row],[Boxes]]</f>
        <v>1241.24</v>
      </c>
      <c r="I98" s="4">
        <f>sales[[#This Row],[Revenue]]-sales[[#This Row],[Cost]]</f>
        <v>3931.76</v>
      </c>
    </row>
    <row r="99" spans="2:9" x14ac:dyDescent="0.25">
      <c r="B99" t="s">
        <v>20</v>
      </c>
      <c r="C99" t="s">
        <v>21</v>
      </c>
      <c r="D99" t="s">
        <v>26</v>
      </c>
      <c r="E99" s="1">
        <v>44201</v>
      </c>
      <c r="F99" s="4">
        <v>2296</v>
      </c>
      <c r="G99">
        <v>910</v>
      </c>
      <c r="H99" s="3">
        <f>_xlfn.XLOOKUP(sales[[#This Row],[Product]],products[Product],products[Cost per box])*sales[[#This Row],[Boxes]]</f>
        <v>5851.3</v>
      </c>
      <c r="I99" s="4">
        <f>sales[[#This Row],[Revenue]]-sales[[#This Row],[Cost]]</f>
        <v>-3555.3</v>
      </c>
    </row>
    <row r="100" spans="2:9" x14ac:dyDescent="0.25">
      <c r="B100" t="s">
        <v>39</v>
      </c>
      <c r="C100" t="s">
        <v>11</v>
      </c>
      <c r="D100" t="s">
        <v>48</v>
      </c>
      <c r="E100" s="1">
        <v>44201</v>
      </c>
      <c r="F100" s="4">
        <v>798</v>
      </c>
      <c r="G100">
        <v>212</v>
      </c>
      <c r="H100" s="3">
        <f>_xlfn.XLOOKUP(sales[[#This Row],[Product]],products[Product],products[Cost per box])*sales[[#This Row],[Boxes]]</f>
        <v>1585.76</v>
      </c>
      <c r="I100" s="4">
        <f>sales[[#This Row],[Revenue]]-sales[[#This Row],[Cost]]</f>
        <v>-787.76</v>
      </c>
    </row>
    <row r="101" spans="2:9" x14ac:dyDescent="0.25">
      <c r="B101" t="s">
        <v>13</v>
      </c>
      <c r="C101" t="s">
        <v>9</v>
      </c>
      <c r="D101" t="s">
        <v>26</v>
      </c>
      <c r="E101" s="1">
        <v>44201</v>
      </c>
      <c r="F101" s="4">
        <v>910</v>
      </c>
      <c r="G101">
        <v>231</v>
      </c>
      <c r="H101" s="3">
        <f>_xlfn.XLOOKUP(sales[[#This Row],[Product]],products[Product],products[Cost per box])*sales[[#This Row],[Boxes]]</f>
        <v>1485.33</v>
      </c>
      <c r="I101" s="4">
        <f>sales[[#This Row],[Revenue]]-sales[[#This Row],[Cost]]</f>
        <v>-575.32999999999993</v>
      </c>
    </row>
    <row r="102" spans="2:9" x14ac:dyDescent="0.25">
      <c r="B102" t="s">
        <v>8</v>
      </c>
      <c r="C102" t="s">
        <v>11</v>
      </c>
      <c r="D102" t="s">
        <v>24</v>
      </c>
      <c r="E102" s="1">
        <v>44201</v>
      </c>
      <c r="F102" s="4">
        <v>6510</v>
      </c>
      <c r="G102">
        <v>251</v>
      </c>
      <c r="H102" s="3">
        <f>_xlfn.XLOOKUP(sales[[#This Row],[Product]],products[Product],products[Cost per box])*sales[[#This Row],[Boxes]]</f>
        <v>2638.0099999999998</v>
      </c>
      <c r="I102" s="4">
        <f>sales[[#This Row],[Revenue]]-sales[[#This Row],[Cost]]</f>
        <v>3871.9900000000002</v>
      </c>
    </row>
    <row r="103" spans="2:9" x14ac:dyDescent="0.25">
      <c r="B103" t="s">
        <v>23</v>
      </c>
      <c r="C103" t="s">
        <v>21</v>
      </c>
      <c r="D103" t="s">
        <v>17</v>
      </c>
      <c r="E103" s="1">
        <v>44201</v>
      </c>
      <c r="F103" s="4">
        <v>3892</v>
      </c>
      <c r="G103">
        <v>213</v>
      </c>
      <c r="H103" s="3">
        <f>_xlfn.XLOOKUP(sales[[#This Row],[Product]],products[Product],products[Cost per box])*sales[[#This Row],[Boxes]]</f>
        <v>1448.3999999999999</v>
      </c>
      <c r="I103" s="4">
        <f>sales[[#This Row],[Revenue]]-sales[[#This Row],[Cost]]</f>
        <v>2443.6000000000004</v>
      </c>
    </row>
    <row r="104" spans="2:9" x14ac:dyDescent="0.25">
      <c r="B104" t="s">
        <v>15</v>
      </c>
      <c r="C104" t="s">
        <v>9</v>
      </c>
      <c r="D104" t="s">
        <v>22</v>
      </c>
      <c r="E104" s="1">
        <v>44201</v>
      </c>
      <c r="F104" s="4">
        <v>4704</v>
      </c>
      <c r="G104">
        <v>53</v>
      </c>
      <c r="H104" s="3">
        <f>_xlfn.XLOOKUP(sales[[#This Row],[Product]],products[Product],products[Cost per box])*sales[[#This Row],[Boxes]]</f>
        <v>435.66</v>
      </c>
      <c r="I104" s="4">
        <f>sales[[#This Row],[Revenue]]-sales[[#This Row],[Cost]]</f>
        <v>4268.34</v>
      </c>
    </row>
    <row r="105" spans="2:9" x14ac:dyDescent="0.25">
      <c r="B105" t="s">
        <v>51</v>
      </c>
      <c r="C105" t="s">
        <v>21</v>
      </c>
      <c r="D105" t="s">
        <v>50</v>
      </c>
      <c r="E105" s="1">
        <v>44201</v>
      </c>
      <c r="F105" s="4">
        <v>4095</v>
      </c>
      <c r="G105">
        <v>188</v>
      </c>
      <c r="H105" s="3">
        <f>_xlfn.XLOOKUP(sales[[#This Row],[Product]],products[Product],products[Cost per box])*sales[[#This Row],[Boxes]]</f>
        <v>2333.08</v>
      </c>
      <c r="I105" s="4">
        <f>sales[[#This Row],[Revenue]]-sales[[#This Row],[Cost]]</f>
        <v>1761.92</v>
      </c>
    </row>
    <row r="106" spans="2:9" x14ac:dyDescent="0.25">
      <c r="B106" t="s">
        <v>51</v>
      </c>
      <c r="C106" t="s">
        <v>11</v>
      </c>
      <c r="D106" t="s">
        <v>44</v>
      </c>
      <c r="E106" s="1">
        <v>44201</v>
      </c>
      <c r="F106" s="4">
        <v>11466</v>
      </c>
      <c r="G106">
        <v>315</v>
      </c>
      <c r="H106" s="3">
        <f>_xlfn.XLOOKUP(sales[[#This Row],[Product]],products[Product],products[Cost per box])*sales[[#This Row],[Boxes]]</f>
        <v>3014.55</v>
      </c>
      <c r="I106" s="4">
        <f>sales[[#This Row],[Revenue]]-sales[[#This Row],[Cost]]</f>
        <v>8451.4500000000007</v>
      </c>
    </row>
    <row r="107" spans="2:9" x14ac:dyDescent="0.25">
      <c r="B107" t="s">
        <v>34</v>
      </c>
      <c r="C107" t="s">
        <v>9</v>
      </c>
      <c r="D107" t="s">
        <v>45</v>
      </c>
      <c r="E107" s="1">
        <v>44201</v>
      </c>
      <c r="F107" s="4">
        <v>2324</v>
      </c>
      <c r="G107">
        <v>178</v>
      </c>
      <c r="H107" s="3">
        <f>_xlfn.XLOOKUP(sales[[#This Row],[Product]],products[Product],products[Cost per box])*sales[[#This Row],[Boxes]]</f>
        <v>1375.94</v>
      </c>
      <c r="I107" s="4">
        <f>sales[[#This Row],[Revenue]]-sales[[#This Row],[Cost]]</f>
        <v>948.06</v>
      </c>
    </row>
    <row r="108" spans="2:9" x14ac:dyDescent="0.25">
      <c r="B108" t="s">
        <v>49</v>
      </c>
      <c r="C108" t="s">
        <v>11</v>
      </c>
      <c r="D108" t="s">
        <v>50</v>
      </c>
      <c r="E108" s="1">
        <v>44201</v>
      </c>
      <c r="F108" s="4">
        <v>5068</v>
      </c>
      <c r="G108">
        <v>128</v>
      </c>
      <c r="H108" s="3">
        <f>_xlfn.XLOOKUP(sales[[#This Row],[Product]],products[Product],products[Cost per box])*sales[[#This Row],[Boxes]]</f>
        <v>1588.48</v>
      </c>
      <c r="I108" s="4">
        <f>sales[[#This Row],[Revenue]]-sales[[#This Row],[Cost]]</f>
        <v>3479.52</v>
      </c>
    </row>
    <row r="109" spans="2:9" x14ac:dyDescent="0.25">
      <c r="B109" t="s">
        <v>49</v>
      </c>
      <c r="C109" t="s">
        <v>21</v>
      </c>
      <c r="D109" t="s">
        <v>7</v>
      </c>
      <c r="E109" s="1">
        <v>44201</v>
      </c>
      <c r="F109" s="4">
        <v>8855</v>
      </c>
      <c r="G109">
        <v>436</v>
      </c>
      <c r="H109" s="3">
        <f>_xlfn.XLOOKUP(sales[[#This Row],[Product]],products[Product],products[Cost per box])*sales[[#This Row],[Boxes]]</f>
        <v>2245.4</v>
      </c>
      <c r="I109" s="4">
        <f>sales[[#This Row],[Revenue]]-sales[[#This Row],[Cost]]</f>
        <v>6609.6</v>
      </c>
    </row>
    <row r="110" spans="2:9" x14ac:dyDescent="0.25">
      <c r="B110" t="s">
        <v>29</v>
      </c>
      <c r="C110" t="s">
        <v>9</v>
      </c>
      <c r="D110" t="s">
        <v>38</v>
      </c>
      <c r="E110" s="1">
        <v>44201</v>
      </c>
      <c r="F110" s="4">
        <v>4872</v>
      </c>
      <c r="G110">
        <v>175</v>
      </c>
      <c r="H110" s="3">
        <f>_xlfn.XLOOKUP(sales[[#This Row],[Product]],products[Product],products[Cost per box])*sales[[#This Row],[Boxes]]</f>
        <v>1739.5</v>
      </c>
      <c r="I110" s="4">
        <f>sales[[#This Row],[Revenue]]-sales[[#This Row],[Cost]]</f>
        <v>3132.5</v>
      </c>
    </row>
    <row r="111" spans="2:9" x14ac:dyDescent="0.25">
      <c r="B111" t="s">
        <v>49</v>
      </c>
      <c r="C111" t="s">
        <v>27</v>
      </c>
      <c r="D111" t="s">
        <v>35</v>
      </c>
      <c r="E111" s="1">
        <v>44201</v>
      </c>
      <c r="F111" s="4">
        <v>8673</v>
      </c>
      <c r="G111">
        <v>96</v>
      </c>
      <c r="H111" s="3">
        <f>_xlfn.XLOOKUP(sales[[#This Row],[Product]],products[Product],products[Cost per box])*sales[[#This Row],[Boxes]]</f>
        <v>254.39999999999998</v>
      </c>
      <c r="I111" s="4">
        <f>sales[[#This Row],[Revenue]]-sales[[#This Row],[Cost]]</f>
        <v>8418.6</v>
      </c>
    </row>
    <row r="112" spans="2:9" x14ac:dyDescent="0.25">
      <c r="B112" t="s">
        <v>37</v>
      </c>
      <c r="C112" t="s">
        <v>27</v>
      </c>
      <c r="D112" t="s">
        <v>30</v>
      </c>
      <c r="E112" s="1">
        <v>44201</v>
      </c>
      <c r="F112" s="4">
        <v>4340</v>
      </c>
      <c r="G112">
        <v>79</v>
      </c>
      <c r="H112" s="3">
        <f>_xlfn.XLOOKUP(sales[[#This Row],[Product]],products[Product],products[Cost per box])*sales[[#This Row],[Boxes]]</f>
        <v>290.72000000000003</v>
      </c>
      <c r="I112" s="4">
        <f>sales[[#This Row],[Revenue]]-sales[[#This Row],[Cost]]</f>
        <v>4049.2799999999997</v>
      </c>
    </row>
    <row r="113" spans="2:9" x14ac:dyDescent="0.25">
      <c r="B113" t="s">
        <v>29</v>
      </c>
      <c r="C113" t="s">
        <v>21</v>
      </c>
      <c r="D113" t="s">
        <v>48</v>
      </c>
      <c r="E113" s="1">
        <v>44201</v>
      </c>
      <c r="F113" s="4">
        <v>35</v>
      </c>
      <c r="G113">
        <v>910</v>
      </c>
      <c r="H113" s="3">
        <f>_xlfn.XLOOKUP(sales[[#This Row],[Product]],products[Product],products[Cost per box])*sales[[#This Row],[Boxes]]</f>
        <v>6806.8</v>
      </c>
      <c r="I113" s="4">
        <f>sales[[#This Row],[Revenue]]-sales[[#This Row],[Cost]]</f>
        <v>-6771.8</v>
      </c>
    </row>
    <row r="114" spans="2:9" x14ac:dyDescent="0.25">
      <c r="B114" t="s">
        <v>49</v>
      </c>
      <c r="C114" t="s">
        <v>27</v>
      </c>
      <c r="D114" t="s">
        <v>24</v>
      </c>
      <c r="E114" s="1">
        <v>44201</v>
      </c>
      <c r="F114" s="4">
        <v>1659</v>
      </c>
      <c r="G114">
        <v>43</v>
      </c>
      <c r="H114" s="3">
        <f>_xlfn.XLOOKUP(sales[[#This Row],[Product]],products[Product],products[Cost per box])*sales[[#This Row],[Boxes]]</f>
        <v>451.93</v>
      </c>
      <c r="I114" s="4">
        <f>sales[[#This Row],[Revenue]]-sales[[#This Row],[Cost]]</f>
        <v>1207.07</v>
      </c>
    </row>
    <row r="115" spans="2:9" x14ac:dyDescent="0.25">
      <c r="B115" t="s">
        <v>51</v>
      </c>
      <c r="C115" t="s">
        <v>11</v>
      </c>
      <c r="D115" t="s">
        <v>22</v>
      </c>
      <c r="E115" s="1">
        <v>44201</v>
      </c>
      <c r="F115" s="4">
        <v>4774</v>
      </c>
      <c r="G115">
        <v>345</v>
      </c>
      <c r="H115" s="3">
        <f>_xlfn.XLOOKUP(sales[[#This Row],[Product]],products[Product],products[Cost per box])*sales[[#This Row],[Boxes]]</f>
        <v>2835.9</v>
      </c>
      <c r="I115" s="4">
        <f>sales[[#This Row],[Revenue]]-sales[[#This Row],[Cost]]</f>
        <v>1938.1</v>
      </c>
    </row>
    <row r="116" spans="2:9" x14ac:dyDescent="0.25">
      <c r="B116" t="s">
        <v>49</v>
      </c>
      <c r="C116" t="s">
        <v>21</v>
      </c>
      <c r="D116" t="s">
        <v>47</v>
      </c>
      <c r="E116" s="1">
        <v>44201</v>
      </c>
      <c r="F116" s="4">
        <v>637</v>
      </c>
      <c r="G116">
        <v>61</v>
      </c>
      <c r="H116" s="3">
        <f>_xlfn.XLOOKUP(sales[[#This Row],[Product]],products[Product],products[Cost per box])*sales[[#This Row],[Boxes]]</f>
        <v>320.86</v>
      </c>
      <c r="I116" s="4">
        <f>sales[[#This Row],[Revenue]]-sales[[#This Row],[Cost]]</f>
        <v>316.14</v>
      </c>
    </row>
    <row r="117" spans="2:9" x14ac:dyDescent="0.25">
      <c r="B117" t="s">
        <v>29</v>
      </c>
      <c r="C117" t="s">
        <v>21</v>
      </c>
      <c r="D117" t="s">
        <v>38</v>
      </c>
      <c r="E117" s="1">
        <v>44201</v>
      </c>
      <c r="F117" s="4">
        <v>2828</v>
      </c>
      <c r="G117">
        <v>208</v>
      </c>
      <c r="H117" s="3">
        <f>_xlfn.XLOOKUP(sales[[#This Row],[Product]],products[Product],products[Cost per box])*sales[[#This Row],[Boxes]]</f>
        <v>2067.52</v>
      </c>
      <c r="I117" s="4">
        <f>sales[[#This Row],[Revenue]]-sales[[#This Row],[Cost]]</f>
        <v>760.48</v>
      </c>
    </row>
    <row r="118" spans="2:9" x14ac:dyDescent="0.25">
      <c r="B118" t="s">
        <v>40</v>
      </c>
      <c r="C118" t="s">
        <v>9</v>
      </c>
      <c r="D118" t="s">
        <v>22</v>
      </c>
      <c r="E118" s="1">
        <v>44201</v>
      </c>
      <c r="F118" s="4">
        <v>15288</v>
      </c>
      <c r="G118">
        <v>139</v>
      </c>
      <c r="H118" s="3">
        <f>_xlfn.XLOOKUP(sales[[#This Row],[Product]],products[Product],products[Cost per box])*sales[[#This Row],[Boxes]]</f>
        <v>1142.5800000000002</v>
      </c>
      <c r="I118" s="4">
        <f>sales[[#This Row],[Revenue]]-sales[[#This Row],[Cost]]</f>
        <v>14145.42</v>
      </c>
    </row>
    <row r="119" spans="2:9" x14ac:dyDescent="0.25">
      <c r="B119" t="s">
        <v>10</v>
      </c>
      <c r="C119" t="s">
        <v>11</v>
      </c>
      <c r="D119" t="s">
        <v>24</v>
      </c>
      <c r="E119" s="1">
        <v>44201</v>
      </c>
      <c r="F119" s="4">
        <v>952</v>
      </c>
      <c r="G119">
        <v>627</v>
      </c>
      <c r="H119" s="3">
        <f>_xlfn.XLOOKUP(sales[[#This Row],[Product]],products[Product],products[Cost per box])*sales[[#This Row],[Boxes]]</f>
        <v>6589.7699999999995</v>
      </c>
      <c r="I119" s="4">
        <f>sales[[#This Row],[Revenue]]-sales[[#This Row],[Cost]]</f>
        <v>-5637.7699999999995</v>
      </c>
    </row>
    <row r="120" spans="2:9" x14ac:dyDescent="0.25">
      <c r="B120" t="s">
        <v>23</v>
      </c>
      <c r="C120" t="s">
        <v>27</v>
      </c>
      <c r="D120" t="s">
        <v>31</v>
      </c>
      <c r="E120" s="1">
        <v>44201</v>
      </c>
      <c r="F120" s="4">
        <v>2632</v>
      </c>
      <c r="G120">
        <v>840</v>
      </c>
      <c r="H120" s="3">
        <f>_xlfn.XLOOKUP(sales[[#This Row],[Product]],products[Product],products[Cost per box])*sales[[#This Row],[Boxes]]</f>
        <v>4804.8</v>
      </c>
      <c r="I120" s="4">
        <f>sales[[#This Row],[Revenue]]-sales[[#This Row],[Cost]]</f>
        <v>-2172.8000000000002</v>
      </c>
    </row>
    <row r="121" spans="2:9" x14ac:dyDescent="0.25">
      <c r="B121" t="s">
        <v>40</v>
      </c>
      <c r="C121" t="s">
        <v>11</v>
      </c>
      <c r="D121" t="s">
        <v>43</v>
      </c>
      <c r="E121" s="1">
        <v>44201</v>
      </c>
      <c r="F121" s="4">
        <v>8736</v>
      </c>
      <c r="G121">
        <v>82</v>
      </c>
      <c r="H121" s="3">
        <f>_xlfn.XLOOKUP(sales[[#This Row],[Product]],products[Product],products[Cost per box])*sales[[#This Row],[Boxes]]</f>
        <v>315.7</v>
      </c>
      <c r="I121" s="4">
        <f>sales[[#This Row],[Revenue]]-sales[[#This Row],[Cost]]</f>
        <v>8420.2999999999993</v>
      </c>
    </row>
    <row r="122" spans="2:9" x14ac:dyDescent="0.25">
      <c r="B122" t="s">
        <v>18</v>
      </c>
      <c r="C122" t="s">
        <v>27</v>
      </c>
      <c r="D122" t="s">
        <v>50</v>
      </c>
      <c r="E122" s="1">
        <v>44201</v>
      </c>
      <c r="F122" s="4">
        <v>805</v>
      </c>
      <c r="G122">
        <v>217</v>
      </c>
      <c r="H122" s="3">
        <f>_xlfn.XLOOKUP(sales[[#This Row],[Product]],products[Product],products[Cost per box])*sales[[#This Row],[Boxes]]</f>
        <v>2692.9700000000003</v>
      </c>
      <c r="I122" s="4">
        <f>sales[[#This Row],[Revenue]]-sales[[#This Row],[Cost]]</f>
        <v>-1887.9700000000003</v>
      </c>
    </row>
    <row r="123" spans="2:9" x14ac:dyDescent="0.25">
      <c r="B123" t="s">
        <v>39</v>
      </c>
      <c r="C123" t="s">
        <v>27</v>
      </c>
      <c r="D123" t="s">
        <v>35</v>
      </c>
      <c r="E123" s="1">
        <v>44201</v>
      </c>
      <c r="F123" s="4">
        <v>8316</v>
      </c>
      <c r="G123">
        <v>138</v>
      </c>
      <c r="H123" s="3">
        <f>_xlfn.XLOOKUP(sales[[#This Row],[Product]],products[Product],products[Cost per box])*sales[[#This Row],[Boxes]]</f>
        <v>365.7</v>
      </c>
      <c r="I123" s="4">
        <f>sales[[#This Row],[Revenue]]-sales[[#This Row],[Cost]]</f>
        <v>7950.3</v>
      </c>
    </row>
    <row r="124" spans="2:9" x14ac:dyDescent="0.25">
      <c r="B124" t="s">
        <v>23</v>
      </c>
      <c r="C124" t="s">
        <v>9</v>
      </c>
      <c r="D124" t="s">
        <v>47</v>
      </c>
      <c r="E124" s="1">
        <v>44201</v>
      </c>
      <c r="F124" s="4">
        <v>2072</v>
      </c>
      <c r="G124">
        <v>300</v>
      </c>
      <c r="H124" s="3">
        <f>_xlfn.XLOOKUP(sales[[#This Row],[Product]],products[Product],products[Cost per box])*sales[[#This Row],[Boxes]]</f>
        <v>1578</v>
      </c>
      <c r="I124" s="4">
        <f>sales[[#This Row],[Revenue]]-sales[[#This Row],[Cost]]</f>
        <v>494</v>
      </c>
    </row>
    <row r="125" spans="2:9" x14ac:dyDescent="0.25">
      <c r="B125" t="s">
        <v>37</v>
      </c>
      <c r="C125" t="s">
        <v>21</v>
      </c>
      <c r="D125" t="s">
        <v>30</v>
      </c>
      <c r="E125" s="1">
        <v>44201</v>
      </c>
      <c r="F125" s="4">
        <v>938</v>
      </c>
      <c r="G125">
        <v>16</v>
      </c>
      <c r="H125" s="3">
        <f>_xlfn.XLOOKUP(sales[[#This Row],[Product]],products[Product],products[Cost per box])*sales[[#This Row],[Boxes]]</f>
        <v>58.88</v>
      </c>
      <c r="I125" s="4">
        <f>sales[[#This Row],[Revenue]]-sales[[#This Row],[Cost]]</f>
        <v>879.12</v>
      </c>
    </row>
    <row r="126" spans="2:9" x14ac:dyDescent="0.25">
      <c r="B126" t="s">
        <v>13</v>
      </c>
      <c r="C126" t="s">
        <v>11</v>
      </c>
      <c r="D126" t="s">
        <v>47</v>
      </c>
      <c r="E126" s="1">
        <v>44201</v>
      </c>
      <c r="F126" s="4">
        <v>4592</v>
      </c>
      <c r="G126">
        <v>96</v>
      </c>
      <c r="H126" s="3">
        <f>_xlfn.XLOOKUP(sales[[#This Row],[Product]],products[Product],products[Cost per box])*sales[[#This Row],[Boxes]]</f>
        <v>504.96</v>
      </c>
      <c r="I126" s="4">
        <f>sales[[#This Row],[Revenue]]-sales[[#This Row],[Cost]]</f>
        <v>4087.04</v>
      </c>
    </row>
    <row r="127" spans="2:9" x14ac:dyDescent="0.25">
      <c r="B127" t="s">
        <v>5</v>
      </c>
      <c r="C127" t="s">
        <v>27</v>
      </c>
      <c r="D127" t="s">
        <v>38</v>
      </c>
      <c r="E127" s="1">
        <v>44201</v>
      </c>
      <c r="F127" s="4">
        <v>8008</v>
      </c>
      <c r="G127">
        <v>338</v>
      </c>
      <c r="H127" s="3">
        <f>_xlfn.XLOOKUP(sales[[#This Row],[Product]],products[Product],products[Cost per box])*sales[[#This Row],[Boxes]]</f>
        <v>3359.72</v>
      </c>
      <c r="I127" s="4">
        <f>sales[[#This Row],[Revenue]]-sales[[#This Row],[Cost]]</f>
        <v>4648.2800000000007</v>
      </c>
    </row>
    <row r="128" spans="2:9" x14ac:dyDescent="0.25">
      <c r="B128" t="s">
        <v>13</v>
      </c>
      <c r="C128" t="s">
        <v>9</v>
      </c>
      <c r="D128" t="s">
        <v>44</v>
      </c>
      <c r="E128" s="1">
        <v>44201</v>
      </c>
      <c r="F128" s="4">
        <v>8505</v>
      </c>
      <c r="G128">
        <v>71</v>
      </c>
      <c r="H128" s="3">
        <f>_xlfn.XLOOKUP(sales[[#This Row],[Product]],products[Product],products[Cost per box])*sales[[#This Row],[Boxes]]</f>
        <v>679.47</v>
      </c>
      <c r="I128" s="4">
        <f>sales[[#This Row],[Revenue]]-sales[[#This Row],[Cost]]</f>
        <v>7825.53</v>
      </c>
    </row>
    <row r="129" spans="2:9" x14ac:dyDescent="0.25">
      <c r="B129" t="s">
        <v>49</v>
      </c>
      <c r="C129" t="s">
        <v>27</v>
      </c>
      <c r="D129" t="s">
        <v>22</v>
      </c>
      <c r="E129" s="1">
        <v>44201</v>
      </c>
      <c r="F129" s="4">
        <v>8463</v>
      </c>
      <c r="G129">
        <v>183</v>
      </c>
      <c r="H129" s="3">
        <f>_xlfn.XLOOKUP(sales[[#This Row],[Product]],products[Product],products[Cost per box])*sales[[#This Row],[Boxes]]</f>
        <v>1504.2600000000002</v>
      </c>
      <c r="I129" s="4">
        <f>sales[[#This Row],[Revenue]]-sales[[#This Row],[Cost]]</f>
        <v>6958.74</v>
      </c>
    </row>
    <row r="130" spans="2:9" x14ac:dyDescent="0.25">
      <c r="B130" t="s">
        <v>23</v>
      </c>
      <c r="C130" t="s">
        <v>21</v>
      </c>
      <c r="D130" t="s">
        <v>31</v>
      </c>
      <c r="E130" s="1">
        <v>44201</v>
      </c>
      <c r="F130" s="4">
        <v>6405</v>
      </c>
      <c r="G130">
        <v>119</v>
      </c>
      <c r="H130" s="3">
        <f>_xlfn.XLOOKUP(sales[[#This Row],[Product]],products[Product],products[Cost per box])*sales[[#This Row],[Boxes]]</f>
        <v>680.68</v>
      </c>
      <c r="I130" s="4">
        <f>sales[[#This Row],[Revenue]]-sales[[#This Row],[Cost]]</f>
        <v>5724.32</v>
      </c>
    </row>
    <row r="131" spans="2:9" x14ac:dyDescent="0.25">
      <c r="B131" t="s">
        <v>10</v>
      </c>
      <c r="C131" t="s">
        <v>21</v>
      </c>
      <c r="D131" t="s">
        <v>36</v>
      </c>
      <c r="E131" s="1">
        <v>44202</v>
      </c>
      <c r="F131" s="4">
        <v>2723</v>
      </c>
      <c r="G131">
        <v>444</v>
      </c>
      <c r="H131" s="3">
        <f>_xlfn.XLOOKUP(sales[[#This Row],[Product]],products[Product],products[Cost per box])*sales[[#This Row],[Boxes]]</f>
        <v>2237.7600000000002</v>
      </c>
      <c r="I131" s="4">
        <f>sales[[#This Row],[Revenue]]-sales[[#This Row],[Cost]]</f>
        <v>485.23999999999978</v>
      </c>
    </row>
    <row r="132" spans="2:9" x14ac:dyDescent="0.25">
      <c r="B132" t="s">
        <v>37</v>
      </c>
      <c r="C132" t="s">
        <v>21</v>
      </c>
      <c r="D132" t="s">
        <v>19</v>
      </c>
      <c r="E132" s="1">
        <v>44202</v>
      </c>
      <c r="F132" s="4">
        <v>595</v>
      </c>
      <c r="G132">
        <v>115</v>
      </c>
      <c r="H132" s="3">
        <f>_xlfn.XLOOKUP(sales[[#This Row],[Product]],products[Product],products[Cost per box])*sales[[#This Row],[Boxes]]</f>
        <v>1176.45</v>
      </c>
      <c r="I132" s="4">
        <f>sales[[#This Row],[Revenue]]-sales[[#This Row],[Cost]]</f>
        <v>-581.45000000000005</v>
      </c>
    </row>
    <row r="133" spans="2:9" x14ac:dyDescent="0.25">
      <c r="B133" t="s">
        <v>10</v>
      </c>
      <c r="C133" t="s">
        <v>16</v>
      </c>
      <c r="D133" t="s">
        <v>45</v>
      </c>
      <c r="E133" s="1">
        <v>44202</v>
      </c>
      <c r="F133" s="4">
        <v>5810</v>
      </c>
      <c r="G133">
        <v>356</v>
      </c>
      <c r="H133" s="3">
        <f>_xlfn.XLOOKUP(sales[[#This Row],[Product]],products[Product],products[Cost per box])*sales[[#This Row],[Boxes]]</f>
        <v>2751.88</v>
      </c>
      <c r="I133" s="4">
        <f>sales[[#This Row],[Revenue]]-sales[[#This Row],[Cost]]</f>
        <v>3058.12</v>
      </c>
    </row>
    <row r="134" spans="2:9" x14ac:dyDescent="0.25">
      <c r="B134" t="s">
        <v>23</v>
      </c>
      <c r="C134" t="s">
        <v>27</v>
      </c>
      <c r="D134" t="s">
        <v>26</v>
      </c>
      <c r="E134" s="1">
        <v>44202</v>
      </c>
      <c r="F134" s="4">
        <v>10206</v>
      </c>
      <c r="G134">
        <v>58</v>
      </c>
      <c r="H134" s="3">
        <f>_xlfn.XLOOKUP(sales[[#This Row],[Product]],products[Product],products[Cost per box])*sales[[#This Row],[Boxes]]</f>
        <v>372.94</v>
      </c>
      <c r="I134" s="4">
        <f>sales[[#This Row],[Revenue]]-sales[[#This Row],[Cost]]</f>
        <v>9833.06</v>
      </c>
    </row>
    <row r="135" spans="2:9" x14ac:dyDescent="0.25">
      <c r="B135" t="s">
        <v>20</v>
      </c>
      <c r="C135" t="s">
        <v>11</v>
      </c>
      <c r="D135" t="s">
        <v>38</v>
      </c>
      <c r="E135" s="1">
        <v>44202</v>
      </c>
      <c r="F135" s="4">
        <v>1190</v>
      </c>
      <c r="G135">
        <v>189</v>
      </c>
      <c r="H135" s="3">
        <f>_xlfn.XLOOKUP(sales[[#This Row],[Product]],products[Product],products[Cost per box])*sales[[#This Row],[Boxes]]</f>
        <v>1878.6599999999999</v>
      </c>
      <c r="I135" s="4">
        <f>sales[[#This Row],[Revenue]]-sales[[#This Row],[Cost]]</f>
        <v>-688.65999999999985</v>
      </c>
    </row>
    <row r="136" spans="2:9" x14ac:dyDescent="0.25">
      <c r="B136" t="s">
        <v>34</v>
      </c>
      <c r="C136" t="s">
        <v>6</v>
      </c>
      <c r="D136" t="s">
        <v>38</v>
      </c>
      <c r="E136" s="1">
        <v>44202</v>
      </c>
      <c r="F136" s="4">
        <v>4410</v>
      </c>
      <c r="G136">
        <v>141</v>
      </c>
      <c r="H136" s="3">
        <f>_xlfn.XLOOKUP(sales[[#This Row],[Product]],products[Product],products[Cost per box])*sales[[#This Row],[Boxes]]</f>
        <v>1401.54</v>
      </c>
      <c r="I136" s="4">
        <f>sales[[#This Row],[Revenue]]-sales[[#This Row],[Cost]]</f>
        <v>3008.46</v>
      </c>
    </row>
    <row r="137" spans="2:9" x14ac:dyDescent="0.25">
      <c r="B137" t="s">
        <v>20</v>
      </c>
      <c r="C137" t="s">
        <v>27</v>
      </c>
      <c r="D137" t="s">
        <v>14</v>
      </c>
      <c r="E137" s="1">
        <v>44202</v>
      </c>
      <c r="F137" s="4">
        <v>3703</v>
      </c>
      <c r="G137">
        <v>135</v>
      </c>
      <c r="H137" s="3">
        <f>_xlfn.XLOOKUP(sales[[#This Row],[Product]],products[Product],products[Cost per box])*sales[[#This Row],[Boxes]]</f>
        <v>851.84999999999991</v>
      </c>
      <c r="I137" s="4">
        <f>sales[[#This Row],[Revenue]]-sales[[#This Row],[Cost]]</f>
        <v>2851.15</v>
      </c>
    </row>
    <row r="138" spans="2:9" x14ac:dyDescent="0.25">
      <c r="B138" t="s">
        <v>37</v>
      </c>
      <c r="C138" t="s">
        <v>6</v>
      </c>
      <c r="D138" t="s">
        <v>36</v>
      </c>
      <c r="E138" s="1">
        <v>44202</v>
      </c>
      <c r="F138" s="4">
        <v>4865</v>
      </c>
      <c r="G138">
        <v>106</v>
      </c>
      <c r="H138" s="3">
        <f>_xlfn.XLOOKUP(sales[[#This Row],[Product]],products[Product],products[Cost per box])*sales[[#This Row],[Boxes]]</f>
        <v>534.24</v>
      </c>
      <c r="I138" s="4">
        <f>sales[[#This Row],[Revenue]]-sales[[#This Row],[Cost]]</f>
        <v>4330.76</v>
      </c>
    </row>
    <row r="139" spans="2:9" x14ac:dyDescent="0.25">
      <c r="B139" t="s">
        <v>25</v>
      </c>
      <c r="C139" t="s">
        <v>21</v>
      </c>
      <c r="D139" t="s">
        <v>43</v>
      </c>
      <c r="E139" s="1">
        <v>44202</v>
      </c>
      <c r="F139" s="4">
        <v>7294</v>
      </c>
      <c r="G139">
        <v>149</v>
      </c>
      <c r="H139" s="3">
        <f>_xlfn.XLOOKUP(sales[[#This Row],[Product]],products[Product],products[Cost per box])*sales[[#This Row],[Boxes]]</f>
        <v>573.65</v>
      </c>
      <c r="I139" s="4">
        <f>sales[[#This Row],[Revenue]]-sales[[#This Row],[Cost]]</f>
        <v>6720.35</v>
      </c>
    </row>
    <row r="140" spans="2:9" x14ac:dyDescent="0.25">
      <c r="B140" t="s">
        <v>10</v>
      </c>
      <c r="C140" t="s">
        <v>21</v>
      </c>
      <c r="D140" t="s">
        <v>7</v>
      </c>
      <c r="E140" s="1">
        <v>44202</v>
      </c>
      <c r="F140" s="4">
        <v>3388</v>
      </c>
      <c r="G140">
        <v>266</v>
      </c>
      <c r="H140" s="3">
        <f>_xlfn.XLOOKUP(sales[[#This Row],[Product]],products[Product],products[Cost per box])*sales[[#This Row],[Boxes]]</f>
        <v>1369.9</v>
      </c>
      <c r="I140" s="4">
        <f>sales[[#This Row],[Revenue]]-sales[[#This Row],[Cost]]</f>
        <v>2018.1</v>
      </c>
    </row>
    <row r="141" spans="2:9" x14ac:dyDescent="0.25">
      <c r="B141" t="s">
        <v>23</v>
      </c>
      <c r="C141" t="s">
        <v>9</v>
      </c>
      <c r="D141" t="s">
        <v>17</v>
      </c>
      <c r="E141" s="1">
        <v>44202</v>
      </c>
      <c r="F141" s="4">
        <v>581</v>
      </c>
      <c r="G141">
        <v>161</v>
      </c>
      <c r="H141" s="3">
        <f>_xlfn.XLOOKUP(sales[[#This Row],[Product]],products[Product],products[Cost per box])*sales[[#This Row],[Boxes]]</f>
        <v>1094.8</v>
      </c>
      <c r="I141" s="4">
        <f>sales[[#This Row],[Revenue]]-sales[[#This Row],[Cost]]</f>
        <v>-513.79999999999995</v>
      </c>
    </row>
    <row r="142" spans="2:9" x14ac:dyDescent="0.25">
      <c r="B142" t="s">
        <v>18</v>
      </c>
      <c r="C142" t="s">
        <v>11</v>
      </c>
      <c r="D142" t="s">
        <v>14</v>
      </c>
      <c r="E142" s="1">
        <v>44202</v>
      </c>
      <c r="F142" s="4">
        <v>875</v>
      </c>
      <c r="G142">
        <v>207</v>
      </c>
      <c r="H142" s="3">
        <f>_xlfn.XLOOKUP(sales[[#This Row],[Product]],products[Product],products[Cost per box])*sales[[#This Row],[Boxes]]</f>
        <v>1306.1699999999998</v>
      </c>
      <c r="I142" s="4">
        <f>sales[[#This Row],[Revenue]]-sales[[#This Row],[Cost]]</f>
        <v>-431.16999999999985</v>
      </c>
    </row>
    <row r="143" spans="2:9" x14ac:dyDescent="0.25">
      <c r="B143" t="s">
        <v>32</v>
      </c>
      <c r="C143" t="s">
        <v>6</v>
      </c>
      <c r="D143" t="s">
        <v>45</v>
      </c>
      <c r="E143" s="1">
        <v>44202</v>
      </c>
      <c r="F143" s="4">
        <v>2331</v>
      </c>
      <c r="G143">
        <v>625</v>
      </c>
      <c r="H143" s="3">
        <f>_xlfn.XLOOKUP(sales[[#This Row],[Product]],products[Product],products[Cost per box])*sales[[#This Row],[Boxes]]</f>
        <v>4831.25</v>
      </c>
      <c r="I143" s="4">
        <f>sales[[#This Row],[Revenue]]-sales[[#This Row],[Cost]]</f>
        <v>-2500.25</v>
      </c>
    </row>
    <row r="144" spans="2:9" x14ac:dyDescent="0.25">
      <c r="B144" t="s">
        <v>33</v>
      </c>
      <c r="C144" t="s">
        <v>6</v>
      </c>
      <c r="D144" t="s">
        <v>19</v>
      </c>
      <c r="E144" s="1">
        <v>44202</v>
      </c>
      <c r="F144" s="4">
        <v>259</v>
      </c>
      <c r="G144">
        <v>486</v>
      </c>
      <c r="H144" s="3">
        <f>_xlfn.XLOOKUP(sales[[#This Row],[Product]],products[Product],products[Cost per box])*sales[[#This Row],[Boxes]]</f>
        <v>4971.7800000000007</v>
      </c>
      <c r="I144" s="4">
        <f>sales[[#This Row],[Revenue]]-sales[[#This Row],[Cost]]</f>
        <v>-4712.7800000000007</v>
      </c>
    </row>
    <row r="145" spans="2:9" x14ac:dyDescent="0.25">
      <c r="B145" t="s">
        <v>32</v>
      </c>
      <c r="C145" t="s">
        <v>16</v>
      </c>
      <c r="D145" t="s">
        <v>28</v>
      </c>
      <c r="E145" s="1">
        <v>44202</v>
      </c>
      <c r="F145" s="4">
        <v>11473</v>
      </c>
      <c r="G145">
        <v>251</v>
      </c>
      <c r="H145" s="3">
        <f>_xlfn.XLOOKUP(sales[[#This Row],[Product]],products[Product],products[Cost per box])*sales[[#This Row],[Boxes]]</f>
        <v>692.76</v>
      </c>
      <c r="I145" s="4">
        <f>sales[[#This Row],[Revenue]]-sales[[#This Row],[Cost]]</f>
        <v>10780.24</v>
      </c>
    </row>
    <row r="146" spans="2:9" x14ac:dyDescent="0.25">
      <c r="B146" t="s">
        <v>15</v>
      </c>
      <c r="C146" t="s">
        <v>16</v>
      </c>
      <c r="D146" t="s">
        <v>43</v>
      </c>
      <c r="E146" s="1">
        <v>44202</v>
      </c>
      <c r="F146" s="4">
        <v>1799</v>
      </c>
      <c r="G146">
        <v>178</v>
      </c>
      <c r="H146" s="3">
        <f>_xlfn.XLOOKUP(sales[[#This Row],[Product]],products[Product],products[Cost per box])*sales[[#This Row],[Boxes]]</f>
        <v>685.30000000000007</v>
      </c>
      <c r="I146" s="4">
        <f>sales[[#This Row],[Revenue]]-sales[[#This Row],[Cost]]</f>
        <v>1113.6999999999998</v>
      </c>
    </row>
    <row r="147" spans="2:9" x14ac:dyDescent="0.25">
      <c r="B147" t="s">
        <v>5</v>
      </c>
      <c r="C147" t="s">
        <v>27</v>
      </c>
      <c r="D147" t="s">
        <v>50</v>
      </c>
      <c r="E147" s="1">
        <v>44203</v>
      </c>
      <c r="F147" s="4">
        <v>882</v>
      </c>
      <c r="G147">
        <v>1050</v>
      </c>
      <c r="H147" s="3">
        <f>_xlfn.XLOOKUP(sales[[#This Row],[Product]],products[Product],products[Cost per box])*sales[[#This Row],[Boxes]]</f>
        <v>13030.5</v>
      </c>
      <c r="I147" s="4">
        <f>sales[[#This Row],[Revenue]]-sales[[#This Row],[Cost]]</f>
        <v>-12148.5</v>
      </c>
    </row>
    <row r="148" spans="2:9" x14ac:dyDescent="0.25">
      <c r="B148" t="s">
        <v>46</v>
      </c>
      <c r="C148" t="s">
        <v>9</v>
      </c>
      <c r="D148" t="s">
        <v>24</v>
      </c>
      <c r="E148" s="1">
        <v>44203</v>
      </c>
      <c r="F148" s="4">
        <v>5306</v>
      </c>
      <c r="G148">
        <v>217</v>
      </c>
      <c r="H148" s="3">
        <f>_xlfn.XLOOKUP(sales[[#This Row],[Product]],products[Product],products[Cost per box])*sales[[#This Row],[Boxes]]</f>
        <v>2280.67</v>
      </c>
      <c r="I148" s="4">
        <f>sales[[#This Row],[Revenue]]-sales[[#This Row],[Cost]]</f>
        <v>3025.33</v>
      </c>
    </row>
    <row r="149" spans="2:9" x14ac:dyDescent="0.25">
      <c r="B149" t="s">
        <v>41</v>
      </c>
      <c r="C149" t="s">
        <v>9</v>
      </c>
      <c r="D149" t="s">
        <v>28</v>
      </c>
      <c r="E149" s="1">
        <v>44203</v>
      </c>
      <c r="F149" s="4">
        <v>7210</v>
      </c>
      <c r="G149">
        <v>30</v>
      </c>
      <c r="H149" s="3">
        <f>_xlfn.XLOOKUP(sales[[#This Row],[Product]],products[Product],products[Cost per box])*sales[[#This Row],[Boxes]]</f>
        <v>82.8</v>
      </c>
      <c r="I149" s="4">
        <f>sales[[#This Row],[Revenue]]-sales[[#This Row],[Cost]]</f>
        <v>7127.2</v>
      </c>
    </row>
    <row r="150" spans="2:9" x14ac:dyDescent="0.25">
      <c r="B150" t="s">
        <v>34</v>
      </c>
      <c r="C150" t="s">
        <v>21</v>
      </c>
      <c r="D150" t="s">
        <v>7</v>
      </c>
      <c r="E150" s="1">
        <v>44203</v>
      </c>
      <c r="F150" s="4">
        <v>602</v>
      </c>
      <c r="G150">
        <v>559</v>
      </c>
      <c r="H150" s="3">
        <f>_xlfn.XLOOKUP(sales[[#This Row],[Product]],products[Product],products[Cost per box])*sales[[#This Row],[Boxes]]</f>
        <v>2878.8500000000004</v>
      </c>
      <c r="I150" s="4">
        <f>sales[[#This Row],[Revenue]]-sales[[#This Row],[Cost]]</f>
        <v>-2276.8500000000004</v>
      </c>
    </row>
    <row r="151" spans="2:9" x14ac:dyDescent="0.25">
      <c r="B151" t="s">
        <v>51</v>
      </c>
      <c r="C151" t="s">
        <v>27</v>
      </c>
      <c r="D151" t="s">
        <v>7</v>
      </c>
      <c r="E151" s="1">
        <v>44203</v>
      </c>
      <c r="F151" s="4">
        <v>2163</v>
      </c>
      <c r="G151">
        <v>85</v>
      </c>
      <c r="H151" s="3">
        <f>_xlfn.XLOOKUP(sales[[#This Row],[Product]],products[Product],products[Cost per box])*sales[[#This Row],[Boxes]]</f>
        <v>437.75000000000006</v>
      </c>
      <c r="I151" s="4">
        <f>sales[[#This Row],[Revenue]]-sales[[#This Row],[Cost]]</f>
        <v>1725.25</v>
      </c>
    </row>
    <row r="152" spans="2:9" x14ac:dyDescent="0.25">
      <c r="B152" t="s">
        <v>20</v>
      </c>
      <c r="C152" t="s">
        <v>11</v>
      </c>
      <c r="D152" t="s">
        <v>42</v>
      </c>
      <c r="E152" s="1">
        <v>44203</v>
      </c>
      <c r="F152" s="4">
        <v>1813</v>
      </c>
      <c r="G152">
        <v>64</v>
      </c>
      <c r="H152" s="3">
        <f>_xlfn.XLOOKUP(sales[[#This Row],[Product]],products[Product],products[Cost per box])*sales[[#This Row],[Boxes]]</f>
        <v>303.36</v>
      </c>
      <c r="I152" s="4">
        <f>sales[[#This Row],[Revenue]]-sales[[#This Row],[Cost]]</f>
        <v>1509.6399999999999</v>
      </c>
    </row>
    <row r="153" spans="2:9" x14ac:dyDescent="0.25">
      <c r="B153" t="s">
        <v>18</v>
      </c>
      <c r="C153" t="s">
        <v>16</v>
      </c>
      <c r="D153" t="s">
        <v>36</v>
      </c>
      <c r="E153" s="1">
        <v>44203</v>
      </c>
      <c r="F153" s="4">
        <v>8253</v>
      </c>
      <c r="G153">
        <v>88</v>
      </c>
      <c r="H153" s="3">
        <f>_xlfn.XLOOKUP(sales[[#This Row],[Product]],products[Product],products[Cost per box])*sales[[#This Row],[Boxes]]</f>
        <v>443.52</v>
      </c>
      <c r="I153" s="4">
        <f>sales[[#This Row],[Revenue]]-sales[[#This Row],[Cost]]</f>
        <v>7809.48</v>
      </c>
    </row>
    <row r="154" spans="2:9" x14ac:dyDescent="0.25">
      <c r="B154" t="s">
        <v>8</v>
      </c>
      <c r="C154" t="s">
        <v>11</v>
      </c>
      <c r="D154" t="s">
        <v>30</v>
      </c>
      <c r="E154" s="1">
        <v>44203</v>
      </c>
      <c r="F154" s="4">
        <v>175</v>
      </c>
      <c r="G154">
        <v>166</v>
      </c>
      <c r="H154" s="3">
        <f>_xlfn.XLOOKUP(sales[[#This Row],[Product]],products[Product],products[Cost per box])*sales[[#This Row],[Boxes]]</f>
        <v>610.88</v>
      </c>
      <c r="I154" s="4">
        <f>sales[[#This Row],[Revenue]]-sales[[#This Row],[Cost]]</f>
        <v>-435.88</v>
      </c>
    </row>
    <row r="155" spans="2:9" x14ac:dyDescent="0.25">
      <c r="B155" t="s">
        <v>5</v>
      </c>
      <c r="C155" t="s">
        <v>6</v>
      </c>
      <c r="D155" t="s">
        <v>50</v>
      </c>
      <c r="E155" s="1">
        <v>44203</v>
      </c>
      <c r="F155" s="4">
        <v>3535</v>
      </c>
      <c r="G155">
        <v>83</v>
      </c>
      <c r="H155" s="3">
        <f>_xlfn.XLOOKUP(sales[[#This Row],[Product]],products[Product],products[Cost per box])*sales[[#This Row],[Boxes]]</f>
        <v>1030.03</v>
      </c>
      <c r="I155" s="4">
        <f>sales[[#This Row],[Revenue]]-sales[[#This Row],[Cost]]</f>
        <v>2504.9700000000003</v>
      </c>
    </row>
    <row r="156" spans="2:9" x14ac:dyDescent="0.25">
      <c r="B156" t="s">
        <v>46</v>
      </c>
      <c r="C156" t="s">
        <v>9</v>
      </c>
      <c r="D156" t="s">
        <v>44</v>
      </c>
      <c r="E156" s="1">
        <v>44203</v>
      </c>
      <c r="F156" s="4">
        <v>6888</v>
      </c>
      <c r="G156">
        <v>840</v>
      </c>
      <c r="H156" s="3">
        <f>_xlfn.XLOOKUP(sales[[#This Row],[Product]],products[Product],products[Cost per box])*sales[[#This Row],[Boxes]]</f>
        <v>8038.8</v>
      </c>
      <c r="I156" s="4">
        <f>sales[[#This Row],[Revenue]]-sales[[#This Row],[Cost]]</f>
        <v>-1150.8000000000002</v>
      </c>
    </row>
    <row r="157" spans="2:9" x14ac:dyDescent="0.25">
      <c r="B157" t="s">
        <v>39</v>
      </c>
      <c r="C157" t="s">
        <v>9</v>
      </c>
      <c r="D157" t="s">
        <v>35</v>
      </c>
      <c r="E157" s="1">
        <v>44203</v>
      </c>
      <c r="F157" s="4">
        <v>5845</v>
      </c>
      <c r="G157">
        <v>75</v>
      </c>
      <c r="H157" s="3">
        <f>_xlfn.XLOOKUP(sales[[#This Row],[Product]],products[Product],products[Cost per box])*sales[[#This Row],[Boxes]]</f>
        <v>198.75</v>
      </c>
      <c r="I157" s="4">
        <f>sales[[#This Row],[Revenue]]-sales[[#This Row],[Cost]]</f>
        <v>5646.25</v>
      </c>
    </row>
    <row r="158" spans="2:9" x14ac:dyDescent="0.25">
      <c r="B158" t="s">
        <v>25</v>
      </c>
      <c r="C158" t="s">
        <v>27</v>
      </c>
      <c r="D158" t="s">
        <v>7</v>
      </c>
      <c r="E158" s="1">
        <v>44203</v>
      </c>
      <c r="F158" s="4">
        <v>9590</v>
      </c>
      <c r="G158">
        <v>414</v>
      </c>
      <c r="H158" s="3">
        <f>_xlfn.XLOOKUP(sales[[#This Row],[Product]],products[Product],products[Cost per box])*sales[[#This Row],[Boxes]]</f>
        <v>2132.1000000000004</v>
      </c>
      <c r="I158" s="4">
        <f>sales[[#This Row],[Revenue]]-sales[[#This Row],[Cost]]</f>
        <v>7457.9</v>
      </c>
    </row>
    <row r="159" spans="2:9" x14ac:dyDescent="0.25">
      <c r="B159" t="s">
        <v>23</v>
      </c>
      <c r="C159" t="s">
        <v>27</v>
      </c>
      <c r="D159" t="s">
        <v>48</v>
      </c>
      <c r="E159" s="1">
        <v>44203</v>
      </c>
      <c r="F159" s="4">
        <v>938</v>
      </c>
      <c r="G159">
        <v>328</v>
      </c>
      <c r="H159" s="3">
        <f>_xlfn.XLOOKUP(sales[[#This Row],[Product]],products[Product],products[Cost per box])*sales[[#This Row],[Boxes]]</f>
        <v>2453.44</v>
      </c>
      <c r="I159" s="4">
        <f>sales[[#This Row],[Revenue]]-sales[[#This Row],[Cost]]</f>
        <v>-1515.44</v>
      </c>
    </row>
    <row r="160" spans="2:9" x14ac:dyDescent="0.25">
      <c r="B160" t="s">
        <v>20</v>
      </c>
      <c r="C160" t="s">
        <v>11</v>
      </c>
      <c r="D160" t="s">
        <v>43</v>
      </c>
      <c r="E160" s="1">
        <v>44203</v>
      </c>
      <c r="F160" s="4">
        <v>6251</v>
      </c>
      <c r="G160">
        <v>220</v>
      </c>
      <c r="H160" s="3">
        <f>_xlfn.XLOOKUP(sales[[#This Row],[Product]],products[Product],products[Cost per box])*sales[[#This Row],[Boxes]]</f>
        <v>847</v>
      </c>
      <c r="I160" s="4">
        <f>sales[[#This Row],[Revenue]]-sales[[#This Row],[Cost]]</f>
        <v>5404</v>
      </c>
    </row>
    <row r="161" spans="2:9" x14ac:dyDescent="0.25">
      <c r="B161" t="s">
        <v>23</v>
      </c>
      <c r="C161" t="s">
        <v>11</v>
      </c>
      <c r="D161" t="s">
        <v>7</v>
      </c>
      <c r="E161" s="1">
        <v>44203</v>
      </c>
      <c r="F161" s="4">
        <v>126</v>
      </c>
      <c r="G161">
        <v>315</v>
      </c>
      <c r="H161" s="3">
        <f>_xlfn.XLOOKUP(sales[[#This Row],[Product]],products[Product],products[Cost per box])*sales[[#This Row],[Boxes]]</f>
        <v>1622.25</v>
      </c>
      <c r="I161" s="4">
        <f>sales[[#This Row],[Revenue]]-sales[[#This Row],[Cost]]</f>
        <v>-1496.25</v>
      </c>
    </row>
    <row r="162" spans="2:9" x14ac:dyDescent="0.25">
      <c r="B162" t="s">
        <v>37</v>
      </c>
      <c r="C162" t="s">
        <v>11</v>
      </c>
      <c r="D162" t="s">
        <v>43</v>
      </c>
      <c r="E162" s="1">
        <v>44203</v>
      </c>
      <c r="F162" s="4">
        <v>189</v>
      </c>
      <c r="G162">
        <v>101</v>
      </c>
      <c r="H162" s="3">
        <f>_xlfn.XLOOKUP(sales[[#This Row],[Product]],products[Product],products[Cost per box])*sales[[#This Row],[Boxes]]</f>
        <v>388.85</v>
      </c>
      <c r="I162" s="4">
        <f>sales[[#This Row],[Revenue]]-sales[[#This Row],[Cost]]</f>
        <v>-199.85000000000002</v>
      </c>
    </row>
    <row r="163" spans="2:9" x14ac:dyDescent="0.25">
      <c r="B163" t="s">
        <v>39</v>
      </c>
      <c r="C163" t="s">
        <v>11</v>
      </c>
      <c r="D163" t="s">
        <v>45</v>
      </c>
      <c r="E163" s="1">
        <v>44203</v>
      </c>
      <c r="F163" s="4">
        <v>2163</v>
      </c>
      <c r="G163">
        <v>573</v>
      </c>
      <c r="H163" s="3">
        <f>_xlfn.XLOOKUP(sales[[#This Row],[Product]],products[Product],products[Cost per box])*sales[[#This Row],[Boxes]]</f>
        <v>4429.29</v>
      </c>
      <c r="I163" s="4">
        <f>sales[[#This Row],[Revenue]]-sales[[#This Row],[Cost]]</f>
        <v>-2266.29</v>
      </c>
    </row>
    <row r="164" spans="2:9" x14ac:dyDescent="0.25">
      <c r="B164" t="s">
        <v>34</v>
      </c>
      <c r="C164" t="s">
        <v>11</v>
      </c>
      <c r="D164" t="s">
        <v>17</v>
      </c>
      <c r="E164" s="1">
        <v>44203</v>
      </c>
      <c r="F164" s="4">
        <v>7784</v>
      </c>
      <c r="G164">
        <v>100</v>
      </c>
      <c r="H164" s="3">
        <f>_xlfn.XLOOKUP(sales[[#This Row],[Product]],products[Product],products[Cost per box])*sales[[#This Row],[Boxes]]</f>
        <v>680</v>
      </c>
      <c r="I164" s="4">
        <f>sales[[#This Row],[Revenue]]-sales[[#This Row],[Cost]]</f>
        <v>7104</v>
      </c>
    </row>
    <row r="165" spans="2:9" x14ac:dyDescent="0.25">
      <c r="B165" t="s">
        <v>13</v>
      </c>
      <c r="C165" t="s">
        <v>11</v>
      </c>
      <c r="D165" t="s">
        <v>52</v>
      </c>
      <c r="E165" s="1">
        <v>44204</v>
      </c>
      <c r="F165" s="4">
        <v>3703</v>
      </c>
      <c r="G165">
        <v>511</v>
      </c>
      <c r="H165" s="3">
        <f>_xlfn.XLOOKUP(sales[[#This Row],[Product]],products[Product],products[Cost per box])*sales[[#This Row],[Boxes]]</f>
        <v>1696.52</v>
      </c>
      <c r="I165" s="4">
        <f>sales[[#This Row],[Revenue]]-sales[[#This Row],[Cost]]</f>
        <v>2006.48</v>
      </c>
    </row>
    <row r="166" spans="2:9" x14ac:dyDescent="0.25">
      <c r="B166" t="s">
        <v>18</v>
      </c>
      <c r="C166" t="s">
        <v>6</v>
      </c>
      <c r="D166" t="s">
        <v>19</v>
      </c>
      <c r="E166" s="1">
        <v>44204</v>
      </c>
      <c r="F166" s="4">
        <v>1428</v>
      </c>
      <c r="G166">
        <v>220</v>
      </c>
      <c r="H166" s="3">
        <f>_xlfn.XLOOKUP(sales[[#This Row],[Product]],products[Product],products[Cost per box])*sales[[#This Row],[Boxes]]</f>
        <v>2250.6</v>
      </c>
      <c r="I166" s="4">
        <f>sales[[#This Row],[Revenue]]-sales[[#This Row],[Cost]]</f>
        <v>-822.59999999999991</v>
      </c>
    </row>
    <row r="167" spans="2:9" x14ac:dyDescent="0.25">
      <c r="B167" t="s">
        <v>5</v>
      </c>
      <c r="C167" t="s">
        <v>27</v>
      </c>
      <c r="D167" t="s">
        <v>36</v>
      </c>
      <c r="E167" s="1">
        <v>44204</v>
      </c>
      <c r="F167" s="4">
        <v>91</v>
      </c>
      <c r="G167">
        <v>10</v>
      </c>
      <c r="H167" s="3">
        <f>_xlfn.XLOOKUP(sales[[#This Row],[Product]],products[Product],products[Cost per box])*sales[[#This Row],[Boxes]]</f>
        <v>50.4</v>
      </c>
      <c r="I167" s="4">
        <f>sales[[#This Row],[Revenue]]-sales[[#This Row],[Cost]]</f>
        <v>40.6</v>
      </c>
    </row>
    <row r="168" spans="2:9" x14ac:dyDescent="0.25">
      <c r="B168" t="s">
        <v>29</v>
      </c>
      <c r="C168" t="s">
        <v>11</v>
      </c>
      <c r="D168" t="s">
        <v>19</v>
      </c>
      <c r="E168" s="1">
        <v>44204</v>
      </c>
      <c r="F168" s="4">
        <v>1561</v>
      </c>
      <c r="G168">
        <v>505</v>
      </c>
      <c r="H168" s="3">
        <f>_xlfn.XLOOKUP(sales[[#This Row],[Product]],products[Product],products[Cost per box])*sales[[#This Row],[Boxes]]</f>
        <v>5166.1500000000005</v>
      </c>
      <c r="I168" s="4">
        <f>sales[[#This Row],[Revenue]]-sales[[#This Row],[Cost]]</f>
        <v>-3605.1500000000005</v>
      </c>
    </row>
    <row r="169" spans="2:9" x14ac:dyDescent="0.25">
      <c r="B169" t="s">
        <v>25</v>
      </c>
      <c r="C169" t="s">
        <v>6</v>
      </c>
      <c r="D169" t="s">
        <v>52</v>
      </c>
      <c r="E169" s="1">
        <v>44204</v>
      </c>
      <c r="F169" s="4">
        <v>532</v>
      </c>
      <c r="G169">
        <v>155</v>
      </c>
      <c r="H169" s="3">
        <f>_xlfn.XLOOKUP(sales[[#This Row],[Product]],products[Product],products[Cost per box])*sales[[#This Row],[Boxes]]</f>
        <v>514.6</v>
      </c>
      <c r="I169" s="4">
        <f>sales[[#This Row],[Revenue]]-sales[[#This Row],[Cost]]</f>
        <v>17.399999999999977</v>
      </c>
    </row>
    <row r="170" spans="2:9" x14ac:dyDescent="0.25">
      <c r="B170" t="s">
        <v>46</v>
      </c>
      <c r="C170" t="s">
        <v>27</v>
      </c>
      <c r="D170" t="s">
        <v>19</v>
      </c>
      <c r="E170" s="1">
        <v>44204</v>
      </c>
      <c r="F170" s="4">
        <v>4284</v>
      </c>
      <c r="G170">
        <v>275</v>
      </c>
      <c r="H170" s="3">
        <f>_xlfn.XLOOKUP(sales[[#This Row],[Product]],products[Product],products[Cost per box])*sales[[#This Row],[Boxes]]</f>
        <v>2813.25</v>
      </c>
      <c r="I170" s="4">
        <f>sales[[#This Row],[Revenue]]-sales[[#This Row],[Cost]]</f>
        <v>1470.75</v>
      </c>
    </row>
    <row r="171" spans="2:9" x14ac:dyDescent="0.25">
      <c r="B171" t="s">
        <v>39</v>
      </c>
      <c r="C171" t="s">
        <v>27</v>
      </c>
      <c r="D171" t="s">
        <v>26</v>
      </c>
      <c r="E171" s="1">
        <v>44204</v>
      </c>
      <c r="F171" s="4">
        <v>322</v>
      </c>
      <c r="G171">
        <v>296</v>
      </c>
      <c r="H171" s="3">
        <f>_xlfn.XLOOKUP(sales[[#This Row],[Product]],products[Product],products[Cost per box])*sales[[#This Row],[Boxes]]</f>
        <v>1903.28</v>
      </c>
      <c r="I171" s="4">
        <f>sales[[#This Row],[Revenue]]-sales[[#This Row],[Cost]]</f>
        <v>-1581.28</v>
      </c>
    </row>
    <row r="172" spans="2:9" x14ac:dyDescent="0.25">
      <c r="B172" t="s">
        <v>29</v>
      </c>
      <c r="C172" t="s">
        <v>16</v>
      </c>
      <c r="D172" t="s">
        <v>36</v>
      </c>
      <c r="E172" s="1">
        <v>44204</v>
      </c>
      <c r="F172" s="4">
        <v>2576</v>
      </c>
      <c r="G172">
        <v>48</v>
      </c>
      <c r="H172" s="3">
        <f>_xlfn.XLOOKUP(sales[[#This Row],[Product]],products[Product],products[Cost per box])*sales[[#This Row],[Boxes]]</f>
        <v>241.92000000000002</v>
      </c>
      <c r="I172" s="4">
        <f>sales[[#This Row],[Revenue]]-sales[[#This Row],[Cost]]</f>
        <v>2334.08</v>
      </c>
    </row>
    <row r="173" spans="2:9" x14ac:dyDescent="0.25">
      <c r="B173" t="s">
        <v>15</v>
      </c>
      <c r="C173" t="s">
        <v>6</v>
      </c>
      <c r="D173" t="s">
        <v>52</v>
      </c>
      <c r="E173" s="1">
        <v>44204</v>
      </c>
      <c r="F173" s="4">
        <v>1659</v>
      </c>
      <c r="G173">
        <v>217</v>
      </c>
      <c r="H173" s="3">
        <f>_xlfn.XLOOKUP(sales[[#This Row],[Product]],products[Product],products[Cost per box])*sales[[#This Row],[Boxes]]</f>
        <v>720.43999999999994</v>
      </c>
      <c r="I173" s="4">
        <f>sales[[#This Row],[Revenue]]-sales[[#This Row],[Cost]]</f>
        <v>938.56000000000006</v>
      </c>
    </row>
    <row r="174" spans="2:9" x14ac:dyDescent="0.25">
      <c r="B174" t="s">
        <v>46</v>
      </c>
      <c r="C174" t="s">
        <v>27</v>
      </c>
      <c r="D174" t="s">
        <v>38</v>
      </c>
      <c r="E174" s="1">
        <v>44204</v>
      </c>
      <c r="F174" s="4">
        <v>4214</v>
      </c>
      <c r="G174">
        <v>135</v>
      </c>
      <c r="H174" s="3">
        <f>_xlfn.XLOOKUP(sales[[#This Row],[Product]],products[Product],products[Cost per box])*sales[[#This Row],[Boxes]]</f>
        <v>1341.8999999999999</v>
      </c>
      <c r="I174" s="4">
        <f>sales[[#This Row],[Revenue]]-sales[[#This Row],[Cost]]</f>
        <v>2872.1000000000004</v>
      </c>
    </row>
    <row r="175" spans="2:9" x14ac:dyDescent="0.25">
      <c r="B175" t="s">
        <v>34</v>
      </c>
      <c r="C175" t="s">
        <v>9</v>
      </c>
      <c r="D175" t="s">
        <v>28</v>
      </c>
      <c r="E175" s="1">
        <v>44204</v>
      </c>
      <c r="F175" s="4">
        <v>2170</v>
      </c>
      <c r="G175">
        <v>148</v>
      </c>
      <c r="H175" s="3">
        <f>_xlfn.XLOOKUP(sales[[#This Row],[Product]],products[Product],products[Cost per box])*sales[[#This Row],[Boxes]]</f>
        <v>408.47999999999996</v>
      </c>
      <c r="I175" s="4">
        <f>sales[[#This Row],[Revenue]]-sales[[#This Row],[Cost]]</f>
        <v>1761.52</v>
      </c>
    </row>
    <row r="176" spans="2:9" x14ac:dyDescent="0.25">
      <c r="B176" t="s">
        <v>33</v>
      </c>
      <c r="C176" t="s">
        <v>9</v>
      </c>
      <c r="D176" t="s">
        <v>44</v>
      </c>
      <c r="E176" s="1">
        <v>44204</v>
      </c>
      <c r="F176" s="4">
        <v>630</v>
      </c>
      <c r="G176">
        <v>41</v>
      </c>
      <c r="H176" s="3">
        <f>_xlfn.XLOOKUP(sales[[#This Row],[Product]],products[Product],products[Cost per box])*sales[[#This Row],[Boxes]]</f>
        <v>392.37</v>
      </c>
      <c r="I176" s="4">
        <f>sales[[#This Row],[Revenue]]-sales[[#This Row],[Cost]]</f>
        <v>237.63</v>
      </c>
    </row>
    <row r="177" spans="2:9" x14ac:dyDescent="0.25">
      <c r="B177" t="s">
        <v>46</v>
      </c>
      <c r="C177" t="s">
        <v>16</v>
      </c>
      <c r="D177" t="s">
        <v>7</v>
      </c>
      <c r="E177" s="1">
        <v>44204</v>
      </c>
      <c r="F177" s="4">
        <v>3689</v>
      </c>
      <c r="G177">
        <v>82</v>
      </c>
      <c r="H177" s="3">
        <f>_xlfn.XLOOKUP(sales[[#This Row],[Product]],products[Product],products[Cost per box])*sales[[#This Row],[Boxes]]</f>
        <v>422.3</v>
      </c>
      <c r="I177" s="4">
        <f>sales[[#This Row],[Revenue]]-sales[[#This Row],[Cost]]</f>
        <v>3266.7</v>
      </c>
    </row>
    <row r="178" spans="2:9" x14ac:dyDescent="0.25">
      <c r="B178" t="s">
        <v>20</v>
      </c>
      <c r="C178" t="s">
        <v>11</v>
      </c>
      <c r="D178" t="s">
        <v>7</v>
      </c>
      <c r="E178" s="1">
        <v>44204</v>
      </c>
      <c r="F178" s="4">
        <v>805</v>
      </c>
      <c r="G178">
        <v>241</v>
      </c>
      <c r="H178" s="3">
        <f>_xlfn.XLOOKUP(sales[[#This Row],[Product]],products[Product],products[Cost per box])*sales[[#This Row],[Boxes]]</f>
        <v>1241.1500000000001</v>
      </c>
      <c r="I178" s="4">
        <f>sales[[#This Row],[Revenue]]-sales[[#This Row],[Cost]]</f>
        <v>-436.15000000000009</v>
      </c>
    </row>
    <row r="179" spans="2:9" x14ac:dyDescent="0.25">
      <c r="B179" t="s">
        <v>29</v>
      </c>
      <c r="C179" t="s">
        <v>6</v>
      </c>
      <c r="D179" t="s">
        <v>28</v>
      </c>
      <c r="E179" s="1">
        <v>44204</v>
      </c>
      <c r="F179" s="4">
        <v>1449</v>
      </c>
      <c r="G179">
        <v>123</v>
      </c>
      <c r="H179" s="3">
        <f>_xlfn.XLOOKUP(sales[[#This Row],[Product]],products[Product],products[Cost per box])*sales[[#This Row],[Boxes]]</f>
        <v>339.47999999999996</v>
      </c>
      <c r="I179" s="4">
        <f>sales[[#This Row],[Revenue]]-sales[[#This Row],[Cost]]</f>
        <v>1109.52</v>
      </c>
    </row>
    <row r="180" spans="2:9" x14ac:dyDescent="0.25">
      <c r="B180" t="s">
        <v>49</v>
      </c>
      <c r="C180" t="s">
        <v>6</v>
      </c>
      <c r="D180" t="s">
        <v>17</v>
      </c>
      <c r="E180" s="1">
        <v>44204</v>
      </c>
      <c r="F180" s="4">
        <v>1554</v>
      </c>
      <c r="G180">
        <v>320</v>
      </c>
      <c r="H180" s="3">
        <f>_xlfn.XLOOKUP(sales[[#This Row],[Product]],products[Product],products[Cost per box])*sales[[#This Row],[Boxes]]</f>
        <v>2176</v>
      </c>
      <c r="I180" s="4">
        <f>sales[[#This Row],[Revenue]]-sales[[#This Row],[Cost]]</f>
        <v>-622</v>
      </c>
    </row>
    <row r="181" spans="2:9" x14ac:dyDescent="0.25">
      <c r="B181" t="s">
        <v>15</v>
      </c>
      <c r="C181" t="s">
        <v>11</v>
      </c>
      <c r="D181" t="s">
        <v>48</v>
      </c>
      <c r="E181" s="1">
        <v>44204</v>
      </c>
      <c r="F181" s="4">
        <v>2366</v>
      </c>
      <c r="G181">
        <v>89</v>
      </c>
      <c r="H181" s="3">
        <f>_xlfn.XLOOKUP(sales[[#This Row],[Product]],products[Product],products[Cost per box])*sales[[#This Row],[Boxes]]</f>
        <v>665.72</v>
      </c>
      <c r="I181" s="4">
        <f>sales[[#This Row],[Revenue]]-sales[[#This Row],[Cost]]</f>
        <v>1700.28</v>
      </c>
    </row>
    <row r="182" spans="2:9" x14ac:dyDescent="0.25">
      <c r="B182" t="s">
        <v>5</v>
      </c>
      <c r="C182" t="s">
        <v>16</v>
      </c>
      <c r="D182" t="s">
        <v>38</v>
      </c>
      <c r="E182" s="1">
        <v>44204</v>
      </c>
      <c r="F182" s="4">
        <v>518</v>
      </c>
      <c r="G182">
        <v>389</v>
      </c>
      <c r="H182" s="3">
        <f>_xlfn.XLOOKUP(sales[[#This Row],[Product]],products[Product],products[Cost per box])*sales[[#This Row],[Boxes]]</f>
        <v>3866.66</v>
      </c>
      <c r="I182" s="4">
        <f>sales[[#This Row],[Revenue]]-sales[[#This Row],[Cost]]</f>
        <v>-3348.66</v>
      </c>
    </row>
    <row r="183" spans="2:9" x14ac:dyDescent="0.25">
      <c r="B183" t="s">
        <v>46</v>
      </c>
      <c r="C183" t="s">
        <v>16</v>
      </c>
      <c r="D183" t="s">
        <v>50</v>
      </c>
      <c r="E183" s="1">
        <v>44204</v>
      </c>
      <c r="F183" s="4">
        <v>1911</v>
      </c>
      <c r="G183">
        <v>700</v>
      </c>
      <c r="H183" s="3">
        <f>_xlfn.XLOOKUP(sales[[#This Row],[Product]],products[Product],products[Cost per box])*sales[[#This Row],[Boxes]]</f>
        <v>8687</v>
      </c>
      <c r="I183" s="4">
        <f>sales[[#This Row],[Revenue]]-sales[[#This Row],[Cost]]</f>
        <v>-6776</v>
      </c>
    </row>
    <row r="184" spans="2:9" x14ac:dyDescent="0.25">
      <c r="B184" t="s">
        <v>23</v>
      </c>
      <c r="C184" t="s">
        <v>27</v>
      </c>
      <c r="D184" t="s">
        <v>38</v>
      </c>
      <c r="E184" s="1">
        <v>44204</v>
      </c>
      <c r="F184" s="4">
        <v>8974</v>
      </c>
      <c r="G184">
        <v>16</v>
      </c>
      <c r="H184" s="3">
        <f>_xlfn.XLOOKUP(sales[[#This Row],[Product]],products[Product],products[Cost per box])*sales[[#This Row],[Boxes]]</f>
        <v>159.04</v>
      </c>
      <c r="I184" s="4">
        <f>sales[[#This Row],[Revenue]]-sales[[#This Row],[Cost]]</f>
        <v>8814.9599999999991</v>
      </c>
    </row>
    <row r="185" spans="2:9" x14ac:dyDescent="0.25">
      <c r="B185" t="s">
        <v>23</v>
      </c>
      <c r="C185" t="s">
        <v>9</v>
      </c>
      <c r="D185" t="s">
        <v>52</v>
      </c>
      <c r="E185" s="1">
        <v>44204</v>
      </c>
      <c r="F185" s="4">
        <v>6580</v>
      </c>
      <c r="G185">
        <v>182</v>
      </c>
      <c r="H185" s="3">
        <f>_xlfn.XLOOKUP(sales[[#This Row],[Product]],products[Product],products[Cost per box])*sales[[#This Row],[Boxes]]</f>
        <v>604.24</v>
      </c>
      <c r="I185" s="4">
        <f>sales[[#This Row],[Revenue]]-sales[[#This Row],[Cost]]</f>
        <v>5975.76</v>
      </c>
    </row>
    <row r="186" spans="2:9" x14ac:dyDescent="0.25">
      <c r="B186" t="s">
        <v>10</v>
      </c>
      <c r="C186" t="s">
        <v>11</v>
      </c>
      <c r="D186" t="s">
        <v>36</v>
      </c>
      <c r="E186" s="1">
        <v>44204</v>
      </c>
      <c r="F186" s="4">
        <v>1953</v>
      </c>
      <c r="G186">
        <v>25</v>
      </c>
      <c r="H186" s="3">
        <f>_xlfn.XLOOKUP(sales[[#This Row],[Product]],products[Product],products[Cost per box])*sales[[#This Row],[Boxes]]</f>
        <v>126</v>
      </c>
      <c r="I186" s="4">
        <f>sales[[#This Row],[Revenue]]-sales[[#This Row],[Cost]]</f>
        <v>1827</v>
      </c>
    </row>
    <row r="187" spans="2:9" x14ac:dyDescent="0.25">
      <c r="B187" t="s">
        <v>49</v>
      </c>
      <c r="C187" t="s">
        <v>11</v>
      </c>
      <c r="D187" t="s">
        <v>28</v>
      </c>
      <c r="E187" s="1">
        <v>44204</v>
      </c>
      <c r="F187" s="4">
        <v>1498</v>
      </c>
      <c r="G187">
        <v>25</v>
      </c>
      <c r="H187" s="3">
        <f>_xlfn.XLOOKUP(sales[[#This Row],[Product]],products[Product],products[Cost per box])*sales[[#This Row],[Boxes]]</f>
        <v>69</v>
      </c>
      <c r="I187" s="4">
        <f>sales[[#This Row],[Revenue]]-sales[[#This Row],[Cost]]</f>
        <v>1429</v>
      </c>
    </row>
    <row r="188" spans="2:9" x14ac:dyDescent="0.25">
      <c r="B188" t="s">
        <v>37</v>
      </c>
      <c r="C188" t="s">
        <v>27</v>
      </c>
      <c r="D188" t="s">
        <v>12</v>
      </c>
      <c r="E188" s="1">
        <v>44204</v>
      </c>
      <c r="F188" s="4">
        <v>7749</v>
      </c>
      <c r="G188">
        <v>177</v>
      </c>
      <c r="H188" s="3">
        <f>_xlfn.XLOOKUP(sales[[#This Row],[Product]],products[Product],products[Cost per box])*sales[[#This Row],[Boxes]]</f>
        <v>1492.11</v>
      </c>
      <c r="I188" s="4">
        <f>sales[[#This Row],[Revenue]]-sales[[#This Row],[Cost]]</f>
        <v>6256.89</v>
      </c>
    </row>
    <row r="189" spans="2:9" x14ac:dyDescent="0.25">
      <c r="B189" t="s">
        <v>18</v>
      </c>
      <c r="C189" t="s">
        <v>9</v>
      </c>
      <c r="D189" t="s">
        <v>26</v>
      </c>
      <c r="E189" s="1">
        <v>44204</v>
      </c>
      <c r="F189" s="4">
        <v>9975</v>
      </c>
      <c r="G189">
        <v>171</v>
      </c>
      <c r="H189" s="3">
        <f>_xlfn.XLOOKUP(sales[[#This Row],[Product]],products[Product],products[Cost per box])*sales[[#This Row],[Boxes]]</f>
        <v>1099.53</v>
      </c>
      <c r="I189" s="4">
        <f>sales[[#This Row],[Revenue]]-sales[[#This Row],[Cost]]</f>
        <v>8875.4699999999993</v>
      </c>
    </row>
    <row r="190" spans="2:9" x14ac:dyDescent="0.25">
      <c r="B190" t="s">
        <v>34</v>
      </c>
      <c r="C190" t="s">
        <v>6</v>
      </c>
      <c r="D190" t="s">
        <v>31</v>
      </c>
      <c r="E190" s="1">
        <v>44207</v>
      </c>
      <c r="F190" s="4">
        <v>8911</v>
      </c>
      <c r="G190">
        <v>12</v>
      </c>
      <c r="H190" s="3">
        <f>_xlfn.XLOOKUP(sales[[#This Row],[Product]],products[Product],products[Cost per box])*sales[[#This Row],[Boxes]]</f>
        <v>68.64</v>
      </c>
      <c r="I190" s="4">
        <f>sales[[#This Row],[Revenue]]-sales[[#This Row],[Cost]]</f>
        <v>8842.36</v>
      </c>
    </row>
    <row r="191" spans="2:9" x14ac:dyDescent="0.25">
      <c r="B191" t="s">
        <v>23</v>
      </c>
      <c r="C191" t="s">
        <v>27</v>
      </c>
      <c r="D191" t="s">
        <v>47</v>
      </c>
      <c r="E191" s="1">
        <v>44207</v>
      </c>
      <c r="F191" s="4">
        <v>1295</v>
      </c>
      <c r="G191">
        <v>27</v>
      </c>
      <c r="H191" s="3">
        <f>_xlfn.XLOOKUP(sales[[#This Row],[Product]],products[Product],products[Cost per box])*sales[[#This Row],[Boxes]]</f>
        <v>142.01999999999998</v>
      </c>
      <c r="I191" s="4">
        <f>sales[[#This Row],[Revenue]]-sales[[#This Row],[Cost]]</f>
        <v>1152.98</v>
      </c>
    </row>
    <row r="192" spans="2:9" x14ac:dyDescent="0.25">
      <c r="B192" t="s">
        <v>23</v>
      </c>
      <c r="C192" t="s">
        <v>27</v>
      </c>
      <c r="D192" t="s">
        <v>28</v>
      </c>
      <c r="E192" s="1">
        <v>44207</v>
      </c>
      <c r="F192" s="4">
        <v>1932</v>
      </c>
      <c r="G192">
        <v>28</v>
      </c>
      <c r="H192" s="3">
        <f>_xlfn.XLOOKUP(sales[[#This Row],[Product]],products[Product],products[Cost per box])*sales[[#This Row],[Boxes]]</f>
        <v>77.28</v>
      </c>
      <c r="I192" s="4">
        <f>sales[[#This Row],[Revenue]]-sales[[#This Row],[Cost]]</f>
        <v>1854.72</v>
      </c>
    </row>
    <row r="193" spans="2:9" x14ac:dyDescent="0.25">
      <c r="B193" t="s">
        <v>20</v>
      </c>
      <c r="C193" t="s">
        <v>21</v>
      </c>
      <c r="D193" t="s">
        <v>42</v>
      </c>
      <c r="E193" s="1">
        <v>44207</v>
      </c>
      <c r="F193" s="4">
        <v>112</v>
      </c>
      <c r="G193">
        <v>57</v>
      </c>
      <c r="H193" s="3">
        <f>_xlfn.XLOOKUP(sales[[#This Row],[Product]],products[Product],products[Cost per box])*sales[[#This Row],[Boxes]]</f>
        <v>270.18</v>
      </c>
      <c r="I193" s="4">
        <f>sales[[#This Row],[Revenue]]-sales[[#This Row],[Cost]]</f>
        <v>-158.18</v>
      </c>
    </row>
    <row r="194" spans="2:9" x14ac:dyDescent="0.25">
      <c r="B194" t="s">
        <v>34</v>
      </c>
      <c r="C194" t="s">
        <v>11</v>
      </c>
      <c r="D194" t="s">
        <v>24</v>
      </c>
      <c r="E194" s="1">
        <v>44207</v>
      </c>
      <c r="F194" s="4">
        <v>4823</v>
      </c>
      <c r="G194">
        <v>103</v>
      </c>
      <c r="H194" s="3">
        <f>_xlfn.XLOOKUP(sales[[#This Row],[Product]],products[Product],products[Cost per box])*sales[[#This Row],[Boxes]]</f>
        <v>1082.53</v>
      </c>
      <c r="I194" s="4">
        <f>sales[[#This Row],[Revenue]]-sales[[#This Row],[Cost]]</f>
        <v>3740.4700000000003</v>
      </c>
    </row>
    <row r="195" spans="2:9" x14ac:dyDescent="0.25">
      <c r="B195" t="s">
        <v>5</v>
      </c>
      <c r="C195" t="s">
        <v>27</v>
      </c>
      <c r="D195" t="s">
        <v>30</v>
      </c>
      <c r="E195" s="1">
        <v>44207</v>
      </c>
      <c r="F195" s="4">
        <v>2968</v>
      </c>
      <c r="G195">
        <v>210</v>
      </c>
      <c r="H195" s="3">
        <f>_xlfn.XLOOKUP(sales[[#This Row],[Product]],products[Product],products[Cost per box])*sales[[#This Row],[Boxes]]</f>
        <v>772.80000000000007</v>
      </c>
      <c r="I195" s="4">
        <f>sales[[#This Row],[Revenue]]-sales[[#This Row],[Cost]]</f>
        <v>2195.1999999999998</v>
      </c>
    </row>
    <row r="196" spans="2:9" x14ac:dyDescent="0.25">
      <c r="B196" t="s">
        <v>34</v>
      </c>
      <c r="C196" t="s">
        <v>6</v>
      </c>
      <c r="D196" t="s">
        <v>42</v>
      </c>
      <c r="E196" s="1">
        <v>44207</v>
      </c>
      <c r="F196" s="4">
        <v>5411</v>
      </c>
      <c r="G196">
        <v>240</v>
      </c>
      <c r="H196" s="3">
        <f>_xlfn.XLOOKUP(sales[[#This Row],[Product]],products[Product],products[Cost per box])*sales[[#This Row],[Boxes]]</f>
        <v>1137.6000000000001</v>
      </c>
      <c r="I196" s="4">
        <f>sales[[#This Row],[Revenue]]-sales[[#This Row],[Cost]]</f>
        <v>4273.3999999999996</v>
      </c>
    </row>
    <row r="197" spans="2:9" x14ac:dyDescent="0.25">
      <c r="B197" t="s">
        <v>49</v>
      </c>
      <c r="C197" t="s">
        <v>16</v>
      </c>
      <c r="D197" t="s">
        <v>14</v>
      </c>
      <c r="E197" s="1">
        <v>44207</v>
      </c>
      <c r="F197" s="4">
        <v>98</v>
      </c>
      <c r="G197">
        <v>288</v>
      </c>
      <c r="H197" s="3">
        <f>_xlfn.XLOOKUP(sales[[#This Row],[Product]],products[Product],products[Cost per box])*sales[[#This Row],[Boxes]]</f>
        <v>1817.28</v>
      </c>
      <c r="I197" s="4">
        <f>sales[[#This Row],[Revenue]]-sales[[#This Row],[Cost]]</f>
        <v>-1719.28</v>
      </c>
    </row>
    <row r="198" spans="2:9" x14ac:dyDescent="0.25">
      <c r="B198" t="s">
        <v>40</v>
      </c>
      <c r="C198" t="s">
        <v>27</v>
      </c>
      <c r="D198" t="s">
        <v>47</v>
      </c>
      <c r="E198" s="1">
        <v>44207</v>
      </c>
      <c r="F198" s="4">
        <v>2576</v>
      </c>
      <c r="G198">
        <v>99</v>
      </c>
      <c r="H198" s="3">
        <f>_xlfn.XLOOKUP(sales[[#This Row],[Product]],products[Product],products[Cost per box])*sales[[#This Row],[Boxes]]</f>
        <v>520.74</v>
      </c>
      <c r="I198" s="4">
        <f>sales[[#This Row],[Revenue]]-sales[[#This Row],[Cost]]</f>
        <v>2055.2600000000002</v>
      </c>
    </row>
    <row r="199" spans="2:9" x14ac:dyDescent="0.25">
      <c r="B199" t="s">
        <v>40</v>
      </c>
      <c r="C199" t="s">
        <v>27</v>
      </c>
      <c r="D199" t="s">
        <v>7</v>
      </c>
      <c r="E199" s="1">
        <v>44207</v>
      </c>
      <c r="F199" s="4">
        <v>3934</v>
      </c>
      <c r="G199">
        <v>607</v>
      </c>
      <c r="H199" s="3">
        <f>_xlfn.XLOOKUP(sales[[#This Row],[Product]],products[Product],products[Cost per box])*sales[[#This Row],[Boxes]]</f>
        <v>3126.05</v>
      </c>
      <c r="I199" s="4">
        <f>sales[[#This Row],[Revenue]]-sales[[#This Row],[Cost]]</f>
        <v>807.94999999999982</v>
      </c>
    </row>
    <row r="200" spans="2:9" x14ac:dyDescent="0.25">
      <c r="B200" t="s">
        <v>25</v>
      </c>
      <c r="C200" t="s">
        <v>11</v>
      </c>
      <c r="D200" t="s">
        <v>19</v>
      </c>
      <c r="E200" s="1">
        <v>44207</v>
      </c>
      <c r="F200" s="4">
        <v>3206</v>
      </c>
      <c r="G200">
        <v>153</v>
      </c>
      <c r="H200" s="3">
        <f>_xlfn.XLOOKUP(sales[[#This Row],[Product]],products[Product],products[Cost per box])*sales[[#This Row],[Boxes]]</f>
        <v>1565.19</v>
      </c>
      <c r="I200" s="4">
        <f>sales[[#This Row],[Revenue]]-sales[[#This Row],[Cost]]</f>
        <v>1640.81</v>
      </c>
    </row>
    <row r="201" spans="2:9" x14ac:dyDescent="0.25">
      <c r="B201" t="s">
        <v>40</v>
      </c>
      <c r="C201" t="s">
        <v>6</v>
      </c>
      <c r="D201" t="s">
        <v>19</v>
      </c>
      <c r="E201" s="1">
        <v>44207</v>
      </c>
      <c r="F201" s="4">
        <v>5992</v>
      </c>
      <c r="G201">
        <v>136</v>
      </c>
      <c r="H201" s="3">
        <f>_xlfn.XLOOKUP(sales[[#This Row],[Product]],products[Product],products[Cost per box])*sales[[#This Row],[Boxes]]</f>
        <v>1391.28</v>
      </c>
      <c r="I201" s="4">
        <f>sales[[#This Row],[Revenue]]-sales[[#This Row],[Cost]]</f>
        <v>4600.72</v>
      </c>
    </row>
    <row r="202" spans="2:9" x14ac:dyDescent="0.25">
      <c r="B202" t="s">
        <v>37</v>
      </c>
      <c r="C202" t="s">
        <v>16</v>
      </c>
      <c r="D202" t="s">
        <v>28</v>
      </c>
      <c r="E202" s="1">
        <v>44207</v>
      </c>
      <c r="F202" s="4">
        <v>77</v>
      </c>
      <c r="G202">
        <v>75</v>
      </c>
      <c r="H202" s="3">
        <f>_xlfn.XLOOKUP(sales[[#This Row],[Product]],products[Product],products[Cost per box])*sales[[#This Row],[Boxes]]</f>
        <v>206.99999999999997</v>
      </c>
      <c r="I202" s="4">
        <f>sales[[#This Row],[Revenue]]-sales[[#This Row],[Cost]]</f>
        <v>-129.99999999999997</v>
      </c>
    </row>
    <row r="203" spans="2:9" x14ac:dyDescent="0.25">
      <c r="B203" t="s">
        <v>41</v>
      </c>
      <c r="C203" t="s">
        <v>27</v>
      </c>
      <c r="D203" t="s">
        <v>48</v>
      </c>
      <c r="E203" s="1">
        <v>44207</v>
      </c>
      <c r="F203" s="4">
        <v>5558</v>
      </c>
      <c r="G203">
        <v>91</v>
      </c>
      <c r="H203" s="3">
        <f>_xlfn.XLOOKUP(sales[[#This Row],[Product]],products[Product],products[Cost per box])*sales[[#This Row],[Boxes]]</f>
        <v>680.68000000000006</v>
      </c>
      <c r="I203" s="4">
        <f>sales[[#This Row],[Revenue]]-sales[[#This Row],[Cost]]</f>
        <v>4877.32</v>
      </c>
    </row>
    <row r="204" spans="2:9" x14ac:dyDescent="0.25">
      <c r="B204" t="s">
        <v>40</v>
      </c>
      <c r="C204" t="s">
        <v>11</v>
      </c>
      <c r="D204" t="s">
        <v>35</v>
      </c>
      <c r="E204" s="1">
        <v>44207</v>
      </c>
      <c r="F204" s="4">
        <v>2548</v>
      </c>
      <c r="G204">
        <v>227</v>
      </c>
      <c r="H204" s="3">
        <f>_xlfn.XLOOKUP(sales[[#This Row],[Product]],products[Product],products[Cost per box])*sales[[#This Row],[Boxes]]</f>
        <v>601.54999999999995</v>
      </c>
      <c r="I204" s="4">
        <f>sales[[#This Row],[Revenue]]-sales[[#This Row],[Cost]]</f>
        <v>1946.45</v>
      </c>
    </row>
    <row r="205" spans="2:9" x14ac:dyDescent="0.25">
      <c r="B205" t="s">
        <v>46</v>
      </c>
      <c r="C205" t="s">
        <v>6</v>
      </c>
      <c r="D205" t="s">
        <v>48</v>
      </c>
      <c r="E205" s="1">
        <v>44207</v>
      </c>
      <c r="F205" s="4">
        <v>973</v>
      </c>
      <c r="G205">
        <v>264</v>
      </c>
      <c r="H205" s="3">
        <f>_xlfn.XLOOKUP(sales[[#This Row],[Product]],products[Product],products[Cost per box])*sales[[#This Row],[Boxes]]</f>
        <v>1974.72</v>
      </c>
      <c r="I205" s="4">
        <f>sales[[#This Row],[Revenue]]-sales[[#This Row],[Cost]]</f>
        <v>-1001.72</v>
      </c>
    </row>
    <row r="206" spans="2:9" x14ac:dyDescent="0.25">
      <c r="B206" t="s">
        <v>46</v>
      </c>
      <c r="C206" t="s">
        <v>27</v>
      </c>
      <c r="D206" t="s">
        <v>12</v>
      </c>
      <c r="E206" s="1">
        <v>44207</v>
      </c>
      <c r="F206" s="4">
        <v>3801</v>
      </c>
      <c r="G206">
        <v>640</v>
      </c>
      <c r="H206" s="3">
        <f>_xlfn.XLOOKUP(sales[[#This Row],[Product]],products[Product],products[Cost per box])*sales[[#This Row],[Boxes]]</f>
        <v>5395.2</v>
      </c>
      <c r="I206" s="4">
        <f>sales[[#This Row],[Revenue]]-sales[[#This Row],[Cost]]</f>
        <v>-1594.1999999999998</v>
      </c>
    </row>
    <row r="207" spans="2:9" x14ac:dyDescent="0.25">
      <c r="B207" t="s">
        <v>23</v>
      </c>
      <c r="C207" t="s">
        <v>21</v>
      </c>
      <c r="D207" t="s">
        <v>42</v>
      </c>
      <c r="E207" s="1">
        <v>44207</v>
      </c>
      <c r="F207" s="4">
        <v>6867</v>
      </c>
      <c r="G207">
        <v>770</v>
      </c>
      <c r="H207" s="3">
        <f>_xlfn.XLOOKUP(sales[[#This Row],[Product]],products[Product],products[Cost per box])*sales[[#This Row],[Boxes]]</f>
        <v>3649.8</v>
      </c>
      <c r="I207" s="4">
        <f>sales[[#This Row],[Revenue]]-sales[[#This Row],[Cost]]</f>
        <v>3217.2</v>
      </c>
    </row>
    <row r="208" spans="2:9" x14ac:dyDescent="0.25">
      <c r="B208" t="s">
        <v>46</v>
      </c>
      <c r="C208" t="s">
        <v>9</v>
      </c>
      <c r="D208" t="s">
        <v>19</v>
      </c>
      <c r="E208" s="1">
        <v>44207</v>
      </c>
      <c r="F208" s="4">
        <v>2317</v>
      </c>
      <c r="G208">
        <v>276</v>
      </c>
      <c r="H208" s="3">
        <f>_xlfn.XLOOKUP(sales[[#This Row],[Product]],products[Product],products[Cost per box])*sales[[#This Row],[Boxes]]</f>
        <v>2823.48</v>
      </c>
      <c r="I208" s="4">
        <f>sales[[#This Row],[Revenue]]-sales[[#This Row],[Cost]]</f>
        <v>-506.48</v>
      </c>
    </row>
    <row r="209" spans="2:9" x14ac:dyDescent="0.25">
      <c r="B209" t="s">
        <v>13</v>
      </c>
      <c r="C209" t="s">
        <v>6</v>
      </c>
      <c r="D209" t="s">
        <v>48</v>
      </c>
      <c r="E209" s="1">
        <v>44207</v>
      </c>
      <c r="F209" s="4">
        <v>462</v>
      </c>
      <c r="G209">
        <v>147</v>
      </c>
      <c r="H209" s="3">
        <f>_xlfn.XLOOKUP(sales[[#This Row],[Product]],products[Product],products[Cost per box])*sales[[#This Row],[Boxes]]</f>
        <v>1099.5600000000002</v>
      </c>
      <c r="I209" s="4">
        <f>sales[[#This Row],[Revenue]]-sales[[#This Row],[Cost]]</f>
        <v>-637.56000000000017</v>
      </c>
    </row>
    <row r="210" spans="2:9" x14ac:dyDescent="0.25">
      <c r="B210" t="s">
        <v>49</v>
      </c>
      <c r="C210" t="s">
        <v>11</v>
      </c>
      <c r="D210" t="s">
        <v>43</v>
      </c>
      <c r="E210" s="1">
        <v>44207</v>
      </c>
      <c r="F210" s="4">
        <v>1022</v>
      </c>
      <c r="G210">
        <v>7</v>
      </c>
      <c r="H210" s="3">
        <f>_xlfn.XLOOKUP(sales[[#This Row],[Product]],products[Product],products[Cost per box])*sales[[#This Row],[Boxes]]</f>
        <v>26.95</v>
      </c>
      <c r="I210" s="4">
        <f>sales[[#This Row],[Revenue]]-sales[[#This Row],[Cost]]</f>
        <v>995.05</v>
      </c>
    </row>
    <row r="211" spans="2:9" x14ac:dyDescent="0.25">
      <c r="B211" t="s">
        <v>15</v>
      </c>
      <c r="C211" t="s">
        <v>16</v>
      </c>
      <c r="D211" t="s">
        <v>12</v>
      </c>
      <c r="E211" s="1">
        <v>44207</v>
      </c>
      <c r="F211" s="4">
        <v>5068</v>
      </c>
      <c r="G211">
        <v>227</v>
      </c>
      <c r="H211" s="3">
        <f>_xlfn.XLOOKUP(sales[[#This Row],[Product]],products[Product],products[Cost per box])*sales[[#This Row],[Boxes]]</f>
        <v>1913.61</v>
      </c>
      <c r="I211" s="4">
        <f>sales[[#This Row],[Revenue]]-sales[[#This Row],[Cost]]</f>
        <v>3154.3900000000003</v>
      </c>
    </row>
    <row r="212" spans="2:9" x14ac:dyDescent="0.25">
      <c r="B212" t="s">
        <v>5</v>
      </c>
      <c r="C212" t="s">
        <v>16</v>
      </c>
      <c r="D212" t="s">
        <v>42</v>
      </c>
      <c r="E212" s="1">
        <v>44207</v>
      </c>
      <c r="F212" s="4">
        <v>9793</v>
      </c>
      <c r="G212">
        <v>106</v>
      </c>
      <c r="H212" s="3">
        <f>_xlfn.XLOOKUP(sales[[#This Row],[Product]],products[Product],products[Cost per box])*sales[[#This Row],[Boxes]]</f>
        <v>502.44</v>
      </c>
      <c r="I212" s="4">
        <f>sales[[#This Row],[Revenue]]-sales[[#This Row],[Cost]]</f>
        <v>9290.56</v>
      </c>
    </row>
    <row r="213" spans="2:9" x14ac:dyDescent="0.25">
      <c r="B213" t="s">
        <v>25</v>
      </c>
      <c r="C213" t="s">
        <v>27</v>
      </c>
      <c r="D213" t="s">
        <v>28</v>
      </c>
      <c r="E213" s="1">
        <v>44207</v>
      </c>
      <c r="F213" s="4">
        <v>7210</v>
      </c>
      <c r="G213">
        <v>219</v>
      </c>
      <c r="H213" s="3">
        <f>_xlfn.XLOOKUP(sales[[#This Row],[Product]],products[Product],products[Cost per box])*sales[[#This Row],[Boxes]]</f>
        <v>604.43999999999994</v>
      </c>
      <c r="I213" s="4">
        <f>sales[[#This Row],[Revenue]]-sales[[#This Row],[Cost]]</f>
        <v>6605.56</v>
      </c>
    </row>
    <row r="214" spans="2:9" x14ac:dyDescent="0.25">
      <c r="B214" t="s">
        <v>20</v>
      </c>
      <c r="C214" t="s">
        <v>27</v>
      </c>
      <c r="D214" t="s">
        <v>17</v>
      </c>
      <c r="E214" s="1">
        <v>44207</v>
      </c>
      <c r="F214" s="4">
        <v>4340</v>
      </c>
      <c r="G214">
        <v>413</v>
      </c>
      <c r="H214" s="3">
        <f>_xlfn.XLOOKUP(sales[[#This Row],[Product]],products[Product],products[Cost per box])*sales[[#This Row],[Boxes]]</f>
        <v>2808.4</v>
      </c>
      <c r="I214" s="4">
        <f>sales[[#This Row],[Revenue]]-sales[[#This Row],[Cost]]</f>
        <v>1531.6</v>
      </c>
    </row>
    <row r="215" spans="2:9" x14ac:dyDescent="0.25">
      <c r="B215" t="s">
        <v>18</v>
      </c>
      <c r="C215" t="s">
        <v>9</v>
      </c>
      <c r="D215" t="s">
        <v>44</v>
      </c>
      <c r="E215" s="1">
        <v>44207</v>
      </c>
      <c r="F215" s="4">
        <v>9226</v>
      </c>
      <c r="G215">
        <v>65</v>
      </c>
      <c r="H215" s="3">
        <f>_xlfn.XLOOKUP(sales[[#This Row],[Product]],products[Product],products[Cost per box])*sales[[#This Row],[Boxes]]</f>
        <v>622.05000000000007</v>
      </c>
      <c r="I215" s="4">
        <f>sales[[#This Row],[Revenue]]-sales[[#This Row],[Cost]]</f>
        <v>8603.9500000000007</v>
      </c>
    </row>
    <row r="216" spans="2:9" x14ac:dyDescent="0.25">
      <c r="B216" t="s">
        <v>29</v>
      </c>
      <c r="C216" t="s">
        <v>21</v>
      </c>
      <c r="D216" t="s">
        <v>30</v>
      </c>
      <c r="E216" s="1">
        <v>44208</v>
      </c>
      <c r="F216" s="4">
        <v>1932</v>
      </c>
      <c r="G216">
        <v>129</v>
      </c>
      <c r="H216" s="3">
        <f>_xlfn.XLOOKUP(sales[[#This Row],[Product]],products[Product],products[Cost per box])*sales[[#This Row],[Boxes]]</f>
        <v>474.72</v>
      </c>
      <c r="I216" s="4">
        <f>sales[[#This Row],[Revenue]]-sales[[#This Row],[Cost]]</f>
        <v>1457.28</v>
      </c>
    </row>
    <row r="217" spans="2:9" x14ac:dyDescent="0.25">
      <c r="B217" t="s">
        <v>32</v>
      </c>
      <c r="C217" t="s">
        <v>27</v>
      </c>
      <c r="D217" t="s">
        <v>48</v>
      </c>
      <c r="E217" s="1">
        <v>44208</v>
      </c>
      <c r="F217" s="4">
        <v>1337</v>
      </c>
      <c r="G217">
        <v>133</v>
      </c>
      <c r="H217" s="3">
        <f>_xlfn.XLOOKUP(sales[[#This Row],[Product]],products[Product],products[Cost per box])*sales[[#This Row],[Boxes]]</f>
        <v>994.84</v>
      </c>
      <c r="I217" s="4">
        <f>sales[[#This Row],[Revenue]]-sales[[#This Row],[Cost]]</f>
        <v>342.15999999999997</v>
      </c>
    </row>
    <row r="218" spans="2:9" x14ac:dyDescent="0.25">
      <c r="B218" t="s">
        <v>10</v>
      </c>
      <c r="C218" t="s">
        <v>11</v>
      </c>
      <c r="D218" t="s">
        <v>22</v>
      </c>
      <c r="E218" s="1">
        <v>44208</v>
      </c>
      <c r="F218" s="4">
        <v>1771</v>
      </c>
      <c r="G218">
        <v>125</v>
      </c>
      <c r="H218" s="3">
        <f>_xlfn.XLOOKUP(sales[[#This Row],[Product]],products[Product],products[Cost per box])*sales[[#This Row],[Boxes]]</f>
        <v>1027.5</v>
      </c>
      <c r="I218" s="4">
        <f>sales[[#This Row],[Revenue]]-sales[[#This Row],[Cost]]</f>
        <v>743.5</v>
      </c>
    </row>
    <row r="219" spans="2:9" x14ac:dyDescent="0.25">
      <c r="B219" t="s">
        <v>20</v>
      </c>
      <c r="C219" t="s">
        <v>9</v>
      </c>
      <c r="D219" t="s">
        <v>31</v>
      </c>
      <c r="E219" s="1">
        <v>44208</v>
      </c>
      <c r="F219" s="4">
        <v>4690</v>
      </c>
      <c r="G219">
        <v>72</v>
      </c>
      <c r="H219" s="3">
        <f>_xlfn.XLOOKUP(sales[[#This Row],[Product]],products[Product],products[Cost per box])*sales[[#This Row],[Boxes]]</f>
        <v>411.84</v>
      </c>
      <c r="I219" s="4">
        <f>sales[[#This Row],[Revenue]]-sales[[#This Row],[Cost]]</f>
        <v>4278.16</v>
      </c>
    </row>
    <row r="220" spans="2:9" x14ac:dyDescent="0.25">
      <c r="B220" t="s">
        <v>25</v>
      </c>
      <c r="C220" t="s">
        <v>6</v>
      </c>
      <c r="D220" t="s">
        <v>30</v>
      </c>
      <c r="E220" s="1">
        <v>44208</v>
      </c>
      <c r="F220" s="4">
        <v>10241</v>
      </c>
      <c r="G220">
        <v>243</v>
      </c>
      <c r="H220" s="3">
        <f>_xlfn.XLOOKUP(sales[[#This Row],[Product]],products[Product],products[Cost per box])*sales[[#This Row],[Boxes]]</f>
        <v>894.24</v>
      </c>
      <c r="I220" s="4">
        <f>sales[[#This Row],[Revenue]]-sales[[#This Row],[Cost]]</f>
        <v>9346.76</v>
      </c>
    </row>
    <row r="221" spans="2:9" x14ac:dyDescent="0.25">
      <c r="B221" t="s">
        <v>29</v>
      </c>
      <c r="C221" t="s">
        <v>6</v>
      </c>
      <c r="D221" t="s">
        <v>35</v>
      </c>
      <c r="E221" s="1">
        <v>44208</v>
      </c>
      <c r="F221" s="4">
        <v>4907</v>
      </c>
      <c r="G221">
        <v>275</v>
      </c>
      <c r="H221" s="3">
        <f>_xlfn.XLOOKUP(sales[[#This Row],[Product]],products[Product],products[Cost per box])*sales[[#This Row],[Boxes]]</f>
        <v>728.75</v>
      </c>
      <c r="I221" s="4">
        <f>sales[[#This Row],[Revenue]]-sales[[#This Row],[Cost]]</f>
        <v>4178.25</v>
      </c>
    </row>
    <row r="222" spans="2:9" x14ac:dyDescent="0.25">
      <c r="B222" t="s">
        <v>37</v>
      </c>
      <c r="C222" t="s">
        <v>16</v>
      </c>
      <c r="D222" t="s">
        <v>48</v>
      </c>
      <c r="E222" s="1">
        <v>44208</v>
      </c>
      <c r="F222" s="4">
        <v>5817</v>
      </c>
      <c r="G222">
        <v>119</v>
      </c>
      <c r="H222" s="3">
        <f>_xlfn.XLOOKUP(sales[[#This Row],[Product]],products[Product],products[Cost per box])*sales[[#This Row],[Boxes]]</f>
        <v>890.12</v>
      </c>
      <c r="I222" s="4">
        <f>sales[[#This Row],[Revenue]]-sales[[#This Row],[Cost]]</f>
        <v>4926.88</v>
      </c>
    </row>
    <row r="223" spans="2:9" x14ac:dyDescent="0.25">
      <c r="B223" t="s">
        <v>34</v>
      </c>
      <c r="C223" t="s">
        <v>16</v>
      </c>
      <c r="D223" t="s">
        <v>19</v>
      </c>
      <c r="E223" s="1">
        <v>44208</v>
      </c>
      <c r="F223" s="4">
        <v>2527</v>
      </c>
      <c r="G223">
        <v>277</v>
      </c>
      <c r="H223" s="3">
        <f>_xlfn.XLOOKUP(sales[[#This Row],[Product]],products[Product],products[Cost per box])*sales[[#This Row],[Boxes]]</f>
        <v>2833.71</v>
      </c>
      <c r="I223" s="4">
        <f>sales[[#This Row],[Revenue]]-sales[[#This Row],[Cost]]</f>
        <v>-306.71000000000004</v>
      </c>
    </row>
    <row r="224" spans="2:9" x14ac:dyDescent="0.25">
      <c r="B224" t="s">
        <v>10</v>
      </c>
      <c r="C224" t="s">
        <v>21</v>
      </c>
      <c r="D224" t="s">
        <v>52</v>
      </c>
      <c r="E224" s="1">
        <v>44208</v>
      </c>
      <c r="F224" s="4">
        <v>4053</v>
      </c>
      <c r="G224">
        <v>23</v>
      </c>
      <c r="H224" s="3">
        <f>_xlfn.XLOOKUP(sales[[#This Row],[Product]],products[Product],products[Cost per box])*sales[[#This Row],[Boxes]]</f>
        <v>76.36</v>
      </c>
      <c r="I224" s="4">
        <f>sales[[#This Row],[Revenue]]-sales[[#This Row],[Cost]]</f>
        <v>3976.64</v>
      </c>
    </row>
    <row r="225" spans="2:9" x14ac:dyDescent="0.25">
      <c r="B225" t="s">
        <v>49</v>
      </c>
      <c r="C225" t="s">
        <v>16</v>
      </c>
      <c r="D225" t="s">
        <v>50</v>
      </c>
      <c r="E225" s="1">
        <v>44208</v>
      </c>
      <c r="F225" s="4">
        <v>63</v>
      </c>
      <c r="G225">
        <v>263</v>
      </c>
      <c r="H225" s="3">
        <f>_xlfn.XLOOKUP(sales[[#This Row],[Product]],products[Product],products[Cost per box])*sales[[#This Row],[Boxes]]</f>
        <v>3263.83</v>
      </c>
      <c r="I225" s="4">
        <f>sales[[#This Row],[Revenue]]-sales[[#This Row],[Cost]]</f>
        <v>-3200.83</v>
      </c>
    </row>
    <row r="226" spans="2:9" x14ac:dyDescent="0.25">
      <c r="B226" t="s">
        <v>23</v>
      </c>
      <c r="C226" t="s">
        <v>11</v>
      </c>
      <c r="D226" t="s">
        <v>26</v>
      </c>
      <c r="E226" s="1">
        <v>44208</v>
      </c>
      <c r="F226" s="4">
        <v>6559</v>
      </c>
      <c r="G226">
        <v>619</v>
      </c>
      <c r="H226" s="3">
        <f>_xlfn.XLOOKUP(sales[[#This Row],[Product]],products[Product],products[Cost per box])*sales[[#This Row],[Boxes]]</f>
        <v>3980.1699999999996</v>
      </c>
      <c r="I226" s="4">
        <f>sales[[#This Row],[Revenue]]-sales[[#This Row],[Cost]]</f>
        <v>2578.8300000000004</v>
      </c>
    </row>
    <row r="227" spans="2:9" x14ac:dyDescent="0.25">
      <c r="B227" t="s">
        <v>37</v>
      </c>
      <c r="C227" t="s">
        <v>11</v>
      </c>
      <c r="D227" t="s">
        <v>19</v>
      </c>
      <c r="E227" s="1">
        <v>44208</v>
      </c>
      <c r="F227" s="4">
        <v>4921</v>
      </c>
      <c r="G227">
        <v>770</v>
      </c>
      <c r="H227" s="3">
        <f>_xlfn.XLOOKUP(sales[[#This Row],[Product]],products[Product],products[Cost per box])*sales[[#This Row],[Boxes]]</f>
        <v>7877.1</v>
      </c>
      <c r="I227" s="4">
        <f>sales[[#This Row],[Revenue]]-sales[[#This Row],[Cost]]</f>
        <v>-2956.1000000000004</v>
      </c>
    </row>
    <row r="228" spans="2:9" x14ac:dyDescent="0.25">
      <c r="B228" t="s">
        <v>51</v>
      </c>
      <c r="C228" t="s">
        <v>11</v>
      </c>
      <c r="D228" t="s">
        <v>31</v>
      </c>
      <c r="E228" s="1">
        <v>44208</v>
      </c>
      <c r="F228" s="4">
        <v>10738</v>
      </c>
      <c r="G228">
        <v>135</v>
      </c>
      <c r="H228" s="3">
        <f>_xlfn.XLOOKUP(sales[[#This Row],[Product]],products[Product],products[Cost per box])*sales[[#This Row],[Boxes]]</f>
        <v>772.19999999999993</v>
      </c>
      <c r="I228" s="4">
        <f>sales[[#This Row],[Revenue]]-sales[[#This Row],[Cost]]</f>
        <v>9965.7999999999993</v>
      </c>
    </row>
    <row r="229" spans="2:9" x14ac:dyDescent="0.25">
      <c r="B229" t="s">
        <v>51</v>
      </c>
      <c r="C229" t="s">
        <v>21</v>
      </c>
      <c r="D229" t="s">
        <v>7</v>
      </c>
      <c r="E229" s="1">
        <v>44208</v>
      </c>
      <c r="F229" s="4">
        <v>7441</v>
      </c>
      <c r="G229">
        <v>8</v>
      </c>
      <c r="H229" s="3">
        <f>_xlfn.XLOOKUP(sales[[#This Row],[Product]],products[Product],products[Cost per box])*sales[[#This Row],[Boxes]]</f>
        <v>41.2</v>
      </c>
      <c r="I229" s="4">
        <f>sales[[#This Row],[Revenue]]-sales[[#This Row],[Cost]]</f>
        <v>7399.8</v>
      </c>
    </row>
    <row r="230" spans="2:9" x14ac:dyDescent="0.25">
      <c r="B230" t="s">
        <v>10</v>
      </c>
      <c r="C230" t="s">
        <v>21</v>
      </c>
      <c r="D230" t="s">
        <v>45</v>
      </c>
      <c r="E230" s="1">
        <v>44208</v>
      </c>
      <c r="F230" s="4">
        <v>6244</v>
      </c>
      <c r="G230">
        <v>27</v>
      </c>
      <c r="H230" s="3">
        <f>_xlfn.XLOOKUP(sales[[#This Row],[Product]],products[Product],products[Cost per box])*sales[[#This Row],[Boxes]]</f>
        <v>208.71</v>
      </c>
      <c r="I230" s="4">
        <f>sales[[#This Row],[Revenue]]-sales[[#This Row],[Cost]]</f>
        <v>6035.29</v>
      </c>
    </row>
    <row r="231" spans="2:9" x14ac:dyDescent="0.25">
      <c r="B231" t="s">
        <v>10</v>
      </c>
      <c r="C231" t="s">
        <v>6</v>
      </c>
      <c r="D231" t="s">
        <v>44</v>
      </c>
      <c r="E231" s="1">
        <v>44208</v>
      </c>
      <c r="F231" s="4">
        <v>9625</v>
      </c>
      <c r="G231">
        <v>138</v>
      </c>
      <c r="H231" s="3">
        <f>_xlfn.XLOOKUP(sales[[#This Row],[Product]],products[Product],products[Cost per box])*sales[[#This Row],[Boxes]]</f>
        <v>1320.66</v>
      </c>
      <c r="I231" s="4">
        <f>sales[[#This Row],[Revenue]]-sales[[#This Row],[Cost]]</f>
        <v>8304.34</v>
      </c>
    </row>
    <row r="232" spans="2:9" x14ac:dyDescent="0.25">
      <c r="B232" t="s">
        <v>8</v>
      </c>
      <c r="C232" t="s">
        <v>16</v>
      </c>
      <c r="D232" t="s">
        <v>35</v>
      </c>
      <c r="E232" s="1">
        <v>44208</v>
      </c>
      <c r="F232" s="4">
        <v>2303</v>
      </c>
      <c r="G232">
        <v>194</v>
      </c>
      <c r="H232" s="3">
        <f>_xlfn.XLOOKUP(sales[[#This Row],[Product]],products[Product],products[Cost per box])*sales[[#This Row],[Boxes]]</f>
        <v>514.1</v>
      </c>
      <c r="I232" s="4">
        <f>sales[[#This Row],[Revenue]]-sales[[#This Row],[Cost]]</f>
        <v>1788.9</v>
      </c>
    </row>
    <row r="233" spans="2:9" x14ac:dyDescent="0.25">
      <c r="B233" t="s">
        <v>25</v>
      </c>
      <c r="C233" t="s">
        <v>6</v>
      </c>
      <c r="D233" t="s">
        <v>50</v>
      </c>
      <c r="E233" s="1">
        <v>44208</v>
      </c>
      <c r="F233" s="4">
        <v>406</v>
      </c>
      <c r="G233">
        <v>94</v>
      </c>
      <c r="H233" s="3">
        <f>_xlfn.XLOOKUP(sales[[#This Row],[Product]],products[Product],products[Cost per box])*sales[[#This Row],[Boxes]]</f>
        <v>1166.54</v>
      </c>
      <c r="I233" s="4">
        <f>sales[[#This Row],[Revenue]]-sales[[#This Row],[Cost]]</f>
        <v>-760.54</v>
      </c>
    </row>
    <row r="234" spans="2:9" x14ac:dyDescent="0.25">
      <c r="B234" t="s">
        <v>40</v>
      </c>
      <c r="C234" t="s">
        <v>6</v>
      </c>
      <c r="D234" t="s">
        <v>42</v>
      </c>
      <c r="E234" s="1">
        <v>44208</v>
      </c>
      <c r="F234" s="4">
        <v>6531</v>
      </c>
      <c r="G234">
        <v>185</v>
      </c>
      <c r="H234" s="3">
        <f>_xlfn.XLOOKUP(sales[[#This Row],[Product]],products[Product],products[Cost per box])*sales[[#This Row],[Boxes]]</f>
        <v>876.90000000000009</v>
      </c>
      <c r="I234" s="4">
        <f>sales[[#This Row],[Revenue]]-sales[[#This Row],[Cost]]</f>
        <v>5654.1</v>
      </c>
    </row>
    <row r="235" spans="2:9" x14ac:dyDescent="0.25">
      <c r="B235" t="s">
        <v>49</v>
      </c>
      <c r="C235" t="s">
        <v>16</v>
      </c>
      <c r="D235" t="s">
        <v>42</v>
      </c>
      <c r="E235" s="1">
        <v>44208</v>
      </c>
      <c r="F235" s="4">
        <v>2954</v>
      </c>
      <c r="G235">
        <v>137</v>
      </c>
      <c r="H235" s="3">
        <f>_xlfn.XLOOKUP(sales[[#This Row],[Product]],products[Product],products[Cost per box])*sales[[#This Row],[Boxes]]</f>
        <v>649.38</v>
      </c>
      <c r="I235" s="4">
        <f>sales[[#This Row],[Revenue]]-sales[[#This Row],[Cost]]</f>
        <v>2304.62</v>
      </c>
    </row>
    <row r="236" spans="2:9" x14ac:dyDescent="0.25">
      <c r="B236" t="s">
        <v>25</v>
      </c>
      <c r="C236" t="s">
        <v>11</v>
      </c>
      <c r="D236" t="s">
        <v>35</v>
      </c>
      <c r="E236" s="1">
        <v>44208</v>
      </c>
      <c r="F236" s="4">
        <v>2121</v>
      </c>
      <c r="G236">
        <v>204</v>
      </c>
      <c r="H236" s="3">
        <f>_xlfn.XLOOKUP(sales[[#This Row],[Product]],products[Product],products[Cost per box])*sales[[#This Row],[Boxes]]</f>
        <v>540.6</v>
      </c>
      <c r="I236" s="4">
        <f>sales[[#This Row],[Revenue]]-sales[[#This Row],[Cost]]</f>
        <v>1580.4</v>
      </c>
    </row>
    <row r="237" spans="2:9" x14ac:dyDescent="0.25">
      <c r="B237" t="s">
        <v>29</v>
      </c>
      <c r="C237" t="s">
        <v>21</v>
      </c>
      <c r="D237" t="s">
        <v>28</v>
      </c>
      <c r="E237" s="1">
        <v>44208</v>
      </c>
      <c r="F237" s="4">
        <v>5026</v>
      </c>
      <c r="G237">
        <v>222</v>
      </c>
      <c r="H237" s="3">
        <f>_xlfn.XLOOKUP(sales[[#This Row],[Product]],products[Product],products[Cost per box])*sales[[#This Row],[Boxes]]</f>
        <v>612.71999999999991</v>
      </c>
      <c r="I237" s="4">
        <f>sales[[#This Row],[Revenue]]-sales[[#This Row],[Cost]]</f>
        <v>4413.28</v>
      </c>
    </row>
    <row r="238" spans="2:9" x14ac:dyDescent="0.25">
      <c r="B238" t="s">
        <v>51</v>
      </c>
      <c r="C238" t="s">
        <v>9</v>
      </c>
      <c r="D238" t="s">
        <v>26</v>
      </c>
      <c r="E238" s="1">
        <v>44208</v>
      </c>
      <c r="F238" s="4">
        <v>1673</v>
      </c>
      <c r="G238">
        <v>410</v>
      </c>
      <c r="H238" s="3">
        <f>_xlfn.XLOOKUP(sales[[#This Row],[Product]],products[Product],products[Cost per box])*sales[[#This Row],[Boxes]]</f>
        <v>2636.2999999999997</v>
      </c>
      <c r="I238" s="4">
        <f>sales[[#This Row],[Revenue]]-sales[[#This Row],[Cost]]</f>
        <v>-963.29999999999973</v>
      </c>
    </row>
    <row r="239" spans="2:9" x14ac:dyDescent="0.25">
      <c r="B239" t="s">
        <v>41</v>
      </c>
      <c r="C239" t="s">
        <v>21</v>
      </c>
      <c r="D239" t="s">
        <v>52</v>
      </c>
      <c r="E239" s="1">
        <v>44209</v>
      </c>
      <c r="F239" s="4">
        <v>1337</v>
      </c>
      <c r="G239">
        <v>700</v>
      </c>
      <c r="H239" s="3">
        <f>_xlfn.XLOOKUP(sales[[#This Row],[Product]],products[Product],products[Cost per box])*sales[[#This Row],[Boxes]]</f>
        <v>2324</v>
      </c>
      <c r="I239" s="4">
        <f>sales[[#This Row],[Revenue]]-sales[[#This Row],[Cost]]</f>
        <v>-987</v>
      </c>
    </row>
    <row r="240" spans="2:9" x14ac:dyDescent="0.25">
      <c r="B240" t="s">
        <v>25</v>
      </c>
      <c r="C240" t="s">
        <v>9</v>
      </c>
      <c r="D240" t="s">
        <v>31</v>
      </c>
      <c r="E240" s="1">
        <v>44209</v>
      </c>
      <c r="F240" s="4">
        <v>4795</v>
      </c>
      <c r="G240">
        <v>56</v>
      </c>
      <c r="H240" s="3">
        <f>_xlfn.XLOOKUP(sales[[#This Row],[Product]],products[Product],products[Cost per box])*sales[[#This Row],[Boxes]]</f>
        <v>320.32</v>
      </c>
      <c r="I240" s="4">
        <f>sales[[#This Row],[Revenue]]-sales[[#This Row],[Cost]]</f>
        <v>4474.68</v>
      </c>
    </row>
    <row r="241" spans="2:9" x14ac:dyDescent="0.25">
      <c r="B241" t="s">
        <v>23</v>
      </c>
      <c r="C241" t="s">
        <v>21</v>
      </c>
      <c r="D241" t="s">
        <v>47</v>
      </c>
      <c r="E241" s="1">
        <v>44209</v>
      </c>
      <c r="F241" s="4">
        <v>224</v>
      </c>
      <c r="G241">
        <v>185</v>
      </c>
      <c r="H241" s="3">
        <f>_xlfn.XLOOKUP(sales[[#This Row],[Product]],products[Product],products[Cost per box])*sales[[#This Row],[Boxes]]</f>
        <v>973.09999999999991</v>
      </c>
      <c r="I241" s="4">
        <f>sales[[#This Row],[Revenue]]-sales[[#This Row],[Cost]]</f>
        <v>-749.09999999999991</v>
      </c>
    </row>
    <row r="242" spans="2:9" x14ac:dyDescent="0.25">
      <c r="B242" t="s">
        <v>39</v>
      </c>
      <c r="C242" t="s">
        <v>27</v>
      </c>
      <c r="D242" t="s">
        <v>12</v>
      </c>
      <c r="E242" s="1">
        <v>44209</v>
      </c>
      <c r="F242" s="4">
        <v>1708</v>
      </c>
      <c r="G242">
        <v>21</v>
      </c>
      <c r="H242" s="3">
        <f>_xlfn.XLOOKUP(sales[[#This Row],[Product]],products[Product],products[Cost per box])*sales[[#This Row],[Boxes]]</f>
        <v>177.03</v>
      </c>
      <c r="I242" s="4">
        <f>sales[[#This Row],[Revenue]]-sales[[#This Row],[Cost]]</f>
        <v>1530.97</v>
      </c>
    </row>
    <row r="243" spans="2:9" x14ac:dyDescent="0.25">
      <c r="B243" t="s">
        <v>49</v>
      </c>
      <c r="C243" t="s">
        <v>21</v>
      </c>
      <c r="D243" t="s">
        <v>14</v>
      </c>
      <c r="E243" s="1">
        <v>44209</v>
      </c>
      <c r="F243" s="4">
        <v>1463</v>
      </c>
      <c r="G243">
        <v>577</v>
      </c>
      <c r="H243" s="3">
        <f>_xlfn.XLOOKUP(sales[[#This Row],[Product]],products[Product],products[Cost per box])*sales[[#This Row],[Boxes]]</f>
        <v>3640.87</v>
      </c>
      <c r="I243" s="4">
        <f>sales[[#This Row],[Revenue]]-sales[[#This Row],[Cost]]</f>
        <v>-2177.87</v>
      </c>
    </row>
    <row r="244" spans="2:9" x14ac:dyDescent="0.25">
      <c r="B244" t="s">
        <v>46</v>
      </c>
      <c r="C244" t="s">
        <v>11</v>
      </c>
      <c r="D244" t="s">
        <v>47</v>
      </c>
      <c r="E244" s="1">
        <v>44209</v>
      </c>
      <c r="F244" s="4">
        <v>553</v>
      </c>
      <c r="G244">
        <v>65</v>
      </c>
      <c r="H244" s="3">
        <f>_xlfn.XLOOKUP(sales[[#This Row],[Product]],products[Product],products[Cost per box])*sales[[#This Row],[Boxes]]</f>
        <v>341.9</v>
      </c>
      <c r="I244" s="4">
        <f>sales[[#This Row],[Revenue]]-sales[[#This Row],[Cost]]</f>
        <v>211.10000000000002</v>
      </c>
    </row>
    <row r="245" spans="2:9" x14ac:dyDescent="0.25">
      <c r="B245" t="s">
        <v>8</v>
      </c>
      <c r="C245" t="s">
        <v>9</v>
      </c>
      <c r="D245" t="s">
        <v>28</v>
      </c>
      <c r="E245" s="1">
        <v>44209</v>
      </c>
      <c r="F245" s="4">
        <v>7812</v>
      </c>
      <c r="G245">
        <v>265</v>
      </c>
      <c r="H245" s="3">
        <f>_xlfn.XLOOKUP(sales[[#This Row],[Product]],products[Product],products[Cost per box])*sales[[#This Row],[Boxes]]</f>
        <v>731.4</v>
      </c>
      <c r="I245" s="4">
        <f>sales[[#This Row],[Revenue]]-sales[[#This Row],[Cost]]</f>
        <v>7080.6</v>
      </c>
    </row>
    <row r="246" spans="2:9" x14ac:dyDescent="0.25">
      <c r="B246" t="s">
        <v>18</v>
      </c>
      <c r="C246" t="s">
        <v>21</v>
      </c>
      <c r="D246" t="s">
        <v>26</v>
      </c>
      <c r="E246" s="1">
        <v>44209</v>
      </c>
      <c r="F246" s="4">
        <v>9149</v>
      </c>
      <c r="G246">
        <v>117</v>
      </c>
      <c r="H246" s="3">
        <f>_xlfn.XLOOKUP(sales[[#This Row],[Product]],products[Product],products[Cost per box])*sales[[#This Row],[Boxes]]</f>
        <v>752.31</v>
      </c>
      <c r="I246" s="4">
        <f>sales[[#This Row],[Revenue]]-sales[[#This Row],[Cost]]</f>
        <v>8396.69</v>
      </c>
    </row>
    <row r="247" spans="2:9" x14ac:dyDescent="0.25">
      <c r="B247" t="s">
        <v>20</v>
      </c>
      <c r="C247" t="s">
        <v>6</v>
      </c>
      <c r="D247" t="s">
        <v>38</v>
      </c>
      <c r="E247" s="1">
        <v>44209</v>
      </c>
      <c r="F247" s="4">
        <v>3500</v>
      </c>
      <c r="G247">
        <v>469</v>
      </c>
      <c r="H247" s="3">
        <f>_xlfn.XLOOKUP(sales[[#This Row],[Product]],products[Product],products[Cost per box])*sales[[#This Row],[Boxes]]</f>
        <v>4661.8599999999997</v>
      </c>
      <c r="I247" s="4">
        <f>sales[[#This Row],[Revenue]]-sales[[#This Row],[Cost]]</f>
        <v>-1161.8599999999997</v>
      </c>
    </row>
    <row r="248" spans="2:9" x14ac:dyDescent="0.25">
      <c r="B248" t="s">
        <v>13</v>
      </c>
      <c r="C248" t="s">
        <v>6</v>
      </c>
      <c r="D248" t="s">
        <v>7</v>
      </c>
      <c r="E248" s="1">
        <v>44209</v>
      </c>
      <c r="F248" s="4">
        <v>4417</v>
      </c>
      <c r="G248">
        <v>440</v>
      </c>
      <c r="H248" s="3">
        <f>_xlfn.XLOOKUP(sales[[#This Row],[Product]],products[Product],products[Cost per box])*sales[[#This Row],[Boxes]]</f>
        <v>2266</v>
      </c>
      <c r="I248" s="4">
        <f>sales[[#This Row],[Revenue]]-sales[[#This Row],[Cost]]</f>
        <v>2151</v>
      </c>
    </row>
    <row r="249" spans="2:9" x14ac:dyDescent="0.25">
      <c r="B249" t="s">
        <v>18</v>
      </c>
      <c r="C249" t="s">
        <v>16</v>
      </c>
      <c r="D249" t="s">
        <v>28</v>
      </c>
      <c r="E249" s="1">
        <v>44209</v>
      </c>
      <c r="F249" s="4">
        <v>4487</v>
      </c>
      <c r="G249">
        <v>224</v>
      </c>
      <c r="H249" s="3">
        <f>_xlfn.XLOOKUP(sales[[#This Row],[Product]],products[Product],products[Cost per box])*sales[[#This Row],[Boxes]]</f>
        <v>618.24</v>
      </c>
      <c r="I249" s="4">
        <f>sales[[#This Row],[Revenue]]-sales[[#This Row],[Cost]]</f>
        <v>3868.76</v>
      </c>
    </row>
    <row r="250" spans="2:9" x14ac:dyDescent="0.25">
      <c r="B250" t="s">
        <v>20</v>
      </c>
      <c r="C250" t="s">
        <v>27</v>
      </c>
      <c r="D250" t="s">
        <v>28</v>
      </c>
      <c r="E250" s="1">
        <v>44209</v>
      </c>
      <c r="F250" s="4">
        <v>3444</v>
      </c>
      <c r="G250">
        <v>24</v>
      </c>
      <c r="H250" s="3">
        <f>_xlfn.XLOOKUP(sales[[#This Row],[Product]],products[Product],products[Cost per box])*sales[[#This Row],[Boxes]]</f>
        <v>66.239999999999995</v>
      </c>
      <c r="I250" s="4">
        <f>sales[[#This Row],[Revenue]]-sales[[#This Row],[Cost]]</f>
        <v>3377.76</v>
      </c>
    </row>
    <row r="251" spans="2:9" x14ac:dyDescent="0.25">
      <c r="B251" t="s">
        <v>5</v>
      </c>
      <c r="C251" t="s">
        <v>11</v>
      </c>
      <c r="D251" t="s">
        <v>45</v>
      </c>
      <c r="E251" s="1">
        <v>44210</v>
      </c>
      <c r="F251" s="4">
        <v>4907</v>
      </c>
      <c r="G251">
        <v>275</v>
      </c>
      <c r="H251" s="3">
        <f>_xlfn.XLOOKUP(sales[[#This Row],[Product]],products[Product],products[Cost per box])*sales[[#This Row],[Boxes]]</f>
        <v>2125.75</v>
      </c>
      <c r="I251" s="4">
        <f>sales[[#This Row],[Revenue]]-sales[[#This Row],[Cost]]</f>
        <v>2781.25</v>
      </c>
    </row>
    <row r="252" spans="2:9" x14ac:dyDescent="0.25">
      <c r="B252" t="s">
        <v>51</v>
      </c>
      <c r="C252" t="s">
        <v>21</v>
      </c>
      <c r="D252" t="s">
        <v>43</v>
      </c>
      <c r="E252" s="1">
        <v>44210</v>
      </c>
      <c r="F252" s="4">
        <v>1631</v>
      </c>
      <c r="G252">
        <v>94</v>
      </c>
      <c r="H252" s="3">
        <f>_xlfn.XLOOKUP(sales[[#This Row],[Product]],products[Product],products[Cost per box])*sales[[#This Row],[Boxes]]</f>
        <v>361.90000000000003</v>
      </c>
      <c r="I252" s="4">
        <f>sales[[#This Row],[Revenue]]-sales[[#This Row],[Cost]]</f>
        <v>1269.0999999999999</v>
      </c>
    </row>
    <row r="253" spans="2:9" x14ac:dyDescent="0.25">
      <c r="B253" t="s">
        <v>51</v>
      </c>
      <c r="C253" t="s">
        <v>11</v>
      </c>
      <c r="D253" t="s">
        <v>14</v>
      </c>
      <c r="E253" s="1">
        <v>44210</v>
      </c>
      <c r="F253" s="4">
        <v>4949</v>
      </c>
      <c r="G253">
        <v>329</v>
      </c>
      <c r="H253" s="3">
        <f>_xlfn.XLOOKUP(sales[[#This Row],[Product]],products[Product],products[Cost per box])*sales[[#This Row],[Boxes]]</f>
        <v>2075.9899999999998</v>
      </c>
      <c r="I253" s="4">
        <f>sales[[#This Row],[Revenue]]-sales[[#This Row],[Cost]]</f>
        <v>2873.01</v>
      </c>
    </row>
    <row r="254" spans="2:9" x14ac:dyDescent="0.25">
      <c r="B254" t="s">
        <v>10</v>
      </c>
      <c r="C254" t="s">
        <v>6</v>
      </c>
      <c r="D254" t="s">
        <v>38</v>
      </c>
      <c r="E254" s="1">
        <v>44210</v>
      </c>
      <c r="F254" s="4">
        <v>11004</v>
      </c>
      <c r="G254">
        <v>397</v>
      </c>
      <c r="H254" s="3">
        <f>_xlfn.XLOOKUP(sales[[#This Row],[Product]],products[Product],products[Cost per box])*sales[[#This Row],[Boxes]]</f>
        <v>3946.18</v>
      </c>
      <c r="I254" s="4">
        <f>sales[[#This Row],[Revenue]]-sales[[#This Row],[Cost]]</f>
        <v>7057.82</v>
      </c>
    </row>
    <row r="255" spans="2:9" x14ac:dyDescent="0.25">
      <c r="B255" t="s">
        <v>29</v>
      </c>
      <c r="C255" t="s">
        <v>9</v>
      </c>
      <c r="D255" t="s">
        <v>12</v>
      </c>
      <c r="E255" s="1">
        <v>44210</v>
      </c>
      <c r="F255" s="4">
        <v>7329</v>
      </c>
      <c r="G255">
        <v>390</v>
      </c>
      <c r="H255" s="3">
        <f>_xlfn.XLOOKUP(sales[[#This Row],[Product]],products[Product],products[Cost per box])*sales[[#This Row],[Boxes]]</f>
        <v>3287.7</v>
      </c>
      <c r="I255" s="4">
        <f>sales[[#This Row],[Revenue]]-sales[[#This Row],[Cost]]</f>
        <v>4041.3</v>
      </c>
    </row>
    <row r="256" spans="2:9" x14ac:dyDescent="0.25">
      <c r="B256" t="s">
        <v>32</v>
      </c>
      <c r="C256" t="s">
        <v>9</v>
      </c>
      <c r="D256" t="s">
        <v>50</v>
      </c>
      <c r="E256" s="1">
        <v>44210</v>
      </c>
      <c r="F256" s="4">
        <v>1295</v>
      </c>
      <c r="G256">
        <v>455</v>
      </c>
      <c r="H256" s="3">
        <f>_xlfn.XLOOKUP(sales[[#This Row],[Product]],products[Product],products[Cost per box])*sales[[#This Row],[Boxes]]</f>
        <v>5646.55</v>
      </c>
      <c r="I256" s="4">
        <f>sales[[#This Row],[Revenue]]-sales[[#This Row],[Cost]]</f>
        <v>-4351.55</v>
      </c>
    </row>
    <row r="257" spans="2:9" x14ac:dyDescent="0.25">
      <c r="B257" t="s">
        <v>15</v>
      </c>
      <c r="C257" t="s">
        <v>6</v>
      </c>
      <c r="D257" t="s">
        <v>38</v>
      </c>
      <c r="E257" s="1">
        <v>44210</v>
      </c>
      <c r="F257" s="4">
        <v>3325</v>
      </c>
      <c r="G257">
        <v>567</v>
      </c>
      <c r="H257" s="3">
        <f>_xlfn.XLOOKUP(sales[[#This Row],[Product]],products[Product],products[Cost per box])*sales[[#This Row],[Boxes]]</f>
        <v>5635.98</v>
      </c>
      <c r="I257" s="4">
        <f>sales[[#This Row],[Revenue]]-sales[[#This Row],[Cost]]</f>
        <v>-2310.9799999999996</v>
      </c>
    </row>
    <row r="258" spans="2:9" x14ac:dyDescent="0.25">
      <c r="B258" t="s">
        <v>41</v>
      </c>
      <c r="C258" t="s">
        <v>21</v>
      </c>
      <c r="D258" t="s">
        <v>47</v>
      </c>
      <c r="E258" s="1">
        <v>44210</v>
      </c>
      <c r="F258" s="4">
        <v>6741</v>
      </c>
      <c r="G258">
        <v>479</v>
      </c>
      <c r="H258" s="3">
        <f>_xlfn.XLOOKUP(sales[[#This Row],[Product]],products[Product],products[Cost per box])*sales[[#This Row],[Boxes]]</f>
        <v>2519.54</v>
      </c>
      <c r="I258" s="4">
        <f>sales[[#This Row],[Revenue]]-sales[[#This Row],[Cost]]</f>
        <v>4221.46</v>
      </c>
    </row>
    <row r="259" spans="2:9" x14ac:dyDescent="0.25">
      <c r="B259" t="s">
        <v>13</v>
      </c>
      <c r="C259" t="s">
        <v>16</v>
      </c>
      <c r="D259" t="s">
        <v>52</v>
      </c>
      <c r="E259" s="1">
        <v>44210</v>
      </c>
      <c r="F259" s="4">
        <v>1925</v>
      </c>
      <c r="G259">
        <v>174</v>
      </c>
      <c r="H259" s="3">
        <f>_xlfn.XLOOKUP(sales[[#This Row],[Product]],products[Product],products[Cost per box])*sales[[#This Row],[Boxes]]</f>
        <v>577.67999999999995</v>
      </c>
      <c r="I259" s="4">
        <f>sales[[#This Row],[Revenue]]-sales[[#This Row],[Cost]]</f>
        <v>1347.3200000000002</v>
      </c>
    </row>
    <row r="260" spans="2:9" x14ac:dyDescent="0.25">
      <c r="B260" t="s">
        <v>13</v>
      </c>
      <c r="C260" t="s">
        <v>21</v>
      </c>
      <c r="D260" t="s">
        <v>28</v>
      </c>
      <c r="E260" s="1">
        <v>44211</v>
      </c>
      <c r="F260" s="4">
        <v>2408</v>
      </c>
      <c r="G260">
        <v>499</v>
      </c>
      <c r="H260" s="3">
        <f>_xlfn.XLOOKUP(sales[[#This Row],[Product]],products[Product],products[Cost per box])*sales[[#This Row],[Boxes]]</f>
        <v>1377.2399999999998</v>
      </c>
      <c r="I260" s="4">
        <f>sales[[#This Row],[Revenue]]-sales[[#This Row],[Cost]]</f>
        <v>1030.7600000000002</v>
      </c>
    </row>
    <row r="261" spans="2:9" x14ac:dyDescent="0.25">
      <c r="B261" t="s">
        <v>5</v>
      </c>
      <c r="C261" t="s">
        <v>27</v>
      </c>
      <c r="D261" t="s">
        <v>48</v>
      </c>
      <c r="E261" s="1">
        <v>44211</v>
      </c>
      <c r="F261" s="4">
        <v>6328</v>
      </c>
      <c r="G261">
        <v>210</v>
      </c>
      <c r="H261" s="3">
        <f>_xlfn.XLOOKUP(sales[[#This Row],[Product]],products[Product],products[Cost per box])*sales[[#This Row],[Boxes]]</f>
        <v>1570.8000000000002</v>
      </c>
      <c r="I261" s="4">
        <f>sales[[#This Row],[Revenue]]-sales[[#This Row],[Cost]]</f>
        <v>4757.2</v>
      </c>
    </row>
    <row r="262" spans="2:9" x14ac:dyDescent="0.25">
      <c r="B262" t="s">
        <v>33</v>
      </c>
      <c r="C262" t="s">
        <v>16</v>
      </c>
      <c r="D262" t="s">
        <v>36</v>
      </c>
      <c r="E262" s="1">
        <v>44211</v>
      </c>
      <c r="F262" s="4">
        <v>9583</v>
      </c>
      <c r="G262">
        <v>469</v>
      </c>
      <c r="H262" s="3">
        <f>_xlfn.XLOOKUP(sales[[#This Row],[Product]],products[Product],products[Cost per box])*sales[[#This Row],[Boxes]]</f>
        <v>2363.7600000000002</v>
      </c>
      <c r="I262" s="4">
        <f>sales[[#This Row],[Revenue]]-sales[[#This Row],[Cost]]</f>
        <v>7219.24</v>
      </c>
    </row>
    <row r="263" spans="2:9" x14ac:dyDescent="0.25">
      <c r="B263" t="s">
        <v>10</v>
      </c>
      <c r="C263" t="s">
        <v>11</v>
      </c>
      <c r="D263" t="s">
        <v>19</v>
      </c>
      <c r="E263" s="1">
        <v>44211</v>
      </c>
      <c r="F263" s="4">
        <v>5264</v>
      </c>
      <c r="G263">
        <v>249</v>
      </c>
      <c r="H263" s="3">
        <f>_xlfn.XLOOKUP(sales[[#This Row],[Product]],products[Product],products[Cost per box])*sales[[#This Row],[Boxes]]</f>
        <v>2547.27</v>
      </c>
      <c r="I263" s="4">
        <f>sales[[#This Row],[Revenue]]-sales[[#This Row],[Cost]]</f>
        <v>2716.73</v>
      </c>
    </row>
    <row r="264" spans="2:9" x14ac:dyDescent="0.25">
      <c r="B264" t="s">
        <v>37</v>
      </c>
      <c r="C264" t="s">
        <v>9</v>
      </c>
      <c r="D264" t="s">
        <v>7</v>
      </c>
      <c r="E264" s="1">
        <v>44211</v>
      </c>
      <c r="F264" s="4">
        <v>2842</v>
      </c>
      <c r="G264">
        <v>411</v>
      </c>
      <c r="H264" s="3">
        <f>_xlfn.XLOOKUP(sales[[#This Row],[Product]],products[Product],products[Cost per box])*sales[[#This Row],[Boxes]]</f>
        <v>2116.65</v>
      </c>
      <c r="I264" s="4">
        <f>sales[[#This Row],[Revenue]]-sales[[#This Row],[Cost]]</f>
        <v>725.34999999999991</v>
      </c>
    </row>
    <row r="265" spans="2:9" x14ac:dyDescent="0.25">
      <c r="B265" t="s">
        <v>8</v>
      </c>
      <c r="C265" t="s">
        <v>21</v>
      </c>
      <c r="D265" t="s">
        <v>36</v>
      </c>
      <c r="E265" s="1">
        <v>44211</v>
      </c>
      <c r="F265" s="4">
        <v>3458</v>
      </c>
      <c r="G265">
        <v>338</v>
      </c>
      <c r="H265" s="3">
        <f>_xlfn.XLOOKUP(sales[[#This Row],[Product]],products[Product],products[Cost per box])*sales[[#This Row],[Boxes]]</f>
        <v>1703.52</v>
      </c>
      <c r="I265" s="4">
        <f>sales[[#This Row],[Revenue]]-sales[[#This Row],[Cost]]</f>
        <v>1754.48</v>
      </c>
    </row>
    <row r="266" spans="2:9" x14ac:dyDescent="0.25">
      <c r="B266" t="s">
        <v>5</v>
      </c>
      <c r="C266" t="s">
        <v>11</v>
      </c>
      <c r="D266" t="s">
        <v>36</v>
      </c>
      <c r="E266" s="1">
        <v>44211</v>
      </c>
      <c r="F266" s="4">
        <v>7672</v>
      </c>
      <c r="G266">
        <v>840</v>
      </c>
      <c r="H266" s="3">
        <f>_xlfn.XLOOKUP(sales[[#This Row],[Product]],products[Product],products[Cost per box])*sales[[#This Row],[Boxes]]</f>
        <v>4233.6000000000004</v>
      </c>
      <c r="I266" s="4">
        <f>sales[[#This Row],[Revenue]]-sales[[#This Row],[Cost]]</f>
        <v>3438.3999999999996</v>
      </c>
    </row>
    <row r="267" spans="2:9" x14ac:dyDescent="0.25">
      <c r="B267" t="s">
        <v>34</v>
      </c>
      <c r="C267" t="s">
        <v>27</v>
      </c>
      <c r="D267" t="s">
        <v>48</v>
      </c>
      <c r="E267" s="1">
        <v>44214</v>
      </c>
      <c r="F267" s="4">
        <v>35</v>
      </c>
      <c r="G267">
        <v>51</v>
      </c>
      <c r="H267" s="3">
        <f>_xlfn.XLOOKUP(sales[[#This Row],[Product]],products[Product],products[Cost per box])*sales[[#This Row],[Boxes]]</f>
        <v>381.48</v>
      </c>
      <c r="I267" s="4">
        <f>sales[[#This Row],[Revenue]]-sales[[#This Row],[Cost]]</f>
        <v>-346.48</v>
      </c>
    </row>
    <row r="268" spans="2:9" x14ac:dyDescent="0.25">
      <c r="B268" t="s">
        <v>13</v>
      </c>
      <c r="C268" t="s">
        <v>27</v>
      </c>
      <c r="D268" t="s">
        <v>52</v>
      </c>
      <c r="E268" s="1">
        <v>44214</v>
      </c>
      <c r="F268" s="4">
        <v>4039</v>
      </c>
      <c r="G268">
        <v>114</v>
      </c>
      <c r="H268" s="3">
        <f>_xlfn.XLOOKUP(sales[[#This Row],[Product]],products[Product],products[Cost per box])*sales[[#This Row],[Boxes]]</f>
        <v>378.47999999999996</v>
      </c>
      <c r="I268" s="4">
        <f>sales[[#This Row],[Revenue]]-sales[[#This Row],[Cost]]</f>
        <v>3660.52</v>
      </c>
    </row>
    <row r="269" spans="2:9" x14ac:dyDescent="0.25">
      <c r="B269" t="s">
        <v>18</v>
      </c>
      <c r="C269" t="s">
        <v>6</v>
      </c>
      <c r="D269" t="s">
        <v>31</v>
      </c>
      <c r="E269" s="1">
        <v>44214</v>
      </c>
      <c r="F269" s="4">
        <v>10969</v>
      </c>
      <c r="G269">
        <v>531</v>
      </c>
      <c r="H269" s="3">
        <f>_xlfn.XLOOKUP(sales[[#This Row],[Product]],products[Product],products[Cost per box])*sales[[#This Row],[Boxes]]</f>
        <v>3037.3199999999997</v>
      </c>
      <c r="I269" s="4">
        <f>sales[[#This Row],[Revenue]]-sales[[#This Row],[Cost]]</f>
        <v>7931.68</v>
      </c>
    </row>
    <row r="270" spans="2:9" x14ac:dyDescent="0.25">
      <c r="B270" t="s">
        <v>37</v>
      </c>
      <c r="C270" t="s">
        <v>11</v>
      </c>
      <c r="D270" t="s">
        <v>30</v>
      </c>
      <c r="E270" s="1">
        <v>44214</v>
      </c>
      <c r="F270" s="4">
        <v>7028</v>
      </c>
      <c r="G270">
        <v>53</v>
      </c>
      <c r="H270" s="3">
        <f>_xlfn.XLOOKUP(sales[[#This Row],[Product]],products[Product],products[Cost per box])*sales[[#This Row],[Boxes]]</f>
        <v>195.04000000000002</v>
      </c>
      <c r="I270" s="4">
        <f>sales[[#This Row],[Revenue]]-sales[[#This Row],[Cost]]</f>
        <v>6832.96</v>
      </c>
    </row>
    <row r="271" spans="2:9" x14ac:dyDescent="0.25">
      <c r="B271" t="s">
        <v>40</v>
      </c>
      <c r="C271" t="s">
        <v>11</v>
      </c>
      <c r="D271" t="s">
        <v>42</v>
      </c>
      <c r="E271" s="1">
        <v>44214</v>
      </c>
      <c r="F271" s="4">
        <v>5670</v>
      </c>
      <c r="G271">
        <v>84</v>
      </c>
      <c r="H271" s="3">
        <f>_xlfn.XLOOKUP(sales[[#This Row],[Product]],products[Product],products[Cost per box])*sales[[#This Row],[Boxes]]</f>
        <v>398.16</v>
      </c>
      <c r="I271" s="4">
        <f>sales[[#This Row],[Revenue]]-sales[[#This Row],[Cost]]</f>
        <v>5271.84</v>
      </c>
    </row>
    <row r="272" spans="2:9" x14ac:dyDescent="0.25">
      <c r="B272" t="s">
        <v>51</v>
      </c>
      <c r="C272" t="s">
        <v>27</v>
      </c>
      <c r="D272" t="s">
        <v>38</v>
      </c>
      <c r="E272" s="1">
        <v>44214</v>
      </c>
      <c r="F272" s="4">
        <v>1645</v>
      </c>
      <c r="G272">
        <v>100</v>
      </c>
      <c r="H272" s="3">
        <f>_xlfn.XLOOKUP(sales[[#This Row],[Product]],products[Product],products[Cost per box])*sales[[#This Row],[Boxes]]</f>
        <v>994</v>
      </c>
      <c r="I272" s="4">
        <f>sales[[#This Row],[Revenue]]-sales[[#This Row],[Cost]]</f>
        <v>651</v>
      </c>
    </row>
    <row r="273" spans="2:9" x14ac:dyDescent="0.25">
      <c r="B273" t="s">
        <v>29</v>
      </c>
      <c r="C273" t="s">
        <v>27</v>
      </c>
      <c r="D273" t="s">
        <v>7</v>
      </c>
      <c r="E273" s="1">
        <v>44214</v>
      </c>
      <c r="F273" s="4">
        <v>2044</v>
      </c>
      <c r="G273">
        <v>408</v>
      </c>
      <c r="H273" s="3">
        <f>_xlfn.XLOOKUP(sales[[#This Row],[Product]],products[Product],products[Cost per box])*sales[[#This Row],[Boxes]]</f>
        <v>2101.2000000000003</v>
      </c>
      <c r="I273" s="4">
        <f>sales[[#This Row],[Revenue]]-sales[[#This Row],[Cost]]</f>
        <v>-57.200000000000273</v>
      </c>
    </row>
    <row r="274" spans="2:9" x14ac:dyDescent="0.25">
      <c r="B274" t="s">
        <v>33</v>
      </c>
      <c r="C274" t="s">
        <v>9</v>
      </c>
      <c r="D274" t="s">
        <v>52</v>
      </c>
      <c r="E274" s="1">
        <v>44214</v>
      </c>
      <c r="F274" s="4">
        <v>4690</v>
      </c>
      <c r="G274">
        <v>353</v>
      </c>
      <c r="H274" s="3">
        <f>_xlfn.XLOOKUP(sales[[#This Row],[Product]],products[Product],products[Cost per box])*sales[[#This Row],[Boxes]]</f>
        <v>1171.96</v>
      </c>
      <c r="I274" s="4">
        <f>sales[[#This Row],[Revenue]]-sales[[#This Row],[Cost]]</f>
        <v>3518.04</v>
      </c>
    </row>
    <row r="275" spans="2:9" x14ac:dyDescent="0.25">
      <c r="B275" t="s">
        <v>49</v>
      </c>
      <c r="C275" t="s">
        <v>27</v>
      </c>
      <c r="D275" t="s">
        <v>12</v>
      </c>
      <c r="E275" s="1">
        <v>44214</v>
      </c>
      <c r="F275" s="4">
        <v>5670</v>
      </c>
      <c r="G275">
        <v>136</v>
      </c>
      <c r="H275" s="3">
        <f>_xlfn.XLOOKUP(sales[[#This Row],[Product]],products[Product],products[Cost per box])*sales[[#This Row],[Boxes]]</f>
        <v>1146.48</v>
      </c>
      <c r="I275" s="4">
        <f>sales[[#This Row],[Revenue]]-sales[[#This Row],[Cost]]</f>
        <v>4523.5200000000004</v>
      </c>
    </row>
    <row r="276" spans="2:9" x14ac:dyDescent="0.25">
      <c r="B276" t="s">
        <v>18</v>
      </c>
      <c r="C276" t="s">
        <v>27</v>
      </c>
      <c r="D276" t="s">
        <v>52</v>
      </c>
      <c r="E276" s="1">
        <v>44215</v>
      </c>
      <c r="F276" s="4">
        <v>4914</v>
      </c>
      <c r="G276">
        <v>339</v>
      </c>
      <c r="H276" s="3">
        <f>_xlfn.XLOOKUP(sales[[#This Row],[Product]],products[Product],products[Cost per box])*sales[[#This Row],[Boxes]]</f>
        <v>1125.48</v>
      </c>
      <c r="I276" s="4">
        <f>sales[[#This Row],[Revenue]]-sales[[#This Row],[Cost]]</f>
        <v>3788.52</v>
      </c>
    </row>
    <row r="277" spans="2:9" x14ac:dyDescent="0.25">
      <c r="B277" t="s">
        <v>33</v>
      </c>
      <c r="C277" t="s">
        <v>9</v>
      </c>
      <c r="D277" t="s">
        <v>43</v>
      </c>
      <c r="E277" s="1">
        <v>44215</v>
      </c>
      <c r="F277" s="4">
        <v>3052</v>
      </c>
      <c r="G277">
        <v>245</v>
      </c>
      <c r="H277" s="3">
        <f>_xlfn.XLOOKUP(sales[[#This Row],[Product]],products[Product],products[Cost per box])*sales[[#This Row],[Boxes]]</f>
        <v>943.25</v>
      </c>
      <c r="I277" s="4">
        <f>sales[[#This Row],[Revenue]]-sales[[#This Row],[Cost]]</f>
        <v>2108.75</v>
      </c>
    </row>
    <row r="278" spans="2:9" x14ac:dyDescent="0.25">
      <c r="B278" t="s">
        <v>39</v>
      </c>
      <c r="C278" t="s">
        <v>27</v>
      </c>
      <c r="D278" t="s">
        <v>7</v>
      </c>
      <c r="E278" s="1">
        <v>44215</v>
      </c>
      <c r="F278" s="4">
        <v>3976</v>
      </c>
      <c r="G278">
        <v>352</v>
      </c>
      <c r="H278" s="3">
        <f>_xlfn.XLOOKUP(sales[[#This Row],[Product]],products[Product],products[Cost per box])*sales[[#This Row],[Boxes]]</f>
        <v>1812.8000000000002</v>
      </c>
      <c r="I278" s="4">
        <f>sales[[#This Row],[Revenue]]-sales[[#This Row],[Cost]]</f>
        <v>2163.1999999999998</v>
      </c>
    </row>
    <row r="279" spans="2:9" x14ac:dyDescent="0.25">
      <c r="B279" t="s">
        <v>25</v>
      </c>
      <c r="C279" t="s">
        <v>11</v>
      </c>
      <c r="D279" t="s">
        <v>45</v>
      </c>
      <c r="E279" s="1">
        <v>44215</v>
      </c>
      <c r="F279" s="4">
        <v>4039</v>
      </c>
      <c r="G279">
        <v>118</v>
      </c>
      <c r="H279" s="3">
        <f>_xlfn.XLOOKUP(sales[[#This Row],[Product]],products[Product],products[Cost per box])*sales[[#This Row],[Boxes]]</f>
        <v>912.1400000000001</v>
      </c>
      <c r="I279" s="4">
        <f>sales[[#This Row],[Revenue]]-sales[[#This Row],[Cost]]</f>
        <v>3126.8599999999997</v>
      </c>
    </row>
    <row r="280" spans="2:9" x14ac:dyDescent="0.25">
      <c r="B280" t="s">
        <v>39</v>
      </c>
      <c r="C280" t="s">
        <v>9</v>
      </c>
      <c r="D280" t="s">
        <v>28</v>
      </c>
      <c r="E280" s="1">
        <v>44215</v>
      </c>
      <c r="F280" s="4">
        <v>6286</v>
      </c>
      <c r="G280">
        <v>518</v>
      </c>
      <c r="H280" s="3">
        <f>_xlfn.XLOOKUP(sales[[#This Row],[Product]],products[Product],products[Cost per box])*sales[[#This Row],[Boxes]]</f>
        <v>1429.6799999999998</v>
      </c>
      <c r="I280" s="4">
        <f>sales[[#This Row],[Revenue]]-sales[[#This Row],[Cost]]</f>
        <v>4856.32</v>
      </c>
    </row>
    <row r="281" spans="2:9" x14ac:dyDescent="0.25">
      <c r="B281" t="s">
        <v>15</v>
      </c>
      <c r="C281" t="s">
        <v>16</v>
      </c>
      <c r="D281" t="s">
        <v>48</v>
      </c>
      <c r="E281" s="1">
        <v>44215</v>
      </c>
      <c r="F281" s="4">
        <v>7007</v>
      </c>
      <c r="G281">
        <v>595</v>
      </c>
      <c r="H281" s="3">
        <f>_xlfn.XLOOKUP(sales[[#This Row],[Product]],products[Product],products[Cost per box])*sales[[#This Row],[Boxes]]</f>
        <v>4450.6000000000004</v>
      </c>
      <c r="I281" s="4">
        <f>sales[[#This Row],[Revenue]]-sales[[#This Row],[Cost]]</f>
        <v>2556.3999999999996</v>
      </c>
    </row>
    <row r="282" spans="2:9" x14ac:dyDescent="0.25">
      <c r="B282" t="s">
        <v>18</v>
      </c>
      <c r="C282" t="s">
        <v>27</v>
      </c>
      <c r="D282" t="s">
        <v>43</v>
      </c>
      <c r="E282" s="1">
        <v>44215</v>
      </c>
      <c r="F282" s="4">
        <v>1890</v>
      </c>
      <c r="G282">
        <v>287</v>
      </c>
      <c r="H282" s="3">
        <f>_xlfn.XLOOKUP(sales[[#This Row],[Product]],products[Product],products[Cost per box])*sales[[#This Row],[Boxes]]</f>
        <v>1104.95</v>
      </c>
      <c r="I282" s="4">
        <f>sales[[#This Row],[Revenue]]-sales[[#This Row],[Cost]]</f>
        <v>785.05</v>
      </c>
    </row>
    <row r="283" spans="2:9" x14ac:dyDescent="0.25">
      <c r="B283" t="s">
        <v>23</v>
      </c>
      <c r="C283" t="s">
        <v>11</v>
      </c>
      <c r="D283" t="s">
        <v>38</v>
      </c>
      <c r="E283" s="1">
        <v>44215</v>
      </c>
      <c r="F283" s="4">
        <v>2975</v>
      </c>
      <c r="G283">
        <v>201</v>
      </c>
      <c r="H283" s="3">
        <f>_xlfn.XLOOKUP(sales[[#This Row],[Product]],products[Product],products[Cost per box])*sales[[#This Row],[Boxes]]</f>
        <v>1997.9399999999998</v>
      </c>
      <c r="I283" s="4">
        <f>sales[[#This Row],[Revenue]]-sales[[#This Row],[Cost]]</f>
        <v>977.06000000000017</v>
      </c>
    </row>
    <row r="284" spans="2:9" x14ac:dyDescent="0.25">
      <c r="B284" t="s">
        <v>39</v>
      </c>
      <c r="C284" t="s">
        <v>16</v>
      </c>
      <c r="D284" t="s">
        <v>52</v>
      </c>
      <c r="E284" s="1">
        <v>44215</v>
      </c>
      <c r="F284" s="4">
        <v>1449</v>
      </c>
      <c r="G284">
        <v>37</v>
      </c>
      <c r="H284" s="3">
        <f>_xlfn.XLOOKUP(sales[[#This Row],[Product]],products[Product],products[Cost per box])*sales[[#This Row],[Boxes]]</f>
        <v>122.83999999999999</v>
      </c>
      <c r="I284" s="4">
        <f>sales[[#This Row],[Revenue]]-sales[[#This Row],[Cost]]</f>
        <v>1326.16</v>
      </c>
    </row>
    <row r="285" spans="2:9" x14ac:dyDescent="0.25">
      <c r="B285" t="s">
        <v>41</v>
      </c>
      <c r="C285" t="s">
        <v>11</v>
      </c>
      <c r="D285" t="s">
        <v>17</v>
      </c>
      <c r="E285" s="1">
        <v>44215</v>
      </c>
      <c r="F285" s="4">
        <v>4578</v>
      </c>
      <c r="G285">
        <v>251</v>
      </c>
      <c r="H285" s="3">
        <f>_xlfn.XLOOKUP(sales[[#This Row],[Product]],products[Product],products[Cost per box])*sales[[#This Row],[Boxes]]</f>
        <v>1706.8</v>
      </c>
      <c r="I285" s="4">
        <f>sales[[#This Row],[Revenue]]-sales[[#This Row],[Cost]]</f>
        <v>2871.2</v>
      </c>
    </row>
    <row r="286" spans="2:9" x14ac:dyDescent="0.25">
      <c r="B286" t="s">
        <v>33</v>
      </c>
      <c r="C286" t="s">
        <v>16</v>
      </c>
      <c r="D286" t="s">
        <v>26</v>
      </c>
      <c r="E286" s="1">
        <v>44215</v>
      </c>
      <c r="F286" s="4">
        <v>1449</v>
      </c>
      <c r="G286">
        <v>157</v>
      </c>
      <c r="H286" s="3">
        <f>_xlfn.XLOOKUP(sales[[#This Row],[Product]],products[Product],products[Cost per box])*sales[[#This Row],[Boxes]]</f>
        <v>1009.51</v>
      </c>
      <c r="I286" s="4">
        <f>sales[[#This Row],[Revenue]]-sales[[#This Row],[Cost]]</f>
        <v>439.49</v>
      </c>
    </row>
    <row r="287" spans="2:9" x14ac:dyDescent="0.25">
      <c r="B287" t="s">
        <v>51</v>
      </c>
      <c r="C287" t="s">
        <v>16</v>
      </c>
      <c r="D287" t="s">
        <v>24</v>
      </c>
      <c r="E287" s="1">
        <v>44215</v>
      </c>
      <c r="F287" s="4">
        <v>693</v>
      </c>
      <c r="G287">
        <v>85</v>
      </c>
      <c r="H287" s="3">
        <f>_xlfn.XLOOKUP(sales[[#This Row],[Product]],products[Product],products[Cost per box])*sales[[#This Row],[Boxes]]</f>
        <v>893.35</v>
      </c>
      <c r="I287" s="4">
        <f>sales[[#This Row],[Revenue]]-sales[[#This Row],[Cost]]</f>
        <v>-200.35000000000002</v>
      </c>
    </row>
    <row r="288" spans="2:9" x14ac:dyDescent="0.25">
      <c r="B288" t="s">
        <v>39</v>
      </c>
      <c r="C288" t="s">
        <v>9</v>
      </c>
      <c r="D288" t="s">
        <v>19</v>
      </c>
      <c r="E288" s="1">
        <v>44215</v>
      </c>
      <c r="F288" s="4">
        <v>7322</v>
      </c>
      <c r="G288">
        <v>165</v>
      </c>
      <c r="H288" s="3">
        <f>_xlfn.XLOOKUP(sales[[#This Row],[Product]],products[Product],products[Cost per box])*sales[[#This Row],[Boxes]]</f>
        <v>1687.95</v>
      </c>
      <c r="I288" s="4">
        <f>sales[[#This Row],[Revenue]]-sales[[#This Row],[Cost]]</f>
        <v>5634.05</v>
      </c>
    </row>
    <row r="289" spans="2:9" x14ac:dyDescent="0.25">
      <c r="B289" t="s">
        <v>39</v>
      </c>
      <c r="C289" t="s">
        <v>21</v>
      </c>
      <c r="D289" t="s">
        <v>48</v>
      </c>
      <c r="E289" s="1">
        <v>44215</v>
      </c>
      <c r="F289" s="4">
        <v>2226</v>
      </c>
      <c r="G289">
        <v>241</v>
      </c>
      <c r="H289" s="3">
        <f>_xlfn.XLOOKUP(sales[[#This Row],[Product]],products[Product],products[Cost per box])*sales[[#This Row],[Boxes]]</f>
        <v>1802.68</v>
      </c>
      <c r="I289" s="4">
        <f>sales[[#This Row],[Revenue]]-sales[[#This Row],[Cost]]</f>
        <v>423.31999999999994</v>
      </c>
    </row>
    <row r="290" spans="2:9" x14ac:dyDescent="0.25">
      <c r="B290" t="s">
        <v>39</v>
      </c>
      <c r="C290" t="s">
        <v>16</v>
      </c>
      <c r="D290" t="s">
        <v>42</v>
      </c>
      <c r="E290" s="1">
        <v>44215</v>
      </c>
      <c r="F290" s="4">
        <v>7763</v>
      </c>
      <c r="G290">
        <v>355</v>
      </c>
      <c r="H290" s="3">
        <f>_xlfn.XLOOKUP(sales[[#This Row],[Product]],products[Product],products[Cost per box])*sales[[#This Row],[Boxes]]</f>
        <v>1682.7</v>
      </c>
      <c r="I290" s="4">
        <f>sales[[#This Row],[Revenue]]-sales[[#This Row],[Cost]]</f>
        <v>6080.3</v>
      </c>
    </row>
    <row r="291" spans="2:9" x14ac:dyDescent="0.25">
      <c r="B291" t="s">
        <v>51</v>
      </c>
      <c r="C291" t="s">
        <v>9</v>
      </c>
      <c r="D291" t="s">
        <v>12</v>
      </c>
      <c r="E291" s="1">
        <v>44215</v>
      </c>
      <c r="F291" s="4">
        <v>322</v>
      </c>
      <c r="G291">
        <v>238</v>
      </c>
      <c r="H291" s="3">
        <f>_xlfn.XLOOKUP(sales[[#This Row],[Product]],products[Product],products[Cost per box])*sales[[#This Row],[Boxes]]</f>
        <v>2006.34</v>
      </c>
      <c r="I291" s="4">
        <f>sales[[#This Row],[Revenue]]-sales[[#This Row],[Cost]]</f>
        <v>-1684.34</v>
      </c>
    </row>
    <row r="292" spans="2:9" x14ac:dyDescent="0.25">
      <c r="B292" t="s">
        <v>46</v>
      </c>
      <c r="C292" t="s">
        <v>11</v>
      </c>
      <c r="D292" t="s">
        <v>44</v>
      </c>
      <c r="E292" s="1">
        <v>44215</v>
      </c>
      <c r="F292" s="4">
        <v>9219</v>
      </c>
      <c r="G292">
        <v>263</v>
      </c>
      <c r="H292" s="3">
        <f>_xlfn.XLOOKUP(sales[[#This Row],[Product]],products[Product],products[Cost per box])*sales[[#This Row],[Boxes]]</f>
        <v>2516.91</v>
      </c>
      <c r="I292" s="4">
        <f>sales[[#This Row],[Revenue]]-sales[[#This Row],[Cost]]</f>
        <v>6702.09</v>
      </c>
    </row>
    <row r="293" spans="2:9" x14ac:dyDescent="0.25">
      <c r="B293" t="s">
        <v>20</v>
      </c>
      <c r="C293" t="s">
        <v>27</v>
      </c>
      <c r="D293" t="s">
        <v>30</v>
      </c>
      <c r="E293" s="1">
        <v>44215</v>
      </c>
      <c r="F293" s="4">
        <v>2926</v>
      </c>
      <c r="G293">
        <v>259</v>
      </c>
      <c r="H293" s="3">
        <f>_xlfn.XLOOKUP(sales[[#This Row],[Product]],products[Product],products[Cost per box])*sales[[#This Row],[Boxes]]</f>
        <v>953.12</v>
      </c>
      <c r="I293" s="4">
        <f>sales[[#This Row],[Revenue]]-sales[[#This Row],[Cost]]</f>
        <v>1972.88</v>
      </c>
    </row>
    <row r="294" spans="2:9" x14ac:dyDescent="0.25">
      <c r="B294" t="s">
        <v>51</v>
      </c>
      <c r="C294" t="s">
        <v>27</v>
      </c>
      <c r="D294" t="s">
        <v>42</v>
      </c>
      <c r="E294" s="1">
        <v>44215</v>
      </c>
      <c r="F294" s="4">
        <v>5831</v>
      </c>
      <c r="G294">
        <v>135</v>
      </c>
      <c r="H294" s="3">
        <f>_xlfn.XLOOKUP(sales[[#This Row],[Product]],products[Product],products[Cost per box])*sales[[#This Row],[Boxes]]</f>
        <v>639.9</v>
      </c>
      <c r="I294" s="4">
        <f>sales[[#This Row],[Revenue]]-sales[[#This Row],[Cost]]</f>
        <v>5191.1000000000004</v>
      </c>
    </row>
    <row r="295" spans="2:9" x14ac:dyDescent="0.25">
      <c r="B295" t="s">
        <v>23</v>
      </c>
      <c r="C295" t="s">
        <v>6</v>
      </c>
      <c r="D295" t="s">
        <v>17</v>
      </c>
      <c r="E295" s="1">
        <v>44215</v>
      </c>
      <c r="F295" s="4">
        <v>798</v>
      </c>
      <c r="G295">
        <v>163</v>
      </c>
      <c r="H295" s="3">
        <f>_xlfn.XLOOKUP(sales[[#This Row],[Product]],products[Product],products[Cost per box])*sales[[#This Row],[Boxes]]</f>
        <v>1108.3999999999999</v>
      </c>
      <c r="I295" s="4">
        <f>sales[[#This Row],[Revenue]]-sales[[#This Row],[Cost]]</f>
        <v>-310.39999999999986</v>
      </c>
    </row>
    <row r="296" spans="2:9" x14ac:dyDescent="0.25">
      <c r="B296" t="s">
        <v>20</v>
      </c>
      <c r="C296" t="s">
        <v>11</v>
      </c>
      <c r="D296" t="s">
        <v>52</v>
      </c>
      <c r="E296" s="1">
        <v>44215</v>
      </c>
      <c r="F296" s="4">
        <v>3094</v>
      </c>
      <c r="G296">
        <v>418</v>
      </c>
      <c r="H296" s="3">
        <f>_xlfn.XLOOKUP(sales[[#This Row],[Product]],products[Product],products[Cost per box])*sales[[#This Row],[Boxes]]</f>
        <v>1387.76</v>
      </c>
      <c r="I296" s="4">
        <f>sales[[#This Row],[Revenue]]-sales[[#This Row],[Cost]]</f>
        <v>1706.24</v>
      </c>
    </row>
    <row r="297" spans="2:9" x14ac:dyDescent="0.25">
      <c r="B297" t="s">
        <v>20</v>
      </c>
      <c r="C297" t="s">
        <v>16</v>
      </c>
      <c r="D297" t="s">
        <v>35</v>
      </c>
      <c r="E297" s="1">
        <v>44215</v>
      </c>
      <c r="F297" s="4">
        <v>8043</v>
      </c>
      <c r="G297">
        <v>123</v>
      </c>
      <c r="H297" s="3">
        <f>_xlfn.XLOOKUP(sales[[#This Row],[Product]],products[Product],products[Cost per box])*sales[[#This Row],[Boxes]]</f>
        <v>325.95</v>
      </c>
      <c r="I297" s="4">
        <f>sales[[#This Row],[Revenue]]-sales[[#This Row],[Cost]]</f>
        <v>7717.05</v>
      </c>
    </row>
    <row r="298" spans="2:9" x14ac:dyDescent="0.25">
      <c r="B298" t="s">
        <v>8</v>
      </c>
      <c r="C298" t="s">
        <v>27</v>
      </c>
      <c r="D298" t="s">
        <v>22</v>
      </c>
      <c r="E298" s="1">
        <v>44215</v>
      </c>
      <c r="F298" s="4">
        <v>9702</v>
      </c>
      <c r="G298">
        <v>235</v>
      </c>
      <c r="H298" s="3">
        <f>_xlfn.XLOOKUP(sales[[#This Row],[Product]],products[Product],products[Cost per box])*sales[[#This Row],[Boxes]]</f>
        <v>1931.7</v>
      </c>
      <c r="I298" s="4">
        <f>sales[[#This Row],[Revenue]]-sales[[#This Row],[Cost]]</f>
        <v>7770.3</v>
      </c>
    </row>
    <row r="299" spans="2:9" x14ac:dyDescent="0.25">
      <c r="B299" t="s">
        <v>41</v>
      </c>
      <c r="C299" t="s">
        <v>9</v>
      </c>
      <c r="D299" t="s">
        <v>19</v>
      </c>
      <c r="E299" s="1">
        <v>44215</v>
      </c>
      <c r="F299" s="4">
        <v>9107</v>
      </c>
      <c r="G299">
        <v>262</v>
      </c>
      <c r="H299" s="3">
        <f>_xlfn.XLOOKUP(sales[[#This Row],[Product]],products[Product],products[Cost per box])*sales[[#This Row],[Boxes]]</f>
        <v>2680.26</v>
      </c>
      <c r="I299" s="4">
        <f>sales[[#This Row],[Revenue]]-sales[[#This Row],[Cost]]</f>
        <v>6426.74</v>
      </c>
    </row>
    <row r="300" spans="2:9" x14ac:dyDescent="0.25">
      <c r="B300" t="s">
        <v>51</v>
      </c>
      <c r="C300" t="s">
        <v>11</v>
      </c>
      <c r="D300" t="s">
        <v>19</v>
      </c>
      <c r="E300" s="1">
        <v>44215</v>
      </c>
      <c r="F300" s="4">
        <v>1218</v>
      </c>
      <c r="G300">
        <v>1120</v>
      </c>
      <c r="H300" s="3">
        <f>_xlfn.XLOOKUP(sales[[#This Row],[Product]],products[Product],products[Cost per box])*sales[[#This Row],[Boxes]]</f>
        <v>11457.6</v>
      </c>
      <c r="I300" s="4">
        <f>sales[[#This Row],[Revenue]]-sales[[#This Row],[Cost]]</f>
        <v>-10239.6</v>
      </c>
    </row>
    <row r="301" spans="2:9" x14ac:dyDescent="0.25">
      <c r="B301" t="s">
        <v>29</v>
      </c>
      <c r="C301" t="s">
        <v>6</v>
      </c>
      <c r="D301" t="s">
        <v>22</v>
      </c>
      <c r="E301" s="1">
        <v>44215</v>
      </c>
      <c r="F301" s="4">
        <v>1680</v>
      </c>
      <c r="G301">
        <v>139</v>
      </c>
      <c r="H301" s="3">
        <f>_xlfn.XLOOKUP(sales[[#This Row],[Product]],products[Product],products[Cost per box])*sales[[#This Row],[Boxes]]</f>
        <v>1142.5800000000002</v>
      </c>
      <c r="I301" s="4">
        <f>sales[[#This Row],[Revenue]]-sales[[#This Row],[Cost]]</f>
        <v>537.41999999999985</v>
      </c>
    </row>
    <row r="302" spans="2:9" x14ac:dyDescent="0.25">
      <c r="B302" t="s">
        <v>34</v>
      </c>
      <c r="C302" t="s">
        <v>11</v>
      </c>
      <c r="D302" t="s">
        <v>30</v>
      </c>
      <c r="E302" s="1">
        <v>44215</v>
      </c>
      <c r="F302" s="4">
        <v>1295</v>
      </c>
      <c r="G302">
        <v>63</v>
      </c>
      <c r="H302" s="3">
        <f>_xlfn.XLOOKUP(sales[[#This Row],[Product]],products[Product],products[Cost per box])*sales[[#This Row],[Boxes]]</f>
        <v>231.84</v>
      </c>
      <c r="I302" s="4">
        <f>sales[[#This Row],[Revenue]]-sales[[#This Row],[Cost]]</f>
        <v>1063.1600000000001</v>
      </c>
    </row>
    <row r="303" spans="2:9" x14ac:dyDescent="0.25">
      <c r="B303" t="s">
        <v>25</v>
      </c>
      <c r="C303" t="s">
        <v>9</v>
      </c>
      <c r="D303" t="s">
        <v>42</v>
      </c>
      <c r="E303" s="1">
        <v>44215</v>
      </c>
      <c r="F303" s="4">
        <v>2625</v>
      </c>
      <c r="G303">
        <v>163</v>
      </c>
      <c r="H303" s="3">
        <f>_xlfn.XLOOKUP(sales[[#This Row],[Product]],products[Product],products[Cost per box])*sales[[#This Row],[Boxes]]</f>
        <v>772.62</v>
      </c>
      <c r="I303" s="4">
        <f>sales[[#This Row],[Revenue]]-sales[[#This Row],[Cost]]</f>
        <v>1852.38</v>
      </c>
    </row>
    <row r="304" spans="2:9" x14ac:dyDescent="0.25">
      <c r="B304" t="s">
        <v>37</v>
      </c>
      <c r="C304" t="s">
        <v>6</v>
      </c>
      <c r="D304" t="s">
        <v>45</v>
      </c>
      <c r="E304" s="1">
        <v>44215</v>
      </c>
      <c r="F304" s="4">
        <v>1939</v>
      </c>
      <c r="G304">
        <v>341</v>
      </c>
      <c r="H304" s="3">
        <f>_xlfn.XLOOKUP(sales[[#This Row],[Product]],products[Product],products[Cost per box])*sales[[#This Row],[Boxes]]</f>
        <v>2635.9300000000003</v>
      </c>
      <c r="I304" s="4">
        <f>sales[[#This Row],[Revenue]]-sales[[#This Row],[Cost]]</f>
        <v>-696.93000000000029</v>
      </c>
    </row>
    <row r="305" spans="2:9" x14ac:dyDescent="0.25">
      <c r="B305" t="s">
        <v>33</v>
      </c>
      <c r="C305" t="s">
        <v>16</v>
      </c>
      <c r="D305" t="s">
        <v>28</v>
      </c>
      <c r="E305" s="1">
        <v>44215</v>
      </c>
      <c r="F305" s="4">
        <v>1575</v>
      </c>
      <c r="G305">
        <v>267</v>
      </c>
      <c r="H305" s="3">
        <f>_xlfn.XLOOKUP(sales[[#This Row],[Product]],products[Product],products[Cost per box])*sales[[#This Row],[Boxes]]</f>
        <v>736.92</v>
      </c>
      <c r="I305" s="4">
        <f>sales[[#This Row],[Revenue]]-sales[[#This Row],[Cost]]</f>
        <v>838.08</v>
      </c>
    </row>
    <row r="306" spans="2:9" x14ac:dyDescent="0.25">
      <c r="B306" t="s">
        <v>5</v>
      </c>
      <c r="C306" t="s">
        <v>11</v>
      </c>
      <c r="D306" t="s">
        <v>48</v>
      </c>
      <c r="E306" s="1">
        <v>44215</v>
      </c>
      <c r="F306" s="4">
        <v>4690</v>
      </c>
      <c r="G306">
        <v>268</v>
      </c>
      <c r="H306" s="3">
        <f>_xlfn.XLOOKUP(sales[[#This Row],[Product]],products[Product],products[Cost per box])*sales[[#This Row],[Boxes]]</f>
        <v>2004.64</v>
      </c>
      <c r="I306" s="4">
        <f>sales[[#This Row],[Revenue]]-sales[[#This Row],[Cost]]</f>
        <v>2685.3599999999997</v>
      </c>
    </row>
    <row r="307" spans="2:9" x14ac:dyDescent="0.25">
      <c r="B307" t="s">
        <v>46</v>
      </c>
      <c r="C307" t="s">
        <v>21</v>
      </c>
      <c r="D307" t="s">
        <v>38</v>
      </c>
      <c r="E307" s="1">
        <v>44215</v>
      </c>
      <c r="F307" s="4">
        <v>4606</v>
      </c>
      <c r="G307">
        <v>298</v>
      </c>
      <c r="H307" s="3">
        <f>_xlfn.XLOOKUP(sales[[#This Row],[Product]],products[Product],products[Cost per box])*sales[[#This Row],[Boxes]]</f>
        <v>2962.12</v>
      </c>
      <c r="I307" s="4">
        <f>sales[[#This Row],[Revenue]]-sales[[#This Row],[Cost]]</f>
        <v>1643.88</v>
      </c>
    </row>
    <row r="308" spans="2:9" x14ac:dyDescent="0.25">
      <c r="B308" t="s">
        <v>37</v>
      </c>
      <c r="C308" t="s">
        <v>6</v>
      </c>
      <c r="D308" t="s">
        <v>52</v>
      </c>
      <c r="E308" s="1">
        <v>44216</v>
      </c>
      <c r="F308" s="4">
        <v>1659</v>
      </c>
      <c r="G308">
        <v>137</v>
      </c>
      <c r="H308" s="3">
        <f>_xlfn.XLOOKUP(sales[[#This Row],[Product]],products[Product],products[Cost per box])*sales[[#This Row],[Boxes]]</f>
        <v>454.84</v>
      </c>
      <c r="I308" s="4">
        <f>sales[[#This Row],[Revenue]]-sales[[#This Row],[Cost]]</f>
        <v>1204.1600000000001</v>
      </c>
    </row>
    <row r="309" spans="2:9" x14ac:dyDescent="0.25">
      <c r="B309" t="s">
        <v>29</v>
      </c>
      <c r="C309" t="s">
        <v>6</v>
      </c>
      <c r="D309" t="s">
        <v>52</v>
      </c>
      <c r="E309" s="1">
        <v>44216</v>
      </c>
      <c r="F309" s="4">
        <v>2576</v>
      </c>
      <c r="G309">
        <v>132</v>
      </c>
      <c r="H309" s="3">
        <f>_xlfn.XLOOKUP(sales[[#This Row],[Product]],products[Product],products[Cost per box])*sales[[#This Row],[Boxes]]</f>
        <v>438.23999999999995</v>
      </c>
      <c r="I309" s="4">
        <f>sales[[#This Row],[Revenue]]-sales[[#This Row],[Cost]]</f>
        <v>2137.7600000000002</v>
      </c>
    </row>
    <row r="310" spans="2:9" x14ac:dyDescent="0.25">
      <c r="B310" t="s">
        <v>5</v>
      </c>
      <c r="C310" t="s">
        <v>21</v>
      </c>
      <c r="D310" t="s">
        <v>42</v>
      </c>
      <c r="E310" s="1">
        <v>44216</v>
      </c>
      <c r="F310" s="4">
        <v>413</v>
      </c>
      <c r="G310">
        <v>151</v>
      </c>
      <c r="H310" s="3">
        <f>_xlfn.XLOOKUP(sales[[#This Row],[Product]],products[Product],products[Cost per box])*sales[[#This Row],[Boxes]]</f>
        <v>715.74</v>
      </c>
      <c r="I310" s="4">
        <f>sales[[#This Row],[Revenue]]-sales[[#This Row],[Cost]]</f>
        <v>-302.74</v>
      </c>
    </row>
    <row r="311" spans="2:9" x14ac:dyDescent="0.25">
      <c r="B311" t="s">
        <v>8</v>
      </c>
      <c r="C311" t="s">
        <v>16</v>
      </c>
      <c r="D311" t="s">
        <v>47</v>
      </c>
      <c r="E311" s="1">
        <v>44216</v>
      </c>
      <c r="F311" s="4">
        <v>819</v>
      </c>
      <c r="G311">
        <v>106</v>
      </c>
      <c r="H311" s="3">
        <f>_xlfn.XLOOKUP(sales[[#This Row],[Product]],products[Product],products[Cost per box])*sales[[#This Row],[Boxes]]</f>
        <v>557.55999999999995</v>
      </c>
      <c r="I311" s="4">
        <f>sales[[#This Row],[Revenue]]-sales[[#This Row],[Cost]]</f>
        <v>261.44000000000005</v>
      </c>
    </row>
    <row r="312" spans="2:9" x14ac:dyDescent="0.25">
      <c r="B312" t="s">
        <v>46</v>
      </c>
      <c r="C312" t="s">
        <v>11</v>
      </c>
      <c r="D312" t="s">
        <v>35</v>
      </c>
      <c r="E312" s="1">
        <v>44216</v>
      </c>
      <c r="F312" s="4">
        <v>5117</v>
      </c>
      <c r="G312">
        <v>43</v>
      </c>
      <c r="H312" s="3">
        <f>_xlfn.XLOOKUP(sales[[#This Row],[Product]],products[Product],products[Cost per box])*sales[[#This Row],[Boxes]]</f>
        <v>113.95</v>
      </c>
      <c r="I312" s="4">
        <f>sales[[#This Row],[Revenue]]-sales[[#This Row],[Cost]]</f>
        <v>5003.05</v>
      </c>
    </row>
    <row r="313" spans="2:9" x14ac:dyDescent="0.25">
      <c r="B313" t="s">
        <v>33</v>
      </c>
      <c r="C313" t="s">
        <v>27</v>
      </c>
      <c r="D313" t="s">
        <v>12</v>
      </c>
      <c r="E313" s="1">
        <v>44216</v>
      </c>
      <c r="F313" s="4">
        <v>4186</v>
      </c>
      <c r="G313">
        <v>137</v>
      </c>
      <c r="H313" s="3">
        <f>_xlfn.XLOOKUP(sales[[#This Row],[Product]],products[Product],products[Cost per box])*sales[[#This Row],[Boxes]]</f>
        <v>1154.9099999999999</v>
      </c>
      <c r="I313" s="4">
        <f>sales[[#This Row],[Revenue]]-sales[[#This Row],[Cost]]</f>
        <v>3031.09</v>
      </c>
    </row>
    <row r="314" spans="2:9" x14ac:dyDescent="0.25">
      <c r="B314" t="s">
        <v>37</v>
      </c>
      <c r="C314" t="s">
        <v>6</v>
      </c>
      <c r="D314" t="s">
        <v>17</v>
      </c>
      <c r="E314" s="1">
        <v>44216</v>
      </c>
      <c r="F314" s="4">
        <v>4452</v>
      </c>
      <c r="G314">
        <v>34</v>
      </c>
      <c r="H314" s="3">
        <f>_xlfn.XLOOKUP(sales[[#This Row],[Product]],products[Product],products[Cost per box])*sales[[#This Row],[Boxes]]</f>
        <v>231.2</v>
      </c>
      <c r="I314" s="4">
        <f>sales[[#This Row],[Revenue]]-sales[[#This Row],[Cost]]</f>
        <v>4220.8</v>
      </c>
    </row>
    <row r="315" spans="2:9" x14ac:dyDescent="0.25">
      <c r="B315" t="s">
        <v>18</v>
      </c>
      <c r="C315" t="s">
        <v>27</v>
      </c>
      <c r="D315" t="s">
        <v>35</v>
      </c>
      <c r="E315" s="1">
        <v>44216</v>
      </c>
      <c r="F315" s="4">
        <v>3556</v>
      </c>
      <c r="G315">
        <v>66</v>
      </c>
      <c r="H315" s="3">
        <f>_xlfn.XLOOKUP(sales[[#This Row],[Product]],products[Product],products[Cost per box])*sales[[#This Row],[Boxes]]</f>
        <v>174.9</v>
      </c>
      <c r="I315" s="4">
        <f>sales[[#This Row],[Revenue]]-sales[[#This Row],[Cost]]</f>
        <v>3381.1</v>
      </c>
    </row>
    <row r="316" spans="2:9" x14ac:dyDescent="0.25">
      <c r="B316" t="s">
        <v>10</v>
      </c>
      <c r="C316" t="s">
        <v>16</v>
      </c>
      <c r="D316" t="s">
        <v>44</v>
      </c>
      <c r="E316" s="1">
        <v>44216</v>
      </c>
      <c r="F316" s="4">
        <v>4767</v>
      </c>
      <c r="G316">
        <v>308</v>
      </c>
      <c r="H316" s="3">
        <f>_xlfn.XLOOKUP(sales[[#This Row],[Product]],products[Product],products[Cost per box])*sales[[#This Row],[Boxes]]</f>
        <v>2947.56</v>
      </c>
      <c r="I316" s="4">
        <f>sales[[#This Row],[Revenue]]-sales[[#This Row],[Cost]]</f>
        <v>1819.44</v>
      </c>
    </row>
    <row r="317" spans="2:9" x14ac:dyDescent="0.25">
      <c r="B317" t="s">
        <v>32</v>
      </c>
      <c r="C317" t="s">
        <v>21</v>
      </c>
      <c r="D317" t="s">
        <v>35</v>
      </c>
      <c r="E317" s="1">
        <v>44216</v>
      </c>
      <c r="F317" s="4">
        <v>6629</v>
      </c>
      <c r="G317">
        <v>139</v>
      </c>
      <c r="H317" s="3">
        <f>_xlfn.XLOOKUP(sales[[#This Row],[Product]],products[Product],products[Cost per box])*sales[[#This Row],[Boxes]]</f>
        <v>368.34999999999997</v>
      </c>
      <c r="I317" s="4">
        <f>sales[[#This Row],[Revenue]]-sales[[#This Row],[Cost]]</f>
        <v>6260.65</v>
      </c>
    </row>
    <row r="318" spans="2:9" x14ac:dyDescent="0.25">
      <c r="B318" t="s">
        <v>49</v>
      </c>
      <c r="C318" t="s">
        <v>21</v>
      </c>
      <c r="D318" t="s">
        <v>42</v>
      </c>
      <c r="E318" s="1">
        <v>44216</v>
      </c>
      <c r="F318" s="4">
        <v>5915</v>
      </c>
      <c r="G318">
        <v>910</v>
      </c>
      <c r="H318" s="3">
        <f>_xlfn.XLOOKUP(sales[[#This Row],[Product]],products[Product],products[Cost per box])*sales[[#This Row],[Boxes]]</f>
        <v>4313.4000000000005</v>
      </c>
      <c r="I318" s="4">
        <f>sales[[#This Row],[Revenue]]-sales[[#This Row],[Cost]]</f>
        <v>1601.5999999999995</v>
      </c>
    </row>
    <row r="319" spans="2:9" x14ac:dyDescent="0.25">
      <c r="B319" t="s">
        <v>49</v>
      </c>
      <c r="C319" t="s">
        <v>11</v>
      </c>
      <c r="D319" t="s">
        <v>31</v>
      </c>
      <c r="E319" s="1">
        <v>44216</v>
      </c>
      <c r="F319" s="4">
        <v>1358</v>
      </c>
      <c r="G319">
        <v>208</v>
      </c>
      <c r="H319" s="3">
        <f>_xlfn.XLOOKUP(sales[[#This Row],[Product]],products[Product],products[Cost per box])*sales[[#This Row],[Boxes]]</f>
        <v>1189.76</v>
      </c>
      <c r="I319" s="4">
        <f>sales[[#This Row],[Revenue]]-sales[[#This Row],[Cost]]</f>
        <v>168.24</v>
      </c>
    </row>
    <row r="320" spans="2:9" x14ac:dyDescent="0.25">
      <c r="B320" t="s">
        <v>32</v>
      </c>
      <c r="C320" t="s">
        <v>16</v>
      </c>
      <c r="D320" t="s">
        <v>35</v>
      </c>
      <c r="E320" s="1">
        <v>44216</v>
      </c>
      <c r="F320" s="4">
        <v>9331</v>
      </c>
      <c r="G320">
        <v>215</v>
      </c>
      <c r="H320" s="3">
        <f>_xlfn.XLOOKUP(sales[[#This Row],[Product]],products[Product],products[Cost per box])*sales[[#This Row],[Boxes]]</f>
        <v>569.75</v>
      </c>
      <c r="I320" s="4">
        <f>sales[[#This Row],[Revenue]]-sales[[#This Row],[Cost]]</f>
        <v>8761.25</v>
      </c>
    </row>
    <row r="321" spans="2:9" x14ac:dyDescent="0.25">
      <c r="B321" t="s">
        <v>8</v>
      </c>
      <c r="C321" t="s">
        <v>11</v>
      </c>
      <c r="D321" t="s">
        <v>43</v>
      </c>
      <c r="E321" s="1">
        <v>44216</v>
      </c>
      <c r="F321" s="4">
        <v>84</v>
      </c>
      <c r="G321">
        <v>59</v>
      </c>
      <c r="H321" s="3">
        <f>_xlfn.XLOOKUP(sales[[#This Row],[Product]],products[Product],products[Cost per box])*sales[[#This Row],[Boxes]]</f>
        <v>227.15</v>
      </c>
      <c r="I321" s="4">
        <f>sales[[#This Row],[Revenue]]-sales[[#This Row],[Cost]]</f>
        <v>-143.15</v>
      </c>
    </row>
    <row r="322" spans="2:9" x14ac:dyDescent="0.25">
      <c r="B322" t="s">
        <v>40</v>
      </c>
      <c r="C322" t="s">
        <v>6</v>
      </c>
      <c r="D322" t="s">
        <v>26</v>
      </c>
      <c r="E322" s="1">
        <v>44216</v>
      </c>
      <c r="F322" s="4">
        <v>12894</v>
      </c>
      <c r="G322">
        <v>126</v>
      </c>
      <c r="H322" s="3">
        <f>_xlfn.XLOOKUP(sales[[#This Row],[Product]],products[Product],products[Cost per box])*sales[[#This Row],[Boxes]]</f>
        <v>810.18</v>
      </c>
      <c r="I322" s="4">
        <f>sales[[#This Row],[Revenue]]-sales[[#This Row],[Cost]]</f>
        <v>12083.82</v>
      </c>
    </row>
    <row r="323" spans="2:9" x14ac:dyDescent="0.25">
      <c r="B323" t="s">
        <v>49</v>
      </c>
      <c r="C323" t="s">
        <v>27</v>
      </c>
      <c r="D323" t="s">
        <v>43</v>
      </c>
      <c r="E323" s="1">
        <v>44216</v>
      </c>
      <c r="F323" s="4">
        <v>2296</v>
      </c>
      <c r="G323">
        <v>9</v>
      </c>
      <c r="H323" s="3">
        <f>_xlfn.XLOOKUP(sales[[#This Row],[Product]],products[Product],products[Cost per box])*sales[[#This Row],[Boxes]]</f>
        <v>34.65</v>
      </c>
      <c r="I323" s="4">
        <f>sales[[#This Row],[Revenue]]-sales[[#This Row],[Cost]]</f>
        <v>2261.35</v>
      </c>
    </row>
    <row r="324" spans="2:9" x14ac:dyDescent="0.25">
      <c r="B324" t="s">
        <v>39</v>
      </c>
      <c r="C324" t="s">
        <v>6</v>
      </c>
      <c r="D324" t="s">
        <v>35</v>
      </c>
      <c r="E324" s="1">
        <v>44216</v>
      </c>
      <c r="F324" s="4">
        <v>91</v>
      </c>
      <c r="G324">
        <v>473</v>
      </c>
      <c r="H324" s="3">
        <f>_xlfn.XLOOKUP(sales[[#This Row],[Product]],products[Product],products[Cost per box])*sales[[#This Row],[Boxes]]</f>
        <v>1253.45</v>
      </c>
      <c r="I324" s="4">
        <f>sales[[#This Row],[Revenue]]-sales[[#This Row],[Cost]]</f>
        <v>-1162.45</v>
      </c>
    </row>
    <row r="325" spans="2:9" x14ac:dyDescent="0.25">
      <c r="B325" t="s">
        <v>8</v>
      </c>
      <c r="C325" t="s">
        <v>6</v>
      </c>
      <c r="D325" t="s">
        <v>52</v>
      </c>
      <c r="E325" s="1">
        <v>44216</v>
      </c>
      <c r="F325" s="4">
        <v>6405</v>
      </c>
      <c r="G325">
        <v>373</v>
      </c>
      <c r="H325" s="3">
        <f>_xlfn.XLOOKUP(sales[[#This Row],[Product]],products[Product],products[Cost per box])*sales[[#This Row],[Boxes]]</f>
        <v>1238.3599999999999</v>
      </c>
      <c r="I325" s="4">
        <f>sales[[#This Row],[Revenue]]-sales[[#This Row],[Cost]]</f>
        <v>5166.6400000000003</v>
      </c>
    </row>
    <row r="326" spans="2:9" x14ac:dyDescent="0.25">
      <c r="B326" t="s">
        <v>32</v>
      </c>
      <c r="C326" t="s">
        <v>21</v>
      </c>
      <c r="D326" t="s">
        <v>14</v>
      </c>
      <c r="E326" s="1">
        <v>44216</v>
      </c>
      <c r="F326" s="4">
        <v>4550</v>
      </c>
      <c r="G326">
        <v>36</v>
      </c>
      <c r="H326" s="3">
        <f>_xlfn.XLOOKUP(sales[[#This Row],[Product]],products[Product],products[Cost per box])*sales[[#This Row],[Boxes]]</f>
        <v>227.16</v>
      </c>
      <c r="I326" s="4">
        <f>sales[[#This Row],[Revenue]]-sales[[#This Row],[Cost]]</f>
        <v>4322.84</v>
      </c>
    </row>
    <row r="327" spans="2:9" x14ac:dyDescent="0.25">
      <c r="B327" t="s">
        <v>29</v>
      </c>
      <c r="C327" t="s">
        <v>16</v>
      </c>
      <c r="D327" t="s">
        <v>22</v>
      </c>
      <c r="E327" s="1">
        <v>44217</v>
      </c>
      <c r="F327" s="4">
        <v>7014</v>
      </c>
      <c r="G327">
        <v>180</v>
      </c>
      <c r="H327" s="3">
        <f>_xlfn.XLOOKUP(sales[[#This Row],[Product]],products[Product],products[Cost per box])*sales[[#This Row],[Boxes]]</f>
        <v>1479.6000000000001</v>
      </c>
      <c r="I327" s="4">
        <f>sales[[#This Row],[Revenue]]-sales[[#This Row],[Cost]]</f>
        <v>5534.4</v>
      </c>
    </row>
    <row r="328" spans="2:9" x14ac:dyDescent="0.25">
      <c r="B328" t="s">
        <v>8</v>
      </c>
      <c r="C328" t="s">
        <v>6</v>
      </c>
      <c r="D328" t="s">
        <v>44</v>
      </c>
      <c r="E328" s="1">
        <v>44217</v>
      </c>
      <c r="F328" s="4">
        <v>6979</v>
      </c>
      <c r="G328">
        <v>164</v>
      </c>
      <c r="H328" s="3">
        <f>_xlfn.XLOOKUP(sales[[#This Row],[Product]],products[Product],products[Cost per box])*sales[[#This Row],[Boxes]]</f>
        <v>1569.48</v>
      </c>
      <c r="I328" s="4">
        <f>sales[[#This Row],[Revenue]]-sales[[#This Row],[Cost]]</f>
        <v>5409.52</v>
      </c>
    </row>
    <row r="329" spans="2:9" x14ac:dyDescent="0.25">
      <c r="B329" t="s">
        <v>33</v>
      </c>
      <c r="C329" t="s">
        <v>6</v>
      </c>
      <c r="D329" t="s">
        <v>24</v>
      </c>
      <c r="E329" s="1">
        <v>44217</v>
      </c>
      <c r="F329" s="4">
        <v>8344</v>
      </c>
      <c r="G329">
        <v>248</v>
      </c>
      <c r="H329" s="3">
        <f>_xlfn.XLOOKUP(sales[[#This Row],[Product]],products[Product],products[Cost per box])*sales[[#This Row],[Boxes]]</f>
        <v>2606.48</v>
      </c>
      <c r="I329" s="4">
        <f>sales[[#This Row],[Revenue]]-sales[[#This Row],[Cost]]</f>
        <v>5737.52</v>
      </c>
    </row>
    <row r="330" spans="2:9" x14ac:dyDescent="0.25">
      <c r="B330" t="s">
        <v>8</v>
      </c>
      <c r="C330" t="s">
        <v>21</v>
      </c>
      <c r="D330" t="s">
        <v>43</v>
      </c>
      <c r="E330" s="1">
        <v>44217</v>
      </c>
      <c r="F330" s="4">
        <v>2793</v>
      </c>
      <c r="G330">
        <v>150</v>
      </c>
      <c r="H330" s="3">
        <f>_xlfn.XLOOKUP(sales[[#This Row],[Product]],products[Product],products[Cost per box])*sales[[#This Row],[Boxes]]</f>
        <v>577.5</v>
      </c>
      <c r="I330" s="4">
        <f>sales[[#This Row],[Revenue]]-sales[[#This Row],[Cost]]</f>
        <v>2215.5</v>
      </c>
    </row>
    <row r="331" spans="2:9" x14ac:dyDescent="0.25">
      <c r="B331" t="s">
        <v>46</v>
      </c>
      <c r="C331" t="s">
        <v>6</v>
      </c>
      <c r="D331" t="s">
        <v>7</v>
      </c>
      <c r="E331" s="1">
        <v>44217</v>
      </c>
      <c r="F331" s="4">
        <v>3143</v>
      </c>
      <c r="G331">
        <v>99</v>
      </c>
      <c r="H331" s="3">
        <f>_xlfn.XLOOKUP(sales[[#This Row],[Product]],products[Product],products[Cost per box])*sales[[#This Row],[Boxes]]</f>
        <v>509.85</v>
      </c>
      <c r="I331" s="4">
        <f>sales[[#This Row],[Revenue]]-sales[[#This Row],[Cost]]</f>
        <v>2633.15</v>
      </c>
    </row>
    <row r="332" spans="2:9" x14ac:dyDescent="0.25">
      <c r="B332" t="s">
        <v>25</v>
      </c>
      <c r="C332" t="s">
        <v>21</v>
      </c>
      <c r="D332" t="s">
        <v>50</v>
      </c>
      <c r="E332" s="1">
        <v>44217</v>
      </c>
      <c r="F332" s="4">
        <v>504</v>
      </c>
      <c r="G332">
        <v>347</v>
      </c>
      <c r="H332" s="3">
        <f>_xlfn.XLOOKUP(sales[[#This Row],[Product]],products[Product],products[Cost per box])*sales[[#This Row],[Boxes]]</f>
        <v>4306.2700000000004</v>
      </c>
      <c r="I332" s="4">
        <f>sales[[#This Row],[Revenue]]-sales[[#This Row],[Cost]]</f>
        <v>-3802.2700000000004</v>
      </c>
    </row>
    <row r="333" spans="2:9" x14ac:dyDescent="0.25">
      <c r="B333" t="s">
        <v>46</v>
      </c>
      <c r="C333" t="s">
        <v>9</v>
      </c>
      <c r="D333" t="s">
        <v>50</v>
      </c>
      <c r="E333" s="1">
        <v>44217</v>
      </c>
      <c r="F333" s="4">
        <v>868</v>
      </c>
      <c r="G333">
        <v>77</v>
      </c>
      <c r="H333" s="3">
        <f>_xlfn.XLOOKUP(sales[[#This Row],[Product]],products[Product],products[Cost per box])*sales[[#This Row],[Boxes]]</f>
        <v>955.57</v>
      </c>
      <c r="I333" s="4">
        <f>sales[[#This Row],[Revenue]]-sales[[#This Row],[Cost]]</f>
        <v>-87.57000000000005</v>
      </c>
    </row>
    <row r="334" spans="2:9" x14ac:dyDescent="0.25">
      <c r="B334" t="s">
        <v>32</v>
      </c>
      <c r="C334" t="s">
        <v>9</v>
      </c>
      <c r="D334" t="s">
        <v>28</v>
      </c>
      <c r="E334" s="1">
        <v>44217</v>
      </c>
      <c r="F334" s="4">
        <v>3143</v>
      </c>
      <c r="G334">
        <v>75</v>
      </c>
      <c r="H334" s="3">
        <f>_xlfn.XLOOKUP(sales[[#This Row],[Product]],products[Product],products[Cost per box])*sales[[#This Row],[Boxes]]</f>
        <v>206.99999999999997</v>
      </c>
      <c r="I334" s="4">
        <f>sales[[#This Row],[Revenue]]-sales[[#This Row],[Cost]]</f>
        <v>2936</v>
      </c>
    </row>
    <row r="335" spans="2:9" x14ac:dyDescent="0.25">
      <c r="B335" t="s">
        <v>15</v>
      </c>
      <c r="C335" t="s">
        <v>16</v>
      </c>
      <c r="D335" t="s">
        <v>30</v>
      </c>
      <c r="E335" s="1">
        <v>44217</v>
      </c>
      <c r="F335" s="4">
        <v>4893</v>
      </c>
      <c r="G335">
        <v>840</v>
      </c>
      <c r="H335" s="3">
        <f>_xlfn.XLOOKUP(sales[[#This Row],[Product]],products[Product],products[Cost per box])*sales[[#This Row],[Boxes]]</f>
        <v>3091.2000000000003</v>
      </c>
      <c r="I335" s="4">
        <f>sales[[#This Row],[Revenue]]-sales[[#This Row],[Cost]]</f>
        <v>1801.7999999999997</v>
      </c>
    </row>
    <row r="336" spans="2:9" x14ac:dyDescent="0.25">
      <c r="B336" t="s">
        <v>23</v>
      </c>
      <c r="C336" t="s">
        <v>11</v>
      </c>
      <c r="D336" t="s">
        <v>14</v>
      </c>
      <c r="E336" s="1">
        <v>44217</v>
      </c>
      <c r="F336" s="4">
        <v>1547</v>
      </c>
      <c r="G336">
        <v>276</v>
      </c>
      <c r="H336" s="3">
        <f>_xlfn.XLOOKUP(sales[[#This Row],[Product]],products[Product],products[Cost per box])*sales[[#This Row],[Boxes]]</f>
        <v>1741.56</v>
      </c>
      <c r="I336" s="4">
        <f>sales[[#This Row],[Revenue]]-sales[[#This Row],[Cost]]</f>
        <v>-194.55999999999995</v>
      </c>
    </row>
    <row r="337" spans="2:9" x14ac:dyDescent="0.25">
      <c r="B337" t="s">
        <v>33</v>
      </c>
      <c r="C337" t="s">
        <v>11</v>
      </c>
      <c r="D337" t="s">
        <v>42</v>
      </c>
      <c r="E337" s="1">
        <v>44217</v>
      </c>
      <c r="F337" s="4">
        <v>4200</v>
      </c>
      <c r="G337">
        <v>188</v>
      </c>
      <c r="H337" s="3">
        <f>_xlfn.XLOOKUP(sales[[#This Row],[Product]],products[Product],products[Cost per box])*sales[[#This Row],[Boxes]]</f>
        <v>891.12</v>
      </c>
      <c r="I337" s="4">
        <f>sales[[#This Row],[Revenue]]-sales[[#This Row],[Cost]]</f>
        <v>3308.88</v>
      </c>
    </row>
    <row r="338" spans="2:9" x14ac:dyDescent="0.25">
      <c r="B338" t="s">
        <v>49</v>
      </c>
      <c r="C338" t="s">
        <v>27</v>
      </c>
      <c r="D338" t="s">
        <v>42</v>
      </c>
      <c r="E338" s="1">
        <v>44217</v>
      </c>
      <c r="F338" s="4">
        <v>1778</v>
      </c>
      <c r="G338">
        <v>95</v>
      </c>
      <c r="H338" s="3">
        <f>_xlfn.XLOOKUP(sales[[#This Row],[Product]],products[Product],products[Cost per box])*sales[[#This Row],[Boxes]]</f>
        <v>450.3</v>
      </c>
      <c r="I338" s="4">
        <f>sales[[#This Row],[Revenue]]-sales[[#This Row],[Cost]]</f>
        <v>1327.7</v>
      </c>
    </row>
    <row r="339" spans="2:9" x14ac:dyDescent="0.25">
      <c r="B339" t="s">
        <v>29</v>
      </c>
      <c r="C339" t="s">
        <v>16</v>
      </c>
      <c r="D339" t="s">
        <v>45</v>
      </c>
      <c r="E339" s="1">
        <v>44217</v>
      </c>
      <c r="F339" s="4">
        <v>10675</v>
      </c>
      <c r="G339">
        <v>184</v>
      </c>
      <c r="H339" s="3">
        <f>_xlfn.XLOOKUP(sales[[#This Row],[Product]],products[Product],products[Cost per box])*sales[[#This Row],[Boxes]]</f>
        <v>1422.3200000000002</v>
      </c>
      <c r="I339" s="4">
        <f>sales[[#This Row],[Revenue]]-sales[[#This Row],[Cost]]</f>
        <v>9252.68</v>
      </c>
    </row>
    <row r="340" spans="2:9" x14ac:dyDescent="0.25">
      <c r="B340" t="s">
        <v>34</v>
      </c>
      <c r="C340" t="s">
        <v>16</v>
      </c>
      <c r="D340" t="s">
        <v>38</v>
      </c>
      <c r="E340" s="1">
        <v>44217</v>
      </c>
      <c r="F340" s="4">
        <v>973</v>
      </c>
      <c r="G340">
        <v>145</v>
      </c>
      <c r="H340" s="3">
        <f>_xlfn.XLOOKUP(sales[[#This Row],[Product]],products[Product],products[Cost per box])*sales[[#This Row],[Boxes]]</f>
        <v>1441.3</v>
      </c>
      <c r="I340" s="4">
        <f>sales[[#This Row],[Revenue]]-sales[[#This Row],[Cost]]</f>
        <v>-468.29999999999995</v>
      </c>
    </row>
    <row r="341" spans="2:9" x14ac:dyDescent="0.25">
      <c r="B341" t="s">
        <v>5</v>
      </c>
      <c r="C341" t="s">
        <v>6</v>
      </c>
      <c r="D341" t="s">
        <v>48</v>
      </c>
      <c r="E341" s="1">
        <v>44217</v>
      </c>
      <c r="F341" s="4">
        <v>2310</v>
      </c>
      <c r="G341">
        <v>44</v>
      </c>
      <c r="H341" s="3">
        <f>_xlfn.XLOOKUP(sales[[#This Row],[Product]],products[Product],products[Cost per box])*sales[[#This Row],[Boxes]]</f>
        <v>329.12</v>
      </c>
      <c r="I341" s="4">
        <f>sales[[#This Row],[Revenue]]-sales[[#This Row],[Cost]]</f>
        <v>1980.88</v>
      </c>
    </row>
    <row r="342" spans="2:9" x14ac:dyDescent="0.25">
      <c r="B342" t="s">
        <v>8</v>
      </c>
      <c r="C342" t="s">
        <v>9</v>
      </c>
      <c r="D342" t="s">
        <v>35</v>
      </c>
      <c r="E342" s="1">
        <v>44217</v>
      </c>
      <c r="F342" s="4">
        <v>217</v>
      </c>
      <c r="G342">
        <v>333</v>
      </c>
      <c r="H342" s="3">
        <f>_xlfn.XLOOKUP(sales[[#This Row],[Product]],products[Product],products[Cost per box])*sales[[#This Row],[Boxes]]</f>
        <v>882.44999999999993</v>
      </c>
      <c r="I342" s="4">
        <f>sales[[#This Row],[Revenue]]-sales[[#This Row],[Cost]]</f>
        <v>-665.44999999999993</v>
      </c>
    </row>
    <row r="343" spans="2:9" x14ac:dyDescent="0.25">
      <c r="B343" t="s">
        <v>39</v>
      </c>
      <c r="C343" t="s">
        <v>21</v>
      </c>
      <c r="D343" t="s">
        <v>19</v>
      </c>
      <c r="E343" s="1">
        <v>44217</v>
      </c>
      <c r="F343" s="4">
        <v>3451</v>
      </c>
      <c r="G343">
        <v>378</v>
      </c>
      <c r="H343" s="3">
        <f>_xlfn.XLOOKUP(sales[[#This Row],[Product]],products[Product],products[Cost per box])*sales[[#This Row],[Boxes]]</f>
        <v>3866.94</v>
      </c>
      <c r="I343" s="4">
        <f>sales[[#This Row],[Revenue]]-sales[[#This Row],[Cost]]</f>
        <v>-415.94000000000005</v>
      </c>
    </row>
    <row r="344" spans="2:9" x14ac:dyDescent="0.25">
      <c r="B344" t="s">
        <v>23</v>
      </c>
      <c r="C344" t="s">
        <v>16</v>
      </c>
      <c r="D344" t="s">
        <v>12</v>
      </c>
      <c r="E344" s="1">
        <v>44217</v>
      </c>
      <c r="F344" s="4">
        <v>4277</v>
      </c>
      <c r="G344">
        <v>60</v>
      </c>
      <c r="H344" s="3">
        <f>_xlfn.XLOOKUP(sales[[#This Row],[Product]],products[Product],products[Cost per box])*sales[[#This Row],[Boxes]]</f>
        <v>505.79999999999995</v>
      </c>
      <c r="I344" s="4">
        <f>sales[[#This Row],[Revenue]]-sales[[#This Row],[Cost]]</f>
        <v>3771.2</v>
      </c>
    </row>
    <row r="345" spans="2:9" x14ac:dyDescent="0.25">
      <c r="B345" t="s">
        <v>39</v>
      </c>
      <c r="C345" t="s">
        <v>6</v>
      </c>
      <c r="D345" t="s">
        <v>22</v>
      </c>
      <c r="E345" s="1">
        <v>44217</v>
      </c>
      <c r="F345" s="4">
        <v>7294</v>
      </c>
      <c r="G345">
        <v>616</v>
      </c>
      <c r="H345" s="3">
        <f>_xlfn.XLOOKUP(sales[[#This Row],[Product]],products[Product],products[Cost per box])*sales[[#This Row],[Boxes]]</f>
        <v>5063.5200000000004</v>
      </c>
      <c r="I345" s="4">
        <f>sales[[#This Row],[Revenue]]-sales[[#This Row],[Cost]]</f>
        <v>2230.4799999999996</v>
      </c>
    </row>
    <row r="346" spans="2:9" x14ac:dyDescent="0.25">
      <c r="B346" t="s">
        <v>40</v>
      </c>
      <c r="C346" t="s">
        <v>21</v>
      </c>
      <c r="D346" t="s">
        <v>19</v>
      </c>
      <c r="E346" s="1">
        <v>44218</v>
      </c>
      <c r="F346" s="4">
        <v>8365</v>
      </c>
      <c r="G346">
        <v>238</v>
      </c>
      <c r="H346" s="3">
        <f>_xlfn.XLOOKUP(sales[[#This Row],[Product]],products[Product],products[Cost per box])*sales[[#This Row],[Boxes]]</f>
        <v>2434.7400000000002</v>
      </c>
      <c r="I346" s="4">
        <f>sales[[#This Row],[Revenue]]-sales[[#This Row],[Cost]]</f>
        <v>5930.26</v>
      </c>
    </row>
    <row r="347" spans="2:9" x14ac:dyDescent="0.25">
      <c r="B347" t="s">
        <v>32</v>
      </c>
      <c r="C347" t="s">
        <v>9</v>
      </c>
      <c r="D347" t="s">
        <v>12</v>
      </c>
      <c r="E347" s="1">
        <v>44218</v>
      </c>
      <c r="F347" s="4">
        <v>9982</v>
      </c>
      <c r="G347">
        <v>403</v>
      </c>
      <c r="H347" s="3">
        <f>_xlfn.XLOOKUP(sales[[#This Row],[Product]],products[Product],products[Cost per box])*sales[[#This Row],[Boxes]]</f>
        <v>3397.29</v>
      </c>
      <c r="I347" s="4">
        <f>sales[[#This Row],[Revenue]]-sales[[#This Row],[Cost]]</f>
        <v>6584.71</v>
      </c>
    </row>
    <row r="348" spans="2:9" x14ac:dyDescent="0.25">
      <c r="B348" t="s">
        <v>51</v>
      </c>
      <c r="C348" t="s">
        <v>21</v>
      </c>
      <c r="D348" t="s">
        <v>26</v>
      </c>
      <c r="E348" s="1">
        <v>44218</v>
      </c>
      <c r="F348" s="4">
        <v>2849</v>
      </c>
      <c r="G348">
        <v>345</v>
      </c>
      <c r="H348" s="3">
        <f>_xlfn.XLOOKUP(sales[[#This Row],[Product]],products[Product],products[Cost per box])*sales[[#This Row],[Boxes]]</f>
        <v>2218.35</v>
      </c>
      <c r="I348" s="4">
        <f>sales[[#This Row],[Revenue]]-sales[[#This Row],[Cost]]</f>
        <v>630.65000000000009</v>
      </c>
    </row>
    <row r="349" spans="2:9" x14ac:dyDescent="0.25">
      <c r="B349" t="s">
        <v>13</v>
      </c>
      <c r="C349" t="s">
        <v>21</v>
      </c>
      <c r="D349" t="s">
        <v>48</v>
      </c>
      <c r="E349" s="1">
        <v>44218</v>
      </c>
      <c r="F349" s="4">
        <v>1519</v>
      </c>
      <c r="G349">
        <v>188</v>
      </c>
      <c r="H349" s="3">
        <f>_xlfn.XLOOKUP(sales[[#This Row],[Product]],products[Product],products[Cost per box])*sales[[#This Row],[Boxes]]</f>
        <v>1406.24</v>
      </c>
      <c r="I349" s="4">
        <f>sales[[#This Row],[Revenue]]-sales[[#This Row],[Cost]]</f>
        <v>112.75999999999999</v>
      </c>
    </row>
    <row r="350" spans="2:9" x14ac:dyDescent="0.25">
      <c r="B350" t="s">
        <v>46</v>
      </c>
      <c r="C350" t="s">
        <v>21</v>
      </c>
      <c r="D350" t="s">
        <v>48</v>
      </c>
      <c r="E350" s="1">
        <v>44218</v>
      </c>
      <c r="F350" s="4">
        <v>1106</v>
      </c>
      <c r="G350">
        <v>438</v>
      </c>
      <c r="H350" s="3">
        <f>_xlfn.XLOOKUP(sales[[#This Row],[Product]],products[Product],products[Cost per box])*sales[[#This Row],[Boxes]]</f>
        <v>3276.2400000000002</v>
      </c>
      <c r="I350" s="4">
        <f>sales[[#This Row],[Revenue]]-sales[[#This Row],[Cost]]</f>
        <v>-2170.2400000000002</v>
      </c>
    </row>
    <row r="351" spans="2:9" x14ac:dyDescent="0.25">
      <c r="B351" t="s">
        <v>41</v>
      </c>
      <c r="C351" t="s">
        <v>27</v>
      </c>
      <c r="D351" t="s">
        <v>47</v>
      </c>
      <c r="E351" s="1">
        <v>44218</v>
      </c>
      <c r="F351" s="4">
        <v>2695</v>
      </c>
      <c r="G351">
        <v>524</v>
      </c>
      <c r="H351" s="3">
        <f>_xlfn.XLOOKUP(sales[[#This Row],[Product]],products[Product],products[Cost per box])*sales[[#This Row],[Boxes]]</f>
        <v>2756.24</v>
      </c>
      <c r="I351" s="4">
        <f>sales[[#This Row],[Revenue]]-sales[[#This Row],[Cost]]</f>
        <v>-61.239999999999782</v>
      </c>
    </row>
    <row r="352" spans="2:9" x14ac:dyDescent="0.25">
      <c r="B352" t="s">
        <v>5</v>
      </c>
      <c r="C352" t="s">
        <v>16</v>
      </c>
      <c r="D352" t="s">
        <v>47</v>
      </c>
      <c r="E352" s="1">
        <v>44218</v>
      </c>
      <c r="F352" s="4">
        <v>3108</v>
      </c>
      <c r="G352">
        <v>700</v>
      </c>
      <c r="H352" s="3">
        <f>_xlfn.XLOOKUP(sales[[#This Row],[Product]],products[Product],products[Cost per box])*sales[[#This Row],[Boxes]]</f>
        <v>3682</v>
      </c>
      <c r="I352" s="4">
        <f>sales[[#This Row],[Revenue]]-sales[[#This Row],[Cost]]</f>
        <v>-574</v>
      </c>
    </row>
    <row r="353" spans="2:9" x14ac:dyDescent="0.25">
      <c r="B353" t="s">
        <v>18</v>
      </c>
      <c r="C353" t="s">
        <v>11</v>
      </c>
      <c r="D353" t="s">
        <v>47</v>
      </c>
      <c r="E353" s="1">
        <v>44218</v>
      </c>
      <c r="F353" s="4">
        <v>3115</v>
      </c>
      <c r="G353">
        <v>243</v>
      </c>
      <c r="H353" s="3">
        <f>_xlfn.XLOOKUP(sales[[#This Row],[Product]],products[Product],products[Cost per box])*sales[[#This Row],[Boxes]]</f>
        <v>1278.1799999999998</v>
      </c>
      <c r="I353" s="4">
        <f>sales[[#This Row],[Revenue]]-sales[[#This Row],[Cost]]</f>
        <v>1836.8200000000002</v>
      </c>
    </row>
    <row r="354" spans="2:9" x14ac:dyDescent="0.25">
      <c r="B354" t="s">
        <v>5</v>
      </c>
      <c r="C354" t="s">
        <v>21</v>
      </c>
      <c r="D354" t="s">
        <v>48</v>
      </c>
      <c r="E354" s="1">
        <v>44218</v>
      </c>
      <c r="F354" s="4">
        <v>2471</v>
      </c>
      <c r="G354">
        <v>163</v>
      </c>
      <c r="H354" s="3">
        <f>_xlfn.XLOOKUP(sales[[#This Row],[Product]],products[Product],products[Cost per box])*sales[[#This Row],[Boxes]]</f>
        <v>1219.24</v>
      </c>
      <c r="I354" s="4">
        <f>sales[[#This Row],[Revenue]]-sales[[#This Row],[Cost]]</f>
        <v>1251.76</v>
      </c>
    </row>
    <row r="355" spans="2:9" x14ac:dyDescent="0.25">
      <c r="B355" t="s">
        <v>15</v>
      </c>
      <c r="C355" t="s">
        <v>11</v>
      </c>
      <c r="D355" t="s">
        <v>26</v>
      </c>
      <c r="E355" s="1">
        <v>44218</v>
      </c>
      <c r="F355" s="4">
        <v>5817</v>
      </c>
      <c r="G355">
        <v>365</v>
      </c>
      <c r="H355" s="3">
        <f>_xlfn.XLOOKUP(sales[[#This Row],[Product]],products[Product],products[Cost per box])*sales[[#This Row],[Boxes]]</f>
        <v>2346.9499999999998</v>
      </c>
      <c r="I355" s="4">
        <f>sales[[#This Row],[Revenue]]-sales[[#This Row],[Cost]]</f>
        <v>3470.05</v>
      </c>
    </row>
    <row r="356" spans="2:9" x14ac:dyDescent="0.25">
      <c r="B356" t="s">
        <v>5</v>
      </c>
      <c r="C356" t="s">
        <v>9</v>
      </c>
      <c r="D356" t="s">
        <v>17</v>
      </c>
      <c r="E356" s="1">
        <v>44218</v>
      </c>
      <c r="F356" s="4">
        <v>1309</v>
      </c>
      <c r="G356">
        <v>514</v>
      </c>
      <c r="H356" s="3">
        <f>_xlfn.XLOOKUP(sales[[#This Row],[Product]],products[Product],products[Cost per box])*sales[[#This Row],[Boxes]]</f>
        <v>3495.2</v>
      </c>
      <c r="I356" s="4">
        <f>sales[[#This Row],[Revenue]]-sales[[#This Row],[Cost]]</f>
        <v>-2186.1999999999998</v>
      </c>
    </row>
    <row r="357" spans="2:9" x14ac:dyDescent="0.25">
      <c r="B357" t="s">
        <v>39</v>
      </c>
      <c r="C357" t="s">
        <v>16</v>
      </c>
      <c r="D357" t="s">
        <v>7</v>
      </c>
      <c r="E357" s="1">
        <v>44218</v>
      </c>
      <c r="F357" s="4">
        <v>5768</v>
      </c>
      <c r="G357">
        <v>98</v>
      </c>
      <c r="H357" s="3">
        <f>_xlfn.XLOOKUP(sales[[#This Row],[Product]],products[Product],products[Cost per box])*sales[[#This Row],[Boxes]]</f>
        <v>504.70000000000005</v>
      </c>
      <c r="I357" s="4">
        <f>sales[[#This Row],[Revenue]]-sales[[#This Row],[Cost]]</f>
        <v>5263.3</v>
      </c>
    </row>
    <row r="358" spans="2:9" x14ac:dyDescent="0.25">
      <c r="B358" t="s">
        <v>18</v>
      </c>
      <c r="C358" t="s">
        <v>21</v>
      </c>
      <c r="D358" t="s">
        <v>22</v>
      </c>
      <c r="E358" s="1">
        <v>44218</v>
      </c>
      <c r="F358" s="4">
        <v>2681</v>
      </c>
      <c r="G358">
        <v>117</v>
      </c>
      <c r="H358" s="3">
        <f>_xlfn.XLOOKUP(sales[[#This Row],[Product]],products[Product],products[Cost per box])*sales[[#This Row],[Boxes]]</f>
        <v>961.74000000000012</v>
      </c>
      <c r="I358" s="4">
        <f>sales[[#This Row],[Revenue]]-sales[[#This Row],[Cost]]</f>
        <v>1719.2599999999998</v>
      </c>
    </row>
    <row r="359" spans="2:9" x14ac:dyDescent="0.25">
      <c r="B359" t="s">
        <v>5</v>
      </c>
      <c r="C359" t="s">
        <v>16</v>
      </c>
      <c r="D359" t="s">
        <v>7</v>
      </c>
      <c r="E359" s="1">
        <v>44218</v>
      </c>
      <c r="F359" s="4">
        <v>3661</v>
      </c>
      <c r="G359">
        <v>228</v>
      </c>
      <c r="H359" s="3">
        <f>_xlfn.XLOOKUP(sales[[#This Row],[Product]],products[Product],products[Cost per box])*sales[[#This Row],[Boxes]]</f>
        <v>1174.2</v>
      </c>
      <c r="I359" s="4">
        <f>sales[[#This Row],[Revenue]]-sales[[#This Row],[Cost]]</f>
        <v>2486.8000000000002</v>
      </c>
    </row>
    <row r="360" spans="2:9" x14ac:dyDescent="0.25">
      <c r="B360" t="s">
        <v>29</v>
      </c>
      <c r="C360" t="s">
        <v>21</v>
      </c>
      <c r="D360" t="s">
        <v>12</v>
      </c>
      <c r="E360" s="1">
        <v>44218</v>
      </c>
      <c r="F360" s="4">
        <v>3290</v>
      </c>
      <c r="G360">
        <v>6</v>
      </c>
      <c r="H360" s="3">
        <f>_xlfn.XLOOKUP(sales[[#This Row],[Product]],products[Product],products[Cost per box])*sales[[#This Row],[Boxes]]</f>
        <v>50.58</v>
      </c>
      <c r="I360" s="4">
        <f>sales[[#This Row],[Revenue]]-sales[[#This Row],[Cost]]</f>
        <v>3239.42</v>
      </c>
    </row>
    <row r="361" spans="2:9" x14ac:dyDescent="0.25">
      <c r="B361" t="s">
        <v>33</v>
      </c>
      <c r="C361" t="s">
        <v>16</v>
      </c>
      <c r="D361" t="s">
        <v>24</v>
      </c>
      <c r="E361" s="1">
        <v>44218</v>
      </c>
      <c r="F361" s="4">
        <v>8428</v>
      </c>
      <c r="G361">
        <v>17</v>
      </c>
      <c r="H361" s="3">
        <f>_xlfn.XLOOKUP(sales[[#This Row],[Product]],products[Product],products[Cost per box])*sales[[#This Row],[Boxes]]</f>
        <v>178.67</v>
      </c>
      <c r="I361" s="4">
        <f>sales[[#This Row],[Revenue]]-sales[[#This Row],[Cost]]</f>
        <v>8249.33</v>
      </c>
    </row>
    <row r="362" spans="2:9" x14ac:dyDescent="0.25">
      <c r="B362" t="s">
        <v>18</v>
      </c>
      <c r="C362" t="s">
        <v>16</v>
      </c>
      <c r="D362" t="s">
        <v>50</v>
      </c>
      <c r="E362" s="1">
        <v>44218</v>
      </c>
      <c r="F362" s="4">
        <v>2044</v>
      </c>
      <c r="G362">
        <v>31</v>
      </c>
      <c r="H362" s="3">
        <f>_xlfn.XLOOKUP(sales[[#This Row],[Product]],products[Product],products[Cost per box])*sales[[#This Row],[Boxes]]</f>
        <v>384.71</v>
      </c>
      <c r="I362" s="4">
        <f>sales[[#This Row],[Revenue]]-sales[[#This Row],[Cost]]</f>
        <v>1659.29</v>
      </c>
    </row>
    <row r="363" spans="2:9" x14ac:dyDescent="0.25">
      <c r="B363" t="s">
        <v>8</v>
      </c>
      <c r="C363" t="s">
        <v>11</v>
      </c>
      <c r="D363" t="s">
        <v>17</v>
      </c>
      <c r="E363" s="1">
        <v>44221</v>
      </c>
      <c r="F363" s="4">
        <v>2219</v>
      </c>
      <c r="G363">
        <v>320</v>
      </c>
      <c r="H363" s="3">
        <f>_xlfn.XLOOKUP(sales[[#This Row],[Product]],products[Product],products[Cost per box])*sales[[#This Row],[Boxes]]</f>
        <v>2176</v>
      </c>
      <c r="I363" s="4">
        <f>sales[[#This Row],[Revenue]]-sales[[#This Row],[Cost]]</f>
        <v>43</v>
      </c>
    </row>
    <row r="364" spans="2:9" x14ac:dyDescent="0.25">
      <c r="B364" t="s">
        <v>33</v>
      </c>
      <c r="C364" t="s">
        <v>11</v>
      </c>
      <c r="D364" t="s">
        <v>22</v>
      </c>
      <c r="E364" s="1">
        <v>44221</v>
      </c>
      <c r="F364" s="4">
        <v>4473</v>
      </c>
      <c r="G364">
        <v>202</v>
      </c>
      <c r="H364" s="3">
        <f>_xlfn.XLOOKUP(sales[[#This Row],[Product]],products[Product],products[Cost per box])*sales[[#This Row],[Boxes]]</f>
        <v>1660.44</v>
      </c>
      <c r="I364" s="4">
        <f>sales[[#This Row],[Revenue]]-sales[[#This Row],[Cost]]</f>
        <v>2812.56</v>
      </c>
    </row>
    <row r="365" spans="2:9" x14ac:dyDescent="0.25">
      <c r="B365" t="s">
        <v>5</v>
      </c>
      <c r="C365" t="s">
        <v>6</v>
      </c>
      <c r="D365" t="s">
        <v>42</v>
      </c>
      <c r="E365" s="1">
        <v>44221</v>
      </c>
      <c r="F365" s="4">
        <v>2086</v>
      </c>
      <c r="G365">
        <v>410</v>
      </c>
      <c r="H365" s="3">
        <f>_xlfn.XLOOKUP(sales[[#This Row],[Product]],products[Product],products[Cost per box])*sales[[#This Row],[Boxes]]</f>
        <v>1943.4</v>
      </c>
      <c r="I365" s="4">
        <f>sales[[#This Row],[Revenue]]-sales[[#This Row],[Cost]]</f>
        <v>142.59999999999991</v>
      </c>
    </row>
    <row r="366" spans="2:9" x14ac:dyDescent="0.25">
      <c r="B366" t="s">
        <v>41</v>
      </c>
      <c r="C366" t="s">
        <v>21</v>
      </c>
      <c r="D366" t="s">
        <v>38</v>
      </c>
      <c r="E366" s="1">
        <v>44221</v>
      </c>
      <c r="F366" s="4">
        <v>2618</v>
      </c>
      <c r="G366">
        <v>128</v>
      </c>
      <c r="H366" s="3">
        <f>_xlfn.XLOOKUP(sales[[#This Row],[Product]],products[Product],products[Cost per box])*sales[[#This Row],[Boxes]]</f>
        <v>1272.32</v>
      </c>
      <c r="I366" s="4">
        <f>sales[[#This Row],[Revenue]]-sales[[#This Row],[Cost]]</f>
        <v>1345.68</v>
      </c>
    </row>
    <row r="367" spans="2:9" x14ac:dyDescent="0.25">
      <c r="B367" t="s">
        <v>41</v>
      </c>
      <c r="C367" t="s">
        <v>11</v>
      </c>
      <c r="D367" t="s">
        <v>7</v>
      </c>
      <c r="E367" s="1">
        <v>44221</v>
      </c>
      <c r="F367" s="4">
        <v>7630</v>
      </c>
      <c r="G367">
        <v>276</v>
      </c>
      <c r="H367" s="3">
        <f>_xlfn.XLOOKUP(sales[[#This Row],[Product]],products[Product],products[Cost per box])*sales[[#This Row],[Boxes]]</f>
        <v>1421.4</v>
      </c>
      <c r="I367" s="4">
        <f>sales[[#This Row],[Revenue]]-sales[[#This Row],[Cost]]</f>
        <v>6208.6</v>
      </c>
    </row>
    <row r="368" spans="2:9" x14ac:dyDescent="0.25">
      <c r="B368" t="s">
        <v>46</v>
      </c>
      <c r="C368" t="s">
        <v>16</v>
      </c>
      <c r="D368" t="s">
        <v>42</v>
      </c>
      <c r="E368" s="1">
        <v>44221</v>
      </c>
      <c r="F368" s="4">
        <v>7910</v>
      </c>
      <c r="G368">
        <v>480</v>
      </c>
      <c r="H368" s="3">
        <f>_xlfn.XLOOKUP(sales[[#This Row],[Product]],products[Product],products[Cost per box])*sales[[#This Row],[Boxes]]</f>
        <v>2275.2000000000003</v>
      </c>
      <c r="I368" s="4">
        <f>sales[[#This Row],[Revenue]]-sales[[#This Row],[Cost]]</f>
        <v>5634.7999999999993</v>
      </c>
    </row>
    <row r="369" spans="2:9" x14ac:dyDescent="0.25">
      <c r="B369" t="s">
        <v>13</v>
      </c>
      <c r="C369" t="s">
        <v>6</v>
      </c>
      <c r="D369" t="s">
        <v>22</v>
      </c>
      <c r="E369" s="1">
        <v>44221</v>
      </c>
      <c r="F369" s="4">
        <v>7882</v>
      </c>
      <c r="G369">
        <v>103</v>
      </c>
      <c r="H369" s="3">
        <f>_xlfn.XLOOKUP(sales[[#This Row],[Product]],products[Product],products[Cost per box])*sales[[#This Row],[Boxes]]</f>
        <v>846.66000000000008</v>
      </c>
      <c r="I369" s="4">
        <f>sales[[#This Row],[Revenue]]-sales[[#This Row],[Cost]]</f>
        <v>7035.34</v>
      </c>
    </row>
    <row r="370" spans="2:9" x14ac:dyDescent="0.25">
      <c r="B370" t="s">
        <v>32</v>
      </c>
      <c r="C370" t="s">
        <v>27</v>
      </c>
      <c r="D370" t="s">
        <v>30</v>
      </c>
      <c r="E370" s="1">
        <v>44221</v>
      </c>
      <c r="F370" s="4">
        <v>2940</v>
      </c>
      <c r="G370">
        <v>573</v>
      </c>
      <c r="H370" s="3">
        <f>_xlfn.XLOOKUP(sales[[#This Row],[Product]],products[Product],products[Cost per box])*sales[[#This Row],[Boxes]]</f>
        <v>2108.64</v>
      </c>
      <c r="I370" s="4">
        <f>sales[[#This Row],[Revenue]]-sales[[#This Row],[Cost]]</f>
        <v>831.36000000000013</v>
      </c>
    </row>
    <row r="371" spans="2:9" x14ac:dyDescent="0.25">
      <c r="B371" t="s">
        <v>33</v>
      </c>
      <c r="C371" t="s">
        <v>6</v>
      </c>
      <c r="D371" t="s">
        <v>36</v>
      </c>
      <c r="E371" s="1">
        <v>44221</v>
      </c>
      <c r="F371" s="4">
        <v>3192</v>
      </c>
      <c r="G371">
        <v>572</v>
      </c>
      <c r="H371" s="3">
        <f>_xlfn.XLOOKUP(sales[[#This Row],[Product]],products[Product],products[Cost per box])*sales[[#This Row],[Boxes]]</f>
        <v>2882.88</v>
      </c>
      <c r="I371" s="4">
        <f>sales[[#This Row],[Revenue]]-sales[[#This Row],[Cost]]</f>
        <v>309.11999999999989</v>
      </c>
    </row>
    <row r="372" spans="2:9" x14ac:dyDescent="0.25">
      <c r="B372" t="s">
        <v>23</v>
      </c>
      <c r="C372" t="s">
        <v>16</v>
      </c>
      <c r="D372" t="s">
        <v>22</v>
      </c>
      <c r="E372" s="1">
        <v>44221</v>
      </c>
      <c r="F372" s="4">
        <v>3465</v>
      </c>
      <c r="G372">
        <v>42</v>
      </c>
      <c r="H372" s="3">
        <f>_xlfn.XLOOKUP(sales[[#This Row],[Product]],products[Product],products[Cost per box])*sales[[#This Row],[Boxes]]</f>
        <v>345.24</v>
      </c>
      <c r="I372" s="4">
        <f>sales[[#This Row],[Revenue]]-sales[[#This Row],[Cost]]</f>
        <v>3119.76</v>
      </c>
    </row>
    <row r="373" spans="2:9" x14ac:dyDescent="0.25">
      <c r="B373" t="s">
        <v>41</v>
      </c>
      <c r="C373" t="s">
        <v>6</v>
      </c>
      <c r="D373" t="s">
        <v>12</v>
      </c>
      <c r="E373" s="1">
        <v>44221</v>
      </c>
      <c r="F373" s="4">
        <v>4410</v>
      </c>
      <c r="G373">
        <v>88</v>
      </c>
      <c r="H373" s="3">
        <f>_xlfn.XLOOKUP(sales[[#This Row],[Product]],products[Product],products[Cost per box])*sales[[#This Row],[Boxes]]</f>
        <v>741.83999999999992</v>
      </c>
      <c r="I373" s="4">
        <f>sales[[#This Row],[Revenue]]-sales[[#This Row],[Cost]]</f>
        <v>3668.16</v>
      </c>
    </row>
    <row r="374" spans="2:9" x14ac:dyDescent="0.25">
      <c r="B374" t="s">
        <v>33</v>
      </c>
      <c r="C374" t="s">
        <v>27</v>
      </c>
      <c r="D374" t="s">
        <v>26</v>
      </c>
      <c r="E374" s="1">
        <v>44221</v>
      </c>
      <c r="F374" s="4">
        <v>5397</v>
      </c>
      <c r="G374">
        <v>301</v>
      </c>
      <c r="H374" s="3">
        <f>_xlfn.XLOOKUP(sales[[#This Row],[Product]],products[Product],products[Cost per box])*sales[[#This Row],[Boxes]]</f>
        <v>1935.4299999999998</v>
      </c>
      <c r="I374" s="4">
        <f>sales[[#This Row],[Revenue]]-sales[[#This Row],[Cost]]</f>
        <v>3461.57</v>
      </c>
    </row>
    <row r="375" spans="2:9" x14ac:dyDescent="0.25">
      <c r="B375" t="s">
        <v>41</v>
      </c>
      <c r="C375" t="s">
        <v>11</v>
      </c>
      <c r="D375" t="s">
        <v>19</v>
      </c>
      <c r="E375" s="1">
        <v>44221</v>
      </c>
      <c r="F375" s="4">
        <v>4928</v>
      </c>
      <c r="G375">
        <v>222</v>
      </c>
      <c r="H375" s="3">
        <f>_xlfn.XLOOKUP(sales[[#This Row],[Product]],products[Product],products[Cost per box])*sales[[#This Row],[Boxes]]</f>
        <v>2271.06</v>
      </c>
      <c r="I375" s="4">
        <f>sales[[#This Row],[Revenue]]-sales[[#This Row],[Cost]]</f>
        <v>2656.94</v>
      </c>
    </row>
    <row r="376" spans="2:9" x14ac:dyDescent="0.25">
      <c r="B376" t="s">
        <v>18</v>
      </c>
      <c r="C376" t="s">
        <v>11</v>
      </c>
      <c r="D376" t="s">
        <v>17</v>
      </c>
      <c r="E376" s="1">
        <v>44221</v>
      </c>
      <c r="F376" s="4">
        <v>7987</v>
      </c>
      <c r="G376">
        <v>49</v>
      </c>
      <c r="H376" s="3">
        <f>_xlfn.XLOOKUP(sales[[#This Row],[Product]],products[Product],products[Cost per box])*sales[[#This Row],[Boxes]]</f>
        <v>333.2</v>
      </c>
      <c r="I376" s="4">
        <f>sales[[#This Row],[Revenue]]-sales[[#This Row],[Cost]]</f>
        <v>7653.8</v>
      </c>
    </row>
    <row r="377" spans="2:9" x14ac:dyDescent="0.25">
      <c r="B377" t="s">
        <v>5</v>
      </c>
      <c r="C377" t="s">
        <v>9</v>
      </c>
      <c r="D377" t="s">
        <v>50</v>
      </c>
      <c r="E377" s="1">
        <v>44221</v>
      </c>
      <c r="F377" s="4">
        <v>3710</v>
      </c>
      <c r="G377">
        <v>6</v>
      </c>
      <c r="H377" s="3">
        <f>_xlfn.XLOOKUP(sales[[#This Row],[Product]],products[Product],products[Cost per box])*sales[[#This Row],[Boxes]]</f>
        <v>74.460000000000008</v>
      </c>
      <c r="I377" s="4">
        <f>sales[[#This Row],[Revenue]]-sales[[#This Row],[Cost]]</f>
        <v>3635.54</v>
      </c>
    </row>
    <row r="378" spans="2:9" x14ac:dyDescent="0.25">
      <c r="B378" t="s">
        <v>25</v>
      </c>
      <c r="C378" t="s">
        <v>27</v>
      </c>
      <c r="D378" t="s">
        <v>30</v>
      </c>
      <c r="E378" s="1">
        <v>44221</v>
      </c>
      <c r="F378" s="4">
        <v>4620</v>
      </c>
      <c r="G378">
        <v>105</v>
      </c>
      <c r="H378" s="3">
        <f>_xlfn.XLOOKUP(sales[[#This Row],[Product]],products[Product],products[Cost per box])*sales[[#This Row],[Boxes]]</f>
        <v>386.40000000000003</v>
      </c>
      <c r="I378" s="4">
        <f>sales[[#This Row],[Revenue]]-sales[[#This Row],[Cost]]</f>
        <v>4233.6000000000004</v>
      </c>
    </row>
    <row r="379" spans="2:9" x14ac:dyDescent="0.25">
      <c r="B379" t="s">
        <v>13</v>
      </c>
      <c r="C379" t="s">
        <v>27</v>
      </c>
      <c r="D379" t="s">
        <v>30</v>
      </c>
      <c r="E379" s="1">
        <v>44221</v>
      </c>
      <c r="F379" s="4">
        <v>441</v>
      </c>
      <c r="G379">
        <v>10</v>
      </c>
      <c r="H379" s="3">
        <f>_xlfn.XLOOKUP(sales[[#This Row],[Product]],products[Product],products[Cost per box])*sales[[#This Row],[Boxes]]</f>
        <v>36.800000000000004</v>
      </c>
      <c r="I379" s="4">
        <f>sales[[#This Row],[Revenue]]-sales[[#This Row],[Cost]]</f>
        <v>404.2</v>
      </c>
    </row>
    <row r="380" spans="2:9" x14ac:dyDescent="0.25">
      <c r="B380" t="s">
        <v>15</v>
      </c>
      <c r="C380" t="s">
        <v>21</v>
      </c>
      <c r="D380" t="s">
        <v>12</v>
      </c>
      <c r="E380" s="1">
        <v>44221</v>
      </c>
      <c r="F380" s="4">
        <v>6601</v>
      </c>
      <c r="G380">
        <v>20</v>
      </c>
      <c r="H380" s="3">
        <f>_xlfn.XLOOKUP(sales[[#This Row],[Product]],products[Product],products[Cost per box])*sales[[#This Row],[Boxes]]</f>
        <v>168.6</v>
      </c>
      <c r="I380" s="4">
        <f>sales[[#This Row],[Revenue]]-sales[[#This Row],[Cost]]</f>
        <v>6432.4</v>
      </c>
    </row>
    <row r="381" spans="2:9" x14ac:dyDescent="0.25">
      <c r="B381" t="s">
        <v>20</v>
      </c>
      <c r="C381" t="s">
        <v>9</v>
      </c>
      <c r="D381" t="s">
        <v>35</v>
      </c>
      <c r="E381" s="1">
        <v>44221</v>
      </c>
      <c r="F381" s="4">
        <v>7896</v>
      </c>
      <c r="G381">
        <v>85</v>
      </c>
      <c r="H381" s="3">
        <f>_xlfn.XLOOKUP(sales[[#This Row],[Product]],products[Product],products[Cost per box])*sales[[#This Row],[Boxes]]</f>
        <v>225.25</v>
      </c>
      <c r="I381" s="4">
        <f>sales[[#This Row],[Revenue]]-sales[[#This Row],[Cost]]</f>
        <v>7670.75</v>
      </c>
    </row>
    <row r="382" spans="2:9" x14ac:dyDescent="0.25">
      <c r="B382" t="s">
        <v>18</v>
      </c>
      <c r="C382" t="s">
        <v>16</v>
      </c>
      <c r="D382" t="s">
        <v>38</v>
      </c>
      <c r="E382" s="1">
        <v>44221</v>
      </c>
      <c r="F382" s="4">
        <v>812</v>
      </c>
      <c r="G382">
        <v>602</v>
      </c>
      <c r="H382" s="3">
        <f>_xlfn.XLOOKUP(sales[[#This Row],[Product]],products[Product],products[Cost per box])*sales[[#This Row],[Boxes]]</f>
        <v>5983.88</v>
      </c>
      <c r="I382" s="4">
        <f>sales[[#This Row],[Revenue]]-sales[[#This Row],[Cost]]</f>
        <v>-5171.88</v>
      </c>
    </row>
    <row r="383" spans="2:9" x14ac:dyDescent="0.25">
      <c r="B383" t="s">
        <v>25</v>
      </c>
      <c r="C383" t="s">
        <v>6</v>
      </c>
      <c r="D383" t="s">
        <v>48</v>
      </c>
      <c r="E383" s="1">
        <v>44221</v>
      </c>
      <c r="F383" s="4">
        <v>2219</v>
      </c>
      <c r="G383">
        <v>472</v>
      </c>
      <c r="H383" s="3">
        <f>_xlfn.XLOOKUP(sales[[#This Row],[Product]],products[Product],products[Cost per box])*sales[[#This Row],[Boxes]]</f>
        <v>3530.5600000000004</v>
      </c>
      <c r="I383" s="4">
        <f>sales[[#This Row],[Revenue]]-sales[[#This Row],[Cost]]</f>
        <v>-1311.5600000000004</v>
      </c>
    </row>
    <row r="384" spans="2:9" x14ac:dyDescent="0.25">
      <c r="B384" t="s">
        <v>33</v>
      </c>
      <c r="C384" t="s">
        <v>6</v>
      </c>
      <c r="D384" t="s">
        <v>7</v>
      </c>
      <c r="E384" s="1">
        <v>44221</v>
      </c>
      <c r="F384" s="4">
        <v>4886</v>
      </c>
      <c r="G384">
        <v>173</v>
      </c>
      <c r="H384" s="3">
        <f>_xlfn.XLOOKUP(sales[[#This Row],[Product]],products[Product],products[Cost per box])*sales[[#This Row],[Boxes]]</f>
        <v>890.95</v>
      </c>
      <c r="I384" s="4">
        <f>sales[[#This Row],[Revenue]]-sales[[#This Row],[Cost]]</f>
        <v>3995.05</v>
      </c>
    </row>
    <row r="385" spans="2:9" x14ac:dyDescent="0.25">
      <c r="B385" t="s">
        <v>33</v>
      </c>
      <c r="C385" t="s">
        <v>21</v>
      </c>
      <c r="D385" t="s">
        <v>24</v>
      </c>
      <c r="E385" s="1">
        <v>44221</v>
      </c>
      <c r="F385" s="4">
        <v>7644</v>
      </c>
      <c r="G385">
        <v>133</v>
      </c>
      <c r="H385" s="3">
        <f>_xlfn.XLOOKUP(sales[[#This Row],[Product]],products[Product],products[Cost per box])*sales[[#This Row],[Boxes]]</f>
        <v>1397.83</v>
      </c>
      <c r="I385" s="4">
        <f>sales[[#This Row],[Revenue]]-sales[[#This Row],[Cost]]</f>
        <v>6246.17</v>
      </c>
    </row>
    <row r="386" spans="2:9" x14ac:dyDescent="0.25">
      <c r="B386" t="s">
        <v>49</v>
      </c>
      <c r="C386" t="s">
        <v>6</v>
      </c>
      <c r="D386" t="s">
        <v>36</v>
      </c>
      <c r="E386" s="1">
        <v>44221</v>
      </c>
      <c r="F386" s="4">
        <v>4410</v>
      </c>
      <c r="G386">
        <v>248</v>
      </c>
      <c r="H386" s="3">
        <f>_xlfn.XLOOKUP(sales[[#This Row],[Product]],products[Product],products[Cost per box])*sales[[#This Row],[Boxes]]</f>
        <v>1249.92</v>
      </c>
      <c r="I386" s="4">
        <f>sales[[#This Row],[Revenue]]-sales[[#This Row],[Cost]]</f>
        <v>3160.08</v>
      </c>
    </row>
    <row r="387" spans="2:9" x14ac:dyDescent="0.25">
      <c r="B387" t="s">
        <v>32</v>
      </c>
      <c r="C387" t="s">
        <v>21</v>
      </c>
      <c r="D387" t="s">
        <v>44</v>
      </c>
      <c r="E387" s="1">
        <v>44221</v>
      </c>
      <c r="F387" s="4">
        <v>7728</v>
      </c>
      <c r="G387">
        <v>269</v>
      </c>
      <c r="H387" s="3">
        <f>_xlfn.XLOOKUP(sales[[#This Row],[Product]],products[Product],products[Cost per box])*sales[[#This Row],[Boxes]]</f>
        <v>2574.33</v>
      </c>
      <c r="I387" s="4">
        <f>sales[[#This Row],[Revenue]]-sales[[#This Row],[Cost]]</f>
        <v>5153.67</v>
      </c>
    </row>
    <row r="388" spans="2:9" x14ac:dyDescent="0.25">
      <c r="B388" t="s">
        <v>15</v>
      </c>
      <c r="C388" t="s">
        <v>16</v>
      </c>
      <c r="D388" t="s">
        <v>7</v>
      </c>
      <c r="E388" s="1">
        <v>44221</v>
      </c>
      <c r="F388" s="4">
        <v>4739</v>
      </c>
      <c r="G388">
        <v>124</v>
      </c>
      <c r="H388" s="3">
        <f>_xlfn.XLOOKUP(sales[[#This Row],[Product]],products[Product],products[Cost per box])*sales[[#This Row],[Boxes]]</f>
        <v>638.6</v>
      </c>
      <c r="I388" s="4">
        <f>sales[[#This Row],[Revenue]]-sales[[#This Row],[Cost]]</f>
        <v>4100.3999999999996</v>
      </c>
    </row>
    <row r="389" spans="2:9" x14ac:dyDescent="0.25">
      <c r="B389" t="s">
        <v>23</v>
      </c>
      <c r="C389" t="s">
        <v>9</v>
      </c>
      <c r="D389" t="s">
        <v>28</v>
      </c>
      <c r="E389" s="1">
        <v>44221</v>
      </c>
      <c r="F389" s="4">
        <v>2205</v>
      </c>
      <c r="G389">
        <v>305</v>
      </c>
      <c r="H389" s="3">
        <f>_xlfn.XLOOKUP(sales[[#This Row],[Product]],products[Product],products[Cost per box])*sales[[#This Row],[Boxes]]</f>
        <v>841.8</v>
      </c>
      <c r="I389" s="4">
        <f>sales[[#This Row],[Revenue]]-sales[[#This Row],[Cost]]</f>
        <v>1363.2</v>
      </c>
    </row>
    <row r="390" spans="2:9" x14ac:dyDescent="0.25">
      <c r="B390" t="s">
        <v>29</v>
      </c>
      <c r="C390" t="s">
        <v>9</v>
      </c>
      <c r="D390" t="s">
        <v>47</v>
      </c>
      <c r="E390" s="1">
        <v>44221</v>
      </c>
      <c r="F390" s="4">
        <v>1547</v>
      </c>
      <c r="G390">
        <v>251</v>
      </c>
      <c r="H390" s="3">
        <f>_xlfn.XLOOKUP(sales[[#This Row],[Product]],products[Product],products[Cost per box])*sales[[#This Row],[Boxes]]</f>
        <v>1320.26</v>
      </c>
      <c r="I390" s="4">
        <f>sales[[#This Row],[Revenue]]-sales[[#This Row],[Cost]]</f>
        <v>226.74</v>
      </c>
    </row>
    <row r="391" spans="2:9" x14ac:dyDescent="0.25">
      <c r="B391" t="s">
        <v>49</v>
      </c>
      <c r="C391" t="s">
        <v>6</v>
      </c>
      <c r="D391" t="s">
        <v>31</v>
      </c>
      <c r="E391" s="1">
        <v>44222</v>
      </c>
      <c r="F391" s="4">
        <v>1204</v>
      </c>
      <c r="G391">
        <v>22</v>
      </c>
      <c r="H391" s="3">
        <f>_xlfn.XLOOKUP(sales[[#This Row],[Product]],products[Product],products[Cost per box])*sales[[#This Row],[Boxes]]</f>
        <v>125.83999999999999</v>
      </c>
      <c r="I391" s="4">
        <f>sales[[#This Row],[Revenue]]-sales[[#This Row],[Cost]]</f>
        <v>1078.1600000000001</v>
      </c>
    </row>
    <row r="392" spans="2:9" x14ac:dyDescent="0.25">
      <c r="B392" t="s">
        <v>37</v>
      </c>
      <c r="C392" t="s">
        <v>6</v>
      </c>
      <c r="D392" t="s">
        <v>31</v>
      </c>
      <c r="E392" s="1">
        <v>44222</v>
      </c>
      <c r="F392" s="4">
        <v>7084</v>
      </c>
      <c r="G392">
        <v>65</v>
      </c>
      <c r="H392" s="3">
        <f>_xlfn.XLOOKUP(sales[[#This Row],[Product]],products[Product],products[Cost per box])*sales[[#This Row],[Boxes]]</f>
        <v>371.8</v>
      </c>
      <c r="I392" s="4">
        <f>sales[[#This Row],[Revenue]]-sales[[#This Row],[Cost]]</f>
        <v>6712.2</v>
      </c>
    </row>
    <row r="393" spans="2:9" x14ac:dyDescent="0.25">
      <c r="B393" t="s">
        <v>46</v>
      </c>
      <c r="C393" t="s">
        <v>16</v>
      </c>
      <c r="D393" t="s">
        <v>38</v>
      </c>
      <c r="E393" s="1">
        <v>44222</v>
      </c>
      <c r="F393" s="4">
        <v>3157</v>
      </c>
      <c r="G393">
        <v>106</v>
      </c>
      <c r="H393" s="3">
        <f>_xlfn.XLOOKUP(sales[[#This Row],[Product]],products[Product],products[Cost per box])*sales[[#This Row],[Boxes]]</f>
        <v>1053.6399999999999</v>
      </c>
      <c r="I393" s="4">
        <f>sales[[#This Row],[Revenue]]-sales[[#This Row],[Cost]]</f>
        <v>2103.36</v>
      </c>
    </row>
    <row r="394" spans="2:9" x14ac:dyDescent="0.25">
      <c r="B394" t="s">
        <v>18</v>
      </c>
      <c r="C394" t="s">
        <v>9</v>
      </c>
      <c r="D394" t="s">
        <v>30</v>
      </c>
      <c r="E394" s="1">
        <v>44222</v>
      </c>
      <c r="F394" s="4">
        <v>525</v>
      </c>
      <c r="G394">
        <v>187</v>
      </c>
      <c r="H394" s="3">
        <f>_xlfn.XLOOKUP(sales[[#This Row],[Product]],products[Product],products[Cost per box])*sales[[#This Row],[Boxes]]</f>
        <v>688.16000000000008</v>
      </c>
      <c r="I394" s="4">
        <f>sales[[#This Row],[Revenue]]-sales[[#This Row],[Cost]]</f>
        <v>-163.16000000000008</v>
      </c>
    </row>
    <row r="395" spans="2:9" x14ac:dyDescent="0.25">
      <c r="B395" t="s">
        <v>13</v>
      </c>
      <c r="C395" t="s">
        <v>6</v>
      </c>
      <c r="D395" t="s">
        <v>30</v>
      </c>
      <c r="E395" s="1">
        <v>44222</v>
      </c>
      <c r="F395" s="4">
        <v>1113</v>
      </c>
      <c r="G395">
        <v>106</v>
      </c>
      <c r="H395" s="3">
        <f>_xlfn.XLOOKUP(sales[[#This Row],[Product]],products[Product],products[Cost per box])*sales[[#This Row],[Boxes]]</f>
        <v>390.08000000000004</v>
      </c>
      <c r="I395" s="4">
        <f>sales[[#This Row],[Revenue]]-sales[[#This Row],[Cost]]</f>
        <v>722.92</v>
      </c>
    </row>
    <row r="396" spans="2:9" x14ac:dyDescent="0.25">
      <c r="B396" t="s">
        <v>33</v>
      </c>
      <c r="C396" t="s">
        <v>9</v>
      </c>
      <c r="D396" t="s">
        <v>50</v>
      </c>
      <c r="E396" s="1">
        <v>44222</v>
      </c>
      <c r="F396" s="4">
        <v>2898</v>
      </c>
      <c r="G396">
        <v>113</v>
      </c>
      <c r="H396" s="3">
        <f>_xlfn.XLOOKUP(sales[[#This Row],[Product]],products[Product],products[Cost per box])*sales[[#This Row],[Boxes]]</f>
        <v>1402.33</v>
      </c>
      <c r="I396" s="4">
        <f>sales[[#This Row],[Revenue]]-sales[[#This Row],[Cost]]</f>
        <v>1495.67</v>
      </c>
    </row>
    <row r="397" spans="2:9" x14ac:dyDescent="0.25">
      <c r="B397" t="s">
        <v>32</v>
      </c>
      <c r="C397" t="s">
        <v>21</v>
      </c>
      <c r="D397" t="s">
        <v>28</v>
      </c>
      <c r="E397" s="1">
        <v>44222</v>
      </c>
      <c r="F397" s="4">
        <v>5495</v>
      </c>
      <c r="G397">
        <v>255</v>
      </c>
      <c r="H397" s="3">
        <f>_xlfn.XLOOKUP(sales[[#This Row],[Product]],products[Product],products[Cost per box])*sales[[#This Row],[Boxes]]</f>
        <v>703.8</v>
      </c>
      <c r="I397" s="4">
        <f>sales[[#This Row],[Revenue]]-sales[[#This Row],[Cost]]</f>
        <v>4791.2</v>
      </c>
    </row>
    <row r="398" spans="2:9" x14ac:dyDescent="0.25">
      <c r="B398" t="s">
        <v>49</v>
      </c>
      <c r="C398" t="s">
        <v>6</v>
      </c>
      <c r="D398" t="s">
        <v>26</v>
      </c>
      <c r="E398" s="1">
        <v>44222</v>
      </c>
      <c r="F398" s="4">
        <v>1414</v>
      </c>
      <c r="G398">
        <v>590</v>
      </c>
      <c r="H398" s="3">
        <f>_xlfn.XLOOKUP(sales[[#This Row],[Product]],products[Product],products[Cost per box])*sales[[#This Row],[Boxes]]</f>
        <v>3793.7</v>
      </c>
      <c r="I398" s="4">
        <f>sales[[#This Row],[Revenue]]-sales[[#This Row],[Cost]]</f>
        <v>-2379.6999999999998</v>
      </c>
    </row>
    <row r="399" spans="2:9" x14ac:dyDescent="0.25">
      <c r="B399" t="s">
        <v>34</v>
      </c>
      <c r="C399" t="s">
        <v>27</v>
      </c>
      <c r="D399" t="s">
        <v>17</v>
      </c>
      <c r="E399" s="1">
        <v>44222</v>
      </c>
      <c r="F399" s="4">
        <v>1372</v>
      </c>
      <c r="G399">
        <v>166</v>
      </c>
      <c r="H399" s="3">
        <f>_xlfn.XLOOKUP(sales[[#This Row],[Product]],products[Product],products[Cost per box])*sales[[#This Row],[Boxes]]</f>
        <v>1128.8</v>
      </c>
      <c r="I399" s="4">
        <f>sales[[#This Row],[Revenue]]-sales[[#This Row],[Cost]]</f>
        <v>243.20000000000005</v>
      </c>
    </row>
    <row r="400" spans="2:9" x14ac:dyDescent="0.25">
      <c r="B400" t="s">
        <v>20</v>
      </c>
      <c r="C400" t="s">
        <v>27</v>
      </c>
      <c r="D400" t="s">
        <v>24</v>
      </c>
      <c r="E400" s="1">
        <v>44223</v>
      </c>
      <c r="F400" s="4">
        <v>5299</v>
      </c>
      <c r="G400">
        <v>168</v>
      </c>
      <c r="H400" s="3">
        <f>_xlfn.XLOOKUP(sales[[#This Row],[Product]],products[Product],products[Cost per box])*sales[[#This Row],[Boxes]]</f>
        <v>1765.68</v>
      </c>
      <c r="I400" s="4">
        <f>sales[[#This Row],[Revenue]]-sales[[#This Row],[Cost]]</f>
        <v>3533.3199999999997</v>
      </c>
    </row>
    <row r="401" spans="2:9" x14ac:dyDescent="0.25">
      <c r="B401" t="s">
        <v>13</v>
      </c>
      <c r="C401" t="s">
        <v>27</v>
      </c>
      <c r="D401" t="s">
        <v>38</v>
      </c>
      <c r="E401" s="1">
        <v>44223</v>
      </c>
      <c r="F401" s="4">
        <v>1673</v>
      </c>
      <c r="G401">
        <v>157</v>
      </c>
      <c r="H401" s="3">
        <f>_xlfn.XLOOKUP(sales[[#This Row],[Product]],products[Product],products[Cost per box])*sales[[#This Row],[Boxes]]</f>
        <v>1560.58</v>
      </c>
      <c r="I401" s="4">
        <f>sales[[#This Row],[Revenue]]-sales[[#This Row],[Cost]]</f>
        <v>112.42000000000007</v>
      </c>
    </row>
    <row r="402" spans="2:9" x14ac:dyDescent="0.25">
      <c r="B402" t="s">
        <v>8</v>
      </c>
      <c r="C402" t="s">
        <v>9</v>
      </c>
      <c r="D402" t="s">
        <v>19</v>
      </c>
      <c r="E402" s="1">
        <v>44223</v>
      </c>
      <c r="F402" s="4">
        <v>4956</v>
      </c>
      <c r="G402">
        <v>548</v>
      </c>
      <c r="H402" s="3">
        <f>_xlfn.XLOOKUP(sales[[#This Row],[Product]],products[Product],products[Cost per box])*sales[[#This Row],[Boxes]]</f>
        <v>5606.04</v>
      </c>
      <c r="I402" s="4">
        <f>sales[[#This Row],[Revenue]]-sales[[#This Row],[Cost]]</f>
        <v>-650.04</v>
      </c>
    </row>
    <row r="403" spans="2:9" x14ac:dyDescent="0.25">
      <c r="B403" t="s">
        <v>15</v>
      </c>
      <c r="C403" t="s">
        <v>21</v>
      </c>
      <c r="D403" t="s">
        <v>38</v>
      </c>
      <c r="E403" s="1">
        <v>44223</v>
      </c>
      <c r="F403" s="4">
        <v>3745</v>
      </c>
      <c r="G403">
        <v>254</v>
      </c>
      <c r="H403" s="3">
        <f>_xlfn.XLOOKUP(sales[[#This Row],[Product]],products[Product],products[Cost per box])*sales[[#This Row],[Boxes]]</f>
        <v>2524.7599999999998</v>
      </c>
      <c r="I403" s="4">
        <f>sales[[#This Row],[Revenue]]-sales[[#This Row],[Cost]]</f>
        <v>1220.2400000000002</v>
      </c>
    </row>
    <row r="404" spans="2:9" x14ac:dyDescent="0.25">
      <c r="B404" t="s">
        <v>5</v>
      </c>
      <c r="C404" t="s">
        <v>16</v>
      </c>
      <c r="D404" t="s">
        <v>14</v>
      </c>
      <c r="E404" s="1">
        <v>44223</v>
      </c>
      <c r="F404" s="4">
        <v>49</v>
      </c>
      <c r="G404">
        <v>192</v>
      </c>
      <c r="H404" s="3">
        <f>_xlfn.XLOOKUP(sales[[#This Row],[Product]],products[Product],products[Cost per box])*sales[[#This Row],[Boxes]]</f>
        <v>1211.52</v>
      </c>
      <c r="I404" s="4">
        <f>sales[[#This Row],[Revenue]]-sales[[#This Row],[Cost]]</f>
        <v>-1162.52</v>
      </c>
    </row>
    <row r="405" spans="2:9" x14ac:dyDescent="0.25">
      <c r="B405" t="s">
        <v>18</v>
      </c>
      <c r="C405" t="s">
        <v>9</v>
      </c>
      <c r="D405" t="s">
        <v>17</v>
      </c>
      <c r="E405" s="1">
        <v>44223</v>
      </c>
      <c r="F405" s="4">
        <v>3997</v>
      </c>
      <c r="G405">
        <v>299</v>
      </c>
      <c r="H405" s="3">
        <f>_xlfn.XLOOKUP(sales[[#This Row],[Product]],products[Product],products[Cost per box])*sales[[#This Row],[Boxes]]</f>
        <v>2033.2</v>
      </c>
      <c r="I405" s="4">
        <f>sales[[#This Row],[Revenue]]-sales[[#This Row],[Cost]]</f>
        <v>1963.8</v>
      </c>
    </row>
    <row r="406" spans="2:9" x14ac:dyDescent="0.25">
      <c r="B406" t="s">
        <v>32</v>
      </c>
      <c r="C406" t="s">
        <v>11</v>
      </c>
      <c r="D406" t="s">
        <v>24</v>
      </c>
      <c r="E406" s="1">
        <v>44223</v>
      </c>
      <c r="F406" s="4">
        <v>6279</v>
      </c>
      <c r="G406">
        <v>177</v>
      </c>
      <c r="H406" s="3">
        <f>_xlfn.XLOOKUP(sales[[#This Row],[Product]],products[Product],products[Cost per box])*sales[[#This Row],[Boxes]]</f>
        <v>1860.27</v>
      </c>
      <c r="I406" s="4">
        <f>sales[[#This Row],[Revenue]]-sales[[#This Row],[Cost]]</f>
        <v>4418.7299999999996</v>
      </c>
    </row>
    <row r="407" spans="2:9" x14ac:dyDescent="0.25">
      <c r="B407" t="s">
        <v>23</v>
      </c>
      <c r="C407" t="s">
        <v>27</v>
      </c>
      <c r="D407" t="s">
        <v>35</v>
      </c>
      <c r="E407" s="1">
        <v>44223</v>
      </c>
      <c r="F407" s="4">
        <v>3346</v>
      </c>
      <c r="G407">
        <v>449</v>
      </c>
      <c r="H407" s="3">
        <f>_xlfn.XLOOKUP(sales[[#This Row],[Product]],products[Product],products[Cost per box])*sales[[#This Row],[Boxes]]</f>
        <v>1189.8499999999999</v>
      </c>
      <c r="I407" s="4">
        <f>sales[[#This Row],[Revenue]]-sales[[#This Row],[Cost]]</f>
        <v>2156.15</v>
      </c>
    </row>
    <row r="408" spans="2:9" x14ac:dyDescent="0.25">
      <c r="B408" t="s">
        <v>34</v>
      </c>
      <c r="C408" t="s">
        <v>11</v>
      </c>
      <c r="D408" t="s">
        <v>26</v>
      </c>
      <c r="E408" s="1">
        <v>44224</v>
      </c>
      <c r="F408" s="4">
        <v>434</v>
      </c>
      <c r="G408">
        <v>10</v>
      </c>
      <c r="H408" s="3">
        <f>_xlfn.XLOOKUP(sales[[#This Row],[Product]],products[Product],products[Cost per box])*sales[[#This Row],[Boxes]]</f>
        <v>64.3</v>
      </c>
      <c r="I408" s="4">
        <f>sales[[#This Row],[Revenue]]-sales[[#This Row],[Cost]]</f>
        <v>369.7</v>
      </c>
    </row>
    <row r="409" spans="2:9" x14ac:dyDescent="0.25">
      <c r="B409" t="s">
        <v>10</v>
      </c>
      <c r="C409" t="s">
        <v>9</v>
      </c>
      <c r="D409" t="s">
        <v>22</v>
      </c>
      <c r="E409" s="1">
        <v>44224</v>
      </c>
      <c r="F409" s="4">
        <v>2051</v>
      </c>
      <c r="G409">
        <v>13</v>
      </c>
      <c r="H409" s="3">
        <f>_xlfn.XLOOKUP(sales[[#This Row],[Product]],products[Product],products[Cost per box])*sales[[#This Row],[Boxes]]</f>
        <v>106.86000000000001</v>
      </c>
      <c r="I409" s="4">
        <f>sales[[#This Row],[Revenue]]-sales[[#This Row],[Cost]]</f>
        <v>1944.1399999999999</v>
      </c>
    </row>
    <row r="410" spans="2:9" x14ac:dyDescent="0.25">
      <c r="B410" t="s">
        <v>8</v>
      </c>
      <c r="C410" t="s">
        <v>21</v>
      </c>
      <c r="D410" t="s">
        <v>12</v>
      </c>
      <c r="E410" s="1">
        <v>44224</v>
      </c>
      <c r="F410" s="4">
        <v>7350</v>
      </c>
      <c r="G410">
        <v>176</v>
      </c>
      <c r="H410" s="3">
        <f>_xlfn.XLOOKUP(sales[[#This Row],[Product]],products[Product],products[Cost per box])*sales[[#This Row],[Boxes]]</f>
        <v>1483.6799999999998</v>
      </c>
      <c r="I410" s="4">
        <f>sales[[#This Row],[Revenue]]-sales[[#This Row],[Cost]]</f>
        <v>5866.32</v>
      </c>
    </row>
    <row r="411" spans="2:9" x14ac:dyDescent="0.25">
      <c r="B411" t="s">
        <v>5</v>
      </c>
      <c r="C411" t="s">
        <v>11</v>
      </c>
      <c r="D411" t="s">
        <v>52</v>
      </c>
      <c r="E411" s="1">
        <v>44224</v>
      </c>
      <c r="F411" s="4">
        <v>3752</v>
      </c>
      <c r="G411">
        <v>232</v>
      </c>
      <c r="H411" s="3">
        <f>_xlfn.XLOOKUP(sales[[#This Row],[Product]],products[Product],products[Cost per box])*sales[[#This Row],[Boxes]]</f>
        <v>770.24</v>
      </c>
      <c r="I411" s="4">
        <f>sales[[#This Row],[Revenue]]-sales[[#This Row],[Cost]]</f>
        <v>2981.76</v>
      </c>
    </row>
    <row r="412" spans="2:9" x14ac:dyDescent="0.25">
      <c r="B412" t="s">
        <v>13</v>
      </c>
      <c r="C412" t="s">
        <v>11</v>
      </c>
      <c r="D412" t="s">
        <v>28</v>
      </c>
      <c r="E412" s="1">
        <v>44224</v>
      </c>
      <c r="F412" s="4">
        <v>6139</v>
      </c>
      <c r="G412">
        <v>54</v>
      </c>
      <c r="H412" s="3">
        <f>_xlfn.XLOOKUP(sales[[#This Row],[Product]],products[Product],products[Cost per box])*sales[[#This Row],[Boxes]]</f>
        <v>149.04</v>
      </c>
      <c r="I412" s="4">
        <f>sales[[#This Row],[Revenue]]-sales[[#This Row],[Cost]]</f>
        <v>5989.96</v>
      </c>
    </row>
    <row r="413" spans="2:9" x14ac:dyDescent="0.25">
      <c r="B413" t="s">
        <v>29</v>
      </c>
      <c r="C413" t="s">
        <v>9</v>
      </c>
      <c r="D413" t="s">
        <v>24</v>
      </c>
      <c r="E413" s="1">
        <v>44224</v>
      </c>
      <c r="F413" s="4">
        <v>896</v>
      </c>
      <c r="G413">
        <v>130</v>
      </c>
      <c r="H413" s="3">
        <f>_xlfn.XLOOKUP(sales[[#This Row],[Product]],products[Product],products[Cost per box])*sales[[#This Row],[Boxes]]</f>
        <v>1366.3</v>
      </c>
      <c r="I413" s="4">
        <f>sales[[#This Row],[Revenue]]-sales[[#This Row],[Cost]]</f>
        <v>-470.29999999999995</v>
      </c>
    </row>
    <row r="414" spans="2:9" x14ac:dyDescent="0.25">
      <c r="B414" t="s">
        <v>18</v>
      </c>
      <c r="C414" t="s">
        <v>9</v>
      </c>
      <c r="D414" t="s">
        <v>52</v>
      </c>
      <c r="E414" s="1">
        <v>44224</v>
      </c>
      <c r="F414" s="4">
        <v>1750</v>
      </c>
      <c r="G414">
        <v>110</v>
      </c>
      <c r="H414" s="3">
        <f>_xlfn.XLOOKUP(sales[[#This Row],[Product]],products[Product],products[Cost per box])*sales[[#This Row],[Boxes]]</f>
        <v>365.2</v>
      </c>
      <c r="I414" s="4">
        <f>sales[[#This Row],[Revenue]]-sales[[#This Row],[Cost]]</f>
        <v>1384.8</v>
      </c>
    </row>
    <row r="415" spans="2:9" x14ac:dyDescent="0.25">
      <c r="B415" t="s">
        <v>23</v>
      </c>
      <c r="C415" t="s">
        <v>27</v>
      </c>
      <c r="D415" t="s">
        <v>52</v>
      </c>
      <c r="E415" s="1">
        <v>44224</v>
      </c>
      <c r="F415" s="4">
        <v>2093</v>
      </c>
      <c r="G415">
        <v>346</v>
      </c>
      <c r="H415" s="3">
        <f>_xlfn.XLOOKUP(sales[[#This Row],[Product]],products[Product],products[Cost per box])*sales[[#This Row],[Boxes]]</f>
        <v>1148.72</v>
      </c>
      <c r="I415" s="4">
        <f>sales[[#This Row],[Revenue]]-sales[[#This Row],[Cost]]</f>
        <v>944.28</v>
      </c>
    </row>
    <row r="416" spans="2:9" x14ac:dyDescent="0.25">
      <c r="B416" t="s">
        <v>39</v>
      </c>
      <c r="C416" t="s">
        <v>6</v>
      </c>
      <c r="D416" t="s">
        <v>19</v>
      </c>
      <c r="E416" s="1">
        <v>44224</v>
      </c>
      <c r="F416" s="4">
        <v>1197</v>
      </c>
      <c r="G416">
        <v>72</v>
      </c>
      <c r="H416" s="3">
        <f>_xlfn.XLOOKUP(sales[[#This Row],[Product]],products[Product],products[Cost per box])*sales[[#This Row],[Boxes]]</f>
        <v>736.56000000000006</v>
      </c>
      <c r="I416" s="4">
        <f>sales[[#This Row],[Revenue]]-sales[[#This Row],[Cost]]</f>
        <v>460.43999999999994</v>
      </c>
    </row>
    <row r="417" spans="2:9" x14ac:dyDescent="0.25">
      <c r="B417" t="s">
        <v>13</v>
      </c>
      <c r="C417" t="s">
        <v>11</v>
      </c>
      <c r="D417" t="s">
        <v>17</v>
      </c>
      <c r="E417" s="1">
        <v>44224</v>
      </c>
      <c r="F417" s="4">
        <v>2968</v>
      </c>
      <c r="G417">
        <v>398</v>
      </c>
      <c r="H417" s="3">
        <f>_xlfn.XLOOKUP(sales[[#This Row],[Product]],products[Product],products[Cost per box])*sales[[#This Row],[Boxes]]</f>
        <v>2706.4</v>
      </c>
      <c r="I417" s="4">
        <f>sales[[#This Row],[Revenue]]-sales[[#This Row],[Cost]]</f>
        <v>261.59999999999991</v>
      </c>
    </row>
    <row r="418" spans="2:9" x14ac:dyDescent="0.25">
      <c r="B418" t="s">
        <v>18</v>
      </c>
      <c r="C418" t="s">
        <v>27</v>
      </c>
      <c r="D418" t="s">
        <v>44</v>
      </c>
      <c r="E418" s="1">
        <v>44224</v>
      </c>
      <c r="F418" s="4">
        <v>10759</v>
      </c>
      <c r="G418">
        <v>187</v>
      </c>
      <c r="H418" s="3">
        <f>_xlfn.XLOOKUP(sales[[#This Row],[Product]],products[Product],products[Cost per box])*sales[[#This Row],[Boxes]]</f>
        <v>1789.5900000000001</v>
      </c>
      <c r="I418" s="4">
        <f>sales[[#This Row],[Revenue]]-sales[[#This Row],[Cost]]</f>
        <v>8969.41</v>
      </c>
    </row>
    <row r="419" spans="2:9" x14ac:dyDescent="0.25">
      <c r="B419" t="s">
        <v>51</v>
      </c>
      <c r="C419" t="s">
        <v>11</v>
      </c>
      <c r="D419" t="s">
        <v>24</v>
      </c>
      <c r="E419" s="1">
        <v>44224</v>
      </c>
      <c r="F419" s="4">
        <v>2191</v>
      </c>
      <c r="G419">
        <v>1190</v>
      </c>
      <c r="H419" s="3">
        <f>_xlfn.XLOOKUP(sales[[#This Row],[Product]],products[Product],products[Cost per box])*sales[[#This Row],[Boxes]]</f>
        <v>12506.9</v>
      </c>
      <c r="I419" s="4">
        <f>sales[[#This Row],[Revenue]]-sales[[#This Row],[Cost]]</f>
        <v>-10315.9</v>
      </c>
    </row>
    <row r="420" spans="2:9" x14ac:dyDescent="0.25">
      <c r="B420" t="s">
        <v>40</v>
      </c>
      <c r="C420" t="s">
        <v>6</v>
      </c>
      <c r="D420" t="s">
        <v>28</v>
      </c>
      <c r="E420" s="1">
        <v>44224</v>
      </c>
      <c r="F420" s="4">
        <v>2555</v>
      </c>
      <c r="G420">
        <v>12</v>
      </c>
      <c r="H420" s="3">
        <f>_xlfn.XLOOKUP(sales[[#This Row],[Product]],products[Product],products[Cost per box])*sales[[#This Row],[Boxes]]</f>
        <v>33.119999999999997</v>
      </c>
      <c r="I420" s="4">
        <f>sales[[#This Row],[Revenue]]-sales[[#This Row],[Cost]]</f>
        <v>2521.88</v>
      </c>
    </row>
    <row r="421" spans="2:9" x14ac:dyDescent="0.25">
      <c r="B421" t="s">
        <v>32</v>
      </c>
      <c r="C421" t="s">
        <v>21</v>
      </c>
      <c r="D421" t="s">
        <v>36</v>
      </c>
      <c r="E421" s="1">
        <v>44224</v>
      </c>
      <c r="F421" s="4">
        <v>2394</v>
      </c>
      <c r="G421">
        <v>329</v>
      </c>
      <c r="H421" s="3">
        <f>_xlfn.XLOOKUP(sales[[#This Row],[Product]],products[Product],products[Cost per box])*sales[[#This Row],[Boxes]]</f>
        <v>1658.16</v>
      </c>
      <c r="I421" s="4">
        <f>sales[[#This Row],[Revenue]]-sales[[#This Row],[Cost]]</f>
        <v>735.83999999999992</v>
      </c>
    </row>
    <row r="422" spans="2:9" x14ac:dyDescent="0.25">
      <c r="B422" t="s">
        <v>34</v>
      </c>
      <c r="C422" t="s">
        <v>27</v>
      </c>
      <c r="D422" t="s">
        <v>14</v>
      </c>
      <c r="E422" s="1">
        <v>44224</v>
      </c>
      <c r="F422" s="4">
        <v>2450</v>
      </c>
      <c r="G422">
        <v>150</v>
      </c>
      <c r="H422" s="3">
        <f>_xlfn.XLOOKUP(sales[[#This Row],[Product]],products[Product],products[Cost per box])*sales[[#This Row],[Boxes]]</f>
        <v>946.49999999999989</v>
      </c>
      <c r="I422" s="4">
        <f>sales[[#This Row],[Revenue]]-sales[[#This Row],[Cost]]</f>
        <v>1503.5</v>
      </c>
    </row>
    <row r="423" spans="2:9" x14ac:dyDescent="0.25">
      <c r="B423" t="s">
        <v>40</v>
      </c>
      <c r="C423" t="s">
        <v>9</v>
      </c>
      <c r="D423" t="s">
        <v>44</v>
      </c>
      <c r="E423" s="1">
        <v>44224</v>
      </c>
      <c r="F423" s="4">
        <v>9170</v>
      </c>
      <c r="G423">
        <v>223</v>
      </c>
      <c r="H423" s="3">
        <f>_xlfn.XLOOKUP(sales[[#This Row],[Product]],products[Product],products[Cost per box])*sales[[#This Row],[Boxes]]</f>
        <v>2134.11</v>
      </c>
      <c r="I423" s="4">
        <f>sales[[#This Row],[Revenue]]-sales[[#This Row],[Cost]]</f>
        <v>7035.8899999999994</v>
      </c>
    </row>
    <row r="424" spans="2:9" x14ac:dyDescent="0.25">
      <c r="B424" t="s">
        <v>15</v>
      </c>
      <c r="C424" t="s">
        <v>27</v>
      </c>
      <c r="D424" t="s">
        <v>19</v>
      </c>
      <c r="E424" s="1">
        <v>44224</v>
      </c>
      <c r="F424" s="4">
        <v>2296</v>
      </c>
      <c r="G424">
        <v>171</v>
      </c>
      <c r="H424" s="3">
        <f>_xlfn.XLOOKUP(sales[[#This Row],[Product]],products[Product],products[Cost per box])*sales[[#This Row],[Boxes]]</f>
        <v>1749.3300000000002</v>
      </c>
      <c r="I424" s="4">
        <f>sales[[#This Row],[Revenue]]-sales[[#This Row],[Cost]]</f>
        <v>546.66999999999985</v>
      </c>
    </row>
    <row r="425" spans="2:9" x14ac:dyDescent="0.25">
      <c r="B425" t="s">
        <v>29</v>
      </c>
      <c r="C425" t="s">
        <v>27</v>
      </c>
      <c r="D425" t="s">
        <v>31</v>
      </c>
      <c r="E425" s="1">
        <v>44224</v>
      </c>
      <c r="F425" s="4">
        <v>721</v>
      </c>
      <c r="G425">
        <v>479</v>
      </c>
      <c r="H425" s="3">
        <f>_xlfn.XLOOKUP(sales[[#This Row],[Product]],products[Product],products[Cost per box])*sales[[#This Row],[Boxes]]</f>
        <v>2739.8799999999997</v>
      </c>
      <c r="I425" s="4">
        <f>sales[[#This Row],[Revenue]]-sales[[#This Row],[Cost]]</f>
        <v>-2018.8799999999997</v>
      </c>
    </row>
    <row r="426" spans="2:9" x14ac:dyDescent="0.25">
      <c r="B426" t="s">
        <v>37</v>
      </c>
      <c r="C426" t="s">
        <v>27</v>
      </c>
      <c r="D426" t="s">
        <v>35</v>
      </c>
      <c r="E426" s="1">
        <v>44224</v>
      </c>
      <c r="F426" s="4">
        <v>10080</v>
      </c>
      <c r="G426">
        <v>48</v>
      </c>
      <c r="H426" s="3">
        <f>_xlfn.XLOOKUP(sales[[#This Row],[Product]],products[Product],products[Cost per box])*sales[[#This Row],[Boxes]]</f>
        <v>127.19999999999999</v>
      </c>
      <c r="I426" s="4">
        <f>sales[[#This Row],[Revenue]]-sales[[#This Row],[Cost]]</f>
        <v>9952.7999999999993</v>
      </c>
    </row>
    <row r="427" spans="2:9" x14ac:dyDescent="0.25">
      <c r="B427" t="s">
        <v>5</v>
      </c>
      <c r="C427" t="s">
        <v>16</v>
      </c>
      <c r="D427" t="s">
        <v>19</v>
      </c>
      <c r="E427" s="1">
        <v>44224</v>
      </c>
      <c r="F427" s="4">
        <v>294</v>
      </c>
      <c r="G427">
        <v>398</v>
      </c>
      <c r="H427" s="3">
        <f>_xlfn.XLOOKUP(sales[[#This Row],[Product]],products[Product],products[Cost per box])*sales[[#This Row],[Boxes]]</f>
        <v>4071.54</v>
      </c>
      <c r="I427" s="4">
        <f>sales[[#This Row],[Revenue]]-sales[[#This Row],[Cost]]</f>
        <v>-3777.54</v>
      </c>
    </row>
    <row r="428" spans="2:9" x14ac:dyDescent="0.25">
      <c r="B428" t="s">
        <v>25</v>
      </c>
      <c r="C428" t="s">
        <v>27</v>
      </c>
      <c r="D428" t="s">
        <v>26</v>
      </c>
      <c r="E428" s="1">
        <v>44225</v>
      </c>
      <c r="F428" s="4">
        <v>1512</v>
      </c>
      <c r="G428">
        <v>107</v>
      </c>
      <c r="H428" s="3">
        <f>_xlfn.XLOOKUP(sales[[#This Row],[Product]],products[Product],products[Cost per box])*sales[[#This Row],[Boxes]]</f>
        <v>688.01</v>
      </c>
      <c r="I428" s="4">
        <f>sales[[#This Row],[Revenue]]-sales[[#This Row],[Cost]]</f>
        <v>823.99</v>
      </c>
    </row>
    <row r="429" spans="2:9" x14ac:dyDescent="0.25">
      <c r="B429" t="s">
        <v>10</v>
      </c>
      <c r="C429" t="s">
        <v>16</v>
      </c>
      <c r="D429" t="s">
        <v>14</v>
      </c>
      <c r="E429" s="1">
        <v>44225</v>
      </c>
      <c r="F429" s="4">
        <v>6706</v>
      </c>
      <c r="G429">
        <v>126</v>
      </c>
      <c r="H429" s="3">
        <f>_xlfn.XLOOKUP(sales[[#This Row],[Product]],products[Product],products[Cost per box])*sales[[#This Row],[Boxes]]</f>
        <v>795.06</v>
      </c>
      <c r="I429" s="4">
        <f>sales[[#This Row],[Revenue]]-sales[[#This Row],[Cost]]</f>
        <v>5910.9400000000005</v>
      </c>
    </row>
    <row r="430" spans="2:9" x14ac:dyDescent="0.25">
      <c r="B430" t="s">
        <v>5</v>
      </c>
      <c r="C430" t="s">
        <v>27</v>
      </c>
      <c r="D430" t="s">
        <v>42</v>
      </c>
      <c r="E430" s="1">
        <v>44225</v>
      </c>
      <c r="F430" s="4">
        <v>6853</v>
      </c>
      <c r="G430">
        <v>61</v>
      </c>
      <c r="H430" s="3">
        <f>_xlfn.XLOOKUP(sales[[#This Row],[Product]],products[Product],products[Cost per box])*sales[[#This Row],[Boxes]]</f>
        <v>289.14</v>
      </c>
      <c r="I430" s="4">
        <f>sales[[#This Row],[Revenue]]-sales[[#This Row],[Cost]]</f>
        <v>6563.86</v>
      </c>
    </row>
    <row r="431" spans="2:9" x14ac:dyDescent="0.25">
      <c r="B431" t="s">
        <v>32</v>
      </c>
      <c r="C431" t="s">
        <v>6</v>
      </c>
      <c r="D431" t="s">
        <v>44</v>
      </c>
      <c r="E431" s="1">
        <v>44225</v>
      </c>
      <c r="F431" s="4">
        <v>630</v>
      </c>
      <c r="G431">
        <v>515</v>
      </c>
      <c r="H431" s="3">
        <f>_xlfn.XLOOKUP(sales[[#This Row],[Product]],products[Product],products[Cost per box])*sales[[#This Row],[Boxes]]</f>
        <v>4928.55</v>
      </c>
      <c r="I431" s="4">
        <f>sales[[#This Row],[Revenue]]-sales[[#This Row],[Cost]]</f>
        <v>-4298.55</v>
      </c>
    </row>
    <row r="432" spans="2:9" x14ac:dyDescent="0.25">
      <c r="B432" t="s">
        <v>39</v>
      </c>
      <c r="C432" t="s">
        <v>27</v>
      </c>
      <c r="D432" t="s">
        <v>44</v>
      </c>
      <c r="E432" s="1">
        <v>44225</v>
      </c>
      <c r="F432" s="4">
        <v>12999</v>
      </c>
      <c r="G432">
        <v>74</v>
      </c>
      <c r="H432" s="3">
        <f>_xlfn.XLOOKUP(sales[[#This Row],[Product]],products[Product],products[Cost per box])*sales[[#This Row],[Boxes]]</f>
        <v>708.18000000000006</v>
      </c>
      <c r="I432" s="4">
        <f>sales[[#This Row],[Revenue]]-sales[[#This Row],[Cost]]</f>
        <v>12290.82</v>
      </c>
    </row>
    <row r="433" spans="2:9" x14ac:dyDescent="0.25">
      <c r="B433" t="s">
        <v>33</v>
      </c>
      <c r="C433" t="s">
        <v>27</v>
      </c>
      <c r="D433" t="s">
        <v>50</v>
      </c>
      <c r="E433" s="1">
        <v>44225</v>
      </c>
      <c r="F433" s="4">
        <v>1330</v>
      </c>
      <c r="G433">
        <v>344</v>
      </c>
      <c r="H433" s="3">
        <f>_xlfn.XLOOKUP(sales[[#This Row],[Product]],products[Product],products[Cost per box])*sales[[#This Row],[Boxes]]</f>
        <v>4269.04</v>
      </c>
      <c r="I433" s="4">
        <f>sales[[#This Row],[Revenue]]-sales[[#This Row],[Cost]]</f>
        <v>-2939.04</v>
      </c>
    </row>
    <row r="434" spans="2:9" x14ac:dyDescent="0.25">
      <c r="B434" t="s">
        <v>49</v>
      </c>
      <c r="C434" t="s">
        <v>16</v>
      </c>
      <c r="D434" t="s">
        <v>31</v>
      </c>
      <c r="E434" s="1">
        <v>44225</v>
      </c>
      <c r="F434" s="4">
        <v>5383</v>
      </c>
      <c r="G434">
        <v>49</v>
      </c>
      <c r="H434" s="3">
        <f>_xlfn.XLOOKUP(sales[[#This Row],[Product]],products[Product],products[Cost per box])*sales[[#This Row],[Boxes]]</f>
        <v>280.27999999999997</v>
      </c>
      <c r="I434" s="4">
        <f>sales[[#This Row],[Revenue]]-sales[[#This Row],[Cost]]</f>
        <v>5102.72</v>
      </c>
    </row>
    <row r="435" spans="2:9" x14ac:dyDescent="0.25">
      <c r="B435" t="s">
        <v>33</v>
      </c>
      <c r="C435" t="s">
        <v>27</v>
      </c>
      <c r="D435" t="s">
        <v>35</v>
      </c>
      <c r="E435" s="1">
        <v>44225</v>
      </c>
      <c r="F435" s="4">
        <v>735</v>
      </c>
      <c r="G435">
        <v>153</v>
      </c>
      <c r="H435" s="3">
        <f>_xlfn.XLOOKUP(sales[[#This Row],[Product]],products[Product],products[Cost per box])*sales[[#This Row],[Boxes]]</f>
        <v>405.45</v>
      </c>
      <c r="I435" s="4">
        <f>sales[[#This Row],[Revenue]]-sales[[#This Row],[Cost]]</f>
        <v>329.55</v>
      </c>
    </row>
    <row r="436" spans="2:9" x14ac:dyDescent="0.25">
      <c r="B436" t="s">
        <v>15</v>
      </c>
      <c r="C436" t="s">
        <v>21</v>
      </c>
      <c r="D436" t="s">
        <v>14</v>
      </c>
      <c r="E436" s="1">
        <v>44225</v>
      </c>
      <c r="F436" s="4">
        <v>3598</v>
      </c>
      <c r="G436">
        <v>74</v>
      </c>
      <c r="H436" s="3">
        <f>_xlfn.XLOOKUP(sales[[#This Row],[Product]],products[Product],products[Cost per box])*sales[[#This Row],[Boxes]]</f>
        <v>466.94</v>
      </c>
      <c r="I436" s="4">
        <f>sales[[#This Row],[Revenue]]-sales[[#This Row],[Cost]]</f>
        <v>3131.06</v>
      </c>
    </row>
    <row r="437" spans="2:9" x14ac:dyDescent="0.25">
      <c r="B437" t="s">
        <v>51</v>
      </c>
      <c r="C437" t="s">
        <v>6</v>
      </c>
      <c r="D437" t="s">
        <v>48</v>
      </c>
      <c r="E437" s="1">
        <v>44225</v>
      </c>
      <c r="F437" s="4">
        <v>2478</v>
      </c>
      <c r="G437">
        <v>16</v>
      </c>
      <c r="H437" s="3">
        <f>_xlfn.XLOOKUP(sales[[#This Row],[Product]],products[Product],products[Cost per box])*sales[[#This Row],[Boxes]]</f>
        <v>119.68</v>
      </c>
      <c r="I437" s="4">
        <f>sales[[#This Row],[Revenue]]-sales[[#This Row],[Cost]]</f>
        <v>2358.3200000000002</v>
      </c>
    </row>
    <row r="438" spans="2:9" x14ac:dyDescent="0.25">
      <c r="B438" t="s">
        <v>5</v>
      </c>
      <c r="C438" t="s">
        <v>6</v>
      </c>
      <c r="D438" t="s">
        <v>35</v>
      </c>
      <c r="E438" s="1">
        <v>44225</v>
      </c>
      <c r="F438" s="4">
        <v>3276</v>
      </c>
      <c r="G438">
        <v>5</v>
      </c>
      <c r="H438" s="3">
        <f>_xlfn.XLOOKUP(sales[[#This Row],[Product]],products[Product],products[Cost per box])*sales[[#This Row],[Boxes]]</f>
        <v>13.25</v>
      </c>
      <c r="I438" s="4">
        <f>sales[[#This Row],[Revenue]]-sales[[#This Row],[Cost]]</f>
        <v>3262.75</v>
      </c>
    </row>
    <row r="439" spans="2:9" x14ac:dyDescent="0.25">
      <c r="B439" t="s">
        <v>46</v>
      </c>
      <c r="C439" t="s">
        <v>27</v>
      </c>
      <c r="D439" t="s">
        <v>31</v>
      </c>
      <c r="E439" s="1">
        <v>44225</v>
      </c>
      <c r="F439" s="4">
        <v>5047</v>
      </c>
      <c r="G439">
        <v>2</v>
      </c>
      <c r="H439" s="3">
        <f>_xlfn.XLOOKUP(sales[[#This Row],[Product]],products[Product],products[Cost per box])*sales[[#This Row],[Boxes]]</f>
        <v>11.44</v>
      </c>
      <c r="I439" s="4">
        <f>sales[[#This Row],[Revenue]]-sales[[#This Row],[Cost]]</f>
        <v>5035.5600000000004</v>
      </c>
    </row>
    <row r="440" spans="2:9" x14ac:dyDescent="0.25">
      <c r="B440" t="s">
        <v>8</v>
      </c>
      <c r="C440" t="s">
        <v>11</v>
      </c>
      <c r="D440" t="s">
        <v>50</v>
      </c>
      <c r="E440" s="1">
        <v>44225</v>
      </c>
      <c r="F440" s="4">
        <v>5775</v>
      </c>
      <c r="G440">
        <v>41</v>
      </c>
      <c r="H440" s="3">
        <f>_xlfn.XLOOKUP(sales[[#This Row],[Product]],products[Product],products[Cost per box])*sales[[#This Row],[Boxes]]</f>
        <v>508.81</v>
      </c>
      <c r="I440" s="4">
        <f>sales[[#This Row],[Revenue]]-sales[[#This Row],[Cost]]</f>
        <v>5266.19</v>
      </c>
    </row>
    <row r="441" spans="2:9" x14ac:dyDescent="0.25">
      <c r="B441" t="s">
        <v>33</v>
      </c>
      <c r="C441" t="s">
        <v>16</v>
      </c>
      <c r="D441" t="s">
        <v>7</v>
      </c>
      <c r="E441" s="1">
        <v>44225</v>
      </c>
      <c r="F441" s="4">
        <v>1232</v>
      </c>
      <c r="G441">
        <v>411</v>
      </c>
      <c r="H441" s="3">
        <f>_xlfn.XLOOKUP(sales[[#This Row],[Product]],products[Product],products[Cost per box])*sales[[#This Row],[Boxes]]</f>
        <v>2116.65</v>
      </c>
      <c r="I441" s="4">
        <f>sales[[#This Row],[Revenue]]-sales[[#This Row],[Cost]]</f>
        <v>-884.65000000000009</v>
      </c>
    </row>
    <row r="442" spans="2:9" x14ac:dyDescent="0.25">
      <c r="B442" t="s">
        <v>37</v>
      </c>
      <c r="C442" t="s">
        <v>21</v>
      </c>
      <c r="D442" t="s">
        <v>38</v>
      </c>
      <c r="E442" s="1">
        <v>44225</v>
      </c>
      <c r="F442" s="4">
        <v>5754</v>
      </c>
      <c r="G442">
        <v>4</v>
      </c>
      <c r="H442" s="3">
        <f>_xlfn.XLOOKUP(sales[[#This Row],[Product]],products[Product],products[Cost per box])*sales[[#This Row],[Boxes]]</f>
        <v>39.76</v>
      </c>
      <c r="I442" s="4">
        <f>sales[[#This Row],[Revenue]]-sales[[#This Row],[Cost]]</f>
        <v>5714.24</v>
      </c>
    </row>
    <row r="443" spans="2:9" x14ac:dyDescent="0.25">
      <c r="B443" t="s">
        <v>41</v>
      </c>
      <c r="C443" t="s">
        <v>21</v>
      </c>
      <c r="D443" t="s">
        <v>50</v>
      </c>
      <c r="E443" s="1">
        <v>44225</v>
      </c>
      <c r="F443" s="4">
        <v>399</v>
      </c>
      <c r="G443">
        <v>459</v>
      </c>
      <c r="H443" s="3">
        <f>_xlfn.XLOOKUP(sales[[#This Row],[Product]],products[Product],products[Cost per box])*sales[[#This Row],[Boxes]]</f>
        <v>5696.1900000000005</v>
      </c>
      <c r="I443" s="4">
        <f>sales[[#This Row],[Revenue]]-sales[[#This Row],[Cost]]</f>
        <v>-5297.1900000000005</v>
      </c>
    </row>
    <row r="444" spans="2:9" x14ac:dyDescent="0.25">
      <c r="B444" t="s">
        <v>20</v>
      </c>
      <c r="C444" t="s">
        <v>11</v>
      </c>
      <c r="D444" t="s">
        <v>45</v>
      </c>
      <c r="E444" s="1">
        <v>44225</v>
      </c>
      <c r="F444" s="4">
        <v>5775</v>
      </c>
      <c r="G444">
        <v>126</v>
      </c>
      <c r="H444" s="3">
        <f>_xlfn.XLOOKUP(sales[[#This Row],[Product]],products[Product],products[Cost per box])*sales[[#This Row],[Boxes]]</f>
        <v>973.98</v>
      </c>
      <c r="I444" s="4">
        <f>sales[[#This Row],[Revenue]]-sales[[#This Row],[Cost]]</f>
        <v>4801.0200000000004</v>
      </c>
    </row>
    <row r="445" spans="2:9" x14ac:dyDescent="0.25">
      <c r="B445" t="s">
        <v>18</v>
      </c>
      <c r="C445" t="s">
        <v>27</v>
      </c>
      <c r="D445" t="s">
        <v>30</v>
      </c>
      <c r="E445" s="1">
        <v>44225</v>
      </c>
      <c r="F445" s="4">
        <v>1547</v>
      </c>
      <c r="G445">
        <v>231</v>
      </c>
      <c r="H445" s="3">
        <f>_xlfn.XLOOKUP(sales[[#This Row],[Product]],products[Product],products[Cost per box])*sales[[#This Row],[Boxes]]</f>
        <v>850.08</v>
      </c>
      <c r="I445" s="4">
        <f>sales[[#This Row],[Revenue]]-sales[[#This Row],[Cost]]</f>
        <v>696.92</v>
      </c>
    </row>
    <row r="446" spans="2:9" x14ac:dyDescent="0.25">
      <c r="B446" t="s">
        <v>32</v>
      </c>
      <c r="C446" t="s">
        <v>6</v>
      </c>
      <c r="D446" t="s">
        <v>17</v>
      </c>
      <c r="E446" s="1">
        <v>44225</v>
      </c>
      <c r="F446" s="4">
        <v>5383</v>
      </c>
      <c r="G446">
        <v>9</v>
      </c>
      <c r="H446" s="3">
        <f>_xlfn.XLOOKUP(sales[[#This Row],[Product]],products[Product],products[Cost per box])*sales[[#This Row],[Boxes]]</f>
        <v>61.199999999999996</v>
      </c>
      <c r="I446" s="4">
        <f>sales[[#This Row],[Revenue]]-sales[[#This Row],[Cost]]</f>
        <v>5321.8</v>
      </c>
    </row>
    <row r="447" spans="2:9" x14ac:dyDescent="0.25">
      <c r="B447" t="s">
        <v>46</v>
      </c>
      <c r="C447" t="s">
        <v>6</v>
      </c>
      <c r="D447" t="s">
        <v>17</v>
      </c>
      <c r="E447" s="1">
        <v>44225</v>
      </c>
      <c r="F447" s="4">
        <v>1162</v>
      </c>
      <c r="G447">
        <v>182</v>
      </c>
      <c r="H447" s="3">
        <f>_xlfn.XLOOKUP(sales[[#This Row],[Product]],products[Product],products[Cost per box])*sales[[#This Row],[Boxes]]</f>
        <v>1237.5999999999999</v>
      </c>
      <c r="I447" s="4">
        <f>sales[[#This Row],[Revenue]]-sales[[#This Row],[Cost]]</f>
        <v>-75.599999999999909</v>
      </c>
    </row>
    <row r="448" spans="2:9" x14ac:dyDescent="0.25">
      <c r="B448" t="s">
        <v>29</v>
      </c>
      <c r="C448" t="s">
        <v>9</v>
      </c>
      <c r="D448" t="s">
        <v>17</v>
      </c>
      <c r="E448" s="1">
        <v>44225</v>
      </c>
      <c r="F448" s="4">
        <v>3423</v>
      </c>
      <c r="G448">
        <v>434</v>
      </c>
      <c r="H448" s="3">
        <f>_xlfn.XLOOKUP(sales[[#This Row],[Product]],products[Product],products[Cost per box])*sales[[#This Row],[Boxes]]</f>
        <v>2951.2</v>
      </c>
      <c r="I448" s="4">
        <f>sales[[#This Row],[Revenue]]-sales[[#This Row],[Cost]]</f>
        <v>471.80000000000018</v>
      </c>
    </row>
    <row r="449" spans="2:9" x14ac:dyDescent="0.25">
      <c r="B449" t="s">
        <v>10</v>
      </c>
      <c r="C449" t="s">
        <v>11</v>
      </c>
      <c r="D449" t="s">
        <v>42</v>
      </c>
      <c r="E449" s="1">
        <v>44225</v>
      </c>
      <c r="F449" s="4">
        <v>3395</v>
      </c>
      <c r="G449">
        <v>209</v>
      </c>
      <c r="H449" s="3">
        <f>_xlfn.XLOOKUP(sales[[#This Row],[Product]],products[Product],products[Cost per box])*sales[[#This Row],[Boxes]]</f>
        <v>990.66000000000008</v>
      </c>
      <c r="I449" s="4">
        <f>sales[[#This Row],[Revenue]]-sales[[#This Row],[Cost]]</f>
        <v>2404.34</v>
      </c>
    </row>
    <row r="450" spans="2:9" x14ac:dyDescent="0.25">
      <c r="B450" t="s">
        <v>34</v>
      </c>
      <c r="C450" t="s">
        <v>21</v>
      </c>
      <c r="D450" t="s">
        <v>48</v>
      </c>
      <c r="E450" s="1">
        <v>44225</v>
      </c>
      <c r="F450" s="4">
        <v>322</v>
      </c>
      <c r="G450">
        <v>72</v>
      </c>
      <c r="H450" s="3">
        <f>_xlfn.XLOOKUP(sales[[#This Row],[Product]],products[Product],products[Cost per box])*sales[[#This Row],[Boxes]]</f>
        <v>538.56000000000006</v>
      </c>
      <c r="I450" s="4">
        <f>sales[[#This Row],[Revenue]]-sales[[#This Row],[Cost]]</f>
        <v>-216.56000000000006</v>
      </c>
    </row>
    <row r="451" spans="2:9" x14ac:dyDescent="0.25">
      <c r="B451" t="s">
        <v>41</v>
      </c>
      <c r="C451" t="s">
        <v>6</v>
      </c>
      <c r="D451" t="s">
        <v>14</v>
      </c>
      <c r="E451" s="1">
        <v>44225</v>
      </c>
      <c r="F451" s="4">
        <v>5719</v>
      </c>
      <c r="G451">
        <v>199</v>
      </c>
      <c r="H451" s="3">
        <f>_xlfn.XLOOKUP(sales[[#This Row],[Product]],products[Product],products[Cost per box])*sales[[#This Row],[Boxes]]</f>
        <v>1255.6899999999998</v>
      </c>
      <c r="I451" s="4">
        <f>sales[[#This Row],[Revenue]]-sales[[#This Row],[Cost]]</f>
        <v>4463.3100000000004</v>
      </c>
    </row>
    <row r="452" spans="2:9" x14ac:dyDescent="0.25">
      <c r="B452" t="s">
        <v>51</v>
      </c>
      <c r="C452" t="s">
        <v>16</v>
      </c>
      <c r="D452" t="s">
        <v>30</v>
      </c>
      <c r="E452" s="1">
        <v>44228</v>
      </c>
      <c r="F452" s="4">
        <v>12824</v>
      </c>
      <c r="G452">
        <v>5</v>
      </c>
      <c r="H452" s="3">
        <f>_xlfn.XLOOKUP(sales[[#This Row],[Product]],products[Product],products[Cost per box])*sales[[#This Row],[Boxes]]</f>
        <v>18.400000000000002</v>
      </c>
      <c r="I452" s="4">
        <f>sales[[#This Row],[Revenue]]-sales[[#This Row],[Cost]]</f>
        <v>12805.6</v>
      </c>
    </row>
    <row r="453" spans="2:9" x14ac:dyDescent="0.25">
      <c r="B453" t="s">
        <v>32</v>
      </c>
      <c r="C453" t="s">
        <v>21</v>
      </c>
      <c r="D453" t="s">
        <v>19</v>
      </c>
      <c r="E453" s="1">
        <v>44228</v>
      </c>
      <c r="F453" s="4">
        <v>2177</v>
      </c>
      <c r="G453">
        <v>14</v>
      </c>
      <c r="H453" s="3">
        <f>_xlfn.XLOOKUP(sales[[#This Row],[Product]],products[Product],products[Cost per box])*sales[[#This Row],[Boxes]]</f>
        <v>143.22</v>
      </c>
      <c r="I453" s="4">
        <f>sales[[#This Row],[Revenue]]-sales[[#This Row],[Cost]]</f>
        <v>2033.78</v>
      </c>
    </row>
    <row r="454" spans="2:9" x14ac:dyDescent="0.25">
      <c r="B454" t="s">
        <v>8</v>
      </c>
      <c r="C454" t="s">
        <v>11</v>
      </c>
      <c r="D454" t="s">
        <v>26</v>
      </c>
      <c r="E454" s="1">
        <v>44228</v>
      </c>
      <c r="F454" s="4">
        <v>1673</v>
      </c>
      <c r="G454">
        <v>577</v>
      </c>
      <c r="H454" s="3">
        <f>_xlfn.XLOOKUP(sales[[#This Row],[Product]],products[Product],products[Cost per box])*sales[[#This Row],[Boxes]]</f>
        <v>3710.1099999999997</v>
      </c>
      <c r="I454" s="4">
        <f>sales[[#This Row],[Revenue]]-sales[[#This Row],[Cost]]</f>
        <v>-2037.1099999999997</v>
      </c>
    </row>
    <row r="455" spans="2:9" x14ac:dyDescent="0.25">
      <c r="B455" t="s">
        <v>8</v>
      </c>
      <c r="C455" t="s">
        <v>9</v>
      </c>
      <c r="D455" t="s">
        <v>47</v>
      </c>
      <c r="E455" s="1">
        <v>44228</v>
      </c>
      <c r="F455" s="4">
        <v>1260</v>
      </c>
      <c r="G455">
        <v>238</v>
      </c>
      <c r="H455" s="3">
        <f>_xlfn.XLOOKUP(sales[[#This Row],[Product]],products[Product],products[Cost per box])*sales[[#This Row],[Boxes]]</f>
        <v>1251.8799999999999</v>
      </c>
      <c r="I455" s="4">
        <f>sales[[#This Row],[Revenue]]-sales[[#This Row],[Cost]]</f>
        <v>8.1200000000001182</v>
      </c>
    </row>
    <row r="456" spans="2:9" x14ac:dyDescent="0.25">
      <c r="B456" t="s">
        <v>37</v>
      </c>
      <c r="C456" t="s">
        <v>16</v>
      </c>
      <c r="D456" t="s">
        <v>7</v>
      </c>
      <c r="E456" s="1">
        <v>44228</v>
      </c>
      <c r="F456" s="4">
        <v>1596</v>
      </c>
      <c r="G456">
        <v>74</v>
      </c>
      <c r="H456" s="3">
        <f>_xlfn.XLOOKUP(sales[[#This Row],[Product]],products[Product],products[Cost per box])*sales[[#This Row],[Boxes]]</f>
        <v>381.1</v>
      </c>
      <c r="I456" s="4">
        <f>sales[[#This Row],[Revenue]]-sales[[#This Row],[Cost]]</f>
        <v>1214.9000000000001</v>
      </c>
    </row>
    <row r="457" spans="2:9" x14ac:dyDescent="0.25">
      <c r="B457" t="s">
        <v>25</v>
      </c>
      <c r="C457" t="s">
        <v>21</v>
      </c>
      <c r="D457" t="s">
        <v>48</v>
      </c>
      <c r="E457" s="1">
        <v>44228</v>
      </c>
      <c r="F457" s="4">
        <v>4949</v>
      </c>
      <c r="G457">
        <v>122</v>
      </c>
      <c r="H457" s="3">
        <f>_xlfn.XLOOKUP(sales[[#This Row],[Product]],products[Product],products[Cost per box])*sales[[#This Row],[Boxes]]</f>
        <v>912.56000000000006</v>
      </c>
      <c r="I457" s="4">
        <f>sales[[#This Row],[Revenue]]-sales[[#This Row],[Cost]]</f>
        <v>4036.44</v>
      </c>
    </row>
    <row r="458" spans="2:9" x14ac:dyDescent="0.25">
      <c r="B458" t="s">
        <v>41</v>
      </c>
      <c r="C458" t="s">
        <v>11</v>
      </c>
      <c r="D458" t="s">
        <v>12</v>
      </c>
      <c r="E458" s="1">
        <v>44228</v>
      </c>
      <c r="F458" s="4">
        <v>5950</v>
      </c>
      <c r="G458">
        <v>218</v>
      </c>
      <c r="H458" s="3">
        <f>_xlfn.XLOOKUP(sales[[#This Row],[Product]],products[Product],products[Cost per box])*sales[[#This Row],[Boxes]]</f>
        <v>1837.74</v>
      </c>
      <c r="I458" s="4">
        <f>sales[[#This Row],[Revenue]]-sales[[#This Row],[Cost]]</f>
        <v>4112.26</v>
      </c>
    </row>
    <row r="459" spans="2:9" x14ac:dyDescent="0.25">
      <c r="B459" t="s">
        <v>40</v>
      </c>
      <c r="C459" t="s">
        <v>21</v>
      </c>
      <c r="D459" t="s">
        <v>30</v>
      </c>
      <c r="E459" s="1">
        <v>44228</v>
      </c>
      <c r="F459" s="4">
        <v>1876</v>
      </c>
      <c r="G459">
        <v>339</v>
      </c>
      <c r="H459" s="3">
        <f>_xlfn.XLOOKUP(sales[[#This Row],[Product]],products[Product],products[Cost per box])*sales[[#This Row],[Boxes]]</f>
        <v>1247.52</v>
      </c>
      <c r="I459" s="4">
        <f>sales[[#This Row],[Revenue]]-sales[[#This Row],[Cost]]</f>
        <v>628.48</v>
      </c>
    </row>
    <row r="460" spans="2:9" x14ac:dyDescent="0.25">
      <c r="B460" t="s">
        <v>10</v>
      </c>
      <c r="C460" t="s">
        <v>27</v>
      </c>
      <c r="D460" t="s">
        <v>24</v>
      </c>
      <c r="E460" s="1">
        <v>44228</v>
      </c>
      <c r="F460" s="4">
        <v>1708</v>
      </c>
      <c r="G460">
        <v>220</v>
      </c>
      <c r="H460" s="3">
        <f>_xlfn.XLOOKUP(sales[[#This Row],[Product]],products[Product],products[Cost per box])*sales[[#This Row],[Boxes]]</f>
        <v>2312.1999999999998</v>
      </c>
      <c r="I460" s="4">
        <f>sales[[#This Row],[Revenue]]-sales[[#This Row],[Cost]]</f>
        <v>-604.19999999999982</v>
      </c>
    </row>
    <row r="461" spans="2:9" x14ac:dyDescent="0.25">
      <c r="B461" t="s">
        <v>41</v>
      </c>
      <c r="C461" t="s">
        <v>11</v>
      </c>
      <c r="D461" t="s">
        <v>52</v>
      </c>
      <c r="E461" s="1">
        <v>44228</v>
      </c>
      <c r="F461" s="4">
        <v>5628</v>
      </c>
      <c r="G461">
        <v>434</v>
      </c>
      <c r="H461" s="3">
        <f>_xlfn.XLOOKUP(sales[[#This Row],[Product]],products[Product],products[Cost per box])*sales[[#This Row],[Boxes]]</f>
        <v>1440.8799999999999</v>
      </c>
      <c r="I461" s="4">
        <f>sales[[#This Row],[Revenue]]-sales[[#This Row],[Cost]]</f>
        <v>4187.12</v>
      </c>
    </row>
    <row r="462" spans="2:9" x14ac:dyDescent="0.25">
      <c r="B462" t="s">
        <v>49</v>
      </c>
      <c r="C462" t="s">
        <v>11</v>
      </c>
      <c r="D462" t="s">
        <v>35</v>
      </c>
      <c r="E462" s="1">
        <v>44228</v>
      </c>
      <c r="F462" s="4">
        <v>7133</v>
      </c>
      <c r="G462">
        <v>441</v>
      </c>
      <c r="H462" s="3">
        <f>_xlfn.XLOOKUP(sales[[#This Row],[Product]],products[Product],products[Cost per box])*sales[[#This Row],[Boxes]]</f>
        <v>1168.6499999999999</v>
      </c>
      <c r="I462" s="4">
        <f>sales[[#This Row],[Revenue]]-sales[[#This Row],[Cost]]</f>
        <v>5964.35</v>
      </c>
    </row>
    <row r="463" spans="2:9" x14ac:dyDescent="0.25">
      <c r="B463" t="s">
        <v>51</v>
      </c>
      <c r="C463" t="s">
        <v>6</v>
      </c>
      <c r="D463" t="s">
        <v>47</v>
      </c>
      <c r="E463" s="1">
        <v>44228</v>
      </c>
      <c r="F463" s="4">
        <v>854</v>
      </c>
      <c r="G463">
        <v>18</v>
      </c>
      <c r="H463" s="3">
        <f>_xlfn.XLOOKUP(sales[[#This Row],[Product]],products[Product],products[Cost per box])*sales[[#This Row],[Boxes]]</f>
        <v>94.679999999999993</v>
      </c>
      <c r="I463" s="4">
        <f>sales[[#This Row],[Revenue]]-sales[[#This Row],[Cost]]</f>
        <v>759.32</v>
      </c>
    </row>
    <row r="464" spans="2:9" x14ac:dyDescent="0.25">
      <c r="B464" t="s">
        <v>23</v>
      </c>
      <c r="C464" t="s">
        <v>9</v>
      </c>
      <c r="D464" t="s">
        <v>43</v>
      </c>
      <c r="E464" s="1">
        <v>44228</v>
      </c>
      <c r="F464" s="4">
        <v>4837</v>
      </c>
      <c r="G464">
        <v>77</v>
      </c>
      <c r="H464" s="3">
        <f>_xlfn.XLOOKUP(sales[[#This Row],[Product]],products[Product],products[Cost per box])*sales[[#This Row],[Boxes]]</f>
        <v>296.45</v>
      </c>
      <c r="I464" s="4">
        <f>sales[[#This Row],[Revenue]]-sales[[#This Row],[Cost]]</f>
        <v>4540.55</v>
      </c>
    </row>
    <row r="465" spans="2:9" x14ac:dyDescent="0.25">
      <c r="B465" t="s">
        <v>18</v>
      </c>
      <c r="C465" t="s">
        <v>9</v>
      </c>
      <c r="D465" t="s">
        <v>22</v>
      </c>
      <c r="E465" s="1">
        <v>44228</v>
      </c>
      <c r="F465" s="4">
        <v>3241</v>
      </c>
      <c r="G465">
        <v>448</v>
      </c>
      <c r="H465" s="3">
        <f>_xlfn.XLOOKUP(sales[[#This Row],[Product]],products[Product],products[Cost per box])*sales[[#This Row],[Boxes]]</f>
        <v>3682.5600000000004</v>
      </c>
      <c r="I465" s="4">
        <f>sales[[#This Row],[Revenue]]-sales[[#This Row],[Cost]]</f>
        <v>-441.5600000000004</v>
      </c>
    </row>
    <row r="466" spans="2:9" x14ac:dyDescent="0.25">
      <c r="B466" t="s">
        <v>49</v>
      </c>
      <c r="C466" t="s">
        <v>27</v>
      </c>
      <c r="D466" t="s">
        <v>44</v>
      </c>
      <c r="E466" s="1">
        <v>44228</v>
      </c>
      <c r="F466" s="4">
        <v>14</v>
      </c>
      <c r="G466">
        <v>129</v>
      </c>
      <c r="H466" s="3">
        <f>_xlfn.XLOOKUP(sales[[#This Row],[Product]],products[Product],products[Cost per box])*sales[[#This Row],[Boxes]]</f>
        <v>1234.53</v>
      </c>
      <c r="I466" s="4">
        <f>sales[[#This Row],[Revenue]]-sales[[#This Row],[Cost]]</f>
        <v>-1220.53</v>
      </c>
    </row>
    <row r="467" spans="2:9" x14ac:dyDescent="0.25">
      <c r="B467" t="s">
        <v>23</v>
      </c>
      <c r="C467" t="s">
        <v>16</v>
      </c>
      <c r="D467" t="s">
        <v>42</v>
      </c>
      <c r="E467" s="1">
        <v>44228</v>
      </c>
      <c r="F467" s="4">
        <v>2982</v>
      </c>
      <c r="G467">
        <v>770</v>
      </c>
      <c r="H467" s="3">
        <f>_xlfn.XLOOKUP(sales[[#This Row],[Product]],products[Product],products[Cost per box])*sales[[#This Row],[Boxes]]</f>
        <v>3649.8</v>
      </c>
      <c r="I467" s="4">
        <f>sales[[#This Row],[Revenue]]-sales[[#This Row],[Cost]]</f>
        <v>-667.80000000000018</v>
      </c>
    </row>
    <row r="468" spans="2:9" x14ac:dyDescent="0.25">
      <c r="B468" t="s">
        <v>34</v>
      </c>
      <c r="C468" t="s">
        <v>11</v>
      </c>
      <c r="D468" t="s">
        <v>52</v>
      </c>
      <c r="E468" s="1">
        <v>44228</v>
      </c>
      <c r="F468" s="4">
        <v>1120</v>
      </c>
      <c r="G468">
        <v>262</v>
      </c>
      <c r="H468" s="3">
        <f>_xlfn.XLOOKUP(sales[[#This Row],[Product]],products[Product],products[Cost per box])*sales[[#This Row],[Boxes]]</f>
        <v>869.83999999999992</v>
      </c>
      <c r="I468" s="4">
        <f>sales[[#This Row],[Revenue]]-sales[[#This Row],[Cost]]</f>
        <v>250.16000000000008</v>
      </c>
    </row>
    <row r="469" spans="2:9" x14ac:dyDescent="0.25">
      <c r="B469" t="s">
        <v>34</v>
      </c>
      <c r="C469" t="s">
        <v>16</v>
      </c>
      <c r="D469" t="s">
        <v>12</v>
      </c>
      <c r="E469" s="1">
        <v>44228</v>
      </c>
      <c r="F469" s="4">
        <v>1575</v>
      </c>
      <c r="G469">
        <v>700</v>
      </c>
      <c r="H469" s="3">
        <f>_xlfn.XLOOKUP(sales[[#This Row],[Product]],products[Product],products[Cost per box])*sales[[#This Row],[Boxes]]</f>
        <v>5901</v>
      </c>
      <c r="I469" s="4">
        <f>sales[[#This Row],[Revenue]]-sales[[#This Row],[Cost]]</f>
        <v>-4326</v>
      </c>
    </row>
    <row r="470" spans="2:9" x14ac:dyDescent="0.25">
      <c r="B470" t="s">
        <v>33</v>
      </c>
      <c r="C470" t="s">
        <v>21</v>
      </c>
      <c r="D470" t="s">
        <v>26</v>
      </c>
      <c r="E470" s="1">
        <v>44228</v>
      </c>
      <c r="F470" s="4">
        <v>182</v>
      </c>
      <c r="G470">
        <v>23</v>
      </c>
      <c r="H470" s="3">
        <f>_xlfn.XLOOKUP(sales[[#This Row],[Product]],products[Product],products[Cost per box])*sales[[#This Row],[Boxes]]</f>
        <v>147.88999999999999</v>
      </c>
      <c r="I470" s="4">
        <f>sales[[#This Row],[Revenue]]-sales[[#This Row],[Cost]]</f>
        <v>34.110000000000014</v>
      </c>
    </row>
    <row r="471" spans="2:9" x14ac:dyDescent="0.25">
      <c r="B471" t="s">
        <v>34</v>
      </c>
      <c r="C471" t="s">
        <v>11</v>
      </c>
      <c r="D471" t="s">
        <v>43</v>
      </c>
      <c r="E471" s="1">
        <v>44228</v>
      </c>
      <c r="F471" s="4">
        <v>1113</v>
      </c>
      <c r="G471">
        <v>35</v>
      </c>
      <c r="H471" s="3">
        <f>_xlfn.XLOOKUP(sales[[#This Row],[Product]],products[Product],products[Cost per box])*sales[[#This Row],[Boxes]]</f>
        <v>134.75</v>
      </c>
      <c r="I471" s="4">
        <f>sales[[#This Row],[Revenue]]-sales[[#This Row],[Cost]]</f>
        <v>978.25</v>
      </c>
    </row>
    <row r="472" spans="2:9" x14ac:dyDescent="0.25">
      <c r="B472" t="s">
        <v>23</v>
      </c>
      <c r="C472" t="s">
        <v>9</v>
      </c>
      <c r="D472" t="s">
        <v>35</v>
      </c>
      <c r="E472" s="1">
        <v>44228</v>
      </c>
      <c r="F472" s="4">
        <v>4613</v>
      </c>
      <c r="G472">
        <v>170</v>
      </c>
      <c r="H472" s="3">
        <f>_xlfn.XLOOKUP(sales[[#This Row],[Product]],products[Product],products[Cost per box])*sales[[#This Row],[Boxes]]</f>
        <v>450.5</v>
      </c>
      <c r="I472" s="4">
        <f>sales[[#This Row],[Revenue]]-sales[[#This Row],[Cost]]</f>
        <v>4162.5</v>
      </c>
    </row>
    <row r="473" spans="2:9" x14ac:dyDescent="0.25">
      <c r="B473" t="s">
        <v>49</v>
      </c>
      <c r="C473" t="s">
        <v>6</v>
      </c>
      <c r="D473" t="s">
        <v>12</v>
      </c>
      <c r="E473" s="1">
        <v>44228</v>
      </c>
      <c r="F473" s="4">
        <v>882</v>
      </c>
      <c r="G473">
        <v>209</v>
      </c>
      <c r="H473" s="3">
        <f>_xlfn.XLOOKUP(sales[[#This Row],[Product]],products[Product],products[Cost per box])*sales[[#This Row],[Boxes]]</f>
        <v>1761.87</v>
      </c>
      <c r="I473" s="4">
        <f>sales[[#This Row],[Revenue]]-sales[[#This Row],[Cost]]</f>
        <v>-879.86999999999989</v>
      </c>
    </row>
    <row r="474" spans="2:9" x14ac:dyDescent="0.25">
      <c r="B474" t="s">
        <v>39</v>
      </c>
      <c r="C474" t="s">
        <v>6</v>
      </c>
      <c r="D474" t="s">
        <v>44</v>
      </c>
      <c r="E474" s="1">
        <v>44228</v>
      </c>
      <c r="F474" s="4">
        <v>693</v>
      </c>
      <c r="G474">
        <v>9</v>
      </c>
      <c r="H474" s="3">
        <f>_xlfn.XLOOKUP(sales[[#This Row],[Product]],products[Product],products[Cost per box])*sales[[#This Row],[Boxes]]</f>
        <v>86.13</v>
      </c>
      <c r="I474" s="4">
        <f>sales[[#This Row],[Revenue]]-sales[[#This Row],[Cost]]</f>
        <v>606.87</v>
      </c>
    </row>
    <row r="475" spans="2:9" x14ac:dyDescent="0.25">
      <c r="B475" t="s">
        <v>41</v>
      </c>
      <c r="C475" t="s">
        <v>21</v>
      </c>
      <c r="D475" t="s">
        <v>19</v>
      </c>
      <c r="E475" s="1">
        <v>44228</v>
      </c>
      <c r="F475" s="4">
        <v>3556</v>
      </c>
      <c r="G475">
        <v>24</v>
      </c>
      <c r="H475" s="3">
        <f>_xlfn.XLOOKUP(sales[[#This Row],[Product]],products[Product],products[Cost per box])*sales[[#This Row],[Boxes]]</f>
        <v>245.52</v>
      </c>
      <c r="I475" s="4">
        <f>sales[[#This Row],[Revenue]]-sales[[#This Row],[Cost]]</f>
        <v>3310.48</v>
      </c>
    </row>
    <row r="476" spans="2:9" x14ac:dyDescent="0.25">
      <c r="B476" t="s">
        <v>39</v>
      </c>
      <c r="C476" t="s">
        <v>16</v>
      </c>
      <c r="D476" t="s">
        <v>44</v>
      </c>
      <c r="E476" s="1">
        <v>44228</v>
      </c>
      <c r="F476" s="4">
        <v>49</v>
      </c>
      <c r="G476">
        <v>245</v>
      </c>
      <c r="H476" s="3">
        <f>_xlfn.XLOOKUP(sales[[#This Row],[Product]],products[Product],products[Cost per box])*sales[[#This Row],[Boxes]]</f>
        <v>2344.65</v>
      </c>
      <c r="I476" s="4">
        <f>sales[[#This Row],[Revenue]]-sales[[#This Row],[Cost]]</f>
        <v>-2295.65</v>
      </c>
    </row>
    <row r="477" spans="2:9" x14ac:dyDescent="0.25">
      <c r="B477" t="s">
        <v>34</v>
      </c>
      <c r="C477" t="s">
        <v>9</v>
      </c>
      <c r="D477" t="s">
        <v>7</v>
      </c>
      <c r="E477" s="1">
        <v>44228</v>
      </c>
      <c r="F477" s="4">
        <v>8288</v>
      </c>
      <c r="G477">
        <v>185</v>
      </c>
      <c r="H477" s="3">
        <f>_xlfn.XLOOKUP(sales[[#This Row],[Product]],products[Product],products[Cost per box])*sales[[#This Row],[Boxes]]</f>
        <v>952.75000000000011</v>
      </c>
      <c r="I477" s="4">
        <f>sales[[#This Row],[Revenue]]-sales[[#This Row],[Cost]]</f>
        <v>7335.25</v>
      </c>
    </row>
    <row r="478" spans="2:9" x14ac:dyDescent="0.25">
      <c r="B478" t="s">
        <v>8</v>
      </c>
      <c r="C478" t="s">
        <v>6</v>
      </c>
      <c r="D478" t="s">
        <v>50</v>
      </c>
      <c r="E478" s="1">
        <v>44228</v>
      </c>
      <c r="F478" s="4">
        <v>1197</v>
      </c>
      <c r="G478">
        <v>379</v>
      </c>
      <c r="H478" s="3">
        <f>_xlfn.XLOOKUP(sales[[#This Row],[Product]],products[Product],products[Cost per box])*sales[[#This Row],[Boxes]]</f>
        <v>4703.3900000000003</v>
      </c>
      <c r="I478" s="4">
        <f>sales[[#This Row],[Revenue]]-sales[[#This Row],[Cost]]</f>
        <v>-3506.3900000000003</v>
      </c>
    </row>
    <row r="479" spans="2:9" x14ac:dyDescent="0.25">
      <c r="B479" t="s">
        <v>10</v>
      </c>
      <c r="C479" t="s">
        <v>11</v>
      </c>
      <c r="D479" t="s">
        <v>52</v>
      </c>
      <c r="E479" s="1">
        <v>44228</v>
      </c>
      <c r="F479" s="4">
        <v>8218</v>
      </c>
      <c r="G479">
        <v>250</v>
      </c>
      <c r="H479" s="3">
        <f>_xlfn.XLOOKUP(sales[[#This Row],[Product]],products[Product],products[Cost per box])*sales[[#This Row],[Boxes]]</f>
        <v>830</v>
      </c>
      <c r="I479" s="4">
        <f>sales[[#This Row],[Revenue]]-sales[[#This Row],[Cost]]</f>
        <v>7388</v>
      </c>
    </row>
    <row r="480" spans="2:9" x14ac:dyDescent="0.25">
      <c r="B480" t="s">
        <v>34</v>
      </c>
      <c r="C480" t="s">
        <v>27</v>
      </c>
      <c r="D480" t="s">
        <v>22</v>
      </c>
      <c r="E480" s="1">
        <v>44228</v>
      </c>
      <c r="F480" s="4">
        <v>3689</v>
      </c>
      <c r="G480">
        <v>128</v>
      </c>
      <c r="H480" s="3">
        <f>_xlfn.XLOOKUP(sales[[#This Row],[Product]],products[Product],products[Cost per box])*sales[[#This Row],[Boxes]]</f>
        <v>1052.1600000000001</v>
      </c>
      <c r="I480" s="4">
        <f>sales[[#This Row],[Revenue]]-sales[[#This Row],[Cost]]</f>
        <v>2636.84</v>
      </c>
    </row>
    <row r="481" spans="2:9" x14ac:dyDescent="0.25">
      <c r="B481" t="s">
        <v>53</v>
      </c>
      <c r="C481" t="s">
        <v>21</v>
      </c>
      <c r="D481" t="s">
        <v>42</v>
      </c>
      <c r="E481" s="1">
        <v>44228</v>
      </c>
      <c r="F481" s="4">
        <v>5089</v>
      </c>
      <c r="G481">
        <v>283</v>
      </c>
      <c r="H481" s="3">
        <f>_xlfn.XLOOKUP(sales[[#This Row],[Product]],products[Product],products[Cost per box])*sales[[#This Row],[Boxes]]</f>
        <v>1341.42</v>
      </c>
      <c r="I481" s="4">
        <f>sales[[#This Row],[Revenue]]-sales[[#This Row],[Cost]]</f>
        <v>3747.58</v>
      </c>
    </row>
    <row r="482" spans="2:9" x14ac:dyDescent="0.25">
      <c r="B482" t="s">
        <v>5</v>
      </c>
      <c r="C482" t="s">
        <v>16</v>
      </c>
      <c r="D482" t="s">
        <v>7</v>
      </c>
      <c r="E482" s="1">
        <v>44228</v>
      </c>
      <c r="F482" s="4">
        <v>3507</v>
      </c>
      <c r="G482">
        <v>130</v>
      </c>
      <c r="H482" s="3">
        <f>_xlfn.XLOOKUP(sales[[#This Row],[Product]],products[Product],products[Cost per box])*sales[[#This Row],[Boxes]]</f>
        <v>669.5</v>
      </c>
      <c r="I482" s="4">
        <f>sales[[#This Row],[Revenue]]-sales[[#This Row],[Cost]]</f>
        <v>2837.5</v>
      </c>
    </row>
    <row r="483" spans="2:9" x14ac:dyDescent="0.25">
      <c r="B483" t="s">
        <v>54</v>
      </c>
      <c r="C483" t="s">
        <v>27</v>
      </c>
      <c r="D483" t="s">
        <v>43</v>
      </c>
      <c r="E483" s="1">
        <v>44228</v>
      </c>
      <c r="F483" s="4">
        <v>11102</v>
      </c>
      <c r="G483">
        <v>654</v>
      </c>
      <c r="H483" s="3">
        <f>_xlfn.XLOOKUP(sales[[#This Row],[Product]],products[Product],products[Cost per box])*sales[[#This Row],[Boxes]]</f>
        <v>2517.9</v>
      </c>
      <c r="I483" s="4">
        <f>sales[[#This Row],[Revenue]]-sales[[#This Row],[Cost]]</f>
        <v>8584.1</v>
      </c>
    </row>
    <row r="484" spans="2:9" x14ac:dyDescent="0.25">
      <c r="B484" t="s">
        <v>46</v>
      </c>
      <c r="C484" t="s">
        <v>9</v>
      </c>
      <c r="D484" t="s">
        <v>12</v>
      </c>
      <c r="E484" s="1">
        <v>44228</v>
      </c>
      <c r="F484" s="4">
        <v>7518</v>
      </c>
      <c r="G484">
        <v>327</v>
      </c>
      <c r="H484" s="3">
        <f>_xlfn.XLOOKUP(sales[[#This Row],[Product]],products[Product],products[Cost per box])*sales[[#This Row],[Boxes]]</f>
        <v>2756.61</v>
      </c>
      <c r="I484" s="4">
        <f>sales[[#This Row],[Revenue]]-sales[[#This Row],[Cost]]</f>
        <v>4761.3899999999994</v>
      </c>
    </row>
    <row r="485" spans="2:9" x14ac:dyDescent="0.25">
      <c r="B485" t="s">
        <v>34</v>
      </c>
      <c r="C485" t="s">
        <v>6</v>
      </c>
      <c r="D485" t="s">
        <v>50</v>
      </c>
      <c r="E485" s="1">
        <v>44228</v>
      </c>
      <c r="F485" s="4">
        <v>4907</v>
      </c>
      <c r="G485">
        <v>189</v>
      </c>
      <c r="H485" s="3">
        <f>_xlfn.XLOOKUP(sales[[#This Row],[Product]],products[Product],products[Cost per box])*sales[[#This Row],[Boxes]]</f>
        <v>2345.4900000000002</v>
      </c>
      <c r="I485" s="4">
        <f>sales[[#This Row],[Revenue]]-sales[[#This Row],[Cost]]</f>
        <v>2561.5099999999998</v>
      </c>
    </row>
    <row r="486" spans="2:9" x14ac:dyDescent="0.25">
      <c r="B486" t="s">
        <v>29</v>
      </c>
      <c r="C486" t="s">
        <v>21</v>
      </c>
      <c r="D486" t="s">
        <v>50</v>
      </c>
      <c r="E486" s="1">
        <v>44228</v>
      </c>
      <c r="F486" s="4">
        <v>6076</v>
      </c>
      <c r="G486">
        <v>217</v>
      </c>
      <c r="H486" s="3">
        <f>_xlfn.XLOOKUP(sales[[#This Row],[Product]],products[Product],products[Cost per box])*sales[[#This Row],[Boxes]]</f>
        <v>2692.9700000000003</v>
      </c>
      <c r="I486" s="4">
        <f>sales[[#This Row],[Revenue]]-sales[[#This Row],[Cost]]</f>
        <v>3383.0299999999997</v>
      </c>
    </row>
    <row r="487" spans="2:9" x14ac:dyDescent="0.25">
      <c r="B487" t="s">
        <v>33</v>
      </c>
      <c r="C487" t="s">
        <v>16</v>
      </c>
      <c r="D487" t="s">
        <v>35</v>
      </c>
      <c r="E487" s="1">
        <v>44228</v>
      </c>
      <c r="F487" s="4">
        <v>2737</v>
      </c>
      <c r="G487">
        <v>548</v>
      </c>
      <c r="H487" s="3">
        <f>_xlfn.XLOOKUP(sales[[#This Row],[Product]],products[Product],products[Cost per box])*sales[[#This Row],[Boxes]]</f>
        <v>1452.2</v>
      </c>
      <c r="I487" s="4">
        <f>sales[[#This Row],[Revenue]]-sales[[#This Row],[Cost]]</f>
        <v>1284.8</v>
      </c>
    </row>
    <row r="488" spans="2:9" x14ac:dyDescent="0.25">
      <c r="B488" t="s">
        <v>37</v>
      </c>
      <c r="C488" t="s">
        <v>9</v>
      </c>
      <c r="D488" t="s">
        <v>24</v>
      </c>
      <c r="E488" s="1">
        <v>44228</v>
      </c>
      <c r="F488" s="4">
        <v>8386</v>
      </c>
      <c r="G488">
        <v>494</v>
      </c>
      <c r="H488" s="3">
        <f>_xlfn.XLOOKUP(sales[[#This Row],[Product]],products[Product],products[Cost per box])*sales[[#This Row],[Boxes]]</f>
        <v>5191.9399999999996</v>
      </c>
      <c r="I488" s="4">
        <f>sales[[#This Row],[Revenue]]-sales[[#This Row],[Cost]]</f>
        <v>3194.0600000000004</v>
      </c>
    </row>
    <row r="489" spans="2:9" x14ac:dyDescent="0.25">
      <c r="B489" t="s">
        <v>18</v>
      </c>
      <c r="C489" t="s">
        <v>21</v>
      </c>
      <c r="D489" t="s">
        <v>48</v>
      </c>
      <c r="E489" s="1">
        <v>44228</v>
      </c>
      <c r="F489" s="4">
        <v>8715</v>
      </c>
      <c r="G489">
        <v>301</v>
      </c>
      <c r="H489" s="3">
        <f>_xlfn.XLOOKUP(sales[[#This Row],[Product]],products[Product],products[Cost per box])*sales[[#This Row],[Boxes]]</f>
        <v>2251.48</v>
      </c>
      <c r="I489" s="4">
        <f>sales[[#This Row],[Revenue]]-sales[[#This Row],[Cost]]</f>
        <v>6463.52</v>
      </c>
    </row>
    <row r="490" spans="2:9" x14ac:dyDescent="0.25">
      <c r="B490" t="s">
        <v>25</v>
      </c>
      <c r="C490" t="s">
        <v>11</v>
      </c>
      <c r="D490" t="s">
        <v>19</v>
      </c>
      <c r="E490" s="1">
        <v>44228</v>
      </c>
      <c r="F490" s="4">
        <v>3255</v>
      </c>
      <c r="G490">
        <v>172</v>
      </c>
      <c r="H490" s="3">
        <f>_xlfn.XLOOKUP(sales[[#This Row],[Product]],products[Product],products[Cost per box])*sales[[#This Row],[Boxes]]</f>
        <v>1759.5600000000002</v>
      </c>
      <c r="I490" s="4">
        <f>sales[[#This Row],[Revenue]]-sales[[#This Row],[Cost]]</f>
        <v>1495.4399999999998</v>
      </c>
    </row>
    <row r="491" spans="2:9" x14ac:dyDescent="0.25">
      <c r="B491" t="s">
        <v>51</v>
      </c>
      <c r="C491" t="s">
        <v>6</v>
      </c>
      <c r="D491" t="s">
        <v>35</v>
      </c>
      <c r="E491" s="1">
        <v>44228</v>
      </c>
      <c r="F491" s="4">
        <v>1792</v>
      </c>
      <c r="G491">
        <v>150</v>
      </c>
      <c r="H491" s="3">
        <f>_xlfn.XLOOKUP(sales[[#This Row],[Product]],products[Product],products[Cost per box])*sales[[#This Row],[Boxes]]</f>
        <v>397.5</v>
      </c>
      <c r="I491" s="4">
        <f>sales[[#This Row],[Revenue]]-sales[[#This Row],[Cost]]</f>
        <v>1394.5</v>
      </c>
    </row>
    <row r="492" spans="2:9" x14ac:dyDescent="0.25">
      <c r="B492" t="s">
        <v>18</v>
      </c>
      <c r="C492" t="s">
        <v>9</v>
      </c>
      <c r="D492" t="s">
        <v>22</v>
      </c>
      <c r="E492" s="1">
        <v>44228</v>
      </c>
      <c r="F492" s="4">
        <v>8904</v>
      </c>
      <c r="G492">
        <v>308</v>
      </c>
      <c r="H492" s="3">
        <f>_xlfn.XLOOKUP(sales[[#This Row],[Product]],products[Product],products[Cost per box])*sales[[#This Row],[Boxes]]</f>
        <v>2531.7600000000002</v>
      </c>
      <c r="I492" s="4">
        <f>sales[[#This Row],[Revenue]]-sales[[#This Row],[Cost]]</f>
        <v>6372.24</v>
      </c>
    </row>
    <row r="493" spans="2:9" x14ac:dyDescent="0.25">
      <c r="B493" t="s">
        <v>37</v>
      </c>
      <c r="C493" t="s">
        <v>11</v>
      </c>
      <c r="D493" t="s">
        <v>42</v>
      </c>
      <c r="E493" s="1">
        <v>44229</v>
      </c>
      <c r="F493" s="4">
        <v>5992</v>
      </c>
      <c r="G493">
        <v>306</v>
      </c>
      <c r="H493" s="3">
        <f>_xlfn.XLOOKUP(sales[[#This Row],[Product]],products[Product],products[Cost per box])*sales[[#This Row],[Boxes]]</f>
        <v>1450.44</v>
      </c>
      <c r="I493" s="4">
        <f>sales[[#This Row],[Revenue]]-sales[[#This Row],[Cost]]</f>
        <v>4541.5599999999995</v>
      </c>
    </row>
    <row r="494" spans="2:9" x14ac:dyDescent="0.25">
      <c r="B494" t="s">
        <v>13</v>
      </c>
      <c r="C494" t="s">
        <v>16</v>
      </c>
      <c r="D494" t="s">
        <v>19</v>
      </c>
      <c r="E494" s="1">
        <v>44229</v>
      </c>
      <c r="F494" s="4">
        <v>903</v>
      </c>
      <c r="G494">
        <v>238</v>
      </c>
      <c r="H494" s="3">
        <f>_xlfn.XLOOKUP(sales[[#This Row],[Product]],products[Product],products[Cost per box])*sales[[#This Row],[Boxes]]</f>
        <v>2434.7400000000002</v>
      </c>
      <c r="I494" s="4">
        <f>sales[[#This Row],[Revenue]]-sales[[#This Row],[Cost]]</f>
        <v>-1531.7400000000002</v>
      </c>
    </row>
    <row r="495" spans="2:9" x14ac:dyDescent="0.25">
      <c r="B495" t="s">
        <v>39</v>
      </c>
      <c r="C495" t="s">
        <v>27</v>
      </c>
      <c r="D495" t="s">
        <v>38</v>
      </c>
      <c r="E495" s="1">
        <v>44229</v>
      </c>
      <c r="F495" s="4">
        <v>3941</v>
      </c>
      <c r="G495">
        <v>663</v>
      </c>
      <c r="H495" s="3">
        <f>_xlfn.XLOOKUP(sales[[#This Row],[Product]],products[Product],products[Cost per box])*sales[[#This Row],[Boxes]]</f>
        <v>6590.2199999999993</v>
      </c>
      <c r="I495" s="4">
        <f>sales[[#This Row],[Revenue]]-sales[[#This Row],[Cost]]</f>
        <v>-2649.2199999999993</v>
      </c>
    </row>
    <row r="496" spans="2:9" x14ac:dyDescent="0.25">
      <c r="B496" t="s">
        <v>23</v>
      </c>
      <c r="C496" t="s">
        <v>21</v>
      </c>
      <c r="D496" t="s">
        <v>44</v>
      </c>
      <c r="E496" s="1">
        <v>44229</v>
      </c>
      <c r="F496" s="4">
        <v>3024</v>
      </c>
      <c r="G496">
        <v>175</v>
      </c>
      <c r="H496" s="3">
        <f>_xlfn.XLOOKUP(sales[[#This Row],[Product]],products[Product],products[Cost per box])*sales[[#This Row],[Boxes]]</f>
        <v>1674.75</v>
      </c>
      <c r="I496" s="4">
        <f>sales[[#This Row],[Revenue]]-sales[[#This Row],[Cost]]</f>
        <v>1349.25</v>
      </c>
    </row>
    <row r="497" spans="2:9" x14ac:dyDescent="0.25">
      <c r="B497" t="s">
        <v>41</v>
      </c>
      <c r="C497" t="s">
        <v>11</v>
      </c>
      <c r="D497" t="s">
        <v>43</v>
      </c>
      <c r="E497" s="1">
        <v>44229</v>
      </c>
      <c r="F497" s="4">
        <v>91</v>
      </c>
      <c r="G497">
        <v>595</v>
      </c>
      <c r="H497" s="3">
        <f>_xlfn.XLOOKUP(sales[[#This Row],[Product]],products[Product],products[Cost per box])*sales[[#This Row],[Boxes]]</f>
        <v>2290.75</v>
      </c>
      <c r="I497" s="4">
        <f>sales[[#This Row],[Revenue]]-sales[[#This Row],[Cost]]</f>
        <v>-2199.75</v>
      </c>
    </row>
    <row r="498" spans="2:9" x14ac:dyDescent="0.25">
      <c r="B498" t="s">
        <v>25</v>
      </c>
      <c r="C498" t="s">
        <v>9</v>
      </c>
      <c r="D498" t="s">
        <v>47</v>
      </c>
      <c r="E498" s="1">
        <v>44229</v>
      </c>
      <c r="F498" s="4">
        <v>1085</v>
      </c>
      <c r="G498">
        <v>458</v>
      </c>
      <c r="H498" s="3">
        <f>_xlfn.XLOOKUP(sales[[#This Row],[Product]],products[Product],products[Cost per box])*sales[[#This Row],[Boxes]]</f>
        <v>2409.08</v>
      </c>
      <c r="I498" s="4">
        <f>sales[[#This Row],[Revenue]]-sales[[#This Row],[Cost]]</f>
        <v>-1324.08</v>
      </c>
    </row>
    <row r="499" spans="2:9" x14ac:dyDescent="0.25">
      <c r="B499" t="s">
        <v>32</v>
      </c>
      <c r="C499" t="s">
        <v>27</v>
      </c>
      <c r="D499" t="s">
        <v>31</v>
      </c>
      <c r="E499" s="1">
        <v>44229</v>
      </c>
      <c r="F499" s="4">
        <v>2905</v>
      </c>
      <c r="G499">
        <v>25</v>
      </c>
      <c r="H499" s="3">
        <f>_xlfn.XLOOKUP(sales[[#This Row],[Product]],products[Product],products[Cost per box])*sales[[#This Row],[Boxes]]</f>
        <v>143</v>
      </c>
      <c r="I499" s="4">
        <f>sales[[#This Row],[Revenue]]-sales[[#This Row],[Cost]]</f>
        <v>2762</v>
      </c>
    </row>
    <row r="500" spans="2:9" x14ac:dyDescent="0.25">
      <c r="B500" t="s">
        <v>37</v>
      </c>
      <c r="C500" t="s">
        <v>16</v>
      </c>
      <c r="D500" t="s">
        <v>22</v>
      </c>
      <c r="E500" s="1">
        <v>44229</v>
      </c>
      <c r="F500" s="4">
        <v>5586</v>
      </c>
      <c r="G500">
        <v>303</v>
      </c>
      <c r="H500" s="3">
        <f>_xlfn.XLOOKUP(sales[[#This Row],[Product]],products[Product],products[Cost per box])*sales[[#This Row],[Boxes]]</f>
        <v>2490.6600000000003</v>
      </c>
      <c r="I500" s="4">
        <f>sales[[#This Row],[Revenue]]-sales[[#This Row],[Cost]]</f>
        <v>3095.3399999999997</v>
      </c>
    </row>
    <row r="501" spans="2:9" x14ac:dyDescent="0.25">
      <c r="B501" t="s">
        <v>5</v>
      </c>
      <c r="C501" t="s">
        <v>16</v>
      </c>
      <c r="D501" t="s">
        <v>31</v>
      </c>
      <c r="E501" s="1">
        <v>44229</v>
      </c>
      <c r="F501" s="4">
        <v>5306</v>
      </c>
      <c r="G501">
        <v>390</v>
      </c>
      <c r="H501" s="3">
        <f>_xlfn.XLOOKUP(sales[[#This Row],[Product]],products[Product],products[Cost per box])*sales[[#This Row],[Boxes]]</f>
        <v>2230.7999999999997</v>
      </c>
      <c r="I501" s="4">
        <f>sales[[#This Row],[Revenue]]-sales[[#This Row],[Cost]]</f>
        <v>3075.2000000000003</v>
      </c>
    </row>
    <row r="502" spans="2:9" x14ac:dyDescent="0.25">
      <c r="B502" t="s">
        <v>33</v>
      </c>
      <c r="C502" t="s">
        <v>6</v>
      </c>
      <c r="D502" t="s">
        <v>43</v>
      </c>
      <c r="E502" s="1">
        <v>44229</v>
      </c>
      <c r="F502" s="4">
        <v>2877</v>
      </c>
      <c r="G502">
        <v>249</v>
      </c>
      <c r="H502" s="3">
        <f>_xlfn.XLOOKUP(sales[[#This Row],[Product]],products[Product],products[Cost per box])*sales[[#This Row],[Boxes]]</f>
        <v>958.65</v>
      </c>
      <c r="I502" s="4">
        <f>sales[[#This Row],[Revenue]]-sales[[#This Row],[Cost]]</f>
        <v>1918.35</v>
      </c>
    </row>
    <row r="503" spans="2:9" x14ac:dyDescent="0.25">
      <c r="B503" t="s">
        <v>49</v>
      </c>
      <c r="C503" t="s">
        <v>16</v>
      </c>
      <c r="D503" t="s">
        <v>45</v>
      </c>
      <c r="E503" s="1">
        <v>44229</v>
      </c>
      <c r="F503" s="4">
        <v>490</v>
      </c>
      <c r="G503">
        <v>99</v>
      </c>
      <c r="H503" s="3">
        <f>_xlfn.XLOOKUP(sales[[#This Row],[Product]],products[Product],products[Cost per box])*sales[[#This Row],[Boxes]]</f>
        <v>765.2700000000001</v>
      </c>
      <c r="I503" s="4">
        <f>sales[[#This Row],[Revenue]]-sales[[#This Row],[Cost]]</f>
        <v>-275.2700000000001</v>
      </c>
    </row>
    <row r="504" spans="2:9" x14ac:dyDescent="0.25">
      <c r="B504" t="s">
        <v>39</v>
      </c>
      <c r="C504" t="s">
        <v>21</v>
      </c>
      <c r="D504" t="s">
        <v>24</v>
      </c>
      <c r="E504" s="1">
        <v>44229</v>
      </c>
      <c r="F504" s="4">
        <v>2212</v>
      </c>
      <c r="G504">
        <v>11</v>
      </c>
      <c r="H504" s="3">
        <f>_xlfn.XLOOKUP(sales[[#This Row],[Product]],products[Product],products[Cost per box])*sales[[#This Row],[Boxes]]</f>
        <v>115.61</v>
      </c>
      <c r="I504" s="4">
        <f>sales[[#This Row],[Revenue]]-sales[[#This Row],[Cost]]</f>
        <v>2096.39</v>
      </c>
    </row>
    <row r="505" spans="2:9" x14ac:dyDescent="0.25">
      <c r="B505" t="s">
        <v>10</v>
      </c>
      <c r="C505" t="s">
        <v>6</v>
      </c>
      <c r="D505" t="s">
        <v>14</v>
      </c>
      <c r="E505" s="1">
        <v>44229</v>
      </c>
      <c r="F505" s="4">
        <v>3885</v>
      </c>
      <c r="G505">
        <v>102</v>
      </c>
      <c r="H505" s="3">
        <f>_xlfn.XLOOKUP(sales[[#This Row],[Product]],products[Product],products[Cost per box])*sales[[#This Row],[Boxes]]</f>
        <v>643.62</v>
      </c>
      <c r="I505" s="4">
        <f>sales[[#This Row],[Revenue]]-sales[[#This Row],[Cost]]</f>
        <v>3241.38</v>
      </c>
    </row>
    <row r="506" spans="2:9" x14ac:dyDescent="0.25">
      <c r="B506" t="s">
        <v>5</v>
      </c>
      <c r="C506" t="s">
        <v>27</v>
      </c>
      <c r="D506" t="s">
        <v>45</v>
      </c>
      <c r="E506" s="1">
        <v>44229</v>
      </c>
      <c r="F506" s="4">
        <v>5992</v>
      </c>
      <c r="G506">
        <v>263</v>
      </c>
      <c r="H506" s="3">
        <f>_xlfn.XLOOKUP(sales[[#This Row],[Product]],products[Product],products[Cost per box])*sales[[#This Row],[Boxes]]</f>
        <v>2032.99</v>
      </c>
      <c r="I506" s="4">
        <f>sales[[#This Row],[Revenue]]-sales[[#This Row],[Cost]]</f>
        <v>3959.01</v>
      </c>
    </row>
    <row r="507" spans="2:9" x14ac:dyDescent="0.25">
      <c r="B507" t="s">
        <v>39</v>
      </c>
      <c r="C507" t="s">
        <v>21</v>
      </c>
      <c r="D507" t="s">
        <v>30</v>
      </c>
      <c r="E507" s="1">
        <v>44229</v>
      </c>
      <c r="F507" s="4">
        <v>140</v>
      </c>
      <c r="G507">
        <v>150</v>
      </c>
      <c r="H507" s="3">
        <f>_xlfn.XLOOKUP(sales[[#This Row],[Product]],products[Product],products[Cost per box])*sales[[#This Row],[Boxes]]</f>
        <v>552</v>
      </c>
      <c r="I507" s="4">
        <f>sales[[#This Row],[Revenue]]-sales[[#This Row],[Cost]]</f>
        <v>-412</v>
      </c>
    </row>
    <row r="508" spans="2:9" x14ac:dyDescent="0.25">
      <c r="B508" t="s">
        <v>41</v>
      </c>
      <c r="C508" t="s">
        <v>6</v>
      </c>
      <c r="D508" t="s">
        <v>52</v>
      </c>
      <c r="E508" s="1">
        <v>44229</v>
      </c>
      <c r="F508" s="4">
        <v>3913</v>
      </c>
      <c r="G508">
        <v>12</v>
      </c>
      <c r="H508" s="3">
        <f>_xlfn.XLOOKUP(sales[[#This Row],[Product]],products[Product],products[Cost per box])*sales[[#This Row],[Boxes]]</f>
        <v>39.839999999999996</v>
      </c>
      <c r="I508" s="4">
        <f>sales[[#This Row],[Revenue]]-sales[[#This Row],[Cost]]</f>
        <v>3873.16</v>
      </c>
    </row>
    <row r="509" spans="2:9" x14ac:dyDescent="0.25">
      <c r="B509" t="s">
        <v>13</v>
      </c>
      <c r="C509" t="s">
        <v>6</v>
      </c>
      <c r="D509" t="s">
        <v>17</v>
      </c>
      <c r="E509" s="1">
        <v>44229</v>
      </c>
      <c r="F509" s="4">
        <v>2373</v>
      </c>
      <c r="G509">
        <v>426</v>
      </c>
      <c r="H509" s="3">
        <f>_xlfn.XLOOKUP(sales[[#This Row],[Product]],products[Product],products[Cost per box])*sales[[#This Row],[Boxes]]</f>
        <v>2896.7999999999997</v>
      </c>
      <c r="I509" s="4">
        <f>sales[[#This Row],[Revenue]]-sales[[#This Row],[Cost]]</f>
        <v>-523.79999999999973</v>
      </c>
    </row>
    <row r="510" spans="2:9" x14ac:dyDescent="0.25">
      <c r="B510" t="s">
        <v>39</v>
      </c>
      <c r="C510" t="s">
        <v>11</v>
      </c>
      <c r="D510" t="s">
        <v>38</v>
      </c>
      <c r="E510" s="1">
        <v>44229</v>
      </c>
      <c r="F510" s="4">
        <v>5054</v>
      </c>
      <c r="G510">
        <v>124</v>
      </c>
      <c r="H510" s="3">
        <f>_xlfn.XLOOKUP(sales[[#This Row],[Product]],products[Product],products[Cost per box])*sales[[#This Row],[Boxes]]</f>
        <v>1232.56</v>
      </c>
      <c r="I510" s="4">
        <f>sales[[#This Row],[Revenue]]-sales[[#This Row],[Cost]]</f>
        <v>3821.44</v>
      </c>
    </row>
    <row r="511" spans="2:9" x14ac:dyDescent="0.25">
      <c r="B511" t="s">
        <v>13</v>
      </c>
      <c r="C511" t="s">
        <v>9</v>
      </c>
      <c r="D511" t="s">
        <v>50</v>
      </c>
      <c r="E511" s="1">
        <v>44229</v>
      </c>
      <c r="F511" s="4">
        <v>1652</v>
      </c>
      <c r="G511">
        <v>49</v>
      </c>
      <c r="H511" s="3">
        <f>_xlfn.XLOOKUP(sales[[#This Row],[Product]],products[Product],products[Cost per box])*sales[[#This Row],[Boxes]]</f>
        <v>608.09</v>
      </c>
      <c r="I511" s="4">
        <f>sales[[#This Row],[Revenue]]-sales[[#This Row],[Cost]]</f>
        <v>1043.9099999999999</v>
      </c>
    </row>
    <row r="512" spans="2:9" x14ac:dyDescent="0.25">
      <c r="B512" t="s">
        <v>49</v>
      </c>
      <c r="C512" t="s">
        <v>6</v>
      </c>
      <c r="D512" t="s">
        <v>47</v>
      </c>
      <c r="E512" s="1">
        <v>44229</v>
      </c>
      <c r="F512" s="4">
        <v>2947</v>
      </c>
      <c r="G512">
        <v>42</v>
      </c>
      <c r="H512" s="3">
        <f>_xlfn.XLOOKUP(sales[[#This Row],[Product]],products[Product],products[Cost per box])*sales[[#This Row],[Boxes]]</f>
        <v>220.92</v>
      </c>
      <c r="I512" s="4">
        <f>sales[[#This Row],[Revenue]]-sales[[#This Row],[Cost]]</f>
        <v>2726.08</v>
      </c>
    </row>
    <row r="513" spans="2:9" x14ac:dyDescent="0.25">
      <c r="B513" t="s">
        <v>23</v>
      </c>
      <c r="C513" t="s">
        <v>9</v>
      </c>
      <c r="D513" t="s">
        <v>7</v>
      </c>
      <c r="E513" s="1">
        <v>44229</v>
      </c>
      <c r="F513" s="4">
        <v>5040</v>
      </c>
      <c r="G513">
        <v>158</v>
      </c>
      <c r="H513" s="3">
        <f>_xlfn.XLOOKUP(sales[[#This Row],[Product]],products[Product],products[Cost per box])*sales[[#This Row],[Boxes]]</f>
        <v>813.7</v>
      </c>
      <c r="I513" s="4">
        <f>sales[[#This Row],[Revenue]]-sales[[#This Row],[Cost]]</f>
        <v>4226.3</v>
      </c>
    </row>
    <row r="514" spans="2:9" x14ac:dyDescent="0.25">
      <c r="B514" t="s">
        <v>55</v>
      </c>
      <c r="C514" t="s">
        <v>16</v>
      </c>
      <c r="D514" t="s">
        <v>35</v>
      </c>
      <c r="E514" s="1">
        <v>44229</v>
      </c>
      <c r="F514" s="4">
        <v>7021</v>
      </c>
      <c r="G514">
        <v>541</v>
      </c>
      <c r="H514" s="3">
        <f>_xlfn.XLOOKUP(sales[[#This Row],[Product]],products[Product],products[Cost per box])*sales[[#This Row],[Boxes]]</f>
        <v>1433.6499999999999</v>
      </c>
      <c r="I514" s="4">
        <f>sales[[#This Row],[Revenue]]-sales[[#This Row],[Cost]]</f>
        <v>5587.35</v>
      </c>
    </row>
    <row r="515" spans="2:9" x14ac:dyDescent="0.25">
      <c r="B515" t="s">
        <v>10</v>
      </c>
      <c r="C515" t="s">
        <v>6</v>
      </c>
      <c r="D515" t="s">
        <v>38</v>
      </c>
      <c r="E515" s="1">
        <v>44229</v>
      </c>
      <c r="F515" s="4">
        <v>8967</v>
      </c>
      <c r="G515">
        <v>374</v>
      </c>
      <c r="H515" s="3">
        <f>_xlfn.XLOOKUP(sales[[#This Row],[Product]],products[Product],products[Cost per box])*sales[[#This Row],[Boxes]]</f>
        <v>3717.56</v>
      </c>
      <c r="I515" s="4">
        <f>sales[[#This Row],[Revenue]]-sales[[#This Row],[Cost]]</f>
        <v>5249.4400000000005</v>
      </c>
    </row>
    <row r="516" spans="2:9" x14ac:dyDescent="0.25">
      <c r="B516" t="s">
        <v>56</v>
      </c>
      <c r="C516" t="s">
        <v>21</v>
      </c>
      <c r="D516" t="s">
        <v>19</v>
      </c>
      <c r="E516" s="1">
        <v>44229</v>
      </c>
      <c r="F516" s="4">
        <v>4620</v>
      </c>
      <c r="G516">
        <v>210</v>
      </c>
      <c r="H516" s="3">
        <f>_xlfn.XLOOKUP(sales[[#This Row],[Product]],products[Product],products[Cost per box])*sales[[#This Row],[Boxes]]</f>
        <v>2148.3000000000002</v>
      </c>
      <c r="I516" s="4">
        <f>sales[[#This Row],[Revenue]]-sales[[#This Row],[Cost]]</f>
        <v>2471.6999999999998</v>
      </c>
    </row>
    <row r="517" spans="2:9" x14ac:dyDescent="0.25">
      <c r="B517" t="s">
        <v>46</v>
      </c>
      <c r="C517" t="s">
        <v>6</v>
      </c>
      <c r="D517" t="s">
        <v>30</v>
      </c>
      <c r="E517" s="1">
        <v>44229</v>
      </c>
      <c r="F517" s="4">
        <v>15645</v>
      </c>
      <c r="G517">
        <v>1330</v>
      </c>
      <c r="H517" s="3">
        <f>_xlfn.XLOOKUP(sales[[#This Row],[Product]],products[Product],products[Cost per box])*sales[[#This Row],[Boxes]]</f>
        <v>4894.4000000000005</v>
      </c>
      <c r="I517" s="4">
        <f>sales[[#This Row],[Revenue]]-sales[[#This Row],[Cost]]</f>
        <v>10750.599999999999</v>
      </c>
    </row>
    <row r="518" spans="2:9" x14ac:dyDescent="0.25">
      <c r="B518" t="s">
        <v>54</v>
      </c>
      <c r="C518" t="s">
        <v>21</v>
      </c>
      <c r="D518" t="s">
        <v>19</v>
      </c>
      <c r="E518" s="1">
        <v>44229</v>
      </c>
      <c r="F518" s="4">
        <v>5873</v>
      </c>
      <c r="G518">
        <v>267</v>
      </c>
      <c r="H518" s="3">
        <f>_xlfn.XLOOKUP(sales[[#This Row],[Product]],products[Product],products[Cost per box])*sales[[#This Row],[Boxes]]</f>
        <v>2731.4100000000003</v>
      </c>
      <c r="I518" s="4">
        <f>sales[[#This Row],[Revenue]]-sales[[#This Row],[Cost]]</f>
        <v>3141.5899999999997</v>
      </c>
    </row>
    <row r="519" spans="2:9" x14ac:dyDescent="0.25">
      <c r="B519" t="s">
        <v>25</v>
      </c>
      <c r="C519" t="s">
        <v>9</v>
      </c>
      <c r="D519" t="s">
        <v>24</v>
      </c>
      <c r="E519" s="1">
        <v>44229</v>
      </c>
      <c r="F519" s="4">
        <v>6195</v>
      </c>
      <c r="G519">
        <v>564</v>
      </c>
      <c r="H519" s="3">
        <f>_xlfn.XLOOKUP(sales[[#This Row],[Product]],products[Product],products[Cost per box])*sales[[#This Row],[Boxes]]</f>
        <v>5927.64</v>
      </c>
      <c r="I519" s="4">
        <f>sales[[#This Row],[Revenue]]-sales[[#This Row],[Cost]]</f>
        <v>267.35999999999967</v>
      </c>
    </row>
    <row r="520" spans="2:9" x14ac:dyDescent="0.25">
      <c r="B520" t="s">
        <v>51</v>
      </c>
      <c r="C520" t="s">
        <v>6</v>
      </c>
      <c r="D520" t="s">
        <v>12</v>
      </c>
      <c r="E520" s="1">
        <v>44229</v>
      </c>
      <c r="F520" s="4">
        <v>1274</v>
      </c>
      <c r="G520">
        <v>51</v>
      </c>
      <c r="H520" s="3">
        <f>_xlfn.XLOOKUP(sales[[#This Row],[Product]],products[Product],products[Cost per box])*sales[[#This Row],[Boxes]]</f>
        <v>429.93</v>
      </c>
      <c r="I520" s="4">
        <f>sales[[#This Row],[Revenue]]-sales[[#This Row],[Cost]]</f>
        <v>844.06999999999994</v>
      </c>
    </row>
    <row r="521" spans="2:9" x14ac:dyDescent="0.25">
      <c r="B521" t="s">
        <v>39</v>
      </c>
      <c r="C521" t="s">
        <v>16</v>
      </c>
      <c r="D521" t="s">
        <v>26</v>
      </c>
      <c r="E521" s="1">
        <v>44229</v>
      </c>
      <c r="F521" s="4">
        <v>17976</v>
      </c>
      <c r="G521">
        <v>1820</v>
      </c>
      <c r="H521" s="3">
        <f>_xlfn.XLOOKUP(sales[[#This Row],[Product]],products[Product],products[Cost per box])*sales[[#This Row],[Boxes]]</f>
        <v>11702.6</v>
      </c>
      <c r="I521" s="4">
        <f>sales[[#This Row],[Revenue]]-sales[[#This Row],[Cost]]</f>
        <v>6273.4</v>
      </c>
    </row>
    <row r="522" spans="2:9" x14ac:dyDescent="0.25">
      <c r="B522" t="s">
        <v>33</v>
      </c>
      <c r="C522" t="s">
        <v>27</v>
      </c>
      <c r="D522" t="s">
        <v>30</v>
      </c>
      <c r="E522" s="1">
        <v>44229</v>
      </c>
      <c r="F522" s="4">
        <v>616</v>
      </c>
      <c r="G522">
        <v>39</v>
      </c>
      <c r="H522" s="3">
        <f>_xlfn.XLOOKUP(sales[[#This Row],[Product]],products[Product],products[Cost per box])*sales[[#This Row],[Boxes]]</f>
        <v>143.52000000000001</v>
      </c>
      <c r="I522" s="4">
        <f>sales[[#This Row],[Revenue]]-sales[[#This Row],[Cost]]</f>
        <v>472.48</v>
      </c>
    </row>
    <row r="523" spans="2:9" x14ac:dyDescent="0.25">
      <c r="B523" t="s">
        <v>53</v>
      </c>
      <c r="C523" t="s">
        <v>9</v>
      </c>
      <c r="D523" t="s">
        <v>38</v>
      </c>
      <c r="E523" s="1">
        <v>44229</v>
      </c>
      <c r="F523" s="4">
        <v>1729</v>
      </c>
      <c r="G523">
        <v>62</v>
      </c>
      <c r="H523" s="3">
        <f>_xlfn.XLOOKUP(sales[[#This Row],[Product]],products[Product],products[Cost per box])*sales[[#This Row],[Boxes]]</f>
        <v>616.28</v>
      </c>
      <c r="I523" s="4">
        <f>sales[[#This Row],[Revenue]]-sales[[#This Row],[Cost]]</f>
        <v>1112.72</v>
      </c>
    </row>
    <row r="524" spans="2:9" x14ac:dyDescent="0.25">
      <c r="B524" t="s">
        <v>49</v>
      </c>
      <c r="C524" t="s">
        <v>6</v>
      </c>
      <c r="D524" t="s">
        <v>52</v>
      </c>
      <c r="E524" s="1">
        <v>44230</v>
      </c>
      <c r="F524" s="4">
        <v>2128</v>
      </c>
      <c r="G524">
        <v>235</v>
      </c>
      <c r="H524" s="3">
        <f>_xlfn.XLOOKUP(sales[[#This Row],[Product]],products[Product],products[Cost per box])*sales[[#This Row],[Boxes]]</f>
        <v>780.19999999999993</v>
      </c>
      <c r="I524" s="4">
        <f>sales[[#This Row],[Revenue]]-sales[[#This Row],[Cost]]</f>
        <v>1347.8000000000002</v>
      </c>
    </row>
    <row r="525" spans="2:9" x14ac:dyDescent="0.25">
      <c r="B525" t="s">
        <v>40</v>
      </c>
      <c r="C525" t="s">
        <v>16</v>
      </c>
      <c r="D525" t="s">
        <v>22</v>
      </c>
      <c r="E525" s="1">
        <v>44230</v>
      </c>
      <c r="F525" s="4">
        <v>2716</v>
      </c>
      <c r="G525">
        <v>97</v>
      </c>
      <c r="H525" s="3">
        <f>_xlfn.XLOOKUP(sales[[#This Row],[Product]],products[Product],products[Cost per box])*sales[[#This Row],[Boxes]]</f>
        <v>797.34</v>
      </c>
      <c r="I525" s="4">
        <f>sales[[#This Row],[Revenue]]-sales[[#This Row],[Cost]]</f>
        <v>1918.6599999999999</v>
      </c>
    </row>
    <row r="526" spans="2:9" x14ac:dyDescent="0.25">
      <c r="B526" t="s">
        <v>15</v>
      </c>
      <c r="C526" t="s">
        <v>9</v>
      </c>
      <c r="D526" t="s">
        <v>42</v>
      </c>
      <c r="E526" s="1">
        <v>44230</v>
      </c>
      <c r="F526" s="4">
        <v>392</v>
      </c>
      <c r="G526">
        <v>64</v>
      </c>
      <c r="H526" s="3">
        <f>_xlfn.XLOOKUP(sales[[#This Row],[Product]],products[Product],products[Cost per box])*sales[[#This Row],[Boxes]]</f>
        <v>303.36</v>
      </c>
      <c r="I526" s="4">
        <f>sales[[#This Row],[Revenue]]-sales[[#This Row],[Cost]]</f>
        <v>88.639999999999986</v>
      </c>
    </row>
    <row r="527" spans="2:9" x14ac:dyDescent="0.25">
      <c r="B527" t="s">
        <v>29</v>
      </c>
      <c r="C527" t="s">
        <v>9</v>
      </c>
      <c r="D527" t="s">
        <v>36</v>
      </c>
      <c r="E527" s="1">
        <v>44230</v>
      </c>
      <c r="F527" s="4">
        <v>1148</v>
      </c>
      <c r="G527">
        <v>318</v>
      </c>
      <c r="H527" s="3">
        <f>_xlfn.XLOOKUP(sales[[#This Row],[Product]],products[Product],products[Cost per box])*sales[[#This Row],[Boxes]]</f>
        <v>1602.72</v>
      </c>
      <c r="I527" s="4">
        <f>sales[[#This Row],[Revenue]]-sales[[#This Row],[Cost]]</f>
        <v>-454.72</v>
      </c>
    </row>
    <row r="528" spans="2:9" x14ac:dyDescent="0.25">
      <c r="B528" t="s">
        <v>39</v>
      </c>
      <c r="C528" t="s">
        <v>11</v>
      </c>
      <c r="D528" t="s">
        <v>24</v>
      </c>
      <c r="E528" s="1">
        <v>44230</v>
      </c>
      <c r="F528" s="4">
        <v>9632</v>
      </c>
      <c r="G528">
        <v>770</v>
      </c>
      <c r="H528" s="3">
        <f>_xlfn.XLOOKUP(sales[[#This Row],[Product]],products[Product],products[Cost per box])*sales[[#This Row],[Boxes]]</f>
        <v>8092.7</v>
      </c>
      <c r="I528" s="4">
        <f>sales[[#This Row],[Revenue]]-sales[[#This Row],[Cost]]</f>
        <v>1539.3000000000002</v>
      </c>
    </row>
    <row r="529" spans="2:9" x14ac:dyDescent="0.25">
      <c r="B529" t="s">
        <v>20</v>
      </c>
      <c r="C529" t="s">
        <v>6</v>
      </c>
      <c r="D529" t="s">
        <v>35</v>
      </c>
      <c r="E529" s="1">
        <v>44230</v>
      </c>
      <c r="F529" s="4">
        <v>3983</v>
      </c>
      <c r="G529">
        <v>290</v>
      </c>
      <c r="H529" s="3">
        <f>_xlfn.XLOOKUP(sales[[#This Row],[Product]],products[Product],products[Cost per box])*sales[[#This Row],[Boxes]]</f>
        <v>768.5</v>
      </c>
      <c r="I529" s="4">
        <f>sales[[#This Row],[Revenue]]-sales[[#This Row],[Cost]]</f>
        <v>3214.5</v>
      </c>
    </row>
    <row r="530" spans="2:9" x14ac:dyDescent="0.25">
      <c r="B530" t="s">
        <v>18</v>
      </c>
      <c r="C530" t="s">
        <v>27</v>
      </c>
      <c r="D530" t="s">
        <v>19</v>
      </c>
      <c r="E530" s="1">
        <v>44230</v>
      </c>
      <c r="F530" s="4">
        <v>476</v>
      </c>
      <c r="G530">
        <v>458</v>
      </c>
      <c r="H530" s="3">
        <f>_xlfn.XLOOKUP(sales[[#This Row],[Product]],products[Product],products[Cost per box])*sales[[#This Row],[Boxes]]</f>
        <v>4685.34</v>
      </c>
      <c r="I530" s="4">
        <f>sales[[#This Row],[Revenue]]-sales[[#This Row],[Cost]]</f>
        <v>-4209.34</v>
      </c>
    </row>
    <row r="531" spans="2:9" x14ac:dyDescent="0.25">
      <c r="B531" t="s">
        <v>37</v>
      </c>
      <c r="C531" t="s">
        <v>9</v>
      </c>
      <c r="D531" t="s">
        <v>14</v>
      </c>
      <c r="E531" s="1">
        <v>44230</v>
      </c>
      <c r="F531" s="4">
        <v>6783</v>
      </c>
      <c r="G531">
        <v>246</v>
      </c>
      <c r="H531" s="3">
        <f>_xlfn.XLOOKUP(sales[[#This Row],[Product]],products[Product],products[Cost per box])*sales[[#This Row],[Boxes]]</f>
        <v>1552.26</v>
      </c>
      <c r="I531" s="4">
        <f>sales[[#This Row],[Revenue]]-sales[[#This Row],[Cost]]</f>
        <v>5230.74</v>
      </c>
    </row>
    <row r="532" spans="2:9" x14ac:dyDescent="0.25">
      <c r="B532" t="s">
        <v>40</v>
      </c>
      <c r="C532" t="s">
        <v>11</v>
      </c>
      <c r="D532" t="s">
        <v>50</v>
      </c>
      <c r="E532" s="1">
        <v>44230</v>
      </c>
      <c r="F532" s="4">
        <v>9233</v>
      </c>
      <c r="G532">
        <v>119</v>
      </c>
      <c r="H532" s="3">
        <f>_xlfn.XLOOKUP(sales[[#This Row],[Product]],products[Product],products[Cost per box])*sales[[#This Row],[Boxes]]</f>
        <v>1476.79</v>
      </c>
      <c r="I532" s="4">
        <f>sales[[#This Row],[Revenue]]-sales[[#This Row],[Cost]]</f>
        <v>7756.21</v>
      </c>
    </row>
    <row r="533" spans="2:9" x14ac:dyDescent="0.25">
      <c r="B533" t="s">
        <v>29</v>
      </c>
      <c r="C533" t="s">
        <v>6</v>
      </c>
      <c r="D533" t="s">
        <v>24</v>
      </c>
      <c r="E533" s="1">
        <v>44230</v>
      </c>
      <c r="F533" s="4">
        <v>12222</v>
      </c>
      <c r="G533">
        <v>180</v>
      </c>
      <c r="H533" s="3">
        <f>_xlfn.XLOOKUP(sales[[#This Row],[Product]],products[Product],products[Cost per box])*sales[[#This Row],[Boxes]]</f>
        <v>1891.8</v>
      </c>
      <c r="I533" s="4">
        <f>sales[[#This Row],[Revenue]]-sales[[#This Row],[Cost]]</f>
        <v>10330.200000000001</v>
      </c>
    </row>
    <row r="534" spans="2:9" x14ac:dyDescent="0.25">
      <c r="B534" t="s">
        <v>29</v>
      </c>
      <c r="C534" t="s">
        <v>21</v>
      </c>
      <c r="D534" t="s">
        <v>31</v>
      </c>
      <c r="E534" s="1">
        <v>44230</v>
      </c>
      <c r="F534" s="4">
        <v>5397</v>
      </c>
      <c r="G534">
        <v>70</v>
      </c>
      <c r="H534" s="3">
        <f>_xlfn.XLOOKUP(sales[[#This Row],[Product]],products[Product],products[Cost per box])*sales[[#This Row],[Boxes]]</f>
        <v>400.4</v>
      </c>
      <c r="I534" s="4">
        <f>sales[[#This Row],[Revenue]]-sales[[#This Row],[Cost]]</f>
        <v>4996.6000000000004</v>
      </c>
    </row>
    <row r="535" spans="2:9" x14ac:dyDescent="0.25">
      <c r="B535" t="s">
        <v>49</v>
      </c>
      <c r="C535" t="s">
        <v>6</v>
      </c>
      <c r="D535" t="s">
        <v>35</v>
      </c>
      <c r="E535" s="1">
        <v>44230</v>
      </c>
      <c r="F535" s="4">
        <v>4830</v>
      </c>
      <c r="G535">
        <v>284</v>
      </c>
      <c r="H535" s="3">
        <f>_xlfn.XLOOKUP(sales[[#This Row],[Product]],products[Product],products[Cost per box])*sales[[#This Row],[Boxes]]</f>
        <v>752.6</v>
      </c>
      <c r="I535" s="4">
        <f>sales[[#This Row],[Revenue]]-sales[[#This Row],[Cost]]</f>
        <v>4077.4</v>
      </c>
    </row>
    <row r="536" spans="2:9" x14ac:dyDescent="0.25">
      <c r="B536" t="s">
        <v>29</v>
      </c>
      <c r="C536" t="s">
        <v>9</v>
      </c>
      <c r="D536" t="s">
        <v>52</v>
      </c>
      <c r="E536" s="1">
        <v>44230</v>
      </c>
      <c r="F536" s="4">
        <v>5845</v>
      </c>
      <c r="G536">
        <v>358</v>
      </c>
      <c r="H536" s="3">
        <f>_xlfn.XLOOKUP(sales[[#This Row],[Product]],products[Product],products[Cost per box])*sales[[#This Row],[Boxes]]</f>
        <v>1188.56</v>
      </c>
      <c r="I536" s="4">
        <f>sales[[#This Row],[Revenue]]-sales[[#This Row],[Cost]]</f>
        <v>4656.4400000000005</v>
      </c>
    </row>
    <row r="537" spans="2:9" x14ac:dyDescent="0.25">
      <c r="B537" t="s">
        <v>46</v>
      </c>
      <c r="C537" t="s">
        <v>11</v>
      </c>
      <c r="D537" t="s">
        <v>50</v>
      </c>
      <c r="E537" s="1">
        <v>44230</v>
      </c>
      <c r="F537" s="4">
        <v>1113</v>
      </c>
      <c r="G537">
        <v>23</v>
      </c>
      <c r="H537" s="3">
        <f>_xlfn.XLOOKUP(sales[[#This Row],[Product]],products[Product],products[Cost per box])*sales[[#This Row],[Boxes]]</f>
        <v>285.43</v>
      </c>
      <c r="I537" s="4">
        <f>sales[[#This Row],[Revenue]]-sales[[#This Row],[Cost]]</f>
        <v>827.56999999999994</v>
      </c>
    </row>
    <row r="538" spans="2:9" x14ac:dyDescent="0.25">
      <c r="B538" t="s">
        <v>40</v>
      </c>
      <c r="C538" t="s">
        <v>16</v>
      </c>
      <c r="D538" t="s">
        <v>12</v>
      </c>
      <c r="E538" s="1">
        <v>44230</v>
      </c>
      <c r="F538" s="4">
        <v>672</v>
      </c>
      <c r="G538">
        <v>671</v>
      </c>
      <c r="H538" s="3">
        <f>_xlfn.XLOOKUP(sales[[#This Row],[Product]],products[Product],products[Cost per box])*sales[[#This Row],[Boxes]]</f>
        <v>5656.53</v>
      </c>
      <c r="I538" s="4">
        <f>sales[[#This Row],[Revenue]]-sales[[#This Row],[Cost]]</f>
        <v>-4984.53</v>
      </c>
    </row>
    <row r="539" spans="2:9" x14ac:dyDescent="0.25">
      <c r="B539" t="s">
        <v>20</v>
      </c>
      <c r="C539" t="s">
        <v>16</v>
      </c>
      <c r="D539" t="s">
        <v>24</v>
      </c>
      <c r="E539" s="1">
        <v>44230</v>
      </c>
      <c r="F539" s="4">
        <v>6986</v>
      </c>
      <c r="G539">
        <v>499</v>
      </c>
      <c r="H539" s="3">
        <f>_xlfn.XLOOKUP(sales[[#This Row],[Product]],products[Product],products[Cost per box])*sales[[#This Row],[Boxes]]</f>
        <v>5244.49</v>
      </c>
      <c r="I539" s="4">
        <f>sales[[#This Row],[Revenue]]-sales[[#This Row],[Cost]]</f>
        <v>1741.5100000000002</v>
      </c>
    </row>
    <row r="540" spans="2:9" x14ac:dyDescent="0.25">
      <c r="B540" t="s">
        <v>15</v>
      </c>
      <c r="C540" t="s">
        <v>9</v>
      </c>
      <c r="D540" t="s">
        <v>17</v>
      </c>
      <c r="E540" s="1">
        <v>44230</v>
      </c>
      <c r="F540" s="4">
        <v>20167</v>
      </c>
      <c r="G540">
        <v>1120</v>
      </c>
      <c r="H540" s="3">
        <f>_xlfn.XLOOKUP(sales[[#This Row],[Product]],products[Product],products[Cost per box])*sales[[#This Row],[Boxes]]</f>
        <v>7616</v>
      </c>
      <c r="I540" s="4">
        <f>sales[[#This Row],[Revenue]]-sales[[#This Row],[Cost]]</f>
        <v>12551</v>
      </c>
    </row>
    <row r="541" spans="2:9" x14ac:dyDescent="0.25">
      <c r="B541" t="s">
        <v>51</v>
      </c>
      <c r="C541" t="s">
        <v>9</v>
      </c>
      <c r="D541" t="s">
        <v>35</v>
      </c>
      <c r="E541" s="1">
        <v>44230</v>
      </c>
      <c r="F541" s="4">
        <v>3976</v>
      </c>
      <c r="G541">
        <v>663</v>
      </c>
      <c r="H541" s="3">
        <f>_xlfn.XLOOKUP(sales[[#This Row],[Product]],products[Product],products[Cost per box])*sales[[#This Row],[Boxes]]</f>
        <v>1756.95</v>
      </c>
      <c r="I541" s="4">
        <f>sales[[#This Row],[Revenue]]-sales[[#This Row],[Cost]]</f>
        <v>2219.0500000000002</v>
      </c>
    </row>
    <row r="542" spans="2:9" x14ac:dyDescent="0.25">
      <c r="B542" t="s">
        <v>49</v>
      </c>
      <c r="C542" t="s">
        <v>11</v>
      </c>
      <c r="D542" t="s">
        <v>12</v>
      </c>
      <c r="E542" s="1">
        <v>44230</v>
      </c>
      <c r="F542" s="4">
        <v>4984</v>
      </c>
      <c r="G542">
        <v>217</v>
      </c>
      <c r="H542" s="3">
        <f>_xlfn.XLOOKUP(sales[[#This Row],[Product]],products[Product],products[Cost per box])*sales[[#This Row],[Boxes]]</f>
        <v>1829.31</v>
      </c>
      <c r="I542" s="4">
        <f>sales[[#This Row],[Revenue]]-sales[[#This Row],[Cost]]</f>
        <v>3154.69</v>
      </c>
    </row>
    <row r="543" spans="2:9" x14ac:dyDescent="0.25">
      <c r="B543" t="s">
        <v>41</v>
      </c>
      <c r="C543" t="s">
        <v>9</v>
      </c>
      <c r="D543" t="s">
        <v>42</v>
      </c>
      <c r="E543" s="1">
        <v>44230</v>
      </c>
      <c r="F543" s="4">
        <v>7259</v>
      </c>
      <c r="G543">
        <v>427</v>
      </c>
      <c r="H543" s="3">
        <f>_xlfn.XLOOKUP(sales[[#This Row],[Product]],products[Product],products[Cost per box])*sales[[#This Row],[Boxes]]</f>
        <v>2023.98</v>
      </c>
      <c r="I543" s="4">
        <f>sales[[#This Row],[Revenue]]-sales[[#This Row],[Cost]]</f>
        <v>5235.0200000000004</v>
      </c>
    </row>
    <row r="544" spans="2:9" x14ac:dyDescent="0.25">
      <c r="B544" t="s">
        <v>46</v>
      </c>
      <c r="C544" t="s">
        <v>6</v>
      </c>
      <c r="D544" t="s">
        <v>17</v>
      </c>
      <c r="E544" s="1">
        <v>44230</v>
      </c>
      <c r="F544" s="4">
        <v>7238</v>
      </c>
      <c r="G544">
        <v>381</v>
      </c>
      <c r="H544" s="3">
        <f>_xlfn.XLOOKUP(sales[[#This Row],[Product]],products[Product],products[Cost per box])*sales[[#This Row],[Boxes]]</f>
        <v>2590.7999999999997</v>
      </c>
      <c r="I544" s="4">
        <f>sales[[#This Row],[Revenue]]-sales[[#This Row],[Cost]]</f>
        <v>4647.2000000000007</v>
      </c>
    </row>
    <row r="545" spans="2:9" x14ac:dyDescent="0.25">
      <c r="B545" t="s">
        <v>49</v>
      </c>
      <c r="C545" t="s">
        <v>9</v>
      </c>
      <c r="D545" t="s">
        <v>22</v>
      </c>
      <c r="E545" s="1">
        <v>44230</v>
      </c>
      <c r="F545" s="4">
        <v>4004</v>
      </c>
      <c r="G545">
        <v>161</v>
      </c>
      <c r="H545" s="3">
        <f>_xlfn.XLOOKUP(sales[[#This Row],[Product]],products[Product],products[Cost per box])*sales[[#This Row],[Boxes]]</f>
        <v>1323.42</v>
      </c>
      <c r="I545" s="4">
        <f>sales[[#This Row],[Revenue]]-sales[[#This Row],[Cost]]</f>
        <v>2680.58</v>
      </c>
    </row>
    <row r="546" spans="2:9" x14ac:dyDescent="0.25">
      <c r="B546" t="s">
        <v>53</v>
      </c>
      <c r="C546" t="s">
        <v>16</v>
      </c>
      <c r="D546" t="s">
        <v>14</v>
      </c>
      <c r="E546" s="1">
        <v>44230</v>
      </c>
      <c r="F546" s="4">
        <v>1372</v>
      </c>
      <c r="G546">
        <v>48</v>
      </c>
      <c r="H546" s="3">
        <f>_xlfn.XLOOKUP(sales[[#This Row],[Product]],products[Product],products[Cost per box])*sales[[#This Row],[Boxes]]</f>
        <v>302.88</v>
      </c>
      <c r="I546" s="4">
        <f>sales[[#This Row],[Revenue]]-sales[[#This Row],[Cost]]</f>
        <v>1069.1199999999999</v>
      </c>
    </row>
    <row r="547" spans="2:9" x14ac:dyDescent="0.25">
      <c r="B547" t="s">
        <v>57</v>
      </c>
      <c r="C547" t="s">
        <v>21</v>
      </c>
      <c r="D547" t="s">
        <v>52</v>
      </c>
      <c r="E547" s="1">
        <v>44230</v>
      </c>
      <c r="F547" s="4">
        <v>2226</v>
      </c>
      <c r="G547">
        <v>83</v>
      </c>
      <c r="H547" s="3">
        <f>_xlfn.XLOOKUP(sales[[#This Row],[Product]],products[Product],products[Cost per box])*sales[[#This Row],[Boxes]]</f>
        <v>275.56</v>
      </c>
      <c r="I547" s="4">
        <f>sales[[#This Row],[Revenue]]-sales[[#This Row],[Cost]]</f>
        <v>1950.44</v>
      </c>
    </row>
    <row r="548" spans="2:9" x14ac:dyDescent="0.25">
      <c r="B548" t="s">
        <v>57</v>
      </c>
      <c r="C548" t="s">
        <v>27</v>
      </c>
      <c r="D548" t="s">
        <v>24</v>
      </c>
      <c r="E548" s="1">
        <v>44230</v>
      </c>
      <c r="F548" s="4">
        <v>182</v>
      </c>
      <c r="G548">
        <v>23</v>
      </c>
      <c r="H548" s="3">
        <f>_xlfn.XLOOKUP(sales[[#This Row],[Product]],products[Product],products[Cost per box])*sales[[#This Row],[Boxes]]</f>
        <v>241.73</v>
      </c>
      <c r="I548" s="4">
        <f>sales[[#This Row],[Revenue]]-sales[[#This Row],[Cost]]</f>
        <v>-59.72999999999999</v>
      </c>
    </row>
    <row r="549" spans="2:9" x14ac:dyDescent="0.25">
      <c r="B549" t="s">
        <v>10</v>
      </c>
      <c r="C549" t="s">
        <v>27</v>
      </c>
      <c r="D549" t="s">
        <v>22</v>
      </c>
      <c r="E549" s="1">
        <v>44231</v>
      </c>
      <c r="F549" s="4">
        <v>1442</v>
      </c>
      <c r="G549">
        <v>454</v>
      </c>
      <c r="H549" s="3">
        <f>_xlfn.XLOOKUP(sales[[#This Row],[Product]],products[Product],products[Cost per box])*sales[[#This Row],[Boxes]]</f>
        <v>3731.88</v>
      </c>
      <c r="I549" s="4">
        <f>sales[[#This Row],[Revenue]]-sales[[#This Row],[Cost]]</f>
        <v>-2289.88</v>
      </c>
    </row>
    <row r="550" spans="2:9" x14ac:dyDescent="0.25">
      <c r="B550" t="s">
        <v>10</v>
      </c>
      <c r="C550" t="s">
        <v>21</v>
      </c>
      <c r="D550" t="s">
        <v>19</v>
      </c>
      <c r="E550" s="1">
        <v>44231</v>
      </c>
      <c r="F550" s="4">
        <v>8050</v>
      </c>
      <c r="G550">
        <v>170</v>
      </c>
      <c r="H550" s="3">
        <f>_xlfn.XLOOKUP(sales[[#This Row],[Product]],products[Product],products[Cost per box])*sales[[#This Row],[Boxes]]</f>
        <v>1739.1000000000001</v>
      </c>
      <c r="I550" s="4">
        <f>sales[[#This Row],[Revenue]]-sales[[#This Row],[Cost]]</f>
        <v>6310.9</v>
      </c>
    </row>
    <row r="551" spans="2:9" x14ac:dyDescent="0.25">
      <c r="B551" t="s">
        <v>41</v>
      </c>
      <c r="C551" t="s">
        <v>6</v>
      </c>
      <c r="D551" t="s">
        <v>42</v>
      </c>
      <c r="E551" s="1">
        <v>44231</v>
      </c>
      <c r="F551" s="4">
        <v>6419</v>
      </c>
      <c r="G551">
        <v>198</v>
      </c>
      <c r="H551" s="3">
        <f>_xlfn.XLOOKUP(sales[[#This Row],[Product]],products[Product],products[Cost per box])*sales[[#This Row],[Boxes]]</f>
        <v>938.5200000000001</v>
      </c>
      <c r="I551" s="4">
        <f>sales[[#This Row],[Revenue]]-sales[[#This Row],[Cost]]</f>
        <v>5480.48</v>
      </c>
    </row>
    <row r="552" spans="2:9" x14ac:dyDescent="0.25">
      <c r="B552" t="s">
        <v>40</v>
      </c>
      <c r="C552" t="s">
        <v>21</v>
      </c>
      <c r="D552" t="s">
        <v>7</v>
      </c>
      <c r="E552" s="1">
        <v>44231</v>
      </c>
      <c r="F552" s="4">
        <v>5516</v>
      </c>
      <c r="G552">
        <v>20</v>
      </c>
      <c r="H552" s="3">
        <f>_xlfn.XLOOKUP(sales[[#This Row],[Product]],products[Product],products[Cost per box])*sales[[#This Row],[Boxes]]</f>
        <v>103</v>
      </c>
      <c r="I552" s="4">
        <f>sales[[#This Row],[Revenue]]-sales[[#This Row],[Cost]]</f>
        <v>5413</v>
      </c>
    </row>
    <row r="553" spans="2:9" x14ac:dyDescent="0.25">
      <c r="B553" t="s">
        <v>49</v>
      </c>
      <c r="C553" t="s">
        <v>6</v>
      </c>
      <c r="D553" t="s">
        <v>7</v>
      </c>
      <c r="E553" s="1">
        <v>44231</v>
      </c>
      <c r="F553" s="4">
        <v>6685</v>
      </c>
      <c r="G553">
        <v>840</v>
      </c>
      <c r="H553" s="3">
        <f>_xlfn.XLOOKUP(sales[[#This Row],[Product]],products[Product],products[Cost per box])*sales[[#This Row],[Boxes]]</f>
        <v>4326</v>
      </c>
      <c r="I553" s="4">
        <f>sales[[#This Row],[Revenue]]-sales[[#This Row],[Cost]]</f>
        <v>2359</v>
      </c>
    </row>
    <row r="554" spans="2:9" x14ac:dyDescent="0.25">
      <c r="B554" t="s">
        <v>18</v>
      </c>
      <c r="C554" t="s">
        <v>11</v>
      </c>
      <c r="D554" t="s">
        <v>30</v>
      </c>
      <c r="E554" s="1">
        <v>44231</v>
      </c>
      <c r="F554" s="4">
        <v>1120</v>
      </c>
      <c r="G554">
        <v>152</v>
      </c>
      <c r="H554" s="3">
        <f>_xlfn.XLOOKUP(sales[[#This Row],[Product]],products[Product],products[Cost per box])*sales[[#This Row],[Boxes]]</f>
        <v>559.36</v>
      </c>
      <c r="I554" s="4">
        <f>sales[[#This Row],[Revenue]]-sales[[#This Row],[Cost]]</f>
        <v>560.64</v>
      </c>
    </row>
    <row r="555" spans="2:9" x14ac:dyDescent="0.25">
      <c r="B555" t="s">
        <v>25</v>
      </c>
      <c r="C555" t="s">
        <v>27</v>
      </c>
      <c r="D555" t="s">
        <v>19</v>
      </c>
      <c r="E555" s="1">
        <v>44231</v>
      </c>
      <c r="F555" s="4">
        <v>5936</v>
      </c>
      <c r="G555">
        <v>268</v>
      </c>
      <c r="H555" s="3">
        <f>_xlfn.XLOOKUP(sales[[#This Row],[Product]],products[Product],products[Cost per box])*sales[[#This Row],[Boxes]]</f>
        <v>2741.6400000000003</v>
      </c>
      <c r="I555" s="4">
        <f>sales[[#This Row],[Revenue]]-sales[[#This Row],[Cost]]</f>
        <v>3194.3599999999997</v>
      </c>
    </row>
    <row r="556" spans="2:9" x14ac:dyDescent="0.25">
      <c r="B556" t="s">
        <v>5</v>
      </c>
      <c r="C556" t="s">
        <v>27</v>
      </c>
      <c r="D556" t="s">
        <v>22</v>
      </c>
      <c r="E556" s="1">
        <v>44231</v>
      </c>
      <c r="F556" s="4">
        <v>5789</v>
      </c>
      <c r="G556">
        <v>305</v>
      </c>
      <c r="H556" s="3">
        <f>_xlfn.XLOOKUP(sales[[#This Row],[Product]],products[Product],products[Cost per box])*sales[[#This Row],[Boxes]]</f>
        <v>2507.1000000000004</v>
      </c>
      <c r="I556" s="4">
        <f>sales[[#This Row],[Revenue]]-sales[[#This Row],[Cost]]</f>
        <v>3281.8999999999996</v>
      </c>
    </row>
    <row r="557" spans="2:9" x14ac:dyDescent="0.25">
      <c r="B557" t="s">
        <v>34</v>
      </c>
      <c r="C557" t="s">
        <v>11</v>
      </c>
      <c r="D557" t="s">
        <v>45</v>
      </c>
      <c r="E557" s="1">
        <v>44231</v>
      </c>
      <c r="F557" s="4">
        <v>4130</v>
      </c>
      <c r="G557">
        <v>63</v>
      </c>
      <c r="H557" s="3">
        <f>_xlfn.XLOOKUP(sales[[#This Row],[Product]],products[Product],products[Cost per box])*sales[[#This Row],[Boxes]]</f>
        <v>486.99</v>
      </c>
      <c r="I557" s="4">
        <f>sales[[#This Row],[Revenue]]-sales[[#This Row],[Cost]]</f>
        <v>3643.01</v>
      </c>
    </row>
    <row r="558" spans="2:9" x14ac:dyDescent="0.25">
      <c r="B558" t="s">
        <v>15</v>
      </c>
      <c r="C558" t="s">
        <v>11</v>
      </c>
      <c r="D558" t="s">
        <v>28</v>
      </c>
      <c r="E558" s="1">
        <v>44231</v>
      </c>
      <c r="F558" s="4">
        <v>343</v>
      </c>
      <c r="G558">
        <v>165</v>
      </c>
      <c r="H558" s="3">
        <f>_xlfn.XLOOKUP(sales[[#This Row],[Product]],products[Product],products[Cost per box])*sales[[#This Row],[Boxes]]</f>
        <v>455.4</v>
      </c>
      <c r="I558" s="4">
        <f>sales[[#This Row],[Revenue]]-sales[[#This Row],[Cost]]</f>
        <v>-112.39999999999998</v>
      </c>
    </row>
    <row r="559" spans="2:9" x14ac:dyDescent="0.25">
      <c r="B559" t="s">
        <v>10</v>
      </c>
      <c r="C559" t="s">
        <v>6</v>
      </c>
      <c r="D559" t="s">
        <v>19</v>
      </c>
      <c r="E559" s="1">
        <v>44231</v>
      </c>
      <c r="F559" s="4">
        <v>6230</v>
      </c>
      <c r="G559">
        <v>46</v>
      </c>
      <c r="H559" s="3">
        <f>_xlfn.XLOOKUP(sales[[#This Row],[Product]],products[Product],products[Cost per box])*sales[[#This Row],[Boxes]]</f>
        <v>470.58000000000004</v>
      </c>
      <c r="I559" s="4">
        <f>sales[[#This Row],[Revenue]]-sales[[#This Row],[Cost]]</f>
        <v>5759.42</v>
      </c>
    </row>
    <row r="560" spans="2:9" x14ac:dyDescent="0.25">
      <c r="B560" t="s">
        <v>18</v>
      </c>
      <c r="C560" t="s">
        <v>6</v>
      </c>
      <c r="D560" t="s">
        <v>17</v>
      </c>
      <c r="E560" s="1">
        <v>44231</v>
      </c>
      <c r="F560" s="4">
        <v>231</v>
      </c>
      <c r="G560">
        <v>230</v>
      </c>
      <c r="H560" s="3">
        <f>_xlfn.XLOOKUP(sales[[#This Row],[Product]],products[Product],products[Cost per box])*sales[[#This Row],[Boxes]]</f>
        <v>1564</v>
      </c>
      <c r="I560" s="4">
        <f>sales[[#This Row],[Revenue]]-sales[[#This Row],[Cost]]</f>
        <v>-1333</v>
      </c>
    </row>
    <row r="561" spans="2:9" x14ac:dyDescent="0.25">
      <c r="B561" t="s">
        <v>51</v>
      </c>
      <c r="C561" t="s">
        <v>9</v>
      </c>
      <c r="D561" t="s">
        <v>42</v>
      </c>
      <c r="E561" s="1">
        <v>44231</v>
      </c>
      <c r="F561" s="4">
        <v>7518</v>
      </c>
      <c r="G561">
        <v>97</v>
      </c>
      <c r="H561" s="3">
        <f>_xlfn.XLOOKUP(sales[[#This Row],[Product]],products[Product],products[Cost per box])*sales[[#This Row],[Boxes]]</f>
        <v>459.78000000000003</v>
      </c>
      <c r="I561" s="4">
        <f>sales[[#This Row],[Revenue]]-sales[[#This Row],[Cost]]</f>
        <v>7058.22</v>
      </c>
    </row>
    <row r="562" spans="2:9" x14ac:dyDescent="0.25">
      <c r="B562" t="s">
        <v>46</v>
      </c>
      <c r="C562" t="s">
        <v>21</v>
      </c>
      <c r="D562" t="s">
        <v>28</v>
      </c>
      <c r="E562" s="1">
        <v>44231</v>
      </c>
      <c r="F562" s="4">
        <v>7091</v>
      </c>
      <c r="G562">
        <v>337</v>
      </c>
      <c r="H562" s="3">
        <f>_xlfn.XLOOKUP(sales[[#This Row],[Product]],products[Product],products[Cost per box])*sales[[#This Row],[Boxes]]</f>
        <v>930.11999999999989</v>
      </c>
      <c r="I562" s="4">
        <f>sales[[#This Row],[Revenue]]-sales[[#This Row],[Cost]]</f>
        <v>6160.88</v>
      </c>
    </row>
    <row r="563" spans="2:9" x14ac:dyDescent="0.25">
      <c r="B563" t="s">
        <v>10</v>
      </c>
      <c r="C563" t="s">
        <v>11</v>
      </c>
      <c r="D563" t="s">
        <v>17</v>
      </c>
      <c r="E563" s="1">
        <v>44231</v>
      </c>
      <c r="F563" s="4">
        <v>1267</v>
      </c>
      <c r="G563">
        <v>318</v>
      </c>
      <c r="H563" s="3">
        <f>_xlfn.XLOOKUP(sales[[#This Row],[Product]],products[Product],products[Cost per box])*sales[[#This Row],[Boxes]]</f>
        <v>2162.4</v>
      </c>
      <c r="I563" s="4">
        <f>sales[[#This Row],[Revenue]]-sales[[#This Row],[Cost]]</f>
        <v>-895.40000000000009</v>
      </c>
    </row>
    <row r="564" spans="2:9" x14ac:dyDescent="0.25">
      <c r="B564" t="s">
        <v>33</v>
      </c>
      <c r="C564" t="s">
        <v>21</v>
      </c>
      <c r="D564" t="s">
        <v>14</v>
      </c>
      <c r="E564" s="1">
        <v>44231</v>
      </c>
      <c r="F564" s="4">
        <v>3213</v>
      </c>
      <c r="G564">
        <v>308</v>
      </c>
      <c r="H564" s="3">
        <f>_xlfn.XLOOKUP(sales[[#This Row],[Product]],products[Product],products[Cost per box])*sales[[#This Row],[Boxes]]</f>
        <v>1943.4799999999998</v>
      </c>
      <c r="I564" s="4">
        <f>sales[[#This Row],[Revenue]]-sales[[#This Row],[Cost]]</f>
        <v>1269.5200000000002</v>
      </c>
    </row>
    <row r="565" spans="2:9" x14ac:dyDescent="0.25">
      <c r="B565" t="s">
        <v>33</v>
      </c>
      <c r="C565" t="s">
        <v>9</v>
      </c>
      <c r="D565" t="s">
        <v>22</v>
      </c>
      <c r="E565" s="1">
        <v>44231</v>
      </c>
      <c r="F565" s="4">
        <v>3255</v>
      </c>
      <c r="G565">
        <v>322</v>
      </c>
      <c r="H565" s="3">
        <f>_xlfn.XLOOKUP(sales[[#This Row],[Product]],products[Product],products[Cost per box])*sales[[#This Row],[Boxes]]</f>
        <v>2646.84</v>
      </c>
      <c r="I565" s="4">
        <f>sales[[#This Row],[Revenue]]-sales[[#This Row],[Cost]]</f>
        <v>608.15999999999985</v>
      </c>
    </row>
    <row r="566" spans="2:9" x14ac:dyDescent="0.25">
      <c r="B566" t="s">
        <v>10</v>
      </c>
      <c r="C566" t="s">
        <v>9</v>
      </c>
      <c r="D566" t="s">
        <v>43</v>
      </c>
      <c r="E566" s="1">
        <v>44231</v>
      </c>
      <c r="F566" s="4">
        <v>13398</v>
      </c>
      <c r="G566">
        <v>268</v>
      </c>
      <c r="H566" s="3">
        <f>_xlfn.XLOOKUP(sales[[#This Row],[Product]],products[Product],products[Cost per box])*sales[[#This Row],[Boxes]]</f>
        <v>1031.8</v>
      </c>
      <c r="I566" s="4">
        <f>sales[[#This Row],[Revenue]]-sales[[#This Row],[Cost]]</f>
        <v>12366.2</v>
      </c>
    </row>
    <row r="567" spans="2:9" x14ac:dyDescent="0.25">
      <c r="B567" t="s">
        <v>46</v>
      </c>
      <c r="C567" t="s">
        <v>6</v>
      </c>
      <c r="D567" t="s">
        <v>28</v>
      </c>
      <c r="E567" s="1">
        <v>44231</v>
      </c>
      <c r="F567" s="4">
        <v>2275</v>
      </c>
      <c r="G567">
        <v>188</v>
      </c>
      <c r="H567" s="3">
        <f>_xlfn.XLOOKUP(sales[[#This Row],[Product]],products[Product],products[Cost per box])*sales[[#This Row],[Boxes]]</f>
        <v>518.88</v>
      </c>
      <c r="I567" s="4">
        <f>sales[[#This Row],[Revenue]]-sales[[#This Row],[Cost]]</f>
        <v>1756.12</v>
      </c>
    </row>
    <row r="568" spans="2:9" x14ac:dyDescent="0.25">
      <c r="B568" t="s">
        <v>51</v>
      </c>
      <c r="C568" t="s">
        <v>11</v>
      </c>
      <c r="D568" t="s">
        <v>52</v>
      </c>
      <c r="E568" s="1">
        <v>44231</v>
      </c>
      <c r="F568" s="4">
        <v>2779</v>
      </c>
      <c r="G568">
        <v>321</v>
      </c>
      <c r="H568" s="3">
        <f>_xlfn.XLOOKUP(sales[[#This Row],[Product]],products[Product],products[Cost per box])*sales[[#This Row],[Boxes]]</f>
        <v>1065.72</v>
      </c>
      <c r="I568" s="4">
        <f>sales[[#This Row],[Revenue]]-sales[[#This Row],[Cost]]</f>
        <v>1713.28</v>
      </c>
    </row>
    <row r="569" spans="2:9" x14ac:dyDescent="0.25">
      <c r="B569" t="s">
        <v>29</v>
      </c>
      <c r="C569" t="s">
        <v>16</v>
      </c>
      <c r="D569" t="s">
        <v>28</v>
      </c>
      <c r="E569" s="1">
        <v>44231</v>
      </c>
      <c r="F569" s="4">
        <v>427</v>
      </c>
      <c r="G569">
        <v>129</v>
      </c>
      <c r="H569" s="3">
        <f>_xlfn.XLOOKUP(sales[[#This Row],[Product]],products[Product],products[Cost per box])*sales[[#This Row],[Boxes]]</f>
        <v>356.03999999999996</v>
      </c>
      <c r="I569" s="4">
        <f>sales[[#This Row],[Revenue]]-sales[[#This Row],[Cost]]</f>
        <v>70.960000000000036</v>
      </c>
    </row>
    <row r="570" spans="2:9" x14ac:dyDescent="0.25">
      <c r="B570" t="s">
        <v>8</v>
      </c>
      <c r="C570" t="s">
        <v>21</v>
      </c>
      <c r="D570" t="s">
        <v>31</v>
      </c>
      <c r="E570" s="1">
        <v>44231</v>
      </c>
      <c r="F570" s="4">
        <v>2037</v>
      </c>
      <c r="G570">
        <v>31</v>
      </c>
      <c r="H570" s="3">
        <f>_xlfn.XLOOKUP(sales[[#This Row],[Product]],products[Product],products[Cost per box])*sales[[#This Row],[Boxes]]</f>
        <v>177.32</v>
      </c>
      <c r="I570" s="4">
        <f>sales[[#This Row],[Revenue]]-sales[[#This Row],[Cost]]</f>
        <v>1859.68</v>
      </c>
    </row>
    <row r="571" spans="2:9" x14ac:dyDescent="0.25">
      <c r="B571" t="s">
        <v>8</v>
      </c>
      <c r="C571" t="s">
        <v>16</v>
      </c>
      <c r="D571" t="s">
        <v>42</v>
      </c>
      <c r="E571" s="1">
        <v>44231</v>
      </c>
      <c r="F571" s="4">
        <v>2576</v>
      </c>
      <c r="G571">
        <v>253</v>
      </c>
      <c r="H571" s="3">
        <f>_xlfn.XLOOKUP(sales[[#This Row],[Product]],products[Product],products[Cost per box])*sales[[#This Row],[Boxes]]</f>
        <v>1199.22</v>
      </c>
      <c r="I571" s="4">
        <f>sales[[#This Row],[Revenue]]-sales[[#This Row],[Cost]]</f>
        <v>1376.78</v>
      </c>
    </row>
    <row r="572" spans="2:9" x14ac:dyDescent="0.25">
      <c r="B572" t="s">
        <v>40</v>
      </c>
      <c r="C572" t="s">
        <v>11</v>
      </c>
      <c r="D572" t="s">
        <v>22</v>
      </c>
      <c r="E572" s="1">
        <v>44231</v>
      </c>
      <c r="F572" s="4">
        <v>3948</v>
      </c>
      <c r="G572">
        <v>168</v>
      </c>
      <c r="H572" s="3">
        <f>_xlfn.XLOOKUP(sales[[#This Row],[Product]],products[Product],products[Cost per box])*sales[[#This Row],[Boxes]]</f>
        <v>1380.96</v>
      </c>
      <c r="I572" s="4">
        <f>sales[[#This Row],[Revenue]]-sales[[#This Row],[Cost]]</f>
        <v>2567.04</v>
      </c>
    </row>
    <row r="573" spans="2:9" x14ac:dyDescent="0.25">
      <c r="B573" t="s">
        <v>13</v>
      </c>
      <c r="C573" t="s">
        <v>6</v>
      </c>
      <c r="D573" t="s">
        <v>24</v>
      </c>
      <c r="E573" s="1">
        <v>44231</v>
      </c>
      <c r="F573" s="4">
        <v>1386</v>
      </c>
      <c r="G573">
        <v>413</v>
      </c>
      <c r="H573" s="3">
        <f>_xlfn.XLOOKUP(sales[[#This Row],[Product]],products[Product],products[Cost per box])*sales[[#This Row],[Boxes]]</f>
        <v>4340.63</v>
      </c>
      <c r="I573" s="4">
        <f>sales[[#This Row],[Revenue]]-sales[[#This Row],[Cost]]</f>
        <v>-2954.63</v>
      </c>
    </row>
    <row r="574" spans="2:9" x14ac:dyDescent="0.25">
      <c r="B574" t="s">
        <v>37</v>
      </c>
      <c r="C574" t="s">
        <v>27</v>
      </c>
      <c r="D574" t="s">
        <v>22</v>
      </c>
      <c r="E574" s="1">
        <v>44231</v>
      </c>
      <c r="F574" s="4">
        <v>3724</v>
      </c>
      <c r="G574">
        <v>431</v>
      </c>
      <c r="H574" s="3">
        <f>_xlfn.XLOOKUP(sales[[#This Row],[Product]],products[Product],products[Cost per box])*sales[[#This Row],[Boxes]]</f>
        <v>3542.82</v>
      </c>
      <c r="I574" s="4">
        <f>sales[[#This Row],[Revenue]]-sales[[#This Row],[Cost]]</f>
        <v>181.17999999999984</v>
      </c>
    </row>
    <row r="575" spans="2:9" x14ac:dyDescent="0.25">
      <c r="B575" t="s">
        <v>34</v>
      </c>
      <c r="C575" t="s">
        <v>6</v>
      </c>
      <c r="D575" t="s">
        <v>43</v>
      </c>
      <c r="E575" s="1">
        <v>44231</v>
      </c>
      <c r="F575" s="4">
        <v>2177</v>
      </c>
      <c r="G575">
        <v>219</v>
      </c>
      <c r="H575" s="3">
        <f>_xlfn.XLOOKUP(sales[[#This Row],[Product]],products[Product],products[Cost per box])*sales[[#This Row],[Boxes]]</f>
        <v>843.15</v>
      </c>
      <c r="I575" s="4">
        <f>sales[[#This Row],[Revenue]]-sales[[#This Row],[Cost]]</f>
        <v>1333.85</v>
      </c>
    </row>
    <row r="576" spans="2:9" x14ac:dyDescent="0.25">
      <c r="B576" t="s">
        <v>15</v>
      </c>
      <c r="C576" t="s">
        <v>11</v>
      </c>
      <c r="D576" t="s">
        <v>17</v>
      </c>
      <c r="E576" s="1">
        <v>44231</v>
      </c>
      <c r="F576" s="4">
        <v>6531</v>
      </c>
      <c r="G576">
        <v>373</v>
      </c>
      <c r="H576" s="3">
        <f>_xlfn.XLOOKUP(sales[[#This Row],[Product]],products[Product],products[Cost per box])*sales[[#This Row],[Boxes]]</f>
        <v>2536.4</v>
      </c>
      <c r="I576" s="4">
        <f>sales[[#This Row],[Revenue]]-sales[[#This Row],[Cost]]</f>
        <v>3994.6</v>
      </c>
    </row>
    <row r="577" spans="2:9" x14ac:dyDescent="0.25">
      <c r="B577" t="s">
        <v>5</v>
      </c>
      <c r="C577" t="s">
        <v>6</v>
      </c>
      <c r="D577" t="s">
        <v>24</v>
      </c>
      <c r="E577" s="1">
        <v>44231</v>
      </c>
      <c r="F577" s="4">
        <v>714</v>
      </c>
      <c r="G577">
        <v>88</v>
      </c>
      <c r="H577" s="3">
        <f>_xlfn.XLOOKUP(sales[[#This Row],[Product]],products[Product],products[Cost per box])*sales[[#This Row],[Boxes]]</f>
        <v>924.88</v>
      </c>
      <c r="I577" s="4">
        <f>sales[[#This Row],[Revenue]]-sales[[#This Row],[Cost]]</f>
        <v>-210.88</v>
      </c>
    </row>
    <row r="578" spans="2:9" x14ac:dyDescent="0.25">
      <c r="B578" t="s">
        <v>32</v>
      </c>
      <c r="C578" t="s">
        <v>11</v>
      </c>
      <c r="D578" t="s">
        <v>30</v>
      </c>
      <c r="E578" s="1">
        <v>44231</v>
      </c>
      <c r="F578" s="4">
        <v>616</v>
      </c>
      <c r="G578">
        <v>338</v>
      </c>
      <c r="H578" s="3">
        <f>_xlfn.XLOOKUP(sales[[#This Row],[Product]],products[Product],products[Cost per box])*sales[[#This Row],[Boxes]]</f>
        <v>1243.8400000000001</v>
      </c>
      <c r="I578" s="4">
        <f>sales[[#This Row],[Revenue]]-sales[[#This Row],[Cost]]</f>
        <v>-627.84000000000015</v>
      </c>
    </row>
    <row r="579" spans="2:9" x14ac:dyDescent="0.25">
      <c r="B579" t="s">
        <v>15</v>
      </c>
      <c r="C579" t="s">
        <v>11</v>
      </c>
      <c r="D579" t="s">
        <v>50</v>
      </c>
      <c r="E579" s="1">
        <v>44231</v>
      </c>
      <c r="F579" s="4">
        <v>11144</v>
      </c>
      <c r="G579">
        <v>127</v>
      </c>
      <c r="H579" s="3">
        <f>_xlfn.XLOOKUP(sales[[#This Row],[Product]],products[Product],products[Cost per box])*sales[[#This Row],[Boxes]]</f>
        <v>1576.07</v>
      </c>
      <c r="I579" s="4">
        <f>sales[[#This Row],[Revenue]]-sales[[#This Row],[Cost]]</f>
        <v>9567.93</v>
      </c>
    </row>
    <row r="580" spans="2:9" x14ac:dyDescent="0.25">
      <c r="B580" t="s">
        <v>46</v>
      </c>
      <c r="C580" t="s">
        <v>6</v>
      </c>
      <c r="D580" t="s">
        <v>42</v>
      </c>
      <c r="E580" s="1">
        <v>44231</v>
      </c>
      <c r="F580" s="4">
        <v>5544</v>
      </c>
      <c r="G580">
        <v>175</v>
      </c>
      <c r="H580" s="3">
        <f>_xlfn.XLOOKUP(sales[[#This Row],[Product]],products[Product],products[Cost per box])*sales[[#This Row],[Boxes]]</f>
        <v>829.5</v>
      </c>
      <c r="I580" s="4">
        <f>sales[[#This Row],[Revenue]]-sales[[#This Row],[Cost]]</f>
        <v>4714.5</v>
      </c>
    </row>
    <row r="581" spans="2:9" x14ac:dyDescent="0.25">
      <c r="B581" t="s">
        <v>39</v>
      </c>
      <c r="C581" t="s">
        <v>27</v>
      </c>
      <c r="D581" t="s">
        <v>14</v>
      </c>
      <c r="E581" s="1">
        <v>44231</v>
      </c>
      <c r="F581" s="4">
        <v>2611</v>
      </c>
      <c r="G581">
        <v>24</v>
      </c>
      <c r="H581" s="3">
        <f>_xlfn.XLOOKUP(sales[[#This Row],[Product]],products[Product],products[Cost per box])*sales[[#This Row],[Boxes]]</f>
        <v>151.44</v>
      </c>
      <c r="I581" s="4">
        <f>sales[[#This Row],[Revenue]]-sales[[#This Row],[Cost]]</f>
        <v>2459.56</v>
      </c>
    </row>
    <row r="582" spans="2:9" x14ac:dyDescent="0.25">
      <c r="B582" t="s">
        <v>51</v>
      </c>
      <c r="C582" t="s">
        <v>9</v>
      </c>
      <c r="D582" t="s">
        <v>45</v>
      </c>
      <c r="E582" s="1">
        <v>44231</v>
      </c>
      <c r="F582" s="4">
        <v>6041</v>
      </c>
      <c r="G582">
        <v>22</v>
      </c>
      <c r="H582" s="3">
        <f>_xlfn.XLOOKUP(sales[[#This Row],[Product]],products[Product],products[Cost per box])*sales[[#This Row],[Boxes]]</f>
        <v>170.06</v>
      </c>
      <c r="I582" s="4">
        <f>sales[[#This Row],[Revenue]]-sales[[#This Row],[Cost]]</f>
        <v>5870.94</v>
      </c>
    </row>
    <row r="583" spans="2:9" x14ac:dyDescent="0.25">
      <c r="B583" t="s">
        <v>25</v>
      </c>
      <c r="C583" t="s">
        <v>9</v>
      </c>
      <c r="D583" t="s">
        <v>19</v>
      </c>
      <c r="E583" s="1">
        <v>44231</v>
      </c>
      <c r="F583" s="4">
        <v>441</v>
      </c>
      <c r="G583">
        <v>545</v>
      </c>
      <c r="H583" s="3">
        <f>_xlfn.XLOOKUP(sales[[#This Row],[Product]],products[Product],products[Cost per box])*sales[[#This Row],[Boxes]]</f>
        <v>5575.35</v>
      </c>
      <c r="I583" s="4">
        <f>sales[[#This Row],[Revenue]]-sales[[#This Row],[Cost]]</f>
        <v>-5134.3500000000004</v>
      </c>
    </row>
    <row r="584" spans="2:9" x14ac:dyDescent="0.25">
      <c r="B584" t="s">
        <v>20</v>
      </c>
      <c r="C584" t="s">
        <v>16</v>
      </c>
      <c r="D584" t="s">
        <v>22</v>
      </c>
      <c r="E584" s="1">
        <v>44231</v>
      </c>
      <c r="F584" s="4">
        <v>3948</v>
      </c>
      <c r="G584">
        <v>308</v>
      </c>
      <c r="H584" s="3">
        <f>_xlfn.XLOOKUP(sales[[#This Row],[Product]],products[Product],products[Cost per box])*sales[[#This Row],[Boxes]]</f>
        <v>2531.7600000000002</v>
      </c>
      <c r="I584" s="4">
        <f>sales[[#This Row],[Revenue]]-sales[[#This Row],[Cost]]</f>
        <v>1416.2399999999998</v>
      </c>
    </row>
    <row r="585" spans="2:9" x14ac:dyDescent="0.25">
      <c r="B585" t="s">
        <v>46</v>
      </c>
      <c r="C585" t="s">
        <v>21</v>
      </c>
      <c r="D585" t="s">
        <v>45</v>
      </c>
      <c r="E585" s="1">
        <v>44231</v>
      </c>
      <c r="F585" s="4">
        <v>301</v>
      </c>
      <c r="G585">
        <v>258</v>
      </c>
      <c r="H585" s="3">
        <f>_xlfn.XLOOKUP(sales[[#This Row],[Product]],products[Product],products[Cost per box])*sales[[#This Row],[Boxes]]</f>
        <v>1994.3400000000001</v>
      </c>
      <c r="I585" s="4">
        <f>sales[[#This Row],[Revenue]]-sales[[#This Row],[Cost]]</f>
        <v>-1693.3400000000001</v>
      </c>
    </row>
    <row r="586" spans="2:9" x14ac:dyDescent="0.25">
      <c r="B586" t="s">
        <v>51</v>
      </c>
      <c r="C586" t="s">
        <v>6</v>
      </c>
      <c r="D586" t="s">
        <v>7</v>
      </c>
      <c r="E586" s="1">
        <v>44231</v>
      </c>
      <c r="F586" s="4">
        <v>1414</v>
      </c>
      <c r="G586">
        <v>148</v>
      </c>
      <c r="H586" s="3">
        <f>_xlfn.XLOOKUP(sales[[#This Row],[Product]],products[Product],products[Cost per box])*sales[[#This Row],[Boxes]]</f>
        <v>762.2</v>
      </c>
      <c r="I586" s="4">
        <f>sales[[#This Row],[Revenue]]-sales[[#This Row],[Cost]]</f>
        <v>651.79999999999995</v>
      </c>
    </row>
    <row r="587" spans="2:9" x14ac:dyDescent="0.25">
      <c r="B587" t="s">
        <v>51</v>
      </c>
      <c r="C587" t="s">
        <v>27</v>
      </c>
      <c r="D587" t="s">
        <v>31</v>
      </c>
      <c r="E587" s="1">
        <v>44231</v>
      </c>
      <c r="F587" s="4">
        <v>8890</v>
      </c>
      <c r="G587">
        <v>371</v>
      </c>
      <c r="H587" s="3">
        <f>_xlfn.XLOOKUP(sales[[#This Row],[Product]],products[Product],products[Cost per box])*sales[[#This Row],[Boxes]]</f>
        <v>2122.12</v>
      </c>
      <c r="I587" s="4">
        <f>sales[[#This Row],[Revenue]]-sales[[#This Row],[Cost]]</f>
        <v>6767.88</v>
      </c>
    </row>
    <row r="588" spans="2:9" x14ac:dyDescent="0.25">
      <c r="B588" t="s">
        <v>39</v>
      </c>
      <c r="C588" t="s">
        <v>6</v>
      </c>
      <c r="D588" t="s">
        <v>14</v>
      </c>
      <c r="E588" s="1">
        <v>44231</v>
      </c>
      <c r="F588" s="4">
        <v>1372</v>
      </c>
      <c r="G588">
        <v>46</v>
      </c>
      <c r="H588" s="3">
        <f>_xlfn.XLOOKUP(sales[[#This Row],[Product]],products[Product],products[Cost per box])*sales[[#This Row],[Boxes]]</f>
        <v>290.26</v>
      </c>
      <c r="I588" s="4">
        <f>sales[[#This Row],[Revenue]]-sales[[#This Row],[Cost]]</f>
        <v>1081.74</v>
      </c>
    </row>
    <row r="589" spans="2:9" x14ac:dyDescent="0.25">
      <c r="B589" t="s">
        <v>53</v>
      </c>
      <c r="C589" t="s">
        <v>27</v>
      </c>
      <c r="D589" t="s">
        <v>12</v>
      </c>
      <c r="E589" s="1">
        <v>44231</v>
      </c>
      <c r="F589" s="4">
        <v>10710</v>
      </c>
      <c r="G589">
        <v>595</v>
      </c>
      <c r="H589" s="3">
        <f>_xlfn.XLOOKUP(sales[[#This Row],[Product]],products[Product],products[Cost per box])*sales[[#This Row],[Boxes]]</f>
        <v>5015.8499999999995</v>
      </c>
      <c r="I589" s="4">
        <f>sales[[#This Row],[Revenue]]-sales[[#This Row],[Cost]]</f>
        <v>5694.1500000000005</v>
      </c>
    </row>
    <row r="590" spans="2:9" x14ac:dyDescent="0.25">
      <c r="B590" t="s">
        <v>41</v>
      </c>
      <c r="C590" t="s">
        <v>21</v>
      </c>
      <c r="D590" t="s">
        <v>31</v>
      </c>
      <c r="E590" s="1">
        <v>44232</v>
      </c>
      <c r="F590" s="4">
        <v>4900</v>
      </c>
      <c r="G590">
        <v>53</v>
      </c>
      <c r="H590" s="3">
        <f>_xlfn.XLOOKUP(sales[[#This Row],[Product]],products[Product],products[Cost per box])*sales[[#This Row],[Boxes]]</f>
        <v>303.15999999999997</v>
      </c>
      <c r="I590" s="4">
        <f>sales[[#This Row],[Revenue]]-sales[[#This Row],[Cost]]</f>
        <v>4596.84</v>
      </c>
    </row>
    <row r="591" spans="2:9" x14ac:dyDescent="0.25">
      <c r="B591" t="s">
        <v>51</v>
      </c>
      <c r="C591" t="s">
        <v>16</v>
      </c>
      <c r="D591" t="s">
        <v>22</v>
      </c>
      <c r="E591" s="1">
        <v>44232</v>
      </c>
      <c r="F591" s="4">
        <v>9485</v>
      </c>
      <c r="G591">
        <v>52</v>
      </c>
      <c r="H591" s="3">
        <f>_xlfn.XLOOKUP(sales[[#This Row],[Product]],products[Product],products[Cost per box])*sales[[#This Row],[Boxes]]</f>
        <v>427.44000000000005</v>
      </c>
      <c r="I591" s="4">
        <f>sales[[#This Row],[Revenue]]-sales[[#This Row],[Cost]]</f>
        <v>9057.56</v>
      </c>
    </row>
    <row r="592" spans="2:9" x14ac:dyDescent="0.25">
      <c r="B592" t="s">
        <v>32</v>
      </c>
      <c r="C592" t="s">
        <v>16</v>
      </c>
      <c r="D592" t="s">
        <v>12</v>
      </c>
      <c r="E592" s="1">
        <v>44232</v>
      </c>
      <c r="F592" s="4">
        <v>2100</v>
      </c>
      <c r="G592">
        <v>227</v>
      </c>
      <c r="H592" s="3">
        <f>_xlfn.XLOOKUP(sales[[#This Row],[Product]],products[Product],products[Cost per box])*sales[[#This Row],[Boxes]]</f>
        <v>1913.61</v>
      </c>
      <c r="I592" s="4">
        <f>sales[[#This Row],[Revenue]]-sales[[#This Row],[Cost]]</f>
        <v>186.3900000000001</v>
      </c>
    </row>
    <row r="593" spans="2:9" x14ac:dyDescent="0.25">
      <c r="B593" t="s">
        <v>8</v>
      </c>
      <c r="C593" t="s">
        <v>6</v>
      </c>
      <c r="D593" t="s">
        <v>17</v>
      </c>
      <c r="E593" s="1">
        <v>44232</v>
      </c>
      <c r="F593" s="4">
        <v>2863</v>
      </c>
      <c r="G593">
        <v>22</v>
      </c>
      <c r="H593" s="3">
        <f>_xlfn.XLOOKUP(sales[[#This Row],[Product]],products[Product],products[Cost per box])*sales[[#This Row],[Boxes]]</f>
        <v>149.6</v>
      </c>
      <c r="I593" s="4">
        <f>sales[[#This Row],[Revenue]]-sales[[#This Row],[Cost]]</f>
        <v>2713.4</v>
      </c>
    </row>
    <row r="594" spans="2:9" x14ac:dyDescent="0.25">
      <c r="B594" t="s">
        <v>32</v>
      </c>
      <c r="C594" t="s">
        <v>27</v>
      </c>
      <c r="D594" t="s">
        <v>24</v>
      </c>
      <c r="E594" s="1">
        <v>44232</v>
      </c>
      <c r="F594" s="4">
        <v>6272</v>
      </c>
      <c r="G594">
        <v>131</v>
      </c>
      <c r="H594" s="3">
        <f>_xlfn.XLOOKUP(sales[[#This Row],[Product]],products[Product],products[Cost per box])*sales[[#This Row],[Boxes]]</f>
        <v>1376.81</v>
      </c>
      <c r="I594" s="4">
        <f>sales[[#This Row],[Revenue]]-sales[[#This Row],[Cost]]</f>
        <v>4895.1900000000005</v>
      </c>
    </row>
    <row r="595" spans="2:9" x14ac:dyDescent="0.25">
      <c r="B595" t="s">
        <v>29</v>
      </c>
      <c r="C595" t="s">
        <v>27</v>
      </c>
      <c r="D595" t="s">
        <v>12</v>
      </c>
      <c r="E595" s="1">
        <v>44232</v>
      </c>
      <c r="F595" s="4">
        <v>5327</v>
      </c>
      <c r="G595">
        <v>16</v>
      </c>
      <c r="H595" s="3">
        <f>_xlfn.XLOOKUP(sales[[#This Row],[Product]],products[Product],products[Cost per box])*sales[[#This Row],[Boxes]]</f>
        <v>134.88</v>
      </c>
      <c r="I595" s="4">
        <f>sales[[#This Row],[Revenue]]-sales[[#This Row],[Cost]]</f>
        <v>5192.12</v>
      </c>
    </row>
    <row r="596" spans="2:9" x14ac:dyDescent="0.25">
      <c r="B596" t="s">
        <v>23</v>
      </c>
      <c r="C596" t="s">
        <v>6</v>
      </c>
      <c r="D596" t="s">
        <v>7</v>
      </c>
      <c r="E596" s="1">
        <v>44232</v>
      </c>
      <c r="F596" s="4">
        <v>644</v>
      </c>
      <c r="G596">
        <v>25</v>
      </c>
      <c r="H596" s="3">
        <f>_xlfn.XLOOKUP(sales[[#This Row],[Product]],products[Product],products[Cost per box])*sales[[#This Row],[Boxes]]</f>
        <v>128.75</v>
      </c>
      <c r="I596" s="4">
        <f>sales[[#This Row],[Revenue]]-sales[[#This Row],[Cost]]</f>
        <v>515.25</v>
      </c>
    </row>
    <row r="597" spans="2:9" x14ac:dyDescent="0.25">
      <c r="B597" t="s">
        <v>15</v>
      </c>
      <c r="C597" t="s">
        <v>21</v>
      </c>
      <c r="D597" t="s">
        <v>48</v>
      </c>
      <c r="E597" s="1">
        <v>44232</v>
      </c>
      <c r="F597" s="4">
        <v>2191</v>
      </c>
      <c r="G597">
        <v>474</v>
      </c>
      <c r="H597" s="3">
        <f>_xlfn.XLOOKUP(sales[[#This Row],[Product]],products[Product],products[Cost per box])*sales[[#This Row],[Boxes]]</f>
        <v>3545.52</v>
      </c>
      <c r="I597" s="4">
        <f>sales[[#This Row],[Revenue]]-sales[[#This Row],[Cost]]</f>
        <v>-1354.52</v>
      </c>
    </row>
    <row r="598" spans="2:9" x14ac:dyDescent="0.25">
      <c r="B598" t="s">
        <v>10</v>
      </c>
      <c r="C598" t="s">
        <v>9</v>
      </c>
      <c r="D598" t="s">
        <v>7</v>
      </c>
      <c r="E598" s="1">
        <v>44232</v>
      </c>
      <c r="F598" s="4">
        <v>280</v>
      </c>
      <c r="G598">
        <v>564</v>
      </c>
      <c r="H598" s="3">
        <f>_xlfn.XLOOKUP(sales[[#This Row],[Product]],products[Product],products[Cost per box])*sales[[#This Row],[Boxes]]</f>
        <v>2904.6000000000004</v>
      </c>
      <c r="I598" s="4">
        <f>sales[[#This Row],[Revenue]]-sales[[#This Row],[Cost]]</f>
        <v>-2624.6000000000004</v>
      </c>
    </row>
    <row r="599" spans="2:9" x14ac:dyDescent="0.25">
      <c r="B599" t="s">
        <v>33</v>
      </c>
      <c r="C599" t="s">
        <v>9</v>
      </c>
      <c r="D599" t="s">
        <v>17</v>
      </c>
      <c r="E599" s="1">
        <v>44232</v>
      </c>
      <c r="F599" s="4">
        <v>5509</v>
      </c>
      <c r="G599">
        <v>66</v>
      </c>
      <c r="H599" s="3">
        <f>_xlfn.XLOOKUP(sales[[#This Row],[Product]],products[Product],products[Cost per box])*sales[[#This Row],[Boxes]]</f>
        <v>448.8</v>
      </c>
      <c r="I599" s="4">
        <f>sales[[#This Row],[Revenue]]-sales[[#This Row],[Cost]]</f>
        <v>5060.2</v>
      </c>
    </row>
    <row r="600" spans="2:9" x14ac:dyDescent="0.25">
      <c r="B600" t="s">
        <v>10</v>
      </c>
      <c r="C600" t="s">
        <v>16</v>
      </c>
      <c r="D600" t="s">
        <v>44</v>
      </c>
      <c r="E600" s="1">
        <v>44232</v>
      </c>
      <c r="F600" s="4">
        <v>9331</v>
      </c>
      <c r="G600">
        <v>374</v>
      </c>
      <c r="H600" s="3">
        <f>_xlfn.XLOOKUP(sales[[#This Row],[Product]],products[Product],products[Cost per box])*sales[[#This Row],[Boxes]]</f>
        <v>3579.1800000000003</v>
      </c>
      <c r="I600" s="4">
        <f>sales[[#This Row],[Revenue]]-sales[[#This Row],[Cost]]</f>
        <v>5751.82</v>
      </c>
    </row>
    <row r="601" spans="2:9" x14ac:dyDescent="0.25">
      <c r="B601" t="s">
        <v>49</v>
      </c>
      <c r="C601" t="s">
        <v>16</v>
      </c>
      <c r="D601" t="s">
        <v>12</v>
      </c>
      <c r="E601" s="1">
        <v>44232</v>
      </c>
      <c r="F601" s="4">
        <v>16520</v>
      </c>
      <c r="G601">
        <v>661</v>
      </c>
      <c r="H601" s="3">
        <f>_xlfn.XLOOKUP(sales[[#This Row],[Product]],products[Product],products[Cost per box])*sales[[#This Row],[Boxes]]</f>
        <v>5572.23</v>
      </c>
      <c r="I601" s="4">
        <f>sales[[#This Row],[Revenue]]-sales[[#This Row],[Cost]]</f>
        <v>10947.77</v>
      </c>
    </row>
    <row r="602" spans="2:9" x14ac:dyDescent="0.25">
      <c r="B602" t="s">
        <v>10</v>
      </c>
      <c r="C602" t="s">
        <v>9</v>
      </c>
      <c r="D602" t="s">
        <v>38</v>
      </c>
      <c r="E602" s="1">
        <v>44232</v>
      </c>
      <c r="F602" s="4">
        <v>371</v>
      </c>
      <c r="G602">
        <v>13</v>
      </c>
      <c r="H602" s="3">
        <f>_xlfn.XLOOKUP(sales[[#This Row],[Product]],products[Product],products[Cost per box])*sales[[#This Row],[Boxes]]</f>
        <v>129.22</v>
      </c>
      <c r="I602" s="4">
        <f>sales[[#This Row],[Revenue]]-sales[[#This Row],[Cost]]</f>
        <v>241.78</v>
      </c>
    </row>
    <row r="603" spans="2:9" x14ac:dyDescent="0.25">
      <c r="B603" t="s">
        <v>10</v>
      </c>
      <c r="C603" t="s">
        <v>11</v>
      </c>
      <c r="D603" t="s">
        <v>19</v>
      </c>
      <c r="E603" s="1">
        <v>44232</v>
      </c>
      <c r="F603" s="4">
        <v>3353</v>
      </c>
      <c r="G603">
        <v>177</v>
      </c>
      <c r="H603" s="3">
        <f>_xlfn.XLOOKUP(sales[[#This Row],[Product]],products[Product],products[Cost per box])*sales[[#This Row],[Boxes]]</f>
        <v>1810.71</v>
      </c>
      <c r="I603" s="4">
        <f>sales[[#This Row],[Revenue]]-sales[[#This Row],[Cost]]</f>
        <v>1542.29</v>
      </c>
    </row>
    <row r="604" spans="2:9" x14ac:dyDescent="0.25">
      <c r="B604" t="s">
        <v>41</v>
      </c>
      <c r="C604" t="s">
        <v>21</v>
      </c>
      <c r="D604" t="s">
        <v>47</v>
      </c>
      <c r="E604" s="1">
        <v>44232</v>
      </c>
      <c r="F604" s="4">
        <v>9548</v>
      </c>
      <c r="G604">
        <v>597</v>
      </c>
      <c r="H604" s="3">
        <f>_xlfn.XLOOKUP(sales[[#This Row],[Product]],products[Product],products[Cost per box])*sales[[#This Row],[Boxes]]</f>
        <v>3140.22</v>
      </c>
      <c r="I604" s="4">
        <f>sales[[#This Row],[Revenue]]-sales[[#This Row],[Cost]]</f>
        <v>6407.7800000000007</v>
      </c>
    </row>
    <row r="605" spans="2:9" x14ac:dyDescent="0.25">
      <c r="B605" t="s">
        <v>53</v>
      </c>
      <c r="C605" t="s">
        <v>16</v>
      </c>
      <c r="D605" t="s">
        <v>31</v>
      </c>
      <c r="E605" s="1">
        <v>44232</v>
      </c>
      <c r="F605" s="4">
        <v>1407</v>
      </c>
      <c r="G605">
        <v>75</v>
      </c>
      <c r="H605" s="3">
        <f>_xlfn.XLOOKUP(sales[[#This Row],[Product]],products[Product],products[Cost per box])*sales[[#This Row],[Boxes]]</f>
        <v>429</v>
      </c>
      <c r="I605" s="4">
        <f>sales[[#This Row],[Revenue]]-sales[[#This Row],[Cost]]</f>
        <v>978</v>
      </c>
    </row>
    <row r="606" spans="2:9" x14ac:dyDescent="0.25">
      <c r="B606" t="s">
        <v>10</v>
      </c>
      <c r="C606" t="s">
        <v>6</v>
      </c>
      <c r="D606" t="s">
        <v>45</v>
      </c>
      <c r="E606" s="1">
        <v>44232</v>
      </c>
      <c r="F606" s="4">
        <v>10780</v>
      </c>
      <c r="G606">
        <v>469</v>
      </c>
      <c r="H606" s="3">
        <f>_xlfn.XLOOKUP(sales[[#This Row],[Product]],products[Product],products[Cost per box])*sales[[#This Row],[Boxes]]</f>
        <v>3625.3700000000003</v>
      </c>
      <c r="I606" s="4">
        <f>sales[[#This Row],[Revenue]]-sales[[#This Row],[Cost]]</f>
        <v>7154.6299999999992</v>
      </c>
    </row>
    <row r="607" spans="2:9" x14ac:dyDescent="0.25">
      <c r="B607" t="s">
        <v>57</v>
      </c>
      <c r="C607" t="s">
        <v>6</v>
      </c>
      <c r="D607" t="s">
        <v>7</v>
      </c>
      <c r="E607" s="1">
        <v>44232</v>
      </c>
      <c r="F607" s="4">
        <v>7343</v>
      </c>
      <c r="G607">
        <v>272</v>
      </c>
      <c r="H607" s="3">
        <f>_xlfn.XLOOKUP(sales[[#This Row],[Product]],products[Product],products[Cost per box])*sales[[#This Row],[Boxes]]</f>
        <v>1400.8000000000002</v>
      </c>
      <c r="I607" s="4">
        <f>sales[[#This Row],[Revenue]]-sales[[#This Row],[Cost]]</f>
        <v>5942.2</v>
      </c>
    </row>
    <row r="608" spans="2:9" x14ac:dyDescent="0.25">
      <c r="B608" t="s">
        <v>46</v>
      </c>
      <c r="C608" t="s">
        <v>21</v>
      </c>
      <c r="D608" t="s">
        <v>12</v>
      </c>
      <c r="E608" s="1">
        <v>44235</v>
      </c>
      <c r="F608" s="4">
        <v>301</v>
      </c>
      <c r="G608">
        <v>305</v>
      </c>
      <c r="H608" s="3">
        <f>_xlfn.XLOOKUP(sales[[#This Row],[Product]],products[Product],products[Cost per box])*sales[[#This Row],[Boxes]]</f>
        <v>2571.15</v>
      </c>
      <c r="I608" s="4">
        <f>sales[[#This Row],[Revenue]]-sales[[#This Row],[Cost]]</f>
        <v>-2270.15</v>
      </c>
    </row>
    <row r="609" spans="2:9" x14ac:dyDescent="0.25">
      <c r="B609" t="s">
        <v>15</v>
      </c>
      <c r="C609" t="s">
        <v>6</v>
      </c>
      <c r="D609" t="s">
        <v>26</v>
      </c>
      <c r="E609" s="1">
        <v>44235</v>
      </c>
      <c r="F609" s="4">
        <v>5068</v>
      </c>
      <c r="G609">
        <v>318</v>
      </c>
      <c r="H609" s="3">
        <f>_xlfn.XLOOKUP(sales[[#This Row],[Product]],products[Product],products[Cost per box])*sales[[#This Row],[Boxes]]</f>
        <v>2044.74</v>
      </c>
      <c r="I609" s="4">
        <f>sales[[#This Row],[Revenue]]-sales[[#This Row],[Cost]]</f>
        <v>3023.26</v>
      </c>
    </row>
    <row r="610" spans="2:9" x14ac:dyDescent="0.25">
      <c r="B610" t="s">
        <v>8</v>
      </c>
      <c r="C610" t="s">
        <v>21</v>
      </c>
      <c r="D610" t="s">
        <v>44</v>
      </c>
      <c r="E610" s="1">
        <v>44235</v>
      </c>
      <c r="F610" s="4">
        <v>2709</v>
      </c>
      <c r="G610">
        <v>39</v>
      </c>
      <c r="H610" s="3">
        <f>_xlfn.XLOOKUP(sales[[#This Row],[Product]],products[Product],products[Cost per box])*sales[[#This Row],[Boxes]]</f>
        <v>373.23</v>
      </c>
      <c r="I610" s="4">
        <f>sales[[#This Row],[Revenue]]-sales[[#This Row],[Cost]]</f>
        <v>2335.77</v>
      </c>
    </row>
    <row r="611" spans="2:9" x14ac:dyDescent="0.25">
      <c r="B611" t="s">
        <v>39</v>
      </c>
      <c r="C611" t="s">
        <v>6</v>
      </c>
      <c r="D611" t="s">
        <v>26</v>
      </c>
      <c r="E611" s="1">
        <v>44235</v>
      </c>
      <c r="F611" s="4">
        <v>2737</v>
      </c>
      <c r="G611">
        <v>40</v>
      </c>
      <c r="H611" s="3">
        <f>_xlfn.XLOOKUP(sales[[#This Row],[Product]],products[Product],products[Cost per box])*sales[[#This Row],[Boxes]]</f>
        <v>257.2</v>
      </c>
      <c r="I611" s="4">
        <f>sales[[#This Row],[Revenue]]-sales[[#This Row],[Cost]]</f>
        <v>2479.8000000000002</v>
      </c>
    </row>
    <row r="612" spans="2:9" x14ac:dyDescent="0.25">
      <c r="B612" t="s">
        <v>41</v>
      </c>
      <c r="C612" t="s">
        <v>11</v>
      </c>
      <c r="D612" t="s">
        <v>38</v>
      </c>
      <c r="E612" s="1">
        <v>44235</v>
      </c>
      <c r="F612" s="4">
        <v>4648</v>
      </c>
      <c r="G612">
        <v>104</v>
      </c>
      <c r="H612" s="3">
        <f>_xlfn.XLOOKUP(sales[[#This Row],[Product]],products[Product],products[Cost per box])*sales[[#This Row],[Boxes]]</f>
        <v>1033.76</v>
      </c>
      <c r="I612" s="4">
        <f>sales[[#This Row],[Revenue]]-sales[[#This Row],[Cost]]</f>
        <v>3614.24</v>
      </c>
    </row>
    <row r="613" spans="2:9" x14ac:dyDescent="0.25">
      <c r="B613" t="s">
        <v>20</v>
      </c>
      <c r="C613" t="s">
        <v>9</v>
      </c>
      <c r="D613" t="s">
        <v>36</v>
      </c>
      <c r="E613" s="1">
        <v>44235</v>
      </c>
      <c r="F613" s="4">
        <v>8764</v>
      </c>
      <c r="G613">
        <v>262</v>
      </c>
      <c r="H613" s="3">
        <f>_xlfn.XLOOKUP(sales[[#This Row],[Product]],products[Product],products[Cost per box])*sales[[#This Row],[Boxes]]</f>
        <v>1320.48</v>
      </c>
      <c r="I613" s="4">
        <f>sales[[#This Row],[Revenue]]-sales[[#This Row],[Cost]]</f>
        <v>7443.52</v>
      </c>
    </row>
    <row r="614" spans="2:9" x14ac:dyDescent="0.25">
      <c r="B614" t="s">
        <v>49</v>
      </c>
      <c r="C614" t="s">
        <v>16</v>
      </c>
      <c r="D614" t="s">
        <v>12</v>
      </c>
      <c r="E614" s="1">
        <v>44235</v>
      </c>
      <c r="F614" s="4">
        <v>5145</v>
      </c>
      <c r="G614">
        <v>376</v>
      </c>
      <c r="H614" s="3">
        <f>_xlfn.XLOOKUP(sales[[#This Row],[Product]],products[Product],products[Cost per box])*sales[[#This Row],[Boxes]]</f>
        <v>3169.68</v>
      </c>
      <c r="I614" s="4">
        <f>sales[[#This Row],[Revenue]]-sales[[#This Row],[Cost]]</f>
        <v>1975.3200000000002</v>
      </c>
    </row>
    <row r="615" spans="2:9" x14ac:dyDescent="0.25">
      <c r="B615" t="s">
        <v>15</v>
      </c>
      <c r="C615" t="s">
        <v>11</v>
      </c>
      <c r="D615" t="s">
        <v>47</v>
      </c>
      <c r="E615" s="1">
        <v>44235</v>
      </c>
      <c r="F615" s="4">
        <v>1918</v>
      </c>
      <c r="G615">
        <v>390</v>
      </c>
      <c r="H615" s="3">
        <f>_xlfn.XLOOKUP(sales[[#This Row],[Product]],products[Product],products[Cost per box])*sales[[#This Row],[Boxes]]</f>
        <v>2051.4</v>
      </c>
      <c r="I615" s="4">
        <f>sales[[#This Row],[Revenue]]-sales[[#This Row],[Cost]]</f>
        <v>-133.40000000000009</v>
      </c>
    </row>
    <row r="616" spans="2:9" x14ac:dyDescent="0.25">
      <c r="B616" t="s">
        <v>23</v>
      </c>
      <c r="C616" t="s">
        <v>27</v>
      </c>
      <c r="D616" t="s">
        <v>36</v>
      </c>
      <c r="E616" s="1">
        <v>44235</v>
      </c>
      <c r="F616" s="4">
        <v>4396</v>
      </c>
      <c r="G616">
        <v>674</v>
      </c>
      <c r="H616" s="3">
        <f>_xlfn.XLOOKUP(sales[[#This Row],[Product]],products[Product],products[Cost per box])*sales[[#This Row],[Boxes]]</f>
        <v>3396.96</v>
      </c>
      <c r="I616" s="4">
        <f>sales[[#This Row],[Revenue]]-sales[[#This Row],[Cost]]</f>
        <v>999.04</v>
      </c>
    </row>
    <row r="617" spans="2:9" x14ac:dyDescent="0.25">
      <c r="B617" t="s">
        <v>33</v>
      </c>
      <c r="C617" t="s">
        <v>27</v>
      </c>
      <c r="D617" t="s">
        <v>42</v>
      </c>
      <c r="E617" s="1">
        <v>44235</v>
      </c>
      <c r="F617" s="4">
        <v>7420</v>
      </c>
      <c r="G617">
        <v>83</v>
      </c>
      <c r="H617" s="3">
        <f>_xlfn.XLOOKUP(sales[[#This Row],[Product]],products[Product],products[Cost per box])*sales[[#This Row],[Boxes]]</f>
        <v>393.42</v>
      </c>
      <c r="I617" s="4">
        <f>sales[[#This Row],[Revenue]]-sales[[#This Row],[Cost]]</f>
        <v>7026.58</v>
      </c>
    </row>
    <row r="618" spans="2:9" x14ac:dyDescent="0.25">
      <c r="B618" t="s">
        <v>29</v>
      </c>
      <c r="C618" t="s">
        <v>21</v>
      </c>
      <c r="D618" t="s">
        <v>42</v>
      </c>
      <c r="E618" s="1">
        <v>44235</v>
      </c>
      <c r="F618" s="4">
        <v>5292</v>
      </c>
      <c r="G618">
        <v>500</v>
      </c>
      <c r="H618" s="3">
        <f>_xlfn.XLOOKUP(sales[[#This Row],[Product]],products[Product],products[Cost per box])*sales[[#This Row],[Boxes]]</f>
        <v>2370</v>
      </c>
      <c r="I618" s="4">
        <f>sales[[#This Row],[Revenue]]-sales[[#This Row],[Cost]]</f>
        <v>2922</v>
      </c>
    </row>
    <row r="619" spans="2:9" x14ac:dyDescent="0.25">
      <c r="B619" t="s">
        <v>10</v>
      </c>
      <c r="C619" t="s">
        <v>11</v>
      </c>
      <c r="D619" t="s">
        <v>28</v>
      </c>
      <c r="E619" s="1">
        <v>44235</v>
      </c>
      <c r="F619" s="4">
        <v>3787</v>
      </c>
      <c r="G619">
        <v>236</v>
      </c>
      <c r="H619" s="3">
        <f>_xlfn.XLOOKUP(sales[[#This Row],[Product]],products[Product],products[Cost per box])*sales[[#This Row],[Boxes]]</f>
        <v>651.3599999999999</v>
      </c>
      <c r="I619" s="4">
        <f>sales[[#This Row],[Revenue]]-sales[[#This Row],[Cost]]</f>
        <v>3135.6400000000003</v>
      </c>
    </row>
    <row r="620" spans="2:9" x14ac:dyDescent="0.25">
      <c r="B620" t="s">
        <v>41</v>
      </c>
      <c r="C620" t="s">
        <v>6</v>
      </c>
      <c r="D620" t="s">
        <v>44</v>
      </c>
      <c r="E620" s="1">
        <v>44235</v>
      </c>
      <c r="F620" s="4">
        <v>581</v>
      </c>
      <c r="G620">
        <v>19</v>
      </c>
      <c r="H620" s="3">
        <f>_xlfn.XLOOKUP(sales[[#This Row],[Product]],products[Product],products[Cost per box])*sales[[#This Row],[Boxes]]</f>
        <v>181.83</v>
      </c>
      <c r="I620" s="4">
        <f>sales[[#This Row],[Revenue]]-sales[[#This Row],[Cost]]</f>
        <v>399.16999999999996</v>
      </c>
    </row>
    <row r="621" spans="2:9" x14ac:dyDescent="0.25">
      <c r="B621" t="s">
        <v>33</v>
      </c>
      <c r="C621" t="s">
        <v>9</v>
      </c>
      <c r="D621" t="s">
        <v>38</v>
      </c>
      <c r="E621" s="1">
        <v>44235</v>
      </c>
      <c r="F621" s="4">
        <v>4900</v>
      </c>
      <c r="G621">
        <v>154</v>
      </c>
      <c r="H621" s="3">
        <f>_xlfn.XLOOKUP(sales[[#This Row],[Product]],products[Product],products[Cost per box])*sales[[#This Row],[Boxes]]</f>
        <v>1530.76</v>
      </c>
      <c r="I621" s="4">
        <f>sales[[#This Row],[Revenue]]-sales[[#This Row],[Cost]]</f>
        <v>3369.24</v>
      </c>
    </row>
    <row r="622" spans="2:9" x14ac:dyDescent="0.25">
      <c r="B622" t="s">
        <v>57</v>
      </c>
      <c r="C622" t="s">
        <v>11</v>
      </c>
      <c r="D622" t="s">
        <v>44</v>
      </c>
      <c r="E622" s="1">
        <v>44235</v>
      </c>
      <c r="F622" s="4">
        <v>2639</v>
      </c>
      <c r="G622">
        <v>80</v>
      </c>
      <c r="H622" s="3">
        <f>_xlfn.XLOOKUP(sales[[#This Row],[Product]],products[Product],products[Cost per box])*sales[[#This Row],[Boxes]]</f>
        <v>765.6</v>
      </c>
      <c r="I622" s="4">
        <f>sales[[#This Row],[Revenue]]-sales[[#This Row],[Cost]]</f>
        <v>1873.4</v>
      </c>
    </row>
    <row r="623" spans="2:9" x14ac:dyDescent="0.25">
      <c r="B623" t="s">
        <v>13</v>
      </c>
      <c r="C623" t="s">
        <v>6</v>
      </c>
      <c r="D623" t="s">
        <v>26</v>
      </c>
      <c r="E623" s="1">
        <v>44235</v>
      </c>
      <c r="F623" s="4">
        <v>7980</v>
      </c>
      <c r="G623">
        <v>980</v>
      </c>
      <c r="H623" s="3">
        <f>_xlfn.XLOOKUP(sales[[#This Row],[Product]],products[Product],products[Cost per box])*sales[[#This Row],[Boxes]]</f>
        <v>6301.4</v>
      </c>
      <c r="I623" s="4">
        <f>sales[[#This Row],[Revenue]]-sales[[#This Row],[Cost]]</f>
        <v>1678.6000000000004</v>
      </c>
    </row>
    <row r="624" spans="2:9" x14ac:dyDescent="0.25">
      <c r="B624" t="s">
        <v>15</v>
      </c>
      <c r="C624" t="s">
        <v>21</v>
      </c>
      <c r="D624" t="s">
        <v>36</v>
      </c>
      <c r="E624" s="1">
        <v>44235</v>
      </c>
      <c r="F624" s="4">
        <v>2695</v>
      </c>
      <c r="G624">
        <v>108</v>
      </c>
      <c r="H624" s="3">
        <f>_xlfn.XLOOKUP(sales[[#This Row],[Product]],products[Product],products[Cost per box])*sales[[#This Row],[Boxes]]</f>
        <v>544.32000000000005</v>
      </c>
      <c r="I624" s="4">
        <f>sales[[#This Row],[Revenue]]-sales[[#This Row],[Cost]]</f>
        <v>2150.6799999999998</v>
      </c>
    </row>
    <row r="625" spans="2:9" x14ac:dyDescent="0.25">
      <c r="B625" t="s">
        <v>15</v>
      </c>
      <c r="C625" t="s">
        <v>16</v>
      </c>
      <c r="D625" t="s">
        <v>31</v>
      </c>
      <c r="E625" s="1">
        <v>44236</v>
      </c>
      <c r="F625" s="4">
        <v>686</v>
      </c>
      <c r="G625">
        <v>261</v>
      </c>
      <c r="H625" s="3">
        <f>_xlfn.XLOOKUP(sales[[#This Row],[Product]],products[Product],products[Cost per box])*sales[[#This Row],[Boxes]]</f>
        <v>1492.9199999999998</v>
      </c>
      <c r="I625" s="4">
        <f>sales[[#This Row],[Revenue]]-sales[[#This Row],[Cost]]</f>
        <v>-806.91999999999985</v>
      </c>
    </row>
    <row r="626" spans="2:9" x14ac:dyDescent="0.25">
      <c r="B626" t="s">
        <v>46</v>
      </c>
      <c r="C626" t="s">
        <v>16</v>
      </c>
      <c r="D626" t="s">
        <v>14</v>
      </c>
      <c r="E626" s="1">
        <v>44236</v>
      </c>
      <c r="F626" s="4">
        <v>10647</v>
      </c>
      <c r="G626">
        <v>185</v>
      </c>
      <c r="H626" s="3">
        <f>_xlfn.XLOOKUP(sales[[#This Row],[Product]],products[Product],products[Cost per box])*sales[[#This Row],[Boxes]]</f>
        <v>1167.3499999999999</v>
      </c>
      <c r="I626" s="4">
        <f>sales[[#This Row],[Revenue]]-sales[[#This Row],[Cost]]</f>
        <v>9479.65</v>
      </c>
    </row>
    <row r="627" spans="2:9" x14ac:dyDescent="0.25">
      <c r="B627" t="s">
        <v>20</v>
      </c>
      <c r="C627" t="s">
        <v>27</v>
      </c>
      <c r="D627" t="s">
        <v>43</v>
      </c>
      <c r="E627" s="1">
        <v>44236</v>
      </c>
      <c r="F627" s="4">
        <v>1890</v>
      </c>
      <c r="G627">
        <v>93</v>
      </c>
      <c r="H627" s="3">
        <f>_xlfn.XLOOKUP(sales[[#This Row],[Product]],products[Product],products[Cost per box])*sales[[#This Row],[Boxes]]</f>
        <v>358.05</v>
      </c>
      <c r="I627" s="4">
        <f>sales[[#This Row],[Revenue]]-sales[[#This Row],[Cost]]</f>
        <v>1531.95</v>
      </c>
    </row>
    <row r="628" spans="2:9" x14ac:dyDescent="0.25">
      <c r="B628" t="s">
        <v>39</v>
      </c>
      <c r="C628" t="s">
        <v>16</v>
      </c>
      <c r="D628" t="s">
        <v>43</v>
      </c>
      <c r="E628" s="1">
        <v>44236</v>
      </c>
      <c r="F628" s="4">
        <v>1162</v>
      </c>
      <c r="G628">
        <v>38</v>
      </c>
      <c r="H628" s="3">
        <f>_xlfn.XLOOKUP(sales[[#This Row],[Product]],products[Product],products[Cost per box])*sales[[#This Row],[Boxes]]</f>
        <v>146.30000000000001</v>
      </c>
      <c r="I628" s="4">
        <f>sales[[#This Row],[Revenue]]-sales[[#This Row],[Cost]]</f>
        <v>1015.7</v>
      </c>
    </row>
    <row r="629" spans="2:9" x14ac:dyDescent="0.25">
      <c r="B629" t="s">
        <v>33</v>
      </c>
      <c r="C629" t="s">
        <v>6</v>
      </c>
      <c r="D629" t="s">
        <v>24</v>
      </c>
      <c r="E629" s="1">
        <v>44236</v>
      </c>
      <c r="F629" s="4">
        <v>2296</v>
      </c>
      <c r="G629">
        <v>192</v>
      </c>
      <c r="H629" s="3">
        <f>_xlfn.XLOOKUP(sales[[#This Row],[Product]],products[Product],products[Cost per box])*sales[[#This Row],[Boxes]]</f>
        <v>2017.92</v>
      </c>
      <c r="I629" s="4">
        <f>sales[[#This Row],[Revenue]]-sales[[#This Row],[Cost]]</f>
        <v>278.07999999999993</v>
      </c>
    </row>
    <row r="630" spans="2:9" x14ac:dyDescent="0.25">
      <c r="B630" t="s">
        <v>23</v>
      </c>
      <c r="C630" t="s">
        <v>16</v>
      </c>
      <c r="D630" t="s">
        <v>36</v>
      </c>
      <c r="E630" s="1">
        <v>44236</v>
      </c>
      <c r="F630" s="4">
        <v>15659</v>
      </c>
      <c r="G630">
        <v>490</v>
      </c>
      <c r="H630" s="3">
        <f>_xlfn.XLOOKUP(sales[[#This Row],[Product]],products[Product],products[Cost per box])*sales[[#This Row],[Boxes]]</f>
        <v>2469.6</v>
      </c>
      <c r="I630" s="4">
        <f>sales[[#This Row],[Revenue]]-sales[[#This Row],[Cost]]</f>
        <v>13189.4</v>
      </c>
    </row>
    <row r="631" spans="2:9" x14ac:dyDescent="0.25">
      <c r="B631" t="s">
        <v>20</v>
      </c>
      <c r="C631" t="s">
        <v>21</v>
      </c>
      <c r="D631" t="s">
        <v>36</v>
      </c>
      <c r="E631" s="1">
        <v>44236</v>
      </c>
      <c r="F631" s="4">
        <v>2100</v>
      </c>
      <c r="G631">
        <v>73</v>
      </c>
      <c r="H631" s="3">
        <f>_xlfn.XLOOKUP(sales[[#This Row],[Product]],products[Product],products[Cost per box])*sales[[#This Row],[Boxes]]</f>
        <v>367.92</v>
      </c>
      <c r="I631" s="4">
        <f>sales[[#This Row],[Revenue]]-sales[[#This Row],[Cost]]</f>
        <v>1732.08</v>
      </c>
    </row>
    <row r="632" spans="2:9" x14ac:dyDescent="0.25">
      <c r="B632" t="s">
        <v>39</v>
      </c>
      <c r="C632" t="s">
        <v>11</v>
      </c>
      <c r="D632" t="s">
        <v>30</v>
      </c>
      <c r="E632" s="1">
        <v>44236</v>
      </c>
      <c r="F632" s="4">
        <v>2338</v>
      </c>
      <c r="G632">
        <v>213</v>
      </c>
      <c r="H632" s="3">
        <f>_xlfn.XLOOKUP(sales[[#This Row],[Product]],products[Product],products[Cost per box])*sales[[#This Row],[Boxes]]</f>
        <v>783.84</v>
      </c>
      <c r="I632" s="4">
        <f>sales[[#This Row],[Revenue]]-sales[[#This Row],[Cost]]</f>
        <v>1554.1599999999999</v>
      </c>
    </row>
    <row r="633" spans="2:9" x14ac:dyDescent="0.25">
      <c r="B633" t="s">
        <v>25</v>
      </c>
      <c r="C633" t="s">
        <v>16</v>
      </c>
      <c r="D633" t="s">
        <v>44</v>
      </c>
      <c r="E633" s="1">
        <v>44237</v>
      </c>
      <c r="F633" s="4">
        <v>5194</v>
      </c>
      <c r="G633">
        <v>29</v>
      </c>
      <c r="H633" s="3">
        <f>_xlfn.XLOOKUP(sales[[#This Row],[Product]],products[Product],products[Cost per box])*sales[[#This Row],[Boxes]]</f>
        <v>277.53000000000003</v>
      </c>
      <c r="I633" s="4">
        <f>sales[[#This Row],[Revenue]]-sales[[#This Row],[Cost]]</f>
        <v>4916.47</v>
      </c>
    </row>
    <row r="634" spans="2:9" x14ac:dyDescent="0.25">
      <c r="B634" t="s">
        <v>10</v>
      </c>
      <c r="C634" t="s">
        <v>9</v>
      </c>
      <c r="D634" t="s">
        <v>35</v>
      </c>
      <c r="E634" s="1">
        <v>44237</v>
      </c>
      <c r="F634" s="4">
        <v>4424</v>
      </c>
      <c r="G634">
        <v>320</v>
      </c>
      <c r="H634" s="3">
        <f>_xlfn.XLOOKUP(sales[[#This Row],[Product]],products[Product],products[Cost per box])*sales[[#This Row],[Boxes]]</f>
        <v>848</v>
      </c>
      <c r="I634" s="4">
        <f>sales[[#This Row],[Revenue]]-sales[[#This Row],[Cost]]</f>
        <v>3576</v>
      </c>
    </row>
    <row r="635" spans="2:9" x14ac:dyDescent="0.25">
      <c r="B635" t="s">
        <v>25</v>
      </c>
      <c r="C635" t="s">
        <v>9</v>
      </c>
      <c r="D635" t="s">
        <v>36</v>
      </c>
      <c r="E635" s="1">
        <v>44237</v>
      </c>
      <c r="F635" s="4">
        <v>2303</v>
      </c>
      <c r="G635">
        <v>260</v>
      </c>
      <c r="H635" s="3">
        <f>_xlfn.XLOOKUP(sales[[#This Row],[Product]],products[Product],products[Cost per box])*sales[[#This Row],[Boxes]]</f>
        <v>1310.4000000000001</v>
      </c>
      <c r="I635" s="4">
        <f>sales[[#This Row],[Revenue]]-sales[[#This Row],[Cost]]</f>
        <v>992.59999999999991</v>
      </c>
    </row>
    <row r="636" spans="2:9" x14ac:dyDescent="0.25">
      <c r="B636" t="s">
        <v>40</v>
      </c>
      <c r="C636" t="s">
        <v>27</v>
      </c>
      <c r="D636" t="s">
        <v>22</v>
      </c>
      <c r="E636" s="1">
        <v>44237</v>
      </c>
      <c r="F636" s="4">
        <v>1876</v>
      </c>
      <c r="G636">
        <v>12</v>
      </c>
      <c r="H636" s="3">
        <f>_xlfn.XLOOKUP(sales[[#This Row],[Product]],products[Product],products[Cost per box])*sales[[#This Row],[Boxes]]</f>
        <v>98.640000000000015</v>
      </c>
      <c r="I636" s="4">
        <f>sales[[#This Row],[Revenue]]-sales[[#This Row],[Cost]]</f>
        <v>1777.36</v>
      </c>
    </row>
    <row r="637" spans="2:9" x14ac:dyDescent="0.25">
      <c r="B637" t="s">
        <v>23</v>
      </c>
      <c r="C637" t="s">
        <v>21</v>
      </c>
      <c r="D637" t="s">
        <v>43</v>
      </c>
      <c r="E637" s="1">
        <v>44237</v>
      </c>
      <c r="F637" s="4">
        <v>294</v>
      </c>
      <c r="G637">
        <v>700</v>
      </c>
      <c r="H637" s="3">
        <f>_xlfn.XLOOKUP(sales[[#This Row],[Product]],products[Product],products[Cost per box])*sales[[#This Row],[Boxes]]</f>
        <v>2695</v>
      </c>
      <c r="I637" s="4">
        <f>sales[[#This Row],[Revenue]]-sales[[#This Row],[Cost]]</f>
        <v>-2401</v>
      </c>
    </row>
    <row r="638" spans="2:9" x14ac:dyDescent="0.25">
      <c r="B638" t="s">
        <v>49</v>
      </c>
      <c r="C638" t="s">
        <v>21</v>
      </c>
      <c r="D638" t="s">
        <v>19</v>
      </c>
      <c r="E638" s="1">
        <v>44237</v>
      </c>
      <c r="F638" s="4">
        <v>756</v>
      </c>
      <c r="G638">
        <v>121</v>
      </c>
      <c r="H638" s="3">
        <f>_xlfn.XLOOKUP(sales[[#This Row],[Product]],products[Product],products[Cost per box])*sales[[#This Row],[Boxes]]</f>
        <v>1237.8300000000002</v>
      </c>
      <c r="I638" s="4">
        <f>sales[[#This Row],[Revenue]]-sales[[#This Row],[Cost]]</f>
        <v>-481.83000000000015</v>
      </c>
    </row>
    <row r="639" spans="2:9" x14ac:dyDescent="0.25">
      <c r="B639" t="s">
        <v>13</v>
      </c>
      <c r="C639" t="s">
        <v>9</v>
      </c>
      <c r="D639" t="s">
        <v>22</v>
      </c>
      <c r="E639" s="1">
        <v>44237</v>
      </c>
      <c r="F639" s="4">
        <v>2359</v>
      </c>
      <c r="G639">
        <v>105</v>
      </c>
      <c r="H639" s="3">
        <f>_xlfn.XLOOKUP(sales[[#This Row],[Product]],products[Product],products[Cost per box])*sales[[#This Row],[Boxes]]</f>
        <v>863.1</v>
      </c>
      <c r="I639" s="4">
        <f>sales[[#This Row],[Revenue]]-sales[[#This Row],[Cost]]</f>
        <v>1495.9</v>
      </c>
    </row>
    <row r="640" spans="2:9" x14ac:dyDescent="0.25">
      <c r="B640" t="s">
        <v>15</v>
      </c>
      <c r="C640" t="s">
        <v>6</v>
      </c>
      <c r="D640" t="s">
        <v>28</v>
      </c>
      <c r="E640" s="1">
        <v>44237</v>
      </c>
      <c r="F640" s="4">
        <v>511</v>
      </c>
      <c r="G640">
        <v>407</v>
      </c>
      <c r="H640" s="3">
        <f>_xlfn.XLOOKUP(sales[[#This Row],[Product]],products[Product],products[Cost per box])*sales[[#This Row],[Boxes]]</f>
        <v>1123.32</v>
      </c>
      <c r="I640" s="4">
        <f>sales[[#This Row],[Revenue]]-sales[[#This Row],[Cost]]</f>
        <v>-612.31999999999994</v>
      </c>
    </row>
    <row r="641" spans="2:9" x14ac:dyDescent="0.25">
      <c r="B641" t="s">
        <v>8</v>
      </c>
      <c r="C641" t="s">
        <v>21</v>
      </c>
      <c r="D641" t="s">
        <v>45</v>
      </c>
      <c r="E641" s="1">
        <v>44237</v>
      </c>
      <c r="F641" s="4">
        <v>9051</v>
      </c>
      <c r="G641">
        <v>683</v>
      </c>
      <c r="H641" s="3">
        <f>_xlfn.XLOOKUP(sales[[#This Row],[Product]],products[Product],products[Cost per box])*sales[[#This Row],[Boxes]]</f>
        <v>5279.59</v>
      </c>
      <c r="I641" s="4">
        <f>sales[[#This Row],[Revenue]]-sales[[#This Row],[Cost]]</f>
        <v>3771.41</v>
      </c>
    </row>
    <row r="642" spans="2:9" x14ac:dyDescent="0.25">
      <c r="B642" t="s">
        <v>23</v>
      </c>
      <c r="C642" t="s">
        <v>16</v>
      </c>
      <c r="D642" t="s">
        <v>45</v>
      </c>
      <c r="E642" s="1">
        <v>44237</v>
      </c>
      <c r="F642" s="4">
        <v>1540</v>
      </c>
      <c r="G642">
        <v>101</v>
      </c>
      <c r="H642" s="3">
        <f>_xlfn.XLOOKUP(sales[[#This Row],[Product]],products[Product],products[Cost per box])*sales[[#This Row],[Boxes]]</f>
        <v>780.73</v>
      </c>
      <c r="I642" s="4">
        <f>sales[[#This Row],[Revenue]]-sales[[#This Row],[Cost]]</f>
        <v>759.27</v>
      </c>
    </row>
    <row r="643" spans="2:9" x14ac:dyDescent="0.25">
      <c r="B643" t="s">
        <v>34</v>
      </c>
      <c r="C643" t="s">
        <v>6</v>
      </c>
      <c r="D643" t="s">
        <v>36</v>
      </c>
      <c r="E643" s="1">
        <v>44237</v>
      </c>
      <c r="F643" s="4">
        <v>3738</v>
      </c>
      <c r="G643">
        <v>145</v>
      </c>
      <c r="H643" s="3">
        <f>_xlfn.XLOOKUP(sales[[#This Row],[Product]],products[Product],products[Cost per box])*sales[[#This Row],[Boxes]]</f>
        <v>730.8</v>
      </c>
      <c r="I643" s="4">
        <f>sales[[#This Row],[Revenue]]-sales[[#This Row],[Cost]]</f>
        <v>3007.2</v>
      </c>
    </row>
    <row r="644" spans="2:9" x14ac:dyDescent="0.25">
      <c r="B644" t="s">
        <v>8</v>
      </c>
      <c r="C644" t="s">
        <v>6</v>
      </c>
      <c r="D644" t="s">
        <v>19</v>
      </c>
      <c r="E644" s="1">
        <v>44237</v>
      </c>
      <c r="F644" s="4">
        <v>1232</v>
      </c>
      <c r="G644">
        <v>119</v>
      </c>
      <c r="H644" s="3">
        <f>_xlfn.XLOOKUP(sales[[#This Row],[Product]],products[Product],products[Cost per box])*sales[[#This Row],[Boxes]]</f>
        <v>1217.3700000000001</v>
      </c>
      <c r="I644" s="4">
        <f>sales[[#This Row],[Revenue]]-sales[[#This Row],[Cost]]</f>
        <v>14.629999999999882</v>
      </c>
    </row>
    <row r="645" spans="2:9" x14ac:dyDescent="0.25">
      <c r="B645" t="s">
        <v>20</v>
      </c>
      <c r="C645" t="s">
        <v>21</v>
      </c>
      <c r="D645" t="s">
        <v>31</v>
      </c>
      <c r="E645" s="1">
        <v>44237</v>
      </c>
      <c r="F645" s="4">
        <v>462</v>
      </c>
      <c r="G645">
        <v>145</v>
      </c>
      <c r="H645" s="3">
        <f>_xlfn.XLOOKUP(sales[[#This Row],[Product]],products[Product],products[Cost per box])*sales[[#This Row],[Boxes]]</f>
        <v>829.4</v>
      </c>
      <c r="I645" s="4">
        <f>sales[[#This Row],[Revenue]]-sales[[#This Row],[Cost]]</f>
        <v>-367.4</v>
      </c>
    </row>
    <row r="646" spans="2:9" x14ac:dyDescent="0.25">
      <c r="B646" t="s">
        <v>15</v>
      </c>
      <c r="C646" t="s">
        <v>6</v>
      </c>
      <c r="D646" t="s">
        <v>12</v>
      </c>
      <c r="E646" s="1">
        <v>44237</v>
      </c>
      <c r="F646" s="4">
        <v>5229</v>
      </c>
      <c r="G646">
        <v>393</v>
      </c>
      <c r="H646" s="3">
        <f>_xlfn.XLOOKUP(sales[[#This Row],[Product]],products[Product],products[Cost per box])*sales[[#This Row],[Boxes]]</f>
        <v>3312.99</v>
      </c>
      <c r="I646" s="4">
        <f>sales[[#This Row],[Revenue]]-sales[[#This Row],[Cost]]</f>
        <v>1916.0100000000002</v>
      </c>
    </row>
    <row r="647" spans="2:9" x14ac:dyDescent="0.25">
      <c r="B647" t="s">
        <v>13</v>
      </c>
      <c r="C647" t="s">
        <v>6</v>
      </c>
      <c r="D647" t="s">
        <v>35</v>
      </c>
      <c r="E647" s="1">
        <v>44237</v>
      </c>
      <c r="F647" s="4">
        <v>1841</v>
      </c>
      <c r="G647">
        <v>344</v>
      </c>
      <c r="H647" s="3">
        <f>_xlfn.XLOOKUP(sales[[#This Row],[Product]],products[Product],products[Cost per box])*sales[[#This Row],[Boxes]]</f>
        <v>911.6</v>
      </c>
      <c r="I647" s="4">
        <f>sales[[#This Row],[Revenue]]-sales[[#This Row],[Cost]]</f>
        <v>929.4</v>
      </c>
    </row>
    <row r="648" spans="2:9" x14ac:dyDescent="0.25">
      <c r="B648" t="s">
        <v>41</v>
      </c>
      <c r="C648" t="s">
        <v>9</v>
      </c>
      <c r="D648" t="s">
        <v>47</v>
      </c>
      <c r="E648" s="1">
        <v>44237</v>
      </c>
      <c r="F648" s="4">
        <v>8456</v>
      </c>
      <c r="G648">
        <v>910</v>
      </c>
      <c r="H648" s="3">
        <f>_xlfn.XLOOKUP(sales[[#This Row],[Product]],products[Product],products[Cost per box])*sales[[#This Row],[Boxes]]</f>
        <v>4786.5999999999995</v>
      </c>
      <c r="I648" s="4">
        <f>sales[[#This Row],[Revenue]]-sales[[#This Row],[Cost]]</f>
        <v>3669.4000000000005</v>
      </c>
    </row>
    <row r="649" spans="2:9" x14ac:dyDescent="0.25">
      <c r="B649" t="s">
        <v>29</v>
      </c>
      <c r="C649" t="s">
        <v>9</v>
      </c>
      <c r="D649" t="s">
        <v>30</v>
      </c>
      <c r="E649" s="1">
        <v>44237</v>
      </c>
      <c r="F649" s="4">
        <v>1631</v>
      </c>
      <c r="G649">
        <v>140</v>
      </c>
      <c r="H649" s="3">
        <f>_xlfn.XLOOKUP(sales[[#This Row],[Product]],products[Product],products[Cost per box])*sales[[#This Row],[Boxes]]</f>
        <v>515.20000000000005</v>
      </c>
      <c r="I649" s="4">
        <f>sales[[#This Row],[Revenue]]-sales[[#This Row],[Cost]]</f>
        <v>1115.8</v>
      </c>
    </row>
    <row r="650" spans="2:9" x14ac:dyDescent="0.25">
      <c r="B650" t="s">
        <v>49</v>
      </c>
      <c r="C650" t="s">
        <v>16</v>
      </c>
      <c r="D650" t="s">
        <v>26</v>
      </c>
      <c r="E650" s="1">
        <v>44237</v>
      </c>
      <c r="F650" s="4">
        <v>2205</v>
      </c>
      <c r="G650">
        <v>265</v>
      </c>
      <c r="H650" s="3">
        <f>_xlfn.XLOOKUP(sales[[#This Row],[Product]],products[Product],products[Cost per box])*sales[[#This Row],[Boxes]]</f>
        <v>1703.9499999999998</v>
      </c>
      <c r="I650" s="4">
        <f>sales[[#This Row],[Revenue]]-sales[[#This Row],[Cost]]</f>
        <v>501.05000000000018</v>
      </c>
    </row>
    <row r="651" spans="2:9" x14ac:dyDescent="0.25">
      <c r="B651" t="s">
        <v>29</v>
      </c>
      <c r="C651" t="s">
        <v>11</v>
      </c>
      <c r="D651" t="s">
        <v>38</v>
      </c>
      <c r="E651" s="1">
        <v>44237</v>
      </c>
      <c r="F651" s="4">
        <v>637</v>
      </c>
      <c r="G651">
        <v>219</v>
      </c>
      <c r="H651" s="3">
        <f>_xlfn.XLOOKUP(sales[[#This Row],[Product]],products[Product],products[Cost per box])*sales[[#This Row],[Boxes]]</f>
        <v>2176.8599999999997</v>
      </c>
      <c r="I651" s="4">
        <f>sales[[#This Row],[Revenue]]-sales[[#This Row],[Cost]]</f>
        <v>-1539.8599999999997</v>
      </c>
    </row>
    <row r="652" spans="2:9" x14ac:dyDescent="0.25">
      <c r="B652" t="s">
        <v>40</v>
      </c>
      <c r="C652" t="s">
        <v>27</v>
      </c>
      <c r="D652" t="s">
        <v>36</v>
      </c>
      <c r="E652" s="1">
        <v>44237</v>
      </c>
      <c r="F652" s="4">
        <v>8925</v>
      </c>
      <c r="G652">
        <v>5</v>
      </c>
      <c r="H652" s="3">
        <f>_xlfn.XLOOKUP(sales[[#This Row],[Product]],products[Product],products[Cost per box])*sales[[#This Row],[Boxes]]</f>
        <v>25.2</v>
      </c>
      <c r="I652" s="4">
        <f>sales[[#This Row],[Revenue]]-sales[[#This Row],[Cost]]</f>
        <v>8899.7999999999993</v>
      </c>
    </row>
    <row r="653" spans="2:9" x14ac:dyDescent="0.25">
      <c r="B653" t="s">
        <v>51</v>
      </c>
      <c r="C653" t="s">
        <v>9</v>
      </c>
      <c r="D653" t="s">
        <v>50</v>
      </c>
      <c r="E653" s="1">
        <v>44237</v>
      </c>
      <c r="F653" s="4">
        <v>511</v>
      </c>
      <c r="G653">
        <v>249</v>
      </c>
      <c r="H653" s="3">
        <f>_xlfn.XLOOKUP(sales[[#This Row],[Product]],products[Product],products[Cost per box])*sales[[#This Row],[Boxes]]</f>
        <v>3090.09</v>
      </c>
      <c r="I653" s="4">
        <f>sales[[#This Row],[Revenue]]-sales[[#This Row],[Cost]]</f>
        <v>-2579.09</v>
      </c>
    </row>
    <row r="654" spans="2:9" x14ac:dyDescent="0.25">
      <c r="B654" t="s">
        <v>18</v>
      </c>
      <c r="C654" t="s">
        <v>6</v>
      </c>
      <c r="D654" t="s">
        <v>22</v>
      </c>
      <c r="E654" s="1">
        <v>44237</v>
      </c>
      <c r="F654" s="4">
        <v>1750</v>
      </c>
      <c r="G654">
        <v>196</v>
      </c>
      <c r="H654" s="3">
        <f>_xlfn.XLOOKUP(sales[[#This Row],[Product]],products[Product],products[Cost per box])*sales[[#This Row],[Boxes]]</f>
        <v>1611.1200000000001</v>
      </c>
      <c r="I654" s="4">
        <f>sales[[#This Row],[Revenue]]-sales[[#This Row],[Cost]]</f>
        <v>138.87999999999988</v>
      </c>
    </row>
    <row r="655" spans="2:9" x14ac:dyDescent="0.25">
      <c r="B655" t="s">
        <v>25</v>
      </c>
      <c r="C655" t="s">
        <v>16</v>
      </c>
      <c r="D655" t="s">
        <v>42</v>
      </c>
      <c r="E655" s="1">
        <v>44237</v>
      </c>
      <c r="F655" s="4">
        <v>4571</v>
      </c>
      <c r="G655">
        <v>31</v>
      </c>
      <c r="H655" s="3">
        <f>_xlfn.XLOOKUP(sales[[#This Row],[Product]],products[Product],products[Cost per box])*sales[[#This Row],[Boxes]]</f>
        <v>146.94</v>
      </c>
      <c r="I655" s="4">
        <f>sales[[#This Row],[Revenue]]-sales[[#This Row],[Cost]]</f>
        <v>4424.0600000000004</v>
      </c>
    </row>
    <row r="656" spans="2:9" x14ac:dyDescent="0.25">
      <c r="B656" t="s">
        <v>40</v>
      </c>
      <c r="C656" t="s">
        <v>16</v>
      </c>
      <c r="D656" t="s">
        <v>38</v>
      </c>
      <c r="E656" s="1">
        <v>44237</v>
      </c>
      <c r="F656" s="4">
        <v>4536</v>
      </c>
      <c r="G656">
        <v>60</v>
      </c>
      <c r="H656" s="3">
        <f>_xlfn.XLOOKUP(sales[[#This Row],[Product]],products[Product],products[Cost per box])*sales[[#This Row],[Boxes]]</f>
        <v>596.4</v>
      </c>
      <c r="I656" s="4">
        <f>sales[[#This Row],[Revenue]]-sales[[#This Row],[Cost]]</f>
        <v>3939.6</v>
      </c>
    </row>
    <row r="657" spans="2:9" x14ac:dyDescent="0.25">
      <c r="B657" t="s">
        <v>37</v>
      </c>
      <c r="C657" t="s">
        <v>11</v>
      </c>
      <c r="D657" t="s">
        <v>50</v>
      </c>
      <c r="E657" s="1">
        <v>44237</v>
      </c>
      <c r="F657" s="4">
        <v>8078</v>
      </c>
      <c r="G657">
        <v>248</v>
      </c>
      <c r="H657" s="3">
        <f>_xlfn.XLOOKUP(sales[[#This Row],[Product]],products[Product],products[Cost per box])*sales[[#This Row],[Boxes]]</f>
        <v>3077.68</v>
      </c>
      <c r="I657" s="4">
        <f>sales[[#This Row],[Revenue]]-sales[[#This Row],[Cost]]</f>
        <v>5000.32</v>
      </c>
    </row>
    <row r="658" spans="2:9" x14ac:dyDescent="0.25">
      <c r="B658" t="s">
        <v>37</v>
      </c>
      <c r="C658" t="s">
        <v>11</v>
      </c>
      <c r="D658" t="s">
        <v>48</v>
      </c>
      <c r="E658" s="1">
        <v>44237</v>
      </c>
      <c r="F658" s="4">
        <v>6097</v>
      </c>
      <c r="G658">
        <v>84</v>
      </c>
      <c r="H658" s="3">
        <f>_xlfn.XLOOKUP(sales[[#This Row],[Product]],products[Product],products[Cost per box])*sales[[#This Row],[Boxes]]</f>
        <v>628.32000000000005</v>
      </c>
      <c r="I658" s="4">
        <f>sales[[#This Row],[Revenue]]-sales[[#This Row],[Cost]]</f>
        <v>5468.68</v>
      </c>
    </row>
    <row r="659" spans="2:9" x14ac:dyDescent="0.25">
      <c r="B659" t="s">
        <v>29</v>
      </c>
      <c r="C659" t="s">
        <v>9</v>
      </c>
      <c r="D659" t="s">
        <v>26</v>
      </c>
      <c r="E659" s="1">
        <v>44237</v>
      </c>
      <c r="F659" s="4">
        <v>1743</v>
      </c>
      <c r="G659">
        <v>452</v>
      </c>
      <c r="H659" s="3">
        <f>_xlfn.XLOOKUP(sales[[#This Row],[Product]],products[Product],products[Cost per box])*sales[[#This Row],[Boxes]]</f>
        <v>2906.3599999999997</v>
      </c>
      <c r="I659" s="4">
        <f>sales[[#This Row],[Revenue]]-sales[[#This Row],[Cost]]</f>
        <v>-1163.3599999999997</v>
      </c>
    </row>
    <row r="660" spans="2:9" x14ac:dyDescent="0.25">
      <c r="B660" t="s">
        <v>51</v>
      </c>
      <c r="C660" t="s">
        <v>27</v>
      </c>
      <c r="D660" t="s">
        <v>45</v>
      </c>
      <c r="E660" s="1">
        <v>44237</v>
      </c>
      <c r="F660" s="4">
        <v>1575</v>
      </c>
      <c r="G660">
        <v>145</v>
      </c>
      <c r="H660" s="3">
        <f>_xlfn.XLOOKUP(sales[[#This Row],[Product]],products[Product],products[Cost per box])*sales[[#This Row],[Boxes]]</f>
        <v>1120.8500000000001</v>
      </c>
      <c r="I660" s="4">
        <f>sales[[#This Row],[Revenue]]-sales[[#This Row],[Cost]]</f>
        <v>454.14999999999986</v>
      </c>
    </row>
    <row r="661" spans="2:9" x14ac:dyDescent="0.25">
      <c r="B661" t="s">
        <v>49</v>
      </c>
      <c r="C661" t="s">
        <v>11</v>
      </c>
      <c r="D661" t="s">
        <v>17</v>
      </c>
      <c r="E661" s="1">
        <v>44237</v>
      </c>
      <c r="F661" s="4">
        <v>4151</v>
      </c>
      <c r="G661">
        <v>35</v>
      </c>
      <c r="H661" s="3">
        <f>_xlfn.XLOOKUP(sales[[#This Row],[Product]],products[Product],products[Cost per box])*sales[[#This Row],[Boxes]]</f>
        <v>238</v>
      </c>
      <c r="I661" s="4">
        <f>sales[[#This Row],[Revenue]]-sales[[#This Row],[Cost]]</f>
        <v>3913</v>
      </c>
    </row>
    <row r="662" spans="2:9" x14ac:dyDescent="0.25">
      <c r="B662" t="s">
        <v>51</v>
      </c>
      <c r="C662" t="s">
        <v>27</v>
      </c>
      <c r="D662" t="s">
        <v>30</v>
      </c>
      <c r="E662" s="1">
        <v>44237</v>
      </c>
      <c r="F662" s="4">
        <v>2016</v>
      </c>
      <c r="G662">
        <v>685</v>
      </c>
      <c r="H662" s="3">
        <f>_xlfn.XLOOKUP(sales[[#This Row],[Product]],products[Product],products[Cost per box])*sales[[#This Row],[Boxes]]</f>
        <v>2520.8000000000002</v>
      </c>
      <c r="I662" s="4">
        <f>sales[[#This Row],[Revenue]]-sales[[#This Row],[Cost]]</f>
        <v>-504.80000000000018</v>
      </c>
    </row>
    <row r="663" spans="2:9" x14ac:dyDescent="0.25">
      <c r="B663" t="s">
        <v>33</v>
      </c>
      <c r="C663" t="s">
        <v>16</v>
      </c>
      <c r="D663" t="s">
        <v>17</v>
      </c>
      <c r="E663" s="1">
        <v>44237</v>
      </c>
      <c r="F663" s="4">
        <v>1540</v>
      </c>
      <c r="G663">
        <v>212</v>
      </c>
      <c r="H663" s="3">
        <f>_xlfn.XLOOKUP(sales[[#This Row],[Product]],products[Product],products[Cost per box])*sales[[#This Row],[Boxes]]</f>
        <v>1441.6</v>
      </c>
      <c r="I663" s="4">
        <f>sales[[#This Row],[Revenue]]-sales[[#This Row],[Cost]]</f>
        <v>98.400000000000091</v>
      </c>
    </row>
    <row r="664" spans="2:9" x14ac:dyDescent="0.25">
      <c r="B664" t="s">
        <v>5</v>
      </c>
      <c r="C664" t="s">
        <v>16</v>
      </c>
      <c r="D664" t="s">
        <v>24</v>
      </c>
      <c r="E664" s="1">
        <v>44237</v>
      </c>
      <c r="F664" s="4">
        <v>5404</v>
      </c>
      <c r="G664">
        <v>250</v>
      </c>
      <c r="H664" s="3">
        <f>_xlfn.XLOOKUP(sales[[#This Row],[Product]],products[Product],products[Cost per box])*sales[[#This Row],[Boxes]]</f>
        <v>2627.5</v>
      </c>
      <c r="I664" s="4">
        <f>sales[[#This Row],[Revenue]]-sales[[#This Row],[Cost]]</f>
        <v>2776.5</v>
      </c>
    </row>
    <row r="665" spans="2:9" x14ac:dyDescent="0.25">
      <c r="B665" t="s">
        <v>13</v>
      </c>
      <c r="C665" t="s">
        <v>9</v>
      </c>
      <c r="D665" t="s">
        <v>35</v>
      </c>
      <c r="E665" s="1">
        <v>44237</v>
      </c>
      <c r="F665" s="4">
        <v>5453</v>
      </c>
      <c r="G665">
        <v>38</v>
      </c>
      <c r="H665" s="3">
        <f>_xlfn.XLOOKUP(sales[[#This Row],[Product]],products[Product],products[Cost per box])*sales[[#This Row],[Boxes]]</f>
        <v>100.7</v>
      </c>
      <c r="I665" s="4">
        <f>sales[[#This Row],[Revenue]]-sales[[#This Row],[Cost]]</f>
        <v>5352.3</v>
      </c>
    </row>
    <row r="666" spans="2:9" x14ac:dyDescent="0.25">
      <c r="B666" t="s">
        <v>37</v>
      </c>
      <c r="C666" t="s">
        <v>9</v>
      </c>
      <c r="D666" t="s">
        <v>22</v>
      </c>
      <c r="E666" s="1">
        <v>44237</v>
      </c>
      <c r="F666" s="4">
        <v>287</v>
      </c>
      <c r="G666">
        <v>67</v>
      </c>
      <c r="H666" s="3">
        <f>_xlfn.XLOOKUP(sales[[#This Row],[Product]],products[Product],products[Cost per box])*sales[[#This Row],[Boxes]]</f>
        <v>550.74</v>
      </c>
      <c r="I666" s="4">
        <f>sales[[#This Row],[Revenue]]-sales[[#This Row],[Cost]]</f>
        <v>-263.74</v>
      </c>
    </row>
    <row r="667" spans="2:9" x14ac:dyDescent="0.25">
      <c r="B667" t="s">
        <v>13</v>
      </c>
      <c r="C667" t="s">
        <v>27</v>
      </c>
      <c r="D667" t="s">
        <v>35</v>
      </c>
      <c r="E667" s="1">
        <v>44237</v>
      </c>
      <c r="F667" s="4">
        <v>15211</v>
      </c>
      <c r="G667">
        <v>333</v>
      </c>
      <c r="H667" s="3">
        <f>_xlfn.XLOOKUP(sales[[#This Row],[Product]],products[Product],products[Cost per box])*sales[[#This Row],[Boxes]]</f>
        <v>882.44999999999993</v>
      </c>
      <c r="I667" s="4">
        <f>sales[[#This Row],[Revenue]]-sales[[#This Row],[Cost]]</f>
        <v>14328.55</v>
      </c>
    </row>
    <row r="668" spans="2:9" x14ac:dyDescent="0.25">
      <c r="B668" t="s">
        <v>33</v>
      </c>
      <c r="C668" t="s">
        <v>6</v>
      </c>
      <c r="D668" t="s">
        <v>52</v>
      </c>
      <c r="E668" s="1">
        <v>44237</v>
      </c>
      <c r="F668" s="4">
        <v>4025</v>
      </c>
      <c r="G668">
        <v>510</v>
      </c>
      <c r="H668" s="3">
        <f>_xlfn.XLOOKUP(sales[[#This Row],[Product]],products[Product],products[Cost per box])*sales[[#This Row],[Boxes]]</f>
        <v>1693.1999999999998</v>
      </c>
      <c r="I668" s="4">
        <f>sales[[#This Row],[Revenue]]-sales[[#This Row],[Cost]]</f>
        <v>2331.8000000000002</v>
      </c>
    </row>
    <row r="669" spans="2:9" x14ac:dyDescent="0.25">
      <c r="B669" t="s">
        <v>46</v>
      </c>
      <c r="C669" t="s">
        <v>27</v>
      </c>
      <c r="D669" t="s">
        <v>43</v>
      </c>
      <c r="E669" s="1">
        <v>44237</v>
      </c>
      <c r="F669" s="4">
        <v>4949</v>
      </c>
      <c r="G669">
        <v>330</v>
      </c>
      <c r="H669" s="3">
        <f>_xlfn.XLOOKUP(sales[[#This Row],[Product]],products[Product],products[Cost per box])*sales[[#This Row],[Boxes]]</f>
        <v>1270.5</v>
      </c>
      <c r="I669" s="4">
        <f>sales[[#This Row],[Revenue]]-sales[[#This Row],[Cost]]</f>
        <v>3678.5</v>
      </c>
    </row>
    <row r="670" spans="2:9" x14ac:dyDescent="0.25">
      <c r="B670" t="s">
        <v>34</v>
      </c>
      <c r="C670" t="s">
        <v>9</v>
      </c>
      <c r="D670" t="s">
        <v>14</v>
      </c>
      <c r="E670" s="1">
        <v>44237</v>
      </c>
      <c r="F670" s="4">
        <v>18305</v>
      </c>
      <c r="G670">
        <v>591</v>
      </c>
      <c r="H670" s="3">
        <f>_xlfn.XLOOKUP(sales[[#This Row],[Product]],products[Product],products[Cost per box])*sales[[#This Row],[Boxes]]</f>
        <v>3729.2099999999996</v>
      </c>
      <c r="I670" s="4">
        <f>sales[[#This Row],[Revenue]]-sales[[#This Row],[Cost]]</f>
        <v>14575.79</v>
      </c>
    </row>
    <row r="671" spans="2:9" x14ac:dyDescent="0.25">
      <c r="B671" t="s">
        <v>8</v>
      </c>
      <c r="C671" t="s">
        <v>6</v>
      </c>
      <c r="D671" t="s">
        <v>52</v>
      </c>
      <c r="E671" s="1">
        <v>44237</v>
      </c>
      <c r="F671" s="4">
        <v>8225</v>
      </c>
      <c r="G671">
        <v>284</v>
      </c>
      <c r="H671" s="3">
        <f>_xlfn.XLOOKUP(sales[[#This Row],[Product]],products[Product],products[Cost per box])*sales[[#This Row],[Boxes]]</f>
        <v>942.88</v>
      </c>
      <c r="I671" s="4">
        <f>sales[[#This Row],[Revenue]]-sales[[#This Row],[Cost]]</f>
        <v>7282.12</v>
      </c>
    </row>
    <row r="672" spans="2:9" x14ac:dyDescent="0.25">
      <c r="B672" t="s">
        <v>29</v>
      </c>
      <c r="C672" t="s">
        <v>11</v>
      </c>
      <c r="D672" t="s">
        <v>19</v>
      </c>
      <c r="E672" s="1">
        <v>44237</v>
      </c>
      <c r="F672" s="4">
        <v>3990</v>
      </c>
      <c r="G672">
        <v>250</v>
      </c>
      <c r="H672" s="3">
        <f>_xlfn.XLOOKUP(sales[[#This Row],[Product]],products[Product],products[Cost per box])*sales[[#This Row],[Boxes]]</f>
        <v>2557.5</v>
      </c>
      <c r="I672" s="4">
        <f>sales[[#This Row],[Revenue]]-sales[[#This Row],[Cost]]</f>
        <v>1432.5</v>
      </c>
    </row>
    <row r="673" spans="2:9" x14ac:dyDescent="0.25">
      <c r="B673" t="s">
        <v>25</v>
      </c>
      <c r="C673" t="s">
        <v>21</v>
      </c>
      <c r="D673" t="s">
        <v>28</v>
      </c>
      <c r="E673" s="1">
        <v>44237</v>
      </c>
      <c r="F673" s="4">
        <v>252</v>
      </c>
      <c r="G673">
        <v>20</v>
      </c>
      <c r="H673" s="3">
        <f>_xlfn.XLOOKUP(sales[[#This Row],[Product]],products[Product],products[Cost per box])*sales[[#This Row],[Boxes]]</f>
        <v>55.199999999999996</v>
      </c>
      <c r="I673" s="4">
        <f>sales[[#This Row],[Revenue]]-sales[[#This Row],[Cost]]</f>
        <v>196.8</v>
      </c>
    </row>
    <row r="674" spans="2:9" x14ac:dyDescent="0.25">
      <c r="B674" t="s">
        <v>20</v>
      </c>
      <c r="C674" t="s">
        <v>27</v>
      </c>
      <c r="D674" t="s">
        <v>44</v>
      </c>
      <c r="E674" s="1">
        <v>44237</v>
      </c>
      <c r="F674" s="4">
        <v>1295</v>
      </c>
      <c r="G674">
        <v>48</v>
      </c>
      <c r="H674" s="3">
        <f>_xlfn.XLOOKUP(sales[[#This Row],[Product]],products[Product],products[Cost per box])*sales[[#This Row],[Boxes]]</f>
        <v>459.36</v>
      </c>
      <c r="I674" s="4">
        <f>sales[[#This Row],[Revenue]]-sales[[#This Row],[Cost]]</f>
        <v>835.64</v>
      </c>
    </row>
    <row r="675" spans="2:9" x14ac:dyDescent="0.25">
      <c r="B675" t="s">
        <v>13</v>
      </c>
      <c r="C675" t="s">
        <v>21</v>
      </c>
      <c r="D675" t="s">
        <v>45</v>
      </c>
      <c r="E675" s="1">
        <v>44237</v>
      </c>
      <c r="F675" s="4">
        <v>9835</v>
      </c>
      <c r="G675">
        <v>518</v>
      </c>
      <c r="H675" s="3">
        <f>_xlfn.XLOOKUP(sales[[#This Row],[Product]],products[Product],products[Cost per box])*sales[[#This Row],[Boxes]]</f>
        <v>4004.1400000000003</v>
      </c>
      <c r="I675" s="4">
        <f>sales[[#This Row],[Revenue]]-sales[[#This Row],[Cost]]</f>
        <v>5830.86</v>
      </c>
    </row>
    <row r="676" spans="2:9" x14ac:dyDescent="0.25">
      <c r="B676" t="s">
        <v>10</v>
      </c>
      <c r="C676" t="s">
        <v>11</v>
      </c>
      <c r="D676" t="s">
        <v>44</v>
      </c>
      <c r="E676" s="1">
        <v>44237</v>
      </c>
      <c r="F676" s="4">
        <v>497</v>
      </c>
      <c r="G676">
        <v>21</v>
      </c>
      <c r="H676" s="3">
        <f>_xlfn.XLOOKUP(sales[[#This Row],[Product]],products[Product],products[Cost per box])*sales[[#This Row],[Boxes]]</f>
        <v>200.97</v>
      </c>
      <c r="I676" s="4">
        <f>sales[[#This Row],[Revenue]]-sales[[#This Row],[Cost]]</f>
        <v>296.02999999999997</v>
      </c>
    </row>
    <row r="677" spans="2:9" x14ac:dyDescent="0.25">
      <c r="B677" t="s">
        <v>5</v>
      </c>
      <c r="C677" t="s">
        <v>27</v>
      </c>
      <c r="D677" t="s">
        <v>43</v>
      </c>
      <c r="E677" s="1">
        <v>44237</v>
      </c>
      <c r="F677" s="4">
        <v>10486</v>
      </c>
      <c r="G677">
        <v>656</v>
      </c>
      <c r="H677" s="3">
        <f>_xlfn.XLOOKUP(sales[[#This Row],[Product]],products[Product],products[Cost per box])*sales[[#This Row],[Boxes]]</f>
        <v>2525.6</v>
      </c>
      <c r="I677" s="4">
        <f>sales[[#This Row],[Revenue]]-sales[[#This Row],[Cost]]</f>
        <v>7960.4</v>
      </c>
    </row>
    <row r="678" spans="2:9" x14ac:dyDescent="0.25">
      <c r="B678" t="s">
        <v>10</v>
      </c>
      <c r="C678" t="s">
        <v>21</v>
      </c>
      <c r="D678" t="s">
        <v>43</v>
      </c>
      <c r="E678" s="1">
        <v>44237</v>
      </c>
      <c r="F678" s="4">
        <v>917</v>
      </c>
      <c r="G678">
        <v>92</v>
      </c>
      <c r="H678" s="3">
        <f>_xlfn.XLOOKUP(sales[[#This Row],[Product]],products[Product],products[Cost per box])*sales[[#This Row],[Boxes]]</f>
        <v>354.2</v>
      </c>
      <c r="I678" s="4">
        <f>sales[[#This Row],[Revenue]]-sales[[#This Row],[Cost]]</f>
        <v>562.79999999999995</v>
      </c>
    </row>
    <row r="679" spans="2:9" x14ac:dyDescent="0.25">
      <c r="B679" t="s">
        <v>51</v>
      </c>
      <c r="C679" t="s">
        <v>27</v>
      </c>
      <c r="D679" t="s">
        <v>30</v>
      </c>
      <c r="E679" s="1">
        <v>44237</v>
      </c>
      <c r="F679" s="4">
        <v>7308</v>
      </c>
      <c r="G679">
        <v>665</v>
      </c>
      <c r="H679" s="3">
        <f>_xlfn.XLOOKUP(sales[[#This Row],[Product]],products[Product],products[Cost per box])*sales[[#This Row],[Boxes]]</f>
        <v>2447.2000000000003</v>
      </c>
      <c r="I679" s="4">
        <f>sales[[#This Row],[Revenue]]-sales[[#This Row],[Cost]]</f>
        <v>4860.7999999999993</v>
      </c>
    </row>
    <row r="680" spans="2:9" x14ac:dyDescent="0.25">
      <c r="B680" t="s">
        <v>55</v>
      </c>
      <c r="C680" t="s">
        <v>21</v>
      </c>
      <c r="D680" t="s">
        <v>19</v>
      </c>
      <c r="E680" s="1">
        <v>44237</v>
      </c>
      <c r="F680" s="4">
        <v>6517</v>
      </c>
      <c r="G680">
        <v>311</v>
      </c>
      <c r="H680" s="3">
        <f>_xlfn.XLOOKUP(sales[[#This Row],[Product]],products[Product],products[Cost per box])*sales[[#This Row],[Boxes]]</f>
        <v>3181.53</v>
      </c>
      <c r="I680" s="4">
        <f>sales[[#This Row],[Revenue]]-sales[[#This Row],[Cost]]</f>
        <v>3335.47</v>
      </c>
    </row>
    <row r="681" spans="2:9" x14ac:dyDescent="0.25">
      <c r="B681" t="s">
        <v>53</v>
      </c>
      <c r="C681" t="s">
        <v>11</v>
      </c>
      <c r="D681" t="s">
        <v>36</v>
      </c>
      <c r="E681" s="1">
        <v>44237</v>
      </c>
      <c r="F681" s="4">
        <v>2821</v>
      </c>
      <c r="G681">
        <v>89</v>
      </c>
      <c r="H681" s="3">
        <f>_xlfn.XLOOKUP(sales[[#This Row],[Product]],products[Product],products[Cost per box])*sales[[#This Row],[Boxes]]</f>
        <v>448.56</v>
      </c>
      <c r="I681" s="4">
        <f>sales[[#This Row],[Revenue]]-sales[[#This Row],[Cost]]</f>
        <v>2372.44</v>
      </c>
    </row>
    <row r="682" spans="2:9" x14ac:dyDescent="0.25">
      <c r="B682" t="s">
        <v>37</v>
      </c>
      <c r="C682" t="s">
        <v>21</v>
      </c>
      <c r="D682" t="s">
        <v>24</v>
      </c>
      <c r="E682" s="1">
        <v>44238</v>
      </c>
      <c r="F682" s="4">
        <v>3213</v>
      </c>
      <c r="G682">
        <v>324</v>
      </c>
      <c r="H682" s="3">
        <f>_xlfn.XLOOKUP(sales[[#This Row],[Product]],products[Product],products[Cost per box])*sales[[#This Row],[Boxes]]</f>
        <v>3405.24</v>
      </c>
      <c r="I682" s="4">
        <f>sales[[#This Row],[Revenue]]-sales[[#This Row],[Cost]]</f>
        <v>-192.23999999999978</v>
      </c>
    </row>
    <row r="683" spans="2:9" x14ac:dyDescent="0.25">
      <c r="B683" t="s">
        <v>8</v>
      </c>
      <c r="C683" t="s">
        <v>9</v>
      </c>
      <c r="D683" t="s">
        <v>44</v>
      </c>
      <c r="E683" s="1">
        <v>44238</v>
      </c>
      <c r="F683" s="4">
        <v>2912</v>
      </c>
      <c r="G683">
        <v>413</v>
      </c>
      <c r="H683" s="3">
        <f>_xlfn.XLOOKUP(sales[[#This Row],[Product]],products[Product],products[Cost per box])*sales[[#This Row],[Boxes]]</f>
        <v>3952.4100000000003</v>
      </c>
      <c r="I683" s="4">
        <f>sales[[#This Row],[Revenue]]-sales[[#This Row],[Cost]]</f>
        <v>-1040.4100000000003</v>
      </c>
    </row>
    <row r="684" spans="2:9" x14ac:dyDescent="0.25">
      <c r="B684" t="s">
        <v>18</v>
      </c>
      <c r="C684" t="s">
        <v>9</v>
      </c>
      <c r="D684" t="s">
        <v>14</v>
      </c>
      <c r="E684" s="1">
        <v>44238</v>
      </c>
      <c r="F684" s="4">
        <v>3549</v>
      </c>
      <c r="G684">
        <v>165</v>
      </c>
      <c r="H684" s="3">
        <f>_xlfn.XLOOKUP(sales[[#This Row],[Product]],products[Product],products[Cost per box])*sales[[#This Row],[Boxes]]</f>
        <v>1041.1499999999999</v>
      </c>
      <c r="I684" s="4">
        <f>sales[[#This Row],[Revenue]]-sales[[#This Row],[Cost]]</f>
        <v>2507.8500000000004</v>
      </c>
    </row>
    <row r="685" spans="2:9" x14ac:dyDescent="0.25">
      <c r="B685" t="s">
        <v>10</v>
      </c>
      <c r="C685" t="s">
        <v>6</v>
      </c>
      <c r="D685" t="s">
        <v>31</v>
      </c>
      <c r="E685" s="1">
        <v>44238</v>
      </c>
      <c r="F685" s="4">
        <v>7371</v>
      </c>
      <c r="G685">
        <v>304</v>
      </c>
      <c r="H685" s="3">
        <f>_xlfn.XLOOKUP(sales[[#This Row],[Product]],products[Product],products[Cost per box])*sales[[#This Row],[Boxes]]</f>
        <v>1738.8799999999999</v>
      </c>
      <c r="I685" s="4">
        <f>sales[[#This Row],[Revenue]]-sales[[#This Row],[Cost]]</f>
        <v>5632.12</v>
      </c>
    </row>
    <row r="686" spans="2:9" x14ac:dyDescent="0.25">
      <c r="B686" t="s">
        <v>23</v>
      </c>
      <c r="C686" t="s">
        <v>21</v>
      </c>
      <c r="D686" t="s">
        <v>19</v>
      </c>
      <c r="E686" s="1">
        <v>44238</v>
      </c>
      <c r="F686" s="4">
        <v>2541</v>
      </c>
      <c r="G686">
        <v>358</v>
      </c>
      <c r="H686" s="3">
        <f>_xlfn.XLOOKUP(sales[[#This Row],[Product]],products[Product],products[Cost per box])*sales[[#This Row],[Boxes]]</f>
        <v>3662.34</v>
      </c>
      <c r="I686" s="4">
        <f>sales[[#This Row],[Revenue]]-sales[[#This Row],[Cost]]</f>
        <v>-1121.3400000000001</v>
      </c>
    </row>
    <row r="687" spans="2:9" x14ac:dyDescent="0.25">
      <c r="B687" t="s">
        <v>33</v>
      </c>
      <c r="C687" t="s">
        <v>6</v>
      </c>
      <c r="D687" t="s">
        <v>14</v>
      </c>
      <c r="E687" s="1">
        <v>44238</v>
      </c>
      <c r="F687" s="4">
        <v>3416</v>
      </c>
      <c r="G687">
        <v>34</v>
      </c>
      <c r="H687" s="3">
        <f>_xlfn.XLOOKUP(sales[[#This Row],[Product]],products[Product],products[Cost per box])*sales[[#This Row],[Boxes]]</f>
        <v>214.54</v>
      </c>
      <c r="I687" s="4">
        <f>sales[[#This Row],[Revenue]]-sales[[#This Row],[Cost]]</f>
        <v>3201.46</v>
      </c>
    </row>
    <row r="688" spans="2:9" x14ac:dyDescent="0.25">
      <c r="B688" t="s">
        <v>40</v>
      </c>
      <c r="C688" t="s">
        <v>21</v>
      </c>
      <c r="D688" t="s">
        <v>38</v>
      </c>
      <c r="E688" s="1">
        <v>44238</v>
      </c>
      <c r="F688" s="4">
        <v>6657</v>
      </c>
      <c r="G688">
        <v>318</v>
      </c>
      <c r="H688" s="3">
        <f>_xlfn.XLOOKUP(sales[[#This Row],[Product]],products[Product],products[Cost per box])*sales[[#This Row],[Boxes]]</f>
        <v>3160.9199999999996</v>
      </c>
      <c r="I688" s="4">
        <f>sales[[#This Row],[Revenue]]-sales[[#This Row],[Cost]]</f>
        <v>3496.0800000000004</v>
      </c>
    </row>
    <row r="689" spans="2:9" x14ac:dyDescent="0.25">
      <c r="B689" t="s">
        <v>49</v>
      </c>
      <c r="C689" t="s">
        <v>21</v>
      </c>
      <c r="D689" t="s">
        <v>22</v>
      </c>
      <c r="E689" s="1">
        <v>44238</v>
      </c>
      <c r="F689" s="4">
        <v>7476</v>
      </c>
      <c r="G689">
        <v>840</v>
      </c>
      <c r="H689" s="3">
        <f>_xlfn.XLOOKUP(sales[[#This Row],[Product]],products[Product],products[Cost per box])*sales[[#This Row],[Boxes]]</f>
        <v>6904.8</v>
      </c>
      <c r="I689" s="4">
        <f>sales[[#This Row],[Revenue]]-sales[[#This Row],[Cost]]</f>
        <v>571.19999999999982</v>
      </c>
    </row>
    <row r="690" spans="2:9" x14ac:dyDescent="0.25">
      <c r="B690" t="s">
        <v>20</v>
      </c>
      <c r="C690" t="s">
        <v>9</v>
      </c>
      <c r="D690" t="s">
        <v>17</v>
      </c>
      <c r="E690" s="1">
        <v>44238</v>
      </c>
      <c r="F690" s="4">
        <v>1876</v>
      </c>
      <c r="G690">
        <v>392</v>
      </c>
      <c r="H690" s="3">
        <f>_xlfn.XLOOKUP(sales[[#This Row],[Product]],products[Product],products[Cost per box])*sales[[#This Row],[Boxes]]</f>
        <v>2665.6</v>
      </c>
      <c r="I690" s="4">
        <f>sales[[#This Row],[Revenue]]-sales[[#This Row],[Cost]]</f>
        <v>-789.59999999999991</v>
      </c>
    </row>
    <row r="691" spans="2:9" x14ac:dyDescent="0.25">
      <c r="B691" t="s">
        <v>25</v>
      </c>
      <c r="C691" t="s">
        <v>11</v>
      </c>
      <c r="D691" t="s">
        <v>31</v>
      </c>
      <c r="E691" s="1">
        <v>44238</v>
      </c>
      <c r="F691" s="4">
        <v>532</v>
      </c>
      <c r="G691">
        <v>310</v>
      </c>
      <c r="H691" s="3">
        <f>_xlfn.XLOOKUP(sales[[#This Row],[Product]],products[Product],products[Cost per box])*sales[[#This Row],[Boxes]]</f>
        <v>1773.1999999999998</v>
      </c>
      <c r="I691" s="4">
        <f>sales[[#This Row],[Revenue]]-sales[[#This Row],[Cost]]</f>
        <v>-1241.1999999999998</v>
      </c>
    </row>
    <row r="692" spans="2:9" x14ac:dyDescent="0.25">
      <c r="B692" t="s">
        <v>13</v>
      </c>
      <c r="C692" t="s">
        <v>11</v>
      </c>
      <c r="D692" t="s">
        <v>31</v>
      </c>
      <c r="E692" s="1">
        <v>44238</v>
      </c>
      <c r="F692" s="4">
        <v>1960</v>
      </c>
      <c r="G692">
        <v>504</v>
      </c>
      <c r="H692" s="3">
        <f>_xlfn.XLOOKUP(sales[[#This Row],[Product]],products[Product],products[Cost per box])*sales[[#This Row],[Boxes]]</f>
        <v>2882.8799999999997</v>
      </c>
      <c r="I692" s="4">
        <f>sales[[#This Row],[Revenue]]-sales[[#This Row],[Cost]]</f>
        <v>-922.87999999999965</v>
      </c>
    </row>
    <row r="693" spans="2:9" x14ac:dyDescent="0.25">
      <c r="B693" t="s">
        <v>39</v>
      </c>
      <c r="C693" t="s">
        <v>9</v>
      </c>
      <c r="D693" t="s">
        <v>31</v>
      </c>
      <c r="E693" s="1">
        <v>44238</v>
      </c>
      <c r="F693" s="4">
        <v>630</v>
      </c>
      <c r="G693">
        <v>220</v>
      </c>
      <c r="H693" s="3">
        <f>_xlfn.XLOOKUP(sales[[#This Row],[Product]],products[Product],products[Cost per box])*sales[[#This Row],[Boxes]]</f>
        <v>1258.3999999999999</v>
      </c>
      <c r="I693" s="4">
        <f>sales[[#This Row],[Revenue]]-sales[[#This Row],[Cost]]</f>
        <v>-628.39999999999986</v>
      </c>
    </row>
    <row r="694" spans="2:9" x14ac:dyDescent="0.25">
      <c r="B694" t="s">
        <v>13</v>
      </c>
      <c r="C694" t="s">
        <v>21</v>
      </c>
      <c r="D694" t="s">
        <v>44</v>
      </c>
      <c r="E694" s="1">
        <v>44238</v>
      </c>
      <c r="F694" s="4">
        <v>10962</v>
      </c>
      <c r="G694">
        <v>247</v>
      </c>
      <c r="H694" s="3">
        <f>_xlfn.XLOOKUP(sales[[#This Row],[Product]],products[Product],products[Cost per box])*sales[[#This Row],[Boxes]]</f>
        <v>2363.79</v>
      </c>
      <c r="I694" s="4">
        <f>sales[[#This Row],[Revenue]]-sales[[#This Row],[Cost]]</f>
        <v>8598.2099999999991</v>
      </c>
    </row>
    <row r="695" spans="2:9" x14ac:dyDescent="0.25">
      <c r="B695" t="s">
        <v>13</v>
      </c>
      <c r="C695" t="s">
        <v>21</v>
      </c>
      <c r="D695" t="s">
        <v>38</v>
      </c>
      <c r="E695" s="1">
        <v>44238</v>
      </c>
      <c r="F695" s="4">
        <v>6797</v>
      </c>
      <c r="G695">
        <v>60</v>
      </c>
      <c r="H695" s="3">
        <f>_xlfn.XLOOKUP(sales[[#This Row],[Product]],products[Product],products[Cost per box])*sales[[#This Row],[Boxes]]</f>
        <v>596.4</v>
      </c>
      <c r="I695" s="4">
        <f>sales[[#This Row],[Revenue]]-sales[[#This Row],[Cost]]</f>
        <v>6200.6</v>
      </c>
    </row>
    <row r="696" spans="2:9" x14ac:dyDescent="0.25">
      <c r="B696" t="s">
        <v>23</v>
      </c>
      <c r="C696" t="s">
        <v>11</v>
      </c>
      <c r="D696" t="s">
        <v>42</v>
      </c>
      <c r="E696" s="1">
        <v>44238</v>
      </c>
      <c r="F696" s="4">
        <v>4102</v>
      </c>
      <c r="G696">
        <v>770</v>
      </c>
      <c r="H696" s="3">
        <f>_xlfn.XLOOKUP(sales[[#This Row],[Product]],products[Product],products[Cost per box])*sales[[#This Row],[Boxes]]</f>
        <v>3649.8</v>
      </c>
      <c r="I696" s="4">
        <f>sales[[#This Row],[Revenue]]-sales[[#This Row],[Cost]]</f>
        <v>452.19999999999982</v>
      </c>
    </row>
    <row r="697" spans="2:9" x14ac:dyDescent="0.25">
      <c r="B697" t="s">
        <v>10</v>
      </c>
      <c r="C697" t="s">
        <v>21</v>
      </c>
      <c r="D697" t="s">
        <v>12</v>
      </c>
      <c r="E697" s="1">
        <v>44238</v>
      </c>
      <c r="F697" s="4">
        <v>6797</v>
      </c>
      <c r="G697">
        <v>338</v>
      </c>
      <c r="H697" s="3">
        <f>_xlfn.XLOOKUP(sales[[#This Row],[Product]],products[Product],products[Cost per box])*sales[[#This Row],[Boxes]]</f>
        <v>2849.3399999999997</v>
      </c>
      <c r="I697" s="4">
        <f>sales[[#This Row],[Revenue]]-sales[[#This Row],[Cost]]</f>
        <v>3947.6600000000003</v>
      </c>
    </row>
    <row r="698" spans="2:9" x14ac:dyDescent="0.25">
      <c r="B698" t="s">
        <v>49</v>
      </c>
      <c r="C698" t="s">
        <v>16</v>
      </c>
      <c r="D698" t="s">
        <v>48</v>
      </c>
      <c r="E698" s="1">
        <v>44238</v>
      </c>
      <c r="F698" s="4">
        <v>14483</v>
      </c>
      <c r="G698">
        <v>129</v>
      </c>
      <c r="H698" s="3">
        <f>_xlfn.XLOOKUP(sales[[#This Row],[Product]],products[Product],products[Cost per box])*sales[[#This Row],[Boxes]]</f>
        <v>964.92000000000007</v>
      </c>
      <c r="I698" s="4">
        <f>sales[[#This Row],[Revenue]]-sales[[#This Row],[Cost]]</f>
        <v>13518.08</v>
      </c>
    </row>
    <row r="699" spans="2:9" x14ac:dyDescent="0.25">
      <c r="B699" t="s">
        <v>32</v>
      </c>
      <c r="C699" t="s">
        <v>21</v>
      </c>
      <c r="D699" t="s">
        <v>7</v>
      </c>
      <c r="E699" s="1">
        <v>44238</v>
      </c>
      <c r="F699" s="4">
        <v>2611</v>
      </c>
      <c r="G699">
        <v>419</v>
      </c>
      <c r="H699" s="3">
        <f>_xlfn.XLOOKUP(sales[[#This Row],[Product]],products[Product],products[Cost per box])*sales[[#This Row],[Boxes]]</f>
        <v>2157.8500000000004</v>
      </c>
      <c r="I699" s="4">
        <f>sales[[#This Row],[Revenue]]-sales[[#This Row],[Cost]]</f>
        <v>453.14999999999964</v>
      </c>
    </row>
    <row r="700" spans="2:9" x14ac:dyDescent="0.25">
      <c r="B700" t="s">
        <v>25</v>
      </c>
      <c r="C700" t="s">
        <v>6</v>
      </c>
      <c r="D700" t="s">
        <v>36</v>
      </c>
      <c r="E700" s="1">
        <v>44238</v>
      </c>
      <c r="F700" s="4">
        <v>3080</v>
      </c>
      <c r="G700">
        <v>170</v>
      </c>
      <c r="H700" s="3">
        <f>_xlfn.XLOOKUP(sales[[#This Row],[Product]],products[Product],products[Cost per box])*sales[[#This Row],[Boxes]]</f>
        <v>856.8</v>
      </c>
      <c r="I700" s="4">
        <f>sales[[#This Row],[Revenue]]-sales[[#This Row],[Cost]]</f>
        <v>2223.1999999999998</v>
      </c>
    </row>
    <row r="701" spans="2:9" x14ac:dyDescent="0.25">
      <c r="B701" t="s">
        <v>8</v>
      </c>
      <c r="C701" t="s">
        <v>11</v>
      </c>
      <c r="D701" t="s">
        <v>38</v>
      </c>
      <c r="E701" s="1">
        <v>44238</v>
      </c>
      <c r="F701" s="4">
        <v>10157</v>
      </c>
      <c r="G701">
        <v>60</v>
      </c>
      <c r="H701" s="3">
        <f>_xlfn.XLOOKUP(sales[[#This Row],[Product]],products[Product],products[Cost per box])*sales[[#This Row],[Boxes]]</f>
        <v>596.4</v>
      </c>
      <c r="I701" s="4">
        <f>sales[[#This Row],[Revenue]]-sales[[#This Row],[Cost]]</f>
        <v>9560.6</v>
      </c>
    </row>
    <row r="702" spans="2:9" x14ac:dyDescent="0.25">
      <c r="B702" t="s">
        <v>34</v>
      </c>
      <c r="C702" t="s">
        <v>11</v>
      </c>
      <c r="D702" t="s">
        <v>50</v>
      </c>
      <c r="E702" s="1">
        <v>44238</v>
      </c>
      <c r="F702" s="4">
        <v>3745</v>
      </c>
      <c r="G702">
        <v>136</v>
      </c>
      <c r="H702" s="3">
        <f>_xlfn.XLOOKUP(sales[[#This Row],[Product]],products[Product],products[Cost per box])*sales[[#This Row],[Boxes]]</f>
        <v>1687.76</v>
      </c>
      <c r="I702" s="4">
        <f>sales[[#This Row],[Revenue]]-sales[[#This Row],[Cost]]</f>
        <v>2057.2399999999998</v>
      </c>
    </row>
    <row r="703" spans="2:9" x14ac:dyDescent="0.25">
      <c r="B703" t="s">
        <v>40</v>
      </c>
      <c r="C703" t="s">
        <v>27</v>
      </c>
      <c r="D703" t="s">
        <v>43</v>
      </c>
      <c r="E703" s="1">
        <v>44238</v>
      </c>
      <c r="F703" s="4">
        <v>2898</v>
      </c>
      <c r="G703">
        <v>770</v>
      </c>
      <c r="H703" s="3">
        <f>_xlfn.XLOOKUP(sales[[#This Row],[Product]],products[Product],products[Cost per box])*sales[[#This Row],[Boxes]]</f>
        <v>2964.5</v>
      </c>
      <c r="I703" s="4">
        <f>sales[[#This Row],[Revenue]]-sales[[#This Row],[Cost]]</f>
        <v>-66.5</v>
      </c>
    </row>
    <row r="704" spans="2:9" x14ac:dyDescent="0.25">
      <c r="B704" t="s">
        <v>34</v>
      </c>
      <c r="C704" t="s">
        <v>16</v>
      </c>
      <c r="D704" t="s">
        <v>17</v>
      </c>
      <c r="E704" s="1">
        <v>44238</v>
      </c>
      <c r="F704" s="4">
        <v>2002</v>
      </c>
      <c r="G704">
        <v>478</v>
      </c>
      <c r="H704" s="3">
        <f>_xlfn.XLOOKUP(sales[[#This Row],[Product]],products[Product],products[Cost per box])*sales[[#This Row],[Boxes]]</f>
        <v>3250.4</v>
      </c>
      <c r="I704" s="4">
        <f>sales[[#This Row],[Revenue]]-sales[[#This Row],[Cost]]</f>
        <v>-1248.4000000000001</v>
      </c>
    </row>
    <row r="705" spans="2:9" x14ac:dyDescent="0.25">
      <c r="B705" t="s">
        <v>34</v>
      </c>
      <c r="C705" t="s">
        <v>27</v>
      </c>
      <c r="D705" t="s">
        <v>43</v>
      </c>
      <c r="E705" s="1">
        <v>44238</v>
      </c>
      <c r="F705" s="4">
        <v>1638</v>
      </c>
      <c r="G705">
        <v>138</v>
      </c>
      <c r="H705" s="3">
        <f>_xlfn.XLOOKUP(sales[[#This Row],[Product]],products[Product],products[Cost per box])*sales[[#This Row],[Boxes]]</f>
        <v>531.30000000000007</v>
      </c>
      <c r="I705" s="4">
        <f>sales[[#This Row],[Revenue]]-sales[[#This Row],[Cost]]</f>
        <v>1106.6999999999998</v>
      </c>
    </row>
    <row r="706" spans="2:9" x14ac:dyDescent="0.25">
      <c r="B706" t="s">
        <v>33</v>
      </c>
      <c r="C706" t="s">
        <v>27</v>
      </c>
      <c r="D706" t="s">
        <v>52</v>
      </c>
      <c r="E706" s="1">
        <v>44238</v>
      </c>
      <c r="F706" s="4">
        <v>1652</v>
      </c>
      <c r="G706">
        <v>291</v>
      </c>
      <c r="H706" s="3">
        <f>_xlfn.XLOOKUP(sales[[#This Row],[Product]],products[Product],products[Cost per box])*sales[[#This Row],[Boxes]]</f>
        <v>966.12</v>
      </c>
      <c r="I706" s="4">
        <f>sales[[#This Row],[Revenue]]-sales[[#This Row],[Cost]]</f>
        <v>685.88</v>
      </c>
    </row>
    <row r="707" spans="2:9" x14ac:dyDescent="0.25">
      <c r="B707" t="s">
        <v>41</v>
      </c>
      <c r="C707" t="s">
        <v>21</v>
      </c>
      <c r="D707" t="s">
        <v>35</v>
      </c>
      <c r="E707" s="1">
        <v>44238</v>
      </c>
      <c r="F707" s="4">
        <v>126</v>
      </c>
      <c r="G707">
        <v>510</v>
      </c>
      <c r="H707" s="3">
        <f>_xlfn.XLOOKUP(sales[[#This Row],[Product]],products[Product],products[Cost per box])*sales[[#This Row],[Boxes]]</f>
        <v>1351.5</v>
      </c>
      <c r="I707" s="4">
        <f>sales[[#This Row],[Revenue]]-sales[[#This Row],[Cost]]</f>
        <v>-1225.5</v>
      </c>
    </row>
    <row r="708" spans="2:9" x14ac:dyDescent="0.25">
      <c r="B708" t="s">
        <v>46</v>
      </c>
      <c r="C708" t="s">
        <v>21</v>
      </c>
      <c r="D708" t="s">
        <v>36</v>
      </c>
      <c r="E708" s="1">
        <v>44238</v>
      </c>
      <c r="F708" s="4">
        <v>1288</v>
      </c>
      <c r="G708">
        <v>83</v>
      </c>
      <c r="H708" s="3">
        <f>_xlfn.XLOOKUP(sales[[#This Row],[Product]],products[Product],products[Cost per box])*sales[[#This Row],[Boxes]]</f>
        <v>418.32</v>
      </c>
      <c r="I708" s="4">
        <f>sales[[#This Row],[Revenue]]-sales[[#This Row],[Cost]]</f>
        <v>869.68000000000006</v>
      </c>
    </row>
    <row r="709" spans="2:9" x14ac:dyDescent="0.25">
      <c r="B709" t="s">
        <v>51</v>
      </c>
      <c r="C709" t="s">
        <v>16</v>
      </c>
      <c r="D709" t="s">
        <v>14</v>
      </c>
      <c r="E709" s="1">
        <v>44238</v>
      </c>
      <c r="F709" s="4">
        <v>903</v>
      </c>
      <c r="G709">
        <v>422</v>
      </c>
      <c r="H709" s="3">
        <f>_xlfn.XLOOKUP(sales[[#This Row],[Product]],products[Product],products[Cost per box])*sales[[#This Row],[Boxes]]</f>
        <v>2662.8199999999997</v>
      </c>
      <c r="I709" s="4">
        <f>sales[[#This Row],[Revenue]]-sales[[#This Row],[Cost]]</f>
        <v>-1759.8199999999997</v>
      </c>
    </row>
    <row r="710" spans="2:9" x14ac:dyDescent="0.25">
      <c r="B710" t="s">
        <v>23</v>
      </c>
      <c r="C710" t="s">
        <v>16</v>
      </c>
      <c r="D710" t="s">
        <v>35</v>
      </c>
      <c r="E710" s="1">
        <v>44238</v>
      </c>
      <c r="F710" s="4">
        <v>7196</v>
      </c>
      <c r="G710">
        <v>22</v>
      </c>
      <c r="H710" s="3">
        <f>_xlfn.XLOOKUP(sales[[#This Row],[Product]],products[Product],products[Cost per box])*sales[[#This Row],[Boxes]]</f>
        <v>58.3</v>
      </c>
      <c r="I710" s="4">
        <f>sales[[#This Row],[Revenue]]-sales[[#This Row],[Cost]]</f>
        <v>7137.7</v>
      </c>
    </row>
    <row r="711" spans="2:9" x14ac:dyDescent="0.25">
      <c r="B711" t="s">
        <v>32</v>
      </c>
      <c r="C711" t="s">
        <v>27</v>
      </c>
      <c r="D711" t="s">
        <v>7</v>
      </c>
      <c r="E711" s="1">
        <v>44238</v>
      </c>
      <c r="F711" s="4">
        <v>2429</v>
      </c>
      <c r="G711">
        <v>118</v>
      </c>
      <c r="H711" s="3">
        <f>_xlfn.XLOOKUP(sales[[#This Row],[Product]],products[Product],products[Cost per box])*sales[[#This Row],[Boxes]]</f>
        <v>607.70000000000005</v>
      </c>
      <c r="I711" s="4">
        <f>sales[[#This Row],[Revenue]]-sales[[#This Row],[Cost]]</f>
        <v>1821.3</v>
      </c>
    </row>
    <row r="712" spans="2:9" x14ac:dyDescent="0.25">
      <c r="B712" t="s">
        <v>34</v>
      </c>
      <c r="C712" t="s">
        <v>9</v>
      </c>
      <c r="D712" t="s">
        <v>26</v>
      </c>
      <c r="E712" s="1">
        <v>44238</v>
      </c>
      <c r="F712" s="4">
        <v>5999</v>
      </c>
      <c r="G712">
        <v>50</v>
      </c>
      <c r="H712" s="3">
        <f>_xlfn.XLOOKUP(sales[[#This Row],[Product]],products[Product],products[Cost per box])*sales[[#This Row],[Boxes]]</f>
        <v>321.5</v>
      </c>
      <c r="I712" s="4">
        <f>sales[[#This Row],[Revenue]]-sales[[#This Row],[Cost]]</f>
        <v>5677.5</v>
      </c>
    </row>
    <row r="713" spans="2:9" x14ac:dyDescent="0.25">
      <c r="B713" t="s">
        <v>29</v>
      </c>
      <c r="C713" t="s">
        <v>11</v>
      </c>
      <c r="D713" t="s">
        <v>48</v>
      </c>
      <c r="E713" s="1">
        <v>44238</v>
      </c>
      <c r="F713" s="4">
        <v>2254</v>
      </c>
      <c r="G713">
        <v>103</v>
      </c>
      <c r="H713" s="3">
        <f>_xlfn.XLOOKUP(sales[[#This Row],[Product]],products[Product],products[Cost per box])*sales[[#This Row],[Boxes]]</f>
        <v>770.44</v>
      </c>
      <c r="I713" s="4">
        <f>sales[[#This Row],[Revenue]]-sales[[#This Row],[Cost]]</f>
        <v>1483.56</v>
      </c>
    </row>
    <row r="714" spans="2:9" x14ac:dyDescent="0.25">
      <c r="B714" t="s">
        <v>56</v>
      </c>
      <c r="C714" t="s">
        <v>27</v>
      </c>
      <c r="D714" t="s">
        <v>24</v>
      </c>
      <c r="E714" s="1">
        <v>44238</v>
      </c>
      <c r="F714" s="4">
        <v>11634</v>
      </c>
      <c r="G714">
        <v>700</v>
      </c>
      <c r="H714" s="3">
        <f>_xlfn.XLOOKUP(sales[[#This Row],[Product]],products[Product],products[Cost per box])*sales[[#This Row],[Boxes]]</f>
        <v>7357</v>
      </c>
      <c r="I714" s="4">
        <f>sales[[#This Row],[Revenue]]-sales[[#This Row],[Cost]]</f>
        <v>4277</v>
      </c>
    </row>
    <row r="715" spans="2:9" x14ac:dyDescent="0.25">
      <c r="B715" t="s">
        <v>18</v>
      </c>
      <c r="C715" t="s">
        <v>11</v>
      </c>
      <c r="D715" t="s">
        <v>28</v>
      </c>
      <c r="E715" s="1">
        <v>44238</v>
      </c>
      <c r="F715" s="4">
        <v>5390</v>
      </c>
      <c r="G715">
        <v>415</v>
      </c>
      <c r="H715" s="3">
        <f>_xlfn.XLOOKUP(sales[[#This Row],[Product]],products[Product],products[Cost per box])*sales[[#This Row],[Boxes]]</f>
        <v>1145.3999999999999</v>
      </c>
      <c r="I715" s="4">
        <f>sales[[#This Row],[Revenue]]-sales[[#This Row],[Cost]]</f>
        <v>4244.6000000000004</v>
      </c>
    </row>
    <row r="716" spans="2:9" x14ac:dyDescent="0.25">
      <c r="B716" t="s">
        <v>20</v>
      </c>
      <c r="C716" t="s">
        <v>16</v>
      </c>
      <c r="D716" t="s">
        <v>26</v>
      </c>
      <c r="E716" s="1">
        <v>44238</v>
      </c>
      <c r="F716" s="4">
        <v>9359</v>
      </c>
      <c r="G716">
        <v>1050</v>
      </c>
      <c r="H716" s="3">
        <f>_xlfn.XLOOKUP(sales[[#This Row],[Product]],products[Product],products[Cost per box])*sales[[#This Row],[Boxes]]</f>
        <v>6751.5</v>
      </c>
      <c r="I716" s="4">
        <f>sales[[#This Row],[Revenue]]-sales[[#This Row],[Cost]]</f>
        <v>2607.5</v>
      </c>
    </row>
    <row r="717" spans="2:9" x14ac:dyDescent="0.25">
      <c r="B717" t="s">
        <v>5</v>
      </c>
      <c r="C717" t="s">
        <v>11</v>
      </c>
      <c r="D717" t="s">
        <v>14</v>
      </c>
      <c r="E717" s="1">
        <v>44238</v>
      </c>
      <c r="F717" s="4">
        <v>9513</v>
      </c>
      <c r="G717">
        <v>433</v>
      </c>
      <c r="H717" s="3">
        <f>_xlfn.XLOOKUP(sales[[#This Row],[Product]],products[Product],products[Cost per box])*sales[[#This Row],[Boxes]]</f>
        <v>2732.23</v>
      </c>
      <c r="I717" s="4">
        <f>sales[[#This Row],[Revenue]]-sales[[#This Row],[Cost]]</f>
        <v>6780.77</v>
      </c>
    </row>
    <row r="718" spans="2:9" x14ac:dyDescent="0.25">
      <c r="B718" t="s">
        <v>54</v>
      </c>
      <c r="C718" t="s">
        <v>16</v>
      </c>
      <c r="D718" t="s">
        <v>14</v>
      </c>
      <c r="E718" s="1">
        <v>44238</v>
      </c>
      <c r="F718" s="4">
        <v>721</v>
      </c>
      <c r="G718">
        <v>28</v>
      </c>
      <c r="H718" s="3">
        <f>_xlfn.XLOOKUP(sales[[#This Row],[Product]],products[Product],products[Cost per box])*sales[[#This Row],[Boxes]]</f>
        <v>176.67999999999998</v>
      </c>
      <c r="I718" s="4">
        <f>sales[[#This Row],[Revenue]]-sales[[#This Row],[Cost]]</f>
        <v>544.32000000000005</v>
      </c>
    </row>
    <row r="719" spans="2:9" x14ac:dyDescent="0.25">
      <c r="B719" t="s">
        <v>18</v>
      </c>
      <c r="C719" t="s">
        <v>9</v>
      </c>
      <c r="D719" t="s">
        <v>35</v>
      </c>
      <c r="E719" s="1">
        <v>44238</v>
      </c>
      <c r="F719" s="4">
        <v>11879</v>
      </c>
      <c r="G719">
        <v>840</v>
      </c>
      <c r="H719" s="3">
        <f>_xlfn.XLOOKUP(sales[[#This Row],[Product]],products[Product],products[Cost per box])*sales[[#This Row],[Boxes]]</f>
        <v>2226</v>
      </c>
      <c r="I719" s="4">
        <f>sales[[#This Row],[Revenue]]-sales[[#This Row],[Cost]]</f>
        <v>9653</v>
      </c>
    </row>
    <row r="720" spans="2:9" x14ac:dyDescent="0.25">
      <c r="B720" t="s">
        <v>23</v>
      </c>
      <c r="C720" t="s">
        <v>27</v>
      </c>
      <c r="D720" t="s">
        <v>30</v>
      </c>
      <c r="E720" s="1">
        <v>44239</v>
      </c>
      <c r="F720" s="4">
        <v>2611</v>
      </c>
      <c r="G720">
        <v>114</v>
      </c>
      <c r="H720" s="3">
        <f>_xlfn.XLOOKUP(sales[[#This Row],[Product]],products[Product],products[Cost per box])*sales[[#This Row],[Boxes]]</f>
        <v>419.52000000000004</v>
      </c>
      <c r="I720" s="4">
        <f>sales[[#This Row],[Revenue]]-sales[[#This Row],[Cost]]</f>
        <v>2191.48</v>
      </c>
    </row>
    <row r="721" spans="2:9" x14ac:dyDescent="0.25">
      <c r="B721" t="s">
        <v>49</v>
      </c>
      <c r="C721" t="s">
        <v>16</v>
      </c>
      <c r="D721" t="s">
        <v>43</v>
      </c>
      <c r="E721" s="1">
        <v>44239</v>
      </c>
      <c r="F721" s="4">
        <v>1239</v>
      </c>
      <c r="G721">
        <v>60</v>
      </c>
      <c r="H721" s="3">
        <f>_xlfn.XLOOKUP(sales[[#This Row],[Product]],products[Product],products[Cost per box])*sales[[#This Row],[Boxes]]</f>
        <v>231</v>
      </c>
      <c r="I721" s="4">
        <f>sales[[#This Row],[Revenue]]-sales[[#This Row],[Cost]]</f>
        <v>1008</v>
      </c>
    </row>
    <row r="722" spans="2:9" x14ac:dyDescent="0.25">
      <c r="B722" t="s">
        <v>46</v>
      </c>
      <c r="C722" t="s">
        <v>27</v>
      </c>
      <c r="D722" t="s">
        <v>14</v>
      </c>
      <c r="E722" s="1">
        <v>44239</v>
      </c>
      <c r="F722" s="4">
        <v>742</v>
      </c>
      <c r="G722">
        <v>154</v>
      </c>
      <c r="H722" s="3">
        <f>_xlfn.XLOOKUP(sales[[#This Row],[Product]],products[Product],products[Cost per box])*sales[[#This Row],[Boxes]]</f>
        <v>971.7399999999999</v>
      </c>
      <c r="I722" s="4">
        <f>sales[[#This Row],[Revenue]]-sales[[#This Row],[Cost]]</f>
        <v>-229.7399999999999</v>
      </c>
    </row>
    <row r="723" spans="2:9" x14ac:dyDescent="0.25">
      <c r="B723" t="s">
        <v>51</v>
      </c>
      <c r="C723" t="s">
        <v>27</v>
      </c>
      <c r="D723" t="s">
        <v>52</v>
      </c>
      <c r="E723" s="1">
        <v>44239</v>
      </c>
      <c r="F723" s="4">
        <v>12180</v>
      </c>
      <c r="G723">
        <v>162</v>
      </c>
      <c r="H723" s="3">
        <f>_xlfn.XLOOKUP(sales[[#This Row],[Product]],products[Product],products[Cost per box])*sales[[#This Row],[Boxes]]</f>
        <v>537.83999999999992</v>
      </c>
      <c r="I723" s="4">
        <f>sales[[#This Row],[Revenue]]-sales[[#This Row],[Cost]]</f>
        <v>11642.16</v>
      </c>
    </row>
    <row r="724" spans="2:9" x14ac:dyDescent="0.25">
      <c r="B724" t="s">
        <v>39</v>
      </c>
      <c r="C724" t="s">
        <v>9</v>
      </c>
      <c r="D724" t="s">
        <v>43</v>
      </c>
      <c r="E724" s="1">
        <v>44239</v>
      </c>
      <c r="F724" s="4">
        <v>5551</v>
      </c>
      <c r="G724">
        <v>199</v>
      </c>
      <c r="H724" s="3">
        <f>_xlfn.XLOOKUP(sales[[#This Row],[Product]],products[Product],products[Cost per box])*sales[[#This Row],[Boxes]]</f>
        <v>766.15</v>
      </c>
      <c r="I724" s="4">
        <f>sales[[#This Row],[Revenue]]-sales[[#This Row],[Cost]]</f>
        <v>4784.8500000000004</v>
      </c>
    </row>
    <row r="725" spans="2:9" x14ac:dyDescent="0.25">
      <c r="B725" t="s">
        <v>13</v>
      </c>
      <c r="C725" t="s">
        <v>9</v>
      </c>
      <c r="D725" t="s">
        <v>31</v>
      </c>
      <c r="E725" s="1">
        <v>44239</v>
      </c>
      <c r="F725" s="4">
        <v>4963</v>
      </c>
      <c r="G725">
        <v>208</v>
      </c>
      <c r="H725" s="3">
        <f>_xlfn.XLOOKUP(sales[[#This Row],[Product]],products[Product],products[Cost per box])*sales[[#This Row],[Boxes]]</f>
        <v>1189.76</v>
      </c>
      <c r="I725" s="4">
        <f>sales[[#This Row],[Revenue]]-sales[[#This Row],[Cost]]</f>
        <v>3773.24</v>
      </c>
    </row>
    <row r="726" spans="2:9" x14ac:dyDescent="0.25">
      <c r="B726" t="s">
        <v>29</v>
      </c>
      <c r="C726" t="s">
        <v>21</v>
      </c>
      <c r="D726" t="s">
        <v>35</v>
      </c>
      <c r="E726" s="1">
        <v>44239</v>
      </c>
      <c r="F726" s="4">
        <v>3913</v>
      </c>
      <c r="G726">
        <v>139</v>
      </c>
      <c r="H726" s="3">
        <f>_xlfn.XLOOKUP(sales[[#This Row],[Product]],products[Product],products[Cost per box])*sales[[#This Row],[Boxes]]</f>
        <v>368.34999999999997</v>
      </c>
      <c r="I726" s="4">
        <f>sales[[#This Row],[Revenue]]-sales[[#This Row],[Cost]]</f>
        <v>3544.65</v>
      </c>
    </row>
    <row r="727" spans="2:9" x14ac:dyDescent="0.25">
      <c r="B727" t="s">
        <v>51</v>
      </c>
      <c r="C727" t="s">
        <v>6</v>
      </c>
      <c r="D727" t="s">
        <v>31</v>
      </c>
      <c r="E727" s="1">
        <v>44239</v>
      </c>
      <c r="F727" s="4">
        <v>546</v>
      </c>
      <c r="G727">
        <v>144</v>
      </c>
      <c r="H727" s="3">
        <f>_xlfn.XLOOKUP(sales[[#This Row],[Product]],products[Product],products[Cost per box])*sales[[#This Row],[Boxes]]</f>
        <v>823.68</v>
      </c>
      <c r="I727" s="4">
        <f>sales[[#This Row],[Revenue]]-sales[[#This Row],[Cost]]</f>
        <v>-277.67999999999995</v>
      </c>
    </row>
    <row r="728" spans="2:9" x14ac:dyDescent="0.25">
      <c r="B728" t="s">
        <v>46</v>
      </c>
      <c r="C728" t="s">
        <v>16</v>
      </c>
      <c r="D728" t="s">
        <v>31</v>
      </c>
      <c r="E728" s="1">
        <v>44239</v>
      </c>
      <c r="F728" s="4">
        <v>5313</v>
      </c>
      <c r="G728">
        <v>215</v>
      </c>
      <c r="H728" s="3">
        <f>_xlfn.XLOOKUP(sales[[#This Row],[Product]],products[Product],products[Cost per box])*sales[[#This Row],[Boxes]]</f>
        <v>1229.8</v>
      </c>
      <c r="I728" s="4">
        <f>sales[[#This Row],[Revenue]]-sales[[#This Row],[Cost]]</f>
        <v>4083.2</v>
      </c>
    </row>
    <row r="729" spans="2:9" x14ac:dyDescent="0.25">
      <c r="B729" t="s">
        <v>40</v>
      </c>
      <c r="C729" t="s">
        <v>27</v>
      </c>
      <c r="D729" t="s">
        <v>52</v>
      </c>
      <c r="E729" s="1">
        <v>44239</v>
      </c>
      <c r="F729" s="4">
        <v>686</v>
      </c>
      <c r="G729">
        <v>109</v>
      </c>
      <c r="H729" s="3">
        <f>_xlfn.XLOOKUP(sales[[#This Row],[Product]],products[Product],products[Cost per box])*sales[[#This Row],[Boxes]]</f>
        <v>361.88</v>
      </c>
      <c r="I729" s="4">
        <f>sales[[#This Row],[Revenue]]-sales[[#This Row],[Cost]]</f>
        <v>324.12</v>
      </c>
    </row>
    <row r="730" spans="2:9" x14ac:dyDescent="0.25">
      <c r="B730" t="s">
        <v>37</v>
      </c>
      <c r="C730" t="s">
        <v>27</v>
      </c>
      <c r="D730" t="s">
        <v>26</v>
      </c>
      <c r="E730" s="1">
        <v>44239</v>
      </c>
      <c r="F730" s="4">
        <v>2415</v>
      </c>
      <c r="G730">
        <v>63</v>
      </c>
      <c r="H730" s="3">
        <f>_xlfn.XLOOKUP(sales[[#This Row],[Product]],products[Product],products[Cost per box])*sales[[#This Row],[Boxes]]</f>
        <v>405.09</v>
      </c>
      <c r="I730" s="4">
        <f>sales[[#This Row],[Revenue]]-sales[[#This Row],[Cost]]</f>
        <v>2009.91</v>
      </c>
    </row>
    <row r="731" spans="2:9" x14ac:dyDescent="0.25">
      <c r="B731" t="s">
        <v>41</v>
      </c>
      <c r="C731" t="s">
        <v>6</v>
      </c>
      <c r="D731" t="s">
        <v>31</v>
      </c>
      <c r="E731" s="1">
        <v>44239</v>
      </c>
      <c r="F731" s="4">
        <v>2485</v>
      </c>
      <c r="G731">
        <v>497</v>
      </c>
      <c r="H731" s="3">
        <f>_xlfn.XLOOKUP(sales[[#This Row],[Product]],products[Product],products[Cost per box])*sales[[#This Row],[Boxes]]</f>
        <v>2842.8399999999997</v>
      </c>
      <c r="I731" s="4">
        <f>sales[[#This Row],[Revenue]]-sales[[#This Row],[Cost]]</f>
        <v>-357.83999999999969</v>
      </c>
    </row>
    <row r="732" spans="2:9" x14ac:dyDescent="0.25">
      <c r="B732" t="s">
        <v>25</v>
      </c>
      <c r="C732" t="s">
        <v>27</v>
      </c>
      <c r="D732" t="s">
        <v>17</v>
      </c>
      <c r="E732" s="1">
        <v>44239</v>
      </c>
      <c r="F732" s="4">
        <v>8673</v>
      </c>
      <c r="G732">
        <v>294</v>
      </c>
      <c r="H732" s="3">
        <f>_xlfn.XLOOKUP(sales[[#This Row],[Product]],products[Product],products[Cost per box])*sales[[#This Row],[Boxes]]</f>
        <v>1999.2</v>
      </c>
      <c r="I732" s="4">
        <f>sales[[#This Row],[Revenue]]-sales[[#This Row],[Cost]]</f>
        <v>6673.8</v>
      </c>
    </row>
    <row r="733" spans="2:9" x14ac:dyDescent="0.25">
      <c r="B733" t="s">
        <v>10</v>
      </c>
      <c r="C733" t="s">
        <v>9</v>
      </c>
      <c r="D733" t="s">
        <v>30</v>
      </c>
      <c r="E733" s="1">
        <v>44239</v>
      </c>
      <c r="F733" s="4">
        <v>1820</v>
      </c>
      <c r="G733">
        <v>292</v>
      </c>
      <c r="H733" s="3">
        <f>_xlfn.XLOOKUP(sales[[#This Row],[Product]],products[Product],products[Cost per box])*sales[[#This Row],[Boxes]]</f>
        <v>1074.56</v>
      </c>
      <c r="I733" s="4">
        <f>sales[[#This Row],[Revenue]]-sales[[#This Row],[Cost]]</f>
        <v>745.44</v>
      </c>
    </row>
    <row r="734" spans="2:9" x14ac:dyDescent="0.25">
      <c r="B734" t="s">
        <v>13</v>
      </c>
      <c r="C734" t="s">
        <v>27</v>
      </c>
      <c r="D734" t="s">
        <v>48</v>
      </c>
      <c r="E734" s="1">
        <v>44239</v>
      </c>
      <c r="F734" s="4">
        <v>17794</v>
      </c>
      <c r="G734">
        <v>535</v>
      </c>
      <c r="H734" s="3">
        <f>_xlfn.XLOOKUP(sales[[#This Row],[Product]],products[Product],products[Cost per box])*sales[[#This Row],[Boxes]]</f>
        <v>4001.8</v>
      </c>
      <c r="I734" s="4">
        <f>sales[[#This Row],[Revenue]]-sales[[#This Row],[Cost]]</f>
        <v>13792.2</v>
      </c>
    </row>
    <row r="735" spans="2:9" x14ac:dyDescent="0.25">
      <c r="B735" t="s">
        <v>34</v>
      </c>
      <c r="C735" t="s">
        <v>11</v>
      </c>
      <c r="D735" t="s">
        <v>42</v>
      </c>
      <c r="E735" s="1">
        <v>44239</v>
      </c>
      <c r="F735" s="4">
        <v>1036</v>
      </c>
      <c r="G735">
        <v>495</v>
      </c>
      <c r="H735" s="3">
        <f>_xlfn.XLOOKUP(sales[[#This Row],[Product]],products[Product],products[Cost per box])*sales[[#This Row],[Boxes]]</f>
        <v>2346.3000000000002</v>
      </c>
      <c r="I735" s="4">
        <f>sales[[#This Row],[Revenue]]-sales[[#This Row],[Cost]]</f>
        <v>-1310.3000000000002</v>
      </c>
    </row>
    <row r="736" spans="2:9" x14ac:dyDescent="0.25">
      <c r="B736" t="s">
        <v>29</v>
      </c>
      <c r="C736" t="s">
        <v>6</v>
      </c>
      <c r="D736" t="s">
        <v>45</v>
      </c>
      <c r="E736" s="1">
        <v>44239</v>
      </c>
      <c r="F736" s="4">
        <v>6069</v>
      </c>
      <c r="G736">
        <v>168</v>
      </c>
      <c r="H736" s="3">
        <f>_xlfn.XLOOKUP(sales[[#This Row],[Product]],products[Product],products[Cost per box])*sales[[#This Row],[Boxes]]</f>
        <v>1298.6400000000001</v>
      </c>
      <c r="I736" s="4">
        <f>sales[[#This Row],[Revenue]]-sales[[#This Row],[Cost]]</f>
        <v>4770.3599999999997</v>
      </c>
    </row>
    <row r="737" spans="2:9" x14ac:dyDescent="0.25">
      <c r="B737" t="s">
        <v>23</v>
      </c>
      <c r="C737" t="s">
        <v>6</v>
      </c>
      <c r="D737" t="s">
        <v>30</v>
      </c>
      <c r="E737" s="1">
        <v>44239</v>
      </c>
      <c r="F737" s="4">
        <v>2072</v>
      </c>
      <c r="G737">
        <v>127</v>
      </c>
      <c r="H737" s="3">
        <f>_xlfn.XLOOKUP(sales[[#This Row],[Product]],products[Product],products[Cost per box])*sales[[#This Row],[Boxes]]</f>
        <v>467.36</v>
      </c>
      <c r="I737" s="4">
        <f>sales[[#This Row],[Revenue]]-sales[[#This Row],[Cost]]</f>
        <v>1604.6399999999999</v>
      </c>
    </row>
    <row r="738" spans="2:9" x14ac:dyDescent="0.25">
      <c r="B738" t="s">
        <v>51</v>
      </c>
      <c r="C738" t="s">
        <v>9</v>
      </c>
      <c r="D738" t="s">
        <v>43</v>
      </c>
      <c r="E738" s="1">
        <v>44239</v>
      </c>
      <c r="F738" s="4">
        <v>2037</v>
      </c>
      <c r="G738">
        <v>63</v>
      </c>
      <c r="H738" s="3">
        <f>_xlfn.XLOOKUP(sales[[#This Row],[Product]],products[Product],products[Cost per box])*sales[[#This Row],[Boxes]]</f>
        <v>242.55</v>
      </c>
      <c r="I738" s="4">
        <f>sales[[#This Row],[Revenue]]-sales[[#This Row],[Cost]]</f>
        <v>1794.45</v>
      </c>
    </row>
    <row r="739" spans="2:9" x14ac:dyDescent="0.25">
      <c r="B739" t="s">
        <v>29</v>
      </c>
      <c r="C739" t="s">
        <v>9</v>
      </c>
      <c r="D739" t="s">
        <v>45</v>
      </c>
      <c r="E739" s="1">
        <v>44239</v>
      </c>
      <c r="F739" s="4">
        <v>1715</v>
      </c>
      <c r="G739">
        <v>212</v>
      </c>
      <c r="H739" s="3">
        <f>_xlfn.XLOOKUP(sales[[#This Row],[Product]],products[Product],products[Cost per box])*sales[[#This Row],[Boxes]]</f>
        <v>1638.76</v>
      </c>
      <c r="I739" s="4">
        <f>sales[[#This Row],[Revenue]]-sales[[#This Row],[Cost]]</f>
        <v>76.240000000000009</v>
      </c>
    </row>
    <row r="740" spans="2:9" x14ac:dyDescent="0.25">
      <c r="B740" t="s">
        <v>13</v>
      </c>
      <c r="C740" t="s">
        <v>6</v>
      </c>
      <c r="D740" t="s">
        <v>26</v>
      </c>
      <c r="E740" s="1">
        <v>44239</v>
      </c>
      <c r="F740" s="4">
        <v>1442</v>
      </c>
      <c r="G740">
        <v>36</v>
      </c>
      <c r="H740" s="3">
        <f>_xlfn.XLOOKUP(sales[[#This Row],[Product]],products[Product],products[Cost per box])*sales[[#This Row],[Boxes]]</f>
        <v>231.48</v>
      </c>
      <c r="I740" s="4">
        <f>sales[[#This Row],[Revenue]]-sales[[#This Row],[Cost]]</f>
        <v>1210.52</v>
      </c>
    </row>
    <row r="741" spans="2:9" x14ac:dyDescent="0.25">
      <c r="B741" t="s">
        <v>40</v>
      </c>
      <c r="C741" t="s">
        <v>21</v>
      </c>
      <c r="D741" t="s">
        <v>31</v>
      </c>
      <c r="E741" s="1">
        <v>44239</v>
      </c>
      <c r="F741" s="4">
        <v>882</v>
      </c>
      <c r="G741">
        <v>17</v>
      </c>
      <c r="H741" s="3">
        <f>_xlfn.XLOOKUP(sales[[#This Row],[Product]],products[Product],products[Cost per box])*sales[[#This Row],[Boxes]]</f>
        <v>97.24</v>
      </c>
      <c r="I741" s="4">
        <f>sales[[#This Row],[Revenue]]-sales[[#This Row],[Cost]]</f>
        <v>784.76</v>
      </c>
    </row>
    <row r="742" spans="2:9" x14ac:dyDescent="0.25">
      <c r="B742" t="s">
        <v>8</v>
      </c>
      <c r="C742" t="s">
        <v>9</v>
      </c>
      <c r="D742" t="s">
        <v>43</v>
      </c>
      <c r="E742" s="1">
        <v>44239</v>
      </c>
      <c r="F742" s="4">
        <v>1904</v>
      </c>
      <c r="G742">
        <v>337</v>
      </c>
      <c r="H742" s="3">
        <f>_xlfn.XLOOKUP(sales[[#This Row],[Product]],products[Product],products[Cost per box])*sales[[#This Row],[Boxes]]</f>
        <v>1297.45</v>
      </c>
      <c r="I742" s="4">
        <f>sales[[#This Row],[Revenue]]-sales[[#This Row],[Cost]]</f>
        <v>606.54999999999995</v>
      </c>
    </row>
    <row r="743" spans="2:9" x14ac:dyDescent="0.25">
      <c r="B743" t="s">
        <v>10</v>
      </c>
      <c r="C743" t="s">
        <v>16</v>
      </c>
      <c r="D743" t="s">
        <v>48</v>
      </c>
      <c r="E743" s="1">
        <v>44239</v>
      </c>
      <c r="F743" s="4">
        <v>2177</v>
      </c>
      <c r="G743">
        <v>99</v>
      </c>
      <c r="H743" s="3">
        <f>_xlfn.XLOOKUP(sales[[#This Row],[Product]],products[Product],products[Cost per box])*sales[[#This Row],[Boxes]]</f>
        <v>740.5200000000001</v>
      </c>
      <c r="I743" s="4">
        <f>sales[[#This Row],[Revenue]]-sales[[#This Row],[Cost]]</f>
        <v>1436.48</v>
      </c>
    </row>
    <row r="744" spans="2:9" x14ac:dyDescent="0.25">
      <c r="B744" t="s">
        <v>37</v>
      </c>
      <c r="C744" t="s">
        <v>16</v>
      </c>
      <c r="D744" t="s">
        <v>31</v>
      </c>
      <c r="E744" s="1">
        <v>44239</v>
      </c>
      <c r="F744" s="4">
        <v>2317</v>
      </c>
      <c r="G744">
        <v>73</v>
      </c>
      <c r="H744" s="3">
        <f>_xlfn.XLOOKUP(sales[[#This Row],[Product]],products[Product],products[Cost per box])*sales[[#This Row],[Boxes]]</f>
        <v>417.56</v>
      </c>
      <c r="I744" s="4">
        <f>sales[[#This Row],[Revenue]]-sales[[#This Row],[Cost]]</f>
        <v>1899.44</v>
      </c>
    </row>
    <row r="745" spans="2:9" x14ac:dyDescent="0.25">
      <c r="B745" t="s">
        <v>34</v>
      </c>
      <c r="C745" t="s">
        <v>6</v>
      </c>
      <c r="D745" t="s">
        <v>22</v>
      </c>
      <c r="E745" s="1">
        <v>44239</v>
      </c>
      <c r="F745" s="4">
        <v>7945</v>
      </c>
      <c r="G745">
        <v>93</v>
      </c>
      <c r="H745" s="3">
        <f>_xlfn.XLOOKUP(sales[[#This Row],[Product]],products[Product],products[Cost per box])*sales[[#This Row],[Boxes]]</f>
        <v>764.46</v>
      </c>
      <c r="I745" s="4">
        <f>sales[[#This Row],[Revenue]]-sales[[#This Row],[Cost]]</f>
        <v>7180.54</v>
      </c>
    </row>
    <row r="746" spans="2:9" x14ac:dyDescent="0.25">
      <c r="B746" t="s">
        <v>46</v>
      </c>
      <c r="C746" t="s">
        <v>21</v>
      </c>
      <c r="D746" t="s">
        <v>17</v>
      </c>
      <c r="E746" s="1">
        <v>44239</v>
      </c>
      <c r="F746" s="4">
        <v>8162</v>
      </c>
      <c r="G746">
        <v>409</v>
      </c>
      <c r="H746" s="3">
        <f>_xlfn.XLOOKUP(sales[[#This Row],[Product]],products[Product],products[Cost per box])*sales[[#This Row],[Boxes]]</f>
        <v>2781.2</v>
      </c>
      <c r="I746" s="4">
        <f>sales[[#This Row],[Revenue]]-sales[[#This Row],[Cost]]</f>
        <v>5380.8</v>
      </c>
    </row>
    <row r="747" spans="2:9" x14ac:dyDescent="0.25">
      <c r="B747" t="s">
        <v>25</v>
      </c>
      <c r="C747" t="s">
        <v>11</v>
      </c>
      <c r="D747" t="s">
        <v>35</v>
      </c>
      <c r="E747" s="1">
        <v>44239</v>
      </c>
      <c r="F747" s="4">
        <v>3472</v>
      </c>
      <c r="G747">
        <v>386</v>
      </c>
      <c r="H747" s="3">
        <f>_xlfn.XLOOKUP(sales[[#This Row],[Product]],products[Product],products[Cost per box])*sales[[#This Row],[Boxes]]</f>
        <v>1022.9</v>
      </c>
      <c r="I747" s="4">
        <f>sales[[#This Row],[Revenue]]-sales[[#This Row],[Cost]]</f>
        <v>2449.1</v>
      </c>
    </row>
    <row r="748" spans="2:9" x14ac:dyDescent="0.25">
      <c r="B748" t="s">
        <v>40</v>
      </c>
      <c r="C748" t="s">
        <v>11</v>
      </c>
      <c r="D748" t="s">
        <v>52</v>
      </c>
      <c r="E748" s="1">
        <v>44239</v>
      </c>
      <c r="F748" s="4">
        <v>4039</v>
      </c>
      <c r="G748">
        <v>156</v>
      </c>
      <c r="H748" s="3">
        <f>_xlfn.XLOOKUP(sales[[#This Row],[Product]],products[Product],products[Cost per box])*sales[[#This Row],[Boxes]]</f>
        <v>517.91999999999996</v>
      </c>
      <c r="I748" s="4">
        <f>sales[[#This Row],[Revenue]]-sales[[#This Row],[Cost]]</f>
        <v>3521.08</v>
      </c>
    </row>
    <row r="749" spans="2:9" x14ac:dyDescent="0.25">
      <c r="B749" t="s">
        <v>25</v>
      </c>
      <c r="C749" t="s">
        <v>27</v>
      </c>
      <c r="D749" t="s">
        <v>42</v>
      </c>
      <c r="E749" s="1">
        <v>44242</v>
      </c>
      <c r="F749" s="4">
        <v>3514</v>
      </c>
      <c r="G749">
        <v>23</v>
      </c>
      <c r="H749" s="3">
        <f>_xlfn.XLOOKUP(sales[[#This Row],[Product]],products[Product],products[Cost per box])*sales[[#This Row],[Boxes]]</f>
        <v>109.02000000000001</v>
      </c>
      <c r="I749" s="4">
        <f>sales[[#This Row],[Revenue]]-sales[[#This Row],[Cost]]</f>
        <v>3404.98</v>
      </c>
    </row>
    <row r="750" spans="2:9" x14ac:dyDescent="0.25">
      <c r="B750" t="s">
        <v>41</v>
      </c>
      <c r="C750" t="s">
        <v>27</v>
      </c>
      <c r="D750" t="s">
        <v>24</v>
      </c>
      <c r="E750" s="1">
        <v>44242</v>
      </c>
      <c r="F750" s="4">
        <v>1351</v>
      </c>
      <c r="G750">
        <v>405</v>
      </c>
      <c r="H750" s="3">
        <f>_xlfn.XLOOKUP(sales[[#This Row],[Product]],products[Product],products[Cost per box])*sales[[#This Row],[Boxes]]</f>
        <v>4256.55</v>
      </c>
      <c r="I750" s="4">
        <f>sales[[#This Row],[Revenue]]-sales[[#This Row],[Cost]]</f>
        <v>-2905.55</v>
      </c>
    </row>
    <row r="751" spans="2:9" x14ac:dyDescent="0.25">
      <c r="B751" t="s">
        <v>8</v>
      </c>
      <c r="C751" t="s">
        <v>16</v>
      </c>
      <c r="D751" t="s">
        <v>28</v>
      </c>
      <c r="E751" s="1">
        <v>44242</v>
      </c>
      <c r="F751" s="4">
        <v>6937</v>
      </c>
      <c r="G751">
        <v>242</v>
      </c>
      <c r="H751" s="3">
        <f>_xlfn.XLOOKUP(sales[[#This Row],[Product]],products[Product],products[Cost per box])*sales[[#This Row],[Boxes]]</f>
        <v>667.92</v>
      </c>
      <c r="I751" s="4">
        <f>sales[[#This Row],[Revenue]]-sales[[#This Row],[Cost]]</f>
        <v>6269.08</v>
      </c>
    </row>
    <row r="752" spans="2:9" x14ac:dyDescent="0.25">
      <c r="B752" t="s">
        <v>33</v>
      </c>
      <c r="C752" t="s">
        <v>21</v>
      </c>
      <c r="D752" t="s">
        <v>17</v>
      </c>
      <c r="E752" s="1">
        <v>44242</v>
      </c>
      <c r="F752" s="4">
        <v>4753</v>
      </c>
      <c r="G752">
        <v>189</v>
      </c>
      <c r="H752" s="3">
        <f>_xlfn.XLOOKUP(sales[[#This Row],[Product]],products[Product],products[Cost per box])*sales[[#This Row],[Boxes]]</f>
        <v>1285.2</v>
      </c>
      <c r="I752" s="4">
        <f>sales[[#This Row],[Revenue]]-sales[[#This Row],[Cost]]</f>
        <v>3467.8</v>
      </c>
    </row>
    <row r="753" spans="2:9" x14ac:dyDescent="0.25">
      <c r="B753" t="s">
        <v>37</v>
      </c>
      <c r="C753" t="s">
        <v>9</v>
      </c>
      <c r="D753" t="s">
        <v>43</v>
      </c>
      <c r="E753" s="1">
        <v>44242</v>
      </c>
      <c r="F753" s="4">
        <v>2051</v>
      </c>
      <c r="G753">
        <v>321</v>
      </c>
      <c r="H753" s="3">
        <f>_xlfn.XLOOKUP(sales[[#This Row],[Product]],products[Product],products[Cost per box])*sales[[#This Row],[Boxes]]</f>
        <v>1235.8500000000001</v>
      </c>
      <c r="I753" s="4">
        <f>sales[[#This Row],[Revenue]]-sales[[#This Row],[Cost]]</f>
        <v>815.14999999999986</v>
      </c>
    </row>
    <row r="754" spans="2:9" x14ac:dyDescent="0.25">
      <c r="B754" t="s">
        <v>32</v>
      </c>
      <c r="C754" t="s">
        <v>11</v>
      </c>
      <c r="D754" t="s">
        <v>47</v>
      </c>
      <c r="E754" s="1">
        <v>44242</v>
      </c>
      <c r="F754" s="4">
        <v>5768</v>
      </c>
      <c r="G754">
        <v>38</v>
      </c>
      <c r="H754" s="3">
        <f>_xlfn.XLOOKUP(sales[[#This Row],[Product]],products[Product],products[Cost per box])*sales[[#This Row],[Boxes]]</f>
        <v>199.88</v>
      </c>
      <c r="I754" s="4">
        <f>sales[[#This Row],[Revenue]]-sales[[#This Row],[Cost]]</f>
        <v>5568.12</v>
      </c>
    </row>
    <row r="755" spans="2:9" x14ac:dyDescent="0.25">
      <c r="B755" t="s">
        <v>41</v>
      </c>
      <c r="C755" t="s">
        <v>11</v>
      </c>
      <c r="D755" t="s">
        <v>36</v>
      </c>
      <c r="E755" s="1">
        <v>44242</v>
      </c>
      <c r="F755" s="4">
        <v>301</v>
      </c>
      <c r="G755">
        <v>471</v>
      </c>
      <c r="H755" s="3">
        <f>_xlfn.XLOOKUP(sales[[#This Row],[Product]],products[Product],products[Cost per box])*sales[[#This Row],[Boxes]]</f>
        <v>2373.84</v>
      </c>
      <c r="I755" s="4">
        <f>sales[[#This Row],[Revenue]]-sales[[#This Row],[Cost]]</f>
        <v>-2072.84</v>
      </c>
    </row>
    <row r="756" spans="2:9" x14ac:dyDescent="0.25">
      <c r="B756" t="s">
        <v>18</v>
      </c>
      <c r="C756" t="s">
        <v>11</v>
      </c>
      <c r="D756" t="s">
        <v>43</v>
      </c>
      <c r="E756" s="1">
        <v>44242</v>
      </c>
      <c r="F756" s="4">
        <v>182</v>
      </c>
      <c r="G756">
        <v>165</v>
      </c>
      <c r="H756" s="3">
        <f>_xlfn.XLOOKUP(sales[[#This Row],[Product]],products[Product],products[Cost per box])*sales[[#This Row],[Boxes]]</f>
        <v>635.25</v>
      </c>
      <c r="I756" s="4">
        <f>sales[[#This Row],[Revenue]]-sales[[#This Row],[Cost]]</f>
        <v>-453.25</v>
      </c>
    </row>
    <row r="757" spans="2:9" x14ac:dyDescent="0.25">
      <c r="B757" t="s">
        <v>10</v>
      </c>
      <c r="C757" t="s">
        <v>27</v>
      </c>
      <c r="D757" t="s">
        <v>7</v>
      </c>
      <c r="E757" s="1">
        <v>44242</v>
      </c>
      <c r="F757" s="4">
        <v>287</v>
      </c>
      <c r="G757">
        <v>156</v>
      </c>
      <c r="H757" s="3">
        <f>_xlfn.XLOOKUP(sales[[#This Row],[Product]],products[Product],products[Cost per box])*sales[[#This Row],[Boxes]]</f>
        <v>803.40000000000009</v>
      </c>
      <c r="I757" s="4">
        <f>sales[[#This Row],[Revenue]]-sales[[#This Row],[Cost]]</f>
        <v>-516.40000000000009</v>
      </c>
    </row>
    <row r="758" spans="2:9" x14ac:dyDescent="0.25">
      <c r="B758" t="s">
        <v>10</v>
      </c>
      <c r="C758" t="s">
        <v>6</v>
      </c>
      <c r="D758" t="s">
        <v>30</v>
      </c>
      <c r="E758" s="1">
        <v>44242</v>
      </c>
      <c r="F758" s="4">
        <v>4221</v>
      </c>
      <c r="G758">
        <v>389</v>
      </c>
      <c r="H758" s="3">
        <f>_xlfn.XLOOKUP(sales[[#This Row],[Product]],products[Product],products[Cost per box])*sales[[#This Row],[Boxes]]</f>
        <v>1431.52</v>
      </c>
      <c r="I758" s="4">
        <f>sales[[#This Row],[Revenue]]-sales[[#This Row],[Cost]]</f>
        <v>2789.48</v>
      </c>
    </row>
    <row r="759" spans="2:9" x14ac:dyDescent="0.25">
      <c r="B759" t="s">
        <v>23</v>
      </c>
      <c r="C759" t="s">
        <v>27</v>
      </c>
      <c r="D759" t="s">
        <v>12</v>
      </c>
      <c r="E759" s="1">
        <v>44242</v>
      </c>
      <c r="F759" s="4">
        <v>10087</v>
      </c>
      <c r="G759">
        <v>12</v>
      </c>
      <c r="H759" s="3">
        <f>_xlfn.XLOOKUP(sales[[#This Row],[Product]],products[Product],products[Cost per box])*sales[[#This Row],[Boxes]]</f>
        <v>101.16</v>
      </c>
      <c r="I759" s="4">
        <f>sales[[#This Row],[Revenue]]-sales[[#This Row],[Cost]]</f>
        <v>9985.84</v>
      </c>
    </row>
    <row r="760" spans="2:9" x14ac:dyDescent="0.25">
      <c r="B760" t="s">
        <v>34</v>
      </c>
      <c r="C760" t="s">
        <v>16</v>
      </c>
      <c r="D760" t="s">
        <v>45</v>
      </c>
      <c r="E760" s="1">
        <v>44242</v>
      </c>
      <c r="F760" s="4">
        <v>791</v>
      </c>
      <c r="G760">
        <v>413</v>
      </c>
      <c r="H760" s="3">
        <f>_xlfn.XLOOKUP(sales[[#This Row],[Product]],products[Product],products[Cost per box])*sales[[#This Row],[Boxes]]</f>
        <v>3192.4900000000002</v>
      </c>
      <c r="I760" s="4">
        <f>sales[[#This Row],[Revenue]]-sales[[#This Row],[Cost]]</f>
        <v>-2401.4900000000002</v>
      </c>
    </row>
    <row r="761" spans="2:9" x14ac:dyDescent="0.25">
      <c r="B761" t="s">
        <v>18</v>
      </c>
      <c r="C761" t="s">
        <v>16</v>
      </c>
      <c r="D761" t="s">
        <v>17</v>
      </c>
      <c r="E761" s="1">
        <v>44242</v>
      </c>
      <c r="F761" s="4">
        <v>4060</v>
      </c>
      <c r="G761">
        <v>64</v>
      </c>
      <c r="H761" s="3">
        <f>_xlfn.XLOOKUP(sales[[#This Row],[Product]],products[Product],products[Cost per box])*sales[[#This Row],[Boxes]]</f>
        <v>435.2</v>
      </c>
      <c r="I761" s="4">
        <f>sales[[#This Row],[Revenue]]-sales[[#This Row],[Cost]]</f>
        <v>3624.8</v>
      </c>
    </row>
    <row r="762" spans="2:9" x14ac:dyDescent="0.25">
      <c r="B762" t="s">
        <v>37</v>
      </c>
      <c r="C762" t="s">
        <v>21</v>
      </c>
      <c r="D762" t="s">
        <v>22</v>
      </c>
      <c r="E762" s="1">
        <v>44242</v>
      </c>
      <c r="F762" s="4">
        <v>1519</v>
      </c>
      <c r="G762">
        <v>14</v>
      </c>
      <c r="H762" s="3">
        <f>_xlfn.XLOOKUP(sales[[#This Row],[Product]],products[Product],products[Cost per box])*sales[[#This Row],[Boxes]]</f>
        <v>115.08000000000001</v>
      </c>
      <c r="I762" s="4">
        <f>sales[[#This Row],[Revenue]]-sales[[#This Row],[Cost]]</f>
        <v>1403.92</v>
      </c>
    </row>
    <row r="763" spans="2:9" x14ac:dyDescent="0.25">
      <c r="B763" t="s">
        <v>41</v>
      </c>
      <c r="C763" t="s">
        <v>11</v>
      </c>
      <c r="D763" t="s">
        <v>28</v>
      </c>
      <c r="E763" s="1">
        <v>44242</v>
      </c>
      <c r="F763" s="4">
        <v>4046</v>
      </c>
      <c r="G763">
        <v>481</v>
      </c>
      <c r="H763" s="3">
        <f>_xlfn.XLOOKUP(sales[[#This Row],[Product]],products[Product],products[Cost per box])*sales[[#This Row],[Boxes]]</f>
        <v>1327.56</v>
      </c>
      <c r="I763" s="4">
        <f>sales[[#This Row],[Revenue]]-sales[[#This Row],[Cost]]</f>
        <v>2718.44</v>
      </c>
    </row>
    <row r="764" spans="2:9" x14ac:dyDescent="0.25">
      <c r="B764" t="s">
        <v>5</v>
      </c>
      <c r="C764" t="s">
        <v>16</v>
      </c>
      <c r="D764" t="s">
        <v>12</v>
      </c>
      <c r="E764" s="1">
        <v>44242</v>
      </c>
      <c r="F764" s="4">
        <v>14315</v>
      </c>
      <c r="G764">
        <v>410</v>
      </c>
      <c r="H764" s="3">
        <f>_xlfn.XLOOKUP(sales[[#This Row],[Product]],products[Product],products[Cost per box])*sales[[#This Row],[Boxes]]</f>
        <v>3456.2999999999997</v>
      </c>
      <c r="I764" s="4">
        <f>sales[[#This Row],[Revenue]]-sales[[#This Row],[Cost]]</f>
        <v>10858.7</v>
      </c>
    </row>
    <row r="765" spans="2:9" x14ac:dyDescent="0.25">
      <c r="B765" t="s">
        <v>8</v>
      </c>
      <c r="C765" t="s">
        <v>16</v>
      </c>
      <c r="D765" t="s">
        <v>44</v>
      </c>
      <c r="E765" s="1">
        <v>44242</v>
      </c>
      <c r="F765" s="4">
        <v>5012</v>
      </c>
      <c r="G765">
        <v>155</v>
      </c>
      <c r="H765" s="3">
        <f>_xlfn.XLOOKUP(sales[[#This Row],[Product]],products[Product],products[Cost per box])*sales[[#This Row],[Boxes]]</f>
        <v>1483.3500000000001</v>
      </c>
      <c r="I765" s="4">
        <f>sales[[#This Row],[Revenue]]-sales[[#This Row],[Cost]]</f>
        <v>3528.6499999999996</v>
      </c>
    </row>
    <row r="766" spans="2:9" x14ac:dyDescent="0.25">
      <c r="B766" t="s">
        <v>46</v>
      </c>
      <c r="C766" t="s">
        <v>9</v>
      </c>
      <c r="D766" t="s">
        <v>38</v>
      </c>
      <c r="E766" s="1">
        <v>44242</v>
      </c>
      <c r="F766" s="4">
        <v>406</v>
      </c>
      <c r="G766">
        <v>366</v>
      </c>
      <c r="H766" s="3">
        <f>_xlfn.XLOOKUP(sales[[#This Row],[Product]],products[Product],products[Cost per box])*sales[[#This Row],[Boxes]]</f>
        <v>3638.04</v>
      </c>
      <c r="I766" s="4">
        <f>sales[[#This Row],[Revenue]]-sales[[#This Row],[Cost]]</f>
        <v>-3232.04</v>
      </c>
    </row>
    <row r="767" spans="2:9" x14ac:dyDescent="0.25">
      <c r="B767" t="s">
        <v>8</v>
      </c>
      <c r="C767" t="s">
        <v>27</v>
      </c>
      <c r="D767" t="s">
        <v>36</v>
      </c>
      <c r="E767" s="1">
        <v>44242</v>
      </c>
      <c r="F767" s="4">
        <v>7826</v>
      </c>
      <c r="G767">
        <v>272</v>
      </c>
      <c r="H767" s="3">
        <f>_xlfn.XLOOKUP(sales[[#This Row],[Product]],products[Product],products[Cost per box])*sales[[#This Row],[Boxes]]</f>
        <v>1370.88</v>
      </c>
      <c r="I767" s="4">
        <f>sales[[#This Row],[Revenue]]-sales[[#This Row],[Cost]]</f>
        <v>6455.12</v>
      </c>
    </row>
    <row r="768" spans="2:9" x14ac:dyDescent="0.25">
      <c r="B768" t="s">
        <v>8</v>
      </c>
      <c r="C768" t="s">
        <v>27</v>
      </c>
      <c r="D768" t="s">
        <v>24</v>
      </c>
      <c r="E768" s="1">
        <v>44242</v>
      </c>
      <c r="F768" s="4">
        <v>8099</v>
      </c>
      <c r="G768">
        <v>272</v>
      </c>
      <c r="H768" s="3">
        <f>_xlfn.XLOOKUP(sales[[#This Row],[Product]],products[Product],products[Cost per box])*sales[[#This Row],[Boxes]]</f>
        <v>2858.72</v>
      </c>
      <c r="I768" s="4">
        <f>sales[[#This Row],[Revenue]]-sales[[#This Row],[Cost]]</f>
        <v>5240.2800000000007</v>
      </c>
    </row>
    <row r="769" spans="2:9" x14ac:dyDescent="0.25">
      <c r="B769" t="s">
        <v>20</v>
      </c>
      <c r="C769" t="s">
        <v>16</v>
      </c>
      <c r="D769" t="s">
        <v>31</v>
      </c>
      <c r="E769" s="1">
        <v>44242</v>
      </c>
      <c r="F769" s="4">
        <v>784</v>
      </c>
      <c r="G769">
        <v>1120</v>
      </c>
      <c r="H769" s="3">
        <f>_xlfn.XLOOKUP(sales[[#This Row],[Product]],products[Product],products[Cost per box])*sales[[#This Row],[Boxes]]</f>
        <v>6406.4</v>
      </c>
      <c r="I769" s="4">
        <f>sales[[#This Row],[Revenue]]-sales[[#This Row],[Cost]]</f>
        <v>-5622.4</v>
      </c>
    </row>
    <row r="770" spans="2:9" x14ac:dyDescent="0.25">
      <c r="B770" t="s">
        <v>37</v>
      </c>
      <c r="C770" t="s">
        <v>16</v>
      </c>
      <c r="D770" t="s">
        <v>38</v>
      </c>
      <c r="E770" s="1">
        <v>44242</v>
      </c>
      <c r="F770" s="4">
        <v>3745</v>
      </c>
      <c r="G770">
        <v>54</v>
      </c>
      <c r="H770" s="3">
        <f>_xlfn.XLOOKUP(sales[[#This Row],[Product]],products[Product],products[Cost per box])*sales[[#This Row],[Boxes]]</f>
        <v>536.76</v>
      </c>
      <c r="I770" s="4">
        <f>sales[[#This Row],[Revenue]]-sales[[#This Row],[Cost]]</f>
        <v>3208.24</v>
      </c>
    </row>
    <row r="771" spans="2:9" x14ac:dyDescent="0.25">
      <c r="B771" t="s">
        <v>25</v>
      </c>
      <c r="C771" t="s">
        <v>27</v>
      </c>
      <c r="D771" t="s">
        <v>36</v>
      </c>
      <c r="E771" s="1">
        <v>44242</v>
      </c>
      <c r="F771" s="4">
        <v>2296</v>
      </c>
      <c r="G771">
        <v>205</v>
      </c>
      <c r="H771" s="3">
        <f>_xlfn.XLOOKUP(sales[[#This Row],[Product]],products[Product],products[Cost per box])*sales[[#This Row],[Boxes]]</f>
        <v>1033.2</v>
      </c>
      <c r="I771" s="4">
        <f>sales[[#This Row],[Revenue]]-sales[[#This Row],[Cost]]</f>
        <v>1262.8</v>
      </c>
    </row>
    <row r="772" spans="2:9" x14ac:dyDescent="0.25">
      <c r="B772" t="s">
        <v>5</v>
      </c>
      <c r="C772" t="s">
        <v>27</v>
      </c>
      <c r="D772" t="s">
        <v>19</v>
      </c>
      <c r="E772" s="1">
        <v>44242</v>
      </c>
      <c r="F772" s="4">
        <v>7763</v>
      </c>
      <c r="G772">
        <v>123</v>
      </c>
      <c r="H772" s="3">
        <f>_xlfn.XLOOKUP(sales[[#This Row],[Product]],products[Product],products[Cost per box])*sales[[#This Row],[Boxes]]</f>
        <v>1258.29</v>
      </c>
      <c r="I772" s="4">
        <f>sales[[#This Row],[Revenue]]-sales[[#This Row],[Cost]]</f>
        <v>6504.71</v>
      </c>
    </row>
    <row r="773" spans="2:9" x14ac:dyDescent="0.25">
      <c r="B773" t="s">
        <v>25</v>
      </c>
      <c r="C773" t="s">
        <v>11</v>
      </c>
      <c r="D773" t="s">
        <v>30</v>
      </c>
      <c r="E773" s="1">
        <v>44242</v>
      </c>
      <c r="F773" s="4">
        <v>4900</v>
      </c>
      <c r="G773">
        <v>50</v>
      </c>
      <c r="H773" s="3">
        <f>_xlfn.XLOOKUP(sales[[#This Row],[Product]],products[Product],products[Cost per box])*sales[[#This Row],[Boxes]]</f>
        <v>184</v>
      </c>
      <c r="I773" s="4">
        <f>sales[[#This Row],[Revenue]]-sales[[#This Row],[Cost]]</f>
        <v>4716</v>
      </c>
    </row>
    <row r="774" spans="2:9" x14ac:dyDescent="0.25">
      <c r="B774" t="s">
        <v>39</v>
      </c>
      <c r="C774" t="s">
        <v>6</v>
      </c>
      <c r="D774" t="s">
        <v>30</v>
      </c>
      <c r="E774" s="1">
        <v>44242</v>
      </c>
      <c r="F774" s="4">
        <v>1743</v>
      </c>
      <c r="G774">
        <v>601</v>
      </c>
      <c r="H774" s="3">
        <f>_xlfn.XLOOKUP(sales[[#This Row],[Product]],products[Product],products[Cost per box])*sales[[#This Row],[Boxes]]</f>
        <v>2211.6800000000003</v>
      </c>
      <c r="I774" s="4">
        <f>sales[[#This Row],[Revenue]]-sales[[#This Row],[Cost]]</f>
        <v>-468.68000000000029</v>
      </c>
    </row>
    <row r="775" spans="2:9" x14ac:dyDescent="0.25">
      <c r="B775" t="s">
        <v>10</v>
      </c>
      <c r="C775" t="s">
        <v>9</v>
      </c>
      <c r="D775" t="s">
        <v>28</v>
      </c>
      <c r="E775" s="1">
        <v>44242</v>
      </c>
      <c r="F775" s="4">
        <v>4011</v>
      </c>
      <c r="G775">
        <v>5</v>
      </c>
      <c r="H775" s="3">
        <f>_xlfn.XLOOKUP(sales[[#This Row],[Product]],products[Product],products[Cost per box])*sales[[#This Row],[Boxes]]</f>
        <v>13.799999999999999</v>
      </c>
      <c r="I775" s="4">
        <f>sales[[#This Row],[Revenue]]-sales[[#This Row],[Cost]]</f>
        <v>3997.2</v>
      </c>
    </row>
    <row r="776" spans="2:9" x14ac:dyDescent="0.25">
      <c r="B776" t="s">
        <v>33</v>
      </c>
      <c r="C776" t="s">
        <v>6</v>
      </c>
      <c r="D776" t="s">
        <v>44</v>
      </c>
      <c r="E776" s="1">
        <v>44242</v>
      </c>
      <c r="F776" s="4">
        <v>4347</v>
      </c>
      <c r="G776">
        <v>258</v>
      </c>
      <c r="H776" s="3">
        <f>_xlfn.XLOOKUP(sales[[#This Row],[Product]],products[Product],products[Cost per box])*sales[[#This Row],[Boxes]]</f>
        <v>2469.06</v>
      </c>
      <c r="I776" s="4">
        <f>sales[[#This Row],[Revenue]]-sales[[#This Row],[Cost]]</f>
        <v>1877.94</v>
      </c>
    </row>
    <row r="777" spans="2:9" x14ac:dyDescent="0.25">
      <c r="B777" t="s">
        <v>39</v>
      </c>
      <c r="C777" t="s">
        <v>16</v>
      </c>
      <c r="D777" t="s">
        <v>31</v>
      </c>
      <c r="E777" s="1">
        <v>44242</v>
      </c>
      <c r="F777" s="4">
        <v>1351</v>
      </c>
      <c r="G777">
        <v>980</v>
      </c>
      <c r="H777" s="3">
        <f>_xlfn.XLOOKUP(sales[[#This Row],[Product]],products[Product],products[Cost per box])*sales[[#This Row],[Boxes]]</f>
        <v>5605.5999999999995</v>
      </c>
      <c r="I777" s="4">
        <f>sales[[#This Row],[Revenue]]-sales[[#This Row],[Cost]]</f>
        <v>-4254.5999999999995</v>
      </c>
    </row>
    <row r="778" spans="2:9" x14ac:dyDescent="0.25">
      <c r="B778" t="s">
        <v>5</v>
      </c>
      <c r="C778" t="s">
        <v>6</v>
      </c>
      <c r="D778" t="s">
        <v>36</v>
      </c>
      <c r="E778" s="1">
        <v>44242</v>
      </c>
      <c r="F778" s="4">
        <v>7140</v>
      </c>
      <c r="G778">
        <v>368</v>
      </c>
      <c r="H778" s="3">
        <f>_xlfn.XLOOKUP(sales[[#This Row],[Product]],products[Product],products[Cost per box])*sales[[#This Row],[Boxes]]</f>
        <v>1854.72</v>
      </c>
      <c r="I778" s="4">
        <f>sales[[#This Row],[Revenue]]-sales[[#This Row],[Cost]]</f>
        <v>5285.28</v>
      </c>
    </row>
    <row r="779" spans="2:9" x14ac:dyDescent="0.25">
      <c r="B779" t="s">
        <v>40</v>
      </c>
      <c r="C779" t="s">
        <v>6</v>
      </c>
      <c r="D779" t="s">
        <v>45</v>
      </c>
      <c r="E779" s="1">
        <v>44242</v>
      </c>
      <c r="F779" s="4">
        <v>14875</v>
      </c>
      <c r="G779">
        <v>484</v>
      </c>
      <c r="H779" s="3">
        <f>_xlfn.XLOOKUP(sales[[#This Row],[Product]],products[Product],products[Cost per box])*sales[[#This Row],[Boxes]]</f>
        <v>3741.32</v>
      </c>
      <c r="I779" s="4">
        <f>sales[[#This Row],[Revenue]]-sales[[#This Row],[Cost]]</f>
        <v>11133.68</v>
      </c>
    </row>
    <row r="780" spans="2:9" x14ac:dyDescent="0.25">
      <c r="B780" t="s">
        <v>49</v>
      </c>
      <c r="C780" t="s">
        <v>11</v>
      </c>
      <c r="D780" t="s">
        <v>26</v>
      </c>
      <c r="E780" s="1">
        <v>44242</v>
      </c>
      <c r="F780" s="4">
        <v>2289</v>
      </c>
      <c r="G780">
        <v>124</v>
      </c>
      <c r="H780" s="3">
        <f>_xlfn.XLOOKUP(sales[[#This Row],[Product]],products[Product],products[Cost per box])*sales[[#This Row],[Boxes]]</f>
        <v>797.31999999999994</v>
      </c>
      <c r="I780" s="4">
        <f>sales[[#This Row],[Revenue]]-sales[[#This Row],[Cost]]</f>
        <v>1491.68</v>
      </c>
    </row>
    <row r="781" spans="2:9" x14ac:dyDescent="0.25">
      <c r="B781" t="s">
        <v>8</v>
      </c>
      <c r="C781" t="s">
        <v>9</v>
      </c>
      <c r="D781" t="s">
        <v>30</v>
      </c>
      <c r="E781" s="1">
        <v>44242</v>
      </c>
      <c r="F781" s="4">
        <v>4466</v>
      </c>
      <c r="G781">
        <v>62</v>
      </c>
      <c r="H781" s="3">
        <f>_xlfn.XLOOKUP(sales[[#This Row],[Product]],products[Product],products[Cost per box])*sales[[#This Row],[Boxes]]</f>
        <v>228.16</v>
      </c>
      <c r="I781" s="4">
        <f>sales[[#This Row],[Revenue]]-sales[[#This Row],[Cost]]</f>
        <v>4237.84</v>
      </c>
    </row>
    <row r="782" spans="2:9" x14ac:dyDescent="0.25">
      <c r="B782" t="s">
        <v>39</v>
      </c>
      <c r="C782" t="s">
        <v>6</v>
      </c>
      <c r="D782" t="s">
        <v>38</v>
      </c>
      <c r="E782" s="1">
        <v>44242</v>
      </c>
      <c r="F782" s="4">
        <v>3661</v>
      </c>
      <c r="G782">
        <v>171</v>
      </c>
      <c r="H782" s="3">
        <f>_xlfn.XLOOKUP(sales[[#This Row],[Product]],products[Product],products[Cost per box])*sales[[#This Row],[Boxes]]</f>
        <v>1699.74</v>
      </c>
      <c r="I782" s="4">
        <f>sales[[#This Row],[Revenue]]-sales[[#This Row],[Cost]]</f>
        <v>1961.26</v>
      </c>
    </row>
    <row r="783" spans="2:9" x14ac:dyDescent="0.25">
      <c r="B783" t="s">
        <v>25</v>
      </c>
      <c r="C783" t="s">
        <v>6</v>
      </c>
      <c r="D783" t="s">
        <v>48</v>
      </c>
      <c r="E783" s="1">
        <v>44242</v>
      </c>
      <c r="F783" s="4">
        <v>2912</v>
      </c>
      <c r="G783">
        <v>104</v>
      </c>
      <c r="H783" s="3">
        <f>_xlfn.XLOOKUP(sales[[#This Row],[Product]],products[Product],products[Cost per box])*sales[[#This Row],[Boxes]]</f>
        <v>777.92000000000007</v>
      </c>
      <c r="I783" s="4">
        <f>sales[[#This Row],[Revenue]]-sales[[#This Row],[Cost]]</f>
        <v>2134.08</v>
      </c>
    </row>
    <row r="784" spans="2:9" x14ac:dyDescent="0.25">
      <c r="B784" t="s">
        <v>20</v>
      </c>
      <c r="C784" t="s">
        <v>21</v>
      </c>
      <c r="D784" t="s">
        <v>38</v>
      </c>
      <c r="E784" s="1">
        <v>44242</v>
      </c>
      <c r="F784" s="4">
        <v>6216</v>
      </c>
      <c r="G784">
        <v>201</v>
      </c>
      <c r="H784" s="3">
        <f>_xlfn.XLOOKUP(sales[[#This Row],[Product]],products[Product],products[Cost per box])*sales[[#This Row],[Boxes]]</f>
        <v>1997.9399999999998</v>
      </c>
      <c r="I784" s="4">
        <f>sales[[#This Row],[Revenue]]-sales[[#This Row],[Cost]]</f>
        <v>4218.0600000000004</v>
      </c>
    </row>
    <row r="785" spans="2:9" x14ac:dyDescent="0.25">
      <c r="B785" t="s">
        <v>41</v>
      </c>
      <c r="C785" t="s">
        <v>27</v>
      </c>
      <c r="D785" t="s">
        <v>44</v>
      </c>
      <c r="E785" s="1">
        <v>44242</v>
      </c>
      <c r="F785" s="4">
        <v>4641</v>
      </c>
      <c r="G785">
        <v>146</v>
      </c>
      <c r="H785" s="3">
        <f>_xlfn.XLOOKUP(sales[[#This Row],[Product]],products[Product],products[Cost per box])*sales[[#This Row],[Boxes]]</f>
        <v>1397.22</v>
      </c>
      <c r="I785" s="4">
        <f>sales[[#This Row],[Revenue]]-sales[[#This Row],[Cost]]</f>
        <v>3243.7799999999997</v>
      </c>
    </row>
    <row r="786" spans="2:9" x14ac:dyDescent="0.25">
      <c r="B786" t="s">
        <v>57</v>
      </c>
      <c r="C786" t="s">
        <v>6</v>
      </c>
      <c r="D786" t="s">
        <v>43</v>
      </c>
      <c r="E786" s="1">
        <v>44242</v>
      </c>
      <c r="F786" s="4">
        <v>4683</v>
      </c>
      <c r="G786">
        <v>391</v>
      </c>
      <c r="H786" s="3">
        <f>_xlfn.XLOOKUP(sales[[#This Row],[Product]],products[Product],products[Cost per box])*sales[[#This Row],[Boxes]]</f>
        <v>1505.3500000000001</v>
      </c>
      <c r="I786" s="4">
        <f>sales[[#This Row],[Revenue]]-sales[[#This Row],[Cost]]</f>
        <v>3177.6499999999996</v>
      </c>
    </row>
    <row r="787" spans="2:9" x14ac:dyDescent="0.25">
      <c r="B787" t="s">
        <v>5</v>
      </c>
      <c r="C787" t="s">
        <v>6</v>
      </c>
      <c r="D787" t="s">
        <v>48</v>
      </c>
      <c r="E787" s="1">
        <v>44242</v>
      </c>
      <c r="F787" s="4">
        <v>5159</v>
      </c>
      <c r="G787">
        <v>185</v>
      </c>
      <c r="H787" s="3">
        <f>_xlfn.XLOOKUP(sales[[#This Row],[Product]],products[Product],products[Cost per box])*sales[[#This Row],[Boxes]]</f>
        <v>1383.8000000000002</v>
      </c>
      <c r="I787" s="4">
        <f>sales[[#This Row],[Revenue]]-sales[[#This Row],[Cost]]</f>
        <v>3775.2</v>
      </c>
    </row>
    <row r="788" spans="2:9" x14ac:dyDescent="0.25">
      <c r="B788" t="s">
        <v>53</v>
      </c>
      <c r="C788" t="s">
        <v>6</v>
      </c>
      <c r="D788" t="s">
        <v>7</v>
      </c>
      <c r="E788" s="1">
        <v>44242</v>
      </c>
      <c r="F788" s="4">
        <v>203</v>
      </c>
      <c r="G788">
        <v>8</v>
      </c>
      <c r="H788" s="3">
        <f>_xlfn.XLOOKUP(sales[[#This Row],[Product]],products[Product],products[Cost per box])*sales[[#This Row],[Boxes]]</f>
        <v>41.2</v>
      </c>
      <c r="I788" s="4">
        <f>sales[[#This Row],[Revenue]]-sales[[#This Row],[Cost]]</f>
        <v>161.80000000000001</v>
      </c>
    </row>
    <row r="789" spans="2:9" x14ac:dyDescent="0.25">
      <c r="B789" t="s">
        <v>54</v>
      </c>
      <c r="C789" t="s">
        <v>21</v>
      </c>
      <c r="D789" t="s">
        <v>38</v>
      </c>
      <c r="E789" s="1">
        <v>44242</v>
      </c>
      <c r="F789" s="4">
        <v>357</v>
      </c>
      <c r="G789">
        <v>15</v>
      </c>
      <c r="H789" s="3">
        <f>_xlfn.XLOOKUP(sales[[#This Row],[Product]],products[Product],products[Cost per box])*sales[[#This Row],[Boxes]]</f>
        <v>149.1</v>
      </c>
      <c r="I789" s="4">
        <f>sales[[#This Row],[Revenue]]-sales[[#This Row],[Cost]]</f>
        <v>207.9</v>
      </c>
    </row>
    <row r="790" spans="2:9" x14ac:dyDescent="0.25">
      <c r="B790" t="s">
        <v>32</v>
      </c>
      <c r="C790" t="s">
        <v>27</v>
      </c>
      <c r="D790" t="s">
        <v>22</v>
      </c>
      <c r="E790" s="1">
        <v>44243</v>
      </c>
      <c r="F790" s="4">
        <v>322</v>
      </c>
      <c r="G790">
        <v>59</v>
      </c>
      <c r="H790" s="3">
        <f>_xlfn.XLOOKUP(sales[[#This Row],[Product]],products[Product],products[Cost per box])*sales[[#This Row],[Boxes]]</f>
        <v>484.98</v>
      </c>
      <c r="I790" s="4">
        <f>sales[[#This Row],[Revenue]]-sales[[#This Row],[Cost]]</f>
        <v>-162.98000000000002</v>
      </c>
    </row>
    <row r="791" spans="2:9" x14ac:dyDescent="0.25">
      <c r="B791" t="s">
        <v>25</v>
      </c>
      <c r="C791" t="s">
        <v>11</v>
      </c>
      <c r="D791" t="s">
        <v>50</v>
      </c>
      <c r="E791" s="1">
        <v>44243</v>
      </c>
      <c r="F791" s="4">
        <v>1323</v>
      </c>
      <c r="G791">
        <v>85</v>
      </c>
      <c r="H791" s="3">
        <f>_xlfn.XLOOKUP(sales[[#This Row],[Product]],products[Product],products[Cost per box])*sales[[#This Row],[Boxes]]</f>
        <v>1054.8499999999999</v>
      </c>
      <c r="I791" s="4">
        <f>sales[[#This Row],[Revenue]]-sales[[#This Row],[Cost]]</f>
        <v>268.15000000000009</v>
      </c>
    </row>
    <row r="792" spans="2:9" x14ac:dyDescent="0.25">
      <c r="B792" t="s">
        <v>5</v>
      </c>
      <c r="C792" t="s">
        <v>9</v>
      </c>
      <c r="D792" t="s">
        <v>28</v>
      </c>
      <c r="E792" s="1">
        <v>44243</v>
      </c>
      <c r="F792" s="4">
        <v>14147</v>
      </c>
      <c r="G792">
        <v>235</v>
      </c>
      <c r="H792" s="3">
        <f>_xlfn.XLOOKUP(sales[[#This Row],[Product]],products[Product],products[Cost per box])*sales[[#This Row],[Boxes]]</f>
        <v>648.59999999999991</v>
      </c>
      <c r="I792" s="4">
        <f>sales[[#This Row],[Revenue]]-sales[[#This Row],[Cost]]</f>
        <v>13498.4</v>
      </c>
    </row>
    <row r="793" spans="2:9" x14ac:dyDescent="0.25">
      <c r="B793" t="s">
        <v>13</v>
      </c>
      <c r="C793" t="s">
        <v>16</v>
      </c>
      <c r="D793" t="s">
        <v>50</v>
      </c>
      <c r="E793" s="1">
        <v>44243</v>
      </c>
      <c r="F793" s="4">
        <v>3570</v>
      </c>
      <c r="G793">
        <v>152</v>
      </c>
      <c r="H793" s="3">
        <f>_xlfn.XLOOKUP(sales[[#This Row],[Product]],products[Product],products[Cost per box])*sales[[#This Row],[Boxes]]</f>
        <v>1886.32</v>
      </c>
      <c r="I793" s="4">
        <f>sales[[#This Row],[Revenue]]-sales[[#This Row],[Cost]]</f>
        <v>1683.68</v>
      </c>
    </row>
    <row r="794" spans="2:9" x14ac:dyDescent="0.25">
      <c r="B794" t="s">
        <v>23</v>
      </c>
      <c r="C794" t="s">
        <v>11</v>
      </c>
      <c r="D794" t="s">
        <v>19</v>
      </c>
      <c r="E794" s="1">
        <v>44243</v>
      </c>
      <c r="F794" s="4">
        <v>4347</v>
      </c>
      <c r="G794">
        <v>232</v>
      </c>
      <c r="H794" s="3">
        <f>_xlfn.XLOOKUP(sales[[#This Row],[Product]],products[Product],products[Cost per box])*sales[[#This Row],[Boxes]]</f>
        <v>2373.36</v>
      </c>
      <c r="I794" s="4">
        <f>sales[[#This Row],[Revenue]]-sales[[#This Row],[Cost]]</f>
        <v>1973.6399999999999</v>
      </c>
    </row>
    <row r="795" spans="2:9" x14ac:dyDescent="0.25">
      <c r="B795" t="s">
        <v>5</v>
      </c>
      <c r="C795" t="s">
        <v>16</v>
      </c>
      <c r="D795" t="s">
        <v>26</v>
      </c>
      <c r="E795" s="1">
        <v>44243</v>
      </c>
      <c r="F795" s="4">
        <v>2786</v>
      </c>
      <c r="G795">
        <v>123</v>
      </c>
      <c r="H795" s="3">
        <f>_xlfn.XLOOKUP(sales[[#This Row],[Product]],products[Product],products[Cost per box])*sales[[#This Row],[Boxes]]</f>
        <v>790.89</v>
      </c>
      <c r="I795" s="4">
        <f>sales[[#This Row],[Revenue]]-sales[[#This Row],[Cost]]</f>
        <v>1995.1100000000001</v>
      </c>
    </row>
    <row r="796" spans="2:9" x14ac:dyDescent="0.25">
      <c r="B796" t="s">
        <v>39</v>
      </c>
      <c r="C796" t="s">
        <v>27</v>
      </c>
      <c r="D796" t="s">
        <v>22</v>
      </c>
      <c r="E796" s="1">
        <v>44243</v>
      </c>
      <c r="F796" s="4">
        <v>5005</v>
      </c>
      <c r="G796">
        <v>279</v>
      </c>
      <c r="H796" s="3">
        <f>_xlfn.XLOOKUP(sales[[#This Row],[Product]],products[Product],products[Cost per box])*sales[[#This Row],[Boxes]]</f>
        <v>2293.38</v>
      </c>
      <c r="I796" s="4">
        <f>sales[[#This Row],[Revenue]]-sales[[#This Row],[Cost]]</f>
        <v>2711.62</v>
      </c>
    </row>
    <row r="797" spans="2:9" x14ac:dyDescent="0.25">
      <c r="B797" t="s">
        <v>51</v>
      </c>
      <c r="C797" t="s">
        <v>21</v>
      </c>
      <c r="D797" t="s">
        <v>38</v>
      </c>
      <c r="E797" s="1">
        <v>44243</v>
      </c>
      <c r="F797" s="4">
        <v>1463</v>
      </c>
      <c r="G797">
        <v>63</v>
      </c>
      <c r="H797" s="3">
        <f>_xlfn.XLOOKUP(sales[[#This Row],[Product]],products[Product],products[Cost per box])*sales[[#This Row],[Boxes]]</f>
        <v>626.21999999999991</v>
      </c>
      <c r="I797" s="4">
        <f>sales[[#This Row],[Revenue]]-sales[[#This Row],[Cost]]</f>
        <v>836.78000000000009</v>
      </c>
    </row>
    <row r="798" spans="2:9" x14ac:dyDescent="0.25">
      <c r="B798" t="s">
        <v>32</v>
      </c>
      <c r="C798" t="s">
        <v>27</v>
      </c>
      <c r="D798" t="s">
        <v>19</v>
      </c>
      <c r="E798" s="1">
        <v>44243</v>
      </c>
      <c r="F798" s="4">
        <v>1757</v>
      </c>
      <c r="G798">
        <v>535</v>
      </c>
      <c r="H798" s="3">
        <f>_xlfn.XLOOKUP(sales[[#This Row],[Product]],products[Product],products[Cost per box])*sales[[#This Row],[Boxes]]</f>
        <v>5473.05</v>
      </c>
      <c r="I798" s="4">
        <f>sales[[#This Row],[Revenue]]-sales[[#This Row],[Cost]]</f>
        <v>-3716.05</v>
      </c>
    </row>
    <row r="799" spans="2:9" x14ac:dyDescent="0.25">
      <c r="B799" t="s">
        <v>5</v>
      </c>
      <c r="C799" t="s">
        <v>27</v>
      </c>
      <c r="D799" t="s">
        <v>50</v>
      </c>
      <c r="E799" s="1">
        <v>44243</v>
      </c>
      <c r="F799" s="4">
        <v>700</v>
      </c>
      <c r="G799">
        <v>25</v>
      </c>
      <c r="H799" s="3">
        <f>_xlfn.XLOOKUP(sales[[#This Row],[Product]],products[Product],products[Cost per box])*sales[[#This Row],[Boxes]]</f>
        <v>310.25</v>
      </c>
      <c r="I799" s="4">
        <f>sales[[#This Row],[Revenue]]-sales[[#This Row],[Cost]]</f>
        <v>389.75</v>
      </c>
    </row>
    <row r="800" spans="2:9" x14ac:dyDescent="0.25">
      <c r="B800" t="s">
        <v>37</v>
      </c>
      <c r="C800" t="s">
        <v>27</v>
      </c>
      <c r="D800" t="s">
        <v>47</v>
      </c>
      <c r="E800" s="1">
        <v>44243</v>
      </c>
      <c r="F800" s="4">
        <v>10220</v>
      </c>
      <c r="G800">
        <v>445</v>
      </c>
      <c r="H800" s="3">
        <f>_xlfn.XLOOKUP(sales[[#This Row],[Product]],products[Product],products[Cost per box])*sales[[#This Row],[Boxes]]</f>
        <v>2340.6999999999998</v>
      </c>
      <c r="I800" s="4">
        <f>sales[[#This Row],[Revenue]]-sales[[#This Row],[Cost]]</f>
        <v>7879.3</v>
      </c>
    </row>
    <row r="801" spans="2:9" x14ac:dyDescent="0.25">
      <c r="B801" t="s">
        <v>20</v>
      </c>
      <c r="C801" t="s">
        <v>27</v>
      </c>
      <c r="D801" t="s">
        <v>36</v>
      </c>
      <c r="E801" s="1">
        <v>44243</v>
      </c>
      <c r="F801" s="4">
        <v>5824</v>
      </c>
      <c r="G801">
        <v>233</v>
      </c>
      <c r="H801" s="3">
        <f>_xlfn.XLOOKUP(sales[[#This Row],[Product]],products[Product],products[Cost per box])*sales[[#This Row],[Boxes]]</f>
        <v>1174.32</v>
      </c>
      <c r="I801" s="4">
        <f>sales[[#This Row],[Revenue]]-sales[[#This Row],[Cost]]</f>
        <v>4649.68</v>
      </c>
    </row>
    <row r="802" spans="2:9" x14ac:dyDescent="0.25">
      <c r="B802" t="s">
        <v>25</v>
      </c>
      <c r="C802" t="s">
        <v>9</v>
      </c>
      <c r="D802" t="s">
        <v>7</v>
      </c>
      <c r="E802" s="1">
        <v>44243</v>
      </c>
      <c r="F802" s="4">
        <v>6461</v>
      </c>
      <c r="G802">
        <v>259</v>
      </c>
      <c r="H802" s="3">
        <f>_xlfn.XLOOKUP(sales[[#This Row],[Product]],products[Product],products[Cost per box])*sales[[#This Row],[Boxes]]</f>
        <v>1333.8500000000001</v>
      </c>
      <c r="I802" s="4">
        <f>sales[[#This Row],[Revenue]]-sales[[#This Row],[Cost]]</f>
        <v>5127.1499999999996</v>
      </c>
    </row>
    <row r="803" spans="2:9" x14ac:dyDescent="0.25">
      <c r="B803" t="s">
        <v>49</v>
      </c>
      <c r="C803" t="s">
        <v>9</v>
      </c>
      <c r="D803" t="s">
        <v>14</v>
      </c>
      <c r="E803" s="1">
        <v>44244</v>
      </c>
      <c r="F803" s="4">
        <v>1932</v>
      </c>
      <c r="G803">
        <v>21</v>
      </c>
      <c r="H803" s="3">
        <f>_xlfn.XLOOKUP(sales[[#This Row],[Product]],products[Product],products[Cost per box])*sales[[#This Row],[Boxes]]</f>
        <v>132.51</v>
      </c>
      <c r="I803" s="4">
        <f>sales[[#This Row],[Revenue]]-sales[[#This Row],[Cost]]</f>
        <v>1799.49</v>
      </c>
    </row>
    <row r="804" spans="2:9" x14ac:dyDescent="0.25">
      <c r="B804" t="s">
        <v>18</v>
      </c>
      <c r="C804" t="s">
        <v>27</v>
      </c>
      <c r="D804" t="s">
        <v>38</v>
      </c>
      <c r="E804" s="1">
        <v>44244</v>
      </c>
      <c r="F804" s="4">
        <v>11186</v>
      </c>
      <c r="G804">
        <v>255</v>
      </c>
      <c r="H804" s="3">
        <f>_xlfn.XLOOKUP(sales[[#This Row],[Product]],products[Product],products[Cost per box])*sales[[#This Row],[Boxes]]</f>
        <v>2534.6999999999998</v>
      </c>
      <c r="I804" s="4">
        <f>sales[[#This Row],[Revenue]]-sales[[#This Row],[Cost]]</f>
        <v>8651.2999999999993</v>
      </c>
    </row>
    <row r="805" spans="2:9" x14ac:dyDescent="0.25">
      <c r="B805" t="s">
        <v>15</v>
      </c>
      <c r="C805" t="s">
        <v>6</v>
      </c>
      <c r="D805" t="s">
        <v>42</v>
      </c>
      <c r="E805" s="1">
        <v>44244</v>
      </c>
      <c r="F805" s="4">
        <v>1085</v>
      </c>
      <c r="G805">
        <v>79</v>
      </c>
      <c r="H805" s="3">
        <f>_xlfn.XLOOKUP(sales[[#This Row],[Product]],products[Product],products[Cost per box])*sales[[#This Row],[Boxes]]</f>
        <v>374.46000000000004</v>
      </c>
      <c r="I805" s="4">
        <f>sales[[#This Row],[Revenue]]-sales[[#This Row],[Cost]]</f>
        <v>710.54</v>
      </c>
    </row>
    <row r="806" spans="2:9" x14ac:dyDescent="0.25">
      <c r="B806" t="s">
        <v>20</v>
      </c>
      <c r="C806" t="s">
        <v>6</v>
      </c>
      <c r="D806" t="s">
        <v>43</v>
      </c>
      <c r="E806" s="1">
        <v>44244</v>
      </c>
      <c r="F806" s="4">
        <v>8358</v>
      </c>
      <c r="G806">
        <v>112</v>
      </c>
      <c r="H806" s="3">
        <f>_xlfn.XLOOKUP(sales[[#This Row],[Product]],products[Product],products[Cost per box])*sales[[#This Row],[Boxes]]</f>
        <v>431.2</v>
      </c>
      <c r="I806" s="4">
        <f>sales[[#This Row],[Revenue]]-sales[[#This Row],[Cost]]</f>
        <v>7926.8</v>
      </c>
    </row>
    <row r="807" spans="2:9" x14ac:dyDescent="0.25">
      <c r="B807" t="s">
        <v>15</v>
      </c>
      <c r="C807" t="s">
        <v>11</v>
      </c>
      <c r="D807" t="s">
        <v>45</v>
      </c>
      <c r="E807" s="1">
        <v>44244</v>
      </c>
      <c r="F807" s="4">
        <v>1260</v>
      </c>
      <c r="G807">
        <v>279</v>
      </c>
      <c r="H807" s="3">
        <f>_xlfn.XLOOKUP(sales[[#This Row],[Product]],products[Product],products[Cost per box])*sales[[#This Row],[Boxes]]</f>
        <v>2156.67</v>
      </c>
      <c r="I807" s="4">
        <f>sales[[#This Row],[Revenue]]-sales[[#This Row],[Cost]]</f>
        <v>-896.67000000000007</v>
      </c>
    </row>
    <row r="808" spans="2:9" x14ac:dyDescent="0.25">
      <c r="B808" t="s">
        <v>34</v>
      </c>
      <c r="C808" t="s">
        <v>27</v>
      </c>
      <c r="D808" t="s">
        <v>50</v>
      </c>
      <c r="E808" s="1">
        <v>44244</v>
      </c>
      <c r="F808" s="4">
        <v>4032</v>
      </c>
      <c r="G808">
        <v>300</v>
      </c>
      <c r="H808" s="3">
        <f>_xlfn.XLOOKUP(sales[[#This Row],[Product]],products[Product],products[Cost per box])*sales[[#This Row],[Boxes]]</f>
        <v>3723</v>
      </c>
      <c r="I808" s="4">
        <f>sales[[#This Row],[Revenue]]-sales[[#This Row],[Cost]]</f>
        <v>309</v>
      </c>
    </row>
    <row r="809" spans="2:9" x14ac:dyDescent="0.25">
      <c r="B809" t="s">
        <v>37</v>
      </c>
      <c r="C809" t="s">
        <v>11</v>
      </c>
      <c r="D809" t="s">
        <v>36</v>
      </c>
      <c r="E809" s="1">
        <v>44244</v>
      </c>
      <c r="F809" s="4">
        <v>1148</v>
      </c>
      <c r="G809">
        <v>63</v>
      </c>
      <c r="H809" s="3">
        <f>_xlfn.XLOOKUP(sales[[#This Row],[Product]],products[Product],products[Cost per box])*sales[[#This Row],[Boxes]]</f>
        <v>317.52</v>
      </c>
      <c r="I809" s="4">
        <f>sales[[#This Row],[Revenue]]-sales[[#This Row],[Cost]]</f>
        <v>830.48</v>
      </c>
    </row>
    <row r="810" spans="2:9" x14ac:dyDescent="0.25">
      <c r="B810" t="s">
        <v>29</v>
      </c>
      <c r="C810" t="s">
        <v>6</v>
      </c>
      <c r="D810" t="s">
        <v>50</v>
      </c>
      <c r="E810" s="1">
        <v>44244</v>
      </c>
      <c r="F810" s="4">
        <v>7924</v>
      </c>
      <c r="G810">
        <v>96</v>
      </c>
      <c r="H810" s="3">
        <f>_xlfn.XLOOKUP(sales[[#This Row],[Product]],products[Product],products[Cost per box])*sales[[#This Row],[Boxes]]</f>
        <v>1191.3600000000001</v>
      </c>
      <c r="I810" s="4">
        <f>sales[[#This Row],[Revenue]]-sales[[#This Row],[Cost]]</f>
        <v>6732.6399999999994</v>
      </c>
    </row>
    <row r="811" spans="2:9" x14ac:dyDescent="0.25">
      <c r="B811" t="s">
        <v>46</v>
      </c>
      <c r="C811" t="s">
        <v>27</v>
      </c>
      <c r="D811" t="s">
        <v>50</v>
      </c>
      <c r="E811" s="1">
        <v>44244</v>
      </c>
      <c r="F811" s="4">
        <v>525</v>
      </c>
      <c r="G811">
        <v>209</v>
      </c>
      <c r="H811" s="3">
        <f>_xlfn.XLOOKUP(sales[[#This Row],[Product]],products[Product],products[Cost per box])*sales[[#This Row],[Boxes]]</f>
        <v>2593.69</v>
      </c>
      <c r="I811" s="4">
        <f>sales[[#This Row],[Revenue]]-sales[[#This Row],[Cost]]</f>
        <v>-2068.69</v>
      </c>
    </row>
    <row r="812" spans="2:9" x14ac:dyDescent="0.25">
      <c r="B812" t="s">
        <v>5</v>
      </c>
      <c r="C812" t="s">
        <v>21</v>
      </c>
      <c r="D812" t="s">
        <v>24</v>
      </c>
      <c r="E812" s="1">
        <v>44244</v>
      </c>
      <c r="F812" s="4">
        <v>4669</v>
      </c>
      <c r="G812">
        <v>488</v>
      </c>
      <c r="H812" s="3">
        <f>_xlfn.XLOOKUP(sales[[#This Row],[Product]],products[Product],products[Cost per box])*sales[[#This Row],[Boxes]]</f>
        <v>5128.88</v>
      </c>
      <c r="I812" s="4">
        <f>sales[[#This Row],[Revenue]]-sales[[#This Row],[Cost]]</f>
        <v>-459.88000000000011</v>
      </c>
    </row>
    <row r="813" spans="2:9" x14ac:dyDescent="0.25">
      <c r="B813" t="s">
        <v>40</v>
      </c>
      <c r="C813" t="s">
        <v>27</v>
      </c>
      <c r="D813" t="s">
        <v>19</v>
      </c>
      <c r="E813" s="1">
        <v>44244</v>
      </c>
      <c r="F813" s="4">
        <v>4487</v>
      </c>
      <c r="G813">
        <v>160</v>
      </c>
      <c r="H813" s="3">
        <f>_xlfn.XLOOKUP(sales[[#This Row],[Product]],products[Product],products[Cost per box])*sales[[#This Row],[Boxes]]</f>
        <v>1636.8000000000002</v>
      </c>
      <c r="I813" s="4">
        <f>sales[[#This Row],[Revenue]]-sales[[#This Row],[Cost]]</f>
        <v>2850.2</v>
      </c>
    </row>
    <row r="814" spans="2:9" x14ac:dyDescent="0.25">
      <c r="B814" t="s">
        <v>23</v>
      </c>
      <c r="C814" t="s">
        <v>6</v>
      </c>
      <c r="D814" t="s">
        <v>22</v>
      </c>
      <c r="E814" s="1">
        <v>44244</v>
      </c>
      <c r="F814" s="4">
        <v>1862</v>
      </c>
      <c r="G814">
        <v>106</v>
      </c>
      <c r="H814" s="3">
        <f>_xlfn.XLOOKUP(sales[[#This Row],[Product]],products[Product],products[Cost per box])*sales[[#This Row],[Boxes]]</f>
        <v>871.32</v>
      </c>
      <c r="I814" s="4">
        <f>sales[[#This Row],[Revenue]]-sales[[#This Row],[Cost]]</f>
        <v>990.68</v>
      </c>
    </row>
    <row r="815" spans="2:9" x14ac:dyDescent="0.25">
      <c r="B815" t="s">
        <v>18</v>
      </c>
      <c r="C815" t="s">
        <v>11</v>
      </c>
      <c r="D815" t="s">
        <v>36</v>
      </c>
      <c r="E815" s="1">
        <v>44244</v>
      </c>
      <c r="F815" s="4">
        <v>2800</v>
      </c>
      <c r="G815">
        <v>37</v>
      </c>
      <c r="H815" s="3">
        <f>_xlfn.XLOOKUP(sales[[#This Row],[Product]],products[Product],products[Cost per box])*sales[[#This Row],[Boxes]]</f>
        <v>186.48</v>
      </c>
      <c r="I815" s="4">
        <f>sales[[#This Row],[Revenue]]-sales[[#This Row],[Cost]]</f>
        <v>2613.52</v>
      </c>
    </row>
    <row r="816" spans="2:9" x14ac:dyDescent="0.25">
      <c r="B816" t="s">
        <v>20</v>
      </c>
      <c r="C816" t="s">
        <v>6</v>
      </c>
      <c r="D816" t="s">
        <v>48</v>
      </c>
      <c r="E816" s="1">
        <v>44244</v>
      </c>
      <c r="F816" s="4">
        <v>4074</v>
      </c>
      <c r="G816">
        <v>295</v>
      </c>
      <c r="H816" s="3">
        <f>_xlfn.XLOOKUP(sales[[#This Row],[Product]],products[Product],products[Cost per box])*sales[[#This Row],[Boxes]]</f>
        <v>2206.6</v>
      </c>
      <c r="I816" s="4">
        <f>sales[[#This Row],[Revenue]]-sales[[#This Row],[Cost]]</f>
        <v>1867.4</v>
      </c>
    </row>
    <row r="817" spans="2:9" x14ac:dyDescent="0.25">
      <c r="B817" t="s">
        <v>32</v>
      </c>
      <c r="C817" t="s">
        <v>9</v>
      </c>
      <c r="D817" t="s">
        <v>30</v>
      </c>
      <c r="E817" s="1">
        <v>44244</v>
      </c>
      <c r="F817" s="4">
        <v>11606</v>
      </c>
      <c r="G817">
        <v>7</v>
      </c>
      <c r="H817" s="3">
        <f>_xlfn.XLOOKUP(sales[[#This Row],[Product]],products[Product],products[Cost per box])*sales[[#This Row],[Boxes]]</f>
        <v>25.76</v>
      </c>
      <c r="I817" s="4">
        <f>sales[[#This Row],[Revenue]]-sales[[#This Row],[Cost]]</f>
        <v>11580.24</v>
      </c>
    </row>
    <row r="818" spans="2:9" x14ac:dyDescent="0.25">
      <c r="B818" t="s">
        <v>46</v>
      </c>
      <c r="C818" t="s">
        <v>9</v>
      </c>
      <c r="D818" t="s">
        <v>48</v>
      </c>
      <c r="E818" s="1">
        <v>44244</v>
      </c>
      <c r="F818" s="4">
        <v>7035</v>
      </c>
      <c r="G818">
        <v>275</v>
      </c>
      <c r="H818" s="3">
        <f>_xlfn.XLOOKUP(sales[[#This Row],[Product]],products[Product],products[Cost per box])*sales[[#This Row],[Boxes]]</f>
        <v>2057</v>
      </c>
      <c r="I818" s="4">
        <f>sales[[#This Row],[Revenue]]-sales[[#This Row],[Cost]]</f>
        <v>4978</v>
      </c>
    </row>
    <row r="819" spans="2:9" x14ac:dyDescent="0.25">
      <c r="B819" t="s">
        <v>13</v>
      </c>
      <c r="C819" t="s">
        <v>11</v>
      </c>
      <c r="D819" t="s">
        <v>12</v>
      </c>
      <c r="E819" s="1">
        <v>44244</v>
      </c>
      <c r="F819" s="4">
        <v>1442</v>
      </c>
      <c r="G819">
        <v>137</v>
      </c>
      <c r="H819" s="3">
        <f>_xlfn.XLOOKUP(sales[[#This Row],[Product]],products[Product],products[Cost per box])*sales[[#This Row],[Boxes]]</f>
        <v>1154.9099999999999</v>
      </c>
      <c r="I819" s="4">
        <f>sales[[#This Row],[Revenue]]-sales[[#This Row],[Cost]]</f>
        <v>287.09000000000015</v>
      </c>
    </row>
    <row r="820" spans="2:9" x14ac:dyDescent="0.25">
      <c r="B820" t="s">
        <v>39</v>
      </c>
      <c r="C820" t="s">
        <v>27</v>
      </c>
      <c r="D820" t="s">
        <v>28</v>
      </c>
      <c r="E820" s="1">
        <v>44244</v>
      </c>
      <c r="F820" s="4">
        <v>1589</v>
      </c>
      <c r="G820">
        <v>173</v>
      </c>
      <c r="H820" s="3">
        <f>_xlfn.XLOOKUP(sales[[#This Row],[Product]],products[Product],products[Cost per box])*sales[[#This Row],[Boxes]]</f>
        <v>477.47999999999996</v>
      </c>
      <c r="I820" s="4">
        <f>sales[[#This Row],[Revenue]]-sales[[#This Row],[Cost]]</f>
        <v>1111.52</v>
      </c>
    </row>
    <row r="821" spans="2:9" x14ac:dyDescent="0.25">
      <c r="B821" t="s">
        <v>20</v>
      </c>
      <c r="C821" t="s">
        <v>21</v>
      </c>
      <c r="D821" t="s">
        <v>52</v>
      </c>
      <c r="E821" s="1">
        <v>44244</v>
      </c>
      <c r="F821" s="4">
        <v>9562</v>
      </c>
      <c r="G821">
        <v>65</v>
      </c>
      <c r="H821" s="3">
        <f>_xlfn.XLOOKUP(sales[[#This Row],[Product]],products[Product],products[Cost per box])*sales[[#This Row],[Boxes]]</f>
        <v>215.79999999999998</v>
      </c>
      <c r="I821" s="4">
        <f>sales[[#This Row],[Revenue]]-sales[[#This Row],[Cost]]</f>
        <v>9346.2000000000007</v>
      </c>
    </row>
    <row r="822" spans="2:9" x14ac:dyDescent="0.25">
      <c r="B822" t="s">
        <v>49</v>
      </c>
      <c r="C822" t="s">
        <v>6</v>
      </c>
      <c r="D822" t="s">
        <v>48</v>
      </c>
      <c r="E822" s="1">
        <v>44244</v>
      </c>
      <c r="F822" s="4">
        <v>35</v>
      </c>
      <c r="G822">
        <v>244</v>
      </c>
      <c r="H822" s="3">
        <f>_xlfn.XLOOKUP(sales[[#This Row],[Product]],products[Product],products[Cost per box])*sales[[#This Row],[Boxes]]</f>
        <v>1825.1200000000001</v>
      </c>
      <c r="I822" s="4">
        <f>sales[[#This Row],[Revenue]]-sales[[#This Row],[Cost]]</f>
        <v>-1790.1200000000001</v>
      </c>
    </row>
    <row r="823" spans="2:9" x14ac:dyDescent="0.25">
      <c r="B823" t="s">
        <v>25</v>
      </c>
      <c r="C823" t="s">
        <v>21</v>
      </c>
      <c r="D823" t="s">
        <v>31</v>
      </c>
      <c r="E823" s="1">
        <v>44244</v>
      </c>
      <c r="F823" s="4">
        <v>4480</v>
      </c>
      <c r="G823">
        <v>199</v>
      </c>
      <c r="H823" s="3">
        <f>_xlfn.XLOOKUP(sales[[#This Row],[Product]],products[Product],products[Cost per box])*sales[[#This Row],[Boxes]]</f>
        <v>1138.28</v>
      </c>
      <c r="I823" s="4">
        <f>sales[[#This Row],[Revenue]]-sales[[#This Row],[Cost]]</f>
        <v>3341.7200000000003</v>
      </c>
    </row>
    <row r="824" spans="2:9" x14ac:dyDescent="0.25">
      <c r="B824" t="s">
        <v>46</v>
      </c>
      <c r="C824" t="s">
        <v>9</v>
      </c>
      <c r="D824" t="s">
        <v>30</v>
      </c>
      <c r="E824" s="1">
        <v>44244</v>
      </c>
      <c r="F824" s="4">
        <v>3668</v>
      </c>
      <c r="G824">
        <v>287</v>
      </c>
      <c r="H824" s="3">
        <f>_xlfn.XLOOKUP(sales[[#This Row],[Product]],products[Product],products[Cost per box])*sales[[#This Row],[Boxes]]</f>
        <v>1056.1600000000001</v>
      </c>
      <c r="I824" s="4">
        <f>sales[[#This Row],[Revenue]]-sales[[#This Row],[Cost]]</f>
        <v>2611.84</v>
      </c>
    </row>
    <row r="825" spans="2:9" x14ac:dyDescent="0.25">
      <c r="B825" t="s">
        <v>8</v>
      </c>
      <c r="C825" t="s">
        <v>16</v>
      </c>
      <c r="D825" t="s">
        <v>43</v>
      </c>
      <c r="E825" s="1">
        <v>44244</v>
      </c>
      <c r="F825" s="4">
        <v>2730</v>
      </c>
      <c r="G825">
        <v>83</v>
      </c>
      <c r="H825" s="3">
        <f>_xlfn.XLOOKUP(sales[[#This Row],[Product]],products[Product],products[Cost per box])*sales[[#This Row],[Boxes]]</f>
        <v>319.55</v>
      </c>
      <c r="I825" s="4">
        <f>sales[[#This Row],[Revenue]]-sales[[#This Row],[Cost]]</f>
        <v>2410.4499999999998</v>
      </c>
    </row>
    <row r="826" spans="2:9" x14ac:dyDescent="0.25">
      <c r="B826" t="s">
        <v>40</v>
      </c>
      <c r="C826" t="s">
        <v>9</v>
      </c>
      <c r="D826" t="s">
        <v>14</v>
      </c>
      <c r="E826" s="1">
        <v>44244</v>
      </c>
      <c r="F826" s="4">
        <v>6272</v>
      </c>
      <c r="G826">
        <v>683</v>
      </c>
      <c r="H826" s="3">
        <f>_xlfn.XLOOKUP(sales[[#This Row],[Product]],products[Product],products[Cost per box])*sales[[#This Row],[Boxes]]</f>
        <v>4309.7299999999996</v>
      </c>
      <c r="I826" s="4">
        <f>sales[[#This Row],[Revenue]]-sales[[#This Row],[Cost]]</f>
        <v>1962.2700000000004</v>
      </c>
    </row>
    <row r="827" spans="2:9" x14ac:dyDescent="0.25">
      <c r="B827" t="s">
        <v>32</v>
      </c>
      <c r="C827" t="s">
        <v>27</v>
      </c>
      <c r="D827" t="s">
        <v>28</v>
      </c>
      <c r="E827" s="1">
        <v>44244</v>
      </c>
      <c r="F827" s="4">
        <v>4445</v>
      </c>
      <c r="G827">
        <v>84</v>
      </c>
      <c r="H827" s="3">
        <f>_xlfn.XLOOKUP(sales[[#This Row],[Product]],products[Product],products[Cost per box])*sales[[#This Row],[Boxes]]</f>
        <v>231.83999999999997</v>
      </c>
      <c r="I827" s="4">
        <f>sales[[#This Row],[Revenue]]-sales[[#This Row],[Cost]]</f>
        <v>4213.16</v>
      </c>
    </row>
    <row r="828" spans="2:9" x14ac:dyDescent="0.25">
      <c r="B828" t="s">
        <v>10</v>
      </c>
      <c r="C828" t="s">
        <v>9</v>
      </c>
      <c r="D828" t="s">
        <v>26</v>
      </c>
      <c r="E828" s="1">
        <v>44244</v>
      </c>
      <c r="F828" s="4">
        <v>11823</v>
      </c>
      <c r="G828">
        <v>173</v>
      </c>
      <c r="H828" s="3">
        <f>_xlfn.XLOOKUP(sales[[#This Row],[Product]],products[Product],products[Cost per box])*sales[[#This Row],[Boxes]]</f>
        <v>1112.3899999999999</v>
      </c>
      <c r="I828" s="4">
        <f>sales[[#This Row],[Revenue]]-sales[[#This Row],[Cost]]</f>
        <v>10710.61</v>
      </c>
    </row>
    <row r="829" spans="2:9" x14ac:dyDescent="0.25">
      <c r="B829" t="s">
        <v>10</v>
      </c>
      <c r="C829" t="s">
        <v>16</v>
      </c>
      <c r="D829" t="s">
        <v>26</v>
      </c>
      <c r="E829" s="1">
        <v>44244</v>
      </c>
      <c r="F829" s="4">
        <v>6293</v>
      </c>
      <c r="G829">
        <v>241</v>
      </c>
      <c r="H829" s="3">
        <f>_xlfn.XLOOKUP(sales[[#This Row],[Product]],products[Product],products[Cost per box])*sales[[#This Row],[Boxes]]</f>
        <v>1549.6299999999999</v>
      </c>
      <c r="I829" s="4">
        <f>sales[[#This Row],[Revenue]]-sales[[#This Row],[Cost]]</f>
        <v>4743.37</v>
      </c>
    </row>
    <row r="830" spans="2:9" x14ac:dyDescent="0.25">
      <c r="B830" t="s">
        <v>40</v>
      </c>
      <c r="C830" t="s">
        <v>27</v>
      </c>
      <c r="D830" t="s">
        <v>31</v>
      </c>
      <c r="E830" s="1">
        <v>44244</v>
      </c>
      <c r="F830" s="4">
        <v>4340</v>
      </c>
      <c r="G830">
        <v>71</v>
      </c>
      <c r="H830" s="3">
        <f>_xlfn.XLOOKUP(sales[[#This Row],[Product]],products[Product],products[Cost per box])*sales[[#This Row],[Boxes]]</f>
        <v>406.12</v>
      </c>
      <c r="I830" s="4">
        <f>sales[[#This Row],[Revenue]]-sales[[#This Row],[Cost]]</f>
        <v>3933.88</v>
      </c>
    </row>
    <row r="831" spans="2:9" x14ac:dyDescent="0.25">
      <c r="B831" t="s">
        <v>34</v>
      </c>
      <c r="C831" t="s">
        <v>9</v>
      </c>
      <c r="D831" t="s">
        <v>30</v>
      </c>
      <c r="E831" s="1">
        <v>44244</v>
      </c>
      <c r="F831" s="4">
        <v>2688</v>
      </c>
      <c r="G831">
        <v>192</v>
      </c>
      <c r="H831" s="3">
        <f>_xlfn.XLOOKUP(sales[[#This Row],[Product]],products[Product],products[Cost per box])*sales[[#This Row],[Boxes]]</f>
        <v>706.56000000000006</v>
      </c>
      <c r="I831" s="4">
        <f>sales[[#This Row],[Revenue]]-sales[[#This Row],[Cost]]</f>
        <v>1981.44</v>
      </c>
    </row>
    <row r="832" spans="2:9" x14ac:dyDescent="0.25">
      <c r="B832" t="s">
        <v>13</v>
      </c>
      <c r="C832" t="s">
        <v>16</v>
      </c>
      <c r="D832" t="s">
        <v>52</v>
      </c>
      <c r="E832" s="1">
        <v>44244</v>
      </c>
      <c r="F832" s="4">
        <v>3409</v>
      </c>
      <c r="G832">
        <v>137</v>
      </c>
      <c r="H832" s="3">
        <f>_xlfn.XLOOKUP(sales[[#This Row],[Product]],products[Product],products[Cost per box])*sales[[#This Row],[Boxes]]</f>
        <v>454.84</v>
      </c>
      <c r="I832" s="4">
        <f>sales[[#This Row],[Revenue]]-sales[[#This Row],[Cost]]</f>
        <v>2954.16</v>
      </c>
    </row>
    <row r="833" spans="2:9" x14ac:dyDescent="0.25">
      <c r="B833" t="s">
        <v>39</v>
      </c>
      <c r="C833" t="s">
        <v>11</v>
      </c>
      <c r="D833" t="s">
        <v>14</v>
      </c>
      <c r="E833" s="1">
        <v>44244</v>
      </c>
      <c r="F833" s="4">
        <v>1631</v>
      </c>
      <c r="G833">
        <v>71</v>
      </c>
      <c r="H833" s="3">
        <f>_xlfn.XLOOKUP(sales[[#This Row],[Product]],products[Product],products[Cost per box])*sales[[#This Row],[Boxes]]</f>
        <v>448.01</v>
      </c>
      <c r="I833" s="4">
        <f>sales[[#This Row],[Revenue]]-sales[[#This Row],[Cost]]</f>
        <v>1182.99</v>
      </c>
    </row>
    <row r="834" spans="2:9" x14ac:dyDescent="0.25">
      <c r="B834" t="s">
        <v>18</v>
      </c>
      <c r="C834" t="s">
        <v>21</v>
      </c>
      <c r="D834" t="s">
        <v>50</v>
      </c>
      <c r="E834" s="1">
        <v>44244</v>
      </c>
      <c r="F834" s="4">
        <v>1708</v>
      </c>
      <c r="G834">
        <v>66</v>
      </c>
      <c r="H834" s="3">
        <f>_xlfn.XLOOKUP(sales[[#This Row],[Product]],products[Product],products[Cost per box])*sales[[#This Row],[Boxes]]</f>
        <v>819.06000000000006</v>
      </c>
      <c r="I834" s="4">
        <f>sales[[#This Row],[Revenue]]-sales[[#This Row],[Cost]]</f>
        <v>888.93999999999994</v>
      </c>
    </row>
    <row r="835" spans="2:9" x14ac:dyDescent="0.25">
      <c r="B835" t="s">
        <v>13</v>
      </c>
      <c r="C835" t="s">
        <v>9</v>
      </c>
      <c r="D835" t="s">
        <v>42</v>
      </c>
      <c r="E835" s="1">
        <v>44244</v>
      </c>
      <c r="F835" s="4">
        <v>13517</v>
      </c>
      <c r="G835">
        <v>1260</v>
      </c>
      <c r="H835" s="3">
        <f>_xlfn.XLOOKUP(sales[[#This Row],[Product]],products[Product],products[Cost per box])*sales[[#This Row],[Boxes]]</f>
        <v>5972.4000000000005</v>
      </c>
      <c r="I835" s="4">
        <f>sales[[#This Row],[Revenue]]-sales[[#This Row],[Cost]]</f>
        <v>7544.5999999999995</v>
      </c>
    </row>
    <row r="836" spans="2:9" x14ac:dyDescent="0.25">
      <c r="B836" t="s">
        <v>15</v>
      </c>
      <c r="C836" t="s">
        <v>16</v>
      </c>
      <c r="D836" t="s">
        <v>50</v>
      </c>
      <c r="E836" s="1">
        <v>44244</v>
      </c>
      <c r="F836" s="4">
        <v>13293</v>
      </c>
      <c r="G836">
        <v>459</v>
      </c>
      <c r="H836" s="3">
        <f>_xlfn.XLOOKUP(sales[[#This Row],[Product]],products[Product],products[Cost per box])*sales[[#This Row],[Boxes]]</f>
        <v>5696.1900000000005</v>
      </c>
      <c r="I836" s="4">
        <f>sales[[#This Row],[Revenue]]-sales[[#This Row],[Cost]]</f>
        <v>7596.8099999999995</v>
      </c>
    </row>
    <row r="837" spans="2:9" x14ac:dyDescent="0.25">
      <c r="B837" t="s">
        <v>37</v>
      </c>
      <c r="C837" t="s">
        <v>9</v>
      </c>
      <c r="D837" t="s">
        <v>12</v>
      </c>
      <c r="E837" s="1">
        <v>44244</v>
      </c>
      <c r="F837" s="4">
        <v>2989</v>
      </c>
      <c r="G837">
        <v>158</v>
      </c>
      <c r="H837" s="3">
        <f>_xlfn.XLOOKUP(sales[[#This Row],[Product]],products[Product],products[Cost per box])*sales[[#This Row],[Boxes]]</f>
        <v>1331.94</v>
      </c>
      <c r="I837" s="4">
        <f>sales[[#This Row],[Revenue]]-sales[[#This Row],[Cost]]</f>
        <v>1657.06</v>
      </c>
    </row>
    <row r="838" spans="2:9" x14ac:dyDescent="0.25">
      <c r="B838" t="s">
        <v>8</v>
      </c>
      <c r="C838" t="s">
        <v>27</v>
      </c>
      <c r="D838" t="s">
        <v>22</v>
      </c>
      <c r="E838" s="1">
        <v>44244</v>
      </c>
      <c r="F838" s="4">
        <v>3087</v>
      </c>
      <c r="G838">
        <v>124</v>
      </c>
      <c r="H838" s="3">
        <f>_xlfn.XLOOKUP(sales[[#This Row],[Product]],products[Product],products[Cost per box])*sales[[#This Row],[Boxes]]</f>
        <v>1019.2800000000001</v>
      </c>
      <c r="I838" s="4">
        <f>sales[[#This Row],[Revenue]]-sales[[#This Row],[Cost]]</f>
        <v>2067.7199999999998</v>
      </c>
    </row>
    <row r="839" spans="2:9" x14ac:dyDescent="0.25">
      <c r="B839" t="s">
        <v>20</v>
      </c>
      <c r="C839" t="s">
        <v>6</v>
      </c>
      <c r="D839" t="s">
        <v>19</v>
      </c>
      <c r="E839" s="1">
        <v>44245</v>
      </c>
      <c r="F839" s="4">
        <v>2268</v>
      </c>
      <c r="G839">
        <v>32</v>
      </c>
      <c r="H839" s="3">
        <f>_xlfn.XLOOKUP(sales[[#This Row],[Product]],products[Product],products[Cost per box])*sales[[#This Row],[Boxes]]</f>
        <v>327.36</v>
      </c>
      <c r="I839" s="4">
        <f>sales[[#This Row],[Revenue]]-sales[[#This Row],[Cost]]</f>
        <v>1940.6399999999999</v>
      </c>
    </row>
    <row r="840" spans="2:9" x14ac:dyDescent="0.25">
      <c r="B840" t="s">
        <v>49</v>
      </c>
      <c r="C840" t="s">
        <v>16</v>
      </c>
      <c r="D840" t="s">
        <v>52</v>
      </c>
      <c r="E840" s="1">
        <v>44245</v>
      </c>
      <c r="F840" s="4">
        <v>1729</v>
      </c>
      <c r="G840">
        <v>156</v>
      </c>
      <c r="H840" s="3">
        <f>_xlfn.XLOOKUP(sales[[#This Row],[Product]],products[Product],products[Cost per box])*sales[[#This Row],[Boxes]]</f>
        <v>517.91999999999996</v>
      </c>
      <c r="I840" s="4">
        <f>sales[[#This Row],[Revenue]]-sales[[#This Row],[Cost]]</f>
        <v>1211.08</v>
      </c>
    </row>
    <row r="841" spans="2:9" x14ac:dyDescent="0.25">
      <c r="B841" t="s">
        <v>39</v>
      </c>
      <c r="C841" t="s">
        <v>27</v>
      </c>
      <c r="D841" t="s">
        <v>30</v>
      </c>
      <c r="E841" s="1">
        <v>44245</v>
      </c>
      <c r="F841" s="4">
        <v>6083</v>
      </c>
      <c r="G841">
        <v>374</v>
      </c>
      <c r="H841" s="3">
        <f>_xlfn.XLOOKUP(sales[[#This Row],[Product]],products[Product],products[Cost per box])*sales[[#This Row],[Boxes]]</f>
        <v>1376.3200000000002</v>
      </c>
      <c r="I841" s="4">
        <f>sales[[#This Row],[Revenue]]-sales[[#This Row],[Cost]]</f>
        <v>4706.68</v>
      </c>
    </row>
    <row r="842" spans="2:9" x14ac:dyDescent="0.25">
      <c r="B842" t="s">
        <v>32</v>
      </c>
      <c r="C842" t="s">
        <v>16</v>
      </c>
      <c r="D842" t="s">
        <v>45</v>
      </c>
      <c r="E842" s="1">
        <v>44245</v>
      </c>
      <c r="F842" s="4">
        <v>6671</v>
      </c>
      <c r="G842">
        <v>206</v>
      </c>
      <c r="H842" s="3">
        <f>_xlfn.XLOOKUP(sales[[#This Row],[Product]],products[Product],products[Cost per box])*sales[[#This Row],[Boxes]]</f>
        <v>1592.38</v>
      </c>
      <c r="I842" s="4">
        <f>sales[[#This Row],[Revenue]]-sales[[#This Row],[Cost]]</f>
        <v>5078.62</v>
      </c>
    </row>
    <row r="843" spans="2:9" x14ac:dyDescent="0.25">
      <c r="B843" t="s">
        <v>13</v>
      </c>
      <c r="C843" t="s">
        <v>9</v>
      </c>
      <c r="D843" t="s">
        <v>43</v>
      </c>
      <c r="E843" s="1">
        <v>44245</v>
      </c>
      <c r="F843" s="4">
        <v>504</v>
      </c>
      <c r="G843">
        <v>34</v>
      </c>
      <c r="H843" s="3">
        <f>_xlfn.XLOOKUP(sales[[#This Row],[Product]],products[Product],products[Cost per box])*sales[[#This Row],[Boxes]]</f>
        <v>130.9</v>
      </c>
      <c r="I843" s="4">
        <f>sales[[#This Row],[Revenue]]-sales[[#This Row],[Cost]]</f>
        <v>373.1</v>
      </c>
    </row>
    <row r="844" spans="2:9" x14ac:dyDescent="0.25">
      <c r="B844" t="s">
        <v>25</v>
      </c>
      <c r="C844" t="s">
        <v>21</v>
      </c>
      <c r="D844" t="s">
        <v>24</v>
      </c>
      <c r="E844" s="1">
        <v>44245</v>
      </c>
      <c r="F844" s="4">
        <v>385</v>
      </c>
      <c r="G844">
        <v>394</v>
      </c>
      <c r="H844" s="3">
        <f>_xlfn.XLOOKUP(sales[[#This Row],[Product]],products[Product],products[Cost per box])*sales[[#This Row],[Boxes]]</f>
        <v>4140.9399999999996</v>
      </c>
      <c r="I844" s="4">
        <f>sales[[#This Row],[Revenue]]-sales[[#This Row],[Cost]]</f>
        <v>-3755.9399999999996</v>
      </c>
    </row>
    <row r="845" spans="2:9" x14ac:dyDescent="0.25">
      <c r="B845" t="s">
        <v>34</v>
      </c>
      <c r="C845" t="s">
        <v>6</v>
      </c>
      <c r="D845" t="s">
        <v>48</v>
      </c>
      <c r="E845" s="1">
        <v>44245</v>
      </c>
      <c r="F845" s="4">
        <v>10269</v>
      </c>
      <c r="G845">
        <v>447</v>
      </c>
      <c r="H845" s="3">
        <f>_xlfn.XLOOKUP(sales[[#This Row],[Product]],products[Product],products[Cost per box])*sales[[#This Row],[Boxes]]</f>
        <v>3343.5600000000004</v>
      </c>
      <c r="I845" s="4">
        <f>sales[[#This Row],[Revenue]]-sales[[#This Row],[Cost]]</f>
        <v>6925.44</v>
      </c>
    </row>
    <row r="846" spans="2:9" x14ac:dyDescent="0.25">
      <c r="B846" t="s">
        <v>46</v>
      </c>
      <c r="C846" t="s">
        <v>11</v>
      </c>
      <c r="D846" t="s">
        <v>42</v>
      </c>
      <c r="E846" s="1">
        <v>44245</v>
      </c>
      <c r="F846" s="4">
        <v>11725</v>
      </c>
      <c r="G846">
        <v>910</v>
      </c>
      <c r="H846" s="3">
        <f>_xlfn.XLOOKUP(sales[[#This Row],[Product]],products[Product],products[Cost per box])*sales[[#This Row],[Boxes]]</f>
        <v>4313.4000000000005</v>
      </c>
      <c r="I846" s="4">
        <f>sales[[#This Row],[Revenue]]-sales[[#This Row],[Cost]]</f>
        <v>7411.5999999999995</v>
      </c>
    </row>
    <row r="847" spans="2:9" x14ac:dyDescent="0.25">
      <c r="B847" t="s">
        <v>5</v>
      </c>
      <c r="C847" t="s">
        <v>16</v>
      </c>
      <c r="D847" t="s">
        <v>26</v>
      </c>
      <c r="E847" s="1">
        <v>44245</v>
      </c>
      <c r="F847" s="4">
        <v>3437</v>
      </c>
      <c r="G847">
        <v>688</v>
      </c>
      <c r="H847" s="3">
        <f>_xlfn.XLOOKUP(sales[[#This Row],[Product]],products[Product],products[Cost per box])*sales[[#This Row],[Boxes]]</f>
        <v>4423.84</v>
      </c>
      <c r="I847" s="4">
        <f>sales[[#This Row],[Revenue]]-sales[[#This Row],[Cost]]</f>
        <v>-986.84000000000015</v>
      </c>
    </row>
    <row r="848" spans="2:9" x14ac:dyDescent="0.25">
      <c r="B848" t="s">
        <v>33</v>
      </c>
      <c r="C848" t="s">
        <v>11</v>
      </c>
      <c r="D848" t="s">
        <v>44</v>
      </c>
      <c r="E848" s="1">
        <v>44246</v>
      </c>
      <c r="F848" s="4">
        <v>4074</v>
      </c>
      <c r="G848">
        <v>215</v>
      </c>
      <c r="H848" s="3">
        <f>_xlfn.XLOOKUP(sales[[#This Row],[Product]],products[Product],products[Cost per box])*sales[[#This Row],[Boxes]]</f>
        <v>2057.5500000000002</v>
      </c>
      <c r="I848" s="4">
        <f>sales[[#This Row],[Revenue]]-sales[[#This Row],[Cost]]</f>
        <v>2016.4499999999998</v>
      </c>
    </row>
    <row r="849" spans="2:9" x14ac:dyDescent="0.25">
      <c r="B849" t="s">
        <v>37</v>
      </c>
      <c r="C849" t="s">
        <v>11</v>
      </c>
      <c r="D849" t="s">
        <v>17</v>
      </c>
      <c r="E849" s="1">
        <v>44246</v>
      </c>
      <c r="F849" s="4">
        <v>1239</v>
      </c>
      <c r="G849">
        <v>147</v>
      </c>
      <c r="H849" s="3">
        <f>_xlfn.XLOOKUP(sales[[#This Row],[Product]],products[Product],products[Cost per box])*sales[[#This Row],[Boxes]]</f>
        <v>999.6</v>
      </c>
      <c r="I849" s="4">
        <f>sales[[#This Row],[Revenue]]-sales[[#This Row],[Cost]]</f>
        <v>239.39999999999998</v>
      </c>
    </row>
    <row r="850" spans="2:9" x14ac:dyDescent="0.25">
      <c r="B850" t="s">
        <v>39</v>
      </c>
      <c r="C850" t="s">
        <v>9</v>
      </c>
      <c r="D850" t="s">
        <v>24</v>
      </c>
      <c r="E850" s="1">
        <v>44246</v>
      </c>
      <c r="F850" s="4">
        <v>4452</v>
      </c>
      <c r="G850">
        <v>501</v>
      </c>
      <c r="H850" s="3">
        <f>_xlfn.XLOOKUP(sales[[#This Row],[Product]],products[Product],products[Cost per box])*sales[[#This Row],[Boxes]]</f>
        <v>5265.51</v>
      </c>
      <c r="I850" s="4">
        <f>sales[[#This Row],[Revenue]]-sales[[#This Row],[Cost]]</f>
        <v>-813.51000000000022</v>
      </c>
    </row>
    <row r="851" spans="2:9" x14ac:dyDescent="0.25">
      <c r="B851" t="s">
        <v>13</v>
      </c>
      <c r="C851" t="s">
        <v>11</v>
      </c>
      <c r="D851" t="s">
        <v>24</v>
      </c>
      <c r="E851" s="1">
        <v>44246</v>
      </c>
      <c r="F851" s="4">
        <v>7875</v>
      </c>
      <c r="G851">
        <v>264</v>
      </c>
      <c r="H851" s="3">
        <f>_xlfn.XLOOKUP(sales[[#This Row],[Product]],products[Product],products[Cost per box])*sales[[#This Row],[Boxes]]</f>
        <v>2774.64</v>
      </c>
      <c r="I851" s="4">
        <f>sales[[#This Row],[Revenue]]-sales[[#This Row],[Cost]]</f>
        <v>5100.3600000000006</v>
      </c>
    </row>
    <row r="852" spans="2:9" x14ac:dyDescent="0.25">
      <c r="B852" t="s">
        <v>34</v>
      </c>
      <c r="C852" t="s">
        <v>16</v>
      </c>
      <c r="D852" t="s">
        <v>30</v>
      </c>
      <c r="E852" s="1">
        <v>44246</v>
      </c>
      <c r="F852" s="4">
        <v>2576</v>
      </c>
      <c r="G852">
        <v>44</v>
      </c>
      <c r="H852" s="3">
        <f>_xlfn.XLOOKUP(sales[[#This Row],[Product]],products[Product],products[Cost per box])*sales[[#This Row],[Boxes]]</f>
        <v>161.92000000000002</v>
      </c>
      <c r="I852" s="4">
        <f>sales[[#This Row],[Revenue]]-sales[[#This Row],[Cost]]</f>
        <v>2414.08</v>
      </c>
    </row>
    <row r="853" spans="2:9" x14ac:dyDescent="0.25">
      <c r="B853" t="s">
        <v>29</v>
      </c>
      <c r="C853" t="s">
        <v>11</v>
      </c>
      <c r="D853" t="s">
        <v>44</v>
      </c>
      <c r="E853" s="1">
        <v>44246</v>
      </c>
      <c r="F853" s="4">
        <v>3563</v>
      </c>
      <c r="G853">
        <v>10</v>
      </c>
      <c r="H853" s="3">
        <f>_xlfn.XLOOKUP(sales[[#This Row],[Product]],products[Product],products[Cost per box])*sales[[#This Row],[Boxes]]</f>
        <v>95.7</v>
      </c>
      <c r="I853" s="4">
        <f>sales[[#This Row],[Revenue]]-sales[[#This Row],[Cost]]</f>
        <v>3467.3</v>
      </c>
    </row>
    <row r="854" spans="2:9" x14ac:dyDescent="0.25">
      <c r="B854" t="s">
        <v>51</v>
      </c>
      <c r="C854" t="s">
        <v>27</v>
      </c>
      <c r="D854" t="s">
        <v>12</v>
      </c>
      <c r="E854" s="1">
        <v>44246</v>
      </c>
      <c r="F854" s="4">
        <v>525</v>
      </c>
      <c r="G854">
        <v>118</v>
      </c>
      <c r="H854" s="3">
        <f>_xlfn.XLOOKUP(sales[[#This Row],[Product]],products[Product],products[Cost per box])*sales[[#This Row],[Boxes]]</f>
        <v>994.74</v>
      </c>
      <c r="I854" s="4">
        <f>sales[[#This Row],[Revenue]]-sales[[#This Row],[Cost]]</f>
        <v>-469.74</v>
      </c>
    </row>
    <row r="855" spans="2:9" x14ac:dyDescent="0.25">
      <c r="B855" t="s">
        <v>33</v>
      </c>
      <c r="C855" t="s">
        <v>16</v>
      </c>
      <c r="D855" t="s">
        <v>38</v>
      </c>
      <c r="E855" s="1">
        <v>44246</v>
      </c>
      <c r="F855" s="4">
        <v>8008</v>
      </c>
      <c r="G855">
        <v>83</v>
      </c>
      <c r="H855" s="3">
        <f>_xlfn.XLOOKUP(sales[[#This Row],[Product]],products[Product],products[Cost per box])*sales[[#This Row],[Boxes]]</f>
        <v>825.02</v>
      </c>
      <c r="I855" s="4">
        <f>sales[[#This Row],[Revenue]]-sales[[#This Row],[Cost]]</f>
        <v>7182.98</v>
      </c>
    </row>
    <row r="856" spans="2:9" x14ac:dyDescent="0.25">
      <c r="B856" t="s">
        <v>5</v>
      </c>
      <c r="C856" t="s">
        <v>27</v>
      </c>
      <c r="D856" t="s">
        <v>47</v>
      </c>
      <c r="E856" s="1">
        <v>44246</v>
      </c>
      <c r="F856" s="4">
        <v>5467</v>
      </c>
      <c r="G856">
        <v>110</v>
      </c>
      <c r="H856" s="3">
        <f>_xlfn.XLOOKUP(sales[[#This Row],[Product]],products[Product],products[Cost per box])*sales[[#This Row],[Boxes]]</f>
        <v>578.6</v>
      </c>
      <c r="I856" s="4">
        <f>sales[[#This Row],[Revenue]]-sales[[#This Row],[Cost]]</f>
        <v>4888.3999999999996</v>
      </c>
    </row>
    <row r="857" spans="2:9" x14ac:dyDescent="0.25">
      <c r="B857" t="s">
        <v>10</v>
      </c>
      <c r="C857" t="s">
        <v>6</v>
      </c>
      <c r="D857" t="s">
        <v>35</v>
      </c>
      <c r="E857" s="1">
        <v>44246</v>
      </c>
      <c r="F857" s="4">
        <v>4039</v>
      </c>
      <c r="G857">
        <v>191</v>
      </c>
      <c r="H857" s="3">
        <f>_xlfn.XLOOKUP(sales[[#This Row],[Product]],products[Product],products[Cost per box])*sales[[#This Row],[Boxes]]</f>
        <v>506.15</v>
      </c>
      <c r="I857" s="4">
        <f>sales[[#This Row],[Revenue]]-sales[[#This Row],[Cost]]</f>
        <v>3532.85</v>
      </c>
    </row>
    <row r="858" spans="2:9" x14ac:dyDescent="0.25">
      <c r="B858" t="s">
        <v>8</v>
      </c>
      <c r="C858" t="s">
        <v>27</v>
      </c>
      <c r="D858" t="s">
        <v>35</v>
      </c>
      <c r="E858" s="1">
        <v>44246</v>
      </c>
      <c r="F858" s="4">
        <v>7476</v>
      </c>
      <c r="G858">
        <v>220</v>
      </c>
      <c r="H858" s="3">
        <f>_xlfn.XLOOKUP(sales[[#This Row],[Product]],products[Product],products[Cost per box])*sales[[#This Row],[Boxes]]</f>
        <v>583</v>
      </c>
      <c r="I858" s="4">
        <f>sales[[#This Row],[Revenue]]-sales[[#This Row],[Cost]]</f>
        <v>6893</v>
      </c>
    </row>
    <row r="859" spans="2:9" x14ac:dyDescent="0.25">
      <c r="B859" t="s">
        <v>29</v>
      </c>
      <c r="C859" t="s">
        <v>16</v>
      </c>
      <c r="D859" t="s">
        <v>24</v>
      </c>
      <c r="E859" s="1">
        <v>44246</v>
      </c>
      <c r="F859" s="4">
        <v>8771</v>
      </c>
      <c r="G859">
        <v>251</v>
      </c>
      <c r="H859" s="3">
        <f>_xlfn.XLOOKUP(sales[[#This Row],[Product]],products[Product],products[Cost per box])*sales[[#This Row],[Boxes]]</f>
        <v>2638.0099999999998</v>
      </c>
      <c r="I859" s="4">
        <f>sales[[#This Row],[Revenue]]-sales[[#This Row],[Cost]]</f>
        <v>6132.99</v>
      </c>
    </row>
    <row r="860" spans="2:9" x14ac:dyDescent="0.25">
      <c r="B860" t="s">
        <v>5</v>
      </c>
      <c r="C860" t="s">
        <v>11</v>
      </c>
      <c r="D860" t="s">
        <v>14</v>
      </c>
      <c r="E860" s="1">
        <v>44246</v>
      </c>
      <c r="F860" s="4">
        <v>1246</v>
      </c>
      <c r="G860">
        <v>264</v>
      </c>
      <c r="H860" s="3">
        <f>_xlfn.XLOOKUP(sales[[#This Row],[Product]],products[Product],products[Cost per box])*sales[[#This Row],[Boxes]]</f>
        <v>1665.84</v>
      </c>
      <c r="I860" s="4">
        <f>sales[[#This Row],[Revenue]]-sales[[#This Row],[Cost]]</f>
        <v>-419.83999999999992</v>
      </c>
    </row>
    <row r="861" spans="2:9" x14ac:dyDescent="0.25">
      <c r="B861" t="s">
        <v>51</v>
      </c>
      <c r="C861" t="s">
        <v>9</v>
      </c>
      <c r="D861" t="s">
        <v>19</v>
      </c>
      <c r="E861" s="1">
        <v>44246</v>
      </c>
      <c r="F861" s="4">
        <v>826</v>
      </c>
      <c r="G861">
        <v>180</v>
      </c>
      <c r="H861" s="3">
        <f>_xlfn.XLOOKUP(sales[[#This Row],[Product]],products[Product],products[Cost per box])*sales[[#This Row],[Boxes]]</f>
        <v>1841.4</v>
      </c>
      <c r="I861" s="4">
        <f>sales[[#This Row],[Revenue]]-sales[[#This Row],[Cost]]</f>
        <v>-1015.4000000000001</v>
      </c>
    </row>
    <row r="862" spans="2:9" x14ac:dyDescent="0.25">
      <c r="B862" t="s">
        <v>25</v>
      </c>
      <c r="C862" t="s">
        <v>21</v>
      </c>
      <c r="D862" t="s">
        <v>52</v>
      </c>
      <c r="E862" s="1">
        <v>44246</v>
      </c>
      <c r="F862" s="4">
        <v>12173</v>
      </c>
      <c r="G862">
        <v>285</v>
      </c>
      <c r="H862" s="3">
        <f>_xlfn.XLOOKUP(sales[[#This Row],[Product]],products[Product],products[Cost per box])*sales[[#This Row],[Boxes]]</f>
        <v>946.19999999999993</v>
      </c>
      <c r="I862" s="4">
        <f>sales[[#This Row],[Revenue]]-sales[[#This Row],[Cost]]</f>
        <v>11226.8</v>
      </c>
    </row>
    <row r="863" spans="2:9" x14ac:dyDescent="0.25">
      <c r="B863" t="s">
        <v>37</v>
      </c>
      <c r="C863" t="s">
        <v>16</v>
      </c>
      <c r="D863" t="s">
        <v>35</v>
      </c>
      <c r="E863" s="1">
        <v>44246</v>
      </c>
      <c r="F863" s="4">
        <v>3339</v>
      </c>
      <c r="G863">
        <v>182</v>
      </c>
      <c r="H863" s="3">
        <f>_xlfn.XLOOKUP(sales[[#This Row],[Product]],products[Product],products[Cost per box])*sales[[#This Row],[Boxes]]</f>
        <v>482.3</v>
      </c>
      <c r="I863" s="4">
        <f>sales[[#This Row],[Revenue]]-sales[[#This Row],[Cost]]</f>
        <v>2856.7</v>
      </c>
    </row>
    <row r="864" spans="2:9" x14ac:dyDescent="0.25">
      <c r="B864" t="s">
        <v>5</v>
      </c>
      <c r="C864" t="s">
        <v>11</v>
      </c>
      <c r="D864" t="s">
        <v>19</v>
      </c>
      <c r="E864" s="1">
        <v>44246</v>
      </c>
      <c r="F864" s="4">
        <v>2030</v>
      </c>
      <c r="G864">
        <v>236</v>
      </c>
      <c r="H864" s="3">
        <f>_xlfn.XLOOKUP(sales[[#This Row],[Product]],products[Product],products[Cost per box])*sales[[#This Row],[Boxes]]</f>
        <v>2414.2800000000002</v>
      </c>
      <c r="I864" s="4">
        <f>sales[[#This Row],[Revenue]]-sales[[#This Row],[Cost]]</f>
        <v>-384.2800000000002</v>
      </c>
    </row>
    <row r="865" spans="2:9" x14ac:dyDescent="0.25">
      <c r="B865" t="s">
        <v>29</v>
      </c>
      <c r="C865" t="s">
        <v>16</v>
      </c>
      <c r="D865" t="s">
        <v>44</v>
      </c>
      <c r="E865" s="1">
        <v>44246</v>
      </c>
      <c r="F865" s="4">
        <v>11207</v>
      </c>
      <c r="G865">
        <v>23</v>
      </c>
      <c r="H865" s="3">
        <f>_xlfn.XLOOKUP(sales[[#This Row],[Product]],products[Product],products[Cost per box])*sales[[#This Row],[Boxes]]</f>
        <v>220.11</v>
      </c>
      <c r="I865" s="4">
        <f>sales[[#This Row],[Revenue]]-sales[[#This Row],[Cost]]</f>
        <v>10986.89</v>
      </c>
    </row>
    <row r="866" spans="2:9" x14ac:dyDescent="0.25">
      <c r="B866" t="s">
        <v>5</v>
      </c>
      <c r="C866" t="s">
        <v>11</v>
      </c>
      <c r="D866" t="s">
        <v>28</v>
      </c>
      <c r="E866" s="1">
        <v>44246</v>
      </c>
      <c r="F866" s="4">
        <v>10878</v>
      </c>
      <c r="G866">
        <v>108</v>
      </c>
      <c r="H866" s="3">
        <f>_xlfn.XLOOKUP(sales[[#This Row],[Product]],products[Product],products[Cost per box])*sales[[#This Row],[Boxes]]</f>
        <v>298.08</v>
      </c>
      <c r="I866" s="4">
        <f>sales[[#This Row],[Revenue]]-sales[[#This Row],[Cost]]</f>
        <v>10579.92</v>
      </c>
    </row>
    <row r="867" spans="2:9" x14ac:dyDescent="0.25">
      <c r="B867" t="s">
        <v>37</v>
      </c>
      <c r="C867" t="s">
        <v>16</v>
      </c>
      <c r="D867" t="s">
        <v>19</v>
      </c>
      <c r="E867" s="1">
        <v>44246</v>
      </c>
      <c r="F867" s="4">
        <v>2800</v>
      </c>
      <c r="G867">
        <v>152</v>
      </c>
      <c r="H867" s="3">
        <f>_xlfn.XLOOKUP(sales[[#This Row],[Product]],products[Product],products[Cost per box])*sales[[#This Row],[Boxes]]</f>
        <v>1554.96</v>
      </c>
      <c r="I867" s="4">
        <f>sales[[#This Row],[Revenue]]-sales[[#This Row],[Cost]]</f>
        <v>1245.04</v>
      </c>
    </row>
    <row r="868" spans="2:9" x14ac:dyDescent="0.25">
      <c r="B868" t="s">
        <v>32</v>
      </c>
      <c r="C868" t="s">
        <v>27</v>
      </c>
      <c r="D868" t="s">
        <v>50</v>
      </c>
      <c r="E868" s="1">
        <v>44246</v>
      </c>
      <c r="F868" s="4">
        <v>10934</v>
      </c>
      <c r="G868">
        <v>123</v>
      </c>
      <c r="H868" s="3">
        <f>_xlfn.XLOOKUP(sales[[#This Row],[Product]],products[Product],products[Cost per box])*sales[[#This Row],[Boxes]]</f>
        <v>1526.43</v>
      </c>
      <c r="I868" s="4">
        <f>sales[[#This Row],[Revenue]]-sales[[#This Row],[Cost]]</f>
        <v>9407.57</v>
      </c>
    </row>
    <row r="869" spans="2:9" x14ac:dyDescent="0.25">
      <c r="B869" t="s">
        <v>8</v>
      </c>
      <c r="C869" t="s">
        <v>11</v>
      </c>
      <c r="D869" t="s">
        <v>12</v>
      </c>
      <c r="E869" s="1">
        <v>44246</v>
      </c>
      <c r="F869" s="4">
        <v>3675</v>
      </c>
      <c r="G869">
        <v>102</v>
      </c>
      <c r="H869" s="3">
        <f>_xlfn.XLOOKUP(sales[[#This Row],[Product]],products[Product],products[Cost per box])*sales[[#This Row],[Boxes]]</f>
        <v>859.86</v>
      </c>
      <c r="I869" s="4">
        <f>sales[[#This Row],[Revenue]]-sales[[#This Row],[Cost]]</f>
        <v>2815.14</v>
      </c>
    </row>
    <row r="870" spans="2:9" x14ac:dyDescent="0.25">
      <c r="B870" t="s">
        <v>13</v>
      </c>
      <c r="C870" t="s">
        <v>9</v>
      </c>
      <c r="D870" t="s">
        <v>19</v>
      </c>
      <c r="E870" s="1">
        <v>44246</v>
      </c>
      <c r="F870" s="4">
        <v>8029</v>
      </c>
      <c r="G870">
        <v>651</v>
      </c>
      <c r="H870" s="3">
        <f>_xlfn.XLOOKUP(sales[[#This Row],[Product]],products[Product],products[Cost per box])*sales[[#This Row],[Boxes]]</f>
        <v>6659.7300000000005</v>
      </c>
      <c r="I870" s="4">
        <f>sales[[#This Row],[Revenue]]-sales[[#This Row],[Cost]]</f>
        <v>1369.2699999999995</v>
      </c>
    </row>
    <row r="871" spans="2:9" x14ac:dyDescent="0.25">
      <c r="B871" t="s">
        <v>18</v>
      </c>
      <c r="C871" t="s">
        <v>11</v>
      </c>
      <c r="D871" t="s">
        <v>28</v>
      </c>
      <c r="E871" s="1">
        <v>44246</v>
      </c>
      <c r="F871" s="4">
        <v>168</v>
      </c>
      <c r="G871">
        <v>19</v>
      </c>
      <c r="H871" s="3">
        <f>_xlfn.XLOOKUP(sales[[#This Row],[Product]],products[Product],products[Cost per box])*sales[[#This Row],[Boxes]]</f>
        <v>52.44</v>
      </c>
      <c r="I871" s="4">
        <f>sales[[#This Row],[Revenue]]-sales[[#This Row],[Cost]]</f>
        <v>115.56</v>
      </c>
    </row>
    <row r="872" spans="2:9" x14ac:dyDescent="0.25">
      <c r="B872" t="s">
        <v>33</v>
      </c>
      <c r="C872" t="s">
        <v>11</v>
      </c>
      <c r="D872" t="s">
        <v>31</v>
      </c>
      <c r="E872" s="1">
        <v>44246</v>
      </c>
      <c r="F872" s="4">
        <v>378</v>
      </c>
      <c r="G872">
        <v>182</v>
      </c>
      <c r="H872" s="3">
        <f>_xlfn.XLOOKUP(sales[[#This Row],[Product]],products[Product],products[Cost per box])*sales[[#This Row],[Boxes]]</f>
        <v>1041.04</v>
      </c>
      <c r="I872" s="4">
        <f>sales[[#This Row],[Revenue]]-sales[[#This Row],[Cost]]</f>
        <v>-663.04</v>
      </c>
    </row>
    <row r="873" spans="2:9" x14ac:dyDescent="0.25">
      <c r="B873" t="s">
        <v>57</v>
      </c>
      <c r="C873" t="s">
        <v>21</v>
      </c>
      <c r="D873" t="s">
        <v>35</v>
      </c>
      <c r="E873" s="1">
        <v>44246</v>
      </c>
      <c r="F873" s="4">
        <v>13363</v>
      </c>
      <c r="G873">
        <v>980</v>
      </c>
      <c r="H873" s="3">
        <f>_xlfn.XLOOKUP(sales[[#This Row],[Product]],products[Product],products[Cost per box])*sales[[#This Row],[Boxes]]</f>
        <v>2597</v>
      </c>
      <c r="I873" s="4">
        <f>sales[[#This Row],[Revenue]]-sales[[#This Row],[Cost]]</f>
        <v>10766</v>
      </c>
    </row>
    <row r="874" spans="2:9" x14ac:dyDescent="0.25">
      <c r="B874" t="s">
        <v>23</v>
      </c>
      <c r="C874" t="s">
        <v>27</v>
      </c>
      <c r="D874" t="s">
        <v>47</v>
      </c>
      <c r="E874" s="1">
        <v>44246</v>
      </c>
      <c r="F874" s="4">
        <v>1932</v>
      </c>
      <c r="G874">
        <v>92</v>
      </c>
      <c r="H874" s="3">
        <f>_xlfn.XLOOKUP(sales[[#This Row],[Product]],products[Product],products[Cost per box])*sales[[#This Row],[Boxes]]</f>
        <v>483.91999999999996</v>
      </c>
      <c r="I874" s="4">
        <f>sales[[#This Row],[Revenue]]-sales[[#This Row],[Cost]]</f>
        <v>1448.08</v>
      </c>
    </row>
    <row r="875" spans="2:9" x14ac:dyDescent="0.25">
      <c r="B875" t="s">
        <v>33</v>
      </c>
      <c r="C875" t="s">
        <v>11</v>
      </c>
      <c r="D875" t="s">
        <v>24</v>
      </c>
      <c r="E875" s="1">
        <v>44246</v>
      </c>
      <c r="F875" s="4">
        <v>4830</v>
      </c>
      <c r="G875">
        <v>372</v>
      </c>
      <c r="H875" s="3">
        <f>_xlfn.XLOOKUP(sales[[#This Row],[Product]],products[Product],products[Cost per box])*sales[[#This Row],[Boxes]]</f>
        <v>3909.72</v>
      </c>
      <c r="I875" s="4">
        <f>sales[[#This Row],[Revenue]]-sales[[#This Row],[Cost]]</f>
        <v>920.2800000000002</v>
      </c>
    </row>
    <row r="876" spans="2:9" x14ac:dyDescent="0.25">
      <c r="B876" t="s">
        <v>13</v>
      </c>
      <c r="C876" t="s">
        <v>6</v>
      </c>
      <c r="D876" t="s">
        <v>52</v>
      </c>
      <c r="E876" s="1">
        <v>44246</v>
      </c>
      <c r="F876" s="4">
        <v>11060</v>
      </c>
      <c r="G876">
        <v>357</v>
      </c>
      <c r="H876" s="3">
        <f>_xlfn.XLOOKUP(sales[[#This Row],[Product]],products[Product],products[Cost per box])*sales[[#This Row],[Boxes]]</f>
        <v>1185.24</v>
      </c>
      <c r="I876" s="4">
        <f>sales[[#This Row],[Revenue]]-sales[[#This Row],[Cost]]</f>
        <v>9874.76</v>
      </c>
    </row>
    <row r="877" spans="2:9" x14ac:dyDescent="0.25">
      <c r="B877" t="s">
        <v>33</v>
      </c>
      <c r="C877" t="s">
        <v>21</v>
      </c>
      <c r="D877" t="s">
        <v>43</v>
      </c>
      <c r="E877" s="1">
        <v>44246</v>
      </c>
      <c r="F877" s="4">
        <v>7273</v>
      </c>
      <c r="G877">
        <v>428</v>
      </c>
      <c r="H877" s="3">
        <f>_xlfn.XLOOKUP(sales[[#This Row],[Product]],products[Product],products[Cost per box])*sales[[#This Row],[Boxes]]</f>
        <v>1647.8</v>
      </c>
      <c r="I877" s="4">
        <f>sales[[#This Row],[Revenue]]-sales[[#This Row],[Cost]]</f>
        <v>5625.2</v>
      </c>
    </row>
    <row r="878" spans="2:9" x14ac:dyDescent="0.25">
      <c r="B878" t="s">
        <v>5</v>
      </c>
      <c r="C878" t="s">
        <v>9</v>
      </c>
      <c r="D878" t="s">
        <v>7</v>
      </c>
      <c r="E878" s="1">
        <v>44246</v>
      </c>
      <c r="F878" s="4">
        <v>7476</v>
      </c>
      <c r="G878">
        <v>288</v>
      </c>
      <c r="H878" s="3">
        <f>_xlfn.XLOOKUP(sales[[#This Row],[Product]],products[Product],products[Cost per box])*sales[[#This Row],[Boxes]]</f>
        <v>1483.2</v>
      </c>
      <c r="I878" s="4">
        <f>sales[[#This Row],[Revenue]]-sales[[#This Row],[Cost]]</f>
        <v>5992.8</v>
      </c>
    </row>
    <row r="879" spans="2:9" x14ac:dyDescent="0.25">
      <c r="B879" t="s">
        <v>46</v>
      </c>
      <c r="C879" t="s">
        <v>16</v>
      </c>
      <c r="D879" t="s">
        <v>26</v>
      </c>
      <c r="E879" s="1">
        <v>44246</v>
      </c>
      <c r="F879" s="4">
        <v>2898</v>
      </c>
      <c r="G879">
        <v>264</v>
      </c>
      <c r="H879" s="3">
        <f>_xlfn.XLOOKUP(sales[[#This Row],[Product]],products[Product],products[Cost per box])*sales[[#This Row],[Boxes]]</f>
        <v>1697.52</v>
      </c>
      <c r="I879" s="4">
        <f>sales[[#This Row],[Revenue]]-sales[[#This Row],[Cost]]</f>
        <v>1200.48</v>
      </c>
    </row>
    <row r="880" spans="2:9" x14ac:dyDescent="0.25">
      <c r="B880" t="s">
        <v>55</v>
      </c>
      <c r="C880" t="s">
        <v>16</v>
      </c>
      <c r="D880" t="s">
        <v>22</v>
      </c>
      <c r="E880" s="1">
        <v>44246</v>
      </c>
      <c r="F880" s="4">
        <v>4984</v>
      </c>
      <c r="G880">
        <v>161</v>
      </c>
      <c r="H880" s="3">
        <f>_xlfn.XLOOKUP(sales[[#This Row],[Product]],products[Product],products[Cost per box])*sales[[#This Row],[Boxes]]</f>
        <v>1323.42</v>
      </c>
      <c r="I880" s="4">
        <f>sales[[#This Row],[Revenue]]-sales[[#This Row],[Cost]]</f>
        <v>3660.58</v>
      </c>
    </row>
    <row r="881" spans="2:9" x14ac:dyDescent="0.25">
      <c r="B881" t="s">
        <v>49</v>
      </c>
      <c r="C881" t="s">
        <v>16</v>
      </c>
      <c r="D881" t="s">
        <v>30</v>
      </c>
      <c r="E881" s="1">
        <v>44249</v>
      </c>
      <c r="F881" s="4">
        <v>7301</v>
      </c>
      <c r="G881">
        <v>192</v>
      </c>
      <c r="H881" s="3">
        <f>_xlfn.XLOOKUP(sales[[#This Row],[Product]],products[Product],products[Cost per box])*sales[[#This Row],[Boxes]]</f>
        <v>706.56000000000006</v>
      </c>
      <c r="I881" s="4">
        <f>sales[[#This Row],[Revenue]]-sales[[#This Row],[Cost]]</f>
        <v>6594.44</v>
      </c>
    </row>
    <row r="882" spans="2:9" x14ac:dyDescent="0.25">
      <c r="B882" t="s">
        <v>46</v>
      </c>
      <c r="C882" t="s">
        <v>9</v>
      </c>
      <c r="D882" t="s">
        <v>45</v>
      </c>
      <c r="E882" s="1">
        <v>44249</v>
      </c>
      <c r="F882" s="4">
        <v>2058</v>
      </c>
      <c r="G882">
        <v>205</v>
      </c>
      <c r="H882" s="3">
        <f>_xlfn.XLOOKUP(sales[[#This Row],[Product]],products[Product],products[Cost per box])*sales[[#This Row],[Boxes]]</f>
        <v>1584.65</v>
      </c>
      <c r="I882" s="4">
        <f>sales[[#This Row],[Revenue]]-sales[[#This Row],[Cost]]</f>
        <v>473.34999999999991</v>
      </c>
    </row>
    <row r="883" spans="2:9" x14ac:dyDescent="0.25">
      <c r="B883" t="s">
        <v>25</v>
      </c>
      <c r="C883" t="s">
        <v>11</v>
      </c>
      <c r="D883" t="s">
        <v>12</v>
      </c>
      <c r="E883" s="1">
        <v>44249</v>
      </c>
      <c r="F883" s="4">
        <v>1960</v>
      </c>
      <c r="G883">
        <v>67</v>
      </c>
      <c r="H883" s="3">
        <f>_xlfn.XLOOKUP(sales[[#This Row],[Product]],products[Product],products[Cost per box])*sales[[#This Row],[Boxes]]</f>
        <v>564.80999999999995</v>
      </c>
      <c r="I883" s="4">
        <f>sales[[#This Row],[Revenue]]-sales[[#This Row],[Cost]]</f>
        <v>1395.19</v>
      </c>
    </row>
    <row r="884" spans="2:9" x14ac:dyDescent="0.25">
      <c r="B884" t="s">
        <v>32</v>
      </c>
      <c r="C884" t="s">
        <v>11</v>
      </c>
      <c r="D884" t="s">
        <v>12</v>
      </c>
      <c r="E884" s="1">
        <v>44249</v>
      </c>
      <c r="F884" s="4">
        <v>1834</v>
      </c>
      <c r="G884">
        <v>453</v>
      </c>
      <c r="H884" s="3">
        <f>_xlfn.XLOOKUP(sales[[#This Row],[Product]],products[Product],products[Cost per box])*sales[[#This Row],[Boxes]]</f>
        <v>3818.79</v>
      </c>
      <c r="I884" s="4">
        <f>sales[[#This Row],[Revenue]]-sales[[#This Row],[Cost]]</f>
        <v>-1984.79</v>
      </c>
    </row>
    <row r="885" spans="2:9" x14ac:dyDescent="0.25">
      <c r="B885" t="s">
        <v>51</v>
      </c>
      <c r="C885" t="s">
        <v>9</v>
      </c>
      <c r="D885" t="s">
        <v>38</v>
      </c>
      <c r="E885" s="1">
        <v>44249</v>
      </c>
      <c r="F885" s="4">
        <v>3556</v>
      </c>
      <c r="G885">
        <v>438</v>
      </c>
      <c r="H885" s="3">
        <f>_xlfn.XLOOKUP(sales[[#This Row],[Product]],products[Product],products[Cost per box])*sales[[#This Row],[Boxes]]</f>
        <v>4353.7199999999993</v>
      </c>
      <c r="I885" s="4">
        <f>sales[[#This Row],[Revenue]]-sales[[#This Row],[Cost]]</f>
        <v>-797.71999999999935</v>
      </c>
    </row>
    <row r="886" spans="2:9" x14ac:dyDescent="0.25">
      <c r="B886" t="s">
        <v>10</v>
      </c>
      <c r="C886" t="s">
        <v>11</v>
      </c>
      <c r="D886" t="s">
        <v>43</v>
      </c>
      <c r="E886" s="1">
        <v>44249</v>
      </c>
      <c r="F886" s="4">
        <v>6174</v>
      </c>
      <c r="G886">
        <v>165</v>
      </c>
      <c r="H886" s="3">
        <f>_xlfn.XLOOKUP(sales[[#This Row],[Product]],products[Product],products[Cost per box])*sales[[#This Row],[Boxes]]</f>
        <v>635.25</v>
      </c>
      <c r="I886" s="4">
        <f>sales[[#This Row],[Revenue]]-sales[[#This Row],[Cost]]</f>
        <v>5538.75</v>
      </c>
    </row>
    <row r="887" spans="2:9" x14ac:dyDescent="0.25">
      <c r="B887" t="s">
        <v>51</v>
      </c>
      <c r="C887" t="s">
        <v>6</v>
      </c>
      <c r="D887" t="s">
        <v>19</v>
      </c>
      <c r="E887" s="1">
        <v>44249</v>
      </c>
      <c r="F887" s="4">
        <v>5754</v>
      </c>
      <c r="G887">
        <v>217</v>
      </c>
      <c r="H887" s="3">
        <f>_xlfn.XLOOKUP(sales[[#This Row],[Product]],products[Product],products[Cost per box])*sales[[#This Row],[Boxes]]</f>
        <v>2219.9100000000003</v>
      </c>
      <c r="I887" s="4">
        <f>sales[[#This Row],[Revenue]]-sales[[#This Row],[Cost]]</f>
        <v>3534.0899999999997</v>
      </c>
    </row>
    <row r="888" spans="2:9" x14ac:dyDescent="0.25">
      <c r="B888" t="s">
        <v>32</v>
      </c>
      <c r="C888" t="s">
        <v>27</v>
      </c>
      <c r="D888" t="s">
        <v>12</v>
      </c>
      <c r="E888" s="1">
        <v>44249</v>
      </c>
      <c r="F888" s="4">
        <v>15792</v>
      </c>
      <c r="G888">
        <v>259</v>
      </c>
      <c r="H888" s="3">
        <f>_xlfn.XLOOKUP(sales[[#This Row],[Product]],products[Product],products[Cost per box])*sales[[#This Row],[Boxes]]</f>
        <v>2183.37</v>
      </c>
      <c r="I888" s="4">
        <f>sales[[#This Row],[Revenue]]-sales[[#This Row],[Cost]]</f>
        <v>13608.630000000001</v>
      </c>
    </row>
    <row r="889" spans="2:9" x14ac:dyDescent="0.25">
      <c r="B889" t="s">
        <v>29</v>
      </c>
      <c r="C889" t="s">
        <v>9</v>
      </c>
      <c r="D889" t="s">
        <v>44</v>
      </c>
      <c r="E889" s="1">
        <v>44249</v>
      </c>
      <c r="F889" s="4">
        <v>4921</v>
      </c>
      <c r="G889">
        <v>980</v>
      </c>
      <c r="H889" s="3">
        <f>_xlfn.XLOOKUP(sales[[#This Row],[Product]],products[Product],products[Cost per box])*sales[[#This Row],[Boxes]]</f>
        <v>9378.6</v>
      </c>
      <c r="I889" s="4">
        <f>sales[[#This Row],[Revenue]]-sales[[#This Row],[Cost]]</f>
        <v>-4457.6000000000004</v>
      </c>
    </row>
    <row r="890" spans="2:9" x14ac:dyDescent="0.25">
      <c r="B890" t="s">
        <v>23</v>
      </c>
      <c r="C890" t="s">
        <v>6</v>
      </c>
      <c r="D890" t="s">
        <v>28</v>
      </c>
      <c r="E890" s="1">
        <v>44249</v>
      </c>
      <c r="F890" s="4">
        <v>658</v>
      </c>
      <c r="G890">
        <v>29</v>
      </c>
      <c r="H890" s="3">
        <f>_xlfn.XLOOKUP(sales[[#This Row],[Product]],products[Product],products[Cost per box])*sales[[#This Row],[Boxes]]</f>
        <v>80.039999999999992</v>
      </c>
      <c r="I890" s="4">
        <f>sales[[#This Row],[Revenue]]-sales[[#This Row],[Cost]]</f>
        <v>577.96</v>
      </c>
    </row>
    <row r="891" spans="2:9" x14ac:dyDescent="0.25">
      <c r="B891" t="s">
        <v>25</v>
      </c>
      <c r="C891" t="s">
        <v>9</v>
      </c>
      <c r="D891" t="s">
        <v>38</v>
      </c>
      <c r="E891" s="1">
        <v>44249</v>
      </c>
      <c r="F891" s="4">
        <v>5698</v>
      </c>
      <c r="G891">
        <v>143</v>
      </c>
      <c r="H891" s="3">
        <f>_xlfn.XLOOKUP(sales[[#This Row],[Product]],products[Product],products[Cost per box])*sales[[#This Row],[Boxes]]</f>
        <v>1421.4199999999998</v>
      </c>
      <c r="I891" s="4">
        <f>sales[[#This Row],[Revenue]]-sales[[#This Row],[Cost]]</f>
        <v>4276.58</v>
      </c>
    </row>
    <row r="892" spans="2:9" x14ac:dyDescent="0.25">
      <c r="B892" t="s">
        <v>18</v>
      </c>
      <c r="C892" t="s">
        <v>27</v>
      </c>
      <c r="D892" t="s">
        <v>47</v>
      </c>
      <c r="E892" s="1">
        <v>44249</v>
      </c>
      <c r="F892" s="4">
        <v>8988</v>
      </c>
      <c r="G892">
        <v>360</v>
      </c>
      <c r="H892" s="3">
        <f>_xlfn.XLOOKUP(sales[[#This Row],[Product]],products[Product],products[Cost per box])*sales[[#This Row],[Boxes]]</f>
        <v>1893.6</v>
      </c>
      <c r="I892" s="4">
        <f>sales[[#This Row],[Revenue]]-sales[[#This Row],[Cost]]</f>
        <v>7094.4</v>
      </c>
    </row>
    <row r="893" spans="2:9" x14ac:dyDescent="0.25">
      <c r="B893" t="s">
        <v>49</v>
      </c>
      <c r="C893" t="s">
        <v>21</v>
      </c>
      <c r="D893" t="s">
        <v>28</v>
      </c>
      <c r="E893" s="1">
        <v>44249</v>
      </c>
      <c r="F893" s="4">
        <v>3675</v>
      </c>
      <c r="G893">
        <v>307</v>
      </c>
      <c r="H893" s="3">
        <f>_xlfn.XLOOKUP(sales[[#This Row],[Product]],products[Product],products[Cost per box])*sales[[#This Row],[Boxes]]</f>
        <v>847.31999999999994</v>
      </c>
      <c r="I893" s="4">
        <f>sales[[#This Row],[Revenue]]-sales[[#This Row],[Cost]]</f>
        <v>2827.6800000000003</v>
      </c>
    </row>
    <row r="894" spans="2:9" x14ac:dyDescent="0.25">
      <c r="B894" t="s">
        <v>55</v>
      </c>
      <c r="C894" t="s">
        <v>6</v>
      </c>
      <c r="D894" t="s">
        <v>28</v>
      </c>
      <c r="E894" s="1">
        <v>44249</v>
      </c>
      <c r="F894" s="4">
        <v>6398</v>
      </c>
      <c r="G894">
        <v>640</v>
      </c>
      <c r="H894" s="3">
        <f>_xlfn.XLOOKUP(sales[[#This Row],[Product]],products[Product],products[Cost per box])*sales[[#This Row],[Boxes]]</f>
        <v>1766.3999999999999</v>
      </c>
      <c r="I894" s="4">
        <f>sales[[#This Row],[Revenue]]-sales[[#This Row],[Cost]]</f>
        <v>4631.6000000000004</v>
      </c>
    </row>
    <row r="895" spans="2:9" x14ac:dyDescent="0.25">
      <c r="B895" t="s">
        <v>25</v>
      </c>
      <c r="C895" t="s">
        <v>11</v>
      </c>
      <c r="D895" t="s">
        <v>47</v>
      </c>
      <c r="E895" s="1">
        <v>44249</v>
      </c>
      <c r="F895" s="4">
        <v>6944</v>
      </c>
      <c r="G895">
        <v>348</v>
      </c>
      <c r="H895" s="3">
        <f>_xlfn.XLOOKUP(sales[[#This Row],[Product]],products[Product],products[Cost per box])*sales[[#This Row],[Boxes]]</f>
        <v>1830.48</v>
      </c>
      <c r="I895" s="4">
        <f>sales[[#This Row],[Revenue]]-sales[[#This Row],[Cost]]</f>
        <v>5113.5200000000004</v>
      </c>
    </row>
    <row r="896" spans="2:9" x14ac:dyDescent="0.25">
      <c r="B896" t="s">
        <v>56</v>
      </c>
      <c r="C896" t="s">
        <v>27</v>
      </c>
      <c r="D896" t="s">
        <v>43</v>
      </c>
      <c r="E896" s="1">
        <v>44249</v>
      </c>
      <c r="F896" s="4">
        <v>11333</v>
      </c>
      <c r="G896">
        <v>840</v>
      </c>
      <c r="H896" s="3">
        <f>_xlfn.XLOOKUP(sales[[#This Row],[Product]],products[Product],products[Cost per box])*sales[[#This Row],[Boxes]]</f>
        <v>3234</v>
      </c>
      <c r="I896" s="4">
        <f>sales[[#This Row],[Revenue]]-sales[[#This Row],[Cost]]</f>
        <v>8099</v>
      </c>
    </row>
    <row r="897" spans="2:9" x14ac:dyDescent="0.25">
      <c r="B897" t="s">
        <v>18</v>
      </c>
      <c r="C897" t="s">
        <v>27</v>
      </c>
      <c r="D897" t="s">
        <v>7</v>
      </c>
      <c r="E897" s="1">
        <v>44250</v>
      </c>
      <c r="F897" s="4">
        <v>5551</v>
      </c>
      <c r="G897">
        <v>354</v>
      </c>
      <c r="H897" s="3">
        <f>_xlfn.XLOOKUP(sales[[#This Row],[Product]],products[Product],products[Cost per box])*sales[[#This Row],[Boxes]]</f>
        <v>1823.1000000000001</v>
      </c>
      <c r="I897" s="4">
        <f>sales[[#This Row],[Revenue]]-sales[[#This Row],[Cost]]</f>
        <v>3727.8999999999996</v>
      </c>
    </row>
    <row r="898" spans="2:9" x14ac:dyDescent="0.25">
      <c r="B898" t="s">
        <v>34</v>
      </c>
      <c r="C898" t="s">
        <v>27</v>
      </c>
      <c r="D898" t="s">
        <v>30</v>
      </c>
      <c r="E898" s="1">
        <v>44250</v>
      </c>
      <c r="F898" s="4">
        <v>6412</v>
      </c>
      <c r="G898">
        <v>281</v>
      </c>
      <c r="H898" s="3">
        <f>_xlfn.XLOOKUP(sales[[#This Row],[Product]],products[Product],products[Cost per box])*sales[[#This Row],[Boxes]]</f>
        <v>1034.0800000000002</v>
      </c>
      <c r="I898" s="4">
        <f>sales[[#This Row],[Revenue]]-sales[[#This Row],[Cost]]</f>
        <v>5377.92</v>
      </c>
    </row>
    <row r="899" spans="2:9" x14ac:dyDescent="0.25">
      <c r="B899" t="s">
        <v>15</v>
      </c>
      <c r="C899" t="s">
        <v>21</v>
      </c>
      <c r="D899" t="s">
        <v>31</v>
      </c>
      <c r="E899" s="1">
        <v>44250</v>
      </c>
      <c r="F899" s="4">
        <v>2478</v>
      </c>
      <c r="G899">
        <v>100</v>
      </c>
      <c r="H899" s="3">
        <f>_xlfn.XLOOKUP(sales[[#This Row],[Product]],products[Product],products[Cost per box])*sales[[#This Row],[Boxes]]</f>
        <v>572</v>
      </c>
      <c r="I899" s="4">
        <f>sales[[#This Row],[Revenue]]-sales[[#This Row],[Cost]]</f>
        <v>1906</v>
      </c>
    </row>
    <row r="900" spans="2:9" x14ac:dyDescent="0.25">
      <c r="B900" t="s">
        <v>20</v>
      </c>
      <c r="C900" t="s">
        <v>27</v>
      </c>
      <c r="D900" t="s">
        <v>36</v>
      </c>
      <c r="E900" s="1">
        <v>44250</v>
      </c>
      <c r="F900" s="4">
        <v>17206</v>
      </c>
      <c r="G900">
        <v>522</v>
      </c>
      <c r="H900" s="3">
        <f>_xlfn.XLOOKUP(sales[[#This Row],[Product]],products[Product],products[Cost per box])*sales[[#This Row],[Boxes]]</f>
        <v>2630.88</v>
      </c>
      <c r="I900" s="4">
        <f>sales[[#This Row],[Revenue]]-sales[[#This Row],[Cost]]</f>
        <v>14575.119999999999</v>
      </c>
    </row>
    <row r="901" spans="2:9" x14ac:dyDescent="0.25">
      <c r="B901" t="s">
        <v>33</v>
      </c>
      <c r="C901" t="s">
        <v>11</v>
      </c>
      <c r="D901" t="s">
        <v>35</v>
      </c>
      <c r="E901" s="1">
        <v>44250</v>
      </c>
      <c r="F901" s="4">
        <v>1365</v>
      </c>
      <c r="G901">
        <v>38</v>
      </c>
      <c r="H901" s="3">
        <f>_xlfn.XLOOKUP(sales[[#This Row],[Product]],products[Product],products[Cost per box])*sales[[#This Row],[Boxes]]</f>
        <v>100.7</v>
      </c>
      <c r="I901" s="4">
        <f>sales[[#This Row],[Revenue]]-sales[[#This Row],[Cost]]</f>
        <v>1264.3</v>
      </c>
    </row>
    <row r="902" spans="2:9" x14ac:dyDescent="0.25">
      <c r="B902" t="s">
        <v>37</v>
      </c>
      <c r="C902" t="s">
        <v>16</v>
      </c>
      <c r="D902" t="s">
        <v>24</v>
      </c>
      <c r="E902" s="1">
        <v>44250</v>
      </c>
      <c r="F902" s="4">
        <v>3696</v>
      </c>
      <c r="G902">
        <v>211</v>
      </c>
      <c r="H902" s="3">
        <f>_xlfn.XLOOKUP(sales[[#This Row],[Product]],products[Product],products[Cost per box])*sales[[#This Row],[Boxes]]</f>
        <v>2217.61</v>
      </c>
      <c r="I902" s="4">
        <f>sales[[#This Row],[Revenue]]-sales[[#This Row],[Cost]]</f>
        <v>1478.3899999999999</v>
      </c>
    </row>
    <row r="903" spans="2:9" x14ac:dyDescent="0.25">
      <c r="B903" t="s">
        <v>8</v>
      </c>
      <c r="C903" t="s">
        <v>21</v>
      </c>
      <c r="D903" t="s">
        <v>17</v>
      </c>
      <c r="E903" s="1">
        <v>44250</v>
      </c>
      <c r="F903" s="4">
        <v>8253</v>
      </c>
      <c r="G903">
        <v>178</v>
      </c>
      <c r="H903" s="3">
        <f>_xlfn.XLOOKUP(sales[[#This Row],[Product]],products[Product],products[Cost per box])*sales[[#This Row],[Boxes]]</f>
        <v>1210.3999999999999</v>
      </c>
      <c r="I903" s="4">
        <f>sales[[#This Row],[Revenue]]-sales[[#This Row],[Cost]]</f>
        <v>7042.6</v>
      </c>
    </row>
    <row r="904" spans="2:9" x14ac:dyDescent="0.25">
      <c r="B904" t="s">
        <v>25</v>
      </c>
      <c r="C904" t="s">
        <v>11</v>
      </c>
      <c r="D904" t="s">
        <v>26</v>
      </c>
      <c r="E904" s="1">
        <v>44250</v>
      </c>
      <c r="F904" s="4">
        <v>3465</v>
      </c>
      <c r="G904">
        <v>371</v>
      </c>
      <c r="H904" s="3">
        <f>_xlfn.XLOOKUP(sales[[#This Row],[Product]],products[Product],products[Cost per box])*sales[[#This Row],[Boxes]]</f>
        <v>2385.5299999999997</v>
      </c>
      <c r="I904" s="4">
        <f>sales[[#This Row],[Revenue]]-sales[[#This Row],[Cost]]</f>
        <v>1079.4700000000003</v>
      </c>
    </row>
    <row r="905" spans="2:9" x14ac:dyDescent="0.25">
      <c r="B905" t="s">
        <v>15</v>
      </c>
      <c r="C905" t="s">
        <v>11</v>
      </c>
      <c r="D905" t="s">
        <v>44</v>
      </c>
      <c r="E905" s="1">
        <v>44250</v>
      </c>
      <c r="F905" s="4">
        <v>1603</v>
      </c>
      <c r="G905">
        <v>840</v>
      </c>
      <c r="H905" s="3">
        <f>_xlfn.XLOOKUP(sales[[#This Row],[Product]],products[Product],products[Cost per box])*sales[[#This Row],[Boxes]]</f>
        <v>8038.8</v>
      </c>
      <c r="I905" s="4">
        <f>sales[[#This Row],[Revenue]]-sales[[#This Row],[Cost]]</f>
        <v>-6435.8</v>
      </c>
    </row>
    <row r="906" spans="2:9" x14ac:dyDescent="0.25">
      <c r="B906" t="s">
        <v>51</v>
      </c>
      <c r="C906" t="s">
        <v>21</v>
      </c>
      <c r="D906" t="s">
        <v>30</v>
      </c>
      <c r="E906" s="1">
        <v>44250</v>
      </c>
      <c r="F906" s="4">
        <v>3213</v>
      </c>
      <c r="G906">
        <v>215</v>
      </c>
      <c r="H906" s="3">
        <f>_xlfn.XLOOKUP(sales[[#This Row],[Product]],products[Product],products[Cost per box])*sales[[#This Row],[Boxes]]</f>
        <v>791.2</v>
      </c>
      <c r="I906" s="4">
        <f>sales[[#This Row],[Revenue]]-sales[[#This Row],[Cost]]</f>
        <v>2421.8000000000002</v>
      </c>
    </row>
    <row r="907" spans="2:9" x14ac:dyDescent="0.25">
      <c r="B907" t="s">
        <v>8</v>
      </c>
      <c r="C907" t="s">
        <v>9</v>
      </c>
      <c r="D907" t="s">
        <v>47</v>
      </c>
      <c r="E907" s="1">
        <v>44250</v>
      </c>
      <c r="F907" s="4">
        <v>11200</v>
      </c>
      <c r="G907">
        <v>590</v>
      </c>
      <c r="H907" s="3">
        <f>_xlfn.XLOOKUP(sales[[#This Row],[Product]],products[Product],products[Cost per box])*sales[[#This Row],[Boxes]]</f>
        <v>3103.4</v>
      </c>
      <c r="I907" s="4">
        <f>sales[[#This Row],[Revenue]]-sales[[#This Row],[Cost]]</f>
        <v>8096.6</v>
      </c>
    </row>
    <row r="908" spans="2:9" x14ac:dyDescent="0.25">
      <c r="B908" t="s">
        <v>25</v>
      </c>
      <c r="C908" t="s">
        <v>16</v>
      </c>
      <c r="D908" t="s">
        <v>50</v>
      </c>
      <c r="E908" s="1">
        <v>44250</v>
      </c>
      <c r="F908" s="4">
        <v>5971</v>
      </c>
      <c r="G908">
        <v>249</v>
      </c>
      <c r="H908" s="3">
        <f>_xlfn.XLOOKUP(sales[[#This Row],[Product]],products[Product],products[Cost per box])*sales[[#This Row],[Boxes]]</f>
        <v>3090.09</v>
      </c>
      <c r="I908" s="4">
        <f>sales[[#This Row],[Revenue]]-sales[[#This Row],[Cost]]</f>
        <v>2880.91</v>
      </c>
    </row>
    <row r="909" spans="2:9" x14ac:dyDescent="0.25">
      <c r="B909" t="s">
        <v>34</v>
      </c>
      <c r="C909" t="s">
        <v>11</v>
      </c>
      <c r="D909" t="s">
        <v>48</v>
      </c>
      <c r="E909" s="1">
        <v>44250</v>
      </c>
      <c r="F909" s="4">
        <v>3304</v>
      </c>
      <c r="G909">
        <v>138</v>
      </c>
      <c r="H909" s="3">
        <f>_xlfn.XLOOKUP(sales[[#This Row],[Product]],products[Product],products[Cost per box])*sales[[#This Row],[Boxes]]</f>
        <v>1032.24</v>
      </c>
      <c r="I909" s="4">
        <f>sales[[#This Row],[Revenue]]-sales[[#This Row],[Cost]]</f>
        <v>2271.7600000000002</v>
      </c>
    </row>
    <row r="910" spans="2:9" x14ac:dyDescent="0.25">
      <c r="B910" t="s">
        <v>32</v>
      </c>
      <c r="C910" t="s">
        <v>11</v>
      </c>
      <c r="D910" t="s">
        <v>12</v>
      </c>
      <c r="E910" s="1">
        <v>44250</v>
      </c>
      <c r="F910" s="4">
        <v>10815</v>
      </c>
      <c r="G910">
        <v>416</v>
      </c>
      <c r="H910" s="3">
        <f>_xlfn.XLOOKUP(sales[[#This Row],[Product]],products[Product],products[Cost per box])*sales[[#This Row],[Boxes]]</f>
        <v>3506.88</v>
      </c>
      <c r="I910" s="4">
        <f>sales[[#This Row],[Revenue]]-sales[[#This Row],[Cost]]</f>
        <v>7308.12</v>
      </c>
    </row>
    <row r="911" spans="2:9" x14ac:dyDescent="0.25">
      <c r="B911" t="s">
        <v>56</v>
      </c>
      <c r="C911" t="s">
        <v>6</v>
      </c>
      <c r="D911" t="s">
        <v>19</v>
      </c>
      <c r="E911" s="1">
        <v>44250</v>
      </c>
      <c r="F911" s="4">
        <v>5012</v>
      </c>
      <c r="G911">
        <v>335</v>
      </c>
      <c r="H911" s="3">
        <f>_xlfn.XLOOKUP(sales[[#This Row],[Product]],products[Product],products[Cost per box])*sales[[#This Row],[Boxes]]</f>
        <v>3427.05</v>
      </c>
      <c r="I911" s="4">
        <f>sales[[#This Row],[Revenue]]-sales[[#This Row],[Cost]]</f>
        <v>1584.9499999999998</v>
      </c>
    </row>
    <row r="912" spans="2:9" x14ac:dyDescent="0.25">
      <c r="B912" t="s">
        <v>41</v>
      </c>
      <c r="C912" t="s">
        <v>11</v>
      </c>
      <c r="D912" t="s">
        <v>52</v>
      </c>
      <c r="E912" s="1">
        <v>44250</v>
      </c>
      <c r="F912" s="4">
        <v>8246</v>
      </c>
      <c r="G912">
        <v>250</v>
      </c>
      <c r="H912" s="3">
        <f>_xlfn.XLOOKUP(sales[[#This Row],[Product]],products[Product],products[Cost per box])*sales[[#This Row],[Boxes]]</f>
        <v>830</v>
      </c>
      <c r="I912" s="4">
        <f>sales[[#This Row],[Revenue]]-sales[[#This Row],[Cost]]</f>
        <v>7416</v>
      </c>
    </row>
    <row r="913" spans="2:9" x14ac:dyDescent="0.25">
      <c r="B913" t="s">
        <v>23</v>
      </c>
      <c r="C913" t="s">
        <v>27</v>
      </c>
      <c r="D913" t="s">
        <v>45</v>
      </c>
      <c r="E913" s="1">
        <v>44250</v>
      </c>
      <c r="F913" s="4">
        <v>8190</v>
      </c>
      <c r="G913">
        <v>410</v>
      </c>
      <c r="H913" s="3">
        <f>_xlfn.XLOOKUP(sales[[#This Row],[Product]],products[Product],products[Cost per box])*sales[[#This Row],[Boxes]]</f>
        <v>3169.3</v>
      </c>
      <c r="I913" s="4">
        <f>sales[[#This Row],[Revenue]]-sales[[#This Row],[Cost]]</f>
        <v>5020.7</v>
      </c>
    </row>
    <row r="914" spans="2:9" x14ac:dyDescent="0.25">
      <c r="B914" t="s">
        <v>55</v>
      </c>
      <c r="C914" t="s">
        <v>21</v>
      </c>
      <c r="D914" t="s">
        <v>24</v>
      </c>
      <c r="E914" s="1">
        <v>44250</v>
      </c>
      <c r="F914" s="4">
        <v>5915</v>
      </c>
      <c r="G914">
        <v>348</v>
      </c>
      <c r="H914" s="3">
        <f>_xlfn.XLOOKUP(sales[[#This Row],[Product]],products[Product],products[Cost per box])*sales[[#This Row],[Boxes]]</f>
        <v>3657.48</v>
      </c>
      <c r="I914" s="4">
        <f>sales[[#This Row],[Revenue]]-sales[[#This Row],[Cost]]</f>
        <v>2257.52</v>
      </c>
    </row>
    <row r="915" spans="2:9" x14ac:dyDescent="0.25">
      <c r="B915" t="s">
        <v>18</v>
      </c>
      <c r="C915" t="s">
        <v>27</v>
      </c>
      <c r="D915" t="s">
        <v>31</v>
      </c>
      <c r="E915" s="1">
        <v>44250</v>
      </c>
      <c r="F915" s="4">
        <v>728</v>
      </c>
      <c r="G915">
        <v>34</v>
      </c>
      <c r="H915" s="3">
        <f>_xlfn.XLOOKUP(sales[[#This Row],[Product]],products[Product],products[Cost per box])*sales[[#This Row],[Boxes]]</f>
        <v>194.48</v>
      </c>
      <c r="I915" s="4">
        <f>sales[[#This Row],[Revenue]]-sales[[#This Row],[Cost]]</f>
        <v>533.52</v>
      </c>
    </row>
    <row r="916" spans="2:9" x14ac:dyDescent="0.25">
      <c r="B916" t="s">
        <v>34</v>
      </c>
      <c r="C916" t="s">
        <v>21</v>
      </c>
      <c r="D916" t="s">
        <v>35</v>
      </c>
      <c r="E916" s="1">
        <v>44250</v>
      </c>
      <c r="F916" s="4">
        <v>10332</v>
      </c>
      <c r="G916">
        <v>1470</v>
      </c>
      <c r="H916" s="3">
        <f>_xlfn.XLOOKUP(sales[[#This Row],[Product]],products[Product],products[Cost per box])*sales[[#This Row],[Boxes]]</f>
        <v>3895.5</v>
      </c>
      <c r="I916" s="4">
        <f>sales[[#This Row],[Revenue]]-sales[[#This Row],[Cost]]</f>
        <v>6436.5</v>
      </c>
    </row>
    <row r="917" spans="2:9" x14ac:dyDescent="0.25">
      <c r="B917" t="s">
        <v>25</v>
      </c>
      <c r="C917" t="s">
        <v>16</v>
      </c>
      <c r="D917" t="s">
        <v>42</v>
      </c>
      <c r="E917" s="1">
        <v>44250</v>
      </c>
      <c r="F917" s="4">
        <v>7217</v>
      </c>
      <c r="G917">
        <v>401</v>
      </c>
      <c r="H917" s="3">
        <f>_xlfn.XLOOKUP(sales[[#This Row],[Product]],products[Product],products[Cost per box])*sales[[#This Row],[Boxes]]</f>
        <v>1900.74</v>
      </c>
      <c r="I917" s="4">
        <f>sales[[#This Row],[Revenue]]-sales[[#This Row],[Cost]]</f>
        <v>5316.26</v>
      </c>
    </row>
    <row r="918" spans="2:9" x14ac:dyDescent="0.25">
      <c r="B918" t="s">
        <v>51</v>
      </c>
      <c r="C918" t="s">
        <v>21</v>
      </c>
      <c r="D918" t="s">
        <v>31</v>
      </c>
      <c r="E918" s="1">
        <v>44251</v>
      </c>
      <c r="F918" s="4">
        <v>10143</v>
      </c>
      <c r="G918">
        <v>381</v>
      </c>
      <c r="H918" s="3">
        <f>_xlfn.XLOOKUP(sales[[#This Row],[Product]],products[Product],products[Cost per box])*sales[[#This Row],[Boxes]]</f>
        <v>2179.3199999999997</v>
      </c>
      <c r="I918" s="4">
        <f>sales[[#This Row],[Revenue]]-sales[[#This Row],[Cost]]</f>
        <v>7963.68</v>
      </c>
    </row>
    <row r="919" spans="2:9" x14ac:dyDescent="0.25">
      <c r="B919" t="s">
        <v>25</v>
      </c>
      <c r="C919" t="s">
        <v>6</v>
      </c>
      <c r="D919" t="s">
        <v>38</v>
      </c>
      <c r="E919" s="1">
        <v>44251</v>
      </c>
      <c r="F919" s="4">
        <v>2478</v>
      </c>
      <c r="G919">
        <v>446</v>
      </c>
      <c r="H919" s="3">
        <f>_xlfn.XLOOKUP(sales[[#This Row],[Product]],products[Product],products[Cost per box])*sales[[#This Row],[Boxes]]</f>
        <v>4433.24</v>
      </c>
      <c r="I919" s="4">
        <f>sales[[#This Row],[Revenue]]-sales[[#This Row],[Cost]]</f>
        <v>-1955.2399999999998</v>
      </c>
    </row>
    <row r="920" spans="2:9" x14ac:dyDescent="0.25">
      <c r="B920" t="s">
        <v>29</v>
      </c>
      <c r="C920" t="s">
        <v>27</v>
      </c>
      <c r="D920" t="s">
        <v>26</v>
      </c>
      <c r="E920" s="1">
        <v>44251</v>
      </c>
      <c r="F920" s="4">
        <v>3899</v>
      </c>
      <c r="G920">
        <v>271</v>
      </c>
      <c r="H920" s="3">
        <f>_xlfn.XLOOKUP(sales[[#This Row],[Product]],products[Product],products[Cost per box])*sales[[#This Row],[Boxes]]</f>
        <v>1742.53</v>
      </c>
      <c r="I920" s="4">
        <f>sales[[#This Row],[Revenue]]-sales[[#This Row],[Cost]]</f>
        <v>2156.4700000000003</v>
      </c>
    </row>
    <row r="921" spans="2:9" x14ac:dyDescent="0.25">
      <c r="B921" t="s">
        <v>34</v>
      </c>
      <c r="C921" t="s">
        <v>16</v>
      </c>
      <c r="D921" t="s">
        <v>7</v>
      </c>
      <c r="E921" s="1">
        <v>44251</v>
      </c>
      <c r="F921" s="4">
        <v>4900</v>
      </c>
      <c r="G921">
        <v>579</v>
      </c>
      <c r="H921" s="3">
        <f>_xlfn.XLOOKUP(sales[[#This Row],[Product]],products[Product],products[Cost per box])*sales[[#This Row],[Boxes]]</f>
        <v>2981.8500000000004</v>
      </c>
      <c r="I921" s="4">
        <f>sales[[#This Row],[Revenue]]-sales[[#This Row],[Cost]]</f>
        <v>1918.1499999999996</v>
      </c>
    </row>
    <row r="922" spans="2:9" x14ac:dyDescent="0.25">
      <c r="B922" t="s">
        <v>5</v>
      </c>
      <c r="C922" t="s">
        <v>21</v>
      </c>
      <c r="D922" t="s">
        <v>30</v>
      </c>
      <c r="E922" s="1">
        <v>44251</v>
      </c>
      <c r="F922" s="4">
        <v>8729</v>
      </c>
      <c r="G922">
        <v>103</v>
      </c>
      <c r="H922" s="3">
        <f>_xlfn.XLOOKUP(sales[[#This Row],[Product]],products[Product],products[Cost per box])*sales[[#This Row],[Boxes]]</f>
        <v>379.04</v>
      </c>
      <c r="I922" s="4">
        <f>sales[[#This Row],[Revenue]]-sales[[#This Row],[Cost]]</f>
        <v>8349.9599999999991</v>
      </c>
    </row>
    <row r="923" spans="2:9" x14ac:dyDescent="0.25">
      <c r="B923" t="s">
        <v>18</v>
      </c>
      <c r="C923" t="s">
        <v>9</v>
      </c>
      <c r="D923" t="s">
        <v>28</v>
      </c>
      <c r="E923" s="1">
        <v>44251</v>
      </c>
      <c r="F923" s="4">
        <v>392</v>
      </c>
      <c r="G923">
        <v>244</v>
      </c>
      <c r="H923" s="3">
        <f>_xlfn.XLOOKUP(sales[[#This Row],[Product]],products[Product],products[Cost per box])*sales[[#This Row],[Boxes]]</f>
        <v>673.43999999999994</v>
      </c>
      <c r="I923" s="4">
        <f>sales[[#This Row],[Revenue]]-sales[[#This Row],[Cost]]</f>
        <v>-281.43999999999994</v>
      </c>
    </row>
    <row r="924" spans="2:9" x14ac:dyDescent="0.25">
      <c r="B924" t="s">
        <v>37</v>
      </c>
      <c r="C924" t="s">
        <v>9</v>
      </c>
      <c r="D924" t="s">
        <v>38</v>
      </c>
      <c r="E924" s="1">
        <v>44251</v>
      </c>
      <c r="F924" s="4">
        <v>7021</v>
      </c>
      <c r="G924">
        <v>213</v>
      </c>
      <c r="H924" s="3">
        <f>_xlfn.XLOOKUP(sales[[#This Row],[Product]],products[Product],products[Cost per box])*sales[[#This Row],[Boxes]]</f>
        <v>2117.2199999999998</v>
      </c>
      <c r="I924" s="4">
        <f>sales[[#This Row],[Revenue]]-sales[[#This Row],[Cost]]</f>
        <v>4903.7800000000007</v>
      </c>
    </row>
    <row r="925" spans="2:9" x14ac:dyDescent="0.25">
      <c r="B925" t="s">
        <v>39</v>
      </c>
      <c r="C925" t="s">
        <v>9</v>
      </c>
      <c r="D925" t="s">
        <v>47</v>
      </c>
      <c r="E925" s="1">
        <v>44251</v>
      </c>
      <c r="F925" s="4">
        <v>5978</v>
      </c>
      <c r="G925">
        <v>326</v>
      </c>
      <c r="H925" s="3">
        <f>_xlfn.XLOOKUP(sales[[#This Row],[Product]],products[Product],products[Cost per box])*sales[[#This Row],[Boxes]]</f>
        <v>1714.76</v>
      </c>
      <c r="I925" s="4">
        <f>sales[[#This Row],[Revenue]]-sales[[#This Row],[Cost]]</f>
        <v>4263.24</v>
      </c>
    </row>
    <row r="926" spans="2:9" x14ac:dyDescent="0.25">
      <c r="B926" t="s">
        <v>49</v>
      </c>
      <c r="C926" t="s">
        <v>11</v>
      </c>
      <c r="D926" t="s">
        <v>14</v>
      </c>
      <c r="E926" s="1">
        <v>44251</v>
      </c>
      <c r="F926" s="4">
        <v>2072</v>
      </c>
      <c r="G926">
        <v>101</v>
      </c>
      <c r="H926" s="3">
        <f>_xlfn.XLOOKUP(sales[[#This Row],[Product]],products[Product],products[Cost per box])*sales[[#This Row],[Boxes]]</f>
        <v>637.30999999999995</v>
      </c>
      <c r="I926" s="4">
        <f>sales[[#This Row],[Revenue]]-sales[[#This Row],[Cost]]</f>
        <v>1434.69</v>
      </c>
    </row>
    <row r="927" spans="2:9" x14ac:dyDescent="0.25">
      <c r="B927" t="s">
        <v>8</v>
      </c>
      <c r="C927" t="s">
        <v>6</v>
      </c>
      <c r="D927" t="s">
        <v>14</v>
      </c>
      <c r="E927" s="1">
        <v>44251</v>
      </c>
      <c r="F927" s="4">
        <v>2121</v>
      </c>
      <c r="G927">
        <v>134</v>
      </c>
      <c r="H927" s="3">
        <f>_xlfn.XLOOKUP(sales[[#This Row],[Product]],products[Product],products[Cost per box])*sales[[#This Row],[Boxes]]</f>
        <v>845.54</v>
      </c>
      <c r="I927" s="4">
        <f>sales[[#This Row],[Revenue]]-sales[[#This Row],[Cost]]</f>
        <v>1275.46</v>
      </c>
    </row>
    <row r="928" spans="2:9" x14ac:dyDescent="0.25">
      <c r="B928" t="s">
        <v>33</v>
      </c>
      <c r="C928" t="s">
        <v>16</v>
      </c>
      <c r="D928" t="s">
        <v>12</v>
      </c>
      <c r="E928" s="1">
        <v>44251</v>
      </c>
      <c r="F928" s="4">
        <v>5831</v>
      </c>
      <c r="G928">
        <v>40</v>
      </c>
      <c r="H928" s="3">
        <f>_xlfn.XLOOKUP(sales[[#This Row],[Product]],products[Product],products[Cost per box])*sales[[#This Row],[Boxes]]</f>
        <v>337.2</v>
      </c>
      <c r="I928" s="4">
        <f>sales[[#This Row],[Revenue]]-sales[[#This Row],[Cost]]</f>
        <v>5493.8</v>
      </c>
    </row>
    <row r="929" spans="2:9" x14ac:dyDescent="0.25">
      <c r="B929" t="s">
        <v>20</v>
      </c>
      <c r="C929" t="s">
        <v>21</v>
      </c>
      <c r="D929" t="s">
        <v>36</v>
      </c>
      <c r="E929" s="1">
        <v>44251</v>
      </c>
      <c r="F929" s="4">
        <v>2093</v>
      </c>
      <c r="G929">
        <v>264</v>
      </c>
      <c r="H929" s="3">
        <f>_xlfn.XLOOKUP(sales[[#This Row],[Product]],products[Product],products[Cost per box])*sales[[#This Row],[Boxes]]</f>
        <v>1330.56</v>
      </c>
      <c r="I929" s="4">
        <f>sales[[#This Row],[Revenue]]-sales[[#This Row],[Cost]]</f>
        <v>762.44</v>
      </c>
    </row>
    <row r="930" spans="2:9" x14ac:dyDescent="0.25">
      <c r="B930" t="s">
        <v>49</v>
      </c>
      <c r="C930" t="s">
        <v>21</v>
      </c>
      <c r="D930" t="s">
        <v>38</v>
      </c>
      <c r="E930" s="1">
        <v>44251</v>
      </c>
      <c r="F930" s="4">
        <v>3122</v>
      </c>
      <c r="G930">
        <v>9</v>
      </c>
      <c r="H930" s="3">
        <f>_xlfn.XLOOKUP(sales[[#This Row],[Product]],products[Product],products[Cost per box])*sales[[#This Row],[Boxes]]</f>
        <v>89.46</v>
      </c>
      <c r="I930" s="4">
        <f>sales[[#This Row],[Revenue]]-sales[[#This Row],[Cost]]</f>
        <v>3032.54</v>
      </c>
    </row>
    <row r="931" spans="2:9" x14ac:dyDescent="0.25">
      <c r="B931" t="s">
        <v>40</v>
      </c>
      <c r="C931" t="s">
        <v>16</v>
      </c>
      <c r="D931" t="s">
        <v>26</v>
      </c>
      <c r="E931" s="1">
        <v>44251</v>
      </c>
      <c r="F931" s="4">
        <v>6573</v>
      </c>
      <c r="G931">
        <v>22</v>
      </c>
      <c r="H931" s="3">
        <f>_xlfn.XLOOKUP(sales[[#This Row],[Product]],products[Product],products[Cost per box])*sales[[#This Row],[Boxes]]</f>
        <v>141.45999999999998</v>
      </c>
      <c r="I931" s="4">
        <f>sales[[#This Row],[Revenue]]-sales[[#This Row],[Cost]]</f>
        <v>6431.54</v>
      </c>
    </row>
    <row r="932" spans="2:9" x14ac:dyDescent="0.25">
      <c r="B932" t="s">
        <v>34</v>
      </c>
      <c r="C932" t="s">
        <v>6</v>
      </c>
      <c r="D932" t="s">
        <v>14</v>
      </c>
      <c r="E932" s="1">
        <v>44251</v>
      </c>
      <c r="F932" s="4">
        <v>700</v>
      </c>
      <c r="G932">
        <v>217</v>
      </c>
      <c r="H932" s="3">
        <f>_xlfn.XLOOKUP(sales[[#This Row],[Product]],products[Product],products[Cost per box])*sales[[#This Row],[Boxes]]</f>
        <v>1369.27</v>
      </c>
      <c r="I932" s="4">
        <f>sales[[#This Row],[Revenue]]-sales[[#This Row],[Cost]]</f>
        <v>-669.27</v>
      </c>
    </row>
    <row r="933" spans="2:9" x14ac:dyDescent="0.25">
      <c r="B933" t="s">
        <v>25</v>
      </c>
      <c r="C933" t="s">
        <v>21</v>
      </c>
      <c r="D933" t="s">
        <v>45</v>
      </c>
      <c r="E933" s="1">
        <v>44251</v>
      </c>
      <c r="F933" s="4">
        <v>1057</v>
      </c>
      <c r="G933">
        <v>95</v>
      </c>
      <c r="H933" s="3">
        <f>_xlfn.XLOOKUP(sales[[#This Row],[Product]],products[Product],products[Cost per box])*sales[[#This Row],[Boxes]]</f>
        <v>734.35</v>
      </c>
      <c r="I933" s="4">
        <f>sales[[#This Row],[Revenue]]-sales[[#This Row],[Cost]]</f>
        <v>322.64999999999998</v>
      </c>
    </row>
    <row r="934" spans="2:9" x14ac:dyDescent="0.25">
      <c r="B934" t="s">
        <v>29</v>
      </c>
      <c r="C934" t="s">
        <v>16</v>
      </c>
      <c r="D934" t="s">
        <v>42</v>
      </c>
      <c r="E934" s="1">
        <v>44251</v>
      </c>
      <c r="F934" s="4">
        <v>3486</v>
      </c>
      <c r="G934">
        <v>150</v>
      </c>
      <c r="H934" s="3">
        <f>_xlfn.XLOOKUP(sales[[#This Row],[Product]],products[Product],products[Cost per box])*sales[[#This Row],[Boxes]]</f>
        <v>711</v>
      </c>
      <c r="I934" s="4">
        <f>sales[[#This Row],[Revenue]]-sales[[#This Row],[Cost]]</f>
        <v>2775</v>
      </c>
    </row>
    <row r="935" spans="2:9" x14ac:dyDescent="0.25">
      <c r="B935" t="s">
        <v>8</v>
      </c>
      <c r="C935" t="s">
        <v>21</v>
      </c>
      <c r="D935" t="s">
        <v>38</v>
      </c>
      <c r="E935" s="1">
        <v>44251</v>
      </c>
      <c r="F935" s="4">
        <v>2954</v>
      </c>
      <c r="G935">
        <v>33</v>
      </c>
      <c r="H935" s="3">
        <f>_xlfn.XLOOKUP(sales[[#This Row],[Product]],products[Product],products[Cost per box])*sales[[#This Row],[Boxes]]</f>
        <v>328.02</v>
      </c>
      <c r="I935" s="4">
        <f>sales[[#This Row],[Revenue]]-sales[[#This Row],[Cost]]</f>
        <v>2625.98</v>
      </c>
    </row>
    <row r="936" spans="2:9" x14ac:dyDescent="0.25">
      <c r="B936" t="s">
        <v>18</v>
      </c>
      <c r="C936" t="s">
        <v>6</v>
      </c>
      <c r="D936" t="s">
        <v>24</v>
      </c>
      <c r="E936" s="1">
        <v>44251</v>
      </c>
      <c r="F936" s="4">
        <v>7987</v>
      </c>
      <c r="G936">
        <v>318</v>
      </c>
      <c r="H936" s="3">
        <f>_xlfn.XLOOKUP(sales[[#This Row],[Product]],products[Product],products[Cost per box])*sales[[#This Row],[Boxes]]</f>
        <v>3342.18</v>
      </c>
      <c r="I936" s="4">
        <f>sales[[#This Row],[Revenue]]-sales[[#This Row],[Cost]]</f>
        <v>4644.82</v>
      </c>
    </row>
    <row r="937" spans="2:9" x14ac:dyDescent="0.25">
      <c r="B937" t="s">
        <v>10</v>
      </c>
      <c r="C937" t="s">
        <v>16</v>
      </c>
      <c r="D937" t="s">
        <v>36</v>
      </c>
      <c r="E937" s="1">
        <v>44251</v>
      </c>
      <c r="F937" s="4">
        <v>1967</v>
      </c>
      <c r="G937">
        <v>20</v>
      </c>
      <c r="H937" s="3">
        <f>_xlfn.XLOOKUP(sales[[#This Row],[Product]],products[Product],products[Cost per box])*sales[[#This Row],[Boxes]]</f>
        <v>100.8</v>
      </c>
      <c r="I937" s="4">
        <f>sales[[#This Row],[Revenue]]-sales[[#This Row],[Cost]]</f>
        <v>1866.2</v>
      </c>
    </row>
    <row r="938" spans="2:9" x14ac:dyDescent="0.25">
      <c r="B938" t="s">
        <v>23</v>
      </c>
      <c r="C938" t="s">
        <v>16</v>
      </c>
      <c r="D938" t="s">
        <v>17</v>
      </c>
      <c r="E938" s="1">
        <v>44251</v>
      </c>
      <c r="F938" s="4">
        <v>2163</v>
      </c>
      <c r="G938">
        <v>209</v>
      </c>
      <c r="H938" s="3">
        <f>_xlfn.XLOOKUP(sales[[#This Row],[Product]],products[Product],products[Cost per box])*sales[[#This Row],[Boxes]]</f>
        <v>1421.2</v>
      </c>
      <c r="I938" s="4">
        <f>sales[[#This Row],[Revenue]]-sales[[#This Row],[Cost]]</f>
        <v>741.8</v>
      </c>
    </row>
    <row r="939" spans="2:9" x14ac:dyDescent="0.25">
      <c r="B939" t="s">
        <v>13</v>
      </c>
      <c r="C939" t="s">
        <v>11</v>
      </c>
      <c r="D939" t="s">
        <v>43</v>
      </c>
      <c r="E939" s="1">
        <v>44251</v>
      </c>
      <c r="F939" s="4">
        <v>1561</v>
      </c>
      <c r="G939">
        <v>118</v>
      </c>
      <c r="H939" s="3">
        <f>_xlfn.XLOOKUP(sales[[#This Row],[Product]],products[Product],products[Cost per box])*sales[[#This Row],[Boxes]]</f>
        <v>454.3</v>
      </c>
      <c r="I939" s="4">
        <f>sales[[#This Row],[Revenue]]-sales[[#This Row],[Cost]]</f>
        <v>1106.7</v>
      </c>
    </row>
    <row r="940" spans="2:9" x14ac:dyDescent="0.25">
      <c r="B940" t="s">
        <v>32</v>
      </c>
      <c r="C940" t="s">
        <v>21</v>
      </c>
      <c r="D940" t="s">
        <v>31</v>
      </c>
      <c r="E940" s="1">
        <v>44251</v>
      </c>
      <c r="F940" s="4">
        <v>2772</v>
      </c>
      <c r="G940">
        <v>386</v>
      </c>
      <c r="H940" s="3">
        <f>_xlfn.XLOOKUP(sales[[#This Row],[Product]],products[Product],products[Cost per box])*sales[[#This Row],[Boxes]]</f>
        <v>2207.92</v>
      </c>
      <c r="I940" s="4">
        <f>sales[[#This Row],[Revenue]]-sales[[#This Row],[Cost]]</f>
        <v>564.07999999999993</v>
      </c>
    </row>
    <row r="941" spans="2:9" x14ac:dyDescent="0.25">
      <c r="B941" t="s">
        <v>51</v>
      </c>
      <c r="C941" t="s">
        <v>16</v>
      </c>
      <c r="D941" t="s">
        <v>50</v>
      </c>
      <c r="E941" s="1">
        <v>44251</v>
      </c>
      <c r="F941" s="4">
        <v>8834</v>
      </c>
      <c r="G941">
        <v>127</v>
      </c>
      <c r="H941" s="3">
        <f>_xlfn.XLOOKUP(sales[[#This Row],[Product]],products[Product],products[Cost per box])*sales[[#This Row],[Boxes]]</f>
        <v>1576.07</v>
      </c>
      <c r="I941" s="4">
        <f>sales[[#This Row],[Revenue]]-sales[[#This Row],[Cost]]</f>
        <v>7257.93</v>
      </c>
    </row>
    <row r="942" spans="2:9" x14ac:dyDescent="0.25">
      <c r="B942" t="s">
        <v>51</v>
      </c>
      <c r="C942" t="s">
        <v>16</v>
      </c>
      <c r="D942" t="s">
        <v>48</v>
      </c>
      <c r="E942" s="1">
        <v>44251</v>
      </c>
      <c r="F942" s="4">
        <v>1631</v>
      </c>
      <c r="G942">
        <v>86</v>
      </c>
      <c r="H942" s="3">
        <f>_xlfn.XLOOKUP(sales[[#This Row],[Product]],products[Product],products[Cost per box])*sales[[#This Row],[Boxes]]</f>
        <v>643.28000000000009</v>
      </c>
      <c r="I942" s="4">
        <f>sales[[#This Row],[Revenue]]-sales[[#This Row],[Cost]]</f>
        <v>987.71999999999991</v>
      </c>
    </row>
    <row r="943" spans="2:9" x14ac:dyDescent="0.25">
      <c r="B943" t="s">
        <v>15</v>
      </c>
      <c r="C943" t="s">
        <v>27</v>
      </c>
      <c r="D943" t="s">
        <v>22</v>
      </c>
      <c r="E943" s="1">
        <v>44251</v>
      </c>
      <c r="F943" s="4">
        <v>4606</v>
      </c>
      <c r="G943">
        <v>290</v>
      </c>
      <c r="H943" s="3">
        <f>_xlfn.XLOOKUP(sales[[#This Row],[Product]],products[Product],products[Cost per box])*sales[[#This Row],[Boxes]]</f>
        <v>2383.8000000000002</v>
      </c>
      <c r="I943" s="4">
        <f>sales[[#This Row],[Revenue]]-sales[[#This Row],[Cost]]</f>
        <v>2222.1999999999998</v>
      </c>
    </row>
    <row r="944" spans="2:9" x14ac:dyDescent="0.25">
      <c r="B944" t="s">
        <v>33</v>
      </c>
      <c r="C944" t="s">
        <v>11</v>
      </c>
      <c r="D944" t="s">
        <v>17</v>
      </c>
      <c r="E944" s="1">
        <v>44251</v>
      </c>
      <c r="F944" s="4">
        <v>3199</v>
      </c>
      <c r="G944">
        <v>180</v>
      </c>
      <c r="H944" s="3">
        <f>_xlfn.XLOOKUP(sales[[#This Row],[Product]],products[Product],products[Cost per box])*sales[[#This Row],[Boxes]]</f>
        <v>1224</v>
      </c>
      <c r="I944" s="4">
        <f>sales[[#This Row],[Revenue]]-sales[[#This Row],[Cost]]</f>
        <v>1975</v>
      </c>
    </row>
    <row r="945" spans="2:9" x14ac:dyDescent="0.25">
      <c r="B945" t="s">
        <v>10</v>
      </c>
      <c r="C945" t="s">
        <v>27</v>
      </c>
      <c r="D945" t="s">
        <v>38</v>
      </c>
      <c r="E945" s="1">
        <v>44251</v>
      </c>
      <c r="F945" s="4">
        <v>3423</v>
      </c>
      <c r="G945">
        <v>19</v>
      </c>
      <c r="H945" s="3">
        <f>_xlfn.XLOOKUP(sales[[#This Row],[Product]],products[Product],products[Cost per box])*sales[[#This Row],[Boxes]]</f>
        <v>188.85999999999999</v>
      </c>
      <c r="I945" s="4">
        <f>sales[[#This Row],[Revenue]]-sales[[#This Row],[Cost]]</f>
        <v>3234.14</v>
      </c>
    </row>
    <row r="946" spans="2:9" x14ac:dyDescent="0.25">
      <c r="B946" t="s">
        <v>51</v>
      </c>
      <c r="C946" t="s">
        <v>21</v>
      </c>
      <c r="D946" t="s">
        <v>22</v>
      </c>
      <c r="E946" s="1">
        <v>44251</v>
      </c>
      <c r="F946" s="4">
        <v>1421</v>
      </c>
      <c r="G946">
        <v>518</v>
      </c>
      <c r="H946" s="3">
        <f>_xlfn.XLOOKUP(sales[[#This Row],[Product]],products[Product],products[Cost per box])*sales[[#This Row],[Boxes]]</f>
        <v>4257.96</v>
      </c>
      <c r="I946" s="4">
        <f>sales[[#This Row],[Revenue]]-sales[[#This Row],[Cost]]</f>
        <v>-2836.96</v>
      </c>
    </row>
    <row r="947" spans="2:9" x14ac:dyDescent="0.25">
      <c r="B947" t="s">
        <v>39</v>
      </c>
      <c r="C947" t="s">
        <v>16</v>
      </c>
      <c r="D947" t="s">
        <v>17</v>
      </c>
      <c r="E947" s="1">
        <v>44251</v>
      </c>
      <c r="F947" s="4">
        <v>5530</v>
      </c>
      <c r="G947">
        <v>87</v>
      </c>
      <c r="H947" s="3">
        <f>_xlfn.XLOOKUP(sales[[#This Row],[Product]],products[Product],products[Cost per box])*sales[[#This Row],[Boxes]]</f>
        <v>591.6</v>
      </c>
      <c r="I947" s="4">
        <f>sales[[#This Row],[Revenue]]-sales[[#This Row],[Cost]]</f>
        <v>4938.3999999999996</v>
      </c>
    </row>
    <row r="948" spans="2:9" x14ac:dyDescent="0.25">
      <c r="B948" t="s">
        <v>18</v>
      </c>
      <c r="C948" t="s">
        <v>6</v>
      </c>
      <c r="D948" t="s">
        <v>47</v>
      </c>
      <c r="E948" s="1">
        <v>44251</v>
      </c>
      <c r="F948" s="4">
        <v>546</v>
      </c>
      <c r="G948">
        <v>910</v>
      </c>
      <c r="H948" s="3">
        <f>_xlfn.XLOOKUP(sales[[#This Row],[Product]],products[Product],products[Cost per box])*sales[[#This Row],[Boxes]]</f>
        <v>4786.5999999999995</v>
      </c>
      <c r="I948" s="4">
        <f>sales[[#This Row],[Revenue]]-sales[[#This Row],[Cost]]</f>
        <v>-4240.5999999999995</v>
      </c>
    </row>
    <row r="949" spans="2:9" x14ac:dyDescent="0.25">
      <c r="B949" t="s">
        <v>41</v>
      </c>
      <c r="C949" t="s">
        <v>9</v>
      </c>
      <c r="D949" t="s">
        <v>50</v>
      </c>
      <c r="E949" s="1">
        <v>44251</v>
      </c>
      <c r="F949" s="4">
        <v>11921</v>
      </c>
      <c r="G949">
        <v>486</v>
      </c>
      <c r="H949" s="3">
        <f>_xlfn.XLOOKUP(sales[[#This Row],[Product]],products[Product],products[Cost per box])*sales[[#This Row],[Boxes]]</f>
        <v>6031.26</v>
      </c>
      <c r="I949" s="4">
        <f>sales[[#This Row],[Revenue]]-sales[[#This Row],[Cost]]</f>
        <v>5889.74</v>
      </c>
    </row>
    <row r="950" spans="2:9" x14ac:dyDescent="0.25">
      <c r="B950" t="s">
        <v>51</v>
      </c>
      <c r="C950" t="s">
        <v>16</v>
      </c>
      <c r="D950" t="s">
        <v>12</v>
      </c>
      <c r="E950" s="1">
        <v>44251</v>
      </c>
      <c r="F950" s="4">
        <v>3934</v>
      </c>
      <c r="G950">
        <v>296</v>
      </c>
      <c r="H950" s="3">
        <f>_xlfn.XLOOKUP(sales[[#This Row],[Product]],products[Product],products[Cost per box])*sales[[#This Row],[Boxes]]</f>
        <v>2495.2799999999997</v>
      </c>
      <c r="I950" s="4">
        <f>sales[[#This Row],[Revenue]]-sales[[#This Row],[Cost]]</f>
        <v>1438.7200000000003</v>
      </c>
    </row>
    <row r="951" spans="2:9" x14ac:dyDescent="0.25">
      <c r="B951" t="s">
        <v>53</v>
      </c>
      <c r="C951" t="s">
        <v>11</v>
      </c>
      <c r="D951" t="s">
        <v>35</v>
      </c>
      <c r="E951" s="1">
        <v>44251</v>
      </c>
      <c r="F951" s="4">
        <v>11424</v>
      </c>
      <c r="G951">
        <v>2310</v>
      </c>
      <c r="H951" s="3">
        <f>_xlfn.XLOOKUP(sales[[#This Row],[Product]],products[Product],products[Cost per box])*sales[[#This Row],[Boxes]]</f>
        <v>6121.5</v>
      </c>
      <c r="I951" s="4">
        <f>sales[[#This Row],[Revenue]]-sales[[#This Row],[Cost]]</f>
        <v>5302.5</v>
      </c>
    </row>
    <row r="952" spans="2:9" x14ac:dyDescent="0.25">
      <c r="B952" t="s">
        <v>41</v>
      </c>
      <c r="C952" t="s">
        <v>16</v>
      </c>
      <c r="D952" t="s">
        <v>42</v>
      </c>
      <c r="E952" s="1">
        <v>44251</v>
      </c>
      <c r="F952" s="4">
        <v>4753</v>
      </c>
      <c r="G952">
        <v>280</v>
      </c>
      <c r="H952" s="3">
        <f>_xlfn.XLOOKUP(sales[[#This Row],[Product]],products[Product],products[Cost per box])*sales[[#This Row],[Boxes]]</f>
        <v>1327.2</v>
      </c>
      <c r="I952" s="4">
        <f>sales[[#This Row],[Revenue]]-sales[[#This Row],[Cost]]</f>
        <v>3425.8</v>
      </c>
    </row>
    <row r="953" spans="2:9" x14ac:dyDescent="0.25">
      <c r="B953" t="s">
        <v>53</v>
      </c>
      <c r="C953" t="s">
        <v>21</v>
      </c>
      <c r="D953" t="s">
        <v>19</v>
      </c>
      <c r="E953" s="1">
        <v>44251</v>
      </c>
      <c r="F953" s="4">
        <v>12796</v>
      </c>
      <c r="G953">
        <v>770</v>
      </c>
      <c r="H953" s="3">
        <f>_xlfn.XLOOKUP(sales[[#This Row],[Product]],products[Product],products[Cost per box])*sales[[#This Row],[Boxes]]</f>
        <v>7877.1</v>
      </c>
      <c r="I953" s="4">
        <f>sales[[#This Row],[Revenue]]-sales[[#This Row],[Cost]]</f>
        <v>4918.8999999999996</v>
      </c>
    </row>
    <row r="954" spans="2:9" x14ac:dyDescent="0.25">
      <c r="B954" t="s">
        <v>57</v>
      </c>
      <c r="C954" t="s">
        <v>21</v>
      </c>
      <c r="D954" t="s">
        <v>38</v>
      </c>
      <c r="E954" s="1">
        <v>44251</v>
      </c>
      <c r="F954" s="4">
        <v>10045</v>
      </c>
      <c r="G954">
        <v>305</v>
      </c>
      <c r="H954" s="3">
        <f>_xlfn.XLOOKUP(sales[[#This Row],[Product]],products[Product],products[Cost per box])*sales[[#This Row],[Boxes]]</f>
        <v>3031.7</v>
      </c>
      <c r="I954" s="4">
        <f>sales[[#This Row],[Revenue]]-sales[[#This Row],[Cost]]</f>
        <v>7013.3</v>
      </c>
    </row>
    <row r="955" spans="2:9" x14ac:dyDescent="0.25">
      <c r="B955" t="s">
        <v>39</v>
      </c>
      <c r="C955" t="s">
        <v>6</v>
      </c>
      <c r="D955" t="s">
        <v>22</v>
      </c>
      <c r="E955" s="1">
        <v>44251</v>
      </c>
      <c r="F955" s="4">
        <v>4935</v>
      </c>
      <c r="G955">
        <v>198</v>
      </c>
      <c r="H955" s="3">
        <f>_xlfn.XLOOKUP(sales[[#This Row],[Product]],products[Product],products[Cost per box])*sales[[#This Row],[Boxes]]</f>
        <v>1627.5600000000002</v>
      </c>
      <c r="I955" s="4">
        <f>sales[[#This Row],[Revenue]]-sales[[#This Row],[Cost]]</f>
        <v>3307.4399999999996</v>
      </c>
    </row>
    <row r="956" spans="2:9" x14ac:dyDescent="0.25">
      <c r="B956" t="s">
        <v>34</v>
      </c>
      <c r="C956" t="s">
        <v>16</v>
      </c>
      <c r="D956" t="s">
        <v>36</v>
      </c>
      <c r="E956" s="1">
        <v>44251</v>
      </c>
      <c r="F956" s="4">
        <v>16401</v>
      </c>
      <c r="G956">
        <v>566</v>
      </c>
      <c r="H956" s="3">
        <f>_xlfn.XLOOKUP(sales[[#This Row],[Product]],products[Product],products[Cost per box])*sales[[#This Row],[Boxes]]</f>
        <v>2852.64</v>
      </c>
      <c r="I956" s="4">
        <f>sales[[#This Row],[Revenue]]-sales[[#This Row],[Cost]]</f>
        <v>13548.36</v>
      </c>
    </row>
    <row r="957" spans="2:9" x14ac:dyDescent="0.25">
      <c r="B957" t="s">
        <v>23</v>
      </c>
      <c r="C957" t="s">
        <v>9</v>
      </c>
      <c r="D957" t="s">
        <v>36</v>
      </c>
      <c r="E957" s="1">
        <v>44252</v>
      </c>
      <c r="F957" s="4">
        <v>2527</v>
      </c>
      <c r="G957">
        <v>250</v>
      </c>
      <c r="H957" s="3">
        <f>_xlfn.XLOOKUP(sales[[#This Row],[Product]],products[Product],products[Cost per box])*sales[[#This Row],[Boxes]]</f>
        <v>1260</v>
      </c>
      <c r="I957" s="4">
        <f>sales[[#This Row],[Revenue]]-sales[[#This Row],[Cost]]</f>
        <v>1267</v>
      </c>
    </row>
    <row r="958" spans="2:9" x14ac:dyDescent="0.25">
      <c r="B958" t="s">
        <v>15</v>
      </c>
      <c r="C958" t="s">
        <v>9</v>
      </c>
      <c r="D958" t="s">
        <v>52</v>
      </c>
      <c r="E958" s="1">
        <v>44252</v>
      </c>
      <c r="F958" s="4">
        <v>8162</v>
      </c>
      <c r="G958">
        <v>301</v>
      </c>
      <c r="H958" s="3">
        <f>_xlfn.XLOOKUP(sales[[#This Row],[Product]],products[Product],products[Cost per box])*sales[[#This Row],[Boxes]]</f>
        <v>999.31999999999994</v>
      </c>
      <c r="I958" s="4">
        <f>sales[[#This Row],[Revenue]]-sales[[#This Row],[Cost]]</f>
        <v>7162.68</v>
      </c>
    </row>
    <row r="959" spans="2:9" x14ac:dyDescent="0.25">
      <c r="B959" t="s">
        <v>34</v>
      </c>
      <c r="C959" t="s">
        <v>21</v>
      </c>
      <c r="D959" t="s">
        <v>42</v>
      </c>
      <c r="E959" s="1">
        <v>44252</v>
      </c>
      <c r="F959" s="4">
        <v>3325</v>
      </c>
      <c r="G959">
        <v>369</v>
      </c>
      <c r="H959" s="3">
        <f>_xlfn.XLOOKUP(sales[[#This Row],[Product]],products[Product],products[Cost per box])*sales[[#This Row],[Boxes]]</f>
        <v>1749.0600000000002</v>
      </c>
      <c r="I959" s="4">
        <f>sales[[#This Row],[Revenue]]-sales[[#This Row],[Cost]]</f>
        <v>1575.9399999999998</v>
      </c>
    </row>
    <row r="960" spans="2:9" x14ac:dyDescent="0.25">
      <c r="B960" t="s">
        <v>20</v>
      </c>
      <c r="C960" t="s">
        <v>6</v>
      </c>
      <c r="D960" t="s">
        <v>17</v>
      </c>
      <c r="E960" s="1">
        <v>44252</v>
      </c>
      <c r="F960" s="4">
        <v>3787</v>
      </c>
      <c r="G960">
        <v>103</v>
      </c>
      <c r="H960" s="3">
        <f>_xlfn.XLOOKUP(sales[[#This Row],[Product]],products[Product],products[Cost per box])*sales[[#This Row],[Boxes]]</f>
        <v>700.4</v>
      </c>
      <c r="I960" s="4">
        <f>sales[[#This Row],[Revenue]]-sales[[#This Row],[Cost]]</f>
        <v>3086.6</v>
      </c>
    </row>
    <row r="961" spans="2:9" x14ac:dyDescent="0.25">
      <c r="B961" t="s">
        <v>46</v>
      </c>
      <c r="C961" t="s">
        <v>11</v>
      </c>
      <c r="D961" t="s">
        <v>38</v>
      </c>
      <c r="E961" s="1">
        <v>44252</v>
      </c>
      <c r="F961" s="4">
        <v>854</v>
      </c>
      <c r="G961">
        <v>135</v>
      </c>
      <c r="H961" s="3">
        <f>_xlfn.XLOOKUP(sales[[#This Row],[Product]],products[Product],products[Cost per box])*sales[[#This Row],[Boxes]]</f>
        <v>1341.8999999999999</v>
      </c>
      <c r="I961" s="4">
        <f>sales[[#This Row],[Revenue]]-sales[[#This Row],[Cost]]</f>
        <v>-487.89999999999986</v>
      </c>
    </row>
    <row r="962" spans="2:9" x14ac:dyDescent="0.25">
      <c r="B962" t="s">
        <v>25</v>
      </c>
      <c r="C962" t="s">
        <v>21</v>
      </c>
      <c r="D962" t="s">
        <v>36</v>
      </c>
      <c r="E962" s="1">
        <v>44252</v>
      </c>
      <c r="F962" s="4">
        <v>2303</v>
      </c>
      <c r="G962">
        <v>477</v>
      </c>
      <c r="H962" s="3">
        <f>_xlfn.XLOOKUP(sales[[#This Row],[Product]],products[Product],products[Cost per box])*sales[[#This Row],[Boxes]]</f>
        <v>2404.08</v>
      </c>
      <c r="I962" s="4">
        <f>sales[[#This Row],[Revenue]]-sales[[#This Row],[Cost]]</f>
        <v>-101.07999999999993</v>
      </c>
    </row>
    <row r="963" spans="2:9" x14ac:dyDescent="0.25">
      <c r="B963" t="s">
        <v>13</v>
      </c>
      <c r="C963" t="s">
        <v>11</v>
      </c>
      <c r="D963" t="s">
        <v>42</v>
      </c>
      <c r="E963" s="1">
        <v>44252</v>
      </c>
      <c r="F963" s="4">
        <v>3724</v>
      </c>
      <c r="G963">
        <v>383</v>
      </c>
      <c r="H963" s="3">
        <f>_xlfn.XLOOKUP(sales[[#This Row],[Product]],products[Product],products[Cost per box])*sales[[#This Row],[Boxes]]</f>
        <v>1815.42</v>
      </c>
      <c r="I963" s="4">
        <f>sales[[#This Row],[Revenue]]-sales[[#This Row],[Cost]]</f>
        <v>1908.58</v>
      </c>
    </row>
    <row r="964" spans="2:9" x14ac:dyDescent="0.25">
      <c r="B964" t="s">
        <v>20</v>
      </c>
      <c r="C964" t="s">
        <v>21</v>
      </c>
      <c r="D964" t="s">
        <v>43</v>
      </c>
      <c r="E964" s="1">
        <v>44252</v>
      </c>
      <c r="F964" s="4">
        <v>4942</v>
      </c>
      <c r="G964">
        <v>345</v>
      </c>
      <c r="H964" s="3">
        <f>_xlfn.XLOOKUP(sales[[#This Row],[Product]],products[Product],products[Cost per box])*sales[[#This Row],[Boxes]]</f>
        <v>1328.25</v>
      </c>
      <c r="I964" s="4">
        <f>sales[[#This Row],[Revenue]]-sales[[#This Row],[Cost]]</f>
        <v>3613.75</v>
      </c>
    </row>
    <row r="965" spans="2:9" x14ac:dyDescent="0.25">
      <c r="B965" t="s">
        <v>37</v>
      </c>
      <c r="C965" t="s">
        <v>11</v>
      </c>
      <c r="D965" t="s">
        <v>45</v>
      </c>
      <c r="E965" s="1">
        <v>44252</v>
      </c>
      <c r="F965" s="4">
        <v>1575</v>
      </c>
      <c r="G965">
        <v>381</v>
      </c>
      <c r="H965" s="3">
        <f>_xlfn.XLOOKUP(sales[[#This Row],[Product]],products[Product],products[Cost per box])*sales[[#This Row],[Boxes]]</f>
        <v>2945.13</v>
      </c>
      <c r="I965" s="4">
        <f>sales[[#This Row],[Revenue]]-sales[[#This Row],[Cost]]</f>
        <v>-1370.13</v>
      </c>
    </row>
    <row r="966" spans="2:9" x14ac:dyDescent="0.25">
      <c r="B966" t="s">
        <v>15</v>
      </c>
      <c r="C966" t="s">
        <v>21</v>
      </c>
      <c r="D966" t="s">
        <v>52</v>
      </c>
      <c r="E966" s="1">
        <v>44252</v>
      </c>
      <c r="F966" s="4">
        <v>8155</v>
      </c>
      <c r="G966">
        <v>105</v>
      </c>
      <c r="H966" s="3">
        <f>_xlfn.XLOOKUP(sales[[#This Row],[Product]],products[Product],products[Cost per box])*sales[[#This Row],[Boxes]]</f>
        <v>348.59999999999997</v>
      </c>
      <c r="I966" s="4">
        <f>sales[[#This Row],[Revenue]]-sales[[#This Row],[Cost]]</f>
        <v>7806.4</v>
      </c>
    </row>
    <row r="967" spans="2:9" x14ac:dyDescent="0.25">
      <c r="B967" t="s">
        <v>33</v>
      </c>
      <c r="C967" t="s">
        <v>6</v>
      </c>
      <c r="D967" t="s">
        <v>47</v>
      </c>
      <c r="E967" s="1">
        <v>44252</v>
      </c>
      <c r="F967" s="4">
        <v>8316</v>
      </c>
      <c r="G967">
        <v>238</v>
      </c>
      <c r="H967" s="3">
        <f>_xlfn.XLOOKUP(sales[[#This Row],[Product]],products[Product],products[Cost per box])*sales[[#This Row],[Boxes]]</f>
        <v>1251.8799999999999</v>
      </c>
      <c r="I967" s="4">
        <f>sales[[#This Row],[Revenue]]-sales[[#This Row],[Cost]]</f>
        <v>7064.12</v>
      </c>
    </row>
    <row r="968" spans="2:9" x14ac:dyDescent="0.25">
      <c r="B968" t="s">
        <v>25</v>
      </c>
      <c r="C968" t="s">
        <v>27</v>
      </c>
      <c r="D968" t="s">
        <v>22</v>
      </c>
      <c r="E968" s="1">
        <v>44252</v>
      </c>
      <c r="F968" s="4">
        <v>189</v>
      </c>
      <c r="G968">
        <v>2</v>
      </c>
      <c r="H968" s="3">
        <f>_xlfn.XLOOKUP(sales[[#This Row],[Product]],products[Product],products[Cost per box])*sales[[#This Row],[Boxes]]</f>
        <v>16.440000000000001</v>
      </c>
      <c r="I968" s="4">
        <f>sales[[#This Row],[Revenue]]-sales[[#This Row],[Cost]]</f>
        <v>172.56</v>
      </c>
    </row>
    <row r="969" spans="2:9" x14ac:dyDescent="0.25">
      <c r="B969" t="s">
        <v>13</v>
      </c>
      <c r="C969" t="s">
        <v>21</v>
      </c>
      <c r="D969" t="s">
        <v>19</v>
      </c>
      <c r="E969" s="1">
        <v>44252</v>
      </c>
      <c r="F969" s="4">
        <v>13433</v>
      </c>
      <c r="G969">
        <v>82</v>
      </c>
      <c r="H969" s="3">
        <f>_xlfn.XLOOKUP(sales[[#This Row],[Product]],products[Product],products[Cost per box])*sales[[#This Row],[Boxes]]</f>
        <v>838.86</v>
      </c>
      <c r="I969" s="4">
        <f>sales[[#This Row],[Revenue]]-sales[[#This Row],[Cost]]</f>
        <v>12594.14</v>
      </c>
    </row>
    <row r="970" spans="2:9" x14ac:dyDescent="0.25">
      <c r="B970" t="s">
        <v>40</v>
      </c>
      <c r="C970" t="s">
        <v>6</v>
      </c>
      <c r="D970" t="s">
        <v>12</v>
      </c>
      <c r="E970" s="1">
        <v>44252</v>
      </c>
      <c r="F970" s="4">
        <v>1449</v>
      </c>
      <c r="G970">
        <v>125</v>
      </c>
      <c r="H970" s="3">
        <f>_xlfn.XLOOKUP(sales[[#This Row],[Product]],products[Product],products[Cost per box])*sales[[#This Row],[Boxes]]</f>
        <v>1053.75</v>
      </c>
      <c r="I970" s="4">
        <f>sales[[#This Row],[Revenue]]-sales[[#This Row],[Cost]]</f>
        <v>395.25</v>
      </c>
    </row>
    <row r="971" spans="2:9" x14ac:dyDescent="0.25">
      <c r="B971" t="s">
        <v>32</v>
      </c>
      <c r="C971" t="s">
        <v>6</v>
      </c>
      <c r="D971" t="s">
        <v>38</v>
      </c>
      <c r="E971" s="1">
        <v>44252</v>
      </c>
      <c r="F971" s="4">
        <v>6832</v>
      </c>
      <c r="G971">
        <v>43</v>
      </c>
      <c r="H971" s="3">
        <f>_xlfn.XLOOKUP(sales[[#This Row],[Product]],products[Product],products[Cost per box])*sales[[#This Row],[Boxes]]</f>
        <v>427.41999999999996</v>
      </c>
      <c r="I971" s="4">
        <f>sales[[#This Row],[Revenue]]-sales[[#This Row],[Cost]]</f>
        <v>6404.58</v>
      </c>
    </row>
    <row r="972" spans="2:9" x14ac:dyDescent="0.25">
      <c r="B972" t="s">
        <v>5</v>
      </c>
      <c r="C972" t="s">
        <v>16</v>
      </c>
      <c r="D972" t="s">
        <v>35</v>
      </c>
      <c r="E972" s="1">
        <v>44252</v>
      </c>
      <c r="F972" s="4">
        <v>735</v>
      </c>
      <c r="G972">
        <v>25</v>
      </c>
      <c r="H972" s="3">
        <f>_xlfn.XLOOKUP(sales[[#This Row],[Product]],products[Product],products[Cost per box])*sales[[#This Row],[Boxes]]</f>
        <v>66.25</v>
      </c>
      <c r="I972" s="4">
        <f>sales[[#This Row],[Revenue]]-sales[[#This Row],[Cost]]</f>
        <v>668.75</v>
      </c>
    </row>
    <row r="973" spans="2:9" x14ac:dyDescent="0.25">
      <c r="B973" t="s">
        <v>41</v>
      </c>
      <c r="C973" t="s">
        <v>16</v>
      </c>
      <c r="D973" t="s">
        <v>35</v>
      </c>
      <c r="E973" s="1">
        <v>44252</v>
      </c>
      <c r="F973" s="4">
        <v>7483</v>
      </c>
      <c r="G973">
        <v>309</v>
      </c>
      <c r="H973" s="3">
        <f>_xlfn.XLOOKUP(sales[[#This Row],[Product]],products[Product],products[Cost per box])*sales[[#This Row],[Boxes]]</f>
        <v>818.85</v>
      </c>
      <c r="I973" s="4">
        <f>sales[[#This Row],[Revenue]]-sales[[#This Row],[Cost]]</f>
        <v>6664.15</v>
      </c>
    </row>
    <row r="974" spans="2:9" x14ac:dyDescent="0.25">
      <c r="B974" t="s">
        <v>8</v>
      </c>
      <c r="C974" t="s">
        <v>6</v>
      </c>
      <c r="D974" t="s">
        <v>12</v>
      </c>
      <c r="E974" s="1">
        <v>44252</v>
      </c>
      <c r="F974" s="4">
        <v>966</v>
      </c>
      <c r="G974">
        <v>371</v>
      </c>
      <c r="H974" s="3">
        <f>_xlfn.XLOOKUP(sales[[#This Row],[Product]],products[Product],products[Cost per box])*sales[[#This Row],[Boxes]]</f>
        <v>3127.5299999999997</v>
      </c>
      <c r="I974" s="4">
        <f>sales[[#This Row],[Revenue]]-sales[[#This Row],[Cost]]</f>
        <v>-2161.5299999999997</v>
      </c>
    </row>
    <row r="975" spans="2:9" x14ac:dyDescent="0.25">
      <c r="B975" t="s">
        <v>40</v>
      </c>
      <c r="C975" t="s">
        <v>16</v>
      </c>
      <c r="D975" t="s">
        <v>24</v>
      </c>
      <c r="E975" s="1">
        <v>44252</v>
      </c>
      <c r="F975" s="4">
        <v>1113</v>
      </c>
      <c r="G975">
        <v>118</v>
      </c>
      <c r="H975" s="3">
        <f>_xlfn.XLOOKUP(sales[[#This Row],[Product]],products[Product],products[Cost per box])*sales[[#This Row],[Boxes]]</f>
        <v>1240.18</v>
      </c>
      <c r="I975" s="4">
        <f>sales[[#This Row],[Revenue]]-sales[[#This Row],[Cost]]</f>
        <v>-127.18000000000006</v>
      </c>
    </row>
    <row r="976" spans="2:9" x14ac:dyDescent="0.25">
      <c r="B976" t="s">
        <v>51</v>
      </c>
      <c r="C976" t="s">
        <v>16</v>
      </c>
      <c r="D976" t="s">
        <v>36</v>
      </c>
      <c r="E976" s="1">
        <v>44252</v>
      </c>
      <c r="F976" s="4">
        <v>2730</v>
      </c>
      <c r="G976">
        <v>64</v>
      </c>
      <c r="H976" s="3">
        <f>_xlfn.XLOOKUP(sales[[#This Row],[Product]],products[Product],products[Cost per box])*sales[[#This Row],[Boxes]]</f>
        <v>322.56</v>
      </c>
      <c r="I976" s="4">
        <f>sales[[#This Row],[Revenue]]-sales[[#This Row],[Cost]]</f>
        <v>2407.44</v>
      </c>
    </row>
    <row r="977" spans="2:9" x14ac:dyDescent="0.25">
      <c r="B977" t="s">
        <v>46</v>
      </c>
      <c r="C977" t="s">
        <v>16</v>
      </c>
      <c r="D977" t="s">
        <v>48</v>
      </c>
      <c r="E977" s="1">
        <v>44252</v>
      </c>
      <c r="F977" s="4">
        <v>6706</v>
      </c>
      <c r="G977">
        <v>41</v>
      </c>
      <c r="H977" s="3">
        <f>_xlfn.XLOOKUP(sales[[#This Row],[Product]],products[Product],products[Cost per box])*sales[[#This Row],[Boxes]]</f>
        <v>306.68</v>
      </c>
      <c r="I977" s="4">
        <f>sales[[#This Row],[Revenue]]-sales[[#This Row],[Cost]]</f>
        <v>6399.32</v>
      </c>
    </row>
    <row r="978" spans="2:9" x14ac:dyDescent="0.25">
      <c r="B978" t="s">
        <v>46</v>
      </c>
      <c r="C978" t="s">
        <v>21</v>
      </c>
      <c r="D978" t="s">
        <v>44</v>
      </c>
      <c r="E978" s="1">
        <v>44252</v>
      </c>
      <c r="F978" s="4">
        <v>4970</v>
      </c>
      <c r="G978">
        <v>98</v>
      </c>
      <c r="H978" s="3">
        <f>_xlfn.XLOOKUP(sales[[#This Row],[Product]],products[Product],products[Cost per box])*sales[[#This Row],[Boxes]]</f>
        <v>937.86</v>
      </c>
      <c r="I978" s="4">
        <f>sales[[#This Row],[Revenue]]-sales[[#This Row],[Cost]]</f>
        <v>4032.14</v>
      </c>
    </row>
    <row r="979" spans="2:9" x14ac:dyDescent="0.25">
      <c r="B979" t="s">
        <v>13</v>
      </c>
      <c r="C979" t="s">
        <v>6</v>
      </c>
      <c r="D979" t="s">
        <v>44</v>
      </c>
      <c r="E979" s="1">
        <v>44252</v>
      </c>
      <c r="F979" s="4">
        <v>6867</v>
      </c>
      <c r="G979">
        <v>348</v>
      </c>
      <c r="H979" s="3">
        <f>_xlfn.XLOOKUP(sales[[#This Row],[Product]],products[Product],products[Cost per box])*sales[[#This Row],[Boxes]]</f>
        <v>3330.36</v>
      </c>
      <c r="I979" s="4">
        <f>sales[[#This Row],[Revenue]]-sales[[#This Row],[Cost]]</f>
        <v>3536.64</v>
      </c>
    </row>
    <row r="980" spans="2:9" x14ac:dyDescent="0.25">
      <c r="B980" t="s">
        <v>5</v>
      </c>
      <c r="C980" t="s">
        <v>6</v>
      </c>
      <c r="D980" t="s">
        <v>43</v>
      </c>
      <c r="E980" s="1">
        <v>44252</v>
      </c>
      <c r="F980" s="4">
        <v>2093</v>
      </c>
      <c r="G980">
        <v>146</v>
      </c>
      <c r="H980" s="3">
        <f>_xlfn.XLOOKUP(sales[[#This Row],[Product]],products[Product],products[Cost per box])*sales[[#This Row],[Boxes]]</f>
        <v>562.1</v>
      </c>
      <c r="I980" s="4">
        <f>sales[[#This Row],[Revenue]]-sales[[#This Row],[Cost]]</f>
        <v>1530.9</v>
      </c>
    </row>
    <row r="981" spans="2:9" x14ac:dyDescent="0.25">
      <c r="B981" t="s">
        <v>40</v>
      </c>
      <c r="C981" t="s">
        <v>11</v>
      </c>
      <c r="D981" t="s">
        <v>19</v>
      </c>
      <c r="E981" s="1">
        <v>44252</v>
      </c>
      <c r="F981" s="4">
        <v>4753</v>
      </c>
      <c r="G981">
        <v>770</v>
      </c>
      <c r="H981" s="3">
        <f>_xlfn.XLOOKUP(sales[[#This Row],[Product]],products[Product],products[Cost per box])*sales[[#This Row],[Boxes]]</f>
        <v>7877.1</v>
      </c>
      <c r="I981" s="4">
        <f>sales[[#This Row],[Revenue]]-sales[[#This Row],[Cost]]</f>
        <v>-3124.1000000000004</v>
      </c>
    </row>
    <row r="982" spans="2:9" x14ac:dyDescent="0.25">
      <c r="B982" t="s">
        <v>10</v>
      </c>
      <c r="C982" t="s">
        <v>21</v>
      </c>
      <c r="D982" t="s">
        <v>28</v>
      </c>
      <c r="E982" s="1">
        <v>44252</v>
      </c>
      <c r="F982" s="4">
        <v>1141</v>
      </c>
      <c r="G982">
        <v>72</v>
      </c>
      <c r="H982" s="3">
        <f>_xlfn.XLOOKUP(sales[[#This Row],[Product]],products[Product],products[Cost per box])*sales[[#This Row],[Boxes]]</f>
        <v>198.71999999999997</v>
      </c>
      <c r="I982" s="4">
        <f>sales[[#This Row],[Revenue]]-sales[[#This Row],[Cost]]</f>
        <v>942.28</v>
      </c>
    </row>
    <row r="983" spans="2:9" x14ac:dyDescent="0.25">
      <c r="B983" t="s">
        <v>57</v>
      </c>
      <c r="C983" t="s">
        <v>21</v>
      </c>
      <c r="D983" t="s">
        <v>36</v>
      </c>
      <c r="E983" s="1">
        <v>44252</v>
      </c>
      <c r="F983" s="4">
        <v>5453</v>
      </c>
      <c r="G983">
        <v>166</v>
      </c>
      <c r="H983" s="3">
        <f>_xlfn.XLOOKUP(sales[[#This Row],[Product]],products[Product],products[Cost per box])*sales[[#This Row],[Boxes]]</f>
        <v>836.64</v>
      </c>
      <c r="I983" s="4">
        <f>sales[[#This Row],[Revenue]]-sales[[#This Row],[Cost]]</f>
        <v>4616.3599999999997</v>
      </c>
    </row>
    <row r="984" spans="2:9" x14ac:dyDescent="0.25">
      <c r="B984" t="s">
        <v>5</v>
      </c>
      <c r="C984" t="s">
        <v>21</v>
      </c>
      <c r="D984" t="s">
        <v>35</v>
      </c>
      <c r="E984" s="1">
        <v>44252</v>
      </c>
      <c r="F984" s="4">
        <v>2884</v>
      </c>
      <c r="G984">
        <v>206</v>
      </c>
      <c r="H984" s="3">
        <f>_xlfn.XLOOKUP(sales[[#This Row],[Product]],products[Product],products[Cost per box])*sales[[#This Row],[Boxes]]</f>
        <v>545.9</v>
      </c>
      <c r="I984" s="4">
        <f>sales[[#This Row],[Revenue]]-sales[[#This Row],[Cost]]</f>
        <v>2338.1</v>
      </c>
    </row>
    <row r="985" spans="2:9" x14ac:dyDescent="0.25">
      <c r="B985" t="s">
        <v>41</v>
      </c>
      <c r="C985" t="s">
        <v>6</v>
      </c>
      <c r="D985" t="s">
        <v>30</v>
      </c>
      <c r="E985" s="1">
        <v>44252</v>
      </c>
      <c r="F985" s="4">
        <v>12005</v>
      </c>
      <c r="G985">
        <v>700</v>
      </c>
      <c r="H985" s="3">
        <f>_xlfn.XLOOKUP(sales[[#This Row],[Product]],products[Product],products[Cost per box])*sales[[#This Row],[Boxes]]</f>
        <v>2576</v>
      </c>
      <c r="I985" s="4">
        <f>sales[[#This Row],[Revenue]]-sales[[#This Row],[Cost]]</f>
        <v>9429</v>
      </c>
    </row>
    <row r="986" spans="2:9" x14ac:dyDescent="0.25">
      <c r="B986" t="s">
        <v>55</v>
      </c>
      <c r="C986" t="s">
        <v>16</v>
      </c>
      <c r="D986" t="s">
        <v>50</v>
      </c>
      <c r="E986" s="1">
        <v>44252</v>
      </c>
      <c r="F986" s="4">
        <v>3444</v>
      </c>
      <c r="G986">
        <v>138</v>
      </c>
      <c r="H986" s="3">
        <f>_xlfn.XLOOKUP(sales[[#This Row],[Product]],products[Product],products[Cost per box])*sales[[#This Row],[Boxes]]</f>
        <v>1712.58</v>
      </c>
      <c r="I986" s="4">
        <f>sales[[#This Row],[Revenue]]-sales[[#This Row],[Cost]]</f>
        <v>1731.42</v>
      </c>
    </row>
    <row r="987" spans="2:9" x14ac:dyDescent="0.25">
      <c r="B987" t="s">
        <v>5</v>
      </c>
      <c r="C987" t="s">
        <v>6</v>
      </c>
      <c r="D987" t="s">
        <v>19</v>
      </c>
      <c r="E987" s="1">
        <v>44253</v>
      </c>
      <c r="F987" s="4">
        <v>4270</v>
      </c>
      <c r="G987">
        <v>288</v>
      </c>
      <c r="H987" s="3">
        <f>_xlfn.XLOOKUP(sales[[#This Row],[Product]],products[Product],products[Cost per box])*sales[[#This Row],[Boxes]]</f>
        <v>2946.2400000000002</v>
      </c>
      <c r="I987" s="4">
        <f>sales[[#This Row],[Revenue]]-sales[[#This Row],[Cost]]</f>
        <v>1323.7599999999998</v>
      </c>
    </row>
    <row r="988" spans="2:9" x14ac:dyDescent="0.25">
      <c r="B988" t="s">
        <v>32</v>
      </c>
      <c r="C988" t="s">
        <v>9</v>
      </c>
      <c r="D988" t="s">
        <v>47</v>
      </c>
      <c r="E988" s="1">
        <v>44253</v>
      </c>
      <c r="F988" s="4">
        <v>9219</v>
      </c>
      <c r="G988">
        <v>156</v>
      </c>
      <c r="H988" s="3">
        <f>_xlfn.XLOOKUP(sales[[#This Row],[Product]],products[Product],products[Cost per box])*sales[[#This Row],[Boxes]]</f>
        <v>820.56</v>
      </c>
      <c r="I988" s="4">
        <f>sales[[#This Row],[Revenue]]-sales[[#This Row],[Cost]]</f>
        <v>8398.44</v>
      </c>
    </row>
    <row r="989" spans="2:9" x14ac:dyDescent="0.25">
      <c r="B989" t="s">
        <v>10</v>
      </c>
      <c r="C989" t="s">
        <v>11</v>
      </c>
      <c r="D989" t="s">
        <v>44</v>
      </c>
      <c r="E989" s="1">
        <v>44253</v>
      </c>
      <c r="F989" s="4">
        <v>2870</v>
      </c>
      <c r="G989">
        <v>466</v>
      </c>
      <c r="H989" s="3">
        <f>_xlfn.XLOOKUP(sales[[#This Row],[Product]],products[Product],products[Cost per box])*sales[[#This Row],[Boxes]]</f>
        <v>4459.62</v>
      </c>
      <c r="I989" s="4">
        <f>sales[[#This Row],[Revenue]]-sales[[#This Row],[Cost]]</f>
        <v>-1589.62</v>
      </c>
    </row>
    <row r="990" spans="2:9" x14ac:dyDescent="0.25">
      <c r="B990" t="s">
        <v>33</v>
      </c>
      <c r="C990" t="s">
        <v>9</v>
      </c>
      <c r="D990" t="s">
        <v>28</v>
      </c>
      <c r="E990" s="1">
        <v>44253</v>
      </c>
      <c r="F990" s="4">
        <v>4718</v>
      </c>
      <c r="G990">
        <v>347</v>
      </c>
      <c r="H990" s="3">
        <f>_xlfn.XLOOKUP(sales[[#This Row],[Product]],products[Product],products[Cost per box])*sales[[#This Row],[Boxes]]</f>
        <v>957.71999999999991</v>
      </c>
      <c r="I990" s="4">
        <f>sales[[#This Row],[Revenue]]-sales[[#This Row],[Cost]]</f>
        <v>3760.28</v>
      </c>
    </row>
    <row r="991" spans="2:9" x14ac:dyDescent="0.25">
      <c r="B991" t="s">
        <v>41</v>
      </c>
      <c r="C991" t="s">
        <v>9</v>
      </c>
      <c r="D991" t="s">
        <v>36</v>
      </c>
      <c r="E991" s="1">
        <v>44253</v>
      </c>
      <c r="F991" s="4">
        <v>5908</v>
      </c>
      <c r="G991">
        <v>24</v>
      </c>
      <c r="H991" s="3">
        <f>_xlfn.XLOOKUP(sales[[#This Row],[Product]],products[Product],products[Cost per box])*sales[[#This Row],[Boxes]]</f>
        <v>120.96000000000001</v>
      </c>
      <c r="I991" s="4">
        <f>sales[[#This Row],[Revenue]]-sales[[#This Row],[Cost]]</f>
        <v>5787.04</v>
      </c>
    </row>
    <row r="992" spans="2:9" x14ac:dyDescent="0.25">
      <c r="B992" t="s">
        <v>5</v>
      </c>
      <c r="C992" t="s">
        <v>16</v>
      </c>
      <c r="D992" t="s">
        <v>36</v>
      </c>
      <c r="E992" s="1">
        <v>44253</v>
      </c>
      <c r="F992" s="4">
        <v>602</v>
      </c>
      <c r="G992">
        <v>147</v>
      </c>
      <c r="H992" s="3">
        <f>_xlfn.XLOOKUP(sales[[#This Row],[Product]],products[Product],products[Cost per box])*sales[[#This Row],[Boxes]]</f>
        <v>740.88</v>
      </c>
      <c r="I992" s="4">
        <f>sales[[#This Row],[Revenue]]-sales[[#This Row],[Cost]]</f>
        <v>-138.88</v>
      </c>
    </row>
    <row r="993" spans="2:9" x14ac:dyDescent="0.25">
      <c r="B993" t="s">
        <v>18</v>
      </c>
      <c r="C993" t="s">
        <v>6</v>
      </c>
      <c r="D993" t="s">
        <v>42</v>
      </c>
      <c r="E993" s="1">
        <v>44253</v>
      </c>
      <c r="F993" s="4">
        <v>1071</v>
      </c>
      <c r="G993">
        <v>48</v>
      </c>
      <c r="H993" s="3">
        <f>_xlfn.XLOOKUP(sales[[#This Row],[Product]],products[Product],products[Cost per box])*sales[[#This Row],[Boxes]]</f>
        <v>227.52</v>
      </c>
      <c r="I993" s="4">
        <f>sales[[#This Row],[Revenue]]-sales[[#This Row],[Cost]]</f>
        <v>843.48</v>
      </c>
    </row>
    <row r="994" spans="2:9" x14ac:dyDescent="0.25">
      <c r="B994" t="s">
        <v>57</v>
      </c>
      <c r="C994" t="s">
        <v>9</v>
      </c>
      <c r="D994" t="s">
        <v>12</v>
      </c>
      <c r="E994" s="1">
        <v>44253</v>
      </c>
      <c r="F994" s="4">
        <v>11361</v>
      </c>
      <c r="G994">
        <v>669</v>
      </c>
      <c r="H994" s="3">
        <f>_xlfn.XLOOKUP(sales[[#This Row],[Product]],products[Product],products[Cost per box])*sales[[#This Row],[Boxes]]</f>
        <v>5639.67</v>
      </c>
      <c r="I994" s="4">
        <f>sales[[#This Row],[Revenue]]-sales[[#This Row],[Cost]]</f>
        <v>5721.33</v>
      </c>
    </row>
    <row r="995" spans="2:9" x14ac:dyDescent="0.25">
      <c r="B995" t="s">
        <v>32</v>
      </c>
      <c r="C995" t="s">
        <v>21</v>
      </c>
      <c r="D995" t="s">
        <v>26</v>
      </c>
      <c r="E995" s="1">
        <v>44253</v>
      </c>
      <c r="F995" s="4">
        <v>5635</v>
      </c>
      <c r="G995">
        <v>434</v>
      </c>
      <c r="H995" s="3">
        <f>_xlfn.XLOOKUP(sales[[#This Row],[Product]],products[Product],products[Cost per box])*sales[[#This Row],[Boxes]]</f>
        <v>2790.62</v>
      </c>
      <c r="I995" s="4">
        <f>sales[[#This Row],[Revenue]]-sales[[#This Row],[Cost]]</f>
        <v>2844.38</v>
      </c>
    </row>
    <row r="996" spans="2:9" x14ac:dyDescent="0.25">
      <c r="B996" t="s">
        <v>5</v>
      </c>
      <c r="C996" t="s">
        <v>16</v>
      </c>
      <c r="D996" t="s">
        <v>30</v>
      </c>
      <c r="E996" s="1">
        <v>44253</v>
      </c>
      <c r="F996" s="4">
        <v>11445</v>
      </c>
      <c r="G996">
        <v>910</v>
      </c>
      <c r="H996" s="3">
        <f>_xlfn.XLOOKUP(sales[[#This Row],[Product]],products[Product],products[Cost per box])*sales[[#This Row],[Boxes]]</f>
        <v>3348.8</v>
      </c>
      <c r="I996" s="4">
        <f>sales[[#This Row],[Revenue]]-sales[[#This Row],[Cost]]</f>
        <v>8096.2</v>
      </c>
    </row>
    <row r="997" spans="2:9" x14ac:dyDescent="0.25">
      <c r="B997" t="s">
        <v>18</v>
      </c>
      <c r="C997" t="s">
        <v>27</v>
      </c>
      <c r="D997" t="s">
        <v>35</v>
      </c>
      <c r="E997" s="1">
        <v>44253</v>
      </c>
      <c r="F997" s="4">
        <v>1925</v>
      </c>
      <c r="G997">
        <v>214</v>
      </c>
      <c r="H997" s="3">
        <f>_xlfn.XLOOKUP(sales[[#This Row],[Product]],products[Product],products[Cost per box])*sales[[#This Row],[Boxes]]</f>
        <v>567.1</v>
      </c>
      <c r="I997" s="4">
        <f>sales[[#This Row],[Revenue]]-sales[[#This Row],[Cost]]</f>
        <v>1357.9</v>
      </c>
    </row>
    <row r="998" spans="2:9" x14ac:dyDescent="0.25">
      <c r="B998" t="s">
        <v>29</v>
      </c>
      <c r="C998" t="s">
        <v>11</v>
      </c>
      <c r="D998" t="s">
        <v>35</v>
      </c>
      <c r="E998" s="1">
        <v>44253</v>
      </c>
      <c r="F998" s="4">
        <v>630</v>
      </c>
      <c r="G998">
        <v>63</v>
      </c>
      <c r="H998" s="3">
        <f>_xlfn.XLOOKUP(sales[[#This Row],[Product]],products[Product],products[Cost per box])*sales[[#This Row],[Boxes]]</f>
        <v>166.95</v>
      </c>
      <c r="I998" s="4">
        <f>sales[[#This Row],[Revenue]]-sales[[#This Row],[Cost]]</f>
        <v>463.05</v>
      </c>
    </row>
    <row r="999" spans="2:9" x14ac:dyDescent="0.25">
      <c r="B999" t="s">
        <v>55</v>
      </c>
      <c r="C999" t="s">
        <v>9</v>
      </c>
      <c r="D999" t="s">
        <v>47</v>
      </c>
      <c r="E999" s="1">
        <v>44253</v>
      </c>
      <c r="F999" s="4">
        <v>10836</v>
      </c>
      <c r="G999">
        <v>452</v>
      </c>
      <c r="H999" s="3">
        <f>_xlfn.XLOOKUP(sales[[#This Row],[Product]],products[Product],products[Cost per box])*sales[[#This Row],[Boxes]]</f>
        <v>2377.52</v>
      </c>
      <c r="I999" s="4">
        <f>sales[[#This Row],[Revenue]]-sales[[#This Row],[Cost]]</f>
        <v>8458.48</v>
      </c>
    </row>
    <row r="1000" spans="2:9" x14ac:dyDescent="0.25">
      <c r="B1000" t="s">
        <v>37</v>
      </c>
      <c r="C1000" t="s">
        <v>11</v>
      </c>
      <c r="D1000" t="s">
        <v>28</v>
      </c>
      <c r="E1000" s="1">
        <v>44253</v>
      </c>
      <c r="F1000" s="4">
        <v>7798</v>
      </c>
      <c r="G1000">
        <v>488</v>
      </c>
      <c r="H1000" s="3">
        <f>_xlfn.XLOOKUP(sales[[#This Row],[Product]],products[Product],products[Cost per box])*sales[[#This Row],[Boxes]]</f>
        <v>1346.8799999999999</v>
      </c>
      <c r="I1000" s="4">
        <f>sales[[#This Row],[Revenue]]-sales[[#This Row],[Cost]]</f>
        <v>6451.12</v>
      </c>
    </row>
    <row r="1001" spans="2:9" x14ac:dyDescent="0.25">
      <c r="B1001" t="s">
        <v>55</v>
      </c>
      <c r="C1001" t="s">
        <v>11</v>
      </c>
      <c r="D1001" t="s">
        <v>50</v>
      </c>
      <c r="E1001" s="1">
        <v>44253</v>
      </c>
      <c r="F1001" s="4">
        <v>2226</v>
      </c>
      <c r="G1001">
        <v>106</v>
      </c>
      <c r="H1001" s="3">
        <f>_xlfn.XLOOKUP(sales[[#This Row],[Product]],products[Product],products[Cost per box])*sales[[#This Row],[Boxes]]</f>
        <v>1315.46</v>
      </c>
      <c r="I1001" s="4">
        <f>sales[[#This Row],[Revenue]]-sales[[#This Row],[Cost]]</f>
        <v>910.54</v>
      </c>
    </row>
    <row r="1002" spans="2:9" x14ac:dyDescent="0.25">
      <c r="B1002" t="s">
        <v>34</v>
      </c>
      <c r="C1002" t="s">
        <v>6</v>
      </c>
      <c r="D1002" t="s">
        <v>45</v>
      </c>
      <c r="E1002" s="1">
        <v>44253</v>
      </c>
      <c r="F1002" s="4">
        <v>2849</v>
      </c>
      <c r="G1002">
        <v>179</v>
      </c>
      <c r="H1002" s="3">
        <f>_xlfn.XLOOKUP(sales[[#This Row],[Product]],products[Product],products[Cost per box])*sales[[#This Row],[Boxes]]</f>
        <v>1383.67</v>
      </c>
      <c r="I1002" s="4">
        <f>sales[[#This Row],[Revenue]]-sales[[#This Row],[Cost]]</f>
        <v>1465.33</v>
      </c>
    </row>
    <row r="1003" spans="2:9" x14ac:dyDescent="0.25">
      <c r="B1003" t="s">
        <v>51</v>
      </c>
      <c r="C1003" t="s">
        <v>21</v>
      </c>
      <c r="D1003" t="s">
        <v>14</v>
      </c>
      <c r="E1003" s="1">
        <v>44253</v>
      </c>
      <c r="F1003" s="4">
        <v>7182</v>
      </c>
      <c r="G1003">
        <v>313</v>
      </c>
      <c r="H1003" s="3">
        <f>_xlfn.XLOOKUP(sales[[#This Row],[Product]],products[Product],products[Cost per box])*sales[[#This Row],[Boxes]]</f>
        <v>1975.03</v>
      </c>
      <c r="I1003" s="4">
        <f>sales[[#This Row],[Revenue]]-sales[[#This Row],[Cost]]</f>
        <v>5206.97</v>
      </c>
    </row>
    <row r="1004" spans="2:9" x14ac:dyDescent="0.25">
      <c r="B1004" t="s">
        <v>5</v>
      </c>
      <c r="C1004" t="s">
        <v>16</v>
      </c>
      <c r="D1004" t="s">
        <v>44</v>
      </c>
      <c r="E1004" s="1">
        <v>44253</v>
      </c>
      <c r="F1004" s="4">
        <v>6020</v>
      </c>
      <c r="G1004">
        <v>215</v>
      </c>
      <c r="H1004" s="3">
        <f>_xlfn.XLOOKUP(sales[[#This Row],[Product]],products[Product],products[Cost per box])*sales[[#This Row],[Boxes]]</f>
        <v>2057.5500000000002</v>
      </c>
      <c r="I1004" s="4">
        <f>sales[[#This Row],[Revenue]]-sales[[#This Row],[Cost]]</f>
        <v>3962.45</v>
      </c>
    </row>
    <row r="1005" spans="2:9" x14ac:dyDescent="0.25">
      <c r="B1005" t="s">
        <v>51</v>
      </c>
      <c r="C1005" t="s">
        <v>9</v>
      </c>
      <c r="D1005" t="s">
        <v>28</v>
      </c>
      <c r="E1005" s="1">
        <v>44253</v>
      </c>
      <c r="F1005" s="4">
        <v>6153</v>
      </c>
      <c r="G1005">
        <v>513</v>
      </c>
      <c r="H1005" s="3">
        <f>_xlfn.XLOOKUP(sales[[#This Row],[Product]],products[Product],products[Cost per box])*sales[[#This Row],[Boxes]]</f>
        <v>1415.8799999999999</v>
      </c>
      <c r="I1005" s="4">
        <f>sales[[#This Row],[Revenue]]-sales[[#This Row],[Cost]]</f>
        <v>4737.12</v>
      </c>
    </row>
    <row r="1006" spans="2:9" x14ac:dyDescent="0.25">
      <c r="B1006" t="s">
        <v>34</v>
      </c>
      <c r="C1006" t="s">
        <v>16</v>
      </c>
      <c r="D1006" t="s">
        <v>12</v>
      </c>
      <c r="E1006" s="1">
        <v>44253</v>
      </c>
      <c r="F1006" s="4">
        <v>833</v>
      </c>
      <c r="G1006">
        <v>49</v>
      </c>
      <c r="H1006" s="3">
        <f>_xlfn.XLOOKUP(sales[[#This Row],[Product]],products[Product],products[Cost per box])*sales[[#This Row],[Boxes]]</f>
        <v>413.07</v>
      </c>
      <c r="I1006" s="4">
        <f>sales[[#This Row],[Revenue]]-sales[[#This Row],[Cost]]</f>
        <v>419.93</v>
      </c>
    </row>
    <row r="1007" spans="2:9" x14ac:dyDescent="0.25">
      <c r="B1007" t="s">
        <v>8</v>
      </c>
      <c r="C1007" t="s">
        <v>27</v>
      </c>
      <c r="D1007" t="s">
        <v>47</v>
      </c>
      <c r="E1007" s="1">
        <v>44256</v>
      </c>
      <c r="F1007" s="4">
        <v>6181</v>
      </c>
      <c r="G1007">
        <v>425</v>
      </c>
      <c r="H1007" s="3">
        <f>_xlfn.XLOOKUP(sales[[#This Row],[Product]],products[Product],products[Cost per box])*sales[[#This Row],[Boxes]]</f>
        <v>2235.5</v>
      </c>
      <c r="I1007" s="4">
        <f>sales[[#This Row],[Revenue]]-sales[[#This Row],[Cost]]</f>
        <v>3945.5</v>
      </c>
    </row>
    <row r="1008" spans="2:9" x14ac:dyDescent="0.25">
      <c r="B1008" t="s">
        <v>15</v>
      </c>
      <c r="C1008" t="s">
        <v>16</v>
      </c>
      <c r="D1008" t="s">
        <v>26</v>
      </c>
      <c r="E1008" s="1">
        <v>44256</v>
      </c>
      <c r="F1008" s="4">
        <v>2639</v>
      </c>
      <c r="G1008">
        <v>634</v>
      </c>
      <c r="H1008" s="3">
        <f>_xlfn.XLOOKUP(sales[[#This Row],[Product]],products[Product],products[Cost per box])*sales[[#This Row],[Boxes]]</f>
        <v>4076.62</v>
      </c>
      <c r="I1008" s="4">
        <f>sales[[#This Row],[Revenue]]-sales[[#This Row],[Cost]]</f>
        <v>-1437.62</v>
      </c>
    </row>
    <row r="1009" spans="2:9" x14ac:dyDescent="0.25">
      <c r="B1009" t="s">
        <v>39</v>
      </c>
      <c r="C1009" t="s">
        <v>11</v>
      </c>
      <c r="D1009" t="s">
        <v>28</v>
      </c>
      <c r="E1009" s="1">
        <v>44256</v>
      </c>
      <c r="F1009" s="4">
        <v>6804</v>
      </c>
      <c r="G1009">
        <v>35</v>
      </c>
      <c r="H1009" s="3">
        <f>_xlfn.XLOOKUP(sales[[#This Row],[Product]],products[Product],products[Cost per box])*sales[[#This Row],[Boxes]]</f>
        <v>96.6</v>
      </c>
      <c r="I1009" s="4">
        <f>sales[[#This Row],[Revenue]]-sales[[#This Row],[Cost]]</f>
        <v>6707.4</v>
      </c>
    </row>
    <row r="1010" spans="2:9" x14ac:dyDescent="0.25">
      <c r="B1010" t="s">
        <v>37</v>
      </c>
      <c r="C1010" t="s">
        <v>11</v>
      </c>
      <c r="D1010" t="s">
        <v>14</v>
      </c>
      <c r="E1010" s="1">
        <v>44256</v>
      </c>
      <c r="F1010" s="4">
        <v>1855</v>
      </c>
      <c r="G1010">
        <v>230</v>
      </c>
      <c r="H1010" s="3">
        <f>_xlfn.XLOOKUP(sales[[#This Row],[Product]],products[Product],products[Cost per box])*sales[[#This Row],[Boxes]]</f>
        <v>1451.3</v>
      </c>
      <c r="I1010" s="4">
        <f>sales[[#This Row],[Revenue]]-sales[[#This Row],[Cost]]</f>
        <v>403.70000000000005</v>
      </c>
    </row>
    <row r="1011" spans="2:9" x14ac:dyDescent="0.25">
      <c r="B1011" t="s">
        <v>13</v>
      </c>
      <c r="C1011" t="s">
        <v>16</v>
      </c>
      <c r="D1011" t="s">
        <v>47</v>
      </c>
      <c r="E1011" s="1">
        <v>44256</v>
      </c>
      <c r="F1011" s="4">
        <v>483</v>
      </c>
      <c r="G1011">
        <v>129</v>
      </c>
      <c r="H1011" s="3">
        <f>_xlfn.XLOOKUP(sales[[#This Row],[Product]],products[Product],products[Cost per box])*sales[[#This Row],[Boxes]]</f>
        <v>678.54</v>
      </c>
      <c r="I1011" s="4">
        <f>sales[[#This Row],[Revenue]]-sales[[#This Row],[Cost]]</f>
        <v>-195.53999999999996</v>
      </c>
    </row>
    <row r="1012" spans="2:9" x14ac:dyDescent="0.25">
      <c r="B1012" t="s">
        <v>23</v>
      </c>
      <c r="C1012" t="s">
        <v>11</v>
      </c>
      <c r="D1012" t="s">
        <v>44</v>
      </c>
      <c r="E1012" s="1">
        <v>44256</v>
      </c>
      <c r="F1012" s="4">
        <v>3346</v>
      </c>
      <c r="G1012">
        <v>7</v>
      </c>
      <c r="H1012" s="3">
        <f>_xlfn.XLOOKUP(sales[[#This Row],[Product]],products[Product],products[Cost per box])*sales[[#This Row],[Boxes]]</f>
        <v>66.990000000000009</v>
      </c>
      <c r="I1012" s="4">
        <f>sales[[#This Row],[Revenue]]-sales[[#This Row],[Cost]]</f>
        <v>3279.01</v>
      </c>
    </row>
    <row r="1013" spans="2:9" x14ac:dyDescent="0.25">
      <c r="B1013" t="s">
        <v>34</v>
      </c>
      <c r="C1013" t="s">
        <v>6</v>
      </c>
      <c r="D1013" t="s">
        <v>12</v>
      </c>
      <c r="E1013" s="1">
        <v>44256</v>
      </c>
      <c r="F1013" s="4">
        <v>9639</v>
      </c>
      <c r="G1013">
        <v>65</v>
      </c>
      <c r="H1013" s="3">
        <f>_xlfn.XLOOKUP(sales[[#This Row],[Product]],products[Product],products[Cost per box])*sales[[#This Row],[Boxes]]</f>
        <v>547.94999999999993</v>
      </c>
      <c r="I1013" s="4">
        <f>sales[[#This Row],[Revenue]]-sales[[#This Row],[Cost]]</f>
        <v>9091.0499999999993</v>
      </c>
    </row>
    <row r="1014" spans="2:9" x14ac:dyDescent="0.25">
      <c r="B1014" t="s">
        <v>15</v>
      </c>
      <c r="C1014" t="s">
        <v>11</v>
      </c>
      <c r="D1014" t="s">
        <v>43</v>
      </c>
      <c r="E1014" s="1">
        <v>44256</v>
      </c>
      <c r="F1014" s="4">
        <v>987</v>
      </c>
      <c r="G1014">
        <v>675</v>
      </c>
      <c r="H1014" s="3">
        <f>_xlfn.XLOOKUP(sales[[#This Row],[Product]],products[Product],products[Cost per box])*sales[[#This Row],[Boxes]]</f>
        <v>2598.75</v>
      </c>
      <c r="I1014" s="4">
        <f>sales[[#This Row],[Revenue]]-sales[[#This Row],[Cost]]</f>
        <v>-1611.75</v>
      </c>
    </row>
    <row r="1015" spans="2:9" x14ac:dyDescent="0.25">
      <c r="B1015" t="s">
        <v>5</v>
      </c>
      <c r="C1015" t="s">
        <v>9</v>
      </c>
      <c r="D1015" t="s">
        <v>26</v>
      </c>
      <c r="E1015" s="1">
        <v>44256</v>
      </c>
      <c r="F1015" s="4">
        <v>2688</v>
      </c>
      <c r="G1015">
        <v>210</v>
      </c>
      <c r="H1015" s="3">
        <f>_xlfn.XLOOKUP(sales[[#This Row],[Product]],products[Product],products[Cost per box])*sales[[#This Row],[Boxes]]</f>
        <v>1350.3</v>
      </c>
      <c r="I1015" s="4">
        <f>sales[[#This Row],[Revenue]]-sales[[#This Row],[Cost]]</f>
        <v>1337.7</v>
      </c>
    </row>
    <row r="1016" spans="2:9" x14ac:dyDescent="0.25">
      <c r="B1016" t="s">
        <v>20</v>
      </c>
      <c r="C1016" t="s">
        <v>16</v>
      </c>
      <c r="D1016" t="s">
        <v>47</v>
      </c>
      <c r="E1016" s="1">
        <v>44256</v>
      </c>
      <c r="F1016" s="4">
        <v>707</v>
      </c>
      <c r="G1016">
        <v>553</v>
      </c>
      <c r="H1016" s="3">
        <f>_xlfn.XLOOKUP(sales[[#This Row],[Product]],products[Product],products[Cost per box])*sales[[#This Row],[Boxes]]</f>
        <v>2908.7799999999997</v>
      </c>
      <c r="I1016" s="4">
        <f>sales[[#This Row],[Revenue]]-sales[[#This Row],[Cost]]</f>
        <v>-2201.7799999999997</v>
      </c>
    </row>
    <row r="1017" spans="2:9" x14ac:dyDescent="0.25">
      <c r="B1017" t="s">
        <v>29</v>
      </c>
      <c r="C1017" t="s">
        <v>11</v>
      </c>
      <c r="D1017" t="s">
        <v>30</v>
      </c>
      <c r="E1017" s="1">
        <v>44256</v>
      </c>
      <c r="F1017" s="4">
        <v>4921</v>
      </c>
      <c r="G1017">
        <v>144</v>
      </c>
      <c r="H1017" s="3">
        <f>_xlfn.XLOOKUP(sales[[#This Row],[Product]],products[Product],products[Cost per box])*sales[[#This Row],[Boxes]]</f>
        <v>529.92000000000007</v>
      </c>
      <c r="I1017" s="4">
        <f>sales[[#This Row],[Revenue]]-sales[[#This Row],[Cost]]</f>
        <v>4391.08</v>
      </c>
    </row>
    <row r="1018" spans="2:9" x14ac:dyDescent="0.25">
      <c r="B1018" t="s">
        <v>13</v>
      </c>
      <c r="C1018" t="s">
        <v>21</v>
      </c>
      <c r="D1018" t="s">
        <v>30</v>
      </c>
      <c r="E1018" s="1">
        <v>44256</v>
      </c>
      <c r="F1018" s="4">
        <v>1085</v>
      </c>
      <c r="G1018">
        <v>246</v>
      </c>
      <c r="H1018" s="3">
        <f>_xlfn.XLOOKUP(sales[[#This Row],[Product]],products[Product],products[Cost per box])*sales[[#This Row],[Boxes]]</f>
        <v>905.28000000000009</v>
      </c>
      <c r="I1018" s="4">
        <f>sales[[#This Row],[Revenue]]-sales[[#This Row],[Cost]]</f>
        <v>179.71999999999991</v>
      </c>
    </row>
    <row r="1019" spans="2:9" x14ac:dyDescent="0.25">
      <c r="B1019" t="s">
        <v>20</v>
      </c>
      <c r="C1019" t="s">
        <v>16</v>
      </c>
      <c r="D1019" t="s">
        <v>30</v>
      </c>
      <c r="E1019" s="1">
        <v>44256</v>
      </c>
      <c r="F1019" s="4">
        <v>5187</v>
      </c>
      <c r="G1019">
        <v>40</v>
      </c>
      <c r="H1019" s="3">
        <f>_xlfn.XLOOKUP(sales[[#This Row],[Product]],products[Product],products[Cost per box])*sales[[#This Row],[Boxes]]</f>
        <v>147.20000000000002</v>
      </c>
      <c r="I1019" s="4">
        <f>sales[[#This Row],[Revenue]]-sales[[#This Row],[Cost]]</f>
        <v>5039.8</v>
      </c>
    </row>
    <row r="1020" spans="2:9" x14ac:dyDescent="0.25">
      <c r="B1020" t="s">
        <v>29</v>
      </c>
      <c r="C1020" t="s">
        <v>27</v>
      </c>
      <c r="D1020" t="s">
        <v>28</v>
      </c>
      <c r="E1020" s="1">
        <v>44256</v>
      </c>
      <c r="F1020" s="4">
        <v>12684</v>
      </c>
      <c r="G1020">
        <v>62</v>
      </c>
      <c r="H1020" s="3">
        <f>_xlfn.XLOOKUP(sales[[#This Row],[Product]],products[Product],products[Cost per box])*sales[[#This Row],[Boxes]]</f>
        <v>171.11999999999998</v>
      </c>
      <c r="I1020" s="4">
        <f>sales[[#This Row],[Revenue]]-sales[[#This Row],[Cost]]</f>
        <v>12512.88</v>
      </c>
    </row>
    <row r="1021" spans="2:9" x14ac:dyDescent="0.25">
      <c r="B1021" t="s">
        <v>10</v>
      </c>
      <c r="C1021" t="s">
        <v>11</v>
      </c>
      <c r="D1021" t="s">
        <v>45</v>
      </c>
      <c r="E1021" s="1">
        <v>44256</v>
      </c>
      <c r="F1021" s="4">
        <v>10073</v>
      </c>
      <c r="G1021">
        <v>286</v>
      </c>
      <c r="H1021" s="3">
        <f>_xlfn.XLOOKUP(sales[[#This Row],[Product]],products[Product],products[Cost per box])*sales[[#This Row],[Boxes]]</f>
        <v>2210.7800000000002</v>
      </c>
      <c r="I1021" s="4">
        <f>sales[[#This Row],[Revenue]]-sales[[#This Row],[Cost]]</f>
        <v>7862.2199999999993</v>
      </c>
    </row>
    <row r="1022" spans="2:9" x14ac:dyDescent="0.25">
      <c r="B1022" t="s">
        <v>10</v>
      </c>
      <c r="C1022" t="s">
        <v>9</v>
      </c>
      <c r="D1022" t="s">
        <v>17</v>
      </c>
      <c r="E1022" s="1">
        <v>44256</v>
      </c>
      <c r="F1022" s="4">
        <v>4459</v>
      </c>
      <c r="G1022">
        <v>69</v>
      </c>
      <c r="H1022" s="3">
        <f>_xlfn.XLOOKUP(sales[[#This Row],[Product]],products[Product],products[Cost per box])*sales[[#This Row],[Boxes]]</f>
        <v>469.2</v>
      </c>
      <c r="I1022" s="4">
        <f>sales[[#This Row],[Revenue]]-sales[[#This Row],[Cost]]</f>
        <v>3989.8</v>
      </c>
    </row>
    <row r="1023" spans="2:9" x14ac:dyDescent="0.25">
      <c r="B1023" t="s">
        <v>51</v>
      </c>
      <c r="C1023" t="s">
        <v>27</v>
      </c>
      <c r="D1023" t="s">
        <v>19</v>
      </c>
      <c r="E1023" s="1">
        <v>44256</v>
      </c>
      <c r="F1023" s="4">
        <v>35</v>
      </c>
      <c r="G1023">
        <v>214</v>
      </c>
      <c r="H1023" s="3">
        <f>_xlfn.XLOOKUP(sales[[#This Row],[Product]],products[Product],products[Cost per box])*sales[[#This Row],[Boxes]]</f>
        <v>2189.2200000000003</v>
      </c>
      <c r="I1023" s="4">
        <f>sales[[#This Row],[Revenue]]-sales[[#This Row],[Cost]]</f>
        <v>-2154.2200000000003</v>
      </c>
    </row>
    <row r="1024" spans="2:9" x14ac:dyDescent="0.25">
      <c r="B1024" t="s">
        <v>10</v>
      </c>
      <c r="C1024" t="s">
        <v>16</v>
      </c>
      <c r="D1024" t="s">
        <v>17</v>
      </c>
      <c r="E1024" s="1">
        <v>44256</v>
      </c>
      <c r="F1024" s="4">
        <v>4515</v>
      </c>
      <c r="G1024">
        <v>359</v>
      </c>
      <c r="H1024" s="3">
        <f>_xlfn.XLOOKUP(sales[[#This Row],[Product]],products[Product],products[Cost per box])*sales[[#This Row],[Boxes]]</f>
        <v>2441.1999999999998</v>
      </c>
      <c r="I1024" s="4">
        <f>sales[[#This Row],[Revenue]]-sales[[#This Row],[Cost]]</f>
        <v>2073.8000000000002</v>
      </c>
    </row>
    <row r="1025" spans="2:9" x14ac:dyDescent="0.25">
      <c r="B1025" t="s">
        <v>20</v>
      </c>
      <c r="C1025" t="s">
        <v>21</v>
      </c>
      <c r="D1025" t="s">
        <v>12</v>
      </c>
      <c r="E1025" s="1">
        <v>44256</v>
      </c>
      <c r="F1025" s="4">
        <v>1764</v>
      </c>
      <c r="G1025">
        <v>35</v>
      </c>
      <c r="H1025" s="3">
        <f>_xlfn.XLOOKUP(sales[[#This Row],[Product]],products[Product],products[Cost per box])*sales[[#This Row],[Boxes]]</f>
        <v>295.05</v>
      </c>
      <c r="I1025" s="4">
        <f>sales[[#This Row],[Revenue]]-sales[[#This Row],[Cost]]</f>
        <v>1468.95</v>
      </c>
    </row>
    <row r="1026" spans="2:9" x14ac:dyDescent="0.25">
      <c r="B1026" t="s">
        <v>46</v>
      </c>
      <c r="C1026" t="s">
        <v>16</v>
      </c>
      <c r="D1026" t="s">
        <v>19</v>
      </c>
      <c r="E1026" s="1">
        <v>44256</v>
      </c>
      <c r="F1026" s="4">
        <v>4312</v>
      </c>
      <c r="G1026">
        <v>131</v>
      </c>
      <c r="H1026" s="3">
        <f>_xlfn.XLOOKUP(sales[[#This Row],[Product]],products[Product],products[Cost per box])*sales[[#This Row],[Boxes]]</f>
        <v>1340.13</v>
      </c>
      <c r="I1026" s="4">
        <f>sales[[#This Row],[Revenue]]-sales[[#This Row],[Cost]]</f>
        <v>2971.87</v>
      </c>
    </row>
    <row r="1027" spans="2:9" x14ac:dyDescent="0.25">
      <c r="B1027" t="s">
        <v>37</v>
      </c>
      <c r="C1027" t="s">
        <v>11</v>
      </c>
      <c r="D1027" t="s">
        <v>47</v>
      </c>
      <c r="E1027" s="1">
        <v>44256</v>
      </c>
      <c r="F1027" s="4">
        <v>3605</v>
      </c>
      <c r="G1027">
        <v>565</v>
      </c>
      <c r="H1027" s="3">
        <f>_xlfn.XLOOKUP(sales[[#This Row],[Product]],products[Product],products[Cost per box])*sales[[#This Row],[Boxes]]</f>
        <v>2971.9</v>
      </c>
      <c r="I1027" s="4">
        <f>sales[[#This Row],[Revenue]]-sales[[#This Row],[Cost]]</f>
        <v>633.09999999999991</v>
      </c>
    </row>
    <row r="1028" spans="2:9" x14ac:dyDescent="0.25">
      <c r="B1028" t="s">
        <v>8</v>
      </c>
      <c r="C1028" t="s">
        <v>16</v>
      </c>
      <c r="D1028" t="s">
        <v>36</v>
      </c>
      <c r="E1028" s="1">
        <v>44256</v>
      </c>
      <c r="F1028" s="4">
        <v>7658</v>
      </c>
      <c r="G1028">
        <v>212</v>
      </c>
      <c r="H1028" s="3">
        <f>_xlfn.XLOOKUP(sales[[#This Row],[Product]],products[Product],products[Cost per box])*sales[[#This Row],[Boxes]]</f>
        <v>1068.48</v>
      </c>
      <c r="I1028" s="4">
        <f>sales[[#This Row],[Revenue]]-sales[[#This Row],[Cost]]</f>
        <v>6589.52</v>
      </c>
    </row>
    <row r="1029" spans="2:9" x14ac:dyDescent="0.25">
      <c r="B1029" t="s">
        <v>37</v>
      </c>
      <c r="C1029" t="s">
        <v>27</v>
      </c>
      <c r="D1029" t="s">
        <v>38</v>
      </c>
      <c r="E1029" s="1">
        <v>44256</v>
      </c>
      <c r="F1029" s="4">
        <v>4662</v>
      </c>
      <c r="G1029">
        <v>467</v>
      </c>
      <c r="H1029" s="3">
        <f>_xlfn.XLOOKUP(sales[[#This Row],[Product]],products[Product],products[Cost per box])*sales[[#This Row],[Boxes]]</f>
        <v>4641.9799999999996</v>
      </c>
      <c r="I1029" s="4">
        <f>sales[[#This Row],[Revenue]]-sales[[#This Row],[Cost]]</f>
        <v>20.020000000000437</v>
      </c>
    </row>
    <row r="1030" spans="2:9" x14ac:dyDescent="0.25">
      <c r="B1030" t="s">
        <v>41</v>
      </c>
      <c r="C1030" t="s">
        <v>16</v>
      </c>
      <c r="D1030" t="s">
        <v>45</v>
      </c>
      <c r="E1030" s="1">
        <v>44256</v>
      </c>
      <c r="F1030" s="4">
        <v>679</v>
      </c>
      <c r="G1030">
        <v>29</v>
      </c>
      <c r="H1030" s="3">
        <f>_xlfn.XLOOKUP(sales[[#This Row],[Product]],products[Product],products[Cost per box])*sales[[#This Row],[Boxes]]</f>
        <v>224.17000000000002</v>
      </c>
      <c r="I1030" s="4">
        <f>sales[[#This Row],[Revenue]]-sales[[#This Row],[Cost]]</f>
        <v>454.83</v>
      </c>
    </row>
    <row r="1031" spans="2:9" x14ac:dyDescent="0.25">
      <c r="B1031" t="s">
        <v>29</v>
      </c>
      <c r="C1031" t="s">
        <v>27</v>
      </c>
      <c r="D1031" t="s">
        <v>44</v>
      </c>
      <c r="E1031" s="1">
        <v>44256</v>
      </c>
      <c r="F1031" s="4">
        <v>7728</v>
      </c>
      <c r="G1031">
        <v>235</v>
      </c>
      <c r="H1031" s="3">
        <f>_xlfn.XLOOKUP(sales[[#This Row],[Product]],products[Product],products[Cost per box])*sales[[#This Row],[Boxes]]</f>
        <v>2248.9500000000003</v>
      </c>
      <c r="I1031" s="4">
        <f>sales[[#This Row],[Revenue]]-sales[[#This Row],[Cost]]</f>
        <v>5479.0499999999993</v>
      </c>
    </row>
    <row r="1032" spans="2:9" x14ac:dyDescent="0.25">
      <c r="B1032" t="s">
        <v>53</v>
      </c>
      <c r="C1032" t="s">
        <v>11</v>
      </c>
      <c r="D1032" t="s">
        <v>31</v>
      </c>
      <c r="E1032" s="1">
        <v>44256</v>
      </c>
      <c r="F1032" s="4">
        <v>4774</v>
      </c>
      <c r="G1032">
        <v>217</v>
      </c>
      <c r="H1032" s="3">
        <f>_xlfn.XLOOKUP(sales[[#This Row],[Product]],products[Product],products[Cost per box])*sales[[#This Row],[Boxes]]</f>
        <v>1241.24</v>
      </c>
      <c r="I1032" s="4">
        <f>sales[[#This Row],[Revenue]]-sales[[#This Row],[Cost]]</f>
        <v>3532.76</v>
      </c>
    </row>
    <row r="1033" spans="2:9" x14ac:dyDescent="0.25">
      <c r="B1033" t="s">
        <v>10</v>
      </c>
      <c r="C1033" t="s">
        <v>27</v>
      </c>
      <c r="D1033" t="s">
        <v>26</v>
      </c>
      <c r="E1033" s="1">
        <v>44256</v>
      </c>
      <c r="F1033" s="4">
        <v>2807</v>
      </c>
      <c r="G1033">
        <v>562</v>
      </c>
      <c r="H1033" s="3">
        <f>_xlfn.XLOOKUP(sales[[#This Row],[Product]],products[Product],products[Cost per box])*sales[[#This Row],[Boxes]]</f>
        <v>3613.66</v>
      </c>
      <c r="I1033" s="4">
        <f>sales[[#This Row],[Revenue]]-sales[[#This Row],[Cost]]</f>
        <v>-806.65999999999985</v>
      </c>
    </row>
    <row r="1034" spans="2:9" x14ac:dyDescent="0.25">
      <c r="B1034" t="s">
        <v>32</v>
      </c>
      <c r="C1034" t="s">
        <v>16</v>
      </c>
      <c r="D1034" t="s">
        <v>47</v>
      </c>
      <c r="E1034" s="1">
        <v>44256</v>
      </c>
      <c r="F1034" s="4">
        <v>11767</v>
      </c>
      <c r="G1034">
        <v>561</v>
      </c>
      <c r="H1034" s="3">
        <f>_xlfn.XLOOKUP(sales[[#This Row],[Product]],products[Product],products[Cost per box])*sales[[#This Row],[Boxes]]</f>
        <v>2950.8599999999997</v>
      </c>
      <c r="I1034" s="4">
        <f>sales[[#This Row],[Revenue]]-sales[[#This Row],[Cost]]</f>
        <v>8816.14</v>
      </c>
    </row>
    <row r="1035" spans="2:9" x14ac:dyDescent="0.25">
      <c r="B1035" t="s">
        <v>55</v>
      </c>
      <c r="C1035" t="s">
        <v>6</v>
      </c>
      <c r="D1035" t="s">
        <v>44</v>
      </c>
      <c r="E1035" s="1">
        <v>44256</v>
      </c>
      <c r="F1035" s="4">
        <v>6804</v>
      </c>
      <c r="G1035">
        <v>252</v>
      </c>
      <c r="H1035" s="3">
        <f>_xlfn.XLOOKUP(sales[[#This Row],[Product]],products[Product],products[Cost per box])*sales[[#This Row],[Boxes]]</f>
        <v>2411.64</v>
      </c>
      <c r="I1035" s="4">
        <f>sales[[#This Row],[Revenue]]-sales[[#This Row],[Cost]]</f>
        <v>4392.3600000000006</v>
      </c>
    </row>
    <row r="1036" spans="2:9" x14ac:dyDescent="0.25">
      <c r="B1036" t="s">
        <v>41</v>
      </c>
      <c r="C1036" t="s">
        <v>6</v>
      </c>
      <c r="D1036" t="s">
        <v>50</v>
      </c>
      <c r="E1036" s="1">
        <v>44257</v>
      </c>
      <c r="F1036" s="4">
        <v>6020</v>
      </c>
      <c r="G1036">
        <v>115</v>
      </c>
      <c r="H1036" s="3">
        <f>_xlfn.XLOOKUP(sales[[#This Row],[Product]],products[Product],products[Cost per box])*sales[[#This Row],[Boxes]]</f>
        <v>1427.15</v>
      </c>
      <c r="I1036" s="4">
        <f>sales[[#This Row],[Revenue]]-sales[[#This Row],[Cost]]</f>
        <v>4592.8500000000004</v>
      </c>
    </row>
    <row r="1037" spans="2:9" x14ac:dyDescent="0.25">
      <c r="B1037" t="s">
        <v>34</v>
      </c>
      <c r="C1037" t="s">
        <v>21</v>
      </c>
      <c r="D1037" t="s">
        <v>38</v>
      </c>
      <c r="E1037" s="1">
        <v>44257</v>
      </c>
      <c r="F1037" s="4">
        <v>7</v>
      </c>
      <c r="G1037">
        <v>76</v>
      </c>
      <c r="H1037" s="3">
        <f>_xlfn.XLOOKUP(sales[[#This Row],[Product]],products[Product],products[Cost per box])*sales[[#This Row],[Boxes]]</f>
        <v>755.43999999999994</v>
      </c>
      <c r="I1037" s="4">
        <f>sales[[#This Row],[Revenue]]-sales[[#This Row],[Cost]]</f>
        <v>-748.43999999999994</v>
      </c>
    </row>
    <row r="1038" spans="2:9" x14ac:dyDescent="0.25">
      <c r="B1038" t="s">
        <v>20</v>
      </c>
      <c r="C1038" t="s">
        <v>16</v>
      </c>
      <c r="D1038" t="s">
        <v>36</v>
      </c>
      <c r="E1038" s="1">
        <v>44257</v>
      </c>
      <c r="F1038" s="4">
        <v>77</v>
      </c>
      <c r="G1038">
        <v>441</v>
      </c>
      <c r="H1038" s="3">
        <f>_xlfn.XLOOKUP(sales[[#This Row],[Product]],products[Product],products[Cost per box])*sales[[#This Row],[Boxes]]</f>
        <v>2222.64</v>
      </c>
      <c r="I1038" s="4">
        <f>sales[[#This Row],[Revenue]]-sales[[#This Row],[Cost]]</f>
        <v>-2145.64</v>
      </c>
    </row>
    <row r="1039" spans="2:9" x14ac:dyDescent="0.25">
      <c r="B1039" t="s">
        <v>8</v>
      </c>
      <c r="C1039" t="s">
        <v>16</v>
      </c>
      <c r="D1039" t="s">
        <v>45</v>
      </c>
      <c r="E1039" s="1">
        <v>44257</v>
      </c>
      <c r="F1039" s="4">
        <v>2569</v>
      </c>
      <c r="G1039">
        <v>13</v>
      </c>
      <c r="H1039" s="3">
        <f>_xlfn.XLOOKUP(sales[[#This Row],[Product]],products[Product],products[Cost per box])*sales[[#This Row],[Boxes]]</f>
        <v>100.49000000000001</v>
      </c>
      <c r="I1039" s="4">
        <f>sales[[#This Row],[Revenue]]-sales[[#This Row],[Cost]]</f>
        <v>2468.5100000000002</v>
      </c>
    </row>
    <row r="1040" spans="2:9" x14ac:dyDescent="0.25">
      <c r="B1040" t="s">
        <v>41</v>
      </c>
      <c r="C1040" t="s">
        <v>6</v>
      </c>
      <c r="D1040" t="s">
        <v>24</v>
      </c>
      <c r="E1040" s="1">
        <v>44257</v>
      </c>
      <c r="F1040" s="4">
        <v>4249</v>
      </c>
      <c r="G1040">
        <v>121</v>
      </c>
      <c r="H1040" s="3">
        <f>_xlfn.XLOOKUP(sales[[#This Row],[Product]],products[Product],products[Cost per box])*sales[[#This Row],[Boxes]]</f>
        <v>1271.71</v>
      </c>
      <c r="I1040" s="4">
        <f>sales[[#This Row],[Revenue]]-sales[[#This Row],[Cost]]</f>
        <v>2977.29</v>
      </c>
    </row>
    <row r="1041" spans="2:9" x14ac:dyDescent="0.25">
      <c r="B1041" t="s">
        <v>33</v>
      </c>
      <c r="C1041" t="s">
        <v>6</v>
      </c>
      <c r="D1041" t="s">
        <v>30</v>
      </c>
      <c r="E1041" s="1">
        <v>44257</v>
      </c>
      <c r="F1041" s="4">
        <v>2541</v>
      </c>
      <c r="G1041">
        <v>224</v>
      </c>
      <c r="H1041" s="3">
        <f>_xlfn.XLOOKUP(sales[[#This Row],[Product]],products[Product],products[Cost per box])*sales[[#This Row],[Boxes]]</f>
        <v>824.32</v>
      </c>
      <c r="I1041" s="4">
        <f>sales[[#This Row],[Revenue]]-sales[[#This Row],[Cost]]</f>
        <v>1716.6799999999998</v>
      </c>
    </row>
    <row r="1042" spans="2:9" x14ac:dyDescent="0.25">
      <c r="B1042" t="s">
        <v>8</v>
      </c>
      <c r="C1042" t="s">
        <v>27</v>
      </c>
      <c r="D1042" t="s">
        <v>43</v>
      </c>
      <c r="E1042" s="1">
        <v>44257</v>
      </c>
      <c r="F1042" s="4">
        <v>2303</v>
      </c>
      <c r="G1042">
        <v>558</v>
      </c>
      <c r="H1042" s="3">
        <f>_xlfn.XLOOKUP(sales[[#This Row],[Product]],products[Product],products[Cost per box])*sales[[#This Row],[Boxes]]</f>
        <v>2148.3000000000002</v>
      </c>
      <c r="I1042" s="4">
        <f>sales[[#This Row],[Revenue]]-sales[[#This Row],[Cost]]</f>
        <v>154.69999999999982</v>
      </c>
    </row>
    <row r="1043" spans="2:9" x14ac:dyDescent="0.25">
      <c r="B1043" t="s">
        <v>46</v>
      </c>
      <c r="C1043" t="s">
        <v>21</v>
      </c>
      <c r="D1043" t="s">
        <v>22</v>
      </c>
      <c r="E1043" s="1">
        <v>44257</v>
      </c>
      <c r="F1043" s="4">
        <v>11956</v>
      </c>
      <c r="G1043">
        <v>630</v>
      </c>
      <c r="H1043" s="3">
        <f>_xlfn.XLOOKUP(sales[[#This Row],[Product]],products[Product],products[Cost per box])*sales[[#This Row],[Boxes]]</f>
        <v>5178.6000000000004</v>
      </c>
      <c r="I1043" s="4">
        <f>sales[[#This Row],[Revenue]]-sales[[#This Row],[Cost]]</f>
        <v>6777.4</v>
      </c>
    </row>
    <row r="1044" spans="2:9" x14ac:dyDescent="0.25">
      <c r="B1044" t="s">
        <v>29</v>
      </c>
      <c r="C1044" t="s">
        <v>9</v>
      </c>
      <c r="D1044" t="s">
        <v>22</v>
      </c>
      <c r="E1044" s="1">
        <v>44257</v>
      </c>
      <c r="F1044" s="4">
        <v>10094</v>
      </c>
      <c r="G1044">
        <v>337</v>
      </c>
      <c r="H1044" s="3">
        <f>_xlfn.XLOOKUP(sales[[#This Row],[Product]],products[Product],products[Cost per box])*sales[[#This Row],[Boxes]]</f>
        <v>2770.1400000000003</v>
      </c>
      <c r="I1044" s="4">
        <f>sales[[#This Row],[Revenue]]-sales[[#This Row],[Cost]]</f>
        <v>7323.86</v>
      </c>
    </row>
    <row r="1045" spans="2:9" x14ac:dyDescent="0.25">
      <c r="B1045" t="s">
        <v>56</v>
      </c>
      <c r="C1045" t="s">
        <v>9</v>
      </c>
      <c r="D1045" t="s">
        <v>47</v>
      </c>
      <c r="E1045" s="1">
        <v>44257</v>
      </c>
      <c r="F1045" s="4">
        <v>3577</v>
      </c>
      <c r="G1045">
        <v>179</v>
      </c>
      <c r="H1045" s="3">
        <f>_xlfn.XLOOKUP(sales[[#This Row],[Product]],products[Product],products[Cost per box])*sales[[#This Row],[Boxes]]</f>
        <v>941.54</v>
      </c>
      <c r="I1045" s="4">
        <f>sales[[#This Row],[Revenue]]-sales[[#This Row],[Cost]]</f>
        <v>2635.46</v>
      </c>
    </row>
    <row r="1046" spans="2:9" x14ac:dyDescent="0.25">
      <c r="B1046" t="s">
        <v>18</v>
      </c>
      <c r="C1046" t="s">
        <v>21</v>
      </c>
      <c r="D1046" t="s">
        <v>14</v>
      </c>
      <c r="E1046" s="1">
        <v>44257</v>
      </c>
      <c r="F1046" s="4">
        <v>8470</v>
      </c>
      <c r="G1046">
        <v>385</v>
      </c>
      <c r="H1046" s="3">
        <f>_xlfn.XLOOKUP(sales[[#This Row],[Product]],products[Product],products[Cost per box])*sales[[#This Row],[Boxes]]</f>
        <v>2429.35</v>
      </c>
      <c r="I1046" s="4">
        <f>sales[[#This Row],[Revenue]]-sales[[#This Row],[Cost]]</f>
        <v>6040.65</v>
      </c>
    </row>
    <row r="1047" spans="2:9" x14ac:dyDescent="0.25">
      <c r="B1047" t="s">
        <v>32</v>
      </c>
      <c r="C1047" t="s">
        <v>11</v>
      </c>
      <c r="D1047" t="s">
        <v>44</v>
      </c>
      <c r="E1047" s="1">
        <v>44257</v>
      </c>
      <c r="F1047" s="4">
        <v>3829</v>
      </c>
      <c r="G1047">
        <v>160</v>
      </c>
      <c r="H1047" s="3">
        <f>_xlfn.XLOOKUP(sales[[#This Row],[Product]],products[Product],products[Cost per box])*sales[[#This Row],[Boxes]]</f>
        <v>1531.2</v>
      </c>
      <c r="I1047" s="4">
        <f>sales[[#This Row],[Revenue]]-sales[[#This Row],[Cost]]</f>
        <v>2297.8000000000002</v>
      </c>
    </row>
    <row r="1048" spans="2:9" x14ac:dyDescent="0.25">
      <c r="B1048" t="s">
        <v>23</v>
      </c>
      <c r="C1048" t="s">
        <v>21</v>
      </c>
      <c r="D1048" t="s">
        <v>43</v>
      </c>
      <c r="E1048" s="1">
        <v>44257</v>
      </c>
      <c r="F1048" s="4">
        <v>8463</v>
      </c>
      <c r="G1048">
        <v>565</v>
      </c>
      <c r="H1048" s="3">
        <f>_xlfn.XLOOKUP(sales[[#This Row],[Product]],products[Product],products[Cost per box])*sales[[#This Row],[Boxes]]</f>
        <v>2175.25</v>
      </c>
      <c r="I1048" s="4">
        <f>sales[[#This Row],[Revenue]]-sales[[#This Row],[Cost]]</f>
        <v>6287.75</v>
      </c>
    </row>
    <row r="1049" spans="2:9" x14ac:dyDescent="0.25">
      <c r="B1049" t="s">
        <v>13</v>
      </c>
      <c r="C1049" t="s">
        <v>6</v>
      </c>
      <c r="D1049" t="s">
        <v>12</v>
      </c>
      <c r="E1049" s="1">
        <v>44257</v>
      </c>
      <c r="F1049" s="4">
        <v>1526</v>
      </c>
      <c r="G1049">
        <v>70</v>
      </c>
      <c r="H1049" s="3">
        <f>_xlfn.XLOOKUP(sales[[#This Row],[Product]],products[Product],products[Cost per box])*sales[[#This Row],[Boxes]]</f>
        <v>590.1</v>
      </c>
      <c r="I1049" s="4">
        <f>sales[[#This Row],[Revenue]]-sales[[#This Row],[Cost]]</f>
        <v>935.9</v>
      </c>
    </row>
    <row r="1050" spans="2:9" x14ac:dyDescent="0.25">
      <c r="B1050" t="s">
        <v>40</v>
      </c>
      <c r="C1050" t="s">
        <v>9</v>
      </c>
      <c r="D1050" t="s">
        <v>42</v>
      </c>
      <c r="E1050" s="1">
        <v>44257</v>
      </c>
      <c r="F1050" s="4">
        <v>2989</v>
      </c>
      <c r="G1050">
        <v>167</v>
      </c>
      <c r="H1050" s="3">
        <f>_xlfn.XLOOKUP(sales[[#This Row],[Product]],products[Product],products[Cost per box])*sales[[#This Row],[Boxes]]</f>
        <v>791.58</v>
      </c>
      <c r="I1050" s="4">
        <f>sales[[#This Row],[Revenue]]-sales[[#This Row],[Cost]]</f>
        <v>2197.42</v>
      </c>
    </row>
    <row r="1051" spans="2:9" x14ac:dyDescent="0.25">
      <c r="B1051" t="s">
        <v>18</v>
      </c>
      <c r="C1051" t="s">
        <v>6</v>
      </c>
      <c r="D1051" t="s">
        <v>24</v>
      </c>
      <c r="E1051" s="1">
        <v>44257</v>
      </c>
      <c r="F1051" s="4">
        <v>1085</v>
      </c>
      <c r="G1051">
        <v>121</v>
      </c>
      <c r="H1051" s="3">
        <f>_xlfn.XLOOKUP(sales[[#This Row],[Product]],products[Product],products[Cost per box])*sales[[#This Row],[Boxes]]</f>
        <v>1271.71</v>
      </c>
      <c r="I1051" s="4">
        <f>sales[[#This Row],[Revenue]]-sales[[#This Row],[Cost]]</f>
        <v>-186.71000000000004</v>
      </c>
    </row>
    <row r="1052" spans="2:9" x14ac:dyDescent="0.25">
      <c r="B1052" t="s">
        <v>20</v>
      </c>
      <c r="C1052" t="s">
        <v>6</v>
      </c>
      <c r="D1052" t="s">
        <v>19</v>
      </c>
      <c r="E1052" s="1">
        <v>44257</v>
      </c>
      <c r="F1052" s="4">
        <v>5572</v>
      </c>
      <c r="G1052">
        <v>279</v>
      </c>
      <c r="H1052" s="3">
        <f>_xlfn.XLOOKUP(sales[[#This Row],[Product]],products[Product],products[Cost per box])*sales[[#This Row],[Boxes]]</f>
        <v>2854.17</v>
      </c>
      <c r="I1052" s="4">
        <f>sales[[#This Row],[Revenue]]-sales[[#This Row],[Cost]]</f>
        <v>2717.83</v>
      </c>
    </row>
    <row r="1053" spans="2:9" x14ac:dyDescent="0.25">
      <c r="B1053" t="s">
        <v>18</v>
      </c>
      <c r="C1053" t="s">
        <v>11</v>
      </c>
      <c r="D1053" t="s">
        <v>42</v>
      </c>
      <c r="E1053" s="1">
        <v>44257</v>
      </c>
      <c r="F1053" s="4">
        <v>889</v>
      </c>
      <c r="G1053">
        <v>60</v>
      </c>
      <c r="H1053" s="3">
        <f>_xlfn.XLOOKUP(sales[[#This Row],[Product]],products[Product],products[Cost per box])*sales[[#This Row],[Boxes]]</f>
        <v>284.40000000000003</v>
      </c>
      <c r="I1053" s="4">
        <f>sales[[#This Row],[Revenue]]-sales[[#This Row],[Cost]]</f>
        <v>604.59999999999991</v>
      </c>
    </row>
    <row r="1054" spans="2:9" x14ac:dyDescent="0.25">
      <c r="B1054" t="s">
        <v>8</v>
      </c>
      <c r="C1054" t="s">
        <v>11</v>
      </c>
      <c r="D1054" t="s">
        <v>28</v>
      </c>
      <c r="E1054" s="1">
        <v>44257</v>
      </c>
      <c r="F1054" s="4">
        <v>1764</v>
      </c>
      <c r="G1054">
        <v>98</v>
      </c>
      <c r="H1054" s="3">
        <f>_xlfn.XLOOKUP(sales[[#This Row],[Product]],products[Product],products[Cost per box])*sales[[#This Row],[Boxes]]</f>
        <v>270.47999999999996</v>
      </c>
      <c r="I1054" s="4">
        <f>sales[[#This Row],[Revenue]]-sales[[#This Row],[Cost]]</f>
        <v>1493.52</v>
      </c>
    </row>
    <row r="1055" spans="2:9" x14ac:dyDescent="0.25">
      <c r="B1055" t="s">
        <v>54</v>
      </c>
      <c r="C1055" t="s">
        <v>9</v>
      </c>
      <c r="D1055" t="s">
        <v>45</v>
      </c>
      <c r="E1055" s="1">
        <v>44257</v>
      </c>
      <c r="F1055" s="4">
        <v>7042</v>
      </c>
      <c r="G1055">
        <v>321</v>
      </c>
      <c r="H1055" s="3">
        <f>_xlfn.XLOOKUP(sales[[#This Row],[Product]],products[Product],products[Cost per box])*sales[[#This Row],[Boxes]]</f>
        <v>2481.33</v>
      </c>
      <c r="I1055" s="4">
        <f>sales[[#This Row],[Revenue]]-sales[[#This Row],[Cost]]</f>
        <v>4560.67</v>
      </c>
    </row>
    <row r="1056" spans="2:9" x14ac:dyDescent="0.25">
      <c r="B1056" t="s">
        <v>54</v>
      </c>
      <c r="C1056" t="s">
        <v>16</v>
      </c>
      <c r="D1056" t="s">
        <v>24</v>
      </c>
      <c r="E1056" s="1">
        <v>44257</v>
      </c>
      <c r="F1056" s="4">
        <v>3143</v>
      </c>
      <c r="G1056">
        <v>393</v>
      </c>
      <c r="H1056" s="3">
        <f>_xlfn.XLOOKUP(sales[[#This Row],[Product]],products[Product],products[Cost per box])*sales[[#This Row],[Boxes]]</f>
        <v>4130.43</v>
      </c>
      <c r="I1056" s="4">
        <f>sales[[#This Row],[Revenue]]-sales[[#This Row],[Cost]]</f>
        <v>-987.43000000000029</v>
      </c>
    </row>
    <row r="1057" spans="2:9" x14ac:dyDescent="0.25">
      <c r="B1057" t="s">
        <v>25</v>
      </c>
      <c r="C1057" t="s">
        <v>9</v>
      </c>
      <c r="D1057" t="s">
        <v>12</v>
      </c>
      <c r="E1057" s="1">
        <v>44258</v>
      </c>
      <c r="F1057" s="4">
        <v>4228</v>
      </c>
      <c r="G1057">
        <v>56</v>
      </c>
      <c r="H1057" s="3">
        <f>_xlfn.XLOOKUP(sales[[#This Row],[Product]],products[Product],products[Cost per box])*sales[[#This Row],[Boxes]]</f>
        <v>472.08</v>
      </c>
      <c r="I1057" s="4">
        <f>sales[[#This Row],[Revenue]]-sales[[#This Row],[Cost]]</f>
        <v>3755.92</v>
      </c>
    </row>
    <row r="1058" spans="2:9" x14ac:dyDescent="0.25">
      <c r="B1058" t="s">
        <v>18</v>
      </c>
      <c r="C1058" t="s">
        <v>21</v>
      </c>
      <c r="D1058" t="s">
        <v>52</v>
      </c>
      <c r="E1058" s="1">
        <v>44258</v>
      </c>
      <c r="F1058" s="4">
        <v>4830</v>
      </c>
      <c r="G1058">
        <v>19</v>
      </c>
      <c r="H1058" s="3">
        <f>_xlfn.XLOOKUP(sales[[#This Row],[Product]],products[Product],products[Cost per box])*sales[[#This Row],[Boxes]]</f>
        <v>63.08</v>
      </c>
      <c r="I1058" s="4">
        <f>sales[[#This Row],[Revenue]]-sales[[#This Row],[Cost]]</f>
        <v>4766.92</v>
      </c>
    </row>
    <row r="1059" spans="2:9" x14ac:dyDescent="0.25">
      <c r="B1059" t="s">
        <v>34</v>
      </c>
      <c r="C1059" t="s">
        <v>9</v>
      </c>
      <c r="D1059" t="s">
        <v>36</v>
      </c>
      <c r="E1059" s="1">
        <v>44258</v>
      </c>
      <c r="F1059" s="4">
        <v>15036</v>
      </c>
      <c r="G1059">
        <v>1120</v>
      </c>
      <c r="H1059" s="3">
        <f>_xlfn.XLOOKUP(sales[[#This Row],[Product]],products[Product],products[Cost per box])*sales[[#This Row],[Boxes]]</f>
        <v>5644.8</v>
      </c>
      <c r="I1059" s="4">
        <f>sales[[#This Row],[Revenue]]-sales[[#This Row],[Cost]]</f>
        <v>9391.2000000000007</v>
      </c>
    </row>
    <row r="1060" spans="2:9" x14ac:dyDescent="0.25">
      <c r="B1060" t="s">
        <v>39</v>
      </c>
      <c r="C1060" t="s">
        <v>16</v>
      </c>
      <c r="D1060" t="s">
        <v>28</v>
      </c>
      <c r="E1060" s="1">
        <v>44258</v>
      </c>
      <c r="F1060" s="4">
        <v>133</v>
      </c>
      <c r="G1060">
        <v>374</v>
      </c>
      <c r="H1060" s="3">
        <f>_xlfn.XLOOKUP(sales[[#This Row],[Product]],products[Product],products[Cost per box])*sales[[#This Row],[Boxes]]</f>
        <v>1032.24</v>
      </c>
      <c r="I1060" s="4">
        <f>sales[[#This Row],[Revenue]]-sales[[#This Row],[Cost]]</f>
        <v>-899.24</v>
      </c>
    </row>
    <row r="1061" spans="2:9" x14ac:dyDescent="0.25">
      <c r="B1061" t="s">
        <v>34</v>
      </c>
      <c r="C1061" t="s">
        <v>11</v>
      </c>
      <c r="D1061" t="s">
        <v>14</v>
      </c>
      <c r="E1061" s="1">
        <v>44258</v>
      </c>
      <c r="F1061" s="4">
        <v>13034</v>
      </c>
      <c r="G1061">
        <v>374</v>
      </c>
      <c r="H1061" s="3">
        <f>_xlfn.XLOOKUP(sales[[#This Row],[Product]],products[Product],products[Cost per box])*sales[[#This Row],[Boxes]]</f>
        <v>2359.94</v>
      </c>
      <c r="I1061" s="4">
        <f>sales[[#This Row],[Revenue]]-sales[[#This Row],[Cost]]</f>
        <v>10674.06</v>
      </c>
    </row>
    <row r="1062" spans="2:9" x14ac:dyDescent="0.25">
      <c r="B1062" t="s">
        <v>25</v>
      </c>
      <c r="C1062" t="s">
        <v>21</v>
      </c>
      <c r="D1062" t="s">
        <v>42</v>
      </c>
      <c r="E1062" s="1">
        <v>44258</v>
      </c>
      <c r="F1062" s="4">
        <v>686</v>
      </c>
      <c r="G1062">
        <v>387</v>
      </c>
      <c r="H1062" s="3">
        <f>_xlfn.XLOOKUP(sales[[#This Row],[Product]],products[Product],products[Cost per box])*sales[[#This Row],[Boxes]]</f>
        <v>1834.38</v>
      </c>
      <c r="I1062" s="4">
        <f>sales[[#This Row],[Revenue]]-sales[[#This Row],[Cost]]</f>
        <v>-1148.3800000000001</v>
      </c>
    </row>
    <row r="1063" spans="2:9" x14ac:dyDescent="0.25">
      <c r="B1063" t="s">
        <v>33</v>
      </c>
      <c r="C1063" t="s">
        <v>27</v>
      </c>
      <c r="D1063" t="s">
        <v>52</v>
      </c>
      <c r="E1063" s="1">
        <v>44258</v>
      </c>
      <c r="F1063" s="4">
        <v>903</v>
      </c>
      <c r="G1063">
        <v>35</v>
      </c>
      <c r="H1063" s="3">
        <f>_xlfn.XLOOKUP(sales[[#This Row],[Product]],products[Product],products[Cost per box])*sales[[#This Row],[Boxes]]</f>
        <v>116.19999999999999</v>
      </c>
      <c r="I1063" s="4">
        <f>sales[[#This Row],[Revenue]]-sales[[#This Row],[Cost]]</f>
        <v>786.8</v>
      </c>
    </row>
    <row r="1064" spans="2:9" x14ac:dyDescent="0.25">
      <c r="B1064" t="s">
        <v>53</v>
      </c>
      <c r="C1064" t="s">
        <v>9</v>
      </c>
      <c r="D1064" t="s">
        <v>44</v>
      </c>
      <c r="E1064" s="1">
        <v>44258</v>
      </c>
      <c r="F1064" s="4">
        <v>4368</v>
      </c>
      <c r="G1064">
        <v>182</v>
      </c>
      <c r="H1064" s="3">
        <f>_xlfn.XLOOKUP(sales[[#This Row],[Product]],products[Product],products[Cost per box])*sales[[#This Row],[Boxes]]</f>
        <v>1741.74</v>
      </c>
      <c r="I1064" s="4">
        <f>sales[[#This Row],[Revenue]]-sales[[#This Row],[Cost]]</f>
        <v>2626.26</v>
      </c>
    </row>
    <row r="1065" spans="2:9" x14ac:dyDescent="0.25">
      <c r="B1065" t="s">
        <v>54</v>
      </c>
      <c r="C1065" t="s">
        <v>27</v>
      </c>
      <c r="D1065" t="s">
        <v>35</v>
      </c>
      <c r="E1065" s="1">
        <v>44258</v>
      </c>
      <c r="F1065" s="4">
        <v>2226</v>
      </c>
      <c r="G1065">
        <v>172</v>
      </c>
      <c r="H1065" s="3">
        <f>_xlfn.XLOOKUP(sales[[#This Row],[Product]],products[Product],products[Cost per box])*sales[[#This Row],[Boxes]]</f>
        <v>455.8</v>
      </c>
      <c r="I1065" s="4">
        <f>sales[[#This Row],[Revenue]]-sales[[#This Row],[Cost]]</f>
        <v>1770.2</v>
      </c>
    </row>
    <row r="1066" spans="2:9" x14ac:dyDescent="0.25">
      <c r="B1066" t="s">
        <v>55</v>
      </c>
      <c r="C1066" t="s">
        <v>27</v>
      </c>
      <c r="D1066" t="s">
        <v>22</v>
      </c>
      <c r="E1066" s="1">
        <v>44258</v>
      </c>
      <c r="F1066" s="4">
        <v>1190</v>
      </c>
      <c r="G1066">
        <v>43</v>
      </c>
      <c r="H1066" s="3">
        <f>_xlfn.XLOOKUP(sales[[#This Row],[Product]],products[Product],products[Cost per box])*sales[[#This Row],[Boxes]]</f>
        <v>353.46000000000004</v>
      </c>
      <c r="I1066" s="4">
        <f>sales[[#This Row],[Revenue]]-sales[[#This Row],[Cost]]</f>
        <v>836.54</v>
      </c>
    </row>
    <row r="1067" spans="2:9" x14ac:dyDescent="0.25">
      <c r="B1067" t="s">
        <v>13</v>
      </c>
      <c r="C1067" t="s">
        <v>9</v>
      </c>
      <c r="D1067" t="s">
        <v>43</v>
      </c>
      <c r="E1067" s="1">
        <v>44258</v>
      </c>
      <c r="F1067" s="4">
        <v>3773</v>
      </c>
      <c r="G1067">
        <v>343</v>
      </c>
      <c r="H1067" s="3">
        <f>_xlfn.XLOOKUP(sales[[#This Row],[Product]],products[Product],products[Cost per box])*sales[[#This Row],[Boxes]]</f>
        <v>1320.55</v>
      </c>
      <c r="I1067" s="4">
        <f>sales[[#This Row],[Revenue]]-sales[[#This Row],[Cost]]</f>
        <v>2452.4499999999998</v>
      </c>
    </row>
    <row r="1068" spans="2:9" x14ac:dyDescent="0.25">
      <c r="B1068" t="s">
        <v>23</v>
      </c>
      <c r="C1068" t="s">
        <v>21</v>
      </c>
      <c r="D1068" t="s">
        <v>35</v>
      </c>
      <c r="E1068" s="1">
        <v>44258</v>
      </c>
      <c r="F1068" s="4">
        <v>6671</v>
      </c>
      <c r="G1068">
        <v>668</v>
      </c>
      <c r="H1068" s="3">
        <f>_xlfn.XLOOKUP(sales[[#This Row],[Product]],products[Product],products[Cost per box])*sales[[#This Row],[Boxes]]</f>
        <v>1770.2</v>
      </c>
      <c r="I1068" s="4">
        <f>sales[[#This Row],[Revenue]]-sales[[#This Row],[Cost]]</f>
        <v>4900.8</v>
      </c>
    </row>
    <row r="1069" spans="2:9" x14ac:dyDescent="0.25">
      <c r="B1069" t="s">
        <v>18</v>
      </c>
      <c r="C1069" t="s">
        <v>27</v>
      </c>
      <c r="D1069" t="s">
        <v>52</v>
      </c>
      <c r="E1069" s="1">
        <v>44258</v>
      </c>
      <c r="F1069" s="4">
        <v>10318</v>
      </c>
      <c r="G1069">
        <v>397</v>
      </c>
      <c r="H1069" s="3">
        <f>_xlfn.XLOOKUP(sales[[#This Row],[Product]],products[Product],products[Cost per box])*sales[[#This Row],[Boxes]]</f>
        <v>1318.04</v>
      </c>
      <c r="I1069" s="4">
        <f>sales[[#This Row],[Revenue]]-sales[[#This Row],[Cost]]</f>
        <v>8999.9599999999991</v>
      </c>
    </row>
    <row r="1070" spans="2:9" x14ac:dyDescent="0.25">
      <c r="B1070" t="s">
        <v>56</v>
      </c>
      <c r="C1070" t="s">
        <v>6</v>
      </c>
      <c r="D1070" t="s">
        <v>38</v>
      </c>
      <c r="E1070" s="1">
        <v>44258</v>
      </c>
      <c r="F1070" s="4">
        <v>14896</v>
      </c>
      <c r="G1070">
        <v>621</v>
      </c>
      <c r="H1070" s="3">
        <f>_xlfn.XLOOKUP(sales[[#This Row],[Product]],products[Product],products[Cost per box])*sales[[#This Row],[Boxes]]</f>
        <v>6172.74</v>
      </c>
      <c r="I1070" s="4">
        <f>sales[[#This Row],[Revenue]]-sales[[#This Row],[Cost]]</f>
        <v>8723.26</v>
      </c>
    </row>
    <row r="1071" spans="2:9" x14ac:dyDescent="0.25">
      <c r="B1071" t="s">
        <v>40</v>
      </c>
      <c r="C1071" t="s">
        <v>6</v>
      </c>
      <c r="D1071" t="s">
        <v>42</v>
      </c>
      <c r="E1071" s="1">
        <v>44258</v>
      </c>
      <c r="F1071" s="4">
        <v>4606</v>
      </c>
      <c r="G1071">
        <v>355</v>
      </c>
      <c r="H1071" s="3">
        <f>_xlfn.XLOOKUP(sales[[#This Row],[Product]],products[Product],products[Cost per box])*sales[[#This Row],[Boxes]]</f>
        <v>1682.7</v>
      </c>
      <c r="I1071" s="4">
        <f>sales[[#This Row],[Revenue]]-sales[[#This Row],[Cost]]</f>
        <v>2923.3</v>
      </c>
    </row>
    <row r="1072" spans="2:9" x14ac:dyDescent="0.25">
      <c r="B1072" t="s">
        <v>25</v>
      </c>
      <c r="C1072" t="s">
        <v>6</v>
      </c>
      <c r="D1072" t="s">
        <v>42</v>
      </c>
      <c r="E1072" s="1">
        <v>44258</v>
      </c>
      <c r="F1072" s="4">
        <v>3892</v>
      </c>
      <c r="G1072">
        <v>260</v>
      </c>
      <c r="H1072" s="3">
        <f>_xlfn.XLOOKUP(sales[[#This Row],[Product]],products[Product],products[Cost per box])*sales[[#This Row],[Boxes]]</f>
        <v>1232.4000000000001</v>
      </c>
      <c r="I1072" s="4">
        <f>sales[[#This Row],[Revenue]]-sales[[#This Row],[Cost]]</f>
        <v>2659.6</v>
      </c>
    </row>
    <row r="1073" spans="2:9" x14ac:dyDescent="0.25">
      <c r="B1073" t="s">
        <v>46</v>
      </c>
      <c r="C1073" t="s">
        <v>21</v>
      </c>
      <c r="D1073" t="s">
        <v>7</v>
      </c>
      <c r="E1073" s="1">
        <v>44259</v>
      </c>
      <c r="F1073" s="4">
        <v>3556</v>
      </c>
      <c r="G1073">
        <v>546</v>
      </c>
      <c r="H1073" s="3">
        <f>_xlfn.XLOOKUP(sales[[#This Row],[Product]],products[Product],products[Cost per box])*sales[[#This Row],[Boxes]]</f>
        <v>2811.9</v>
      </c>
      <c r="I1073" s="4">
        <f>sales[[#This Row],[Revenue]]-sales[[#This Row],[Cost]]</f>
        <v>744.09999999999991</v>
      </c>
    </row>
    <row r="1074" spans="2:9" x14ac:dyDescent="0.25">
      <c r="B1074" t="s">
        <v>49</v>
      </c>
      <c r="C1074" t="s">
        <v>11</v>
      </c>
      <c r="D1074" t="s">
        <v>24</v>
      </c>
      <c r="E1074" s="1">
        <v>44259</v>
      </c>
      <c r="F1074" s="4">
        <v>1057</v>
      </c>
      <c r="G1074">
        <v>309</v>
      </c>
      <c r="H1074" s="3">
        <f>_xlfn.XLOOKUP(sales[[#This Row],[Product]],products[Product],products[Cost per box])*sales[[#This Row],[Boxes]]</f>
        <v>3247.59</v>
      </c>
      <c r="I1074" s="4">
        <f>sales[[#This Row],[Revenue]]-sales[[#This Row],[Cost]]</f>
        <v>-2190.59</v>
      </c>
    </row>
    <row r="1075" spans="2:9" x14ac:dyDescent="0.25">
      <c r="B1075" t="s">
        <v>5</v>
      </c>
      <c r="C1075" t="s">
        <v>6</v>
      </c>
      <c r="D1075" t="s">
        <v>47</v>
      </c>
      <c r="E1075" s="1">
        <v>44259</v>
      </c>
      <c r="F1075" s="4">
        <v>11305</v>
      </c>
      <c r="G1075">
        <v>97</v>
      </c>
      <c r="H1075" s="3">
        <f>_xlfn.XLOOKUP(sales[[#This Row],[Product]],products[Product],products[Cost per box])*sales[[#This Row],[Boxes]]</f>
        <v>510.21999999999997</v>
      </c>
      <c r="I1075" s="4">
        <f>sales[[#This Row],[Revenue]]-sales[[#This Row],[Cost]]</f>
        <v>10794.78</v>
      </c>
    </row>
    <row r="1076" spans="2:9" x14ac:dyDescent="0.25">
      <c r="B1076" t="s">
        <v>29</v>
      </c>
      <c r="C1076" t="s">
        <v>11</v>
      </c>
      <c r="D1076" t="s">
        <v>35</v>
      </c>
      <c r="E1076" s="1">
        <v>44259</v>
      </c>
      <c r="F1076" s="4">
        <v>2303</v>
      </c>
      <c r="G1076">
        <v>163</v>
      </c>
      <c r="H1076" s="3">
        <f>_xlfn.XLOOKUP(sales[[#This Row],[Product]],products[Product],products[Cost per box])*sales[[#This Row],[Boxes]]</f>
        <v>431.95</v>
      </c>
      <c r="I1076" s="4">
        <f>sales[[#This Row],[Revenue]]-sales[[#This Row],[Cost]]</f>
        <v>1871.05</v>
      </c>
    </row>
    <row r="1077" spans="2:9" x14ac:dyDescent="0.25">
      <c r="B1077" t="s">
        <v>23</v>
      </c>
      <c r="C1077" t="s">
        <v>11</v>
      </c>
      <c r="D1077" t="s">
        <v>17</v>
      </c>
      <c r="E1077" s="1">
        <v>44259</v>
      </c>
      <c r="F1077" s="4">
        <v>1785</v>
      </c>
      <c r="G1077">
        <v>82</v>
      </c>
      <c r="H1077" s="3">
        <f>_xlfn.XLOOKUP(sales[[#This Row],[Product]],products[Product],products[Cost per box])*sales[[#This Row],[Boxes]]</f>
        <v>557.6</v>
      </c>
      <c r="I1077" s="4">
        <f>sales[[#This Row],[Revenue]]-sales[[#This Row],[Cost]]</f>
        <v>1227.4000000000001</v>
      </c>
    </row>
    <row r="1078" spans="2:9" x14ac:dyDescent="0.25">
      <c r="B1078" t="s">
        <v>34</v>
      </c>
      <c r="C1078" t="s">
        <v>6</v>
      </c>
      <c r="D1078" t="s">
        <v>45</v>
      </c>
      <c r="E1078" s="1">
        <v>44259</v>
      </c>
      <c r="F1078" s="4">
        <v>1694</v>
      </c>
      <c r="G1078">
        <v>180</v>
      </c>
      <c r="H1078" s="3">
        <f>_xlfn.XLOOKUP(sales[[#This Row],[Product]],products[Product],products[Cost per box])*sales[[#This Row],[Boxes]]</f>
        <v>1391.4</v>
      </c>
      <c r="I1078" s="4">
        <f>sales[[#This Row],[Revenue]]-sales[[#This Row],[Cost]]</f>
        <v>302.59999999999991</v>
      </c>
    </row>
    <row r="1079" spans="2:9" x14ac:dyDescent="0.25">
      <c r="B1079" t="s">
        <v>15</v>
      </c>
      <c r="C1079" t="s">
        <v>11</v>
      </c>
      <c r="D1079" t="s">
        <v>42</v>
      </c>
      <c r="E1079" s="1">
        <v>44259</v>
      </c>
      <c r="F1079" s="4">
        <v>4508</v>
      </c>
      <c r="G1079">
        <v>69</v>
      </c>
      <c r="H1079" s="3">
        <f>_xlfn.XLOOKUP(sales[[#This Row],[Product]],products[Product],products[Cost per box])*sales[[#This Row],[Boxes]]</f>
        <v>327.06</v>
      </c>
      <c r="I1079" s="4">
        <f>sales[[#This Row],[Revenue]]-sales[[#This Row],[Cost]]</f>
        <v>4180.9399999999996</v>
      </c>
    </row>
    <row r="1080" spans="2:9" x14ac:dyDescent="0.25">
      <c r="B1080" t="s">
        <v>10</v>
      </c>
      <c r="C1080" t="s">
        <v>21</v>
      </c>
      <c r="D1080" t="s">
        <v>35</v>
      </c>
      <c r="E1080" s="1">
        <v>44259</v>
      </c>
      <c r="F1080" s="4">
        <v>13293</v>
      </c>
      <c r="G1080">
        <v>517</v>
      </c>
      <c r="H1080" s="3">
        <f>_xlfn.XLOOKUP(sales[[#This Row],[Product]],products[Product],products[Cost per box])*sales[[#This Row],[Boxes]]</f>
        <v>1370.05</v>
      </c>
      <c r="I1080" s="4">
        <f>sales[[#This Row],[Revenue]]-sales[[#This Row],[Cost]]</f>
        <v>11922.95</v>
      </c>
    </row>
    <row r="1081" spans="2:9" x14ac:dyDescent="0.25">
      <c r="B1081" t="s">
        <v>20</v>
      </c>
      <c r="C1081" t="s">
        <v>6</v>
      </c>
      <c r="D1081" t="s">
        <v>30</v>
      </c>
      <c r="E1081" s="1">
        <v>44259</v>
      </c>
      <c r="F1081" s="4">
        <v>2275</v>
      </c>
      <c r="G1081">
        <v>349</v>
      </c>
      <c r="H1081" s="3">
        <f>_xlfn.XLOOKUP(sales[[#This Row],[Product]],products[Product],products[Cost per box])*sales[[#This Row],[Boxes]]</f>
        <v>1284.3200000000002</v>
      </c>
      <c r="I1081" s="4">
        <f>sales[[#This Row],[Revenue]]-sales[[#This Row],[Cost]]</f>
        <v>990.67999999999984</v>
      </c>
    </row>
    <row r="1082" spans="2:9" x14ac:dyDescent="0.25">
      <c r="B1082" t="s">
        <v>39</v>
      </c>
      <c r="C1082" t="s">
        <v>11</v>
      </c>
      <c r="D1082" t="s">
        <v>17</v>
      </c>
      <c r="E1082" s="1">
        <v>44259</v>
      </c>
      <c r="F1082" s="4">
        <v>504</v>
      </c>
      <c r="G1082">
        <v>604</v>
      </c>
      <c r="H1082" s="3">
        <f>_xlfn.XLOOKUP(sales[[#This Row],[Product]],products[Product],products[Cost per box])*sales[[#This Row],[Boxes]]</f>
        <v>4107.2</v>
      </c>
      <c r="I1082" s="4">
        <f>sales[[#This Row],[Revenue]]-sales[[#This Row],[Cost]]</f>
        <v>-3603.2</v>
      </c>
    </row>
    <row r="1083" spans="2:9" x14ac:dyDescent="0.25">
      <c r="B1083" t="s">
        <v>15</v>
      </c>
      <c r="C1083" t="s">
        <v>11</v>
      </c>
      <c r="D1083" t="s">
        <v>36</v>
      </c>
      <c r="E1083" s="1">
        <v>44259</v>
      </c>
      <c r="F1083" s="4">
        <v>6664</v>
      </c>
      <c r="G1083">
        <v>213</v>
      </c>
      <c r="H1083" s="3">
        <f>_xlfn.XLOOKUP(sales[[#This Row],[Product]],products[Product],products[Cost per box])*sales[[#This Row],[Boxes]]</f>
        <v>1073.52</v>
      </c>
      <c r="I1083" s="4">
        <f>sales[[#This Row],[Revenue]]-sales[[#This Row],[Cost]]</f>
        <v>5590.48</v>
      </c>
    </row>
    <row r="1084" spans="2:9" x14ac:dyDescent="0.25">
      <c r="B1084" t="s">
        <v>25</v>
      </c>
      <c r="C1084" t="s">
        <v>27</v>
      </c>
      <c r="D1084" t="s">
        <v>50</v>
      </c>
      <c r="E1084" s="1">
        <v>44259</v>
      </c>
      <c r="F1084" s="4">
        <v>3164</v>
      </c>
      <c r="G1084">
        <v>594</v>
      </c>
      <c r="H1084" s="3">
        <f>_xlfn.XLOOKUP(sales[[#This Row],[Product]],products[Product],products[Cost per box])*sales[[#This Row],[Boxes]]</f>
        <v>7371.54</v>
      </c>
      <c r="I1084" s="4">
        <f>sales[[#This Row],[Revenue]]-sales[[#This Row],[Cost]]</f>
        <v>-4207.54</v>
      </c>
    </row>
    <row r="1085" spans="2:9" x14ac:dyDescent="0.25">
      <c r="B1085" t="s">
        <v>23</v>
      </c>
      <c r="C1085" t="s">
        <v>27</v>
      </c>
      <c r="D1085" t="s">
        <v>24</v>
      </c>
      <c r="E1085" s="1">
        <v>44259</v>
      </c>
      <c r="F1085" s="4">
        <v>6804</v>
      </c>
      <c r="G1085">
        <v>190</v>
      </c>
      <c r="H1085" s="3">
        <f>_xlfn.XLOOKUP(sales[[#This Row],[Product]],products[Product],products[Cost per box])*sales[[#This Row],[Boxes]]</f>
        <v>1996.8999999999999</v>
      </c>
      <c r="I1085" s="4">
        <f>sales[[#This Row],[Revenue]]-sales[[#This Row],[Cost]]</f>
        <v>4807.1000000000004</v>
      </c>
    </row>
    <row r="1086" spans="2:9" x14ac:dyDescent="0.25">
      <c r="B1086" t="s">
        <v>40</v>
      </c>
      <c r="C1086" t="s">
        <v>16</v>
      </c>
      <c r="D1086" t="s">
        <v>30</v>
      </c>
      <c r="E1086" s="1">
        <v>44259</v>
      </c>
      <c r="F1086" s="4">
        <v>2555</v>
      </c>
      <c r="G1086">
        <v>165</v>
      </c>
      <c r="H1086" s="3">
        <f>_xlfn.XLOOKUP(sales[[#This Row],[Product]],products[Product],products[Cost per box])*sales[[#This Row],[Boxes]]</f>
        <v>607.20000000000005</v>
      </c>
      <c r="I1086" s="4">
        <f>sales[[#This Row],[Revenue]]-sales[[#This Row],[Cost]]</f>
        <v>1947.8</v>
      </c>
    </row>
    <row r="1087" spans="2:9" x14ac:dyDescent="0.25">
      <c r="B1087" t="s">
        <v>13</v>
      </c>
      <c r="C1087" t="s">
        <v>16</v>
      </c>
      <c r="D1087" t="s">
        <v>7</v>
      </c>
      <c r="E1087" s="1">
        <v>44259</v>
      </c>
      <c r="F1087" s="4">
        <v>2681</v>
      </c>
      <c r="G1087">
        <v>328</v>
      </c>
      <c r="H1087" s="3">
        <f>_xlfn.XLOOKUP(sales[[#This Row],[Product]],products[Product],products[Cost per box])*sales[[#This Row],[Boxes]]</f>
        <v>1689.2</v>
      </c>
      <c r="I1087" s="4">
        <f>sales[[#This Row],[Revenue]]-sales[[#This Row],[Cost]]</f>
        <v>991.8</v>
      </c>
    </row>
    <row r="1088" spans="2:9" x14ac:dyDescent="0.25">
      <c r="B1088" t="s">
        <v>5</v>
      </c>
      <c r="C1088" t="s">
        <v>27</v>
      </c>
      <c r="D1088" t="s">
        <v>31</v>
      </c>
      <c r="E1088" s="1">
        <v>44259</v>
      </c>
      <c r="F1088" s="4">
        <v>4025</v>
      </c>
      <c r="G1088">
        <v>448</v>
      </c>
      <c r="H1088" s="3">
        <f>_xlfn.XLOOKUP(sales[[#This Row],[Product]],products[Product],products[Cost per box])*sales[[#This Row],[Boxes]]</f>
        <v>2562.56</v>
      </c>
      <c r="I1088" s="4">
        <f>sales[[#This Row],[Revenue]]-sales[[#This Row],[Cost]]</f>
        <v>1462.44</v>
      </c>
    </row>
    <row r="1089" spans="2:9" x14ac:dyDescent="0.25">
      <c r="B1089" t="s">
        <v>39</v>
      </c>
      <c r="C1089" t="s">
        <v>27</v>
      </c>
      <c r="D1089" t="s">
        <v>52</v>
      </c>
      <c r="E1089" s="1">
        <v>44259</v>
      </c>
      <c r="F1089" s="4">
        <v>2828</v>
      </c>
      <c r="G1089">
        <v>300</v>
      </c>
      <c r="H1089" s="3">
        <f>_xlfn.XLOOKUP(sales[[#This Row],[Product]],products[Product],products[Cost per box])*sales[[#This Row],[Boxes]]</f>
        <v>996</v>
      </c>
      <c r="I1089" s="4">
        <f>sales[[#This Row],[Revenue]]-sales[[#This Row],[Cost]]</f>
        <v>1832</v>
      </c>
    </row>
    <row r="1090" spans="2:9" x14ac:dyDescent="0.25">
      <c r="B1090" t="s">
        <v>5</v>
      </c>
      <c r="C1090" t="s">
        <v>6</v>
      </c>
      <c r="D1090" t="s">
        <v>12</v>
      </c>
      <c r="E1090" s="1">
        <v>44259</v>
      </c>
      <c r="F1090" s="4">
        <v>5208</v>
      </c>
      <c r="G1090">
        <v>222</v>
      </c>
      <c r="H1090" s="3">
        <f>_xlfn.XLOOKUP(sales[[#This Row],[Product]],products[Product],products[Cost per box])*sales[[#This Row],[Boxes]]</f>
        <v>1871.46</v>
      </c>
      <c r="I1090" s="4">
        <f>sales[[#This Row],[Revenue]]-sales[[#This Row],[Cost]]</f>
        <v>3336.54</v>
      </c>
    </row>
    <row r="1091" spans="2:9" x14ac:dyDescent="0.25">
      <c r="B1091" t="s">
        <v>18</v>
      </c>
      <c r="C1091" t="s">
        <v>6</v>
      </c>
      <c r="D1091" t="s">
        <v>30</v>
      </c>
      <c r="E1091" s="1">
        <v>44259</v>
      </c>
      <c r="F1091" s="4">
        <v>7455</v>
      </c>
      <c r="G1091">
        <v>654</v>
      </c>
      <c r="H1091" s="3">
        <f>_xlfn.XLOOKUP(sales[[#This Row],[Product]],products[Product],products[Cost per box])*sales[[#This Row],[Boxes]]</f>
        <v>2406.7200000000003</v>
      </c>
      <c r="I1091" s="4">
        <f>sales[[#This Row],[Revenue]]-sales[[#This Row],[Cost]]</f>
        <v>5048.28</v>
      </c>
    </row>
    <row r="1092" spans="2:9" x14ac:dyDescent="0.25">
      <c r="B1092" t="s">
        <v>8</v>
      </c>
      <c r="C1092" t="s">
        <v>11</v>
      </c>
      <c r="D1092" t="s">
        <v>45</v>
      </c>
      <c r="E1092" s="1">
        <v>44259</v>
      </c>
      <c r="F1092" s="4">
        <v>1638</v>
      </c>
      <c r="G1092">
        <v>88</v>
      </c>
      <c r="H1092" s="3">
        <f>_xlfn.XLOOKUP(sales[[#This Row],[Product]],products[Product],products[Cost per box])*sales[[#This Row],[Boxes]]</f>
        <v>680.24</v>
      </c>
      <c r="I1092" s="4">
        <f>sales[[#This Row],[Revenue]]-sales[[#This Row],[Cost]]</f>
        <v>957.76</v>
      </c>
    </row>
    <row r="1093" spans="2:9" x14ac:dyDescent="0.25">
      <c r="B1093" t="s">
        <v>46</v>
      </c>
      <c r="C1093" t="s">
        <v>21</v>
      </c>
      <c r="D1093" t="s">
        <v>30</v>
      </c>
      <c r="E1093" s="1">
        <v>44259</v>
      </c>
      <c r="F1093" s="4">
        <v>7518</v>
      </c>
      <c r="G1093">
        <v>418</v>
      </c>
      <c r="H1093" s="3">
        <f>_xlfn.XLOOKUP(sales[[#This Row],[Product]],products[Product],products[Cost per box])*sales[[#This Row],[Boxes]]</f>
        <v>1538.24</v>
      </c>
      <c r="I1093" s="4">
        <f>sales[[#This Row],[Revenue]]-sales[[#This Row],[Cost]]</f>
        <v>5979.76</v>
      </c>
    </row>
    <row r="1094" spans="2:9" x14ac:dyDescent="0.25">
      <c r="B1094" t="s">
        <v>40</v>
      </c>
      <c r="C1094" t="s">
        <v>21</v>
      </c>
      <c r="D1094" t="s">
        <v>42</v>
      </c>
      <c r="E1094" s="1">
        <v>44259</v>
      </c>
      <c r="F1094" s="4">
        <v>406</v>
      </c>
      <c r="G1094">
        <v>32</v>
      </c>
      <c r="H1094" s="3">
        <f>_xlfn.XLOOKUP(sales[[#This Row],[Product]],products[Product],products[Cost per box])*sales[[#This Row],[Boxes]]</f>
        <v>151.68</v>
      </c>
      <c r="I1094" s="4">
        <f>sales[[#This Row],[Revenue]]-sales[[#This Row],[Cost]]</f>
        <v>254.32</v>
      </c>
    </row>
    <row r="1095" spans="2:9" x14ac:dyDescent="0.25">
      <c r="B1095" t="s">
        <v>20</v>
      </c>
      <c r="C1095" t="s">
        <v>21</v>
      </c>
      <c r="D1095" t="s">
        <v>22</v>
      </c>
      <c r="E1095" s="1">
        <v>44259</v>
      </c>
      <c r="F1095" s="4">
        <v>5383</v>
      </c>
      <c r="G1095">
        <v>200</v>
      </c>
      <c r="H1095" s="3">
        <f>_xlfn.XLOOKUP(sales[[#This Row],[Product]],products[Product],products[Cost per box])*sales[[#This Row],[Boxes]]</f>
        <v>1644.0000000000002</v>
      </c>
      <c r="I1095" s="4">
        <f>sales[[#This Row],[Revenue]]-sales[[#This Row],[Cost]]</f>
        <v>3739</v>
      </c>
    </row>
    <row r="1096" spans="2:9" x14ac:dyDescent="0.25">
      <c r="B1096" t="s">
        <v>34</v>
      </c>
      <c r="C1096" t="s">
        <v>21</v>
      </c>
      <c r="D1096" t="s">
        <v>42</v>
      </c>
      <c r="E1096" s="1">
        <v>44259</v>
      </c>
      <c r="F1096" s="4">
        <v>2583</v>
      </c>
      <c r="G1096">
        <v>162</v>
      </c>
      <c r="H1096" s="3">
        <f>_xlfn.XLOOKUP(sales[[#This Row],[Product]],products[Product],products[Cost per box])*sales[[#This Row],[Boxes]]</f>
        <v>767.88</v>
      </c>
      <c r="I1096" s="4">
        <f>sales[[#This Row],[Revenue]]-sales[[#This Row],[Cost]]</f>
        <v>1815.12</v>
      </c>
    </row>
    <row r="1097" spans="2:9" x14ac:dyDescent="0.25">
      <c r="B1097" t="s">
        <v>54</v>
      </c>
      <c r="C1097" t="s">
        <v>9</v>
      </c>
      <c r="D1097" t="s">
        <v>19</v>
      </c>
      <c r="E1097" s="1">
        <v>44259</v>
      </c>
      <c r="F1097" s="4">
        <v>98</v>
      </c>
      <c r="G1097">
        <v>8</v>
      </c>
      <c r="H1097" s="3">
        <f>_xlfn.XLOOKUP(sales[[#This Row],[Product]],products[Product],products[Cost per box])*sales[[#This Row],[Boxes]]</f>
        <v>81.84</v>
      </c>
      <c r="I1097" s="4">
        <f>sales[[#This Row],[Revenue]]-sales[[#This Row],[Cost]]</f>
        <v>16.159999999999997</v>
      </c>
    </row>
    <row r="1098" spans="2:9" x14ac:dyDescent="0.25">
      <c r="B1098" t="s">
        <v>53</v>
      </c>
      <c r="C1098" t="s">
        <v>6</v>
      </c>
      <c r="D1098" t="s">
        <v>26</v>
      </c>
      <c r="E1098" s="1">
        <v>44259</v>
      </c>
      <c r="F1098" s="4">
        <v>6258</v>
      </c>
      <c r="G1098">
        <v>1050</v>
      </c>
      <c r="H1098" s="3">
        <f>_xlfn.XLOOKUP(sales[[#This Row],[Product]],products[Product],products[Cost per box])*sales[[#This Row],[Boxes]]</f>
        <v>6751.5</v>
      </c>
      <c r="I1098" s="4">
        <f>sales[[#This Row],[Revenue]]-sales[[#This Row],[Cost]]</f>
        <v>-493.5</v>
      </c>
    </row>
    <row r="1099" spans="2:9" x14ac:dyDescent="0.25">
      <c r="B1099" t="s">
        <v>23</v>
      </c>
      <c r="C1099" t="s">
        <v>9</v>
      </c>
      <c r="D1099" t="s">
        <v>42</v>
      </c>
      <c r="E1099" s="1">
        <v>44260</v>
      </c>
      <c r="F1099" s="4">
        <v>5089</v>
      </c>
      <c r="G1099">
        <v>17</v>
      </c>
      <c r="H1099" s="3">
        <f>_xlfn.XLOOKUP(sales[[#This Row],[Product]],products[Product],products[Cost per box])*sales[[#This Row],[Boxes]]</f>
        <v>80.58</v>
      </c>
      <c r="I1099" s="4">
        <f>sales[[#This Row],[Revenue]]-sales[[#This Row],[Cost]]</f>
        <v>5008.42</v>
      </c>
    </row>
    <row r="1100" spans="2:9" x14ac:dyDescent="0.25">
      <c r="B1100" t="s">
        <v>10</v>
      </c>
      <c r="C1100" t="s">
        <v>6</v>
      </c>
      <c r="D1100" t="s">
        <v>28</v>
      </c>
      <c r="E1100" s="1">
        <v>44260</v>
      </c>
      <c r="F1100" s="4">
        <v>4718</v>
      </c>
      <c r="G1100">
        <v>9</v>
      </c>
      <c r="H1100" s="3">
        <f>_xlfn.XLOOKUP(sales[[#This Row],[Product]],products[Product],products[Cost per box])*sales[[#This Row],[Boxes]]</f>
        <v>24.839999999999996</v>
      </c>
      <c r="I1100" s="4">
        <f>sales[[#This Row],[Revenue]]-sales[[#This Row],[Cost]]</f>
        <v>4693.16</v>
      </c>
    </row>
    <row r="1101" spans="2:9" x14ac:dyDescent="0.25">
      <c r="B1101" t="s">
        <v>34</v>
      </c>
      <c r="C1101" t="s">
        <v>21</v>
      </c>
      <c r="D1101" t="s">
        <v>50</v>
      </c>
      <c r="E1101" s="1">
        <v>44260</v>
      </c>
      <c r="F1101" s="4">
        <v>2044</v>
      </c>
      <c r="G1101">
        <v>32</v>
      </c>
      <c r="H1101" s="3">
        <f>_xlfn.XLOOKUP(sales[[#This Row],[Product]],products[Product],products[Cost per box])*sales[[#This Row],[Boxes]]</f>
        <v>397.12</v>
      </c>
      <c r="I1101" s="4">
        <f>sales[[#This Row],[Revenue]]-sales[[#This Row],[Cost]]</f>
        <v>1646.88</v>
      </c>
    </row>
    <row r="1102" spans="2:9" x14ac:dyDescent="0.25">
      <c r="B1102" t="s">
        <v>40</v>
      </c>
      <c r="C1102" t="s">
        <v>11</v>
      </c>
      <c r="D1102" t="s">
        <v>36</v>
      </c>
      <c r="E1102" s="1">
        <v>44260</v>
      </c>
      <c r="F1102" s="4">
        <v>7133</v>
      </c>
      <c r="G1102">
        <v>182</v>
      </c>
      <c r="H1102" s="3">
        <f>_xlfn.XLOOKUP(sales[[#This Row],[Product]],products[Product],products[Cost per box])*sales[[#This Row],[Boxes]]</f>
        <v>917.28</v>
      </c>
      <c r="I1102" s="4">
        <f>sales[[#This Row],[Revenue]]-sales[[#This Row],[Cost]]</f>
        <v>6215.72</v>
      </c>
    </row>
    <row r="1103" spans="2:9" x14ac:dyDescent="0.25">
      <c r="B1103" t="s">
        <v>37</v>
      </c>
      <c r="C1103" t="s">
        <v>21</v>
      </c>
      <c r="D1103" t="s">
        <v>47</v>
      </c>
      <c r="E1103" s="1">
        <v>44260</v>
      </c>
      <c r="F1103" s="4">
        <v>7329</v>
      </c>
      <c r="G1103">
        <v>465</v>
      </c>
      <c r="H1103" s="3">
        <f>_xlfn.XLOOKUP(sales[[#This Row],[Product]],products[Product],products[Cost per box])*sales[[#This Row],[Boxes]]</f>
        <v>2445.9</v>
      </c>
      <c r="I1103" s="4">
        <f>sales[[#This Row],[Revenue]]-sales[[#This Row],[Cost]]</f>
        <v>4883.1000000000004</v>
      </c>
    </row>
    <row r="1104" spans="2:9" x14ac:dyDescent="0.25">
      <c r="B1104" t="s">
        <v>20</v>
      </c>
      <c r="C1104" t="s">
        <v>6</v>
      </c>
      <c r="D1104" t="s">
        <v>36</v>
      </c>
      <c r="E1104" s="1">
        <v>44260</v>
      </c>
      <c r="F1104" s="4">
        <v>11466</v>
      </c>
      <c r="G1104">
        <v>508</v>
      </c>
      <c r="H1104" s="3">
        <f>_xlfn.XLOOKUP(sales[[#This Row],[Product]],products[Product],products[Cost per box])*sales[[#This Row],[Boxes]]</f>
        <v>2560.3200000000002</v>
      </c>
      <c r="I1104" s="4">
        <f>sales[[#This Row],[Revenue]]-sales[[#This Row],[Cost]]</f>
        <v>8905.68</v>
      </c>
    </row>
    <row r="1105" spans="2:9" x14ac:dyDescent="0.25">
      <c r="B1105" t="s">
        <v>20</v>
      </c>
      <c r="C1105" t="s">
        <v>16</v>
      </c>
      <c r="D1105" t="s">
        <v>38</v>
      </c>
      <c r="E1105" s="1">
        <v>44260</v>
      </c>
      <c r="F1105" s="4">
        <v>11340</v>
      </c>
      <c r="G1105">
        <v>142</v>
      </c>
      <c r="H1105" s="3">
        <f>_xlfn.XLOOKUP(sales[[#This Row],[Product]],products[Product],products[Cost per box])*sales[[#This Row],[Boxes]]</f>
        <v>1411.48</v>
      </c>
      <c r="I1105" s="4">
        <f>sales[[#This Row],[Revenue]]-sales[[#This Row],[Cost]]</f>
        <v>9928.52</v>
      </c>
    </row>
    <row r="1106" spans="2:9" x14ac:dyDescent="0.25">
      <c r="B1106" t="s">
        <v>49</v>
      </c>
      <c r="C1106" t="s">
        <v>16</v>
      </c>
      <c r="D1106" t="s">
        <v>52</v>
      </c>
      <c r="E1106" s="1">
        <v>44260</v>
      </c>
      <c r="F1106" s="4">
        <v>6048</v>
      </c>
      <c r="G1106">
        <v>252</v>
      </c>
      <c r="H1106" s="3">
        <f>_xlfn.XLOOKUP(sales[[#This Row],[Product]],products[Product],products[Cost per box])*sales[[#This Row],[Boxes]]</f>
        <v>836.64</v>
      </c>
      <c r="I1106" s="4">
        <f>sales[[#This Row],[Revenue]]-sales[[#This Row],[Cost]]</f>
        <v>5211.3599999999997</v>
      </c>
    </row>
    <row r="1107" spans="2:9" x14ac:dyDescent="0.25">
      <c r="B1107" t="s">
        <v>25</v>
      </c>
      <c r="C1107" t="s">
        <v>11</v>
      </c>
      <c r="D1107" t="s">
        <v>43</v>
      </c>
      <c r="E1107" s="1">
        <v>44260</v>
      </c>
      <c r="F1107" s="4">
        <v>7672</v>
      </c>
      <c r="G1107">
        <v>480</v>
      </c>
      <c r="H1107" s="3">
        <f>_xlfn.XLOOKUP(sales[[#This Row],[Product]],products[Product],products[Cost per box])*sales[[#This Row],[Boxes]]</f>
        <v>1848</v>
      </c>
      <c r="I1107" s="4">
        <f>sales[[#This Row],[Revenue]]-sales[[#This Row],[Cost]]</f>
        <v>5824</v>
      </c>
    </row>
    <row r="1108" spans="2:9" x14ac:dyDescent="0.25">
      <c r="B1108" t="s">
        <v>29</v>
      </c>
      <c r="C1108" t="s">
        <v>9</v>
      </c>
      <c r="D1108" t="s">
        <v>19</v>
      </c>
      <c r="E1108" s="1">
        <v>44260</v>
      </c>
      <c r="F1108" s="4">
        <v>1071</v>
      </c>
      <c r="G1108">
        <v>77</v>
      </c>
      <c r="H1108" s="3">
        <f>_xlfn.XLOOKUP(sales[[#This Row],[Product]],products[Product],products[Cost per box])*sales[[#This Row],[Boxes]]</f>
        <v>787.71</v>
      </c>
      <c r="I1108" s="4">
        <f>sales[[#This Row],[Revenue]]-sales[[#This Row],[Cost]]</f>
        <v>283.28999999999996</v>
      </c>
    </row>
    <row r="1109" spans="2:9" x14ac:dyDescent="0.25">
      <c r="B1109" t="s">
        <v>51</v>
      </c>
      <c r="C1109" t="s">
        <v>6</v>
      </c>
      <c r="D1109" t="s">
        <v>52</v>
      </c>
      <c r="E1109" s="1">
        <v>44260</v>
      </c>
      <c r="F1109" s="4">
        <v>12502</v>
      </c>
      <c r="G1109">
        <v>464</v>
      </c>
      <c r="H1109" s="3">
        <f>_xlfn.XLOOKUP(sales[[#This Row],[Product]],products[Product],products[Cost per box])*sales[[#This Row],[Boxes]]</f>
        <v>1540.48</v>
      </c>
      <c r="I1109" s="4">
        <f>sales[[#This Row],[Revenue]]-sales[[#This Row],[Cost]]</f>
        <v>10961.52</v>
      </c>
    </row>
    <row r="1110" spans="2:9" x14ac:dyDescent="0.25">
      <c r="B1110" t="s">
        <v>13</v>
      </c>
      <c r="C1110" t="s">
        <v>9</v>
      </c>
      <c r="D1110" t="s">
        <v>30</v>
      </c>
      <c r="E1110" s="1">
        <v>44260</v>
      </c>
      <c r="F1110" s="4">
        <v>665</v>
      </c>
      <c r="G1110">
        <v>37</v>
      </c>
      <c r="H1110" s="3">
        <f>_xlfn.XLOOKUP(sales[[#This Row],[Product]],products[Product],products[Cost per box])*sales[[#This Row],[Boxes]]</f>
        <v>136.16</v>
      </c>
      <c r="I1110" s="4">
        <f>sales[[#This Row],[Revenue]]-sales[[#This Row],[Cost]]</f>
        <v>528.84</v>
      </c>
    </row>
    <row r="1111" spans="2:9" x14ac:dyDescent="0.25">
      <c r="B1111" t="s">
        <v>51</v>
      </c>
      <c r="C1111" t="s">
        <v>6</v>
      </c>
      <c r="D1111" t="s">
        <v>50</v>
      </c>
      <c r="E1111" s="1">
        <v>44260</v>
      </c>
      <c r="F1111" s="4">
        <v>3556</v>
      </c>
      <c r="G1111">
        <v>162</v>
      </c>
      <c r="H1111" s="3">
        <f>_xlfn.XLOOKUP(sales[[#This Row],[Product]],products[Product],products[Cost per box])*sales[[#This Row],[Boxes]]</f>
        <v>2010.42</v>
      </c>
      <c r="I1111" s="4">
        <f>sales[[#This Row],[Revenue]]-sales[[#This Row],[Cost]]</f>
        <v>1545.58</v>
      </c>
    </row>
    <row r="1112" spans="2:9" x14ac:dyDescent="0.25">
      <c r="B1112" t="s">
        <v>41</v>
      </c>
      <c r="C1112" t="s">
        <v>16</v>
      </c>
      <c r="D1112" t="s">
        <v>28</v>
      </c>
      <c r="E1112" s="1">
        <v>44260</v>
      </c>
      <c r="F1112" s="4">
        <v>903</v>
      </c>
      <c r="G1112">
        <v>76</v>
      </c>
      <c r="H1112" s="3">
        <f>_xlfn.XLOOKUP(sales[[#This Row],[Product]],products[Product],products[Cost per box])*sales[[#This Row],[Boxes]]</f>
        <v>209.76</v>
      </c>
      <c r="I1112" s="4">
        <f>sales[[#This Row],[Revenue]]-sales[[#This Row],[Cost]]</f>
        <v>693.24</v>
      </c>
    </row>
    <row r="1113" spans="2:9" x14ac:dyDescent="0.25">
      <c r="B1113" t="s">
        <v>29</v>
      </c>
      <c r="C1113" t="s">
        <v>9</v>
      </c>
      <c r="D1113" t="s">
        <v>48</v>
      </c>
      <c r="E1113" s="1">
        <v>44263</v>
      </c>
      <c r="F1113" s="4">
        <v>2905</v>
      </c>
      <c r="G1113">
        <v>7</v>
      </c>
      <c r="H1113" s="3">
        <f>_xlfn.XLOOKUP(sales[[#This Row],[Product]],products[Product],products[Cost per box])*sales[[#This Row],[Boxes]]</f>
        <v>52.36</v>
      </c>
      <c r="I1113" s="4">
        <f>sales[[#This Row],[Revenue]]-sales[[#This Row],[Cost]]</f>
        <v>2852.64</v>
      </c>
    </row>
    <row r="1114" spans="2:9" x14ac:dyDescent="0.25">
      <c r="B1114" t="s">
        <v>8</v>
      </c>
      <c r="C1114" t="s">
        <v>6</v>
      </c>
      <c r="D1114" t="s">
        <v>47</v>
      </c>
      <c r="E1114" s="1">
        <v>44263</v>
      </c>
      <c r="F1114" s="4">
        <v>11480</v>
      </c>
      <c r="G1114">
        <v>770</v>
      </c>
      <c r="H1114" s="3">
        <f>_xlfn.XLOOKUP(sales[[#This Row],[Product]],products[Product],products[Cost per box])*sales[[#This Row],[Boxes]]</f>
        <v>4050.2</v>
      </c>
      <c r="I1114" s="4">
        <f>sales[[#This Row],[Revenue]]-sales[[#This Row],[Cost]]</f>
        <v>7429.8</v>
      </c>
    </row>
    <row r="1115" spans="2:9" x14ac:dyDescent="0.25">
      <c r="B1115" t="s">
        <v>40</v>
      </c>
      <c r="C1115" t="s">
        <v>11</v>
      </c>
      <c r="D1115" t="s">
        <v>48</v>
      </c>
      <c r="E1115" s="1">
        <v>44263</v>
      </c>
      <c r="F1115" s="4">
        <v>6699</v>
      </c>
      <c r="G1115">
        <v>236</v>
      </c>
      <c r="H1115" s="3">
        <f>_xlfn.XLOOKUP(sales[[#This Row],[Product]],products[Product],products[Cost per box])*sales[[#This Row],[Boxes]]</f>
        <v>1765.2800000000002</v>
      </c>
      <c r="I1115" s="4">
        <f>sales[[#This Row],[Revenue]]-sales[[#This Row],[Cost]]</f>
        <v>4933.7199999999993</v>
      </c>
    </row>
    <row r="1116" spans="2:9" x14ac:dyDescent="0.25">
      <c r="B1116" t="s">
        <v>32</v>
      </c>
      <c r="C1116" t="s">
        <v>11</v>
      </c>
      <c r="D1116" t="s">
        <v>14</v>
      </c>
      <c r="E1116" s="1">
        <v>44263</v>
      </c>
      <c r="F1116" s="4">
        <v>4165</v>
      </c>
      <c r="G1116">
        <v>289</v>
      </c>
      <c r="H1116" s="3">
        <f>_xlfn.XLOOKUP(sales[[#This Row],[Product]],products[Product],products[Cost per box])*sales[[#This Row],[Boxes]]</f>
        <v>1823.59</v>
      </c>
      <c r="I1116" s="4">
        <f>sales[[#This Row],[Revenue]]-sales[[#This Row],[Cost]]</f>
        <v>2341.41</v>
      </c>
    </row>
    <row r="1117" spans="2:9" x14ac:dyDescent="0.25">
      <c r="B1117" t="s">
        <v>25</v>
      </c>
      <c r="C1117" t="s">
        <v>27</v>
      </c>
      <c r="D1117" t="s">
        <v>47</v>
      </c>
      <c r="E1117" s="1">
        <v>44263</v>
      </c>
      <c r="F1117" s="4">
        <v>7616</v>
      </c>
      <c r="G1117">
        <v>700</v>
      </c>
      <c r="H1117" s="3">
        <f>_xlfn.XLOOKUP(sales[[#This Row],[Product]],products[Product],products[Cost per box])*sales[[#This Row],[Boxes]]</f>
        <v>3682</v>
      </c>
      <c r="I1117" s="4">
        <f>sales[[#This Row],[Revenue]]-sales[[#This Row],[Cost]]</f>
        <v>3934</v>
      </c>
    </row>
    <row r="1118" spans="2:9" x14ac:dyDescent="0.25">
      <c r="B1118" t="s">
        <v>46</v>
      </c>
      <c r="C1118" t="s">
        <v>21</v>
      </c>
      <c r="D1118" t="s">
        <v>14</v>
      </c>
      <c r="E1118" s="1">
        <v>44263</v>
      </c>
      <c r="F1118" s="4">
        <v>4361</v>
      </c>
      <c r="G1118">
        <v>352</v>
      </c>
      <c r="H1118" s="3">
        <f>_xlfn.XLOOKUP(sales[[#This Row],[Product]],products[Product],products[Cost per box])*sales[[#This Row],[Boxes]]</f>
        <v>2221.12</v>
      </c>
      <c r="I1118" s="4">
        <f>sales[[#This Row],[Revenue]]-sales[[#This Row],[Cost]]</f>
        <v>2139.88</v>
      </c>
    </row>
    <row r="1119" spans="2:9" x14ac:dyDescent="0.25">
      <c r="B1119" t="s">
        <v>18</v>
      </c>
      <c r="C1119" t="s">
        <v>11</v>
      </c>
      <c r="D1119" t="s">
        <v>45</v>
      </c>
      <c r="E1119" s="1">
        <v>44263</v>
      </c>
      <c r="F1119" s="4">
        <v>9408</v>
      </c>
      <c r="G1119">
        <v>51</v>
      </c>
      <c r="H1119" s="3">
        <f>_xlfn.XLOOKUP(sales[[#This Row],[Product]],products[Product],products[Cost per box])*sales[[#This Row],[Boxes]]</f>
        <v>394.23</v>
      </c>
      <c r="I1119" s="4">
        <f>sales[[#This Row],[Revenue]]-sales[[#This Row],[Cost]]</f>
        <v>9013.77</v>
      </c>
    </row>
    <row r="1120" spans="2:9" x14ac:dyDescent="0.25">
      <c r="B1120" t="s">
        <v>33</v>
      </c>
      <c r="C1120" t="s">
        <v>11</v>
      </c>
      <c r="D1120" t="s">
        <v>19</v>
      </c>
      <c r="E1120" s="1">
        <v>44263</v>
      </c>
      <c r="F1120" s="4">
        <v>1379</v>
      </c>
      <c r="G1120">
        <v>69</v>
      </c>
      <c r="H1120" s="3">
        <f>_xlfn.XLOOKUP(sales[[#This Row],[Product]],products[Product],products[Cost per box])*sales[[#This Row],[Boxes]]</f>
        <v>705.87</v>
      </c>
      <c r="I1120" s="4">
        <f>sales[[#This Row],[Revenue]]-sales[[#This Row],[Cost]]</f>
        <v>673.13</v>
      </c>
    </row>
    <row r="1121" spans="2:9" x14ac:dyDescent="0.25">
      <c r="B1121" t="s">
        <v>5</v>
      </c>
      <c r="C1121" t="s">
        <v>16</v>
      </c>
      <c r="D1121" t="s">
        <v>52</v>
      </c>
      <c r="E1121" s="1">
        <v>44263</v>
      </c>
      <c r="F1121" s="4">
        <v>2128</v>
      </c>
      <c r="G1121">
        <v>29</v>
      </c>
      <c r="H1121" s="3">
        <f>_xlfn.XLOOKUP(sales[[#This Row],[Product]],products[Product],products[Cost per box])*sales[[#This Row],[Boxes]]</f>
        <v>96.28</v>
      </c>
      <c r="I1121" s="4">
        <f>sales[[#This Row],[Revenue]]-sales[[#This Row],[Cost]]</f>
        <v>2031.72</v>
      </c>
    </row>
    <row r="1122" spans="2:9" x14ac:dyDescent="0.25">
      <c r="B1122" t="s">
        <v>39</v>
      </c>
      <c r="C1122" t="s">
        <v>21</v>
      </c>
      <c r="D1122" t="s">
        <v>38</v>
      </c>
      <c r="E1122" s="1">
        <v>44263</v>
      </c>
      <c r="F1122" s="4">
        <v>5054</v>
      </c>
      <c r="G1122">
        <v>45</v>
      </c>
      <c r="H1122" s="3">
        <f>_xlfn.XLOOKUP(sales[[#This Row],[Product]],products[Product],products[Cost per box])*sales[[#This Row],[Boxes]]</f>
        <v>447.29999999999995</v>
      </c>
      <c r="I1122" s="4">
        <f>sales[[#This Row],[Revenue]]-sales[[#This Row],[Cost]]</f>
        <v>4606.7</v>
      </c>
    </row>
    <row r="1123" spans="2:9" x14ac:dyDescent="0.25">
      <c r="B1123" t="s">
        <v>33</v>
      </c>
      <c r="C1123" t="s">
        <v>16</v>
      </c>
      <c r="D1123" t="s">
        <v>50</v>
      </c>
      <c r="E1123" s="1">
        <v>44263</v>
      </c>
      <c r="F1123" s="4">
        <v>3311</v>
      </c>
      <c r="G1123">
        <v>11</v>
      </c>
      <c r="H1123" s="3">
        <f>_xlfn.XLOOKUP(sales[[#This Row],[Product]],products[Product],products[Cost per box])*sales[[#This Row],[Boxes]]</f>
        <v>136.51</v>
      </c>
      <c r="I1123" s="4">
        <f>sales[[#This Row],[Revenue]]-sales[[#This Row],[Cost]]</f>
        <v>3174.49</v>
      </c>
    </row>
    <row r="1124" spans="2:9" x14ac:dyDescent="0.25">
      <c r="B1124" t="s">
        <v>13</v>
      </c>
      <c r="C1124" t="s">
        <v>11</v>
      </c>
      <c r="D1124" t="s">
        <v>30</v>
      </c>
      <c r="E1124" s="1">
        <v>44263</v>
      </c>
      <c r="F1124" s="4">
        <v>1820</v>
      </c>
      <c r="G1124">
        <v>292</v>
      </c>
      <c r="H1124" s="3">
        <f>_xlfn.XLOOKUP(sales[[#This Row],[Product]],products[Product],products[Cost per box])*sales[[#This Row],[Boxes]]</f>
        <v>1074.56</v>
      </c>
      <c r="I1124" s="4">
        <f>sales[[#This Row],[Revenue]]-sales[[#This Row],[Cost]]</f>
        <v>745.44</v>
      </c>
    </row>
    <row r="1125" spans="2:9" x14ac:dyDescent="0.25">
      <c r="B1125" t="s">
        <v>13</v>
      </c>
      <c r="C1125" t="s">
        <v>6</v>
      </c>
      <c r="D1125" t="s">
        <v>12</v>
      </c>
      <c r="E1125" s="1">
        <v>44263</v>
      </c>
      <c r="F1125" s="4">
        <v>1092</v>
      </c>
      <c r="G1125">
        <v>75</v>
      </c>
      <c r="H1125" s="3">
        <f>_xlfn.XLOOKUP(sales[[#This Row],[Product]],products[Product],products[Cost per box])*sales[[#This Row],[Boxes]]</f>
        <v>632.25</v>
      </c>
      <c r="I1125" s="4">
        <f>sales[[#This Row],[Revenue]]-sales[[#This Row],[Cost]]</f>
        <v>459.75</v>
      </c>
    </row>
    <row r="1126" spans="2:9" x14ac:dyDescent="0.25">
      <c r="B1126" t="s">
        <v>32</v>
      </c>
      <c r="C1126" t="s">
        <v>6</v>
      </c>
      <c r="D1126" t="s">
        <v>52</v>
      </c>
      <c r="E1126" s="1">
        <v>44263</v>
      </c>
      <c r="F1126" s="4">
        <v>154</v>
      </c>
      <c r="G1126">
        <v>1</v>
      </c>
      <c r="H1126" s="3">
        <f>_xlfn.XLOOKUP(sales[[#This Row],[Product]],products[Product],products[Cost per box])*sales[[#This Row],[Boxes]]</f>
        <v>3.32</v>
      </c>
      <c r="I1126" s="4">
        <f>sales[[#This Row],[Revenue]]-sales[[#This Row],[Cost]]</f>
        <v>150.68</v>
      </c>
    </row>
    <row r="1127" spans="2:9" x14ac:dyDescent="0.25">
      <c r="B1127" t="s">
        <v>25</v>
      </c>
      <c r="C1127" t="s">
        <v>16</v>
      </c>
      <c r="D1127" t="s">
        <v>36</v>
      </c>
      <c r="E1127" s="1">
        <v>44263</v>
      </c>
      <c r="F1127" s="4">
        <v>5831</v>
      </c>
      <c r="G1127">
        <v>309</v>
      </c>
      <c r="H1127" s="3">
        <f>_xlfn.XLOOKUP(sales[[#This Row],[Product]],products[Product],products[Cost per box])*sales[[#This Row],[Boxes]]</f>
        <v>1557.36</v>
      </c>
      <c r="I1127" s="4">
        <f>sales[[#This Row],[Revenue]]-sales[[#This Row],[Cost]]</f>
        <v>4273.6400000000003</v>
      </c>
    </row>
    <row r="1128" spans="2:9" x14ac:dyDescent="0.25">
      <c r="B1128" t="s">
        <v>37</v>
      </c>
      <c r="C1128" t="s">
        <v>16</v>
      </c>
      <c r="D1128" t="s">
        <v>47</v>
      </c>
      <c r="E1128" s="1">
        <v>44263</v>
      </c>
      <c r="F1128" s="4">
        <v>2870</v>
      </c>
      <c r="G1128">
        <v>325</v>
      </c>
      <c r="H1128" s="3">
        <f>_xlfn.XLOOKUP(sales[[#This Row],[Product]],products[Product],products[Cost per box])*sales[[#This Row],[Boxes]]</f>
        <v>1709.5</v>
      </c>
      <c r="I1128" s="4">
        <f>sales[[#This Row],[Revenue]]-sales[[#This Row],[Cost]]</f>
        <v>1160.5</v>
      </c>
    </row>
    <row r="1129" spans="2:9" x14ac:dyDescent="0.25">
      <c r="B1129" t="s">
        <v>51</v>
      </c>
      <c r="C1129" t="s">
        <v>11</v>
      </c>
      <c r="D1129" t="s">
        <v>43</v>
      </c>
      <c r="E1129" s="1">
        <v>44263</v>
      </c>
      <c r="F1129" s="4">
        <v>3038</v>
      </c>
      <c r="G1129">
        <v>424</v>
      </c>
      <c r="H1129" s="3">
        <f>_xlfn.XLOOKUP(sales[[#This Row],[Product]],products[Product],products[Cost per box])*sales[[#This Row],[Boxes]]</f>
        <v>1632.4</v>
      </c>
      <c r="I1129" s="4">
        <f>sales[[#This Row],[Revenue]]-sales[[#This Row],[Cost]]</f>
        <v>1405.6</v>
      </c>
    </row>
    <row r="1130" spans="2:9" x14ac:dyDescent="0.25">
      <c r="B1130" t="s">
        <v>46</v>
      </c>
      <c r="C1130" t="s">
        <v>6</v>
      </c>
      <c r="D1130" t="s">
        <v>22</v>
      </c>
      <c r="E1130" s="1">
        <v>44263</v>
      </c>
      <c r="F1130" s="4">
        <v>4529</v>
      </c>
      <c r="G1130">
        <v>334</v>
      </c>
      <c r="H1130" s="3">
        <f>_xlfn.XLOOKUP(sales[[#This Row],[Product]],products[Product],products[Cost per box])*sales[[#This Row],[Boxes]]</f>
        <v>2745.48</v>
      </c>
      <c r="I1130" s="4">
        <f>sales[[#This Row],[Revenue]]-sales[[#This Row],[Cost]]</f>
        <v>1783.52</v>
      </c>
    </row>
    <row r="1131" spans="2:9" x14ac:dyDescent="0.25">
      <c r="B1131" t="s">
        <v>37</v>
      </c>
      <c r="C1131" t="s">
        <v>27</v>
      </c>
      <c r="D1131" t="s">
        <v>36</v>
      </c>
      <c r="E1131" s="1">
        <v>44263</v>
      </c>
      <c r="F1131" s="4">
        <v>4543</v>
      </c>
      <c r="G1131">
        <v>557</v>
      </c>
      <c r="H1131" s="3">
        <f>_xlfn.XLOOKUP(sales[[#This Row],[Product]],products[Product],products[Cost per box])*sales[[#This Row],[Boxes]]</f>
        <v>2807.28</v>
      </c>
      <c r="I1131" s="4">
        <f>sales[[#This Row],[Revenue]]-sales[[#This Row],[Cost]]</f>
        <v>1735.7199999999998</v>
      </c>
    </row>
    <row r="1132" spans="2:9" x14ac:dyDescent="0.25">
      <c r="B1132" t="s">
        <v>18</v>
      </c>
      <c r="C1132" t="s">
        <v>16</v>
      </c>
      <c r="D1132" t="s">
        <v>22</v>
      </c>
      <c r="E1132" s="1">
        <v>44263</v>
      </c>
      <c r="F1132" s="4">
        <v>266</v>
      </c>
      <c r="G1132">
        <v>539</v>
      </c>
      <c r="H1132" s="3">
        <f>_xlfn.XLOOKUP(sales[[#This Row],[Product]],products[Product],products[Cost per box])*sales[[#This Row],[Boxes]]</f>
        <v>4430.58</v>
      </c>
      <c r="I1132" s="4">
        <f>sales[[#This Row],[Revenue]]-sales[[#This Row],[Cost]]</f>
        <v>-4164.58</v>
      </c>
    </row>
    <row r="1133" spans="2:9" x14ac:dyDescent="0.25">
      <c r="B1133" t="s">
        <v>23</v>
      </c>
      <c r="C1133" t="s">
        <v>11</v>
      </c>
      <c r="D1133" t="s">
        <v>28</v>
      </c>
      <c r="E1133" s="1">
        <v>44263</v>
      </c>
      <c r="F1133" s="4">
        <v>2646</v>
      </c>
      <c r="G1133">
        <v>288</v>
      </c>
      <c r="H1133" s="3">
        <f>_xlfn.XLOOKUP(sales[[#This Row],[Product]],products[Product],products[Cost per box])*sales[[#This Row],[Boxes]]</f>
        <v>794.87999999999988</v>
      </c>
      <c r="I1133" s="4">
        <f>sales[[#This Row],[Revenue]]-sales[[#This Row],[Cost]]</f>
        <v>1851.1200000000001</v>
      </c>
    </row>
    <row r="1134" spans="2:9" x14ac:dyDescent="0.25">
      <c r="B1134" t="s">
        <v>40</v>
      </c>
      <c r="C1134" t="s">
        <v>16</v>
      </c>
      <c r="D1134" t="s">
        <v>31</v>
      </c>
      <c r="E1134" s="1">
        <v>44263</v>
      </c>
      <c r="F1134" s="4">
        <v>9240</v>
      </c>
      <c r="G1134">
        <v>484</v>
      </c>
      <c r="H1134" s="3">
        <f>_xlfn.XLOOKUP(sales[[#This Row],[Product]],products[Product],products[Cost per box])*sales[[#This Row],[Boxes]]</f>
        <v>2768.48</v>
      </c>
      <c r="I1134" s="4">
        <f>sales[[#This Row],[Revenue]]-sales[[#This Row],[Cost]]</f>
        <v>6471.52</v>
      </c>
    </row>
    <row r="1135" spans="2:9" x14ac:dyDescent="0.25">
      <c r="B1135" t="s">
        <v>34</v>
      </c>
      <c r="C1135" t="s">
        <v>27</v>
      </c>
      <c r="D1135" t="s">
        <v>35</v>
      </c>
      <c r="E1135" s="1">
        <v>44263</v>
      </c>
      <c r="F1135" s="4">
        <v>6293</v>
      </c>
      <c r="G1135">
        <v>388</v>
      </c>
      <c r="H1135" s="3">
        <f>_xlfn.XLOOKUP(sales[[#This Row],[Product]],products[Product],products[Cost per box])*sales[[#This Row],[Boxes]]</f>
        <v>1028.2</v>
      </c>
      <c r="I1135" s="4">
        <f>sales[[#This Row],[Revenue]]-sales[[#This Row],[Cost]]</f>
        <v>5264.8</v>
      </c>
    </row>
    <row r="1136" spans="2:9" x14ac:dyDescent="0.25">
      <c r="B1136" t="s">
        <v>37</v>
      </c>
      <c r="C1136" t="s">
        <v>11</v>
      </c>
      <c r="D1136" t="s">
        <v>7</v>
      </c>
      <c r="E1136" s="1">
        <v>44263</v>
      </c>
      <c r="F1136" s="4">
        <v>2408</v>
      </c>
      <c r="G1136">
        <v>88</v>
      </c>
      <c r="H1136" s="3">
        <f>_xlfn.XLOOKUP(sales[[#This Row],[Product]],products[Product],products[Cost per box])*sales[[#This Row],[Boxes]]</f>
        <v>453.20000000000005</v>
      </c>
      <c r="I1136" s="4">
        <f>sales[[#This Row],[Revenue]]-sales[[#This Row],[Cost]]</f>
        <v>1954.8</v>
      </c>
    </row>
    <row r="1137" spans="2:9" x14ac:dyDescent="0.25">
      <c r="B1137" t="s">
        <v>34</v>
      </c>
      <c r="C1137" t="s">
        <v>21</v>
      </c>
      <c r="D1137" t="s">
        <v>19</v>
      </c>
      <c r="E1137" s="1">
        <v>44263</v>
      </c>
      <c r="F1137" s="4">
        <v>427</v>
      </c>
      <c r="G1137">
        <v>24</v>
      </c>
      <c r="H1137" s="3">
        <f>_xlfn.XLOOKUP(sales[[#This Row],[Product]],products[Product],products[Cost per box])*sales[[#This Row],[Boxes]]</f>
        <v>245.52</v>
      </c>
      <c r="I1137" s="4">
        <f>sales[[#This Row],[Revenue]]-sales[[#This Row],[Cost]]</f>
        <v>181.48</v>
      </c>
    </row>
    <row r="1138" spans="2:9" x14ac:dyDescent="0.25">
      <c r="B1138" t="s">
        <v>20</v>
      </c>
      <c r="C1138" t="s">
        <v>6</v>
      </c>
      <c r="D1138" t="s">
        <v>44</v>
      </c>
      <c r="E1138" s="1">
        <v>44263</v>
      </c>
      <c r="F1138" s="4">
        <v>6146</v>
      </c>
      <c r="G1138">
        <v>228</v>
      </c>
      <c r="H1138" s="3">
        <f>_xlfn.XLOOKUP(sales[[#This Row],[Product]],products[Product],products[Cost per box])*sales[[#This Row],[Boxes]]</f>
        <v>2181.96</v>
      </c>
      <c r="I1138" s="4">
        <f>sales[[#This Row],[Revenue]]-sales[[#This Row],[Cost]]</f>
        <v>3964.04</v>
      </c>
    </row>
    <row r="1139" spans="2:9" x14ac:dyDescent="0.25">
      <c r="B1139" t="s">
        <v>55</v>
      </c>
      <c r="C1139" t="s">
        <v>9</v>
      </c>
      <c r="D1139" t="s">
        <v>24</v>
      </c>
      <c r="E1139" s="1">
        <v>44263</v>
      </c>
      <c r="F1139" s="4">
        <v>763</v>
      </c>
      <c r="G1139">
        <v>70</v>
      </c>
      <c r="H1139" s="3">
        <f>_xlfn.XLOOKUP(sales[[#This Row],[Product]],products[Product],products[Cost per box])*sales[[#This Row],[Boxes]]</f>
        <v>735.69999999999993</v>
      </c>
      <c r="I1139" s="4">
        <f>sales[[#This Row],[Revenue]]-sales[[#This Row],[Cost]]</f>
        <v>27.300000000000068</v>
      </c>
    </row>
    <row r="1140" spans="2:9" x14ac:dyDescent="0.25">
      <c r="B1140" t="s">
        <v>33</v>
      </c>
      <c r="C1140" t="s">
        <v>11</v>
      </c>
      <c r="D1140" t="s">
        <v>35</v>
      </c>
      <c r="E1140" s="1">
        <v>44263</v>
      </c>
      <c r="F1140" s="4">
        <v>3584</v>
      </c>
      <c r="G1140">
        <v>598</v>
      </c>
      <c r="H1140" s="3">
        <f>_xlfn.XLOOKUP(sales[[#This Row],[Product]],products[Product],products[Cost per box])*sales[[#This Row],[Boxes]]</f>
        <v>1584.7</v>
      </c>
      <c r="I1140" s="4">
        <f>sales[[#This Row],[Revenue]]-sales[[#This Row],[Cost]]</f>
        <v>1999.3</v>
      </c>
    </row>
    <row r="1141" spans="2:9" x14ac:dyDescent="0.25">
      <c r="B1141" t="s">
        <v>54</v>
      </c>
      <c r="C1141" t="s">
        <v>16</v>
      </c>
      <c r="D1141" t="s">
        <v>36</v>
      </c>
      <c r="E1141" s="1">
        <v>44263</v>
      </c>
      <c r="F1141" s="4">
        <v>140</v>
      </c>
      <c r="G1141">
        <v>5</v>
      </c>
      <c r="H1141" s="3">
        <f>_xlfn.XLOOKUP(sales[[#This Row],[Product]],products[Product],products[Cost per box])*sales[[#This Row],[Boxes]]</f>
        <v>25.2</v>
      </c>
      <c r="I1141" s="4">
        <f>sales[[#This Row],[Revenue]]-sales[[#This Row],[Cost]]</f>
        <v>114.8</v>
      </c>
    </row>
    <row r="1142" spans="2:9" x14ac:dyDescent="0.25">
      <c r="B1142" t="s">
        <v>15</v>
      </c>
      <c r="C1142" t="s">
        <v>27</v>
      </c>
      <c r="D1142" t="s">
        <v>52</v>
      </c>
      <c r="E1142" s="1">
        <v>44264</v>
      </c>
      <c r="F1142" s="4">
        <v>1540</v>
      </c>
      <c r="G1142">
        <v>146</v>
      </c>
      <c r="H1142" s="3">
        <f>_xlfn.XLOOKUP(sales[[#This Row],[Product]],products[Product],products[Cost per box])*sales[[#This Row],[Boxes]]</f>
        <v>484.71999999999997</v>
      </c>
      <c r="I1142" s="4">
        <f>sales[[#This Row],[Revenue]]-sales[[#This Row],[Cost]]</f>
        <v>1055.28</v>
      </c>
    </row>
    <row r="1143" spans="2:9" x14ac:dyDescent="0.25">
      <c r="B1143" t="s">
        <v>33</v>
      </c>
      <c r="C1143" t="s">
        <v>6</v>
      </c>
      <c r="D1143" t="s">
        <v>48</v>
      </c>
      <c r="E1143" s="1">
        <v>44264</v>
      </c>
      <c r="F1143" s="4">
        <v>4123</v>
      </c>
      <c r="G1143">
        <v>367</v>
      </c>
      <c r="H1143" s="3">
        <f>_xlfn.XLOOKUP(sales[[#This Row],[Product]],products[Product],products[Cost per box])*sales[[#This Row],[Boxes]]</f>
        <v>2745.1600000000003</v>
      </c>
      <c r="I1143" s="4">
        <f>sales[[#This Row],[Revenue]]-sales[[#This Row],[Cost]]</f>
        <v>1377.8399999999997</v>
      </c>
    </row>
    <row r="1144" spans="2:9" x14ac:dyDescent="0.25">
      <c r="B1144" t="s">
        <v>8</v>
      </c>
      <c r="C1144" t="s">
        <v>27</v>
      </c>
      <c r="D1144" t="s">
        <v>48</v>
      </c>
      <c r="E1144" s="1">
        <v>44264</v>
      </c>
      <c r="F1144" s="4">
        <v>7413</v>
      </c>
      <c r="G1144">
        <v>17</v>
      </c>
      <c r="H1144" s="3">
        <f>_xlfn.XLOOKUP(sales[[#This Row],[Product]],products[Product],products[Cost per box])*sales[[#This Row],[Boxes]]</f>
        <v>127.16000000000001</v>
      </c>
      <c r="I1144" s="4">
        <f>sales[[#This Row],[Revenue]]-sales[[#This Row],[Cost]]</f>
        <v>7285.84</v>
      </c>
    </row>
    <row r="1145" spans="2:9" x14ac:dyDescent="0.25">
      <c r="B1145" t="s">
        <v>29</v>
      </c>
      <c r="C1145" t="s">
        <v>27</v>
      </c>
      <c r="D1145" t="s">
        <v>43</v>
      </c>
      <c r="E1145" s="1">
        <v>44264</v>
      </c>
      <c r="F1145" s="4">
        <v>4865</v>
      </c>
      <c r="G1145">
        <v>205</v>
      </c>
      <c r="H1145" s="3">
        <f>_xlfn.XLOOKUP(sales[[#This Row],[Product]],products[Product],products[Cost per box])*sales[[#This Row],[Boxes]]</f>
        <v>789.25</v>
      </c>
      <c r="I1145" s="4">
        <f>sales[[#This Row],[Revenue]]-sales[[#This Row],[Cost]]</f>
        <v>4075.75</v>
      </c>
    </row>
    <row r="1146" spans="2:9" x14ac:dyDescent="0.25">
      <c r="B1146" t="s">
        <v>51</v>
      </c>
      <c r="C1146" t="s">
        <v>21</v>
      </c>
      <c r="D1146" t="s">
        <v>45</v>
      </c>
      <c r="E1146" s="1">
        <v>44264</v>
      </c>
      <c r="F1146" s="4">
        <v>11417</v>
      </c>
      <c r="G1146">
        <v>343</v>
      </c>
      <c r="H1146" s="3">
        <f>_xlfn.XLOOKUP(sales[[#This Row],[Product]],products[Product],products[Cost per box])*sales[[#This Row],[Boxes]]</f>
        <v>2651.3900000000003</v>
      </c>
      <c r="I1146" s="4">
        <f>sales[[#This Row],[Revenue]]-sales[[#This Row],[Cost]]</f>
        <v>8765.61</v>
      </c>
    </row>
    <row r="1147" spans="2:9" x14ac:dyDescent="0.25">
      <c r="B1147" t="s">
        <v>39</v>
      </c>
      <c r="C1147" t="s">
        <v>21</v>
      </c>
      <c r="D1147" t="s">
        <v>44</v>
      </c>
      <c r="E1147" s="1">
        <v>44264</v>
      </c>
      <c r="F1147" s="4">
        <v>8442</v>
      </c>
      <c r="G1147">
        <v>38</v>
      </c>
      <c r="H1147" s="3">
        <f>_xlfn.XLOOKUP(sales[[#This Row],[Product]],products[Product],products[Cost per box])*sales[[#This Row],[Boxes]]</f>
        <v>363.66</v>
      </c>
      <c r="I1147" s="4">
        <f>sales[[#This Row],[Revenue]]-sales[[#This Row],[Cost]]</f>
        <v>8078.34</v>
      </c>
    </row>
    <row r="1148" spans="2:9" x14ac:dyDescent="0.25">
      <c r="B1148" t="s">
        <v>46</v>
      </c>
      <c r="C1148" t="s">
        <v>16</v>
      </c>
      <c r="D1148" t="s">
        <v>36</v>
      </c>
      <c r="E1148" s="1">
        <v>44264</v>
      </c>
      <c r="F1148" s="4">
        <v>10416</v>
      </c>
      <c r="G1148">
        <v>54</v>
      </c>
      <c r="H1148" s="3">
        <f>_xlfn.XLOOKUP(sales[[#This Row],[Product]],products[Product],products[Cost per box])*sales[[#This Row],[Boxes]]</f>
        <v>272.16000000000003</v>
      </c>
      <c r="I1148" s="4">
        <f>sales[[#This Row],[Revenue]]-sales[[#This Row],[Cost]]</f>
        <v>10143.84</v>
      </c>
    </row>
    <row r="1149" spans="2:9" x14ac:dyDescent="0.25">
      <c r="B1149" t="s">
        <v>32</v>
      </c>
      <c r="C1149" t="s">
        <v>16</v>
      </c>
      <c r="D1149" t="s">
        <v>24</v>
      </c>
      <c r="E1149" s="1">
        <v>44264</v>
      </c>
      <c r="F1149" s="4">
        <v>546</v>
      </c>
      <c r="G1149">
        <v>88</v>
      </c>
      <c r="H1149" s="3">
        <f>_xlfn.XLOOKUP(sales[[#This Row],[Product]],products[Product],products[Cost per box])*sales[[#This Row],[Boxes]]</f>
        <v>924.88</v>
      </c>
      <c r="I1149" s="4">
        <f>sales[[#This Row],[Revenue]]-sales[[#This Row],[Cost]]</f>
        <v>-378.88</v>
      </c>
    </row>
    <row r="1150" spans="2:9" x14ac:dyDescent="0.25">
      <c r="B1150" t="s">
        <v>15</v>
      </c>
      <c r="C1150" t="s">
        <v>6</v>
      </c>
      <c r="D1150" t="s">
        <v>24</v>
      </c>
      <c r="E1150" s="1">
        <v>44264</v>
      </c>
      <c r="F1150" s="4">
        <v>2772</v>
      </c>
      <c r="G1150">
        <v>492</v>
      </c>
      <c r="H1150" s="3">
        <f>_xlfn.XLOOKUP(sales[[#This Row],[Product]],products[Product],products[Cost per box])*sales[[#This Row],[Boxes]]</f>
        <v>5170.92</v>
      </c>
      <c r="I1150" s="4">
        <f>sales[[#This Row],[Revenue]]-sales[[#This Row],[Cost]]</f>
        <v>-2398.92</v>
      </c>
    </row>
    <row r="1151" spans="2:9" x14ac:dyDescent="0.25">
      <c r="B1151" t="s">
        <v>41</v>
      </c>
      <c r="C1151" t="s">
        <v>11</v>
      </c>
      <c r="D1151" t="s">
        <v>14</v>
      </c>
      <c r="E1151" s="1">
        <v>44264</v>
      </c>
      <c r="F1151" s="4">
        <v>2247</v>
      </c>
      <c r="G1151">
        <v>405</v>
      </c>
      <c r="H1151" s="3">
        <f>_xlfn.XLOOKUP(sales[[#This Row],[Product]],products[Product],products[Cost per box])*sales[[#This Row],[Boxes]]</f>
        <v>2555.5499999999997</v>
      </c>
      <c r="I1151" s="4">
        <f>sales[[#This Row],[Revenue]]-sales[[#This Row],[Cost]]</f>
        <v>-308.54999999999973</v>
      </c>
    </row>
    <row r="1152" spans="2:9" x14ac:dyDescent="0.25">
      <c r="B1152" t="s">
        <v>33</v>
      </c>
      <c r="C1152" t="s">
        <v>9</v>
      </c>
      <c r="D1152" t="s">
        <v>35</v>
      </c>
      <c r="E1152" s="1">
        <v>44264</v>
      </c>
      <c r="F1152" s="4">
        <v>5131</v>
      </c>
      <c r="G1152">
        <v>92</v>
      </c>
      <c r="H1152" s="3">
        <f>_xlfn.XLOOKUP(sales[[#This Row],[Product]],products[Product],products[Cost per box])*sales[[#This Row],[Boxes]]</f>
        <v>243.79999999999998</v>
      </c>
      <c r="I1152" s="4">
        <f>sales[[#This Row],[Revenue]]-sales[[#This Row],[Cost]]</f>
        <v>4887.2</v>
      </c>
    </row>
    <row r="1153" spans="2:9" x14ac:dyDescent="0.25">
      <c r="B1153" t="s">
        <v>51</v>
      </c>
      <c r="C1153" t="s">
        <v>6</v>
      </c>
      <c r="D1153" t="s">
        <v>22</v>
      </c>
      <c r="E1153" s="1">
        <v>44264</v>
      </c>
      <c r="F1153" s="4">
        <v>3451</v>
      </c>
      <c r="G1153">
        <v>1680</v>
      </c>
      <c r="H1153" s="3">
        <f>_xlfn.XLOOKUP(sales[[#This Row],[Product]],products[Product],products[Cost per box])*sales[[#This Row],[Boxes]]</f>
        <v>13809.6</v>
      </c>
      <c r="I1153" s="4">
        <f>sales[[#This Row],[Revenue]]-sales[[#This Row],[Cost]]</f>
        <v>-10358.6</v>
      </c>
    </row>
    <row r="1154" spans="2:9" x14ac:dyDescent="0.25">
      <c r="B1154" t="s">
        <v>46</v>
      </c>
      <c r="C1154" t="s">
        <v>6</v>
      </c>
      <c r="D1154" t="s">
        <v>24</v>
      </c>
      <c r="E1154" s="1">
        <v>44264</v>
      </c>
      <c r="F1154" s="4">
        <v>7357</v>
      </c>
      <c r="G1154">
        <v>237</v>
      </c>
      <c r="H1154" s="3">
        <f>_xlfn.XLOOKUP(sales[[#This Row],[Product]],products[Product],products[Cost per box])*sales[[#This Row],[Boxes]]</f>
        <v>2490.87</v>
      </c>
      <c r="I1154" s="4">
        <f>sales[[#This Row],[Revenue]]-sales[[#This Row],[Cost]]</f>
        <v>4866.13</v>
      </c>
    </row>
    <row r="1155" spans="2:9" x14ac:dyDescent="0.25">
      <c r="B1155" t="s">
        <v>37</v>
      </c>
      <c r="C1155" t="s">
        <v>16</v>
      </c>
      <c r="D1155" t="s">
        <v>28</v>
      </c>
      <c r="E1155" s="1">
        <v>44264</v>
      </c>
      <c r="F1155" s="4">
        <v>8323</v>
      </c>
      <c r="G1155">
        <v>641</v>
      </c>
      <c r="H1155" s="3">
        <f>_xlfn.XLOOKUP(sales[[#This Row],[Product]],products[Product],products[Cost per box])*sales[[#This Row],[Boxes]]</f>
        <v>1769.1599999999999</v>
      </c>
      <c r="I1155" s="4">
        <f>sales[[#This Row],[Revenue]]-sales[[#This Row],[Cost]]</f>
        <v>6553.84</v>
      </c>
    </row>
    <row r="1156" spans="2:9" x14ac:dyDescent="0.25">
      <c r="B1156" t="s">
        <v>56</v>
      </c>
      <c r="C1156" t="s">
        <v>21</v>
      </c>
      <c r="D1156" t="s">
        <v>45</v>
      </c>
      <c r="E1156" s="1">
        <v>44264</v>
      </c>
      <c r="F1156" s="4">
        <v>6384</v>
      </c>
      <c r="G1156">
        <v>256</v>
      </c>
      <c r="H1156" s="3">
        <f>_xlfn.XLOOKUP(sales[[#This Row],[Product]],products[Product],products[Cost per box])*sales[[#This Row],[Boxes]]</f>
        <v>1978.88</v>
      </c>
      <c r="I1156" s="4">
        <f>sales[[#This Row],[Revenue]]-sales[[#This Row],[Cost]]</f>
        <v>4405.12</v>
      </c>
    </row>
    <row r="1157" spans="2:9" x14ac:dyDescent="0.25">
      <c r="B1157" t="s">
        <v>33</v>
      </c>
      <c r="C1157" t="s">
        <v>9</v>
      </c>
      <c r="D1157" t="s">
        <v>35</v>
      </c>
      <c r="E1157" s="1">
        <v>44264</v>
      </c>
      <c r="F1157" s="4">
        <v>2212</v>
      </c>
      <c r="G1157">
        <v>222</v>
      </c>
      <c r="H1157" s="3">
        <f>_xlfn.XLOOKUP(sales[[#This Row],[Product]],products[Product],products[Cost per box])*sales[[#This Row],[Boxes]]</f>
        <v>588.29999999999995</v>
      </c>
      <c r="I1157" s="4">
        <f>sales[[#This Row],[Revenue]]-sales[[#This Row],[Cost]]</f>
        <v>1623.7</v>
      </c>
    </row>
    <row r="1158" spans="2:9" x14ac:dyDescent="0.25">
      <c r="B1158" t="s">
        <v>13</v>
      </c>
      <c r="C1158" t="s">
        <v>11</v>
      </c>
      <c r="D1158" t="s">
        <v>22</v>
      </c>
      <c r="E1158" s="1">
        <v>44264</v>
      </c>
      <c r="F1158" s="4">
        <v>315</v>
      </c>
      <c r="G1158">
        <v>12</v>
      </c>
      <c r="H1158" s="3">
        <f>_xlfn.XLOOKUP(sales[[#This Row],[Product]],products[Product],products[Cost per box])*sales[[#This Row],[Boxes]]</f>
        <v>98.640000000000015</v>
      </c>
      <c r="I1158" s="4">
        <f>sales[[#This Row],[Revenue]]-sales[[#This Row],[Cost]]</f>
        <v>216.35999999999999</v>
      </c>
    </row>
    <row r="1159" spans="2:9" x14ac:dyDescent="0.25">
      <c r="B1159" t="s">
        <v>20</v>
      </c>
      <c r="C1159" t="s">
        <v>21</v>
      </c>
      <c r="D1159" t="s">
        <v>17</v>
      </c>
      <c r="E1159" s="1">
        <v>44264</v>
      </c>
      <c r="F1159" s="4">
        <v>1316</v>
      </c>
      <c r="G1159">
        <v>83</v>
      </c>
      <c r="H1159" s="3">
        <f>_xlfn.XLOOKUP(sales[[#This Row],[Product]],products[Product],products[Cost per box])*sales[[#This Row],[Boxes]]</f>
        <v>564.4</v>
      </c>
      <c r="I1159" s="4">
        <f>sales[[#This Row],[Revenue]]-sales[[#This Row],[Cost]]</f>
        <v>751.6</v>
      </c>
    </row>
    <row r="1160" spans="2:9" x14ac:dyDescent="0.25">
      <c r="B1160" t="s">
        <v>37</v>
      </c>
      <c r="C1160" t="s">
        <v>16</v>
      </c>
      <c r="D1160" t="s">
        <v>26</v>
      </c>
      <c r="E1160" s="1">
        <v>44264</v>
      </c>
      <c r="F1160" s="4">
        <v>966</v>
      </c>
      <c r="G1160">
        <v>81</v>
      </c>
      <c r="H1160" s="3">
        <f>_xlfn.XLOOKUP(sales[[#This Row],[Product]],products[Product],products[Cost per box])*sales[[#This Row],[Boxes]]</f>
        <v>520.82999999999993</v>
      </c>
      <c r="I1160" s="4">
        <f>sales[[#This Row],[Revenue]]-sales[[#This Row],[Cost]]</f>
        <v>445.17000000000007</v>
      </c>
    </row>
    <row r="1161" spans="2:9" x14ac:dyDescent="0.25">
      <c r="B1161" t="s">
        <v>34</v>
      </c>
      <c r="C1161" t="s">
        <v>9</v>
      </c>
      <c r="D1161" t="s">
        <v>45</v>
      </c>
      <c r="E1161" s="1">
        <v>44264</v>
      </c>
      <c r="F1161" s="4">
        <v>11627</v>
      </c>
      <c r="G1161">
        <v>466</v>
      </c>
      <c r="H1161" s="3">
        <f>_xlfn.XLOOKUP(sales[[#This Row],[Product]],products[Product],products[Cost per box])*sales[[#This Row],[Boxes]]</f>
        <v>3602.1800000000003</v>
      </c>
      <c r="I1161" s="4">
        <f>sales[[#This Row],[Revenue]]-sales[[#This Row],[Cost]]</f>
        <v>8024.82</v>
      </c>
    </row>
    <row r="1162" spans="2:9" x14ac:dyDescent="0.25">
      <c r="B1162" t="s">
        <v>49</v>
      </c>
      <c r="C1162" t="s">
        <v>16</v>
      </c>
      <c r="D1162" t="s">
        <v>22</v>
      </c>
      <c r="E1162" s="1">
        <v>44264</v>
      </c>
      <c r="F1162" s="4">
        <v>1470</v>
      </c>
      <c r="G1162">
        <v>57</v>
      </c>
      <c r="H1162" s="3">
        <f>_xlfn.XLOOKUP(sales[[#This Row],[Product]],products[Product],products[Cost per box])*sales[[#This Row],[Boxes]]</f>
        <v>468.54</v>
      </c>
      <c r="I1162" s="4">
        <f>sales[[#This Row],[Revenue]]-sales[[#This Row],[Cost]]</f>
        <v>1001.46</v>
      </c>
    </row>
    <row r="1163" spans="2:9" x14ac:dyDescent="0.25">
      <c r="B1163" t="s">
        <v>29</v>
      </c>
      <c r="C1163" t="s">
        <v>16</v>
      </c>
      <c r="D1163" t="s">
        <v>30</v>
      </c>
      <c r="E1163" s="1">
        <v>44264</v>
      </c>
      <c r="F1163" s="4">
        <v>1652</v>
      </c>
      <c r="G1163">
        <v>118</v>
      </c>
      <c r="H1163" s="3">
        <f>_xlfn.XLOOKUP(sales[[#This Row],[Product]],products[Product],products[Cost per box])*sales[[#This Row],[Boxes]]</f>
        <v>434.24</v>
      </c>
      <c r="I1163" s="4">
        <f>sales[[#This Row],[Revenue]]-sales[[#This Row],[Cost]]</f>
        <v>1217.76</v>
      </c>
    </row>
    <row r="1164" spans="2:9" x14ac:dyDescent="0.25">
      <c r="B1164" t="s">
        <v>57</v>
      </c>
      <c r="C1164" t="s">
        <v>11</v>
      </c>
      <c r="D1164" t="s">
        <v>24</v>
      </c>
      <c r="E1164" s="1">
        <v>44264</v>
      </c>
      <c r="F1164" s="4">
        <v>7455</v>
      </c>
      <c r="G1164">
        <v>497</v>
      </c>
      <c r="H1164" s="3">
        <f>_xlfn.XLOOKUP(sales[[#This Row],[Product]],products[Product],products[Cost per box])*sales[[#This Row],[Boxes]]</f>
        <v>5223.47</v>
      </c>
      <c r="I1164" s="4">
        <f>sales[[#This Row],[Revenue]]-sales[[#This Row],[Cost]]</f>
        <v>2231.5299999999997</v>
      </c>
    </row>
    <row r="1165" spans="2:9" x14ac:dyDescent="0.25">
      <c r="B1165" t="s">
        <v>34</v>
      </c>
      <c r="C1165" t="s">
        <v>21</v>
      </c>
      <c r="D1165" t="s">
        <v>48</v>
      </c>
      <c r="E1165" s="1">
        <v>44264</v>
      </c>
      <c r="F1165" s="4">
        <v>16583</v>
      </c>
      <c r="G1165">
        <v>553</v>
      </c>
      <c r="H1165" s="3">
        <f>_xlfn.XLOOKUP(sales[[#This Row],[Product]],products[Product],products[Cost per box])*sales[[#This Row],[Boxes]]</f>
        <v>4136.4400000000005</v>
      </c>
      <c r="I1165" s="4">
        <f>sales[[#This Row],[Revenue]]-sales[[#This Row],[Cost]]</f>
        <v>12446.56</v>
      </c>
    </row>
    <row r="1166" spans="2:9" x14ac:dyDescent="0.25">
      <c r="B1166" t="s">
        <v>8</v>
      </c>
      <c r="C1166" t="s">
        <v>6</v>
      </c>
      <c r="D1166" t="s">
        <v>42</v>
      </c>
      <c r="E1166" s="1">
        <v>44264</v>
      </c>
      <c r="F1166" s="4">
        <v>9877</v>
      </c>
      <c r="G1166">
        <v>770</v>
      </c>
      <c r="H1166" s="3">
        <f>_xlfn.XLOOKUP(sales[[#This Row],[Product]],products[Product],products[Cost per box])*sales[[#This Row],[Boxes]]</f>
        <v>3649.8</v>
      </c>
      <c r="I1166" s="4">
        <f>sales[[#This Row],[Revenue]]-sales[[#This Row],[Cost]]</f>
        <v>6227.2</v>
      </c>
    </row>
    <row r="1167" spans="2:9" x14ac:dyDescent="0.25">
      <c r="B1167" t="s">
        <v>15</v>
      </c>
      <c r="C1167" t="s">
        <v>16</v>
      </c>
      <c r="D1167" t="s">
        <v>48</v>
      </c>
      <c r="E1167" s="1">
        <v>44264</v>
      </c>
      <c r="F1167" s="4">
        <v>1694</v>
      </c>
      <c r="G1167">
        <v>74</v>
      </c>
      <c r="H1167" s="3">
        <f>_xlfn.XLOOKUP(sales[[#This Row],[Product]],products[Product],products[Cost per box])*sales[[#This Row],[Boxes]]</f>
        <v>553.52</v>
      </c>
      <c r="I1167" s="4">
        <f>sales[[#This Row],[Revenue]]-sales[[#This Row],[Cost]]</f>
        <v>1140.48</v>
      </c>
    </row>
    <row r="1168" spans="2:9" x14ac:dyDescent="0.25">
      <c r="B1168" t="s">
        <v>56</v>
      </c>
      <c r="C1168" t="s">
        <v>9</v>
      </c>
      <c r="D1168" t="s">
        <v>14</v>
      </c>
      <c r="E1168" s="1">
        <v>44264</v>
      </c>
      <c r="F1168" s="4">
        <v>12719</v>
      </c>
      <c r="G1168">
        <v>509</v>
      </c>
      <c r="H1168" s="3">
        <f>_xlfn.XLOOKUP(sales[[#This Row],[Product]],products[Product],products[Cost per box])*sales[[#This Row],[Boxes]]</f>
        <v>3211.79</v>
      </c>
      <c r="I1168" s="4">
        <f>sales[[#This Row],[Revenue]]-sales[[#This Row],[Cost]]</f>
        <v>9507.2099999999991</v>
      </c>
    </row>
    <row r="1169" spans="2:9" x14ac:dyDescent="0.25">
      <c r="B1169" t="s">
        <v>15</v>
      </c>
      <c r="C1169" t="s">
        <v>21</v>
      </c>
      <c r="D1169" t="s">
        <v>43</v>
      </c>
      <c r="E1169" s="1">
        <v>44265</v>
      </c>
      <c r="F1169" s="4">
        <v>917</v>
      </c>
      <c r="G1169">
        <v>627</v>
      </c>
      <c r="H1169" s="3">
        <f>_xlfn.XLOOKUP(sales[[#This Row],[Product]],products[Product],products[Cost per box])*sales[[#This Row],[Boxes]]</f>
        <v>2413.9500000000003</v>
      </c>
      <c r="I1169" s="4">
        <f>sales[[#This Row],[Revenue]]-sales[[#This Row],[Cost]]</f>
        <v>-1496.9500000000003</v>
      </c>
    </row>
    <row r="1170" spans="2:9" x14ac:dyDescent="0.25">
      <c r="B1170" t="s">
        <v>51</v>
      </c>
      <c r="C1170" t="s">
        <v>16</v>
      </c>
      <c r="D1170" t="s">
        <v>45</v>
      </c>
      <c r="E1170" s="1">
        <v>44265</v>
      </c>
      <c r="F1170" s="4">
        <v>917</v>
      </c>
      <c r="G1170">
        <v>132</v>
      </c>
      <c r="H1170" s="3">
        <f>_xlfn.XLOOKUP(sales[[#This Row],[Product]],products[Product],products[Cost per box])*sales[[#This Row],[Boxes]]</f>
        <v>1020.36</v>
      </c>
      <c r="I1170" s="4">
        <f>sales[[#This Row],[Revenue]]-sales[[#This Row],[Cost]]</f>
        <v>-103.36000000000001</v>
      </c>
    </row>
    <row r="1171" spans="2:9" x14ac:dyDescent="0.25">
      <c r="B1171" t="s">
        <v>41</v>
      </c>
      <c r="C1171" t="s">
        <v>27</v>
      </c>
      <c r="D1171" t="s">
        <v>35</v>
      </c>
      <c r="E1171" s="1">
        <v>44265</v>
      </c>
      <c r="F1171" s="4">
        <v>8414</v>
      </c>
      <c r="G1171">
        <v>21</v>
      </c>
      <c r="H1171" s="3">
        <f>_xlfn.XLOOKUP(sales[[#This Row],[Product]],products[Product],products[Cost per box])*sales[[#This Row],[Boxes]]</f>
        <v>55.65</v>
      </c>
      <c r="I1171" s="4">
        <f>sales[[#This Row],[Revenue]]-sales[[#This Row],[Cost]]</f>
        <v>8358.35</v>
      </c>
    </row>
    <row r="1172" spans="2:9" x14ac:dyDescent="0.25">
      <c r="B1172" t="s">
        <v>8</v>
      </c>
      <c r="C1172" t="s">
        <v>9</v>
      </c>
      <c r="D1172" t="s">
        <v>31</v>
      </c>
      <c r="E1172" s="1">
        <v>44265</v>
      </c>
      <c r="F1172" s="4">
        <v>3136</v>
      </c>
      <c r="G1172">
        <v>770</v>
      </c>
      <c r="H1172" s="3">
        <f>_xlfn.XLOOKUP(sales[[#This Row],[Product]],products[Product],products[Cost per box])*sales[[#This Row],[Boxes]]</f>
        <v>4404.3999999999996</v>
      </c>
      <c r="I1172" s="4">
        <f>sales[[#This Row],[Revenue]]-sales[[#This Row],[Cost]]</f>
        <v>-1268.3999999999996</v>
      </c>
    </row>
    <row r="1173" spans="2:9" x14ac:dyDescent="0.25">
      <c r="B1173" t="s">
        <v>41</v>
      </c>
      <c r="C1173" t="s">
        <v>21</v>
      </c>
      <c r="D1173" t="s">
        <v>28</v>
      </c>
      <c r="E1173" s="1">
        <v>44265</v>
      </c>
      <c r="F1173" s="4">
        <v>7987</v>
      </c>
      <c r="G1173">
        <v>187</v>
      </c>
      <c r="H1173" s="3">
        <f>_xlfn.XLOOKUP(sales[[#This Row],[Product]],products[Product],products[Cost per box])*sales[[#This Row],[Boxes]]</f>
        <v>516.12</v>
      </c>
      <c r="I1173" s="4">
        <f>sales[[#This Row],[Revenue]]-sales[[#This Row],[Cost]]</f>
        <v>7470.88</v>
      </c>
    </row>
    <row r="1174" spans="2:9" x14ac:dyDescent="0.25">
      <c r="B1174" t="s">
        <v>15</v>
      </c>
      <c r="C1174" t="s">
        <v>27</v>
      </c>
      <c r="D1174" t="s">
        <v>24</v>
      </c>
      <c r="E1174" s="1">
        <v>44265</v>
      </c>
      <c r="F1174" s="4">
        <v>14140</v>
      </c>
      <c r="G1174">
        <v>82</v>
      </c>
      <c r="H1174" s="3">
        <f>_xlfn.XLOOKUP(sales[[#This Row],[Product]],products[Product],products[Cost per box])*sales[[#This Row],[Boxes]]</f>
        <v>861.81999999999994</v>
      </c>
      <c r="I1174" s="4">
        <f>sales[[#This Row],[Revenue]]-sales[[#This Row],[Cost]]</f>
        <v>13278.18</v>
      </c>
    </row>
    <row r="1175" spans="2:9" x14ac:dyDescent="0.25">
      <c r="B1175" t="s">
        <v>13</v>
      </c>
      <c r="C1175" t="s">
        <v>11</v>
      </c>
      <c r="D1175" t="s">
        <v>38</v>
      </c>
      <c r="E1175" s="1">
        <v>44265</v>
      </c>
      <c r="F1175" s="4">
        <v>10276</v>
      </c>
      <c r="G1175">
        <v>104</v>
      </c>
      <c r="H1175" s="3">
        <f>_xlfn.XLOOKUP(sales[[#This Row],[Product]],products[Product],products[Cost per box])*sales[[#This Row],[Boxes]]</f>
        <v>1033.76</v>
      </c>
      <c r="I1175" s="4">
        <f>sales[[#This Row],[Revenue]]-sales[[#This Row],[Cost]]</f>
        <v>9242.24</v>
      </c>
    </row>
    <row r="1176" spans="2:9" x14ac:dyDescent="0.25">
      <c r="B1176" t="s">
        <v>8</v>
      </c>
      <c r="C1176" t="s">
        <v>27</v>
      </c>
      <c r="D1176" t="s">
        <v>26</v>
      </c>
      <c r="E1176" s="1">
        <v>44265</v>
      </c>
      <c r="F1176" s="4">
        <v>6657</v>
      </c>
      <c r="G1176">
        <v>488</v>
      </c>
      <c r="H1176" s="3">
        <f>_xlfn.XLOOKUP(sales[[#This Row],[Product]],products[Product],products[Cost per box])*sales[[#This Row],[Boxes]]</f>
        <v>3137.8399999999997</v>
      </c>
      <c r="I1176" s="4">
        <f>sales[[#This Row],[Revenue]]-sales[[#This Row],[Cost]]</f>
        <v>3519.1600000000003</v>
      </c>
    </row>
    <row r="1177" spans="2:9" x14ac:dyDescent="0.25">
      <c r="B1177" t="s">
        <v>33</v>
      </c>
      <c r="C1177" t="s">
        <v>11</v>
      </c>
      <c r="D1177" t="s">
        <v>30</v>
      </c>
      <c r="E1177" s="1">
        <v>44265</v>
      </c>
      <c r="F1177" s="4">
        <v>1414</v>
      </c>
      <c r="G1177">
        <v>252</v>
      </c>
      <c r="H1177" s="3">
        <f>_xlfn.XLOOKUP(sales[[#This Row],[Product]],products[Product],products[Cost per box])*sales[[#This Row],[Boxes]]</f>
        <v>927.36</v>
      </c>
      <c r="I1177" s="4">
        <f>sales[[#This Row],[Revenue]]-sales[[#This Row],[Cost]]</f>
        <v>486.64</v>
      </c>
    </row>
    <row r="1178" spans="2:9" x14ac:dyDescent="0.25">
      <c r="B1178" t="s">
        <v>51</v>
      </c>
      <c r="C1178" t="s">
        <v>6</v>
      </c>
      <c r="D1178" t="s">
        <v>42</v>
      </c>
      <c r="E1178" s="1">
        <v>44265</v>
      </c>
      <c r="F1178" s="4">
        <v>1232</v>
      </c>
      <c r="G1178">
        <v>36</v>
      </c>
      <c r="H1178" s="3">
        <f>_xlfn.XLOOKUP(sales[[#This Row],[Product]],products[Product],products[Cost per box])*sales[[#This Row],[Boxes]]</f>
        <v>170.64000000000001</v>
      </c>
      <c r="I1178" s="4">
        <f>sales[[#This Row],[Revenue]]-sales[[#This Row],[Cost]]</f>
        <v>1061.3599999999999</v>
      </c>
    </row>
    <row r="1179" spans="2:9" x14ac:dyDescent="0.25">
      <c r="B1179" t="s">
        <v>25</v>
      </c>
      <c r="C1179" t="s">
        <v>21</v>
      </c>
      <c r="D1179" t="s">
        <v>26</v>
      </c>
      <c r="E1179" s="1">
        <v>44265</v>
      </c>
      <c r="F1179" s="4">
        <v>8603</v>
      </c>
      <c r="G1179">
        <v>432</v>
      </c>
      <c r="H1179" s="3">
        <f>_xlfn.XLOOKUP(sales[[#This Row],[Product]],products[Product],products[Cost per box])*sales[[#This Row],[Boxes]]</f>
        <v>2777.7599999999998</v>
      </c>
      <c r="I1179" s="4">
        <f>sales[[#This Row],[Revenue]]-sales[[#This Row],[Cost]]</f>
        <v>5825.24</v>
      </c>
    </row>
    <row r="1180" spans="2:9" x14ac:dyDescent="0.25">
      <c r="B1180" t="s">
        <v>32</v>
      </c>
      <c r="C1180" t="s">
        <v>9</v>
      </c>
      <c r="D1180" t="s">
        <v>26</v>
      </c>
      <c r="E1180" s="1">
        <v>44265</v>
      </c>
      <c r="F1180" s="4">
        <v>448</v>
      </c>
      <c r="G1180">
        <v>287</v>
      </c>
      <c r="H1180" s="3">
        <f>_xlfn.XLOOKUP(sales[[#This Row],[Product]],products[Product],products[Cost per box])*sales[[#This Row],[Boxes]]</f>
        <v>1845.4099999999999</v>
      </c>
      <c r="I1180" s="4">
        <f>sales[[#This Row],[Revenue]]-sales[[#This Row],[Cost]]</f>
        <v>-1397.4099999999999</v>
      </c>
    </row>
    <row r="1181" spans="2:9" x14ac:dyDescent="0.25">
      <c r="B1181" t="s">
        <v>8</v>
      </c>
      <c r="C1181" t="s">
        <v>6</v>
      </c>
      <c r="D1181" t="s">
        <v>48</v>
      </c>
      <c r="E1181" s="1">
        <v>44265</v>
      </c>
      <c r="F1181" s="4">
        <v>4242</v>
      </c>
      <c r="G1181">
        <v>84</v>
      </c>
      <c r="H1181" s="3">
        <f>_xlfn.XLOOKUP(sales[[#This Row],[Product]],products[Product],products[Cost per box])*sales[[#This Row],[Boxes]]</f>
        <v>628.32000000000005</v>
      </c>
      <c r="I1181" s="4">
        <f>sales[[#This Row],[Revenue]]-sales[[#This Row],[Cost]]</f>
        <v>3613.68</v>
      </c>
    </row>
    <row r="1182" spans="2:9" x14ac:dyDescent="0.25">
      <c r="B1182" t="s">
        <v>18</v>
      </c>
      <c r="C1182" t="s">
        <v>9</v>
      </c>
      <c r="D1182" t="s">
        <v>24</v>
      </c>
      <c r="E1182" s="1">
        <v>44265</v>
      </c>
      <c r="F1182" s="4">
        <v>6062</v>
      </c>
      <c r="G1182">
        <v>599</v>
      </c>
      <c r="H1182" s="3">
        <f>_xlfn.XLOOKUP(sales[[#This Row],[Product]],products[Product],products[Cost per box])*sales[[#This Row],[Boxes]]</f>
        <v>6295.49</v>
      </c>
      <c r="I1182" s="4">
        <f>sales[[#This Row],[Revenue]]-sales[[#This Row],[Cost]]</f>
        <v>-233.48999999999978</v>
      </c>
    </row>
    <row r="1183" spans="2:9" x14ac:dyDescent="0.25">
      <c r="B1183" t="s">
        <v>49</v>
      </c>
      <c r="C1183" t="s">
        <v>11</v>
      </c>
      <c r="D1183" t="s">
        <v>48</v>
      </c>
      <c r="E1183" s="1">
        <v>44265</v>
      </c>
      <c r="F1183" s="4">
        <v>10080</v>
      </c>
      <c r="G1183">
        <v>542</v>
      </c>
      <c r="H1183" s="3">
        <f>_xlfn.XLOOKUP(sales[[#This Row],[Product]],products[Product],products[Cost per box])*sales[[#This Row],[Boxes]]</f>
        <v>4054.1600000000003</v>
      </c>
      <c r="I1183" s="4">
        <f>sales[[#This Row],[Revenue]]-sales[[#This Row],[Cost]]</f>
        <v>6025.84</v>
      </c>
    </row>
    <row r="1184" spans="2:9" x14ac:dyDescent="0.25">
      <c r="B1184" t="s">
        <v>34</v>
      </c>
      <c r="C1184" t="s">
        <v>16</v>
      </c>
      <c r="D1184" t="s">
        <v>26</v>
      </c>
      <c r="E1184" s="1">
        <v>44265</v>
      </c>
      <c r="F1184" s="4">
        <v>4802</v>
      </c>
      <c r="G1184">
        <v>20</v>
      </c>
      <c r="H1184" s="3">
        <f>_xlfn.XLOOKUP(sales[[#This Row],[Product]],products[Product],products[Cost per box])*sales[[#This Row],[Boxes]]</f>
        <v>128.6</v>
      </c>
      <c r="I1184" s="4">
        <f>sales[[#This Row],[Revenue]]-sales[[#This Row],[Cost]]</f>
        <v>4673.3999999999996</v>
      </c>
    </row>
    <row r="1185" spans="2:9" x14ac:dyDescent="0.25">
      <c r="B1185" t="s">
        <v>5</v>
      </c>
      <c r="C1185" t="s">
        <v>11</v>
      </c>
      <c r="D1185" t="s">
        <v>43</v>
      </c>
      <c r="E1185" s="1">
        <v>44265</v>
      </c>
      <c r="F1185" s="4">
        <v>1533</v>
      </c>
      <c r="G1185">
        <v>136</v>
      </c>
      <c r="H1185" s="3">
        <f>_xlfn.XLOOKUP(sales[[#This Row],[Product]],products[Product],products[Cost per box])*sales[[#This Row],[Boxes]]</f>
        <v>523.6</v>
      </c>
      <c r="I1185" s="4">
        <f>sales[[#This Row],[Revenue]]-sales[[#This Row],[Cost]]</f>
        <v>1009.4</v>
      </c>
    </row>
    <row r="1186" spans="2:9" x14ac:dyDescent="0.25">
      <c r="B1186" t="s">
        <v>20</v>
      </c>
      <c r="C1186" t="s">
        <v>27</v>
      </c>
      <c r="D1186" t="s">
        <v>26</v>
      </c>
      <c r="E1186" s="1">
        <v>44265</v>
      </c>
      <c r="F1186" s="4">
        <v>8848</v>
      </c>
      <c r="G1186">
        <v>300</v>
      </c>
      <c r="H1186" s="3">
        <f>_xlfn.XLOOKUP(sales[[#This Row],[Product]],products[Product],products[Cost per box])*sales[[#This Row],[Boxes]]</f>
        <v>1929</v>
      </c>
      <c r="I1186" s="4">
        <f>sales[[#This Row],[Revenue]]-sales[[#This Row],[Cost]]</f>
        <v>6919</v>
      </c>
    </row>
    <row r="1187" spans="2:9" x14ac:dyDescent="0.25">
      <c r="B1187" t="s">
        <v>13</v>
      </c>
      <c r="C1187" t="s">
        <v>16</v>
      </c>
      <c r="D1187" t="s">
        <v>36</v>
      </c>
      <c r="E1187" s="1">
        <v>44265</v>
      </c>
      <c r="F1187" s="4">
        <v>3878</v>
      </c>
      <c r="G1187">
        <v>501</v>
      </c>
      <c r="H1187" s="3">
        <f>_xlfn.XLOOKUP(sales[[#This Row],[Product]],products[Product],products[Cost per box])*sales[[#This Row],[Boxes]]</f>
        <v>2525.04</v>
      </c>
      <c r="I1187" s="4">
        <f>sales[[#This Row],[Revenue]]-sales[[#This Row],[Cost]]</f>
        <v>1352.96</v>
      </c>
    </row>
    <row r="1188" spans="2:9" x14ac:dyDescent="0.25">
      <c r="B1188" t="s">
        <v>29</v>
      </c>
      <c r="C1188" t="s">
        <v>21</v>
      </c>
      <c r="D1188" t="s">
        <v>52</v>
      </c>
      <c r="E1188" s="1">
        <v>44265</v>
      </c>
      <c r="F1188" s="4">
        <v>12614</v>
      </c>
      <c r="G1188">
        <v>29</v>
      </c>
      <c r="H1188" s="3">
        <f>_xlfn.XLOOKUP(sales[[#This Row],[Product]],products[Product],products[Cost per box])*sales[[#This Row],[Boxes]]</f>
        <v>96.28</v>
      </c>
      <c r="I1188" s="4">
        <f>sales[[#This Row],[Revenue]]-sales[[#This Row],[Cost]]</f>
        <v>12517.72</v>
      </c>
    </row>
    <row r="1189" spans="2:9" x14ac:dyDescent="0.25">
      <c r="B1189" t="s">
        <v>13</v>
      </c>
      <c r="C1189" t="s">
        <v>21</v>
      </c>
      <c r="D1189" t="s">
        <v>26</v>
      </c>
      <c r="E1189" s="1">
        <v>44265</v>
      </c>
      <c r="F1189" s="4">
        <v>4382</v>
      </c>
      <c r="G1189">
        <v>77</v>
      </c>
      <c r="H1189" s="3">
        <f>_xlfn.XLOOKUP(sales[[#This Row],[Product]],products[Product],products[Cost per box])*sales[[#This Row],[Boxes]]</f>
        <v>495.10999999999996</v>
      </c>
      <c r="I1189" s="4">
        <f>sales[[#This Row],[Revenue]]-sales[[#This Row],[Cost]]</f>
        <v>3886.89</v>
      </c>
    </row>
    <row r="1190" spans="2:9" x14ac:dyDescent="0.25">
      <c r="B1190" t="s">
        <v>37</v>
      </c>
      <c r="C1190" t="s">
        <v>27</v>
      </c>
      <c r="D1190" t="s">
        <v>42</v>
      </c>
      <c r="E1190" s="1">
        <v>44265</v>
      </c>
      <c r="F1190" s="4">
        <v>9877</v>
      </c>
      <c r="G1190">
        <v>90</v>
      </c>
      <c r="H1190" s="3">
        <f>_xlfn.XLOOKUP(sales[[#This Row],[Product]],products[Product],products[Cost per box])*sales[[#This Row],[Boxes]]</f>
        <v>426.6</v>
      </c>
      <c r="I1190" s="4">
        <f>sales[[#This Row],[Revenue]]-sales[[#This Row],[Cost]]</f>
        <v>9450.4</v>
      </c>
    </row>
    <row r="1191" spans="2:9" x14ac:dyDescent="0.25">
      <c r="B1191" t="s">
        <v>18</v>
      </c>
      <c r="C1191" t="s">
        <v>21</v>
      </c>
      <c r="D1191" t="s">
        <v>50</v>
      </c>
      <c r="E1191" s="1">
        <v>44265</v>
      </c>
      <c r="F1191" s="4">
        <v>2121</v>
      </c>
      <c r="G1191">
        <v>244</v>
      </c>
      <c r="H1191" s="3">
        <f>_xlfn.XLOOKUP(sales[[#This Row],[Product]],products[Product],products[Cost per box])*sales[[#This Row],[Boxes]]</f>
        <v>3028.04</v>
      </c>
      <c r="I1191" s="4">
        <f>sales[[#This Row],[Revenue]]-sales[[#This Row],[Cost]]</f>
        <v>-907.04</v>
      </c>
    </row>
    <row r="1192" spans="2:9" x14ac:dyDescent="0.25">
      <c r="B1192" t="s">
        <v>13</v>
      </c>
      <c r="C1192" t="s">
        <v>16</v>
      </c>
      <c r="D1192" t="s">
        <v>30</v>
      </c>
      <c r="E1192" s="1">
        <v>44265</v>
      </c>
      <c r="F1192" s="4">
        <v>4998</v>
      </c>
      <c r="G1192">
        <v>463</v>
      </c>
      <c r="H1192" s="3">
        <f>_xlfn.XLOOKUP(sales[[#This Row],[Product]],products[Product],products[Cost per box])*sales[[#This Row],[Boxes]]</f>
        <v>1703.8400000000001</v>
      </c>
      <c r="I1192" s="4">
        <f>sales[[#This Row],[Revenue]]-sales[[#This Row],[Cost]]</f>
        <v>3294.16</v>
      </c>
    </row>
    <row r="1193" spans="2:9" x14ac:dyDescent="0.25">
      <c r="B1193" t="s">
        <v>33</v>
      </c>
      <c r="C1193" t="s">
        <v>9</v>
      </c>
      <c r="D1193" t="s">
        <v>14</v>
      </c>
      <c r="E1193" s="1">
        <v>44265</v>
      </c>
      <c r="F1193" s="4">
        <v>5796</v>
      </c>
      <c r="G1193">
        <v>1120</v>
      </c>
      <c r="H1193" s="3">
        <f>_xlfn.XLOOKUP(sales[[#This Row],[Product]],products[Product],products[Cost per box])*sales[[#This Row],[Boxes]]</f>
        <v>7067.2</v>
      </c>
      <c r="I1193" s="4">
        <f>sales[[#This Row],[Revenue]]-sales[[#This Row],[Cost]]</f>
        <v>-1271.1999999999998</v>
      </c>
    </row>
    <row r="1194" spans="2:9" x14ac:dyDescent="0.25">
      <c r="B1194" t="s">
        <v>39</v>
      </c>
      <c r="C1194" t="s">
        <v>16</v>
      </c>
      <c r="D1194" t="s">
        <v>14</v>
      </c>
      <c r="E1194" s="1">
        <v>44265</v>
      </c>
      <c r="F1194" s="4">
        <v>8701</v>
      </c>
      <c r="G1194">
        <v>542</v>
      </c>
      <c r="H1194" s="3">
        <f>_xlfn.XLOOKUP(sales[[#This Row],[Product]],products[Product],products[Cost per box])*sales[[#This Row],[Boxes]]</f>
        <v>3420.02</v>
      </c>
      <c r="I1194" s="4">
        <f>sales[[#This Row],[Revenue]]-sales[[#This Row],[Cost]]</f>
        <v>5280.98</v>
      </c>
    </row>
    <row r="1195" spans="2:9" x14ac:dyDescent="0.25">
      <c r="B1195" t="s">
        <v>33</v>
      </c>
      <c r="C1195" t="s">
        <v>27</v>
      </c>
      <c r="D1195" t="s">
        <v>48</v>
      </c>
      <c r="E1195" s="1">
        <v>44265</v>
      </c>
      <c r="F1195" s="4">
        <v>4242</v>
      </c>
      <c r="G1195">
        <v>613</v>
      </c>
      <c r="H1195" s="3">
        <f>_xlfn.XLOOKUP(sales[[#This Row],[Product]],products[Product],products[Cost per box])*sales[[#This Row],[Boxes]]</f>
        <v>4585.2400000000007</v>
      </c>
      <c r="I1195" s="4">
        <f>sales[[#This Row],[Revenue]]-sales[[#This Row],[Cost]]</f>
        <v>-343.24000000000069</v>
      </c>
    </row>
    <row r="1196" spans="2:9" x14ac:dyDescent="0.25">
      <c r="B1196" t="s">
        <v>34</v>
      </c>
      <c r="C1196" t="s">
        <v>6</v>
      </c>
      <c r="D1196" t="s">
        <v>52</v>
      </c>
      <c r="E1196" s="1">
        <v>44265</v>
      </c>
      <c r="F1196" s="4">
        <v>3535</v>
      </c>
      <c r="G1196">
        <v>18</v>
      </c>
      <c r="H1196" s="3">
        <f>_xlfn.XLOOKUP(sales[[#This Row],[Product]],products[Product],products[Cost per box])*sales[[#This Row],[Boxes]]</f>
        <v>59.76</v>
      </c>
      <c r="I1196" s="4">
        <f>sales[[#This Row],[Revenue]]-sales[[#This Row],[Cost]]</f>
        <v>3475.24</v>
      </c>
    </row>
    <row r="1197" spans="2:9" x14ac:dyDescent="0.25">
      <c r="B1197" t="s">
        <v>34</v>
      </c>
      <c r="C1197" t="s">
        <v>9</v>
      </c>
      <c r="D1197" t="s">
        <v>24</v>
      </c>
      <c r="E1197" s="1">
        <v>44265</v>
      </c>
      <c r="F1197" s="4">
        <v>2877</v>
      </c>
      <c r="G1197">
        <v>18</v>
      </c>
      <c r="H1197" s="3">
        <f>_xlfn.XLOOKUP(sales[[#This Row],[Product]],products[Product],products[Cost per box])*sales[[#This Row],[Boxes]]</f>
        <v>189.18</v>
      </c>
      <c r="I1197" s="4">
        <f>sales[[#This Row],[Revenue]]-sales[[#This Row],[Cost]]</f>
        <v>2687.82</v>
      </c>
    </row>
    <row r="1198" spans="2:9" x14ac:dyDescent="0.25">
      <c r="B1198" t="s">
        <v>39</v>
      </c>
      <c r="C1198" t="s">
        <v>9</v>
      </c>
      <c r="D1198" t="s">
        <v>7</v>
      </c>
      <c r="E1198" s="1">
        <v>44265</v>
      </c>
      <c r="F1198" s="4">
        <v>12705</v>
      </c>
      <c r="G1198">
        <v>399</v>
      </c>
      <c r="H1198" s="3">
        <f>_xlfn.XLOOKUP(sales[[#This Row],[Product]],products[Product],products[Cost per box])*sales[[#This Row],[Boxes]]</f>
        <v>2054.8500000000004</v>
      </c>
      <c r="I1198" s="4">
        <f>sales[[#This Row],[Revenue]]-sales[[#This Row],[Cost]]</f>
        <v>10650.15</v>
      </c>
    </row>
    <row r="1199" spans="2:9" x14ac:dyDescent="0.25">
      <c r="B1199" t="s">
        <v>32</v>
      </c>
      <c r="C1199" t="s">
        <v>11</v>
      </c>
      <c r="D1199" t="s">
        <v>52</v>
      </c>
      <c r="E1199" s="1">
        <v>44265</v>
      </c>
      <c r="F1199" s="4">
        <v>5390</v>
      </c>
      <c r="G1199">
        <v>61</v>
      </c>
      <c r="H1199" s="3">
        <f>_xlfn.XLOOKUP(sales[[#This Row],[Product]],products[Product],products[Cost per box])*sales[[#This Row],[Boxes]]</f>
        <v>202.51999999999998</v>
      </c>
      <c r="I1199" s="4">
        <f>sales[[#This Row],[Revenue]]-sales[[#This Row],[Cost]]</f>
        <v>5187.4799999999996</v>
      </c>
    </row>
    <row r="1200" spans="2:9" x14ac:dyDescent="0.25">
      <c r="B1200" t="s">
        <v>32</v>
      </c>
      <c r="C1200" t="s">
        <v>6</v>
      </c>
      <c r="D1200" t="s">
        <v>43</v>
      </c>
      <c r="E1200" s="1">
        <v>44265</v>
      </c>
      <c r="F1200" s="4">
        <v>7210</v>
      </c>
      <c r="G1200">
        <v>15</v>
      </c>
      <c r="H1200" s="3">
        <f>_xlfn.XLOOKUP(sales[[#This Row],[Product]],products[Product],products[Cost per box])*sales[[#This Row],[Boxes]]</f>
        <v>57.75</v>
      </c>
      <c r="I1200" s="4">
        <f>sales[[#This Row],[Revenue]]-sales[[#This Row],[Cost]]</f>
        <v>7152.25</v>
      </c>
    </row>
    <row r="1201" spans="2:9" x14ac:dyDescent="0.25">
      <c r="B1201" t="s">
        <v>18</v>
      </c>
      <c r="C1201" t="s">
        <v>9</v>
      </c>
      <c r="D1201" t="s">
        <v>36</v>
      </c>
      <c r="E1201" s="1">
        <v>44265</v>
      </c>
      <c r="F1201" s="4">
        <v>6006</v>
      </c>
      <c r="G1201">
        <v>700</v>
      </c>
      <c r="H1201" s="3">
        <f>_xlfn.XLOOKUP(sales[[#This Row],[Product]],products[Product],products[Cost per box])*sales[[#This Row],[Boxes]]</f>
        <v>3528</v>
      </c>
      <c r="I1201" s="4">
        <f>sales[[#This Row],[Revenue]]-sales[[#This Row],[Cost]]</f>
        <v>2478</v>
      </c>
    </row>
    <row r="1202" spans="2:9" x14ac:dyDescent="0.25">
      <c r="B1202" t="s">
        <v>10</v>
      </c>
      <c r="C1202" t="s">
        <v>11</v>
      </c>
      <c r="D1202" t="s">
        <v>35</v>
      </c>
      <c r="E1202" s="1">
        <v>44265</v>
      </c>
      <c r="F1202" s="4">
        <v>3080</v>
      </c>
      <c r="G1202">
        <v>36</v>
      </c>
      <c r="H1202" s="3">
        <f>_xlfn.XLOOKUP(sales[[#This Row],[Product]],products[Product],products[Cost per box])*sales[[#This Row],[Boxes]]</f>
        <v>95.399999999999991</v>
      </c>
      <c r="I1202" s="4">
        <f>sales[[#This Row],[Revenue]]-sales[[#This Row],[Cost]]</f>
        <v>2984.6</v>
      </c>
    </row>
    <row r="1203" spans="2:9" x14ac:dyDescent="0.25">
      <c r="B1203" t="s">
        <v>49</v>
      </c>
      <c r="C1203" t="s">
        <v>11</v>
      </c>
      <c r="D1203" t="s">
        <v>44</v>
      </c>
      <c r="E1203" s="1">
        <v>44265</v>
      </c>
      <c r="F1203" s="4">
        <v>5271</v>
      </c>
      <c r="G1203">
        <v>171</v>
      </c>
      <c r="H1203" s="3">
        <f>_xlfn.XLOOKUP(sales[[#This Row],[Product]],products[Product],products[Cost per box])*sales[[#This Row],[Boxes]]</f>
        <v>1636.47</v>
      </c>
      <c r="I1203" s="4">
        <f>sales[[#This Row],[Revenue]]-sales[[#This Row],[Cost]]</f>
        <v>3634.5299999999997</v>
      </c>
    </row>
    <row r="1204" spans="2:9" x14ac:dyDescent="0.25">
      <c r="B1204" t="s">
        <v>29</v>
      </c>
      <c r="C1204" t="s">
        <v>11</v>
      </c>
      <c r="D1204" t="s">
        <v>7</v>
      </c>
      <c r="E1204" s="1">
        <v>44265</v>
      </c>
      <c r="F1204" s="4">
        <v>11242</v>
      </c>
      <c r="G1204">
        <v>363</v>
      </c>
      <c r="H1204" s="3">
        <f>_xlfn.XLOOKUP(sales[[#This Row],[Product]],products[Product],products[Cost per box])*sales[[#This Row],[Boxes]]</f>
        <v>1869.45</v>
      </c>
      <c r="I1204" s="4">
        <f>sales[[#This Row],[Revenue]]-sales[[#This Row],[Cost]]</f>
        <v>9372.5499999999993</v>
      </c>
    </row>
    <row r="1205" spans="2:9" x14ac:dyDescent="0.25">
      <c r="B1205" t="s">
        <v>33</v>
      </c>
      <c r="C1205" t="s">
        <v>11</v>
      </c>
      <c r="D1205" t="s">
        <v>45</v>
      </c>
      <c r="E1205" s="1">
        <v>44265</v>
      </c>
      <c r="F1205" s="4">
        <v>924</v>
      </c>
      <c r="G1205">
        <v>41</v>
      </c>
      <c r="H1205" s="3">
        <f>_xlfn.XLOOKUP(sales[[#This Row],[Product]],products[Product],products[Cost per box])*sales[[#This Row],[Boxes]]</f>
        <v>316.93</v>
      </c>
      <c r="I1205" s="4">
        <f>sales[[#This Row],[Revenue]]-sales[[#This Row],[Cost]]</f>
        <v>607.06999999999994</v>
      </c>
    </row>
    <row r="1206" spans="2:9" x14ac:dyDescent="0.25">
      <c r="B1206" t="s">
        <v>23</v>
      </c>
      <c r="C1206" t="s">
        <v>27</v>
      </c>
      <c r="D1206" t="s">
        <v>31</v>
      </c>
      <c r="E1206" s="1">
        <v>44265</v>
      </c>
      <c r="F1206" s="4">
        <v>1694</v>
      </c>
      <c r="G1206">
        <v>71</v>
      </c>
      <c r="H1206" s="3">
        <f>_xlfn.XLOOKUP(sales[[#This Row],[Product]],products[Product],products[Cost per box])*sales[[#This Row],[Boxes]]</f>
        <v>406.12</v>
      </c>
      <c r="I1206" s="4">
        <f>sales[[#This Row],[Revenue]]-sales[[#This Row],[Cost]]</f>
        <v>1287.8800000000001</v>
      </c>
    </row>
    <row r="1207" spans="2:9" x14ac:dyDescent="0.25">
      <c r="B1207" t="s">
        <v>51</v>
      </c>
      <c r="C1207" t="s">
        <v>21</v>
      </c>
      <c r="D1207" t="s">
        <v>44</v>
      </c>
      <c r="E1207" s="1">
        <v>44266</v>
      </c>
      <c r="F1207" s="4">
        <v>3640</v>
      </c>
      <c r="G1207">
        <v>96</v>
      </c>
      <c r="H1207" s="3">
        <f>_xlfn.XLOOKUP(sales[[#This Row],[Product]],products[Product],products[Cost per box])*sales[[#This Row],[Boxes]]</f>
        <v>918.72</v>
      </c>
      <c r="I1207" s="4">
        <f>sales[[#This Row],[Revenue]]-sales[[#This Row],[Cost]]</f>
        <v>2721.2799999999997</v>
      </c>
    </row>
    <row r="1208" spans="2:9" x14ac:dyDescent="0.25">
      <c r="B1208" t="s">
        <v>40</v>
      </c>
      <c r="C1208" t="s">
        <v>9</v>
      </c>
      <c r="D1208" t="s">
        <v>19</v>
      </c>
      <c r="E1208" s="1">
        <v>44266</v>
      </c>
      <c r="F1208" s="4">
        <v>3906</v>
      </c>
      <c r="G1208">
        <v>556</v>
      </c>
      <c r="H1208" s="3">
        <f>_xlfn.XLOOKUP(sales[[#This Row],[Product]],products[Product],products[Cost per box])*sales[[#This Row],[Boxes]]</f>
        <v>5687.88</v>
      </c>
      <c r="I1208" s="4">
        <f>sales[[#This Row],[Revenue]]-sales[[#This Row],[Cost]]</f>
        <v>-1781.88</v>
      </c>
    </row>
    <row r="1209" spans="2:9" x14ac:dyDescent="0.25">
      <c r="B1209" t="s">
        <v>29</v>
      </c>
      <c r="C1209" t="s">
        <v>6</v>
      </c>
      <c r="D1209" t="s">
        <v>48</v>
      </c>
      <c r="E1209" s="1">
        <v>44266</v>
      </c>
      <c r="F1209" s="4">
        <v>210</v>
      </c>
      <c r="G1209">
        <v>56</v>
      </c>
      <c r="H1209" s="3">
        <f>_xlfn.XLOOKUP(sales[[#This Row],[Product]],products[Product],products[Cost per box])*sales[[#This Row],[Boxes]]</f>
        <v>418.88</v>
      </c>
      <c r="I1209" s="4">
        <f>sales[[#This Row],[Revenue]]-sales[[#This Row],[Cost]]</f>
        <v>-208.88</v>
      </c>
    </row>
    <row r="1210" spans="2:9" x14ac:dyDescent="0.25">
      <c r="B1210" t="s">
        <v>18</v>
      </c>
      <c r="C1210" t="s">
        <v>16</v>
      </c>
      <c r="D1210" t="s">
        <v>35</v>
      </c>
      <c r="E1210" s="1">
        <v>44266</v>
      </c>
      <c r="F1210" s="4">
        <v>3178</v>
      </c>
      <c r="G1210">
        <v>4</v>
      </c>
      <c r="H1210" s="3">
        <f>_xlfn.XLOOKUP(sales[[#This Row],[Product]],products[Product],products[Cost per box])*sales[[#This Row],[Boxes]]</f>
        <v>10.6</v>
      </c>
      <c r="I1210" s="4">
        <f>sales[[#This Row],[Revenue]]-sales[[#This Row],[Cost]]</f>
        <v>3167.4</v>
      </c>
    </row>
    <row r="1211" spans="2:9" x14ac:dyDescent="0.25">
      <c r="B1211" t="s">
        <v>15</v>
      </c>
      <c r="C1211" t="s">
        <v>6</v>
      </c>
      <c r="D1211" t="s">
        <v>22</v>
      </c>
      <c r="E1211" s="1">
        <v>44266</v>
      </c>
      <c r="F1211" s="4">
        <v>3241</v>
      </c>
      <c r="G1211">
        <v>181</v>
      </c>
      <c r="H1211" s="3">
        <f>_xlfn.XLOOKUP(sales[[#This Row],[Product]],products[Product],products[Cost per box])*sales[[#This Row],[Boxes]]</f>
        <v>1487.8200000000002</v>
      </c>
      <c r="I1211" s="4">
        <f>sales[[#This Row],[Revenue]]-sales[[#This Row],[Cost]]</f>
        <v>1753.1799999999998</v>
      </c>
    </row>
    <row r="1212" spans="2:9" x14ac:dyDescent="0.25">
      <c r="B1212" t="s">
        <v>13</v>
      </c>
      <c r="C1212" t="s">
        <v>27</v>
      </c>
      <c r="D1212" t="s">
        <v>50</v>
      </c>
      <c r="E1212" s="1">
        <v>44266</v>
      </c>
      <c r="F1212" s="4">
        <v>15134</v>
      </c>
      <c r="G1212">
        <v>637</v>
      </c>
      <c r="H1212" s="3">
        <f>_xlfn.XLOOKUP(sales[[#This Row],[Product]],products[Product],products[Cost per box])*sales[[#This Row],[Boxes]]</f>
        <v>7905.17</v>
      </c>
      <c r="I1212" s="4">
        <f>sales[[#This Row],[Revenue]]-sales[[#This Row],[Cost]]</f>
        <v>7228.83</v>
      </c>
    </row>
    <row r="1213" spans="2:9" x14ac:dyDescent="0.25">
      <c r="B1213" t="s">
        <v>32</v>
      </c>
      <c r="C1213" t="s">
        <v>16</v>
      </c>
      <c r="D1213" t="s">
        <v>31</v>
      </c>
      <c r="E1213" s="1">
        <v>44266</v>
      </c>
      <c r="F1213" s="4">
        <v>9877</v>
      </c>
      <c r="G1213">
        <v>159</v>
      </c>
      <c r="H1213" s="3">
        <f>_xlfn.XLOOKUP(sales[[#This Row],[Product]],products[Product],products[Cost per box])*sales[[#This Row],[Boxes]]</f>
        <v>909.4799999999999</v>
      </c>
      <c r="I1213" s="4">
        <f>sales[[#This Row],[Revenue]]-sales[[#This Row],[Cost]]</f>
        <v>8967.52</v>
      </c>
    </row>
    <row r="1214" spans="2:9" x14ac:dyDescent="0.25">
      <c r="B1214" t="s">
        <v>20</v>
      </c>
      <c r="C1214" t="s">
        <v>11</v>
      </c>
      <c r="D1214" t="s">
        <v>36</v>
      </c>
      <c r="E1214" s="1">
        <v>44266</v>
      </c>
      <c r="F1214" s="4">
        <v>3178</v>
      </c>
      <c r="G1214">
        <v>331</v>
      </c>
      <c r="H1214" s="3">
        <f>_xlfn.XLOOKUP(sales[[#This Row],[Product]],products[Product],products[Cost per box])*sales[[#This Row],[Boxes]]</f>
        <v>1668.24</v>
      </c>
      <c r="I1214" s="4">
        <f>sales[[#This Row],[Revenue]]-sales[[#This Row],[Cost]]</f>
        <v>1509.76</v>
      </c>
    </row>
    <row r="1215" spans="2:9" x14ac:dyDescent="0.25">
      <c r="B1215" t="s">
        <v>39</v>
      </c>
      <c r="C1215" t="s">
        <v>6</v>
      </c>
      <c r="D1215" t="s">
        <v>52</v>
      </c>
      <c r="E1215" s="1">
        <v>44266</v>
      </c>
      <c r="F1215" s="4">
        <v>1183</v>
      </c>
      <c r="G1215">
        <v>399</v>
      </c>
      <c r="H1215" s="3">
        <f>_xlfn.XLOOKUP(sales[[#This Row],[Product]],products[Product],products[Cost per box])*sales[[#This Row],[Boxes]]</f>
        <v>1324.6799999999998</v>
      </c>
      <c r="I1215" s="4">
        <f>sales[[#This Row],[Revenue]]-sales[[#This Row],[Cost]]</f>
        <v>-141.67999999999984</v>
      </c>
    </row>
    <row r="1216" spans="2:9" x14ac:dyDescent="0.25">
      <c r="B1216" t="s">
        <v>25</v>
      </c>
      <c r="C1216" t="s">
        <v>27</v>
      </c>
      <c r="D1216" t="s">
        <v>44</v>
      </c>
      <c r="E1216" s="1">
        <v>44266</v>
      </c>
      <c r="F1216" s="4">
        <v>7924</v>
      </c>
      <c r="G1216">
        <v>100</v>
      </c>
      <c r="H1216" s="3">
        <f>_xlfn.XLOOKUP(sales[[#This Row],[Product]],products[Product],products[Cost per box])*sales[[#This Row],[Boxes]]</f>
        <v>957</v>
      </c>
      <c r="I1216" s="4">
        <f>sales[[#This Row],[Revenue]]-sales[[#This Row],[Cost]]</f>
        <v>6967</v>
      </c>
    </row>
    <row r="1217" spans="2:9" x14ac:dyDescent="0.25">
      <c r="B1217" t="s">
        <v>18</v>
      </c>
      <c r="C1217" t="s">
        <v>27</v>
      </c>
      <c r="D1217" t="s">
        <v>28</v>
      </c>
      <c r="E1217" s="1">
        <v>44266</v>
      </c>
      <c r="F1217" s="4">
        <v>7154</v>
      </c>
      <c r="G1217">
        <v>17</v>
      </c>
      <c r="H1217" s="3">
        <f>_xlfn.XLOOKUP(sales[[#This Row],[Product]],products[Product],products[Cost per box])*sales[[#This Row],[Boxes]]</f>
        <v>46.919999999999995</v>
      </c>
      <c r="I1217" s="4">
        <f>sales[[#This Row],[Revenue]]-sales[[#This Row],[Cost]]</f>
        <v>7107.08</v>
      </c>
    </row>
    <row r="1218" spans="2:9" x14ac:dyDescent="0.25">
      <c r="B1218" t="s">
        <v>37</v>
      </c>
      <c r="C1218" t="s">
        <v>9</v>
      </c>
      <c r="D1218" t="s">
        <v>36</v>
      </c>
      <c r="E1218" s="1">
        <v>44266</v>
      </c>
      <c r="F1218" s="4">
        <v>9821</v>
      </c>
      <c r="G1218">
        <v>169</v>
      </c>
      <c r="H1218" s="3">
        <f>_xlfn.XLOOKUP(sales[[#This Row],[Product]],products[Product],products[Cost per box])*sales[[#This Row],[Boxes]]</f>
        <v>851.76</v>
      </c>
      <c r="I1218" s="4">
        <f>sales[[#This Row],[Revenue]]-sales[[#This Row],[Cost]]</f>
        <v>8969.24</v>
      </c>
    </row>
    <row r="1219" spans="2:9" x14ac:dyDescent="0.25">
      <c r="B1219" t="s">
        <v>41</v>
      </c>
      <c r="C1219" t="s">
        <v>11</v>
      </c>
      <c r="D1219" t="s">
        <v>50</v>
      </c>
      <c r="E1219" s="1">
        <v>44266</v>
      </c>
      <c r="F1219" s="4">
        <v>4298</v>
      </c>
      <c r="G1219">
        <v>337</v>
      </c>
      <c r="H1219" s="3">
        <f>_xlfn.XLOOKUP(sales[[#This Row],[Product]],products[Product],products[Cost per box])*sales[[#This Row],[Boxes]]</f>
        <v>4182.17</v>
      </c>
      <c r="I1219" s="4">
        <f>sales[[#This Row],[Revenue]]-sales[[#This Row],[Cost]]</f>
        <v>115.82999999999993</v>
      </c>
    </row>
    <row r="1220" spans="2:9" x14ac:dyDescent="0.25">
      <c r="B1220" t="s">
        <v>49</v>
      </c>
      <c r="C1220" t="s">
        <v>21</v>
      </c>
      <c r="D1220" t="s">
        <v>50</v>
      </c>
      <c r="E1220" s="1">
        <v>44266</v>
      </c>
      <c r="F1220" s="4">
        <v>364</v>
      </c>
      <c r="G1220">
        <v>327</v>
      </c>
      <c r="H1220" s="3">
        <f>_xlfn.XLOOKUP(sales[[#This Row],[Product]],products[Product],products[Cost per box])*sales[[#This Row],[Boxes]]</f>
        <v>4058.07</v>
      </c>
      <c r="I1220" s="4">
        <f>sales[[#This Row],[Revenue]]-sales[[#This Row],[Cost]]</f>
        <v>-3694.07</v>
      </c>
    </row>
    <row r="1221" spans="2:9" x14ac:dyDescent="0.25">
      <c r="B1221" t="s">
        <v>33</v>
      </c>
      <c r="C1221" t="s">
        <v>11</v>
      </c>
      <c r="D1221" t="s">
        <v>36</v>
      </c>
      <c r="E1221" s="1">
        <v>44266</v>
      </c>
      <c r="F1221" s="4">
        <v>14126</v>
      </c>
      <c r="G1221">
        <v>71</v>
      </c>
      <c r="H1221" s="3">
        <f>_xlfn.XLOOKUP(sales[[#This Row],[Product]],products[Product],products[Cost per box])*sales[[#This Row],[Boxes]]</f>
        <v>357.84</v>
      </c>
      <c r="I1221" s="4">
        <f>sales[[#This Row],[Revenue]]-sales[[#This Row],[Cost]]</f>
        <v>13768.16</v>
      </c>
    </row>
    <row r="1222" spans="2:9" x14ac:dyDescent="0.25">
      <c r="B1222" t="s">
        <v>39</v>
      </c>
      <c r="C1222" t="s">
        <v>11</v>
      </c>
      <c r="D1222" t="s">
        <v>36</v>
      </c>
      <c r="E1222" s="1">
        <v>44266</v>
      </c>
      <c r="F1222" s="4">
        <v>1085</v>
      </c>
      <c r="G1222">
        <v>35</v>
      </c>
      <c r="H1222" s="3">
        <f>_xlfn.XLOOKUP(sales[[#This Row],[Product]],products[Product],products[Cost per box])*sales[[#This Row],[Boxes]]</f>
        <v>176.4</v>
      </c>
      <c r="I1222" s="4">
        <f>sales[[#This Row],[Revenue]]-sales[[#This Row],[Cost]]</f>
        <v>908.6</v>
      </c>
    </row>
    <row r="1223" spans="2:9" x14ac:dyDescent="0.25">
      <c r="B1223" t="s">
        <v>56</v>
      </c>
      <c r="C1223" t="s">
        <v>27</v>
      </c>
      <c r="D1223" t="s">
        <v>45</v>
      </c>
      <c r="E1223" s="1">
        <v>44266</v>
      </c>
      <c r="F1223" s="4">
        <v>4172</v>
      </c>
      <c r="G1223">
        <v>167</v>
      </c>
      <c r="H1223" s="3">
        <f>_xlfn.XLOOKUP(sales[[#This Row],[Product]],products[Product],products[Cost per box])*sales[[#This Row],[Boxes]]</f>
        <v>1290.9100000000001</v>
      </c>
      <c r="I1223" s="4">
        <f>sales[[#This Row],[Revenue]]-sales[[#This Row],[Cost]]</f>
        <v>2881.09</v>
      </c>
    </row>
    <row r="1224" spans="2:9" x14ac:dyDescent="0.25">
      <c r="B1224" t="s">
        <v>5</v>
      </c>
      <c r="C1224" t="s">
        <v>27</v>
      </c>
      <c r="D1224" t="s">
        <v>52</v>
      </c>
      <c r="E1224" s="1">
        <v>44266</v>
      </c>
      <c r="F1224" s="4">
        <v>11935</v>
      </c>
      <c r="G1224">
        <v>478</v>
      </c>
      <c r="H1224" s="3">
        <f>_xlfn.XLOOKUP(sales[[#This Row],[Product]],products[Product],products[Cost per box])*sales[[#This Row],[Boxes]]</f>
        <v>1586.96</v>
      </c>
      <c r="I1224" s="4">
        <f>sales[[#This Row],[Revenue]]-sales[[#This Row],[Cost]]</f>
        <v>10348.040000000001</v>
      </c>
    </row>
    <row r="1225" spans="2:9" x14ac:dyDescent="0.25">
      <c r="B1225" t="s">
        <v>32</v>
      </c>
      <c r="C1225" t="s">
        <v>21</v>
      </c>
      <c r="D1225" t="s">
        <v>31</v>
      </c>
      <c r="E1225" s="1">
        <v>44266</v>
      </c>
      <c r="F1225" s="4">
        <v>10913</v>
      </c>
      <c r="G1225">
        <v>455</v>
      </c>
      <c r="H1225" s="3">
        <f>_xlfn.XLOOKUP(sales[[#This Row],[Product]],products[Product],products[Cost per box])*sales[[#This Row],[Boxes]]</f>
        <v>2602.6</v>
      </c>
      <c r="I1225" s="4">
        <f>sales[[#This Row],[Revenue]]-sales[[#This Row],[Cost]]</f>
        <v>8310.4</v>
      </c>
    </row>
    <row r="1226" spans="2:9" x14ac:dyDescent="0.25">
      <c r="B1226" t="s">
        <v>33</v>
      </c>
      <c r="C1226" t="s">
        <v>9</v>
      </c>
      <c r="D1226" t="s">
        <v>14</v>
      </c>
      <c r="E1226" s="1">
        <v>44266</v>
      </c>
      <c r="F1226" s="4">
        <v>8792</v>
      </c>
      <c r="G1226">
        <v>284</v>
      </c>
      <c r="H1226" s="3">
        <f>_xlfn.XLOOKUP(sales[[#This Row],[Product]],products[Product],products[Cost per box])*sales[[#This Row],[Boxes]]</f>
        <v>1792.04</v>
      </c>
      <c r="I1226" s="4">
        <f>sales[[#This Row],[Revenue]]-sales[[#This Row],[Cost]]</f>
        <v>6999.96</v>
      </c>
    </row>
    <row r="1227" spans="2:9" x14ac:dyDescent="0.25">
      <c r="B1227" t="s">
        <v>25</v>
      </c>
      <c r="C1227" t="s">
        <v>6</v>
      </c>
      <c r="D1227" t="s">
        <v>44</v>
      </c>
      <c r="E1227" s="1">
        <v>44266</v>
      </c>
      <c r="F1227" s="4">
        <v>2317</v>
      </c>
      <c r="G1227">
        <v>78</v>
      </c>
      <c r="H1227" s="3">
        <f>_xlfn.XLOOKUP(sales[[#This Row],[Product]],products[Product],products[Cost per box])*sales[[#This Row],[Boxes]]</f>
        <v>746.46</v>
      </c>
      <c r="I1227" s="4">
        <f>sales[[#This Row],[Revenue]]-sales[[#This Row],[Cost]]</f>
        <v>1570.54</v>
      </c>
    </row>
    <row r="1228" spans="2:9" x14ac:dyDescent="0.25">
      <c r="B1228" t="s">
        <v>39</v>
      </c>
      <c r="C1228" t="s">
        <v>9</v>
      </c>
      <c r="D1228" t="s">
        <v>30</v>
      </c>
      <c r="E1228" s="1">
        <v>44267</v>
      </c>
      <c r="F1228" s="4">
        <v>11991</v>
      </c>
      <c r="G1228">
        <v>201</v>
      </c>
      <c r="H1228" s="3">
        <f>_xlfn.XLOOKUP(sales[[#This Row],[Product]],products[Product],products[Cost per box])*sales[[#This Row],[Boxes]]</f>
        <v>739.68000000000006</v>
      </c>
      <c r="I1228" s="4">
        <f>sales[[#This Row],[Revenue]]-sales[[#This Row],[Cost]]</f>
        <v>11251.32</v>
      </c>
    </row>
    <row r="1229" spans="2:9" x14ac:dyDescent="0.25">
      <c r="B1229" t="s">
        <v>23</v>
      </c>
      <c r="C1229" t="s">
        <v>21</v>
      </c>
      <c r="D1229" t="s">
        <v>48</v>
      </c>
      <c r="E1229" s="1">
        <v>44267</v>
      </c>
      <c r="F1229" s="4">
        <v>4907</v>
      </c>
      <c r="G1229">
        <v>161</v>
      </c>
      <c r="H1229" s="3">
        <f>_xlfn.XLOOKUP(sales[[#This Row],[Product]],products[Product],products[Cost per box])*sales[[#This Row],[Boxes]]</f>
        <v>1204.28</v>
      </c>
      <c r="I1229" s="4">
        <f>sales[[#This Row],[Revenue]]-sales[[#This Row],[Cost]]</f>
        <v>3702.7200000000003</v>
      </c>
    </row>
    <row r="1230" spans="2:9" x14ac:dyDescent="0.25">
      <c r="B1230" t="s">
        <v>33</v>
      </c>
      <c r="C1230" t="s">
        <v>6</v>
      </c>
      <c r="D1230" t="s">
        <v>12</v>
      </c>
      <c r="E1230" s="1">
        <v>44267</v>
      </c>
      <c r="F1230" s="4">
        <v>2968</v>
      </c>
      <c r="G1230">
        <v>135</v>
      </c>
      <c r="H1230" s="3">
        <f>_xlfn.XLOOKUP(sales[[#This Row],[Product]],products[Product],products[Cost per box])*sales[[#This Row],[Boxes]]</f>
        <v>1138.05</v>
      </c>
      <c r="I1230" s="4">
        <f>sales[[#This Row],[Revenue]]-sales[[#This Row],[Cost]]</f>
        <v>1829.95</v>
      </c>
    </row>
    <row r="1231" spans="2:9" x14ac:dyDescent="0.25">
      <c r="B1231" t="s">
        <v>23</v>
      </c>
      <c r="C1231" t="s">
        <v>21</v>
      </c>
      <c r="D1231" t="s">
        <v>30</v>
      </c>
      <c r="E1231" s="1">
        <v>44267</v>
      </c>
      <c r="F1231" s="4">
        <v>2156</v>
      </c>
      <c r="G1231">
        <v>114</v>
      </c>
      <c r="H1231" s="3">
        <f>_xlfn.XLOOKUP(sales[[#This Row],[Product]],products[Product],products[Cost per box])*sales[[#This Row],[Boxes]]</f>
        <v>419.52000000000004</v>
      </c>
      <c r="I1231" s="4">
        <f>sales[[#This Row],[Revenue]]-sales[[#This Row],[Cost]]</f>
        <v>1736.48</v>
      </c>
    </row>
    <row r="1232" spans="2:9" x14ac:dyDescent="0.25">
      <c r="B1232" t="s">
        <v>15</v>
      </c>
      <c r="C1232" t="s">
        <v>16</v>
      </c>
      <c r="D1232" t="s">
        <v>35</v>
      </c>
      <c r="E1232" s="1">
        <v>44267</v>
      </c>
      <c r="F1232" s="4">
        <v>6139</v>
      </c>
      <c r="G1232">
        <v>92</v>
      </c>
      <c r="H1232" s="3">
        <f>_xlfn.XLOOKUP(sales[[#This Row],[Product]],products[Product],products[Cost per box])*sales[[#This Row],[Boxes]]</f>
        <v>243.79999999999998</v>
      </c>
      <c r="I1232" s="4">
        <f>sales[[#This Row],[Revenue]]-sales[[#This Row],[Cost]]</f>
        <v>5895.2</v>
      </c>
    </row>
    <row r="1233" spans="2:9" x14ac:dyDescent="0.25">
      <c r="B1233" t="s">
        <v>25</v>
      </c>
      <c r="C1233" t="s">
        <v>6</v>
      </c>
      <c r="D1233" t="s">
        <v>44</v>
      </c>
      <c r="E1233" s="1">
        <v>44267</v>
      </c>
      <c r="F1233" s="4">
        <v>5012</v>
      </c>
      <c r="G1233">
        <v>402</v>
      </c>
      <c r="H1233" s="3">
        <f>_xlfn.XLOOKUP(sales[[#This Row],[Product]],products[Product],products[Cost per box])*sales[[#This Row],[Boxes]]</f>
        <v>3847.1400000000003</v>
      </c>
      <c r="I1233" s="4">
        <f>sales[[#This Row],[Revenue]]-sales[[#This Row],[Cost]]</f>
        <v>1164.8599999999997</v>
      </c>
    </row>
    <row r="1234" spans="2:9" x14ac:dyDescent="0.25">
      <c r="B1234" t="s">
        <v>29</v>
      </c>
      <c r="C1234" t="s">
        <v>6</v>
      </c>
      <c r="D1234" t="s">
        <v>42</v>
      </c>
      <c r="E1234" s="1">
        <v>44267</v>
      </c>
      <c r="F1234" s="4">
        <v>8820</v>
      </c>
      <c r="G1234">
        <v>148</v>
      </c>
      <c r="H1234" s="3">
        <f>_xlfn.XLOOKUP(sales[[#This Row],[Product]],products[Product],products[Cost per box])*sales[[#This Row],[Boxes]]</f>
        <v>701.52</v>
      </c>
      <c r="I1234" s="4">
        <f>sales[[#This Row],[Revenue]]-sales[[#This Row],[Cost]]</f>
        <v>8118.48</v>
      </c>
    </row>
    <row r="1235" spans="2:9" x14ac:dyDescent="0.25">
      <c r="B1235" t="s">
        <v>10</v>
      </c>
      <c r="C1235" t="s">
        <v>9</v>
      </c>
      <c r="D1235" t="s">
        <v>48</v>
      </c>
      <c r="E1235" s="1">
        <v>44267</v>
      </c>
      <c r="F1235" s="4">
        <v>322</v>
      </c>
      <c r="G1235">
        <v>606</v>
      </c>
      <c r="H1235" s="3">
        <f>_xlfn.XLOOKUP(sales[[#This Row],[Product]],products[Product],products[Cost per box])*sales[[#This Row],[Boxes]]</f>
        <v>4532.88</v>
      </c>
      <c r="I1235" s="4">
        <f>sales[[#This Row],[Revenue]]-sales[[#This Row],[Cost]]</f>
        <v>-4210.88</v>
      </c>
    </row>
    <row r="1236" spans="2:9" x14ac:dyDescent="0.25">
      <c r="B1236" t="s">
        <v>25</v>
      </c>
      <c r="C1236" t="s">
        <v>6</v>
      </c>
      <c r="D1236" t="s">
        <v>28</v>
      </c>
      <c r="E1236" s="1">
        <v>44267</v>
      </c>
      <c r="F1236" s="4">
        <v>2891</v>
      </c>
      <c r="G1236">
        <v>64</v>
      </c>
      <c r="H1236" s="3">
        <f>_xlfn.XLOOKUP(sales[[#This Row],[Product]],products[Product],products[Cost per box])*sales[[#This Row],[Boxes]]</f>
        <v>176.64</v>
      </c>
      <c r="I1236" s="4">
        <f>sales[[#This Row],[Revenue]]-sales[[#This Row],[Cost]]</f>
        <v>2714.36</v>
      </c>
    </row>
    <row r="1237" spans="2:9" x14ac:dyDescent="0.25">
      <c r="B1237" t="s">
        <v>10</v>
      </c>
      <c r="C1237" t="s">
        <v>9</v>
      </c>
      <c r="D1237" t="s">
        <v>14</v>
      </c>
      <c r="E1237" s="1">
        <v>44267</v>
      </c>
      <c r="F1237" s="4">
        <v>2933</v>
      </c>
      <c r="G1237">
        <v>533</v>
      </c>
      <c r="H1237" s="3">
        <f>_xlfn.XLOOKUP(sales[[#This Row],[Product]],products[Product],products[Cost per box])*sales[[#This Row],[Boxes]]</f>
        <v>3363.23</v>
      </c>
      <c r="I1237" s="4">
        <f>sales[[#This Row],[Revenue]]-sales[[#This Row],[Cost]]</f>
        <v>-430.23</v>
      </c>
    </row>
    <row r="1238" spans="2:9" x14ac:dyDescent="0.25">
      <c r="B1238" t="s">
        <v>18</v>
      </c>
      <c r="C1238" t="s">
        <v>16</v>
      </c>
      <c r="D1238" t="s">
        <v>31</v>
      </c>
      <c r="E1238" s="1">
        <v>44267</v>
      </c>
      <c r="F1238" s="4">
        <v>4935</v>
      </c>
      <c r="G1238">
        <v>140</v>
      </c>
      <c r="H1238" s="3">
        <f>_xlfn.XLOOKUP(sales[[#This Row],[Product]],products[Product],products[Cost per box])*sales[[#This Row],[Boxes]]</f>
        <v>800.8</v>
      </c>
      <c r="I1238" s="4">
        <f>sales[[#This Row],[Revenue]]-sales[[#This Row],[Cost]]</f>
        <v>4134.2</v>
      </c>
    </row>
    <row r="1239" spans="2:9" x14ac:dyDescent="0.25">
      <c r="B1239" t="s">
        <v>34</v>
      </c>
      <c r="C1239" t="s">
        <v>11</v>
      </c>
      <c r="D1239" t="s">
        <v>12</v>
      </c>
      <c r="E1239" s="1">
        <v>44267</v>
      </c>
      <c r="F1239" s="4">
        <v>4060</v>
      </c>
      <c r="G1239">
        <v>52</v>
      </c>
      <c r="H1239" s="3">
        <f>_xlfn.XLOOKUP(sales[[#This Row],[Product]],products[Product],products[Cost per box])*sales[[#This Row],[Boxes]]</f>
        <v>438.36</v>
      </c>
      <c r="I1239" s="4">
        <f>sales[[#This Row],[Revenue]]-sales[[#This Row],[Cost]]</f>
        <v>3621.64</v>
      </c>
    </row>
    <row r="1240" spans="2:9" x14ac:dyDescent="0.25">
      <c r="B1240" t="s">
        <v>51</v>
      </c>
      <c r="C1240" t="s">
        <v>6</v>
      </c>
      <c r="D1240" t="s">
        <v>45</v>
      </c>
      <c r="E1240" s="1">
        <v>44267</v>
      </c>
      <c r="F1240" s="4">
        <v>7742</v>
      </c>
      <c r="G1240">
        <v>134</v>
      </c>
      <c r="H1240" s="3">
        <f>_xlfn.XLOOKUP(sales[[#This Row],[Product]],products[Product],products[Cost per box])*sales[[#This Row],[Boxes]]</f>
        <v>1035.8200000000002</v>
      </c>
      <c r="I1240" s="4">
        <f>sales[[#This Row],[Revenue]]-sales[[#This Row],[Cost]]</f>
        <v>6706.18</v>
      </c>
    </row>
    <row r="1241" spans="2:9" x14ac:dyDescent="0.25">
      <c r="B1241" t="s">
        <v>32</v>
      </c>
      <c r="C1241" t="s">
        <v>9</v>
      </c>
      <c r="D1241" t="s">
        <v>14</v>
      </c>
      <c r="E1241" s="1">
        <v>44267</v>
      </c>
      <c r="F1241" s="4">
        <v>6202</v>
      </c>
      <c r="G1241">
        <v>509</v>
      </c>
      <c r="H1241" s="3">
        <f>_xlfn.XLOOKUP(sales[[#This Row],[Product]],products[Product],products[Cost per box])*sales[[#This Row],[Boxes]]</f>
        <v>3211.79</v>
      </c>
      <c r="I1241" s="4">
        <f>sales[[#This Row],[Revenue]]-sales[[#This Row],[Cost]]</f>
        <v>2990.21</v>
      </c>
    </row>
    <row r="1242" spans="2:9" x14ac:dyDescent="0.25">
      <c r="B1242" t="s">
        <v>32</v>
      </c>
      <c r="C1242" t="s">
        <v>11</v>
      </c>
      <c r="D1242" t="s">
        <v>22</v>
      </c>
      <c r="E1242" s="1">
        <v>44267</v>
      </c>
      <c r="F1242" s="4">
        <v>1330</v>
      </c>
      <c r="G1242">
        <v>37</v>
      </c>
      <c r="H1242" s="3">
        <f>_xlfn.XLOOKUP(sales[[#This Row],[Product]],products[Product],products[Cost per box])*sales[[#This Row],[Boxes]]</f>
        <v>304.14000000000004</v>
      </c>
      <c r="I1242" s="4">
        <f>sales[[#This Row],[Revenue]]-sales[[#This Row],[Cost]]</f>
        <v>1025.8599999999999</v>
      </c>
    </row>
    <row r="1243" spans="2:9" x14ac:dyDescent="0.25">
      <c r="B1243" t="s">
        <v>39</v>
      </c>
      <c r="C1243" t="s">
        <v>16</v>
      </c>
      <c r="D1243" t="s">
        <v>30</v>
      </c>
      <c r="E1243" s="1">
        <v>44267</v>
      </c>
      <c r="F1243" s="4">
        <v>126</v>
      </c>
      <c r="G1243">
        <v>691</v>
      </c>
      <c r="H1243" s="3">
        <f>_xlfn.XLOOKUP(sales[[#This Row],[Product]],products[Product],products[Cost per box])*sales[[#This Row],[Boxes]]</f>
        <v>2542.88</v>
      </c>
      <c r="I1243" s="4">
        <f>sales[[#This Row],[Revenue]]-sales[[#This Row],[Cost]]</f>
        <v>-2416.88</v>
      </c>
    </row>
    <row r="1244" spans="2:9" x14ac:dyDescent="0.25">
      <c r="B1244" t="s">
        <v>32</v>
      </c>
      <c r="C1244" t="s">
        <v>16</v>
      </c>
      <c r="D1244" t="s">
        <v>43</v>
      </c>
      <c r="E1244" s="1">
        <v>44267</v>
      </c>
      <c r="F1244" s="4">
        <v>2345</v>
      </c>
      <c r="G1244">
        <v>239</v>
      </c>
      <c r="H1244" s="3">
        <f>_xlfn.XLOOKUP(sales[[#This Row],[Product]],products[Product],products[Cost per box])*sales[[#This Row],[Boxes]]</f>
        <v>920.15</v>
      </c>
      <c r="I1244" s="4">
        <f>sales[[#This Row],[Revenue]]-sales[[#This Row],[Cost]]</f>
        <v>1424.85</v>
      </c>
    </row>
    <row r="1245" spans="2:9" x14ac:dyDescent="0.25">
      <c r="B1245" t="s">
        <v>20</v>
      </c>
      <c r="C1245" t="s">
        <v>21</v>
      </c>
      <c r="D1245" t="s">
        <v>28</v>
      </c>
      <c r="E1245" s="1">
        <v>44267</v>
      </c>
      <c r="F1245" s="4">
        <v>12222</v>
      </c>
      <c r="G1245">
        <v>120</v>
      </c>
      <c r="H1245" s="3">
        <f>_xlfn.XLOOKUP(sales[[#This Row],[Product]],products[Product],products[Cost per box])*sales[[#This Row],[Boxes]]</f>
        <v>331.2</v>
      </c>
      <c r="I1245" s="4">
        <f>sales[[#This Row],[Revenue]]-sales[[#This Row],[Cost]]</f>
        <v>11890.8</v>
      </c>
    </row>
    <row r="1246" spans="2:9" x14ac:dyDescent="0.25">
      <c r="B1246" t="s">
        <v>46</v>
      </c>
      <c r="C1246" t="s">
        <v>27</v>
      </c>
      <c r="D1246" t="s">
        <v>36</v>
      </c>
      <c r="E1246" s="1">
        <v>44267</v>
      </c>
      <c r="F1246" s="4">
        <v>4571</v>
      </c>
      <c r="G1246">
        <v>700</v>
      </c>
      <c r="H1246" s="3">
        <f>_xlfn.XLOOKUP(sales[[#This Row],[Product]],products[Product],products[Cost per box])*sales[[#This Row],[Boxes]]</f>
        <v>3528</v>
      </c>
      <c r="I1246" s="4">
        <f>sales[[#This Row],[Revenue]]-sales[[#This Row],[Cost]]</f>
        <v>1043</v>
      </c>
    </row>
    <row r="1247" spans="2:9" x14ac:dyDescent="0.25">
      <c r="B1247" t="s">
        <v>34</v>
      </c>
      <c r="C1247" t="s">
        <v>6</v>
      </c>
      <c r="D1247" t="s">
        <v>19</v>
      </c>
      <c r="E1247" s="1">
        <v>44267</v>
      </c>
      <c r="F1247" s="4">
        <v>7749</v>
      </c>
      <c r="G1247">
        <v>690</v>
      </c>
      <c r="H1247" s="3">
        <f>_xlfn.XLOOKUP(sales[[#This Row],[Product]],products[Product],products[Cost per box])*sales[[#This Row],[Boxes]]</f>
        <v>7058.7000000000007</v>
      </c>
      <c r="I1247" s="4">
        <f>sales[[#This Row],[Revenue]]-sales[[#This Row],[Cost]]</f>
        <v>690.29999999999927</v>
      </c>
    </row>
    <row r="1248" spans="2:9" x14ac:dyDescent="0.25">
      <c r="B1248" t="s">
        <v>39</v>
      </c>
      <c r="C1248" t="s">
        <v>16</v>
      </c>
      <c r="D1248" t="s">
        <v>35</v>
      </c>
      <c r="E1248" s="1">
        <v>44267</v>
      </c>
      <c r="F1248" s="4">
        <v>7917</v>
      </c>
      <c r="G1248">
        <v>286</v>
      </c>
      <c r="H1248" s="3">
        <f>_xlfn.XLOOKUP(sales[[#This Row],[Product]],products[Product],products[Cost per box])*sales[[#This Row],[Boxes]]</f>
        <v>757.9</v>
      </c>
      <c r="I1248" s="4">
        <f>sales[[#This Row],[Revenue]]-sales[[#This Row],[Cost]]</f>
        <v>7159.1</v>
      </c>
    </row>
    <row r="1249" spans="2:9" x14ac:dyDescent="0.25">
      <c r="B1249" t="s">
        <v>15</v>
      </c>
      <c r="C1249" t="s">
        <v>27</v>
      </c>
      <c r="D1249" t="s">
        <v>12</v>
      </c>
      <c r="E1249" s="1">
        <v>44267</v>
      </c>
      <c r="F1249" s="4">
        <v>938</v>
      </c>
      <c r="G1249">
        <v>85</v>
      </c>
      <c r="H1249" s="3">
        <f>_xlfn.XLOOKUP(sales[[#This Row],[Product]],products[Product],products[Cost per box])*sales[[#This Row],[Boxes]]</f>
        <v>716.55</v>
      </c>
      <c r="I1249" s="4">
        <f>sales[[#This Row],[Revenue]]-sales[[#This Row],[Cost]]</f>
        <v>221.45000000000005</v>
      </c>
    </row>
    <row r="1250" spans="2:9" x14ac:dyDescent="0.25">
      <c r="B1250" t="s">
        <v>41</v>
      </c>
      <c r="C1250" t="s">
        <v>16</v>
      </c>
      <c r="D1250" t="s">
        <v>45</v>
      </c>
      <c r="E1250" s="1">
        <v>44267</v>
      </c>
      <c r="F1250" s="4">
        <v>2520</v>
      </c>
      <c r="G1250">
        <v>294</v>
      </c>
      <c r="H1250" s="3">
        <f>_xlfn.XLOOKUP(sales[[#This Row],[Product]],products[Product],products[Cost per box])*sales[[#This Row],[Boxes]]</f>
        <v>2272.6200000000003</v>
      </c>
      <c r="I1250" s="4">
        <f>sales[[#This Row],[Revenue]]-sales[[#This Row],[Cost]]</f>
        <v>247.37999999999965</v>
      </c>
    </row>
    <row r="1251" spans="2:9" x14ac:dyDescent="0.25">
      <c r="B1251" t="s">
        <v>29</v>
      </c>
      <c r="C1251" t="s">
        <v>21</v>
      </c>
      <c r="D1251" t="s">
        <v>19</v>
      </c>
      <c r="E1251" s="1">
        <v>44267</v>
      </c>
      <c r="F1251" s="4">
        <v>4585</v>
      </c>
      <c r="G1251">
        <v>770</v>
      </c>
      <c r="H1251" s="3">
        <f>_xlfn.XLOOKUP(sales[[#This Row],[Product]],products[Product],products[Cost per box])*sales[[#This Row],[Boxes]]</f>
        <v>7877.1</v>
      </c>
      <c r="I1251" s="4">
        <f>sales[[#This Row],[Revenue]]-sales[[#This Row],[Cost]]</f>
        <v>-3292.1000000000004</v>
      </c>
    </row>
    <row r="1252" spans="2:9" x14ac:dyDescent="0.25">
      <c r="B1252" t="s">
        <v>49</v>
      </c>
      <c r="C1252" t="s">
        <v>6</v>
      </c>
      <c r="D1252" t="s">
        <v>45</v>
      </c>
      <c r="E1252" s="1">
        <v>44267</v>
      </c>
      <c r="F1252" s="4">
        <v>518</v>
      </c>
      <c r="G1252">
        <v>7</v>
      </c>
      <c r="H1252" s="3">
        <f>_xlfn.XLOOKUP(sales[[#This Row],[Product]],products[Product],products[Cost per box])*sales[[#This Row],[Boxes]]</f>
        <v>54.11</v>
      </c>
      <c r="I1252" s="4">
        <f>sales[[#This Row],[Revenue]]-sales[[#This Row],[Cost]]</f>
        <v>463.89</v>
      </c>
    </row>
    <row r="1253" spans="2:9" x14ac:dyDescent="0.25">
      <c r="B1253" t="s">
        <v>57</v>
      </c>
      <c r="C1253" t="s">
        <v>6</v>
      </c>
      <c r="D1253" t="s">
        <v>12</v>
      </c>
      <c r="E1253" s="1">
        <v>44267</v>
      </c>
      <c r="F1253" s="4">
        <v>8001</v>
      </c>
      <c r="G1253">
        <v>321</v>
      </c>
      <c r="H1253" s="3">
        <f>_xlfn.XLOOKUP(sales[[#This Row],[Product]],products[Product],products[Cost per box])*sales[[#This Row],[Boxes]]</f>
        <v>2706.0299999999997</v>
      </c>
      <c r="I1253" s="4">
        <f>sales[[#This Row],[Revenue]]-sales[[#This Row],[Cost]]</f>
        <v>5294.97</v>
      </c>
    </row>
    <row r="1254" spans="2:9" x14ac:dyDescent="0.25">
      <c r="B1254" t="s">
        <v>46</v>
      </c>
      <c r="C1254" t="s">
        <v>6</v>
      </c>
      <c r="D1254" t="s">
        <v>14</v>
      </c>
      <c r="E1254" s="1">
        <v>44267</v>
      </c>
      <c r="F1254" s="4">
        <v>8967</v>
      </c>
      <c r="G1254">
        <v>310</v>
      </c>
      <c r="H1254" s="3">
        <f>_xlfn.XLOOKUP(sales[[#This Row],[Product]],products[Product],products[Cost per box])*sales[[#This Row],[Boxes]]</f>
        <v>1956.1</v>
      </c>
      <c r="I1254" s="4">
        <f>sales[[#This Row],[Revenue]]-sales[[#This Row],[Cost]]</f>
        <v>7010.9</v>
      </c>
    </row>
    <row r="1255" spans="2:9" x14ac:dyDescent="0.25">
      <c r="B1255" t="s">
        <v>54</v>
      </c>
      <c r="C1255" t="s">
        <v>6</v>
      </c>
      <c r="D1255" t="s">
        <v>17</v>
      </c>
      <c r="E1255" s="1">
        <v>44267</v>
      </c>
      <c r="F1255" s="4">
        <v>3598</v>
      </c>
      <c r="G1255">
        <v>212</v>
      </c>
      <c r="H1255" s="3">
        <f>_xlfn.XLOOKUP(sales[[#This Row],[Product]],products[Product],products[Cost per box])*sales[[#This Row],[Boxes]]</f>
        <v>1441.6</v>
      </c>
      <c r="I1255" s="4">
        <f>sales[[#This Row],[Revenue]]-sales[[#This Row],[Cost]]</f>
        <v>2156.4</v>
      </c>
    </row>
    <row r="1256" spans="2:9" x14ac:dyDescent="0.25">
      <c r="B1256" t="s">
        <v>25</v>
      </c>
      <c r="C1256" t="s">
        <v>27</v>
      </c>
      <c r="D1256" t="s">
        <v>26</v>
      </c>
      <c r="E1256" s="1">
        <v>44267</v>
      </c>
      <c r="F1256" s="4">
        <v>2779</v>
      </c>
      <c r="G1256">
        <v>214</v>
      </c>
      <c r="H1256" s="3">
        <f>_xlfn.XLOOKUP(sales[[#This Row],[Product]],products[Product],products[Cost per box])*sales[[#This Row],[Boxes]]</f>
        <v>1376.02</v>
      </c>
      <c r="I1256" s="4">
        <f>sales[[#This Row],[Revenue]]-sales[[#This Row],[Cost]]</f>
        <v>1402.98</v>
      </c>
    </row>
    <row r="1257" spans="2:9" x14ac:dyDescent="0.25">
      <c r="B1257" t="s">
        <v>29</v>
      </c>
      <c r="C1257" t="s">
        <v>6</v>
      </c>
      <c r="D1257" t="s">
        <v>14</v>
      </c>
      <c r="E1257" s="1">
        <v>44267</v>
      </c>
      <c r="F1257" s="4">
        <v>1498</v>
      </c>
      <c r="G1257">
        <v>58</v>
      </c>
      <c r="H1257" s="3">
        <f>_xlfn.XLOOKUP(sales[[#This Row],[Product]],products[Product],products[Cost per box])*sales[[#This Row],[Boxes]]</f>
        <v>365.97999999999996</v>
      </c>
      <c r="I1257" s="4">
        <f>sales[[#This Row],[Revenue]]-sales[[#This Row],[Cost]]</f>
        <v>1132.02</v>
      </c>
    </row>
    <row r="1258" spans="2:9" x14ac:dyDescent="0.25">
      <c r="B1258" t="s">
        <v>40</v>
      </c>
      <c r="C1258" t="s">
        <v>16</v>
      </c>
      <c r="D1258" t="s">
        <v>12</v>
      </c>
      <c r="E1258" s="1">
        <v>44267</v>
      </c>
      <c r="F1258" s="4">
        <v>4767</v>
      </c>
      <c r="G1258">
        <v>281</v>
      </c>
      <c r="H1258" s="3">
        <f>_xlfn.XLOOKUP(sales[[#This Row],[Product]],products[Product],products[Cost per box])*sales[[#This Row],[Boxes]]</f>
        <v>2368.83</v>
      </c>
      <c r="I1258" s="4">
        <f>sales[[#This Row],[Revenue]]-sales[[#This Row],[Cost]]</f>
        <v>2398.17</v>
      </c>
    </row>
    <row r="1259" spans="2:9" x14ac:dyDescent="0.25">
      <c r="B1259" t="s">
        <v>40</v>
      </c>
      <c r="C1259" t="s">
        <v>21</v>
      </c>
      <c r="D1259" t="s">
        <v>48</v>
      </c>
      <c r="E1259" s="1">
        <v>44267</v>
      </c>
      <c r="F1259" s="4">
        <v>9898</v>
      </c>
      <c r="G1259">
        <v>330</v>
      </c>
      <c r="H1259" s="3">
        <f>_xlfn.XLOOKUP(sales[[#This Row],[Product]],products[Product],products[Cost per box])*sales[[#This Row],[Boxes]]</f>
        <v>2468.4</v>
      </c>
      <c r="I1259" s="4">
        <f>sales[[#This Row],[Revenue]]-sales[[#This Row],[Cost]]</f>
        <v>7429.6</v>
      </c>
    </row>
    <row r="1260" spans="2:9" x14ac:dyDescent="0.25">
      <c r="B1260" t="s">
        <v>49</v>
      </c>
      <c r="C1260" t="s">
        <v>9</v>
      </c>
      <c r="D1260" t="s">
        <v>38</v>
      </c>
      <c r="E1260" s="1">
        <v>44267</v>
      </c>
      <c r="F1260" s="4">
        <v>3948</v>
      </c>
      <c r="G1260">
        <v>120</v>
      </c>
      <c r="H1260" s="3">
        <f>_xlfn.XLOOKUP(sales[[#This Row],[Product]],products[Product],products[Cost per box])*sales[[#This Row],[Boxes]]</f>
        <v>1192.8</v>
      </c>
      <c r="I1260" s="4">
        <f>sales[[#This Row],[Revenue]]-sales[[#This Row],[Cost]]</f>
        <v>2755.2</v>
      </c>
    </row>
    <row r="1261" spans="2:9" x14ac:dyDescent="0.25">
      <c r="B1261" t="s">
        <v>46</v>
      </c>
      <c r="C1261" t="s">
        <v>11</v>
      </c>
      <c r="D1261" t="s">
        <v>24</v>
      </c>
      <c r="E1261" s="1">
        <v>44270</v>
      </c>
      <c r="F1261" s="4">
        <v>56</v>
      </c>
      <c r="G1261">
        <v>770</v>
      </c>
      <c r="H1261" s="3">
        <f>_xlfn.XLOOKUP(sales[[#This Row],[Product]],products[Product],products[Cost per box])*sales[[#This Row],[Boxes]]</f>
        <v>8092.7</v>
      </c>
      <c r="I1261" s="4">
        <f>sales[[#This Row],[Revenue]]-sales[[#This Row],[Cost]]</f>
        <v>-8036.7</v>
      </c>
    </row>
    <row r="1262" spans="2:9" x14ac:dyDescent="0.25">
      <c r="B1262" t="s">
        <v>46</v>
      </c>
      <c r="C1262" t="s">
        <v>27</v>
      </c>
      <c r="D1262" t="s">
        <v>28</v>
      </c>
      <c r="E1262" s="1">
        <v>44270</v>
      </c>
      <c r="F1262" s="4">
        <v>11578</v>
      </c>
      <c r="G1262">
        <v>3</v>
      </c>
      <c r="H1262" s="3">
        <f>_xlfn.XLOOKUP(sales[[#This Row],[Product]],products[Product],products[Cost per box])*sales[[#This Row],[Boxes]]</f>
        <v>8.2799999999999994</v>
      </c>
      <c r="I1262" s="4">
        <f>sales[[#This Row],[Revenue]]-sales[[#This Row],[Cost]]</f>
        <v>11569.72</v>
      </c>
    </row>
    <row r="1263" spans="2:9" x14ac:dyDescent="0.25">
      <c r="B1263" t="s">
        <v>18</v>
      </c>
      <c r="C1263" t="s">
        <v>6</v>
      </c>
      <c r="D1263" t="s">
        <v>14</v>
      </c>
      <c r="E1263" s="1">
        <v>44270</v>
      </c>
      <c r="F1263" s="4">
        <v>3822</v>
      </c>
      <c r="G1263">
        <v>238</v>
      </c>
      <c r="H1263" s="3">
        <f>_xlfn.XLOOKUP(sales[[#This Row],[Product]],products[Product],products[Cost per box])*sales[[#This Row],[Boxes]]</f>
        <v>1501.78</v>
      </c>
      <c r="I1263" s="4">
        <f>sales[[#This Row],[Revenue]]-sales[[#This Row],[Cost]]</f>
        <v>2320.2200000000003</v>
      </c>
    </row>
    <row r="1264" spans="2:9" x14ac:dyDescent="0.25">
      <c r="B1264" t="s">
        <v>20</v>
      </c>
      <c r="C1264" t="s">
        <v>9</v>
      </c>
      <c r="D1264" t="s">
        <v>50</v>
      </c>
      <c r="E1264" s="1">
        <v>44270</v>
      </c>
      <c r="F1264" s="4">
        <v>1995</v>
      </c>
      <c r="G1264">
        <v>147</v>
      </c>
      <c r="H1264" s="3">
        <f>_xlfn.XLOOKUP(sales[[#This Row],[Product]],products[Product],products[Cost per box])*sales[[#This Row],[Boxes]]</f>
        <v>1824.27</v>
      </c>
      <c r="I1264" s="4">
        <f>sales[[#This Row],[Revenue]]-sales[[#This Row],[Cost]]</f>
        <v>170.73000000000002</v>
      </c>
    </row>
    <row r="1265" spans="2:9" x14ac:dyDescent="0.25">
      <c r="B1265" t="s">
        <v>33</v>
      </c>
      <c r="C1265" t="s">
        <v>16</v>
      </c>
      <c r="D1265" t="s">
        <v>52</v>
      </c>
      <c r="E1265" s="1">
        <v>44270</v>
      </c>
      <c r="F1265" s="4">
        <v>7175</v>
      </c>
      <c r="G1265">
        <v>141</v>
      </c>
      <c r="H1265" s="3">
        <f>_xlfn.XLOOKUP(sales[[#This Row],[Product]],products[Product],products[Cost per box])*sales[[#This Row],[Boxes]]</f>
        <v>468.12</v>
      </c>
      <c r="I1265" s="4">
        <f>sales[[#This Row],[Revenue]]-sales[[#This Row],[Cost]]</f>
        <v>6706.88</v>
      </c>
    </row>
    <row r="1266" spans="2:9" x14ac:dyDescent="0.25">
      <c r="B1266" t="s">
        <v>41</v>
      </c>
      <c r="C1266" t="s">
        <v>27</v>
      </c>
      <c r="D1266" t="s">
        <v>45</v>
      </c>
      <c r="E1266" s="1">
        <v>44270</v>
      </c>
      <c r="F1266" s="4">
        <v>70</v>
      </c>
      <c r="G1266">
        <v>36</v>
      </c>
      <c r="H1266" s="3">
        <f>_xlfn.XLOOKUP(sales[[#This Row],[Product]],products[Product],products[Cost per box])*sales[[#This Row],[Boxes]]</f>
        <v>278.28000000000003</v>
      </c>
      <c r="I1266" s="4">
        <f>sales[[#This Row],[Revenue]]-sales[[#This Row],[Cost]]</f>
        <v>-208.28000000000003</v>
      </c>
    </row>
    <row r="1267" spans="2:9" x14ac:dyDescent="0.25">
      <c r="B1267" t="s">
        <v>25</v>
      </c>
      <c r="C1267" t="s">
        <v>16</v>
      </c>
      <c r="D1267" t="s">
        <v>12</v>
      </c>
      <c r="E1267" s="1">
        <v>44270</v>
      </c>
      <c r="F1267" s="4">
        <v>15393</v>
      </c>
      <c r="G1267">
        <v>454</v>
      </c>
      <c r="H1267" s="3">
        <f>_xlfn.XLOOKUP(sales[[#This Row],[Product]],products[Product],products[Cost per box])*sales[[#This Row],[Boxes]]</f>
        <v>3827.22</v>
      </c>
      <c r="I1267" s="4">
        <f>sales[[#This Row],[Revenue]]-sales[[#This Row],[Cost]]</f>
        <v>11565.78</v>
      </c>
    </row>
    <row r="1268" spans="2:9" x14ac:dyDescent="0.25">
      <c r="B1268" t="s">
        <v>10</v>
      </c>
      <c r="C1268" t="s">
        <v>21</v>
      </c>
      <c r="D1268" t="s">
        <v>24</v>
      </c>
      <c r="E1268" s="1">
        <v>44270</v>
      </c>
      <c r="F1268" s="4">
        <v>14294</v>
      </c>
      <c r="G1268">
        <v>399</v>
      </c>
      <c r="H1268" s="3">
        <f>_xlfn.XLOOKUP(sales[[#This Row],[Product]],products[Product],products[Cost per box])*sales[[#This Row],[Boxes]]</f>
        <v>4193.49</v>
      </c>
      <c r="I1268" s="4">
        <f>sales[[#This Row],[Revenue]]-sales[[#This Row],[Cost]]</f>
        <v>10100.51</v>
      </c>
    </row>
    <row r="1269" spans="2:9" x14ac:dyDescent="0.25">
      <c r="B1269" t="s">
        <v>25</v>
      </c>
      <c r="C1269" t="s">
        <v>9</v>
      </c>
      <c r="D1269" t="s">
        <v>28</v>
      </c>
      <c r="E1269" s="1">
        <v>44270</v>
      </c>
      <c r="F1269" s="4">
        <v>336</v>
      </c>
      <c r="G1269">
        <v>269</v>
      </c>
      <c r="H1269" s="3">
        <f>_xlfn.XLOOKUP(sales[[#This Row],[Product]],products[Product],products[Cost per box])*sales[[#This Row],[Boxes]]</f>
        <v>742.43999999999994</v>
      </c>
      <c r="I1269" s="4">
        <f>sales[[#This Row],[Revenue]]-sales[[#This Row],[Cost]]</f>
        <v>-406.43999999999994</v>
      </c>
    </row>
    <row r="1270" spans="2:9" x14ac:dyDescent="0.25">
      <c r="B1270" t="s">
        <v>29</v>
      </c>
      <c r="C1270" t="s">
        <v>11</v>
      </c>
      <c r="D1270" t="s">
        <v>22</v>
      </c>
      <c r="E1270" s="1">
        <v>44270</v>
      </c>
      <c r="F1270" s="4">
        <v>5677</v>
      </c>
      <c r="G1270">
        <v>362</v>
      </c>
      <c r="H1270" s="3">
        <f>_xlfn.XLOOKUP(sales[[#This Row],[Product]],products[Product],products[Cost per box])*sales[[#This Row],[Boxes]]</f>
        <v>2975.6400000000003</v>
      </c>
      <c r="I1270" s="4">
        <f>sales[[#This Row],[Revenue]]-sales[[#This Row],[Cost]]</f>
        <v>2701.3599999999997</v>
      </c>
    </row>
    <row r="1271" spans="2:9" x14ac:dyDescent="0.25">
      <c r="B1271" t="s">
        <v>5</v>
      </c>
      <c r="C1271" t="s">
        <v>27</v>
      </c>
      <c r="D1271" t="s">
        <v>7</v>
      </c>
      <c r="E1271" s="1">
        <v>44270</v>
      </c>
      <c r="F1271" s="4">
        <v>3045</v>
      </c>
      <c r="G1271">
        <v>94</v>
      </c>
      <c r="H1271" s="3">
        <f>_xlfn.XLOOKUP(sales[[#This Row],[Product]],products[Product],products[Cost per box])*sales[[#This Row],[Boxes]]</f>
        <v>484.1</v>
      </c>
      <c r="I1271" s="4">
        <f>sales[[#This Row],[Revenue]]-sales[[#This Row],[Cost]]</f>
        <v>2560.9</v>
      </c>
    </row>
    <row r="1272" spans="2:9" x14ac:dyDescent="0.25">
      <c r="B1272" t="s">
        <v>41</v>
      </c>
      <c r="C1272" t="s">
        <v>6</v>
      </c>
      <c r="D1272" t="s">
        <v>28</v>
      </c>
      <c r="E1272" s="1">
        <v>44270</v>
      </c>
      <c r="F1272" s="4">
        <v>6335</v>
      </c>
      <c r="G1272">
        <v>15</v>
      </c>
      <c r="H1272" s="3">
        <f>_xlfn.XLOOKUP(sales[[#This Row],[Product]],products[Product],products[Cost per box])*sales[[#This Row],[Boxes]]</f>
        <v>41.4</v>
      </c>
      <c r="I1272" s="4">
        <f>sales[[#This Row],[Revenue]]-sales[[#This Row],[Cost]]</f>
        <v>6293.6</v>
      </c>
    </row>
    <row r="1273" spans="2:9" x14ac:dyDescent="0.25">
      <c r="B1273" t="s">
        <v>20</v>
      </c>
      <c r="C1273" t="s">
        <v>27</v>
      </c>
      <c r="D1273" t="s">
        <v>44</v>
      </c>
      <c r="E1273" s="1">
        <v>44270</v>
      </c>
      <c r="F1273" s="4">
        <v>1043</v>
      </c>
      <c r="G1273">
        <v>266</v>
      </c>
      <c r="H1273" s="3">
        <f>_xlfn.XLOOKUP(sales[[#This Row],[Product]],products[Product],products[Cost per box])*sales[[#This Row],[Boxes]]</f>
        <v>2545.62</v>
      </c>
      <c r="I1273" s="4">
        <f>sales[[#This Row],[Revenue]]-sales[[#This Row],[Cost]]</f>
        <v>-1502.62</v>
      </c>
    </row>
    <row r="1274" spans="2:9" x14ac:dyDescent="0.25">
      <c r="B1274" t="s">
        <v>37</v>
      </c>
      <c r="C1274" t="s">
        <v>6</v>
      </c>
      <c r="D1274" t="s">
        <v>44</v>
      </c>
      <c r="E1274" s="1">
        <v>44270</v>
      </c>
      <c r="F1274" s="4">
        <v>6902</v>
      </c>
      <c r="G1274">
        <v>383</v>
      </c>
      <c r="H1274" s="3">
        <f>_xlfn.XLOOKUP(sales[[#This Row],[Product]],products[Product],products[Cost per box])*sales[[#This Row],[Boxes]]</f>
        <v>3665.31</v>
      </c>
      <c r="I1274" s="4">
        <f>sales[[#This Row],[Revenue]]-sales[[#This Row],[Cost]]</f>
        <v>3236.69</v>
      </c>
    </row>
    <row r="1275" spans="2:9" x14ac:dyDescent="0.25">
      <c r="B1275" t="s">
        <v>32</v>
      </c>
      <c r="C1275" t="s">
        <v>27</v>
      </c>
      <c r="D1275" t="s">
        <v>14</v>
      </c>
      <c r="E1275" s="1">
        <v>44270</v>
      </c>
      <c r="F1275" s="4">
        <v>8337</v>
      </c>
      <c r="G1275">
        <v>684</v>
      </c>
      <c r="H1275" s="3">
        <f>_xlfn.XLOOKUP(sales[[#This Row],[Product]],products[Product],products[Cost per box])*sales[[#This Row],[Boxes]]</f>
        <v>4316.04</v>
      </c>
      <c r="I1275" s="4">
        <f>sales[[#This Row],[Revenue]]-sales[[#This Row],[Cost]]</f>
        <v>4020.96</v>
      </c>
    </row>
    <row r="1276" spans="2:9" x14ac:dyDescent="0.25">
      <c r="B1276" t="s">
        <v>37</v>
      </c>
      <c r="C1276" t="s">
        <v>9</v>
      </c>
      <c r="D1276" t="s">
        <v>17</v>
      </c>
      <c r="E1276" s="1">
        <v>44270</v>
      </c>
      <c r="F1276" s="4">
        <v>1596</v>
      </c>
      <c r="G1276">
        <v>259</v>
      </c>
      <c r="H1276" s="3">
        <f>_xlfn.XLOOKUP(sales[[#This Row],[Product]],products[Product],products[Cost per box])*sales[[#This Row],[Boxes]]</f>
        <v>1761.2</v>
      </c>
      <c r="I1276" s="4">
        <f>sales[[#This Row],[Revenue]]-sales[[#This Row],[Cost]]</f>
        <v>-165.20000000000005</v>
      </c>
    </row>
    <row r="1277" spans="2:9" x14ac:dyDescent="0.25">
      <c r="B1277" t="s">
        <v>25</v>
      </c>
      <c r="C1277" t="s">
        <v>21</v>
      </c>
      <c r="D1277" t="s">
        <v>35</v>
      </c>
      <c r="E1277" s="1">
        <v>44270</v>
      </c>
      <c r="F1277" s="4">
        <v>6552</v>
      </c>
      <c r="G1277">
        <v>207</v>
      </c>
      <c r="H1277" s="3">
        <f>_xlfn.XLOOKUP(sales[[#This Row],[Product]],products[Product],products[Cost per box])*sales[[#This Row],[Boxes]]</f>
        <v>548.54999999999995</v>
      </c>
      <c r="I1277" s="4">
        <f>sales[[#This Row],[Revenue]]-sales[[#This Row],[Cost]]</f>
        <v>6003.45</v>
      </c>
    </row>
    <row r="1278" spans="2:9" x14ac:dyDescent="0.25">
      <c r="B1278" t="s">
        <v>34</v>
      </c>
      <c r="C1278" t="s">
        <v>21</v>
      </c>
      <c r="D1278" t="s">
        <v>24</v>
      </c>
      <c r="E1278" s="1">
        <v>44270</v>
      </c>
      <c r="F1278" s="4">
        <v>931</v>
      </c>
      <c r="G1278">
        <v>83</v>
      </c>
      <c r="H1278" s="3">
        <f>_xlfn.XLOOKUP(sales[[#This Row],[Product]],products[Product],products[Cost per box])*sales[[#This Row],[Boxes]]</f>
        <v>872.32999999999993</v>
      </c>
      <c r="I1278" s="4">
        <f>sales[[#This Row],[Revenue]]-sales[[#This Row],[Cost]]</f>
        <v>58.670000000000073</v>
      </c>
    </row>
    <row r="1279" spans="2:9" x14ac:dyDescent="0.25">
      <c r="B1279" t="s">
        <v>39</v>
      </c>
      <c r="C1279" t="s">
        <v>21</v>
      </c>
      <c r="D1279" t="s">
        <v>42</v>
      </c>
      <c r="E1279" s="1">
        <v>44270</v>
      </c>
      <c r="F1279" s="4">
        <v>1106</v>
      </c>
      <c r="G1279">
        <v>259</v>
      </c>
      <c r="H1279" s="3">
        <f>_xlfn.XLOOKUP(sales[[#This Row],[Product]],products[Product],products[Cost per box])*sales[[#This Row],[Boxes]]</f>
        <v>1227.6600000000001</v>
      </c>
      <c r="I1279" s="4">
        <f>sales[[#This Row],[Revenue]]-sales[[#This Row],[Cost]]</f>
        <v>-121.66000000000008</v>
      </c>
    </row>
    <row r="1280" spans="2:9" x14ac:dyDescent="0.25">
      <c r="B1280" t="s">
        <v>18</v>
      </c>
      <c r="C1280" t="s">
        <v>11</v>
      </c>
      <c r="D1280" t="s">
        <v>26</v>
      </c>
      <c r="E1280" s="1">
        <v>44270</v>
      </c>
      <c r="F1280" s="4">
        <v>5663</v>
      </c>
      <c r="G1280">
        <v>21</v>
      </c>
      <c r="H1280" s="3">
        <f>_xlfn.XLOOKUP(sales[[#This Row],[Product]],products[Product],products[Cost per box])*sales[[#This Row],[Boxes]]</f>
        <v>135.03</v>
      </c>
      <c r="I1280" s="4">
        <f>sales[[#This Row],[Revenue]]-sales[[#This Row],[Cost]]</f>
        <v>5527.97</v>
      </c>
    </row>
    <row r="1281" spans="2:9" x14ac:dyDescent="0.25">
      <c r="B1281" t="s">
        <v>18</v>
      </c>
      <c r="C1281" t="s">
        <v>27</v>
      </c>
      <c r="D1281" t="s">
        <v>31</v>
      </c>
      <c r="E1281" s="1">
        <v>44270</v>
      </c>
      <c r="F1281" s="4">
        <v>2898</v>
      </c>
      <c r="G1281">
        <v>147</v>
      </c>
      <c r="H1281" s="3">
        <f>_xlfn.XLOOKUP(sales[[#This Row],[Product]],products[Product],products[Cost per box])*sales[[#This Row],[Boxes]]</f>
        <v>840.83999999999992</v>
      </c>
      <c r="I1281" s="4">
        <f>sales[[#This Row],[Revenue]]-sales[[#This Row],[Cost]]</f>
        <v>2057.16</v>
      </c>
    </row>
    <row r="1282" spans="2:9" x14ac:dyDescent="0.25">
      <c r="B1282" t="s">
        <v>20</v>
      </c>
      <c r="C1282" t="s">
        <v>27</v>
      </c>
      <c r="D1282" t="s">
        <v>47</v>
      </c>
      <c r="E1282" s="1">
        <v>44270</v>
      </c>
      <c r="F1282" s="4">
        <v>3542</v>
      </c>
      <c r="G1282">
        <v>244</v>
      </c>
      <c r="H1282" s="3">
        <f>_xlfn.XLOOKUP(sales[[#This Row],[Product]],products[Product],products[Cost per box])*sales[[#This Row],[Boxes]]</f>
        <v>1283.44</v>
      </c>
      <c r="I1282" s="4">
        <f>sales[[#This Row],[Revenue]]-sales[[#This Row],[Cost]]</f>
        <v>2258.56</v>
      </c>
    </row>
    <row r="1283" spans="2:9" x14ac:dyDescent="0.25">
      <c r="B1283" t="s">
        <v>10</v>
      </c>
      <c r="C1283" t="s">
        <v>27</v>
      </c>
      <c r="D1283" t="s">
        <v>31</v>
      </c>
      <c r="E1283" s="1">
        <v>44270</v>
      </c>
      <c r="F1283" s="4">
        <v>8127</v>
      </c>
      <c r="G1283">
        <v>32</v>
      </c>
      <c r="H1283" s="3">
        <f>_xlfn.XLOOKUP(sales[[#This Row],[Product]],products[Product],products[Cost per box])*sales[[#This Row],[Boxes]]</f>
        <v>183.04</v>
      </c>
      <c r="I1283" s="4">
        <f>sales[[#This Row],[Revenue]]-sales[[#This Row],[Cost]]</f>
        <v>7943.96</v>
      </c>
    </row>
    <row r="1284" spans="2:9" x14ac:dyDescent="0.25">
      <c r="B1284" t="s">
        <v>15</v>
      </c>
      <c r="C1284" t="s">
        <v>6</v>
      </c>
      <c r="D1284" t="s">
        <v>31</v>
      </c>
      <c r="E1284" s="1">
        <v>44270</v>
      </c>
      <c r="F1284" s="4">
        <v>14371</v>
      </c>
      <c r="G1284">
        <v>129</v>
      </c>
      <c r="H1284" s="3">
        <f>_xlfn.XLOOKUP(sales[[#This Row],[Product]],products[Product],products[Cost per box])*sales[[#This Row],[Boxes]]</f>
        <v>737.88</v>
      </c>
      <c r="I1284" s="4">
        <f>sales[[#This Row],[Revenue]]-sales[[#This Row],[Cost]]</f>
        <v>13633.12</v>
      </c>
    </row>
    <row r="1285" spans="2:9" x14ac:dyDescent="0.25">
      <c r="B1285" t="s">
        <v>25</v>
      </c>
      <c r="C1285" t="s">
        <v>9</v>
      </c>
      <c r="D1285" t="s">
        <v>22</v>
      </c>
      <c r="E1285" s="1">
        <v>44270</v>
      </c>
      <c r="F1285" s="4">
        <v>4095</v>
      </c>
      <c r="G1285">
        <v>38</v>
      </c>
      <c r="H1285" s="3">
        <f>_xlfn.XLOOKUP(sales[[#This Row],[Product]],products[Product],products[Cost per box])*sales[[#This Row],[Boxes]]</f>
        <v>312.36</v>
      </c>
      <c r="I1285" s="4">
        <f>sales[[#This Row],[Revenue]]-sales[[#This Row],[Cost]]</f>
        <v>3782.64</v>
      </c>
    </row>
    <row r="1286" spans="2:9" x14ac:dyDescent="0.25">
      <c r="B1286" t="s">
        <v>13</v>
      </c>
      <c r="C1286" t="s">
        <v>16</v>
      </c>
      <c r="D1286" t="s">
        <v>12</v>
      </c>
      <c r="E1286" s="1">
        <v>44270</v>
      </c>
      <c r="F1286" s="4">
        <v>9996</v>
      </c>
      <c r="G1286">
        <v>22</v>
      </c>
      <c r="H1286" s="3">
        <f>_xlfn.XLOOKUP(sales[[#This Row],[Product]],products[Product],products[Cost per box])*sales[[#This Row],[Boxes]]</f>
        <v>185.45999999999998</v>
      </c>
      <c r="I1286" s="4">
        <f>sales[[#This Row],[Revenue]]-sales[[#This Row],[Cost]]</f>
        <v>9810.5400000000009</v>
      </c>
    </row>
    <row r="1287" spans="2:9" x14ac:dyDescent="0.25">
      <c r="B1287" t="s">
        <v>23</v>
      </c>
      <c r="C1287" t="s">
        <v>6</v>
      </c>
      <c r="D1287" t="s">
        <v>19</v>
      </c>
      <c r="E1287" s="1">
        <v>44270</v>
      </c>
      <c r="F1287" s="4">
        <v>56</v>
      </c>
      <c r="G1287">
        <v>581</v>
      </c>
      <c r="H1287" s="3">
        <f>_xlfn.XLOOKUP(sales[[#This Row],[Product]],products[Product],products[Cost per box])*sales[[#This Row],[Boxes]]</f>
        <v>5943.63</v>
      </c>
      <c r="I1287" s="4">
        <f>sales[[#This Row],[Revenue]]-sales[[#This Row],[Cost]]</f>
        <v>-5887.63</v>
      </c>
    </row>
    <row r="1288" spans="2:9" x14ac:dyDescent="0.25">
      <c r="B1288" t="s">
        <v>41</v>
      </c>
      <c r="C1288" t="s">
        <v>21</v>
      </c>
      <c r="D1288" t="s">
        <v>45</v>
      </c>
      <c r="E1288" s="1">
        <v>44270</v>
      </c>
      <c r="F1288" s="4">
        <v>7189</v>
      </c>
      <c r="G1288">
        <v>21</v>
      </c>
      <c r="H1288" s="3">
        <f>_xlfn.XLOOKUP(sales[[#This Row],[Product]],products[Product],products[Cost per box])*sales[[#This Row],[Boxes]]</f>
        <v>162.33000000000001</v>
      </c>
      <c r="I1288" s="4">
        <f>sales[[#This Row],[Revenue]]-sales[[#This Row],[Cost]]</f>
        <v>7026.67</v>
      </c>
    </row>
    <row r="1289" spans="2:9" x14ac:dyDescent="0.25">
      <c r="B1289" t="s">
        <v>25</v>
      </c>
      <c r="C1289" t="s">
        <v>6</v>
      </c>
      <c r="D1289" t="s">
        <v>19</v>
      </c>
      <c r="E1289" s="1">
        <v>44270</v>
      </c>
      <c r="F1289" s="4">
        <v>665</v>
      </c>
      <c r="G1289">
        <v>421</v>
      </c>
      <c r="H1289" s="3">
        <f>_xlfn.XLOOKUP(sales[[#This Row],[Product]],products[Product],products[Cost per box])*sales[[#This Row],[Boxes]]</f>
        <v>4306.83</v>
      </c>
      <c r="I1289" s="4">
        <f>sales[[#This Row],[Revenue]]-sales[[#This Row],[Cost]]</f>
        <v>-3641.83</v>
      </c>
    </row>
    <row r="1290" spans="2:9" x14ac:dyDescent="0.25">
      <c r="B1290" t="s">
        <v>18</v>
      </c>
      <c r="C1290" t="s">
        <v>6</v>
      </c>
      <c r="D1290" t="s">
        <v>35</v>
      </c>
      <c r="E1290" s="1">
        <v>44270</v>
      </c>
      <c r="F1290" s="4">
        <v>3794</v>
      </c>
      <c r="G1290">
        <v>81</v>
      </c>
      <c r="H1290" s="3">
        <f>_xlfn.XLOOKUP(sales[[#This Row],[Product]],products[Product],products[Cost per box])*sales[[#This Row],[Boxes]]</f>
        <v>214.65</v>
      </c>
      <c r="I1290" s="4">
        <f>sales[[#This Row],[Revenue]]-sales[[#This Row],[Cost]]</f>
        <v>3579.35</v>
      </c>
    </row>
    <row r="1291" spans="2:9" x14ac:dyDescent="0.25">
      <c r="B1291" t="s">
        <v>29</v>
      </c>
      <c r="C1291" t="s">
        <v>21</v>
      </c>
      <c r="D1291" t="s">
        <v>45</v>
      </c>
      <c r="E1291" s="1">
        <v>44270</v>
      </c>
      <c r="F1291" s="4">
        <v>1001</v>
      </c>
      <c r="G1291">
        <v>336</v>
      </c>
      <c r="H1291" s="3">
        <f>_xlfn.XLOOKUP(sales[[#This Row],[Product]],products[Product],products[Cost per box])*sales[[#This Row],[Boxes]]</f>
        <v>2597.2800000000002</v>
      </c>
      <c r="I1291" s="4">
        <f>sales[[#This Row],[Revenue]]-sales[[#This Row],[Cost]]</f>
        <v>-1596.2800000000002</v>
      </c>
    </row>
    <row r="1292" spans="2:9" x14ac:dyDescent="0.25">
      <c r="B1292" t="s">
        <v>32</v>
      </c>
      <c r="C1292" t="s">
        <v>9</v>
      </c>
      <c r="D1292" t="s">
        <v>17</v>
      </c>
      <c r="E1292" s="1">
        <v>44270</v>
      </c>
      <c r="F1292" s="4">
        <v>9583</v>
      </c>
      <c r="G1292">
        <v>503</v>
      </c>
      <c r="H1292" s="3">
        <f>_xlfn.XLOOKUP(sales[[#This Row],[Product]],products[Product],products[Cost per box])*sales[[#This Row],[Boxes]]</f>
        <v>3420.4</v>
      </c>
      <c r="I1292" s="4">
        <f>sales[[#This Row],[Revenue]]-sales[[#This Row],[Cost]]</f>
        <v>6162.6</v>
      </c>
    </row>
    <row r="1293" spans="2:9" x14ac:dyDescent="0.25">
      <c r="B1293" t="s">
        <v>49</v>
      </c>
      <c r="C1293" t="s">
        <v>21</v>
      </c>
      <c r="D1293" t="s">
        <v>31</v>
      </c>
      <c r="E1293" s="1">
        <v>44270</v>
      </c>
      <c r="F1293" s="4">
        <v>1351</v>
      </c>
      <c r="G1293">
        <v>68</v>
      </c>
      <c r="H1293" s="3">
        <f>_xlfn.XLOOKUP(sales[[#This Row],[Product]],products[Product],products[Cost per box])*sales[[#This Row],[Boxes]]</f>
        <v>388.96</v>
      </c>
      <c r="I1293" s="4">
        <f>sales[[#This Row],[Revenue]]-sales[[#This Row],[Cost]]</f>
        <v>962.04</v>
      </c>
    </row>
    <row r="1294" spans="2:9" x14ac:dyDescent="0.25">
      <c r="B1294" t="s">
        <v>46</v>
      </c>
      <c r="C1294" t="s">
        <v>6</v>
      </c>
      <c r="D1294" t="s">
        <v>19</v>
      </c>
      <c r="E1294" s="1">
        <v>44270</v>
      </c>
      <c r="F1294" s="4">
        <v>8302</v>
      </c>
      <c r="G1294">
        <v>437</v>
      </c>
      <c r="H1294" s="3">
        <f>_xlfn.XLOOKUP(sales[[#This Row],[Product]],products[Product],products[Cost per box])*sales[[#This Row],[Boxes]]</f>
        <v>4470.51</v>
      </c>
      <c r="I1294" s="4">
        <f>sales[[#This Row],[Revenue]]-sales[[#This Row],[Cost]]</f>
        <v>3831.49</v>
      </c>
    </row>
    <row r="1295" spans="2:9" x14ac:dyDescent="0.25">
      <c r="B1295" t="s">
        <v>20</v>
      </c>
      <c r="C1295" t="s">
        <v>9</v>
      </c>
      <c r="D1295" t="s">
        <v>48</v>
      </c>
      <c r="E1295" s="1">
        <v>44270</v>
      </c>
      <c r="F1295" s="4">
        <v>5509</v>
      </c>
      <c r="G1295">
        <v>197</v>
      </c>
      <c r="H1295" s="3">
        <f>_xlfn.XLOOKUP(sales[[#This Row],[Product]],products[Product],products[Cost per box])*sales[[#This Row],[Boxes]]</f>
        <v>1473.5600000000002</v>
      </c>
      <c r="I1295" s="4">
        <f>sales[[#This Row],[Revenue]]-sales[[#This Row],[Cost]]</f>
        <v>4035.4399999999996</v>
      </c>
    </row>
    <row r="1296" spans="2:9" x14ac:dyDescent="0.25">
      <c r="B1296" t="s">
        <v>53</v>
      </c>
      <c r="C1296" t="s">
        <v>11</v>
      </c>
      <c r="D1296" t="s">
        <v>17</v>
      </c>
      <c r="E1296" s="1">
        <v>44270</v>
      </c>
      <c r="F1296" s="4">
        <v>77</v>
      </c>
      <c r="G1296">
        <v>5</v>
      </c>
      <c r="H1296" s="3">
        <f>_xlfn.XLOOKUP(sales[[#This Row],[Product]],products[Product],products[Cost per box])*sales[[#This Row],[Boxes]]</f>
        <v>34</v>
      </c>
      <c r="I1296" s="4">
        <f>sales[[#This Row],[Revenue]]-sales[[#This Row],[Cost]]</f>
        <v>43</v>
      </c>
    </row>
    <row r="1297" spans="2:9" x14ac:dyDescent="0.25">
      <c r="B1297" t="s">
        <v>49</v>
      </c>
      <c r="C1297" t="s">
        <v>9</v>
      </c>
      <c r="D1297" t="s">
        <v>28</v>
      </c>
      <c r="E1297" s="1">
        <v>44270</v>
      </c>
      <c r="F1297" s="4">
        <v>13881</v>
      </c>
      <c r="G1297">
        <v>1190</v>
      </c>
      <c r="H1297" s="3">
        <f>_xlfn.XLOOKUP(sales[[#This Row],[Product]],products[Product],products[Cost per box])*sales[[#This Row],[Boxes]]</f>
        <v>3284.3999999999996</v>
      </c>
      <c r="I1297" s="4">
        <f>sales[[#This Row],[Revenue]]-sales[[#This Row],[Cost]]</f>
        <v>10596.6</v>
      </c>
    </row>
    <row r="1298" spans="2:9" x14ac:dyDescent="0.25">
      <c r="B1298" t="s">
        <v>5</v>
      </c>
      <c r="C1298" t="s">
        <v>11</v>
      </c>
      <c r="D1298" t="s">
        <v>30</v>
      </c>
      <c r="E1298" s="1">
        <v>44270</v>
      </c>
      <c r="F1298" s="4">
        <v>9219</v>
      </c>
      <c r="G1298">
        <v>461</v>
      </c>
      <c r="H1298" s="3">
        <f>_xlfn.XLOOKUP(sales[[#This Row],[Product]],products[Product],products[Cost per box])*sales[[#This Row],[Boxes]]</f>
        <v>1696.48</v>
      </c>
      <c r="I1298" s="4">
        <f>sales[[#This Row],[Revenue]]-sales[[#This Row],[Cost]]</f>
        <v>7522.52</v>
      </c>
    </row>
    <row r="1299" spans="2:9" x14ac:dyDescent="0.25">
      <c r="B1299" t="s">
        <v>37</v>
      </c>
      <c r="C1299" t="s">
        <v>6</v>
      </c>
      <c r="D1299" t="s">
        <v>43</v>
      </c>
      <c r="E1299" s="1">
        <v>44270</v>
      </c>
      <c r="F1299" s="4">
        <v>2254</v>
      </c>
      <c r="G1299">
        <v>251</v>
      </c>
      <c r="H1299" s="3">
        <f>_xlfn.XLOOKUP(sales[[#This Row],[Product]],products[Product],products[Cost per box])*sales[[#This Row],[Boxes]]</f>
        <v>966.35</v>
      </c>
      <c r="I1299" s="4">
        <f>sales[[#This Row],[Revenue]]-sales[[#This Row],[Cost]]</f>
        <v>1287.6500000000001</v>
      </c>
    </row>
    <row r="1300" spans="2:9" x14ac:dyDescent="0.25">
      <c r="B1300" t="s">
        <v>53</v>
      </c>
      <c r="C1300" t="s">
        <v>16</v>
      </c>
      <c r="D1300" t="s">
        <v>22</v>
      </c>
      <c r="E1300" s="1">
        <v>44270</v>
      </c>
      <c r="F1300" s="4">
        <v>1582</v>
      </c>
      <c r="G1300">
        <v>64</v>
      </c>
      <c r="H1300" s="3">
        <f>_xlfn.XLOOKUP(sales[[#This Row],[Product]],products[Product],products[Cost per box])*sales[[#This Row],[Boxes]]</f>
        <v>526.08000000000004</v>
      </c>
      <c r="I1300" s="4">
        <f>sales[[#This Row],[Revenue]]-sales[[#This Row],[Cost]]</f>
        <v>1055.92</v>
      </c>
    </row>
    <row r="1301" spans="2:9" x14ac:dyDescent="0.25">
      <c r="B1301" t="s">
        <v>39</v>
      </c>
      <c r="C1301" t="s">
        <v>9</v>
      </c>
      <c r="D1301" t="s">
        <v>24</v>
      </c>
      <c r="E1301" s="1">
        <v>44270</v>
      </c>
      <c r="F1301" s="4">
        <v>3283</v>
      </c>
      <c r="G1301">
        <v>253</v>
      </c>
      <c r="H1301" s="3">
        <f>_xlfn.XLOOKUP(sales[[#This Row],[Product]],products[Product],products[Cost per box])*sales[[#This Row],[Boxes]]</f>
        <v>2659.0299999999997</v>
      </c>
      <c r="I1301" s="4">
        <f>sales[[#This Row],[Revenue]]-sales[[#This Row],[Cost]]</f>
        <v>623.97000000000025</v>
      </c>
    </row>
    <row r="1302" spans="2:9" x14ac:dyDescent="0.25">
      <c r="B1302" t="s">
        <v>54</v>
      </c>
      <c r="C1302" t="s">
        <v>16</v>
      </c>
      <c r="D1302" t="s">
        <v>17</v>
      </c>
      <c r="E1302" s="1">
        <v>44270</v>
      </c>
      <c r="F1302" s="4">
        <v>2212</v>
      </c>
      <c r="G1302">
        <v>148</v>
      </c>
      <c r="H1302" s="3">
        <f>_xlfn.XLOOKUP(sales[[#This Row],[Product]],products[Product],products[Cost per box])*sales[[#This Row],[Boxes]]</f>
        <v>1006.4</v>
      </c>
      <c r="I1302" s="4">
        <f>sales[[#This Row],[Revenue]]-sales[[#This Row],[Cost]]</f>
        <v>1205.5999999999999</v>
      </c>
    </row>
    <row r="1303" spans="2:9" x14ac:dyDescent="0.25">
      <c r="B1303" t="s">
        <v>29</v>
      </c>
      <c r="C1303" t="s">
        <v>16</v>
      </c>
      <c r="D1303" t="s">
        <v>48</v>
      </c>
      <c r="E1303" s="1">
        <v>44270</v>
      </c>
      <c r="F1303" s="4">
        <v>5250</v>
      </c>
      <c r="G1303">
        <v>175</v>
      </c>
      <c r="H1303" s="3">
        <f>_xlfn.XLOOKUP(sales[[#This Row],[Product]],products[Product],products[Cost per box])*sales[[#This Row],[Boxes]]</f>
        <v>1309</v>
      </c>
      <c r="I1303" s="4">
        <f>sales[[#This Row],[Revenue]]-sales[[#This Row],[Cost]]</f>
        <v>3941</v>
      </c>
    </row>
    <row r="1304" spans="2:9" x14ac:dyDescent="0.25">
      <c r="B1304" t="s">
        <v>54</v>
      </c>
      <c r="C1304" t="s">
        <v>21</v>
      </c>
      <c r="D1304" t="s">
        <v>35</v>
      </c>
      <c r="E1304" s="1">
        <v>44270</v>
      </c>
      <c r="F1304" s="4">
        <v>1274</v>
      </c>
      <c r="G1304">
        <v>98</v>
      </c>
      <c r="H1304" s="3">
        <f>_xlfn.XLOOKUP(sales[[#This Row],[Product]],products[Product],products[Cost per box])*sales[[#This Row],[Boxes]]</f>
        <v>259.7</v>
      </c>
      <c r="I1304" s="4">
        <f>sales[[#This Row],[Revenue]]-sales[[#This Row],[Cost]]</f>
        <v>1014.3</v>
      </c>
    </row>
    <row r="1305" spans="2:9" x14ac:dyDescent="0.25">
      <c r="B1305" t="s">
        <v>8</v>
      </c>
      <c r="C1305" t="s">
        <v>21</v>
      </c>
      <c r="D1305" t="s">
        <v>50</v>
      </c>
      <c r="E1305" s="1">
        <v>44271</v>
      </c>
      <c r="F1305" s="4">
        <v>1575</v>
      </c>
      <c r="G1305">
        <v>695</v>
      </c>
      <c r="H1305" s="3">
        <f>_xlfn.XLOOKUP(sales[[#This Row],[Product]],products[Product],products[Cost per box])*sales[[#This Row],[Boxes]]</f>
        <v>8624.9500000000007</v>
      </c>
      <c r="I1305" s="4">
        <f>sales[[#This Row],[Revenue]]-sales[[#This Row],[Cost]]</f>
        <v>-7049.9500000000007</v>
      </c>
    </row>
    <row r="1306" spans="2:9" x14ac:dyDescent="0.25">
      <c r="B1306" t="s">
        <v>5</v>
      </c>
      <c r="C1306" t="s">
        <v>21</v>
      </c>
      <c r="D1306" t="s">
        <v>43</v>
      </c>
      <c r="E1306" s="1">
        <v>44271</v>
      </c>
      <c r="F1306" s="4">
        <v>4984</v>
      </c>
      <c r="G1306">
        <v>600</v>
      </c>
      <c r="H1306" s="3">
        <f>_xlfn.XLOOKUP(sales[[#This Row],[Product]],products[Product],products[Cost per box])*sales[[#This Row],[Boxes]]</f>
        <v>2310</v>
      </c>
      <c r="I1306" s="4">
        <f>sales[[#This Row],[Revenue]]-sales[[#This Row],[Cost]]</f>
        <v>2674</v>
      </c>
    </row>
    <row r="1307" spans="2:9" x14ac:dyDescent="0.25">
      <c r="B1307" t="s">
        <v>15</v>
      </c>
      <c r="C1307" t="s">
        <v>6</v>
      </c>
      <c r="D1307" t="s">
        <v>7</v>
      </c>
      <c r="E1307" s="1">
        <v>44271</v>
      </c>
      <c r="F1307" s="4">
        <v>5264</v>
      </c>
      <c r="G1307">
        <v>9</v>
      </c>
      <c r="H1307" s="3">
        <f>_xlfn.XLOOKUP(sales[[#This Row],[Product]],products[Product],products[Cost per box])*sales[[#This Row],[Boxes]]</f>
        <v>46.35</v>
      </c>
      <c r="I1307" s="4">
        <f>sales[[#This Row],[Revenue]]-sales[[#This Row],[Cost]]</f>
        <v>5217.6499999999996</v>
      </c>
    </row>
    <row r="1308" spans="2:9" x14ac:dyDescent="0.25">
      <c r="B1308" t="s">
        <v>15</v>
      </c>
      <c r="C1308" t="s">
        <v>9</v>
      </c>
      <c r="D1308" t="s">
        <v>30</v>
      </c>
      <c r="E1308" s="1">
        <v>44271</v>
      </c>
      <c r="F1308" s="4">
        <v>4571</v>
      </c>
      <c r="G1308">
        <v>770</v>
      </c>
      <c r="H1308" s="3">
        <f>_xlfn.XLOOKUP(sales[[#This Row],[Product]],products[Product],products[Cost per box])*sales[[#This Row],[Boxes]]</f>
        <v>2833.6</v>
      </c>
      <c r="I1308" s="4">
        <f>sales[[#This Row],[Revenue]]-sales[[#This Row],[Cost]]</f>
        <v>1737.4</v>
      </c>
    </row>
    <row r="1309" spans="2:9" x14ac:dyDescent="0.25">
      <c r="B1309" t="s">
        <v>29</v>
      </c>
      <c r="C1309" t="s">
        <v>6</v>
      </c>
      <c r="D1309" t="s">
        <v>17</v>
      </c>
      <c r="E1309" s="1">
        <v>44271</v>
      </c>
      <c r="F1309" s="4">
        <v>2758</v>
      </c>
      <c r="G1309">
        <v>417</v>
      </c>
      <c r="H1309" s="3">
        <f>_xlfn.XLOOKUP(sales[[#This Row],[Product]],products[Product],products[Cost per box])*sales[[#This Row],[Boxes]]</f>
        <v>2835.6</v>
      </c>
      <c r="I1309" s="4">
        <f>sales[[#This Row],[Revenue]]-sales[[#This Row],[Cost]]</f>
        <v>-77.599999999999909</v>
      </c>
    </row>
    <row r="1310" spans="2:9" x14ac:dyDescent="0.25">
      <c r="B1310" t="s">
        <v>46</v>
      </c>
      <c r="C1310" t="s">
        <v>27</v>
      </c>
      <c r="D1310" t="s">
        <v>45</v>
      </c>
      <c r="E1310" s="1">
        <v>44271</v>
      </c>
      <c r="F1310" s="4">
        <v>13629</v>
      </c>
      <c r="G1310">
        <v>180</v>
      </c>
      <c r="H1310" s="3">
        <f>_xlfn.XLOOKUP(sales[[#This Row],[Product]],products[Product],products[Cost per box])*sales[[#This Row],[Boxes]]</f>
        <v>1391.4</v>
      </c>
      <c r="I1310" s="4">
        <f>sales[[#This Row],[Revenue]]-sales[[#This Row],[Cost]]</f>
        <v>12237.6</v>
      </c>
    </row>
    <row r="1311" spans="2:9" x14ac:dyDescent="0.25">
      <c r="B1311" t="s">
        <v>46</v>
      </c>
      <c r="C1311" t="s">
        <v>27</v>
      </c>
      <c r="D1311" t="s">
        <v>44</v>
      </c>
      <c r="E1311" s="1">
        <v>44271</v>
      </c>
      <c r="F1311" s="4">
        <v>9555</v>
      </c>
      <c r="G1311">
        <v>493</v>
      </c>
      <c r="H1311" s="3">
        <f>_xlfn.XLOOKUP(sales[[#This Row],[Product]],products[Product],products[Cost per box])*sales[[#This Row],[Boxes]]</f>
        <v>4718.01</v>
      </c>
      <c r="I1311" s="4">
        <f>sales[[#This Row],[Revenue]]-sales[[#This Row],[Cost]]</f>
        <v>4836.99</v>
      </c>
    </row>
    <row r="1312" spans="2:9" x14ac:dyDescent="0.25">
      <c r="B1312" t="s">
        <v>39</v>
      </c>
      <c r="C1312" t="s">
        <v>11</v>
      </c>
      <c r="D1312" t="s">
        <v>36</v>
      </c>
      <c r="E1312" s="1">
        <v>44271</v>
      </c>
      <c r="F1312" s="4">
        <v>4207</v>
      </c>
      <c r="G1312">
        <v>249</v>
      </c>
      <c r="H1312" s="3">
        <f>_xlfn.XLOOKUP(sales[[#This Row],[Product]],products[Product],products[Cost per box])*sales[[#This Row],[Boxes]]</f>
        <v>1254.96</v>
      </c>
      <c r="I1312" s="4">
        <f>sales[[#This Row],[Revenue]]-sales[[#This Row],[Cost]]</f>
        <v>2952.04</v>
      </c>
    </row>
    <row r="1313" spans="2:9" x14ac:dyDescent="0.25">
      <c r="B1313" t="s">
        <v>18</v>
      </c>
      <c r="C1313" t="s">
        <v>9</v>
      </c>
      <c r="D1313" t="s">
        <v>43</v>
      </c>
      <c r="E1313" s="1">
        <v>44271</v>
      </c>
      <c r="F1313" s="4">
        <v>6279</v>
      </c>
      <c r="G1313">
        <v>429</v>
      </c>
      <c r="H1313" s="3">
        <f>_xlfn.XLOOKUP(sales[[#This Row],[Product]],products[Product],products[Cost per box])*sales[[#This Row],[Boxes]]</f>
        <v>1651.65</v>
      </c>
      <c r="I1313" s="4">
        <f>sales[[#This Row],[Revenue]]-sales[[#This Row],[Cost]]</f>
        <v>4627.3500000000004</v>
      </c>
    </row>
    <row r="1314" spans="2:9" x14ac:dyDescent="0.25">
      <c r="B1314" t="s">
        <v>41</v>
      </c>
      <c r="C1314" t="s">
        <v>9</v>
      </c>
      <c r="D1314" t="s">
        <v>45</v>
      </c>
      <c r="E1314" s="1">
        <v>44271</v>
      </c>
      <c r="F1314" s="4">
        <v>6279</v>
      </c>
      <c r="G1314">
        <v>325</v>
      </c>
      <c r="H1314" s="3">
        <f>_xlfn.XLOOKUP(sales[[#This Row],[Product]],products[Product],products[Cost per box])*sales[[#This Row],[Boxes]]</f>
        <v>2512.25</v>
      </c>
      <c r="I1314" s="4">
        <f>sales[[#This Row],[Revenue]]-sales[[#This Row],[Cost]]</f>
        <v>3766.75</v>
      </c>
    </row>
    <row r="1315" spans="2:9" x14ac:dyDescent="0.25">
      <c r="B1315" t="s">
        <v>49</v>
      </c>
      <c r="C1315" t="s">
        <v>9</v>
      </c>
      <c r="D1315" t="s">
        <v>38</v>
      </c>
      <c r="E1315" s="1">
        <v>44271</v>
      </c>
      <c r="F1315" s="4">
        <v>882</v>
      </c>
      <c r="G1315">
        <v>144</v>
      </c>
      <c r="H1315" s="3">
        <f>_xlfn.XLOOKUP(sales[[#This Row],[Product]],products[Product],products[Cost per box])*sales[[#This Row],[Boxes]]</f>
        <v>1431.36</v>
      </c>
      <c r="I1315" s="4">
        <f>sales[[#This Row],[Revenue]]-sales[[#This Row],[Cost]]</f>
        <v>-549.3599999999999</v>
      </c>
    </row>
    <row r="1316" spans="2:9" x14ac:dyDescent="0.25">
      <c r="B1316" t="s">
        <v>29</v>
      </c>
      <c r="C1316" t="s">
        <v>6</v>
      </c>
      <c r="D1316" t="s">
        <v>38</v>
      </c>
      <c r="E1316" s="1">
        <v>44271</v>
      </c>
      <c r="F1316" s="4">
        <v>3451</v>
      </c>
      <c r="G1316">
        <v>511</v>
      </c>
      <c r="H1316" s="3">
        <f>_xlfn.XLOOKUP(sales[[#This Row],[Product]],products[Product],products[Cost per box])*sales[[#This Row],[Boxes]]</f>
        <v>5079.34</v>
      </c>
      <c r="I1316" s="4">
        <f>sales[[#This Row],[Revenue]]-sales[[#This Row],[Cost]]</f>
        <v>-1628.3400000000001</v>
      </c>
    </row>
    <row r="1317" spans="2:9" x14ac:dyDescent="0.25">
      <c r="B1317" t="s">
        <v>29</v>
      </c>
      <c r="C1317" t="s">
        <v>11</v>
      </c>
      <c r="D1317" t="s">
        <v>42</v>
      </c>
      <c r="E1317" s="1">
        <v>44271</v>
      </c>
      <c r="F1317" s="4">
        <v>2212</v>
      </c>
      <c r="G1317">
        <v>143</v>
      </c>
      <c r="H1317" s="3">
        <f>_xlfn.XLOOKUP(sales[[#This Row],[Product]],products[Product],products[Cost per box])*sales[[#This Row],[Boxes]]</f>
        <v>677.82</v>
      </c>
      <c r="I1317" s="4">
        <f>sales[[#This Row],[Revenue]]-sales[[#This Row],[Cost]]</f>
        <v>1534.1799999999998</v>
      </c>
    </row>
    <row r="1318" spans="2:9" x14ac:dyDescent="0.25">
      <c r="B1318" t="s">
        <v>33</v>
      </c>
      <c r="C1318" t="s">
        <v>21</v>
      </c>
      <c r="D1318" t="s">
        <v>12</v>
      </c>
      <c r="E1318" s="1">
        <v>44271</v>
      </c>
      <c r="F1318" s="4">
        <v>13566</v>
      </c>
      <c r="G1318">
        <v>143</v>
      </c>
      <c r="H1318" s="3">
        <f>_xlfn.XLOOKUP(sales[[#This Row],[Product]],products[Product],products[Cost per box])*sales[[#This Row],[Boxes]]</f>
        <v>1205.49</v>
      </c>
      <c r="I1318" s="4">
        <f>sales[[#This Row],[Revenue]]-sales[[#This Row],[Cost]]</f>
        <v>12360.51</v>
      </c>
    </row>
    <row r="1319" spans="2:9" x14ac:dyDescent="0.25">
      <c r="B1319" t="s">
        <v>5</v>
      </c>
      <c r="C1319" t="s">
        <v>21</v>
      </c>
      <c r="D1319" t="s">
        <v>38</v>
      </c>
      <c r="E1319" s="1">
        <v>44271</v>
      </c>
      <c r="F1319" s="4">
        <v>2884</v>
      </c>
      <c r="G1319">
        <v>493</v>
      </c>
      <c r="H1319" s="3">
        <f>_xlfn.XLOOKUP(sales[[#This Row],[Product]],products[Product],products[Cost per box])*sales[[#This Row],[Boxes]]</f>
        <v>4900.42</v>
      </c>
      <c r="I1319" s="4">
        <f>sales[[#This Row],[Revenue]]-sales[[#This Row],[Cost]]</f>
        <v>-2016.42</v>
      </c>
    </row>
    <row r="1320" spans="2:9" x14ac:dyDescent="0.25">
      <c r="B1320" t="s">
        <v>23</v>
      </c>
      <c r="C1320" t="s">
        <v>21</v>
      </c>
      <c r="D1320" t="s">
        <v>36</v>
      </c>
      <c r="E1320" s="1">
        <v>44271</v>
      </c>
      <c r="F1320" s="4">
        <v>8232</v>
      </c>
      <c r="G1320">
        <v>139</v>
      </c>
      <c r="H1320" s="3">
        <f>_xlfn.XLOOKUP(sales[[#This Row],[Product]],products[Product],products[Cost per box])*sales[[#This Row],[Boxes]]</f>
        <v>700.56000000000006</v>
      </c>
      <c r="I1320" s="4">
        <f>sales[[#This Row],[Revenue]]-sales[[#This Row],[Cost]]</f>
        <v>7531.44</v>
      </c>
    </row>
    <row r="1321" spans="2:9" x14ac:dyDescent="0.25">
      <c r="B1321" t="s">
        <v>20</v>
      </c>
      <c r="C1321" t="s">
        <v>16</v>
      </c>
      <c r="D1321" t="s">
        <v>12</v>
      </c>
      <c r="E1321" s="1">
        <v>44271</v>
      </c>
      <c r="F1321" s="4">
        <v>4081</v>
      </c>
      <c r="G1321">
        <v>231</v>
      </c>
      <c r="H1321" s="3">
        <f>_xlfn.XLOOKUP(sales[[#This Row],[Product]],products[Product],products[Cost per box])*sales[[#This Row],[Boxes]]</f>
        <v>1947.33</v>
      </c>
      <c r="I1321" s="4">
        <f>sales[[#This Row],[Revenue]]-sales[[#This Row],[Cost]]</f>
        <v>2133.67</v>
      </c>
    </row>
    <row r="1322" spans="2:9" x14ac:dyDescent="0.25">
      <c r="B1322" t="s">
        <v>37</v>
      </c>
      <c r="C1322" t="s">
        <v>9</v>
      </c>
      <c r="D1322" t="s">
        <v>50</v>
      </c>
      <c r="E1322" s="1">
        <v>44271</v>
      </c>
      <c r="F1322" s="4">
        <v>4599</v>
      </c>
      <c r="G1322">
        <v>158</v>
      </c>
      <c r="H1322" s="3">
        <f>_xlfn.XLOOKUP(sales[[#This Row],[Product]],products[Product],products[Cost per box])*sales[[#This Row],[Boxes]]</f>
        <v>1960.78</v>
      </c>
      <c r="I1322" s="4">
        <f>sales[[#This Row],[Revenue]]-sales[[#This Row],[Cost]]</f>
        <v>2638.2200000000003</v>
      </c>
    </row>
    <row r="1323" spans="2:9" x14ac:dyDescent="0.25">
      <c r="B1323" t="s">
        <v>34</v>
      </c>
      <c r="C1323" t="s">
        <v>27</v>
      </c>
      <c r="D1323" t="s">
        <v>52</v>
      </c>
      <c r="E1323" s="1">
        <v>44271</v>
      </c>
      <c r="F1323" s="4">
        <v>8568</v>
      </c>
      <c r="G1323">
        <v>148</v>
      </c>
      <c r="H1323" s="3">
        <f>_xlfn.XLOOKUP(sales[[#This Row],[Product]],products[Product],products[Cost per box])*sales[[#This Row],[Boxes]]</f>
        <v>491.35999999999996</v>
      </c>
      <c r="I1323" s="4">
        <f>sales[[#This Row],[Revenue]]-sales[[#This Row],[Cost]]</f>
        <v>8076.64</v>
      </c>
    </row>
    <row r="1324" spans="2:9" x14ac:dyDescent="0.25">
      <c r="B1324" t="s">
        <v>18</v>
      </c>
      <c r="C1324" t="s">
        <v>9</v>
      </c>
      <c r="D1324" t="s">
        <v>45</v>
      </c>
      <c r="E1324" s="1">
        <v>44271</v>
      </c>
      <c r="F1324" s="4">
        <v>10801</v>
      </c>
      <c r="G1324">
        <v>192</v>
      </c>
      <c r="H1324" s="3">
        <f>_xlfn.XLOOKUP(sales[[#This Row],[Product]],products[Product],products[Cost per box])*sales[[#This Row],[Boxes]]</f>
        <v>1484.16</v>
      </c>
      <c r="I1324" s="4">
        <f>sales[[#This Row],[Revenue]]-sales[[#This Row],[Cost]]</f>
        <v>9316.84</v>
      </c>
    </row>
    <row r="1325" spans="2:9" x14ac:dyDescent="0.25">
      <c r="B1325" t="s">
        <v>18</v>
      </c>
      <c r="C1325" t="s">
        <v>9</v>
      </c>
      <c r="D1325" t="s">
        <v>38</v>
      </c>
      <c r="E1325" s="1">
        <v>44271</v>
      </c>
      <c r="F1325" s="4">
        <v>2268</v>
      </c>
      <c r="G1325">
        <v>149</v>
      </c>
      <c r="H1325" s="3">
        <f>_xlfn.XLOOKUP(sales[[#This Row],[Product]],products[Product],products[Cost per box])*sales[[#This Row],[Boxes]]</f>
        <v>1481.06</v>
      </c>
      <c r="I1325" s="4">
        <f>sales[[#This Row],[Revenue]]-sales[[#This Row],[Cost]]</f>
        <v>786.94</v>
      </c>
    </row>
    <row r="1326" spans="2:9" x14ac:dyDescent="0.25">
      <c r="B1326" t="s">
        <v>18</v>
      </c>
      <c r="C1326" t="s">
        <v>9</v>
      </c>
      <c r="D1326" t="s">
        <v>12</v>
      </c>
      <c r="E1326" s="1">
        <v>44271</v>
      </c>
      <c r="F1326" s="4">
        <v>1057</v>
      </c>
      <c r="G1326">
        <v>444</v>
      </c>
      <c r="H1326" s="3">
        <f>_xlfn.XLOOKUP(sales[[#This Row],[Product]],products[Product],products[Cost per box])*sales[[#This Row],[Boxes]]</f>
        <v>3742.92</v>
      </c>
      <c r="I1326" s="4">
        <f>sales[[#This Row],[Revenue]]-sales[[#This Row],[Cost]]</f>
        <v>-2685.92</v>
      </c>
    </row>
    <row r="1327" spans="2:9" x14ac:dyDescent="0.25">
      <c r="B1327" t="s">
        <v>33</v>
      </c>
      <c r="C1327" t="s">
        <v>16</v>
      </c>
      <c r="D1327" t="s">
        <v>45</v>
      </c>
      <c r="E1327" s="1">
        <v>44271</v>
      </c>
      <c r="F1327" s="4">
        <v>1316</v>
      </c>
      <c r="G1327">
        <v>143</v>
      </c>
      <c r="H1327" s="3">
        <f>_xlfn.XLOOKUP(sales[[#This Row],[Product]],products[Product],products[Cost per box])*sales[[#This Row],[Boxes]]</f>
        <v>1105.3900000000001</v>
      </c>
      <c r="I1327" s="4">
        <f>sales[[#This Row],[Revenue]]-sales[[#This Row],[Cost]]</f>
        <v>210.6099999999999</v>
      </c>
    </row>
    <row r="1328" spans="2:9" x14ac:dyDescent="0.25">
      <c r="B1328" t="s">
        <v>18</v>
      </c>
      <c r="C1328" t="s">
        <v>16</v>
      </c>
      <c r="D1328" t="s">
        <v>47</v>
      </c>
      <c r="E1328" s="1">
        <v>44271</v>
      </c>
      <c r="F1328" s="4">
        <v>8057</v>
      </c>
      <c r="G1328">
        <v>538</v>
      </c>
      <c r="H1328" s="3">
        <f>_xlfn.XLOOKUP(sales[[#This Row],[Product]],products[Product],products[Cost per box])*sales[[#This Row],[Boxes]]</f>
        <v>2829.88</v>
      </c>
      <c r="I1328" s="4">
        <f>sales[[#This Row],[Revenue]]-sales[[#This Row],[Cost]]</f>
        <v>5227.12</v>
      </c>
    </row>
    <row r="1329" spans="2:9" x14ac:dyDescent="0.25">
      <c r="B1329" t="s">
        <v>10</v>
      </c>
      <c r="C1329" t="s">
        <v>6</v>
      </c>
      <c r="D1329" t="s">
        <v>26</v>
      </c>
      <c r="E1329" s="1">
        <v>44271</v>
      </c>
      <c r="F1329" s="4">
        <v>6524</v>
      </c>
      <c r="G1329">
        <v>383</v>
      </c>
      <c r="H1329" s="3">
        <f>_xlfn.XLOOKUP(sales[[#This Row],[Product]],products[Product],products[Cost per box])*sales[[#This Row],[Boxes]]</f>
        <v>2462.69</v>
      </c>
      <c r="I1329" s="4">
        <f>sales[[#This Row],[Revenue]]-sales[[#This Row],[Cost]]</f>
        <v>4061.31</v>
      </c>
    </row>
    <row r="1330" spans="2:9" x14ac:dyDescent="0.25">
      <c r="B1330" t="s">
        <v>13</v>
      </c>
      <c r="C1330" t="s">
        <v>9</v>
      </c>
      <c r="D1330" t="s">
        <v>38</v>
      </c>
      <c r="E1330" s="1">
        <v>44271</v>
      </c>
      <c r="F1330" s="4">
        <v>3570</v>
      </c>
      <c r="G1330">
        <v>309</v>
      </c>
      <c r="H1330" s="3">
        <f>_xlfn.XLOOKUP(sales[[#This Row],[Product]],products[Product],products[Cost per box])*sales[[#This Row],[Boxes]]</f>
        <v>3071.46</v>
      </c>
      <c r="I1330" s="4">
        <f>sales[[#This Row],[Revenue]]-sales[[#This Row],[Cost]]</f>
        <v>498.53999999999996</v>
      </c>
    </row>
    <row r="1331" spans="2:9" x14ac:dyDescent="0.25">
      <c r="B1331" t="s">
        <v>33</v>
      </c>
      <c r="C1331" t="s">
        <v>6</v>
      </c>
      <c r="D1331" t="s">
        <v>31</v>
      </c>
      <c r="E1331" s="1">
        <v>44271</v>
      </c>
      <c r="F1331" s="4">
        <v>3535</v>
      </c>
      <c r="G1331">
        <v>199</v>
      </c>
      <c r="H1331" s="3">
        <f>_xlfn.XLOOKUP(sales[[#This Row],[Product]],products[Product],products[Cost per box])*sales[[#This Row],[Boxes]]</f>
        <v>1138.28</v>
      </c>
      <c r="I1331" s="4">
        <f>sales[[#This Row],[Revenue]]-sales[[#This Row],[Cost]]</f>
        <v>2396.7200000000003</v>
      </c>
    </row>
    <row r="1332" spans="2:9" x14ac:dyDescent="0.25">
      <c r="B1332" t="s">
        <v>8</v>
      </c>
      <c r="C1332" t="s">
        <v>16</v>
      </c>
      <c r="D1332" t="s">
        <v>31</v>
      </c>
      <c r="E1332" s="1">
        <v>44271</v>
      </c>
      <c r="F1332" s="4">
        <v>1687</v>
      </c>
      <c r="G1332">
        <v>121</v>
      </c>
      <c r="H1332" s="3">
        <f>_xlfn.XLOOKUP(sales[[#This Row],[Product]],products[Product],products[Cost per box])*sales[[#This Row],[Boxes]]</f>
        <v>692.12</v>
      </c>
      <c r="I1332" s="4">
        <f>sales[[#This Row],[Revenue]]-sales[[#This Row],[Cost]]</f>
        <v>994.88</v>
      </c>
    </row>
    <row r="1333" spans="2:9" x14ac:dyDescent="0.25">
      <c r="B1333" t="s">
        <v>41</v>
      </c>
      <c r="C1333" t="s">
        <v>21</v>
      </c>
      <c r="D1333" t="s">
        <v>24</v>
      </c>
      <c r="E1333" s="1">
        <v>44271</v>
      </c>
      <c r="F1333" s="4">
        <v>8988</v>
      </c>
      <c r="G1333">
        <v>37</v>
      </c>
      <c r="H1333" s="3">
        <f>_xlfn.XLOOKUP(sales[[#This Row],[Product]],products[Product],products[Cost per box])*sales[[#This Row],[Boxes]]</f>
        <v>388.87</v>
      </c>
      <c r="I1333" s="4">
        <f>sales[[#This Row],[Revenue]]-sales[[#This Row],[Cost]]</f>
        <v>8599.1299999999992</v>
      </c>
    </row>
    <row r="1334" spans="2:9" x14ac:dyDescent="0.25">
      <c r="B1334" t="s">
        <v>29</v>
      </c>
      <c r="C1334" t="s">
        <v>21</v>
      </c>
      <c r="D1334" t="s">
        <v>14</v>
      </c>
      <c r="E1334" s="1">
        <v>44271</v>
      </c>
      <c r="F1334" s="4">
        <v>3689</v>
      </c>
      <c r="G1334">
        <v>980</v>
      </c>
      <c r="H1334" s="3">
        <f>_xlfn.XLOOKUP(sales[[#This Row],[Product]],products[Product],products[Cost per box])*sales[[#This Row],[Boxes]]</f>
        <v>6183.7999999999993</v>
      </c>
      <c r="I1334" s="4">
        <f>sales[[#This Row],[Revenue]]-sales[[#This Row],[Cost]]</f>
        <v>-2494.7999999999993</v>
      </c>
    </row>
    <row r="1335" spans="2:9" x14ac:dyDescent="0.25">
      <c r="B1335" t="s">
        <v>40</v>
      </c>
      <c r="C1335" t="s">
        <v>6</v>
      </c>
      <c r="D1335" t="s">
        <v>50</v>
      </c>
      <c r="E1335" s="1">
        <v>44271</v>
      </c>
      <c r="F1335" s="4">
        <v>3948</v>
      </c>
      <c r="G1335">
        <v>280</v>
      </c>
      <c r="H1335" s="3">
        <f>_xlfn.XLOOKUP(sales[[#This Row],[Product]],products[Product],products[Cost per box])*sales[[#This Row],[Boxes]]</f>
        <v>3474.8</v>
      </c>
      <c r="I1335" s="4">
        <f>sales[[#This Row],[Revenue]]-sales[[#This Row],[Cost]]</f>
        <v>473.19999999999982</v>
      </c>
    </row>
    <row r="1336" spans="2:9" x14ac:dyDescent="0.25">
      <c r="B1336" t="s">
        <v>55</v>
      </c>
      <c r="C1336" t="s">
        <v>11</v>
      </c>
      <c r="D1336" t="s">
        <v>47</v>
      </c>
      <c r="E1336" s="1">
        <v>44271</v>
      </c>
      <c r="F1336" s="4">
        <v>574</v>
      </c>
      <c r="G1336">
        <v>25</v>
      </c>
      <c r="H1336" s="3">
        <f>_xlfn.XLOOKUP(sales[[#This Row],[Product]],products[Product],products[Cost per box])*sales[[#This Row],[Boxes]]</f>
        <v>131.5</v>
      </c>
      <c r="I1336" s="4">
        <f>sales[[#This Row],[Revenue]]-sales[[#This Row],[Cost]]</f>
        <v>442.5</v>
      </c>
    </row>
    <row r="1337" spans="2:9" x14ac:dyDescent="0.25">
      <c r="B1337" t="s">
        <v>32</v>
      </c>
      <c r="C1337" t="s">
        <v>27</v>
      </c>
      <c r="D1337" t="s">
        <v>36</v>
      </c>
      <c r="E1337" s="1">
        <v>44271</v>
      </c>
      <c r="F1337" s="4">
        <v>8729</v>
      </c>
      <c r="G1337">
        <v>324</v>
      </c>
      <c r="H1337" s="3">
        <f>_xlfn.XLOOKUP(sales[[#This Row],[Product]],products[Product],products[Cost per box])*sales[[#This Row],[Boxes]]</f>
        <v>1632.96</v>
      </c>
      <c r="I1337" s="4">
        <f>sales[[#This Row],[Revenue]]-sales[[#This Row],[Cost]]</f>
        <v>7096.04</v>
      </c>
    </row>
    <row r="1338" spans="2:9" x14ac:dyDescent="0.25">
      <c r="B1338" t="s">
        <v>57</v>
      </c>
      <c r="C1338" t="s">
        <v>6</v>
      </c>
      <c r="D1338" t="s">
        <v>36</v>
      </c>
      <c r="E1338" s="1">
        <v>44271</v>
      </c>
      <c r="F1338" s="4">
        <v>9751</v>
      </c>
      <c r="G1338">
        <v>315</v>
      </c>
      <c r="H1338" s="3">
        <f>_xlfn.XLOOKUP(sales[[#This Row],[Product]],products[Product],products[Cost per box])*sales[[#This Row],[Boxes]]</f>
        <v>1587.6</v>
      </c>
      <c r="I1338" s="4">
        <f>sales[[#This Row],[Revenue]]-sales[[#This Row],[Cost]]</f>
        <v>8163.4</v>
      </c>
    </row>
    <row r="1339" spans="2:9" x14ac:dyDescent="0.25">
      <c r="B1339" t="s">
        <v>25</v>
      </c>
      <c r="C1339" t="s">
        <v>11</v>
      </c>
      <c r="D1339" t="s">
        <v>24</v>
      </c>
      <c r="E1339" s="1">
        <v>44272</v>
      </c>
      <c r="F1339" s="4">
        <v>5075</v>
      </c>
      <c r="G1339">
        <v>770</v>
      </c>
      <c r="H1339" s="3">
        <f>_xlfn.XLOOKUP(sales[[#This Row],[Product]],products[Product],products[Cost per box])*sales[[#This Row],[Boxes]]</f>
        <v>8092.7</v>
      </c>
      <c r="I1339" s="4">
        <f>sales[[#This Row],[Revenue]]-sales[[#This Row],[Cost]]</f>
        <v>-3017.7</v>
      </c>
    </row>
    <row r="1340" spans="2:9" x14ac:dyDescent="0.25">
      <c r="B1340" t="s">
        <v>51</v>
      </c>
      <c r="C1340" t="s">
        <v>11</v>
      </c>
      <c r="D1340" t="s">
        <v>45</v>
      </c>
      <c r="E1340" s="1">
        <v>44272</v>
      </c>
      <c r="F1340" s="4">
        <v>7987</v>
      </c>
      <c r="G1340">
        <v>159</v>
      </c>
      <c r="H1340" s="3">
        <f>_xlfn.XLOOKUP(sales[[#This Row],[Product]],products[Product],products[Cost per box])*sales[[#This Row],[Boxes]]</f>
        <v>1229.0700000000002</v>
      </c>
      <c r="I1340" s="4">
        <f>sales[[#This Row],[Revenue]]-sales[[#This Row],[Cost]]</f>
        <v>6757.93</v>
      </c>
    </row>
    <row r="1341" spans="2:9" x14ac:dyDescent="0.25">
      <c r="B1341" t="s">
        <v>23</v>
      </c>
      <c r="C1341" t="s">
        <v>16</v>
      </c>
      <c r="D1341" t="s">
        <v>52</v>
      </c>
      <c r="E1341" s="1">
        <v>44272</v>
      </c>
      <c r="F1341" s="4">
        <v>847</v>
      </c>
      <c r="G1341">
        <v>1</v>
      </c>
      <c r="H1341" s="3">
        <f>_xlfn.XLOOKUP(sales[[#This Row],[Product]],products[Product],products[Cost per box])*sales[[#This Row],[Boxes]]</f>
        <v>3.32</v>
      </c>
      <c r="I1341" s="4">
        <f>sales[[#This Row],[Revenue]]-sales[[#This Row],[Cost]]</f>
        <v>843.68</v>
      </c>
    </row>
    <row r="1342" spans="2:9" x14ac:dyDescent="0.25">
      <c r="B1342" t="s">
        <v>29</v>
      </c>
      <c r="C1342" t="s">
        <v>11</v>
      </c>
      <c r="D1342" t="s">
        <v>17</v>
      </c>
      <c r="E1342" s="1">
        <v>44272</v>
      </c>
      <c r="F1342" s="4">
        <v>2555</v>
      </c>
      <c r="G1342">
        <v>153</v>
      </c>
      <c r="H1342" s="3">
        <f>_xlfn.XLOOKUP(sales[[#This Row],[Product]],products[Product],products[Cost per box])*sales[[#This Row],[Boxes]]</f>
        <v>1040.3999999999999</v>
      </c>
      <c r="I1342" s="4">
        <f>sales[[#This Row],[Revenue]]-sales[[#This Row],[Cost]]</f>
        <v>1514.6000000000001</v>
      </c>
    </row>
    <row r="1343" spans="2:9" x14ac:dyDescent="0.25">
      <c r="B1343" t="s">
        <v>5</v>
      </c>
      <c r="C1343" t="s">
        <v>9</v>
      </c>
      <c r="D1343" t="s">
        <v>35</v>
      </c>
      <c r="E1343" s="1">
        <v>44272</v>
      </c>
      <c r="F1343" s="4">
        <v>5761</v>
      </c>
      <c r="G1343">
        <v>165</v>
      </c>
      <c r="H1343" s="3">
        <f>_xlfn.XLOOKUP(sales[[#This Row],[Product]],products[Product],products[Cost per box])*sales[[#This Row],[Boxes]]</f>
        <v>437.25</v>
      </c>
      <c r="I1343" s="4">
        <f>sales[[#This Row],[Revenue]]-sales[[#This Row],[Cost]]</f>
        <v>5323.75</v>
      </c>
    </row>
    <row r="1344" spans="2:9" x14ac:dyDescent="0.25">
      <c r="B1344" t="s">
        <v>33</v>
      </c>
      <c r="C1344" t="s">
        <v>6</v>
      </c>
      <c r="D1344" t="s">
        <v>17</v>
      </c>
      <c r="E1344" s="1">
        <v>44272</v>
      </c>
      <c r="F1344" s="4">
        <v>2947</v>
      </c>
      <c r="G1344">
        <v>405</v>
      </c>
      <c r="H1344" s="3">
        <f>_xlfn.XLOOKUP(sales[[#This Row],[Product]],products[Product],products[Cost per box])*sales[[#This Row],[Boxes]]</f>
        <v>2754</v>
      </c>
      <c r="I1344" s="4">
        <f>sales[[#This Row],[Revenue]]-sales[[#This Row],[Cost]]</f>
        <v>193</v>
      </c>
    </row>
    <row r="1345" spans="2:9" x14ac:dyDescent="0.25">
      <c r="B1345" t="s">
        <v>8</v>
      </c>
      <c r="C1345" t="s">
        <v>6</v>
      </c>
      <c r="D1345" t="s">
        <v>43</v>
      </c>
      <c r="E1345" s="1">
        <v>44272</v>
      </c>
      <c r="F1345" s="4">
        <v>1302</v>
      </c>
      <c r="G1345">
        <v>532</v>
      </c>
      <c r="H1345" s="3">
        <f>_xlfn.XLOOKUP(sales[[#This Row],[Product]],products[Product],products[Cost per box])*sales[[#This Row],[Boxes]]</f>
        <v>2048.2000000000003</v>
      </c>
      <c r="I1345" s="4">
        <f>sales[[#This Row],[Revenue]]-sales[[#This Row],[Cost]]</f>
        <v>-746.20000000000027</v>
      </c>
    </row>
    <row r="1346" spans="2:9" x14ac:dyDescent="0.25">
      <c r="B1346" t="s">
        <v>10</v>
      </c>
      <c r="C1346" t="s">
        <v>16</v>
      </c>
      <c r="D1346" t="s">
        <v>30</v>
      </c>
      <c r="E1346" s="1">
        <v>44272</v>
      </c>
      <c r="F1346" s="4">
        <v>273</v>
      </c>
      <c r="G1346">
        <v>40</v>
      </c>
      <c r="H1346" s="3">
        <f>_xlfn.XLOOKUP(sales[[#This Row],[Product]],products[Product],products[Cost per box])*sales[[#This Row],[Boxes]]</f>
        <v>147.20000000000002</v>
      </c>
      <c r="I1346" s="4">
        <f>sales[[#This Row],[Revenue]]-sales[[#This Row],[Cost]]</f>
        <v>125.79999999999998</v>
      </c>
    </row>
    <row r="1347" spans="2:9" x14ac:dyDescent="0.25">
      <c r="B1347" t="s">
        <v>46</v>
      </c>
      <c r="C1347" t="s">
        <v>6</v>
      </c>
      <c r="D1347" t="s">
        <v>45</v>
      </c>
      <c r="E1347" s="1">
        <v>44272</v>
      </c>
      <c r="F1347" s="4">
        <v>1106</v>
      </c>
      <c r="G1347">
        <v>233</v>
      </c>
      <c r="H1347" s="3">
        <f>_xlfn.XLOOKUP(sales[[#This Row],[Product]],products[Product],products[Cost per box])*sales[[#This Row],[Boxes]]</f>
        <v>1801.0900000000001</v>
      </c>
      <c r="I1347" s="4">
        <f>sales[[#This Row],[Revenue]]-sales[[#This Row],[Cost]]</f>
        <v>-695.09000000000015</v>
      </c>
    </row>
    <row r="1348" spans="2:9" x14ac:dyDescent="0.25">
      <c r="B1348" t="s">
        <v>49</v>
      </c>
      <c r="C1348" t="s">
        <v>16</v>
      </c>
      <c r="D1348" t="s">
        <v>44</v>
      </c>
      <c r="E1348" s="1">
        <v>44272</v>
      </c>
      <c r="F1348" s="4">
        <v>4732</v>
      </c>
      <c r="G1348">
        <v>840</v>
      </c>
      <c r="H1348" s="3">
        <f>_xlfn.XLOOKUP(sales[[#This Row],[Product]],products[Product],products[Cost per box])*sales[[#This Row],[Boxes]]</f>
        <v>8038.8</v>
      </c>
      <c r="I1348" s="4">
        <f>sales[[#This Row],[Revenue]]-sales[[#This Row],[Cost]]</f>
        <v>-3306.8</v>
      </c>
    </row>
    <row r="1349" spans="2:9" x14ac:dyDescent="0.25">
      <c r="B1349" t="s">
        <v>40</v>
      </c>
      <c r="C1349" t="s">
        <v>9</v>
      </c>
      <c r="D1349" t="s">
        <v>17</v>
      </c>
      <c r="E1349" s="1">
        <v>44272</v>
      </c>
      <c r="F1349" s="4">
        <v>6839</v>
      </c>
      <c r="G1349">
        <v>87</v>
      </c>
      <c r="H1349" s="3">
        <f>_xlfn.XLOOKUP(sales[[#This Row],[Product]],products[Product],products[Cost per box])*sales[[#This Row],[Boxes]]</f>
        <v>591.6</v>
      </c>
      <c r="I1349" s="4">
        <f>sales[[#This Row],[Revenue]]-sales[[#This Row],[Cost]]</f>
        <v>6247.4</v>
      </c>
    </row>
    <row r="1350" spans="2:9" x14ac:dyDescent="0.25">
      <c r="B1350" t="s">
        <v>15</v>
      </c>
      <c r="C1350" t="s">
        <v>27</v>
      </c>
      <c r="D1350" t="s">
        <v>35</v>
      </c>
      <c r="E1350" s="1">
        <v>44272</v>
      </c>
      <c r="F1350" s="4">
        <v>903</v>
      </c>
      <c r="G1350">
        <v>377</v>
      </c>
      <c r="H1350" s="3">
        <f>_xlfn.XLOOKUP(sales[[#This Row],[Product]],products[Product],products[Cost per box])*sales[[#This Row],[Boxes]]</f>
        <v>999.05</v>
      </c>
      <c r="I1350" s="4">
        <f>sales[[#This Row],[Revenue]]-sales[[#This Row],[Cost]]</f>
        <v>-96.049999999999955</v>
      </c>
    </row>
    <row r="1351" spans="2:9" x14ac:dyDescent="0.25">
      <c r="B1351" t="s">
        <v>40</v>
      </c>
      <c r="C1351" t="s">
        <v>27</v>
      </c>
      <c r="D1351" t="s">
        <v>42</v>
      </c>
      <c r="E1351" s="1">
        <v>44272</v>
      </c>
      <c r="F1351" s="4">
        <v>6027</v>
      </c>
      <c r="G1351">
        <v>45</v>
      </c>
      <c r="H1351" s="3">
        <f>_xlfn.XLOOKUP(sales[[#This Row],[Product]],products[Product],products[Cost per box])*sales[[#This Row],[Boxes]]</f>
        <v>213.3</v>
      </c>
      <c r="I1351" s="4">
        <f>sales[[#This Row],[Revenue]]-sales[[#This Row],[Cost]]</f>
        <v>5813.7</v>
      </c>
    </row>
    <row r="1352" spans="2:9" x14ac:dyDescent="0.25">
      <c r="B1352" t="s">
        <v>25</v>
      </c>
      <c r="C1352" t="s">
        <v>6</v>
      </c>
      <c r="D1352" t="s">
        <v>47</v>
      </c>
      <c r="E1352" s="1">
        <v>44272</v>
      </c>
      <c r="F1352" s="4">
        <v>6811</v>
      </c>
      <c r="G1352">
        <v>254</v>
      </c>
      <c r="H1352" s="3">
        <f>_xlfn.XLOOKUP(sales[[#This Row],[Product]],products[Product],products[Cost per box])*sales[[#This Row],[Boxes]]</f>
        <v>1336.04</v>
      </c>
      <c r="I1352" s="4">
        <f>sales[[#This Row],[Revenue]]-sales[[#This Row],[Cost]]</f>
        <v>5474.96</v>
      </c>
    </row>
    <row r="1353" spans="2:9" x14ac:dyDescent="0.25">
      <c r="B1353" t="s">
        <v>15</v>
      </c>
      <c r="C1353" t="s">
        <v>16</v>
      </c>
      <c r="D1353" t="s">
        <v>17</v>
      </c>
      <c r="E1353" s="1">
        <v>44272</v>
      </c>
      <c r="F1353" s="4">
        <v>6223</v>
      </c>
      <c r="G1353">
        <v>346</v>
      </c>
      <c r="H1353" s="3">
        <f>_xlfn.XLOOKUP(sales[[#This Row],[Product]],products[Product],products[Cost per box])*sales[[#This Row],[Boxes]]</f>
        <v>2352.7999999999997</v>
      </c>
      <c r="I1353" s="4">
        <f>sales[[#This Row],[Revenue]]-sales[[#This Row],[Cost]]</f>
        <v>3870.2000000000003</v>
      </c>
    </row>
    <row r="1354" spans="2:9" x14ac:dyDescent="0.25">
      <c r="B1354" t="s">
        <v>54</v>
      </c>
      <c r="C1354" t="s">
        <v>21</v>
      </c>
      <c r="D1354" t="s">
        <v>24</v>
      </c>
      <c r="E1354" s="1">
        <v>44272</v>
      </c>
      <c r="F1354" s="4">
        <v>448</v>
      </c>
      <c r="G1354">
        <v>56</v>
      </c>
      <c r="H1354" s="3">
        <f>_xlfn.XLOOKUP(sales[[#This Row],[Product]],products[Product],products[Cost per box])*sales[[#This Row],[Boxes]]</f>
        <v>588.55999999999995</v>
      </c>
      <c r="I1354" s="4">
        <f>sales[[#This Row],[Revenue]]-sales[[#This Row],[Cost]]</f>
        <v>-140.55999999999995</v>
      </c>
    </row>
    <row r="1355" spans="2:9" x14ac:dyDescent="0.25">
      <c r="B1355" t="s">
        <v>25</v>
      </c>
      <c r="C1355" t="s">
        <v>27</v>
      </c>
      <c r="D1355" t="s">
        <v>17</v>
      </c>
      <c r="E1355" s="1">
        <v>44272</v>
      </c>
      <c r="F1355" s="4">
        <v>11690</v>
      </c>
      <c r="G1355">
        <v>770</v>
      </c>
      <c r="H1355" s="3">
        <f>_xlfn.XLOOKUP(sales[[#This Row],[Product]],products[Product],products[Cost per box])*sales[[#This Row],[Boxes]]</f>
        <v>5236</v>
      </c>
      <c r="I1355" s="4">
        <f>sales[[#This Row],[Revenue]]-sales[[#This Row],[Cost]]</f>
        <v>6454</v>
      </c>
    </row>
    <row r="1356" spans="2:9" x14ac:dyDescent="0.25">
      <c r="B1356" t="s">
        <v>25</v>
      </c>
      <c r="C1356" t="s">
        <v>21</v>
      </c>
      <c r="D1356" t="s">
        <v>48</v>
      </c>
      <c r="E1356" s="1">
        <v>44272</v>
      </c>
      <c r="F1356" s="4">
        <v>7462</v>
      </c>
      <c r="G1356">
        <v>311</v>
      </c>
      <c r="H1356" s="3">
        <f>_xlfn.XLOOKUP(sales[[#This Row],[Product]],products[Product],products[Cost per box])*sales[[#This Row],[Boxes]]</f>
        <v>2326.2800000000002</v>
      </c>
      <c r="I1356" s="4">
        <f>sales[[#This Row],[Revenue]]-sales[[#This Row],[Cost]]</f>
        <v>5135.7199999999993</v>
      </c>
    </row>
    <row r="1357" spans="2:9" x14ac:dyDescent="0.25">
      <c r="B1357" t="s">
        <v>39</v>
      </c>
      <c r="C1357" t="s">
        <v>11</v>
      </c>
      <c r="D1357" t="s">
        <v>17</v>
      </c>
      <c r="E1357" s="1">
        <v>44272</v>
      </c>
      <c r="F1357" s="4">
        <v>7434</v>
      </c>
      <c r="G1357">
        <v>438</v>
      </c>
      <c r="H1357" s="3">
        <f>_xlfn.XLOOKUP(sales[[#This Row],[Product]],products[Product],products[Cost per box])*sales[[#This Row],[Boxes]]</f>
        <v>2978.4</v>
      </c>
      <c r="I1357" s="4">
        <f>sales[[#This Row],[Revenue]]-sales[[#This Row],[Cost]]</f>
        <v>4455.6000000000004</v>
      </c>
    </row>
    <row r="1358" spans="2:9" x14ac:dyDescent="0.25">
      <c r="B1358" t="s">
        <v>5</v>
      </c>
      <c r="C1358" t="s">
        <v>21</v>
      </c>
      <c r="D1358" t="s">
        <v>22</v>
      </c>
      <c r="E1358" s="1">
        <v>44272</v>
      </c>
      <c r="F1358" s="4">
        <v>10388</v>
      </c>
      <c r="G1358">
        <v>385</v>
      </c>
      <c r="H1358" s="3">
        <f>_xlfn.XLOOKUP(sales[[#This Row],[Product]],products[Product],products[Cost per box])*sales[[#This Row],[Boxes]]</f>
        <v>3164.7000000000003</v>
      </c>
      <c r="I1358" s="4">
        <f>sales[[#This Row],[Revenue]]-sales[[#This Row],[Cost]]</f>
        <v>7223.2999999999993</v>
      </c>
    </row>
    <row r="1359" spans="2:9" x14ac:dyDescent="0.25">
      <c r="B1359" t="s">
        <v>49</v>
      </c>
      <c r="C1359" t="s">
        <v>9</v>
      </c>
      <c r="D1359" t="s">
        <v>52</v>
      </c>
      <c r="E1359" s="1">
        <v>44272</v>
      </c>
      <c r="F1359" s="4">
        <v>917</v>
      </c>
      <c r="G1359">
        <v>29</v>
      </c>
      <c r="H1359" s="3">
        <f>_xlfn.XLOOKUP(sales[[#This Row],[Product]],products[Product],products[Cost per box])*sales[[#This Row],[Boxes]]</f>
        <v>96.28</v>
      </c>
      <c r="I1359" s="4">
        <f>sales[[#This Row],[Revenue]]-sales[[#This Row],[Cost]]</f>
        <v>820.72</v>
      </c>
    </row>
    <row r="1360" spans="2:9" x14ac:dyDescent="0.25">
      <c r="B1360" t="s">
        <v>10</v>
      </c>
      <c r="C1360" t="s">
        <v>6</v>
      </c>
      <c r="D1360" t="s">
        <v>17</v>
      </c>
      <c r="E1360" s="1">
        <v>44272</v>
      </c>
      <c r="F1360" s="4">
        <v>5656</v>
      </c>
      <c r="G1360">
        <v>378</v>
      </c>
      <c r="H1360" s="3">
        <f>_xlfn.XLOOKUP(sales[[#This Row],[Product]],products[Product],products[Cost per box])*sales[[#This Row],[Boxes]]</f>
        <v>2570.4</v>
      </c>
      <c r="I1360" s="4">
        <f>sales[[#This Row],[Revenue]]-sales[[#This Row],[Cost]]</f>
        <v>3085.6</v>
      </c>
    </row>
    <row r="1361" spans="2:9" x14ac:dyDescent="0.25">
      <c r="B1361" t="s">
        <v>40</v>
      </c>
      <c r="C1361" t="s">
        <v>21</v>
      </c>
      <c r="D1361" t="s">
        <v>50</v>
      </c>
      <c r="E1361" s="1">
        <v>44272</v>
      </c>
      <c r="F1361" s="4">
        <v>1344</v>
      </c>
      <c r="G1361">
        <v>50</v>
      </c>
      <c r="H1361" s="3">
        <f>_xlfn.XLOOKUP(sales[[#This Row],[Product]],products[Product],products[Cost per box])*sales[[#This Row],[Boxes]]</f>
        <v>620.5</v>
      </c>
      <c r="I1361" s="4">
        <f>sales[[#This Row],[Revenue]]-sales[[#This Row],[Cost]]</f>
        <v>723.5</v>
      </c>
    </row>
    <row r="1362" spans="2:9" x14ac:dyDescent="0.25">
      <c r="B1362" t="s">
        <v>10</v>
      </c>
      <c r="C1362" t="s">
        <v>11</v>
      </c>
      <c r="D1362" t="s">
        <v>36</v>
      </c>
      <c r="E1362" s="1">
        <v>44272</v>
      </c>
      <c r="F1362" s="4">
        <v>154</v>
      </c>
      <c r="G1362">
        <v>6</v>
      </c>
      <c r="H1362" s="3">
        <f>_xlfn.XLOOKUP(sales[[#This Row],[Product]],products[Product],products[Cost per box])*sales[[#This Row],[Boxes]]</f>
        <v>30.240000000000002</v>
      </c>
      <c r="I1362" s="4">
        <f>sales[[#This Row],[Revenue]]-sales[[#This Row],[Cost]]</f>
        <v>123.75999999999999</v>
      </c>
    </row>
    <row r="1363" spans="2:9" x14ac:dyDescent="0.25">
      <c r="B1363" t="s">
        <v>29</v>
      </c>
      <c r="C1363" t="s">
        <v>21</v>
      </c>
      <c r="D1363" t="s">
        <v>22</v>
      </c>
      <c r="E1363" s="1">
        <v>44272</v>
      </c>
      <c r="F1363" s="4">
        <v>9401</v>
      </c>
      <c r="G1363">
        <v>314</v>
      </c>
      <c r="H1363" s="3">
        <f>_xlfn.XLOOKUP(sales[[#This Row],[Product]],products[Product],products[Cost per box])*sales[[#This Row],[Boxes]]</f>
        <v>2581.0800000000004</v>
      </c>
      <c r="I1363" s="4">
        <f>sales[[#This Row],[Revenue]]-sales[[#This Row],[Cost]]</f>
        <v>6819.92</v>
      </c>
    </row>
    <row r="1364" spans="2:9" x14ac:dyDescent="0.25">
      <c r="B1364" t="s">
        <v>25</v>
      </c>
      <c r="C1364" t="s">
        <v>6</v>
      </c>
      <c r="D1364" t="s">
        <v>47</v>
      </c>
      <c r="E1364" s="1">
        <v>44272</v>
      </c>
      <c r="F1364" s="4">
        <v>3899</v>
      </c>
      <c r="G1364">
        <v>244</v>
      </c>
      <c r="H1364" s="3">
        <f>_xlfn.XLOOKUP(sales[[#This Row],[Product]],products[Product],products[Cost per box])*sales[[#This Row],[Boxes]]</f>
        <v>1283.44</v>
      </c>
      <c r="I1364" s="4">
        <f>sales[[#This Row],[Revenue]]-sales[[#This Row],[Cost]]</f>
        <v>2615.56</v>
      </c>
    </row>
    <row r="1365" spans="2:9" x14ac:dyDescent="0.25">
      <c r="B1365" t="s">
        <v>33</v>
      </c>
      <c r="C1365" t="s">
        <v>21</v>
      </c>
      <c r="D1365" t="s">
        <v>38</v>
      </c>
      <c r="E1365" s="1">
        <v>44273</v>
      </c>
      <c r="F1365" s="4">
        <v>3948</v>
      </c>
      <c r="G1365">
        <v>80</v>
      </c>
      <c r="H1365" s="3">
        <f>_xlfn.XLOOKUP(sales[[#This Row],[Product]],products[Product],products[Cost per box])*sales[[#This Row],[Boxes]]</f>
        <v>795.19999999999993</v>
      </c>
      <c r="I1365" s="4">
        <f>sales[[#This Row],[Revenue]]-sales[[#This Row],[Cost]]</f>
        <v>3152.8</v>
      </c>
    </row>
    <row r="1366" spans="2:9" x14ac:dyDescent="0.25">
      <c r="B1366" t="s">
        <v>37</v>
      </c>
      <c r="C1366" t="s">
        <v>21</v>
      </c>
      <c r="D1366" t="s">
        <v>48</v>
      </c>
      <c r="E1366" s="1">
        <v>44273</v>
      </c>
      <c r="F1366" s="4">
        <v>10598</v>
      </c>
      <c r="G1366">
        <v>365</v>
      </c>
      <c r="H1366" s="3">
        <f>_xlfn.XLOOKUP(sales[[#This Row],[Product]],products[Product],products[Cost per box])*sales[[#This Row],[Boxes]]</f>
        <v>2730.2000000000003</v>
      </c>
      <c r="I1366" s="4">
        <f>sales[[#This Row],[Revenue]]-sales[[#This Row],[Cost]]</f>
        <v>7867.7999999999993</v>
      </c>
    </row>
    <row r="1367" spans="2:9" x14ac:dyDescent="0.25">
      <c r="B1367" t="s">
        <v>41</v>
      </c>
      <c r="C1367" t="s">
        <v>27</v>
      </c>
      <c r="D1367" t="s">
        <v>7</v>
      </c>
      <c r="E1367" s="1">
        <v>44273</v>
      </c>
      <c r="F1367" s="4">
        <v>9219</v>
      </c>
      <c r="G1367">
        <v>79</v>
      </c>
      <c r="H1367" s="3">
        <f>_xlfn.XLOOKUP(sales[[#This Row],[Product]],products[Product],products[Cost per box])*sales[[#This Row],[Boxes]]</f>
        <v>406.85</v>
      </c>
      <c r="I1367" s="4">
        <f>sales[[#This Row],[Revenue]]-sales[[#This Row],[Cost]]</f>
        <v>8812.15</v>
      </c>
    </row>
    <row r="1368" spans="2:9" x14ac:dyDescent="0.25">
      <c r="B1368" t="s">
        <v>51</v>
      </c>
      <c r="C1368" t="s">
        <v>27</v>
      </c>
      <c r="D1368" t="s">
        <v>28</v>
      </c>
      <c r="E1368" s="1">
        <v>44273</v>
      </c>
      <c r="F1368" s="4">
        <v>2072</v>
      </c>
      <c r="G1368">
        <v>259</v>
      </c>
      <c r="H1368" s="3">
        <f>_xlfn.XLOOKUP(sales[[#This Row],[Product]],products[Product],products[Cost per box])*sales[[#This Row],[Boxes]]</f>
        <v>714.83999999999992</v>
      </c>
      <c r="I1368" s="4">
        <f>sales[[#This Row],[Revenue]]-sales[[#This Row],[Cost]]</f>
        <v>1357.16</v>
      </c>
    </row>
    <row r="1369" spans="2:9" x14ac:dyDescent="0.25">
      <c r="B1369" t="s">
        <v>51</v>
      </c>
      <c r="C1369" t="s">
        <v>11</v>
      </c>
      <c r="D1369" t="s">
        <v>48</v>
      </c>
      <c r="E1369" s="1">
        <v>44273</v>
      </c>
      <c r="F1369" s="4">
        <v>2541</v>
      </c>
      <c r="G1369">
        <v>295</v>
      </c>
      <c r="H1369" s="3">
        <f>_xlfn.XLOOKUP(sales[[#This Row],[Product]],products[Product],products[Cost per box])*sales[[#This Row],[Boxes]]</f>
        <v>2206.6</v>
      </c>
      <c r="I1369" s="4">
        <f>sales[[#This Row],[Revenue]]-sales[[#This Row],[Cost]]</f>
        <v>334.40000000000009</v>
      </c>
    </row>
    <row r="1370" spans="2:9" x14ac:dyDescent="0.25">
      <c r="B1370" t="s">
        <v>29</v>
      </c>
      <c r="C1370" t="s">
        <v>27</v>
      </c>
      <c r="D1370" t="s">
        <v>24</v>
      </c>
      <c r="E1370" s="1">
        <v>44273</v>
      </c>
      <c r="F1370" s="4">
        <v>6405</v>
      </c>
      <c r="G1370">
        <v>70</v>
      </c>
      <c r="H1370" s="3">
        <f>_xlfn.XLOOKUP(sales[[#This Row],[Product]],products[Product],products[Cost per box])*sales[[#This Row],[Boxes]]</f>
        <v>735.69999999999993</v>
      </c>
      <c r="I1370" s="4">
        <f>sales[[#This Row],[Revenue]]-sales[[#This Row],[Cost]]</f>
        <v>5669.3</v>
      </c>
    </row>
    <row r="1371" spans="2:9" x14ac:dyDescent="0.25">
      <c r="B1371" t="s">
        <v>10</v>
      </c>
      <c r="C1371" t="s">
        <v>21</v>
      </c>
      <c r="D1371" t="s">
        <v>47</v>
      </c>
      <c r="E1371" s="1">
        <v>44273</v>
      </c>
      <c r="F1371" s="4">
        <v>5803</v>
      </c>
      <c r="G1371">
        <v>82</v>
      </c>
      <c r="H1371" s="3">
        <f>_xlfn.XLOOKUP(sales[[#This Row],[Product]],products[Product],products[Cost per box])*sales[[#This Row],[Boxes]]</f>
        <v>431.32</v>
      </c>
      <c r="I1371" s="4">
        <f>sales[[#This Row],[Revenue]]-sales[[#This Row],[Cost]]</f>
        <v>5371.68</v>
      </c>
    </row>
    <row r="1372" spans="2:9" x14ac:dyDescent="0.25">
      <c r="B1372" t="s">
        <v>41</v>
      </c>
      <c r="C1372" t="s">
        <v>9</v>
      </c>
      <c r="D1372" t="s">
        <v>24</v>
      </c>
      <c r="E1372" s="1">
        <v>44273</v>
      </c>
      <c r="F1372" s="4">
        <v>12775</v>
      </c>
      <c r="G1372">
        <v>69</v>
      </c>
      <c r="H1372" s="3">
        <f>_xlfn.XLOOKUP(sales[[#This Row],[Product]],products[Product],products[Cost per box])*sales[[#This Row],[Boxes]]</f>
        <v>725.18999999999994</v>
      </c>
      <c r="I1372" s="4">
        <f>sales[[#This Row],[Revenue]]-sales[[#This Row],[Cost]]</f>
        <v>12049.81</v>
      </c>
    </row>
    <row r="1373" spans="2:9" x14ac:dyDescent="0.25">
      <c r="B1373" t="s">
        <v>20</v>
      </c>
      <c r="C1373" t="s">
        <v>16</v>
      </c>
      <c r="D1373" t="s">
        <v>14</v>
      </c>
      <c r="E1373" s="1">
        <v>44273</v>
      </c>
      <c r="F1373" s="4">
        <v>5698</v>
      </c>
      <c r="G1373">
        <v>74</v>
      </c>
      <c r="H1373" s="3">
        <f>_xlfn.XLOOKUP(sales[[#This Row],[Product]],products[Product],products[Cost per box])*sales[[#This Row],[Boxes]]</f>
        <v>466.94</v>
      </c>
      <c r="I1373" s="4">
        <f>sales[[#This Row],[Revenue]]-sales[[#This Row],[Cost]]</f>
        <v>5231.0600000000004</v>
      </c>
    </row>
    <row r="1374" spans="2:9" x14ac:dyDescent="0.25">
      <c r="B1374" t="s">
        <v>5</v>
      </c>
      <c r="C1374" t="s">
        <v>16</v>
      </c>
      <c r="D1374" t="s">
        <v>30</v>
      </c>
      <c r="E1374" s="1">
        <v>44273</v>
      </c>
      <c r="F1374" s="4">
        <v>13153</v>
      </c>
      <c r="G1374">
        <v>506</v>
      </c>
      <c r="H1374" s="3">
        <f>_xlfn.XLOOKUP(sales[[#This Row],[Product]],products[Product],products[Cost per box])*sales[[#This Row],[Boxes]]</f>
        <v>1862.0800000000002</v>
      </c>
      <c r="I1374" s="4">
        <f>sales[[#This Row],[Revenue]]-sales[[#This Row],[Cost]]</f>
        <v>11290.92</v>
      </c>
    </row>
    <row r="1375" spans="2:9" x14ac:dyDescent="0.25">
      <c r="B1375" t="s">
        <v>51</v>
      </c>
      <c r="C1375" t="s">
        <v>27</v>
      </c>
      <c r="D1375" t="s">
        <v>43</v>
      </c>
      <c r="E1375" s="1">
        <v>44273</v>
      </c>
      <c r="F1375" s="4">
        <v>5537</v>
      </c>
      <c r="G1375">
        <v>265</v>
      </c>
      <c r="H1375" s="3">
        <f>_xlfn.XLOOKUP(sales[[#This Row],[Product]],products[Product],products[Cost per box])*sales[[#This Row],[Boxes]]</f>
        <v>1020.25</v>
      </c>
      <c r="I1375" s="4">
        <f>sales[[#This Row],[Revenue]]-sales[[#This Row],[Cost]]</f>
        <v>4516.75</v>
      </c>
    </row>
    <row r="1376" spans="2:9" x14ac:dyDescent="0.25">
      <c r="B1376" t="s">
        <v>39</v>
      </c>
      <c r="C1376" t="s">
        <v>6</v>
      </c>
      <c r="D1376" t="s">
        <v>31</v>
      </c>
      <c r="E1376" s="1">
        <v>44273</v>
      </c>
      <c r="F1376" s="4">
        <v>4634</v>
      </c>
      <c r="G1376">
        <v>501</v>
      </c>
      <c r="H1376" s="3">
        <f>_xlfn.XLOOKUP(sales[[#This Row],[Product]],products[Product],products[Cost per box])*sales[[#This Row],[Boxes]]</f>
        <v>2865.72</v>
      </c>
      <c r="I1376" s="4">
        <f>sales[[#This Row],[Revenue]]-sales[[#This Row],[Cost]]</f>
        <v>1768.2800000000002</v>
      </c>
    </row>
    <row r="1377" spans="2:9" x14ac:dyDescent="0.25">
      <c r="B1377" t="s">
        <v>46</v>
      </c>
      <c r="C1377" t="s">
        <v>11</v>
      </c>
      <c r="D1377" t="s">
        <v>14</v>
      </c>
      <c r="E1377" s="1">
        <v>44273</v>
      </c>
      <c r="F1377" s="4">
        <v>4060</v>
      </c>
      <c r="G1377">
        <v>659</v>
      </c>
      <c r="H1377" s="3">
        <f>_xlfn.XLOOKUP(sales[[#This Row],[Product]],products[Product],products[Cost per box])*sales[[#This Row],[Boxes]]</f>
        <v>4158.29</v>
      </c>
      <c r="I1377" s="4">
        <f>sales[[#This Row],[Revenue]]-sales[[#This Row],[Cost]]</f>
        <v>-98.289999999999964</v>
      </c>
    </row>
    <row r="1378" spans="2:9" x14ac:dyDescent="0.25">
      <c r="B1378" t="s">
        <v>34</v>
      </c>
      <c r="C1378" t="s">
        <v>11</v>
      </c>
      <c r="D1378" t="s">
        <v>36</v>
      </c>
      <c r="E1378" s="1">
        <v>44273</v>
      </c>
      <c r="F1378" s="4">
        <v>826</v>
      </c>
      <c r="G1378">
        <v>27</v>
      </c>
      <c r="H1378" s="3">
        <f>_xlfn.XLOOKUP(sales[[#This Row],[Product]],products[Product],products[Cost per box])*sales[[#This Row],[Boxes]]</f>
        <v>136.08000000000001</v>
      </c>
      <c r="I1378" s="4">
        <f>sales[[#This Row],[Revenue]]-sales[[#This Row],[Cost]]</f>
        <v>689.92</v>
      </c>
    </row>
    <row r="1379" spans="2:9" x14ac:dyDescent="0.25">
      <c r="B1379" t="s">
        <v>33</v>
      </c>
      <c r="C1379" t="s">
        <v>11</v>
      </c>
      <c r="D1379" t="s">
        <v>30</v>
      </c>
      <c r="E1379" s="1">
        <v>44273</v>
      </c>
      <c r="F1379" s="4">
        <v>2807</v>
      </c>
      <c r="G1379">
        <v>166</v>
      </c>
      <c r="H1379" s="3">
        <f>_xlfn.XLOOKUP(sales[[#This Row],[Product]],products[Product],products[Cost per box])*sales[[#This Row],[Boxes]]</f>
        <v>610.88</v>
      </c>
      <c r="I1379" s="4">
        <f>sales[[#This Row],[Revenue]]-sales[[#This Row],[Cost]]</f>
        <v>2196.12</v>
      </c>
    </row>
    <row r="1380" spans="2:9" x14ac:dyDescent="0.25">
      <c r="B1380" t="s">
        <v>51</v>
      </c>
      <c r="C1380" t="s">
        <v>9</v>
      </c>
      <c r="D1380" t="s">
        <v>44</v>
      </c>
      <c r="E1380" s="1">
        <v>44273</v>
      </c>
      <c r="F1380" s="4">
        <v>6153</v>
      </c>
      <c r="G1380">
        <v>199</v>
      </c>
      <c r="H1380" s="3">
        <f>_xlfn.XLOOKUP(sales[[#This Row],[Product]],products[Product],products[Cost per box])*sales[[#This Row],[Boxes]]</f>
        <v>1904.43</v>
      </c>
      <c r="I1380" s="4">
        <f>sales[[#This Row],[Revenue]]-sales[[#This Row],[Cost]]</f>
        <v>4248.57</v>
      </c>
    </row>
    <row r="1381" spans="2:9" x14ac:dyDescent="0.25">
      <c r="B1381" t="s">
        <v>57</v>
      </c>
      <c r="C1381" t="s">
        <v>6</v>
      </c>
      <c r="D1381" t="s">
        <v>45</v>
      </c>
      <c r="E1381" s="1">
        <v>44273</v>
      </c>
      <c r="F1381" s="4">
        <v>5026</v>
      </c>
      <c r="G1381">
        <v>252</v>
      </c>
      <c r="H1381" s="3">
        <f>_xlfn.XLOOKUP(sales[[#This Row],[Product]],products[Product],products[Cost per box])*sales[[#This Row],[Boxes]]</f>
        <v>1947.96</v>
      </c>
      <c r="I1381" s="4">
        <f>sales[[#This Row],[Revenue]]-sales[[#This Row],[Cost]]</f>
        <v>3078.04</v>
      </c>
    </row>
    <row r="1382" spans="2:9" x14ac:dyDescent="0.25">
      <c r="B1382" t="s">
        <v>8</v>
      </c>
      <c r="C1382" t="s">
        <v>27</v>
      </c>
      <c r="D1382" t="s">
        <v>38</v>
      </c>
      <c r="E1382" s="1">
        <v>44273</v>
      </c>
      <c r="F1382" s="4">
        <v>735</v>
      </c>
      <c r="G1382">
        <v>24</v>
      </c>
      <c r="H1382" s="3">
        <f>_xlfn.XLOOKUP(sales[[#This Row],[Product]],products[Product],products[Cost per box])*sales[[#This Row],[Boxes]]</f>
        <v>238.56</v>
      </c>
      <c r="I1382" s="4">
        <f>sales[[#This Row],[Revenue]]-sales[[#This Row],[Cost]]</f>
        <v>496.44</v>
      </c>
    </row>
    <row r="1383" spans="2:9" x14ac:dyDescent="0.25">
      <c r="B1383" t="s">
        <v>15</v>
      </c>
      <c r="C1383" t="s">
        <v>27</v>
      </c>
      <c r="D1383" t="s">
        <v>45</v>
      </c>
      <c r="E1383" s="1">
        <v>44273</v>
      </c>
      <c r="F1383" s="4">
        <v>5033</v>
      </c>
      <c r="G1383">
        <v>265</v>
      </c>
      <c r="H1383" s="3">
        <f>_xlfn.XLOOKUP(sales[[#This Row],[Product]],products[Product],products[Cost per box])*sales[[#This Row],[Boxes]]</f>
        <v>2048.4500000000003</v>
      </c>
      <c r="I1383" s="4">
        <f>sales[[#This Row],[Revenue]]-sales[[#This Row],[Cost]]</f>
        <v>2984.5499999999997</v>
      </c>
    </row>
    <row r="1384" spans="2:9" x14ac:dyDescent="0.25">
      <c r="B1384" t="s">
        <v>23</v>
      </c>
      <c r="C1384" t="s">
        <v>9</v>
      </c>
      <c r="D1384" t="s">
        <v>30</v>
      </c>
      <c r="E1384" s="1">
        <v>44273</v>
      </c>
      <c r="F1384" s="4">
        <v>6321</v>
      </c>
      <c r="G1384">
        <v>452</v>
      </c>
      <c r="H1384" s="3">
        <f>_xlfn.XLOOKUP(sales[[#This Row],[Product]],products[Product],products[Cost per box])*sales[[#This Row],[Boxes]]</f>
        <v>1663.3600000000001</v>
      </c>
      <c r="I1384" s="4">
        <f>sales[[#This Row],[Revenue]]-sales[[#This Row],[Cost]]</f>
        <v>4657.6399999999994</v>
      </c>
    </row>
    <row r="1385" spans="2:9" x14ac:dyDescent="0.25">
      <c r="B1385" t="s">
        <v>55</v>
      </c>
      <c r="C1385" t="s">
        <v>16</v>
      </c>
      <c r="D1385" t="s">
        <v>48</v>
      </c>
      <c r="E1385" s="1">
        <v>44273</v>
      </c>
      <c r="F1385" s="4">
        <v>2541</v>
      </c>
      <c r="G1385">
        <v>91</v>
      </c>
      <c r="H1385" s="3">
        <f>_xlfn.XLOOKUP(sales[[#This Row],[Product]],products[Product],products[Cost per box])*sales[[#This Row],[Boxes]]</f>
        <v>680.68000000000006</v>
      </c>
      <c r="I1385" s="4">
        <f>sales[[#This Row],[Revenue]]-sales[[#This Row],[Cost]]</f>
        <v>1860.32</v>
      </c>
    </row>
    <row r="1386" spans="2:9" x14ac:dyDescent="0.25">
      <c r="B1386" t="s">
        <v>37</v>
      </c>
      <c r="C1386" t="s">
        <v>6</v>
      </c>
      <c r="D1386" t="s">
        <v>19</v>
      </c>
      <c r="E1386" s="1">
        <v>44273</v>
      </c>
      <c r="F1386" s="4">
        <v>1456</v>
      </c>
      <c r="G1386">
        <v>112</v>
      </c>
      <c r="H1386" s="3">
        <f>_xlfn.XLOOKUP(sales[[#This Row],[Product]],products[Product],products[Cost per box])*sales[[#This Row],[Boxes]]</f>
        <v>1145.76</v>
      </c>
      <c r="I1386" s="4">
        <f>sales[[#This Row],[Revenue]]-sales[[#This Row],[Cost]]</f>
        <v>310.24</v>
      </c>
    </row>
    <row r="1387" spans="2:9" x14ac:dyDescent="0.25">
      <c r="B1387" t="s">
        <v>55</v>
      </c>
      <c r="C1387" t="s">
        <v>11</v>
      </c>
      <c r="D1387" t="s">
        <v>52</v>
      </c>
      <c r="E1387" s="1">
        <v>44273</v>
      </c>
      <c r="F1387" s="4">
        <v>5236</v>
      </c>
      <c r="G1387">
        <v>175</v>
      </c>
      <c r="H1387" s="3">
        <f>_xlfn.XLOOKUP(sales[[#This Row],[Product]],products[Product],products[Cost per box])*sales[[#This Row],[Boxes]]</f>
        <v>581</v>
      </c>
      <c r="I1387" s="4">
        <f>sales[[#This Row],[Revenue]]-sales[[#This Row],[Cost]]</f>
        <v>4655</v>
      </c>
    </row>
    <row r="1388" spans="2:9" x14ac:dyDescent="0.25">
      <c r="B1388" t="s">
        <v>49</v>
      </c>
      <c r="C1388" t="s">
        <v>9</v>
      </c>
      <c r="D1388" t="s">
        <v>31</v>
      </c>
      <c r="E1388" s="1">
        <v>44273</v>
      </c>
      <c r="F1388" s="4">
        <v>1162</v>
      </c>
      <c r="G1388">
        <v>62</v>
      </c>
      <c r="H1388" s="3">
        <f>_xlfn.XLOOKUP(sales[[#This Row],[Product]],products[Product],products[Cost per box])*sales[[#This Row],[Boxes]]</f>
        <v>354.64</v>
      </c>
      <c r="I1388" s="4">
        <f>sales[[#This Row],[Revenue]]-sales[[#This Row],[Cost]]</f>
        <v>807.36</v>
      </c>
    </row>
    <row r="1389" spans="2:9" x14ac:dyDescent="0.25">
      <c r="B1389" t="s">
        <v>10</v>
      </c>
      <c r="C1389" t="s">
        <v>27</v>
      </c>
      <c r="D1389" t="s">
        <v>14</v>
      </c>
      <c r="E1389" s="1">
        <v>44274</v>
      </c>
      <c r="F1389" s="4">
        <v>2366</v>
      </c>
      <c r="G1389">
        <v>375</v>
      </c>
      <c r="H1389" s="3">
        <f>_xlfn.XLOOKUP(sales[[#This Row],[Product]],products[Product],products[Cost per box])*sales[[#This Row],[Boxes]]</f>
        <v>2366.25</v>
      </c>
      <c r="I1389" s="4">
        <f>sales[[#This Row],[Revenue]]-sales[[#This Row],[Cost]]</f>
        <v>-0.25</v>
      </c>
    </row>
    <row r="1390" spans="2:9" x14ac:dyDescent="0.25">
      <c r="B1390" t="s">
        <v>13</v>
      </c>
      <c r="C1390" t="s">
        <v>6</v>
      </c>
      <c r="D1390" t="s">
        <v>36</v>
      </c>
      <c r="E1390" s="1">
        <v>44274</v>
      </c>
      <c r="F1390" s="4">
        <v>189</v>
      </c>
      <c r="G1390">
        <v>251</v>
      </c>
      <c r="H1390" s="3">
        <f>_xlfn.XLOOKUP(sales[[#This Row],[Product]],products[Product],products[Cost per box])*sales[[#This Row],[Boxes]]</f>
        <v>1265.04</v>
      </c>
      <c r="I1390" s="4">
        <f>sales[[#This Row],[Revenue]]-sales[[#This Row],[Cost]]</f>
        <v>-1076.04</v>
      </c>
    </row>
    <row r="1391" spans="2:9" x14ac:dyDescent="0.25">
      <c r="B1391" t="s">
        <v>40</v>
      </c>
      <c r="C1391" t="s">
        <v>21</v>
      </c>
      <c r="D1391" t="s">
        <v>45</v>
      </c>
      <c r="E1391" s="1">
        <v>44274</v>
      </c>
      <c r="F1391" s="4">
        <v>12628</v>
      </c>
      <c r="G1391">
        <v>76</v>
      </c>
      <c r="H1391" s="3">
        <f>_xlfn.XLOOKUP(sales[[#This Row],[Product]],products[Product],products[Cost per box])*sales[[#This Row],[Boxes]]</f>
        <v>587.48</v>
      </c>
      <c r="I1391" s="4">
        <f>sales[[#This Row],[Revenue]]-sales[[#This Row],[Cost]]</f>
        <v>12040.52</v>
      </c>
    </row>
    <row r="1392" spans="2:9" x14ac:dyDescent="0.25">
      <c r="B1392" t="s">
        <v>10</v>
      </c>
      <c r="C1392" t="s">
        <v>21</v>
      </c>
      <c r="D1392" t="s">
        <v>48</v>
      </c>
      <c r="E1392" s="1">
        <v>44274</v>
      </c>
      <c r="F1392" s="4">
        <v>4207</v>
      </c>
      <c r="G1392">
        <v>391</v>
      </c>
      <c r="H1392" s="3">
        <f>_xlfn.XLOOKUP(sales[[#This Row],[Product]],products[Product],products[Cost per box])*sales[[#This Row],[Boxes]]</f>
        <v>2924.6800000000003</v>
      </c>
      <c r="I1392" s="4">
        <f>sales[[#This Row],[Revenue]]-sales[[#This Row],[Cost]]</f>
        <v>1282.3199999999997</v>
      </c>
    </row>
    <row r="1393" spans="2:9" x14ac:dyDescent="0.25">
      <c r="B1393" t="s">
        <v>23</v>
      </c>
      <c r="C1393" t="s">
        <v>6</v>
      </c>
      <c r="D1393" t="s">
        <v>12</v>
      </c>
      <c r="E1393" s="1">
        <v>44274</v>
      </c>
      <c r="F1393" s="4">
        <v>6916</v>
      </c>
      <c r="G1393">
        <v>34</v>
      </c>
      <c r="H1393" s="3">
        <f>_xlfn.XLOOKUP(sales[[#This Row],[Product]],products[Product],products[Cost per box])*sales[[#This Row],[Boxes]]</f>
        <v>286.62</v>
      </c>
      <c r="I1393" s="4">
        <f>sales[[#This Row],[Revenue]]-sales[[#This Row],[Cost]]</f>
        <v>6629.38</v>
      </c>
    </row>
    <row r="1394" spans="2:9" x14ac:dyDescent="0.25">
      <c r="B1394" t="s">
        <v>10</v>
      </c>
      <c r="C1394" t="s">
        <v>27</v>
      </c>
      <c r="D1394" t="s">
        <v>52</v>
      </c>
      <c r="E1394" s="1">
        <v>44274</v>
      </c>
      <c r="F1394" s="4">
        <v>2142</v>
      </c>
      <c r="G1394">
        <v>168</v>
      </c>
      <c r="H1394" s="3">
        <f>_xlfn.XLOOKUP(sales[[#This Row],[Product]],products[Product],products[Cost per box])*sales[[#This Row],[Boxes]]</f>
        <v>557.76</v>
      </c>
      <c r="I1394" s="4">
        <f>sales[[#This Row],[Revenue]]-sales[[#This Row],[Cost]]</f>
        <v>1584.24</v>
      </c>
    </row>
    <row r="1395" spans="2:9" x14ac:dyDescent="0.25">
      <c r="B1395" t="s">
        <v>46</v>
      </c>
      <c r="C1395" t="s">
        <v>6</v>
      </c>
      <c r="D1395" t="s">
        <v>26</v>
      </c>
      <c r="E1395" s="1">
        <v>44274</v>
      </c>
      <c r="F1395" s="4">
        <v>4403</v>
      </c>
      <c r="G1395">
        <v>166</v>
      </c>
      <c r="H1395" s="3">
        <f>_xlfn.XLOOKUP(sales[[#This Row],[Product]],products[Product],products[Cost per box])*sales[[#This Row],[Boxes]]</f>
        <v>1067.3799999999999</v>
      </c>
      <c r="I1395" s="4">
        <f>sales[[#This Row],[Revenue]]-sales[[#This Row],[Cost]]</f>
        <v>3335.62</v>
      </c>
    </row>
    <row r="1396" spans="2:9" x14ac:dyDescent="0.25">
      <c r="B1396" t="s">
        <v>39</v>
      </c>
      <c r="C1396" t="s">
        <v>9</v>
      </c>
      <c r="D1396" t="s">
        <v>52</v>
      </c>
      <c r="E1396" s="1">
        <v>44274</v>
      </c>
      <c r="F1396" s="4">
        <v>3556</v>
      </c>
      <c r="G1396">
        <v>136</v>
      </c>
      <c r="H1396" s="3">
        <f>_xlfn.XLOOKUP(sales[[#This Row],[Product]],products[Product],products[Cost per box])*sales[[#This Row],[Boxes]]</f>
        <v>451.52</v>
      </c>
      <c r="I1396" s="4">
        <f>sales[[#This Row],[Revenue]]-sales[[#This Row],[Cost]]</f>
        <v>3104.48</v>
      </c>
    </row>
    <row r="1397" spans="2:9" x14ac:dyDescent="0.25">
      <c r="B1397" t="s">
        <v>23</v>
      </c>
      <c r="C1397" t="s">
        <v>6</v>
      </c>
      <c r="D1397" t="s">
        <v>44</v>
      </c>
      <c r="E1397" s="1">
        <v>44274</v>
      </c>
      <c r="F1397" s="4">
        <v>8974</v>
      </c>
      <c r="G1397">
        <v>522</v>
      </c>
      <c r="H1397" s="3">
        <f>_xlfn.XLOOKUP(sales[[#This Row],[Product]],products[Product],products[Cost per box])*sales[[#This Row],[Boxes]]</f>
        <v>4995.54</v>
      </c>
      <c r="I1397" s="4">
        <f>sales[[#This Row],[Revenue]]-sales[[#This Row],[Cost]]</f>
        <v>3978.46</v>
      </c>
    </row>
    <row r="1398" spans="2:9" x14ac:dyDescent="0.25">
      <c r="B1398" t="s">
        <v>29</v>
      </c>
      <c r="C1398" t="s">
        <v>6</v>
      </c>
      <c r="D1398" t="s">
        <v>43</v>
      </c>
      <c r="E1398" s="1">
        <v>44274</v>
      </c>
      <c r="F1398" s="4">
        <v>2072</v>
      </c>
      <c r="G1398">
        <v>465</v>
      </c>
      <c r="H1398" s="3">
        <f>_xlfn.XLOOKUP(sales[[#This Row],[Product]],products[Product],products[Cost per box])*sales[[#This Row],[Boxes]]</f>
        <v>1790.25</v>
      </c>
      <c r="I1398" s="4">
        <f>sales[[#This Row],[Revenue]]-sales[[#This Row],[Cost]]</f>
        <v>281.75</v>
      </c>
    </row>
    <row r="1399" spans="2:9" x14ac:dyDescent="0.25">
      <c r="B1399" t="s">
        <v>32</v>
      </c>
      <c r="C1399" t="s">
        <v>6</v>
      </c>
      <c r="D1399" t="s">
        <v>31</v>
      </c>
      <c r="E1399" s="1">
        <v>44274</v>
      </c>
      <c r="F1399" s="4">
        <v>15113</v>
      </c>
      <c r="G1399">
        <v>117</v>
      </c>
      <c r="H1399" s="3">
        <f>_xlfn.XLOOKUP(sales[[#This Row],[Product]],products[Product],products[Cost per box])*sales[[#This Row],[Boxes]]</f>
        <v>669.24</v>
      </c>
      <c r="I1399" s="4">
        <f>sales[[#This Row],[Revenue]]-sales[[#This Row],[Cost]]</f>
        <v>14443.76</v>
      </c>
    </row>
    <row r="1400" spans="2:9" x14ac:dyDescent="0.25">
      <c r="B1400" t="s">
        <v>5</v>
      </c>
      <c r="C1400" t="s">
        <v>9</v>
      </c>
      <c r="D1400" t="s">
        <v>22</v>
      </c>
      <c r="E1400" s="1">
        <v>44274</v>
      </c>
      <c r="F1400" s="4">
        <v>9604</v>
      </c>
      <c r="G1400">
        <v>428</v>
      </c>
      <c r="H1400" s="3">
        <f>_xlfn.XLOOKUP(sales[[#This Row],[Product]],products[Product],products[Cost per box])*sales[[#This Row],[Boxes]]</f>
        <v>3518.1600000000003</v>
      </c>
      <c r="I1400" s="4">
        <f>sales[[#This Row],[Revenue]]-sales[[#This Row],[Cost]]</f>
        <v>6085.84</v>
      </c>
    </row>
    <row r="1401" spans="2:9" x14ac:dyDescent="0.25">
      <c r="B1401" t="s">
        <v>40</v>
      </c>
      <c r="C1401" t="s">
        <v>9</v>
      </c>
      <c r="D1401" t="s">
        <v>26</v>
      </c>
      <c r="E1401" s="1">
        <v>44274</v>
      </c>
      <c r="F1401" s="4">
        <v>5285</v>
      </c>
      <c r="G1401">
        <v>659</v>
      </c>
      <c r="H1401" s="3">
        <f>_xlfn.XLOOKUP(sales[[#This Row],[Product]],products[Product],products[Cost per box])*sales[[#This Row],[Boxes]]</f>
        <v>4237.37</v>
      </c>
      <c r="I1401" s="4">
        <f>sales[[#This Row],[Revenue]]-sales[[#This Row],[Cost]]</f>
        <v>1047.6300000000001</v>
      </c>
    </row>
    <row r="1402" spans="2:9" x14ac:dyDescent="0.25">
      <c r="B1402" t="s">
        <v>33</v>
      </c>
      <c r="C1402" t="s">
        <v>21</v>
      </c>
      <c r="D1402" t="s">
        <v>47</v>
      </c>
      <c r="E1402" s="1">
        <v>44274</v>
      </c>
      <c r="F1402" s="4">
        <v>4298</v>
      </c>
      <c r="G1402">
        <v>423</v>
      </c>
      <c r="H1402" s="3">
        <f>_xlfn.XLOOKUP(sales[[#This Row],[Product]],products[Product],products[Cost per box])*sales[[#This Row],[Boxes]]</f>
        <v>2224.98</v>
      </c>
      <c r="I1402" s="4">
        <f>sales[[#This Row],[Revenue]]-sales[[#This Row],[Cost]]</f>
        <v>2073.02</v>
      </c>
    </row>
    <row r="1403" spans="2:9" x14ac:dyDescent="0.25">
      <c r="B1403" t="s">
        <v>51</v>
      </c>
      <c r="C1403" t="s">
        <v>9</v>
      </c>
      <c r="D1403" t="s">
        <v>48</v>
      </c>
      <c r="E1403" s="1">
        <v>44274</v>
      </c>
      <c r="F1403" s="4">
        <v>6601</v>
      </c>
      <c r="G1403">
        <v>262</v>
      </c>
      <c r="H1403" s="3">
        <f>_xlfn.XLOOKUP(sales[[#This Row],[Product]],products[Product],products[Cost per box])*sales[[#This Row],[Boxes]]</f>
        <v>1959.7600000000002</v>
      </c>
      <c r="I1403" s="4">
        <f>sales[[#This Row],[Revenue]]-sales[[#This Row],[Cost]]</f>
        <v>4641.24</v>
      </c>
    </row>
    <row r="1404" spans="2:9" x14ac:dyDescent="0.25">
      <c r="B1404" t="s">
        <v>33</v>
      </c>
      <c r="C1404" t="s">
        <v>9</v>
      </c>
      <c r="D1404" t="s">
        <v>38</v>
      </c>
      <c r="E1404" s="1">
        <v>44274</v>
      </c>
      <c r="F1404" s="4">
        <v>6727</v>
      </c>
      <c r="G1404">
        <v>172</v>
      </c>
      <c r="H1404" s="3">
        <f>_xlfn.XLOOKUP(sales[[#This Row],[Product]],products[Product],products[Cost per box])*sales[[#This Row],[Boxes]]</f>
        <v>1709.6799999999998</v>
      </c>
      <c r="I1404" s="4">
        <f>sales[[#This Row],[Revenue]]-sales[[#This Row],[Cost]]</f>
        <v>5017.32</v>
      </c>
    </row>
    <row r="1405" spans="2:9" x14ac:dyDescent="0.25">
      <c r="B1405" t="s">
        <v>15</v>
      </c>
      <c r="C1405" t="s">
        <v>16</v>
      </c>
      <c r="D1405" t="s">
        <v>24</v>
      </c>
      <c r="E1405" s="1">
        <v>44274</v>
      </c>
      <c r="F1405" s="4">
        <v>12488</v>
      </c>
      <c r="G1405">
        <v>232</v>
      </c>
      <c r="H1405" s="3">
        <f>_xlfn.XLOOKUP(sales[[#This Row],[Product]],products[Product],products[Cost per box])*sales[[#This Row],[Boxes]]</f>
        <v>2438.3200000000002</v>
      </c>
      <c r="I1405" s="4">
        <f>sales[[#This Row],[Revenue]]-sales[[#This Row],[Cost]]</f>
        <v>10049.68</v>
      </c>
    </row>
    <row r="1406" spans="2:9" x14ac:dyDescent="0.25">
      <c r="B1406" t="s">
        <v>8</v>
      </c>
      <c r="C1406" t="s">
        <v>9</v>
      </c>
      <c r="D1406" t="s">
        <v>12</v>
      </c>
      <c r="E1406" s="1">
        <v>44274</v>
      </c>
      <c r="F1406" s="4">
        <v>4228</v>
      </c>
      <c r="G1406">
        <v>283</v>
      </c>
      <c r="H1406" s="3">
        <f>_xlfn.XLOOKUP(sales[[#This Row],[Product]],products[Product],products[Cost per box])*sales[[#This Row],[Boxes]]</f>
        <v>2385.69</v>
      </c>
      <c r="I1406" s="4">
        <f>sales[[#This Row],[Revenue]]-sales[[#This Row],[Cost]]</f>
        <v>1842.31</v>
      </c>
    </row>
    <row r="1407" spans="2:9" x14ac:dyDescent="0.25">
      <c r="B1407" t="s">
        <v>13</v>
      </c>
      <c r="C1407" t="s">
        <v>16</v>
      </c>
      <c r="D1407" t="s">
        <v>45</v>
      </c>
      <c r="E1407" s="1">
        <v>44274</v>
      </c>
      <c r="F1407" s="4">
        <v>9303</v>
      </c>
      <c r="G1407">
        <v>161</v>
      </c>
      <c r="H1407" s="3">
        <f>_xlfn.XLOOKUP(sales[[#This Row],[Product]],products[Product],products[Cost per box])*sales[[#This Row],[Boxes]]</f>
        <v>1244.53</v>
      </c>
      <c r="I1407" s="4">
        <f>sales[[#This Row],[Revenue]]-sales[[#This Row],[Cost]]</f>
        <v>8058.47</v>
      </c>
    </row>
    <row r="1408" spans="2:9" x14ac:dyDescent="0.25">
      <c r="B1408" t="s">
        <v>34</v>
      </c>
      <c r="C1408" t="s">
        <v>21</v>
      </c>
      <c r="D1408" t="s">
        <v>52</v>
      </c>
      <c r="E1408" s="1">
        <v>44274</v>
      </c>
      <c r="F1408" s="4">
        <v>10934</v>
      </c>
      <c r="G1408">
        <v>373</v>
      </c>
      <c r="H1408" s="3">
        <f>_xlfn.XLOOKUP(sales[[#This Row],[Product]],products[Product],products[Cost per box])*sales[[#This Row],[Boxes]]</f>
        <v>1238.3599999999999</v>
      </c>
      <c r="I1408" s="4">
        <f>sales[[#This Row],[Revenue]]-sales[[#This Row],[Cost]]</f>
        <v>9695.64</v>
      </c>
    </row>
    <row r="1409" spans="2:9" x14ac:dyDescent="0.25">
      <c r="B1409" t="s">
        <v>20</v>
      </c>
      <c r="C1409" t="s">
        <v>11</v>
      </c>
      <c r="D1409" t="s">
        <v>19</v>
      </c>
      <c r="E1409" s="1">
        <v>44274</v>
      </c>
      <c r="F1409" s="4">
        <v>6356</v>
      </c>
      <c r="G1409">
        <v>606</v>
      </c>
      <c r="H1409" s="3">
        <f>_xlfn.XLOOKUP(sales[[#This Row],[Product]],products[Product],products[Cost per box])*sales[[#This Row],[Boxes]]</f>
        <v>6199.38</v>
      </c>
      <c r="I1409" s="4">
        <f>sales[[#This Row],[Revenue]]-sales[[#This Row],[Cost]]</f>
        <v>156.61999999999989</v>
      </c>
    </row>
    <row r="1410" spans="2:9" x14ac:dyDescent="0.25">
      <c r="B1410" t="s">
        <v>39</v>
      </c>
      <c r="C1410" t="s">
        <v>9</v>
      </c>
      <c r="D1410" t="s">
        <v>44</v>
      </c>
      <c r="E1410" s="1">
        <v>44274</v>
      </c>
      <c r="F1410" s="4">
        <v>5509</v>
      </c>
      <c r="G1410">
        <v>272</v>
      </c>
      <c r="H1410" s="3">
        <f>_xlfn.XLOOKUP(sales[[#This Row],[Product]],products[Product],products[Cost per box])*sales[[#This Row],[Boxes]]</f>
        <v>2603.04</v>
      </c>
      <c r="I1410" s="4">
        <f>sales[[#This Row],[Revenue]]-sales[[#This Row],[Cost]]</f>
        <v>2905.96</v>
      </c>
    </row>
    <row r="1411" spans="2:9" x14ac:dyDescent="0.25">
      <c r="B1411" t="s">
        <v>39</v>
      </c>
      <c r="C1411" t="s">
        <v>21</v>
      </c>
      <c r="D1411" t="s">
        <v>52</v>
      </c>
      <c r="E1411" s="1">
        <v>44274</v>
      </c>
      <c r="F1411" s="4">
        <v>25984</v>
      </c>
      <c r="G1411">
        <v>97</v>
      </c>
      <c r="H1411" s="3">
        <f>_xlfn.XLOOKUP(sales[[#This Row],[Product]],products[Product],products[Cost per box])*sales[[#This Row],[Boxes]]</f>
        <v>322.03999999999996</v>
      </c>
      <c r="I1411" s="4">
        <f>sales[[#This Row],[Revenue]]-sales[[#This Row],[Cost]]</f>
        <v>25661.96</v>
      </c>
    </row>
    <row r="1412" spans="2:9" x14ac:dyDescent="0.25">
      <c r="B1412" t="s">
        <v>33</v>
      </c>
      <c r="C1412" t="s">
        <v>21</v>
      </c>
      <c r="D1412" t="s">
        <v>30</v>
      </c>
      <c r="E1412" s="1">
        <v>44274</v>
      </c>
      <c r="F1412" s="4">
        <v>3871</v>
      </c>
      <c r="G1412">
        <v>286</v>
      </c>
      <c r="H1412" s="3">
        <f>_xlfn.XLOOKUP(sales[[#This Row],[Product]],products[Product],products[Cost per box])*sales[[#This Row],[Boxes]]</f>
        <v>1052.48</v>
      </c>
      <c r="I1412" s="4">
        <f>sales[[#This Row],[Revenue]]-sales[[#This Row],[Cost]]</f>
        <v>2818.52</v>
      </c>
    </row>
    <row r="1413" spans="2:9" x14ac:dyDescent="0.25">
      <c r="B1413" t="s">
        <v>18</v>
      </c>
      <c r="C1413" t="s">
        <v>21</v>
      </c>
      <c r="D1413" t="s">
        <v>17</v>
      </c>
      <c r="E1413" s="1">
        <v>44274</v>
      </c>
      <c r="F1413" s="4">
        <v>1715</v>
      </c>
      <c r="G1413">
        <v>622</v>
      </c>
      <c r="H1413" s="3">
        <f>_xlfn.XLOOKUP(sales[[#This Row],[Product]],products[Product],products[Cost per box])*sales[[#This Row],[Boxes]]</f>
        <v>4229.5999999999995</v>
      </c>
      <c r="I1413" s="4">
        <f>sales[[#This Row],[Revenue]]-sales[[#This Row],[Cost]]</f>
        <v>-2514.5999999999995</v>
      </c>
    </row>
    <row r="1414" spans="2:9" x14ac:dyDescent="0.25">
      <c r="B1414" t="s">
        <v>49</v>
      </c>
      <c r="C1414" t="s">
        <v>16</v>
      </c>
      <c r="D1414" t="s">
        <v>17</v>
      </c>
      <c r="E1414" s="1">
        <v>44274</v>
      </c>
      <c r="F1414" s="4">
        <v>609</v>
      </c>
      <c r="G1414">
        <v>496</v>
      </c>
      <c r="H1414" s="3">
        <f>_xlfn.XLOOKUP(sales[[#This Row],[Product]],products[Product],products[Cost per box])*sales[[#This Row],[Boxes]]</f>
        <v>3372.7999999999997</v>
      </c>
      <c r="I1414" s="4">
        <f>sales[[#This Row],[Revenue]]-sales[[#This Row],[Cost]]</f>
        <v>-2763.7999999999997</v>
      </c>
    </row>
    <row r="1415" spans="2:9" x14ac:dyDescent="0.25">
      <c r="B1415" t="s">
        <v>5</v>
      </c>
      <c r="C1415" t="s">
        <v>21</v>
      </c>
      <c r="D1415" t="s">
        <v>22</v>
      </c>
      <c r="E1415" s="1">
        <v>44274</v>
      </c>
      <c r="F1415" s="4">
        <v>1757</v>
      </c>
      <c r="G1415">
        <v>1400</v>
      </c>
      <c r="H1415" s="3">
        <f>_xlfn.XLOOKUP(sales[[#This Row],[Product]],products[Product],products[Cost per box])*sales[[#This Row],[Boxes]]</f>
        <v>11508</v>
      </c>
      <c r="I1415" s="4">
        <f>sales[[#This Row],[Revenue]]-sales[[#This Row],[Cost]]</f>
        <v>-9751</v>
      </c>
    </row>
    <row r="1416" spans="2:9" x14ac:dyDescent="0.25">
      <c r="B1416" t="s">
        <v>23</v>
      </c>
      <c r="C1416" t="s">
        <v>16</v>
      </c>
      <c r="D1416" t="s">
        <v>50</v>
      </c>
      <c r="E1416" s="1">
        <v>44274</v>
      </c>
      <c r="F1416" s="4">
        <v>2667</v>
      </c>
      <c r="G1416">
        <v>371</v>
      </c>
      <c r="H1416" s="3">
        <f>_xlfn.XLOOKUP(sales[[#This Row],[Product]],products[Product],products[Cost per box])*sales[[#This Row],[Boxes]]</f>
        <v>4604.1099999999997</v>
      </c>
      <c r="I1416" s="4">
        <f>sales[[#This Row],[Revenue]]-sales[[#This Row],[Cost]]</f>
        <v>-1937.1099999999997</v>
      </c>
    </row>
    <row r="1417" spans="2:9" x14ac:dyDescent="0.25">
      <c r="B1417" t="s">
        <v>20</v>
      </c>
      <c r="C1417" t="s">
        <v>27</v>
      </c>
      <c r="D1417" t="s">
        <v>35</v>
      </c>
      <c r="E1417" s="1">
        <v>44274</v>
      </c>
      <c r="F1417" s="4">
        <v>917</v>
      </c>
      <c r="G1417">
        <v>215</v>
      </c>
      <c r="H1417" s="3">
        <f>_xlfn.XLOOKUP(sales[[#This Row],[Product]],products[Product],products[Cost per box])*sales[[#This Row],[Boxes]]</f>
        <v>569.75</v>
      </c>
      <c r="I1417" s="4">
        <f>sales[[#This Row],[Revenue]]-sales[[#This Row],[Cost]]</f>
        <v>347.25</v>
      </c>
    </row>
    <row r="1418" spans="2:9" x14ac:dyDescent="0.25">
      <c r="B1418" t="s">
        <v>5</v>
      </c>
      <c r="C1418" t="s">
        <v>16</v>
      </c>
      <c r="D1418" t="s">
        <v>38</v>
      </c>
      <c r="E1418" s="1">
        <v>44274</v>
      </c>
      <c r="F1418" s="4">
        <v>4130</v>
      </c>
      <c r="G1418">
        <v>173</v>
      </c>
      <c r="H1418" s="3">
        <f>_xlfn.XLOOKUP(sales[[#This Row],[Product]],products[Product],products[Cost per box])*sales[[#This Row],[Boxes]]</f>
        <v>1719.62</v>
      </c>
      <c r="I1418" s="4">
        <f>sales[[#This Row],[Revenue]]-sales[[#This Row],[Cost]]</f>
        <v>2410.38</v>
      </c>
    </row>
    <row r="1419" spans="2:9" x14ac:dyDescent="0.25">
      <c r="B1419" t="s">
        <v>13</v>
      </c>
      <c r="C1419" t="s">
        <v>27</v>
      </c>
      <c r="D1419" t="s">
        <v>52</v>
      </c>
      <c r="E1419" s="1">
        <v>44274</v>
      </c>
      <c r="F1419" s="4">
        <v>2786</v>
      </c>
      <c r="G1419">
        <v>88</v>
      </c>
      <c r="H1419" s="3">
        <f>_xlfn.XLOOKUP(sales[[#This Row],[Product]],products[Product],products[Cost per box])*sales[[#This Row],[Boxes]]</f>
        <v>292.15999999999997</v>
      </c>
      <c r="I1419" s="4">
        <f>sales[[#This Row],[Revenue]]-sales[[#This Row],[Cost]]</f>
        <v>2493.84</v>
      </c>
    </row>
    <row r="1420" spans="2:9" x14ac:dyDescent="0.25">
      <c r="B1420" t="s">
        <v>10</v>
      </c>
      <c r="C1420" t="s">
        <v>9</v>
      </c>
      <c r="D1420" t="s">
        <v>26</v>
      </c>
      <c r="E1420" s="1">
        <v>44274</v>
      </c>
      <c r="F1420" s="4">
        <v>10171</v>
      </c>
      <c r="G1420">
        <v>1050</v>
      </c>
      <c r="H1420" s="3">
        <f>_xlfn.XLOOKUP(sales[[#This Row],[Product]],products[Product],products[Cost per box])*sales[[#This Row],[Boxes]]</f>
        <v>6751.5</v>
      </c>
      <c r="I1420" s="4">
        <f>sales[[#This Row],[Revenue]]-sales[[#This Row],[Cost]]</f>
        <v>3419.5</v>
      </c>
    </row>
    <row r="1421" spans="2:9" x14ac:dyDescent="0.25">
      <c r="B1421" t="s">
        <v>37</v>
      </c>
      <c r="C1421" t="s">
        <v>9</v>
      </c>
      <c r="D1421" t="s">
        <v>50</v>
      </c>
      <c r="E1421" s="1">
        <v>44274</v>
      </c>
      <c r="F1421" s="4">
        <v>224</v>
      </c>
      <c r="G1421">
        <v>9</v>
      </c>
      <c r="H1421" s="3">
        <f>_xlfn.XLOOKUP(sales[[#This Row],[Product]],products[Product],products[Cost per box])*sales[[#This Row],[Boxes]]</f>
        <v>111.69</v>
      </c>
      <c r="I1421" s="4">
        <f>sales[[#This Row],[Revenue]]-sales[[#This Row],[Cost]]</f>
        <v>112.31</v>
      </c>
    </row>
    <row r="1422" spans="2:9" x14ac:dyDescent="0.25">
      <c r="B1422" t="s">
        <v>13</v>
      </c>
      <c r="C1422" t="s">
        <v>6</v>
      </c>
      <c r="D1422" t="s">
        <v>24</v>
      </c>
      <c r="E1422" s="1">
        <v>44274</v>
      </c>
      <c r="F1422" s="4">
        <v>3696</v>
      </c>
      <c r="G1422">
        <v>411</v>
      </c>
      <c r="H1422" s="3">
        <f>_xlfn.XLOOKUP(sales[[#This Row],[Product]],products[Product],products[Cost per box])*sales[[#This Row],[Boxes]]</f>
        <v>4319.6099999999997</v>
      </c>
      <c r="I1422" s="4">
        <f>sales[[#This Row],[Revenue]]-sales[[#This Row],[Cost]]</f>
        <v>-623.60999999999967</v>
      </c>
    </row>
    <row r="1423" spans="2:9" x14ac:dyDescent="0.25">
      <c r="B1423" t="s">
        <v>41</v>
      </c>
      <c r="C1423" t="s">
        <v>9</v>
      </c>
      <c r="D1423" t="s">
        <v>35</v>
      </c>
      <c r="E1423" s="1">
        <v>44274</v>
      </c>
      <c r="F1423" s="4">
        <v>1813</v>
      </c>
      <c r="G1423">
        <v>363</v>
      </c>
      <c r="H1423" s="3">
        <f>_xlfn.XLOOKUP(sales[[#This Row],[Product]],products[Product],products[Cost per box])*sales[[#This Row],[Boxes]]</f>
        <v>961.94999999999993</v>
      </c>
      <c r="I1423" s="4">
        <f>sales[[#This Row],[Revenue]]-sales[[#This Row],[Cost]]</f>
        <v>851.05000000000007</v>
      </c>
    </row>
    <row r="1424" spans="2:9" x14ac:dyDescent="0.25">
      <c r="B1424" t="s">
        <v>20</v>
      </c>
      <c r="C1424" t="s">
        <v>6</v>
      </c>
      <c r="D1424" t="s">
        <v>12</v>
      </c>
      <c r="E1424" s="1">
        <v>44274</v>
      </c>
      <c r="F1424" s="4">
        <v>6328</v>
      </c>
      <c r="G1424">
        <v>373</v>
      </c>
      <c r="H1424" s="3">
        <f>_xlfn.XLOOKUP(sales[[#This Row],[Product]],products[Product],products[Cost per box])*sales[[#This Row],[Boxes]]</f>
        <v>3144.39</v>
      </c>
      <c r="I1424" s="4">
        <f>sales[[#This Row],[Revenue]]-sales[[#This Row],[Cost]]</f>
        <v>3183.61</v>
      </c>
    </row>
    <row r="1425" spans="2:9" x14ac:dyDescent="0.25">
      <c r="B1425" t="s">
        <v>41</v>
      </c>
      <c r="C1425" t="s">
        <v>21</v>
      </c>
      <c r="D1425" t="s">
        <v>12</v>
      </c>
      <c r="E1425" s="1">
        <v>44274</v>
      </c>
      <c r="F1425" s="4">
        <v>6797</v>
      </c>
      <c r="G1425">
        <v>358</v>
      </c>
      <c r="H1425" s="3">
        <f>_xlfn.XLOOKUP(sales[[#This Row],[Product]],products[Product],products[Cost per box])*sales[[#This Row],[Boxes]]</f>
        <v>3017.94</v>
      </c>
      <c r="I1425" s="4">
        <f>sales[[#This Row],[Revenue]]-sales[[#This Row],[Cost]]</f>
        <v>3779.06</v>
      </c>
    </row>
    <row r="1426" spans="2:9" x14ac:dyDescent="0.25">
      <c r="B1426" t="s">
        <v>33</v>
      </c>
      <c r="C1426" t="s">
        <v>27</v>
      </c>
      <c r="D1426" t="s">
        <v>31</v>
      </c>
      <c r="E1426" s="1">
        <v>44277</v>
      </c>
      <c r="F1426" s="4">
        <v>4137</v>
      </c>
      <c r="G1426">
        <v>93</v>
      </c>
      <c r="H1426" s="3">
        <f>_xlfn.XLOOKUP(sales[[#This Row],[Product]],products[Product],products[Cost per box])*sales[[#This Row],[Boxes]]</f>
        <v>531.95999999999992</v>
      </c>
      <c r="I1426" s="4">
        <f>sales[[#This Row],[Revenue]]-sales[[#This Row],[Cost]]</f>
        <v>3605.04</v>
      </c>
    </row>
    <row r="1427" spans="2:9" x14ac:dyDescent="0.25">
      <c r="B1427" t="s">
        <v>33</v>
      </c>
      <c r="C1427" t="s">
        <v>27</v>
      </c>
      <c r="D1427" t="s">
        <v>30</v>
      </c>
      <c r="E1427" s="1">
        <v>44277</v>
      </c>
      <c r="F1427" s="4">
        <v>3283</v>
      </c>
      <c r="G1427">
        <v>70</v>
      </c>
      <c r="H1427" s="3">
        <f>_xlfn.XLOOKUP(sales[[#This Row],[Product]],products[Product],products[Cost per box])*sales[[#This Row],[Boxes]]</f>
        <v>257.60000000000002</v>
      </c>
      <c r="I1427" s="4">
        <f>sales[[#This Row],[Revenue]]-sales[[#This Row],[Cost]]</f>
        <v>3025.4</v>
      </c>
    </row>
    <row r="1428" spans="2:9" x14ac:dyDescent="0.25">
      <c r="B1428" t="s">
        <v>39</v>
      </c>
      <c r="C1428" t="s">
        <v>21</v>
      </c>
      <c r="D1428" t="s">
        <v>22</v>
      </c>
      <c r="E1428" s="1">
        <v>44277</v>
      </c>
      <c r="F1428" s="4">
        <v>5439</v>
      </c>
      <c r="G1428">
        <v>840</v>
      </c>
      <c r="H1428" s="3">
        <f>_xlfn.XLOOKUP(sales[[#This Row],[Product]],products[Product],products[Cost per box])*sales[[#This Row],[Boxes]]</f>
        <v>6904.8</v>
      </c>
      <c r="I1428" s="4">
        <f>sales[[#This Row],[Revenue]]-sales[[#This Row],[Cost]]</f>
        <v>-1465.8000000000002</v>
      </c>
    </row>
    <row r="1429" spans="2:9" x14ac:dyDescent="0.25">
      <c r="B1429" t="s">
        <v>15</v>
      </c>
      <c r="C1429" t="s">
        <v>6</v>
      </c>
      <c r="D1429" t="s">
        <v>43</v>
      </c>
      <c r="E1429" s="1">
        <v>44277</v>
      </c>
      <c r="F1429" s="4">
        <v>10381</v>
      </c>
      <c r="G1429">
        <v>76</v>
      </c>
      <c r="H1429" s="3">
        <f>_xlfn.XLOOKUP(sales[[#This Row],[Product]],products[Product],products[Cost per box])*sales[[#This Row],[Boxes]]</f>
        <v>292.60000000000002</v>
      </c>
      <c r="I1429" s="4">
        <f>sales[[#This Row],[Revenue]]-sales[[#This Row],[Cost]]</f>
        <v>10088.4</v>
      </c>
    </row>
    <row r="1430" spans="2:9" x14ac:dyDescent="0.25">
      <c r="B1430" t="s">
        <v>51</v>
      </c>
      <c r="C1430" t="s">
        <v>9</v>
      </c>
      <c r="D1430" t="s">
        <v>36</v>
      </c>
      <c r="E1430" s="1">
        <v>44277</v>
      </c>
      <c r="F1430" s="4">
        <v>4060</v>
      </c>
      <c r="G1430">
        <v>142</v>
      </c>
      <c r="H1430" s="3">
        <f>_xlfn.XLOOKUP(sales[[#This Row],[Product]],products[Product],products[Cost per box])*sales[[#This Row],[Boxes]]</f>
        <v>715.68</v>
      </c>
      <c r="I1430" s="4">
        <f>sales[[#This Row],[Revenue]]-sales[[#This Row],[Cost]]</f>
        <v>3344.32</v>
      </c>
    </row>
    <row r="1431" spans="2:9" x14ac:dyDescent="0.25">
      <c r="B1431" t="s">
        <v>49</v>
      </c>
      <c r="C1431" t="s">
        <v>16</v>
      </c>
      <c r="D1431" t="s">
        <v>28</v>
      </c>
      <c r="E1431" s="1">
        <v>44277</v>
      </c>
      <c r="F1431" s="4">
        <v>2065</v>
      </c>
      <c r="G1431">
        <v>132</v>
      </c>
      <c r="H1431" s="3">
        <f>_xlfn.XLOOKUP(sales[[#This Row],[Product]],products[Product],products[Cost per box])*sales[[#This Row],[Boxes]]</f>
        <v>364.32</v>
      </c>
      <c r="I1431" s="4">
        <f>sales[[#This Row],[Revenue]]-sales[[#This Row],[Cost]]</f>
        <v>1700.68</v>
      </c>
    </row>
    <row r="1432" spans="2:9" x14ac:dyDescent="0.25">
      <c r="B1432" t="s">
        <v>40</v>
      </c>
      <c r="C1432" t="s">
        <v>21</v>
      </c>
      <c r="D1432" t="s">
        <v>42</v>
      </c>
      <c r="E1432" s="1">
        <v>44277</v>
      </c>
      <c r="F1432" s="4">
        <v>13951</v>
      </c>
      <c r="G1432">
        <v>66</v>
      </c>
      <c r="H1432" s="3">
        <f>_xlfn.XLOOKUP(sales[[#This Row],[Product]],products[Product],products[Cost per box])*sales[[#This Row],[Boxes]]</f>
        <v>312.84000000000003</v>
      </c>
      <c r="I1432" s="4">
        <f>sales[[#This Row],[Revenue]]-sales[[#This Row],[Cost]]</f>
        <v>13638.16</v>
      </c>
    </row>
    <row r="1433" spans="2:9" x14ac:dyDescent="0.25">
      <c r="B1433" t="s">
        <v>34</v>
      </c>
      <c r="C1433" t="s">
        <v>21</v>
      </c>
      <c r="D1433" t="s">
        <v>19</v>
      </c>
      <c r="E1433" s="1">
        <v>44277</v>
      </c>
      <c r="F1433" s="4">
        <v>7546</v>
      </c>
      <c r="G1433">
        <v>106</v>
      </c>
      <c r="H1433" s="3">
        <f>_xlfn.XLOOKUP(sales[[#This Row],[Product]],products[Product],products[Cost per box])*sales[[#This Row],[Boxes]]</f>
        <v>1084.3800000000001</v>
      </c>
      <c r="I1433" s="4">
        <f>sales[[#This Row],[Revenue]]-sales[[#This Row],[Cost]]</f>
        <v>6461.62</v>
      </c>
    </row>
    <row r="1434" spans="2:9" x14ac:dyDescent="0.25">
      <c r="B1434" t="s">
        <v>41</v>
      </c>
      <c r="C1434" t="s">
        <v>21</v>
      </c>
      <c r="D1434" t="s">
        <v>7</v>
      </c>
      <c r="E1434" s="1">
        <v>44277</v>
      </c>
      <c r="F1434" s="4">
        <v>1197</v>
      </c>
      <c r="G1434">
        <v>588</v>
      </c>
      <c r="H1434" s="3">
        <f>_xlfn.XLOOKUP(sales[[#This Row],[Product]],products[Product],products[Cost per box])*sales[[#This Row],[Boxes]]</f>
        <v>3028.2000000000003</v>
      </c>
      <c r="I1434" s="4">
        <f>sales[[#This Row],[Revenue]]-sales[[#This Row],[Cost]]</f>
        <v>-1831.2000000000003</v>
      </c>
    </row>
    <row r="1435" spans="2:9" x14ac:dyDescent="0.25">
      <c r="B1435" t="s">
        <v>41</v>
      </c>
      <c r="C1435" t="s">
        <v>6</v>
      </c>
      <c r="D1435" t="s">
        <v>38</v>
      </c>
      <c r="E1435" s="1">
        <v>44277</v>
      </c>
      <c r="F1435" s="4">
        <v>21</v>
      </c>
      <c r="G1435">
        <v>412</v>
      </c>
      <c r="H1435" s="3">
        <f>_xlfn.XLOOKUP(sales[[#This Row],[Product]],products[Product],products[Cost per box])*sales[[#This Row],[Boxes]]</f>
        <v>4095.2799999999997</v>
      </c>
      <c r="I1435" s="4">
        <f>sales[[#This Row],[Revenue]]-sales[[#This Row],[Cost]]</f>
        <v>-4074.2799999999997</v>
      </c>
    </row>
    <row r="1436" spans="2:9" x14ac:dyDescent="0.25">
      <c r="B1436" t="s">
        <v>8</v>
      </c>
      <c r="C1436" t="s">
        <v>9</v>
      </c>
      <c r="D1436" t="s">
        <v>45</v>
      </c>
      <c r="E1436" s="1">
        <v>44277</v>
      </c>
      <c r="F1436" s="4">
        <v>763</v>
      </c>
      <c r="G1436">
        <v>198</v>
      </c>
      <c r="H1436" s="3">
        <f>_xlfn.XLOOKUP(sales[[#This Row],[Product]],products[Product],products[Cost per box])*sales[[#This Row],[Boxes]]</f>
        <v>1530.5400000000002</v>
      </c>
      <c r="I1436" s="4">
        <f>sales[[#This Row],[Revenue]]-sales[[#This Row],[Cost]]</f>
        <v>-767.54000000000019</v>
      </c>
    </row>
    <row r="1437" spans="2:9" x14ac:dyDescent="0.25">
      <c r="B1437" t="s">
        <v>40</v>
      </c>
      <c r="C1437" t="s">
        <v>21</v>
      </c>
      <c r="D1437" t="s">
        <v>35</v>
      </c>
      <c r="E1437" s="1">
        <v>44277</v>
      </c>
      <c r="F1437" s="4">
        <v>2114</v>
      </c>
      <c r="G1437">
        <v>335</v>
      </c>
      <c r="H1437" s="3">
        <f>_xlfn.XLOOKUP(sales[[#This Row],[Product]],products[Product],products[Cost per box])*sales[[#This Row],[Boxes]]</f>
        <v>887.75</v>
      </c>
      <c r="I1437" s="4">
        <f>sales[[#This Row],[Revenue]]-sales[[#This Row],[Cost]]</f>
        <v>1226.25</v>
      </c>
    </row>
    <row r="1438" spans="2:9" x14ac:dyDescent="0.25">
      <c r="B1438" t="s">
        <v>13</v>
      </c>
      <c r="C1438" t="s">
        <v>6</v>
      </c>
      <c r="D1438" t="s">
        <v>43</v>
      </c>
      <c r="E1438" s="1">
        <v>44277</v>
      </c>
      <c r="F1438" s="4">
        <v>1414</v>
      </c>
      <c r="G1438">
        <v>118</v>
      </c>
      <c r="H1438" s="3">
        <f>_xlfn.XLOOKUP(sales[[#This Row],[Product]],products[Product],products[Cost per box])*sales[[#This Row],[Boxes]]</f>
        <v>454.3</v>
      </c>
      <c r="I1438" s="4">
        <f>sales[[#This Row],[Revenue]]-sales[[#This Row],[Cost]]</f>
        <v>959.7</v>
      </c>
    </row>
    <row r="1439" spans="2:9" x14ac:dyDescent="0.25">
      <c r="B1439" t="s">
        <v>33</v>
      </c>
      <c r="C1439" t="s">
        <v>9</v>
      </c>
      <c r="D1439" t="s">
        <v>24</v>
      </c>
      <c r="E1439" s="1">
        <v>44277</v>
      </c>
      <c r="F1439" s="4">
        <v>623</v>
      </c>
      <c r="G1439">
        <v>283</v>
      </c>
      <c r="H1439" s="3">
        <f>_xlfn.XLOOKUP(sales[[#This Row],[Product]],products[Product],products[Cost per box])*sales[[#This Row],[Boxes]]</f>
        <v>2974.33</v>
      </c>
      <c r="I1439" s="4">
        <f>sales[[#This Row],[Revenue]]-sales[[#This Row],[Cost]]</f>
        <v>-2351.33</v>
      </c>
    </row>
    <row r="1440" spans="2:9" x14ac:dyDescent="0.25">
      <c r="B1440" t="s">
        <v>32</v>
      </c>
      <c r="C1440" t="s">
        <v>27</v>
      </c>
      <c r="D1440" t="s">
        <v>26</v>
      </c>
      <c r="E1440" s="1">
        <v>44277</v>
      </c>
      <c r="F1440" s="4">
        <v>8610</v>
      </c>
      <c r="G1440">
        <v>186</v>
      </c>
      <c r="H1440" s="3">
        <f>_xlfn.XLOOKUP(sales[[#This Row],[Product]],products[Product],products[Cost per box])*sales[[#This Row],[Boxes]]</f>
        <v>1195.98</v>
      </c>
      <c r="I1440" s="4">
        <f>sales[[#This Row],[Revenue]]-sales[[#This Row],[Cost]]</f>
        <v>7414.02</v>
      </c>
    </row>
    <row r="1441" spans="2:9" x14ac:dyDescent="0.25">
      <c r="B1441" t="s">
        <v>41</v>
      </c>
      <c r="C1441" t="s">
        <v>16</v>
      </c>
      <c r="D1441" t="s">
        <v>22</v>
      </c>
      <c r="E1441" s="1">
        <v>44277</v>
      </c>
      <c r="F1441" s="4">
        <v>3262</v>
      </c>
      <c r="G1441">
        <v>50</v>
      </c>
      <c r="H1441" s="3">
        <f>_xlfn.XLOOKUP(sales[[#This Row],[Product]],products[Product],products[Cost per box])*sales[[#This Row],[Boxes]]</f>
        <v>411.00000000000006</v>
      </c>
      <c r="I1441" s="4">
        <f>sales[[#This Row],[Revenue]]-sales[[#This Row],[Cost]]</f>
        <v>2851</v>
      </c>
    </row>
    <row r="1442" spans="2:9" x14ac:dyDescent="0.25">
      <c r="B1442" t="s">
        <v>37</v>
      </c>
      <c r="C1442" t="s">
        <v>9</v>
      </c>
      <c r="D1442" t="s">
        <v>45</v>
      </c>
      <c r="E1442" s="1">
        <v>44277</v>
      </c>
      <c r="F1442" s="4">
        <v>1505</v>
      </c>
      <c r="G1442">
        <v>314</v>
      </c>
      <c r="H1442" s="3">
        <f>_xlfn.XLOOKUP(sales[[#This Row],[Product]],products[Product],products[Cost per box])*sales[[#This Row],[Boxes]]</f>
        <v>2427.2200000000003</v>
      </c>
      <c r="I1442" s="4">
        <f>sales[[#This Row],[Revenue]]-sales[[#This Row],[Cost]]</f>
        <v>-922.22000000000025</v>
      </c>
    </row>
    <row r="1443" spans="2:9" x14ac:dyDescent="0.25">
      <c r="B1443" t="s">
        <v>40</v>
      </c>
      <c r="C1443" t="s">
        <v>21</v>
      </c>
      <c r="D1443" t="s">
        <v>22</v>
      </c>
      <c r="E1443" s="1">
        <v>44277</v>
      </c>
      <c r="F1443" s="4">
        <v>16646</v>
      </c>
      <c r="G1443">
        <v>327</v>
      </c>
      <c r="H1443" s="3">
        <f>_xlfn.XLOOKUP(sales[[#This Row],[Product]],products[Product],products[Cost per box])*sales[[#This Row],[Boxes]]</f>
        <v>2687.94</v>
      </c>
      <c r="I1443" s="4">
        <f>sales[[#This Row],[Revenue]]-sales[[#This Row],[Cost]]</f>
        <v>13958.06</v>
      </c>
    </row>
    <row r="1444" spans="2:9" x14ac:dyDescent="0.25">
      <c r="B1444" t="s">
        <v>33</v>
      </c>
      <c r="C1444" t="s">
        <v>9</v>
      </c>
      <c r="D1444" t="s">
        <v>12</v>
      </c>
      <c r="E1444" s="1">
        <v>44277</v>
      </c>
      <c r="F1444" s="4">
        <v>12306</v>
      </c>
      <c r="G1444">
        <v>141</v>
      </c>
      <c r="H1444" s="3">
        <f>_xlfn.XLOOKUP(sales[[#This Row],[Product]],products[Product],products[Cost per box])*sales[[#This Row],[Boxes]]</f>
        <v>1188.6299999999999</v>
      </c>
      <c r="I1444" s="4">
        <f>sales[[#This Row],[Revenue]]-sales[[#This Row],[Cost]]</f>
        <v>11117.37</v>
      </c>
    </row>
    <row r="1445" spans="2:9" x14ac:dyDescent="0.25">
      <c r="B1445" t="s">
        <v>15</v>
      </c>
      <c r="C1445" t="s">
        <v>9</v>
      </c>
      <c r="D1445" t="s">
        <v>45</v>
      </c>
      <c r="E1445" s="1">
        <v>44277</v>
      </c>
      <c r="F1445" s="4">
        <v>9345</v>
      </c>
      <c r="G1445">
        <v>63</v>
      </c>
      <c r="H1445" s="3">
        <f>_xlfn.XLOOKUP(sales[[#This Row],[Product]],products[Product],products[Cost per box])*sales[[#This Row],[Boxes]]</f>
        <v>486.99</v>
      </c>
      <c r="I1445" s="4">
        <f>sales[[#This Row],[Revenue]]-sales[[#This Row],[Cost]]</f>
        <v>8858.01</v>
      </c>
    </row>
    <row r="1446" spans="2:9" x14ac:dyDescent="0.25">
      <c r="B1446" t="s">
        <v>18</v>
      </c>
      <c r="C1446" t="s">
        <v>11</v>
      </c>
      <c r="D1446" t="s">
        <v>31</v>
      </c>
      <c r="E1446" s="1">
        <v>44277</v>
      </c>
      <c r="F1446" s="4">
        <v>8176</v>
      </c>
      <c r="G1446">
        <v>22</v>
      </c>
      <c r="H1446" s="3">
        <f>_xlfn.XLOOKUP(sales[[#This Row],[Product]],products[Product],products[Cost per box])*sales[[#This Row],[Boxes]]</f>
        <v>125.83999999999999</v>
      </c>
      <c r="I1446" s="4">
        <f>sales[[#This Row],[Revenue]]-sales[[#This Row],[Cost]]</f>
        <v>8050.16</v>
      </c>
    </row>
    <row r="1447" spans="2:9" x14ac:dyDescent="0.25">
      <c r="B1447" t="s">
        <v>18</v>
      </c>
      <c r="C1447" t="s">
        <v>21</v>
      </c>
      <c r="D1447" t="s">
        <v>12</v>
      </c>
      <c r="E1447" s="1">
        <v>44277</v>
      </c>
      <c r="F1447" s="4">
        <v>3927</v>
      </c>
      <c r="G1447">
        <v>64</v>
      </c>
      <c r="H1447" s="3">
        <f>_xlfn.XLOOKUP(sales[[#This Row],[Product]],products[Product],products[Cost per box])*sales[[#This Row],[Boxes]]</f>
        <v>539.52</v>
      </c>
      <c r="I1447" s="4">
        <f>sales[[#This Row],[Revenue]]-sales[[#This Row],[Cost]]</f>
        <v>3387.48</v>
      </c>
    </row>
    <row r="1448" spans="2:9" x14ac:dyDescent="0.25">
      <c r="B1448" t="s">
        <v>13</v>
      </c>
      <c r="C1448" t="s">
        <v>16</v>
      </c>
      <c r="D1448" t="s">
        <v>48</v>
      </c>
      <c r="E1448" s="1">
        <v>44277</v>
      </c>
      <c r="F1448" s="4">
        <v>252</v>
      </c>
      <c r="G1448">
        <v>72</v>
      </c>
      <c r="H1448" s="3">
        <f>_xlfn.XLOOKUP(sales[[#This Row],[Product]],products[Product],products[Cost per box])*sales[[#This Row],[Boxes]]</f>
        <v>538.56000000000006</v>
      </c>
      <c r="I1448" s="4">
        <f>sales[[#This Row],[Revenue]]-sales[[#This Row],[Cost]]</f>
        <v>-286.56000000000006</v>
      </c>
    </row>
    <row r="1449" spans="2:9" x14ac:dyDescent="0.25">
      <c r="B1449" t="s">
        <v>23</v>
      </c>
      <c r="C1449" t="s">
        <v>9</v>
      </c>
      <c r="D1449" t="s">
        <v>38</v>
      </c>
      <c r="E1449" s="1">
        <v>44277</v>
      </c>
      <c r="F1449" s="4">
        <v>16149</v>
      </c>
      <c r="G1449">
        <v>9</v>
      </c>
      <c r="H1449" s="3">
        <f>_xlfn.XLOOKUP(sales[[#This Row],[Product]],products[Product],products[Cost per box])*sales[[#This Row],[Boxes]]</f>
        <v>89.46</v>
      </c>
      <c r="I1449" s="4">
        <f>sales[[#This Row],[Revenue]]-sales[[#This Row],[Cost]]</f>
        <v>16059.54</v>
      </c>
    </row>
    <row r="1450" spans="2:9" x14ac:dyDescent="0.25">
      <c r="B1450" t="s">
        <v>18</v>
      </c>
      <c r="C1450" t="s">
        <v>21</v>
      </c>
      <c r="D1450" t="s">
        <v>35</v>
      </c>
      <c r="E1450" s="1">
        <v>44277</v>
      </c>
      <c r="F1450" s="4">
        <v>2065</v>
      </c>
      <c r="G1450">
        <v>259</v>
      </c>
      <c r="H1450" s="3">
        <f>_xlfn.XLOOKUP(sales[[#This Row],[Product]],products[Product],products[Cost per box])*sales[[#This Row],[Boxes]]</f>
        <v>686.35</v>
      </c>
      <c r="I1450" s="4">
        <f>sales[[#This Row],[Revenue]]-sales[[#This Row],[Cost]]</f>
        <v>1378.65</v>
      </c>
    </row>
    <row r="1451" spans="2:9" x14ac:dyDescent="0.25">
      <c r="B1451" t="s">
        <v>55</v>
      </c>
      <c r="C1451" t="s">
        <v>21</v>
      </c>
      <c r="D1451" t="s">
        <v>17</v>
      </c>
      <c r="E1451" s="1">
        <v>44277</v>
      </c>
      <c r="F1451" s="4">
        <v>6153</v>
      </c>
      <c r="G1451">
        <v>362</v>
      </c>
      <c r="H1451" s="3">
        <f>_xlfn.XLOOKUP(sales[[#This Row],[Product]],products[Product],products[Cost per box])*sales[[#This Row],[Boxes]]</f>
        <v>2461.6</v>
      </c>
      <c r="I1451" s="4">
        <f>sales[[#This Row],[Revenue]]-sales[[#This Row],[Cost]]</f>
        <v>3691.4</v>
      </c>
    </row>
    <row r="1452" spans="2:9" x14ac:dyDescent="0.25">
      <c r="B1452" t="s">
        <v>29</v>
      </c>
      <c r="C1452" t="s">
        <v>9</v>
      </c>
      <c r="D1452" t="s">
        <v>24</v>
      </c>
      <c r="E1452" s="1">
        <v>44277</v>
      </c>
      <c r="F1452" s="4">
        <v>1932</v>
      </c>
      <c r="G1452">
        <v>194</v>
      </c>
      <c r="H1452" s="3">
        <f>_xlfn.XLOOKUP(sales[[#This Row],[Product]],products[Product],products[Cost per box])*sales[[#This Row],[Boxes]]</f>
        <v>2038.94</v>
      </c>
      <c r="I1452" s="4">
        <f>sales[[#This Row],[Revenue]]-sales[[#This Row],[Cost]]</f>
        <v>-106.94000000000005</v>
      </c>
    </row>
    <row r="1453" spans="2:9" x14ac:dyDescent="0.25">
      <c r="B1453" t="s">
        <v>56</v>
      </c>
      <c r="C1453" t="s">
        <v>27</v>
      </c>
      <c r="D1453" t="s">
        <v>30</v>
      </c>
      <c r="E1453" s="1">
        <v>44277</v>
      </c>
      <c r="F1453" s="4">
        <v>70</v>
      </c>
      <c r="G1453">
        <v>4</v>
      </c>
      <c r="H1453" s="3">
        <f>_xlfn.XLOOKUP(sales[[#This Row],[Product]],products[Product],products[Cost per box])*sales[[#This Row],[Boxes]]</f>
        <v>14.72</v>
      </c>
      <c r="I1453" s="4">
        <f>sales[[#This Row],[Revenue]]-sales[[#This Row],[Cost]]</f>
        <v>55.28</v>
      </c>
    </row>
    <row r="1454" spans="2:9" x14ac:dyDescent="0.25">
      <c r="B1454" t="s">
        <v>33</v>
      </c>
      <c r="C1454" t="s">
        <v>11</v>
      </c>
      <c r="D1454" t="s">
        <v>28</v>
      </c>
      <c r="E1454" s="1">
        <v>44277</v>
      </c>
      <c r="F1454" s="4">
        <v>455</v>
      </c>
      <c r="G1454">
        <v>46</v>
      </c>
      <c r="H1454" s="3">
        <f>_xlfn.XLOOKUP(sales[[#This Row],[Product]],products[Product],products[Cost per box])*sales[[#This Row],[Boxes]]</f>
        <v>126.96</v>
      </c>
      <c r="I1454" s="4">
        <f>sales[[#This Row],[Revenue]]-sales[[#This Row],[Cost]]</f>
        <v>328.04</v>
      </c>
    </row>
    <row r="1455" spans="2:9" x14ac:dyDescent="0.25">
      <c r="B1455" t="s">
        <v>13</v>
      </c>
      <c r="C1455" t="s">
        <v>21</v>
      </c>
      <c r="D1455" t="s">
        <v>50</v>
      </c>
      <c r="E1455" s="1">
        <v>44277</v>
      </c>
      <c r="F1455" s="4">
        <v>7203</v>
      </c>
      <c r="G1455">
        <v>267</v>
      </c>
      <c r="H1455" s="3">
        <f>_xlfn.XLOOKUP(sales[[#This Row],[Product]],products[Product],products[Cost per box])*sales[[#This Row],[Boxes]]</f>
        <v>3313.4700000000003</v>
      </c>
      <c r="I1455" s="4">
        <f>sales[[#This Row],[Revenue]]-sales[[#This Row],[Cost]]</f>
        <v>3889.5299999999997</v>
      </c>
    </row>
    <row r="1456" spans="2:9" x14ac:dyDescent="0.25">
      <c r="B1456" t="s">
        <v>40</v>
      </c>
      <c r="C1456" t="s">
        <v>21</v>
      </c>
      <c r="D1456" t="s">
        <v>35</v>
      </c>
      <c r="E1456" s="1">
        <v>44277</v>
      </c>
      <c r="F1456" s="4">
        <v>7784</v>
      </c>
      <c r="G1456">
        <v>1120</v>
      </c>
      <c r="H1456" s="3">
        <f>_xlfn.XLOOKUP(sales[[#This Row],[Product]],products[Product],products[Cost per box])*sales[[#This Row],[Boxes]]</f>
        <v>2968</v>
      </c>
      <c r="I1456" s="4">
        <f>sales[[#This Row],[Revenue]]-sales[[#This Row],[Cost]]</f>
        <v>4816</v>
      </c>
    </row>
    <row r="1457" spans="2:9" x14ac:dyDescent="0.25">
      <c r="B1457" t="s">
        <v>55</v>
      </c>
      <c r="C1457" t="s">
        <v>21</v>
      </c>
      <c r="D1457" t="s">
        <v>38</v>
      </c>
      <c r="E1457" s="1">
        <v>44277</v>
      </c>
      <c r="F1457" s="4">
        <v>7154</v>
      </c>
      <c r="G1457">
        <v>276</v>
      </c>
      <c r="H1457" s="3">
        <f>_xlfn.XLOOKUP(sales[[#This Row],[Product]],products[Product],products[Cost per box])*sales[[#This Row],[Boxes]]</f>
        <v>2743.44</v>
      </c>
      <c r="I1457" s="4">
        <f>sales[[#This Row],[Revenue]]-sales[[#This Row],[Cost]]</f>
        <v>4410.5599999999995</v>
      </c>
    </row>
    <row r="1458" spans="2:9" x14ac:dyDescent="0.25">
      <c r="B1458" t="s">
        <v>8</v>
      </c>
      <c r="C1458" t="s">
        <v>9</v>
      </c>
      <c r="D1458" t="s">
        <v>17</v>
      </c>
      <c r="E1458" s="1">
        <v>44278</v>
      </c>
      <c r="F1458" s="4">
        <v>6328</v>
      </c>
      <c r="G1458">
        <v>770</v>
      </c>
      <c r="H1458" s="3">
        <f>_xlfn.XLOOKUP(sales[[#This Row],[Product]],products[Product],products[Cost per box])*sales[[#This Row],[Boxes]]</f>
        <v>5236</v>
      </c>
      <c r="I1458" s="4">
        <f>sales[[#This Row],[Revenue]]-sales[[#This Row],[Cost]]</f>
        <v>1092</v>
      </c>
    </row>
    <row r="1459" spans="2:9" x14ac:dyDescent="0.25">
      <c r="B1459" t="s">
        <v>49</v>
      </c>
      <c r="C1459" t="s">
        <v>9</v>
      </c>
      <c r="D1459" t="s">
        <v>24</v>
      </c>
      <c r="E1459" s="1">
        <v>44278</v>
      </c>
      <c r="F1459" s="4">
        <v>2289</v>
      </c>
      <c r="G1459">
        <v>68</v>
      </c>
      <c r="H1459" s="3">
        <f>_xlfn.XLOOKUP(sales[[#This Row],[Product]],products[Product],products[Cost per box])*sales[[#This Row],[Boxes]]</f>
        <v>714.68</v>
      </c>
      <c r="I1459" s="4">
        <f>sales[[#This Row],[Revenue]]-sales[[#This Row],[Cost]]</f>
        <v>1574.3200000000002</v>
      </c>
    </row>
    <row r="1460" spans="2:9" x14ac:dyDescent="0.25">
      <c r="B1460" t="s">
        <v>13</v>
      </c>
      <c r="C1460" t="s">
        <v>21</v>
      </c>
      <c r="D1460" t="s">
        <v>50</v>
      </c>
      <c r="E1460" s="1">
        <v>44278</v>
      </c>
      <c r="F1460" s="4">
        <v>1953</v>
      </c>
      <c r="G1460">
        <v>486</v>
      </c>
      <c r="H1460" s="3">
        <f>_xlfn.XLOOKUP(sales[[#This Row],[Product]],products[Product],products[Cost per box])*sales[[#This Row],[Boxes]]</f>
        <v>6031.26</v>
      </c>
      <c r="I1460" s="4">
        <f>sales[[#This Row],[Revenue]]-sales[[#This Row],[Cost]]</f>
        <v>-4078.26</v>
      </c>
    </row>
    <row r="1461" spans="2:9" x14ac:dyDescent="0.25">
      <c r="B1461" t="s">
        <v>8</v>
      </c>
      <c r="C1461" t="s">
        <v>11</v>
      </c>
      <c r="D1461" t="s">
        <v>48</v>
      </c>
      <c r="E1461" s="1">
        <v>44278</v>
      </c>
      <c r="F1461" s="4">
        <v>7518</v>
      </c>
      <c r="G1461">
        <v>130</v>
      </c>
      <c r="H1461" s="3">
        <f>_xlfn.XLOOKUP(sales[[#This Row],[Product]],products[Product],products[Cost per box])*sales[[#This Row],[Boxes]]</f>
        <v>972.40000000000009</v>
      </c>
      <c r="I1461" s="4">
        <f>sales[[#This Row],[Revenue]]-sales[[#This Row],[Cost]]</f>
        <v>6545.6</v>
      </c>
    </row>
    <row r="1462" spans="2:9" x14ac:dyDescent="0.25">
      <c r="B1462" t="s">
        <v>15</v>
      </c>
      <c r="C1462" t="s">
        <v>9</v>
      </c>
      <c r="D1462" t="s">
        <v>35</v>
      </c>
      <c r="E1462" s="1">
        <v>44278</v>
      </c>
      <c r="F1462" s="4">
        <v>3234</v>
      </c>
      <c r="G1462">
        <v>248</v>
      </c>
      <c r="H1462" s="3">
        <f>_xlfn.XLOOKUP(sales[[#This Row],[Product]],products[Product],products[Cost per box])*sales[[#This Row],[Boxes]]</f>
        <v>657.19999999999993</v>
      </c>
      <c r="I1462" s="4">
        <f>sales[[#This Row],[Revenue]]-sales[[#This Row],[Cost]]</f>
        <v>2576.8000000000002</v>
      </c>
    </row>
    <row r="1463" spans="2:9" x14ac:dyDescent="0.25">
      <c r="B1463" t="s">
        <v>34</v>
      </c>
      <c r="C1463" t="s">
        <v>9</v>
      </c>
      <c r="D1463" t="s">
        <v>14</v>
      </c>
      <c r="E1463" s="1">
        <v>44278</v>
      </c>
      <c r="F1463" s="4">
        <v>4123</v>
      </c>
      <c r="G1463">
        <v>356</v>
      </c>
      <c r="H1463" s="3">
        <f>_xlfn.XLOOKUP(sales[[#This Row],[Product]],products[Product],products[Cost per box])*sales[[#This Row],[Boxes]]</f>
        <v>2246.3599999999997</v>
      </c>
      <c r="I1463" s="4">
        <f>sales[[#This Row],[Revenue]]-sales[[#This Row],[Cost]]</f>
        <v>1876.6400000000003</v>
      </c>
    </row>
    <row r="1464" spans="2:9" x14ac:dyDescent="0.25">
      <c r="B1464" t="s">
        <v>25</v>
      </c>
      <c r="C1464" t="s">
        <v>21</v>
      </c>
      <c r="D1464" t="s">
        <v>22</v>
      </c>
      <c r="E1464" s="1">
        <v>44278</v>
      </c>
      <c r="F1464" s="4">
        <v>7665</v>
      </c>
      <c r="G1464">
        <v>133</v>
      </c>
      <c r="H1464" s="3">
        <f>_xlfn.XLOOKUP(sales[[#This Row],[Product]],products[Product],products[Cost per box])*sales[[#This Row],[Boxes]]</f>
        <v>1093.26</v>
      </c>
      <c r="I1464" s="4">
        <f>sales[[#This Row],[Revenue]]-sales[[#This Row],[Cost]]</f>
        <v>6571.74</v>
      </c>
    </row>
    <row r="1465" spans="2:9" x14ac:dyDescent="0.25">
      <c r="B1465" t="s">
        <v>51</v>
      </c>
      <c r="C1465" t="s">
        <v>27</v>
      </c>
      <c r="D1465" t="s">
        <v>50</v>
      </c>
      <c r="E1465" s="1">
        <v>44278</v>
      </c>
      <c r="F1465" s="4">
        <v>3563</v>
      </c>
      <c r="G1465">
        <v>666</v>
      </c>
      <c r="H1465" s="3">
        <f>_xlfn.XLOOKUP(sales[[#This Row],[Product]],products[Product],products[Cost per box])*sales[[#This Row],[Boxes]]</f>
        <v>8265.06</v>
      </c>
      <c r="I1465" s="4">
        <f>sales[[#This Row],[Revenue]]-sales[[#This Row],[Cost]]</f>
        <v>-4702.0599999999995</v>
      </c>
    </row>
    <row r="1466" spans="2:9" x14ac:dyDescent="0.25">
      <c r="B1466" t="s">
        <v>23</v>
      </c>
      <c r="C1466" t="s">
        <v>11</v>
      </c>
      <c r="D1466" t="s">
        <v>12</v>
      </c>
      <c r="E1466" s="1">
        <v>44278</v>
      </c>
      <c r="F1466" s="4">
        <v>644</v>
      </c>
      <c r="G1466">
        <v>51</v>
      </c>
      <c r="H1466" s="3">
        <f>_xlfn.XLOOKUP(sales[[#This Row],[Product]],products[Product],products[Cost per box])*sales[[#This Row],[Boxes]]</f>
        <v>429.93</v>
      </c>
      <c r="I1466" s="4">
        <f>sales[[#This Row],[Revenue]]-sales[[#This Row],[Cost]]</f>
        <v>214.07</v>
      </c>
    </row>
    <row r="1467" spans="2:9" x14ac:dyDescent="0.25">
      <c r="B1467" t="s">
        <v>46</v>
      </c>
      <c r="C1467" t="s">
        <v>27</v>
      </c>
      <c r="D1467" t="s">
        <v>22</v>
      </c>
      <c r="E1467" s="1">
        <v>44278</v>
      </c>
      <c r="F1467" s="4">
        <v>875</v>
      </c>
      <c r="G1467">
        <v>1120</v>
      </c>
      <c r="H1467" s="3">
        <f>_xlfn.XLOOKUP(sales[[#This Row],[Product]],products[Product],products[Cost per box])*sales[[#This Row],[Boxes]]</f>
        <v>9206.4000000000015</v>
      </c>
      <c r="I1467" s="4">
        <f>sales[[#This Row],[Revenue]]-sales[[#This Row],[Cost]]</f>
        <v>-8331.4000000000015</v>
      </c>
    </row>
    <row r="1468" spans="2:9" x14ac:dyDescent="0.25">
      <c r="B1468" t="s">
        <v>37</v>
      </c>
      <c r="C1468" t="s">
        <v>21</v>
      </c>
      <c r="D1468" t="s">
        <v>26</v>
      </c>
      <c r="E1468" s="1">
        <v>44278</v>
      </c>
      <c r="F1468" s="4">
        <v>245</v>
      </c>
      <c r="G1468">
        <v>34</v>
      </c>
      <c r="H1468" s="3">
        <f>_xlfn.XLOOKUP(sales[[#This Row],[Product]],products[Product],products[Cost per box])*sales[[#This Row],[Boxes]]</f>
        <v>218.62</v>
      </c>
      <c r="I1468" s="4">
        <f>sales[[#This Row],[Revenue]]-sales[[#This Row],[Cost]]</f>
        <v>26.379999999999995</v>
      </c>
    </row>
    <row r="1469" spans="2:9" x14ac:dyDescent="0.25">
      <c r="B1469" t="s">
        <v>29</v>
      </c>
      <c r="C1469" t="s">
        <v>6</v>
      </c>
      <c r="D1469" t="s">
        <v>14</v>
      </c>
      <c r="E1469" s="1">
        <v>44278</v>
      </c>
      <c r="F1469" s="4">
        <v>1295</v>
      </c>
      <c r="G1469">
        <v>55</v>
      </c>
      <c r="H1469" s="3">
        <f>_xlfn.XLOOKUP(sales[[#This Row],[Product]],products[Product],products[Cost per box])*sales[[#This Row],[Boxes]]</f>
        <v>347.04999999999995</v>
      </c>
      <c r="I1469" s="4">
        <f>sales[[#This Row],[Revenue]]-sales[[#This Row],[Cost]]</f>
        <v>947.95</v>
      </c>
    </row>
    <row r="1470" spans="2:9" x14ac:dyDescent="0.25">
      <c r="B1470" t="s">
        <v>20</v>
      </c>
      <c r="C1470" t="s">
        <v>9</v>
      </c>
      <c r="D1470" t="s">
        <v>7</v>
      </c>
      <c r="E1470" s="1">
        <v>44278</v>
      </c>
      <c r="F1470" s="4">
        <v>1904</v>
      </c>
      <c r="G1470">
        <v>527</v>
      </c>
      <c r="H1470" s="3">
        <f>_xlfn.XLOOKUP(sales[[#This Row],[Product]],products[Product],products[Cost per box])*sales[[#This Row],[Boxes]]</f>
        <v>2714.05</v>
      </c>
      <c r="I1470" s="4">
        <f>sales[[#This Row],[Revenue]]-sales[[#This Row],[Cost]]</f>
        <v>-810.05000000000018</v>
      </c>
    </row>
    <row r="1471" spans="2:9" x14ac:dyDescent="0.25">
      <c r="B1471" t="s">
        <v>10</v>
      </c>
      <c r="C1471" t="s">
        <v>11</v>
      </c>
      <c r="D1471" t="s">
        <v>31</v>
      </c>
      <c r="E1471" s="1">
        <v>44278</v>
      </c>
      <c r="F1471" s="4">
        <v>12642</v>
      </c>
      <c r="G1471">
        <v>216</v>
      </c>
      <c r="H1471" s="3">
        <f>_xlfn.XLOOKUP(sales[[#This Row],[Product]],products[Product],products[Cost per box])*sales[[#This Row],[Boxes]]</f>
        <v>1235.52</v>
      </c>
      <c r="I1471" s="4">
        <f>sales[[#This Row],[Revenue]]-sales[[#This Row],[Cost]]</f>
        <v>11406.48</v>
      </c>
    </row>
    <row r="1472" spans="2:9" x14ac:dyDescent="0.25">
      <c r="B1472" t="s">
        <v>13</v>
      </c>
      <c r="C1472" t="s">
        <v>9</v>
      </c>
      <c r="D1472" t="s">
        <v>47</v>
      </c>
      <c r="E1472" s="1">
        <v>44278</v>
      </c>
      <c r="F1472" s="4">
        <v>6804</v>
      </c>
      <c r="G1472">
        <v>345</v>
      </c>
      <c r="H1472" s="3">
        <f>_xlfn.XLOOKUP(sales[[#This Row],[Product]],products[Product],products[Cost per box])*sales[[#This Row],[Boxes]]</f>
        <v>1814.6999999999998</v>
      </c>
      <c r="I1472" s="4">
        <f>sales[[#This Row],[Revenue]]-sales[[#This Row],[Cost]]</f>
        <v>4989.3</v>
      </c>
    </row>
    <row r="1473" spans="2:9" x14ac:dyDescent="0.25">
      <c r="B1473" t="s">
        <v>8</v>
      </c>
      <c r="C1473" t="s">
        <v>6</v>
      </c>
      <c r="D1473" t="s">
        <v>50</v>
      </c>
      <c r="E1473" s="1">
        <v>44278</v>
      </c>
      <c r="F1473" s="4">
        <v>826</v>
      </c>
      <c r="G1473">
        <v>40</v>
      </c>
      <c r="H1473" s="3">
        <f>_xlfn.XLOOKUP(sales[[#This Row],[Product]],products[Product],products[Cost per box])*sales[[#This Row],[Boxes]]</f>
        <v>496.4</v>
      </c>
      <c r="I1473" s="4">
        <f>sales[[#This Row],[Revenue]]-sales[[#This Row],[Cost]]</f>
        <v>329.6</v>
      </c>
    </row>
    <row r="1474" spans="2:9" x14ac:dyDescent="0.25">
      <c r="B1474" t="s">
        <v>15</v>
      </c>
      <c r="C1474" t="s">
        <v>6</v>
      </c>
      <c r="D1474" t="s">
        <v>47</v>
      </c>
      <c r="E1474" s="1">
        <v>44278</v>
      </c>
      <c r="F1474" s="4">
        <v>406</v>
      </c>
      <c r="G1474">
        <v>17</v>
      </c>
      <c r="H1474" s="3">
        <f>_xlfn.XLOOKUP(sales[[#This Row],[Product]],products[Product],products[Cost per box])*sales[[#This Row],[Boxes]]</f>
        <v>89.42</v>
      </c>
      <c r="I1474" s="4">
        <f>sales[[#This Row],[Revenue]]-sales[[#This Row],[Cost]]</f>
        <v>316.58</v>
      </c>
    </row>
    <row r="1475" spans="2:9" x14ac:dyDescent="0.25">
      <c r="B1475" t="s">
        <v>25</v>
      </c>
      <c r="C1475" t="s">
        <v>11</v>
      </c>
      <c r="D1475" t="s">
        <v>48</v>
      </c>
      <c r="E1475" s="1">
        <v>44278</v>
      </c>
      <c r="F1475" s="4">
        <v>2436</v>
      </c>
      <c r="G1475">
        <v>91</v>
      </c>
      <c r="H1475" s="3">
        <f>_xlfn.XLOOKUP(sales[[#This Row],[Product]],products[Product],products[Cost per box])*sales[[#This Row],[Boxes]]</f>
        <v>680.68000000000006</v>
      </c>
      <c r="I1475" s="4">
        <f>sales[[#This Row],[Revenue]]-sales[[#This Row],[Cost]]</f>
        <v>1755.32</v>
      </c>
    </row>
    <row r="1476" spans="2:9" x14ac:dyDescent="0.25">
      <c r="B1476" t="s">
        <v>34</v>
      </c>
      <c r="C1476" t="s">
        <v>16</v>
      </c>
      <c r="D1476" t="s">
        <v>45</v>
      </c>
      <c r="E1476" s="1">
        <v>44278</v>
      </c>
      <c r="F1476" s="4">
        <v>7994</v>
      </c>
      <c r="G1476">
        <v>421</v>
      </c>
      <c r="H1476" s="3">
        <f>_xlfn.XLOOKUP(sales[[#This Row],[Product]],products[Product],products[Cost per box])*sales[[#This Row],[Boxes]]</f>
        <v>3254.3300000000004</v>
      </c>
      <c r="I1476" s="4">
        <f>sales[[#This Row],[Revenue]]-sales[[#This Row],[Cost]]</f>
        <v>4739.67</v>
      </c>
    </row>
    <row r="1477" spans="2:9" x14ac:dyDescent="0.25">
      <c r="B1477" t="s">
        <v>29</v>
      </c>
      <c r="C1477" t="s">
        <v>21</v>
      </c>
      <c r="D1477" t="s">
        <v>44</v>
      </c>
      <c r="E1477" s="1">
        <v>44278</v>
      </c>
      <c r="F1477" s="4">
        <v>5033</v>
      </c>
      <c r="G1477">
        <v>153</v>
      </c>
      <c r="H1477" s="3">
        <f>_xlfn.XLOOKUP(sales[[#This Row],[Product]],products[Product],products[Cost per box])*sales[[#This Row],[Boxes]]</f>
        <v>1464.21</v>
      </c>
      <c r="I1477" s="4">
        <f>sales[[#This Row],[Revenue]]-sales[[#This Row],[Cost]]</f>
        <v>3568.79</v>
      </c>
    </row>
    <row r="1478" spans="2:9" x14ac:dyDescent="0.25">
      <c r="B1478" t="s">
        <v>18</v>
      </c>
      <c r="C1478" t="s">
        <v>16</v>
      </c>
      <c r="D1478" t="s">
        <v>12</v>
      </c>
      <c r="E1478" s="1">
        <v>44278</v>
      </c>
      <c r="F1478" s="4">
        <v>16660</v>
      </c>
      <c r="G1478">
        <v>770</v>
      </c>
      <c r="H1478" s="3">
        <f>_xlfn.XLOOKUP(sales[[#This Row],[Product]],products[Product],products[Cost per box])*sales[[#This Row],[Boxes]]</f>
        <v>6491.0999999999995</v>
      </c>
      <c r="I1478" s="4">
        <f>sales[[#This Row],[Revenue]]-sales[[#This Row],[Cost]]</f>
        <v>10168.900000000001</v>
      </c>
    </row>
    <row r="1479" spans="2:9" x14ac:dyDescent="0.25">
      <c r="B1479" t="s">
        <v>37</v>
      </c>
      <c r="C1479" t="s">
        <v>16</v>
      </c>
      <c r="D1479" t="s">
        <v>44</v>
      </c>
      <c r="E1479" s="1">
        <v>44278</v>
      </c>
      <c r="F1479" s="4">
        <v>16394</v>
      </c>
      <c r="G1479">
        <v>566</v>
      </c>
      <c r="H1479" s="3">
        <f>_xlfn.XLOOKUP(sales[[#This Row],[Product]],products[Product],products[Cost per box])*sales[[#This Row],[Boxes]]</f>
        <v>5416.62</v>
      </c>
      <c r="I1479" s="4">
        <f>sales[[#This Row],[Revenue]]-sales[[#This Row],[Cost]]</f>
        <v>10977.380000000001</v>
      </c>
    </row>
    <row r="1480" spans="2:9" x14ac:dyDescent="0.25">
      <c r="B1480" t="s">
        <v>55</v>
      </c>
      <c r="C1480" t="s">
        <v>6</v>
      </c>
      <c r="D1480" t="s">
        <v>12</v>
      </c>
      <c r="E1480" s="1">
        <v>44278</v>
      </c>
      <c r="F1480" s="4">
        <v>168</v>
      </c>
      <c r="G1480">
        <v>7</v>
      </c>
      <c r="H1480" s="3">
        <f>_xlfn.XLOOKUP(sales[[#This Row],[Product]],products[Product],products[Cost per box])*sales[[#This Row],[Boxes]]</f>
        <v>59.01</v>
      </c>
      <c r="I1480" s="4">
        <f>sales[[#This Row],[Revenue]]-sales[[#This Row],[Cost]]</f>
        <v>108.99000000000001</v>
      </c>
    </row>
    <row r="1481" spans="2:9" x14ac:dyDescent="0.25">
      <c r="B1481" t="s">
        <v>41</v>
      </c>
      <c r="C1481" t="s">
        <v>9</v>
      </c>
      <c r="D1481" t="s">
        <v>17</v>
      </c>
      <c r="E1481" s="1">
        <v>44278</v>
      </c>
      <c r="F1481" s="4">
        <v>15225</v>
      </c>
      <c r="G1481">
        <v>770</v>
      </c>
      <c r="H1481" s="3">
        <f>_xlfn.XLOOKUP(sales[[#This Row],[Product]],products[Product],products[Cost per box])*sales[[#This Row],[Boxes]]</f>
        <v>5236</v>
      </c>
      <c r="I1481" s="4">
        <f>sales[[#This Row],[Revenue]]-sales[[#This Row],[Cost]]</f>
        <v>9989</v>
      </c>
    </row>
    <row r="1482" spans="2:9" x14ac:dyDescent="0.25">
      <c r="B1482" t="s">
        <v>34</v>
      </c>
      <c r="C1482" t="s">
        <v>27</v>
      </c>
      <c r="D1482" t="s">
        <v>36</v>
      </c>
      <c r="E1482" s="1">
        <v>44278</v>
      </c>
      <c r="F1482" s="4">
        <v>3661</v>
      </c>
      <c r="G1482">
        <v>147</v>
      </c>
      <c r="H1482" s="3">
        <f>_xlfn.XLOOKUP(sales[[#This Row],[Product]],products[Product],products[Cost per box])*sales[[#This Row],[Boxes]]</f>
        <v>740.88</v>
      </c>
      <c r="I1482" s="4">
        <f>sales[[#This Row],[Revenue]]-sales[[#This Row],[Cost]]</f>
        <v>2920.12</v>
      </c>
    </row>
    <row r="1483" spans="2:9" x14ac:dyDescent="0.25">
      <c r="B1483" t="s">
        <v>10</v>
      </c>
      <c r="C1483" t="s">
        <v>9</v>
      </c>
      <c r="D1483" t="s">
        <v>44</v>
      </c>
      <c r="E1483" s="1">
        <v>44279</v>
      </c>
      <c r="F1483" s="4">
        <v>3171</v>
      </c>
      <c r="G1483">
        <v>910</v>
      </c>
      <c r="H1483" s="3">
        <f>_xlfn.XLOOKUP(sales[[#This Row],[Product]],products[Product],products[Cost per box])*sales[[#This Row],[Boxes]]</f>
        <v>8708.7000000000007</v>
      </c>
      <c r="I1483" s="4">
        <f>sales[[#This Row],[Revenue]]-sales[[#This Row],[Cost]]</f>
        <v>-5537.7000000000007</v>
      </c>
    </row>
    <row r="1484" spans="2:9" x14ac:dyDescent="0.25">
      <c r="B1484" t="s">
        <v>18</v>
      </c>
      <c r="C1484" t="s">
        <v>9</v>
      </c>
      <c r="D1484" t="s">
        <v>42</v>
      </c>
      <c r="E1484" s="1">
        <v>44279</v>
      </c>
      <c r="F1484" s="4">
        <v>2198</v>
      </c>
      <c r="G1484">
        <v>83</v>
      </c>
      <c r="H1484" s="3">
        <f>_xlfn.XLOOKUP(sales[[#This Row],[Product]],products[Product],products[Cost per box])*sales[[#This Row],[Boxes]]</f>
        <v>393.42</v>
      </c>
      <c r="I1484" s="4">
        <f>sales[[#This Row],[Revenue]]-sales[[#This Row],[Cost]]</f>
        <v>1804.58</v>
      </c>
    </row>
    <row r="1485" spans="2:9" x14ac:dyDescent="0.25">
      <c r="B1485" t="s">
        <v>37</v>
      </c>
      <c r="C1485" t="s">
        <v>27</v>
      </c>
      <c r="D1485" t="s">
        <v>52</v>
      </c>
      <c r="E1485" s="1">
        <v>44279</v>
      </c>
      <c r="F1485" s="4">
        <v>7245</v>
      </c>
      <c r="G1485">
        <v>185</v>
      </c>
      <c r="H1485" s="3">
        <f>_xlfn.XLOOKUP(sales[[#This Row],[Product]],products[Product],products[Cost per box])*sales[[#This Row],[Boxes]]</f>
        <v>614.19999999999993</v>
      </c>
      <c r="I1485" s="4">
        <f>sales[[#This Row],[Revenue]]-sales[[#This Row],[Cost]]</f>
        <v>6630.8</v>
      </c>
    </row>
    <row r="1486" spans="2:9" x14ac:dyDescent="0.25">
      <c r="B1486" t="s">
        <v>18</v>
      </c>
      <c r="C1486" t="s">
        <v>16</v>
      </c>
      <c r="D1486" t="s">
        <v>26</v>
      </c>
      <c r="E1486" s="1">
        <v>44279</v>
      </c>
      <c r="F1486" s="4">
        <v>4235</v>
      </c>
      <c r="G1486">
        <v>604</v>
      </c>
      <c r="H1486" s="3">
        <f>_xlfn.XLOOKUP(sales[[#This Row],[Product]],products[Product],products[Cost per box])*sales[[#This Row],[Boxes]]</f>
        <v>3883.72</v>
      </c>
      <c r="I1486" s="4">
        <f>sales[[#This Row],[Revenue]]-sales[[#This Row],[Cost]]</f>
        <v>351.2800000000002</v>
      </c>
    </row>
    <row r="1487" spans="2:9" x14ac:dyDescent="0.25">
      <c r="B1487" t="s">
        <v>10</v>
      </c>
      <c r="C1487" t="s">
        <v>16</v>
      </c>
      <c r="D1487" t="s">
        <v>47</v>
      </c>
      <c r="E1487" s="1">
        <v>44279</v>
      </c>
      <c r="F1487" s="4">
        <v>595</v>
      </c>
      <c r="G1487">
        <v>452</v>
      </c>
      <c r="H1487" s="3">
        <f>_xlfn.XLOOKUP(sales[[#This Row],[Product]],products[Product],products[Cost per box])*sales[[#This Row],[Boxes]]</f>
        <v>2377.52</v>
      </c>
      <c r="I1487" s="4">
        <f>sales[[#This Row],[Revenue]]-sales[[#This Row],[Cost]]</f>
        <v>-1782.52</v>
      </c>
    </row>
    <row r="1488" spans="2:9" x14ac:dyDescent="0.25">
      <c r="B1488" t="s">
        <v>10</v>
      </c>
      <c r="C1488" t="s">
        <v>27</v>
      </c>
      <c r="D1488" t="s">
        <v>12</v>
      </c>
      <c r="E1488" s="1">
        <v>44279</v>
      </c>
      <c r="F1488" s="4">
        <v>2954</v>
      </c>
      <c r="G1488">
        <v>269</v>
      </c>
      <c r="H1488" s="3">
        <f>_xlfn.XLOOKUP(sales[[#This Row],[Product]],products[Product],products[Cost per box])*sales[[#This Row],[Boxes]]</f>
        <v>2267.67</v>
      </c>
      <c r="I1488" s="4">
        <f>sales[[#This Row],[Revenue]]-sales[[#This Row],[Cost]]</f>
        <v>686.32999999999993</v>
      </c>
    </row>
    <row r="1489" spans="2:9" x14ac:dyDescent="0.25">
      <c r="B1489" t="s">
        <v>49</v>
      </c>
      <c r="C1489" t="s">
        <v>27</v>
      </c>
      <c r="D1489" t="s">
        <v>7</v>
      </c>
      <c r="E1489" s="1">
        <v>44279</v>
      </c>
      <c r="F1489" s="4">
        <v>10262</v>
      </c>
      <c r="G1489">
        <v>294</v>
      </c>
      <c r="H1489" s="3">
        <f>_xlfn.XLOOKUP(sales[[#This Row],[Product]],products[Product],products[Cost per box])*sales[[#This Row],[Boxes]]</f>
        <v>1514.1000000000001</v>
      </c>
      <c r="I1489" s="4">
        <f>sales[[#This Row],[Revenue]]-sales[[#This Row],[Cost]]</f>
        <v>8747.9</v>
      </c>
    </row>
    <row r="1490" spans="2:9" x14ac:dyDescent="0.25">
      <c r="B1490" t="s">
        <v>18</v>
      </c>
      <c r="C1490" t="s">
        <v>6</v>
      </c>
      <c r="D1490" t="s">
        <v>7</v>
      </c>
      <c r="E1490" s="1">
        <v>44279</v>
      </c>
      <c r="F1490" s="4">
        <v>6482</v>
      </c>
      <c r="G1490">
        <v>353</v>
      </c>
      <c r="H1490" s="3">
        <f>_xlfn.XLOOKUP(sales[[#This Row],[Product]],products[Product],products[Cost per box])*sales[[#This Row],[Boxes]]</f>
        <v>1817.95</v>
      </c>
      <c r="I1490" s="4">
        <f>sales[[#This Row],[Revenue]]-sales[[#This Row],[Cost]]</f>
        <v>4664.05</v>
      </c>
    </row>
    <row r="1491" spans="2:9" x14ac:dyDescent="0.25">
      <c r="B1491" t="s">
        <v>5</v>
      </c>
      <c r="C1491" t="s">
        <v>9</v>
      </c>
      <c r="D1491" t="s">
        <v>48</v>
      </c>
      <c r="E1491" s="1">
        <v>44279</v>
      </c>
      <c r="F1491" s="4">
        <v>1953</v>
      </c>
      <c r="G1491">
        <v>287</v>
      </c>
      <c r="H1491" s="3">
        <f>_xlfn.XLOOKUP(sales[[#This Row],[Product]],products[Product],products[Cost per box])*sales[[#This Row],[Boxes]]</f>
        <v>2146.7600000000002</v>
      </c>
      <c r="I1491" s="4">
        <f>sales[[#This Row],[Revenue]]-sales[[#This Row],[Cost]]</f>
        <v>-193.76000000000022</v>
      </c>
    </row>
    <row r="1492" spans="2:9" x14ac:dyDescent="0.25">
      <c r="B1492" t="s">
        <v>5</v>
      </c>
      <c r="C1492" t="s">
        <v>6</v>
      </c>
      <c r="D1492" t="s">
        <v>38</v>
      </c>
      <c r="E1492" s="1">
        <v>44279</v>
      </c>
      <c r="F1492" s="4">
        <v>3073</v>
      </c>
      <c r="G1492">
        <v>49</v>
      </c>
      <c r="H1492" s="3">
        <f>_xlfn.XLOOKUP(sales[[#This Row],[Product]],products[Product],products[Cost per box])*sales[[#This Row],[Boxes]]</f>
        <v>487.06</v>
      </c>
      <c r="I1492" s="4">
        <f>sales[[#This Row],[Revenue]]-sales[[#This Row],[Cost]]</f>
        <v>2585.94</v>
      </c>
    </row>
    <row r="1493" spans="2:9" x14ac:dyDescent="0.25">
      <c r="B1493" t="s">
        <v>37</v>
      </c>
      <c r="C1493" t="s">
        <v>11</v>
      </c>
      <c r="D1493" t="s">
        <v>31</v>
      </c>
      <c r="E1493" s="1">
        <v>44279</v>
      </c>
      <c r="F1493" s="4">
        <v>2436</v>
      </c>
      <c r="G1493">
        <v>385</v>
      </c>
      <c r="H1493" s="3">
        <f>_xlfn.XLOOKUP(sales[[#This Row],[Product]],products[Product],products[Cost per box])*sales[[#This Row],[Boxes]]</f>
        <v>2202.1999999999998</v>
      </c>
      <c r="I1493" s="4">
        <f>sales[[#This Row],[Revenue]]-sales[[#This Row],[Cost]]</f>
        <v>233.80000000000018</v>
      </c>
    </row>
    <row r="1494" spans="2:9" x14ac:dyDescent="0.25">
      <c r="B1494" t="s">
        <v>25</v>
      </c>
      <c r="C1494" t="s">
        <v>11</v>
      </c>
      <c r="D1494" t="s">
        <v>28</v>
      </c>
      <c r="E1494" s="1">
        <v>44279</v>
      </c>
      <c r="F1494" s="4">
        <v>686</v>
      </c>
      <c r="G1494">
        <v>306</v>
      </c>
      <c r="H1494" s="3">
        <f>_xlfn.XLOOKUP(sales[[#This Row],[Product]],products[Product],products[Cost per box])*sales[[#This Row],[Boxes]]</f>
        <v>844.56</v>
      </c>
      <c r="I1494" s="4">
        <f>sales[[#This Row],[Revenue]]-sales[[#This Row],[Cost]]</f>
        <v>-158.55999999999995</v>
      </c>
    </row>
    <row r="1495" spans="2:9" x14ac:dyDescent="0.25">
      <c r="B1495" t="s">
        <v>8</v>
      </c>
      <c r="C1495" t="s">
        <v>21</v>
      </c>
      <c r="D1495" t="s">
        <v>7</v>
      </c>
      <c r="E1495" s="1">
        <v>44279</v>
      </c>
      <c r="F1495" s="4">
        <v>4235</v>
      </c>
      <c r="G1495">
        <v>46</v>
      </c>
      <c r="H1495" s="3">
        <f>_xlfn.XLOOKUP(sales[[#This Row],[Product]],products[Product],products[Cost per box])*sales[[#This Row],[Boxes]]</f>
        <v>236.9</v>
      </c>
      <c r="I1495" s="4">
        <f>sales[[#This Row],[Revenue]]-sales[[#This Row],[Cost]]</f>
        <v>3998.1</v>
      </c>
    </row>
    <row r="1496" spans="2:9" x14ac:dyDescent="0.25">
      <c r="B1496" t="s">
        <v>40</v>
      </c>
      <c r="C1496" t="s">
        <v>11</v>
      </c>
      <c r="D1496" t="s">
        <v>17</v>
      </c>
      <c r="E1496" s="1">
        <v>44279</v>
      </c>
      <c r="F1496" s="4">
        <v>2891</v>
      </c>
      <c r="G1496">
        <v>467</v>
      </c>
      <c r="H1496" s="3">
        <f>_xlfn.XLOOKUP(sales[[#This Row],[Product]],products[Product],products[Cost per box])*sales[[#This Row],[Boxes]]</f>
        <v>3175.6</v>
      </c>
      <c r="I1496" s="4">
        <f>sales[[#This Row],[Revenue]]-sales[[#This Row],[Cost]]</f>
        <v>-284.59999999999991</v>
      </c>
    </row>
    <row r="1497" spans="2:9" x14ac:dyDescent="0.25">
      <c r="B1497" t="s">
        <v>23</v>
      </c>
      <c r="C1497" t="s">
        <v>27</v>
      </c>
      <c r="D1497" t="s">
        <v>14</v>
      </c>
      <c r="E1497" s="1">
        <v>44279</v>
      </c>
      <c r="F1497" s="4">
        <v>4823</v>
      </c>
      <c r="G1497">
        <v>559</v>
      </c>
      <c r="H1497" s="3">
        <f>_xlfn.XLOOKUP(sales[[#This Row],[Product]],products[Product],products[Cost per box])*sales[[#This Row],[Boxes]]</f>
        <v>3527.29</v>
      </c>
      <c r="I1497" s="4">
        <f>sales[[#This Row],[Revenue]]-sales[[#This Row],[Cost]]</f>
        <v>1295.71</v>
      </c>
    </row>
    <row r="1498" spans="2:9" x14ac:dyDescent="0.25">
      <c r="B1498" t="s">
        <v>29</v>
      </c>
      <c r="C1498" t="s">
        <v>27</v>
      </c>
      <c r="D1498" t="s">
        <v>14</v>
      </c>
      <c r="E1498" s="1">
        <v>44279</v>
      </c>
      <c r="F1498" s="4">
        <v>12054</v>
      </c>
      <c r="G1498">
        <v>217</v>
      </c>
      <c r="H1498" s="3">
        <f>_xlfn.XLOOKUP(sales[[#This Row],[Product]],products[Product],products[Cost per box])*sales[[#This Row],[Boxes]]</f>
        <v>1369.27</v>
      </c>
      <c r="I1498" s="4">
        <f>sales[[#This Row],[Revenue]]-sales[[#This Row],[Cost]]</f>
        <v>10684.73</v>
      </c>
    </row>
    <row r="1499" spans="2:9" x14ac:dyDescent="0.25">
      <c r="B1499" t="s">
        <v>41</v>
      </c>
      <c r="C1499" t="s">
        <v>16</v>
      </c>
      <c r="D1499" t="s">
        <v>38</v>
      </c>
      <c r="E1499" s="1">
        <v>44279</v>
      </c>
      <c r="F1499" s="4">
        <v>1981</v>
      </c>
      <c r="G1499">
        <v>154</v>
      </c>
      <c r="H1499" s="3">
        <f>_xlfn.XLOOKUP(sales[[#This Row],[Product]],products[Product],products[Cost per box])*sales[[#This Row],[Boxes]]</f>
        <v>1530.76</v>
      </c>
      <c r="I1499" s="4">
        <f>sales[[#This Row],[Revenue]]-sales[[#This Row],[Cost]]</f>
        <v>450.24</v>
      </c>
    </row>
    <row r="1500" spans="2:9" x14ac:dyDescent="0.25">
      <c r="B1500" t="s">
        <v>34</v>
      </c>
      <c r="C1500" t="s">
        <v>9</v>
      </c>
      <c r="D1500" t="s">
        <v>42</v>
      </c>
      <c r="E1500" s="1">
        <v>44279</v>
      </c>
      <c r="F1500" s="4">
        <v>8862</v>
      </c>
      <c r="G1500">
        <v>187</v>
      </c>
      <c r="H1500" s="3">
        <f>_xlfn.XLOOKUP(sales[[#This Row],[Product]],products[Product],products[Cost per box])*sales[[#This Row],[Boxes]]</f>
        <v>886.38</v>
      </c>
      <c r="I1500" s="4">
        <f>sales[[#This Row],[Revenue]]-sales[[#This Row],[Cost]]</f>
        <v>7975.62</v>
      </c>
    </row>
    <row r="1501" spans="2:9" x14ac:dyDescent="0.25">
      <c r="B1501" t="s">
        <v>20</v>
      </c>
      <c r="C1501" t="s">
        <v>9</v>
      </c>
      <c r="D1501" t="s">
        <v>48</v>
      </c>
      <c r="E1501" s="1">
        <v>44279</v>
      </c>
      <c r="F1501" s="4">
        <v>3416</v>
      </c>
      <c r="G1501">
        <v>428</v>
      </c>
      <c r="H1501" s="3">
        <f>_xlfn.XLOOKUP(sales[[#This Row],[Product]],products[Product],products[Cost per box])*sales[[#This Row],[Boxes]]</f>
        <v>3201.44</v>
      </c>
      <c r="I1501" s="4">
        <f>sales[[#This Row],[Revenue]]-sales[[#This Row],[Cost]]</f>
        <v>214.55999999999995</v>
      </c>
    </row>
    <row r="1502" spans="2:9" x14ac:dyDescent="0.25">
      <c r="B1502" t="s">
        <v>25</v>
      </c>
      <c r="C1502" t="s">
        <v>11</v>
      </c>
      <c r="D1502" t="s">
        <v>48</v>
      </c>
      <c r="E1502" s="1">
        <v>44279</v>
      </c>
      <c r="F1502" s="4">
        <v>2149</v>
      </c>
      <c r="G1502">
        <v>229</v>
      </c>
      <c r="H1502" s="3">
        <f>_xlfn.XLOOKUP(sales[[#This Row],[Product]],products[Product],products[Cost per box])*sales[[#This Row],[Boxes]]</f>
        <v>1712.92</v>
      </c>
      <c r="I1502" s="4">
        <f>sales[[#This Row],[Revenue]]-sales[[#This Row],[Cost]]</f>
        <v>436.07999999999993</v>
      </c>
    </row>
    <row r="1503" spans="2:9" x14ac:dyDescent="0.25">
      <c r="B1503" t="s">
        <v>33</v>
      </c>
      <c r="C1503" t="s">
        <v>21</v>
      </c>
      <c r="D1503" t="s">
        <v>42</v>
      </c>
      <c r="E1503" s="1">
        <v>44279</v>
      </c>
      <c r="F1503" s="4">
        <v>2443</v>
      </c>
      <c r="G1503">
        <v>154</v>
      </c>
      <c r="H1503" s="3">
        <f>_xlfn.XLOOKUP(sales[[#This Row],[Product]],products[Product],products[Cost per box])*sales[[#This Row],[Boxes]]</f>
        <v>729.96</v>
      </c>
      <c r="I1503" s="4">
        <f>sales[[#This Row],[Revenue]]-sales[[#This Row],[Cost]]</f>
        <v>1713.04</v>
      </c>
    </row>
    <row r="1504" spans="2:9" x14ac:dyDescent="0.25">
      <c r="B1504" t="s">
        <v>56</v>
      </c>
      <c r="C1504" t="s">
        <v>16</v>
      </c>
      <c r="D1504" t="s">
        <v>35</v>
      </c>
      <c r="E1504" s="1">
        <v>44279</v>
      </c>
      <c r="F1504" s="4">
        <v>1638</v>
      </c>
      <c r="G1504">
        <v>273</v>
      </c>
      <c r="H1504" s="3">
        <f>_xlfn.XLOOKUP(sales[[#This Row],[Product]],products[Product],products[Cost per box])*sales[[#This Row],[Boxes]]</f>
        <v>723.44999999999993</v>
      </c>
      <c r="I1504" s="4">
        <f>sales[[#This Row],[Revenue]]-sales[[#This Row],[Cost]]</f>
        <v>914.55000000000007</v>
      </c>
    </row>
    <row r="1505" spans="2:9" x14ac:dyDescent="0.25">
      <c r="B1505" t="s">
        <v>53</v>
      </c>
      <c r="C1505" t="s">
        <v>9</v>
      </c>
      <c r="D1505" t="s">
        <v>26</v>
      </c>
      <c r="E1505" s="1">
        <v>44279</v>
      </c>
      <c r="F1505" s="4">
        <v>5607</v>
      </c>
      <c r="G1505">
        <v>1120</v>
      </c>
      <c r="H1505" s="3">
        <f>_xlfn.XLOOKUP(sales[[#This Row],[Product]],products[Product],products[Cost per box])*sales[[#This Row],[Boxes]]</f>
        <v>7201.5999999999995</v>
      </c>
      <c r="I1505" s="4">
        <f>sales[[#This Row],[Revenue]]-sales[[#This Row],[Cost]]</f>
        <v>-1594.5999999999995</v>
      </c>
    </row>
    <row r="1506" spans="2:9" x14ac:dyDescent="0.25">
      <c r="B1506" t="s">
        <v>25</v>
      </c>
      <c r="C1506" t="s">
        <v>11</v>
      </c>
      <c r="D1506" t="s">
        <v>44</v>
      </c>
      <c r="E1506" s="1">
        <v>44279</v>
      </c>
      <c r="F1506" s="4">
        <v>6160</v>
      </c>
      <c r="G1506">
        <v>220</v>
      </c>
      <c r="H1506" s="3">
        <f>_xlfn.XLOOKUP(sales[[#This Row],[Product]],products[Product],products[Cost per box])*sales[[#This Row],[Boxes]]</f>
        <v>2105.4</v>
      </c>
      <c r="I1506" s="4">
        <f>sales[[#This Row],[Revenue]]-sales[[#This Row],[Cost]]</f>
        <v>4054.6</v>
      </c>
    </row>
    <row r="1507" spans="2:9" x14ac:dyDescent="0.25">
      <c r="B1507" t="s">
        <v>20</v>
      </c>
      <c r="C1507" t="s">
        <v>21</v>
      </c>
      <c r="D1507" t="s">
        <v>42</v>
      </c>
      <c r="E1507" s="1">
        <v>44279</v>
      </c>
      <c r="F1507" s="4">
        <v>7945</v>
      </c>
      <c r="G1507">
        <v>663</v>
      </c>
      <c r="H1507" s="3">
        <f>_xlfn.XLOOKUP(sales[[#This Row],[Product]],products[Product],products[Cost per box])*sales[[#This Row],[Boxes]]</f>
        <v>3142.6200000000003</v>
      </c>
      <c r="I1507" s="4">
        <f>sales[[#This Row],[Revenue]]-sales[[#This Row],[Cost]]</f>
        <v>4802.3799999999992</v>
      </c>
    </row>
    <row r="1508" spans="2:9" x14ac:dyDescent="0.25">
      <c r="B1508" t="s">
        <v>29</v>
      </c>
      <c r="C1508" t="s">
        <v>9</v>
      </c>
      <c r="D1508" t="s">
        <v>14</v>
      </c>
      <c r="E1508" s="1">
        <v>44279</v>
      </c>
      <c r="F1508" s="4">
        <v>1197</v>
      </c>
      <c r="G1508">
        <v>43</v>
      </c>
      <c r="H1508" s="3">
        <f>_xlfn.XLOOKUP(sales[[#This Row],[Product]],products[Product],products[Cost per box])*sales[[#This Row],[Boxes]]</f>
        <v>271.33</v>
      </c>
      <c r="I1508" s="4">
        <f>sales[[#This Row],[Revenue]]-sales[[#This Row],[Cost]]</f>
        <v>925.67000000000007</v>
      </c>
    </row>
    <row r="1509" spans="2:9" x14ac:dyDescent="0.25">
      <c r="B1509" t="s">
        <v>53</v>
      </c>
      <c r="C1509" t="s">
        <v>21</v>
      </c>
      <c r="D1509" t="s">
        <v>38</v>
      </c>
      <c r="E1509" s="1">
        <v>44279</v>
      </c>
      <c r="F1509" s="4">
        <v>756</v>
      </c>
      <c r="G1509">
        <v>24</v>
      </c>
      <c r="H1509" s="3">
        <f>_xlfn.XLOOKUP(sales[[#This Row],[Product]],products[Product],products[Cost per box])*sales[[#This Row],[Boxes]]</f>
        <v>238.56</v>
      </c>
      <c r="I1509" s="4">
        <f>sales[[#This Row],[Revenue]]-sales[[#This Row],[Cost]]</f>
        <v>517.44000000000005</v>
      </c>
    </row>
    <row r="1510" spans="2:9" x14ac:dyDescent="0.25">
      <c r="B1510" t="s">
        <v>29</v>
      </c>
      <c r="C1510" t="s">
        <v>21</v>
      </c>
      <c r="D1510" t="s">
        <v>28</v>
      </c>
      <c r="E1510" s="1">
        <v>44279</v>
      </c>
      <c r="F1510" s="4">
        <v>3178</v>
      </c>
      <c r="G1510">
        <v>245</v>
      </c>
      <c r="H1510" s="3">
        <f>_xlfn.XLOOKUP(sales[[#This Row],[Product]],products[Product],products[Cost per box])*sales[[#This Row],[Boxes]]</f>
        <v>676.19999999999993</v>
      </c>
      <c r="I1510" s="4">
        <f>sales[[#This Row],[Revenue]]-sales[[#This Row],[Cost]]</f>
        <v>2501.8000000000002</v>
      </c>
    </row>
    <row r="1511" spans="2:9" x14ac:dyDescent="0.25">
      <c r="B1511" t="s">
        <v>32</v>
      </c>
      <c r="C1511" t="s">
        <v>27</v>
      </c>
      <c r="D1511" t="s">
        <v>47</v>
      </c>
      <c r="E1511" s="1">
        <v>44279</v>
      </c>
      <c r="F1511" s="4">
        <v>2772</v>
      </c>
      <c r="G1511">
        <v>164</v>
      </c>
      <c r="H1511" s="3">
        <f>_xlfn.XLOOKUP(sales[[#This Row],[Product]],products[Product],products[Cost per box])*sales[[#This Row],[Boxes]]</f>
        <v>862.64</v>
      </c>
      <c r="I1511" s="4">
        <f>sales[[#This Row],[Revenue]]-sales[[#This Row],[Cost]]</f>
        <v>1909.3600000000001</v>
      </c>
    </row>
    <row r="1512" spans="2:9" x14ac:dyDescent="0.25">
      <c r="B1512" t="s">
        <v>20</v>
      </c>
      <c r="C1512" t="s">
        <v>9</v>
      </c>
      <c r="D1512" t="s">
        <v>43</v>
      </c>
      <c r="E1512" s="1">
        <v>44280</v>
      </c>
      <c r="F1512" s="4">
        <v>574</v>
      </c>
      <c r="G1512">
        <v>303</v>
      </c>
      <c r="H1512" s="3">
        <f>_xlfn.XLOOKUP(sales[[#This Row],[Product]],products[Product],products[Cost per box])*sales[[#This Row],[Boxes]]</f>
        <v>1166.55</v>
      </c>
      <c r="I1512" s="4">
        <f>sales[[#This Row],[Revenue]]-sales[[#This Row],[Cost]]</f>
        <v>-592.54999999999995</v>
      </c>
    </row>
    <row r="1513" spans="2:9" x14ac:dyDescent="0.25">
      <c r="B1513" t="s">
        <v>8</v>
      </c>
      <c r="C1513" t="s">
        <v>16</v>
      </c>
      <c r="D1513" t="s">
        <v>19</v>
      </c>
      <c r="E1513" s="1">
        <v>44280</v>
      </c>
      <c r="F1513" s="4">
        <v>8309</v>
      </c>
      <c r="G1513">
        <v>149</v>
      </c>
      <c r="H1513" s="3">
        <f>_xlfn.XLOOKUP(sales[[#This Row],[Product]],products[Product],products[Cost per box])*sales[[#This Row],[Boxes]]</f>
        <v>1524.27</v>
      </c>
      <c r="I1513" s="4">
        <f>sales[[#This Row],[Revenue]]-sales[[#This Row],[Cost]]</f>
        <v>6784.73</v>
      </c>
    </row>
    <row r="1514" spans="2:9" x14ac:dyDescent="0.25">
      <c r="B1514" t="s">
        <v>23</v>
      </c>
      <c r="C1514" t="s">
        <v>6</v>
      </c>
      <c r="D1514" t="s">
        <v>50</v>
      </c>
      <c r="E1514" s="1">
        <v>44280</v>
      </c>
      <c r="F1514" s="4">
        <v>5208</v>
      </c>
      <c r="G1514">
        <v>174</v>
      </c>
      <c r="H1514" s="3">
        <f>_xlfn.XLOOKUP(sales[[#This Row],[Product]],products[Product],products[Cost per box])*sales[[#This Row],[Boxes]]</f>
        <v>2159.34</v>
      </c>
      <c r="I1514" s="4">
        <f>sales[[#This Row],[Revenue]]-sales[[#This Row],[Cost]]</f>
        <v>3048.66</v>
      </c>
    </row>
    <row r="1515" spans="2:9" x14ac:dyDescent="0.25">
      <c r="B1515" t="s">
        <v>20</v>
      </c>
      <c r="C1515" t="s">
        <v>11</v>
      </c>
      <c r="D1515" t="s">
        <v>12</v>
      </c>
      <c r="E1515" s="1">
        <v>44280</v>
      </c>
      <c r="F1515" s="4">
        <v>168</v>
      </c>
      <c r="G1515">
        <v>91</v>
      </c>
      <c r="H1515" s="3">
        <f>_xlfn.XLOOKUP(sales[[#This Row],[Product]],products[Product],products[Cost per box])*sales[[#This Row],[Boxes]]</f>
        <v>767.13</v>
      </c>
      <c r="I1515" s="4">
        <f>sales[[#This Row],[Revenue]]-sales[[#This Row],[Cost]]</f>
        <v>-599.13</v>
      </c>
    </row>
    <row r="1516" spans="2:9" x14ac:dyDescent="0.25">
      <c r="B1516" t="s">
        <v>20</v>
      </c>
      <c r="C1516" t="s">
        <v>11</v>
      </c>
      <c r="D1516" t="s">
        <v>50</v>
      </c>
      <c r="E1516" s="1">
        <v>44280</v>
      </c>
      <c r="F1516" s="4">
        <v>1778</v>
      </c>
      <c r="G1516">
        <v>160</v>
      </c>
      <c r="H1516" s="3">
        <f>_xlfn.XLOOKUP(sales[[#This Row],[Product]],products[Product],products[Cost per box])*sales[[#This Row],[Boxes]]</f>
        <v>1985.6</v>
      </c>
      <c r="I1516" s="4">
        <f>sales[[#This Row],[Revenue]]-sales[[#This Row],[Cost]]</f>
        <v>-207.59999999999991</v>
      </c>
    </row>
    <row r="1517" spans="2:9" x14ac:dyDescent="0.25">
      <c r="B1517" t="s">
        <v>15</v>
      </c>
      <c r="C1517" t="s">
        <v>21</v>
      </c>
      <c r="D1517" t="s">
        <v>47</v>
      </c>
      <c r="E1517" s="1">
        <v>44280</v>
      </c>
      <c r="F1517" s="4">
        <v>7063</v>
      </c>
      <c r="G1517">
        <v>355</v>
      </c>
      <c r="H1517" s="3">
        <f>_xlfn.XLOOKUP(sales[[#This Row],[Product]],products[Product],products[Cost per box])*sales[[#This Row],[Boxes]]</f>
        <v>1867.3</v>
      </c>
      <c r="I1517" s="4">
        <f>sales[[#This Row],[Revenue]]-sales[[#This Row],[Cost]]</f>
        <v>5195.7</v>
      </c>
    </row>
    <row r="1518" spans="2:9" x14ac:dyDescent="0.25">
      <c r="B1518" t="s">
        <v>23</v>
      </c>
      <c r="C1518" t="s">
        <v>16</v>
      </c>
      <c r="D1518" t="s">
        <v>30</v>
      </c>
      <c r="E1518" s="1">
        <v>44280</v>
      </c>
      <c r="F1518" s="4">
        <v>8918</v>
      </c>
      <c r="G1518">
        <v>690</v>
      </c>
      <c r="H1518" s="3">
        <f>_xlfn.XLOOKUP(sales[[#This Row],[Product]],products[Product],products[Cost per box])*sales[[#This Row],[Boxes]]</f>
        <v>2539.2000000000003</v>
      </c>
      <c r="I1518" s="4">
        <f>sales[[#This Row],[Revenue]]-sales[[#This Row],[Cost]]</f>
        <v>6378.7999999999993</v>
      </c>
    </row>
    <row r="1519" spans="2:9" x14ac:dyDescent="0.25">
      <c r="B1519" t="s">
        <v>34</v>
      </c>
      <c r="C1519" t="s">
        <v>27</v>
      </c>
      <c r="D1519" t="s">
        <v>47</v>
      </c>
      <c r="E1519" s="1">
        <v>44280</v>
      </c>
      <c r="F1519" s="4">
        <v>4613</v>
      </c>
      <c r="G1519">
        <v>144</v>
      </c>
      <c r="H1519" s="3">
        <f>_xlfn.XLOOKUP(sales[[#This Row],[Product]],products[Product],products[Cost per box])*sales[[#This Row],[Boxes]]</f>
        <v>757.43999999999994</v>
      </c>
      <c r="I1519" s="4">
        <f>sales[[#This Row],[Revenue]]-sales[[#This Row],[Cost]]</f>
        <v>3855.56</v>
      </c>
    </row>
    <row r="1520" spans="2:9" x14ac:dyDescent="0.25">
      <c r="B1520" t="s">
        <v>39</v>
      </c>
      <c r="C1520" t="s">
        <v>11</v>
      </c>
      <c r="D1520" t="s">
        <v>50</v>
      </c>
      <c r="E1520" s="1">
        <v>44280</v>
      </c>
      <c r="F1520" s="4">
        <v>560</v>
      </c>
      <c r="G1520">
        <v>57</v>
      </c>
      <c r="H1520" s="3">
        <f>_xlfn.XLOOKUP(sales[[#This Row],[Product]],products[Product],products[Cost per box])*sales[[#This Row],[Boxes]]</f>
        <v>707.37</v>
      </c>
      <c r="I1520" s="4">
        <f>sales[[#This Row],[Revenue]]-sales[[#This Row],[Cost]]</f>
        <v>-147.37</v>
      </c>
    </row>
    <row r="1521" spans="2:9" x14ac:dyDescent="0.25">
      <c r="B1521" t="s">
        <v>23</v>
      </c>
      <c r="C1521" t="s">
        <v>6</v>
      </c>
      <c r="D1521" t="s">
        <v>7</v>
      </c>
      <c r="E1521" s="1">
        <v>44280</v>
      </c>
      <c r="F1521" s="4">
        <v>5495</v>
      </c>
      <c r="G1521">
        <v>220</v>
      </c>
      <c r="H1521" s="3">
        <f>_xlfn.XLOOKUP(sales[[#This Row],[Product]],products[Product],products[Cost per box])*sales[[#This Row],[Boxes]]</f>
        <v>1133</v>
      </c>
      <c r="I1521" s="4">
        <f>sales[[#This Row],[Revenue]]-sales[[#This Row],[Cost]]</f>
        <v>4362</v>
      </c>
    </row>
    <row r="1522" spans="2:9" x14ac:dyDescent="0.25">
      <c r="B1522" t="s">
        <v>13</v>
      </c>
      <c r="C1522" t="s">
        <v>11</v>
      </c>
      <c r="D1522" t="s">
        <v>26</v>
      </c>
      <c r="E1522" s="1">
        <v>44280</v>
      </c>
      <c r="F1522" s="4">
        <v>5096</v>
      </c>
      <c r="G1522">
        <v>700</v>
      </c>
      <c r="H1522" s="3">
        <f>_xlfn.XLOOKUP(sales[[#This Row],[Product]],products[Product],products[Cost per box])*sales[[#This Row],[Boxes]]</f>
        <v>4501</v>
      </c>
      <c r="I1522" s="4">
        <f>sales[[#This Row],[Revenue]]-sales[[#This Row],[Cost]]</f>
        <v>595</v>
      </c>
    </row>
    <row r="1523" spans="2:9" x14ac:dyDescent="0.25">
      <c r="B1523" t="s">
        <v>57</v>
      </c>
      <c r="C1523" t="s">
        <v>9</v>
      </c>
      <c r="D1523" t="s">
        <v>50</v>
      </c>
      <c r="E1523" s="1">
        <v>44280</v>
      </c>
      <c r="F1523" s="4">
        <v>7889</v>
      </c>
      <c r="G1523">
        <v>304</v>
      </c>
      <c r="H1523" s="3">
        <f>_xlfn.XLOOKUP(sales[[#This Row],[Product]],products[Product],products[Cost per box])*sales[[#This Row],[Boxes]]</f>
        <v>3772.64</v>
      </c>
      <c r="I1523" s="4">
        <f>sales[[#This Row],[Revenue]]-sales[[#This Row],[Cost]]</f>
        <v>4116.3600000000006</v>
      </c>
    </row>
    <row r="1524" spans="2:9" x14ac:dyDescent="0.25">
      <c r="B1524" t="s">
        <v>32</v>
      </c>
      <c r="C1524" t="s">
        <v>21</v>
      </c>
      <c r="D1524" t="s">
        <v>14</v>
      </c>
      <c r="E1524" s="1">
        <v>44280</v>
      </c>
      <c r="F1524" s="4">
        <v>805</v>
      </c>
      <c r="G1524">
        <v>29</v>
      </c>
      <c r="H1524" s="3">
        <f>_xlfn.XLOOKUP(sales[[#This Row],[Product]],products[Product],products[Cost per box])*sales[[#This Row],[Boxes]]</f>
        <v>182.98999999999998</v>
      </c>
      <c r="I1524" s="4">
        <f>sales[[#This Row],[Revenue]]-sales[[#This Row],[Cost]]</f>
        <v>622.01</v>
      </c>
    </row>
    <row r="1525" spans="2:9" x14ac:dyDescent="0.25">
      <c r="B1525" t="s">
        <v>49</v>
      </c>
      <c r="C1525" t="s">
        <v>21</v>
      </c>
      <c r="D1525" t="s">
        <v>35</v>
      </c>
      <c r="E1525" s="1">
        <v>44280</v>
      </c>
      <c r="F1525" s="4">
        <v>9639</v>
      </c>
      <c r="G1525">
        <v>1400</v>
      </c>
      <c r="H1525" s="3">
        <f>_xlfn.XLOOKUP(sales[[#This Row],[Product]],products[Product],products[Cost per box])*sales[[#This Row],[Boxes]]</f>
        <v>3710</v>
      </c>
      <c r="I1525" s="4">
        <f>sales[[#This Row],[Revenue]]-sales[[#This Row],[Cost]]</f>
        <v>5929</v>
      </c>
    </row>
    <row r="1526" spans="2:9" x14ac:dyDescent="0.25">
      <c r="B1526" t="s">
        <v>23</v>
      </c>
      <c r="C1526" t="s">
        <v>9</v>
      </c>
      <c r="D1526" t="s">
        <v>14</v>
      </c>
      <c r="E1526" s="1">
        <v>44280</v>
      </c>
      <c r="F1526" s="4">
        <v>10913</v>
      </c>
      <c r="G1526">
        <v>377</v>
      </c>
      <c r="H1526" s="3">
        <f>_xlfn.XLOOKUP(sales[[#This Row],[Product]],products[Product],products[Cost per box])*sales[[#This Row],[Boxes]]</f>
        <v>2378.87</v>
      </c>
      <c r="I1526" s="4">
        <f>sales[[#This Row],[Revenue]]-sales[[#This Row],[Cost]]</f>
        <v>8534.130000000001</v>
      </c>
    </row>
    <row r="1527" spans="2:9" x14ac:dyDescent="0.25">
      <c r="B1527" t="s">
        <v>49</v>
      </c>
      <c r="C1527" t="s">
        <v>21</v>
      </c>
      <c r="D1527" t="s">
        <v>48</v>
      </c>
      <c r="E1527" s="1">
        <v>44280</v>
      </c>
      <c r="F1527" s="4">
        <v>2324</v>
      </c>
      <c r="G1527">
        <v>93</v>
      </c>
      <c r="H1527" s="3">
        <f>_xlfn.XLOOKUP(sales[[#This Row],[Product]],products[Product],products[Cost per box])*sales[[#This Row],[Boxes]]</f>
        <v>695.64</v>
      </c>
      <c r="I1527" s="4">
        <f>sales[[#This Row],[Revenue]]-sales[[#This Row],[Cost]]</f>
        <v>1628.3600000000001</v>
      </c>
    </row>
    <row r="1528" spans="2:9" x14ac:dyDescent="0.25">
      <c r="B1528" t="s">
        <v>18</v>
      </c>
      <c r="C1528" t="s">
        <v>21</v>
      </c>
      <c r="D1528" t="s">
        <v>19</v>
      </c>
      <c r="E1528" s="1">
        <v>44280</v>
      </c>
      <c r="F1528" s="4">
        <v>3598</v>
      </c>
      <c r="G1528">
        <v>225</v>
      </c>
      <c r="H1528" s="3">
        <f>_xlfn.XLOOKUP(sales[[#This Row],[Product]],products[Product],products[Cost per box])*sales[[#This Row],[Boxes]]</f>
        <v>2301.75</v>
      </c>
      <c r="I1528" s="4">
        <f>sales[[#This Row],[Revenue]]-sales[[#This Row],[Cost]]</f>
        <v>1296.25</v>
      </c>
    </row>
    <row r="1529" spans="2:9" x14ac:dyDescent="0.25">
      <c r="B1529" t="s">
        <v>18</v>
      </c>
      <c r="C1529" t="s">
        <v>11</v>
      </c>
      <c r="D1529" t="s">
        <v>7</v>
      </c>
      <c r="E1529" s="1">
        <v>44280</v>
      </c>
      <c r="F1529" s="4">
        <v>5509</v>
      </c>
      <c r="G1529">
        <v>221</v>
      </c>
      <c r="H1529" s="3">
        <f>_xlfn.XLOOKUP(sales[[#This Row],[Product]],products[Product],products[Cost per box])*sales[[#This Row],[Boxes]]</f>
        <v>1138.1500000000001</v>
      </c>
      <c r="I1529" s="4">
        <f>sales[[#This Row],[Revenue]]-sales[[#This Row],[Cost]]</f>
        <v>4370.8500000000004</v>
      </c>
    </row>
    <row r="1530" spans="2:9" x14ac:dyDescent="0.25">
      <c r="B1530" t="s">
        <v>23</v>
      </c>
      <c r="C1530" t="s">
        <v>11</v>
      </c>
      <c r="D1530" t="s">
        <v>42</v>
      </c>
      <c r="E1530" s="1">
        <v>44280</v>
      </c>
      <c r="F1530" s="4">
        <v>3997</v>
      </c>
      <c r="G1530">
        <v>223</v>
      </c>
      <c r="H1530" s="3">
        <f>_xlfn.XLOOKUP(sales[[#This Row],[Product]],products[Product],products[Cost per box])*sales[[#This Row],[Boxes]]</f>
        <v>1057.02</v>
      </c>
      <c r="I1530" s="4">
        <f>sales[[#This Row],[Revenue]]-sales[[#This Row],[Cost]]</f>
        <v>2939.98</v>
      </c>
    </row>
    <row r="1531" spans="2:9" x14ac:dyDescent="0.25">
      <c r="B1531" t="s">
        <v>18</v>
      </c>
      <c r="C1531" t="s">
        <v>16</v>
      </c>
      <c r="D1531" t="s">
        <v>7</v>
      </c>
      <c r="E1531" s="1">
        <v>44281</v>
      </c>
      <c r="F1531" s="4">
        <v>10808</v>
      </c>
      <c r="G1531">
        <v>184</v>
      </c>
      <c r="H1531" s="3">
        <f>_xlfn.XLOOKUP(sales[[#This Row],[Product]],products[Product],products[Cost per box])*sales[[#This Row],[Boxes]]</f>
        <v>947.6</v>
      </c>
      <c r="I1531" s="4">
        <f>sales[[#This Row],[Revenue]]-sales[[#This Row],[Cost]]</f>
        <v>9860.4</v>
      </c>
    </row>
    <row r="1532" spans="2:9" x14ac:dyDescent="0.25">
      <c r="B1532" t="s">
        <v>49</v>
      </c>
      <c r="C1532" t="s">
        <v>9</v>
      </c>
      <c r="D1532" t="s">
        <v>22</v>
      </c>
      <c r="E1532" s="1">
        <v>44281</v>
      </c>
      <c r="F1532" s="4">
        <v>315</v>
      </c>
      <c r="G1532">
        <v>1260</v>
      </c>
      <c r="H1532" s="3">
        <f>_xlfn.XLOOKUP(sales[[#This Row],[Product]],products[Product],products[Cost per box])*sales[[#This Row],[Boxes]]</f>
        <v>10357.200000000001</v>
      </c>
      <c r="I1532" s="4">
        <f>sales[[#This Row],[Revenue]]-sales[[#This Row],[Cost]]</f>
        <v>-10042.200000000001</v>
      </c>
    </row>
    <row r="1533" spans="2:9" x14ac:dyDescent="0.25">
      <c r="B1533" t="s">
        <v>37</v>
      </c>
      <c r="C1533" t="s">
        <v>21</v>
      </c>
      <c r="D1533" t="s">
        <v>14</v>
      </c>
      <c r="E1533" s="1">
        <v>44281</v>
      </c>
      <c r="F1533" s="4">
        <v>2702</v>
      </c>
      <c r="G1533">
        <v>124</v>
      </c>
      <c r="H1533" s="3">
        <f>_xlfn.XLOOKUP(sales[[#This Row],[Product]],products[Product],products[Cost per box])*sales[[#This Row],[Boxes]]</f>
        <v>782.43999999999994</v>
      </c>
      <c r="I1533" s="4">
        <f>sales[[#This Row],[Revenue]]-sales[[#This Row],[Cost]]</f>
        <v>1919.56</v>
      </c>
    </row>
    <row r="1534" spans="2:9" x14ac:dyDescent="0.25">
      <c r="B1534" t="s">
        <v>23</v>
      </c>
      <c r="C1534" t="s">
        <v>9</v>
      </c>
      <c r="D1534" t="s">
        <v>50</v>
      </c>
      <c r="E1534" s="1">
        <v>44281</v>
      </c>
      <c r="F1534" s="4">
        <v>7539</v>
      </c>
      <c r="G1534">
        <v>340</v>
      </c>
      <c r="H1534" s="3">
        <f>_xlfn.XLOOKUP(sales[[#This Row],[Product]],products[Product],products[Cost per box])*sales[[#This Row],[Boxes]]</f>
        <v>4219.3999999999996</v>
      </c>
      <c r="I1534" s="4">
        <f>sales[[#This Row],[Revenue]]-sales[[#This Row],[Cost]]</f>
        <v>3319.6000000000004</v>
      </c>
    </row>
    <row r="1535" spans="2:9" x14ac:dyDescent="0.25">
      <c r="B1535" t="s">
        <v>10</v>
      </c>
      <c r="C1535" t="s">
        <v>27</v>
      </c>
      <c r="D1535" t="s">
        <v>36</v>
      </c>
      <c r="E1535" s="1">
        <v>44281</v>
      </c>
      <c r="F1535" s="4">
        <v>2065</v>
      </c>
      <c r="G1535">
        <v>453</v>
      </c>
      <c r="H1535" s="3">
        <f>_xlfn.XLOOKUP(sales[[#This Row],[Product]],products[Product],products[Cost per box])*sales[[#This Row],[Boxes]]</f>
        <v>2283.12</v>
      </c>
      <c r="I1535" s="4">
        <f>sales[[#This Row],[Revenue]]-sales[[#This Row],[Cost]]</f>
        <v>-218.11999999999989</v>
      </c>
    </row>
    <row r="1536" spans="2:9" x14ac:dyDescent="0.25">
      <c r="B1536" t="s">
        <v>37</v>
      </c>
      <c r="C1536" t="s">
        <v>27</v>
      </c>
      <c r="D1536" t="s">
        <v>45</v>
      </c>
      <c r="E1536" s="1">
        <v>44281</v>
      </c>
      <c r="F1536" s="4">
        <v>336</v>
      </c>
      <c r="G1536">
        <v>244</v>
      </c>
      <c r="H1536" s="3">
        <f>_xlfn.XLOOKUP(sales[[#This Row],[Product]],products[Product],products[Cost per box])*sales[[#This Row],[Boxes]]</f>
        <v>1886.1200000000001</v>
      </c>
      <c r="I1536" s="4">
        <f>sales[[#This Row],[Revenue]]-sales[[#This Row],[Cost]]</f>
        <v>-1550.1200000000001</v>
      </c>
    </row>
    <row r="1537" spans="2:9" x14ac:dyDescent="0.25">
      <c r="B1537" t="s">
        <v>32</v>
      </c>
      <c r="C1537" t="s">
        <v>16</v>
      </c>
      <c r="D1537" t="s">
        <v>19</v>
      </c>
      <c r="E1537" s="1">
        <v>44281</v>
      </c>
      <c r="F1537" s="4">
        <v>8162</v>
      </c>
      <c r="G1537">
        <v>207</v>
      </c>
      <c r="H1537" s="3">
        <f>_xlfn.XLOOKUP(sales[[#This Row],[Product]],products[Product],products[Cost per box])*sales[[#This Row],[Boxes]]</f>
        <v>2117.61</v>
      </c>
      <c r="I1537" s="4">
        <f>sales[[#This Row],[Revenue]]-sales[[#This Row],[Cost]]</f>
        <v>6044.3899999999994</v>
      </c>
    </row>
    <row r="1538" spans="2:9" x14ac:dyDescent="0.25">
      <c r="B1538" t="s">
        <v>33</v>
      </c>
      <c r="C1538" t="s">
        <v>11</v>
      </c>
      <c r="D1538" t="s">
        <v>28</v>
      </c>
      <c r="E1538" s="1">
        <v>44281</v>
      </c>
      <c r="F1538" s="4">
        <v>1848</v>
      </c>
      <c r="G1538">
        <v>18</v>
      </c>
      <c r="H1538" s="3">
        <f>_xlfn.XLOOKUP(sales[[#This Row],[Product]],products[Product],products[Cost per box])*sales[[#This Row],[Boxes]]</f>
        <v>49.679999999999993</v>
      </c>
      <c r="I1538" s="4">
        <f>sales[[#This Row],[Revenue]]-sales[[#This Row],[Cost]]</f>
        <v>1798.32</v>
      </c>
    </row>
    <row r="1539" spans="2:9" x14ac:dyDescent="0.25">
      <c r="B1539" t="s">
        <v>29</v>
      </c>
      <c r="C1539" t="s">
        <v>11</v>
      </c>
      <c r="D1539" t="s">
        <v>52</v>
      </c>
      <c r="E1539" s="1">
        <v>44281</v>
      </c>
      <c r="F1539" s="4">
        <v>35</v>
      </c>
      <c r="G1539">
        <v>83</v>
      </c>
      <c r="H1539" s="3">
        <f>_xlfn.XLOOKUP(sales[[#This Row],[Product]],products[Product],products[Cost per box])*sales[[#This Row],[Boxes]]</f>
        <v>275.56</v>
      </c>
      <c r="I1539" s="4">
        <f>sales[[#This Row],[Revenue]]-sales[[#This Row],[Cost]]</f>
        <v>-240.56</v>
      </c>
    </row>
    <row r="1540" spans="2:9" x14ac:dyDescent="0.25">
      <c r="B1540" t="s">
        <v>8</v>
      </c>
      <c r="C1540" t="s">
        <v>27</v>
      </c>
      <c r="D1540" t="s">
        <v>12</v>
      </c>
      <c r="E1540" s="1">
        <v>44281</v>
      </c>
      <c r="F1540" s="4">
        <v>3199</v>
      </c>
      <c r="G1540">
        <v>166</v>
      </c>
      <c r="H1540" s="3">
        <f>_xlfn.XLOOKUP(sales[[#This Row],[Product]],products[Product],products[Cost per box])*sales[[#This Row],[Boxes]]</f>
        <v>1399.3799999999999</v>
      </c>
      <c r="I1540" s="4">
        <f>sales[[#This Row],[Revenue]]-sales[[#This Row],[Cost]]</f>
        <v>1799.6200000000001</v>
      </c>
    </row>
    <row r="1541" spans="2:9" x14ac:dyDescent="0.25">
      <c r="B1541" t="s">
        <v>46</v>
      </c>
      <c r="C1541" t="s">
        <v>16</v>
      </c>
      <c r="D1541" t="s">
        <v>47</v>
      </c>
      <c r="E1541" s="1">
        <v>44281</v>
      </c>
      <c r="F1541" s="4">
        <v>8393</v>
      </c>
      <c r="G1541">
        <v>524</v>
      </c>
      <c r="H1541" s="3">
        <f>_xlfn.XLOOKUP(sales[[#This Row],[Product]],products[Product],products[Cost per box])*sales[[#This Row],[Boxes]]</f>
        <v>2756.24</v>
      </c>
      <c r="I1541" s="4">
        <f>sales[[#This Row],[Revenue]]-sales[[#This Row],[Cost]]</f>
        <v>5636.76</v>
      </c>
    </row>
    <row r="1542" spans="2:9" x14ac:dyDescent="0.25">
      <c r="B1542" t="s">
        <v>25</v>
      </c>
      <c r="C1542" t="s">
        <v>21</v>
      </c>
      <c r="D1542" t="s">
        <v>38</v>
      </c>
      <c r="E1542" s="1">
        <v>44281</v>
      </c>
      <c r="F1542" s="4">
        <v>5516</v>
      </c>
      <c r="G1542">
        <v>182</v>
      </c>
      <c r="H1542" s="3">
        <f>_xlfn.XLOOKUP(sales[[#This Row],[Product]],products[Product],products[Cost per box])*sales[[#This Row],[Boxes]]</f>
        <v>1809.08</v>
      </c>
      <c r="I1542" s="4">
        <f>sales[[#This Row],[Revenue]]-sales[[#This Row],[Cost]]</f>
        <v>3706.92</v>
      </c>
    </row>
    <row r="1543" spans="2:9" x14ac:dyDescent="0.25">
      <c r="B1543" t="s">
        <v>13</v>
      </c>
      <c r="C1543" t="s">
        <v>21</v>
      </c>
      <c r="D1543" t="s">
        <v>7</v>
      </c>
      <c r="E1543" s="1">
        <v>44281</v>
      </c>
      <c r="F1543" s="4">
        <v>4879</v>
      </c>
      <c r="G1543">
        <v>146</v>
      </c>
      <c r="H1543" s="3">
        <f>_xlfn.XLOOKUP(sales[[#This Row],[Product]],products[Product],products[Cost per box])*sales[[#This Row],[Boxes]]</f>
        <v>751.90000000000009</v>
      </c>
      <c r="I1543" s="4">
        <f>sales[[#This Row],[Revenue]]-sales[[#This Row],[Cost]]</f>
        <v>4127.1000000000004</v>
      </c>
    </row>
    <row r="1544" spans="2:9" x14ac:dyDescent="0.25">
      <c r="B1544" t="s">
        <v>29</v>
      </c>
      <c r="C1544" t="s">
        <v>16</v>
      </c>
      <c r="D1544" t="s">
        <v>52</v>
      </c>
      <c r="E1544" s="1">
        <v>44281</v>
      </c>
      <c r="F1544" s="4">
        <v>3129</v>
      </c>
      <c r="G1544">
        <v>150</v>
      </c>
      <c r="H1544" s="3">
        <f>_xlfn.XLOOKUP(sales[[#This Row],[Product]],products[Product],products[Cost per box])*sales[[#This Row],[Boxes]]</f>
        <v>498</v>
      </c>
      <c r="I1544" s="4">
        <f>sales[[#This Row],[Revenue]]-sales[[#This Row],[Cost]]</f>
        <v>2631</v>
      </c>
    </row>
    <row r="1545" spans="2:9" x14ac:dyDescent="0.25">
      <c r="B1545" t="s">
        <v>51</v>
      </c>
      <c r="C1545" t="s">
        <v>16</v>
      </c>
      <c r="D1545" t="s">
        <v>47</v>
      </c>
      <c r="E1545" s="1">
        <v>44281</v>
      </c>
      <c r="F1545" s="4">
        <v>14119</v>
      </c>
      <c r="G1545">
        <v>275</v>
      </c>
      <c r="H1545" s="3">
        <f>_xlfn.XLOOKUP(sales[[#This Row],[Product]],products[Product],products[Cost per box])*sales[[#This Row],[Boxes]]</f>
        <v>1446.5</v>
      </c>
      <c r="I1545" s="4">
        <f>sales[[#This Row],[Revenue]]-sales[[#This Row],[Cost]]</f>
        <v>12672.5</v>
      </c>
    </row>
    <row r="1546" spans="2:9" x14ac:dyDescent="0.25">
      <c r="B1546" t="s">
        <v>25</v>
      </c>
      <c r="C1546" t="s">
        <v>6</v>
      </c>
      <c r="D1546" t="s">
        <v>35</v>
      </c>
      <c r="E1546" s="1">
        <v>44281</v>
      </c>
      <c r="F1546" s="4">
        <v>119</v>
      </c>
      <c r="G1546">
        <v>149</v>
      </c>
      <c r="H1546" s="3">
        <f>_xlfn.XLOOKUP(sales[[#This Row],[Product]],products[Product],products[Cost per box])*sales[[#This Row],[Boxes]]</f>
        <v>394.84999999999997</v>
      </c>
      <c r="I1546" s="4">
        <f>sales[[#This Row],[Revenue]]-sales[[#This Row],[Cost]]</f>
        <v>-275.84999999999997</v>
      </c>
    </row>
    <row r="1547" spans="2:9" x14ac:dyDescent="0.25">
      <c r="B1547" t="s">
        <v>41</v>
      </c>
      <c r="C1547" t="s">
        <v>9</v>
      </c>
      <c r="D1547" t="s">
        <v>31</v>
      </c>
      <c r="E1547" s="1">
        <v>44281</v>
      </c>
      <c r="F1547" s="4">
        <v>10017</v>
      </c>
      <c r="G1547">
        <v>381</v>
      </c>
      <c r="H1547" s="3">
        <f>_xlfn.XLOOKUP(sales[[#This Row],[Product]],products[Product],products[Cost per box])*sales[[#This Row],[Boxes]]</f>
        <v>2179.3199999999997</v>
      </c>
      <c r="I1547" s="4">
        <f>sales[[#This Row],[Revenue]]-sales[[#This Row],[Cost]]</f>
        <v>7837.68</v>
      </c>
    </row>
    <row r="1548" spans="2:9" x14ac:dyDescent="0.25">
      <c r="B1548" t="s">
        <v>10</v>
      </c>
      <c r="C1548" t="s">
        <v>27</v>
      </c>
      <c r="D1548" t="s">
        <v>42</v>
      </c>
      <c r="E1548" s="1">
        <v>44281</v>
      </c>
      <c r="F1548" s="4">
        <v>9065</v>
      </c>
      <c r="G1548">
        <v>840</v>
      </c>
      <c r="H1548" s="3">
        <f>_xlfn.XLOOKUP(sales[[#This Row],[Product]],products[Product],products[Cost per box])*sales[[#This Row],[Boxes]]</f>
        <v>3981.6000000000004</v>
      </c>
      <c r="I1548" s="4">
        <f>sales[[#This Row],[Revenue]]-sales[[#This Row],[Cost]]</f>
        <v>5083.3999999999996</v>
      </c>
    </row>
    <row r="1549" spans="2:9" x14ac:dyDescent="0.25">
      <c r="B1549" t="s">
        <v>23</v>
      </c>
      <c r="C1549" t="s">
        <v>21</v>
      </c>
      <c r="D1549" t="s">
        <v>7</v>
      </c>
      <c r="E1549" s="1">
        <v>44281</v>
      </c>
      <c r="F1549" s="4">
        <v>2555</v>
      </c>
      <c r="G1549">
        <v>107</v>
      </c>
      <c r="H1549" s="3">
        <f>_xlfn.XLOOKUP(sales[[#This Row],[Product]],products[Product],products[Cost per box])*sales[[#This Row],[Boxes]]</f>
        <v>551.05000000000007</v>
      </c>
      <c r="I1549" s="4">
        <f>sales[[#This Row],[Revenue]]-sales[[#This Row],[Cost]]</f>
        <v>2003.9499999999998</v>
      </c>
    </row>
    <row r="1550" spans="2:9" x14ac:dyDescent="0.25">
      <c r="B1550" t="s">
        <v>33</v>
      </c>
      <c r="C1550" t="s">
        <v>9</v>
      </c>
      <c r="D1550" t="s">
        <v>47</v>
      </c>
      <c r="E1550" s="1">
        <v>44281</v>
      </c>
      <c r="F1550" s="4">
        <v>5082</v>
      </c>
      <c r="G1550">
        <v>318</v>
      </c>
      <c r="H1550" s="3">
        <f>_xlfn.XLOOKUP(sales[[#This Row],[Product]],products[Product],products[Cost per box])*sales[[#This Row],[Boxes]]</f>
        <v>1672.6799999999998</v>
      </c>
      <c r="I1550" s="4">
        <f>sales[[#This Row],[Revenue]]-sales[[#This Row],[Cost]]</f>
        <v>3409.32</v>
      </c>
    </row>
    <row r="1551" spans="2:9" x14ac:dyDescent="0.25">
      <c r="B1551" t="s">
        <v>23</v>
      </c>
      <c r="C1551" t="s">
        <v>9</v>
      </c>
      <c r="D1551" t="s">
        <v>17</v>
      </c>
      <c r="E1551" s="1">
        <v>44281</v>
      </c>
      <c r="F1551" s="4">
        <v>6657</v>
      </c>
      <c r="G1551">
        <v>333</v>
      </c>
      <c r="H1551" s="3">
        <f>_xlfn.XLOOKUP(sales[[#This Row],[Product]],products[Product],products[Cost per box])*sales[[#This Row],[Boxes]]</f>
        <v>2264.4</v>
      </c>
      <c r="I1551" s="4">
        <f>sales[[#This Row],[Revenue]]-sales[[#This Row],[Cost]]</f>
        <v>4392.6000000000004</v>
      </c>
    </row>
    <row r="1552" spans="2:9" x14ac:dyDescent="0.25">
      <c r="B1552" t="s">
        <v>8</v>
      </c>
      <c r="C1552" t="s">
        <v>16</v>
      </c>
      <c r="D1552" t="s">
        <v>24</v>
      </c>
      <c r="E1552" s="1">
        <v>44281</v>
      </c>
      <c r="F1552" s="4">
        <v>1827</v>
      </c>
      <c r="G1552">
        <v>183</v>
      </c>
      <c r="H1552" s="3">
        <f>_xlfn.XLOOKUP(sales[[#This Row],[Product]],products[Product],products[Cost per box])*sales[[#This Row],[Boxes]]</f>
        <v>1923.33</v>
      </c>
      <c r="I1552" s="4">
        <f>sales[[#This Row],[Revenue]]-sales[[#This Row],[Cost]]</f>
        <v>-96.329999999999927</v>
      </c>
    </row>
    <row r="1553" spans="2:9" x14ac:dyDescent="0.25">
      <c r="B1553" t="s">
        <v>18</v>
      </c>
      <c r="C1553" t="s">
        <v>11</v>
      </c>
      <c r="D1553" t="s">
        <v>12</v>
      </c>
      <c r="E1553" s="1">
        <v>44284</v>
      </c>
      <c r="F1553" s="4">
        <v>6580</v>
      </c>
      <c r="G1553">
        <v>43</v>
      </c>
      <c r="H1553" s="3">
        <f>_xlfn.XLOOKUP(sales[[#This Row],[Product]],products[Product],products[Cost per box])*sales[[#This Row],[Boxes]]</f>
        <v>362.49</v>
      </c>
      <c r="I1553" s="4">
        <f>sales[[#This Row],[Revenue]]-sales[[#This Row],[Cost]]</f>
        <v>6217.51</v>
      </c>
    </row>
    <row r="1554" spans="2:9" x14ac:dyDescent="0.25">
      <c r="B1554" t="s">
        <v>15</v>
      </c>
      <c r="C1554" t="s">
        <v>27</v>
      </c>
      <c r="D1554" t="s">
        <v>26</v>
      </c>
      <c r="E1554" s="1">
        <v>44284</v>
      </c>
      <c r="F1554" s="4">
        <v>6419</v>
      </c>
      <c r="G1554">
        <v>198</v>
      </c>
      <c r="H1554" s="3">
        <f>_xlfn.XLOOKUP(sales[[#This Row],[Product]],products[Product],products[Cost per box])*sales[[#This Row],[Boxes]]</f>
        <v>1273.1399999999999</v>
      </c>
      <c r="I1554" s="4">
        <f>sales[[#This Row],[Revenue]]-sales[[#This Row],[Cost]]</f>
        <v>5145.8600000000006</v>
      </c>
    </row>
    <row r="1555" spans="2:9" x14ac:dyDescent="0.25">
      <c r="B1555" t="s">
        <v>15</v>
      </c>
      <c r="C1555" t="s">
        <v>21</v>
      </c>
      <c r="D1555" t="s">
        <v>19</v>
      </c>
      <c r="E1555" s="1">
        <v>44284</v>
      </c>
      <c r="F1555" s="4">
        <v>9730</v>
      </c>
      <c r="G1555">
        <v>175</v>
      </c>
      <c r="H1555" s="3">
        <f>_xlfn.XLOOKUP(sales[[#This Row],[Product]],products[Product],products[Cost per box])*sales[[#This Row],[Boxes]]</f>
        <v>1790.25</v>
      </c>
      <c r="I1555" s="4">
        <f>sales[[#This Row],[Revenue]]-sales[[#This Row],[Cost]]</f>
        <v>7939.75</v>
      </c>
    </row>
    <row r="1556" spans="2:9" x14ac:dyDescent="0.25">
      <c r="B1556" t="s">
        <v>37</v>
      </c>
      <c r="C1556" t="s">
        <v>16</v>
      </c>
      <c r="D1556" t="s">
        <v>45</v>
      </c>
      <c r="E1556" s="1">
        <v>44284</v>
      </c>
      <c r="F1556" s="4">
        <v>5845</v>
      </c>
      <c r="G1556">
        <v>248</v>
      </c>
      <c r="H1556" s="3">
        <f>_xlfn.XLOOKUP(sales[[#This Row],[Product]],products[Product],products[Cost per box])*sales[[#This Row],[Boxes]]</f>
        <v>1917.0400000000002</v>
      </c>
      <c r="I1556" s="4">
        <f>sales[[#This Row],[Revenue]]-sales[[#This Row],[Cost]]</f>
        <v>3927.96</v>
      </c>
    </row>
    <row r="1557" spans="2:9" x14ac:dyDescent="0.25">
      <c r="B1557" t="s">
        <v>8</v>
      </c>
      <c r="C1557" t="s">
        <v>16</v>
      </c>
      <c r="D1557" t="s">
        <v>17</v>
      </c>
      <c r="E1557" s="1">
        <v>44284</v>
      </c>
      <c r="F1557" s="4">
        <v>3206</v>
      </c>
      <c r="G1557">
        <v>644</v>
      </c>
      <c r="H1557" s="3">
        <f>_xlfn.XLOOKUP(sales[[#This Row],[Product]],products[Product],products[Cost per box])*sales[[#This Row],[Boxes]]</f>
        <v>4379.2</v>
      </c>
      <c r="I1557" s="4">
        <f>sales[[#This Row],[Revenue]]-sales[[#This Row],[Cost]]</f>
        <v>-1173.1999999999998</v>
      </c>
    </row>
    <row r="1558" spans="2:9" x14ac:dyDescent="0.25">
      <c r="B1558" t="s">
        <v>37</v>
      </c>
      <c r="C1558" t="s">
        <v>27</v>
      </c>
      <c r="D1558" t="s">
        <v>17</v>
      </c>
      <c r="E1558" s="1">
        <v>44284</v>
      </c>
      <c r="F1558" s="4">
        <v>1316</v>
      </c>
      <c r="G1558">
        <v>55</v>
      </c>
      <c r="H1558" s="3">
        <f>_xlfn.XLOOKUP(sales[[#This Row],[Product]],products[Product],products[Cost per box])*sales[[#This Row],[Boxes]]</f>
        <v>374</v>
      </c>
      <c r="I1558" s="4">
        <f>sales[[#This Row],[Revenue]]-sales[[#This Row],[Cost]]</f>
        <v>942</v>
      </c>
    </row>
    <row r="1559" spans="2:9" x14ac:dyDescent="0.25">
      <c r="B1559" t="s">
        <v>46</v>
      </c>
      <c r="C1559" t="s">
        <v>16</v>
      </c>
      <c r="D1559" t="s">
        <v>45</v>
      </c>
      <c r="E1559" s="1">
        <v>44284</v>
      </c>
      <c r="F1559" s="4">
        <v>9660</v>
      </c>
      <c r="G1559">
        <v>460</v>
      </c>
      <c r="H1559" s="3">
        <f>_xlfn.XLOOKUP(sales[[#This Row],[Product]],products[Product],products[Cost per box])*sales[[#This Row],[Boxes]]</f>
        <v>3555.8</v>
      </c>
      <c r="I1559" s="4">
        <f>sales[[#This Row],[Revenue]]-sales[[#This Row],[Cost]]</f>
        <v>6104.2</v>
      </c>
    </row>
    <row r="1560" spans="2:9" x14ac:dyDescent="0.25">
      <c r="B1560" t="s">
        <v>40</v>
      </c>
      <c r="C1560" t="s">
        <v>11</v>
      </c>
      <c r="D1560" t="s">
        <v>31</v>
      </c>
      <c r="E1560" s="1">
        <v>44284</v>
      </c>
      <c r="F1560" s="4">
        <v>6405</v>
      </c>
      <c r="G1560">
        <v>321</v>
      </c>
      <c r="H1560" s="3">
        <f>_xlfn.XLOOKUP(sales[[#This Row],[Product]],products[Product],products[Cost per box])*sales[[#This Row],[Boxes]]</f>
        <v>1836.12</v>
      </c>
      <c r="I1560" s="4">
        <f>sales[[#This Row],[Revenue]]-sales[[#This Row],[Cost]]</f>
        <v>4568.88</v>
      </c>
    </row>
    <row r="1561" spans="2:9" x14ac:dyDescent="0.25">
      <c r="B1561" t="s">
        <v>37</v>
      </c>
      <c r="C1561" t="s">
        <v>21</v>
      </c>
      <c r="D1561" t="s">
        <v>30</v>
      </c>
      <c r="E1561" s="1">
        <v>44284</v>
      </c>
      <c r="F1561" s="4">
        <v>1568</v>
      </c>
      <c r="G1561">
        <v>98</v>
      </c>
      <c r="H1561" s="3">
        <f>_xlfn.XLOOKUP(sales[[#This Row],[Product]],products[Product],products[Cost per box])*sales[[#This Row],[Boxes]]</f>
        <v>360.64000000000004</v>
      </c>
      <c r="I1561" s="4">
        <f>sales[[#This Row],[Revenue]]-sales[[#This Row],[Cost]]</f>
        <v>1207.3599999999999</v>
      </c>
    </row>
    <row r="1562" spans="2:9" x14ac:dyDescent="0.25">
      <c r="B1562" t="s">
        <v>41</v>
      </c>
      <c r="C1562" t="s">
        <v>11</v>
      </c>
      <c r="D1562" t="s">
        <v>45</v>
      </c>
      <c r="E1562" s="1">
        <v>44285</v>
      </c>
      <c r="F1562" s="4">
        <v>1064</v>
      </c>
      <c r="G1562">
        <v>64</v>
      </c>
      <c r="H1562" s="3">
        <f>_xlfn.XLOOKUP(sales[[#This Row],[Product]],products[Product],products[Cost per box])*sales[[#This Row],[Boxes]]</f>
        <v>494.72</v>
      </c>
      <c r="I1562" s="4">
        <f>sales[[#This Row],[Revenue]]-sales[[#This Row],[Cost]]</f>
        <v>569.28</v>
      </c>
    </row>
    <row r="1563" spans="2:9" x14ac:dyDescent="0.25">
      <c r="B1563" t="s">
        <v>13</v>
      </c>
      <c r="C1563" t="s">
        <v>27</v>
      </c>
      <c r="D1563" t="s">
        <v>7</v>
      </c>
      <c r="E1563" s="1">
        <v>44285</v>
      </c>
      <c r="F1563" s="4">
        <v>6237</v>
      </c>
      <c r="G1563">
        <v>205</v>
      </c>
      <c r="H1563" s="3">
        <f>_xlfn.XLOOKUP(sales[[#This Row],[Product]],products[Product],products[Cost per box])*sales[[#This Row],[Boxes]]</f>
        <v>1055.75</v>
      </c>
      <c r="I1563" s="4">
        <f>sales[[#This Row],[Revenue]]-sales[[#This Row],[Cost]]</f>
        <v>5181.25</v>
      </c>
    </row>
    <row r="1564" spans="2:9" x14ac:dyDescent="0.25">
      <c r="B1564" t="s">
        <v>10</v>
      </c>
      <c r="C1564" t="s">
        <v>16</v>
      </c>
      <c r="D1564" t="s">
        <v>38</v>
      </c>
      <c r="E1564" s="1">
        <v>44285</v>
      </c>
      <c r="F1564" s="4">
        <v>11130</v>
      </c>
      <c r="G1564">
        <v>152</v>
      </c>
      <c r="H1564" s="3">
        <f>_xlfn.XLOOKUP(sales[[#This Row],[Product]],products[Product],products[Cost per box])*sales[[#This Row],[Boxes]]</f>
        <v>1510.8799999999999</v>
      </c>
      <c r="I1564" s="4">
        <f>sales[[#This Row],[Revenue]]-sales[[#This Row],[Cost]]</f>
        <v>9619.1200000000008</v>
      </c>
    </row>
    <row r="1565" spans="2:9" x14ac:dyDescent="0.25">
      <c r="B1565" t="s">
        <v>39</v>
      </c>
      <c r="C1565" t="s">
        <v>27</v>
      </c>
      <c r="D1565" t="s">
        <v>42</v>
      </c>
      <c r="E1565" s="1">
        <v>44285</v>
      </c>
      <c r="F1565" s="4">
        <v>8043</v>
      </c>
      <c r="G1565">
        <v>140</v>
      </c>
      <c r="H1565" s="3">
        <f>_xlfn.XLOOKUP(sales[[#This Row],[Product]],products[Product],products[Cost per box])*sales[[#This Row],[Boxes]]</f>
        <v>663.6</v>
      </c>
      <c r="I1565" s="4">
        <f>sales[[#This Row],[Revenue]]-sales[[#This Row],[Cost]]</f>
        <v>7379.4</v>
      </c>
    </row>
    <row r="1566" spans="2:9" x14ac:dyDescent="0.25">
      <c r="B1566" t="s">
        <v>33</v>
      </c>
      <c r="C1566" t="s">
        <v>11</v>
      </c>
      <c r="D1566" t="s">
        <v>47</v>
      </c>
      <c r="E1566" s="1">
        <v>44285</v>
      </c>
      <c r="F1566" s="4">
        <v>2618</v>
      </c>
      <c r="G1566">
        <v>371</v>
      </c>
      <c r="H1566" s="3">
        <f>_xlfn.XLOOKUP(sales[[#This Row],[Product]],products[Product],products[Cost per box])*sales[[#This Row],[Boxes]]</f>
        <v>1951.4599999999998</v>
      </c>
      <c r="I1566" s="4">
        <f>sales[[#This Row],[Revenue]]-sales[[#This Row],[Cost]]</f>
        <v>666.54000000000019</v>
      </c>
    </row>
    <row r="1567" spans="2:9" x14ac:dyDescent="0.25">
      <c r="B1567" t="s">
        <v>32</v>
      </c>
      <c r="C1567" t="s">
        <v>27</v>
      </c>
      <c r="D1567" t="s">
        <v>17</v>
      </c>
      <c r="E1567" s="1">
        <v>44285</v>
      </c>
      <c r="F1567" s="4">
        <v>9527</v>
      </c>
      <c r="G1567">
        <v>555</v>
      </c>
      <c r="H1567" s="3">
        <f>_xlfn.XLOOKUP(sales[[#This Row],[Product]],products[Product],products[Cost per box])*sales[[#This Row],[Boxes]]</f>
        <v>3774</v>
      </c>
      <c r="I1567" s="4">
        <f>sales[[#This Row],[Revenue]]-sales[[#This Row],[Cost]]</f>
        <v>5753</v>
      </c>
    </row>
    <row r="1568" spans="2:9" x14ac:dyDescent="0.25">
      <c r="B1568" t="s">
        <v>32</v>
      </c>
      <c r="C1568" t="s">
        <v>16</v>
      </c>
      <c r="D1568" t="s">
        <v>7</v>
      </c>
      <c r="E1568" s="1">
        <v>44285</v>
      </c>
      <c r="F1568" s="4">
        <v>16002</v>
      </c>
      <c r="G1568">
        <v>840</v>
      </c>
      <c r="H1568" s="3">
        <f>_xlfn.XLOOKUP(sales[[#This Row],[Product]],products[Product],products[Cost per box])*sales[[#This Row],[Boxes]]</f>
        <v>4326</v>
      </c>
      <c r="I1568" s="4">
        <f>sales[[#This Row],[Revenue]]-sales[[#This Row],[Cost]]</f>
        <v>11676</v>
      </c>
    </row>
    <row r="1569" spans="2:9" x14ac:dyDescent="0.25">
      <c r="B1569" t="s">
        <v>40</v>
      </c>
      <c r="C1569" t="s">
        <v>21</v>
      </c>
      <c r="D1569" t="s">
        <v>14</v>
      </c>
      <c r="E1569" s="1">
        <v>44285</v>
      </c>
      <c r="F1569" s="4">
        <v>4872</v>
      </c>
      <c r="G1569">
        <v>75</v>
      </c>
      <c r="H1569" s="3">
        <f>_xlfn.XLOOKUP(sales[[#This Row],[Product]],products[Product],products[Cost per box])*sales[[#This Row],[Boxes]]</f>
        <v>473.24999999999994</v>
      </c>
      <c r="I1569" s="4">
        <f>sales[[#This Row],[Revenue]]-sales[[#This Row],[Cost]]</f>
        <v>4398.75</v>
      </c>
    </row>
    <row r="1570" spans="2:9" x14ac:dyDescent="0.25">
      <c r="B1570" t="s">
        <v>39</v>
      </c>
      <c r="C1570" t="s">
        <v>16</v>
      </c>
      <c r="D1570" t="s">
        <v>47</v>
      </c>
      <c r="E1570" s="1">
        <v>44285</v>
      </c>
      <c r="F1570" s="4">
        <v>91</v>
      </c>
      <c r="G1570">
        <v>840</v>
      </c>
      <c r="H1570" s="3">
        <f>_xlfn.XLOOKUP(sales[[#This Row],[Product]],products[Product],products[Cost per box])*sales[[#This Row],[Boxes]]</f>
        <v>4418.3999999999996</v>
      </c>
      <c r="I1570" s="4">
        <f>sales[[#This Row],[Revenue]]-sales[[#This Row],[Cost]]</f>
        <v>-4327.3999999999996</v>
      </c>
    </row>
    <row r="1571" spans="2:9" x14ac:dyDescent="0.25">
      <c r="B1571" t="s">
        <v>46</v>
      </c>
      <c r="C1571" t="s">
        <v>16</v>
      </c>
      <c r="D1571" t="s">
        <v>12</v>
      </c>
      <c r="E1571" s="1">
        <v>44285</v>
      </c>
      <c r="F1571" s="4">
        <v>1995</v>
      </c>
      <c r="G1571">
        <v>183</v>
      </c>
      <c r="H1571" s="3">
        <f>_xlfn.XLOOKUP(sales[[#This Row],[Product]],products[Product],products[Cost per box])*sales[[#This Row],[Boxes]]</f>
        <v>1542.69</v>
      </c>
      <c r="I1571" s="4">
        <f>sales[[#This Row],[Revenue]]-sales[[#This Row],[Cost]]</f>
        <v>452.30999999999995</v>
      </c>
    </row>
    <row r="1572" spans="2:9" x14ac:dyDescent="0.25">
      <c r="B1572" t="s">
        <v>18</v>
      </c>
      <c r="C1572" t="s">
        <v>11</v>
      </c>
      <c r="D1572" t="s">
        <v>7</v>
      </c>
      <c r="E1572" s="1">
        <v>44285</v>
      </c>
      <c r="F1572" s="4">
        <v>11368</v>
      </c>
      <c r="G1572">
        <v>201</v>
      </c>
      <c r="H1572" s="3">
        <f>_xlfn.XLOOKUP(sales[[#This Row],[Product]],products[Product],products[Cost per box])*sales[[#This Row],[Boxes]]</f>
        <v>1035.1500000000001</v>
      </c>
      <c r="I1572" s="4">
        <f>sales[[#This Row],[Revenue]]-sales[[#This Row],[Cost]]</f>
        <v>10332.85</v>
      </c>
    </row>
    <row r="1573" spans="2:9" x14ac:dyDescent="0.25">
      <c r="B1573" t="s">
        <v>29</v>
      </c>
      <c r="C1573" t="s">
        <v>21</v>
      </c>
      <c r="D1573" t="s">
        <v>36</v>
      </c>
      <c r="E1573" s="1">
        <v>44285</v>
      </c>
      <c r="F1573" s="4">
        <v>8211</v>
      </c>
      <c r="G1573">
        <v>198</v>
      </c>
      <c r="H1573" s="3">
        <f>_xlfn.XLOOKUP(sales[[#This Row],[Product]],products[Product],products[Cost per box])*sales[[#This Row],[Boxes]]</f>
        <v>997.92</v>
      </c>
      <c r="I1573" s="4">
        <f>sales[[#This Row],[Revenue]]-sales[[#This Row],[Cost]]</f>
        <v>7213.08</v>
      </c>
    </row>
    <row r="1574" spans="2:9" x14ac:dyDescent="0.25">
      <c r="B1574" t="s">
        <v>49</v>
      </c>
      <c r="C1574" t="s">
        <v>6</v>
      </c>
      <c r="D1574" t="s">
        <v>14</v>
      </c>
      <c r="E1574" s="1">
        <v>44285</v>
      </c>
      <c r="F1574" s="4">
        <v>1358</v>
      </c>
      <c r="G1574">
        <v>14</v>
      </c>
      <c r="H1574" s="3">
        <f>_xlfn.XLOOKUP(sales[[#This Row],[Product]],products[Product],products[Cost per box])*sales[[#This Row],[Boxes]]</f>
        <v>88.339999999999989</v>
      </c>
      <c r="I1574" s="4">
        <f>sales[[#This Row],[Revenue]]-sales[[#This Row],[Cost]]</f>
        <v>1269.6600000000001</v>
      </c>
    </row>
    <row r="1575" spans="2:9" x14ac:dyDescent="0.25">
      <c r="B1575" t="s">
        <v>18</v>
      </c>
      <c r="C1575" t="s">
        <v>11</v>
      </c>
      <c r="D1575" t="s">
        <v>48</v>
      </c>
      <c r="E1575" s="1">
        <v>44285</v>
      </c>
      <c r="F1575" s="4">
        <v>1008</v>
      </c>
      <c r="G1575">
        <v>90</v>
      </c>
      <c r="H1575" s="3">
        <f>_xlfn.XLOOKUP(sales[[#This Row],[Product]],products[Product],products[Cost per box])*sales[[#This Row],[Boxes]]</f>
        <v>673.2</v>
      </c>
      <c r="I1575" s="4">
        <f>sales[[#This Row],[Revenue]]-sales[[#This Row],[Cost]]</f>
        <v>334.79999999999995</v>
      </c>
    </row>
    <row r="1576" spans="2:9" x14ac:dyDescent="0.25">
      <c r="B1576" t="s">
        <v>33</v>
      </c>
      <c r="C1576" t="s">
        <v>16</v>
      </c>
      <c r="D1576" t="s">
        <v>22</v>
      </c>
      <c r="E1576" s="1">
        <v>44285</v>
      </c>
      <c r="F1576" s="4">
        <v>5852</v>
      </c>
      <c r="G1576">
        <v>2310</v>
      </c>
      <c r="H1576" s="3">
        <f>_xlfn.XLOOKUP(sales[[#This Row],[Product]],products[Product],products[Cost per box])*sales[[#This Row],[Boxes]]</f>
        <v>18988.2</v>
      </c>
      <c r="I1576" s="4">
        <f>sales[[#This Row],[Revenue]]-sales[[#This Row],[Cost]]</f>
        <v>-13136.2</v>
      </c>
    </row>
    <row r="1577" spans="2:9" x14ac:dyDescent="0.25">
      <c r="B1577" t="s">
        <v>46</v>
      </c>
      <c r="C1577" t="s">
        <v>6</v>
      </c>
      <c r="D1577" t="s">
        <v>19</v>
      </c>
      <c r="E1577" s="1">
        <v>44285</v>
      </c>
      <c r="F1577" s="4">
        <v>1169</v>
      </c>
      <c r="G1577">
        <v>283</v>
      </c>
      <c r="H1577" s="3">
        <f>_xlfn.XLOOKUP(sales[[#This Row],[Product]],products[Product],products[Cost per box])*sales[[#This Row],[Boxes]]</f>
        <v>2895.09</v>
      </c>
      <c r="I1577" s="4">
        <f>sales[[#This Row],[Revenue]]-sales[[#This Row],[Cost]]</f>
        <v>-1726.0900000000001</v>
      </c>
    </row>
    <row r="1578" spans="2:9" x14ac:dyDescent="0.25">
      <c r="B1578" t="s">
        <v>53</v>
      </c>
      <c r="C1578" t="s">
        <v>16</v>
      </c>
      <c r="D1578" t="s">
        <v>28</v>
      </c>
      <c r="E1578" s="1">
        <v>44285</v>
      </c>
      <c r="F1578" s="4">
        <v>2387</v>
      </c>
      <c r="G1578">
        <v>199</v>
      </c>
      <c r="H1578" s="3">
        <f>_xlfn.XLOOKUP(sales[[#This Row],[Product]],products[Product],products[Cost per box])*sales[[#This Row],[Boxes]]</f>
        <v>549.24</v>
      </c>
      <c r="I1578" s="4">
        <f>sales[[#This Row],[Revenue]]-sales[[#This Row],[Cost]]</f>
        <v>1837.76</v>
      </c>
    </row>
    <row r="1579" spans="2:9" x14ac:dyDescent="0.25">
      <c r="B1579" t="s">
        <v>56</v>
      </c>
      <c r="C1579" t="s">
        <v>11</v>
      </c>
      <c r="D1579" t="s">
        <v>42</v>
      </c>
      <c r="E1579" s="1">
        <v>44285</v>
      </c>
      <c r="F1579" s="4">
        <v>9730</v>
      </c>
      <c r="G1579">
        <v>980</v>
      </c>
      <c r="H1579" s="3">
        <f>_xlfn.XLOOKUP(sales[[#This Row],[Product]],products[Product],products[Cost per box])*sales[[#This Row],[Boxes]]</f>
        <v>4645.2</v>
      </c>
      <c r="I1579" s="4">
        <f>sales[[#This Row],[Revenue]]-sales[[#This Row],[Cost]]</f>
        <v>5084.8</v>
      </c>
    </row>
    <row r="1580" spans="2:9" x14ac:dyDescent="0.25">
      <c r="B1580" t="s">
        <v>39</v>
      </c>
      <c r="C1580" t="s">
        <v>11</v>
      </c>
      <c r="D1580" t="s">
        <v>44</v>
      </c>
      <c r="E1580" s="1">
        <v>44285</v>
      </c>
      <c r="F1580" s="4">
        <v>1421</v>
      </c>
      <c r="G1580">
        <v>60</v>
      </c>
      <c r="H1580" s="3">
        <f>_xlfn.XLOOKUP(sales[[#This Row],[Product]],products[Product],products[Cost per box])*sales[[#This Row],[Boxes]]</f>
        <v>574.20000000000005</v>
      </c>
      <c r="I1580" s="4">
        <f>sales[[#This Row],[Revenue]]-sales[[#This Row],[Cost]]</f>
        <v>846.8</v>
      </c>
    </row>
    <row r="1581" spans="2:9" x14ac:dyDescent="0.25">
      <c r="B1581" t="s">
        <v>41</v>
      </c>
      <c r="C1581" t="s">
        <v>21</v>
      </c>
      <c r="D1581" t="s">
        <v>52</v>
      </c>
      <c r="E1581" s="1">
        <v>44285</v>
      </c>
      <c r="F1581" s="4">
        <v>1582</v>
      </c>
      <c r="G1581">
        <v>50</v>
      </c>
      <c r="H1581" s="3">
        <f>_xlfn.XLOOKUP(sales[[#This Row],[Product]],products[Product],products[Cost per box])*sales[[#This Row],[Boxes]]</f>
        <v>166</v>
      </c>
      <c r="I1581" s="4">
        <f>sales[[#This Row],[Revenue]]-sales[[#This Row],[Cost]]</f>
        <v>1416</v>
      </c>
    </row>
    <row r="1582" spans="2:9" x14ac:dyDescent="0.25">
      <c r="B1582" t="s">
        <v>49</v>
      </c>
      <c r="C1582" t="s">
        <v>6</v>
      </c>
      <c r="D1582" t="s">
        <v>52</v>
      </c>
      <c r="E1582" s="1">
        <v>44285</v>
      </c>
      <c r="F1582" s="4">
        <v>3654</v>
      </c>
      <c r="G1582">
        <v>115</v>
      </c>
      <c r="H1582" s="3">
        <f>_xlfn.XLOOKUP(sales[[#This Row],[Product]],products[Product],products[Cost per box])*sales[[#This Row],[Boxes]]</f>
        <v>381.79999999999995</v>
      </c>
      <c r="I1582" s="4">
        <f>sales[[#This Row],[Revenue]]-sales[[#This Row],[Cost]]</f>
        <v>3272.2</v>
      </c>
    </row>
    <row r="1583" spans="2:9" x14ac:dyDescent="0.25">
      <c r="B1583" t="s">
        <v>8</v>
      </c>
      <c r="C1583" t="s">
        <v>6</v>
      </c>
      <c r="D1583" t="s">
        <v>44</v>
      </c>
      <c r="E1583" s="1">
        <v>44285</v>
      </c>
      <c r="F1583" s="4">
        <v>6566</v>
      </c>
      <c r="G1583">
        <v>227</v>
      </c>
      <c r="H1583" s="3">
        <f>_xlfn.XLOOKUP(sales[[#This Row],[Product]],products[Product],products[Cost per box])*sales[[#This Row],[Boxes]]</f>
        <v>2172.39</v>
      </c>
      <c r="I1583" s="4">
        <f>sales[[#This Row],[Revenue]]-sales[[#This Row],[Cost]]</f>
        <v>4393.6100000000006</v>
      </c>
    </row>
    <row r="1584" spans="2:9" x14ac:dyDescent="0.25">
      <c r="B1584" t="s">
        <v>20</v>
      </c>
      <c r="C1584" t="s">
        <v>16</v>
      </c>
      <c r="D1584" t="s">
        <v>12</v>
      </c>
      <c r="E1584" s="1">
        <v>44285</v>
      </c>
      <c r="F1584" s="4">
        <v>4200</v>
      </c>
      <c r="G1584">
        <v>162</v>
      </c>
      <c r="H1584" s="3">
        <f>_xlfn.XLOOKUP(sales[[#This Row],[Product]],products[Product],products[Cost per box])*sales[[#This Row],[Boxes]]</f>
        <v>1365.6599999999999</v>
      </c>
      <c r="I1584" s="4">
        <f>sales[[#This Row],[Revenue]]-sales[[#This Row],[Cost]]</f>
        <v>2834.34</v>
      </c>
    </row>
    <row r="1585" spans="2:9" x14ac:dyDescent="0.25">
      <c r="B1585" t="s">
        <v>18</v>
      </c>
      <c r="C1585" t="s">
        <v>21</v>
      </c>
      <c r="D1585" t="s">
        <v>12</v>
      </c>
      <c r="E1585" s="1">
        <v>44285</v>
      </c>
      <c r="F1585" s="4">
        <v>14</v>
      </c>
      <c r="G1585">
        <v>1</v>
      </c>
      <c r="H1585" s="3">
        <f>_xlfn.XLOOKUP(sales[[#This Row],[Product]],products[Product],products[Cost per box])*sales[[#This Row],[Boxes]]</f>
        <v>8.43</v>
      </c>
      <c r="I1585" s="4">
        <f>sales[[#This Row],[Revenue]]-sales[[#This Row],[Cost]]</f>
        <v>5.57</v>
      </c>
    </row>
    <row r="1586" spans="2:9" x14ac:dyDescent="0.25">
      <c r="B1586" t="s">
        <v>51</v>
      </c>
      <c r="C1586" t="s">
        <v>21</v>
      </c>
      <c r="D1586" t="s">
        <v>50</v>
      </c>
      <c r="E1586" s="1">
        <v>44285</v>
      </c>
      <c r="F1586" s="4">
        <v>1358</v>
      </c>
      <c r="G1586">
        <v>47</v>
      </c>
      <c r="H1586" s="3">
        <f>_xlfn.XLOOKUP(sales[[#This Row],[Product]],products[Product],products[Cost per box])*sales[[#This Row],[Boxes]]</f>
        <v>583.27</v>
      </c>
      <c r="I1586" s="4">
        <f>sales[[#This Row],[Revenue]]-sales[[#This Row],[Cost]]</f>
        <v>774.73</v>
      </c>
    </row>
    <row r="1587" spans="2:9" x14ac:dyDescent="0.25">
      <c r="B1587" t="s">
        <v>5</v>
      </c>
      <c r="C1587" t="s">
        <v>6</v>
      </c>
      <c r="D1587" t="s">
        <v>24</v>
      </c>
      <c r="E1587" s="1">
        <v>44285</v>
      </c>
      <c r="F1587" s="4">
        <v>8036</v>
      </c>
      <c r="G1587">
        <v>980</v>
      </c>
      <c r="H1587" s="3">
        <f>_xlfn.XLOOKUP(sales[[#This Row],[Product]],products[Product],products[Cost per box])*sales[[#This Row],[Boxes]]</f>
        <v>10299.799999999999</v>
      </c>
      <c r="I1587" s="4">
        <f>sales[[#This Row],[Revenue]]-sales[[#This Row],[Cost]]</f>
        <v>-2263.7999999999993</v>
      </c>
    </row>
    <row r="1588" spans="2:9" x14ac:dyDescent="0.25">
      <c r="B1588" t="s">
        <v>25</v>
      </c>
      <c r="C1588" t="s">
        <v>27</v>
      </c>
      <c r="D1588" t="s">
        <v>48</v>
      </c>
      <c r="E1588" s="1">
        <v>44285</v>
      </c>
      <c r="F1588" s="4">
        <v>63</v>
      </c>
      <c r="G1588">
        <v>3</v>
      </c>
      <c r="H1588" s="3">
        <f>_xlfn.XLOOKUP(sales[[#This Row],[Product]],products[Product],products[Cost per box])*sales[[#This Row],[Boxes]]</f>
        <v>22.44</v>
      </c>
      <c r="I1588" s="4">
        <f>sales[[#This Row],[Revenue]]-sales[[#This Row],[Cost]]</f>
        <v>40.56</v>
      </c>
    </row>
    <row r="1589" spans="2:9" x14ac:dyDescent="0.25">
      <c r="B1589" t="s">
        <v>20</v>
      </c>
      <c r="C1589" t="s">
        <v>27</v>
      </c>
      <c r="D1589" t="s">
        <v>48</v>
      </c>
      <c r="E1589" s="1">
        <v>44285</v>
      </c>
      <c r="F1589" s="4">
        <v>6622</v>
      </c>
      <c r="G1589">
        <v>246</v>
      </c>
      <c r="H1589" s="3">
        <f>_xlfn.XLOOKUP(sales[[#This Row],[Product]],products[Product],products[Cost per box])*sales[[#This Row],[Boxes]]</f>
        <v>1840.0800000000002</v>
      </c>
      <c r="I1589" s="4">
        <f>sales[[#This Row],[Revenue]]-sales[[#This Row],[Cost]]</f>
        <v>4781.92</v>
      </c>
    </row>
    <row r="1590" spans="2:9" x14ac:dyDescent="0.25">
      <c r="B1590" t="s">
        <v>32</v>
      </c>
      <c r="C1590" t="s">
        <v>11</v>
      </c>
      <c r="D1590" t="s">
        <v>45</v>
      </c>
      <c r="E1590" s="1">
        <v>44285</v>
      </c>
      <c r="F1590" s="4">
        <v>2044</v>
      </c>
      <c r="G1590">
        <v>86</v>
      </c>
      <c r="H1590" s="3">
        <f>_xlfn.XLOOKUP(sales[[#This Row],[Product]],products[Product],products[Cost per box])*sales[[#This Row],[Boxes]]</f>
        <v>664.78000000000009</v>
      </c>
      <c r="I1590" s="4">
        <f>sales[[#This Row],[Revenue]]-sales[[#This Row],[Cost]]</f>
        <v>1379.2199999999998</v>
      </c>
    </row>
    <row r="1591" spans="2:9" x14ac:dyDescent="0.25">
      <c r="B1591" t="s">
        <v>39</v>
      </c>
      <c r="C1591" t="s">
        <v>27</v>
      </c>
      <c r="D1591" t="s">
        <v>35</v>
      </c>
      <c r="E1591" s="1">
        <v>44285</v>
      </c>
      <c r="F1591" s="4">
        <v>6272</v>
      </c>
      <c r="G1591">
        <v>628</v>
      </c>
      <c r="H1591" s="3">
        <f>_xlfn.XLOOKUP(sales[[#This Row],[Product]],products[Product],products[Cost per box])*sales[[#This Row],[Boxes]]</f>
        <v>1664.2</v>
      </c>
      <c r="I1591" s="4">
        <f>sales[[#This Row],[Revenue]]-sales[[#This Row],[Cost]]</f>
        <v>4607.8</v>
      </c>
    </row>
    <row r="1592" spans="2:9" x14ac:dyDescent="0.25">
      <c r="B1592" t="s">
        <v>57</v>
      </c>
      <c r="C1592" t="s">
        <v>9</v>
      </c>
      <c r="D1592" t="s">
        <v>44</v>
      </c>
      <c r="E1592" s="1">
        <v>44285</v>
      </c>
      <c r="F1592" s="4">
        <v>9254</v>
      </c>
      <c r="G1592">
        <v>331</v>
      </c>
      <c r="H1592" s="3">
        <f>_xlfn.XLOOKUP(sales[[#This Row],[Product]],products[Product],products[Cost per box])*sales[[#This Row],[Boxes]]</f>
        <v>3167.67</v>
      </c>
      <c r="I1592" s="4">
        <f>sales[[#This Row],[Revenue]]-sales[[#This Row],[Cost]]</f>
        <v>6086.33</v>
      </c>
    </row>
    <row r="1593" spans="2:9" x14ac:dyDescent="0.25">
      <c r="B1593" t="s">
        <v>34</v>
      </c>
      <c r="C1593" t="s">
        <v>27</v>
      </c>
      <c r="D1593" t="s">
        <v>19</v>
      </c>
      <c r="E1593" s="1">
        <v>44285</v>
      </c>
      <c r="F1593" s="4">
        <v>7847</v>
      </c>
      <c r="G1593">
        <v>462</v>
      </c>
      <c r="H1593" s="3">
        <f>_xlfn.XLOOKUP(sales[[#This Row],[Product]],products[Product],products[Cost per box])*sales[[#This Row],[Boxes]]</f>
        <v>4726.26</v>
      </c>
      <c r="I1593" s="4">
        <f>sales[[#This Row],[Revenue]]-sales[[#This Row],[Cost]]</f>
        <v>3120.74</v>
      </c>
    </row>
    <row r="1594" spans="2:9" x14ac:dyDescent="0.25">
      <c r="B1594" t="s">
        <v>37</v>
      </c>
      <c r="C1594" t="s">
        <v>6</v>
      </c>
      <c r="D1594" t="s">
        <v>30</v>
      </c>
      <c r="E1594" s="1">
        <v>44286</v>
      </c>
      <c r="F1594" s="4">
        <v>1862</v>
      </c>
      <c r="G1594">
        <v>530</v>
      </c>
      <c r="H1594" s="3">
        <f>_xlfn.XLOOKUP(sales[[#This Row],[Product]],products[Product],products[Cost per box])*sales[[#This Row],[Boxes]]</f>
        <v>1950.4</v>
      </c>
      <c r="I1594" s="4">
        <f>sales[[#This Row],[Revenue]]-sales[[#This Row],[Cost]]</f>
        <v>-88.400000000000091</v>
      </c>
    </row>
    <row r="1595" spans="2:9" x14ac:dyDescent="0.25">
      <c r="B1595" t="s">
        <v>15</v>
      </c>
      <c r="C1595" t="s">
        <v>9</v>
      </c>
      <c r="D1595" t="s">
        <v>50</v>
      </c>
      <c r="E1595" s="1">
        <v>44286</v>
      </c>
      <c r="F1595" s="4">
        <v>2730</v>
      </c>
      <c r="G1595">
        <v>318</v>
      </c>
      <c r="H1595" s="3">
        <f>_xlfn.XLOOKUP(sales[[#This Row],[Product]],products[Product],products[Cost per box])*sales[[#This Row],[Boxes]]</f>
        <v>3946.38</v>
      </c>
      <c r="I1595" s="4">
        <f>sales[[#This Row],[Revenue]]-sales[[#This Row],[Cost]]</f>
        <v>-1216.3800000000001</v>
      </c>
    </row>
    <row r="1596" spans="2:9" x14ac:dyDescent="0.25">
      <c r="B1596" t="s">
        <v>10</v>
      </c>
      <c r="C1596" t="s">
        <v>21</v>
      </c>
      <c r="D1596" t="s">
        <v>38</v>
      </c>
      <c r="E1596" s="1">
        <v>44286</v>
      </c>
      <c r="F1596" s="4">
        <v>9485</v>
      </c>
      <c r="G1596">
        <v>213</v>
      </c>
      <c r="H1596" s="3">
        <f>_xlfn.XLOOKUP(sales[[#This Row],[Product]],products[Product],products[Cost per box])*sales[[#This Row],[Boxes]]</f>
        <v>2117.2199999999998</v>
      </c>
      <c r="I1596" s="4">
        <f>sales[[#This Row],[Revenue]]-sales[[#This Row],[Cost]]</f>
        <v>7367.7800000000007</v>
      </c>
    </row>
    <row r="1597" spans="2:9" x14ac:dyDescent="0.25">
      <c r="B1597" t="s">
        <v>37</v>
      </c>
      <c r="C1597" t="s">
        <v>21</v>
      </c>
      <c r="D1597" t="s">
        <v>42</v>
      </c>
      <c r="E1597" s="1">
        <v>44286</v>
      </c>
      <c r="F1597" s="4">
        <v>2177</v>
      </c>
      <c r="G1597">
        <v>95</v>
      </c>
      <c r="H1597" s="3">
        <f>_xlfn.XLOOKUP(sales[[#This Row],[Product]],products[Product],products[Cost per box])*sales[[#This Row],[Boxes]]</f>
        <v>450.3</v>
      </c>
      <c r="I1597" s="4">
        <f>sales[[#This Row],[Revenue]]-sales[[#This Row],[Cost]]</f>
        <v>1726.7</v>
      </c>
    </row>
    <row r="1598" spans="2:9" x14ac:dyDescent="0.25">
      <c r="B1598" t="s">
        <v>49</v>
      </c>
      <c r="C1598" t="s">
        <v>11</v>
      </c>
      <c r="D1598" t="s">
        <v>38</v>
      </c>
      <c r="E1598" s="1">
        <v>44286</v>
      </c>
      <c r="F1598" s="4">
        <v>8148</v>
      </c>
      <c r="G1598">
        <v>176</v>
      </c>
      <c r="H1598" s="3">
        <f>_xlfn.XLOOKUP(sales[[#This Row],[Product]],products[Product],products[Cost per box])*sales[[#This Row],[Boxes]]</f>
        <v>1749.4399999999998</v>
      </c>
      <c r="I1598" s="4">
        <f>sales[[#This Row],[Revenue]]-sales[[#This Row],[Cost]]</f>
        <v>6398.56</v>
      </c>
    </row>
    <row r="1599" spans="2:9" x14ac:dyDescent="0.25">
      <c r="B1599" t="s">
        <v>29</v>
      </c>
      <c r="C1599" t="s">
        <v>11</v>
      </c>
      <c r="D1599" t="s">
        <v>28</v>
      </c>
      <c r="E1599" s="1">
        <v>44286</v>
      </c>
      <c r="F1599" s="4">
        <v>7042</v>
      </c>
      <c r="G1599">
        <v>179</v>
      </c>
      <c r="H1599" s="3">
        <f>_xlfn.XLOOKUP(sales[[#This Row],[Product]],products[Product],products[Cost per box])*sales[[#This Row],[Boxes]]</f>
        <v>494.03999999999996</v>
      </c>
      <c r="I1599" s="4">
        <f>sales[[#This Row],[Revenue]]-sales[[#This Row],[Cost]]</f>
        <v>6547.96</v>
      </c>
    </row>
    <row r="1600" spans="2:9" x14ac:dyDescent="0.25">
      <c r="B1600" t="s">
        <v>34</v>
      </c>
      <c r="C1600" t="s">
        <v>21</v>
      </c>
      <c r="D1600" t="s">
        <v>17</v>
      </c>
      <c r="E1600" s="1">
        <v>44286</v>
      </c>
      <c r="F1600" s="4">
        <v>12698</v>
      </c>
      <c r="G1600">
        <v>840</v>
      </c>
      <c r="H1600" s="3">
        <f>_xlfn.XLOOKUP(sales[[#This Row],[Product]],products[Product],products[Cost per box])*sales[[#This Row],[Boxes]]</f>
        <v>5712</v>
      </c>
      <c r="I1600" s="4">
        <f>sales[[#This Row],[Revenue]]-sales[[#This Row],[Cost]]</f>
        <v>6986</v>
      </c>
    </row>
    <row r="1601" spans="2:9" x14ac:dyDescent="0.25">
      <c r="B1601" t="s">
        <v>32</v>
      </c>
      <c r="C1601" t="s">
        <v>21</v>
      </c>
      <c r="D1601" t="s">
        <v>38</v>
      </c>
      <c r="E1601" s="1">
        <v>44286</v>
      </c>
      <c r="F1601" s="4">
        <v>5173</v>
      </c>
      <c r="G1601">
        <v>424</v>
      </c>
      <c r="H1601" s="3">
        <f>_xlfn.XLOOKUP(sales[[#This Row],[Product]],products[Product],products[Cost per box])*sales[[#This Row],[Boxes]]</f>
        <v>4214.5599999999995</v>
      </c>
      <c r="I1601" s="4">
        <f>sales[[#This Row],[Revenue]]-sales[[#This Row],[Cost]]</f>
        <v>958.44000000000051</v>
      </c>
    </row>
    <row r="1602" spans="2:9" x14ac:dyDescent="0.25">
      <c r="B1602" t="s">
        <v>41</v>
      </c>
      <c r="C1602" t="s">
        <v>9</v>
      </c>
      <c r="D1602" t="s">
        <v>14</v>
      </c>
      <c r="E1602" s="1">
        <v>44286</v>
      </c>
      <c r="F1602" s="4">
        <v>6587</v>
      </c>
      <c r="G1602">
        <v>545</v>
      </c>
      <c r="H1602" s="3">
        <f>_xlfn.XLOOKUP(sales[[#This Row],[Product]],products[Product],products[Cost per box])*sales[[#This Row],[Boxes]]</f>
        <v>3438.95</v>
      </c>
      <c r="I1602" s="4">
        <f>sales[[#This Row],[Revenue]]-sales[[#This Row],[Cost]]</f>
        <v>3148.05</v>
      </c>
    </row>
    <row r="1603" spans="2:9" x14ac:dyDescent="0.25">
      <c r="B1603" t="s">
        <v>49</v>
      </c>
      <c r="C1603" t="s">
        <v>16</v>
      </c>
      <c r="D1603" t="s">
        <v>36</v>
      </c>
      <c r="E1603" s="1">
        <v>44286</v>
      </c>
      <c r="F1603" s="4">
        <v>2597</v>
      </c>
      <c r="G1603">
        <v>521</v>
      </c>
      <c r="H1603" s="3">
        <f>_xlfn.XLOOKUP(sales[[#This Row],[Product]],products[Product],products[Cost per box])*sales[[#This Row],[Boxes]]</f>
        <v>2625.84</v>
      </c>
      <c r="I1603" s="4">
        <f>sales[[#This Row],[Revenue]]-sales[[#This Row],[Cost]]</f>
        <v>-28.840000000000146</v>
      </c>
    </row>
    <row r="1604" spans="2:9" x14ac:dyDescent="0.25">
      <c r="B1604" t="s">
        <v>20</v>
      </c>
      <c r="C1604" t="s">
        <v>21</v>
      </c>
      <c r="D1604" t="s">
        <v>47</v>
      </c>
      <c r="E1604" s="1">
        <v>44286</v>
      </c>
      <c r="F1604" s="4">
        <v>14042</v>
      </c>
      <c r="G1604">
        <v>301</v>
      </c>
      <c r="H1604" s="3">
        <f>_xlfn.XLOOKUP(sales[[#This Row],[Product]],products[Product],products[Cost per box])*sales[[#This Row],[Boxes]]</f>
        <v>1583.26</v>
      </c>
      <c r="I1604" s="4">
        <f>sales[[#This Row],[Revenue]]-sales[[#This Row],[Cost]]</f>
        <v>12458.74</v>
      </c>
    </row>
    <row r="1605" spans="2:9" x14ac:dyDescent="0.25">
      <c r="B1605" t="s">
        <v>8</v>
      </c>
      <c r="C1605" t="s">
        <v>21</v>
      </c>
      <c r="D1605" t="s">
        <v>30</v>
      </c>
      <c r="E1605" s="1">
        <v>44286</v>
      </c>
      <c r="F1605" s="4">
        <v>742</v>
      </c>
      <c r="G1605">
        <v>262</v>
      </c>
      <c r="H1605" s="3">
        <f>_xlfn.XLOOKUP(sales[[#This Row],[Product]],products[Product],products[Cost per box])*sales[[#This Row],[Boxes]]</f>
        <v>964.16000000000008</v>
      </c>
      <c r="I1605" s="4">
        <f>sales[[#This Row],[Revenue]]-sales[[#This Row],[Cost]]</f>
        <v>-222.16000000000008</v>
      </c>
    </row>
    <row r="1606" spans="2:9" x14ac:dyDescent="0.25">
      <c r="B1606" t="s">
        <v>51</v>
      </c>
      <c r="C1606" t="s">
        <v>9</v>
      </c>
      <c r="D1606" t="s">
        <v>35</v>
      </c>
      <c r="E1606" s="1">
        <v>44286</v>
      </c>
      <c r="F1606" s="4">
        <v>14770</v>
      </c>
      <c r="G1606">
        <v>60</v>
      </c>
      <c r="H1606" s="3">
        <f>_xlfn.XLOOKUP(sales[[#This Row],[Product]],products[Product],products[Cost per box])*sales[[#This Row],[Boxes]]</f>
        <v>159</v>
      </c>
      <c r="I1606" s="4">
        <f>sales[[#This Row],[Revenue]]-sales[[#This Row],[Cost]]</f>
        <v>14611</v>
      </c>
    </row>
    <row r="1607" spans="2:9" x14ac:dyDescent="0.25">
      <c r="B1607" t="s">
        <v>5</v>
      </c>
      <c r="C1607" t="s">
        <v>16</v>
      </c>
      <c r="D1607" t="s">
        <v>44</v>
      </c>
      <c r="E1607" s="1">
        <v>44286</v>
      </c>
      <c r="F1607" s="4">
        <v>7840</v>
      </c>
      <c r="G1607">
        <v>58</v>
      </c>
      <c r="H1607" s="3">
        <f>_xlfn.XLOOKUP(sales[[#This Row],[Product]],products[Product],products[Cost per box])*sales[[#This Row],[Boxes]]</f>
        <v>555.06000000000006</v>
      </c>
      <c r="I1607" s="4">
        <f>sales[[#This Row],[Revenue]]-sales[[#This Row],[Cost]]</f>
        <v>7284.94</v>
      </c>
    </row>
    <row r="1608" spans="2:9" x14ac:dyDescent="0.25">
      <c r="B1608" t="s">
        <v>41</v>
      </c>
      <c r="C1608" t="s">
        <v>27</v>
      </c>
      <c r="D1608" t="s">
        <v>14</v>
      </c>
      <c r="E1608" s="1">
        <v>44286</v>
      </c>
      <c r="F1608" s="4">
        <v>5964</v>
      </c>
      <c r="G1608">
        <v>252</v>
      </c>
      <c r="H1608" s="3">
        <f>_xlfn.XLOOKUP(sales[[#This Row],[Product]],products[Product],products[Cost per box])*sales[[#This Row],[Boxes]]</f>
        <v>1590.12</v>
      </c>
      <c r="I1608" s="4">
        <f>sales[[#This Row],[Revenue]]-sales[[#This Row],[Cost]]</f>
        <v>4373.88</v>
      </c>
    </row>
    <row r="1609" spans="2:9" x14ac:dyDescent="0.25">
      <c r="B1609" t="s">
        <v>5</v>
      </c>
      <c r="C1609" t="s">
        <v>27</v>
      </c>
      <c r="D1609" t="s">
        <v>24</v>
      </c>
      <c r="E1609" s="1">
        <v>44286</v>
      </c>
      <c r="F1609" s="4">
        <v>9513</v>
      </c>
      <c r="G1609">
        <v>399</v>
      </c>
      <c r="H1609" s="3">
        <f>_xlfn.XLOOKUP(sales[[#This Row],[Product]],products[Product],products[Cost per box])*sales[[#This Row],[Boxes]]</f>
        <v>4193.49</v>
      </c>
      <c r="I1609" s="4">
        <f>sales[[#This Row],[Revenue]]-sales[[#This Row],[Cost]]</f>
        <v>5319.51</v>
      </c>
    </row>
    <row r="1610" spans="2:9" x14ac:dyDescent="0.25">
      <c r="B1610" t="s">
        <v>49</v>
      </c>
      <c r="C1610" t="s">
        <v>6</v>
      </c>
      <c r="D1610" t="s">
        <v>44</v>
      </c>
      <c r="E1610" s="1">
        <v>44286</v>
      </c>
      <c r="F1610" s="4">
        <v>4655</v>
      </c>
      <c r="G1610">
        <v>503</v>
      </c>
      <c r="H1610" s="3">
        <f>_xlfn.XLOOKUP(sales[[#This Row],[Product]],products[Product],products[Cost per box])*sales[[#This Row],[Boxes]]</f>
        <v>4813.71</v>
      </c>
      <c r="I1610" s="4">
        <f>sales[[#This Row],[Revenue]]-sales[[#This Row],[Cost]]</f>
        <v>-158.71000000000004</v>
      </c>
    </row>
    <row r="1611" spans="2:9" x14ac:dyDescent="0.25">
      <c r="B1611" t="s">
        <v>51</v>
      </c>
      <c r="C1611" t="s">
        <v>11</v>
      </c>
      <c r="D1611" t="s">
        <v>28</v>
      </c>
      <c r="E1611" s="1">
        <v>44286</v>
      </c>
      <c r="F1611" s="4">
        <v>12068</v>
      </c>
      <c r="G1611">
        <v>38</v>
      </c>
      <c r="H1611" s="3">
        <f>_xlfn.XLOOKUP(sales[[#This Row],[Product]],products[Product],products[Cost per box])*sales[[#This Row],[Boxes]]</f>
        <v>104.88</v>
      </c>
      <c r="I1611" s="4">
        <f>sales[[#This Row],[Revenue]]-sales[[#This Row],[Cost]]</f>
        <v>11963.12</v>
      </c>
    </row>
    <row r="1612" spans="2:9" x14ac:dyDescent="0.25">
      <c r="B1612" t="s">
        <v>40</v>
      </c>
      <c r="C1612" t="s">
        <v>9</v>
      </c>
      <c r="D1612" t="s">
        <v>48</v>
      </c>
      <c r="E1612" s="1">
        <v>44286</v>
      </c>
      <c r="F1612" s="4">
        <v>6846</v>
      </c>
      <c r="G1612">
        <v>487</v>
      </c>
      <c r="H1612" s="3">
        <f>_xlfn.XLOOKUP(sales[[#This Row],[Product]],products[Product],products[Cost per box])*sales[[#This Row],[Boxes]]</f>
        <v>3642.76</v>
      </c>
      <c r="I1612" s="4">
        <f>sales[[#This Row],[Revenue]]-sales[[#This Row],[Cost]]</f>
        <v>3203.24</v>
      </c>
    </row>
    <row r="1613" spans="2:9" x14ac:dyDescent="0.25">
      <c r="B1613" t="s">
        <v>15</v>
      </c>
      <c r="C1613" t="s">
        <v>27</v>
      </c>
      <c r="D1613" t="s">
        <v>45</v>
      </c>
      <c r="E1613" s="1">
        <v>44286</v>
      </c>
      <c r="F1613" s="4">
        <v>5250</v>
      </c>
      <c r="G1613">
        <v>60</v>
      </c>
      <c r="H1613" s="3">
        <f>_xlfn.XLOOKUP(sales[[#This Row],[Product]],products[Product],products[Cost per box])*sales[[#This Row],[Boxes]]</f>
        <v>463.8</v>
      </c>
      <c r="I1613" s="4">
        <f>sales[[#This Row],[Revenue]]-sales[[#This Row],[Cost]]</f>
        <v>4786.2</v>
      </c>
    </row>
    <row r="1614" spans="2:9" x14ac:dyDescent="0.25">
      <c r="B1614" t="s">
        <v>10</v>
      </c>
      <c r="C1614" t="s">
        <v>16</v>
      </c>
      <c r="D1614" t="s">
        <v>12</v>
      </c>
      <c r="E1614" s="1">
        <v>44286</v>
      </c>
      <c r="F1614" s="4">
        <v>3283</v>
      </c>
      <c r="G1614">
        <v>138</v>
      </c>
      <c r="H1614" s="3">
        <f>_xlfn.XLOOKUP(sales[[#This Row],[Product]],products[Product],products[Cost per box])*sales[[#This Row],[Boxes]]</f>
        <v>1163.3399999999999</v>
      </c>
      <c r="I1614" s="4">
        <f>sales[[#This Row],[Revenue]]-sales[[#This Row],[Cost]]</f>
        <v>2119.66</v>
      </c>
    </row>
    <row r="1615" spans="2:9" x14ac:dyDescent="0.25">
      <c r="B1615" t="s">
        <v>20</v>
      </c>
      <c r="C1615" t="s">
        <v>9</v>
      </c>
      <c r="D1615" t="s">
        <v>38</v>
      </c>
      <c r="E1615" s="1">
        <v>44286</v>
      </c>
      <c r="F1615" s="4">
        <v>6650</v>
      </c>
      <c r="G1615">
        <v>289</v>
      </c>
      <c r="H1615" s="3">
        <f>_xlfn.XLOOKUP(sales[[#This Row],[Product]],products[Product],products[Cost per box])*sales[[#This Row],[Boxes]]</f>
        <v>2872.66</v>
      </c>
      <c r="I1615" s="4">
        <f>sales[[#This Row],[Revenue]]-sales[[#This Row],[Cost]]</f>
        <v>3777.34</v>
      </c>
    </row>
    <row r="1616" spans="2:9" x14ac:dyDescent="0.25">
      <c r="B1616" t="s">
        <v>23</v>
      </c>
      <c r="C1616" t="s">
        <v>6</v>
      </c>
      <c r="D1616" t="s">
        <v>52</v>
      </c>
      <c r="E1616" s="1">
        <v>44286</v>
      </c>
      <c r="F1616" s="4">
        <v>2100</v>
      </c>
      <c r="G1616">
        <v>185</v>
      </c>
      <c r="H1616" s="3">
        <f>_xlfn.XLOOKUP(sales[[#This Row],[Product]],products[Product],products[Cost per box])*sales[[#This Row],[Boxes]]</f>
        <v>614.19999999999993</v>
      </c>
      <c r="I1616" s="4">
        <f>sales[[#This Row],[Revenue]]-sales[[#This Row],[Cost]]</f>
        <v>1485.8000000000002</v>
      </c>
    </row>
    <row r="1617" spans="2:9" x14ac:dyDescent="0.25">
      <c r="B1617" t="s">
        <v>29</v>
      </c>
      <c r="C1617" t="s">
        <v>11</v>
      </c>
      <c r="D1617" t="s">
        <v>47</v>
      </c>
      <c r="E1617" s="1">
        <v>44286</v>
      </c>
      <c r="F1617" s="4">
        <v>7770</v>
      </c>
      <c r="G1617">
        <v>379</v>
      </c>
      <c r="H1617" s="3">
        <f>_xlfn.XLOOKUP(sales[[#This Row],[Product]],products[Product],products[Cost per box])*sales[[#This Row],[Boxes]]</f>
        <v>1993.54</v>
      </c>
      <c r="I1617" s="4">
        <f>sales[[#This Row],[Revenue]]-sales[[#This Row],[Cost]]</f>
        <v>5776.46</v>
      </c>
    </row>
    <row r="1618" spans="2:9" x14ac:dyDescent="0.25">
      <c r="B1618" t="s">
        <v>34</v>
      </c>
      <c r="C1618" t="s">
        <v>11</v>
      </c>
      <c r="D1618" t="s">
        <v>7</v>
      </c>
      <c r="E1618" s="1">
        <v>44286</v>
      </c>
      <c r="F1618" s="4">
        <v>5005</v>
      </c>
      <c r="G1618">
        <v>910</v>
      </c>
      <c r="H1618" s="3">
        <f>_xlfn.XLOOKUP(sales[[#This Row],[Product]],products[Product],products[Cost per box])*sales[[#This Row],[Boxes]]</f>
        <v>4686.5</v>
      </c>
      <c r="I1618" s="4">
        <f>sales[[#This Row],[Revenue]]-sales[[#This Row],[Cost]]</f>
        <v>318.5</v>
      </c>
    </row>
    <row r="1619" spans="2:9" x14ac:dyDescent="0.25">
      <c r="B1619" t="s">
        <v>54</v>
      </c>
      <c r="C1619" t="s">
        <v>6</v>
      </c>
      <c r="D1619" t="s">
        <v>30</v>
      </c>
      <c r="E1619" s="1">
        <v>44286</v>
      </c>
      <c r="F1619" s="4">
        <v>2177</v>
      </c>
      <c r="G1619">
        <v>168</v>
      </c>
      <c r="H1619" s="3">
        <f>_xlfn.XLOOKUP(sales[[#This Row],[Product]],products[Product],products[Cost per box])*sales[[#This Row],[Boxes]]</f>
        <v>618.24</v>
      </c>
      <c r="I1619" s="4">
        <f>sales[[#This Row],[Revenue]]-sales[[#This Row],[Cost]]</f>
        <v>1558.76</v>
      </c>
    </row>
    <row r="1620" spans="2:9" x14ac:dyDescent="0.25">
      <c r="B1620" t="s">
        <v>18</v>
      </c>
      <c r="C1620" t="s">
        <v>11</v>
      </c>
      <c r="D1620" t="s">
        <v>43</v>
      </c>
      <c r="E1620" s="1">
        <v>44286</v>
      </c>
      <c r="F1620" s="4">
        <v>8582</v>
      </c>
      <c r="G1620">
        <v>537</v>
      </c>
      <c r="H1620" s="3">
        <f>_xlfn.XLOOKUP(sales[[#This Row],[Product]],products[Product],products[Cost per box])*sales[[#This Row],[Boxes]]</f>
        <v>2067.4500000000003</v>
      </c>
      <c r="I1620" s="4">
        <f>sales[[#This Row],[Revenue]]-sales[[#This Row],[Cost]]</f>
        <v>6514.5499999999993</v>
      </c>
    </row>
    <row r="1621" spans="2:9" x14ac:dyDescent="0.25">
      <c r="B1621" t="s">
        <v>46</v>
      </c>
      <c r="C1621" t="s">
        <v>6</v>
      </c>
      <c r="D1621" t="s">
        <v>47</v>
      </c>
      <c r="E1621" s="1">
        <v>44286</v>
      </c>
      <c r="F1621" s="4">
        <v>3325</v>
      </c>
      <c r="G1621">
        <v>208</v>
      </c>
      <c r="H1621" s="3">
        <f>_xlfn.XLOOKUP(sales[[#This Row],[Product]],products[Product],products[Cost per box])*sales[[#This Row],[Boxes]]</f>
        <v>1094.08</v>
      </c>
      <c r="I1621" s="4">
        <f>sales[[#This Row],[Revenue]]-sales[[#This Row],[Cost]]</f>
        <v>2230.92</v>
      </c>
    </row>
    <row r="1622" spans="2:9" x14ac:dyDescent="0.25">
      <c r="B1622" t="s">
        <v>49</v>
      </c>
      <c r="C1622" t="s">
        <v>16</v>
      </c>
      <c r="D1622" t="s">
        <v>28</v>
      </c>
      <c r="E1622" s="1">
        <v>44286</v>
      </c>
      <c r="F1622" s="4">
        <v>8855</v>
      </c>
      <c r="G1622">
        <v>980</v>
      </c>
      <c r="H1622" s="3">
        <f>_xlfn.XLOOKUP(sales[[#This Row],[Product]],products[Product],products[Cost per box])*sales[[#This Row],[Boxes]]</f>
        <v>2704.7999999999997</v>
      </c>
      <c r="I1622" s="4">
        <f>sales[[#This Row],[Revenue]]-sales[[#This Row],[Cost]]</f>
        <v>6150.2000000000007</v>
      </c>
    </row>
    <row r="1623" spans="2:9" x14ac:dyDescent="0.25">
      <c r="B1623" t="s">
        <v>51</v>
      </c>
      <c r="C1623" t="s">
        <v>21</v>
      </c>
      <c r="D1623" t="s">
        <v>30</v>
      </c>
      <c r="E1623" s="1">
        <v>44287</v>
      </c>
      <c r="F1623" s="4">
        <v>1617</v>
      </c>
      <c r="G1623">
        <v>840</v>
      </c>
      <c r="H1623" s="3">
        <f>_xlfn.XLOOKUP(sales[[#This Row],[Product]],products[Product],products[Cost per box])*sales[[#This Row],[Boxes]]</f>
        <v>3091.2000000000003</v>
      </c>
      <c r="I1623" s="4">
        <f>sales[[#This Row],[Revenue]]-sales[[#This Row],[Cost]]</f>
        <v>-1474.2000000000003</v>
      </c>
    </row>
    <row r="1624" spans="2:9" x14ac:dyDescent="0.25">
      <c r="B1624" t="s">
        <v>10</v>
      </c>
      <c r="C1624" t="s">
        <v>27</v>
      </c>
      <c r="D1624" t="s">
        <v>47</v>
      </c>
      <c r="E1624" s="1">
        <v>44287</v>
      </c>
      <c r="F1624" s="4">
        <v>4270</v>
      </c>
      <c r="G1624">
        <v>166</v>
      </c>
      <c r="H1624" s="3">
        <f>_xlfn.XLOOKUP(sales[[#This Row],[Product]],products[Product],products[Cost per box])*sales[[#This Row],[Boxes]]</f>
        <v>873.16</v>
      </c>
      <c r="I1624" s="4">
        <f>sales[[#This Row],[Revenue]]-sales[[#This Row],[Cost]]</f>
        <v>3396.84</v>
      </c>
    </row>
    <row r="1625" spans="2:9" x14ac:dyDescent="0.25">
      <c r="B1625" t="s">
        <v>8</v>
      </c>
      <c r="C1625" t="s">
        <v>9</v>
      </c>
      <c r="D1625" t="s">
        <v>24</v>
      </c>
      <c r="E1625" s="1">
        <v>44287</v>
      </c>
      <c r="F1625" s="4">
        <v>9674</v>
      </c>
      <c r="G1625">
        <v>434</v>
      </c>
      <c r="H1625" s="3">
        <f>_xlfn.XLOOKUP(sales[[#This Row],[Product]],products[Product],products[Cost per box])*sales[[#This Row],[Boxes]]</f>
        <v>4561.34</v>
      </c>
      <c r="I1625" s="4">
        <f>sales[[#This Row],[Revenue]]-sales[[#This Row],[Cost]]</f>
        <v>5112.66</v>
      </c>
    </row>
    <row r="1626" spans="2:9" x14ac:dyDescent="0.25">
      <c r="B1626" t="s">
        <v>46</v>
      </c>
      <c r="C1626" t="s">
        <v>27</v>
      </c>
      <c r="D1626" t="s">
        <v>7</v>
      </c>
      <c r="E1626" s="1">
        <v>44287</v>
      </c>
      <c r="F1626" s="4">
        <v>3465</v>
      </c>
      <c r="G1626">
        <v>156</v>
      </c>
      <c r="H1626" s="3">
        <f>_xlfn.XLOOKUP(sales[[#This Row],[Product]],products[Product],products[Cost per box])*sales[[#This Row],[Boxes]]</f>
        <v>803.40000000000009</v>
      </c>
      <c r="I1626" s="4">
        <f>sales[[#This Row],[Revenue]]-sales[[#This Row],[Cost]]</f>
        <v>2661.6</v>
      </c>
    </row>
    <row r="1627" spans="2:9" x14ac:dyDescent="0.25">
      <c r="B1627" t="s">
        <v>29</v>
      </c>
      <c r="C1627" t="s">
        <v>6</v>
      </c>
      <c r="D1627" t="s">
        <v>36</v>
      </c>
      <c r="E1627" s="1">
        <v>44287</v>
      </c>
      <c r="F1627" s="4">
        <v>553</v>
      </c>
      <c r="G1627">
        <v>89</v>
      </c>
      <c r="H1627" s="3">
        <f>_xlfn.XLOOKUP(sales[[#This Row],[Product]],products[Product],products[Cost per box])*sales[[#This Row],[Boxes]]</f>
        <v>448.56</v>
      </c>
      <c r="I1627" s="4">
        <f>sales[[#This Row],[Revenue]]-sales[[#This Row],[Cost]]</f>
        <v>104.44</v>
      </c>
    </row>
    <row r="1628" spans="2:9" x14ac:dyDescent="0.25">
      <c r="B1628" t="s">
        <v>5</v>
      </c>
      <c r="C1628" t="s">
        <v>9</v>
      </c>
      <c r="D1628" t="s">
        <v>42</v>
      </c>
      <c r="E1628" s="1">
        <v>44287</v>
      </c>
      <c r="F1628" s="4">
        <v>3535</v>
      </c>
      <c r="G1628">
        <v>264</v>
      </c>
      <c r="H1628" s="3">
        <f>_xlfn.XLOOKUP(sales[[#This Row],[Product]],products[Product],products[Cost per box])*sales[[#This Row],[Boxes]]</f>
        <v>1251.3600000000001</v>
      </c>
      <c r="I1628" s="4">
        <f>sales[[#This Row],[Revenue]]-sales[[#This Row],[Cost]]</f>
        <v>2283.64</v>
      </c>
    </row>
    <row r="1629" spans="2:9" x14ac:dyDescent="0.25">
      <c r="B1629" t="s">
        <v>13</v>
      </c>
      <c r="C1629" t="s">
        <v>27</v>
      </c>
      <c r="D1629" t="s">
        <v>24</v>
      </c>
      <c r="E1629" s="1">
        <v>44287</v>
      </c>
      <c r="F1629" s="4">
        <v>10094</v>
      </c>
      <c r="G1629">
        <v>242</v>
      </c>
      <c r="H1629" s="3">
        <f>_xlfn.XLOOKUP(sales[[#This Row],[Product]],products[Product],products[Cost per box])*sales[[#This Row],[Boxes]]</f>
        <v>2543.42</v>
      </c>
      <c r="I1629" s="4">
        <f>sales[[#This Row],[Revenue]]-sales[[#This Row],[Cost]]</f>
        <v>7550.58</v>
      </c>
    </row>
    <row r="1630" spans="2:9" x14ac:dyDescent="0.25">
      <c r="B1630" t="s">
        <v>23</v>
      </c>
      <c r="C1630" t="s">
        <v>21</v>
      </c>
      <c r="D1630" t="s">
        <v>24</v>
      </c>
      <c r="E1630" s="1">
        <v>44287</v>
      </c>
      <c r="F1630" s="4">
        <v>5418</v>
      </c>
      <c r="G1630">
        <v>514</v>
      </c>
      <c r="H1630" s="3">
        <f>_xlfn.XLOOKUP(sales[[#This Row],[Product]],products[Product],products[Cost per box])*sales[[#This Row],[Boxes]]</f>
        <v>5402.14</v>
      </c>
      <c r="I1630" s="4">
        <f>sales[[#This Row],[Revenue]]-sales[[#This Row],[Cost]]</f>
        <v>15.859999999999673</v>
      </c>
    </row>
    <row r="1631" spans="2:9" x14ac:dyDescent="0.25">
      <c r="B1631" t="s">
        <v>32</v>
      </c>
      <c r="C1631" t="s">
        <v>16</v>
      </c>
      <c r="D1631" t="s">
        <v>38</v>
      </c>
      <c r="E1631" s="1">
        <v>44287</v>
      </c>
      <c r="F1631" s="4">
        <v>2786</v>
      </c>
      <c r="G1631">
        <v>770</v>
      </c>
      <c r="H1631" s="3">
        <f>_xlfn.XLOOKUP(sales[[#This Row],[Product]],products[Product],products[Cost per box])*sales[[#This Row],[Boxes]]</f>
        <v>7653.7999999999993</v>
      </c>
      <c r="I1631" s="4">
        <f>sales[[#This Row],[Revenue]]-sales[[#This Row],[Cost]]</f>
        <v>-4867.7999999999993</v>
      </c>
    </row>
    <row r="1632" spans="2:9" x14ac:dyDescent="0.25">
      <c r="B1632" t="s">
        <v>34</v>
      </c>
      <c r="C1632" t="s">
        <v>11</v>
      </c>
      <c r="D1632" t="s">
        <v>47</v>
      </c>
      <c r="E1632" s="1">
        <v>44287</v>
      </c>
      <c r="F1632" s="4">
        <v>5082</v>
      </c>
      <c r="G1632">
        <v>408</v>
      </c>
      <c r="H1632" s="3">
        <f>_xlfn.XLOOKUP(sales[[#This Row],[Product]],products[Product],products[Cost per box])*sales[[#This Row],[Boxes]]</f>
        <v>2146.08</v>
      </c>
      <c r="I1632" s="4">
        <f>sales[[#This Row],[Revenue]]-sales[[#This Row],[Cost]]</f>
        <v>2935.92</v>
      </c>
    </row>
    <row r="1633" spans="2:9" x14ac:dyDescent="0.25">
      <c r="B1633" t="s">
        <v>13</v>
      </c>
      <c r="C1633" t="s">
        <v>21</v>
      </c>
      <c r="D1633" t="s">
        <v>42</v>
      </c>
      <c r="E1633" s="1">
        <v>44287</v>
      </c>
      <c r="F1633" s="4">
        <v>2996</v>
      </c>
      <c r="G1633">
        <v>229</v>
      </c>
      <c r="H1633" s="3">
        <f>_xlfn.XLOOKUP(sales[[#This Row],[Product]],products[Product],products[Cost per box])*sales[[#This Row],[Boxes]]</f>
        <v>1085.46</v>
      </c>
      <c r="I1633" s="4">
        <f>sales[[#This Row],[Revenue]]-sales[[#This Row],[Cost]]</f>
        <v>1910.54</v>
      </c>
    </row>
    <row r="1634" spans="2:9" x14ac:dyDescent="0.25">
      <c r="B1634" t="s">
        <v>25</v>
      </c>
      <c r="C1634" t="s">
        <v>16</v>
      </c>
      <c r="D1634" t="s">
        <v>28</v>
      </c>
      <c r="E1634" s="1">
        <v>44287</v>
      </c>
      <c r="F1634" s="4">
        <v>1071</v>
      </c>
      <c r="G1634">
        <v>130</v>
      </c>
      <c r="H1634" s="3">
        <f>_xlfn.XLOOKUP(sales[[#This Row],[Product]],products[Product],products[Cost per box])*sales[[#This Row],[Boxes]]</f>
        <v>358.79999999999995</v>
      </c>
      <c r="I1634" s="4">
        <f>sales[[#This Row],[Revenue]]-sales[[#This Row],[Cost]]</f>
        <v>712.2</v>
      </c>
    </row>
    <row r="1635" spans="2:9" x14ac:dyDescent="0.25">
      <c r="B1635" t="s">
        <v>34</v>
      </c>
      <c r="C1635" t="s">
        <v>16</v>
      </c>
      <c r="D1635" t="s">
        <v>28</v>
      </c>
      <c r="E1635" s="1">
        <v>44287</v>
      </c>
      <c r="F1635" s="4">
        <v>9828</v>
      </c>
      <c r="G1635">
        <v>280</v>
      </c>
      <c r="H1635" s="3">
        <f>_xlfn.XLOOKUP(sales[[#This Row],[Product]],products[Product],products[Cost per box])*sales[[#This Row],[Boxes]]</f>
        <v>772.8</v>
      </c>
      <c r="I1635" s="4">
        <f>sales[[#This Row],[Revenue]]-sales[[#This Row],[Cost]]</f>
        <v>9055.2000000000007</v>
      </c>
    </row>
    <row r="1636" spans="2:9" x14ac:dyDescent="0.25">
      <c r="B1636" t="s">
        <v>37</v>
      </c>
      <c r="C1636" t="s">
        <v>6</v>
      </c>
      <c r="D1636" t="s">
        <v>26</v>
      </c>
      <c r="E1636" s="1">
        <v>44287</v>
      </c>
      <c r="F1636" s="4">
        <v>392</v>
      </c>
      <c r="G1636">
        <v>210</v>
      </c>
      <c r="H1636" s="3">
        <f>_xlfn.XLOOKUP(sales[[#This Row],[Product]],products[Product],products[Cost per box])*sales[[#This Row],[Boxes]]</f>
        <v>1350.3</v>
      </c>
      <c r="I1636" s="4">
        <f>sales[[#This Row],[Revenue]]-sales[[#This Row],[Cost]]</f>
        <v>-958.3</v>
      </c>
    </row>
    <row r="1637" spans="2:9" x14ac:dyDescent="0.25">
      <c r="B1637" t="s">
        <v>10</v>
      </c>
      <c r="C1637" t="s">
        <v>6</v>
      </c>
      <c r="D1637" t="s">
        <v>45</v>
      </c>
      <c r="E1637" s="1">
        <v>44287</v>
      </c>
      <c r="F1637" s="4">
        <v>455</v>
      </c>
      <c r="G1637">
        <v>189</v>
      </c>
      <c r="H1637" s="3">
        <f>_xlfn.XLOOKUP(sales[[#This Row],[Product]],products[Product],products[Cost per box])*sales[[#This Row],[Boxes]]</f>
        <v>1460.97</v>
      </c>
      <c r="I1637" s="4">
        <f>sales[[#This Row],[Revenue]]-sales[[#This Row],[Cost]]</f>
        <v>-1005.97</v>
      </c>
    </row>
    <row r="1638" spans="2:9" x14ac:dyDescent="0.25">
      <c r="B1638" t="s">
        <v>5</v>
      </c>
      <c r="C1638" t="s">
        <v>11</v>
      </c>
      <c r="D1638" t="s">
        <v>7</v>
      </c>
      <c r="E1638" s="1">
        <v>44287</v>
      </c>
      <c r="F1638" s="4">
        <v>3115</v>
      </c>
      <c r="G1638">
        <v>415</v>
      </c>
      <c r="H1638" s="3">
        <f>_xlfn.XLOOKUP(sales[[#This Row],[Product]],products[Product],products[Cost per box])*sales[[#This Row],[Boxes]]</f>
        <v>2137.25</v>
      </c>
      <c r="I1638" s="4">
        <f>sales[[#This Row],[Revenue]]-sales[[#This Row],[Cost]]</f>
        <v>977.75</v>
      </c>
    </row>
    <row r="1639" spans="2:9" x14ac:dyDescent="0.25">
      <c r="B1639" t="s">
        <v>34</v>
      </c>
      <c r="C1639" t="s">
        <v>6</v>
      </c>
      <c r="D1639" t="s">
        <v>48</v>
      </c>
      <c r="E1639" s="1">
        <v>44287</v>
      </c>
      <c r="F1639" s="4">
        <v>2744</v>
      </c>
      <c r="G1639">
        <v>67</v>
      </c>
      <c r="H1639" s="3">
        <f>_xlfn.XLOOKUP(sales[[#This Row],[Product]],products[Product],products[Cost per box])*sales[[#This Row],[Boxes]]</f>
        <v>501.16</v>
      </c>
      <c r="I1639" s="4">
        <f>sales[[#This Row],[Revenue]]-sales[[#This Row],[Cost]]</f>
        <v>2242.84</v>
      </c>
    </row>
    <row r="1640" spans="2:9" x14ac:dyDescent="0.25">
      <c r="B1640" t="s">
        <v>8</v>
      </c>
      <c r="C1640" t="s">
        <v>11</v>
      </c>
      <c r="D1640" t="s">
        <v>42</v>
      </c>
      <c r="E1640" s="1">
        <v>44287</v>
      </c>
      <c r="F1640" s="4">
        <v>161</v>
      </c>
      <c r="G1640">
        <v>167</v>
      </c>
      <c r="H1640" s="3">
        <f>_xlfn.XLOOKUP(sales[[#This Row],[Product]],products[Product],products[Cost per box])*sales[[#This Row],[Boxes]]</f>
        <v>791.58</v>
      </c>
      <c r="I1640" s="4">
        <f>sales[[#This Row],[Revenue]]-sales[[#This Row],[Cost]]</f>
        <v>-630.58000000000004</v>
      </c>
    </row>
    <row r="1641" spans="2:9" x14ac:dyDescent="0.25">
      <c r="B1641" t="s">
        <v>13</v>
      </c>
      <c r="C1641" t="s">
        <v>9</v>
      </c>
      <c r="D1641" t="s">
        <v>42</v>
      </c>
      <c r="E1641" s="1">
        <v>44287</v>
      </c>
      <c r="F1641" s="4">
        <v>9737</v>
      </c>
      <c r="G1641">
        <v>840</v>
      </c>
      <c r="H1641" s="3">
        <f>_xlfn.XLOOKUP(sales[[#This Row],[Product]],products[Product],products[Cost per box])*sales[[#This Row],[Boxes]]</f>
        <v>3981.6000000000004</v>
      </c>
      <c r="I1641" s="4">
        <f>sales[[#This Row],[Revenue]]-sales[[#This Row],[Cost]]</f>
        <v>5755.4</v>
      </c>
    </row>
    <row r="1642" spans="2:9" x14ac:dyDescent="0.25">
      <c r="B1642" t="s">
        <v>15</v>
      </c>
      <c r="C1642" t="s">
        <v>21</v>
      </c>
      <c r="D1642" t="s">
        <v>30</v>
      </c>
      <c r="E1642" s="1">
        <v>44287</v>
      </c>
      <c r="F1642" s="4">
        <v>1932</v>
      </c>
      <c r="G1642">
        <v>96</v>
      </c>
      <c r="H1642" s="3">
        <f>_xlfn.XLOOKUP(sales[[#This Row],[Product]],products[Product],products[Cost per box])*sales[[#This Row],[Boxes]]</f>
        <v>353.28000000000003</v>
      </c>
      <c r="I1642" s="4">
        <f>sales[[#This Row],[Revenue]]-sales[[#This Row],[Cost]]</f>
        <v>1578.72</v>
      </c>
    </row>
    <row r="1643" spans="2:9" x14ac:dyDescent="0.25">
      <c r="B1643" t="s">
        <v>15</v>
      </c>
      <c r="C1643" t="s">
        <v>6</v>
      </c>
      <c r="D1643" t="s">
        <v>35</v>
      </c>
      <c r="E1643" s="1">
        <v>44287</v>
      </c>
      <c r="F1643" s="4">
        <v>1841</v>
      </c>
      <c r="G1643">
        <v>232</v>
      </c>
      <c r="H1643" s="3">
        <f>_xlfn.XLOOKUP(sales[[#This Row],[Product]],products[Product],products[Cost per box])*sales[[#This Row],[Boxes]]</f>
        <v>614.79999999999995</v>
      </c>
      <c r="I1643" s="4">
        <f>sales[[#This Row],[Revenue]]-sales[[#This Row],[Cost]]</f>
        <v>1226.2</v>
      </c>
    </row>
    <row r="1644" spans="2:9" x14ac:dyDescent="0.25">
      <c r="B1644" t="s">
        <v>49</v>
      </c>
      <c r="C1644" t="s">
        <v>11</v>
      </c>
      <c r="D1644" t="s">
        <v>7</v>
      </c>
      <c r="E1644" s="1">
        <v>44287</v>
      </c>
      <c r="F1644" s="4">
        <v>6909</v>
      </c>
      <c r="G1644">
        <v>347</v>
      </c>
      <c r="H1644" s="3">
        <f>_xlfn.XLOOKUP(sales[[#This Row],[Product]],products[Product],products[Cost per box])*sales[[#This Row],[Boxes]]</f>
        <v>1787.0500000000002</v>
      </c>
      <c r="I1644" s="4">
        <f>sales[[#This Row],[Revenue]]-sales[[#This Row],[Cost]]</f>
        <v>5121.95</v>
      </c>
    </row>
    <row r="1645" spans="2:9" x14ac:dyDescent="0.25">
      <c r="B1645" t="s">
        <v>51</v>
      </c>
      <c r="C1645" t="s">
        <v>9</v>
      </c>
      <c r="D1645" t="s">
        <v>17</v>
      </c>
      <c r="E1645" s="1">
        <v>44287</v>
      </c>
      <c r="F1645" s="4">
        <v>3304</v>
      </c>
      <c r="G1645">
        <v>269</v>
      </c>
      <c r="H1645" s="3">
        <f>_xlfn.XLOOKUP(sales[[#This Row],[Product]],products[Product],products[Cost per box])*sales[[#This Row],[Boxes]]</f>
        <v>1829.2</v>
      </c>
      <c r="I1645" s="4">
        <f>sales[[#This Row],[Revenue]]-sales[[#This Row],[Cost]]</f>
        <v>1474.8</v>
      </c>
    </row>
    <row r="1646" spans="2:9" x14ac:dyDescent="0.25">
      <c r="B1646" t="s">
        <v>15</v>
      </c>
      <c r="C1646" t="s">
        <v>11</v>
      </c>
      <c r="D1646" t="s">
        <v>7</v>
      </c>
      <c r="E1646" s="1">
        <v>44287</v>
      </c>
      <c r="F1646" s="4">
        <v>3297</v>
      </c>
      <c r="G1646">
        <v>202</v>
      </c>
      <c r="H1646" s="3">
        <f>_xlfn.XLOOKUP(sales[[#This Row],[Product]],products[Product],products[Cost per box])*sales[[#This Row],[Boxes]]</f>
        <v>1040.3000000000002</v>
      </c>
      <c r="I1646" s="4">
        <f>sales[[#This Row],[Revenue]]-sales[[#This Row],[Cost]]</f>
        <v>2256.6999999999998</v>
      </c>
    </row>
    <row r="1647" spans="2:9" x14ac:dyDescent="0.25">
      <c r="B1647" t="s">
        <v>18</v>
      </c>
      <c r="C1647" t="s">
        <v>16</v>
      </c>
      <c r="D1647" t="s">
        <v>43</v>
      </c>
      <c r="E1647" s="1">
        <v>44287</v>
      </c>
      <c r="F1647" s="4">
        <v>3633</v>
      </c>
      <c r="G1647">
        <v>520</v>
      </c>
      <c r="H1647" s="3">
        <f>_xlfn.XLOOKUP(sales[[#This Row],[Product]],products[Product],products[Cost per box])*sales[[#This Row],[Boxes]]</f>
        <v>2002</v>
      </c>
      <c r="I1647" s="4">
        <f>sales[[#This Row],[Revenue]]-sales[[#This Row],[Cost]]</f>
        <v>1631</v>
      </c>
    </row>
    <row r="1648" spans="2:9" x14ac:dyDescent="0.25">
      <c r="B1648" t="s">
        <v>46</v>
      </c>
      <c r="C1648" t="s">
        <v>9</v>
      </c>
      <c r="D1648" t="s">
        <v>7</v>
      </c>
      <c r="E1648" s="1">
        <v>44287</v>
      </c>
      <c r="F1648" s="4">
        <v>5285</v>
      </c>
      <c r="G1648">
        <v>641</v>
      </c>
      <c r="H1648" s="3">
        <f>_xlfn.XLOOKUP(sales[[#This Row],[Product]],products[Product],products[Cost per box])*sales[[#This Row],[Boxes]]</f>
        <v>3301.15</v>
      </c>
      <c r="I1648" s="4">
        <f>sales[[#This Row],[Revenue]]-sales[[#This Row],[Cost]]</f>
        <v>1983.85</v>
      </c>
    </row>
    <row r="1649" spans="2:9" x14ac:dyDescent="0.25">
      <c r="B1649" t="s">
        <v>40</v>
      </c>
      <c r="C1649" t="s">
        <v>9</v>
      </c>
      <c r="D1649" t="s">
        <v>24</v>
      </c>
      <c r="E1649" s="1">
        <v>44287</v>
      </c>
      <c r="F1649" s="4">
        <v>2093</v>
      </c>
      <c r="G1649">
        <v>840</v>
      </c>
      <c r="H1649" s="3">
        <f>_xlfn.XLOOKUP(sales[[#This Row],[Product]],products[Product],products[Cost per box])*sales[[#This Row],[Boxes]]</f>
        <v>8828.4</v>
      </c>
      <c r="I1649" s="4">
        <f>sales[[#This Row],[Revenue]]-sales[[#This Row],[Cost]]</f>
        <v>-6735.4</v>
      </c>
    </row>
    <row r="1650" spans="2:9" x14ac:dyDescent="0.25">
      <c r="B1650" t="s">
        <v>41</v>
      </c>
      <c r="C1650" t="s">
        <v>27</v>
      </c>
      <c r="D1650" t="s">
        <v>44</v>
      </c>
      <c r="E1650" s="1">
        <v>44287</v>
      </c>
      <c r="F1650" s="4">
        <v>5264</v>
      </c>
      <c r="G1650">
        <v>194</v>
      </c>
      <c r="H1650" s="3">
        <f>_xlfn.XLOOKUP(sales[[#This Row],[Product]],products[Product],products[Cost per box])*sales[[#This Row],[Boxes]]</f>
        <v>1856.5800000000002</v>
      </c>
      <c r="I1650" s="4">
        <f>sales[[#This Row],[Revenue]]-sales[[#This Row],[Cost]]</f>
        <v>3407.42</v>
      </c>
    </row>
    <row r="1651" spans="2:9" x14ac:dyDescent="0.25">
      <c r="B1651" t="s">
        <v>51</v>
      </c>
      <c r="C1651" t="s">
        <v>6</v>
      </c>
      <c r="D1651" t="s">
        <v>14</v>
      </c>
      <c r="E1651" s="1">
        <v>44287</v>
      </c>
      <c r="F1651" s="4">
        <v>1701</v>
      </c>
      <c r="G1651">
        <v>95</v>
      </c>
      <c r="H1651" s="3">
        <f>_xlfn.XLOOKUP(sales[[#This Row],[Product]],products[Product],products[Cost per box])*sales[[#This Row],[Boxes]]</f>
        <v>599.44999999999993</v>
      </c>
      <c r="I1651" s="4">
        <f>sales[[#This Row],[Revenue]]-sales[[#This Row],[Cost]]</f>
        <v>1101.5500000000002</v>
      </c>
    </row>
    <row r="1652" spans="2:9" x14ac:dyDescent="0.25">
      <c r="B1652" t="s">
        <v>51</v>
      </c>
      <c r="C1652" t="s">
        <v>21</v>
      </c>
      <c r="D1652" t="s">
        <v>52</v>
      </c>
      <c r="E1652" s="1">
        <v>44287</v>
      </c>
      <c r="F1652" s="4">
        <v>140</v>
      </c>
      <c r="G1652">
        <v>5</v>
      </c>
      <c r="H1652" s="3">
        <f>_xlfn.XLOOKUP(sales[[#This Row],[Product]],products[Product],products[Cost per box])*sales[[#This Row],[Boxes]]</f>
        <v>16.599999999999998</v>
      </c>
      <c r="I1652" s="4">
        <f>sales[[#This Row],[Revenue]]-sales[[#This Row],[Cost]]</f>
        <v>123.4</v>
      </c>
    </row>
    <row r="1653" spans="2:9" x14ac:dyDescent="0.25">
      <c r="B1653" t="s">
        <v>54</v>
      </c>
      <c r="C1653" t="s">
        <v>11</v>
      </c>
      <c r="D1653" t="s">
        <v>47</v>
      </c>
      <c r="E1653" s="1">
        <v>44287</v>
      </c>
      <c r="F1653" s="4">
        <v>3745</v>
      </c>
      <c r="G1653">
        <v>163</v>
      </c>
      <c r="H1653" s="3">
        <f>_xlfn.XLOOKUP(sales[[#This Row],[Product]],products[Product],products[Cost per box])*sales[[#This Row],[Boxes]]</f>
        <v>857.38</v>
      </c>
      <c r="I1653" s="4">
        <f>sales[[#This Row],[Revenue]]-sales[[#This Row],[Cost]]</f>
        <v>2887.62</v>
      </c>
    </row>
    <row r="1654" spans="2:9" x14ac:dyDescent="0.25">
      <c r="B1654" t="s">
        <v>5</v>
      </c>
      <c r="C1654" t="s">
        <v>27</v>
      </c>
      <c r="D1654" t="s">
        <v>28</v>
      </c>
      <c r="E1654" s="1">
        <v>44287</v>
      </c>
      <c r="F1654" s="4">
        <v>7560</v>
      </c>
      <c r="G1654">
        <v>473</v>
      </c>
      <c r="H1654" s="3">
        <f>_xlfn.XLOOKUP(sales[[#This Row],[Product]],products[Product],products[Cost per box])*sales[[#This Row],[Boxes]]</f>
        <v>1305.4799999999998</v>
      </c>
      <c r="I1654" s="4">
        <f>sales[[#This Row],[Revenue]]-sales[[#This Row],[Cost]]</f>
        <v>6254.52</v>
      </c>
    </row>
    <row r="1655" spans="2:9" x14ac:dyDescent="0.25">
      <c r="B1655" t="s">
        <v>13</v>
      </c>
      <c r="C1655" t="s">
        <v>21</v>
      </c>
      <c r="D1655" t="s">
        <v>17</v>
      </c>
      <c r="E1655" s="1">
        <v>44287</v>
      </c>
      <c r="F1655" s="4">
        <v>1470</v>
      </c>
      <c r="G1655">
        <v>70</v>
      </c>
      <c r="H1655" s="3">
        <f>_xlfn.XLOOKUP(sales[[#This Row],[Product]],products[Product],products[Cost per box])*sales[[#This Row],[Boxes]]</f>
        <v>476</v>
      </c>
      <c r="I1655" s="4">
        <f>sales[[#This Row],[Revenue]]-sales[[#This Row],[Cost]]</f>
        <v>994</v>
      </c>
    </row>
    <row r="1656" spans="2:9" x14ac:dyDescent="0.25">
      <c r="B1656" t="s">
        <v>41</v>
      </c>
      <c r="C1656" t="s">
        <v>16</v>
      </c>
      <c r="D1656" t="s">
        <v>17</v>
      </c>
      <c r="E1656" s="1">
        <v>44287</v>
      </c>
      <c r="F1656" s="4">
        <v>4480</v>
      </c>
      <c r="G1656">
        <v>224</v>
      </c>
      <c r="H1656" s="3">
        <f>_xlfn.XLOOKUP(sales[[#This Row],[Product]],products[Product],products[Cost per box])*sales[[#This Row],[Boxes]]</f>
        <v>1523.2</v>
      </c>
      <c r="I1656" s="4">
        <f>sales[[#This Row],[Revenue]]-sales[[#This Row],[Cost]]</f>
        <v>2956.8</v>
      </c>
    </row>
    <row r="1657" spans="2:9" x14ac:dyDescent="0.25">
      <c r="B1657" t="s">
        <v>18</v>
      </c>
      <c r="C1657" t="s">
        <v>16</v>
      </c>
      <c r="D1657" t="s">
        <v>45</v>
      </c>
      <c r="E1657" s="1">
        <v>44287</v>
      </c>
      <c r="F1657" s="4">
        <v>567</v>
      </c>
      <c r="G1657">
        <v>23</v>
      </c>
      <c r="H1657" s="3">
        <f>_xlfn.XLOOKUP(sales[[#This Row],[Product]],products[Product],products[Cost per box])*sales[[#This Row],[Boxes]]</f>
        <v>177.79000000000002</v>
      </c>
      <c r="I1657" s="4">
        <f>sales[[#This Row],[Revenue]]-sales[[#This Row],[Cost]]</f>
        <v>389.21</v>
      </c>
    </row>
    <row r="1658" spans="2:9" x14ac:dyDescent="0.25">
      <c r="B1658" t="s">
        <v>49</v>
      </c>
      <c r="C1658" t="s">
        <v>11</v>
      </c>
      <c r="D1658" t="s">
        <v>19</v>
      </c>
      <c r="E1658" s="1">
        <v>44287</v>
      </c>
      <c r="F1658" s="4">
        <v>63</v>
      </c>
      <c r="G1658">
        <v>5</v>
      </c>
      <c r="H1658" s="3">
        <f>_xlfn.XLOOKUP(sales[[#This Row],[Product]],products[Product],products[Cost per box])*sales[[#This Row],[Boxes]]</f>
        <v>51.150000000000006</v>
      </c>
      <c r="I1658" s="4">
        <f>sales[[#This Row],[Revenue]]-sales[[#This Row],[Cost]]</f>
        <v>11.849999999999994</v>
      </c>
    </row>
    <row r="1659" spans="2:9" x14ac:dyDescent="0.25">
      <c r="B1659" t="s">
        <v>25</v>
      </c>
      <c r="C1659" t="s">
        <v>27</v>
      </c>
      <c r="D1659" t="s">
        <v>45</v>
      </c>
      <c r="E1659" s="1">
        <v>44287</v>
      </c>
      <c r="F1659" s="4">
        <v>5544</v>
      </c>
      <c r="G1659">
        <v>222</v>
      </c>
      <c r="H1659" s="3">
        <f>_xlfn.XLOOKUP(sales[[#This Row],[Product]],products[Product],products[Cost per box])*sales[[#This Row],[Boxes]]</f>
        <v>1716.0600000000002</v>
      </c>
      <c r="I1659" s="4">
        <f>sales[[#This Row],[Revenue]]-sales[[#This Row],[Cost]]</f>
        <v>3827.9399999999996</v>
      </c>
    </row>
    <row r="1660" spans="2:9" x14ac:dyDescent="0.25">
      <c r="B1660" t="s">
        <v>41</v>
      </c>
      <c r="C1660" t="s">
        <v>11</v>
      </c>
      <c r="D1660" t="s">
        <v>30</v>
      </c>
      <c r="E1660" s="1">
        <v>44287</v>
      </c>
      <c r="F1660" s="4">
        <v>5985</v>
      </c>
      <c r="G1660">
        <v>375</v>
      </c>
      <c r="H1660" s="3">
        <f>_xlfn.XLOOKUP(sales[[#This Row],[Product]],products[Product],products[Cost per box])*sales[[#This Row],[Boxes]]</f>
        <v>1380</v>
      </c>
      <c r="I1660" s="4">
        <f>sales[[#This Row],[Revenue]]-sales[[#This Row],[Cost]]</f>
        <v>4605</v>
      </c>
    </row>
    <row r="1661" spans="2:9" x14ac:dyDescent="0.25">
      <c r="B1661" t="s">
        <v>15</v>
      </c>
      <c r="C1661" t="s">
        <v>27</v>
      </c>
      <c r="D1661" t="s">
        <v>48</v>
      </c>
      <c r="E1661" s="1">
        <v>44288</v>
      </c>
      <c r="F1661" s="4">
        <v>1232</v>
      </c>
      <c r="G1661">
        <v>490</v>
      </c>
      <c r="H1661" s="3">
        <f>_xlfn.XLOOKUP(sales[[#This Row],[Product]],products[Product],products[Cost per box])*sales[[#This Row],[Boxes]]</f>
        <v>3665.2000000000003</v>
      </c>
      <c r="I1661" s="4">
        <f>sales[[#This Row],[Revenue]]-sales[[#This Row],[Cost]]</f>
        <v>-2433.2000000000003</v>
      </c>
    </row>
    <row r="1662" spans="2:9" x14ac:dyDescent="0.25">
      <c r="B1662" t="s">
        <v>40</v>
      </c>
      <c r="C1662" t="s">
        <v>11</v>
      </c>
      <c r="D1662" t="s">
        <v>52</v>
      </c>
      <c r="E1662" s="1">
        <v>44288</v>
      </c>
      <c r="F1662" s="4">
        <v>1617</v>
      </c>
      <c r="G1662">
        <v>408</v>
      </c>
      <c r="H1662" s="3">
        <f>_xlfn.XLOOKUP(sales[[#This Row],[Product]],products[Product],products[Cost per box])*sales[[#This Row],[Boxes]]</f>
        <v>1354.56</v>
      </c>
      <c r="I1662" s="4">
        <f>sales[[#This Row],[Revenue]]-sales[[#This Row],[Cost]]</f>
        <v>262.44000000000005</v>
      </c>
    </row>
    <row r="1663" spans="2:9" x14ac:dyDescent="0.25">
      <c r="B1663" t="s">
        <v>25</v>
      </c>
      <c r="C1663" t="s">
        <v>21</v>
      </c>
      <c r="D1663" t="s">
        <v>14</v>
      </c>
      <c r="E1663" s="1">
        <v>44288</v>
      </c>
      <c r="F1663" s="4">
        <v>1393</v>
      </c>
      <c r="G1663">
        <v>76</v>
      </c>
      <c r="H1663" s="3">
        <f>_xlfn.XLOOKUP(sales[[#This Row],[Product]],products[Product],products[Cost per box])*sales[[#This Row],[Boxes]]</f>
        <v>479.55999999999995</v>
      </c>
      <c r="I1663" s="4">
        <f>sales[[#This Row],[Revenue]]-sales[[#This Row],[Cost]]</f>
        <v>913.44</v>
      </c>
    </row>
    <row r="1664" spans="2:9" x14ac:dyDescent="0.25">
      <c r="B1664" t="s">
        <v>32</v>
      </c>
      <c r="C1664" t="s">
        <v>6</v>
      </c>
      <c r="D1664" t="s">
        <v>28</v>
      </c>
      <c r="E1664" s="1">
        <v>44288</v>
      </c>
      <c r="F1664" s="4">
        <v>1561</v>
      </c>
      <c r="G1664">
        <v>68</v>
      </c>
      <c r="H1664" s="3">
        <f>_xlfn.XLOOKUP(sales[[#This Row],[Product]],products[Product],products[Cost per box])*sales[[#This Row],[Boxes]]</f>
        <v>187.67999999999998</v>
      </c>
      <c r="I1664" s="4">
        <f>sales[[#This Row],[Revenue]]-sales[[#This Row],[Cost]]</f>
        <v>1373.32</v>
      </c>
    </row>
    <row r="1665" spans="2:9" x14ac:dyDescent="0.25">
      <c r="B1665" t="s">
        <v>23</v>
      </c>
      <c r="C1665" t="s">
        <v>9</v>
      </c>
      <c r="D1665" t="s">
        <v>12</v>
      </c>
      <c r="E1665" s="1">
        <v>44288</v>
      </c>
      <c r="F1665" s="4">
        <v>1120</v>
      </c>
      <c r="G1665">
        <v>103</v>
      </c>
      <c r="H1665" s="3">
        <f>_xlfn.XLOOKUP(sales[[#This Row],[Product]],products[Product],products[Cost per box])*sales[[#This Row],[Boxes]]</f>
        <v>868.29</v>
      </c>
      <c r="I1665" s="4">
        <f>sales[[#This Row],[Revenue]]-sales[[#This Row],[Cost]]</f>
        <v>251.71000000000004</v>
      </c>
    </row>
    <row r="1666" spans="2:9" x14ac:dyDescent="0.25">
      <c r="B1666" t="s">
        <v>41</v>
      </c>
      <c r="C1666" t="s">
        <v>21</v>
      </c>
      <c r="D1666" t="s">
        <v>17</v>
      </c>
      <c r="E1666" s="1">
        <v>44288</v>
      </c>
      <c r="F1666" s="4">
        <v>3745</v>
      </c>
      <c r="G1666">
        <v>242</v>
      </c>
      <c r="H1666" s="3">
        <f>_xlfn.XLOOKUP(sales[[#This Row],[Product]],products[Product],products[Cost per box])*sales[[#This Row],[Boxes]]</f>
        <v>1645.6</v>
      </c>
      <c r="I1666" s="4">
        <f>sales[[#This Row],[Revenue]]-sales[[#This Row],[Cost]]</f>
        <v>2099.4</v>
      </c>
    </row>
    <row r="1667" spans="2:9" x14ac:dyDescent="0.25">
      <c r="B1667" t="s">
        <v>13</v>
      </c>
      <c r="C1667" t="s">
        <v>27</v>
      </c>
      <c r="D1667" t="s">
        <v>17</v>
      </c>
      <c r="E1667" s="1">
        <v>44288</v>
      </c>
      <c r="F1667" s="4">
        <v>8407</v>
      </c>
      <c r="G1667">
        <v>15</v>
      </c>
      <c r="H1667" s="3">
        <f>_xlfn.XLOOKUP(sales[[#This Row],[Product]],products[Product],products[Cost per box])*sales[[#This Row],[Boxes]]</f>
        <v>102</v>
      </c>
      <c r="I1667" s="4">
        <f>sales[[#This Row],[Revenue]]-sales[[#This Row],[Cost]]</f>
        <v>8305</v>
      </c>
    </row>
    <row r="1668" spans="2:9" x14ac:dyDescent="0.25">
      <c r="B1668" t="s">
        <v>49</v>
      </c>
      <c r="C1668" t="s">
        <v>11</v>
      </c>
      <c r="D1668" t="s">
        <v>45</v>
      </c>
      <c r="E1668" s="1">
        <v>44288</v>
      </c>
      <c r="F1668" s="4">
        <v>2212</v>
      </c>
      <c r="G1668">
        <v>3</v>
      </c>
      <c r="H1668" s="3">
        <f>_xlfn.XLOOKUP(sales[[#This Row],[Product]],products[Product],products[Cost per box])*sales[[#This Row],[Boxes]]</f>
        <v>23.19</v>
      </c>
      <c r="I1668" s="4">
        <f>sales[[#This Row],[Revenue]]-sales[[#This Row],[Cost]]</f>
        <v>2188.81</v>
      </c>
    </row>
    <row r="1669" spans="2:9" x14ac:dyDescent="0.25">
      <c r="B1669" t="s">
        <v>49</v>
      </c>
      <c r="C1669" t="s">
        <v>9</v>
      </c>
      <c r="D1669" t="s">
        <v>36</v>
      </c>
      <c r="E1669" s="1">
        <v>44288</v>
      </c>
      <c r="F1669" s="4">
        <v>5754</v>
      </c>
      <c r="G1669">
        <v>406</v>
      </c>
      <c r="H1669" s="3">
        <f>_xlfn.XLOOKUP(sales[[#This Row],[Product]],products[Product],products[Cost per box])*sales[[#This Row],[Boxes]]</f>
        <v>2046.24</v>
      </c>
      <c r="I1669" s="4">
        <f>sales[[#This Row],[Revenue]]-sales[[#This Row],[Cost]]</f>
        <v>3707.76</v>
      </c>
    </row>
    <row r="1670" spans="2:9" x14ac:dyDescent="0.25">
      <c r="B1670" t="s">
        <v>29</v>
      </c>
      <c r="C1670" t="s">
        <v>21</v>
      </c>
      <c r="D1670" t="s">
        <v>22</v>
      </c>
      <c r="E1670" s="1">
        <v>44288</v>
      </c>
      <c r="F1670" s="4">
        <v>378</v>
      </c>
      <c r="G1670">
        <v>314</v>
      </c>
      <c r="H1670" s="3">
        <f>_xlfn.XLOOKUP(sales[[#This Row],[Product]],products[Product],products[Cost per box])*sales[[#This Row],[Boxes]]</f>
        <v>2581.0800000000004</v>
      </c>
      <c r="I1670" s="4">
        <f>sales[[#This Row],[Revenue]]-sales[[#This Row],[Cost]]</f>
        <v>-2203.0800000000004</v>
      </c>
    </row>
    <row r="1671" spans="2:9" x14ac:dyDescent="0.25">
      <c r="B1671" t="s">
        <v>18</v>
      </c>
      <c r="C1671" t="s">
        <v>16</v>
      </c>
      <c r="D1671" t="s">
        <v>48</v>
      </c>
      <c r="E1671" s="1">
        <v>44288</v>
      </c>
      <c r="F1671" s="4">
        <v>12481</v>
      </c>
      <c r="G1671">
        <v>840</v>
      </c>
      <c r="H1671" s="3">
        <f>_xlfn.XLOOKUP(sales[[#This Row],[Product]],products[Product],products[Cost per box])*sales[[#This Row],[Boxes]]</f>
        <v>6283.2000000000007</v>
      </c>
      <c r="I1671" s="4">
        <f>sales[[#This Row],[Revenue]]-sales[[#This Row],[Cost]]</f>
        <v>6197.7999999999993</v>
      </c>
    </row>
    <row r="1672" spans="2:9" x14ac:dyDescent="0.25">
      <c r="B1672" t="s">
        <v>49</v>
      </c>
      <c r="C1672" t="s">
        <v>6</v>
      </c>
      <c r="D1672" t="s">
        <v>38</v>
      </c>
      <c r="E1672" s="1">
        <v>44288</v>
      </c>
      <c r="F1672" s="4">
        <v>371</v>
      </c>
      <c r="G1672">
        <v>306</v>
      </c>
      <c r="H1672" s="3">
        <f>_xlfn.XLOOKUP(sales[[#This Row],[Product]],products[Product],products[Cost per box])*sales[[#This Row],[Boxes]]</f>
        <v>3041.64</v>
      </c>
      <c r="I1672" s="4">
        <f>sales[[#This Row],[Revenue]]-sales[[#This Row],[Cost]]</f>
        <v>-2670.64</v>
      </c>
    </row>
    <row r="1673" spans="2:9" x14ac:dyDescent="0.25">
      <c r="B1673" t="s">
        <v>5</v>
      </c>
      <c r="C1673" t="s">
        <v>6</v>
      </c>
      <c r="D1673" t="s">
        <v>44</v>
      </c>
      <c r="E1673" s="1">
        <v>44288</v>
      </c>
      <c r="F1673" s="4">
        <v>2415</v>
      </c>
      <c r="G1673">
        <v>1120</v>
      </c>
      <c r="H1673" s="3">
        <f>_xlfn.XLOOKUP(sales[[#This Row],[Product]],products[Product],products[Cost per box])*sales[[#This Row],[Boxes]]</f>
        <v>10718.4</v>
      </c>
      <c r="I1673" s="4">
        <f>sales[[#This Row],[Revenue]]-sales[[#This Row],[Cost]]</f>
        <v>-8303.4</v>
      </c>
    </row>
    <row r="1674" spans="2:9" x14ac:dyDescent="0.25">
      <c r="B1674" t="s">
        <v>15</v>
      </c>
      <c r="C1674" t="s">
        <v>11</v>
      </c>
      <c r="D1674" t="s">
        <v>30</v>
      </c>
      <c r="E1674" s="1">
        <v>44288</v>
      </c>
      <c r="F1674" s="4">
        <v>6545</v>
      </c>
      <c r="G1674">
        <v>162</v>
      </c>
      <c r="H1674" s="3">
        <f>_xlfn.XLOOKUP(sales[[#This Row],[Product]],products[Product],products[Cost per box])*sales[[#This Row],[Boxes]]</f>
        <v>596.16000000000008</v>
      </c>
      <c r="I1674" s="4">
        <f>sales[[#This Row],[Revenue]]-sales[[#This Row],[Cost]]</f>
        <v>5948.84</v>
      </c>
    </row>
    <row r="1675" spans="2:9" x14ac:dyDescent="0.25">
      <c r="B1675" t="s">
        <v>13</v>
      </c>
      <c r="C1675" t="s">
        <v>11</v>
      </c>
      <c r="D1675" t="s">
        <v>14</v>
      </c>
      <c r="E1675" s="1">
        <v>44288</v>
      </c>
      <c r="F1675" s="4">
        <v>3339</v>
      </c>
      <c r="G1675">
        <v>449</v>
      </c>
      <c r="H1675" s="3">
        <f>_xlfn.XLOOKUP(sales[[#This Row],[Product]],products[Product],products[Cost per box])*sales[[#This Row],[Boxes]]</f>
        <v>2833.1899999999996</v>
      </c>
      <c r="I1675" s="4">
        <f>sales[[#This Row],[Revenue]]-sales[[#This Row],[Cost]]</f>
        <v>505.8100000000004</v>
      </c>
    </row>
    <row r="1676" spans="2:9" x14ac:dyDescent="0.25">
      <c r="B1676" t="s">
        <v>8</v>
      </c>
      <c r="C1676" t="s">
        <v>11</v>
      </c>
      <c r="D1676" t="s">
        <v>47</v>
      </c>
      <c r="E1676" s="1">
        <v>44288</v>
      </c>
      <c r="F1676" s="4">
        <v>504</v>
      </c>
      <c r="G1676">
        <v>32</v>
      </c>
      <c r="H1676" s="3">
        <f>_xlfn.XLOOKUP(sales[[#This Row],[Product]],products[Product],products[Cost per box])*sales[[#This Row],[Boxes]]</f>
        <v>168.32</v>
      </c>
      <c r="I1676" s="4">
        <f>sales[[#This Row],[Revenue]]-sales[[#This Row],[Cost]]</f>
        <v>335.68</v>
      </c>
    </row>
    <row r="1677" spans="2:9" x14ac:dyDescent="0.25">
      <c r="B1677" t="s">
        <v>33</v>
      </c>
      <c r="C1677" t="s">
        <v>16</v>
      </c>
      <c r="D1677" t="s">
        <v>24</v>
      </c>
      <c r="E1677" s="1">
        <v>44288</v>
      </c>
      <c r="F1677" s="4">
        <v>1232</v>
      </c>
      <c r="G1677">
        <v>77</v>
      </c>
      <c r="H1677" s="3">
        <f>_xlfn.XLOOKUP(sales[[#This Row],[Product]],products[Product],products[Cost per box])*sales[[#This Row],[Boxes]]</f>
        <v>809.27</v>
      </c>
      <c r="I1677" s="4">
        <f>sales[[#This Row],[Revenue]]-sales[[#This Row],[Cost]]</f>
        <v>422.73</v>
      </c>
    </row>
    <row r="1678" spans="2:9" x14ac:dyDescent="0.25">
      <c r="B1678" t="s">
        <v>46</v>
      </c>
      <c r="C1678" t="s">
        <v>9</v>
      </c>
      <c r="D1678" t="s">
        <v>47</v>
      </c>
      <c r="E1678" s="1">
        <v>44288</v>
      </c>
      <c r="F1678" s="4">
        <v>21</v>
      </c>
      <c r="G1678">
        <v>1</v>
      </c>
      <c r="H1678" s="3">
        <f>_xlfn.XLOOKUP(sales[[#This Row],[Product]],products[Product],products[Cost per box])*sales[[#This Row],[Boxes]]</f>
        <v>5.26</v>
      </c>
      <c r="I1678" s="4">
        <f>sales[[#This Row],[Revenue]]-sales[[#This Row],[Cost]]</f>
        <v>15.74</v>
      </c>
    </row>
    <row r="1679" spans="2:9" x14ac:dyDescent="0.25">
      <c r="B1679" t="s">
        <v>5</v>
      </c>
      <c r="C1679" t="s">
        <v>11</v>
      </c>
      <c r="D1679" t="s">
        <v>26</v>
      </c>
      <c r="E1679" s="1">
        <v>44288</v>
      </c>
      <c r="F1679" s="4">
        <v>7518</v>
      </c>
      <c r="G1679">
        <v>1050</v>
      </c>
      <c r="H1679" s="3">
        <f>_xlfn.XLOOKUP(sales[[#This Row],[Product]],products[Product],products[Cost per box])*sales[[#This Row],[Boxes]]</f>
        <v>6751.5</v>
      </c>
      <c r="I1679" s="4">
        <f>sales[[#This Row],[Revenue]]-sales[[#This Row],[Cost]]</f>
        <v>766.5</v>
      </c>
    </row>
    <row r="1680" spans="2:9" x14ac:dyDescent="0.25">
      <c r="B1680" t="s">
        <v>32</v>
      </c>
      <c r="C1680" t="s">
        <v>27</v>
      </c>
      <c r="D1680" t="s">
        <v>22</v>
      </c>
      <c r="E1680" s="1">
        <v>44288</v>
      </c>
      <c r="F1680" s="4">
        <v>4032</v>
      </c>
      <c r="G1680">
        <v>156</v>
      </c>
      <c r="H1680" s="3">
        <f>_xlfn.XLOOKUP(sales[[#This Row],[Product]],products[Product],products[Cost per box])*sales[[#This Row],[Boxes]]</f>
        <v>1282.3200000000002</v>
      </c>
      <c r="I1680" s="4">
        <f>sales[[#This Row],[Revenue]]-sales[[#This Row],[Cost]]</f>
        <v>2749.68</v>
      </c>
    </row>
    <row r="1681" spans="2:9" x14ac:dyDescent="0.25">
      <c r="B1681" t="s">
        <v>33</v>
      </c>
      <c r="C1681" t="s">
        <v>9</v>
      </c>
      <c r="D1681" t="s">
        <v>7</v>
      </c>
      <c r="E1681" s="1">
        <v>44288</v>
      </c>
      <c r="F1681" s="4">
        <v>1827</v>
      </c>
      <c r="G1681">
        <v>71</v>
      </c>
      <c r="H1681" s="3">
        <f>_xlfn.XLOOKUP(sales[[#This Row],[Product]],products[Product],products[Cost per box])*sales[[#This Row],[Boxes]]</f>
        <v>365.65000000000003</v>
      </c>
      <c r="I1681" s="4">
        <f>sales[[#This Row],[Revenue]]-sales[[#This Row],[Cost]]</f>
        <v>1461.35</v>
      </c>
    </row>
    <row r="1682" spans="2:9" x14ac:dyDescent="0.25">
      <c r="B1682" t="s">
        <v>8</v>
      </c>
      <c r="C1682" t="s">
        <v>16</v>
      </c>
      <c r="D1682" t="s">
        <v>14</v>
      </c>
      <c r="E1682" s="1">
        <v>44288</v>
      </c>
      <c r="F1682" s="4">
        <v>4746</v>
      </c>
      <c r="G1682">
        <v>207</v>
      </c>
      <c r="H1682" s="3">
        <f>_xlfn.XLOOKUP(sales[[#This Row],[Product]],products[Product],products[Cost per box])*sales[[#This Row],[Boxes]]</f>
        <v>1306.1699999999998</v>
      </c>
      <c r="I1682" s="4">
        <f>sales[[#This Row],[Revenue]]-sales[[#This Row],[Cost]]</f>
        <v>3439.83</v>
      </c>
    </row>
    <row r="1683" spans="2:9" x14ac:dyDescent="0.25">
      <c r="B1683" t="s">
        <v>5</v>
      </c>
      <c r="C1683" t="s">
        <v>21</v>
      </c>
      <c r="D1683" t="s">
        <v>45</v>
      </c>
      <c r="E1683" s="1">
        <v>44288</v>
      </c>
      <c r="F1683" s="4">
        <v>5509</v>
      </c>
      <c r="G1683">
        <v>230</v>
      </c>
      <c r="H1683" s="3">
        <f>_xlfn.XLOOKUP(sales[[#This Row],[Product]],products[Product],products[Cost per box])*sales[[#This Row],[Boxes]]</f>
        <v>1777.9</v>
      </c>
      <c r="I1683" s="4">
        <f>sales[[#This Row],[Revenue]]-sales[[#This Row],[Cost]]</f>
        <v>3731.1</v>
      </c>
    </row>
    <row r="1684" spans="2:9" x14ac:dyDescent="0.25">
      <c r="B1684" t="s">
        <v>25</v>
      </c>
      <c r="C1684" t="s">
        <v>21</v>
      </c>
      <c r="D1684" t="s">
        <v>44</v>
      </c>
      <c r="E1684" s="1">
        <v>44288</v>
      </c>
      <c r="F1684" s="4">
        <v>7840</v>
      </c>
      <c r="G1684">
        <v>327</v>
      </c>
      <c r="H1684" s="3">
        <f>_xlfn.XLOOKUP(sales[[#This Row],[Product]],products[Product],products[Cost per box])*sales[[#This Row],[Boxes]]</f>
        <v>3129.39</v>
      </c>
      <c r="I1684" s="4">
        <f>sales[[#This Row],[Revenue]]-sales[[#This Row],[Cost]]</f>
        <v>4710.6100000000006</v>
      </c>
    </row>
    <row r="1685" spans="2:9" x14ac:dyDescent="0.25">
      <c r="B1685" t="s">
        <v>53</v>
      </c>
      <c r="C1685" t="s">
        <v>6</v>
      </c>
      <c r="D1685" t="s">
        <v>19</v>
      </c>
      <c r="E1685" s="1">
        <v>44288</v>
      </c>
      <c r="F1685" s="4">
        <v>3171</v>
      </c>
      <c r="G1685">
        <v>212</v>
      </c>
      <c r="H1685" s="3">
        <f>_xlfn.XLOOKUP(sales[[#This Row],[Product]],products[Product],products[Cost per box])*sales[[#This Row],[Boxes]]</f>
        <v>2168.7600000000002</v>
      </c>
      <c r="I1685" s="4">
        <f>sales[[#This Row],[Revenue]]-sales[[#This Row],[Cost]]</f>
        <v>1002.2399999999998</v>
      </c>
    </row>
    <row r="1686" spans="2:9" x14ac:dyDescent="0.25">
      <c r="B1686" t="s">
        <v>10</v>
      </c>
      <c r="C1686" t="s">
        <v>27</v>
      </c>
      <c r="D1686" t="s">
        <v>26</v>
      </c>
      <c r="E1686" s="1">
        <v>44291</v>
      </c>
      <c r="F1686" s="4">
        <v>1162</v>
      </c>
      <c r="G1686">
        <v>425</v>
      </c>
      <c r="H1686" s="3">
        <f>_xlfn.XLOOKUP(sales[[#This Row],[Product]],products[Product],products[Cost per box])*sales[[#This Row],[Boxes]]</f>
        <v>2732.75</v>
      </c>
      <c r="I1686" s="4">
        <f>sales[[#This Row],[Revenue]]-sales[[#This Row],[Cost]]</f>
        <v>-1570.75</v>
      </c>
    </row>
    <row r="1687" spans="2:9" x14ac:dyDescent="0.25">
      <c r="B1687" t="s">
        <v>40</v>
      </c>
      <c r="C1687" t="s">
        <v>16</v>
      </c>
      <c r="D1687" t="s">
        <v>36</v>
      </c>
      <c r="E1687" s="1">
        <v>44291</v>
      </c>
      <c r="F1687" s="4">
        <v>952</v>
      </c>
      <c r="G1687">
        <v>160</v>
      </c>
      <c r="H1687" s="3">
        <f>_xlfn.XLOOKUP(sales[[#This Row],[Product]],products[Product],products[Cost per box])*sales[[#This Row],[Boxes]]</f>
        <v>806.4</v>
      </c>
      <c r="I1687" s="4">
        <f>sales[[#This Row],[Revenue]]-sales[[#This Row],[Cost]]</f>
        <v>145.60000000000002</v>
      </c>
    </row>
    <row r="1688" spans="2:9" x14ac:dyDescent="0.25">
      <c r="B1688" t="s">
        <v>40</v>
      </c>
      <c r="C1688" t="s">
        <v>16</v>
      </c>
      <c r="D1688" t="s">
        <v>43</v>
      </c>
      <c r="E1688" s="1">
        <v>44291</v>
      </c>
      <c r="F1688" s="4">
        <v>2135</v>
      </c>
      <c r="G1688">
        <v>700</v>
      </c>
      <c r="H1688" s="3">
        <f>_xlfn.XLOOKUP(sales[[#This Row],[Product]],products[Product],products[Cost per box])*sales[[#This Row],[Boxes]]</f>
        <v>2695</v>
      </c>
      <c r="I1688" s="4">
        <f>sales[[#This Row],[Revenue]]-sales[[#This Row],[Cost]]</f>
        <v>-560</v>
      </c>
    </row>
    <row r="1689" spans="2:9" x14ac:dyDescent="0.25">
      <c r="B1689" t="s">
        <v>49</v>
      </c>
      <c r="C1689" t="s">
        <v>16</v>
      </c>
      <c r="D1689" t="s">
        <v>7</v>
      </c>
      <c r="E1689" s="1">
        <v>44291</v>
      </c>
      <c r="F1689" s="4">
        <v>3269</v>
      </c>
      <c r="G1689">
        <v>247</v>
      </c>
      <c r="H1689" s="3">
        <f>_xlfn.XLOOKUP(sales[[#This Row],[Product]],products[Product],products[Cost per box])*sales[[#This Row],[Boxes]]</f>
        <v>1272.0500000000002</v>
      </c>
      <c r="I1689" s="4">
        <f>sales[[#This Row],[Revenue]]-sales[[#This Row],[Cost]]</f>
        <v>1996.9499999999998</v>
      </c>
    </row>
    <row r="1690" spans="2:9" x14ac:dyDescent="0.25">
      <c r="B1690" t="s">
        <v>41</v>
      </c>
      <c r="C1690" t="s">
        <v>16</v>
      </c>
      <c r="D1690" t="s">
        <v>36</v>
      </c>
      <c r="E1690" s="1">
        <v>44291</v>
      </c>
      <c r="F1690" s="4">
        <v>4382</v>
      </c>
      <c r="G1690">
        <v>255</v>
      </c>
      <c r="H1690" s="3">
        <f>_xlfn.XLOOKUP(sales[[#This Row],[Product]],products[Product],products[Cost per box])*sales[[#This Row],[Boxes]]</f>
        <v>1285.2</v>
      </c>
      <c r="I1690" s="4">
        <f>sales[[#This Row],[Revenue]]-sales[[#This Row],[Cost]]</f>
        <v>3096.8</v>
      </c>
    </row>
    <row r="1691" spans="2:9" x14ac:dyDescent="0.25">
      <c r="B1691" t="s">
        <v>34</v>
      </c>
      <c r="C1691" t="s">
        <v>6</v>
      </c>
      <c r="D1691" t="s">
        <v>26</v>
      </c>
      <c r="E1691" s="1">
        <v>44291</v>
      </c>
      <c r="F1691" s="4">
        <v>1001</v>
      </c>
      <c r="G1691">
        <v>147</v>
      </c>
      <c r="H1691" s="3">
        <f>_xlfn.XLOOKUP(sales[[#This Row],[Product]],products[Product],products[Cost per box])*sales[[#This Row],[Boxes]]</f>
        <v>945.20999999999992</v>
      </c>
      <c r="I1691" s="4">
        <f>sales[[#This Row],[Revenue]]-sales[[#This Row],[Cost]]</f>
        <v>55.790000000000077</v>
      </c>
    </row>
    <row r="1692" spans="2:9" x14ac:dyDescent="0.25">
      <c r="B1692" t="s">
        <v>25</v>
      </c>
      <c r="C1692" t="s">
        <v>6</v>
      </c>
      <c r="D1692" t="s">
        <v>42</v>
      </c>
      <c r="E1692" s="1">
        <v>44291</v>
      </c>
      <c r="F1692" s="4">
        <v>2898</v>
      </c>
      <c r="G1692">
        <v>364</v>
      </c>
      <c r="H1692" s="3">
        <f>_xlfn.XLOOKUP(sales[[#This Row],[Product]],products[Product],products[Cost per box])*sales[[#This Row],[Boxes]]</f>
        <v>1725.3600000000001</v>
      </c>
      <c r="I1692" s="4">
        <f>sales[[#This Row],[Revenue]]-sales[[#This Row],[Cost]]</f>
        <v>1172.6399999999999</v>
      </c>
    </row>
    <row r="1693" spans="2:9" x14ac:dyDescent="0.25">
      <c r="B1693" t="s">
        <v>18</v>
      </c>
      <c r="C1693" t="s">
        <v>11</v>
      </c>
      <c r="D1693" t="s">
        <v>42</v>
      </c>
      <c r="E1693" s="1">
        <v>44291</v>
      </c>
      <c r="F1693" s="4">
        <v>1428</v>
      </c>
      <c r="G1693">
        <v>106</v>
      </c>
      <c r="H1693" s="3">
        <f>_xlfn.XLOOKUP(sales[[#This Row],[Product]],products[Product],products[Cost per box])*sales[[#This Row],[Boxes]]</f>
        <v>502.44</v>
      </c>
      <c r="I1693" s="4">
        <f>sales[[#This Row],[Revenue]]-sales[[#This Row],[Cost]]</f>
        <v>925.56</v>
      </c>
    </row>
    <row r="1694" spans="2:9" x14ac:dyDescent="0.25">
      <c r="B1694" t="s">
        <v>13</v>
      </c>
      <c r="C1694" t="s">
        <v>27</v>
      </c>
      <c r="D1694" t="s">
        <v>31</v>
      </c>
      <c r="E1694" s="1">
        <v>44291</v>
      </c>
      <c r="F1694" s="4">
        <v>4767</v>
      </c>
      <c r="G1694">
        <v>7</v>
      </c>
      <c r="H1694" s="3">
        <f>_xlfn.XLOOKUP(sales[[#This Row],[Product]],products[Product],products[Cost per box])*sales[[#This Row],[Boxes]]</f>
        <v>40.04</v>
      </c>
      <c r="I1694" s="4">
        <f>sales[[#This Row],[Revenue]]-sales[[#This Row],[Cost]]</f>
        <v>4726.96</v>
      </c>
    </row>
    <row r="1695" spans="2:9" x14ac:dyDescent="0.25">
      <c r="B1695" t="s">
        <v>5</v>
      </c>
      <c r="C1695" t="s">
        <v>9</v>
      </c>
      <c r="D1695" t="s">
        <v>45</v>
      </c>
      <c r="E1695" s="1">
        <v>44291</v>
      </c>
      <c r="F1695" s="4">
        <v>1064</v>
      </c>
      <c r="G1695">
        <v>154</v>
      </c>
      <c r="H1695" s="3">
        <f>_xlfn.XLOOKUP(sales[[#This Row],[Product]],products[Product],products[Cost per box])*sales[[#This Row],[Boxes]]</f>
        <v>1190.42</v>
      </c>
      <c r="I1695" s="4">
        <f>sales[[#This Row],[Revenue]]-sales[[#This Row],[Cost]]</f>
        <v>-126.42000000000007</v>
      </c>
    </row>
    <row r="1696" spans="2:9" x14ac:dyDescent="0.25">
      <c r="B1696" t="s">
        <v>33</v>
      </c>
      <c r="C1696" t="s">
        <v>21</v>
      </c>
      <c r="D1696" t="s">
        <v>28</v>
      </c>
      <c r="E1696" s="1">
        <v>44291</v>
      </c>
      <c r="F1696" s="4">
        <v>1141</v>
      </c>
      <c r="G1696">
        <v>335</v>
      </c>
      <c r="H1696" s="3">
        <f>_xlfn.XLOOKUP(sales[[#This Row],[Product]],products[Product],products[Cost per box])*sales[[#This Row],[Boxes]]</f>
        <v>924.59999999999991</v>
      </c>
      <c r="I1696" s="4">
        <f>sales[[#This Row],[Revenue]]-sales[[#This Row],[Cost]]</f>
        <v>216.40000000000009</v>
      </c>
    </row>
    <row r="1697" spans="2:9" x14ac:dyDescent="0.25">
      <c r="B1697" t="s">
        <v>37</v>
      </c>
      <c r="C1697" t="s">
        <v>6</v>
      </c>
      <c r="D1697" t="s">
        <v>38</v>
      </c>
      <c r="E1697" s="1">
        <v>44291</v>
      </c>
      <c r="F1697" s="4">
        <v>273</v>
      </c>
      <c r="G1697">
        <v>74</v>
      </c>
      <c r="H1697" s="3">
        <f>_xlfn.XLOOKUP(sales[[#This Row],[Product]],products[Product],products[Cost per box])*sales[[#This Row],[Boxes]]</f>
        <v>735.56</v>
      </c>
      <c r="I1697" s="4">
        <f>sales[[#This Row],[Revenue]]-sales[[#This Row],[Cost]]</f>
        <v>-462.55999999999995</v>
      </c>
    </row>
    <row r="1698" spans="2:9" x14ac:dyDescent="0.25">
      <c r="B1698" t="s">
        <v>32</v>
      </c>
      <c r="C1698" t="s">
        <v>9</v>
      </c>
      <c r="D1698" t="s">
        <v>44</v>
      </c>
      <c r="E1698" s="1">
        <v>44291</v>
      </c>
      <c r="F1698" s="4">
        <v>2737</v>
      </c>
      <c r="G1698">
        <v>69</v>
      </c>
      <c r="H1698" s="3">
        <f>_xlfn.XLOOKUP(sales[[#This Row],[Product]],products[Product],products[Cost per box])*sales[[#This Row],[Boxes]]</f>
        <v>660.33</v>
      </c>
      <c r="I1698" s="4">
        <f>sales[[#This Row],[Revenue]]-sales[[#This Row],[Cost]]</f>
        <v>2076.67</v>
      </c>
    </row>
    <row r="1699" spans="2:9" x14ac:dyDescent="0.25">
      <c r="B1699" t="s">
        <v>51</v>
      </c>
      <c r="C1699" t="s">
        <v>6</v>
      </c>
      <c r="D1699" t="s">
        <v>43</v>
      </c>
      <c r="E1699" s="1">
        <v>44291</v>
      </c>
      <c r="F1699" s="4">
        <v>602</v>
      </c>
      <c r="G1699">
        <v>89</v>
      </c>
      <c r="H1699" s="3">
        <f>_xlfn.XLOOKUP(sales[[#This Row],[Product]],products[Product],products[Cost per box])*sales[[#This Row],[Boxes]]</f>
        <v>342.65000000000003</v>
      </c>
      <c r="I1699" s="4">
        <f>sales[[#This Row],[Revenue]]-sales[[#This Row],[Cost]]</f>
        <v>259.34999999999997</v>
      </c>
    </row>
    <row r="1700" spans="2:9" x14ac:dyDescent="0.25">
      <c r="B1700" t="s">
        <v>5</v>
      </c>
      <c r="C1700" t="s">
        <v>6</v>
      </c>
      <c r="D1700" t="s">
        <v>17</v>
      </c>
      <c r="E1700" s="1">
        <v>44291</v>
      </c>
      <c r="F1700" s="4">
        <v>3962</v>
      </c>
      <c r="G1700">
        <v>83</v>
      </c>
      <c r="H1700" s="3">
        <f>_xlfn.XLOOKUP(sales[[#This Row],[Product]],products[Product],products[Cost per box])*sales[[#This Row],[Boxes]]</f>
        <v>564.4</v>
      </c>
      <c r="I1700" s="4">
        <f>sales[[#This Row],[Revenue]]-sales[[#This Row],[Cost]]</f>
        <v>3397.6</v>
      </c>
    </row>
    <row r="1701" spans="2:9" x14ac:dyDescent="0.25">
      <c r="B1701" t="s">
        <v>49</v>
      </c>
      <c r="C1701" t="s">
        <v>11</v>
      </c>
      <c r="D1701" t="s">
        <v>42</v>
      </c>
      <c r="E1701" s="1">
        <v>44291</v>
      </c>
      <c r="F1701" s="4">
        <v>7441</v>
      </c>
      <c r="G1701">
        <v>184</v>
      </c>
      <c r="H1701" s="3">
        <f>_xlfn.XLOOKUP(sales[[#This Row],[Product]],products[Product],products[Cost per box])*sales[[#This Row],[Boxes]]</f>
        <v>872.16000000000008</v>
      </c>
      <c r="I1701" s="4">
        <f>sales[[#This Row],[Revenue]]-sales[[#This Row],[Cost]]</f>
        <v>6568.84</v>
      </c>
    </row>
    <row r="1702" spans="2:9" x14ac:dyDescent="0.25">
      <c r="B1702" t="s">
        <v>46</v>
      </c>
      <c r="C1702" t="s">
        <v>27</v>
      </c>
      <c r="D1702" t="s">
        <v>17</v>
      </c>
      <c r="E1702" s="1">
        <v>44291</v>
      </c>
      <c r="F1702" s="4">
        <v>5845</v>
      </c>
      <c r="G1702">
        <v>504</v>
      </c>
      <c r="H1702" s="3">
        <f>_xlfn.XLOOKUP(sales[[#This Row],[Product]],products[Product],products[Cost per box])*sales[[#This Row],[Boxes]]</f>
        <v>3427.2</v>
      </c>
      <c r="I1702" s="4">
        <f>sales[[#This Row],[Revenue]]-sales[[#This Row],[Cost]]</f>
        <v>2417.8000000000002</v>
      </c>
    </row>
    <row r="1703" spans="2:9" x14ac:dyDescent="0.25">
      <c r="B1703" t="s">
        <v>33</v>
      </c>
      <c r="C1703" t="s">
        <v>16</v>
      </c>
      <c r="D1703" t="s">
        <v>43</v>
      </c>
      <c r="E1703" s="1">
        <v>44291</v>
      </c>
      <c r="F1703" s="4">
        <v>2513</v>
      </c>
      <c r="G1703">
        <v>19</v>
      </c>
      <c r="H1703" s="3">
        <f>_xlfn.XLOOKUP(sales[[#This Row],[Product]],products[Product],products[Cost per box])*sales[[#This Row],[Boxes]]</f>
        <v>73.150000000000006</v>
      </c>
      <c r="I1703" s="4">
        <f>sales[[#This Row],[Revenue]]-sales[[#This Row],[Cost]]</f>
        <v>2439.85</v>
      </c>
    </row>
    <row r="1704" spans="2:9" x14ac:dyDescent="0.25">
      <c r="B1704" t="s">
        <v>39</v>
      </c>
      <c r="C1704" t="s">
        <v>9</v>
      </c>
      <c r="D1704" t="s">
        <v>12</v>
      </c>
      <c r="E1704" s="1">
        <v>44291</v>
      </c>
      <c r="F1704" s="4">
        <v>4319</v>
      </c>
      <c r="G1704">
        <v>150</v>
      </c>
      <c r="H1704" s="3">
        <f>_xlfn.XLOOKUP(sales[[#This Row],[Product]],products[Product],products[Cost per box])*sales[[#This Row],[Boxes]]</f>
        <v>1264.5</v>
      </c>
      <c r="I1704" s="4">
        <f>sales[[#This Row],[Revenue]]-sales[[#This Row],[Cost]]</f>
        <v>3054.5</v>
      </c>
    </row>
    <row r="1705" spans="2:9" x14ac:dyDescent="0.25">
      <c r="B1705" t="s">
        <v>37</v>
      </c>
      <c r="C1705" t="s">
        <v>27</v>
      </c>
      <c r="D1705" t="s">
        <v>47</v>
      </c>
      <c r="E1705" s="1">
        <v>44291</v>
      </c>
      <c r="F1705" s="4">
        <v>5397</v>
      </c>
      <c r="G1705">
        <v>242</v>
      </c>
      <c r="H1705" s="3">
        <f>_xlfn.XLOOKUP(sales[[#This Row],[Product]],products[Product],products[Cost per box])*sales[[#This Row],[Boxes]]</f>
        <v>1272.9199999999998</v>
      </c>
      <c r="I1705" s="4">
        <f>sales[[#This Row],[Revenue]]-sales[[#This Row],[Cost]]</f>
        <v>4124.08</v>
      </c>
    </row>
    <row r="1706" spans="2:9" x14ac:dyDescent="0.25">
      <c r="B1706" t="s">
        <v>33</v>
      </c>
      <c r="C1706" t="s">
        <v>27</v>
      </c>
      <c r="D1706" t="s">
        <v>47</v>
      </c>
      <c r="E1706" s="1">
        <v>44291</v>
      </c>
      <c r="F1706" s="4">
        <v>4613</v>
      </c>
      <c r="G1706">
        <v>433</v>
      </c>
      <c r="H1706" s="3">
        <f>_xlfn.XLOOKUP(sales[[#This Row],[Product]],products[Product],products[Cost per box])*sales[[#This Row],[Boxes]]</f>
        <v>2277.58</v>
      </c>
      <c r="I1706" s="4">
        <f>sales[[#This Row],[Revenue]]-sales[[#This Row],[Cost]]</f>
        <v>2335.42</v>
      </c>
    </row>
    <row r="1707" spans="2:9" x14ac:dyDescent="0.25">
      <c r="B1707" t="s">
        <v>13</v>
      </c>
      <c r="C1707" t="s">
        <v>11</v>
      </c>
      <c r="D1707" t="s">
        <v>36</v>
      </c>
      <c r="E1707" s="1">
        <v>44291</v>
      </c>
      <c r="F1707" s="4">
        <v>959</v>
      </c>
      <c r="G1707">
        <v>620</v>
      </c>
      <c r="H1707" s="3">
        <f>_xlfn.XLOOKUP(sales[[#This Row],[Product]],products[Product],products[Cost per box])*sales[[#This Row],[Boxes]]</f>
        <v>3124.8</v>
      </c>
      <c r="I1707" s="4">
        <f>sales[[#This Row],[Revenue]]-sales[[#This Row],[Cost]]</f>
        <v>-2165.8000000000002</v>
      </c>
    </row>
    <row r="1708" spans="2:9" x14ac:dyDescent="0.25">
      <c r="B1708" t="s">
        <v>29</v>
      </c>
      <c r="C1708" t="s">
        <v>16</v>
      </c>
      <c r="D1708" t="s">
        <v>30</v>
      </c>
      <c r="E1708" s="1">
        <v>44291</v>
      </c>
      <c r="F1708" s="4">
        <v>4648</v>
      </c>
      <c r="G1708">
        <v>192</v>
      </c>
      <c r="H1708" s="3">
        <f>_xlfn.XLOOKUP(sales[[#This Row],[Product]],products[Product],products[Cost per box])*sales[[#This Row],[Boxes]]</f>
        <v>706.56000000000006</v>
      </c>
      <c r="I1708" s="4">
        <f>sales[[#This Row],[Revenue]]-sales[[#This Row],[Cost]]</f>
        <v>3941.44</v>
      </c>
    </row>
    <row r="1709" spans="2:9" x14ac:dyDescent="0.25">
      <c r="B1709" t="s">
        <v>32</v>
      </c>
      <c r="C1709" t="s">
        <v>11</v>
      </c>
      <c r="D1709" t="s">
        <v>28</v>
      </c>
      <c r="E1709" s="1">
        <v>44291</v>
      </c>
      <c r="F1709" s="4">
        <v>259</v>
      </c>
      <c r="G1709">
        <v>262</v>
      </c>
      <c r="H1709" s="3">
        <f>_xlfn.XLOOKUP(sales[[#This Row],[Product]],products[Product],products[Cost per box])*sales[[#This Row],[Boxes]]</f>
        <v>723.11999999999989</v>
      </c>
      <c r="I1709" s="4">
        <f>sales[[#This Row],[Revenue]]-sales[[#This Row],[Cost]]</f>
        <v>-464.11999999999989</v>
      </c>
    </row>
    <row r="1710" spans="2:9" x14ac:dyDescent="0.25">
      <c r="B1710" t="s">
        <v>29</v>
      </c>
      <c r="C1710" t="s">
        <v>11</v>
      </c>
      <c r="D1710" t="s">
        <v>22</v>
      </c>
      <c r="E1710" s="1">
        <v>44291</v>
      </c>
      <c r="F1710" s="4">
        <v>2114</v>
      </c>
      <c r="G1710">
        <v>82</v>
      </c>
      <c r="H1710" s="3">
        <f>_xlfn.XLOOKUP(sales[[#This Row],[Product]],products[Product],products[Cost per box])*sales[[#This Row],[Boxes]]</f>
        <v>674.04000000000008</v>
      </c>
      <c r="I1710" s="4">
        <f>sales[[#This Row],[Revenue]]-sales[[#This Row],[Cost]]</f>
        <v>1439.96</v>
      </c>
    </row>
    <row r="1711" spans="2:9" x14ac:dyDescent="0.25">
      <c r="B1711" t="s">
        <v>13</v>
      </c>
      <c r="C1711" t="s">
        <v>16</v>
      </c>
      <c r="D1711" t="s">
        <v>24</v>
      </c>
      <c r="E1711" s="1">
        <v>44291</v>
      </c>
      <c r="F1711" s="4">
        <v>588</v>
      </c>
      <c r="G1711">
        <v>42</v>
      </c>
      <c r="H1711" s="3">
        <f>_xlfn.XLOOKUP(sales[[#This Row],[Product]],products[Product],products[Cost per box])*sales[[#This Row],[Boxes]]</f>
        <v>441.42</v>
      </c>
      <c r="I1711" s="4">
        <f>sales[[#This Row],[Revenue]]-sales[[#This Row],[Cost]]</f>
        <v>146.57999999999998</v>
      </c>
    </row>
    <row r="1712" spans="2:9" x14ac:dyDescent="0.25">
      <c r="B1712" t="s">
        <v>25</v>
      </c>
      <c r="C1712" t="s">
        <v>27</v>
      </c>
      <c r="D1712" t="s">
        <v>19</v>
      </c>
      <c r="E1712" s="1">
        <v>44291</v>
      </c>
      <c r="F1712" s="4">
        <v>8246</v>
      </c>
      <c r="G1712">
        <v>486</v>
      </c>
      <c r="H1712" s="3">
        <f>_xlfn.XLOOKUP(sales[[#This Row],[Product]],products[Product],products[Cost per box])*sales[[#This Row],[Boxes]]</f>
        <v>4971.7800000000007</v>
      </c>
      <c r="I1712" s="4">
        <f>sales[[#This Row],[Revenue]]-sales[[#This Row],[Cost]]</f>
        <v>3274.2199999999993</v>
      </c>
    </row>
    <row r="1713" spans="2:9" x14ac:dyDescent="0.25">
      <c r="B1713" t="s">
        <v>49</v>
      </c>
      <c r="C1713" t="s">
        <v>27</v>
      </c>
      <c r="D1713" t="s">
        <v>26</v>
      </c>
      <c r="E1713" s="1">
        <v>44291</v>
      </c>
      <c r="F1713" s="4">
        <v>5117</v>
      </c>
      <c r="G1713">
        <v>840</v>
      </c>
      <c r="H1713" s="3">
        <f>_xlfn.XLOOKUP(sales[[#This Row],[Product]],products[Product],products[Cost per box])*sales[[#This Row],[Boxes]]</f>
        <v>5401.2</v>
      </c>
      <c r="I1713" s="4">
        <f>sales[[#This Row],[Revenue]]-sales[[#This Row],[Cost]]</f>
        <v>-284.19999999999982</v>
      </c>
    </row>
    <row r="1714" spans="2:9" x14ac:dyDescent="0.25">
      <c r="B1714" t="s">
        <v>13</v>
      </c>
      <c r="C1714" t="s">
        <v>6</v>
      </c>
      <c r="D1714" t="s">
        <v>7</v>
      </c>
      <c r="E1714" s="1">
        <v>44291</v>
      </c>
      <c r="F1714" s="4">
        <v>2086</v>
      </c>
      <c r="G1714">
        <v>72</v>
      </c>
      <c r="H1714" s="3">
        <f>_xlfn.XLOOKUP(sales[[#This Row],[Product]],products[Product],products[Cost per box])*sales[[#This Row],[Boxes]]</f>
        <v>370.8</v>
      </c>
      <c r="I1714" s="4">
        <f>sales[[#This Row],[Revenue]]-sales[[#This Row],[Cost]]</f>
        <v>1715.2</v>
      </c>
    </row>
    <row r="1715" spans="2:9" x14ac:dyDescent="0.25">
      <c r="B1715" t="s">
        <v>46</v>
      </c>
      <c r="C1715" t="s">
        <v>21</v>
      </c>
      <c r="D1715" t="s">
        <v>45</v>
      </c>
      <c r="E1715" s="1">
        <v>44291</v>
      </c>
      <c r="F1715" s="4">
        <v>2611</v>
      </c>
      <c r="G1715">
        <v>109</v>
      </c>
      <c r="H1715" s="3">
        <f>_xlfn.XLOOKUP(sales[[#This Row],[Product]],products[Product],products[Cost per box])*sales[[#This Row],[Boxes]]</f>
        <v>842.57</v>
      </c>
      <c r="I1715" s="4">
        <f>sales[[#This Row],[Revenue]]-sales[[#This Row],[Cost]]</f>
        <v>1768.4299999999998</v>
      </c>
    </row>
    <row r="1716" spans="2:9" x14ac:dyDescent="0.25">
      <c r="B1716" t="s">
        <v>57</v>
      </c>
      <c r="C1716" t="s">
        <v>6</v>
      </c>
      <c r="D1716" t="s">
        <v>35</v>
      </c>
      <c r="E1716" s="1">
        <v>44291</v>
      </c>
      <c r="F1716" s="4">
        <v>2667</v>
      </c>
      <c r="G1716">
        <v>191</v>
      </c>
      <c r="H1716" s="3">
        <f>_xlfn.XLOOKUP(sales[[#This Row],[Product]],products[Product],products[Cost per box])*sales[[#This Row],[Boxes]]</f>
        <v>506.15</v>
      </c>
      <c r="I1716" s="4">
        <f>sales[[#This Row],[Revenue]]-sales[[#This Row],[Cost]]</f>
        <v>2160.85</v>
      </c>
    </row>
    <row r="1717" spans="2:9" x14ac:dyDescent="0.25">
      <c r="B1717" t="s">
        <v>56</v>
      </c>
      <c r="C1717" t="s">
        <v>27</v>
      </c>
      <c r="D1717" t="s">
        <v>42</v>
      </c>
      <c r="E1717" s="1">
        <v>44291</v>
      </c>
      <c r="F1717" s="4">
        <v>1736</v>
      </c>
      <c r="G1717">
        <v>92</v>
      </c>
      <c r="H1717" s="3">
        <f>_xlfn.XLOOKUP(sales[[#This Row],[Product]],products[Product],products[Cost per box])*sales[[#This Row],[Boxes]]</f>
        <v>436.08000000000004</v>
      </c>
      <c r="I1717" s="4">
        <f>sales[[#This Row],[Revenue]]-sales[[#This Row],[Cost]]</f>
        <v>1299.92</v>
      </c>
    </row>
    <row r="1718" spans="2:9" x14ac:dyDescent="0.25">
      <c r="B1718" t="s">
        <v>15</v>
      </c>
      <c r="C1718" t="s">
        <v>27</v>
      </c>
      <c r="D1718" t="s">
        <v>43</v>
      </c>
      <c r="E1718" s="1">
        <v>44291</v>
      </c>
      <c r="F1718" s="4">
        <v>4207</v>
      </c>
      <c r="G1718">
        <v>301</v>
      </c>
      <c r="H1718" s="3">
        <f>_xlfn.XLOOKUP(sales[[#This Row],[Product]],products[Product],products[Cost per box])*sales[[#This Row],[Boxes]]</f>
        <v>1158.8500000000001</v>
      </c>
      <c r="I1718" s="4">
        <f>sales[[#This Row],[Revenue]]-sales[[#This Row],[Cost]]</f>
        <v>3048.1499999999996</v>
      </c>
    </row>
    <row r="1719" spans="2:9" x14ac:dyDescent="0.25">
      <c r="B1719" t="s">
        <v>5</v>
      </c>
      <c r="C1719" t="s">
        <v>9</v>
      </c>
      <c r="D1719" t="s">
        <v>45</v>
      </c>
      <c r="E1719" s="1">
        <v>44291</v>
      </c>
      <c r="F1719" s="4">
        <v>413</v>
      </c>
      <c r="G1719">
        <v>26</v>
      </c>
      <c r="H1719" s="3">
        <f>_xlfn.XLOOKUP(sales[[#This Row],[Product]],products[Product],products[Cost per box])*sales[[#This Row],[Boxes]]</f>
        <v>200.98000000000002</v>
      </c>
      <c r="I1719" s="4">
        <f>sales[[#This Row],[Revenue]]-sales[[#This Row],[Cost]]</f>
        <v>212.01999999999998</v>
      </c>
    </row>
    <row r="1720" spans="2:9" x14ac:dyDescent="0.25">
      <c r="B1720" t="s">
        <v>55</v>
      </c>
      <c r="C1720" t="s">
        <v>9</v>
      </c>
      <c r="D1720" t="s">
        <v>14</v>
      </c>
      <c r="E1720" s="1">
        <v>44291</v>
      </c>
      <c r="F1720" s="4">
        <v>9324</v>
      </c>
      <c r="G1720">
        <v>389</v>
      </c>
      <c r="H1720" s="3">
        <f>_xlfn.XLOOKUP(sales[[#This Row],[Product]],products[Product],products[Cost per box])*sales[[#This Row],[Boxes]]</f>
        <v>2454.5899999999997</v>
      </c>
      <c r="I1720" s="4">
        <f>sales[[#This Row],[Revenue]]-sales[[#This Row],[Cost]]</f>
        <v>6869.41</v>
      </c>
    </row>
    <row r="1721" spans="2:9" x14ac:dyDescent="0.25">
      <c r="B1721" t="s">
        <v>18</v>
      </c>
      <c r="C1721" t="s">
        <v>16</v>
      </c>
      <c r="D1721" t="s">
        <v>44</v>
      </c>
      <c r="E1721" s="1">
        <v>44291</v>
      </c>
      <c r="F1721" s="4">
        <v>2345</v>
      </c>
      <c r="G1721">
        <v>98</v>
      </c>
      <c r="H1721" s="3">
        <f>_xlfn.XLOOKUP(sales[[#This Row],[Product]],products[Product],products[Cost per box])*sales[[#This Row],[Boxes]]</f>
        <v>937.86</v>
      </c>
      <c r="I1721" s="4">
        <f>sales[[#This Row],[Revenue]]-sales[[#This Row],[Cost]]</f>
        <v>1407.1399999999999</v>
      </c>
    </row>
    <row r="1722" spans="2:9" x14ac:dyDescent="0.25">
      <c r="B1722" t="s">
        <v>41</v>
      </c>
      <c r="C1722" t="s">
        <v>11</v>
      </c>
      <c r="D1722" t="s">
        <v>28</v>
      </c>
      <c r="E1722" s="1">
        <v>44291</v>
      </c>
      <c r="F1722" s="4">
        <v>15540</v>
      </c>
      <c r="G1722">
        <v>1120</v>
      </c>
      <c r="H1722" s="3">
        <f>_xlfn.XLOOKUP(sales[[#This Row],[Product]],products[Product],products[Cost per box])*sales[[#This Row],[Boxes]]</f>
        <v>3091.2</v>
      </c>
      <c r="I1722" s="4">
        <f>sales[[#This Row],[Revenue]]-sales[[#This Row],[Cost]]</f>
        <v>12448.8</v>
      </c>
    </row>
    <row r="1723" spans="2:9" x14ac:dyDescent="0.25">
      <c r="B1723" t="s">
        <v>49</v>
      </c>
      <c r="C1723" t="s">
        <v>11</v>
      </c>
      <c r="D1723" t="s">
        <v>7</v>
      </c>
      <c r="E1723" s="1">
        <v>44291</v>
      </c>
      <c r="F1723" s="4">
        <v>9604</v>
      </c>
      <c r="G1723">
        <v>370</v>
      </c>
      <c r="H1723" s="3">
        <f>_xlfn.XLOOKUP(sales[[#This Row],[Product]],products[Product],products[Cost per box])*sales[[#This Row],[Boxes]]</f>
        <v>1905.5000000000002</v>
      </c>
      <c r="I1723" s="4">
        <f>sales[[#This Row],[Revenue]]-sales[[#This Row],[Cost]]</f>
        <v>7698.5</v>
      </c>
    </row>
    <row r="1724" spans="2:9" x14ac:dyDescent="0.25">
      <c r="B1724" t="s">
        <v>40</v>
      </c>
      <c r="C1724" t="s">
        <v>21</v>
      </c>
      <c r="D1724" t="s">
        <v>31</v>
      </c>
      <c r="E1724" s="1">
        <v>44291</v>
      </c>
      <c r="F1724" s="4">
        <v>4389</v>
      </c>
      <c r="G1724">
        <v>183</v>
      </c>
      <c r="H1724" s="3">
        <f>_xlfn.XLOOKUP(sales[[#This Row],[Product]],products[Product],products[Cost per box])*sales[[#This Row],[Boxes]]</f>
        <v>1046.76</v>
      </c>
      <c r="I1724" s="4">
        <f>sales[[#This Row],[Revenue]]-sales[[#This Row],[Cost]]</f>
        <v>3342.24</v>
      </c>
    </row>
    <row r="1725" spans="2:9" x14ac:dyDescent="0.25">
      <c r="B1725" t="s">
        <v>51</v>
      </c>
      <c r="C1725" t="s">
        <v>16</v>
      </c>
      <c r="D1725" t="s">
        <v>22</v>
      </c>
      <c r="E1725" s="1">
        <v>44291</v>
      </c>
      <c r="F1725" s="4">
        <v>7007</v>
      </c>
      <c r="G1725">
        <v>242</v>
      </c>
      <c r="H1725" s="3">
        <f>_xlfn.XLOOKUP(sales[[#This Row],[Product]],products[Product],products[Cost per box])*sales[[#This Row],[Boxes]]</f>
        <v>1989.2400000000002</v>
      </c>
      <c r="I1725" s="4">
        <f>sales[[#This Row],[Revenue]]-sales[[#This Row],[Cost]]</f>
        <v>5017.76</v>
      </c>
    </row>
    <row r="1726" spans="2:9" x14ac:dyDescent="0.25">
      <c r="B1726" t="s">
        <v>49</v>
      </c>
      <c r="C1726" t="s">
        <v>6</v>
      </c>
      <c r="D1726" t="s">
        <v>50</v>
      </c>
      <c r="E1726" s="1">
        <v>44291</v>
      </c>
      <c r="F1726" s="4">
        <v>7679</v>
      </c>
      <c r="G1726">
        <v>334</v>
      </c>
      <c r="H1726" s="3">
        <f>_xlfn.XLOOKUP(sales[[#This Row],[Product]],products[Product],products[Cost per box])*sales[[#This Row],[Boxes]]</f>
        <v>4144.9399999999996</v>
      </c>
      <c r="I1726" s="4">
        <f>sales[[#This Row],[Revenue]]-sales[[#This Row],[Cost]]</f>
        <v>3534.0600000000004</v>
      </c>
    </row>
    <row r="1727" spans="2:9" x14ac:dyDescent="0.25">
      <c r="B1727" t="s">
        <v>37</v>
      </c>
      <c r="C1727" t="s">
        <v>11</v>
      </c>
      <c r="D1727" t="s">
        <v>12</v>
      </c>
      <c r="E1727" s="1">
        <v>44292</v>
      </c>
      <c r="F1727" s="4">
        <v>763</v>
      </c>
      <c r="G1727">
        <v>256</v>
      </c>
      <c r="H1727" s="3">
        <f>_xlfn.XLOOKUP(sales[[#This Row],[Product]],products[Product],products[Cost per box])*sales[[#This Row],[Boxes]]</f>
        <v>2158.08</v>
      </c>
      <c r="I1727" s="4">
        <f>sales[[#This Row],[Revenue]]-sales[[#This Row],[Cost]]</f>
        <v>-1395.08</v>
      </c>
    </row>
    <row r="1728" spans="2:9" x14ac:dyDescent="0.25">
      <c r="B1728" t="s">
        <v>33</v>
      </c>
      <c r="C1728" t="s">
        <v>27</v>
      </c>
      <c r="D1728" t="s">
        <v>44</v>
      </c>
      <c r="E1728" s="1">
        <v>44292</v>
      </c>
      <c r="F1728" s="4">
        <v>9331</v>
      </c>
      <c r="G1728">
        <v>840</v>
      </c>
      <c r="H1728" s="3">
        <f>_xlfn.XLOOKUP(sales[[#This Row],[Product]],products[Product],products[Cost per box])*sales[[#This Row],[Boxes]]</f>
        <v>8038.8</v>
      </c>
      <c r="I1728" s="4">
        <f>sales[[#This Row],[Revenue]]-sales[[#This Row],[Cost]]</f>
        <v>1292.1999999999998</v>
      </c>
    </row>
    <row r="1729" spans="2:9" x14ac:dyDescent="0.25">
      <c r="B1729" t="s">
        <v>25</v>
      </c>
      <c r="C1729" t="s">
        <v>11</v>
      </c>
      <c r="D1729" t="s">
        <v>36</v>
      </c>
      <c r="E1729" s="1">
        <v>44292</v>
      </c>
      <c r="F1729" s="4">
        <v>434</v>
      </c>
      <c r="G1729">
        <v>34</v>
      </c>
      <c r="H1729" s="3">
        <f>_xlfn.XLOOKUP(sales[[#This Row],[Product]],products[Product],products[Cost per box])*sales[[#This Row],[Boxes]]</f>
        <v>171.36</v>
      </c>
      <c r="I1729" s="4">
        <f>sales[[#This Row],[Revenue]]-sales[[#This Row],[Cost]]</f>
        <v>262.64</v>
      </c>
    </row>
    <row r="1730" spans="2:9" x14ac:dyDescent="0.25">
      <c r="B1730" t="s">
        <v>39</v>
      </c>
      <c r="C1730" t="s">
        <v>27</v>
      </c>
      <c r="D1730" t="s">
        <v>17</v>
      </c>
      <c r="E1730" s="1">
        <v>44292</v>
      </c>
      <c r="F1730" s="4">
        <v>6965</v>
      </c>
      <c r="G1730">
        <v>634</v>
      </c>
      <c r="H1730" s="3">
        <f>_xlfn.XLOOKUP(sales[[#This Row],[Product]],products[Product],products[Cost per box])*sales[[#This Row],[Boxes]]</f>
        <v>4311.2</v>
      </c>
      <c r="I1730" s="4">
        <f>sales[[#This Row],[Revenue]]-sales[[#This Row],[Cost]]</f>
        <v>2653.8</v>
      </c>
    </row>
    <row r="1731" spans="2:9" x14ac:dyDescent="0.25">
      <c r="B1731" t="s">
        <v>51</v>
      </c>
      <c r="C1731" t="s">
        <v>21</v>
      </c>
      <c r="D1731" t="s">
        <v>28</v>
      </c>
      <c r="E1731" s="1">
        <v>44292</v>
      </c>
      <c r="F1731" s="4">
        <v>196</v>
      </c>
      <c r="G1731">
        <v>9</v>
      </c>
      <c r="H1731" s="3">
        <f>_xlfn.XLOOKUP(sales[[#This Row],[Product]],products[Product],products[Cost per box])*sales[[#This Row],[Boxes]]</f>
        <v>24.839999999999996</v>
      </c>
      <c r="I1731" s="4">
        <f>sales[[#This Row],[Revenue]]-sales[[#This Row],[Cost]]</f>
        <v>171.16</v>
      </c>
    </row>
    <row r="1732" spans="2:9" x14ac:dyDescent="0.25">
      <c r="B1732" t="s">
        <v>18</v>
      </c>
      <c r="C1732" t="s">
        <v>16</v>
      </c>
      <c r="D1732" t="s">
        <v>30</v>
      </c>
      <c r="E1732" s="1">
        <v>44292</v>
      </c>
      <c r="F1732" s="4">
        <v>7063</v>
      </c>
      <c r="G1732">
        <v>643</v>
      </c>
      <c r="H1732" s="3">
        <f>_xlfn.XLOOKUP(sales[[#This Row],[Product]],products[Product],products[Cost per box])*sales[[#This Row],[Boxes]]</f>
        <v>2366.2400000000002</v>
      </c>
      <c r="I1732" s="4">
        <f>sales[[#This Row],[Revenue]]-sales[[#This Row],[Cost]]</f>
        <v>4696.76</v>
      </c>
    </row>
    <row r="1733" spans="2:9" x14ac:dyDescent="0.25">
      <c r="B1733" t="s">
        <v>37</v>
      </c>
      <c r="C1733" t="s">
        <v>6</v>
      </c>
      <c r="D1733" t="s">
        <v>7</v>
      </c>
      <c r="E1733" s="1">
        <v>44292</v>
      </c>
      <c r="F1733" s="4">
        <v>4102</v>
      </c>
      <c r="G1733">
        <v>342</v>
      </c>
      <c r="H1733" s="3">
        <f>_xlfn.XLOOKUP(sales[[#This Row],[Product]],products[Product],products[Cost per box])*sales[[#This Row],[Boxes]]</f>
        <v>1761.3000000000002</v>
      </c>
      <c r="I1733" s="4">
        <f>sales[[#This Row],[Revenue]]-sales[[#This Row],[Cost]]</f>
        <v>2340.6999999999998</v>
      </c>
    </row>
    <row r="1734" spans="2:9" x14ac:dyDescent="0.25">
      <c r="B1734" t="s">
        <v>41</v>
      </c>
      <c r="C1734" t="s">
        <v>9</v>
      </c>
      <c r="D1734" t="s">
        <v>26</v>
      </c>
      <c r="E1734" s="1">
        <v>44292</v>
      </c>
      <c r="F1734" s="4">
        <v>11361</v>
      </c>
      <c r="G1734">
        <v>700</v>
      </c>
      <c r="H1734" s="3">
        <f>_xlfn.XLOOKUP(sales[[#This Row],[Product]],products[Product],products[Cost per box])*sales[[#This Row],[Boxes]]</f>
        <v>4501</v>
      </c>
      <c r="I1734" s="4">
        <f>sales[[#This Row],[Revenue]]-sales[[#This Row],[Cost]]</f>
        <v>6860</v>
      </c>
    </row>
    <row r="1735" spans="2:9" x14ac:dyDescent="0.25">
      <c r="B1735" t="s">
        <v>34</v>
      </c>
      <c r="C1735" t="s">
        <v>6</v>
      </c>
      <c r="D1735" t="s">
        <v>17</v>
      </c>
      <c r="E1735" s="1">
        <v>44292</v>
      </c>
      <c r="F1735" s="4">
        <v>5446</v>
      </c>
      <c r="G1735">
        <v>454</v>
      </c>
      <c r="H1735" s="3">
        <f>_xlfn.XLOOKUP(sales[[#This Row],[Product]],products[Product],products[Cost per box])*sales[[#This Row],[Boxes]]</f>
        <v>3087.2</v>
      </c>
      <c r="I1735" s="4">
        <f>sales[[#This Row],[Revenue]]-sales[[#This Row],[Cost]]</f>
        <v>2358.8000000000002</v>
      </c>
    </row>
    <row r="1736" spans="2:9" x14ac:dyDescent="0.25">
      <c r="B1736" t="s">
        <v>49</v>
      </c>
      <c r="C1736" t="s">
        <v>11</v>
      </c>
      <c r="D1736" t="s">
        <v>52</v>
      </c>
      <c r="E1736" s="1">
        <v>44292</v>
      </c>
      <c r="F1736" s="4">
        <v>819</v>
      </c>
      <c r="G1736">
        <v>33</v>
      </c>
      <c r="H1736" s="3">
        <f>_xlfn.XLOOKUP(sales[[#This Row],[Product]],products[Product],products[Cost per box])*sales[[#This Row],[Boxes]]</f>
        <v>109.55999999999999</v>
      </c>
      <c r="I1736" s="4">
        <f>sales[[#This Row],[Revenue]]-sales[[#This Row],[Cost]]</f>
        <v>709.44</v>
      </c>
    </row>
    <row r="1737" spans="2:9" x14ac:dyDescent="0.25">
      <c r="B1737" t="s">
        <v>8</v>
      </c>
      <c r="C1737" t="s">
        <v>21</v>
      </c>
      <c r="D1737" t="s">
        <v>26</v>
      </c>
      <c r="E1737" s="1">
        <v>44292</v>
      </c>
      <c r="F1737" s="4">
        <v>2975</v>
      </c>
      <c r="G1737">
        <v>186</v>
      </c>
      <c r="H1737" s="3">
        <f>_xlfn.XLOOKUP(sales[[#This Row],[Product]],products[Product],products[Cost per box])*sales[[#This Row],[Boxes]]</f>
        <v>1195.98</v>
      </c>
      <c r="I1737" s="4">
        <f>sales[[#This Row],[Revenue]]-sales[[#This Row],[Cost]]</f>
        <v>1779.02</v>
      </c>
    </row>
    <row r="1738" spans="2:9" x14ac:dyDescent="0.25">
      <c r="B1738" t="s">
        <v>15</v>
      </c>
      <c r="C1738" t="s">
        <v>16</v>
      </c>
      <c r="D1738" t="s">
        <v>52</v>
      </c>
      <c r="E1738" s="1">
        <v>44292</v>
      </c>
      <c r="F1738" s="4">
        <v>763</v>
      </c>
      <c r="G1738">
        <v>31</v>
      </c>
      <c r="H1738" s="3">
        <f>_xlfn.XLOOKUP(sales[[#This Row],[Product]],products[Product],products[Cost per box])*sales[[#This Row],[Boxes]]</f>
        <v>102.92</v>
      </c>
      <c r="I1738" s="4">
        <f>sales[[#This Row],[Revenue]]-sales[[#This Row],[Cost]]</f>
        <v>660.08</v>
      </c>
    </row>
    <row r="1739" spans="2:9" x14ac:dyDescent="0.25">
      <c r="B1739" t="s">
        <v>15</v>
      </c>
      <c r="C1739" t="s">
        <v>11</v>
      </c>
      <c r="D1739" t="s">
        <v>24</v>
      </c>
      <c r="E1739" s="1">
        <v>44292</v>
      </c>
      <c r="F1739" s="4">
        <v>658</v>
      </c>
      <c r="G1739">
        <v>44</v>
      </c>
      <c r="H1739" s="3">
        <f>_xlfn.XLOOKUP(sales[[#This Row],[Product]],products[Product],products[Cost per box])*sales[[#This Row],[Boxes]]</f>
        <v>462.44</v>
      </c>
      <c r="I1739" s="4">
        <f>sales[[#This Row],[Revenue]]-sales[[#This Row],[Cost]]</f>
        <v>195.56</v>
      </c>
    </row>
    <row r="1740" spans="2:9" x14ac:dyDescent="0.25">
      <c r="B1740" t="s">
        <v>15</v>
      </c>
      <c r="C1740" t="s">
        <v>16</v>
      </c>
      <c r="D1740" t="s">
        <v>45</v>
      </c>
      <c r="E1740" s="1">
        <v>44292</v>
      </c>
      <c r="F1740" s="4">
        <v>7616</v>
      </c>
      <c r="G1740">
        <v>332</v>
      </c>
      <c r="H1740" s="3">
        <f>_xlfn.XLOOKUP(sales[[#This Row],[Product]],products[Product],products[Cost per box])*sales[[#This Row],[Boxes]]</f>
        <v>2566.36</v>
      </c>
      <c r="I1740" s="4">
        <f>sales[[#This Row],[Revenue]]-sales[[#This Row],[Cost]]</f>
        <v>5049.6399999999994</v>
      </c>
    </row>
    <row r="1741" spans="2:9" x14ac:dyDescent="0.25">
      <c r="B1741" t="s">
        <v>18</v>
      </c>
      <c r="C1741" t="s">
        <v>6</v>
      </c>
      <c r="D1741" t="s">
        <v>44</v>
      </c>
      <c r="E1741" s="1">
        <v>44292</v>
      </c>
      <c r="F1741" s="4">
        <v>1883</v>
      </c>
      <c r="G1741">
        <v>189</v>
      </c>
      <c r="H1741" s="3">
        <f>_xlfn.XLOOKUP(sales[[#This Row],[Product]],products[Product],products[Cost per box])*sales[[#This Row],[Boxes]]</f>
        <v>1808.73</v>
      </c>
      <c r="I1741" s="4">
        <f>sales[[#This Row],[Revenue]]-sales[[#This Row],[Cost]]</f>
        <v>74.269999999999982</v>
      </c>
    </row>
    <row r="1742" spans="2:9" x14ac:dyDescent="0.25">
      <c r="B1742" t="s">
        <v>55</v>
      </c>
      <c r="C1742" t="s">
        <v>6</v>
      </c>
      <c r="D1742" t="s">
        <v>50</v>
      </c>
      <c r="E1742" s="1">
        <v>44292</v>
      </c>
      <c r="F1742" s="4">
        <v>11074</v>
      </c>
      <c r="G1742">
        <v>411</v>
      </c>
      <c r="H1742" s="3">
        <f>_xlfn.XLOOKUP(sales[[#This Row],[Product]],products[Product],products[Cost per box])*sales[[#This Row],[Boxes]]</f>
        <v>5100.51</v>
      </c>
      <c r="I1742" s="4">
        <f>sales[[#This Row],[Revenue]]-sales[[#This Row],[Cost]]</f>
        <v>5973.49</v>
      </c>
    </row>
    <row r="1743" spans="2:9" x14ac:dyDescent="0.25">
      <c r="B1743" t="s">
        <v>51</v>
      </c>
      <c r="C1743" t="s">
        <v>21</v>
      </c>
      <c r="D1743" t="s">
        <v>47</v>
      </c>
      <c r="E1743" s="1">
        <v>44292</v>
      </c>
      <c r="F1743" s="4">
        <v>2058</v>
      </c>
      <c r="G1743">
        <v>109</v>
      </c>
      <c r="H1743" s="3">
        <f>_xlfn.XLOOKUP(sales[[#This Row],[Product]],products[Product],products[Cost per box])*sales[[#This Row],[Boxes]]</f>
        <v>573.34</v>
      </c>
      <c r="I1743" s="4">
        <f>sales[[#This Row],[Revenue]]-sales[[#This Row],[Cost]]</f>
        <v>1484.6599999999999</v>
      </c>
    </row>
    <row r="1744" spans="2:9" x14ac:dyDescent="0.25">
      <c r="B1744" t="s">
        <v>18</v>
      </c>
      <c r="C1744" t="s">
        <v>16</v>
      </c>
      <c r="D1744" t="s">
        <v>31</v>
      </c>
      <c r="E1744" s="1">
        <v>44292</v>
      </c>
      <c r="F1744" s="4">
        <v>476</v>
      </c>
      <c r="G1744">
        <v>20</v>
      </c>
      <c r="H1744" s="3">
        <f>_xlfn.XLOOKUP(sales[[#This Row],[Product]],products[Product],products[Cost per box])*sales[[#This Row],[Boxes]]</f>
        <v>114.39999999999999</v>
      </c>
      <c r="I1744" s="4">
        <f>sales[[#This Row],[Revenue]]-sales[[#This Row],[Cost]]</f>
        <v>361.6</v>
      </c>
    </row>
    <row r="1745" spans="2:9" x14ac:dyDescent="0.25">
      <c r="B1745" t="s">
        <v>29</v>
      </c>
      <c r="C1745" t="s">
        <v>27</v>
      </c>
      <c r="D1745" t="s">
        <v>19</v>
      </c>
      <c r="E1745" s="1">
        <v>44292</v>
      </c>
      <c r="F1745" s="4">
        <v>9380</v>
      </c>
      <c r="G1745">
        <v>447</v>
      </c>
      <c r="H1745" s="3">
        <f>_xlfn.XLOOKUP(sales[[#This Row],[Product]],products[Product],products[Cost per box])*sales[[#This Row],[Boxes]]</f>
        <v>4572.8100000000004</v>
      </c>
      <c r="I1745" s="4">
        <f>sales[[#This Row],[Revenue]]-sales[[#This Row],[Cost]]</f>
        <v>4807.1899999999996</v>
      </c>
    </row>
    <row r="1746" spans="2:9" x14ac:dyDescent="0.25">
      <c r="B1746" t="s">
        <v>25</v>
      </c>
      <c r="C1746" t="s">
        <v>6</v>
      </c>
      <c r="D1746" t="s">
        <v>19</v>
      </c>
      <c r="E1746" s="1">
        <v>44292</v>
      </c>
      <c r="F1746" s="4">
        <v>14210</v>
      </c>
      <c r="G1746">
        <v>1120</v>
      </c>
      <c r="H1746" s="3">
        <f>_xlfn.XLOOKUP(sales[[#This Row],[Product]],products[Product],products[Cost per box])*sales[[#This Row],[Boxes]]</f>
        <v>11457.6</v>
      </c>
      <c r="I1746" s="4">
        <f>sales[[#This Row],[Revenue]]-sales[[#This Row],[Cost]]</f>
        <v>2752.3999999999996</v>
      </c>
    </row>
    <row r="1747" spans="2:9" x14ac:dyDescent="0.25">
      <c r="B1747" t="s">
        <v>20</v>
      </c>
      <c r="C1747" t="s">
        <v>21</v>
      </c>
      <c r="D1747" t="s">
        <v>52</v>
      </c>
      <c r="E1747" s="1">
        <v>44292</v>
      </c>
      <c r="F1747" s="4">
        <v>3402</v>
      </c>
      <c r="G1747">
        <v>122</v>
      </c>
      <c r="H1747" s="3">
        <f>_xlfn.XLOOKUP(sales[[#This Row],[Product]],products[Product],products[Cost per box])*sales[[#This Row],[Boxes]]</f>
        <v>405.03999999999996</v>
      </c>
      <c r="I1747" s="4">
        <f>sales[[#This Row],[Revenue]]-sales[[#This Row],[Cost]]</f>
        <v>2996.96</v>
      </c>
    </row>
    <row r="1748" spans="2:9" x14ac:dyDescent="0.25">
      <c r="B1748" t="s">
        <v>39</v>
      </c>
      <c r="C1748" t="s">
        <v>27</v>
      </c>
      <c r="D1748" t="s">
        <v>31</v>
      </c>
      <c r="E1748" s="1">
        <v>44292</v>
      </c>
      <c r="F1748" s="4">
        <v>7357</v>
      </c>
      <c r="G1748">
        <v>273</v>
      </c>
      <c r="H1748" s="3">
        <f>_xlfn.XLOOKUP(sales[[#This Row],[Product]],products[Product],products[Cost per box])*sales[[#This Row],[Boxes]]</f>
        <v>1561.56</v>
      </c>
      <c r="I1748" s="4">
        <f>sales[[#This Row],[Revenue]]-sales[[#This Row],[Cost]]</f>
        <v>5795.4400000000005</v>
      </c>
    </row>
    <row r="1749" spans="2:9" x14ac:dyDescent="0.25">
      <c r="B1749" t="s">
        <v>18</v>
      </c>
      <c r="C1749" t="s">
        <v>9</v>
      </c>
      <c r="D1749" t="s">
        <v>7</v>
      </c>
      <c r="E1749" s="1">
        <v>44292</v>
      </c>
      <c r="F1749" s="4">
        <v>5544</v>
      </c>
      <c r="G1749">
        <v>206</v>
      </c>
      <c r="H1749" s="3">
        <f>_xlfn.XLOOKUP(sales[[#This Row],[Product]],products[Product],products[Cost per box])*sales[[#This Row],[Boxes]]</f>
        <v>1060.9000000000001</v>
      </c>
      <c r="I1749" s="4">
        <f>sales[[#This Row],[Revenue]]-sales[[#This Row],[Cost]]</f>
        <v>4483.1000000000004</v>
      </c>
    </row>
    <row r="1750" spans="2:9" x14ac:dyDescent="0.25">
      <c r="B1750" t="s">
        <v>34</v>
      </c>
      <c r="C1750" t="s">
        <v>9</v>
      </c>
      <c r="D1750" t="s">
        <v>26</v>
      </c>
      <c r="E1750" s="1">
        <v>44292</v>
      </c>
      <c r="F1750" s="4">
        <v>315</v>
      </c>
      <c r="G1750">
        <v>25</v>
      </c>
      <c r="H1750" s="3">
        <f>_xlfn.XLOOKUP(sales[[#This Row],[Product]],products[Product],products[Cost per box])*sales[[#This Row],[Boxes]]</f>
        <v>160.75</v>
      </c>
      <c r="I1750" s="4">
        <f>sales[[#This Row],[Revenue]]-sales[[#This Row],[Cost]]</f>
        <v>154.25</v>
      </c>
    </row>
    <row r="1751" spans="2:9" x14ac:dyDescent="0.25">
      <c r="B1751" t="s">
        <v>51</v>
      </c>
      <c r="C1751" t="s">
        <v>21</v>
      </c>
      <c r="D1751" t="s">
        <v>47</v>
      </c>
      <c r="E1751" s="1">
        <v>44293</v>
      </c>
      <c r="F1751" s="4">
        <v>1764</v>
      </c>
      <c r="G1751">
        <v>118</v>
      </c>
      <c r="H1751" s="3">
        <f>_xlfn.XLOOKUP(sales[[#This Row],[Product]],products[Product],products[Cost per box])*sales[[#This Row],[Boxes]]</f>
        <v>620.67999999999995</v>
      </c>
      <c r="I1751" s="4">
        <f>sales[[#This Row],[Revenue]]-sales[[#This Row],[Cost]]</f>
        <v>1143.3200000000002</v>
      </c>
    </row>
    <row r="1752" spans="2:9" x14ac:dyDescent="0.25">
      <c r="B1752" t="s">
        <v>10</v>
      </c>
      <c r="C1752" t="s">
        <v>9</v>
      </c>
      <c r="D1752" t="s">
        <v>19</v>
      </c>
      <c r="E1752" s="1">
        <v>44293</v>
      </c>
      <c r="F1752" s="4">
        <v>6489</v>
      </c>
      <c r="G1752">
        <v>840</v>
      </c>
      <c r="H1752" s="3">
        <f>_xlfn.XLOOKUP(sales[[#This Row],[Product]],products[Product],products[Cost per box])*sales[[#This Row],[Boxes]]</f>
        <v>8593.2000000000007</v>
      </c>
      <c r="I1752" s="4">
        <f>sales[[#This Row],[Revenue]]-sales[[#This Row],[Cost]]</f>
        <v>-2104.2000000000007</v>
      </c>
    </row>
    <row r="1753" spans="2:9" x14ac:dyDescent="0.25">
      <c r="B1753" t="s">
        <v>10</v>
      </c>
      <c r="C1753" t="s">
        <v>16</v>
      </c>
      <c r="D1753" t="s">
        <v>52</v>
      </c>
      <c r="E1753" s="1">
        <v>44293</v>
      </c>
      <c r="F1753" s="4">
        <v>4060</v>
      </c>
      <c r="G1753">
        <v>157</v>
      </c>
      <c r="H1753" s="3">
        <f>_xlfn.XLOOKUP(sales[[#This Row],[Product]],products[Product],products[Cost per box])*sales[[#This Row],[Boxes]]</f>
        <v>521.24</v>
      </c>
      <c r="I1753" s="4">
        <f>sales[[#This Row],[Revenue]]-sales[[#This Row],[Cost]]</f>
        <v>3538.76</v>
      </c>
    </row>
    <row r="1754" spans="2:9" x14ac:dyDescent="0.25">
      <c r="B1754" t="s">
        <v>25</v>
      </c>
      <c r="C1754" t="s">
        <v>16</v>
      </c>
      <c r="D1754" t="s">
        <v>43</v>
      </c>
      <c r="E1754" s="1">
        <v>44293</v>
      </c>
      <c r="F1754" s="4">
        <v>973</v>
      </c>
      <c r="G1754">
        <v>98</v>
      </c>
      <c r="H1754" s="3">
        <f>_xlfn.XLOOKUP(sales[[#This Row],[Product]],products[Product],products[Cost per box])*sales[[#This Row],[Boxes]]</f>
        <v>377.3</v>
      </c>
      <c r="I1754" s="4">
        <f>sales[[#This Row],[Revenue]]-sales[[#This Row],[Cost]]</f>
        <v>595.70000000000005</v>
      </c>
    </row>
    <row r="1755" spans="2:9" x14ac:dyDescent="0.25">
      <c r="B1755" t="s">
        <v>25</v>
      </c>
      <c r="C1755" t="s">
        <v>16</v>
      </c>
      <c r="D1755" t="s">
        <v>17</v>
      </c>
      <c r="E1755" s="1">
        <v>44293</v>
      </c>
      <c r="F1755" s="4">
        <v>5159</v>
      </c>
      <c r="G1755">
        <v>469</v>
      </c>
      <c r="H1755" s="3">
        <f>_xlfn.XLOOKUP(sales[[#This Row],[Product]],products[Product],products[Cost per box])*sales[[#This Row],[Boxes]]</f>
        <v>3189.2</v>
      </c>
      <c r="I1755" s="4">
        <f>sales[[#This Row],[Revenue]]-sales[[#This Row],[Cost]]</f>
        <v>1969.8000000000002</v>
      </c>
    </row>
    <row r="1756" spans="2:9" x14ac:dyDescent="0.25">
      <c r="B1756" t="s">
        <v>41</v>
      </c>
      <c r="C1756" t="s">
        <v>21</v>
      </c>
      <c r="D1756" t="s">
        <v>43</v>
      </c>
      <c r="E1756" s="1">
        <v>44293</v>
      </c>
      <c r="F1756" s="4">
        <v>5159</v>
      </c>
      <c r="G1756">
        <v>516</v>
      </c>
      <c r="H1756" s="3">
        <f>_xlfn.XLOOKUP(sales[[#This Row],[Product]],products[Product],products[Cost per box])*sales[[#This Row],[Boxes]]</f>
        <v>1986.6000000000001</v>
      </c>
      <c r="I1756" s="4">
        <f>sales[[#This Row],[Revenue]]-sales[[#This Row],[Cost]]</f>
        <v>3172.3999999999996</v>
      </c>
    </row>
    <row r="1757" spans="2:9" x14ac:dyDescent="0.25">
      <c r="B1757" t="s">
        <v>13</v>
      </c>
      <c r="C1757" t="s">
        <v>16</v>
      </c>
      <c r="D1757" t="s">
        <v>24</v>
      </c>
      <c r="E1757" s="1">
        <v>44293</v>
      </c>
      <c r="F1757" s="4">
        <v>2779</v>
      </c>
      <c r="G1757">
        <v>186</v>
      </c>
      <c r="H1757" s="3">
        <f>_xlfn.XLOOKUP(sales[[#This Row],[Product]],products[Product],products[Cost per box])*sales[[#This Row],[Boxes]]</f>
        <v>1954.86</v>
      </c>
      <c r="I1757" s="4">
        <f>sales[[#This Row],[Revenue]]-sales[[#This Row],[Cost]]</f>
        <v>824.1400000000001</v>
      </c>
    </row>
    <row r="1758" spans="2:9" x14ac:dyDescent="0.25">
      <c r="B1758" t="s">
        <v>51</v>
      </c>
      <c r="C1758" t="s">
        <v>6</v>
      </c>
      <c r="D1758" t="s">
        <v>24</v>
      </c>
      <c r="E1758" s="1">
        <v>44293</v>
      </c>
      <c r="F1758" s="4">
        <v>448</v>
      </c>
      <c r="G1758">
        <v>28</v>
      </c>
      <c r="H1758" s="3">
        <f>_xlfn.XLOOKUP(sales[[#This Row],[Product]],products[Product],products[Cost per box])*sales[[#This Row],[Boxes]]</f>
        <v>294.27999999999997</v>
      </c>
      <c r="I1758" s="4">
        <f>sales[[#This Row],[Revenue]]-sales[[#This Row],[Cost]]</f>
        <v>153.72000000000003</v>
      </c>
    </row>
    <row r="1759" spans="2:9" x14ac:dyDescent="0.25">
      <c r="B1759" t="s">
        <v>25</v>
      </c>
      <c r="C1759" t="s">
        <v>16</v>
      </c>
      <c r="D1759" t="s">
        <v>52</v>
      </c>
      <c r="E1759" s="1">
        <v>44293</v>
      </c>
      <c r="F1759" s="4">
        <v>7637</v>
      </c>
      <c r="G1759">
        <v>294</v>
      </c>
      <c r="H1759" s="3">
        <f>_xlfn.XLOOKUP(sales[[#This Row],[Product]],products[Product],products[Cost per box])*sales[[#This Row],[Boxes]]</f>
        <v>976.07999999999993</v>
      </c>
      <c r="I1759" s="4">
        <f>sales[[#This Row],[Revenue]]-sales[[#This Row],[Cost]]</f>
        <v>6660.92</v>
      </c>
    </row>
    <row r="1760" spans="2:9" x14ac:dyDescent="0.25">
      <c r="B1760" t="s">
        <v>20</v>
      </c>
      <c r="C1760" t="s">
        <v>6</v>
      </c>
      <c r="D1760" t="s">
        <v>28</v>
      </c>
      <c r="E1760" s="1">
        <v>44293</v>
      </c>
      <c r="F1760" s="4">
        <v>5327</v>
      </c>
      <c r="G1760">
        <v>485</v>
      </c>
      <c r="H1760" s="3">
        <f>_xlfn.XLOOKUP(sales[[#This Row],[Product]],products[Product],products[Cost per box])*sales[[#This Row],[Boxes]]</f>
        <v>1338.6</v>
      </c>
      <c r="I1760" s="4">
        <f>sales[[#This Row],[Revenue]]-sales[[#This Row],[Cost]]</f>
        <v>3988.4</v>
      </c>
    </row>
    <row r="1761" spans="2:9" x14ac:dyDescent="0.25">
      <c r="B1761" t="s">
        <v>10</v>
      </c>
      <c r="C1761" t="s">
        <v>9</v>
      </c>
      <c r="D1761" t="s">
        <v>48</v>
      </c>
      <c r="E1761" s="1">
        <v>44293</v>
      </c>
      <c r="F1761" s="4">
        <v>4242</v>
      </c>
      <c r="G1761">
        <v>147</v>
      </c>
      <c r="H1761" s="3">
        <f>_xlfn.XLOOKUP(sales[[#This Row],[Product]],products[Product],products[Cost per box])*sales[[#This Row],[Boxes]]</f>
        <v>1099.5600000000002</v>
      </c>
      <c r="I1761" s="4">
        <f>sales[[#This Row],[Revenue]]-sales[[#This Row],[Cost]]</f>
        <v>3142.4399999999996</v>
      </c>
    </row>
    <row r="1762" spans="2:9" x14ac:dyDescent="0.25">
      <c r="B1762" t="s">
        <v>23</v>
      </c>
      <c r="C1762" t="s">
        <v>11</v>
      </c>
      <c r="D1762" t="s">
        <v>12</v>
      </c>
      <c r="E1762" s="1">
        <v>44293</v>
      </c>
      <c r="F1762" s="4">
        <v>1603</v>
      </c>
      <c r="G1762">
        <v>95</v>
      </c>
      <c r="H1762" s="3">
        <f>_xlfn.XLOOKUP(sales[[#This Row],[Product]],products[Product],products[Cost per box])*sales[[#This Row],[Boxes]]</f>
        <v>800.85</v>
      </c>
      <c r="I1762" s="4">
        <f>sales[[#This Row],[Revenue]]-sales[[#This Row],[Cost]]</f>
        <v>802.15</v>
      </c>
    </row>
    <row r="1763" spans="2:9" x14ac:dyDescent="0.25">
      <c r="B1763" t="s">
        <v>8</v>
      </c>
      <c r="C1763" t="s">
        <v>21</v>
      </c>
      <c r="D1763" t="s">
        <v>30</v>
      </c>
      <c r="E1763" s="1">
        <v>44293</v>
      </c>
      <c r="F1763" s="4">
        <v>1946</v>
      </c>
      <c r="G1763">
        <v>122</v>
      </c>
      <c r="H1763" s="3">
        <f>_xlfn.XLOOKUP(sales[[#This Row],[Product]],products[Product],products[Cost per box])*sales[[#This Row],[Boxes]]</f>
        <v>448.96000000000004</v>
      </c>
      <c r="I1763" s="4">
        <f>sales[[#This Row],[Revenue]]-sales[[#This Row],[Cost]]</f>
        <v>1497.04</v>
      </c>
    </row>
    <row r="1764" spans="2:9" x14ac:dyDescent="0.25">
      <c r="B1764" t="s">
        <v>41</v>
      </c>
      <c r="C1764" t="s">
        <v>11</v>
      </c>
      <c r="D1764" t="s">
        <v>26</v>
      </c>
      <c r="E1764" s="1">
        <v>44293</v>
      </c>
      <c r="F1764" s="4">
        <v>8442</v>
      </c>
      <c r="G1764">
        <v>650</v>
      </c>
      <c r="H1764" s="3">
        <f>_xlfn.XLOOKUP(sales[[#This Row],[Product]],products[Product],products[Cost per box])*sales[[#This Row],[Boxes]]</f>
        <v>4179.5</v>
      </c>
      <c r="I1764" s="4">
        <f>sales[[#This Row],[Revenue]]-sales[[#This Row],[Cost]]</f>
        <v>4262.5</v>
      </c>
    </row>
    <row r="1765" spans="2:9" x14ac:dyDescent="0.25">
      <c r="B1765" t="s">
        <v>8</v>
      </c>
      <c r="C1765" t="s">
        <v>6</v>
      </c>
      <c r="D1765" t="s">
        <v>22</v>
      </c>
      <c r="E1765" s="1">
        <v>44293</v>
      </c>
      <c r="F1765" s="4">
        <v>1848</v>
      </c>
      <c r="G1765">
        <v>60</v>
      </c>
      <c r="H1765" s="3">
        <f>_xlfn.XLOOKUP(sales[[#This Row],[Product]],products[Product],products[Cost per box])*sales[[#This Row],[Boxes]]</f>
        <v>493.20000000000005</v>
      </c>
      <c r="I1765" s="4">
        <f>sales[[#This Row],[Revenue]]-sales[[#This Row],[Cost]]</f>
        <v>1354.8</v>
      </c>
    </row>
    <row r="1766" spans="2:9" x14ac:dyDescent="0.25">
      <c r="B1766" t="s">
        <v>46</v>
      </c>
      <c r="C1766" t="s">
        <v>11</v>
      </c>
      <c r="D1766" t="s">
        <v>48</v>
      </c>
      <c r="E1766" s="1">
        <v>44293</v>
      </c>
      <c r="F1766" s="4">
        <v>1694</v>
      </c>
      <c r="G1766">
        <v>74</v>
      </c>
      <c r="H1766" s="3">
        <f>_xlfn.XLOOKUP(sales[[#This Row],[Product]],products[Product],products[Cost per box])*sales[[#This Row],[Boxes]]</f>
        <v>553.52</v>
      </c>
      <c r="I1766" s="4">
        <f>sales[[#This Row],[Revenue]]-sales[[#This Row],[Cost]]</f>
        <v>1140.48</v>
      </c>
    </row>
    <row r="1767" spans="2:9" x14ac:dyDescent="0.25">
      <c r="B1767" t="s">
        <v>51</v>
      </c>
      <c r="C1767" t="s">
        <v>27</v>
      </c>
      <c r="D1767" t="s">
        <v>17</v>
      </c>
      <c r="E1767" s="1">
        <v>44293</v>
      </c>
      <c r="F1767" s="4">
        <v>5397</v>
      </c>
      <c r="G1767">
        <v>285</v>
      </c>
      <c r="H1767" s="3">
        <f>_xlfn.XLOOKUP(sales[[#This Row],[Product]],products[Product],products[Cost per box])*sales[[#This Row],[Boxes]]</f>
        <v>1938</v>
      </c>
      <c r="I1767" s="4">
        <f>sales[[#This Row],[Revenue]]-sales[[#This Row],[Cost]]</f>
        <v>3459</v>
      </c>
    </row>
    <row r="1768" spans="2:9" x14ac:dyDescent="0.25">
      <c r="B1768" t="s">
        <v>46</v>
      </c>
      <c r="C1768" t="s">
        <v>21</v>
      </c>
      <c r="D1768" t="s">
        <v>31</v>
      </c>
      <c r="E1768" s="1">
        <v>44293</v>
      </c>
      <c r="F1768" s="4">
        <v>10591</v>
      </c>
      <c r="G1768">
        <v>530</v>
      </c>
      <c r="H1768" s="3">
        <f>_xlfn.XLOOKUP(sales[[#This Row],[Product]],products[Product],products[Cost per box])*sales[[#This Row],[Boxes]]</f>
        <v>3031.6</v>
      </c>
      <c r="I1768" s="4">
        <f>sales[[#This Row],[Revenue]]-sales[[#This Row],[Cost]]</f>
        <v>7559.4</v>
      </c>
    </row>
    <row r="1769" spans="2:9" x14ac:dyDescent="0.25">
      <c r="B1769" t="s">
        <v>49</v>
      </c>
      <c r="C1769" t="s">
        <v>11</v>
      </c>
      <c r="D1769" t="s">
        <v>36</v>
      </c>
      <c r="E1769" s="1">
        <v>44293</v>
      </c>
      <c r="F1769" s="4">
        <v>1834</v>
      </c>
      <c r="G1769">
        <v>64</v>
      </c>
      <c r="H1769" s="3">
        <f>_xlfn.XLOOKUP(sales[[#This Row],[Product]],products[Product],products[Cost per box])*sales[[#This Row],[Boxes]]</f>
        <v>322.56</v>
      </c>
      <c r="I1769" s="4">
        <f>sales[[#This Row],[Revenue]]-sales[[#This Row],[Cost]]</f>
        <v>1511.44</v>
      </c>
    </row>
    <row r="1770" spans="2:9" x14ac:dyDescent="0.25">
      <c r="B1770" t="s">
        <v>37</v>
      </c>
      <c r="C1770" t="s">
        <v>6</v>
      </c>
      <c r="D1770" t="s">
        <v>17</v>
      </c>
      <c r="E1770" s="1">
        <v>44293</v>
      </c>
      <c r="F1770" s="4">
        <v>2317</v>
      </c>
      <c r="G1770">
        <v>129</v>
      </c>
      <c r="H1770" s="3">
        <f>_xlfn.XLOOKUP(sales[[#This Row],[Product]],products[Product],products[Cost per box])*sales[[#This Row],[Boxes]]</f>
        <v>877.19999999999993</v>
      </c>
      <c r="I1770" s="4">
        <f>sales[[#This Row],[Revenue]]-sales[[#This Row],[Cost]]</f>
        <v>1439.8000000000002</v>
      </c>
    </row>
    <row r="1771" spans="2:9" x14ac:dyDescent="0.25">
      <c r="B1771" t="s">
        <v>54</v>
      </c>
      <c r="C1771" t="s">
        <v>27</v>
      </c>
      <c r="D1771" t="s">
        <v>12</v>
      </c>
      <c r="E1771" s="1">
        <v>44293</v>
      </c>
      <c r="F1771" s="4">
        <v>5922</v>
      </c>
      <c r="G1771">
        <v>247</v>
      </c>
      <c r="H1771" s="3">
        <f>_xlfn.XLOOKUP(sales[[#This Row],[Product]],products[Product],products[Cost per box])*sales[[#This Row],[Boxes]]</f>
        <v>2082.21</v>
      </c>
      <c r="I1771" s="4">
        <f>sales[[#This Row],[Revenue]]-sales[[#This Row],[Cost]]</f>
        <v>3839.79</v>
      </c>
    </row>
    <row r="1772" spans="2:9" x14ac:dyDescent="0.25">
      <c r="B1772" t="s">
        <v>13</v>
      </c>
      <c r="C1772" t="s">
        <v>6</v>
      </c>
      <c r="D1772" t="s">
        <v>17</v>
      </c>
      <c r="E1772" s="1">
        <v>44293</v>
      </c>
      <c r="F1772" s="4">
        <v>2961</v>
      </c>
      <c r="G1772">
        <v>228</v>
      </c>
      <c r="H1772" s="3">
        <f>_xlfn.XLOOKUP(sales[[#This Row],[Product]],products[Product],products[Cost per box])*sales[[#This Row],[Boxes]]</f>
        <v>1550.3999999999999</v>
      </c>
      <c r="I1772" s="4">
        <f>sales[[#This Row],[Revenue]]-sales[[#This Row],[Cost]]</f>
        <v>1410.6000000000001</v>
      </c>
    </row>
    <row r="1773" spans="2:9" x14ac:dyDescent="0.25">
      <c r="B1773" t="s">
        <v>8</v>
      </c>
      <c r="C1773" t="s">
        <v>27</v>
      </c>
      <c r="D1773" t="s">
        <v>52</v>
      </c>
      <c r="E1773" s="1">
        <v>44293</v>
      </c>
      <c r="F1773" s="4">
        <v>10157</v>
      </c>
      <c r="G1773">
        <v>318</v>
      </c>
      <c r="H1773" s="3">
        <f>_xlfn.XLOOKUP(sales[[#This Row],[Product]],products[Product],products[Cost per box])*sales[[#This Row],[Boxes]]</f>
        <v>1055.76</v>
      </c>
      <c r="I1773" s="4">
        <f>sales[[#This Row],[Revenue]]-sales[[#This Row],[Cost]]</f>
        <v>9101.24</v>
      </c>
    </row>
    <row r="1774" spans="2:9" x14ac:dyDescent="0.25">
      <c r="B1774" t="s">
        <v>18</v>
      </c>
      <c r="C1774" t="s">
        <v>11</v>
      </c>
      <c r="D1774" t="s">
        <v>45</v>
      </c>
      <c r="E1774" s="1">
        <v>44293</v>
      </c>
      <c r="F1774" s="4">
        <v>231</v>
      </c>
      <c r="G1774">
        <v>15</v>
      </c>
      <c r="H1774" s="3">
        <f>_xlfn.XLOOKUP(sales[[#This Row],[Product]],products[Product],products[Cost per box])*sales[[#This Row],[Boxes]]</f>
        <v>115.95</v>
      </c>
      <c r="I1774" s="4">
        <f>sales[[#This Row],[Revenue]]-sales[[#This Row],[Cost]]</f>
        <v>115.05</v>
      </c>
    </row>
    <row r="1775" spans="2:9" x14ac:dyDescent="0.25">
      <c r="B1775" t="s">
        <v>54</v>
      </c>
      <c r="C1775" t="s">
        <v>27</v>
      </c>
      <c r="D1775" t="s">
        <v>50</v>
      </c>
      <c r="E1775" s="1">
        <v>44293</v>
      </c>
      <c r="F1775" s="4">
        <v>2618</v>
      </c>
      <c r="G1775">
        <v>105</v>
      </c>
      <c r="H1775" s="3">
        <f>_xlfn.XLOOKUP(sales[[#This Row],[Product]],products[Product],products[Cost per box])*sales[[#This Row],[Boxes]]</f>
        <v>1303.05</v>
      </c>
      <c r="I1775" s="4">
        <f>sales[[#This Row],[Revenue]]-sales[[#This Row],[Cost]]</f>
        <v>1314.95</v>
      </c>
    </row>
    <row r="1776" spans="2:9" x14ac:dyDescent="0.25">
      <c r="B1776" t="s">
        <v>53</v>
      </c>
      <c r="C1776" t="s">
        <v>27</v>
      </c>
      <c r="D1776" t="s">
        <v>44</v>
      </c>
      <c r="E1776" s="1">
        <v>44293</v>
      </c>
      <c r="F1776" s="4">
        <v>5929</v>
      </c>
      <c r="G1776">
        <v>212</v>
      </c>
      <c r="H1776" s="3">
        <f>_xlfn.XLOOKUP(sales[[#This Row],[Product]],products[Product],products[Cost per box])*sales[[#This Row],[Boxes]]</f>
        <v>2028.8400000000001</v>
      </c>
      <c r="I1776" s="4">
        <f>sales[[#This Row],[Revenue]]-sales[[#This Row],[Cost]]</f>
        <v>3900.16</v>
      </c>
    </row>
    <row r="1777" spans="2:9" x14ac:dyDescent="0.25">
      <c r="B1777" t="s">
        <v>5</v>
      </c>
      <c r="C1777" t="s">
        <v>6</v>
      </c>
      <c r="D1777" t="s">
        <v>28</v>
      </c>
      <c r="E1777" s="1">
        <v>44293</v>
      </c>
      <c r="F1777" s="4">
        <v>18739</v>
      </c>
      <c r="G1777">
        <v>1540</v>
      </c>
      <c r="H1777" s="3">
        <f>_xlfn.XLOOKUP(sales[[#This Row],[Product]],products[Product],products[Cost per box])*sales[[#This Row],[Boxes]]</f>
        <v>4250.3999999999996</v>
      </c>
      <c r="I1777" s="4">
        <f>sales[[#This Row],[Revenue]]-sales[[#This Row],[Cost]]</f>
        <v>14488.6</v>
      </c>
    </row>
    <row r="1778" spans="2:9" x14ac:dyDescent="0.25">
      <c r="B1778" t="s">
        <v>34</v>
      </c>
      <c r="C1778" t="s">
        <v>6</v>
      </c>
      <c r="D1778" t="s">
        <v>14</v>
      </c>
      <c r="E1778" s="1">
        <v>44293</v>
      </c>
      <c r="F1778" s="4">
        <v>665</v>
      </c>
      <c r="G1778">
        <v>29</v>
      </c>
      <c r="H1778" s="3">
        <f>_xlfn.XLOOKUP(sales[[#This Row],[Product]],products[Product],products[Cost per box])*sales[[#This Row],[Boxes]]</f>
        <v>182.98999999999998</v>
      </c>
      <c r="I1778" s="4">
        <f>sales[[#This Row],[Revenue]]-sales[[#This Row],[Cost]]</f>
        <v>482.01</v>
      </c>
    </row>
    <row r="1779" spans="2:9" x14ac:dyDescent="0.25">
      <c r="B1779" t="s">
        <v>40</v>
      </c>
      <c r="C1779" t="s">
        <v>6</v>
      </c>
      <c r="D1779" t="s">
        <v>26</v>
      </c>
      <c r="E1779" s="1">
        <v>44293</v>
      </c>
      <c r="F1779" s="4">
        <v>1841</v>
      </c>
      <c r="G1779">
        <v>231</v>
      </c>
      <c r="H1779" s="3">
        <f>_xlfn.XLOOKUP(sales[[#This Row],[Product]],products[Product],products[Cost per box])*sales[[#This Row],[Boxes]]</f>
        <v>1485.33</v>
      </c>
      <c r="I1779" s="4">
        <f>sales[[#This Row],[Revenue]]-sales[[#This Row],[Cost]]</f>
        <v>355.67000000000007</v>
      </c>
    </row>
    <row r="1780" spans="2:9" x14ac:dyDescent="0.25">
      <c r="B1780" t="s">
        <v>13</v>
      </c>
      <c r="C1780" t="s">
        <v>11</v>
      </c>
      <c r="D1780" t="s">
        <v>35</v>
      </c>
      <c r="E1780" s="1">
        <v>44294</v>
      </c>
      <c r="F1780" s="4">
        <v>2541</v>
      </c>
      <c r="G1780">
        <v>102</v>
      </c>
      <c r="H1780" s="3">
        <f>_xlfn.XLOOKUP(sales[[#This Row],[Product]],products[Product],products[Cost per box])*sales[[#This Row],[Boxes]]</f>
        <v>270.3</v>
      </c>
      <c r="I1780" s="4">
        <f>sales[[#This Row],[Revenue]]-sales[[#This Row],[Cost]]</f>
        <v>2270.6999999999998</v>
      </c>
    </row>
    <row r="1781" spans="2:9" x14ac:dyDescent="0.25">
      <c r="B1781" t="s">
        <v>33</v>
      </c>
      <c r="C1781" t="s">
        <v>6</v>
      </c>
      <c r="D1781" t="s">
        <v>22</v>
      </c>
      <c r="E1781" s="1">
        <v>44294</v>
      </c>
      <c r="F1781" s="4">
        <v>2737</v>
      </c>
      <c r="G1781">
        <v>457</v>
      </c>
      <c r="H1781" s="3">
        <f>_xlfn.XLOOKUP(sales[[#This Row],[Product]],products[Product],products[Cost per box])*sales[[#This Row],[Boxes]]</f>
        <v>3756.5400000000004</v>
      </c>
      <c r="I1781" s="4">
        <f>sales[[#This Row],[Revenue]]-sales[[#This Row],[Cost]]</f>
        <v>-1019.5400000000004</v>
      </c>
    </row>
    <row r="1782" spans="2:9" x14ac:dyDescent="0.25">
      <c r="B1782" t="s">
        <v>10</v>
      </c>
      <c r="C1782" t="s">
        <v>9</v>
      </c>
      <c r="D1782" t="s">
        <v>50</v>
      </c>
      <c r="E1782" s="1">
        <v>44294</v>
      </c>
      <c r="F1782" s="4">
        <v>630</v>
      </c>
      <c r="G1782">
        <v>45</v>
      </c>
      <c r="H1782" s="3">
        <f>_xlfn.XLOOKUP(sales[[#This Row],[Product]],products[Product],products[Cost per box])*sales[[#This Row],[Boxes]]</f>
        <v>558.45000000000005</v>
      </c>
      <c r="I1782" s="4">
        <f>sales[[#This Row],[Revenue]]-sales[[#This Row],[Cost]]</f>
        <v>71.549999999999955</v>
      </c>
    </row>
    <row r="1783" spans="2:9" x14ac:dyDescent="0.25">
      <c r="B1783" t="s">
        <v>40</v>
      </c>
      <c r="C1783" t="s">
        <v>16</v>
      </c>
      <c r="D1783" t="s">
        <v>17</v>
      </c>
      <c r="E1783" s="1">
        <v>44294</v>
      </c>
      <c r="F1783" s="4">
        <v>12642</v>
      </c>
      <c r="G1783">
        <v>1120</v>
      </c>
      <c r="H1783" s="3">
        <f>_xlfn.XLOOKUP(sales[[#This Row],[Product]],products[Product],products[Cost per box])*sales[[#This Row],[Boxes]]</f>
        <v>7616</v>
      </c>
      <c r="I1783" s="4">
        <f>sales[[#This Row],[Revenue]]-sales[[#This Row],[Cost]]</f>
        <v>5026</v>
      </c>
    </row>
    <row r="1784" spans="2:9" x14ac:dyDescent="0.25">
      <c r="B1784" t="s">
        <v>39</v>
      </c>
      <c r="C1784" t="s">
        <v>9</v>
      </c>
      <c r="D1784" t="s">
        <v>36</v>
      </c>
      <c r="E1784" s="1">
        <v>44294</v>
      </c>
      <c r="F1784" s="4">
        <v>1750</v>
      </c>
      <c r="G1784">
        <v>125</v>
      </c>
      <c r="H1784" s="3">
        <f>_xlfn.XLOOKUP(sales[[#This Row],[Product]],products[Product],products[Cost per box])*sales[[#This Row],[Boxes]]</f>
        <v>630</v>
      </c>
      <c r="I1784" s="4">
        <f>sales[[#This Row],[Revenue]]-sales[[#This Row],[Cost]]</f>
        <v>1120</v>
      </c>
    </row>
    <row r="1785" spans="2:9" x14ac:dyDescent="0.25">
      <c r="B1785" t="s">
        <v>8</v>
      </c>
      <c r="C1785" t="s">
        <v>27</v>
      </c>
      <c r="D1785" t="s">
        <v>7</v>
      </c>
      <c r="E1785" s="1">
        <v>44294</v>
      </c>
      <c r="F1785" s="4">
        <v>1344</v>
      </c>
      <c r="G1785">
        <v>112</v>
      </c>
      <c r="H1785" s="3">
        <f>_xlfn.XLOOKUP(sales[[#This Row],[Product]],products[Product],products[Cost per box])*sales[[#This Row],[Boxes]]</f>
        <v>576.80000000000007</v>
      </c>
      <c r="I1785" s="4">
        <f>sales[[#This Row],[Revenue]]-sales[[#This Row],[Cost]]</f>
        <v>767.19999999999993</v>
      </c>
    </row>
    <row r="1786" spans="2:9" x14ac:dyDescent="0.25">
      <c r="B1786" t="s">
        <v>29</v>
      </c>
      <c r="C1786" t="s">
        <v>27</v>
      </c>
      <c r="D1786" t="s">
        <v>30</v>
      </c>
      <c r="E1786" s="1">
        <v>44294</v>
      </c>
      <c r="F1786" s="4">
        <v>1617</v>
      </c>
      <c r="G1786">
        <v>147</v>
      </c>
      <c r="H1786" s="3">
        <f>_xlfn.XLOOKUP(sales[[#This Row],[Product]],products[Product],products[Cost per box])*sales[[#This Row],[Boxes]]</f>
        <v>540.96</v>
      </c>
      <c r="I1786" s="4">
        <f>sales[[#This Row],[Revenue]]-sales[[#This Row],[Cost]]</f>
        <v>1076.04</v>
      </c>
    </row>
    <row r="1787" spans="2:9" x14ac:dyDescent="0.25">
      <c r="B1787" t="s">
        <v>8</v>
      </c>
      <c r="C1787" t="s">
        <v>16</v>
      </c>
      <c r="D1787" t="s">
        <v>12</v>
      </c>
      <c r="E1787" s="1">
        <v>44294</v>
      </c>
      <c r="F1787" s="4">
        <v>91</v>
      </c>
      <c r="G1787">
        <v>4</v>
      </c>
      <c r="H1787" s="3">
        <f>_xlfn.XLOOKUP(sales[[#This Row],[Product]],products[Product],products[Cost per box])*sales[[#This Row],[Boxes]]</f>
        <v>33.72</v>
      </c>
      <c r="I1787" s="4">
        <f>sales[[#This Row],[Revenue]]-sales[[#This Row],[Cost]]</f>
        <v>57.28</v>
      </c>
    </row>
    <row r="1788" spans="2:9" x14ac:dyDescent="0.25">
      <c r="B1788" t="s">
        <v>29</v>
      </c>
      <c r="C1788" t="s">
        <v>21</v>
      </c>
      <c r="D1788" t="s">
        <v>24</v>
      </c>
      <c r="E1788" s="1">
        <v>44294</v>
      </c>
      <c r="F1788" s="4">
        <v>98</v>
      </c>
      <c r="G1788">
        <v>7</v>
      </c>
      <c r="H1788" s="3">
        <f>_xlfn.XLOOKUP(sales[[#This Row],[Product]],products[Product],products[Cost per box])*sales[[#This Row],[Boxes]]</f>
        <v>73.569999999999993</v>
      </c>
      <c r="I1788" s="4">
        <f>sales[[#This Row],[Revenue]]-sales[[#This Row],[Cost]]</f>
        <v>24.430000000000007</v>
      </c>
    </row>
    <row r="1789" spans="2:9" x14ac:dyDescent="0.25">
      <c r="B1789" t="s">
        <v>46</v>
      </c>
      <c r="C1789" t="s">
        <v>11</v>
      </c>
      <c r="D1789" t="s">
        <v>17</v>
      </c>
      <c r="E1789" s="1">
        <v>44294</v>
      </c>
      <c r="F1789" s="4">
        <v>4095</v>
      </c>
      <c r="G1789">
        <v>342</v>
      </c>
      <c r="H1789" s="3">
        <f>_xlfn.XLOOKUP(sales[[#This Row],[Product]],products[Product],products[Cost per box])*sales[[#This Row],[Boxes]]</f>
        <v>2325.6</v>
      </c>
      <c r="I1789" s="4">
        <f>sales[[#This Row],[Revenue]]-sales[[#This Row],[Cost]]</f>
        <v>1769.4</v>
      </c>
    </row>
    <row r="1790" spans="2:9" x14ac:dyDescent="0.25">
      <c r="B1790" t="s">
        <v>18</v>
      </c>
      <c r="C1790" t="s">
        <v>21</v>
      </c>
      <c r="D1790" t="s">
        <v>48</v>
      </c>
      <c r="E1790" s="1">
        <v>44294</v>
      </c>
      <c r="F1790" s="4">
        <v>8302</v>
      </c>
      <c r="G1790">
        <v>593</v>
      </c>
      <c r="H1790" s="3">
        <f>_xlfn.XLOOKUP(sales[[#This Row],[Product]],products[Product],products[Cost per box])*sales[[#This Row],[Boxes]]</f>
        <v>4435.6400000000003</v>
      </c>
      <c r="I1790" s="4">
        <f>sales[[#This Row],[Revenue]]-sales[[#This Row],[Cost]]</f>
        <v>3866.3599999999997</v>
      </c>
    </row>
    <row r="1791" spans="2:9" x14ac:dyDescent="0.25">
      <c r="B1791" t="s">
        <v>39</v>
      </c>
      <c r="C1791" t="s">
        <v>21</v>
      </c>
      <c r="D1791" t="s">
        <v>45</v>
      </c>
      <c r="E1791" s="1">
        <v>44294</v>
      </c>
      <c r="F1791" s="4">
        <v>7854</v>
      </c>
      <c r="G1791">
        <v>342</v>
      </c>
      <c r="H1791" s="3">
        <f>_xlfn.XLOOKUP(sales[[#This Row],[Product]],products[Product],products[Cost per box])*sales[[#This Row],[Boxes]]</f>
        <v>2643.6600000000003</v>
      </c>
      <c r="I1791" s="4">
        <f>sales[[#This Row],[Revenue]]-sales[[#This Row],[Cost]]</f>
        <v>5210.34</v>
      </c>
    </row>
    <row r="1792" spans="2:9" x14ac:dyDescent="0.25">
      <c r="B1792" t="s">
        <v>13</v>
      </c>
      <c r="C1792" t="s">
        <v>9</v>
      </c>
      <c r="D1792" t="s">
        <v>17</v>
      </c>
      <c r="E1792" s="1">
        <v>44294</v>
      </c>
      <c r="F1792" s="4">
        <v>5313</v>
      </c>
      <c r="G1792">
        <v>443</v>
      </c>
      <c r="H1792" s="3">
        <f>_xlfn.XLOOKUP(sales[[#This Row],[Product]],products[Product],products[Cost per box])*sales[[#This Row],[Boxes]]</f>
        <v>3012.4</v>
      </c>
      <c r="I1792" s="4">
        <f>sales[[#This Row],[Revenue]]-sales[[#This Row],[Cost]]</f>
        <v>2300.6</v>
      </c>
    </row>
    <row r="1793" spans="2:9" x14ac:dyDescent="0.25">
      <c r="B1793" t="s">
        <v>41</v>
      </c>
      <c r="C1793" t="s">
        <v>27</v>
      </c>
      <c r="D1793" t="s">
        <v>42</v>
      </c>
      <c r="E1793" s="1">
        <v>44294</v>
      </c>
      <c r="F1793" s="4">
        <v>6153</v>
      </c>
      <c r="G1793">
        <v>440</v>
      </c>
      <c r="H1793" s="3">
        <f>_xlfn.XLOOKUP(sales[[#This Row],[Product]],products[Product],products[Cost per box])*sales[[#This Row],[Boxes]]</f>
        <v>2085.6</v>
      </c>
      <c r="I1793" s="4">
        <f>sales[[#This Row],[Revenue]]-sales[[#This Row],[Cost]]</f>
        <v>4067.4</v>
      </c>
    </row>
    <row r="1794" spans="2:9" x14ac:dyDescent="0.25">
      <c r="B1794" t="s">
        <v>56</v>
      </c>
      <c r="C1794" t="s">
        <v>6</v>
      </c>
      <c r="D1794" t="s">
        <v>50</v>
      </c>
      <c r="E1794" s="1">
        <v>44294</v>
      </c>
      <c r="F1794" s="4">
        <v>1253</v>
      </c>
      <c r="G1794">
        <v>45</v>
      </c>
      <c r="H1794" s="3">
        <f>_xlfn.XLOOKUP(sales[[#This Row],[Product]],products[Product],products[Cost per box])*sales[[#This Row],[Boxes]]</f>
        <v>558.45000000000005</v>
      </c>
      <c r="I1794" s="4">
        <f>sales[[#This Row],[Revenue]]-sales[[#This Row],[Cost]]</f>
        <v>694.55</v>
      </c>
    </row>
    <row r="1795" spans="2:9" x14ac:dyDescent="0.25">
      <c r="B1795" t="s">
        <v>51</v>
      </c>
      <c r="C1795" t="s">
        <v>16</v>
      </c>
      <c r="D1795" t="s">
        <v>28</v>
      </c>
      <c r="E1795" s="1">
        <v>44294</v>
      </c>
      <c r="F1795" s="4">
        <v>8631</v>
      </c>
      <c r="G1795">
        <v>770</v>
      </c>
      <c r="H1795" s="3">
        <f>_xlfn.XLOOKUP(sales[[#This Row],[Product]],products[Product],products[Cost per box])*sales[[#This Row],[Boxes]]</f>
        <v>2125.1999999999998</v>
      </c>
      <c r="I1795" s="4">
        <f>sales[[#This Row],[Revenue]]-sales[[#This Row],[Cost]]</f>
        <v>6505.8</v>
      </c>
    </row>
    <row r="1796" spans="2:9" x14ac:dyDescent="0.25">
      <c r="B1796" t="s">
        <v>33</v>
      </c>
      <c r="C1796" t="s">
        <v>27</v>
      </c>
      <c r="D1796" t="s">
        <v>12</v>
      </c>
      <c r="E1796" s="1">
        <v>44294</v>
      </c>
      <c r="F1796" s="4">
        <v>12047</v>
      </c>
      <c r="G1796">
        <v>700</v>
      </c>
      <c r="H1796" s="3">
        <f>_xlfn.XLOOKUP(sales[[#This Row],[Product]],products[Product],products[Cost per box])*sales[[#This Row],[Boxes]]</f>
        <v>5901</v>
      </c>
      <c r="I1796" s="4">
        <f>sales[[#This Row],[Revenue]]-sales[[#This Row],[Cost]]</f>
        <v>6146</v>
      </c>
    </row>
    <row r="1797" spans="2:9" x14ac:dyDescent="0.25">
      <c r="B1797" t="s">
        <v>49</v>
      </c>
      <c r="C1797" t="s">
        <v>9</v>
      </c>
      <c r="D1797" t="s">
        <v>44</v>
      </c>
      <c r="E1797" s="1">
        <v>44294</v>
      </c>
      <c r="F1797" s="4">
        <v>294</v>
      </c>
      <c r="G1797">
        <v>10</v>
      </c>
      <c r="H1797" s="3">
        <f>_xlfn.XLOOKUP(sales[[#This Row],[Product]],products[Product],products[Cost per box])*sales[[#This Row],[Boxes]]</f>
        <v>95.7</v>
      </c>
      <c r="I1797" s="4">
        <f>sales[[#This Row],[Revenue]]-sales[[#This Row],[Cost]]</f>
        <v>198.3</v>
      </c>
    </row>
    <row r="1798" spans="2:9" x14ac:dyDescent="0.25">
      <c r="B1798" t="s">
        <v>10</v>
      </c>
      <c r="C1798" t="s">
        <v>9</v>
      </c>
      <c r="D1798" t="s">
        <v>42</v>
      </c>
      <c r="E1798" s="1">
        <v>44294</v>
      </c>
      <c r="F1798" s="4">
        <v>9464</v>
      </c>
      <c r="G1798">
        <v>592</v>
      </c>
      <c r="H1798" s="3">
        <f>_xlfn.XLOOKUP(sales[[#This Row],[Product]],products[Product],products[Cost per box])*sales[[#This Row],[Boxes]]</f>
        <v>2806.08</v>
      </c>
      <c r="I1798" s="4">
        <f>sales[[#This Row],[Revenue]]-sales[[#This Row],[Cost]]</f>
        <v>6657.92</v>
      </c>
    </row>
    <row r="1799" spans="2:9" x14ac:dyDescent="0.25">
      <c r="B1799" t="s">
        <v>34</v>
      </c>
      <c r="C1799" t="s">
        <v>27</v>
      </c>
      <c r="D1799" t="s">
        <v>45</v>
      </c>
      <c r="E1799" s="1">
        <v>44294</v>
      </c>
      <c r="F1799" s="4">
        <v>1078</v>
      </c>
      <c r="G1799">
        <v>68</v>
      </c>
      <c r="H1799" s="3">
        <f>_xlfn.XLOOKUP(sales[[#This Row],[Product]],products[Product],products[Cost per box])*sales[[#This Row],[Boxes]]</f>
        <v>525.64</v>
      </c>
      <c r="I1799" s="4">
        <f>sales[[#This Row],[Revenue]]-sales[[#This Row],[Cost]]</f>
        <v>552.36</v>
      </c>
    </row>
    <row r="1800" spans="2:9" x14ac:dyDescent="0.25">
      <c r="B1800" t="s">
        <v>56</v>
      </c>
      <c r="C1800" t="s">
        <v>16</v>
      </c>
      <c r="D1800" t="s">
        <v>22</v>
      </c>
      <c r="E1800" s="1">
        <v>44294</v>
      </c>
      <c r="F1800" s="4">
        <v>4200</v>
      </c>
      <c r="G1800">
        <v>175</v>
      </c>
      <c r="H1800" s="3">
        <f>_xlfn.XLOOKUP(sales[[#This Row],[Product]],products[Product],products[Cost per box])*sales[[#This Row],[Boxes]]</f>
        <v>1438.5</v>
      </c>
      <c r="I1800" s="4">
        <f>sales[[#This Row],[Revenue]]-sales[[#This Row],[Cost]]</f>
        <v>2761.5</v>
      </c>
    </row>
    <row r="1801" spans="2:9" x14ac:dyDescent="0.25">
      <c r="B1801" t="s">
        <v>23</v>
      </c>
      <c r="C1801" t="s">
        <v>6</v>
      </c>
      <c r="D1801" t="s">
        <v>48</v>
      </c>
      <c r="E1801" s="1">
        <v>44295</v>
      </c>
      <c r="F1801" s="4">
        <v>3997</v>
      </c>
      <c r="G1801">
        <v>250</v>
      </c>
      <c r="H1801" s="3">
        <f>_xlfn.XLOOKUP(sales[[#This Row],[Product]],products[Product],products[Cost per box])*sales[[#This Row],[Boxes]]</f>
        <v>1870</v>
      </c>
      <c r="I1801" s="4">
        <f>sales[[#This Row],[Revenue]]-sales[[#This Row],[Cost]]</f>
        <v>2127</v>
      </c>
    </row>
    <row r="1802" spans="2:9" x14ac:dyDescent="0.25">
      <c r="B1802" t="s">
        <v>20</v>
      </c>
      <c r="C1802" t="s">
        <v>6</v>
      </c>
      <c r="D1802" t="s">
        <v>12</v>
      </c>
      <c r="E1802" s="1">
        <v>44295</v>
      </c>
      <c r="F1802" s="4">
        <v>1575</v>
      </c>
      <c r="G1802">
        <v>63</v>
      </c>
      <c r="H1802" s="3">
        <f>_xlfn.XLOOKUP(sales[[#This Row],[Product]],products[Product],products[Cost per box])*sales[[#This Row],[Boxes]]</f>
        <v>531.09</v>
      </c>
      <c r="I1802" s="4">
        <f>sales[[#This Row],[Revenue]]-sales[[#This Row],[Cost]]</f>
        <v>1043.9099999999999</v>
      </c>
    </row>
    <row r="1803" spans="2:9" x14ac:dyDescent="0.25">
      <c r="B1803" t="s">
        <v>51</v>
      </c>
      <c r="C1803" t="s">
        <v>16</v>
      </c>
      <c r="D1803" t="s">
        <v>28</v>
      </c>
      <c r="E1803" s="1">
        <v>44295</v>
      </c>
      <c r="F1803" s="4">
        <v>6181</v>
      </c>
      <c r="G1803">
        <v>281</v>
      </c>
      <c r="H1803" s="3">
        <f>_xlfn.XLOOKUP(sales[[#This Row],[Product]],products[Product],products[Cost per box])*sales[[#This Row],[Boxes]]</f>
        <v>775.56</v>
      </c>
      <c r="I1803" s="4">
        <f>sales[[#This Row],[Revenue]]-sales[[#This Row],[Cost]]</f>
        <v>5405.4400000000005</v>
      </c>
    </row>
    <row r="1804" spans="2:9" x14ac:dyDescent="0.25">
      <c r="B1804" t="s">
        <v>8</v>
      </c>
      <c r="C1804" t="s">
        <v>21</v>
      </c>
      <c r="D1804" t="s">
        <v>19</v>
      </c>
      <c r="E1804" s="1">
        <v>44295</v>
      </c>
      <c r="F1804" s="4">
        <v>11949</v>
      </c>
      <c r="G1804">
        <v>1680</v>
      </c>
      <c r="H1804" s="3">
        <f>_xlfn.XLOOKUP(sales[[#This Row],[Product]],products[Product],products[Cost per box])*sales[[#This Row],[Boxes]]</f>
        <v>17186.400000000001</v>
      </c>
      <c r="I1804" s="4">
        <f>sales[[#This Row],[Revenue]]-sales[[#This Row],[Cost]]</f>
        <v>-5237.4000000000015</v>
      </c>
    </row>
    <row r="1805" spans="2:9" x14ac:dyDescent="0.25">
      <c r="B1805" t="s">
        <v>5</v>
      </c>
      <c r="C1805" t="s">
        <v>27</v>
      </c>
      <c r="D1805" t="s">
        <v>28</v>
      </c>
      <c r="E1805" s="1">
        <v>44295</v>
      </c>
      <c r="F1805" s="4">
        <v>9086</v>
      </c>
      <c r="G1805">
        <v>433</v>
      </c>
      <c r="H1805" s="3">
        <f>_xlfn.XLOOKUP(sales[[#This Row],[Product]],products[Product],products[Cost per box])*sales[[#This Row],[Boxes]]</f>
        <v>1195.08</v>
      </c>
      <c r="I1805" s="4">
        <f>sales[[#This Row],[Revenue]]-sales[[#This Row],[Cost]]</f>
        <v>7890.92</v>
      </c>
    </row>
    <row r="1806" spans="2:9" x14ac:dyDescent="0.25">
      <c r="B1806" t="s">
        <v>8</v>
      </c>
      <c r="C1806" t="s">
        <v>27</v>
      </c>
      <c r="D1806" t="s">
        <v>44</v>
      </c>
      <c r="E1806" s="1">
        <v>44295</v>
      </c>
      <c r="F1806" s="4">
        <v>1050</v>
      </c>
      <c r="G1806">
        <v>96</v>
      </c>
      <c r="H1806" s="3">
        <f>_xlfn.XLOOKUP(sales[[#This Row],[Product]],products[Product],products[Cost per box])*sales[[#This Row],[Boxes]]</f>
        <v>918.72</v>
      </c>
      <c r="I1806" s="4">
        <f>sales[[#This Row],[Revenue]]-sales[[#This Row],[Cost]]</f>
        <v>131.27999999999997</v>
      </c>
    </row>
    <row r="1807" spans="2:9" x14ac:dyDescent="0.25">
      <c r="B1807" t="s">
        <v>34</v>
      </c>
      <c r="C1807" t="s">
        <v>6</v>
      </c>
      <c r="D1807" t="s">
        <v>35</v>
      </c>
      <c r="E1807" s="1">
        <v>44295</v>
      </c>
      <c r="F1807" s="4">
        <v>3080</v>
      </c>
      <c r="G1807">
        <v>134</v>
      </c>
      <c r="H1807" s="3">
        <f>_xlfn.XLOOKUP(sales[[#This Row],[Product]],products[Product],products[Cost per box])*sales[[#This Row],[Boxes]]</f>
        <v>355.09999999999997</v>
      </c>
      <c r="I1807" s="4">
        <f>sales[[#This Row],[Revenue]]-sales[[#This Row],[Cost]]</f>
        <v>2724.9</v>
      </c>
    </row>
    <row r="1808" spans="2:9" x14ac:dyDescent="0.25">
      <c r="B1808" t="s">
        <v>33</v>
      </c>
      <c r="C1808" t="s">
        <v>16</v>
      </c>
      <c r="D1808" t="s">
        <v>48</v>
      </c>
      <c r="E1808" s="1">
        <v>44295</v>
      </c>
      <c r="F1808" s="4">
        <v>399</v>
      </c>
      <c r="G1808">
        <v>25</v>
      </c>
      <c r="H1808" s="3">
        <f>_xlfn.XLOOKUP(sales[[#This Row],[Product]],products[Product],products[Cost per box])*sales[[#This Row],[Boxes]]</f>
        <v>187</v>
      </c>
      <c r="I1808" s="4">
        <f>sales[[#This Row],[Revenue]]-sales[[#This Row],[Cost]]</f>
        <v>212</v>
      </c>
    </row>
    <row r="1809" spans="2:9" x14ac:dyDescent="0.25">
      <c r="B1809" t="s">
        <v>8</v>
      </c>
      <c r="C1809" t="s">
        <v>27</v>
      </c>
      <c r="D1809" t="s">
        <v>45</v>
      </c>
      <c r="E1809" s="1">
        <v>44295</v>
      </c>
      <c r="F1809" s="4">
        <v>2016</v>
      </c>
      <c r="G1809">
        <v>88</v>
      </c>
      <c r="H1809" s="3">
        <f>_xlfn.XLOOKUP(sales[[#This Row],[Product]],products[Product],products[Cost per box])*sales[[#This Row],[Boxes]]</f>
        <v>680.24</v>
      </c>
      <c r="I1809" s="4">
        <f>sales[[#This Row],[Revenue]]-sales[[#This Row],[Cost]]</f>
        <v>1335.76</v>
      </c>
    </row>
    <row r="1810" spans="2:9" x14ac:dyDescent="0.25">
      <c r="B1810" t="s">
        <v>15</v>
      </c>
      <c r="C1810" t="s">
        <v>6</v>
      </c>
      <c r="D1810" t="s">
        <v>45</v>
      </c>
      <c r="E1810" s="1">
        <v>44295</v>
      </c>
      <c r="F1810" s="4">
        <v>3031</v>
      </c>
      <c r="G1810">
        <v>145</v>
      </c>
      <c r="H1810" s="3">
        <f>_xlfn.XLOOKUP(sales[[#This Row],[Product]],products[Product],products[Cost per box])*sales[[#This Row],[Boxes]]</f>
        <v>1120.8500000000001</v>
      </c>
      <c r="I1810" s="4">
        <f>sales[[#This Row],[Revenue]]-sales[[#This Row],[Cost]]</f>
        <v>1910.1499999999999</v>
      </c>
    </row>
    <row r="1811" spans="2:9" x14ac:dyDescent="0.25">
      <c r="B1811" t="s">
        <v>40</v>
      </c>
      <c r="C1811" t="s">
        <v>16</v>
      </c>
      <c r="D1811" t="s">
        <v>50</v>
      </c>
      <c r="E1811" s="1">
        <v>44295</v>
      </c>
      <c r="F1811" s="4">
        <v>2541</v>
      </c>
      <c r="G1811">
        <v>182</v>
      </c>
      <c r="H1811" s="3">
        <f>_xlfn.XLOOKUP(sales[[#This Row],[Product]],products[Product],products[Cost per box])*sales[[#This Row],[Boxes]]</f>
        <v>2258.62</v>
      </c>
      <c r="I1811" s="4">
        <f>sales[[#This Row],[Revenue]]-sales[[#This Row],[Cost]]</f>
        <v>282.38000000000011</v>
      </c>
    </row>
    <row r="1812" spans="2:9" x14ac:dyDescent="0.25">
      <c r="B1812" t="s">
        <v>13</v>
      </c>
      <c r="C1812" t="s">
        <v>6</v>
      </c>
      <c r="D1812" t="s">
        <v>45</v>
      </c>
      <c r="E1812" s="1">
        <v>44295</v>
      </c>
      <c r="F1812" s="4">
        <v>5222</v>
      </c>
      <c r="G1812">
        <v>249</v>
      </c>
      <c r="H1812" s="3">
        <f>_xlfn.XLOOKUP(sales[[#This Row],[Product]],products[Product],products[Cost per box])*sales[[#This Row],[Boxes]]</f>
        <v>1924.7700000000002</v>
      </c>
      <c r="I1812" s="4">
        <f>sales[[#This Row],[Revenue]]-sales[[#This Row],[Cost]]</f>
        <v>3297.2299999999996</v>
      </c>
    </row>
    <row r="1813" spans="2:9" x14ac:dyDescent="0.25">
      <c r="B1813" t="s">
        <v>8</v>
      </c>
      <c r="C1813" t="s">
        <v>11</v>
      </c>
      <c r="D1813" t="s">
        <v>19</v>
      </c>
      <c r="E1813" s="1">
        <v>44295</v>
      </c>
      <c r="F1813" s="4">
        <v>1680</v>
      </c>
      <c r="G1813">
        <v>80</v>
      </c>
      <c r="H1813" s="3">
        <f>_xlfn.XLOOKUP(sales[[#This Row],[Product]],products[Product],products[Cost per box])*sales[[#This Row],[Boxes]]</f>
        <v>818.40000000000009</v>
      </c>
      <c r="I1813" s="4">
        <f>sales[[#This Row],[Revenue]]-sales[[#This Row],[Cost]]</f>
        <v>861.59999999999991</v>
      </c>
    </row>
    <row r="1814" spans="2:9" x14ac:dyDescent="0.25">
      <c r="B1814" t="s">
        <v>41</v>
      </c>
      <c r="C1814" t="s">
        <v>6</v>
      </c>
      <c r="D1814" t="s">
        <v>24</v>
      </c>
      <c r="E1814" s="1">
        <v>44295</v>
      </c>
      <c r="F1814" s="4">
        <v>9282</v>
      </c>
      <c r="G1814">
        <v>840</v>
      </c>
      <c r="H1814" s="3">
        <f>_xlfn.XLOOKUP(sales[[#This Row],[Product]],products[Product],products[Cost per box])*sales[[#This Row],[Boxes]]</f>
        <v>8828.4</v>
      </c>
      <c r="I1814" s="4">
        <f>sales[[#This Row],[Revenue]]-sales[[#This Row],[Cost]]</f>
        <v>453.60000000000036</v>
      </c>
    </row>
    <row r="1815" spans="2:9" x14ac:dyDescent="0.25">
      <c r="B1815" t="s">
        <v>23</v>
      </c>
      <c r="C1815" t="s">
        <v>9</v>
      </c>
      <c r="D1815" t="s">
        <v>12</v>
      </c>
      <c r="E1815" s="1">
        <v>44295</v>
      </c>
      <c r="F1815" s="4">
        <v>8554</v>
      </c>
      <c r="G1815">
        <v>476</v>
      </c>
      <c r="H1815" s="3">
        <f>_xlfn.XLOOKUP(sales[[#This Row],[Product]],products[Product],products[Cost per box])*sales[[#This Row],[Boxes]]</f>
        <v>4012.68</v>
      </c>
      <c r="I1815" s="4">
        <f>sales[[#This Row],[Revenue]]-sales[[#This Row],[Cost]]</f>
        <v>4541.32</v>
      </c>
    </row>
    <row r="1816" spans="2:9" x14ac:dyDescent="0.25">
      <c r="B1816" t="s">
        <v>54</v>
      </c>
      <c r="C1816" t="s">
        <v>11</v>
      </c>
      <c r="D1816" t="s">
        <v>38</v>
      </c>
      <c r="E1816" s="1">
        <v>44295</v>
      </c>
      <c r="F1816" s="4">
        <v>1036</v>
      </c>
      <c r="G1816">
        <v>35</v>
      </c>
      <c r="H1816" s="3">
        <f>_xlfn.XLOOKUP(sales[[#This Row],[Product]],products[Product],products[Cost per box])*sales[[#This Row],[Boxes]]</f>
        <v>347.9</v>
      </c>
      <c r="I1816" s="4">
        <f>sales[[#This Row],[Revenue]]-sales[[#This Row],[Cost]]</f>
        <v>688.1</v>
      </c>
    </row>
    <row r="1817" spans="2:9" x14ac:dyDescent="0.25">
      <c r="B1817" t="s">
        <v>49</v>
      </c>
      <c r="C1817" t="s">
        <v>11</v>
      </c>
      <c r="D1817" t="s">
        <v>31</v>
      </c>
      <c r="E1817" s="1">
        <v>44295</v>
      </c>
      <c r="F1817" s="4">
        <v>5250</v>
      </c>
      <c r="G1817">
        <v>263</v>
      </c>
      <c r="H1817" s="3">
        <f>_xlfn.XLOOKUP(sales[[#This Row],[Product]],products[Product],products[Cost per box])*sales[[#This Row],[Boxes]]</f>
        <v>1504.36</v>
      </c>
      <c r="I1817" s="4">
        <f>sales[[#This Row],[Revenue]]-sales[[#This Row],[Cost]]</f>
        <v>3745.6400000000003</v>
      </c>
    </row>
    <row r="1818" spans="2:9" x14ac:dyDescent="0.25">
      <c r="B1818" t="s">
        <v>34</v>
      </c>
      <c r="C1818" t="s">
        <v>11</v>
      </c>
      <c r="D1818" t="s">
        <v>47</v>
      </c>
      <c r="E1818" s="1">
        <v>44295</v>
      </c>
      <c r="F1818" s="4">
        <v>3248</v>
      </c>
      <c r="G1818">
        <v>142</v>
      </c>
      <c r="H1818" s="3">
        <f>_xlfn.XLOOKUP(sales[[#This Row],[Product]],products[Product],products[Cost per box])*sales[[#This Row],[Boxes]]</f>
        <v>746.92</v>
      </c>
      <c r="I1818" s="4">
        <f>sales[[#This Row],[Revenue]]-sales[[#This Row],[Cost]]</f>
        <v>2501.08</v>
      </c>
    </row>
    <row r="1819" spans="2:9" x14ac:dyDescent="0.25">
      <c r="B1819" t="s">
        <v>53</v>
      </c>
      <c r="C1819" t="s">
        <v>11</v>
      </c>
      <c r="D1819" t="s">
        <v>50</v>
      </c>
      <c r="E1819" s="1">
        <v>44295</v>
      </c>
      <c r="F1819" s="4">
        <v>8099</v>
      </c>
      <c r="G1819">
        <v>386</v>
      </c>
      <c r="H1819" s="3">
        <f>_xlfn.XLOOKUP(sales[[#This Row],[Product]],products[Product],products[Cost per box])*sales[[#This Row],[Boxes]]</f>
        <v>4790.26</v>
      </c>
      <c r="I1819" s="4">
        <f>sales[[#This Row],[Revenue]]-sales[[#This Row],[Cost]]</f>
        <v>3308.74</v>
      </c>
    </row>
    <row r="1820" spans="2:9" x14ac:dyDescent="0.25">
      <c r="B1820" t="s">
        <v>25</v>
      </c>
      <c r="C1820" t="s">
        <v>6</v>
      </c>
      <c r="D1820" t="s">
        <v>30</v>
      </c>
      <c r="E1820" s="1">
        <v>44295</v>
      </c>
      <c r="F1820" s="4">
        <v>4655</v>
      </c>
      <c r="G1820">
        <v>259</v>
      </c>
      <c r="H1820" s="3">
        <f>_xlfn.XLOOKUP(sales[[#This Row],[Product]],products[Product],products[Cost per box])*sales[[#This Row],[Boxes]]</f>
        <v>953.12</v>
      </c>
      <c r="I1820" s="4">
        <f>sales[[#This Row],[Revenue]]-sales[[#This Row],[Cost]]</f>
        <v>3701.88</v>
      </c>
    </row>
    <row r="1821" spans="2:9" x14ac:dyDescent="0.25">
      <c r="B1821" t="s">
        <v>57</v>
      </c>
      <c r="C1821" t="s">
        <v>21</v>
      </c>
      <c r="D1821" t="s">
        <v>28</v>
      </c>
      <c r="E1821" s="1">
        <v>44295</v>
      </c>
      <c r="F1821" s="4">
        <v>6475</v>
      </c>
      <c r="G1821">
        <v>405</v>
      </c>
      <c r="H1821" s="3">
        <f>_xlfn.XLOOKUP(sales[[#This Row],[Product]],products[Product],products[Cost per box])*sales[[#This Row],[Boxes]]</f>
        <v>1117.8</v>
      </c>
      <c r="I1821" s="4">
        <f>sales[[#This Row],[Revenue]]-sales[[#This Row],[Cost]]</f>
        <v>5357.2</v>
      </c>
    </row>
    <row r="1822" spans="2:9" x14ac:dyDescent="0.25">
      <c r="B1822" t="s">
        <v>39</v>
      </c>
      <c r="C1822" t="s">
        <v>21</v>
      </c>
      <c r="D1822" t="s">
        <v>22</v>
      </c>
      <c r="E1822" s="1">
        <v>44295</v>
      </c>
      <c r="F1822" s="4">
        <v>1141</v>
      </c>
      <c r="G1822">
        <v>52</v>
      </c>
      <c r="H1822" s="3">
        <f>_xlfn.XLOOKUP(sales[[#This Row],[Product]],products[Product],products[Cost per box])*sales[[#This Row],[Boxes]]</f>
        <v>427.44000000000005</v>
      </c>
      <c r="I1822" s="4">
        <f>sales[[#This Row],[Revenue]]-sales[[#This Row],[Cost]]</f>
        <v>713.56</v>
      </c>
    </row>
    <row r="1823" spans="2:9" x14ac:dyDescent="0.25">
      <c r="B1823" t="s">
        <v>33</v>
      </c>
      <c r="C1823" t="s">
        <v>9</v>
      </c>
      <c r="D1823" t="s">
        <v>28</v>
      </c>
      <c r="E1823" s="1">
        <v>44295</v>
      </c>
      <c r="F1823" s="4">
        <v>7112</v>
      </c>
      <c r="G1823">
        <v>508</v>
      </c>
      <c r="H1823" s="3">
        <f>_xlfn.XLOOKUP(sales[[#This Row],[Product]],products[Product],products[Cost per box])*sales[[#This Row],[Boxes]]</f>
        <v>1402.08</v>
      </c>
      <c r="I1823" s="4">
        <f>sales[[#This Row],[Revenue]]-sales[[#This Row],[Cost]]</f>
        <v>5709.92</v>
      </c>
    </row>
    <row r="1824" spans="2:9" x14ac:dyDescent="0.25">
      <c r="B1824" t="s">
        <v>34</v>
      </c>
      <c r="C1824" t="s">
        <v>21</v>
      </c>
      <c r="D1824" t="s">
        <v>47</v>
      </c>
      <c r="E1824" s="1">
        <v>44295</v>
      </c>
      <c r="F1824" s="4">
        <v>8092</v>
      </c>
      <c r="G1824">
        <v>506</v>
      </c>
      <c r="H1824" s="3">
        <f>_xlfn.XLOOKUP(sales[[#This Row],[Product]],products[Product],products[Cost per box])*sales[[#This Row],[Boxes]]</f>
        <v>2661.56</v>
      </c>
      <c r="I1824" s="4">
        <f>sales[[#This Row],[Revenue]]-sales[[#This Row],[Cost]]</f>
        <v>5430.4400000000005</v>
      </c>
    </row>
    <row r="1825" spans="2:9" x14ac:dyDescent="0.25">
      <c r="B1825" t="s">
        <v>10</v>
      </c>
      <c r="C1825" t="s">
        <v>27</v>
      </c>
      <c r="D1825" t="s">
        <v>47</v>
      </c>
      <c r="E1825" s="1">
        <v>44295</v>
      </c>
      <c r="F1825" s="4">
        <v>2541</v>
      </c>
      <c r="G1825">
        <v>116</v>
      </c>
      <c r="H1825" s="3">
        <f>_xlfn.XLOOKUP(sales[[#This Row],[Product]],products[Product],products[Cost per box])*sales[[#This Row],[Boxes]]</f>
        <v>610.16</v>
      </c>
      <c r="I1825" s="4">
        <f>sales[[#This Row],[Revenue]]-sales[[#This Row],[Cost]]</f>
        <v>1930.8400000000001</v>
      </c>
    </row>
    <row r="1826" spans="2:9" x14ac:dyDescent="0.25">
      <c r="B1826" t="s">
        <v>8</v>
      </c>
      <c r="C1826" t="s">
        <v>16</v>
      </c>
      <c r="D1826" t="s">
        <v>26</v>
      </c>
      <c r="E1826" s="1">
        <v>44298</v>
      </c>
      <c r="F1826" s="4">
        <v>2604</v>
      </c>
      <c r="G1826">
        <v>186</v>
      </c>
      <c r="H1826" s="3">
        <f>_xlfn.XLOOKUP(sales[[#This Row],[Product]],products[Product],products[Cost per box])*sales[[#This Row],[Boxes]]</f>
        <v>1195.98</v>
      </c>
      <c r="I1826" s="4">
        <f>sales[[#This Row],[Revenue]]-sales[[#This Row],[Cost]]</f>
        <v>1408.02</v>
      </c>
    </row>
    <row r="1827" spans="2:9" x14ac:dyDescent="0.25">
      <c r="B1827" t="s">
        <v>51</v>
      </c>
      <c r="C1827" t="s">
        <v>16</v>
      </c>
      <c r="D1827" t="s">
        <v>44</v>
      </c>
      <c r="E1827" s="1">
        <v>44298</v>
      </c>
      <c r="F1827" s="4">
        <v>6643</v>
      </c>
      <c r="G1827">
        <v>665</v>
      </c>
      <c r="H1827" s="3">
        <f>_xlfn.XLOOKUP(sales[[#This Row],[Product]],products[Product],products[Cost per box])*sales[[#This Row],[Boxes]]</f>
        <v>6364.05</v>
      </c>
      <c r="I1827" s="4">
        <f>sales[[#This Row],[Revenue]]-sales[[#This Row],[Cost]]</f>
        <v>278.94999999999982</v>
      </c>
    </row>
    <row r="1828" spans="2:9" x14ac:dyDescent="0.25">
      <c r="B1828" t="s">
        <v>23</v>
      </c>
      <c r="C1828" t="s">
        <v>27</v>
      </c>
      <c r="D1828" t="s">
        <v>19</v>
      </c>
      <c r="E1828" s="1">
        <v>44298</v>
      </c>
      <c r="F1828" s="4">
        <v>5628</v>
      </c>
      <c r="G1828">
        <v>910</v>
      </c>
      <c r="H1828" s="3">
        <f>_xlfn.XLOOKUP(sales[[#This Row],[Product]],products[Product],products[Cost per box])*sales[[#This Row],[Boxes]]</f>
        <v>9309.3000000000011</v>
      </c>
      <c r="I1828" s="4">
        <f>sales[[#This Row],[Revenue]]-sales[[#This Row],[Cost]]</f>
        <v>-3681.3000000000011</v>
      </c>
    </row>
    <row r="1829" spans="2:9" x14ac:dyDescent="0.25">
      <c r="B1829" t="s">
        <v>15</v>
      </c>
      <c r="C1829" t="s">
        <v>27</v>
      </c>
      <c r="D1829" t="s">
        <v>50</v>
      </c>
      <c r="E1829" s="1">
        <v>44298</v>
      </c>
      <c r="F1829" s="4">
        <v>1225</v>
      </c>
      <c r="G1829">
        <v>88</v>
      </c>
      <c r="H1829" s="3">
        <f>_xlfn.XLOOKUP(sales[[#This Row],[Product]],products[Product],products[Cost per box])*sales[[#This Row],[Boxes]]</f>
        <v>1092.08</v>
      </c>
      <c r="I1829" s="4">
        <f>sales[[#This Row],[Revenue]]-sales[[#This Row],[Cost]]</f>
        <v>132.92000000000007</v>
      </c>
    </row>
    <row r="1830" spans="2:9" x14ac:dyDescent="0.25">
      <c r="B1830" t="s">
        <v>25</v>
      </c>
      <c r="C1830" t="s">
        <v>16</v>
      </c>
      <c r="D1830" t="s">
        <v>45</v>
      </c>
      <c r="E1830" s="1">
        <v>44298</v>
      </c>
      <c r="F1830" s="4">
        <v>6685</v>
      </c>
      <c r="G1830">
        <v>304</v>
      </c>
      <c r="H1830" s="3">
        <f>_xlfn.XLOOKUP(sales[[#This Row],[Product]],products[Product],products[Cost per box])*sales[[#This Row],[Boxes]]</f>
        <v>2349.92</v>
      </c>
      <c r="I1830" s="4">
        <f>sales[[#This Row],[Revenue]]-sales[[#This Row],[Cost]]</f>
        <v>4335.08</v>
      </c>
    </row>
    <row r="1831" spans="2:9" x14ac:dyDescent="0.25">
      <c r="B1831" t="s">
        <v>5</v>
      </c>
      <c r="C1831" t="s">
        <v>27</v>
      </c>
      <c r="D1831" t="s">
        <v>52</v>
      </c>
      <c r="E1831" s="1">
        <v>44298</v>
      </c>
      <c r="F1831" s="4">
        <v>1827</v>
      </c>
      <c r="G1831">
        <v>74</v>
      </c>
      <c r="H1831" s="3">
        <f>_xlfn.XLOOKUP(sales[[#This Row],[Product]],products[Product],products[Cost per box])*sales[[#This Row],[Boxes]]</f>
        <v>245.67999999999998</v>
      </c>
      <c r="I1831" s="4">
        <f>sales[[#This Row],[Revenue]]-sales[[#This Row],[Cost]]</f>
        <v>1581.32</v>
      </c>
    </row>
    <row r="1832" spans="2:9" x14ac:dyDescent="0.25">
      <c r="B1832" t="s">
        <v>34</v>
      </c>
      <c r="C1832" t="s">
        <v>27</v>
      </c>
      <c r="D1832" t="s">
        <v>7</v>
      </c>
      <c r="E1832" s="1">
        <v>44298</v>
      </c>
      <c r="F1832" s="4">
        <v>1428</v>
      </c>
      <c r="G1832">
        <v>110</v>
      </c>
      <c r="H1832" s="3">
        <f>_xlfn.XLOOKUP(sales[[#This Row],[Product]],products[Product],products[Cost per box])*sales[[#This Row],[Boxes]]</f>
        <v>566.5</v>
      </c>
      <c r="I1832" s="4">
        <f>sales[[#This Row],[Revenue]]-sales[[#This Row],[Cost]]</f>
        <v>861.5</v>
      </c>
    </row>
    <row r="1833" spans="2:9" x14ac:dyDescent="0.25">
      <c r="B1833" t="s">
        <v>18</v>
      </c>
      <c r="C1833" t="s">
        <v>27</v>
      </c>
      <c r="D1833" t="s">
        <v>24</v>
      </c>
      <c r="E1833" s="1">
        <v>44298</v>
      </c>
      <c r="F1833" s="4">
        <v>406</v>
      </c>
      <c r="G1833">
        <v>29</v>
      </c>
      <c r="H1833" s="3">
        <f>_xlfn.XLOOKUP(sales[[#This Row],[Product]],products[Product],products[Cost per box])*sales[[#This Row],[Boxes]]</f>
        <v>304.79000000000002</v>
      </c>
      <c r="I1833" s="4">
        <f>sales[[#This Row],[Revenue]]-sales[[#This Row],[Cost]]</f>
        <v>101.20999999999998</v>
      </c>
    </row>
    <row r="1834" spans="2:9" x14ac:dyDescent="0.25">
      <c r="B1834" t="s">
        <v>41</v>
      </c>
      <c r="C1834" t="s">
        <v>27</v>
      </c>
      <c r="D1834" t="s">
        <v>43</v>
      </c>
      <c r="E1834" s="1">
        <v>44298</v>
      </c>
      <c r="F1834" s="4">
        <v>2338</v>
      </c>
      <c r="G1834">
        <v>213</v>
      </c>
      <c r="H1834" s="3">
        <f>_xlfn.XLOOKUP(sales[[#This Row],[Product]],products[Product],products[Cost per box])*sales[[#This Row],[Boxes]]</f>
        <v>820.05000000000007</v>
      </c>
      <c r="I1834" s="4">
        <f>sales[[#This Row],[Revenue]]-sales[[#This Row],[Cost]]</f>
        <v>1517.9499999999998</v>
      </c>
    </row>
    <row r="1835" spans="2:9" x14ac:dyDescent="0.25">
      <c r="B1835" t="s">
        <v>40</v>
      </c>
      <c r="C1835" t="s">
        <v>9</v>
      </c>
      <c r="D1835" t="s">
        <v>30</v>
      </c>
      <c r="E1835" s="1">
        <v>44298</v>
      </c>
      <c r="F1835" s="4">
        <v>1435</v>
      </c>
      <c r="G1835">
        <v>131</v>
      </c>
      <c r="H1835" s="3">
        <f>_xlfn.XLOOKUP(sales[[#This Row],[Product]],products[Product],products[Cost per box])*sales[[#This Row],[Boxes]]</f>
        <v>482.08000000000004</v>
      </c>
      <c r="I1835" s="4">
        <f>sales[[#This Row],[Revenue]]-sales[[#This Row],[Cost]]</f>
        <v>952.92</v>
      </c>
    </row>
    <row r="1836" spans="2:9" x14ac:dyDescent="0.25">
      <c r="B1836" t="s">
        <v>15</v>
      </c>
      <c r="C1836" t="s">
        <v>27</v>
      </c>
      <c r="D1836" t="s">
        <v>36</v>
      </c>
      <c r="E1836" s="1">
        <v>44298</v>
      </c>
      <c r="F1836" s="4">
        <v>105</v>
      </c>
      <c r="G1836">
        <v>7</v>
      </c>
      <c r="H1836" s="3">
        <f>_xlfn.XLOOKUP(sales[[#This Row],[Product]],products[Product],products[Cost per box])*sales[[#This Row],[Boxes]]</f>
        <v>35.28</v>
      </c>
      <c r="I1836" s="4">
        <f>sales[[#This Row],[Revenue]]-sales[[#This Row],[Cost]]</f>
        <v>69.72</v>
      </c>
    </row>
    <row r="1837" spans="2:9" x14ac:dyDescent="0.25">
      <c r="B1837" t="s">
        <v>39</v>
      </c>
      <c r="C1837" t="s">
        <v>6</v>
      </c>
      <c r="D1837" t="s">
        <v>28</v>
      </c>
      <c r="E1837" s="1">
        <v>44298</v>
      </c>
      <c r="F1837" s="4">
        <v>1589</v>
      </c>
      <c r="G1837">
        <v>76</v>
      </c>
      <c r="H1837" s="3">
        <f>_xlfn.XLOOKUP(sales[[#This Row],[Product]],products[Product],products[Cost per box])*sales[[#This Row],[Boxes]]</f>
        <v>209.76</v>
      </c>
      <c r="I1837" s="4">
        <f>sales[[#This Row],[Revenue]]-sales[[#This Row],[Cost]]</f>
        <v>1379.24</v>
      </c>
    </row>
    <row r="1838" spans="2:9" x14ac:dyDescent="0.25">
      <c r="B1838" t="s">
        <v>34</v>
      </c>
      <c r="C1838" t="s">
        <v>16</v>
      </c>
      <c r="D1838" t="s">
        <v>14</v>
      </c>
      <c r="E1838" s="1">
        <v>44298</v>
      </c>
      <c r="F1838" s="4">
        <v>1512</v>
      </c>
      <c r="G1838">
        <v>152</v>
      </c>
      <c r="H1838" s="3">
        <f>_xlfn.XLOOKUP(sales[[#This Row],[Product]],products[Product],products[Cost per box])*sales[[#This Row],[Boxes]]</f>
        <v>959.11999999999989</v>
      </c>
      <c r="I1838" s="4">
        <f>sales[[#This Row],[Revenue]]-sales[[#This Row],[Cost]]</f>
        <v>552.88000000000011</v>
      </c>
    </row>
    <row r="1839" spans="2:9" x14ac:dyDescent="0.25">
      <c r="B1839" t="s">
        <v>39</v>
      </c>
      <c r="C1839" t="s">
        <v>11</v>
      </c>
      <c r="D1839" t="s">
        <v>14</v>
      </c>
      <c r="E1839" s="1">
        <v>44298</v>
      </c>
      <c r="F1839" s="4">
        <v>1561</v>
      </c>
      <c r="G1839">
        <v>174</v>
      </c>
      <c r="H1839" s="3">
        <f>_xlfn.XLOOKUP(sales[[#This Row],[Product]],products[Product],products[Cost per box])*sales[[#This Row],[Boxes]]</f>
        <v>1097.9399999999998</v>
      </c>
      <c r="I1839" s="4">
        <f>sales[[#This Row],[Revenue]]-sales[[#This Row],[Cost]]</f>
        <v>463.06000000000017</v>
      </c>
    </row>
    <row r="1840" spans="2:9" x14ac:dyDescent="0.25">
      <c r="B1840" t="s">
        <v>23</v>
      </c>
      <c r="C1840" t="s">
        <v>11</v>
      </c>
      <c r="D1840" t="s">
        <v>24</v>
      </c>
      <c r="E1840" s="1">
        <v>44298</v>
      </c>
      <c r="F1840" s="4">
        <v>9611</v>
      </c>
      <c r="G1840">
        <v>641</v>
      </c>
      <c r="H1840" s="3">
        <f>_xlfn.XLOOKUP(sales[[#This Row],[Product]],products[Product],products[Cost per box])*sales[[#This Row],[Boxes]]</f>
        <v>6736.91</v>
      </c>
      <c r="I1840" s="4">
        <f>sales[[#This Row],[Revenue]]-sales[[#This Row],[Cost]]</f>
        <v>2874.09</v>
      </c>
    </row>
    <row r="1841" spans="2:9" x14ac:dyDescent="0.25">
      <c r="B1841" t="s">
        <v>15</v>
      </c>
      <c r="C1841" t="s">
        <v>11</v>
      </c>
      <c r="D1841" t="s">
        <v>52</v>
      </c>
      <c r="E1841" s="1">
        <v>44298</v>
      </c>
      <c r="F1841" s="4">
        <v>10948</v>
      </c>
      <c r="G1841">
        <v>422</v>
      </c>
      <c r="H1841" s="3">
        <f>_xlfn.XLOOKUP(sales[[#This Row],[Product]],products[Product],products[Cost per box])*sales[[#This Row],[Boxes]]</f>
        <v>1401.04</v>
      </c>
      <c r="I1841" s="4">
        <f>sales[[#This Row],[Revenue]]-sales[[#This Row],[Cost]]</f>
        <v>9546.9599999999991</v>
      </c>
    </row>
    <row r="1842" spans="2:9" x14ac:dyDescent="0.25">
      <c r="B1842" t="s">
        <v>23</v>
      </c>
      <c r="C1842" t="s">
        <v>11</v>
      </c>
      <c r="D1842" t="s">
        <v>31</v>
      </c>
      <c r="E1842" s="1">
        <v>44298</v>
      </c>
      <c r="F1842" s="4">
        <v>868</v>
      </c>
      <c r="G1842">
        <v>49</v>
      </c>
      <c r="H1842" s="3">
        <f>_xlfn.XLOOKUP(sales[[#This Row],[Product]],products[Product],products[Cost per box])*sales[[#This Row],[Boxes]]</f>
        <v>280.27999999999997</v>
      </c>
      <c r="I1842" s="4">
        <f>sales[[#This Row],[Revenue]]-sales[[#This Row],[Cost]]</f>
        <v>587.72</v>
      </c>
    </row>
    <row r="1843" spans="2:9" x14ac:dyDescent="0.25">
      <c r="B1843" t="s">
        <v>8</v>
      </c>
      <c r="C1843" t="s">
        <v>21</v>
      </c>
      <c r="D1843" t="s">
        <v>47</v>
      </c>
      <c r="E1843" s="1">
        <v>44298</v>
      </c>
      <c r="F1843" s="4">
        <v>945</v>
      </c>
      <c r="G1843">
        <v>73</v>
      </c>
      <c r="H1843" s="3">
        <f>_xlfn.XLOOKUP(sales[[#This Row],[Product]],products[Product],products[Cost per box])*sales[[#This Row],[Boxes]]</f>
        <v>383.97999999999996</v>
      </c>
      <c r="I1843" s="4">
        <f>sales[[#This Row],[Revenue]]-sales[[#This Row],[Cost]]</f>
        <v>561.02</v>
      </c>
    </row>
    <row r="1844" spans="2:9" x14ac:dyDescent="0.25">
      <c r="B1844" t="s">
        <v>41</v>
      </c>
      <c r="C1844" t="s">
        <v>16</v>
      </c>
      <c r="D1844" t="s">
        <v>52</v>
      </c>
      <c r="E1844" s="1">
        <v>44298</v>
      </c>
      <c r="F1844" s="4">
        <v>5250</v>
      </c>
      <c r="G1844">
        <v>219</v>
      </c>
      <c r="H1844" s="3">
        <f>_xlfn.XLOOKUP(sales[[#This Row],[Product]],products[Product],products[Cost per box])*sales[[#This Row],[Boxes]]</f>
        <v>727.07999999999993</v>
      </c>
      <c r="I1844" s="4">
        <f>sales[[#This Row],[Revenue]]-sales[[#This Row],[Cost]]</f>
        <v>4522.92</v>
      </c>
    </row>
    <row r="1845" spans="2:9" x14ac:dyDescent="0.25">
      <c r="B1845" t="s">
        <v>15</v>
      </c>
      <c r="C1845" t="s">
        <v>9</v>
      </c>
      <c r="D1845" t="s">
        <v>48</v>
      </c>
      <c r="E1845" s="1">
        <v>44298</v>
      </c>
      <c r="F1845" s="4">
        <v>2884</v>
      </c>
      <c r="G1845">
        <v>206</v>
      </c>
      <c r="H1845" s="3">
        <f>_xlfn.XLOOKUP(sales[[#This Row],[Product]],products[Product],products[Cost per box])*sales[[#This Row],[Boxes]]</f>
        <v>1540.88</v>
      </c>
      <c r="I1845" s="4">
        <f>sales[[#This Row],[Revenue]]-sales[[#This Row],[Cost]]</f>
        <v>1343.12</v>
      </c>
    </row>
    <row r="1846" spans="2:9" x14ac:dyDescent="0.25">
      <c r="B1846" t="s">
        <v>20</v>
      </c>
      <c r="C1846" t="s">
        <v>6</v>
      </c>
      <c r="D1846" t="s">
        <v>50</v>
      </c>
      <c r="E1846" s="1">
        <v>44298</v>
      </c>
      <c r="F1846" s="4">
        <v>1722</v>
      </c>
      <c r="G1846">
        <v>133</v>
      </c>
      <c r="H1846" s="3">
        <f>_xlfn.XLOOKUP(sales[[#This Row],[Product]],products[Product],products[Cost per box])*sales[[#This Row],[Boxes]]</f>
        <v>1650.53</v>
      </c>
      <c r="I1846" s="4">
        <f>sales[[#This Row],[Revenue]]-sales[[#This Row],[Cost]]</f>
        <v>71.470000000000027</v>
      </c>
    </row>
    <row r="1847" spans="2:9" x14ac:dyDescent="0.25">
      <c r="B1847" t="s">
        <v>13</v>
      </c>
      <c r="C1847" t="s">
        <v>9</v>
      </c>
      <c r="D1847" t="s">
        <v>24</v>
      </c>
      <c r="E1847" s="1">
        <v>44298</v>
      </c>
      <c r="F1847" s="4">
        <v>8309</v>
      </c>
      <c r="G1847">
        <v>554</v>
      </c>
      <c r="H1847" s="3">
        <f>_xlfn.XLOOKUP(sales[[#This Row],[Product]],products[Product],products[Cost per box])*sales[[#This Row],[Boxes]]</f>
        <v>5822.54</v>
      </c>
      <c r="I1847" s="4">
        <f>sales[[#This Row],[Revenue]]-sales[[#This Row],[Cost]]</f>
        <v>2486.46</v>
      </c>
    </row>
    <row r="1848" spans="2:9" x14ac:dyDescent="0.25">
      <c r="B1848" t="s">
        <v>37</v>
      </c>
      <c r="C1848" t="s">
        <v>27</v>
      </c>
      <c r="D1848" t="s">
        <v>7</v>
      </c>
      <c r="E1848" s="1">
        <v>44298</v>
      </c>
      <c r="F1848" s="4">
        <v>2191</v>
      </c>
      <c r="G1848">
        <v>157</v>
      </c>
      <c r="H1848" s="3">
        <f>_xlfn.XLOOKUP(sales[[#This Row],[Product]],products[Product],products[Cost per box])*sales[[#This Row],[Boxes]]</f>
        <v>808.55000000000007</v>
      </c>
      <c r="I1848" s="4">
        <f>sales[[#This Row],[Revenue]]-sales[[#This Row],[Cost]]</f>
        <v>1382.4499999999998</v>
      </c>
    </row>
    <row r="1849" spans="2:9" x14ac:dyDescent="0.25">
      <c r="B1849" t="s">
        <v>25</v>
      </c>
      <c r="C1849" t="s">
        <v>9</v>
      </c>
      <c r="D1849" t="s">
        <v>50</v>
      </c>
      <c r="E1849" s="1">
        <v>44298</v>
      </c>
      <c r="F1849" s="4">
        <v>5299</v>
      </c>
      <c r="G1849">
        <v>442</v>
      </c>
      <c r="H1849" s="3">
        <f>_xlfn.XLOOKUP(sales[[#This Row],[Product]],products[Product],products[Cost per box])*sales[[#This Row],[Boxes]]</f>
        <v>5485.22</v>
      </c>
      <c r="I1849" s="4">
        <f>sales[[#This Row],[Revenue]]-sales[[#This Row],[Cost]]</f>
        <v>-186.22000000000025</v>
      </c>
    </row>
    <row r="1850" spans="2:9" x14ac:dyDescent="0.25">
      <c r="B1850" t="s">
        <v>41</v>
      </c>
      <c r="C1850" t="s">
        <v>9</v>
      </c>
      <c r="D1850" t="s">
        <v>52</v>
      </c>
      <c r="E1850" s="1">
        <v>44298</v>
      </c>
      <c r="F1850" s="4">
        <v>1043</v>
      </c>
      <c r="G1850">
        <v>42</v>
      </c>
      <c r="H1850" s="3">
        <f>_xlfn.XLOOKUP(sales[[#This Row],[Product]],products[Product],products[Cost per box])*sales[[#This Row],[Boxes]]</f>
        <v>139.44</v>
      </c>
      <c r="I1850" s="4">
        <f>sales[[#This Row],[Revenue]]-sales[[#This Row],[Cost]]</f>
        <v>903.56</v>
      </c>
    </row>
    <row r="1851" spans="2:9" x14ac:dyDescent="0.25">
      <c r="B1851" t="s">
        <v>49</v>
      </c>
      <c r="C1851" t="s">
        <v>11</v>
      </c>
      <c r="D1851" t="s">
        <v>22</v>
      </c>
      <c r="E1851" s="1">
        <v>44298</v>
      </c>
      <c r="F1851" s="4">
        <v>3717</v>
      </c>
      <c r="G1851">
        <v>465</v>
      </c>
      <c r="H1851" s="3">
        <f>_xlfn.XLOOKUP(sales[[#This Row],[Product]],products[Product],products[Cost per box])*sales[[#This Row],[Boxes]]</f>
        <v>3822.3</v>
      </c>
      <c r="I1851" s="4">
        <f>sales[[#This Row],[Revenue]]-sales[[#This Row],[Cost]]</f>
        <v>-105.30000000000018</v>
      </c>
    </row>
    <row r="1852" spans="2:9" x14ac:dyDescent="0.25">
      <c r="B1852" t="s">
        <v>18</v>
      </c>
      <c r="C1852" t="s">
        <v>21</v>
      </c>
      <c r="D1852" t="s">
        <v>38</v>
      </c>
      <c r="E1852" s="1">
        <v>44298</v>
      </c>
      <c r="F1852" s="4">
        <v>6818</v>
      </c>
      <c r="G1852">
        <v>427</v>
      </c>
      <c r="H1852" s="3">
        <f>_xlfn.XLOOKUP(sales[[#This Row],[Product]],products[Product],products[Cost per box])*sales[[#This Row],[Boxes]]</f>
        <v>4244.38</v>
      </c>
      <c r="I1852" s="4">
        <f>sales[[#This Row],[Revenue]]-sales[[#This Row],[Cost]]</f>
        <v>2573.62</v>
      </c>
    </row>
    <row r="1853" spans="2:9" x14ac:dyDescent="0.25">
      <c r="B1853" t="s">
        <v>51</v>
      </c>
      <c r="C1853" t="s">
        <v>21</v>
      </c>
      <c r="D1853" t="s">
        <v>12</v>
      </c>
      <c r="E1853" s="1">
        <v>44298</v>
      </c>
      <c r="F1853" s="4">
        <v>6174</v>
      </c>
      <c r="G1853">
        <v>229</v>
      </c>
      <c r="H1853" s="3">
        <f>_xlfn.XLOOKUP(sales[[#This Row],[Product]],products[Product],products[Cost per box])*sales[[#This Row],[Boxes]]</f>
        <v>1930.47</v>
      </c>
      <c r="I1853" s="4">
        <f>sales[[#This Row],[Revenue]]-sales[[#This Row],[Cost]]</f>
        <v>4243.53</v>
      </c>
    </row>
    <row r="1854" spans="2:9" x14ac:dyDescent="0.25">
      <c r="B1854" t="s">
        <v>8</v>
      </c>
      <c r="C1854" t="s">
        <v>9</v>
      </c>
      <c r="D1854" t="s">
        <v>50</v>
      </c>
      <c r="E1854" s="1">
        <v>44298</v>
      </c>
      <c r="F1854" s="4">
        <v>224</v>
      </c>
      <c r="G1854">
        <v>16</v>
      </c>
      <c r="H1854" s="3">
        <f>_xlfn.XLOOKUP(sales[[#This Row],[Product]],products[Product],products[Cost per box])*sales[[#This Row],[Boxes]]</f>
        <v>198.56</v>
      </c>
      <c r="I1854" s="4">
        <f>sales[[#This Row],[Revenue]]-sales[[#This Row],[Cost]]</f>
        <v>25.439999999999998</v>
      </c>
    </row>
    <row r="1855" spans="2:9" x14ac:dyDescent="0.25">
      <c r="B1855" t="s">
        <v>34</v>
      </c>
      <c r="C1855" t="s">
        <v>11</v>
      </c>
      <c r="D1855" t="s">
        <v>19</v>
      </c>
      <c r="E1855" s="1">
        <v>44298</v>
      </c>
      <c r="F1855" s="4">
        <v>4893</v>
      </c>
      <c r="G1855">
        <v>699</v>
      </c>
      <c r="H1855" s="3">
        <f>_xlfn.XLOOKUP(sales[[#This Row],[Product]],products[Product],products[Cost per box])*sales[[#This Row],[Boxes]]</f>
        <v>7150.77</v>
      </c>
      <c r="I1855" s="4">
        <f>sales[[#This Row],[Revenue]]-sales[[#This Row],[Cost]]</f>
        <v>-2257.7700000000004</v>
      </c>
    </row>
    <row r="1856" spans="2:9" x14ac:dyDescent="0.25">
      <c r="B1856" t="s">
        <v>32</v>
      </c>
      <c r="C1856" t="s">
        <v>9</v>
      </c>
      <c r="D1856" t="s">
        <v>22</v>
      </c>
      <c r="E1856" s="1">
        <v>44298</v>
      </c>
      <c r="F1856" s="4">
        <v>910</v>
      </c>
      <c r="G1856">
        <v>114</v>
      </c>
      <c r="H1856" s="3">
        <f>_xlfn.XLOOKUP(sales[[#This Row],[Product]],products[Product],products[Cost per box])*sales[[#This Row],[Boxes]]</f>
        <v>937.08</v>
      </c>
      <c r="I1856" s="4">
        <f>sales[[#This Row],[Revenue]]-sales[[#This Row],[Cost]]</f>
        <v>-27.080000000000041</v>
      </c>
    </row>
    <row r="1857" spans="2:9" x14ac:dyDescent="0.25">
      <c r="B1857" t="s">
        <v>55</v>
      </c>
      <c r="C1857" t="s">
        <v>11</v>
      </c>
      <c r="D1857" t="s">
        <v>7</v>
      </c>
      <c r="E1857" s="1">
        <v>44298</v>
      </c>
      <c r="F1857" s="4">
        <v>10409</v>
      </c>
      <c r="G1857">
        <v>417</v>
      </c>
      <c r="H1857" s="3">
        <f>_xlfn.XLOOKUP(sales[[#This Row],[Product]],products[Product],products[Cost per box])*sales[[#This Row],[Boxes]]</f>
        <v>2147.5500000000002</v>
      </c>
      <c r="I1857" s="4">
        <f>sales[[#This Row],[Revenue]]-sales[[#This Row],[Cost]]</f>
        <v>8261.4500000000007</v>
      </c>
    </row>
    <row r="1858" spans="2:9" x14ac:dyDescent="0.25">
      <c r="B1858" t="s">
        <v>51</v>
      </c>
      <c r="C1858" t="s">
        <v>9</v>
      </c>
      <c r="D1858" t="s">
        <v>45</v>
      </c>
      <c r="E1858" s="1">
        <v>44298</v>
      </c>
      <c r="F1858" s="4">
        <v>11522</v>
      </c>
      <c r="G1858">
        <v>461</v>
      </c>
      <c r="H1858" s="3">
        <f>_xlfn.XLOOKUP(sales[[#This Row],[Product]],products[Product],products[Cost per box])*sales[[#This Row],[Boxes]]</f>
        <v>3563.53</v>
      </c>
      <c r="I1858" s="4">
        <f>sales[[#This Row],[Revenue]]-sales[[#This Row],[Cost]]</f>
        <v>7958.4699999999993</v>
      </c>
    </row>
    <row r="1859" spans="2:9" x14ac:dyDescent="0.25">
      <c r="B1859" t="s">
        <v>18</v>
      </c>
      <c r="C1859" t="s">
        <v>6</v>
      </c>
      <c r="D1859" t="s">
        <v>28</v>
      </c>
      <c r="E1859" s="1">
        <v>44298</v>
      </c>
      <c r="F1859" s="4">
        <v>1358</v>
      </c>
      <c r="G1859">
        <v>105</v>
      </c>
      <c r="H1859" s="3">
        <f>_xlfn.XLOOKUP(sales[[#This Row],[Product]],products[Product],products[Cost per box])*sales[[#This Row],[Boxes]]</f>
        <v>289.79999999999995</v>
      </c>
      <c r="I1859" s="4">
        <f>sales[[#This Row],[Revenue]]-sales[[#This Row],[Cost]]</f>
        <v>1068.2</v>
      </c>
    </row>
    <row r="1860" spans="2:9" x14ac:dyDescent="0.25">
      <c r="B1860" t="s">
        <v>25</v>
      </c>
      <c r="C1860" t="s">
        <v>21</v>
      </c>
      <c r="D1860" t="s">
        <v>43</v>
      </c>
      <c r="E1860" s="1">
        <v>44298</v>
      </c>
      <c r="F1860" s="4">
        <v>9387</v>
      </c>
      <c r="G1860">
        <v>587</v>
      </c>
      <c r="H1860" s="3">
        <f>_xlfn.XLOOKUP(sales[[#This Row],[Product]],products[Product],products[Cost per box])*sales[[#This Row],[Boxes]]</f>
        <v>2259.9500000000003</v>
      </c>
      <c r="I1860" s="4">
        <f>sales[[#This Row],[Revenue]]-sales[[#This Row],[Cost]]</f>
        <v>7127.0499999999993</v>
      </c>
    </row>
    <row r="1861" spans="2:9" x14ac:dyDescent="0.25">
      <c r="B1861" t="s">
        <v>51</v>
      </c>
      <c r="C1861" t="s">
        <v>27</v>
      </c>
      <c r="D1861" t="s">
        <v>14</v>
      </c>
      <c r="E1861" s="1">
        <v>44298</v>
      </c>
      <c r="F1861" s="4">
        <v>1267</v>
      </c>
      <c r="G1861">
        <v>51</v>
      </c>
      <c r="H1861" s="3">
        <f>_xlfn.XLOOKUP(sales[[#This Row],[Product]],products[Product],products[Cost per box])*sales[[#This Row],[Boxes]]</f>
        <v>321.81</v>
      </c>
      <c r="I1861" s="4">
        <f>sales[[#This Row],[Revenue]]-sales[[#This Row],[Cost]]</f>
        <v>945.19</v>
      </c>
    </row>
    <row r="1862" spans="2:9" x14ac:dyDescent="0.25">
      <c r="B1862" t="s">
        <v>25</v>
      </c>
      <c r="C1862" t="s">
        <v>6</v>
      </c>
      <c r="D1862" t="s">
        <v>7</v>
      </c>
      <c r="E1862" s="1">
        <v>44299</v>
      </c>
      <c r="F1862" s="4">
        <v>3164</v>
      </c>
      <c r="G1862">
        <v>244</v>
      </c>
      <c r="H1862" s="3">
        <f>_xlfn.XLOOKUP(sales[[#This Row],[Product]],products[Product],products[Cost per box])*sales[[#This Row],[Boxes]]</f>
        <v>1256.6000000000001</v>
      </c>
      <c r="I1862" s="4">
        <f>sales[[#This Row],[Revenue]]-sales[[#This Row],[Cost]]</f>
        <v>1907.3999999999999</v>
      </c>
    </row>
    <row r="1863" spans="2:9" x14ac:dyDescent="0.25">
      <c r="B1863" t="s">
        <v>49</v>
      </c>
      <c r="C1863" t="s">
        <v>6</v>
      </c>
      <c r="D1863" t="s">
        <v>43</v>
      </c>
      <c r="E1863" s="1">
        <v>44299</v>
      </c>
      <c r="F1863" s="4">
        <v>1274</v>
      </c>
      <c r="G1863">
        <v>107</v>
      </c>
      <c r="H1863" s="3">
        <f>_xlfn.XLOOKUP(sales[[#This Row],[Product]],products[Product],products[Cost per box])*sales[[#This Row],[Boxes]]</f>
        <v>411.95</v>
      </c>
      <c r="I1863" s="4">
        <f>sales[[#This Row],[Revenue]]-sales[[#This Row],[Cost]]</f>
        <v>862.05</v>
      </c>
    </row>
    <row r="1864" spans="2:9" x14ac:dyDescent="0.25">
      <c r="B1864" t="s">
        <v>8</v>
      </c>
      <c r="C1864" t="s">
        <v>21</v>
      </c>
      <c r="D1864" t="s">
        <v>28</v>
      </c>
      <c r="E1864" s="1">
        <v>44299</v>
      </c>
      <c r="F1864" s="4">
        <v>2660</v>
      </c>
      <c r="G1864">
        <v>116</v>
      </c>
      <c r="H1864" s="3">
        <f>_xlfn.XLOOKUP(sales[[#This Row],[Product]],products[Product],products[Cost per box])*sales[[#This Row],[Boxes]]</f>
        <v>320.15999999999997</v>
      </c>
      <c r="I1864" s="4">
        <f>sales[[#This Row],[Revenue]]-sales[[#This Row],[Cost]]</f>
        <v>2339.84</v>
      </c>
    </row>
    <row r="1865" spans="2:9" x14ac:dyDescent="0.25">
      <c r="B1865" t="s">
        <v>33</v>
      </c>
      <c r="C1865" t="s">
        <v>21</v>
      </c>
      <c r="D1865" t="s">
        <v>50</v>
      </c>
      <c r="E1865" s="1">
        <v>44299</v>
      </c>
      <c r="F1865" s="4">
        <v>4445</v>
      </c>
      <c r="G1865">
        <v>318</v>
      </c>
      <c r="H1865" s="3">
        <f>_xlfn.XLOOKUP(sales[[#This Row],[Product]],products[Product],products[Cost per box])*sales[[#This Row],[Boxes]]</f>
        <v>3946.38</v>
      </c>
      <c r="I1865" s="4">
        <f>sales[[#This Row],[Revenue]]-sales[[#This Row],[Cost]]</f>
        <v>498.61999999999989</v>
      </c>
    </row>
    <row r="1866" spans="2:9" x14ac:dyDescent="0.25">
      <c r="B1866" t="s">
        <v>33</v>
      </c>
      <c r="C1866" t="s">
        <v>27</v>
      </c>
      <c r="D1866" t="s">
        <v>22</v>
      </c>
      <c r="E1866" s="1">
        <v>44299</v>
      </c>
      <c r="F1866" s="4">
        <v>581</v>
      </c>
      <c r="G1866">
        <v>97</v>
      </c>
      <c r="H1866" s="3">
        <f>_xlfn.XLOOKUP(sales[[#This Row],[Product]],products[Product],products[Cost per box])*sales[[#This Row],[Boxes]]</f>
        <v>797.34</v>
      </c>
      <c r="I1866" s="4">
        <f>sales[[#This Row],[Revenue]]-sales[[#This Row],[Cost]]</f>
        <v>-216.34000000000003</v>
      </c>
    </row>
    <row r="1867" spans="2:9" x14ac:dyDescent="0.25">
      <c r="B1867" t="s">
        <v>32</v>
      </c>
      <c r="C1867" t="s">
        <v>6</v>
      </c>
      <c r="D1867" t="s">
        <v>42</v>
      </c>
      <c r="E1867" s="1">
        <v>44299</v>
      </c>
      <c r="F1867" s="4">
        <v>4473</v>
      </c>
      <c r="G1867">
        <v>187</v>
      </c>
      <c r="H1867" s="3">
        <f>_xlfn.XLOOKUP(sales[[#This Row],[Product]],products[Product],products[Cost per box])*sales[[#This Row],[Boxes]]</f>
        <v>886.38</v>
      </c>
      <c r="I1867" s="4">
        <f>sales[[#This Row],[Revenue]]-sales[[#This Row],[Cost]]</f>
        <v>3586.62</v>
      </c>
    </row>
    <row r="1868" spans="2:9" x14ac:dyDescent="0.25">
      <c r="B1868" t="s">
        <v>32</v>
      </c>
      <c r="C1868" t="s">
        <v>6</v>
      </c>
      <c r="D1868" t="s">
        <v>48</v>
      </c>
      <c r="E1868" s="1">
        <v>44299</v>
      </c>
      <c r="F1868" s="4">
        <v>5488</v>
      </c>
      <c r="G1868">
        <v>392</v>
      </c>
      <c r="H1868" s="3">
        <f>_xlfn.XLOOKUP(sales[[#This Row],[Product]],products[Product],products[Cost per box])*sales[[#This Row],[Boxes]]</f>
        <v>2932.1600000000003</v>
      </c>
      <c r="I1868" s="4">
        <f>sales[[#This Row],[Revenue]]-sales[[#This Row],[Cost]]</f>
        <v>2555.8399999999997</v>
      </c>
    </row>
    <row r="1869" spans="2:9" x14ac:dyDescent="0.25">
      <c r="B1869" t="s">
        <v>37</v>
      </c>
      <c r="C1869" t="s">
        <v>16</v>
      </c>
      <c r="D1869" t="s">
        <v>14</v>
      </c>
      <c r="E1869" s="1">
        <v>44299</v>
      </c>
      <c r="F1869" s="4">
        <v>49</v>
      </c>
      <c r="G1869">
        <v>6</v>
      </c>
      <c r="H1869" s="3">
        <f>_xlfn.XLOOKUP(sales[[#This Row],[Product]],products[Product],products[Cost per box])*sales[[#This Row],[Boxes]]</f>
        <v>37.86</v>
      </c>
      <c r="I1869" s="4">
        <f>sales[[#This Row],[Revenue]]-sales[[#This Row],[Cost]]</f>
        <v>11.14</v>
      </c>
    </row>
    <row r="1870" spans="2:9" x14ac:dyDescent="0.25">
      <c r="B1870" t="s">
        <v>10</v>
      </c>
      <c r="C1870" t="s">
        <v>16</v>
      </c>
      <c r="D1870" t="s">
        <v>7</v>
      </c>
      <c r="E1870" s="1">
        <v>44299</v>
      </c>
      <c r="F1870" s="4">
        <v>4739</v>
      </c>
      <c r="G1870">
        <v>365</v>
      </c>
      <c r="H1870" s="3">
        <f>_xlfn.XLOOKUP(sales[[#This Row],[Product]],products[Product],products[Cost per box])*sales[[#This Row],[Boxes]]</f>
        <v>1879.7500000000002</v>
      </c>
      <c r="I1870" s="4">
        <f>sales[[#This Row],[Revenue]]-sales[[#This Row],[Cost]]</f>
        <v>2859.25</v>
      </c>
    </row>
    <row r="1871" spans="2:9" x14ac:dyDescent="0.25">
      <c r="B1871" t="s">
        <v>51</v>
      </c>
      <c r="C1871" t="s">
        <v>6</v>
      </c>
      <c r="D1871" t="s">
        <v>30</v>
      </c>
      <c r="E1871" s="1">
        <v>44299</v>
      </c>
      <c r="F1871" s="4">
        <v>6797</v>
      </c>
      <c r="G1871">
        <v>618</v>
      </c>
      <c r="H1871" s="3">
        <f>_xlfn.XLOOKUP(sales[[#This Row],[Product]],products[Product],products[Cost per box])*sales[[#This Row],[Boxes]]</f>
        <v>2274.2400000000002</v>
      </c>
      <c r="I1871" s="4">
        <f>sales[[#This Row],[Revenue]]-sales[[#This Row],[Cost]]</f>
        <v>4522.76</v>
      </c>
    </row>
    <row r="1872" spans="2:9" x14ac:dyDescent="0.25">
      <c r="B1872" t="s">
        <v>20</v>
      </c>
      <c r="C1872" t="s">
        <v>27</v>
      </c>
      <c r="D1872" t="s">
        <v>31</v>
      </c>
      <c r="E1872" s="1">
        <v>44299</v>
      </c>
      <c r="F1872" s="4">
        <v>4291</v>
      </c>
      <c r="G1872">
        <v>239</v>
      </c>
      <c r="H1872" s="3">
        <f>_xlfn.XLOOKUP(sales[[#This Row],[Product]],products[Product],products[Cost per box])*sales[[#This Row],[Boxes]]</f>
        <v>1367.08</v>
      </c>
      <c r="I1872" s="4">
        <f>sales[[#This Row],[Revenue]]-sales[[#This Row],[Cost]]</f>
        <v>2923.92</v>
      </c>
    </row>
    <row r="1873" spans="2:9" x14ac:dyDescent="0.25">
      <c r="B1873" t="s">
        <v>40</v>
      </c>
      <c r="C1873" t="s">
        <v>9</v>
      </c>
      <c r="D1873" t="s">
        <v>43</v>
      </c>
      <c r="E1873" s="1">
        <v>44299</v>
      </c>
      <c r="F1873" s="4">
        <v>1568</v>
      </c>
      <c r="G1873">
        <v>157</v>
      </c>
      <c r="H1873" s="3">
        <f>_xlfn.XLOOKUP(sales[[#This Row],[Product]],products[Product],products[Cost per box])*sales[[#This Row],[Boxes]]</f>
        <v>604.45000000000005</v>
      </c>
      <c r="I1873" s="4">
        <f>sales[[#This Row],[Revenue]]-sales[[#This Row],[Cost]]</f>
        <v>963.55</v>
      </c>
    </row>
    <row r="1874" spans="2:9" x14ac:dyDescent="0.25">
      <c r="B1874" t="s">
        <v>40</v>
      </c>
      <c r="C1874" t="s">
        <v>9</v>
      </c>
      <c r="D1874" t="s">
        <v>28</v>
      </c>
      <c r="E1874" s="1">
        <v>44299</v>
      </c>
      <c r="F1874" s="4">
        <v>6923</v>
      </c>
      <c r="G1874">
        <v>330</v>
      </c>
      <c r="H1874" s="3">
        <f>_xlfn.XLOOKUP(sales[[#This Row],[Product]],products[Product],products[Cost per box])*sales[[#This Row],[Boxes]]</f>
        <v>910.8</v>
      </c>
      <c r="I1874" s="4">
        <f>sales[[#This Row],[Revenue]]-sales[[#This Row],[Cost]]</f>
        <v>6012.2</v>
      </c>
    </row>
    <row r="1875" spans="2:9" x14ac:dyDescent="0.25">
      <c r="B1875" t="s">
        <v>18</v>
      </c>
      <c r="C1875" t="s">
        <v>6</v>
      </c>
      <c r="D1875" t="s">
        <v>26</v>
      </c>
      <c r="E1875" s="1">
        <v>44299</v>
      </c>
      <c r="F1875" s="4">
        <v>8953</v>
      </c>
      <c r="G1875">
        <v>560</v>
      </c>
      <c r="H1875" s="3">
        <f>_xlfn.XLOOKUP(sales[[#This Row],[Product]],products[Product],products[Cost per box])*sales[[#This Row],[Boxes]]</f>
        <v>3600.7999999999997</v>
      </c>
      <c r="I1875" s="4">
        <f>sales[[#This Row],[Revenue]]-sales[[#This Row],[Cost]]</f>
        <v>5352.2000000000007</v>
      </c>
    </row>
    <row r="1876" spans="2:9" x14ac:dyDescent="0.25">
      <c r="B1876" t="s">
        <v>41</v>
      </c>
      <c r="C1876" t="s">
        <v>16</v>
      </c>
      <c r="D1876" t="s">
        <v>24</v>
      </c>
      <c r="E1876" s="1">
        <v>44299</v>
      </c>
      <c r="F1876" s="4">
        <v>5747</v>
      </c>
      <c r="G1876">
        <v>384</v>
      </c>
      <c r="H1876" s="3">
        <f>_xlfn.XLOOKUP(sales[[#This Row],[Product]],products[Product],products[Cost per box])*sales[[#This Row],[Boxes]]</f>
        <v>4035.84</v>
      </c>
      <c r="I1876" s="4">
        <f>sales[[#This Row],[Revenue]]-sales[[#This Row],[Cost]]</f>
        <v>1711.1599999999999</v>
      </c>
    </row>
    <row r="1877" spans="2:9" x14ac:dyDescent="0.25">
      <c r="B1877" t="s">
        <v>23</v>
      </c>
      <c r="C1877" t="s">
        <v>11</v>
      </c>
      <c r="D1877" t="s">
        <v>52</v>
      </c>
      <c r="E1877" s="1">
        <v>44299</v>
      </c>
      <c r="F1877" s="4">
        <v>2317</v>
      </c>
      <c r="G1877">
        <v>90</v>
      </c>
      <c r="H1877" s="3">
        <f>_xlfn.XLOOKUP(sales[[#This Row],[Product]],products[Product],products[Cost per box])*sales[[#This Row],[Boxes]]</f>
        <v>298.8</v>
      </c>
      <c r="I1877" s="4">
        <f>sales[[#This Row],[Revenue]]-sales[[#This Row],[Cost]]</f>
        <v>2018.2</v>
      </c>
    </row>
    <row r="1878" spans="2:9" x14ac:dyDescent="0.25">
      <c r="B1878" t="s">
        <v>10</v>
      </c>
      <c r="C1878" t="s">
        <v>27</v>
      </c>
      <c r="D1878" t="s">
        <v>35</v>
      </c>
      <c r="E1878" s="1">
        <v>44299</v>
      </c>
      <c r="F1878" s="4">
        <v>1099</v>
      </c>
      <c r="G1878">
        <v>48</v>
      </c>
      <c r="H1878" s="3">
        <f>_xlfn.XLOOKUP(sales[[#This Row],[Product]],products[Product],products[Cost per box])*sales[[#This Row],[Boxes]]</f>
        <v>127.19999999999999</v>
      </c>
      <c r="I1878" s="4">
        <f>sales[[#This Row],[Revenue]]-sales[[#This Row],[Cost]]</f>
        <v>971.8</v>
      </c>
    </row>
    <row r="1879" spans="2:9" x14ac:dyDescent="0.25">
      <c r="B1879" t="s">
        <v>5</v>
      </c>
      <c r="C1879" t="s">
        <v>21</v>
      </c>
      <c r="D1879" t="s">
        <v>36</v>
      </c>
      <c r="E1879" s="1">
        <v>44299</v>
      </c>
      <c r="F1879" s="4">
        <v>91</v>
      </c>
      <c r="G1879">
        <v>7</v>
      </c>
      <c r="H1879" s="3">
        <f>_xlfn.XLOOKUP(sales[[#This Row],[Product]],products[Product],products[Cost per box])*sales[[#This Row],[Boxes]]</f>
        <v>35.28</v>
      </c>
      <c r="I1879" s="4">
        <f>sales[[#This Row],[Revenue]]-sales[[#This Row],[Cost]]</f>
        <v>55.72</v>
      </c>
    </row>
    <row r="1880" spans="2:9" x14ac:dyDescent="0.25">
      <c r="B1880" t="s">
        <v>34</v>
      </c>
      <c r="C1880" t="s">
        <v>9</v>
      </c>
      <c r="D1880" t="s">
        <v>19</v>
      </c>
      <c r="E1880" s="1">
        <v>44299</v>
      </c>
      <c r="F1880" s="4">
        <v>1848</v>
      </c>
      <c r="G1880">
        <v>116</v>
      </c>
      <c r="H1880" s="3">
        <f>_xlfn.XLOOKUP(sales[[#This Row],[Product]],products[Product],products[Cost per box])*sales[[#This Row],[Boxes]]</f>
        <v>1186.68</v>
      </c>
      <c r="I1880" s="4">
        <f>sales[[#This Row],[Revenue]]-sales[[#This Row],[Cost]]</f>
        <v>661.31999999999994</v>
      </c>
    </row>
    <row r="1881" spans="2:9" x14ac:dyDescent="0.25">
      <c r="B1881" t="s">
        <v>13</v>
      </c>
      <c r="C1881" t="s">
        <v>21</v>
      </c>
      <c r="D1881" t="s">
        <v>30</v>
      </c>
      <c r="E1881" s="1">
        <v>44299</v>
      </c>
      <c r="F1881" s="4">
        <v>12831</v>
      </c>
      <c r="G1881">
        <v>700</v>
      </c>
      <c r="H1881" s="3">
        <f>_xlfn.XLOOKUP(sales[[#This Row],[Product]],products[Product],products[Cost per box])*sales[[#This Row],[Boxes]]</f>
        <v>2576</v>
      </c>
      <c r="I1881" s="4">
        <f>sales[[#This Row],[Revenue]]-sales[[#This Row],[Cost]]</f>
        <v>10255</v>
      </c>
    </row>
    <row r="1882" spans="2:9" x14ac:dyDescent="0.25">
      <c r="B1882" t="s">
        <v>23</v>
      </c>
      <c r="C1882" t="s">
        <v>27</v>
      </c>
      <c r="D1882" t="s">
        <v>14</v>
      </c>
      <c r="E1882" s="1">
        <v>44299</v>
      </c>
      <c r="F1882" s="4">
        <v>1687</v>
      </c>
      <c r="G1882">
        <v>57</v>
      </c>
      <c r="H1882" s="3">
        <f>_xlfn.XLOOKUP(sales[[#This Row],[Product]],products[Product],products[Cost per box])*sales[[#This Row],[Boxes]]</f>
        <v>359.66999999999996</v>
      </c>
      <c r="I1882" s="4">
        <f>sales[[#This Row],[Revenue]]-sales[[#This Row],[Cost]]</f>
        <v>1327.33</v>
      </c>
    </row>
    <row r="1883" spans="2:9" x14ac:dyDescent="0.25">
      <c r="B1883" t="s">
        <v>57</v>
      </c>
      <c r="C1883" t="s">
        <v>11</v>
      </c>
      <c r="D1883" t="s">
        <v>45</v>
      </c>
      <c r="E1883" s="1">
        <v>44299</v>
      </c>
      <c r="F1883" s="4">
        <v>2877</v>
      </c>
      <c r="G1883">
        <v>170</v>
      </c>
      <c r="H1883" s="3">
        <f>_xlfn.XLOOKUP(sales[[#This Row],[Product]],products[Product],products[Cost per box])*sales[[#This Row],[Boxes]]</f>
        <v>1314.1000000000001</v>
      </c>
      <c r="I1883" s="4">
        <f>sales[[#This Row],[Revenue]]-sales[[#This Row],[Cost]]</f>
        <v>1562.8999999999999</v>
      </c>
    </row>
    <row r="1884" spans="2:9" x14ac:dyDescent="0.25">
      <c r="B1884" t="s">
        <v>20</v>
      </c>
      <c r="C1884" t="s">
        <v>27</v>
      </c>
      <c r="D1884" t="s">
        <v>43</v>
      </c>
      <c r="E1884" s="1">
        <v>44299</v>
      </c>
      <c r="F1884" s="4">
        <v>7014</v>
      </c>
      <c r="G1884">
        <v>700</v>
      </c>
      <c r="H1884" s="3">
        <f>_xlfn.XLOOKUP(sales[[#This Row],[Product]],products[Product],products[Cost per box])*sales[[#This Row],[Boxes]]</f>
        <v>2695</v>
      </c>
      <c r="I1884" s="4">
        <f>sales[[#This Row],[Revenue]]-sales[[#This Row],[Cost]]</f>
        <v>4319</v>
      </c>
    </row>
    <row r="1885" spans="2:9" x14ac:dyDescent="0.25">
      <c r="B1885" t="s">
        <v>29</v>
      </c>
      <c r="C1885" t="s">
        <v>11</v>
      </c>
      <c r="D1885" t="s">
        <v>28</v>
      </c>
      <c r="E1885" s="1">
        <v>44299</v>
      </c>
      <c r="F1885" s="4">
        <v>5782</v>
      </c>
      <c r="G1885">
        <v>643</v>
      </c>
      <c r="H1885" s="3">
        <f>_xlfn.XLOOKUP(sales[[#This Row],[Product]],products[Product],products[Cost per box])*sales[[#This Row],[Boxes]]</f>
        <v>1774.6799999999998</v>
      </c>
      <c r="I1885" s="4">
        <f>sales[[#This Row],[Revenue]]-sales[[#This Row],[Cost]]</f>
        <v>4007.32</v>
      </c>
    </row>
    <row r="1886" spans="2:9" x14ac:dyDescent="0.25">
      <c r="B1886" t="s">
        <v>23</v>
      </c>
      <c r="C1886" t="s">
        <v>9</v>
      </c>
      <c r="D1886" t="s">
        <v>24</v>
      </c>
      <c r="E1886" s="1">
        <v>44299</v>
      </c>
      <c r="F1886" s="4">
        <v>5971</v>
      </c>
      <c r="G1886">
        <v>399</v>
      </c>
      <c r="H1886" s="3">
        <f>_xlfn.XLOOKUP(sales[[#This Row],[Product]],products[Product],products[Cost per box])*sales[[#This Row],[Boxes]]</f>
        <v>4193.49</v>
      </c>
      <c r="I1886" s="4">
        <f>sales[[#This Row],[Revenue]]-sales[[#This Row],[Cost]]</f>
        <v>1777.5100000000002</v>
      </c>
    </row>
    <row r="1887" spans="2:9" x14ac:dyDescent="0.25">
      <c r="B1887" t="s">
        <v>10</v>
      </c>
      <c r="C1887" t="s">
        <v>21</v>
      </c>
      <c r="D1887" t="s">
        <v>26</v>
      </c>
      <c r="E1887" s="1">
        <v>44299</v>
      </c>
      <c r="F1887" s="4">
        <v>9261</v>
      </c>
      <c r="G1887">
        <v>840</v>
      </c>
      <c r="H1887" s="3">
        <f>_xlfn.XLOOKUP(sales[[#This Row],[Product]],products[Product],products[Cost per box])*sales[[#This Row],[Boxes]]</f>
        <v>5401.2</v>
      </c>
      <c r="I1887" s="4">
        <f>sales[[#This Row],[Revenue]]-sales[[#This Row],[Cost]]</f>
        <v>3859.8</v>
      </c>
    </row>
    <row r="1888" spans="2:9" x14ac:dyDescent="0.25">
      <c r="B1888" t="s">
        <v>46</v>
      </c>
      <c r="C1888" t="s">
        <v>6</v>
      </c>
      <c r="D1888" t="s">
        <v>43</v>
      </c>
      <c r="E1888" s="1">
        <v>44299</v>
      </c>
      <c r="F1888" s="4">
        <v>1820</v>
      </c>
      <c r="G1888">
        <v>203</v>
      </c>
      <c r="H1888" s="3">
        <f>_xlfn.XLOOKUP(sales[[#This Row],[Product]],products[Product],products[Cost per box])*sales[[#This Row],[Boxes]]</f>
        <v>781.55000000000007</v>
      </c>
      <c r="I1888" s="4">
        <f>sales[[#This Row],[Revenue]]-sales[[#This Row],[Cost]]</f>
        <v>1038.4499999999998</v>
      </c>
    </row>
    <row r="1889" spans="2:9" x14ac:dyDescent="0.25">
      <c r="B1889" t="s">
        <v>37</v>
      </c>
      <c r="C1889" t="s">
        <v>9</v>
      </c>
      <c r="D1889" t="s">
        <v>12</v>
      </c>
      <c r="E1889" s="1">
        <v>44300</v>
      </c>
      <c r="F1889" s="4">
        <v>8428</v>
      </c>
      <c r="G1889">
        <v>338</v>
      </c>
      <c r="H1889" s="3">
        <f>_xlfn.XLOOKUP(sales[[#This Row],[Product]],products[Product],products[Cost per box])*sales[[#This Row],[Boxes]]</f>
        <v>2849.3399999999997</v>
      </c>
      <c r="I1889" s="4">
        <f>sales[[#This Row],[Revenue]]-sales[[#This Row],[Cost]]</f>
        <v>5578.66</v>
      </c>
    </row>
    <row r="1890" spans="2:9" x14ac:dyDescent="0.25">
      <c r="B1890" t="s">
        <v>32</v>
      </c>
      <c r="C1890" t="s">
        <v>11</v>
      </c>
      <c r="D1890" t="s">
        <v>26</v>
      </c>
      <c r="E1890" s="1">
        <v>44300</v>
      </c>
      <c r="F1890" s="4">
        <v>42</v>
      </c>
      <c r="G1890">
        <v>3</v>
      </c>
      <c r="H1890" s="3">
        <f>_xlfn.XLOOKUP(sales[[#This Row],[Product]],products[Product],products[Cost per box])*sales[[#This Row],[Boxes]]</f>
        <v>19.29</v>
      </c>
      <c r="I1890" s="4">
        <f>sales[[#This Row],[Revenue]]-sales[[#This Row],[Cost]]</f>
        <v>22.71</v>
      </c>
    </row>
    <row r="1891" spans="2:9" x14ac:dyDescent="0.25">
      <c r="B1891" t="s">
        <v>23</v>
      </c>
      <c r="C1891" t="s">
        <v>21</v>
      </c>
      <c r="D1891" t="s">
        <v>22</v>
      </c>
      <c r="E1891" s="1">
        <v>44300</v>
      </c>
      <c r="F1891" s="4">
        <v>4760</v>
      </c>
      <c r="G1891">
        <v>595</v>
      </c>
      <c r="H1891" s="3">
        <f>_xlfn.XLOOKUP(sales[[#This Row],[Product]],products[Product],products[Cost per box])*sales[[#This Row],[Boxes]]</f>
        <v>4890.9000000000005</v>
      </c>
      <c r="I1891" s="4">
        <f>sales[[#This Row],[Revenue]]-sales[[#This Row],[Cost]]</f>
        <v>-130.90000000000055</v>
      </c>
    </row>
    <row r="1892" spans="2:9" x14ac:dyDescent="0.25">
      <c r="B1892" t="s">
        <v>34</v>
      </c>
      <c r="C1892" t="s">
        <v>11</v>
      </c>
      <c r="D1892" t="s">
        <v>28</v>
      </c>
      <c r="E1892" s="1">
        <v>44300</v>
      </c>
      <c r="F1892" s="4">
        <v>252</v>
      </c>
      <c r="G1892">
        <v>11</v>
      </c>
      <c r="H1892" s="3">
        <f>_xlfn.XLOOKUP(sales[[#This Row],[Product]],products[Product],products[Cost per box])*sales[[#This Row],[Boxes]]</f>
        <v>30.36</v>
      </c>
      <c r="I1892" s="4">
        <f>sales[[#This Row],[Revenue]]-sales[[#This Row],[Cost]]</f>
        <v>221.64</v>
      </c>
    </row>
    <row r="1893" spans="2:9" x14ac:dyDescent="0.25">
      <c r="B1893" t="s">
        <v>51</v>
      </c>
      <c r="C1893" t="s">
        <v>9</v>
      </c>
      <c r="D1893" t="s">
        <v>22</v>
      </c>
      <c r="E1893" s="1">
        <v>44300</v>
      </c>
      <c r="F1893" s="4">
        <v>1155</v>
      </c>
      <c r="G1893">
        <v>145</v>
      </c>
      <c r="H1893" s="3">
        <f>_xlfn.XLOOKUP(sales[[#This Row],[Product]],products[Product],products[Cost per box])*sales[[#This Row],[Boxes]]</f>
        <v>1191.9000000000001</v>
      </c>
      <c r="I1893" s="4">
        <f>sales[[#This Row],[Revenue]]-sales[[#This Row],[Cost]]</f>
        <v>-36.900000000000091</v>
      </c>
    </row>
    <row r="1894" spans="2:9" x14ac:dyDescent="0.25">
      <c r="B1894" t="s">
        <v>23</v>
      </c>
      <c r="C1894" t="s">
        <v>6</v>
      </c>
      <c r="D1894" t="s">
        <v>45</v>
      </c>
      <c r="E1894" s="1">
        <v>44300</v>
      </c>
      <c r="F1894" s="4">
        <v>238</v>
      </c>
      <c r="G1894">
        <v>11</v>
      </c>
      <c r="H1894" s="3">
        <f>_xlfn.XLOOKUP(sales[[#This Row],[Product]],products[Product],products[Cost per box])*sales[[#This Row],[Boxes]]</f>
        <v>85.03</v>
      </c>
      <c r="I1894" s="4">
        <f>sales[[#This Row],[Revenue]]-sales[[#This Row],[Cost]]</f>
        <v>152.97</v>
      </c>
    </row>
    <row r="1895" spans="2:9" x14ac:dyDescent="0.25">
      <c r="B1895" t="s">
        <v>10</v>
      </c>
      <c r="C1895" t="s">
        <v>11</v>
      </c>
      <c r="D1895" t="s">
        <v>48</v>
      </c>
      <c r="E1895" s="1">
        <v>44300</v>
      </c>
      <c r="F1895" s="4">
        <v>763</v>
      </c>
      <c r="G1895">
        <v>51</v>
      </c>
      <c r="H1895" s="3">
        <f>_xlfn.XLOOKUP(sales[[#This Row],[Product]],products[Product],products[Cost per box])*sales[[#This Row],[Boxes]]</f>
        <v>381.48</v>
      </c>
      <c r="I1895" s="4">
        <f>sales[[#This Row],[Revenue]]-sales[[#This Row],[Cost]]</f>
        <v>381.52</v>
      </c>
    </row>
    <row r="1896" spans="2:9" x14ac:dyDescent="0.25">
      <c r="B1896" t="s">
        <v>25</v>
      </c>
      <c r="C1896" t="s">
        <v>11</v>
      </c>
      <c r="D1896" t="s">
        <v>17</v>
      </c>
      <c r="E1896" s="1">
        <v>44300</v>
      </c>
      <c r="F1896" s="4">
        <v>16366</v>
      </c>
      <c r="G1896">
        <v>1260</v>
      </c>
      <c r="H1896" s="3">
        <f>_xlfn.XLOOKUP(sales[[#This Row],[Product]],products[Product],products[Cost per box])*sales[[#This Row],[Boxes]]</f>
        <v>8568</v>
      </c>
      <c r="I1896" s="4">
        <f>sales[[#This Row],[Revenue]]-sales[[#This Row],[Cost]]</f>
        <v>7798</v>
      </c>
    </row>
    <row r="1897" spans="2:9" x14ac:dyDescent="0.25">
      <c r="B1897" t="s">
        <v>40</v>
      </c>
      <c r="C1897" t="s">
        <v>6</v>
      </c>
      <c r="D1897" t="s">
        <v>38</v>
      </c>
      <c r="E1897" s="1">
        <v>44300</v>
      </c>
      <c r="F1897" s="4">
        <v>742</v>
      </c>
      <c r="G1897">
        <v>42</v>
      </c>
      <c r="H1897" s="3">
        <f>_xlfn.XLOOKUP(sales[[#This Row],[Product]],products[Product],products[Cost per box])*sales[[#This Row],[Boxes]]</f>
        <v>417.47999999999996</v>
      </c>
      <c r="I1897" s="4">
        <f>sales[[#This Row],[Revenue]]-sales[[#This Row],[Cost]]</f>
        <v>324.52000000000004</v>
      </c>
    </row>
    <row r="1898" spans="2:9" x14ac:dyDescent="0.25">
      <c r="B1898" t="s">
        <v>8</v>
      </c>
      <c r="C1898" t="s">
        <v>27</v>
      </c>
      <c r="D1898" t="s">
        <v>17</v>
      </c>
      <c r="E1898" s="1">
        <v>44300</v>
      </c>
      <c r="F1898" s="4">
        <v>728</v>
      </c>
      <c r="G1898">
        <v>61</v>
      </c>
      <c r="H1898" s="3">
        <f>_xlfn.XLOOKUP(sales[[#This Row],[Product]],products[Product],products[Cost per box])*sales[[#This Row],[Boxes]]</f>
        <v>414.8</v>
      </c>
      <c r="I1898" s="4">
        <f>sales[[#This Row],[Revenue]]-sales[[#This Row],[Cost]]</f>
        <v>313.2</v>
      </c>
    </row>
    <row r="1899" spans="2:9" x14ac:dyDescent="0.25">
      <c r="B1899" t="s">
        <v>34</v>
      </c>
      <c r="C1899" t="s">
        <v>6</v>
      </c>
      <c r="D1899" t="s">
        <v>47</v>
      </c>
      <c r="E1899" s="1">
        <v>44300</v>
      </c>
      <c r="F1899" s="4">
        <v>9380</v>
      </c>
      <c r="G1899">
        <v>670</v>
      </c>
      <c r="H1899" s="3">
        <f>_xlfn.XLOOKUP(sales[[#This Row],[Product]],products[Product],products[Cost per box])*sales[[#This Row],[Boxes]]</f>
        <v>3524.2</v>
      </c>
      <c r="I1899" s="4">
        <f>sales[[#This Row],[Revenue]]-sales[[#This Row],[Cost]]</f>
        <v>5855.8</v>
      </c>
    </row>
    <row r="1900" spans="2:9" x14ac:dyDescent="0.25">
      <c r="B1900" t="s">
        <v>5</v>
      </c>
      <c r="C1900" t="s">
        <v>6</v>
      </c>
      <c r="D1900" t="s">
        <v>22</v>
      </c>
      <c r="E1900" s="1">
        <v>44300</v>
      </c>
      <c r="F1900" s="4">
        <v>14588</v>
      </c>
      <c r="G1900">
        <v>2100</v>
      </c>
      <c r="H1900" s="3">
        <f>_xlfn.XLOOKUP(sales[[#This Row],[Product]],products[Product],products[Cost per box])*sales[[#This Row],[Boxes]]</f>
        <v>17262</v>
      </c>
      <c r="I1900" s="4">
        <f>sales[[#This Row],[Revenue]]-sales[[#This Row],[Cost]]</f>
        <v>-2674</v>
      </c>
    </row>
    <row r="1901" spans="2:9" x14ac:dyDescent="0.25">
      <c r="B1901" t="s">
        <v>41</v>
      </c>
      <c r="C1901" t="s">
        <v>21</v>
      </c>
      <c r="D1901" t="s">
        <v>12</v>
      </c>
      <c r="E1901" s="1">
        <v>44300</v>
      </c>
      <c r="F1901" s="4">
        <v>7448</v>
      </c>
      <c r="G1901">
        <v>276</v>
      </c>
      <c r="H1901" s="3">
        <f>_xlfn.XLOOKUP(sales[[#This Row],[Product]],products[Product],products[Cost per box])*sales[[#This Row],[Boxes]]</f>
        <v>2326.6799999999998</v>
      </c>
      <c r="I1901" s="4">
        <f>sales[[#This Row],[Revenue]]-sales[[#This Row],[Cost]]</f>
        <v>5121.32</v>
      </c>
    </row>
    <row r="1902" spans="2:9" x14ac:dyDescent="0.25">
      <c r="B1902" t="s">
        <v>51</v>
      </c>
      <c r="C1902" t="s">
        <v>27</v>
      </c>
      <c r="D1902" t="s">
        <v>24</v>
      </c>
      <c r="E1902" s="1">
        <v>44300</v>
      </c>
      <c r="F1902" s="4">
        <v>5222</v>
      </c>
      <c r="G1902">
        <v>373</v>
      </c>
      <c r="H1902" s="3">
        <f>_xlfn.XLOOKUP(sales[[#This Row],[Product]],products[Product],products[Cost per box])*sales[[#This Row],[Boxes]]</f>
        <v>3920.23</v>
      </c>
      <c r="I1902" s="4">
        <f>sales[[#This Row],[Revenue]]-sales[[#This Row],[Cost]]</f>
        <v>1301.77</v>
      </c>
    </row>
    <row r="1903" spans="2:9" x14ac:dyDescent="0.25">
      <c r="B1903" t="s">
        <v>18</v>
      </c>
      <c r="C1903" t="s">
        <v>27</v>
      </c>
      <c r="D1903" t="s">
        <v>14</v>
      </c>
      <c r="E1903" s="1">
        <v>44300</v>
      </c>
      <c r="F1903" s="4">
        <v>4627</v>
      </c>
      <c r="G1903">
        <v>579</v>
      </c>
      <c r="H1903" s="3">
        <f>_xlfn.XLOOKUP(sales[[#This Row],[Product]],products[Product],products[Cost per box])*sales[[#This Row],[Boxes]]</f>
        <v>3653.49</v>
      </c>
      <c r="I1903" s="4">
        <f>sales[[#This Row],[Revenue]]-sales[[#This Row],[Cost]]</f>
        <v>973.51000000000022</v>
      </c>
    </row>
    <row r="1904" spans="2:9" x14ac:dyDescent="0.25">
      <c r="B1904" t="s">
        <v>5</v>
      </c>
      <c r="C1904" t="s">
        <v>9</v>
      </c>
      <c r="D1904" t="s">
        <v>43</v>
      </c>
      <c r="E1904" s="1">
        <v>44300</v>
      </c>
      <c r="F1904" s="4">
        <v>2982</v>
      </c>
      <c r="G1904">
        <v>299</v>
      </c>
      <c r="H1904" s="3">
        <f>_xlfn.XLOOKUP(sales[[#This Row],[Product]],products[Product],products[Cost per box])*sales[[#This Row],[Boxes]]</f>
        <v>1151.1500000000001</v>
      </c>
      <c r="I1904" s="4">
        <f>sales[[#This Row],[Revenue]]-sales[[#This Row],[Cost]]</f>
        <v>1830.85</v>
      </c>
    </row>
    <row r="1905" spans="2:9" x14ac:dyDescent="0.25">
      <c r="B1905" t="s">
        <v>20</v>
      </c>
      <c r="C1905" t="s">
        <v>9</v>
      </c>
      <c r="D1905" t="s">
        <v>28</v>
      </c>
      <c r="E1905" s="1">
        <v>44300</v>
      </c>
      <c r="F1905" s="4">
        <v>6902</v>
      </c>
      <c r="G1905">
        <v>301</v>
      </c>
      <c r="H1905" s="3">
        <f>_xlfn.XLOOKUP(sales[[#This Row],[Product]],products[Product],products[Cost per box])*sales[[#This Row],[Boxes]]</f>
        <v>830.76</v>
      </c>
      <c r="I1905" s="4">
        <f>sales[[#This Row],[Revenue]]-sales[[#This Row],[Cost]]</f>
        <v>6071.24</v>
      </c>
    </row>
    <row r="1906" spans="2:9" x14ac:dyDescent="0.25">
      <c r="B1906" t="s">
        <v>49</v>
      </c>
      <c r="C1906" t="s">
        <v>27</v>
      </c>
      <c r="D1906" t="s">
        <v>30</v>
      </c>
      <c r="E1906" s="1">
        <v>44300</v>
      </c>
      <c r="F1906" s="4">
        <v>721</v>
      </c>
      <c r="G1906">
        <v>61</v>
      </c>
      <c r="H1906" s="3">
        <f>_xlfn.XLOOKUP(sales[[#This Row],[Product]],products[Product],products[Cost per box])*sales[[#This Row],[Boxes]]</f>
        <v>224.48000000000002</v>
      </c>
      <c r="I1906" s="4">
        <f>sales[[#This Row],[Revenue]]-sales[[#This Row],[Cost]]</f>
        <v>496.52</v>
      </c>
    </row>
    <row r="1907" spans="2:9" x14ac:dyDescent="0.25">
      <c r="B1907" t="s">
        <v>39</v>
      </c>
      <c r="C1907" t="s">
        <v>6</v>
      </c>
      <c r="D1907" t="s">
        <v>42</v>
      </c>
      <c r="E1907" s="1">
        <v>44300</v>
      </c>
      <c r="F1907" s="4">
        <v>3829</v>
      </c>
      <c r="G1907">
        <v>167</v>
      </c>
      <c r="H1907" s="3">
        <f>_xlfn.XLOOKUP(sales[[#This Row],[Product]],products[Product],products[Cost per box])*sales[[#This Row],[Boxes]]</f>
        <v>791.58</v>
      </c>
      <c r="I1907" s="4">
        <f>sales[[#This Row],[Revenue]]-sales[[#This Row],[Cost]]</f>
        <v>3037.42</v>
      </c>
    </row>
    <row r="1908" spans="2:9" x14ac:dyDescent="0.25">
      <c r="B1908" t="s">
        <v>25</v>
      </c>
      <c r="C1908" t="s">
        <v>16</v>
      </c>
      <c r="D1908" t="s">
        <v>22</v>
      </c>
      <c r="E1908" s="1">
        <v>44300</v>
      </c>
      <c r="F1908" s="4">
        <v>3794</v>
      </c>
      <c r="G1908">
        <v>475</v>
      </c>
      <c r="H1908" s="3">
        <f>_xlfn.XLOOKUP(sales[[#This Row],[Product]],products[Product],products[Cost per box])*sales[[#This Row],[Boxes]]</f>
        <v>3904.5000000000005</v>
      </c>
      <c r="I1908" s="4">
        <f>sales[[#This Row],[Revenue]]-sales[[#This Row],[Cost]]</f>
        <v>-110.50000000000045</v>
      </c>
    </row>
    <row r="1909" spans="2:9" x14ac:dyDescent="0.25">
      <c r="B1909" t="s">
        <v>8</v>
      </c>
      <c r="C1909" t="s">
        <v>6</v>
      </c>
      <c r="D1909" t="s">
        <v>26</v>
      </c>
      <c r="E1909" s="1">
        <v>44300</v>
      </c>
      <c r="F1909" s="4">
        <v>6615</v>
      </c>
      <c r="G1909">
        <v>441</v>
      </c>
      <c r="H1909" s="3">
        <f>_xlfn.XLOOKUP(sales[[#This Row],[Product]],products[Product],products[Cost per box])*sales[[#This Row],[Boxes]]</f>
        <v>2835.6299999999997</v>
      </c>
      <c r="I1909" s="4">
        <f>sales[[#This Row],[Revenue]]-sales[[#This Row],[Cost]]</f>
        <v>3779.3700000000003</v>
      </c>
    </row>
    <row r="1910" spans="2:9" x14ac:dyDescent="0.25">
      <c r="B1910" t="s">
        <v>20</v>
      </c>
      <c r="C1910" t="s">
        <v>9</v>
      </c>
      <c r="D1910" t="s">
        <v>22</v>
      </c>
      <c r="E1910" s="1">
        <v>44300</v>
      </c>
      <c r="F1910" s="4">
        <v>448</v>
      </c>
      <c r="G1910">
        <v>64</v>
      </c>
      <c r="H1910" s="3">
        <f>_xlfn.XLOOKUP(sales[[#This Row],[Product]],products[Product],products[Cost per box])*sales[[#This Row],[Boxes]]</f>
        <v>526.08000000000004</v>
      </c>
      <c r="I1910" s="4">
        <f>sales[[#This Row],[Revenue]]-sales[[#This Row],[Cost]]</f>
        <v>-78.080000000000041</v>
      </c>
    </row>
    <row r="1911" spans="2:9" x14ac:dyDescent="0.25">
      <c r="B1911" t="s">
        <v>25</v>
      </c>
      <c r="C1911" t="s">
        <v>21</v>
      </c>
      <c r="D1911" t="s">
        <v>47</v>
      </c>
      <c r="E1911" s="1">
        <v>44300</v>
      </c>
      <c r="F1911" s="4">
        <v>4872</v>
      </c>
      <c r="G1911">
        <v>375</v>
      </c>
      <c r="H1911" s="3">
        <f>_xlfn.XLOOKUP(sales[[#This Row],[Product]],products[Product],products[Cost per box])*sales[[#This Row],[Boxes]]</f>
        <v>1972.5</v>
      </c>
      <c r="I1911" s="4">
        <f>sales[[#This Row],[Revenue]]-sales[[#This Row],[Cost]]</f>
        <v>2899.5</v>
      </c>
    </row>
    <row r="1912" spans="2:9" x14ac:dyDescent="0.25">
      <c r="B1912" t="s">
        <v>5</v>
      </c>
      <c r="C1912" t="s">
        <v>9</v>
      </c>
      <c r="D1912" t="s">
        <v>14</v>
      </c>
      <c r="E1912" s="1">
        <v>44300</v>
      </c>
      <c r="F1912" s="4">
        <v>4431</v>
      </c>
      <c r="G1912">
        <v>554</v>
      </c>
      <c r="H1912" s="3">
        <f>_xlfn.XLOOKUP(sales[[#This Row],[Product]],products[Product],products[Cost per box])*sales[[#This Row],[Boxes]]</f>
        <v>3495.74</v>
      </c>
      <c r="I1912" s="4">
        <f>sales[[#This Row],[Revenue]]-sales[[#This Row],[Cost]]</f>
        <v>935.26000000000022</v>
      </c>
    </row>
    <row r="1913" spans="2:9" x14ac:dyDescent="0.25">
      <c r="B1913" t="s">
        <v>5</v>
      </c>
      <c r="C1913" t="s">
        <v>6</v>
      </c>
      <c r="D1913" t="s">
        <v>12</v>
      </c>
      <c r="E1913" s="1">
        <v>44300</v>
      </c>
      <c r="F1913" s="4">
        <v>1764</v>
      </c>
      <c r="G1913">
        <v>71</v>
      </c>
      <c r="H1913" s="3">
        <f>_xlfn.XLOOKUP(sales[[#This Row],[Product]],products[Product],products[Cost per box])*sales[[#This Row],[Boxes]]</f>
        <v>598.53</v>
      </c>
      <c r="I1913" s="4">
        <f>sales[[#This Row],[Revenue]]-sales[[#This Row],[Cost]]</f>
        <v>1165.47</v>
      </c>
    </row>
    <row r="1914" spans="2:9" x14ac:dyDescent="0.25">
      <c r="B1914" t="s">
        <v>32</v>
      </c>
      <c r="C1914" t="s">
        <v>9</v>
      </c>
      <c r="D1914" t="s">
        <v>30</v>
      </c>
      <c r="E1914" s="1">
        <v>44300</v>
      </c>
      <c r="F1914" s="4">
        <v>6671</v>
      </c>
      <c r="G1914">
        <v>417</v>
      </c>
      <c r="H1914" s="3">
        <f>_xlfn.XLOOKUP(sales[[#This Row],[Product]],products[Product],products[Cost per box])*sales[[#This Row],[Boxes]]</f>
        <v>1534.5600000000002</v>
      </c>
      <c r="I1914" s="4">
        <f>sales[[#This Row],[Revenue]]-sales[[#This Row],[Cost]]</f>
        <v>5136.4399999999996</v>
      </c>
    </row>
    <row r="1915" spans="2:9" x14ac:dyDescent="0.25">
      <c r="B1915" t="s">
        <v>49</v>
      </c>
      <c r="C1915" t="s">
        <v>11</v>
      </c>
      <c r="D1915" t="s">
        <v>17</v>
      </c>
      <c r="E1915" s="1">
        <v>44300</v>
      </c>
      <c r="F1915" s="4">
        <v>18585</v>
      </c>
      <c r="G1915">
        <v>1190</v>
      </c>
      <c r="H1915" s="3">
        <f>_xlfn.XLOOKUP(sales[[#This Row],[Product]],products[Product],products[Cost per box])*sales[[#This Row],[Boxes]]</f>
        <v>8092</v>
      </c>
      <c r="I1915" s="4">
        <f>sales[[#This Row],[Revenue]]-sales[[#This Row],[Cost]]</f>
        <v>10493</v>
      </c>
    </row>
    <row r="1916" spans="2:9" x14ac:dyDescent="0.25">
      <c r="B1916" t="s">
        <v>53</v>
      </c>
      <c r="C1916" t="s">
        <v>21</v>
      </c>
      <c r="D1916" t="s">
        <v>14</v>
      </c>
      <c r="E1916" s="1">
        <v>44300</v>
      </c>
      <c r="F1916" s="4">
        <v>5887</v>
      </c>
      <c r="G1916">
        <v>219</v>
      </c>
      <c r="H1916" s="3">
        <f>_xlfn.XLOOKUP(sales[[#This Row],[Product]],products[Product],products[Cost per box])*sales[[#This Row],[Boxes]]</f>
        <v>1381.8899999999999</v>
      </c>
      <c r="I1916" s="4">
        <f>sales[[#This Row],[Revenue]]-sales[[#This Row],[Cost]]</f>
        <v>4505.1100000000006</v>
      </c>
    </row>
    <row r="1917" spans="2:9" x14ac:dyDescent="0.25">
      <c r="B1917" t="s">
        <v>41</v>
      </c>
      <c r="C1917" t="s">
        <v>21</v>
      </c>
      <c r="D1917" t="s">
        <v>42</v>
      </c>
      <c r="E1917" s="1">
        <v>44300</v>
      </c>
      <c r="F1917" s="4">
        <v>2828</v>
      </c>
      <c r="G1917">
        <v>149</v>
      </c>
      <c r="H1917" s="3">
        <f>_xlfn.XLOOKUP(sales[[#This Row],[Product]],products[Product],products[Cost per box])*sales[[#This Row],[Boxes]]</f>
        <v>706.26</v>
      </c>
      <c r="I1917" s="4">
        <f>sales[[#This Row],[Revenue]]-sales[[#This Row],[Cost]]</f>
        <v>2121.7399999999998</v>
      </c>
    </row>
    <row r="1918" spans="2:9" x14ac:dyDescent="0.25">
      <c r="B1918" t="s">
        <v>57</v>
      </c>
      <c r="C1918" t="s">
        <v>11</v>
      </c>
      <c r="D1918" t="s">
        <v>28</v>
      </c>
      <c r="E1918" s="1">
        <v>44300</v>
      </c>
      <c r="F1918" s="4">
        <v>7161</v>
      </c>
      <c r="G1918">
        <v>551</v>
      </c>
      <c r="H1918" s="3">
        <f>_xlfn.XLOOKUP(sales[[#This Row],[Product]],products[Product],products[Cost per box])*sales[[#This Row],[Boxes]]</f>
        <v>1520.76</v>
      </c>
      <c r="I1918" s="4">
        <f>sales[[#This Row],[Revenue]]-sales[[#This Row],[Cost]]</f>
        <v>5640.24</v>
      </c>
    </row>
    <row r="1919" spans="2:9" x14ac:dyDescent="0.25">
      <c r="B1919" t="s">
        <v>53</v>
      </c>
      <c r="C1919" t="s">
        <v>27</v>
      </c>
      <c r="D1919" t="s">
        <v>50</v>
      </c>
      <c r="E1919" s="1">
        <v>44300</v>
      </c>
      <c r="F1919" s="4">
        <v>7602</v>
      </c>
      <c r="G1919">
        <v>263</v>
      </c>
      <c r="H1919" s="3">
        <f>_xlfn.XLOOKUP(sales[[#This Row],[Product]],products[Product],products[Cost per box])*sales[[#This Row],[Boxes]]</f>
        <v>3263.83</v>
      </c>
      <c r="I1919" s="4">
        <f>sales[[#This Row],[Revenue]]-sales[[#This Row],[Cost]]</f>
        <v>4338.17</v>
      </c>
    </row>
    <row r="1920" spans="2:9" x14ac:dyDescent="0.25">
      <c r="B1920" t="s">
        <v>10</v>
      </c>
      <c r="C1920" t="s">
        <v>11</v>
      </c>
      <c r="D1920" t="s">
        <v>17</v>
      </c>
      <c r="E1920" s="1">
        <v>44300</v>
      </c>
      <c r="F1920" s="4">
        <v>10430</v>
      </c>
      <c r="G1920">
        <v>770</v>
      </c>
      <c r="H1920" s="3">
        <f>_xlfn.XLOOKUP(sales[[#This Row],[Product]],products[Product],products[Cost per box])*sales[[#This Row],[Boxes]]</f>
        <v>5236</v>
      </c>
      <c r="I1920" s="4">
        <f>sales[[#This Row],[Revenue]]-sales[[#This Row],[Cost]]</f>
        <v>5194</v>
      </c>
    </row>
    <row r="1921" spans="2:9" x14ac:dyDescent="0.25">
      <c r="B1921" t="s">
        <v>15</v>
      </c>
      <c r="C1921" t="s">
        <v>21</v>
      </c>
      <c r="D1921" t="s">
        <v>43</v>
      </c>
      <c r="E1921" s="1">
        <v>44300</v>
      </c>
      <c r="F1921" s="4">
        <v>1302</v>
      </c>
      <c r="G1921">
        <v>77</v>
      </c>
      <c r="H1921" s="3">
        <f>_xlfn.XLOOKUP(sales[[#This Row],[Product]],products[Product],products[Cost per box])*sales[[#This Row],[Boxes]]</f>
        <v>296.45</v>
      </c>
      <c r="I1921" s="4">
        <f>sales[[#This Row],[Revenue]]-sales[[#This Row],[Cost]]</f>
        <v>1005.55</v>
      </c>
    </row>
    <row r="1922" spans="2:9" x14ac:dyDescent="0.25">
      <c r="B1922" t="s">
        <v>34</v>
      </c>
      <c r="C1922" t="s">
        <v>16</v>
      </c>
      <c r="D1922" t="s">
        <v>26</v>
      </c>
      <c r="E1922" s="1">
        <v>44300</v>
      </c>
      <c r="F1922" s="4">
        <v>8001</v>
      </c>
      <c r="G1922">
        <v>667</v>
      </c>
      <c r="H1922" s="3">
        <f>_xlfn.XLOOKUP(sales[[#This Row],[Product]],products[Product],products[Cost per box])*sales[[#This Row],[Boxes]]</f>
        <v>4288.8099999999995</v>
      </c>
      <c r="I1922" s="4">
        <f>sales[[#This Row],[Revenue]]-sales[[#This Row],[Cost]]</f>
        <v>3712.1900000000005</v>
      </c>
    </row>
    <row r="1923" spans="2:9" x14ac:dyDescent="0.25">
      <c r="B1923" t="s">
        <v>18</v>
      </c>
      <c r="C1923" t="s">
        <v>11</v>
      </c>
      <c r="D1923" t="s">
        <v>48</v>
      </c>
      <c r="E1923" s="1">
        <v>44300</v>
      </c>
      <c r="F1923" s="4">
        <v>4585</v>
      </c>
      <c r="G1923">
        <v>192</v>
      </c>
      <c r="H1923" s="3">
        <f>_xlfn.XLOOKUP(sales[[#This Row],[Product]],products[Product],products[Cost per box])*sales[[#This Row],[Boxes]]</f>
        <v>1436.16</v>
      </c>
      <c r="I1923" s="4">
        <f>sales[[#This Row],[Revenue]]-sales[[#This Row],[Cost]]</f>
        <v>3148.84</v>
      </c>
    </row>
    <row r="1924" spans="2:9" x14ac:dyDescent="0.25">
      <c r="B1924" t="s">
        <v>41</v>
      </c>
      <c r="C1924" t="s">
        <v>21</v>
      </c>
      <c r="D1924" t="s">
        <v>38</v>
      </c>
      <c r="E1924" s="1">
        <v>44300</v>
      </c>
      <c r="F1924" s="4">
        <v>973</v>
      </c>
      <c r="G1924">
        <v>30</v>
      </c>
      <c r="H1924" s="3">
        <f>_xlfn.XLOOKUP(sales[[#This Row],[Product]],products[Product],products[Cost per box])*sales[[#This Row],[Boxes]]</f>
        <v>298.2</v>
      </c>
      <c r="I1924" s="4">
        <f>sales[[#This Row],[Revenue]]-sales[[#This Row],[Cost]]</f>
        <v>674.8</v>
      </c>
    </row>
    <row r="1925" spans="2:9" x14ac:dyDescent="0.25">
      <c r="B1925" t="s">
        <v>46</v>
      </c>
      <c r="C1925" t="s">
        <v>27</v>
      </c>
      <c r="D1925" t="s">
        <v>36</v>
      </c>
      <c r="E1925" s="1">
        <v>44300</v>
      </c>
      <c r="F1925" s="4">
        <v>2723</v>
      </c>
      <c r="G1925">
        <v>83</v>
      </c>
      <c r="H1925" s="3">
        <f>_xlfn.XLOOKUP(sales[[#This Row],[Product]],products[Product],products[Cost per box])*sales[[#This Row],[Boxes]]</f>
        <v>418.32</v>
      </c>
      <c r="I1925" s="4">
        <f>sales[[#This Row],[Revenue]]-sales[[#This Row],[Cost]]</f>
        <v>2304.6799999999998</v>
      </c>
    </row>
    <row r="1926" spans="2:9" x14ac:dyDescent="0.25">
      <c r="B1926" t="s">
        <v>8</v>
      </c>
      <c r="C1926" t="s">
        <v>16</v>
      </c>
      <c r="D1926" t="s">
        <v>45</v>
      </c>
      <c r="E1926" s="1">
        <v>44300</v>
      </c>
      <c r="F1926" s="4">
        <v>9527</v>
      </c>
      <c r="G1926">
        <v>561</v>
      </c>
      <c r="H1926" s="3">
        <f>_xlfn.XLOOKUP(sales[[#This Row],[Product]],products[Product],products[Cost per box])*sales[[#This Row],[Boxes]]</f>
        <v>4336.5300000000007</v>
      </c>
      <c r="I1926" s="4">
        <f>sales[[#This Row],[Revenue]]-sales[[#This Row],[Cost]]</f>
        <v>5190.4699999999993</v>
      </c>
    </row>
    <row r="1927" spans="2:9" x14ac:dyDescent="0.25">
      <c r="B1927" t="s">
        <v>10</v>
      </c>
      <c r="C1927" t="s">
        <v>16</v>
      </c>
      <c r="D1927" t="s">
        <v>17</v>
      </c>
      <c r="E1927" s="1">
        <v>44300</v>
      </c>
      <c r="F1927" s="4">
        <v>5789</v>
      </c>
      <c r="G1927">
        <v>264</v>
      </c>
      <c r="H1927" s="3">
        <f>_xlfn.XLOOKUP(sales[[#This Row],[Product]],products[Product],products[Cost per box])*sales[[#This Row],[Boxes]]</f>
        <v>1795.2</v>
      </c>
      <c r="I1927" s="4">
        <f>sales[[#This Row],[Revenue]]-sales[[#This Row],[Cost]]</f>
        <v>3993.8</v>
      </c>
    </row>
    <row r="1928" spans="2:9" x14ac:dyDescent="0.25">
      <c r="B1928" t="s">
        <v>54</v>
      </c>
      <c r="C1928" t="s">
        <v>9</v>
      </c>
      <c r="D1928" t="s">
        <v>7</v>
      </c>
      <c r="E1928" s="1">
        <v>44300</v>
      </c>
      <c r="F1928" s="4">
        <v>2716</v>
      </c>
      <c r="G1928">
        <v>105</v>
      </c>
      <c r="H1928" s="3">
        <f>_xlfn.XLOOKUP(sales[[#This Row],[Product]],products[Product],products[Cost per box])*sales[[#This Row],[Boxes]]</f>
        <v>540.75</v>
      </c>
      <c r="I1928" s="4">
        <f>sales[[#This Row],[Revenue]]-sales[[#This Row],[Cost]]</f>
        <v>2175.25</v>
      </c>
    </row>
    <row r="1929" spans="2:9" x14ac:dyDescent="0.25">
      <c r="B1929" t="s">
        <v>5</v>
      </c>
      <c r="C1929" t="s">
        <v>6</v>
      </c>
      <c r="D1929" t="s">
        <v>42</v>
      </c>
      <c r="E1929" s="1">
        <v>44300</v>
      </c>
      <c r="F1929" s="4">
        <v>11935</v>
      </c>
      <c r="G1929">
        <v>840</v>
      </c>
      <c r="H1929" s="3">
        <f>_xlfn.XLOOKUP(sales[[#This Row],[Product]],products[Product],products[Cost per box])*sales[[#This Row],[Boxes]]</f>
        <v>3981.6000000000004</v>
      </c>
      <c r="I1929" s="4">
        <f>sales[[#This Row],[Revenue]]-sales[[#This Row],[Cost]]</f>
        <v>7953.4</v>
      </c>
    </row>
    <row r="1930" spans="2:9" x14ac:dyDescent="0.25">
      <c r="B1930" t="s">
        <v>23</v>
      </c>
      <c r="C1930" t="s">
        <v>9</v>
      </c>
      <c r="D1930" t="s">
        <v>22</v>
      </c>
      <c r="E1930" s="1">
        <v>44301</v>
      </c>
      <c r="F1930" s="4">
        <v>812</v>
      </c>
      <c r="G1930">
        <v>116</v>
      </c>
      <c r="H1930" s="3">
        <f>_xlfn.XLOOKUP(sales[[#This Row],[Product]],products[Product],products[Cost per box])*sales[[#This Row],[Boxes]]</f>
        <v>953.5200000000001</v>
      </c>
      <c r="I1930" s="4">
        <f>sales[[#This Row],[Revenue]]-sales[[#This Row],[Cost]]</f>
        <v>-141.5200000000001</v>
      </c>
    </row>
    <row r="1931" spans="2:9" x14ac:dyDescent="0.25">
      <c r="B1931" t="s">
        <v>20</v>
      </c>
      <c r="C1931" t="s">
        <v>21</v>
      </c>
      <c r="D1931" t="s">
        <v>38</v>
      </c>
      <c r="E1931" s="1">
        <v>44301</v>
      </c>
      <c r="F1931" s="4">
        <v>10521</v>
      </c>
      <c r="G1931">
        <v>658</v>
      </c>
      <c r="H1931" s="3">
        <f>_xlfn.XLOOKUP(sales[[#This Row],[Product]],products[Product],products[Cost per box])*sales[[#This Row],[Boxes]]</f>
        <v>6540.5199999999995</v>
      </c>
      <c r="I1931" s="4">
        <f>sales[[#This Row],[Revenue]]-sales[[#This Row],[Cost]]</f>
        <v>3980.4800000000005</v>
      </c>
    </row>
    <row r="1932" spans="2:9" x14ac:dyDescent="0.25">
      <c r="B1932" t="s">
        <v>8</v>
      </c>
      <c r="C1932" t="s">
        <v>27</v>
      </c>
      <c r="D1932" t="s">
        <v>38</v>
      </c>
      <c r="E1932" s="1">
        <v>44301</v>
      </c>
      <c r="F1932" s="4">
        <v>2387</v>
      </c>
      <c r="G1932">
        <v>133</v>
      </c>
      <c r="H1932" s="3">
        <f>_xlfn.XLOOKUP(sales[[#This Row],[Product]],products[Product],products[Cost per box])*sales[[#This Row],[Boxes]]</f>
        <v>1322.02</v>
      </c>
      <c r="I1932" s="4">
        <f>sales[[#This Row],[Revenue]]-sales[[#This Row],[Cost]]</f>
        <v>1064.98</v>
      </c>
    </row>
    <row r="1933" spans="2:9" x14ac:dyDescent="0.25">
      <c r="B1933" t="s">
        <v>51</v>
      </c>
      <c r="C1933" t="s">
        <v>9</v>
      </c>
      <c r="D1933" t="s">
        <v>30</v>
      </c>
      <c r="E1933" s="1">
        <v>44301</v>
      </c>
      <c r="F1933" s="4">
        <v>8113</v>
      </c>
      <c r="G1933">
        <v>625</v>
      </c>
      <c r="H1933" s="3">
        <f>_xlfn.XLOOKUP(sales[[#This Row],[Product]],products[Product],products[Cost per box])*sales[[#This Row],[Boxes]]</f>
        <v>2300</v>
      </c>
      <c r="I1933" s="4">
        <f>sales[[#This Row],[Revenue]]-sales[[#This Row],[Cost]]</f>
        <v>5813</v>
      </c>
    </row>
    <row r="1934" spans="2:9" x14ac:dyDescent="0.25">
      <c r="B1934" t="s">
        <v>20</v>
      </c>
      <c r="C1934" t="s">
        <v>16</v>
      </c>
      <c r="D1934" t="s">
        <v>19</v>
      </c>
      <c r="E1934" s="1">
        <v>44301</v>
      </c>
      <c r="F1934" s="4">
        <v>5586</v>
      </c>
      <c r="G1934">
        <v>910</v>
      </c>
      <c r="H1934" s="3">
        <f>_xlfn.XLOOKUP(sales[[#This Row],[Product]],products[Product],products[Cost per box])*sales[[#This Row],[Boxes]]</f>
        <v>9309.3000000000011</v>
      </c>
      <c r="I1934" s="4">
        <f>sales[[#This Row],[Revenue]]-sales[[#This Row],[Cost]]</f>
        <v>-3723.3000000000011</v>
      </c>
    </row>
    <row r="1935" spans="2:9" x14ac:dyDescent="0.25">
      <c r="B1935" t="s">
        <v>39</v>
      </c>
      <c r="C1935" t="s">
        <v>9</v>
      </c>
      <c r="D1935" t="s">
        <v>42</v>
      </c>
      <c r="E1935" s="1">
        <v>44301</v>
      </c>
      <c r="F1935" s="4">
        <v>1239</v>
      </c>
      <c r="G1935">
        <v>52</v>
      </c>
      <c r="H1935" s="3">
        <f>_xlfn.XLOOKUP(sales[[#This Row],[Product]],products[Product],products[Cost per box])*sales[[#This Row],[Boxes]]</f>
        <v>246.48000000000002</v>
      </c>
      <c r="I1935" s="4">
        <f>sales[[#This Row],[Revenue]]-sales[[#This Row],[Cost]]</f>
        <v>992.52</v>
      </c>
    </row>
    <row r="1936" spans="2:9" x14ac:dyDescent="0.25">
      <c r="B1936" t="s">
        <v>13</v>
      </c>
      <c r="C1936" t="s">
        <v>9</v>
      </c>
      <c r="D1936" t="s">
        <v>30</v>
      </c>
      <c r="E1936" s="1">
        <v>44301</v>
      </c>
      <c r="F1936" s="4">
        <v>3108</v>
      </c>
      <c r="G1936">
        <v>240</v>
      </c>
      <c r="H1936" s="3">
        <f>_xlfn.XLOOKUP(sales[[#This Row],[Product]],products[Product],products[Cost per box])*sales[[#This Row],[Boxes]]</f>
        <v>883.2</v>
      </c>
      <c r="I1936" s="4">
        <f>sales[[#This Row],[Revenue]]-sales[[#This Row],[Cost]]</f>
        <v>2224.8000000000002</v>
      </c>
    </row>
    <row r="1937" spans="2:9" x14ac:dyDescent="0.25">
      <c r="B1937" t="s">
        <v>29</v>
      </c>
      <c r="C1937" t="s">
        <v>11</v>
      </c>
      <c r="D1937" t="s">
        <v>24</v>
      </c>
      <c r="E1937" s="1">
        <v>44301</v>
      </c>
      <c r="F1937" s="4">
        <v>784</v>
      </c>
      <c r="G1937">
        <v>49</v>
      </c>
      <c r="H1937" s="3">
        <f>_xlfn.XLOOKUP(sales[[#This Row],[Product]],products[Product],products[Cost per box])*sales[[#This Row],[Boxes]]</f>
        <v>514.99</v>
      </c>
      <c r="I1937" s="4">
        <f>sales[[#This Row],[Revenue]]-sales[[#This Row],[Cost]]</f>
        <v>269.01</v>
      </c>
    </row>
    <row r="1938" spans="2:9" x14ac:dyDescent="0.25">
      <c r="B1938" t="s">
        <v>10</v>
      </c>
      <c r="C1938" t="s">
        <v>9</v>
      </c>
      <c r="D1938" t="s">
        <v>45</v>
      </c>
      <c r="E1938" s="1">
        <v>44301</v>
      </c>
      <c r="F1938" s="4">
        <v>8645</v>
      </c>
      <c r="G1938">
        <v>376</v>
      </c>
      <c r="H1938" s="3">
        <f>_xlfn.XLOOKUP(sales[[#This Row],[Product]],products[Product],products[Cost per box])*sales[[#This Row],[Boxes]]</f>
        <v>2906.48</v>
      </c>
      <c r="I1938" s="4">
        <f>sales[[#This Row],[Revenue]]-sales[[#This Row],[Cost]]</f>
        <v>5738.52</v>
      </c>
    </row>
    <row r="1939" spans="2:9" x14ac:dyDescent="0.25">
      <c r="B1939" t="s">
        <v>13</v>
      </c>
      <c r="C1939" t="s">
        <v>11</v>
      </c>
      <c r="D1939" t="s">
        <v>22</v>
      </c>
      <c r="E1939" s="1">
        <v>44301</v>
      </c>
      <c r="F1939" s="4">
        <v>2254</v>
      </c>
      <c r="G1939">
        <v>282</v>
      </c>
      <c r="H1939" s="3">
        <f>_xlfn.XLOOKUP(sales[[#This Row],[Product]],products[Product],products[Cost per box])*sales[[#This Row],[Boxes]]</f>
        <v>2318.04</v>
      </c>
      <c r="I1939" s="4">
        <f>sales[[#This Row],[Revenue]]-sales[[#This Row],[Cost]]</f>
        <v>-64.039999999999964</v>
      </c>
    </row>
    <row r="1940" spans="2:9" x14ac:dyDescent="0.25">
      <c r="B1940" t="s">
        <v>34</v>
      </c>
      <c r="C1940" t="s">
        <v>16</v>
      </c>
      <c r="D1940" t="s">
        <v>43</v>
      </c>
      <c r="E1940" s="1">
        <v>44301</v>
      </c>
      <c r="F1940" s="4">
        <v>1246</v>
      </c>
      <c r="G1940">
        <v>125</v>
      </c>
      <c r="H1940" s="3">
        <f>_xlfn.XLOOKUP(sales[[#This Row],[Product]],products[Product],products[Cost per box])*sales[[#This Row],[Boxes]]</f>
        <v>481.25</v>
      </c>
      <c r="I1940" s="4">
        <f>sales[[#This Row],[Revenue]]-sales[[#This Row],[Cost]]</f>
        <v>764.75</v>
      </c>
    </row>
    <row r="1941" spans="2:9" x14ac:dyDescent="0.25">
      <c r="B1941" t="s">
        <v>40</v>
      </c>
      <c r="C1941" t="s">
        <v>11</v>
      </c>
      <c r="D1941" t="s">
        <v>44</v>
      </c>
      <c r="E1941" s="1">
        <v>44301</v>
      </c>
      <c r="F1941" s="4">
        <v>1071</v>
      </c>
      <c r="G1941">
        <v>119</v>
      </c>
      <c r="H1941" s="3">
        <f>_xlfn.XLOOKUP(sales[[#This Row],[Product]],products[Product],products[Cost per box])*sales[[#This Row],[Boxes]]</f>
        <v>1138.83</v>
      </c>
      <c r="I1941" s="4">
        <f>sales[[#This Row],[Revenue]]-sales[[#This Row],[Cost]]</f>
        <v>-67.829999999999927</v>
      </c>
    </row>
    <row r="1942" spans="2:9" x14ac:dyDescent="0.25">
      <c r="B1942" t="s">
        <v>29</v>
      </c>
      <c r="C1942" t="s">
        <v>16</v>
      </c>
      <c r="D1942" t="s">
        <v>19</v>
      </c>
      <c r="E1942" s="1">
        <v>44301</v>
      </c>
      <c r="F1942" s="4">
        <v>2023</v>
      </c>
      <c r="G1942">
        <v>253</v>
      </c>
      <c r="H1942" s="3">
        <f>_xlfn.XLOOKUP(sales[[#This Row],[Product]],products[Product],products[Cost per box])*sales[[#This Row],[Boxes]]</f>
        <v>2588.19</v>
      </c>
      <c r="I1942" s="4">
        <f>sales[[#This Row],[Revenue]]-sales[[#This Row],[Cost]]</f>
        <v>-565.19000000000005</v>
      </c>
    </row>
    <row r="1943" spans="2:9" x14ac:dyDescent="0.25">
      <c r="B1943" t="s">
        <v>32</v>
      </c>
      <c r="C1943" t="s">
        <v>6</v>
      </c>
      <c r="D1943" t="s">
        <v>36</v>
      </c>
      <c r="E1943" s="1">
        <v>44301</v>
      </c>
      <c r="F1943" s="4">
        <v>7462</v>
      </c>
      <c r="G1943">
        <v>533</v>
      </c>
      <c r="H1943" s="3">
        <f>_xlfn.XLOOKUP(sales[[#This Row],[Product]],products[Product],products[Cost per box])*sales[[#This Row],[Boxes]]</f>
        <v>2686.32</v>
      </c>
      <c r="I1943" s="4">
        <f>sales[[#This Row],[Revenue]]-sales[[#This Row],[Cost]]</f>
        <v>4775.68</v>
      </c>
    </row>
    <row r="1944" spans="2:9" x14ac:dyDescent="0.25">
      <c r="B1944" t="s">
        <v>34</v>
      </c>
      <c r="C1944" t="s">
        <v>9</v>
      </c>
      <c r="D1944" t="s">
        <v>35</v>
      </c>
      <c r="E1944" s="1">
        <v>44301</v>
      </c>
      <c r="F1944" s="4">
        <v>3087</v>
      </c>
      <c r="G1944">
        <v>129</v>
      </c>
      <c r="H1944" s="3">
        <f>_xlfn.XLOOKUP(sales[[#This Row],[Product]],products[Product],products[Cost per box])*sales[[#This Row],[Boxes]]</f>
        <v>341.84999999999997</v>
      </c>
      <c r="I1944" s="4">
        <f>sales[[#This Row],[Revenue]]-sales[[#This Row],[Cost]]</f>
        <v>2745.15</v>
      </c>
    </row>
    <row r="1945" spans="2:9" x14ac:dyDescent="0.25">
      <c r="B1945" t="s">
        <v>37</v>
      </c>
      <c r="C1945" t="s">
        <v>6</v>
      </c>
      <c r="D1945" t="s">
        <v>47</v>
      </c>
      <c r="E1945" s="1">
        <v>44301</v>
      </c>
      <c r="F1945" s="4">
        <v>679</v>
      </c>
      <c r="G1945">
        <v>46</v>
      </c>
      <c r="H1945" s="3">
        <f>_xlfn.XLOOKUP(sales[[#This Row],[Product]],products[Product],products[Cost per box])*sales[[#This Row],[Boxes]]</f>
        <v>241.95999999999998</v>
      </c>
      <c r="I1945" s="4">
        <f>sales[[#This Row],[Revenue]]-sales[[#This Row],[Cost]]</f>
        <v>437.04</v>
      </c>
    </row>
    <row r="1946" spans="2:9" x14ac:dyDescent="0.25">
      <c r="B1946" t="s">
        <v>33</v>
      </c>
      <c r="C1946" t="s">
        <v>16</v>
      </c>
      <c r="D1946" t="s">
        <v>19</v>
      </c>
      <c r="E1946" s="1">
        <v>44301</v>
      </c>
      <c r="F1946" s="4">
        <v>5285</v>
      </c>
      <c r="G1946">
        <v>770</v>
      </c>
      <c r="H1946" s="3">
        <f>_xlfn.XLOOKUP(sales[[#This Row],[Product]],products[Product],products[Cost per box])*sales[[#This Row],[Boxes]]</f>
        <v>7877.1</v>
      </c>
      <c r="I1946" s="4">
        <f>sales[[#This Row],[Revenue]]-sales[[#This Row],[Cost]]</f>
        <v>-2592.1000000000004</v>
      </c>
    </row>
    <row r="1947" spans="2:9" x14ac:dyDescent="0.25">
      <c r="B1947" t="s">
        <v>20</v>
      </c>
      <c r="C1947" t="s">
        <v>11</v>
      </c>
      <c r="D1947" t="s">
        <v>31</v>
      </c>
      <c r="E1947" s="1">
        <v>44301</v>
      </c>
      <c r="F1947" s="4">
        <v>98</v>
      </c>
      <c r="G1947">
        <v>6</v>
      </c>
      <c r="H1947" s="3">
        <f>_xlfn.XLOOKUP(sales[[#This Row],[Product]],products[Product],products[Cost per box])*sales[[#This Row],[Boxes]]</f>
        <v>34.32</v>
      </c>
      <c r="I1947" s="4">
        <f>sales[[#This Row],[Revenue]]-sales[[#This Row],[Cost]]</f>
        <v>63.68</v>
      </c>
    </row>
    <row r="1948" spans="2:9" x14ac:dyDescent="0.25">
      <c r="B1948" t="s">
        <v>46</v>
      </c>
      <c r="C1948" t="s">
        <v>11</v>
      </c>
      <c r="D1948" t="s">
        <v>30</v>
      </c>
      <c r="E1948" s="1">
        <v>44301</v>
      </c>
      <c r="F1948" s="4">
        <v>6363</v>
      </c>
      <c r="G1948">
        <v>579</v>
      </c>
      <c r="H1948" s="3">
        <f>_xlfn.XLOOKUP(sales[[#This Row],[Product]],products[Product],products[Cost per box])*sales[[#This Row],[Boxes]]</f>
        <v>2130.7200000000003</v>
      </c>
      <c r="I1948" s="4">
        <f>sales[[#This Row],[Revenue]]-sales[[#This Row],[Cost]]</f>
        <v>4232.28</v>
      </c>
    </row>
    <row r="1949" spans="2:9" x14ac:dyDescent="0.25">
      <c r="B1949" t="s">
        <v>25</v>
      </c>
      <c r="C1949" t="s">
        <v>11</v>
      </c>
      <c r="D1949" t="s">
        <v>22</v>
      </c>
      <c r="E1949" s="1">
        <v>44301</v>
      </c>
      <c r="F1949" s="4">
        <v>3885</v>
      </c>
      <c r="G1949">
        <v>648</v>
      </c>
      <c r="H1949" s="3">
        <f>_xlfn.XLOOKUP(sales[[#This Row],[Product]],products[Product],products[Cost per box])*sales[[#This Row],[Boxes]]</f>
        <v>5326.56</v>
      </c>
      <c r="I1949" s="4">
        <f>sales[[#This Row],[Revenue]]-sales[[#This Row],[Cost]]</f>
        <v>-1441.5600000000004</v>
      </c>
    </row>
    <row r="1950" spans="2:9" x14ac:dyDescent="0.25">
      <c r="B1950" t="s">
        <v>15</v>
      </c>
      <c r="C1950" t="s">
        <v>16</v>
      </c>
      <c r="D1950" t="s">
        <v>36</v>
      </c>
      <c r="E1950" s="1">
        <v>44301</v>
      </c>
      <c r="F1950" s="4">
        <v>1995</v>
      </c>
      <c r="G1950">
        <v>133</v>
      </c>
      <c r="H1950" s="3">
        <f>_xlfn.XLOOKUP(sales[[#This Row],[Product]],products[Product],products[Cost per box])*sales[[#This Row],[Boxes]]</f>
        <v>670.32</v>
      </c>
      <c r="I1950" s="4">
        <f>sales[[#This Row],[Revenue]]-sales[[#This Row],[Cost]]</f>
        <v>1324.6799999999998</v>
      </c>
    </row>
    <row r="1951" spans="2:9" x14ac:dyDescent="0.25">
      <c r="B1951" t="s">
        <v>41</v>
      </c>
      <c r="C1951" t="s">
        <v>6</v>
      </c>
      <c r="D1951" t="s">
        <v>19</v>
      </c>
      <c r="E1951" s="1">
        <v>44301</v>
      </c>
      <c r="F1951" s="4">
        <v>6069</v>
      </c>
      <c r="G1951">
        <v>840</v>
      </c>
      <c r="H1951" s="3">
        <f>_xlfn.XLOOKUP(sales[[#This Row],[Product]],products[Product],products[Cost per box])*sales[[#This Row],[Boxes]]</f>
        <v>8593.2000000000007</v>
      </c>
      <c r="I1951" s="4">
        <f>sales[[#This Row],[Revenue]]-sales[[#This Row],[Cost]]</f>
        <v>-2524.2000000000007</v>
      </c>
    </row>
    <row r="1952" spans="2:9" x14ac:dyDescent="0.25">
      <c r="B1952" t="s">
        <v>13</v>
      </c>
      <c r="C1952" t="s">
        <v>9</v>
      </c>
      <c r="D1952" t="s">
        <v>52</v>
      </c>
      <c r="E1952" s="1">
        <v>44301</v>
      </c>
      <c r="F1952" s="4">
        <v>1337</v>
      </c>
      <c r="G1952">
        <v>54</v>
      </c>
      <c r="H1952" s="3">
        <f>_xlfn.XLOOKUP(sales[[#This Row],[Product]],products[Product],products[Cost per box])*sales[[#This Row],[Boxes]]</f>
        <v>179.28</v>
      </c>
      <c r="I1952" s="4">
        <f>sales[[#This Row],[Revenue]]-sales[[#This Row],[Cost]]</f>
        <v>1157.72</v>
      </c>
    </row>
    <row r="1953" spans="2:9" x14ac:dyDescent="0.25">
      <c r="B1953" t="s">
        <v>13</v>
      </c>
      <c r="C1953" t="s">
        <v>16</v>
      </c>
      <c r="D1953" t="s">
        <v>17</v>
      </c>
      <c r="E1953" s="1">
        <v>44301</v>
      </c>
      <c r="F1953" s="4">
        <v>1316</v>
      </c>
      <c r="G1953">
        <v>120</v>
      </c>
      <c r="H1953" s="3">
        <f>_xlfn.XLOOKUP(sales[[#This Row],[Product]],products[Product],products[Cost per box])*sales[[#This Row],[Boxes]]</f>
        <v>816</v>
      </c>
      <c r="I1953" s="4">
        <f>sales[[#This Row],[Revenue]]-sales[[#This Row],[Cost]]</f>
        <v>500</v>
      </c>
    </row>
    <row r="1954" spans="2:9" x14ac:dyDescent="0.25">
      <c r="B1954" t="s">
        <v>25</v>
      </c>
      <c r="C1954" t="s">
        <v>16</v>
      </c>
      <c r="D1954" t="s">
        <v>31</v>
      </c>
      <c r="E1954" s="1">
        <v>44301</v>
      </c>
      <c r="F1954" s="4">
        <v>1554</v>
      </c>
      <c r="G1954">
        <v>87</v>
      </c>
      <c r="H1954" s="3">
        <f>_xlfn.XLOOKUP(sales[[#This Row],[Product]],products[Product],products[Cost per box])*sales[[#This Row],[Boxes]]</f>
        <v>497.64</v>
      </c>
      <c r="I1954" s="4">
        <f>sales[[#This Row],[Revenue]]-sales[[#This Row],[Cost]]</f>
        <v>1056.3600000000001</v>
      </c>
    </row>
    <row r="1955" spans="2:9" x14ac:dyDescent="0.25">
      <c r="B1955" t="s">
        <v>8</v>
      </c>
      <c r="C1955" t="s">
        <v>27</v>
      </c>
      <c r="D1955" t="s">
        <v>50</v>
      </c>
      <c r="E1955" s="1">
        <v>44301</v>
      </c>
      <c r="F1955" s="4">
        <v>4277</v>
      </c>
      <c r="G1955">
        <v>357</v>
      </c>
      <c r="H1955" s="3">
        <f>_xlfn.XLOOKUP(sales[[#This Row],[Product]],products[Product],products[Cost per box])*sales[[#This Row],[Boxes]]</f>
        <v>4430.37</v>
      </c>
      <c r="I1955" s="4">
        <f>sales[[#This Row],[Revenue]]-sales[[#This Row],[Cost]]</f>
        <v>-153.36999999999989</v>
      </c>
    </row>
    <row r="1956" spans="2:9" x14ac:dyDescent="0.25">
      <c r="B1956" t="s">
        <v>33</v>
      </c>
      <c r="C1956" t="s">
        <v>27</v>
      </c>
      <c r="D1956" t="s">
        <v>43</v>
      </c>
      <c r="E1956" s="1">
        <v>44301</v>
      </c>
      <c r="F1956" s="4">
        <v>1498</v>
      </c>
      <c r="G1956">
        <v>150</v>
      </c>
      <c r="H1956" s="3">
        <f>_xlfn.XLOOKUP(sales[[#This Row],[Product]],products[Product],products[Cost per box])*sales[[#This Row],[Boxes]]</f>
        <v>577.5</v>
      </c>
      <c r="I1956" s="4">
        <f>sales[[#This Row],[Revenue]]-sales[[#This Row],[Cost]]</f>
        <v>920.5</v>
      </c>
    </row>
    <row r="1957" spans="2:9" x14ac:dyDescent="0.25">
      <c r="B1957" t="s">
        <v>34</v>
      </c>
      <c r="C1957" t="s">
        <v>27</v>
      </c>
      <c r="D1957" t="s">
        <v>44</v>
      </c>
      <c r="E1957" s="1">
        <v>44301</v>
      </c>
      <c r="F1957" s="4">
        <v>3241</v>
      </c>
      <c r="G1957">
        <v>361</v>
      </c>
      <c r="H1957" s="3">
        <f>_xlfn.XLOOKUP(sales[[#This Row],[Product]],products[Product],products[Cost per box])*sales[[#This Row],[Boxes]]</f>
        <v>3454.77</v>
      </c>
      <c r="I1957" s="4">
        <f>sales[[#This Row],[Revenue]]-sales[[#This Row],[Cost]]</f>
        <v>-213.76999999999998</v>
      </c>
    </row>
    <row r="1958" spans="2:9" x14ac:dyDescent="0.25">
      <c r="B1958" t="s">
        <v>33</v>
      </c>
      <c r="C1958" t="s">
        <v>16</v>
      </c>
      <c r="D1958" t="s">
        <v>30</v>
      </c>
      <c r="E1958" s="1">
        <v>44301</v>
      </c>
      <c r="F1958" s="4">
        <v>1106</v>
      </c>
      <c r="G1958">
        <v>86</v>
      </c>
      <c r="H1958" s="3">
        <f>_xlfn.XLOOKUP(sales[[#This Row],[Product]],products[Product],products[Cost per box])*sales[[#This Row],[Boxes]]</f>
        <v>316.48</v>
      </c>
      <c r="I1958" s="4">
        <f>sales[[#This Row],[Revenue]]-sales[[#This Row],[Cost]]</f>
        <v>789.52</v>
      </c>
    </row>
    <row r="1959" spans="2:9" x14ac:dyDescent="0.25">
      <c r="B1959" t="s">
        <v>34</v>
      </c>
      <c r="C1959" t="s">
        <v>11</v>
      </c>
      <c r="D1959" t="s">
        <v>31</v>
      </c>
      <c r="E1959" s="1">
        <v>44301</v>
      </c>
      <c r="F1959" s="4">
        <v>1498</v>
      </c>
      <c r="G1959">
        <v>84</v>
      </c>
      <c r="H1959" s="3">
        <f>_xlfn.XLOOKUP(sales[[#This Row],[Product]],products[Product],products[Cost per box])*sales[[#This Row],[Boxes]]</f>
        <v>480.47999999999996</v>
      </c>
      <c r="I1959" s="4">
        <f>sales[[#This Row],[Revenue]]-sales[[#This Row],[Cost]]</f>
        <v>1017.52</v>
      </c>
    </row>
    <row r="1960" spans="2:9" x14ac:dyDescent="0.25">
      <c r="B1960" t="s">
        <v>10</v>
      </c>
      <c r="C1960" t="s">
        <v>9</v>
      </c>
      <c r="D1960" t="s">
        <v>12</v>
      </c>
      <c r="E1960" s="1">
        <v>44301</v>
      </c>
      <c r="F1960" s="4">
        <v>4543</v>
      </c>
      <c r="G1960">
        <v>182</v>
      </c>
      <c r="H1960" s="3">
        <f>_xlfn.XLOOKUP(sales[[#This Row],[Product]],products[Product],products[Cost per box])*sales[[#This Row],[Boxes]]</f>
        <v>1534.26</v>
      </c>
      <c r="I1960" s="4">
        <f>sales[[#This Row],[Revenue]]-sales[[#This Row],[Cost]]</f>
        <v>3008.74</v>
      </c>
    </row>
    <row r="1961" spans="2:9" x14ac:dyDescent="0.25">
      <c r="B1961" t="s">
        <v>18</v>
      </c>
      <c r="C1961" t="s">
        <v>6</v>
      </c>
      <c r="D1961" t="s">
        <v>17</v>
      </c>
      <c r="E1961" s="1">
        <v>44301</v>
      </c>
      <c r="F1961" s="4">
        <v>9058</v>
      </c>
      <c r="G1961">
        <v>647</v>
      </c>
      <c r="H1961" s="3">
        <f>_xlfn.XLOOKUP(sales[[#This Row],[Product]],products[Product],products[Cost per box])*sales[[#This Row],[Boxes]]</f>
        <v>4399.5999999999995</v>
      </c>
      <c r="I1961" s="4">
        <f>sales[[#This Row],[Revenue]]-sales[[#This Row],[Cost]]</f>
        <v>4658.4000000000005</v>
      </c>
    </row>
    <row r="1962" spans="2:9" x14ac:dyDescent="0.25">
      <c r="B1962" t="s">
        <v>57</v>
      </c>
      <c r="C1962" t="s">
        <v>21</v>
      </c>
      <c r="D1962" t="s">
        <v>43</v>
      </c>
      <c r="E1962" s="1">
        <v>44301</v>
      </c>
      <c r="F1962" s="4">
        <v>476</v>
      </c>
      <c r="G1962">
        <v>30</v>
      </c>
      <c r="H1962" s="3">
        <f>_xlfn.XLOOKUP(sales[[#This Row],[Product]],products[Product],products[Cost per box])*sales[[#This Row],[Boxes]]</f>
        <v>115.5</v>
      </c>
      <c r="I1962" s="4">
        <f>sales[[#This Row],[Revenue]]-sales[[#This Row],[Cost]]</f>
        <v>360.5</v>
      </c>
    </row>
    <row r="1963" spans="2:9" x14ac:dyDescent="0.25">
      <c r="B1963" t="s">
        <v>49</v>
      </c>
      <c r="C1963" t="s">
        <v>27</v>
      </c>
      <c r="D1963" t="s">
        <v>12</v>
      </c>
      <c r="E1963" s="1">
        <v>44301</v>
      </c>
      <c r="F1963" s="4">
        <v>6916</v>
      </c>
      <c r="G1963">
        <v>301</v>
      </c>
      <c r="H1963" s="3">
        <f>_xlfn.XLOOKUP(sales[[#This Row],[Product]],products[Product],products[Cost per box])*sales[[#This Row],[Boxes]]</f>
        <v>2537.4299999999998</v>
      </c>
      <c r="I1963" s="4">
        <f>sales[[#This Row],[Revenue]]-sales[[#This Row],[Cost]]</f>
        <v>4378.57</v>
      </c>
    </row>
    <row r="1964" spans="2:9" x14ac:dyDescent="0.25">
      <c r="B1964" t="s">
        <v>49</v>
      </c>
      <c r="C1964" t="s">
        <v>16</v>
      </c>
      <c r="D1964" t="s">
        <v>50</v>
      </c>
      <c r="E1964" s="1">
        <v>44301</v>
      </c>
      <c r="F1964" s="4">
        <v>3997</v>
      </c>
      <c r="G1964">
        <v>160</v>
      </c>
      <c r="H1964" s="3">
        <f>_xlfn.XLOOKUP(sales[[#This Row],[Product]],products[Product],products[Cost per box])*sales[[#This Row],[Boxes]]</f>
        <v>1985.6</v>
      </c>
      <c r="I1964" s="4">
        <f>sales[[#This Row],[Revenue]]-sales[[#This Row],[Cost]]</f>
        <v>2011.4</v>
      </c>
    </row>
    <row r="1965" spans="2:9" x14ac:dyDescent="0.25">
      <c r="B1965" t="s">
        <v>5</v>
      </c>
      <c r="C1965" t="s">
        <v>11</v>
      </c>
      <c r="D1965" t="s">
        <v>52</v>
      </c>
      <c r="E1965" s="1">
        <v>44301</v>
      </c>
      <c r="F1965" s="4">
        <v>6713</v>
      </c>
      <c r="G1965">
        <v>210</v>
      </c>
      <c r="H1965" s="3">
        <f>_xlfn.XLOOKUP(sales[[#This Row],[Product]],products[Product],products[Cost per box])*sales[[#This Row],[Boxes]]</f>
        <v>697.19999999999993</v>
      </c>
      <c r="I1965" s="4">
        <f>sales[[#This Row],[Revenue]]-sales[[#This Row],[Cost]]</f>
        <v>6015.8</v>
      </c>
    </row>
    <row r="1966" spans="2:9" x14ac:dyDescent="0.25">
      <c r="B1966" t="s">
        <v>46</v>
      </c>
      <c r="C1966" t="s">
        <v>9</v>
      </c>
      <c r="D1966" t="s">
        <v>52</v>
      </c>
      <c r="E1966" s="1">
        <v>44302</v>
      </c>
      <c r="F1966" s="4">
        <v>1876</v>
      </c>
      <c r="G1966">
        <v>79</v>
      </c>
      <c r="H1966" s="3">
        <f>_xlfn.XLOOKUP(sales[[#This Row],[Product]],products[Product],products[Cost per box])*sales[[#This Row],[Boxes]]</f>
        <v>262.27999999999997</v>
      </c>
      <c r="I1966" s="4">
        <f>sales[[#This Row],[Revenue]]-sales[[#This Row],[Cost]]</f>
        <v>1613.72</v>
      </c>
    </row>
    <row r="1967" spans="2:9" x14ac:dyDescent="0.25">
      <c r="B1967" t="s">
        <v>10</v>
      </c>
      <c r="C1967" t="s">
        <v>27</v>
      </c>
      <c r="D1967" t="s">
        <v>28</v>
      </c>
      <c r="E1967" s="1">
        <v>44302</v>
      </c>
      <c r="F1967" s="4">
        <v>1687</v>
      </c>
      <c r="G1967">
        <v>74</v>
      </c>
      <c r="H1967" s="3">
        <f>_xlfn.XLOOKUP(sales[[#This Row],[Product]],products[Product],products[Cost per box])*sales[[#This Row],[Boxes]]</f>
        <v>204.23999999999998</v>
      </c>
      <c r="I1967" s="4">
        <f>sales[[#This Row],[Revenue]]-sales[[#This Row],[Cost]]</f>
        <v>1482.76</v>
      </c>
    </row>
    <row r="1968" spans="2:9" x14ac:dyDescent="0.25">
      <c r="B1968" t="s">
        <v>5</v>
      </c>
      <c r="C1968" t="s">
        <v>11</v>
      </c>
      <c r="D1968" t="s">
        <v>22</v>
      </c>
      <c r="E1968" s="1">
        <v>44302</v>
      </c>
      <c r="F1968" s="4">
        <v>175</v>
      </c>
      <c r="G1968">
        <v>25</v>
      </c>
      <c r="H1968" s="3">
        <f>_xlfn.XLOOKUP(sales[[#This Row],[Product]],products[Product],products[Cost per box])*sales[[#This Row],[Boxes]]</f>
        <v>205.50000000000003</v>
      </c>
      <c r="I1968" s="4">
        <f>sales[[#This Row],[Revenue]]-sales[[#This Row],[Cost]]</f>
        <v>-30.500000000000028</v>
      </c>
    </row>
    <row r="1969" spans="2:9" x14ac:dyDescent="0.25">
      <c r="B1969" t="s">
        <v>25</v>
      </c>
      <c r="C1969" t="s">
        <v>27</v>
      </c>
      <c r="D1969" t="s">
        <v>12</v>
      </c>
      <c r="E1969" s="1">
        <v>44302</v>
      </c>
      <c r="F1969" s="4">
        <v>2478</v>
      </c>
      <c r="G1969">
        <v>100</v>
      </c>
      <c r="H1969" s="3">
        <f>_xlfn.XLOOKUP(sales[[#This Row],[Product]],products[Product],products[Cost per box])*sales[[#This Row],[Boxes]]</f>
        <v>843</v>
      </c>
      <c r="I1969" s="4">
        <f>sales[[#This Row],[Revenue]]-sales[[#This Row],[Cost]]</f>
        <v>1635</v>
      </c>
    </row>
    <row r="1970" spans="2:9" x14ac:dyDescent="0.25">
      <c r="B1970" t="s">
        <v>20</v>
      </c>
      <c r="C1970" t="s">
        <v>11</v>
      </c>
      <c r="D1970" t="s">
        <v>14</v>
      </c>
      <c r="E1970" s="1">
        <v>44302</v>
      </c>
      <c r="F1970" s="4">
        <v>728</v>
      </c>
      <c r="G1970">
        <v>73</v>
      </c>
      <c r="H1970" s="3">
        <f>_xlfn.XLOOKUP(sales[[#This Row],[Product]],products[Product],products[Cost per box])*sales[[#This Row],[Boxes]]</f>
        <v>460.63</v>
      </c>
      <c r="I1970" s="4">
        <f>sales[[#This Row],[Revenue]]-sales[[#This Row],[Cost]]</f>
        <v>267.37</v>
      </c>
    </row>
    <row r="1971" spans="2:9" x14ac:dyDescent="0.25">
      <c r="B1971" t="s">
        <v>29</v>
      </c>
      <c r="C1971" t="s">
        <v>21</v>
      </c>
      <c r="D1971" t="s">
        <v>50</v>
      </c>
      <c r="E1971" s="1">
        <v>44302</v>
      </c>
      <c r="F1971" s="4">
        <v>11151</v>
      </c>
      <c r="G1971">
        <v>910</v>
      </c>
      <c r="H1971" s="3">
        <f>_xlfn.XLOOKUP(sales[[#This Row],[Product]],products[Product],products[Cost per box])*sales[[#This Row],[Boxes]]</f>
        <v>11293.1</v>
      </c>
      <c r="I1971" s="4">
        <f>sales[[#This Row],[Revenue]]-sales[[#This Row],[Cost]]</f>
        <v>-142.10000000000036</v>
      </c>
    </row>
    <row r="1972" spans="2:9" x14ac:dyDescent="0.25">
      <c r="B1972" t="s">
        <v>40</v>
      </c>
      <c r="C1972" t="s">
        <v>6</v>
      </c>
      <c r="D1972" t="s">
        <v>44</v>
      </c>
      <c r="E1972" s="1">
        <v>44302</v>
      </c>
      <c r="F1972" s="4">
        <v>3164</v>
      </c>
      <c r="G1972">
        <v>352</v>
      </c>
      <c r="H1972" s="3">
        <f>_xlfn.XLOOKUP(sales[[#This Row],[Product]],products[Product],products[Cost per box])*sales[[#This Row],[Boxes]]</f>
        <v>3368.6400000000003</v>
      </c>
      <c r="I1972" s="4">
        <f>sales[[#This Row],[Revenue]]-sales[[#This Row],[Cost]]</f>
        <v>-204.64000000000033</v>
      </c>
    </row>
    <row r="1973" spans="2:9" x14ac:dyDescent="0.25">
      <c r="B1973" t="s">
        <v>8</v>
      </c>
      <c r="C1973" t="s">
        <v>27</v>
      </c>
      <c r="D1973" t="s">
        <v>31</v>
      </c>
      <c r="E1973" s="1">
        <v>44302</v>
      </c>
      <c r="F1973" s="4">
        <v>5292</v>
      </c>
      <c r="G1973">
        <v>279</v>
      </c>
      <c r="H1973" s="3">
        <f>_xlfn.XLOOKUP(sales[[#This Row],[Product]],products[Product],products[Cost per box])*sales[[#This Row],[Boxes]]</f>
        <v>1595.8799999999999</v>
      </c>
      <c r="I1973" s="4">
        <f>sales[[#This Row],[Revenue]]-sales[[#This Row],[Cost]]</f>
        <v>3696.12</v>
      </c>
    </row>
    <row r="1974" spans="2:9" x14ac:dyDescent="0.25">
      <c r="B1974" t="s">
        <v>18</v>
      </c>
      <c r="C1974" t="s">
        <v>11</v>
      </c>
      <c r="D1974" t="s">
        <v>22</v>
      </c>
      <c r="E1974" s="1">
        <v>44302</v>
      </c>
      <c r="F1974" s="4">
        <v>2730</v>
      </c>
      <c r="G1974">
        <v>455</v>
      </c>
      <c r="H1974" s="3">
        <f>_xlfn.XLOOKUP(sales[[#This Row],[Product]],products[Product],products[Cost per box])*sales[[#This Row],[Boxes]]</f>
        <v>3740.1000000000004</v>
      </c>
      <c r="I1974" s="4">
        <f>sales[[#This Row],[Revenue]]-sales[[#This Row],[Cost]]</f>
        <v>-1010.1000000000004</v>
      </c>
    </row>
    <row r="1975" spans="2:9" x14ac:dyDescent="0.25">
      <c r="B1975" t="s">
        <v>51</v>
      </c>
      <c r="C1975" t="s">
        <v>11</v>
      </c>
      <c r="D1975" t="s">
        <v>7</v>
      </c>
      <c r="E1975" s="1">
        <v>44302</v>
      </c>
      <c r="F1975" s="4">
        <v>4886</v>
      </c>
      <c r="G1975">
        <v>376</v>
      </c>
      <c r="H1975" s="3">
        <f>_xlfn.XLOOKUP(sales[[#This Row],[Product]],products[Product],products[Cost per box])*sales[[#This Row],[Boxes]]</f>
        <v>1936.4</v>
      </c>
      <c r="I1975" s="4">
        <f>sales[[#This Row],[Revenue]]-sales[[#This Row],[Cost]]</f>
        <v>2949.6</v>
      </c>
    </row>
    <row r="1976" spans="2:9" x14ac:dyDescent="0.25">
      <c r="B1976" t="s">
        <v>34</v>
      </c>
      <c r="C1976" t="s">
        <v>21</v>
      </c>
      <c r="D1976" t="s">
        <v>47</v>
      </c>
      <c r="E1976" s="1">
        <v>44302</v>
      </c>
      <c r="F1976" s="4">
        <v>5551</v>
      </c>
      <c r="G1976">
        <v>397</v>
      </c>
      <c r="H1976" s="3">
        <f>_xlfn.XLOOKUP(sales[[#This Row],[Product]],products[Product],products[Cost per box])*sales[[#This Row],[Boxes]]</f>
        <v>2088.2199999999998</v>
      </c>
      <c r="I1976" s="4">
        <f>sales[[#This Row],[Revenue]]-sales[[#This Row],[Cost]]</f>
        <v>3462.78</v>
      </c>
    </row>
    <row r="1977" spans="2:9" x14ac:dyDescent="0.25">
      <c r="B1977" t="s">
        <v>13</v>
      </c>
      <c r="C1977" t="s">
        <v>9</v>
      </c>
      <c r="D1977" t="s">
        <v>48</v>
      </c>
      <c r="E1977" s="1">
        <v>44302</v>
      </c>
      <c r="F1977" s="4">
        <v>7385</v>
      </c>
      <c r="G1977">
        <v>462</v>
      </c>
      <c r="H1977" s="3">
        <f>_xlfn.XLOOKUP(sales[[#This Row],[Product]],products[Product],products[Cost per box])*sales[[#This Row],[Boxes]]</f>
        <v>3455.76</v>
      </c>
      <c r="I1977" s="4">
        <f>sales[[#This Row],[Revenue]]-sales[[#This Row],[Cost]]</f>
        <v>3929.24</v>
      </c>
    </row>
    <row r="1978" spans="2:9" x14ac:dyDescent="0.25">
      <c r="B1978" t="s">
        <v>5</v>
      </c>
      <c r="C1978" t="s">
        <v>21</v>
      </c>
      <c r="D1978" t="s">
        <v>28</v>
      </c>
      <c r="E1978" s="1">
        <v>44302</v>
      </c>
      <c r="F1978" s="4">
        <v>5908</v>
      </c>
      <c r="G1978">
        <v>257</v>
      </c>
      <c r="H1978" s="3">
        <f>_xlfn.XLOOKUP(sales[[#This Row],[Product]],products[Product],products[Cost per box])*sales[[#This Row],[Boxes]]</f>
        <v>709.31999999999994</v>
      </c>
      <c r="I1978" s="4">
        <f>sales[[#This Row],[Revenue]]-sales[[#This Row],[Cost]]</f>
        <v>5198.68</v>
      </c>
    </row>
    <row r="1979" spans="2:9" x14ac:dyDescent="0.25">
      <c r="B1979" t="s">
        <v>40</v>
      </c>
      <c r="C1979" t="s">
        <v>9</v>
      </c>
      <c r="D1979" t="s">
        <v>52</v>
      </c>
      <c r="E1979" s="1">
        <v>44302</v>
      </c>
      <c r="F1979" s="4">
        <v>252</v>
      </c>
      <c r="G1979">
        <v>10</v>
      </c>
      <c r="H1979" s="3">
        <f>_xlfn.XLOOKUP(sales[[#This Row],[Product]],products[Product],products[Cost per box])*sales[[#This Row],[Boxes]]</f>
        <v>33.199999999999996</v>
      </c>
      <c r="I1979" s="4">
        <f>sales[[#This Row],[Revenue]]-sales[[#This Row],[Cost]]</f>
        <v>218.8</v>
      </c>
    </row>
    <row r="1980" spans="2:9" x14ac:dyDescent="0.25">
      <c r="B1980" t="s">
        <v>32</v>
      </c>
      <c r="C1980" t="s">
        <v>21</v>
      </c>
      <c r="D1980" t="s">
        <v>43</v>
      </c>
      <c r="E1980" s="1">
        <v>44302</v>
      </c>
      <c r="F1980" s="4">
        <v>770</v>
      </c>
      <c r="G1980">
        <v>77</v>
      </c>
      <c r="H1980" s="3">
        <f>_xlfn.XLOOKUP(sales[[#This Row],[Product]],products[Product],products[Cost per box])*sales[[#This Row],[Boxes]]</f>
        <v>296.45</v>
      </c>
      <c r="I1980" s="4">
        <f>sales[[#This Row],[Revenue]]-sales[[#This Row],[Cost]]</f>
        <v>473.55</v>
      </c>
    </row>
    <row r="1981" spans="2:9" x14ac:dyDescent="0.25">
      <c r="B1981" t="s">
        <v>18</v>
      </c>
      <c r="C1981" t="s">
        <v>6</v>
      </c>
      <c r="D1981" t="s">
        <v>28</v>
      </c>
      <c r="E1981" s="1">
        <v>44302</v>
      </c>
      <c r="F1981" s="4">
        <v>903</v>
      </c>
      <c r="G1981">
        <v>42</v>
      </c>
      <c r="H1981" s="3">
        <f>_xlfn.XLOOKUP(sales[[#This Row],[Product]],products[Product],products[Cost per box])*sales[[#This Row],[Boxes]]</f>
        <v>115.91999999999999</v>
      </c>
      <c r="I1981" s="4">
        <f>sales[[#This Row],[Revenue]]-sales[[#This Row],[Cost]]</f>
        <v>787.08</v>
      </c>
    </row>
    <row r="1982" spans="2:9" x14ac:dyDescent="0.25">
      <c r="B1982" t="s">
        <v>33</v>
      </c>
      <c r="C1982" t="s">
        <v>6</v>
      </c>
      <c r="D1982" t="s">
        <v>36</v>
      </c>
      <c r="E1982" s="1">
        <v>44302</v>
      </c>
      <c r="F1982" s="4">
        <v>1050</v>
      </c>
      <c r="G1982">
        <v>32</v>
      </c>
      <c r="H1982" s="3">
        <f>_xlfn.XLOOKUP(sales[[#This Row],[Product]],products[Product],products[Cost per box])*sales[[#This Row],[Boxes]]</f>
        <v>161.28</v>
      </c>
      <c r="I1982" s="4">
        <f>sales[[#This Row],[Revenue]]-sales[[#This Row],[Cost]]</f>
        <v>888.72</v>
      </c>
    </row>
    <row r="1983" spans="2:9" x14ac:dyDescent="0.25">
      <c r="B1983" t="s">
        <v>37</v>
      </c>
      <c r="C1983" t="s">
        <v>27</v>
      </c>
      <c r="D1983" t="s">
        <v>19</v>
      </c>
      <c r="E1983" s="1">
        <v>44302</v>
      </c>
      <c r="F1983" s="4">
        <v>8995</v>
      </c>
      <c r="G1983">
        <v>409</v>
      </c>
      <c r="H1983" s="3">
        <f>_xlfn.XLOOKUP(sales[[#This Row],[Product]],products[Product],products[Cost per box])*sales[[#This Row],[Boxes]]</f>
        <v>4184.0700000000006</v>
      </c>
      <c r="I1983" s="4">
        <f>sales[[#This Row],[Revenue]]-sales[[#This Row],[Cost]]</f>
        <v>4810.9299999999994</v>
      </c>
    </row>
    <row r="1984" spans="2:9" x14ac:dyDescent="0.25">
      <c r="B1984" t="s">
        <v>34</v>
      </c>
      <c r="C1984" t="s">
        <v>27</v>
      </c>
      <c r="D1984" t="s">
        <v>30</v>
      </c>
      <c r="E1984" s="1">
        <v>44302</v>
      </c>
      <c r="F1984" s="4">
        <v>3360</v>
      </c>
      <c r="G1984">
        <v>280</v>
      </c>
      <c r="H1984" s="3">
        <f>_xlfn.XLOOKUP(sales[[#This Row],[Product]],products[Product],products[Cost per box])*sales[[#This Row],[Boxes]]</f>
        <v>1030.4000000000001</v>
      </c>
      <c r="I1984" s="4">
        <f>sales[[#This Row],[Revenue]]-sales[[#This Row],[Cost]]</f>
        <v>2329.6</v>
      </c>
    </row>
    <row r="1985" spans="2:9" x14ac:dyDescent="0.25">
      <c r="B1985" t="s">
        <v>53</v>
      </c>
      <c r="C1985" t="s">
        <v>9</v>
      </c>
      <c r="D1985" t="s">
        <v>12</v>
      </c>
      <c r="E1985" s="1">
        <v>44302</v>
      </c>
      <c r="F1985" s="4">
        <v>7770</v>
      </c>
      <c r="G1985">
        <v>389</v>
      </c>
      <c r="H1985" s="3">
        <f>_xlfn.XLOOKUP(sales[[#This Row],[Product]],products[Product],products[Cost per box])*sales[[#This Row],[Boxes]]</f>
        <v>3279.27</v>
      </c>
      <c r="I1985" s="4">
        <f>sales[[#This Row],[Revenue]]-sales[[#This Row],[Cost]]</f>
        <v>4490.7299999999996</v>
      </c>
    </row>
    <row r="1986" spans="2:9" x14ac:dyDescent="0.25">
      <c r="B1986" t="s">
        <v>15</v>
      </c>
      <c r="C1986" t="s">
        <v>6</v>
      </c>
      <c r="D1986" t="s">
        <v>43</v>
      </c>
      <c r="E1986" s="1">
        <v>44302</v>
      </c>
      <c r="F1986" s="4">
        <v>1162</v>
      </c>
      <c r="G1986">
        <v>73</v>
      </c>
      <c r="H1986" s="3">
        <f>_xlfn.XLOOKUP(sales[[#This Row],[Product]],products[Product],products[Cost per box])*sales[[#This Row],[Boxes]]</f>
        <v>281.05</v>
      </c>
      <c r="I1986" s="4">
        <f>sales[[#This Row],[Revenue]]-sales[[#This Row],[Cost]]</f>
        <v>880.95</v>
      </c>
    </row>
    <row r="1987" spans="2:9" x14ac:dyDescent="0.25">
      <c r="B1987" t="s">
        <v>10</v>
      </c>
      <c r="C1987" t="s">
        <v>21</v>
      </c>
      <c r="D1987" t="s">
        <v>44</v>
      </c>
      <c r="E1987" s="1">
        <v>44305</v>
      </c>
      <c r="F1987" s="4">
        <v>11347</v>
      </c>
      <c r="G1987">
        <v>1260</v>
      </c>
      <c r="H1987" s="3">
        <f>_xlfn.XLOOKUP(sales[[#This Row],[Product]],products[Product],products[Cost per box])*sales[[#This Row],[Boxes]]</f>
        <v>12058.2</v>
      </c>
      <c r="I1987" s="4">
        <f>sales[[#This Row],[Revenue]]-sales[[#This Row],[Cost]]</f>
        <v>-711.20000000000073</v>
      </c>
    </row>
    <row r="1988" spans="2:9" x14ac:dyDescent="0.25">
      <c r="B1988" t="s">
        <v>23</v>
      </c>
      <c r="C1988" t="s">
        <v>27</v>
      </c>
      <c r="D1988" t="s">
        <v>7</v>
      </c>
      <c r="E1988" s="1">
        <v>44305</v>
      </c>
      <c r="F1988" s="4">
        <v>7217</v>
      </c>
      <c r="G1988">
        <v>556</v>
      </c>
      <c r="H1988" s="3">
        <f>_xlfn.XLOOKUP(sales[[#This Row],[Product]],products[Product],products[Cost per box])*sales[[#This Row],[Boxes]]</f>
        <v>2863.4</v>
      </c>
      <c r="I1988" s="4">
        <f>sales[[#This Row],[Revenue]]-sales[[#This Row],[Cost]]</f>
        <v>4353.6000000000004</v>
      </c>
    </row>
    <row r="1989" spans="2:9" x14ac:dyDescent="0.25">
      <c r="B1989" t="s">
        <v>32</v>
      </c>
      <c r="C1989" t="s">
        <v>11</v>
      </c>
      <c r="D1989" t="s">
        <v>17</v>
      </c>
      <c r="E1989" s="1">
        <v>44305</v>
      </c>
      <c r="F1989" s="4">
        <v>2737</v>
      </c>
      <c r="G1989">
        <v>211</v>
      </c>
      <c r="H1989" s="3">
        <f>_xlfn.XLOOKUP(sales[[#This Row],[Product]],products[Product],products[Cost per box])*sales[[#This Row],[Boxes]]</f>
        <v>1434.8</v>
      </c>
      <c r="I1989" s="4">
        <f>sales[[#This Row],[Revenue]]-sales[[#This Row],[Cost]]</f>
        <v>1302.2</v>
      </c>
    </row>
    <row r="1990" spans="2:9" x14ac:dyDescent="0.25">
      <c r="B1990" t="s">
        <v>39</v>
      </c>
      <c r="C1990" t="s">
        <v>16</v>
      </c>
      <c r="D1990" t="s">
        <v>36</v>
      </c>
      <c r="E1990" s="1">
        <v>44305</v>
      </c>
      <c r="F1990" s="4">
        <v>4991</v>
      </c>
      <c r="G1990">
        <v>333</v>
      </c>
      <c r="H1990" s="3">
        <f>_xlfn.XLOOKUP(sales[[#This Row],[Product]],products[Product],products[Cost per box])*sales[[#This Row],[Boxes]]</f>
        <v>1678.32</v>
      </c>
      <c r="I1990" s="4">
        <f>sales[[#This Row],[Revenue]]-sales[[#This Row],[Cost]]</f>
        <v>3312.6800000000003</v>
      </c>
    </row>
    <row r="1991" spans="2:9" x14ac:dyDescent="0.25">
      <c r="B1991" t="s">
        <v>49</v>
      </c>
      <c r="C1991" t="s">
        <v>21</v>
      </c>
      <c r="D1991" t="s">
        <v>44</v>
      </c>
      <c r="E1991" s="1">
        <v>44305</v>
      </c>
      <c r="F1991" s="4">
        <v>1589</v>
      </c>
      <c r="G1991">
        <v>145</v>
      </c>
      <c r="H1991" s="3">
        <f>_xlfn.XLOOKUP(sales[[#This Row],[Product]],products[Product],products[Cost per box])*sales[[#This Row],[Boxes]]</f>
        <v>1387.65</v>
      </c>
      <c r="I1991" s="4">
        <f>sales[[#This Row],[Revenue]]-sales[[#This Row],[Cost]]</f>
        <v>201.34999999999991</v>
      </c>
    </row>
    <row r="1992" spans="2:9" x14ac:dyDescent="0.25">
      <c r="B1992" t="s">
        <v>15</v>
      </c>
      <c r="C1992" t="s">
        <v>11</v>
      </c>
      <c r="D1992" t="s">
        <v>22</v>
      </c>
      <c r="E1992" s="1">
        <v>44305</v>
      </c>
      <c r="F1992" s="4">
        <v>1232</v>
      </c>
      <c r="G1992">
        <v>206</v>
      </c>
      <c r="H1992" s="3">
        <f>_xlfn.XLOOKUP(sales[[#This Row],[Product]],products[Product],products[Cost per box])*sales[[#This Row],[Boxes]]</f>
        <v>1693.3200000000002</v>
      </c>
      <c r="I1992" s="4">
        <f>sales[[#This Row],[Revenue]]-sales[[#This Row],[Cost]]</f>
        <v>-461.32000000000016</v>
      </c>
    </row>
    <row r="1993" spans="2:9" x14ac:dyDescent="0.25">
      <c r="B1993" t="s">
        <v>46</v>
      </c>
      <c r="C1993" t="s">
        <v>6</v>
      </c>
      <c r="D1993" t="s">
        <v>12</v>
      </c>
      <c r="E1993" s="1">
        <v>44305</v>
      </c>
      <c r="F1993" s="4">
        <v>2765</v>
      </c>
      <c r="G1993">
        <v>103</v>
      </c>
      <c r="H1993" s="3">
        <f>_xlfn.XLOOKUP(sales[[#This Row],[Product]],products[Product],products[Cost per box])*sales[[#This Row],[Boxes]]</f>
        <v>868.29</v>
      </c>
      <c r="I1993" s="4">
        <f>sales[[#This Row],[Revenue]]-sales[[#This Row],[Cost]]</f>
        <v>1896.71</v>
      </c>
    </row>
    <row r="1994" spans="2:9" x14ac:dyDescent="0.25">
      <c r="B1994" t="s">
        <v>46</v>
      </c>
      <c r="C1994" t="s">
        <v>27</v>
      </c>
      <c r="D1994" t="s">
        <v>26</v>
      </c>
      <c r="E1994" s="1">
        <v>44305</v>
      </c>
      <c r="F1994" s="4">
        <v>1736</v>
      </c>
      <c r="G1994">
        <v>116</v>
      </c>
      <c r="H1994" s="3">
        <f>_xlfn.XLOOKUP(sales[[#This Row],[Product]],products[Product],products[Cost per box])*sales[[#This Row],[Boxes]]</f>
        <v>745.88</v>
      </c>
      <c r="I1994" s="4">
        <f>sales[[#This Row],[Revenue]]-sales[[#This Row],[Cost]]</f>
        <v>990.12</v>
      </c>
    </row>
    <row r="1995" spans="2:9" x14ac:dyDescent="0.25">
      <c r="B1995" t="s">
        <v>32</v>
      </c>
      <c r="C1995" t="s">
        <v>6</v>
      </c>
      <c r="D1995" t="s">
        <v>24</v>
      </c>
      <c r="E1995" s="1">
        <v>44305</v>
      </c>
      <c r="F1995" s="4">
        <v>364</v>
      </c>
      <c r="G1995">
        <v>25</v>
      </c>
      <c r="H1995" s="3">
        <f>_xlfn.XLOOKUP(sales[[#This Row],[Product]],products[Product],products[Cost per box])*sales[[#This Row],[Boxes]]</f>
        <v>262.75</v>
      </c>
      <c r="I1995" s="4">
        <f>sales[[#This Row],[Revenue]]-sales[[#This Row],[Cost]]</f>
        <v>101.25</v>
      </c>
    </row>
    <row r="1996" spans="2:9" x14ac:dyDescent="0.25">
      <c r="B1996" t="s">
        <v>41</v>
      </c>
      <c r="C1996" t="s">
        <v>27</v>
      </c>
      <c r="D1996" t="s">
        <v>28</v>
      </c>
      <c r="E1996" s="1">
        <v>44305</v>
      </c>
      <c r="F1996" s="4">
        <v>3899</v>
      </c>
      <c r="G1996">
        <v>186</v>
      </c>
      <c r="H1996" s="3">
        <f>_xlfn.XLOOKUP(sales[[#This Row],[Product]],products[Product],products[Cost per box])*sales[[#This Row],[Boxes]]</f>
        <v>513.36</v>
      </c>
      <c r="I1996" s="4">
        <f>sales[[#This Row],[Revenue]]-sales[[#This Row],[Cost]]</f>
        <v>3385.64</v>
      </c>
    </row>
    <row r="1997" spans="2:9" x14ac:dyDescent="0.25">
      <c r="B1997" t="s">
        <v>18</v>
      </c>
      <c r="C1997" t="s">
        <v>21</v>
      </c>
      <c r="D1997" t="s">
        <v>28</v>
      </c>
      <c r="E1997" s="1">
        <v>44305</v>
      </c>
      <c r="F1997" s="4">
        <v>3115</v>
      </c>
      <c r="G1997">
        <v>142</v>
      </c>
      <c r="H1997" s="3">
        <f>_xlfn.XLOOKUP(sales[[#This Row],[Product]],products[Product],products[Cost per box])*sales[[#This Row],[Boxes]]</f>
        <v>391.91999999999996</v>
      </c>
      <c r="I1997" s="4">
        <f>sales[[#This Row],[Revenue]]-sales[[#This Row],[Cost]]</f>
        <v>2723.08</v>
      </c>
    </row>
    <row r="1998" spans="2:9" x14ac:dyDescent="0.25">
      <c r="B1998" t="s">
        <v>41</v>
      </c>
      <c r="C1998" t="s">
        <v>21</v>
      </c>
      <c r="D1998" t="s">
        <v>36</v>
      </c>
      <c r="E1998" s="1">
        <v>44305</v>
      </c>
      <c r="F1998" s="4">
        <v>105</v>
      </c>
      <c r="G1998">
        <v>8</v>
      </c>
      <c r="H1998" s="3">
        <f>_xlfn.XLOOKUP(sales[[#This Row],[Product]],products[Product],products[Cost per box])*sales[[#This Row],[Boxes]]</f>
        <v>40.32</v>
      </c>
      <c r="I1998" s="4">
        <f>sales[[#This Row],[Revenue]]-sales[[#This Row],[Cost]]</f>
        <v>64.680000000000007</v>
      </c>
    </row>
    <row r="1999" spans="2:9" x14ac:dyDescent="0.25">
      <c r="B1999" t="s">
        <v>32</v>
      </c>
      <c r="C1999" t="s">
        <v>6</v>
      </c>
      <c r="D1999" t="s">
        <v>22</v>
      </c>
      <c r="E1999" s="1">
        <v>44305</v>
      </c>
      <c r="F1999" s="4">
        <v>6692</v>
      </c>
      <c r="G1999">
        <v>1120</v>
      </c>
      <c r="H1999" s="3">
        <f>_xlfn.XLOOKUP(sales[[#This Row],[Product]],products[Product],products[Cost per box])*sales[[#This Row],[Boxes]]</f>
        <v>9206.4000000000015</v>
      </c>
      <c r="I1999" s="4">
        <f>sales[[#This Row],[Revenue]]-sales[[#This Row],[Cost]]</f>
        <v>-2514.4000000000015</v>
      </c>
    </row>
    <row r="2000" spans="2:9" x14ac:dyDescent="0.25">
      <c r="B2000" t="s">
        <v>18</v>
      </c>
      <c r="C2000" t="s">
        <v>16</v>
      </c>
      <c r="D2000" t="s">
        <v>52</v>
      </c>
      <c r="E2000" s="1">
        <v>44305</v>
      </c>
      <c r="F2000" s="4">
        <v>3983</v>
      </c>
      <c r="G2000">
        <v>160</v>
      </c>
      <c r="H2000" s="3">
        <f>_xlfn.XLOOKUP(sales[[#This Row],[Product]],products[Product],products[Cost per box])*sales[[#This Row],[Boxes]]</f>
        <v>531.19999999999993</v>
      </c>
      <c r="I2000" s="4">
        <f>sales[[#This Row],[Revenue]]-sales[[#This Row],[Cost]]</f>
        <v>3451.8</v>
      </c>
    </row>
    <row r="2001" spans="2:9" x14ac:dyDescent="0.25">
      <c r="B2001" t="s">
        <v>29</v>
      </c>
      <c r="C2001" t="s">
        <v>11</v>
      </c>
      <c r="D2001" t="s">
        <v>31</v>
      </c>
      <c r="E2001" s="1">
        <v>44305</v>
      </c>
      <c r="F2001" s="4">
        <v>2401</v>
      </c>
      <c r="G2001">
        <v>134</v>
      </c>
      <c r="H2001" s="3">
        <f>_xlfn.XLOOKUP(sales[[#This Row],[Product]],products[Product],products[Cost per box])*sales[[#This Row],[Boxes]]</f>
        <v>766.48</v>
      </c>
      <c r="I2001" s="4">
        <f>sales[[#This Row],[Revenue]]-sales[[#This Row],[Cost]]</f>
        <v>1634.52</v>
      </c>
    </row>
    <row r="2002" spans="2:9" x14ac:dyDescent="0.25">
      <c r="B2002" t="s">
        <v>46</v>
      </c>
      <c r="C2002" t="s">
        <v>11</v>
      </c>
      <c r="D2002" t="s">
        <v>45</v>
      </c>
      <c r="E2002" s="1">
        <v>44305</v>
      </c>
      <c r="F2002" s="4">
        <v>8204</v>
      </c>
      <c r="G2002">
        <v>513</v>
      </c>
      <c r="H2002" s="3">
        <f>_xlfn.XLOOKUP(sales[[#This Row],[Product]],products[Product],products[Cost per box])*sales[[#This Row],[Boxes]]</f>
        <v>3965.4900000000002</v>
      </c>
      <c r="I2002" s="4">
        <f>sales[[#This Row],[Revenue]]-sales[[#This Row],[Cost]]</f>
        <v>4238.51</v>
      </c>
    </row>
    <row r="2003" spans="2:9" x14ac:dyDescent="0.25">
      <c r="B2003" t="s">
        <v>13</v>
      </c>
      <c r="C2003" t="s">
        <v>27</v>
      </c>
      <c r="D2003" t="s">
        <v>17</v>
      </c>
      <c r="E2003" s="1">
        <v>44305</v>
      </c>
      <c r="F2003" s="4">
        <v>2156</v>
      </c>
      <c r="G2003">
        <v>135</v>
      </c>
      <c r="H2003" s="3">
        <f>_xlfn.XLOOKUP(sales[[#This Row],[Product]],products[Product],products[Cost per box])*sales[[#This Row],[Boxes]]</f>
        <v>918</v>
      </c>
      <c r="I2003" s="4">
        <f>sales[[#This Row],[Revenue]]-sales[[#This Row],[Cost]]</f>
        <v>1238</v>
      </c>
    </row>
    <row r="2004" spans="2:9" x14ac:dyDescent="0.25">
      <c r="B2004" t="s">
        <v>13</v>
      </c>
      <c r="C2004" t="s">
        <v>11</v>
      </c>
      <c r="D2004" t="s">
        <v>44</v>
      </c>
      <c r="E2004" s="1">
        <v>44306</v>
      </c>
      <c r="F2004" s="4">
        <v>4298</v>
      </c>
      <c r="G2004">
        <v>430</v>
      </c>
      <c r="H2004" s="3">
        <f>_xlfn.XLOOKUP(sales[[#This Row],[Product]],products[Product],products[Cost per box])*sales[[#This Row],[Boxes]]</f>
        <v>4115.1000000000004</v>
      </c>
      <c r="I2004" s="4">
        <f>sales[[#This Row],[Revenue]]-sales[[#This Row],[Cost]]</f>
        <v>182.89999999999964</v>
      </c>
    </row>
    <row r="2005" spans="2:9" x14ac:dyDescent="0.25">
      <c r="B2005" t="s">
        <v>32</v>
      </c>
      <c r="C2005" t="s">
        <v>6</v>
      </c>
      <c r="D2005" t="s">
        <v>26</v>
      </c>
      <c r="E2005" s="1">
        <v>44306</v>
      </c>
      <c r="F2005" s="4">
        <v>13839</v>
      </c>
      <c r="G2005">
        <v>980</v>
      </c>
      <c r="H2005" s="3">
        <f>_xlfn.XLOOKUP(sales[[#This Row],[Product]],products[Product],products[Cost per box])*sales[[#This Row],[Boxes]]</f>
        <v>6301.4</v>
      </c>
      <c r="I2005" s="4">
        <f>sales[[#This Row],[Revenue]]-sales[[#This Row],[Cost]]</f>
        <v>7537.6</v>
      </c>
    </row>
    <row r="2006" spans="2:9" x14ac:dyDescent="0.25">
      <c r="B2006" t="s">
        <v>41</v>
      </c>
      <c r="C2006" t="s">
        <v>27</v>
      </c>
      <c r="D2006" t="s">
        <v>12</v>
      </c>
      <c r="E2006" s="1">
        <v>44306</v>
      </c>
      <c r="F2006" s="4">
        <v>1414</v>
      </c>
      <c r="G2006">
        <v>53</v>
      </c>
      <c r="H2006" s="3">
        <f>_xlfn.XLOOKUP(sales[[#This Row],[Product]],products[Product],products[Cost per box])*sales[[#This Row],[Boxes]]</f>
        <v>446.78999999999996</v>
      </c>
      <c r="I2006" s="4">
        <f>sales[[#This Row],[Revenue]]-sales[[#This Row],[Cost]]</f>
        <v>967.21</v>
      </c>
    </row>
    <row r="2007" spans="2:9" x14ac:dyDescent="0.25">
      <c r="B2007" t="s">
        <v>8</v>
      </c>
      <c r="C2007" t="s">
        <v>11</v>
      </c>
      <c r="D2007" t="s">
        <v>47</v>
      </c>
      <c r="E2007" s="1">
        <v>44306</v>
      </c>
      <c r="F2007" s="4">
        <v>182</v>
      </c>
      <c r="G2007">
        <v>13</v>
      </c>
      <c r="H2007" s="3">
        <f>_xlfn.XLOOKUP(sales[[#This Row],[Product]],products[Product],products[Cost per box])*sales[[#This Row],[Boxes]]</f>
        <v>68.38</v>
      </c>
      <c r="I2007" s="4">
        <f>sales[[#This Row],[Revenue]]-sales[[#This Row],[Cost]]</f>
        <v>113.62</v>
      </c>
    </row>
    <row r="2008" spans="2:9" x14ac:dyDescent="0.25">
      <c r="B2008" t="s">
        <v>41</v>
      </c>
      <c r="C2008" t="s">
        <v>9</v>
      </c>
      <c r="D2008" t="s">
        <v>38</v>
      </c>
      <c r="E2008" s="1">
        <v>44306</v>
      </c>
      <c r="F2008" s="4">
        <v>9457</v>
      </c>
      <c r="G2008">
        <v>557</v>
      </c>
      <c r="H2008" s="3">
        <f>_xlfn.XLOOKUP(sales[[#This Row],[Product]],products[Product],products[Cost per box])*sales[[#This Row],[Boxes]]</f>
        <v>5536.58</v>
      </c>
      <c r="I2008" s="4">
        <f>sales[[#This Row],[Revenue]]-sales[[#This Row],[Cost]]</f>
        <v>3920.42</v>
      </c>
    </row>
    <row r="2009" spans="2:9" x14ac:dyDescent="0.25">
      <c r="B2009" t="s">
        <v>40</v>
      </c>
      <c r="C2009" t="s">
        <v>11</v>
      </c>
      <c r="D2009" t="s">
        <v>45</v>
      </c>
      <c r="E2009" s="1">
        <v>44306</v>
      </c>
      <c r="F2009" s="4">
        <v>1071</v>
      </c>
      <c r="G2009">
        <v>47</v>
      </c>
      <c r="H2009" s="3">
        <f>_xlfn.XLOOKUP(sales[[#This Row],[Product]],products[Product],products[Cost per box])*sales[[#This Row],[Boxes]]</f>
        <v>363.31</v>
      </c>
      <c r="I2009" s="4">
        <f>sales[[#This Row],[Revenue]]-sales[[#This Row],[Cost]]</f>
        <v>707.69</v>
      </c>
    </row>
    <row r="2010" spans="2:9" x14ac:dyDescent="0.25">
      <c r="B2010" t="s">
        <v>40</v>
      </c>
      <c r="C2010" t="s">
        <v>11</v>
      </c>
      <c r="D2010" t="s">
        <v>28</v>
      </c>
      <c r="E2010" s="1">
        <v>44306</v>
      </c>
      <c r="F2010" s="4">
        <v>6944</v>
      </c>
      <c r="G2010">
        <v>302</v>
      </c>
      <c r="H2010" s="3">
        <f>_xlfn.XLOOKUP(sales[[#This Row],[Product]],products[Product],products[Cost per box])*sales[[#This Row],[Boxes]]</f>
        <v>833.52</v>
      </c>
      <c r="I2010" s="4">
        <f>sales[[#This Row],[Revenue]]-sales[[#This Row],[Cost]]</f>
        <v>6110.48</v>
      </c>
    </row>
    <row r="2011" spans="2:9" x14ac:dyDescent="0.25">
      <c r="B2011" t="s">
        <v>13</v>
      </c>
      <c r="C2011" t="s">
        <v>21</v>
      </c>
      <c r="D2011" t="s">
        <v>45</v>
      </c>
      <c r="E2011" s="1">
        <v>44306</v>
      </c>
      <c r="F2011" s="4">
        <v>5005</v>
      </c>
      <c r="G2011">
        <v>228</v>
      </c>
      <c r="H2011" s="3">
        <f>_xlfn.XLOOKUP(sales[[#This Row],[Product]],products[Product],products[Cost per box])*sales[[#This Row],[Boxes]]</f>
        <v>1762.44</v>
      </c>
      <c r="I2011" s="4">
        <f>sales[[#This Row],[Revenue]]-sales[[#This Row],[Cost]]</f>
        <v>3242.56</v>
      </c>
    </row>
    <row r="2012" spans="2:9" x14ac:dyDescent="0.25">
      <c r="B2012" t="s">
        <v>40</v>
      </c>
      <c r="C2012" t="s">
        <v>27</v>
      </c>
      <c r="D2012" t="s">
        <v>35</v>
      </c>
      <c r="E2012" s="1">
        <v>44306</v>
      </c>
      <c r="F2012" s="4">
        <v>8757</v>
      </c>
      <c r="G2012">
        <v>381</v>
      </c>
      <c r="H2012" s="3">
        <f>_xlfn.XLOOKUP(sales[[#This Row],[Product]],products[Product],products[Cost per box])*sales[[#This Row],[Boxes]]</f>
        <v>1009.65</v>
      </c>
      <c r="I2012" s="4">
        <f>sales[[#This Row],[Revenue]]-sales[[#This Row],[Cost]]</f>
        <v>7747.35</v>
      </c>
    </row>
    <row r="2013" spans="2:9" x14ac:dyDescent="0.25">
      <c r="B2013" t="s">
        <v>33</v>
      </c>
      <c r="C2013" t="s">
        <v>16</v>
      </c>
      <c r="D2013" t="s">
        <v>31</v>
      </c>
      <c r="E2013" s="1">
        <v>44306</v>
      </c>
      <c r="F2013" s="4">
        <v>2275</v>
      </c>
      <c r="G2013">
        <v>127</v>
      </c>
      <c r="H2013" s="3">
        <f>_xlfn.XLOOKUP(sales[[#This Row],[Product]],products[Product],products[Cost per box])*sales[[#This Row],[Boxes]]</f>
        <v>726.43999999999994</v>
      </c>
      <c r="I2013" s="4">
        <f>sales[[#This Row],[Revenue]]-sales[[#This Row],[Cost]]</f>
        <v>1548.56</v>
      </c>
    </row>
    <row r="2014" spans="2:9" x14ac:dyDescent="0.25">
      <c r="B2014" t="s">
        <v>25</v>
      </c>
      <c r="C2014" t="s">
        <v>6</v>
      </c>
      <c r="D2014" t="s">
        <v>12</v>
      </c>
      <c r="E2014" s="1">
        <v>44306</v>
      </c>
      <c r="F2014" s="4">
        <v>2611</v>
      </c>
      <c r="G2014">
        <v>97</v>
      </c>
      <c r="H2014" s="3">
        <f>_xlfn.XLOOKUP(sales[[#This Row],[Product]],products[Product],products[Cost per box])*sales[[#This Row],[Boxes]]</f>
        <v>817.70999999999992</v>
      </c>
      <c r="I2014" s="4">
        <f>sales[[#This Row],[Revenue]]-sales[[#This Row],[Cost]]</f>
        <v>1793.29</v>
      </c>
    </row>
    <row r="2015" spans="2:9" x14ac:dyDescent="0.25">
      <c r="B2015" t="s">
        <v>29</v>
      </c>
      <c r="C2015" t="s">
        <v>6</v>
      </c>
      <c r="D2015" t="s">
        <v>19</v>
      </c>
      <c r="E2015" s="1">
        <v>44306</v>
      </c>
      <c r="F2015" s="4">
        <v>2884</v>
      </c>
      <c r="G2015">
        <v>412</v>
      </c>
      <c r="H2015" s="3">
        <f>_xlfn.XLOOKUP(sales[[#This Row],[Product]],products[Product],products[Cost per box])*sales[[#This Row],[Boxes]]</f>
        <v>4214.76</v>
      </c>
      <c r="I2015" s="4">
        <f>sales[[#This Row],[Revenue]]-sales[[#This Row],[Cost]]</f>
        <v>-1330.7600000000002</v>
      </c>
    </row>
    <row r="2016" spans="2:9" x14ac:dyDescent="0.25">
      <c r="B2016" t="s">
        <v>18</v>
      </c>
      <c r="C2016" t="s">
        <v>27</v>
      </c>
      <c r="D2016" t="s">
        <v>38</v>
      </c>
      <c r="E2016" s="1">
        <v>44306</v>
      </c>
      <c r="F2016" s="4">
        <v>833</v>
      </c>
      <c r="G2016">
        <v>28</v>
      </c>
      <c r="H2016" s="3">
        <f>_xlfn.XLOOKUP(sales[[#This Row],[Product]],products[Product],products[Cost per box])*sales[[#This Row],[Boxes]]</f>
        <v>278.32</v>
      </c>
      <c r="I2016" s="4">
        <f>sales[[#This Row],[Revenue]]-sales[[#This Row],[Cost]]</f>
        <v>554.68000000000006</v>
      </c>
    </row>
    <row r="2017" spans="2:9" x14ac:dyDescent="0.25">
      <c r="B2017" t="s">
        <v>53</v>
      </c>
      <c r="C2017" t="s">
        <v>21</v>
      </c>
      <c r="D2017" t="s">
        <v>7</v>
      </c>
      <c r="E2017" s="1">
        <v>44306</v>
      </c>
      <c r="F2017" s="4">
        <v>10521</v>
      </c>
      <c r="G2017">
        <v>376</v>
      </c>
      <c r="H2017" s="3">
        <f>_xlfn.XLOOKUP(sales[[#This Row],[Product]],products[Product],products[Cost per box])*sales[[#This Row],[Boxes]]</f>
        <v>1936.4</v>
      </c>
      <c r="I2017" s="4">
        <f>sales[[#This Row],[Revenue]]-sales[[#This Row],[Cost]]</f>
        <v>8584.6</v>
      </c>
    </row>
    <row r="2018" spans="2:9" x14ac:dyDescent="0.25">
      <c r="B2018" t="s">
        <v>41</v>
      </c>
      <c r="C2018" t="s">
        <v>6</v>
      </c>
      <c r="D2018" t="s">
        <v>43</v>
      </c>
      <c r="E2018" s="1">
        <v>44306</v>
      </c>
      <c r="F2018" s="4">
        <v>13083</v>
      </c>
      <c r="G2018">
        <v>910</v>
      </c>
      <c r="H2018" s="3">
        <f>_xlfn.XLOOKUP(sales[[#This Row],[Product]],products[Product],products[Cost per box])*sales[[#This Row],[Boxes]]</f>
        <v>3503.5</v>
      </c>
      <c r="I2018" s="4">
        <f>sales[[#This Row],[Revenue]]-sales[[#This Row],[Cost]]</f>
        <v>9579.5</v>
      </c>
    </row>
    <row r="2019" spans="2:9" x14ac:dyDescent="0.25">
      <c r="B2019" t="s">
        <v>25</v>
      </c>
      <c r="C2019" t="s">
        <v>9</v>
      </c>
      <c r="D2019" t="s">
        <v>48</v>
      </c>
      <c r="E2019" s="1">
        <v>44306</v>
      </c>
      <c r="F2019" s="4">
        <v>2429</v>
      </c>
      <c r="G2019">
        <v>98</v>
      </c>
      <c r="H2019" s="3">
        <f>_xlfn.XLOOKUP(sales[[#This Row],[Product]],products[Product],products[Cost per box])*sales[[#This Row],[Boxes]]</f>
        <v>733.04000000000008</v>
      </c>
      <c r="I2019" s="4">
        <f>sales[[#This Row],[Revenue]]-sales[[#This Row],[Cost]]</f>
        <v>1695.96</v>
      </c>
    </row>
    <row r="2020" spans="2:9" x14ac:dyDescent="0.25">
      <c r="B2020" t="s">
        <v>15</v>
      </c>
      <c r="C2020" t="s">
        <v>9</v>
      </c>
      <c r="D2020" t="s">
        <v>42</v>
      </c>
      <c r="E2020" s="1">
        <v>44306</v>
      </c>
      <c r="F2020" s="4">
        <v>3913</v>
      </c>
      <c r="G2020">
        <v>218</v>
      </c>
      <c r="H2020" s="3">
        <f>_xlfn.XLOOKUP(sales[[#This Row],[Product]],products[Product],products[Cost per box])*sales[[#This Row],[Boxes]]</f>
        <v>1033.32</v>
      </c>
      <c r="I2020" s="4">
        <f>sales[[#This Row],[Revenue]]-sales[[#This Row],[Cost]]</f>
        <v>2879.6800000000003</v>
      </c>
    </row>
    <row r="2021" spans="2:9" x14ac:dyDescent="0.25">
      <c r="B2021" t="s">
        <v>15</v>
      </c>
      <c r="C2021" t="s">
        <v>27</v>
      </c>
      <c r="D2021" t="s">
        <v>17</v>
      </c>
      <c r="E2021" s="1">
        <v>44306</v>
      </c>
      <c r="F2021" s="4">
        <v>6860</v>
      </c>
      <c r="G2021">
        <v>490</v>
      </c>
      <c r="H2021" s="3">
        <f>_xlfn.XLOOKUP(sales[[#This Row],[Product]],products[Product],products[Cost per box])*sales[[#This Row],[Boxes]]</f>
        <v>3332</v>
      </c>
      <c r="I2021" s="4">
        <f>sales[[#This Row],[Revenue]]-sales[[#This Row],[Cost]]</f>
        <v>3528</v>
      </c>
    </row>
    <row r="2022" spans="2:9" x14ac:dyDescent="0.25">
      <c r="B2022" t="s">
        <v>51</v>
      </c>
      <c r="C2022" t="s">
        <v>21</v>
      </c>
      <c r="D2022" t="s">
        <v>26</v>
      </c>
      <c r="E2022" s="1">
        <v>44306</v>
      </c>
      <c r="F2022" s="4">
        <v>7189</v>
      </c>
      <c r="G2022">
        <v>1470</v>
      </c>
      <c r="H2022" s="3">
        <f>_xlfn.XLOOKUP(sales[[#This Row],[Product]],products[Product],products[Cost per box])*sales[[#This Row],[Boxes]]</f>
        <v>9452.1</v>
      </c>
      <c r="I2022" s="4">
        <f>sales[[#This Row],[Revenue]]-sales[[#This Row],[Cost]]</f>
        <v>-2263.1000000000004</v>
      </c>
    </row>
    <row r="2023" spans="2:9" x14ac:dyDescent="0.25">
      <c r="B2023" t="s">
        <v>40</v>
      </c>
      <c r="C2023" t="s">
        <v>16</v>
      </c>
      <c r="D2023" t="s">
        <v>45</v>
      </c>
      <c r="E2023" s="1">
        <v>44306</v>
      </c>
      <c r="F2023" s="4">
        <v>3941</v>
      </c>
      <c r="G2023">
        <v>158</v>
      </c>
      <c r="H2023" s="3">
        <f>_xlfn.XLOOKUP(sales[[#This Row],[Product]],products[Product],products[Cost per box])*sales[[#This Row],[Boxes]]</f>
        <v>1221.3400000000001</v>
      </c>
      <c r="I2023" s="4">
        <f>sales[[#This Row],[Revenue]]-sales[[#This Row],[Cost]]</f>
        <v>2719.66</v>
      </c>
    </row>
    <row r="2024" spans="2:9" x14ac:dyDescent="0.25">
      <c r="B2024" t="s">
        <v>23</v>
      </c>
      <c r="C2024" t="s">
        <v>6</v>
      </c>
      <c r="D2024" t="s">
        <v>22</v>
      </c>
      <c r="E2024" s="1">
        <v>44306</v>
      </c>
      <c r="F2024" s="4">
        <v>10850</v>
      </c>
      <c r="G2024">
        <v>375</v>
      </c>
      <c r="H2024" s="3">
        <f>_xlfn.XLOOKUP(sales[[#This Row],[Product]],products[Product],products[Cost per box])*sales[[#This Row],[Boxes]]</f>
        <v>3082.5000000000005</v>
      </c>
      <c r="I2024" s="4">
        <f>sales[[#This Row],[Revenue]]-sales[[#This Row],[Cost]]</f>
        <v>7767.5</v>
      </c>
    </row>
    <row r="2025" spans="2:9" x14ac:dyDescent="0.25">
      <c r="B2025" t="s">
        <v>55</v>
      </c>
      <c r="C2025" t="s">
        <v>21</v>
      </c>
      <c r="D2025" t="s">
        <v>48</v>
      </c>
      <c r="E2025" s="1">
        <v>44306</v>
      </c>
      <c r="F2025" s="4">
        <v>3682</v>
      </c>
      <c r="G2025">
        <v>142</v>
      </c>
      <c r="H2025" s="3">
        <f>_xlfn.XLOOKUP(sales[[#This Row],[Product]],products[Product],products[Cost per box])*sales[[#This Row],[Boxes]]</f>
        <v>1062.1600000000001</v>
      </c>
      <c r="I2025" s="4">
        <f>sales[[#This Row],[Revenue]]-sales[[#This Row],[Cost]]</f>
        <v>2619.84</v>
      </c>
    </row>
    <row r="2026" spans="2:9" x14ac:dyDescent="0.25">
      <c r="B2026" t="s">
        <v>41</v>
      </c>
      <c r="C2026" t="s">
        <v>6</v>
      </c>
      <c r="D2026" t="s">
        <v>35</v>
      </c>
      <c r="E2026" s="1">
        <v>44306</v>
      </c>
      <c r="F2026" s="4">
        <v>4270</v>
      </c>
      <c r="G2026">
        <v>700</v>
      </c>
      <c r="H2026" s="3">
        <f>_xlfn.XLOOKUP(sales[[#This Row],[Product]],products[Product],products[Cost per box])*sales[[#This Row],[Boxes]]</f>
        <v>1855</v>
      </c>
      <c r="I2026" s="4">
        <f>sales[[#This Row],[Revenue]]-sales[[#This Row],[Cost]]</f>
        <v>2415</v>
      </c>
    </row>
    <row r="2027" spans="2:9" x14ac:dyDescent="0.25">
      <c r="B2027" t="s">
        <v>15</v>
      </c>
      <c r="C2027" t="s">
        <v>16</v>
      </c>
      <c r="D2027" t="s">
        <v>42</v>
      </c>
      <c r="E2027" s="1">
        <v>44307</v>
      </c>
      <c r="F2027" s="4">
        <v>3073</v>
      </c>
      <c r="G2027">
        <v>129</v>
      </c>
      <c r="H2027" s="3">
        <f>_xlfn.XLOOKUP(sales[[#This Row],[Product]],products[Product],products[Cost per box])*sales[[#This Row],[Boxes]]</f>
        <v>611.46</v>
      </c>
      <c r="I2027" s="4">
        <f>sales[[#This Row],[Revenue]]-sales[[#This Row],[Cost]]</f>
        <v>2461.54</v>
      </c>
    </row>
    <row r="2028" spans="2:9" x14ac:dyDescent="0.25">
      <c r="B2028" t="s">
        <v>20</v>
      </c>
      <c r="C2028" t="s">
        <v>16</v>
      </c>
      <c r="D2028" t="s">
        <v>7</v>
      </c>
      <c r="E2028" s="1">
        <v>44307</v>
      </c>
      <c r="F2028" s="4">
        <v>1589</v>
      </c>
      <c r="G2028">
        <v>123</v>
      </c>
      <c r="H2028" s="3">
        <f>_xlfn.XLOOKUP(sales[[#This Row],[Product]],products[Product],products[Cost per box])*sales[[#This Row],[Boxes]]</f>
        <v>633.45000000000005</v>
      </c>
      <c r="I2028" s="4">
        <f>sales[[#This Row],[Revenue]]-sales[[#This Row],[Cost]]</f>
        <v>955.55</v>
      </c>
    </row>
    <row r="2029" spans="2:9" x14ac:dyDescent="0.25">
      <c r="B2029" t="s">
        <v>23</v>
      </c>
      <c r="C2029" t="s">
        <v>16</v>
      </c>
      <c r="D2029" t="s">
        <v>44</v>
      </c>
      <c r="E2029" s="1">
        <v>44307</v>
      </c>
      <c r="F2029" s="4">
        <v>7070</v>
      </c>
      <c r="G2029">
        <v>770</v>
      </c>
      <c r="H2029" s="3">
        <f>_xlfn.XLOOKUP(sales[[#This Row],[Product]],products[Product],products[Cost per box])*sales[[#This Row],[Boxes]]</f>
        <v>7368.9000000000005</v>
      </c>
      <c r="I2029" s="4">
        <f>sales[[#This Row],[Revenue]]-sales[[#This Row],[Cost]]</f>
        <v>-298.90000000000055</v>
      </c>
    </row>
    <row r="2030" spans="2:9" x14ac:dyDescent="0.25">
      <c r="B2030" t="s">
        <v>20</v>
      </c>
      <c r="C2030" t="s">
        <v>6</v>
      </c>
      <c r="D2030" t="s">
        <v>14</v>
      </c>
      <c r="E2030" s="1">
        <v>44307</v>
      </c>
      <c r="F2030" s="4">
        <v>5733</v>
      </c>
      <c r="G2030">
        <v>574</v>
      </c>
      <c r="H2030" s="3">
        <f>_xlfn.XLOOKUP(sales[[#This Row],[Product]],products[Product],products[Cost per box])*sales[[#This Row],[Boxes]]</f>
        <v>3621.9399999999996</v>
      </c>
      <c r="I2030" s="4">
        <f>sales[[#This Row],[Revenue]]-sales[[#This Row],[Cost]]</f>
        <v>2111.0600000000004</v>
      </c>
    </row>
    <row r="2031" spans="2:9" x14ac:dyDescent="0.25">
      <c r="B2031" t="s">
        <v>23</v>
      </c>
      <c r="C2031" t="s">
        <v>16</v>
      </c>
      <c r="D2031" t="s">
        <v>26</v>
      </c>
      <c r="E2031" s="1">
        <v>44307</v>
      </c>
      <c r="F2031" s="4">
        <v>343</v>
      </c>
      <c r="G2031">
        <v>22</v>
      </c>
      <c r="H2031" s="3">
        <f>_xlfn.XLOOKUP(sales[[#This Row],[Product]],products[Product],products[Cost per box])*sales[[#This Row],[Boxes]]</f>
        <v>141.45999999999998</v>
      </c>
      <c r="I2031" s="4">
        <f>sales[[#This Row],[Revenue]]-sales[[#This Row],[Cost]]</f>
        <v>201.54000000000002</v>
      </c>
    </row>
    <row r="2032" spans="2:9" x14ac:dyDescent="0.25">
      <c r="B2032" t="s">
        <v>18</v>
      </c>
      <c r="C2032" t="s">
        <v>21</v>
      </c>
      <c r="D2032" t="s">
        <v>42</v>
      </c>
      <c r="E2032" s="1">
        <v>44307</v>
      </c>
      <c r="F2032" s="4">
        <v>8456</v>
      </c>
      <c r="G2032">
        <v>339</v>
      </c>
      <c r="H2032" s="3">
        <f>_xlfn.XLOOKUP(sales[[#This Row],[Product]],products[Product],products[Cost per box])*sales[[#This Row],[Boxes]]</f>
        <v>1606.8600000000001</v>
      </c>
      <c r="I2032" s="4">
        <f>sales[[#This Row],[Revenue]]-sales[[#This Row],[Cost]]</f>
        <v>6849.1399999999994</v>
      </c>
    </row>
    <row r="2033" spans="2:9" x14ac:dyDescent="0.25">
      <c r="B2033" t="s">
        <v>13</v>
      </c>
      <c r="C2033" t="s">
        <v>16</v>
      </c>
      <c r="D2033" t="s">
        <v>38</v>
      </c>
      <c r="E2033" s="1">
        <v>44307</v>
      </c>
      <c r="F2033" s="4">
        <v>7070</v>
      </c>
      <c r="G2033">
        <v>416</v>
      </c>
      <c r="H2033" s="3">
        <f>_xlfn.XLOOKUP(sales[[#This Row],[Product]],products[Product],products[Cost per box])*sales[[#This Row],[Boxes]]</f>
        <v>4135.04</v>
      </c>
      <c r="I2033" s="4">
        <f>sales[[#This Row],[Revenue]]-sales[[#This Row],[Cost]]</f>
        <v>2934.96</v>
      </c>
    </row>
    <row r="2034" spans="2:9" x14ac:dyDescent="0.25">
      <c r="B2034" t="s">
        <v>41</v>
      </c>
      <c r="C2034" t="s">
        <v>6</v>
      </c>
      <c r="D2034" t="s">
        <v>17</v>
      </c>
      <c r="E2034" s="1">
        <v>44307</v>
      </c>
      <c r="F2034" s="4">
        <v>1953</v>
      </c>
      <c r="G2034">
        <v>163</v>
      </c>
      <c r="H2034" s="3">
        <f>_xlfn.XLOOKUP(sales[[#This Row],[Product]],products[Product],products[Cost per box])*sales[[#This Row],[Boxes]]</f>
        <v>1108.3999999999999</v>
      </c>
      <c r="I2034" s="4">
        <f>sales[[#This Row],[Revenue]]-sales[[#This Row],[Cost]]</f>
        <v>844.60000000000014</v>
      </c>
    </row>
    <row r="2035" spans="2:9" x14ac:dyDescent="0.25">
      <c r="B2035" t="s">
        <v>20</v>
      </c>
      <c r="C2035" t="s">
        <v>11</v>
      </c>
      <c r="D2035" t="s">
        <v>26</v>
      </c>
      <c r="E2035" s="1">
        <v>44307</v>
      </c>
      <c r="F2035" s="4">
        <v>2324</v>
      </c>
      <c r="G2035">
        <v>166</v>
      </c>
      <c r="H2035" s="3">
        <f>_xlfn.XLOOKUP(sales[[#This Row],[Product]],products[Product],products[Cost per box])*sales[[#This Row],[Boxes]]</f>
        <v>1067.3799999999999</v>
      </c>
      <c r="I2035" s="4">
        <f>sales[[#This Row],[Revenue]]-sales[[#This Row],[Cost]]</f>
        <v>1256.6200000000001</v>
      </c>
    </row>
    <row r="2036" spans="2:9" x14ac:dyDescent="0.25">
      <c r="B2036" t="s">
        <v>23</v>
      </c>
      <c r="C2036" t="s">
        <v>11</v>
      </c>
      <c r="D2036" t="s">
        <v>36</v>
      </c>
      <c r="E2036" s="1">
        <v>44307</v>
      </c>
      <c r="F2036" s="4">
        <v>3122</v>
      </c>
      <c r="G2036">
        <v>209</v>
      </c>
      <c r="H2036" s="3">
        <f>_xlfn.XLOOKUP(sales[[#This Row],[Product]],products[Product],products[Cost per box])*sales[[#This Row],[Boxes]]</f>
        <v>1053.3599999999999</v>
      </c>
      <c r="I2036" s="4">
        <f>sales[[#This Row],[Revenue]]-sales[[#This Row],[Cost]]</f>
        <v>2068.6400000000003</v>
      </c>
    </row>
    <row r="2037" spans="2:9" x14ac:dyDescent="0.25">
      <c r="B2037" t="s">
        <v>13</v>
      </c>
      <c r="C2037" t="s">
        <v>6</v>
      </c>
      <c r="D2037" t="s">
        <v>19</v>
      </c>
      <c r="E2037" s="1">
        <v>44307</v>
      </c>
      <c r="F2037" s="4">
        <v>4550</v>
      </c>
      <c r="G2037">
        <v>770</v>
      </c>
      <c r="H2037" s="3">
        <f>_xlfn.XLOOKUP(sales[[#This Row],[Product]],products[Product],products[Cost per box])*sales[[#This Row],[Boxes]]</f>
        <v>7877.1</v>
      </c>
      <c r="I2037" s="4">
        <f>sales[[#This Row],[Revenue]]-sales[[#This Row],[Cost]]</f>
        <v>-3327.1000000000004</v>
      </c>
    </row>
    <row r="2038" spans="2:9" x14ac:dyDescent="0.25">
      <c r="B2038" t="s">
        <v>10</v>
      </c>
      <c r="C2038" t="s">
        <v>21</v>
      </c>
      <c r="D2038" t="s">
        <v>26</v>
      </c>
      <c r="E2038" s="1">
        <v>44307</v>
      </c>
      <c r="F2038" s="4">
        <v>2842</v>
      </c>
      <c r="G2038">
        <v>190</v>
      </c>
      <c r="H2038" s="3">
        <f>_xlfn.XLOOKUP(sales[[#This Row],[Product]],products[Product],products[Cost per box])*sales[[#This Row],[Boxes]]</f>
        <v>1221.7</v>
      </c>
      <c r="I2038" s="4">
        <f>sales[[#This Row],[Revenue]]-sales[[#This Row],[Cost]]</f>
        <v>1620.3</v>
      </c>
    </row>
    <row r="2039" spans="2:9" x14ac:dyDescent="0.25">
      <c r="B2039" t="s">
        <v>49</v>
      </c>
      <c r="C2039" t="s">
        <v>16</v>
      </c>
      <c r="D2039" t="s">
        <v>47</v>
      </c>
      <c r="E2039" s="1">
        <v>44307</v>
      </c>
      <c r="F2039" s="4">
        <v>2730</v>
      </c>
      <c r="G2039">
        <v>195</v>
      </c>
      <c r="H2039" s="3">
        <f>_xlfn.XLOOKUP(sales[[#This Row],[Product]],products[Product],products[Cost per box])*sales[[#This Row],[Boxes]]</f>
        <v>1025.7</v>
      </c>
      <c r="I2039" s="4">
        <f>sales[[#This Row],[Revenue]]-sales[[#This Row],[Cost]]</f>
        <v>1704.3</v>
      </c>
    </row>
    <row r="2040" spans="2:9" x14ac:dyDescent="0.25">
      <c r="B2040" t="s">
        <v>5</v>
      </c>
      <c r="C2040" t="s">
        <v>16</v>
      </c>
      <c r="D2040" t="s">
        <v>17</v>
      </c>
      <c r="E2040" s="1">
        <v>44307</v>
      </c>
      <c r="F2040" s="4">
        <v>4242</v>
      </c>
      <c r="G2040">
        <v>327</v>
      </c>
      <c r="H2040" s="3">
        <f>_xlfn.XLOOKUP(sales[[#This Row],[Product]],products[Product],products[Cost per box])*sales[[#This Row],[Boxes]]</f>
        <v>2223.6</v>
      </c>
      <c r="I2040" s="4">
        <f>sales[[#This Row],[Revenue]]-sales[[#This Row],[Cost]]</f>
        <v>2018.4</v>
      </c>
    </row>
    <row r="2041" spans="2:9" x14ac:dyDescent="0.25">
      <c r="B2041" t="s">
        <v>29</v>
      </c>
      <c r="C2041" t="s">
        <v>16</v>
      </c>
      <c r="D2041" t="s">
        <v>14</v>
      </c>
      <c r="E2041" s="1">
        <v>44307</v>
      </c>
      <c r="F2041" s="4">
        <v>1603</v>
      </c>
      <c r="G2041">
        <v>201</v>
      </c>
      <c r="H2041" s="3">
        <f>_xlfn.XLOOKUP(sales[[#This Row],[Product]],products[Product],products[Cost per box])*sales[[#This Row],[Boxes]]</f>
        <v>1268.31</v>
      </c>
      <c r="I2041" s="4">
        <f>sales[[#This Row],[Revenue]]-sales[[#This Row],[Cost]]</f>
        <v>334.69000000000005</v>
      </c>
    </row>
    <row r="2042" spans="2:9" x14ac:dyDescent="0.25">
      <c r="B2042" t="s">
        <v>54</v>
      </c>
      <c r="C2042" t="s">
        <v>6</v>
      </c>
      <c r="D2042" t="s">
        <v>43</v>
      </c>
      <c r="E2042" s="1">
        <v>44307</v>
      </c>
      <c r="F2042" s="4">
        <v>1806</v>
      </c>
      <c r="G2042">
        <v>151</v>
      </c>
      <c r="H2042" s="3">
        <f>_xlfn.XLOOKUP(sales[[#This Row],[Product]],products[Product],products[Cost per box])*sales[[#This Row],[Boxes]]</f>
        <v>581.35</v>
      </c>
      <c r="I2042" s="4">
        <f>sales[[#This Row],[Revenue]]-sales[[#This Row],[Cost]]</f>
        <v>1224.6500000000001</v>
      </c>
    </row>
    <row r="2043" spans="2:9" x14ac:dyDescent="0.25">
      <c r="B2043" t="s">
        <v>15</v>
      </c>
      <c r="C2043" t="s">
        <v>11</v>
      </c>
      <c r="D2043" t="s">
        <v>45</v>
      </c>
      <c r="E2043" s="1">
        <v>44307</v>
      </c>
      <c r="F2043" s="4">
        <v>4046</v>
      </c>
      <c r="G2043">
        <v>176</v>
      </c>
      <c r="H2043" s="3">
        <f>_xlfn.XLOOKUP(sales[[#This Row],[Product]],products[Product],products[Cost per box])*sales[[#This Row],[Boxes]]</f>
        <v>1360.48</v>
      </c>
      <c r="I2043" s="4">
        <f>sales[[#This Row],[Revenue]]-sales[[#This Row],[Cost]]</f>
        <v>2685.52</v>
      </c>
    </row>
    <row r="2044" spans="2:9" x14ac:dyDescent="0.25">
      <c r="B2044" t="s">
        <v>53</v>
      </c>
      <c r="C2044" t="s">
        <v>6</v>
      </c>
      <c r="D2044" t="s">
        <v>38</v>
      </c>
      <c r="E2044" s="1">
        <v>44307</v>
      </c>
      <c r="F2044" s="4">
        <v>8365</v>
      </c>
      <c r="G2044">
        <v>322</v>
      </c>
      <c r="H2044" s="3">
        <f>_xlfn.XLOOKUP(sales[[#This Row],[Product]],products[Product],products[Cost per box])*sales[[#This Row],[Boxes]]</f>
        <v>3200.68</v>
      </c>
      <c r="I2044" s="4">
        <f>sales[[#This Row],[Revenue]]-sales[[#This Row],[Cost]]</f>
        <v>5164.32</v>
      </c>
    </row>
    <row r="2045" spans="2:9" x14ac:dyDescent="0.25">
      <c r="B2045" t="s">
        <v>46</v>
      </c>
      <c r="C2045" t="s">
        <v>27</v>
      </c>
      <c r="D2045" t="s">
        <v>24</v>
      </c>
      <c r="E2045" s="1">
        <v>44307</v>
      </c>
      <c r="F2045" s="4">
        <v>4928</v>
      </c>
      <c r="G2045">
        <v>290</v>
      </c>
      <c r="H2045" s="3">
        <f>_xlfn.XLOOKUP(sales[[#This Row],[Product]],products[Product],products[Cost per box])*sales[[#This Row],[Boxes]]</f>
        <v>3047.9</v>
      </c>
      <c r="I2045" s="4">
        <f>sales[[#This Row],[Revenue]]-sales[[#This Row],[Cost]]</f>
        <v>1880.1</v>
      </c>
    </row>
    <row r="2046" spans="2:9" x14ac:dyDescent="0.25">
      <c r="B2046" t="s">
        <v>46</v>
      </c>
      <c r="C2046" t="s">
        <v>11</v>
      </c>
      <c r="D2046" t="s">
        <v>43</v>
      </c>
      <c r="E2046" s="1">
        <v>44307</v>
      </c>
      <c r="F2046" s="4">
        <v>11662</v>
      </c>
      <c r="G2046">
        <v>1330</v>
      </c>
      <c r="H2046" s="3">
        <f>_xlfn.XLOOKUP(sales[[#This Row],[Product]],products[Product],products[Cost per box])*sales[[#This Row],[Boxes]]</f>
        <v>5120.5</v>
      </c>
      <c r="I2046" s="4">
        <f>sales[[#This Row],[Revenue]]-sales[[#This Row],[Cost]]</f>
        <v>6541.5</v>
      </c>
    </row>
    <row r="2047" spans="2:9" x14ac:dyDescent="0.25">
      <c r="B2047" t="s">
        <v>18</v>
      </c>
      <c r="C2047" t="s">
        <v>27</v>
      </c>
      <c r="D2047" t="s">
        <v>44</v>
      </c>
      <c r="E2047" s="1">
        <v>44307</v>
      </c>
      <c r="F2047" s="4">
        <v>13181</v>
      </c>
      <c r="G2047">
        <v>455</v>
      </c>
      <c r="H2047" s="3">
        <f>_xlfn.XLOOKUP(sales[[#This Row],[Product]],products[Product],products[Cost per box])*sales[[#This Row],[Boxes]]</f>
        <v>4354.3500000000004</v>
      </c>
      <c r="I2047" s="4">
        <f>sales[[#This Row],[Revenue]]-sales[[#This Row],[Cost]]</f>
        <v>8826.65</v>
      </c>
    </row>
    <row r="2048" spans="2:9" x14ac:dyDescent="0.25">
      <c r="B2048" t="s">
        <v>20</v>
      </c>
      <c r="C2048" t="s">
        <v>9</v>
      </c>
      <c r="D2048" t="s">
        <v>35</v>
      </c>
      <c r="E2048" s="1">
        <v>44307</v>
      </c>
      <c r="F2048" s="4">
        <v>5117</v>
      </c>
      <c r="G2048">
        <v>466</v>
      </c>
      <c r="H2048" s="3">
        <f>_xlfn.XLOOKUP(sales[[#This Row],[Product]],products[Product],products[Cost per box])*sales[[#This Row],[Boxes]]</f>
        <v>1234.8999999999999</v>
      </c>
      <c r="I2048" s="4">
        <f>sales[[#This Row],[Revenue]]-sales[[#This Row],[Cost]]</f>
        <v>3882.1000000000004</v>
      </c>
    </row>
    <row r="2049" spans="2:9" x14ac:dyDescent="0.25">
      <c r="B2049" t="s">
        <v>32</v>
      </c>
      <c r="C2049" t="s">
        <v>11</v>
      </c>
      <c r="D2049" t="s">
        <v>35</v>
      </c>
      <c r="E2049" s="1">
        <v>44308</v>
      </c>
      <c r="F2049" s="4">
        <v>3234</v>
      </c>
      <c r="G2049">
        <v>135</v>
      </c>
      <c r="H2049" s="3">
        <f>_xlfn.XLOOKUP(sales[[#This Row],[Product]],products[Product],products[Cost per box])*sales[[#This Row],[Boxes]]</f>
        <v>357.75</v>
      </c>
      <c r="I2049" s="4">
        <f>sales[[#This Row],[Revenue]]-sales[[#This Row],[Cost]]</f>
        <v>2876.25</v>
      </c>
    </row>
    <row r="2050" spans="2:9" x14ac:dyDescent="0.25">
      <c r="B2050" t="s">
        <v>41</v>
      </c>
      <c r="C2050" t="s">
        <v>27</v>
      </c>
      <c r="D2050" t="s">
        <v>19</v>
      </c>
      <c r="E2050" s="1">
        <v>44308</v>
      </c>
      <c r="F2050" s="4">
        <v>8820</v>
      </c>
      <c r="G2050">
        <v>1470</v>
      </c>
      <c r="H2050" s="3">
        <f>_xlfn.XLOOKUP(sales[[#This Row],[Product]],products[Product],products[Cost per box])*sales[[#This Row],[Boxes]]</f>
        <v>15038.1</v>
      </c>
      <c r="I2050" s="4">
        <f>sales[[#This Row],[Revenue]]-sales[[#This Row],[Cost]]</f>
        <v>-6218.1</v>
      </c>
    </row>
    <row r="2051" spans="2:9" x14ac:dyDescent="0.25">
      <c r="B2051" t="s">
        <v>46</v>
      </c>
      <c r="C2051" t="s">
        <v>21</v>
      </c>
      <c r="D2051" t="s">
        <v>52</v>
      </c>
      <c r="E2051" s="1">
        <v>44308</v>
      </c>
      <c r="F2051" s="4">
        <v>5390</v>
      </c>
      <c r="G2051">
        <v>225</v>
      </c>
      <c r="H2051" s="3">
        <f>_xlfn.XLOOKUP(sales[[#This Row],[Product]],products[Product],products[Cost per box])*sales[[#This Row],[Boxes]]</f>
        <v>747</v>
      </c>
      <c r="I2051" s="4">
        <f>sales[[#This Row],[Revenue]]-sales[[#This Row],[Cost]]</f>
        <v>4643</v>
      </c>
    </row>
    <row r="2052" spans="2:9" x14ac:dyDescent="0.25">
      <c r="B2052" t="s">
        <v>34</v>
      </c>
      <c r="C2052" t="s">
        <v>11</v>
      </c>
      <c r="D2052" t="s">
        <v>48</v>
      </c>
      <c r="E2052" s="1">
        <v>44308</v>
      </c>
      <c r="F2052" s="4">
        <v>2800</v>
      </c>
      <c r="G2052">
        <v>187</v>
      </c>
      <c r="H2052" s="3">
        <f>_xlfn.XLOOKUP(sales[[#This Row],[Product]],products[Product],products[Cost per box])*sales[[#This Row],[Boxes]]</f>
        <v>1398.76</v>
      </c>
      <c r="I2052" s="4">
        <f>sales[[#This Row],[Revenue]]-sales[[#This Row],[Cost]]</f>
        <v>1401.24</v>
      </c>
    </row>
    <row r="2053" spans="2:9" x14ac:dyDescent="0.25">
      <c r="B2053" t="s">
        <v>10</v>
      </c>
      <c r="C2053" t="s">
        <v>11</v>
      </c>
      <c r="D2053" t="s">
        <v>38</v>
      </c>
      <c r="E2053" s="1">
        <v>44308</v>
      </c>
      <c r="F2053" s="4">
        <v>504</v>
      </c>
      <c r="G2053">
        <v>32</v>
      </c>
      <c r="H2053" s="3">
        <f>_xlfn.XLOOKUP(sales[[#This Row],[Product]],products[Product],products[Cost per box])*sales[[#This Row],[Boxes]]</f>
        <v>318.08</v>
      </c>
      <c r="I2053" s="4">
        <f>sales[[#This Row],[Revenue]]-sales[[#This Row],[Cost]]</f>
        <v>185.92000000000002</v>
      </c>
    </row>
    <row r="2054" spans="2:9" x14ac:dyDescent="0.25">
      <c r="B2054" t="s">
        <v>46</v>
      </c>
      <c r="C2054" t="s">
        <v>21</v>
      </c>
      <c r="D2054" t="s">
        <v>24</v>
      </c>
      <c r="E2054" s="1">
        <v>44308</v>
      </c>
      <c r="F2054" s="4">
        <v>5131</v>
      </c>
      <c r="G2054">
        <v>321</v>
      </c>
      <c r="H2054" s="3">
        <f>_xlfn.XLOOKUP(sales[[#This Row],[Product]],products[Product],products[Cost per box])*sales[[#This Row],[Boxes]]</f>
        <v>3373.71</v>
      </c>
      <c r="I2054" s="4">
        <f>sales[[#This Row],[Revenue]]-sales[[#This Row],[Cost]]</f>
        <v>1757.29</v>
      </c>
    </row>
    <row r="2055" spans="2:9" x14ac:dyDescent="0.25">
      <c r="B2055" t="s">
        <v>33</v>
      </c>
      <c r="C2055" t="s">
        <v>27</v>
      </c>
      <c r="D2055" t="s">
        <v>19</v>
      </c>
      <c r="E2055" s="1">
        <v>44308</v>
      </c>
      <c r="F2055" s="4">
        <v>2205</v>
      </c>
      <c r="G2055">
        <v>368</v>
      </c>
      <c r="H2055" s="3">
        <f>_xlfn.XLOOKUP(sales[[#This Row],[Product]],products[Product],products[Cost per box])*sales[[#This Row],[Boxes]]</f>
        <v>3764.6400000000003</v>
      </c>
      <c r="I2055" s="4">
        <f>sales[[#This Row],[Revenue]]-sales[[#This Row],[Cost]]</f>
        <v>-1559.6400000000003</v>
      </c>
    </row>
    <row r="2056" spans="2:9" x14ac:dyDescent="0.25">
      <c r="B2056" t="s">
        <v>29</v>
      </c>
      <c r="C2056" t="s">
        <v>27</v>
      </c>
      <c r="D2056" t="s">
        <v>35</v>
      </c>
      <c r="E2056" s="1">
        <v>44308</v>
      </c>
      <c r="F2056" s="4">
        <v>238</v>
      </c>
      <c r="G2056">
        <v>10</v>
      </c>
      <c r="H2056" s="3">
        <f>_xlfn.XLOOKUP(sales[[#This Row],[Product]],products[Product],products[Cost per box])*sales[[#This Row],[Boxes]]</f>
        <v>26.5</v>
      </c>
      <c r="I2056" s="4">
        <f>sales[[#This Row],[Revenue]]-sales[[#This Row],[Cost]]</f>
        <v>211.5</v>
      </c>
    </row>
    <row r="2057" spans="2:9" x14ac:dyDescent="0.25">
      <c r="B2057" t="s">
        <v>29</v>
      </c>
      <c r="C2057" t="s">
        <v>27</v>
      </c>
      <c r="D2057" t="s">
        <v>52</v>
      </c>
      <c r="E2057" s="1">
        <v>44308</v>
      </c>
      <c r="F2057" s="4">
        <v>3318</v>
      </c>
      <c r="G2057">
        <v>128</v>
      </c>
      <c r="H2057" s="3">
        <f>_xlfn.XLOOKUP(sales[[#This Row],[Product]],products[Product],products[Cost per box])*sales[[#This Row],[Boxes]]</f>
        <v>424.96</v>
      </c>
      <c r="I2057" s="4">
        <f>sales[[#This Row],[Revenue]]-sales[[#This Row],[Cost]]</f>
        <v>2893.04</v>
      </c>
    </row>
    <row r="2058" spans="2:9" x14ac:dyDescent="0.25">
      <c r="B2058" t="s">
        <v>32</v>
      </c>
      <c r="C2058" t="s">
        <v>6</v>
      </c>
      <c r="D2058" t="s">
        <v>14</v>
      </c>
      <c r="E2058" s="1">
        <v>44308</v>
      </c>
      <c r="F2058" s="4">
        <v>4501</v>
      </c>
      <c r="G2058">
        <v>501</v>
      </c>
      <c r="H2058" s="3">
        <f>_xlfn.XLOOKUP(sales[[#This Row],[Product]],products[Product],products[Cost per box])*sales[[#This Row],[Boxes]]</f>
        <v>3161.31</v>
      </c>
      <c r="I2058" s="4">
        <f>sales[[#This Row],[Revenue]]-sales[[#This Row],[Cost]]</f>
        <v>1339.69</v>
      </c>
    </row>
    <row r="2059" spans="2:9" x14ac:dyDescent="0.25">
      <c r="B2059" t="s">
        <v>41</v>
      </c>
      <c r="C2059" t="s">
        <v>11</v>
      </c>
      <c r="D2059" t="s">
        <v>35</v>
      </c>
      <c r="E2059" s="1">
        <v>44308</v>
      </c>
      <c r="F2059" s="4">
        <v>5439</v>
      </c>
      <c r="G2059">
        <v>237</v>
      </c>
      <c r="H2059" s="3">
        <f>_xlfn.XLOOKUP(sales[[#This Row],[Product]],products[Product],products[Cost per box])*sales[[#This Row],[Boxes]]</f>
        <v>628.04999999999995</v>
      </c>
      <c r="I2059" s="4">
        <f>sales[[#This Row],[Revenue]]-sales[[#This Row],[Cost]]</f>
        <v>4810.95</v>
      </c>
    </row>
    <row r="2060" spans="2:9" x14ac:dyDescent="0.25">
      <c r="B2060" t="s">
        <v>8</v>
      </c>
      <c r="C2060" t="s">
        <v>16</v>
      </c>
      <c r="D2060" t="s">
        <v>52</v>
      </c>
      <c r="E2060" s="1">
        <v>44308</v>
      </c>
      <c r="F2060" s="4">
        <v>3563</v>
      </c>
      <c r="G2060">
        <v>149</v>
      </c>
      <c r="H2060" s="3">
        <f>_xlfn.XLOOKUP(sales[[#This Row],[Product]],products[Product],products[Cost per box])*sales[[#This Row],[Boxes]]</f>
        <v>494.67999999999995</v>
      </c>
      <c r="I2060" s="4">
        <f>sales[[#This Row],[Revenue]]-sales[[#This Row],[Cost]]</f>
        <v>3068.32</v>
      </c>
    </row>
    <row r="2061" spans="2:9" x14ac:dyDescent="0.25">
      <c r="B2061" t="s">
        <v>40</v>
      </c>
      <c r="C2061" t="s">
        <v>11</v>
      </c>
      <c r="D2061" t="s">
        <v>38</v>
      </c>
      <c r="E2061" s="1">
        <v>44308</v>
      </c>
      <c r="F2061" s="4">
        <v>5425</v>
      </c>
      <c r="G2061">
        <v>340</v>
      </c>
      <c r="H2061" s="3">
        <f>_xlfn.XLOOKUP(sales[[#This Row],[Product]],products[Product],products[Cost per box])*sales[[#This Row],[Boxes]]</f>
        <v>3379.6</v>
      </c>
      <c r="I2061" s="4">
        <f>sales[[#This Row],[Revenue]]-sales[[#This Row],[Cost]]</f>
        <v>2045.4</v>
      </c>
    </row>
    <row r="2062" spans="2:9" x14ac:dyDescent="0.25">
      <c r="B2062" t="s">
        <v>49</v>
      </c>
      <c r="C2062" t="s">
        <v>21</v>
      </c>
      <c r="D2062" t="s">
        <v>26</v>
      </c>
      <c r="E2062" s="1">
        <v>44308</v>
      </c>
      <c r="F2062" s="4">
        <v>1477</v>
      </c>
      <c r="G2062">
        <v>93</v>
      </c>
      <c r="H2062" s="3">
        <f>_xlfn.XLOOKUP(sales[[#This Row],[Product]],products[Product],products[Cost per box])*sales[[#This Row],[Boxes]]</f>
        <v>597.99</v>
      </c>
      <c r="I2062" s="4">
        <f>sales[[#This Row],[Revenue]]-sales[[#This Row],[Cost]]</f>
        <v>879.01</v>
      </c>
    </row>
    <row r="2063" spans="2:9" x14ac:dyDescent="0.25">
      <c r="B2063" t="s">
        <v>8</v>
      </c>
      <c r="C2063" t="s">
        <v>16</v>
      </c>
      <c r="D2063" t="s">
        <v>38</v>
      </c>
      <c r="E2063" s="1">
        <v>44308</v>
      </c>
      <c r="F2063" s="4">
        <v>13510</v>
      </c>
      <c r="G2063">
        <v>770</v>
      </c>
      <c r="H2063" s="3">
        <f>_xlfn.XLOOKUP(sales[[#This Row],[Product]],products[Product],products[Cost per box])*sales[[#This Row],[Boxes]]</f>
        <v>7653.7999999999993</v>
      </c>
      <c r="I2063" s="4">
        <f>sales[[#This Row],[Revenue]]-sales[[#This Row],[Cost]]</f>
        <v>5856.2000000000007</v>
      </c>
    </row>
    <row r="2064" spans="2:9" x14ac:dyDescent="0.25">
      <c r="B2064" t="s">
        <v>49</v>
      </c>
      <c r="C2064" t="s">
        <v>6</v>
      </c>
      <c r="D2064" t="s">
        <v>24</v>
      </c>
      <c r="E2064" s="1">
        <v>44308</v>
      </c>
      <c r="F2064" s="4">
        <v>1946</v>
      </c>
      <c r="G2064">
        <v>139</v>
      </c>
      <c r="H2064" s="3">
        <f>_xlfn.XLOOKUP(sales[[#This Row],[Product]],products[Product],products[Cost per box])*sales[[#This Row],[Boxes]]</f>
        <v>1460.8899999999999</v>
      </c>
      <c r="I2064" s="4">
        <f>sales[[#This Row],[Revenue]]-sales[[#This Row],[Cost]]</f>
        <v>485.11000000000013</v>
      </c>
    </row>
    <row r="2065" spans="2:9" x14ac:dyDescent="0.25">
      <c r="B2065" t="s">
        <v>25</v>
      </c>
      <c r="C2065" t="s">
        <v>21</v>
      </c>
      <c r="D2065" t="s">
        <v>30</v>
      </c>
      <c r="E2065" s="1">
        <v>44308</v>
      </c>
      <c r="F2065" s="4">
        <v>8078</v>
      </c>
      <c r="G2065">
        <v>674</v>
      </c>
      <c r="H2065" s="3">
        <f>_xlfn.XLOOKUP(sales[[#This Row],[Product]],products[Product],products[Cost per box])*sales[[#This Row],[Boxes]]</f>
        <v>2480.3200000000002</v>
      </c>
      <c r="I2065" s="4">
        <f>sales[[#This Row],[Revenue]]-sales[[#This Row],[Cost]]</f>
        <v>5597.68</v>
      </c>
    </row>
    <row r="2066" spans="2:9" x14ac:dyDescent="0.25">
      <c r="B2066" t="s">
        <v>20</v>
      </c>
      <c r="C2066" t="s">
        <v>16</v>
      </c>
      <c r="D2066" t="s">
        <v>48</v>
      </c>
      <c r="E2066" s="1">
        <v>44308</v>
      </c>
      <c r="F2066" s="4">
        <v>3829</v>
      </c>
      <c r="G2066">
        <v>256</v>
      </c>
      <c r="H2066" s="3">
        <f>_xlfn.XLOOKUP(sales[[#This Row],[Product]],products[Product],products[Cost per box])*sales[[#This Row],[Boxes]]</f>
        <v>1914.88</v>
      </c>
      <c r="I2066" s="4">
        <f>sales[[#This Row],[Revenue]]-sales[[#This Row],[Cost]]</f>
        <v>1914.12</v>
      </c>
    </row>
    <row r="2067" spans="2:9" x14ac:dyDescent="0.25">
      <c r="B2067" t="s">
        <v>25</v>
      </c>
      <c r="C2067" t="s">
        <v>21</v>
      </c>
      <c r="D2067" t="s">
        <v>19</v>
      </c>
      <c r="E2067" s="1">
        <v>44308</v>
      </c>
      <c r="F2067" s="4">
        <v>5005</v>
      </c>
      <c r="G2067">
        <v>626</v>
      </c>
      <c r="H2067" s="3">
        <f>_xlfn.XLOOKUP(sales[[#This Row],[Product]],products[Product],products[Cost per box])*sales[[#This Row],[Boxes]]</f>
        <v>6403.9800000000005</v>
      </c>
      <c r="I2067" s="4">
        <f>sales[[#This Row],[Revenue]]-sales[[#This Row],[Cost]]</f>
        <v>-1398.9800000000005</v>
      </c>
    </row>
    <row r="2068" spans="2:9" x14ac:dyDescent="0.25">
      <c r="B2068" t="s">
        <v>23</v>
      </c>
      <c r="C2068" t="s">
        <v>11</v>
      </c>
      <c r="D2068" t="s">
        <v>35</v>
      </c>
      <c r="E2068" s="1">
        <v>44308</v>
      </c>
      <c r="F2068" s="4">
        <v>10367</v>
      </c>
      <c r="G2068">
        <v>1470</v>
      </c>
      <c r="H2068" s="3">
        <f>_xlfn.XLOOKUP(sales[[#This Row],[Product]],products[Product],products[Cost per box])*sales[[#This Row],[Boxes]]</f>
        <v>3895.5</v>
      </c>
      <c r="I2068" s="4">
        <f>sales[[#This Row],[Revenue]]-sales[[#This Row],[Cost]]</f>
        <v>6471.5</v>
      </c>
    </row>
    <row r="2069" spans="2:9" x14ac:dyDescent="0.25">
      <c r="B2069" t="s">
        <v>57</v>
      </c>
      <c r="C2069" t="s">
        <v>27</v>
      </c>
      <c r="D2069" t="s">
        <v>50</v>
      </c>
      <c r="E2069" s="1">
        <v>44308</v>
      </c>
      <c r="F2069" s="4">
        <v>2562</v>
      </c>
      <c r="G2069">
        <v>103</v>
      </c>
      <c r="H2069" s="3">
        <f>_xlfn.XLOOKUP(sales[[#This Row],[Product]],products[Product],products[Cost per box])*sales[[#This Row],[Boxes]]</f>
        <v>1278.23</v>
      </c>
      <c r="I2069" s="4">
        <f>sales[[#This Row],[Revenue]]-sales[[#This Row],[Cost]]</f>
        <v>1283.77</v>
      </c>
    </row>
    <row r="2070" spans="2:9" x14ac:dyDescent="0.25">
      <c r="B2070" t="s">
        <v>57</v>
      </c>
      <c r="C2070" t="s">
        <v>21</v>
      </c>
      <c r="D2070" t="s">
        <v>12</v>
      </c>
      <c r="E2070" s="1">
        <v>44308</v>
      </c>
      <c r="F2070" s="4">
        <v>8344</v>
      </c>
      <c r="G2070">
        <v>348</v>
      </c>
      <c r="H2070" s="3">
        <f>_xlfn.XLOOKUP(sales[[#This Row],[Product]],products[Product],products[Cost per box])*sales[[#This Row],[Boxes]]</f>
        <v>2933.64</v>
      </c>
      <c r="I2070" s="4">
        <f>sales[[#This Row],[Revenue]]-sales[[#This Row],[Cost]]</f>
        <v>5410.3600000000006</v>
      </c>
    </row>
    <row r="2071" spans="2:9" x14ac:dyDescent="0.25">
      <c r="B2071" t="s">
        <v>32</v>
      </c>
      <c r="C2071" t="s">
        <v>6</v>
      </c>
      <c r="D2071" t="s">
        <v>50</v>
      </c>
      <c r="E2071" s="1">
        <v>44308</v>
      </c>
      <c r="F2071" s="4">
        <v>5866</v>
      </c>
      <c r="G2071">
        <v>267</v>
      </c>
      <c r="H2071" s="3">
        <f>_xlfn.XLOOKUP(sales[[#This Row],[Product]],products[Product],products[Cost per box])*sales[[#This Row],[Boxes]]</f>
        <v>3313.4700000000003</v>
      </c>
      <c r="I2071" s="4">
        <f>sales[[#This Row],[Revenue]]-sales[[#This Row],[Cost]]</f>
        <v>2552.5299999999997</v>
      </c>
    </row>
    <row r="2072" spans="2:9" x14ac:dyDescent="0.25">
      <c r="B2072" t="s">
        <v>23</v>
      </c>
      <c r="C2072" t="s">
        <v>6</v>
      </c>
      <c r="D2072" t="s">
        <v>38</v>
      </c>
      <c r="E2072" s="1">
        <v>44308</v>
      </c>
      <c r="F2072" s="4">
        <v>14700</v>
      </c>
      <c r="G2072">
        <v>446</v>
      </c>
      <c r="H2072" s="3">
        <f>_xlfn.XLOOKUP(sales[[#This Row],[Product]],products[Product],products[Cost per box])*sales[[#This Row],[Boxes]]</f>
        <v>4433.24</v>
      </c>
      <c r="I2072" s="4">
        <f>sales[[#This Row],[Revenue]]-sales[[#This Row],[Cost]]</f>
        <v>10266.76</v>
      </c>
    </row>
    <row r="2073" spans="2:9" x14ac:dyDescent="0.25">
      <c r="B2073" t="s">
        <v>32</v>
      </c>
      <c r="C2073" t="s">
        <v>21</v>
      </c>
      <c r="D2073" t="s">
        <v>38</v>
      </c>
      <c r="E2073" s="1">
        <v>44308</v>
      </c>
      <c r="F2073" s="4">
        <v>3416</v>
      </c>
      <c r="G2073">
        <v>132</v>
      </c>
      <c r="H2073" s="3">
        <f>_xlfn.XLOOKUP(sales[[#This Row],[Product]],products[Product],products[Cost per box])*sales[[#This Row],[Boxes]]</f>
        <v>1312.08</v>
      </c>
      <c r="I2073" s="4">
        <f>sales[[#This Row],[Revenue]]-sales[[#This Row],[Cost]]</f>
        <v>2103.92</v>
      </c>
    </row>
    <row r="2074" spans="2:9" x14ac:dyDescent="0.25">
      <c r="B2074" t="s">
        <v>41</v>
      </c>
      <c r="C2074" t="s">
        <v>27</v>
      </c>
      <c r="D2074" t="s">
        <v>24</v>
      </c>
      <c r="E2074" s="1">
        <v>44308</v>
      </c>
      <c r="F2074" s="4">
        <v>588</v>
      </c>
      <c r="G2074">
        <v>74</v>
      </c>
      <c r="H2074" s="3">
        <f>_xlfn.XLOOKUP(sales[[#This Row],[Product]],products[Product],products[Cost per box])*sales[[#This Row],[Boxes]]</f>
        <v>777.74</v>
      </c>
      <c r="I2074" s="4">
        <f>sales[[#This Row],[Revenue]]-sales[[#This Row],[Cost]]</f>
        <v>-189.74</v>
      </c>
    </row>
    <row r="2075" spans="2:9" x14ac:dyDescent="0.25">
      <c r="B2075" t="s">
        <v>51</v>
      </c>
      <c r="C2075" t="s">
        <v>6</v>
      </c>
      <c r="D2075" t="s">
        <v>42</v>
      </c>
      <c r="E2075" s="1">
        <v>44308</v>
      </c>
      <c r="F2075" s="4">
        <v>693</v>
      </c>
      <c r="G2075">
        <v>44</v>
      </c>
      <c r="H2075" s="3">
        <f>_xlfn.XLOOKUP(sales[[#This Row],[Product]],products[Product],products[Cost per box])*sales[[#This Row],[Boxes]]</f>
        <v>208.56</v>
      </c>
      <c r="I2075" s="4">
        <f>sales[[#This Row],[Revenue]]-sales[[#This Row],[Cost]]</f>
        <v>484.44</v>
      </c>
    </row>
    <row r="2076" spans="2:9" x14ac:dyDescent="0.25">
      <c r="B2076" t="s">
        <v>18</v>
      </c>
      <c r="C2076" t="s">
        <v>11</v>
      </c>
      <c r="D2076" t="s">
        <v>22</v>
      </c>
      <c r="E2076" s="1">
        <v>44308</v>
      </c>
      <c r="F2076" s="4">
        <v>294</v>
      </c>
      <c r="G2076">
        <v>14</v>
      </c>
      <c r="H2076" s="3">
        <f>_xlfn.XLOOKUP(sales[[#This Row],[Product]],products[Product],products[Cost per box])*sales[[#This Row],[Boxes]]</f>
        <v>115.08000000000001</v>
      </c>
      <c r="I2076" s="4">
        <f>sales[[#This Row],[Revenue]]-sales[[#This Row],[Cost]]</f>
        <v>178.92</v>
      </c>
    </row>
    <row r="2077" spans="2:9" x14ac:dyDescent="0.25">
      <c r="B2077" t="s">
        <v>8</v>
      </c>
      <c r="C2077" t="s">
        <v>11</v>
      </c>
      <c r="D2077" t="s">
        <v>31</v>
      </c>
      <c r="E2077" s="1">
        <v>44308</v>
      </c>
      <c r="F2077" s="4">
        <v>3213</v>
      </c>
      <c r="G2077">
        <v>161</v>
      </c>
      <c r="H2077" s="3">
        <f>_xlfn.XLOOKUP(sales[[#This Row],[Product]],products[Product],products[Cost per box])*sales[[#This Row],[Boxes]]</f>
        <v>920.92</v>
      </c>
      <c r="I2077" s="4">
        <f>sales[[#This Row],[Revenue]]-sales[[#This Row],[Cost]]</f>
        <v>2292.08</v>
      </c>
    </row>
    <row r="2078" spans="2:9" x14ac:dyDescent="0.25">
      <c r="B2078" t="s">
        <v>34</v>
      </c>
      <c r="C2078" t="s">
        <v>6</v>
      </c>
      <c r="D2078" t="s">
        <v>26</v>
      </c>
      <c r="E2078" s="1">
        <v>44308</v>
      </c>
      <c r="F2078" s="4">
        <v>3346</v>
      </c>
      <c r="G2078">
        <v>239</v>
      </c>
      <c r="H2078" s="3">
        <f>_xlfn.XLOOKUP(sales[[#This Row],[Product]],products[Product],products[Cost per box])*sales[[#This Row],[Boxes]]</f>
        <v>1536.77</v>
      </c>
      <c r="I2078" s="4">
        <f>sales[[#This Row],[Revenue]]-sales[[#This Row],[Cost]]</f>
        <v>1809.23</v>
      </c>
    </row>
    <row r="2079" spans="2:9" x14ac:dyDescent="0.25">
      <c r="B2079" t="s">
        <v>15</v>
      </c>
      <c r="C2079" t="s">
        <v>27</v>
      </c>
      <c r="D2079" t="s">
        <v>22</v>
      </c>
      <c r="E2079" s="1">
        <v>44308</v>
      </c>
      <c r="F2079" s="4">
        <v>8841</v>
      </c>
      <c r="G2079">
        <v>286</v>
      </c>
      <c r="H2079" s="3">
        <f>_xlfn.XLOOKUP(sales[[#This Row],[Product]],products[Product],products[Cost per box])*sales[[#This Row],[Boxes]]</f>
        <v>2350.92</v>
      </c>
      <c r="I2079" s="4">
        <f>sales[[#This Row],[Revenue]]-sales[[#This Row],[Cost]]</f>
        <v>6490.08</v>
      </c>
    </row>
    <row r="2080" spans="2:9" x14ac:dyDescent="0.25">
      <c r="B2080" t="s">
        <v>53</v>
      </c>
      <c r="C2080" t="s">
        <v>21</v>
      </c>
      <c r="D2080" t="s">
        <v>26</v>
      </c>
      <c r="E2080" s="1">
        <v>44308</v>
      </c>
      <c r="F2080" s="4">
        <v>434</v>
      </c>
      <c r="G2080">
        <v>37</v>
      </c>
      <c r="H2080" s="3">
        <f>_xlfn.XLOOKUP(sales[[#This Row],[Product]],products[Product],products[Cost per box])*sales[[#This Row],[Boxes]]</f>
        <v>237.91</v>
      </c>
      <c r="I2080" s="4">
        <f>sales[[#This Row],[Revenue]]-sales[[#This Row],[Cost]]</f>
        <v>196.09</v>
      </c>
    </row>
    <row r="2081" spans="2:9" x14ac:dyDescent="0.25">
      <c r="B2081" t="s">
        <v>56</v>
      </c>
      <c r="C2081" t="s">
        <v>27</v>
      </c>
      <c r="D2081" t="s">
        <v>14</v>
      </c>
      <c r="E2081" s="1">
        <v>44308</v>
      </c>
      <c r="F2081" s="4">
        <v>4683</v>
      </c>
      <c r="G2081">
        <v>188</v>
      </c>
      <c r="H2081" s="3">
        <f>_xlfn.XLOOKUP(sales[[#This Row],[Product]],products[Product],products[Cost per box])*sales[[#This Row],[Boxes]]</f>
        <v>1186.28</v>
      </c>
      <c r="I2081" s="4">
        <f>sales[[#This Row],[Revenue]]-sales[[#This Row],[Cost]]</f>
        <v>3496.7200000000003</v>
      </c>
    </row>
    <row r="2082" spans="2:9" x14ac:dyDescent="0.25">
      <c r="B2082" t="s">
        <v>56</v>
      </c>
      <c r="C2082" t="s">
        <v>9</v>
      </c>
      <c r="D2082" t="s">
        <v>44</v>
      </c>
      <c r="E2082" s="1">
        <v>44308</v>
      </c>
      <c r="F2082" s="4">
        <v>7721</v>
      </c>
      <c r="G2082">
        <v>250</v>
      </c>
      <c r="H2082" s="3">
        <f>_xlfn.XLOOKUP(sales[[#This Row],[Product]],products[Product],products[Cost per box])*sales[[#This Row],[Boxes]]</f>
        <v>2392.5</v>
      </c>
      <c r="I2082" s="4">
        <f>sales[[#This Row],[Revenue]]-sales[[#This Row],[Cost]]</f>
        <v>5328.5</v>
      </c>
    </row>
    <row r="2083" spans="2:9" x14ac:dyDescent="0.25">
      <c r="B2083" t="s">
        <v>56</v>
      </c>
      <c r="C2083" t="s">
        <v>11</v>
      </c>
      <c r="D2083" t="s">
        <v>17</v>
      </c>
      <c r="E2083" s="1">
        <v>44308</v>
      </c>
      <c r="F2083" s="4">
        <v>2954</v>
      </c>
      <c r="G2083">
        <v>135</v>
      </c>
      <c r="H2083" s="3">
        <f>_xlfn.XLOOKUP(sales[[#This Row],[Product]],products[Product],products[Cost per box])*sales[[#This Row],[Boxes]]</f>
        <v>918</v>
      </c>
      <c r="I2083" s="4">
        <f>sales[[#This Row],[Revenue]]-sales[[#This Row],[Cost]]</f>
        <v>2036</v>
      </c>
    </row>
    <row r="2084" spans="2:9" x14ac:dyDescent="0.25">
      <c r="B2084" t="s">
        <v>10</v>
      </c>
      <c r="C2084" t="s">
        <v>21</v>
      </c>
      <c r="D2084" t="s">
        <v>19</v>
      </c>
      <c r="E2084" s="1">
        <v>44308</v>
      </c>
      <c r="F2084" s="4">
        <v>3360</v>
      </c>
      <c r="G2084">
        <v>240</v>
      </c>
      <c r="H2084" s="3">
        <f>_xlfn.XLOOKUP(sales[[#This Row],[Product]],products[Product],products[Cost per box])*sales[[#This Row],[Boxes]]</f>
        <v>2455.2000000000003</v>
      </c>
      <c r="I2084" s="4">
        <f>sales[[#This Row],[Revenue]]-sales[[#This Row],[Cost]]</f>
        <v>904.79999999999973</v>
      </c>
    </row>
    <row r="2085" spans="2:9" x14ac:dyDescent="0.25">
      <c r="B2085" t="s">
        <v>41</v>
      </c>
      <c r="C2085" t="s">
        <v>27</v>
      </c>
      <c r="D2085" t="s">
        <v>14</v>
      </c>
      <c r="E2085" s="1">
        <v>44308</v>
      </c>
      <c r="F2085" s="4">
        <v>3150</v>
      </c>
      <c r="G2085">
        <v>109</v>
      </c>
      <c r="H2085" s="3">
        <f>_xlfn.XLOOKUP(sales[[#This Row],[Product]],products[Product],products[Cost per box])*sales[[#This Row],[Boxes]]</f>
        <v>687.79</v>
      </c>
      <c r="I2085" s="4">
        <f>sales[[#This Row],[Revenue]]-sales[[#This Row],[Cost]]</f>
        <v>2462.21</v>
      </c>
    </row>
    <row r="2086" spans="2:9" x14ac:dyDescent="0.25">
      <c r="B2086" t="s">
        <v>51</v>
      </c>
      <c r="C2086" t="s">
        <v>9</v>
      </c>
      <c r="D2086" t="s">
        <v>38</v>
      </c>
      <c r="E2086" s="1">
        <v>44308</v>
      </c>
      <c r="F2086" s="4">
        <v>2163</v>
      </c>
      <c r="G2086">
        <v>78</v>
      </c>
      <c r="H2086" s="3">
        <f>_xlfn.XLOOKUP(sales[[#This Row],[Product]],products[Product],products[Cost per box])*sales[[#This Row],[Boxes]]</f>
        <v>775.31999999999994</v>
      </c>
      <c r="I2086" s="4">
        <f>sales[[#This Row],[Revenue]]-sales[[#This Row],[Cost]]</f>
        <v>1387.68</v>
      </c>
    </row>
    <row r="2087" spans="2:9" x14ac:dyDescent="0.25">
      <c r="B2087" t="s">
        <v>40</v>
      </c>
      <c r="C2087" t="s">
        <v>27</v>
      </c>
      <c r="D2087" t="s">
        <v>47</v>
      </c>
      <c r="E2087" s="1">
        <v>44308</v>
      </c>
      <c r="F2087" s="4">
        <v>3871</v>
      </c>
      <c r="G2087">
        <v>169</v>
      </c>
      <c r="H2087" s="3">
        <f>_xlfn.XLOOKUP(sales[[#This Row],[Product]],products[Product],products[Cost per box])*sales[[#This Row],[Boxes]]</f>
        <v>888.93999999999994</v>
      </c>
      <c r="I2087" s="4">
        <f>sales[[#This Row],[Revenue]]-sales[[#This Row],[Cost]]</f>
        <v>2982.06</v>
      </c>
    </row>
    <row r="2088" spans="2:9" x14ac:dyDescent="0.25">
      <c r="B2088" t="s">
        <v>20</v>
      </c>
      <c r="C2088" t="s">
        <v>27</v>
      </c>
      <c r="D2088" t="s">
        <v>50</v>
      </c>
      <c r="E2088" s="1">
        <v>44308</v>
      </c>
      <c r="F2088" s="4">
        <v>1099</v>
      </c>
      <c r="G2088">
        <v>50</v>
      </c>
      <c r="H2088" s="3">
        <f>_xlfn.XLOOKUP(sales[[#This Row],[Product]],products[Product],products[Cost per box])*sales[[#This Row],[Boxes]]</f>
        <v>620.5</v>
      </c>
      <c r="I2088" s="4">
        <f>sales[[#This Row],[Revenue]]-sales[[#This Row],[Cost]]</f>
        <v>478.5</v>
      </c>
    </row>
    <row r="2089" spans="2:9" x14ac:dyDescent="0.25">
      <c r="B2089" t="s">
        <v>5</v>
      </c>
      <c r="C2089" t="s">
        <v>27</v>
      </c>
      <c r="D2089" t="s">
        <v>12</v>
      </c>
      <c r="E2089" s="1">
        <v>44308</v>
      </c>
      <c r="F2089" s="4">
        <v>672</v>
      </c>
      <c r="G2089">
        <v>26</v>
      </c>
      <c r="H2089" s="3">
        <f>_xlfn.XLOOKUP(sales[[#This Row],[Product]],products[Product],products[Cost per box])*sales[[#This Row],[Boxes]]</f>
        <v>219.18</v>
      </c>
      <c r="I2089" s="4">
        <f>sales[[#This Row],[Revenue]]-sales[[#This Row],[Cost]]</f>
        <v>452.82</v>
      </c>
    </row>
    <row r="2090" spans="2:9" x14ac:dyDescent="0.25">
      <c r="B2090" t="s">
        <v>40</v>
      </c>
      <c r="C2090" t="s">
        <v>6</v>
      </c>
      <c r="D2090" t="s">
        <v>24</v>
      </c>
      <c r="E2090" s="1">
        <v>44309</v>
      </c>
      <c r="F2090" s="4">
        <v>3248</v>
      </c>
      <c r="G2090">
        <v>217</v>
      </c>
      <c r="H2090" s="3">
        <f>_xlfn.XLOOKUP(sales[[#This Row],[Product]],products[Product],products[Cost per box])*sales[[#This Row],[Boxes]]</f>
        <v>2280.67</v>
      </c>
      <c r="I2090" s="4">
        <f>sales[[#This Row],[Revenue]]-sales[[#This Row],[Cost]]</f>
        <v>967.32999999999993</v>
      </c>
    </row>
    <row r="2091" spans="2:9" x14ac:dyDescent="0.25">
      <c r="B2091" t="s">
        <v>5</v>
      </c>
      <c r="C2091" t="s">
        <v>21</v>
      </c>
      <c r="D2091" t="s">
        <v>31</v>
      </c>
      <c r="E2091" s="1">
        <v>44309</v>
      </c>
      <c r="F2091" s="4">
        <v>2821</v>
      </c>
      <c r="G2091">
        <v>157</v>
      </c>
      <c r="H2091" s="3">
        <f>_xlfn.XLOOKUP(sales[[#This Row],[Product]],products[Product],products[Cost per box])*sales[[#This Row],[Boxes]]</f>
        <v>898.04</v>
      </c>
      <c r="I2091" s="4">
        <f>sales[[#This Row],[Revenue]]-sales[[#This Row],[Cost]]</f>
        <v>1922.96</v>
      </c>
    </row>
    <row r="2092" spans="2:9" x14ac:dyDescent="0.25">
      <c r="B2092" t="s">
        <v>18</v>
      </c>
      <c r="C2092" t="s">
        <v>11</v>
      </c>
      <c r="D2092" t="s">
        <v>35</v>
      </c>
      <c r="E2092" s="1">
        <v>44309</v>
      </c>
      <c r="F2092" s="4">
        <v>1666</v>
      </c>
      <c r="G2092">
        <v>67</v>
      </c>
      <c r="H2092" s="3">
        <f>_xlfn.XLOOKUP(sales[[#This Row],[Product]],products[Product],products[Cost per box])*sales[[#This Row],[Boxes]]</f>
        <v>177.54999999999998</v>
      </c>
      <c r="I2092" s="4">
        <f>sales[[#This Row],[Revenue]]-sales[[#This Row],[Cost]]</f>
        <v>1488.45</v>
      </c>
    </row>
    <row r="2093" spans="2:9" x14ac:dyDescent="0.25">
      <c r="B2093" t="s">
        <v>49</v>
      </c>
      <c r="C2093" t="s">
        <v>21</v>
      </c>
      <c r="D2093" t="s">
        <v>36</v>
      </c>
      <c r="E2093" s="1">
        <v>44309</v>
      </c>
      <c r="F2093" s="4">
        <v>546</v>
      </c>
      <c r="G2093">
        <v>42</v>
      </c>
      <c r="H2093" s="3">
        <f>_xlfn.XLOOKUP(sales[[#This Row],[Product]],products[Product],products[Cost per box])*sales[[#This Row],[Boxes]]</f>
        <v>211.68</v>
      </c>
      <c r="I2093" s="4">
        <f>sales[[#This Row],[Revenue]]-sales[[#This Row],[Cost]]</f>
        <v>334.32</v>
      </c>
    </row>
    <row r="2094" spans="2:9" x14ac:dyDescent="0.25">
      <c r="B2094" t="s">
        <v>20</v>
      </c>
      <c r="C2094" t="s">
        <v>11</v>
      </c>
      <c r="D2094" t="s">
        <v>30</v>
      </c>
      <c r="E2094" s="1">
        <v>44309</v>
      </c>
      <c r="F2094" s="4">
        <v>16219</v>
      </c>
      <c r="G2094">
        <v>1260</v>
      </c>
      <c r="H2094" s="3">
        <f>_xlfn.XLOOKUP(sales[[#This Row],[Product]],products[Product],products[Cost per box])*sales[[#This Row],[Boxes]]</f>
        <v>4636.8</v>
      </c>
      <c r="I2094" s="4">
        <f>sales[[#This Row],[Revenue]]-sales[[#This Row],[Cost]]</f>
        <v>11582.2</v>
      </c>
    </row>
    <row r="2095" spans="2:9" x14ac:dyDescent="0.25">
      <c r="B2095" t="s">
        <v>8</v>
      </c>
      <c r="C2095" t="s">
        <v>9</v>
      </c>
      <c r="D2095" t="s">
        <v>26</v>
      </c>
      <c r="E2095" s="1">
        <v>44309</v>
      </c>
      <c r="F2095" s="4">
        <v>1505</v>
      </c>
      <c r="G2095">
        <v>95</v>
      </c>
      <c r="H2095" s="3">
        <f>_xlfn.XLOOKUP(sales[[#This Row],[Product]],products[Product],products[Cost per box])*sales[[#This Row],[Boxes]]</f>
        <v>610.85</v>
      </c>
      <c r="I2095" s="4">
        <f>sales[[#This Row],[Revenue]]-sales[[#This Row],[Cost]]</f>
        <v>894.15</v>
      </c>
    </row>
    <row r="2096" spans="2:9" x14ac:dyDescent="0.25">
      <c r="B2096" t="s">
        <v>51</v>
      </c>
      <c r="C2096" t="s">
        <v>27</v>
      </c>
      <c r="D2096" t="s">
        <v>17</v>
      </c>
      <c r="E2096" s="1">
        <v>44309</v>
      </c>
      <c r="F2096" s="4">
        <v>4074</v>
      </c>
      <c r="G2096">
        <v>371</v>
      </c>
      <c r="H2096" s="3">
        <f>_xlfn.XLOOKUP(sales[[#This Row],[Product]],products[Product],products[Cost per box])*sales[[#This Row],[Boxes]]</f>
        <v>2522.7999999999997</v>
      </c>
      <c r="I2096" s="4">
        <f>sales[[#This Row],[Revenue]]-sales[[#This Row],[Cost]]</f>
        <v>1551.2000000000003</v>
      </c>
    </row>
    <row r="2097" spans="2:9" x14ac:dyDescent="0.25">
      <c r="B2097" t="s">
        <v>15</v>
      </c>
      <c r="C2097" t="s">
        <v>6</v>
      </c>
      <c r="D2097" t="s">
        <v>30</v>
      </c>
      <c r="E2097" s="1">
        <v>44309</v>
      </c>
      <c r="F2097" s="4">
        <v>1134</v>
      </c>
      <c r="G2097">
        <v>104</v>
      </c>
      <c r="H2097" s="3">
        <f>_xlfn.XLOOKUP(sales[[#This Row],[Product]],products[Product],products[Cost per box])*sales[[#This Row],[Boxes]]</f>
        <v>382.72</v>
      </c>
      <c r="I2097" s="4">
        <f>sales[[#This Row],[Revenue]]-sales[[#This Row],[Cost]]</f>
        <v>751.28</v>
      </c>
    </row>
    <row r="2098" spans="2:9" x14ac:dyDescent="0.25">
      <c r="B2098" t="s">
        <v>51</v>
      </c>
      <c r="C2098" t="s">
        <v>11</v>
      </c>
      <c r="D2098" t="s">
        <v>38</v>
      </c>
      <c r="E2098" s="1">
        <v>44309</v>
      </c>
      <c r="F2098" s="4">
        <v>9100</v>
      </c>
      <c r="G2098">
        <v>569</v>
      </c>
      <c r="H2098" s="3">
        <f>_xlfn.XLOOKUP(sales[[#This Row],[Product]],products[Product],products[Cost per box])*sales[[#This Row],[Boxes]]</f>
        <v>5655.86</v>
      </c>
      <c r="I2098" s="4">
        <f>sales[[#This Row],[Revenue]]-sales[[#This Row],[Cost]]</f>
        <v>3444.1400000000003</v>
      </c>
    </row>
    <row r="2099" spans="2:9" x14ac:dyDescent="0.25">
      <c r="B2099" t="s">
        <v>46</v>
      </c>
      <c r="C2099" t="s">
        <v>27</v>
      </c>
      <c r="D2099" t="s">
        <v>48</v>
      </c>
      <c r="E2099" s="1">
        <v>44309</v>
      </c>
      <c r="F2099" s="4">
        <v>581</v>
      </c>
      <c r="G2099">
        <v>42</v>
      </c>
      <c r="H2099" s="3">
        <f>_xlfn.XLOOKUP(sales[[#This Row],[Product]],products[Product],products[Cost per box])*sales[[#This Row],[Boxes]]</f>
        <v>314.16000000000003</v>
      </c>
      <c r="I2099" s="4">
        <f>sales[[#This Row],[Revenue]]-sales[[#This Row],[Cost]]</f>
        <v>266.83999999999997</v>
      </c>
    </row>
    <row r="2100" spans="2:9" x14ac:dyDescent="0.25">
      <c r="B2100" t="s">
        <v>41</v>
      </c>
      <c r="C2100" t="s">
        <v>9</v>
      </c>
      <c r="D2100" t="s">
        <v>7</v>
      </c>
      <c r="E2100" s="1">
        <v>44309</v>
      </c>
      <c r="F2100" s="4">
        <v>1141</v>
      </c>
      <c r="G2100">
        <v>82</v>
      </c>
      <c r="H2100" s="3">
        <f>_xlfn.XLOOKUP(sales[[#This Row],[Product]],products[Product],products[Cost per box])*sales[[#This Row],[Boxes]]</f>
        <v>422.3</v>
      </c>
      <c r="I2100" s="4">
        <f>sales[[#This Row],[Revenue]]-sales[[#This Row],[Cost]]</f>
        <v>718.7</v>
      </c>
    </row>
    <row r="2101" spans="2:9" x14ac:dyDescent="0.25">
      <c r="B2101" t="s">
        <v>39</v>
      </c>
      <c r="C2101" t="s">
        <v>9</v>
      </c>
      <c r="D2101" t="s">
        <v>45</v>
      </c>
      <c r="E2101" s="1">
        <v>44309</v>
      </c>
      <c r="F2101" s="4">
        <v>2086</v>
      </c>
      <c r="G2101">
        <v>91</v>
      </c>
      <c r="H2101" s="3">
        <f>_xlfn.XLOOKUP(sales[[#This Row],[Product]],products[Product],products[Cost per box])*sales[[#This Row],[Boxes]]</f>
        <v>703.43000000000006</v>
      </c>
      <c r="I2101" s="4">
        <f>sales[[#This Row],[Revenue]]-sales[[#This Row],[Cost]]</f>
        <v>1382.57</v>
      </c>
    </row>
    <row r="2102" spans="2:9" x14ac:dyDescent="0.25">
      <c r="B2102" t="s">
        <v>33</v>
      </c>
      <c r="C2102" t="s">
        <v>16</v>
      </c>
      <c r="D2102" t="s">
        <v>42</v>
      </c>
      <c r="E2102" s="1">
        <v>44309</v>
      </c>
      <c r="F2102" s="4">
        <v>2730</v>
      </c>
      <c r="G2102">
        <v>119</v>
      </c>
      <c r="H2102" s="3">
        <f>_xlfn.XLOOKUP(sales[[#This Row],[Product]],products[Product],products[Cost per box])*sales[[#This Row],[Boxes]]</f>
        <v>564.06000000000006</v>
      </c>
      <c r="I2102" s="4">
        <f>sales[[#This Row],[Revenue]]-sales[[#This Row],[Cost]]</f>
        <v>2165.94</v>
      </c>
    </row>
    <row r="2103" spans="2:9" x14ac:dyDescent="0.25">
      <c r="B2103" t="s">
        <v>10</v>
      </c>
      <c r="C2103" t="s">
        <v>9</v>
      </c>
      <c r="D2103" t="s">
        <v>38</v>
      </c>
      <c r="E2103" s="1">
        <v>44309</v>
      </c>
      <c r="F2103" s="4">
        <v>875</v>
      </c>
      <c r="G2103">
        <v>55</v>
      </c>
      <c r="H2103" s="3">
        <f>_xlfn.XLOOKUP(sales[[#This Row],[Product]],products[Product],products[Cost per box])*sales[[#This Row],[Boxes]]</f>
        <v>546.69999999999993</v>
      </c>
      <c r="I2103" s="4">
        <f>sales[[#This Row],[Revenue]]-sales[[#This Row],[Cost]]</f>
        <v>328.30000000000007</v>
      </c>
    </row>
    <row r="2104" spans="2:9" x14ac:dyDescent="0.25">
      <c r="B2104" t="s">
        <v>40</v>
      </c>
      <c r="C2104" t="s">
        <v>9</v>
      </c>
      <c r="D2104" t="s">
        <v>36</v>
      </c>
      <c r="E2104" s="1">
        <v>44309</v>
      </c>
      <c r="F2104" s="4">
        <v>518</v>
      </c>
      <c r="G2104">
        <v>40</v>
      </c>
      <c r="H2104" s="3">
        <f>_xlfn.XLOOKUP(sales[[#This Row],[Product]],products[Product],products[Cost per box])*sales[[#This Row],[Boxes]]</f>
        <v>201.6</v>
      </c>
      <c r="I2104" s="4">
        <f>sales[[#This Row],[Revenue]]-sales[[#This Row],[Cost]]</f>
        <v>316.39999999999998</v>
      </c>
    </row>
    <row r="2105" spans="2:9" x14ac:dyDescent="0.25">
      <c r="B2105" t="s">
        <v>39</v>
      </c>
      <c r="C2105" t="s">
        <v>16</v>
      </c>
      <c r="D2105" t="s">
        <v>26</v>
      </c>
      <c r="E2105" s="1">
        <v>44309</v>
      </c>
      <c r="F2105" s="4">
        <v>2233</v>
      </c>
      <c r="G2105">
        <v>160</v>
      </c>
      <c r="H2105" s="3">
        <f>_xlfn.XLOOKUP(sales[[#This Row],[Product]],products[Product],products[Cost per box])*sales[[#This Row],[Boxes]]</f>
        <v>1028.8</v>
      </c>
      <c r="I2105" s="4">
        <f>sales[[#This Row],[Revenue]]-sales[[#This Row],[Cost]]</f>
        <v>1204.2</v>
      </c>
    </row>
    <row r="2106" spans="2:9" x14ac:dyDescent="0.25">
      <c r="B2106" t="s">
        <v>25</v>
      </c>
      <c r="C2106" t="s">
        <v>21</v>
      </c>
      <c r="D2106" t="s">
        <v>12</v>
      </c>
      <c r="E2106" s="1">
        <v>44309</v>
      </c>
      <c r="F2106" s="4">
        <v>1337</v>
      </c>
      <c r="G2106">
        <v>54</v>
      </c>
      <c r="H2106" s="3">
        <f>_xlfn.XLOOKUP(sales[[#This Row],[Product]],products[Product],products[Cost per box])*sales[[#This Row],[Boxes]]</f>
        <v>455.21999999999997</v>
      </c>
      <c r="I2106" s="4">
        <f>sales[[#This Row],[Revenue]]-sales[[#This Row],[Cost]]</f>
        <v>881.78</v>
      </c>
    </row>
    <row r="2107" spans="2:9" x14ac:dyDescent="0.25">
      <c r="B2107" t="s">
        <v>32</v>
      </c>
      <c r="C2107" t="s">
        <v>16</v>
      </c>
      <c r="D2107" t="s">
        <v>14</v>
      </c>
      <c r="E2107" s="1">
        <v>44309</v>
      </c>
      <c r="F2107" s="4">
        <v>5740</v>
      </c>
      <c r="G2107">
        <v>700</v>
      </c>
      <c r="H2107" s="3">
        <f>_xlfn.XLOOKUP(sales[[#This Row],[Product]],products[Product],products[Cost per box])*sales[[#This Row],[Boxes]]</f>
        <v>4417</v>
      </c>
      <c r="I2107" s="4">
        <f>sales[[#This Row],[Revenue]]-sales[[#This Row],[Cost]]</f>
        <v>1323</v>
      </c>
    </row>
    <row r="2108" spans="2:9" x14ac:dyDescent="0.25">
      <c r="B2108" t="s">
        <v>32</v>
      </c>
      <c r="C2108" t="s">
        <v>16</v>
      </c>
      <c r="D2108" t="s">
        <v>22</v>
      </c>
      <c r="E2108" s="1">
        <v>44309</v>
      </c>
      <c r="F2108" s="4">
        <v>3017</v>
      </c>
      <c r="G2108">
        <v>431</v>
      </c>
      <c r="H2108" s="3">
        <f>_xlfn.XLOOKUP(sales[[#This Row],[Product]],products[Product],products[Cost per box])*sales[[#This Row],[Boxes]]</f>
        <v>3542.82</v>
      </c>
      <c r="I2108" s="4">
        <f>sales[[#This Row],[Revenue]]-sales[[#This Row],[Cost]]</f>
        <v>-525.82000000000016</v>
      </c>
    </row>
    <row r="2109" spans="2:9" x14ac:dyDescent="0.25">
      <c r="B2109" t="s">
        <v>20</v>
      </c>
      <c r="C2109" t="s">
        <v>6</v>
      </c>
      <c r="D2109" t="s">
        <v>52</v>
      </c>
      <c r="E2109" s="1">
        <v>44309</v>
      </c>
      <c r="F2109" s="4">
        <v>10395</v>
      </c>
      <c r="G2109">
        <v>434</v>
      </c>
      <c r="H2109" s="3">
        <f>_xlfn.XLOOKUP(sales[[#This Row],[Product]],products[Product],products[Cost per box])*sales[[#This Row],[Boxes]]</f>
        <v>1440.8799999999999</v>
      </c>
      <c r="I2109" s="4">
        <f>sales[[#This Row],[Revenue]]-sales[[#This Row],[Cost]]</f>
        <v>8954.1200000000008</v>
      </c>
    </row>
    <row r="2110" spans="2:9" x14ac:dyDescent="0.25">
      <c r="B2110" t="s">
        <v>5</v>
      </c>
      <c r="C2110" t="s">
        <v>27</v>
      </c>
      <c r="D2110" t="s">
        <v>26</v>
      </c>
      <c r="E2110" s="1">
        <v>44309</v>
      </c>
      <c r="F2110" s="4">
        <v>560</v>
      </c>
      <c r="G2110">
        <v>35</v>
      </c>
      <c r="H2110" s="3">
        <f>_xlfn.XLOOKUP(sales[[#This Row],[Product]],products[Product],products[Cost per box])*sales[[#This Row],[Boxes]]</f>
        <v>225.04999999999998</v>
      </c>
      <c r="I2110" s="4">
        <f>sales[[#This Row],[Revenue]]-sales[[#This Row],[Cost]]</f>
        <v>334.95000000000005</v>
      </c>
    </row>
    <row r="2111" spans="2:9" x14ac:dyDescent="0.25">
      <c r="B2111" t="s">
        <v>46</v>
      </c>
      <c r="C2111" t="s">
        <v>27</v>
      </c>
      <c r="D2111" t="s">
        <v>24</v>
      </c>
      <c r="E2111" s="1">
        <v>44309</v>
      </c>
      <c r="F2111" s="4">
        <v>756</v>
      </c>
      <c r="G2111">
        <v>48</v>
      </c>
      <c r="H2111" s="3">
        <f>_xlfn.XLOOKUP(sales[[#This Row],[Product]],products[Product],products[Cost per box])*sales[[#This Row],[Boxes]]</f>
        <v>504.48</v>
      </c>
      <c r="I2111" s="4">
        <f>sales[[#This Row],[Revenue]]-sales[[#This Row],[Cost]]</f>
        <v>251.51999999999998</v>
      </c>
    </row>
    <row r="2112" spans="2:9" x14ac:dyDescent="0.25">
      <c r="B2112" t="s">
        <v>29</v>
      </c>
      <c r="C2112" t="s">
        <v>27</v>
      </c>
      <c r="D2112" t="s">
        <v>47</v>
      </c>
      <c r="E2112" s="1">
        <v>44309</v>
      </c>
      <c r="F2112" s="4">
        <v>791</v>
      </c>
      <c r="G2112">
        <v>57</v>
      </c>
      <c r="H2112" s="3">
        <f>_xlfn.XLOOKUP(sales[[#This Row],[Product]],products[Product],products[Cost per box])*sales[[#This Row],[Boxes]]</f>
        <v>299.82</v>
      </c>
      <c r="I2112" s="4">
        <f>sales[[#This Row],[Revenue]]-sales[[#This Row],[Cost]]</f>
        <v>491.18</v>
      </c>
    </row>
    <row r="2113" spans="2:9" x14ac:dyDescent="0.25">
      <c r="B2113" t="s">
        <v>25</v>
      </c>
      <c r="C2113" t="s">
        <v>16</v>
      </c>
      <c r="D2113" t="s">
        <v>24</v>
      </c>
      <c r="E2113" s="1">
        <v>44309</v>
      </c>
      <c r="F2113" s="4">
        <v>2870</v>
      </c>
      <c r="G2113">
        <v>205</v>
      </c>
      <c r="H2113" s="3">
        <f>_xlfn.XLOOKUP(sales[[#This Row],[Product]],products[Product],products[Cost per box])*sales[[#This Row],[Boxes]]</f>
        <v>2154.5500000000002</v>
      </c>
      <c r="I2113" s="4">
        <f>sales[[#This Row],[Revenue]]-sales[[#This Row],[Cost]]</f>
        <v>715.44999999999982</v>
      </c>
    </row>
    <row r="2114" spans="2:9" x14ac:dyDescent="0.25">
      <c r="B2114" t="s">
        <v>15</v>
      </c>
      <c r="C2114" t="s">
        <v>21</v>
      </c>
      <c r="D2114" t="s">
        <v>17</v>
      </c>
      <c r="E2114" s="1">
        <v>44309</v>
      </c>
      <c r="F2114" s="4">
        <v>910</v>
      </c>
      <c r="G2114">
        <v>83</v>
      </c>
      <c r="H2114" s="3">
        <f>_xlfn.XLOOKUP(sales[[#This Row],[Product]],products[Product],products[Cost per box])*sales[[#This Row],[Boxes]]</f>
        <v>564.4</v>
      </c>
      <c r="I2114" s="4">
        <f>sales[[#This Row],[Revenue]]-sales[[#This Row],[Cost]]</f>
        <v>345.6</v>
      </c>
    </row>
    <row r="2115" spans="2:9" x14ac:dyDescent="0.25">
      <c r="B2115" t="s">
        <v>34</v>
      </c>
      <c r="C2115" t="s">
        <v>21</v>
      </c>
      <c r="D2115" t="s">
        <v>30</v>
      </c>
      <c r="E2115" s="1">
        <v>44309</v>
      </c>
      <c r="F2115" s="4">
        <v>9492</v>
      </c>
      <c r="G2115">
        <v>528</v>
      </c>
      <c r="H2115" s="3">
        <f>_xlfn.XLOOKUP(sales[[#This Row],[Product]],products[Product],products[Cost per box])*sales[[#This Row],[Boxes]]</f>
        <v>1943.0400000000002</v>
      </c>
      <c r="I2115" s="4">
        <f>sales[[#This Row],[Revenue]]-sales[[#This Row],[Cost]]</f>
        <v>7548.96</v>
      </c>
    </row>
    <row r="2116" spans="2:9" x14ac:dyDescent="0.25">
      <c r="B2116" t="s">
        <v>39</v>
      </c>
      <c r="C2116" t="s">
        <v>21</v>
      </c>
      <c r="D2116" t="s">
        <v>30</v>
      </c>
      <c r="E2116" s="1">
        <v>44309</v>
      </c>
      <c r="F2116" s="4">
        <v>4158</v>
      </c>
      <c r="G2116">
        <v>278</v>
      </c>
      <c r="H2116" s="3">
        <f>_xlfn.XLOOKUP(sales[[#This Row],[Product]],products[Product],products[Cost per box])*sales[[#This Row],[Boxes]]</f>
        <v>1023.0400000000001</v>
      </c>
      <c r="I2116" s="4">
        <f>sales[[#This Row],[Revenue]]-sales[[#This Row],[Cost]]</f>
        <v>3134.96</v>
      </c>
    </row>
    <row r="2117" spans="2:9" x14ac:dyDescent="0.25">
      <c r="B2117" t="s">
        <v>13</v>
      </c>
      <c r="C2117" t="s">
        <v>21</v>
      </c>
      <c r="D2117" t="s">
        <v>26</v>
      </c>
      <c r="E2117" s="1">
        <v>44309</v>
      </c>
      <c r="F2117" s="4">
        <v>4935</v>
      </c>
      <c r="G2117">
        <v>980</v>
      </c>
      <c r="H2117" s="3">
        <f>_xlfn.XLOOKUP(sales[[#This Row],[Product]],products[Product],products[Cost per box])*sales[[#This Row],[Boxes]]</f>
        <v>6301.4</v>
      </c>
      <c r="I2117" s="4">
        <f>sales[[#This Row],[Revenue]]-sales[[#This Row],[Cost]]</f>
        <v>-1366.3999999999996</v>
      </c>
    </row>
    <row r="2118" spans="2:9" x14ac:dyDescent="0.25">
      <c r="B2118" t="s">
        <v>29</v>
      </c>
      <c r="C2118" t="s">
        <v>21</v>
      </c>
      <c r="D2118" t="s">
        <v>43</v>
      </c>
      <c r="E2118" s="1">
        <v>44309</v>
      </c>
      <c r="F2118" s="4">
        <v>5852</v>
      </c>
      <c r="G2118">
        <v>345</v>
      </c>
      <c r="H2118" s="3">
        <f>_xlfn.XLOOKUP(sales[[#This Row],[Product]],products[Product],products[Cost per box])*sales[[#This Row],[Boxes]]</f>
        <v>1328.25</v>
      </c>
      <c r="I2118" s="4">
        <f>sales[[#This Row],[Revenue]]-sales[[#This Row],[Cost]]</f>
        <v>4523.75</v>
      </c>
    </row>
    <row r="2119" spans="2:9" x14ac:dyDescent="0.25">
      <c r="B2119" t="s">
        <v>39</v>
      </c>
      <c r="C2119" t="s">
        <v>9</v>
      </c>
      <c r="D2119" t="s">
        <v>47</v>
      </c>
      <c r="E2119" s="1">
        <v>44309</v>
      </c>
      <c r="F2119" s="4">
        <v>973</v>
      </c>
      <c r="G2119">
        <v>61</v>
      </c>
      <c r="H2119" s="3">
        <f>_xlfn.XLOOKUP(sales[[#This Row],[Product]],products[Product],products[Cost per box])*sales[[#This Row],[Boxes]]</f>
        <v>320.86</v>
      </c>
      <c r="I2119" s="4">
        <f>sales[[#This Row],[Revenue]]-sales[[#This Row],[Cost]]</f>
        <v>652.14</v>
      </c>
    </row>
    <row r="2120" spans="2:9" x14ac:dyDescent="0.25">
      <c r="B2120" t="s">
        <v>39</v>
      </c>
      <c r="C2120" t="s">
        <v>9</v>
      </c>
      <c r="D2120" t="s">
        <v>7</v>
      </c>
      <c r="E2120" s="1">
        <v>44309</v>
      </c>
      <c r="F2120" s="4">
        <v>3472</v>
      </c>
      <c r="G2120">
        <v>106</v>
      </c>
      <c r="H2120" s="3">
        <f>_xlfn.XLOOKUP(sales[[#This Row],[Product]],products[Product],products[Cost per box])*sales[[#This Row],[Boxes]]</f>
        <v>545.90000000000009</v>
      </c>
      <c r="I2120" s="4">
        <f>sales[[#This Row],[Revenue]]-sales[[#This Row],[Cost]]</f>
        <v>2926.1</v>
      </c>
    </row>
    <row r="2121" spans="2:9" x14ac:dyDescent="0.25">
      <c r="B2121" t="s">
        <v>32</v>
      </c>
      <c r="C2121" t="s">
        <v>9</v>
      </c>
      <c r="D2121" t="s">
        <v>47</v>
      </c>
      <c r="E2121" s="1">
        <v>44309</v>
      </c>
      <c r="F2121" s="4">
        <v>6405</v>
      </c>
      <c r="G2121">
        <v>267</v>
      </c>
      <c r="H2121" s="3">
        <f>_xlfn.XLOOKUP(sales[[#This Row],[Product]],products[Product],products[Cost per box])*sales[[#This Row],[Boxes]]</f>
        <v>1404.4199999999998</v>
      </c>
      <c r="I2121" s="4">
        <f>sales[[#This Row],[Revenue]]-sales[[#This Row],[Cost]]</f>
        <v>5000.58</v>
      </c>
    </row>
    <row r="2122" spans="2:9" x14ac:dyDescent="0.25">
      <c r="B2122" t="s">
        <v>57</v>
      </c>
      <c r="C2122" t="s">
        <v>27</v>
      </c>
      <c r="D2122" t="s">
        <v>44</v>
      </c>
      <c r="E2122" s="1">
        <v>44309</v>
      </c>
      <c r="F2122" s="4">
        <v>9226</v>
      </c>
      <c r="G2122">
        <v>330</v>
      </c>
      <c r="H2122" s="3">
        <f>_xlfn.XLOOKUP(sales[[#This Row],[Product]],products[Product],products[Cost per box])*sales[[#This Row],[Boxes]]</f>
        <v>3158.1</v>
      </c>
      <c r="I2122" s="4">
        <f>sales[[#This Row],[Revenue]]-sales[[#This Row],[Cost]]</f>
        <v>6067.9</v>
      </c>
    </row>
    <row r="2123" spans="2:9" x14ac:dyDescent="0.25">
      <c r="B2123" t="s">
        <v>51</v>
      </c>
      <c r="C2123" t="s">
        <v>21</v>
      </c>
      <c r="D2123" t="s">
        <v>31</v>
      </c>
      <c r="E2123" s="1">
        <v>44309</v>
      </c>
      <c r="F2123" s="4">
        <v>882</v>
      </c>
      <c r="G2123">
        <v>36</v>
      </c>
      <c r="H2123" s="3">
        <f>_xlfn.XLOOKUP(sales[[#This Row],[Product]],products[Product],products[Cost per box])*sales[[#This Row],[Boxes]]</f>
        <v>205.92</v>
      </c>
      <c r="I2123" s="4">
        <f>sales[[#This Row],[Revenue]]-sales[[#This Row],[Cost]]</f>
        <v>676.08</v>
      </c>
    </row>
    <row r="2124" spans="2:9" x14ac:dyDescent="0.25">
      <c r="B2124" t="s">
        <v>46</v>
      </c>
      <c r="C2124" t="s">
        <v>11</v>
      </c>
      <c r="D2124" t="s">
        <v>38</v>
      </c>
      <c r="E2124" s="1">
        <v>44309</v>
      </c>
      <c r="F2124" s="4">
        <v>5236</v>
      </c>
      <c r="G2124">
        <v>159</v>
      </c>
      <c r="H2124" s="3">
        <f>_xlfn.XLOOKUP(sales[[#This Row],[Product]],products[Product],products[Cost per box])*sales[[#This Row],[Boxes]]</f>
        <v>1580.4599999999998</v>
      </c>
      <c r="I2124" s="4">
        <f>sales[[#This Row],[Revenue]]-sales[[#This Row],[Cost]]</f>
        <v>3655.54</v>
      </c>
    </row>
    <row r="2125" spans="2:9" x14ac:dyDescent="0.25">
      <c r="B2125" t="s">
        <v>37</v>
      </c>
      <c r="C2125" t="s">
        <v>9</v>
      </c>
      <c r="D2125" t="s">
        <v>24</v>
      </c>
      <c r="E2125" s="1">
        <v>44312</v>
      </c>
      <c r="F2125" s="4">
        <v>1218</v>
      </c>
      <c r="G2125">
        <v>87</v>
      </c>
      <c r="H2125" s="3">
        <f>_xlfn.XLOOKUP(sales[[#This Row],[Product]],products[Product],products[Cost per box])*sales[[#This Row],[Boxes]]</f>
        <v>914.37</v>
      </c>
      <c r="I2125" s="4">
        <f>sales[[#This Row],[Revenue]]-sales[[#This Row],[Cost]]</f>
        <v>303.63</v>
      </c>
    </row>
    <row r="2126" spans="2:9" x14ac:dyDescent="0.25">
      <c r="B2126" t="s">
        <v>34</v>
      </c>
      <c r="C2126" t="s">
        <v>16</v>
      </c>
      <c r="D2126" t="s">
        <v>36</v>
      </c>
      <c r="E2126" s="1">
        <v>44312</v>
      </c>
      <c r="F2126" s="4">
        <v>3794</v>
      </c>
      <c r="G2126">
        <v>292</v>
      </c>
      <c r="H2126" s="3">
        <f>_xlfn.XLOOKUP(sales[[#This Row],[Product]],products[Product],products[Cost per box])*sales[[#This Row],[Boxes]]</f>
        <v>1471.68</v>
      </c>
      <c r="I2126" s="4">
        <f>sales[[#This Row],[Revenue]]-sales[[#This Row],[Cost]]</f>
        <v>2322.3199999999997</v>
      </c>
    </row>
    <row r="2127" spans="2:9" x14ac:dyDescent="0.25">
      <c r="B2127" t="s">
        <v>13</v>
      </c>
      <c r="C2127" t="s">
        <v>21</v>
      </c>
      <c r="D2127" t="s">
        <v>52</v>
      </c>
      <c r="E2127" s="1">
        <v>44312</v>
      </c>
      <c r="F2127" s="4">
        <v>7266</v>
      </c>
      <c r="G2127">
        <v>291</v>
      </c>
      <c r="H2127" s="3">
        <f>_xlfn.XLOOKUP(sales[[#This Row],[Product]],products[Product],products[Cost per box])*sales[[#This Row],[Boxes]]</f>
        <v>966.12</v>
      </c>
      <c r="I2127" s="4">
        <f>sales[[#This Row],[Revenue]]-sales[[#This Row],[Cost]]</f>
        <v>6299.88</v>
      </c>
    </row>
    <row r="2128" spans="2:9" x14ac:dyDescent="0.25">
      <c r="B2128" t="s">
        <v>40</v>
      </c>
      <c r="C2128" t="s">
        <v>16</v>
      </c>
      <c r="D2128" t="s">
        <v>45</v>
      </c>
      <c r="E2128" s="1">
        <v>44312</v>
      </c>
      <c r="F2128" s="4">
        <v>3430</v>
      </c>
      <c r="G2128">
        <v>150</v>
      </c>
      <c r="H2128" s="3">
        <f>_xlfn.XLOOKUP(sales[[#This Row],[Product]],products[Product],products[Cost per box])*sales[[#This Row],[Boxes]]</f>
        <v>1159.5</v>
      </c>
      <c r="I2128" s="4">
        <f>sales[[#This Row],[Revenue]]-sales[[#This Row],[Cost]]</f>
        <v>2270.5</v>
      </c>
    </row>
    <row r="2129" spans="2:9" x14ac:dyDescent="0.25">
      <c r="B2129" t="s">
        <v>40</v>
      </c>
      <c r="C2129" t="s">
        <v>16</v>
      </c>
      <c r="D2129" t="s">
        <v>28</v>
      </c>
      <c r="E2129" s="1">
        <v>44312</v>
      </c>
      <c r="F2129" s="4">
        <v>10528</v>
      </c>
      <c r="G2129">
        <v>502</v>
      </c>
      <c r="H2129" s="3">
        <f>_xlfn.XLOOKUP(sales[[#This Row],[Product]],products[Product],products[Cost per box])*sales[[#This Row],[Boxes]]</f>
        <v>1385.52</v>
      </c>
      <c r="I2129" s="4">
        <f>sales[[#This Row],[Revenue]]-sales[[#This Row],[Cost]]</f>
        <v>9142.48</v>
      </c>
    </row>
    <row r="2130" spans="2:9" x14ac:dyDescent="0.25">
      <c r="B2130" t="s">
        <v>13</v>
      </c>
      <c r="C2130" t="s">
        <v>16</v>
      </c>
      <c r="D2130" t="s">
        <v>26</v>
      </c>
      <c r="E2130" s="1">
        <v>44312</v>
      </c>
      <c r="F2130" s="4">
        <v>3255</v>
      </c>
      <c r="G2130">
        <v>204</v>
      </c>
      <c r="H2130" s="3">
        <f>_xlfn.XLOOKUP(sales[[#This Row],[Product]],products[Product],products[Cost per box])*sales[[#This Row],[Boxes]]</f>
        <v>1311.72</v>
      </c>
      <c r="I2130" s="4">
        <f>sales[[#This Row],[Revenue]]-sales[[#This Row],[Cost]]</f>
        <v>1943.28</v>
      </c>
    </row>
    <row r="2131" spans="2:9" x14ac:dyDescent="0.25">
      <c r="B2131" t="s">
        <v>49</v>
      </c>
      <c r="C2131" t="s">
        <v>21</v>
      </c>
      <c r="D2131" t="s">
        <v>12</v>
      </c>
      <c r="E2131" s="1">
        <v>44312</v>
      </c>
      <c r="F2131" s="4">
        <v>4361</v>
      </c>
      <c r="G2131">
        <v>168</v>
      </c>
      <c r="H2131" s="3">
        <f>_xlfn.XLOOKUP(sales[[#This Row],[Product]],products[Product],products[Cost per box])*sales[[#This Row],[Boxes]]</f>
        <v>1416.24</v>
      </c>
      <c r="I2131" s="4">
        <f>sales[[#This Row],[Revenue]]-sales[[#This Row],[Cost]]</f>
        <v>2944.76</v>
      </c>
    </row>
    <row r="2132" spans="2:9" x14ac:dyDescent="0.25">
      <c r="B2132" t="s">
        <v>10</v>
      </c>
      <c r="C2132" t="s">
        <v>9</v>
      </c>
      <c r="D2132" t="s">
        <v>52</v>
      </c>
      <c r="E2132" s="1">
        <v>44312</v>
      </c>
      <c r="F2132" s="4">
        <v>658</v>
      </c>
      <c r="G2132">
        <v>26</v>
      </c>
      <c r="H2132" s="3">
        <f>_xlfn.XLOOKUP(sales[[#This Row],[Product]],products[Product],products[Cost per box])*sales[[#This Row],[Boxes]]</f>
        <v>86.32</v>
      </c>
      <c r="I2132" s="4">
        <f>sales[[#This Row],[Revenue]]-sales[[#This Row],[Cost]]</f>
        <v>571.68000000000006</v>
      </c>
    </row>
    <row r="2133" spans="2:9" x14ac:dyDescent="0.25">
      <c r="B2133" t="s">
        <v>37</v>
      </c>
      <c r="C2133" t="s">
        <v>9</v>
      </c>
      <c r="D2133" t="s">
        <v>26</v>
      </c>
      <c r="E2133" s="1">
        <v>44312</v>
      </c>
      <c r="F2133" s="4">
        <v>4942</v>
      </c>
      <c r="G2133">
        <v>353</v>
      </c>
      <c r="H2133" s="3">
        <f>_xlfn.XLOOKUP(sales[[#This Row],[Product]],products[Product],products[Cost per box])*sales[[#This Row],[Boxes]]</f>
        <v>2269.79</v>
      </c>
      <c r="I2133" s="4">
        <f>sales[[#This Row],[Revenue]]-sales[[#This Row],[Cost]]</f>
        <v>2672.21</v>
      </c>
    </row>
    <row r="2134" spans="2:9" x14ac:dyDescent="0.25">
      <c r="B2134" t="s">
        <v>5</v>
      </c>
      <c r="C2134" t="s">
        <v>6</v>
      </c>
      <c r="D2134" t="s">
        <v>52</v>
      </c>
      <c r="E2134" s="1">
        <v>44312</v>
      </c>
      <c r="F2134" s="4">
        <v>5257</v>
      </c>
      <c r="G2134">
        <v>220</v>
      </c>
      <c r="H2134" s="3">
        <f>_xlfn.XLOOKUP(sales[[#This Row],[Product]],products[Product],products[Cost per box])*sales[[#This Row],[Boxes]]</f>
        <v>730.4</v>
      </c>
      <c r="I2134" s="4">
        <f>sales[[#This Row],[Revenue]]-sales[[#This Row],[Cost]]</f>
        <v>4526.6000000000004</v>
      </c>
    </row>
    <row r="2135" spans="2:9" x14ac:dyDescent="0.25">
      <c r="B2135" t="s">
        <v>5</v>
      </c>
      <c r="C2135" t="s">
        <v>9</v>
      </c>
      <c r="D2135" t="s">
        <v>31</v>
      </c>
      <c r="E2135" s="1">
        <v>44312</v>
      </c>
      <c r="F2135" s="4">
        <v>8050</v>
      </c>
      <c r="G2135">
        <v>350</v>
      </c>
      <c r="H2135" s="3">
        <f>_xlfn.XLOOKUP(sales[[#This Row],[Product]],products[Product],products[Cost per box])*sales[[#This Row],[Boxes]]</f>
        <v>2002</v>
      </c>
      <c r="I2135" s="4">
        <f>sales[[#This Row],[Revenue]]-sales[[#This Row],[Cost]]</f>
        <v>6048</v>
      </c>
    </row>
    <row r="2136" spans="2:9" x14ac:dyDescent="0.25">
      <c r="B2136" t="s">
        <v>40</v>
      </c>
      <c r="C2136" t="s">
        <v>9</v>
      </c>
      <c r="D2136" t="s">
        <v>47</v>
      </c>
      <c r="E2136" s="1">
        <v>44312</v>
      </c>
      <c r="F2136" s="4">
        <v>4704</v>
      </c>
      <c r="G2136">
        <v>189</v>
      </c>
      <c r="H2136" s="3">
        <f>_xlfn.XLOOKUP(sales[[#This Row],[Product]],products[Product],products[Cost per box])*sales[[#This Row],[Boxes]]</f>
        <v>994.14</v>
      </c>
      <c r="I2136" s="4">
        <f>sales[[#This Row],[Revenue]]-sales[[#This Row],[Cost]]</f>
        <v>3709.86</v>
      </c>
    </row>
    <row r="2137" spans="2:9" x14ac:dyDescent="0.25">
      <c r="B2137" t="s">
        <v>46</v>
      </c>
      <c r="C2137" t="s">
        <v>16</v>
      </c>
      <c r="D2137" t="s">
        <v>36</v>
      </c>
      <c r="E2137" s="1">
        <v>44312</v>
      </c>
      <c r="F2137" s="4">
        <v>4375</v>
      </c>
      <c r="G2137">
        <v>157</v>
      </c>
      <c r="H2137" s="3">
        <f>_xlfn.XLOOKUP(sales[[#This Row],[Product]],products[Product],products[Cost per box])*sales[[#This Row],[Boxes]]</f>
        <v>791.28</v>
      </c>
      <c r="I2137" s="4">
        <f>sales[[#This Row],[Revenue]]-sales[[#This Row],[Cost]]</f>
        <v>3583.7200000000003</v>
      </c>
    </row>
    <row r="2138" spans="2:9" x14ac:dyDescent="0.25">
      <c r="B2138" t="s">
        <v>49</v>
      </c>
      <c r="C2138" t="s">
        <v>16</v>
      </c>
      <c r="D2138" t="s">
        <v>43</v>
      </c>
      <c r="E2138" s="1">
        <v>44312</v>
      </c>
      <c r="F2138" s="4">
        <v>1400</v>
      </c>
      <c r="G2138">
        <v>83</v>
      </c>
      <c r="H2138" s="3">
        <f>_xlfn.XLOOKUP(sales[[#This Row],[Product]],products[Product],products[Cost per box])*sales[[#This Row],[Boxes]]</f>
        <v>319.55</v>
      </c>
      <c r="I2138" s="4">
        <f>sales[[#This Row],[Revenue]]-sales[[#This Row],[Cost]]</f>
        <v>1080.45</v>
      </c>
    </row>
    <row r="2139" spans="2:9" x14ac:dyDescent="0.25">
      <c r="B2139" t="s">
        <v>57</v>
      </c>
      <c r="C2139" t="s">
        <v>16</v>
      </c>
      <c r="D2139" t="s">
        <v>36</v>
      </c>
      <c r="E2139" s="1">
        <v>44312</v>
      </c>
      <c r="F2139" s="4">
        <v>5103</v>
      </c>
      <c r="G2139">
        <v>160</v>
      </c>
      <c r="H2139" s="3">
        <f>_xlfn.XLOOKUP(sales[[#This Row],[Product]],products[Product],products[Cost per box])*sales[[#This Row],[Boxes]]</f>
        <v>806.4</v>
      </c>
      <c r="I2139" s="4">
        <f>sales[[#This Row],[Revenue]]-sales[[#This Row],[Cost]]</f>
        <v>4296.6000000000004</v>
      </c>
    </row>
    <row r="2140" spans="2:9" x14ac:dyDescent="0.25">
      <c r="B2140" t="s">
        <v>25</v>
      </c>
      <c r="C2140" t="s">
        <v>11</v>
      </c>
      <c r="D2140" t="s">
        <v>52</v>
      </c>
      <c r="E2140" s="1">
        <v>44313</v>
      </c>
      <c r="F2140" s="4">
        <v>4088</v>
      </c>
      <c r="G2140">
        <v>158</v>
      </c>
      <c r="H2140" s="3">
        <f>_xlfn.XLOOKUP(sales[[#This Row],[Product]],products[Product],products[Cost per box])*sales[[#This Row],[Boxes]]</f>
        <v>524.55999999999995</v>
      </c>
      <c r="I2140" s="4">
        <f>sales[[#This Row],[Revenue]]-sales[[#This Row],[Cost]]</f>
        <v>3563.44</v>
      </c>
    </row>
    <row r="2141" spans="2:9" x14ac:dyDescent="0.25">
      <c r="B2141" t="s">
        <v>37</v>
      </c>
      <c r="C2141" t="s">
        <v>27</v>
      </c>
      <c r="D2141" t="s">
        <v>48</v>
      </c>
      <c r="E2141" s="1">
        <v>44313</v>
      </c>
      <c r="F2141" s="4">
        <v>784</v>
      </c>
      <c r="G2141">
        <v>53</v>
      </c>
      <c r="H2141" s="3">
        <f>_xlfn.XLOOKUP(sales[[#This Row],[Product]],products[Product],products[Cost per box])*sales[[#This Row],[Boxes]]</f>
        <v>396.44</v>
      </c>
      <c r="I2141" s="4">
        <f>sales[[#This Row],[Revenue]]-sales[[#This Row],[Cost]]</f>
        <v>387.56</v>
      </c>
    </row>
    <row r="2142" spans="2:9" x14ac:dyDescent="0.25">
      <c r="B2142" t="s">
        <v>10</v>
      </c>
      <c r="C2142" t="s">
        <v>11</v>
      </c>
      <c r="D2142" t="s">
        <v>30</v>
      </c>
      <c r="E2142" s="1">
        <v>44313</v>
      </c>
      <c r="F2142" s="4">
        <v>6713</v>
      </c>
      <c r="G2142">
        <v>517</v>
      </c>
      <c r="H2142" s="3">
        <f>_xlfn.XLOOKUP(sales[[#This Row],[Product]],products[Product],products[Cost per box])*sales[[#This Row],[Boxes]]</f>
        <v>1902.5600000000002</v>
      </c>
      <c r="I2142" s="4">
        <f>sales[[#This Row],[Revenue]]-sales[[#This Row],[Cost]]</f>
        <v>4810.4399999999996</v>
      </c>
    </row>
    <row r="2143" spans="2:9" x14ac:dyDescent="0.25">
      <c r="B2143" t="s">
        <v>33</v>
      </c>
      <c r="C2143" t="s">
        <v>9</v>
      </c>
      <c r="D2143" t="s">
        <v>42</v>
      </c>
      <c r="E2143" s="1">
        <v>44313</v>
      </c>
      <c r="F2143" s="4">
        <v>3829</v>
      </c>
      <c r="G2143">
        <v>167</v>
      </c>
      <c r="H2143" s="3">
        <f>_xlfn.XLOOKUP(sales[[#This Row],[Product]],products[Product],products[Cost per box])*sales[[#This Row],[Boxes]]</f>
        <v>791.58</v>
      </c>
      <c r="I2143" s="4">
        <f>sales[[#This Row],[Revenue]]-sales[[#This Row],[Cost]]</f>
        <v>3037.42</v>
      </c>
    </row>
    <row r="2144" spans="2:9" x14ac:dyDescent="0.25">
      <c r="B2144" t="s">
        <v>49</v>
      </c>
      <c r="C2144" t="s">
        <v>9</v>
      </c>
      <c r="D2144" t="s">
        <v>35</v>
      </c>
      <c r="E2144" s="1">
        <v>44313</v>
      </c>
      <c r="F2144" s="4">
        <v>1456</v>
      </c>
      <c r="G2144">
        <v>64</v>
      </c>
      <c r="H2144" s="3">
        <f>_xlfn.XLOOKUP(sales[[#This Row],[Product]],products[Product],products[Cost per box])*sales[[#This Row],[Boxes]]</f>
        <v>169.6</v>
      </c>
      <c r="I2144" s="4">
        <f>sales[[#This Row],[Revenue]]-sales[[#This Row],[Cost]]</f>
        <v>1286.4000000000001</v>
      </c>
    </row>
    <row r="2145" spans="2:9" x14ac:dyDescent="0.25">
      <c r="B2145" t="s">
        <v>46</v>
      </c>
      <c r="C2145" t="s">
        <v>11</v>
      </c>
      <c r="D2145" t="s">
        <v>19</v>
      </c>
      <c r="E2145" s="1">
        <v>44313</v>
      </c>
      <c r="F2145" s="4">
        <v>2499</v>
      </c>
      <c r="G2145">
        <v>357</v>
      </c>
      <c r="H2145" s="3">
        <f>_xlfn.XLOOKUP(sales[[#This Row],[Product]],products[Product],products[Cost per box])*sales[[#This Row],[Boxes]]</f>
        <v>3652.11</v>
      </c>
      <c r="I2145" s="4">
        <f>sales[[#This Row],[Revenue]]-sales[[#This Row],[Cost]]</f>
        <v>-1153.1100000000001</v>
      </c>
    </row>
    <row r="2146" spans="2:9" x14ac:dyDescent="0.25">
      <c r="B2146" t="s">
        <v>8</v>
      </c>
      <c r="C2146" t="s">
        <v>6</v>
      </c>
      <c r="D2146" t="s">
        <v>35</v>
      </c>
      <c r="E2146" s="1">
        <v>44313</v>
      </c>
      <c r="F2146" s="4">
        <v>1911</v>
      </c>
      <c r="G2146">
        <v>84</v>
      </c>
      <c r="H2146" s="3">
        <f>_xlfn.XLOOKUP(sales[[#This Row],[Product]],products[Product],products[Cost per box])*sales[[#This Row],[Boxes]]</f>
        <v>222.6</v>
      </c>
      <c r="I2146" s="4">
        <f>sales[[#This Row],[Revenue]]-sales[[#This Row],[Cost]]</f>
        <v>1688.4</v>
      </c>
    </row>
    <row r="2147" spans="2:9" x14ac:dyDescent="0.25">
      <c r="B2147" t="s">
        <v>5</v>
      </c>
      <c r="C2147" t="s">
        <v>27</v>
      </c>
      <c r="D2147" t="s">
        <v>30</v>
      </c>
      <c r="E2147" s="1">
        <v>44313</v>
      </c>
      <c r="F2147" s="4">
        <v>9632</v>
      </c>
      <c r="G2147">
        <v>770</v>
      </c>
      <c r="H2147" s="3">
        <f>_xlfn.XLOOKUP(sales[[#This Row],[Product]],products[Product],products[Cost per box])*sales[[#This Row],[Boxes]]</f>
        <v>2833.6</v>
      </c>
      <c r="I2147" s="4">
        <f>sales[[#This Row],[Revenue]]-sales[[#This Row],[Cost]]</f>
        <v>6798.4</v>
      </c>
    </row>
    <row r="2148" spans="2:9" x14ac:dyDescent="0.25">
      <c r="B2148" t="s">
        <v>39</v>
      </c>
      <c r="C2148" t="s">
        <v>9</v>
      </c>
      <c r="D2148" t="s">
        <v>44</v>
      </c>
      <c r="E2148" s="1">
        <v>44313</v>
      </c>
      <c r="F2148" s="4">
        <v>7693</v>
      </c>
      <c r="G2148">
        <v>234</v>
      </c>
      <c r="H2148" s="3">
        <f>_xlfn.XLOOKUP(sales[[#This Row],[Product]],products[Product],products[Cost per box])*sales[[#This Row],[Boxes]]</f>
        <v>2239.38</v>
      </c>
      <c r="I2148" s="4">
        <f>sales[[#This Row],[Revenue]]-sales[[#This Row],[Cost]]</f>
        <v>5453.62</v>
      </c>
    </row>
    <row r="2149" spans="2:9" x14ac:dyDescent="0.25">
      <c r="B2149" t="s">
        <v>41</v>
      </c>
      <c r="C2149" t="s">
        <v>11</v>
      </c>
      <c r="D2149" t="s">
        <v>24</v>
      </c>
      <c r="E2149" s="1">
        <v>44313</v>
      </c>
      <c r="F2149" s="4">
        <v>5187</v>
      </c>
      <c r="G2149">
        <v>577</v>
      </c>
      <c r="H2149" s="3">
        <f>_xlfn.XLOOKUP(sales[[#This Row],[Product]],products[Product],products[Cost per box])*sales[[#This Row],[Boxes]]</f>
        <v>6064.2699999999995</v>
      </c>
      <c r="I2149" s="4">
        <f>sales[[#This Row],[Revenue]]-sales[[#This Row],[Cost]]</f>
        <v>-877.26999999999953</v>
      </c>
    </row>
    <row r="2150" spans="2:9" x14ac:dyDescent="0.25">
      <c r="B2150" t="s">
        <v>53</v>
      </c>
      <c r="C2150" t="s">
        <v>11</v>
      </c>
      <c r="D2150" t="s">
        <v>26</v>
      </c>
      <c r="E2150" s="1">
        <v>44313</v>
      </c>
      <c r="F2150" s="4">
        <v>91</v>
      </c>
      <c r="G2150">
        <v>11</v>
      </c>
      <c r="H2150" s="3">
        <f>_xlfn.XLOOKUP(sales[[#This Row],[Product]],products[Product],products[Cost per box])*sales[[#This Row],[Boxes]]</f>
        <v>70.72999999999999</v>
      </c>
      <c r="I2150" s="4">
        <f>sales[[#This Row],[Revenue]]-sales[[#This Row],[Cost]]</f>
        <v>20.27000000000001</v>
      </c>
    </row>
    <row r="2151" spans="2:9" x14ac:dyDescent="0.25">
      <c r="B2151" t="s">
        <v>8</v>
      </c>
      <c r="C2151" t="s">
        <v>21</v>
      </c>
      <c r="D2151" t="s">
        <v>42</v>
      </c>
      <c r="E2151" s="1">
        <v>44313</v>
      </c>
      <c r="F2151" s="4">
        <v>5313</v>
      </c>
      <c r="G2151">
        <v>280</v>
      </c>
      <c r="H2151" s="3">
        <f>_xlfn.XLOOKUP(sales[[#This Row],[Product]],products[Product],products[Cost per box])*sales[[#This Row],[Boxes]]</f>
        <v>1327.2</v>
      </c>
      <c r="I2151" s="4">
        <f>sales[[#This Row],[Revenue]]-sales[[#This Row],[Cost]]</f>
        <v>3985.8</v>
      </c>
    </row>
    <row r="2152" spans="2:9" x14ac:dyDescent="0.25">
      <c r="B2152" t="s">
        <v>51</v>
      </c>
      <c r="C2152" t="s">
        <v>16</v>
      </c>
      <c r="D2152" t="s">
        <v>14</v>
      </c>
      <c r="E2152" s="1">
        <v>44313</v>
      </c>
      <c r="F2152" s="4">
        <v>8736</v>
      </c>
      <c r="G2152">
        <v>364</v>
      </c>
      <c r="H2152" s="3">
        <f>_xlfn.XLOOKUP(sales[[#This Row],[Product]],products[Product],products[Cost per box])*sales[[#This Row],[Boxes]]</f>
        <v>2296.8399999999997</v>
      </c>
      <c r="I2152" s="4">
        <f>sales[[#This Row],[Revenue]]-sales[[#This Row],[Cost]]</f>
        <v>6439.16</v>
      </c>
    </row>
    <row r="2153" spans="2:9" x14ac:dyDescent="0.25">
      <c r="B2153" t="s">
        <v>34</v>
      </c>
      <c r="C2153" t="s">
        <v>6</v>
      </c>
      <c r="D2153" t="s">
        <v>22</v>
      </c>
      <c r="E2153" s="1">
        <v>44313</v>
      </c>
      <c r="F2153" s="4">
        <v>8449</v>
      </c>
      <c r="G2153">
        <v>385</v>
      </c>
      <c r="H2153" s="3">
        <f>_xlfn.XLOOKUP(sales[[#This Row],[Product]],products[Product],products[Cost per box])*sales[[#This Row],[Boxes]]</f>
        <v>3164.7000000000003</v>
      </c>
      <c r="I2153" s="4">
        <f>sales[[#This Row],[Revenue]]-sales[[#This Row],[Cost]]</f>
        <v>5284.2999999999993</v>
      </c>
    </row>
    <row r="2154" spans="2:9" x14ac:dyDescent="0.25">
      <c r="B2154" t="s">
        <v>15</v>
      </c>
      <c r="C2154" t="s">
        <v>9</v>
      </c>
      <c r="D2154" t="s">
        <v>45</v>
      </c>
      <c r="E2154" s="1">
        <v>44313</v>
      </c>
      <c r="F2154" s="4">
        <v>8519</v>
      </c>
      <c r="G2154">
        <v>406</v>
      </c>
      <c r="H2154" s="3">
        <f>_xlfn.XLOOKUP(sales[[#This Row],[Product]],products[Product],products[Cost per box])*sales[[#This Row],[Boxes]]</f>
        <v>3138.38</v>
      </c>
      <c r="I2154" s="4">
        <f>sales[[#This Row],[Revenue]]-sales[[#This Row],[Cost]]</f>
        <v>5380.62</v>
      </c>
    </row>
    <row r="2155" spans="2:9" x14ac:dyDescent="0.25">
      <c r="B2155" t="s">
        <v>8</v>
      </c>
      <c r="C2155" t="s">
        <v>11</v>
      </c>
      <c r="D2155" t="s">
        <v>35</v>
      </c>
      <c r="E2155" s="1">
        <v>44313</v>
      </c>
      <c r="F2155" s="4">
        <v>6832</v>
      </c>
      <c r="G2155">
        <v>622</v>
      </c>
      <c r="H2155" s="3">
        <f>_xlfn.XLOOKUP(sales[[#This Row],[Product]],products[Product],products[Cost per box])*sales[[#This Row],[Boxes]]</f>
        <v>1648.3</v>
      </c>
      <c r="I2155" s="4">
        <f>sales[[#This Row],[Revenue]]-sales[[#This Row],[Cost]]</f>
        <v>5183.7</v>
      </c>
    </row>
    <row r="2156" spans="2:9" x14ac:dyDescent="0.25">
      <c r="B2156" t="s">
        <v>15</v>
      </c>
      <c r="C2156" t="s">
        <v>11</v>
      </c>
      <c r="D2156" t="s">
        <v>38</v>
      </c>
      <c r="E2156" s="1">
        <v>44313</v>
      </c>
      <c r="F2156" s="4">
        <v>7217</v>
      </c>
      <c r="G2156">
        <v>289</v>
      </c>
      <c r="H2156" s="3">
        <f>_xlfn.XLOOKUP(sales[[#This Row],[Product]],products[Product],products[Cost per box])*sales[[#This Row],[Boxes]]</f>
        <v>2872.66</v>
      </c>
      <c r="I2156" s="4">
        <f>sales[[#This Row],[Revenue]]-sales[[#This Row],[Cost]]</f>
        <v>4344.34</v>
      </c>
    </row>
    <row r="2157" spans="2:9" x14ac:dyDescent="0.25">
      <c r="B2157" t="s">
        <v>25</v>
      </c>
      <c r="C2157" t="s">
        <v>6</v>
      </c>
      <c r="D2157" t="s">
        <v>43</v>
      </c>
      <c r="E2157" s="1">
        <v>44313</v>
      </c>
      <c r="F2157" s="4">
        <v>7637</v>
      </c>
      <c r="G2157">
        <v>770</v>
      </c>
      <c r="H2157" s="3">
        <f>_xlfn.XLOOKUP(sales[[#This Row],[Product]],products[Product],products[Cost per box])*sales[[#This Row],[Boxes]]</f>
        <v>2964.5</v>
      </c>
      <c r="I2157" s="4">
        <f>sales[[#This Row],[Revenue]]-sales[[#This Row],[Cost]]</f>
        <v>4672.5</v>
      </c>
    </row>
    <row r="2158" spans="2:9" x14ac:dyDescent="0.25">
      <c r="B2158" t="s">
        <v>33</v>
      </c>
      <c r="C2158" t="s">
        <v>21</v>
      </c>
      <c r="D2158" t="s">
        <v>17</v>
      </c>
      <c r="E2158" s="1">
        <v>44313</v>
      </c>
      <c r="F2158" s="4">
        <v>10682</v>
      </c>
      <c r="G2158">
        <v>700</v>
      </c>
      <c r="H2158" s="3">
        <f>_xlfn.XLOOKUP(sales[[#This Row],[Product]],products[Product],products[Cost per box])*sales[[#This Row],[Boxes]]</f>
        <v>4760</v>
      </c>
      <c r="I2158" s="4">
        <f>sales[[#This Row],[Revenue]]-sales[[#This Row],[Cost]]</f>
        <v>5922</v>
      </c>
    </row>
    <row r="2159" spans="2:9" x14ac:dyDescent="0.25">
      <c r="B2159" t="s">
        <v>20</v>
      </c>
      <c r="C2159" t="s">
        <v>6</v>
      </c>
      <c r="D2159" t="s">
        <v>45</v>
      </c>
      <c r="E2159" s="1">
        <v>44313</v>
      </c>
      <c r="F2159" s="4">
        <v>6720</v>
      </c>
      <c r="G2159">
        <v>293</v>
      </c>
      <c r="H2159" s="3">
        <f>_xlfn.XLOOKUP(sales[[#This Row],[Product]],products[Product],products[Cost per box])*sales[[#This Row],[Boxes]]</f>
        <v>2264.8900000000003</v>
      </c>
      <c r="I2159" s="4">
        <f>sales[[#This Row],[Revenue]]-sales[[#This Row],[Cost]]</f>
        <v>4455.1099999999997</v>
      </c>
    </row>
    <row r="2160" spans="2:9" x14ac:dyDescent="0.25">
      <c r="B2160" t="s">
        <v>29</v>
      </c>
      <c r="C2160" t="s">
        <v>21</v>
      </c>
      <c r="D2160" t="s">
        <v>7</v>
      </c>
      <c r="E2160" s="1">
        <v>44314</v>
      </c>
      <c r="F2160" s="4">
        <v>2289</v>
      </c>
      <c r="G2160">
        <v>191</v>
      </c>
      <c r="H2160" s="3">
        <f>_xlfn.XLOOKUP(sales[[#This Row],[Product]],products[Product],products[Cost per box])*sales[[#This Row],[Boxes]]</f>
        <v>983.65000000000009</v>
      </c>
      <c r="I2160" s="4">
        <f>sales[[#This Row],[Revenue]]-sales[[#This Row],[Cost]]</f>
        <v>1305.3499999999999</v>
      </c>
    </row>
    <row r="2161" spans="2:9" x14ac:dyDescent="0.25">
      <c r="B2161" t="s">
        <v>37</v>
      </c>
      <c r="C2161" t="s">
        <v>6</v>
      </c>
      <c r="D2161" t="s">
        <v>48</v>
      </c>
      <c r="E2161" s="1">
        <v>44314</v>
      </c>
      <c r="F2161" s="4">
        <v>2751</v>
      </c>
      <c r="G2161">
        <v>184</v>
      </c>
      <c r="H2161" s="3">
        <f>_xlfn.XLOOKUP(sales[[#This Row],[Product]],products[Product],products[Cost per box])*sales[[#This Row],[Boxes]]</f>
        <v>1376.3200000000002</v>
      </c>
      <c r="I2161" s="4">
        <f>sales[[#This Row],[Revenue]]-sales[[#This Row],[Cost]]</f>
        <v>1374.6799999999998</v>
      </c>
    </row>
    <row r="2162" spans="2:9" x14ac:dyDescent="0.25">
      <c r="B2162" t="s">
        <v>39</v>
      </c>
      <c r="C2162" t="s">
        <v>21</v>
      </c>
      <c r="D2162" t="s">
        <v>47</v>
      </c>
      <c r="E2162" s="1">
        <v>44314</v>
      </c>
      <c r="F2162" s="4">
        <v>812</v>
      </c>
      <c r="G2162">
        <v>63</v>
      </c>
      <c r="H2162" s="3">
        <f>_xlfn.XLOOKUP(sales[[#This Row],[Product]],products[Product],products[Cost per box])*sales[[#This Row],[Boxes]]</f>
        <v>331.38</v>
      </c>
      <c r="I2162" s="4">
        <f>sales[[#This Row],[Revenue]]-sales[[#This Row],[Cost]]</f>
        <v>480.62</v>
      </c>
    </row>
    <row r="2163" spans="2:9" x14ac:dyDescent="0.25">
      <c r="B2163" t="s">
        <v>51</v>
      </c>
      <c r="C2163" t="s">
        <v>6</v>
      </c>
      <c r="D2163" t="s">
        <v>26</v>
      </c>
      <c r="E2163" s="1">
        <v>44314</v>
      </c>
      <c r="F2163" s="4">
        <v>9520</v>
      </c>
      <c r="G2163">
        <v>635</v>
      </c>
      <c r="H2163" s="3">
        <f>_xlfn.XLOOKUP(sales[[#This Row],[Product]],products[Product],products[Cost per box])*sales[[#This Row],[Boxes]]</f>
        <v>4083.0499999999997</v>
      </c>
      <c r="I2163" s="4">
        <f>sales[[#This Row],[Revenue]]-sales[[#This Row],[Cost]]</f>
        <v>5436.9500000000007</v>
      </c>
    </row>
    <row r="2164" spans="2:9" x14ac:dyDescent="0.25">
      <c r="B2164" t="s">
        <v>18</v>
      </c>
      <c r="C2164" t="s">
        <v>11</v>
      </c>
      <c r="D2164" t="s">
        <v>19</v>
      </c>
      <c r="E2164" s="1">
        <v>44314</v>
      </c>
      <c r="F2164" s="4">
        <v>2744</v>
      </c>
      <c r="G2164">
        <v>392</v>
      </c>
      <c r="H2164" s="3">
        <f>_xlfn.XLOOKUP(sales[[#This Row],[Product]],products[Product],products[Cost per box])*sales[[#This Row],[Boxes]]</f>
        <v>4010.1600000000003</v>
      </c>
      <c r="I2164" s="4">
        <f>sales[[#This Row],[Revenue]]-sales[[#This Row],[Cost]]</f>
        <v>-1266.1600000000003</v>
      </c>
    </row>
    <row r="2165" spans="2:9" x14ac:dyDescent="0.25">
      <c r="B2165" t="s">
        <v>29</v>
      </c>
      <c r="C2165" t="s">
        <v>21</v>
      </c>
      <c r="D2165" t="s">
        <v>44</v>
      </c>
      <c r="E2165" s="1">
        <v>44314</v>
      </c>
      <c r="F2165" s="4">
        <v>1519</v>
      </c>
      <c r="G2165">
        <v>169</v>
      </c>
      <c r="H2165" s="3">
        <f>_xlfn.XLOOKUP(sales[[#This Row],[Product]],products[Product],products[Cost per box])*sales[[#This Row],[Boxes]]</f>
        <v>1617.3300000000002</v>
      </c>
      <c r="I2165" s="4">
        <f>sales[[#This Row],[Revenue]]-sales[[#This Row],[Cost]]</f>
        <v>-98.330000000000155</v>
      </c>
    </row>
    <row r="2166" spans="2:9" x14ac:dyDescent="0.25">
      <c r="B2166" t="s">
        <v>13</v>
      </c>
      <c r="C2166" t="s">
        <v>11</v>
      </c>
      <c r="D2166" t="s">
        <v>50</v>
      </c>
      <c r="E2166" s="1">
        <v>44314</v>
      </c>
      <c r="F2166" s="4">
        <v>8722</v>
      </c>
      <c r="G2166">
        <v>700</v>
      </c>
      <c r="H2166" s="3">
        <f>_xlfn.XLOOKUP(sales[[#This Row],[Product]],products[Product],products[Cost per box])*sales[[#This Row],[Boxes]]</f>
        <v>8687</v>
      </c>
      <c r="I2166" s="4">
        <f>sales[[#This Row],[Revenue]]-sales[[#This Row],[Cost]]</f>
        <v>35</v>
      </c>
    </row>
    <row r="2167" spans="2:9" x14ac:dyDescent="0.25">
      <c r="B2167" t="s">
        <v>32</v>
      </c>
      <c r="C2167" t="s">
        <v>27</v>
      </c>
      <c r="D2167" t="s">
        <v>52</v>
      </c>
      <c r="E2167" s="1">
        <v>44314</v>
      </c>
      <c r="F2167" s="4">
        <v>588</v>
      </c>
      <c r="G2167">
        <v>23</v>
      </c>
      <c r="H2167" s="3">
        <f>_xlfn.XLOOKUP(sales[[#This Row],[Product]],products[Product],products[Cost per box])*sales[[#This Row],[Boxes]]</f>
        <v>76.36</v>
      </c>
      <c r="I2167" s="4">
        <f>sales[[#This Row],[Revenue]]-sales[[#This Row],[Cost]]</f>
        <v>511.64</v>
      </c>
    </row>
    <row r="2168" spans="2:9" x14ac:dyDescent="0.25">
      <c r="B2168" t="s">
        <v>25</v>
      </c>
      <c r="C2168" t="s">
        <v>6</v>
      </c>
      <c r="D2168" t="s">
        <v>45</v>
      </c>
      <c r="E2168" s="1">
        <v>44314</v>
      </c>
      <c r="F2168" s="4">
        <v>13384</v>
      </c>
      <c r="G2168">
        <v>638</v>
      </c>
      <c r="H2168" s="3">
        <f>_xlfn.XLOOKUP(sales[[#This Row],[Product]],products[Product],products[Cost per box])*sales[[#This Row],[Boxes]]</f>
        <v>4931.7400000000007</v>
      </c>
      <c r="I2168" s="4">
        <f>sales[[#This Row],[Revenue]]-sales[[#This Row],[Cost]]</f>
        <v>8452.2599999999984</v>
      </c>
    </row>
    <row r="2169" spans="2:9" x14ac:dyDescent="0.25">
      <c r="B2169" t="s">
        <v>29</v>
      </c>
      <c r="C2169" t="s">
        <v>16</v>
      </c>
      <c r="D2169" t="s">
        <v>7</v>
      </c>
      <c r="E2169" s="1">
        <v>44314</v>
      </c>
      <c r="F2169" s="4">
        <v>1043</v>
      </c>
      <c r="G2169">
        <v>75</v>
      </c>
      <c r="H2169" s="3">
        <f>_xlfn.XLOOKUP(sales[[#This Row],[Product]],products[Product],products[Cost per box])*sales[[#This Row],[Boxes]]</f>
        <v>386.25</v>
      </c>
      <c r="I2169" s="4">
        <f>sales[[#This Row],[Revenue]]-sales[[#This Row],[Cost]]</f>
        <v>656.75</v>
      </c>
    </row>
    <row r="2170" spans="2:9" x14ac:dyDescent="0.25">
      <c r="B2170" t="s">
        <v>20</v>
      </c>
      <c r="C2170" t="s">
        <v>9</v>
      </c>
      <c r="D2170" t="s">
        <v>24</v>
      </c>
      <c r="E2170" s="1">
        <v>44314</v>
      </c>
      <c r="F2170" s="4">
        <v>3262</v>
      </c>
      <c r="G2170">
        <v>233</v>
      </c>
      <c r="H2170" s="3">
        <f>_xlfn.XLOOKUP(sales[[#This Row],[Product]],products[Product],products[Cost per box])*sales[[#This Row],[Boxes]]</f>
        <v>2448.83</v>
      </c>
      <c r="I2170" s="4">
        <f>sales[[#This Row],[Revenue]]-sales[[#This Row],[Cost]]</f>
        <v>813.17000000000007</v>
      </c>
    </row>
    <row r="2171" spans="2:9" x14ac:dyDescent="0.25">
      <c r="B2171" t="s">
        <v>34</v>
      </c>
      <c r="C2171" t="s">
        <v>6</v>
      </c>
      <c r="D2171" t="s">
        <v>44</v>
      </c>
      <c r="E2171" s="1">
        <v>44314</v>
      </c>
      <c r="F2171" s="4">
        <v>1827</v>
      </c>
      <c r="G2171">
        <v>167</v>
      </c>
      <c r="H2171" s="3">
        <f>_xlfn.XLOOKUP(sales[[#This Row],[Product]],products[Product],products[Cost per box])*sales[[#This Row],[Boxes]]</f>
        <v>1598.19</v>
      </c>
      <c r="I2171" s="4">
        <f>sales[[#This Row],[Revenue]]-sales[[#This Row],[Cost]]</f>
        <v>228.80999999999995</v>
      </c>
    </row>
    <row r="2172" spans="2:9" x14ac:dyDescent="0.25">
      <c r="B2172" t="s">
        <v>8</v>
      </c>
      <c r="C2172" t="s">
        <v>16</v>
      </c>
      <c r="D2172" t="s">
        <v>22</v>
      </c>
      <c r="E2172" s="1">
        <v>44314</v>
      </c>
      <c r="F2172" s="4">
        <v>8680</v>
      </c>
      <c r="G2172">
        <v>1260</v>
      </c>
      <c r="H2172" s="3">
        <f>_xlfn.XLOOKUP(sales[[#This Row],[Product]],products[Product],products[Cost per box])*sales[[#This Row],[Boxes]]</f>
        <v>10357.200000000001</v>
      </c>
      <c r="I2172" s="4">
        <f>sales[[#This Row],[Revenue]]-sales[[#This Row],[Cost]]</f>
        <v>-1677.2000000000007</v>
      </c>
    </row>
    <row r="2173" spans="2:9" x14ac:dyDescent="0.25">
      <c r="B2173" t="s">
        <v>13</v>
      </c>
      <c r="C2173" t="s">
        <v>6</v>
      </c>
      <c r="D2173" t="s">
        <v>28</v>
      </c>
      <c r="E2173" s="1">
        <v>44314</v>
      </c>
      <c r="F2173" s="4">
        <v>3185</v>
      </c>
      <c r="G2173">
        <v>145</v>
      </c>
      <c r="H2173" s="3">
        <f>_xlfn.XLOOKUP(sales[[#This Row],[Product]],products[Product],products[Cost per box])*sales[[#This Row],[Boxes]]</f>
        <v>400.2</v>
      </c>
      <c r="I2173" s="4">
        <f>sales[[#This Row],[Revenue]]-sales[[#This Row],[Cost]]</f>
        <v>2784.8</v>
      </c>
    </row>
    <row r="2174" spans="2:9" x14ac:dyDescent="0.25">
      <c r="B2174" t="s">
        <v>41</v>
      </c>
      <c r="C2174" t="s">
        <v>21</v>
      </c>
      <c r="D2174" t="s">
        <v>14</v>
      </c>
      <c r="E2174" s="1">
        <v>44314</v>
      </c>
      <c r="F2174" s="4">
        <v>3955</v>
      </c>
      <c r="G2174">
        <v>440</v>
      </c>
      <c r="H2174" s="3">
        <f>_xlfn.XLOOKUP(sales[[#This Row],[Product]],products[Product],products[Cost per box])*sales[[#This Row],[Boxes]]</f>
        <v>2776.3999999999996</v>
      </c>
      <c r="I2174" s="4">
        <f>sales[[#This Row],[Revenue]]-sales[[#This Row],[Cost]]</f>
        <v>1178.6000000000004</v>
      </c>
    </row>
    <row r="2175" spans="2:9" x14ac:dyDescent="0.25">
      <c r="B2175" t="s">
        <v>41</v>
      </c>
      <c r="C2175" t="s">
        <v>11</v>
      </c>
      <c r="D2175" t="s">
        <v>22</v>
      </c>
      <c r="E2175" s="1">
        <v>44314</v>
      </c>
      <c r="F2175" s="4">
        <v>3878</v>
      </c>
      <c r="G2175">
        <v>647</v>
      </c>
      <c r="H2175" s="3">
        <f>_xlfn.XLOOKUP(sales[[#This Row],[Product]],products[Product],products[Cost per box])*sales[[#This Row],[Boxes]]</f>
        <v>5318.34</v>
      </c>
      <c r="I2175" s="4">
        <f>sales[[#This Row],[Revenue]]-sales[[#This Row],[Cost]]</f>
        <v>-1440.3400000000001</v>
      </c>
    </row>
    <row r="2176" spans="2:9" x14ac:dyDescent="0.25">
      <c r="B2176" t="s">
        <v>20</v>
      </c>
      <c r="C2176" t="s">
        <v>11</v>
      </c>
      <c r="D2176" t="s">
        <v>28</v>
      </c>
      <c r="E2176" s="1">
        <v>44314</v>
      </c>
      <c r="F2176" s="4">
        <v>1638</v>
      </c>
      <c r="G2176">
        <v>78</v>
      </c>
      <c r="H2176" s="3">
        <f>_xlfn.XLOOKUP(sales[[#This Row],[Product]],products[Product],products[Cost per box])*sales[[#This Row],[Boxes]]</f>
        <v>215.27999999999997</v>
      </c>
      <c r="I2176" s="4">
        <f>sales[[#This Row],[Revenue]]-sales[[#This Row],[Cost]]</f>
        <v>1422.72</v>
      </c>
    </row>
    <row r="2177" spans="2:9" x14ac:dyDescent="0.25">
      <c r="B2177" t="s">
        <v>13</v>
      </c>
      <c r="C2177" t="s">
        <v>27</v>
      </c>
      <c r="D2177" t="s">
        <v>28</v>
      </c>
      <c r="E2177" s="1">
        <v>44314</v>
      </c>
      <c r="F2177" s="4">
        <v>10808</v>
      </c>
      <c r="G2177">
        <v>492</v>
      </c>
      <c r="H2177" s="3">
        <f>_xlfn.XLOOKUP(sales[[#This Row],[Product]],products[Product],products[Cost per box])*sales[[#This Row],[Boxes]]</f>
        <v>1357.9199999999998</v>
      </c>
      <c r="I2177" s="4">
        <f>sales[[#This Row],[Revenue]]-sales[[#This Row],[Cost]]</f>
        <v>9450.08</v>
      </c>
    </row>
    <row r="2178" spans="2:9" x14ac:dyDescent="0.25">
      <c r="B2178" t="s">
        <v>8</v>
      </c>
      <c r="C2178" t="s">
        <v>21</v>
      </c>
      <c r="D2178" t="s">
        <v>24</v>
      </c>
      <c r="E2178" s="1">
        <v>44314</v>
      </c>
      <c r="F2178" s="4">
        <v>4319</v>
      </c>
      <c r="G2178">
        <v>309</v>
      </c>
      <c r="H2178" s="3">
        <f>_xlfn.XLOOKUP(sales[[#This Row],[Product]],products[Product],products[Cost per box])*sales[[#This Row],[Boxes]]</f>
        <v>3247.59</v>
      </c>
      <c r="I2178" s="4">
        <f>sales[[#This Row],[Revenue]]-sales[[#This Row],[Cost]]</f>
        <v>1071.4099999999999</v>
      </c>
    </row>
    <row r="2179" spans="2:9" x14ac:dyDescent="0.25">
      <c r="B2179" t="s">
        <v>15</v>
      </c>
      <c r="C2179" t="s">
        <v>6</v>
      </c>
      <c r="D2179" t="s">
        <v>48</v>
      </c>
      <c r="E2179" s="1">
        <v>44314</v>
      </c>
      <c r="F2179" s="4">
        <v>6608</v>
      </c>
      <c r="G2179">
        <v>472</v>
      </c>
      <c r="H2179" s="3">
        <f>_xlfn.XLOOKUP(sales[[#This Row],[Product]],products[Product],products[Cost per box])*sales[[#This Row],[Boxes]]</f>
        <v>3530.5600000000004</v>
      </c>
      <c r="I2179" s="4">
        <f>sales[[#This Row],[Revenue]]-sales[[#This Row],[Cost]]</f>
        <v>3077.4399999999996</v>
      </c>
    </row>
    <row r="2180" spans="2:9" x14ac:dyDescent="0.25">
      <c r="B2180" t="s">
        <v>41</v>
      </c>
      <c r="C2180" t="s">
        <v>27</v>
      </c>
      <c r="D2180" t="s">
        <v>52</v>
      </c>
      <c r="E2180" s="1">
        <v>44314</v>
      </c>
      <c r="F2180" s="4">
        <v>6755</v>
      </c>
      <c r="G2180">
        <v>282</v>
      </c>
      <c r="H2180" s="3">
        <f>_xlfn.XLOOKUP(sales[[#This Row],[Product]],products[Product],products[Cost per box])*sales[[#This Row],[Boxes]]</f>
        <v>936.24</v>
      </c>
      <c r="I2180" s="4">
        <f>sales[[#This Row],[Revenue]]-sales[[#This Row],[Cost]]</f>
        <v>5818.76</v>
      </c>
    </row>
    <row r="2181" spans="2:9" x14ac:dyDescent="0.25">
      <c r="B2181" t="s">
        <v>40</v>
      </c>
      <c r="C2181" t="s">
        <v>6</v>
      </c>
      <c r="D2181" t="s">
        <v>7</v>
      </c>
      <c r="E2181" s="1">
        <v>44314</v>
      </c>
      <c r="F2181" s="4">
        <v>203</v>
      </c>
      <c r="G2181">
        <v>15</v>
      </c>
      <c r="H2181" s="3">
        <f>_xlfn.XLOOKUP(sales[[#This Row],[Product]],products[Product],products[Cost per box])*sales[[#This Row],[Boxes]]</f>
        <v>77.25</v>
      </c>
      <c r="I2181" s="4">
        <f>sales[[#This Row],[Revenue]]-sales[[#This Row],[Cost]]</f>
        <v>125.75</v>
      </c>
    </row>
    <row r="2182" spans="2:9" x14ac:dyDescent="0.25">
      <c r="B2182" t="s">
        <v>34</v>
      </c>
      <c r="C2182" t="s">
        <v>27</v>
      </c>
      <c r="D2182" t="s">
        <v>28</v>
      </c>
      <c r="E2182" s="1">
        <v>44314</v>
      </c>
      <c r="F2182" s="4">
        <v>2723</v>
      </c>
      <c r="G2182">
        <v>124</v>
      </c>
      <c r="H2182" s="3">
        <f>_xlfn.XLOOKUP(sales[[#This Row],[Product]],products[Product],products[Cost per box])*sales[[#This Row],[Boxes]]</f>
        <v>342.23999999999995</v>
      </c>
      <c r="I2182" s="4">
        <f>sales[[#This Row],[Revenue]]-sales[[#This Row],[Cost]]</f>
        <v>2380.7600000000002</v>
      </c>
    </row>
    <row r="2183" spans="2:9" x14ac:dyDescent="0.25">
      <c r="B2183" t="s">
        <v>55</v>
      </c>
      <c r="C2183" t="s">
        <v>21</v>
      </c>
      <c r="D2183" t="s">
        <v>26</v>
      </c>
      <c r="E2183" s="1">
        <v>44314</v>
      </c>
      <c r="F2183" s="4">
        <v>13699</v>
      </c>
      <c r="G2183">
        <v>1120</v>
      </c>
      <c r="H2183" s="3">
        <f>_xlfn.XLOOKUP(sales[[#This Row],[Product]],products[Product],products[Cost per box])*sales[[#This Row],[Boxes]]</f>
        <v>7201.5999999999995</v>
      </c>
      <c r="I2183" s="4">
        <f>sales[[#This Row],[Revenue]]-sales[[#This Row],[Cost]]</f>
        <v>6497.4000000000005</v>
      </c>
    </row>
    <row r="2184" spans="2:9" x14ac:dyDescent="0.25">
      <c r="B2184" t="s">
        <v>25</v>
      </c>
      <c r="C2184" t="s">
        <v>9</v>
      </c>
      <c r="D2184" t="s">
        <v>19</v>
      </c>
      <c r="E2184" s="1">
        <v>44314</v>
      </c>
      <c r="F2184" s="4">
        <v>5348</v>
      </c>
      <c r="G2184">
        <v>268</v>
      </c>
      <c r="H2184" s="3">
        <f>_xlfn.XLOOKUP(sales[[#This Row],[Product]],products[Product],products[Cost per box])*sales[[#This Row],[Boxes]]</f>
        <v>2741.6400000000003</v>
      </c>
      <c r="I2184" s="4">
        <f>sales[[#This Row],[Revenue]]-sales[[#This Row],[Cost]]</f>
        <v>2606.3599999999997</v>
      </c>
    </row>
    <row r="2185" spans="2:9" x14ac:dyDescent="0.25">
      <c r="B2185" t="s">
        <v>8</v>
      </c>
      <c r="C2185" t="s">
        <v>6</v>
      </c>
      <c r="D2185" t="s">
        <v>35</v>
      </c>
      <c r="E2185" s="1">
        <v>44314</v>
      </c>
      <c r="F2185" s="4">
        <v>4396</v>
      </c>
      <c r="G2185">
        <v>367</v>
      </c>
      <c r="H2185" s="3">
        <f>_xlfn.XLOOKUP(sales[[#This Row],[Product]],products[Product],products[Cost per box])*sales[[#This Row],[Boxes]]</f>
        <v>972.55</v>
      </c>
      <c r="I2185" s="4">
        <f>sales[[#This Row],[Revenue]]-sales[[#This Row],[Cost]]</f>
        <v>3423.45</v>
      </c>
    </row>
    <row r="2186" spans="2:9" x14ac:dyDescent="0.25">
      <c r="B2186" t="s">
        <v>41</v>
      </c>
      <c r="C2186" t="s">
        <v>11</v>
      </c>
      <c r="D2186" t="s">
        <v>19</v>
      </c>
      <c r="E2186" s="1">
        <v>44314</v>
      </c>
      <c r="F2186" s="4">
        <v>7434</v>
      </c>
      <c r="G2186">
        <v>531</v>
      </c>
      <c r="H2186" s="3">
        <f>_xlfn.XLOOKUP(sales[[#This Row],[Product]],products[Product],products[Cost per box])*sales[[#This Row],[Boxes]]</f>
        <v>5432.13</v>
      </c>
      <c r="I2186" s="4">
        <f>sales[[#This Row],[Revenue]]-sales[[#This Row],[Cost]]</f>
        <v>2001.87</v>
      </c>
    </row>
    <row r="2187" spans="2:9" x14ac:dyDescent="0.25">
      <c r="B2187" t="s">
        <v>46</v>
      </c>
      <c r="C2187" t="s">
        <v>21</v>
      </c>
      <c r="D2187" t="s">
        <v>24</v>
      </c>
      <c r="E2187" s="1">
        <v>44314</v>
      </c>
      <c r="F2187" s="4">
        <v>5453</v>
      </c>
      <c r="G2187">
        <v>682</v>
      </c>
      <c r="H2187" s="3">
        <f>_xlfn.XLOOKUP(sales[[#This Row],[Product]],products[Product],products[Cost per box])*sales[[#This Row],[Boxes]]</f>
        <v>7167.82</v>
      </c>
      <c r="I2187" s="4">
        <f>sales[[#This Row],[Revenue]]-sales[[#This Row],[Cost]]</f>
        <v>-1714.8199999999997</v>
      </c>
    </row>
    <row r="2188" spans="2:9" x14ac:dyDescent="0.25">
      <c r="B2188" t="s">
        <v>23</v>
      </c>
      <c r="C2188" t="s">
        <v>6</v>
      </c>
      <c r="D2188" t="s">
        <v>19</v>
      </c>
      <c r="E2188" s="1">
        <v>44314</v>
      </c>
      <c r="F2188" s="4">
        <v>5579</v>
      </c>
      <c r="G2188">
        <v>310</v>
      </c>
      <c r="H2188" s="3">
        <f>_xlfn.XLOOKUP(sales[[#This Row],[Product]],products[Product],products[Cost per box])*sales[[#This Row],[Boxes]]</f>
        <v>3171.3</v>
      </c>
      <c r="I2188" s="4">
        <f>sales[[#This Row],[Revenue]]-sales[[#This Row],[Cost]]</f>
        <v>2407.6999999999998</v>
      </c>
    </row>
    <row r="2189" spans="2:9" x14ac:dyDescent="0.25">
      <c r="B2189" t="s">
        <v>53</v>
      </c>
      <c r="C2189" t="s">
        <v>9</v>
      </c>
      <c r="D2189" t="s">
        <v>31</v>
      </c>
      <c r="E2189" s="1">
        <v>44314</v>
      </c>
      <c r="F2189" s="4">
        <v>63</v>
      </c>
      <c r="G2189">
        <v>3</v>
      </c>
      <c r="H2189" s="3">
        <f>_xlfn.XLOOKUP(sales[[#This Row],[Product]],products[Product],products[Cost per box])*sales[[#This Row],[Boxes]]</f>
        <v>17.16</v>
      </c>
      <c r="I2189" s="4">
        <f>sales[[#This Row],[Revenue]]-sales[[#This Row],[Cost]]</f>
        <v>45.84</v>
      </c>
    </row>
    <row r="2190" spans="2:9" x14ac:dyDescent="0.25">
      <c r="B2190" t="s">
        <v>51</v>
      </c>
      <c r="C2190" t="s">
        <v>6</v>
      </c>
      <c r="D2190" t="s">
        <v>30</v>
      </c>
      <c r="E2190" s="1">
        <v>44314</v>
      </c>
      <c r="F2190" s="4">
        <v>8120</v>
      </c>
      <c r="G2190">
        <v>625</v>
      </c>
      <c r="H2190" s="3">
        <f>_xlfn.XLOOKUP(sales[[#This Row],[Product]],products[Product],products[Cost per box])*sales[[#This Row],[Boxes]]</f>
        <v>2300</v>
      </c>
      <c r="I2190" s="4">
        <f>sales[[#This Row],[Revenue]]-sales[[#This Row],[Cost]]</f>
        <v>5820</v>
      </c>
    </row>
    <row r="2191" spans="2:9" x14ac:dyDescent="0.25">
      <c r="B2191" t="s">
        <v>51</v>
      </c>
      <c r="C2191" t="s">
        <v>11</v>
      </c>
      <c r="D2191" t="s">
        <v>26</v>
      </c>
      <c r="E2191" s="1">
        <v>44314</v>
      </c>
      <c r="F2191" s="4">
        <v>4277</v>
      </c>
      <c r="G2191">
        <v>840</v>
      </c>
      <c r="H2191" s="3">
        <f>_xlfn.XLOOKUP(sales[[#This Row],[Product]],products[Product],products[Cost per box])*sales[[#This Row],[Boxes]]</f>
        <v>5401.2</v>
      </c>
      <c r="I2191" s="4">
        <f>sales[[#This Row],[Revenue]]-sales[[#This Row],[Cost]]</f>
        <v>-1124.1999999999998</v>
      </c>
    </row>
    <row r="2192" spans="2:9" x14ac:dyDescent="0.25">
      <c r="B2192" t="s">
        <v>33</v>
      </c>
      <c r="C2192" t="s">
        <v>11</v>
      </c>
      <c r="D2192" t="s">
        <v>48</v>
      </c>
      <c r="E2192" s="1">
        <v>44314</v>
      </c>
      <c r="F2192" s="4">
        <v>5264</v>
      </c>
      <c r="G2192">
        <v>220</v>
      </c>
      <c r="H2192" s="3">
        <f>_xlfn.XLOOKUP(sales[[#This Row],[Product]],products[Product],products[Cost per box])*sales[[#This Row],[Boxes]]</f>
        <v>1645.6000000000001</v>
      </c>
      <c r="I2192" s="4">
        <f>sales[[#This Row],[Revenue]]-sales[[#This Row],[Cost]]</f>
        <v>3618.3999999999996</v>
      </c>
    </row>
    <row r="2193" spans="2:9" x14ac:dyDescent="0.25">
      <c r="B2193" t="s">
        <v>10</v>
      </c>
      <c r="C2193" t="s">
        <v>27</v>
      </c>
      <c r="D2193" t="s">
        <v>30</v>
      </c>
      <c r="E2193" s="1">
        <v>44315</v>
      </c>
      <c r="F2193" s="4">
        <v>2093</v>
      </c>
      <c r="G2193">
        <v>191</v>
      </c>
      <c r="H2193" s="3">
        <f>_xlfn.XLOOKUP(sales[[#This Row],[Product]],products[Product],products[Cost per box])*sales[[#This Row],[Boxes]]</f>
        <v>702.88</v>
      </c>
      <c r="I2193" s="4">
        <f>sales[[#This Row],[Revenue]]-sales[[#This Row],[Cost]]</f>
        <v>1390.12</v>
      </c>
    </row>
    <row r="2194" spans="2:9" x14ac:dyDescent="0.25">
      <c r="B2194" t="s">
        <v>8</v>
      </c>
      <c r="C2194" t="s">
        <v>11</v>
      </c>
      <c r="D2194" t="s">
        <v>31</v>
      </c>
      <c r="E2194" s="1">
        <v>44315</v>
      </c>
      <c r="F2194" s="4">
        <v>9590</v>
      </c>
      <c r="G2194">
        <v>505</v>
      </c>
      <c r="H2194" s="3">
        <f>_xlfn.XLOOKUP(sales[[#This Row],[Product]],products[Product],products[Cost per box])*sales[[#This Row],[Boxes]]</f>
        <v>2888.6</v>
      </c>
      <c r="I2194" s="4">
        <f>sales[[#This Row],[Revenue]]-sales[[#This Row],[Cost]]</f>
        <v>6701.4</v>
      </c>
    </row>
    <row r="2195" spans="2:9" x14ac:dyDescent="0.25">
      <c r="B2195" t="s">
        <v>51</v>
      </c>
      <c r="C2195" t="s">
        <v>16</v>
      </c>
      <c r="D2195" t="s">
        <v>26</v>
      </c>
      <c r="E2195" s="1">
        <v>44315</v>
      </c>
      <c r="F2195" s="4">
        <v>3346</v>
      </c>
      <c r="G2195">
        <v>239</v>
      </c>
      <c r="H2195" s="3">
        <f>_xlfn.XLOOKUP(sales[[#This Row],[Product]],products[Product],products[Cost per box])*sales[[#This Row],[Boxes]]</f>
        <v>1536.77</v>
      </c>
      <c r="I2195" s="4">
        <f>sales[[#This Row],[Revenue]]-sales[[#This Row],[Cost]]</f>
        <v>1809.23</v>
      </c>
    </row>
    <row r="2196" spans="2:9" x14ac:dyDescent="0.25">
      <c r="B2196" t="s">
        <v>20</v>
      </c>
      <c r="C2196" t="s">
        <v>6</v>
      </c>
      <c r="D2196" t="s">
        <v>45</v>
      </c>
      <c r="E2196" s="1">
        <v>44315</v>
      </c>
      <c r="F2196" s="4">
        <v>4781</v>
      </c>
      <c r="G2196">
        <v>218</v>
      </c>
      <c r="H2196" s="3">
        <f>_xlfn.XLOOKUP(sales[[#This Row],[Product]],products[Product],products[Cost per box])*sales[[#This Row],[Boxes]]</f>
        <v>1685.14</v>
      </c>
      <c r="I2196" s="4">
        <f>sales[[#This Row],[Revenue]]-sales[[#This Row],[Cost]]</f>
        <v>3095.8599999999997</v>
      </c>
    </row>
    <row r="2197" spans="2:9" x14ac:dyDescent="0.25">
      <c r="B2197" t="s">
        <v>46</v>
      </c>
      <c r="C2197" t="s">
        <v>11</v>
      </c>
      <c r="D2197" t="s">
        <v>22</v>
      </c>
      <c r="E2197" s="1">
        <v>44315</v>
      </c>
      <c r="F2197" s="4">
        <v>5733</v>
      </c>
      <c r="G2197">
        <v>980</v>
      </c>
      <c r="H2197" s="3">
        <f>_xlfn.XLOOKUP(sales[[#This Row],[Product]],products[Product],products[Cost per box])*sales[[#This Row],[Boxes]]</f>
        <v>8055.6</v>
      </c>
      <c r="I2197" s="4">
        <f>sales[[#This Row],[Revenue]]-sales[[#This Row],[Cost]]</f>
        <v>-2322.6000000000004</v>
      </c>
    </row>
    <row r="2198" spans="2:9" x14ac:dyDescent="0.25">
      <c r="B2198" t="s">
        <v>39</v>
      </c>
      <c r="C2198" t="s">
        <v>21</v>
      </c>
      <c r="D2198" t="s">
        <v>43</v>
      </c>
      <c r="E2198" s="1">
        <v>44315</v>
      </c>
      <c r="F2198" s="4">
        <v>119</v>
      </c>
      <c r="G2198">
        <v>12</v>
      </c>
      <c r="H2198" s="3">
        <f>_xlfn.XLOOKUP(sales[[#This Row],[Product]],products[Product],products[Cost per box])*sales[[#This Row],[Boxes]]</f>
        <v>46.2</v>
      </c>
      <c r="I2198" s="4">
        <f>sales[[#This Row],[Revenue]]-sales[[#This Row],[Cost]]</f>
        <v>72.8</v>
      </c>
    </row>
    <row r="2199" spans="2:9" x14ac:dyDescent="0.25">
      <c r="B2199" t="s">
        <v>5</v>
      </c>
      <c r="C2199" t="s">
        <v>6</v>
      </c>
      <c r="D2199" t="s">
        <v>26</v>
      </c>
      <c r="E2199" s="1">
        <v>44315</v>
      </c>
      <c r="F2199" s="4">
        <v>658</v>
      </c>
      <c r="G2199">
        <v>47</v>
      </c>
      <c r="H2199" s="3">
        <f>_xlfn.XLOOKUP(sales[[#This Row],[Product]],products[Product],products[Cost per box])*sales[[#This Row],[Boxes]]</f>
        <v>302.20999999999998</v>
      </c>
      <c r="I2199" s="4">
        <f>sales[[#This Row],[Revenue]]-sales[[#This Row],[Cost]]</f>
        <v>355.79</v>
      </c>
    </row>
    <row r="2200" spans="2:9" x14ac:dyDescent="0.25">
      <c r="B2200" t="s">
        <v>40</v>
      </c>
      <c r="C2200" t="s">
        <v>9</v>
      </c>
      <c r="D2200" t="s">
        <v>38</v>
      </c>
      <c r="E2200" s="1">
        <v>44315</v>
      </c>
      <c r="F2200" s="4">
        <v>3528</v>
      </c>
      <c r="G2200">
        <v>196</v>
      </c>
      <c r="H2200" s="3">
        <f>_xlfn.XLOOKUP(sales[[#This Row],[Product]],products[Product],products[Cost per box])*sales[[#This Row],[Boxes]]</f>
        <v>1948.24</v>
      </c>
      <c r="I2200" s="4">
        <f>sales[[#This Row],[Revenue]]-sales[[#This Row],[Cost]]</f>
        <v>1579.76</v>
      </c>
    </row>
    <row r="2201" spans="2:9" x14ac:dyDescent="0.25">
      <c r="B2201" t="s">
        <v>23</v>
      </c>
      <c r="C2201" t="s">
        <v>11</v>
      </c>
      <c r="D2201" t="s">
        <v>30</v>
      </c>
      <c r="E2201" s="1">
        <v>44315</v>
      </c>
      <c r="F2201" s="4">
        <v>630</v>
      </c>
      <c r="G2201">
        <v>53</v>
      </c>
      <c r="H2201" s="3">
        <f>_xlfn.XLOOKUP(sales[[#This Row],[Product]],products[Product],products[Cost per box])*sales[[#This Row],[Boxes]]</f>
        <v>195.04000000000002</v>
      </c>
      <c r="I2201" s="4">
        <f>sales[[#This Row],[Revenue]]-sales[[#This Row],[Cost]]</f>
        <v>434.96</v>
      </c>
    </row>
    <row r="2202" spans="2:9" x14ac:dyDescent="0.25">
      <c r="B2202" t="s">
        <v>49</v>
      </c>
      <c r="C2202" t="s">
        <v>27</v>
      </c>
      <c r="D2202" t="s">
        <v>17</v>
      </c>
      <c r="E2202" s="1">
        <v>44315</v>
      </c>
      <c r="F2202" s="4">
        <v>4067</v>
      </c>
      <c r="G2202">
        <v>339</v>
      </c>
      <c r="H2202" s="3">
        <f>_xlfn.XLOOKUP(sales[[#This Row],[Product]],products[Product],products[Cost per box])*sales[[#This Row],[Boxes]]</f>
        <v>2305.1999999999998</v>
      </c>
      <c r="I2202" s="4">
        <f>sales[[#This Row],[Revenue]]-sales[[#This Row],[Cost]]</f>
        <v>1761.8000000000002</v>
      </c>
    </row>
    <row r="2203" spans="2:9" x14ac:dyDescent="0.25">
      <c r="B2203" t="s">
        <v>34</v>
      </c>
      <c r="C2203" t="s">
        <v>16</v>
      </c>
      <c r="D2203" t="s">
        <v>48</v>
      </c>
      <c r="E2203" s="1">
        <v>44315</v>
      </c>
      <c r="F2203" s="4">
        <v>13258</v>
      </c>
      <c r="G2203">
        <v>840</v>
      </c>
      <c r="H2203" s="3">
        <f>_xlfn.XLOOKUP(sales[[#This Row],[Product]],products[Product],products[Cost per box])*sales[[#This Row],[Boxes]]</f>
        <v>6283.2000000000007</v>
      </c>
      <c r="I2203" s="4">
        <f>sales[[#This Row],[Revenue]]-sales[[#This Row],[Cost]]</f>
        <v>6974.7999999999993</v>
      </c>
    </row>
    <row r="2204" spans="2:9" x14ac:dyDescent="0.25">
      <c r="B2204" t="s">
        <v>20</v>
      </c>
      <c r="C2204" t="s">
        <v>16</v>
      </c>
      <c r="D2204" t="s">
        <v>42</v>
      </c>
      <c r="E2204" s="1">
        <v>44315</v>
      </c>
      <c r="F2204" s="4">
        <v>3654</v>
      </c>
      <c r="G2204">
        <v>153</v>
      </c>
      <c r="H2204" s="3">
        <f>_xlfn.XLOOKUP(sales[[#This Row],[Product]],products[Product],products[Cost per box])*sales[[#This Row],[Boxes]]</f>
        <v>725.22</v>
      </c>
      <c r="I2204" s="4">
        <f>sales[[#This Row],[Revenue]]-sales[[#This Row],[Cost]]</f>
        <v>2928.7799999999997</v>
      </c>
    </row>
    <row r="2205" spans="2:9" x14ac:dyDescent="0.25">
      <c r="B2205" t="s">
        <v>5</v>
      </c>
      <c r="C2205" t="s">
        <v>27</v>
      </c>
      <c r="D2205" t="s">
        <v>14</v>
      </c>
      <c r="E2205" s="1">
        <v>44315</v>
      </c>
      <c r="F2205" s="4">
        <v>294</v>
      </c>
      <c r="G2205">
        <v>30</v>
      </c>
      <c r="H2205" s="3">
        <f>_xlfn.XLOOKUP(sales[[#This Row],[Product]],products[Product],products[Cost per box])*sales[[#This Row],[Boxes]]</f>
        <v>189.29999999999998</v>
      </c>
      <c r="I2205" s="4">
        <f>sales[[#This Row],[Revenue]]-sales[[#This Row],[Cost]]</f>
        <v>104.70000000000002</v>
      </c>
    </row>
    <row r="2206" spans="2:9" x14ac:dyDescent="0.25">
      <c r="B2206" t="s">
        <v>25</v>
      </c>
      <c r="C2206" t="s">
        <v>16</v>
      </c>
      <c r="D2206" t="s">
        <v>48</v>
      </c>
      <c r="E2206" s="1">
        <v>44315</v>
      </c>
      <c r="F2206" s="4">
        <v>3626</v>
      </c>
      <c r="G2206">
        <v>242</v>
      </c>
      <c r="H2206" s="3">
        <f>_xlfn.XLOOKUP(sales[[#This Row],[Product]],products[Product],products[Cost per box])*sales[[#This Row],[Boxes]]</f>
        <v>1810.16</v>
      </c>
      <c r="I2206" s="4">
        <f>sales[[#This Row],[Revenue]]-sales[[#This Row],[Cost]]</f>
        <v>1815.84</v>
      </c>
    </row>
    <row r="2207" spans="2:9" x14ac:dyDescent="0.25">
      <c r="B2207" t="s">
        <v>40</v>
      </c>
      <c r="C2207" t="s">
        <v>6</v>
      </c>
      <c r="D2207" t="s">
        <v>52</v>
      </c>
      <c r="E2207" s="1">
        <v>44315</v>
      </c>
      <c r="F2207" s="4">
        <v>7238</v>
      </c>
      <c r="G2207">
        <v>290</v>
      </c>
      <c r="H2207" s="3">
        <f>_xlfn.XLOOKUP(sales[[#This Row],[Product]],products[Product],products[Cost per box])*sales[[#This Row],[Boxes]]</f>
        <v>962.8</v>
      </c>
      <c r="I2207" s="4">
        <f>sales[[#This Row],[Revenue]]-sales[[#This Row],[Cost]]</f>
        <v>6275.2</v>
      </c>
    </row>
    <row r="2208" spans="2:9" x14ac:dyDescent="0.25">
      <c r="B2208" t="s">
        <v>15</v>
      </c>
      <c r="C2208" t="s">
        <v>27</v>
      </c>
      <c r="D2208" t="s">
        <v>43</v>
      </c>
      <c r="E2208" s="1">
        <v>44315</v>
      </c>
      <c r="F2208" s="4">
        <v>3283</v>
      </c>
      <c r="G2208">
        <v>329</v>
      </c>
      <c r="H2208" s="3">
        <f>_xlfn.XLOOKUP(sales[[#This Row],[Product]],products[Product],products[Cost per box])*sales[[#This Row],[Boxes]]</f>
        <v>1266.6500000000001</v>
      </c>
      <c r="I2208" s="4">
        <f>sales[[#This Row],[Revenue]]-sales[[#This Row],[Cost]]</f>
        <v>2016.35</v>
      </c>
    </row>
    <row r="2209" spans="2:9" x14ac:dyDescent="0.25">
      <c r="B2209" t="s">
        <v>41</v>
      </c>
      <c r="C2209" t="s">
        <v>11</v>
      </c>
      <c r="D2209" t="s">
        <v>12</v>
      </c>
      <c r="E2209" s="1">
        <v>44315</v>
      </c>
      <c r="F2209" s="4">
        <v>11529</v>
      </c>
      <c r="G2209">
        <v>502</v>
      </c>
      <c r="H2209" s="3">
        <f>_xlfn.XLOOKUP(sales[[#This Row],[Product]],products[Product],products[Cost per box])*sales[[#This Row],[Boxes]]</f>
        <v>4231.8599999999997</v>
      </c>
      <c r="I2209" s="4">
        <f>sales[[#This Row],[Revenue]]-sales[[#This Row],[Cost]]</f>
        <v>7297.14</v>
      </c>
    </row>
    <row r="2210" spans="2:9" x14ac:dyDescent="0.25">
      <c r="B2210" t="s">
        <v>23</v>
      </c>
      <c r="C2210" t="s">
        <v>21</v>
      </c>
      <c r="D2210" t="s">
        <v>50</v>
      </c>
      <c r="E2210" s="1">
        <v>44315</v>
      </c>
      <c r="F2210" s="4">
        <v>6482</v>
      </c>
      <c r="G2210">
        <v>282</v>
      </c>
      <c r="H2210" s="3">
        <f>_xlfn.XLOOKUP(sales[[#This Row],[Product]],products[Product],products[Cost per box])*sales[[#This Row],[Boxes]]</f>
        <v>3499.62</v>
      </c>
      <c r="I2210" s="4">
        <f>sales[[#This Row],[Revenue]]-sales[[#This Row],[Cost]]</f>
        <v>2982.38</v>
      </c>
    </row>
    <row r="2211" spans="2:9" x14ac:dyDescent="0.25">
      <c r="B2211" t="s">
        <v>23</v>
      </c>
      <c r="C2211" t="s">
        <v>11</v>
      </c>
      <c r="D2211" t="s">
        <v>19</v>
      </c>
      <c r="E2211" s="1">
        <v>44315</v>
      </c>
      <c r="F2211" s="4">
        <v>3605</v>
      </c>
      <c r="G2211">
        <v>190</v>
      </c>
      <c r="H2211" s="3">
        <f>_xlfn.XLOOKUP(sales[[#This Row],[Product]],products[Product],products[Cost per box])*sales[[#This Row],[Boxes]]</f>
        <v>1943.7</v>
      </c>
      <c r="I2211" s="4">
        <f>sales[[#This Row],[Revenue]]-sales[[#This Row],[Cost]]</f>
        <v>1661.3</v>
      </c>
    </row>
    <row r="2212" spans="2:9" x14ac:dyDescent="0.25">
      <c r="B2212" t="s">
        <v>56</v>
      </c>
      <c r="C2212" t="s">
        <v>6</v>
      </c>
      <c r="D2212" t="s">
        <v>45</v>
      </c>
      <c r="E2212" s="1">
        <v>44315</v>
      </c>
      <c r="F2212" s="4">
        <v>7070</v>
      </c>
      <c r="G2212">
        <v>373</v>
      </c>
      <c r="H2212" s="3">
        <f>_xlfn.XLOOKUP(sales[[#This Row],[Product]],products[Product],products[Cost per box])*sales[[#This Row],[Boxes]]</f>
        <v>2883.29</v>
      </c>
      <c r="I2212" s="4">
        <f>sales[[#This Row],[Revenue]]-sales[[#This Row],[Cost]]</f>
        <v>4186.71</v>
      </c>
    </row>
    <row r="2213" spans="2:9" x14ac:dyDescent="0.25">
      <c r="B2213" t="s">
        <v>13</v>
      </c>
      <c r="C2213" t="s">
        <v>11</v>
      </c>
      <c r="D2213" t="s">
        <v>17</v>
      </c>
      <c r="E2213" s="1">
        <v>44315</v>
      </c>
      <c r="F2213" s="4">
        <v>1918</v>
      </c>
      <c r="G2213">
        <v>128</v>
      </c>
      <c r="H2213" s="3">
        <f>_xlfn.XLOOKUP(sales[[#This Row],[Product]],products[Product],products[Cost per box])*sales[[#This Row],[Boxes]]</f>
        <v>870.4</v>
      </c>
      <c r="I2213" s="4">
        <f>sales[[#This Row],[Revenue]]-sales[[#This Row],[Cost]]</f>
        <v>1047.5999999999999</v>
      </c>
    </row>
    <row r="2214" spans="2:9" x14ac:dyDescent="0.25">
      <c r="B2214" t="s">
        <v>49</v>
      </c>
      <c r="C2214" t="s">
        <v>27</v>
      </c>
      <c r="D2214" t="s">
        <v>52</v>
      </c>
      <c r="E2214" s="1">
        <v>44315</v>
      </c>
      <c r="F2214" s="4">
        <v>5922</v>
      </c>
      <c r="G2214">
        <v>186</v>
      </c>
      <c r="H2214" s="3">
        <f>_xlfn.XLOOKUP(sales[[#This Row],[Product]],products[Product],products[Cost per box])*sales[[#This Row],[Boxes]]</f>
        <v>617.52</v>
      </c>
      <c r="I2214" s="4">
        <f>sales[[#This Row],[Revenue]]-sales[[#This Row],[Cost]]</f>
        <v>5304.48</v>
      </c>
    </row>
    <row r="2215" spans="2:9" x14ac:dyDescent="0.25">
      <c r="B2215" t="s">
        <v>18</v>
      </c>
      <c r="C2215" t="s">
        <v>11</v>
      </c>
      <c r="D2215" t="s">
        <v>35</v>
      </c>
      <c r="E2215" s="1">
        <v>44315</v>
      </c>
      <c r="F2215" s="4">
        <v>1848</v>
      </c>
      <c r="G2215">
        <v>264</v>
      </c>
      <c r="H2215" s="3">
        <f>_xlfn.XLOOKUP(sales[[#This Row],[Product]],products[Product],products[Cost per box])*sales[[#This Row],[Boxes]]</f>
        <v>699.6</v>
      </c>
      <c r="I2215" s="4">
        <f>sales[[#This Row],[Revenue]]-sales[[#This Row],[Cost]]</f>
        <v>1148.4000000000001</v>
      </c>
    </row>
    <row r="2216" spans="2:9" x14ac:dyDescent="0.25">
      <c r="B2216" t="s">
        <v>56</v>
      </c>
      <c r="C2216" t="s">
        <v>27</v>
      </c>
      <c r="D2216" t="s">
        <v>7</v>
      </c>
      <c r="E2216" s="1">
        <v>44315</v>
      </c>
      <c r="F2216" s="4">
        <v>5446</v>
      </c>
      <c r="G2216">
        <v>166</v>
      </c>
      <c r="H2216" s="3">
        <f>_xlfn.XLOOKUP(sales[[#This Row],[Product]],products[Product],products[Cost per box])*sales[[#This Row],[Boxes]]</f>
        <v>854.90000000000009</v>
      </c>
      <c r="I2216" s="4">
        <f>sales[[#This Row],[Revenue]]-sales[[#This Row],[Cost]]</f>
        <v>4591.1000000000004</v>
      </c>
    </row>
    <row r="2217" spans="2:9" x14ac:dyDescent="0.25">
      <c r="B2217" t="s">
        <v>8</v>
      </c>
      <c r="C2217" t="s">
        <v>27</v>
      </c>
      <c r="D2217" t="s">
        <v>31</v>
      </c>
      <c r="E2217" s="1">
        <v>44315</v>
      </c>
      <c r="F2217" s="4">
        <v>1036</v>
      </c>
      <c r="G2217">
        <v>44</v>
      </c>
      <c r="H2217" s="3">
        <f>_xlfn.XLOOKUP(sales[[#This Row],[Product]],products[Product],products[Cost per box])*sales[[#This Row],[Boxes]]</f>
        <v>251.67999999999998</v>
      </c>
      <c r="I2217" s="4">
        <f>sales[[#This Row],[Revenue]]-sales[[#This Row],[Cost]]</f>
        <v>784.32</v>
      </c>
    </row>
    <row r="2218" spans="2:9" x14ac:dyDescent="0.25">
      <c r="B2218" t="s">
        <v>20</v>
      </c>
      <c r="C2218" t="s">
        <v>27</v>
      </c>
      <c r="D2218" t="s">
        <v>22</v>
      </c>
      <c r="E2218" s="1">
        <v>44315</v>
      </c>
      <c r="F2218" s="4">
        <v>3864</v>
      </c>
      <c r="G2218">
        <v>168</v>
      </c>
      <c r="H2218" s="3">
        <f>_xlfn.XLOOKUP(sales[[#This Row],[Product]],products[Product],products[Cost per box])*sales[[#This Row],[Boxes]]</f>
        <v>1380.96</v>
      </c>
      <c r="I2218" s="4">
        <f>sales[[#This Row],[Revenue]]-sales[[#This Row],[Cost]]</f>
        <v>2483.04</v>
      </c>
    </row>
    <row r="2219" spans="2:9" x14ac:dyDescent="0.25">
      <c r="B2219" t="s">
        <v>29</v>
      </c>
      <c r="C2219" t="s">
        <v>9</v>
      </c>
      <c r="D2219" t="s">
        <v>26</v>
      </c>
      <c r="E2219" s="1">
        <v>44315</v>
      </c>
      <c r="F2219" s="4">
        <v>8673</v>
      </c>
      <c r="G2219">
        <v>668</v>
      </c>
      <c r="H2219" s="3">
        <f>_xlfn.XLOOKUP(sales[[#This Row],[Product]],products[Product],products[Cost per box])*sales[[#This Row],[Boxes]]</f>
        <v>4295.24</v>
      </c>
      <c r="I2219" s="4">
        <f>sales[[#This Row],[Revenue]]-sales[[#This Row],[Cost]]</f>
        <v>4377.76</v>
      </c>
    </row>
    <row r="2220" spans="2:9" x14ac:dyDescent="0.25">
      <c r="B2220" t="s">
        <v>34</v>
      </c>
      <c r="C2220" t="s">
        <v>16</v>
      </c>
      <c r="D2220" t="s">
        <v>42</v>
      </c>
      <c r="E2220" s="1">
        <v>44315</v>
      </c>
      <c r="F2220" s="4">
        <v>6027</v>
      </c>
      <c r="G2220">
        <v>548</v>
      </c>
      <c r="H2220" s="3">
        <f>_xlfn.XLOOKUP(sales[[#This Row],[Product]],products[Product],products[Cost per box])*sales[[#This Row],[Boxes]]</f>
        <v>2597.52</v>
      </c>
      <c r="I2220" s="4">
        <f>sales[[#This Row],[Revenue]]-sales[[#This Row],[Cost]]</f>
        <v>3429.48</v>
      </c>
    </row>
    <row r="2221" spans="2:9" x14ac:dyDescent="0.25">
      <c r="B2221" t="s">
        <v>32</v>
      </c>
      <c r="C2221" t="s">
        <v>6</v>
      </c>
      <c r="D2221" t="s">
        <v>42</v>
      </c>
      <c r="E2221" s="1">
        <v>44315</v>
      </c>
      <c r="F2221" s="4">
        <v>3213</v>
      </c>
      <c r="G2221">
        <v>268</v>
      </c>
      <c r="H2221" s="3">
        <f>_xlfn.XLOOKUP(sales[[#This Row],[Product]],products[Product],products[Cost per box])*sales[[#This Row],[Boxes]]</f>
        <v>1270.3200000000002</v>
      </c>
      <c r="I2221" s="4">
        <f>sales[[#This Row],[Revenue]]-sales[[#This Row],[Cost]]</f>
        <v>1942.6799999999998</v>
      </c>
    </row>
    <row r="2222" spans="2:9" x14ac:dyDescent="0.25">
      <c r="B2222" t="s">
        <v>57</v>
      </c>
      <c r="C2222" t="s">
        <v>9</v>
      </c>
      <c r="D2222" t="s">
        <v>47</v>
      </c>
      <c r="E2222" s="1">
        <v>44315</v>
      </c>
      <c r="F2222" s="4">
        <v>1932</v>
      </c>
      <c r="G2222">
        <v>81</v>
      </c>
      <c r="H2222" s="3">
        <f>_xlfn.XLOOKUP(sales[[#This Row],[Product]],products[Product],products[Cost per box])*sales[[#This Row],[Boxes]]</f>
        <v>426.06</v>
      </c>
      <c r="I2222" s="4">
        <f>sales[[#This Row],[Revenue]]-sales[[#This Row],[Cost]]</f>
        <v>1505.94</v>
      </c>
    </row>
    <row r="2223" spans="2:9" x14ac:dyDescent="0.25">
      <c r="B2223" t="s">
        <v>34</v>
      </c>
      <c r="C2223" t="s">
        <v>9</v>
      </c>
      <c r="D2223" t="s">
        <v>17</v>
      </c>
      <c r="E2223" s="1">
        <v>44316</v>
      </c>
      <c r="F2223" s="4">
        <v>1232</v>
      </c>
      <c r="G2223">
        <v>112</v>
      </c>
      <c r="H2223" s="3">
        <f>_xlfn.XLOOKUP(sales[[#This Row],[Product]],products[Product],products[Cost per box])*sales[[#This Row],[Boxes]]</f>
        <v>761.6</v>
      </c>
      <c r="I2223" s="4">
        <f>sales[[#This Row],[Revenue]]-sales[[#This Row],[Cost]]</f>
        <v>470.4</v>
      </c>
    </row>
    <row r="2224" spans="2:9" x14ac:dyDescent="0.25">
      <c r="B2224" t="s">
        <v>49</v>
      </c>
      <c r="C2224" t="s">
        <v>9</v>
      </c>
      <c r="D2224" t="s">
        <v>30</v>
      </c>
      <c r="E2224" s="1">
        <v>44316</v>
      </c>
      <c r="F2224" s="4">
        <v>2639</v>
      </c>
      <c r="G2224">
        <v>220</v>
      </c>
      <c r="H2224" s="3">
        <f>_xlfn.XLOOKUP(sales[[#This Row],[Product]],products[Product],products[Cost per box])*sales[[#This Row],[Boxes]]</f>
        <v>809.6</v>
      </c>
      <c r="I2224" s="4">
        <f>sales[[#This Row],[Revenue]]-sales[[#This Row],[Cost]]</f>
        <v>1829.4</v>
      </c>
    </row>
    <row r="2225" spans="2:9" x14ac:dyDescent="0.25">
      <c r="B2225" t="s">
        <v>25</v>
      </c>
      <c r="C2225" t="s">
        <v>27</v>
      </c>
      <c r="D2225" t="s">
        <v>14</v>
      </c>
      <c r="E2225" s="1">
        <v>44316</v>
      </c>
      <c r="F2225" s="4">
        <v>9737</v>
      </c>
      <c r="G2225">
        <v>1050</v>
      </c>
      <c r="H2225" s="3">
        <f>_xlfn.XLOOKUP(sales[[#This Row],[Product]],products[Product],products[Cost per box])*sales[[#This Row],[Boxes]]</f>
        <v>6625.5</v>
      </c>
      <c r="I2225" s="4">
        <f>sales[[#This Row],[Revenue]]-sales[[#This Row],[Cost]]</f>
        <v>3111.5</v>
      </c>
    </row>
    <row r="2226" spans="2:9" x14ac:dyDescent="0.25">
      <c r="B2226" t="s">
        <v>23</v>
      </c>
      <c r="C2226" t="s">
        <v>16</v>
      </c>
      <c r="D2226" t="s">
        <v>36</v>
      </c>
      <c r="E2226" s="1">
        <v>44316</v>
      </c>
      <c r="F2226" s="4">
        <v>8547</v>
      </c>
      <c r="G2226">
        <v>570</v>
      </c>
      <c r="H2226" s="3">
        <f>_xlfn.XLOOKUP(sales[[#This Row],[Product]],products[Product],products[Cost per box])*sales[[#This Row],[Boxes]]</f>
        <v>2872.8</v>
      </c>
      <c r="I2226" s="4">
        <f>sales[[#This Row],[Revenue]]-sales[[#This Row],[Cost]]</f>
        <v>5674.2</v>
      </c>
    </row>
    <row r="2227" spans="2:9" x14ac:dyDescent="0.25">
      <c r="B2227" t="s">
        <v>41</v>
      </c>
      <c r="C2227" t="s">
        <v>16</v>
      </c>
      <c r="D2227" t="s">
        <v>30</v>
      </c>
      <c r="E2227" s="1">
        <v>44316</v>
      </c>
      <c r="F2227" s="4">
        <v>6419</v>
      </c>
      <c r="G2227">
        <v>584</v>
      </c>
      <c r="H2227" s="3">
        <f>_xlfn.XLOOKUP(sales[[#This Row],[Product]],products[Product],products[Cost per box])*sales[[#This Row],[Boxes]]</f>
        <v>2149.12</v>
      </c>
      <c r="I2227" s="4">
        <f>sales[[#This Row],[Revenue]]-sales[[#This Row],[Cost]]</f>
        <v>4269.88</v>
      </c>
    </row>
    <row r="2228" spans="2:9" x14ac:dyDescent="0.25">
      <c r="B2228" t="s">
        <v>34</v>
      </c>
      <c r="C2228" t="s">
        <v>16</v>
      </c>
      <c r="D2228" t="s">
        <v>50</v>
      </c>
      <c r="E2228" s="1">
        <v>44316</v>
      </c>
      <c r="F2228" s="4">
        <v>5173</v>
      </c>
      <c r="G2228">
        <v>398</v>
      </c>
      <c r="H2228" s="3">
        <f>_xlfn.XLOOKUP(sales[[#This Row],[Product]],products[Product],products[Cost per box])*sales[[#This Row],[Boxes]]</f>
        <v>4939.18</v>
      </c>
      <c r="I2228" s="4">
        <f>sales[[#This Row],[Revenue]]-sales[[#This Row],[Cost]]</f>
        <v>233.81999999999971</v>
      </c>
    </row>
    <row r="2229" spans="2:9" x14ac:dyDescent="0.25">
      <c r="B2229" t="s">
        <v>34</v>
      </c>
      <c r="C2229" t="s">
        <v>27</v>
      </c>
      <c r="D2229" t="s">
        <v>24</v>
      </c>
      <c r="E2229" s="1">
        <v>44316</v>
      </c>
      <c r="F2229" s="4">
        <v>2149</v>
      </c>
      <c r="G2229">
        <v>135</v>
      </c>
      <c r="H2229" s="3">
        <f>_xlfn.XLOOKUP(sales[[#This Row],[Product]],products[Product],products[Cost per box])*sales[[#This Row],[Boxes]]</f>
        <v>1418.85</v>
      </c>
      <c r="I2229" s="4">
        <f>sales[[#This Row],[Revenue]]-sales[[#This Row],[Cost]]</f>
        <v>730.15000000000009</v>
      </c>
    </row>
    <row r="2230" spans="2:9" x14ac:dyDescent="0.25">
      <c r="B2230" t="s">
        <v>39</v>
      </c>
      <c r="C2230" t="s">
        <v>16</v>
      </c>
      <c r="D2230" t="s">
        <v>19</v>
      </c>
      <c r="E2230" s="1">
        <v>44316</v>
      </c>
      <c r="F2230" s="4">
        <v>4977</v>
      </c>
      <c r="G2230">
        <v>623</v>
      </c>
      <c r="H2230" s="3">
        <f>_xlfn.XLOOKUP(sales[[#This Row],[Product]],products[Product],products[Cost per box])*sales[[#This Row],[Boxes]]</f>
        <v>6373.29</v>
      </c>
      <c r="I2230" s="4">
        <f>sales[[#This Row],[Revenue]]-sales[[#This Row],[Cost]]</f>
        <v>-1396.29</v>
      </c>
    </row>
    <row r="2231" spans="2:9" x14ac:dyDescent="0.25">
      <c r="B2231" t="s">
        <v>39</v>
      </c>
      <c r="C2231" t="s">
        <v>11</v>
      </c>
      <c r="D2231" t="s">
        <v>19</v>
      </c>
      <c r="E2231" s="1">
        <v>44316</v>
      </c>
      <c r="F2231" s="4">
        <v>9282</v>
      </c>
      <c r="G2231">
        <v>1330</v>
      </c>
      <c r="H2231" s="3">
        <f>_xlfn.XLOOKUP(sales[[#This Row],[Product]],products[Product],products[Cost per box])*sales[[#This Row],[Boxes]]</f>
        <v>13605.900000000001</v>
      </c>
      <c r="I2231" s="4">
        <f>sales[[#This Row],[Revenue]]-sales[[#This Row],[Cost]]</f>
        <v>-4323.9000000000015</v>
      </c>
    </row>
    <row r="2232" spans="2:9" x14ac:dyDescent="0.25">
      <c r="B2232" t="s">
        <v>49</v>
      </c>
      <c r="C2232" t="s">
        <v>21</v>
      </c>
      <c r="D2232" t="s">
        <v>30</v>
      </c>
      <c r="E2232" s="1">
        <v>44316</v>
      </c>
      <c r="F2232" s="4">
        <v>392</v>
      </c>
      <c r="G2232">
        <v>33</v>
      </c>
      <c r="H2232" s="3">
        <f>_xlfn.XLOOKUP(sales[[#This Row],[Product]],products[Product],products[Cost per box])*sales[[#This Row],[Boxes]]</f>
        <v>121.44000000000001</v>
      </c>
      <c r="I2232" s="4">
        <f>sales[[#This Row],[Revenue]]-sales[[#This Row],[Cost]]</f>
        <v>270.56</v>
      </c>
    </row>
    <row r="2233" spans="2:9" x14ac:dyDescent="0.25">
      <c r="B2233" t="s">
        <v>33</v>
      </c>
      <c r="C2233" t="s">
        <v>9</v>
      </c>
      <c r="D2233" t="s">
        <v>31</v>
      </c>
      <c r="E2233" s="1">
        <v>44316</v>
      </c>
      <c r="F2233" s="4">
        <v>3052</v>
      </c>
      <c r="G2233">
        <v>170</v>
      </c>
      <c r="H2233" s="3">
        <f>_xlfn.XLOOKUP(sales[[#This Row],[Product]],products[Product],products[Cost per box])*sales[[#This Row],[Boxes]]</f>
        <v>972.4</v>
      </c>
      <c r="I2233" s="4">
        <f>sales[[#This Row],[Revenue]]-sales[[#This Row],[Cost]]</f>
        <v>2079.6</v>
      </c>
    </row>
    <row r="2234" spans="2:9" x14ac:dyDescent="0.25">
      <c r="B2234" t="s">
        <v>10</v>
      </c>
      <c r="C2234" t="s">
        <v>9</v>
      </c>
      <c r="D2234" t="s">
        <v>42</v>
      </c>
      <c r="E2234" s="1">
        <v>44316</v>
      </c>
      <c r="F2234" s="4">
        <v>5558</v>
      </c>
      <c r="G2234">
        <v>223</v>
      </c>
      <c r="H2234" s="3">
        <f>_xlfn.XLOOKUP(sales[[#This Row],[Product]],products[Product],products[Cost per box])*sales[[#This Row],[Boxes]]</f>
        <v>1057.02</v>
      </c>
      <c r="I2234" s="4">
        <f>sales[[#This Row],[Revenue]]-sales[[#This Row],[Cost]]</f>
        <v>4500.9799999999996</v>
      </c>
    </row>
    <row r="2235" spans="2:9" x14ac:dyDescent="0.25">
      <c r="B2235" t="s">
        <v>33</v>
      </c>
      <c r="C2235" t="s">
        <v>11</v>
      </c>
      <c r="D2235" t="s">
        <v>24</v>
      </c>
      <c r="E2235" s="1">
        <v>44316</v>
      </c>
      <c r="F2235" s="4">
        <v>1680</v>
      </c>
      <c r="G2235">
        <v>120</v>
      </c>
      <c r="H2235" s="3">
        <f>_xlfn.XLOOKUP(sales[[#This Row],[Product]],products[Product],products[Cost per box])*sales[[#This Row],[Boxes]]</f>
        <v>1261.2</v>
      </c>
      <c r="I2235" s="4">
        <f>sales[[#This Row],[Revenue]]-sales[[#This Row],[Cost]]</f>
        <v>418.79999999999995</v>
      </c>
    </row>
    <row r="2236" spans="2:9" x14ac:dyDescent="0.25">
      <c r="B2236" t="s">
        <v>40</v>
      </c>
      <c r="C2236" t="s">
        <v>6</v>
      </c>
      <c r="D2236" t="s">
        <v>35</v>
      </c>
      <c r="E2236" s="1">
        <v>44316</v>
      </c>
      <c r="F2236" s="4">
        <v>1148</v>
      </c>
      <c r="G2236">
        <v>46</v>
      </c>
      <c r="H2236" s="3">
        <f>_xlfn.XLOOKUP(sales[[#This Row],[Product]],products[Product],products[Cost per box])*sales[[#This Row],[Boxes]]</f>
        <v>121.89999999999999</v>
      </c>
      <c r="I2236" s="4">
        <f>sales[[#This Row],[Revenue]]-sales[[#This Row],[Cost]]</f>
        <v>1026.0999999999999</v>
      </c>
    </row>
    <row r="2237" spans="2:9" x14ac:dyDescent="0.25">
      <c r="B2237" t="s">
        <v>8</v>
      </c>
      <c r="C2237" t="s">
        <v>9</v>
      </c>
      <c r="D2237" t="s">
        <v>38</v>
      </c>
      <c r="E2237" s="1">
        <v>44316</v>
      </c>
      <c r="F2237" s="4">
        <v>14931</v>
      </c>
      <c r="G2237">
        <v>910</v>
      </c>
      <c r="H2237" s="3">
        <f>_xlfn.XLOOKUP(sales[[#This Row],[Product]],products[Product],products[Cost per box])*sales[[#This Row],[Boxes]]</f>
        <v>9045.4</v>
      </c>
      <c r="I2237" s="4">
        <f>sales[[#This Row],[Revenue]]-sales[[#This Row],[Cost]]</f>
        <v>5885.6</v>
      </c>
    </row>
    <row r="2238" spans="2:9" x14ac:dyDescent="0.25">
      <c r="B2238" t="s">
        <v>29</v>
      </c>
      <c r="C2238" t="s">
        <v>9</v>
      </c>
      <c r="D2238" t="s">
        <v>35</v>
      </c>
      <c r="E2238" s="1">
        <v>44316</v>
      </c>
      <c r="F2238" s="4">
        <v>2688</v>
      </c>
      <c r="G2238">
        <v>117</v>
      </c>
      <c r="H2238" s="3">
        <f>_xlfn.XLOOKUP(sales[[#This Row],[Product]],products[Product],products[Cost per box])*sales[[#This Row],[Boxes]]</f>
        <v>310.05</v>
      </c>
      <c r="I2238" s="4">
        <f>sales[[#This Row],[Revenue]]-sales[[#This Row],[Cost]]</f>
        <v>2377.9499999999998</v>
      </c>
    </row>
    <row r="2239" spans="2:9" x14ac:dyDescent="0.25">
      <c r="B2239" t="s">
        <v>25</v>
      </c>
      <c r="C2239" t="s">
        <v>21</v>
      </c>
      <c r="D2239" t="s">
        <v>17</v>
      </c>
      <c r="E2239" s="1">
        <v>44316</v>
      </c>
      <c r="F2239" s="4">
        <v>8015</v>
      </c>
      <c r="G2239">
        <v>700</v>
      </c>
      <c r="H2239" s="3">
        <f>_xlfn.XLOOKUP(sales[[#This Row],[Product]],products[Product],products[Cost per box])*sales[[#This Row],[Boxes]]</f>
        <v>4760</v>
      </c>
      <c r="I2239" s="4">
        <f>sales[[#This Row],[Revenue]]-sales[[#This Row],[Cost]]</f>
        <v>3255</v>
      </c>
    </row>
    <row r="2240" spans="2:9" x14ac:dyDescent="0.25">
      <c r="B2240" t="s">
        <v>32</v>
      </c>
      <c r="C2240" t="s">
        <v>6</v>
      </c>
      <c r="D2240" t="s">
        <v>30</v>
      </c>
      <c r="E2240" s="1">
        <v>44316</v>
      </c>
      <c r="F2240" s="4">
        <v>2380</v>
      </c>
      <c r="G2240">
        <v>184</v>
      </c>
      <c r="H2240" s="3">
        <f>_xlfn.XLOOKUP(sales[[#This Row],[Product]],products[Product],products[Cost per box])*sales[[#This Row],[Boxes]]</f>
        <v>677.12</v>
      </c>
      <c r="I2240" s="4">
        <f>sales[[#This Row],[Revenue]]-sales[[#This Row],[Cost]]</f>
        <v>1702.88</v>
      </c>
    </row>
    <row r="2241" spans="2:9" x14ac:dyDescent="0.25">
      <c r="B2241" t="s">
        <v>25</v>
      </c>
      <c r="C2241" t="s">
        <v>9</v>
      </c>
      <c r="D2241" t="s">
        <v>14</v>
      </c>
      <c r="E2241" s="1">
        <v>44316</v>
      </c>
      <c r="F2241" s="4">
        <v>6496</v>
      </c>
      <c r="G2241">
        <v>650</v>
      </c>
      <c r="H2241" s="3">
        <f>_xlfn.XLOOKUP(sales[[#This Row],[Product]],products[Product],products[Cost per box])*sales[[#This Row],[Boxes]]</f>
        <v>4101.5</v>
      </c>
      <c r="I2241" s="4">
        <f>sales[[#This Row],[Revenue]]-sales[[#This Row],[Cost]]</f>
        <v>2394.5</v>
      </c>
    </row>
    <row r="2242" spans="2:9" x14ac:dyDescent="0.25">
      <c r="B2242" t="s">
        <v>8</v>
      </c>
      <c r="C2242" t="s">
        <v>21</v>
      </c>
      <c r="D2242" t="s">
        <v>35</v>
      </c>
      <c r="E2242" s="1">
        <v>44316</v>
      </c>
      <c r="F2242" s="4">
        <v>7378</v>
      </c>
      <c r="G2242">
        <v>321</v>
      </c>
      <c r="H2242" s="3">
        <f>_xlfn.XLOOKUP(sales[[#This Row],[Product]],products[Product],products[Cost per box])*sales[[#This Row],[Boxes]]</f>
        <v>850.65</v>
      </c>
      <c r="I2242" s="4">
        <f>sales[[#This Row],[Revenue]]-sales[[#This Row],[Cost]]</f>
        <v>6527.35</v>
      </c>
    </row>
    <row r="2243" spans="2:9" x14ac:dyDescent="0.25">
      <c r="B2243" t="s">
        <v>20</v>
      </c>
      <c r="C2243" t="s">
        <v>21</v>
      </c>
      <c r="D2243" t="s">
        <v>45</v>
      </c>
      <c r="E2243" s="1">
        <v>44316</v>
      </c>
      <c r="F2243" s="4">
        <v>3325</v>
      </c>
      <c r="G2243">
        <v>152</v>
      </c>
      <c r="H2243" s="3">
        <f>_xlfn.XLOOKUP(sales[[#This Row],[Product]],products[Product],products[Cost per box])*sales[[#This Row],[Boxes]]</f>
        <v>1174.96</v>
      </c>
      <c r="I2243" s="4">
        <f>sales[[#This Row],[Revenue]]-sales[[#This Row],[Cost]]</f>
        <v>2150.04</v>
      </c>
    </row>
    <row r="2244" spans="2:9" x14ac:dyDescent="0.25">
      <c r="B2244" t="s">
        <v>49</v>
      </c>
      <c r="C2244" t="s">
        <v>27</v>
      </c>
      <c r="D2244" t="s">
        <v>31</v>
      </c>
      <c r="E2244" s="1">
        <v>44316</v>
      </c>
      <c r="F2244" s="4">
        <v>2877</v>
      </c>
      <c r="G2244">
        <v>144</v>
      </c>
      <c r="H2244" s="3">
        <f>_xlfn.XLOOKUP(sales[[#This Row],[Product]],products[Product],products[Cost per box])*sales[[#This Row],[Boxes]]</f>
        <v>823.68</v>
      </c>
      <c r="I2244" s="4">
        <f>sales[[#This Row],[Revenue]]-sales[[#This Row],[Cost]]</f>
        <v>2053.3200000000002</v>
      </c>
    </row>
    <row r="2245" spans="2:9" x14ac:dyDescent="0.25">
      <c r="B2245" t="s">
        <v>41</v>
      </c>
      <c r="C2245" t="s">
        <v>11</v>
      </c>
      <c r="D2245" t="s">
        <v>44</v>
      </c>
      <c r="E2245" s="1">
        <v>44316</v>
      </c>
      <c r="F2245" s="4">
        <v>1435</v>
      </c>
      <c r="G2245">
        <v>160</v>
      </c>
      <c r="H2245" s="3">
        <f>_xlfn.XLOOKUP(sales[[#This Row],[Product]],products[Product],products[Cost per box])*sales[[#This Row],[Boxes]]</f>
        <v>1531.2</v>
      </c>
      <c r="I2245" s="4">
        <f>sales[[#This Row],[Revenue]]-sales[[#This Row],[Cost]]</f>
        <v>-96.200000000000045</v>
      </c>
    </row>
    <row r="2246" spans="2:9" x14ac:dyDescent="0.25">
      <c r="B2246" t="s">
        <v>46</v>
      </c>
      <c r="C2246" t="s">
        <v>21</v>
      </c>
      <c r="D2246" t="s">
        <v>50</v>
      </c>
      <c r="E2246" s="1">
        <v>44316</v>
      </c>
      <c r="F2246" s="4">
        <v>6587</v>
      </c>
      <c r="G2246">
        <v>471</v>
      </c>
      <c r="H2246" s="3">
        <f>_xlfn.XLOOKUP(sales[[#This Row],[Product]],products[Product],products[Cost per box])*sales[[#This Row],[Boxes]]</f>
        <v>5845.11</v>
      </c>
      <c r="I2246" s="4">
        <f>sales[[#This Row],[Revenue]]-sales[[#This Row],[Cost]]</f>
        <v>741.89000000000033</v>
      </c>
    </row>
    <row r="2247" spans="2:9" x14ac:dyDescent="0.25">
      <c r="B2247" t="s">
        <v>20</v>
      </c>
      <c r="C2247" t="s">
        <v>9</v>
      </c>
      <c r="D2247" t="s">
        <v>19</v>
      </c>
      <c r="E2247" s="1">
        <v>44316</v>
      </c>
      <c r="F2247" s="4">
        <v>2079</v>
      </c>
      <c r="G2247">
        <v>347</v>
      </c>
      <c r="H2247" s="3">
        <f>_xlfn.XLOOKUP(sales[[#This Row],[Product]],products[Product],products[Cost per box])*sales[[#This Row],[Boxes]]</f>
        <v>3549.81</v>
      </c>
      <c r="I2247" s="4">
        <f>sales[[#This Row],[Revenue]]-sales[[#This Row],[Cost]]</f>
        <v>-1470.81</v>
      </c>
    </row>
    <row r="2248" spans="2:9" x14ac:dyDescent="0.25">
      <c r="B2248" t="s">
        <v>37</v>
      </c>
      <c r="C2248" t="s">
        <v>16</v>
      </c>
      <c r="D2248" t="s">
        <v>52</v>
      </c>
      <c r="E2248" s="1">
        <v>44316</v>
      </c>
      <c r="F2248" s="4">
        <v>2422</v>
      </c>
      <c r="G2248">
        <v>97</v>
      </c>
      <c r="H2248" s="3">
        <f>_xlfn.XLOOKUP(sales[[#This Row],[Product]],products[Product],products[Cost per box])*sales[[#This Row],[Boxes]]</f>
        <v>322.03999999999996</v>
      </c>
      <c r="I2248" s="4">
        <f>sales[[#This Row],[Revenue]]-sales[[#This Row],[Cost]]</f>
        <v>2099.96</v>
      </c>
    </row>
    <row r="2249" spans="2:9" x14ac:dyDescent="0.25">
      <c r="B2249" t="s">
        <v>23</v>
      </c>
      <c r="C2249" t="s">
        <v>27</v>
      </c>
      <c r="D2249" t="s">
        <v>50</v>
      </c>
      <c r="E2249" s="1">
        <v>44316</v>
      </c>
      <c r="F2249" s="4">
        <v>4102</v>
      </c>
      <c r="G2249">
        <v>316</v>
      </c>
      <c r="H2249" s="3">
        <f>_xlfn.XLOOKUP(sales[[#This Row],[Product]],products[Product],products[Cost per box])*sales[[#This Row],[Boxes]]</f>
        <v>3921.56</v>
      </c>
      <c r="I2249" s="4">
        <f>sales[[#This Row],[Revenue]]-sales[[#This Row],[Cost]]</f>
        <v>180.44000000000005</v>
      </c>
    </row>
    <row r="2250" spans="2:9" x14ac:dyDescent="0.25">
      <c r="B2250" t="s">
        <v>15</v>
      </c>
      <c r="C2250" t="s">
        <v>16</v>
      </c>
      <c r="D2250" t="s">
        <v>26</v>
      </c>
      <c r="E2250" s="1">
        <v>44316</v>
      </c>
      <c r="F2250" s="4">
        <v>2800</v>
      </c>
      <c r="G2250">
        <v>312</v>
      </c>
      <c r="H2250" s="3">
        <f>_xlfn.XLOOKUP(sales[[#This Row],[Product]],products[Product],products[Cost per box])*sales[[#This Row],[Boxes]]</f>
        <v>2006.1599999999999</v>
      </c>
      <c r="I2250" s="4">
        <f>sales[[#This Row],[Revenue]]-sales[[#This Row],[Cost]]</f>
        <v>793.84000000000015</v>
      </c>
    </row>
    <row r="2251" spans="2:9" x14ac:dyDescent="0.25">
      <c r="B2251" t="s">
        <v>18</v>
      </c>
      <c r="C2251" t="s">
        <v>21</v>
      </c>
      <c r="D2251" t="s">
        <v>7</v>
      </c>
      <c r="E2251" s="1">
        <v>44316</v>
      </c>
      <c r="F2251" s="4">
        <v>12110</v>
      </c>
      <c r="G2251">
        <v>466</v>
      </c>
      <c r="H2251" s="3">
        <f>_xlfn.XLOOKUP(sales[[#This Row],[Product]],products[Product],products[Cost per box])*sales[[#This Row],[Boxes]]</f>
        <v>2399.9</v>
      </c>
      <c r="I2251" s="4">
        <f>sales[[#This Row],[Revenue]]-sales[[#This Row],[Cost]]</f>
        <v>9710.1</v>
      </c>
    </row>
    <row r="2252" spans="2:9" x14ac:dyDescent="0.25">
      <c r="B2252" t="s">
        <v>23</v>
      </c>
      <c r="C2252" t="s">
        <v>6</v>
      </c>
      <c r="D2252" t="s">
        <v>43</v>
      </c>
      <c r="E2252" s="1">
        <v>44319</v>
      </c>
      <c r="F2252" s="4">
        <v>910</v>
      </c>
      <c r="G2252">
        <v>76</v>
      </c>
      <c r="H2252" s="3">
        <f>_xlfn.XLOOKUP(sales[[#This Row],[Product]],products[Product],products[Cost per box])*sales[[#This Row],[Boxes]]</f>
        <v>292.60000000000002</v>
      </c>
      <c r="I2252" s="4">
        <f>sales[[#This Row],[Revenue]]-sales[[#This Row],[Cost]]</f>
        <v>617.4</v>
      </c>
    </row>
    <row r="2253" spans="2:9" x14ac:dyDescent="0.25">
      <c r="B2253" t="s">
        <v>8</v>
      </c>
      <c r="C2253" t="s">
        <v>11</v>
      </c>
      <c r="D2253" t="s">
        <v>28</v>
      </c>
      <c r="E2253" s="1">
        <v>44319</v>
      </c>
      <c r="F2253" s="4">
        <v>406</v>
      </c>
      <c r="G2253">
        <v>18</v>
      </c>
      <c r="H2253" s="3">
        <f>_xlfn.XLOOKUP(sales[[#This Row],[Product]],products[Product],products[Cost per box])*sales[[#This Row],[Boxes]]</f>
        <v>49.679999999999993</v>
      </c>
      <c r="I2253" s="4">
        <f>sales[[#This Row],[Revenue]]-sales[[#This Row],[Cost]]</f>
        <v>356.32</v>
      </c>
    </row>
    <row r="2254" spans="2:9" x14ac:dyDescent="0.25">
      <c r="B2254" t="s">
        <v>32</v>
      </c>
      <c r="C2254" t="s">
        <v>27</v>
      </c>
      <c r="D2254" t="s">
        <v>38</v>
      </c>
      <c r="E2254" s="1">
        <v>44319</v>
      </c>
      <c r="F2254" s="4">
        <v>4088</v>
      </c>
      <c r="G2254">
        <v>228</v>
      </c>
      <c r="H2254" s="3">
        <f>_xlfn.XLOOKUP(sales[[#This Row],[Product]],products[Product],products[Cost per box])*sales[[#This Row],[Boxes]]</f>
        <v>2266.3199999999997</v>
      </c>
      <c r="I2254" s="4">
        <f>sales[[#This Row],[Revenue]]-sales[[#This Row],[Cost]]</f>
        <v>1821.6800000000003</v>
      </c>
    </row>
    <row r="2255" spans="2:9" x14ac:dyDescent="0.25">
      <c r="B2255" t="s">
        <v>15</v>
      </c>
      <c r="C2255" t="s">
        <v>16</v>
      </c>
      <c r="D2255" t="s">
        <v>14</v>
      </c>
      <c r="E2255" s="1">
        <v>44319</v>
      </c>
      <c r="F2255" s="4">
        <v>1631</v>
      </c>
      <c r="G2255">
        <v>204</v>
      </c>
      <c r="H2255" s="3">
        <f>_xlfn.XLOOKUP(sales[[#This Row],[Product]],products[Product],products[Cost per box])*sales[[#This Row],[Boxes]]</f>
        <v>1287.24</v>
      </c>
      <c r="I2255" s="4">
        <f>sales[[#This Row],[Revenue]]-sales[[#This Row],[Cost]]</f>
        <v>343.76</v>
      </c>
    </row>
    <row r="2256" spans="2:9" x14ac:dyDescent="0.25">
      <c r="B2256" t="s">
        <v>33</v>
      </c>
      <c r="C2256" t="s">
        <v>21</v>
      </c>
      <c r="D2256" t="s">
        <v>31</v>
      </c>
      <c r="E2256" s="1">
        <v>44319</v>
      </c>
      <c r="F2256" s="4">
        <v>3073</v>
      </c>
      <c r="G2256">
        <v>171</v>
      </c>
      <c r="H2256" s="3">
        <f>_xlfn.XLOOKUP(sales[[#This Row],[Product]],products[Product],products[Cost per box])*sales[[#This Row],[Boxes]]</f>
        <v>978.12</v>
      </c>
      <c r="I2256" s="4">
        <f>sales[[#This Row],[Revenue]]-sales[[#This Row],[Cost]]</f>
        <v>2094.88</v>
      </c>
    </row>
    <row r="2257" spans="2:9" x14ac:dyDescent="0.25">
      <c r="B2257" t="s">
        <v>33</v>
      </c>
      <c r="C2257" t="s">
        <v>6</v>
      </c>
      <c r="D2257" t="s">
        <v>50</v>
      </c>
      <c r="E2257" s="1">
        <v>44320</v>
      </c>
      <c r="F2257" s="4">
        <v>2226</v>
      </c>
      <c r="G2257">
        <v>172</v>
      </c>
      <c r="H2257" s="3">
        <f>_xlfn.XLOOKUP(sales[[#This Row],[Product]],products[Product],products[Cost per box])*sales[[#This Row],[Boxes]]</f>
        <v>2134.52</v>
      </c>
      <c r="I2257" s="4">
        <f>sales[[#This Row],[Revenue]]-sales[[#This Row],[Cost]]</f>
        <v>91.480000000000018</v>
      </c>
    </row>
    <row r="2258" spans="2:9" x14ac:dyDescent="0.25">
      <c r="B2258" t="s">
        <v>5</v>
      </c>
      <c r="C2258" t="s">
        <v>6</v>
      </c>
      <c r="D2258" t="s">
        <v>28</v>
      </c>
      <c r="E2258" s="1">
        <v>44320</v>
      </c>
      <c r="F2258" s="4">
        <v>2751</v>
      </c>
      <c r="G2258">
        <v>120</v>
      </c>
      <c r="H2258" s="3">
        <f>_xlfn.XLOOKUP(sales[[#This Row],[Product]],products[Product],products[Cost per box])*sales[[#This Row],[Boxes]]</f>
        <v>331.2</v>
      </c>
      <c r="I2258" s="4">
        <f>sales[[#This Row],[Revenue]]-sales[[#This Row],[Cost]]</f>
        <v>2419.8000000000002</v>
      </c>
    </row>
    <row r="2259" spans="2:9" x14ac:dyDescent="0.25">
      <c r="B2259" t="s">
        <v>10</v>
      </c>
      <c r="C2259" t="s">
        <v>6</v>
      </c>
      <c r="D2259" t="s">
        <v>42</v>
      </c>
      <c r="E2259" s="1">
        <v>44320</v>
      </c>
      <c r="F2259" s="4">
        <v>7119</v>
      </c>
      <c r="G2259">
        <v>297</v>
      </c>
      <c r="H2259" s="3">
        <f>_xlfn.XLOOKUP(sales[[#This Row],[Product]],products[Product],products[Cost per box])*sales[[#This Row],[Boxes]]</f>
        <v>1407.78</v>
      </c>
      <c r="I2259" s="4">
        <f>sales[[#This Row],[Revenue]]-sales[[#This Row],[Cost]]</f>
        <v>5711.22</v>
      </c>
    </row>
    <row r="2260" spans="2:9" x14ac:dyDescent="0.25">
      <c r="B2260" t="s">
        <v>37</v>
      </c>
      <c r="C2260" t="s">
        <v>16</v>
      </c>
      <c r="D2260" t="s">
        <v>43</v>
      </c>
      <c r="E2260" s="1">
        <v>44320</v>
      </c>
      <c r="F2260" s="4">
        <v>1764</v>
      </c>
      <c r="G2260">
        <v>161</v>
      </c>
      <c r="H2260" s="3">
        <f>_xlfn.XLOOKUP(sales[[#This Row],[Product]],products[Product],products[Cost per box])*sales[[#This Row],[Boxes]]</f>
        <v>619.85</v>
      </c>
      <c r="I2260" s="4">
        <f>sales[[#This Row],[Revenue]]-sales[[#This Row],[Cost]]</f>
        <v>1144.1500000000001</v>
      </c>
    </row>
    <row r="2261" spans="2:9" x14ac:dyDescent="0.25">
      <c r="B2261" t="s">
        <v>15</v>
      </c>
      <c r="C2261" t="s">
        <v>6</v>
      </c>
      <c r="D2261" t="s">
        <v>17</v>
      </c>
      <c r="E2261" s="1">
        <v>44320</v>
      </c>
      <c r="F2261" s="4">
        <v>9891</v>
      </c>
      <c r="G2261">
        <v>910</v>
      </c>
      <c r="H2261" s="3">
        <f>_xlfn.XLOOKUP(sales[[#This Row],[Product]],products[Product],products[Cost per box])*sales[[#This Row],[Boxes]]</f>
        <v>6188</v>
      </c>
      <c r="I2261" s="4">
        <f>sales[[#This Row],[Revenue]]-sales[[#This Row],[Cost]]</f>
        <v>3703</v>
      </c>
    </row>
    <row r="2262" spans="2:9" x14ac:dyDescent="0.25">
      <c r="B2262" t="s">
        <v>5</v>
      </c>
      <c r="C2262" t="s">
        <v>9</v>
      </c>
      <c r="D2262" t="s">
        <v>52</v>
      </c>
      <c r="E2262" s="1">
        <v>44320</v>
      </c>
      <c r="F2262" s="4">
        <v>3486</v>
      </c>
      <c r="G2262">
        <v>146</v>
      </c>
      <c r="H2262" s="3">
        <f>_xlfn.XLOOKUP(sales[[#This Row],[Product]],products[Product],products[Cost per box])*sales[[#This Row],[Boxes]]</f>
        <v>484.71999999999997</v>
      </c>
      <c r="I2262" s="4">
        <f>sales[[#This Row],[Revenue]]-sales[[#This Row],[Cost]]</f>
        <v>3001.28</v>
      </c>
    </row>
    <row r="2263" spans="2:9" x14ac:dyDescent="0.25">
      <c r="B2263" t="s">
        <v>37</v>
      </c>
      <c r="C2263" t="s">
        <v>11</v>
      </c>
      <c r="D2263" t="s">
        <v>38</v>
      </c>
      <c r="E2263" s="1">
        <v>44320</v>
      </c>
      <c r="F2263" s="4">
        <v>1939</v>
      </c>
      <c r="G2263">
        <v>122</v>
      </c>
      <c r="H2263" s="3">
        <f>_xlfn.XLOOKUP(sales[[#This Row],[Product]],products[Product],products[Cost per box])*sales[[#This Row],[Boxes]]</f>
        <v>1212.6799999999998</v>
      </c>
      <c r="I2263" s="4">
        <f>sales[[#This Row],[Revenue]]-sales[[#This Row],[Cost]]</f>
        <v>726.32000000000016</v>
      </c>
    </row>
    <row r="2264" spans="2:9" x14ac:dyDescent="0.25">
      <c r="B2264" t="s">
        <v>33</v>
      </c>
      <c r="C2264" t="s">
        <v>21</v>
      </c>
      <c r="D2264" t="s">
        <v>35</v>
      </c>
      <c r="E2264" s="1">
        <v>44320</v>
      </c>
      <c r="F2264" s="4">
        <v>2604</v>
      </c>
      <c r="G2264">
        <v>109</v>
      </c>
      <c r="H2264" s="3">
        <f>_xlfn.XLOOKUP(sales[[#This Row],[Product]],products[Product],products[Cost per box])*sales[[#This Row],[Boxes]]</f>
        <v>288.84999999999997</v>
      </c>
      <c r="I2264" s="4">
        <f>sales[[#This Row],[Revenue]]-sales[[#This Row],[Cost]]</f>
        <v>2315.15</v>
      </c>
    </row>
    <row r="2265" spans="2:9" x14ac:dyDescent="0.25">
      <c r="B2265" t="s">
        <v>5</v>
      </c>
      <c r="C2265" t="s">
        <v>9</v>
      </c>
      <c r="D2265" t="s">
        <v>44</v>
      </c>
      <c r="E2265" s="1">
        <v>44320</v>
      </c>
      <c r="F2265" s="4">
        <v>7595</v>
      </c>
      <c r="G2265">
        <v>770</v>
      </c>
      <c r="H2265" s="3">
        <f>_xlfn.XLOOKUP(sales[[#This Row],[Product]],products[Product],products[Cost per box])*sales[[#This Row],[Boxes]]</f>
        <v>7368.9000000000005</v>
      </c>
      <c r="I2265" s="4">
        <f>sales[[#This Row],[Revenue]]-sales[[#This Row],[Cost]]</f>
        <v>226.09999999999945</v>
      </c>
    </row>
    <row r="2266" spans="2:9" x14ac:dyDescent="0.25">
      <c r="B2266" t="s">
        <v>5</v>
      </c>
      <c r="C2266" t="s">
        <v>21</v>
      </c>
      <c r="D2266" t="s">
        <v>52</v>
      </c>
      <c r="E2266" s="1">
        <v>44320</v>
      </c>
      <c r="F2266" s="4">
        <v>147</v>
      </c>
      <c r="G2266">
        <v>7</v>
      </c>
      <c r="H2266" s="3">
        <f>_xlfn.XLOOKUP(sales[[#This Row],[Product]],products[Product],products[Cost per box])*sales[[#This Row],[Boxes]]</f>
        <v>23.24</v>
      </c>
      <c r="I2266" s="4">
        <f>sales[[#This Row],[Revenue]]-sales[[#This Row],[Cost]]</f>
        <v>123.76</v>
      </c>
    </row>
    <row r="2267" spans="2:9" x14ac:dyDescent="0.25">
      <c r="B2267" t="s">
        <v>18</v>
      </c>
      <c r="C2267" t="s">
        <v>9</v>
      </c>
      <c r="D2267" t="s">
        <v>50</v>
      </c>
      <c r="E2267" s="1">
        <v>44320</v>
      </c>
      <c r="F2267" s="4">
        <v>1078</v>
      </c>
      <c r="G2267">
        <v>90</v>
      </c>
      <c r="H2267" s="3">
        <f>_xlfn.XLOOKUP(sales[[#This Row],[Product]],products[Product],products[Cost per box])*sales[[#This Row],[Boxes]]</f>
        <v>1116.9000000000001</v>
      </c>
      <c r="I2267" s="4">
        <f>sales[[#This Row],[Revenue]]-sales[[#This Row],[Cost]]</f>
        <v>-38.900000000000091</v>
      </c>
    </row>
    <row r="2268" spans="2:9" x14ac:dyDescent="0.25">
      <c r="B2268" t="s">
        <v>32</v>
      </c>
      <c r="C2268" t="s">
        <v>9</v>
      </c>
      <c r="D2268" t="s">
        <v>19</v>
      </c>
      <c r="E2268" s="1">
        <v>44320</v>
      </c>
      <c r="F2268" s="4">
        <v>5264</v>
      </c>
      <c r="G2268">
        <v>658</v>
      </c>
      <c r="H2268" s="3">
        <f>_xlfn.XLOOKUP(sales[[#This Row],[Product]],products[Product],products[Cost per box])*sales[[#This Row],[Boxes]]</f>
        <v>6731.34</v>
      </c>
      <c r="I2268" s="4">
        <f>sales[[#This Row],[Revenue]]-sales[[#This Row],[Cost]]</f>
        <v>-1467.3400000000001</v>
      </c>
    </row>
    <row r="2269" spans="2:9" x14ac:dyDescent="0.25">
      <c r="B2269" t="s">
        <v>34</v>
      </c>
      <c r="C2269" t="s">
        <v>11</v>
      </c>
      <c r="D2269" t="s">
        <v>36</v>
      </c>
      <c r="E2269" s="1">
        <v>44320</v>
      </c>
      <c r="F2269" s="4">
        <v>3038</v>
      </c>
      <c r="G2269">
        <v>234</v>
      </c>
      <c r="H2269" s="3">
        <f>_xlfn.XLOOKUP(sales[[#This Row],[Product]],products[Product],products[Cost per box])*sales[[#This Row],[Boxes]]</f>
        <v>1179.3599999999999</v>
      </c>
      <c r="I2269" s="4">
        <f>sales[[#This Row],[Revenue]]-sales[[#This Row],[Cost]]</f>
        <v>1858.64</v>
      </c>
    </row>
    <row r="2270" spans="2:9" x14ac:dyDescent="0.25">
      <c r="B2270" t="s">
        <v>39</v>
      </c>
      <c r="C2270" t="s">
        <v>16</v>
      </c>
      <c r="D2270" t="s">
        <v>38</v>
      </c>
      <c r="E2270" s="1">
        <v>44320</v>
      </c>
      <c r="F2270" s="4">
        <v>672</v>
      </c>
      <c r="G2270">
        <v>42</v>
      </c>
      <c r="H2270" s="3">
        <f>_xlfn.XLOOKUP(sales[[#This Row],[Product]],products[Product],products[Cost per box])*sales[[#This Row],[Boxes]]</f>
        <v>417.47999999999996</v>
      </c>
      <c r="I2270" s="4">
        <f>sales[[#This Row],[Revenue]]-sales[[#This Row],[Cost]]</f>
        <v>254.52000000000004</v>
      </c>
    </row>
    <row r="2271" spans="2:9" x14ac:dyDescent="0.25">
      <c r="B2271" t="s">
        <v>40</v>
      </c>
      <c r="C2271" t="s">
        <v>9</v>
      </c>
      <c r="D2271" t="s">
        <v>12</v>
      </c>
      <c r="E2271" s="1">
        <v>44320</v>
      </c>
      <c r="F2271" s="4">
        <v>2751</v>
      </c>
      <c r="G2271">
        <v>102</v>
      </c>
      <c r="H2271" s="3">
        <f>_xlfn.XLOOKUP(sales[[#This Row],[Product]],products[Product],products[Cost per box])*sales[[#This Row],[Boxes]]</f>
        <v>859.86</v>
      </c>
      <c r="I2271" s="4">
        <f>sales[[#This Row],[Revenue]]-sales[[#This Row],[Cost]]</f>
        <v>1891.1399999999999</v>
      </c>
    </row>
    <row r="2272" spans="2:9" x14ac:dyDescent="0.25">
      <c r="B2272" t="s">
        <v>23</v>
      </c>
      <c r="C2272" t="s">
        <v>16</v>
      </c>
      <c r="D2272" t="s">
        <v>31</v>
      </c>
      <c r="E2272" s="1">
        <v>44320</v>
      </c>
      <c r="F2272" s="4">
        <v>224</v>
      </c>
      <c r="G2272">
        <v>12</v>
      </c>
      <c r="H2272" s="3">
        <f>_xlfn.XLOOKUP(sales[[#This Row],[Product]],products[Product],products[Cost per box])*sales[[#This Row],[Boxes]]</f>
        <v>68.64</v>
      </c>
      <c r="I2272" s="4">
        <f>sales[[#This Row],[Revenue]]-sales[[#This Row],[Cost]]</f>
        <v>155.36000000000001</v>
      </c>
    </row>
    <row r="2273" spans="2:9" x14ac:dyDescent="0.25">
      <c r="B2273" t="s">
        <v>20</v>
      </c>
      <c r="C2273" t="s">
        <v>11</v>
      </c>
      <c r="D2273" t="s">
        <v>35</v>
      </c>
      <c r="E2273" s="1">
        <v>44320</v>
      </c>
      <c r="F2273" s="4">
        <v>4291</v>
      </c>
      <c r="G2273">
        <v>187</v>
      </c>
      <c r="H2273" s="3">
        <f>_xlfn.XLOOKUP(sales[[#This Row],[Product]],products[Product],products[Cost per box])*sales[[#This Row],[Boxes]]</f>
        <v>495.55</v>
      </c>
      <c r="I2273" s="4">
        <f>sales[[#This Row],[Revenue]]-sales[[#This Row],[Cost]]</f>
        <v>3795.45</v>
      </c>
    </row>
    <row r="2274" spans="2:9" x14ac:dyDescent="0.25">
      <c r="B2274" t="s">
        <v>5</v>
      </c>
      <c r="C2274" t="s">
        <v>9</v>
      </c>
      <c r="D2274" t="s">
        <v>30</v>
      </c>
      <c r="E2274" s="1">
        <v>44320</v>
      </c>
      <c r="F2274" s="4">
        <v>1134</v>
      </c>
      <c r="G2274">
        <v>95</v>
      </c>
      <c r="H2274" s="3">
        <f>_xlfn.XLOOKUP(sales[[#This Row],[Product]],products[Product],products[Cost per box])*sales[[#This Row],[Boxes]]</f>
        <v>349.6</v>
      </c>
      <c r="I2274" s="4">
        <f>sales[[#This Row],[Revenue]]-sales[[#This Row],[Cost]]</f>
        <v>784.4</v>
      </c>
    </row>
    <row r="2275" spans="2:9" x14ac:dyDescent="0.25">
      <c r="B2275" t="s">
        <v>13</v>
      </c>
      <c r="C2275" t="s">
        <v>27</v>
      </c>
      <c r="D2275" t="s">
        <v>12</v>
      </c>
      <c r="E2275" s="1">
        <v>44320</v>
      </c>
      <c r="F2275" s="4">
        <v>3822</v>
      </c>
      <c r="G2275">
        <v>147</v>
      </c>
      <c r="H2275" s="3">
        <f>_xlfn.XLOOKUP(sales[[#This Row],[Product]],products[Product],products[Cost per box])*sales[[#This Row],[Boxes]]</f>
        <v>1239.21</v>
      </c>
      <c r="I2275" s="4">
        <f>sales[[#This Row],[Revenue]]-sales[[#This Row],[Cost]]</f>
        <v>2582.79</v>
      </c>
    </row>
    <row r="2276" spans="2:9" x14ac:dyDescent="0.25">
      <c r="B2276" t="s">
        <v>33</v>
      </c>
      <c r="C2276" t="s">
        <v>9</v>
      </c>
      <c r="D2276" t="s">
        <v>19</v>
      </c>
      <c r="E2276" s="1">
        <v>44320</v>
      </c>
      <c r="F2276" s="4">
        <v>2933</v>
      </c>
      <c r="G2276">
        <v>419</v>
      </c>
      <c r="H2276" s="3">
        <f>_xlfn.XLOOKUP(sales[[#This Row],[Product]],products[Product],products[Cost per box])*sales[[#This Row],[Boxes]]</f>
        <v>4286.37</v>
      </c>
      <c r="I2276" s="4">
        <f>sales[[#This Row],[Revenue]]-sales[[#This Row],[Cost]]</f>
        <v>-1353.37</v>
      </c>
    </row>
    <row r="2277" spans="2:9" x14ac:dyDescent="0.25">
      <c r="B2277" t="s">
        <v>39</v>
      </c>
      <c r="C2277" t="s">
        <v>27</v>
      </c>
      <c r="D2277" t="s">
        <v>36</v>
      </c>
      <c r="E2277" s="1">
        <v>44320</v>
      </c>
      <c r="F2277" s="4">
        <v>1932</v>
      </c>
      <c r="G2277">
        <v>138</v>
      </c>
      <c r="H2277" s="3">
        <f>_xlfn.XLOOKUP(sales[[#This Row],[Product]],products[Product],products[Cost per box])*sales[[#This Row],[Boxes]]</f>
        <v>695.52</v>
      </c>
      <c r="I2277" s="4">
        <f>sales[[#This Row],[Revenue]]-sales[[#This Row],[Cost]]</f>
        <v>1236.48</v>
      </c>
    </row>
    <row r="2278" spans="2:9" x14ac:dyDescent="0.25">
      <c r="B2278" t="s">
        <v>15</v>
      </c>
      <c r="C2278" t="s">
        <v>9</v>
      </c>
      <c r="D2278" t="s">
        <v>38</v>
      </c>
      <c r="E2278" s="1">
        <v>44320</v>
      </c>
      <c r="F2278" s="4">
        <v>2009</v>
      </c>
      <c r="G2278">
        <v>126</v>
      </c>
      <c r="H2278" s="3">
        <f>_xlfn.XLOOKUP(sales[[#This Row],[Product]],products[Product],products[Cost per box])*sales[[#This Row],[Boxes]]</f>
        <v>1252.4399999999998</v>
      </c>
      <c r="I2278" s="4">
        <f>sales[[#This Row],[Revenue]]-sales[[#This Row],[Cost]]</f>
        <v>756.56000000000017</v>
      </c>
    </row>
    <row r="2279" spans="2:9" x14ac:dyDescent="0.25">
      <c r="B2279" t="s">
        <v>46</v>
      </c>
      <c r="C2279" t="s">
        <v>27</v>
      </c>
      <c r="D2279" t="s">
        <v>43</v>
      </c>
      <c r="E2279" s="1">
        <v>44320</v>
      </c>
      <c r="F2279" s="4">
        <v>1141</v>
      </c>
      <c r="G2279">
        <v>115</v>
      </c>
      <c r="H2279" s="3">
        <f>_xlfn.XLOOKUP(sales[[#This Row],[Product]],products[Product],products[Cost per box])*sales[[#This Row],[Boxes]]</f>
        <v>442.75</v>
      </c>
      <c r="I2279" s="4">
        <f>sales[[#This Row],[Revenue]]-sales[[#This Row],[Cost]]</f>
        <v>698.25</v>
      </c>
    </row>
    <row r="2280" spans="2:9" x14ac:dyDescent="0.25">
      <c r="B2280" t="s">
        <v>41</v>
      </c>
      <c r="C2280" t="s">
        <v>11</v>
      </c>
      <c r="D2280" t="s">
        <v>31</v>
      </c>
      <c r="E2280" s="1">
        <v>44320</v>
      </c>
      <c r="F2280" s="4">
        <v>1442</v>
      </c>
      <c r="G2280">
        <v>81</v>
      </c>
      <c r="H2280" s="3">
        <f>_xlfn.XLOOKUP(sales[[#This Row],[Product]],products[Product],products[Cost per box])*sales[[#This Row],[Boxes]]</f>
        <v>463.32</v>
      </c>
      <c r="I2280" s="4">
        <f>sales[[#This Row],[Revenue]]-sales[[#This Row],[Cost]]</f>
        <v>978.68000000000006</v>
      </c>
    </row>
    <row r="2281" spans="2:9" x14ac:dyDescent="0.25">
      <c r="B2281" t="s">
        <v>40</v>
      </c>
      <c r="C2281" t="s">
        <v>16</v>
      </c>
      <c r="D2281" t="s">
        <v>47</v>
      </c>
      <c r="E2281" s="1">
        <v>44320</v>
      </c>
      <c r="F2281" s="4">
        <v>7203</v>
      </c>
      <c r="G2281">
        <v>515</v>
      </c>
      <c r="H2281" s="3">
        <f>_xlfn.XLOOKUP(sales[[#This Row],[Product]],products[Product],products[Cost per box])*sales[[#This Row],[Boxes]]</f>
        <v>2708.9</v>
      </c>
      <c r="I2281" s="4">
        <f>sales[[#This Row],[Revenue]]-sales[[#This Row],[Cost]]</f>
        <v>4494.1000000000004</v>
      </c>
    </row>
    <row r="2282" spans="2:9" x14ac:dyDescent="0.25">
      <c r="B2282" t="s">
        <v>33</v>
      </c>
      <c r="C2282" t="s">
        <v>6</v>
      </c>
      <c r="D2282" t="s">
        <v>28</v>
      </c>
      <c r="E2282" s="1">
        <v>44320</v>
      </c>
      <c r="F2282" s="4">
        <v>13286</v>
      </c>
      <c r="G2282">
        <v>604</v>
      </c>
      <c r="H2282" s="3">
        <f>_xlfn.XLOOKUP(sales[[#This Row],[Product]],products[Product],products[Cost per box])*sales[[#This Row],[Boxes]]</f>
        <v>1667.04</v>
      </c>
      <c r="I2282" s="4">
        <f>sales[[#This Row],[Revenue]]-sales[[#This Row],[Cost]]</f>
        <v>11618.96</v>
      </c>
    </row>
    <row r="2283" spans="2:9" x14ac:dyDescent="0.25">
      <c r="B2283" t="s">
        <v>25</v>
      </c>
      <c r="C2283" t="s">
        <v>27</v>
      </c>
      <c r="D2283" t="s">
        <v>52</v>
      </c>
      <c r="E2283" s="1">
        <v>44320</v>
      </c>
      <c r="F2283" s="4">
        <v>13678</v>
      </c>
      <c r="G2283">
        <v>527</v>
      </c>
      <c r="H2283" s="3">
        <f>_xlfn.XLOOKUP(sales[[#This Row],[Product]],products[Product],products[Cost per box])*sales[[#This Row],[Boxes]]</f>
        <v>1749.6399999999999</v>
      </c>
      <c r="I2283" s="4">
        <f>sales[[#This Row],[Revenue]]-sales[[#This Row],[Cost]]</f>
        <v>11928.36</v>
      </c>
    </row>
    <row r="2284" spans="2:9" x14ac:dyDescent="0.25">
      <c r="B2284" t="s">
        <v>40</v>
      </c>
      <c r="C2284" t="s">
        <v>6</v>
      </c>
      <c r="D2284" t="s">
        <v>14</v>
      </c>
      <c r="E2284" s="1">
        <v>44320</v>
      </c>
      <c r="F2284" s="4">
        <v>2723</v>
      </c>
      <c r="G2284">
        <v>273</v>
      </c>
      <c r="H2284" s="3">
        <f>_xlfn.XLOOKUP(sales[[#This Row],[Product]],products[Product],products[Cost per box])*sales[[#This Row],[Boxes]]</f>
        <v>1722.6299999999999</v>
      </c>
      <c r="I2284" s="4">
        <f>sales[[#This Row],[Revenue]]-sales[[#This Row],[Cost]]</f>
        <v>1000.3700000000001</v>
      </c>
    </row>
    <row r="2285" spans="2:9" x14ac:dyDescent="0.25">
      <c r="B2285" t="s">
        <v>34</v>
      </c>
      <c r="C2285" t="s">
        <v>21</v>
      </c>
      <c r="D2285" t="s">
        <v>28</v>
      </c>
      <c r="E2285" s="1">
        <v>44320</v>
      </c>
      <c r="F2285" s="4">
        <v>14021</v>
      </c>
      <c r="G2285">
        <v>668</v>
      </c>
      <c r="H2285" s="3">
        <f>_xlfn.XLOOKUP(sales[[#This Row],[Product]],products[Product],products[Cost per box])*sales[[#This Row],[Boxes]]</f>
        <v>1843.6799999999998</v>
      </c>
      <c r="I2285" s="4">
        <f>sales[[#This Row],[Revenue]]-sales[[#This Row],[Cost]]</f>
        <v>12177.32</v>
      </c>
    </row>
    <row r="2286" spans="2:9" x14ac:dyDescent="0.25">
      <c r="B2286" t="s">
        <v>49</v>
      </c>
      <c r="C2286" t="s">
        <v>9</v>
      </c>
      <c r="D2286" t="s">
        <v>28</v>
      </c>
      <c r="E2286" s="1">
        <v>44320</v>
      </c>
      <c r="F2286" s="4">
        <v>10486</v>
      </c>
      <c r="G2286">
        <v>477</v>
      </c>
      <c r="H2286" s="3">
        <f>_xlfn.XLOOKUP(sales[[#This Row],[Product]],products[Product],products[Cost per box])*sales[[#This Row],[Boxes]]</f>
        <v>1316.52</v>
      </c>
      <c r="I2286" s="4">
        <f>sales[[#This Row],[Revenue]]-sales[[#This Row],[Cost]]</f>
        <v>9169.48</v>
      </c>
    </row>
    <row r="2287" spans="2:9" x14ac:dyDescent="0.25">
      <c r="B2287" t="s">
        <v>20</v>
      </c>
      <c r="C2287" t="s">
        <v>27</v>
      </c>
      <c r="D2287" t="s">
        <v>38</v>
      </c>
      <c r="E2287" s="1">
        <v>44320</v>
      </c>
      <c r="F2287" s="4">
        <v>4676</v>
      </c>
      <c r="G2287">
        <v>293</v>
      </c>
      <c r="H2287" s="3">
        <f>_xlfn.XLOOKUP(sales[[#This Row],[Product]],products[Product],products[Cost per box])*sales[[#This Row],[Boxes]]</f>
        <v>2912.42</v>
      </c>
      <c r="I2287" s="4">
        <f>sales[[#This Row],[Revenue]]-sales[[#This Row],[Cost]]</f>
        <v>1763.58</v>
      </c>
    </row>
    <row r="2288" spans="2:9" x14ac:dyDescent="0.25">
      <c r="B2288" t="s">
        <v>33</v>
      </c>
      <c r="C2288" t="s">
        <v>9</v>
      </c>
      <c r="D2288" t="s">
        <v>36</v>
      </c>
      <c r="E2288" s="1">
        <v>44320</v>
      </c>
      <c r="F2288" s="4">
        <v>12047</v>
      </c>
      <c r="G2288">
        <v>840</v>
      </c>
      <c r="H2288" s="3">
        <f>_xlfn.XLOOKUP(sales[[#This Row],[Product]],products[Product],products[Cost per box])*sales[[#This Row],[Boxes]]</f>
        <v>4233.6000000000004</v>
      </c>
      <c r="I2288" s="4">
        <f>sales[[#This Row],[Revenue]]-sales[[#This Row],[Cost]]</f>
        <v>7813.4</v>
      </c>
    </row>
    <row r="2289" spans="2:9" x14ac:dyDescent="0.25">
      <c r="B2289" t="s">
        <v>49</v>
      </c>
      <c r="C2289" t="s">
        <v>27</v>
      </c>
      <c r="D2289" t="s">
        <v>19</v>
      </c>
      <c r="E2289" s="1">
        <v>44320</v>
      </c>
      <c r="F2289" s="4">
        <v>3864</v>
      </c>
      <c r="G2289">
        <v>644</v>
      </c>
      <c r="H2289" s="3">
        <f>_xlfn.XLOOKUP(sales[[#This Row],[Product]],products[Product],products[Cost per box])*sales[[#This Row],[Boxes]]</f>
        <v>6588.12</v>
      </c>
      <c r="I2289" s="4">
        <f>sales[[#This Row],[Revenue]]-sales[[#This Row],[Cost]]</f>
        <v>-2724.12</v>
      </c>
    </row>
    <row r="2290" spans="2:9" x14ac:dyDescent="0.25">
      <c r="B2290" t="s">
        <v>40</v>
      </c>
      <c r="C2290" t="s">
        <v>6</v>
      </c>
      <c r="D2290" t="s">
        <v>43</v>
      </c>
      <c r="E2290" s="1">
        <v>44320</v>
      </c>
      <c r="F2290" s="4">
        <v>4424</v>
      </c>
      <c r="G2290">
        <v>443</v>
      </c>
      <c r="H2290" s="3">
        <f>_xlfn.XLOOKUP(sales[[#This Row],[Product]],products[Product],products[Cost per box])*sales[[#This Row],[Boxes]]</f>
        <v>1705.55</v>
      </c>
      <c r="I2290" s="4">
        <f>sales[[#This Row],[Revenue]]-sales[[#This Row],[Cost]]</f>
        <v>2718.45</v>
      </c>
    </row>
    <row r="2291" spans="2:9" x14ac:dyDescent="0.25">
      <c r="B2291" t="s">
        <v>8</v>
      </c>
      <c r="C2291" t="s">
        <v>21</v>
      </c>
      <c r="D2291" t="s">
        <v>14</v>
      </c>
      <c r="E2291" s="1">
        <v>44320</v>
      </c>
      <c r="F2291" s="4">
        <v>2821</v>
      </c>
      <c r="G2291">
        <v>283</v>
      </c>
      <c r="H2291" s="3">
        <f>_xlfn.XLOOKUP(sales[[#This Row],[Product]],products[Product],products[Cost per box])*sales[[#This Row],[Boxes]]</f>
        <v>1785.7299999999998</v>
      </c>
      <c r="I2291" s="4">
        <f>sales[[#This Row],[Revenue]]-sales[[#This Row],[Cost]]</f>
        <v>1035.2700000000002</v>
      </c>
    </row>
    <row r="2292" spans="2:9" x14ac:dyDescent="0.25">
      <c r="B2292" t="s">
        <v>34</v>
      </c>
      <c r="C2292" t="s">
        <v>27</v>
      </c>
      <c r="D2292" t="s">
        <v>42</v>
      </c>
      <c r="E2292" s="1">
        <v>44320</v>
      </c>
      <c r="F2292" s="4">
        <v>1050</v>
      </c>
      <c r="G2292">
        <v>42</v>
      </c>
      <c r="H2292" s="3">
        <f>_xlfn.XLOOKUP(sales[[#This Row],[Product]],products[Product],products[Cost per box])*sales[[#This Row],[Boxes]]</f>
        <v>199.08</v>
      </c>
      <c r="I2292" s="4">
        <f>sales[[#This Row],[Revenue]]-sales[[#This Row],[Cost]]</f>
        <v>850.92</v>
      </c>
    </row>
    <row r="2293" spans="2:9" x14ac:dyDescent="0.25">
      <c r="B2293" t="s">
        <v>15</v>
      </c>
      <c r="C2293" t="s">
        <v>21</v>
      </c>
      <c r="D2293" t="s">
        <v>45</v>
      </c>
      <c r="E2293" s="1">
        <v>44320</v>
      </c>
      <c r="F2293" s="4">
        <v>3101</v>
      </c>
      <c r="G2293">
        <v>148</v>
      </c>
      <c r="H2293" s="3">
        <f>_xlfn.XLOOKUP(sales[[#This Row],[Product]],products[Product],products[Cost per box])*sales[[#This Row],[Boxes]]</f>
        <v>1144.04</v>
      </c>
      <c r="I2293" s="4">
        <f>sales[[#This Row],[Revenue]]-sales[[#This Row],[Cost]]</f>
        <v>1956.96</v>
      </c>
    </row>
    <row r="2294" spans="2:9" x14ac:dyDescent="0.25">
      <c r="B2294" t="s">
        <v>25</v>
      </c>
      <c r="C2294" t="s">
        <v>11</v>
      </c>
      <c r="D2294" t="s">
        <v>38</v>
      </c>
      <c r="E2294" s="1">
        <v>44320</v>
      </c>
      <c r="F2294" s="4">
        <v>238</v>
      </c>
      <c r="G2294">
        <v>14</v>
      </c>
      <c r="H2294" s="3">
        <f>_xlfn.XLOOKUP(sales[[#This Row],[Product]],products[Product],products[Cost per box])*sales[[#This Row],[Boxes]]</f>
        <v>139.16</v>
      </c>
      <c r="I2294" s="4">
        <f>sales[[#This Row],[Revenue]]-sales[[#This Row],[Cost]]</f>
        <v>98.84</v>
      </c>
    </row>
    <row r="2295" spans="2:9" x14ac:dyDescent="0.25">
      <c r="B2295" t="s">
        <v>10</v>
      </c>
      <c r="C2295" t="s">
        <v>6</v>
      </c>
      <c r="D2295" t="s">
        <v>47</v>
      </c>
      <c r="E2295" s="1">
        <v>44320</v>
      </c>
      <c r="F2295" s="4">
        <v>5362</v>
      </c>
      <c r="G2295">
        <v>413</v>
      </c>
      <c r="H2295" s="3">
        <f>_xlfn.XLOOKUP(sales[[#This Row],[Product]],products[Product],products[Cost per box])*sales[[#This Row],[Boxes]]</f>
        <v>2172.38</v>
      </c>
      <c r="I2295" s="4">
        <f>sales[[#This Row],[Revenue]]-sales[[#This Row],[Cost]]</f>
        <v>3189.62</v>
      </c>
    </row>
    <row r="2296" spans="2:9" x14ac:dyDescent="0.25">
      <c r="B2296" t="s">
        <v>25</v>
      </c>
      <c r="C2296" t="s">
        <v>9</v>
      </c>
      <c r="D2296" t="s">
        <v>26</v>
      </c>
      <c r="E2296" s="1">
        <v>44320</v>
      </c>
      <c r="F2296" s="4">
        <v>4522</v>
      </c>
      <c r="G2296">
        <v>283</v>
      </c>
      <c r="H2296" s="3">
        <f>_xlfn.XLOOKUP(sales[[#This Row],[Product]],products[Product],products[Cost per box])*sales[[#This Row],[Boxes]]</f>
        <v>1819.6899999999998</v>
      </c>
      <c r="I2296" s="4">
        <f>sales[[#This Row],[Revenue]]-sales[[#This Row],[Cost]]</f>
        <v>2702.3100000000004</v>
      </c>
    </row>
    <row r="2297" spans="2:9" x14ac:dyDescent="0.25">
      <c r="B2297" t="s">
        <v>29</v>
      </c>
      <c r="C2297" t="s">
        <v>27</v>
      </c>
      <c r="D2297" t="s">
        <v>45</v>
      </c>
      <c r="E2297" s="1">
        <v>44321</v>
      </c>
      <c r="F2297" s="4">
        <v>2506</v>
      </c>
      <c r="G2297">
        <v>120</v>
      </c>
      <c r="H2297" s="3">
        <f>_xlfn.XLOOKUP(sales[[#This Row],[Product]],products[Product],products[Cost per box])*sales[[#This Row],[Boxes]]</f>
        <v>927.6</v>
      </c>
      <c r="I2297" s="4">
        <f>sales[[#This Row],[Revenue]]-sales[[#This Row],[Cost]]</f>
        <v>1578.4</v>
      </c>
    </row>
    <row r="2298" spans="2:9" x14ac:dyDescent="0.25">
      <c r="B2298" t="s">
        <v>33</v>
      </c>
      <c r="C2298" t="s">
        <v>11</v>
      </c>
      <c r="D2298" t="s">
        <v>43</v>
      </c>
      <c r="E2298" s="1">
        <v>44321</v>
      </c>
      <c r="F2298" s="4">
        <v>6923</v>
      </c>
      <c r="G2298">
        <v>577</v>
      </c>
      <c r="H2298" s="3">
        <f>_xlfn.XLOOKUP(sales[[#This Row],[Product]],products[Product],products[Cost per box])*sales[[#This Row],[Boxes]]</f>
        <v>2221.4500000000003</v>
      </c>
      <c r="I2298" s="4">
        <f>sales[[#This Row],[Revenue]]-sales[[#This Row],[Cost]]</f>
        <v>4701.5499999999993</v>
      </c>
    </row>
    <row r="2299" spans="2:9" x14ac:dyDescent="0.25">
      <c r="B2299" t="s">
        <v>20</v>
      </c>
      <c r="C2299" t="s">
        <v>27</v>
      </c>
      <c r="D2299" t="s">
        <v>22</v>
      </c>
      <c r="E2299" s="1">
        <v>44321</v>
      </c>
      <c r="F2299" s="4">
        <v>4109</v>
      </c>
      <c r="G2299">
        <v>514</v>
      </c>
      <c r="H2299" s="3">
        <f>_xlfn.XLOOKUP(sales[[#This Row],[Product]],products[Product],products[Cost per box])*sales[[#This Row],[Boxes]]</f>
        <v>4225.08</v>
      </c>
      <c r="I2299" s="4">
        <f>sales[[#This Row],[Revenue]]-sales[[#This Row],[Cost]]</f>
        <v>-116.07999999999993</v>
      </c>
    </row>
    <row r="2300" spans="2:9" x14ac:dyDescent="0.25">
      <c r="B2300" t="s">
        <v>41</v>
      </c>
      <c r="C2300" t="s">
        <v>27</v>
      </c>
      <c r="D2300" t="s">
        <v>26</v>
      </c>
      <c r="E2300" s="1">
        <v>44321</v>
      </c>
      <c r="F2300" s="4">
        <v>1043</v>
      </c>
      <c r="G2300">
        <v>70</v>
      </c>
      <c r="H2300" s="3">
        <f>_xlfn.XLOOKUP(sales[[#This Row],[Product]],products[Product],products[Cost per box])*sales[[#This Row],[Boxes]]</f>
        <v>450.09999999999997</v>
      </c>
      <c r="I2300" s="4">
        <f>sales[[#This Row],[Revenue]]-sales[[#This Row],[Cost]]</f>
        <v>592.90000000000009</v>
      </c>
    </row>
    <row r="2301" spans="2:9" x14ac:dyDescent="0.25">
      <c r="B2301" t="s">
        <v>23</v>
      </c>
      <c r="C2301" t="s">
        <v>16</v>
      </c>
      <c r="D2301" t="s">
        <v>48</v>
      </c>
      <c r="E2301" s="1">
        <v>44321</v>
      </c>
      <c r="F2301" s="4">
        <v>3969</v>
      </c>
      <c r="G2301">
        <v>284</v>
      </c>
      <c r="H2301" s="3">
        <f>_xlfn.XLOOKUP(sales[[#This Row],[Product]],products[Product],products[Cost per box])*sales[[#This Row],[Boxes]]</f>
        <v>2124.3200000000002</v>
      </c>
      <c r="I2301" s="4">
        <f>sales[[#This Row],[Revenue]]-sales[[#This Row],[Cost]]</f>
        <v>1844.6799999999998</v>
      </c>
    </row>
    <row r="2302" spans="2:9" x14ac:dyDescent="0.25">
      <c r="B2302" t="s">
        <v>33</v>
      </c>
      <c r="C2302" t="s">
        <v>6</v>
      </c>
      <c r="D2302" t="s">
        <v>26</v>
      </c>
      <c r="E2302" s="1">
        <v>44321</v>
      </c>
      <c r="F2302" s="4">
        <v>10115</v>
      </c>
      <c r="G2302">
        <v>700</v>
      </c>
      <c r="H2302" s="3">
        <f>_xlfn.XLOOKUP(sales[[#This Row],[Product]],products[Product],products[Cost per box])*sales[[#This Row],[Boxes]]</f>
        <v>4501</v>
      </c>
      <c r="I2302" s="4">
        <f>sales[[#This Row],[Revenue]]-sales[[#This Row],[Cost]]</f>
        <v>5614</v>
      </c>
    </row>
    <row r="2303" spans="2:9" x14ac:dyDescent="0.25">
      <c r="B2303" t="s">
        <v>49</v>
      </c>
      <c r="C2303" t="s">
        <v>6</v>
      </c>
      <c r="D2303" t="s">
        <v>42</v>
      </c>
      <c r="E2303" s="1">
        <v>44321</v>
      </c>
      <c r="F2303" s="4">
        <v>7364</v>
      </c>
      <c r="G2303">
        <v>295</v>
      </c>
      <c r="H2303" s="3">
        <f>_xlfn.XLOOKUP(sales[[#This Row],[Product]],products[Product],products[Cost per box])*sales[[#This Row],[Boxes]]</f>
        <v>1398.3</v>
      </c>
      <c r="I2303" s="4">
        <f>sales[[#This Row],[Revenue]]-sales[[#This Row],[Cost]]</f>
        <v>5965.7</v>
      </c>
    </row>
    <row r="2304" spans="2:9" x14ac:dyDescent="0.25">
      <c r="B2304" t="s">
        <v>34</v>
      </c>
      <c r="C2304" t="s">
        <v>21</v>
      </c>
      <c r="D2304" t="s">
        <v>22</v>
      </c>
      <c r="E2304" s="1">
        <v>44321</v>
      </c>
      <c r="F2304" s="4">
        <v>875</v>
      </c>
      <c r="G2304">
        <v>125</v>
      </c>
      <c r="H2304" s="3">
        <f>_xlfn.XLOOKUP(sales[[#This Row],[Product]],products[Product],products[Cost per box])*sales[[#This Row],[Boxes]]</f>
        <v>1027.5</v>
      </c>
      <c r="I2304" s="4">
        <f>sales[[#This Row],[Revenue]]-sales[[#This Row],[Cost]]</f>
        <v>-152.5</v>
      </c>
    </row>
    <row r="2305" spans="2:9" x14ac:dyDescent="0.25">
      <c r="B2305" t="s">
        <v>40</v>
      </c>
      <c r="C2305" t="s">
        <v>6</v>
      </c>
      <c r="D2305" t="s">
        <v>48</v>
      </c>
      <c r="E2305" s="1">
        <v>44321</v>
      </c>
      <c r="F2305" s="4">
        <v>3619</v>
      </c>
      <c r="G2305">
        <v>227</v>
      </c>
      <c r="H2305" s="3">
        <f>_xlfn.XLOOKUP(sales[[#This Row],[Product]],products[Product],products[Cost per box])*sales[[#This Row],[Boxes]]</f>
        <v>1697.96</v>
      </c>
      <c r="I2305" s="4">
        <f>sales[[#This Row],[Revenue]]-sales[[#This Row],[Cost]]</f>
        <v>1921.04</v>
      </c>
    </row>
    <row r="2306" spans="2:9" x14ac:dyDescent="0.25">
      <c r="B2306" t="s">
        <v>13</v>
      </c>
      <c r="C2306" t="s">
        <v>16</v>
      </c>
      <c r="D2306" t="s">
        <v>14</v>
      </c>
      <c r="E2306" s="1">
        <v>44321</v>
      </c>
      <c r="F2306" s="4">
        <v>5054</v>
      </c>
      <c r="G2306">
        <v>562</v>
      </c>
      <c r="H2306" s="3">
        <f>_xlfn.XLOOKUP(sales[[#This Row],[Product]],products[Product],products[Cost per box])*sales[[#This Row],[Boxes]]</f>
        <v>3546.22</v>
      </c>
      <c r="I2306" s="4">
        <f>sales[[#This Row],[Revenue]]-sales[[#This Row],[Cost]]</f>
        <v>1507.7800000000002</v>
      </c>
    </row>
    <row r="2307" spans="2:9" x14ac:dyDescent="0.25">
      <c r="B2307" t="s">
        <v>20</v>
      </c>
      <c r="C2307" t="s">
        <v>21</v>
      </c>
      <c r="D2307" t="s">
        <v>44</v>
      </c>
      <c r="E2307" s="1">
        <v>44321</v>
      </c>
      <c r="F2307" s="4">
        <v>7469</v>
      </c>
      <c r="G2307">
        <v>679</v>
      </c>
      <c r="H2307" s="3">
        <f>_xlfn.XLOOKUP(sales[[#This Row],[Product]],products[Product],products[Cost per box])*sales[[#This Row],[Boxes]]</f>
        <v>6498.03</v>
      </c>
      <c r="I2307" s="4">
        <f>sales[[#This Row],[Revenue]]-sales[[#This Row],[Cost]]</f>
        <v>970.97000000000025</v>
      </c>
    </row>
    <row r="2308" spans="2:9" x14ac:dyDescent="0.25">
      <c r="B2308" t="s">
        <v>33</v>
      </c>
      <c r="C2308" t="s">
        <v>6</v>
      </c>
      <c r="D2308" t="s">
        <v>42</v>
      </c>
      <c r="E2308" s="1">
        <v>44321</v>
      </c>
      <c r="F2308" s="4">
        <v>11305</v>
      </c>
      <c r="G2308">
        <v>472</v>
      </c>
      <c r="H2308" s="3">
        <f>_xlfn.XLOOKUP(sales[[#This Row],[Product]],products[Product],products[Cost per box])*sales[[#This Row],[Boxes]]</f>
        <v>2237.2800000000002</v>
      </c>
      <c r="I2308" s="4">
        <f>sales[[#This Row],[Revenue]]-sales[[#This Row],[Cost]]</f>
        <v>9067.7199999999993</v>
      </c>
    </row>
    <row r="2309" spans="2:9" x14ac:dyDescent="0.25">
      <c r="B2309" t="s">
        <v>20</v>
      </c>
      <c r="C2309" t="s">
        <v>6</v>
      </c>
      <c r="D2309" t="s">
        <v>24</v>
      </c>
      <c r="E2309" s="1">
        <v>44321</v>
      </c>
      <c r="F2309" s="4">
        <v>6930</v>
      </c>
      <c r="G2309">
        <v>434</v>
      </c>
      <c r="H2309" s="3">
        <f>_xlfn.XLOOKUP(sales[[#This Row],[Product]],products[Product],products[Cost per box])*sales[[#This Row],[Boxes]]</f>
        <v>4561.34</v>
      </c>
      <c r="I2309" s="4">
        <f>sales[[#This Row],[Revenue]]-sales[[#This Row],[Cost]]</f>
        <v>2368.66</v>
      </c>
    </row>
    <row r="2310" spans="2:9" x14ac:dyDescent="0.25">
      <c r="B2310" t="s">
        <v>39</v>
      </c>
      <c r="C2310" t="s">
        <v>27</v>
      </c>
      <c r="D2310" t="s">
        <v>50</v>
      </c>
      <c r="E2310" s="1">
        <v>44321</v>
      </c>
      <c r="F2310" s="4">
        <v>406</v>
      </c>
      <c r="G2310">
        <v>32</v>
      </c>
      <c r="H2310" s="3">
        <f>_xlfn.XLOOKUP(sales[[#This Row],[Product]],products[Product],products[Cost per box])*sales[[#This Row],[Boxes]]</f>
        <v>397.12</v>
      </c>
      <c r="I2310" s="4">
        <f>sales[[#This Row],[Revenue]]-sales[[#This Row],[Cost]]</f>
        <v>8.8799999999999955</v>
      </c>
    </row>
    <row r="2311" spans="2:9" x14ac:dyDescent="0.25">
      <c r="B2311" t="s">
        <v>33</v>
      </c>
      <c r="C2311" t="s">
        <v>16</v>
      </c>
      <c r="D2311" t="s">
        <v>47</v>
      </c>
      <c r="E2311" s="1">
        <v>44321</v>
      </c>
      <c r="F2311" s="4">
        <v>1918</v>
      </c>
      <c r="G2311">
        <v>128</v>
      </c>
      <c r="H2311" s="3">
        <f>_xlfn.XLOOKUP(sales[[#This Row],[Product]],products[Product],products[Cost per box])*sales[[#This Row],[Boxes]]</f>
        <v>673.28</v>
      </c>
      <c r="I2311" s="4">
        <f>sales[[#This Row],[Revenue]]-sales[[#This Row],[Cost]]</f>
        <v>1244.72</v>
      </c>
    </row>
    <row r="2312" spans="2:9" x14ac:dyDescent="0.25">
      <c r="B2312" t="s">
        <v>37</v>
      </c>
      <c r="C2312" t="s">
        <v>9</v>
      </c>
      <c r="D2312" t="s">
        <v>31</v>
      </c>
      <c r="E2312" s="1">
        <v>44321</v>
      </c>
      <c r="F2312" s="4">
        <v>616</v>
      </c>
      <c r="G2312">
        <v>35</v>
      </c>
      <c r="H2312" s="3">
        <f>_xlfn.XLOOKUP(sales[[#This Row],[Product]],products[Product],products[Cost per box])*sales[[#This Row],[Boxes]]</f>
        <v>200.2</v>
      </c>
      <c r="I2312" s="4">
        <f>sales[[#This Row],[Revenue]]-sales[[#This Row],[Cost]]</f>
        <v>415.8</v>
      </c>
    </row>
    <row r="2313" spans="2:9" x14ac:dyDescent="0.25">
      <c r="B2313" t="s">
        <v>25</v>
      </c>
      <c r="C2313" t="s">
        <v>27</v>
      </c>
      <c r="D2313" t="s">
        <v>43</v>
      </c>
      <c r="E2313" s="1">
        <v>44321</v>
      </c>
      <c r="F2313" s="4">
        <v>1533</v>
      </c>
      <c r="G2313">
        <v>128</v>
      </c>
      <c r="H2313" s="3">
        <f>_xlfn.XLOOKUP(sales[[#This Row],[Product]],products[Product],products[Cost per box])*sales[[#This Row],[Boxes]]</f>
        <v>492.8</v>
      </c>
      <c r="I2313" s="4">
        <f>sales[[#This Row],[Revenue]]-sales[[#This Row],[Cost]]</f>
        <v>1040.2</v>
      </c>
    </row>
    <row r="2314" spans="2:9" x14ac:dyDescent="0.25">
      <c r="B2314" t="s">
        <v>49</v>
      </c>
      <c r="C2314" t="s">
        <v>21</v>
      </c>
      <c r="D2314" t="s">
        <v>45</v>
      </c>
      <c r="E2314" s="1">
        <v>44321</v>
      </c>
      <c r="F2314" s="4">
        <v>8876</v>
      </c>
      <c r="G2314">
        <v>423</v>
      </c>
      <c r="H2314" s="3">
        <f>_xlfn.XLOOKUP(sales[[#This Row],[Product]],products[Product],products[Cost per box])*sales[[#This Row],[Boxes]]</f>
        <v>3269.79</v>
      </c>
      <c r="I2314" s="4">
        <f>sales[[#This Row],[Revenue]]-sales[[#This Row],[Cost]]</f>
        <v>5606.21</v>
      </c>
    </row>
    <row r="2315" spans="2:9" x14ac:dyDescent="0.25">
      <c r="B2315" t="s">
        <v>32</v>
      </c>
      <c r="C2315" t="s">
        <v>6</v>
      </c>
      <c r="D2315" t="s">
        <v>7</v>
      </c>
      <c r="E2315" s="1">
        <v>44321</v>
      </c>
      <c r="F2315" s="4">
        <v>3731</v>
      </c>
      <c r="G2315">
        <v>311</v>
      </c>
      <c r="H2315" s="3">
        <f>_xlfn.XLOOKUP(sales[[#This Row],[Product]],products[Product],products[Cost per box])*sales[[#This Row],[Boxes]]</f>
        <v>1601.65</v>
      </c>
      <c r="I2315" s="4">
        <f>sales[[#This Row],[Revenue]]-sales[[#This Row],[Cost]]</f>
        <v>2129.35</v>
      </c>
    </row>
    <row r="2316" spans="2:9" x14ac:dyDescent="0.25">
      <c r="B2316" t="s">
        <v>25</v>
      </c>
      <c r="C2316" t="s">
        <v>27</v>
      </c>
      <c r="D2316" t="s">
        <v>24</v>
      </c>
      <c r="E2316" s="1">
        <v>44321</v>
      </c>
      <c r="F2316" s="4">
        <v>10465</v>
      </c>
      <c r="G2316">
        <v>770</v>
      </c>
      <c r="H2316" s="3">
        <f>_xlfn.XLOOKUP(sales[[#This Row],[Product]],products[Product],products[Cost per box])*sales[[#This Row],[Boxes]]</f>
        <v>8092.7</v>
      </c>
      <c r="I2316" s="4">
        <f>sales[[#This Row],[Revenue]]-sales[[#This Row],[Cost]]</f>
        <v>2372.3000000000002</v>
      </c>
    </row>
    <row r="2317" spans="2:9" x14ac:dyDescent="0.25">
      <c r="B2317" t="s">
        <v>23</v>
      </c>
      <c r="C2317" t="s">
        <v>21</v>
      </c>
      <c r="D2317" t="s">
        <v>14</v>
      </c>
      <c r="E2317" s="1">
        <v>44322</v>
      </c>
      <c r="F2317" s="4">
        <v>1659</v>
      </c>
      <c r="G2317">
        <v>185</v>
      </c>
      <c r="H2317" s="3">
        <f>_xlfn.XLOOKUP(sales[[#This Row],[Product]],products[Product],products[Cost per box])*sales[[#This Row],[Boxes]]</f>
        <v>1167.3499999999999</v>
      </c>
      <c r="I2317" s="4">
        <f>sales[[#This Row],[Revenue]]-sales[[#This Row],[Cost]]</f>
        <v>491.65000000000009</v>
      </c>
    </row>
    <row r="2318" spans="2:9" x14ac:dyDescent="0.25">
      <c r="B2318" t="s">
        <v>20</v>
      </c>
      <c r="C2318" t="s">
        <v>9</v>
      </c>
      <c r="D2318" t="s">
        <v>44</v>
      </c>
      <c r="E2318" s="1">
        <v>44322</v>
      </c>
      <c r="F2318" s="4">
        <v>616</v>
      </c>
      <c r="G2318">
        <v>56</v>
      </c>
      <c r="H2318" s="3">
        <f>_xlfn.XLOOKUP(sales[[#This Row],[Product]],products[Product],products[Cost per box])*sales[[#This Row],[Boxes]]</f>
        <v>535.92000000000007</v>
      </c>
      <c r="I2318" s="4">
        <f>sales[[#This Row],[Revenue]]-sales[[#This Row],[Cost]]</f>
        <v>80.079999999999927</v>
      </c>
    </row>
    <row r="2319" spans="2:9" x14ac:dyDescent="0.25">
      <c r="B2319" t="s">
        <v>51</v>
      </c>
      <c r="C2319" t="s">
        <v>9</v>
      </c>
      <c r="D2319" t="s">
        <v>24</v>
      </c>
      <c r="E2319" s="1">
        <v>44322</v>
      </c>
      <c r="F2319" s="4">
        <v>3325</v>
      </c>
      <c r="G2319">
        <v>208</v>
      </c>
      <c r="H2319" s="3">
        <f>_xlfn.XLOOKUP(sales[[#This Row],[Product]],products[Product],products[Cost per box])*sales[[#This Row],[Boxes]]</f>
        <v>2186.08</v>
      </c>
      <c r="I2319" s="4">
        <f>sales[[#This Row],[Revenue]]-sales[[#This Row],[Cost]]</f>
        <v>1138.92</v>
      </c>
    </row>
    <row r="2320" spans="2:9" x14ac:dyDescent="0.25">
      <c r="B2320" t="s">
        <v>20</v>
      </c>
      <c r="C2320" t="s">
        <v>21</v>
      </c>
      <c r="D2320" t="s">
        <v>48</v>
      </c>
      <c r="E2320" s="1">
        <v>44322</v>
      </c>
      <c r="F2320" s="4">
        <v>2394</v>
      </c>
      <c r="G2320">
        <v>160</v>
      </c>
      <c r="H2320" s="3">
        <f>_xlfn.XLOOKUP(sales[[#This Row],[Product]],products[Product],products[Cost per box])*sales[[#This Row],[Boxes]]</f>
        <v>1196.8000000000002</v>
      </c>
      <c r="I2320" s="4">
        <f>sales[[#This Row],[Revenue]]-sales[[#This Row],[Cost]]</f>
        <v>1197.1999999999998</v>
      </c>
    </row>
    <row r="2321" spans="2:9" x14ac:dyDescent="0.25">
      <c r="B2321" t="s">
        <v>29</v>
      </c>
      <c r="C2321" t="s">
        <v>21</v>
      </c>
      <c r="D2321" t="s">
        <v>17</v>
      </c>
      <c r="E2321" s="1">
        <v>44322</v>
      </c>
      <c r="F2321" s="4">
        <v>6916</v>
      </c>
      <c r="G2321">
        <v>532</v>
      </c>
      <c r="H2321" s="3">
        <f>_xlfn.XLOOKUP(sales[[#This Row],[Product]],products[Product],products[Cost per box])*sales[[#This Row],[Boxes]]</f>
        <v>3617.6</v>
      </c>
      <c r="I2321" s="4">
        <f>sales[[#This Row],[Revenue]]-sales[[#This Row],[Cost]]</f>
        <v>3298.4</v>
      </c>
    </row>
    <row r="2322" spans="2:9" x14ac:dyDescent="0.25">
      <c r="B2322" t="s">
        <v>20</v>
      </c>
      <c r="C2322" t="s">
        <v>16</v>
      </c>
      <c r="D2322" t="s">
        <v>52</v>
      </c>
      <c r="E2322" s="1">
        <v>44322</v>
      </c>
      <c r="F2322" s="4">
        <v>4158</v>
      </c>
      <c r="G2322">
        <v>167</v>
      </c>
      <c r="H2322" s="3">
        <f>_xlfn.XLOOKUP(sales[[#This Row],[Product]],products[Product],products[Cost per box])*sales[[#This Row],[Boxes]]</f>
        <v>554.43999999999994</v>
      </c>
      <c r="I2322" s="4">
        <f>sales[[#This Row],[Revenue]]-sales[[#This Row],[Cost]]</f>
        <v>3603.56</v>
      </c>
    </row>
    <row r="2323" spans="2:9" x14ac:dyDescent="0.25">
      <c r="B2323" t="s">
        <v>40</v>
      </c>
      <c r="C2323" t="s">
        <v>6</v>
      </c>
      <c r="D2323" t="s">
        <v>17</v>
      </c>
      <c r="E2323" s="1">
        <v>44322</v>
      </c>
      <c r="F2323" s="4">
        <v>3199</v>
      </c>
      <c r="G2323">
        <v>267</v>
      </c>
      <c r="H2323" s="3">
        <f>_xlfn.XLOOKUP(sales[[#This Row],[Product]],products[Product],products[Cost per box])*sales[[#This Row],[Boxes]]</f>
        <v>1815.6</v>
      </c>
      <c r="I2323" s="4">
        <f>sales[[#This Row],[Revenue]]-sales[[#This Row],[Cost]]</f>
        <v>1383.4</v>
      </c>
    </row>
    <row r="2324" spans="2:9" x14ac:dyDescent="0.25">
      <c r="B2324" t="s">
        <v>39</v>
      </c>
      <c r="C2324" t="s">
        <v>9</v>
      </c>
      <c r="D2324" t="s">
        <v>48</v>
      </c>
      <c r="E2324" s="1">
        <v>44322</v>
      </c>
      <c r="F2324" s="4">
        <v>2891</v>
      </c>
      <c r="G2324">
        <v>181</v>
      </c>
      <c r="H2324" s="3">
        <f>_xlfn.XLOOKUP(sales[[#This Row],[Product]],products[Product],products[Cost per box])*sales[[#This Row],[Boxes]]</f>
        <v>1353.88</v>
      </c>
      <c r="I2324" s="4">
        <f>sales[[#This Row],[Revenue]]-sales[[#This Row],[Cost]]</f>
        <v>1537.12</v>
      </c>
    </row>
    <row r="2325" spans="2:9" x14ac:dyDescent="0.25">
      <c r="B2325" t="s">
        <v>8</v>
      </c>
      <c r="C2325" t="s">
        <v>9</v>
      </c>
      <c r="D2325" t="s">
        <v>42</v>
      </c>
      <c r="E2325" s="1">
        <v>44322</v>
      </c>
      <c r="F2325" s="4">
        <v>2072</v>
      </c>
      <c r="G2325">
        <v>83</v>
      </c>
      <c r="H2325" s="3">
        <f>_xlfn.XLOOKUP(sales[[#This Row],[Product]],products[Product],products[Cost per box])*sales[[#This Row],[Boxes]]</f>
        <v>393.42</v>
      </c>
      <c r="I2325" s="4">
        <f>sales[[#This Row],[Revenue]]-sales[[#This Row],[Cost]]</f>
        <v>1678.58</v>
      </c>
    </row>
    <row r="2326" spans="2:9" x14ac:dyDescent="0.25">
      <c r="B2326" t="s">
        <v>25</v>
      </c>
      <c r="C2326" t="s">
        <v>16</v>
      </c>
      <c r="D2326" t="s">
        <v>47</v>
      </c>
      <c r="E2326" s="1">
        <v>44322</v>
      </c>
      <c r="F2326" s="4">
        <v>525</v>
      </c>
      <c r="G2326">
        <v>35</v>
      </c>
      <c r="H2326" s="3">
        <f>_xlfn.XLOOKUP(sales[[#This Row],[Product]],products[Product],products[Cost per box])*sales[[#This Row],[Boxes]]</f>
        <v>184.1</v>
      </c>
      <c r="I2326" s="4">
        <f>sales[[#This Row],[Revenue]]-sales[[#This Row],[Cost]]</f>
        <v>340.9</v>
      </c>
    </row>
    <row r="2327" spans="2:9" x14ac:dyDescent="0.25">
      <c r="B2327" t="s">
        <v>8</v>
      </c>
      <c r="C2327" t="s">
        <v>6</v>
      </c>
      <c r="D2327" t="s">
        <v>42</v>
      </c>
      <c r="E2327" s="1">
        <v>44323</v>
      </c>
      <c r="F2327" s="4">
        <v>4900</v>
      </c>
      <c r="G2327">
        <v>196</v>
      </c>
      <c r="H2327" s="3">
        <f>_xlfn.XLOOKUP(sales[[#This Row],[Product]],products[Product],products[Cost per box])*sales[[#This Row],[Boxes]]</f>
        <v>929.04000000000008</v>
      </c>
      <c r="I2327" s="4">
        <f>sales[[#This Row],[Revenue]]-sales[[#This Row],[Cost]]</f>
        <v>3970.96</v>
      </c>
    </row>
    <row r="2328" spans="2:9" x14ac:dyDescent="0.25">
      <c r="B2328" t="s">
        <v>29</v>
      </c>
      <c r="C2328" t="s">
        <v>9</v>
      </c>
      <c r="D2328" t="s">
        <v>19</v>
      </c>
      <c r="E2328" s="1">
        <v>44323</v>
      </c>
      <c r="F2328" s="4">
        <v>6321</v>
      </c>
      <c r="G2328">
        <v>1050</v>
      </c>
      <c r="H2328" s="3">
        <f>_xlfn.XLOOKUP(sales[[#This Row],[Product]],products[Product],products[Cost per box])*sales[[#This Row],[Boxes]]</f>
        <v>10741.5</v>
      </c>
      <c r="I2328" s="4">
        <f>sales[[#This Row],[Revenue]]-sales[[#This Row],[Cost]]</f>
        <v>-4420.5</v>
      </c>
    </row>
    <row r="2329" spans="2:9" x14ac:dyDescent="0.25">
      <c r="B2329" t="s">
        <v>20</v>
      </c>
      <c r="C2329" t="s">
        <v>6</v>
      </c>
      <c r="D2329" t="s">
        <v>28</v>
      </c>
      <c r="E2329" s="1">
        <v>44323</v>
      </c>
      <c r="F2329" s="4">
        <v>448</v>
      </c>
      <c r="G2329">
        <v>22</v>
      </c>
      <c r="H2329" s="3">
        <f>_xlfn.XLOOKUP(sales[[#This Row],[Product]],products[Product],products[Cost per box])*sales[[#This Row],[Boxes]]</f>
        <v>60.72</v>
      </c>
      <c r="I2329" s="4">
        <f>sales[[#This Row],[Revenue]]-sales[[#This Row],[Cost]]</f>
        <v>387.28</v>
      </c>
    </row>
    <row r="2330" spans="2:9" x14ac:dyDescent="0.25">
      <c r="B2330" t="s">
        <v>41</v>
      </c>
      <c r="C2330" t="s">
        <v>27</v>
      </c>
      <c r="D2330" t="s">
        <v>42</v>
      </c>
      <c r="E2330" s="1">
        <v>44323</v>
      </c>
      <c r="F2330" s="4">
        <v>2415</v>
      </c>
      <c r="G2330">
        <v>105</v>
      </c>
      <c r="H2330" s="3">
        <f>_xlfn.XLOOKUP(sales[[#This Row],[Product]],products[Product],products[Cost per box])*sales[[#This Row],[Boxes]]</f>
        <v>497.70000000000005</v>
      </c>
      <c r="I2330" s="4">
        <f>sales[[#This Row],[Revenue]]-sales[[#This Row],[Cost]]</f>
        <v>1917.3</v>
      </c>
    </row>
    <row r="2331" spans="2:9" x14ac:dyDescent="0.25">
      <c r="B2331" t="s">
        <v>37</v>
      </c>
      <c r="C2331" t="s">
        <v>9</v>
      </c>
      <c r="D2331" t="s">
        <v>52</v>
      </c>
      <c r="E2331" s="1">
        <v>44323</v>
      </c>
      <c r="F2331" s="4">
        <v>7140</v>
      </c>
      <c r="G2331">
        <v>298</v>
      </c>
      <c r="H2331" s="3">
        <f>_xlfn.XLOOKUP(sales[[#This Row],[Product]],products[Product],products[Cost per box])*sales[[#This Row],[Boxes]]</f>
        <v>989.3599999999999</v>
      </c>
      <c r="I2331" s="4">
        <f>sales[[#This Row],[Revenue]]-sales[[#This Row],[Cost]]</f>
        <v>6150.64</v>
      </c>
    </row>
    <row r="2332" spans="2:9" x14ac:dyDescent="0.25">
      <c r="B2332" t="s">
        <v>33</v>
      </c>
      <c r="C2332" t="s">
        <v>9</v>
      </c>
      <c r="D2332" t="s">
        <v>47</v>
      </c>
      <c r="E2332" s="1">
        <v>44323</v>
      </c>
      <c r="F2332" s="4">
        <v>7588</v>
      </c>
      <c r="G2332">
        <v>542</v>
      </c>
      <c r="H2332" s="3">
        <f>_xlfn.XLOOKUP(sales[[#This Row],[Product]],products[Product],products[Cost per box])*sales[[#This Row],[Boxes]]</f>
        <v>2850.92</v>
      </c>
      <c r="I2332" s="4">
        <f>sales[[#This Row],[Revenue]]-sales[[#This Row],[Cost]]</f>
        <v>4737.08</v>
      </c>
    </row>
    <row r="2333" spans="2:9" x14ac:dyDescent="0.25">
      <c r="B2333" t="s">
        <v>23</v>
      </c>
      <c r="C2333" t="s">
        <v>6</v>
      </c>
      <c r="D2333" t="s">
        <v>35</v>
      </c>
      <c r="E2333" s="1">
        <v>44323</v>
      </c>
      <c r="F2333" s="4">
        <v>3052</v>
      </c>
      <c r="G2333">
        <v>123</v>
      </c>
      <c r="H2333" s="3">
        <f>_xlfn.XLOOKUP(sales[[#This Row],[Product]],products[Product],products[Cost per box])*sales[[#This Row],[Boxes]]</f>
        <v>325.95</v>
      </c>
      <c r="I2333" s="4">
        <f>sales[[#This Row],[Revenue]]-sales[[#This Row],[Cost]]</f>
        <v>2726.05</v>
      </c>
    </row>
    <row r="2334" spans="2:9" x14ac:dyDescent="0.25">
      <c r="B2334" t="s">
        <v>46</v>
      </c>
      <c r="C2334" t="s">
        <v>9</v>
      </c>
      <c r="D2334" t="s">
        <v>12</v>
      </c>
      <c r="E2334" s="1">
        <v>44323</v>
      </c>
      <c r="F2334" s="4">
        <v>3458</v>
      </c>
      <c r="G2334">
        <v>139</v>
      </c>
      <c r="H2334" s="3">
        <f>_xlfn.XLOOKUP(sales[[#This Row],[Product]],products[Product],products[Cost per box])*sales[[#This Row],[Boxes]]</f>
        <v>1171.77</v>
      </c>
      <c r="I2334" s="4">
        <f>sales[[#This Row],[Revenue]]-sales[[#This Row],[Cost]]</f>
        <v>2286.23</v>
      </c>
    </row>
    <row r="2335" spans="2:9" x14ac:dyDescent="0.25">
      <c r="B2335" t="s">
        <v>15</v>
      </c>
      <c r="C2335" t="s">
        <v>9</v>
      </c>
      <c r="D2335" t="s">
        <v>12</v>
      </c>
      <c r="E2335" s="1">
        <v>44323</v>
      </c>
      <c r="F2335" s="4">
        <v>5383</v>
      </c>
      <c r="G2335">
        <v>200</v>
      </c>
      <c r="H2335" s="3">
        <f>_xlfn.XLOOKUP(sales[[#This Row],[Product]],products[Product],products[Cost per box])*sales[[#This Row],[Boxes]]</f>
        <v>1686</v>
      </c>
      <c r="I2335" s="4">
        <f>sales[[#This Row],[Revenue]]-sales[[#This Row],[Cost]]</f>
        <v>3697</v>
      </c>
    </row>
    <row r="2336" spans="2:9" x14ac:dyDescent="0.25">
      <c r="B2336" t="s">
        <v>15</v>
      </c>
      <c r="C2336" t="s">
        <v>21</v>
      </c>
      <c r="D2336" t="s">
        <v>50</v>
      </c>
      <c r="E2336" s="1">
        <v>44323</v>
      </c>
      <c r="F2336" s="4">
        <v>5180</v>
      </c>
      <c r="G2336">
        <v>432</v>
      </c>
      <c r="H2336" s="3">
        <f>_xlfn.XLOOKUP(sales[[#This Row],[Product]],products[Product],products[Cost per box])*sales[[#This Row],[Boxes]]</f>
        <v>5361.12</v>
      </c>
      <c r="I2336" s="4">
        <f>sales[[#This Row],[Revenue]]-sales[[#This Row],[Cost]]</f>
        <v>-181.11999999999989</v>
      </c>
    </row>
    <row r="2337" spans="2:9" x14ac:dyDescent="0.25">
      <c r="B2337" t="s">
        <v>46</v>
      </c>
      <c r="C2337" t="s">
        <v>16</v>
      </c>
      <c r="D2337" t="s">
        <v>24</v>
      </c>
      <c r="E2337" s="1">
        <v>44323</v>
      </c>
      <c r="F2337" s="4">
        <v>1008</v>
      </c>
      <c r="G2337">
        <v>63</v>
      </c>
      <c r="H2337" s="3">
        <f>_xlfn.XLOOKUP(sales[[#This Row],[Product]],products[Product],products[Cost per box])*sales[[#This Row],[Boxes]]</f>
        <v>662.13</v>
      </c>
      <c r="I2337" s="4">
        <f>sales[[#This Row],[Revenue]]-sales[[#This Row],[Cost]]</f>
        <v>345.87</v>
      </c>
    </row>
    <row r="2338" spans="2:9" x14ac:dyDescent="0.25">
      <c r="B2338" t="s">
        <v>5</v>
      </c>
      <c r="C2338" t="s">
        <v>6</v>
      </c>
      <c r="D2338" t="s">
        <v>30</v>
      </c>
      <c r="E2338" s="1">
        <v>44323</v>
      </c>
      <c r="F2338" s="4">
        <v>4599</v>
      </c>
      <c r="G2338">
        <v>384</v>
      </c>
      <c r="H2338" s="3">
        <f>_xlfn.XLOOKUP(sales[[#This Row],[Product]],products[Product],products[Cost per box])*sales[[#This Row],[Boxes]]</f>
        <v>1413.1200000000001</v>
      </c>
      <c r="I2338" s="4">
        <f>sales[[#This Row],[Revenue]]-sales[[#This Row],[Cost]]</f>
        <v>3185.88</v>
      </c>
    </row>
    <row r="2339" spans="2:9" x14ac:dyDescent="0.25">
      <c r="B2339" t="s">
        <v>46</v>
      </c>
      <c r="C2339" t="s">
        <v>6</v>
      </c>
      <c r="D2339" t="s">
        <v>44</v>
      </c>
      <c r="E2339" s="1">
        <v>44323</v>
      </c>
      <c r="F2339" s="4">
        <v>1337</v>
      </c>
      <c r="G2339">
        <v>122</v>
      </c>
      <c r="H2339" s="3">
        <f>_xlfn.XLOOKUP(sales[[#This Row],[Product]],products[Product],products[Cost per box])*sales[[#This Row],[Boxes]]</f>
        <v>1167.54</v>
      </c>
      <c r="I2339" s="4">
        <f>sales[[#This Row],[Revenue]]-sales[[#This Row],[Cost]]</f>
        <v>169.46000000000004</v>
      </c>
    </row>
    <row r="2340" spans="2:9" x14ac:dyDescent="0.25">
      <c r="B2340" t="s">
        <v>5</v>
      </c>
      <c r="C2340" t="s">
        <v>21</v>
      </c>
      <c r="D2340" t="s">
        <v>19</v>
      </c>
      <c r="E2340" s="1">
        <v>44323</v>
      </c>
      <c r="F2340" s="4">
        <v>4074</v>
      </c>
      <c r="G2340">
        <v>582</v>
      </c>
      <c r="H2340" s="3">
        <f>_xlfn.XLOOKUP(sales[[#This Row],[Product]],products[Product],products[Cost per box])*sales[[#This Row],[Boxes]]</f>
        <v>5953.8600000000006</v>
      </c>
      <c r="I2340" s="4">
        <f>sales[[#This Row],[Revenue]]-sales[[#This Row],[Cost]]</f>
        <v>-1879.8600000000006</v>
      </c>
    </row>
    <row r="2341" spans="2:9" x14ac:dyDescent="0.25">
      <c r="B2341" t="s">
        <v>32</v>
      </c>
      <c r="C2341" t="s">
        <v>27</v>
      </c>
      <c r="D2341" t="s">
        <v>43</v>
      </c>
      <c r="E2341" s="1">
        <v>44323</v>
      </c>
      <c r="F2341" s="4">
        <v>3017</v>
      </c>
      <c r="G2341">
        <v>252</v>
      </c>
      <c r="H2341" s="3">
        <f>_xlfn.XLOOKUP(sales[[#This Row],[Product]],products[Product],products[Cost per box])*sales[[#This Row],[Boxes]]</f>
        <v>970.2</v>
      </c>
      <c r="I2341" s="4">
        <f>sales[[#This Row],[Revenue]]-sales[[#This Row],[Cost]]</f>
        <v>2046.8</v>
      </c>
    </row>
    <row r="2342" spans="2:9" x14ac:dyDescent="0.25">
      <c r="B2342" t="s">
        <v>18</v>
      </c>
      <c r="C2342" t="s">
        <v>27</v>
      </c>
      <c r="D2342" t="s">
        <v>48</v>
      </c>
      <c r="E2342" s="1">
        <v>44323</v>
      </c>
      <c r="F2342" s="4">
        <v>1050</v>
      </c>
      <c r="G2342">
        <v>70</v>
      </c>
      <c r="H2342" s="3">
        <f>_xlfn.XLOOKUP(sales[[#This Row],[Product]],products[Product],products[Cost per box])*sales[[#This Row],[Boxes]]</f>
        <v>523.6</v>
      </c>
      <c r="I2342" s="4">
        <f>sales[[#This Row],[Revenue]]-sales[[#This Row],[Cost]]</f>
        <v>526.4</v>
      </c>
    </row>
    <row r="2343" spans="2:9" x14ac:dyDescent="0.25">
      <c r="B2343" t="s">
        <v>33</v>
      </c>
      <c r="C2343" t="s">
        <v>16</v>
      </c>
      <c r="D2343" t="s">
        <v>35</v>
      </c>
      <c r="E2343" s="1">
        <v>44323</v>
      </c>
      <c r="F2343" s="4">
        <v>1547</v>
      </c>
      <c r="G2343">
        <v>65</v>
      </c>
      <c r="H2343" s="3">
        <f>_xlfn.XLOOKUP(sales[[#This Row],[Product]],products[Product],products[Cost per box])*sales[[#This Row],[Boxes]]</f>
        <v>172.25</v>
      </c>
      <c r="I2343" s="4">
        <f>sales[[#This Row],[Revenue]]-sales[[#This Row],[Cost]]</f>
        <v>1374.75</v>
      </c>
    </row>
    <row r="2344" spans="2:9" x14ac:dyDescent="0.25">
      <c r="B2344" t="s">
        <v>10</v>
      </c>
      <c r="C2344" t="s">
        <v>9</v>
      </c>
      <c r="D2344" t="s">
        <v>24</v>
      </c>
      <c r="E2344" s="1">
        <v>44323</v>
      </c>
      <c r="F2344" s="4">
        <v>28</v>
      </c>
      <c r="G2344">
        <v>2</v>
      </c>
      <c r="H2344" s="3">
        <f>_xlfn.XLOOKUP(sales[[#This Row],[Product]],products[Product],products[Cost per box])*sales[[#This Row],[Boxes]]</f>
        <v>21.02</v>
      </c>
      <c r="I2344" s="4">
        <f>sales[[#This Row],[Revenue]]-sales[[#This Row],[Cost]]</f>
        <v>6.98</v>
      </c>
    </row>
    <row r="2345" spans="2:9" x14ac:dyDescent="0.25">
      <c r="B2345" t="s">
        <v>5</v>
      </c>
      <c r="C2345" t="s">
        <v>9</v>
      </c>
      <c r="D2345" t="s">
        <v>47</v>
      </c>
      <c r="E2345" s="1">
        <v>44323</v>
      </c>
      <c r="F2345" s="4">
        <v>4620</v>
      </c>
      <c r="G2345">
        <v>330</v>
      </c>
      <c r="H2345" s="3">
        <f>_xlfn.XLOOKUP(sales[[#This Row],[Product]],products[Product],products[Cost per box])*sales[[#This Row],[Boxes]]</f>
        <v>1735.8</v>
      </c>
      <c r="I2345" s="4">
        <f>sales[[#This Row],[Revenue]]-sales[[#This Row],[Cost]]</f>
        <v>2884.2</v>
      </c>
    </row>
    <row r="2346" spans="2:9" x14ac:dyDescent="0.25">
      <c r="B2346" t="s">
        <v>33</v>
      </c>
      <c r="C2346" t="s">
        <v>21</v>
      </c>
      <c r="D2346" t="s">
        <v>22</v>
      </c>
      <c r="E2346" s="1">
        <v>44323</v>
      </c>
      <c r="F2346" s="4">
        <v>9639</v>
      </c>
      <c r="G2346">
        <v>1610</v>
      </c>
      <c r="H2346" s="3">
        <f>_xlfn.XLOOKUP(sales[[#This Row],[Product]],products[Product],products[Cost per box])*sales[[#This Row],[Boxes]]</f>
        <v>13234.2</v>
      </c>
      <c r="I2346" s="4">
        <f>sales[[#This Row],[Revenue]]-sales[[#This Row],[Cost]]</f>
        <v>-3595.2000000000007</v>
      </c>
    </row>
    <row r="2347" spans="2:9" x14ac:dyDescent="0.25">
      <c r="B2347" t="s">
        <v>20</v>
      </c>
      <c r="C2347" t="s">
        <v>6</v>
      </c>
      <c r="D2347" t="s">
        <v>22</v>
      </c>
      <c r="E2347" s="1">
        <v>44323</v>
      </c>
      <c r="F2347" s="4">
        <v>406</v>
      </c>
      <c r="G2347">
        <v>58</v>
      </c>
      <c r="H2347" s="3">
        <f>_xlfn.XLOOKUP(sales[[#This Row],[Product]],products[Product],products[Cost per box])*sales[[#This Row],[Boxes]]</f>
        <v>476.76000000000005</v>
      </c>
      <c r="I2347" s="4">
        <f>sales[[#This Row],[Revenue]]-sales[[#This Row],[Cost]]</f>
        <v>-70.760000000000048</v>
      </c>
    </row>
    <row r="2348" spans="2:9" x14ac:dyDescent="0.25">
      <c r="B2348" t="s">
        <v>23</v>
      </c>
      <c r="C2348" t="s">
        <v>9</v>
      </c>
      <c r="D2348" t="s">
        <v>14</v>
      </c>
      <c r="E2348" s="1">
        <v>44323</v>
      </c>
      <c r="F2348" s="4">
        <v>1974</v>
      </c>
      <c r="G2348">
        <v>247</v>
      </c>
      <c r="H2348" s="3">
        <f>_xlfn.XLOOKUP(sales[[#This Row],[Product]],products[Product],products[Cost per box])*sales[[#This Row],[Boxes]]</f>
        <v>1558.57</v>
      </c>
      <c r="I2348" s="4">
        <f>sales[[#This Row],[Revenue]]-sales[[#This Row],[Cost]]</f>
        <v>415.43000000000006</v>
      </c>
    </row>
    <row r="2349" spans="2:9" x14ac:dyDescent="0.25">
      <c r="B2349" t="s">
        <v>18</v>
      </c>
      <c r="C2349" t="s">
        <v>27</v>
      </c>
      <c r="D2349" t="s">
        <v>12</v>
      </c>
      <c r="E2349" s="1">
        <v>44323</v>
      </c>
      <c r="F2349" s="4">
        <v>3059</v>
      </c>
      <c r="G2349">
        <v>114</v>
      </c>
      <c r="H2349" s="3">
        <f>_xlfn.XLOOKUP(sales[[#This Row],[Product]],products[Product],products[Cost per box])*sales[[#This Row],[Boxes]]</f>
        <v>961.02</v>
      </c>
      <c r="I2349" s="4">
        <f>sales[[#This Row],[Revenue]]-sales[[#This Row],[Cost]]</f>
        <v>2097.98</v>
      </c>
    </row>
    <row r="2350" spans="2:9" x14ac:dyDescent="0.25">
      <c r="B2350" t="s">
        <v>18</v>
      </c>
      <c r="C2350" t="s">
        <v>21</v>
      </c>
      <c r="D2350" t="s">
        <v>31</v>
      </c>
      <c r="E2350" s="1">
        <v>44323</v>
      </c>
      <c r="F2350" s="4">
        <v>1918</v>
      </c>
      <c r="G2350">
        <v>107</v>
      </c>
      <c r="H2350" s="3">
        <f>_xlfn.XLOOKUP(sales[[#This Row],[Product]],products[Product],products[Cost per box])*sales[[#This Row],[Boxes]]</f>
        <v>612.04</v>
      </c>
      <c r="I2350" s="4">
        <f>sales[[#This Row],[Revenue]]-sales[[#This Row],[Cost]]</f>
        <v>1305.96</v>
      </c>
    </row>
    <row r="2351" spans="2:9" x14ac:dyDescent="0.25">
      <c r="B2351" t="s">
        <v>23</v>
      </c>
      <c r="C2351" t="s">
        <v>21</v>
      </c>
      <c r="D2351" t="s">
        <v>50</v>
      </c>
      <c r="E2351" s="1">
        <v>44323</v>
      </c>
      <c r="F2351" s="4">
        <v>2009</v>
      </c>
      <c r="G2351">
        <v>168</v>
      </c>
      <c r="H2351" s="3">
        <f>_xlfn.XLOOKUP(sales[[#This Row],[Product]],products[Product],products[Cost per box])*sales[[#This Row],[Boxes]]</f>
        <v>2084.88</v>
      </c>
      <c r="I2351" s="4">
        <f>sales[[#This Row],[Revenue]]-sales[[#This Row],[Cost]]</f>
        <v>-75.880000000000109</v>
      </c>
    </row>
    <row r="2352" spans="2:9" x14ac:dyDescent="0.25">
      <c r="B2352" t="s">
        <v>23</v>
      </c>
      <c r="C2352" t="s">
        <v>21</v>
      </c>
      <c r="D2352" t="s">
        <v>38</v>
      </c>
      <c r="E2352" s="1">
        <v>44323</v>
      </c>
      <c r="F2352" s="4">
        <v>2583</v>
      </c>
      <c r="G2352">
        <v>144</v>
      </c>
      <c r="H2352" s="3">
        <f>_xlfn.XLOOKUP(sales[[#This Row],[Product]],products[Product],products[Cost per box])*sales[[#This Row],[Boxes]]</f>
        <v>1431.36</v>
      </c>
      <c r="I2352" s="4">
        <f>sales[[#This Row],[Revenue]]-sales[[#This Row],[Cost]]</f>
        <v>1151.6400000000001</v>
      </c>
    </row>
    <row r="2353" spans="2:9" x14ac:dyDescent="0.25">
      <c r="B2353" t="s">
        <v>20</v>
      </c>
      <c r="C2353" t="s">
        <v>27</v>
      </c>
      <c r="D2353" t="s">
        <v>52</v>
      </c>
      <c r="E2353" s="1">
        <v>44323</v>
      </c>
      <c r="F2353" s="4">
        <v>4998</v>
      </c>
      <c r="G2353">
        <v>200</v>
      </c>
      <c r="H2353" s="3">
        <f>_xlfn.XLOOKUP(sales[[#This Row],[Product]],products[Product],products[Cost per box])*sales[[#This Row],[Boxes]]</f>
        <v>664</v>
      </c>
      <c r="I2353" s="4">
        <f>sales[[#This Row],[Revenue]]-sales[[#This Row],[Cost]]</f>
        <v>4334</v>
      </c>
    </row>
    <row r="2354" spans="2:9" x14ac:dyDescent="0.25">
      <c r="B2354" t="s">
        <v>23</v>
      </c>
      <c r="C2354" t="s">
        <v>27</v>
      </c>
      <c r="D2354" t="s">
        <v>43</v>
      </c>
      <c r="E2354" s="1">
        <v>44323</v>
      </c>
      <c r="F2354" s="4">
        <v>1946</v>
      </c>
      <c r="G2354">
        <v>163</v>
      </c>
      <c r="H2354" s="3">
        <f>_xlfn.XLOOKUP(sales[[#This Row],[Product]],products[Product],products[Cost per box])*sales[[#This Row],[Boxes]]</f>
        <v>627.55000000000007</v>
      </c>
      <c r="I2354" s="4">
        <f>sales[[#This Row],[Revenue]]-sales[[#This Row],[Cost]]</f>
        <v>1318.4499999999998</v>
      </c>
    </row>
    <row r="2355" spans="2:9" x14ac:dyDescent="0.25">
      <c r="B2355" t="s">
        <v>32</v>
      </c>
      <c r="C2355" t="s">
        <v>6</v>
      </c>
      <c r="D2355" t="s">
        <v>47</v>
      </c>
      <c r="E2355" s="1">
        <v>44323</v>
      </c>
      <c r="F2355" s="4">
        <v>10745</v>
      </c>
      <c r="G2355">
        <v>700</v>
      </c>
      <c r="H2355" s="3">
        <f>_xlfn.XLOOKUP(sales[[#This Row],[Product]],products[Product],products[Cost per box])*sales[[#This Row],[Boxes]]</f>
        <v>3682</v>
      </c>
      <c r="I2355" s="4">
        <f>sales[[#This Row],[Revenue]]-sales[[#This Row],[Cost]]</f>
        <v>7063</v>
      </c>
    </row>
    <row r="2356" spans="2:9" x14ac:dyDescent="0.25">
      <c r="B2356" t="s">
        <v>33</v>
      </c>
      <c r="C2356" t="s">
        <v>11</v>
      </c>
      <c r="D2356" t="s">
        <v>52</v>
      </c>
      <c r="E2356" s="1">
        <v>44323</v>
      </c>
      <c r="F2356" s="4">
        <v>1932</v>
      </c>
      <c r="G2356">
        <v>78</v>
      </c>
      <c r="H2356" s="3">
        <f>_xlfn.XLOOKUP(sales[[#This Row],[Product]],products[Product],products[Cost per box])*sales[[#This Row],[Boxes]]</f>
        <v>258.95999999999998</v>
      </c>
      <c r="I2356" s="4">
        <f>sales[[#This Row],[Revenue]]-sales[[#This Row],[Cost]]</f>
        <v>1673.04</v>
      </c>
    </row>
    <row r="2357" spans="2:9" x14ac:dyDescent="0.25">
      <c r="B2357" t="s">
        <v>39</v>
      </c>
      <c r="C2357" t="s">
        <v>9</v>
      </c>
      <c r="D2357" t="s">
        <v>50</v>
      </c>
      <c r="E2357" s="1">
        <v>44323</v>
      </c>
      <c r="F2357" s="4">
        <v>371</v>
      </c>
      <c r="G2357">
        <v>29</v>
      </c>
      <c r="H2357" s="3">
        <f>_xlfn.XLOOKUP(sales[[#This Row],[Product]],products[Product],products[Cost per box])*sales[[#This Row],[Boxes]]</f>
        <v>359.89</v>
      </c>
      <c r="I2357" s="4">
        <f>sales[[#This Row],[Revenue]]-sales[[#This Row],[Cost]]</f>
        <v>11.110000000000014</v>
      </c>
    </row>
    <row r="2358" spans="2:9" x14ac:dyDescent="0.25">
      <c r="B2358" t="s">
        <v>37</v>
      </c>
      <c r="C2358" t="s">
        <v>6</v>
      </c>
      <c r="D2358" t="s">
        <v>24</v>
      </c>
      <c r="E2358" s="1">
        <v>44323</v>
      </c>
      <c r="F2358" s="4">
        <v>4564</v>
      </c>
      <c r="G2358">
        <v>286</v>
      </c>
      <c r="H2358" s="3">
        <f>_xlfn.XLOOKUP(sales[[#This Row],[Product]],products[Product],products[Cost per box])*sales[[#This Row],[Boxes]]</f>
        <v>3005.86</v>
      </c>
      <c r="I2358" s="4">
        <f>sales[[#This Row],[Revenue]]-sales[[#This Row],[Cost]]</f>
        <v>1558.1399999999999</v>
      </c>
    </row>
    <row r="2359" spans="2:9" x14ac:dyDescent="0.25">
      <c r="B2359" t="s">
        <v>29</v>
      </c>
      <c r="C2359" t="s">
        <v>16</v>
      </c>
      <c r="D2359" t="s">
        <v>26</v>
      </c>
      <c r="E2359" s="1">
        <v>44323</v>
      </c>
      <c r="F2359" s="4">
        <v>84</v>
      </c>
      <c r="G2359">
        <v>6</v>
      </c>
      <c r="H2359" s="3">
        <f>_xlfn.XLOOKUP(sales[[#This Row],[Product]],products[Product],products[Cost per box])*sales[[#This Row],[Boxes]]</f>
        <v>38.58</v>
      </c>
      <c r="I2359" s="4">
        <f>sales[[#This Row],[Revenue]]-sales[[#This Row],[Cost]]</f>
        <v>45.42</v>
      </c>
    </row>
    <row r="2360" spans="2:9" x14ac:dyDescent="0.25">
      <c r="B2360" t="s">
        <v>32</v>
      </c>
      <c r="C2360" t="s">
        <v>27</v>
      </c>
      <c r="D2360" t="s">
        <v>47</v>
      </c>
      <c r="E2360" s="1">
        <v>44326</v>
      </c>
      <c r="F2360" s="4">
        <v>2590</v>
      </c>
      <c r="G2360">
        <v>200</v>
      </c>
      <c r="H2360" s="3">
        <f>_xlfn.XLOOKUP(sales[[#This Row],[Product]],products[Product],products[Cost per box])*sales[[#This Row],[Boxes]]</f>
        <v>1052</v>
      </c>
      <c r="I2360" s="4">
        <f>sales[[#This Row],[Revenue]]-sales[[#This Row],[Cost]]</f>
        <v>1538</v>
      </c>
    </row>
    <row r="2361" spans="2:9" x14ac:dyDescent="0.25">
      <c r="B2361" t="s">
        <v>13</v>
      </c>
      <c r="C2361" t="s">
        <v>27</v>
      </c>
      <c r="D2361" t="s">
        <v>26</v>
      </c>
      <c r="E2361" s="1">
        <v>44326</v>
      </c>
      <c r="F2361" s="4">
        <v>1771</v>
      </c>
      <c r="G2361">
        <v>127</v>
      </c>
      <c r="H2361" s="3">
        <f>_xlfn.XLOOKUP(sales[[#This Row],[Product]],products[Product],products[Cost per box])*sales[[#This Row],[Boxes]]</f>
        <v>816.61</v>
      </c>
      <c r="I2361" s="4">
        <f>sales[[#This Row],[Revenue]]-sales[[#This Row],[Cost]]</f>
        <v>954.39</v>
      </c>
    </row>
    <row r="2362" spans="2:9" x14ac:dyDescent="0.25">
      <c r="B2362" t="s">
        <v>23</v>
      </c>
      <c r="C2362" t="s">
        <v>21</v>
      </c>
      <c r="D2362" t="s">
        <v>52</v>
      </c>
      <c r="E2362" s="1">
        <v>44326</v>
      </c>
      <c r="F2362" s="4">
        <v>5082</v>
      </c>
      <c r="G2362">
        <v>204</v>
      </c>
      <c r="H2362" s="3">
        <f>_xlfn.XLOOKUP(sales[[#This Row],[Product]],products[Product],products[Cost per box])*sales[[#This Row],[Boxes]]</f>
        <v>677.28</v>
      </c>
      <c r="I2362" s="4">
        <f>sales[[#This Row],[Revenue]]-sales[[#This Row],[Cost]]</f>
        <v>4404.72</v>
      </c>
    </row>
    <row r="2363" spans="2:9" x14ac:dyDescent="0.25">
      <c r="B2363" t="s">
        <v>29</v>
      </c>
      <c r="C2363" t="s">
        <v>9</v>
      </c>
      <c r="D2363" t="s">
        <v>22</v>
      </c>
      <c r="E2363" s="1">
        <v>44326</v>
      </c>
      <c r="F2363" s="4">
        <v>1624</v>
      </c>
      <c r="G2363">
        <v>271</v>
      </c>
      <c r="H2363" s="3">
        <f>_xlfn.XLOOKUP(sales[[#This Row],[Product]],products[Product],products[Cost per box])*sales[[#This Row],[Boxes]]</f>
        <v>2227.6200000000003</v>
      </c>
      <c r="I2363" s="4">
        <f>sales[[#This Row],[Revenue]]-sales[[#This Row],[Cost]]</f>
        <v>-603.62000000000035</v>
      </c>
    </row>
    <row r="2364" spans="2:9" x14ac:dyDescent="0.25">
      <c r="B2364" t="s">
        <v>49</v>
      </c>
      <c r="C2364" t="s">
        <v>27</v>
      </c>
      <c r="D2364" t="s">
        <v>47</v>
      </c>
      <c r="E2364" s="1">
        <v>44326</v>
      </c>
      <c r="F2364" s="4">
        <v>630</v>
      </c>
      <c r="G2364">
        <v>45</v>
      </c>
      <c r="H2364" s="3">
        <f>_xlfn.XLOOKUP(sales[[#This Row],[Product]],products[Product],products[Cost per box])*sales[[#This Row],[Boxes]]</f>
        <v>236.7</v>
      </c>
      <c r="I2364" s="4">
        <f>sales[[#This Row],[Revenue]]-sales[[#This Row],[Cost]]</f>
        <v>393.3</v>
      </c>
    </row>
    <row r="2365" spans="2:9" x14ac:dyDescent="0.25">
      <c r="B2365" t="s">
        <v>23</v>
      </c>
      <c r="C2365" t="s">
        <v>21</v>
      </c>
      <c r="D2365" t="s">
        <v>28</v>
      </c>
      <c r="E2365" s="1">
        <v>44326</v>
      </c>
      <c r="F2365" s="4">
        <v>5075</v>
      </c>
      <c r="G2365">
        <v>242</v>
      </c>
      <c r="H2365" s="3">
        <f>_xlfn.XLOOKUP(sales[[#This Row],[Product]],products[Product],products[Cost per box])*sales[[#This Row],[Boxes]]</f>
        <v>667.92</v>
      </c>
      <c r="I2365" s="4">
        <f>sales[[#This Row],[Revenue]]-sales[[#This Row],[Cost]]</f>
        <v>4407.08</v>
      </c>
    </row>
    <row r="2366" spans="2:9" x14ac:dyDescent="0.25">
      <c r="B2366" t="s">
        <v>29</v>
      </c>
      <c r="C2366" t="s">
        <v>9</v>
      </c>
      <c r="D2366" t="s">
        <v>14</v>
      </c>
      <c r="E2366" s="1">
        <v>44326</v>
      </c>
      <c r="F2366" s="4">
        <v>105</v>
      </c>
      <c r="G2366">
        <v>14</v>
      </c>
      <c r="H2366" s="3">
        <f>_xlfn.XLOOKUP(sales[[#This Row],[Product]],products[Product],products[Cost per box])*sales[[#This Row],[Boxes]]</f>
        <v>88.339999999999989</v>
      </c>
      <c r="I2366" s="4">
        <f>sales[[#This Row],[Revenue]]-sales[[#This Row],[Cost]]</f>
        <v>16.660000000000011</v>
      </c>
    </row>
    <row r="2367" spans="2:9" x14ac:dyDescent="0.25">
      <c r="B2367" t="s">
        <v>23</v>
      </c>
      <c r="C2367" t="s">
        <v>6</v>
      </c>
      <c r="D2367" t="s">
        <v>26</v>
      </c>
      <c r="E2367" s="1">
        <v>44326</v>
      </c>
      <c r="F2367" s="4">
        <v>3549</v>
      </c>
      <c r="G2367">
        <v>222</v>
      </c>
      <c r="H2367" s="3">
        <f>_xlfn.XLOOKUP(sales[[#This Row],[Product]],products[Product],products[Cost per box])*sales[[#This Row],[Boxes]]</f>
        <v>1427.46</v>
      </c>
      <c r="I2367" s="4">
        <f>sales[[#This Row],[Revenue]]-sales[[#This Row],[Cost]]</f>
        <v>2121.54</v>
      </c>
    </row>
    <row r="2368" spans="2:9" x14ac:dyDescent="0.25">
      <c r="B2368" t="s">
        <v>40</v>
      </c>
      <c r="C2368" t="s">
        <v>21</v>
      </c>
      <c r="D2368" t="s">
        <v>24</v>
      </c>
      <c r="E2368" s="1">
        <v>44326</v>
      </c>
      <c r="F2368" s="4">
        <v>14</v>
      </c>
      <c r="G2368">
        <v>1</v>
      </c>
      <c r="H2368" s="3">
        <f>_xlfn.XLOOKUP(sales[[#This Row],[Product]],products[Product],products[Cost per box])*sales[[#This Row],[Boxes]]</f>
        <v>10.51</v>
      </c>
      <c r="I2368" s="4">
        <f>sales[[#This Row],[Revenue]]-sales[[#This Row],[Cost]]</f>
        <v>3.49</v>
      </c>
    </row>
    <row r="2369" spans="2:9" x14ac:dyDescent="0.25">
      <c r="B2369" t="s">
        <v>40</v>
      </c>
      <c r="C2369" t="s">
        <v>11</v>
      </c>
      <c r="D2369" t="s">
        <v>14</v>
      </c>
      <c r="E2369" s="1">
        <v>44326</v>
      </c>
      <c r="F2369" s="4">
        <v>4844</v>
      </c>
      <c r="G2369">
        <v>606</v>
      </c>
      <c r="H2369" s="3">
        <f>_xlfn.XLOOKUP(sales[[#This Row],[Product]],products[Product],products[Cost per box])*sales[[#This Row],[Boxes]]</f>
        <v>3823.8599999999997</v>
      </c>
      <c r="I2369" s="4">
        <f>sales[[#This Row],[Revenue]]-sales[[#This Row],[Cost]]</f>
        <v>1020.1400000000003</v>
      </c>
    </row>
    <row r="2370" spans="2:9" x14ac:dyDescent="0.25">
      <c r="B2370" t="s">
        <v>25</v>
      </c>
      <c r="C2370" t="s">
        <v>27</v>
      </c>
      <c r="D2370" t="s">
        <v>31</v>
      </c>
      <c r="E2370" s="1">
        <v>44326</v>
      </c>
      <c r="F2370" s="4">
        <v>4032</v>
      </c>
      <c r="G2370">
        <v>213</v>
      </c>
      <c r="H2370" s="3">
        <f>_xlfn.XLOOKUP(sales[[#This Row],[Product]],products[Product],products[Cost per box])*sales[[#This Row],[Boxes]]</f>
        <v>1218.3599999999999</v>
      </c>
      <c r="I2370" s="4">
        <f>sales[[#This Row],[Revenue]]-sales[[#This Row],[Cost]]</f>
        <v>2813.6400000000003</v>
      </c>
    </row>
    <row r="2371" spans="2:9" x14ac:dyDescent="0.25">
      <c r="B2371" t="s">
        <v>18</v>
      </c>
      <c r="C2371" t="s">
        <v>6</v>
      </c>
      <c r="D2371" t="s">
        <v>50</v>
      </c>
      <c r="E2371" s="1">
        <v>44326</v>
      </c>
      <c r="F2371" s="4">
        <v>1190</v>
      </c>
      <c r="G2371">
        <v>85</v>
      </c>
      <c r="H2371" s="3">
        <f>_xlfn.XLOOKUP(sales[[#This Row],[Product]],products[Product],products[Cost per box])*sales[[#This Row],[Boxes]]</f>
        <v>1054.8499999999999</v>
      </c>
      <c r="I2371" s="4">
        <f>sales[[#This Row],[Revenue]]-sales[[#This Row],[Cost]]</f>
        <v>135.15000000000009</v>
      </c>
    </row>
    <row r="2372" spans="2:9" x14ac:dyDescent="0.25">
      <c r="B2372" t="s">
        <v>5</v>
      </c>
      <c r="C2372" t="s">
        <v>27</v>
      </c>
      <c r="D2372" t="s">
        <v>35</v>
      </c>
      <c r="E2372" s="1">
        <v>44326</v>
      </c>
      <c r="F2372" s="4">
        <v>4046</v>
      </c>
      <c r="G2372">
        <v>176</v>
      </c>
      <c r="H2372" s="3">
        <f>_xlfn.XLOOKUP(sales[[#This Row],[Product]],products[Product],products[Cost per box])*sales[[#This Row],[Boxes]]</f>
        <v>466.4</v>
      </c>
      <c r="I2372" s="4">
        <f>sales[[#This Row],[Revenue]]-sales[[#This Row],[Cost]]</f>
        <v>3579.6</v>
      </c>
    </row>
    <row r="2373" spans="2:9" x14ac:dyDescent="0.25">
      <c r="B2373" t="s">
        <v>41</v>
      </c>
      <c r="C2373" t="s">
        <v>16</v>
      </c>
      <c r="D2373" t="s">
        <v>50</v>
      </c>
      <c r="E2373" s="1">
        <v>44326</v>
      </c>
      <c r="F2373" s="4">
        <v>11830</v>
      </c>
      <c r="G2373">
        <v>980</v>
      </c>
      <c r="H2373" s="3">
        <f>_xlfn.XLOOKUP(sales[[#This Row],[Product]],products[Product],products[Cost per box])*sales[[#This Row],[Boxes]]</f>
        <v>12161.8</v>
      </c>
      <c r="I2373" s="4">
        <f>sales[[#This Row],[Revenue]]-sales[[#This Row],[Cost]]</f>
        <v>-331.79999999999927</v>
      </c>
    </row>
    <row r="2374" spans="2:9" x14ac:dyDescent="0.25">
      <c r="B2374" t="s">
        <v>49</v>
      </c>
      <c r="C2374" t="s">
        <v>16</v>
      </c>
      <c r="D2374" t="s">
        <v>19</v>
      </c>
      <c r="E2374" s="1">
        <v>44326</v>
      </c>
      <c r="F2374" s="4">
        <v>1015</v>
      </c>
      <c r="G2374">
        <v>145</v>
      </c>
      <c r="H2374" s="3">
        <f>_xlfn.XLOOKUP(sales[[#This Row],[Product]],products[Product],products[Cost per box])*sales[[#This Row],[Boxes]]</f>
        <v>1483.3500000000001</v>
      </c>
      <c r="I2374" s="4">
        <f>sales[[#This Row],[Revenue]]-sales[[#This Row],[Cost]]</f>
        <v>-468.35000000000014</v>
      </c>
    </row>
    <row r="2375" spans="2:9" x14ac:dyDescent="0.25">
      <c r="B2375" t="s">
        <v>34</v>
      </c>
      <c r="C2375" t="s">
        <v>27</v>
      </c>
      <c r="D2375" t="s">
        <v>31</v>
      </c>
      <c r="E2375" s="1">
        <v>44326</v>
      </c>
      <c r="F2375" s="4">
        <v>294</v>
      </c>
      <c r="G2375">
        <v>15</v>
      </c>
      <c r="H2375" s="3">
        <f>_xlfn.XLOOKUP(sales[[#This Row],[Product]],products[Product],products[Cost per box])*sales[[#This Row],[Boxes]]</f>
        <v>85.8</v>
      </c>
      <c r="I2375" s="4">
        <f>sales[[#This Row],[Revenue]]-sales[[#This Row],[Cost]]</f>
        <v>208.2</v>
      </c>
    </row>
    <row r="2376" spans="2:9" x14ac:dyDescent="0.25">
      <c r="B2376" t="s">
        <v>32</v>
      </c>
      <c r="C2376" t="s">
        <v>16</v>
      </c>
      <c r="D2376" t="s">
        <v>50</v>
      </c>
      <c r="E2376" s="1">
        <v>44326</v>
      </c>
      <c r="F2376" s="4">
        <v>42</v>
      </c>
      <c r="G2376">
        <v>3</v>
      </c>
      <c r="H2376" s="3">
        <f>_xlfn.XLOOKUP(sales[[#This Row],[Product]],products[Product],products[Cost per box])*sales[[#This Row],[Boxes]]</f>
        <v>37.230000000000004</v>
      </c>
      <c r="I2376" s="4">
        <f>sales[[#This Row],[Revenue]]-sales[[#This Row],[Cost]]</f>
        <v>4.769999999999996</v>
      </c>
    </row>
    <row r="2377" spans="2:9" x14ac:dyDescent="0.25">
      <c r="B2377" t="s">
        <v>41</v>
      </c>
      <c r="C2377" t="s">
        <v>16</v>
      </c>
      <c r="D2377" t="s">
        <v>14</v>
      </c>
      <c r="E2377" s="1">
        <v>44326</v>
      </c>
      <c r="F2377" s="4">
        <v>6657</v>
      </c>
      <c r="G2377">
        <v>770</v>
      </c>
      <c r="H2377" s="3">
        <f>_xlfn.XLOOKUP(sales[[#This Row],[Product]],products[Product],products[Cost per box])*sales[[#This Row],[Boxes]]</f>
        <v>4858.7</v>
      </c>
      <c r="I2377" s="4">
        <f>sales[[#This Row],[Revenue]]-sales[[#This Row],[Cost]]</f>
        <v>1798.3000000000002</v>
      </c>
    </row>
    <row r="2378" spans="2:9" x14ac:dyDescent="0.25">
      <c r="B2378" t="s">
        <v>13</v>
      </c>
      <c r="C2378" t="s">
        <v>9</v>
      </c>
      <c r="D2378" t="s">
        <v>7</v>
      </c>
      <c r="E2378" s="1">
        <v>44326</v>
      </c>
      <c r="F2378" s="4">
        <v>476</v>
      </c>
      <c r="G2378">
        <v>34</v>
      </c>
      <c r="H2378" s="3">
        <f>_xlfn.XLOOKUP(sales[[#This Row],[Product]],products[Product],products[Cost per box])*sales[[#This Row],[Boxes]]</f>
        <v>175.10000000000002</v>
      </c>
      <c r="I2378" s="4">
        <f>sales[[#This Row],[Revenue]]-sales[[#This Row],[Cost]]</f>
        <v>300.89999999999998</v>
      </c>
    </row>
    <row r="2379" spans="2:9" x14ac:dyDescent="0.25">
      <c r="B2379" t="s">
        <v>49</v>
      </c>
      <c r="C2379" t="s">
        <v>9</v>
      </c>
      <c r="D2379" t="s">
        <v>19</v>
      </c>
      <c r="E2379" s="1">
        <v>44327</v>
      </c>
      <c r="F2379" s="4">
        <v>6013</v>
      </c>
      <c r="G2379">
        <v>840</v>
      </c>
      <c r="H2379" s="3">
        <f>_xlfn.XLOOKUP(sales[[#This Row],[Product]],products[Product],products[Cost per box])*sales[[#This Row],[Boxes]]</f>
        <v>8593.2000000000007</v>
      </c>
      <c r="I2379" s="4">
        <f>sales[[#This Row],[Revenue]]-sales[[#This Row],[Cost]]</f>
        <v>-2580.2000000000007</v>
      </c>
    </row>
    <row r="2380" spans="2:9" x14ac:dyDescent="0.25">
      <c r="B2380" t="s">
        <v>32</v>
      </c>
      <c r="C2380" t="s">
        <v>9</v>
      </c>
      <c r="D2380" t="s">
        <v>42</v>
      </c>
      <c r="E2380" s="1">
        <v>44327</v>
      </c>
      <c r="F2380" s="4">
        <v>7007</v>
      </c>
      <c r="G2380">
        <v>281</v>
      </c>
      <c r="H2380" s="3">
        <f>_xlfn.XLOOKUP(sales[[#This Row],[Product]],products[Product],products[Cost per box])*sales[[#This Row],[Boxes]]</f>
        <v>1331.94</v>
      </c>
      <c r="I2380" s="4">
        <f>sales[[#This Row],[Revenue]]-sales[[#This Row],[Cost]]</f>
        <v>5675.0599999999995</v>
      </c>
    </row>
    <row r="2381" spans="2:9" x14ac:dyDescent="0.25">
      <c r="B2381" t="s">
        <v>18</v>
      </c>
      <c r="C2381" t="s">
        <v>16</v>
      </c>
      <c r="D2381" t="s">
        <v>45</v>
      </c>
      <c r="E2381" s="1">
        <v>44327</v>
      </c>
      <c r="F2381" s="4">
        <v>9471</v>
      </c>
      <c r="G2381">
        <v>451</v>
      </c>
      <c r="H2381" s="3">
        <f>_xlfn.XLOOKUP(sales[[#This Row],[Product]],products[Product],products[Cost per box])*sales[[#This Row],[Boxes]]</f>
        <v>3486.23</v>
      </c>
      <c r="I2381" s="4">
        <f>sales[[#This Row],[Revenue]]-sales[[#This Row],[Cost]]</f>
        <v>5984.77</v>
      </c>
    </row>
    <row r="2382" spans="2:9" x14ac:dyDescent="0.25">
      <c r="B2382" t="s">
        <v>25</v>
      </c>
      <c r="C2382" t="s">
        <v>21</v>
      </c>
      <c r="D2382" t="s">
        <v>44</v>
      </c>
      <c r="E2382" s="1">
        <v>44327</v>
      </c>
      <c r="F2382" s="4">
        <v>2961</v>
      </c>
      <c r="G2382">
        <v>329</v>
      </c>
      <c r="H2382" s="3">
        <f>_xlfn.XLOOKUP(sales[[#This Row],[Product]],products[Product],products[Cost per box])*sales[[#This Row],[Boxes]]</f>
        <v>3148.53</v>
      </c>
      <c r="I2382" s="4">
        <f>sales[[#This Row],[Revenue]]-sales[[#This Row],[Cost]]</f>
        <v>-187.5300000000002</v>
      </c>
    </row>
    <row r="2383" spans="2:9" x14ac:dyDescent="0.25">
      <c r="B2383" t="s">
        <v>41</v>
      </c>
      <c r="C2383" t="s">
        <v>9</v>
      </c>
      <c r="D2383" t="s">
        <v>35</v>
      </c>
      <c r="E2383" s="1">
        <v>44327</v>
      </c>
      <c r="F2383" s="4">
        <v>1547</v>
      </c>
      <c r="G2383">
        <v>68</v>
      </c>
      <c r="H2383" s="3">
        <f>_xlfn.XLOOKUP(sales[[#This Row],[Product]],products[Product],products[Cost per box])*sales[[#This Row],[Boxes]]</f>
        <v>180.2</v>
      </c>
      <c r="I2383" s="4">
        <f>sales[[#This Row],[Revenue]]-sales[[#This Row],[Cost]]</f>
        <v>1366.8</v>
      </c>
    </row>
    <row r="2384" spans="2:9" x14ac:dyDescent="0.25">
      <c r="B2384" t="s">
        <v>5</v>
      </c>
      <c r="C2384" t="s">
        <v>6</v>
      </c>
      <c r="D2384" t="s">
        <v>31</v>
      </c>
      <c r="E2384" s="1">
        <v>44327</v>
      </c>
      <c r="F2384" s="4">
        <v>7336</v>
      </c>
      <c r="G2384">
        <v>367</v>
      </c>
      <c r="H2384" s="3">
        <f>_xlfn.XLOOKUP(sales[[#This Row],[Product]],products[Product],products[Cost per box])*sales[[#This Row],[Boxes]]</f>
        <v>2099.2399999999998</v>
      </c>
      <c r="I2384" s="4">
        <f>sales[[#This Row],[Revenue]]-sales[[#This Row],[Cost]]</f>
        <v>5236.76</v>
      </c>
    </row>
    <row r="2385" spans="2:9" x14ac:dyDescent="0.25">
      <c r="B2385" t="s">
        <v>37</v>
      </c>
      <c r="C2385" t="s">
        <v>16</v>
      </c>
      <c r="D2385" t="s">
        <v>17</v>
      </c>
      <c r="E2385" s="1">
        <v>44327</v>
      </c>
      <c r="F2385" s="4">
        <v>469</v>
      </c>
      <c r="G2385">
        <v>37</v>
      </c>
      <c r="H2385" s="3">
        <f>_xlfn.XLOOKUP(sales[[#This Row],[Product]],products[Product],products[Cost per box])*sales[[#This Row],[Boxes]]</f>
        <v>251.6</v>
      </c>
      <c r="I2385" s="4">
        <f>sales[[#This Row],[Revenue]]-sales[[#This Row],[Cost]]</f>
        <v>217.4</v>
      </c>
    </row>
    <row r="2386" spans="2:9" x14ac:dyDescent="0.25">
      <c r="B2386" t="s">
        <v>15</v>
      </c>
      <c r="C2386" t="s">
        <v>21</v>
      </c>
      <c r="D2386" t="s">
        <v>35</v>
      </c>
      <c r="E2386" s="1">
        <v>44327</v>
      </c>
      <c r="F2386" s="4">
        <v>8253</v>
      </c>
      <c r="G2386">
        <v>344</v>
      </c>
      <c r="H2386" s="3">
        <f>_xlfn.XLOOKUP(sales[[#This Row],[Product]],products[Product],products[Cost per box])*sales[[#This Row],[Boxes]]</f>
        <v>911.6</v>
      </c>
      <c r="I2386" s="4">
        <f>sales[[#This Row],[Revenue]]-sales[[#This Row],[Cost]]</f>
        <v>7341.4</v>
      </c>
    </row>
    <row r="2387" spans="2:9" x14ac:dyDescent="0.25">
      <c r="B2387" t="s">
        <v>46</v>
      </c>
      <c r="C2387" t="s">
        <v>21</v>
      </c>
      <c r="D2387" t="s">
        <v>43</v>
      </c>
      <c r="E2387" s="1">
        <v>44327</v>
      </c>
      <c r="F2387" s="4">
        <v>3500</v>
      </c>
      <c r="G2387">
        <v>350</v>
      </c>
      <c r="H2387" s="3">
        <f>_xlfn.XLOOKUP(sales[[#This Row],[Product]],products[Product],products[Cost per box])*sales[[#This Row],[Boxes]]</f>
        <v>1347.5</v>
      </c>
      <c r="I2387" s="4">
        <f>sales[[#This Row],[Revenue]]-sales[[#This Row],[Cost]]</f>
        <v>2152.5</v>
      </c>
    </row>
    <row r="2388" spans="2:9" x14ac:dyDescent="0.25">
      <c r="B2388" t="s">
        <v>13</v>
      </c>
      <c r="C2388" t="s">
        <v>21</v>
      </c>
      <c r="D2388" t="s">
        <v>17</v>
      </c>
      <c r="E2388" s="1">
        <v>44327</v>
      </c>
      <c r="F2388" s="4">
        <v>4291</v>
      </c>
      <c r="G2388">
        <v>331</v>
      </c>
      <c r="H2388" s="3">
        <f>_xlfn.XLOOKUP(sales[[#This Row],[Product]],products[Product],products[Cost per box])*sales[[#This Row],[Boxes]]</f>
        <v>2250.7999999999997</v>
      </c>
      <c r="I2388" s="4">
        <f>sales[[#This Row],[Revenue]]-sales[[#This Row],[Cost]]</f>
        <v>2040.2000000000003</v>
      </c>
    </row>
    <row r="2389" spans="2:9" x14ac:dyDescent="0.25">
      <c r="B2389" t="s">
        <v>49</v>
      </c>
      <c r="C2389" t="s">
        <v>27</v>
      </c>
      <c r="D2389" t="s">
        <v>48</v>
      </c>
      <c r="E2389" s="1">
        <v>44327</v>
      </c>
      <c r="F2389" s="4">
        <v>1344</v>
      </c>
      <c r="G2389">
        <v>90</v>
      </c>
      <c r="H2389" s="3">
        <f>_xlfn.XLOOKUP(sales[[#This Row],[Product]],products[Product],products[Cost per box])*sales[[#This Row],[Boxes]]</f>
        <v>673.2</v>
      </c>
      <c r="I2389" s="4">
        <f>sales[[#This Row],[Revenue]]-sales[[#This Row],[Cost]]</f>
        <v>670.8</v>
      </c>
    </row>
    <row r="2390" spans="2:9" x14ac:dyDescent="0.25">
      <c r="B2390" t="s">
        <v>18</v>
      </c>
      <c r="C2390" t="s">
        <v>16</v>
      </c>
      <c r="D2390" t="s">
        <v>44</v>
      </c>
      <c r="E2390" s="1">
        <v>44327</v>
      </c>
      <c r="F2390" s="4">
        <v>4662</v>
      </c>
      <c r="G2390">
        <v>424</v>
      </c>
      <c r="H2390" s="3">
        <f>_xlfn.XLOOKUP(sales[[#This Row],[Product]],products[Product],products[Cost per box])*sales[[#This Row],[Boxes]]</f>
        <v>4057.6800000000003</v>
      </c>
      <c r="I2390" s="4">
        <f>sales[[#This Row],[Revenue]]-sales[[#This Row],[Cost]]</f>
        <v>604.31999999999971</v>
      </c>
    </row>
    <row r="2391" spans="2:9" x14ac:dyDescent="0.25">
      <c r="B2391" t="s">
        <v>5</v>
      </c>
      <c r="C2391" t="s">
        <v>16</v>
      </c>
      <c r="D2391" t="s">
        <v>43</v>
      </c>
      <c r="E2391" s="1">
        <v>44327</v>
      </c>
      <c r="F2391" s="4">
        <v>266</v>
      </c>
      <c r="G2391">
        <v>27</v>
      </c>
      <c r="H2391" s="3">
        <f>_xlfn.XLOOKUP(sales[[#This Row],[Product]],products[Product],products[Cost per box])*sales[[#This Row],[Boxes]]</f>
        <v>103.95</v>
      </c>
      <c r="I2391" s="4">
        <f>sales[[#This Row],[Revenue]]-sales[[#This Row],[Cost]]</f>
        <v>162.05000000000001</v>
      </c>
    </row>
    <row r="2392" spans="2:9" x14ac:dyDescent="0.25">
      <c r="B2392" t="s">
        <v>41</v>
      </c>
      <c r="C2392" t="s">
        <v>16</v>
      </c>
      <c r="D2392" t="s">
        <v>47</v>
      </c>
      <c r="E2392" s="1">
        <v>44327</v>
      </c>
      <c r="F2392" s="4">
        <v>3451</v>
      </c>
      <c r="G2392">
        <v>266</v>
      </c>
      <c r="H2392" s="3">
        <f>_xlfn.XLOOKUP(sales[[#This Row],[Product]],products[Product],products[Cost per box])*sales[[#This Row],[Boxes]]</f>
        <v>1399.1599999999999</v>
      </c>
      <c r="I2392" s="4">
        <f>sales[[#This Row],[Revenue]]-sales[[#This Row],[Cost]]</f>
        <v>2051.84</v>
      </c>
    </row>
    <row r="2393" spans="2:9" x14ac:dyDescent="0.25">
      <c r="B2393" t="s">
        <v>8</v>
      </c>
      <c r="C2393" t="s">
        <v>21</v>
      </c>
      <c r="D2393" t="s">
        <v>48</v>
      </c>
      <c r="E2393" s="1">
        <v>44327</v>
      </c>
      <c r="F2393" s="4">
        <v>2254</v>
      </c>
      <c r="G2393">
        <v>141</v>
      </c>
      <c r="H2393" s="3">
        <f>_xlfn.XLOOKUP(sales[[#This Row],[Product]],products[Product],products[Cost per box])*sales[[#This Row],[Boxes]]</f>
        <v>1054.68</v>
      </c>
      <c r="I2393" s="4">
        <f>sales[[#This Row],[Revenue]]-sales[[#This Row],[Cost]]</f>
        <v>1199.32</v>
      </c>
    </row>
    <row r="2394" spans="2:9" x14ac:dyDescent="0.25">
      <c r="B2394" t="s">
        <v>41</v>
      </c>
      <c r="C2394" t="s">
        <v>16</v>
      </c>
      <c r="D2394" t="s">
        <v>7</v>
      </c>
      <c r="E2394" s="1">
        <v>44327</v>
      </c>
      <c r="F2394" s="4">
        <v>168</v>
      </c>
      <c r="G2394">
        <v>14</v>
      </c>
      <c r="H2394" s="3">
        <f>_xlfn.XLOOKUP(sales[[#This Row],[Product]],products[Product],products[Cost per box])*sales[[#This Row],[Boxes]]</f>
        <v>72.100000000000009</v>
      </c>
      <c r="I2394" s="4">
        <f>sales[[#This Row],[Revenue]]-sales[[#This Row],[Cost]]</f>
        <v>95.899999999999991</v>
      </c>
    </row>
    <row r="2395" spans="2:9" x14ac:dyDescent="0.25">
      <c r="B2395" t="s">
        <v>13</v>
      </c>
      <c r="C2395" t="s">
        <v>16</v>
      </c>
      <c r="D2395" t="s">
        <v>44</v>
      </c>
      <c r="E2395" s="1">
        <v>44327</v>
      </c>
      <c r="F2395" s="4">
        <v>3969</v>
      </c>
      <c r="G2395">
        <v>441</v>
      </c>
      <c r="H2395" s="3">
        <f>_xlfn.XLOOKUP(sales[[#This Row],[Product]],products[Product],products[Cost per box])*sales[[#This Row],[Boxes]]</f>
        <v>4220.37</v>
      </c>
      <c r="I2395" s="4">
        <f>sales[[#This Row],[Revenue]]-sales[[#This Row],[Cost]]</f>
        <v>-251.36999999999989</v>
      </c>
    </row>
    <row r="2396" spans="2:9" x14ac:dyDescent="0.25">
      <c r="B2396" t="s">
        <v>10</v>
      </c>
      <c r="C2396" t="s">
        <v>6</v>
      </c>
      <c r="D2396" t="s">
        <v>48</v>
      </c>
      <c r="E2396" s="1">
        <v>44327</v>
      </c>
      <c r="F2396" s="4">
        <v>6937</v>
      </c>
      <c r="G2396">
        <v>463</v>
      </c>
      <c r="H2396" s="3">
        <f>_xlfn.XLOOKUP(sales[[#This Row],[Product]],products[Product],products[Cost per box])*sales[[#This Row],[Boxes]]</f>
        <v>3463.2400000000002</v>
      </c>
      <c r="I2396" s="4">
        <f>sales[[#This Row],[Revenue]]-sales[[#This Row],[Cost]]</f>
        <v>3473.7599999999998</v>
      </c>
    </row>
    <row r="2397" spans="2:9" x14ac:dyDescent="0.25">
      <c r="B2397" t="s">
        <v>32</v>
      </c>
      <c r="C2397" t="s">
        <v>9</v>
      </c>
      <c r="D2397" t="s">
        <v>24</v>
      </c>
      <c r="E2397" s="1">
        <v>44327</v>
      </c>
      <c r="F2397" s="4">
        <v>1827</v>
      </c>
      <c r="G2397">
        <v>115</v>
      </c>
      <c r="H2397" s="3">
        <f>_xlfn.XLOOKUP(sales[[#This Row],[Product]],products[Product],products[Cost per box])*sales[[#This Row],[Boxes]]</f>
        <v>1208.6499999999999</v>
      </c>
      <c r="I2397" s="4">
        <f>sales[[#This Row],[Revenue]]-sales[[#This Row],[Cost]]</f>
        <v>618.35000000000014</v>
      </c>
    </row>
    <row r="2398" spans="2:9" x14ac:dyDescent="0.25">
      <c r="B2398" t="s">
        <v>34</v>
      </c>
      <c r="C2398" t="s">
        <v>11</v>
      </c>
      <c r="D2398" t="s">
        <v>38</v>
      </c>
      <c r="E2398" s="1">
        <v>44327</v>
      </c>
      <c r="F2398" s="4">
        <v>2135</v>
      </c>
      <c r="G2398">
        <v>126</v>
      </c>
      <c r="H2398" s="3">
        <f>_xlfn.XLOOKUP(sales[[#This Row],[Product]],products[Product],products[Cost per box])*sales[[#This Row],[Boxes]]</f>
        <v>1252.4399999999998</v>
      </c>
      <c r="I2398" s="4">
        <f>sales[[#This Row],[Revenue]]-sales[[#This Row],[Cost]]</f>
        <v>882.56000000000017</v>
      </c>
    </row>
    <row r="2399" spans="2:9" x14ac:dyDescent="0.25">
      <c r="B2399" t="s">
        <v>29</v>
      </c>
      <c r="C2399" t="s">
        <v>9</v>
      </c>
      <c r="D2399" t="s">
        <v>50</v>
      </c>
      <c r="E2399" s="1">
        <v>44327</v>
      </c>
      <c r="F2399" s="4">
        <v>5089</v>
      </c>
      <c r="G2399">
        <v>425</v>
      </c>
      <c r="H2399" s="3">
        <f>_xlfn.XLOOKUP(sales[[#This Row],[Product]],products[Product],products[Cost per box])*sales[[#This Row],[Boxes]]</f>
        <v>5274.25</v>
      </c>
      <c r="I2399" s="4">
        <f>sales[[#This Row],[Revenue]]-sales[[#This Row],[Cost]]</f>
        <v>-185.25</v>
      </c>
    </row>
    <row r="2400" spans="2:9" x14ac:dyDescent="0.25">
      <c r="B2400" t="s">
        <v>32</v>
      </c>
      <c r="C2400" t="s">
        <v>16</v>
      </c>
      <c r="D2400" t="s">
        <v>30</v>
      </c>
      <c r="E2400" s="1">
        <v>44327</v>
      </c>
      <c r="F2400" s="4">
        <v>2345</v>
      </c>
      <c r="G2400">
        <v>214</v>
      </c>
      <c r="H2400" s="3">
        <f>_xlfn.XLOOKUP(sales[[#This Row],[Product]],products[Product],products[Cost per box])*sales[[#This Row],[Boxes]]</f>
        <v>787.52</v>
      </c>
      <c r="I2400" s="4">
        <f>sales[[#This Row],[Revenue]]-sales[[#This Row],[Cost]]</f>
        <v>1557.48</v>
      </c>
    </row>
    <row r="2401" spans="2:9" x14ac:dyDescent="0.25">
      <c r="B2401" t="s">
        <v>25</v>
      </c>
      <c r="C2401" t="s">
        <v>16</v>
      </c>
      <c r="D2401" t="s">
        <v>7</v>
      </c>
      <c r="E2401" s="1">
        <v>44327</v>
      </c>
      <c r="F2401" s="4">
        <v>84</v>
      </c>
      <c r="G2401">
        <v>7</v>
      </c>
      <c r="H2401" s="3">
        <f>_xlfn.XLOOKUP(sales[[#This Row],[Product]],products[Product],products[Cost per box])*sales[[#This Row],[Boxes]]</f>
        <v>36.050000000000004</v>
      </c>
      <c r="I2401" s="4">
        <f>sales[[#This Row],[Revenue]]-sales[[#This Row],[Cost]]</f>
        <v>47.949999999999996</v>
      </c>
    </row>
    <row r="2402" spans="2:9" x14ac:dyDescent="0.25">
      <c r="B2402" t="s">
        <v>51</v>
      </c>
      <c r="C2402" t="s">
        <v>21</v>
      </c>
      <c r="D2402" t="s">
        <v>52</v>
      </c>
      <c r="E2402" s="1">
        <v>44328</v>
      </c>
      <c r="F2402" s="4">
        <v>4543</v>
      </c>
      <c r="G2402">
        <v>175</v>
      </c>
      <c r="H2402" s="3">
        <f>_xlfn.XLOOKUP(sales[[#This Row],[Product]],products[Product],products[Cost per box])*sales[[#This Row],[Boxes]]</f>
        <v>581</v>
      </c>
      <c r="I2402" s="4">
        <f>sales[[#This Row],[Revenue]]-sales[[#This Row],[Cost]]</f>
        <v>3962</v>
      </c>
    </row>
    <row r="2403" spans="2:9" x14ac:dyDescent="0.25">
      <c r="B2403" t="s">
        <v>23</v>
      </c>
      <c r="C2403" t="s">
        <v>11</v>
      </c>
      <c r="D2403" t="s">
        <v>35</v>
      </c>
      <c r="E2403" s="1">
        <v>44328</v>
      </c>
      <c r="F2403" s="4">
        <v>3500</v>
      </c>
      <c r="G2403">
        <v>140</v>
      </c>
      <c r="H2403" s="3">
        <f>_xlfn.XLOOKUP(sales[[#This Row],[Product]],products[Product],products[Cost per box])*sales[[#This Row],[Boxes]]</f>
        <v>371</v>
      </c>
      <c r="I2403" s="4">
        <f>sales[[#This Row],[Revenue]]-sales[[#This Row],[Cost]]</f>
        <v>3129</v>
      </c>
    </row>
    <row r="2404" spans="2:9" x14ac:dyDescent="0.25">
      <c r="B2404" t="s">
        <v>39</v>
      </c>
      <c r="C2404" t="s">
        <v>27</v>
      </c>
      <c r="D2404" t="s">
        <v>43</v>
      </c>
      <c r="E2404" s="1">
        <v>44328</v>
      </c>
      <c r="F2404" s="4">
        <v>721</v>
      </c>
      <c r="G2404">
        <v>61</v>
      </c>
      <c r="H2404" s="3">
        <f>_xlfn.XLOOKUP(sales[[#This Row],[Product]],products[Product],products[Cost per box])*sales[[#This Row],[Boxes]]</f>
        <v>234.85</v>
      </c>
      <c r="I2404" s="4">
        <f>sales[[#This Row],[Revenue]]-sales[[#This Row],[Cost]]</f>
        <v>486.15</v>
      </c>
    </row>
    <row r="2405" spans="2:9" x14ac:dyDescent="0.25">
      <c r="B2405" t="s">
        <v>37</v>
      </c>
      <c r="C2405" t="s">
        <v>27</v>
      </c>
      <c r="D2405" t="s">
        <v>28</v>
      </c>
      <c r="E2405" s="1">
        <v>44328</v>
      </c>
      <c r="F2405" s="4">
        <v>5894</v>
      </c>
      <c r="G2405">
        <v>268</v>
      </c>
      <c r="H2405" s="3">
        <f>_xlfn.XLOOKUP(sales[[#This Row],[Product]],products[Product],products[Cost per box])*sales[[#This Row],[Boxes]]</f>
        <v>739.68</v>
      </c>
      <c r="I2405" s="4">
        <f>sales[[#This Row],[Revenue]]-sales[[#This Row],[Cost]]</f>
        <v>5154.32</v>
      </c>
    </row>
    <row r="2406" spans="2:9" x14ac:dyDescent="0.25">
      <c r="B2406" t="s">
        <v>29</v>
      </c>
      <c r="C2406" t="s">
        <v>11</v>
      </c>
      <c r="D2406" t="s">
        <v>48</v>
      </c>
      <c r="E2406" s="1">
        <v>44328</v>
      </c>
      <c r="F2406" s="4">
        <v>1029</v>
      </c>
      <c r="G2406">
        <v>69</v>
      </c>
      <c r="H2406" s="3">
        <f>_xlfn.XLOOKUP(sales[[#This Row],[Product]],products[Product],products[Cost per box])*sales[[#This Row],[Boxes]]</f>
        <v>516.12</v>
      </c>
      <c r="I2406" s="4">
        <f>sales[[#This Row],[Revenue]]-sales[[#This Row],[Cost]]</f>
        <v>512.88</v>
      </c>
    </row>
    <row r="2407" spans="2:9" x14ac:dyDescent="0.25">
      <c r="B2407" t="s">
        <v>20</v>
      </c>
      <c r="C2407" t="s">
        <v>6</v>
      </c>
      <c r="D2407" t="s">
        <v>44</v>
      </c>
      <c r="E2407" s="1">
        <v>44328</v>
      </c>
      <c r="F2407" s="4">
        <v>119</v>
      </c>
      <c r="G2407">
        <v>14</v>
      </c>
      <c r="H2407" s="3">
        <f>_xlfn.XLOOKUP(sales[[#This Row],[Product]],products[Product],products[Cost per box])*sales[[#This Row],[Boxes]]</f>
        <v>133.98000000000002</v>
      </c>
      <c r="I2407" s="4">
        <f>sales[[#This Row],[Revenue]]-sales[[#This Row],[Cost]]</f>
        <v>-14.980000000000018</v>
      </c>
    </row>
    <row r="2408" spans="2:9" x14ac:dyDescent="0.25">
      <c r="B2408" t="s">
        <v>39</v>
      </c>
      <c r="C2408" t="s">
        <v>11</v>
      </c>
      <c r="D2408" t="s">
        <v>42</v>
      </c>
      <c r="E2408" s="1">
        <v>44328</v>
      </c>
      <c r="F2408" s="4">
        <v>4144</v>
      </c>
      <c r="G2408">
        <v>181</v>
      </c>
      <c r="H2408" s="3">
        <f>_xlfn.XLOOKUP(sales[[#This Row],[Product]],products[Product],products[Cost per box])*sales[[#This Row],[Boxes]]</f>
        <v>857.94</v>
      </c>
      <c r="I2408" s="4">
        <f>sales[[#This Row],[Revenue]]-sales[[#This Row],[Cost]]</f>
        <v>3286.06</v>
      </c>
    </row>
    <row r="2409" spans="2:9" x14ac:dyDescent="0.25">
      <c r="B2409" t="s">
        <v>33</v>
      </c>
      <c r="C2409" t="s">
        <v>21</v>
      </c>
      <c r="D2409" t="s">
        <v>44</v>
      </c>
      <c r="E2409" s="1">
        <v>44328</v>
      </c>
      <c r="F2409" s="4">
        <v>4242</v>
      </c>
      <c r="G2409">
        <v>425</v>
      </c>
      <c r="H2409" s="3">
        <f>_xlfn.XLOOKUP(sales[[#This Row],[Product]],products[Product],products[Cost per box])*sales[[#This Row],[Boxes]]</f>
        <v>4067.25</v>
      </c>
      <c r="I2409" s="4">
        <f>sales[[#This Row],[Revenue]]-sales[[#This Row],[Cost]]</f>
        <v>174.75</v>
      </c>
    </row>
    <row r="2410" spans="2:9" x14ac:dyDescent="0.25">
      <c r="B2410" t="s">
        <v>10</v>
      </c>
      <c r="C2410" t="s">
        <v>9</v>
      </c>
      <c r="D2410" t="s">
        <v>31</v>
      </c>
      <c r="E2410" s="1">
        <v>44329</v>
      </c>
      <c r="F2410" s="4">
        <v>6433</v>
      </c>
      <c r="G2410">
        <v>322</v>
      </c>
      <c r="H2410" s="3">
        <f>_xlfn.XLOOKUP(sales[[#This Row],[Product]],products[Product],products[Cost per box])*sales[[#This Row],[Boxes]]</f>
        <v>1841.84</v>
      </c>
      <c r="I2410" s="4">
        <f>sales[[#This Row],[Revenue]]-sales[[#This Row],[Cost]]</f>
        <v>4591.16</v>
      </c>
    </row>
    <row r="2411" spans="2:9" x14ac:dyDescent="0.25">
      <c r="B2411" t="s">
        <v>46</v>
      </c>
      <c r="C2411" t="s">
        <v>11</v>
      </c>
      <c r="D2411" t="s">
        <v>36</v>
      </c>
      <c r="E2411" s="1">
        <v>44329</v>
      </c>
      <c r="F2411" s="4">
        <v>3745</v>
      </c>
      <c r="G2411">
        <v>289</v>
      </c>
      <c r="H2411" s="3">
        <f>_xlfn.XLOOKUP(sales[[#This Row],[Product]],products[Product],products[Cost per box])*sales[[#This Row],[Boxes]]</f>
        <v>1456.56</v>
      </c>
      <c r="I2411" s="4">
        <f>sales[[#This Row],[Revenue]]-sales[[#This Row],[Cost]]</f>
        <v>2288.44</v>
      </c>
    </row>
    <row r="2412" spans="2:9" x14ac:dyDescent="0.25">
      <c r="B2412" t="s">
        <v>15</v>
      </c>
      <c r="C2412" t="s">
        <v>27</v>
      </c>
      <c r="D2412" t="s">
        <v>47</v>
      </c>
      <c r="E2412" s="1">
        <v>44329</v>
      </c>
      <c r="F2412" s="4">
        <v>5096</v>
      </c>
      <c r="G2412">
        <v>392</v>
      </c>
      <c r="H2412" s="3">
        <f>_xlfn.XLOOKUP(sales[[#This Row],[Product]],products[Product],products[Cost per box])*sales[[#This Row],[Boxes]]</f>
        <v>2061.92</v>
      </c>
      <c r="I2412" s="4">
        <f>sales[[#This Row],[Revenue]]-sales[[#This Row],[Cost]]</f>
        <v>3034.08</v>
      </c>
    </row>
    <row r="2413" spans="2:9" x14ac:dyDescent="0.25">
      <c r="B2413" t="s">
        <v>51</v>
      </c>
      <c r="C2413" t="s">
        <v>6</v>
      </c>
      <c r="D2413" t="s">
        <v>12</v>
      </c>
      <c r="E2413" s="1">
        <v>44329</v>
      </c>
      <c r="F2413" s="4">
        <v>3444</v>
      </c>
      <c r="G2413">
        <v>128</v>
      </c>
      <c r="H2413" s="3">
        <f>_xlfn.XLOOKUP(sales[[#This Row],[Product]],products[Product],products[Cost per box])*sales[[#This Row],[Boxes]]</f>
        <v>1079.04</v>
      </c>
      <c r="I2413" s="4">
        <f>sales[[#This Row],[Revenue]]-sales[[#This Row],[Cost]]</f>
        <v>2364.96</v>
      </c>
    </row>
    <row r="2414" spans="2:9" x14ac:dyDescent="0.25">
      <c r="B2414" t="s">
        <v>33</v>
      </c>
      <c r="C2414" t="s">
        <v>9</v>
      </c>
      <c r="D2414" t="s">
        <v>7</v>
      </c>
      <c r="E2414" s="1">
        <v>44329</v>
      </c>
      <c r="F2414" s="4">
        <v>1624</v>
      </c>
      <c r="G2414">
        <v>116</v>
      </c>
      <c r="H2414" s="3">
        <f>_xlfn.XLOOKUP(sales[[#This Row],[Product]],products[Product],products[Cost per box])*sales[[#This Row],[Boxes]]</f>
        <v>597.40000000000009</v>
      </c>
      <c r="I2414" s="4">
        <f>sales[[#This Row],[Revenue]]-sales[[#This Row],[Cost]]</f>
        <v>1026.5999999999999</v>
      </c>
    </row>
    <row r="2415" spans="2:9" x14ac:dyDescent="0.25">
      <c r="B2415" t="s">
        <v>20</v>
      </c>
      <c r="C2415" t="s">
        <v>6</v>
      </c>
      <c r="D2415" t="s">
        <v>7</v>
      </c>
      <c r="E2415" s="1">
        <v>44329</v>
      </c>
      <c r="F2415" s="4">
        <v>4872</v>
      </c>
      <c r="G2415">
        <v>348</v>
      </c>
      <c r="H2415" s="3">
        <f>_xlfn.XLOOKUP(sales[[#This Row],[Product]],products[Product],products[Cost per box])*sales[[#This Row],[Boxes]]</f>
        <v>1792.2</v>
      </c>
      <c r="I2415" s="4">
        <f>sales[[#This Row],[Revenue]]-sales[[#This Row],[Cost]]</f>
        <v>3079.8</v>
      </c>
    </row>
    <row r="2416" spans="2:9" x14ac:dyDescent="0.25">
      <c r="B2416" t="s">
        <v>5</v>
      </c>
      <c r="C2416" t="s">
        <v>27</v>
      </c>
      <c r="D2416" t="s">
        <v>12</v>
      </c>
      <c r="E2416" s="1">
        <v>44329</v>
      </c>
      <c r="F2416" s="4">
        <v>14854</v>
      </c>
      <c r="G2416">
        <v>572</v>
      </c>
      <c r="H2416" s="3">
        <f>_xlfn.XLOOKUP(sales[[#This Row],[Product]],products[Product],products[Cost per box])*sales[[#This Row],[Boxes]]</f>
        <v>4821.96</v>
      </c>
      <c r="I2416" s="4">
        <f>sales[[#This Row],[Revenue]]-sales[[#This Row],[Cost]]</f>
        <v>10032.040000000001</v>
      </c>
    </row>
    <row r="2417" spans="2:9" x14ac:dyDescent="0.25">
      <c r="B2417" t="s">
        <v>13</v>
      </c>
      <c r="C2417" t="s">
        <v>27</v>
      </c>
      <c r="D2417" t="s">
        <v>44</v>
      </c>
      <c r="E2417" s="1">
        <v>44329</v>
      </c>
      <c r="F2417" s="4">
        <v>4466</v>
      </c>
      <c r="G2417">
        <v>406</v>
      </c>
      <c r="H2417" s="3">
        <f>_xlfn.XLOOKUP(sales[[#This Row],[Product]],products[Product],products[Cost per box])*sales[[#This Row],[Boxes]]</f>
        <v>3885.42</v>
      </c>
      <c r="I2417" s="4">
        <f>sales[[#This Row],[Revenue]]-sales[[#This Row],[Cost]]</f>
        <v>580.57999999999993</v>
      </c>
    </row>
    <row r="2418" spans="2:9" x14ac:dyDescent="0.25">
      <c r="B2418" t="s">
        <v>34</v>
      </c>
      <c r="C2418" t="s">
        <v>16</v>
      </c>
      <c r="D2418" t="s">
        <v>22</v>
      </c>
      <c r="E2418" s="1">
        <v>44329</v>
      </c>
      <c r="F2418" s="4">
        <v>7014</v>
      </c>
      <c r="G2418">
        <v>910</v>
      </c>
      <c r="H2418" s="3">
        <f>_xlfn.XLOOKUP(sales[[#This Row],[Product]],products[Product],products[Cost per box])*sales[[#This Row],[Boxes]]</f>
        <v>7480.2000000000007</v>
      </c>
      <c r="I2418" s="4">
        <f>sales[[#This Row],[Revenue]]-sales[[#This Row],[Cost]]</f>
        <v>-466.20000000000073</v>
      </c>
    </row>
    <row r="2419" spans="2:9" x14ac:dyDescent="0.25">
      <c r="B2419" t="s">
        <v>49</v>
      </c>
      <c r="C2419" t="s">
        <v>27</v>
      </c>
      <c r="D2419" t="s">
        <v>36</v>
      </c>
      <c r="E2419" s="1">
        <v>44329</v>
      </c>
      <c r="F2419" s="4">
        <v>8092</v>
      </c>
      <c r="G2419">
        <v>540</v>
      </c>
      <c r="H2419" s="3">
        <f>_xlfn.XLOOKUP(sales[[#This Row],[Product]],products[Product],products[Cost per box])*sales[[#This Row],[Boxes]]</f>
        <v>2721.6</v>
      </c>
      <c r="I2419" s="4">
        <f>sales[[#This Row],[Revenue]]-sales[[#This Row],[Cost]]</f>
        <v>5370.4</v>
      </c>
    </row>
    <row r="2420" spans="2:9" x14ac:dyDescent="0.25">
      <c r="B2420" t="s">
        <v>34</v>
      </c>
      <c r="C2420" t="s">
        <v>21</v>
      </c>
      <c r="D2420" t="s">
        <v>30</v>
      </c>
      <c r="E2420" s="1">
        <v>44329</v>
      </c>
      <c r="F2420" s="4">
        <v>784</v>
      </c>
      <c r="G2420">
        <v>72</v>
      </c>
      <c r="H2420" s="3">
        <f>_xlfn.XLOOKUP(sales[[#This Row],[Product]],products[Product],products[Cost per box])*sales[[#This Row],[Boxes]]</f>
        <v>264.96000000000004</v>
      </c>
      <c r="I2420" s="4">
        <f>sales[[#This Row],[Revenue]]-sales[[#This Row],[Cost]]</f>
        <v>519.04</v>
      </c>
    </row>
    <row r="2421" spans="2:9" x14ac:dyDescent="0.25">
      <c r="B2421" t="s">
        <v>18</v>
      </c>
      <c r="C2421" t="s">
        <v>27</v>
      </c>
      <c r="D2421" t="s">
        <v>22</v>
      </c>
      <c r="E2421" s="1">
        <v>44329</v>
      </c>
      <c r="F2421" s="4">
        <v>1743</v>
      </c>
      <c r="G2421">
        <v>291</v>
      </c>
      <c r="H2421" s="3">
        <f>_xlfn.XLOOKUP(sales[[#This Row],[Product]],products[Product],products[Cost per box])*sales[[#This Row],[Boxes]]</f>
        <v>2392.02</v>
      </c>
      <c r="I2421" s="4">
        <f>sales[[#This Row],[Revenue]]-sales[[#This Row],[Cost]]</f>
        <v>-649.02</v>
      </c>
    </row>
    <row r="2422" spans="2:9" x14ac:dyDescent="0.25">
      <c r="B2422" t="s">
        <v>29</v>
      </c>
      <c r="C2422" t="s">
        <v>16</v>
      </c>
      <c r="D2422" t="s">
        <v>35</v>
      </c>
      <c r="E2422" s="1">
        <v>44329</v>
      </c>
      <c r="F2422" s="4">
        <v>1071</v>
      </c>
      <c r="G2422">
        <v>47</v>
      </c>
      <c r="H2422" s="3">
        <f>_xlfn.XLOOKUP(sales[[#This Row],[Product]],products[Product],products[Cost per box])*sales[[#This Row],[Boxes]]</f>
        <v>124.55</v>
      </c>
      <c r="I2422" s="4">
        <f>sales[[#This Row],[Revenue]]-sales[[#This Row],[Cost]]</f>
        <v>946.45</v>
      </c>
    </row>
    <row r="2423" spans="2:9" x14ac:dyDescent="0.25">
      <c r="B2423" t="s">
        <v>32</v>
      </c>
      <c r="C2423" t="s">
        <v>11</v>
      </c>
      <c r="D2423" t="s">
        <v>44</v>
      </c>
      <c r="E2423" s="1">
        <v>44329</v>
      </c>
      <c r="F2423" s="4">
        <v>2786</v>
      </c>
      <c r="G2423">
        <v>279</v>
      </c>
      <c r="H2423" s="3">
        <f>_xlfn.XLOOKUP(sales[[#This Row],[Product]],products[Product],products[Cost per box])*sales[[#This Row],[Boxes]]</f>
        <v>2670.03</v>
      </c>
      <c r="I2423" s="4">
        <f>sales[[#This Row],[Revenue]]-sales[[#This Row],[Cost]]</f>
        <v>115.9699999999998</v>
      </c>
    </row>
    <row r="2424" spans="2:9" x14ac:dyDescent="0.25">
      <c r="B2424" t="s">
        <v>18</v>
      </c>
      <c r="C2424" t="s">
        <v>6</v>
      </c>
      <c r="D2424" t="s">
        <v>43</v>
      </c>
      <c r="E2424" s="1">
        <v>44329</v>
      </c>
      <c r="F2424" s="4">
        <v>833</v>
      </c>
      <c r="G2424">
        <v>84</v>
      </c>
      <c r="H2424" s="3">
        <f>_xlfn.XLOOKUP(sales[[#This Row],[Product]],products[Product],products[Cost per box])*sales[[#This Row],[Boxes]]</f>
        <v>323.40000000000003</v>
      </c>
      <c r="I2424" s="4">
        <f>sales[[#This Row],[Revenue]]-sales[[#This Row],[Cost]]</f>
        <v>509.59999999999997</v>
      </c>
    </row>
    <row r="2425" spans="2:9" x14ac:dyDescent="0.25">
      <c r="B2425" t="s">
        <v>39</v>
      </c>
      <c r="C2425" t="s">
        <v>16</v>
      </c>
      <c r="D2425" t="s">
        <v>12</v>
      </c>
      <c r="E2425" s="1">
        <v>44329</v>
      </c>
      <c r="F2425" s="4">
        <v>4648</v>
      </c>
      <c r="G2425">
        <v>179</v>
      </c>
      <c r="H2425" s="3">
        <f>_xlfn.XLOOKUP(sales[[#This Row],[Product]],products[Product],products[Cost per box])*sales[[#This Row],[Boxes]]</f>
        <v>1508.97</v>
      </c>
      <c r="I2425" s="4">
        <f>sales[[#This Row],[Revenue]]-sales[[#This Row],[Cost]]</f>
        <v>3139.0299999999997</v>
      </c>
    </row>
    <row r="2426" spans="2:9" x14ac:dyDescent="0.25">
      <c r="B2426" t="s">
        <v>40</v>
      </c>
      <c r="C2426" t="s">
        <v>16</v>
      </c>
      <c r="D2426" t="s">
        <v>48</v>
      </c>
      <c r="E2426" s="1">
        <v>44329</v>
      </c>
      <c r="F2426" s="4">
        <v>3710</v>
      </c>
      <c r="G2426">
        <v>248</v>
      </c>
      <c r="H2426" s="3">
        <f>_xlfn.XLOOKUP(sales[[#This Row],[Product]],products[Product],products[Cost per box])*sales[[#This Row],[Boxes]]</f>
        <v>1855.0400000000002</v>
      </c>
      <c r="I2426" s="4">
        <f>sales[[#This Row],[Revenue]]-sales[[#This Row],[Cost]]</f>
        <v>1854.9599999999998</v>
      </c>
    </row>
    <row r="2427" spans="2:9" x14ac:dyDescent="0.25">
      <c r="B2427" t="s">
        <v>34</v>
      </c>
      <c r="C2427" t="s">
        <v>21</v>
      </c>
      <c r="D2427" t="s">
        <v>45</v>
      </c>
      <c r="E2427" s="1">
        <v>44329</v>
      </c>
      <c r="F2427" s="4">
        <v>6965</v>
      </c>
      <c r="G2427">
        <v>332</v>
      </c>
      <c r="H2427" s="3">
        <f>_xlfn.XLOOKUP(sales[[#This Row],[Product]],products[Product],products[Cost per box])*sales[[#This Row],[Boxes]]</f>
        <v>2566.36</v>
      </c>
      <c r="I2427" s="4">
        <f>sales[[#This Row],[Revenue]]-sales[[#This Row],[Cost]]</f>
        <v>4398.6399999999994</v>
      </c>
    </row>
    <row r="2428" spans="2:9" x14ac:dyDescent="0.25">
      <c r="B2428" t="s">
        <v>23</v>
      </c>
      <c r="C2428" t="s">
        <v>9</v>
      </c>
      <c r="D2428" t="s">
        <v>19</v>
      </c>
      <c r="E2428" s="1">
        <v>44330</v>
      </c>
      <c r="F2428" s="4">
        <v>6440</v>
      </c>
      <c r="G2428">
        <v>1050</v>
      </c>
      <c r="H2428" s="3">
        <f>_xlfn.XLOOKUP(sales[[#This Row],[Product]],products[Product],products[Cost per box])*sales[[#This Row],[Boxes]]</f>
        <v>10741.5</v>
      </c>
      <c r="I2428" s="4">
        <f>sales[[#This Row],[Revenue]]-sales[[#This Row],[Cost]]</f>
        <v>-4301.5</v>
      </c>
    </row>
    <row r="2429" spans="2:9" x14ac:dyDescent="0.25">
      <c r="B2429" t="s">
        <v>32</v>
      </c>
      <c r="C2429" t="s">
        <v>16</v>
      </c>
      <c r="D2429" t="s">
        <v>47</v>
      </c>
      <c r="E2429" s="1">
        <v>44330</v>
      </c>
      <c r="F2429" s="4">
        <v>1918</v>
      </c>
      <c r="G2429">
        <v>148</v>
      </c>
      <c r="H2429" s="3">
        <f>_xlfn.XLOOKUP(sales[[#This Row],[Product]],products[Product],products[Cost per box])*sales[[#This Row],[Boxes]]</f>
        <v>778.48</v>
      </c>
      <c r="I2429" s="4">
        <f>sales[[#This Row],[Revenue]]-sales[[#This Row],[Cost]]</f>
        <v>1139.52</v>
      </c>
    </row>
    <row r="2430" spans="2:9" x14ac:dyDescent="0.25">
      <c r="B2430" t="s">
        <v>34</v>
      </c>
      <c r="C2430" t="s">
        <v>9</v>
      </c>
      <c r="D2430" t="s">
        <v>38</v>
      </c>
      <c r="E2430" s="1">
        <v>44330</v>
      </c>
      <c r="F2430" s="4">
        <v>6811</v>
      </c>
      <c r="G2430">
        <v>401</v>
      </c>
      <c r="H2430" s="3">
        <f>_xlfn.XLOOKUP(sales[[#This Row],[Product]],products[Product],products[Cost per box])*sales[[#This Row],[Boxes]]</f>
        <v>3985.9399999999996</v>
      </c>
      <c r="I2430" s="4">
        <f>sales[[#This Row],[Revenue]]-sales[[#This Row],[Cost]]</f>
        <v>2825.0600000000004</v>
      </c>
    </row>
    <row r="2431" spans="2:9" x14ac:dyDescent="0.25">
      <c r="B2431" t="s">
        <v>18</v>
      </c>
      <c r="C2431" t="s">
        <v>16</v>
      </c>
      <c r="D2431" t="s">
        <v>42</v>
      </c>
      <c r="E2431" s="1">
        <v>44330</v>
      </c>
      <c r="F2431" s="4">
        <v>4704</v>
      </c>
      <c r="G2431">
        <v>189</v>
      </c>
      <c r="H2431" s="3">
        <f>_xlfn.XLOOKUP(sales[[#This Row],[Product]],products[Product],products[Cost per box])*sales[[#This Row],[Boxes]]</f>
        <v>895.86</v>
      </c>
      <c r="I2431" s="4">
        <f>sales[[#This Row],[Revenue]]-sales[[#This Row],[Cost]]</f>
        <v>3808.14</v>
      </c>
    </row>
    <row r="2432" spans="2:9" x14ac:dyDescent="0.25">
      <c r="B2432" t="s">
        <v>13</v>
      </c>
      <c r="C2432" t="s">
        <v>21</v>
      </c>
      <c r="D2432" t="s">
        <v>36</v>
      </c>
      <c r="E2432" s="1">
        <v>44330</v>
      </c>
      <c r="F2432" s="4">
        <v>952</v>
      </c>
      <c r="G2432">
        <v>74</v>
      </c>
      <c r="H2432" s="3">
        <f>_xlfn.XLOOKUP(sales[[#This Row],[Product]],products[Product],products[Cost per box])*sales[[#This Row],[Boxes]]</f>
        <v>372.96</v>
      </c>
      <c r="I2432" s="4">
        <f>sales[[#This Row],[Revenue]]-sales[[#This Row],[Cost]]</f>
        <v>579.04</v>
      </c>
    </row>
    <row r="2433" spans="2:9" x14ac:dyDescent="0.25">
      <c r="B2433" t="s">
        <v>20</v>
      </c>
      <c r="C2433" t="s">
        <v>9</v>
      </c>
      <c r="D2433" t="s">
        <v>52</v>
      </c>
      <c r="E2433" s="1">
        <v>44330</v>
      </c>
      <c r="F2433" s="4">
        <v>2653</v>
      </c>
      <c r="G2433">
        <v>107</v>
      </c>
      <c r="H2433" s="3">
        <f>_xlfn.XLOOKUP(sales[[#This Row],[Product]],products[Product],products[Cost per box])*sales[[#This Row],[Boxes]]</f>
        <v>355.24</v>
      </c>
      <c r="I2433" s="4">
        <f>sales[[#This Row],[Revenue]]-sales[[#This Row],[Cost]]</f>
        <v>2297.7600000000002</v>
      </c>
    </row>
    <row r="2434" spans="2:9" x14ac:dyDescent="0.25">
      <c r="B2434" t="s">
        <v>8</v>
      </c>
      <c r="C2434" t="s">
        <v>11</v>
      </c>
      <c r="D2434" t="s">
        <v>22</v>
      </c>
      <c r="E2434" s="1">
        <v>44330</v>
      </c>
      <c r="F2434" s="4">
        <v>8778</v>
      </c>
      <c r="G2434">
        <v>1260</v>
      </c>
      <c r="H2434" s="3">
        <f>_xlfn.XLOOKUP(sales[[#This Row],[Product]],products[Product],products[Cost per box])*sales[[#This Row],[Boxes]]</f>
        <v>10357.200000000001</v>
      </c>
      <c r="I2434" s="4">
        <f>sales[[#This Row],[Revenue]]-sales[[#This Row],[Cost]]</f>
        <v>-1579.2000000000007</v>
      </c>
    </row>
    <row r="2435" spans="2:9" x14ac:dyDescent="0.25">
      <c r="B2435" t="s">
        <v>37</v>
      </c>
      <c r="C2435" t="s">
        <v>21</v>
      </c>
      <c r="D2435" t="s">
        <v>43</v>
      </c>
      <c r="E2435" s="1">
        <v>44330</v>
      </c>
      <c r="F2435" s="4">
        <v>483</v>
      </c>
      <c r="G2435">
        <v>49</v>
      </c>
      <c r="H2435" s="3">
        <f>_xlfn.XLOOKUP(sales[[#This Row],[Product]],products[Product],products[Cost per box])*sales[[#This Row],[Boxes]]</f>
        <v>188.65</v>
      </c>
      <c r="I2435" s="4">
        <f>sales[[#This Row],[Revenue]]-sales[[#This Row],[Cost]]</f>
        <v>294.35000000000002</v>
      </c>
    </row>
    <row r="2436" spans="2:9" x14ac:dyDescent="0.25">
      <c r="B2436" t="s">
        <v>23</v>
      </c>
      <c r="C2436" t="s">
        <v>16</v>
      </c>
      <c r="D2436" t="s">
        <v>14</v>
      </c>
      <c r="E2436" s="1">
        <v>44330</v>
      </c>
      <c r="F2436" s="4">
        <v>6608</v>
      </c>
      <c r="G2436">
        <v>770</v>
      </c>
      <c r="H2436" s="3">
        <f>_xlfn.XLOOKUP(sales[[#This Row],[Product]],products[Product],products[Cost per box])*sales[[#This Row],[Boxes]]</f>
        <v>4858.7</v>
      </c>
      <c r="I2436" s="4">
        <f>sales[[#This Row],[Revenue]]-sales[[#This Row],[Cost]]</f>
        <v>1749.3000000000002</v>
      </c>
    </row>
    <row r="2437" spans="2:9" x14ac:dyDescent="0.25">
      <c r="B2437" t="s">
        <v>5</v>
      </c>
      <c r="C2437" t="s">
        <v>11</v>
      </c>
      <c r="D2437" t="s">
        <v>47</v>
      </c>
      <c r="E2437" s="1">
        <v>44330</v>
      </c>
      <c r="F2437" s="4">
        <v>3178</v>
      </c>
      <c r="G2437">
        <v>212</v>
      </c>
      <c r="H2437" s="3">
        <f>_xlfn.XLOOKUP(sales[[#This Row],[Product]],products[Product],products[Cost per box])*sales[[#This Row],[Boxes]]</f>
        <v>1115.1199999999999</v>
      </c>
      <c r="I2437" s="4">
        <f>sales[[#This Row],[Revenue]]-sales[[#This Row],[Cost]]</f>
        <v>2062.88</v>
      </c>
    </row>
    <row r="2438" spans="2:9" x14ac:dyDescent="0.25">
      <c r="B2438" t="s">
        <v>20</v>
      </c>
      <c r="C2438" t="s">
        <v>21</v>
      </c>
      <c r="D2438" t="s">
        <v>35</v>
      </c>
      <c r="E2438" s="1">
        <v>44333</v>
      </c>
      <c r="F2438" s="4">
        <v>728</v>
      </c>
      <c r="G2438">
        <v>30</v>
      </c>
      <c r="H2438" s="3">
        <f>_xlfn.XLOOKUP(sales[[#This Row],[Product]],products[Product],products[Cost per box])*sales[[#This Row],[Boxes]]</f>
        <v>79.5</v>
      </c>
      <c r="I2438" s="4">
        <f>sales[[#This Row],[Revenue]]-sales[[#This Row],[Cost]]</f>
        <v>648.5</v>
      </c>
    </row>
    <row r="2439" spans="2:9" x14ac:dyDescent="0.25">
      <c r="B2439" t="s">
        <v>32</v>
      </c>
      <c r="C2439" t="s">
        <v>27</v>
      </c>
      <c r="D2439" t="s">
        <v>44</v>
      </c>
      <c r="E2439" s="1">
        <v>44333</v>
      </c>
      <c r="F2439" s="4">
        <v>6251</v>
      </c>
      <c r="G2439">
        <v>695</v>
      </c>
      <c r="H2439" s="3">
        <f>_xlfn.XLOOKUP(sales[[#This Row],[Product]],products[Product],products[Cost per box])*sales[[#This Row],[Boxes]]</f>
        <v>6651.1500000000005</v>
      </c>
      <c r="I2439" s="4">
        <f>sales[[#This Row],[Revenue]]-sales[[#This Row],[Cost]]</f>
        <v>-400.15000000000055</v>
      </c>
    </row>
    <row r="2440" spans="2:9" x14ac:dyDescent="0.25">
      <c r="B2440" t="s">
        <v>49</v>
      </c>
      <c r="C2440" t="s">
        <v>6</v>
      </c>
      <c r="D2440" t="s">
        <v>28</v>
      </c>
      <c r="E2440" s="1">
        <v>44333</v>
      </c>
      <c r="F2440" s="4">
        <v>5005</v>
      </c>
      <c r="G2440">
        <v>228</v>
      </c>
      <c r="H2440" s="3">
        <f>_xlfn.XLOOKUP(sales[[#This Row],[Product]],products[Product],products[Cost per box])*sales[[#This Row],[Boxes]]</f>
        <v>629.28</v>
      </c>
      <c r="I2440" s="4">
        <f>sales[[#This Row],[Revenue]]-sales[[#This Row],[Cost]]</f>
        <v>4375.72</v>
      </c>
    </row>
    <row r="2441" spans="2:9" x14ac:dyDescent="0.25">
      <c r="B2441" t="s">
        <v>37</v>
      </c>
      <c r="C2441" t="s">
        <v>6</v>
      </c>
      <c r="D2441" t="s">
        <v>28</v>
      </c>
      <c r="E2441" s="1">
        <v>44333</v>
      </c>
      <c r="F2441" s="4">
        <v>3388</v>
      </c>
      <c r="G2441">
        <v>148</v>
      </c>
      <c r="H2441" s="3">
        <f>_xlfn.XLOOKUP(sales[[#This Row],[Product]],products[Product],products[Cost per box])*sales[[#This Row],[Boxes]]</f>
        <v>408.47999999999996</v>
      </c>
      <c r="I2441" s="4">
        <f>sales[[#This Row],[Revenue]]-sales[[#This Row],[Cost]]</f>
        <v>2979.52</v>
      </c>
    </row>
    <row r="2442" spans="2:9" x14ac:dyDescent="0.25">
      <c r="B2442" t="s">
        <v>40</v>
      </c>
      <c r="C2442" t="s">
        <v>9</v>
      </c>
      <c r="D2442" t="s">
        <v>31</v>
      </c>
      <c r="E2442" s="1">
        <v>44333</v>
      </c>
      <c r="F2442" s="4">
        <v>5887</v>
      </c>
      <c r="G2442">
        <v>328</v>
      </c>
      <c r="H2442" s="3">
        <f>_xlfn.XLOOKUP(sales[[#This Row],[Product]],products[Product],products[Cost per box])*sales[[#This Row],[Boxes]]</f>
        <v>1876.1599999999999</v>
      </c>
      <c r="I2442" s="4">
        <f>sales[[#This Row],[Revenue]]-sales[[#This Row],[Cost]]</f>
        <v>4010.84</v>
      </c>
    </row>
    <row r="2443" spans="2:9" x14ac:dyDescent="0.25">
      <c r="B2443" t="s">
        <v>18</v>
      </c>
      <c r="C2443" t="s">
        <v>27</v>
      </c>
      <c r="D2443" t="s">
        <v>36</v>
      </c>
      <c r="E2443" s="1">
        <v>44333</v>
      </c>
      <c r="F2443" s="4">
        <v>749</v>
      </c>
      <c r="G2443">
        <v>58</v>
      </c>
      <c r="H2443" s="3">
        <f>_xlfn.XLOOKUP(sales[[#This Row],[Product]],products[Product],products[Cost per box])*sales[[#This Row],[Boxes]]</f>
        <v>292.32</v>
      </c>
      <c r="I2443" s="4">
        <f>sales[[#This Row],[Revenue]]-sales[[#This Row],[Cost]]</f>
        <v>456.68</v>
      </c>
    </row>
    <row r="2444" spans="2:9" x14ac:dyDescent="0.25">
      <c r="B2444" t="s">
        <v>49</v>
      </c>
      <c r="C2444" t="s">
        <v>9</v>
      </c>
      <c r="D2444" t="s">
        <v>48</v>
      </c>
      <c r="E2444" s="1">
        <v>44333</v>
      </c>
      <c r="F2444" s="4">
        <v>4620</v>
      </c>
      <c r="G2444">
        <v>308</v>
      </c>
      <c r="H2444" s="3">
        <f>_xlfn.XLOOKUP(sales[[#This Row],[Product]],products[Product],products[Cost per box])*sales[[#This Row],[Boxes]]</f>
        <v>2303.84</v>
      </c>
      <c r="I2444" s="4">
        <f>sales[[#This Row],[Revenue]]-sales[[#This Row],[Cost]]</f>
        <v>2316.16</v>
      </c>
    </row>
    <row r="2445" spans="2:9" x14ac:dyDescent="0.25">
      <c r="B2445" t="s">
        <v>10</v>
      </c>
      <c r="C2445" t="s">
        <v>11</v>
      </c>
      <c r="D2445" t="s">
        <v>47</v>
      </c>
      <c r="E2445" s="1">
        <v>44333</v>
      </c>
      <c r="F2445" s="4">
        <v>7700</v>
      </c>
      <c r="G2445">
        <v>593</v>
      </c>
      <c r="H2445" s="3">
        <f>_xlfn.XLOOKUP(sales[[#This Row],[Product]],products[Product],products[Cost per box])*sales[[#This Row],[Boxes]]</f>
        <v>3119.18</v>
      </c>
      <c r="I2445" s="4">
        <f>sales[[#This Row],[Revenue]]-sales[[#This Row],[Cost]]</f>
        <v>4580.82</v>
      </c>
    </row>
    <row r="2446" spans="2:9" x14ac:dyDescent="0.25">
      <c r="B2446" t="s">
        <v>8</v>
      </c>
      <c r="C2446" t="s">
        <v>11</v>
      </c>
      <c r="D2446" t="s">
        <v>52</v>
      </c>
      <c r="E2446" s="1">
        <v>44333</v>
      </c>
      <c r="F2446" s="4">
        <v>2968</v>
      </c>
      <c r="G2446">
        <v>124</v>
      </c>
      <c r="H2446" s="3">
        <f>_xlfn.XLOOKUP(sales[[#This Row],[Product]],products[Product],products[Cost per box])*sales[[#This Row],[Boxes]]</f>
        <v>411.68</v>
      </c>
      <c r="I2446" s="4">
        <f>sales[[#This Row],[Revenue]]-sales[[#This Row],[Cost]]</f>
        <v>2556.3200000000002</v>
      </c>
    </row>
    <row r="2447" spans="2:9" x14ac:dyDescent="0.25">
      <c r="B2447" t="s">
        <v>33</v>
      </c>
      <c r="C2447" t="s">
        <v>27</v>
      </c>
      <c r="D2447" t="s">
        <v>36</v>
      </c>
      <c r="E2447" s="1">
        <v>44333</v>
      </c>
      <c r="F2447" s="4">
        <v>2863</v>
      </c>
      <c r="G2447">
        <v>205</v>
      </c>
      <c r="H2447" s="3">
        <f>_xlfn.XLOOKUP(sales[[#This Row],[Product]],products[Product],products[Cost per box])*sales[[#This Row],[Boxes]]</f>
        <v>1033.2</v>
      </c>
      <c r="I2447" s="4">
        <f>sales[[#This Row],[Revenue]]-sales[[#This Row],[Cost]]</f>
        <v>1829.8</v>
      </c>
    </row>
    <row r="2448" spans="2:9" x14ac:dyDescent="0.25">
      <c r="B2448" t="s">
        <v>51</v>
      </c>
      <c r="C2448" t="s">
        <v>6</v>
      </c>
      <c r="D2448" t="s">
        <v>44</v>
      </c>
      <c r="E2448" s="1">
        <v>44333</v>
      </c>
      <c r="F2448" s="4">
        <v>4900</v>
      </c>
      <c r="G2448">
        <v>446</v>
      </c>
      <c r="H2448" s="3">
        <f>_xlfn.XLOOKUP(sales[[#This Row],[Product]],products[Product],products[Cost per box])*sales[[#This Row],[Boxes]]</f>
        <v>4268.22</v>
      </c>
      <c r="I2448" s="4">
        <f>sales[[#This Row],[Revenue]]-sales[[#This Row],[Cost]]</f>
        <v>631.77999999999975</v>
      </c>
    </row>
    <row r="2449" spans="2:9" x14ac:dyDescent="0.25">
      <c r="B2449" t="s">
        <v>23</v>
      </c>
      <c r="C2449" t="s">
        <v>6</v>
      </c>
      <c r="D2449" t="s">
        <v>38</v>
      </c>
      <c r="E2449" s="1">
        <v>44333</v>
      </c>
      <c r="F2449" s="4">
        <v>3976</v>
      </c>
      <c r="G2449">
        <v>249</v>
      </c>
      <c r="H2449" s="3">
        <f>_xlfn.XLOOKUP(sales[[#This Row],[Product]],products[Product],products[Cost per box])*sales[[#This Row],[Boxes]]</f>
        <v>2475.06</v>
      </c>
      <c r="I2449" s="4">
        <f>sales[[#This Row],[Revenue]]-sales[[#This Row],[Cost]]</f>
        <v>1500.94</v>
      </c>
    </row>
    <row r="2450" spans="2:9" x14ac:dyDescent="0.25">
      <c r="B2450" t="s">
        <v>46</v>
      </c>
      <c r="C2450" t="s">
        <v>16</v>
      </c>
      <c r="D2450" t="s">
        <v>45</v>
      </c>
      <c r="E2450" s="1">
        <v>44333</v>
      </c>
      <c r="F2450" s="4">
        <v>448</v>
      </c>
      <c r="G2450">
        <v>20</v>
      </c>
      <c r="H2450" s="3">
        <f>_xlfn.XLOOKUP(sales[[#This Row],[Product]],products[Product],products[Cost per box])*sales[[#This Row],[Boxes]]</f>
        <v>154.60000000000002</v>
      </c>
      <c r="I2450" s="4">
        <f>sales[[#This Row],[Revenue]]-sales[[#This Row],[Cost]]</f>
        <v>293.39999999999998</v>
      </c>
    </row>
    <row r="2451" spans="2:9" x14ac:dyDescent="0.25">
      <c r="B2451" t="s">
        <v>40</v>
      </c>
      <c r="C2451" t="s">
        <v>9</v>
      </c>
      <c r="D2451" t="s">
        <v>35</v>
      </c>
      <c r="E2451" s="1">
        <v>44333</v>
      </c>
      <c r="F2451" s="4">
        <v>84</v>
      </c>
      <c r="G2451">
        <v>4</v>
      </c>
      <c r="H2451" s="3">
        <f>_xlfn.XLOOKUP(sales[[#This Row],[Product]],products[Product],products[Cost per box])*sales[[#This Row],[Boxes]]</f>
        <v>10.6</v>
      </c>
      <c r="I2451" s="4">
        <f>sales[[#This Row],[Revenue]]-sales[[#This Row],[Cost]]</f>
        <v>73.400000000000006</v>
      </c>
    </row>
    <row r="2452" spans="2:9" x14ac:dyDescent="0.25">
      <c r="B2452" t="s">
        <v>29</v>
      </c>
      <c r="C2452" t="s">
        <v>16</v>
      </c>
      <c r="D2452" t="s">
        <v>50</v>
      </c>
      <c r="E2452" s="1">
        <v>44333</v>
      </c>
      <c r="F2452" s="4">
        <v>210</v>
      </c>
      <c r="G2452">
        <v>17</v>
      </c>
      <c r="H2452" s="3">
        <f>_xlfn.XLOOKUP(sales[[#This Row],[Product]],products[Product],products[Cost per box])*sales[[#This Row],[Boxes]]</f>
        <v>210.97</v>
      </c>
      <c r="I2452" s="4">
        <f>sales[[#This Row],[Revenue]]-sales[[#This Row],[Cost]]</f>
        <v>-0.96999999999999886</v>
      </c>
    </row>
    <row r="2453" spans="2:9" x14ac:dyDescent="0.25">
      <c r="B2453" t="s">
        <v>25</v>
      </c>
      <c r="C2453" t="s">
        <v>6</v>
      </c>
      <c r="D2453" t="s">
        <v>17</v>
      </c>
      <c r="E2453" s="1">
        <v>44333</v>
      </c>
      <c r="F2453" s="4">
        <v>2961</v>
      </c>
      <c r="G2453">
        <v>247</v>
      </c>
      <c r="H2453" s="3">
        <f>_xlfn.XLOOKUP(sales[[#This Row],[Product]],products[Product],products[Cost per box])*sales[[#This Row],[Boxes]]</f>
        <v>1679.6</v>
      </c>
      <c r="I2453" s="4">
        <f>sales[[#This Row],[Revenue]]-sales[[#This Row],[Cost]]</f>
        <v>1281.4000000000001</v>
      </c>
    </row>
    <row r="2454" spans="2:9" x14ac:dyDescent="0.25">
      <c r="B2454" t="s">
        <v>25</v>
      </c>
      <c r="C2454" t="s">
        <v>16</v>
      </c>
      <c r="D2454" t="s">
        <v>19</v>
      </c>
      <c r="E2454" s="1">
        <v>44334</v>
      </c>
      <c r="F2454" s="4">
        <v>2569</v>
      </c>
      <c r="G2454">
        <v>322</v>
      </c>
      <c r="H2454" s="3">
        <f>_xlfn.XLOOKUP(sales[[#This Row],[Product]],products[Product],products[Cost per box])*sales[[#This Row],[Boxes]]</f>
        <v>3294.06</v>
      </c>
      <c r="I2454" s="4">
        <f>sales[[#This Row],[Revenue]]-sales[[#This Row],[Cost]]</f>
        <v>-725.06</v>
      </c>
    </row>
    <row r="2455" spans="2:9" x14ac:dyDescent="0.25">
      <c r="B2455" t="s">
        <v>20</v>
      </c>
      <c r="C2455" t="s">
        <v>11</v>
      </c>
      <c r="D2455" t="s">
        <v>17</v>
      </c>
      <c r="E2455" s="1">
        <v>44334</v>
      </c>
      <c r="F2455" s="4">
        <v>11130</v>
      </c>
      <c r="G2455">
        <v>980</v>
      </c>
      <c r="H2455" s="3">
        <f>_xlfn.XLOOKUP(sales[[#This Row],[Product]],products[Product],products[Cost per box])*sales[[#This Row],[Boxes]]</f>
        <v>6664</v>
      </c>
      <c r="I2455" s="4">
        <f>sales[[#This Row],[Revenue]]-sales[[#This Row],[Cost]]</f>
        <v>4466</v>
      </c>
    </row>
    <row r="2456" spans="2:9" x14ac:dyDescent="0.25">
      <c r="B2456" t="s">
        <v>32</v>
      </c>
      <c r="C2456" t="s">
        <v>6</v>
      </c>
      <c r="D2456" t="s">
        <v>35</v>
      </c>
      <c r="E2456" s="1">
        <v>44334</v>
      </c>
      <c r="F2456" s="4">
        <v>2926</v>
      </c>
      <c r="G2456">
        <v>122</v>
      </c>
      <c r="H2456" s="3">
        <f>_xlfn.XLOOKUP(sales[[#This Row],[Product]],products[Product],products[Cost per box])*sales[[#This Row],[Boxes]]</f>
        <v>323.3</v>
      </c>
      <c r="I2456" s="4">
        <f>sales[[#This Row],[Revenue]]-sales[[#This Row],[Cost]]</f>
        <v>2602.6999999999998</v>
      </c>
    </row>
    <row r="2457" spans="2:9" x14ac:dyDescent="0.25">
      <c r="B2457" t="s">
        <v>34</v>
      </c>
      <c r="C2457" t="s">
        <v>6</v>
      </c>
      <c r="D2457" t="s">
        <v>7</v>
      </c>
      <c r="E2457" s="1">
        <v>44334</v>
      </c>
      <c r="F2457" s="4">
        <v>8442</v>
      </c>
      <c r="G2457">
        <v>700</v>
      </c>
      <c r="H2457" s="3">
        <f>_xlfn.XLOOKUP(sales[[#This Row],[Product]],products[Product],products[Cost per box])*sales[[#This Row],[Boxes]]</f>
        <v>3605.0000000000005</v>
      </c>
      <c r="I2457" s="4">
        <f>sales[[#This Row],[Revenue]]-sales[[#This Row],[Cost]]</f>
        <v>4837</v>
      </c>
    </row>
    <row r="2458" spans="2:9" x14ac:dyDescent="0.25">
      <c r="B2458" t="s">
        <v>37</v>
      </c>
      <c r="C2458" t="s">
        <v>16</v>
      </c>
      <c r="D2458" t="s">
        <v>44</v>
      </c>
      <c r="E2458" s="1">
        <v>44334</v>
      </c>
      <c r="F2458" s="4">
        <v>5404</v>
      </c>
      <c r="G2458">
        <v>601</v>
      </c>
      <c r="H2458" s="3">
        <f>_xlfn.XLOOKUP(sales[[#This Row],[Product]],products[Product],products[Cost per box])*sales[[#This Row],[Boxes]]</f>
        <v>5751.5700000000006</v>
      </c>
      <c r="I2458" s="4">
        <f>sales[[#This Row],[Revenue]]-sales[[#This Row],[Cost]]</f>
        <v>-347.57000000000062</v>
      </c>
    </row>
    <row r="2459" spans="2:9" x14ac:dyDescent="0.25">
      <c r="B2459" t="s">
        <v>10</v>
      </c>
      <c r="C2459" t="s">
        <v>6</v>
      </c>
      <c r="D2459" t="s">
        <v>36</v>
      </c>
      <c r="E2459" s="1">
        <v>44334</v>
      </c>
      <c r="F2459" s="4">
        <v>161</v>
      </c>
      <c r="G2459">
        <v>13</v>
      </c>
      <c r="H2459" s="3">
        <f>_xlfn.XLOOKUP(sales[[#This Row],[Product]],products[Product],products[Cost per box])*sales[[#This Row],[Boxes]]</f>
        <v>65.52</v>
      </c>
      <c r="I2459" s="4">
        <f>sales[[#This Row],[Revenue]]-sales[[#This Row],[Cost]]</f>
        <v>95.48</v>
      </c>
    </row>
    <row r="2460" spans="2:9" x14ac:dyDescent="0.25">
      <c r="B2460" t="s">
        <v>32</v>
      </c>
      <c r="C2460" t="s">
        <v>16</v>
      </c>
      <c r="D2460" t="s">
        <v>52</v>
      </c>
      <c r="E2460" s="1">
        <v>44334</v>
      </c>
      <c r="F2460" s="4">
        <v>840</v>
      </c>
      <c r="G2460">
        <v>35</v>
      </c>
      <c r="H2460" s="3">
        <f>_xlfn.XLOOKUP(sales[[#This Row],[Product]],products[Product],products[Cost per box])*sales[[#This Row],[Boxes]]</f>
        <v>116.19999999999999</v>
      </c>
      <c r="I2460" s="4">
        <f>sales[[#This Row],[Revenue]]-sales[[#This Row],[Cost]]</f>
        <v>723.8</v>
      </c>
    </row>
    <row r="2461" spans="2:9" x14ac:dyDescent="0.25">
      <c r="B2461" t="s">
        <v>51</v>
      </c>
      <c r="C2461" t="s">
        <v>11</v>
      </c>
      <c r="D2461" t="s">
        <v>50</v>
      </c>
      <c r="E2461" s="1">
        <v>44334</v>
      </c>
      <c r="F2461" s="4">
        <v>4102</v>
      </c>
      <c r="G2461">
        <v>293</v>
      </c>
      <c r="H2461" s="3">
        <f>_xlfn.XLOOKUP(sales[[#This Row],[Product]],products[Product],products[Cost per box])*sales[[#This Row],[Boxes]]</f>
        <v>3636.13</v>
      </c>
      <c r="I2461" s="4">
        <f>sales[[#This Row],[Revenue]]-sales[[#This Row],[Cost]]</f>
        <v>465.86999999999989</v>
      </c>
    </row>
    <row r="2462" spans="2:9" x14ac:dyDescent="0.25">
      <c r="B2462" t="s">
        <v>46</v>
      </c>
      <c r="C2462" t="s">
        <v>9</v>
      </c>
      <c r="D2462" t="s">
        <v>26</v>
      </c>
      <c r="E2462" s="1">
        <v>44334</v>
      </c>
      <c r="F2462" s="4">
        <v>819</v>
      </c>
      <c r="G2462">
        <v>59</v>
      </c>
      <c r="H2462" s="3">
        <f>_xlfn.XLOOKUP(sales[[#This Row],[Product]],products[Product],products[Cost per box])*sales[[#This Row],[Boxes]]</f>
        <v>379.37</v>
      </c>
      <c r="I2462" s="4">
        <f>sales[[#This Row],[Revenue]]-sales[[#This Row],[Cost]]</f>
        <v>439.63</v>
      </c>
    </row>
    <row r="2463" spans="2:9" x14ac:dyDescent="0.25">
      <c r="B2463" t="s">
        <v>18</v>
      </c>
      <c r="C2463" t="s">
        <v>6</v>
      </c>
      <c r="D2463" t="s">
        <v>36</v>
      </c>
      <c r="E2463" s="1">
        <v>44334</v>
      </c>
      <c r="F2463" s="4">
        <v>1855</v>
      </c>
      <c r="G2463">
        <v>143</v>
      </c>
      <c r="H2463" s="3">
        <f>_xlfn.XLOOKUP(sales[[#This Row],[Product]],products[Product],products[Cost per box])*sales[[#This Row],[Boxes]]</f>
        <v>720.72</v>
      </c>
      <c r="I2463" s="4">
        <f>sales[[#This Row],[Revenue]]-sales[[#This Row],[Cost]]</f>
        <v>1134.28</v>
      </c>
    </row>
    <row r="2464" spans="2:9" x14ac:dyDescent="0.25">
      <c r="B2464" t="s">
        <v>51</v>
      </c>
      <c r="C2464" t="s">
        <v>21</v>
      </c>
      <c r="D2464" t="s">
        <v>42</v>
      </c>
      <c r="E2464" s="1">
        <v>44334</v>
      </c>
      <c r="F2464" s="4">
        <v>448</v>
      </c>
      <c r="G2464">
        <v>18</v>
      </c>
      <c r="H2464" s="3">
        <f>_xlfn.XLOOKUP(sales[[#This Row],[Product]],products[Product],products[Cost per box])*sales[[#This Row],[Boxes]]</f>
        <v>85.320000000000007</v>
      </c>
      <c r="I2464" s="4">
        <f>sales[[#This Row],[Revenue]]-sales[[#This Row],[Cost]]</f>
        <v>362.68</v>
      </c>
    </row>
    <row r="2465" spans="2:9" x14ac:dyDescent="0.25">
      <c r="B2465" t="s">
        <v>20</v>
      </c>
      <c r="C2465" t="s">
        <v>9</v>
      </c>
      <c r="D2465" t="s">
        <v>45</v>
      </c>
      <c r="E2465" s="1">
        <v>44335</v>
      </c>
      <c r="F2465" s="4">
        <v>4039</v>
      </c>
      <c r="G2465">
        <v>184</v>
      </c>
      <c r="H2465" s="3">
        <f>_xlfn.XLOOKUP(sales[[#This Row],[Product]],products[Product],products[Cost per box])*sales[[#This Row],[Boxes]]</f>
        <v>1422.3200000000002</v>
      </c>
      <c r="I2465" s="4">
        <f>sales[[#This Row],[Revenue]]-sales[[#This Row],[Cost]]</f>
        <v>2616.6799999999998</v>
      </c>
    </row>
    <row r="2466" spans="2:9" x14ac:dyDescent="0.25">
      <c r="B2466" t="s">
        <v>20</v>
      </c>
      <c r="C2466" t="s">
        <v>16</v>
      </c>
      <c r="D2466" t="s">
        <v>44</v>
      </c>
      <c r="E2466" s="1">
        <v>44335</v>
      </c>
      <c r="F2466" s="4">
        <v>455</v>
      </c>
      <c r="G2466">
        <v>46</v>
      </c>
      <c r="H2466" s="3">
        <f>_xlfn.XLOOKUP(sales[[#This Row],[Product]],products[Product],products[Cost per box])*sales[[#This Row],[Boxes]]</f>
        <v>440.22</v>
      </c>
      <c r="I2466" s="4">
        <f>sales[[#This Row],[Revenue]]-sales[[#This Row],[Cost]]</f>
        <v>14.779999999999973</v>
      </c>
    </row>
    <row r="2467" spans="2:9" x14ac:dyDescent="0.25">
      <c r="B2467" t="s">
        <v>13</v>
      </c>
      <c r="C2467" t="s">
        <v>16</v>
      </c>
      <c r="D2467" t="s">
        <v>43</v>
      </c>
      <c r="E2467" s="1">
        <v>44335</v>
      </c>
      <c r="F2467" s="4">
        <v>6202</v>
      </c>
      <c r="G2467">
        <v>517</v>
      </c>
      <c r="H2467" s="3">
        <f>_xlfn.XLOOKUP(sales[[#This Row],[Product]],products[Product],products[Cost per box])*sales[[#This Row],[Boxes]]</f>
        <v>1990.45</v>
      </c>
      <c r="I2467" s="4">
        <f>sales[[#This Row],[Revenue]]-sales[[#This Row],[Cost]]</f>
        <v>4211.55</v>
      </c>
    </row>
    <row r="2468" spans="2:9" x14ac:dyDescent="0.25">
      <c r="B2468" t="s">
        <v>15</v>
      </c>
      <c r="C2468" t="s">
        <v>9</v>
      </c>
      <c r="D2468" t="s">
        <v>19</v>
      </c>
      <c r="E2468" s="1">
        <v>44335</v>
      </c>
      <c r="F2468" s="4">
        <v>3542</v>
      </c>
      <c r="G2468">
        <v>591</v>
      </c>
      <c r="H2468" s="3">
        <f>_xlfn.XLOOKUP(sales[[#This Row],[Product]],products[Product],products[Cost per box])*sales[[#This Row],[Boxes]]</f>
        <v>6045.93</v>
      </c>
      <c r="I2468" s="4">
        <f>sales[[#This Row],[Revenue]]-sales[[#This Row],[Cost]]</f>
        <v>-2503.9300000000003</v>
      </c>
    </row>
    <row r="2469" spans="2:9" x14ac:dyDescent="0.25">
      <c r="B2469" t="s">
        <v>29</v>
      </c>
      <c r="C2469" t="s">
        <v>21</v>
      </c>
      <c r="D2469" t="s">
        <v>26</v>
      </c>
      <c r="E2469" s="1">
        <v>44335</v>
      </c>
      <c r="F2469" s="4">
        <v>3395</v>
      </c>
      <c r="G2469">
        <v>213</v>
      </c>
      <c r="H2469" s="3">
        <f>_xlfn.XLOOKUP(sales[[#This Row],[Product]],products[Product],products[Cost per box])*sales[[#This Row],[Boxes]]</f>
        <v>1369.59</v>
      </c>
      <c r="I2469" s="4">
        <f>sales[[#This Row],[Revenue]]-sales[[#This Row],[Cost]]</f>
        <v>2025.41</v>
      </c>
    </row>
    <row r="2470" spans="2:9" x14ac:dyDescent="0.25">
      <c r="B2470" t="s">
        <v>18</v>
      </c>
      <c r="C2470" t="s">
        <v>21</v>
      </c>
      <c r="D2470" t="s">
        <v>43</v>
      </c>
      <c r="E2470" s="1">
        <v>44335</v>
      </c>
      <c r="F2470" s="4">
        <v>2562</v>
      </c>
      <c r="G2470">
        <v>214</v>
      </c>
      <c r="H2470" s="3">
        <f>_xlfn.XLOOKUP(sales[[#This Row],[Product]],products[Product],products[Cost per box])*sales[[#This Row],[Boxes]]</f>
        <v>823.9</v>
      </c>
      <c r="I2470" s="4">
        <f>sales[[#This Row],[Revenue]]-sales[[#This Row],[Cost]]</f>
        <v>1738.1</v>
      </c>
    </row>
    <row r="2471" spans="2:9" x14ac:dyDescent="0.25">
      <c r="B2471" t="s">
        <v>10</v>
      </c>
      <c r="C2471" t="s">
        <v>16</v>
      </c>
      <c r="D2471" t="s">
        <v>28</v>
      </c>
      <c r="E2471" s="1">
        <v>44335</v>
      </c>
      <c r="F2471" s="4">
        <v>147</v>
      </c>
      <c r="G2471">
        <v>7</v>
      </c>
      <c r="H2471" s="3">
        <f>_xlfn.XLOOKUP(sales[[#This Row],[Product]],products[Product],products[Cost per box])*sales[[#This Row],[Boxes]]</f>
        <v>19.32</v>
      </c>
      <c r="I2471" s="4">
        <f>sales[[#This Row],[Revenue]]-sales[[#This Row],[Cost]]</f>
        <v>127.68</v>
      </c>
    </row>
    <row r="2472" spans="2:9" x14ac:dyDescent="0.25">
      <c r="B2472" t="s">
        <v>5</v>
      </c>
      <c r="C2472" t="s">
        <v>11</v>
      </c>
      <c r="D2472" t="s">
        <v>38</v>
      </c>
      <c r="E2472" s="1">
        <v>44335</v>
      </c>
      <c r="F2472" s="4">
        <v>952</v>
      </c>
      <c r="G2472">
        <v>56</v>
      </c>
      <c r="H2472" s="3">
        <f>_xlfn.XLOOKUP(sales[[#This Row],[Product]],products[Product],products[Cost per box])*sales[[#This Row],[Boxes]]</f>
        <v>556.64</v>
      </c>
      <c r="I2472" s="4">
        <f>sales[[#This Row],[Revenue]]-sales[[#This Row],[Cost]]</f>
        <v>395.36</v>
      </c>
    </row>
    <row r="2473" spans="2:9" x14ac:dyDescent="0.25">
      <c r="B2473" t="s">
        <v>23</v>
      </c>
      <c r="C2473" t="s">
        <v>9</v>
      </c>
      <c r="D2473" t="s">
        <v>44</v>
      </c>
      <c r="E2473" s="1">
        <v>44335</v>
      </c>
      <c r="F2473" s="4">
        <v>3010</v>
      </c>
      <c r="G2473">
        <v>301</v>
      </c>
      <c r="H2473" s="3">
        <f>_xlfn.XLOOKUP(sales[[#This Row],[Product]],products[Product],products[Cost per box])*sales[[#This Row],[Boxes]]</f>
        <v>2880.57</v>
      </c>
      <c r="I2473" s="4">
        <f>sales[[#This Row],[Revenue]]-sales[[#This Row],[Cost]]</f>
        <v>129.42999999999984</v>
      </c>
    </row>
    <row r="2474" spans="2:9" x14ac:dyDescent="0.25">
      <c r="B2474" t="s">
        <v>10</v>
      </c>
      <c r="C2474" t="s">
        <v>21</v>
      </c>
      <c r="D2474" t="s">
        <v>17</v>
      </c>
      <c r="E2474" s="1">
        <v>44335</v>
      </c>
      <c r="F2474" s="4">
        <v>2254</v>
      </c>
      <c r="G2474">
        <v>174</v>
      </c>
      <c r="H2474" s="3">
        <f>_xlfn.XLOOKUP(sales[[#This Row],[Product]],products[Product],products[Cost per box])*sales[[#This Row],[Boxes]]</f>
        <v>1183.2</v>
      </c>
      <c r="I2474" s="4">
        <f>sales[[#This Row],[Revenue]]-sales[[#This Row],[Cost]]</f>
        <v>1070.8</v>
      </c>
    </row>
    <row r="2475" spans="2:9" x14ac:dyDescent="0.25">
      <c r="B2475" t="s">
        <v>18</v>
      </c>
      <c r="C2475" t="s">
        <v>6</v>
      </c>
      <c r="D2475" t="s">
        <v>12</v>
      </c>
      <c r="E2475" s="1">
        <v>44335</v>
      </c>
      <c r="F2475" s="4">
        <v>1841</v>
      </c>
      <c r="G2475">
        <v>71</v>
      </c>
      <c r="H2475" s="3">
        <f>_xlfn.XLOOKUP(sales[[#This Row],[Product]],products[Product],products[Cost per box])*sales[[#This Row],[Boxes]]</f>
        <v>598.53</v>
      </c>
      <c r="I2475" s="4">
        <f>sales[[#This Row],[Revenue]]-sales[[#This Row],[Cost]]</f>
        <v>1242.47</v>
      </c>
    </row>
    <row r="2476" spans="2:9" x14ac:dyDescent="0.25">
      <c r="B2476" t="s">
        <v>37</v>
      </c>
      <c r="C2476" t="s">
        <v>27</v>
      </c>
      <c r="D2476" t="s">
        <v>19</v>
      </c>
      <c r="E2476" s="1">
        <v>44335</v>
      </c>
      <c r="F2476" s="4">
        <v>1582</v>
      </c>
      <c r="G2476">
        <v>264</v>
      </c>
      <c r="H2476" s="3">
        <f>_xlfn.XLOOKUP(sales[[#This Row],[Product]],products[Product],products[Cost per box])*sales[[#This Row],[Boxes]]</f>
        <v>2700.7200000000003</v>
      </c>
      <c r="I2476" s="4">
        <f>sales[[#This Row],[Revenue]]-sales[[#This Row],[Cost]]</f>
        <v>-1118.7200000000003</v>
      </c>
    </row>
    <row r="2477" spans="2:9" x14ac:dyDescent="0.25">
      <c r="B2477" t="s">
        <v>39</v>
      </c>
      <c r="C2477" t="s">
        <v>6</v>
      </c>
      <c r="D2477" t="s">
        <v>24</v>
      </c>
      <c r="E2477" s="1">
        <v>44335</v>
      </c>
      <c r="F2477" s="4">
        <v>1883</v>
      </c>
      <c r="G2477">
        <v>118</v>
      </c>
      <c r="H2477" s="3">
        <f>_xlfn.XLOOKUP(sales[[#This Row],[Product]],products[Product],products[Cost per box])*sales[[#This Row],[Boxes]]</f>
        <v>1240.18</v>
      </c>
      <c r="I2477" s="4">
        <f>sales[[#This Row],[Revenue]]-sales[[#This Row],[Cost]]</f>
        <v>642.81999999999994</v>
      </c>
    </row>
    <row r="2478" spans="2:9" x14ac:dyDescent="0.25">
      <c r="B2478" t="s">
        <v>34</v>
      </c>
      <c r="C2478" t="s">
        <v>6</v>
      </c>
      <c r="D2478" t="s">
        <v>50</v>
      </c>
      <c r="E2478" s="1">
        <v>44335</v>
      </c>
      <c r="F2478" s="4">
        <v>1477</v>
      </c>
      <c r="G2478">
        <v>106</v>
      </c>
      <c r="H2478" s="3">
        <f>_xlfn.XLOOKUP(sales[[#This Row],[Product]],products[Product],products[Cost per box])*sales[[#This Row],[Boxes]]</f>
        <v>1315.46</v>
      </c>
      <c r="I2478" s="4">
        <f>sales[[#This Row],[Revenue]]-sales[[#This Row],[Cost]]</f>
        <v>161.53999999999996</v>
      </c>
    </row>
    <row r="2479" spans="2:9" x14ac:dyDescent="0.25">
      <c r="B2479" t="s">
        <v>25</v>
      </c>
      <c r="C2479" t="s">
        <v>9</v>
      </c>
      <c r="D2479" t="s">
        <v>35</v>
      </c>
      <c r="E2479" s="1">
        <v>44335</v>
      </c>
      <c r="F2479" s="4">
        <v>3962</v>
      </c>
      <c r="G2479">
        <v>173</v>
      </c>
      <c r="H2479" s="3">
        <f>_xlfn.XLOOKUP(sales[[#This Row],[Product]],products[Product],products[Cost per box])*sales[[#This Row],[Boxes]]</f>
        <v>458.45</v>
      </c>
      <c r="I2479" s="4">
        <f>sales[[#This Row],[Revenue]]-sales[[#This Row],[Cost]]</f>
        <v>3503.55</v>
      </c>
    </row>
    <row r="2480" spans="2:9" x14ac:dyDescent="0.25">
      <c r="B2480" t="s">
        <v>41</v>
      </c>
      <c r="C2480" t="s">
        <v>16</v>
      </c>
      <c r="D2480" t="s">
        <v>44</v>
      </c>
      <c r="E2480" s="1">
        <v>44335</v>
      </c>
      <c r="F2480" s="4">
        <v>3661</v>
      </c>
      <c r="G2480">
        <v>407</v>
      </c>
      <c r="H2480" s="3">
        <f>_xlfn.XLOOKUP(sales[[#This Row],[Product]],products[Product],products[Cost per box])*sales[[#This Row],[Boxes]]</f>
        <v>3894.9900000000002</v>
      </c>
      <c r="I2480" s="4">
        <f>sales[[#This Row],[Revenue]]-sales[[#This Row],[Cost]]</f>
        <v>-233.99000000000024</v>
      </c>
    </row>
    <row r="2481" spans="2:9" x14ac:dyDescent="0.25">
      <c r="B2481" t="s">
        <v>15</v>
      </c>
      <c r="C2481" t="s">
        <v>9</v>
      </c>
      <c r="D2481" t="s">
        <v>44</v>
      </c>
      <c r="E2481" s="1">
        <v>44335</v>
      </c>
      <c r="F2481" s="4">
        <v>2457</v>
      </c>
      <c r="G2481">
        <v>246</v>
      </c>
      <c r="H2481" s="3">
        <f>_xlfn.XLOOKUP(sales[[#This Row],[Product]],products[Product],products[Cost per box])*sales[[#This Row],[Boxes]]</f>
        <v>2354.2200000000003</v>
      </c>
      <c r="I2481" s="4">
        <f>sales[[#This Row],[Revenue]]-sales[[#This Row],[Cost]]</f>
        <v>102.77999999999975</v>
      </c>
    </row>
    <row r="2482" spans="2:9" x14ac:dyDescent="0.25">
      <c r="B2482" t="s">
        <v>18</v>
      </c>
      <c r="C2482" t="s">
        <v>6</v>
      </c>
      <c r="D2482" t="s">
        <v>45</v>
      </c>
      <c r="E2482" s="1">
        <v>44335</v>
      </c>
      <c r="F2482" s="4">
        <v>9401</v>
      </c>
      <c r="G2482">
        <v>428</v>
      </c>
      <c r="H2482" s="3">
        <f>_xlfn.XLOOKUP(sales[[#This Row],[Product]],products[Product],products[Cost per box])*sales[[#This Row],[Boxes]]</f>
        <v>3308.44</v>
      </c>
      <c r="I2482" s="4">
        <f>sales[[#This Row],[Revenue]]-sales[[#This Row],[Cost]]</f>
        <v>6092.5599999999995</v>
      </c>
    </row>
    <row r="2483" spans="2:9" x14ac:dyDescent="0.25">
      <c r="B2483" t="s">
        <v>10</v>
      </c>
      <c r="C2483" t="s">
        <v>6</v>
      </c>
      <c r="D2483" t="s">
        <v>50</v>
      </c>
      <c r="E2483" s="1">
        <v>44335</v>
      </c>
      <c r="F2483" s="4">
        <v>2513</v>
      </c>
      <c r="G2483">
        <v>180</v>
      </c>
      <c r="H2483" s="3">
        <f>_xlfn.XLOOKUP(sales[[#This Row],[Product]],products[Product],products[Cost per box])*sales[[#This Row],[Boxes]]</f>
        <v>2233.8000000000002</v>
      </c>
      <c r="I2483" s="4">
        <f>sales[[#This Row],[Revenue]]-sales[[#This Row],[Cost]]</f>
        <v>279.19999999999982</v>
      </c>
    </row>
    <row r="2484" spans="2:9" x14ac:dyDescent="0.25">
      <c r="B2484" t="s">
        <v>25</v>
      </c>
      <c r="C2484" t="s">
        <v>11</v>
      </c>
      <c r="D2484" t="s">
        <v>44</v>
      </c>
      <c r="E2484" s="1">
        <v>44336</v>
      </c>
      <c r="F2484" s="4">
        <v>427</v>
      </c>
      <c r="G2484">
        <v>48</v>
      </c>
      <c r="H2484" s="3">
        <f>_xlfn.XLOOKUP(sales[[#This Row],[Product]],products[Product],products[Cost per box])*sales[[#This Row],[Boxes]]</f>
        <v>459.36</v>
      </c>
      <c r="I2484" s="4">
        <f>sales[[#This Row],[Revenue]]-sales[[#This Row],[Cost]]</f>
        <v>-32.360000000000014</v>
      </c>
    </row>
    <row r="2485" spans="2:9" x14ac:dyDescent="0.25">
      <c r="B2485" t="s">
        <v>15</v>
      </c>
      <c r="C2485" t="s">
        <v>9</v>
      </c>
      <c r="D2485" t="s">
        <v>47</v>
      </c>
      <c r="E2485" s="1">
        <v>44336</v>
      </c>
      <c r="F2485" s="4">
        <v>1155</v>
      </c>
      <c r="G2485">
        <v>83</v>
      </c>
      <c r="H2485" s="3">
        <f>_xlfn.XLOOKUP(sales[[#This Row],[Product]],products[Product],products[Cost per box])*sales[[#This Row],[Boxes]]</f>
        <v>436.58</v>
      </c>
      <c r="I2485" s="4">
        <f>sales[[#This Row],[Revenue]]-sales[[#This Row],[Cost]]</f>
        <v>718.42000000000007</v>
      </c>
    </row>
    <row r="2486" spans="2:9" x14ac:dyDescent="0.25">
      <c r="B2486" t="s">
        <v>15</v>
      </c>
      <c r="C2486" t="s">
        <v>9</v>
      </c>
      <c r="D2486" t="s">
        <v>14</v>
      </c>
      <c r="E2486" s="1">
        <v>44336</v>
      </c>
      <c r="F2486" s="4">
        <v>1141</v>
      </c>
      <c r="G2486">
        <v>127</v>
      </c>
      <c r="H2486" s="3">
        <f>_xlfn.XLOOKUP(sales[[#This Row],[Product]],products[Product],products[Cost per box])*sales[[#This Row],[Boxes]]</f>
        <v>801.37</v>
      </c>
      <c r="I2486" s="4">
        <f>sales[[#This Row],[Revenue]]-sales[[#This Row],[Cost]]</f>
        <v>339.63</v>
      </c>
    </row>
    <row r="2487" spans="2:9" x14ac:dyDescent="0.25">
      <c r="B2487" t="s">
        <v>15</v>
      </c>
      <c r="C2487" t="s">
        <v>9</v>
      </c>
      <c r="D2487" t="s">
        <v>24</v>
      </c>
      <c r="E2487" s="1">
        <v>44336</v>
      </c>
      <c r="F2487" s="4">
        <v>882</v>
      </c>
      <c r="G2487">
        <v>63</v>
      </c>
      <c r="H2487" s="3">
        <f>_xlfn.XLOOKUP(sales[[#This Row],[Product]],products[Product],products[Cost per box])*sales[[#This Row],[Boxes]]</f>
        <v>662.13</v>
      </c>
      <c r="I2487" s="4">
        <f>sales[[#This Row],[Revenue]]-sales[[#This Row],[Cost]]</f>
        <v>219.87</v>
      </c>
    </row>
    <row r="2488" spans="2:9" x14ac:dyDescent="0.25">
      <c r="B2488" t="s">
        <v>20</v>
      </c>
      <c r="C2488" t="s">
        <v>21</v>
      </c>
      <c r="D2488" t="s">
        <v>24</v>
      </c>
      <c r="E2488" s="1">
        <v>44336</v>
      </c>
      <c r="F2488" s="4">
        <v>693</v>
      </c>
      <c r="G2488">
        <v>44</v>
      </c>
      <c r="H2488" s="3">
        <f>_xlfn.XLOOKUP(sales[[#This Row],[Product]],products[Product],products[Cost per box])*sales[[#This Row],[Boxes]]</f>
        <v>462.44</v>
      </c>
      <c r="I2488" s="4">
        <f>sales[[#This Row],[Revenue]]-sales[[#This Row],[Cost]]</f>
        <v>230.56</v>
      </c>
    </row>
    <row r="2489" spans="2:9" x14ac:dyDescent="0.25">
      <c r="B2489" t="s">
        <v>41</v>
      </c>
      <c r="C2489" t="s">
        <v>16</v>
      </c>
      <c r="D2489" t="s">
        <v>28</v>
      </c>
      <c r="E2489" s="1">
        <v>44336</v>
      </c>
      <c r="F2489" s="4">
        <v>4851</v>
      </c>
      <c r="G2489">
        <v>211</v>
      </c>
      <c r="H2489" s="3">
        <f>_xlfn.XLOOKUP(sales[[#This Row],[Product]],products[Product],products[Cost per box])*sales[[#This Row],[Boxes]]</f>
        <v>582.3599999999999</v>
      </c>
      <c r="I2489" s="4">
        <f>sales[[#This Row],[Revenue]]-sales[[#This Row],[Cost]]</f>
        <v>4268.6400000000003</v>
      </c>
    </row>
    <row r="2490" spans="2:9" x14ac:dyDescent="0.25">
      <c r="B2490" t="s">
        <v>8</v>
      </c>
      <c r="C2490" t="s">
        <v>9</v>
      </c>
      <c r="D2490" t="s">
        <v>14</v>
      </c>
      <c r="E2490" s="1">
        <v>44336</v>
      </c>
      <c r="F2490" s="4">
        <v>4515</v>
      </c>
      <c r="G2490">
        <v>565</v>
      </c>
      <c r="H2490" s="3">
        <f>_xlfn.XLOOKUP(sales[[#This Row],[Product]],products[Product],products[Cost per box])*sales[[#This Row],[Boxes]]</f>
        <v>3565.1499999999996</v>
      </c>
      <c r="I2490" s="4">
        <f>sales[[#This Row],[Revenue]]-sales[[#This Row],[Cost]]</f>
        <v>949.85000000000036</v>
      </c>
    </row>
    <row r="2491" spans="2:9" x14ac:dyDescent="0.25">
      <c r="B2491" t="s">
        <v>25</v>
      </c>
      <c r="C2491" t="s">
        <v>9</v>
      </c>
      <c r="D2491" t="s">
        <v>17</v>
      </c>
      <c r="E2491" s="1">
        <v>44336</v>
      </c>
      <c r="F2491" s="4">
        <v>3857</v>
      </c>
      <c r="G2491">
        <v>351</v>
      </c>
      <c r="H2491" s="3">
        <f>_xlfn.XLOOKUP(sales[[#This Row],[Product]],products[Product],products[Cost per box])*sales[[#This Row],[Boxes]]</f>
        <v>2386.7999999999997</v>
      </c>
      <c r="I2491" s="4">
        <f>sales[[#This Row],[Revenue]]-sales[[#This Row],[Cost]]</f>
        <v>1470.2000000000003</v>
      </c>
    </row>
    <row r="2492" spans="2:9" x14ac:dyDescent="0.25">
      <c r="B2492" t="s">
        <v>41</v>
      </c>
      <c r="C2492" t="s">
        <v>6</v>
      </c>
      <c r="D2492" t="s">
        <v>30</v>
      </c>
      <c r="E2492" s="1">
        <v>44336</v>
      </c>
      <c r="F2492" s="4">
        <v>28</v>
      </c>
      <c r="G2492">
        <v>3</v>
      </c>
      <c r="H2492" s="3">
        <f>_xlfn.XLOOKUP(sales[[#This Row],[Product]],products[Product],products[Cost per box])*sales[[#This Row],[Boxes]]</f>
        <v>11.040000000000001</v>
      </c>
      <c r="I2492" s="4">
        <f>sales[[#This Row],[Revenue]]-sales[[#This Row],[Cost]]</f>
        <v>16.96</v>
      </c>
    </row>
    <row r="2493" spans="2:9" x14ac:dyDescent="0.25">
      <c r="B2493" t="s">
        <v>20</v>
      </c>
      <c r="C2493" t="s">
        <v>9</v>
      </c>
      <c r="D2493" t="s">
        <v>30</v>
      </c>
      <c r="E2493" s="1">
        <v>44336</v>
      </c>
      <c r="F2493" s="4">
        <v>5621</v>
      </c>
      <c r="G2493">
        <v>469</v>
      </c>
      <c r="H2493" s="3">
        <f>_xlfn.XLOOKUP(sales[[#This Row],[Product]],products[Product],products[Cost per box])*sales[[#This Row],[Boxes]]</f>
        <v>1725.92</v>
      </c>
      <c r="I2493" s="4">
        <f>sales[[#This Row],[Revenue]]-sales[[#This Row],[Cost]]</f>
        <v>3895.08</v>
      </c>
    </row>
    <row r="2494" spans="2:9" x14ac:dyDescent="0.25">
      <c r="B2494" t="s">
        <v>29</v>
      </c>
      <c r="C2494" t="s">
        <v>11</v>
      </c>
      <c r="D2494" t="s">
        <v>12</v>
      </c>
      <c r="E2494" s="1">
        <v>44336</v>
      </c>
      <c r="F2494" s="4">
        <v>1715</v>
      </c>
      <c r="G2494">
        <v>64</v>
      </c>
      <c r="H2494" s="3">
        <f>_xlfn.XLOOKUP(sales[[#This Row],[Product]],products[Product],products[Cost per box])*sales[[#This Row],[Boxes]]</f>
        <v>539.52</v>
      </c>
      <c r="I2494" s="4">
        <f>sales[[#This Row],[Revenue]]-sales[[#This Row],[Cost]]</f>
        <v>1175.48</v>
      </c>
    </row>
    <row r="2495" spans="2:9" x14ac:dyDescent="0.25">
      <c r="B2495" t="s">
        <v>10</v>
      </c>
      <c r="C2495" t="s">
        <v>21</v>
      </c>
      <c r="D2495" t="s">
        <v>28</v>
      </c>
      <c r="E2495" s="1">
        <v>44336</v>
      </c>
      <c r="F2495" s="4">
        <v>546</v>
      </c>
      <c r="G2495">
        <v>25</v>
      </c>
      <c r="H2495" s="3">
        <f>_xlfn.XLOOKUP(sales[[#This Row],[Product]],products[Product],products[Cost per box])*sales[[#This Row],[Boxes]]</f>
        <v>69</v>
      </c>
      <c r="I2495" s="4">
        <f>sales[[#This Row],[Revenue]]-sales[[#This Row],[Cost]]</f>
        <v>477</v>
      </c>
    </row>
    <row r="2496" spans="2:9" x14ac:dyDescent="0.25">
      <c r="B2496" t="s">
        <v>15</v>
      </c>
      <c r="C2496" t="s">
        <v>11</v>
      </c>
      <c r="D2496" t="s">
        <v>35</v>
      </c>
      <c r="E2496" s="1">
        <v>44336</v>
      </c>
      <c r="F2496" s="4">
        <v>8239</v>
      </c>
      <c r="G2496">
        <v>330</v>
      </c>
      <c r="H2496" s="3">
        <f>_xlfn.XLOOKUP(sales[[#This Row],[Product]],products[Product],products[Cost per box])*sales[[#This Row],[Boxes]]</f>
        <v>874.5</v>
      </c>
      <c r="I2496" s="4">
        <f>sales[[#This Row],[Revenue]]-sales[[#This Row],[Cost]]</f>
        <v>7364.5</v>
      </c>
    </row>
    <row r="2497" spans="2:9" x14ac:dyDescent="0.25">
      <c r="B2497" t="s">
        <v>37</v>
      </c>
      <c r="C2497" t="s">
        <v>11</v>
      </c>
      <c r="D2497" t="s">
        <v>24</v>
      </c>
      <c r="E2497" s="1">
        <v>44336</v>
      </c>
      <c r="F2497" s="4">
        <v>8141</v>
      </c>
      <c r="G2497">
        <v>543</v>
      </c>
      <c r="H2497" s="3">
        <f>_xlfn.XLOOKUP(sales[[#This Row],[Product]],products[Product],products[Cost per box])*sales[[#This Row],[Boxes]]</f>
        <v>5706.93</v>
      </c>
      <c r="I2497" s="4">
        <f>sales[[#This Row],[Revenue]]-sales[[#This Row],[Cost]]</f>
        <v>2434.0699999999997</v>
      </c>
    </row>
    <row r="2498" spans="2:9" x14ac:dyDescent="0.25">
      <c r="B2498" t="s">
        <v>40</v>
      </c>
      <c r="C2498" t="s">
        <v>9</v>
      </c>
      <c r="D2498" t="s">
        <v>47</v>
      </c>
      <c r="E2498" s="1">
        <v>44336</v>
      </c>
      <c r="F2498" s="4">
        <v>3157</v>
      </c>
      <c r="G2498">
        <v>211</v>
      </c>
      <c r="H2498" s="3">
        <f>_xlfn.XLOOKUP(sales[[#This Row],[Product]],products[Product],products[Cost per box])*sales[[#This Row],[Boxes]]</f>
        <v>1109.8599999999999</v>
      </c>
      <c r="I2498" s="4">
        <f>sales[[#This Row],[Revenue]]-sales[[#This Row],[Cost]]</f>
        <v>2047.14</v>
      </c>
    </row>
    <row r="2499" spans="2:9" x14ac:dyDescent="0.25">
      <c r="B2499" t="s">
        <v>15</v>
      </c>
      <c r="C2499" t="s">
        <v>6</v>
      </c>
      <c r="D2499" t="s">
        <v>47</v>
      </c>
      <c r="E2499" s="1">
        <v>44336</v>
      </c>
      <c r="F2499" s="4">
        <v>462</v>
      </c>
      <c r="G2499">
        <v>36</v>
      </c>
      <c r="H2499" s="3">
        <f>_xlfn.XLOOKUP(sales[[#This Row],[Product]],products[Product],products[Cost per box])*sales[[#This Row],[Boxes]]</f>
        <v>189.35999999999999</v>
      </c>
      <c r="I2499" s="4">
        <f>sales[[#This Row],[Revenue]]-sales[[#This Row],[Cost]]</f>
        <v>272.64</v>
      </c>
    </row>
    <row r="2500" spans="2:9" x14ac:dyDescent="0.25">
      <c r="B2500" t="s">
        <v>51</v>
      </c>
      <c r="C2500" t="s">
        <v>11</v>
      </c>
      <c r="D2500" t="s">
        <v>17</v>
      </c>
      <c r="E2500" s="1">
        <v>44336</v>
      </c>
      <c r="F2500" s="4">
        <v>168</v>
      </c>
      <c r="G2500">
        <v>13</v>
      </c>
      <c r="H2500" s="3">
        <f>_xlfn.XLOOKUP(sales[[#This Row],[Product]],products[Product],products[Cost per box])*sales[[#This Row],[Boxes]]</f>
        <v>88.399999999999991</v>
      </c>
      <c r="I2500" s="4">
        <f>sales[[#This Row],[Revenue]]-sales[[#This Row],[Cost]]</f>
        <v>79.600000000000009</v>
      </c>
    </row>
    <row r="2501" spans="2:9" x14ac:dyDescent="0.25">
      <c r="B2501" t="s">
        <v>51</v>
      </c>
      <c r="C2501" t="s">
        <v>21</v>
      </c>
      <c r="D2501" t="s">
        <v>19</v>
      </c>
      <c r="E2501" s="1">
        <v>44336</v>
      </c>
      <c r="F2501" s="4">
        <v>3003</v>
      </c>
      <c r="G2501">
        <v>429</v>
      </c>
      <c r="H2501" s="3">
        <f>_xlfn.XLOOKUP(sales[[#This Row],[Product]],products[Product],products[Cost per box])*sales[[#This Row],[Boxes]]</f>
        <v>4388.67</v>
      </c>
      <c r="I2501" s="4">
        <f>sales[[#This Row],[Revenue]]-sales[[#This Row],[Cost]]</f>
        <v>-1385.67</v>
      </c>
    </row>
    <row r="2502" spans="2:9" x14ac:dyDescent="0.25">
      <c r="B2502" t="s">
        <v>32</v>
      </c>
      <c r="C2502" t="s">
        <v>11</v>
      </c>
      <c r="D2502" t="s">
        <v>31</v>
      </c>
      <c r="E2502" s="1">
        <v>44336</v>
      </c>
      <c r="F2502" s="4">
        <v>8099</v>
      </c>
      <c r="G2502">
        <v>450</v>
      </c>
      <c r="H2502" s="3">
        <f>_xlfn.XLOOKUP(sales[[#This Row],[Product]],products[Product],products[Cost per box])*sales[[#This Row],[Boxes]]</f>
        <v>2574</v>
      </c>
      <c r="I2502" s="4">
        <f>sales[[#This Row],[Revenue]]-sales[[#This Row],[Cost]]</f>
        <v>5525</v>
      </c>
    </row>
    <row r="2503" spans="2:9" x14ac:dyDescent="0.25">
      <c r="B2503" t="s">
        <v>49</v>
      </c>
      <c r="C2503" t="s">
        <v>16</v>
      </c>
      <c r="D2503" t="s">
        <v>35</v>
      </c>
      <c r="E2503" s="1">
        <v>44336</v>
      </c>
      <c r="F2503" s="4">
        <v>4690</v>
      </c>
      <c r="G2503">
        <v>196</v>
      </c>
      <c r="H2503" s="3">
        <f>_xlfn.XLOOKUP(sales[[#This Row],[Product]],products[Product],products[Cost per box])*sales[[#This Row],[Boxes]]</f>
        <v>519.4</v>
      </c>
      <c r="I2503" s="4">
        <f>sales[[#This Row],[Revenue]]-sales[[#This Row],[Cost]]</f>
        <v>4170.6000000000004</v>
      </c>
    </row>
    <row r="2504" spans="2:9" x14ac:dyDescent="0.25">
      <c r="B2504" t="s">
        <v>13</v>
      </c>
      <c r="C2504" t="s">
        <v>11</v>
      </c>
      <c r="D2504" t="s">
        <v>48</v>
      </c>
      <c r="E2504" s="1">
        <v>44336</v>
      </c>
      <c r="F2504" s="4">
        <v>3899</v>
      </c>
      <c r="G2504">
        <v>244</v>
      </c>
      <c r="H2504" s="3">
        <f>_xlfn.XLOOKUP(sales[[#This Row],[Product]],products[Product],products[Cost per box])*sales[[#This Row],[Boxes]]</f>
        <v>1825.1200000000001</v>
      </c>
      <c r="I2504" s="4">
        <f>sales[[#This Row],[Revenue]]-sales[[#This Row],[Cost]]</f>
        <v>2073.88</v>
      </c>
    </row>
    <row r="2505" spans="2:9" x14ac:dyDescent="0.25">
      <c r="B2505" t="s">
        <v>8</v>
      </c>
      <c r="C2505" t="s">
        <v>11</v>
      </c>
      <c r="D2505" t="s">
        <v>44</v>
      </c>
      <c r="E2505" s="1">
        <v>44337</v>
      </c>
      <c r="F2505" s="4">
        <v>6678</v>
      </c>
      <c r="G2505">
        <v>608</v>
      </c>
      <c r="H2505" s="3">
        <f>_xlfn.XLOOKUP(sales[[#This Row],[Product]],products[Product],products[Cost per box])*sales[[#This Row],[Boxes]]</f>
        <v>5818.56</v>
      </c>
      <c r="I2505" s="4">
        <f>sales[[#This Row],[Revenue]]-sales[[#This Row],[Cost]]</f>
        <v>859.4399999999996</v>
      </c>
    </row>
    <row r="2506" spans="2:9" x14ac:dyDescent="0.25">
      <c r="B2506" t="s">
        <v>5</v>
      </c>
      <c r="C2506" t="s">
        <v>6</v>
      </c>
      <c r="D2506" t="s">
        <v>14</v>
      </c>
      <c r="E2506" s="1">
        <v>44337</v>
      </c>
      <c r="F2506" s="4">
        <v>2590</v>
      </c>
      <c r="G2506">
        <v>324</v>
      </c>
      <c r="H2506" s="3">
        <f>_xlfn.XLOOKUP(sales[[#This Row],[Product]],products[Product],products[Cost per box])*sales[[#This Row],[Boxes]]</f>
        <v>2044.4399999999998</v>
      </c>
      <c r="I2506" s="4">
        <f>sales[[#This Row],[Revenue]]-sales[[#This Row],[Cost]]</f>
        <v>545.56000000000017</v>
      </c>
    </row>
    <row r="2507" spans="2:9" x14ac:dyDescent="0.25">
      <c r="B2507" t="s">
        <v>49</v>
      </c>
      <c r="C2507" t="s">
        <v>9</v>
      </c>
      <c r="D2507" t="s">
        <v>50</v>
      </c>
      <c r="E2507" s="1">
        <v>44337</v>
      </c>
      <c r="F2507" s="4">
        <v>1897</v>
      </c>
      <c r="G2507">
        <v>146</v>
      </c>
      <c r="H2507" s="3">
        <f>_xlfn.XLOOKUP(sales[[#This Row],[Product]],products[Product],products[Cost per box])*sales[[#This Row],[Boxes]]</f>
        <v>1811.8600000000001</v>
      </c>
      <c r="I2507" s="4">
        <f>sales[[#This Row],[Revenue]]-sales[[#This Row],[Cost]]</f>
        <v>85.139999999999873</v>
      </c>
    </row>
    <row r="2508" spans="2:9" x14ac:dyDescent="0.25">
      <c r="B2508" t="s">
        <v>51</v>
      </c>
      <c r="C2508" t="s">
        <v>27</v>
      </c>
      <c r="D2508" t="s">
        <v>48</v>
      </c>
      <c r="E2508" s="1">
        <v>44337</v>
      </c>
      <c r="F2508" s="4">
        <v>714</v>
      </c>
      <c r="G2508">
        <v>45</v>
      </c>
      <c r="H2508" s="3">
        <f>_xlfn.XLOOKUP(sales[[#This Row],[Product]],products[Product],products[Cost per box])*sales[[#This Row],[Boxes]]</f>
        <v>336.6</v>
      </c>
      <c r="I2508" s="4">
        <f>sales[[#This Row],[Revenue]]-sales[[#This Row],[Cost]]</f>
        <v>377.4</v>
      </c>
    </row>
    <row r="2509" spans="2:9" x14ac:dyDescent="0.25">
      <c r="B2509" t="s">
        <v>49</v>
      </c>
      <c r="C2509" t="s">
        <v>21</v>
      </c>
      <c r="D2509" t="s">
        <v>24</v>
      </c>
      <c r="E2509" s="1">
        <v>44337</v>
      </c>
      <c r="F2509" s="4">
        <v>42</v>
      </c>
      <c r="G2509">
        <v>3</v>
      </c>
      <c r="H2509" s="3">
        <f>_xlfn.XLOOKUP(sales[[#This Row],[Product]],products[Product],products[Cost per box])*sales[[#This Row],[Boxes]]</f>
        <v>31.53</v>
      </c>
      <c r="I2509" s="4">
        <f>sales[[#This Row],[Revenue]]-sales[[#This Row],[Cost]]</f>
        <v>10.469999999999999</v>
      </c>
    </row>
    <row r="2510" spans="2:9" x14ac:dyDescent="0.25">
      <c r="B2510" t="s">
        <v>10</v>
      </c>
      <c r="C2510" t="s">
        <v>6</v>
      </c>
      <c r="D2510" t="s">
        <v>12</v>
      </c>
      <c r="E2510" s="1">
        <v>44337</v>
      </c>
      <c r="F2510" s="4">
        <v>4592</v>
      </c>
      <c r="G2510">
        <v>184</v>
      </c>
      <c r="H2510" s="3">
        <f>_xlfn.XLOOKUP(sales[[#This Row],[Product]],products[Product],products[Cost per box])*sales[[#This Row],[Boxes]]</f>
        <v>1551.12</v>
      </c>
      <c r="I2510" s="4">
        <f>sales[[#This Row],[Revenue]]-sales[[#This Row],[Cost]]</f>
        <v>3040.88</v>
      </c>
    </row>
    <row r="2511" spans="2:9" x14ac:dyDescent="0.25">
      <c r="B2511" t="s">
        <v>39</v>
      </c>
      <c r="C2511" t="s">
        <v>6</v>
      </c>
      <c r="D2511" t="s">
        <v>47</v>
      </c>
      <c r="E2511" s="1">
        <v>44337</v>
      </c>
      <c r="F2511" s="4">
        <v>7259</v>
      </c>
      <c r="G2511">
        <v>519</v>
      </c>
      <c r="H2511" s="3">
        <f>_xlfn.XLOOKUP(sales[[#This Row],[Product]],products[Product],products[Cost per box])*sales[[#This Row],[Boxes]]</f>
        <v>2729.94</v>
      </c>
      <c r="I2511" s="4">
        <f>sales[[#This Row],[Revenue]]-sales[[#This Row],[Cost]]</f>
        <v>4529.0599999999995</v>
      </c>
    </row>
    <row r="2512" spans="2:9" x14ac:dyDescent="0.25">
      <c r="B2512" t="s">
        <v>8</v>
      </c>
      <c r="C2512" t="s">
        <v>11</v>
      </c>
      <c r="D2512" t="s">
        <v>36</v>
      </c>
      <c r="E2512" s="1">
        <v>44337</v>
      </c>
      <c r="F2512" s="4">
        <v>4396</v>
      </c>
      <c r="G2512">
        <v>339</v>
      </c>
      <c r="H2512" s="3">
        <f>_xlfn.XLOOKUP(sales[[#This Row],[Product]],products[Product],products[Cost per box])*sales[[#This Row],[Boxes]]</f>
        <v>1708.56</v>
      </c>
      <c r="I2512" s="4">
        <f>sales[[#This Row],[Revenue]]-sales[[#This Row],[Cost]]</f>
        <v>2687.44</v>
      </c>
    </row>
    <row r="2513" spans="2:9" x14ac:dyDescent="0.25">
      <c r="B2513" t="s">
        <v>15</v>
      </c>
      <c r="C2513" t="s">
        <v>16</v>
      </c>
      <c r="D2513" t="s">
        <v>50</v>
      </c>
      <c r="E2513" s="1">
        <v>44337</v>
      </c>
      <c r="F2513" s="4">
        <v>2331</v>
      </c>
      <c r="G2513">
        <v>180</v>
      </c>
      <c r="H2513" s="3">
        <f>_xlfn.XLOOKUP(sales[[#This Row],[Product]],products[Product],products[Cost per box])*sales[[#This Row],[Boxes]]</f>
        <v>2233.8000000000002</v>
      </c>
      <c r="I2513" s="4">
        <f>sales[[#This Row],[Revenue]]-sales[[#This Row],[Cost]]</f>
        <v>97.199999999999818</v>
      </c>
    </row>
    <row r="2514" spans="2:9" x14ac:dyDescent="0.25">
      <c r="B2514" t="s">
        <v>18</v>
      </c>
      <c r="C2514" t="s">
        <v>6</v>
      </c>
      <c r="D2514" t="s">
        <v>52</v>
      </c>
      <c r="E2514" s="1">
        <v>44337</v>
      </c>
      <c r="F2514" s="4">
        <v>686</v>
      </c>
      <c r="G2514">
        <v>29</v>
      </c>
      <c r="H2514" s="3">
        <f>_xlfn.XLOOKUP(sales[[#This Row],[Product]],products[Product],products[Cost per box])*sales[[#This Row],[Boxes]]</f>
        <v>96.28</v>
      </c>
      <c r="I2514" s="4">
        <f>sales[[#This Row],[Revenue]]-sales[[#This Row],[Cost]]</f>
        <v>589.72</v>
      </c>
    </row>
    <row r="2515" spans="2:9" x14ac:dyDescent="0.25">
      <c r="B2515" t="s">
        <v>29</v>
      </c>
      <c r="C2515" t="s">
        <v>9</v>
      </c>
      <c r="D2515" t="s">
        <v>28</v>
      </c>
      <c r="E2515" s="1">
        <v>44337</v>
      </c>
      <c r="F2515" s="4">
        <v>8092</v>
      </c>
      <c r="G2515">
        <v>368</v>
      </c>
      <c r="H2515" s="3">
        <f>_xlfn.XLOOKUP(sales[[#This Row],[Product]],products[Product],products[Cost per box])*sales[[#This Row],[Boxes]]</f>
        <v>1015.68</v>
      </c>
      <c r="I2515" s="4">
        <f>sales[[#This Row],[Revenue]]-sales[[#This Row],[Cost]]</f>
        <v>7076.32</v>
      </c>
    </row>
    <row r="2516" spans="2:9" x14ac:dyDescent="0.25">
      <c r="B2516" t="s">
        <v>8</v>
      </c>
      <c r="C2516" t="s">
        <v>9</v>
      </c>
      <c r="D2516" t="s">
        <v>48</v>
      </c>
      <c r="E2516" s="1">
        <v>44337</v>
      </c>
      <c r="F2516" s="4">
        <v>4998</v>
      </c>
      <c r="G2516">
        <v>357</v>
      </c>
      <c r="H2516" s="3">
        <f>_xlfn.XLOOKUP(sales[[#This Row],[Product]],products[Product],products[Cost per box])*sales[[#This Row],[Boxes]]</f>
        <v>2670.36</v>
      </c>
      <c r="I2516" s="4">
        <f>sales[[#This Row],[Revenue]]-sales[[#This Row],[Cost]]</f>
        <v>2327.64</v>
      </c>
    </row>
    <row r="2517" spans="2:9" x14ac:dyDescent="0.25">
      <c r="B2517" t="s">
        <v>32</v>
      </c>
      <c r="C2517" t="s">
        <v>11</v>
      </c>
      <c r="D2517" t="s">
        <v>38</v>
      </c>
      <c r="E2517" s="1">
        <v>44337</v>
      </c>
      <c r="F2517" s="4">
        <v>882</v>
      </c>
      <c r="G2517">
        <v>56</v>
      </c>
      <c r="H2517" s="3">
        <f>_xlfn.XLOOKUP(sales[[#This Row],[Product]],products[Product],products[Cost per box])*sales[[#This Row],[Boxes]]</f>
        <v>556.64</v>
      </c>
      <c r="I2517" s="4">
        <f>sales[[#This Row],[Revenue]]-sales[[#This Row],[Cost]]</f>
        <v>325.36</v>
      </c>
    </row>
    <row r="2518" spans="2:9" x14ac:dyDescent="0.25">
      <c r="B2518" t="s">
        <v>23</v>
      </c>
      <c r="C2518" t="s">
        <v>21</v>
      </c>
      <c r="D2518" t="s">
        <v>7</v>
      </c>
      <c r="E2518" s="1">
        <v>44337</v>
      </c>
      <c r="F2518" s="4">
        <v>8057</v>
      </c>
      <c r="G2518">
        <v>672</v>
      </c>
      <c r="H2518" s="3">
        <f>_xlfn.XLOOKUP(sales[[#This Row],[Product]],products[Product],products[Cost per box])*sales[[#This Row],[Boxes]]</f>
        <v>3460.8</v>
      </c>
      <c r="I2518" s="4">
        <f>sales[[#This Row],[Revenue]]-sales[[#This Row],[Cost]]</f>
        <v>4596.2</v>
      </c>
    </row>
    <row r="2519" spans="2:9" x14ac:dyDescent="0.25">
      <c r="B2519" t="s">
        <v>37</v>
      </c>
      <c r="C2519" t="s">
        <v>21</v>
      </c>
      <c r="D2519" t="s">
        <v>52</v>
      </c>
      <c r="E2519" s="1">
        <v>44337</v>
      </c>
      <c r="F2519" s="4">
        <v>6972</v>
      </c>
      <c r="G2519">
        <v>279</v>
      </c>
      <c r="H2519" s="3">
        <f>_xlfn.XLOOKUP(sales[[#This Row],[Product]],products[Product],products[Cost per box])*sales[[#This Row],[Boxes]]</f>
        <v>926.28</v>
      </c>
      <c r="I2519" s="4">
        <f>sales[[#This Row],[Revenue]]-sales[[#This Row],[Cost]]</f>
        <v>6045.72</v>
      </c>
    </row>
    <row r="2520" spans="2:9" x14ac:dyDescent="0.25">
      <c r="B2520" t="s">
        <v>46</v>
      </c>
      <c r="C2520" t="s">
        <v>16</v>
      </c>
      <c r="D2520" t="s">
        <v>17</v>
      </c>
      <c r="E2520" s="1">
        <v>44337</v>
      </c>
      <c r="F2520" s="4">
        <v>2023</v>
      </c>
      <c r="G2520">
        <v>156</v>
      </c>
      <c r="H2520" s="3">
        <f>_xlfn.XLOOKUP(sales[[#This Row],[Product]],products[Product],products[Cost per box])*sales[[#This Row],[Boxes]]</f>
        <v>1060.8</v>
      </c>
      <c r="I2520" s="4">
        <f>sales[[#This Row],[Revenue]]-sales[[#This Row],[Cost]]</f>
        <v>962.2</v>
      </c>
    </row>
    <row r="2521" spans="2:9" x14ac:dyDescent="0.25">
      <c r="B2521" t="s">
        <v>23</v>
      </c>
      <c r="C2521" t="s">
        <v>9</v>
      </c>
      <c r="D2521" t="s">
        <v>24</v>
      </c>
      <c r="E2521" s="1">
        <v>44337</v>
      </c>
      <c r="F2521" s="4">
        <v>8834</v>
      </c>
      <c r="G2521">
        <v>553</v>
      </c>
      <c r="H2521" s="3">
        <f>_xlfn.XLOOKUP(sales[[#This Row],[Product]],products[Product],products[Cost per box])*sales[[#This Row],[Boxes]]</f>
        <v>5812.03</v>
      </c>
      <c r="I2521" s="4">
        <f>sales[[#This Row],[Revenue]]-sales[[#This Row],[Cost]]</f>
        <v>3021.9700000000003</v>
      </c>
    </row>
    <row r="2522" spans="2:9" x14ac:dyDescent="0.25">
      <c r="B2522" t="s">
        <v>41</v>
      </c>
      <c r="C2522" t="s">
        <v>21</v>
      </c>
      <c r="D2522" t="s">
        <v>48</v>
      </c>
      <c r="E2522" s="1">
        <v>44337</v>
      </c>
      <c r="F2522" s="4">
        <v>3962</v>
      </c>
      <c r="G2522">
        <v>265</v>
      </c>
      <c r="H2522" s="3">
        <f>_xlfn.XLOOKUP(sales[[#This Row],[Product]],products[Product],products[Cost per box])*sales[[#This Row],[Boxes]]</f>
        <v>1982.2</v>
      </c>
      <c r="I2522" s="4">
        <f>sales[[#This Row],[Revenue]]-sales[[#This Row],[Cost]]</f>
        <v>1979.8</v>
      </c>
    </row>
    <row r="2523" spans="2:9" x14ac:dyDescent="0.25">
      <c r="B2523" t="s">
        <v>34</v>
      </c>
      <c r="C2523" t="s">
        <v>16</v>
      </c>
      <c r="D2523" t="s">
        <v>42</v>
      </c>
      <c r="E2523" s="1">
        <v>44337</v>
      </c>
      <c r="F2523" s="4">
        <v>3717</v>
      </c>
      <c r="G2523">
        <v>155</v>
      </c>
      <c r="H2523" s="3">
        <f>_xlfn.XLOOKUP(sales[[#This Row],[Product]],products[Product],products[Cost per box])*sales[[#This Row],[Boxes]]</f>
        <v>734.7</v>
      </c>
      <c r="I2523" s="4">
        <f>sales[[#This Row],[Revenue]]-sales[[#This Row],[Cost]]</f>
        <v>2982.3</v>
      </c>
    </row>
    <row r="2524" spans="2:9" x14ac:dyDescent="0.25">
      <c r="B2524" t="s">
        <v>8</v>
      </c>
      <c r="C2524" t="s">
        <v>21</v>
      </c>
      <c r="D2524" t="s">
        <v>42</v>
      </c>
      <c r="E2524" s="1">
        <v>44340</v>
      </c>
      <c r="F2524" s="4">
        <v>5005</v>
      </c>
      <c r="G2524">
        <v>209</v>
      </c>
      <c r="H2524" s="3">
        <f>_xlfn.XLOOKUP(sales[[#This Row],[Product]],products[Product],products[Cost per box])*sales[[#This Row],[Boxes]]</f>
        <v>990.66000000000008</v>
      </c>
      <c r="I2524" s="4">
        <f>sales[[#This Row],[Revenue]]-sales[[#This Row],[Cost]]</f>
        <v>4014.34</v>
      </c>
    </row>
    <row r="2525" spans="2:9" x14ac:dyDescent="0.25">
      <c r="B2525" t="s">
        <v>13</v>
      </c>
      <c r="C2525" t="s">
        <v>27</v>
      </c>
      <c r="D2525" t="s">
        <v>36</v>
      </c>
      <c r="E2525" s="1">
        <v>44340</v>
      </c>
      <c r="F2525" s="4">
        <v>1029</v>
      </c>
      <c r="G2525">
        <v>80</v>
      </c>
      <c r="H2525" s="3">
        <f>_xlfn.XLOOKUP(sales[[#This Row],[Product]],products[Product],products[Cost per box])*sales[[#This Row],[Boxes]]</f>
        <v>403.2</v>
      </c>
      <c r="I2525" s="4">
        <f>sales[[#This Row],[Revenue]]-sales[[#This Row],[Cost]]</f>
        <v>625.79999999999995</v>
      </c>
    </row>
    <row r="2526" spans="2:9" x14ac:dyDescent="0.25">
      <c r="B2526" t="s">
        <v>10</v>
      </c>
      <c r="C2526" t="s">
        <v>21</v>
      </c>
      <c r="D2526" t="s">
        <v>30</v>
      </c>
      <c r="E2526" s="1">
        <v>44340</v>
      </c>
      <c r="F2526" s="4">
        <v>10150</v>
      </c>
      <c r="G2526">
        <v>840</v>
      </c>
      <c r="H2526" s="3">
        <f>_xlfn.XLOOKUP(sales[[#This Row],[Product]],products[Product],products[Cost per box])*sales[[#This Row],[Boxes]]</f>
        <v>3091.2000000000003</v>
      </c>
      <c r="I2526" s="4">
        <f>sales[[#This Row],[Revenue]]-sales[[#This Row],[Cost]]</f>
        <v>7058.7999999999993</v>
      </c>
    </row>
    <row r="2527" spans="2:9" x14ac:dyDescent="0.25">
      <c r="B2527" t="s">
        <v>41</v>
      </c>
      <c r="C2527" t="s">
        <v>11</v>
      </c>
      <c r="D2527" t="s">
        <v>26</v>
      </c>
      <c r="E2527" s="1">
        <v>44340</v>
      </c>
      <c r="F2527" s="4">
        <v>1260</v>
      </c>
      <c r="G2527">
        <v>84</v>
      </c>
      <c r="H2527" s="3">
        <f>_xlfn.XLOOKUP(sales[[#This Row],[Product]],products[Product],products[Cost per box])*sales[[#This Row],[Boxes]]</f>
        <v>540.12</v>
      </c>
      <c r="I2527" s="4">
        <f>sales[[#This Row],[Revenue]]-sales[[#This Row],[Cost]]</f>
        <v>719.88</v>
      </c>
    </row>
    <row r="2528" spans="2:9" x14ac:dyDescent="0.25">
      <c r="B2528" t="s">
        <v>39</v>
      </c>
      <c r="C2528" t="s">
        <v>9</v>
      </c>
      <c r="D2528" t="s">
        <v>38</v>
      </c>
      <c r="E2528" s="1">
        <v>44340</v>
      </c>
      <c r="F2528" s="4">
        <v>2254</v>
      </c>
      <c r="G2528">
        <v>141</v>
      </c>
      <c r="H2528" s="3">
        <f>_xlfn.XLOOKUP(sales[[#This Row],[Product]],products[Product],products[Cost per box])*sales[[#This Row],[Boxes]]</f>
        <v>1401.54</v>
      </c>
      <c r="I2528" s="4">
        <f>sales[[#This Row],[Revenue]]-sales[[#This Row],[Cost]]</f>
        <v>852.46</v>
      </c>
    </row>
    <row r="2529" spans="2:9" x14ac:dyDescent="0.25">
      <c r="B2529" t="s">
        <v>40</v>
      </c>
      <c r="C2529" t="s">
        <v>21</v>
      </c>
      <c r="D2529" t="s">
        <v>12</v>
      </c>
      <c r="E2529" s="1">
        <v>44341</v>
      </c>
      <c r="F2529" s="4">
        <v>5467</v>
      </c>
      <c r="G2529">
        <v>211</v>
      </c>
      <c r="H2529" s="3">
        <f>_xlfn.XLOOKUP(sales[[#This Row],[Product]],products[Product],products[Cost per box])*sales[[#This Row],[Boxes]]</f>
        <v>1778.73</v>
      </c>
      <c r="I2529" s="4">
        <f>sales[[#This Row],[Revenue]]-sales[[#This Row],[Cost]]</f>
        <v>3688.27</v>
      </c>
    </row>
    <row r="2530" spans="2:9" x14ac:dyDescent="0.25">
      <c r="B2530" t="s">
        <v>39</v>
      </c>
      <c r="C2530" t="s">
        <v>27</v>
      </c>
      <c r="D2530" t="s">
        <v>47</v>
      </c>
      <c r="E2530" s="1">
        <v>44341</v>
      </c>
      <c r="F2530" s="4">
        <v>3682</v>
      </c>
      <c r="G2530">
        <v>246</v>
      </c>
      <c r="H2530" s="3">
        <f>_xlfn.XLOOKUP(sales[[#This Row],[Product]],products[Product],products[Cost per box])*sales[[#This Row],[Boxes]]</f>
        <v>1293.96</v>
      </c>
      <c r="I2530" s="4">
        <f>sales[[#This Row],[Revenue]]-sales[[#This Row],[Cost]]</f>
        <v>2388.04</v>
      </c>
    </row>
    <row r="2531" spans="2:9" x14ac:dyDescent="0.25">
      <c r="B2531" t="s">
        <v>8</v>
      </c>
      <c r="C2531" t="s">
        <v>16</v>
      </c>
      <c r="D2531" t="s">
        <v>48</v>
      </c>
      <c r="E2531" s="1">
        <v>44341</v>
      </c>
      <c r="F2531" s="4">
        <v>7350</v>
      </c>
      <c r="G2531">
        <v>490</v>
      </c>
      <c r="H2531" s="3">
        <f>_xlfn.XLOOKUP(sales[[#This Row],[Product]],products[Product],products[Cost per box])*sales[[#This Row],[Boxes]]</f>
        <v>3665.2000000000003</v>
      </c>
      <c r="I2531" s="4">
        <f>sales[[#This Row],[Revenue]]-sales[[#This Row],[Cost]]</f>
        <v>3684.7999999999997</v>
      </c>
    </row>
    <row r="2532" spans="2:9" x14ac:dyDescent="0.25">
      <c r="B2532" t="s">
        <v>37</v>
      </c>
      <c r="C2532" t="s">
        <v>27</v>
      </c>
      <c r="D2532" t="s">
        <v>14</v>
      </c>
      <c r="E2532" s="1">
        <v>44341</v>
      </c>
      <c r="F2532" s="4">
        <v>1806</v>
      </c>
      <c r="G2532">
        <v>201</v>
      </c>
      <c r="H2532" s="3">
        <f>_xlfn.XLOOKUP(sales[[#This Row],[Product]],products[Product],products[Cost per box])*sales[[#This Row],[Boxes]]</f>
        <v>1268.31</v>
      </c>
      <c r="I2532" s="4">
        <f>sales[[#This Row],[Revenue]]-sales[[#This Row],[Cost]]</f>
        <v>537.69000000000005</v>
      </c>
    </row>
    <row r="2533" spans="2:9" x14ac:dyDescent="0.25">
      <c r="B2533" t="s">
        <v>34</v>
      </c>
      <c r="C2533" t="s">
        <v>27</v>
      </c>
      <c r="D2533" t="s">
        <v>12</v>
      </c>
      <c r="E2533" s="1">
        <v>44341</v>
      </c>
      <c r="F2533" s="4">
        <v>1743</v>
      </c>
      <c r="G2533">
        <v>68</v>
      </c>
      <c r="H2533" s="3">
        <f>_xlfn.XLOOKUP(sales[[#This Row],[Product]],products[Product],products[Cost per box])*sales[[#This Row],[Boxes]]</f>
        <v>573.24</v>
      </c>
      <c r="I2533" s="4">
        <f>sales[[#This Row],[Revenue]]-sales[[#This Row],[Cost]]</f>
        <v>1169.76</v>
      </c>
    </row>
    <row r="2534" spans="2:9" x14ac:dyDescent="0.25">
      <c r="B2534" t="s">
        <v>5</v>
      </c>
      <c r="C2534" t="s">
        <v>21</v>
      </c>
      <c r="D2534" t="s">
        <v>17</v>
      </c>
      <c r="E2534" s="1">
        <v>44341</v>
      </c>
      <c r="F2534" s="4">
        <v>3213</v>
      </c>
      <c r="G2534">
        <v>268</v>
      </c>
      <c r="H2534" s="3">
        <f>_xlfn.XLOOKUP(sales[[#This Row],[Product]],products[Product],products[Cost per box])*sales[[#This Row],[Boxes]]</f>
        <v>1822.3999999999999</v>
      </c>
      <c r="I2534" s="4">
        <f>sales[[#This Row],[Revenue]]-sales[[#This Row],[Cost]]</f>
        <v>1390.6000000000001</v>
      </c>
    </row>
    <row r="2535" spans="2:9" x14ac:dyDescent="0.25">
      <c r="B2535" t="s">
        <v>41</v>
      </c>
      <c r="C2535" t="s">
        <v>9</v>
      </c>
      <c r="D2535" t="s">
        <v>12</v>
      </c>
      <c r="E2535" s="1">
        <v>44341</v>
      </c>
      <c r="F2535" s="4">
        <v>6937</v>
      </c>
      <c r="G2535">
        <v>267</v>
      </c>
      <c r="H2535" s="3">
        <f>_xlfn.XLOOKUP(sales[[#This Row],[Product]],products[Product],products[Cost per box])*sales[[#This Row],[Boxes]]</f>
        <v>2250.81</v>
      </c>
      <c r="I2535" s="4">
        <f>sales[[#This Row],[Revenue]]-sales[[#This Row],[Cost]]</f>
        <v>4686.1900000000005</v>
      </c>
    </row>
    <row r="2536" spans="2:9" x14ac:dyDescent="0.25">
      <c r="B2536" t="s">
        <v>23</v>
      </c>
      <c r="C2536" t="s">
        <v>21</v>
      </c>
      <c r="D2536" t="s">
        <v>45</v>
      </c>
      <c r="E2536" s="1">
        <v>44341</v>
      </c>
      <c r="F2536" s="4">
        <v>357</v>
      </c>
      <c r="G2536">
        <v>16</v>
      </c>
      <c r="H2536" s="3">
        <f>_xlfn.XLOOKUP(sales[[#This Row],[Product]],products[Product],products[Cost per box])*sales[[#This Row],[Boxes]]</f>
        <v>123.68</v>
      </c>
      <c r="I2536" s="4">
        <f>sales[[#This Row],[Revenue]]-sales[[#This Row],[Cost]]</f>
        <v>233.32</v>
      </c>
    </row>
    <row r="2537" spans="2:9" x14ac:dyDescent="0.25">
      <c r="B2537" t="s">
        <v>10</v>
      </c>
      <c r="C2537" t="s">
        <v>21</v>
      </c>
      <c r="D2537" t="s">
        <v>14</v>
      </c>
      <c r="E2537" s="1">
        <v>44341</v>
      </c>
      <c r="F2537" s="4">
        <v>4956</v>
      </c>
      <c r="G2537">
        <v>496</v>
      </c>
      <c r="H2537" s="3">
        <f>_xlfn.XLOOKUP(sales[[#This Row],[Product]],products[Product],products[Cost per box])*sales[[#This Row],[Boxes]]</f>
        <v>3129.7599999999998</v>
      </c>
      <c r="I2537" s="4">
        <f>sales[[#This Row],[Revenue]]-sales[[#This Row],[Cost]]</f>
        <v>1826.2400000000002</v>
      </c>
    </row>
    <row r="2538" spans="2:9" x14ac:dyDescent="0.25">
      <c r="B2538" t="s">
        <v>5</v>
      </c>
      <c r="C2538" t="s">
        <v>21</v>
      </c>
      <c r="D2538" t="s">
        <v>26</v>
      </c>
      <c r="E2538" s="1">
        <v>44341</v>
      </c>
      <c r="F2538" s="4">
        <v>1085</v>
      </c>
      <c r="G2538">
        <v>68</v>
      </c>
      <c r="H2538" s="3">
        <f>_xlfn.XLOOKUP(sales[[#This Row],[Product]],products[Product],products[Cost per box])*sales[[#This Row],[Boxes]]</f>
        <v>437.24</v>
      </c>
      <c r="I2538" s="4">
        <f>sales[[#This Row],[Revenue]]-sales[[#This Row],[Cost]]</f>
        <v>647.76</v>
      </c>
    </row>
    <row r="2539" spans="2:9" x14ac:dyDescent="0.25">
      <c r="B2539" t="s">
        <v>34</v>
      </c>
      <c r="C2539" t="s">
        <v>21</v>
      </c>
      <c r="D2539" t="s">
        <v>26</v>
      </c>
      <c r="E2539" s="1">
        <v>44341</v>
      </c>
      <c r="F2539" s="4">
        <v>2093</v>
      </c>
      <c r="G2539">
        <v>150</v>
      </c>
      <c r="H2539" s="3">
        <f>_xlfn.XLOOKUP(sales[[#This Row],[Product]],products[Product],products[Cost per box])*sales[[#This Row],[Boxes]]</f>
        <v>964.5</v>
      </c>
      <c r="I2539" s="4">
        <f>sales[[#This Row],[Revenue]]-sales[[#This Row],[Cost]]</f>
        <v>1128.5</v>
      </c>
    </row>
    <row r="2540" spans="2:9" x14ac:dyDescent="0.25">
      <c r="B2540" t="s">
        <v>15</v>
      </c>
      <c r="C2540" t="s">
        <v>21</v>
      </c>
      <c r="D2540" t="s">
        <v>28</v>
      </c>
      <c r="E2540" s="1">
        <v>44341</v>
      </c>
      <c r="F2540" s="4">
        <v>1029</v>
      </c>
      <c r="G2540">
        <v>47</v>
      </c>
      <c r="H2540" s="3">
        <f>_xlfn.XLOOKUP(sales[[#This Row],[Product]],products[Product],products[Cost per box])*sales[[#This Row],[Boxes]]</f>
        <v>129.72</v>
      </c>
      <c r="I2540" s="4">
        <f>sales[[#This Row],[Revenue]]-sales[[#This Row],[Cost]]</f>
        <v>899.28</v>
      </c>
    </row>
    <row r="2541" spans="2:9" x14ac:dyDescent="0.25">
      <c r="B2541" t="s">
        <v>46</v>
      </c>
      <c r="C2541" t="s">
        <v>9</v>
      </c>
      <c r="D2541" t="s">
        <v>43</v>
      </c>
      <c r="E2541" s="1">
        <v>44341</v>
      </c>
      <c r="F2541" s="4">
        <v>9016</v>
      </c>
      <c r="G2541">
        <v>840</v>
      </c>
      <c r="H2541" s="3">
        <f>_xlfn.XLOOKUP(sales[[#This Row],[Product]],products[Product],products[Cost per box])*sales[[#This Row],[Boxes]]</f>
        <v>3234</v>
      </c>
      <c r="I2541" s="4">
        <f>sales[[#This Row],[Revenue]]-sales[[#This Row],[Cost]]</f>
        <v>5782</v>
      </c>
    </row>
    <row r="2542" spans="2:9" x14ac:dyDescent="0.25">
      <c r="B2542" t="s">
        <v>29</v>
      </c>
      <c r="C2542" t="s">
        <v>27</v>
      </c>
      <c r="D2542" t="s">
        <v>44</v>
      </c>
      <c r="E2542" s="1">
        <v>44341</v>
      </c>
      <c r="F2542" s="4">
        <v>1526</v>
      </c>
      <c r="G2542">
        <v>170</v>
      </c>
      <c r="H2542" s="3">
        <f>_xlfn.XLOOKUP(sales[[#This Row],[Product]],products[Product],products[Cost per box])*sales[[#This Row],[Boxes]]</f>
        <v>1626.9</v>
      </c>
      <c r="I2542" s="4">
        <f>sales[[#This Row],[Revenue]]-sales[[#This Row],[Cost]]</f>
        <v>-100.90000000000009</v>
      </c>
    </row>
    <row r="2543" spans="2:9" x14ac:dyDescent="0.25">
      <c r="B2543" t="s">
        <v>15</v>
      </c>
      <c r="C2543" t="s">
        <v>21</v>
      </c>
      <c r="D2543" t="s">
        <v>26</v>
      </c>
      <c r="E2543" s="1">
        <v>44341</v>
      </c>
      <c r="F2543" s="4">
        <v>10521</v>
      </c>
      <c r="G2543">
        <v>700</v>
      </c>
      <c r="H2543" s="3">
        <f>_xlfn.XLOOKUP(sales[[#This Row],[Product]],products[Product],products[Cost per box])*sales[[#This Row],[Boxes]]</f>
        <v>4501</v>
      </c>
      <c r="I2543" s="4">
        <f>sales[[#This Row],[Revenue]]-sales[[#This Row],[Cost]]</f>
        <v>6020</v>
      </c>
    </row>
    <row r="2544" spans="2:9" x14ac:dyDescent="0.25">
      <c r="B2544" t="s">
        <v>34</v>
      </c>
      <c r="C2544" t="s">
        <v>16</v>
      </c>
      <c r="D2544" t="s">
        <v>44</v>
      </c>
      <c r="E2544" s="1">
        <v>44341</v>
      </c>
      <c r="F2544" s="4">
        <v>8435</v>
      </c>
      <c r="G2544">
        <v>770</v>
      </c>
      <c r="H2544" s="3">
        <f>_xlfn.XLOOKUP(sales[[#This Row],[Product]],products[Product],products[Cost per box])*sales[[#This Row],[Boxes]]</f>
        <v>7368.9000000000005</v>
      </c>
      <c r="I2544" s="4">
        <f>sales[[#This Row],[Revenue]]-sales[[#This Row],[Cost]]</f>
        <v>1066.0999999999995</v>
      </c>
    </row>
    <row r="2545" spans="2:9" x14ac:dyDescent="0.25">
      <c r="B2545" t="s">
        <v>15</v>
      </c>
      <c r="C2545" t="s">
        <v>21</v>
      </c>
      <c r="D2545" t="s">
        <v>36</v>
      </c>
      <c r="E2545" s="1">
        <v>44341</v>
      </c>
      <c r="F2545" s="4">
        <v>8715</v>
      </c>
      <c r="G2545">
        <v>581</v>
      </c>
      <c r="H2545" s="3">
        <f>_xlfn.XLOOKUP(sales[[#This Row],[Product]],products[Product],products[Cost per box])*sales[[#This Row],[Boxes]]</f>
        <v>2928.2400000000002</v>
      </c>
      <c r="I2545" s="4">
        <f>sales[[#This Row],[Revenue]]-sales[[#This Row],[Cost]]</f>
        <v>5786.76</v>
      </c>
    </row>
    <row r="2546" spans="2:9" x14ac:dyDescent="0.25">
      <c r="B2546" t="s">
        <v>49</v>
      </c>
      <c r="C2546" t="s">
        <v>11</v>
      </c>
      <c r="D2546" t="s">
        <v>44</v>
      </c>
      <c r="E2546" s="1">
        <v>44341</v>
      </c>
      <c r="F2546" s="4">
        <v>8428</v>
      </c>
      <c r="G2546">
        <v>770</v>
      </c>
      <c r="H2546" s="3">
        <f>_xlfn.XLOOKUP(sales[[#This Row],[Product]],products[Product],products[Cost per box])*sales[[#This Row],[Boxes]]</f>
        <v>7368.9000000000005</v>
      </c>
      <c r="I2546" s="4">
        <f>sales[[#This Row],[Revenue]]-sales[[#This Row],[Cost]]</f>
        <v>1059.0999999999995</v>
      </c>
    </row>
    <row r="2547" spans="2:9" x14ac:dyDescent="0.25">
      <c r="B2547" t="s">
        <v>25</v>
      </c>
      <c r="C2547" t="s">
        <v>6</v>
      </c>
      <c r="D2547" t="s">
        <v>24</v>
      </c>
      <c r="E2547" s="1">
        <v>44341</v>
      </c>
      <c r="F2547" s="4">
        <v>4977</v>
      </c>
      <c r="G2547">
        <v>356</v>
      </c>
      <c r="H2547" s="3">
        <f>_xlfn.XLOOKUP(sales[[#This Row],[Product]],products[Product],products[Cost per box])*sales[[#This Row],[Boxes]]</f>
        <v>3741.56</v>
      </c>
      <c r="I2547" s="4">
        <f>sales[[#This Row],[Revenue]]-sales[[#This Row],[Cost]]</f>
        <v>1235.44</v>
      </c>
    </row>
    <row r="2548" spans="2:9" x14ac:dyDescent="0.25">
      <c r="B2548" t="s">
        <v>46</v>
      </c>
      <c r="C2548" t="s">
        <v>27</v>
      </c>
      <c r="D2548" t="s">
        <v>30</v>
      </c>
      <c r="E2548" s="1">
        <v>44341</v>
      </c>
      <c r="F2548" s="4">
        <v>4179</v>
      </c>
      <c r="G2548">
        <v>380</v>
      </c>
      <c r="H2548" s="3">
        <f>_xlfn.XLOOKUP(sales[[#This Row],[Product]],products[Product],products[Cost per box])*sales[[#This Row],[Boxes]]</f>
        <v>1398.4</v>
      </c>
      <c r="I2548" s="4">
        <f>sales[[#This Row],[Revenue]]-sales[[#This Row],[Cost]]</f>
        <v>2780.6</v>
      </c>
    </row>
    <row r="2549" spans="2:9" x14ac:dyDescent="0.25">
      <c r="B2549" t="s">
        <v>29</v>
      </c>
      <c r="C2549" t="s">
        <v>27</v>
      </c>
      <c r="D2549" t="s">
        <v>19</v>
      </c>
      <c r="E2549" s="1">
        <v>44341</v>
      </c>
      <c r="F2549" s="4">
        <v>5131</v>
      </c>
      <c r="G2549">
        <v>700</v>
      </c>
      <c r="H2549" s="3">
        <f>_xlfn.XLOOKUP(sales[[#This Row],[Product]],products[Product],products[Cost per box])*sales[[#This Row],[Boxes]]</f>
        <v>7161</v>
      </c>
      <c r="I2549" s="4">
        <f>sales[[#This Row],[Revenue]]-sales[[#This Row],[Cost]]</f>
        <v>-2030</v>
      </c>
    </row>
    <row r="2550" spans="2:9" x14ac:dyDescent="0.25">
      <c r="B2550" t="s">
        <v>20</v>
      </c>
      <c r="C2550" t="s">
        <v>16</v>
      </c>
      <c r="D2550" t="s">
        <v>45</v>
      </c>
      <c r="E2550" s="1">
        <v>44342</v>
      </c>
      <c r="F2550" s="4">
        <v>2310</v>
      </c>
      <c r="G2550">
        <v>105</v>
      </c>
      <c r="H2550" s="3">
        <f>_xlfn.XLOOKUP(sales[[#This Row],[Product]],products[Product],products[Cost per box])*sales[[#This Row],[Boxes]]</f>
        <v>811.65000000000009</v>
      </c>
      <c r="I2550" s="4">
        <f>sales[[#This Row],[Revenue]]-sales[[#This Row],[Cost]]</f>
        <v>1498.35</v>
      </c>
    </row>
    <row r="2551" spans="2:9" x14ac:dyDescent="0.25">
      <c r="B2551" t="s">
        <v>41</v>
      </c>
      <c r="C2551" t="s">
        <v>6</v>
      </c>
      <c r="D2551" t="s">
        <v>47</v>
      </c>
      <c r="E2551" s="1">
        <v>44342</v>
      </c>
      <c r="F2551" s="4">
        <v>1162</v>
      </c>
      <c r="G2551">
        <v>83</v>
      </c>
      <c r="H2551" s="3">
        <f>_xlfn.XLOOKUP(sales[[#This Row],[Product]],products[Product],products[Cost per box])*sales[[#This Row],[Boxes]]</f>
        <v>436.58</v>
      </c>
      <c r="I2551" s="4">
        <f>sales[[#This Row],[Revenue]]-sales[[#This Row],[Cost]]</f>
        <v>725.42000000000007</v>
      </c>
    </row>
    <row r="2552" spans="2:9" x14ac:dyDescent="0.25">
      <c r="B2552" t="s">
        <v>15</v>
      </c>
      <c r="C2552" t="s">
        <v>21</v>
      </c>
      <c r="D2552" t="s">
        <v>7</v>
      </c>
      <c r="E2552" s="1">
        <v>44342</v>
      </c>
      <c r="F2552" s="4">
        <v>3367</v>
      </c>
      <c r="G2552">
        <v>281</v>
      </c>
      <c r="H2552" s="3">
        <f>_xlfn.XLOOKUP(sales[[#This Row],[Product]],products[Product],products[Cost per box])*sales[[#This Row],[Boxes]]</f>
        <v>1447.15</v>
      </c>
      <c r="I2552" s="4">
        <f>sales[[#This Row],[Revenue]]-sales[[#This Row],[Cost]]</f>
        <v>1919.85</v>
      </c>
    </row>
    <row r="2553" spans="2:9" x14ac:dyDescent="0.25">
      <c r="B2553" t="s">
        <v>49</v>
      </c>
      <c r="C2553" t="s">
        <v>6</v>
      </c>
      <c r="D2553" t="s">
        <v>19</v>
      </c>
      <c r="E2553" s="1">
        <v>44342</v>
      </c>
      <c r="F2553" s="4">
        <v>9114</v>
      </c>
      <c r="G2553">
        <v>1330</v>
      </c>
      <c r="H2553" s="3">
        <f>_xlfn.XLOOKUP(sales[[#This Row],[Product]],products[Product],products[Cost per box])*sales[[#This Row],[Boxes]]</f>
        <v>13605.900000000001</v>
      </c>
      <c r="I2553" s="4">
        <f>sales[[#This Row],[Revenue]]-sales[[#This Row],[Cost]]</f>
        <v>-4491.9000000000015</v>
      </c>
    </row>
    <row r="2554" spans="2:9" x14ac:dyDescent="0.25">
      <c r="B2554" t="s">
        <v>40</v>
      </c>
      <c r="C2554" t="s">
        <v>21</v>
      </c>
      <c r="D2554" t="s">
        <v>28</v>
      </c>
      <c r="E2554" s="1">
        <v>44342</v>
      </c>
      <c r="F2554" s="4">
        <v>7189</v>
      </c>
      <c r="G2554">
        <v>313</v>
      </c>
      <c r="H2554" s="3">
        <f>_xlfn.XLOOKUP(sales[[#This Row],[Product]],products[Product],products[Cost per box])*sales[[#This Row],[Boxes]]</f>
        <v>863.87999999999988</v>
      </c>
      <c r="I2554" s="4">
        <f>sales[[#This Row],[Revenue]]-sales[[#This Row],[Cost]]</f>
        <v>6325.12</v>
      </c>
    </row>
    <row r="2555" spans="2:9" x14ac:dyDescent="0.25">
      <c r="B2555" t="s">
        <v>32</v>
      </c>
      <c r="C2555" t="s">
        <v>21</v>
      </c>
      <c r="D2555" t="s">
        <v>26</v>
      </c>
      <c r="E2555" s="1">
        <v>44342</v>
      </c>
      <c r="F2555" s="4">
        <v>3353</v>
      </c>
      <c r="G2555">
        <v>240</v>
      </c>
      <c r="H2555" s="3">
        <f>_xlfn.XLOOKUP(sales[[#This Row],[Product]],products[Product],products[Cost per box])*sales[[#This Row],[Boxes]]</f>
        <v>1543.1999999999998</v>
      </c>
      <c r="I2555" s="4">
        <f>sales[[#This Row],[Revenue]]-sales[[#This Row],[Cost]]</f>
        <v>1809.8000000000002</v>
      </c>
    </row>
    <row r="2556" spans="2:9" x14ac:dyDescent="0.25">
      <c r="B2556" t="s">
        <v>29</v>
      </c>
      <c r="C2556" t="s">
        <v>16</v>
      </c>
      <c r="D2556" t="s">
        <v>43</v>
      </c>
      <c r="E2556" s="1">
        <v>44342</v>
      </c>
      <c r="F2556" s="4">
        <v>5488</v>
      </c>
      <c r="G2556">
        <v>499</v>
      </c>
      <c r="H2556" s="3">
        <f>_xlfn.XLOOKUP(sales[[#This Row],[Product]],products[Product],products[Cost per box])*sales[[#This Row],[Boxes]]</f>
        <v>1921.15</v>
      </c>
      <c r="I2556" s="4">
        <f>sales[[#This Row],[Revenue]]-sales[[#This Row],[Cost]]</f>
        <v>3566.85</v>
      </c>
    </row>
    <row r="2557" spans="2:9" x14ac:dyDescent="0.25">
      <c r="B2557" t="s">
        <v>39</v>
      </c>
      <c r="C2557" t="s">
        <v>21</v>
      </c>
      <c r="D2557" t="s">
        <v>7</v>
      </c>
      <c r="E2557" s="1">
        <v>44342</v>
      </c>
      <c r="F2557" s="4">
        <v>735</v>
      </c>
      <c r="G2557">
        <v>53</v>
      </c>
      <c r="H2557" s="3">
        <f>_xlfn.XLOOKUP(sales[[#This Row],[Product]],products[Product],products[Cost per box])*sales[[#This Row],[Boxes]]</f>
        <v>272.95000000000005</v>
      </c>
      <c r="I2557" s="4">
        <f>sales[[#This Row],[Revenue]]-sales[[#This Row],[Cost]]</f>
        <v>462.04999999999995</v>
      </c>
    </row>
    <row r="2558" spans="2:9" x14ac:dyDescent="0.25">
      <c r="B2558" t="s">
        <v>46</v>
      </c>
      <c r="C2558" t="s">
        <v>9</v>
      </c>
      <c r="D2558" t="s">
        <v>42</v>
      </c>
      <c r="E2558" s="1">
        <v>44342</v>
      </c>
      <c r="F2558" s="4">
        <v>3507</v>
      </c>
      <c r="G2558">
        <v>141</v>
      </c>
      <c r="H2558" s="3">
        <f>_xlfn.XLOOKUP(sales[[#This Row],[Product]],products[Product],products[Cost per box])*sales[[#This Row],[Boxes]]</f>
        <v>668.34</v>
      </c>
      <c r="I2558" s="4">
        <f>sales[[#This Row],[Revenue]]-sales[[#This Row],[Cost]]</f>
        <v>2838.66</v>
      </c>
    </row>
    <row r="2559" spans="2:9" x14ac:dyDescent="0.25">
      <c r="B2559" t="s">
        <v>39</v>
      </c>
      <c r="C2559" t="s">
        <v>27</v>
      </c>
      <c r="D2559" t="s">
        <v>24</v>
      </c>
      <c r="E2559" s="1">
        <v>44342</v>
      </c>
      <c r="F2559" s="4">
        <v>6524</v>
      </c>
      <c r="G2559">
        <v>435</v>
      </c>
      <c r="H2559" s="3">
        <f>_xlfn.XLOOKUP(sales[[#This Row],[Product]],products[Product],products[Cost per box])*sales[[#This Row],[Boxes]]</f>
        <v>4571.8499999999995</v>
      </c>
      <c r="I2559" s="4">
        <f>sales[[#This Row],[Revenue]]-sales[[#This Row],[Cost]]</f>
        <v>1952.1500000000005</v>
      </c>
    </row>
    <row r="2560" spans="2:9" x14ac:dyDescent="0.25">
      <c r="B2560" t="s">
        <v>10</v>
      </c>
      <c r="C2560" t="s">
        <v>27</v>
      </c>
      <c r="D2560" t="s">
        <v>48</v>
      </c>
      <c r="E2560" s="1">
        <v>44342</v>
      </c>
      <c r="F2560" s="4">
        <v>3892</v>
      </c>
      <c r="G2560">
        <v>244</v>
      </c>
      <c r="H2560" s="3">
        <f>_xlfn.XLOOKUP(sales[[#This Row],[Product]],products[Product],products[Cost per box])*sales[[#This Row],[Boxes]]</f>
        <v>1825.1200000000001</v>
      </c>
      <c r="I2560" s="4">
        <f>sales[[#This Row],[Revenue]]-sales[[#This Row],[Cost]]</f>
        <v>2066.88</v>
      </c>
    </row>
    <row r="2561" spans="2:9" x14ac:dyDescent="0.25">
      <c r="B2561" t="s">
        <v>15</v>
      </c>
      <c r="C2561" t="s">
        <v>6</v>
      </c>
      <c r="D2561" t="s">
        <v>44</v>
      </c>
      <c r="E2561" s="1">
        <v>44342</v>
      </c>
      <c r="F2561" s="4">
        <v>4445</v>
      </c>
      <c r="G2561">
        <v>494</v>
      </c>
      <c r="H2561" s="3">
        <f>_xlfn.XLOOKUP(sales[[#This Row],[Product]],products[Product],products[Cost per box])*sales[[#This Row],[Boxes]]</f>
        <v>4727.58</v>
      </c>
      <c r="I2561" s="4">
        <f>sales[[#This Row],[Revenue]]-sales[[#This Row],[Cost]]</f>
        <v>-282.57999999999993</v>
      </c>
    </row>
    <row r="2562" spans="2:9" x14ac:dyDescent="0.25">
      <c r="B2562" t="s">
        <v>33</v>
      </c>
      <c r="C2562" t="s">
        <v>21</v>
      </c>
      <c r="D2562" t="s">
        <v>45</v>
      </c>
      <c r="E2562" s="1">
        <v>44342</v>
      </c>
      <c r="F2562" s="4">
        <v>2653</v>
      </c>
      <c r="G2562">
        <v>127</v>
      </c>
      <c r="H2562" s="3">
        <f>_xlfn.XLOOKUP(sales[[#This Row],[Product]],products[Product],products[Cost per box])*sales[[#This Row],[Boxes]]</f>
        <v>981.71</v>
      </c>
      <c r="I2562" s="4">
        <f>sales[[#This Row],[Revenue]]-sales[[#This Row],[Cost]]</f>
        <v>1671.29</v>
      </c>
    </row>
    <row r="2563" spans="2:9" x14ac:dyDescent="0.25">
      <c r="B2563" t="s">
        <v>37</v>
      </c>
      <c r="C2563" t="s">
        <v>27</v>
      </c>
      <c r="D2563" t="s">
        <v>43</v>
      </c>
      <c r="E2563" s="1">
        <v>44342</v>
      </c>
      <c r="F2563" s="4">
        <v>1036</v>
      </c>
      <c r="G2563">
        <v>104</v>
      </c>
      <c r="H2563" s="3">
        <f>_xlfn.XLOOKUP(sales[[#This Row],[Product]],products[Product],products[Cost per box])*sales[[#This Row],[Boxes]]</f>
        <v>400.40000000000003</v>
      </c>
      <c r="I2563" s="4">
        <f>sales[[#This Row],[Revenue]]-sales[[#This Row],[Cost]]</f>
        <v>635.59999999999991</v>
      </c>
    </row>
    <row r="2564" spans="2:9" x14ac:dyDescent="0.25">
      <c r="B2564" t="s">
        <v>39</v>
      </c>
      <c r="C2564" t="s">
        <v>21</v>
      </c>
      <c r="D2564" t="s">
        <v>12</v>
      </c>
      <c r="E2564" s="1">
        <v>44342</v>
      </c>
      <c r="F2564" s="4">
        <v>12712</v>
      </c>
      <c r="G2564">
        <v>471</v>
      </c>
      <c r="H2564" s="3">
        <f>_xlfn.XLOOKUP(sales[[#This Row],[Product]],products[Product],products[Cost per box])*sales[[#This Row],[Boxes]]</f>
        <v>3970.5299999999997</v>
      </c>
      <c r="I2564" s="4">
        <f>sales[[#This Row],[Revenue]]-sales[[#This Row],[Cost]]</f>
        <v>8741.4700000000012</v>
      </c>
    </row>
    <row r="2565" spans="2:9" x14ac:dyDescent="0.25">
      <c r="B2565" t="s">
        <v>29</v>
      </c>
      <c r="C2565" t="s">
        <v>27</v>
      </c>
      <c r="D2565" t="s">
        <v>36</v>
      </c>
      <c r="E2565" s="1">
        <v>44342</v>
      </c>
      <c r="F2565" s="4">
        <v>3808</v>
      </c>
      <c r="G2565">
        <v>254</v>
      </c>
      <c r="H2565" s="3">
        <f>_xlfn.XLOOKUP(sales[[#This Row],[Product]],products[Product],products[Cost per box])*sales[[#This Row],[Boxes]]</f>
        <v>1280.1600000000001</v>
      </c>
      <c r="I2565" s="4">
        <f>sales[[#This Row],[Revenue]]-sales[[#This Row],[Cost]]</f>
        <v>2527.84</v>
      </c>
    </row>
    <row r="2566" spans="2:9" x14ac:dyDescent="0.25">
      <c r="B2566" t="s">
        <v>5</v>
      </c>
      <c r="C2566" t="s">
        <v>9</v>
      </c>
      <c r="D2566" t="s">
        <v>24</v>
      </c>
      <c r="E2566" s="1">
        <v>44342</v>
      </c>
      <c r="F2566" s="4">
        <v>2051</v>
      </c>
      <c r="G2566">
        <v>137</v>
      </c>
      <c r="H2566" s="3">
        <f>_xlfn.XLOOKUP(sales[[#This Row],[Product]],products[Product],products[Cost per box])*sales[[#This Row],[Boxes]]</f>
        <v>1439.87</v>
      </c>
      <c r="I2566" s="4">
        <f>sales[[#This Row],[Revenue]]-sales[[#This Row],[Cost]]</f>
        <v>611.13000000000011</v>
      </c>
    </row>
    <row r="2567" spans="2:9" x14ac:dyDescent="0.25">
      <c r="B2567" t="s">
        <v>41</v>
      </c>
      <c r="C2567" t="s">
        <v>16</v>
      </c>
      <c r="D2567" t="s">
        <v>42</v>
      </c>
      <c r="E2567" s="1">
        <v>44342</v>
      </c>
      <c r="F2567" s="4">
        <v>1946</v>
      </c>
      <c r="G2567">
        <v>82</v>
      </c>
      <c r="H2567" s="3">
        <f>_xlfn.XLOOKUP(sales[[#This Row],[Product]],products[Product],products[Cost per box])*sales[[#This Row],[Boxes]]</f>
        <v>388.68</v>
      </c>
      <c r="I2567" s="4">
        <f>sales[[#This Row],[Revenue]]-sales[[#This Row],[Cost]]</f>
        <v>1557.32</v>
      </c>
    </row>
    <row r="2568" spans="2:9" x14ac:dyDescent="0.25">
      <c r="B2568" t="s">
        <v>5</v>
      </c>
      <c r="C2568" t="s">
        <v>9</v>
      </c>
      <c r="D2568" t="s">
        <v>38</v>
      </c>
      <c r="E2568" s="1">
        <v>44342</v>
      </c>
      <c r="F2568" s="4">
        <v>4403</v>
      </c>
      <c r="G2568">
        <v>245</v>
      </c>
      <c r="H2568" s="3">
        <f>_xlfn.XLOOKUP(sales[[#This Row],[Product]],products[Product],products[Cost per box])*sales[[#This Row],[Boxes]]</f>
        <v>2435.2999999999997</v>
      </c>
      <c r="I2568" s="4">
        <f>sales[[#This Row],[Revenue]]-sales[[#This Row],[Cost]]</f>
        <v>1967.7000000000003</v>
      </c>
    </row>
    <row r="2569" spans="2:9" x14ac:dyDescent="0.25">
      <c r="B2569" t="s">
        <v>5</v>
      </c>
      <c r="C2569" t="s">
        <v>21</v>
      </c>
      <c r="D2569" t="s">
        <v>7</v>
      </c>
      <c r="E2569" s="1">
        <v>44342</v>
      </c>
      <c r="F2569" s="4">
        <v>56</v>
      </c>
      <c r="G2569">
        <v>4</v>
      </c>
      <c r="H2569" s="3">
        <f>_xlfn.XLOOKUP(sales[[#This Row],[Product]],products[Product],products[Cost per box])*sales[[#This Row],[Boxes]]</f>
        <v>20.6</v>
      </c>
      <c r="I2569" s="4">
        <f>sales[[#This Row],[Revenue]]-sales[[#This Row],[Cost]]</f>
        <v>35.4</v>
      </c>
    </row>
    <row r="2570" spans="2:9" x14ac:dyDescent="0.25">
      <c r="B2570" t="s">
        <v>41</v>
      </c>
      <c r="C2570" t="s">
        <v>16</v>
      </c>
      <c r="D2570" t="s">
        <v>17</v>
      </c>
      <c r="E2570" s="1">
        <v>44342</v>
      </c>
      <c r="F2570" s="4">
        <v>2534</v>
      </c>
      <c r="G2570">
        <v>195</v>
      </c>
      <c r="H2570" s="3">
        <f>_xlfn.XLOOKUP(sales[[#This Row],[Product]],products[Product],products[Cost per box])*sales[[#This Row],[Boxes]]</f>
        <v>1326</v>
      </c>
      <c r="I2570" s="4">
        <f>sales[[#This Row],[Revenue]]-sales[[#This Row],[Cost]]</f>
        <v>1208</v>
      </c>
    </row>
    <row r="2571" spans="2:9" x14ac:dyDescent="0.25">
      <c r="B2571" t="s">
        <v>49</v>
      </c>
      <c r="C2571" t="s">
        <v>21</v>
      </c>
      <c r="D2571" t="s">
        <v>17</v>
      </c>
      <c r="E2571" s="1">
        <v>44342</v>
      </c>
      <c r="F2571" s="4">
        <v>1596</v>
      </c>
      <c r="G2571">
        <v>123</v>
      </c>
      <c r="H2571" s="3">
        <f>_xlfn.XLOOKUP(sales[[#This Row],[Product]],products[Product],products[Cost per box])*sales[[#This Row],[Boxes]]</f>
        <v>836.4</v>
      </c>
      <c r="I2571" s="4">
        <f>sales[[#This Row],[Revenue]]-sales[[#This Row],[Cost]]</f>
        <v>759.6</v>
      </c>
    </row>
    <row r="2572" spans="2:9" x14ac:dyDescent="0.25">
      <c r="B2572" t="s">
        <v>32</v>
      </c>
      <c r="C2572" t="s">
        <v>9</v>
      </c>
      <c r="D2572" t="s">
        <v>45</v>
      </c>
      <c r="E2572" s="1">
        <v>44343</v>
      </c>
      <c r="F2572" s="4">
        <v>2079</v>
      </c>
      <c r="G2572">
        <v>95</v>
      </c>
      <c r="H2572" s="3">
        <f>_xlfn.XLOOKUP(sales[[#This Row],[Product]],products[Product],products[Cost per box])*sales[[#This Row],[Boxes]]</f>
        <v>734.35</v>
      </c>
      <c r="I2572" s="4">
        <f>sales[[#This Row],[Revenue]]-sales[[#This Row],[Cost]]</f>
        <v>1344.65</v>
      </c>
    </row>
    <row r="2573" spans="2:9" x14ac:dyDescent="0.25">
      <c r="B2573" t="s">
        <v>5</v>
      </c>
      <c r="C2573" t="s">
        <v>11</v>
      </c>
      <c r="D2573" t="s">
        <v>30</v>
      </c>
      <c r="E2573" s="1">
        <v>44343</v>
      </c>
      <c r="F2573" s="4">
        <v>6727</v>
      </c>
      <c r="G2573">
        <v>561</v>
      </c>
      <c r="H2573" s="3">
        <f>_xlfn.XLOOKUP(sales[[#This Row],[Product]],products[Product],products[Cost per box])*sales[[#This Row],[Boxes]]</f>
        <v>2064.48</v>
      </c>
      <c r="I2573" s="4">
        <f>sales[[#This Row],[Revenue]]-sales[[#This Row],[Cost]]</f>
        <v>4662.5200000000004</v>
      </c>
    </row>
    <row r="2574" spans="2:9" x14ac:dyDescent="0.25">
      <c r="B2574" t="s">
        <v>5</v>
      </c>
      <c r="C2574" t="s">
        <v>21</v>
      </c>
      <c r="D2574" t="s">
        <v>47</v>
      </c>
      <c r="E2574" s="1">
        <v>44343</v>
      </c>
      <c r="F2574" s="4">
        <v>756</v>
      </c>
      <c r="G2574">
        <v>59</v>
      </c>
      <c r="H2574" s="3">
        <f>_xlfn.XLOOKUP(sales[[#This Row],[Product]],products[Product],products[Cost per box])*sales[[#This Row],[Boxes]]</f>
        <v>310.33999999999997</v>
      </c>
      <c r="I2574" s="4">
        <f>sales[[#This Row],[Revenue]]-sales[[#This Row],[Cost]]</f>
        <v>445.66</v>
      </c>
    </row>
    <row r="2575" spans="2:9" x14ac:dyDescent="0.25">
      <c r="B2575" t="s">
        <v>29</v>
      </c>
      <c r="C2575" t="s">
        <v>6</v>
      </c>
      <c r="D2575" t="s">
        <v>12</v>
      </c>
      <c r="E2575" s="1">
        <v>44343</v>
      </c>
      <c r="F2575" s="4">
        <v>742</v>
      </c>
      <c r="G2575">
        <v>29</v>
      </c>
      <c r="H2575" s="3">
        <f>_xlfn.XLOOKUP(sales[[#This Row],[Product]],products[Product],products[Cost per box])*sales[[#This Row],[Boxes]]</f>
        <v>244.47</v>
      </c>
      <c r="I2575" s="4">
        <f>sales[[#This Row],[Revenue]]-sales[[#This Row],[Cost]]</f>
        <v>497.53</v>
      </c>
    </row>
    <row r="2576" spans="2:9" x14ac:dyDescent="0.25">
      <c r="B2576" t="s">
        <v>39</v>
      </c>
      <c r="C2576" t="s">
        <v>11</v>
      </c>
      <c r="D2576" t="s">
        <v>30</v>
      </c>
      <c r="E2576" s="1">
        <v>44343</v>
      </c>
      <c r="F2576" s="4">
        <v>2947</v>
      </c>
      <c r="G2576">
        <v>268</v>
      </c>
      <c r="H2576" s="3">
        <f>_xlfn.XLOOKUP(sales[[#This Row],[Product]],products[Product],products[Cost per box])*sales[[#This Row],[Boxes]]</f>
        <v>986.24</v>
      </c>
      <c r="I2576" s="4">
        <f>sales[[#This Row],[Revenue]]-sales[[#This Row],[Cost]]</f>
        <v>1960.76</v>
      </c>
    </row>
    <row r="2577" spans="2:9" x14ac:dyDescent="0.25">
      <c r="B2577" t="s">
        <v>39</v>
      </c>
      <c r="C2577" t="s">
        <v>9</v>
      </c>
      <c r="D2577" t="s">
        <v>22</v>
      </c>
      <c r="E2577" s="1">
        <v>44343</v>
      </c>
      <c r="F2577" s="4">
        <v>182</v>
      </c>
      <c r="G2577">
        <v>31</v>
      </c>
      <c r="H2577" s="3">
        <f>_xlfn.XLOOKUP(sales[[#This Row],[Product]],products[Product],products[Cost per box])*sales[[#This Row],[Boxes]]</f>
        <v>254.82000000000002</v>
      </c>
      <c r="I2577" s="4">
        <f>sales[[#This Row],[Revenue]]-sales[[#This Row],[Cost]]</f>
        <v>-72.820000000000022</v>
      </c>
    </row>
    <row r="2578" spans="2:9" x14ac:dyDescent="0.25">
      <c r="B2578" t="s">
        <v>40</v>
      </c>
      <c r="C2578" t="s">
        <v>21</v>
      </c>
      <c r="D2578" t="s">
        <v>47</v>
      </c>
      <c r="E2578" s="1">
        <v>44343</v>
      </c>
      <c r="F2578" s="4">
        <v>4683</v>
      </c>
      <c r="G2578">
        <v>361</v>
      </c>
      <c r="H2578" s="3">
        <f>_xlfn.XLOOKUP(sales[[#This Row],[Product]],products[Product],products[Cost per box])*sales[[#This Row],[Boxes]]</f>
        <v>1898.86</v>
      </c>
      <c r="I2578" s="4">
        <f>sales[[#This Row],[Revenue]]-sales[[#This Row],[Cost]]</f>
        <v>2784.1400000000003</v>
      </c>
    </row>
    <row r="2579" spans="2:9" x14ac:dyDescent="0.25">
      <c r="B2579" t="s">
        <v>41</v>
      </c>
      <c r="C2579" t="s">
        <v>6</v>
      </c>
      <c r="D2579" t="s">
        <v>48</v>
      </c>
      <c r="E2579" s="1">
        <v>44343</v>
      </c>
      <c r="F2579" s="4">
        <v>1666</v>
      </c>
      <c r="G2579">
        <v>105</v>
      </c>
      <c r="H2579" s="3">
        <f>_xlfn.XLOOKUP(sales[[#This Row],[Product]],products[Product],products[Cost per box])*sales[[#This Row],[Boxes]]</f>
        <v>785.40000000000009</v>
      </c>
      <c r="I2579" s="4">
        <f>sales[[#This Row],[Revenue]]-sales[[#This Row],[Cost]]</f>
        <v>880.59999999999991</v>
      </c>
    </row>
    <row r="2580" spans="2:9" x14ac:dyDescent="0.25">
      <c r="B2580" t="s">
        <v>8</v>
      </c>
      <c r="C2580" t="s">
        <v>21</v>
      </c>
      <c r="D2580" t="s">
        <v>52</v>
      </c>
      <c r="E2580" s="1">
        <v>44343</v>
      </c>
      <c r="F2580" s="4">
        <v>8484</v>
      </c>
      <c r="G2580">
        <v>327</v>
      </c>
      <c r="H2580" s="3">
        <f>_xlfn.XLOOKUP(sales[[#This Row],[Product]],products[Product],products[Cost per box])*sales[[#This Row],[Boxes]]</f>
        <v>1085.6399999999999</v>
      </c>
      <c r="I2580" s="4">
        <f>sales[[#This Row],[Revenue]]-sales[[#This Row],[Cost]]</f>
        <v>7398.3600000000006</v>
      </c>
    </row>
    <row r="2581" spans="2:9" x14ac:dyDescent="0.25">
      <c r="B2581" t="s">
        <v>23</v>
      </c>
      <c r="C2581" t="s">
        <v>21</v>
      </c>
      <c r="D2581" t="s">
        <v>26</v>
      </c>
      <c r="E2581" s="1">
        <v>44343</v>
      </c>
      <c r="F2581" s="4">
        <v>644</v>
      </c>
      <c r="G2581">
        <v>41</v>
      </c>
      <c r="H2581" s="3">
        <f>_xlfn.XLOOKUP(sales[[#This Row],[Product]],products[Product],products[Cost per box])*sales[[#This Row],[Boxes]]</f>
        <v>263.63</v>
      </c>
      <c r="I2581" s="4">
        <f>sales[[#This Row],[Revenue]]-sales[[#This Row],[Cost]]</f>
        <v>380.37</v>
      </c>
    </row>
    <row r="2582" spans="2:9" x14ac:dyDescent="0.25">
      <c r="B2582" t="s">
        <v>10</v>
      </c>
      <c r="C2582" t="s">
        <v>27</v>
      </c>
      <c r="D2582" t="s">
        <v>19</v>
      </c>
      <c r="E2582" s="1">
        <v>44343</v>
      </c>
      <c r="F2582" s="4">
        <v>2709</v>
      </c>
      <c r="G2582">
        <v>387</v>
      </c>
      <c r="H2582" s="3">
        <f>_xlfn.XLOOKUP(sales[[#This Row],[Product]],products[Product],products[Cost per box])*sales[[#This Row],[Boxes]]</f>
        <v>3959.01</v>
      </c>
      <c r="I2582" s="4">
        <f>sales[[#This Row],[Revenue]]-sales[[#This Row],[Cost]]</f>
        <v>-1250.0100000000002</v>
      </c>
    </row>
    <row r="2583" spans="2:9" x14ac:dyDescent="0.25">
      <c r="B2583" t="s">
        <v>25</v>
      </c>
      <c r="C2583" t="s">
        <v>27</v>
      </c>
      <c r="D2583" t="s">
        <v>45</v>
      </c>
      <c r="E2583" s="1">
        <v>44343</v>
      </c>
      <c r="F2583" s="4">
        <v>4389</v>
      </c>
      <c r="G2583">
        <v>200</v>
      </c>
      <c r="H2583" s="3">
        <f>_xlfn.XLOOKUP(sales[[#This Row],[Product]],products[Product],products[Cost per box])*sales[[#This Row],[Boxes]]</f>
        <v>1546</v>
      </c>
      <c r="I2583" s="4">
        <f>sales[[#This Row],[Revenue]]-sales[[#This Row],[Cost]]</f>
        <v>2843</v>
      </c>
    </row>
    <row r="2584" spans="2:9" x14ac:dyDescent="0.25">
      <c r="B2584" t="s">
        <v>15</v>
      </c>
      <c r="C2584" t="s">
        <v>11</v>
      </c>
      <c r="D2584" t="s">
        <v>38</v>
      </c>
      <c r="E2584" s="1">
        <v>44343</v>
      </c>
      <c r="F2584" s="4">
        <v>2198</v>
      </c>
      <c r="G2584">
        <v>130</v>
      </c>
      <c r="H2584" s="3">
        <f>_xlfn.XLOOKUP(sales[[#This Row],[Product]],products[Product],products[Cost per box])*sales[[#This Row],[Boxes]]</f>
        <v>1292.2</v>
      </c>
      <c r="I2584" s="4">
        <f>sales[[#This Row],[Revenue]]-sales[[#This Row],[Cost]]</f>
        <v>905.8</v>
      </c>
    </row>
    <row r="2585" spans="2:9" x14ac:dyDescent="0.25">
      <c r="B2585" t="s">
        <v>8</v>
      </c>
      <c r="C2585" t="s">
        <v>11</v>
      </c>
      <c r="D2585" t="s">
        <v>35</v>
      </c>
      <c r="E2585" s="1">
        <v>44343</v>
      </c>
      <c r="F2585" s="4">
        <v>287</v>
      </c>
      <c r="G2585">
        <v>13</v>
      </c>
      <c r="H2585" s="3">
        <f>_xlfn.XLOOKUP(sales[[#This Row],[Product]],products[Product],products[Cost per box])*sales[[#This Row],[Boxes]]</f>
        <v>34.449999999999996</v>
      </c>
      <c r="I2585" s="4">
        <f>sales[[#This Row],[Revenue]]-sales[[#This Row],[Cost]]</f>
        <v>252.55</v>
      </c>
    </row>
    <row r="2586" spans="2:9" x14ac:dyDescent="0.25">
      <c r="B2586" t="s">
        <v>32</v>
      </c>
      <c r="C2586" t="s">
        <v>27</v>
      </c>
      <c r="D2586" t="s">
        <v>35</v>
      </c>
      <c r="E2586" s="1">
        <v>44344</v>
      </c>
      <c r="F2586" s="4">
        <v>1197</v>
      </c>
      <c r="G2586">
        <v>48</v>
      </c>
      <c r="H2586" s="3">
        <f>_xlfn.XLOOKUP(sales[[#This Row],[Product]],products[Product],products[Cost per box])*sales[[#This Row],[Boxes]]</f>
        <v>127.19999999999999</v>
      </c>
      <c r="I2586" s="4">
        <f>sales[[#This Row],[Revenue]]-sales[[#This Row],[Cost]]</f>
        <v>1069.8</v>
      </c>
    </row>
    <row r="2587" spans="2:9" x14ac:dyDescent="0.25">
      <c r="B2587" t="s">
        <v>32</v>
      </c>
      <c r="C2587" t="s">
        <v>11</v>
      </c>
      <c r="D2587" t="s">
        <v>19</v>
      </c>
      <c r="E2587" s="1">
        <v>44344</v>
      </c>
      <c r="F2587" s="4">
        <v>4732</v>
      </c>
      <c r="G2587">
        <v>676</v>
      </c>
      <c r="H2587" s="3">
        <f>_xlfn.XLOOKUP(sales[[#This Row],[Product]],products[Product],products[Cost per box])*sales[[#This Row],[Boxes]]</f>
        <v>6915.4800000000005</v>
      </c>
      <c r="I2587" s="4">
        <f>sales[[#This Row],[Revenue]]-sales[[#This Row],[Cost]]</f>
        <v>-2183.4800000000005</v>
      </c>
    </row>
    <row r="2588" spans="2:9" x14ac:dyDescent="0.25">
      <c r="B2588" t="s">
        <v>46</v>
      </c>
      <c r="C2588" t="s">
        <v>11</v>
      </c>
      <c r="D2588" t="s">
        <v>48</v>
      </c>
      <c r="E2588" s="1">
        <v>44344</v>
      </c>
      <c r="F2588" s="4">
        <v>175</v>
      </c>
      <c r="G2588">
        <v>11</v>
      </c>
      <c r="H2588" s="3">
        <f>_xlfn.XLOOKUP(sales[[#This Row],[Product]],products[Product],products[Cost per box])*sales[[#This Row],[Boxes]]</f>
        <v>82.28</v>
      </c>
      <c r="I2588" s="4">
        <f>sales[[#This Row],[Revenue]]-sales[[#This Row],[Cost]]</f>
        <v>92.72</v>
      </c>
    </row>
    <row r="2589" spans="2:9" x14ac:dyDescent="0.25">
      <c r="B2589" t="s">
        <v>20</v>
      </c>
      <c r="C2589" t="s">
        <v>6</v>
      </c>
      <c r="D2589" t="s">
        <v>47</v>
      </c>
      <c r="E2589" s="1">
        <v>44344</v>
      </c>
      <c r="F2589" s="4">
        <v>910</v>
      </c>
      <c r="G2589">
        <v>65</v>
      </c>
      <c r="H2589" s="3">
        <f>_xlfn.XLOOKUP(sales[[#This Row],[Product]],products[Product],products[Cost per box])*sales[[#This Row],[Boxes]]</f>
        <v>341.9</v>
      </c>
      <c r="I2589" s="4">
        <f>sales[[#This Row],[Revenue]]-sales[[#This Row],[Cost]]</f>
        <v>568.1</v>
      </c>
    </row>
    <row r="2590" spans="2:9" x14ac:dyDescent="0.25">
      <c r="B2590" t="s">
        <v>40</v>
      </c>
      <c r="C2590" t="s">
        <v>11</v>
      </c>
      <c r="D2590" t="s">
        <v>12</v>
      </c>
      <c r="E2590" s="1">
        <v>44344</v>
      </c>
      <c r="F2590" s="4">
        <v>1526</v>
      </c>
      <c r="G2590">
        <v>59</v>
      </c>
      <c r="H2590" s="3">
        <f>_xlfn.XLOOKUP(sales[[#This Row],[Product]],products[Product],products[Cost per box])*sales[[#This Row],[Boxes]]</f>
        <v>497.37</v>
      </c>
      <c r="I2590" s="4">
        <f>sales[[#This Row],[Revenue]]-sales[[#This Row],[Cost]]</f>
        <v>1028.6300000000001</v>
      </c>
    </row>
    <row r="2591" spans="2:9" x14ac:dyDescent="0.25">
      <c r="B2591" t="s">
        <v>40</v>
      </c>
      <c r="C2591" t="s">
        <v>27</v>
      </c>
      <c r="D2591" t="s">
        <v>12</v>
      </c>
      <c r="E2591" s="1">
        <v>44344</v>
      </c>
      <c r="F2591" s="4">
        <v>1113</v>
      </c>
      <c r="G2591">
        <v>45</v>
      </c>
      <c r="H2591" s="3">
        <f>_xlfn.XLOOKUP(sales[[#This Row],[Product]],products[Product],products[Cost per box])*sales[[#This Row],[Boxes]]</f>
        <v>379.34999999999997</v>
      </c>
      <c r="I2591" s="4">
        <f>sales[[#This Row],[Revenue]]-sales[[#This Row],[Cost]]</f>
        <v>733.65000000000009</v>
      </c>
    </row>
    <row r="2592" spans="2:9" x14ac:dyDescent="0.25">
      <c r="B2592" t="s">
        <v>34</v>
      </c>
      <c r="C2592" t="s">
        <v>16</v>
      </c>
      <c r="D2592" t="s">
        <v>31</v>
      </c>
      <c r="E2592" s="1">
        <v>44344</v>
      </c>
      <c r="F2592" s="4">
        <v>1925</v>
      </c>
      <c r="G2592">
        <v>102</v>
      </c>
      <c r="H2592" s="3">
        <f>_xlfn.XLOOKUP(sales[[#This Row],[Product]],products[Product],products[Cost per box])*sales[[#This Row],[Boxes]]</f>
        <v>583.43999999999994</v>
      </c>
      <c r="I2592" s="4">
        <f>sales[[#This Row],[Revenue]]-sales[[#This Row],[Cost]]</f>
        <v>1341.56</v>
      </c>
    </row>
    <row r="2593" spans="2:9" x14ac:dyDescent="0.25">
      <c r="B2593" t="s">
        <v>32</v>
      </c>
      <c r="C2593" t="s">
        <v>21</v>
      </c>
      <c r="D2593" t="s">
        <v>22</v>
      </c>
      <c r="E2593" s="1">
        <v>44344</v>
      </c>
      <c r="F2593" s="4">
        <v>6503</v>
      </c>
      <c r="G2593">
        <v>1050</v>
      </c>
      <c r="H2593" s="3">
        <f>_xlfn.XLOOKUP(sales[[#This Row],[Product]],products[Product],products[Cost per box])*sales[[#This Row],[Boxes]]</f>
        <v>8631</v>
      </c>
      <c r="I2593" s="4">
        <f>sales[[#This Row],[Revenue]]-sales[[#This Row],[Cost]]</f>
        <v>-2128</v>
      </c>
    </row>
    <row r="2594" spans="2:9" x14ac:dyDescent="0.25">
      <c r="B2594" t="s">
        <v>39</v>
      </c>
      <c r="C2594" t="s">
        <v>6</v>
      </c>
      <c r="D2594" t="s">
        <v>12</v>
      </c>
      <c r="E2594" s="1">
        <v>44344</v>
      </c>
      <c r="F2594" s="4">
        <v>6013</v>
      </c>
      <c r="G2594">
        <v>232</v>
      </c>
      <c r="H2594" s="3">
        <f>_xlfn.XLOOKUP(sales[[#This Row],[Product]],products[Product],products[Cost per box])*sales[[#This Row],[Boxes]]</f>
        <v>1955.76</v>
      </c>
      <c r="I2594" s="4">
        <f>sales[[#This Row],[Revenue]]-sales[[#This Row],[Cost]]</f>
        <v>4057.24</v>
      </c>
    </row>
    <row r="2595" spans="2:9" x14ac:dyDescent="0.25">
      <c r="B2595" t="s">
        <v>5</v>
      </c>
      <c r="C2595" t="s">
        <v>9</v>
      </c>
      <c r="D2595" t="s">
        <v>7</v>
      </c>
      <c r="E2595" s="1">
        <v>44344</v>
      </c>
      <c r="F2595" s="4">
        <v>1974</v>
      </c>
      <c r="G2595">
        <v>141</v>
      </c>
      <c r="H2595" s="3">
        <f>_xlfn.XLOOKUP(sales[[#This Row],[Product]],products[Product],products[Cost per box])*sales[[#This Row],[Boxes]]</f>
        <v>726.15000000000009</v>
      </c>
      <c r="I2595" s="4">
        <f>sales[[#This Row],[Revenue]]-sales[[#This Row],[Cost]]</f>
        <v>1247.8499999999999</v>
      </c>
    </row>
    <row r="2596" spans="2:9" x14ac:dyDescent="0.25">
      <c r="B2596" t="s">
        <v>33</v>
      </c>
      <c r="C2596" t="s">
        <v>21</v>
      </c>
      <c r="D2596" t="s">
        <v>7</v>
      </c>
      <c r="E2596" s="1">
        <v>44344</v>
      </c>
      <c r="F2596" s="4">
        <v>7840</v>
      </c>
      <c r="G2596">
        <v>604</v>
      </c>
      <c r="H2596" s="3">
        <f>_xlfn.XLOOKUP(sales[[#This Row],[Product]],products[Product],products[Cost per box])*sales[[#This Row],[Boxes]]</f>
        <v>3110.6000000000004</v>
      </c>
      <c r="I2596" s="4">
        <f>sales[[#This Row],[Revenue]]-sales[[#This Row],[Cost]]</f>
        <v>4729.3999999999996</v>
      </c>
    </row>
    <row r="2597" spans="2:9" x14ac:dyDescent="0.25">
      <c r="B2597" t="s">
        <v>46</v>
      </c>
      <c r="C2597" t="s">
        <v>9</v>
      </c>
      <c r="D2597" t="s">
        <v>28</v>
      </c>
      <c r="E2597" s="1">
        <v>44344</v>
      </c>
      <c r="F2597" s="4">
        <v>3248</v>
      </c>
      <c r="G2597">
        <v>142</v>
      </c>
      <c r="H2597" s="3">
        <f>_xlfn.XLOOKUP(sales[[#This Row],[Product]],products[Product],products[Cost per box])*sales[[#This Row],[Boxes]]</f>
        <v>391.91999999999996</v>
      </c>
      <c r="I2597" s="4">
        <f>sales[[#This Row],[Revenue]]-sales[[#This Row],[Cost]]</f>
        <v>2856.08</v>
      </c>
    </row>
    <row r="2598" spans="2:9" x14ac:dyDescent="0.25">
      <c r="B2598" t="s">
        <v>51</v>
      </c>
      <c r="C2598" t="s">
        <v>16</v>
      </c>
      <c r="D2598" t="s">
        <v>31</v>
      </c>
      <c r="E2598" s="1">
        <v>44344</v>
      </c>
      <c r="F2598" s="4">
        <v>3430</v>
      </c>
      <c r="G2598">
        <v>181</v>
      </c>
      <c r="H2598" s="3">
        <f>_xlfn.XLOOKUP(sales[[#This Row],[Product]],products[Product],products[Cost per box])*sales[[#This Row],[Boxes]]</f>
        <v>1035.32</v>
      </c>
      <c r="I2598" s="4">
        <f>sales[[#This Row],[Revenue]]-sales[[#This Row],[Cost]]</f>
        <v>2394.6800000000003</v>
      </c>
    </row>
    <row r="2599" spans="2:9" x14ac:dyDescent="0.25">
      <c r="B2599" t="s">
        <v>8</v>
      </c>
      <c r="C2599" t="s">
        <v>9</v>
      </c>
      <c r="D2599" t="s">
        <v>36</v>
      </c>
      <c r="E2599" s="1">
        <v>44344</v>
      </c>
      <c r="F2599" s="4">
        <v>1638</v>
      </c>
      <c r="G2599">
        <v>110</v>
      </c>
      <c r="H2599" s="3">
        <f>_xlfn.XLOOKUP(sales[[#This Row],[Product]],products[Product],products[Cost per box])*sales[[#This Row],[Boxes]]</f>
        <v>554.4</v>
      </c>
      <c r="I2599" s="4">
        <f>sales[[#This Row],[Revenue]]-sales[[#This Row],[Cost]]</f>
        <v>1083.5999999999999</v>
      </c>
    </row>
    <row r="2600" spans="2:9" x14ac:dyDescent="0.25">
      <c r="B2600" t="s">
        <v>51</v>
      </c>
      <c r="C2600" t="s">
        <v>27</v>
      </c>
      <c r="D2600" t="s">
        <v>22</v>
      </c>
      <c r="E2600" s="1">
        <v>44347</v>
      </c>
      <c r="F2600" s="4">
        <v>4284</v>
      </c>
      <c r="G2600">
        <v>536</v>
      </c>
      <c r="H2600" s="3">
        <f>_xlfn.XLOOKUP(sales[[#This Row],[Product]],products[Product],products[Cost per box])*sales[[#This Row],[Boxes]]</f>
        <v>4405.92</v>
      </c>
      <c r="I2600" s="4">
        <f>sales[[#This Row],[Revenue]]-sales[[#This Row],[Cost]]</f>
        <v>-121.92000000000007</v>
      </c>
    </row>
    <row r="2601" spans="2:9" x14ac:dyDescent="0.25">
      <c r="B2601" t="s">
        <v>37</v>
      </c>
      <c r="C2601" t="s">
        <v>9</v>
      </c>
      <c r="D2601" t="s">
        <v>28</v>
      </c>
      <c r="E2601" s="1">
        <v>44347</v>
      </c>
      <c r="F2601" s="4">
        <v>2898</v>
      </c>
      <c r="G2601">
        <v>126</v>
      </c>
      <c r="H2601" s="3">
        <f>_xlfn.XLOOKUP(sales[[#This Row],[Product]],products[Product],products[Cost per box])*sales[[#This Row],[Boxes]]</f>
        <v>347.76</v>
      </c>
      <c r="I2601" s="4">
        <f>sales[[#This Row],[Revenue]]-sales[[#This Row],[Cost]]</f>
        <v>2550.2399999999998</v>
      </c>
    </row>
    <row r="2602" spans="2:9" x14ac:dyDescent="0.25">
      <c r="B2602" t="s">
        <v>15</v>
      </c>
      <c r="C2602" t="s">
        <v>27</v>
      </c>
      <c r="D2602" t="s">
        <v>30</v>
      </c>
      <c r="E2602" s="1">
        <v>44347</v>
      </c>
      <c r="F2602" s="4">
        <v>987</v>
      </c>
      <c r="G2602">
        <v>76</v>
      </c>
      <c r="H2602" s="3">
        <f>_xlfn.XLOOKUP(sales[[#This Row],[Product]],products[Product],products[Cost per box])*sales[[#This Row],[Boxes]]</f>
        <v>279.68</v>
      </c>
      <c r="I2602" s="4">
        <f>sales[[#This Row],[Revenue]]-sales[[#This Row],[Cost]]</f>
        <v>707.31999999999994</v>
      </c>
    </row>
    <row r="2603" spans="2:9" x14ac:dyDescent="0.25">
      <c r="B2603" t="s">
        <v>39</v>
      </c>
      <c r="C2603" t="s">
        <v>21</v>
      </c>
      <c r="D2603" t="s">
        <v>17</v>
      </c>
      <c r="E2603" s="1">
        <v>44347</v>
      </c>
      <c r="F2603" s="4">
        <v>2149</v>
      </c>
      <c r="G2603">
        <v>180</v>
      </c>
      <c r="H2603" s="3">
        <f>_xlfn.XLOOKUP(sales[[#This Row],[Product]],products[Product],products[Cost per box])*sales[[#This Row],[Boxes]]</f>
        <v>1224</v>
      </c>
      <c r="I2603" s="4">
        <f>sales[[#This Row],[Revenue]]-sales[[#This Row],[Cost]]</f>
        <v>925</v>
      </c>
    </row>
    <row r="2604" spans="2:9" x14ac:dyDescent="0.25">
      <c r="B2604" t="s">
        <v>33</v>
      </c>
      <c r="C2604" t="s">
        <v>27</v>
      </c>
      <c r="D2604" t="s">
        <v>43</v>
      </c>
      <c r="E2604" s="1">
        <v>44348</v>
      </c>
      <c r="F2604" s="4">
        <v>4648</v>
      </c>
      <c r="G2604">
        <v>203</v>
      </c>
      <c r="H2604" s="3">
        <f>_xlfn.XLOOKUP(sales[[#This Row],[Product]],products[Product],products[Cost per box])*sales[[#This Row],[Boxes]]</f>
        <v>781.55000000000007</v>
      </c>
      <c r="I2604" s="4">
        <f>sales[[#This Row],[Revenue]]-sales[[#This Row],[Cost]]</f>
        <v>3866.45</v>
      </c>
    </row>
    <row r="2605" spans="2:9" x14ac:dyDescent="0.25">
      <c r="B2605" t="s">
        <v>8</v>
      </c>
      <c r="C2605" t="s">
        <v>21</v>
      </c>
      <c r="D2605" t="s">
        <v>44</v>
      </c>
      <c r="E2605" s="1">
        <v>44348</v>
      </c>
      <c r="F2605" s="4">
        <v>1575</v>
      </c>
      <c r="G2605">
        <v>79</v>
      </c>
      <c r="H2605" s="3">
        <f>_xlfn.XLOOKUP(sales[[#This Row],[Product]],products[Product],products[Cost per box])*sales[[#This Row],[Boxes]]</f>
        <v>756.03</v>
      </c>
      <c r="I2605" s="4">
        <f>sales[[#This Row],[Revenue]]-sales[[#This Row],[Cost]]</f>
        <v>818.97</v>
      </c>
    </row>
    <row r="2606" spans="2:9" x14ac:dyDescent="0.25">
      <c r="B2606" t="s">
        <v>8</v>
      </c>
      <c r="C2606" t="s">
        <v>6</v>
      </c>
      <c r="D2606" t="s">
        <v>47</v>
      </c>
      <c r="E2606" s="1">
        <v>44348</v>
      </c>
      <c r="F2606" s="4">
        <v>11004</v>
      </c>
      <c r="G2606">
        <v>424</v>
      </c>
      <c r="H2606" s="3">
        <f>_xlfn.XLOOKUP(sales[[#This Row],[Product]],products[Product],products[Cost per box])*sales[[#This Row],[Boxes]]</f>
        <v>2230.2399999999998</v>
      </c>
      <c r="I2606" s="4">
        <f>sales[[#This Row],[Revenue]]-sales[[#This Row],[Cost]]</f>
        <v>8773.76</v>
      </c>
    </row>
    <row r="2607" spans="2:9" x14ac:dyDescent="0.25">
      <c r="B2607" t="s">
        <v>32</v>
      </c>
      <c r="C2607" t="s">
        <v>6</v>
      </c>
      <c r="D2607" t="s">
        <v>28</v>
      </c>
      <c r="E2607" s="1">
        <v>44348</v>
      </c>
      <c r="F2607" s="4">
        <v>5964</v>
      </c>
      <c r="G2607">
        <v>249</v>
      </c>
      <c r="H2607" s="3">
        <f>_xlfn.XLOOKUP(sales[[#This Row],[Product]],products[Product],products[Cost per box])*sales[[#This Row],[Boxes]]</f>
        <v>687.2399999999999</v>
      </c>
      <c r="I2607" s="4">
        <f>sales[[#This Row],[Revenue]]-sales[[#This Row],[Cost]]</f>
        <v>5276.76</v>
      </c>
    </row>
    <row r="2608" spans="2:9" x14ac:dyDescent="0.25">
      <c r="B2608" t="s">
        <v>33</v>
      </c>
      <c r="C2608" t="s">
        <v>11</v>
      </c>
      <c r="D2608" t="s">
        <v>17</v>
      </c>
      <c r="E2608" s="1">
        <v>44348</v>
      </c>
      <c r="F2608" s="4">
        <v>742</v>
      </c>
      <c r="G2608">
        <v>31</v>
      </c>
      <c r="H2608" s="3">
        <f>_xlfn.XLOOKUP(sales[[#This Row],[Product]],products[Product],products[Cost per box])*sales[[#This Row],[Boxes]]</f>
        <v>210.79999999999998</v>
      </c>
      <c r="I2608" s="4">
        <f>sales[[#This Row],[Revenue]]-sales[[#This Row],[Cost]]</f>
        <v>531.20000000000005</v>
      </c>
    </row>
    <row r="2609" spans="2:9" x14ac:dyDescent="0.25">
      <c r="B2609" t="s">
        <v>39</v>
      </c>
      <c r="C2609" t="s">
        <v>6</v>
      </c>
      <c r="D2609" t="s">
        <v>44</v>
      </c>
      <c r="E2609" s="1">
        <v>44348</v>
      </c>
      <c r="F2609" s="4">
        <v>3437</v>
      </c>
      <c r="G2609">
        <v>150</v>
      </c>
      <c r="H2609" s="3">
        <f>_xlfn.XLOOKUP(sales[[#This Row],[Product]],products[Product],products[Cost per box])*sales[[#This Row],[Boxes]]</f>
        <v>1435.5</v>
      </c>
      <c r="I2609" s="4">
        <f>sales[[#This Row],[Revenue]]-sales[[#This Row],[Cost]]</f>
        <v>2001.5</v>
      </c>
    </row>
    <row r="2610" spans="2:9" x14ac:dyDescent="0.25">
      <c r="B2610" t="s">
        <v>13</v>
      </c>
      <c r="C2610" t="s">
        <v>6</v>
      </c>
      <c r="D2610" t="s">
        <v>44</v>
      </c>
      <c r="E2610" s="1">
        <v>44348</v>
      </c>
      <c r="F2610" s="4">
        <v>1981</v>
      </c>
      <c r="G2610">
        <v>95</v>
      </c>
      <c r="H2610" s="3">
        <f>_xlfn.XLOOKUP(sales[[#This Row],[Product]],products[Product],products[Cost per box])*sales[[#This Row],[Boxes]]</f>
        <v>909.15</v>
      </c>
      <c r="I2610" s="4">
        <f>sales[[#This Row],[Revenue]]-sales[[#This Row],[Cost]]</f>
        <v>1071.8499999999999</v>
      </c>
    </row>
    <row r="2611" spans="2:9" x14ac:dyDescent="0.25">
      <c r="B2611" t="s">
        <v>41</v>
      </c>
      <c r="C2611" t="s">
        <v>16</v>
      </c>
      <c r="D2611" t="s">
        <v>44</v>
      </c>
      <c r="E2611" s="1">
        <v>44348</v>
      </c>
      <c r="F2611" s="4">
        <v>3920</v>
      </c>
      <c r="G2611">
        <v>171</v>
      </c>
      <c r="H2611" s="3">
        <f>_xlfn.XLOOKUP(sales[[#This Row],[Product]],products[Product],products[Cost per box])*sales[[#This Row],[Boxes]]</f>
        <v>1636.47</v>
      </c>
      <c r="I2611" s="4">
        <f>sales[[#This Row],[Revenue]]-sales[[#This Row],[Cost]]</f>
        <v>2283.5299999999997</v>
      </c>
    </row>
    <row r="2612" spans="2:9" x14ac:dyDescent="0.25">
      <c r="B2612" t="s">
        <v>40</v>
      </c>
      <c r="C2612" t="s">
        <v>21</v>
      </c>
      <c r="D2612" t="s">
        <v>30</v>
      </c>
      <c r="E2612" s="1">
        <v>44348</v>
      </c>
      <c r="F2612" s="4">
        <v>3430</v>
      </c>
      <c r="G2612">
        <v>128</v>
      </c>
      <c r="H2612" s="3">
        <f>_xlfn.XLOOKUP(sales[[#This Row],[Product]],products[Product],products[Cost per box])*sales[[#This Row],[Boxes]]</f>
        <v>471.04</v>
      </c>
      <c r="I2612" s="4">
        <f>sales[[#This Row],[Revenue]]-sales[[#This Row],[Cost]]</f>
        <v>2958.96</v>
      </c>
    </row>
    <row r="2613" spans="2:9" x14ac:dyDescent="0.25">
      <c r="B2613" t="s">
        <v>49</v>
      </c>
      <c r="C2613" t="s">
        <v>9</v>
      </c>
      <c r="D2613" t="s">
        <v>26</v>
      </c>
      <c r="E2613" s="1">
        <v>44348</v>
      </c>
      <c r="F2613" s="4">
        <v>1834</v>
      </c>
      <c r="G2613">
        <v>131</v>
      </c>
      <c r="H2613" s="3">
        <f>_xlfn.XLOOKUP(sales[[#This Row],[Product]],products[Product],products[Cost per box])*sales[[#This Row],[Boxes]]</f>
        <v>842.32999999999993</v>
      </c>
      <c r="I2613" s="4">
        <f>sales[[#This Row],[Revenue]]-sales[[#This Row],[Cost]]</f>
        <v>991.67000000000007</v>
      </c>
    </row>
    <row r="2614" spans="2:9" x14ac:dyDescent="0.25">
      <c r="B2614" t="s">
        <v>23</v>
      </c>
      <c r="C2614" t="s">
        <v>27</v>
      </c>
      <c r="D2614" t="s">
        <v>28</v>
      </c>
      <c r="E2614" s="1">
        <v>44348</v>
      </c>
      <c r="F2614" s="4">
        <v>5159</v>
      </c>
      <c r="G2614">
        <v>192</v>
      </c>
      <c r="H2614" s="3">
        <f>_xlfn.XLOOKUP(sales[[#This Row],[Product]],products[Product],products[Cost per box])*sales[[#This Row],[Boxes]]</f>
        <v>529.91999999999996</v>
      </c>
      <c r="I2614" s="4">
        <f>sales[[#This Row],[Revenue]]-sales[[#This Row],[Cost]]</f>
        <v>4629.08</v>
      </c>
    </row>
    <row r="2615" spans="2:9" x14ac:dyDescent="0.25">
      <c r="B2615" t="s">
        <v>34</v>
      </c>
      <c r="C2615" t="s">
        <v>16</v>
      </c>
      <c r="D2615" t="s">
        <v>38</v>
      </c>
      <c r="E2615" s="1">
        <v>44348</v>
      </c>
      <c r="F2615" s="4">
        <v>3675</v>
      </c>
      <c r="G2615">
        <v>168</v>
      </c>
      <c r="H2615" s="3">
        <f>_xlfn.XLOOKUP(sales[[#This Row],[Product]],products[Product],products[Cost per box])*sales[[#This Row],[Boxes]]</f>
        <v>1669.9199999999998</v>
      </c>
      <c r="I2615" s="4">
        <f>sales[[#This Row],[Revenue]]-sales[[#This Row],[Cost]]</f>
        <v>2005.0800000000002</v>
      </c>
    </row>
    <row r="2616" spans="2:9" x14ac:dyDescent="0.25">
      <c r="B2616" t="s">
        <v>5</v>
      </c>
      <c r="C2616" t="s">
        <v>9</v>
      </c>
      <c r="D2616" t="s">
        <v>12</v>
      </c>
      <c r="E2616" s="1">
        <v>44348</v>
      </c>
      <c r="F2616" s="4">
        <v>2688</v>
      </c>
      <c r="G2616">
        <v>168</v>
      </c>
      <c r="H2616" s="3">
        <f>_xlfn.XLOOKUP(sales[[#This Row],[Product]],products[Product],products[Cost per box])*sales[[#This Row],[Boxes]]</f>
        <v>1416.24</v>
      </c>
      <c r="I2616" s="4">
        <f>sales[[#This Row],[Revenue]]-sales[[#This Row],[Cost]]</f>
        <v>1271.76</v>
      </c>
    </row>
    <row r="2617" spans="2:9" x14ac:dyDescent="0.25">
      <c r="B2617" t="s">
        <v>46</v>
      </c>
      <c r="C2617" t="s">
        <v>21</v>
      </c>
      <c r="D2617" t="s">
        <v>36</v>
      </c>
      <c r="E2617" s="1">
        <v>44348</v>
      </c>
      <c r="F2617" s="4">
        <v>7259</v>
      </c>
      <c r="G2617">
        <v>1050</v>
      </c>
      <c r="H2617" s="3">
        <f>_xlfn.XLOOKUP(sales[[#This Row],[Product]],products[Product],products[Cost per box])*sales[[#This Row],[Boxes]]</f>
        <v>5292</v>
      </c>
      <c r="I2617" s="4">
        <f>sales[[#This Row],[Revenue]]-sales[[#This Row],[Cost]]</f>
        <v>1967</v>
      </c>
    </row>
    <row r="2618" spans="2:9" x14ac:dyDescent="0.25">
      <c r="B2618" t="s">
        <v>18</v>
      </c>
      <c r="C2618" t="s">
        <v>11</v>
      </c>
      <c r="D2618" t="s">
        <v>31</v>
      </c>
      <c r="E2618" s="1">
        <v>44348</v>
      </c>
      <c r="F2618" s="4">
        <v>8988</v>
      </c>
      <c r="G2618">
        <v>391</v>
      </c>
      <c r="H2618" s="3">
        <f>_xlfn.XLOOKUP(sales[[#This Row],[Product]],products[Product],products[Cost per box])*sales[[#This Row],[Boxes]]</f>
        <v>2236.52</v>
      </c>
      <c r="I2618" s="4">
        <f>sales[[#This Row],[Revenue]]-sales[[#This Row],[Cost]]</f>
        <v>6751.48</v>
      </c>
    </row>
    <row r="2619" spans="2:9" x14ac:dyDescent="0.25">
      <c r="B2619" t="s">
        <v>46</v>
      </c>
      <c r="C2619" t="s">
        <v>9</v>
      </c>
      <c r="D2619" t="s">
        <v>52</v>
      </c>
      <c r="E2619" s="1">
        <v>44348</v>
      </c>
      <c r="F2619" s="4">
        <v>301</v>
      </c>
      <c r="G2619">
        <v>15</v>
      </c>
      <c r="H2619" s="3">
        <f>_xlfn.XLOOKUP(sales[[#This Row],[Product]],products[Product],products[Cost per box])*sales[[#This Row],[Boxes]]</f>
        <v>49.8</v>
      </c>
      <c r="I2619" s="4">
        <f>sales[[#This Row],[Revenue]]-sales[[#This Row],[Cost]]</f>
        <v>251.2</v>
      </c>
    </row>
    <row r="2620" spans="2:9" x14ac:dyDescent="0.25">
      <c r="B2620" t="s">
        <v>13</v>
      </c>
      <c r="C2620" t="s">
        <v>6</v>
      </c>
      <c r="D2620" t="s">
        <v>14</v>
      </c>
      <c r="E2620" s="1">
        <v>44349</v>
      </c>
      <c r="F2620" s="4">
        <v>7049</v>
      </c>
      <c r="G2620">
        <v>700</v>
      </c>
      <c r="H2620" s="3">
        <f>_xlfn.XLOOKUP(sales[[#This Row],[Product]],products[Product],products[Cost per box])*sales[[#This Row],[Boxes]]</f>
        <v>4417</v>
      </c>
      <c r="I2620" s="4">
        <f>sales[[#This Row],[Revenue]]-sales[[#This Row],[Cost]]</f>
        <v>2632</v>
      </c>
    </row>
    <row r="2621" spans="2:9" x14ac:dyDescent="0.25">
      <c r="B2621" t="s">
        <v>51</v>
      </c>
      <c r="C2621" t="s">
        <v>9</v>
      </c>
      <c r="D2621" t="s">
        <v>48</v>
      </c>
      <c r="E2621" s="1">
        <v>44349</v>
      </c>
      <c r="F2621" s="4">
        <v>5187</v>
      </c>
      <c r="G2621">
        <v>179</v>
      </c>
      <c r="H2621" s="3">
        <f>_xlfn.XLOOKUP(sales[[#This Row],[Product]],products[Product],products[Cost per box])*sales[[#This Row],[Boxes]]</f>
        <v>1338.92</v>
      </c>
      <c r="I2621" s="4">
        <f>sales[[#This Row],[Revenue]]-sales[[#This Row],[Cost]]</f>
        <v>3848.08</v>
      </c>
    </row>
    <row r="2622" spans="2:9" x14ac:dyDescent="0.25">
      <c r="B2622" t="s">
        <v>37</v>
      </c>
      <c r="C2622" t="s">
        <v>6</v>
      </c>
      <c r="D2622" t="s">
        <v>30</v>
      </c>
      <c r="E2622" s="1">
        <v>44349</v>
      </c>
      <c r="F2622" s="4">
        <v>6160</v>
      </c>
      <c r="G2622">
        <v>247</v>
      </c>
      <c r="H2622" s="3">
        <f>_xlfn.XLOOKUP(sales[[#This Row],[Product]],products[Product],products[Cost per box])*sales[[#This Row],[Boxes]]</f>
        <v>908.96</v>
      </c>
      <c r="I2622" s="4">
        <f>sales[[#This Row],[Revenue]]-sales[[#This Row],[Cost]]</f>
        <v>5251.04</v>
      </c>
    </row>
    <row r="2623" spans="2:9" x14ac:dyDescent="0.25">
      <c r="B2623" t="s">
        <v>51</v>
      </c>
      <c r="C2623" t="s">
        <v>11</v>
      </c>
      <c r="D2623" t="s">
        <v>24</v>
      </c>
      <c r="E2623" s="1">
        <v>44349</v>
      </c>
      <c r="F2623" s="4">
        <v>1561</v>
      </c>
      <c r="G2623">
        <v>63</v>
      </c>
      <c r="H2623" s="3">
        <f>_xlfn.XLOOKUP(sales[[#This Row],[Product]],products[Product],products[Cost per box])*sales[[#This Row],[Boxes]]</f>
        <v>662.13</v>
      </c>
      <c r="I2623" s="4">
        <f>sales[[#This Row],[Revenue]]-sales[[#This Row],[Cost]]</f>
        <v>898.87</v>
      </c>
    </row>
    <row r="2624" spans="2:9" x14ac:dyDescent="0.25">
      <c r="B2624" t="s">
        <v>18</v>
      </c>
      <c r="C2624" t="s">
        <v>9</v>
      </c>
      <c r="D2624" t="s">
        <v>19</v>
      </c>
      <c r="E2624" s="1">
        <v>44349</v>
      </c>
      <c r="F2624" s="4">
        <v>2338</v>
      </c>
      <c r="G2624">
        <v>107</v>
      </c>
      <c r="H2624" s="3">
        <f>_xlfn.XLOOKUP(sales[[#This Row],[Product]],products[Product],products[Cost per box])*sales[[#This Row],[Boxes]]</f>
        <v>1094.6100000000001</v>
      </c>
      <c r="I2624" s="4">
        <f>sales[[#This Row],[Revenue]]-sales[[#This Row],[Cost]]</f>
        <v>1243.3899999999999</v>
      </c>
    </row>
    <row r="2625" spans="2:9" x14ac:dyDescent="0.25">
      <c r="B2625" t="s">
        <v>40</v>
      </c>
      <c r="C2625" t="s">
        <v>6</v>
      </c>
      <c r="D2625" t="s">
        <v>14</v>
      </c>
      <c r="E2625" s="1">
        <v>44349</v>
      </c>
      <c r="F2625" s="4">
        <v>3955</v>
      </c>
      <c r="G2625">
        <v>305</v>
      </c>
      <c r="H2625" s="3">
        <f>_xlfn.XLOOKUP(sales[[#This Row],[Product]],products[Product],products[Cost per box])*sales[[#This Row],[Boxes]]</f>
        <v>1924.55</v>
      </c>
      <c r="I2625" s="4">
        <f>sales[[#This Row],[Revenue]]-sales[[#This Row],[Cost]]</f>
        <v>2030.45</v>
      </c>
    </row>
    <row r="2626" spans="2:9" x14ac:dyDescent="0.25">
      <c r="B2626" t="s">
        <v>51</v>
      </c>
      <c r="C2626" t="s">
        <v>21</v>
      </c>
      <c r="D2626" t="s">
        <v>50</v>
      </c>
      <c r="E2626" s="1">
        <v>44349</v>
      </c>
      <c r="F2626" s="4">
        <v>4879</v>
      </c>
      <c r="G2626">
        <v>444</v>
      </c>
      <c r="H2626" s="3">
        <f>_xlfn.XLOOKUP(sales[[#This Row],[Product]],products[Product],products[Cost per box])*sales[[#This Row],[Boxes]]</f>
        <v>5510.04</v>
      </c>
      <c r="I2626" s="4">
        <f>sales[[#This Row],[Revenue]]-sales[[#This Row],[Cost]]</f>
        <v>-631.04</v>
      </c>
    </row>
    <row r="2627" spans="2:9" x14ac:dyDescent="0.25">
      <c r="B2627" t="s">
        <v>29</v>
      </c>
      <c r="C2627" t="s">
        <v>9</v>
      </c>
      <c r="D2627" t="s">
        <v>26</v>
      </c>
      <c r="E2627" s="1">
        <v>44349</v>
      </c>
      <c r="F2627" s="4">
        <v>6538</v>
      </c>
      <c r="G2627">
        <v>467</v>
      </c>
      <c r="H2627" s="3">
        <f>_xlfn.XLOOKUP(sales[[#This Row],[Product]],products[Product],products[Cost per box])*sales[[#This Row],[Boxes]]</f>
        <v>3002.81</v>
      </c>
      <c r="I2627" s="4">
        <f>sales[[#This Row],[Revenue]]-sales[[#This Row],[Cost]]</f>
        <v>3535.19</v>
      </c>
    </row>
    <row r="2628" spans="2:9" x14ac:dyDescent="0.25">
      <c r="B2628" t="s">
        <v>15</v>
      </c>
      <c r="C2628" t="s">
        <v>27</v>
      </c>
      <c r="D2628" t="s">
        <v>14</v>
      </c>
      <c r="E2628" s="1">
        <v>44349</v>
      </c>
      <c r="F2628" s="4">
        <v>6496</v>
      </c>
      <c r="G2628">
        <v>591</v>
      </c>
      <c r="H2628" s="3">
        <f>_xlfn.XLOOKUP(sales[[#This Row],[Product]],products[Product],products[Cost per box])*sales[[#This Row],[Boxes]]</f>
        <v>3729.2099999999996</v>
      </c>
      <c r="I2628" s="4">
        <f>sales[[#This Row],[Revenue]]-sales[[#This Row],[Cost]]</f>
        <v>2766.7900000000004</v>
      </c>
    </row>
    <row r="2629" spans="2:9" x14ac:dyDescent="0.25">
      <c r="B2629" t="s">
        <v>10</v>
      </c>
      <c r="C2629" t="s">
        <v>21</v>
      </c>
      <c r="D2629" t="s">
        <v>28</v>
      </c>
      <c r="E2629" s="1">
        <v>44349</v>
      </c>
      <c r="F2629" s="4">
        <v>13818</v>
      </c>
      <c r="G2629">
        <v>512</v>
      </c>
      <c r="H2629" s="3">
        <f>_xlfn.XLOOKUP(sales[[#This Row],[Product]],products[Product],products[Cost per box])*sales[[#This Row],[Boxes]]</f>
        <v>1413.12</v>
      </c>
      <c r="I2629" s="4">
        <f>sales[[#This Row],[Revenue]]-sales[[#This Row],[Cost]]</f>
        <v>12404.880000000001</v>
      </c>
    </row>
    <row r="2630" spans="2:9" x14ac:dyDescent="0.25">
      <c r="B2630" t="s">
        <v>23</v>
      </c>
      <c r="C2630" t="s">
        <v>9</v>
      </c>
      <c r="D2630" t="s">
        <v>45</v>
      </c>
      <c r="E2630" s="1">
        <v>44349</v>
      </c>
      <c r="F2630" s="4">
        <v>2583</v>
      </c>
      <c r="G2630">
        <v>144</v>
      </c>
      <c r="H2630" s="3">
        <f>_xlfn.XLOOKUP(sales[[#This Row],[Product]],products[Product],products[Cost per box])*sales[[#This Row],[Boxes]]</f>
        <v>1113.1200000000001</v>
      </c>
      <c r="I2630" s="4">
        <f>sales[[#This Row],[Revenue]]-sales[[#This Row],[Cost]]</f>
        <v>1469.8799999999999</v>
      </c>
    </row>
    <row r="2631" spans="2:9" x14ac:dyDescent="0.25">
      <c r="B2631" t="s">
        <v>5</v>
      </c>
      <c r="C2631" t="s">
        <v>11</v>
      </c>
      <c r="D2631" t="s">
        <v>14</v>
      </c>
      <c r="E2631" s="1">
        <v>44350</v>
      </c>
      <c r="F2631" s="4">
        <v>2037</v>
      </c>
      <c r="G2631">
        <v>204</v>
      </c>
      <c r="H2631" s="3">
        <f>_xlfn.XLOOKUP(sales[[#This Row],[Product]],products[Product],products[Cost per box])*sales[[#This Row],[Boxes]]</f>
        <v>1287.24</v>
      </c>
      <c r="I2631" s="4">
        <f>sales[[#This Row],[Revenue]]-sales[[#This Row],[Cost]]</f>
        <v>749.76</v>
      </c>
    </row>
    <row r="2632" spans="2:9" x14ac:dyDescent="0.25">
      <c r="B2632" t="s">
        <v>15</v>
      </c>
      <c r="C2632" t="s">
        <v>27</v>
      </c>
      <c r="D2632" t="s">
        <v>45</v>
      </c>
      <c r="E2632" s="1">
        <v>44350</v>
      </c>
      <c r="F2632" s="4">
        <v>5292</v>
      </c>
      <c r="G2632">
        <v>265</v>
      </c>
      <c r="H2632" s="3">
        <f>_xlfn.XLOOKUP(sales[[#This Row],[Product]],products[Product],products[Cost per box])*sales[[#This Row],[Boxes]]</f>
        <v>2048.4500000000003</v>
      </c>
      <c r="I2632" s="4">
        <f>sales[[#This Row],[Revenue]]-sales[[#This Row],[Cost]]</f>
        <v>3243.5499999999997</v>
      </c>
    </row>
    <row r="2633" spans="2:9" x14ac:dyDescent="0.25">
      <c r="B2633" t="s">
        <v>40</v>
      </c>
      <c r="C2633" t="s">
        <v>9</v>
      </c>
      <c r="D2633" t="s">
        <v>50</v>
      </c>
      <c r="E2633" s="1">
        <v>44350</v>
      </c>
      <c r="F2633" s="4">
        <v>10409</v>
      </c>
      <c r="G2633">
        <v>980</v>
      </c>
      <c r="H2633" s="3">
        <f>_xlfn.XLOOKUP(sales[[#This Row],[Product]],products[Product],products[Cost per box])*sales[[#This Row],[Boxes]]</f>
        <v>12161.8</v>
      </c>
      <c r="I2633" s="4">
        <f>sales[[#This Row],[Revenue]]-sales[[#This Row],[Cost]]</f>
        <v>-1752.7999999999993</v>
      </c>
    </row>
    <row r="2634" spans="2:9" x14ac:dyDescent="0.25">
      <c r="B2634" t="s">
        <v>18</v>
      </c>
      <c r="C2634" t="s">
        <v>16</v>
      </c>
      <c r="D2634" t="s">
        <v>17</v>
      </c>
      <c r="E2634" s="1">
        <v>44350</v>
      </c>
      <c r="F2634" s="4">
        <v>2555</v>
      </c>
      <c r="G2634">
        <v>107</v>
      </c>
      <c r="H2634" s="3">
        <f>_xlfn.XLOOKUP(sales[[#This Row],[Product]],products[Product],products[Cost per box])*sales[[#This Row],[Boxes]]</f>
        <v>727.6</v>
      </c>
      <c r="I2634" s="4">
        <f>sales[[#This Row],[Revenue]]-sales[[#This Row],[Cost]]</f>
        <v>1827.4</v>
      </c>
    </row>
    <row r="2635" spans="2:9" x14ac:dyDescent="0.25">
      <c r="B2635" t="s">
        <v>18</v>
      </c>
      <c r="C2635" t="s">
        <v>11</v>
      </c>
      <c r="D2635" t="s">
        <v>35</v>
      </c>
      <c r="E2635" s="1">
        <v>44350</v>
      </c>
      <c r="F2635" s="4">
        <v>938</v>
      </c>
      <c r="G2635">
        <v>118</v>
      </c>
      <c r="H2635" s="3">
        <f>_xlfn.XLOOKUP(sales[[#This Row],[Product]],products[Product],products[Cost per box])*sales[[#This Row],[Boxes]]</f>
        <v>312.7</v>
      </c>
      <c r="I2635" s="4">
        <f>sales[[#This Row],[Revenue]]-sales[[#This Row],[Cost]]</f>
        <v>625.29999999999995</v>
      </c>
    </row>
    <row r="2636" spans="2:9" x14ac:dyDescent="0.25">
      <c r="B2636" t="s">
        <v>37</v>
      </c>
      <c r="C2636" t="s">
        <v>16</v>
      </c>
      <c r="D2636" t="s">
        <v>50</v>
      </c>
      <c r="E2636" s="1">
        <v>44350</v>
      </c>
      <c r="F2636" s="4">
        <v>8456</v>
      </c>
      <c r="G2636">
        <v>700</v>
      </c>
      <c r="H2636" s="3">
        <f>_xlfn.XLOOKUP(sales[[#This Row],[Product]],products[Product],products[Cost per box])*sales[[#This Row],[Boxes]]</f>
        <v>8687</v>
      </c>
      <c r="I2636" s="4">
        <f>sales[[#This Row],[Revenue]]-sales[[#This Row],[Cost]]</f>
        <v>-231</v>
      </c>
    </row>
    <row r="2637" spans="2:9" x14ac:dyDescent="0.25">
      <c r="B2637" t="s">
        <v>20</v>
      </c>
      <c r="C2637" t="s">
        <v>16</v>
      </c>
      <c r="D2637" t="s">
        <v>52</v>
      </c>
      <c r="E2637" s="1">
        <v>44350</v>
      </c>
      <c r="F2637" s="4">
        <v>2149</v>
      </c>
      <c r="G2637">
        <v>94</v>
      </c>
      <c r="H2637" s="3">
        <f>_xlfn.XLOOKUP(sales[[#This Row],[Product]],products[Product],products[Cost per box])*sales[[#This Row],[Boxes]]</f>
        <v>312.08</v>
      </c>
      <c r="I2637" s="4">
        <f>sales[[#This Row],[Revenue]]-sales[[#This Row],[Cost]]</f>
        <v>1836.92</v>
      </c>
    </row>
    <row r="2638" spans="2:9" x14ac:dyDescent="0.25">
      <c r="B2638" t="s">
        <v>20</v>
      </c>
      <c r="C2638" t="s">
        <v>11</v>
      </c>
      <c r="D2638" t="s">
        <v>17</v>
      </c>
      <c r="E2638" s="1">
        <v>44350</v>
      </c>
      <c r="F2638" s="4">
        <v>1120</v>
      </c>
      <c r="G2638">
        <v>44</v>
      </c>
      <c r="H2638" s="3">
        <f>_xlfn.XLOOKUP(sales[[#This Row],[Product]],products[Product],products[Cost per box])*sales[[#This Row],[Boxes]]</f>
        <v>299.2</v>
      </c>
      <c r="I2638" s="4">
        <f>sales[[#This Row],[Revenue]]-sales[[#This Row],[Cost]]</f>
        <v>820.8</v>
      </c>
    </row>
    <row r="2639" spans="2:9" x14ac:dyDescent="0.25">
      <c r="B2639" t="s">
        <v>41</v>
      </c>
      <c r="C2639" t="s">
        <v>6</v>
      </c>
      <c r="D2639" t="s">
        <v>52</v>
      </c>
      <c r="E2639" s="1">
        <v>44350</v>
      </c>
      <c r="F2639" s="4">
        <v>497</v>
      </c>
      <c r="G2639">
        <v>25</v>
      </c>
      <c r="H2639" s="3">
        <f>_xlfn.XLOOKUP(sales[[#This Row],[Product]],products[Product],products[Cost per box])*sales[[#This Row],[Boxes]]</f>
        <v>83</v>
      </c>
      <c r="I2639" s="4">
        <f>sales[[#This Row],[Revenue]]-sales[[#This Row],[Cost]]</f>
        <v>414</v>
      </c>
    </row>
    <row r="2640" spans="2:9" x14ac:dyDescent="0.25">
      <c r="B2640" t="s">
        <v>37</v>
      </c>
      <c r="C2640" t="s">
        <v>6</v>
      </c>
      <c r="D2640" t="s">
        <v>14</v>
      </c>
      <c r="E2640" s="1">
        <v>44350</v>
      </c>
      <c r="F2640" s="4">
        <v>3612</v>
      </c>
      <c r="G2640">
        <v>301</v>
      </c>
      <c r="H2640" s="3">
        <f>_xlfn.XLOOKUP(sales[[#This Row],[Product]],products[Product],products[Cost per box])*sales[[#This Row],[Boxes]]</f>
        <v>1899.31</v>
      </c>
      <c r="I2640" s="4">
        <f>sales[[#This Row],[Revenue]]-sales[[#This Row],[Cost]]</f>
        <v>1712.69</v>
      </c>
    </row>
    <row r="2641" spans="2:9" x14ac:dyDescent="0.25">
      <c r="B2641" t="s">
        <v>15</v>
      </c>
      <c r="C2641" t="s">
        <v>27</v>
      </c>
      <c r="D2641" t="s">
        <v>42</v>
      </c>
      <c r="E2641" s="1">
        <v>44350</v>
      </c>
      <c r="F2641" s="4">
        <v>462</v>
      </c>
      <c r="G2641">
        <v>31</v>
      </c>
      <c r="H2641" s="3">
        <f>_xlfn.XLOOKUP(sales[[#This Row],[Product]],products[Product],products[Cost per box])*sales[[#This Row],[Boxes]]</f>
        <v>146.94</v>
      </c>
      <c r="I2641" s="4">
        <f>sales[[#This Row],[Revenue]]-sales[[#This Row],[Cost]]</f>
        <v>315.06</v>
      </c>
    </row>
    <row r="2642" spans="2:9" x14ac:dyDescent="0.25">
      <c r="B2642" t="s">
        <v>33</v>
      </c>
      <c r="C2642" t="s">
        <v>11</v>
      </c>
      <c r="D2642" t="s">
        <v>48</v>
      </c>
      <c r="E2642" s="1">
        <v>44350</v>
      </c>
      <c r="F2642" s="4">
        <v>2758</v>
      </c>
      <c r="G2642">
        <v>107</v>
      </c>
      <c r="H2642" s="3">
        <f>_xlfn.XLOOKUP(sales[[#This Row],[Product]],products[Product],products[Cost per box])*sales[[#This Row],[Boxes]]</f>
        <v>800.36</v>
      </c>
      <c r="I2642" s="4">
        <f>sales[[#This Row],[Revenue]]-sales[[#This Row],[Cost]]</f>
        <v>1957.6399999999999</v>
      </c>
    </row>
    <row r="2643" spans="2:9" x14ac:dyDescent="0.25">
      <c r="B2643" t="s">
        <v>34</v>
      </c>
      <c r="C2643" t="s">
        <v>21</v>
      </c>
      <c r="D2643" t="s">
        <v>50</v>
      </c>
      <c r="E2643" s="1">
        <v>44350</v>
      </c>
      <c r="F2643" s="4">
        <v>8274</v>
      </c>
      <c r="G2643">
        <v>690</v>
      </c>
      <c r="H2643" s="3">
        <f>_xlfn.XLOOKUP(sales[[#This Row],[Product]],products[Product],products[Cost per box])*sales[[#This Row],[Boxes]]</f>
        <v>8562.9</v>
      </c>
      <c r="I2643" s="4">
        <f>sales[[#This Row],[Revenue]]-sales[[#This Row],[Cost]]</f>
        <v>-288.89999999999964</v>
      </c>
    </row>
    <row r="2644" spans="2:9" x14ac:dyDescent="0.25">
      <c r="B2644" t="s">
        <v>13</v>
      </c>
      <c r="C2644" t="s">
        <v>9</v>
      </c>
      <c r="D2644" t="s">
        <v>43</v>
      </c>
      <c r="E2644" s="1">
        <v>44350</v>
      </c>
      <c r="F2644" s="4">
        <v>371</v>
      </c>
      <c r="G2644">
        <v>17</v>
      </c>
      <c r="H2644" s="3">
        <f>_xlfn.XLOOKUP(sales[[#This Row],[Product]],products[Product],products[Cost per box])*sales[[#This Row],[Boxes]]</f>
        <v>65.45</v>
      </c>
      <c r="I2644" s="4">
        <f>sales[[#This Row],[Revenue]]-sales[[#This Row],[Cost]]</f>
        <v>305.55</v>
      </c>
    </row>
    <row r="2645" spans="2:9" x14ac:dyDescent="0.25">
      <c r="B2645" t="s">
        <v>51</v>
      </c>
      <c r="C2645" t="s">
        <v>16</v>
      </c>
      <c r="D2645" t="s">
        <v>12</v>
      </c>
      <c r="E2645" s="1">
        <v>44350</v>
      </c>
      <c r="F2645" s="4">
        <v>1988</v>
      </c>
      <c r="G2645">
        <v>166</v>
      </c>
      <c r="H2645" s="3">
        <f>_xlfn.XLOOKUP(sales[[#This Row],[Product]],products[Product],products[Cost per box])*sales[[#This Row],[Boxes]]</f>
        <v>1399.3799999999999</v>
      </c>
      <c r="I2645" s="4">
        <f>sales[[#This Row],[Revenue]]-sales[[#This Row],[Cost]]</f>
        <v>588.62000000000012</v>
      </c>
    </row>
    <row r="2646" spans="2:9" x14ac:dyDescent="0.25">
      <c r="B2646" t="s">
        <v>29</v>
      </c>
      <c r="C2646" t="s">
        <v>21</v>
      </c>
      <c r="D2646" t="s">
        <v>12</v>
      </c>
      <c r="E2646" s="1">
        <v>44350</v>
      </c>
      <c r="F2646" s="4">
        <v>3962</v>
      </c>
      <c r="G2646">
        <v>248</v>
      </c>
      <c r="H2646" s="3">
        <f>_xlfn.XLOOKUP(sales[[#This Row],[Product]],products[Product],products[Cost per box])*sales[[#This Row],[Boxes]]</f>
        <v>2090.64</v>
      </c>
      <c r="I2646" s="4">
        <f>sales[[#This Row],[Revenue]]-sales[[#This Row],[Cost]]</f>
        <v>1871.3600000000001</v>
      </c>
    </row>
    <row r="2647" spans="2:9" x14ac:dyDescent="0.25">
      <c r="B2647" t="s">
        <v>41</v>
      </c>
      <c r="C2647" t="s">
        <v>21</v>
      </c>
      <c r="D2647" t="s">
        <v>31</v>
      </c>
      <c r="E2647" s="1">
        <v>44350</v>
      </c>
      <c r="F2647" s="4">
        <v>917</v>
      </c>
      <c r="G2647">
        <v>37</v>
      </c>
      <c r="H2647" s="3">
        <f>_xlfn.XLOOKUP(sales[[#This Row],[Product]],products[Product],products[Cost per box])*sales[[#This Row],[Boxes]]</f>
        <v>211.64</v>
      </c>
      <c r="I2647" s="4">
        <f>sales[[#This Row],[Revenue]]-sales[[#This Row],[Cost]]</f>
        <v>705.36</v>
      </c>
    </row>
    <row r="2648" spans="2:9" x14ac:dyDescent="0.25">
      <c r="B2648" t="s">
        <v>49</v>
      </c>
      <c r="C2648" t="s">
        <v>27</v>
      </c>
      <c r="D2648" t="s">
        <v>24</v>
      </c>
      <c r="E2648" s="1">
        <v>44350</v>
      </c>
      <c r="F2648" s="4">
        <v>3367</v>
      </c>
      <c r="G2648">
        <v>135</v>
      </c>
      <c r="H2648" s="3">
        <f>_xlfn.XLOOKUP(sales[[#This Row],[Product]],products[Product],products[Cost per box])*sales[[#This Row],[Boxes]]</f>
        <v>1418.85</v>
      </c>
      <c r="I2648" s="4">
        <f>sales[[#This Row],[Revenue]]-sales[[#This Row],[Cost]]</f>
        <v>1948.15</v>
      </c>
    </row>
    <row r="2649" spans="2:9" x14ac:dyDescent="0.25">
      <c r="B2649" t="s">
        <v>37</v>
      </c>
      <c r="C2649" t="s">
        <v>6</v>
      </c>
      <c r="D2649" t="s">
        <v>26</v>
      </c>
      <c r="E2649" s="1">
        <v>44350</v>
      </c>
      <c r="F2649" s="4">
        <v>7364</v>
      </c>
      <c r="G2649">
        <v>434</v>
      </c>
      <c r="H2649" s="3">
        <f>_xlfn.XLOOKUP(sales[[#This Row],[Product]],products[Product],products[Cost per box])*sales[[#This Row],[Boxes]]</f>
        <v>2790.62</v>
      </c>
      <c r="I2649" s="4">
        <f>sales[[#This Row],[Revenue]]-sales[[#This Row],[Cost]]</f>
        <v>4573.38</v>
      </c>
    </row>
    <row r="2650" spans="2:9" x14ac:dyDescent="0.25">
      <c r="B2650" t="s">
        <v>40</v>
      </c>
      <c r="C2650" t="s">
        <v>11</v>
      </c>
      <c r="D2650" t="s">
        <v>7</v>
      </c>
      <c r="E2650" s="1">
        <v>44351</v>
      </c>
      <c r="F2650" s="4">
        <v>1652</v>
      </c>
      <c r="G2650">
        <v>83</v>
      </c>
      <c r="H2650" s="3">
        <f>_xlfn.XLOOKUP(sales[[#This Row],[Product]],products[Product],products[Cost per box])*sales[[#This Row],[Boxes]]</f>
        <v>427.45000000000005</v>
      </c>
      <c r="I2650" s="4">
        <f>sales[[#This Row],[Revenue]]-sales[[#This Row],[Cost]]</f>
        <v>1224.55</v>
      </c>
    </row>
    <row r="2651" spans="2:9" x14ac:dyDescent="0.25">
      <c r="B2651" t="s">
        <v>41</v>
      </c>
      <c r="C2651" t="s">
        <v>11</v>
      </c>
      <c r="D2651" t="s">
        <v>52</v>
      </c>
      <c r="E2651" s="1">
        <v>44351</v>
      </c>
      <c r="F2651" s="4">
        <v>4606</v>
      </c>
      <c r="G2651">
        <v>201</v>
      </c>
      <c r="H2651" s="3">
        <f>_xlfn.XLOOKUP(sales[[#This Row],[Product]],products[Product],products[Cost per box])*sales[[#This Row],[Boxes]]</f>
        <v>667.31999999999994</v>
      </c>
      <c r="I2651" s="4">
        <f>sales[[#This Row],[Revenue]]-sales[[#This Row],[Cost]]</f>
        <v>3938.6800000000003</v>
      </c>
    </row>
    <row r="2652" spans="2:9" x14ac:dyDescent="0.25">
      <c r="B2652" t="s">
        <v>10</v>
      </c>
      <c r="C2652" t="s">
        <v>27</v>
      </c>
      <c r="D2652" t="s">
        <v>52</v>
      </c>
      <c r="E2652" s="1">
        <v>44351</v>
      </c>
      <c r="F2652" s="4">
        <v>1064</v>
      </c>
      <c r="G2652">
        <v>45</v>
      </c>
      <c r="H2652" s="3">
        <f>_xlfn.XLOOKUP(sales[[#This Row],[Product]],products[Product],products[Cost per box])*sales[[#This Row],[Boxes]]</f>
        <v>149.4</v>
      </c>
      <c r="I2652" s="4">
        <f>sales[[#This Row],[Revenue]]-sales[[#This Row],[Cost]]</f>
        <v>914.6</v>
      </c>
    </row>
    <row r="2653" spans="2:9" x14ac:dyDescent="0.25">
      <c r="B2653" t="s">
        <v>46</v>
      </c>
      <c r="C2653" t="s">
        <v>16</v>
      </c>
      <c r="D2653" t="s">
        <v>43</v>
      </c>
      <c r="E2653" s="1">
        <v>44351</v>
      </c>
      <c r="F2653" s="4">
        <v>2415</v>
      </c>
      <c r="G2653">
        <v>97</v>
      </c>
      <c r="H2653" s="3">
        <f>_xlfn.XLOOKUP(sales[[#This Row],[Product]],products[Product],products[Cost per box])*sales[[#This Row],[Boxes]]</f>
        <v>373.45</v>
      </c>
      <c r="I2653" s="4">
        <f>sales[[#This Row],[Revenue]]-sales[[#This Row],[Cost]]</f>
        <v>2041.55</v>
      </c>
    </row>
    <row r="2654" spans="2:9" x14ac:dyDescent="0.25">
      <c r="B2654" t="s">
        <v>46</v>
      </c>
      <c r="C2654" t="s">
        <v>6</v>
      </c>
      <c r="D2654" t="s">
        <v>42</v>
      </c>
      <c r="E2654" s="1">
        <v>44351</v>
      </c>
      <c r="F2654" s="4">
        <v>833</v>
      </c>
      <c r="G2654">
        <v>56</v>
      </c>
      <c r="H2654" s="3">
        <f>_xlfn.XLOOKUP(sales[[#This Row],[Product]],products[Product],products[Cost per box])*sales[[#This Row],[Boxes]]</f>
        <v>265.44</v>
      </c>
      <c r="I2654" s="4">
        <f>sales[[#This Row],[Revenue]]-sales[[#This Row],[Cost]]</f>
        <v>567.55999999999995</v>
      </c>
    </row>
    <row r="2655" spans="2:9" x14ac:dyDescent="0.25">
      <c r="B2655" t="s">
        <v>13</v>
      </c>
      <c r="C2655" t="s">
        <v>11</v>
      </c>
      <c r="D2655" t="s">
        <v>22</v>
      </c>
      <c r="E2655" s="1">
        <v>44351</v>
      </c>
      <c r="F2655" s="4">
        <v>3563</v>
      </c>
      <c r="G2655">
        <v>396</v>
      </c>
      <c r="H2655" s="3">
        <f>_xlfn.XLOOKUP(sales[[#This Row],[Product]],products[Product],products[Cost per box])*sales[[#This Row],[Boxes]]</f>
        <v>3255.1200000000003</v>
      </c>
      <c r="I2655" s="4">
        <f>sales[[#This Row],[Revenue]]-sales[[#This Row],[Cost]]</f>
        <v>307.87999999999965</v>
      </c>
    </row>
    <row r="2656" spans="2:9" x14ac:dyDescent="0.25">
      <c r="B2656" t="s">
        <v>41</v>
      </c>
      <c r="C2656" t="s">
        <v>6</v>
      </c>
      <c r="D2656" t="s">
        <v>45</v>
      </c>
      <c r="E2656" s="1">
        <v>44351</v>
      </c>
      <c r="F2656" s="4">
        <v>1148</v>
      </c>
      <c r="G2656">
        <v>55</v>
      </c>
      <c r="H2656" s="3">
        <f>_xlfn.XLOOKUP(sales[[#This Row],[Product]],products[Product],products[Cost per box])*sales[[#This Row],[Boxes]]</f>
        <v>425.15000000000003</v>
      </c>
      <c r="I2656" s="4">
        <f>sales[[#This Row],[Revenue]]-sales[[#This Row],[Cost]]</f>
        <v>722.84999999999991</v>
      </c>
    </row>
    <row r="2657" spans="2:9" x14ac:dyDescent="0.25">
      <c r="B2657" t="s">
        <v>33</v>
      </c>
      <c r="C2657" t="s">
        <v>11</v>
      </c>
      <c r="D2657" t="s">
        <v>19</v>
      </c>
      <c r="E2657" s="1">
        <v>44351</v>
      </c>
      <c r="F2657" s="4">
        <v>5019</v>
      </c>
      <c r="G2657">
        <v>219</v>
      </c>
      <c r="H2657" s="3">
        <f>_xlfn.XLOOKUP(sales[[#This Row],[Product]],products[Product],products[Cost per box])*sales[[#This Row],[Boxes]]</f>
        <v>2240.37</v>
      </c>
      <c r="I2657" s="4">
        <f>sales[[#This Row],[Revenue]]-sales[[#This Row],[Cost]]</f>
        <v>2778.63</v>
      </c>
    </row>
    <row r="2658" spans="2:9" x14ac:dyDescent="0.25">
      <c r="B2658" t="s">
        <v>51</v>
      </c>
      <c r="C2658" t="s">
        <v>21</v>
      </c>
      <c r="D2658" t="s">
        <v>12</v>
      </c>
      <c r="E2658" s="1">
        <v>44351</v>
      </c>
      <c r="F2658" s="4">
        <v>3206</v>
      </c>
      <c r="G2658">
        <v>229</v>
      </c>
      <c r="H2658" s="3">
        <f>_xlfn.XLOOKUP(sales[[#This Row],[Product]],products[Product],products[Cost per box])*sales[[#This Row],[Boxes]]</f>
        <v>1930.47</v>
      </c>
      <c r="I2658" s="4">
        <f>sales[[#This Row],[Revenue]]-sales[[#This Row],[Cost]]</f>
        <v>1275.53</v>
      </c>
    </row>
    <row r="2659" spans="2:9" x14ac:dyDescent="0.25">
      <c r="B2659" t="s">
        <v>20</v>
      </c>
      <c r="C2659" t="s">
        <v>21</v>
      </c>
      <c r="D2659" t="s">
        <v>22</v>
      </c>
      <c r="E2659" s="1">
        <v>44351</v>
      </c>
      <c r="F2659" s="4">
        <v>2009</v>
      </c>
      <c r="G2659">
        <v>224</v>
      </c>
      <c r="H2659" s="3">
        <f>_xlfn.XLOOKUP(sales[[#This Row],[Product]],products[Product],products[Cost per box])*sales[[#This Row],[Boxes]]</f>
        <v>1841.2800000000002</v>
      </c>
      <c r="I2659" s="4">
        <f>sales[[#This Row],[Revenue]]-sales[[#This Row],[Cost]]</f>
        <v>167.7199999999998</v>
      </c>
    </row>
    <row r="2660" spans="2:9" x14ac:dyDescent="0.25">
      <c r="B2660" t="s">
        <v>29</v>
      </c>
      <c r="C2660" t="s">
        <v>21</v>
      </c>
      <c r="D2660" t="s">
        <v>7</v>
      </c>
      <c r="E2660" s="1">
        <v>44351</v>
      </c>
      <c r="F2660" s="4">
        <v>3500</v>
      </c>
      <c r="G2660">
        <v>195</v>
      </c>
      <c r="H2660" s="3">
        <f>_xlfn.XLOOKUP(sales[[#This Row],[Product]],products[Product],products[Cost per box])*sales[[#This Row],[Boxes]]</f>
        <v>1004.2500000000001</v>
      </c>
      <c r="I2660" s="4">
        <f>sales[[#This Row],[Revenue]]-sales[[#This Row],[Cost]]</f>
        <v>2495.75</v>
      </c>
    </row>
    <row r="2661" spans="2:9" x14ac:dyDescent="0.25">
      <c r="B2661" t="s">
        <v>51</v>
      </c>
      <c r="C2661" t="s">
        <v>27</v>
      </c>
      <c r="D2661" t="s">
        <v>50</v>
      </c>
      <c r="E2661" s="1">
        <v>44351</v>
      </c>
      <c r="F2661" s="4">
        <v>6482</v>
      </c>
      <c r="G2661">
        <v>590</v>
      </c>
      <c r="H2661" s="3">
        <f>_xlfn.XLOOKUP(sales[[#This Row],[Product]],products[Product],products[Cost per box])*sales[[#This Row],[Boxes]]</f>
        <v>7321.9</v>
      </c>
      <c r="I2661" s="4">
        <f>sales[[#This Row],[Revenue]]-sales[[#This Row],[Cost]]</f>
        <v>-839.89999999999964</v>
      </c>
    </row>
    <row r="2662" spans="2:9" x14ac:dyDescent="0.25">
      <c r="B2662" t="s">
        <v>33</v>
      </c>
      <c r="C2662" t="s">
        <v>16</v>
      </c>
      <c r="D2662" t="s">
        <v>31</v>
      </c>
      <c r="E2662" s="1">
        <v>44351</v>
      </c>
      <c r="F2662" s="4">
        <v>7630</v>
      </c>
      <c r="G2662">
        <v>332</v>
      </c>
      <c r="H2662" s="3">
        <f>_xlfn.XLOOKUP(sales[[#This Row],[Product]],products[Product],products[Cost per box])*sales[[#This Row],[Boxes]]</f>
        <v>1899.04</v>
      </c>
      <c r="I2662" s="4">
        <f>sales[[#This Row],[Revenue]]-sales[[#This Row],[Cost]]</f>
        <v>5730.96</v>
      </c>
    </row>
    <row r="2663" spans="2:9" x14ac:dyDescent="0.25">
      <c r="B2663" t="s">
        <v>39</v>
      </c>
      <c r="C2663" t="s">
        <v>6</v>
      </c>
      <c r="D2663" t="s">
        <v>43</v>
      </c>
      <c r="E2663" s="1">
        <v>44351</v>
      </c>
      <c r="F2663" s="4">
        <v>5369</v>
      </c>
      <c r="G2663">
        <v>207</v>
      </c>
      <c r="H2663" s="3">
        <f>_xlfn.XLOOKUP(sales[[#This Row],[Product]],products[Product],products[Cost per box])*sales[[#This Row],[Boxes]]</f>
        <v>796.95</v>
      </c>
      <c r="I2663" s="4">
        <f>sales[[#This Row],[Revenue]]-sales[[#This Row],[Cost]]</f>
        <v>4572.05</v>
      </c>
    </row>
    <row r="2664" spans="2:9" x14ac:dyDescent="0.25">
      <c r="B2664" t="s">
        <v>49</v>
      </c>
      <c r="C2664" t="s">
        <v>27</v>
      </c>
      <c r="D2664" t="s">
        <v>38</v>
      </c>
      <c r="E2664" s="1">
        <v>44351</v>
      </c>
      <c r="F2664" s="4">
        <v>9023</v>
      </c>
      <c r="G2664">
        <v>376</v>
      </c>
      <c r="H2664" s="3">
        <f>_xlfn.XLOOKUP(sales[[#This Row],[Product]],products[Product],products[Cost per box])*sales[[#This Row],[Boxes]]</f>
        <v>3737.4399999999996</v>
      </c>
      <c r="I2664" s="4">
        <f>sales[[#This Row],[Revenue]]-sales[[#This Row],[Cost]]</f>
        <v>5285.56</v>
      </c>
    </row>
    <row r="2665" spans="2:9" x14ac:dyDescent="0.25">
      <c r="B2665" t="s">
        <v>41</v>
      </c>
      <c r="C2665" t="s">
        <v>6</v>
      </c>
      <c r="D2665" t="s">
        <v>43</v>
      </c>
      <c r="E2665" s="1">
        <v>44351</v>
      </c>
      <c r="F2665" s="4">
        <v>1169</v>
      </c>
      <c r="G2665">
        <v>44</v>
      </c>
      <c r="H2665" s="3">
        <f>_xlfn.XLOOKUP(sales[[#This Row],[Product]],products[Product],products[Cost per box])*sales[[#This Row],[Boxes]]</f>
        <v>169.4</v>
      </c>
      <c r="I2665" s="4">
        <f>sales[[#This Row],[Revenue]]-sales[[#This Row],[Cost]]</f>
        <v>999.6</v>
      </c>
    </row>
    <row r="2666" spans="2:9" x14ac:dyDescent="0.25">
      <c r="B2666" t="s">
        <v>32</v>
      </c>
      <c r="C2666" t="s">
        <v>21</v>
      </c>
      <c r="D2666" t="s">
        <v>24</v>
      </c>
      <c r="E2666" s="1">
        <v>44351</v>
      </c>
      <c r="F2666" s="4">
        <v>3486</v>
      </c>
      <c r="G2666">
        <v>125</v>
      </c>
      <c r="H2666" s="3">
        <f>_xlfn.XLOOKUP(sales[[#This Row],[Product]],products[Product],products[Cost per box])*sales[[#This Row],[Boxes]]</f>
        <v>1313.75</v>
      </c>
      <c r="I2666" s="4">
        <f>sales[[#This Row],[Revenue]]-sales[[#This Row],[Cost]]</f>
        <v>2172.25</v>
      </c>
    </row>
    <row r="2667" spans="2:9" x14ac:dyDescent="0.25">
      <c r="B2667" t="s">
        <v>41</v>
      </c>
      <c r="C2667" t="s">
        <v>21</v>
      </c>
      <c r="D2667" t="s">
        <v>43</v>
      </c>
      <c r="E2667" s="1">
        <v>44351</v>
      </c>
      <c r="F2667" s="4">
        <v>9744</v>
      </c>
      <c r="G2667">
        <v>424</v>
      </c>
      <c r="H2667" s="3">
        <f>_xlfn.XLOOKUP(sales[[#This Row],[Product]],products[Product],products[Cost per box])*sales[[#This Row],[Boxes]]</f>
        <v>1632.4</v>
      </c>
      <c r="I2667" s="4">
        <f>sales[[#This Row],[Revenue]]-sales[[#This Row],[Cost]]</f>
        <v>8111.6</v>
      </c>
    </row>
    <row r="2668" spans="2:9" x14ac:dyDescent="0.25">
      <c r="B2668" t="s">
        <v>41</v>
      </c>
      <c r="C2668" t="s">
        <v>9</v>
      </c>
      <c r="D2668" t="s">
        <v>42</v>
      </c>
      <c r="E2668" s="1">
        <v>44351</v>
      </c>
      <c r="F2668" s="4">
        <v>3129</v>
      </c>
      <c r="G2668">
        <v>185</v>
      </c>
      <c r="H2668" s="3">
        <f>_xlfn.XLOOKUP(sales[[#This Row],[Product]],products[Product],products[Cost per box])*sales[[#This Row],[Boxes]]</f>
        <v>876.90000000000009</v>
      </c>
      <c r="I2668" s="4">
        <f>sales[[#This Row],[Revenue]]-sales[[#This Row],[Cost]]</f>
        <v>2252.1</v>
      </c>
    </row>
    <row r="2669" spans="2:9" x14ac:dyDescent="0.25">
      <c r="B2669" t="s">
        <v>46</v>
      </c>
      <c r="C2669" t="s">
        <v>6</v>
      </c>
      <c r="D2669" t="s">
        <v>24</v>
      </c>
      <c r="E2669" s="1">
        <v>44351</v>
      </c>
      <c r="F2669" s="4">
        <v>7049</v>
      </c>
      <c r="G2669">
        <v>282</v>
      </c>
      <c r="H2669" s="3">
        <f>_xlfn.XLOOKUP(sales[[#This Row],[Product]],products[Product],products[Cost per box])*sales[[#This Row],[Boxes]]</f>
        <v>2963.82</v>
      </c>
      <c r="I2669" s="4">
        <f>sales[[#This Row],[Revenue]]-sales[[#This Row],[Cost]]</f>
        <v>4085.18</v>
      </c>
    </row>
    <row r="2670" spans="2:9" x14ac:dyDescent="0.25">
      <c r="B2670" t="s">
        <v>13</v>
      </c>
      <c r="C2670" t="s">
        <v>6</v>
      </c>
      <c r="D2670" t="s">
        <v>47</v>
      </c>
      <c r="E2670" s="1">
        <v>44351</v>
      </c>
      <c r="F2670" s="4">
        <v>1498</v>
      </c>
      <c r="G2670">
        <v>63</v>
      </c>
      <c r="H2670" s="3">
        <f>_xlfn.XLOOKUP(sales[[#This Row],[Product]],products[Product],products[Cost per box])*sales[[#This Row],[Boxes]]</f>
        <v>331.38</v>
      </c>
      <c r="I2670" s="4">
        <f>sales[[#This Row],[Revenue]]-sales[[#This Row],[Cost]]</f>
        <v>1166.6199999999999</v>
      </c>
    </row>
    <row r="2671" spans="2:9" x14ac:dyDescent="0.25">
      <c r="B2671" t="s">
        <v>51</v>
      </c>
      <c r="C2671" t="s">
        <v>6</v>
      </c>
      <c r="D2671" t="s">
        <v>35</v>
      </c>
      <c r="E2671" s="1">
        <v>44354</v>
      </c>
      <c r="F2671" s="4">
        <v>1071</v>
      </c>
      <c r="G2671">
        <v>90</v>
      </c>
      <c r="H2671" s="3">
        <f>_xlfn.XLOOKUP(sales[[#This Row],[Product]],products[Product],products[Cost per box])*sales[[#This Row],[Boxes]]</f>
        <v>238.5</v>
      </c>
      <c r="I2671" s="4">
        <f>sales[[#This Row],[Revenue]]-sales[[#This Row],[Cost]]</f>
        <v>832.5</v>
      </c>
    </row>
    <row r="2672" spans="2:9" x14ac:dyDescent="0.25">
      <c r="B2672" t="s">
        <v>23</v>
      </c>
      <c r="C2672" t="s">
        <v>11</v>
      </c>
      <c r="D2672" t="s">
        <v>50</v>
      </c>
      <c r="E2672" s="1">
        <v>44354</v>
      </c>
      <c r="F2672" s="4">
        <v>3458</v>
      </c>
      <c r="G2672">
        <v>289</v>
      </c>
      <c r="H2672" s="3">
        <f>_xlfn.XLOOKUP(sales[[#This Row],[Product]],products[Product],products[Cost per box])*sales[[#This Row],[Boxes]]</f>
        <v>3586.4900000000002</v>
      </c>
      <c r="I2672" s="4">
        <f>sales[[#This Row],[Revenue]]-sales[[#This Row],[Cost]]</f>
        <v>-128.49000000000024</v>
      </c>
    </row>
    <row r="2673" spans="2:9" x14ac:dyDescent="0.25">
      <c r="B2673" t="s">
        <v>39</v>
      </c>
      <c r="C2673" t="s">
        <v>16</v>
      </c>
      <c r="D2673" t="s">
        <v>17</v>
      </c>
      <c r="E2673" s="1">
        <v>44354</v>
      </c>
      <c r="F2673" s="4">
        <v>2261</v>
      </c>
      <c r="G2673">
        <v>91</v>
      </c>
      <c r="H2673" s="3">
        <f>_xlfn.XLOOKUP(sales[[#This Row],[Product]],products[Product],products[Cost per box])*sales[[#This Row],[Boxes]]</f>
        <v>618.79999999999995</v>
      </c>
      <c r="I2673" s="4">
        <f>sales[[#This Row],[Revenue]]-sales[[#This Row],[Cost]]</f>
        <v>1642.2</v>
      </c>
    </row>
    <row r="2674" spans="2:9" x14ac:dyDescent="0.25">
      <c r="B2674" t="s">
        <v>51</v>
      </c>
      <c r="C2674" t="s">
        <v>9</v>
      </c>
      <c r="D2674" t="s">
        <v>47</v>
      </c>
      <c r="E2674" s="1">
        <v>44354</v>
      </c>
      <c r="F2674" s="4">
        <v>8456</v>
      </c>
      <c r="G2674">
        <v>368</v>
      </c>
      <c r="H2674" s="3">
        <f>_xlfn.XLOOKUP(sales[[#This Row],[Product]],products[Product],products[Cost per box])*sales[[#This Row],[Boxes]]</f>
        <v>1935.6799999999998</v>
      </c>
      <c r="I2674" s="4">
        <f>sales[[#This Row],[Revenue]]-sales[[#This Row],[Cost]]</f>
        <v>6520.32</v>
      </c>
    </row>
    <row r="2675" spans="2:9" x14ac:dyDescent="0.25">
      <c r="B2675" t="s">
        <v>20</v>
      </c>
      <c r="C2675" t="s">
        <v>11</v>
      </c>
      <c r="D2675" t="s">
        <v>43</v>
      </c>
      <c r="E2675" s="1">
        <v>44354</v>
      </c>
      <c r="F2675" s="4">
        <v>3283</v>
      </c>
      <c r="G2675">
        <v>127</v>
      </c>
      <c r="H2675" s="3">
        <f>_xlfn.XLOOKUP(sales[[#This Row],[Product]],products[Product],products[Cost per box])*sales[[#This Row],[Boxes]]</f>
        <v>488.95</v>
      </c>
      <c r="I2675" s="4">
        <f>sales[[#This Row],[Revenue]]-sales[[#This Row],[Cost]]</f>
        <v>2794.05</v>
      </c>
    </row>
    <row r="2676" spans="2:9" x14ac:dyDescent="0.25">
      <c r="B2676" t="s">
        <v>41</v>
      </c>
      <c r="C2676" t="s">
        <v>16</v>
      </c>
      <c r="D2676" t="s">
        <v>31</v>
      </c>
      <c r="E2676" s="1">
        <v>44354</v>
      </c>
      <c r="F2676" s="4">
        <v>6307</v>
      </c>
      <c r="G2676">
        <v>263</v>
      </c>
      <c r="H2676" s="3">
        <f>_xlfn.XLOOKUP(sales[[#This Row],[Product]],products[Product],products[Cost per box])*sales[[#This Row],[Boxes]]</f>
        <v>1504.36</v>
      </c>
      <c r="I2676" s="4">
        <f>sales[[#This Row],[Revenue]]-sales[[#This Row],[Cost]]</f>
        <v>4802.6400000000003</v>
      </c>
    </row>
    <row r="2677" spans="2:9" x14ac:dyDescent="0.25">
      <c r="B2677" t="s">
        <v>33</v>
      </c>
      <c r="C2677" t="s">
        <v>16</v>
      </c>
      <c r="D2677" t="s">
        <v>35</v>
      </c>
      <c r="E2677" s="1">
        <v>44354</v>
      </c>
      <c r="F2677" s="4">
        <v>2877</v>
      </c>
      <c r="G2677">
        <v>288</v>
      </c>
      <c r="H2677" s="3">
        <f>_xlfn.XLOOKUP(sales[[#This Row],[Product]],products[Product],products[Cost per box])*sales[[#This Row],[Boxes]]</f>
        <v>763.19999999999993</v>
      </c>
      <c r="I2677" s="4">
        <f>sales[[#This Row],[Revenue]]-sales[[#This Row],[Cost]]</f>
        <v>2113.8000000000002</v>
      </c>
    </row>
    <row r="2678" spans="2:9" x14ac:dyDescent="0.25">
      <c r="B2678" t="s">
        <v>49</v>
      </c>
      <c r="C2678" t="s">
        <v>16</v>
      </c>
      <c r="D2678" t="s">
        <v>28</v>
      </c>
      <c r="E2678" s="1">
        <v>44354</v>
      </c>
      <c r="F2678" s="4">
        <v>7602</v>
      </c>
      <c r="G2678">
        <v>331</v>
      </c>
      <c r="H2678" s="3">
        <f>_xlfn.XLOOKUP(sales[[#This Row],[Product]],products[Product],products[Cost per box])*sales[[#This Row],[Boxes]]</f>
        <v>913.56</v>
      </c>
      <c r="I2678" s="4">
        <f>sales[[#This Row],[Revenue]]-sales[[#This Row],[Cost]]</f>
        <v>6688.4400000000005</v>
      </c>
    </row>
    <row r="2679" spans="2:9" x14ac:dyDescent="0.25">
      <c r="B2679" t="s">
        <v>15</v>
      </c>
      <c r="C2679" t="s">
        <v>11</v>
      </c>
      <c r="D2679" t="s">
        <v>45</v>
      </c>
      <c r="E2679" s="1">
        <v>44354</v>
      </c>
      <c r="F2679" s="4">
        <v>5460</v>
      </c>
      <c r="G2679">
        <v>304</v>
      </c>
      <c r="H2679" s="3">
        <f>_xlfn.XLOOKUP(sales[[#This Row],[Product]],products[Product],products[Cost per box])*sales[[#This Row],[Boxes]]</f>
        <v>2349.92</v>
      </c>
      <c r="I2679" s="4">
        <f>sales[[#This Row],[Revenue]]-sales[[#This Row],[Cost]]</f>
        <v>3110.08</v>
      </c>
    </row>
    <row r="2680" spans="2:9" x14ac:dyDescent="0.25">
      <c r="B2680" t="s">
        <v>41</v>
      </c>
      <c r="C2680" t="s">
        <v>11</v>
      </c>
      <c r="D2680" t="s">
        <v>35</v>
      </c>
      <c r="E2680" s="1">
        <v>44354</v>
      </c>
      <c r="F2680" s="4">
        <v>364</v>
      </c>
      <c r="G2680">
        <v>41</v>
      </c>
      <c r="H2680" s="3">
        <f>_xlfn.XLOOKUP(sales[[#This Row],[Product]],products[Product],products[Cost per box])*sales[[#This Row],[Boxes]]</f>
        <v>108.64999999999999</v>
      </c>
      <c r="I2680" s="4">
        <f>sales[[#This Row],[Revenue]]-sales[[#This Row],[Cost]]</f>
        <v>255.35000000000002</v>
      </c>
    </row>
    <row r="2681" spans="2:9" x14ac:dyDescent="0.25">
      <c r="B2681" t="s">
        <v>51</v>
      </c>
      <c r="C2681" t="s">
        <v>11</v>
      </c>
      <c r="D2681" t="s">
        <v>36</v>
      </c>
      <c r="E2681" s="1">
        <v>44354</v>
      </c>
      <c r="F2681" s="4">
        <v>7917</v>
      </c>
      <c r="G2681">
        <v>770</v>
      </c>
      <c r="H2681" s="3">
        <f>_xlfn.XLOOKUP(sales[[#This Row],[Product]],products[Product],products[Cost per box])*sales[[#This Row],[Boxes]]</f>
        <v>3880.8</v>
      </c>
      <c r="I2681" s="4">
        <f>sales[[#This Row],[Revenue]]-sales[[#This Row],[Cost]]</f>
        <v>4036.2</v>
      </c>
    </row>
    <row r="2682" spans="2:9" x14ac:dyDescent="0.25">
      <c r="B2682" t="s">
        <v>32</v>
      </c>
      <c r="C2682" t="s">
        <v>27</v>
      </c>
      <c r="D2682" t="s">
        <v>52</v>
      </c>
      <c r="E2682" s="1">
        <v>44354</v>
      </c>
      <c r="F2682" s="4">
        <v>7063</v>
      </c>
      <c r="G2682">
        <v>322</v>
      </c>
      <c r="H2682" s="3">
        <f>_xlfn.XLOOKUP(sales[[#This Row],[Product]],products[Product],products[Cost per box])*sales[[#This Row],[Boxes]]</f>
        <v>1069.04</v>
      </c>
      <c r="I2682" s="4">
        <f>sales[[#This Row],[Revenue]]-sales[[#This Row],[Cost]]</f>
        <v>5993.96</v>
      </c>
    </row>
    <row r="2683" spans="2:9" x14ac:dyDescent="0.25">
      <c r="B2683" t="s">
        <v>8</v>
      </c>
      <c r="C2683" t="s">
        <v>21</v>
      </c>
      <c r="D2683" t="s">
        <v>19</v>
      </c>
      <c r="E2683" s="1">
        <v>44354</v>
      </c>
      <c r="F2683" s="4">
        <v>6580</v>
      </c>
      <c r="G2683">
        <v>275</v>
      </c>
      <c r="H2683" s="3">
        <f>_xlfn.XLOOKUP(sales[[#This Row],[Product]],products[Product],products[Cost per box])*sales[[#This Row],[Boxes]]</f>
        <v>2813.25</v>
      </c>
      <c r="I2683" s="4">
        <f>sales[[#This Row],[Revenue]]-sales[[#This Row],[Cost]]</f>
        <v>3766.75</v>
      </c>
    </row>
    <row r="2684" spans="2:9" x14ac:dyDescent="0.25">
      <c r="B2684" t="s">
        <v>41</v>
      </c>
      <c r="C2684" t="s">
        <v>16</v>
      </c>
      <c r="D2684" t="s">
        <v>7</v>
      </c>
      <c r="E2684" s="1">
        <v>44354</v>
      </c>
      <c r="F2684" s="4">
        <v>4228</v>
      </c>
      <c r="G2684">
        <v>212</v>
      </c>
      <c r="H2684" s="3">
        <f>_xlfn.XLOOKUP(sales[[#This Row],[Product]],products[Product],products[Cost per box])*sales[[#This Row],[Boxes]]</f>
        <v>1091.8000000000002</v>
      </c>
      <c r="I2684" s="4">
        <f>sales[[#This Row],[Revenue]]-sales[[#This Row],[Cost]]</f>
        <v>3136.2</v>
      </c>
    </row>
    <row r="2685" spans="2:9" x14ac:dyDescent="0.25">
      <c r="B2685" t="s">
        <v>29</v>
      </c>
      <c r="C2685" t="s">
        <v>27</v>
      </c>
      <c r="D2685" t="s">
        <v>31</v>
      </c>
      <c r="E2685" s="1">
        <v>44354</v>
      </c>
      <c r="F2685" s="4">
        <v>1708</v>
      </c>
      <c r="G2685">
        <v>69</v>
      </c>
      <c r="H2685" s="3">
        <f>_xlfn.XLOOKUP(sales[[#This Row],[Product]],products[Product],products[Cost per box])*sales[[#This Row],[Boxes]]</f>
        <v>394.68</v>
      </c>
      <c r="I2685" s="4">
        <f>sales[[#This Row],[Revenue]]-sales[[#This Row],[Cost]]</f>
        <v>1313.32</v>
      </c>
    </row>
    <row r="2686" spans="2:9" x14ac:dyDescent="0.25">
      <c r="B2686" t="s">
        <v>39</v>
      </c>
      <c r="C2686" t="s">
        <v>16</v>
      </c>
      <c r="D2686" t="s">
        <v>52</v>
      </c>
      <c r="E2686" s="1">
        <v>44354</v>
      </c>
      <c r="F2686" s="4">
        <v>2737</v>
      </c>
      <c r="G2686">
        <v>115</v>
      </c>
      <c r="H2686" s="3">
        <f>_xlfn.XLOOKUP(sales[[#This Row],[Product]],products[Product],products[Cost per box])*sales[[#This Row],[Boxes]]</f>
        <v>381.79999999999995</v>
      </c>
      <c r="I2686" s="4">
        <f>sales[[#This Row],[Revenue]]-sales[[#This Row],[Cost]]</f>
        <v>2355.1999999999998</v>
      </c>
    </row>
    <row r="2687" spans="2:9" x14ac:dyDescent="0.25">
      <c r="B2687" t="s">
        <v>23</v>
      </c>
      <c r="C2687" t="s">
        <v>21</v>
      </c>
      <c r="D2687" t="s">
        <v>52</v>
      </c>
      <c r="E2687" s="1">
        <v>44354</v>
      </c>
      <c r="F2687" s="4">
        <v>2863</v>
      </c>
      <c r="G2687">
        <v>137</v>
      </c>
      <c r="H2687" s="3">
        <f>_xlfn.XLOOKUP(sales[[#This Row],[Product]],products[Product],products[Cost per box])*sales[[#This Row],[Boxes]]</f>
        <v>454.84</v>
      </c>
      <c r="I2687" s="4">
        <f>sales[[#This Row],[Revenue]]-sales[[#This Row],[Cost]]</f>
        <v>2408.16</v>
      </c>
    </row>
    <row r="2688" spans="2:9" x14ac:dyDescent="0.25">
      <c r="B2688" t="s">
        <v>51</v>
      </c>
      <c r="C2688" t="s">
        <v>6</v>
      </c>
      <c r="D2688" t="s">
        <v>44</v>
      </c>
      <c r="E2688" s="1">
        <v>44354</v>
      </c>
      <c r="F2688" s="4">
        <v>9506</v>
      </c>
      <c r="G2688">
        <v>453</v>
      </c>
      <c r="H2688" s="3">
        <f>_xlfn.XLOOKUP(sales[[#This Row],[Product]],products[Product],products[Cost per box])*sales[[#This Row],[Boxes]]</f>
        <v>4335.21</v>
      </c>
      <c r="I2688" s="4">
        <f>sales[[#This Row],[Revenue]]-sales[[#This Row],[Cost]]</f>
        <v>5170.79</v>
      </c>
    </row>
    <row r="2689" spans="2:9" x14ac:dyDescent="0.25">
      <c r="B2689" t="s">
        <v>23</v>
      </c>
      <c r="C2689" t="s">
        <v>11</v>
      </c>
      <c r="D2689" t="s">
        <v>12</v>
      </c>
      <c r="E2689" s="1">
        <v>44354</v>
      </c>
      <c r="F2689" s="4">
        <v>5789</v>
      </c>
      <c r="G2689">
        <v>414</v>
      </c>
      <c r="H2689" s="3">
        <f>_xlfn.XLOOKUP(sales[[#This Row],[Product]],products[Product],products[Cost per box])*sales[[#This Row],[Boxes]]</f>
        <v>3490.02</v>
      </c>
      <c r="I2689" s="4">
        <f>sales[[#This Row],[Revenue]]-sales[[#This Row],[Cost]]</f>
        <v>2298.98</v>
      </c>
    </row>
    <row r="2690" spans="2:9" x14ac:dyDescent="0.25">
      <c r="B2690" t="s">
        <v>5</v>
      </c>
      <c r="C2690" t="s">
        <v>9</v>
      </c>
      <c r="D2690" t="s">
        <v>38</v>
      </c>
      <c r="E2690" s="1">
        <v>44354</v>
      </c>
      <c r="F2690" s="4">
        <v>1057</v>
      </c>
      <c r="G2690">
        <v>43</v>
      </c>
      <c r="H2690" s="3">
        <f>_xlfn.XLOOKUP(sales[[#This Row],[Product]],products[Product],products[Cost per box])*sales[[#This Row],[Boxes]]</f>
        <v>427.41999999999996</v>
      </c>
      <c r="I2690" s="4">
        <f>sales[[#This Row],[Revenue]]-sales[[#This Row],[Cost]]</f>
        <v>629.58000000000004</v>
      </c>
    </row>
    <row r="2691" spans="2:9" x14ac:dyDescent="0.25">
      <c r="B2691" t="s">
        <v>33</v>
      </c>
      <c r="C2691" t="s">
        <v>11</v>
      </c>
      <c r="D2691" t="s">
        <v>35</v>
      </c>
      <c r="E2691" s="1">
        <v>44354</v>
      </c>
      <c r="F2691" s="4">
        <v>462</v>
      </c>
      <c r="G2691">
        <v>39</v>
      </c>
      <c r="H2691" s="3">
        <f>_xlfn.XLOOKUP(sales[[#This Row],[Product]],products[Product],products[Cost per box])*sales[[#This Row],[Boxes]]</f>
        <v>103.35</v>
      </c>
      <c r="I2691" s="4">
        <f>sales[[#This Row],[Revenue]]-sales[[#This Row],[Cost]]</f>
        <v>358.65</v>
      </c>
    </row>
    <row r="2692" spans="2:9" x14ac:dyDescent="0.25">
      <c r="B2692" t="s">
        <v>46</v>
      </c>
      <c r="C2692" t="s">
        <v>6</v>
      </c>
      <c r="D2692" t="s">
        <v>43</v>
      </c>
      <c r="E2692" s="1">
        <v>44354</v>
      </c>
      <c r="F2692" s="4">
        <v>3857</v>
      </c>
      <c r="G2692">
        <v>168</v>
      </c>
      <c r="H2692" s="3">
        <f>_xlfn.XLOOKUP(sales[[#This Row],[Product]],products[Product],products[Cost per box])*sales[[#This Row],[Boxes]]</f>
        <v>646.80000000000007</v>
      </c>
      <c r="I2692" s="4">
        <f>sales[[#This Row],[Revenue]]-sales[[#This Row],[Cost]]</f>
        <v>3210.2</v>
      </c>
    </row>
    <row r="2693" spans="2:9" x14ac:dyDescent="0.25">
      <c r="B2693" t="s">
        <v>23</v>
      </c>
      <c r="C2693" t="s">
        <v>6</v>
      </c>
      <c r="D2693" t="s">
        <v>26</v>
      </c>
      <c r="E2693" s="1">
        <v>44354</v>
      </c>
      <c r="F2693" s="4">
        <v>4186</v>
      </c>
      <c r="G2693">
        <v>280</v>
      </c>
      <c r="H2693" s="3">
        <f>_xlfn.XLOOKUP(sales[[#This Row],[Product]],products[Product],products[Cost per box])*sales[[#This Row],[Boxes]]</f>
        <v>1800.3999999999999</v>
      </c>
      <c r="I2693" s="4">
        <f>sales[[#This Row],[Revenue]]-sales[[#This Row],[Cost]]</f>
        <v>2385.6000000000004</v>
      </c>
    </row>
    <row r="2694" spans="2:9" x14ac:dyDescent="0.25">
      <c r="B2694" t="s">
        <v>13</v>
      </c>
      <c r="C2694" t="s">
        <v>16</v>
      </c>
      <c r="D2694" t="s">
        <v>35</v>
      </c>
      <c r="E2694" s="1">
        <v>44355</v>
      </c>
      <c r="F2694" s="4">
        <v>1813</v>
      </c>
      <c r="G2694">
        <v>202</v>
      </c>
      <c r="H2694" s="3">
        <f>_xlfn.XLOOKUP(sales[[#This Row],[Product]],products[Product],products[Cost per box])*sales[[#This Row],[Boxes]]</f>
        <v>535.29999999999995</v>
      </c>
      <c r="I2694" s="4">
        <f>sales[[#This Row],[Revenue]]-sales[[#This Row],[Cost]]</f>
        <v>1277.7</v>
      </c>
    </row>
    <row r="2695" spans="2:9" x14ac:dyDescent="0.25">
      <c r="B2695" t="s">
        <v>49</v>
      </c>
      <c r="C2695" t="s">
        <v>16</v>
      </c>
      <c r="D2695" t="s">
        <v>44</v>
      </c>
      <c r="E2695" s="1">
        <v>44355</v>
      </c>
      <c r="F2695" s="4">
        <v>8897</v>
      </c>
      <c r="G2695">
        <v>387</v>
      </c>
      <c r="H2695" s="3">
        <f>_xlfn.XLOOKUP(sales[[#This Row],[Product]],products[Product],products[Cost per box])*sales[[#This Row],[Boxes]]</f>
        <v>3703.59</v>
      </c>
      <c r="I2695" s="4">
        <f>sales[[#This Row],[Revenue]]-sales[[#This Row],[Cost]]</f>
        <v>5193.41</v>
      </c>
    </row>
    <row r="2696" spans="2:9" x14ac:dyDescent="0.25">
      <c r="B2696" t="s">
        <v>40</v>
      </c>
      <c r="C2696" t="s">
        <v>11</v>
      </c>
      <c r="D2696" t="s">
        <v>47</v>
      </c>
      <c r="E2696" s="1">
        <v>44355</v>
      </c>
      <c r="F2696" s="4">
        <v>5026</v>
      </c>
      <c r="G2696">
        <v>210</v>
      </c>
      <c r="H2696" s="3">
        <f>_xlfn.XLOOKUP(sales[[#This Row],[Product]],products[Product],products[Cost per box])*sales[[#This Row],[Boxes]]</f>
        <v>1104.5999999999999</v>
      </c>
      <c r="I2696" s="4">
        <f>sales[[#This Row],[Revenue]]-sales[[#This Row],[Cost]]</f>
        <v>3921.4</v>
      </c>
    </row>
    <row r="2697" spans="2:9" x14ac:dyDescent="0.25">
      <c r="B2697" t="s">
        <v>49</v>
      </c>
      <c r="C2697" t="s">
        <v>9</v>
      </c>
      <c r="D2697" t="s">
        <v>44</v>
      </c>
      <c r="E2697" s="1">
        <v>44355</v>
      </c>
      <c r="F2697" s="4">
        <v>5453</v>
      </c>
      <c r="G2697">
        <v>248</v>
      </c>
      <c r="H2697" s="3">
        <f>_xlfn.XLOOKUP(sales[[#This Row],[Product]],products[Product],products[Cost per box])*sales[[#This Row],[Boxes]]</f>
        <v>2373.36</v>
      </c>
      <c r="I2697" s="4">
        <f>sales[[#This Row],[Revenue]]-sales[[#This Row],[Cost]]</f>
        <v>3079.64</v>
      </c>
    </row>
    <row r="2698" spans="2:9" x14ac:dyDescent="0.25">
      <c r="B2698" t="s">
        <v>49</v>
      </c>
      <c r="C2698" t="s">
        <v>9</v>
      </c>
      <c r="D2698" t="s">
        <v>24</v>
      </c>
      <c r="E2698" s="1">
        <v>44355</v>
      </c>
      <c r="F2698" s="4">
        <v>4851</v>
      </c>
      <c r="G2698">
        <v>180</v>
      </c>
      <c r="H2698" s="3">
        <f>_xlfn.XLOOKUP(sales[[#This Row],[Product]],products[Product],products[Cost per box])*sales[[#This Row],[Boxes]]</f>
        <v>1891.8</v>
      </c>
      <c r="I2698" s="4">
        <f>sales[[#This Row],[Revenue]]-sales[[#This Row],[Cost]]</f>
        <v>2959.2</v>
      </c>
    </row>
    <row r="2699" spans="2:9" x14ac:dyDescent="0.25">
      <c r="B2699" t="s">
        <v>10</v>
      </c>
      <c r="C2699" t="s">
        <v>11</v>
      </c>
      <c r="D2699" t="s">
        <v>43</v>
      </c>
      <c r="E2699" s="1">
        <v>44355</v>
      </c>
      <c r="F2699" s="4">
        <v>2205</v>
      </c>
      <c r="G2699">
        <v>89</v>
      </c>
      <c r="H2699" s="3">
        <f>_xlfn.XLOOKUP(sales[[#This Row],[Product]],products[Product],products[Cost per box])*sales[[#This Row],[Boxes]]</f>
        <v>342.65000000000003</v>
      </c>
      <c r="I2699" s="4">
        <f>sales[[#This Row],[Revenue]]-sales[[#This Row],[Cost]]</f>
        <v>1862.35</v>
      </c>
    </row>
    <row r="2700" spans="2:9" x14ac:dyDescent="0.25">
      <c r="B2700" t="s">
        <v>39</v>
      </c>
      <c r="C2700" t="s">
        <v>16</v>
      </c>
      <c r="D2700" t="s">
        <v>31</v>
      </c>
      <c r="E2700" s="1">
        <v>44355</v>
      </c>
      <c r="F2700" s="4">
        <v>3892</v>
      </c>
      <c r="G2700">
        <v>177</v>
      </c>
      <c r="H2700" s="3">
        <f>_xlfn.XLOOKUP(sales[[#This Row],[Product]],products[Product],products[Cost per box])*sales[[#This Row],[Boxes]]</f>
        <v>1012.4399999999999</v>
      </c>
      <c r="I2700" s="4">
        <f>sales[[#This Row],[Revenue]]-sales[[#This Row],[Cost]]</f>
        <v>2879.56</v>
      </c>
    </row>
    <row r="2701" spans="2:9" x14ac:dyDescent="0.25">
      <c r="B2701" t="s">
        <v>20</v>
      </c>
      <c r="C2701" t="s">
        <v>9</v>
      </c>
      <c r="D2701" t="s">
        <v>14</v>
      </c>
      <c r="E2701" s="1">
        <v>44355</v>
      </c>
      <c r="F2701" s="4">
        <v>1925</v>
      </c>
      <c r="G2701">
        <v>149</v>
      </c>
      <c r="H2701" s="3">
        <f>_xlfn.XLOOKUP(sales[[#This Row],[Product]],products[Product],products[Cost per box])*sales[[#This Row],[Boxes]]</f>
        <v>940.18999999999994</v>
      </c>
      <c r="I2701" s="4">
        <f>sales[[#This Row],[Revenue]]-sales[[#This Row],[Cost]]</f>
        <v>984.81000000000006</v>
      </c>
    </row>
    <row r="2702" spans="2:9" x14ac:dyDescent="0.25">
      <c r="B2702" t="s">
        <v>20</v>
      </c>
      <c r="C2702" t="s">
        <v>21</v>
      </c>
      <c r="D2702" t="s">
        <v>35</v>
      </c>
      <c r="E2702" s="1">
        <v>44355</v>
      </c>
      <c r="F2702" s="4">
        <v>9240</v>
      </c>
      <c r="G2702">
        <v>910</v>
      </c>
      <c r="H2702" s="3">
        <f>_xlfn.XLOOKUP(sales[[#This Row],[Product]],products[Product],products[Cost per box])*sales[[#This Row],[Boxes]]</f>
        <v>2411.5</v>
      </c>
      <c r="I2702" s="4">
        <f>sales[[#This Row],[Revenue]]-sales[[#This Row],[Cost]]</f>
        <v>6828.5</v>
      </c>
    </row>
    <row r="2703" spans="2:9" x14ac:dyDescent="0.25">
      <c r="B2703" t="s">
        <v>49</v>
      </c>
      <c r="C2703" t="s">
        <v>6</v>
      </c>
      <c r="D2703" t="s">
        <v>30</v>
      </c>
      <c r="E2703" s="1">
        <v>44355</v>
      </c>
      <c r="F2703" s="4">
        <v>10115</v>
      </c>
      <c r="G2703">
        <v>405</v>
      </c>
      <c r="H2703" s="3">
        <f>_xlfn.XLOOKUP(sales[[#This Row],[Product]],products[Product],products[Cost per box])*sales[[#This Row],[Boxes]]</f>
        <v>1490.4</v>
      </c>
      <c r="I2703" s="4">
        <f>sales[[#This Row],[Revenue]]-sales[[#This Row],[Cost]]</f>
        <v>8624.6</v>
      </c>
    </row>
    <row r="2704" spans="2:9" x14ac:dyDescent="0.25">
      <c r="B2704" t="s">
        <v>15</v>
      </c>
      <c r="C2704" t="s">
        <v>27</v>
      </c>
      <c r="D2704" t="s">
        <v>50</v>
      </c>
      <c r="E2704" s="1">
        <v>44355</v>
      </c>
      <c r="F2704" s="4">
        <v>4802</v>
      </c>
      <c r="G2704">
        <v>321</v>
      </c>
      <c r="H2704" s="3">
        <f>_xlfn.XLOOKUP(sales[[#This Row],[Product]],products[Product],products[Cost per box])*sales[[#This Row],[Boxes]]</f>
        <v>3983.61</v>
      </c>
      <c r="I2704" s="4">
        <f>sales[[#This Row],[Revenue]]-sales[[#This Row],[Cost]]</f>
        <v>818.38999999999987</v>
      </c>
    </row>
    <row r="2705" spans="2:9" x14ac:dyDescent="0.25">
      <c r="B2705" t="s">
        <v>15</v>
      </c>
      <c r="C2705" t="s">
        <v>6</v>
      </c>
      <c r="D2705" t="s">
        <v>22</v>
      </c>
      <c r="E2705" s="1">
        <v>44355</v>
      </c>
      <c r="F2705" s="4">
        <v>6860</v>
      </c>
      <c r="G2705">
        <v>770</v>
      </c>
      <c r="H2705" s="3">
        <f>_xlfn.XLOOKUP(sales[[#This Row],[Product]],products[Product],products[Cost per box])*sales[[#This Row],[Boxes]]</f>
        <v>6329.4000000000005</v>
      </c>
      <c r="I2705" s="4">
        <f>sales[[#This Row],[Revenue]]-sales[[#This Row],[Cost]]</f>
        <v>530.59999999999945</v>
      </c>
    </row>
    <row r="2706" spans="2:9" x14ac:dyDescent="0.25">
      <c r="B2706" t="s">
        <v>46</v>
      </c>
      <c r="C2706" t="s">
        <v>21</v>
      </c>
      <c r="D2706" t="s">
        <v>24</v>
      </c>
      <c r="E2706" s="1">
        <v>44355</v>
      </c>
      <c r="F2706" s="4">
        <v>777</v>
      </c>
      <c r="G2706">
        <v>30</v>
      </c>
      <c r="H2706" s="3">
        <f>_xlfn.XLOOKUP(sales[[#This Row],[Product]],products[Product],products[Cost per box])*sales[[#This Row],[Boxes]]</f>
        <v>315.3</v>
      </c>
      <c r="I2706" s="4">
        <f>sales[[#This Row],[Revenue]]-sales[[#This Row],[Cost]]</f>
        <v>461.7</v>
      </c>
    </row>
    <row r="2707" spans="2:9" x14ac:dyDescent="0.25">
      <c r="B2707" t="s">
        <v>20</v>
      </c>
      <c r="C2707" t="s">
        <v>27</v>
      </c>
      <c r="D2707" t="s">
        <v>22</v>
      </c>
      <c r="E2707" s="1">
        <v>44355</v>
      </c>
      <c r="F2707" s="4">
        <v>6314</v>
      </c>
      <c r="G2707">
        <v>700</v>
      </c>
      <c r="H2707" s="3">
        <f>_xlfn.XLOOKUP(sales[[#This Row],[Product]],products[Product],products[Cost per box])*sales[[#This Row],[Boxes]]</f>
        <v>5754</v>
      </c>
      <c r="I2707" s="4">
        <f>sales[[#This Row],[Revenue]]-sales[[#This Row],[Cost]]</f>
        <v>560</v>
      </c>
    </row>
    <row r="2708" spans="2:9" x14ac:dyDescent="0.25">
      <c r="B2708" t="s">
        <v>20</v>
      </c>
      <c r="C2708" t="s">
        <v>16</v>
      </c>
      <c r="D2708" t="s">
        <v>48</v>
      </c>
      <c r="E2708" s="1">
        <v>44355</v>
      </c>
      <c r="F2708" s="4">
        <v>6769</v>
      </c>
      <c r="G2708">
        <v>271</v>
      </c>
      <c r="H2708" s="3">
        <f>_xlfn.XLOOKUP(sales[[#This Row],[Product]],products[Product],products[Cost per box])*sales[[#This Row],[Boxes]]</f>
        <v>2027.0800000000002</v>
      </c>
      <c r="I2708" s="4">
        <f>sales[[#This Row],[Revenue]]-sales[[#This Row],[Cost]]</f>
        <v>4741.92</v>
      </c>
    </row>
    <row r="2709" spans="2:9" x14ac:dyDescent="0.25">
      <c r="B2709" t="s">
        <v>49</v>
      </c>
      <c r="C2709" t="s">
        <v>21</v>
      </c>
      <c r="D2709" t="s">
        <v>48</v>
      </c>
      <c r="E2709" s="1">
        <v>44356</v>
      </c>
      <c r="F2709" s="4">
        <v>2793</v>
      </c>
      <c r="G2709">
        <v>112</v>
      </c>
      <c r="H2709" s="3">
        <f>_xlfn.XLOOKUP(sales[[#This Row],[Product]],products[Product],products[Cost per box])*sales[[#This Row],[Boxes]]</f>
        <v>837.76</v>
      </c>
      <c r="I2709" s="4">
        <f>sales[[#This Row],[Revenue]]-sales[[#This Row],[Cost]]</f>
        <v>1955.24</v>
      </c>
    </row>
    <row r="2710" spans="2:9" x14ac:dyDescent="0.25">
      <c r="B2710" t="s">
        <v>13</v>
      </c>
      <c r="C2710" t="s">
        <v>11</v>
      </c>
      <c r="D2710" t="s">
        <v>30</v>
      </c>
      <c r="E2710" s="1">
        <v>44356</v>
      </c>
      <c r="F2710" s="4">
        <v>5915</v>
      </c>
      <c r="G2710">
        <v>237</v>
      </c>
      <c r="H2710" s="3">
        <f>_xlfn.XLOOKUP(sales[[#This Row],[Product]],products[Product],products[Cost per box])*sales[[#This Row],[Boxes]]</f>
        <v>872.16000000000008</v>
      </c>
      <c r="I2710" s="4">
        <f>sales[[#This Row],[Revenue]]-sales[[#This Row],[Cost]]</f>
        <v>5042.84</v>
      </c>
    </row>
    <row r="2711" spans="2:9" x14ac:dyDescent="0.25">
      <c r="B2711" t="s">
        <v>49</v>
      </c>
      <c r="C2711" t="s">
        <v>16</v>
      </c>
      <c r="D2711" t="s">
        <v>45</v>
      </c>
      <c r="E2711" s="1">
        <v>44356</v>
      </c>
      <c r="F2711" s="4">
        <v>4221</v>
      </c>
      <c r="G2711">
        <v>212</v>
      </c>
      <c r="H2711" s="3">
        <f>_xlfn.XLOOKUP(sales[[#This Row],[Product]],products[Product],products[Cost per box])*sales[[#This Row],[Boxes]]</f>
        <v>1638.76</v>
      </c>
      <c r="I2711" s="4">
        <f>sales[[#This Row],[Revenue]]-sales[[#This Row],[Cost]]</f>
        <v>2582.2399999999998</v>
      </c>
    </row>
    <row r="2712" spans="2:9" x14ac:dyDescent="0.25">
      <c r="B2712" t="s">
        <v>29</v>
      </c>
      <c r="C2712" t="s">
        <v>11</v>
      </c>
      <c r="D2712" t="s">
        <v>48</v>
      </c>
      <c r="E2712" s="1">
        <v>44356</v>
      </c>
      <c r="F2712" s="4">
        <v>3535</v>
      </c>
      <c r="G2712">
        <v>136</v>
      </c>
      <c r="H2712" s="3">
        <f>_xlfn.XLOOKUP(sales[[#This Row],[Product]],products[Product],products[Cost per box])*sales[[#This Row],[Boxes]]</f>
        <v>1017.2800000000001</v>
      </c>
      <c r="I2712" s="4">
        <f>sales[[#This Row],[Revenue]]-sales[[#This Row],[Cost]]</f>
        <v>2517.7199999999998</v>
      </c>
    </row>
    <row r="2713" spans="2:9" x14ac:dyDescent="0.25">
      <c r="B2713" t="s">
        <v>51</v>
      </c>
      <c r="C2713" t="s">
        <v>21</v>
      </c>
      <c r="D2713" t="s">
        <v>14</v>
      </c>
      <c r="E2713" s="1">
        <v>44356</v>
      </c>
      <c r="F2713" s="4">
        <v>3094</v>
      </c>
      <c r="G2713">
        <v>282</v>
      </c>
      <c r="H2713" s="3">
        <f>_xlfn.XLOOKUP(sales[[#This Row],[Product]],products[Product],products[Cost per box])*sales[[#This Row],[Boxes]]</f>
        <v>1779.4199999999998</v>
      </c>
      <c r="I2713" s="4">
        <f>sales[[#This Row],[Revenue]]-sales[[#This Row],[Cost]]</f>
        <v>1314.5800000000002</v>
      </c>
    </row>
    <row r="2714" spans="2:9" x14ac:dyDescent="0.25">
      <c r="B2714" t="s">
        <v>34</v>
      </c>
      <c r="C2714" t="s">
        <v>9</v>
      </c>
      <c r="D2714" t="s">
        <v>50</v>
      </c>
      <c r="E2714" s="1">
        <v>44356</v>
      </c>
      <c r="F2714" s="4">
        <v>5950</v>
      </c>
      <c r="G2714">
        <v>397</v>
      </c>
      <c r="H2714" s="3">
        <f>_xlfn.XLOOKUP(sales[[#This Row],[Product]],products[Product],products[Cost per box])*sales[[#This Row],[Boxes]]</f>
        <v>4926.7700000000004</v>
      </c>
      <c r="I2714" s="4">
        <f>sales[[#This Row],[Revenue]]-sales[[#This Row],[Cost]]</f>
        <v>1023.2299999999996</v>
      </c>
    </row>
    <row r="2715" spans="2:9" x14ac:dyDescent="0.25">
      <c r="B2715" t="s">
        <v>23</v>
      </c>
      <c r="C2715" t="s">
        <v>9</v>
      </c>
      <c r="D2715" t="s">
        <v>42</v>
      </c>
      <c r="E2715" s="1">
        <v>44356</v>
      </c>
      <c r="F2715" s="4">
        <v>2394</v>
      </c>
      <c r="G2715">
        <v>126</v>
      </c>
      <c r="H2715" s="3">
        <f>_xlfn.XLOOKUP(sales[[#This Row],[Product]],products[Product],products[Cost per box])*sales[[#This Row],[Boxes]]</f>
        <v>597.24</v>
      </c>
      <c r="I2715" s="4">
        <f>sales[[#This Row],[Revenue]]-sales[[#This Row],[Cost]]</f>
        <v>1796.76</v>
      </c>
    </row>
    <row r="2716" spans="2:9" x14ac:dyDescent="0.25">
      <c r="B2716" t="s">
        <v>18</v>
      </c>
      <c r="C2716" t="s">
        <v>11</v>
      </c>
      <c r="D2716" t="s">
        <v>19</v>
      </c>
      <c r="E2716" s="1">
        <v>44356</v>
      </c>
      <c r="F2716" s="4">
        <v>3780</v>
      </c>
      <c r="G2716">
        <v>165</v>
      </c>
      <c r="H2716" s="3">
        <f>_xlfn.XLOOKUP(sales[[#This Row],[Product]],products[Product],products[Cost per box])*sales[[#This Row],[Boxes]]</f>
        <v>1687.95</v>
      </c>
      <c r="I2716" s="4">
        <f>sales[[#This Row],[Revenue]]-sales[[#This Row],[Cost]]</f>
        <v>2092.0500000000002</v>
      </c>
    </row>
    <row r="2717" spans="2:9" x14ac:dyDescent="0.25">
      <c r="B2717" t="s">
        <v>41</v>
      </c>
      <c r="C2717" t="s">
        <v>27</v>
      </c>
      <c r="D2717" t="s">
        <v>38</v>
      </c>
      <c r="E2717" s="1">
        <v>44356</v>
      </c>
      <c r="F2717" s="4">
        <v>301</v>
      </c>
      <c r="G2717">
        <v>13</v>
      </c>
      <c r="H2717" s="3">
        <f>_xlfn.XLOOKUP(sales[[#This Row],[Product]],products[Product],products[Cost per box])*sales[[#This Row],[Boxes]]</f>
        <v>129.22</v>
      </c>
      <c r="I2717" s="4">
        <f>sales[[#This Row],[Revenue]]-sales[[#This Row],[Cost]]</f>
        <v>171.78</v>
      </c>
    </row>
    <row r="2718" spans="2:9" x14ac:dyDescent="0.25">
      <c r="B2718" t="s">
        <v>41</v>
      </c>
      <c r="C2718" t="s">
        <v>21</v>
      </c>
      <c r="D2718" t="s">
        <v>26</v>
      </c>
      <c r="E2718" s="1">
        <v>44356</v>
      </c>
      <c r="F2718" s="4">
        <v>1533</v>
      </c>
      <c r="G2718">
        <v>91</v>
      </c>
      <c r="H2718" s="3">
        <f>_xlfn.XLOOKUP(sales[[#This Row],[Product]],products[Product],products[Cost per box])*sales[[#This Row],[Boxes]]</f>
        <v>585.13</v>
      </c>
      <c r="I2718" s="4">
        <f>sales[[#This Row],[Revenue]]-sales[[#This Row],[Cost]]</f>
        <v>947.87</v>
      </c>
    </row>
    <row r="2719" spans="2:9" x14ac:dyDescent="0.25">
      <c r="B2719" t="s">
        <v>20</v>
      </c>
      <c r="C2719" t="s">
        <v>27</v>
      </c>
      <c r="D2719" t="s">
        <v>30</v>
      </c>
      <c r="E2719" s="1">
        <v>44356</v>
      </c>
      <c r="F2719" s="4">
        <v>28</v>
      </c>
      <c r="G2719">
        <v>1</v>
      </c>
      <c r="H2719" s="3">
        <f>_xlfn.XLOOKUP(sales[[#This Row],[Product]],products[Product],products[Cost per box])*sales[[#This Row],[Boxes]]</f>
        <v>3.68</v>
      </c>
      <c r="I2719" s="4">
        <f>sales[[#This Row],[Revenue]]-sales[[#This Row],[Cost]]</f>
        <v>24.32</v>
      </c>
    </row>
    <row r="2720" spans="2:9" x14ac:dyDescent="0.25">
      <c r="B2720" t="s">
        <v>34</v>
      </c>
      <c r="C2720" t="s">
        <v>27</v>
      </c>
      <c r="D2720" t="s">
        <v>36</v>
      </c>
      <c r="E2720" s="1">
        <v>44356</v>
      </c>
      <c r="F2720" s="4">
        <v>9436</v>
      </c>
      <c r="G2720">
        <v>1050</v>
      </c>
      <c r="H2720" s="3">
        <f>_xlfn.XLOOKUP(sales[[#This Row],[Product]],products[Product],products[Cost per box])*sales[[#This Row],[Boxes]]</f>
        <v>5292</v>
      </c>
      <c r="I2720" s="4">
        <f>sales[[#This Row],[Revenue]]-sales[[#This Row],[Cost]]</f>
        <v>4144</v>
      </c>
    </row>
    <row r="2721" spans="2:9" x14ac:dyDescent="0.25">
      <c r="B2721" t="s">
        <v>8</v>
      </c>
      <c r="C2721" t="s">
        <v>16</v>
      </c>
      <c r="D2721" t="s">
        <v>31</v>
      </c>
      <c r="E2721" s="1">
        <v>44356</v>
      </c>
      <c r="F2721" s="4">
        <v>2268</v>
      </c>
      <c r="G2721">
        <v>99</v>
      </c>
      <c r="H2721" s="3">
        <f>_xlfn.XLOOKUP(sales[[#This Row],[Product]],products[Product],products[Cost per box])*sales[[#This Row],[Boxes]]</f>
        <v>566.28</v>
      </c>
      <c r="I2721" s="4">
        <f>sales[[#This Row],[Revenue]]-sales[[#This Row],[Cost]]</f>
        <v>1701.72</v>
      </c>
    </row>
    <row r="2722" spans="2:9" x14ac:dyDescent="0.25">
      <c r="B2722" t="s">
        <v>18</v>
      </c>
      <c r="C2722" t="s">
        <v>16</v>
      </c>
      <c r="D2722" t="s">
        <v>12</v>
      </c>
      <c r="E2722" s="1">
        <v>44356</v>
      </c>
      <c r="F2722" s="4">
        <v>7574</v>
      </c>
      <c r="G2722">
        <v>583</v>
      </c>
      <c r="H2722" s="3">
        <f>_xlfn.XLOOKUP(sales[[#This Row],[Product]],products[Product],products[Cost per box])*sales[[#This Row],[Boxes]]</f>
        <v>4914.6899999999996</v>
      </c>
      <c r="I2722" s="4">
        <f>sales[[#This Row],[Revenue]]-sales[[#This Row],[Cost]]</f>
        <v>2659.3100000000004</v>
      </c>
    </row>
    <row r="2723" spans="2:9" x14ac:dyDescent="0.25">
      <c r="B2723" t="s">
        <v>13</v>
      </c>
      <c r="C2723" t="s">
        <v>21</v>
      </c>
      <c r="D2723" t="s">
        <v>43</v>
      </c>
      <c r="E2723" s="1">
        <v>44356</v>
      </c>
      <c r="F2723" s="4">
        <v>1470</v>
      </c>
      <c r="G2723">
        <v>59</v>
      </c>
      <c r="H2723" s="3">
        <f>_xlfn.XLOOKUP(sales[[#This Row],[Product]],products[Product],products[Cost per box])*sales[[#This Row],[Boxes]]</f>
        <v>227.15</v>
      </c>
      <c r="I2723" s="4">
        <f>sales[[#This Row],[Revenue]]-sales[[#This Row],[Cost]]</f>
        <v>1242.8499999999999</v>
      </c>
    </row>
    <row r="2724" spans="2:9" x14ac:dyDescent="0.25">
      <c r="B2724" t="s">
        <v>33</v>
      </c>
      <c r="C2724" t="s">
        <v>27</v>
      </c>
      <c r="D2724" t="s">
        <v>44</v>
      </c>
      <c r="E2724" s="1">
        <v>44356</v>
      </c>
      <c r="F2724" s="4">
        <v>4704</v>
      </c>
      <c r="G2724">
        <v>205</v>
      </c>
      <c r="H2724" s="3">
        <f>_xlfn.XLOOKUP(sales[[#This Row],[Product]],products[Product],products[Cost per box])*sales[[#This Row],[Boxes]]</f>
        <v>1961.8500000000001</v>
      </c>
      <c r="I2724" s="4">
        <f>sales[[#This Row],[Revenue]]-sales[[#This Row],[Cost]]</f>
        <v>2742.1499999999996</v>
      </c>
    </row>
    <row r="2725" spans="2:9" x14ac:dyDescent="0.25">
      <c r="B2725" t="s">
        <v>32</v>
      </c>
      <c r="C2725" t="s">
        <v>11</v>
      </c>
      <c r="D2725" t="s">
        <v>50</v>
      </c>
      <c r="E2725" s="1">
        <v>44356</v>
      </c>
      <c r="F2725" s="4">
        <v>5481</v>
      </c>
      <c r="G2725">
        <v>457</v>
      </c>
      <c r="H2725" s="3">
        <f>_xlfn.XLOOKUP(sales[[#This Row],[Product]],products[Product],products[Cost per box])*sales[[#This Row],[Boxes]]</f>
        <v>5671.37</v>
      </c>
      <c r="I2725" s="4">
        <f>sales[[#This Row],[Revenue]]-sales[[#This Row],[Cost]]</f>
        <v>-190.36999999999989</v>
      </c>
    </row>
    <row r="2726" spans="2:9" x14ac:dyDescent="0.25">
      <c r="B2726" t="s">
        <v>33</v>
      </c>
      <c r="C2726" t="s">
        <v>27</v>
      </c>
      <c r="D2726" t="s">
        <v>26</v>
      </c>
      <c r="E2726" s="1">
        <v>44356</v>
      </c>
      <c r="F2726" s="4">
        <v>5593</v>
      </c>
      <c r="G2726">
        <v>431</v>
      </c>
      <c r="H2726" s="3">
        <f>_xlfn.XLOOKUP(sales[[#This Row],[Product]],products[Product],products[Cost per box])*sales[[#This Row],[Boxes]]</f>
        <v>2771.33</v>
      </c>
      <c r="I2726" s="4">
        <f>sales[[#This Row],[Revenue]]-sales[[#This Row],[Cost]]</f>
        <v>2821.67</v>
      </c>
    </row>
    <row r="2727" spans="2:9" x14ac:dyDescent="0.25">
      <c r="B2727" t="s">
        <v>37</v>
      </c>
      <c r="C2727" t="s">
        <v>27</v>
      </c>
      <c r="D2727" t="s">
        <v>45</v>
      </c>
      <c r="E2727" s="1">
        <v>44357</v>
      </c>
      <c r="F2727" s="4">
        <v>1449</v>
      </c>
      <c r="G2727">
        <v>73</v>
      </c>
      <c r="H2727" s="3">
        <f>_xlfn.XLOOKUP(sales[[#This Row],[Product]],products[Product],products[Cost per box])*sales[[#This Row],[Boxes]]</f>
        <v>564.29000000000008</v>
      </c>
      <c r="I2727" s="4">
        <f>sales[[#This Row],[Revenue]]-sales[[#This Row],[Cost]]</f>
        <v>884.70999999999992</v>
      </c>
    </row>
    <row r="2728" spans="2:9" x14ac:dyDescent="0.25">
      <c r="B2728" t="s">
        <v>39</v>
      </c>
      <c r="C2728" t="s">
        <v>16</v>
      </c>
      <c r="D2728" t="s">
        <v>7</v>
      </c>
      <c r="E2728" s="1">
        <v>44357</v>
      </c>
      <c r="F2728" s="4">
        <v>11788</v>
      </c>
      <c r="G2728">
        <v>621</v>
      </c>
      <c r="H2728" s="3">
        <f>_xlfn.XLOOKUP(sales[[#This Row],[Product]],products[Product],products[Cost per box])*sales[[#This Row],[Boxes]]</f>
        <v>3198.15</v>
      </c>
      <c r="I2728" s="4">
        <f>sales[[#This Row],[Revenue]]-sales[[#This Row],[Cost]]</f>
        <v>8589.85</v>
      </c>
    </row>
    <row r="2729" spans="2:9" x14ac:dyDescent="0.25">
      <c r="B2729" t="s">
        <v>32</v>
      </c>
      <c r="C2729" t="s">
        <v>21</v>
      </c>
      <c r="D2729" t="s">
        <v>30</v>
      </c>
      <c r="E2729" s="1">
        <v>44357</v>
      </c>
      <c r="F2729" s="4">
        <v>5348</v>
      </c>
      <c r="G2729">
        <v>206</v>
      </c>
      <c r="H2729" s="3">
        <f>_xlfn.XLOOKUP(sales[[#This Row],[Product]],products[Product],products[Cost per box])*sales[[#This Row],[Boxes]]</f>
        <v>758.08</v>
      </c>
      <c r="I2729" s="4">
        <f>sales[[#This Row],[Revenue]]-sales[[#This Row],[Cost]]</f>
        <v>4589.92</v>
      </c>
    </row>
    <row r="2730" spans="2:9" x14ac:dyDescent="0.25">
      <c r="B2730" t="s">
        <v>41</v>
      </c>
      <c r="C2730" t="s">
        <v>11</v>
      </c>
      <c r="D2730" t="s">
        <v>38</v>
      </c>
      <c r="E2730" s="1">
        <v>44357</v>
      </c>
      <c r="F2730" s="4">
        <v>13622</v>
      </c>
      <c r="G2730">
        <v>545</v>
      </c>
      <c r="H2730" s="3">
        <f>_xlfn.XLOOKUP(sales[[#This Row],[Product]],products[Product],products[Cost per box])*sales[[#This Row],[Boxes]]</f>
        <v>5417.3</v>
      </c>
      <c r="I2730" s="4">
        <f>sales[[#This Row],[Revenue]]-sales[[#This Row],[Cost]]</f>
        <v>8204.7000000000007</v>
      </c>
    </row>
    <row r="2731" spans="2:9" x14ac:dyDescent="0.25">
      <c r="B2731" t="s">
        <v>29</v>
      </c>
      <c r="C2731" t="s">
        <v>6</v>
      </c>
      <c r="D2731" t="s">
        <v>22</v>
      </c>
      <c r="E2731" s="1">
        <v>44357</v>
      </c>
      <c r="F2731" s="4">
        <v>1897</v>
      </c>
      <c r="G2731">
        <v>146</v>
      </c>
      <c r="H2731" s="3">
        <f>_xlfn.XLOOKUP(sales[[#This Row],[Product]],products[Product],products[Cost per box])*sales[[#This Row],[Boxes]]</f>
        <v>1200.1200000000001</v>
      </c>
      <c r="I2731" s="4">
        <f>sales[[#This Row],[Revenue]]-sales[[#This Row],[Cost]]</f>
        <v>696.87999999999988</v>
      </c>
    </row>
    <row r="2732" spans="2:9" x14ac:dyDescent="0.25">
      <c r="B2732" t="s">
        <v>37</v>
      </c>
      <c r="C2732" t="s">
        <v>27</v>
      </c>
      <c r="D2732" t="s">
        <v>26</v>
      </c>
      <c r="E2732" s="1">
        <v>44357</v>
      </c>
      <c r="F2732" s="4">
        <v>4326</v>
      </c>
      <c r="G2732">
        <v>333</v>
      </c>
      <c r="H2732" s="3">
        <f>_xlfn.XLOOKUP(sales[[#This Row],[Product]],products[Product],products[Cost per box])*sales[[#This Row],[Boxes]]</f>
        <v>2141.19</v>
      </c>
      <c r="I2732" s="4">
        <f>sales[[#This Row],[Revenue]]-sales[[#This Row],[Cost]]</f>
        <v>2184.81</v>
      </c>
    </row>
    <row r="2733" spans="2:9" x14ac:dyDescent="0.25">
      <c r="B2733" t="s">
        <v>5</v>
      </c>
      <c r="C2733" t="s">
        <v>6</v>
      </c>
      <c r="D2733" t="s">
        <v>22</v>
      </c>
      <c r="E2733" s="1">
        <v>44357</v>
      </c>
      <c r="F2733" s="4">
        <v>4312</v>
      </c>
      <c r="G2733">
        <v>432</v>
      </c>
      <c r="H2733" s="3">
        <f>_xlfn.XLOOKUP(sales[[#This Row],[Product]],products[Product],products[Cost per box])*sales[[#This Row],[Boxes]]</f>
        <v>3551.0400000000004</v>
      </c>
      <c r="I2733" s="4">
        <f>sales[[#This Row],[Revenue]]-sales[[#This Row],[Cost]]</f>
        <v>760.95999999999958</v>
      </c>
    </row>
    <row r="2734" spans="2:9" x14ac:dyDescent="0.25">
      <c r="B2734" t="s">
        <v>25</v>
      </c>
      <c r="C2734" t="s">
        <v>21</v>
      </c>
      <c r="D2734" t="s">
        <v>52</v>
      </c>
      <c r="E2734" s="1">
        <v>44357</v>
      </c>
      <c r="F2734" s="4">
        <v>2835</v>
      </c>
      <c r="G2734">
        <v>119</v>
      </c>
      <c r="H2734" s="3">
        <f>_xlfn.XLOOKUP(sales[[#This Row],[Product]],products[Product],products[Cost per box])*sales[[#This Row],[Boxes]]</f>
        <v>395.08</v>
      </c>
      <c r="I2734" s="4">
        <f>sales[[#This Row],[Revenue]]-sales[[#This Row],[Cost]]</f>
        <v>2439.92</v>
      </c>
    </row>
    <row r="2735" spans="2:9" x14ac:dyDescent="0.25">
      <c r="B2735" t="s">
        <v>10</v>
      </c>
      <c r="C2735" t="s">
        <v>6</v>
      </c>
      <c r="D2735" t="s">
        <v>26</v>
      </c>
      <c r="E2735" s="1">
        <v>44357</v>
      </c>
      <c r="F2735" s="4">
        <v>3563</v>
      </c>
      <c r="G2735">
        <v>238</v>
      </c>
      <c r="H2735" s="3">
        <f>_xlfn.XLOOKUP(sales[[#This Row],[Product]],products[Product],products[Cost per box])*sales[[#This Row],[Boxes]]</f>
        <v>1530.34</v>
      </c>
      <c r="I2735" s="4">
        <f>sales[[#This Row],[Revenue]]-sales[[#This Row],[Cost]]</f>
        <v>2032.66</v>
      </c>
    </row>
    <row r="2736" spans="2:9" x14ac:dyDescent="0.25">
      <c r="B2736" t="s">
        <v>13</v>
      </c>
      <c r="C2736" t="s">
        <v>27</v>
      </c>
      <c r="D2736" t="s">
        <v>52</v>
      </c>
      <c r="E2736" s="1">
        <v>44358</v>
      </c>
      <c r="F2736" s="4">
        <v>2842</v>
      </c>
      <c r="G2736">
        <v>130</v>
      </c>
      <c r="H2736" s="3">
        <f>_xlfn.XLOOKUP(sales[[#This Row],[Product]],products[Product],products[Cost per box])*sales[[#This Row],[Boxes]]</f>
        <v>431.59999999999997</v>
      </c>
      <c r="I2736" s="4">
        <f>sales[[#This Row],[Revenue]]-sales[[#This Row],[Cost]]</f>
        <v>2410.4</v>
      </c>
    </row>
    <row r="2737" spans="2:9" x14ac:dyDescent="0.25">
      <c r="B2737" t="s">
        <v>8</v>
      </c>
      <c r="C2737" t="s">
        <v>6</v>
      </c>
      <c r="D2737" t="s">
        <v>17</v>
      </c>
      <c r="E2737" s="1">
        <v>44358</v>
      </c>
      <c r="F2737" s="4">
        <v>3255</v>
      </c>
      <c r="G2737">
        <v>126</v>
      </c>
      <c r="H2737" s="3">
        <f>_xlfn.XLOOKUP(sales[[#This Row],[Product]],products[Product],products[Cost per box])*sales[[#This Row],[Boxes]]</f>
        <v>856.8</v>
      </c>
      <c r="I2737" s="4">
        <f>sales[[#This Row],[Revenue]]-sales[[#This Row],[Cost]]</f>
        <v>2398.1999999999998</v>
      </c>
    </row>
    <row r="2738" spans="2:9" x14ac:dyDescent="0.25">
      <c r="B2738" t="s">
        <v>33</v>
      </c>
      <c r="C2738" t="s">
        <v>27</v>
      </c>
      <c r="D2738" t="s">
        <v>30</v>
      </c>
      <c r="E2738" s="1">
        <v>44358</v>
      </c>
      <c r="F2738" s="4">
        <v>6482</v>
      </c>
      <c r="G2738">
        <v>241</v>
      </c>
      <c r="H2738" s="3">
        <f>_xlfn.XLOOKUP(sales[[#This Row],[Product]],products[Product],products[Cost per box])*sales[[#This Row],[Boxes]]</f>
        <v>886.88</v>
      </c>
      <c r="I2738" s="4">
        <f>sales[[#This Row],[Revenue]]-sales[[#This Row],[Cost]]</f>
        <v>5595.12</v>
      </c>
    </row>
    <row r="2739" spans="2:9" x14ac:dyDescent="0.25">
      <c r="B2739" t="s">
        <v>25</v>
      </c>
      <c r="C2739" t="s">
        <v>6</v>
      </c>
      <c r="D2739" t="s">
        <v>7</v>
      </c>
      <c r="E2739" s="1">
        <v>44358</v>
      </c>
      <c r="F2739" s="4">
        <v>6160</v>
      </c>
      <c r="G2739">
        <v>343</v>
      </c>
      <c r="H2739" s="3">
        <f>_xlfn.XLOOKUP(sales[[#This Row],[Product]],products[Product],products[Cost per box])*sales[[#This Row],[Boxes]]</f>
        <v>1766.45</v>
      </c>
      <c r="I2739" s="4">
        <f>sales[[#This Row],[Revenue]]-sales[[#This Row],[Cost]]</f>
        <v>4393.55</v>
      </c>
    </row>
    <row r="2740" spans="2:9" x14ac:dyDescent="0.25">
      <c r="B2740" t="s">
        <v>18</v>
      </c>
      <c r="C2740" t="s">
        <v>9</v>
      </c>
      <c r="D2740" t="s">
        <v>35</v>
      </c>
      <c r="E2740" s="1">
        <v>44358</v>
      </c>
      <c r="F2740" s="4">
        <v>4263</v>
      </c>
      <c r="G2740">
        <v>356</v>
      </c>
      <c r="H2740" s="3">
        <f>_xlfn.XLOOKUP(sales[[#This Row],[Product]],products[Product],products[Cost per box])*sales[[#This Row],[Boxes]]</f>
        <v>943.4</v>
      </c>
      <c r="I2740" s="4">
        <f>sales[[#This Row],[Revenue]]-sales[[#This Row],[Cost]]</f>
        <v>3319.6</v>
      </c>
    </row>
    <row r="2741" spans="2:9" x14ac:dyDescent="0.25">
      <c r="B2741" t="s">
        <v>5</v>
      </c>
      <c r="C2741" t="s">
        <v>9</v>
      </c>
      <c r="D2741" t="s">
        <v>17</v>
      </c>
      <c r="E2741" s="1">
        <v>44358</v>
      </c>
      <c r="F2741" s="4">
        <v>3472</v>
      </c>
      <c r="G2741">
        <v>134</v>
      </c>
      <c r="H2741" s="3">
        <f>_xlfn.XLOOKUP(sales[[#This Row],[Product]],products[Product],products[Cost per box])*sales[[#This Row],[Boxes]]</f>
        <v>911.19999999999993</v>
      </c>
      <c r="I2741" s="4">
        <f>sales[[#This Row],[Revenue]]-sales[[#This Row],[Cost]]</f>
        <v>2560.8000000000002</v>
      </c>
    </row>
    <row r="2742" spans="2:9" x14ac:dyDescent="0.25">
      <c r="B2742" t="s">
        <v>37</v>
      </c>
      <c r="C2742" t="s">
        <v>21</v>
      </c>
      <c r="D2742" t="s">
        <v>42</v>
      </c>
      <c r="E2742" s="1">
        <v>44358</v>
      </c>
      <c r="F2742" s="4">
        <v>3192</v>
      </c>
      <c r="G2742">
        <v>188</v>
      </c>
      <c r="H2742" s="3">
        <f>_xlfn.XLOOKUP(sales[[#This Row],[Product]],products[Product],products[Cost per box])*sales[[#This Row],[Boxes]]</f>
        <v>891.12</v>
      </c>
      <c r="I2742" s="4">
        <f>sales[[#This Row],[Revenue]]-sales[[#This Row],[Cost]]</f>
        <v>2300.88</v>
      </c>
    </row>
    <row r="2743" spans="2:9" x14ac:dyDescent="0.25">
      <c r="B2743" t="s">
        <v>15</v>
      </c>
      <c r="C2743" t="s">
        <v>16</v>
      </c>
      <c r="D2743" t="s">
        <v>24</v>
      </c>
      <c r="E2743" s="1">
        <v>44358</v>
      </c>
      <c r="F2743" s="4">
        <v>5810</v>
      </c>
      <c r="G2743">
        <v>243</v>
      </c>
      <c r="H2743" s="3">
        <f>_xlfn.XLOOKUP(sales[[#This Row],[Product]],products[Product],products[Cost per box])*sales[[#This Row],[Boxes]]</f>
        <v>2553.9299999999998</v>
      </c>
      <c r="I2743" s="4">
        <f>sales[[#This Row],[Revenue]]-sales[[#This Row],[Cost]]</f>
        <v>3256.07</v>
      </c>
    </row>
    <row r="2744" spans="2:9" x14ac:dyDescent="0.25">
      <c r="B2744" t="s">
        <v>5</v>
      </c>
      <c r="C2744" t="s">
        <v>11</v>
      </c>
      <c r="D2744" t="s">
        <v>52</v>
      </c>
      <c r="E2744" s="1">
        <v>44358</v>
      </c>
      <c r="F2744" s="4">
        <v>728</v>
      </c>
      <c r="G2744">
        <v>34</v>
      </c>
      <c r="H2744" s="3">
        <f>_xlfn.XLOOKUP(sales[[#This Row],[Product]],products[Product],products[Cost per box])*sales[[#This Row],[Boxes]]</f>
        <v>112.88</v>
      </c>
      <c r="I2744" s="4">
        <f>sales[[#This Row],[Revenue]]-sales[[#This Row],[Cost]]</f>
        <v>615.12</v>
      </c>
    </row>
    <row r="2745" spans="2:9" x14ac:dyDescent="0.25">
      <c r="B2745" t="s">
        <v>32</v>
      </c>
      <c r="C2745" t="s">
        <v>6</v>
      </c>
      <c r="D2745" t="s">
        <v>42</v>
      </c>
      <c r="E2745" s="1">
        <v>44358</v>
      </c>
      <c r="F2745" s="4">
        <v>1904</v>
      </c>
      <c r="G2745">
        <v>119</v>
      </c>
      <c r="H2745" s="3">
        <f>_xlfn.XLOOKUP(sales[[#This Row],[Product]],products[Product],products[Cost per box])*sales[[#This Row],[Boxes]]</f>
        <v>564.06000000000006</v>
      </c>
      <c r="I2745" s="4">
        <f>sales[[#This Row],[Revenue]]-sales[[#This Row],[Cost]]</f>
        <v>1339.94</v>
      </c>
    </row>
    <row r="2746" spans="2:9" x14ac:dyDescent="0.25">
      <c r="B2746" t="s">
        <v>51</v>
      </c>
      <c r="C2746" t="s">
        <v>6</v>
      </c>
      <c r="D2746" t="s">
        <v>30</v>
      </c>
      <c r="E2746" s="1">
        <v>44358</v>
      </c>
      <c r="F2746" s="4">
        <v>427</v>
      </c>
      <c r="G2746">
        <v>16</v>
      </c>
      <c r="H2746" s="3">
        <f>_xlfn.XLOOKUP(sales[[#This Row],[Product]],products[Product],products[Cost per box])*sales[[#This Row],[Boxes]]</f>
        <v>58.88</v>
      </c>
      <c r="I2746" s="4">
        <f>sales[[#This Row],[Revenue]]-sales[[#This Row],[Cost]]</f>
        <v>368.12</v>
      </c>
    </row>
    <row r="2747" spans="2:9" x14ac:dyDescent="0.25">
      <c r="B2747" t="s">
        <v>13</v>
      </c>
      <c r="C2747" t="s">
        <v>11</v>
      </c>
      <c r="D2747" t="s">
        <v>14</v>
      </c>
      <c r="E2747" s="1">
        <v>44358</v>
      </c>
      <c r="F2747" s="4">
        <v>4459</v>
      </c>
      <c r="G2747">
        <v>406</v>
      </c>
      <c r="H2747" s="3">
        <f>_xlfn.XLOOKUP(sales[[#This Row],[Product]],products[Product],products[Cost per box])*sales[[#This Row],[Boxes]]</f>
        <v>2561.8599999999997</v>
      </c>
      <c r="I2747" s="4">
        <f>sales[[#This Row],[Revenue]]-sales[[#This Row],[Cost]]</f>
        <v>1897.1400000000003</v>
      </c>
    </row>
    <row r="2748" spans="2:9" x14ac:dyDescent="0.25">
      <c r="B2748" t="s">
        <v>13</v>
      </c>
      <c r="C2748" t="s">
        <v>21</v>
      </c>
      <c r="D2748" t="s">
        <v>31</v>
      </c>
      <c r="E2748" s="1">
        <v>44358</v>
      </c>
      <c r="F2748" s="4">
        <v>7413</v>
      </c>
      <c r="G2748">
        <v>297</v>
      </c>
      <c r="H2748" s="3">
        <f>_xlfn.XLOOKUP(sales[[#This Row],[Product]],products[Product],products[Cost per box])*sales[[#This Row],[Boxes]]</f>
        <v>1698.84</v>
      </c>
      <c r="I2748" s="4">
        <f>sales[[#This Row],[Revenue]]-sales[[#This Row],[Cost]]</f>
        <v>5714.16</v>
      </c>
    </row>
    <row r="2749" spans="2:9" x14ac:dyDescent="0.25">
      <c r="B2749" t="s">
        <v>46</v>
      </c>
      <c r="C2749" t="s">
        <v>9</v>
      </c>
      <c r="D2749" t="s">
        <v>36</v>
      </c>
      <c r="E2749" s="1">
        <v>44358</v>
      </c>
      <c r="F2749" s="4">
        <v>1652</v>
      </c>
      <c r="G2749">
        <v>236</v>
      </c>
      <c r="H2749" s="3">
        <f>_xlfn.XLOOKUP(sales[[#This Row],[Product]],products[Product],products[Cost per box])*sales[[#This Row],[Boxes]]</f>
        <v>1189.44</v>
      </c>
      <c r="I2749" s="4">
        <f>sales[[#This Row],[Revenue]]-sales[[#This Row],[Cost]]</f>
        <v>462.55999999999995</v>
      </c>
    </row>
    <row r="2750" spans="2:9" x14ac:dyDescent="0.25">
      <c r="B2750" t="s">
        <v>49</v>
      </c>
      <c r="C2750" t="s">
        <v>21</v>
      </c>
      <c r="D2750" t="s">
        <v>52</v>
      </c>
      <c r="E2750" s="1">
        <v>44358</v>
      </c>
      <c r="F2750" s="4">
        <v>6874</v>
      </c>
      <c r="G2750">
        <v>328</v>
      </c>
      <c r="H2750" s="3">
        <f>_xlfn.XLOOKUP(sales[[#This Row],[Product]],products[Product],products[Cost per box])*sales[[#This Row],[Boxes]]</f>
        <v>1088.96</v>
      </c>
      <c r="I2750" s="4">
        <f>sales[[#This Row],[Revenue]]-sales[[#This Row],[Cost]]</f>
        <v>5785.04</v>
      </c>
    </row>
    <row r="2751" spans="2:9" x14ac:dyDescent="0.25">
      <c r="B2751" t="s">
        <v>13</v>
      </c>
      <c r="C2751" t="s">
        <v>16</v>
      </c>
      <c r="D2751" t="s">
        <v>14</v>
      </c>
      <c r="E2751" s="1">
        <v>44358</v>
      </c>
      <c r="F2751" s="4">
        <v>3822</v>
      </c>
      <c r="G2751">
        <v>319</v>
      </c>
      <c r="H2751" s="3">
        <f>_xlfn.XLOOKUP(sales[[#This Row],[Product]],products[Product],products[Cost per box])*sales[[#This Row],[Boxes]]</f>
        <v>2012.8899999999999</v>
      </c>
      <c r="I2751" s="4">
        <f>sales[[#This Row],[Revenue]]-sales[[#This Row],[Cost]]</f>
        <v>1809.1100000000001</v>
      </c>
    </row>
    <row r="2752" spans="2:9" x14ac:dyDescent="0.25">
      <c r="B2752" t="s">
        <v>13</v>
      </c>
      <c r="C2752" t="s">
        <v>9</v>
      </c>
      <c r="D2752" t="s">
        <v>7</v>
      </c>
      <c r="E2752" s="1">
        <v>44358</v>
      </c>
      <c r="F2752" s="4">
        <v>1519</v>
      </c>
      <c r="G2752">
        <v>85</v>
      </c>
      <c r="H2752" s="3">
        <f>_xlfn.XLOOKUP(sales[[#This Row],[Product]],products[Product],products[Cost per box])*sales[[#This Row],[Boxes]]</f>
        <v>437.75000000000006</v>
      </c>
      <c r="I2752" s="4">
        <f>sales[[#This Row],[Revenue]]-sales[[#This Row],[Cost]]</f>
        <v>1081.25</v>
      </c>
    </row>
    <row r="2753" spans="2:9" x14ac:dyDescent="0.25">
      <c r="B2753" t="s">
        <v>39</v>
      </c>
      <c r="C2753" t="s">
        <v>11</v>
      </c>
      <c r="D2753" t="s">
        <v>17</v>
      </c>
      <c r="E2753" s="1">
        <v>44358</v>
      </c>
      <c r="F2753" s="4">
        <v>7329</v>
      </c>
      <c r="G2753">
        <v>282</v>
      </c>
      <c r="H2753" s="3">
        <f>_xlfn.XLOOKUP(sales[[#This Row],[Product]],products[Product],products[Cost per box])*sales[[#This Row],[Boxes]]</f>
        <v>1917.6</v>
      </c>
      <c r="I2753" s="4">
        <f>sales[[#This Row],[Revenue]]-sales[[#This Row],[Cost]]</f>
        <v>5411.4</v>
      </c>
    </row>
    <row r="2754" spans="2:9" x14ac:dyDescent="0.25">
      <c r="B2754" t="s">
        <v>49</v>
      </c>
      <c r="C2754" t="s">
        <v>6</v>
      </c>
      <c r="D2754" t="s">
        <v>52</v>
      </c>
      <c r="E2754" s="1">
        <v>44361</v>
      </c>
      <c r="F2754" s="4">
        <v>8379</v>
      </c>
      <c r="G2754">
        <v>381</v>
      </c>
      <c r="H2754" s="3">
        <f>_xlfn.XLOOKUP(sales[[#This Row],[Product]],products[Product],products[Cost per box])*sales[[#This Row],[Boxes]]</f>
        <v>1264.9199999999998</v>
      </c>
      <c r="I2754" s="4">
        <f>sales[[#This Row],[Revenue]]-sales[[#This Row],[Cost]]</f>
        <v>7114.08</v>
      </c>
    </row>
    <row r="2755" spans="2:9" x14ac:dyDescent="0.25">
      <c r="B2755" t="s">
        <v>33</v>
      </c>
      <c r="C2755" t="s">
        <v>9</v>
      </c>
      <c r="D2755" t="s">
        <v>42</v>
      </c>
      <c r="E2755" s="1">
        <v>44361</v>
      </c>
      <c r="F2755" s="4">
        <v>5040</v>
      </c>
      <c r="G2755">
        <v>315</v>
      </c>
      <c r="H2755" s="3">
        <f>_xlfn.XLOOKUP(sales[[#This Row],[Product]],products[Product],products[Cost per box])*sales[[#This Row],[Boxes]]</f>
        <v>1493.1000000000001</v>
      </c>
      <c r="I2755" s="4">
        <f>sales[[#This Row],[Revenue]]-sales[[#This Row],[Cost]]</f>
        <v>3546.8999999999996</v>
      </c>
    </row>
    <row r="2756" spans="2:9" x14ac:dyDescent="0.25">
      <c r="B2756" t="s">
        <v>33</v>
      </c>
      <c r="C2756" t="s">
        <v>6</v>
      </c>
      <c r="D2756" t="s">
        <v>30</v>
      </c>
      <c r="E2756" s="1">
        <v>44361</v>
      </c>
      <c r="F2756" s="4">
        <v>154</v>
      </c>
      <c r="G2756">
        <v>6</v>
      </c>
      <c r="H2756" s="3">
        <f>_xlfn.XLOOKUP(sales[[#This Row],[Product]],products[Product],products[Cost per box])*sales[[#This Row],[Boxes]]</f>
        <v>22.080000000000002</v>
      </c>
      <c r="I2756" s="4">
        <f>sales[[#This Row],[Revenue]]-sales[[#This Row],[Cost]]</f>
        <v>131.91999999999999</v>
      </c>
    </row>
    <row r="2757" spans="2:9" x14ac:dyDescent="0.25">
      <c r="B2757" t="s">
        <v>41</v>
      </c>
      <c r="C2757" t="s">
        <v>9</v>
      </c>
      <c r="D2757" t="s">
        <v>45</v>
      </c>
      <c r="E2757" s="1">
        <v>44361</v>
      </c>
      <c r="F2757" s="4">
        <v>5824</v>
      </c>
      <c r="G2757">
        <v>324</v>
      </c>
      <c r="H2757" s="3">
        <f>_xlfn.XLOOKUP(sales[[#This Row],[Product]],products[Product],products[Cost per box])*sales[[#This Row],[Boxes]]</f>
        <v>2504.52</v>
      </c>
      <c r="I2757" s="4">
        <f>sales[[#This Row],[Revenue]]-sales[[#This Row],[Cost]]</f>
        <v>3319.48</v>
      </c>
    </row>
    <row r="2758" spans="2:9" x14ac:dyDescent="0.25">
      <c r="B2758" t="s">
        <v>39</v>
      </c>
      <c r="C2758" t="s">
        <v>6</v>
      </c>
      <c r="D2758" t="s">
        <v>19</v>
      </c>
      <c r="E2758" s="1">
        <v>44361</v>
      </c>
      <c r="F2758" s="4">
        <v>7532</v>
      </c>
      <c r="G2758">
        <v>343</v>
      </c>
      <c r="H2758" s="3">
        <f>_xlfn.XLOOKUP(sales[[#This Row],[Product]],products[Product],products[Cost per box])*sales[[#This Row],[Boxes]]</f>
        <v>3508.8900000000003</v>
      </c>
      <c r="I2758" s="4">
        <f>sales[[#This Row],[Revenue]]-sales[[#This Row],[Cost]]</f>
        <v>4023.1099999999997</v>
      </c>
    </row>
    <row r="2759" spans="2:9" x14ac:dyDescent="0.25">
      <c r="B2759" t="s">
        <v>34</v>
      </c>
      <c r="C2759" t="s">
        <v>21</v>
      </c>
      <c r="D2759" t="s">
        <v>42</v>
      </c>
      <c r="E2759" s="1">
        <v>44361</v>
      </c>
      <c r="F2759" s="4">
        <v>1442</v>
      </c>
      <c r="G2759">
        <v>97</v>
      </c>
      <c r="H2759" s="3">
        <f>_xlfn.XLOOKUP(sales[[#This Row],[Product]],products[Product],products[Cost per box])*sales[[#This Row],[Boxes]]</f>
        <v>459.78000000000003</v>
      </c>
      <c r="I2759" s="4">
        <f>sales[[#This Row],[Revenue]]-sales[[#This Row],[Cost]]</f>
        <v>982.22</v>
      </c>
    </row>
    <row r="2760" spans="2:9" x14ac:dyDescent="0.25">
      <c r="B2760" t="s">
        <v>34</v>
      </c>
      <c r="C2760" t="s">
        <v>27</v>
      </c>
      <c r="D2760" t="s">
        <v>44</v>
      </c>
      <c r="E2760" s="1">
        <v>44361</v>
      </c>
      <c r="F2760" s="4">
        <v>6356</v>
      </c>
      <c r="G2760">
        <v>318</v>
      </c>
      <c r="H2760" s="3">
        <f>_xlfn.XLOOKUP(sales[[#This Row],[Product]],products[Product],products[Cost per box])*sales[[#This Row],[Boxes]]</f>
        <v>3043.26</v>
      </c>
      <c r="I2760" s="4">
        <f>sales[[#This Row],[Revenue]]-sales[[#This Row],[Cost]]</f>
        <v>3312.74</v>
      </c>
    </row>
    <row r="2761" spans="2:9" x14ac:dyDescent="0.25">
      <c r="B2761" t="s">
        <v>18</v>
      </c>
      <c r="C2761" t="s">
        <v>21</v>
      </c>
      <c r="D2761" t="s">
        <v>52</v>
      </c>
      <c r="E2761" s="1">
        <v>44361</v>
      </c>
      <c r="F2761" s="4">
        <v>1365</v>
      </c>
      <c r="G2761">
        <v>69</v>
      </c>
      <c r="H2761" s="3">
        <f>_xlfn.XLOOKUP(sales[[#This Row],[Product]],products[Product],products[Cost per box])*sales[[#This Row],[Boxes]]</f>
        <v>229.07999999999998</v>
      </c>
      <c r="I2761" s="4">
        <f>sales[[#This Row],[Revenue]]-sales[[#This Row],[Cost]]</f>
        <v>1135.92</v>
      </c>
    </row>
    <row r="2762" spans="2:9" x14ac:dyDescent="0.25">
      <c r="B2762" t="s">
        <v>49</v>
      </c>
      <c r="C2762" t="s">
        <v>27</v>
      </c>
      <c r="D2762" t="s">
        <v>26</v>
      </c>
      <c r="E2762" s="1">
        <v>44361</v>
      </c>
      <c r="F2762" s="4">
        <v>427</v>
      </c>
      <c r="G2762">
        <v>33</v>
      </c>
      <c r="H2762" s="3">
        <f>_xlfn.XLOOKUP(sales[[#This Row],[Product]],products[Product],products[Cost per box])*sales[[#This Row],[Boxes]]</f>
        <v>212.19</v>
      </c>
      <c r="I2762" s="4">
        <f>sales[[#This Row],[Revenue]]-sales[[#This Row],[Cost]]</f>
        <v>214.81</v>
      </c>
    </row>
    <row r="2763" spans="2:9" x14ac:dyDescent="0.25">
      <c r="B2763" t="s">
        <v>23</v>
      </c>
      <c r="C2763" t="s">
        <v>6</v>
      </c>
      <c r="D2763" t="s">
        <v>28</v>
      </c>
      <c r="E2763" s="1">
        <v>44361</v>
      </c>
      <c r="F2763" s="4">
        <v>15981</v>
      </c>
      <c r="G2763">
        <v>695</v>
      </c>
      <c r="H2763" s="3">
        <f>_xlfn.XLOOKUP(sales[[#This Row],[Product]],products[Product],products[Cost per box])*sales[[#This Row],[Boxes]]</f>
        <v>1918.1999999999998</v>
      </c>
      <c r="I2763" s="4">
        <f>sales[[#This Row],[Revenue]]-sales[[#This Row],[Cost]]</f>
        <v>14062.8</v>
      </c>
    </row>
    <row r="2764" spans="2:9" x14ac:dyDescent="0.25">
      <c r="B2764" t="s">
        <v>39</v>
      </c>
      <c r="C2764" t="s">
        <v>11</v>
      </c>
      <c r="D2764" t="s">
        <v>7</v>
      </c>
      <c r="E2764" s="1">
        <v>44361</v>
      </c>
      <c r="F2764" s="4">
        <v>7238</v>
      </c>
      <c r="G2764">
        <v>381</v>
      </c>
      <c r="H2764" s="3">
        <f>_xlfn.XLOOKUP(sales[[#This Row],[Product]],products[Product],products[Cost per box])*sales[[#This Row],[Boxes]]</f>
        <v>1962.15</v>
      </c>
      <c r="I2764" s="4">
        <f>sales[[#This Row],[Revenue]]-sales[[#This Row],[Cost]]</f>
        <v>5275.85</v>
      </c>
    </row>
    <row r="2765" spans="2:9" x14ac:dyDescent="0.25">
      <c r="B2765" t="s">
        <v>34</v>
      </c>
      <c r="C2765" t="s">
        <v>6</v>
      </c>
      <c r="D2765" t="s">
        <v>17</v>
      </c>
      <c r="E2765" s="1">
        <v>44361</v>
      </c>
      <c r="F2765" s="4">
        <v>2919</v>
      </c>
      <c r="G2765">
        <v>109</v>
      </c>
      <c r="H2765" s="3">
        <f>_xlfn.XLOOKUP(sales[[#This Row],[Product]],products[Product],products[Cost per box])*sales[[#This Row],[Boxes]]</f>
        <v>741.19999999999993</v>
      </c>
      <c r="I2765" s="4">
        <f>sales[[#This Row],[Revenue]]-sales[[#This Row],[Cost]]</f>
        <v>2177.8000000000002</v>
      </c>
    </row>
    <row r="2766" spans="2:9" x14ac:dyDescent="0.25">
      <c r="B2766" t="s">
        <v>46</v>
      </c>
      <c r="C2766" t="s">
        <v>9</v>
      </c>
      <c r="D2766" t="s">
        <v>22</v>
      </c>
      <c r="E2766" s="1">
        <v>44361</v>
      </c>
      <c r="F2766" s="4">
        <v>2891</v>
      </c>
      <c r="G2766">
        <v>241</v>
      </c>
      <c r="H2766" s="3">
        <f>_xlfn.XLOOKUP(sales[[#This Row],[Product]],products[Product],products[Cost per box])*sales[[#This Row],[Boxes]]</f>
        <v>1981.0200000000002</v>
      </c>
      <c r="I2766" s="4">
        <f>sales[[#This Row],[Revenue]]-sales[[#This Row],[Cost]]</f>
        <v>909.97999999999979</v>
      </c>
    </row>
    <row r="2767" spans="2:9" x14ac:dyDescent="0.25">
      <c r="B2767" t="s">
        <v>13</v>
      </c>
      <c r="C2767" t="s">
        <v>21</v>
      </c>
      <c r="D2767" t="s">
        <v>52</v>
      </c>
      <c r="E2767" s="1">
        <v>44361</v>
      </c>
      <c r="F2767" s="4">
        <v>1253</v>
      </c>
      <c r="G2767">
        <v>63</v>
      </c>
      <c r="H2767" s="3">
        <f>_xlfn.XLOOKUP(sales[[#This Row],[Product]],products[Product],products[Cost per box])*sales[[#This Row],[Boxes]]</f>
        <v>209.16</v>
      </c>
      <c r="I2767" s="4">
        <f>sales[[#This Row],[Revenue]]-sales[[#This Row],[Cost]]</f>
        <v>1043.8399999999999</v>
      </c>
    </row>
    <row r="2768" spans="2:9" x14ac:dyDescent="0.25">
      <c r="B2768" t="s">
        <v>15</v>
      </c>
      <c r="C2768" t="s">
        <v>6</v>
      </c>
      <c r="D2768" t="s">
        <v>50</v>
      </c>
      <c r="E2768" s="1">
        <v>44361</v>
      </c>
      <c r="F2768" s="4">
        <v>3052</v>
      </c>
      <c r="G2768">
        <v>278</v>
      </c>
      <c r="H2768" s="3">
        <f>_xlfn.XLOOKUP(sales[[#This Row],[Product]],products[Product],products[Cost per box])*sales[[#This Row],[Boxes]]</f>
        <v>3449.98</v>
      </c>
      <c r="I2768" s="4">
        <f>sales[[#This Row],[Revenue]]-sales[[#This Row],[Cost]]</f>
        <v>-397.98</v>
      </c>
    </row>
    <row r="2769" spans="2:9" x14ac:dyDescent="0.25">
      <c r="B2769" t="s">
        <v>32</v>
      </c>
      <c r="C2769" t="s">
        <v>16</v>
      </c>
      <c r="D2769" t="s">
        <v>42</v>
      </c>
      <c r="E2769" s="1">
        <v>44361</v>
      </c>
      <c r="F2769" s="4">
        <v>6734</v>
      </c>
      <c r="G2769">
        <v>375</v>
      </c>
      <c r="H2769" s="3">
        <f>_xlfn.XLOOKUP(sales[[#This Row],[Product]],products[Product],products[Cost per box])*sales[[#This Row],[Boxes]]</f>
        <v>1777.5</v>
      </c>
      <c r="I2769" s="4">
        <f>sales[[#This Row],[Revenue]]-sales[[#This Row],[Cost]]</f>
        <v>4956.5</v>
      </c>
    </row>
    <row r="2770" spans="2:9" x14ac:dyDescent="0.25">
      <c r="B2770" t="s">
        <v>32</v>
      </c>
      <c r="C2770" t="s">
        <v>6</v>
      </c>
      <c r="D2770" t="s">
        <v>43</v>
      </c>
      <c r="E2770" s="1">
        <v>44361</v>
      </c>
      <c r="F2770" s="4">
        <v>6076</v>
      </c>
      <c r="G2770">
        <v>234</v>
      </c>
      <c r="H2770" s="3">
        <f>_xlfn.XLOOKUP(sales[[#This Row],[Product]],products[Product],products[Cost per box])*sales[[#This Row],[Boxes]]</f>
        <v>900.9</v>
      </c>
      <c r="I2770" s="4">
        <f>sales[[#This Row],[Revenue]]-sales[[#This Row],[Cost]]</f>
        <v>5175.1000000000004</v>
      </c>
    </row>
    <row r="2771" spans="2:9" x14ac:dyDescent="0.25">
      <c r="B2771" t="s">
        <v>41</v>
      </c>
      <c r="C2771" t="s">
        <v>21</v>
      </c>
      <c r="D2771" t="s">
        <v>50</v>
      </c>
      <c r="E2771" s="1">
        <v>44361</v>
      </c>
      <c r="F2771" s="4">
        <v>4613</v>
      </c>
      <c r="G2771">
        <v>308</v>
      </c>
      <c r="H2771" s="3">
        <f>_xlfn.XLOOKUP(sales[[#This Row],[Product]],products[Product],products[Cost per box])*sales[[#This Row],[Boxes]]</f>
        <v>3822.28</v>
      </c>
      <c r="I2771" s="4">
        <f>sales[[#This Row],[Revenue]]-sales[[#This Row],[Cost]]</f>
        <v>790.7199999999998</v>
      </c>
    </row>
    <row r="2772" spans="2:9" x14ac:dyDescent="0.25">
      <c r="B2772" t="s">
        <v>39</v>
      </c>
      <c r="C2772" t="s">
        <v>6</v>
      </c>
      <c r="D2772" t="s">
        <v>17</v>
      </c>
      <c r="E2772" s="1">
        <v>44361</v>
      </c>
      <c r="F2772" s="4">
        <v>2177</v>
      </c>
      <c r="G2772">
        <v>91</v>
      </c>
      <c r="H2772" s="3">
        <f>_xlfn.XLOOKUP(sales[[#This Row],[Product]],products[Product],products[Cost per box])*sales[[#This Row],[Boxes]]</f>
        <v>618.79999999999995</v>
      </c>
      <c r="I2772" s="4">
        <f>sales[[#This Row],[Revenue]]-sales[[#This Row],[Cost]]</f>
        <v>1558.2</v>
      </c>
    </row>
    <row r="2773" spans="2:9" x14ac:dyDescent="0.25">
      <c r="B2773" t="s">
        <v>32</v>
      </c>
      <c r="C2773" t="s">
        <v>6</v>
      </c>
      <c r="D2773" t="s">
        <v>36</v>
      </c>
      <c r="E2773" s="1">
        <v>44361</v>
      </c>
      <c r="F2773" s="4">
        <v>13937</v>
      </c>
      <c r="G2773">
        <v>1540</v>
      </c>
      <c r="H2773" s="3">
        <f>_xlfn.XLOOKUP(sales[[#This Row],[Product]],products[Product],products[Cost per box])*sales[[#This Row],[Boxes]]</f>
        <v>7761.6</v>
      </c>
      <c r="I2773" s="4">
        <f>sales[[#This Row],[Revenue]]-sales[[#This Row],[Cost]]</f>
        <v>6175.4</v>
      </c>
    </row>
    <row r="2774" spans="2:9" x14ac:dyDescent="0.25">
      <c r="B2774" t="s">
        <v>29</v>
      </c>
      <c r="C2774" t="s">
        <v>11</v>
      </c>
      <c r="D2774" t="s">
        <v>30</v>
      </c>
      <c r="E2774" s="1">
        <v>44361</v>
      </c>
      <c r="F2774" s="4">
        <v>889</v>
      </c>
      <c r="G2774">
        <v>33</v>
      </c>
      <c r="H2774" s="3">
        <f>_xlfn.XLOOKUP(sales[[#This Row],[Product]],products[Product],products[Cost per box])*sales[[#This Row],[Boxes]]</f>
        <v>121.44000000000001</v>
      </c>
      <c r="I2774" s="4">
        <f>sales[[#This Row],[Revenue]]-sales[[#This Row],[Cost]]</f>
        <v>767.56</v>
      </c>
    </row>
    <row r="2775" spans="2:9" x14ac:dyDescent="0.25">
      <c r="B2775" t="s">
        <v>25</v>
      </c>
      <c r="C2775" t="s">
        <v>9</v>
      </c>
      <c r="D2775" t="s">
        <v>35</v>
      </c>
      <c r="E2775" s="1">
        <v>44361</v>
      </c>
      <c r="F2775" s="4">
        <v>2912</v>
      </c>
      <c r="G2775">
        <v>324</v>
      </c>
      <c r="H2775" s="3">
        <f>_xlfn.XLOOKUP(sales[[#This Row],[Product]],products[Product],products[Cost per box])*sales[[#This Row],[Boxes]]</f>
        <v>858.6</v>
      </c>
      <c r="I2775" s="4">
        <f>sales[[#This Row],[Revenue]]-sales[[#This Row],[Cost]]</f>
        <v>2053.4</v>
      </c>
    </row>
    <row r="2776" spans="2:9" x14ac:dyDescent="0.25">
      <c r="B2776" t="s">
        <v>40</v>
      </c>
      <c r="C2776" t="s">
        <v>9</v>
      </c>
      <c r="D2776" t="s">
        <v>24</v>
      </c>
      <c r="E2776" s="1">
        <v>44361</v>
      </c>
      <c r="F2776" s="4">
        <v>7098</v>
      </c>
      <c r="G2776">
        <v>263</v>
      </c>
      <c r="H2776" s="3">
        <f>_xlfn.XLOOKUP(sales[[#This Row],[Product]],products[Product],products[Cost per box])*sales[[#This Row],[Boxes]]</f>
        <v>2764.13</v>
      </c>
      <c r="I2776" s="4">
        <f>sales[[#This Row],[Revenue]]-sales[[#This Row],[Cost]]</f>
        <v>4333.87</v>
      </c>
    </row>
    <row r="2777" spans="2:9" x14ac:dyDescent="0.25">
      <c r="B2777" t="s">
        <v>32</v>
      </c>
      <c r="C2777" t="s">
        <v>11</v>
      </c>
      <c r="D2777" t="s">
        <v>43</v>
      </c>
      <c r="E2777" s="1">
        <v>44361</v>
      </c>
      <c r="F2777" s="4">
        <v>637</v>
      </c>
      <c r="G2777">
        <v>25</v>
      </c>
      <c r="H2777" s="3">
        <f>_xlfn.XLOOKUP(sales[[#This Row],[Product]],products[Product],products[Cost per box])*sales[[#This Row],[Boxes]]</f>
        <v>96.25</v>
      </c>
      <c r="I2777" s="4">
        <f>sales[[#This Row],[Revenue]]-sales[[#This Row],[Cost]]</f>
        <v>540.75</v>
      </c>
    </row>
    <row r="2778" spans="2:9" x14ac:dyDescent="0.25">
      <c r="B2778" t="s">
        <v>32</v>
      </c>
      <c r="C2778" t="s">
        <v>27</v>
      </c>
      <c r="D2778" t="s">
        <v>45</v>
      </c>
      <c r="E2778" s="1">
        <v>44361</v>
      </c>
      <c r="F2778" s="4">
        <v>4529</v>
      </c>
      <c r="G2778">
        <v>252</v>
      </c>
      <c r="H2778" s="3">
        <f>_xlfn.XLOOKUP(sales[[#This Row],[Product]],products[Product],products[Cost per box])*sales[[#This Row],[Boxes]]</f>
        <v>1947.96</v>
      </c>
      <c r="I2778" s="4">
        <f>sales[[#This Row],[Revenue]]-sales[[#This Row],[Cost]]</f>
        <v>2581.04</v>
      </c>
    </row>
    <row r="2779" spans="2:9" x14ac:dyDescent="0.25">
      <c r="B2779" t="s">
        <v>10</v>
      </c>
      <c r="C2779" t="s">
        <v>16</v>
      </c>
      <c r="D2779" t="s">
        <v>45</v>
      </c>
      <c r="E2779" s="1">
        <v>44361</v>
      </c>
      <c r="F2779" s="4">
        <v>6370</v>
      </c>
      <c r="G2779">
        <v>354</v>
      </c>
      <c r="H2779" s="3">
        <f>_xlfn.XLOOKUP(sales[[#This Row],[Product]],products[Product],products[Cost per box])*sales[[#This Row],[Boxes]]</f>
        <v>2736.42</v>
      </c>
      <c r="I2779" s="4">
        <f>sales[[#This Row],[Revenue]]-sales[[#This Row],[Cost]]</f>
        <v>3633.58</v>
      </c>
    </row>
    <row r="2780" spans="2:9" x14ac:dyDescent="0.25">
      <c r="B2780" t="s">
        <v>18</v>
      </c>
      <c r="C2780" t="s">
        <v>16</v>
      </c>
      <c r="D2780" t="s">
        <v>36</v>
      </c>
      <c r="E2780" s="1">
        <v>44361</v>
      </c>
      <c r="F2780" s="4">
        <v>5565</v>
      </c>
      <c r="G2780">
        <v>506</v>
      </c>
      <c r="H2780" s="3">
        <f>_xlfn.XLOOKUP(sales[[#This Row],[Product]],products[Product],products[Cost per box])*sales[[#This Row],[Boxes]]</f>
        <v>2550.2400000000002</v>
      </c>
      <c r="I2780" s="4">
        <f>sales[[#This Row],[Revenue]]-sales[[#This Row],[Cost]]</f>
        <v>3014.7599999999998</v>
      </c>
    </row>
    <row r="2781" spans="2:9" x14ac:dyDescent="0.25">
      <c r="B2781" t="s">
        <v>41</v>
      </c>
      <c r="C2781" t="s">
        <v>27</v>
      </c>
      <c r="D2781" t="s">
        <v>19</v>
      </c>
      <c r="E2781" s="1">
        <v>44361</v>
      </c>
      <c r="F2781" s="4">
        <v>4151</v>
      </c>
      <c r="G2781">
        <v>167</v>
      </c>
      <c r="H2781" s="3">
        <f>_xlfn.XLOOKUP(sales[[#This Row],[Product]],products[Product],products[Cost per box])*sales[[#This Row],[Boxes]]</f>
        <v>1708.41</v>
      </c>
      <c r="I2781" s="4">
        <f>sales[[#This Row],[Revenue]]-sales[[#This Row],[Cost]]</f>
        <v>2442.59</v>
      </c>
    </row>
    <row r="2782" spans="2:9" x14ac:dyDescent="0.25">
      <c r="B2782" t="s">
        <v>23</v>
      </c>
      <c r="C2782" t="s">
        <v>21</v>
      </c>
      <c r="D2782" t="s">
        <v>31</v>
      </c>
      <c r="E2782" s="1">
        <v>44361</v>
      </c>
      <c r="F2782" s="4">
        <v>8596</v>
      </c>
      <c r="G2782">
        <v>410</v>
      </c>
      <c r="H2782" s="3">
        <f>_xlfn.XLOOKUP(sales[[#This Row],[Product]],products[Product],products[Cost per box])*sales[[#This Row],[Boxes]]</f>
        <v>2345.1999999999998</v>
      </c>
      <c r="I2782" s="4">
        <f>sales[[#This Row],[Revenue]]-sales[[#This Row],[Cost]]</f>
        <v>6250.8</v>
      </c>
    </row>
    <row r="2783" spans="2:9" x14ac:dyDescent="0.25">
      <c r="B2783" t="s">
        <v>51</v>
      </c>
      <c r="C2783" t="s">
        <v>16</v>
      </c>
      <c r="D2783" t="s">
        <v>19</v>
      </c>
      <c r="E2783" s="1">
        <v>44361</v>
      </c>
      <c r="F2783" s="4">
        <v>5320</v>
      </c>
      <c r="G2783">
        <v>213</v>
      </c>
      <c r="H2783" s="3">
        <f>_xlfn.XLOOKUP(sales[[#This Row],[Product]],products[Product],products[Cost per box])*sales[[#This Row],[Boxes]]</f>
        <v>2178.9900000000002</v>
      </c>
      <c r="I2783" s="4">
        <f>sales[[#This Row],[Revenue]]-sales[[#This Row],[Cost]]</f>
        <v>3141.0099999999998</v>
      </c>
    </row>
    <row r="2784" spans="2:9" x14ac:dyDescent="0.25">
      <c r="B2784" t="s">
        <v>37</v>
      </c>
      <c r="C2784" t="s">
        <v>6</v>
      </c>
      <c r="D2784" t="s">
        <v>28</v>
      </c>
      <c r="E2784" s="1">
        <v>44361</v>
      </c>
      <c r="F2784" s="4">
        <v>4571</v>
      </c>
      <c r="G2784">
        <v>170</v>
      </c>
      <c r="H2784" s="3">
        <f>_xlfn.XLOOKUP(sales[[#This Row],[Product]],products[Product],products[Cost per box])*sales[[#This Row],[Boxes]]</f>
        <v>469.2</v>
      </c>
      <c r="I2784" s="4">
        <f>sales[[#This Row],[Revenue]]-sales[[#This Row],[Cost]]</f>
        <v>4101.8</v>
      </c>
    </row>
    <row r="2785" spans="2:9" x14ac:dyDescent="0.25">
      <c r="B2785" t="s">
        <v>25</v>
      </c>
      <c r="C2785" t="s">
        <v>27</v>
      </c>
      <c r="D2785" t="s">
        <v>14</v>
      </c>
      <c r="E2785" s="1">
        <v>44362</v>
      </c>
      <c r="F2785" s="4">
        <v>8617</v>
      </c>
      <c r="G2785">
        <v>840</v>
      </c>
      <c r="H2785" s="3">
        <f>_xlfn.XLOOKUP(sales[[#This Row],[Product]],products[Product],products[Cost per box])*sales[[#This Row],[Boxes]]</f>
        <v>5300.4</v>
      </c>
      <c r="I2785" s="4">
        <f>sales[[#This Row],[Revenue]]-sales[[#This Row],[Cost]]</f>
        <v>3316.6000000000004</v>
      </c>
    </row>
    <row r="2786" spans="2:9" x14ac:dyDescent="0.25">
      <c r="B2786" t="s">
        <v>13</v>
      </c>
      <c r="C2786" t="s">
        <v>6</v>
      </c>
      <c r="D2786" t="s">
        <v>38</v>
      </c>
      <c r="E2786" s="1">
        <v>44362</v>
      </c>
      <c r="F2786" s="4">
        <v>3556</v>
      </c>
      <c r="G2786">
        <v>137</v>
      </c>
      <c r="H2786" s="3">
        <f>_xlfn.XLOOKUP(sales[[#This Row],[Product]],products[Product],products[Cost per box])*sales[[#This Row],[Boxes]]</f>
        <v>1361.78</v>
      </c>
      <c r="I2786" s="4">
        <f>sales[[#This Row],[Revenue]]-sales[[#This Row],[Cost]]</f>
        <v>2194.2200000000003</v>
      </c>
    </row>
    <row r="2787" spans="2:9" x14ac:dyDescent="0.25">
      <c r="B2787" t="s">
        <v>34</v>
      </c>
      <c r="C2787" t="s">
        <v>21</v>
      </c>
      <c r="D2787" t="s">
        <v>28</v>
      </c>
      <c r="E2787" s="1">
        <v>44362</v>
      </c>
      <c r="F2787" s="4">
        <v>2401</v>
      </c>
      <c r="G2787">
        <v>93</v>
      </c>
      <c r="H2787" s="3">
        <f>_xlfn.XLOOKUP(sales[[#This Row],[Product]],products[Product],products[Cost per box])*sales[[#This Row],[Boxes]]</f>
        <v>256.68</v>
      </c>
      <c r="I2787" s="4">
        <f>sales[[#This Row],[Revenue]]-sales[[#This Row],[Cost]]</f>
        <v>2144.3200000000002</v>
      </c>
    </row>
    <row r="2788" spans="2:9" x14ac:dyDescent="0.25">
      <c r="B2788" t="s">
        <v>29</v>
      </c>
      <c r="C2788" t="s">
        <v>6</v>
      </c>
      <c r="D2788" t="s">
        <v>45</v>
      </c>
      <c r="E2788" s="1">
        <v>44362</v>
      </c>
      <c r="F2788" s="4">
        <v>672</v>
      </c>
      <c r="G2788">
        <v>34</v>
      </c>
      <c r="H2788" s="3">
        <f>_xlfn.XLOOKUP(sales[[#This Row],[Product]],products[Product],products[Cost per box])*sales[[#This Row],[Boxes]]</f>
        <v>262.82</v>
      </c>
      <c r="I2788" s="4">
        <f>sales[[#This Row],[Revenue]]-sales[[#This Row],[Cost]]</f>
        <v>409.18</v>
      </c>
    </row>
    <row r="2789" spans="2:9" x14ac:dyDescent="0.25">
      <c r="B2789" t="s">
        <v>10</v>
      </c>
      <c r="C2789" t="s">
        <v>21</v>
      </c>
      <c r="D2789" t="s">
        <v>35</v>
      </c>
      <c r="E2789" s="1">
        <v>44362</v>
      </c>
      <c r="F2789" s="4">
        <v>2709</v>
      </c>
      <c r="G2789">
        <v>301</v>
      </c>
      <c r="H2789" s="3">
        <f>_xlfn.XLOOKUP(sales[[#This Row],[Product]],products[Product],products[Cost per box])*sales[[#This Row],[Boxes]]</f>
        <v>797.65</v>
      </c>
      <c r="I2789" s="4">
        <f>sales[[#This Row],[Revenue]]-sales[[#This Row],[Cost]]</f>
        <v>1911.35</v>
      </c>
    </row>
    <row r="2790" spans="2:9" x14ac:dyDescent="0.25">
      <c r="B2790" t="s">
        <v>39</v>
      </c>
      <c r="C2790" t="s">
        <v>16</v>
      </c>
      <c r="D2790" t="s">
        <v>43</v>
      </c>
      <c r="E2790" s="1">
        <v>44362</v>
      </c>
      <c r="F2790" s="4">
        <v>9618</v>
      </c>
      <c r="G2790">
        <v>357</v>
      </c>
      <c r="H2790" s="3">
        <f>_xlfn.XLOOKUP(sales[[#This Row],[Product]],products[Product],products[Cost per box])*sales[[#This Row],[Boxes]]</f>
        <v>1374.45</v>
      </c>
      <c r="I2790" s="4">
        <f>sales[[#This Row],[Revenue]]-sales[[#This Row],[Cost]]</f>
        <v>8243.5499999999993</v>
      </c>
    </row>
    <row r="2791" spans="2:9" x14ac:dyDescent="0.25">
      <c r="B2791" t="s">
        <v>39</v>
      </c>
      <c r="C2791" t="s">
        <v>9</v>
      </c>
      <c r="D2791" t="s">
        <v>26</v>
      </c>
      <c r="E2791" s="1">
        <v>44362</v>
      </c>
      <c r="F2791" s="4">
        <v>3367</v>
      </c>
      <c r="G2791">
        <v>241</v>
      </c>
      <c r="H2791" s="3">
        <f>_xlfn.XLOOKUP(sales[[#This Row],[Product]],products[Product],products[Cost per box])*sales[[#This Row],[Boxes]]</f>
        <v>1549.6299999999999</v>
      </c>
      <c r="I2791" s="4">
        <f>sales[[#This Row],[Revenue]]-sales[[#This Row],[Cost]]</f>
        <v>1817.3700000000001</v>
      </c>
    </row>
    <row r="2792" spans="2:9" x14ac:dyDescent="0.25">
      <c r="B2792" t="s">
        <v>39</v>
      </c>
      <c r="C2792" t="s">
        <v>16</v>
      </c>
      <c r="D2792" t="s">
        <v>35</v>
      </c>
      <c r="E2792" s="1">
        <v>44362</v>
      </c>
      <c r="F2792" s="4">
        <v>4291</v>
      </c>
      <c r="G2792">
        <v>477</v>
      </c>
      <c r="H2792" s="3">
        <f>_xlfn.XLOOKUP(sales[[#This Row],[Product]],products[Product],products[Cost per box])*sales[[#This Row],[Boxes]]</f>
        <v>1264.05</v>
      </c>
      <c r="I2792" s="4">
        <f>sales[[#This Row],[Revenue]]-sales[[#This Row],[Cost]]</f>
        <v>3026.95</v>
      </c>
    </row>
    <row r="2793" spans="2:9" x14ac:dyDescent="0.25">
      <c r="B2793" t="s">
        <v>29</v>
      </c>
      <c r="C2793" t="s">
        <v>9</v>
      </c>
      <c r="D2793" t="s">
        <v>28</v>
      </c>
      <c r="E2793" s="1">
        <v>44362</v>
      </c>
      <c r="F2793" s="4">
        <v>5082</v>
      </c>
      <c r="G2793">
        <v>189</v>
      </c>
      <c r="H2793" s="3">
        <f>_xlfn.XLOOKUP(sales[[#This Row],[Product]],products[Product],products[Cost per box])*sales[[#This Row],[Boxes]]</f>
        <v>521.64</v>
      </c>
      <c r="I2793" s="4">
        <f>sales[[#This Row],[Revenue]]-sales[[#This Row],[Cost]]</f>
        <v>4560.3599999999997</v>
      </c>
    </row>
    <row r="2794" spans="2:9" x14ac:dyDescent="0.25">
      <c r="B2794" t="s">
        <v>18</v>
      </c>
      <c r="C2794" t="s">
        <v>21</v>
      </c>
      <c r="D2794" t="s">
        <v>35</v>
      </c>
      <c r="E2794" s="1">
        <v>44362</v>
      </c>
      <c r="F2794" s="4">
        <v>616</v>
      </c>
      <c r="G2794">
        <v>69</v>
      </c>
      <c r="H2794" s="3">
        <f>_xlfn.XLOOKUP(sales[[#This Row],[Product]],products[Product],products[Cost per box])*sales[[#This Row],[Boxes]]</f>
        <v>182.85</v>
      </c>
      <c r="I2794" s="4">
        <f>sales[[#This Row],[Revenue]]-sales[[#This Row],[Cost]]</f>
        <v>433.15</v>
      </c>
    </row>
    <row r="2795" spans="2:9" x14ac:dyDescent="0.25">
      <c r="B2795" t="s">
        <v>15</v>
      </c>
      <c r="C2795" t="s">
        <v>9</v>
      </c>
      <c r="D2795" t="s">
        <v>44</v>
      </c>
      <c r="E2795" s="1">
        <v>44362</v>
      </c>
      <c r="F2795" s="4">
        <v>623</v>
      </c>
      <c r="G2795">
        <v>32</v>
      </c>
      <c r="H2795" s="3">
        <f>_xlfn.XLOOKUP(sales[[#This Row],[Product]],products[Product],products[Cost per box])*sales[[#This Row],[Boxes]]</f>
        <v>306.24</v>
      </c>
      <c r="I2795" s="4">
        <f>sales[[#This Row],[Revenue]]-sales[[#This Row],[Cost]]</f>
        <v>316.76</v>
      </c>
    </row>
    <row r="2796" spans="2:9" x14ac:dyDescent="0.25">
      <c r="B2796" t="s">
        <v>8</v>
      </c>
      <c r="C2796" t="s">
        <v>11</v>
      </c>
      <c r="D2796" t="s">
        <v>24</v>
      </c>
      <c r="E2796" s="1">
        <v>44362</v>
      </c>
      <c r="F2796" s="4">
        <v>5425</v>
      </c>
      <c r="G2796">
        <v>227</v>
      </c>
      <c r="H2796" s="3">
        <f>_xlfn.XLOOKUP(sales[[#This Row],[Product]],products[Product],products[Cost per box])*sales[[#This Row],[Boxes]]</f>
        <v>2385.77</v>
      </c>
      <c r="I2796" s="4">
        <f>sales[[#This Row],[Revenue]]-sales[[#This Row],[Cost]]</f>
        <v>3039.23</v>
      </c>
    </row>
    <row r="2797" spans="2:9" x14ac:dyDescent="0.25">
      <c r="B2797" t="s">
        <v>33</v>
      </c>
      <c r="C2797" t="s">
        <v>6</v>
      </c>
      <c r="D2797" t="s">
        <v>7</v>
      </c>
      <c r="E2797" s="1">
        <v>44362</v>
      </c>
      <c r="F2797" s="4">
        <v>1701</v>
      </c>
      <c r="G2797">
        <v>101</v>
      </c>
      <c r="H2797" s="3">
        <f>_xlfn.XLOOKUP(sales[[#This Row],[Product]],products[Product],products[Cost per box])*sales[[#This Row],[Boxes]]</f>
        <v>520.15000000000009</v>
      </c>
      <c r="I2797" s="4">
        <f>sales[[#This Row],[Revenue]]-sales[[#This Row],[Cost]]</f>
        <v>1180.8499999999999</v>
      </c>
    </row>
    <row r="2798" spans="2:9" x14ac:dyDescent="0.25">
      <c r="B2798" t="s">
        <v>18</v>
      </c>
      <c r="C2798" t="s">
        <v>11</v>
      </c>
      <c r="D2798" t="s">
        <v>43</v>
      </c>
      <c r="E2798" s="1">
        <v>44362</v>
      </c>
      <c r="F2798" s="4">
        <v>693</v>
      </c>
      <c r="G2798">
        <v>29</v>
      </c>
      <c r="H2798" s="3">
        <f>_xlfn.XLOOKUP(sales[[#This Row],[Product]],products[Product],products[Cost per box])*sales[[#This Row],[Boxes]]</f>
        <v>111.65</v>
      </c>
      <c r="I2798" s="4">
        <f>sales[[#This Row],[Revenue]]-sales[[#This Row],[Cost]]</f>
        <v>581.35</v>
      </c>
    </row>
    <row r="2799" spans="2:9" x14ac:dyDescent="0.25">
      <c r="B2799" t="s">
        <v>51</v>
      </c>
      <c r="C2799" t="s">
        <v>9</v>
      </c>
      <c r="D2799" t="s">
        <v>28</v>
      </c>
      <c r="E2799" s="1">
        <v>44362</v>
      </c>
      <c r="F2799" s="4">
        <v>3668</v>
      </c>
      <c r="G2799">
        <v>147</v>
      </c>
      <c r="H2799" s="3">
        <f>_xlfn.XLOOKUP(sales[[#This Row],[Product]],products[Product],products[Cost per box])*sales[[#This Row],[Boxes]]</f>
        <v>405.71999999999997</v>
      </c>
      <c r="I2799" s="4">
        <f>sales[[#This Row],[Revenue]]-sales[[#This Row],[Cost]]</f>
        <v>3262.28</v>
      </c>
    </row>
    <row r="2800" spans="2:9" x14ac:dyDescent="0.25">
      <c r="B2800" t="s">
        <v>39</v>
      </c>
      <c r="C2800" t="s">
        <v>9</v>
      </c>
      <c r="D2800" t="s">
        <v>38</v>
      </c>
      <c r="E2800" s="1">
        <v>44362</v>
      </c>
      <c r="F2800" s="4">
        <v>3752</v>
      </c>
      <c r="G2800">
        <v>157</v>
      </c>
      <c r="H2800" s="3">
        <f>_xlfn.XLOOKUP(sales[[#This Row],[Product]],products[Product],products[Cost per box])*sales[[#This Row],[Boxes]]</f>
        <v>1560.58</v>
      </c>
      <c r="I2800" s="4">
        <f>sales[[#This Row],[Revenue]]-sales[[#This Row],[Cost]]</f>
        <v>2191.42</v>
      </c>
    </row>
    <row r="2801" spans="2:9" x14ac:dyDescent="0.25">
      <c r="B2801" t="s">
        <v>37</v>
      </c>
      <c r="C2801" t="s">
        <v>16</v>
      </c>
      <c r="D2801" t="s">
        <v>14</v>
      </c>
      <c r="E2801" s="1">
        <v>44362</v>
      </c>
      <c r="F2801" s="4">
        <v>1722</v>
      </c>
      <c r="G2801">
        <v>173</v>
      </c>
      <c r="H2801" s="3">
        <f>_xlfn.XLOOKUP(sales[[#This Row],[Product]],products[Product],products[Cost per box])*sales[[#This Row],[Boxes]]</f>
        <v>1091.6299999999999</v>
      </c>
      <c r="I2801" s="4">
        <f>sales[[#This Row],[Revenue]]-sales[[#This Row],[Cost]]</f>
        <v>630.37000000000012</v>
      </c>
    </row>
    <row r="2802" spans="2:9" x14ac:dyDescent="0.25">
      <c r="B2802" t="s">
        <v>39</v>
      </c>
      <c r="C2802" t="s">
        <v>16</v>
      </c>
      <c r="D2802" t="s">
        <v>30</v>
      </c>
      <c r="E2802" s="1">
        <v>44362</v>
      </c>
      <c r="F2802" s="4">
        <v>238</v>
      </c>
      <c r="G2802">
        <v>9</v>
      </c>
      <c r="H2802" s="3">
        <f>_xlfn.XLOOKUP(sales[[#This Row],[Product]],products[Product],products[Cost per box])*sales[[#This Row],[Boxes]]</f>
        <v>33.120000000000005</v>
      </c>
      <c r="I2802" s="4">
        <f>sales[[#This Row],[Revenue]]-sales[[#This Row],[Cost]]</f>
        <v>204.88</v>
      </c>
    </row>
    <row r="2803" spans="2:9" x14ac:dyDescent="0.25">
      <c r="B2803" t="s">
        <v>32</v>
      </c>
      <c r="C2803" t="s">
        <v>27</v>
      </c>
      <c r="D2803" t="s">
        <v>30</v>
      </c>
      <c r="E2803" s="1">
        <v>44362</v>
      </c>
      <c r="F2803" s="4">
        <v>3192</v>
      </c>
      <c r="G2803">
        <v>128</v>
      </c>
      <c r="H2803" s="3">
        <f>_xlfn.XLOOKUP(sales[[#This Row],[Product]],products[Product],products[Cost per box])*sales[[#This Row],[Boxes]]</f>
        <v>471.04</v>
      </c>
      <c r="I2803" s="4">
        <f>sales[[#This Row],[Revenue]]-sales[[#This Row],[Cost]]</f>
        <v>2720.96</v>
      </c>
    </row>
    <row r="2804" spans="2:9" x14ac:dyDescent="0.25">
      <c r="B2804" t="s">
        <v>34</v>
      </c>
      <c r="C2804" t="s">
        <v>9</v>
      </c>
      <c r="D2804" t="s">
        <v>19</v>
      </c>
      <c r="E2804" s="1">
        <v>44362</v>
      </c>
      <c r="F2804" s="4">
        <v>1113</v>
      </c>
      <c r="G2804">
        <v>49</v>
      </c>
      <c r="H2804" s="3">
        <f>_xlfn.XLOOKUP(sales[[#This Row],[Product]],products[Product],products[Cost per box])*sales[[#This Row],[Boxes]]</f>
        <v>501.27000000000004</v>
      </c>
      <c r="I2804" s="4">
        <f>sales[[#This Row],[Revenue]]-sales[[#This Row],[Cost]]</f>
        <v>611.73</v>
      </c>
    </row>
    <row r="2805" spans="2:9" x14ac:dyDescent="0.25">
      <c r="B2805" t="s">
        <v>10</v>
      </c>
      <c r="C2805" t="s">
        <v>11</v>
      </c>
      <c r="D2805" t="s">
        <v>24</v>
      </c>
      <c r="E2805" s="1">
        <v>44362</v>
      </c>
      <c r="F2805" s="4">
        <v>63</v>
      </c>
      <c r="G2805">
        <v>3</v>
      </c>
      <c r="H2805" s="3">
        <f>_xlfn.XLOOKUP(sales[[#This Row],[Product]],products[Product],products[Cost per box])*sales[[#This Row],[Boxes]]</f>
        <v>31.53</v>
      </c>
      <c r="I2805" s="4">
        <f>sales[[#This Row],[Revenue]]-sales[[#This Row],[Cost]]</f>
        <v>31.47</v>
      </c>
    </row>
    <row r="2806" spans="2:9" x14ac:dyDescent="0.25">
      <c r="B2806" t="s">
        <v>39</v>
      </c>
      <c r="C2806" t="s">
        <v>27</v>
      </c>
      <c r="D2806" t="s">
        <v>24</v>
      </c>
      <c r="E2806" s="1">
        <v>44362</v>
      </c>
      <c r="F2806" s="4">
        <v>5691</v>
      </c>
      <c r="G2806">
        <v>204</v>
      </c>
      <c r="H2806" s="3">
        <f>_xlfn.XLOOKUP(sales[[#This Row],[Product]],products[Product],products[Cost per box])*sales[[#This Row],[Boxes]]</f>
        <v>2144.04</v>
      </c>
      <c r="I2806" s="4">
        <f>sales[[#This Row],[Revenue]]-sales[[#This Row],[Cost]]</f>
        <v>3546.96</v>
      </c>
    </row>
    <row r="2807" spans="2:9" x14ac:dyDescent="0.25">
      <c r="B2807" t="s">
        <v>41</v>
      </c>
      <c r="C2807" t="s">
        <v>27</v>
      </c>
      <c r="D2807" t="s">
        <v>42</v>
      </c>
      <c r="E2807" s="1">
        <v>44362</v>
      </c>
      <c r="F2807" s="4">
        <v>7427</v>
      </c>
      <c r="G2807">
        <v>391</v>
      </c>
      <c r="H2807" s="3">
        <f>_xlfn.XLOOKUP(sales[[#This Row],[Product]],products[Product],products[Cost per box])*sales[[#This Row],[Boxes]]</f>
        <v>1853.3400000000001</v>
      </c>
      <c r="I2807" s="4">
        <f>sales[[#This Row],[Revenue]]-sales[[#This Row],[Cost]]</f>
        <v>5573.66</v>
      </c>
    </row>
    <row r="2808" spans="2:9" x14ac:dyDescent="0.25">
      <c r="B2808" t="s">
        <v>5</v>
      </c>
      <c r="C2808" t="s">
        <v>11</v>
      </c>
      <c r="D2808" t="s">
        <v>24</v>
      </c>
      <c r="E2808" s="1">
        <v>44362</v>
      </c>
      <c r="F2808" s="4">
        <v>2142</v>
      </c>
      <c r="G2808">
        <v>77</v>
      </c>
      <c r="H2808" s="3">
        <f>_xlfn.XLOOKUP(sales[[#This Row],[Product]],products[Product],products[Cost per box])*sales[[#This Row],[Boxes]]</f>
        <v>809.27</v>
      </c>
      <c r="I2808" s="4">
        <f>sales[[#This Row],[Revenue]]-sales[[#This Row],[Cost]]</f>
        <v>1332.73</v>
      </c>
    </row>
    <row r="2809" spans="2:9" x14ac:dyDescent="0.25">
      <c r="B2809" t="s">
        <v>15</v>
      </c>
      <c r="C2809" t="s">
        <v>21</v>
      </c>
      <c r="D2809" t="s">
        <v>48</v>
      </c>
      <c r="E2809" s="1">
        <v>44362</v>
      </c>
      <c r="F2809" s="4">
        <v>1162</v>
      </c>
      <c r="G2809">
        <v>41</v>
      </c>
      <c r="H2809" s="3">
        <f>_xlfn.XLOOKUP(sales[[#This Row],[Product]],products[Product],products[Cost per box])*sales[[#This Row],[Boxes]]</f>
        <v>306.68</v>
      </c>
      <c r="I2809" s="4">
        <f>sales[[#This Row],[Revenue]]-sales[[#This Row],[Cost]]</f>
        <v>855.31999999999994</v>
      </c>
    </row>
    <row r="2810" spans="2:9" x14ac:dyDescent="0.25">
      <c r="B2810" t="s">
        <v>37</v>
      </c>
      <c r="C2810" t="s">
        <v>21</v>
      </c>
      <c r="D2810" t="s">
        <v>38</v>
      </c>
      <c r="E2810" s="1">
        <v>44362</v>
      </c>
      <c r="F2810" s="4">
        <v>6349</v>
      </c>
      <c r="G2810">
        <v>289</v>
      </c>
      <c r="H2810" s="3">
        <f>_xlfn.XLOOKUP(sales[[#This Row],[Product]],products[Product],products[Cost per box])*sales[[#This Row],[Boxes]]</f>
        <v>2872.66</v>
      </c>
      <c r="I2810" s="4">
        <f>sales[[#This Row],[Revenue]]-sales[[#This Row],[Cost]]</f>
        <v>3476.34</v>
      </c>
    </row>
    <row r="2811" spans="2:9" x14ac:dyDescent="0.25">
      <c r="B2811" t="s">
        <v>34</v>
      </c>
      <c r="C2811" t="s">
        <v>27</v>
      </c>
      <c r="D2811" t="s">
        <v>26</v>
      </c>
      <c r="E2811" s="1">
        <v>44363</v>
      </c>
      <c r="F2811" s="4">
        <v>13391</v>
      </c>
      <c r="G2811">
        <v>910</v>
      </c>
      <c r="H2811" s="3">
        <f>_xlfn.XLOOKUP(sales[[#This Row],[Product]],products[Product],products[Cost per box])*sales[[#This Row],[Boxes]]</f>
        <v>5851.3</v>
      </c>
      <c r="I2811" s="4">
        <f>sales[[#This Row],[Revenue]]-sales[[#This Row],[Cost]]</f>
        <v>7539.7</v>
      </c>
    </row>
    <row r="2812" spans="2:9" x14ac:dyDescent="0.25">
      <c r="B2812" t="s">
        <v>33</v>
      </c>
      <c r="C2812" t="s">
        <v>21</v>
      </c>
      <c r="D2812" t="s">
        <v>47</v>
      </c>
      <c r="E2812" s="1">
        <v>44363</v>
      </c>
      <c r="F2812" s="4">
        <v>1372</v>
      </c>
      <c r="G2812">
        <v>55</v>
      </c>
      <c r="H2812" s="3">
        <f>_xlfn.XLOOKUP(sales[[#This Row],[Product]],products[Product],products[Cost per box])*sales[[#This Row],[Boxes]]</f>
        <v>289.3</v>
      </c>
      <c r="I2812" s="4">
        <f>sales[[#This Row],[Revenue]]-sales[[#This Row],[Cost]]</f>
        <v>1082.7</v>
      </c>
    </row>
    <row r="2813" spans="2:9" x14ac:dyDescent="0.25">
      <c r="B2813" t="s">
        <v>41</v>
      </c>
      <c r="C2813" t="s">
        <v>21</v>
      </c>
      <c r="D2813" t="s">
        <v>47</v>
      </c>
      <c r="E2813" s="1">
        <v>44363</v>
      </c>
      <c r="F2813" s="4">
        <v>12068</v>
      </c>
      <c r="G2813">
        <v>525</v>
      </c>
      <c r="H2813" s="3">
        <f>_xlfn.XLOOKUP(sales[[#This Row],[Product]],products[Product],products[Cost per box])*sales[[#This Row],[Boxes]]</f>
        <v>2761.5</v>
      </c>
      <c r="I2813" s="4">
        <f>sales[[#This Row],[Revenue]]-sales[[#This Row],[Cost]]</f>
        <v>9306.5</v>
      </c>
    </row>
    <row r="2814" spans="2:9" x14ac:dyDescent="0.25">
      <c r="B2814" t="s">
        <v>13</v>
      </c>
      <c r="C2814" t="s">
        <v>27</v>
      </c>
      <c r="D2814" t="s">
        <v>44</v>
      </c>
      <c r="E2814" s="1">
        <v>44363</v>
      </c>
      <c r="F2814" s="4">
        <v>707</v>
      </c>
      <c r="G2814">
        <v>38</v>
      </c>
      <c r="H2814" s="3">
        <f>_xlfn.XLOOKUP(sales[[#This Row],[Product]],products[Product],products[Cost per box])*sales[[#This Row],[Boxes]]</f>
        <v>363.66</v>
      </c>
      <c r="I2814" s="4">
        <f>sales[[#This Row],[Revenue]]-sales[[#This Row],[Cost]]</f>
        <v>343.34</v>
      </c>
    </row>
    <row r="2815" spans="2:9" x14ac:dyDescent="0.25">
      <c r="B2815" t="s">
        <v>25</v>
      </c>
      <c r="C2815" t="s">
        <v>6</v>
      </c>
      <c r="D2815" t="s">
        <v>45</v>
      </c>
      <c r="E2815" s="1">
        <v>44363</v>
      </c>
      <c r="F2815" s="4">
        <v>2492</v>
      </c>
      <c r="G2815">
        <v>125</v>
      </c>
      <c r="H2815" s="3">
        <f>_xlfn.XLOOKUP(sales[[#This Row],[Product]],products[Product],products[Cost per box])*sales[[#This Row],[Boxes]]</f>
        <v>966.25</v>
      </c>
      <c r="I2815" s="4">
        <f>sales[[#This Row],[Revenue]]-sales[[#This Row],[Cost]]</f>
        <v>1525.75</v>
      </c>
    </row>
    <row r="2816" spans="2:9" x14ac:dyDescent="0.25">
      <c r="B2816" t="s">
        <v>34</v>
      </c>
      <c r="C2816" t="s">
        <v>9</v>
      </c>
      <c r="D2816" t="s">
        <v>26</v>
      </c>
      <c r="E2816" s="1">
        <v>44363</v>
      </c>
      <c r="F2816" s="4">
        <v>1253</v>
      </c>
      <c r="G2816">
        <v>84</v>
      </c>
      <c r="H2816" s="3">
        <f>_xlfn.XLOOKUP(sales[[#This Row],[Product]],products[Product],products[Cost per box])*sales[[#This Row],[Boxes]]</f>
        <v>540.12</v>
      </c>
      <c r="I2816" s="4">
        <f>sales[[#This Row],[Revenue]]-sales[[#This Row],[Cost]]</f>
        <v>712.88</v>
      </c>
    </row>
    <row r="2817" spans="2:9" x14ac:dyDescent="0.25">
      <c r="B2817" t="s">
        <v>40</v>
      </c>
      <c r="C2817" t="s">
        <v>11</v>
      </c>
      <c r="D2817" t="s">
        <v>44</v>
      </c>
      <c r="E2817" s="1">
        <v>44363</v>
      </c>
      <c r="F2817" s="4">
        <v>3528</v>
      </c>
      <c r="G2817">
        <v>154</v>
      </c>
      <c r="H2817" s="3">
        <f>_xlfn.XLOOKUP(sales[[#This Row],[Product]],products[Product],products[Cost per box])*sales[[#This Row],[Boxes]]</f>
        <v>1473.78</v>
      </c>
      <c r="I2817" s="4">
        <f>sales[[#This Row],[Revenue]]-sales[[#This Row],[Cost]]</f>
        <v>2054.2200000000003</v>
      </c>
    </row>
    <row r="2818" spans="2:9" x14ac:dyDescent="0.25">
      <c r="B2818" t="s">
        <v>8</v>
      </c>
      <c r="C2818" t="s">
        <v>16</v>
      </c>
      <c r="D2818" t="s">
        <v>19</v>
      </c>
      <c r="E2818" s="1">
        <v>44363</v>
      </c>
      <c r="F2818" s="4">
        <v>3626</v>
      </c>
      <c r="G2818">
        <v>152</v>
      </c>
      <c r="H2818" s="3">
        <f>_xlfn.XLOOKUP(sales[[#This Row],[Product]],products[Product],products[Cost per box])*sales[[#This Row],[Boxes]]</f>
        <v>1554.96</v>
      </c>
      <c r="I2818" s="4">
        <f>sales[[#This Row],[Revenue]]-sales[[#This Row],[Cost]]</f>
        <v>2071.04</v>
      </c>
    </row>
    <row r="2819" spans="2:9" x14ac:dyDescent="0.25">
      <c r="B2819" t="s">
        <v>46</v>
      </c>
      <c r="C2819" t="s">
        <v>11</v>
      </c>
      <c r="D2819" t="s">
        <v>19</v>
      </c>
      <c r="E2819" s="1">
        <v>44363</v>
      </c>
      <c r="F2819" s="4">
        <v>287</v>
      </c>
      <c r="G2819">
        <v>12</v>
      </c>
      <c r="H2819" s="3">
        <f>_xlfn.XLOOKUP(sales[[#This Row],[Product]],products[Product],products[Cost per box])*sales[[#This Row],[Boxes]]</f>
        <v>122.76</v>
      </c>
      <c r="I2819" s="4">
        <f>sales[[#This Row],[Revenue]]-sales[[#This Row],[Cost]]</f>
        <v>164.24</v>
      </c>
    </row>
    <row r="2820" spans="2:9" x14ac:dyDescent="0.25">
      <c r="B2820" t="s">
        <v>51</v>
      </c>
      <c r="C2820" t="s">
        <v>21</v>
      </c>
      <c r="D2820" t="s">
        <v>47</v>
      </c>
      <c r="E2820" s="1">
        <v>44363</v>
      </c>
      <c r="F2820" s="4">
        <v>5684</v>
      </c>
      <c r="G2820">
        <v>237</v>
      </c>
      <c r="H2820" s="3">
        <f>_xlfn.XLOOKUP(sales[[#This Row],[Product]],products[Product],products[Cost per box])*sales[[#This Row],[Boxes]]</f>
        <v>1246.6199999999999</v>
      </c>
      <c r="I2820" s="4">
        <f>sales[[#This Row],[Revenue]]-sales[[#This Row],[Cost]]</f>
        <v>4437.38</v>
      </c>
    </row>
    <row r="2821" spans="2:9" x14ac:dyDescent="0.25">
      <c r="B2821" t="s">
        <v>39</v>
      </c>
      <c r="C2821" t="s">
        <v>16</v>
      </c>
      <c r="D2821" t="s">
        <v>36</v>
      </c>
      <c r="E2821" s="1">
        <v>44363</v>
      </c>
      <c r="F2821" s="4">
        <v>980</v>
      </c>
      <c r="G2821">
        <v>123</v>
      </c>
      <c r="H2821" s="3">
        <f>_xlfn.XLOOKUP(sales[[#This Row],[Product]],products[Product],products[Cost per box])*sales[[#This Row],[Boxes]]</f>
        <v>619.91999999999996</v>
      </c>
      <c r="I2821" s="4">
        <f>sales[[#This Row],[Revenue]]-sales[[#This Row],[Cost]]</f>
        <v>360.08000000000004</v>
      </c>
    </row>
    <row r="2822" spans="2:9" x14ac:dyDescent="0.25">
      <c r="B2822" t="s">
        <v>49</v>
      </c>
      <c r="C2822" t="s">
        <v>21</v>
      </c>
      <c r="D2822" t="s">
        <v>31</v>
      </c>
      <c r="E2822" s="1">
        <v>44364</v>
      </c>
      <c r="F2822" s="4">
        <v>10640</v>
      </c>
      <c r="G2822">
        <v>484</v>
      </c>
      <c r="H2822" s="3">
        <f>_xlfn.XLOOKUP(sales[[#This Row],[Product]],products[Product],products[Cost per box])*sales[[#This Row],[Boxes]]</f>
        <v>2768.48</v>
      </c>
      <c r="I2822" s="4">
        <f>sales[[#This Row],[Revenue]]-sales[[#This Row],[Cost]]</f>
        <v>7871.52</v>
      </c>
    </row>
    <row r="2823" spans="2:9" x14ac:dyDescent="0.25">
      <c r="B2823" t="s">
        <v>18</v>
      </c>
      <c r="C2823" t="s">
        <v>16</v>
      </c>
      <c r="D2823" t="s">
        <v>38</v>
      </c>
      <c r="E2823" s="1">
        <v>44364</v>
      </c>
      <c r="F2823" s="4">
        <v>336</v>
      </c>
      <c r="G2823">
        <v>14</v>
      </c>
      <c r="H2823" s="3">
        <f>_xlfn.XLOOKUP(sales[[#This Row],[Product]],products[Product],products[Cost per box])*sales[[#This Row],[Boxes]]</f>
        <v>139.16</v>
      </c>
      <c r="I2823" s="4">
        <f>sales[[#This Row],[Revenue]]-sales[[#This Row],[Cost]]</f>
        <v>196.84</v>
      </c>
    </row>
    <row r="2824" spans="2:9" x14ac:dyDescent="0.25">
      <c r="B2824" t="s">
        <v>39</v>
      </c>
      <c r="C2824" t="s">
        <v>27</v>
      </c>
      <c r="D2824" t="s">
        <v>30</v>
      </c>
      <c r="E2824" s="1">
        <v>44364</v>
      </c>
      <c r="F2824" s="4">
        <v>4445</v>
      </c>
      <c r="G2824">
        <v>178</v>
      </c>
      <c r="H2824" s="3">
        <f>_xlfn.XLOOKUP(sales[[#This Row],[Product]],products[Product],products[Cost per box])*sales[[#This Row],[Boxes]]</f>
        <v>655.04000000000008</v>
      </c>
      <c r="I2824" s="4">
        <f>sales[[#This Row],[Revenue]]-sales[[#This Row],[Cost]]</f>
        <v>3789.96</v>
      </c>
    </row>
    <row r="2825" spans="2:9" x14ac:dyDescent="0.25">
      <c r="B2825" t="s">
        <v>10</v>
      </c>
      <c r="C2825" t="s">
        <v>6</v>
      </c>
      <c r="D2825" t="s">
        <v>35</v>
      </c>
      <c r="E2825" s="1">
        <v>44364</v>
      </c>
      <c r="F2825" s="4">
        <v>140</v>
      </c>
      <c r="G2825">
        <v>12</v>
      </c>
      <c r="H2825" s="3">
        <f>_xlfn.XLOOKUP(sales[[#This Row],[Product]],products[Product],products[Cost per box])*sales[[#This Row],[Boxes]]</f>
        <v>31.799999999999997</v>
      </c>
      <c r="I2825" s="4">
        <f>sales[[#This Row],[Revenue]]-sales[[#This Row],[Cost]]</f>
        <v>108.2</v>
      </c>
    </row>
    <row r="2826" spans="2:9" x14ac:dyDescent="0.25">
      <c r="B2826" t="s">
        <v>51</v>
      </c>
      <c r="C2826" t="s">
        <v>27</v>
      </c>
      <c r="D2826" t="s">
        <v>43</v>
      </c>
      <c r="E2826" s="1">
        <v>44364</v>
      </c>
      <c r="F2826" s="4">
        <v>11536</v>
      </c>
      <c r="G2826">
        <v>502</v>
      </c>
      <c r="H2826" s="3">
        <f>_xlfn.XLOOKUP(sales[[#This Row],[Product]],products[Product],products[Cost per box])*sales[[#This Row],[Boxes]]</f>
        <v>1932.7</v>
      </c>
      <c r="I2826" s="4">
        <f>sales[[#This Row],[Revenue]]-sales[[#This Row],[Cost]]</f>
        <v>9603.2999999999993</v>
      </c>
    </row>
    <row r="2827" spans="2:9" x14ac:dyDescent="0.25">
      <c r="B2827" t="s">
        <v>29</v>
      </c>
      <c r="C2827" t="s">
        <v>11</v>
      </c>
      <c r="D2827" t="s">
        <v>35</v>
      </c>
      <c r="E2827" s="1">
        <v>44364</v>
      </c>
      <c r="F2827" s="4">
        <v>4984</v>
      </c>
      <c r="G2827">
        <v>623</v>
      </c>
      <c r="H2827" s="3">
        <f>_xlfn.XLOOKUP(sales[[#This Row],[Product]],products[Product],products[Cost per box])*sales[[#This Row],[Boxes]]</f>
        <v>1650.95</v>
      </c>
      <c r="I2827" s="4">
        <f>sales[[#This Row],[Revenue]]-sales[[#This Row],[Cost]]</f>
        <v>3333.05</v>
      </c>
    </row>
    <row r="2828" spans="2:9" x14ac:dyDescent="0.25">
      <c r="B2828" t="s">
        <v>18</v>
      </c>
      <c r="C2828" t="s">
        <v>6</v>
      </c>
      <c r="D2828" t="s">
        <v>42</v>
      </c>
      <c r="E2828" s="1">
        <v>44364</v>
      </c>
      <c r="F2828" s="4">
        <v>329</v>
      </c>
      <c r="G2828">
        <v>22</v>
      </c>
      <c r="H2828" s="3">
        <f>_xlfn.XLOOKUP(sales[[#This Row],[Product]],products[Product],products[Cost per box])*sales[[#This Row],[Boxes]]</f>
        <v>104.28</v>
      </c>
      <c r="I2828" s="4">
        <f>sales[[#This Row],[Revenue]]-sales[[#This Row],[Cost]]</f>
        <v>224.72</v>
      </c>
    </row>
    <row r="2829" spans="2:9" x14ac:dyDescent="0.25">
      <c r="B2829" t="s">
        <v>13</v>
      </c>
      <c r="C2829" t="s">
        <v>16</v>
      </c>
      <c r="D2829" t="s">
        <v>22</v>
      </c>
      <c r="E2829" s="1">
        <v>44364</v>
      </c>
      <c r="F2829" s="4">
        <v>4886</v>
      </c>
      <c r="G2829">
        <v>489</v>
      </c>
      <c r="H2829" s="3">
        <f>_xlfn.XLOOKUP(sales[[#This Row],[Product]],products[Product],products[Cost per box])*sales[[#This Row],[Boxes]]</f>
        <v>4019.5800000000004</v>
      </c>
      <c r="I2829" s="4">
        <f>sales[[#This Row],[Revenue]]-sales[[#This Row],[Cost]]</f>
        <v>866.41999999999962</v>
      </c>
    </row>
    <row r="2830" spans="2:9" x14ac:dyDescent="0.25">
      <c r="B2830" t="s">
        <v>20</v>
      </c>
      <c r="C2830" t="s">
        <v>6</v>
      </c>
      <c r="D2830" t="s">
        <v>14</v>
      </c>
      <c r="E2830" s="1">
        <v>44364</v>
      </c>
      <c r="F2830" s="4">
        <v>8267</v>
      </c>
      <c r="G2830">
        <v>689</v>
      </c>
      <c r="H2830" s="3">
        <f>_xlfn.XLOOKUP(sales[[#This Row],[Product]],products[Product],products[Cost per box])*sales[[#This Row],[Boxes]]</f>
        <v>4347.59</v>
      </c>
      <c r="I2830" s="4">
        <f>sales[[#This Row],[Revenue]]-sales[[#This Row],[Cost]]</f>
        <v>3919.41</v>
      </c>
    </row>
    <row r="2831" spans="2:9" x14ac:dyDescent="0.25">
      <c r="B2831" t="s">
        <v>40</v>
      </c>
      <c r="C2831" t="s">
        <v>9</v>
      </c>
      <c r="D2831" t="s">
        <v>31</v>
      </c>
      <c r="E2831" s="1">
        <v>44364</v>
      </c>
      <c r="F2831" s="4">
        <v>2380</v>
      </c>
      <c r="G2831">
        <v>104</v>
      </c>
      <c r="H2831" s="3">
        <f>_xlfn.XLOOKUP(sales[[#This Row],[Product]],products[Product],products[Cost per box])*sales[[#This Row],[Boxes]]</f>
        <v>594.88</v>
      </c>
      <c r="I2831" s="4">
        <f>sales[[#This Row],[Revenue]]-sales[[#This Row],[Cost]]</f>
        <v>1785.12</v>
      </c>
    </row>
    <row r="2832" spans="2:9" x14ac:dyDescent="0.25">
      <c r="B2832" t="s">
        <v>20</v>
      </c>
      <c r="C2832" t="s">
        <v>27</v>
      </c>
      <c r="D2832" t="s">
        <v>52</v>
      </c>
      <c r="E2832" s="1">
        <v>44364</v>
      </c>
      <c r="F2832" s="4">
        <v>3675</v>
      </c>
      <c r="G2832">
        <v>160</v>
      </c>
      <c r="H2832" s="3">
        <f>_xlfn.XLOOKUP(sales[[#This Row],[Product]],products[Product],products[Cost per box])*sales[[#This Row],[Boxes]]</f>
        <v>531.19999999999993</v>
      </c>
      <c r="I2832" s="4">
        <f>sales[[#This Row],[Revenue]]-sales[[#This Row],[Cost]]</f>
        <v>3143.8</v>
      </c>
    </row>
    <row r="2833" spans="2:9" x14ac:dyDescent="0.25">
      <c r="B2833" t="s">
        <v>15</v>
      </c>
      <c r="C2833" t="s">
        <v>11</v>
      </c>
      <c r="D2833" t="s">
        <v>35</v>
      </c>
      <c r="E2833" s="1">
        <v>44364</v>
      </c>
      <c r="F2833" s="4">
        <v>273</v>
      </c>
      <c r="G2833">
        <v>35</v>
      </c>
      <c r="H2833" s="3">
        <f>_xlfn.XLOOKUP(sales[[#This Row],[Product]],products[Product],products[Cost per box])*sales[[#This Row],[Boxes]]</f>
        <v>92.75</v>
      </c>
      <c r="I2833" s="4">
        <f>sales[[#This Row],[Revenue]]-sales[[#This Row],[Cost]]</f>
        <v>180.25</v>
      </c>
    </row>
    <row r="2834" spans="2:9" x14ac:dyDescent="0.25">
      <c r="B2834" t="s">
        <v>34</v>
      </c>
      <c r="C2834" t="s">
        <v>27</v>
      </c>
      <c r="D2834" t="s">
        <v>47</v>
      </c>
      <c r="E2834" s="1">
        <v>44364</v>
      </c>
      <c r="F2834" s="4">
        <v>1932</v>
      </c>
      <c r="G2834">
        <v>88</v>
      </c>
      <c r="H2834" s="3">
        <f>_xlfn.XLOOKUP(sales[[#This Row],[Product]],products[Product],products[Cost per box])*sales[[#This Row],[Boxes]]</f>
        <v>462.88</v>
      </c>
      <c r="I2834" s="4">
        <f>sales[[#This Row],[Revenue]]-sales[[#This Row],[Cost]]</f>
        <v>1469.12</v>
      </c>
    </row>
    <row r="2835" spans="2:9" x14ac:dyDescent="0.25">
      <c r="B2835" t="s">
        <v>40</v>
      </c>
      <c r="C2835" t="s">
        <v>16</v>
      </c>
      <c r="D2835" t="s">
        <v>31</v>
      </c>
      <c r="E2835" s="1">
        <v>44364</v>
      </c>
      <c r="F2835" s="4">
        <v>4263</v>
      </c>
      <c r="G2835">
        <v>194</v>
      </c>
      <c r="H2835" s="3">
        <f>_xlfn.XLOOKUP(sales[[#This Row],[Product]],products[Product],products[Cost per box])*sales[[#This Row],[Boxes]]</f>
        <v>1109.68</v>
      </c>
      <c r="I2835" s="4">
        <f>sales[[#This Row],[Revenue]]-sales[[#This Row],[Cost]]</f>
        <v>3153.3199999999997</v>
      </c>
    </row>
    <row r="2836" spans="2:9" x14ac:dyDescent="0.25">
      <c r="B2836" t="s">
        <v>39</v>
      </c>
      <c r="C2836" t="s">
        <v>27</v>
      </c>
      <c r="D2836" t="s">
        <v>28</v>
      </c>
      <c r="E2836" s="1">
        <v>44364</v>
      </c>
      <c r="F2836" s="4">
        <v>98</v>
      </c>
      <c r="G2836">
        <v>4</v>
      </c>
      <c r="H2836" s="3">
        <f>_xlfn.XLOOKUP(sales[[#This Row],[Product]],products[Product],products[Cost per box])*sales[[#This Row],[Boxes]]</f>
        <v>11.04</v>
      </c>
      <c r="I2836" s="4">
        <f>sales[[#This Row],[Revenue]]-sales[[#This Row],[Cost]]</f>
        <v>86.960000000000008</v>
      </c>
    </row>
    <row r="2837" spans="2:9" x14ac:dyDescent="0.25">
      <c r="B2837" t="s">
        <v>33</v>
      </c>
      <c r="C2837" t="s">
        <v>21</v>
      </c>
      <c r="D2837" t="s">
        <v>30</v>
      </c>
      <c r="E2837" s="1">
        <v>44364</v>
      </c>
      <c r="F2837" s="4">
        <v>3227</v>
      </c>
      <c r="G2837">
        <v>130</v>
      </c>
      <c r="H2837" s="3">
        <f>_xlfn.XLOOKUP(sales[[#This Row],[Product]],products[Product],products[Cost per box])*sales[[#This Row],[Boxes]]</f>
        <v>478.40000000000003</v>
      </c>
      <c r="I2837" s="4">
        <f>sales[[#This Row],[Revenue]]-sales[[#This Row],[Cost]]</f>
        <v>2748.6</v>
      </c>
    </row>
    <row r="2838" spans="2:9" x14ac:dyDescent="0.25">
      <c r="B2838" t="s">
        <v>46</v>
      </c>
      <c r="C2838" t="s">
        <v>6</v>
      </c>
      <c r="D2838" t="s">
        <v>52</v>
      </c>
      <c r="E2838" s="1">
        <v>44364</v>
      </c>
      <c r="F2838" s="4">
        <v>1848</v>
      </c>
      <c r="G2838">
        <v>84</v>
      </c>
      <c r="H2838" s="3">
        <f>_xlfn.XLOOKUP(sales[[#This Row],[Product]],products[Product],products[Cost per box])*sales[[#This Row],[Boxes]]</f>
        <v>278.88</v>
      </c>
      <c r="I2838" s="4">
        <f>sales[[#This Row],[Revenue]]-sales[[#This Row],[Cost]]</f>
        <v>1569.12</v>
      </c>
    </row>
    <row r="2839" spans="2:9" x14ac:dyDescent="0.25">
      <c r="B2839" t="s">
        <v>18</v>
      </c>
      <c r="C2839" t="s">
        <v>9</v>
      </c>
      <c r="D2839" t="s">
        <v>36</v>
      </c>
      <c r="E2839" s="1">
        <v>44364</v>
      </c>
      <c r="F2839" s="4">
        <v>4578</v>
      </c>
      <c r="G2839">
        <v>417</v>
      </c>
      <c r="H2839" s="3">
        <f>_xlfn.XLOOKUP(sales[[#This Row],[Product]],products[Product],products[Cost per box])*sales[[#This Row],[Boxes]]</f>
        <v>2101.6799999999998</v>
      </c>
      <c r="I2839" s="4">
        <f>sales[[#This Row],[Revenue]]-sales[[#This Row],[Cost]]</f>
        <v>2476.3200000000002</v>
      </c>
    </row>
    <row r="2840" spans="2:9" x14ac:dyDescent="0.25">
      <c r="B2840" t="s">
        <v>51</v>
      </c>
      <c r="C2840" t="s">
        <v>21</v>
      </c>
      <c r="D2840" t="s">
        <v>7</v>
      </c>
      <c r="E2840" s="1">
        <v>44364</v>
      </c>
      <c r="F2840" s="4">
        <v>11445</v>
      </c>
      <c r="G2840">
        <v>603</v>
      </c>
      <c r="H2840" s="3">
        <f>_xlfn.XLOOKUP(sales[[#This Row],[Product]],products[Product],products[Cost per box])*sales[[#This Row],[Boxes]]</f>
        <v>3105.4500000000003</v>
      </c>
      <c r="I2840" s="4">
        <f>sales[[#This Row],[Revenue]]-sales[[#This Row],[Cost]]</f>
        <v>8339.5499999999993</v>
      </c>
    </row>
    <row r="2841" spans="2:9" x14ac:dyDescent="0.25">
      <c r="B2841" t="s">
        <v>51</v>
      </c>
      <c r="C2841" t="s">
        <v>21</v>
      </c>
      <c r="D2841" t="s">
        <v>26</v>
      </c>
      <c r="E2841" s="1">
        <v>44364</v>
      </c>
      <c r="F2841" s="4">
        <v>7644</v>
      </c>
      <c r="G2841">
        <v>510</v>
      </c>
      <c r="H2841" s="3">
        <f>_xlfn.XLOOKUP(sales[[#This Row],[Product]],products[Product],products[Cost per box])*sales[[#This Row],[Boxes]]</f>
        <v>3279.2999999999997</v>
      </c>
      <c r="I2841" s="4">
        <f>sales[[#This Row],[Revenue]]-sales[[#This Row],[Cost]]</f>
        <v>4364.7000000000007</v>
      </c>
    </row>
    <row r="2842" spans="2:9" x14ac:dyDescent="0.25">
      <c r="B2842" t="s">
        <v>5</v>
      </c>
      <c r="C2842" t="s">
        <v>27</v>
      </c>
      <c r="D2842" t="s">
        <v>38</v>
      </c>
      <c r="E2842" s="1">
        <v>44364</v>
      </c>
      <c r="F2842" s="4">
        <v>987</v>
      </c>
      <c r="G2842">
        <v>42</v>
      </c>
      <c r="H2842" s="3">
        <f>_xlfn.XLOOKUP(sales[[#This Row],[Product]],products[Product],products[Cost per box])*sales[[#This Row],[Boxes]]</f>
        <v>417.47999999999996</v>
      </c>
      <c r="I2842" s="4">
        <f>sales[[#This Row],[Revenue]]-sales[[#This Row],[Cost]]</f>
        <v>569.52</v>
      </c>
    </row>
    <row r="2843" spans="2:9" x14ac:dyDescent="0.25">
      <c r="B2843" t="s">
        <v>49</v>
      </c>
      <c r="C2843" t="s">
        <v>21</v>
      </c>
      <c r="D2843" t="s">
        <v>47</v>
      </c>
      <c r="E2843" s="1">
        <v>44364</v>
      </c>
      <c r="F2843" s="4">
        <v>5698</v>
      </c>
      <c r="G2843">
        <v>238</v>
      </c>
      <c r="H2843" s="3">
        <f>_xlfn.XLOOKUP(sales[[#This Row],[Product]],products[Product],products[Cost per box])*sales[[#This Row],[Boxes]]</f>
        <v>1251.8799999999999</v>
      </c>
      <c r="I2843" s="4">
        <f>sales[[#This Row],[Revenue]]-sales[[#This Row],[Cost]]</f>
        <v>4446.12</v>
      </c>
    </row>
    <row r="2844" spans="2:9" x14ac:dyDescent="0.25">
      <c r="B2844" t="s">
        <v>33</v>
      </c>
      <c r="C2844" t="s">
        <v>16</v>
      </c>
      <c r="D2844" t="s">
        <v>24</v>
      </c>
      <c r="E2844" s="1">
        <v>44364</v>
      </c>
      <c r="F2844" s="4">
        <v>5453</v>
      </c>
      <c r="G2844">
        <v>228</v>
      </c>
      <c r="H2844" s="3">
        <f>_xlfn.XLOOKUP(sales[[#This Row],[Product]],products[Product],products[Cost per box])*sales[[#This Row],[Boxes]]</f>
        <v>2396.2799999999997</v>
      </c>
      <c r="I2844" s="4">
        <f>sales[[#This Row],[Revenue]]-sales[[#This Row],[Cost]]</f>
        <v>3056.7200000000003</v>
      </c>
    </row>
    <row r="2845" spans="2:9" x14ac:dyDescent="0.25">
      <c r="B2845" t="s">
        <v>32</v>
      </c>
      <c r="C2845" t="s">
        <v>11</v>
      </c>
      <c r="D2845" t="s">
        <v>31</v>
      </c>
      <c r="E2845" s="1">
        <v>44364</v>
      </c>
      <c r="F2845" s="4">
        <v>2457</v>
      </c>
      <c r="G2845">
        <v>107</v>
      </c>
      <c r="H2845" s="3">
        <f>_xlfn.XLOOKUP(sales[[#This Row],[Product]],products[Product],products[Cost per box])*sales[[#This Row],[Boxes]]</f>
        <v>612.04</v>
      </c>
      <c r="I2845" s="4">
        <f>sales[[#This Row],[Revenue]]-sales[[#This Row],[Cost]]</f>
        <v>1844.96</v>
      </c>
    </row>
    <row r="2846" spans="2:9" x14ac:dyDescent="0.25">
      <c r="B2846" t="s">
        <v>51</v>
      </c>
      <c r="C2846" t="s">
        <v>6</v>
      </c>
      <c r="D2846" t="s">
        <v>45</v>
      </c>
      <c r="E2846" s="1">
        <v>44364</v>
      </c>
      <c r="F2846" s="4">
        <v>6223</v>
      </c>
      <c r="G2846">
        <v>297</v>
      </c>
      <c r="H2846" s="3">
        <f>_xlfn.XLOOKUP(sales[[#This Row],[Product]],products[Product],products[Cost per box])*sales[[#This Row],[Boxes]]</f>
        <v>2295.81</v>
      </c>
      <c r="I2846" s="4">
        <f>sales[[#This Row],[Revenue]]-sales[[#This Row],[Cost]]</f>
        <v>3927.19</v>
      </c>
    </row>
    <row r="2847" spans="2:9" x14ac:dyDescent="0.25">
      <c r="B2847" t="s">
        <v>8</v>
      </c>
      <c r="C2847" t="s">
        <v>11</v>
      </c>
      <c r="D2847" t="s">
        <v>26</v>
      </c>
      <c r="E2847" s="1">
        <v>44364</v>
      </c>
      <c r="F2847" s="4">
        <v>7</v>
      </c>
      <c r="G2847">
        <v>1</v>
      </c>
      <c r="H2847" s="3">
        <f>_xlfn.XLOOKUP(sales[[#This Row],[Product]],products[Product],products[Cost per box])*sales[[#This Row],[Boxes]]</f>
        <v>6.43</v>
      </c>
      <c r="I2847" s="4">
        <f>sales[[#This Row],[Revenue]]-sales[[#This Row],[Cost]]</f>
        <v>0.57000000000000028</v>
      </c>
    </row>
    <row r="2848" spans="2:9" x14ac:dyDescent="0.25">
      <c r="B2848" t="s">
        <v>32</v>
      </c>
      <c r="C2848" t="s">
        <v>6</v>
      </c>
      <c r="D2848" t="s">
        <v>38</v>
      </c>
      <c r="E2848" s="1">
        <v>44364</v>
      </c>
      <c r="F2848" s="4">
        <v>8036</v>
      </c>
      <c r="G2848">
        <v>335</v>
      </c>
      <c r="H2848" s="3">
        <f>_xlfn.XLOOKUP(sales[[#This Row],[Product]],products[Product],products[Cost per box])*sales[[#This Row],[Boxes]]</f>
        <v>3329.8999999999996</v>
      </c>
      <c r="I2848" s="4">
        <f>sales[[#This Row],[Revenue]]-sales[[#This Row],[Cost]]</f>
        <v>4706.1000000000004</v>
      </c>
    </row>
    <row r="2849" spans="2:9" x14ac:dyDescent="0.25">
      <c r="B2849" t="s">
        <v>25</v>
      </c>
      <c r="C2849" t="s">
        <v>11</v>
      </c>
      <c r="D2849" t="s">
        <v>17</v>
      </c>
      <c r="E2849" s="1">
        <v>44365</v>
      </c>
      <c r="F2849" s="4">
        <v>1127</v>
      </c>
      <c r="G2849">
        <v>41</v>
      </c>
      <c r="H2849" s="3">
        <f>_xlfn.XLOOKUP(sales[[#This Row],[Product]],products[Product],products[Cost per box])*sales[[#This Row],[Boxes]]</f>
        <v>278.8</v>
      </c>
      <c r="I2849" s="4">
        <f>sales[[#This Row],[Revenue]]-sales[[#This Row],[Cost]]</f>
        <v>848.2</v>
      </c>
    </row>
    <row r="2850" spans="2:9" x14ac:dyDescent="0.25">
      <c r="B2850" t="s">
        <v>18</v>
      </c>
      <c r="C2850" t="s">
        <v>6</v>
      </c>
      <c r="D2850" t="s">
        <v>14</v>
      </c>
      <c r="E2850" s="1">
        <v>44365</v>
      </c>
      <c r="F2850" s="4">
        <v>224</v>
      </c>
      <c r="G2850">
        <v>18</v>
      </c>
      <c r="H2850" s="3">
        <f>_xlfn.XLOOKUP(sales[[#This Row],[Product]],products[Product],products[Cost per box])*sales[[#This Row],[Boxes]]</f>
        <v>113.58</v>
      </c>
      <c r="I2850" s="4">
        <f>sales[[#This Row],[Revenue]]-sales[[#This Row],[Cost]]</f>
        <v>110.42</v>
      </c>
    </row>
    <row r="2851" spans="2:9" x14ac:dyDescent="0.25">
      <c r="B2851" t="s">
        <v>5</v>
      </c>
      <c r="C2851" t="s">
        <v>21</v>
      </c>
      <c r="D2851" t="s">
        <v>22</v>
      </c>
      <c r="E2851" s="1">
        <v>44365</v>
      </c>
      <c r="F2851" s="4">
        <v>2037</v>
      </c>
      <c r="G2851">
        <v>204</v>
      </c>
      <c r="H2851" s="3">
        <f>_xlfn.XLOOKUP(sales[[#This Row],[Product]],products[Product],products[Cost per box])*sales[[#This Row],[Boxes]]</f>
        <v>1676.88</v>
      </c>
      <c r="I2851" s="4">
        <f>sales[[#This Row],[Revenue]]-sales[[#This Row],[Cost]]</f>
        <v>360.11999999999989</v>
      </c>
    </row>
    <row r="2852" spans="2:9" x14ac:dyDescent="0.25">
      <c r="B2852" t="s">
        <v>25</v>
      </c>
      <c r="C2852" t="s">
        <v>21</v>
      </c>
      <c r="D2852" t="s">
        <v>30</v>
      </c>
      <c r="E2852" s="1">
        <v>44365</v>
      </c>
      <c r="F2852" s="4">
        <v>5950</v>
      </c>
      <c r="G2852">
        <v>206</v>
      </c>
      <c r="H2852" s="3">
        <f>_xlfn.XLOOKUP(sales[[#This Row],[Product]],products[Product],products[Cost per box])*sales[[#This Row],[Boxes]]</f>
        <v>758.08</v>
      </c>
      <c r="I2852" s="4">
        <f>sales[[#This Row],[Revenue]]-sales[[#This Row],[Cost]]</f>
        <v>5191.92</v>
      </c>
    </row>
    <row r="2853" spans="2:9" x14ac:dyDescent="0.25">
      <c r="B2853" t="s">
        <v>33</v>
      </c>
      <c r="C2853" t="s">
        <v>27</v>
      </c>
      <c r="D2853" t="s">
        <v>22</v>
      </c>
      <c r="E2853" s="1">
        <v>44365</v>
      </c>
      <c r="F2853" s="4">
        <v>4515</v>
      </c>
      <c r="G2853">
        <v>502</v>
      </c>
      <c r="H2853" s="3">
        <f>_xlfn.XLOOKUP(sales[[#This Row],[Product]],products[Product],products[Cost per box])*sales[[#This Row],[Boxes]]</f>
        <v>4126.4400000000005</v>
      </c>
      <c r="I2853" s="4">
        <f>sales[[#This Row],[Revenue]]-sales[[#This Row],[Cost]]</f>
        <v>388.55999999999949</v>
      </c>
    </row>
    <row r="2854" spans="2:9" x14ac:dyDescent="0.25">
      <c r="B2854" t="s">
        <v>32</v>
      </c>
      <c r="C2854" t="s">
        <v>16</v>
      </c>
      <c r="D2854" t="s">
        <v>50</v>
      </c>
      <c r="E2854" s="1">
        <v>44365</v>
      </c>
      <c r="F2854" s="4">
        <v>5614</v>
      </c>
      <c r="G2854">
        <v>401</v>
      </c>
      <c r="H2854" s="3">
        <f>_xlfn.XLOOKUP(sales[[#This Row],[Product]],products[Product],products[Cost per box])*sales[[#This Row],[Boxes]]</f>
        <v>4976.41</v>
      </c>
      <c r="I2854" s="4">
        <f>sales[[#This Row],[Revenue]]-sales[[#This Row],[Cost]]</f>
        <v>637.59000000000015</v>
      </c>
    </row>
    <row r="2855" spans="2:9" x14ac:dyDescent="0.25">
      <c r="B2855" t="s">
        <v>25</v>
      </c>
      <c r="C2855" t="s">
        <v>11</v>
      </c>
      <c r="D2855" t="s">
        <v>38</v>
      </c>
      <c r="E2855" s="1">
        <v>44365</v>
      </c>
      <c r="F2855" s="4">
        <v>4837</v>
      </c>
      <c r="G2855">
        <v>187</v>
      </c>
      <c r="H2855" s="3">
        <f>_xlfn.XLOOKUP(sales[[#This Row],[Product]],products[Product],products[Cost per box])*sales[[#This Row],[Boxes]]</f>
        <v>1858.78</v>
      </c>
      <c r="I2855" s="4">
        <f>sales[[#This Row],[Revenue]]-sales[[#This Row],[Cost]]</f>
        <v>2978.2200000000003</v>
      </c>
    </row>
    <row r="2856" spans="2:9" x14ac:dyDescent="0.25">
      <c r="B2856" t="s">
        <v>29</v>
      </c>
      <c r="C2856" t="s">
        <v>27</v>
      </c>
      <c r="D2856" t="s">
        <v>24</v>
      </c>
      <c r="E2856" s="1">
        <v>44368</v>
      </c>
      <c r="F2856" s="4">
        <v>4914</v>
      </c>
      <c r="G2856">
        <v>182</v>
      </c>
      <c r="H2856" s="3">
        <f>_xlfn.XLOOKUP(sales[[#This Row],[Product]],products[Product],products[Cost per box])*sales[[#This Row],[Boxes]]</f>
        <v>1912.82</v>
      </c>
      <c r="I2856" s="4">
        <f>sales[[#This Row],[Revenue]]-sales[[#This Row],[Cost]]</f>
        <v>3001.1800000000003</v>
      </c>
    </row>
    <row r="2857" spans="2:9" x14ac:dyDescent="0.25">
      <c r="B2857" t="s">
        <v>8</v>
      </c>
      <c r="C2857" t="s">
        <v>9</v>
      </c>
      <c r="D2857" t="s">
        <v>22</v>
      </c>
      <c r="E2857" s="1">
        <v>44368</v>
      </c>
      <c r="F2857" s="4">
        <v>5411</v>
      </c>
      <c r="G2857">
        <v>417</v>
      </c>
      <c r="H2857" s="3">
        <f>_xlfn.XLOOKUP(sales[[#This Row],[Product]],products[Product],products[Cost per box])*sales[[#This Row],[Boxes]]</f>
        <v>3427.7400000000002</v>
      </c>
      <c r="I2857" s="4">
        <f>sales[[#This Row],[Revenue]]-sales[[#This Row],[Cost]]</f>
        <v>1983.2599999999998</v>
      </c>
    </row>
    <row r="2858" spans="2:9" x14ac:dyDescent="0.25">
      <c r="B2858" t="s">
        <v>5</v>
      </c>
      <c r="C2858" t="s">
        <v>9</v>
      </c>
      <c r="D2858" t="s">
        <v>19</v>
      </c>
      <c r="E2858" s="1">
        <v>44368</v>
      </c>
      <c r="F2858" s="4">
        <v>294</v>
      </c>
      <c r="G2858">
        <v>13</v>
      </c>
      <c r="H2858" s="3">
        <f>_xlfn.XLOOKUP(sales[[#This Row],[Product]],products[Product],products[Cost per box])*sales[[#This Row],[Boxes]]</f>
        <v>132.99</v>
      </c>
      <c r="I2858" s="4">
        <f>sales[[#This Row],[Revenue]]-sales[[#This Row],[Cost]]</f>
        <v>161.01</v>
      </c>
    </row>
    <row r="2859" spans="2:9" x14ac:dyDescent="0.25">
      <c r="B2859" t="s">
        <v>20</v>
      </c>
      <c r="C2859" t="s">
        <v>21</v>
      </c>
      <c r="D2859" t="s">
        <v>48</v>
      </c>
      <c r="E2859" s="1">
        <v>44368</v>
      </c>
      <c r="F2859" s="4">
        <v>91</v>
      </c>
      <c r="G2859">
        <v>4</v>
      </c>
      <c r="H2859" s="3">
        <f>_xlfn.XLOOKUP(sales[[#This Row],[Product]],products[Product],products[Cost per box])*sales[[#This Row],[Boxes]]</f>
        <v>29.92</v>
      </c>
      <c r="I2859" s="4">
        <f>sales[[#This Row],[Revenue]]-sales[[#This Row],[Cost]]</f>
        <v>61.08</v>
      </c>
    </row>
    <row r="2860" spans="2:9" x14ac:dyDescent="0.25">
      <c r="B2860" t="s">
        <v>40</v>
      </c>
      <c r="C2860" t="s">
        <v>16</v>
      </c>
      <c r="D2860" t="s">
        <v>26</v>
      </c>
      <c r="E2860" s="1">
        <v>44368</v>
      </c>
      <c r="F2860" s="4">
        <v>9527</v>
      </c>
      <c r="G2860">
        <v>561</v>
      </c>
      <c r="H2860" s="3">
        <f>_xlfn.XLOOKUP(sales[[#This Row],[Product]],products[Product],products[Cost per box])*sales[[#This Row],[Boxes]]</f>
        <v>3607.23</v>
      </c>
      <c r="I2860" s="4">
        <f>sales[[#This Row],[Revenue]]-sales[[#This Row],[Cost]]</f>
        <v>5919.77</v>
      </c>
    </row>
    <row r="2861" spans="2:9" x14ac:dyDescent="0.25">
      <c r="B2861" t="s">
        <v>41</v>
      </c>
      <c r="C2861" t="s">
        <v>9</v>
      </c>
      <c r="D2861" t="s">
        <v>30</v>
      </c>
      <c r="E2861" s="1">
        <v>44368</v>
      </c>
      <c r="F2861" s="4">
        <v>8722</v>
      </c>
      <c r="G2861">
        <v>324</v>
      </c>
      <c r="H2861" s="3">
        <f>_xlfn.XLOOKUP(sales[[#This Row],[Product]],products[Product],products[Cost per box])*sales[[#This Row],[Boxes]]</f>
        <v>1192.3200000000002</v>
      </c>
      <c r="I2861" s="4">
        <f>sales[[#This Row],[Revenue]]-sales[[#This Row],[Cost]]</f>
        <v>7529.68</v>
      </c>
    </row>
    <row r="2862" spans="2:9" x14ac:dyDescent="0.25">
      <c r="B2862" t="s">
        <v>37</v>
      </c>
      <c r="C2862" t="s">
        <v>27</v>
      </c>
      <c r="D2862" t="s">
        <v>19</v>
      </c>
      <c r="E2862" s="1">
        <v>44368</v>
      </c>
      <c r="F2862" s="4">
        <v>1953</v>
      </c>
      <c r="G2862">
        <v>82</v>
      </c>
      <c r="H2862" s="3">
        <f>_xlfn.XLOOKUP(sales[[#This Row],[Product]],products[Product],products[Cost per box])*sales[[#This Row],[Boxes]]</f>
        <v>838.86</v>
      </c>
      <c r="I2862" s="4">
        <f>sales[[#This Row],[Revenue]]-sales[[#This Row],[Cost]]</f>
        <v>1114.1399999999999</v>
      </c>
    </row>
    <row r="2863" spans="2:9" x14ac:dyDescent="0.25">
      <c r="B2863" t="s">
        <v>39</v>
      </c>
      <c r="C2863" t="s">
        <v>21</v>
      </c>
      <c r="D2863" t="s">
        <v>30</v>
      </c>
      <c r="E2863" s="1">
        <v>44368</v>
      </c>
      <c r="F2863" s="4">
        <v>371</v>
      </c>
      <c r="G2863">
        <v>15</v>
      </c>
      <c r="H2863" s="3">
        <f>_xlfn.XLOOKUP(sales[[#This Row],[Product]],products[Product],products[Cost per box])*sales[[#This Row],[Boxes]]</f>
        <v>55.2</v>
      </c>
      <c r="I2863" s="4">
        <f>sales[[#This Row],[Revenue]]-sales[[#This Row],[Cost]]</f>
        <v>315.8</v>
      </c>
    </row>
    <row r="2864" spans="2:9" x14ac:dyDescent="0.25">
      <c r="B2864" t="s">
        <v>8</v>
      </c>
      <c r="C2864" t="s">
        <v>16</v>
      </c>
      <c r="D2864" t="s">
        <v>42</v>
      </c>
      <c r="E2864" s="1">
        <v>44368</v>
      </c>
      <c r="F2864" s="4">
        <v>1106</v>
      </c>
      <c r="G2864">
        <v>70</v>
      </c>
      <c r="H2864" s="3">
        <f>_xlfn.XLOOKUP(sales[[#This Row],[Product]],products[Product],products[Cost per box])*sales[[#This Row],[Boxes]]</f>
        <v>331.8</v>
      </c>
      <c r="I2864" s="4">
        <f>sales[[#This Row],[Revenue]]-sales[[#This Row],[Cost]]</f>
        <v>774.2</v>
      </c>
    </row>
    <row r="2865" spans="2:9" x14ac:dyDescent="0.25">
      <c r="B2865" t="s">
        <v>8</v>
      </c>
      <c r="C2865" t="s">
        <v>6</v>
      </c>
      <c r="D2865" t="s">
        <v>14</v>
      </c>
      <c r="E2865" s="1">
        <v>44368</v>
      </c>
      <c r="F2865" s="4">
        <v>2401</v>
      </c>
      <c r="G2865">
        <v>185</v>
      </c>
      <c r="H2865" s="3">
        <f>_xlfn.XLOOKUP(sales[[#This Row],[Product]],products[Product],products[Cost per box])*sales[[#This Row],[Boxes]]</f>
        <v>1167.3499999999999</v>
      </c>
      <c r="I2865" s="4">
        <f>sales[[#This Row],[Revenue]]-sales[[#This Row],[Cost]]</f>
        <v>1233.6500000000001</v>
      </c>
    </row>
    <row r="2866" spans="2:9" x14ac:dyDescent="0.25">
      <c r="B2866" t="s">
        <v>39</v>
      </c>
      <c r="C2866" t="s">
        <v>9</v>
      </c>
      <c r="D2866" t="s">
        <v>43</v>
      </c>
      <c r="E2866" s="1">
        <v>44368</v>
      </c>
      <c r="F2866" s="4">
        <v>532</v>
      </c>
      <c r="G2866">
        <v>21</v>
      </c>
      <c r="H2866" s="3">
        <f>_xlfn.XLOOKUP(sales[[#This Row],[Product]],products[Product],products[Cost per box])*sales[[#This Row],[Boxes]]</f>
        <v>80.850000000000009</v>
      </c>
      <c r="I2866" s="4">
        <f>sales[[#This Row],[Revenue]]-sales[[#This Row],[Cost]]</f>
        <v>451.15</v>
      </c>
    </row>
    <row r="2867" spans="2:9" x14ac:dyDescent="0.25">
      <c r="B2867" t="s">
        <v>15</v>
      </c>
      <c r="C2867" t="s">
        <v>9</v>
      </c>
      <c r="D2867" t="s">
        <v>26</v>
      </c>
      <c r="E2867" s="1">
        <v>44368</v>
      </c>
      <c r="F2867" s="4">
        <v>1722</v>
      </c>
      <c r="G2867">
        <v>108</v>
      </c>
      <c r="H2867" s="3">
        <f>_xlfn.XLOOKUP(sales[[#This Row],[Product]],products[Product],products[Cost per box])*sales[[#This Row],[Boxes]]</f>
        <v>694.43999999999994</v>
      </c>
      <c r="I2867" s="4">
        <f>sales[[#This Row],[Revenue]]-sales[[#This Row],[Cost]]</f>
        <v>1027.56</v>
      </c>
    </row>
    <row r="2868" spans="2:9" x14ac:dyDescent="0.25">
      <c r="B2868" t="s">
        <v>49</v>
      </c>
      <c r="C2868" t="s">
        <v>11</v>
      </c>
      <c r="D2868" t="s">
        <v>28</v>
      </c>
      <c r="E2868" s="1">
        <v>44368</v>
      </c>
      <c r="F2868" s="4">
        <v>14707</v>
      </c>
      <c r="G2868">
        <v>545</v>
      </c>
      <c r="H2868" s="3">
        <f>_xlfn.XLOOKUP(sales[[#This Row],[Product]],products[Product],products[Cost per box])*sales[[#This Row],[Boxes]]</f>
        <v>1504.1999999999998</v>
      </c>
      <c r="I2868" s="4">
        <f>sales[[#This Row],[Revenue]]-sales[[#This Row],[Cost]]</f>
        <v>13202.8</v>
      </c>
    </row>
    <row r="2869" spans="2:9" x14ac:dyDescent="0.25">
      <c r="B2869" t="s">
        <v>32</v>
      </c>
      <c r="C2869" t="s">
        <v>16</v>
      </c>
      <c r="D2869" t="s">
        <v>12</v>
      </c>
      <c r="E2869" s="1">
        <v>44368</v>
      </c>
      <c r="F2869" s="4">
        <v>476</v>
      </c>
      <c r="G2869">
        <v>32</v>
      </c>
      <c r="H2869" s="3">
        <f>_xlfn.XLOOKUP(sales[[#This Row],[Product]],products[Product],products[Cost per box])*sales[[#This Row],[Boxes]]</f>
        <v>269.76</v>
      </c>
      <c r="I2869" s="4">
        <f>sales[[#This Row],[Revenue]]-sales[[#This Row],[Cost]]</f>
        <v>206.24</v>
      </c>
    </row>
    <row r="2870" spans="2:9" x14ac:dyDescent="0.25">
      <c r="B2870" t="s">
        <v>39</v>
      </c>
      <c r="C2870" t="s">
        <v>6</v>
      </c>
      <c r="D2870" t="s">
        <v>31</v>
      </c>
      <c r="E2870" s="1">
        <v>44368</v>
      </c>
      <c r="F2870" s="4">
        <v>763</v>
      </c>
      <c r="G2870">
        <v>35</v>
      </c>
      <c r="H2870" s="3">
        <f>_xlfn.XLOOKUP(sales[[#This Row],[Product]],products[Product],products[Cost per box])*sales[[#This Row],[Boxes]]</f>
        <v>200.2</v>
      </c>
      <c r="I2870" s="4">
        <f>sales[[#This Row],[Revenue]]-sales[[#This Row],[Cost]]</f>
        <v>562.79999999999995</v>
      </c>
    </row>
    <row r="2871" spans="2:9" x14ac:dyDescent="0.25">
      <c r="B2871" t="s">
        <v>10</v>
      </c>
      <c r="C2871" t="s">
        <v>16</v>
      </c>
      <c r="D2871" t="s">
        <v>19</v>
      </c>
      <c r="E2871" s="1">
        <v>44368</v>
      </c>
      <c r="F2871" s="4">
        <v>3325</v>
      </c>
      <c r="G2871">
        <v>145</v>
      </c>
      <c r="H2871" s="3">
        <f>_xlfn.XLOOKUP(sales[[#This Row],[Product]],products[Product],products[Cost per box])*sales[[#This Row],[Boxes]]</f>
        <v>1483.3500000000001</v>
      </c>
      <c r="I2871" s="4">
        <f>sales[[#This Row],[Revenue]]-sales[[#This Row],[Cost]]</f>
        <v>1841.6499999999999</v>
      </c>
    </row>
    <row r="2872" spans="2:9" x14ac:dyDescent="0.25">
      <c r="B2872" t="s">
        <v>13</v>
      </c>
      <c r="C2872" t="s">
        <v>21</v>
      </c>
      <c r="D2872" t="s">
        <v>26</v>
      </c>
      <c r="E2872" s="1">
        <v>44368</v>
      </c>
      <c r="F2872" s="4">
        <v>2898</v>
      </c>
      <c r="G2872">
        <v>182</v>
      </c>
      <c r="H2872" s="3">
        <f>_xlfn.XLOOKUP(sales[[#This Row],[Product]],products[Product],products[Cost per box])*sales[[#This Row],[Boxes]]</f>
        <v>1170.26</v>
      </c>
      <c r="I2872" s="4">
        <f>sales[[#This Row],[Revenue]]-sales[[#This Row],[Cost]]</f>
        <v>1727.74</v>
      </c>
    </row>
    <row r="2873" spans="2:9" x14ac:dyDescent="0.25">
      <c r="B2873" t="s">
        <v>32</v>
      </c>
      <c r="C2873" t="s">
        <v>11</v>
      </c>
      <c r="D2873" t="s">
        <v>35</v>
      </c>
      <c r="E2873" s="1">
        <v>44369</v>
      </c>
      <c r="F2873" s="4">
        <v>1022</v>
      </c>
      <c r="G2873">
        <v>114</v>
      </c>
      <c r="H2873" s="3">
        <f>_xlfn.XLOOKUP(sales[[#This Row],[Product]],products[Product],products[Cost per box])*sales[[#This Row],[Boxes]]</f>
        <v>302.09999999999997</v>
      </c>
      <c r="I2873" s="4">
        <f>sales[[#This Row],[Revenue]]-sales[[#This Row],[Cost]]</f>
        <v>719.90000000000009</v>
      </c>
    </row>
    <row r="2874" spans="2:9" x14ac:dyDescent="0.25">
      <c r="B2874" t="s">
        <v>18</v>
      </c>
      <c r="C2874" t="s">
        <v>16</v>
      </c>
      <c r="D2874" t="s">
        <v>31</v>
      </c>
      <c r="E2874" s="1">
        <v>44369</v>
      </c>
      <c r="F2874" s="4">
        <v>4914</v>
      </c>
      <c r="G2874">
        <v>205</v>
      </c>
      <c r="H2874" s="3">
        <f>_xlfn.XLOOKUP(sales[[#This Row],[Product]],products[Product],products[Cost per box])*sales[[#This Row],[Boxes]]</f>
        <v>1172.5999999999999</v>
      </c>
      <c r="I2874" s="4">
        <f>sales[[#This Row],[Revenue]]-sales[[#This Row],[Cost]]</f>
        <v>3741.4</v>
      </c>
    </row>
    <row r="2875" spans="2:9" x14ac:dyDescent="0.25">
      <c r="B2875" t="s">
        <v>39</v>
      </c>
      <c r="C2875" t="s">
        <v>27</v>
      </c>
      <c r="D2875" t="s">
        <v>44</v>
      </c>
      <c r="E2875" s="1">
        <v>44369</v>
      </c>
      <c r="F2875" s="4">
        <v>3682</v>
      </c>
      <c r="G2875">
        <v>161</v>
      </c>
      <c r="H2875" s="3">
        <f>_xlfn.XLOOKUP(sales[[#This Row],[Product]],products[Product],products[Cost per box])*sales[[#This Row],[Boxes]]</f>
        <v>1540.77</v>
      </c>
      <c r="I2875" s="4">
        <f>sales[[#This Row],[Revenue]]-sales[[#This Row],[Cost]]</f>
        <v>2141.23</v>
      </c>
    </row>
    <row r="2876" spans="2:9" x14ac:dyDescent="0.25">
      <c r="B2876" t="s">
        <v>15</v>
      </c>
      <c r="C2876" t="s">
        <v>21</v>
      </c>
      <c r="D2876" t="s">
        <v>50</v>
      </c>
      <c r="E2876" s="1">
        <v>44369</v>
      </c>
      <c r="F2876" s="4">
        <v>889</v>
      </c>
      <c r="G2876">
        <v>60</v>
      </c>
      <c r="H2876" s="3">
        <f>_xlfn.XLOOKUP(sales[[#This Row],[Product]],products[Product],products[Cost per box])*sales[[#This Row],[Boxes]]</f>
        <v>744.6</v>
      </c>
      <c r="I2876" s="4">
        <f>sales[[#This Row],[Revenue]]-sales[[#This Row],[Cost]]</f>
        <v>144.39999999999998</v>
      </c>
    </row>
    <row r="2877" spans="2:9" x14ac:dyDescent="0.25">
      <c r="B2877" t="s">
        <v>25</v>
      </c>
      <c r="C2877" t="s">
        <v>6</v>
      </c>
      <c r="D2877" t="s">
        <v>38</v>
      </c>
      <c r="E2877" s="1">
        <v>44369</v>
      </c>
      <c r="F2877" s="4">
        <v>2177</v>
      </c>
      <c r="G2877">
        <v>99</v>
      </c>
      <c r="H2877" s="3">
        <f>_xlfn.XLOOKUP(sales[[#This Row],[Product]],products[Product],products[Cost per box])*sales[[#This Row],[Boxes]]</f>
        <v>984.06</v>
      </c>
      <c r="I2877" s="4">
        <f>sales[[#This Row],[Revenue]]-sales[[#This Row],[Cost]]</f>
        <v>1192.94</v>
      </c>
    </row>
    <row r="2878" spans="2:9" x14ac:dyDescent="0.25">
      <c r="B2878" t="s">
        <v>23</v>
      </c>
      <c r="C2878" t="s">
        <v>27</v>
      </c>
      <c r="D2878" t="s">
        <v>30</v>
      </c>
      <c r="E2878" s="1">
        <v>44369</v>
      </c>
      <c r="F2878" s="4">
        <v>2072</v>
      </c>
      <c r="G2878">
        <v>74</v>
      </c>
      <c r="H2878" s="3">
        <f>_xlfn.XLOOKUP(sales[[#This Row],[Product]],products[Product],products[Cost per box])*sales[[#This Row],[Boxes]]</f>
        <v>272.32</v>
      </c>
      <c r="I2878" s="4">
        <f>sales[[#This Row],[Revenue]]-sales[[#This Row],[Cost]]</f>
        <v>1799.68</v>
      </c>
    </row>
    <row r="2879" spans="2:9" x14ac:dyDescent="0.25">
      <c r="B2879" t="s">
        <v>40</v>
      </c>
      <c r="C2879" t="s">
        <v>16</v>
      </c>
      <c r="D2879" t="s">
        <v>24</v>
      </c>
      <c r="E2879" s="1">
        <v>44369</v>
      </c>
      <c r="F2879" s="4">
        <v>42</v>
      </c>
      <c r="G2879">
        <v>2</v>
      </c>
      <c r="H2879" s="3">
        <f>_xlfn.XLOOKUP(sales[[#This Row],[Product]],products[Product],products[Cost per box])*sales[[#This Row],[Boxes]]</f>
        <v>21.02</v>
      </c>
      <c r="I2879" s="4">
        <f>sales[[#This Row],[Revenue]]-sales[[#This Row],[Cost]]</f>
        <v>20.98</v>
      </c>
    </row>
    <row r="2880" spans="2:9" x14ac:dyDescent="0.25">
      <c r="B2880" t="s">
        <v>20</v>
      </c>
      <c r="C2880" t="s">
        <v>6</v>
      </c>
      <c r="D2880" t="s">
        <v>30</v>
      </c>
      <c r="E2880" s="1">
        <v>44369</v>
      </c>
      <c r="F2880" s="4">
        <v>9233</v>
      </c>
      <c r="G2880">
        <v>342</v>
      </c>
      <c r="H2880" s="3">
        <f>_xlfn.XLOOKUP(sales[[#This Row],[Product]],products[Product],products[Cost per box])*sales[[#This Row],[Boxes]]</f>
        <v>1258.56</v>
      </c>
      <c r="I2880" s="4">
        <f>sales[[#This Row],[Revenue]]-sales[[#This Row],[Cost]]</f>
        <v>7974.4400000000005</v>
      </c>
    </row>
    <row r="2881" spans="2:9" x14ac:dyDescent="0.25">
      <c r="B2881" t="s">
        <v>20</v>
      </c>
      <c r="C2881" t="s">
        <v>9</v>
      </c>
      <c r="D2881" t="s">
        <v>43</v>
      </c>
      <c r="E2881" s="1">
        <v>44369</v>
      </c>
      <c r="F2881" s="4">
        <v>357</v>
      </c>
      <c r="G2881">
        <v>14</v>
      </c>
      <c r="H2881" s="3">
        <f>_xlfn.XLOOKUP(sales[[#This Row],[Product]],products[Product],products[Cost per box])*sales[[#This Row],[Boxes]]</f>
        <v>53.9</v>
      </c>
      <c r="I2881" s="4">
        <f>sales[[#This Row],[Revenue]]-sales[[#This Row],[Cost]]</f>
        <v>303.10000000000002</v>
      </c>
    </row>
    <row r="2882" spans="2:9" x14ac:dyDescent="0.25">
      <c r="B2882" t="s">
        <v>20</v>
      </c>
      <c r="C2882" t="s">
        <v>16</v>
      </c>
      <c r="D2882" t="s">
        <v>31</v>
      </c>
      <c r="E2882" s="1">
        <v>44369</v>
      </c>
      <c r="F2882" s="4">
        <v>9128</v>
      </c>
      <c r="G2882">
        <v>435</v>
      </c>
      <c r="H2882" s="3">
        <f>_xlfn.XLOOKUP(sales[[#This Row],[Product]],products[Product],products[Cost per box])*sales[[#This Row],[Boxes]]</f>
        <v>2488.1999999999998</v>
      </c>
      <c r="I2882" s="4">
        <f>sales[[#This Row],[Revenue]]-sales[[#This Row],[Cost]]</f>
        <v>6639.8</v>
      </c>
    </row>
    <row r="2883" spans="2:9" x14ac:dyDescent="0.25">
      <c r="B2883" t="s">
        <v>41</v>
      </c>
      <c r="C2883" t="s">
        <v>11</v>
      </c>
      <c r="D2883" t="s">
        <v>7</v>
      </c>
      <c r="E2883" s="1">
        <v>44369</v>
      </c>
      <c r="F2883" s="4">
        <v>3822</v>
      </c>
      <c r="G2883">
        <v>213</v>
      </c>
      <c r="H2883" s="3">
        <f>_xlfn.XLOOKUP(sales[[#This Row],[Product]],products[Product],products[Cost per box])*sales[[#This Row],[Boxes]]</f>
        <v>1096.95</v>
      </c>
      <c r="I2883" s="4">
        <f>sales[[#This Row],[Revenue]]-sales[[#This Row],[Cost]]</f>
        <v>2725.05</v>
      </c>
    </row>
    <row r="2884" spans="2:9" x14ac:dyDescent="0.25">
      <c r="B2884" t="s">
        <v>13</v>
      </c>
      <c r="C2884" t="s">
        <v>21</v>
      </c>
      <c r="D2884" t="s">
        <v>42</v>
      </c>
      <c r="E2884" s="1">
        <v>44369</v>
      </c>
      <c r="F2884" s="4">
        <v>378</v>
      </c>
      <c r="G2884">
        <v>23</v>
      </c>
      <c r="H2884" s="3">
        <f>_xlfn.XLOOKUP(sales[[#This Row],[Product]],products[Product],products[Cost per box])*sales[[#This Row],[Boxes]]</f>
        <v>109.02000000000001</v>
      </c>
      <c r="I2884" s="4">
        <f>sales[[#This Row],[Revenue]]-sales[[#This Row],[Cost]]</f>
        <v>268.98</v>
      </c>
    </row>
    <row r="2885" spans="2:9" x14ac:dyDescent="0.25">
      <c r="B2885" t="s">
        <v>8</v>
      </c>
      <c r="C2885" t="s">
        <v>6</v>
      </c>
      <c r="D2885" t="s">
        <v>30</v>
      </c>
      <c r="E2885" s="1">
        <v>44369</v>
      </c>
      <c r="F2885" s="4">
        <v>7903</v>
      </c>
      <c r="G2885">
        <v>317</v>
      </c>
      <c r="H2885" s="3">
        <f>_xlfn.XLOOKUP(sales[[#This Row],[Product]],products[Product],products[Cost per box])*sales[[#This Row],[Boxes]]</f>
        <v>1166.56</v>
      </c>
      <c r="I2885" s="4">
        <f>sales[[#This Row],[Revenue]]-sales[[#This Row],[Cost]]</f>
        <v>6736.4400000000005</v>
      </c>
    </row>
    <row r="2886" spans="2:9" x14ac:dyDescent="0.25">
      <c r="B2886" t="s">
        <v>41</v>
      </c>
      <c r="C2886" t="s">
        <v>9</v>
      </c>
      <c r="D2886" t="s">
        <v>48</v>
      </c>
      <c r="E2886" s="1">
        <v>44369</v>
      </c>
      <c r="F2886" s="4">
        <v>3759</v>
      </c>
      <c r="G2886">
        <v>151</v>
      </c>
      <c r="H2886" s="3">
        <f>_xlfn.XLOOKUP(sales[[#This Row],[Product]],products[Product],products[Cost per box])*sales[[#This Row],[Boxes]]</f>
        <v>1129.48</v>
      </c>
      <c r="I2886" s="4">
        <f>sales[[#This Row],[Revenue]]-sales[[#This Row],[Cost]]</f>
        <v>2629.52</v>
      </c>
    </row>
    <row r="2887" spans="2:9" x14ac:dyDescent="0.25">
      <c r="B2887" t="s">
        <v>46</v>
      </c>
      <c r="C2887" t="s">
        <v>9</v>
      </c>
      <c r="D2887" t="s">
        <v>43</v>
      </c>
      <c r="E2887" s="1">
        <v>44369</v>
      </c>
      <c r="F2887" s="4">
        <v>7532</v>
      </c>
      <c r="G2887">
        <v>279</v>
      </c>
      <c r="H2887" s="3">
        <f>_xlfn.XLOOKUP(sales[[#This Row],[Product]],products[Product],products[Cost per box])*sales[[#This Row],[Boxes]]</f>
        <v>1074.1500000000001</v>
      </c>
      <c r="I2887" s="4">
        <f>sales[[#This Row],[Revenue]]-sales[[#This Row],[Cost]]</f>
        <v>6457.85</v>
      </c>
    </row>
    <row r="2888" spans="2:9" x14ac:dyDescent="0.25">
      <c r="B2888" t="s">
        <v>46</v>
      </c>
      <c r="C2888" t="s">
        <v>11</v>
      </c>
      <c r="D2888" t="s">
        <v>24</v>
      </c>
      <c r="E2888" s="1">
        <v>44369</v>
      </c>
      <c r="F2888" s="4">
        <v>2905</v>
      </c>
      <c r="G2888">
        <v>117</v>
      </c>
      <c r="H2888" s="3">
        <f>_xlfn.XLOOKUP(sales[[#This Row],[Product]],products[Product],products[Cost per box])*sales[[#This Row],[Boxes]]</f>
        <v>1229.67</v>
      </c>
      <c r="I2888" s="4">
        <f>sales[[#This Row],[Revenue]]-sales[[#This Row],[Cost]]</f>
        <v>1675.33</v>
      </c>
    </row>
    <row r="2889" spans="2:9" x14ac:dyDescent="0.25">
      <c r="B2889" t="s">
        <v>49</v>
      </c>
      <c r="C2889" t="s">
        <v>16</v>
      </c>
      <c r="D2889" t="s">
        <v>50</v>
      </c>
      <c r="E2889" s="1">
        <v>44370</v>
      </c>
      <c r="F2889" s="4">
        <v>2268</v>
      </c>
      <c r="G2889">
        <v>189</v>
      </c>
      <c r="H2889" s="3">
        <f>_xlfn.XLOOKUP(sales[[#This Row],[Product]],products[Product],products[Cost per box])*sales[[#This Row],[Boxes]]</f>
        <v>2345.4900000000002</v>
      </c>
      <c r="I2889" s="4">
        <f>sales[[#This Row],[Revenue]]-sales[[#This Row],[Cost]]</f>
        <v>-77.490000000000236</v>
      </c>
    </row>
    <row r="2890" spans="2:9" x14ac:dyDescent="0.25">
      <c r="B2890" t="s">
        <v>20</v>
      </c>
      <c r="C2890" t="s">
        <v>21</v>
      </c>
      <c r="D2890" t="s">
        <v>14</v>
      </c>
      <c r="E2890" s="1">
        <v>44370</v>
      </c>
      <c r="F2890" s="4">
        <v>3500</v>
      </c>
      <c r="G2890">
        <v>350</v>
      </c>
      <c r="H2890" s="3">
        <f>_xlfn.XLOOKUP(sales[[#This Row],[Product]],products[Product],products[Cost per box])*sales[[#This Row],[Boxes]]</f>
        <v>2208.5</v>
      </c>
      <c r="I2890" s="4">
        <f>sales[[#This Row],[Revenue]]-sales[[#This Row],[Cost]]</f>
        <v>1291.5</v>
      </c>
    </row>
    <row r="2891" spans="2:9" x14ac:dyDescent="0.25">
      <c r="B2891" t="s">
        <v>29</v>
      </c>
      <c r="C2891" t="s">
        <v>21</v>
      </c>
      <c r="D2891" t="s">
        <v>26</v>
      </c>
      <c r="E2891" s="1">
        <v>44370</v>
      </c>
      <c r="F2891" s="4">
        <v>2814</v>
      </c>
      <c r="G2891">
        <v>188</v>
      </c>
      <c r="H2891" s="3">
        <f>_xlfn.XLOOKUP(sales[[#This Row],[Product]],products[Product],products[Cost per box])*sales[[#This Row],[Boxes]]</f>
        <v>1208.8399999999999</v>
      </c>
      <c r="I2891" s="4">
        <f>sales[[#This Row],[Revenue]]-sales[[#This Row],[Cost]]</f>
        <v>1605.16</v>
      </c>
    </row>
    <row r="2892" spans="2:9" x14ac:dyDescent="0.25">
      <c r="B2892" t="s">
        <v>49</v>
      </c>
      <c r="C2892" t="s">
        <v>6</v>
      </c>
      <c r="D2892" t="s">
        <v>14</v>
      </c>
      <c r="E2892" s="1">
        <v>44370</v>
      </c>
      <c r="F2892" s="4">
        <v>3801</v>
      </c>
      <c r="G2892">
        <v>317</v>
      </c>
      <c r="H2892" s="3">
        <f>_xlfn.XLOOKUP(sales[[#This Row],[Product]],products[Product],products[Cost per box])*sales[[#This Row],[Boxes]]</f>
        <v>2000.27</v>
      </c>
      <c r="I2892" s="4">
        <f>sales[[#This Row],[Revenue]]-sales[[#This Row],[Cost]]</f>
        <v>1800.73</v>
      </c>
    </row>
    <row r="2893" spans="2:9" x14ac:dyDescent="0.25">
      <c r="B2893" t="s">
        <v>33</v>
      </c>
      <c r="C2893" t="s">
        <v>11</v>
      </c>
      <c r="D2893" t="s">
        <v>7</v>
      </c>
      <c r="E2893" s="1">
        <v>44370</v>
      </c>
      <c r="F2893" s="4">
        <v>5845</v>
      </c>
      <c r="G2893">
        <v>279</v>
      </c>
      <c r="H2893" s="3">
        <f>_xlfn.XLOOKUP(sales[[#This Row],[Product]],products[Product],products[Cost per box])*sales[[#This Row],[Boxes]]</f>
        <v>1436.8500000000001</v>
      </c>
      <c r="I2893" s="4">
        <f>sales[[#This Row],[Revenue]]-sales[[#This Row],[Cost]]</f>
        <v>4408.1499999999996</v>
      </c>
    </row>
    <row r="2894" spans="2:9" x14ac:dyDescent="0.25">
      <c r="B2894" t="s">
        <v>20</v>
      </c>
      <c r="C2894" t="s">
        <v>11</v>
      </c>
      <c r="D2894" t="s">
        <v>31</v>
      </c>
      <c r="E2894" s="1">
        <v>44371</v>
      </c>
      <c r="F2894" s="4">
        <v>4046</v>
      </c>
      <c r="G2894">
        <v>169</v>
      </c>
      <c r="H2894" s="3">
        <f>_xlfn.XLOOKUP(sales[[#This Row],[Product]],products[Product],products[Cost per box])*sales[[#This Row],[Boxes]]</f>
        <v>966.68</v>
      </c>
      <c r="I2894" s="4">
        <f>sales[[#This Row],[Revenue]]-sales[[#This Row],[Cost]]</f>
        <v>3079.32</v>
      </c>
    </row>
    <row r="2895" spans="2:9" x14ac:dyDescent="0.25">
      <c r="B2895" t="s">
        <v>40</v>
      </c>
      <c r="C2895" t="s">
        <v>16</v>
      </c>
      <c r="D2895" t="s">
        <v>44</v>
      </c>
      <c r="E2895" s="1">
        <v>44371</v>
      </c>
      <c r="F2895" s="4">
        <v>980</v>
      </c>
      <c r="G2895">
        <v>47</v>
      </c>
      <c r="H2895" s="3">
        <f>_xlfn.XLOOKUP(sales[[#This Row],[Product]],products[Product],products[Cost per box])*sales[[#This Row],[Boxes]]</f>
        <v>449.79</v>
      </c>
      <c r="I2895" s="4">
        <f>sales[[#This Row],[Revenue]]-sales[[#This Row],[Cost]]</f>
        <v>530.21</v>
      </c>
    </row>
    <row r="2896" spans="2:9" x14ac:dyDescent="0.25">
      <c r="B2896" t="s">
        <v>33</v>
      </c>
      <c r="C2896" t="s">
        <v>21</v>
      </c>
      <c r="D2896" t="s">
        <v>28</v>
      </c>
      <c r="E2896" s="1">
        <v>44371</v>
      </c>
      <c r="F2896" s="4">
        <v>504</v>
      </c>
      <c r="G2896">
        <v>20</v>
      </c>
      <c r="H2896" s="3">
        <f>_xlfn.XLOOKUP(sales[[#This Row],[Product]],products[Product],products[Cost per box])*sales[[#This Row],[Boxes]]</f>
        <v>55.199999999999996</v>
      </c>
      <c r="I2896" s="4">
        <f>sales[[#This Row],[Revenue]]-sales[[#This Row],[Cost]]</f>
        <v>448.8</v>
      </c>
    </row>
    <row r="2897" spans="2:9" x14ac:dyDescent="0.25">
      <c r="B2897" t="s">
        <v>23</v>
      </c>
      <c r="C2897" t="s">
        <v>16</v>
      </c>
      <c r="D2897" t="s">
        <v>28</v>
      </c>
      <c r="E2897" s="1">
        <v>44371</v>
      </c>
      <c r="F2897" s="4">
        <v>2443</v>
      </c>
      <c r="G2897">
        <v>107</v>
      </c>
      <c r="H2897" s="3">
        <f>_xlfn.XLOOKUP(sales[[#This Row],[Product]],products[Product],products[Cost per box])*sales[[#This Row],[Boxes]]</f>
        <v>295.32</v>
      </c>
      <c r="I2897" s="4">
        <f>sales[[#This Row],[Revenue]]-sales[[#This Row],[Cost]]</f>
        <v>2147.6799999999998</v>
      </c>
    </row>
    <row r="2898" spans="2:9" x14ac:dyDescent="0.25">
      <c r="B2898" t="s">
        <v>20</v>
      </c>
      <c r="C2898" t="s">
        <v>21</v>
      </c>
      <c r="D2898" t="s">
        <v>28</v>
      </c>
      <c r="E2898" s="1">
        <v>44371</v>
      </c>
      <c r="F2898" s="4">
        <v>9968</v>
      </c>
      <c r="G2898">
        <v>370</v>
      </c>
      <c r="H2898" s="3">
        <f>_xlfn.XLOOKUP(sales[[#This Row],[Product]],products[Product],products[Cost per box])*sales[[#This Row],[Boxes]]</f>
        <v>1021.1999999999999</v>
      </c>
      <c r="I2898" s="4">
        <f>sales[[#This Row],[Revenue]]-sales[[#This Row],[Cost]]</f>
        <v>8946.7999999999993</v>
      </c>
    </row>
    <row r="2899" spans="2:9" x14ac:dyDescent="0.25">
      <c r="B2899" t="s">
        <v>40</v>
      </c>
      <c r="C2899" t="s">
        <v>9</v>
      </c>
      <c r="D2899" t="s">
        <v>7</v>
      </c>
      <c r="E2899" s="1">
        <v>44372</v>
      </c>
      <c r="F2899" s="4">
        <v>5621</v>
      </c>
      <c r="G2899">
        <v>296</v>
      </c>
      <c r="H2899" s="3">
        <f>_xlfn.XLOOKUP(sales[[#This Row],[Product]],products[Product],products[Cost per box])*sales[[#This Row],[Boxes]]</f>
        <v>1524.4</v>
      </c>
      <c r="I2899" s="4">
        <f>sales[[#This Row],[Revenue]]-sales[[#This Row],[Cost]]</f>
        <v>4096.6000000000004</v>
      </c>
    </row>
    <row r="2900" spans="2:9" x14ac:dyDescent="0.25">
      <c r="B2900" t="s">
        <v>41</v>
      </c>
      <c r="C2900" t="s">
        <v>27</v>
      </c>
      <c r="D2900" t="s">
        <v>48</v>
      </c>
      <c r="E2900" s="1">
        <v>44372</v>
      </c>
      <c r="F2900" s="4">
        <v>2191</v>
      </c>
      <c r="G2900">
        <v>79</v>
      </c>
      <c r="H2900" s="3">
        <f>_xlfn.XLOOKUP(sales[[#This Row],[Product]],products[Product],products[Cost per box])*sales[[#This Row],[Boxes]]</f>
        <v>590.92000000000007</v>
      </c>
      <c r="I2900" s="4">
        <f>sales[[#This Row],[Revenue]]-sales[[#This Row],[Cost]]</f>
        <v>1600.08</v>
      </c>
    </row>
    <row r="2901" spans="2:9" x14ac:dyDescent="0.25">
      <c r="B2901" t="s">
        <v>10</v>
      </c>
      <c r="C2901" t="s">
        <v>16</v>
      </c>
      <c r="D2901" t="s">
        <v>48</v>
      </c>
      <c r="E2901" s="1">
        <v>44375</v>
      </c>
      <c r="F2901" s="4">
        <v>4753</v>
      </c>
      <c r="G2901">
        <v>164</v>
      </c>
      <c r="H2901" s="3">
        <f>_xlfn.XLOOKUP(sales[[#This Row],[Product]],products[Product],products[Cost per box])*sales[[#This Row],[Boxes]]</f>
        <v>1226.72</v>
      </c>
      <c r="I2901" s="4">
        <f>sales[[#This Row],[Revenue]]-sales[[#This Row],[Cost]]</f>
        <v>3526.2799999999997</v>
      </c>
    </row>
    <row r="2902" spans="2:9" x14ac:dyDescent="0.25">
      <c r="B2902" t="s">
        <v>41</v>
      </c>
      <c r="C2902" t="s">
        <v>21</v>
      </c>
      <c r="D2902" t="s">
        <v>24</v>
      </c>
      <c r="E2902" s="1">
        <v>44375</v>
      </c>
      <c r="F2902" s="4">
        <v>2478</v>
      </c>
      <c r="G2902">
        <v>100</v>
      </c>
      <c r="H2902" s="3">
        <f>_xlfn.XLOOKUP(sales[[#This Row],[Product]],products[Product],products[Cost per box])*sales[[#This Row],[Boxes]]</f>
        <v>1051</v>
      </c>
      <c r="I2902" s="4">
        <f>sales[[#This Row],[Revenue]]-sales[[#This Row],[Cost]]</f>
        <v>1427</v>
      </c>
    </row>
    <row r="2903" spans="2:9" x14ac:dyDescent="0.25">
      <c r="B2903" t="s">
        <v>10</v>
      </c>
      <c r="C2903" t="s">
        <v>21</v>
      </c>
      <c r="D2903" t="s">
        <v>48</v>
      </c>
      <c r="E2903" s="1">
        <v>44375</v>
      </c>
      <c r="F2903" s="4">
        <v>0</v>
      </c>
      <c r="G2903">
        <v>0</v>
      </c>
      <c r="H2903" s="3">
        <f>_xlfn.XLOOKUP(sales[[#This Row],[Product]],products[Product],products[Cost per box])*sales[[#This Row],[Boxes]]</f>
        <v>0</v>
      </c>
      <c r="I2903" s="4">
        <f>sales[[#This Row],[Revenue]]-sales[[#This Row],[Cost]]</f>
        <v>0</v>
      </c>
    </row>
    <row r="2904" spans="2:9" x14ac:dyDescent="0.25">
      <c r="B2904" t="s">
        <v>33</v>
      </c>
      <c r="C2904" t="s">
        <v>9</v>
      </c>
      <c r="D2904" t="s">
        <v>17</v>
      </c>
      <c r="E2904" s="1">
        <v>44375</v>
      </c>
      <c r="F2904" s="4">
        <v>154</v>
      </c>
      <c r="G2904">
        <v>7</v>
      </c>
      <c r="H2904" s="3">
        <f>_xlfn.XLOOKUP(sales[[#This Row],[Product]],products[Product],products[Cost per box])*sales[[#This Row],[Boxes]]</f>
        <v>47.6</v>
      </c>
      <c r="I2904" s="4">
        <f>sales[[#This Row],[Revenue]]-sales[[#This Row],[Cost]]</f>
        <v>106.4</v>
      </c>
    </row>
    <row r="2905" spans="2:9" x14ac:dyDescent="0.25">
      <c r="B2905" t="s">
        <v>15</v>
      </c>
      <c r="C2905" t="s">
        <v>16</v>
      </c>
      <c r="D2905" t="s">
        <v>26</v>
      </c>
      <c r="E2905" s="1">
        <v>44375</v>
      </c>
      <c r="F2905" s="4">
        <v>1197</v>
      </c>
      <c r="G2905">
        <v>86</v>
      </c>
      <c r="H2905" s="3">
        <f>_xlfn.XLOOKUP(sales[[#This Row],[Product]],products[Product],products[Cost per box])*sales[[#This Row],[Boxes]]</f>
        <v>552.98</v>
      </c>
      <c r="I2905" s="4">
        <f>sales[[#This Row],[Revenue]]-sales[[#This Row],[Cost]]</f>
        <v>644.02</v>
      </c>
    </row>
    <row r="2906" spans="2:9" x14ac:dyDescent="0.25">
      <c r="B2906" t="s">
        <v>10</v>
      </c>
      <c r="C2906" t="s">
        <v>27</v>
      </c>
      <c r="D2906" t="s">
        <v>35</v>
      </c>
      <c r="E2906" s="1">
        <v>44375</v>
      </c>
      <c r="F2906" s="4">
        <v>1813</v>
      </c>
      <c r="G2906">
        <v>152</v>
      </c>
      <c r="H2906" s="3">
        <f>_xlfn.XLOOKUP(sales[[#This Row],[Product]],products[Product],products[Cost per box])*sales[[#This Row],[Boxes]]</f>
        <v>402.8</v>
      </c>
      <c r="I2906" s="4">
        <f>sales[[#This Row],[Revenue]]-sales[[#This Row],[Cost]]</f>
        <v>1410.2</v>
      </c>
    </row>
    <row r="2907" spans="2:9" x14ac:dyDescent="0.25">
      <c r="B2907" t="s">
        <v>15</v>
      </c>
      <c r="C2907" t="s">
        <v>21</v>
      </c>
      <c r="D2907" t="s">
        <v>45</v>
      </c>
      <c r="E2907" s="1">
        <v>44375</v>
      </c>
      <c r="F2907" s="4">
        <v>630</v>
      </c>
      <c r="G2907">
        <v>38</v>
      </c>
      <c r="H2907" s="3">
        <f>_xlfn.XLOOKUP(sales[[#This Row],[Product]],products[Product],products[Cost per box])*sales[[#This Row],[Boxes]]</f>
        <v>293.74</v>
      </c>
      <c r="I2907" s="4">
        <f>sales[[#This Row],[Revenue]]-sales[[#This Row],[Cost]]</f>
        <v>336.26</v>
      </c>
    </row>
    <row r="2908" spans="2:9" x14ac:dyDescent="0.25">
      <c r="B2908" t="s">
        <v>41</v>
      </c>
      <c r="C2908" t="s">
        <v>16</v>
      </c>
      <c r="D2908" t="s">
        <v>14</v>
      </c>
      <c r="E2908" s="1">
        <v>44375</v>
      </c>
      <c r="F2908" s="4">
        <v>6027</v>
      </c>
      <c r="G2908">
        <v>548</v>
      </c>
      <c r="H2908" s="3">
        <f>_xlfn.XLOOKUP(sales[[#This Row],[Product]],products[Product],products[Cost per box])*sales[[#This Row],[Boxes]]</f>
        <v>3457.8799999999997</v>
      </c>
      <c r="I2908" s="4">
        <f>sales[[#This Row],[Revenue]]-sales[[#This Row],[Cost]]</f>
        <v>2569.1200000000003</v>
      </c>
    </row>
    <row r="2909" spans="2:9" x14ac:dyDescent="0.25">
      <c r="B2909" t="s">
        <v>15</v>
      </c>
      <c r="C2909" t="s">
        <v>9</v>
      </c>
      <c r="D2909" t="s">
        <v>22</v>
      </c>
      <c r="E2909" s="1">
        <v>44375</v>
      </c>
      <c r="F2909" s="4">
        <v>11809</v>
      </c>
      <c r="G2909">
        <v>1050</v>
      </c>
      <c r="H2909" s="3">
        <f>_xlfn.XLOOKUP(sales[[#This Row],[Product]],products[Product],products[Cost per box])*sales[[#This Row],[Boxes]]</f>
        <v>8631</v>
      </c>
      <c r="I2909" s="4">
        <f>sales[[#This Row],[Revenue]]-sales[[#This Row],[Cost]]</f>
        <v>3178</v>
      </c>
    </row>
    <row r="2910" spans="2:9" x14ac:dyDescent="0.25">
      <c r="B2910" t="s">
        <v>37</v>
      </c>
      <c r="C2910" t="s">
        <v>16</v>
      </c>
      <c r="D2910" t="s">
        <v>47</v>
      </c>
      <c r="E2910" s="1">
        <v>44375</v>
      </c>
      <c r="F2910" s="4">
        <v>420</v>
      </c>
      <c r="G2910">
        <v>17</v>
      </c>
      <c r="H2910" s="3">
        <f>_xlfn.XLOOKUP(sales[[#This Row],[Product]],products[Product],products[Cost per box])*sales[[#This Row],[Boxes]]</f>
        <v>89.42</v>
      </c>
      <c r="I2910" s="4">
        <f>sales[[#This Row],[Revenue]]-sales[[#This Row],[Cost]]</f>
        <v>330.58</v>
      </c>
    </row>
    <row r="2911" spans="2:9" x14ac:dyDescent="0.25">
      <c r="B2911" t="s">
        <v>32</v>
      </c>
      <c r="C2911" t="s">
        <v>21</v>
      </c>
      <c r="D2911" t="s">
        <v>38</v>
      </c>
      <c r="E2911" s="1">
        <v>44375</v>
      </c>
      <c r="F2911" s="4">
        <v>1309</v>
      </c>
      <c r="G2911">
        <v>53</v>
      </c>
      <c r="H2911" s="3">
        <f>_xlfn.XLOOKUP(sales[[#This Row],[Product]],products[Product],products[Cost per box])*sales[[#This Row],[Boxes]]</f>
        <v>526.81999999999994</v>
      </c>
      <c r="I2911" s="4">
        <f>sales[[#This Row],[Revenue]]-sales[[#This Row],[Cost]]</f>
        <v>782.18000000000006</v>
      </c>
    </row>
    <row r="2912" spans="2:9" x14ac:dyDescent="0.25">
      <c r="B2912" t="s">
        <v>10</v>
      </c>
      <c r="C2912" t="s">
        <v>6</v>
      </c>
      <c r="D2912" t="s">
        <v>44</v>
      </c>
      <c r="E2912" s="1">
        <v>44375</v>
      </c>
      <c r="F2912" s="4">
        <v>2520</v>
      </c>
      <c r="G2912">
        <v>110</v>
      </c>
      <c r="H2912" s="3">
        <f>_xlfn.XLOOKUP(sales[[#This Row],[Product]],products[Product],products[Cost per box])*sales[[#This Row],[Boxes]]</f>
        <v>1052.7</v>
      </c>
      <c r="I2912" s="4">
        <f>sales[[#This Row],[Revenue]]-sales[[#This Row],[Cost]]</f>
        <v>1467.3</v>
      </c>
    </row>
    <row r="2913" spans="2:9" x14ac:dyDescent="0.25">
      <c r="B2913" t="s">
        <v>18</v>
      </c>
      <c r="C2913" t="s">
        <v>27</v>
      </c>
      <c r="D2913" t="s">
        <v>24</v>
      </c>
      <c r="E2913" s="1">
        <v>44375</v>
      </c>
      <c r="F2913" s="4">
        <v>3122</v>
      </c>
      <c r="G2913">
        <v>131</v>
      </c>
      <c r="H2913" s="3">
        <f>_xlfn.XLOOKUP(sales[[#This Row],[Product]],products[Product],products[Cost per box])*sales[[#This Row],[Boxes]]</f>
        <v>1376.81</v>
      </c>
      <c r="I2913" s="4">
        <f>sales[[#This Row],[Revenue]]-sales[[#This Row],[Cost]]</f>
        <v>1745.19</v>
      </c>
    </row>
    <row r="2914" spans="2:9" x14ac:dyDescent="0.25">
      <c r="B2914" t="s">
        <v>25</v>
      </c>
      <c r="C2914" t="s">
        <v>16</v>
      </c>
      <c r="D2914" t="s">
        <v>38</v>
      </c>
      <c r="E2914" s="1">
        <v>44375</v>
      </c>
      <c r="F2914" s="4">
        <v>2380</v>
      </c>
      <c r="G2914">
        <v>104</v>
      </c>
      <c r="H2914" s="3">
        <f>_xlfn.XLOOKUP(sales[[#This Row],[Product]],products[Product],products[Cost per box])*sales[[#This Row],[Boxes]]</f>
        <v>1033.76</v>
      </c>
      <c r="I2914" s="4">
        <f>sales[[#This Row],[Revenue]]-sales[[#This Row],[Cost]]</f>
        <v>1346.24</v>
      </c>
    </row>
    <row r="2915" spans="2:9" x14ac:dyDescent="0.25">
      <c r="B2915" t="s">
        <v>41</v>
      </c>
      <c r="C2915" t="s">
        <v>27</v>
      </c>
      <c r="D2915" t="s">
        <v>31</v>
      </c>
      <c r="E2915" s="1">
        <v>44375</v>
      </c>
      <c r="F2915" s="4">
        <v>3668</v>
      </c>
      <c r="G2915">
        <v>167</v>
      </c>
      <c r="H2915" s="3">
        <f>_xlfn.XLOOKUP(sales[[#This Row],[Product]],products[Product],products[Cost per box])*sales[[#This Row],[Boxes]]</f>
        <v>955.24</v>
      </c>
      <c r="I2915" s="4">
        <f>sales[[#This Row],[Revenue]]-sales[[#This Row],[Cost]]</f>
        <v>2712.76</v>
      </c>
    </row>
    <row r="2916" spans="2:9" x14ac:dyDescent="0.25">
      <c r="B2916" t="s">
        <v>46</v>
      </c>
      <c r="C2916" t="s">
        <v>27</v>
      </c>
      <c r="D2916" t="s">
        <v>12</v>
      </c>
      <c r="E2916" s="1">
        <v>44375</v>
      </c>
      <c r="F2916" s="4">
        <v>2247</v>
      </c>
      <c r="G2916">
        <v>150</v>
      </c>
      <c r="H2916" s="3">
        <f>_xlfn.XLOOKUP(sales[[#This Row],[Product]],products[Product],products[Cost per box])*sales[[#This Row],[Boxes]]</f>
        <v>1264.5</v>
      </c>
      <c r="I2916" s="4">
        <f>sales[[#This Row],[Revenue]]-sales[[#This Row],[Cost]]</f>
        <v>982.5</v>
      </c>
    </row>
    <row r="2917" spans="2:9" x14ac:dyDescent="0.25">
      <c r="B2917" t="s">
        <v>32</v>
      </c>
      <c r="C2917" t="s">
        <v>16</v>
      </c>
      <c r="D2917" t="s">
        <v>44</v>
      </c>
      <c r="E2917" s="1">
        <v>44375</v>
      </c>
      <c r="F2917" s="4">
        <v>7987</v>
      </c>
      <c r="G2917">
        <v>364</v>
      </c>
      <c r="H2917" s="3">
        <f>_xlfn.XLOOKUP(sales[[#This Row],[Product]],products[Product],products[Cost per box])*sales[[#This Row],[Boxes]]</f>
        <v>3483.48</v>
      </c>
      <c r="I2917" s="4">
        <f>sales[[#This Row],[Revenue]]-sales[[#This Row],[Cost]]</f>
        <v>4503.5200000000004</v>
      </c>
    </row>
    <row r="2918" spans="2:9" x14ac:dyDescent="0.25">
      <c r="B2918" t="s">
        <v>39</v>
      </c>
      <c r="C2918" t="s">
        <v>9</v>
      </c>
      <c r="D2918" t="s">
        <v>47</v>
      </c>
      <c r="E2918" s="1">
        <v>44376</v>
      </c>
      <c r="F2918" s="4">
        <v>1736</v>
      </c>
      <c r="G2918">
        <v>73</v>
      </c>
      <c r="H2918" s="3">
        <f>_xlfn.XLOOKUP(sales[[#This Row],[Product]],products[Product],products[Cost per box])*sales[[#This Row],[Boxes]]</f>
        <v>383.97999999999996</v>
      </c>
      <c r="I2918" s="4">
        <f>sales[[#This Row],[Revenue]]-sales[[#This Row],[Cost]]</f>
        <v>1352.02</v>
      </c>
    </row>
    <row r="2919" spans="2:9" x14ac:dyDescent="0.25">
      <c r="B2919" t="s">
        <v>10</v>
      </c>
      <c r="C2919" t="s">
        <v>9</v>
      </c>
      <c r="D2919" t="s">
        <v>31</v>
      </c>
      <c r="E2919" s="1">
        <v>44376</v>
      </c>
      <c r="F2919" s="4">
        <v>5425</v>
      </c>
      <c r="G2919">
        <v>217</v>
      </c>
      <c r="H2919" s="3">
        <f>_xlfn.XLOOKUP(sales[[#This Row],[Product]],products[Product],products[Cost per box])*sales[[#This Row],[Boxes]]</f>
        <v>1241.24</v>
      </c>
      <c r="I2919" s="4">
        <f>sales[[#This Row],[Revenue]]-sales[[#This Row],[Cost]]</f>
        <v>4183.76</v>
      </c>
    </row>
    <row r="2920" spans="2:9" x14ac:dyDescent="0.25">
      <c r="B2920" t="s">
        <v>13</v>
      </c>
      <c r="C2920" t="s">
        <v>16</v>
      </c>
      <c r="D2920" t="s">
        <v>43</v>
      </c>
      <c r="E2920" s="1">
        <v>44376</v>
      </c>
      <c r="F2920" s="4">
        <v>6111</v>
      </c>
      <c r="G2920">
        <v>255</v>
      </c>
      <c r="H2920" s="3">
        <f>_xlfn.XLOOKUP(sales[[#This Row],[Product]],products[Product],products[Cost per box])*sales[[#This Row],[Boxes]]</f>
        <v>981.75</v>
      </c>
      <c r="I2920" s="4">
        <f>sales[[#This Row],[Revenue]]-sales[[#This Row],[Cost]]</f>
        <v>5129.25</v>
      </c>
    </row>
    <row r="2921" spans="2:9" x14ac:dyDescent="0.25">
      <c r="B2921" t="s">
        <v>49</v>
      </c>
      <c r="C2921" t="s">
        <v>11</v>
      </c>
      <c r="D2921" t="s">
        <v>50</v>
      </c>
      <c r="E2921" s="1">
        <v>44376</v>
      </c>
      <c r="F2921" s="4">
        <v>168</v>
      </c>
      <c r="G2921">
        <v>16</v>
      </c>
      <c r="H2921" s="3">
        <f>_xlfn.XLOOKUP(sales[[#This Row],[Product]],products[Product],products[Cost per box])*sales[[#This Row],[Boxes]]</f>
        <v>198.56</v>
      </c>
      <c r="I2921" s="4">
        <f>sales[[#This Row],[Revenue]]-sales[[#This Row],[Cost]]</f>
        <v>-30.560000000000002</v>
      </c>
    </row>
    <row r="2922" spans="2:9" x14ac:dyDescent="0.25">
      <c r="B2922" t="s">
        <v>8</v>
      </c>
      <c r="C2922" t="s">
        <v>6</v>
      </c>
      <c r="D2922" t="s">
        <v>43</v>
      </c>
      <c r="E2922" s="1">
        <v>44376</v>
      </c>
      <c r="F2922" s="4">
        <v>1925</v>
      </c>
      <c r="G2922">
        <v>75</v>
      </c>
      <c r="H2922" s="3">
        <f>_xlfn.XLOOKUP(sales[[#This Row],[Product]],products[Product],products[Cost per box])*sales[[#This Row],[Boxes]]</f>
        <v>288.75</v>
      </c>
      <c r="I2922" s="4">
        <f>sales[[#This Row],[Revenue]]-sales[[#This Row],[Cost]]</f>
        <v>1636.25</v>
      </c>
    </row>
    <row r="2923" spans="2:9" x14ac:dyDescent="0.25">
      <c r="B2923" t="s">
        <v>13</v>
      </c>
      <c r="C2923" t="s">
        <v>6</v>
      </c>
      <c r="D2923" t="s">
        <v>50</v>
      </c>
      <c r="E2923" s="1">
        <v>44376</v>
      </c>
      <c r="F2923" s="4">
        <v>4102</v>
      </c>
      <c r="G2923">
        <v>293</v>
      </c>
      <c r="H2923" s="3">
        <f>_xlfn.XLOOKUP(sales[[#This Row],[Product]],products[Product],products[Cost per box])*sales[[#This Row],[Boxes]]</f>
        <v>3636.13</v>
      </c>
      <c r="I2923" s="4">
        <f>sales[[#This Row],[Revenue]]-sales[[#This Row],[Cost]]</f>
        <v>465.86999999999989</v>
      </c>
    </row>
    <row r="2924" spans="2:9" x14ac:dyDescent="0.25">
      <c r="B2924" t="s">
        <v>51</v>
      </c>
      <c r="C2924" t="s">
        <v>27</v>
      </c>
      <c r="D2924" t="s">
        <v>19</v>
      </c>
      <c r="E2924" s="1">
        <v>44376</v>
      </c>
      <c r="F2924" s="4">
        <v>3598</v>
      </c>
      <c r="G2924">
        <v>157</v>
      </c>
      <c r="H2924" s="3">
        <f>_xlfn.XLOOKUP(sales[[#This Row],[Product]],products[Product],products[Cost per box])*sales[[#This Row],[Boxes]]</f>
        <v>1606.1100000000001</v>
      </c>
      <c r="I2924" s="4">
        <f>sales[[#This Row],[Revenue]]-sales[[#This Row],[Cost]]</f>
        <v>1991.8899999999999</v>
      </c>
    </row>
    <row r="2925" spans="2:9" x14ac:dyDescent="0.25">
      <c r="B2925" t="s">
        <v>34</v>
      </c>
      <c r="C2925" t="s">
        <v>9</v>
      </c>
      <c r="D2925" t="s">
        <v>30</v>
      </c>
      <c r="E2925" s="1">
        <v>44376</v>
      </c>
      <c r="F2925" s="4">
        <v>2667</v>
      </c>
      <c r="G2925">
        <v>103</v>
      </c>
      <c r="H2925" s="3">
        <f>_xlfn.XLOOKUP(sales[[#This Row],[Product]],products[Product],products[Cost per box])*sales[[#This Row],[Boxes]]</f>
        <v>379.04</v>
      </c>
      <c r="I2925" s="4">
        <f>sales[[#This Row],[Revenue]]-sales[[#This Row],[Cost]]</f>
        <v>2287.96</v>
      </c>
    </row>
    <row r="2926" spans="2:9" x14ac:dyDescent="0.25">
      <c r="B2926" t="s">
        <v>15</v>
      </c>
      <c r="C2926" t="s">
        <v>16</v>
      </c>
      <c r="D2926" t="s">
        <v>7</v>
      </c>
      <c r="E2926" s="1">
        <v>44376</v>
      </c>
      <c r="F2926" s="4">
        <v>1407</v>
      </c>
      <c r="G2926">
        <v>75</v>
      </c>
      <c r="H2926" s="3">
        <f>_xlfn.XLOOKUP(sales[[#This Row],[Product]],products[Product],products[Cost per box])*sales[[#This Row],[Boxes]]</f>
        <v>386.25</v>
      </c>
      <c r="I2926" s="4">
        <f>sales[[#This Row],[Revenue]]-sales[[#This Row],[Cost]]</f>
        <v>1020.75</v>
      </c>
    </row>
    <row r="2927" spans="2:9" x14ac:dyDescent="0.25">
      <c r="B2927" t="s">
        <v>29</v>
      </c>
      <c r="C2927" t="s">
        <v>21</v>
      </c>
      <c r="D2927" t="s">
        <v>48</v>
      </c>
      <c r="E2927" s="1">
        <v>44376</v>
      </c>
      <c r="F2927" s="4">
        <v>2730</v>
      </c>
      <c r="G2927">
        <v>98</v>
      </c>
      <c r="H2927" s="3">
        <f>_xlfn.XLOOKUP(sales[[#This Row],[Product]],products[Product],products[Cost per box])*sales[[#This Row],[Boxes]]</f>
        <v>733.04000000000008</v>
      </c>
      <c r="I2927" s="4">
        <f>sales[[#This Row],[Revenue]]-sales[[#This Row],[Cost]]</f>
        <v>1996.96</v>
      </c>
    </row>
    <row r="2928" spans="2:9" x14ac:dyDescent="0.25">
      <c r="B2928" t="s">
        <v>34</v>
      </c>
      <c r="C2928" t="s">
        <v>6</v>
      </c>
      <c r="D2928" t="s">
        <v>52</v>
      </c>
      <c r="E2928" s="1">
        <v>44376</v>
      </c>
      <c r="F2928" s="4">
        <v>1785</v>
      </c>
      <c r="G2928">
        <v>82</v>
      </c>
      <c r="H2928" s="3">
        <f>_xlfn.XLOOKUP(sales[[#This Row],[Product]],products[Product],products[Cost per box])*sales[[#This Row],[Boxes]]</f>
        <v>272.24</v>
      </c>
      <c r="I2928" s="4">
        <f>sales[[#This Row],[Revenue]]-sales[[#This Row],[Cost]]</f>
        <v>1512.76</v>
      </c>
    </row>
    <row r="2929" spans="2:9" x14ac:dyDescent="0.25">
      <c r="B2929" t="s">
        <v>10</v>
      </c>
      <c r="C2929" t="s">
        <v>27</v>
      </c>
      <c r="D2929" t="s">
        <v>47</v>
      </c>
      <c r="E2929" s="1">
        <v>44376</v>
      </c>
      <c r="F2929" s="4">
        <v>5817</v>
      </c>
      <c r="G2929">
        <v>253</v>
      </c>
      <c r="H2929" s="3">
        <f>_xlfn.XLOOKUP(sales[[#This Row],[Product]],products[Product],products[Cost per box])*sales[[#This Row],[Boxes]]</f>
        <v>1330.78</v>
      </c>
      <c r="I2929" s="4">
        <f>sales[[#This Row],[Revenue]]-sales[[#This Row],[Cost]]</f>
        <v>4486.22</v>
      </c>
    </row>
    <row r="2930" spans="2:9" x14ac:dyDescent="0.25">
      <c r="B2930" t="s">
        <v>34</v>
      </c>
      <c r="C2930" t="s">
        <v>16</v>
      </c>
      <c r="D2930" t="s">
        <v>7</v>
      </c>
      <c r="E2930" s="1">
        <v>44376</v>
      </c>
      <c r="F2930" s="4">
        <v>196</v>
      </c>
      <c r="G2930">
        <v>11</v>
      </c>
      <c r="H2930" s="3">
        <f>_xlfn.XLOOKUP(sales[[#This Row],[Product]],products[Product],products[Cost per box])*sales[[#This Row],[Boxes]]</f>
        <v>56.650000000000006</v>
      </c>
      <c r="I2930" s="4">
        <f>sales[[#This Row],[Revenue]]-sales[[#This Row],[Cost]]</f>
        <v>139.35</v>
      </c>
    </row>
    <row r="2931" spans="2:9" x14ac:dyDescent="0.25">
      <c r="B2931" t="s">
        <v>49</v>
      </c>
      <c r="C2931" t="s">
        <v>27</v>
      </c>
      <c r="D2931" t="s">
        <v>31</v>
      </c>
      <c r="E2931" s="1">
        <v>44376</v>
      </c>
      <c r="F2931" s="4">
        <v>1491</v>
      </c>
      <c r="G2931">
        <v>60</v>
      </c>
      <c r="H2931" s="3">
        <f>_xlfn.XLOOKUP(sales[[#This Row],[Product]],products[Product],products[Cost per box])*sales[[#This Row],[Boxes]]</f>
        <v>343.2</v>
      </c>
      <c r="I2931" s="4">
        <f>sales[[#This Row],[Revenue]]-sales[[#This Row],[Cost]]</f>
        <v>1147.8</v>
      </c>
    </row>
    <row r="2932" spans="2:9" x14ac:dyDescent="0.25">
      <c r="B2932" t="s">
        <v>18</v>
      </c>
      <c r="C2932" t="s">
        <v>6</v>
      </c>
      <c r="D2932" t="s">
        <v>22</v>
      </c>
      <c r="E2932" s="1">
        <v>44376</v>
      </c>
      <c r="F2932" s="4">
        <v>1162</v>
      </c>
      <c r="G2932">
        <v>97</v>
      </c>
      <c r="H2932" s="3">
        <f>_xlfn.XLOOKUP(sales[[#This Row],[Product]],products[Product],products[Cost per box])*sales[[#This Row],[Boxes]]</f>
        <v>797.34</v>
      </c>
      <c r="I2932" s="4">
        <f>sales[[#This Row],[Revenue]]-sales[[#This Row],[Cost]]</f>
        <v>364.65999999999997</v>
      </c>
    </row>
    <row r="2933" spans="2:9" x14ac:dyDescent="0.25">
      <c r="B2933" t="s">
        <v>18</v>
      </c>
      <c r="C2933" t="s">
        <v>27</v>
      </c>
      <c r="D2933" t="s">
        <v>28</v>
      </c>
      <c r="E2933" s="1">
        <v>44376</v>
      </c>
      <c r="F2933" s="4">
        <v>1295</v>
      </c>
      <c r="G2933">
        <v>52</v>
      </c>
      <c r="H2933" s="3">
        <f>_xlfn.XLOOKUP(sales[[#This Row],[Product]],products[Product],products[Cost per box])*sales[[#This Row],[Boxes]]</f>
        <v>143.51999999999998</v>
      </c>
      <c r="I2933" s="4">
        <f>sales[[#This Row],[Revenue]]-sales[[#This Row],[Cost]]</f>
        <v>1151.48</v>
      </c>
    </row>
    <row r="2934" spans="2:9" x14ac:dyDescent="0.25">
      <c r="B2934" t="s">
        <v>8</v>
      </c>
      <c r="C2934" t="s">
        <v>11</v>
      </c>
      <c r="D2934" t="s">
        <v>14</v>
      </c>
      <c r="E2934" s="1">
        <v>44376</v>
      </c>
      <c r="F2934" s="4">
        <v>7553</v>
      </c>
      <c r="G2934">
        <v>630</v>
      </c>
      <c r="H2934" s="3">
        <f>_xlfn.XLOOKUP(sales[[#This Row],[Product]],products[Product],products[Cost per box])*sales[[#This Row],[Boxes]]</f>
        <v>3975.2999999999997</v>
      </c>
      <c r="I2934" s="4">
        <f>sales[[#This Row],[Revenue]]-sales[[#This Row],[Cost]]</f>
        <v>3577.7000000000003</v>
      </c>
    </row>
    <row r="2935" spans="2:9" x14ac:dyDescent="0.25">
      <c r="B2935" t="s">
        <v>25</v>
      </c>
      <c r="C2935" t="s">
        <v>6</v>
      </c>
      <c r="D2935" t="s">
        <v>22</v>
      </c>
      <c r="E2935" s="1">
        <v>44376</v>
      </c>
      <c r="F2935" s="4">
        <v>1106</v>
      </c>
      <c r="G2935">
        <v>93</v>
      </c>
      <c r="H2935" s="3">
        <f>_xlfn.XLOOKUP(sales[[#This Row],[Product]],products[Product],products[Cost per box])*sales[[#This Row],[Boxes]]</f>
        <v>764.46</v>
      </c>
      <c r="I2935" s="4">
        <f>sales[[#This Row],[Revenue]]-sales[[#This Row],[Cost]]</f>
        <v>341.53999999999996</v>
      </c>
    </row>
    <row r="2936" spans="2:9" x14ac:dyDescent="0.25">
      <c r="B2936" t="s">
        <v>41</v>
      </c>
      <c r="C2936" t="s">
        <v>16</v>
      </c>
      <c r="D2936" t="s">
        <v>48</v>
      </c>
      <c r="E2936" s="1">
        <v>44377</v>
      </c>
      <c r="F2936" s="4">
        <v>427</v>
      </c>
      <c r="G2936">
        <v>18</v>
      </c>
      <c r="H2936" s="3">
        <f>_xlfn.XLOOKUP(sales[[#This Row],[Product]],products[Product],products[Cost per box])*sales[[#This Row],[Boxes]]</f>
        <v>134.64000000000001</v>
      </c>
      <c r="I2936" s="4">
        <f>sales[[#This Row],[Revenue]]-sales[[#This Row],[Cost]]</f>
        <v>292.36</v>
      </c>
    </row>
    <row r="2937" spans="2:9" x14ac:dyDescent="0.25">
      <c r="B2937" t="s">
        <v>15</v>
      </c>
      <c r="C2937" t="s">
        <v>27</v>
      </c>
      <c r="D2937" t="s">
        <v>7</v>
      </c>
      <c r="E2937" s="1">
        <v>44377</v>
      </c>
      <c r="F2937" s="4">
        <v>84</v>
      </c>
      <c r="G2937">
        <v>4</v>
      </c>
      <c r="H2937" s="3">
        <f>_xlfn.XLOOKUP(sales[[#This Row],[Product]],products[Product],products[Cost per box])*sales[[#This Row],[Boxes]]</f>
        <v>20.6</v>
      </c>
      <c r="I2937" s="4">
        <f>sales[[#This Row],[Revenue]]-sales[[#This Row],[Cost]]</f>
        <v>63.4</v>
      </c>
    </row>
    <row r="2938" spans="2:9" x14ac:dyDescent="0.25">
      <c r="B2938" t="s">
        <v>25</v>
      </c>
      <c r="C2938" t="s">
        <v>21</v>
      </c>
      <c r="D2938" t="s">
        <v>50</v>
      </c>
      <c r="E2938" s="1">
        <v>44378</v>
      </c>
      <c r="F2938" s="4">
        <v>4060</v>
      </c>
      <c r="G2938">
        <v>508</v>
      </c>
      <c r="H2938" s="3">
        <f>_xlfn.XLOOKUP(sales[[#This Row],[Product]],products[Product],products[Cost per box])*sales[[#This Row],[Boxes]]</f>
        <v>6304.28</v>
      </c>
      <c r="I2938" s="4">
        <f>sales[[#This Row],[Revenue]]-sales[[#This Row],[Cost]]</f>
        <v>-2244.2799999999997</v>
      </c>
    </row>
    <row r="2939" spans="2:9" x14ac:dyDescent="0.25">
      <c r="B2939" t="s">
        <v>41</v>
      </c>
      <c r="C2939" t="s">
        <v>21</v>
      </c>
      <c r="D2939" t="s">
        <v>7</v>
      </c>
      <c r="E2939" s="1">
        <v>44378</v>
      </c>
      <c r="F2939" s="4">
        <v>2961</v>
      </c>
      <c r="G2939">
        <v>124</v>
      </c>
      <c r="H2939" s="3">
        <f>_xlfn.XLOOKUP(sales[[#This Row],[Product]],products[Product],products[Cost per box])*sales[[#This Row],[Boxes]]</f>
        <v>638.6</v>
      </c>
      <c r="I2939" s="4">
        <f>sales[[#This Row],[Revenue]]-sales[[#This Row],[Cost]]</f>
        <v>2322.4</v>
      </c>
    </row>
    <row r="2940" spans="2:9" x14ac:dyDescent="0.25">
      <c r="B2940" t="s">
        <v>41</v>
      </c>
      <c r="C2940" t="s">
        <v>21</v>
      </c>
      <c r="D2940" t="s">
        <v>14</v>
      </c>
      <c r="E2940" s="1">
        <v>44378</v>
      </c>
      <c r="F2940" s="4">
        <v>1939</v>
      </c>
      <c r="G2940">
        <v>162</v>
      </c>
      <c r="H2940" s="3">
        <f>_xlfn.XLOOKUP(sales[[#This Row],[Product]],products[Product],products[Cost per box])*sales[[#This Row],[Boxes]]</f>
        <v>1022.2199999999999</v>
      </c>
      <c r="I2940" s="4">
        <f>sales[[#This Row],[Revenue]]-sales[[#This Row],[Cost]]</f>
        <v>916.78000000000009</v>
      </c>
    </row>
    <row r="2941" spans="2:9" x14ac:dyDescent="0.25">
      <c r="B2941" t="s">
        <v>46</v>
      </c>
      <c r="C2941" t="s">
        <v>11</v>
      </c>
      <c r="D2941" t="s">
        <v>52</v>
      </c>
      <c r="E2941" s="1">
        <v>44378</v>
      </c>
      <c r="F2941" s="4">
        <v>4739</v>
      </c>
      <c r="G2941">
        <v>198</v>
      </c>
      <c r="H2941" s="3">
        <f>_xlfn.XLOOKUP(sales[[#This Row],[Product]],products[Product],products[Cost per box])*sales[[#This Row],[Boxes]]</f>
        <v>657.36</v>
      </c>
      <c r="I2941" s="4">
        <f>sales[[#This Row],[Revenue]]-sales[[#This Row],[Cost]]</f>
        <v>4081.64</v>
      </c>
    </row>
    <row r="2942" spans="2:9" x14ac:dyDescent="0.25">
      <c r="B2942" t="s">
        <v>18</v>
      </c>
      <c r="C2942" t="s">
        <v>9</v>
      </c>
      <c r="D2942" t="s">
        <v>47</v>
      </c>
      <c r="E2942" s="1">
        <v>44378</v>
      </c>
      <c r="F2942" s="4">
        <v>1050</v>
      </c>
      <c r="G2942">
        <v>59</v>
      </c>
      <c r="H2942" s="3">
        <f>_xlfn.XLOOKUP(sales[[#This Row],[Product]],products[Product],products[Cost per box])*sales[[#This Row],[Boxes]]</f>
        <v>310.33999999999997</v>
      </c>
      <c r="I2942" s="4">
        <f>sales[[#This Row],[Revenue]]-sales[[#This Row],[Cost]]</f>
        <v>739.66000000000008</v>
      </c>
    </row>
    <row r="2943" spans="2:9" x14ac:dyDescent="0.25">
      <c r="B2943" t="s">
        <v>13</v>
      </c>
      <c r="C2943" t="s">
        <v>16</v>
      </c>
      <c r="D2943" t="s">
        <v>52</v>
      </c>
      <c r="E2943" s="1">
        <v>44378</v>
      </c>
      <c r="F2943" s="4">
        <v>1540</v>
      </c>
      <c r="G2943">
        <v>70</v>
      </c>
      <c r="H2943" s="3">
        <f>_xlfn.XLOOKUP(sales[[#This Row],[Product]],products[Product],products[Cost per box])*sales[[#This Row],[Boxes]]</f>
        <v>232.39999999999998</v>
      </c>
      <c r="I2943" s="4">
        <f>sales[[#This Row],[Revenue]]-sales[[#This Row],[Cost]]</f>
        <v>1307.5999999999999</v>
      </c>
    </row>
    <row r="2944" spans="2:9" x14ac:dyDescent="0.25">
      <c r="B2944" t="s">
        <v>46</v>
      </c>
      <c r="C2944" t="s">
        <v>21</v>
      </c>
      <c r="D2944" t="s">
        <v>38</v>
      </c>
      <c r="E2944" s="1">
        <v>44378</v>
      </c>
      <c r="F2944" s="4">
        <v>3409</v>
      </c>
      <c r="G2944">
        <v>137</v>
      </c>
      <c r="H2944" s="3">
        <f>_xlfn.XLOOKUP(sales[[#This Row],[Product]],products[Product],products[Cost per box])*sales[[#This Row],[Boxes]]</f>
        <v>1361.78</v>
      </c>
      <c r="I2944" s="4">
        <f>sales[[#This Row],[Revenue]]-sales[[#This Row],[Cost]]</f>
        <v>2047.22</v>
      </c>
    </row>
    <row r="2945" spans="2:9" x14ac:dyDescent="0.25">
      <c r="B2945" t="s">
        <v>46</v>
      </c>
      <c r="C2945" t="s">
        <v>21</v>
      </c>
      <c r="D2945" t="s">
        <v>48</v>
      </c>
      <c r="E2945" s="1">
        <v>44378</v>
      </c>
      <c r="F2945" s="4">
        <v>420</v>
      </c>
      <c r="G2945">
        <v>20</v>
      </c>
      <c r="H2945" s="3">
        <f>_xlfn.XLOOKUP(sales[[#This Row],[Product]],products[Product],products[Cost per box])*sales[[#This Row],[Boxes]]</f>
        <v>149.60000000000002</v>
      </c>
      <c r="I2945" s="4">
        <f>sales[[#This Row],[Revenue]]-sales[[#This Row],[Cost]]</f>
        <v>270.39999999999998</v>
      </c>
    </row>
    <row r="2946" spans="2:9" x14ac:dyDescent="0.25">
      <c r="B2946" t="s">
        <v>20</v>
      </c>
      <c r="C2946" t="s">
        <v>11</v>
      </c>
      <c r="D2946" t="s">
        <v>14</v>
      </c>
      <c r="E2946" s="1">
        <v>44378</v>
      </c>
      <c r="F2946" s="4">
        <v>5523</v>
      </c>
      <c r="G2946">
        <v>461</v>
      </c>
      <c r="H2946" s="3">
        <f>_xlfn.XLOOKUP(sales[[#This Row],[Product]],products[Product],products[Cost per box])*sales[[#This Row],[Boxes]]</f>
        <v>2908.91</v>
      </c>
      <c r="I2946" s="4">
        <f>sales[[#This Row],[Revenue]]-sales[[#This Row],[Cost]]</f>
        <v>2614.09</v>
      </c>
    </row>
    <row r="2947" spans="2:9" x14ac:dyDescent="0.25">
      <c r="B2947" t="s">
        <v>49</v>
      </c>
      <c r="C2947" t="s">
        <v>27</v>
      </c>
      <c r="D2947" t="s">
        <v>19</v>
      </c>
      <c r="E2947" s="1">
        <v>44378</v>
      </c>
      <c r="F2947" s="4">
        <v>3969</v>
      </c>
      <c r="G2947">
        <v>209</v>
      </c>
      <c r="H2947" s="3">
        <f>_xlfn.XLOOKUP(sales[[#This Row],[Product]],products[Product],products[Cost per box])*sales[[#This Row],[Boxes]]</f>
        <v>2138.0700000000002</v>
      </c>
      <c r="I2947" s="4">
        <f>sales[[#This Row],[Revenue]]-sales[[#This Row],[Cost]]</f>
        <v>1830.9299999999998</v>
      </c>
    </row>
    <row r="2948" spans="2:9" x14ac:dyDescent="0.25">
      <c r="B2948" t="s">
        <v>32</v>
      </c>
      <c r="C2948" t="s">
        <v>11</v>
      </c>
      <c r="D2948" t="s">
        <v>45</v>
      </c>
      <c r="E2948" s="1">
        <v>44378</v>
      </c>
      <c r="F2948" s="4">
        <v>952</v>
      </c>
      <c r="G2948">
        <v>60</v>
      </c>
      <c r="H2948" s="3">
        <f>_xlfn.XLOOKUP(sales[[#This Row],[Product]],products[Product],products[Cost per box])*sales[[#This Row],[Boxes]]</f>
        <v>463.8</v>
      </c>
      <c r="I2948" s="4">
        <f>sales[[#This Row],[Revenue]]-sales[[#This Row],[Cost]]</f>
        <v>488.2</v>
      </c>
    </row>
    <row r="2949" spans="2:9" x14ac:dyDescent="0.25">
      <c r="B2949" t="s">
        <v>34</v>
      </c>
      <c r="C2949" t="s">
        <v>16</v>
      </c>
      <c r="D2949" t="s">
        <v>48</v>
      </c>
      <c r="E2949" s="1">
        <v>44378</v>
      </c>
      <c r="F2949" s="4">
        <v>1645</v>
      </c>
      <c r="G2949">
        <v>75</v>
      </c>
      <c r="H2949" s="3">
        <f>_xlfn.XLOOKUP(sales[[#This Row],[Product]],products[Product],products[Cost per box])*sales[[#This Row],[Boxes]]</f>
        <v>561</v>
      </c>
      <c r="I2949" s="4">
        <f>sales[[#This Row],[Revenue]]-sales[[#This Row],[Cost]]</f>
        <v>1084</v>
      </c>
    </row>
    <row r="2950" spans="2:9" x14ac:dyDescent="0.25">
      <c r="B2950" t="s">
        <v>20</v>
      </c>
      <c r="C2950" t="s">
        <v>16</v>
      </c>
      <c r="D2950" t="s">
        <v>19</v>
      </c>
      <c r="E2950" s="1">
        <v>44378</v>
      </c>
      <c r="F2950" s="4">
        <v>2674</v>
      </c>
      <c r="G2950">
        <v>149</v>
      </c>
      <c r="H2950" s="3">
        <f>_xlfn.XLOOKUP(sales[[#This Row],[Product]],products[Product],products[Cost per box])*sales[[#This Row],[Boxes]]</f>
        <v>1524.27</v>
      </c>
      <c r="I2950" s="4">
        <f>sales[[#This Row],[Revenue]]-sales[[#This Row],[Cost]]</f>
        <v>1149.73</v>
      </c>
    </row>
    <row r="2951" spans="2:9" x14ac:dyDescent="0.25">
      <c r="B2951" t="s">
        <v>33</v>
      </c>
      <c r="C2951" t="s">
        <v>16</v>
      </c>
      <c r="D2951" t="s">
        <v>24</v>
      </c>
      <c r="E2951" s="1">
        <v>44378</v>
      </c>
      <c r="F2951" s="4">
        <v>504</v>
      </c>
      <c r="G2951">
        <v>24</v>
      </c>
      <c r="H2951" s="3">
        <f>_xlfn.XLOOKUP(sales[[#This Row],[Product]],products[Product],products[Cost per box])*sales[[#This Row],[Boxes]]</f>
        <v>252.24</v>
      </c>
      <c r="I2951" s="4">
        <f>sales[[#This Row],[Revenue]]-sales[[#This Row],[Cost]]</f>
        <v>251.76</v>
      </c>
    </row>
    <row r="2952" spans="2:9" x14ac:dyDescent="0.25">
      <c r="B2952" t="s">
        <v>51</v>
      </c>
      <c r="C2952" t="s">
        <v>6</v>
      </c>
      <c r="D2952" t="s">
        <v>30</v>
      </c>
      <c r="E2952" s="1">
        <v>44378</v>
      </c>
      <c r="F2952" s="4">
        <v>1484</v>
      </c>
      <c r="G2952">
        <v>212</v>
      </c>
      <c r="H2952" s="3">
        <f>_xlfn.XLOOKUP(sales[[#This Row],[Product]],products[Product],products[Cost per box])*sales[[#This Row],[Boxes]]</f>
        <v>780.16000000000008</v>
      </c>
      <c r="I2952" s="4">
        <f>sales[[#This Row],[Revenue]]-sales[[#This Row],[Cost]]</f>
        <v>703.83999999999992</v>
      </c>
    </row>
    <row r="2953" spans="2:9" x14ac:dyDescent="0.25">
      <c r="B2953" t="s">
        <v>39</v>
      </c>
      <c r="C2953" t="s">
        <v>11</v>
      </c>
      <c r="D2953" t="s">
        <v>52</v>
      </c>
      <c r="E2953" s="1">
        <v>44378</v>
      </c>
      <c r="F2953" s="4">
        <v>3185</v>
      </c>
      <c r="G2953">
        <v>128</v>
      </c>
      <c r="H2953" s="3">
        <f>_xlfn.XLOOKUP(sales[[#This Row],[Product]],products[Product],products[Cost per box])*sales[[#This Row],[Boxes]]</f>
        <v>424.96</v>
      </c>
      <c r="I2953" s="4">
        <f>sales[[#This Row],[Revenue]]-sales[[#This Row],[Cost]]</f>
        <v>2760.04</v>
      </c>
    </row>
    <row r="2954" spans="2:9" x14ac:dyDescent="0.25">
      <c r="B2954" t="s">
        <v>51</v>
      </c>
      <c r="C2954" t="s">
        <v>27</v>
      </c>
      <c r="D2954" t="s">
        <v>45</v>
      </c>
      <c r="E2954" s="1">
        <v>44378</v>
      </c>
      <c r="F2954" s="4">
        <v>1008</v>
      </c>
      <c r="G2954">
        <v>63</v>
      </c>
      <c r="H2954" s="3">
        <f>_xlfn.XLOOKUP(sales[[#This Row],[Product]],products[Product],products[Cost per box])*sales[[#This Row],[Boxes]]</f>
        <v>486.99</v>
      </c>
      <c r="I2954" s="4">
        <f>sales[[#This Row],[Revenue]]-sales[[#This Row],[Cost]]</f>
        <v>521.01</v>
      </c>
    </row>
    <row r="2955" spans="2:9" x14ac:dyDescent="0.25">
      <c r="B2955" t="s">
        <v>20</v>
      </c>
      <c r="C2955" t="s">
        <v>11</v>
      </c>
      <c r="D2955" t="s">
        <v>47</v>
      </c>
      <c r="E2955" s="1">
        <v>44378</v>
      </c>
      <c r="F2955" s="4">
        <v>8134</v>
      </c>
      <c r="G2955">
        <v>429</v>
      </c>
      <c r="H2955" s="3">
        <f>_xlfn.XLOOKUP(sales[[#This Row],[Product]],products[Product],products[Cost per box])*sales[[#This Row],[Boxes]]</f>
        <v>2256.54</v>
      </c>
      <c r="I2955" s="4">
        <f>sales[[#This Row],[Revenue]]-sales[[#This Row],[Cost]]</f>
        <v>5877.46</v>
      </c>
    </row>
    <row r="2956" spans="2:9" x14ac:dyDescent="0.25">
      <c r="B2956" t="s">
        <v>37</v>
      </c>
      <c r="C2956" t="s">
        <v>21</v>
      </c>
      <c r="D2956" t="s">
        <v>17</v>
      </c>
      <c r="E2956" s="1">
        <v>44378</v>
      </c>
      <c r="F2956" s="4">
        <v>924</v>
      </c>
      <c r="G2956">
        <v>66</v>
      </c>
      <c r="H2956" s="3">
        <f>_xlfn.XLOOKUP(sales[[#This Row],[Product]],products[Product],products[Cost per box])*sales[[#This Row],[Boxes]]</f>
        <v>448.8</v>
      </c>
      <c r="I2956" s="4">
        <f>sales[[#This Row],[Revenue]]-sales[[#This Row],[Cost]]</f>
        <v>475.2</v>
      </c>
    </row>
    <row r="2957" spans="2:9" x14ac:dyDescent="0.25">
      <c r="B2957" t="s">
        <v>34</v>
      </c>
      <c r="C2957" t="s">
        <v>6</v>
      </c>
      <c r="D2957" t="s">
        <v>42</v>
      </c>
      <c r="E2957" s="1">
        <v>44378</v>
      </c>
      <c r="F2957" s="4">
        <v>3353</v>
      </c>
      <c r="G2957">
        <v>258</v>
      </c>
      <c r="H2957" s="3">
        <f>_xlfn.XLOOKUP(sales[[#This Row],[Product]],products[Product],products[Cost per box])*sales[[#This Row],[Boxes]]</f>
        <v>1222.92</v>
      </c>
      <c r="I2957" s="4">
        <f>sales[[#This Row],[Revenue]]-sales[[#This Row],[Cost]]</f>
        <v>2130.08</v>
      </c>
    </row>
    <row r="2958" spans="2:9" x14ac:dyDescent="0.25">
      <c r="B2958" t="s">
        <v>25</v>
      </c>
      <c r="C2958" t="s">
        <v>9</v>
      </c>
      <c r="D2958" t="s">
        <v>24</v>
      </c>
      <c r="E2958" s="1">
        <v>44378</v>
      </c>
      <c r="F2958" s="4">
        <v>3318</v>
      </c>
      <c r="G2958">
        <v>158</v>
      </c>
      <c r="H2958" s="3">
        <f>_xlfn.XLOOKUP(sales[[#This Row],[Product]],products[Product],products[Cost per box])*sales[[#This Row],[Boxes]]</f>
        <v>1660.58</v>
      </c>
      <c r="I2958" s="4">
        <f>sales[[#This Row],[Revenue]]-sales[[#This Row],[Cost]]</f>
        <v>1657.42</v>
      </c>
    </row>
    <row r="2959" spans="2:9" x14ac:dyDescent="0.25">
      <c r="B2959" t="s">
        <v>41</v>
      </c>
      <c r="C2959" t="s">
        <v>21</v>
      </c>
      <c r="D2959" t="s">
        <v>52</v>
      </c>
      <c r="E2959" s="1">
        <v>44378</v>
      </c>
      <c r="F2959" s="4">
        <v>3094</v>
      </c>
      <c r="G2959">
        <v>135</v>
      </c>
      <c r="H2959" s="3">
        <f>_xlfn.XLOOKUP(sales[[#This Row],[Product]],products[Product],products[Cost per box])*sales[[#This Row],[Boxes]]</f>
        <v>448.2</v>
      </c>
      <c r="I2959" s="4">
        <f>sales[[#This Row],[Revenue]]-sales[[#This Row],[Cost]]</f>
        <v>2645.8</v>
      </c>
    </row>
    <row r="2960" spans="2:9" x14ac:dyDescent="0.25">
      <c r="B2960" t="s">
        <v>10</v>
      </c>
      <c r="C2960" t="s">
        <v>27</v>
      </c>
      <c r="D2960" t="s">
        <v>17</v>
      </c>
      <c r="E2960" s="1">
        <v>44378</v>
      </c>
      <c r="F2960" s="4">
        <v>511</v>
      </c>
      <c r="G2960">
        <v>37</v>
      </c>
      <c r="H2960" s="3">
        <f>_xlfn.XLOOKUP(sales[[#This Row],[Product]],products[Product],products[Cost per box])*sales[[#This Row],[Boxes]]</f>
        <v>251.6</v>
      </c>
      <c r="I2960" s="4">
        <f>sales[[#This Row],[Revenue]]-sales[[#This Row],[Cost]]</f>
        <v>259.39999999999998</v>
      </c>
    </row>
    <row r="2961" spans="2:9" x14ac:dyDescent="0.25">
      <c r="B2961" t="s">
        <v>18</v>
      </c>
      <c r="C2961" t="s">
        <v>11</v>
      </c>
      <c r="D2961" t="s">
        <v>24</v>
      </c>
      <c r="E2961" s="1">
        <v>44378</v>
      </c>
      <c r="F2961" s="4">
        <v>2240</v>
      </c>
      <c r="G2961">
        <v>107</v>
      </c>
      <c r="H2961" s="3">
        <f>_xlfn.XLOOKUP(sales[[#This Row],[Product]],products[Product],products[Cost per box])*sales[[#This Row],[Boxes]]</f>
        <v>1124.57</v>
      </c>
      <c r="I2961" s="4">
        <f>sales[[#This Row],[Revenue]]-sales[[#This Row],[Cost]]</f>
        <v>1115.43</v>
      </c>
    </row>
    <row r="2962" spans="2:9" x14ac:dyDescent="0.25">
      <c r="B2962" t="s">
        <v>8</v>
      </c>
      <c r="C2962" t="s">
        <v>27</v>
      </c>
      <c r="D2962" t="s">
        <v>30</v>
      </c>
      <c r="E2962" s="1">
        <v>44378</v>
      </c>
      <c r="F2962" s="4">
        <v>8155</v>
      </c>
      <c r="G2962">
        <v>1610</v>
      </c>
      <c r="H2962" s="3">
        <f>_xlfn.XLOOKUP(sales[[#This Row],[Product]],products[Product],products[Cost per box])*sales[[#This Row],[Boxes]]</f>
        <v>5924.8</v>
      </c>
      <c r="I2962" s="4">
        <f>sales[[#This Row],[Revenue]]-sales[[#This Row],[Cost]]</f>
        <v>2230.1999999999998</v>
      </c>
    </row>
    <row r="2963" spans="2:9" x14ac:dyDescent="0.25">
      <c r="B2963" t="s">
        <v>40</v>
      </c>
      <c r="C2963" t="s">
        <v>21</v>
      </c>
      <c r="D2963" t="s">
        <v>44</v>
      </c>
      <c r="E2963" s="1">
        <v>44378</v>
      </c>
      <c r="F2963" s="4">
        <v>1239</v>
      </c>
      <c r="G2963">
        <v>50</v>
      </c>
      <c r="H2963" s="3">
        <f>_xlfn.XLOOKUP(sales[[#This Row],[Product]],products[Product],products[Cost per box])*sales[[#This Row],[Boxes]]</f>
        <v>478.5</v>
      </c>
      <c r="I2963" s="4">
        <f>sales[[#This Row],[Revenue]]-sales[[#This Row],[Cost]]</f>
        <v>760.5</v>
      </c>
    </row>
    <row r="2964" spans="2:9" x14ac:dyDescent="0.25">
      <c r="B2964" t="s">
        <v>33</v>
      </c>
      <c r="C2964" t="s">
        <v>27</v>
      </c>
      <c r="D2964" t="s">
        <v>42</v>
      </c>
      <c r="E2964" s="1">
        <v>44378</v>
      </c>
      <c r="F2964" s="4">
        <v>2849</v>
      </c>
      <c r="G2964">
        <v>220</v>
      </c>
      <c r="H2964" s="3">
        <f>_xlfn.XLOOKUP(sales[[#This Row],[Product]],products[Product],products[Cost per box])*sales[[#This Row],[Boxes]]</f>
        <v>1042.8</v>
      </c>
      <c r="I2964" s="4">
        <f>sales[[#This Row],[Revenue]]-sales[[#This Row],[Cost]]</f>
        <v>1806.2</v>
      </c>
    </row>
    <row r="2965" spans="2:9" x14ac:dyDescent="0.25">
      <c r="B2965" t="s">
        <v>15</v>
      </c>
      <c r="C2965" t="s">
        <v>27</v>
      </c>
      <c r="D2965" t="s">
        <v>50</v>
      </c>
      <c r="E2965" s="1">
        <v>44378</v>
      </c>
      <c r="F2965" s="4">
        <v>4515</v>
      </c>
      <c r="G2965">
        <v>452</v>
      </c>
      <c r="H2965" s="3">
        <f>_xlfn.XLOOKUP(sales[[#This Row],[Product]],products[Product],products[Cost per box])*sales[[#This Row],[Boxes]]</f>
        <v>5609.32</v>
      </c>
      <c r="I2965" s="4">
        <f>sales[[#This Row],[Revenue]]-sales[[#This Row],[Cost]]</f>
        <v>-1094.3199999999997</v>
      </c>
    </row>
    <row r="2966" spans="2:9" x14ac:dyDescent="0.25">
      <c r="B2966" t="s">
        <v>8</v>
      </c>
      <c r="C2966" t="s">
        <v>27</v>
      </c>
      <c r="D2966" t="s">
        <v>47</v>
      </c>
      <c r="E2966" s="1">
        <v>44378</v>
      </c>
      <c r="F2966" s="4">
        <v>3129</v>
      </c>
      <c r="G2966">
        <v>174</v>
      </c>
      <c r="H2966" s="3">
        <f>_xlfn.XLOOKUP(sales[[#This Row],[Product]],products[Product],products[Cost per box])*sales[[#This Row],[Boxes]]</f>
        <v>915.24</v>
      </c>
      <c r="I2966" s="4">
        <f>sales[[#This Row],[Revenue]]-sales[[#This Row],[Cost]]</f>
        <v>2213.7600000000002</v>
      </c>
    </row>
    <row r="2967" spans="2:9" x14ac:dyDescent="0.25">
      <c r="B2967" t="s">
        <v>34</v>
      </c>
      <c r="C2967" t="s">
        <v>6</v>
      </c>
      <c r="D2967" t="s">
        <v>48</v>
      </c>
      <c r="E2967" s="1">
        <v>44378</v>
      </c>
      <c r="F2967" s="4">
        <v>2100</v>
      </c>
      <c r="G2967">
        <v>96</v>
      </c>
      <c r="H2967" s="3">
        <f>_xlfn.XLOOKUP(sales[[#This Row],[Product]],products[Product],products[Cost per box])*sales[[#This Row],[Boxes]]</f>
        <v>718.08</v>
      </c>
      <c r="I2967" s="4">
        <f>sales[[#This Row],[Revenue]]-sales[[#This Row],[Cost]]</f>
        <v>1381.92</v>
      </c>
    </row>
    <row r="2968" spans="2:9" x14ac:dyDescent="0.25">
      <c r="B2968" t="s">
        <v>37</v>
      </c>
      <c r="C2968" t="s">
        <v>16</v>
      </c>
      <c r="D2968" t="s">
        <v>19</v>
      </c>
      <c r="E2968" s="1">
        <v>44378</v>
      </c>
      <c r="F2968" s="4">
        <v>420</v>
      </c>
      <c r="G2968">
        <v>23</v>
      </c>
      <c r="H2968" s="3">
        <f>_xlfn.XLOOKUP(sales[[#This Row],[Product]],products[Product],products[Cost per box])*sales[[#This Row],[Boxes]]</f>
        <v>235.29000000000002</v>
      </c>
      <c r="I2968" s="4">
        <f>sales[[#This Row],[Revenue]]-sales[[#This Row],[Cost]]</f>
        <v>184.70999999999998</v>
      </c>
    </row>
    <row r="2969" spans="2:9" x14ac:dyDescent="0.25">
      <c r="B2969" t="s">
        <v>40</v>
      </c>
      <c r="C2969" t="s">
        <v>6</v>
      </c>
      <c r="D2969" t="s">
        <v>36</v>
      </c>
      <c r="E2969" s="1">
        <v>44378</v>
      </c>
      <c r="F2969" s="4">
        <v>2667</v>
      </c>
      <c r="G2969">
        <v>178</v>
      </c>
      <c r="H2969" s="3">
        <f>_xlfn.XLOOKUP(sales[[#This Row],[Product]],products[Product],products[Cost per box])*sales[[#This Row],[Boxes]]</f>
        <v>897.12</v>
      </c>
      <c r="I2969" s="4">
        <f>sales[[#This Row],[Revenue]]-sales[[#This Row],[Cost]]</f>
        <v>1769.88</v>
      </c>
    </row>
    <row r="2970" spans="2:9" x14ac:dyDescent="0.25">
      <c r="B2970" t="s">
        <v>39</v>
      </c>
      <c r="C2970" t="s">
        <v>9</v>
      </c>
      <c r="D2970" t="s">
        <v>52</v>
      </c>
      <c r="E2970" s="1">
        <v>44378</v>
      </c>
      <c r="F2970" s="4">
        <v>2086</v>
      </c>
      <c r="G2970">
        <v>95</v>
      </c>
      <c r="H2970" s="3">
        <f>_xlfn.XLOOKUP(sales[[#This Row],[Product]],products[Product],products[Cost per box])*sales[[#This Row],[Boxes]]</f>
        <v>315.39999999999998</v>
      </c>
      <c r="I2970" s="4">
        <f>sales[[#This Row],[Revenue]]-sales[[#This Row],[Cost]]</f>
        <v>1770.6</v>
      </c>
    </row>
    <row r="2971" spans="2:9" x14ac:dyDescent="0.25">
      <c r="B2971" t="s">
        <v>40</v>
      </c>
      <c r="C2971" t="s">
        <v>6</v>
      </c>
      <c r="D2971" t="s">
        <v>17</v>
      </c>
      <c r="E2971" s="1">
        <v>44378</v>
      </c>
      <c r="F2971" s="4">
        <v>2744</v>
      </c>
      <c r="G2971">
        <v>162</v>
      </c>
      <c r="H2971" s="3">
        <f>_xlfn.XLOOKUP(sales[[#This Row],[Product]],products[Product],products[Cost per box])*sales[[#This Row],[Boxes]]</f>
        <v>1101.5999999999999</v>
      </c>
      <c r="I2971" s="4">
        <f>sales[[#This Row],[Revenue]]-sales[[#This Row],[Cost]]</f>
        <v>1642.4</v>
      </c>
    </row>
    <row r="2972" spans="2:9" x14ac:dyDescent="0.25">
      <c r="B2972" t="s">
        <v>32</v>
      </c>
      <c r="C2972" t="s">
        <v>21</v>
      </c>
      <c r="D2972" t="s">
        <v>38</v>
      </c>
      <c r="E2972" s="1">
        <v>44378</v>
      </c>
      <c r="F2972" s="4">
        <v>3283</v>
      </c>
      <c r="G2972">
        <v>137</v>
      </c>
      <c r="H2972" s="3">
        <f>_xlfn.XLOOKUP(sales[[#This Row],[Product]],products[Product],products[Cost per box])*sales[[#This Row],[Boxes]]</f>
        <v>1361.78</v>
      </c>
      <c r="I2972" s="4">
        <f>sales[[#This Row],[Revenue]]-sales[[#This Row],[Cost]]</f>
        <v>1921.22</v>
      </c>
    </row>
    <row r="2973" spans="2:9" x14ac:dyDescent="0.25">
      <c r="B2973" t="s">
        <v>25</v>
      </c>
      <c r="C2973" t="s">
        <v>21</v>
      </c>
      <c r="D2973" t="s">
        <v>52</v>
      </c>
      <c r="E2973" s="1">
        <v>44378</v>
      </c>
      <c r="F2973" s="4">
        <v>1365</v>
      </c>
      <c r="G2973">
        <v>60</v>
      </c>
      <c r="H2973" s="3">
        <f>_xlfn.XLOOKUP(sales[[#This Row],[Product]],products[Product],products[Cost per box])*sales[[#This Row],[Boxes]]</f>
        <v>199.2</v>
      </c>
      <c r="I2973" s="4">
        <f>sales[[#This Row],[Revenue]]-sales[[#This Row],[Cost]]</f>
        <v>1165.8</v>
      </c>
    </row>
    <row r="2974" spans="2:9" x14ac:dyDescent="0.25">
      <c r="B2974" t="s">
        <v>29</v>
      </c>
      <c r="C2974" t="s">
        <v>9</v>
      </c>
      <c r="D2974" t="s">
        <v>52</v>
      </c>
      <c r="E2974" s="1">
        <v>44378</v>
      </c>
      <c r="F2974" s="4">
        <v>2919</v>
      </c>
      <c r="G2974">
        <v>133</v>
      </c>
      <c r="H2974" s="3">
        <f>_xlfn.XLOOKUP(sales[[#This Row],[Product]],products[Product],products[Cost per box])*sales[[#This Row],[Boxes]]</f>
        <v>441.56</v>
      </c>
      <c r="I2974" s="4">
        <f>sales[[#This Row],[Revenue]]-sales[[#This Row],[Cost]]</f>
        <v>2477.44</v>
      </c>
    </row>
    <row r="2975" spans="2:9" x14ac:dyDescent="0.25">
      <c r="B2975" t="s">
        <v>40</v>
      </c>
      <c r="C2975" t="s">
        <v>11</v>
      </c>
      <c r="D2975" t="s">
        <v>22</v>
      </c>
      <c r="E2975" s="1">
        <v>44378</v>
      </c>
      <c r="F2975" s="4">
        <v>6601</v>
      </c>
      <c r="G2975">
        <v>441</v>
      </c>
      <c r="H2975" s="3">
        <f>_xlfn.XLOOKUP(sales[[#This Row],[Product]],products[Product],products[Cost per box])*sales[[#This Row],[Boxes]]</f>
        <v>3625.0200000000004</v>
      </c>
      <c r="I2975" s="4">
        <f>sales[[#This Row],[Revenue]]-sales[[#This Row],[Cost]]</f>
        <v>2975.9799999999996</v>
      </c>
    </row>
    <row r="2976" spans="2:9" x14ac:dyDescent="0.25">
      <c r="B2976" t="s">
        <v>37</v>
      </c>
      <c r="C2976" t="s">
        <v>6</v>
      </c>
      <c r="D2976" t="s">
        <v>45</v>
      </c>
      <c r="E2976" s="1">
        <v>44378</v>
      </c>
      <c r="F2976" s="4">
        <v>3472</v>
      </c>
      <c r="G2976">
        <v>232</v>
      </c>
      <c r="H2976" s="3">
        <f>_xlfn.XLOOKUP(sales[[#This Row],[Product]],products[Product],products[Cost per box])*sales[[#This Row],[Boxes]]</f>
        <v>1793.3600000000001</v>
      </c>
      <c r="I2976" s="4">
        <f>sales[[#This Row],[Revenue]]-sales[[#This Row],[Cost]]</f>
        <v>1678.6399999999999</v>
      </c>
    </row>
    <row r="2977" spans="2:9" x14ac:dyDescent="0.25">
      <c r="B2977" t="s">
        <v>15</v>
      </c>
      <c r="C2977" t="s">
        <v>9</v>
      </c>
      <c r="D2977" t="s">
        <v>48</v>
      </c>
      <c r="E2977" s="1">
        <v>44378</v>
      </c>
      <c r="F2977" s="4">
        <v>5187</v>
      </c>
      <c r="G2977">
        <v>236</v>
      </c>
      <c r="H2977" s="3">
        <f>_xlfn.XLOOKUP(sales[[#This Row],[Product]],products[Product],products[Cost per box])*sales[[#This Row],[Boxes]]</f>
        <v>1765.2800000000002</v>
      </c>
      <c r="I2977" s="4">
        <f>sales[[#This Row],[Revenue]]-sales[[#This Row],[Cost]]</f>
        <v>3421.72</v>
      </c>
    </row>
    <row r="2978" spans="2:9" x14ac:dyDescent="0.25">
      <c r="B2978" t="s">
        <v>39</v>
      </c>
      <c r="C2978" t="s">
        <v>21</v>
      </c>
      <c r="D2978" t="s">
        <v>28</v>
      </c>
      <c r="E2978" s="1">
        <v>44378</v>
      </c>
      <c r="F2978" s="4">
        <v>7805</v>
      </c>
      <c r="G2978">
        <v>840</v>
      </c>
      <c r="H2978" s="3">
        <f>_xlfn.XLOOKUP(sales[[#This Row],[Product]],products[Product],products[Cost per box])*sales[[#This Row],[Boxes]]</f>
        <v>2318.3999999999996</v>
      </c>
      <c r="I2978" s="4">
        <f>sales[[#This Row],[Revenue]]-sales[[#This Row],[Cost]]</f>
        <v>5486.6</v>
      </c>
    </row>
    <row r="2979" spans="2:9" x14ac:dyDescent="0.25">
      <c r="B2979" t="s">
        <v>32</v>
      </c>
      <c r="C2979" t="s">
        <v>9</v>
      </c>
      <c r="D2979" t="s">
        <v>24</v>
      </c>
      <c r="E2979" s="1">
        <v>44378</v>
      </c>
      <c r="F2979" s="4">
        <v>10199</v>
      </c>
      <c r="G2979">
        <v>486</v>
      </c>
      <c r="H2979" s="3">
        <f>_xlfn.XLOOKUP(sales[[#This Row],[Product]],products[Product],products[Cost per box])*sales[[#This Row],[Boxes]]</f>
        <v>5107.8599999999997</v>
      </c>
      <c r="I2979" s="4">
        <f>sales[[#This Row],[Revenue]]-sales[[#This Row],[Cost]]</f>
        <v>5091.1400000000003</v>
      </c>
    </row>
    <row r="2980" spans="2:9" x14ac:dyDescent="0.25">
      <c r="B2980" t="s">
        <v>33</v>
      </c>
      <c r="C2980" t="s">
        <v>21</v>
      </c>
      <c r="D2980" t="s">
        <v>36</v>
      </c>
      <c r="E2980" s="1">
        <v>44378</v>
      </c>
      <c r="F2980" s="4">
        <v>12012</v>
      </c>
      <c r="G2980">
        <v>770</v>
      </c>
      <c r="H2980" s="3">
        <f>_xlfn.XLOOKUP(sales[[#This Row],[Product]],products[Product],products[Cost per box])*sales[[#This Row],[Boxes]]</f>
        <v>3880.8</v>
      </c>
      <c r="I2980" s="4">
        <f>sales[[#This Row],[Revenue]]-sales[[#This Row],[Cost]]</f>
        <v>8131.2</v>
      </c>
    </row>
    <row r="2981" spans="2:9" x14ac:dyDescent="0.25">
      <c r="B2981" t="s">
        <v>40</v>
      </c>
      <c r="C2981" t="s">
        <v>27</v>
      </c>
      <c r="D2981" t="s">
        <v>42</v>
      </c>
      <c r="E2981" s="1">
        <v>44378</v>
      </c>
      <c r="F2981" s="4">
        <v>6776</v>
      </c>
      <c r="G2981">
        <v>424</v>
      </c>
      <c r="H2981" s="3">
        <f>_xlfn.XLOOKUP(sales[[#This Row],[Product]],products[Product],products[Cost per box])*sales[[#This Row],[Boxes]]</f>
        <v>2009.76</v>
      </c>
      <c r="I2981" s="4">
        <f>sales[[#This Row],[Revenue]]-sales[[#This Row],[Cost]]</f>
        <v>4766.24</v>
      </c>
    </row>
    <row r="2982" spans="2:9" x14ac:dyDescent="0.25">
      <c r="B2982" t="s">
        <v>34</v>
      </c>
      <c r="C2982" t="s">
        <v>27</v>
      </c>
      <c r="D2982" t="s">
        <v>31</v>
      </c>
      <c r="E2982" s="1">
        <v>44379</v>
      </c>
      <c r="F2982" s="4">
        <v>5712</v>
      </c>
      <c r="G2982">
        <v>840</v>
      </c>
      <c r="H2982" s="3">
        <f>_xlfn.XLOOKUP(sales[[#This Row],[Product]],products[Product],products[Cost per box])*sales[[#This Row],[Boxes]]</f>
        <v>4804.8</v>
      </c>
      <c r="I2982" s="4">
        <f>sales[[#This Row],[Revenue]]-sales[[#This Row],[Cost]]</f>
        <v>907.19999999999982</v>
      </c>
    </row>
    <row r="2983" spans="2:9" x14ac:dyDescent="0.25">
      <c r="B2983" t="s">
        <v>23</v>
      </c>
      <c r="C2983" t="s">
        <v>6</v>
      </c>
      <c r="D2983" t="s">
        <v>43</v>
      </c>
      <c r="E2983" s="1">
        <v>44379</v>
      </c>
      <c r="F2983" s="4">
        <v>2821</v>
      </c>
      <c r="G2983">
        <v>149</v>
      </c>
      <c r="H2983" s="3">
        <f>_xlfn.XLOOKUP(sales[[#This Row],[Product]],products[Product],products[Cost per box])*sales[[#This Row],[Boxes]]</f>
        <v>573.65</v>
      </c>
      <c r="I2983" s="4">
        <f>sales[[#This Row],[Revenue]]-sales[[#This Row],[Cost]]</f>
        <v>2247.35</v>
      </c>
    </row>
    <row r="2984" spans="2:9" x14ac:dyDescent="0.25">
      <c r="B2984" t="s">
        <v>10</v>
      </c>
      <c r="C2984" t="s">
        <v>27</v>
      </c>
      <c r="D2984" t="s">
        <v>47</v>
      </c>
      <c r="E2984" s="1">
        <v>44379</v>
      </c>
      <c r="F2984" s="4">
        <v>11753</v>
      </c>
      <c r="G2984">
        <v>692</v>
      </c>
      <c r="H2984" s="3">
        <f>_xlfn.XLOOKUP(sales[[#This Row],[Product]],products[Product],products[Cost per box])*sales[[#This Row],[Boxes]]</f>
        <v>3639.92</v>
      </c>
      <c r="I2984" s="4">
        <f>sales[[#This Row],[Revenue]]-sales[[#This Row],[Cost]]</f>
        <v>8113.08</v>
      </c>
    </row>
    <row r="2985" spans="2:9" x14ac:dyDescent="0.25">
      <c r="B2985" t="s">
        <v>46</v>
      </c>
      <c r="C2985" t="s">
        <v>9</v>
      </c>
      <c r="D2985" t="s">
        <v>7</v>
      </c>
      <c r="E2985" s="1">
        <v>44379</v>
      </c>
      <c r="F2985" s="4">
        <v>819</v>
      </c>
      <c r="G2985">
        <v>35</v>
      </c>
      <c r="H2985" s="3">
        <f>_xlfn.XLOOKUP(sales[[#This Row],[Product]],products[Product],products[Cost per box])*sales[[#This Row],[Boxes]]</f>
        <v>180.25</v>
      </c>
      <c r="I2985" s="4">
        <f>sales[[#This Row],[Revenue]]-sales[[#This Row],[Cost]]</f>
        <v>638.75</v>
      </c>
    </row>
    <row r="2986" spans="2:9" x14ac:dyDescent="0.25">
      <c r="B2986" t="s">
        <v>37</v>
      </c>
      <c r="C2986" t="s">
        <v>9</v>
      </c>
      <c r="D2986" t="s">
        <v>26</v>
      </c>
      <c r="E2986" s="1">
        <v>44379</v>
      </c>
      <c r="F2986" s="4">
        <v>3654</v>
      </c>
      <c r="G2986">
        <v>203</v>
      </c>
      <c r="H2986" s="3">
        <f>_xlfn.XLOOKUP(sales[[#This Row],[Product]],products[Product],products[Cost per box])*sales[[#This Row],[Boxes]]</f>
        <v>1305.29</v>
      </c>
      <c r="I2986" s="4">
        <f>sales[[#This Row],[Revenue]]-sales[[#This Row],[Cost]]</f>
        <v>2348.71</v>
      </c>
    </row>
    <row r="2987" spans="2:9" x14ac:dyDescent="0.25">
      <c r="B2987" t="s">
        <v>29</v>
      </c>
      <c r="C2987" t="s">
        <v>21</v>
      </c>
      <c r="D2987" t="s">
        <v>22</v>
      </c>
      <c r="E2987" s="1">
        <v>44379</v>
      </c>
      <c r="F2987" s="4">
        <v>5705</v>
      </c>
      <c r="G2987">
        <v>408</v>
      </c>
      <c r="H2987" s="3">
        <f>_xlfn.XLOOKUP(sales[[#This Row],[Product]],products[Product],products[Cost per box])*sales[[#This Row],[Boxes]]</f>
        <v>3353.76</v>
      </c>
      <c r="I2987" s="4">
        <f>sales[[#This Row],[Revenue]]-sales[[#This Row],[Cost]]</f>
        <v>2351.2399999999998</v>
      </c>
    </row>
    <row r="2988" spans="2:9" x14ac:dyDescent="0.25">
      <c r="B2988" t="s">
        <v>8</v>
      </c>
      <c r="C2988" t="s">
        <v>9</v>
      </c>
      <c r="D2988" t="s">
        <v>47</v>
      </c>
      <c r="E2988" s="1">
        <v>44379</v>
      </c>
      <c r="F2988" s="4">
        <v>3017</v>
      </c>
      <c r="G2988">
        <v>178</v>
      </c>
      <c r="H2988" s="3">
        <f>_xlfn.XLOOKUP(sales[[#This Row],[Product]],products[Product],products[Cost per box])*sales[[#This Row],[Boxes]]</f>
        <v>936.28</v>
      </c>
      <c r="I2988" s="4">
        <f>sales[[#This Row],[Revenue]]-sales[[#This Row],[Cost]]</f>
        <v>2080.7200000000003</v>
      </c>
    </row>
    <row r="2989" spans="2:9" x14ac:dyDescent="0.25">
      <c r="B2989" t="s">
        <v>40</v>
      </c>
      <c r="C2989" t="s">
        <v>21</v>
      </c>
      <c r="D2989" t="s">
        <v>31</v>
      </c>
      <c r="E2989" s="1">
        <v>44379</v>
      </c>
      <c r="F2989" s="4">
        <v>5733</v>
      </c>
      <c r="G2989">
        <v>840</v>
      </c>
      <c r="H2989" s="3">
        <f>_xlfn.XLOOKUP(sales[[#This Row],[Product]],products[Product],products[Cost per box])*sales[[#This Row],[Boxes]]</f>
        <v>4804.8</v>
      </c>
      <c r="I2989" s="4">
        <f>sales[[#This Row],[Revenue]]-sales[[#This Row],[Cost]]</f>
        <v>928.19999999999982</v>
      </c>
    </row>
    <row r="2990" spans="2:9" x14ac:dyDescent="0.25">
      <c r="B2990" t="s">
        <v>20</v>
      </c>
      <c r="C2990" t="s">
        <v>16</v>
      </c>
      <c r="D2990" t="s">
        <v>7</v>
      </c>
      <c r="E2990" s="1">
        <v>44379</v>
      </c>
      <c r="F2990" s="4">
        <v>7168</v>
      </c>
      <c r="G2990">
        <v>276</v>
      </c>
      <c r="H2990" s="3">
        <f>_xlfn.XLOOKUP(sales[[#This Row],[Product]],products[Product],products[Cost per box])*sales[[#This Row],[Boxes]]</f>
        <v>1421.4</v>
      </c>
      <c r="I2990" s="4">
        <f>sales[[#This Row],[Revenue]]-sales[[#This Row],[Cost]]</f>
        <v>5746.6</v>
      </c>
    </row>
    <row r="2991" spans="2:9" x14ac:dyDescent="0.25">
      <c r="B2991" t="s">
        <v>10</v>
      </c>
      <c r="C2991" t="s">
        <v>9</v>
      </c>
      <c r="D2991" t="s">
        <v>52</v>
      </c>
      <c r="E2991" s="1">
        <v>44379</v>
      </c>
      <c r="F2991" s="4">
        <v>2072</v>
      </c>
      <c r="G2991">
        <v>87</v>
      </c>
      <c r="H2991" s="3">
        <f>_xlfn.XLOOKUP(sales[[#This Row],[Product]],products[Product],products[Cost per box])*sales[[#This Row],[Boxes]]</f>
        <v>288.83999999999997</v>
      </c>
      <c r="I2991" s="4">
        <f>sales[[#This Row],[Revenue]]-sales[[#This Row],[Cost]]</f>
        <v>1783.16</v>
      </c>
    </row>
    <row r="2992" spans="2:9" x14ac:dyDescent="0.25">
      <c r="B2992" t="s">
        <v>29</v>
      </c>
      <c r="C2992" t="s">
        <v>16</v>
      </c>
      <c r="D2992" t="s">
        <v>14</v>
      </c>
      <c r="E2992" s="1">
        <v>44379</v>
      </c>
      <c r="F2992" s="4">
        <v>2191</v>
      </c>
      <c r="G2992">
        <v>244</v>
      </c>
      <c r="H2992" s="3">
        <f>_xlfn.XLOOKUP(sales[[#This Row],[Product]],products[Product],products[Cost per box])*sales[[#This Row],[Boxes]]</f>
        <v>1539.6399999999999</v>
      </c>
      <c r="I2992" s="4">
        <f>sales[[#This Row],[Revenue]]-sales[[#This Row],[Cost]]</f>
        <v>651.36000000000013</v>
      </c>
    </row>
    <row r="2993" spans="2:9" x14ac:dyDescent="0.25">
      <c r="B2993" t="s">
        <v>40</v>
      </c>
      <c r="C2993" t="s">
        <v>27</v>
      </c>
      <c r="D2993" t="s">
        <v>26</v>
      </c>
      <c r="E2993" s="1">
        <v>44379</v>
      </c>
      <c r="F2993" s="4">
        <v>3465</v>
      </c>
      <c r="G2993">
        <v>174</v>
      </c>
      <c r="H2993" s="3">
        <f>_xlfn.XLOOKUP(sales[[#This Row],[Product]],products[Product],products[Cost per box])*sales[[#This Row],[Boxes]]</f>
        <v>1118.82</v>
      </c>
      <c r="I2993" s="4">
        <f>sales[[#This Row],[Revenue]]-sales[[#This Row],[Cost]]</f>
        <v>2346.1800000000003</v>
      </c>
    </row>
    <row r="2994" spans="2:9" x14ac:dyDescent="0.25">
      <c r="B2994" t="s">
        <v>33</v>
      </c>
      <c r="C2994" t="s">
        <v>27</v>
      </c>
      <c r="D2994" t="s">
        <v>17</v>
      </c>
      <c r="E2994" s="1">
        <v>44379</v>
      </c>
      <c r="F2994" s="4">
        <v>3395</v>
      </c>
      <c r="G2994">
        <v>200</v>
      </c>
      <c r="H2994" s="3">
        <f>_xlfn.XLOOKUP(sales[[#This Row],[Product]],products[Product],products[Cost per box])*sales[[#This Row],[Boxes]]</f>
        <v>1360</v>
      </c>
      <c r="I2994" s="4">
        <f>sales[[#This Row],[Revenue]]-sales[[#This Row],[Cost]]</f>
        <v>2035</v>
      </c>
    </row>
    <row r="2995" spans="2:9" x14ac:dyDescent="0.25">
      <c r="B2995" t="s">
        <v>46</v>
      </c>
      <c r="C2995" t="s">
        <v>27</v>
      </c>
      <c r="D2995" t="s">
        <v>28</v>
      </c>
      <c r="E2995" s="1">
        <v>44379</v>
      </c>
      <c r="F2995" s="4">
        <v>3332</v>
      </c>
      <c r="G2995">
        <v>417</v>
      </c>
      <c r="H2995" s="3">
        <f>_xlfn.XLOOKUP(sales[[#This Row],[Product]],products[Product],products[Cost per box])*sales[[#This Row],[Boxes]]</f>
        <v>1150.9199999999998</v>
      </c>
      <c r="I2995" s="4">
        <f>sales[[#This Row],[Revenue]]-sales[[#This Row],[Cost]]</f>
        <v>2181.08</v>
      </c>
    </row>
    <row r="2996" spans="2:9" x14ac:dyDescent="0.25">
      <c r="B2996" t="s">
        <v>13</v>
      </c>
      <c r="C2996" t="s">
        <v>6</v>
      </c>
      <c r="D2996" t="s">
        <v>35</v>
      </c>
      <c r="E2996" s="1">
        <v>44379</v>
      </c>
      <c r="F2996" s="4">
        <v>4634</v>
      </c>
      <c r="G2996">
        <v>309</v>
      </c>
      <c r="H2996" s="3">
        <f>_xlfn.XLOOKUP(sales[[#This Row],[Product]],products[Product],products[Cost per box])*sales[[#This Row],[Boxes]]</f>
        <v>818.85</v>
      </c>
      <c r="I2996" s="4">
        <f>sales[[#This Row],[Revenue]]-sales[[#This Row],[Cost]]</f>
        <v>3815.15</v>
      </c>
    </row>
    <row r="2997" spans="2:9" x14ac:dyDescent="0.25">
      <c r="B2997" t="s">
        <v>49</v>
      </c>
      <c r="C2997" t="s">
        <v>16</v>
      </c>
      <c r="D2997" t="s">
        <v>7</v>
      </c>
      <c r="E2997" s="1">
        <v>44379</v>
      </c>
      <c r="F2997" s="4">
        <v>4193</v>
      </c>
      <c r="G2997">
        <v>175</v>
      </c>
      <c r="H2997" s="3">
        <f>_xlfn.XLOOKUP(sales[[#This Row],[Product]],products[Product],products[Cost per box])*sales[[#This Row],[Boxes]]</f>
        <v>901.25000000000011</v>
      </c>
      <c r="I2997" s="4">
        <f>sales[[#This Row],[Revenue]]-sales[[#This Row],[Cost]]</f>
        <v>3291.75</v>
      </c>
    </row>
    <row r="2998" spans="2:9" x14ac:dyDescent="0.25">
      <c r="B2998" t="s">
        <v>49</v>
      </c>
      <c r="C2998" t="s">
        <v>6</v>
      </c>
      <c r="D2998" t="s">
        <v>35</v>
      </c>
      <c r="E2998" s="1">
        <v>44379</v>
      </c>
      <c r="F2998" s="4">
        <v>1890</v>
      </c>
      <c r="G2998">
        <v>146</v>
      </c>
      <c r="H2998" s="3">
        <f>_xlfn.XLOOKUP(sales[[#This Row],[Product]],products[Product],products[Cost per box])*sales[[#This Row],[Boxes]]</f>
        <v>386.9</v>
      </c>
      <c r="I2998" s="4">
        <f>sales[[#This Row],[Revenue]]-sales[[#This Row],[Cost]]</f>
        <v>1503.1</v>
      </c>
    </row>
    <row r="2999" spans="2:9" x14ac:dyDescent="0.25">
      <c r="B2999" t="s">
        <v>23</v>
      </c>
      <c r="C2999" t="s">
        <v>21</v>
      </c>
      <c r="D2999" t="s">
        <v>28</v>
      </c>
      <c r="E2999" s="1">
        <v>44379</v>
      </c>
      <c r="F2999" s="4">
        <v>12299</v>
      </c>
      <c r="G2999">
        <v>1400</v>
      </c>
      <c r="H2999" s="3">
        <f>_xlfn.XLOOKUP(sales[[#This Row],[Product]],products[Product],products[Cost per box])*sales[[#This Row],[Boxes]]</f>
        <v>3863.9999999999995</v>
      </c>
      <c r="I2999" s="4">
        <f>sales[[#This Row],[Revenue]]-sales[[#This Row],[Cost]]</f>
        <v>8435</v>
      </c>
    </row>
    <row r="3000" spans="2:9" x14ac:dyDescent="0.25">
      <c r="B3000" t="s">
        <v>13</v>
      </c>
      <c r="C3000" t="s">
        <v>16</v>
      </c>
      <c r="D3000" t="s">
        <v>48</v>
      </c>
      <c r="E3000" s="1">
        <v>44379</v>
      </c>
      <c r="F3000" s="4">
        <v>1869</v>
      </c>
      <c r="G3000">
        <v>85</v>
      </c>
      <c r="H3000" s="3">
        <f>_xlfn.XLOOKUP(sales[[#This Row],[Product]],products[Product],products[Cost per box])*sales[[#This Row],[Boxes]]</f>
        <v>635.80000000000007</v>
      </c>
      <c r="I3000" s="4">
        <f>sales[[#This Row],[Revenue]]-sales[[#This Row],[Cost]]</f>
        <v>1233.1999999999998</v>
      </c>
    </row>
    <row r="3001" spans="2:9" x14ac:dyDescent="0.25">
      <c r="B3001" t="s">
        <v>23</v>
      </c>
      <c r="C3001" t="s">
        <v>11</v>
      </c>
      <c r="D3001" t="s">
        <v>38</v>
      </c>
      <c r="E3001" s="1">
        <v>44379</v>
      </c>
      <c r="F3001" s="4">
        <v>3052</v>
      </c>
      <c r="G3001">
        <v>128</v>
      </c>
      <c r="H3001" s="3">
        <f>_xlfn.XLOOKUP(sales[[#This Row],[Product]],products[Product],products[Cost per box])*sales[[#This Row],[Boxes]]</f>
        <v>1272.32</v>
      </c>
      <c r="I3001" s="4">
        <f>sales[[#This Row],[Revenue]]-sales[[#This Row],[Cost]]</f>
        <v>1779.68</v>
      </c>
    </row>
    <row r="3002" spans="2:9" x14ac:dyDescent="0.25">
      <c r="B3002" t="s">
        <v>20</v>
      </c>
      <c r="C3002" t="s">
        <v>27</v>
      </c>
      <c r="D3002" t="s">
        <v>36</v>
      </c>
      <c r="E3002" s="1">
        <v>44379</v>
      </c>
      <c r="F3002" s="4">
        <v>3451</v>
      </c>
      <c r="G3002">
        <v>216</v>
      </c>
      <c r="H3002" s="3">
        <f>_xlfn.XLOOKUP(sales[[#This Row],[Product]],products[Product],products[Cost per box])*sales[[#This Row],[Boxes]]</f>
        <v>1088.6400000000001</v>
      </c>
      <c r="I3002" s="4">
        <f>sales[[#This Row],[Revenue]]-sales[[#This Row],[Cost]]</f>
        <v>2362.3599999999997</v>
      </c>
    </row>
    <row r="3003" spans="2:9" x14ac:dyDescent="0.25">
      <c r="B3003" t="s">
        <v>29</v>
      </c>
      <c r="C3003" t="s">
        <v>6</v>
      </c>
      <c r="D3003" t="s">
        <v>48</v>
      </c>
      <c r="E3003" s="1">
        <v>44379</v>
      </c>
      <c r="F3003" s="4">
        <v>5572</v>
      </c>
      <c r="G3003">
        <v>266</v>
      </c>
      <c r="H3003" s="3">
        <f>_xlfn.XLOOKUP(sales[[#This Row],[Product]],products[Product],products[Cost per box])*sales[[#This Row],[Boxes]]</f>
        <v>1989.68</v>
      </c>
      <c r="I3003" s="4">
        <f>sales[[#This Row],[Revenue]]-sales[[#This Row],[Cost]]</f>
        <v>3582.3199999999997</v>
      </c>
    </row>
    <row r="3004" spans="2:9" x14ac:dyDescent="0.25">
      <c r="B3004" t="s">
        <v>15</v>
      </c>
      <c r="C3004" t="s">
        <v>27</v>
      </c>
      <c r="D3004" t="s">
        <v>17</v>
      </c>
      <c r="E3004" s="1">
        <v>44379</v>
      </c>
      <c r="F3004" s="4">
        <v>1309</v>
      </c>
      <c r="G3004">
        <v>82</v>
      </c>
      <c r="H3004" s="3">
        <f>_xlfn.XLOOKUP(sales[[#This Row],[Product]],products[Product],products[Cost per box])*sales[[#This Row],[Boxes]]</f>
        <v>557.6</v>
      </c>
      <c r="I3004" s="4">
        <f>sales[[#This Row],[Revenue]]-sales[[#This Row],[Cost]]</f>
        <v>751.4</v>
      </c>
    </row>
    <row r="3005" spans="2:9" x14ac:dyDescent="0.25">
      <c r="B3005" t="s">
        <v>46</v>
      </c>
      <c r="C3005" t="s">
        <v>6</v>
      </c>
      <c r="D3005" t="s">
        <v>12</v>
      </c>
      <c r="E3005" s="1">
        <v>44379</v>
      </c>
      <c r="F3005" s="4">
        <v>4963</v>
      </c>
      <c r="G3005">
        <v>199</v>
      </c>
      <c r="H3005" s="3">
        <f>_xlfn.XLOOKUP(sales[[#This Row],[Product]],products[Product],products[Cost per box])*sales[[#This Row],[Boxes]]</f>
        <v>1677.57</v>
      </c>
      <c r="I3005" s="4">
        <f>sales[[#This Row],[Revenue]]-sales[[#This Row],[Cost]]</f>
        <v>3285.4300000000003</v>
      </c>
    </row>
    <row r="3006" spans="2:9" x14ac:dyDescent="0.25">
      <c r="B3006" t="s">
        <v>32</v>
      </c>
      <c r="C3006" t="s">
        <v>16</v>
      </c>
      <c r="D3006" t="s">
        <v>43</v>
      </c>
      <c r="E3006" s="1">
        <v>44379</v>
      </c>
      <c r="F3006" s="4">
        <v>6167</v>
      </c>
      <c r="G3006">
        <v>343</v>
      </c>
      <c r="H3006" s="3">
        <f>_xlfn.XLOOKUP(sales[[#This Row],[Product]],products[Product],products[Cost per box])*sales[[#This Row],[Boxes]]</f>
        <v>1320.55</v>
      </c>
      <c r="I3006" s="4">
        <f>sales[[#This Row],[Revenue]]-sales[[#This Row],[Cost]]</f>
        <v>4846.45</v>
      </c>
    </row>
    <row r="3007" spans="2:9" x14ac:dyDescent="0.25">
      <c r="B3007" t="s">
        <v>23</v>
      </c>
      <c r="C3007" t="s">
        <v>16</v>
      </c>
      <c r="D3007" t="s">
        <v>30</v>
      </c>
      <c r="E3007" s="1">
        <v>44379</v>
      </c>
      <c r="F3007" s="4">
        <v>16359</v>
      </c>
      <c r="G3007">
        <v>2030</v>
      </c>
      <c r="H3007" s="3">
        <f>_xlfn.XLOOKUP(sales[[#This Row],[Product]],products[Product],products[Cost per box])*sales[[#This Row],[Boxes]]</f>
        <v>7470.4000000000005</v>
      </c>
      <c r="I3007" s="4">
        <f>sales[[#This Row],[Revenue]]-sales[[#This Row],[Cost]]</f>
        <v>8888.5999999999985</v>
      </c>
    </row>
    <row r="3008" spans="2:9" x14ac:dyDescent="0.25">
      <c r="B3008" t="s">
        <v>49</v>
      </c>
      <c r="C3008" t="s">
        <v>6</v>
      </c>
      <c r="D3008" t="s">
        <v>24</v>
      </c>
      <c r="E3008" s="1">
        <v>44379</v>
      </c>
      <c r="F3008" s="4">
        <v>175</v>
      </c>
      <c r="G3008">
        <v>9</v>
      </c>
      <c r="H3008" s="3">
        <f>_xlfn.XLOOKUP(sales[[#This Row],[Product]],products[Product],products[Cost per box])*sales[[#This Row],[Boxes]]</f>
        <v>94.59</v>
      </c>
      <c r="I3008" s="4">
        <f>sales[[#This Row],[Revenue]]-sales[[#This Row],[Cost]]</f>
        <v>80.41</v>
      </c>
    </row>
    <row r="3009" spans="2:9" x14ac:dyDescent="0.25">
      <c r="B3009" t="s">
        <v>20</v>
      </c>
      <c r="C3009" t="s">
        <v>6</v>
      </c>
      <c r="D3009" t="s">
        <v>7</v>
      </c>
      <c r="E3009" s="1">
        <v>44379</v>
      </c>
      <c r="F3009" s="4">
        <v>6650</v>
      </c>
      <c r="G3009">
        <v>278</v>
      </c>
      <c r="H3009" s="3">
        <f>_xlfn.XLOOKUP(sales[[#This Row],[Product]],products[Product],products[Cost per box])*sales[[#This Row],[Boxes]]</f>
        <v>1431.7</v>
      </c>
      <c r="I3009" s="4">
        <f>sales[[#This Row],[Revenue]]-sales[[#This Row],[Cost]]</f>
        <v>5218.3</v>
      </c>
    </row>
    <row r="3010" spans="2:9" x14ac:dyDescent="0.25">
      <c r="B3010" t="s">
        <v>20</v>
      </c>
      <c r="C3010" t="s">
        <v>27</v>
      </c>
      <c r="D3010" t="s">
        <v>14</v>
      </c>
      <c r="E3010" s="1">
        <v>44382</v>
      </c>
      <c r="F3010" s="4">
        <v>707</v>
      </c>
      <c r="G3010">
        <v>71</v>
      </c>
      <c r="H3010" s="3">
        <f>_xlfn.XLOOKUP(sales[[#This Row],[Product]],products[Product],products[Cost per box])*sales[[#This Row],[Boxes]]</f>
        <v>448.01</v>
      </c>
      <c r="I3010" s="4">
        <f>sales[[#This Row],[Revenue]]-sales[[#This Row],[Cost]]</f>
        <v>258.99</v>
      </c>
    </row>
    <row r="3011" spans="2:9" x14ac:dyDescent="0.25">
      <c r="B3011" t="s">
        <v>23</v>
      </c>
      <c r="C3011" t="s">
        <v>16</v>
      </c>
      <c r="D3011" t="s">
        <v>44</v>
      </c>
      <c r="E3011" s="1">
        <v>44382</v>
      </c>
      <c r="F3011" s="4">
        <v>2282</v>
      </c>
      <c r="G3011">
        <v>96</v>
      </c>
      <c r="H3011" s="3">
        <f>_xlfn.XLOOKUP(sales[[#This Row],[Product]],products[Product],products[Cost per box])*sales[[#This Row],[Boxes]]</f>
        <v>918.72</v>
      </c>
      <c r="I3011" s="4">
        <f>sales[[#This Row],[Revenue]]-sales[[#This Row],[Cost]]</f>
        <v>1363.28</v>
      </c>
    </row>
    <row r="3012" spans="2:9" x14ac:dyDescent="0.25">
      <c r="B3012" t="s">
        <v>29</v>
      </c>
      <c r="C3012" t="s">
        <v>11</v>
      </c>
      <c r="D3012" t="s">
        <v>45</v>
      </c>
      <c r="E3012" s="1">
        <v>44382</v>
      </c>
      <c r="F3012" s="4">
        <v>3745</v>
      </c>
      <c r="G3012">
        <v>235</v>
      </c>
      <c r="H3012" s="3">
        <f>_xlfn.XLOOKUP(sales[[#This Row],[Product]],products[Product],products[Cost per box])*sales[[#This Row],[Boxes]]</f>
        <v>1816.5500000000002</v>
      </c>
      <c r="I3012" s="4">
        <f>sales[[#This Row],[Revenue]]-sales[[#This Row],[Cost]]</f>
        <v>1928.4499999999998</v>
      </c>
    </row>
    <row r="3013" spans="2:9" x14ac:dyDescent="0.25">
      <c r="B3013" t="s">
        <v>10</v>
      </c>
      <c r="C3013" t="s">
        <v>27</v>
      </c>
      <c r="D3013" t="s">
        <v>22</v>
      </c>
      <c r="E3013" s="1">
        <v>44382</v>
      </c>
      <c r="F3013" s="4">
        <v>5502</v>
      </c>
      <c r="G3013">
        <v>424</v>
      </c>
      <c r="H3013" s="3">
        <f>_xlfn.XLOOKUP(sales[[#This Row],[Product]],products[Product],products[Cost per box])*sales[[#This Row],[Boxes]]</f>
        <v>3485.28</v>
      </c>
      <c r="I3013" s="4">
        <f>sales[[#This Row],[Revenue]]-sales[[#This Row],[Cost]]</f>
        <v>2016.7199999999998</v>
      </c>
    </row>
    <row r="3014" spans="2:9" x14ac:dyDescent="0.25">
      <c r="B3014" t="s">
        <v>25</v>
      </c>
      <c r="C3014" t="s">
        <v>6</v>
      </c>
      <c r="D3014" t="s">
        <v>17</v>
      </c>
      <c r="E3014" s="1">
        <v>44382</v>
      </c>
      <c r="F3014" s="4">
        <v>1813</v>
      </c>
      <c r="G3014">
        <v>130</v>
      </c>
      <c r="H3014" s="3">
        <f>_xlfn.XLOOKUP(sales[[#This Row],[Product]],products[Product],products[Cost per box])*sales[[#This Row],[Boxes]]</f>
        <v>884</v>
      </c>
      <c r="I3014" s="4">
        <f>sales[[#This Row],[Revenue]]-sales[[#This Row],[Cost]]</f>
        <v>929</v>
      </c>
    </row>
    <row r="3015" spans="2:9" x14ac:dyDescent="0.25">
      <c r="B3015" t="s">
        <v>10</v>
      </c>
      <c r="C3015" t="s">
        <v>16</v>
      </c>
      <c r="D3015" t="s">
        <v>45</v>
      </c>
      <c r="E3015" s="1">
        <v>44382</v>
      </c>
      <c r="F3015" s="4">
        <v>910</v>
      </c>
      <c r="G3015">
        <v>54</v>
      </c>
      <c r="H3015" s="3">
        <f>_xlfn.XLOOKUP(sales[[#This Row],[Product]],products[Product],products[Cost per box])*sales[[#This Row],[Boxes]]</f>
        <v>417.42</v>
      </c>
      <c r="I3015" s="4">
        <f>sales[[#This Row],[Revenue]]-sales[[#This Row],[Cost]]</f>
        <v>492.58</v>
      </c>
    </row>
    <row r="3016" spans="2:9" x14ac:dyDescent="0.25">
      <c r="B3016" t="s">
        <v>29</v>
      </c>
      <c r="C3016" t="s">
        <v>21</v>
      </c>
      <c r="D3016" t="s">
        <v>38</v>
      </c>
      <c r="E3016" s="1">
        <v>44382</v>
      </c>
      <c r="F3016" s="4">
        <v>7350</v>
      </c>
      <c r="G3016">
        <v>294</v>
      </c>
      <c r="H3016" s="3">
        <f>_xlfn.XLOOKUP(sales[[#This Row],[Product]],products[Product],products[Cost per box])*sales[[#This Row],[Boxes]]</f>
        <v>2922.3599999999997</v>
      </c>
      <c r="I3016" s="4">
        <f>sales[[#This Row],[Revenue]]-sales[[#This Row],[Cost]]</f>
        <v>4427.6400000000003</v>
      </c>
    </row>
    <row r="3017" spans="2:9" x14ac:dyDescent="0.25">
      <c r="B3017" t="s">
        <v>10</v>
      </c>
      <c r="C3017" t="s">
        <v>6</v>
      </c>
      <c r="D3017" t="s">
        <v>31</v>
      </c>
      <c r="E3017" s="1">
        <v>44382</v>
      </c>
      <c r="F3017" s="4">
        <v>1911</v>
      </c>
      <c r="G3017">
        <v>192</v>
      </c>
      <c r="H3017" s="3">
        <f>_xlfn.XLOOKUP(sales[[#This Row],[Product]],products[Product],products[Cost per box])*sales[[#This Row],[Boxes]]</f>
        <v>1098.24</v>
      </c>
      <c r="I3017" s="4">
        <f>sales[[#This Row],[Revenue]]-sales[[#This Row],[Cost]]</f>
        <v>812.76</v>
      </c>
    </row>
    <row r="3018" spans="2:9" x14ac:dyDescent="0.25">
      <c r="B3018" t="s">
        <v>33</v>
      </c>
      <c r="C3018" t="s">
        <v>16</v>
      </c>
      <c r="D3018" t="s">
        <v>12</v>
      </c>
      <c r="E3018" s="1">
        <v>44382</v>
      </c>
      <c r="F3018" s="4">
        <v>4473</v>
      </c>
      <c r="G3018">
        <v>179</v>
      </c>
      <c r="H3018" s="3">
        <f>_xlfn.XLOOKUP(sales[[#This Row],[Product]],products[Product],products[Cost per box])*sales[[#This Row],[Boxes]]</f>
        <v>1508.97</v>
      </c>
      <c r="I3018" s="4">
        <f>sales[[#This Row],[Revenue]]-sales[[#This Row],[Cost]]</f>
        <v>2964.0299999999997</v>
      </c>
    </row>
    <row r="3019" spans="2:9" x14ac:dyDescent="0.25">
      <c r="B3019" t="s">
        <v>29</v>
      </c>
      <c r="C3019" t="s">
        <v>16</v>
      </c>
      <c r="D3019" t="s">
        <v>50</v>
      </c>
      <c r="E3019" s="1">
        <v>44382</v>
      </c>
      <c r="F3019" s="4">
        <v>5908</v>
      </c>
      <c r="G3019">
        <v>657</v>
      </c>
      <c r="H3019" s="3">
        <f>_xlfn.XLOOKUP(sales[[#This Row],[Product]],products[Product],products[Cost per box])*sales[[#This Row],[Boxes]]</f>
        <v>8153.37</v>
      </c>
      <c r="I3019" s="4">
        <f>sales[[#This Row],[Revenue]]-sales[[#This Row],[Cost]]</f>
        <v>-2245.37</v>
      </c>
    </row>
    <row r="3020" spans="2:9" x14ac:dyDescent="0.25">
      <c r="B3020" t="s">
        <v>15</v>
      </c>
      <c r="C3020" t="s">
        <v>6</v>
      </c>
      <c r="D3020" t="s">
        <v>42</v>
      </c>
      <c r="E3020" s="1">
        <v>44382</v>
      </c>
      <c r="F3020" s="4">
        <v>3010</v>
      </c>
      <c r="G3020">
        <v>232</v>
      </c>
      <c r="H3020" s="3">
        <f>_xlfn.XLOOKUP(sales[[#This Row],[Product]],products[Product],products[Cost per box])*sales[[#This Row],[Boxes]]</f>
        <v>1099.68</v>
      </c>
      <c r="I3020" s="4">
        <f>sales[[#This Row],[Revenue]]-sales[[#This Row],[Cost]]</f>
        <v>1910.32</v>
      </c>
    </row>
    <row r="3021" spans="2:9" x14ac:dyDescent="0.25">
      <c r="B3021" t="s">
        <v>13</v>
      </c>
      <c r="C3021" t="s">
        <v>21</v>
      </c>
      <c r="D3021" t="s">
        <v>7</v>
      </c>
      <c r="E3021" s="1">
        <v>44383</v>
      </c>
      <c r="F3021" s="4">
        <v>1540</v>
      </c>
      <c r="G3021">
        <v>58</v>
      </c>
      <c r="H3021" s="3">
        <f>_xlfn.XLOOKUP(sales[[#This Row],[Product]],products[Product],products[Cost per box])*sales[[#This Row],[Boxes]]</f>
        <v>298.70000000000005</v>
      </c>
      <c r="I3021" s="4">
        <f>sales[[#This Row],[Revenue]]-sales[[#This Row],[Cost]]</f>
        <v>1241.3</v>
      </c>
    </row>
    <row r="3022" spans="2:9" x14ac:dyDescent="0.25">
      <c r="B3022" t="s">
        <v>37</v>
      </c>
      <c r="C3022" t="s">
        <v>27</v>
      </c>
      <c r="D3022" t="s">
        <v>43</v>
      </c>
      <c r="E3022" s="1">
        <v>44383</v>
      </c>
      <c r="F3022" s="4">
        <v>4543</v>
      </c>
      <c r="G3022">
        <v>253</v>
      </c>
      <c r="H3022" s="3">
        <f>_xlfn.XLOOKUP(sales[[#This Row],[Product]],products[Product],products[Cost per box])*sales[[#This Row],[Boxes]]</f>
        <v>974.05000000000007</v>
      </c>
      <c r="I3022" s="4">
        <f>sales[[#This Row],[Revenue]]-sales[[#This Row],[Cost]]</f>
        <v>3568.95</v>
      </c>
    </row>
    <row r="3023" spans="2:9" x14ac:dyDescent="0.25">
      <c r="B3023" t="s">
        <v>39</v>
      </c>
      <c r="C3023" t="s">
        <v>11</v>
      </c>
      <c r="D3023" t="s">
        <v>31</v>
      </c>
      <c r="E3023" s="1">
        <v>44383</v>
      </c>
      <c r="F3023" s="4">
        <v>3934</v>
      </c>
      <c r="G3023">
        <v>394</v>
      </c>
      <c r="H3023" s="3">
        <f>_xlfn.XLOOKUP(sales[[#This Row],[Product]],products[Product],products[Cost per box])*sales[[#This Row],[Boxes]]</f>
        <v>2253.6799999999998</v>
      </c>
      <c r="I3023" s="4">
        <f>sales[[#This Row],[Revenue]]-sales[[#This Row],[Cost]]</f>
        <v>1680.3200000000002</v>
      </c>
    </row>
    <row r="3024" spans="2:9" x14ac:dyDescent="0.25">
      <c r="B3024" t="s">
        <v>8</v>
      </c>
      <c r="C3024" t="s">
        <v>11</v>
      </c>
      <c r="D3024" t="s">
        <v>48</v>
      </c>
      <c r="E3024" s="1">
        <v>44383</v>
      </c>
      <c r="F3024" s="4">
        <v>4823</v>
      </c>
      <c r="G3024">
        <v>220</v>
      </c>
      <c r="H3024" s="3">
        <f>_xlfn.XLOOKUP(sales[[#This Row],[Product]],products[Product],products[Cost per box])*sales[[#This Row],[Boxes]]</f>
        <v>1645.6000000000001</v>
      </c>
      <c r="I3024" s="4">
        <f>sales[[#This Row],[Revenue]]-sales[[#This Row],[Cost]]</f>
        <v>3177.3999999999996</v>
      </c>
    </row>
    <row r="3025" spans="2:9" x14ac:dyDescent="0.25">
      <c r="B3025" t="s">
        <v>15</v>
      </c>
      <c r="C3025" t="s">
        <v>21</v>
      </c>
      <c r="D3025" t="s">
        <v>35</v>
      </c>
      <c r="E3025" s="1">
        <v>44383</v>
      </c>
      <c r="F3025" s="4">
        <v>4382</v>
      </c>
      <c r="G3025">
        <v>366</v>
      </c>
      <c r="H3025" s="3">
        <f>_xlfn.XLOOKUP(sales[[#This Row],[Product]],products[Product],products[Cost per box])*sales[[#This Row],[Boxes]]</f>
        <v>969.9</v>
      </c>
      <c r="I3025" s="4">
        <f>sales[[#This Row],[Revenue]]-sales[[#This Row],[Cost]]</f>
        <v>3412.1</v>
      </c>
    </row>
    <row r="3026" spans="2:9" x14ac:dyDescent="0.25">
      <c r="B3026" t="s">
        <v>49</v>
      </c>
      <c r="C3026" t="s">
        <v>16</v>
      </c>
      <c r="D3026" t="s">
        <v>45</v>
      </c>
      <c r="E3026" s="1">
        <v>44383</v>
      </c>
      <c r="F3026" s="4">
        <v>6076</v>
      </c>
      <c r="G3026">
        <v>380</v>
      </c>
      <c r="H3026" s="3">
        <f>_xlfn.XLOOKUP(sales[[#This Row],[Product]],products[Product],products[Cost per box])*sales[[#This Row],[Boxes]]</f>
        <v>2937.4</v>
      </c>
      <c r="I3026" s="4">
        <f>sales[[#This Row],[Revenue]]-sales[[#This Row],[Cost]]</f>
        <v>3138.6</v>
      </c>
    </row>
    <row r="3027" spans="2:9" x14ac:dyDescent="0.25">
      <c r="B3027" t="s">
        <v>32</v>
      </c>
      <c r="C3027" t="s">
        <v>9</v>
      </c>
      <c r="D3027" t="s">
        <v>19</v>
      </c>
      <c r="E3027" s="1">
        <v>44383</v>
      </c>
      <c r="F3027" s="4">
        <v>5026</v>
      </c>
      <c r="G3027">
        <v>296</v>
      </c>
      <c r="H3027" s="3">
        <f>_xlfn.XLOOKUP(sales[[#This Row],[Product]],products[Product],products[Cost per box])*sales[[#This Row],[Boxes]]</f>
        <v>3028.08</v>
      </c>
      <c r="I3027" s="4">
        <f>sales[[#This Row],[Revenue]]-sales[[#This Row],[Cost]]</f>
        <v>1997.92</v>
      </c>
    </row>
    <row r="3028" spans="2:9" x14ac:dyDescent="0.25">
      <c r="B3028" t="s">
        <v>13</v>
      </c>
      <c r="C3028" t="s">
        <v>6</v>
      </c>
      <c r="D3028" t="s">
        <v>30</v>
      </c>
      <c r="E3028" s="1">
        <v>44383</v>
      </c>
      <c r="F3028" s="4">
        <v>3640</v>
      </c>
      <c r="G3028">
        <v>607</v>
      </c>
      <c r="H3028" s="3">
        <f>_xlfn.XLOOKUP(sales[[#This Row],[Product]],products[Product],products[Cost per box])*sales[[#This Row],[Boxes]]</f>
        <v>2233.7600000000002</v>
      </c>
      <c r="I3028" s="4">
        <f>sales[[#This Row],[Revenue]]-sales[[#This Row],[Cost]]</f>
        <v>1406.2399999999998</v>
      </c>
    </row>
    <row r="3029" spans="2:9" x14ac:dyDescent="0.25">
      <c r="B3029" t="s">
        <v>33</v>
      </c>
      <c r="C3029" t="s">
        <v>27</v>
      </c>
      <c r="D3029" t="s">
        <v>52</v>
      </c>
      <c r="E3029" s="1">
        <v>44383</v>
      </c>
      <c r="F3029" s="4">
        <v>6706</v>
      </c>
      <c r="G3029">
        <v>305</v>
      </c>
      <c r="H3029" s="3">
        <f>_xlfn.XLOOKUP(sales[[#This Row],[Product]],products[Product],products[Cost per box])*sales[[#This Row],[Boxes]]</f>
        <v>1012.5999999999999</v>
      </c>
      <c r="I3029" s="4">
        <f>sales[[#This Row],[Revenue]]-sales[[#This Row],[Cost]]</f>
        <v>5693.4</v>
      </c>
    </row>
    <row r="3030" spans="2:9" x14ac:dyDescent="0.25">
      <c r="B3030" t="s">
        <v>20</v>
      </c>
      <c r="C3030" t="s">
        <v>27</v>
      </c>
      <c r="D3030" t="s">
        <v>31</v>
      </c>
      <c r="E3030" s="1">
        <v>44383</v>
      </c>
      <c r="F3030" s="4">
        <v>2366</v>
      </c>
      <c r="G3030">
        <v>296</v>
      </c>
      <c r="H3030" s="3">
        <f>_xlfn.XLOOKUP(sales[[#This Row],[Product]],products[Product],products[Cost per box])*sales[[#This Row],[Boxes]]</f>
        <v>1693.12</v>
      </c>
      <c r="I3030" s="4">
        <f>sales[[#This Row],[Revenue]]-sales[[#This Row],[Cost]]</f>
        <v>672.88000000000011</v>
      </c>
    </row>
    <row r="3031" spans="2:9" x14ac:dyDescent="0.25">
      <c r="B3031" t="s">
        <v>33</v>
      </c>
      <c r="C3031" t="s">
        <v>21</v>
      </c>
      <c r="D3031" t="s">
        <v>14</v>
      </c>
      <c r="E3031" s="1">
        <v>44383</v>
      </c>
      <c r="F3031" s="4">
        <v>1736</v>
      </c>
      <c r="G3031">
        <v>174</v>
      </c>
      <c r="H3031" s="3">
        <f>_xlfn.XLOOKUP(sales[[#This Row],[Product]],products[Product],products[Cost per box])*sales[[#This Row],[Boxes]]</f>
        <v>1097.9399999999998</v>
      </c>
      <c r="I3031" s="4">
        <f>sales[[#This Row],[Revenue]]-sales[[#This Row],[Cost]]</f>
        <v>638.06000000000017</v>
      </c>
    </row>
    <row r="3032" spans="2:9" x14ac:dyDescent="0.25">
      <c r="B3032" t="s">
        <v>25</v>
      </c>
      <c r="C3032" t="s">
        <v>9</v>
      </c>
      <c r="D3032" t="s">
        <v>35</v>
      </c>
      <c r="E3032" s="1">
        <v>44383</v>
      </c>
      <c r="F3032" s="4">
        <v>469</v>
      </c>
      <c r="G3032">
        <v>40</v>
      </c>
      <c r="H3032" s="3">
        <f>_xlfn.XLOOKUP(sales[[#This Row],[Product]],products[Product],products[Cost per box])*sales[[#This Row],[Boxes]]</f>
        <v>106</v>
      </c>
      <c r="I3032" s="4">
        <f>sales[[#This Row],[Revenue]]-sales[[#This Row],[Cost]]</f>
        <v>363</v>
      </c>
    </row>
    <row r="3033" spans="2:9" x14ac:dyDescent="0.25">
      <c r="B3033" t="s">
        <v>18</v>
      </c>
      <c r="C3033" t="s">
        <v>16</v>
      </c>
      <c r="D3033" t="s">
        <v>14</v>
      </c>
      <c r="E3033" s="1">
        <v>44383</v>
      </c>
      <c r="F3033" s="4">
        <v>2905</v>
      </c>
      <c r="G3033">
        <v>243</v>
      </c>
      <c r="H3033" s="3">
        <f>_xlfn.XLOOKUP(sales[[#This Row],[Product]],products[Product],products[Cost per box])*sales[[#This Row],[Boxes]]</f>
        <v>1533.33</v>
      </c>
      <c r="I3033" s="4">
        <f>sales[[#This Row],[Revenue]]-sales[[#This Row],[Cost]]</f>
        <v>1371.67</v>
      </c>
    </row>
    <row r="3034" spans="2:9" x14ac:dyDescent="0.25">
      <c r="B3034" t="s">
        <v>34</v>
      </c>
      <c r="C3034" t="s">
        <v>6</v>
      </c>
      <c r="D3034" t="s">
        <v>7</v>
      </c>
      <c r="E3034" s="1">
        <v>44383</v>
      </c>
      <c r="F3034" s="4">
        <v>5257</v>
      </c>
      <c r="G3034">
        <v>211</v>
      </c>
      <c r="H3034" s="3">
        <f>_xlfn.XLOOKUP(sales[[#This Row],[Product]],products[Product],products[Cost per box])*sales[[#This Row],[Boxes]]</f>
        <v>1086.6500000000001</v>
      </c>
      <c r="I3034" s="4">
        <f>sales[[#This Row],[Revenue]]-sales[[#This Row],[Cost]]</f>
        <v>4170.3500000000004</v>
      </c>
    </row>
    <row r="3035" spans="2:9" x14ac:dyDescent="0.25">
      <c r="B3035" t="s">
        <v>33</v>
      </c>
      <c r="C3035" t="s">
        <v>11</v>
      </c>
      <c r="D3035" t="s">
        <v>36</v>
      </c>
      <c r="E3035" s="1">
        <v>44383</v>
      </c>
      <c r="F3035" s="4">
        <v>1806</v>
      </c>
      <c r="G3035">
        <v>139</v>
      </c>
      <c r="H3035" s="3">
        <f>_xlfn.XLOOKUP(sales[[#This Row],[Product]],products[Product],products[Cost per box])*sales[[#This Row],[Boxes]]</f>
        <v>700.56000000000006</v>
      </c>
      <c r="I3035" s="4">
        <f>sales[[#This Row],[Revenue]]-sales[[#This Row],[Cost]]</f>
        <v>1105.44</v>
      </c>
    </row>
    <row r="3036" spans="2:9" x14ac:dyDescent="0.25">
      <c r="B3036" t="s">
        <v>13</v>
      </c>
      <c r="C3036" t="s">
        <v>11</v>
      </c>
      <c r="D3036" t="s">
        <v>31</v>
      </c>
      <c r="E3036" s="1">
        <v>44384</v>
      </c>
      <c r="F3036" s="4">
        <v>3192</v>
      </c>
      <c r="G3036">
        <v>399</v>
      </c>
      <c r="H3036" s="3">
        <f>_xlfn.XLOOKUP(sales[[#This Row],[Product]],products[Product],products[Cost per box])*sales[[#This Row],[Boxes]]</f>
        <v>2282.2799999999997</v>
      </c>
      <c r="I3036" s="4">
        <f>sales[[#This Row],[Revenue]]-sales[[#This Row],[Cost]]</f>
        <v>909.72000000000025</v>
      </c>
    </row>
    <row r="3037" spans="2:9" x14ac:dyDescent="0.25">
      <c r="B3037" t="s">
        <v>46</v>
      </c>
      <c r="C3037" t="s">
        <v>16</v>
      </c>
      <c r="D3037" t="s">
        <v>22</v>
      </c>
      <c r="E3037" s="1">
        <v>44384</v>
      </c>
      <c r="F3037" s="4">
        <v>8932</v>
      </c>
      <c r="G3037">
        <v>596</v>
      </c>
      <c r="H3037" s="3">
        <f>_xlfn.XLOOKUP(sales[[#This Row],[Product]],products[Product],products[Cost per box])*sales[[#This Row],[Boxes]]</f>
        <v>4899.1200000000008</v>
      </c>
      <c r="I3037" s="4">
        <f>sales[[#This Row],[Revenue]]-sales[[#This Row],[Cost]]</f>
        <v>4032.8799999999992</v>
      </c>
    </row>
    <row r="3038" spans="2:9" x14ac:dyDescent="0.25">
      <c r="B3038" t="s">
        <v>18</v>
      </c>
      <c r="C3038" t="s">
        <v>9</v>
      </c>
      <c r="D3038" t="s">
        <v>50</v>
      </c>
      <c r="E3038" s="1">
        <v>44384</v>
      </c>
      <c r="F3038" s="4">
        <v>707</v>
      </c>
      <c r="G3038">
        <v>71</v>
      </c>
      <c r="H3038" s="3">
        <f>_xlfn.XLOOKUP(sales[[#This Row],[Product]],products[Product],products[Cost per box])*sales[[#This Row],[Boxes]]</f>
        <v>881.11</v>
      </c>
      <c r="I3038" s="4">
        <f>sales[[#This Row],[Revenue]]-sales[[#This Row],[Cost]]</f>
        <v>-174.11</v>
      </c>
    </row>
    <row r="3039" spans="2:9" x14ac:dyDescent="0.25">
      <c r="B3039" t="s">
        <v>46</v>
      </c>
      <c r="C3039" t="s">
        <v>16</v>
      </c>
      <c r="D3039" t="s">
        <v>43</v>
      </c>
      <c r="E3039" s="1">
        <v>44384</v>
      </c>
      <c r="F3039" s="4">
        <v>1519</v>
      </c>
      <c r="G3039">
        <v>90</v>
      </c>
      <c r="H3039" s="3">
        <f>_xlfn.XLOOKUP(sales[[#This Row],[Product]],products[Product],products[Cost per box])*sales[[#This Row],[Boxes]]</f>
        <v>346.5</v>
      </c>
      <c r="I3039" s="4">
        <f>sales[[#This Row],[Revenue]]-sales[[#This Row],[Cost]]</f>
        <v>1172.5</v>
      </c>
    </row>
    <row r="3040" spans="2:9" x14ac:dyDescent="0.25">
      <c r="B3040" t="s">
        <v>18</v>
      </c>
      <c r="C3040" t="s">
        <v>6</v>
      </c>
      <c r="D3040" t="s">
        <v>24</v>
      </c>
      <c r="E3040" s="1">
        <v>44384</v>
      </c>
      <c r="F3040" s="4">
        <v>7630</v>
      </c>
      <c r="G3040">
        <v>364</v>
      </c>
      <c r="H3040" s="3">
        <f>_xlfn.XLOOKUP(sales[[#This Row],[Product]],products[Product],products[Cost per box])*sales[[#This Row],[Boxes]]</f>
        <v>3825.64</v>
      </c>
      <c r="I3040" s="4">
        <f>sales[[#This Row],[Revenue]]-sales[[#This Row],[Cost]]</f>
        <v>3804.36</v>
      </c>
    </row>
    <row r="3041" spans="2:9" x14ac:dyDescent="0.25">
      <c r="B3041" t="s">
        <v>29</v>
      </c>
      <c r="C3041" t="s">
        <v>16</v>
      </c>
      <c r="D3041" t="s">
        <v>35</v>
      </c>
      <c r="E3041" s="1">
        <v>44384</v>
      </c>
      <c r="F3041" s="4">
        <v>5243</v>
      </c>
      <c r="G3041">
        <v>375</v>
      </c>
      <c r="H3041" s="3">
        <f>_xlfn.XLOOKUP(sales[[#This Row],[Product]],products[Product],products[Cost per box])*sales[[#This Row],[Boxes]]</f>
        <v>993.75</v>
      </c>
      <c r="I3041" s="4">
        <f>sales[[#This Row],[Revenue]]-sales[[#This Row],[Cost]]</f>
        <v>4249.25</v>
      </c>
    </row>
    <row r="3042" spans="2:9" x14ac:dyDescent="0.25">
      <c r="B3042" t="s">
        <v>41</v>
      </c>
      <c r="C3042" t="s">
        <v>16</v>
      </c>
      <c r="D3042" t="s">
        <v>19</v>
      </c>
      <c r="E3042" s="1">
        <v>44384</v>
      </c>
      <c r="F3042" s="4">
        <v>4676</v>
      </c>
      <c r="G3042">
        <v>276</v>
      </c>
      <c r="H3042" s="3">
        <f>_xlfn.XLOOKUP(sales[[#This Row],[Product]],products[Product],products[Cost per box])*sales[[#This Row],[Boxes]]</f>
        <v>2823.48</v>
      </c>
      <c r="I3042" s="4">
        <f>sales[[#This Row],[Revenue]]-sales[[#This Row],[Cost]]</f>
        <v>1852.52</v>
      </c>
    </row>
    <row r="3043" spans="2:9" x14ac:dyDescent="0.25">
      <c r="B3043" t="s">
        <v>20</v>
      </c>
      <c r="C3043" t="s">
        <v>9</v>
      </c>
      <c r="D3043" t="s">
        <v>12</v>
      </c>
      <c r="E3043" s="1">
        <v>44384</v>
      </c>
      <c r="F3043" s="4">
        <v>2877</v>
      </c>
      <c r="G3043">
        <v>111</v>
      </c>
      <c r="H3043" s="3">
        <f>_xlfn.XLOOKUP(sales[[#This Row],[Product]],products[Product],products[Cost per box])*sales[[#This Row],[Boxes]]</f>
        <v>935.73</v>
      </c>
      <c r="I3043" s="4">
        <f>sales[[#This Row],[Revenue]]-sales[[#This Row],[Cost]]</f>
        <v>1941.27</v>
      </c>
    </row>
    <row r="3044" spans="2:9" x14ac:dyDescent="0.25">
      <c r="B3044" t="s">
        <v>33</v>
      </c>
      <c r="C3044" t="s">
        <v>27</v>
      </c>
      <c r="D3044" t="s">
        <v>36</v>
      </c>
      <c r="E3044" s="1">
        <v>44384</v>
      </c>
      <c r="F3044" s="4">
        <v>1267</v>
      </c>
      <c r="G3044">
        <v>91</v>
      </c>
      <c r="H3044" s="3">
        <f>_xlfn.XLOOKUP(sales[[#This Row],[Product]],products[Product],products[Cost per box])*sales[[#This Row],[Boxes]]</f>
        <v>458.64</v>
      </c>
      <c r="I3044" s="4">
        <f>sales[[#This Row],[Revenue]]-sales[[#This Row],[Cost]]</f>
        <v>808.36</v>
      </c>
    </row>
    <row r="3045" spans="2:9" x14ac:dyDescent="0.25">
      <c r="B3045" t="s">
        <v>15</v>
      </c>
      <c r="C3045" t="s">
        <v>11</v>
      </c>
      <c r="D3045" t="s">
        <v>19</v>
      </c>
      <c r="E3045" s="1">
        <v>44384</v>
      </c>
      <c r="F3045" s="4">
        <v>3584</v>
      </c>
      <c r="G3045">
        <v>200</v>
      </c>
      <c r="H3045" s="3">
        <f>_xlfn.XLOOKUP(sales[[#This Row],[Product]],products[Product],products[Cost per box])*sales[[#This Row],[Boxes]]</f>
        <v>2046</v>
      </c>
      <c r="I3045" s="4">
        <f>sales[[#This Row],[Revenue]]-sales[[#This Row],[Cost]]</f>
        <v>1538</v>
      </c>
    </row>
    <row r="3046" spans="2:9" x14ac:dyDescent="0.25">
      <c r="B3046" t="s">
        <v>5</v>
      </c>
      <c r="C3046" t="s">
        <v>27</v>
      </c>
      <c r="D3046" t="s">
        <v>44</v>
      </c>
      <c r="E3046" s="1">
        <v>44384</v>
      </c>
      <c r="F3046" s="4">
        <v>1008</v>
      </c>
      <c r="G3046">
        <v>41</v>
      </c>
      <c r="H3046" s="3">
        <f>_xlfn.XLOOKUP(sales[[#This Row],[Product]],products[Product],products[Cost per box])*sales[[#This Row],[Boxes]]</f>
        <v>392.37</v>
      </c>
      <c r="I3046" s="4">
        <f>sales[[#This Row],[Revenue]]-sales[[#This Row],[Cost]]</f>
        <v>615.63</v>
      </c>
    </row>
    <row r="3047" spans="2:9" x14ac:dyDescent="0.25">
      <c r="B3047" t="s">
        <v>20</v>
      </c>
      <c r="C3047" t="s">
        <v>9</v>
      </c>
      <c r="D3047" t="s">
        <v>36</v>
      </c>
      <c r="E3047" s="1">
        <v>44384</v>
      </c>
      <c r="F3047" s="4">
        <v>8309</v>
      </c>
      <c r="G3047">
        <v>640</v>
      </c>
      <c r="H3047" s="3">
        <f>_xlfn.XLOOKUP(sales[[#This Row],[Product]],products[Product],products[Cost per box])*sales[[#This Row],[Boxes]]</f>
        <v>3225.6</v>
      </c>
      <c r="I3047" s="4">
        <f>sales[[#This Row],[Revenue]]-sales[[#This Row],[Cost]]</f>
        <v>5083.3999999999996</v>
      </c>
    </row>
    <row r="3048" spans="2:9" x14ac:dyDescent="0.25">
      <c r="B3048" t="s">
        <v>39</v>
      </c>
      <c r="C3048" t="s">
        <v>27</v>
      </c>
      <c r="D3048" t="s">
        <v>50</v>
      </c>
      <c r="E3048" s="1">
        <v>44384</v>
      </c>
      <c r="F3048" s="4">
        <v>3689</v>
      </c>
      <c r="G3048">
        <v>369</v>
      </c>
      <c r="H3048" s="3">
        <f>_xlfn.XLOOKUP(sales[[#This Row],[Product]],products[Product],products[Cost per box])*sales[[#This Row],[Boxes]]</f>
        <v>4579.29</v>
      </c>
      <c r="I3048" s="4">
        <f>sales[[#This Row],[Revenue]]-sales[[#This Row],[Cost]]</f>
        <v>-890.29</v>
      </c>
    </row>
    <row r="3049" spans="2:9" x14ac:dyDescent="0.25">
      <c r="B3049" t="s">
        <v>18</v>
      </c>
      <c r="C3049" t="s">
        <v>11</v>
      </c>
      <c r="D3049" t="s">
        <v>22</v>
      </c>
      <c r="E3049" s="1">
        <v>44384</v>
      </c>
      <c r="F3049" s="4">
        <v>5131</v>
      </c>
      <c r="G3049">
        <v>428</v>
      </c>
      <c r="H3049" s="3">
        <f>_xlfn.XLOOKUP(sales[[#This Row],[Product]],products[Product],products[Cost per box])*sales[[#This Row],[Boxes]]</f>
        <v>3518.1600000000003</v>
      </c>
      <c r="I3049" s="4">
        <f>sales[[#This Row],[Revenue]]-sales[[#This Row],[Cost]]</f>
        <v>1612.8399999999997</v>
      </c>
    </row>
    <row r="3050" spans="2:9" x14ac:dyDescent="0.25">
      <c r="B3050" t="s">
        <v>25</v>
      </c>
      <c r="C3050" t="s">
        <v>11</v>
      </c>
      <c r="D3050" t="s">
        <v>45</v>
      </c>
      <c r="E3050" s="1">
        <v>44384</v>
      </c>
      <c r="F3050" s="4">
        <v>7861</v>
      </c>
      <c r="G3050">
        <v>492</v>
      </c>
      <c r="H3050" s="3">
        <f>_xlfn.XLOOKUP(sales[[#This Row],[Product]],products[Product],products[Cost per box])*sales[[#This Row],[Boxes]]</f>
        <v>3803.1600000000003</v>
      </c>
      <c r="I3050" s="4">
        <f>sales[[#This Row],[Revenue]]-sales[[#This Row],[Cost]]</f>
        <v>4057.8399999999997</v>
      </c>
    </row>
    <row r="3051" spans="2:9" x14ac:dyDescent="0.25">
      <c r="B3051" t="s">
        <v>13</v>
      </c>
      <c r="C3051" t="s">
        <v>21</v>
      </c>
      <c r="D3051" t="s">
        <v>14</v>
      </c>
      <c r="E3051" s="1">
        <v>44384</v>
      </c>
      <c r="F3051" s="4">
        <v>3122</v>
      </c>
      <c r="G3051">
        <v>313</v>
      </c>
      <c r="H3051" s="3">
        <f>_xlfn.XLOOKUP(sales[[#This Row],[Product]],products[Product],products[Cost per box])*sales[[#This Row],[Boxes]]</f>
        <v>1975.03</v>
      </c>
      <c r="I3051" s="4">
        <f>sales[[#This Row],[Revenue]]-sales[[#This Row],[Cost]]</f>
        <v>1146.97</v>
      </c>
    </row>
    <row r="3052" spans="2:9" x14ac:dyDescent="0.25">
      <c r="B3052" t="s">
        <v>18</v>
      </c>
      <c r="C3052" t="s">
        <v>27</v>
      </c>
      <c r="D3052" t="s">
        <v>31</v>
      </c>
      <c r="E3052" s="1">
        <v>44384</v>
      </c>
      <c r="F3052" s="4">
        <v>1316</v>
      </c>
      <c r="G3052">
        <v>147</v>
      </c>
      <c r="H3052" s="3">
        <f>_xlfn.XLOOKUP(sales[[#This Row],[Product]],products[Product],products[Cost per box])*sales[[#This Row],[Boxes]]</f>
        <v>840.83999999999992</v>
      </c>
      <c r="I3052" s="4">
        <f>sales[[#This Row],[Revenue]]-sales[[#This Row],[Cost]]</f>
        <v>475.16000000000008</v>
      </c>
    </row>
    <row r="3053" spans="2:9" x14ac:dyDescent="0.25">
      <c r="B3053" t="s">
        <v>33</v>
      </c>
      <c r="C3053" t="s">
        <v>11</v>
      </c>
      <c r="D3053" t="s">
        <v>22</v>
      </c>
      <c r="E3053" s="1">
        <v>44384</v>
      </c>
      <c r="F3053" s="4">
        <v>5992</v>
      </c>
      <c r="G3053">
        <v>500</v>
      </c>
      <c r="H3053" s="3">
        <f>_xlfn.XLOOKUP(sales[[#This Row],[Product]],products[Product],products[Cost per box])*sales[[#This Row],[Boxes]]</f>
        <v>4110</v>
      </c>
      <c r="I3053" s="4">
        <f>sales[[#This Row],[Revenue]]-sales[[#This Row],[Cost]]</f>
        <v>1882</v>
      </c>
    </row>
    <row r="3054" spans="2:9" x14ac:dyDescent="0.25">
      <c r="B3054" t="s">
        <v>18</v>
      </c>
      <c r="C3054" t="s">
        <v>9</v>
      </c>
      <c r="D3054" t="s">
        <v>30</v>
      </c>
      <c r="E3054" s="1">
        <v>44384</v>
      </c>
      <c r="F3054" s="4">
        <v>1533</v>
      </c>
      <c r="G3054">
        <v>219</v>
      </c>
      <c r="H3054" s="3">
        <f>_xlfn.XLOOKUP(sales[[#This Row],[Product]],products[Product],products[Cost per box])*sales[[#This Row],[Boxes]]</f>
        <v>805.92000000000007</v>
      </c>
      <c r="I3054" s="4">
        <f>sales[[#This Row],[Revenue]]-sales[[#This Row],[Cost]]</f>
        <v>727.07999999999993</v>
      </c>
    </row>
    <row r="3055" spans="2:9" x14ac:dyDescent="0.25">
      <c r="B3055" t="s">
        <v>33</v>
      </c>
      <c r="C3055" t="s">
        <v>21</v>
      </c>
      <c r="D3055" t="s">
        <v>30</v>
      </c>
      <c r="E3055" s="1">
        <v>44384</v>
      </c>
      <c r="F3055" s="4">
        <v>5859</v>
      </c>
      <c r="G3055">
        <v>700</v>
      </c>
      <c r="H3055" s="3">
        <f>_xlfn.XLOOKUP(sales[[#This Row],[Product]],products[Product],products[Cost per box])*sales[[#This Row],[Boxes]]</f>
        <v>2576</v>
      </c>
      <c r="I3055" s="4">
        <f>sales[[#This Row],[Revenue]]-sales[[#This Row],[Cost]]</f>
        <v>3283</v>
      </c>
    </row>
    <row r="3056" spans="2:9" x14ac:dyDescent="0.25">
      <c r="B3056" t="s">
        <v>20</v>
      </c>
      <c r="C3056" t="s">
        <v>21</v>
      </c>
      <c r="D3056" t="s">
        <v>17</v>
      </c>
      <c r="E3056" s="1">
        <v>44384</v>
      </c>
      <c r="F3056" s="4">
        <v>8064</v>
      </c>
      <c r="G3056">
        <v>475</v>
      </c>
      <c r="H3056" s="3">
        <f>_xlfn.XLOOKUP(sales[[#This Row],[Product]],products[Product],products[Cost per box])*sales[[#This Row],[Boxes]]</f>
        <v>3230</v>
      </c>
      <c r="I3056" s="4">
        <f>sales[[#This Row],[Revenue]]-sales[[#This Row],[Cost]]</f>
        <v>4834</v>
      </c>
    </row>
    <row r="3057" spans="2:9" x14ac:dyDescent="0.25">
      <c r="B3057" t="s">
        <v>29</v>
      </c>
      <c r="C3057" t="s">
        <v>27</v>
      </c>
      <c r="D3057" t="s">
        <v>24</v>
      </c>
      <c r="E3057" s="1">
        <v>44384</v>
      </c>
      <c r="F3057" s="4">
        <v>8470</v>
      </c>
      <c r="G3057">
        <v>385</v>
      </c>
      <c r="H3057" s="3">
        <f>_xlfn.XLOOKUP(sales[[#This Row],[Product]],products[Product],products[Cost per box])*sales[[#This Row],[Boxes]]</f>
        <v>4046.35</v>
      </c>
      <c r="I3057" s="4">
        <f>sales[[#This Row],[Revenue]]-sales[[#This Row],[Cost]]</f>
        <v>4423.6499999999996</v>
      </c>
    </row>
    <row r="3058" spans="2:9" x14ac:dyDescent="0.25">
      <c r="B3058" t="s">
        <v>34</v>
      </c>
      <c r="C3058" t="s">
        <v>21</v>
      </c>
      <c r="D3058" t="s">
        <v>30</v>
      </c>
      <c r="E3058" s="1">
        <v>44384</v>
      </c>
      <c r="F3058" s="4">
        <v>364</v>
      </c>
      <c r="G3058">
        <v>73</v>
      </c>
      <c r="H3058" s="3">
        <f>_xlfn.XLOOKUP(sales[[#This Row],[Product]],products[Product],products[Cost per box])*sales[[#This Row],[Boxes]]</f>
        <v>268.64</v>
      </c>
      <c r="I3058" s="4">
        <f>sales[[#This Row],[Revenue]]-sales[[#This Row],[Cost]]</f>
        <v>95.360000000000014</v>
      </c>
    </row>
    <row r="3059" spans="2:9" x14ac:dyDescent="0.25">
      <c r="B3059" t="s">
        <v>40</v>
      </c>
      <c r="C3059" t="s">
        <v>16</v>
      </c>
      <c r="D3059" t="s">
        <v>17</v>
      </c>
      <c r="E3059" s="1">
        <v>44384</v>
      </c>
      <c r="F3059" s="4">
        <v>2016</v>
      </c>
      <c r="G3059">
        <v>135</v>
      </c>
      <c r="H3059" s="3">
        <f>_xlfn.XLOOKUP(sales[[#This Row],[Product]],products[Product],products[Cost per box])*sales[[#This Row],[Boxes]]</f>
        <v>918</v>
      </c>
      <c r="I3059" s="4">
        <f>sales[[#This Row],[Revenue]]-sales[[#This Row],[Cost]]</f>
        <v>1098</v>
      </c>
    </row>
    <row r="3060" spans="2:9" x14ac:dyDescent="0.25">
      <c r="B3060" t="s">
        <v>33</v>
      </c>
      <c r="C3060" t="s">
        <v>16</v>
      </c>
      <c r="D3060" t="s">
        <v>45</v>
      </c>
      <c r="E3060" s="1">
        <v>44384</v>
      </c>
      <c r="F3060" s="4">
        <v>4571</v>
      </c>
      <c r="G3060">
        <v>269</v>
      </c>
      <c r="H3060" s="3">
        <f>_xlfn.XLOOKUP(sales[[#This Row],[Product]],products[Product],products[Cost per box])*sales[[#This Row],[Boxes]]</f>
        <v>2079.37</v>
      </c>
      <c r="I3060" s="4">
        <f>sales[[#This Row],[Revenue]]-sales[[#This Row],[Cost]]</f>
        <v>2491.63</v>
      </c>
    </row>
    <row r="3061" spans="2:9" x14ac:dyDescent="0.25">
      <c r="B3061" t="s">
        <v>25</v>
      </c>
      <c r="C3061" t="s">
        <v>9</v>
      </c>
      <c r="D3061" t="s">
        <v>19</v>
      </c>
      <c r="E3061" s="1">
        <v>44384</v>
      </c>
      <c r="F3061" s="4">
        <v>1813</v>
      </c>
      <c r="G3061">
        <v>101</v>
      </c>
      <c r="H3061" s="3">
        <f>_xlfn.XLOOKUP(sales[[#This Row],[Product]],products[Product],products[Cost per box])*sales[[#This Row],[Boxes]]</f>
        <v>1033.23</v>
      </c>
      <c r="I3061" s="4">
        <f>sales[[#This Row],[Revenue]]-sales[[#This Row],[Cost]]</f>
        <v>779.77</v>
      </c>
    </row>
    <row r="3062" spans="2:9" x14ac:dyDescent="0.25">
      <c r="B3062" t="s">
        <v>37</v>
      </c>
      <c r="C3062" t="s">
        <v>9</v>
      </c>
      <c r="D3062" t="s">
        <v>30</v>
      </c>
      <c r="E3062" s="1">
        <v>44384</v>
      </c>
      <c r="F3062" s="4">
        <v>2191</v>
      </c>
      <c r="G3062">
        <v>313</v>
      </c>
      <c r="H3062" s="3">
        <f>_xlfn.XLOOKUP(sales[[#This Row],[Product]],products[Product],products[Cost per box])*sales[[#This Row],[Boxes]]</f>
        <v>1151.8400000000001</v>
      </c>
      <c r="I3062" s="4">
        <f>sales[[#This Row],[Revenue]]-sales[[#This Row],[Cost]]</f>
        <v>1039.1599999999999</v>
      </c>
    </row>
    <row r="3063" spans="2:9" x14ac:dyDescent="0.25">
      <c r="B3063" t="s">
        <v>33</v>
      </c>
      <c r="C3063" t="s">
        <v>6</v>
      </c>
      <c r="D3063" t="s">
        <v>19</v>
      </c>
      <c r="E3063" s="1">
        <v>44384</v>
      </c>
      <c r="F3063" s="4">
        <v>945</v>
      </c>
      <c r="G3063">
        <v>48</v>
      </c>
      <c r="H3063" s="3">
        <f>_xlfn.XLOOKUP(sales[[#This Row],[Product]],products[Product],products[Cost per box])*sales[[#This Row],[Boxes]]</f>
        <v>491.04</v>
      </c>
      <c r="I3063" s="4">
        <f>sales[[#This Row],[Revenue]]-sales[[#This Row],[Cost]]</f>
        <v>453.96</v>
      </c>
    </row>
    <row r="3064" spans="2:9" x14ac:dyDescent="0.25">
      <c r="B3064" t="s">
        <v>34</v>
      </c>
      <c r="C3064" t="s">
        <v>6</v>
      </c>
      <c r="D3064" t="s">
        <v>26</v>
      </c>
      <c r="E3064" s="1">
        <v>44384</v>
      </c>
      <c r="F3064" s="4">
        <v>2800</v>
      </c>
      <c r="G3064">
        <v>140</v>
      </c>
      <c r="H3064" s="3">
        <f>_xlfn.XLOOKUP(sales[[#This Row],[Product]],products[Product],products[Cost per box])*sales[[#This Row],[Boxes]]</f>
        <v>900.19999999999993</v>
      </c>
      <c r="I3064" s="4">
        <f>sales[[#This Row],[Revenue]]-sales[[#This Row],[Cost]]</f>
        <v>1899.8000000000002</v>
      </c>
    </row>
    <row r="3065" spans="2:9" x14ac:dyDescent="0.25">
      <c r="B3065" t="s">
        <v>40</v>
      </c>
      <c r="C3065" t="s">
        <v>16</v>
      </c>
      <c r="D3065" t="s">
        <v>36</v>
      </c>
      <c r="E3065" s="1">
        <v>44384</v>
      </c>
      <c r="F3065" s="4">
        <v>84</v>
      </c>
      <c r="G3065">
        <v>6</v>
      </c>
      <c r="H3065" s="3">
        <f>_xlfn.XLOOKUP(sales[[#This Row],[Product]],products[Product],products[Cost per box])*sales[[#This Row],[Boxes]]</f>
        <v>30.240000000000002</v>
      </c>
      <c r="I3065" s="4">
        <f>sales[[#This Row],[Revenue]]-sales[[#This Row],[Cost]]</f>
        <v>53.76</v>
      </c>
    </row>
    <row r="3066" spans="2:9" x14ac:dyDescent="0.25">
      <c r="B3066" t="s">
        <v>8</v>
      </c>
      <c r="C3066" t="s">
        <v>6</v>
      </c>
      <c r="D3066" t="s">
        <v>28</v>
      </c>
      <c r="E3066" s="1">
        <v>44384</v>
      </c>
      <c r="F3066" s="4">
        <v>7994</v>
      </c>
      <c r="G3066">
        <v>980</v>
      </c>
      <c r="H3066" s="3">
        <f>_xlfn.XLOOKUP(sales[[#This Row],[Product]],products[Product],products[Cost per box])*sales[[#This Row],[Boxes]]</f>
        <v>2704.7999999999997</v>
      </c>
      <c r="I3066" s="4">
        <f>sales[[#This Row],[Revenue]]-sales[[#This Row],[Cost]]</f>
        <v>5289.2000000000007</v>
      </c>
    </row>
    <row r="3067" spans="2:9" x14ac:dyDescent="0.25">
      <c r="B3067" t="s">
        <v>8</v>
      </c>
      <c r="C3067" t="s">
        <v>9</v>
      </c>
      <c r="D3067" t="s">
        <v>48</v>
      </c>
      <c r="E3067" s="1">
        <v>44384</v>
      </c>
      <c r="F3067" s="4">
        <v>7882</v>
      </c>
      <c r="G3067">
        <v>343</v>
      </c>
      <c r="H3067" s="3">
        <f>_xlfn.XLOOKUP(sales[[#This Row],[Product]],products[Product],products[Cost per box])*sales[[#This Row],[Boxes]]</f>
        <v>2565.6400000000003</v>
      </c>
      <c r="I3067" s="4">
        <f>sales[[#This Row],[Revenue]]-sales[[#This Row],[Cost]]</f>
        <v>5316.36</v>
      </c>
    </row>
    <row r="3068" spans="2:9" x14ac:dyDescent="0.25">
      <c r="B3068" t="s">
        <v>32</v>
      </c>
      <c r="C3068" t="s">
        <v>16</v>
      </c>
      <c r="D3068" t="s">
        <v>38</v>
      </c>
      <c r="E3068" s="1">
        <v>44384</v>
      </c>
      <c r="F3068" s="4">
        <v>7350</v>
      </c>
      <c r="G3068">
        <v>307</v>
      </c>
      <c r="H3068" s="3">
        <f>_xlfn.XLOOKUP(sales[[#This Row],[Product]],products[Product],products[Cost per box])*sales[[#This Row],[Boxes]]</f>
        <v>3051.58</v>
      </c>
      <c r="I3068" s="4">
        <f>sales[[#This Row],[Revenue]]-sales[[#This Row],[Cost]]</f>
        <v>4298.42</v>
      </c>
    </row>
    <row r="3069" spans="2:9" x14ac:dyDescent="0.25">
      <c r="B3069" t="s">
        <v>5</v>
      </c>
      <c r="C3069" t="s">
        <v>9</v>
      </c>
      <c r="D3069" t="s">
        <v>31</v>
      </c>
      <c r="E3069" s="1">
        <v>44384</v>
      </c>
      <c r="F3069" s="4">
        <v>1988</v>
      </c>
      <c r="G3069">
        <v>199</v>
      </c>
      <c r="H3069" s="3">
        <f>_xlfn.XLOOKUP(sales[[#This Row],[Product]],products[Product],products[Cost per box])*sales[[#This Row],[Boxes]]</f>
        <v>1138.28</v>
      </c>
      <c r="I3069" s="4">
        <f>sales[[#This Row],[Revenue]]-sales[[#This Row],[Cost]]</f>
        <v>849.72</v>
      </c>
    </row>
    <row r="3070" spans="2:9" x14ac:dyDescent="0.25">
      <c r="B3070" t="s">
        <v>15</v>
      </c>
      <c r="C3070" t="s">
        <v>6</v>
      </c>
      <c r="D3070" t="s">
        <v>28</v>
      </c>
      <c r="E3070" s="1">
        <v>44384</v>
      </c>
      <c r="F3070" s="4">
        <v>6986</v>
      </c>
      <c r="G3070">
        <v>840</v>
      </c>
      <c r="H3070" s="3">
        <f>_xlfn.XLOOKUP(sales[[#This Row],[Product]],products[Product],products[Cost per box])*sales[[#This Row],[Boxes]]</f>
        <v>2318.3999999999996</v>
      </c>
      <c r="I3070" s="4">
        <f>sales[[#This Row],[Revenue]]-sales[[#This Row],[Cost]]</f>
        <v>4667.6000000000004</v>
      </c>
    </row>
    <row r="3071" spans="2:9" x14ac:dyDescent="0.25">
      <c r="B3071" t="s">
        <v>51</v>
      </c>
      <c r="C3071" t="s">
        <v>6</v>
      </c>
      <c r="D3071" t="s">
        <v>14</v>
      </c>
      <c r="E3071" s="1">
        <v>44385</v>
      </c>
      <c r="F3071" s="4">
        <v>2933</v>
      </c>
      <c r="G3071">
        <v>326</v>
      </c>
      <c r="H3071" s="3">
        <f>_xlfn.XLOOKUP(sales[[#This Row],[Product]],products[Product],products[Cost per box])*sales[[#This Row],[Boxes]]</f>
        <v>2057.06</v>
      </c>
      <c r="I3071" s="4">
        <f>sales[[#This Row],[Revenue]]-sales[[#This Row],[Cost]]</f>
        <v>875.94</v>
      </c>
    </row>
    <row r="3072" spans="2:9" x14ac:dyDescent="0.25">
      <c r="B3072" t="s">
        <v>37</v>
      </c>
      <c r="C3072" t="s">
        <v>9</v>
      </c>
      <c r="D3072" t="s">
        <v>14</v>
      </c>
      <c r="E3072" s="1">
        <v>44385</v>
      </c>
      <c r="F3072" s="4">
        <v>700</v>
      </c>
      <c r="G3072">
        <v>64</v>
      </c>
      <c r="H3072" s="3">
        <f>_xlfn.XLOOKUP(sales[[#This Row],[Product]],products[Product],products[Cost per box])*sales[[#This Row],[Boxes]]</f>
        <v>403.84</v>
      </c>
      <c r="I3072" s="4">
        <f>sales[[#This Row],[Revenue]]-sales[[#This Row],[Cost]]</f>
        <v>296.16000000000003</v>
      </c>
    </row>
    <row r="3073" spans="2:9" x14ac:dyDescent="0.25">
      <c r="B3073" t="s">
        <v>23</v>
      </c>
      <c r="C3073" t="s">
        <v>11</v>
      </c>
      <c r="D3073" t="s">
        <v>47</v>
      </c>
      <c r="E3073" s="1">
        <v>44385</v>
      </c>
      <c r="F3073" s="4">
        <v>2338</v>
      </c>
      <c r="G3073">
        <v>124</v>
      </c>
      <c r="H3073" s="3">
        <f>_xlfn.XLOOKUP(sales[[#This Row],[Product]],products[Product],products[Cost per box])*sales[[#This Row],[Boxes]]</f>
        <v>652.24</v>
      </c>
      <c r="I3073" s="4">
        <f>sales[[#This Row],[Revenue]]-sales[[#This Row],[Cost]]</f>
        <v>1685.76</v>
      </c>
    </row>
    <row r="3074" spans="2:9" x14ac:dyDescent="0.25">
      <c r="B3074" t="s">
        <v>23</v>
      </c>
      <c r="C3074" t="s">
        <v>9</v>
      </c>
      <c r="D3074" t="s">
        <v>52</v>
      </c>
      <c r="E3074" s="1">
        <v>44385</v>
      </c>
      <c r="F3074" s="4">
        <v>3619</v>
      </c>
      <c r="G3074">
        <v>158</v>
      </c>
      <c r="H3074" s="3">
        <f>_xlfn.XLOOKUP(sales[[#This Row],[Product]],products[Product],products[Cost per box])*sales[[#This Row],[Boxes]]</f>
        <v>524.55999999999995</v>
      </c>
      <c r="I3074" s="4">
        <f>sales[[#This Row],[Revenue]]-sales[[#This Row],[Cost]]</f>
        <v>3094.44</v>
      </c>
    </row>
    <row r="3075" spans="2:9" x14ac:dyDescent="0.25">
      <c r="B3075" t="s">
        <v>18</v>
      </c>
      <c r="C3075" t="s">
        <v>21</v>
      </c>
      <c r="D3075" t="s">
        <v>42</v>
      </c>
      <c r="E3075" s="1">
        <v>44385</v>
      </c>
      <c r="F3075" s="4">
        <v>10850</v>
      </c>
      <c r="G3075">
        <v>700</v>
      </c>
      <c r="H3075" s="3">
        <f>_xlfn.XLOOKUP(sales[[#This Row],[Product]],products[Product],products[Cost per box])*sales[[#This Row],[Boxes]]</f>
        <v>3318</v>
      </c>
      <c r="I3075" s="4">
        <f>sales[[#This Row],[Revenue]]-sales[[#This Row],[Cost]]</f>
        <v>7532</v>
      </c>
    </row>
    <row r="3076" spans="2:9" x14ac:dyDescent="0.25">
      <c r="B3076" t="s">
        <v>49</v>
      </c>
      <c r="C3076" t="s">
        <v>11</v>
      </c>
      <c r="D3076" t="s">
        <v>24</v>
      </c>
      <c r="E3076" s="1">
        <v>44385</v>
      </c>
      <c r="F3076" s="4">
        <v>959</v>
      </c>
      <c r="G3076">
        <v>46</v>
      </c>
      <c r="H3076" s="3">
        <f>_xlfn.XLOOKUP(sales[[#This Row],[Product]],products[Product],products[Cost per box])*sales[[#This Row],[Boxes]]</f>
        <v>483.46</v>
      </c>
      <c r="I3076" s="4">
        <f>sales[[#This Row],[Revenue]]-sales[[#This Row],[Cost]]</f>
        <v>475.54</v>
      </c>
    </row>
    <row r="3077" spans="2:9" x14ac:dyDescent="0.25">
      <c r="B3077" t="s">
        <v>37</v>
      </c>
      <c r="C3077" t="s">
        <v>16</v>
      </c>
      <c r="D3077" t="s">
        <v>42</v>
      </c>
      <c r="E3077" s="1">
        <v>44385</v>
      </c>
      <c r="F3077" s="4">
        <v>1022</v>
      </c>
      <c r="G3077">
        <v>69</v>
      </c>
      <c r="H3077" s="3">
        <f>_xlfn.XLOOKUP(sales[[#This Row],[Product]],products[Product],products[Cost per box])*sales[[#This Row],[Boxes]]</f>
        <v>327.06</v>
      </c>
      <c r="I3077" s="4">
        <f>sales[[#This Row],[Revenue]]-sales[[#This Row],[Cost]]</f>
        <v>694.94</v>
      </c>
    </row>
    <row r="3078" spans="2:9" x14ac:dyDescent="0.25">
      <c r="B3078" t="s">
        <v>39</v>
      </c>
      <c r="C3078" t="s">
        <v>6</v>
      </c>
      <c r="D3078" t="s">
        <v>7</v>
      </c>
      <c r="E3078" s="1">
        <v>44385</v>
      </c>
      <c r="F3078" s="4">
        <v>5278</v>
      </c>
      <c r="G3078">
        <v>203</v>
      </c>
      <c r="H3078" s="3">
        <f>_xlfn.XLOOKUP(sales[[#This Row],[Product]],products[Product],products[Cost per box])*sales[[#This Row],[Boxes]]</f>
        <v>1045.45</v>
      </c>
      <c r="I3078" s="4">
        <f>sales[[#This Row],[Revenue]]-sales[[#This Row],[Cost]]</f>
        <v>4232.55</v>
      </c>
    </row>
    <row r="3079" spans="2:9" x14ac:dyDescent="0.25">
      <c r="B3079" t="s">
        <v>51</v>
      </c>
      <c r="C3079" t="s">
        <v>21</v>
      </c>
      <c r="D3079" t="s">
        <v>14</v>
      </c>
      <c r="E3079" s="1">
        <v>44385</v>
      </c>
      <c r="F3079" s="4">
        <v>392</v>
      </c>
      <c r="G3079">
        <v>36</v>
      </c>
      <c r="H3079" s="3">
        <f>_xlfn.XLOOKUP(sales[[#This Row],[Product]],products[Product],products[Cost per box])*sales[[#This Row],[Boxes]]</f>
        <v>227.16</v>
      </c>
      <c r="I3079" s="4">
        <f>sales[[#This Row],[Revenue]]-sales[[#This Row],[Cost]]</f>
        <v>164.84</v>
      </c>
    </row>
    <row r="3080" spans="2:9" x14ac:dyDescent="0.25">
      <c r="B3080" t="s">
        <v>29</v>
      </c>
      <c r="C3080" t="s">
        <v>21</v>
      </c>
      <c r="D3080" t="s">
        <v>28</v>
      </c>
      <c r="E3080" s="1">
        <v>44385</v>
      </c>
      <c r="F3080" s="4">
        <v>1372</v>
      </c>
      <c r="G3080">
        <v>172</v>
      </c>
      <c r="H3080" s="3">
        <f>_xlfn.XLOOKUP(sales[[#This Row],[Product]],products[Product],products[Cost per box])*sales[[#This Row],[Boxes]]</f>
        <v>474.71999999999997</v>
      </c>
      <c r="I3080" s="4">
        <f>sales[[#This Row],[Revenue]]-sales[[#This Row],[Cost]]</f>
        <v>897.28</v>
      </c>
    </row>
    <row r="3081" spans="2:9" x14ac:dyDescent="0.25">
      <c r="B3081" t="s">
        <v>23</v>
      </c>
      <c r="C3081" t="s">
        <v>27</v>
      </c>
      <c r="D3081" t="s">
        <v>24</v>
      </c>
      <c r="E3081" s="1">
        <v>44385</v>
      </c>
      <c r="F3081" s="4">
        <v>4844</v>
      </c>
      <c r="G3081">
        <v>255</v>
      </c>
      <c r="H3081" s="3">
        <f>_xlfn.XLOOKUP(sales[[#This Row],[Product]],products[Product],products[Cost per box])*sales[[#This Row],[Boxes]]</f>
        <v>2680.0499999999997</v>
      </c>
      <c r="I3081" s="4">
        <f>sales[[#This Row],[Revenue]]-sales[[#This Row],[Cost]]</f>
        <v>2163.9500000000003</v>
      </c>
    </row>
    <row r="3082" spans="2:9" x14ac:dyDescent="0.25">
      <c r="B3082" t="s">
        <v>41</v>
      </c>
      <c r="C3082" t="s">
        <v>21</v>
      </c>
      <c r="D3082" t="s">
        <v>47</v>
      </c>
      <c r="E3082" s="1">
        <v>44385</v>
      </c>
      <c r="F3082" s="4">
        <v>7126</v>
      </c>
      <c r="G3082">
        <v>446</v>
      </c>
      <c r="H3082" s="3">
        <f>_xlfn.XLOOKUP(sales[[#This Row],[Product]],products[Product],products[Cost per box])*sales[[#This Row],[Boxes]]</f>
        <v>2345.96</v>
      </c>
      <c r="I3082" s="4">
        <f>sales[[#This Row],[Revenue]]-sales[[#This Row],[Cost]]</f>
        <v>4780.04</v>
      </c>
    </row>
    <row r="3083" spans="2:9" x14ac:dyDescent="0.25">
      <c r="B3083" t="s">
        <v>32</v>
      </c>
      <c r="C3083" t="s">
        <v>11</v>
      </c>
      <c r="D3083" t="s">
        <v>52</v>
      </c>
      <c r="E3083" s="1">
        <v>44385</v>
      </c>
      <c r="F3083" s="4">
        <v>7084</v>
      </c>
      <c r="G3083">
        <v>284</v>
      </c>
      <c r="H3083" s="3">
        <f>_xlfn.XLOOKUP(sales[[#This Row],[Product]],products[Product],products[Cost per box])*sales[[#This Row],[Boxes]]</f>
        <v>942.88</v>
      </c>
      <c r="I3083" s="4">
        <f>sales[[#This Row],[Revenue]]-sales[[#This Row],[Cost]]</f>
        <v>6141.12</v>
      </c>
    </row>
    <row r="3084" spans="2:9" x14ac:dyDescent="0.25">
      <c r="B3084" t="s">
        <v>33</v>
      </c>
      <c r="C3084" t="s">
        <v>9</v>
      </c>
      <c r="D3084" t="s">
        <v>30</v>
      </c>
      <c r="E3084" s="1">
        <v>44385</v>
      </c>
      <c r="F3084" s="4">
        <v>2996</v>
      </c>
      <c r="G3084">
        <v>600</v>
      </c>
      <c r="H3084" s="3">
        <f>_xlfn.XLOOKUP(sales[[#This Row],[Product]],products[Product],products[Cost per box])*sales[[#This Row],[Boxes]]</f>
        <v>2208</v>
      </c>
      <c r="I3084" s="4">
        <f>sales[[#This Row],[Revenue]]-sales[[#This Row],[Cost]]</f>
        <v>788</v>
      </c>
    </row>
    <row r="3085" spans="2:9" x14ac:dyDescent="0.25">
      <c r="B3085" t="s">
        <v>23</v>
      </c>
      <c r="C3085" t="s">
        <v>27</v>
      </c>
      <c r="D3085" t="s">
        <v>22</v>
      </c>
      <c r="E3085" s="1">
        <v>44385</v>
      </c>
      <c r="F3085" s="4">
        <v>1708</v>
      </c>
      <c r="G3085">
        <v>143</v>
      </c>
      <c r="H3085" s="3">
        <f>_xlfn.XLOOKUP(sales[[#This Row],[Product]],products[Product],products[Cost per box])*sales[[#This Row],[Boxes]]</f>
        <v>1175.46</v>
      </c>
      <c r="I3085" s="4">
        <f>sales[[#This Row],[Revenue]]-sales[[#This Row],[Cost]]</f>
        <v>532.54</v>
      </c>
    </row>
    <row r="3086" spans="2:9" x14ac:dyDescent="0.25">
      <c r="B3086" t="s">
        <v>25</v>
      </c>
      <c r="C3086" t="s">
        <v>16</v>
      </c>
      <c r="D3086" t="s">
        <v>12</v>
      </c>
      <c r="E3086" s="1">
        <v>44385</v>
      </c>
      <c r="F3086" s="4">
        <v>7812</v>
      </c>
      <c r="G3086">
        <v>301</v>
      </c>
      <c r="H3086" s="3">
        <f>_xlfn.XLOOKUP(sales[[#This Row],[Product]],products[Product],products[Cost per box])*sales[[#This Row],[Boxes]]</f>
        <v>2537.4299999999998</v>
      </c>
      <c r="I3086" s="4">
        <f>sales[[#This Row],[Revenue]]-sales[[#This Row],[Cost]]</f>
        <v>5274.57</v>
      </c>
    </row>
    <row r="3087" spans="2:9" x14ac:dyDescent="0.25">
      <c r="B3087" t="s">
        <v>20</v>
      </c>
      <c r="C3087" t="s">
        <v>11</v>
      </c>
      <c r="D3087" t="s">
        <v>19</v>
      </c>
      <c r="E3087" s="1">
        <v>44385</v>
      </c>
      <c r="F3087" s="4">
        <v>1498</v>
      </c>
      <c r="G3087">
        <v>79</v>
      </c>
      <c r="H3087" s="3">
        <f>_xlfn.XLOOKUP(sales[[#This Row],[Product]],products[Product],products[Cost per box])*sales[[#This Row],[Boxes]]</f>
        <v>808.17000000000007</v>
      </c>
      <c r="I3087" s="4">
        <f>sales[[#This Row],[Revenue]]-sales[[#This Row],[Cost]]</f>
        <v>689.82999999999993</v>
      </c>
    </row>
    <row r="3088" spans="2:9" x14ac:dyDescent="0.25">
      <c r="B3088" t="s">
        <v>46</v>
      </c>
      <c r="C3088" t="s">
        <v>11</v>
      </c>
      <c r="D3088" t="s">
        <v>43</v>
      </c>
      <c r="E3088" s="1">
        <v>44385</v>
      </c>
      <c r="F3088" s="4">
        <v>455</v>
      </c>
      <c r="G3088">
        <v>24</v>
      </c>
      <c r="H3088" s="3">
        <f>_xlfn.XLOOKUP(sales[[#This Row],[Product]],products[Product],products[Cost per box])*sales[[#This Row],[Boxes]]</f>
        <v>92.4</v>
      </c>
      <c r="I3088" s="4">
        <f>sales[[#This Row],[Revenue]]-sales[[#This Row],[Cost]]</f>
        <v>362.6</v>
      </c>
    </row>
    <row r="3089" spans="2:9" x14ac:dyDescent="0.25">
      <c r="B3089" t="s">
        <v>25</v>
      </c>
      <c r="C3089" t="s">
        <v>6</v>
      </c>
      <c r="D3089" t="s">
        <v>44</v>
      </c>
      <c r="E3089" s="1">
        <v>44385</v>
      </c>
      <c r="F3089" s="4">
        <v>553</v>
      </c>
      <c r="G3089">
        <v>26</v>
      </c>
      <c r="H3089" s="3">
        <f>_xlfn.XLOOKUP(sales[[#This Row],[Product]],products[Product],products[Cost per box])*sales[[#This Row],[Boxes]]</f>
        <v>248.82</v>
      </c>
      <c r="I3089" s="4">
        <f>sales[[#This Row],[Revenue]]-sales[[#This Row],[Cost]]</f>
        <v>304.18</v>
      </c>
    </row>
    <row r="3090" spans="2:9" x14ac:dyDescent="0.25">
      <c r="B3090" t="s">
        <v>33</v>
      </c>
      <c r="C3090" t="s">
        <v>11</v>
      </c>
      <c r="D3090" t="s">
        <v>42</v>
      </c>
      <c r="E3090" s="1">
        <v>44385</v>
      </c>
      <c r="F3090" s="4">
        <v>4984</v>
      </c>
      <c r="G3090">
        <v>384</v>
      </c>
      <c r="H3090" s="3">
        <f>_xlfn.XLOOKUP(sales[[#This Row],[Product]],products[Product],products[Cost per box])*sales[[#This Row],[Boxes]]</f>
        <v>1820.16</v>
      </c>
      <c r="I3090" s="4">
        <f>sales[[#This Row],[Revenue]]-sales[[#This Row],[Cost]]</f>
        <v>3163.84</v>
      </c>
    </row>
    <row r="3091" spans="2:9" x14ac:dyDescent="0.25">
      <c r="B3091" t="s">
        <v>46</v>
      </c>
      <c r="C3091" t="s">
        <v>21</v>
      </c>
      <c r="D3091" t="s">
        <v>24</v>
      </c>
      <c r="E3091" s="1">
        <v>44385</v>
      </c>
      <c r="F3091" s="4">
        <v>987</v>
      </c>
      <c r="G3091">
        <v>50</v>
      </c>
      <c r="H3091" s="3">
        <f>_xlfn.XLOOKUP(sales[[#This Row],[Product]],products[Product],products[Cost per box])*sales[[#This Row],[Boxes]]</f>
        <v>525.5</v>
      </c>
      <c r="I3091" s="4">
        <f>sales[[#This Row],[Revenue]]-sales[[#This Row],[Cost]]</f>
        <v>461.5</v>
      </c>
    </row>
    <row r="3092" spans="2:9" x14ac:dyDescent="0.25">
      <c r="B3092" t="s">
        <v>10</v>
      </c>
      <c r="C3092" t="s">
        <v>11</v>
      </c>
      <c r="D3092" t="s">
        <v>22</v>
      </c>
      <c r="E3092" s="1">
        <v>44385</v>
      </c>
      <c r="F3092" s="4">
        <v>10528</v>
      </c>
      <c r="G3092">
        <v>700</v>
      </c>
      <c r="H3092" s="3">
        <f>_xlfn.XLOOKUP(sales[[#This Row],[Product]],products[Product],products[Cost per box])*sales[[#This Row],[Boxes]]</f>
        <v>5754</v>
      </c>
      <c r="I3092" s="4">
        <f>sales[[#This Row],[Revenue]]-sales[[#This Row],[Cost]]</f>
        <v>4774</v>
      </c>
    </row>
    <row r="3093" spans="2:9" x14ac:dyDescent="0.25">
      <c r="B3093" t="s">
        <v>18</v>
      </c>
      <c r="C3093" t="s">
        <v>6</v>
      </c>
      <c r="D3093" t="s">
        <v>30</v>
      </c>
      <c r="E3093" s="1">
        <v>44385</v>
      </c>
      <c r="F3093" s="4">
        <v>4151</v>
      </c>
      <c r="G3093">
        <v>519</v>
      </c>
      <c r="H3093" s="3">
        <f>_xlfn.XLOOKUP(sales[[#This Row],[Product]],products[Product],products[Cost per box])*sales[[#This Row],[Boxes]]</f>
        <v>1909.92</v>
      </c>
      <c r="I3093" s="4">
        <f>sales[[#This Row],[Revenue]]-sales[[#This Row],[Cost]]</f>
        <v>2241.08</v>
      </c>
    </row>
    <row r="3094" spans="2:9" x14ac:dyDescent="0.25">
      <c r="B3094" t="s">
        <v>20</v>
      </c>
      <c r="C3094" t="s">
        <v>21</v>
      </c>
      <c r="D3094" t="s">
        <v>47</v>
      </c>
      <c r="E3094" s="1">
        <v>44385</v>
      </c>
      <c r="F3094" s="4">
        <v>3717</v>
      </c>
      <c r="G3094">
        <v>207</v>
      </c>
      <c r="H3094" s="3">
        <f>_xlfn.XLOOKUP(sales[[#This Row],[Product]],products[Product],products[Cost per box])*sales[[#This Row],[Boxes]]</f>
        <v>1088.82</v>
      </c>
      <c r="I3094" s="4">
        <f>sales[[#This Row],[Revenue]]-sales[[#This Row],[Cost]]</f>
        <v>2628.1800000000003</v>
      </c>
    </row>
    <row r="3095" spans="2:9" x14ac:dyDescent="0.25">
      <c r="B3095" t="s">
        <v>20</v>
      </c>
      <c r="C3095" t="s">
        <v>9</v>
      </c>
      <c r="D3095" t="s">
        <v>22</v>
      </c>
      <c r="E3095" s="1">
        <v>44385</v>
      </c>
      <c r="F3095" s="4">
        <v>3101</v>
      </c>
      <c r="G3095">
        <v>222</v>
      </c>
      <c r="H3095" s="3">
        <f>_xlfn.XLOOKUP(sales[[#This Row],[Product]],products[Product],products[Cost per box])*sales[[#This Row],[Boxes]]</f>
        <v>1824.8400000000001</v>
      </c>
      <c r="I3095" s="4">
        <f>sales[[#This Row],[Revenue]]-sales[[#This Row],[Cost]]</f>
        <v>1276.1599999999999</v>
      </c>
    </row>
    <row r="3096" spans="2:9" x14ac:dyDescent="0.25">
      <c r="B3096" t="s">
        <v>40</v>
      </c>
      <c r="C3096" t="s">
        <v>16</v>
      </c>
      <c r="D3096" t="s">
        <v>12</v>
      </c>
      <c r="E3096" s="1">
        <v>44385</v>
      </c>
      <c r="F3096" s="4">
        <v>5383</v>
      </c>
      <c r="G3096">
        <v>216</v>
      </c>
      <c r="H3096" s="3">
        <f>_xlfn.XLOOKUP(sales[[#This Row],[Product]],products[Product],products[Cost per box])*sales[[#This Row],[Boxes]]</f>
        <v>1820.8799999999999</v>
      </c>
      <c r="I3096" s="4">
        <f>sales[[#This Row],[Revenue]]-sales[[#This Row],[Cost]]</f>
        <v>3562.12</v>
      </c>
    </row>
    <row r="3097" spans="2:9" x14ac:dyDescent="0.25">
      <c r="B3097" t="s">
        <v>37</v>
      </c>
      <c r="C3097" t="s">
        <v>9</v>
      </c>
      <c r="D3097" t="s">
        <v>45</v>
      </c>
      <c r="E3097" s="1">
        <v>44385</v>
      </c>
      <c r="F3097" s="4">
        <v>1162</v>
      </c>
      <c r="G3097">
        <v>73</v>
      </c>
      <c r="H3097" s="3">
        <f>_xlfn.XLOOKUP(sales[[#This Row],[Product]],products[Product],products[Cost per box])*sales[[#This Row],[Boxes]]</f>
        <v>564.29000000000008</v>
      </c>
      <c r="I3097" s="4">
        <f>sales[[#This Row],[Revenue]]-sales[[#This Row],[Cost]]</f>
        <v>597.70999999999992</v>
      </c>
    </row>
    <row r="3098" spans="2:9" x14ac:dyDescent="0.25">
      <c r="B3098" t="s">
        <v>46</v>
      </c>
      <c r="C3098" t="s">
        <v>6</v>
      </c>
      <c r="D3098" t="s">
        <v>22</v>
      </c>
      <c r="E3098" s="1">
        <v>44385</v>
      </c>
      <c r="F3098" s="4">
        <v>3038</v>
      </c>
      <c r="G3098">
        <v>217</v>
      </c>
      <c r="H3098" s="3">
        <f>_xlfn.XLOOKUP(sales[[#This Row],[Product]],products[Product],products[Cost per box])*sales[[#This Row],[Boxes]]</f>
        <v>1783.7400000000002</v>
      </c>
      <c r="I3098" s="4">
        <f>sales[[#This Row],[Revenue]]-sales[[#This Row],[Cost]]</f>
        <v>1254.2599999999998</v>
      </c>
    </row>
    <row r="3099" spans="2:9" x14ac:dyDescent="0.25">
      <c r="B3099" t="s">
        <v>40</v>
      </c>
      <c r="C3099" t="s">
        <v>9</v>
      </c>
      <c r="D3099" t="s">
        <v>45</v>
      </c>
      <c r="E3099" s="1">
        <v>44385</v>
      </c>
      <c r="F3099" s="4">
        <v>5236</v>
      </c>
      <c r="G3099">
        <v>308</v>
      </c>
      <c r="H3099" s="3">
        <f>_xlfn.XLOOKUP(sales[[#This Row],[Product]],products[Product],products[Cost per box])*sales[[#This Row],[Boxes]]</f>
        <v>2380.84</v>
      </c>
      <c r="I3099" s="4">
        <f>sales[[#This Row],[Revenue]]-sales[[#This Row],[Cost]]</f>
        <v>2855.16</v>
      </c>
    </row>
    <row r="3100" spans="2:9" x14ac:dyDescent="0.25">
      <c r="B3100" t="s">
        <v>41</v>
      </c>
      <c r="C3100" t="s">
        <v>6</v>
      </c>
      <c r="D3100" t="s">
        <v>42</v>
      </c>
      <c r="E3100" s="1">
        <v>44385</v>
      </c>
      <c r="F3100" s="4">
        <v>7343</v>
      </c>
      <c r="G3100">
        <v>459</v>
      </c>
      <c r="H3100" s="3">
        <f>_xlfn.XLOOKUP(sales[[#This Row],[Product]],products[Product],products[Cost per box])*sales[[#This Row],[Boxes]]</f>
        <v>2175.6600000000003</v>
      </c>
      <c r="I3100" s="4">
        <f>sales[[#This Row],[Revenue]]-sales[[#This Row],[Cost]]</f>
        <v>5167.34</v>
      </c>
    </row>
    <row r="3101" spans="2:9" x14ac:dyDescent="0.25">
      <c r="B3101" t="s">
        <v>49</v>
      </c>
      <c r="C3101" t="s">
        <v>21</v>
      </c>
      <c r="D3101" t="s">
        <v>17</v>
      </c>
      <c r="E3101" s="1">
        <v>44385</v>
      </c>
      <c r="F3101" s="4">
        <v>8239</v>
      </c>
      <c r="G3101">
        <v>485</v>
      </c>
      <c r="H3101" s="3">
        <f>_xlfn.XLOOKUP(sales[[#This Row],[Product]],products[Product],products[Cost per box])*sales[[#This Row],[Boxes]]</f>
        <v>3298</v>
      </c>
      <c r="I3101" s="4">
        <f>sales[[#This Row],[Revenue]]-sales[[#This Row],[Cost]]</f>
        <v>4941</v>
      </c>
    </row>
    <row r="3102" spans="2:9" x14ac:dyDescent="0.25">
      <c r="B3102" t="s">
        <v>10</v>
      </c>
      <c r="C3102" t="s">
        <v>21</v>
      </c>
      <c r="D3102" t="s">
        <v>50</v>
      </c>
      <c r="E3102" s="1">
        <v>44385</v>
      </c>
      <c r="F3102" s="4">
        <v>2513</v>
      </c>
      <c r="G3102">
        <v>359</v>
      </c>
      <c r="H3102" s="3">
        <f>_xlfn.XLOOKUP(sales[[#This Row],[Product]],products[Product],products[Cost per box])*sales[[#This Row],[Boxes]]</f>
        <v>4455.1899999999996</v>
      </c>
      <c r="I3102" s="4">
        <f>sales[[#This Row],[Revenue]]-sales[[#This Row],[Cost]]</f>
        <v>-1942.1899999999996</v>
      </c>
    </row>
    <row r="3103" spans="2:9" x14ac:dyDescent="0.25">
      <c r="B3103" t="s">
        <v>15</v>
      </c>
      <c r="C3103" t="s">
        <v>6</v>
      </c>
      <c r="D3103" t="s">
        <v>43</v>
      </c>
      <c r="E3103" s="1">
        <v>44385</v>
      </c>
      <c r="F3103" s="4">
        <v>4130</v>
      </c>
      <c r="G3103">
        <v>207</v>
      </c>
      <c r="H3103" s="3">
        <f>_xlfn.XLOOKUP(sales[[#This Row],[Product]],products[Product],products[Cost per box])*sales[[#This Row],[Boxes]]</f>
        <v>796.95</v>
      </c>
      <c r="I3103" s="4">
        <f>sales[[#This Row],[Revenue]]-sales[[#This Row],[Cost]]</f>
        <v>3333.05</v>
      </c>
    </row>
    <row r="3104" spans="2:9" x14ac:dyDescent="0.25">
      <c r="B3104" t="s">
        <v>13</v>
      </c>
      <c r="C3104" t="s">
        <v>9</v>
      </c>
      <c r="D3104" t="s">
        <v>38</v>
      </c>
      <c r="E3104" s="1">
        <v>44385</v>
      </c>
      <c r="F3104" s="4">
        <v>7574</v>
      </c>
      <c r="G3104">
        <v>303</v>
      </c>
      <c r="H3104" s="3">
        <f>_xlfn.XLOOKUP(sales[[#This Row],[Product]],products[Product],products[Cost per box])*sales[[#This Row],[Boxes]]</f>
        <v>3011.8199999999997</v>
      </c>
      <c r="I3104" s="4">
        <f>sales[[#This Row],[Revenue]]-sales[[#This Row],[Cost]]</f>
        <v>4562.18</v>
      </c>
    </row>
    <row r="3105" spans="2:9" x14ac:dyDescent="0.25">
      <c r="B3105" t="s">
        <v>23</v>
      </c>
      <c r="C3105" t="s">
        <v>16</v>
      </c>
      <c r="D3105" t="s">
        <v>43</v>
      </c>
      <c r="E3105" s="1">
        <v>44385</v>
      </c>
      <c r="F3105" s="4">
        <v>7154</v>
      </c>
      <c r="G3105">
        <v>358</v>
      </c>
      <c r="H3105" s="3">
        <f>_xlfn.XLOOKUP(sales[[#This Row],[Product]],products[Product],products[Cost per box])*sales[[#This Row],[Boxes]]</f>
        <v>1378.3</v>
      </c>
      <c r="I3105" s="4">
        <f>sales[[#This Row],[Revenue]]-sales[[#This Row],[Cost]]</f>
        <v>5775.7</v>
      </c>
    </row>
    <row r="3106" spans="2:9" x14ac:dyDescent="0.25">
      <c r="B3106" t="s">
        <v>37</v>
      </c>
      <c r="C3106" t="s">
        <v>16</v>
      </c>
      <c r="D3106" t="s">
        <v>31</v>
      </c>
      <c r="E3106" s="1">
        <v>44385</v>
      </c>
      <c r="F3106" s="4">
        <v>217</v>
      </c>
      <c r="G3106">
        <v>22</v>
      </c>
      <c r="H3106" s="3">
        <f>_xlfn.XLOOKUP(sales[[#This Row],[Product]],products[Product],products[Cost per box])*sales[[#This Row],[Boxes]]</f>
        <v>125.83999999999999</v>
      </c>
      <c r="I3106" s="4">
        <f>sales[[#This Row],[Revenue]]-sales[[#This Row],[Cost]]</f>
        <v>91.160000000000011</v>
      </c>
    </row>
    <row r="3107" spans="2:9" x14ac:dyDescent="0.25">
      <c r="B3107" t="s">
        <v>37</v>
      </c>
      <c r="C3107" t="s">
        <v>16</v>
      </c>
      <c r="D3107" t="s">
        <v>12</v>
      </c>
      <c r="E3107" s="1">
        <v>44385</v>
      </c>
      <c r="F3107" s="4">
        <v>2828</v>
      </c>
      <c r="G3107">
        <v>118</v>
      </c>
      <c r="H3107" s="3">
        <f>_xlfn.XLOOKUP(sales[[#This Row],[Product]],products[Product],products[Cost per box])*sales[[#This Row],[Boxes]]</f>
        <v>994.74</v>
      </c>
      <c r="I3107" s="4">
        <f>sales[[#This Row],[Revenue]]-sales[[#This Row],[Cost]]</f>
        <v>1833.26</v>
      </c>
    </row>
    <row r="3108" spans="2:9" x14ac:dyDescent="0.25">
      <c r="B3108" t="s">
        <v>34</v>
      </c>
      <c r="C3108" t="s">
        <v>27</v>
      </c>
      <c r="D3108" t="s">
        <v>24</v>
      </c>
      <c r="E3108" s="1">
        <v>44385</v>
      </c>
      <c r="F3108" s="4">
        <v>9772</v>
      </c>
      <c r="G3108">
        <v>515</v>
      </c>
      <c r="H3108" s="3">
        <f>_xlfn.XLOOKUP(sales[[#This Row],[Product]],products[Product],products[Cost per box])*sales[[#This Row],[Boxes]]</f>
        <v>5412.65</v>
      </c>
      <c r="I3108" s="4">
        <f>sales[[#This Row],[Revenue]]-sales[[#This Row],[Cost]]</f>
        <v>4359.3500000000004</v>
      </c>
    </row>
    <row r="3109" spans="2:9" x14ac:dyDescent="0.25">
      <c r="B3109" t="s">
        <v>8</v>
      </c>
      <c r="C3109" t="s">
        <v>16</v>
      </c>
      <c r="D3109" t="s">
        <v>52</v>
      </c>
      <c r="E3109" s="1">
        <v>44385</v>
      </c>
      <c r="F3109" s="4">
        <v>5656</v>
      </c>
      <c r="G3109">
        <v>227</v>
      </c>
      <c r="H3109" s="3">
        <f>_xlfn.XLOOKUP(sales[[#This Row],[Product]],products[Product],products[Cost per box])*sales[[#This Row],[Boxes]]</f>
        <v>753.64</v>
      </c>
      <c r="I3109" s="4">
        <f>sales[[#This Row],[Revenue]]-sales[[#This Row],[Cost]]</f>
        <v>4902.3599999999997</v>
      </c>
    </row>
    <row r="3110" spans="2:9" x14ac:dyDescent="0.25">
      <c r="B3110" t="s">
        <v>51</v>
      </c>
      <c r="C3110" t="s">
        <v>11</v>
      </c>
      <c r="D3110" t="s">
        <v>22</v>
      </c>
      <c r="E3110" s="1">
        <v>44385</v>
      </c>
      <c r="F3110" s="4">
        <v>1764</v>
      </c>
      <c r="G3110">
        <v>147</v>
      </c>
      <c r="H3110" s="3">
        <f>_xlfn.XLOOKUP(sales[[#This Row],[Product]],products[Product],products[Cost per box])*sales[[#This Row],[Boxes]]</f>
        <v>1208.3400000000001</v>
      </c>
      <c r="I3110" s="4">
        <f>sales[[#This Row],[Revenue]]-sales[[#This Row],[Cost]]</f>
        <v>555.65999999999985</v>
      </c>
    </row>
    <row r="3111" spans="2:9" x14ac:dyDescent="0.25">
      <c r="B3111" t="s">
        <v>33</v>
      </c>
      <c r="C3111" t="s">
        <v>27</v>
      </c>
      <c r="D3111" t="s">
        <v>45</v>
      </c>
      <c r="E3111" s="1">
        <v>44385</v>
      </c>
      <c r="F3111" s="4">
        <v>1715</v>
      </c>
      <c r="G3111">
        <v>96</v>
      </c>
      <c r="H3111" s="3">
        <f>_xlfn.XLOOKUP(sales[[#This Row],[Product]],products[Product],products[Cost per box])*sales[[#This Row],[Boxes]]</f>
        <v>742.08</v>
      </c>
      <c r="I3111" s="4">
        <f>sales[[#This Row],[Revenue]]-sales[[#This Row],[Cost]]</f>
        <v>972.92</v>
      </c>
    </row>
    <row r="3112" spans="2:9" x14ac:dyDescent="0.25">
      <c r="B3112" t="s">
        <v>49</v>
      </c>
      <c r="C3112" t="s">
        <v>9</v>
      </c>
      <c r="D3112" t="s">
        <v>52</v>
      </c>
      <c r="E3112" s="1">
        <v>44385</v>
      </c>
      <c r="F3112" s="4">
        <v>2982</v>
      </c>
      <c r="G3112">
        <v>136</v>
      </c>
      <c r="H3112" s="3">
        <f>_xlfn.XLOOKUP(sales[[#This Row],[Product]],products[Product],products[Cost per box])*sales[[#This Row],[Boxes]]</f>
        <v>451.52</v>
      </c>
      <c r="I3112" s="4">
        <f>sales[[#This Row],[Revenue]]-sales[[#This Row],[Cost]]</f>
        <v>2530.48</v>
      </c>
    </row>
    <row r="3113" spans="2:9" x14ac:dyDescent="0.25">
      <c r="B3113" t="s">
        <v>10</v>
      </c>
      <c r="C3113" t="s">
        <v>27</v>
      </c>
      <c r="D3113" t="s">
        <v>36</v>
      </c>
      <c r="E3113" s="1">
        <v>44385</v>
      </c>
      <c r="F3113" s="4">
        <v>973</v>
      </c>
      <c r="G3113">
        <v>70</v>
      </c>
      <c r="H3113" s="3">
        <f>_xlfn.XLOOKUP(sales[[#This Row],[Product]],products[Product],products[Cost per box])*sales[[#This Row],[Boxes]]</f>
        <v>352.8</v>
      </c>
      <c r="I3113" s="4">
        <f>sales[[#This Row],[Revenue]]-sales[[#This Row],[Cost]]</f>
        <v>620.20000000000005</v>
      </c>
    </row>
    <row r="3114" spans="2:9" x14ac:dyDescent="0.25">
      <c r="B3114" t="s">
        <v>23</v>
      </c>
      <c r="C3114" t="s">
        <v>16</v>
      </c>
      <c r="D3114" t="s">
        <v>26</v>
      </c>
      <c r="E3114" s="1">
        <v>44385</v>
      </c>
      <c r="F3114" s="4">
        <v>5320</v>
      </c>
      <c r="G3114">
        <v>313</v>
      </c>
      <c r="H3114" s="3">
        <f>_xlfn.XLOOKUP(sales[[#This Row],[Product]],products[Product],products[Cost per box])*sales[[#This Row],[Boxes]]</f>
        <v>2012.59</v>
      </c>
      <c r="I3114" s="4">
        <f>sales[[#This Row],[Revenue]]-sales[[#This Row],[Cost]]</f>
        <v>3307.41</v>
      </c>
    </row>
    <row r="3115" spans="2:9" x14ac:dyDescent="0.25">
      <c r="B3115" t="s">
        <v>33</v>
      </c>
      <c r="C3115" t="s">
        <v>21</v>
      </c>
      <c r="D3115" t="s">
        <v>48</v>
      </c>
      <c r="E3115" s="1">
        <v>44385</v>
      </c>
      <c r="F3115" s="4">
        <v>3514</v>
      </c>
      <c r="G3115">
        <v>176</v>
      </c>
      <c r="H3115" s="3">
        <f>_xlfn.XLOOKUP(sales[[#This Row],[Product]],products[Product],products[Cost per box])*sales[[#This Row],[Boxes]]</f>
        <v>1316.48</v>
      </c>
      <c r="I3115" s="4">
        <f>sales[[#This Row],[Revenue]]-sales[[#This Row],[Cost]]</f>
        <v>2197.52</v>
      </c>
    </row>
    <row r="3116" spans="2:9" x14ac:dyDescent="0.25">
      <c r="B3116" t="s">
        <v>10</v>
      </c>
      <c r="C3116" t="s">
        <v>21</v>
      </c>
      <c r="D3116" t="s">
        <v>48</v>
      </c>
      <c r="E3116" s="1">
        <v>44385</v>
      </c>
      <c r="F3116" s="4">
        <v>728</v>
      </c>
      <c r="G3116">
        <v>34</v>
      </c>
      <c r="H3116" s="3">
        <f>_xlfn.XLOOKUP(sales[[#This Row],[Product]],products[Product],products[Cost per box])*sales[[#This Row],[Boxes]]</f>
        <v>254.32000000000002</v>
      </c>
      <c r="I3116" s="4">
        <f>sales[[#This Row],[Revenue]]-sales[[#This Row],[Cost]]</f>
        <v>473.67999999999995</v>
      </c>
    </row>
    <row r="3117" spans="2:9" x14ac:dyDescent="0.25">
      <c r="B3117" t="s">
        <v>13</v>
      </c>
      <c r="C3117" t="s">
        <v>11</v>
      </c>
      <c r="D3117" t="s">
        <v>47</v>
      </c>
      <c r="E3117" s="1">
        <v>44385</v>
      </c>
      <c r="F3117" s="4">
        <v>1029</v>
      </c>
      <c r="G3117">
        <v>55</v>
      </c>
      <c r="H3117" s="3">
        <f>_xlfn.XLOOKUP(sales[[#This Row],[Product]],products[Product],products[Cost per box])*sales[[#This Row],[Boxes]]</f>
        <v>289.3</v>
      </c>
      <c r="I3117" s="4">
        <f>sales[[#This Row],[Revenue]]-sales[[#This Row],[Cost]]</f>
        <v>739.7</v>
      </c>
    </row>
    <row r="3118" spans="2:9" x14ac:dyDescent="0.25">
      <c r="B3118" t="s">
        <v>37</v>
      </c>
      <c r="C3118" t="s">
        <v>16</v>
      </c>
      <c r="D3118" t="s">
        <v>44</v>
      </c>
      <c r="E3118" s="1">
        <v>44385</v>
      </c>
      <c r="F3118" s="4">
        <v>4011</v>
      </c>
      <c r="G3118">
        <v>161</v>
      </c>
      <c r="H3118" s="3">
        <f>_xlfn.XLOOKUP(sales[[#This Row],[Product]],products[Product],products[Cost per box])*sales[[#This Row],[Boxes]]</f>
        <v>1540.77</v>
      </c>
      <c r="I3118" s="4">
        <f>sales[[#This Row],[Revenue]]-sales[[#This Row],[Cost]]</f>
        <v>2470.23</v>
      </c>
    </row>
    <row r="3119" spans="2:9" x14ac:dyDescent="0.25">
      <c r="B3119" t="s">
        <v>46</v>
      </c>
      <c r="C3119" t="s">
        <v>21</v>
      </c>
      <c r="D3119" t="s">
        <v>42</v>
      </c>
      <c r="E3119" s="1">
        <v>44386</v>
      </c>
      <c r="F3119" s="4">
        <v>3983</v>
      </c>
      <c r="G3119">
        <v>266</v>
      </c>
      <c r="H3119" s="3">
        <f>_xlfn.XLOOKUP(sales[[#This Row],[Product]],products[Product],products[Cost per box])*sales[[#This Row],[Boxes]]</f>
        <v>1260.8400000000001</v>
      </c>
      <c r="I3119" s="4">
        <f>sales[[#This Row],[Revenue]]-sales[[#This Row],[Cost]]</f>
        <v>2722.16</v>
      </c>
    </row>
    <row r="3120" spans="2:9" x14ac:dyDescent="0.25">
      <c r="B3120" t="s">
        <v>15</v>
      </c>
      <c r="C3120" t="s">
        <v>16</v>
      </c>
      <c r="D3120" t="s">
        <v>48</v>
      </c>
      <c r="E3120" s="1">
        <v>44386</v>
      </c>
      <c r="F3120" s="4">
        <v>581</v>
      </c>
      <c r="G3120">
        <v>26</v>
      </c>
      <c r="H3120" s="3">
        <f>_xlfn.XLOOKUP(sales[[#This Row],[Product]],products[Product],products[Cost per box])*sales[[#This Row],[Boxes]]</f>
        <v>194.48000000000002</v>
      </c>
      <c r="I3120" s="4">
        <f>sales[[#This Row],[Revenue]]-sales[[#This Row],[Cost]]</f>
        <v>386.52</v>
      </c>
    </row>
    <row r="3121" spans="2:9" x14ac:dyDescent="0.25">
      <c r="B3121" t="s">
        <v>18</v>
      </c>
      <c r="C3121" t="s">
        <v>16</v>
      </c>
      <c r="D3121" t="s">
        <v>50</v>
      </c>
      <c r="E3121" s="1">
        <v>44386</v>
      </c>
      <c r="F3121" s="4">
        <v>8127</v>
      </c>
      <c r="G3121">
        <v>1190</v>
      </c>
      <c r="H3121" s="3">
        <f>_xlfn.XLOOKUP(sales[[#This Row],[Product]],products[Product],products[Cost per box])*sales[[#This Row],[Boxes]]</f>
        <v>14767.9</v>
      </c>
      <c r="I3121" s="4">
        <f>sales[[#This Row],[Revenue]]-sales[[#This Row],[Cost]]</f>
        <v>-6640.9</v>
      </c>
    </row>
    <row r="3122" spans="2:9" x14ac:dyDescent="0.25">
      <c r="B3122" t="s">
        <v>32</v>
      </c>
      <c r="C3122" t="s">
        <v>16</v>
      </c>
      <c r="D3122" t="s">
        <v>19</v>
      </c>
      <c r="E3122" s="1">
        <v>44386</v>
      </c>
      <c r="F3122" s="4">
        <v>3514</v>
      </c>
      <c r="G3122">
        <v>196</v>
      </c>
      <c r="H3122" s="3">
        <f>_xlfn.XLOOKUP(sales[[#This Row],[Product]],products[Product],products[Cost per box])*sales[[#This Row],[Boxes]]</f>
        <v>2005.0800000000002</v>
      </c>
      <c r="I3122" s="4">
        <f>sales[[#This Row],[Revenue]]-sales[[#This Row],[Cost]]</f>
        <v>1508.9199999999998</v>
      </c>
    </row>
    <row r="3123" spans="2:9" x14ac:dyDescent="0.25">
      <c r="B3123" t="s">
        <v>37</v>
      </c>
      <c r="C3123" t="s">
        <v>11</v>
      </c>
      <c r="D3123" t="s">
        <v>45</v>
      </c>
      <c r="E3123" s="1">
        <v>44386</v>
      </c>
      <c r="F3123" s="4">
        <v>4914</v>
      </c>
      <c r="G3123">
        <v>273</v>
      </c>
      <c r="H3123" s="3">
        <f>_xlfn.XLOOKUP(sales[[#This Row],[Product]],products[Product],products[Cost per box])*sales[[#This Row],[Boxes]]</f>
        <v>2110.29</v>
      </c>
      <c r="I3123" s="4">
        <f>sales[[#This Row],[Revenue]]-sales[[#This Row],[Cost]]</f>
        <v>2803.71</v>
      </c>
    </row>
    <row r="3124" spans="2:9" x14ac:dyDescent="0.25">
      <c r="B3124" t="s">
        <v>23</v>
      </c>
      <c r="C3124" t="s">
        <v>6</v>
      </c>
      <c r="D3124" t="s">
        <v>52</v>
      </c>
      <c r="E3124" s="1">
        <v>44386</v>
      </c>
      <c r="F3124" s="4">
        <v>8064</v>
      </c>
      <c r="G3124">
        <v>323</v>
      </c>
      <c r="H3124" s="3">
        <f>_xlfn.XLOOKUP(sales[[#This Row],[Product]],products[Product],products[Cost per box])*sales[[#This Row],[Boxes]]</f>
        <v>1072.3599999999999</v>
      </c>
      <c r="I3124" s="4">
        <f>sales[[#This Row],[Revenue]]-sales[[#This Row],[Cost]]</f>
        <v>6991.64</v>
      </c>
    </row>
    <row r="3125" spans="2:9" x14ac:dyDescent="0.25">
      <c r="B3125" t="s">
        <v>37</v>
      </c>
      <c r="C3125" t="s">
        <v>16</v>
      </c>
      <c r="D3125" t="s">
        <v>52</v>
      </c>
      <c r="E3125" s="1">
        <v>44386</v>
      </c>
      <c r="F3125" s="4">
        <v>8022</v>
      </c>
      <c r="G3125">
        <v>365</v>
      </c>
      <c r="H3125" s="3">
        <f>_xlfn.XLOOKUP(sales[[#This Row],[Product]],products[Product],products[Cost per box])*sales[[#This Row],[Boxes]]</f>
        <v>1211.8</v>
      </c>
      <c r="I3125" s="4">
        <f>sales[[#This Row],[Revenue]]-sales[[#This Row],[Cost]]</f>
        <v>6810.2</v>
      </c>
    </row>
    <row r="3126" spans="2:9" x14ac:dyDescent="0.25">
      <c r="B3126" t="s">
        <v>10</v>
      </c>
      <c r="C3126" t="s">
        <v>9</v>
      </c>
      <c r="D3126" t="s">
        <v>22</v>
      </c>
      <c r="E3126" s="1">
        <v>44386</v>
      </c>
      <c r="F3126" s="4">
        <v>1981</v>
      </c>
      <c r="G3126">
        <v>142</v>
      </c>
      <c r="H3126" s="3">
        <f>_xlfn.XLOOKUP(sales[[#This Row],[Product]],products[Product],products[Cost per box])*sales[[#This Row],[Boxes]]</f>
        <v>1167.24</v>
      </c>
      <c r="I3126" s="4">
        <f>sales[[#This Row],[Revenue]]-sales[[#This Row],[Cost]]</f>
        <v>813.76</v>
      </c>
    </row>
    <row r="3127" spans="2:9" x14ac:dyDescent="0.25">
      <c r="B3127" t="s">
        <v>34</v>
      </c>
      <c r="C3127" t="s">
        <v>11</v>
      </c>
      <c r="D3127" t="s">
        <v>12</v>
      </c>
      <c r="E3127" s="1">
        <v>44386</v>
      </c>
      <c r="F3127" s="4">
        <v>2065</v>
      </c>
      <c r="G3127">
        <v>83</v>
      </c>
      <c r="H3127" s="3">
        <f>_xlfn.XLOOKUP(sales[[#This Row],[Product]],products[Product],products[Cost per box])*sales[[#This Row],[Boxes]]</f>
        <v>699.68999999999994</v>
      </c>
      <c r="I3127" s="4">
        <f>sales[[#This Row],[Revenue]]-sales[[#This Row],[Cost]]</f>
        <v>1365.31</v>
      </c>
    </row>
    <row r="3128" spans="2:9" x14ac:dyDescent="0.25">
      <c r="B3128" t="s">
        <v>20</v>
      </c>
      <c r="C3128" t="s">
        <v>11</v>
      </c>
      <c r="D3128" t="s">
        <v>42</v>
      </c>
      <c r="E3128" s="1">
        <v>44386</v>
      </c>
      <c r="F3128" s="4">
        <v>1813</v>
      </c>
      <c r="G3128">
        <v>121</v>
      </c>
      <c r="H3128" s="3">
        <f>_xlfn.XLOOKUP(sales[[#This Row],[Product]],products[Product],products[Cost per box])*sales[[#This Row],[Boxes]]</f>
        <v>573.54000000000008</v>
      </c>
      <c r="I3128" s="4">
        <f>sales[[#This Row],[Revenue]]-sales[[#This Row],[Cost]]</f>
        <v>1239.46</v>
      </c>
    </row>
    <row r="3129" spans="2:9" x14ac:dyDescent="0.25">
      <c r="B3129" t="s">
        <v>8</v>
      </c>
      <c r="C3129" t="s">
        <v>11</v>
      </c>
      <c r="D3129" t="s">
        <v>19</v>
      </c>
      <c r="E3129" s="1">
        <v>44386</v>
      </c>
      <c r="F3129" s="4">
        <v>3038</v>
      </c>
      <c r="G3129">
        <v>152</v>
      </c>
      <c r="H3129" s="3">
        <f>_xlfn.XLOOKUP(sales[[#This Row],[Product]],products[Product],products[Cost per box])*sales[[#This Row],[Boxes]]</f>
        <v>1554.96</v>
      </c>
      <c r="I3129" s="4">
        <f>sales[[#This Row],[Revenue]]-sales[[#This Row],[Cost]]</f>
        <v>1483.04</v>
      </c>
    </row>
    <row r="3130" spans="2:9" x14ac:dyDescent="0.25">
      <c r="B3130" t="s">
        <v>23</v>
      </c>
      <c r="C3130" t="s">
        <v>21</v>
      </c>
      <c r="D3130" t="s">
        <v>19</v>
      </c>
      <c r="E3130" s="1">
        <v>44386</v>
      </c>
      <c r="F3130" s="4">
        <v>12607</v>
      </c>
      <c r="G3130">
        <v>700</v>
      </c>
      <c r="H3130" s="3">
        <f>_xlfn.XLOOKUP(sales[[#This Row],[Product]],products[Product],products[Cost per box])*sales[[#This Row],[Boxes]]</f>
        <v>7161</v>
      </c>
      <c r="I3130" s="4">
        <f>sales[[#This Row],[Revenue]]-sales[[#This Row],[Cost]]</f>
        <v>5446</v>
      </c>
    </row>
    <row r="3131" spans="2:9" x14ac:dyDescent="0.25">
      <c r="B3131" t="s">
        <v>39</v>
      </c>
      <c r="C3131" t="s">
        <v>11</v>
      </c>
      <c r="D3131" t="s">
        <v>28</v>
      </c>
      <c r="E3131" s="1">
        <v>44386</v>
      </c>
      <c r="F3131" s="4">
        <v>350</v>
      </c>
      <c r="G3131">
        <v>50</v>
      </c>
      <c r="H3131" s="3">
        <f>_xlfn.XLOOKUP(sales[[#This Row],[Product]],products[Product],products[Cost per box])*sales[[#This Row],[Boxes]]</f>
        <v>138</v>
      </c>
      <c r="I3131" s="4">
        <f>sales[[#This Row],[Revenue]]-sales[[#This Row],[Cost]]</f>
        <v>212</v>
      </c>
    </row>
    <row r="3132" spans="2:9" x14ac:dyDescent="0.25">
      <c r="B3132" t="s">
        <v>32</v>
      </c>
      <c r="C3132" t="s">
        <v>16</v>
      </c>
      <c r="D3132" t="s">
        <v>31</v>
      </c>
      <c r="E3132" s="1">
        <v>44386</v>
      </c>
      <c r="F3132" s="4">
        <v>10472</v>
      </c>
      <c r="G3132">
        <v>1330</v>
      </c>
      <c r="H3132" s="3">
        <f>_xlfn.XLOOKUP(sales[[#This Row],[Product]],products[Product],products[Cost per box])*sales[[#This Row],[Boxes]]</f>
        <v>7607.5999999999995</v>
      </c>
      <c r="I3132" s="4">
        <f>sales[[#This Row],[Revenue]]-sales[[#This Row],[Cost]]</f>
        <v>2864.4000000000005</v>
      </c>
    </row>
    <row r="3133" spans="2:9" x14ac:dyDescent="0.25">
      <c r="B3133" t="s">
        <v>29</v>
      </c>
      <c r="C3133" t="s">
        <v>9</v>
      </c>
      <c r="D3133" t="s">
        <v>28</v>
      </c>
      <c r="E3133" s="1">
        <v>44386</v>
      </c>
      <c r="F3133" s="4">
        <v>7427</v>
      </c>
      <c r="G3133">
        <v>1050</v>
      </c>
      <c r="H3133" s="3">
        <f>_xlfn.XLOOKUP(sales[[#This Row],[Product]],products[Product],products[Cost per box])*sales[[#This Row],[Boxes]]</f>
        <v>2898</v>
      </c>
      <c r="I3133" s="4">
        <f>sales[[#This Row],[Revenue]]-sales[[#This Row],[Cost]]</f>
        <v>4529</v>
      </c>
    </row>
    <row r="3134" spans="2:9" x14ac:dyDescent="0.25">
      <c r="B3134" t="s">
        <v>10</v>
      </c>
      <c r="C3134" t="s">
        <v>11</v>
      </c>
      <c r="D3134" t="s">
        <v>24</v>
      </c>
      <c r="E3134" s="1">
        <v>44386</v>
      </c>
      <c r="F3134" s="4">
        <v>567</v>
      </c>
      <c r="G3134">
        <v>30</v>
      </c>
      <c r="H3134" s="3">
        <f>_xlfn.XLOOKUP(sales[[#This Row],[Product]],products[Product],products[Cost per box])*sales[[#This Row],[Boxes]]</f>
        <v>315.3</v>
      </c>
      <c r="I3134" s="4">
        <f>sales[[#This Row],[Revenue]]-sales[[#This Row],[Cost]]</f>
        <v>251.7</v>
      </c>
    </row>
    <row r="3135" spans="2:9" x14ac:dyDescent="0.25">
      <c r="B3135" t="s">
        <v>5</v>
      </c>
      <c r="C3135" t="s">
        <v>11</v>
      </c>
      <c r="D3135" t="s">
        <v>30</v>
      </c>
      <c r="E3135" s="1">
        <v>44386</v>
      </c>
      <c r="F3135" s="4">
        <v>2107</v>
      </c>
      <c r="G3135">
        <v>301</v>
      </c>
      <c r="H3135" s="3">
        <f>_xlfn.XLOOKUP(sales[[#This Row],[Product]],products[Product],products[Cost per box])*sales[[#This Row],[Boxes]]</f>
        <v>1107.68</v>
      </c>
      <c r="I3135" s="4">
        <f>sales[[#This Row],[Revenue]]-sales[[#This Row],[Cost]]</f>
        <v>999.31999999999994</v>
      </c>
    </row>
    <row r="3136" spans="2:9" x14ac:dyDescent="0.25">
      <c r="B3136" t="s">
        <v>13</v>
      </c>
      <c r="C3136" t="s">
        <v>16</v>
      </c>
      <c r="D3136" t="s">
        <v>47</v>
      </c>
      <c r="E3136" s="1">
        <v>44386</v>
      </c>
      <c r="F3136" s="4">
        <v>343</v>
      </c>
      <c r="G3136">
        <v>19</v>
      </c>
      <c r="H3136" s="3">
        <f>_xlfn.XLOOKUP(sales[[#This Row],[Product]],products[Product],products[Cost per box])*sales[[#This Row],[Boxes]]</f>
        <v>99.94</v>
      </c>
      <c r="I3136" s="4">
        <f>sales[[#This Row],[Revenue]]-sales[[#This Row],[Cost]]</f>
        <v>243.06</v>
      </c>
    </row>
    <row r="3137" spans="2:9" x14ac:dyDescent="0.25">
      <c r="B3137" t="s">
        <v>15</v>
      </c>
      <c r="C3137" t="s">
        <v>9</v>
      </c>
      <c r="D3137" t="s">
        <v>43</v>
      </c>
      <c r="E3137" s="1">
        <v>44386</v>
      </c>
      <c r="F3137" s="4">
        <v>2751</v>
      </c>
      <c r="G3137">
        <v>162</v>
      </c>
      <c r="H3137" s="3">
        <f>_xlfn.XLOOKUP(sales[[#This Row],[Product]],products[Product],products[Cost per box])*sales[[#This Row],[Boxes]]</f>
        <v>623.70000000000005</v>
      </c>
      <c r="I3137" s="4">
        <f>sales[[#This Row],[Revenue]]-sales[[#This Row],[Cost]]</f>
        <v>2127.3000000000002</v>
      </c>
    </row>
    <row r="3138" spans="2:9" x14ac:dyDescent="0.25">
      <c r="B3138" t="s">
        <v>10</v>
      </c>
      <c r="C3138" t="s">
        <v>11</v>
      </c>
      <c r="D3138" t="s">
        <v>47</v>
      </c>
      <c r="E3138" s="1">
        <v>44389</v>
      </c>
      <c r="F3138" s="4">
        <v>3402</v>
      </c>
      <c r="G3138">
        <v>213</v>
      </c>
      <c r="H3138" s="3">
        <f>_xlfn.XLOOKUP(sales[[#This Row],[Product]],products[Product],products[Cost per box])*sales[[#This Row],[Boxes]]</f>
        <v>1120.3799999999999</v>
      </c>
      <c r="I3138" s="4">
        <f>sales[[#This Row],[Revenue]]-sales[[#This Row],[Cost]]</f>
        <v>2281.62</v>
      </c>
    </row>
    <row r="3139" spans="2:9" x14ac:dyDescent="0.25">
      <c r="B3139" t="s">
        <v>10</v>
      </c>
      <c r="C3139" t="s">
        <v>16</v>
      </c>
      <c r="D3139" t="s">
        <v>22</v>
      </c>
      <c r="E3139" s="1">
        <v>44389</v>
      </c>
      <c r="F3139" s="4">
        <v>707</v>
      </c>
      <c r="G3139">
        <v>51</v>
      </c>
      <c r="H3139" s="3">
        <f>_xlfn.XLOOKUP(sales[[#This Row],[Product]],products[Product],products[Cost per box])*sales[[#This Row],[Boxes]]</f>
        <v>419.22</v>
      </c>
      <c r="I3139" s="4">
        <f>sales[[#This Row],[Revenue]]-sales[[#This Row],[Cost]]</f>
        <v>287.77999999999997</v>
      </c>
    </row>
    <row r="3140" spans="2:9" x14ac:dyDescent="0.25">
      <c r="B3140" t="s">
        <v>18</v>
      </c>
      <c r="C3140" t="s">
        <v>21</v>
      </c>
      <c r="D3140" t="s">
        <v>36</v>
      </c>
      <c r="E3140" s="1">
        <v>44389</v>
      </c>
      <c r="F3140" s="4">
        <v>3430</v>
      </c>
      <c r="G3140">
        <v>245</v>
      </c>
      <c r="H3140" s="3">
        <f>_xlfn.XLOOKUP(sales[[#This Row],[Product]],products[Product],products[Cost per box])*sales[[#This Row],[Boxes]]</f>
        <v>1234.8</v>
      </c>
      <c r="I3140" s="4">
        <f>sales[[#This Row],[Revenue]]-sales[[#This Row],[Cost]]</f>
        <v>2195.1999999999998</v>
      </c>
    </row>
    <row r="3141" spans="2:9" x14ac:dyDescent="0.25">
      <c r="B3141" t="s">
        <v>10</v>
      </c>
      <c r="C3141" t="s">
        <v>21</v>
      </c>
      <c r="D3141" t="s">
        <v>38</v>
      </c>
      <c r="E3141" s="1">
        <v>44389</v>
      </c>
      <c r="F3141" s="4">
        <v>5341</v>
      </c>
      <c r="G3141">
        <v>223</v>
      </c>
      <c r="H3141" s="3">
        <f>_xlfn.XLOOKUP(sales[[#This Row],[Product]],products[Product],products[Cost per box])*sales[[#This Row],[Boxes]]</f>
        <v>2216.62</v>
      </c>
      <c r="I3141" s="4">
        <f>sales[[#This Row],[Revenue]]-sales[[#This Row],[Cost]]</f>
        <v>3124.38</v>
      </c>
    </row>
    <row r="3142" spans="2:9" x14ac:dyDescent="0.25">
      <c r="B3142" t="s">
        <v>37</v>
      </c>
      <c r="C3142" t="s">
        <v>11</v>
      </c>
      <c r="D3142" t="s">
        <v>35</v>
      </c>
      <c r="E3142" s="1">
        <v>44389</v>
      </c>
      <c r="F3142" s="4">
        <v>2625</v>
      </c>
      <c r="G3142">
        <v>175</v>
      </c>
      <c r="H3142" s="3">
        <f>_xlfn.XLOOKUP(sales[[#This Row],[Product]],products[Product],products[Cost per box])*sales[[#This Row],[Boxes]]</f>
        <v>463.75</v>
      </c>
      <c r="I3142" s="4">
        <f>sales[[#This Row],[Revenue]]-sales[[#This Row],[Cost]]</f>
        <v>2161.25</v>
      </c>
    </row>
    <row r="3143" spans="2:9" x14ac:dyDescent="0.25">
      <c r="B3143" t="s">
        <v>15</v>
      </c>
      <c r="C3143" t="s">
        <v>6</v>
      </c>
      <c r="D3143" t="s">
        <v>52</v>
      </c>
      <c r="E3143" s="1">
        <v>44389</v>
      </c>
      <c r="F3143" s="4">
        <v>5285</v>
      </c>
      <c r="G3143">
        <v>221</v>
      </c>
      <c r="H3143" s="3">
        <f>_xlfn.XLOOKUP(sales[[#This Row],[Product]],products[Product],products[Cost per box])*sales[[#This Row],[Boxes]]</f>
        <v>733.71999999999991</v>
      </c>
      <c r="I3143" s="4">
        <f>sales[[#This Row],[Revenue]]-sales[[#This Row],[Cost]]</f>
        <v>4551.28</v>
      </c>
    </row>
    <row r="3144" spans="2:9" x14ac:dyDescent="0.25">
      <c r="B3144" t="s">
        <v>46</v>
      </c>
      <c r="C3144" t="s">
        <v>9</v>
      </c>
      <c r="D3144" t="s">
        <v>24</v>
      </c>
      <c r="E3144" s="1">
        <v>44389</v>
      </c>
      <c r="F3144" s="4">
        <v>4207</v>
      </c>
      <c r="G3144">
        <v>192</v>
      </c>
      <c r="H3144" s="3">
        <f>_xlfn.XLOOKUP(sales[[#This Row],[Product]],products[Product],products[Cost per box])*sales[[#This Row],[Boxes]]</f>
        <v>2017.92</v>
      </c>
      <c r="I3144" s="4">
        <f>sales[[#This Row],[Revenue]]-sales[[#This Row],[Cost]]</f>
        <v>2189.08</v>
      </c>
    </row>
    <row r="3145" spans="2:9" x14ac:dyDescent="0.25">
      <c r="B3145" t="s">
        <v>20</v>
      </c>
      <c r="C3145" t="s">
        <v>6</v>
      </c>
      <c r="D3145" t="s">
        <v>52</v>
      </c>
      <c r="E3145" s="1">
        <v>44389</v>
      </c>
      <c r="F3145" s="4">
        <v>5929</v>
      </c>
      <c r="G3145">
        <v>248</v>
      </c>
      <c r="H3145" s="3">
        <f>_xlfn.XLOOKUP(sales[[#This Row],[Product]],products[Product],products[Cost per box])*sales[[#This Row],[Boxes]]</f>
        <v>823.36</v>
      </c>
      <c r="I3145" s="4">
        <f>sales[[#This Row],[Revenue]]-sales[[#This Row],[Cost]]</f>
        <v>5105.6400000000003</v>
      </c>
    </row>
    <row r="3146" spans="2:9" x14ac:dyDescent="0.25">
      <c r="B3146" t="s">
        <v>41</v>
      </c>
      <c r="C3146" t="s">
        <v>11</v>
      </c>
      <c r="D3146" t="s">
        <v>42</v>
      </c>
      <c r="E3146" s="1">
        <v>44389</v>
      </c>
      <c r="F3146" s="4">
        <v>3864</v>
      </c>
      <c r="G3146">
        <v>242</v>
      </c>
      <c r="H3146" s="3">
        <f>_xlfn.XLOOKUP(sales[[#This Row],[Product]],products[Product],products[Cost per box])*sales[[#This Row],[Boxes]]</f>
        <v>1147.0800000000002</v>
      </c>
      <c r="I3146" s="4">
        <f>sales[[#This Row],[Revenue]]-sales[[#This Row],[Cost]]</f>
        <v>2716.92</v>
      </c>
    </row>
    <row r="3147" spans="2:9" x14ac:dyDescent="0.25">
      <c r="B3147" t="s">
        <v>5</v>
      </c>
      <c r="C3147" t="s">
        <v>11</v>
      </c>
      <c r="D3147" t="s">
        <v>48</v>
      </c>
      <c r="E3147" s="1">
        <v>44389</v>
      </c>
      <c r="F3147" s="4">
        <v>3150</v>
      </c>
      <c r="G3147">
        <v>137</v>
      </c>
      <c r="H3147" s="3">
        <f>_xlfn.XLOOKUP(sales[[#This Row],[Product]],products[Product],products[Cost per box])*sales[[#This Row],[Boxes]]</f>
        <v>1024.76</v>
      </c>
      <c r="I3147" s="4">
        <f>sales[[#This Row],[Revenue]]-sales[[#This Row],[Cost]]</f>
        <v>2125.2399999999998</v>
      </c>
    </row>
    <row r="3148" spans="2:9" x14ac:dyDescent="0.25">
      <c r="B3148" t="s">
        <v>10</v>
      </c>
      <c r="C3148" t="s">
        <v>6</v>
      </c>
      <c r="D3148" t="s">
        <v>50</v>
      </c>
      <c r="E3148" s="1">
        <v>44389</v>
      </c>
      <c r="F3148" s="4">
        <v>1953</v>
      </c>
      <c r="G3148">
        <v>279</v>
      </c>
      <c r="H3148" s="3">
        <f>_xlfn.XLOOKUP(sales[[#This Row],[Product]],products[Product],products[Cost per box])*sales[[#This Row],[Boxes]]</f>
        <v>3462.39</v>
      </c>
      <c r="I3148" s="4">
        <f>sales[[#This Row],[Revenue]]-sales[[#This Row],[Cost]]</f>
        <v>-1509.3899999999999</v>
      </c>
    </row>
    <row r="3149" spans="2:9" x14ac:dyDescent="0.25">
      <c r="B3149" t="s">
        <v>25</v>
      </c>
      <c r="C3149" t="s">
        <v>6</v>
      </c>
      <c r="D3149" t="s">
        <v>50</v>
      </c>
      <c r="E3149" s="1">
        <v>44389</v>
      </c>
      <c r="F3149" s="4">
        <v>6601</v>
      </c>
      <c r="G3149">
        <v>661</v>
      </c>
      <c r="H3149" s="3">
        <f>_xlfn.XLOOKUP(sales[[#This Row],[Product]],products[Product],products[Cost per box])*sales[[#This Row],[Boxes]]</f>
        <v>8203.01</v>
      </c>
      <c r="I3149" s="4">
        <f>sales[[#This Row],[Revenue]]-sales[[#This Row],[Cost]]</f>
        <v>-1602.0100000000002</v>
      </c>
    </row>
    <row r="3150" spans="2:9" x14ac:dyDescent="0.25">
      <c r="B3150" t="s">
        <v>49</v>
      </c>
      <c r="C3150" t="s">
        <v>21</v>
      </c>
      <c r="D3150" t="s">
        <v>12</v>
      </c>
      <c r="E3150" s="1">
        <v>44389</v>
      </c>
      <c r="F3150" s="4">
        <v>8995</v>
      </c>
      <c r="G3150">
        <v>375</v>
      </c>
      <c r="H3150" s="3">
        <f>_xlfn.XLOOKUP(sales[[#This Row],[Product]],products[Product],products[Cost per box])*sales[[#This Row],[Boxes]]</f>
        <v>3161.25</v>
      </c>
      <c r="I3150" s="4">
        <f>sales[[#This Row],[Revenue]]-sales[[#This Row],[Cost]]</f>
        <v>5833.75</v>
      </c>
    </row>
    <row r="3151" spans="2:9" x14ac:dyDescent="0.25">
      <c r="B3151" t="s">
        <v>23</v>
      </c>
      <c r="C3151" t="s">
        <v>6</v>
      </c>
      <c r="D3151" t="s">
        <v>38</v>
      </c>
      <c r="E3151" s="1">
        <v>44389</v>
      </c>
      <c r="F3151" s="4">
        <v>2380</v>
      </c>
      <c r="G3151">
        <v>89</v>
      </c>
      <c r="H3151" s="3">
        <f>_xlfn.XLOOKUP(sales[[#This Row],[Product]],products[Product],products[Cost per box])*sales[[#This Row],[Boxes]]</f>
        <v>884.66</v>
      </c>
      <c r="I3151" s="4">
        <f>sales[[#This Row],[Revenue]]-sales[[#This Row],[Cost]]</f>
        <v>1495.3400000000001</v>
      </c>
    </row>
    <row r="3152" spans="2:9" x14ac:dyDescent="0.25">
      <c r="B3152" t="s">
        <v>23</v>
      </c>
      <c r="C3152" t="s">
        <v>27</v>
      </c>
      <c r="D3152" t="s">
        <v>30</v>
      </c>
      <c r="E3152" s="1">
        <v>44389</v>
      </c>
      <c r="F3152" s="4">
        <v>5992</v>
      </c>
      <c r="G3152">
        <v>1190</v>
      </c>
      <c r="H3152" s="3">
        <f>_xlfn.XLOOKUP(sales[[#This Row],[Product]],products[Product],products[Cost per box])*sales[[#This Row],[Boxes]]</f>
        <v>4379.2</v>
      </c>
      <c r="I3152" s="4">
        <f>sales[[#This Row],[Revenue]]-sales[[#This Row],[Cost]]</f>
        <v>1612.8000000000002</v>
      </c>
    </row>
    <row r="3153" spans="2:9" x14ac:dyDescent="0.25">
      <c r="B3153" t="s">
        <v>23</v>
      </c>
      <c r="C3153" t="s">
        <v>16</v>
      </c>
      <c r="D3153" t="s">
        <v>24</v>
      </c>
      <c r="E3153" s="1">
        <v>44389</v>
      </c>
      <c r="F3153" s="4">
        <v>9828</v>
      </c>
      <c r="G3153">
        <v>468</v>
      </c>
      <c r="H3153" s="3">
        <f>_xlfn.XLOOKUP(sales[[#This Row],[Product]],products[Product],products[Cost per box])*sales[[#This Row],[Boxes]]</f>
        <v>4918.68</v>
      </c>
      <c r="I3153" s="4">
        <f>sales[[#This Row],[Revenue]]-sales[[#This Row],[Cost]]</f>
        <v>4909.32</v>
      </c>
    </row>
    <row r="3154" spans="2:9" x14ac:dyDescent="0.25">
      <c r="B3154" t="s">
        <v>18</v>
      </c>
      <c r="C3154" t="s">
        <v>9</v>
      </c>
      <c r="D3154" t="s">
        <v>22</v>
      </c>
      <c r="E3154" s="1">
        <v>44389</v>
      </c>
      <c r="F3154" s="4">
        <v>609</v>
      </c>
      <c r="G3154">
        <v>51</v>
      </c>
      <c r="H3154" s="3">
        <f>_xlfn.XLOOKUP(sales[[#This Row],[Product]],products[Product],products[Cost per box])*sales[[#This Row],[Boxes]]</f>
        <v>419.22</v>
      </c>
      <c r="I3154" s="4">
        <f>sales[[#This Row],[Revenue]]-sales[[#This Row],[Cost]]</f>
        <v>189.77999999999997</v>
      </c>
    </row>
    <row r="3155" spans="2:9" x14ac:dyDescent="0.25">
      <c r="B3155" t="s">
        <v>5</v>
      </c>
      <c r="C3155" t="s">
        <v>16</v>
      </c>
      <c r="D3155" t="s">
        <v>28</v>
      </c>
      <c r="E3155" s="1">
        <v>44389</v>
      </c>
      <c r="F3155" s="4">
        <v>1001</v>
      </c>
      <c r="G3155">
        <v>112</v>
      </c>
      <c r="H3155" s="3">
        <f>_xlfn.XLOOKUP(sales[[#This Row],[Product]],products[Product],products[Cost per box])*sales[[#This Row],[Boxes]]</f>
        <v>309.12</v>
      </c>
      <c r="I3155" s="4">
        <f>sales[[#This Row],[Revenue]]-sales[[#This Row],[Cost]]</f>
        <v>691.88</v>
      </c>
    </row>
    <row r="3156" spans="2:9" x14ac:dyDescent="0.25">
      <c r="B3156" t="s">
        <v>18</v>
      </c>
      <c r="C3156" t="s">
        <v>11</v>
      </c>
      <c r="D3156" t="s">
        <v>31</v>
      </c>
      <c r="E3156" s="1">
        <v>44389</v>
      </c>
      <c r="F3156" s="4">
        <v>5257</v>
      </c>
      <c r="G3156">
        <v>585</v>
      </c>
      <c r="H3156" s="3">
        <f>_xlfn.XLOOKUP(sales[[#This Row],[Product]],products[Product],products[Cost per box])*sales[[#This Row],[Boxes]]</f>
        <v>3346.2</v>
      </c>
      <c r="I3156" s="4">
        <f>sales[[#This Row],[Revenue]]-sales[[#This Row],[Cost]]</f>
        <v>1910.8000000000002</v>
      </c>
    </row>
    <row r="3157" spans="2:9" x14ac:dyDescent="0.25">
      <c r="B3157" t="s">
        <v>13</v>
      </c>
      <c r="C3157" t="s">
        <v>11</v>
      </c>
      <c r="D3157" t="s">
        <v>7</v>
      </c>
      <c r="E3157" s="1">
        <v>44389</v>
      </c>
      <c r="F3157" s="4">
        <v>616</v>
      </c>
      <c r="G3157">
        <v>24</v>
      </c>
      <c r="H3157" s="3">
        <f>_xlfn.XLOOKUP(sales[[#This Row],[Product]],products[Product],products[Cost per box])*sales[[#This Row],[Boxes]]</f>
        <v>123.60000000000001</v>
      </c>
      <c r="I3157" s="4">
        <f>sales[[#This Row],[Revenue]]-sales[[#This Row],[Cost]]</f>
        <v>492.4</v>
      </c>
    </row>
    <row r="3158" spans="2:9" x14ac:dyDescent="0.25">
      <c r="B3158" t="s">
        <v>34</v>
      </c>
      <c r="C3158" t="s">
        <v>6</v>
      </c>
      <c r="D3158" t="s">
        <v>47</v>
      </c>
      <c r="E3158" s="1">
        <v>44389</v>
      </c>
      <c r="F3158" s="4">
        <v>2051</v>
      </c>
      <c r="G3158">
        <v>121</v>
      </c>
      <c r="H3158" s="3">
        <f>_xlfn.XLOOKUP(sales[[#This Row],[Product]],products[Product],products[Cost per box])*sales[[#This Row],[Boxes]]</f>
        <v>636.45999999999992</v>
      </c>
      <c r="I3158" s="4">
        <f>sales[[#This Row],[Revenue]]-sales[[#This Row],[Cost]]</f>
        <v>1414.54</v>
      </c>
    </row>
    <row r="3159" spans="2:9" x14ac:dyDescent="0.25">
      <c r="B3159" t="s">
        <v>33</v>
      </c>
      <c r="C3159" t="s">
        <v>21</v>
      </c>
      <c r="D3159" t="s">
        <v>24</v>
      </c>
      <c r="E3159" s="1">
        <v>44389</v>
      </c>
      <c r="F3159" s="4">
        <v>182</v>
      </c>
      <c r="G3159">
        <v>10</v>
      </c>
      <c r="H3159" s="3">
        <f>_xlfn.XLOOKUP(sales[[#This Row],[Product]],products[Product],products[Cost per box])*sales[[#This Row],[Boxes]]</f>
        <v>105.1</v>
      </c>
      <c r="I3159" s="4">
        <f>sales[[#This Row],[Revenue]]-sales[[#This Row],[Cost]]</f>
        <v>76.900000000000006</v>
      </c>
    </row>
    <row r="3160" spans="2:9" x14ac:dyDescent="0.25">
      <c r="B3160" t="s">
        <v>39</v>
      </c>
      <c r="C3160" t="s">
        <v>6</v>
      </c>
      <c r="D3160" t="s">
        <v>43</v>
      </c>
      <c r="E3160" s="1">
        <v>44389</v>
      </c>
      <c r="F3160" s="4">
        <v>5383</v>
      </c>
      <c r="G3160">
        <v>270</v>
      </c>
      <c r="H3160" s="3">
        <f>_xlfn.XLOOKUP(sales[[#This Row],[Product]],products[Product],products[Cost per box])*sales[[#This Row],[Boxes]]</f>
        <v>1039.5</v>
      </c>
      <c r="I3160" s="4">
        <f>sales[[#This Row],[Revenue]]-sales[[#This Row],[Cost]]</f>
        <v>4343.5</v>
      </c>
    </row>
    <row r="3161" spans="2:9" x14ac:dyDescent="0.25">
      <c r="B3161" t="s">
        <v>18</v>
      </c>
      <c r="C3161" t="s">
        <v>6</v>
      </c>
      <c r="D3161" t="s">
        <v>17</v>
      </c>
      <c r="E3161" s="1">
        <v>44389</v>
      </c>
      <c r="F3161" s="4">
        <v>987</v>
      </c>
      <c r="G3161">
        <v>71</v>
      </c>
      <c r="H3161" s="3">
        <f>_xlfn.XLOOKUP(sales[[#This Row],[Product]],products[Product],products[Cost per box])*sales[[#This Row],[Boxes]]</f>
        <v>482.8</v>
      </c>
      <c r="I3161" s="4">
        <f>sales[[#This Row],[Revenue]]-sales[[#This Row],[Cost]]</f>
        <v>504.2</v>
      </c>
    </row>
    <row r="3162" spans="2:9" x14ac:dyDescent="0.25">
      <c r="B3162" t="s">
        <v>20</v>
      </c>
      <c r="C3162" t="s">
        <v>27</v>
      </c>
      <c r="D3162" t="s">
        <v>12</v>
      </c>
      <c r="E3162" s="1">
        <v>44389</v>
      </c>
      <c r="F3162" s="4">
        <v>2016</v>
      </c>
      <c r="G3162">
        <v>81</v>
      </c>
      <c r="H3162" s="3">
        <f>_xlfn.XLOOKUP(sales[[#This Row],[Product]],products[Product],products[Cost per box])*sales[[#This Row],[Boxes]]</f>
        <v>682.82999999999993</v>
      </c>
      <c r="I3162" s="4">
        <f>sales[[#This Row],[Revenue]]-sales[[#This Row],[Cost]]</f>
        <v>1333.17</v>
      </c>
    </row>
    <row r="3163" spans="2:9" x14ac:dyDescent="0.25">
      <c r="B3163" t="s">
        <v>37</v>
      </c>
      <c r="C3163" t="s">
        <v>9</v>
      </c>
      <c r="D3163" t="s">
        <v>7</v>
      </c>
      <c r="E3163" s="1">
        <v>44389</v>
      </c>
      <c r="F3163" s="4">
        <v>5418</v>
      </c>
      <c r="G3163">
        <v>201</v>
      </c>
      <c r="H3163" s="3">
        <f>_xlfn.XLOOKUP(sales[[#This Row],[Product]],products[Product],products[Cost per box])*sales[[#This Row],[Boxes]]</f>
        <v>1035.1500000000001</v>
      </c>
      <c r="I3163" s="4">
        <f>sales[[#This Row],[Revenue]]-sales[[#This Row],[Cost]]</f>
        <v>4382.8500000000004</v>
      </c>
    </row>
    <row r="3164" spans="2:9" x14ac:dyDescent="0.25">
      <c r="B3164" t="s">
        <v>8</v>
      </c>
      <c r="C3164" t="s">
        <v>9</v>
      </c>
      <c r="D3164" t="s">
        <v>30</v>
      </c>
      <c r="E3164" s="1">
        <v>44389</v>
      </c>
      <c r="F3164" s="4">
        <v>4550</v>
      </c>
      <c r="G3164">
        <v>569</v>
      </c>
      <c r="H3164" s="3">
        <f>_xlfn.XLOOKUP(sales[[#This Row],[Product]],products[Product],products[Cost per box])*sales[[#This Row],[Boxes]]</f>
        <v>2093.92</v>
      </c>
      <c r="I3164" s="4">
        <f>sales[[#This Row],[Revenue]]-sales[[#This Row],[Cost]]</f>
        <v>2456.08</v>
      </c>
    </row>
    <row r="3165" spans="2:9" x14ac:dyDescent="0.25">
      <c r="B3165" t="s">
        <v>41</v>
      </c>
      <c r="C3165" t="s">
        <v>16</v>
      </c>
      <c r="D3165" t="s">
        <v>12</v>
      </c>
      <c r="E3165" s="1">
        <v>44389</v>
      </c>
      <c r="F3165" s="4">
        <v>1442</v>
      </c>
      <c r="G3165">
        <v>58</v>
      </c>
      <c r="H3165" s="3">
        <f>_xlfn.XLOOKUP(sales[[#This Row],[Product]],products[Product],products[Cost per box])*sales[[#This Row],[Boxes]]</f>
        <v>488.94</v>
      </c>
      <c r="I3165" s="4">
        <f>sales[[#This Row],[Revenue]]-sales[[#This Row],[Cost]]</f>
        <v>953.06</v>
      </c>
    </row>
    <row r="3166" spans="2:9" x14ac:dyDescent="0.25">
      <c r="B3166" t="s">
        <v>29</v>
      </c>
      <c r="C3166" t="s">
        <v>21</v>
      </c>
      <c r="D3166" t="s">
        <v>31</v>
      </c>
      <c r="E3166" s="1">
        <v>44389</v>
      </c>
      <c r="F3166" s="4">
        <v>2485</v>
      </c>
      <c r="G3166">
        <v>249</v>
      </c>
      <c r="H3166" s="3">
        <f>_xlfn.XLOOKUP(sales[[#This Row],[Product]],products[Product],products[Cost per box])*sales[[#This Row],[Boxes]]</f>
        <v>1424.28</v>
      </c>
      <c r="I3166" s="4">
        <f>sales[[#This Row],[Revenue]]-sales[[#This Row],[Cost]]</f>
        <v>1060.72</v>
      </c>
    </row>
    <row r="3167" spans="2:9" x14ac:dyDescent="0.25">
      <c r="B3167" t="s">
        <v>20</v>
      </c>
      <c r="C3167" t="s">
        <v>16</v>
      </c>
      <c r="D3167" t="s">
        <v>30</v>
      </c>
      <c r="E3167" s="1">
        <v>44389</v>
      </c>
      <c r="F3167" s="4">
        <v>7574</v>
      </c>
      <c r="G3167">
        <v>1540</v>
      </c>
      <c r="H3167" s="3">
        <f>_xlfn.XLOOKUP(sales[[#This Row],[Product]],products[Product],products[Cost per box])*sales[[#This Row],[Boxes]]</f>
        <v>5667.2</v>
      </c>
      <c r="I3167" s="4">
        <f>sales[[#This Row],[Revenue]]-sales[[#This Row],[Cost]]</f>
        <v>1906.8000000000002</v>
      </c>
    </row>
    <row r="3168" spans="2:9" x14ac:dyDescent="0.25">
      <c r="B3168" t="s">
        <v>51</v>
      </c>
      <c r="C3168" t="s">
        <v>16</v>
      </c>
      <c r="D3168" t="s">
        <v>42</v>
      </c>
      <c r="E3168" s="1">
        <v>44389</v>
      </c>
      <c r="F3168" s="4">
        <v>1729</v>
      </c>
      <c r="G3168">
        <v>124</v>
      </c>
      <c r="H3168" s="3">
        <f>_xlfn.XLOOKUP(sales[[#This Row],[Product]],products[Product],products[Cost per box])*sales[[#This Row],[Boxes]]</f>
        <v>587.76</v>
      </c>
      <c r="I3168" s="4">
        <f>sales[[#This Row],[Revenue]]-sales[[#This Row],[Cost]]</f>
        <v>1141.24</v>
      </c>
    </row>
    <row r="3169" spans="2:9" x14ac:dyDescent="0.25">
      <c r="B3169" t="s">
        <v>23</v>
      </c>
      <c r="C3169" t="s">
        <v>9</v>
      </c>
      <c r="D3169" t="s">
        <v>31</v>
      </c>
      <c r="E3169" s="1">
        <v>44389</v>
      </c>
      <c r="F3169" s="4">
        <v>1078</v>
      </c>
      <c r="G3169">
        <v>135</v>
      </c>
      <c r="H3169" s="3">
        <f>_xlfn.XLOOKUP(sales[[#This Row],[Product]],products[Product],products[Cost per box])*sales[[#This Row],[Boxes]]</f>
        <v>772.19999999999993</v>
      </c>
      <c r="I3169" s="4">
        <f>sales[[#This Row],[Revenue]]-sales[[#This Row],[Cost]]</f>
        <v>305.80000000000007</v>
      </c>
    </row>
    <row r="3170" spans="2:9" x14ac:dyDescent="0.25">
      <c r="B3170" t="s">
        <v>13</v>
      </c>
      <c r="C3170" t="s">
        <v>27</v>
      </c>
      <c r="D3170" t="s">
        <v>24</v>
      </c>
      <c r="E3170" s="1">
        <v>44389</v>
      </c>
      <c r="F3170" s="4">
        <v>70</v>
      </c>
      <c r="G3170">
        <v>4</v>
      </c>
      <c r="H3170" s="3">
        <f>_xlfn.XLOOKUP(sales[[#This Row],[Product]],products[Product],products[Cost per box])*sales[[#This Row],[Boxes]]</f>
        <v>42.04</v>
      </c>
      <c r="I3170" s="4">
        <f>sales[[#This Row],[Revenue]]-sales[[#This Row],[Cost]]</f>
        <v>27.96</v>
      </c>
    </row>
    <row r="3171" spans="2:9" x14ac:dyDescent="0.25">
      <c r="B3171" t="s">
        <v>15</v>
      </c>
      <c r="C3171" t="s">
        <v>11</v>
      </c>
      <c r="D3171" t="s">
        <v>26</v>
      </c>
      <c r="E3171" s="1">
        <v>44389</v>
      </c>
      <c r="F3171" s="4">
        <v>8519</v>
      </c>
      <c r="G3171">
        <v>426</v>
      </c>
      <c r="H3171" s="3">
        <f>_xlfn.XLOOKUP(sales[[#This Row],[Product]],products[Product],products[Cost per box])*sales[[#This Row],[Boxes]]</f>
        <v>2739.18</v>
      </c>
      <c r="I3171" s="4">
        <f>sales[[#This Row],[Revenue]]-sales[[#This Row],[Cost]]</f>
        <v>5779.82</v>
      </c>
    </row>
    <row r="3172" spans="2:9" x14ac:dyDescent="0.25">
      <c r="B3172" t="s">
        <v>32</v>
      </c>
      <c r="C3172" t="s">
        <v>27</v>
      </c>
      <c r="D3172" t="s">
        <v>50</v>
      </c>
      <c r="E3172" s="1">
        <v>44389</v>
      </c>
      <c r="F3172" s="4">
        <v>2877</v>
      </c>
      <c r="G3172">
        <v>288</v>
      </c>
      <c r="H3172" s="3">
        <f>_xlfn.XLOOKUP(sales[[#This Row],[Product]],products[Product],products[Cost per box])*sales[[#This Row],[Boxes]]</f>
        <v>3574.08</v>
      </c>
      <c r="I3172" s="4">
        <f>sales[[#This Row],[Revenue]]-sales[[#This Row],[Cost]]</f>
        <v>-697.07999999999993</v>
      </c>
    </row>
    <row r="3173" spans="2:9" x14ac:dyDescent="0.25">
      <c r="B3173" t="s">
        <v>10</v>
      </c>
      <c r="C3173" t="s">
        <v>11</v>
      </c>
      <c r="D3173" t="s">
        <v>52</v>
      </c>
      <c r="E3173" s="1">
        <v>44389</v>
      </c>
      <c r="F3173" s="4">
        <v>707</v>
      </c>
      <c r="G3173">
        <v>30</v>
      </c>
      <c r="H3173" s="3">
        <f>_xlfn.XLOOKUP(sales[[#This Row],[Product]],products[Product],products[Cost per box])*sales[[#This Row],[Boxes]]</f>
        <v>99.6</v>
      </c>
      <c r="I3173" s="4">
        <f>sales[[#This Row],[Revenue]]-sales[[#This Row],[Cost]]</f>
        <v>607.4</v>
      </c>
    </row>
    <row r="3174" spans="2:9" x14ac:dyDescent="0.25">
      <c r="B3174" t="s">
        <v>40</v>
      </c>
      <c r="C3174" t="s">
        <v>21</v>
      </c>
      <c r="D3174" t="s">
        <v>48</v>
      </c>
      <c r="E3174" s="1">
        <v>44389</v>
      </c>
      <c r="F3174" s="4">
        <v>259</v>
      </c>
      <c r="G3174">
        <v>12</v>
      </c>
      <c r="H3174" s="3">
        <f>_xlfn.XLOOKUP(sales[[#This Row],[Product]],products[Product],products[Cost per box])*sales[[#This Row],[Boxes]]</f>
        <v>89.76</v>
      </c>
      <c r="I3174" s="4">
        <f>sales[[#This Row],[Revenue]]-sales[[#This Row],[Cost]]</f>
        <v>169.24</v>
      </c>
    </row>
    <row r="3175" spans="2:9" x14ac:dyDescent="0.25">
      <c r="B3175" t="s">
        <v>49</v>
      </c>
      <c r="C3175" t="s">
        <v>21</v>
      </c>
      <c r="D3175" t="s">
        <v>14</v>
      </c>
      <c r="E3175" s="1">
        <v>44389</v>
      </c>
      <c r="F3175" s="4">
        <v>7511</v>
      </c>
      <c r="G3175">
        <v>840</v>
      </c>
      <c r="H3175" s="3">
        <f>_xlfn.XLOOKUP(sales[[#This Row],[Product]],products[Product],products[Cost per box])*sales[[#This Row],[Boxes]]</f>
        <v>5300.4</v>
      </c>
      <c r="I3175" s="4">
        <f>sales[[#This Row],[Revenue]]-sales[[#This Row],[Cost]]</f>
        <v>2210.6000000000004</v>
      </c>
    </row>
    <row r="3176" spans="2:9" x14ac:dyDescent="0.25">
      <c r="B3176" t="s">
        <v>18</v>
      </c>
      <c r="C3176" t="s">
        <v>9</v>
      </c>
      <c r="D3176" t="s">
        <v>24</v>
      </c>
      <c r="E3176" s="1">
        <v>44389</v>
      </c>
      <c r="F3176" s="4">
        <v>1253</v>
      </c>
      <c r="G3176">
        <v>60</v>
      </c>
      <c r="H3176" s="3">
        <f>_xlfn.XLOOKUP(sales[[#This Row],[Product]],products[Product],products[Cost per box])*sales[[#This Row],[Boxes]]</f>
        <v>630.6</v>
      </c>
      <c r="I3176" s="4">
        <f>sales[[#This Row],[Revenue]]-sales[[#This Row],[Cost]]</f>
        <v>622.4</v>
      </c>
    </row>
    <row r="3177" spans="2:9" x14ac:dyDescent="0.25">
      <c r="B3177" t="s">
        <v>18</v>
      </c>
      <c r="C3177" t="s">
        <v>6</v>
      </c>
      <c r="D3177" t="s">
        <v>22</v>
      </c>
      <c r="E3177" s="1">
        <v>44389</v>
      </c>
      <c r="F3177" s="4">
        <v>7035</v>
      </c>
      <c r="G3177">
        <v>503</v>
      </c>
      <c r="H3177" s="3">
        <f>_xlfn.XLOOKUP(sales[[#This Row],[Product]],products[Product],products[Cost per box])*sales[[#This Row],[Boxes]]</f>
        <v>4134.6600000000008</v>
      </c>
      <c r="I3177" s="4">
        <f>sales[[#This Row],[Revenue]]-sales[[#This Row],[Cost]]</f>
        <v>2900.3399999999992</v>
      </c>
    </row>
    <row r="3178" spans="2:9" x14ac:dyDescent="0.25">
      <c r="B3178" t="s">
        <v>32</v>
      </c>
      <c r="C3178" t="s">
        <v>6</v>
      </c>
      <c r="D3178" t="s">
        <v>31</v>
      </c>
      <c r="E3178" s="1">
        <v>44389</v>
      </c>
      <c r="F3178" s="4">
        <v>8624</v>
      </c>
      <c r="G3178">
        <v>980</v>
      </c>
      <c r="H3178" s="3">
        <f>_xlfn.XLOOKUP(sales[[#This Row],[Product]],products[Product],products[Cost per box])*sales[[#This Row],[Boxes]]</f>
        <v>5605.5999999999995</v>
      </c>
      <c r="I3178" s="4">
        <f>sales[[#This Row],[Revenue]]-sales[[#This Row],[Cost]]</f>
        <v>3018.4000000000005</v>
      </c>
    </row>
    <row r="3179" spans="2:9" x14ac:dyDescent="0.25">
      <c r="B3179" t="s">
        <v>15</v>
      </c>
      <c r="C3179" t="s">
        <v>6</v>
      </c>
      <c r="D3179" t="s">
        <v>12</v>
      </c>
      <c r="E3179" s="1">
        <v>44389</v>
      </c>
      <c r="F3179" s="4">
        <v>4298</v>
      </c>
      <c r="G3179">
        <v>166</v>
      </c>
      <c r="H3179" s="3">
        <f>_xlfn.XLOOKUP(sales[[#This Row],[Product]],products[Product],products[Cost per box])*sales[[#This Row],[Boxes]]</f>
        <v>1399.3799999999999</v>
      </c>
      <c r="I3179" s="4">
        <f>sales[[#This Row],[Revenue]]-sales[[#This Row],[Cost]]</f>
        <v>2898.62</v>
      </c>
    </row>
    <row r="3180" spans="2:9" x14ac:dyDescent="0.25">
      <c r="B3180" t="s">
        <v>41</v>
      </c>
      <c r="C3180" t="s">
        <v>6</v>
      </c>
      <c r="D3180" t="s">
        <v>30</v>
      </c>
      <c r="E3180" s="1">
        <v>44389</v>
      </c>
      <c r="F3180" s="4">
        <v>2996</v>
      </c>
      <c r="G3180">
        <v>500</v>
      </c>
      <c r="H3180" s="3">
        <f>_xlfn.XLOOKUP(sales[[#This Row],[Product]],products[Product],products[Cost per box])*sales[[#This Row],[Boxes]]</f>
        <v>1840</v>
      </c>
      <c r="I3180" s="4">
        <f>sales[[#This Row],[Revenue]]-sales[[#This Row],[Cost]]</f>
        <v>1156</v>
      </c>
    </row>
    <row r="3181" spans="2:9" x14ac:dyDescent="0.25">
      <c r="B3181" t="s">
        <v>20</v>
      </c>
      <c r="C3181" t="s">
        <v>6</v>
      </c>
      <c r="D3181" t="s">
        <v>24</v>
      </c>
      <c r="E3181" s="1">
        <v>44389</v>
      </c>
      <c r="F3181" s="4">
        <v>4774</v>
      </c>
      <c r="G3181">
        <v>228</v>
      </c>
      <c r="H3181" s="3">
        <f>_xlfn.XLOOKUP(sales[[#This Row],[Product]],products[Product],products[Cost per box])*sales[[#This Row],[Boxes]]</f>
        <v>2396.2799999999997</v>
      </c>
      <c r="I3181" s="4">
        <f>sales[[#This Row],[Revenue]]-sales[[#This Row],[Cost]]</f>
        <v>2377.7200000000003</v>
      </c>
    </row>
    <row r="3182" spans="2:9" x14ac:dyDescent="0.25">
      <c r="B3182" t="s">
        <v>25</v>
      </c>
      <c r="C3182" t="s">
        <v>27</v>
      </c>
      <c r="D3182" t="s">
        <v>31</v>
      </c>
      <c r="E3182" s="1">
        <v>44389</v>
      </c>
      <c r="F3182" s="4">
        <v>4123</v>
      </c>
      <c r="G3182">
        <v>589</v>
      </c>
      <c r="H3182" s="3">
        <f>_xlfn.XLOOKUP(sales[[#This Row],[Product]],products[Product],products[Cost per box])*sales[[#This Row],[Boxes]]</f>
        <v>3369.08</v>
      </c>
      <c r="I3182" s="4">
        <f>sales[[#This Row],[Revenue]]-sales[[#This Row],[Cost]]</f>
        <v>753.92000000000007</v>
      </c>
    </row>
    <row r="3183" spans="2:9" x14ac:dyDescent="0.25">
      <c r="B3183" t="s">
        <v>23</v>
      </c>
      <c r="C3183" t="s">
        <v>27</v>
      </c>
      <c r="D3183" t="s">
        <v>31</v>
      </c>
      <c r="E3183" s="1">
        <v>44389</v>
      </c>
      <c r="F3183" s="4">
        <v>4214</v>
      </c>
      <c r="G3183">
        <v>422</v>
      </c>
      <c r="H3183" s="3">
        <f>_xlfn.XLOOKUP(sales[[#This Row],[Product]],products[Product],products[Cost per box])*sales[[#This Row],[Boxes]]</f>
        <v>2413.8399999999997</v>
      </c>
      <c r="I3183" s="4">
        <f>sales[[#This Row],[Revenue]]-sales[[#This Row],[Cost]]</f>
        <v>1800.1600000000003</v>
      </c>
    </row>
    <row r="3184" spans="2:9" x14ac:dyDescent="0.25">
      <c r="B3184" t="s">
        <v>29</v>
      </c>
      <c r="C3184" t="s">
        <v>21</v>
      </c>
      <c r="D3184" t="s">
        <v>50</v>
      </c>
      <c r="E3184" s="1">
        <v>44389</v>
      </c>
      <c r="F3184" s="4">
        <v>5670</v>
      </c>
      <c r="G3184">
        <v>840</v>
      </c>
      <c r="H3184" s="3">
        <f>_xlfn.XLOOKUP(sales[[#This Row],[Product]],products[Product],products[Cost per box])*sales[[#This Row],[Boxes]]</f>
        <v>10424.4</v>
      </c>
      <c r="I3184" s="4">
        <f>sales[[#This Row],[Revenue]]-sales[[#This Row],[Cost]]</f>
        <v>-4754.3999999999996</v>
      </c>
    </row>
    <row r="3185" spans="2:9" x14ac:dyDescent="0.25">
      <c r="B3185" t="s">
        <v>5</v>
      </c>
      <c r="C3185" t="s">
        <v>11</v>
      </c>
      <c r="D3185" t="s">
        <v>52</v>
      </c>
      <c r="E3185" s="1">
        <v>44389</v>
      </c>
      <c r="F3185" s="4">
        <v>8792</v>
      </c>
      <c r="G3185">
        <v>367</v>
      </c>
      <c r="H3185" s="3">
        <f>_xlfn.XLOOKUP(sales[[#This Row],[Product]],products[Product],products[Cost per box])*sales[[#This Row],[Boxes]]</f>
        <v>1218.44</v>
      </c>
      <c r="I3185" s="4">
        <f>sales[[#This Row],[Revenue]]-sales[[#This Row],[Cost]]</f>
        <v>7573.5599999999995</v>
      </c>
    </row>
    <row r="3186" spans="2:9" x14ac:dyDescent="0.25">
      <c r="B3186" t="s">
        <v>40</v>
      </c>
      <c r="C3186" t="s">
        <v>27</v>
      </c>
      <c r="D3186" t="s">
        <v>45</v>
      </c>
      <c r="E3186" s="1">
        <v>44389</v>
      </c>
      <c r="F3186" s="4">
        <v>7959</v>
      </c>
      <c r="G3186">
        <v>443</v>
      </c>
      <c r="H3186" s="3">
        <f>_xlfn.XLOOKUP(sales[[#This Row],[Product]],products[Product],products[Cost per box])*sales[[#This Row],[Boxes]]</f>
        <v>3424.3900000000003</v>
      </c>
      <c r="I3186" s="4">
        <f>sales[[#This Row],[Revenue]]-sales[[#This Row],[Cost]]</f>
        <v>4534.6099999999997</v>
      </c>
    </row>
    <row r="3187" spans="2:9" x14ac:dyDescent="0.25">
      <c r="B3187" t="s">
        <v>15</v>
      </c>
      <c r="C3187" t="s">
        <v>11</v>
      </c>
      <c r="D3187" t="s">
        <v>48</v>
      </c>
      <c r="E3187" s="1">
        <v>44389</v>
      </c>
      <c r="F3187" s="4">
        <v>7056</v>
      </c>
      <c r="G3187">
        <v>353</v>
      </c>
      <c r="H3187" s="3">
        <f>_xlfn.XLOOKUP(sales[[#This Row],[Product]],products[Product],products[Cost per box])*sales[[#This Row],[Boxes]]</f>
        <v>2640.44</v>
      </c>
      <c r="I3187" s="4">
        <f>sales[[#This Row],[Revenue]]-sales[[#This Row],[Cost]]</f>
        <v>4415.5599999999995</v>
      </c>
    </row>
    <row r="3188" spans="2:9" x14ac:dyDescent="0.25">
      <c r="B3188" t="s">
        <v>10</v>
      </c>
      <c r="C3188" t="s">
        <v>27</v>
      </c>
      <c r="D3188" t="s">
        <v>14</v>
      </c>
      <c r="E3188" s="1">
        <v>44389</v>
      </c>
      <c r="F3188" s="4">
        <v>126</v>
      </c>
      <c r="G3188">
        <v>13</v>
      </c>
      <c r="H3188" s="3">
        <f>_xlfn.XLOOKUP(sales[[#This Row],[Product]],products[Product],products[Cost per box])*sales[[#This Row],[Boxes]]</f>
        <v>82.03</v>
      </c>
      <c r="I3188" s="4">
        <f>sales[[#This Row],[Revenue]]-sales[[#This Row],[Cost]]</f>
        <v>43.97</v>
      </c>
    </row>
    <row r="3189" spans="2:9" x14ac:dyDescent="0.25">
      <c r="B3189" t="s">
        <v>39</v>
      </c>
      <c r="C3189" t="s">
        <v>21</v>
      </c>
      <c r="D3189" t="s">
        <v>35</v>
      </c>
      <c r="E3189" s="1">
        <v>44389</v>
      </c>
      <c r="F3189" s="4">
        <v>427</v>
      </c>
      <c r="G3189">
        <v>33</v>
      </c>
      <c r="H3189" s="3">
        <f>_xlfn.XLOOKUP(sales[[#This Row],[Product]],products[Product],products[Cost per box])*sales[[#This Row],[Boxes]]</f>
        <v>87.45</v>
      </c>
      <c r="I3189" s="4">
        <f>sales[[#This Row],[Revenue]]-sales[[#This Row],[Cost]]</f>
        <v>339.55</v>
      </c>
    </row>
    <row r="3190" spans="2:9" x14ac:dyDescent="0.25">
      <c r="B3190" t="s">
        <v>33</v>
      </c>
      <c r="C3190" t="s">
        <v>11</v>
      </c>
      <c r="D3190" t="s">
        <v>24</v>
      </c>
      <c r="E3190" s="1">
        <v>44389</v>
      </c>
      <c r="F3190" s="4">
        <v>7490</v>
      </c>
      <c r="G3190">
        <v>375</v>
      </c>
      <c r="H3190" s="3">
        <f>_xlfn.XLOOKUP(sales[[#This Row],[Product]],products[Product],products[Cost per box])*sales[[#This Row],[Boxes]]</f>
        <v>3941.25</v>
      </c>
      <c r="I3190" s="4">
        <f>sales[[#This Row],[Revenue]]-sales[[#This Row],[Cost]]</f>
        <v>3548.75</v>
      </c>
    </row>
    <row r="3191" spans="2:9" x14ac:dyDescent="0.25">
      <c r="B3191" t="s">
        <v>33</v>
      </c>
      <c r="C3191" t="s">
        <v>16</v>
      </c>
      <c r="D3191" t="s">
        <v>43</v>
      </c>
      <c r="E3191" s="1">
        <v>44389</v>
      </c>
      <c r="F3191" s="4">
        <v>1799</v>
      </c>
      <c r="G3191">
        <v>95</v>
      </c>
      <c r="H3191" s="3">
        <f>_xlfn.XLOOKUP(sales[[#This Row],[Product]],products[Product],products[Cost per box])*sales[[#This Row],[Boxes]]</f>
        <v>365.75</v>
      </c>
      <c r="I3191" s="4">
        <f>sales[[#This Row],[Revenue]]-sales[[#This Row],[Cost]]</f>
        <v>1433.25</v>
      </c>
    </row>
    <row r="3192" spans="2:9" x14ac:dyDescent="0.25">
      <c r="B3192" t="s">
        <v>18</v>
      </c>
      <c r="C3192" t="s">
        <v>21</v>
      </c>
      <c r="D3192" t="s">
        <v>38</v>
      </c>
      <c r="E3192" s="1">
        <v>44389</v>
      </c>
      <c r="F3192" s="4">
        <v>2856</v>
      </c>
      <c r="G3192">
        <v>119</v>
      </c>
      <c r="H3192" s="3">
        <f>_xlfn.XLOOKUP(sales[[#This Row],[Product]],products[Product],products[Cost per box])*sales[[#This Row],[Boxes]]</f>
        <v>1182.8599999999999</v>
      </c>
      <c r="I3192" s="4">
        <f>sales[[#This Row],[Revenue]]-sales[[#This Row],[Cost]]</f>
        <v>1673.14</v>
      </c>
    </row>
    <row r="3193" spans="2:9" x14ac:dyDescent="0.25">
      <c r="B3193" t="s">
        <v>25</v>
      </c>
      <c r="C3193" t="s">
        <v>6</v>
      </c>
      <c r="D3193" t="s">
        <v>12</v>
      </c>
      <c r="E3193" s="1">
        <v>44389</v>
      </c>
      <c r="F3193" s="4">
        <v>1505</v>
      </c>
      <c r="G3193">
        <v>61</v>
      </c>
      <c r="H3193" s="3">
        <f>_xlfn.XLOOKUP(sales[[#This Row],[Product]],products[Product],products[Cost per box])*sales[[#This Row],[Boxes]]</f>
        <v>514.23</v>
      </c>
      <c r="I3193" s="4">
        <f>sales[[#This Row],[Revenue]]-sales[[#This Row],[Cost]]</f>
        <v>990.77</v>
      </c>
    </row>
    <row r="3194" spans="2:9" x14ac:dyDescent="0.25">
      <c r="B3194" t="s">
        <v>10</v>
      </c>
      <c r="C3194" t="s">
        <v>27</v>
      </c>
      <c r="D3194" t="s">
        <v>38</v>
      </c>
      <c r="E3194" s="1">
        <v>44389</v>
      </c>
      <c r="F3194" s="4">
        <v>9177</v>
      </c>
      <c r="G3194">
        <v>340</v>
      </c>
      <c r="H3194" s="3">
        <f>_xlfn.XLOOKUP(sales[[#This Row],[Product]],products[Product],products[Cost per box])*sales[[#This Row],[Boxes]]</f>
        <v>3379.6</v>
      </c>
      <c r="I3194" s="4">
        <f>sales[[#This Row],[Revenue]]-sales[[#This Row],[Cost]]</f>
        <v>5797.4</v>
      </c>
    </row>
    <row r="3195" spans="2:9" x14ac:dyDescent="0.25">
      <c r="B3195" t="s">
        <v>41</v>
      </c>
      <c r="C3195" t="s">
        <v>27</v>
      </c>
      <c r="D3195" t="s">
        <v>45</v>
      </c>
      <c r="E3195" s="1">
        <v>44389</v>
      </c>
      <c r="F3195" s="4">
        <v>4977</v>
      </c>
      <c r="G3195">
        <v>277</v>
      </c>
      <c r="H3195" s="3">
        <f>_xlfn.XLOOKUP(sales[[#This Row],[Product]],products[Product],products[Cost per box])*sales[[#This Row],[Boxes]]</f>
        <v>2141.21</v>
      </c>
      <c r="I3195" s="4">
        <f>sales[[#This Row],[Revenue]]-sales[[#This Row],[Cost]]</f>
        <v>2835.79</v>
      </c>
    </row>
    <row r="3196" spans="2:9" x14ac:dyDescent="0.25">
      <c r="B3196" t="s">
        <v>33</v>
      </c>
      <c r="C3196" t="s">
        <v>11</v>
      </c>
      <c r="D3196" t="s">
        <v>26</v>
      </c>
      <c r="E3196" s="1">
        <v>44390</v>
      </c>
      <c r="F3196" s="4">
        <v>6608</v>
      </c>
      <c r="G3196">
        <v>331</v>
      </c>
      <c r="H3196" s="3">
        <f>_xlfn.XLOOKUP(sales[[#This Row],[Product]],products[Product],products[Cost per box])*sales[[#This Row],[Boxes]]</f>
        <v>2128.33</v>
      </c>
      <c r="I3196" s="4">
        <f>sales[[#This Row],[Revenue]]-sales[[#This Row],[Cost]]</f>
        <v>4479.67</v>
      </c>
    </row>
    <row r="3197" spans="2:9" x14ac:dyDescent="0.25">
      <c r="B3197" t="s">
        <v>32</v>
      </c>
      <c r="C3197" t="s">
        <v>16</v>
      </c>
      <c r="D3197" t="s">
        <v>52</v>
      </c>
      <c r="E3197" s="1">
        <v>44390</v>
      </c>
      <c r="F3197" s="4">
        <v>3129</v>
      </c>
      <c r="G3197">
        <v>126</v>
      </c>
      <c r="H3197" s="3">
        <f>_xlfn.XLOOKUP(sales[[#This Row],[Product]],products[Product],products[Cost per box])*sales[[#This Row],[Boxes]]</f>
        <v>418.32</v>
      </c>
      <c r="I3197" s="4">
        <f>sales[[#This Row],[Revenue]]-sales[[#This Row],[Cost]]</f>
        <v>2710.68</v>
      </c>
    </row>
    <row r="3198" spans="2:9" x14ac:dyDescent="0.25">
      <c r="B3198" t="s">
        <v>46</v>
      </c>
      <c r="C3198" t="s">
        <v>9</v>
      </c>
      <c r="D3198" t="s">
        <v>50</v>
      </c>
      <c r="E3198" s="1">
        <v>44390</v>
      </c>
      <c r="F3198" s="4">
        <v>3248</v>
      </c>
      <c r="G3198">
        <v>325</v>
      </c>
      <c r="H3198" s="3">
        <f>_xlfn.XLOOKUP(sales[[#This Row],[Product]],products[Product],products[Cost per box])*sales[[#This Row],[Boxes]]</f>
        <v>4033.25</v>
      </c>
      <c r="I3198" s="4">
        <f>sales[[#This Row],[Revenue]]-sales[[#This Row],[Cost]]</f>
        <v>-785.25</v>
      </c>
    </row>
    <row r="3199" spans="2:9" x14ac:dyDescent="0.25">
      <c r="B3199" t="s">
        <v>33</v>
      </c>
      <c r="C3199" t="s">
        <v>16</v>
      </c>
      <c r="D3199" t="s">
        <v>44</v>
      </c>
      <c r="E3199" s="1">
        <v>44390</v>
      </c>
      <c r="F3199" s="4">
        <v>7714</v>
      </c>
      <c r="G3199">
        <v>336</v>
      </c>
      <c r="H3199" s="3">
        <f>_xlfn.XLOOKUP(sales[[#This Row],[Product]],products[Product],products[Cost per box])*sales[[#This Row],[Boxes]]</f>
        <v>3215.52</v>
      </c>
      <c r="I3199" s="4">
        <f>sales[[#This Row],[Revenue]]-sales[[#This Row],[Cost]]</f>
        <v>4498.4799999999996</v>
      </c>
    </row>
    <row r="3200" spans="2:9" x14ac:dyDescent="0.25">
      <c r="B3200" t="s">
        <v>40</v>
      </c>
      <c r="C3200" t="s">
        <v>6</v>
      </c>
      <c r="D3200" t="s">
        <v>43</v>
      </c>
      <c r="E3200" s="1">
        <v>44390</v>
      </c>
      <c r="F3200" s="4">
        <v>1673</v>
      </c>
      <c r="G3200">
        <v>84</v>
      </c>
      <c r="H3200" s="3">
        <f>_xlfn.XLOOKUP(sales[[#This Row],[Product]],products[Product],products[Cost per box])*sales[[#This Row],[Boxes]]</f>
        <v>323.40000000000003</v>
      </c>
      <c r="I3200" s="4">
        <f>sales[[#This Row],[Revenue]]-sales[[#This Row],[Cost]]</f>
        <v>1349.6</v>
      </c>
    </row>
    <row r="3201" spans="2:9" x14ac:dyDescent="0.25">
      <c r="B3201" t="s">
        <v>10</v>
      </c>
      <c r="C3201" t="s">
        <v>27</v>
      </c>
      <c r="D3201" t="s">
        <v>48</v>
      </c>
      <c r="E3201" s="1">
        <v>44390</v>
      </c>
      <c r="F3201" s="4">
        <v>3409</v>
      </c>
      <c r="G3201">
        <v>149</v>
      </c>
      <c r="H3201" s="3">
        <f>_xlfn.XLOOKUP(sales[[#This Row],[Product]],products[Product],products[Cost per box])*sales[[#This Row],[Boxes]]</f>
        <v>1114.52</v>
      </c>
      <c r="I3201" s="4">
        <f>sales[[#This Row],[Revenue]]-sales[[#This Row],[Cost]]</f>
        <v>2294.48</v>
      </c>
    </row>
    <row r="3202" spans="2:9" x14ac:dyDescent="0.25">
      <c r="B3202" t="s">
        <v>34</v>
      </c>
      <c r="C3202" t="s">
        <v>16</v>
      </c>
      <c r="D3202" t="s">
        <v>43</v>
      </c>
      <c r="E3202" s="1">
        <v>44390</v>
      </c>
      <c r="F3202" s="4">
        <v>4655</v>
      </c>
      <c r="G3202">
        <v>274</v>
      </c>
      <c r="H3202" s="3">
        <f>_xlfn.XLOOKUP(sales[[#This Row],[Product]],products[Product],products[Cost per box])*sales[[#This Row],[Boxes]]</f>
        <v>1054.9000000000001</v>
      </c>
      <c r="I3202" s="4">
        <f>sales[[#This Row],[Revenue]]-sales[[#This Row],[Cost]]</f>
        <v>3600.1</v>
      </c>
    </row>
    <row r="3203" spans="2:9" x14ac:dyDescent="0.25">
      <c r="B3203" t="s">
        <v>41</v>
      </c>
      <c r="C3203" t="s">
        <v>16</v>
      </c>
      <c r="D3203" t="s">
        <v>48</v>
      </c>
      <c r="E3203" s="1">
        <v>44390</v>
      </c>
      <c r="F3203" s="4">
        <v>2716</v>
      </c>
      <c r="G3203">
        <v>136</v>
      </c>
      <c r="H3203" s="3">
        <f>_xlfn.XLOOKUP(sales[[#This Row],[Product]],products[Product],products[Cost per box])*sales[[#This Row],[Boxes]]</f>
        <v>1017.2800000000001</v>
      </c>
      <c r="I3203" s="4">
        <f>sales[[#This Row],[Revenue]]-sales[[#This Row],[Cost]]</f>
        <v>1698.7199999999998</v>
      </c>
    </row>
    <row r="3204" spans="2:9" x14ac:dyDescent="0.25">
      <c r="B3204" t="s">
        <v>18</v>
      </c>
      <c r="C3204" t="s">
        <v>9</v>
      </c>
      <c r="D3204" t="s">
        <v>28</v>
      </c>
      <c r="E3204" s="1">
        <v>44390</v>
      </c>
      <c r="F3204" s="4">
        <v>3717</v>
      </c>
      <c r="G3204">
        <v>465</v>
      </c>
      <c r="H3204" s="3">
        <f>_xlfn.XLOOKUP(sales[[#This Row],[Product]],products[Product],products[Cost per box])*sales[[#This Row],[Boxes]]</f>
        <v>1283.3999999999999</v>
      </c>
      <c r="I3204" s="4">
        <f>sales[[#This Row],[Revenue]]-sales[[#This Row],[Cost]]</f>
        <v>2433.6000000000004</v>
      </c>
    </row>
    <row r="3205" spans="2:9" x14ac:dyDescent="0.25">
      <c r="B3205" t="s">
        <v>39</v>
      </c>
      <c r="C3205" t="s">
        <v>21</v>
      </c>
      <c r="D3205" t="s">
        <v>36</v>
      </c>
      <c r="E3205" s="1">
        <v>44390</v>
      </c>
      <c r="F3205" s="4">
        <v>2562</v>
      </c>
      <c r="G3205">
        <v>198</v>
      </c>
      <c r="H3205" s="3">
        <f>_xlfn.XLOOKUP(sales[[#This Row],[Product]],products[Product],products[Cost per box])*sales[[#This Row],[Boxes]]</f>
        <v>997.92</v>
      </c>
      <c r="I3205" s="4">
        <f>sales[[#This Row],[Revenue]]-sales[[#This Row],[Cost]]</f>
        <v>1564.08</v>
      </c>
    </row>
    <row r="3206" spans="2:9" x14ac:dyDescent="0.25">
      <c r="B3206" t="s">
        <v>15</v>
      </c>
      <c r="C3206" t="s">
        <v>21</v>
      </c>
      <c r="D3206" t="s">
        <v>24</v>
      </c>
      <c r="E3206" s="1">
        <v>44390</v>
      </c>
      <c r="F3206" s="4">
        <v>4711</v>
      </c>
      <c r="G3206">
        <v>248</v>
      </c>
      <c r="H3206" s="3">
        <f>_xlfn.XLOOKUP(sales[[#This Row],[Product]],products[Product],products[Cost per box])*sales[[#This Row],[Boxes]]</f>
        <v>2606.48</v>
      </c>
      <c r="I3206" s="4">
        <f>sales[[#This Row],[Revenue]]-sales[[#This Row],[Cost]]</f>
        <v>2104.52</v>
      </c>
    </row>
    <row r="3207" spans="2:9" x14ac:dyDescent="0.25">
      <c r="B3207" t="s">
        <v>34</v>
      </c>
      <c r="C3207" t="s">
        <v>16</v>
      </c>
      <c r="D3207" t="s">
        <v>50</v>
      </c>
      <c r="E3207" s="1">
        <v>44390</v>
      </c>
      <c r="F3207" s="4">
        <v>8316</v>
      </c>
      <c r="G3207">
        <v>1190</v>
      </c>
      <c r="H3207" s="3">
        <f>_xlfn.XLOOKUP(sales[[#This Row],[Product]],products[Product],products[Cost per box])*sales[[#This Row],[Boxes]]</f>
        <v>14767.9</v>
      </c>
      <c r="I3207" s="4">
        <f>sales[[#This Row],[Revenue]]-sales[[#This Row],[Cost]]</f>
        <v>-6451.9</v>
      </c>
    </row>
    <row r="3208" spans="2:9" x14ac:dyDescent="0.25">
      <c r="B3208" t="s">
        <v>34</v>
      </c>
      <c r="C3208" t="s">
        <v>16</v>
      </c>
      <c r="D3208" t="s">
        <v>7</v>
      </c>
      <c r="E3208" s="1">
        <v>44390</v>
      </c>
      <c r="F3208" s="4">
        <v>1918</v>
      </c>
      <c r="G3208">
        <v>72</v>
      </c>
      <c r="H3208" s="3">
        <f>_xlfn.XLOOKUP(sales[[#This Row],[Product]],products[Product],products[Cost per box])*sales[[#This Row],[Boxes]]</f>
        <v>370.8</v>
      </c>
      <c r="I3208" s="4">
        <f>sales[[#This Row],[Revenue]]-sales[[#This Row],[Cost]]</f>
        <v>1547.2</v>
      </c>
    </row>
    <row r="3209" spans="2:9" x14ac:dyDescent="0.25">
      <c r="B3209" t="s">
        <v>34</v>
      </c>
      <c r="C3209" t="s">
        <v>9</v>
      </c>
      <c r="D3209" t="s">
        <v>28</v>
      </c>
      <c r="E3209" s="1">
        <v>44390</v>
      </c>
      <c r="F3209" s="4">
        <v>6069</v>
      </c>
      <c r="G3209">
        <v>840</v>
      </c>
      <c r="H3209" s="3">
        <f>_xlfn.XLOOKUP(sales[[#This Row],[Product]],products[Product],products[Cost per box])*sales[[#This Row],[Boxes]]</f>
        <v>2318.3999999999996</v>
      </c>
      <c r="I3209" s="4">
        <f>sales[[#This Row],[Revenue]]-sales[[#This Row],[Cost]]</f>
        <v>3750.6000000000004</v>
      </c>
    </row>
    <row r="3210" spans="2:9" x14ac:dyDescent="0.25">
      <c r="B3210" t="s">
        <v>8</v>
      </c>
      <c r="C3210" t="s">
        <v>6</v>
      </c>
      <c r="D3210" t="s">
        <v>45</v>
      </c>
      <c r="E3210" s="1">
        <v>44390</v>
      </c>
      <c r="F3210" s="4">
        <v>3248</v>
      </c>
      <c r="G3210">
        <v>217</v>
      </c>
      <c r="H3210" s="3">
        <f>_xlfn.XLOOKUP(sales[[#This Row],[Product]],products[Product],products[Cost per box])*sales[[#This Row],[Boxes]]</f>
        <v>1677.41</v>
      </c>
      <c r="I3210" s="4">
        <f>sales[[#This Row],[Revenue]]-sales[[#This Row],[Cost]]</f>
        <v>1570.59</v>
      </c>
    </row>
    <row r="3211" spans="2:9" x14ac:dyDescent="0.25">
      <c r="B3211" t="s">
        <v>51</v>
      </c>
      <c r="C3211" t="s">
        <v>16</v>
      </c>
      <c r="D3211" t="s">
        <v>47</v>
      </c>
      <c r="E3211" s="1">
        <v>44390</v>
      </c>
      <c r="F3211" s="4">
        <v>1764</v>
      </c>
      <c r="G3211">
        <v>104</v>
      </c>
      <c r="H3211" s="3">
        <f>_xlfn.XLOOKUP(sales[[#This Row],[Product]],products[Product],products[Cost per box])*sales[[#This Row],[Boxes]]</f>
        <v>547.04</v>
      </c>
      <c r="I3211" s="4">
        <f>sales[[#This Row],[Revenue]]-sales[[#This Row],[Cost]]</f>
        <v>1216.96</v>
      </c>
    </row>
    <row r="3212" spans="2:9" x14ac:dyDescent="0.25">
      <c r="B3212" t="s">
        <v>25</v>
      </c>
      <c r="C3212" t="s">
        <v>21</v>
      </c>
      <c r="D3212" t="s">
        <v>7</v>
      </c>
      <c r="E3212" s="1">
        <v>44390</v>
      </c>
      <c r="F3212" s="4">
        <v>588</v>
      </c>
      <c r="G3212">
        <v>24</v>
      </c>
      <c r="H3212" s="3">
        <f>_xlfn.XLOOKUP(sales[[#This Row],[Product]],products[Product],products[Cost per box])*sales[[#This Row],[Boxes]]</f>
        <v>123.60000000000001</v>
      </c>
      <c r="I3212" s="4">
        <f>sales[[#This Row],[Revenue]]-sales[[#This Row],[Cost]]</f>
        <v>464.4</v>
      </c>
    </row>
    <row r="3213" spans="2:9" x14ac:dyDescent="0.25">
      <c r="B3213" t="s">
        <v>33</v>
      </c>
      <c r="C3213" t="s">
        <v>11</v>
      </c>
      <c r="D3213" t="s">
        <v>47</v>
      </c>
      <c r="E3213" s="1">
        <v>44390</v>
      </c>
      <c r="F3213" s="4">
        <v>3493</v>
      </c>
      <c r="G3213">
        <v>219</v>
      </c>
      <c r="H3213" s="3">
        <f>_xlfn.XLOOKUP(sales[[#This Row],[Product]],products[Product],products[Cost per box])*sales[[#This Row],[Boxes]]</f>
        <v>1151.94</v>
      </c>
      <c r="I3213" s="4">
        <f>sales[[#This Row],[Revenue]]-sales[[#This Row],[Cost]]</f>
        <v>2341.06</v>
      </c>
    </row>
    <row r="3214" spans="2:9" x14ac:dyDescent="0.25">
      <c r="B3214" t="s">
        <v>10</v>
      </c>
      <c r="C3214" t="s">
        <v>11</v>
      </c>
      <c r="D3214" t="s">
        <v>48</v>
      </c>
      <c r="E3214" s="1">
        <v>44390</v>
      </c>
      <c r="F3214" s="4">
        <v>6706</v>
      </c>
      <c r="G3214">
        <v>320</v>
      </c>
      <c r="H3214" s="3">
        <f>_xlfn.XLOOKUP(sales[[#This Row],[Product]],products[Product],products[Cost per box])*sales[[#This Row],[Boxes]]</f>
        <v>2393.6000000000004</v>
      </c>
      <c r="I3214" s="4">
        <f>sales[[#This Row],[Revenue]]-sales[[#This Row],[Cost]]</f>
        <v>4312.3999999999996</v>
      </c>
    </row>
    <row r="3215" spans="2:9" x14ac:dyDescent="0.25">
      <c r="B3215" t="s">
        <v>25</v>
      </c>
      <c r="C3215" t="s">
        <v>11</v>
      </c>
      <c r="D3215" t="s">
        <v>43</v>
      </c>
      <c r="E3215" s="1">
        <v>44390</v>
      </c>
      <c r="F3215" s="4">
        <v>3472</v>
      </c>
      <c r="G3215">
        <v>205</v>
      </c>
      <c r="H3215" s="3">
        <f>_xlfn.XLOOKUP(sales[[#This Row],[Product]],products[Product],products[Cost per box])*sales[[#This Row],[Boxes]]</f>
        <v>789.25</v>
      </c>
      <c r="I3215" s="4">
        <f>sales[[#This Row],[Revenue]]-sales[[#This Row],[Cost]]</f>
        <v>2682.75</v>
      </c>
    </row>
    <row r="3216" spans="2:9" x14ac:dyDescent="0.25">
      <c r="B3216" t="s">
        <v>29</v>
      </c>
      <c r="C3216" t="s">
        <v>11</v>
      </c>
      <c r="D3216" t="s">
        <v>17</v>
      </c>
      <c r="E3216" s="1">
        <v>44391</v>
      </c>
      <c r="F3216" s="4">
        <v>3367</v>
      </c>
      <c r="G3216">
        <v>241</v>
      </c>
      <c r="H3216" s="3">
        <f>_xlfn.XLOOKUP(sales[[#This Row],[Product]],products[Product],products[Cost per box])*sales[[#This Row],[Boxes]]</f>
        <v>1638.8</v>
      </c>
      <c r="I3216" s="4">
        <f>sales[[#This Row],[Revenue]]-sales[[#This Row],[Cost]]</f>
        <v>1728.2</v>
      </c>
    </row>
    <row r="3217" spans="2:9" x14ac:dyDescent="0.25">
      <c r="B3217" t="s">
        <v>40</v>
      </c>
      <c r="C3217" t="s">
        <v>16</v>
      </c>
      <c r="D3217" t="s">
        <v>38</v>
      </c>
      <c r="E3217" s="1">
        <v>44391</v>
      </c>
      <c r="F3217" s="4">
        <v>3640</v>
      </c>
      <c r="G3217">
        <v>135</v>
      </c>
      <c r="H3217" s="3">
        <f>_xlfn.XLOOKUP(sales[[#This Row],[Product]],products[Product],products[Cost per box])*sales[[#This Row],[Boxes]]</f>
        <v>1341.8999999999999</v>
      </c>
      <c r="I3217" s="4">
        <f>sales[[#This Row],[Revenue]]-sales[[#This Row],[Cost]]</f>
        <v>2298.1000000000004</v>
      </c>
    </row>
    <row r="3218" spans="2:9" x14ac:dyDescent="0.25">
      <c r="B3218" t="s">
        <v>40</v>
      </c>
      <c r="C3218" t="s">
        <v>11</v>
      </c>
      <c r="D3218" t="s">
        <v>47</v>
      </c>
      <c r="E3218" s="1">
        <v>44391</v>
      </c>
      <c r="F3218" s="4">
        <v>476</v>
      </c>
      <c r="G3218">
        <v>26</v>
      </c>
      <c r="H3218" s="3">
        <f>_xlfn.XLOOKUP(sales[[#This Row],[Product]],products[Product],products[Cost per box])*sales[[#This Row],[Boxes]]</f>
        <v>136.76</v>
      </c>
      <c r="I3218" s="4">
        <f>sales[[#This Row],[Revenue]]-sales[[#This Row],[Cost]]</f>
        <v>339.24</v>
      </c>
    </row>
    <row r="3219" spans="2:9" x14ac:dyDescent="0.25">
      <c r="B3219" t="s">
        <v>39</v>
      </c>
      <c r="C3219" t="s">
        <v>9</v>
      </c>
      <c r="D3219" t="s">
        <v>24</v>
      </c>
      <c r="E3219" s="1">
        <v>44391</v>
      </c>
      <c r="F3219" s="4">
        <v>1001</v>
      </c>
      <c r="G3219">
        <v>51</v>
      </c>
      <c r="H3219" s="3">
        <f>_xlfn.XLOOKUP(sales[[#This Row],[Product]],products[Product],products[Cost per box])*sales[[#This Row],[Boxes]]</f>
        <v>536.01</v>
      </c>
      <c r="I3219" s="4">
        <f>sales[[#This Row],[Revenue]]-sales[[#This Row],[Cost]]</f>
        <v>464.99</v>
      </c>
    </row>
    <row r="3220" spans="2:9" x14ac:dyDescent="0.25">
      <c r="B3220" t="s">
        <v>33</v>
      </c>
      <c r="C3220" t="s">
        <v>11</v>
      </c>
      <c r="D3220" t="s">
        <v>7</v>
      </c>
      <c r="E3220" s="1">
        <v>44391</v>
      </c>
      <c r="F3220" s="4">
        <v>2009</v>
      </c>
      <c r="G3220">
        <v>75</v>
      </c>
      <c r="H3220" s="3">
        <f>_xlfn.XLOOKUP(sales[[#This Row],[Product]],products[Product],products[Cost per box])*sales[[#This Row],[Boxes]]</f>
        <v>386.25</v>
      </c>
      <c r="I3220" s="4">
        <f>sales[[#This Row],[Revenue]]-sales[[#This Row],[Cost]]</f>
        <v>1622.75</v>
      </c>
    </row>
    <row r="3221" spans="2:9" x14ac:dyDescent="0.25">
      <c r="B3221" t="s">
        <v>34</v>
      </c>
      <c r="C3221" t="s">
        <v>9</v>
      </c>
      <c r="D3221" t="s">
        <v>22</v>
      </c>
      <c r="E3221" s="1">
        <v>44391</v>
      </c>
      <c r="F3221" s="4">
        <v>3143</v>
      </c>
      <c r="G3221">
        <v>210</v>
      </c>
      <c r="H3221" s="3">
        <f>_xlfn.XLOOKUP(sales[[#This Row],[Product]],products[Product],products[Cost per box])*sales[[#This Row],[Boxes]]</f>
        <v>1726.2</v>
      </c>
      <c r="I3221" s="4">
        <f>sales[[#This Row],[Revenue]]-sales[[#This Row],[Cost]]</f>
        <v>1416.8</v>
      </c>
    </row>
    <row r="3222" spans="2:9" x14ac:dyDescent="0.25">
      <c r="B3222" t="s">
        <v>46</v>
      </c>
      <c r="C3222" t="s">
        <v>27</v>
      </c>
      <c r="D3222" t="s">
        <v>22</v>
      </c>
      <c r="E3222" s="1">
        <v>44391</v>
      </c>
      <c r="F3222" s="4">
        <v>2772</v>
      </c>
      <c r="G3222">
        <v>185</v>
      </c>
      <c r="H3222" s="3">
        <f>_xlfn.XLOOKUP(sales[[#This Row],[Product]],products[Product],products[Cost per box])*sales[[#This Row],[Boxes]]</f>
        <v>1520.7</v>
      </c>
      <c r="I3222" s="4">
        <f>sales[[#This Row],[Revenue]]-sales[[#This Row],[Cost]]</f>
        <v>1251.3</v>
      </c>
    </row>
    <row r="3223" spans="2:9" x14ac:dyDescent="0.25">
      <c r="B3223" t="s">
        <v>10</v>
      </c>
      <c r="C3223" t="s">
        <v>11</v>
      </c>
      <c r="D3223" t="s">
        <v>43</v>
      </c>
      <c r="E3223" s="1">
        <v>44391</v>
      </c>
      <c r="F3223" s="4">
        <v>1666</v>
      </c>
      <c r="G3223">
        <v>93</v>
      </c>
      <c r="H3223" s="3">
        <f>_xlfn.XLOOKUP(sales[[#This Row],[Product]],products[Product],products[Cost per box])*sales[[#This Row],[Boxes]]</f>
        <v>358.05</v>
      </c>
      <c r="I3223" s="4">
        <f>sales[[#This Row],[Revenue]]-sales[[#This Row],[Cost]]</f>
        <v>1307.95</v>
      </c>
    </row>
    <row r="3224" spans="2:9" x14ac:dyDescent="0.25">
      <c r="B3224" t="s">
        <v>40</v>
      </c>
      <c r="C3224" t="s">
        <v>9</v>
      </c>
      <c r="D3224" t="s">
        <v>50</v>
      </c>
      <c r="E3224" s="1">
        <v>44391</v>
      </c>
      <c r="F3224" s="4">
        <v>5607</v>
      </c>
      <c r="G3224">
        <v>770</v>
      </c>
      <c r="H3224" s="3">
        <f>_xlfn.XLOOKUP(sales[[#This Row],[Product]],products[Product],products[Cost per box])*sales[[#This Row],[Boxes]]</f>
        <v>9555.7000000000007</v>
      </c>
      <c r="I3224" s="4">
        <f>sales[[#This Row],[Revenue]]-sales[[#This Row],[Cost]]</f>
        <v>-3948.7000000000007</v>
      </c>
    </row>
    <row r="3225" spans="2:9" x14ac:dyDescent="0.25">
      <c r="B3225" t="s">
        <v>25</v>
      </c>
      <c r="C3225" t="s">
        <v>16</v>
      </c>
      <c r="D3225" t="s">
        <v>50</v>
      </c>
      <c r="E3225" s="1">
        <v>44391</v>
      </c>
      <c r="F3225" s="4">
        <v>2282</v>
      </c>
      <c r="G3225">
        <v>286</v>
      </c>
      <c r="H3225" s="3">
        <f>_xlfn.XLOOKUP(sales[[#This Row],[Product]],products[Product],products[Cost per box])*sales[[#This Row],[Boxes]]</f>
        <v>3549.26</v>
      </c>
      <c r="I3225" s="4">
        <f>sales[[#This Row],[Revenue]]-sales[[#This Row],[Cost]]</f>
        <v>-1267.2600000000002</v>
      </c>
    </row>
    <row r="3226" spans="2:9" x14ac:dyDescent="0.25">
      <c r="B3226" t="s">
        <v>20</v>
      </c>
      <c r="C3226" t="s">
        <v>27</v>
      </c>
      <c r="D3226" t="s">
        <v>45</v>
      </c>
      <c r="E3226" s="1">
        <v>44391</v>
      </c>
      <c r="F3226" s="4">
        <v>10955</v>
      </c>
      <c r="G3226">
        <v>700</v>
      </c>
      <c r="H3226" s="3">
        <f>_xlfn.XLOOKUP(sales[[#This Row],[Product]],products[Product],products[Cost per box])*sales[[#This Row],[Boxes]]</f>
        <v>5411</v>
      </c>
      <c r="I3226" s="4">
        <f>sales[[#This Row],[Revenue]]-sales[[#This Row],[Cost]]</f>
        <v>5544</v>
      </c>
    </row>
    <row r="3227" spans="2:9" x14ac:dyDescent="0.25">
      <c r="B3227" t="s">
        <v>10</v>
      </c>
      <c r="C3227" t="s">
        <v>27</v>
      </c>
      <c r="D3227" t="s">
        <v>45</v>
      </c>
      <c r="E3227" s="1">
        <v>44392</v>
      </c>
      <c r="F3227" s="4">
        <v>259</v>
      </c>
      <c r="G3227">
        <v>15</v>
      </c>
      <c r="H3227" s="3">
        <f>_xlfn.XLOOKUP(sales[[#This Row],[Product]],products[Product],products[Cost per box])*sales[[#This Row],[Boxes]]</f>
        <v>115.95</v>
      </c>
      <c r="I3227" s="4">
        <f>sales[[#This Row],[Revenue]]-sales[[#This Row],[Cost]]</f>
        <v>143.05000000000001</v>
      </c>
    </row>
    <row r="3228" spans="2:9" x14ac:dyDescent="0.25">
      <c r="B3228" t="s">
        <v>29</v>
      </c>
      <c r="C3228" t="s">
        <v>16</v>
      </c>
      <c r="D3228" t="s">
        <v>42</v>
      </c>
      <c r="E3228" s="1">
        <v>44392</v>
      </c>
      <c r="F3228" s="4">
        <v>5229</v>
      </c>
      <c r="G3228">
        <v>374</v>
      </c>
      <c r="H3228" s="3">
        <f>_xlfn.XLOOKUP(sales[[#This Row],[Product]],products[Product],products[Cost per box])*sales[[#This Row],[Boxes]]</f>
        <v>1772.76</v>
      </c>
      <c r="I3228" s="4">
        <f>sales[[#This Row],[Revenue]]-sales[[#This Row],[Cost]]</f>
        <v>3456.24</v>
      </c>
    </row>
    <row r="3229" spans="2:9" x14ac:dyDescent="0.25">
      <c r="B3229" t="s">
        <v>34</v>
      </c>
      <c r="C3229" t="s">
        <v>6</v>
      </c>
      <c r="D3229" t="s">
        <v>45</v>
      </c>
      <c r="E3229" s="1">
        <v>44392</v>
      </c>
      <c r="F3229" s="4">
        <v>1211</v>
      </c>
      <c r="G3229">
        <v>81</v>
      </c>
      <c r="H3229" s="3">
        <f>_xlfn.XLOOKUP(sales[[#This Row],[Product]],products[Product],products[Cost per box])*sales[[#This Row],[Boxes]]</f>
        <v>626.13</v>
      </c>
      <c r="I3229" s="4">
        <f>sales[[#This Row],[Revenue]]-sales[[#This Row],[Cost]]</f>
        <v>584.87</v>
      </c>
    </row>
    <row r="3230" spans="2:9" x14ac:dyDescent="0.25">
      <c r="B3230" t="s">
        <v>5</v>
      </c>
      <c r="C3230" t="s">
        <v>21</v>
      </c>
      <c r="D3230" t="s">
        <v>7</v>
      </c>
      <c r="E3230" s="1">
        <v>44392</v>
      </c>
      <c r="F3230" s="4">
        <v>5313</v>
      </c>
      <c r="G3230">
        <v>197</v>
      </c>
      <c r="H3230" s="3">
        <f>_xlfn.XLOOKUP(sales[[#This Row],[Product]],products[Product],products[Cost per box])*sales[[#This Row],[Boxes]]</f>
        <v>1014.5500000000001</v>
      </c>
      <c r="I3230" s="4">
        <f>sales[[#This Row],[Revenue]]-sales[[#This Row],[Cost]]</f>
        <v>4298.45</v>
      </c>
    </row>
    <row r="3231" spans="2:9" x14ac:dyDescent="0.25">
      <c r="B3231" t="s">
        <v>25</v>
      </c>
      <c r="C3231" t="s">
        <v>16</v>
      </c>
      <c r="D3231" t="s">
        <v>31</v>
      </c>
      <c r="E3231" s="1">
        <v>44392</v>
      </c>
      <c r="F3231" s="4">
        <v>10003</v>
      </c>
      <c r="G3231">
        <v>1400</v>
      </c>
      <c r="H3231" s="3">
        <f>_xlfn.XLOOKUP(sales[[#This Row],[Product]],products[Product],products[Cost per box])*sales[[#This Row],[Boxes]]</f>
        <v>8008</v>
      </c>
      <c r="I3231" s="4">
        <f>sales[[#This Row],[Revenue]]-sales[[#This Row],[Cost]]</f>
        <v>1995</v>
      </c>
    </row>
    <row r="3232" spans="2:9" x14ac:dyDescent="0.25">
      <c r="B3232" t="s">
        <v>13</v>
      </c>
      <c r="C3232" t="s">
        <v>16</v>
      </c>
      <c r="D3232" t="s">
        <v>31</v>
      </c>
      <c r="E3232" s="1">
        <v>44392</v>
      </c>
      <c r="F3232" s="4">
        <v>140</v>
      </c>
      <c r="G3232">
        <v>18</v>
      </c>
      <c r="H3232" s="3">
        <f>_xlfn.XLOOKUP(sales[[#This Row],[Product]],products[Product],products[Cost per box])*sales[[#This Row],[Boxes]]</f>
        <v>102.96</v>
      </c>
      <c r="I3232" s="4">
        <f>sales[[#This Row],[Revenue]]-sales[[#This Row],[Cost]]</f>
        <v>37.040000000000006</v>
      </c>
    </row>
    <row r="3233" spans="2:9" x14ac:dyDescent="0.25">
      <c r="B3233" t="s">
        <v>13</v>
      </c>
      <c r="C3233" t="s">
        <v>11</v>
      </c>
      <c r="D3233" t="s">
        <v>48</v>
      </c>
      <c r="E3233" s="1">
        <v>44392</v>
      </c>
      <c r="F3233" s="4">
        <v>9345</v>
      </c>
      <c r="G3233">
        <v>425</v>
      </c>
      <c r="H3233" s="3">
        <f>_xlfn.XLOOKUP(sales[[#This Row],[Product]],products[Product],products[Cost per box])*sales[[#This Row],[Boxes]]</f>
        <v>3179</v>
      </c>
      <c r="I3233" s="4">
        <f>sales[[#This Row],[Revenue]]-sales[[#This Row],[Cost]]</f>
        <v>6166</v>
      </c>
    </row>
    <row r="3234" spans="2:9" x14ac:dyDescent="0.25">
      <c r="B3234" t="s">
        <v>29</v>
      </c>
      <c r="C3234" t="s">
        <v>9</v>
      </c>
      <c r="D3234" t="s">
        <v>36</v>
      </c>
      <c r="E3234" s="1">
        <v>44392</v>
      </c>
      <c r="F3234" s="4">
        <v>4921</v>
      </c>
      <c r="G3234">
        <v>329</v>
      </c>
      <c r="H3234" s="3">
        <f>_xlfn.XLOOKUP(sales[[#This Row],[Product]],products[Product],products[Cost per box])*sales[[#This Row],[Boxes]]</f>
        <v>1658.16</v>
      </c>
      <c r="I3234" s="4">
        <f>sales[[#This Row],[Revenue]]-sales[[#This Row],[Cost]]</f>
        <v>3262.84</v>
      </c>
    </row>
    <row r="3235" spans="2:9" x14ac:dyDescent="0.25">
      <c r="B3235" t="s">
        <v>10</v>
      </c>
      <c r="C3235" t="s">
        <v>21</v>
      </c>
      <c r="D3235" t="s">
        <v>45</v>
      </c>
      <c r="E3235" s="1">
        <v>44392</v>
      </c>
      <c r="F3235" s="4">
        <v>3556</v>
      </c>
      <c r="G3235">
        <v>223</v>
      </c>
      <c r="H3235" s="3">
        <f>_xlfn.XLOOKUP(sales[[#This Row],[Product]],products[Product],products[Cost per box])*sales[[#This Row],[Boxes]]</f>
        <v>1723.7900000000002</v>
      </c>
      <c r="I3235" s="4">
        <f>sales[[#This Row],[Revenue]]-sales[[#This Row],[Cost]]</f>
        <v>1832.2099999999998</v>
      </c>
    </row>
    <row r="3236" spans="2:9" x14ac:dyDescent="0.25">
      <c r="B3236" t="s">
        <v>32</v>
      </c>
      <c r="C3236" t="s">
        <v>11</v>
      </c>
      <c r="D3236" t="s">
        <v>31</v>
      </c>
      <c r="E3236" s="1">
        <v>44392</v>
      </c>
      <c r="F3236" s="4">
        <v>8988</v>
      </c>
      <c r="G3236">
        <v>1120</v>
      </c>
      <c r="H3236" s="3">
        <f>_xlfn.XLOOKUP(sales[[#This Row],[Product]],products[Product],products[Cost per box])*sales[[#This Row],[Boxes]]</f>
        <v>6406.4</v>
      </c>
      <c r="I3236" s="4">
        <f>sales[[#This Row],[Revenue]]-sales[[#This Row],[Cost]]</f>
        <v>2581.6000000000004</v>
      </c>
    </row>
    <row r="3237" spans="2:9" x14ac:dyDescent="0.25">
      <c r="B3237" t="s">
        <v>13</v>
      </c>
      <c r="C3237" t="s">
        <v>27</v>
      </c>
      <c r="D3237" t="s">
        <v>36</v>
      </c>
      <c r="E3237" s="1">
        <v>44393</v>
      </c>
      <c r="F3237" s="4">
        <v>5082</v>
      </c>
      <c r="G3237">
        <v>363</v>
      </c>
      <c r="H3237" s="3">
        <f>_xlfn.XLOOKUP(sales[[#This Row],[Product]],products[Product],products[Cost per box])*sales[[#This Row],[Boxes]]</f>
        <v>1829.52</v>
      </c>
      <c r="I3237" s="4">
        <f>sales[[#This Row],[Revenue]]-sales[[#This Row],[Cost]]</f>
        <v>3252.48</v>
      </c>
    </row>
    <row r="3238" spans="2:9" x14ac:dyDescent="0.25">
      <c r="B3238" t="s">
        <v>51</v>
      </c>
      <c r="C3238" t="s">
        <v>16</v>
      </c>
      <c r="D3238" t="s">
        <v>35</v>
      </c>
      <c r="E3238" s="1">
        <v>44393</v>
      </c>
      <c r="F3238" s="4">
        <v>3808</v>
      </c>
      <c r="G3238">
        <v>318</v>
      </c>
      <c r="H3238" s="3">
        <f>_xlfn.XLOOKUP(sales[[#This Row],[Product]],products[Product],products[Cost per box])*sales[[#This Row],[Boxes]]</f>
        <v>842.69999999999993</v>
      </c>
      <c r="I3238" s="4">
        <f>sales[[#This Row],[Revenue]]-sales[[#This Row],[Cost]]</f>
        <v>2965.3</v>
      </c>
    </row>
    <row r="3239" spans="2:9" x14ac:dyDescent="0.25">
      <c r="B3239" t="s">
        <v>18</v>
      </c>
      <c r="C3239" t="s">
        <v>6</v>
      </c>
      <c r="D3239" t="s">
        <v>31</v>
      </c>
      <c r="E3239" s="1">
        <v>44393</v>
      </c>
      <c r="F3239" s="4">
        <v>203</v>
      </c>
      <c r="G3239">
        <v>23</v>
      </c>
      <c r="H3239" s="3">
        <f>_xlfn.XLOOKUP(sales[[#This Row],[Product]],products[Product],products[Cost per box])*sales[[#This Row],[Boxes]]</f>
        <v>131.56</v>
      </c>
      <c r="I3239" s="4">
        <f>sales[[#This Row],[Revenue]]-sales[[#This Row],[Cost]]</f>
        <v>71.44</v>
      </c>
    </row>
    <row r="3240" spans="2:9" x14ac:dyDescent="0.25">
      <c r="B3240" t="s">
        <v>49</v>
      </c>
      <c r="C3240" t="s">
        <v>9</v>
      </c>
      <c r="D3240" t="s">
        <v>24</v>
      </c>
      <c r="E3240" s="1">
        <v>44393</v>
      </c>
      <c r="F3240" s="4">
        <v>560</v>
      </c>
      <c r="G3240">
        <v>27</v>
      </c>
      <c r="H3240" s="3">
        <f>_xlfn.XLOOKUP(sales[[#This Row],[Product]],products[Product],products[Cost per box])*sales[[#This Row],[Boxes]]</f>
        <v>283.77</v>
      </c>
      <c r="I3240" s="4">
        <f>sales[[#This Row],[Revenue]]-sales[[#This Row],[Cost]]</f>
        <v>276.23</v>
      </c>
    </row>
    <row r="3241" spans="2:9" x14ac:dyDescent="0.25">
      <c r="B3241" t="s">
        <v>40</v>
      </c>
      <c r="C3241" t="s">
        <v>21</v>
      </c>
      <c r="D3241" t="s">
        <v>43</v>
      </c>
      <c r="E3241" s="1">
        <v>44393</v>
      </c>
      <c r="F3241" s="4">
        <v>7973</v>
      </c>
      <c r="G3241">
        <v>420</v>
      </c>
      <c r="H3241" s="3">
        <f>_xlfn.XLOOKUP(sales[[#This Row],[Product]],products[Product],products[Cost per box])*sales[[#This Row],[Boxes]]</f>
        <v>1617</v>
      </c>
      <c r="I3241" s="4">
        <f>sales[[#This Row],[Revenue]]-sales[[#This Row],[Cost]]</f>
        <v>6356</v>
      </c>
    </row>
    <row r="3242" spans="2:9" x14ac:dyDescent="0.25">
      <c r="B3242" t="s">
        <v>10</v>
      </c>
      <c r="C3242" t="s">
        <v>27</v>
      </c>
      <c r="D3242" t="s">
        <v>42</v>
      </c>
      <c r="E3242" s="1">
        <v>44393</v>
      </c>
      <c r="F3242" s="4">
        <v>91</v>
      </c>
      <c r="G3242">
        <v>6</v>
      </c>
      <c r="H3242" s="3">
        <f>_xlfn.XLOOKUP(sales[[#This Row],[Product]],products[Product],products[Cost per box])*sales[[#This Row],[Boxes]]</f>
        <v>28.44</v>
      </c>
      <c r="I3242" s="4">
        <f>sales[[#This Row],[Revenue]]-sales[[#This Row],[Cost]]</f>
        <v>62.56</v>
      </c>
    </row>
    <row r="3243" spans="2:9" x14ac:dyDescent="0.25">
      <c r="B3243" t="s">
        <v>5</v>
      </c>
      <c r="C3243" t="s">
        <v>9</v>
      </c>
      <c r="D3243" t="s">
        <v>22</v>
      </c>
      <c r="E3243" s="1">
        <v>44393</v>
      </c>
      <c r="F3243" s="4">
        <v>13342</v>
      </c>
      <c r="G3243">
        <v>910</v>
      </c>
      <c r="H3243" s="3">
        <f>_xlfn.XLOOKUP(sales[[#This Row],[Product]],products[Product],products[Cost per box])*sales[[#This Row],[Boxes]]</f>
        <v>7480.2000000000007</v>
      </c>
      <c r="I3243" s="4">
        <f>sales[[#This Row],[Revenue]]-sales[[#This Row],[Cost]]</f>
        <v>5861.7999999999993</v>
      </c>
    </row>
    <row r="3244" spans="2:9" x14ac:dyDescent="0.25">
      <c r="B3244" t="s">
        <v>20</v>
      </c>
      <c r="C3244" t="s">
        <v>21</v>
      </c>
      <c r="D3244" t="s">
        <v>19</v>
      </c>
      <c r="E3244" s="1">
        <v>44393</v>
      </c>
      <c r="F3244" s="4">
        <v>7406</v>
      </c>
      <c r="G3244">
        <v>436</v>
      </c>
      <c r="H3244" s="3">
        <f>_xlfn.XLOOKUP(sales[[#This Row],[Product]],products[Product],products[Cost per box])*sales[[#This Row],[Boxes]]</f>
        <v>4460.28</v>
      </c>
      <c r="I3244" s="4">
        <f>sales[[#This Row],[Revenue]]-sales[[#This Row],[Cost]]</f>
        <v>2945.7200000000003</v>
      </c>
    </row>
    <row r="3245" spans="2:9" x14ac:dyDescent="0.25">
      <c r="B3245" t="s">
        <v>23</v>
      </c>
      <c r="C3245" t="s">
        <v>6</v>
      </c>
      <c r="D3245" t="s">
        <v>22</v>
      </c>
      <c r="E3245" s="1">
        <v>44393</v>
      </c>
      <c r="F3245" s="4">
        <v>7679</v>
      </c>
      <c r="G3245">
        <v>549</v>
      </c>
      <c r="H3245" s="3">
        <f>_xlfn.XLOOKUP(sales[[#This Row],[Product]],products[Product],products[Cost per box])*sales[[#This Row],[Boxes]]</f>
        <v>4512.7800000000007</v>
      </c>
      <c r="I3245" s="4">
        <f>sales[[#This Row],[Revenue]]-sales[[#This Row],[Cost]]</f>
        <v>3166.2199999999993</v>
      </c>
    </row>
    <row r="3246" spans="2:9" x14ac:dyDescent="0.25">
      <c r="B3246" t="s">
        <v>25</v>
      </c>
      <c r="C3246" t="s">
        <v>16</v>
      </c>
      <c r="D3246" t="s">
        <v>43</v>
      </c>
      <c r="E3246" s="1">
        <v>44393</v>
      </c>
      <c r="F3246" s="4">
        <v>7777</v>
      </c>
      <c r="G3246">
        <v>458</v>
      </c>
      <c r="H3246" s="3">
        <f>_xlfn.XLOOKUP(sales[[#This Row],[Product]],products[Product],products[Cost per box])*sales[[#This Row],[Boxes]]</f>
        <v>1763.3</v>
      </c>
      <c r="I3246" s="4">
        <f>sales[[#This Row],[Revenue]]-sales[[#This Row],[Cost]]</f>
        <v>6013.7</v>
      </c>
    </row>
    <row r="3247" spans="2:9" x14ac:dyDescent="0.25">
      <c r="B3247" t="s">
        <v>33</v>
      </c>
      <c r="C3247" t="s">
        <v>16</v>
      </c>
      <c r="D3247" t="s">
        <v>19</v>
      </c>
      <c r="E3247" s="1">
        <v>44393</v>
      </c>
      <c r="F3247" s="4">
        <v>7315</v>
      </c>
      <c r="G3247">
        <v>407</v>
      </c>
      <c r="H3247" s="3">
        <f>_xlfn.XLOOKUP(sales[[#This Row],[Product]],products[Product],products[Cost per box])*sales[[#This Row],[Boxes]]</f>
        <v>4163.6100000000006</v>
      </c>
      <c r="I3247" s="4">
        <f>sales[[#This Row],[Revenue]]-sales[[#This Row],[Cost]]</f>
        <v>3151.3899999999994</v>
      </c>
    </row>
    <row r="3248" spans="2:9" x14ac:dyDescent="0.25">
      <c r="B3248" t="s">
        <v>40</v>
      </c>
      <c r="C3248" t="s">
        <v>6</v>
      </c>
      <c r="D3248" t="s">
        <v>45</v>
      </c>
      <c r="E3248" s="1">
        <v>44393</v>
      </c>
      <c r="F3248" s="4">
        <v>4795</v>
      </c>
      <c r="G3248">
        <v>283</v>
      </c>
      <c r="H3248" s="3">
        <f>_xlfn.XLOOKUP(sales[[#This Row],[Product]],products[Product],products[Cost per box])*sales[[#This Row],[Boxes]]</f>
        <v>2187.59</v>
      </c>
      <c r="I3248" s="4">
        <f>sales[[#This Row],[Revenue]]-sales[[#This Row],[Cost]]</f>
        <v>2607.41</v>
      </c>
    </row>
    <row r="3249" spans="2:9" x14ac:dyDescent="0.25">
      <c r="B3249" t="s">
        <v>15</v>
      </c>
      <c r="C3249" t="s">
        <v>27</v>
      </c>
      <c r="D3249" t="s">
        <v>43</v>
      </c>
      <c r="E3249" s="1">
        <v>44393</v>
      </c>
      <c r="F3249" s="4">
        <v>4998</v>
      </c>
      <c r="G3249">
        <v>294</v>
      </c>
      <c r="H3249" s="3">
        <f>_xlfn.XLOOKUP(sales[[#This Row],[Product]],products[Product],products[Cost per box])*sales[[#This Row],[Boxes]]</f>
        <v>1131.9000000000001</v>
      </c>
      <c r="I3249" s="4">
        <f>sales[[#This Row],[Revenue]]-sales[[#This Row],[Cost]]</f>
        <v>3866.1</v>
      </c>
    </row>
    <row r="3250" spans="2:9" x14ac:dyDescent="0.25">
      <c r="B3250" t="s">
        <v>34</v>
      </c>
      <c r="C3250" t="s">
        <v>21</v>
      </c>
      <c r="D3250" t="s">
        <v>52</v>
      </c>
      <c r="E3250" s="1">
        <v>44393</v>
      </c>
      <c r="F3250" s="4">
        <v>1890</v>
      </c>
      <c r="G3250">
        <v>86</v>
      </c>
      <c r="H3250" s="3">
        <f>_xlfn.XLOOKUP(sales[[#This Row],[Product]],products[Product],products[Cost per box])*sales[[#This Row],[Boxes]]</f>
        <v>285.52</v>
      </c>
      <c r="I3250" s="4">
        <f>sales[[#This Row],[Revenue]]-sales[[#This Row],[Cost]]</f>
        <v>1604.48</v>
      </c>
    </row>
    <row r="3251" spans="2:9" x14ac:dyDescent="0.25">
      <c r="B3251" t="s">
        <v>32</v>
      </c>
      <c r="C3251" t="s">
        <v>6</v>
      </c>
      <c r="D3251" t="s">
        <v>28</v>
      </c>
      <c r="E3251" s="1">
        <v>44393</v>
      </c>
      <c r="F3251" s="4">
        <v>4319</v>
      </c>
      <c r="G3251">
        <v>700</v>
      </c>
      <c r="H3251" s="3">
        <f>_xlfn.XLOOKUP(sales[[#This Row],[Product]],products[Product],products[Cost per box])*sales[[#This Row],[Boxes]]</f>
        <v>1931.9999999999998</v>
      </c>
      <c r="I3251" s="4">
        <f>sales[[#This Row],[Revenue]]-sales[[#This Row],[Cost]]</f>
        <v>2387</v>
      </c>
    </row>
    <row r="3252" spans="2:9" x14ac:dyDescent="0.25">
      <c r="B3252" t="s">
        <v>33</v>
      </c>
      <c r="C3252" t="s">
        <v>11</v>
      </c>
      <c r="D3252" t="s">
        <v>12</v>
      </c>
      <c r="E3252" s="1">
        <v>44393</v>
      </c>
      <c r="F3252" s="4">
        <v>10878</v>
      </c>
      <c r="G3252">
        <v>436</v>
      </c>
      <c r="H3252" s="3">
        <f>_xlfn.XLOOKUP(sales[[#This Row],[Product]],products[Product],products[Cost per box])*sales[[#This Row],[Boxes]]</f>
        <v>3675.48</v>
      </c>
      <c r="I3252" s="4">
        <f>sales[[#This Row],[Revenue]]-sales[[#This Row],[Cost]]</f>
        <v>7202.52</v>
      </c>
    </row>
    <row r="3253" spans="2:9" x14ac:dyDescent="0.25">
      <c r="B3253" t="s">
        <v>8</v>
      </c>
      <c r="C3253" t="s">
        <v>16</v>
      </c>
      <c r="D3253" t="s">
        <v>28</v>
      </c>
      <c r="E3253" s="1">
        <v>44393</v>
      </c>
      <c r="F3253" s="4">
        <v>4627</v>
      </c>
      <c r="G3253">
        <v>515</v>
      </c>
      <c r="H3253" s="3">
        <f>_xlfn.XLOOKUP(sales[[#This Row],[Product]],products[Product],products[Cost per box])*sales[[#This Row],[Boxes]]</f>
        <v>1421.3999999999999</v>
      </c>
      <c r="I3253" s="4">
        <f>sales[[#This Row],[Revenue]]-sales[[#This Row],[Cost]]</f>
        <v>3205.6000000000004</v>
      </c>
    </row>
    <row r="3254" spans="2:9" x14ac:dyDescent="0.25">
      <c r="B3254" t="s">
        <v>40</v>
      </c>
      <c r="C3254" t="s">
        <v>27</v>
      </c>
      <c r="D3254" t="s">
        <v>7</v>
      </c>
      <c r="E3254" s="1">
        <v>44393</v>
      </c>
      <c r="F3254" s="4">
        <v>2870</v>
      </c>
      <c r="G3254">
        <v>115</v>
      </c>
      <c r="H3254" s="3">
        <f>_xlfn.XLOOKUP(sales[[#This Row],[Product]],products[Product],products[Cost per box])*sales[[#This Row],[Boxes]]</f>
        <v>592.25</v>
      </c>
      <c r="I3254" s="4">
        <f>sales[[#This Row],[Revenue]]-sales[[#This Row],[Cost]]</f>
        <v>2277.75</v>
      </c>
    </row>
    <row r="3255" spans="2:9" x14ac:dyDescent="0.25">
      <c r="B3255" t="s">
        <v>8</v>
      </c>
      <c r="C3255" t="s">
        <v>21</v>
      </c>
      <c r="D3255" t="s">
        <v>14</v>
      </c>
      <c r="E3255" s="1">
        <v>44393</v>
      </c>
      <c r="F3255" s="4">
        <v>5859</v>
      </c>
      <c r="G3255">
        <v>533</v>
      </c>
      <c r="H3255" s="3">
        <f>_xlfn.XLOOKUP(sales[[#This Row],[Product]],products[Product],products[Cost per box])*sales[[#This Row],[Boxes]]</f>
        <v>3363.23</v>
      </c>
      <c r="I3255" s="4">
        <f>sales[[#This Row],[Revenue]]-sales[[#This Row],[Cost]]</f>
        <v>2495.77</v>
      </c>
    </row>
    <row r="3256" spans="2:9" x14ac:dyDescent="0.25">
      <c r="B3256" t="s">
        <v>49</v>
      </c>
      <c r="C3256" t="s">
        <v>9</v>
      </c>
      <c r="D3256" t="s">
        <v>48</v>
      </c>
      <c r="E3256" s="1">
        <v>44393</v>
      </c>
      <c r="F3256" s="4">
        <v>4417</v>
      </c>
      <c r="G3256">
        <v>221</v>
      </c>
      <c r="H3256" s="3">
        <f>_xlfn.XLOOKUP(sales[[#This Row],[Product]],products[Product],products[Cost per box])*sales[[#This Row],[Boxes]]</f>
        <v>1653.0800000000002</v>
      </c>
      <c r="I3256" s="4">
        <f>sales[[#This Row],[Revenue]]-sales[[#This Row],[Cost]]</f>
        <v>2763.92</v>
      </c>
    </row>
    <row r="3257" spans="2:9" x14ac:dyDescent="0.25">
      <c r="B3257" t="s">
        <v>46</v>
      </c>
      <c r="C3257" t="s">
        <v>6</v>
      </c>
      <c r="D3257" t="s">
        <v>44</v>
      </c>
      <c r="E3257" s="1">
        <v>44396</v>
      </c>
      <c r="F3257" s="4">
        <v>413</v>
      </c>
      <c r="G3257">
        <v>18</v>
      </c>
      <c r="H3257" s="3">
        <f>_xlfn.XLOOKUP(sales[[#This Row],[Product]],products[Product],products[Cost per box])*sales[[#This Row],[Boxes]]</f>
        <v>172.26</v>
      </c>
      <c r="I3257" s="4">
        <f>sales[[#This Row],[Revenue]]-sales[[#This Row],[Cost]]</f>
        <v>240.74</v>
      </c>
    </row>
    <row r="3258" spans="2:9" x14ac:dyDescent="0.25">
      <c r="B3258" t="s">
        <v>32</v>
      </c>
      <c r="C3258" t="s">
        <v>27</v>
      </c>
      <c r="D3258" t="s">
        <v>14</v>
      </c>
      <c r="E3258" s="1">
        <v>44396</v>
      </c>
      <c r="F3258" s="4">
        <v>2373</v>
      </c>
      <c r="G3258">
        <v>264</v>
      </c>
      <c r="H3258" s="3">
        <f>_xlfn.XLOOKUP(sales[[#This Row],[Product]],products[Product],products[Cost per box])*sales[[#This Row],[Boxes]]</f>
        <v>1665.84</v>
      </c>
      <c r="I3258" s="4">
        <f>sales[[#This Row],[Revenue]]-sales[[#This Row],[Cost]]</f>
        <v>707.16000000000008</v>
      </c>
    </row>
    <row r="3259" spans="2:9" x14ac:dyDescent="0.25">
      <c r="B3259" t="s">
        <v>37</v>
      </c>
      <c r="C3259" t="s">
        <v>27</v>
      </c>
      <c r="D3259" t="s">
        <v>38</v>
      </c>
      <c r="E3259" s="1">
        <v>44396</v>
      </c>
      <c r="F3259" s="4">
        <v>2667</v>
      </c>
      <c r="G3259">
        <v>112</v>
      </c>
      <c r="H3259" s="3">
        <f>_xlfn.XLOOKUP(sales[[#This Row],[Product]],products[Product],products[Cost per box])*sales[[#This Row],[Boxes]]</f>
        <v>1113.28</v>
      </c>
      <c r="I3259" s="4">
        <f>sales[[#This Row],[Revenue]]-sales[[#This Row],[Cost]]</f>
        <v>1553.72</v>
      </c>
    </row>
    <row r="3260" spans="2:9" x14ac:dyDescent="0.25">
      <c r="B3260" t="s">
        <v>29</v>
      </c>
      <c r="C3260" t="s">
        <v>9</v>
      </c>
      <c r="D3260" t="s">
        <v>17</v>
      </c>
      <c r="E3260" s="1">
        <v>44396</v>
      </c>
      <c r="F3260" s="4">
        <v>126</v>
      </c>
      <c r="G3260">
        <v>8</v>
      </c>
      <c r="H3260" s="3">
        <f>_xlfn.XLOOKUP(sales[[#This Row],[Product]],products[Product],products[Cost per box])*sales[[#This Row],[Boxes]]</f>
        <v>54.4</v>
      </c>
      <c r="I3260" s="4">
        <f>sales[[#This Row],[Revenue]]-sales[[#This Row],[Cost]]</f>
        <v>71.599999999999994</v>
      </c>
    </row>
    <row r="3261" spans="2:9" x14ac:dyDescent="0.25">
      <c r="B3261" t="s">
        <v>18</v>
      </c>
      <c r="C3261" t="s">
        <v>27</v>
      </c>
      <c r="D3261" t="s">
        <v>35</v>
      </c>
      <c r="E3261" s="1">
        <v>44396</v>
      </c>
      <c r="F3261" s="4">
        <v>5362</v>
      </c>
      <c r="G3261">
        <v>383</v>
      </c>
      <c r="H3261" s="3">
        <f>_xlfn.XLOOKUP(sales[[#This Row],[Product]],products[Product],products[Cost per box])*sales[[#This Row],[Boxes]]</f>
        <v>1014.9499999999999</v>
      </c>
      <c r="I3261" s="4">
        <f>sales[[#This Row],[Revenue]]-sales[[#This Row],[Cost]]</f>
        <v>4347.05</v>
      </c>
    </row>
    <row r="3262" spans="2:9" x14ac:dyDescent="0.25">
      <c r="B3262" t="s">
        <v>29</v>
      </c>
      <c r="C3262" t="s">
        <v>21</v>
      </c>
      <c r="D3262" t="s">
        <v>42</v>
      </c>
      <c r="E3262" s="1">
        <v>44396</v>
      </c>
      <c r="F3262" s="4">
        <v>1414</v>
      </c>
      <c r="G3262">
        <v>95</v>
      </c>
      <c r="H3262" s="3">
        <f>_xlfn.XLOOKUP(sales[[#This Row],[Product]],products[Product],products[Cost per box])*sales[[#This Row],[Boxes]]</f>
        <v>450.3</v>
      </c>
      <c r="I3262" s="4">
        <f>sales[[#This Row],[Revenue]]-sales[[#This Row],[Cost]]</f>
        <v>963.7</v>
      </c>
    </row>
    <row r="3263" spans="2:9" x14ac:dyDescent="0.25">
      <c r="B3263" t="s">
        <v>15</v>
      </c>
      <c r="C3263" t="s">
        <v>6</v>
      </c>
      <c r="D3263" t="s">
        <v>50</v>
      </c>
      <c r="E3263" s="1">
        <v>44396</v>
      </c>
      <c r="F3263" s="4">
        <v>8190</v>
      </c>
      <c r="G3263">
        <v>1190</v>
      </c>
      <c r="H3263" s="3">
        <f>_xlfn.XLOOKUP(sales[[#This Row],[Product]],products[Product],products[Cost per box])*sales[[#This Row],[Boxes]]</f>
        <v>14767.9</v>
      </c>
      <c r="I3263" s="4">
        <f>sales[[#This Row],[Revenue]]-sales[[#This Row],[Cost]]</f>
        <v>-6577.9</v>
      </c>
    </row>
    <row r="3264" spans="2:9" x14ac:dyDescent="0.25">
      <c r="B3264" t="s">
        <v>40</v>
      </c>
      <c r="C3264" t="s">
        <v>27</v>
      </c>
      <c r="D3264" t="s">
        <v>28</v>
      </c>
      <c r="E3264" s="1">
        <v>44396</v>
      </c>
      <c r="F3264" s="4">
        <v>2863</v>
      </c>
      <c r="G3264">
        <v>319</v>
      </c>
      <c r="H3264" s="3">
        <f>_xlfn.XLOOKUP(sales[[#This Row],[Product]],products[Product],products[Cost per box])*sales[[#This Row],[Boxes]]</f>
        <v>880.43999999999994</v>
      </c>
      <c r="I3264" s="4">
        <f>sales[[#This Row],[Revenue]]-sales[[#This Row],[Cost]]</f>
        <v>1982.56</v>
      </c>
    </row>
    <row r="3265" spans="2:9" x14ac:dyDescent="0.25">
      <c r="B3265" t="s">
        <v>41</v>
      </c>
      <c r="C3265" t="s">
        <v>27</v>
      </c>
      <c r="D3265" t="s">
        <v>22</v>
      </c>
      <c r="E3265" s="1">
        <v>44396</v>
      </c>
      <c r="F3265" s="4">
        <v>4081</v>
      </c>
      <c r="G3265">
        <v>314</v>
      </c>
      <c r="H3265" s="3">
        <f>_xlfn.XLOOKUP(sales[[#This Row],[Product]],products[Product],products[Cost per box])*sales[[#This Row],[Boxes]]</f>
        <v>2581.0800000000004</v>
      </c>
      <c r="I3265" s="4">
        <f>sales[[#This Row],[Revenue]]-sales[[#This Row],[Cost]]</f>
        <v>1499.9199999999996</v>
      </c>
    </row>
    <row r="3266" spans="2:9" x14ac:dyDescent="0.25">
      <c r="B3266" t="s">
        <v>5</v>
      </c>
      <c r="C3266" t="s">
        <v>9</v>
      </c>
      <c r="D3266" t="s">
        <v>28</v>
      </c>
      <c r="E3266" s="1">
        <v>44396</v>
      </c>
      <c r="F3266" s="4">
        <v>448</v>
      </c>
      <c r="G3266">
        <v>56</v>
      </c>
      <c r="H3266" s="3">
        <f>_xlfn.XLOOKUP(sales[[#This Row],[Product]],products[Product],products[Cost per box])*sales[[#This Row],[Boxes]]</f>
        <v>154.56</v>
      </c>
      <c r="I3266" s="4">
        <f>sales[[#This Row],[Revenue]]-sales[[#This Row],[Cost]]</f>
        <v>293.44</v>
      </c>
    </row>
    <row r="3267" spans="2:9" x14ac:dyDescent="0.25">
      <c r="B3267" t="s">
        <v>39</v>
      </c>
      <c r="C3267" t="s">
        <v>9</v>
      </c>
      <c r="D3267" t="s">
        <v>50</v>
      </c>
      <c r="E3267" s="1">
        <v>44396</v>
      </c>
      <c r="F3267" s="4">
        <v>7070</v>
      </c>
      <c r="G3267">
        <v>700</v>
      </c>
      <c r="H3267" s="3">
        <f>_xlfn.XLOOKUP(sales[[#This Row],[Product]],products[Product],products[Cost per box])*sales[[#This Row],[Boxes]]</f>
        <v>8687</v>
      </c>
      <c r="I3267" s="4">
        <f>sales[[#This Row],[Revenue]]-sales[[#This Row],[Cost]]</f>
        <v>-1617</v>
      </c>
    </row>
    <row r="3268" spans="2:9" x14ac:dyDescent="0.25">
      <c r="B3268" t="s">
        <v>10</v>
      </c>
      <c r="C3268" t="s">
        <v>16</v>
      </c>
      <c r="D3268" t="s">
        <v>24</v>
      </c>
      <c r="E3268" s="1">
        <v>44396</v>
      </c>
      <c r="F3268" s="4">
        <v>2625</v>
      </c>
      <c r="G3268">
        <v>132</v>
      </c>
      <c r="H3268" s="3">
        <f>_xlfn.XLOOKUP(sales[[#This Row],[Product]],products[Product],products[Cost per box])*sales[[#This Row],[Boxes]]</f>
        <v>1387.32</v>
      </c>
      <c r="I3268" s="4">
        <f>sales[[#This Row],[Revenue]]-sales[[#This Row],[Cost]]</f>
        <v>1237.68</v>
      </c>
    </row>
    <row r="3269" spans="2:9" x14ac:dyDescent="0.25">
      <c r="B3269" t="s">
        <v>39</v>
      </c>
      <c r="C3269" t="s">
        <v>6</v>
      </c>
      <c r="D3269" t="s">
        <v>24</v>
      </c>
      <c r="E3269" s="1">
        <v>44396</v>
      </c>
      <c r="F3269" s="4">
        <v>2142</v>
      </c>
      <c r="G3269">
        <v>98</v>
      </c>
      <c r="H3269" s="3">
        <f>_xlfn.XLOOKUP(sales[[#This Row],[Product]],products[Product],products[Cost per box])*sales[[#This Row],[Boxes]]</f>
        <v>1029.98</v>
      </c>
      <c r="I3269" s="4">
        <f>sales[[#This Row],[Revenue]]-sales[[#This Row],[Cost]]</f>
        <v>1112.02</v>
      </c>
    </row>
    <row r="3270" spans="2:9" x14ac:dyDescent="0.25">
      <c r="B3270" t="s">
        <v>41</v>
      </c>
      <c r="C3270" t="s">
        <v>21</v>
      </c>
      <c r="D3270" t="s">
        <v>17</v>
      </c>
      <c r="E3270" s="1">
        <v>44396</v>
      </c>
      <c r="F3270" s="4">
        <v>7182</v>
      </c>
      <c r="G3270">
        <v>513</v>
      </c>
      <c r="H3270" s="3">
        <f>_xlfn.XLOOKUP(sales[[#This Row],[Product]],products[Product],products[Cost per box])*sales[[#This Row],[Boxes]]</f>
        <v>3488.4</v>
      </c>
      <c r="I3270" s="4">
        <f>sales[[#This Row],[Revenue]]-sales[[#This Row],[Cost]]</f>
        <v>3693.6</v>
      </c>
    </row>
    <row r="3271" spans="2:9" x14ac:dyDescent="0.25">
      <c r="B3271" t="s">
        <v>13</v>
      </c>
      <c r="C3271" t="s">
        <v>6</v>
      </c>
      <c r="D3271" t="s">
        <v>22</v>
      </c>
      <c r="E3271" s="1">
        <v>44396</v>
      </c>
      <c r="F3271" s="4">
        <v>3437</v>
      </c>
      <c r="G3271">
        <v>246</v>
      </c>
      <c r="H3271" s="3">
        <f>_xlfn.XLOOKUP(sales[[#This Row],[Product]],products[Product],products[Cost per box])*sales[[#This Row],[Boxes]]</f>
        <v>2022.1200000000001</v>
      </c>
      <c r="I3271" s="4">
        <f>sales[[#This Row],[Revenue]]-sales[[#This Row],[Cost]]</f>
        <v>1414.8799999999999</v>
      </c>
    </row>
    <row r="3272" spans="2:9" x14ac:dyDescent="0.25">
      <c r="B3272" t="s">
        <v>33</v>
      </c>
      <c r="C3272" t="s">
        <v>16</v>
      </c>
      <c r="D3272" t="s">
        <v>30</v>
      </c>
      <c r="E3272" s="1">
        <v>44396</v>
      </c>
      <c r="F3272" s="4">
        <v>8344</v>
      </c>
      <c r="G3272">
        <v>1400</v>
      </c>
      <c r="H3272" s="3">
        <f>_xlfn.XLOOKUP(sales[[#This Row],[Product]],products[Product],products[Cost per box])*sales[[#This Row],[Boxes]]</f>
        <v>5152</v>
      </c>
      <c r="I3272" s="4">
        <f>sales[[#This Row],[Revenue]]-sales[[#This Row],[Cost]]</f>
        <v>3192</v>
      </c>
    </row>
    <row r="3273" spans="2:9" x14ac:dyDescent="0.25">
      <c r="B3273" t="s">
        <v>40</v>
      </c>
      <c r="C3273" t="s">
        <v>6</v>
      </c>
      <c r="D3273" t="s">
        <v>22</v>
      </c>
      <c r="E3273" s="1">
        <v>44396</v>
      </c>
      <c r="F3273" s="4">
        <v>9380</v>
      </c>
      <c r="G3273">
        <v>670</v>
      </c>
      <c r="H3273" s="3">
        <f>_xlfn.XLOOKUP(sales[[#This Row],[Product]],products[Product],products[Cost per box])*sales[[#This Row],[Boxes]]</f>
        <v>5507.4000000000005</v>
      </c>
      <c r="I3273" s="4">
        <f>sales[[#This Row],[Revenue]]-sales[[#This Row],[Cost]]</f>
        <v>3872.5999999999995</v>
      </c>
    </row>
    <row r="3274" spans="2:9" x14ac:dyDescent="0.25">
      <c r="B3274" t="s">
        <v>51</v>
      </c>
      <c r="C3274" t="s">
        <v>16</v>
      </c>
      <c r="D3274" t="s">
        <v>7</v>
      </c>
      <c r="E3274" s="1">
        <v>44396</v>
      </c>
      <c r="F3274" s="4">
        <v>2296</v>
      </c>
      <c r="G3274">
        <v>96</v>
      </c>
      <c r="H3274" s="3">
        <f>_xlfn.XLOOKUP(sales[[#This Row],[Product]],products[Product],products[Cost per box])*sales[[#This Row],[Boxes]]</f>
        <v>494.40000000000003</v>
      </c>
      <c r="I3274" s="4">
        <f>sales[[#This Row],[Revenue]]-sales[[#This Row],[Cost]]</f>
        <v>1801.6</v>
      </c>
    </row>
    <row r="3275" spans="2:9" x14ac:dyDescent="0.25">
      <c r="B3275" t="s">
        <v>37</v>
      </c>
      <c r="C3275" t="s">
        <v>16</v>
      </c>
      <c r="D3275" t="s">
        <v>24</v>
      </c>
      <c r="E3275" s="1">
        <v>44396</v>
      </c>
      <c r="F3275" s="4">
        <v>3787</v>
      </c>
      <c r="G3275">
        <v>173</v>
      </c>
      <c r="H3275" s="3">
        <f>_xlfn.XLOOKUP(sales[[#This Row],[Product]],products[Product],products[Cost per box])*sales[[#This Row],[Boxes]]</f>
        <v>1818.23</v>
      </c>
      <c r="I3275" s="4">
        <f>sales[[#This Row],[Revenue]]-sales[[#This Row],[Cost]]</f>
        <v>1968.77</v>
      </c>
    </row>
    <row r="3276" spans="2:9" x14ac:dyDescent="0.25">
      <c r="B3276" t="s">
        <v>25</v>
      </c>
      <c r="C3276" t="s">
        <v>6</v>
      </c>
      <c r="D3276" t="s">
        <v>22</v>
      </c>
      <c r="E3276" s="1">
        <v>44396</v>
      </c>
      <c r="F3276" s="4">
        <v>7420</v>
      </c>
      <c r="G3276">
        <v>495</v>
      </c>
      <c r="H3276" s="3">
        <f>_xlfn.XLOOKUP(sales[[#This Row],[Product]],products[Product],products[Cost per box])*sales[[#This Row],[Boxes]]</f>
        <v>4068.9</v>
      </c>
      <c r="I3276" s="4">
        <f>sales[[#This Row],[Revenue]]-sales[[#This Row],[Cost]]</f>
        <v>3351.1</v>
      </c>
    </row>
    <row r="3277" spans="2:9" x14ac:dyDescent="0.25">
      <c r="B3277" t="s">
        <v>32</v>
      </c>
      <c r="C3277" t="s">
        <v>9</v>
      </c>
      <c r="D3277" t="s">
        <v>31</v>
      </c>
      <c r="E3277" s="1">
        <v>44396</v>
      </c>
      <c r="F3277" s="4">
        <v>5789</v>
      </c>
      <c r="G3277">
        <v>644</v>
      </c>
      <c r="H3277" s="3">
        <f>_xlfn.XLOOKUP(sales[[#This Row],[Product]],products[Product],products[Cost per box])*sales[[#This Row],[Boxes]]</f>
        <v>3683.68</v>
      </c>
      <c r="I3277" s="4">
        <f>sales[[#This Row],[Revenue]]-sales[[#This Row],[Cost]]</f>
        <v>2105.3200000000002</v>
      </c>
    </row>
    <row r="3278" spans="2:9" x14ac:dyDescent="0.25">
      <c r="B3278" t="s">
        <v>15</v>
      </c>
      <c r="C3278" t="s">
        <v>16</v>
      </c>
      <c r="D3278" t="s">
        <v>52</v>
      </c>
      <c r="E3278" s="1">
        <v>44396</v>
      </c>
      <c r="F3278" s="4">
        <v>4893</v>
      </c>
      <c r="G3278">
        <v>196</v>
      </c>
      <c r="H3278" s="3">
        <f>_xlfn.XLOOKUP(sales[[#This Row],[Product]],products[Product],products[Cost per box])*sales[[#This Row],[Boxes]]</f>
        <v>650.71999999999991</v>
      </c>
      <c r="I3278" s="4">
        <f>sales[[#This Row],[Revenue]]-sales[[#This Row],[Cost]]</f>
        <v>4242.28</v>
      </c>
    </row>
    <row r="3279" spans="2:9" x14ac:dyDescent="0.25">
      <c r="B3279" t="s">
        <v>20</v>
      </c>
      <c r="C3279" t="s">
        <v>9</v>
      </c>
      <c r="D3279" t="s">
        <v>26</v>
      </c>
      <c r="E3279" s="1">
        <v>44396</v>
      </c>
      <c r="F3279" s="4">
        <v>3171</v>
      </c>
      <c r="G3279">
        <v>187</v>
      </c>
      <c r="H3279" s="3">
        <f>_xlfn.XLOOKUP(sales[[#This Row],[Product]],products[Product],products[Cost per box])*sales[[#This Row],[Boxes]]</f>
        <v>1202.4099999999999</v>
      </c>
      <c r="I3279" s="4">
        <f>sales[[#This Row],[Revenue]]-sales[[#This Row],[Cost]]</f>
        <v>1968.5900000000001</v>
      </c>
    </row>
    <row r="3280" spans="2:9" x14ac:dyDescent="0.25">
      <c r="B3280" t="s">
        <v>5</v>
      </c>
      <c r="C3280" t="s">
        <v>9</v>
      </c>
      <c r="D3280" t="s">
        <v>26</v>
      </c>
      <c r="E3280" s="1">
        <v>44396</v>
      </c>
      <c r="F3280" s="4">
        <v>1428</v>
      </c>
      <c r="G3280">
        <v>84</v>
      </c>
      <c r="H3280" s="3">
        <f>_xlfn.XLOOKUP(sales[[#This Row],[Product]],products[Product],products[Cost per box])*sales[[#This Row],[Boxes]]</f>
        <v>540.12</v>
      </c>
      <c r="I3280" s="4">
        <f>sales[[#This Row],[Revenue]]-sales[[#This Row],[Cost]]</f>
        <v>887.88</v>
      </c>
    </row>
    <row r="3281" spans="2:9" x14ac:dyDescent="0.25">
      <c r="B3281" t="s">
        <v>20</v>
      </c>
      <c r="C3281" t="s">
        <v>11</v>
      </c>
      <c r="D3281" t="s">
        <v>12</v>
      </c>
      <c r="E3281" s="1">
        <v>44396</v>
      </c>
      <c r="F3281" s="4">
        <v>658</v>
      </c>
      <c r="G3281">
        <v>27</v>
      </c>
      <c r="H3281" s="3">
        <f>_xlfn.XLOOKUP(sales[[#This Row],[Product]],products[Product],products[Cost per box])*sales[[#This Row],[Boxes]]</f>
        <v>227.60999999999999</v>
      </c>
      <c r="I3281" s="4">
        <f>sales[[#This Row],[Revenue]]-sales[[#This Row],[Cost]]</f>
        <v>430.39</v>
      </c>
    </row>
    <row r="3282" spans="2:9" x14ac:dyDescent="0.25">
      <c r="B3282" t="s">
        <v>40</v>
      </c>
      <c r="C3282" t="s">
        <v>11</v>
      </c>
      <c r="D3282" t="s">
        <v>43</v>
      </c>
      <c r="E3282" s="1">
        <v>44396</v>
      </c>
      <c r="F3282" s="4">
        <v>9338</v>
      </c>
      <c r="G3282">
        <v>550</v>
      </c>
      <c r="H3282" s="3">
        <f>_xlfn.XLOOKUP(sales[[#This Row],[Product]],products[Product],products[Cost per box])*sales[[#This Row],[Boxes]]</f>
        <v>2117.5</v>
      </c>
      <c r="I3282" s="4">
        <f>sales[[#This Row],[Revenue]]-sales[[#This Row],[Cost]]</f>
        <v>7220.5</v>
      </c>
    </row>
    <row r="3283" spans="2:9" x14ac:dyDescent="0.25">
      <c r="B3283" t="s">
        <v>23</v>
      </c>
      <c r="C3283" t="s">
        <v>21</v>
      </c>
      <c r="D3283" t="s">
        <v>17</v>
      </c>
      <c r="E3283" s="1">
        <v>44396</v>
      </c>
      <c r="F3283" s="4">
        <v>3682</v>
      </c>
      <c r="G3283">
        <v>217</v>
      </c>
      <c r="H3283" s="3">
        <f>_xlfn.XLOOKUP(sales[[#This Row],[Product]],products[Product],products[Cost per box])*sales[[#This Row],[Boxes]]</f>
        <v>1475.6</v>
      </c>
      <c r="I3283" s="4">
        <f>sales[[#This Row],[Revenue]]-sales[[#This Row],[Cost]]</f>
        <v>2206.4</v>
      </c>
    </row>
    <row r="3284" spans="2:9" x14ac:dyDescent="0.25">
      <c r="B3284" t="s">
        <v>34</v>
      </c>
      <c r="C3284" t="s">
        <v>27</v>
      </c>
      <c r="D3284" t="s">
        <v>48</v>
      </c>
      <c r="E3284" s="1">
        <v>44396</v>
      </c>
      <c r="F3284" s="4">
        <v>4718</v>
      </c>
      <c r="G3284">
        <v>225</v>
      </c>
      <c r="H3284" s="3">
        <f>_xlfn.XLOOKUP(sales[[#This Row],[Product]],products[Product],products[Cost per box])*sales[[#This Row],[Boxes]]</f>
        <v>1683</v>
      </c>
      <c r="I3284" s="4">
        <f>sales[[#This Row],[Revenue]]-sales[[#This Row],[Cost]]</f>
        <v>3035</v>
      </c>
    </row>
    <row r="3285" spans="2:9" x14ac:dyDescent="0.25">
      <c r="B3285" t="s">
        <v>46</v>
      </c>
      <c r="C3285" t="s">
        <v>11</v>
      </c>
      <c r="D3285" t="s">
        <v>22</v>
      </c>
      <c r="E3285" s="1">
        <v>44396</v>
      </c>
      <c r="F3285" s="4">
        <v>8701</v>
      </c>
      <c r="G3285">
        <v>670</v>
      </c>
      <c r="H3285" s="3">
        <f>_xlfn.XLOOKUP(sales[[#This Row],[Product]],products[Product],products[Cost per box])*sales[[#This Row],[Boxes]]</f>
        <v>5507.4000000000005</v>
      </c>
      <c r="I3285" s="4">
        <f>sales[[#This Row],[Revenue]]-sales[[#This Row],[Cost]]</f>
        <v>3193.5999999999995</v>
      </c>
    </row>
    <row r="3286" spans="2:9" x14ac:dyDescent="0.25">
      <c r="B3286" t="s">
        <v>20</v>
      </c>
      <c r="C3286" t="s">
        <v>16</v>
      </c>
      <c r="D3286" t="s">
        <v>48</v>
      </c>
      <c r="E3286" s="1">
        <v>44396</v>
      </c>
      <c r="F3286" s="4">
        <v>3367</v>
      </c>
      <c r="G3286">
        <v>147</v>
      </c>
      <c r="H3286" s="3">
        <f>_xlfn.XLOOKUP(sales[[#This Row],[Product]],products[Product],products[Cost per box])*sales[[#This Row],[Boxes]]</f>
        <v>1099.5600000000002</v>
      </c>
      <c r="I3286" s="4">
        <f>sales[[#This Row],[Revenue]]-sales[[#This Row],[Cost]]</f>
        <v>2267.4399999999996</v>
      </c>
    </row>
    <row r="3287" spans="2:9" x14ac:dyDescent="0.25">
      <c r="B3287" t="s">
        <v>18</v>
      </c>
      <c r="C3287" t="s">
        <v>27</v>
      </c>
      <c r="D3287" t="s">
        <v>42</v>
      </c>
      <c r="E3287" s="1">
        <v>44396</v>
      </c>
      <c r="F3287" s="4">
        <v>224</v>
      </c>
      <c r="G3287">
        <v>16</v>
      </c>
      <c r="H3287" s="3">
        <f>_xlfn.XLOOKUP(sales[[#This Row],[Product]],products[Product],products[Cost per box])*sales[[#This Row],[Boxes]]</f>
        <v>75.84</v>
      </c>
      <c r="I3287" s="4">
        <f>sales[[#This Row],[Revenue]]-sales[[#This Row],[Cost]]</f>
        <v>148.16</v>
      </c>
    </row>
    <row r="3288" spans="2:9" x14ac:dyDescent="0.25">
      <c r="B3288" t="s">
        <v>5</v>
      </c>
      <c r="C3288" t="s">
        <v>27</v>
      </c>
      <c r="D3288" t="s">
        <v>17</v>
      </c>
      <c r="E3288" s="1">
        <v>44396</v>
      </c>
      <c r="F3288" s="4">
        <v>10668</v>
      </c>
      <c r="G3288">
        <v>770</v>
      </c>
      <c r="H3288" s="3">
        <f>_xlfn.XLOOKUP(sales[[#This Row],[Product]],products[Product],products[Cost per box])*sales[[#This Row],[Boxes]]</f>
        <v>5236</v>
      </c>
      <c r="I3288" s="4">
        <f>sales[[#This Row],[Revenue]]-sales[[#This Row],[Cost]]</f>
        <v>5432</v>
      </c>
    </row>
    <row r="3289" spans="2:9" x14ac:dyDescent="0.25">
      <c r="B3289" t="s">
        <v>10</v>
      </c>
      <c r="C3289" t="s">
        <v>11</v>
      </c>
      <c r="D3289" t="s">
        <v>36</v>
      </c>
      <c r="E3289" s="1">
        <v>44396</v>
      </c>
      <c r="F3289" s="4">
        <v>3878</v>
      </c>
      <c r="G3289">
        <v>299</v>
      </c>
      <c r="H3289" s="3">
        <f>_xlfn.XLOOKUP(sales[[#This Row],[Product]],products[Product],products[Cost per box])*sales[[#This Row],[Boxes]]</f>
        <v>1506.96</v>
      </c>
      <c r="I3289" s="4">
        <f>sales[[#This Row],[Revenue]]-sales[[#This Row],[Cost]]</f>
        <v>2371.04</v>
      </c>
    </row>
    <row r="3290" spans="2:9" x14ac:dyDescent="0.25">
      <c r="B3290" t="s">
        <v>37</v>
      </c>
      <c r="C3290" t="s">
        <v>16</v>
      </c>
      <c r="D3290" t="s">
        <v>7</v>
      </c>
      <c r="E3290" s="1">
        <v>44396</v>
      </c>
      <c r="F3290" s="4">
        <v>1225</v>
      </c>
      <c r="G3290">
        <v>48</v>
      </c>
      <c r="H3290" s="3">
        <f>_xlfn.XLOOKUP(sales[[#This Row],[Product]],products[Product],products[Cost per box])*sales[[#This Row],[Boxes]]</f>
        <v>247.20000000000002</v>
      </c>
      <c r="I3290" s="4">
        <f>sales[[#This Row],[Revenue]]-sales[[#This Row],[Cost]]</f>
        <v>977.8</v>
      </c>
    </row>
    <row r="3291" spans="2:9" x14ac:dyDescent="0.25">
      <c r="B3291" t="s">
        <v>40</v>
      </c>
      <c r="C3291" t="s">
        <v>11</v>
      </c>
      <c r="D3291" t="s">
        <v>30</v>
      </c>
      <c r="E3291" s="1">
        <v>44396</v>
      </c>
      <c r="F3291" s="4">
        <v>10010</v>
      </c>
      <c r="G3291">
        <v>1400</v>
      </c>
      <c r="H3291" s="3">
        <f>_xlfn.XLOOKUP(sales[[#This Row],[Product]],products[Product],products[Cost per box])*sales[[#This Row],[Boxes]]</f>
        <v>5152</v>
      </c>
      <c r="I3291" s="4">
        <f>sales[[#This Row],[Revenue]]-sales[[#This Row],[Cost]]</f>
        <v>4858</v>
      </c>
    </row>
    <row r="3292" spans="2:9" x14ac:dyDescent="0.25">
      <c r="B3292" t="s">
        <v>46</v>
      </c>
      <c r="C3292" t="s">
        <v>6</v>
      </c>
      <c r="D3292" t="s">
        <v>52</v>
      </c>
      <c r="E3292" s="1">
        <v>44396</v>
      </c>
      <c r="F3292" s="4">
        <v>5796</v>
      </c>
      <c r="G3292">
        <v>252</v>
      </c>
      <c r="H3292" s="3">
        <f>_xlfn.XLOOKUP(sales[[#This Row],[Product]],products[Product],products[Cost per box])*sales[[#This Row],[Boxes]]</f>
        <v>836.64</v>
      </c>
      <c r="I3292" s="4">
        <f>sales[[#This Row],[Revenue]]-sales[[#This Row],[Cost]]</f>
        <v>4959.3599999999997</v>
      </c>
    </row>
    <row r="3293" spans="2:9" x14ac:dyDescent="0.25">
      <c r="B3293" t="s">
        <v>8</v>
      </c>
      <c r="C3293" t="s">
        <v>27</v>
      </c>
      <c r="D3293" t="s">
        <v>19</v>
      </c>
      <c r="E3293" s="1">
        <v>44396</v>
      </c>
      <c r="F3293" s="4">
        <v>3913</v>
      </c>
      <c r="G3293">
        <v>218</v>
      </c>
      <c r="H3293" s="3">
        <f>_xlfn.XLOOKUP(sales[[#This Row],[Product]],products[Product],products[Cost per box])*sales[[#This Row],[Boxes]]</f>
        <v>2230.14</v>
      </c>
      <c r="I3293" s="4">
        <f>sales[[#This Row],[Revenue]]-sales[[#This Row],[Cost]]</f>
        <v>1682.8600000000001</v>
      </c>
    </row>
    <row r="3294" spans="2:9" x14ac:dyDescent="0.25">
      <c r="B3294" t="s">
        <v>15</v>
      </c>
      <c r="C3294" t="s">
        <v>6</v>
      </c>
      <c r="D3294" t="s">
        <v>38</v>
      </c>
      <c r="E3294" s="1">
        <v>44396</v>
      </c>
      <c r="F3294" s="4">
        <v>9842</v>
      </c>
      <c r="G3294">
        <v>394</v>
      </c>
      <c r="H3294" s="3">
        <f>_xlfn.XLOOKUP(sales[[#This Row],[Product]],products[Product],products[Cost per box])*sales[[#This Row],[Boxes]]</f>
        <v>3916.3599999999997</v>
      </c>
      <c r="I3294" s="4">
        <f>sales[[#This Row],[Revenue]]-sales[[#This Row],[Cost]]</f>
        <v>5925.64</v>
      </c>
    </row>
    <row r="3295" spans="2:9" x14ac:dyDescent="0.25">
      <c r="B3295" t="s">
        <v>39</v>
      </c>
      <c r="C3295" t="s">
        <v>21</v>
      </c>
      <c r="D3295" t="s">
        <v>7</v>
      </c>
      <c r="E3295" s="1">
        <v>44396</v>
      </c>
      <c r="F3295" s="4">
        <v>7378</v>
      </c>
      <c r="G3295">
        <v>296</v>
      </c>
      <c r="H3295" s="3">
        <f>_xlfn.XLOOKUP(sales[[#This Row],[Product]],products[Product],products[Cost per box])*sales[[#This Row],[Boxes]]</f>
        <v>1524.4</v>
      </c>
      <c r="I3295" s="4">
        <f>sales[[#This Row],[Revenue]]-sales[[#This Row],[Cost]]</f>
        <v>5853.6</v>
      </c>
    </row>
    <row r="3296" spans="2:9" x14ac:dyDescent="0.25">
      <c r="B3296" t="s">
        <v>49</v>
      </c>
      <c r="C3296" t="s">
        <v>27</v>
      </c>
      <c r="D3296" t="s">
        <v>31</v>
      </c>
      <c r="E3296" s="1">
        <v>44396</v>
      </c>
      <c r="F3296" s="4">
        <v>10213</v>
      </c>
      <c r="G3296">
        <v>1470</v>
      </c>
      <c r="H3296" s="3">
        <f>_xlfn.XLOOKUP(sales[[#This Row],[Product]],products[Product],products[Cost per box])*sales[[#This Row],[Boxes]]</f>
        <v>8408.4</v>
      </c>
      <c r="I3296" s="4">
        <f>sales[[#This Row],[Revenue]]-sales[[#This Row],[Cost]]</f>
        <v>1804.6000000000004</v>
      </c>
    </row>
    <row r="3297" spans="2:9" x14ac:dyDescent="0.25">
      <c r="B3297" t="s">
        <v>40</v>
      </c>
      <c r="C3297" t="s">
        <v>9</v>
      </c>
      <c r="D3297" t="s">
        <v>31</v>
      </c>
      <c r="E3297" s="1">
        <v>44396</v>
      </c>
      <c r="F3297" s="4">
        <v>6069</v>
      </c>
      <c r="G3297">
        <v>770</v>
      </c>
      <c r="H3297" s="3">
        <f>_xlfn.XLOOKUP(sales[[#This Row],[Product]],products[Product],products[Cost per box])*sales[[#This Row],[Boxes]]</f>
        <v>4404.3999999999996</v>
      </c>
      <c r="I3297" s="4">
        <f>sales[[#This Row],[Revenue]]-sales[[#This Row],[Cost]]</f>
        <v>1664.6000000000004</v>
      </c>
    </row>
    <row r="3298" spans="2:9" x14ac:dyDescent="0.25">
      <c r="B3298" t="s">
        <v>10</v>
      </c>
      <c r="C3298" t="s">
        <v>27</v>
      </c>
      <c r="D3298" t="s">
        <v>44</v>
      </c>
      <c r="E3298" s="1">
        <v>44397</v>
      </c>
      <c r="F3298" s="4">
        <v>1890</v>
      </c>
      <c r="G3298">
        <v>86</v>
      </c>
      <c r="H3298" s="3">
        <f>_xlfn.XLOOKUP(sales[[#This Row],[Product]],products[Product],products[Cost per box])*sales[[#This Row],[Boxes]]</f>
        <v>823.02</v>
      </c>
      <c r="I3298" s="4">
        <f>sales[[#This Row],[Revenue]]-sales[[#This Row],[Cost]]</f>
        <v>1066.98</v>
      </c>
    </row>
    <row r="3299" spans="2:9" x14ac:dyDescent="0.25">
      <c r="B3299" t="s">
        <v>51</v>
      </c>
      <c r="C3299" t="s">
        <v>16</v>
      </c>
      <c r="D3299" t="s">
        <v>36</v>
      </c>
      <c r="E3299" s="1">
        <v>44397</v>
      </c>
      <c r="F3299" s="4">
        <v>2660</v>
      </c>
      <c r="G3299">
        <v>167</v>
      </c>
      <c r="H3299" s="3">
        <f>_xlfn.XLOOKUP(sales[[#This Row],[Product]],products[Product],products[Cost per box])*sales[[#This Row],[Boxes]]</f>
        <v>841.68</v>
      </c>
      <c r="I3299" s="4">
        <f>sales[[#This Row],[Revenue]]-sales[[#This Row],[Cost]]</f>
        <v>1818.3200000000002</v>
      </c>
    </row>
    <row r="3300" spans="2:9" x14ac:dyDescent="0.25">
      <c r="B3300" t="s">
        <v>32</v>
      </c>
      <c r="C3300" t="s">
        <v>21</v>
      </c>
      <c r="D3300" t="s">
        <v>19</v>
      </c>
      <c r="E3300" s="1">
        <v>44397</v>
      </c>
      <c r="F3300" s="4">
        <v>651</v>
      </c>
      <c r="G3300">
        <v>33</v>
      </c>
      <c r="H3300" s="3">
        <f>_xlfn.XLOOKUP(sales[[#This Row],[Product]],products[Product],products[Cost per box])*sales[[#This Row],[Boxes]]</f>
        <v>337.59000000000003</v>
      </c>
      <c r="I3300" s="4">
        <f>sales[[#This Row],[Revenue]]-sales[[#This Row],[Cost]]</f>
        <v>313.40999999999997</v>
      </c>
    </row>
    <row r="3301" spans="2:9" x14ac:dyDescent="0.25">
      <c r="B3301" t="s">
        <v>13</v>
      </c>
      <c r="C3301" t="s">
        <v>6</v>
      </c>
      <c r="D3301" t="s">
        <v>17</v>
      </c>
      <c r="E3301" s="1">
        <v>44397</v>
      </c>
      <c r="F3301" s="4">
        <v>2800</v>
      </c>
      <c r="G3301">
        <v>187</v>
      </c>
      <c r="H3301" s="3">
        <f>_xlfn.XLOOKUP(sales[[#This Row],[Product]],products[Product],products[Cost per box])*sales[[#This Row],[Boxes]]</f>
        <v>1271.5999999999999</v>
      </c>
      <c r="I3301" s="4">
        <f>sales[[#This Row],[Revenue]]-sales[[#This Row],[Cost]]</f>
        <v>1528.4</v>
      </c>
    </row>
    <row r="3302" spans="2:9" x14ac:dyDescent="0.25">
      <c r="B3302" t="s">
        <v>23</v>
      </c>
      <c r="C3302" t="s">
        <v>27</v>
      </c>
      <c r="D3302" t="s">
        <v>14</v>
      </c>
      <c r="E3302" s="1">
        <v>44397</v>
      </c>
      <c r="F3302" s="4">
        <v>2037</v>
      </c>
      <c r="G3302">
        <v>204</v>
      </c>
      <c r="H3302" s="3">
        <f>_xlfn.XLOOKUP(sales[[#This Row],[Product]],products[Product],products[Cost per box])*sales[[#This Row],[Boxes]]</f>
        <v>1287.24</v>
      </c>
      <c r="I3302" s="4">
        <f>sales[[#This Row],[Revenue]]-sales[[#This Row],[Cost]]</f>
        <v>749.76</v>
      </c>
    </row>
    <row r="3303" spans="2:9" x14ac:dyDescent="0.25">
      <c r="B3303" t="s">
        <v>40</v>
      </c>
      <c r="C3303" t="s">
        <v>9</v>
      </c>
      <c r="D3303" t="s">
        <v>24</v>
      </c>
      <c r="E3303" s="1">
        <v>44397</v>
      </c>
      <c r="F3303" s="4">
        <v>1001</v>
      </c>
      <c r="G3303">
        <v>48</v>
      </c>
      <c r="H3303" s="3">
        <f>_xlfn.XLOOKUP(sales[[#This Row],[Product]],products[Product],products[Cost per box])*sales[[#This Row],[Boxes]]</f>
        <v>504.48</v>
      </c>
      <c r="I3303" s="4">
        <f>sales[[#This Row],[Revenue]]-sales[[#This Row],[Cost]]</f>
        <v>496.52</v>
      </c>
    </row>
    <row r="3304" spans="2:9" x14ac:dyDescent="0.25">
      <c r="B3304" t="s">
        <v>5</v>
      </c>
      <c r="C3304" t="s">
        <v>21</v>
      </c>
      <c r="D3304" t="s">
        <v>19</v>
      </c>
      <c r="E3304" s="1">
        <v>44397</v>
      </c>
      <c r="F3304" s="4">
        <v>140</v>
      </c>
      <c r="G3304">
        <v>7</v>
      </c>
      <c r="H3304" s="3">
        <f>_xlfn.XLOOKUP(sales[[#This Row],[Product]],products[Product],products[Cost per box])*sales[[#This Row],[Boxes]]</f>
        <v>71.61</v>
      </c>
      <c r="I3304" s="4">
        <f>sales[[#This Row],[Revenue]]-sales[[#This Row],[Cost]]</f>
        <v>68.39</v>
      </c>
    </row>
    <row r="3305" spans="2:9" x14ac:dyDescent="0.25">
      <c r="B3305" t="s">
        <v>46</v>
      </c>
      <c r="C3305" t="s">
        <v>11</v>
      </c>
      <c r="D3305" t="s">
        <v>36</v>
      </c>
      <c r="E3305" s="1">
        <v>44397</v>
      </c>
      <c r="F3305" s="4">
        <v>1848</v>
      </c>
      <c r="G3305">
        <v>124</v>
      </c>
      <c r="H3305" s="3">
        <f>_xlfn.XLOOKUP(sales[[#This Row],[Product]],products[Product],products[Cost per box])*sales[[#This Row],[Boxes]]</f>
        <v>624.96</v>
      </c>
      <c r="I3305" s="4">
        <f>sales[[#This Row],[Revenue]]-sales[[#This Row],[Cost]]</f>
        <v>1223.04</v>
      </c>
    </row>
    <row r="3306" spans="2:9" x14ac:dyDescent="0.25">
      <c r="B3306" t="s">
        <v>51</v>
      </c>
      <c r="C3306" t="s">
        <v>27</v>
      </c>
      <c r="D3306" t="s">
        <v>44</v>
      </c>
      <c r="E3306" s="1">
        <v>44397</v>
      </c>
      <c r="F3306" s="4">
        <v>2317</v>
      </c>
      <c r="G3306">
        <v>106</v>
      </c>
      <c r="H3306" s="3">
        <f>_xlfn.XLOOKUP(sales[[#This Row],[Product]],products[Product],products[Cost per box])*sales[[#This Row],[Boxes]]</f>
        <v>1014.4200000000001</v>
      </c>
      <c r="I3306" s="4">
        <f>sales[[#This Row],[Revenue]]-sales[[#This Row],[Cost]]</f>
        <v>1302.58</v>
      </c>
    </row>
    <row r="3307" spans="2:9" x14ac:dyDescent="0.25">
      <c r="B3307" t="s">
        <v>8</v>
      </c>
      <c r="C3307" t="s">
        <v>9</v>
      </c>
      <c r="D3307" t="s">
        <v>50</v>
      </c>
      <c r="E3307" s="1">
        <v>44397</v>
      </c>
      <c r="F3307" s="4">
        <v>168</v>
      </c>
      <c r="G3307">
        <v>17</v>
      </c>
      <c r="H3307" s="3">
        <f>_xlfn.XLOOKUP(sales[[#This Row],[Product]],products[Product],products[Cost per box])*sales[[#This Row],[Boxes]]</f>
        <v>210.97</v>
      </c>
      <c r="I3307" s="4">
        <f>sales[[#This Row],[Revenue]]-sales[[#This Row],[Cost]]</f>
        <v>-42.97</v>
      </c>
    </row>
    <row r="3308" spans="2:9" x14ac:dyDescent="0.25">
      <c r="B3308" t="s">
        <v>20</v>
      </c>
      <c r="C3308" t="s">
        <v>16</v>
      </c>
      <c r="D3308" t="s">
        <v>43</v>
      </c>
      <c r="E3308" s="1">
        <v>44397</v>
      </c>
      <c r="F3308" s="4">
        <v>1365</v>
      </c>
      <c r="G3308">
        <v>76</v>
      </c>
      <c r="H3308" s="3">
        <f>_xlfn.XLOOKUP(sales[[#This Row],[Product]],products[Product],products[Cost per box])*sales[[#This Row],[Boxes]]</f>
        <v>292.60000000000002</v>
      </c>
      <c r="I3308" s="4">
        <f>sales[[#This Row],[Revenue]]-sales[[#This Row],[Cost]]</f>
        <v>1072.4000000000001</v>
      </c>
    </row>
    <row r="3309" spans="2:9" x14ac:dyDescent="0.25">
      <c r="B3309" t="s">
        <v>25</v>
      </c>
      <c r="C3309" t="s">
        <v>27</v>
      </c>
      <c r="D3309" t="s">
        <v>22</v>
      </c>
      <c r="E3309" s="1">
        <v>44397</v>
      </c>
      <c r="F3309" s="4">
        <v>3815</v>
      </c>
      <c r="G3309">
        <v>294</v>
      </c>
      <c r="H3309" s="3">
        <f>_xlfn.XLOOKUP(sales[[#This Row],[Product]],products[Product],products[Cost per box])*sales[[#This Row],[Boxes]]</f>
        <v>2416.6800000000003</v>
      </c>
      <c r="I3309" s="4">
        <f>sales[[#This Row],[Revenue]]-sales[[#This Row],[Cost]]</f>
        <v>1398.3199999999997</v>
      </c>
    </row>
    <row r="3310" spans="2:9" x14ac:dyDescent="0.25">
      <c r="B3310" t="s">
        <v>37</v>
      </c>
      <c r="C3310" t="s">
        <v>21</v>
      </c>
      <c r="D3310" t="s">
        <v>45</v>
      </c>
      <c r="E3310" s="1">
        <v>44397</v>
      </c>
      <c r="F3310" s="4">
        <v>2604</v>
      </c>
      <c r="G3310">
        <v>145</v>
      </c>
      <c r="H3310" s="3">
        <f>_xlfn.XLOOKUP(sales[[#This Row],[Product]],products[Product],products[Cost per box])*sales[[#This Row],[Boxes]]</f>
        <v>1120.8500000000001</v>
      </c>
      <c r="I3310" s="4">
        <f>sales[[#This Row],[Revenue]]-sales[[#This Row],[Cost]]</f>
        <v>1483.1499999999999</v>
      </c>
    </row>
    <row r="3311" spans="2:9" x14ac:dyDescent="0.25">
      <c r="B3311" t="s">
        <v>18</v>
      </c>
      <c r="C3311" t="s">
        <v>16</v>
      </c>
      <c r="D3311" t="s">
        <v>12</v>
      </c>
      <c r="E3311" s="1">
        <v>44397</v>
      </c>
      <c r="F3311" s="4">
        <v>1253</v>
      </c>
      <c r="G3311">
        <v>49</v>
      </c>
      <c r="H3311" s="3">
        <f>_xlfn.XLOOKUP(sales[[#This Row],[Product]],products[Product],products[Cost per box])*sales[[#This Row],[Boxes]]</f>
        <v>413.07</v>
      </c>
      <c r="I3311" s="4">
        <f>sales[[#This Row],[Revenue]]-sales[[#This Row],[Cost]]</f>
        <v>839.93000000000006</v>
      </c>
    </row>
    <row r="3312" spans="2:9" x14ac:dyDescent="0.25">
      <c r="B3312" t="s">
        <v>10</v>
      </c>
      <c r="C3312" t="s">
        <v>16</v>
      </c>
      <c r="D3312" t="s">
        <v>12</v>
      </c>
      <c r="E3312" s="1">
        <v>44397</v>
      </c>
      <c r="F3312" s="4">
        <v>3941</v>
      </c>
      <c r="G3312">
        <v>165</v>
      </c>
      <c r="H3312" s="3">
        <f>_xlfn.XLOOKUP(sales[[#This Row],[Product]],products[Product],products[Cost per box])*sales[[#This Row],[Boxes]]</f>
        <v>1390.95</v>
      </c>
      <c r="I3312" s="4">
        <f>sales[[#This Row],[Revenue]]-sales[[#This Row],[Cost]]</f>
        <v>2550.0500000000002</v>
      </c>
    </row>
    <row r="3313" spans="2:9" x14ac:dyDescent="0.25">
      <c r="B3313" t="s">
        <v>20</v>
      </c>
      <c r="C3313" t="s">
        <v>11</v>
      </c>
      <c r="D3313" t="s">
        <v>24</v>
      </c>
      <c r="E3313" s="1">
        <v>44397</v>
      </c>
      <c r="F3313" s="4">
        <v>7714</v>
      </c>
      <c r="G3313">
        <v>368</v>
      </c>
      <c r="H3313" s="3">
        <f>_xlfn.XLOOKUP(sales[[#This Row],[Product]],products[Product],products[Cost per box])*sales[[#This Row],[Boxes]]</f>
        <v>3867.68</v>
      </c>
      <c r="I3313" s="4">
        <f>sales[[#This Row],[Revenue]]-sales[[#This Row],[Cost]]</f>
        <v>3846.32</v>
      </c>
    </row>
    <row r="3314" spans="2:9" x14ac:dyDescent="0.25">
      <c r="B3314" t="s">
        <v>18</v>
      </c>
      <c r="C3314" t="s">
        <v>27</v>
      </c>
      <c r="D3314" t="s">
        <v>48</v>
      </c>
      <c r="E3314" s="1">
        <v>44397</v>
      </c>
      <c r="F3314" s="4">
        <v>9912</v>
      </c>
      <c r="G3314">
        <v>472</v>
      </c>
      <c r="H3314" s="3">
        <f>_xlfn.XLOOKUP(sales[[#This Row],[Product]],products[Product],products[Cost per box])*sales[[#This Row],[Boxes]]</f>
        <v>3530.5600000000004</v>
      </c>
      <c r="I3314" s="4">
        <f>sales[[#This Row],[Revenue]]-sales[[#This Row],[Cost]]</f>
        <v>6381.44</v>
      </c>
    </row>
    <row r="3315" spans="2:9" x14ac:dyDescent="0.25">
      <c r="B3315" t="s">
        <v>34</v>
      </c>
      <c r="C3315" t="s">
        <v>21</v>
      </c>
      <c r="D3315" t="s">
        <v>47</v>
      </c>
      <c r="E3315" s="1">
        <v>44397</v>
      </c>
      <c r="F3315" s="4">
        <v>14</v>
      </c>
      <c r="G3315">
        <v>1</v>
      </c>
      <c r="H3315" s="3">
        <f>_xlfn.XLOOKUP(sales[[#This Row],[Product]],products[Product],products[Cost per box])*sales[[#This Row],[Boxes]]</f>
        <v>5.26</v>
      </c>
      <c r="I3315" s="4">
        <f>sales[[#This Row],[Revenue]]-sales[[#This Row],[Cost]]</f>
        <v>8.74</v>
      </c>
    </row>
    <row r="3316" spans="2:9" x14ac:dyDescent="0.25">
      <c r="B3316" t="s">
        <v>34</v>
      </c>
      <c r="C3316" t="s">
        <v>27</v>
      </c>
      <c r="D3316" t="s">
        <v>7</v>
      </c>
      <c r="E3316" s="1">
        <v>44397</v>
      </c>
      <c r="F3316" s="4">
        <v>3136</v>
      </c>
      <c r="G3316">
        <v>117</v>
      </c>
      <c r="H3316" s="3">
        <f>_xlfn.XLOOKUP(sales[[#This Row],[Product]],products[Product],products[Cost per box])*sales[[#This Row],[Boxes]]</f>
        <v>602.55000000000007</v>
      </c>
      <c r="I3316" s="4">
        <f>sales[[#This Row],[Revenue]]-sales[[#This Row],[Cost]]</f>
        <v>2533.4499999999998</v>
      </c>
    </row>
    <row r="3317" spans="2:9" x14ac:dyDescent="0.25">
      <c r="B3317" t="s">
        <v>15</v>
      </c>
      <c r="C3317" t="s">
        <v>27</v>
      </c>
      <c r="D3317" t="s">
        <v>47</v>
      </c>
      <c r="E3317" s="1">
        <v>44397</v>
      </c>
      <c r="F3317" s="4">
        <v>4235</v>
      </c>
      <c r="G3317">
        <v>250</v>
      </c>
      <c r="H3317" s="3">
        <f>_xlfn.XLOOKUP(sales[[#This Row],[Product]],products[Product],products[Cost per box])*sales[[#This Row],[Boxes]]</f>
        <v>1315</v>
      </c>
      <c r="I3317" s="4">
        <f>sales[[#This Row],[Revenue]]-sales[[#This Row],[Cost]]</f>
        <v>2920</v>
      </c>
    </row>
    <row r="3318" spans="2:9" x14ac:dyDescent="0.25">
      <c r="B3318" t="s">
        <v>5</v>
      </c>
      <c r="C3318" t="s">
        <v>11</v>
      </c>
      <c r="D3318" t="s">
        <v>24</v>
      </c>
      <c r="E3318" s="1">
        <v>44397</v>
      </c>
      <c r="F3318" s="4">
        <v>1827</v>
      </c>
      <c r="G3318">
        <v>97</v>
      </c>
      <c r="H3318" s="3">
        <f>_xlfn.XLOOKUP(sales[[#This Row],[Product]],products[Product],products[Cost per box])*sales[[#This Row],[Boxes]]</f>
        <v>1019.47</v>
      </c>
      <c r="I3318" s="4">
        <f>sales[[#This Row],[Revenue]]-sales[[#This Row],[Cost]]</f>
        <v>807.53</v>
      </c>
    </row>
    <row r="3319" spans="2:9" x14ac:dyDescent="0.25">
      <c r="B3319" t="s">
        <v>46</v>
      </c>
      <c r="C3319" t="s">
        <v>16</v>
      </c>
      <c r="D3319" t="s">
        <v>14</v>
      </c>
      <c r="E3319" s="1">
        <v>44397</v>
      </c>
      <c r="F3319" s="4">
        <v>4515</v>
      </c>
      <c r="G3319">
        <v>411</v>
      </c>
      <c r="H3319" s="3">
        <f>_xlfn.XLOOKUP(sales[[#This Row],[Product]],products[Product],products[Cost per box])*sales[[#This Row],[Boxes]]</f>
        <v>2593.41</v>
      </c>
      <c r="I3319" s="4">
        <f>sales[[#This Row],[Revenue]]-sales[[#This Row],[Cost]]</f>
        <v>1921.5900000000001</v>
      </c>
    </row>
    <row r="3320" spans="2:9" x14ac:dyDescent="0.25">
      <c r="B3320" t="s">
        <v>29</v>
      </c>
      <c r="C3320" t="s">
        <v>27</v>
      </c>
      <c r="D3320" t="s">
        <v>47</v>
      </c>
      <c r="E3320" s="1">
        <v>44397</v>
      </c>
      <c r="F3320" s="4">
        <v>6223</v>
      </c>
      <c r="G3320">
        <v>346</v>
      </c>
      <c r="H3320" s="3">
        <f>_xlfn.XLOOKUP(sales[[#This Row],[Product]],products[Product],products[Cost per box])*sales[[#This Row],[Boxes]]</f>
        <v>1819.96</v>
      </c>
      <c r="I3320" s="4">
        <f>sales[[#This Row],[Revenue]]-sales[[#This Row],[Cost]]</f>
        <v>4403.04</v>
      </c>
    </row>
    <row r="3321" spans="2:9" x14ac:dyDescent="0.25">
      <c r="B3321" t="s">
        <v>34</v>
      </c>
      <c r="C3321" t="s">
        <v>27</v>
      </c>
      <c r="D3321" t="s">
        <v>19</v>
      </c>
      <c r="E3321" s="1">
        <v>44397</v>
      </c>
      <c r="F3321" s="4">
        <v>7196</v>
      </c>
      <c r="G3321">
        <v>400</v>
      </c>
      <c r="H3321" s="3">
        <f>_xlfn.XLOOKUP(sales[[#This Row],[Product]],products[Product],products[Cost per box])*sales[[#This Row],[Boxes]]</f>
        <v>4092</v>
      </c>
      <c r="I3321" s="4">
        <f>sales[[#This Row],[Revenue]]-sales[[#This Row],[Cost]]</f>
        <v>3104</v>
      </c>
    </row>
    <row r="3322" spans="2:9" x14ac:dyDescent="0.25">
      <c r="B3322" t="s">
        <v>51</v>
      </c>
      <c r="C3322" t="s">
        <v>27</v>
      </c>
      <c r="D3322" t="s">
        <v>22</v>
      </c>
      <c r="E3322" s="1">
        <v>44397</v>
      </c>
      <c r="F3322" s="4">
        <v>1015</v>
      </c>
      <c r="G3322">
        <v>85</v>
      </c>
      <c r="H3322" s="3">
        <f>_xlfn.XLOOKUP(sales[[#This Row],[Product]],products[Product],products[Cost per box])*sales[[#This Row],[Boxes]]</f>
        <v>698.7</v>
      </c>
      <c r="I3322" s="4">
        <f>sales[[#This Row],[Revenue]]-sales[[#This Row],[Cost]]</f>
        <v>316.29999999999995</v>
      </c>
    </row>
    <row r="3323" spans="2:9" x14ac:dyDescent="0.25">
      <c r="B3323" t="s">
        <v>8</v>
      </c>
      <c r="C3323" t="s">
        <v>6</v>
      </c>
      <c r="D3323" t="s">
        <v>50</v>
      </c>
      <c r="E3323" s="1">
        <v>44397</v>
      </c>
      <c r="F3323" s="4">
        <v>280</v>
      </c>
      <c r="G3323">
        <v>32</v>
      </c>
      <c r="H3323" s="3">
        <f>_xlfn.XLOOKUP(sales[[#This Row],[Product]],products[Product],products[Cost per box])*sales[[#This Row],[Boxes]]</f>
        <v>397.12</v>
      </c>
      <c r="I3323" s="4">
        <f>sales[[#This Row],[Revenue]]-sales[[#This Row],[Cost]]</f>
        <v>-117.12</v>
      </c>
    </row>
    <row r="3324" spans="2:9" x14ac:dyDescent="0.25">
      <c r="B3324" t="s">
        <v>37</v>
      </c>
      <c r="C3324" t="s">
        <v>11</v>
      </c>
      <c r="D3324" t="s">
        <v>44</v>
      </c>
      <c r="E3324" s="1">
        <v>44397</v>
      </c>
      <c r="F3324" s="4">
        <v>2639</v>
      </c>
      <c r="G3324">
        <v>106</v>
      </c>
      <c r="H3324" s="3">
        <f>_xlfn.XLOOKUP(sales[[#This Row],[Product]],products[Product],products[Cost per box])*sales[[#This Row],[Boxes]]</f>
        <v>1014.4200000000001</v>
      </c>
      <c r="I3324" s="4">
        <f>sales[[#This Row],[Revenue]]-sales[[#This Row],[Cost]]</f>
        <v>1624.58</v>
      </c>
    </row>
    <row r="3325" spans="2:9" x14ac:dyDescent="0.25">
      <c r="B3325" t="s">
        <v>33</v>
      </c>
      <c r="C3325" t="s">
        <v>6</v>
      </c>
      <c r="D3325" t="s">
        <v>52</v>
      </c>
      <c r="E3325" s="1">
        <v>44397</v>
      </c>
      <c r="F3325" s="4">
        <v>2933</v>
      </c>
      <c r="G3325">
        <v>128</v>
      </c>
      <c r="H3325" s="3">
        <f>_xlfn.XLOOKUP(sales[[#This Row],[Product]],products[Product],products[Cost per box])*sales[[#This Row],[Boxes]]</f>
        <v>424.96</v>
      </c>
      <c r="I3325" s="4">
        <f>sales[[#This Row],[Revenue]]-sales[[#This Row],[Cost]]</f>
        <v>2508.04</v>
      </c>
    </row>
    <row r="3326" spans="2:9" x14ac:dyDescent="0.25">
      <c r="B3326" t="s">
        <v>5</v>
      </c>
      <c r="C3326" t="s">
        <v>27</v>
      </c>
      <c r="D3326" t="s">
        <v>50</v>
      </c>
      <c r="E3326" s="1">
        <v>44397</v>
      </c>
      <c r="F3326" s="4">
        <v>4410</v>
      </c>
      <c r="G3326">
        <v>630</v>
      </c>
      <c r="H3326" s="3">
        <f>_xlfn.XLOOKUP(sales[[#This Row],[Product]],products[Product],products[Cost per box])*sales[[#This Row],[Boxes]]</f>
        <v>7818.3</v>
      </c>
      <c r="I3326" s="4">
        <f>sales[[#This Row],[Revenue]]-sales[[#This Row],[Cost]]</f>
        <v>-3408.3</v>
      </c>
    </row>
    <row r="3327" spans="2:9" x14ac:dyDescent="0.25">
      <c r="B3327" t="s">
        <v>49</v>
      </c>
      <c r="C3327" t="s">
        <v>21</v>
      </c>
      <c r="D3327" t="s">
        <v>26</v>
      </c>
      <c r="E3327" s="1">
        <v>44397</v>
      </c>
      <c r="F3327" s="4">
        <v>1484</v>
      </c>
      <c r="G3327">
        <v>88</v>
      </c>
      <c r="H3327" s="3">
        <f>_xlfn.XLOOKUP(sales[[#This Row],[Product]],products[Product],products[Cost per box])*sales[[#This Row],[Boxes]]</f>
        <v>565.83999999999992</v>
      </c>
      <c r="I3327" s="4">
        <f>sales[[#This Row],[Revenue]]-sales[[#This Row],[Cost]]</f>
        <v>918.16000000000008</v>
      </c>
    </row>
    <row r="3328" spans="2:9" x14ac:dyDescent="0.25">
      <c r="B3328" t="s">
        <v>15</v>
      </c>
      <c r="C3328" t="s">
        <v>6</v>
      </c>
      <c r="D3328" t="s">
        <v>31</v>
      </c>
      <c r="E3328" s="1">
        <v>44397</v>
      </c>
      <c r="F3328" s="4">
        <v>3143</v>
      </c>
      <c r="G3328">
        <v>393</v>
      </c>
      <c r="H3328" s="3">
        <f>_xlfn.XLOOKUP(sales[[#This Row],[Product]],products[Product],products[Cost per box])*sales[[#This Row],[Boxes]]</f>
        <v>2247.96</v>
      </c>
      <c r="I3328" s="4">
        <f>sales[[#This Row],[Revenue]]-sales[[#This Row],[Cost]]</f>
        <v>895.04</v>
      </c>
    </row>
    <row r="3329" spans="2:9" x14ac:dyDescent="0.25">
      <c r="B3329" t="s">
        <v>15</v>
      </c>
      <c r="C3329" t="s">
        <v>9</v>
      </c>
      <c r="D3329" t="s">
        <v>7</v>
      </c>
      <c r="E3329" s="1">
        <v>44397</v>
      </c>
      <c r="F3329" s="4">
        <v>6062</v>
      </c>
      <c r="G3329">
        <v>225</v>
      </c>
      <c r="H3329" s="3">
        <f>_xlfn.XLOOKUP(sales[[#This Row],[Product]],products[Product],products[Cost per box])*sales[[#This Row],[Boxes]]</f>
        <v>1158.75</v>
      </c>
      <c r="I3329" s="4">
        <f>sales[[#This Row],[Revenue]]-sales[[#This Row],[Cost]]</f>
        <v>4903.25</v>
      </c>
    </row>
    <row r="3330" spans="2:9" x14ac:dyDescent="0.25">
      <c r="B3330" t="s">
        <v>41</v>
      </c>
      <c r="C3330" t="s">
        <v>16</v>
      </c>
      <c r="D3330" t="s">
        <v>47</v>
      </c>
      <c r="E3330" s="1">
        <v>44397</v>
      </c>
      <c r="F3330" s="4">
        <v>567</v>
      </c>
      <c r="G3330">
        <v>34</v>
      </c>
      <c r="H3330" s="3">
        <f>_xlfn.XLOOKUP(sales[[#This Row],[Product]],products[Product],products[Cost per box])*sales[[#This Row],[Boxes]]</f>
        <v>178.84</v>
      </c>
      <c r="I3330" s="4">
        <f>sales[[#This Row],[Revenue]]-sales[[#This Row],[Cost]]</f>
        <v>388.15999999999997</v>
      </c>
    </row>
    <row r="3331" spans="2:9" x14ac:dyDescent="0.25">
      <c r="B3331" t="s">
        <v>18</v>
      </c>
      <c r="C3331" t="s">
        <v>11</v>
      </c>
      <c r="D3331" t="s">
        <v>42</v>
      </c>
      <c r="E3331" s="1">
        <v>44397</v>
      </c>
      <c r="F3331" s="4">
        <v>1911</v>
      </c>
      <c r="G3331">
        <v>147</v>
      </c>
      <c r="H3331" s="3">
        <f>_xlfn.XLOOKUP(sales[[#This Row],[Product]],products[Product],products[Cost per box])*sales[[#This Row],[Boxes]]</f>
        <v>696.78000000000009</v>
      </c>
      <c r="I3331" s="4">
        <f>sales[[#This Row],[Revenue]]-sales[[#This Row],[Cost]]</f>
        <v>1214.2199999999998</v>
      </c>
    </row>
    <row r="3332" spans="2:9" x14ac:dyDescent="0.25">
      <c r="B3332" t="s">
        <v>8</v>
      </c>
      <c r="C3332" t="s">
        <v>11</v>
      </c>
      <c r="D3332" t="s">
        <v>12</v>
      </c>
      <c r="E3332" s="1">
        <v>44397</v>
      </c>
      <c r="F3332" s="4">
        <v>5663</v>
      </c>
      <c r="G3332">
        <v>210</v>
      </c>
      <c r="H3332" s="3">
        <f>_xlfn.XLOOKUP(sales[[#This Row],[Product]],products[Product],products[Cost per box])*sales[[#This Row],[Boxes]]</f>
        <v>1770.3</v>
      </c>
      <c r="I3332" s="4">
        <f>sales[[#This Row],[Revenue]]-sales[[#This Row],[Cost]]</f>
        <v>3892.7</v>
      </c>
    </row>
    <row r="3333" spans="2:9" x14ac:dyDescent="0.25">
      <c r="B3333" t="s">
        <v>8</v>
      </c>
      <c r="C3333" t="s">
        <v>21</v>
      </c>
      <c r="D3333" t="s">
        <v>50</v>
      </c>
      <c r="E3333" s="1">
        <v>44397</v>
      </c>
      <c r="F3333" s="4">
        <v>112</v>
      </c>
      <c r="G3333">
        <v>13</v>
      </c>
      <c r="H3333" s="3">
        <f>_xlfn.XLOOKUP(sales[[#This Row],[Product]],products[Product],products[Cost per box])*sales[[#This Row],[Boxes]]</f>
        <v>161.33000000000001</v>
      </c>
      <c r="I3333" s="4">
        <f>sales[[#This Row],[Revenue]]-sales[[#This Row],[Cost]]</f>
        <v>-49.330000000000013</v>
      </c>
    </row>
    <row r="3334" spans="2:9" x14ac:dyDescent="0.25">
      <c r="B3334" t="s">
        <v>33</v>
      </c>
      <c r="C3334" t="s">
        <v>11</v>
      </c>
      <c r="D3334" t="s">
        <v>19</v>
      </c>
      <c r="E3334" s="1">
        <v>44397</v>
      </c>
      <c r="F3334" s="4">
        <v>1162</v>
      </c>
      <c r="G3334">
        <v>59</v>
      </c>
      <c r="H3334" s="3">
        <f>_xlfn.XLOOKUP(sales[[#This Row],[Product]],products[Product],products[Cost per box])*sales[[#This Row],[Boxes]]</f>
        <v>603.57000000000005</v>
      </c>
      <c r="I3334" s="4">
        <f>sales[[#This Row],[Revenue]]-sales[[#This Row],[Cost]]</f>
        <v>558.42999999999995</v>
      </c>
    </row>
    <row r="3335" spans="2:9" x14ac:dyDescent="0.25">
      <c r="B3335" t="s">
        <v>23</v>
      </c>
      <c r="C3335" t="s">
        <v>16</v>
      </c>
      <c r="D3335" t="s">
        <v>7</v>
      </c>
      <c r="E3335" s="1">
        <v>44397</v>
      </c>
      <c r="F3335" s="4">
        <v>11375</v>
      </c>
      <c r="G3335">
        <v>438</v>
      </c>
      <c r="H3335" s="3">
        <f>_xlfn.XLOOKUP(sales[[#This Row],[Product]],products[Product],products[Cost per box])*sales[[#This Row],[Boxes]]</f>
        <v>2255.7000000000003</v>
      </c>
      <c r="I3335" s="4">
        <f>sales[[#This Row],[Revenue]]-sales[[#This Row],[Cost]]</f>
        <v>9119.2999999999993</v>
      </c>
    </row>
    <row r="3336" spans="2:9" x14ac:dyDescent="0.25">
      <c r="B3336" t="s">
        <v>39</v>
      </c>
      <c r="C3336" t="s">
        <v>16</v>
      </c>
      <c r="D3336" t="s">
        <v>50</v>
      </c>
      <c r="E3336" s="1">
        <v>44397</v>
      </c>
      <c r="F3336" s="4">
        <v>2464</v>
      </c>
      <c r="G3336">
        <v>352</v>
      </c>
      <c r="H3336" s="3">
        <f>_xlfn.XLOOKUP(sales[[#This Row],[Product]],products[Product],products[Cost per box])*sales[[#This Row],[Boxes]]</f>
        <v>4368.32</v>
      </c>
      <c r="I3336" s="4">
        <f>sales[[#This Row],[Revenue]]-sales[[#This Row],[Cost]]</f>
        <v>-1904.3199999999997</v>
      </c>
    </row>
    <row r="3337" spans="2:9" x14ac:dyDescent="0.25">
      <c r="B3337" t="s">
        <v>25</v>
      </c>
      <c r="C3337" t="s">
        <v>11</v>
      </c>
      <c r="D3337" t="s">
        <v>22</v>
      </c>
      <c r="E3337" s="1">
        <v>44397</v>
      </c>
      <c r="F3337" s="4">
        <v>1946</v>
      </c>
      <c r="G3337">
        <v>139</v>
      </c>
      <c r="H3337" s="3">
        <f>_xlfn.XLOOKUP(sales[[#This Row],[Product]],products[Product],products[Cost per box])*sales[[#This Row],[Boxes]]</f>
        <v>1142.5800000000002</v>
      </c>
      <c r="I3337" s="4">
        <f>sales[[#This Row],[Revenue]]-sales[[#This Row],[Cost]]</f>
        <v>803.41999999999985</v>
      </c>
    </row>
    <row r="3338" spans="2:9" x14ac:dyDescent="0.25">
      <c r="B3338" t="s">
        <v>37</v>
      </c>
      <c r="C3338" t="s">
        <v>21</v>
      </c>
      <c r="D3338" t="s">
        <v>24</v>
      </c>
      <c r="E3338" s="1">
        <v>44397</v>
      </c>
      <c r="F3338" s="4">
        <v>7301</v>
      </c>
      <c r="G3338">
        <v>332</v>
      </c>
      <c r="H3338" s="3">
        <f>_xlfn.XLOOKUP(sales[[#This Row],[Product]],products[Product],products[Cost per box])*sales[[#This Row],[Boxes]]</f>
        <v>3489.3199999999997</v>
      </c>
      <c r="I3338" s="4">
        <f>sales[[#This Row],[Revenue]]-sales[[#This Row],[Cost]]</f>
        <v>3811.6800000000003</v>
      </c>
    </row>
    <row r="3339" spans="2:9" x14ac:dyDescent="0.25">
      <c r="B3339" t="s">
        <v>23</v>
      </c>
      <c r="C3339" t="s">
        <v>16</v>
      </c>
      <c r="D3339" t="s">
        <v>28</v>
      </c>
      <c r="E3339" s="1">
        <v>44397</v>
      </c>
      <c r="F3339" s="4">
        <v>1029</v>
      </c>
      <c r="G3339">
        <v>147</v>
      </c>
      <c r="H3339" s="3">
        <f>_xlfn.XLOOKUP(sales[[#This Row],[Product]],products[Product],products[Cost per box])*sales[[#This Row],[Boxes]]</f>
        <v>405.71999999999997</v>
      </c>
      <c r="I3339" s="4">
        <f>sales[[#This Row],[Revenue]]-sales[[#This Row],[Cost]]</f>
        <v>623.28</v>
      </c>
    </row>
    <row r="3340" spans="2:9" x14ac:dyDescent="0.25">
      <c r="B3340" t="s">
        <v>20</v>
      </c>
      <c r="C3340" t="s">
        <v>16</v>
      </c>
      <c r="D3340" t="s">
        <v>38</v>
      </c>
      <c r="E3340" s="1">
        <v>44397</v>
      </c>
      <c r="F3340" s="4">
        <v>11753</v>
      </c>
      <c r="G3340">
        <v>471</v>
      </c>
      <c r="H3340" s="3">
        <f>_xlfn.XLOOKUP(sales[[#This Row],[Product]],products[Product],products[Cost per box])*sales[[#This Row],[Boxes]]</f>
        <v>4681.74</v>
      </c>
      <c r="I3340" s="4">
        <f>sales[[#This Row],[Revenue]]-sales[[#This Row],[Cost]]</f>
        <v>7071.26</v>
      </c>
    </row>
    <row r="3341" spans="2:9" x14ac:dyDescent="0.25">
      <c r="B3341" t="s">
        <v>51</v>
      </c>
      <c r="C3341" t="s">
        <v>9</v>
      </c>
      <c r="D3341" t="s">
        <v>19</v>
      </c>
      <c r="E3341" s="1">
        <v>44397</v>
      </c>
      <c r="F3341" s="4">
        <v>4641</v>
      </c>
      <c r="G3341">
        <v>258</v>
      </c>
      <c r="H3341" s="3">
        <f>_xlfn.XLOOKUP(sales[[#This Row],[Product]],products[Product],products[Cost per box])*sales[[#This Row],[Boxes]]</f>
        <v>2639.34</v>
      </c>
      <c r="I3341" s="4">
        <f>sales[[#This Row],[Revenue]]-sales[[#This Row],[Cost]]</f>
        <v>2001.6599999999999</v>
      </c>
    </row>
    <row r="3342" spans="2:9" x14ac:dyDescent="0.25">
      <c r="B3342" t="s">
        <v>23</v>
      </c>
      <c r="C3342" t="s">
        <v>9</v>
      </c>
      <c r="D3342" t="s">
        <v>24</v>
      </c>
      <c r="E3342" s="1">
        <v>44397</v>
      </c>
      <c r="F3342" s="4">
        <v>1372</v>
      </c>
      <c r="G3342">
        <v>69</v>
      </c>
      <c r="H3342" s="3">
        <f>_xlfn.XLOOKUP(sales[[#This Row],[Product]],products[Product],products[Cost per box])*sales[[#This Row],[Boxes]]</f>
        <v>725.18999999999994</v>
      </c>
      <c r="I3342" s="4">
        <f>sales[[#This Row],[Revenue]]-sales[[#This Row],[Cost]]</f>
        <v>646.81000000000006</v>
      </c>
    </row>
    <row r="3343" spans="2:9" x14ac:dyDescent="0.25">
      <c r="B3343" t="s">
        <v>15</v>
      </c>
      <c r="C3343" t="s">
        <v>21</v>
      </c>
      <c r="D3343" t="s">
        <v>28</v>
      </c>
      <c r="E3343" s="1">
        <v>44397</v>
      </c>
      <c r="F3343" s="4">
        <v>2044</v>
      </c>
      <c r="G3343">
        <v>341</v>
      </c>
      <c r="H3343" s="3">
        <f>_xlfn.XLOOKUP(sales[[#This Row],[Product]],products[Product],products[Cost per box])*sales[[#This Row],[Boxes]]</f>
        <v>941.16</v>
      </c>
      <c r="I3343" s="4">
        <f>sales[[#This Row],[Revenue]]-sales[[#This Row],[Cost]]</f>
        <v>1102.8400000000001</v>
      </c>
    </row>
    <row r="3344" spans="2:9" x14ac:dyDescent="0.25">
      <c r="B3344" t="s">
        <v>23</v>
      </c>
      <c r="C3344" t="s">
        <v>21</v>
      </c>
      <c r="D3344" t="s">
        <v>26</v>
      </c>
      <c r="E3344" s="1">
        <v>44397</v>
      </c>
      <c r="F3344" s="4">
        <v>6188</v>
      </c>
      <c r="G3344">
        <v>344</v>
      </c>
      <c r="H3344" s="3">
        <f>_xlfn.XLOOKUP(sales[[#This Row],[Product]],products[Product],products[Cost per box])*sales[[#This Row],[Boxes]]</f>
        <v>2211.92</v>
      </c>
      <c r="I3344" s="4">
        <f>sales[[#This Row],[Revenue]]-sales[[#This Row],[Cost]]</f>
        <v>3976.08</v>
      </c>
    </row>
    <row r="3345" spans="2:9" x14ac:dyDescent="0.25">
      <c r="B3345" t="s">
        <v>40</v>
      </c>
      <c r="C3345" t="s">
        <v>9</v>
      </c>
      <c r="D3345" t="s">
        <v>35</v>
      </c>
      <c r="E3345" s="1">
        <v>44397</v>
      </c>
      <c r="F3345" s="4">
        <v>3969</v>
      </c>
      <c r="G3345">
        <v>284</v>
      </c>
      <c r="H3345" s="3">
        <f>_xlfn.XLOOKUP(sales[[#This Row],[Product]],products[Product],products[Cost per box])*sales[[#This Row],[Boxes]]</f>
        <v>752.6</v>
      </c>
      <c r="I3345" s="4">
        <f>sales[[#This Row],[Revenue]]-sales[[#This Row],[Cost]]</f>
        <v>3216.4</v>
      </c>
    </row>
    <row r="3346" spans="2:9" x14ac:dyDescent="0.25">
      <c r="B3346" t="s">
        <v>33</v>
      </c>
      <c r="C3346" t="s">
        <v>9</v>
      </c>
      <c r="D3346" t="s">
        <v>12</v>
      </c>
      <c r="E3346" s="1">
        <v>44397</v>
      </c>
      <c r="F3346" s="4">
        <v>1078</v>
      </c>
      <c r="G3346">
        <v>45</v>
      </c>
      <c r="H3346" s="3">
        <f>_xlfn.XLOOKUP(sales[[#This Row],[Product]],products[Product],products[Cost per box])*sales[[#This Row],[Boxes]]</f>
        <v>379.34999999999997</v>
      </c>
      <c r="I3346" s="4">
        <f>sales[[#This Row],[Revenue]]-sales[[#This Row],[Cost]]</f>
        <v>698.65000000000009</v>
      </c>
    </row>
    <row r="3347" spans="2:9" x14ac:dyDescent="0.25">
      <c r="B3347" t="s">
        <v>46</v>
      </c>
      <c r="C3347" t="s">
        <v>27</v>
      </c>
      <c r="D3347" t="s">
        <v>17</v>
      </c>
      <c r="E3347" s="1">
        <v>44397</v>
      </c>
      <c r="F3347" s="4">
        <v>2471</v>
      </c>
      <c r="G3347">
        <v>165</v>
      </c>
      <c r="H3347" s="3">
        <f>_xlfn.XLOOKUP(sales[[#This Row],[Product]],products[Product],products[Cost per box])*sales[[#This Row],[Boxes]]</f>
        <v>1122</v>
      </c>
      <c r="I3347" s="4">
        <f>sales[[#This Row],[Revenue]]-sales[[#This Row],[Cost]]</f>
        <v>1349</v>
      </c>
    </row>
    <row r="3348" spans="2:9" x14ac:dyDescent="0.25">
      <c r="B3348" t="s">
        <v>29</v>
      </c>
      <c r="C3348" t="s">
        <v>21</v>
      </c>
      <c r="D3348" t="s">
        <v>45</v>
      </c>
      <c r="E3348" s="1">
        <v>44398</v>
      </c>
      <c r="F3348" s="4">
        <v>3185</v>
      </c>
      <c r="G3348">
        <v>188</v>
      </c>
      <c r="H3348" s="3">
        <f>_xlfn.XLOOKUP(sales[[#This Row],[Product]],products[Product],products[Cost per box])*sales[[#This Row],[Boxes]]</f>
        <v>1453.24</v>
      </c>
      <c r="I3348" s="4">
        <f>sales[[#This Row],[Revenue]]-sales[[#This Row],[Cost]]</f>
        <v>1731.76</v>
      </c>
    </row>
    <row r="3349" spans="2:9" x14ac:dyDescent="0.25">
      <c r="B3349" t="s">
        <v>32</v>
      </c>
      <c r="C3349" t="s">
        <v>6</v>
      </c>
      <c r="D3349" t="s">
        <v>26</v>
      </c>
      <c r="E3349" s="1">
        <v>44398</v>
      </c>
      <c r="F3349" s="4">
        <v>4347</v>
      </c>
      <c r="G3349">
        <v>242</v>
      </c>
      <c r="H3349" s="3">
        <f>_xlfn.XLOOKUP(sales[[#This Row],[Product]],products[Product],products[Cost per box])*sales[[#This Row],[Boxes]]</f>
        <v>1556.06</v>
      </c>
      <c r="I3349" s="4">
        <f>sales[[#This Row],[Revenue]]-sales[[#This Row],[Cost]]</f>
        <v>2790.94</v>
      </c>
    </row>
    <row r="3350" spans="2:9" x14ac:dyDescent="0.25">
      <c r="B3350" t="s">
        <v>25</v>
      </c>
      <c r="C3350" t="s">
        <v>21</v>
      </c>
      <c r="D3350" t="s">
        <v>30</v>
      </c>
      <c r="E3350" s="1">
        <v>44398</v>
      </c>
      <c r="F3350" s="4">
        <v>4270</v>
      </c>
      <c r="G3350">
        <v>534</v>
      </c>
      <c r="H3350" s="3">
        <f>_xlfn.XLOOKUP(sales[[#This Row],[Product]],products[Product],products[Cost per box])*sales[[#This Row],[Boxes]]</f>
        <v>1965.1200000000001</v>
      </c>
      <c r="I3350" s="4">
        <f>sales[[#This Row],[Revenue]]-sales[[#This Row],[Cost]]</f>
        <v>2304.88</v>
      </c>
    </row>
    <row r="3351" spans="2:9" x14ac:dyDescent="0.25">
      <c r="B3351" t="s">
        <v>5</v>
      </c>
      <c r="C3351" t="s">
        <v>16</v>
      </c>
      <c r="D3351" t="s">
        <v>44</v>
      </c>
      <c r="E3351" s="1">
        <v>44398</v>
      </c>
      <c r="F3351" s="4">
        <v>2520</v>
      </c>
      <c r="G3351">
        <v>101</v>
      </c>
      <c r="H3351" s="3">
        <f>_xlfn.XLOOKUP(sales[[#This Row],[Product]],products[Product],products[Cost per box])*sales[[#This Row],[Boxes]]</f>
        <v>966.57</v>
      </c>
      <c r="I3351" s="4">
        <f>sales[[#This Row],[Revenue]]-sales[[#This Row],[Cost]]</f>
        <v>1553.4299999999998</v>
      </c>
    </row>
    <row r="3352" spans="2:9" x14ac:dyDescent="0.25">
      <c r="B3352" t="s">
        <v>41</v>
      </c>
      <c r="C3352" t="s">
        <v>11</v>
      </c>
      <c r="D3352" t="s">
        <v>35</v>
      </c>
      <c r="E3352" s="1">
        <v>44398</v>
      </c>
      <c r="F3352" s="4">
        <v>924</v>
      </c>
      <c r="G3352">
        <v>72</v>
      </c>
      <c r="H3352" s="3">
        <f>_xlfn.XLOOKUP(sales[[#This Row],[Product]],products[Product],products[Cost per box])*sales[[#This Row],[Boxes]]</f>
        <v>190.79999999999998</v>
      </c>
      <c r="I3352" s="4">
        <f>sales[[#This Row],[Revenue]]-sales[[#This Row],[Cost]]</f>
        <v>733.2</v>
      </c>
    </row>
    <row r="3353" spans="2:9" x14ac:dyDescent="0.25">
      <c r="B3353" t="s">
        <v>32</v>
      </c>
      <c r="C3353" t="s">
        <v>21</v>
      </c>
      <c r="D3353" t="s">
        <v>17</v>
      </c>
      <c r="E3353" s="1">
        <v>44398</v>
      </c>
      <c r="F3353" s="4">
        <v>4368</v>
      </c>
      <c r="G3353">
        <v>257</v>
      </c>
      <c r="H3353" s="3">
        <f>_xlfn.XLOOKUP(sales[[#This Row],[Product]],products[Product],products[Cost per box])*sales[[#This Row],[Boxes]]</f>
        <v>1747.6</v>
      </c>
      <c r="I3353" s="4">
        <f>sales[[#This Row],[Revenue]]-sales[[#This Row],[Cost]]</f>
        <v>2620.4</v>
      </c>
    </row>
    <row r="3354" spans="2:9" x14ac:dyDescent="0.25">
      <c r="B3354" t="s">
        <v>18</v>
      </c>
      <c r="C3354" t="s">
        <v>21</v>
      </c>
      <c r="D3354" t="s">
        <v>30</v>
      </c>
      <c r="E3354" s="1">
        <v>44398</v>
      </c>
      <c r="F3354" s="4">
        <v>2450</v>
      </c>
      <c r="G3354">
        <v>350</v>
      </c>
      <c r="H3354" s="3">
        <f>_xlfn.XLOOKUP(sales[[#This Row],[Product]],products[Product],products[Cost per box])*sales[[#This Row],[Boxes]]</f>
        <v>1288</v>
      </c>
      <c r="I3354" s="4">
        <f>sales[[#This Row],[Revenue]]-sales[[#This Row],[Cost]]</f>
        <v>1162</v>
      </c>
    </row>
    <row r="3355" spans="2:9" x14ac:dyDescent="0.25">
      <c r="B3355" t="s">
        <v>18</v>
      </c>
      <c r="C3355" t="s">
        <v>21</v>
      </c>
      <c r="D3355" t="s">
        <v>22</v>
      </c>
      <c r="E3355" s="1">
        <v>44398</v>
      </c>
      <c r="F3355" s="4">
        <v>2044</v>
      </c>
      <c r="G3355">
        <v>171</v>
      </c>
      <c r="H3355" s="3">
        <f>_xlfn.XLOOKUP(sales[[#This Row],[Product]],products[Product],products[Cost per box])*sales[[#This Row],[Boxes]]</f>
        <v>1405.6200000000001</v>
      </c>
      <c r="I3355" s="4">
        <f>sales[[#This Row],[Revenue]]-sales[[#This Row],[Cost]]</f>
        <v>638.37999999999988</v>
      </c>
    </row>
    <row r="3356" spans="2:9" x14ac:dyDescent="0.25">
      <c r="B3356" t="s">
        <v>46</v>
      </c>
      <c r="C3356" t="s">
        <v>6</v>
      </c>
      <c r="D3356" t="s">
        <v>31</v>
      </c>
      <c r="E3356" s="1">
        <v>44398</v>
      </c>
      <c r="F3356" s="4">
        <v>3318</v>
      </c>
      <c r="G3356">
        <v>474</v>
      </c>
      <c r="H3356" s="3">
        <f>_xlfn.XLOOKUP(sales[[#This Row],[Product]],products[Product],products[Cost per box])*sales[[#This Row],[Boxes]]</f>
        <v>2711.2799999999997</v>
      </c>
      <c r="I3356" s="4">
        <f>sales[[#This Row],[Revenue]]-sales[[#This Row],[Cost]]</f>
        <v>606.72000000000025</v>
      </c>
    </row>
    <row r="3357" spans="2:9" x14ac:dyDescent="0.25">
      <c r="B3357" t="s">
        <v>15</v>
      </c>
      <c r="C3357" t="s">
        <v>9</v>
      </c>
      <c r="D3357" t="s">
        <v>47</v>
      </c>
      <c r="E3357" s="1">
        <v>44398</v>
      </c>
      <c r="F3357" s="4">
        <v>4970</v>
      </c>
      <c r="G3357">
        <v>293</v>
      </c>
      <c r="H3357" s="3">
        <f>_xlfn.XLOOKUP(sales[[#This Row],[Product]],products[Product],products[Cost per box])*sales[[#This Row],[Boxes]]</f>
        <v>1541.1799999999998</v>
      </c>
      <c r="I3357" s="4">
        <f>sales[[#This Row],[Revenue]]-sales[[#This Row],[Cost]]</f>
        <v>3428.82</v>
      </c>
    </row>
    <row r="3358" spans="2:9" x14ac:dyDescent="0.25">
      <c r="B3358" t="s">
        <v>8</v>
      </c>
      <c r="C3358" t="s">
        <v>11</v>
      </c>
      <c r="D3358" t="s">
        <v>26</v>
      </c>
      <c r="E3358" s="1">
        <v>44398</v>
      </c>
      <c r="F3358" s="4">
        <v>8939</v>
      </c>
      <c r="G3358">
        <v>471</v>
      </c>
      <c r="H3358" s="3">
        <f>_xlfn.XLOOKUP(sales[[#This Row],[Product]],products[Product],products[Cost per box])*sales[[#This Row],[Boxes]]</f>
        <v>3028.5299999999997</v>
      </c>
      <c r="I3358" s="4">
        <f>sales[[#This Row],[Revenue]]-sales[[#This Row],[Cost]]</f>
        <v>5910.47</v>
      </c>
    </row>
    <row r="3359" spans="2:9" x14ac:dyDescent="0.25">
      <c r="B3359" t="s">
        <v>5</v>
      </c>
      <c r="C3359" t="s">
        <v>16</v>
      </c>
      <c r="D3359" t="s">
        <v>14</v>
      </c>
      <c r="E3359" s="1">
        <v>44398</v>
      </c>
      <c r="F3359" s="4">
        <v>6699</v>
      </c>
      <c r="G3359">
        <v>770</v>
      </c>
      <c r="H3359" s="3">
        <f>_xlfn.XLOOKUP(sales[[#This Row],[Product]],products[Product],products[Cost per box])*sales[[#This Row],[Boxes]]</f>
        <v>4858.7</v>
      </c>
      <c r="I3359" s="4">
        <f>sales[[#This Row],[Revenue]]-sales[[#This Row],[Cost]]</f>
        <v>1840.3000000000002</v>
      </c>
    </row>
    <row r="3360" spans="2:9" x14ac:dyDescent="0.25">
      <c r="B3360" t="s">
        <v>5</v>
      </c>
      <c r="C3360" t="s">
        <v>21</v>
      </c>
      <c r="D3360" t="s">
        <v>26</v>
      </c>
      <c r="E3360" s="1">
        <v>44398</v>
      </c>
      <c r="F3360" s="4">
        <v>2247</v>
      </c>
      <c r="G3360">
        <v>133</v>
      </c>
      <c r="H3360" s="3">
        <f>_xlfn.XLOOKUP(sales[[#This Row],[Product]],products[Product],products[Cost per box])*sales[[#This Row],[Boxes]]</f>
        <v>855.18999999999994</v>
      </c>
      <c r="I3360" s="4">
        <f>sales[[#This Row],[Revenue]]-sales[[#This Row],[Cost]]</f>
        <v>1391.81</v>
      </c>
    </row>
    <row r="3361" spans="2:9" x14ac:dyDescent="0.25">
      <c r="B3361" t="s">
        <v>34</v>
      </c>
      <c r="C3361" t="s">
        <v>6</v>
      </c>
      <c r="D3361" t="s">
        <v>24</v>
      </c>
      <c r="E3361" s="1">
        <v>44398</v>
      </c>
      <c r="F3361" s="4">
        <v>3717</v>
      </c>
      <c r="G3361">
        <v>169</v>
      </c>
      <c r="H3361" s="3">
        <f>_xlfn.XLOOKUP(sales[[#This Row],[Product]],products[Product],products[Cost per box])*sales[[#This Row],[Boxes]]</f>
        <v>1776.19</v>
      </c>
      <c r="I3361" s="4">
        <f>sales[[#This Row],[Revenue]]-sales[[#This Row],[Cost]]</f>
        <v>1940.81</v>
      </c>
    </row>
    <row r="3362" spans="2:9" x14ac:dyDescent="0.25">
      <c r="B3362" t="s">
        <v>33</v>
      </c>
      <c r="C3362" t="s">
        <v>21</v>
      </c>
      <c r="D3362" t="s">
        <v>12</v>
      </c>
      <c r="E3362" s="1">
        <v>44398</v>
      </c>
      <c r="F3362" s="4">
        <v>5523</v>
      </c>
      <c r="G3362">
        <v>231</v>
      </c>
      <c r="H3362" s="3">
        <f>_xlfn.XLOOKUP(sales[[#This Row],[Product]],products[Product],products[Cost per box])*sales[[#This Row],[Boxes]]</f>
        <v>1947.33</v>
      </c>
      <c r="I3362" s="4">
        <f>sales[[#This Row],[Revenue]]-sales[[#This Row],[Cost]]</f>
        <v>3575.67</v>
      </c>
    </row>
    <row r="3363" spans="2:9" x14ac:dyDescent="0.25">
      <c r="B3363" t="s">
        <v>41</v>
      </c>
      <c r="C3363" t="s">
        <v>6</v>
      </c>
      <c r="D3363" t="s">
        <v>28</v>
      </c>
      <c r="E3363" s="1">
        <v>44398</v>
      </c>
      <c r="F3363" s="4">
        <v>4060</v>
      </c>
      <c r="G3363">
        <v>508</v>
      </c>
      <c r="H3363" s="3">
        <f>_xlfn.XLOOKUP(sales[[#This Row],[Product]],products[Product],products[Cost per box])*sales[[#This Row],[Boxes]]</f>
        <v>1402.08</v>
      </c>
      <c r="I3363" s="4">
        <f>sales[[#This Row],[Revenue]]-sales[[#This Row],[Cost]]</f>
        <v>2657.92</v>
      </c>
    </row>
    <row r="3364" spans="2:9" x14ac:dyDescent="0.25">
      <c r="B3364" t="s">
        <v>8</v>
      </c>
      <c r="C3364" t="s">
        <v>21</v>
      </c>
      <c r="D3364" t="s">
        <v>52</v>
      </c>
      <c r="E3364" s="1">
        <v>44398</v>
      </c>
      <c r="F3364" s="4">
        <v>10381</v>
      </c>
      <c r="G3364">
        <v>433</v>
      </c>
      <c r="H3364" s="3">
        <f>_xlfn.XLOOKUP(sales[[#This Row],[Product]],products[Product],products[Cost per box])*sales[[#This Row],[Boxes]]</f>
        <v>1437.56</v>
      </c>
      <c r="I3364" s="4">
        <f>sales[[#This Row],[Revenue]]-sales[[#This Row],[Cost]]</f>
        <v>8943.44</v>
      </c>
    </row>
    <row r="3365" spans="2:9" x14ac:dyDescent="0.25">
      <c r="B3365" t="s">
        <v>23</v>
      </c>
      <c r="C3365" t="s">
        <v>16</v>
      </c>
      <c r="D3365" t="s">
        <v>38</v>
      </c>
      <c r="E3365" s="1">
        <v>44398</v>
      </c>
      <c r="F3365" s="4">
        <v>3416</v>
      </c>
      <c r="G3365">
        <v>143</v>
      </c>
      <c r="H3365" s="3">
        <f>_xlfn.XLOOKUP(sales[[#This Row],[Product]],products[Product],products[Cost per box])*sales[[#This Row],[Boxes]]</f>
        <v>1421.4199999999998</v>
      </c>
      <c r="I3365" s="4">
        <f>sales[[#This Row],[Revenue]]-sales[[#This Row],[Cost]]</f>
        <v>1994.5800000000002</v>
      </c>
    </row>
    <row r="3366" spans="2:9" x14ac:dyDescent="0.25">
      <c r="B3366" t="s">
        <v>23</v>
      </c>
      <c r="C3366" t="s">
        <v>9</v>
      </c>
      <c r="D3366" t="s">
        <v>35</v>
      </c>
      <c r="E3366" s="1">
        <v>44398</v>
      </c>
      <c r="F3366" s="4">
        <v>4417</v>
      </c>
      <c r="G3366">
        <v>340</v>
      </c>
      <c r="H3366" s="3">
        <f>_xlfn.XLOOKUP(sales[[#This Row],[Product]],products[Product],products[Cost per box])*sales[[#This Row],[Boxes]]</f>
        <v>901</v>
      </c>
      <c r="I3366" s="4">
        <f>sales[[#This Row],[Revenue]]-sales[[#This Row],[Cost]]</f>
        <v>3516</v>
      </c>
    </row>
    <row r="3367" spans="2:9" x14ac:dyDescent="0.25">
      <c r="B3367" t="s">
        <v>13</v>
      </c>
      <c r="C3367" t="s">
        <v>9</v>
      </c>
      <c r="D3367" t="s">
        <v>24</v>
      </c>
      <c r="E3367" s="1">
        <v>44398</v>
      </c>
      <c r="F3367" s="4">
        <v>4221</v>
      </c>
      <c r="G3367">
        <v>212</v>
      </c>
      <c r="H3367" s="3">
        <f>_xlfn.XLOOKUP(sales[[#This Row],[Product]],products[Product],products[Cost per box])*sales[[#This Row],[Boxes]]</f>
        <v>2228.12</v>
      </c>
      <c r="I3367" s="4">
        <f>sales[[#This Row],[Revenue]]-sales[[#This Row],[Cost]]</f>
        <v>1992.88</v>
      </c>
    </row>
    <row r="3368" spans="2:9" x14ac:dyDescent="0.25">
      <c r="B3368" t="s">
        <v>5</v>
      </c>
      <c r="C3368" t="s">
        <v>21</v>
      </c>
      <c r="D3368" t="s">
        <v>35</v>
      </c>
      <c r="E3368" s="1">
        <v>44398</v>
      </c>
      <c r="F3368" s="4">
        <v>721</v>
      </c>
      <c r="G3368">
        <v>49</v>
      </c>
      <c r="H3368" s="3">
        <f>_xlfn.XLOOKUP(sales[[#This Row],[Product]],products[Product],products[Cost per box])*sales[[#This Row],[Boxes]]</f>
        <v>129.85</v>
      </c>
      <c r="I3368" s="4">
        <f>sales[[#This Row],[Revenue]]-sales[[#This Row],[Cost]]</f>
        <v>591.15</v>
      </c>
    </row>
    <row r="3369" spans="2:9" x14ac:dyDescent="0.25">
      <c r="B3369" t="s">
        <v>51</v>
      </c>
      <c r="C3369" t="s">
        <v>6</v>
      </c>
      <c r="D3369" t="s">
        <v>22</v>
      </c>
      <c r="E3369" s="1">
        <v>44398</v>
      </c>
      <c r="F3369" s="4">
        <v>2296</v>
      </c>
      <c r="G3369">
        <v>154</v>
      </c>
      <c r="H3369" s="3">
        <f>_xlfn.XLOOKUP(sales[[#This Row],[Product]],products[Product],products[Cost per box])*sales[[#This Row],[Boxes]]</f>
        <v>1265.8800000000001</v>
      </c>
      <c r="I3369" s="4">
        <f>sales[[#This Row],[Revenue]]-sales[[#This Row],[Cost]]</f>
        <v>1030.1199999999999</v>
      </c>
    </row>
    <row r="3370" spans="2:9" x14ac:dyDescent="0.25">
      <c r="B3370" t="s">
        <v>51</v>
      </c>
      <c r="C3370" t="s">
        <v>11</v>
      </c>
      <c r="D3370" t="s">
        <v>14</v>
      </c>
      <c r="E3370" s="1">
        <v>44398</v>
      </c>
      <c r="F3370" s="4">
        <v>5404</v>
      </c>
      <c r="G3370">
        <v>601</v>
      </c>
      <c r="H3370" s="3">
        <f>_xlfn.XLOOKUP(sales[[#This Row],[Product]],products[Product],products[Cost per box])*sales[[#This Row],[Boxes]]</f>
        <v>3792.31</v>
      </c>
      <c r="I3370" s="4">
        <f>sales[[#This Row],[Revenue]]-sales[[#This Row],[Cost]]</f>
        <v>1611.69</v>
      </c>
    </row>
    <row r="3371" spans="2:9" x14ac:dyDescent="0.25">
      <c r="B3371" t="s">
        <v>8</v>
      </c>
      <c r="C3371" t="s">
        <v>27</v>
      </c>
      <c r="D3371" t="s">
        <v>14</v>
      </c>
      <c r="E3371" s="1">
        <v>44398</v>
      </c>
      <c r="F3371" s="4">
        <v>553</v>
      </c>
      <c r="G3371">
        <v>56</v>
      </c>
      <c r="H3371" s="3">
        <f>_xlfn.XLOOKUP(sales[[#This Row],[Product]],products[Product],products[Cost per box])*sales[[#This Row],[Boxes]]</f>
        <v>353.35999999999996</v>
      </c>
      <c r="I3371" s="4">
        <f>sales[[#This Row],[Revenue]]-sales[[#This Row],[Cost]]</f>
        <v>199.64000000000004</v>
      </c>
    </row>
    <row r="3372" spans="2:9" x14ac:dyDescent="0.25">
      <c r="B3372" t="s">
        <v>15</v>
      </c>
      <c r="C3372" t="s">
        <v>27</v>
      </c>
      <c r="D3372" t="s">
        <v>42</v>
      </c>
      <c r="E3372" s="1">
        <v>44398</v>
      </c>
      <c r="F3372" s="4">
        <v>3724</v>
      </c>
      <c r="G3372">
        <v>266</v>
      </c>
      <c r="H3372" s="3">
        <f>_xlfn.XLOOKUP(sales[[#This Row],[Product]],products[Product],products[Cost per box])*sales[[#This Row],[Boxes]]</f>
        <v>1260.8400000000001</v>
      </c>
      <c r="I3372" s="4">
        <f>sales[[#This Row],[Revenue]]-sales[[#This Row],[Cost]]</f>
        <v>2463.16</v>
      </c>
    </row>
    <row r="3373" spans="2:9" x14ac:dyDescent="0.25">
      <c r="B3373" t="s">
        <v>51</v>
      </c>
      <c r="C3373" t="s">
        <v>11</v>
      </c>
      <c r="D3373" t="s">
        <v>19</v>
      </c>
      <c r="E3373" s="1">
        <v>44398</v>
      </c>
      <c r="F3373" s="4">
        <v>1358</v>
      </c>
      <c r="G3373">
        <v>76</v>
      </c>
      <c r="H3373" s="3">
        <f>_xlfn.XLOOKUP(sales[[#This Row],[Product]],products[Product],products[Cost per box])*sales[[#This Row],[Boxes]]</f>
        <v>777.48</v>
      </c>
      <c r="I3373" s="4">
        <f>sales[[#This Row],[Revenue]]-sales[[#This Row],[Cost]]</f>
        <v>580.52</v>
      </c>
    </row>
    <row r="3374" spans="2:9" x14ac:dyDescent="0.25">
      <c r="B3374" t="s">
        <v>10</v>
      </c>
      <c r="C3374" t="s">
        <v>16</v>
      </c>
      <c r="D3374" t="s">
        <v>19</v>
      </c>
      <c r="E3374" s="1">
        <v>44398</v>
      </c>
      <c r="F3374" s="4">
        <v>133</v>
      </c>
      <c r="G3374">
        <v>8</v>
      </c>
      <c r="H3374" s="3">
        <f>_xlfn.XLOOKUP(sales[[#This Row],[Product]],products[Product],products[Cost per box])*sales[[#This Row],[Boxes]]</f>
        <v>81.84</v>
      </c>
      <c r="I3374" s="4">
        <f>sales[[#This Row],[Revenue]]-sales[[#This Row],[Cost]]</f>
        <v>51.16</v>
      </c>
    </row>
    <row r="3375" spans="2:9" x14ac:dyDescent="0.25">
      <c r="B3375" t="s">
        <v>29</v>
      </c>
      <c r="C3375" t="s">
        <v>27</v>
      </c>
      <c r="D3375" t="s">
        <v>42</v>
      </c>
      <c r="E3375" s="1">
        <v>44398</v>
      </c>
      <c r="F3375" s="4">
        <v>6076</v>
      </c>
      <c r="G3375">
        <v>468</v>
      </c>
      <c r="H3375" s="3">
        <f>_xlfn.XLOOKUP(sales[[#This Row],[Product]],products[Product],products[Cost per box])*sales[[#This Row],[Boxes]]</f>
        <v>2218.3200000000002</v>
      </c>
      <c r="I3375" s="4">
        <f>sales[[#This Row],[Revenue]]-sales[[#This Row],[Cost]]</f>
        <v>3857.68</v>
      </c>
    </row>
    <row r="3376" spans="2:9" x14ac:dyDescent="0.25">
      <c r="B3376" t="s">
        <v>5</v>
      </c>
      <c r="C3376" t="s">
        <v>11</v>
      </c>
      <c r="D3376" t="s">
        <v>7</v>
      </c>
      <c r="E3376" s="1">
        <v>44398</v>
      </c>
      <c r="F3376" s="4">
        <v>2744</v>
      </c>
      <c r="G3376">
        <v>102</v>
      </c>
      <c r="H3376" s="3">
        <f>_xlfn.XLOOKUP(sales[[#This Row],[Product]],products[Product],products[Cost per box])*sales[[#This Row],[Boxes]]</f>
        <v>525.30000000000007</v>
      </c>
      <c r="I3376" s="4">
        <f>sales[[#This Row],[Revenue]]-sales[[#This Row],[Cost]]</f>
        <v>2218.6999999999998</v>
      </c>
    </row>
    <row r="3377" spans="2:9" x14ac:dyDescent="0.25">
      <c r="B3377" t="s">
        <v>25</v>
      </c>
      <c r="C3377" t="s">
        <v>21</v>
      </c>
      <c r="D3377" t="s">
        <v>17</v>
      </c>
      <c r="E3377" s="1">
        <v>44398</v>
      </c>
      <c r="F3377" s="4">
        <v>2282</v>
      </c>
      <c r="G3377">
        <v>153</v>
      </c>
      <c r="H3377" s="3">
        <f>_xlfn.XLOOKUP(sales[[#This Row],[Product]],products[Product],products[Cost per box])*sales[[#This Row],[Boxes]]</f>
        <v>1040.3999999999999</v>
      </c>
      <c r="I3377" s="4">
        <f>sales[[#This Row],[Revenue]]-sales[[#This Row],[Cost]]</f>
        <v>1241.6000000000001</v>
      </c>
    </row>
    <row r="3378" spans="2:9" x14ac:dyDescent="0.25">
      <c r="B3378" t="s">
        <v>49</v>
      </c>
      <c r="C3378" t="s">
        <v>6</v>
      </c>
      <c r="D3378" t="s">
        <v>48</v>
      </c>
      <c r="E3378" s="1">
        <v>44398</v>
      </c>
      <c r="F3378" s="4">
        <v>658</v>
      </c>
      <c r="G3378">
        <v>29</v>
      </c>
      <c r="H3378" s="3">
        <f>_xlfn.XLOOKUP(sales[[#This Row],[Product]],products[Product],products[Cost per box])*sales[[#This Row],[Boxes]]</f>
        <v>216.92000000000002</v>
      </c>
      <c r="I3378" s="4">
        <f>sales[[#This Row],[Revenue]]-sales[[#This Row],[Cost]]</f>
        <v>441.08</v>
      </c>
    </row>
    <row r="3379" spans="2:9" x14ac:dyDescent="0.25">
      <c r="B3379" t="s">
        <v>23</v>
      </c>
      <c r="C3379" t="s">
        <v>6</v>
      </c>
      <c r="D3379" t="s">
        <v>12</v>
      </c>
      <c r="E3379" s="1">
        <v>44398</v>
      </c>
      <c r="F3379" s="4">
        <v>3213</v>
      </c>
      <c r="G3379">
        <v>129</v>
      </c>
      <c r="H3379" s="3">
        <f>_xlfn.XLOOKUP(sales[[#This Row],[Product]],products[Product],products[Cost per box])*sales[[#This Row],[Boxes]]</f>
        <v>1087.47</v>
      </c>
      <c r="I3379" s="4">
        <f>sales[[#This Row],[Revenue]]-sales[[#This Row],[Cost]]</f>
        <v>2125.5299999999997</v>
      </c>
    </row>
    <row r="3380" spans="2:9" x14ac:dyDescent="0.25">
      <c r="B3380" t="s">
        <v>46</v>
      </c>
      <c r="C3380" t="s">
        <v>16</v>
      </c>
      <c r="D3380" t="s">
        <v>19</v>
      </c>
      <c r="E3380" s="1">
        <v>44398</v>
      </c>
      <c r="F3380" s="4">
        <v>12621</v>
      </c>
      <c r="G3380">
        <v>665</v>
      </c>
      <c r="H3380" s="3">
        <f>_xlfn.XLOOKUP(sales[[#This Row],[Product]],products[Product],products[Cost per box])*sales[[#This Row],[Boxes]]</f>
        <v>6802.9500000000007</v>
      </c>
      <c r="I3380" s="4">
        <f>sales[[#This Row],[Revenue]]-sales[[#This Row],[Cost]]</f>
        <v>5818.0499999999993</v>
      </c>
    </row>
    <row r="3381" spans="2:9" x14ac:dyDescent="0.25">
      <c r="B3381" t="s">
        <v>29</v>
      </c>
      <c r="C3381" t="s">
        <v>21</v>
      </c>
      <c r="D3381" t="s">
        <v>35</v>
      </c>
      <c r="E3381" s="1">
        <v>44398</v>
      </c>
      <c r="F3381" s="4">
        <v>6139</v>
      </c>
      <c r="G3381">
        <v>512</v>
      </c>
      <c r="H3381" s="3">
        <f>_xlfn.XLOOKUP(sales[[#This Row],[Product]],products[Product],products[Cost per box])*sales[[#This Row],[Boxes]]</f>
        <v>1356.8</v>
      </c>
      <c r="I3381" s="4">
        <f>sales[[#This Row],[Revenue]]-sales[[#This Row],[Cost]]</f>
        <v>4782.2</v>
      </c>
    </row>
    <row r="3382" spans="2:9" x14ac:dyDescent="0.25">
      <c r="B3382" t="s">
        <v>15</v>
      </c>
      <c r="C3382" t="s">
        <v>6</v>
      </c>
      <c r="D3382" t="s">
        <v>36</v>
      </c>
      <c r="E3382" s="1">
        <v>44398</v>
      </c>
      <c r="F3382" s="4">
        <v>1736</v>
      </c>
      <c r="G3382">
        <v>134</v>
      </c>
      <c r="H3382" s="3">
        <f>_xlfn.XLOOKUP(sales[[#This Row],[Product]],products[Product],products[Cost per box])*sales[[#This Row],[Boxes]]</f>
        <v>675.36</v>
      </c>
      <c r="I3382" s="4">
        <f>sales[[#This Row],[Revenue]]-sales[[#This Row],[Cost]]</f>
        <v>1060.6399999999999</v>
      </c>
    </row>
    <row r="3383" spans="2:9" x14ac:dyDescent="0.25">
      <c r="B3383" t="s">
        <v>37</v>
      </c>
      <c r="C3383" t="s">
        <v>9</v>
      </c>
      <c r="D3383" t="s">
        <v>44</v>
      </c>
      <c r="E3383" s="1">
        <v>44398</v>
      </c>
      <c r="F3383" s="4">
        <v>1575</v>
      </c>
      <c r="G3383">
        <v>69</v>
      </c>
      <c r="H3383" s="3">
        <f>_xlfn.XLOOKUP(sales[[#This Row],[Product]],products[Product],products[Cost per box])*sales[[#This Row],[Boxes]]</f>
        <v>660.33</v>
      </c>
      <c r="I3383" s="4">
        <f>sales[[#This Row],[Revenue]]-sales[[#This Row],[Cost]]</f>
        <v>914.67</v>
      </c>
    </row>
    <row r="3384" spans="2:9" x14ac:dyDescent="0.25">
      <c r="B3384" t="s">
        <v>39</v>
      </c>
      <c r="C3384" t="s">
        <v>21</v>
      </c>
      <c r="D3384" t="s">
        <v>48</v>
      </c>
      <c r="E3384" s="1">
        <v>44398</v>
      </c>
      <c r="F3384" s="4">
        <v>12516</v>
      </c>
      <c r="G3384">
        <v>596</v>
      </c>
      <c r="H3384" s="3">
        <f>_xlfn.XLOOKUP(sales[[#This Row],[Product]],products[Product],products[Cost per box])*sales[[#This Row],[Boxes]]</f>
        <v>4458.08</v>
      </c>
      <c r="I3384" s="4">
        <f>sales[[#This Row],[Revenue]]-sales[[#This Row],[Cost]]</f>
        <v>8057.92</v>
      </c>
    </row>
    <row r="3385" spans="2:9" x14ac:dyDescent="0.25">
      <c r="B3385" t="s">
        <v>32</v>
      </c>
      <c r="C3385" t="s">
        <v>27</v>
      </c>
      <c r="D3385" t="s">
        <v>52</v>
      </c>
      <c r="E3385" s="1">
        <v>44398</v>
      </c>
      <c r="F3385" s="4">
        <v>5068</v>
      </c>
      <c r="G3385">
        <v>221</v>
      </c>
      <c r="H3385" s="3">
        <f>_xlfn.XLOOKUP(sales[[#This Row],[Product]],products[Product],products[Cost per box])*sales[[#This Row],[Boxes]]</f>
        <v>733.71999999999991</v>
      </c>
      <c r="I3385" s="4">
        <f>sales[[#This Row],[Revenue]]-sales[[#This Row],[Cost]]</f>
        <v>4334.28</v>
      </c>
    </row>
    <row r="3386" spans="2:9" x14ac:dyDescent="0.25">
      <c r="B3386" t="s">
        <v>33</v>
      </c>
      <c r="C3386" t="s">
        <v>21</v>
      </c>
      <c r="D3386" t="s">
        <v>19</v>
      </c>
      <c r="E3386" s="1">
        <v>44398</v>
      </c>
      <c r="F3386" s="4">
        <v>553</v>
      </c>
      <c r="G3386">
        <v>30</v>
      </c>
      <c r="H3386" s="3">
        <f>_xlfn.XLOOKUP(sales[[#This Row],[Product]],products[Product],products[Cost per box])*sales[[#This Row],[Boxes]]</f>
        <v>306.90000000000003</v>
      </c>
      <c r="I3386" s="4">
        <f>sales[[#This Row],[Revenue]]-sales[[#This Row],[Cost]]</f>
        <v>246.09999999999997</v>
      </c>
    </row>
    <row r="3387" spans="2:9" x14ac:dyDescent="0.25">
      <c r="B3387" t="s">
        <v>23</v>
      </c>
      <c r="C3387" t="s">
        <v>21</v>
      </c>
      <c r="D3387" t="s">
        <v>47</v>
      </c>
      <c r="E3387" s="1">
        <v>44398</v>
      </c>
      <c r="F3387" s="4">
        <v>4221</v>
      </c>
      <c r="G3387">
        <v>249</v>
      </c>
      <c r="H3387" s="3">
        <f>_xlfn.XLOOKUP(sales[[#This Row],[Product]],products[Product],products[Cost per box])*sales[[#This Row],[Boxes]]</f>
        <v>1309.74</v>
      </c>
      <c r="I3387" s="4">
        <f>sales[[#This Row],[Revenue]]-sales[[#This Row],[Cost]]</f>
        <v>2911.26</v>
      </c>
    </row>
    <row r="3388" spans="2:9" x14ac:dyDescent="0.25">
      <c r="B3388" t="s">
        <v>23</v>
      </c>
      <c r="C3388" t="s">
        <v>21</v>
      </c>
      <c r="D3388" t="s">
        <v>35</v>
      </c>
      <c r="E3388" s="1">
        <v>44398</v>
      </c>
      <c r="F3388" s="4">
        <v>7091</v>
      </c>
      <c r="G3388">
        <v>591</v>
      </c>
      <c r="H3388" s="3">
        <f>_xlfn.XLOOKUP(sales[[#This Row],[Product]],products[Product],products[Cost per box])*sales[[#This Row],[Boxes]]</f>
        <v>1566.1499999999999</v>
      </c>
      <c r="I3388" s="4">
        <f>sales[[#This Row],[Revenue]]-sales[[#This Row],[Cost]]</f>
        <v>5524.85</v>
      </c>
    </row>
    <row r="3389" spans="2:9" x14ac:dyDescent="0.25">
      <c r="B3389" t="s">
        <v>40</v>
      </c>
      <c r="C3389" t="s">
        <v>16</v>
      </c>
      <c r="D3389" t="s">
        <v>45</v>
      </c>
      <c r="E3389" s="1">
        <v>44398</v>
      </c>
      <c r="F3389" s="4">
        <v>3535</v>
      </c>
      <c r="G3389">
        <v>221</v>
      </c>
      <c r="H3389" s="3">
        <f>_xlfn.XLOOKUP(sales[[#This Row],[Product]],products[Product],products[Cost per box])*sales[[#This Row],[Boxes]]</f>
        <v>1708.3300000000002</v>
      </c>
      <c r="I3389" s="4">
        <f>sales[[#This Row],[Revenue]]-sales[[#This Row],[Cost]]</f>
        <v>1826.6699999999998</v>
      </c>
    </row>
    <row r="3390" spans="2:9" x14ac:dyDescent="0.25">
      <c r="B3390" t="s">
        <v>40</v>
      </c>
      <c r="C3390" t="s">
        <v>9</v>
      </c>
      <c r="D3390" t="s">
        <v>30</v>
      </c>
      <c r="E3390" s="1">
        <v>44398</v>
      </c>
      <c r="F3390" s="4">
        <v>6202</v>
      </c>
      <c r="G3390">
        <v>1050</v>
      </c>
      <c r="H3390" s="3">
        <f>_xlfn.XLOOKUP(sales[[#This Row],[Product]],products[Product],products[Cost per box])*sales[[#This Row],[Boxes]]</f>
        <v>3864</v>
      </c>
      <c r="I3390" s="4">
        <f>sales[[#This Row],[Revenue]]-sales[[#This Row],[Cost]]</f>
        <v>2338</v>
      </c>
    </row>
    <row r="3391" spans="2:9" x14ac:dyDescent="0.25">
      <c r="B3391" t="s">
        <v>39</v>
      </c>
      <c r="C3391" t="s">
        <v>9</v>
      </c>
      <c r="D3391" t="s">
        <v>48</v>
      </c>
      <c r="E3391" s="1">
        <v>44398</v>
      </c>
      <c r="F3391" s="4">
        <v>1085</v>
      </c>
      <c r="G3391">
        <v>55</v>
      </c>
      <c r="H3391" s="3">
        <f>_xlfn.XLOOKUP(sales[[#This Row],[Product]],products[Product],products[Cost per box])*sales[[#This Row],[Boxes]]</f>
        <v>411.40000000000003</v>
      </c>
      <c r="I3391" s="4">
        <f>sales[[#This Row],[Revenue]]-sales[[#This Row],[Cost]]</f>
        <v>673.59999999999991</v>
      </c>
    </row>
    <row r="3392" spans="2:9" x14ac:dyDescent="0.25">
      <c r="B3392" t="s">
        <v>10</v>
      </c>
      <c r="C3392" t="s">
        <v>6</v>
      </c>
      <c r="D3392" t="s">
        <v>48</v>
      </c>
      <c r="E3392" s="1">
        <v>44398</v>
      </c>
      <c r="F3392" s="4">
        <v>280</v>
      </c>
      <c r="G3392">
        <v>13</v>
      </c>
      <c r="H3392" s="3">
        <f>_xlfn.XLOOKUP(sales[[#This Row],[Product]],products[Product],products[Cost per box])*sales[[#This Row],[Boxes]]</f>
        <v>97.240000000000009</v>
      </c>
      <c r="I3392" s="4">
        <f>sales[[#This Row],[Revenue]]-sales[[#This Row],[Cost]]</f>
        <v>182.76</v>
      </c>
    </row>
    <row r="3393" spans="2:9" x14ac:dyDescent="0.25">
      <c r="B3393" t="s">
        <v>8</v>
      </c>
      <c r="C3393" t="s">
        <v>27</v>
      </c>
      <c r="D3393" t="s">
        <v>44</v>
      </c>
      <c r="E3393" s="1">
        <v>44398</v>
      </c>
      <c r="F3393" s="4">
        <v>4193</v>
      </c>
      <c r="G3393">
        <v>183</v>
      </c>
      <c r="H3393" s="3">
        <f>_xlfn.XLOOKUP(sales[[#This Row],[Product]],products[Product],products[Cost per box])*sales[[#This Row],[Boxes]]</f>
        <v>1751.31</v>
      </c>
      <c r="I3393" s="4">
        <f>sales[[#This Row],[Revenue]]-sales[[#This Row],[Cost]]</f>
        <v>2441.69</v>
      </c>
    </row>
    <row r="3394" spans="2:9" x14ac:dyDescent="0.25">
      <c r="B3394" t="s">
        <v>49</v>
      </c>
      <c r="C3394" t="s">
        <v>11</v>
      </c>
      <c r="D3394" t="s">
        <v>35</v>
      </c>
      <c r="E3394" s="1">
        <v>44399</v>
      </c>
      <c r="F3394" s="4">
        <v>9884</v>
      </c>
      <c r="G3394">
        <v>659</v>
      </c>
      <c r="H3394" s="3">
        <f>_xlfn.XLOOKUP(sales[[#This Row],[Product]],products[Product],products[Cost per box])*sales[[#This Row],[Boxes]]</f>
        <v>1746.35</v>
      </c>
      <c r="I3394" s="4">
        <f>sales[[#This Row],[Revenue]]-sales[[#This Row],[Cost]]</f>
        <v>8137.65</v>
      </c>
    </row>
    <row r="3395" spans="2:9" x14ac:dyDescent="0.25">
      <c r="B3395" t="s">
        <v>8</v>
      </c>
      <c r="C3395" t="s">
        <v>27</v>
      </c>
      <c r="D3395" t="s">
        <v>22</v>
      </c>
      <c r="E3395" s="1">
        <v>44399</v>
      </c>
      <c r="F3395" s="4">
        <v>1603</v>
      </c>
      <c r="G3395">
        <v>107</v>
      </c>
      <c r="H3395" s="3">
        <f>_xlfn.XLOOKUP(sales[[#This Row],[Product]],products[Product],products[Cost per box])*sales[[#This Row],[Boxes]]</f>
        <v>879.54000000000008</v>
      </c>
      <c r="I3395" s="4">
        <f>sales[[#This Row],[Revenue]]-sales[[#This Row],[Cost]]</f>
        <v>723.45999999999992</v>
      </c>
    </row>
    <row r="3396" spans="2:9" x14ac:dyDescent="0.25">
      <c r="B3396" t="s">
        <v>13</v>
      </c>
      <c r="C3396" t="s">
        <v>21</v>
      </c>
      <c r="D3396" t="s">
        <v>36</v>
      </c>
      <c r="E3396" s="1">
        <v>44399</v>
      </c>
      <c r="F3396" s="4">
        <v>2324</v>
      </c>
      <c r="G3396">
        <v>155</v>
      </c>
      <c r="H3396" s="3">
        <f>_xlfn.XLOOKUP(sales[[#This Row],[Product]],products[Product],products[Cost per box])*sales[[#This Row],[Boxes]]</f>
        <v>781.2</v>
      </c>
      <c r="I3396" s="4">
        <f>sales[[#This Row],[Revenue]]-sales[[#This Row],[Cost]]</f>
        <v>1542.8</v>
      </c>
    </row>
    <row r="3397" spans="2:9" x14ac:dyDescent="0.25">
      <c r="B3397" t="s">
        <v>51</v>
      </c>
      <c r="C3397" t="s">
        <v>27</v>
      </c>
      <c r="D3397" t="s">
        <v>24</v>
      </c>
      <c r="E3397" s="1">
        <v>44399</v>
      </c>
      <c r="F3397" s="4">
        <v>3367</v>
      </c>
      <c r="G3397">
        <v>154</v>
      </c>
      <c r="H3397" s="3">
        <f>_xlfn.XLOOKUP(sales[[#This Row],[Product]],products[Product],products[Cost per box])*sales[[#This Row],[Boxes]]</f>
        <v>1618.54</v>
      </c>
      <c r="I3397" s="4">
        <f>sales[[#This Row],[Revenue]]-sales[[#This Row],[Cost]]</f>
        <v>1748.46</v>
      </c>
    </row>
    <row r="3398" spans="2:9" x14ac:dyDescent="0.25">
      <c r="B3398" t="s">
        <v>51</v>
      </c>
      <c r="C3398" t="s">
        <v>6</v>
      </c>
      <c r="D3398" t="s">
        <v>31</v>
      </c>
      <c r="E3398" s="1">
        <v>44399</v>
      </c>
      <c r="F3398" s="4">
        <v>4837</v>
      </c>
      <c r="G3398">
        <v>484</v>
      </c>
      <c r="H3398" s="3">
        <f>_xlfn.XLOOKUP(sales[[#This Row],[Product]],products[Product],products[Cost per box])*sales[[#This Row],[Boxes]]</f>
        <v>2768.48</v>
      </c>
      <c r="I3398" s="4">
        <f>sales[[#This Row],[Revenue]]-sales[[#This Row],[Cost]]</f>
        <v>2068.52</v>
      </c>
    </row>
    <row r="3399" spans="2:9" x14ac:dyDescent="0.25">
      <c r="B3399" t="s">
        <v>39</v>
      </c>
      <c r="C3399" t="s">
        <v>11</v>
      </c>
      <c r="D3399" t="s">
        <v>50</v>
      </c>
      <c r="E3399" s="1">
        <v>44399</v>
      </c>
      <c r="F3399" s="4">
        <v>2149</v>
      </c>
      <c r="G3399">
        <v>215</v>
      </c>
      <c r="H3399" s="3">
        <f>_xlfn.XLOOKUP(sales[[#This Row],[Product]],products[Product],products[Cost per box])*sales[[#This Row],[Boxes]]</f>
        <v>2668.15</v>
      </c>
      <c r="I3399" s="4">
        <f>sales[[#This Row],[Revenue]]-sales[[#This Row],[Cost]]</f>
        <v>-519.15000000000009</v>
      </c>
    </row>
    <row r="3400" spans="2:9" x14ac:dyDescent="0.25">
      <c r="B3400" t="s">
        <v>23</v>
      </c>
      <c r="C3400" t="s">
        <v>11</v>
      </c>
      <c r="D3400" t="s">
        <v>7</v>
      </c>
      <c r="E3400" s="1">
        <v>44399</v>
      </c>
      <c r="F3400" s="4">
        <v>784</v>
      </c>
      <c r="G3400">
        <v>31</v>
      </c>
      <c r="H3400" s="3">
        <f>_xlfn.XLOOKUP(sales[[#This Row],[Product]],products[Product],products[Cost per box])*sales[[#This Row],[Boxes]]</f>
        <v>159.65</v>
      </c>
      <c r="I3400" s="4">
        <f>sales[[#This Row],[Revenue]]-sales[[#This Row],[Cost]]</f>
        <v>624.35</v>
      </c>
    </row>
    <row r="3401" spans="2:9" x14ac:dyDescent="0.25">
      <c r="B3401" t="s">
        <v>46</v>
      </c>
      <c r="C3401" t="s">
        <v>27</v>
      </c>
      <c r="D3401" t="s">
        <v>45</v>
      </c>
      <c r="E3401" s="1">
        <v>44399</v>
      </c>
      <c r="F3401" s="4">
        <v>3521</v>
      </c>
      <c r="G3401">
        <v>196</v>
      </c>
      <c r="H3401" s="3">
        <f>_xlfn.XLOOKUP(sales[[#This Row],[Product]],products[Product],products[Cost per box])*sales[[#This Row],[Boxes]]</f>
        <v>1515.0800000000002</v>
      </c>
      <c r="I3401" s="4">
        <f>sales[[#This Row],[Revenue]]-sales[[#This Row],[Cost]]</f>
        <v>2005.9199999999998</v>
      </c>
    </row>
    <row r="3402" spans="2:9" x14ac:dyDescent="0.25">
      <c r="B3402" t="s">
        <v>33</v>
      </c>
      <c r="C3402" t="s">
        <v>16</v>
      </c>
      <c r="D3402" t="s">
        <v>14</v>
      </c>
      <c r="E3402" s="1">
        <v>44399</v>
      </c>
      <c r="F3402" s="4">
        <v>9758</v>
      </c>
      <c r="G3402">
        <v>910</v>
      </c>
      <c r="H3402" s="3">
        <f>_xlfn.XLOOKUP(sales[[#This Row],[Product]],products[Product],products[Cost per box])*sales[[#This Row],[Boxes]]</f>
        <v>5742.0999999999995</v>
      </c>
      <c r="I3402" s="4">
        <f>sales[[#This Row],[Revenue]]-sales[[#This Row],[Cost]]</f>
        <v>4015.9000000000005</v>
      </c>
    </row>
    <row r="3403" spans="2:9" x14ac:dyDescent="0.25">
      <c r="B3403" t="s">
        <v>20</v>
      </c>
      <c r="C3403" t="s">
        <v>6</v>
      </c>
      <c r="D3403" t="s">
        <v>22</v>
      </c>
      <c r="E3403" s="1">
        <v>44399</v>
      </c>
      <c r="F3403" s="4">
        <v>2954</v>
      </c>
      <c r="G3403">
        <v>228</v>
      </c>
      <c r="H3403" s="3">
        <f>_xlfn.XLOOKUP(sales[[#This Row],[Product]],products[Product],products[Cost per box])*sales[[#This Row],[Boxes]]</f>
        <v>1874.16</v>
      </c>
      <c r="I3403" s="4">
        <f>sales[[#This Row],[Revenue]]-sales[[#This Row],[Cost]]</f>
        <v>1079.8399999999999</v>
      </c>
    </row>
    <row r="3404" spans="2:9" x14ac:dyDescent="0.25">
      <c r="B3404" t="s">
        <v>32</v>
      </c>
      <c r="C3404" t="s">
        <v>21</v>
      </c>
      <c r="D3404" t="s">
        <v>48</v>
      </c>
      <c r="E3404" s="1">
        <v>44399</v>
      </c>
      <c r="F3404" s="4">
        <v>1855</v>
      </c>
      <c r="G3404">
        <v>89</v>
      </c>
      <c r="H3404" s="3">
        <f>_xlfn.XLOOKUP(sales[[#This Row],[Product]],products[Product],products[Cost per box])*sales[[#This Row],[Boxes]]</f>
        <v>665.72</v>
      </c>
      <c r="I3404" s="4">
        <f>sales[[#This Row],[Revenue]]-sales[[#This Row],[Cost]]</f>
        <v>1189.28</v>
      </c>
    </row>
    <row r="3405" spans="2:9" x14ac:dyDescent="0.25">
      <c r="B3405" t="s">
        <v>33</v>
      </c>
      <c r="C3405" t="s">
        <v>27</v>
      </c>
      <c r="D3405" t="s">
        <v>26</v>
      </c>
      <c r="E3405" s="1">
        <v>44399</v>
      </c>
      <c r="F3405" s="4">
        <v>4340</v>
      </c>
      <c r="G3405">
        <v>256</v>
      </c>
      <c r="H3405" s="3">
        <f>_xlfn.XLOOKUP(sales[[#This Row],[Product]],products[Product],products[Cost per box])*sales[[#This Row],[Boxes]]</f>
        <v>1646.08</v>
      </c>
      <c r="I3405" s="4">
        <f>sales[[#This Row],[Revenue]]-sales[[#This Row],[Cost]]</f>
        <v>2693.92</v>
      </c>
    </row>
    <row r="3406" spans="2:9" x14ac:dyDescent="0.25">
      <c r="B3406" t="s">
        <v>49</v>
      </c>
      <c r="C3406" t="s">
        <v>16</v>
      </c>
      <c r="D3406" t="s">
        <v>26</v>
      </c>
      <c r="E3406" s="1">
        <v>44399</v>
      </c>
      <c r="F3406" s="4">
        <v>392</v>
      </c>
      <c r="G3406">
        <v>20</v>
      </c>
      <c r="H3406" s="3">
        <f>_xlfn.XLOOKUP(sales[[#This Row],[Product]],products[Product],products[Cost per box])*sales[[#This Row],[Boxes]]</f>
        <v>128.6</v>
      </c>
      <c r="I3406" s="4">
        <f>sales[[#This Row],[Revenue]]-sales[[#This Row],[Cost]]</f>
        <v>263.39999999999998</v>
      </c>
    </row>
    <row r="3407" spans="2:9" x14ac:dyDescent="0.25">
      <c r="B3407" t="s">
        <v>15</v>
      </c>
      <c r="C3407" t="s">
        <v>27</v>
      </c>
      <c r="D3407" t="s">
        <v>12</v>
      </c>
      <c r="E3407" s="1">
        <v>44399</v>
      </c>
      <c r="F3407" s="4">
        <v>7630</v>
      </c>
      <c r="G3407">
        <v>306</v>
      </c>
      <c r="H3407" s="3">
        <f>_xlfn.XLOOKUP(sales[[#This Row],[Product]],products[Product],products[Cost per box])*sales[[#This Row],[Boxes]]</f>
        <v>2579.58</v>
      </c>
      <c r="I3407" s="4">
        <f>sales[[#This Row],[Revenue]]-sales[[#This Row],[Cost]]</f>
        <v>5050.42</v>
      </c>
    </row>
    <row r="3408" spans="2:9" x14ac:dyDescent="0.25">
      <c r="B3408" t="s">
        <v>39</v>
      </c>
      <c r="C3408" t="s">
        <v>16</v>
      </c>
      <c r="D3408" t="s">
        <v>26</v>
      </c>
      <c r="E3408" s="1">
        <v>44399</v>
      </c>
      <c r="F3408" s="4">
        <v>7973</v>
      </c>
      <c r="G3408">
        <v>443</v>
      </c>
      <c r="H3408" s="3">
        <f>_xlfn.XLOOKUP(sales[[#This Row],[Product]],products[Product],products[Cost per box])*sales[[#This Row],[Boxes]]</f>
        <v>2848.49</v>
      </c>
      <c r="I3408" s="4">
        <f>sales[[#This Row],[Revenue]]-sales[[#This Row],[Cost]]</f>
        <v>5124.51</v>
      </c>
    </row>
    <row r="3409" spans="2:9" x14ac:dyDescent="0.25">
      <c r="B3409" t="s">
        <v>41</v>
      </c>
      <c r="C3409" t="s">
        <v>21</v>
      </c>
      <c r="D3409" t="s">
        <v>42</v>
      </c>
      <c r="E3409" s="1">
        <v>44399</v>
      </c>
      <c r="F3409" s="4">
        <v>1967</v>
      </c>
      <c r="G3409">
        <v>152</v>
      </c>
      <c r="H3409" s="3">
        <f>_xlfn.XLOOKUP(sales[[#This Row],[Product]],products[Product],products[Cost per box])*sales[[#This Row],[Boxes]]</f>
        <v>720.48</v>
      </c>
      <c r="I3409" s="4">
        <f>sales[[#This Row],[Revenue]]-sales[[#This Row],[Cost]]</f>
        <v>1246.52</v>
      </c>
    </row>
    <row r="3410" spans="2:9" x14ac:dyDescent="0.25">
      <c r="B3410" t="s">
        <v>41</v>
      </c>
      <c r="C3410" t="s">
        <v>21</v>
      </c>
      <c r="D3410" t="s">
        <v>24</v>
      </c>
      <c r="E3410" s="1">
        <v>44399</v>
      </c>
      <c r="F3410" s="4">
        <v>2989</v>
      </c>
      <c r="G3410">
        <v>158</v>
      </c>
      <c r="H3410" s="3">
        <f>_xlfn.XLOOKUP(sales[[#This Row],[Product]],products[Product],products[Cost per box])*sales[[#This Row],[Boxes]]</f>
        <v>1660.58</v>
      </c>
      <c r="I3410" s="4">
        <f>sales[[#This Row],[Revenue]]-sales[[#This Row],[Cost]]</f>
        <v>1328.42</v>
      </c>
    </row>
    <row r="3411" spans="2:9" x14ac:dyDescent="0.25">
      <c r="B3411" t="s">
        <v>46</v>
      </c>
      <c r="C3411" t="s">
        <v>27</v>
      </c>
      <c r="D3411" t="s">
        <v>42</v>
      </c>
      <c r="E3411" s="1">
        <v>44399</v>
      </c>
      <c r="F3411" s="4">
        <v>182</v>
      </c>
      <c r="G3411">
        <v>14</v>
      </c>
      <c r="H3411" s="3">
        <f>_xlfn.XLOOKUP(sales[[#This Row],[Product]],products[Product],products[Cost per box])*sales[[#This Row],[Boxes]]</f>
        <v>66.36</v>
      </c>
      <c r="I3411" s="4">
        <f>sales[[#This Row],[Revenue]]-sales[[#This Row],[Cost]]</f>
        <v>115.64</v>
      </c>
    </row>
    <row r="3412" spans="2:9" x14ac:dyDescent="0.25">
      <c r="B3412" t="s">
        <v>20</v>
      </c>
      <c r="C3412" t="s">
        <v>27</v>
      </c>
      <c r="D3412" t="s">
        <v>50</v>
      </c>
      <c r="E3412" s="1">
        <v>44399</v>
      </c>
      <c r="F3412" s="4">
        <v>5922</v>
      </c>
      <c r="G3412">
        <v>658</v>
      </c>
      <c r="H3412" s="3">
        <f>_xlfn.XLOOKUP(sales[[#This Row],[Product]],products[Product],products[Cost per box])*sales[[#This Row],[Boxes]]</f>
        <v>8165.78</v>
      </c>
      <c r="I3412" s="4">
        <f>sales[[#This Row],[Revenue]]-sales[[#This Row],[Cost]]</f>
        <v>-2243.7799999999997</v>
      </c>
    </row>
    <row r="3413" spans="2:9" x14ac:dyDescent="0.25">
      <c r="B3413" t="s">
        <v>46</v>
      </c>
      <c r="C3413" t="s">
        <v>27</v>
      </c>
      <c r="D3413" t="s">
        <v>52</v>
      </c>
      <c r="E3413" s="1">
        <v>44399</v>
      </c>
      <c r="F3413" s="4">
        <v>1680</v>
      </c>
      <c r="G3413">
        <v>68</v>
      </c>
      <c r="H3413" s="3">
        <f>_xlfn.XLOOKUP(sales[[#This Row],[Product]],products[Product],products[Cost per box])*sales[[#This Row],[Boxes]]</f>
        <v>225.76</v>
      </c>
      <c r="I3413" s="4">
        <f>sales[[#This Row],[Revenue]]-sales[[#This Row],[Cost]]</f>
        <v>1454.24</v>
      </c>
    </row>
    <row r="3414" spans="2:9" x14ac:dyDescent="0.25">
      <c r="B3414" t="s">
        <v>33</v>
      </c>
      <c r="C3414" t="s">
        <v>27</v>
      </c>
      <c r="D3414" t="s">
        <v>30</v>
      </c>
      <c r="E3414" s="1">
        <v>44399</v>
      </c>
      <c r="F3414" s="4">
        <v>3997</v>
      </c>
      <c r="G3414">
        <v>500</v>
      </c>
      <c r="H3414" s="3">
        <f>_xlfn.XLOOKUP(sales[[#This Row],[Product]],products[Product],products[Cost per box])*sales[[#This Row],[Boxes]]</f>
        <v>1840</v>
      </c>
      <c r="I3414" s="4">
        <f>sales[[#This Row],[Revenue]]-sales[[#This Row],[Cost]]</f>
        <v>2157</v>
      </c>
    </row>
    <row r="3415" spans="2:9" x14ac:dyDescent="0.25">
      <c r="B3415" t="s">
        <v>46</v>
      </c>
      <c r="C3415" t="s">
        <v>21</v>
      </c>
      <c r="D3415" t="s">
        <v>17</v>
      </c>
      <c r="E3415" s="1">
        <v>44399</v>
      </c>
      <c r="F3415" s="4">
        <v>1372</v>
      </c>
      <c r="G3415">
        <v>86</v>
      </c>
      <c r="H3415" s="3">
        <f>_xlfn.XLOOKUP(sales[[#This Row],[Product]],products[Product],products[Cost per box])*sales[[#This Row],[Boxes]]</f>
        <v>584.79999999999995</v>
      </c>
      <c r="I3415" s="4">
        <f>sales[[#This Row],[Revenue]]-sales[[#This Row],[Cost]]</f>
        <v>787.2</v>
      </c>
    </row>
    <row r="3416" spans="2:9" x14ac:dyDescent="0.25">
      <c r="B3416" t="s">
        <v>51</v>
      </c>
      <c r="C3416" t="s">
        <v>9</v>
      </c>
      <c r="D3416" t="s">
        <v>31</v>
      </c>
      <c r="E3416" s="1">
        <v>44399</v>
      </c>
      <c r="F3416" s="4">
        <v>4536</v>
      </c>
      <c r="G3416">
        <v>648</v>
      </c>
      <c r="H3416" s="3">
        <f>_xlfn.XLOOKUP(sales[[#This Row],[Product]],products[Product],products[Cost per box])*sales[[#This Row],[Boxes]]</f>
        <v>3706.56</v>
      </c>
      <c r="I3416" s="4">
        <f>sales[[#This Row],[Revenue]]-sales[[#This Row],[Cost]]</f>
        <v>829.44</v>
      </c>
    </row>
    <row r="3417" spans="2:9" x14ac:dyDescent="0.25">
      <c r="B3417" t="s">
        <v>8</v>
      </c>
      <c r="C3417" t="s">
        <v>9</v>
      </c>
      <c r="D3417" t="s">
        <v>43</v>
      </c>
      <c r="E3417" s="1">
        <v>44399</v>
      </c>
      <c r="F3417" s="4">
        <v>2898</v>
      </c>
      <c r="G3417">
        <v>145</v>
      </c>
      <c r="H3417" s="3">
        <f>_xlfn.XLOOKUP(sales[[#This Row],[Product]],products[Product],products[Cost per box])*sales[[#This Row],[Boxes]]</f>
        <v>558.25</v>
      </c>
      <c r="I3417" s="4">
        <f>sales[[#This Row],[Revenue]]-sales[[#This Row],[Cost]]</f>
        <v>2339.75</v>
      </c>
    </row>
    <row r="3418" spans="2:9" x14ac:dyDescent="0.25">
      <c r="B3418" t="s">
        <v>8</v>
      </c>
      <c r="C3418" t="s">
        <v>11</v>
      </c>
      <c r="D3418" t="s">
        <v>47</v>
      </c>
      <c r="E3418" s="1">
        <v>44399</v>
      </c>
      <c r="F3418" s="4">
        <v>4067</v>
      </c>
      <c r="G3418">
        <v>240</v>
      </c>
      <c r="H3418" s="3">
        <f>_xlfn.XLOOKUP(sales[[#This Row],[Product]],products[Product],products[Cost per box])*sales[[#This Row],[Boxes]]</f>
        <v>1262.3999999999999</v>
      </c>
      <c r="I3418" s="4">
        <f>sales[[#This Row],[Revenue]]-sales[[#This Row],[Cost]]</f>
        <v>2804.6000000000004</v>
      </c>
    </row>
    <row r="3419" spans="2:9" x14ac:dyDescent="0.25">
      <c r="B3419" t="s">
        <v>39</v>
      </c>
      <c r="C3419" t="s">
        <v>9</v>
      </c>
      <c r="D3419" t="s">
        <v>47</v>
      </c>
      <c r="E3419" s="1">
        <v>44400</v>
      </c>
      <c r="F3419" s="4">
        <v>2891</v>
      </c>
      <c r="G3419">
        <v>181</v>
      </c>
      <c r="H3419" s="3">
        <f>_xlfn.XLOOKUP(sales[[#This Row],[Product]],products[Product],products[Cost per box])*sales[[#This Row],[Boxes]]</f>
        <v>952.06</v>
      </c>
      <c r="I3419" s="4">
        <f>sales[[#This Row],[Revenue]]-sales[[#This Row],[Cost]]</f>
        <v>1938.94</v>
      </c>
    </row>
    <row r="3420" spans="2:9" x14ac:dyDescent="0.25">
      <c r="B3420" t="s">
        <v>20</v>
      </c>
      <c r="C3420" t="s">
        <v>27</v>
      </c>
      <c r="D3420" t="s">
        <v>28</v>
      </c>
      <c r="E3420" s="1">
        <v>44400</v>
      </c>
      <c r="F3420" s="4">
        <v>8001</v>
      </c>
      <c r="G3420">
        <v>910</v>
      </c>
      <c r="H3420" s="3">
        <f>_xlfn.XLOOKUP(sales[[#This Row],[Product]],products[Product],products[Cost per box])*sales[[#This Row],[Boxes]]</f>
        <v>2511.6</v>
      </c>
      <c r="I3420" s="4">
        <f>sales[[#This Row],[Revenue]]-sales[[#This Row],[Cost]]</f>
        <v>5489.4</v>
      </c>
    </row>
    <row r="3421" spans="2:9" x14ac:dyDescent="0.25">
      <c r="B3421" t="s">
        <v>37</v>
      </c>
      <c r="C3421" t="s">
        <v>21</v>
      </c>
      <c r="D3421" t="s">
        <v>28</v>
      </c>
      <c r="E3421" s="1">
        <v>44400</v>
      </c>
      <c r="F3421" s="4">
        <v>6286</v>
      </c>
      <c r="G3421">
        <v>699</v>
      </c>
      <c r="H3421" s="3">
        <f>_xlfn.XLOOKUP(sales[[#This Row],[Product]],products[Product],products[Cost per box])*sales[[#This Row],[Boxes]]</f>
        <v>1929.2399999999998</v>
      </c>
      <c r="I3421" s="4">
        <f>sales[[#This Row],[Revenue]]-sales[[#This Row],[Cost]]</f>
        <v>4356.76</v>
      </c>
    </row>
    <row r="3422" spans="2:9" x14ac:dyDescent="0.25">
      <c r="B3422" t="s">
        <v>25</v>
      </c>
      <c r="C3422" t="s">
        <v>9</v>
      </c>
      <c r="D3422" t="s">
        <v>14</v>
      </c>
      <c r="E3422" s="1">
        <v>44400</v>
      </c>
      <c r="F3422" s="4">
        <v>2583</v>
      </c>
      <c r="G3422">
        <v>235</v>
      </c>
      <c r="H3422" s="3">
        <f>_xlfn.XLOOKUP(sales[[#This Row],[Product]],products[Product],products[Cost per box])*sales[[#This Row],[Boxes]]</f>
        <v>1482.85</v>
      </c>
      <c r="I3422" s="4">
        <f>sales[[#This Row],[Revenue]]-sales[[#This Row],[Cost]]</f>
        <v>1100.1500000000001</v>
      </c>
    </row>
    <row r="3423" spans="2:9" x14ac:dyDescent="0.25">
      <c r="B3423" t="s">
        <v>29</v>
      </c>
      <c r="C3423" t="s">
        <v>21</v>
      </c>
      <c r="D3423" t="s">
        <v>14</v>
      </c>
      <c r="E3423" s="1">
        <v>44400</v>
      </c>
      <c r="F3423" s="4">
        <v>1512</v>
      </c>
      <c r="G3423">
        <v>168</v>
      </c>
      <c r="H3423" s="3">
        <f>_xlfn.XLOOKUP(sales[[#This Row],[Product]],products[Product],products[Cost per box])*sales[[#This Row],[Boxes]]</f>
        <v>1060.08</v>
      </c>
      <c r="I3423" s="4">
        <f>sales[[#This Row],[Revenue]]-sales[[#This Row],[Cost]]</f>
        <v>451.92000000000007</v>
      </c>
    </row>
    <row r="3424" spans="2:9" x14ac:dyDescent="0.25">
      <c r="B3424" t="s">
        <v>33</v>
      </c>
      <c r="C3424" t="s">
        <v>6</v>
      </c>
      <c r="D3424" t="s">
        <v>47</v>
      </c>
      <c r="E3424" s="1">
        <v>44400</v>
      </c>
      <c r="F3424" s="4">
        <v>693</v>
      </c>
      <c r="G3424">
        <v>41</v>
      </c>
      <c r="H3424" s="3">
        <f>_xlfn.XLOOKUP(sales[[#This Row],[Product]],products[Product],products[Cost per box])*sales[[#This Row],[Boxes]]</f>
        <v>215.66</v>
      </c>
      <c r="I3424" s="4">
        <f>sales[[#This Row],[Revenue]]-sales[[#This Row],[Cost]]</f>
        <v>477.34000000000003</v>
      </c>
    </row>
    <row r="3425" spans="2:9" x14ac:dyDescent="0.25">
      <c r="B3425" t="s">
        <v>33</v>
      </c>
      <c r="C3425" t="s">
        <v>16</v>
      </c>
      <c r="D3425" t="s">
        <v>31</v>
      </c>
      <c r="E3425" s="1">
        <v>44400</v>
      </c>
      <c r="F3425" s="4">
        <v>119</v>
      </c>
      <c r="G3425">
        <v>14</v>
      </c>
      <c r="H3425" s="3">
        <f>_xlfn.XLOOKUP(sales[[#This Row],[Product]],products[Product],products[Cost per box])*sales[[#This Row],[Boxes]]</f>
        <v>80.08</v>
      </c>
      <c r="I3425" s="4">
        <f>sales[[#This Row],[Revenue]]-sales[[#This Row],[Cost]]</f>
        <v>38.92</v>
      </c>
    </row>
    <row r="3426" spans="2:9" x14ac:dyDescent="0.25">
      <c r="B3426" t="s">
        <v>18</v>
      </c>
      <c r="C3426" t="s">
        <v>16</v>
      </c>
      <c r="D3426" t="s">
        <v>31</v>
      </c>
      <c r="E3426" s="1">
        <v>44400</v>
      </c>
      <c r="F3426" s="4">
        <v>6139</v>
      </c>
      <c r="G3426">
        <v>614</v>
      </c>
      <c r="H3426" s="3">
        <f>_xlfn.XLOOKUP(sales[[#This Row],[Product]],products[Product],products[Cost per box])*sales[[#This Row],[Boxes]]</f>
        <v>3512.08</v>
      </c>
      <c r="I3426" s="4">
        <f>sales[[#This Row],[Revenue]]-sales[[#This Row],[Cost]]</f>
        <v>2626.92</v>
      </c>
    </row>
    <row r="3427" spans="2:9" x14ac:dyDescent="0.25">
      <c r="B3427" t="s">
        <v>32</v>
      </c>
      <c r="C3427" t="s">
        <v>27</v>
      </c>
      <c r="D3427" t="s">
        <v>36</v>
      </c>
      <c r="E3427" s="1">
        <v>44400</v>
      </c>
      <c r="F3427" s="4">
        <v>9345</v>
      </c>
      <c r="G3427">
        <v>585</v>
      </c>
      <c r="H3427" s="3">
        <f>_xlfn.XLOOKUP(sales[[#This Row],[Product]],products[Product],products[Cost per box])*sales[[#This Row],[Boxes]]</f>
        <v>2948.4</v>
      </c>
      <c r="I3427" s="4">
        <f>sales[[#This Row],[Revenue]]-sales[[#This Row],[Cost]]</f>
        <v>6396.6</v>
      </c>
    </row>
    <row r="3428" spans="2:9" x14ac:dyDescent="0.25">
      <c r="B3428" t="s">
        <v>32</v>
      </c>
      <c r="C3428" t="s">
        <v>27</v>
      </c>
      <c r="D3428" t="s">
        <v>24</v>
      </c>
      <c r="E3428" s="1">
        <v>44400</v>
      </c>
      <c r="F3428" s="4">
        <v>938</v>
      </c>
      <c r="G3428">
        <v>45</v>
      </c>
      <c r="H3428" s="3">
        <f>_xlfn.XLOOKUP(sales[[#This Row],[Product]],products[Product],products[Cost per box])*sales[[#This Row],[Boxes]]</f>
        <v>472.95</v>
      </c>
      <c r="I3428" s="4">
        <f>sales[[#This Row],[Revenue]]-sales[[#This Row],[Cost]]</f>
        <v>465.05</v>
      </c>
    </row>
    <row r="3429" spans="2:9" x14ac:dyDescent="0.25">
      <c r="B3429" t="s">
        <v>8</v>
      </c>
      <c r="C3429" t="s">
        <v>9</v>
      </c>
      <c r="D3429" t="s">
        <v>44</v>
      </c>
      <c r="E3429" s="1">
        <v>44400</v>
      </c>
      <c r="F3429" s="4">
        <v>4732</v>
      </c>
      <c r="G3429">
        <v>198</v>
      </c>
      <c r="H3429" s="3">
        <f>_xlfn.XLOOKUP(sales[[#This Row],[Product]],products[Product],products[Cost per box])*sales[[#This Row],[Boxes]]</f>
        <v>1894.8600000000001</v>
      </c>
      <c r="I3429" s="4">
        <f>sales[[#This Row],[Revenue]]-sales[[#This Row],[Cost]]</f>
        <v>2837.14</v>
      </c>
    </row>
    <row r="3430" spans="2:9" x14ac:dyDescent="0.25">
      <c r="B3430" t="s">
        <v>29</v>
      </c>
      <c r="C3430" t="s">
        <v>16</v>
      </c>
      <c r="D3430" t="s">
        <v>48</v>
      </c>
      <c r="E3430" s="1">
        <v>44400</v>
      </c>
      <c r="F3430" s="4">
        <v>49</v>
      </c>
      <c r="G3430">
        <v>3</v>
      </c>
      <c r="H3430" s="3">
        <f>_xlfn.XLOOKUP(sales[[#This Row],[Product]],products[Product],products[Cost per box])*sales[[#This Row],[Boxes]]</f>
        <v>22.44</v>
      </c>
      <c r="I3430" s="4">
        <f>sales[[#This Row],[Revenue]]-sales[[#This Row],[Cost]]</f>
        <v>26.56</v>
      </c>
    </row>
    <row r="3431" spans="2:9" x14ac:dyDescent="0.25">
      <c r="B3431" t="s">
        <v>34</v>
      </c>
      <c r="C3431" t="s">
        <v>6</v>
      </c>
      <c r="D3431" t="s">
        <v>17</v>
      </c>
      <c r="E3431" s="1">
        <v>44400</v>
      </c>
      <c r="F3431" s="4">
        <v>2275</v>
      </c>
      <c r="G3431">
        <v>163</v>
      </c>
      <c r="H3431" s="3">
        <f>_xlfn.XLOOKUP(sales[[#This Row],[Product]],products[Product],products[Cost per box])*sales[[#This Row],[Boxes]]</f>
        <v>1108.3999999999999</v>
      </c>
      <c r="I3431" s="4">
        <f>sales[[#This Row],[Revenue]]-sales[[#This Row],[Cost]]</f>
        <v>1166.6000000000001</v>
      </c>
    </row>
    <row r="3432" spans="2:9" x14ac:dyDescent="0.25">
      <c r="B3432" t="s">
        <v>25</v>
      </c>
      <c r="C3432" t="s">
        <v>6</v>
      </c>
      <c r="D3432" t="s">
        <v>31</v>
      </c>
      <c r="E3432" s="1">
        <v>44400</v>
      </c>
      <c r="F3432" s="4">
        <v>5229</v>
      </c>
      <c r="G3432">
        <v>523</v>
      </c>
      <c r="H3432" s="3">
        <f>_xlfn.XLOOKUP(sales[[#This Row],[Product]],products[Product],products[Cost per box])*sales[[#This Row],[Boxes]]</f>
        <v>2991.56</v>
      </c>
      <c r="I3432" s="4">
        <f>sales[[#This Row],[Revenue]]-sales[[#This Row],[Cost]]</f>
        <v>2237.44</v>
      </c>
    </row>
    <row r="3433" spans="2:9" x14ac:dyDescent="0.25">
      <c r="B3433" t="s">
        <v>15</v>
      </c>
      <c r="C3433" t="s">
        <v>16</v>
      </c>
      <c r="D3433" t="s">
        <v>26</v>
      </c>
      <c r="E3433" s="1">
        <v>44400</v>
      </c>
      <c r="F3433" s="4">
        <v>7518</v>
      </c>
      <c r="G3433">
        <v>418</v>
      </c>
      <c r="H3433" s="3">
        <f>_xlfn.XLOOKUP(sales[[#This Row],[Product]],products[Product],products[Cost per box])*sales[[#This Row],[Boxes]]</f>
        <v>2687.74</v>
      </c>
      <c r="I3433" s="4">
        <f>sales[[#This Row],[Revenue]]-sales[[#This Row],[Cost]]</f>
        <v>4830.26</v>
      </c>
    </row>
    <row r="3434" spans="2:9" x14ac:dyDescent="0.25">
      <c r="B3434" t="s">
        <v>20</v>
      </c>
      <c r="C3434" t="s">
        <v>11</v>
      </c>
      <c r="D3434" t="s">
        <v>50</v>
      </c>
      <c r="E3434" s="1">
        <v>44400</v>
      </c>
      <c r="F3434" s="4">
        <v>924</v>
      </c>
      <c r="G3434">
        <v>103</v>
      </c>
      <c r="H3434" s="3">
        <f>_xlfn.XLOOKUP(sales[[#This Row],[Product]],products[Product],products[Cost per box])*sales[[#This Row],[Boxes]]</f>
        <v>1278.23</v>
      </c>
      <c r="I3434" s="4">
        <f>sales[[#This Row],[Revenue]]-sales[[#This Row],[Cost]]</f>
        <v>-354.23</v>
      </c>
    </row>
    <row r="3435" spans="2:9" x14ac:dyDescent="0.25">
      <c r="B3435" t="s">
        <v>8</v>
      </c>
      <c r="C3435" t="s">
        <v>21</v>
      </c>
      <c r="D3435" t="s">
        <v>22</v>
      </c>
      <c r="E3435" s="1">
        <v>44400</v>
      </c>
      <c r="F3435" s="4">
        <v>3332</v>
      </c>
      <c r="G3435">
        <v>257</v>
      </c>
      <c r="H3435" s="3">
        <f>_xlfn.XLOOKUP(sales[[#This Row],[Product]],products[Product],products[Cost per box])*sales[[#This Row],[Boxes]]</f>
        <v>2112.54</v>
      </c>
      <c r="I3435" s="4">
        <f>sales[[#This Row],[Revenue]]-sales[[#This Row],[Cost]]</f>
        <v>1219.46</v>
      </c>
    </row>
    <row r="3436" spans="2:9" x14ac:dyDescent="0.25">
      <c r="B3436" t="s">
        <v>32</v>
      </c>
      <c r="C3436" t="s">
        <v>16</v>
      </c>
      <c r="D3436" t="s">
        <v>44</v>
      </c>
      <c r="E3436" s="1">
        <v>44400</v>
      </c>
      <c r="F3436" s="4">
        <v>2464</v>
      </c>
      <c r="G3436">
        <v>99</v>
      </c>
      <c r="H3436" s="3">
        <f>_xlfn.XLOOKUP(sales[[#This Row],[Product]],products[Product],products[Cost per box])*sales[[#This Row],[Boxes]]</f>
        <v>947.43000000000006</v>
      </c>
      <c r="I3436" s="4">
        <f>sales[[#This Row],[Revenue]]-sales[[#This Row],[Cost]]</f>
        <v>1516.57</v>
      </c>
    </row>
    <row r="3437" spans="2:9" x14ac:dyDescent="0.25">
      <c r="B3437" t="s">
        <v>41</v>
      </c>
      <c r="C3437" t="s">
        <v>9</v>
      </c>
      <c r="D3437" t="s">
        <v>52</v>
      </c>
      <c r="E3437" s="1">
        <v>44400</v>
      </c>
      <c r="F3437" s="4">
        <v>17381</v>
      </c>
      <c r="G3437">
        <v>700</v>
      </c>
      <c r="H3437" s="3">
        <f>_xlfn.XLOOKUP(sales[[#This Row],[Product]],products[Product],products[Cost per box])*sales[[#This Row],[Boxes]]</f>
        <v>2324</v>
      </c>
      <c r="I3437" s="4">
        <f>sales[[#This Row],[Revenue]]-sales[[#This Row],[Cost]]</f>
        <v>15057</v>
      </c>
    </row>
    <row r="3438" spans="2:9" x14ac:dyDescent="0.25">
      <c r="B3438" t="s">
        <v>5</v>
      </c>
      <c r="C3438" t="s">
        <v>21</v>
      </c>
      <c r="D3438" t="s">
        <v>50</v>
      </c>
      <c r="E3438" s="1">
        <v>44400</v>
      </c>
      <c r="F3438" s="4">
        <v>2723</v>
      </c>
      <c r="G3438">
        <v>389</v>
      </c>
      <c r="H3438" s="3">
        <f>_xlfn.XLOOKUP(sales[[#This Row],[Product]],products[Product],products[Cost per box])*sales[[#This Row],[Boxes]]</f>
        <v>4827.49</v>
      </c>
      <c r="I3438" s="4">
        <f>sales[[#This Row],[Revenue]]-sales[[#This Row],[Cost]]</f>
        <v>-2104.4899999999998</v>
      </c>
    </row>
    <row r="3439" spans="2:9" x14ac:dyDescent="0.25">
      <c r="B3439" t="s">
        <v>29</v>
      </c>
      <c r="C3439" t="s">
        <v>27</v>
      </c>
      <c r="D3439" t="s">
        <v>7</v>
      </c>
      <c r="E3439" s="1">
        <v>44400</v>
      </c>
      <c r="F3439" s="4">
        <v>3626</v>
      </c>
      <c r="G3439">
        <v>146</v>
      </c>
      <c r="H3439" s="3">
        <f>_xlfn.XLOOKUP(sales[[#This Row],[Product]],products[Product],products[Cost per box])*sales[[#This Row],[Boxes]]</f>
        <v>751.90000000000009</v>
      </c>
      <c r="I3439" s="4">
        <f>sales[[#This Row],[Revenue]]-sales[[#This Row],[Cost]]</f>
        <v>2874.1</v>
      </c>
    </row>
    <row r="3440" spans="2:9" x14ac:dyDescent="0.25">
      <c r="B3440" t="s">
        <v>20</v>
      </c>
      <c r="C3440" t="s">
        <v>9</v>
      </c>
      <c r="D3440" t="s">
        <v>38</v>
      </c>
      <c r="E3440" s="1">
        <v>44400</v>
      </c>
      <c r="F3440" s="4">
        <v>1176</v>
      </c>
      <c r="G3440">
        <v>48</v>
      </c>
      <c r="H3440" s="3">
        <f>_xlfn.XLOOKUP(sales[[#This Row],[Product]],products[Product],products[Cost per box])*sales[[#This Row],[Boxes]]</f>
        <v>477.12</v>
      </c>
      <c r="I3440" s="4">
        <f>sales[[#This Row],[Revenue]]-sales[[#This Row],[Cost]]</f>
        <v>698.88</v>
      </c>
    </row>
    <row r="3441" spans="2:9" x14ac:dyDescent="0.25">
      <c r="B3441" t="s">
        <v>32</v>
      </c>
      <c r="C3441" t="s">
        <v>16</v>
      </c>
      <c r="D3441" t="s">
        <v>30</v>
      </c>
      <c r="E3441" s="1">
        <v>44400</v>
      </c>
      <c r="F3441" s="4">
        <v>3087</v>
      </c>
      <c r="G3441">
        <v>515</v>
      </c>
      <c r="H3441" s="3">
        <f>_xlfn.XLOOKUP(sales[[#This Row],[Product]],products[Product],products[Cost per box])*sales[[#This Row],[Boxes]]</f>
        <v>1895.2</v>
      </c>
      <c r="I3441" s="4">
        <f>sales[[#This Row],[Revenue]]-sales[[#This Row],[Cost]]</f>
        <v>1191.8</v>
      </c>
    </row>
    <row r="3442" spans="2:9" x14ac:dyDescent="0.25">
      <c r="B3442" t="s">
        <v>46</v>
      </c>
      <c r="C3442" t="s">
        <v>9</v>
      </c>
      <c r="D3442" t="s">
        <v>43</v>
      </c>
      <c r="E3442" s="1">
        <v>44400</v>
      </c>
      <c r="F3442" s="4">
        <v>1253</v>
      </c>
      <c r="G3442">
        <v>63</v>
      </c>
      <c r="H3442" s="3">
        <f>_xlfn.XLOOKUP(sales[[#This Row],[Product]],products[Product],products[Cost per box])*sales[[#This Row],[Boxes]]</f>
        <v>242.55</v>
      </c>
      <c r="I3442" s="4">
        <f>sales[[#This Row],[Revenue]]-sales[[#This Row],[Cost]]</f>
        <v>1010.45</v>
      </c>
    </row>
    <row r="3443" spans="2:9" x14ac:dyDescent="0.25">
      <c r="B3443" t="s">
        <v>32</v>
      </c>
      <c r="C3443" t="s">
        <v>21</v>
      </c>
      <c r="D3443" t="s">
        <v>28</v>
      </c>
      <c r="E3443" s="1">
        <v>44400</v>
      </c>
      <c r="F3443" s="4">
        <v>210</v>
      </c>
      <c r="G3443">
        <v>27</v>
      </c>
      <c r="H3443" s="3">
        <f>_xlfn.XLOOKUP(sales[[#This Row],[Product]],products[Product],products[Cost per box])*sales[[#This Row],[Boxes]]</f>
        <v>74.52</v>
      </c>
      <c r="I3443" s="4">
        <f>sales[[#This Row],[Revenue]]-sales[[#This Row],[Cost]]</f>
        <v>135.48000000000002</v>
      </c>
    </row>
    <row r="3444" spans="2:9" x14ac:dyDescent="0.25">
      <c r="B3444" t="s">
        <v>39</v>
      </c>
      <c r="C3444" t="s">
        <v>16</v>
      </c>
      <c r="D3444" t="s">
        <v>22</v>
      </c>
      <c r="E3444" s="1">
        <v>44400</v>
      </c>
      <c r="F3444" s="4">
        <v>679</v>
      </c>
      <c r="G3444">
        <v>49</v>
      </c>
      <c r="H3444" s="3">
        <f>_xlfn.XLOOKUP(sales[[#This Row],[Product]],products[Product],products[Cost per box])*sales[[#This Row],[Boxes]]</f>
        <v>402.78000000000003</v>
      </c>
      <c r="I3444" s="4">
        <f>sales[[#This Row],[Revenue]]-sales[[#This Row],[Cost]]</f>
        <v>276.21999999999997</v>
      </c>
    </row>
    <row r="3445" spans="2:9" x14ac:dyDescent="0.25">
      <c r="B3445" t="s">
        <v>18</v>
      </c>
      <c r="C3445" t="s">
        <v>21</v>
      </c>
      <c r="D3445" t="s">
        <v>24</v>
      </c>
      <c r="E3445" s="1">
        <v>44400</v>
      </c>
      <c r="F3445" s="4">
        <v>1421</v>
      </c>
      <c r="G3445">
        <v>68</v>
      </c>
      <c r="H3445" s="3">
        <f>_xlfn.XLOOKUP(sales[[#This Row],[Product]],products[Product],products[Cost per box])*sales[[#This Row],[Boxes]]</f>
        <v>714.68</v>
      </c>
      <c r="I3445" s="4">
        <f>sales[[#This Row],[Revenue]]-sales[[#This Row],[Cost]]</f>
        <v>706.32</v>
      </c>
    </row>
    <row r="3446" spans="2:9" x14ac:dyDescent="0.25">
      <c r="B3446" t="s">
        <v>13</v>
      </c>
      <c r="C3446" t="s">
        <v>21</v>
      </c>
      <c r="D3446" t="s">
        <v>28</v>
      </c>
      <c r="E3446" s="1">
        <v>44400</v>
      </c>
      <c r="F3446" s="4">
        <v>3311</v>
      </c>
      <c r="G3446">
        <v>414</v>
      </c>
      <c r="H3446" s="3">
        <f>_xlfn.XLOOKUP(sales[[#This Row],[Product]],products[Product],products[Cost per box])*sales[[#This Row],[Boxes]]</f>
        <v>1142.6399999999999</v>
      </c>
      <c r="I3446" s="4">
        <f>sales[[#This Row],[Revenue]]-sales[[#This Row],[Cost]]</f>
        <v>2168.36</v>
      </c>
    </row>
    <row r="3447" spans="2:9" x14ac:dyDescent="0.25">
      <c r="B3447" t="s">
        <v>37</v>
      </c>
      <c r="C3447" t="s">
        <v>21</v>
      </c>
      <c r="D3447" t="s">
        <v>42</v>
      </c>
      <c r="E3447" s="1">
        <v>44400</v>
      </c>
      <c r="F3447" s="4">
        <v>1862</v>
      </c>
      <c r="G3447">
        <v>133</v>
      </c>
      <c r="H3447" s="3">
        <f>_xlfn.XLOOKUP(sales[[#This Row],[Product]],products[Product],products[Cost per box])*sales[[#This Row],[Boxes]]</f>
        <v>630.42000000000007</v>
      </c>
      <c r="I3447" s="4">
        <f>sales[[#This Row],[Revenue]]-sales[[#This Row],[Cost]]</f>
        <v>1231.58</v>
      </c>
    </row>
    <row r="3448" spans="2:9" x14ac:dyDescent="0.25">
      <c r="B3448" t="s">
        <v>13</v>
      </c>
      <c r="C3448" t="s">
        <v>9</v>
      </c>
      <c r="D3448" t="s">
        <v>17</v>
      </c>
      <c r="E3448" s="1">
        <v>44400</v>
      </c>
      <c r="F3448" s="4">
        <v>3199</v>
      </c>
      <c r="G3448">
        <v>189</v>
      </c>
      <c r="H3448" s="3">
        <f>_xlfn.XLOOKUP(sales[[#This Row],[Product]],products[Product],products[Cost per box])*sales[[#This Row],[Boxes]]</f>
        <v>1285.2</v>
      </c>
      <c r="I3448" s="4">
        <f>sales[[#This Row],[Revenue]]-sales[[#This Row],[Cost]]</f>
        <v>1913.8</v>
      </c>
    </row>
    <row r="3449" spans="2:9" x14ac:dyDescent="0.25">
      <c r="B3449" t="s">
        <v>51</v>
      </c>
      <c r="C3449" t="s">
        <v>16</v>
      </c>
      <c r="D3449" t="s">
        <v>52</v>
      </c>
      <c r="E3449" s="1">
        <v>44400</v>
      </c>
      <c r="F3449" s="4">
        <v>2247</v>
      </c>
      <c r="G3449">
        <v>103</v>
      </c>
      <c r="H3449" s="3">
        <f>_xlfn.XLOOKUP(sales[[#This Row],[Product]],products[Product],products[Cost per box])*sales[[#This Row],[Boxes]]</f>
        <v>341.96</v>
      </c>
      <c r="I3449" s="4">
        <f>sales[[#This Row],[Revenue]]-sales[[#This Row],[Cost]]</f>
        <v>1905.04</v>
      </c>
    </row>
    <row r="3450" spans="2:9" x14ac:dyDescent="0.25">
      <c r="B3450" t="s">
        <v>15</v>
      </c>
      <c r="C3450" t="s">
        <v>21</v>
      </c>
      <c r="D3450" t="s">
        <v>26</v>
      </c>
      <c r="E3450" s="1">
        <v>44400</v>
      </c>
      <c r="F3450" s="4">
        <v>2359</v>
      </c>
      <c r="G3450">
        <v>139</v>
      </c>
      <c r="H3450" s="3">
        <f>_xlfn.XLOOKUP(sales[[#This Row],[Product]],products[Product],products[Cost per box])*sales[[#This Row],[Boxes]]</f>
        <v>893.77</v>
      </c>
      <c r="I3450" s="4">
        <f>sales[[#This Row],[Revenue]]-sales[[#This Row],[Cost]]</f>
        <v>1465.23</v>
      </c>
    </row>
    <row r="3451" spans="2:9" x14ac:dyDescent="0.25">
      <c r="B3451" t="s">
        <v>34</v>
      </c>
      <c r="C3451" t="s">
        <v>21</v>
      </c>
      <c r="D3451" t="s">
        <v>14</v>
      </c>
      <c r="E3451" s="1">
        <v>44400</v>
      </c>
      <c r="F3451" s="4">
        <v>5026</v>
      </c>
      <c r="G3451">
        <v>559</v>
      </c>
      <c r="H3451" s="3">
        <f>_xlfn.XLOOKUP(sales[[#This Row],[Product]],products[Product],products[Cost per box])*sales[[#This Row],[Boxes]]</f>
        <v>3527.29</v>
      </c>
      <c r="I3451" s="4">
        <f>sales[[#This Row],[Revenue]]-sales[[#This Row],[Cost]]</f>
        <v>1498.71</v>
      </c>
    </row>
    <row r="3452" spans="2:9" x14ac:dyDescent="0.25">
      <c r="B3452" t="s">
        <v>18</v>
      </c>
      <c r="C3452" t="s">
        <v>16</v>
      </c>
      <c r="D3452" t="s">
        <v>28</v>
      </c>
      <c r="E3452" s="1">
        <v>44400</v>
      </c>
      <c r="F3452" s="4">
        <v>6986</v>
      </c>
      <c r="G3452">
        <v>980</v>
      </c>
      <c r="H3452" s="3">
        <f>_xlfn.XLOOKUP(sales[[#This Row],[Product]],products[Product],products[Cost per box])*sales[[#This Row],[Boxes]]</f>
        <v>2704.7999999999997</v>
      </c>
      <c r="I3452" s="4">
        <f>sales[[#This Row],[Revenue]]-sales[[#This Row],[Cost]]</f>
        <v>4281.2000000000007</v>
      </c>
    </row>
    <row r="3453" spans="2:9" x14ac:dyDescent="0.25">
      <c r="B3453" t="s">
        <v>34</v>
      </c>
      <c r="C3453" t="s">
        <v>9</v>
      </c>
      <c r="D3453" t="s">
        <v>48</v>
      </c>
      <c r="E3453" s="1">
        <v>44400</v>
      </c>
      <c r="F3453" s="4">
        <v>3808</v>
      </c>
      <c r="G3453">
        <v>166</v>
      </c>
      <c r="H3453" s="3">
        <f>_xlfn.XLOOKUP(sales[[#This Row],[Product]],products[Product],products[Cost per box])*sales[[#This Row],[Boxes]]</f>
        <v>1241.68</v>
      </c>
      <c r="I3453" s="4">
        <f>sales[[#This Row],[Revenue]]-sales[[#This Row],[Cost]]</f>
        <v>2566.3199999999997</v>
      </c>
    </row>
    <row r="3454" spans="2:9" x14ac:dyDescent="0.25">
      <c r="B3454" t="s">
        <v>51</v>
      </c>
      <c r="C3454" t="s">
        <v>6</v>
      </c>
      <c r="D3454" t="s">
        <v>52</v>
      </c>
      <c r="E3454" s="1">
        <v>44400</v>
      </c>
      <c r="F3454" s="4">
        <v>3703</v>
      </c>
      <c r="G3454">
        <v>155</v>
      </c>
      <c r="H3454" s="3">
        <f>_xlfn.XLOOKUP(sales[[#This Row],[Product]],products[Product],products[Cost per box])*sales[[#This Row],[Boxes]]</f>
        <v>514.6</v>
      </c>
      <c r="I3454" s="4">
        <f>sales[[#This Row],[Revenue]]-sales[[#This Row],[Cost]]</f>
        <v>3188.4</v>
      </c>
    </row>
    <row r="3455" spans="2:9" x14ac:dyDescent="0.25">
      <c r="B3455" t="s">
        <v>20</v>
      </c>
      <c r="C3455" t="s">
        <v>27</v>
      </c>
      <c r="D3455" t="s">
        <v>30</v>
      </c>
      <c r="E3455" s="1">
        <v>44400</v>
      </c>
      <c r="F3455" s="4">
        <v>4102</v>
      </c>
      <c r="G3455">
        <v>840</v>
      </c>
      <c r="H3455" s="3">
        <f>_xlfn.XLOOKUP(sales[[#This Row],[Product]],products[Product],products[Cost per box])*sales[[#This Row],[Boxes]]</f>
        <v>3091.2000000000003</v>
      </c>
      <c r="I3455" s="4">
        <f>sales[[#This Row],[Revenue]]-sales[[#This Row],[Cost]]</f>
        <v>1010.7999999999997</v>
      </c>
    </row>
    <row r="3456" spans="2:9" x14ac:dyDescent="0.25">
      <c r="B3456" t="s">
        <v>41</v>
      </c>
      <c r="C3456" t="s">
        <v>16</v>
      </c>
      <c r="D3456" t="s">
        <v>28</v>
      </c>
      <c r="E3456" s="1">
        <v>44400</v>
      </c>
      <c r="F3456" s="4">
        <v>3010</v>
      </c>
      <c r="G3456">
        <v>377</v>
      </c>
      <c r="H3456" s="3">
        <f>_xlfn.XLOOKUP(sales[[#This Row],[Product]],products[Product],products[Cost per box])*sales[[#This Row],[Boxes]]</f>
        <v>1040.52</v>
      </c>
      <c r="I3456" s="4">
        <f>sales[[#This Row],[Revenue]]-sales[[#This Row],[Cost]]</f>
        <v>1969.48</v>
      </c>
    </row>
    <row r="3457" spans="2:9" x14ac:dyDescent="0.25">
      <c r="B3457" t="s">
        <v>13</v>
      </c>
      <c r="C3457" t="s">
        <v>21</v>
      </c>
      <c r="D3457" t="s">
        <v>35</v>
      </c>
      <c r="E3457" s="1">
        <v>44400</v>
      </c>
      <c r="F3457" s="4">
        <v>4970</v>
      </c>
      <c r="G3457">
        <v>332</v>
      </c>
      <c r="H3457" s="3">
        <f>_xlfn.XLOOKUP(sales[[#This Row],[Product]],products[Product],products[Cost per box])*sales[[#This Row],[Boxes]]</f>
        <v>879.8</v>
      </c>
      <c r="I3457" s="4">
        <f>sales[[#This Row],[Revenue]]-sales[[#This Row],[Cost]]</f>
        <v>4090.2</v>
      </c>
    </row>
    <row r="3458" spans="2:9" x14ac:dyDescent="0.25">
      <c r="B3458" t="s">
        <v>23</v>
      </c>
      <c r="C3458" t="s">
        <v>6</v>
      </c>
      <c r="D3458" t="s">
        <v>28</v>
      </c>
      <c r="E3458" s="1">
        <v>44400</v>
      </c>
      <c r="F3458" s="4">
        <v>4389</v>
      </c>
      <c r="G3458">
        <v>488</v>
      </c>
      <c r="H3458" s="3">
        <f>_xlfn.XLOOKUP(sales[[#This Row],[Product]],products[Product],products[Cost per box])*sales[[#This Row],[Boxes]]</f>
        <v>1346.8799999999999</v>
      </c>
      <c r="I3458" s="4">
        <f>sales[[#This Row],[Revenue]]-sales[[#This Row],[Cost]]</f>
        <v>3042.12</v>
      </c>
    </row>
    <row r="3459" spans="2:9" x14ac:dyDescent="0.25">
      <c r="B3459" t="s">
        <v>41</v>
      </c>
      <c r="C3459" t="s">
        <v>9</v>
      </c>
      <c r="D3459" t="s">
        <v>22</v>
      </c>
      <c r="E3459" s="1">
        <v>44403</v>
      </c>
      <c r="F3459" s="4">
        <v>9751</v>
      </c>
      <c r="G3459">
        <v>840</v>
      </c>
      <c r="H3459" s="3">
        <f>_xlfn.XLOOKUP(sales[[#This Row],[Product]],products[Product],products[Cost per box])*sales[[#This Row],[Boxes]]</f>
        <v>6904.8</v>
      </c>
      <c r="I3459" s="4">
        <f>sales[[#This Row],[Revenue]]-sales[[#This Row],[Cost]]</f>
        <v>2846.2</v>
      </c>
    </row>
    <row r="3460" spans="2:9" x14ac:dyDescent="0.25">
      <c r="B3460" t="s">
        <v>18</v>
      </c>
      <c r="C3460" t="s">
        <v>9</v>
      </c>
      <c r="D3460" t="s">
        <v>52</v>
      </c>
      <c r="E3460" s="1">
        <v>44403</v>
      </c>
      <c r="F3460" s="4">
        <v>1477</v>
      </c>
      <c r="G3460">
        <v>68</v>
      </c>
      <c r="H3460" s="3">
        <f>_xlfn.XLOOKUP(sales[[#This Row],[Product]],products[Product],products[Cost per box])*sales[[#This Row],[Boxes]]</f>
        <v>225.76</v>
      </c>
      <c r="I3460" s="4">
        <f>sales[[#This Row],[Revenue]]-sales[[#This Row],[Cost]]</f>
        <v>1251.24</v>
      </c>
    </row>
    <row r="3461" spans="2:9" x14ac:dyDescent="0.25">
      <c r="B3461" t="s">
        <v>8</v>
      </c>
      <c r="C3461" t="s">
        <v>27</v>
      </c>
      <c r="D3461" t="s">
        <v>36</v>
      </c>
      <c r="E3461" s="1">
        <v>44403</v>
      </c>
      <c r="F3461" s="4">
        <v>3423</v>
      </c>
      <c r="G3461">
        <v>264</v>
      </c>
      <c r="H3461" s="3">
        <f>_xlfn.XLOOKUP(sales[[#This Row],[Product]],products[Product],products[Cost per box])*sales[[#This Row],[Boxes]]</f>
        <v>1330.56</v>
      </c>
      <c r="I3461" s="4">
        <f>sales[[#This Row],[Revenue]]-sales[[#This Row],[Cost]]</f>
        <v>2092.44</v>
      </c>
    </row>
    <row r="3462" spans="2:9" x14ac:dyDescent="0.25">
      <c r="B3462" t="s">
        <v>23</v>
      </c>
      <c r="C3462" t="s">
        <v>21</v>
      </c>
      <c r="D3462" t="s">
        <v>50</v>
      </c>
      <c r="E3462" s="1">
        <v>44403</v>
      </c>
      <c r="F3462" s="4">
        <v>6629</v>
      </c>
      <c r="G3462">
        <v>840</v>
      </c>
      <c r="H3462" s="3">
        <f>_xlfn.XLOOKUP(sales[[#This Row],[Product]],products[Product],products[Cost per box])*sales[[#This Row],[Boxes]]</f>
        <v>10424.4</v>
      </c>
      <c r="I3462" s="4">
        <f>sales[[#This Row],[Revenue]]-sales[[#This Row],[Cost]]</f>
        <v>-3795.3999999999996</v>
      </c>
    </row>
    <row r="3463" spans="2:9" x14ac:dyDescent="0.25">
      <c r="B3463" t="s">
        <v>46</v>
      </c>
      <c r="C3463" t="s">
        <v>16</v>
      </c>
      <c r="D3463" t="s">
        <v>7</v>
      </c>
      <c r="E3463" s="1">
        <v>44403</v>
      </c>
      <c r="F3463" s="4">
        <v>5964</v>
      </c>
      <c r="G3463">
        <v>249</v>
      </c>
      <c r="H3463" s="3">
        <f>_xlfn.XLOOKUP(sales[[#This Row],[Product]],products[Product],products[Cost per box])*sales[[#This Row],[Boxes]]</f>
        <v>1282.3500000000001</v>
      </c>
      <c r="I3463" s="4">
        <f>sales[[#This Row],[Revenue]]-sales[[#This Row],[Cost]]</f>
        <v>4681.6499999999996</v>
      </c>
    </row>
    <row r="3464" spans="2:9" x14ac:dyDescent="0.25">
      <c r="B3464" t="s">
        <v>29</v>
      </c>
      <c r="C3464" t="s">
        <v>6</v>
      </c>
      <c r="D3464" t="s">
        <v>26</v>
      </c>
      <c r="E3464" s="1">
        <v>44403</v>
      </c>
      <c r="F3464" s="4">
        <v>5026</v>
      </c>
      <c r="G3464">
        <v>265</v>
      </c>
      <c r="H3464" s="3">
        <f>_xlfn.XLOOKUP(sales[[#This Row],[Product]],products[Product],products[Cost per box])*sales[[#This Row],[Boxes]]</f>
        <v>1703.9499999999998</v>
      </c>
      <c r="I3464" s="4">
        <f>sales[[#This Row],[Revenue]]-sales[[#This Row],[Cost]]</f>
        <v>3322.05</v>
      </c>
    </row>
    <row r="3465" spans="2:9" x14ac:dyDescent="0.25">
      <c r="B3465" t="s">
        <v>18</v>
      </c>
      <c r="C3465" t="s">
        <v>11</v>
      </c>
      <c r="D3465" t="s">
        <v>43</v>
      </c>
      <c r="E3465" s="1">
        <v>44403</v>
      </c>
      <c r="F3465" s="4">
        <v>5467</v>
      </c>
      <c r="G3465">
        <v>274</v>
      </c>
      <c r="H3465" s="3">
        <f>_xlfn.XLOOKUP(sales[[#This Row],[Product]],products[Product],products[Cost per box])*sales[[#This Row],[Boxes]]</f>
        <v>1054.9000000000001</v>
      </c>
      <c r="I3465" s="4">
        <f>sales[[#This Row],[Revenue]]-sales[[#This Row],[Cost]]</f>
        <v>4412.1000000000004</v>
      </c>
    </row>
    <row r="3466" spans="2:9" x14ac:dyDescent="0.25">
      <c r="B3466" t="s">
        <v>8</v>
      </c>
      <c r="C3466" t="s">
        <v>21</v>
      </c>
      <c r="D3466" t="s">
        <v>30</v>
      </c>
      <c r="E3466" s="1">
        <v>44403</v>
      </c>
      <c r="F3466" s="4">
        <v>2842</v>
      </c>
      <c r="G3466">
        <v>406</v>
      </c>
      <c r="H3466" s="3">
        <f>_xlfn.XLOOKUP(sales[[#This Row],[Product]],products[Product],products[Cost per box])*sales[[#This Row],[Boxes]]</f>
        <v>1494.0800000000002</v>
      </c>
      <c r="I3466" s="4">
        <f>sales[[#This Row],[Revenue]]-sales[[#This Row],[Cost]]</f>
        <v>1347.9199999999998</v>
      </c>
    </row>
    <row r="3467" spans="2:9" x14ac:dyDescent="0.25">
      <c r="B3467" t="s">
        <v>13</v>
      </c>
      <c r="C3467" t="s">
        <v>9</v>
      </c>
      <c r="D3467" t="s">
        <v>26</v>
      </c>
      <c r="E3467" s="1">
        <v>44403</v>
      </c>
      <c r="F3467" s="4">
        <v>2100</v>
      </c>
      <c r="G3467">
        <v>111</v>
      </c>
      <c r="H3467" s="3">
        <f>_xlfn.XLOOKUP(sales[[#This Row],[Product]],products[Product],products[Cost per box])*sales[[#This Row],[Boxes]]</f>
        <v>713.73</v>
      </c>
      <c r="I3467" s="4">
        <f>sales[[#This Row],[Revenue]]-sales[[#This Row],[Cost]]</f>
        <v>1386.27</v>
      </c>
    </row>
    <row r="3468" spans="2:9" x14ac:dyDescent="0.25">
      <c r="B3468" t="s">
        <v>51</v>
      </c>
      <c r="C3468" t="s">
        <v>11</v>
      </c>
      <c r="D3468" t="s">
        <v>50</v>
      </c>
      <c r="E3468" s="1">
        <v>44403</v>
      </c>
      <c r="F3468" s="4">
        <v>5257</v>
      </c>
      <c r="G3468">
        <v>585</v>
      </c>
      <c r="H3468" s="3">
        <f>_xlfn.XLOOKUP(sales[[#This Row],[Product]],products[Product],products[Cost per box])*sales[[#This Row],[Boxes]]</f>
        <v>7259.85</v>
      </c>
      <c r="I3468" s="4">
        <f>sales[[#This Row],[Revenue]]-sales[[#This Row],[Cost]]</f>
        <v>-2002.8500000000004</v>
      </c>
    </row>
    <row r="3469" spans="2:9" x14ac:dyDescent="0.25">
      <c r="B3469" t="s">
        <v>40</v>
      </c>
      <c r="C3469" t="s">
        <v>6</v>
      </c>
      <c r="D3469" t="s">
        <v>50</v>
      </c>
      <c r="E3469" s="1">
        <v>44403</v>
      </c>
      <c r="F3469" s="4">
        <v>5208</v>
      </c>
      <c r="G3469">
        <v>521</v>
      </c>
      <c r="H3469" s="3">
        <f>_xlfn.XLOOKUP(sales[[#This Row],[Product]],products[Product],products[Cost per box])*sales[[#This Row],[Boxes]]</f>
        <v>6465.61</v>
      </c>
      <c r="I3469" s="4">
        <f>sales[[#This Row],[Revenue]]-sales[[#This Row],[Cost]]</f>
        <v>-1257.6099999999997</v>
      </c>
    </row>
    <row r="3470" spans="2:9" x14ac:dyDescent="0.25">
      <c r="B3470" t="s">
        <v>32</v>
      </c>
      <c r="C3470" t="s">
        <v>6</v>
      </c>
      <c r="D3470" t="s">
        <v>17</v>
      </c>
      <c r="E3470" s="1">
        <v>44404</v>
      </c>
      <c r="F3470" s="4">
        <v>2142</v>
      </c>
      <c r="G3470">
        <v>134</v>
      </c>
      <c r="H3470" s="3">
        <f>_xlfn.XLOOKUP(sales[[#This Row],[Product]],products[Product],products[Cost per box])*sales[[#This Row],[Boxes]]</f>
        <v>911.19999999999993</v>
      </c>
      <c r="I3470" s="4">
        <f>sales[[#This Row],[Revenue]]-sales[[#This Row],[Cost]]</f>
        <v>1230.8000000000002</v>
      </c>
    </row>
    <row r="3471" spans="2:9" x14ac:dyDescent="0.25">
      <c r="B3471" t="s">
        <v>5</v>
      </c>
      <c r="C3471" t="s">
        <v>11</v>
      </c>
      <c r="D3471" t="s">
        <v>19</v>
      </c>
      <c r="E3471" s="1">
        <v>44404</v>
      </c>
      <c r="F3471" s="4">
        <v>7553</v>
      </c>
      <c r="G3471">
        <v>420</v>
      </c>
      <c r="H3471" s="3">
        <f>_xlfn.XLOOKUP(sales[[#This Row],[Product]],products[Product],products[Cost per box])*sales[[#This Row],[Boxes]]</f>
        <v>4296.6000000000004</v>
      </c>
      <c r="I3471" s="4">
        <f>sales[[#This Row],[Revenue]]-sales[[#This Row],[Cost]]</f>
        <v>3256.3999999999996</v>
      </c>
    </row>
    <row r="3472" spans="2:9" x14ac:dyDescent="0.25">
      <c r="B3472" t="s">
        <v>23</v>
      </c>
      <c r="C3472" t="s">
        <v>16</v>
      </c>
      <c r="D3472" t="s">
        <v>42</v>
      </c>
      <c r="E3472" s="1">
        <v>44404</v>
      </c>
      <c r="F3472" s="4">
        <v>7126</v>
      </c>
      <c r="G3472">
        <v>476</v>
      </c>
      <c r="H3472" s="3">
        <f>_xlfn.XLOOKUP(sales[[#This Row],[Product]],products[Product],products[Cost per box])*sales[[#This Row],[Boxes]]</f>
        <v>2256.2400000000002</v>
      </c>
      <c r="I3472" s="4">
        <f>sales[[#This Row],[Revenue]]-sales[[#This Row],[Cost]]</f>
        <v>4869.76</v>
      </c>
    </row>
    <row r="3473" spans="2:9" x14ac:dyDescent="0.25">
      <c r="B3473" t="s">
        <v>32</v>
      </c>
      <c r="C3473" t="s">
        <v>21</v>
      </c>
      <c r="D3473" t="s">
        <v>24</v>
      </c>
      <c r="E3473" s="1">
        <v>44404</v>
      </c>
      <c r="F3473" s="4">
        <v>3199</v>
      </c>
      <c r="G3473">
        <v>153</v>
      </c>
      <c r="H3473" s="3">
        <f>_xlfn.XLOOKUP(sales[[#This Row],[Product]],products[Product],products[Cost per box])*sales[[#This Row],[Boxes]]</f>
        <v>1608.03</v>
      </c>
      <c r="I3473" s="4">
        <f>sales[[#This Row],[Revenue]]-sales[[#This Row],[Cost]]</f>
        <v>1590.97</v>
      </c>
    </row>
    <row r="3474" spans="2:9" x14ac:dyDescent="0.25">
      <c r="B3474" t="s">
        <v>29</v>
      </c>
      <c r="C3474" t="s">
        <v>27</v>
      </c>
      <c r="D3474" t="s">
        <v>43</v>
      </c>
      <c r="E3474" s="1">
        <v>44404</v>
      </c>
      <c r="F3474" s="4">
        <v>5502</v>
      </c>
      <c r="G3474">
        <v>276</v>
      </c>
      <c r="H3474" s="3">
        <f>_xlfn.XLOOKUP(sales[[#This Row],[Product]],products[Product],products[Cost per box])*sales[[#This Row],[Boxes]]</f>
        <v>1062.6000000000001</v>
      </c>
      <c r="I3474" s="4">
        <f>sales[[#This Row],[Revenue]]-sales[[#This Row],[Cost]]</f>
        <v>4439.3999999999996</v>
      </c>
    </row>
    <row r="3475" spans="2:9" x14ac:dyDescent="0.25">
      <c r="B3475" t="s">
        <v>23</v>
      </c>
      <c r="C3475" t="s">
        <v>9</v>
      </c>
      <c r="D3475" t="s">
        <v>28</v>
      </c>
      <c r="E3475" s="1">
        <v>44404</v>
      </c>
      <c r="F3475" s="4">
        <v>2569</v>
      </c>
      <c r="G3475">
        <v>286</v>
      </c>
      <c r="H3475" s="3">
        <f>_xlfn.XLOOKUP(sales[[#This Row],[Product]],products[Product],products[Cost per box])*sales[[#This Row],[Boxes]]</f>
        <v>789.3599999999999</v>
      </c>
      <c r="I3475" s="4">
        <f>sales[[#This Row],[Revenue]]-sales[[#This Row],[Cost]]</f>
        <v>1779.64</v>
      </c>
    </row>
    <row r="3476" spans="2:9" x14ac:dyDescent="0.25">
      <c r="B3476" t="s">
        <v>23</v>
      </c>
      <c r="C3476" t="s">
        <v>21</v>
      </c>
      <c r="D3476" t="s">
        <v>52</v>
      </c>
      <c r="E3476" s="1">
        <v>44404</v>
      </c>
      <c r="F3476" s="4">
        <v>1834</v>
      </c>
      <c r="G3476">
        <v>77</v>
      </c>
      <c r="H3476" s="3">
        <f>_xlfn.XLOOKUP(sales[[#This Row],[Product]],products[Product],products[Cost per box])*sales[[#This Row],[Boxes]]</f>
        <v>255.64</v>
      </c>
      <c r="I3476" s="4">
        <f>sales[[#This Row],[Revenue]]-sales[[#This Row],[Cost]]</f>
        <v>1578.3600000000001</v>
      </c>
    </row>
    <row r="3477" spans="2:9" x14ac:dyDescent="0.25">
      <c r="B3477" t="s">
        <v>29</v>
      </c>
      <c r="C3477" t="s">
        <v>9</v>
      </c>
      <c r="D3477" t="s">
        <v>19</v>
      </c>
      <c r="E3477" s="1">
        <v>44404</v>
      </c>
      <c r="F3477" s="4">
        <v>406</v>
      </c>
      <c r="G3477">
        <v>23</v>
      </c>
      <c r="H3477" s="3">
        <f>_xlfn.XLOOKUP(sales[[#This Row],[Product]],products[Product],products[Cost per box])*sales[[#This Row],[Boxes]]</f>
        <v>235.29000000000002</v>
      </c>
      <c r="I3477" s="4">
        <f>sales[[#This Row],[Revenue]]-sales[[#This Row],[Cost]]</f>
        <v>170.70999999999998</v>
      </c>
    </row>
    <row r="3478" spans="2:9" x14ac:dyDescent="0.25">
      <c r="B3478" t="s">
        <v>23</v>
      </c>
      <c r="C3478" t="s">
        <v>27</v>
      </c>
      <c r="D3478" t="s">
        <v>47</v>
      </c>
      <c r="E3478" s="1">
        <v>44404</v>
      </c>
      <c r="F3478" s="4">
        <v>511</v>
      </c>
      <c r="G3478">
        <v>27</v>
      </c>
      <c r="H3478" s="3">
        <f>_xlfn.XLOOKUP(sales[[#This Row],[Product]],products[Product],products[Cost per box])*sales[[#This Row],[Boxes]]</f>
        <v>142.01999999999998</v>
      </c>
      <c r="I3478" s="4">
        <f>sales[[#This Row],[Revenue]]-sales[[#This Row],[Cost]]</f>
        <v>368.98</v>
      </c>
    </row>
    <row r="3479" spans="2:9" x14ac:dyDescent="0.25">
      <c r="B3479" t="s">
        <v>32</v>
      </c>
      <c r="C3479" t="s">
        <v>9</v>
      </c>
      <c r="D3479" t="s">
        <v>14</v>
      </c>
      <c r="E3479" s="1">
        <v>44404</v>
      </c>
      <c r="F3479" s="4">
        <v>3206</v>
      </c>
      <c r="G3479">
        <v>268</v>
      </c>
      <c r="H3479" s="3">
        <f>_xlfn.XLOOKUP(sales[[#This Row],[Product]],products[Product],products[Cost per box])*sales[[#This Row],[Boxes]]</f>
        <v>1691.08</v>
      </c>
      <c r="I3479" s="4">
        <f>sales[[#This Row],[Revenue]]-sales[[#This Row],[Cost]]</f>
        <v>1514.92</v>
      </c>
    </row>
    <row r="3480" spans="2:9" x14ac:dyDescent="0.25">
      <c r="B3480" t="s">
        <v>32</v>
      </c>
      <c r="C3480" t="s">
        <v>21</v>
      </c>
      <c r="D3480" t="s">
        <v>43</v>
      </c>
      <c r="E3480" s="1">
        <v>44404</v>
      </c>
      <c r="F3480" s="4">
        <v>1316</v>
      </c>
      <c r="G3480">
        <v>74</v>
      </c>
      <c r="H3480" s="3">
        <f>_xlfn.XLOOKUP(sales[[#This Row],[Product]],products[Product],products[Cost per box])*sales[[#This Row],[Boxes]]</f>
        <v>284.90000000000003</v>
      </c>
      <c r="I3480" s="4">
        <f>sales[[#This Row],[Revenue]]-sales[[#This Row],[Cost]]</f>
        <v>1031.0999999999999</v>
      </c>
    </row>
    <row r="3481" spans="2:9" x14ac:dyDescent="0.25">
      <c r="B3481" t="s">
        <v>32</v>
      </c>
      <c r="C3481" t="s">
        <v>9</v>
      </c>
      <c r="D3481" t="s">
        <v>48</v>
      </c>
      <c r="E3481" s="1">
        <v>44404</v>
      </c>
      <c r="F3481" s="4">
        <v>2492</v>
      </c>
      <c r="G3481">
        <v>119</v>
      </c>
      <c r="H3481" s="3">
        <f>_xlfn.XLOOKUP(sales[[#This Row],[Product]],products[Product],products[Cost per box])*sales[[#This Row],[Boxes]]</f>
        <v>890.12</v>
      </c>
      <c r="I3481" s="4">
        <f>sales[[#This Row],[Revenue]]-sales[[#This Row],[Cost]]</f>
        <v>1601.88</v>
      </c>
    </row>
    <row r="3482" spans="2:9" x14ac:dyDescent="0.25">
      <c r="B3482" t="s">
        <v>8</v>
      </c>
      <c r="C3482" t="s">
        <v>6</v>
      </c>
      <c r="D3482" t="s">
        <v>24</v>
      </c>
      <c r="E3482" s="1">
        <v>44404</v>
      </c>
      <c r="F3482" s="4">
        <v>1953</v>
      </c>
      <c r="G3482">
        <v>89</v>
      </c>
      <c r="H3482" s="3">
        <f>_xlfn.XLOOKUP(sales[[#This Row],[Product]],products[Product],products[Cost per box])*sales[[#This Row],[Boxes]]</f>
        <v>935.39</v>
      </c>
      <c r="I3482" s="4">
        <f>sales[[#This Row],[Revenue]]-sales[[#This Row],[Cost]]</f>
        <v>1017.61</v>
      </c>
    </row>
    <row r="3483" spans="2:9" x14ac:dyDescent="0.25">
      <c r="B3483" t="s">
        <v>25</v>
      </c>
      <c r="C3483" t="s">
        <v>27</v>
      </c>
      <c r="D3483" t="s">
        <v>43</v>
      </c>
      <c r="E3483" s="1">
        <v>44404</v>
      </c>
      <c r="F3483" s="4">
        <v>3983</v>
      </c>
      <c r="G3483">
        <v>210</v>
      </c>
      <c r="H3483" s="3">
        <f>_xlfn.XLOOKUP(sales[[#This Row],[Product]],products[Product],products[Cost per box])*sales[[#This Row],[Boxes]]</f>
        <v>808.5</v>
      </c>
      <c r="I3483" s="4">
        <f>sales[[#This Row],[Revenue]]-sales[[#This Row],[Cost]]</f>
        <v>3174.5</v>
      </c>
    </row>
    <row r="3484" spans="2:9" x14ac:dyDescent="0.25">
      <c r="B3484" t="s">
        <v>5</v>
      </c>
      <c r="C3484" t="s">
        <v>6</v>
      </c>
      <c r="D3484" t="s">
        <v>24</v>
      </c>
      <c r="E3484" s="1">
        <v>44404</v>
      </c>
      <c r="F3484" s="4">
        <v>336</v>
      </c>
      <c r="G3484">
        <v>16</v>
      </c>
      <c r="H3484" s="3">
        <f>_xlfn.XLOOKUP(sales[[#This Row],[Product]],products[Product],products[Cost per box])*sales[[#This Row],[Boxes]]</f>
        <v>168.16</v>
      </c>
      <c r="I3484" s="4">
        <f>sales[[#This Row],[Revenue]]-sales[[#This Row],[Cost]]</f>
        <v>167.84</v>
      </c>
    </row>
    <row r="3485" spans="2:9" x14ac:dyDescent="0.25">
      <c r="B3485" t="s">
        <v>51</v>
      </c>
      <c r="C3485" t="s">
        <v>16</v>
      </c>
      <c r="D3485" t="s">
        <v>30</v>
      </c>
      <c r="E3485" s="1">
        <v>44404</v>
      </c>
      <c r="F3485" s="4">
        <v>6839</v>
      </c>
      <c r="G3485">
        <v>1400</v>
      </c>
      <c r="H3485" s="3">
        <f>_xlfn.XLOOKUP(sales[[#This Row],[Product]],products[Product],products[Cost per box])*sales[[#This Row],[Boxes]]</f>
        <v>5152</v>
      </c>
      <c r="I3485" s="4">
        <f>sales[[#This Row],[Revenue]]-sales[[#This Row],[Cost]]</f>
        <v>1687</v>
      </c>
    </row>
    <row r="3486" spans="2:9" x14ac:dyDescent="0.25">
      <c r="B3486" t="s">
        <v>15</v>
      </c>
      <c r="C3486" t="s">
        <v>27</v>
      </c>
      <c r="D3486" t="s">
        <v>14</v>
      </c>
      <c r="E3486" s="1">
        <v>44404</v>
      </c>
      <c r="F3486" s="4">
        <v>3444</v>
      </c>
      <c r="G3486">
        <v>287</v>
      </c>
      <c r="H3486" s="3">
        <f>_xlfn.XLOOKUP(sales[[#This Row],[Product]],products[Product],products[Cost per box])*sales[[#This Row],[Boxes]]</f>
        <v>1810.9699999999998</v>
      </c>
      <c r="I3486" s="4">
        <f>sales[[#This Row],[Revenue]]-sales[[#This Row],[Cost]]</f>
        <v>1633.0300000000002</v>
      </c>
    </row>
    <row r="3487" spans="2:9" x14ac:dyDescent="0.25">
      <c r="B3487" t="s">
        <v>51</v>
      </c>
      <c r="C3487" t="s">
        <v>6</v>
      </c>
      <c r="D3487" t="s">
        <v>35</v>
      </c>
      <c r="E3487" s="1">
        <v>44404</v>
      </c>
      <c r="F3487" s="4">
        <v>4277</v>
      </c>
      <c r="G3487">
        <v>306</v>
      </c>
      <c r="H3487" s="3">
        <f>_xlfn.XLOOKUP(sales[[#This Row],[Product]],products[Product],products[Cost per box])*sales[[#This Row],[Boxes]]</f>
        <v>810.9</v>
      </c>
      <c r="I3487" s="4">
        <f>sales[[#This Row],[Revenue]]-sales[[#This Row],[Cost]]</f>
        <v>3466.1</v>
      </c>
    </row>
    <row r="3488" spans="2:9" x14ac:dyDescent="0.25">
      <c r="B3488" t="s">
        <v>18</v>
      </c>
      <c r="C3488" t="s">
        <v>21</v>
      </c>
      <c r="D3488" t="s">
        <v>7</v>
      </c>
      <c r="E3488" s="1">
        <v>44404</v>
      </c>
      <c r="F3488" s="4">
        <v>4305</v>
      </c>
      <c r="G3488">
        <v>173</v>
      </c>
      <c r="H3488" s="3">
        <f>_xlfn.XLOOKUP(sales[[#This Row],[Product]],products[Product],products[Cost per box])*sales[[#This Row],[Boxes]]</f>
        <v>890.95</v>
      </c>
      <c r="I3488" s="4">
        <f>sales[[#This Row],[Revenue]]-sales[[#This Row],[Cost]]</f>
        <v>3414.05</v>
      </c>
    </row>
    <row r="3489" spans="2:9" x14ac:dyDescent="0.25">
      <c r="B3489" t="s">
        <v>5</v>
      </c>
      <c r="C3489" t="s">
        <v>6</v>
      </c>
      <c r="D3489" t="s">
        <v>7</v>
      </c>
      <c r="E3489" s="1">
        <v>44404</v>
      </c>
      <c r="F3489" s="4">
        <v>5663</v>
      </c>
      <c r="G3489">
        <v>227</v>
      </c>
      <c r="H3489" s="3">
        <f>_xlfn.XLOOKUP(sales[[#This Row],[Product]],products[Product],products[Cost per box])*sales[[#This Row],[Boxes]]</f>
        <v>1169.0500000000002</v>
      </c>
      <c r="I3489" s="4">
        <f>sales[[#This Row],[Revenue]]-sales[[#This Row],[Cost]]</f>
        <v>4493.95</v>
      </c>
    </row>
    <row r="3490" spans="2:9" x14ac:dyDescent="0.25">
      <c r="B3490" t="s">
        <v>46</v>
      </c>
      <c r="C3490" t="s">
        <v>6</v>
      </c>
      <c r="D3490" t="s">
        <v>35</v>
      </c>
      <c r="E3490" s="1">
        <v>44404</v>
      </c>
      <c r="F3490" s="4">
        <v>7854</v>
      </c>
      <c r="G3490">
        <v>655</v>
      </c>
      <c r="H3490" s="3">
        <f>_xlfn.XLOOKUP(sales[[#This Row],[Product]],products[Product],products[Cost per box])*sales[[#This Row],[Boxes]]</f>
        <v>1735.75</v>
      </c>
      <c r="I3490" s="4">
        <f>sales[[#This Row],[Revenue]]-sales[[#This Row],[Cost]]</f>
        <v>6118.25</v>
      </c>
    </row>
    <row r="3491" spans="2:9" x14ac:dyDescent="0.25">
      <c r="B3491" t="s">
        <v>13</v>
      </c>
      <c r="C3491" t="s">
        <v>11</v>
      </c>
      <c r="D3491" t="s">
        <v>38</v>
      </c>
      <c r="E3491" s="1">
        <v>44404</v>
      </c>
      <c r="F3491" s="4">
        <v>8197</v>
      </c>
      <c r="G3491">
        <v>342</v>
      </c>
      <c r="H3491" s="3">
        <f>_xlfn.XLOOKUP(sales[[#This Row],[Product]],products[Product],products[Cost per box])*sales[[#This Row],[Boxes]]</f>
        <v>3399.48</v>
      </c>
      <c r="I3491" s="4">
        <f>sales[[#This Row],[Revenue]]-sales[[#This Row],[Cost]]</f>
        <v>4797.5200000000004</v>
      </c>
    </row>
    <row r="3492" spans="2:9" x14ac:dyDescent="0.25">
      <c r="B3492" t="s">
        <v>13</v>
      </c>
      <c r="C3492" t="s">
        <v>21</v>
      </c>
      <c r="D3492" t="s">
        <v>26</v>
      </c>
      <c r="E3492" s="1">
        <v>44404</v>
      </c>
      <c r="F3492" s="4">
        <v>1316</v>
      </c>
      <c r="G3492">
        <v>78</v>
      </c>
      <c r="H3492" s="3">
        <f>_xlfn.XLOOKUP(sales[[#This Row],[Product]],products[Product],products[Cost per box])*sales[[#This Row],[Boxes]]</f>
        <v>501.53999999999996</v>
      </c>
      <c r="I3492" s="4">
        <f>sales[[#This Row],[Revenue]]-sales[[#This Row],[Cost]]</f>
        <v>814.46</v>
      </c>
    </row>
    <row r="3493" spans="2:9" x14ac:dyDescent="0.25">
      <c r="B3493" t="s">
        <v>49</v>
      </c>
      <c r="C3493" t="s">
        <v>27</v>
      </c>
      <c r="D3493" t="s">
        <v>17</v>
      </c>
      <c r="E3493" s="1">
        <v>44404</v>
      </c>
      <c r="F3493" s="4">
        <v>4830</v>
      </c>
      <c r="G3493">
        <v>322</v>
      </c>
      <c r="H3493" s="3">
        <f>_xlfn.XLOOKUP(sales[[#This Row],[Product]],products[Product],products[Cost per box])*sales[[#This Row],[Boxes]]</f>
        <v>2189.6</v>
      </c>
      <c r="I3493" s="4">
        <f>sales[[#This Row],[Revenue]]-sales[[#This Row],[Cost]]</f>
        <v>2640.4</v>
      </c>
    </row>
    <row r="3494" spans="2:9" x14ac:dyDescent="0.25">
      <c r="B3494" t="s">
        <v>25</v>
      </c>
      <c r="C3494" t="s">
        <v>9</v>
      </c>
      <c r="D3494" t="s">
        <v>28</v>
      </c>
      <c r="E3494" s="1">
        <v>44404</v>
      </c>
      <c r="F3494" s="4">
        <v>1848</v>
      </c>
      <c r="G3494">
        <v>231</v>
      </c>
      <c r="H3494" s="3">
        <f>_xlfn.XLOOKUP(sales[[#This Row],[Product]],products[Product],products[Cost per box])*sales[[#This Row],[Boxes]]</f>
        <v>637.55999999999995</v>
      </c>
      <c r="I3494" s="4">
        <f>sales[[#This Row],[Revenue]]-sales[[#This Row],[Cost]]</f>
        <v>1210.44</v>
      </c>
    </row>
    <row r="3495" spans="2:9" x14ac:dyDescent="0.25">
      <c r="B3495" t="s">
        <v>46</v>
      </c>
      <c r="C3495" t="s">
        <v>11</v>
      </c>
      <c r="D3495" t="s">
        <v>45</v>
      </c>
      <c r="E3495" s="1">
        <v>44404</v>
      </c>
      <c r="F3495" s="4">
        <v>728</v>
      </c>
      <c r="G3495">
        <v>43</v>
      </c>
      <c r="H3495" s="3">
        <f>_xlfn.XLOOKUP(sales[[#This Row],[Product]],products[Product],products[Cost per box])*sales[[#This Row],[Boxes]]</f>
        <v>332.39000000000004</v>
      </c>
      <c r="I3495" s="4">
        <f>sales[[#This Row],[Revenue]]-sales[[#This Row],[Cost]]</f>
        <v>395.60999999999996</v>
      </c>
    </row>
    <row r="3496" spans="2:9" x14ac:dyDescent="0.25">
      <c r="B3496" t="s">
        <v>23</v>
      </c>
      <c r="C3496" t="s">
        <v>27</v>
      </c>
      <c r="D3496" t="s">
        <v>45</v>
      </c>
      <c r="E3496" s="1">
        <v>44405</v>
      </c>
      <c r="F3496" s="4">
        <v>2793</v>
      </c>
      <c r="G3496">
        <v>165</v>
      </c>
      <c r="H3496" s="3">
        <f>_xlfn.XLOOKUP(sales[[#This Row],[Product]],products[Product],products[Cost per box])*sales[[#This Row],[Boxes]]</f>
        <v>1275.45</v>
      </c>
      <c r="I3496" s="4">
        <f>sales[[#This Row],[Revenue]]-sales[[#This Row],[Cost]]</f>
        <v>1517.55</v>
      </c>
    </row>
    <row r="3497" spans="2:9" x14ac:dyDescent="0.25">
      <c r="B3497" t="s">
        <v>10</v>
      </c>
      <c r="C3497" t="s">
        <v>16</v>
      </c>
      <c r="D3497" t="s">
        <v>31</v>
      </c>
      <c r="E3497" s="1">
        <v>44405</v>
      </c>
      <c r="F3497" s="4">
        <v>3591</v>
      </c>
      <c r="G3497">
        <v>360</v>
      </c>
      <c r="H3497" s="3">
        <f>_xlfn.XLOOKUP(sales[[#This Row],[Product]],products[Product],products[Cost per box])*sales[[#This Row],[Boxes]]</f>
        <v>2059.1999999999998</v>
      </c>
      <c r="I3497" s="4">
        <f>sales[[#This Row],[Revenue]]-sales[[#This Row],[Cost]]</f>
        <v>1531.8000000000002</v>
      </c>
    </row>
    <row r="3498" spans="2:9" x14ac:dyDescent="0.25">
      <c r="B3498" t="s">
        <v>8</v>
      </c>
      <c r="C3498" t="s">
        <v>9</v>
      </c>
      <c r="D3498" t="s">
        <v>7</v>
      </c>
      <c r="E3498" s="1">
        <v>44405</v>
      </c>
      <c r="F3498" s="4">
        <v>10269</v>
      </c>
      <c r="G3498">
        <v>411</v>
      </c>
      <c r="H3498" s="3">
        <f>_xlfn.XLOOKUP(sales[[#This Row],[Product]],products[Product],products[Cost per box])*sales[[#This Row],[Boxes]]</f>
        <v>2116.65</v>
      </c>
      <c r="I3498" s="4">
        <f>sales[[#This Row],[Revenue]]-sales[[#This Row],[Cost]]</f>
        <v>8152.35</v>
      </c>
    </row>
    <row r="3499" spans="2:9" x14ac:dyDescent="0.25">
      <c r="B3499" t="s">
        <v>40</v>
      </c>
      <c r="C3499" t="s">
        <v>21</v>
      </c>
      <c r="D3499" t="s">
        <v>38</v>
      </c>
      <c r="E3499" s="1">
        <v>44405</v>
      </c>
      <c r="F3499" s="4">
        <v>3878</v>
      </c>
      <c r="G3499">
        <v>144</v>
      </c>
      <c r="H3499" s="3">
        <f>_xlfn.XLOOKUP(sales[[#This Row],[Product]],products[Product],products[Cost per box])*sales[[#This Row],[Boxes]]</f>
        <v>1431.36</v>
      </c>
      <c r="I3499" s="4">
        <f>sales[[#This Row],[Revenue]]-sales[[#This Row],[Cost]]</f>
        <v>2446.6400000000003</v>
      </c>
    </row>
    <row r="3500" spans="2:9" x14ac:dyDescent="0.25">
      <c r="B3500" t="s">
        <v>20</v>
      </c>
      <c r="C3500" t="s">
        <v>21</v>
      </c>
      <c r="D3500" t="s">
        <v>50</v>
      </c>
      <c r="E3500" s="1">
        <v>44405</v>
      </c>
      <c r="F3500" s="4">
        <v>826</v>
      </c>
      <c r="G3500">
        <v>118</v>
      </c>
      <c r="H3500" s="3">
        <f>_xlfn.XLOOKUP(sales[[#This Row],[Product]],products[Product],products[Cost per box])*sales[[#This Row],[Boxes]]</f>
        <v>1464.38</v>
      </c>
      <c r="I3500" s="4">
        <f>sales[[#This Row],[Revenue]]-sales[[#This Row],[Cost]]</f>
        <v>-638.38000000000011</v>
      </c>
    </row>
    <row r="3501" spans="2:9" x14ac:dyDescent="0.25">
      <c r="B3501" t="s">
        <v>40</v>
      </c>
      <c r="C3501" t="s">
        <v>11</v>
      </c>
      <c r="D3501" t="s">
        <v>38</v>
      </c>
      <c r="E3501" s="1">
        <v>44405</v>
      </c>
      <c r="F3501" s="4">
        <v>3850</v>
      </c>
      <c r="G3501">
        <v>154</v>
      </c>
      <c r="H3501" s="3">
        <f>_xlfn.XLOOKUP(sales[[#This Row],[Product]],products[Product],products[Cost per box])*sales[[#This Row],[Boxes]]</f>
        <v>1530.76</v>
      </c>
      <c r="I3501" s="4">
        <f>sales[[#This Row],[Revenue]]-sales[[#This Row],[Cost]]</f>
        <v>2319.2399999999998</v>
      </c>
    </row>
    <row r="3502" spans="2:9" x14ac:dyDescent="0.25">
      <c r="B3502" t="s">
        <v>51</v>
      </c>
      <c r="C3502" t="s">
        <v>11</v>
      </c>
      <c r="D3502" t="s">
        <v>45</v>
      </c>
      <c r="E3502" s="1">
        <v>44405</v>
      </c>
      <c r="F3502" s="4">
        <v>735</v>
      </c>
      <c r="G3502">
        <v>49</v>
      </c>
      <c r="H3502" s="3">
        <f>_xlfn.XLOOKUP(sales[[#This Row],[Product]],products[Product],products[Cost per box])*sales[[#This Row],[Boxes]]</f>
        <v>378.77000000000004</v>
      </c>
      <c r="I3502" s="4">
        <f>sales[[#This Row],[Revenue]]-sales[[#This Row],[Cost]]</f>
        <v>356.22999999999996</v>
      </c>
    </row>
    <row r="3503" spans="2:9" x14ac:dyDescent="0.25">
      <c r="B3503" t="s">
        <v>5</v>
      </c>
      <c r="C3503" t="s">
        <v>9</v>
      </c>
      <c r="D3503" t="s">
        <v>35</v>
      </c>
      <c r="E3503" s="1">
        <v>44405</v>
      </c>
      <c r="F3503" s="4">
        <v>2786</v>
      </c>
      <c r="G3503">
        <v>233</v>
      </c>
      <c r="H3503" s="3">
        <f>_xlfn.XLOOKUP(sales[[#This Row],[Product]],products[Product],products[Cost per box])*sales[[#This Row],[Boxes]]</f>
        <v>617.44999999999993</v>
      </c>
      <c r="I3503" s="4">
        <f>sales[[#This Row],[Revenue]]-sales[[#This Row],[Cost]]</f>
        <v>2168.5500000000002</v>
      </c>
    </row>
    <row r="3504" spans="2:9" x14ac:dyDescent="0.25">
      <c r="B3504" t="s">
        <v>25</v>
      </c>
      <c r="C3504" t="s">
        <v>9</v>
      </c>
      <c r="D3504" t="s">
        <v>22</v>
      </c>
      <c r="E3504" s="1">
        <v>44405</v>
      </c>
      <c r="F3504" s="4">
        <v>3108</v>
      </c>
      <c r="G3504">
        <v>222</v>
      </c>
      <c r="H3504" s="3">
        <f>_xlfn.XLOOKUP(sales[[#This Row],[Product]],products[Product],products[Cost per box])*sales[[#This Row],[Boxes]]</f>
        <v>1824.8400000000001</v>
      </c>
      <c r="I3504" s="4">
        <f>sales[[#This Row],[Revenue]]-sales[[#This Row],[Cost]]</f>
        <v>1283.1599999999999</v>
      </c>
    </row>
    <row r="3505" spans="2:9" x14ac:dyDescent="0.25">
      <c r="B3505" t="s">
        <v>34</v>
      </c>
      <c r="C3505" t="s">
        <v>21</v>
      </c>
      <c r="D3505" t="s">
        <v>28</v>
      </c>
      <c r="E3505" s="1">
        <v>44405</v>
      </c>
      <c r="F3505" s="4">
        <v>2415</v>
      </c>
      <c r="G3505">
        <v>269</v>
      </c>
      <c r="H3505" s="3">
        <f>_xlfn.XLOOKUP(sales[[#This Row],[Product]],products[Product],products[Cost per box])*sales[[#This Row],[Boxes]]</f>
        <v>742.43999999999994</v>
      </c>
      <c r="I3505" s="4">
        <f>sales[[#This Row],[Revenue]]-sales[[#This Row],[Cost]]</f>
        <v>1672.56</v>
      </c>
    </row>
    <row r="3506" spans="2:9" x14ac:dyDescent="0.25">
      <c r="B3506" t="s">
        <v>5</v>
      </c>
      <c r="C3506" t="s">
        <v>16</v>
      </c>
      <c r="D3506" t="s">
        <v>42</v>
      </c>
      <c r="E3506" s="1">
        <v>44405</v>
      </c>
      <c r="F3506" s="4">
        <v>791</v>
      </c>
      <c r="G3506">
        <v>57</v>
      </c>
      <c r="H3506" s="3">
        <f>_xlfn.XLOOKUP(sales[[#This Row],[Product]],products[Product],products[Cost per box])*sales[[#This Row],[Boxes]]</f>
        <v>270.18</v>
      </c>
      <c r="I3506" s="4">
        <f>sales[[#This Row],[Revenue]]-sales[[#This Row],[Cost]]</f>
        <v>520.81999999999994</v>
      </c>
    </row>
    <row r="3507" spans="2:9" x14ac:dyDescent="0.25">
      <c r="B3507" t="s">
        <v>32</v>
      </c>
      <c r="C3507" t="s">
        <v>16</v>
      </c>
      <c r="D3507" t="s">
        <v>26</v>
      </c>
      <c r="E3507" s="1">
        <v>44405</v>
      </c>
      <c r="F3507" s="4">
        <v>1428</v>
      </c>
      <c r="G3507">
        <v>72</v>
      </c>
      <c r="H3507" s="3">
        <f>_xlfn.XLOOKUP(sales[[#This Row],[Product]],products[Product],products[Cost per box])*sales[[#This Row],[Boxes]]</f>
        <v>462.96</v>
      </c>
      <c r="I3507" s="4">
        <f>sales[[#This Row],[Revenue]]-sales[[#This Row],[Cost]]</f>
        <v>965.04</v>
      </c>
    </row>
    <row r="3508" spans="2:9" x14ac:dyDescent="0.25">
      <c r="B3508" t="s">
        <v>40</v>
      </c>
      <c r="C3508" t="s">
        <v>11</v>
      </c>
      <c r="D3508" t="s">
        <v>35</v>
      </c>
      <c r="E3508" s="1">
        <v>44405</v>
      </c>
      <c r="F3508" s="4">
        <v>4165</v>
      </c>
      <c r="G3508">
        <v>321</v>
      </c>
      <c r="H3508" s="3">
        <f>_xlfn.XLOOKUP(sales[[#This Row],[Product]],products[Product],products[Cost per box])*sales[[#This Row],[Boxes]]</f>
        <v>850.65</v>
      </c>
      <c r="I3508" s="4">
        <f>sales[[#This Row],[Revenue]]-sales[[#This Row],[Cost]]</f>
        <v>3314.35</v>
      </c>
    </row>
    <row r="3509" spans="2:9" x14ac:dyDescent="0.25">
      <c r="B3509" t="s">
        <v>8</v>
      </c>
      <c r="C3509" t="s">
        <v>11</v>
      </c>
      <c r="D3509" t="s">
        <v>45</v>
      </c>
      <c r="E3509" s="1">
        <v>44405</v>
      </c>
      <c r="F3509" s="4">
        <v>3591</v>
      </c>
      <c r="G3509">
        <v>240</v>
      </c>
      <c r="H3509" s="3">
        <f>_xlfn.XLOOKUP(sales[[#This Row],[Product]],products[Product],products[Cost per box])*sales[[#This Row],[Boxes]]</f>
        <v>1855.2</v>
      </c>
      <c r="I3509" s="4">
        <f>sales[[#This Row],[Revenue]]-sales[[#This Row],[Cost]]</f>
        <v>1735.8</v>
      </c>
    </row>
    <row r="3510" spans="2:9" x14ac:dyDescent="0.25">
      <c r="B3510" t="s">
        <v>33</v>
      </c>
      <c r="C3510" t="s">
        <v>6</v>
      </c>
      <c r="D3510" t="s">
        <v>22</v>
      </c>
      <c r="E3510" s="1">
        <v>44405</v>
      </c>
      <c r="F3510" s="4">
        <v>4179</v>
      </c>
      <c r="G3510">
        <v>299</v>
      </c>
      <c r="H3510" s="3">
        <f>_xlfn.XLOOKUP(sales[[#This Row],[Product]],products[Product],products[Cost per box])*sales[[#This Row],[Boxes]]</f>
        <v>2457.7800000000002</v>
      </c>
      <c r="I3510" s="4">
        <f>sales[[#This Row],[Revenue]]-sales[[#This Row],[Cost]]</f>
        <v>1721.2199999999998</v>
      </c>
    </row>
    <row r="3511" spans="2:9" x14ac:dyDescent="0.25">
      <c r="B3511" t="s">
        <v>34</v>
      </c>
      <c r="C3511" t="s">
        <v>11</v>
      </c>
      <c r="D3511" t="s">
        <v>19</v>
      </c>
      <c r="E3511" s="1">
        <v>44405</v>
      </c>
      <c r="F3511" s="4">
        <v>8855</v>
      </c>
      <c r="G3511">
        <v>443</v>
      </c>
      <c r="H3511" s="3">
        <f>_xlfn.XLOOKUP(sales[[#This Row],[Product]],products[Product],products[Cost per box])*sales[[#This Row],[Boxes]]</f>
        <v>4531.8900000000003</v>
      </c>
      <c r="I3511" s="4">
        <f>sales[[#This Row],[Revenue]]-sales[[#This Row],[Cost]]</f>
        <v>4323.1099999999997</v>
      </c>
    </row>
    <row r="3512" spans="2:9" x14ac:dyDescent="0.25">
      <c r="B3512" t="s">
        <v>18</v>
      </c>
      <c r="C3512" t="s">
        <v>21</v>
      </c>
      <c r="D3512" t="s">
        <v>17</v>
      </c>
      <c r="E3512" s="1">
        <v>44405</v>
      </c>
      <c r="F3512" s="4">
        <v>6846</v>
      </c>
      <c r="G3512">
        <v>403</v>
      </c>
      <c r="H3512" s="3">
        <f>_xlfn.XLOOKUP(sales[[#This Row],[Product]],products[Product],products[Cost per box])*sales[[#This Row],[Boxes]]</f>
        <v>2740.4</v>
      </c>
      <c r="I3512" s="4">
        <f>sales[[#This Row],[Revenue]]-sales[[#This Row],[Cost]]</f>
        <v>4105.6000000000004</v>
      </c>
    </row>
    <row r="3513" spans="2:9" x14ac:dyDescent="0.25">
      <c r="B3513" t="s">
        <v>18</v>
      </c>
      <c r="C3513" t="s">
        <v>6</v>
      </c>
      <c r="D3513" t="s">
        <v>47</v>
      </c>
      <c r="E3513" s="1">
        <v>44405</v>
      </c>
      <c r="F3513" s="4">
        <v>1071</v>
      </c>
      <c r="G3513">
        <v>67</v>
      </c>
      <c r="H3513" s="3">
        <f>_xlfn.XLOOKUP(sales[[#This Row],[Product]],products[Product],products[Cost per box])*sales[[#This Row],[Boxes]]</f>
        <v>352.41999999999996</v>
      </c>
      <c r="I3513" s="4">
        <f>sales[[#This Row],[Revenue]]-sales[[#This Row],[Cost]]</f>
        <v>718.58</v>
      </c>
    </row>
    <row r="3514" spans="2:9" x14ac:dyDescent="0.25">
      <c r="B3514" t="s">
        <v>20</v>
      </c>
      <c r="C3514" t="s">
        <v>21</v>
      </c>
      <c r="D3514" t="s">
        <v>30</v>
      </c>
      <c r="E3514" s="1">
        <v>44405</v>
      </c>
      <c r="F3514" s="4">
        <v>1253</v>
      </c>
      <c r="G3514">
        <v>157</v>
      </c>
      <c r="H3514" s="3">
        <f>_xlfn.XLOOKUP(sales[[#This Row],[Product]],products[Product],products[Cost per box])*sales[[#This Row],[Boxes]]</f>
        <v>577.76</v>
      </c>
      <c r="I3514" s="4">
        <f>sales[[#This Row],[Revenue]]-sales[[#This Row],[Cost]]</f>
        <v>675.24</v>
      </c>
    </row>
    <row r="3515" spans="2:9" x14ac:dyDescent="0.25">
      <c r="B3515" t="s">
        <v>25</v>
      </c>
      <c r="C3515" t="s">
        <v>16</v>
      </c>
      <c r="D3515" t="s">
        <v>38</v>
      </c>
      <c r="E3515" s="1">
        <v>44405</v>
      </c>
      <c r="F3515" s="4">
        <v>3388</v>
      </c>
      <c r="G3515">
        <v>131</v>
      </c>
      <c r="H3515" s="3">
        <f>_xlfn.XLOOKUP(sales[[#This Row],[Product]],products[Product],products[Cost per box])*sales[[#This Row],[Boxes]]</f>
        <v>1302.1399999999999</v>
      </c>
      <c r="I3515" s="4">
        <f>sales[[#This Row],[Revenue]]-sales[[#This Row],[Cost]]</f>
        <v>2085.86</v>
      </c>
    </row>
    <row r="3516" spans="2:9" x14ac:dyDescent="0.25">
      <c r="B3516" t="s">
        <v>18</v>
      </c>
      <c r="C3516" t="s">
        <v>9</v>
      </c>
      <c r="D3516" t="s">
        <v>38</v>
      </c>
      <c r="E3516" s="1">
        <v>44405</v>
      </c>
      <c r="F3516" s="4">
        <v>1022</v>
      </c>
      <c r="G3516">
        <v>40</v>
      </c>
      <c r="H3516" s="3">
        <f>_xlfn.XLOOKUP(sales[[#This Row],[Product]],products[Product],products[Cost per box])*sales[[#This Row],[Boxes]]</f>
        <v>397.59999999999997</v>
      </c>
      <c r="I3516" s="4">
        <f>sales[[#This Row],[Revenue]]-sales[[#This Row],[Cost]]</f>
        <v>624.40000000000009</v>
      </c>
    </row>
    <row r="3517" spans="2:9" x14ac:dyDescent="0.25">
      <c r="B3517" t="s">
        <v>41</v>
      </c>
      <c r="C3517" t="s">
        <v>27</v>
      </c>
      <c r="D3517" t="s">
        <v>19</v>
      </c>
      <c r="E3517" s="1">
        <v>44406</v>
      </c>
      <c r="F3517" s="4">
        <v>2079</v>
      </c>
      <c r="G3517">
        <v>116</v>
      </c>
      <c r="H3517" s="3">
        <f>_xlfn.XLOOKUP(sales[[#This Row],[Product]],products[Product],products[Cost per box])*sales[[#This Row],[Boxes]]</f>
        <v>1186.68</v>
      </c>
      <c r="I3517" s="4">
        <f>sales[[#This Row],[Revenue]]-sales[[#This Row],[Cost]]</f>
        <v>892.31999999999994</v>
      </c>
    </row>
    <row r="3518" spans="2:9" x14ac:dyDescent="0.25">
      <c r="B3518" t="s">
        <v>41</v>
      </c>
      <c r="C3518" t="s">
        <v>9</v>
      </c>
      <c r="D3518" t="s">
        <v>47</v>
      </c>
      <c r="E3518" s="1">
        <v>44406</v>
      </c>
      <c r="F3518" s="4">
        <v>2898</v>
      </c>
      <c r="G3518">
        <v>171</v>
      </c>
      <c r="H3518" s="3">
        <f>_xlfn.XLOOKUP(sales[[#This Row],[Product]],products[Product],products[Cost per box])*sales[[#This Row],[Boxes]]</f>
        <v>899.45999999999992</v>
      </c>
      <c r="I3518" s="4">
        <f>sales[[#This Row],[Revenue]]-sales[[#This Row],[Cost]]</f>
        <v>1998.54</v>
      </c>
    </row>
    <row r="3519" spans="2:9" x14ac:dyDescent="0.25">
      <c r="B3519" t="s">
        <v>32</v>
      </c>
      <c r="C3519" t="s">
        <v>21</v>
      </c>
      <c r="D3519" t="s">
        <v>22</v>
      </c>
      <c r="E3519" s="1">
        <v>44406</v>
      </c>
      <c r="F3519" s="4">
        <v>7350</v>
      </c>
      <c r="G3519">
        <v>566</v>
      </c>
      <c r="H3519" s="3">
        <f>_xlfn.XLOOKUP(sales[[#This Row],[Product]],products[Product],products[Cost per box])*sales[[#This Row],[Boxes]]</f>
        <v>4652.5200000000004</v>
      </c>
      <c r="I3519" s="4">
        <f>sales[[#This Row],[Revenue]]-sales[[#This Row],[Cost]]</f>
        <v>2697.4799999999996</v>
      </c>
    </row>
    <row r="3520" spans="2:9" x14ac:dyDescent="0.25">
      <c r="B3520" t="s">
        <v>39</v>
      </c>
      <c r="C3520" t="s">
        <v>11</v>
      </c>
      <c r="D3520" t="s">
        <v>17</v>
      </c>
      <c r="E3520" s="1">
        <v>44406</v>
      </c>
      <c r="F3520" s="4">
        <v>5831</v>
      </c>
      <c r="G3520">
        <v>389</v>
      </c>
      <c r="H3520" s="3">
        <f>_xlfn.XLOOKUP(sales[[#This Row],[Product]],products[Product],products[Cost per box])*sales[[#This Row],[Boxes]]</f>
        <v>2645.2</v>
      </c>
      <c r="I3520" s="4">
        <f>sales[[#This Row],[Revenue]]-sales[[#This Row],[Cost]]</f>
        <v>3185.8</v>
      </c>
    </row>
    <row r="3521" spans="2:9" x14ac:dyDescent="0.25">
      <c r="B3521" t="s">
        <v>10</v>
      </c>
      <c r="C3521" t="s">
        <v>6</v>
      </c>
      <c r="D3521" t="s">
        <v>24</v>
      </c>
      <c r="E3521" s="1">
        <v>44406</v>
      </c>
      <c r="F3521" s="4">
        <v>4473</v>
      </c>
      <c r="G3521">
        <v>204</v>
      </c>
      <c r="H3521" s="3">
        <f>_xlfn.XLOOKUP(sales[[#This Row],[Product]],products[Product],products[Cost per box])*sales[[#This Row],[Boxes]]</f>
        <v>2144.04</v>
      </c>
      <c r="I3521" s="4">
        <f>sales[[#This Row],[Revenue]]-sales[[#This Row],[Cost]]</f>
        <v>2328.96</v>
      </c>
    </row>
    <row r="3522" spans="2:9" x14ac:dyDescent="0.25">
      <c r="B3522" t="s">
        <v>5</v>
      </c>
      <c r="C3522" t="s">
        <v>27</v>
      </c>
      <c r="D3522" t="s">
        <v>28</v>
      </c>
      <c r="E3522" s="1">
        <v>44406</v>
      </c>
      <c r="F3522" s="4">
        <v>4844</v>
      </c>
      <c r="G3522">
        <v>606</v>
      </c>
      <c r="H3522" s="3">
        <f>_xlfn.XLOOKUP(sales[[#This Row],[Product]],products[Product],products[Cost per box])*sales[[#This Row],[Boxes]]</f>
        <v>1672.56</v>
      </c>
      <c r="I3522" s="4">
        <f>sales[[#This Row],[Revenue]]-sales[[#This Row],[Cost]]</f>
        <v>3171.44</v>
      </c>
    </row>
    <row r="3523" spans="2:9" x14ac:dyDescent="0.25">
      <c r="B3523" t="s">
        <v>29</v>
      </c>
      <c r="C3523" t="s">
        <v>27</v>
      </c>
      <c r="D3523" t="s">
        <v>35</v>
      </c>
      <c r="E3523" s="1">
        <v>44406</v>
      </c>
      <c r="F3523" s="4">
        <v>924</v>
      </c>
      <c r="G3523">
        <v>72</v>
      </c>
      <c r="H3523" s="3">
        <f>_xlfn.XLOOKUP(sales[[#This Row],[Product]],products[Product],products[Cost per box])*sales[[#This Row],[Boxes]]</f>
        <v>190.79999999999998</v>
      </c>
      <c r="I3523" s="4">
        <f>sales[[#This Row],[Revenue]]-sales[[#This Row],[Cost]]</f>
        <v>733.2</v>
      </c>
    </row>
    <row r="3524" spans="2:9" x14ac:dyDescent="0.25">
      <c r="B3524" t="s">
        <v>39</v>
      </c>
      <c r="C3524" t="s">
        <v>6</v>
      </c>
      <c r="D3524" t="s">
        <v>22</v>
      </c>
      <c r="E3524" s="1">
        <v>44406</v>
      </c>
      <c r="F3524" s="4">
        <v>4879</v>
      </c>
      <c r="G3524">
        <v>326</v>
      </c>
      <c r="H3524" s="3">
        <f>_xlfn.XLOOKUP(sales[[#This Row],[Product]],products[Product],products[Cost per box])*sales[[#This Row],[Boxes]]</f>
        <v>2679.7200000000003</v>
      </c>
      <c r="I3524" s="4">
        <f>sales[[#This Row],[Revenue]]-sales[[#This Row],[Cost]]</f>
        <v>2199.2799999999997</v>
      </c>
    </row>
    <row r="3525" spans="2:9" x14ac:dyDescent="0.25">
      <c r="B3525" t="s">
        <v>41</v>
      </c>
      <c r="C3525" t="s">
        <v>11</v>
      </c>
      <c r="D3525" t="s">
        <v>52</v>
      </c>
      <c r="E3525" s="1">
        <v>44406</v>
      </c>
      <c r="F3525" s="4">
        <v>4634</v>
      </c>
      <c r="G3525">
        <v>202</v>
      </c>
      <c r="H3525" s="3">
        <f>_xlfn.XLOOKUP(sales[[#This Row],[Product]],products[Product],products[Cost per box])*sales[[#This Row],[Boxes]]</f>
        <v>670.64</v>
      </c>
      <c r="I3525" s="4">
        <f>sales[[#This Row],[Revenue]]-sales[[#This Row],[Cost]]</f>
        <v>3963.36</v>
      </c>
    </row>
    <row r="3526" spans="2:9" x14ac:dyDescent="0.25">
      <c r="B3526" t="s">
        <v>32</v>
      </c>
      <c r="C3526" t="s">
        <v>9</v>
      </c>
      <c r="D3526" t="s">
        <v>12</v>
      </c>
      <c r="E3526" s="1">
        <v>44406</v>
      </c>
      <c r="F3526" s="4">
        <v>2471</v>
      </c>
      <c r="G3526">
        <v>99</v>
      </c>
      <c r="H3526" s="3">
        <f>_xlfn.XLOOKUP(sales[[#This Row],[Product]],products[Product],products[Cost per box])*sales[[#This Row],[Boxes]]</f>
        <v>834.56999999999994</v>
      </c>
      <c r="I3526" s="4">
        <f>sales[[#This Row],[Revenue]]-sales[[#This Row],[Cost]]</f>
        <v>1636.43</v>
      </c>
    </row>
    <row r="3527" spans="2:9" x14ac:dyDescent="0.25">
      <c r="B3527" t="s">
        <v>8</v>
      </c>
      <c r="C3527" t="s">
        <v>11</v>
      </c>
      <c r="D3527" t="s">
        <v>44</v>
      </c>
      <c r="E3527" s="1">
        <v>44406</v>
      </c>
      <c r="F3527" s="4">
        <v>6902</v>
      </c>
      <c r="G3527">
        <v>314</v>
      </c>
      <c r="H3527" s="3">
        <f>_xlfn.XLOOKUP(sales[[#This Row],[Product]],products[Product],products[Cost per box])*sales[[#This Row],[Boxes]]</f>
        <v>3004.98</v>
      </c>
      <c r="I3527" s="4">
        <f>sales[[#This Row],[Revenue]]-sales[[#This Row],[Cost]]</f>
        <v>3897.02</v>
      </c>
    </row>
    <row r="3528" spans="2:9" x14ac:dyDescent="0.25">
      <c r="B3528" t="s">
        <v>25</v>
      </c>
      <c r="C3528" t="s">
        <v>21</v>
      </c>
      <c r="D3528" t="s">
        <v>36</v>
      </c>
      <c r="E3528" s="1">
        <v>44406</v>
      </c>
      <c r="F3528" s="4">
        <v>4823</v>
      </c>
      <c r="G3528">
        <v>302</v>
      </c>
      <c r="H3528" s="3">
        <f>_xlfn.XLOOKUP(sales[[#This Row],[Product]],products[Product],products[Cost per box])*sales[[#This Row],[Boxes]]</f>
        <v>1522.08</v>
      </c>
      <c r="I3528" s="4">
        <f>sales[[#This Row],[Revenue]]-sales[[#This Row],[Cost]]</f>
        <v>3300.92</v>
      </c>
    </row>
    <row r="3529" spans="2:9" x14ac:dyDescent="0.25">
      <c r="B3529" t="s">
        <v>20</v>
      </c>
      <c r="C3529" t="s">
        <v>27</v>
      </c>
      <c r="D3529" t="s">
        <v>48</v>
      </c>
      <c r="E3529" s="1">
        <v>44406</v>
      </c>
      <c r="F3529" s="4">
        <v>3381</v>
      </c>
      <c r="G3529">
        <v>154</v>
      </c>
      <c r="H3529" s="3">
        <f>_xlfn.XLOOKUP(sales[[#This Row],[Product]],products[Product],products[Cost per box])*sales[[#This Row],[Boxes]]</f>
        <v>1151.92</v>
      </c>
      <c r="I3529" s="4">
        <f>sales[[#This Row],[Revenue]]-sales[[#This Row],[Cost]]</f>
        <v>2229.08</v>
      </c>
    </row>
    <row r="3530" spans="2:9" x14ac:dyDescent="0.25">
      <c r="B3530" t="s">
        <v>40</v>
      </c>
      <c r="C3530" t="s">
        <v>21</v>
      </c>
      <c r="D3530" t="s">
        <v>26</v>
      </c>
      <c r="E3530" s="1">
        <v>44406</v>
      </c>
      <c r="F3530" s="4">
        <v>2863</v>
      </c>
      <c r="G3530">
        <v>151</v>
      </c>
      <c r="H3530" s="3">
        <f>_xlfn.XLOOKUP(sales[[#This Row],[Product]],products[Product],products[Cost per box])*sales[[#This Row],[Boxes]]</f>
        <v>970.93</v>
      </c>
      <c r="I3530" s="4">
        <f>sales[[#This Row],[Revenue]]-sales[[#This Row],[Cost]]</f>
        <v>1892.0700000000002</v>
      </c>
    </row>
    <row r="3531" spans="2:9" x14ac:dyDescent="0.25">
      <c r="B3531" t="s">
        <v>46</v>
      </c>
      <c r="C3531" t="s">
        <v>6</v>
      </c>
      <c r="D3531" t="s">
        <v>36</v>
      </c>
      <c r="E3531" s="1">
        <v>44406</v>
      </c>
      <c r="F3531" s="4">
        <v>2751</v>
      </c>
      <c r="G3531">
        <v>172</v>
      </c>
      <c r="H3531" s="3">
        <f>_xlfn.XLOOKUP(sales[[#This Row],[Product]],products[Product],products[Cost per box])*sales[[#This Row],[Boxes]]</f>
        <v>866.88</v>
      </c>
      <c r="I3531" s="4">
        <f>sales[[#This Row],[Revenue]]-sales[[#This Row],[Cost]]</f>
        <v>1884.12</v>
      </c>
    </row>
    <row r="3532" spans="2:9" x14ac:dyDescent="0.25">
      <c r="B3532" t="s">
        <v>46</v>
      </c>
      <c r="C3532" t="s">
        <v>27</v>
      </c>
      <c r="D3532" t="s">
        <v>47</v>
      </c>
      <c r="E3532" s="1">
        <v>44406</v>
      </c>
      <c r="F3532" s="4">
        <v>3703</v>
      </c>
      <c r="G3532">
        <v>206</v>
      </c>
      <c r="H3532" s="3">
        <f>_xlfn.XLOOKUP(sales[[#This Row],[Product]],products[Product],products[Cost per box])*sales[[#This Row],[Boxes]]</f>
        <v>1083.56</v>
      </c>
      <c r="I3532" s="4">
        <f>sales[[#This Row],[Revenue]]-sales[[#This Row],[Cost]]</f>
        <v>2619.44</v>
      </c>
    </row>
    <row r="3533" spans="2:9" x14ac:dyDescent="0.25">
      <c r="B3533" t="s">
        <v>23</v>
      </c>
      <c r="C3533" t="s">
        <v>11</v>
      </c>
      <c r="D3533" t="s">
        <v>12</v>
      </c>
      <c r="E3533" s="1">
        <v>44406</v>
      </c>
      <c r="F3533" s="4">
        <v>3556</v>
      </c>
      <c r="G3533">
        <v>137</v>
      </c>
      <c r="H3533" s="3">
        <f>_xlfn.XLOOKUP(sales[[#This Row],[Product]],products[Product],products[Cost per box])*sales[[#This Row],[Boxes]]</f>
        <v>1154.9099999999999</v>
      </c>
      <c r="I3533" s="4">
        <f>sales[[#This Row],[Revenue]]-sales[[#This Row],[Cost]]</f>
        <v>2401.09</v>
      </c>
    </row>
    <row r="3534" spans="2:9" x14ac:dyDescent="0.25">
      <c r="B3534" t="s">
        <v>49</v>
      </c>
      <c r="C3534" t="s">
        <v>21</v>
      </c>
      <c r="D3534" t="s">
        <v>47</v>
      </c>
      <c r="E3534" s="1">
        <v>44406</v>
      </c>
      <c r="F3534" s="4">
        <v>1281</v>
      </c>
      <c r="G3534">
        <v>81</v>
      </c>
      <c r="H3534" s="3">
        <f>_xlfn.XLOOKUP(sales[[#This Row],[Product]],products[Product],products[Cost per box])*sales[[#This Row],[Boxes]]</f>
        <v>426.06</v>
      </c>
      <c r="I3534" s="4">
        <f>sales[[#This Row],[Revenue]]-sales[[#This Row],[Cost]]</f>
        <v>854.94</v>
      </c>
    </row>
    <row r="3535" spans="2:9" x14ac:dyDescent="0.25">
      <c r="B3535" t="s">
        <v>41</v>
      </c>
      <c r="C3535" t="s">
        <v>9</v>
      </c>
      <c r="D3535" t="s">
        <v>30</v>
      </c>
      <c r="E3535" s="1">
        <v>44406</v>
      </c>
      <c r="F3535" s="4">
        <v>2870</v>
      </c>
      <c r="G3535">
        <v>574</v>
      </c>
      <c r="H3535" s="3">
        <f>_xlfn.XLOOKUP(sales[[#This Row],[Product]],products[Product],products[Cost per box])*sales[[#This Row],[Boxes]]</f>
        <v>2112.3200000000002</v>
      </c>
      <c r="I3535" s="4">
        <f>sales[[#This Row],[Revenue]]-sales[[#This Row],[Cost]]</f>
        <v>757.67999999999984</v>
      </c>
    </row>
    <row r="3536" spans="2:9" x14ac:dyDescent="0.25">
      <c r="B3536" t="s">
        <v>34</v>
      </c>
      <c r="C3536" t="s">
        <v>21</v>
      </c>
      <c r="D3536" t="s">
        <v>35</v>
      </c>
      <c r="E3536" s="1">
        <v>44406</v>
      </c>
      <c r="F3536" s="4">
        <v>7476</v>
      </c>
      <c r="G3536">
        <v>576</v>
      </c>
      <c r="H3536" s="3">
        <f>_xlfn.XLOOKUP(sales[[#This Row],[Product]],products[Product],products[Cost per box])*sales[[#This Row],[Boxes]]</f>
        <v>1526.3999999999999</v>
      </c>
      <c r="I3536" s="4">
        <f>sales[[#This Row],[Revenue]]-sales[[#This Row],[Cost]]</f>
        <v>5949.6</v>
      </c>
    </row>
    <row r="3537" spans="2:9" x14ac:dyDescent="0.25">
      <c r="B3537" t="s">
        <v>15</v>
      </c>
      <c r="C3537" t="s">
        <v>27</v>
      </c>
      <c r="D3537" t="s">
        <v>28</v>
      </c>
      <c r="E3537" s="1">
        <v>44406</v>
      </c>
      <c r="F3537" s="4">
        <v>4501</v>
      </c>
      <c r="G3537">
        <v>563</v>
      </c>
      <c r="H3537" s="3">
        <f>_xlfn.XLOOKUP(sales[[#This Row],[Product]],products[Product],products[Cost per box])*sales[[#This Row],[Boxes]]</f>
        <v>1553.8799999999999</v>
      </c>
      <c r="I3537" s="4">
        <f>sales[[#This Row],[Revenue]]-sales[[#This Row],[Cost]]</f>
        <v>2947.12</v>
      </c>
    </row>
    <row r="3538" spans="2:9" x14ac:dyDescent="0.25">
      <c r="B3538" t="s">
        <v>15</v>
      </c>
      <c r="C3538" t="s">
        <v>9</v>
      </c>
      <c r="D3538" t="s">
        <v>28</v>
      </c>
      <c r="E3538" s="1">
        <v>44406</v>
      </c>
      <c r="F3538" s="4">
        <v>6153</v>
      </c>
      <c r="G3538">
        <v>910</v>
      </c>
      <c r="H3538" s="3">
        <f>_xlfn.XLOOKUP(sales[[#This Row],[Product]],products[Product],products[Cost per box])*sales[[#This Row],[Boxes]]</f>
        <v>2511.6</v>
      </c>
      <c r="I3538" s="4">
        <f>sales[[#This Row],[Revenue]]-sales[[#This Row],[Cost]]</f>
        <v>3641.4</v>
      </c>
    </row>
    <row r="3539" spans="2:9" x14ac:dyDescent="0.25">
      <c r="B3539" t="s">
        <v>32</v>
      </c>
      <c r="C3539" t="s">
        <v>11</v>
      </c>
      <c r="D3539" t="s">
        <v>35</v>
      </c>
      <c r="E3539" s="1">
        <v>44406</v>
      </c>
      <c r="F3539" s="4">
        <v>6496</v>
      </c>
      <c r="G3539">
        <v>434</v>
      </c>
      <c r="H3539" s="3">
        <f>_xlfn.XLOOKUP(sales[[#This Row],[Product]],products[Product],products[Cost per box])*sales[[#This Row],[Boxes]]</f>
        <v>1150.0999999999999</v>
      </c>
      <c r="I3539" s="4">
        <f>sales[[#This Row],[Revenue]]-sales[[#This Row],[Cost]]</f>
        <v>5345.9</v>
      </c>
    </row>
    <row r="3540" spans="2:9" x14ac:dyDescent="0.25">
      <c r="B3540" t="s">
        <v>33</v>
      </c>
      <c r="C3540" t="s">
        <v>27</v>
      </c>
      <c r="D3540" t="s">
        <v>7</v>
      </c>
      <c r="E3540" s="1">
        <v>44406</v>
      </c>
      <c r="F3540" s="4">
        <v>1071</v>
      </c>
      <c r="G3540">
        <v>40</v>
      </c>
      <c r="H3540" s="3">
        <f>_xlfn.XLOOKUP(sales[[#This Row],[Product]],products[Product],products[Cost per box])*sales[[#This Row],[Boxes]]</f>
        <v>206</v>
      </c>
      <c r="I3540" s="4">
        <f>sales[[#This Row],[Revenue]]-sales[[#This Row],[Cost]]</f>
        <v>865</v>
      </c>
    </row>
    <row r="3541" spans="2:9" x14ac:dyDescent="0.25">
      <c r="B3541" t="s">
        <v>15</v>
      </c>
      <c r="C3541" t="s">
        <v>9</v>
      </c>
      <c r="D3541" t="s">
        <v>36</v>
      </c>
      <c r="E3541" s="1">
        <v>44406</v>
      </c>
      <c r="F3541" s="4">
        <v>21</v>
      </c>
      <c r="G3541">
        <v>2</v>
      </c>
      <c r="H3541" s="3">
        <f>_xlfn.XLOOKUP(sales[[#This Row],[Product]],products[Product],products[Cost per box])*sales[[#This Row],[Boxes]]</f>
        <v>10.08</v>
      </c>
      <c r="I3541" s="4">
        <f>sales[[#This Row],[Revenue]]-sales[[#This Row],[Cost]]</f>
        <v>10.92</v>
      </c>
    </row>
    <row r="3542" spans="2:9" x14ac:dyDescent="0.25">
      <c r="B3542" t="s">
        <v>40</v>
      </c>
      <c r="C3542" t="s">
        <v>21</v>
      </c>
      <c r="D3542" t="s">
        <v>14</v>
      </c>
      <c r="E3542" s="1">
        <v>44406</v>
      </c>
      <c r="F3542" s="4">
        <v>196</v>
      </c>
      <c r="G3542">
        <v>20</v>
      </c>
      <c r="H3542" s="3">
        <f>_xlfn.XLOOKUP(sales[[#This Row],[Product]],products[Product],products[Cost per box])*sales[[#This Row],[Boxes]]</f>
        <v>126.19999999999999</v>
      </c>
      <c r="I3542" s="4">
        <f>sales[[#This Row],[Revenue]]-sales[[#This Row],[Cost]]</f>
        <v>69.800000000000011</v>
      </c>
    </row>
    <row r="3543" spans="2:9" x14ac:dyDescent="0.25">
      <c r="B3543" t="s">
        <v>40</v>
      </c>
      <c r="C3543" t="s">
        <v>27</v>
      </c>
      <c r="D3543" t="s">
        <v>14</v>
      </c>
      <c r="E3543" s="1">
        <v>44406</v>
      </c>
      <c r="F3543" s="4">
        <v>2891</v>
      </c>
      <c r="G3543">
        <v>263</v>
      </c>
      <c r="H3543" s="3">
        <f>_xlfn.XLOOKUP(sales[[#This Row],[Product]],products[Product],products[Cost per box])*sales[[#This Row],[Boxes]]</f>
        <v>1659.53</v>
      </c>
      <c r="I3543" s="4">
        <f>sales[[#This Row],[Revenue]]-sales[[#This Row],[Cost]]</f>
        <v>1231.47</v>
      </c>
    </row>
    <row r="3544" spans="2:9" x14ac:dyDescent="0.25">
      <c r="B3544" t="s">
        <v>41</v>
      </c>
      <c r="C3544" t="s">
        <v>16</v>
      </c>
      <c r="D3544" t="s">
        <v>30</v>
      </c>
      <c r="E3544" s="1">
        <v>44406</v>
      </c>
      <c r="F3544" s="4">
        <v>6167</v>
      </c>
      <c r="G3544">
        <v>910</v>
      </c>
      <c r="H3544" s="3">
        <f>_xlfn.XLOOKUP(sales[[#This Row],[Product]],products[Product],products[Cost per box])*sales[[#This Row],[Boxes]]</f>
        <v>3348.8</v>
      </c>
      <c r="I3544" s="4">
        <f>sales[[#This Row],[Revenue]]-sales[[#This Row],[Cost]]</f>
        <v>2818.2</v>
      </c>
    </row>
    <row r="3545" spans="2:9" x14ac:dyDescent="0.25">
      <c r="B3545" t="s">
        <v>5</v>
      </c>
      <c r="C3545" t="s">
        <v>9</v>
      </c>
      <c r="D3545" t="s">
        <v>17</v>
      </c>
      <c r="E3545" s="1">
        <v>44406</v>
      </c>
      <c r="F3545" s="4">
        <v>2744</v>
      </c>
      <c r="G3545">
        <v>196</v>
      </c>
      <c r="H3545" s="3">
        <f>_xlfn.XLOOKUP(sales[[#This Row],[Product]],products[Product],products[Cost per box])*sales[[#This Row],[Boxes]]</f>
        <v>1332.8</v>
      </c>
      <c r="I3545" s="4">
        <f>sales[[#This Row],[Revenue]]-sales[[#This Row],[Cost]]</f>
        <v>1411.2</v>
      </c>
    </row>
    <row r="3546" spans="2:9" x14ac:dyDescent="0.25">
      <c r="B3546" t="s">
        <v>51</v>
      </c>
      <c r="C3546" t="s">
        <v>16</v>
      </c>
      <c r="D3546" t="s">
        <v>14</v>
      </c>
      <c r="E3546" s="1">
        <v>44406</v>
      </c>
      <c r="F3546" s="4">
        <v>1197</v>
      </c>
      <c r="G3546">
        <v>120</v>
      </c>
      <c r="H3546" s="3">
        <f>_xlfn.XLOOKUP(sales[[#This Row],[Product]],products[Product],products[Cost per box])*sales[[#This Row],[Boxes]]</f>
        <v>757.19999999999993</v>
      </c>
      <c r="I3546" s="4">
        <f>sales[[#This Row],[Revenue]]-sales[[#This Row],[Cost]]</f>
        <v>439.80000000000007</v>
      </c>
    </row>
    <row r="3547" spans="2:9" x14ac:dyDescent="0.25">
      <c r="B3547" t="s">
        <v>33</v>
      </c>
      <c r="C3547" t="s">
        <v>16</v>
      </c>
      <c r="D3547" t="s">
        <v>22</v>
      </c>
      <c r="E3547" s="1">
        <v>44406</v>
      </c>
      <c r="F3547" s="4">
        <v>8568</v>
      </c>
      <c r="G3547">
        <v>572</v>
      </c>
      <c r="H3547" s="3">
        <f>_xlfn.XLOOKUP(sales[[#This Row],[Product]],products[Product],products[Cost per box])*sales[[#This Row],[Boxes]]</f>
        <v>4701.84</v>
      </c>
      <c r="I3547" s="4">
        <f>sales[[#This Row],[Revenue]]-sales[[#This Row],[Cost]]</f>
        <v>3866.16</v>
      </c>
    </row>
    <row r="3548" spans="2:9" x14ac:dyDescent="0.25">
      <c r="B3548" t="s">
        <v>8</v>
      </c>
      <c r="C3548" t="s">
        <v>11</v>
      </c>
      <c r="D3548" t="s">
        <v>36</v>
      </c>
      <c r="E3548" s="1">
        <v>44406</v>
      </c>
      <c r="F3548" s="4">
        <v>2688</v>
      </c>
      <c r="G3548">
        <v>207</v>
      </c>
      <c r="H3548" s="3">
        <f>_xlfn.XLOOKUP(sales[[#This Row],[Product]],products[Product],products[Cost per box])*sales[[#This Row],[Boxes]]</f>
        <v>1043.28</v>
      </c>
      <c r="I3548" s="4">
        <f>sales[[#This Row],[Revenue]]-sales[[#This Row],[Cost]]</f>
        <v>1644.72</v>
      </c>
    </row>
    <row r="3549" spans="2:9" x14ac:dyDescent="0.25">
      <c r="B3549" t="s">
        <v>40</v>
      </c>
      <c r="C3549" t="s">
        <v>27</v>
      </c>
      <c r="D3549" t="s">
        <v>24</v>
      </c>
      <c r="E3549" s="1">
        <v>44406</v>
      </c>
      <c r="F3549" s="4">
        <v>6055</v>
      </c>
      <c r="G3549">
        <v>289</v>
      </c>
      <c r="H3549" s="3">
        <f>_xlfn.XLOOKUP(sales[[#This Row],[Product]],products[Product],products[Cost per box])*sales[[#This Row],[Boxes]]</f>
        <v>3037.39</v>
      </c>
      <c r="I3549" s="4">
        <f>sales[[#This Row],[Revenue]]-sales[[#This Row],[Cost]]</f>
        <v>3017.61</v>
      </c>
    </row>
    <row r="3550" spans="2:9" x14ac:dyDescent="0.25">
      <c r="B3550" t="s">
        <v>40</v>
      </c>
      <c r="C3550" t="s">
        <v>27</v>
      </c>
      <c r="D3550" t="s">
        <v>12</v>
      </c>
      <c r="E3550" s="1">
        <v>44406</v>
      </c>
      <c r="F3550" s="4">
        <v>4662</v>
      </c>
      <c r="G3550">
        <v>173</v>
      </c>
      <c r="H3550" s="3">
        <f>_xlfn.XLOOKUP(sales[[#This Row],[Product]],products[Product],products[Cost per box])*sales[[#This Row],[Boxes]]</f>
        <v>1458.3899999999999</v>
      </c>
      <c r="I3550" s="4">
        <f>sales[[#This Row],[Revenue]]-sales[[#This Row],[Cost]]</f>
        <v>3203.61</v>
      </c>
    </row>
    <row r="3551" spans="2:9" x14ac:dyDescent="0.25">
      <c r="B3551" t="s">
        <v>40</v>
      </c>
      <c r="C3551" t="s">
        <v>6</v>
      </c>
      <c r="D3551" t="s">
        <v>47</v>
      </c>
      <c r="E3551" s="1">
        <v>44406</v>
      </c>
      <c r="F3551" s="4">
        <v>9702</v>
      </c>
      <c r="G3551">
        <v>511</v>
      </c>
      <c r="H3551" s="3">
        <f>_xlfn.XLOOKUP(sales[[#This Row],[Product]],products[Product],products[Cost per box])*sales[[#This Row],[Boxes]]</f>
        <v>2687.8599999999997</v>
      </c>
      <c r="I3551" s="4">
        <f>sales[[#This Row],[Revenue]]-sales[[#This Row],[Cost]]</f>
        <v>7014.14</v>
      </c>
    </row>
    <row r="3552" spans="2:9" x14ac:dyDescent="0.25">
      <c r="B3552" t="s">
        <v>15</v>
      </c>
      <c r="C3552" t="s">
        <v>11</v>
      </c>
      <c r="D3552" t="s">
        <v>7</v>
      </c>
      <c r="E3552" s="1">
        <v>44406</v>
      </c>
      <c r="F3552" s="4">
        <v>4578</v>
      </c>
      <c r="G3552">
        <v>177</v>
      </c>
      <c r="H3552" s="3">
        <f>_xlfn.XLOOKUP(sales[[#This Row],[Product]],products[Product],products[Cost per box])*sales[[#This Row],[Boxes]]</f>
        <v>911.55000000000007</v>
      </c>
      <c r="I3552" s="4">
        <f>sales[[#This Row],[Revenue]]-sales[[#This Row],[Cost]]</f>
        <v>3666.45</v>
      </c>
    </row>
    <row r="3553" spans="2:9" x14ac:dyDescent="0.25">
      <c r="B3553" t="s">
        <v>13</v>
      </c>
      <c r="C3553" t="s">
        <v>11</v>
      </c>
      <c r="D3553" t="s">
        <v>45</v>
      </c>
      <c r="E3553" s="1">
        <v>44406</v>
      </c>
      <c r="F3553" s="4">
        <v>6286</v>
      </c>
      <c r="G3553">
        <v>393</v>
      </c>
      <c r="H3553" s="3">
        <f>_xlfn.XLOOKUP(sales[[#This Row],[Product]],products[Product],products[Cost per box])*sales[[#This Row],[Boxes]]</f>
        <v>3037.8900000000003</v>
      </c>
      <c r="I3553" s="4">
        <f>sales[[#This Row],[Revenue]]-sales[[#This Row],[Cost]]</f>
        <v>3248.1099999999997</v>
      </c>
    </row>
    <row r="3554" spans="2:9" x14ac:dyDescent="0.25">
      <c r="B3554" t="s">
        <v>37</v>
      </c>
      <c r="C3554" t="s">
        <v>21</v>
      </c>
      <c r="D3554" t="s">
        <v>38</v>
      </c>
      <c r="E3554" s="1">
        <v>44406</v>
      </c>
      <c r="F3554" s="4">
        <v>11557</v>
      </c>
      <c r="G3554">
        <v>429</v>
      </c>
      <c r="H3554" s="3">
        <f>_xlfn.XLOOKUP(sales[[#This Row],[Product]],products[Product],products[Cost per box])*sales[[#This Row],[Boxes]]</f>
        <v>4264.26</v>
      </c>
      <c r="I3554" s="4">
        <f>sales[[#This Row],[Revenue]]-sales[[#This Row],[Cost]]</f>
        <v>7292.74</v>
      </c>
    </row>
    <row r="3555" spans="2:9" x14ac:dyDescent="0.25">
      <c r="B3555" t="s">
        <v>32</v>
      </c>
      <c r="C3555" t="s">
        <v>21</v>
      </c>
      <c r="D3555" t="s">
        <v>45</v>
      </c>
      <c r="E3555" s="1">
        <v>44406</v>
      </c>
      <c r="F3555" s="4">
        <v>7</v>
      </c>
      <c r="G3555">
        <v>1</v>
      </c>
      <c r="H3555" s="3">
        <f>_xlfn.XLOOKUP(sales[[#This Row],[Product]],products[Product],products[Cost per box])*sales[[#This Row],[Boxes]]</f>
        <v>7.73</v>
      </c>
      <c r="I3555" s="4">
        <f>sales[[#This Row],[Revenue]]-sales[[#This Row],[Cost]]</f>
        <v>-0.73000000000000043</v>
      </c>
    </row>
    <row r="3556" spans="2:9" x14ac:dyDescent="0.25">
      <c r="B3556" t="s">
        <v>5</v>
      </c>
      <c r="C3556" t="s">
        <v>6</v>
      </c>
      <c r="D3556" t="s">
        <v>28</v>
      </c>
      <c r="E3556" s="1">
        <v>44406</v>
      </c>
      <c r="F3556" s="4">
        <v>4641</v>
      </c>
      <c r="G3556">
        <v>581</v>
      </c>
      <c r="H3556" s="3">
        <f>_xlfn.XLOOKUP(sales[[#This Row],[Product]],products[Product],products[Cost per box])*sales[[#This Row],[Boxes]]</f>
        <v>1603.56</v>
      </c>
      <c r="I3556" s="4">
        <f>sales[[#This Row],[Revenue]]-sales[[#This Row],[Cost]]</f>
        <v>3037.44</v>
      </c>
    </row>
    <row r="3557" spans="2:9" x14ac:dyDescent="0.25">
      <c r="B3557" t="s">
        <v>33</v>
      </c>
      <c r="C3557" t="s">
        <v>9</v>
      </c>
      <c r="D3557" t="s">
        <v>36</v>
      </c>
      <c r="E3557" s="1">
        <v>44406</v>
      </c>
      <c r="F3557" s="4">
        <v>4872</v>
      </c>
      <c r="G3557">
        <v>348</v>
      </c>
      <c r="H3557" s="3">
        <f>_xlfn.XLOOKUP(sales[[#This Row],[Product]],products[Product],products[Cost per box])*sales[[#This Row],[Boxes]]</f>
        <v>1753.92</v>
      </c>
      <c r="I3557" s="4">
        <f>sales[[#This Row],[Revenue]]-sales[[#This Row],[Cost]]</f>
        <v>3118.08</v>
      </c>
    </row>
    <row r="3558" spans="2:9" x14ac:dyDescent="0.25">
      <c r="B3558" t="s">
        <v>10</v>
      </c>
      <c r="C3558" t="s">
        <v>16</v>
      </c>
      <c r="D3558" t="s">
        <v>14</v>
      </c>
      <c r="E3558" s="1">
        <v>44406</v>
      </c>
      <c r="F3558" s="4">
        <v>1134</v>
      </c>
      <c r="G3558">
        <v>126</v>
      </c>
      <c r="H3558" s="3">
        <f>_xlfn.XLOOKUP(sales[[#This Row],[Product]],products[Product],products[Cost per box])*sales[[#This Row],[Boxes]]</f>
        <v>795.06</v>
      </c>
      <c r="I3558" s="4">
        <f>sales[[#This Row],[Revenue]]-sales[[#This Row],[Cost]]</f>
        <v>338.94000000000005</v>
      </c>
    </row>
    <row r="3559" spans="2:9" x14ac:dyDescent="0.25">
      <c r="B3559" t="s">
        <v>33</v>
      </c>
      <c r="C3559" t="s">
        <v>11</v>
      </c>
      <c r="D3559" t="s">
        <v>30</v>
      </c>
      <c r="E3559" s="1">
        <v>44406</v>
      </c>
      <c r="F3559" s="4">
        <v>3150</v>
      </c>
      <c r="G3559">
        <v>525</v>
      </c>
      <c r="H3559" s="3">
        <f>_xlfn.XLOOKUP(sales[[#This Row],[Product]],products[Product],products[Cost per box])*sales[[#This Row],[Boxes]]</f>
        <v>1932</v>
      </c>
      <c r="I3559" s="4">
        <f>sales[[#This Row],[Revenue]]-sales[[#This Row],[Cost]]</f>
        <v>1218</v>
      </c>
    </row>
    <row r="3560" spans="2:9" x14ac:dyDescent="0.25">
      <c r="B3560" t="s">
        <v>46</v>
      </c>
      <c r="C3560" t="s">
        <v>16</v>
      </c>
      <c r="D3560" t="s">
        <v>30</v>
      </c>
      <c r="E3560" s="1">
        <v>44407</v>
      </c>
      <c r="F3560" s="4">
        <v>3871</v>
      </c>
      <c r="G3560">
        <v>770</v>
      </c>
      <c r="H3560" s="3">
        <f>_xlfn.XLOOKUP(sales[[#This Row],[Product]],products[Product],products[Cost per box])*sales[[#This Row],[Boxes]]</f>
        <v>2833.6</v>
      </c>
      <c r="I3560" s="4">
        <f>sales[[#This Row],[Revenue]]-sales[[#This Row],[Cost]]</f>
        <v>1037.4000000000001</v>
      </c>
    </row>
    <row r="3561" spans="2:9" x14ac:dyDescent="0.25">
      <c r="B3561" t="s">
        <v>51</v>
      </c>
      <c r="C3561" t="s">
        <v>6</v>
      </c>
      <c r="D3561" t="s">
        <v>50</v>
      </c>
      <c r="E3561" s="1">
        <v>44407</v>
      </c>
      <c r="F3561" s="4">
        <v>6377</v>
      </c>
      <c r="G3561">
        <v>638</v>
      </c>
      <c r="H3561" s="3">
        <f>_xlfn.XLOOKUP(sales[[#This Row],[Product]],products[Product],products[Cost per box])*sales[[#This Row],[Boxes]]</f>
        <v>7917.58</v>
      </c>
      <c r="I3561" s="4">
        <f>sales[[#This Row],[Revenue]]-sales[[#This Row],[Cost]]</f>
        <v>-1540.58</v>
      </c>
    </row>
    <row r="3562" spans="2:9" x14ac:dyDescent="0.25">
      <c r="B3562" t="s">
        <v>20</v>
      </c>
      <c r="C3562" t="s">
        <v>16</v>
      </c>
      <c r="D3562" t="s">
        <v>36</v>
      </c>
      <c r="E3562" s="1">
        <v>44407</v>
      </c>
      <c r="F3562" s="4">
        <v>4270</v>
      </c>
      <c r="G3562">
        <v>267</v>
      </c>
      <c r="H3562" s="3">
        <f>_xlfn.XLOOKUP(sales[[#This Row],[Product]],products[Product],products[Cost per box])*sales[[#This Row],[Boxes]]</f>
        <v>1345.68</v>
      </c>
      <c r="I3562" s="4">
        <f>sales[[#This Row],[Revenue]]-sales[[#This Row],[Cost]]</f>
        <v>2924.3199999999997</v>
      </c>
    </row>
    <row r="3563" spans="2:9" x14ac:dyDescent="0.25">
      <c r="B3563" t="s">
        <v>5</v>
      </c>
      <c r="C3563" t="s">
        <v>6</v>
      </c>
      <c r="D3563" t="s">
        <v>52</v>
      </c>
      <c r="E3563" s="1">
        <v>44407</v>
      </c>
      <c r="F3563" s="4">
        <v>9044</v>
      </c>
      <c r="G3563">
        <v>394</v>
      </c>
      <c r="H3563" s="3">
        <f>_xlfn.XLOOKUP(sales[[#This Row],[Product]],products[Product],products[Cost per box])*sales[[#This Row],[Boxes]]</f>
        <v>1308.08</v>
      </c>
      <c r="I3563" s="4">
        <f>sales[[#This Row],[Revenue]]-sales[[#This Row],[Cost]]</f>
        <v>7735.92</v>
      </c>
    </row>
    <row r="3564" spans="2:9" x14ac:dyDescent="0.25">
      <c r="B3564" t="s">
        <v>49</v>
      </c>
      <c r="C3564" t="s">
        <v>21</v>
      </c>
      <c r="D3564" t="s">
        <v>42</v>
      </c>
      <c r="E3564" s="1">
        <v>44407</v>
      </c>
      <c r="F3564" s="4">
        <v>9037</v>
      </c>
      <c r="G3564">
        <v>646</v>
      </c>
      <c r="H3564" s="3">
        <f>_xlfn.XLOOKUP(sales[[#This Row],[Product]],products[Product],products[Cost per box])*sales[[#This Row],[Boxes]]</f>
        <v>3062.04</v>
      </c>
      <c r="I3564" s="4">
        <f>sales[[#This Row],[Revenue]]-sales[[#This Row],[Cost]]</f>
        <v>5974.96</v>
      </c>
    </row>
    <row r="3565" spans="2:9" x14ac:dyDescent="0.25">
      <c r="B3565" t="s">
        <v>25</v>
      </c>
      <c r="C3565" t="s">
        <v>21</v>
      </c>
      <c r="D3565" t="s">
        <v>47</v>
      </c>
      <c r="E3565" s="1">
        <v>44407</v>
      </c>
      <c r="F3565" s="4">
        <v>5418</v>
      </c>
      <c r="G3565">
        <v>339</v>
      </c>
      <c r="H3565" s="3">
        <f>_xlfn.XLOOKUP(sales[[#This Row],[Product]],products[Product],products[Cost per box])*sales[[#This Row],[Boxes]]</f>
        <v>1783.1399999999999</v>
      </c>
      <c r="I3565" s="4">
        <f>sales[[#This Row],[Revenue]]-sales[[#This Row],[Cost]]</f>
        <v>3634.86</v>
      </c>
    </row>
    <row r="3566" spans="2:9" x14ac:dyDescent="0.25">
      <c r="B3566" t="s">
        <v>13</v>
      </c>
      <c r="C3566" t="s">
        <v>27</v>
      </c>
      <c r="D3566" t="s">
        <v>26</v>
      </c>
      <c r="E3566" s="1">
        <v>44407</v>
      </c>
      <c r="F3566" s="4">
        <v>8043</v>
      </c>
      <c r="G3566">
        <v>403</v>
      </c>
      <c r="H3566" s="3">
        <f>_xlfn.XLOOKUP(sales[[#This Row],[Product]],products[Product],products[Cost per box])*sales[[#This Row],[Boxes]]</f>
        <v>2591.29</v>
      </c>
      <c r="I3566" s="4">
        <f>sales[[#This Row],[Revenue]]-sales[[#This Row],[Cost]]</f>
        <v>5451.71</v>
      </c>
    </row>
    <row r="3567" spans="2:9" x14ac:dyDescent="0.25">
      <c r="B3567" t="s">
        <v>40</v>
      </c>
      <c r="C3567" t="s">
        <v>21</v>
      </c>
      <c r="D3567" t="s">
        <v>47</v>
      </c>
      <c r="E3567" s="1">
        <v>44407</v>
      </c>
      <c r="F3567" s="4">
        <v>6321</v>
      </c>
      <c r="G3567">
        <v>352</v>
      </c>
      <c r="H3567" s="3">
        <f>_xlfn.XLOOKUP(sales[[#This Row],[Product]],products[Product],products[Cost per box])*sales[[#This Row],[Boxes]]</f>
        <v>1851.52</v>
      </c>
      <c r="I3567" s="4">
        <f>sales[[#This Row],[Revenue]]-sales[[#This Row],[Cost]]</f>
        <v>4469.4799999999996</v>
      </c>
    </row>
    <row r="3568" spans="2:9" x14ac:dyDescent="0.25">
      <c r="B3568" t="s">
        <v>18</v>
      </c>
      <c r="C3568" t="s">
        <v>9</v>
      </c>
      <c r="D3568" t="s">
        <v>14</v>
      </c>
      <c r="E3568" s="1">
        <v>44407</v>
      </c>
      <c r="F3568" s="4">
        <v>5187</v>
      </c>
      <c r="G3568">
        <v>472</v>
      </c>
      <c r="H3568" s="3">
        <f>_xlfn.XLOOKUP(sales[[#This Row],[Product]],products[Product],products[Cost per box])*sales[[#This Row],[Boxes]]</f>
        <v>2978.3199999999997</v>
      </c>
      <c r="I3568" s="4">
        <f>sales[[#This Row],[Revenue]]-sales[[#This Row],[Cost]]</f>
        <v>2208.6800000000003</v>
      </c>
    </row>
    <row r="3569" spans="2:9" x14ac:dyDescent="0.25">
      <c r="B3569" t="s">
        <v>37</v>
      </c>
      <c r="C3569" t="s">
        <v>27</v>
      </c>
      <c r="D3569" t="s">
        <v>19</v>
      </c>
      <c r="E3569" s="1">
        <v>44407</v>
      </c>
      <c r="F3569" s="4">
        <v>1813</v>
      </c>
      <c r="G3569">
        <v>96</v>
      </c>
      <c r="H3569" s="3">
        <f>_xlfn.XLOOKUP(sales[[#This Row],[Product]],products[Product],products[Cost per box])*sales[[#This Row],[Boxes]]</f>
        <v>982.08</v>
      </c>
      <c r="I3569" s="4">
        <f>sales[[#This Row],[Revenue]]-sales[[#This Row],[Cost]]</f>
        <v>830.92</v>
      </c>
    </row>
    <row r="3570" spans="2:9" x14ac:dyDescent="0.25">
      <c r="B3570" t="s">
        <v>18</v>
      </c>
      <c r="C3570" t="s">
        <v>16</v>
      </c>
      <c r="D3570" t="s">
        <v>30</v>
      </c>
      <c r="E3570" s="1">
        <v>44407</v>
      </c>
      <c r="F3570" s="4">
        <v>1610</v>
      </c>
      <c r="G3570">
        <v>322</v>
      </c>
      <c r="H3570" s="3">
        <f>_xlfn.XLOOKUP(sales[[#This Row],[Product]],products[Product],products[Cost per box])*sales[[#This Row],[Boxes]]</f>
        <v>1184.96</v>
      </c>
      <c r="I3570" s="4">
        <f>sales[[#This Row],[Revenue]]-sales[[#This Row],[Cost]]</f>
        <v>425.03999999999996</v>
      </c>
    </row>
    <row r="3571" spans="2:9" x14ac:dyDescent="0.25">
      <c r="B3571" t="s">
        <v>8</v>
      </c>
      <c r="C3571" t="s">
        <v>11</v>
      </c>
      <c r="D3571" t="s">
        <v>22</v>
      </c>
      <c r="E3571" s="1">
        <v>44407</v>
      </c>
      <c r="F3571" s="4">
        <v>819</v>
      </c>
      <c r="G3571">
        <v>55</v>
      </c>
      <c r="H3571" s="3">
        <f>_xlfn.XLOOKUP(sales[[#This Row],[Product]],products[Product],products[Cost per box])*sales[[#This Row],[Boxes]]</f>
        <v>452.1</v>
      </c>
      <c r="I3571" s="4">
        <f>sales[[#This Row],[Revenue]]-sales[[#This Row],[Cost]]</f>
        <v>366.9</v>
      </c>
    </row>
    <row r="3572" spans="2:9" x14ac:dyDescent="0.25">
      <c r="B3572" t="s">
        <v>51</v>
      </c>
      <c r="C3572" t="s">
        <v>9</v>
      </c>
      <c r="D3572" t="s">
        <v>45</v>
      </c>
      <c r="E3572" s="1">
        <v>44407</v>
      </c>
      <c r="F3572" s="4">
        <v>8729</v>
      </c>
      <c r="G3572">
        <v>485</v>
      </c>
      <c r="H3572" s="3">
        <f>_xlfn.XLOOKUP(sales[[#This Row],[Product]],products[Product],products[Cost per box])*sales[[#This Row],[Boxes]]</f>
        <v>3749.05</v>
      </c>
      <c r="I3572" s="4">
        <f>sales[[#This Row],[Revenue]]-sales[[#This Row],[Cost]]</f>
        <v>4979.95</v>
      </c>
    </row>
    <row r="3573" spans="2:9" x14ac:dyDescent="0.25">
      <c r="B3573" t="s">
        <v>40</v>
      </c>
      <c r="C3573" t="s">
        <v>9</v>
      </c>
      <c r="D3573" t="s">
        <v>26</v>
      </c>
      <c r="E3573" s="1">
        <v>44407</v>
      </c>
      <c r="F3573" s="4">
        <v>4697</v>
      </c>
      <c r="G3573">
        <v>261</v>
      </c>
      <c r="H3573" s="3">
        <f>_xlfn.XLOOKUP(sales[[#This Row],[Product]],products[Product],products[Cost per box])*sales[[#This Row],[Boxes]]</f>
        <v>1678.23</v>
      </c>
      <c r="I3573" s="4">
        <f>sales[[#This Row],[Revenue]]-sales[[#This Row],[Cost]]</f>
        <v>3018.77</v>
      </c>
    </row>
    <row r="3574" spans="2:9" x14ac:dyDescent="0.25">
      <c r="B3574" t="s">
        <v>5</v>
      </c>
      <c r="C3574" t="s">
        <v>11</v>
      </c>
      <c r="D3574" t="s">
        <v>14</v>
      </c>
      <c r="E3574" s="1">
        <v>44407</v>
      </c>
      <c r="F3574" s="4">
        <v>2261</v>
      </c>
      <c r="G3574">
        <v>227</v>
      </c>
      <c r="H3574" s="3">
        <f>_xlfn.XLOOKUP(sales[[#This Row],[Product]],products[Product],products[Cost per box])*sales[[#This Row],[Boxes]]</f>
        <v>1432.37</v>
      </c>
      <c r="I3574" s="4">
        <f>sales[[#This Row],[Revenue]]-sales[[#This Row],[Cost]]</f>
        <v>828.63000000000011</v>
      </c>
    </row>
    <row r="3575" spans="2:9" x14ac:dyDescent="0.25">
      <c r="B3575" t="s">
        <v>39</v>
      </c>
      <c r="C3575" t="s">
        <v>11</v>
      </c>
      <c r="D3575" t="s">
        <v>35</v>
      </c>
      <c r="E3575" s="1">
        <v>44407</v>
      </c>
      <c r="F3575" s="4">
        <v>2604</v>
      </c>
      <c r="G3575">
        <v>201</v>
      </c>
      <c r="H3575" s="3">
        <f>_xlfn.XLOOKUP(sales[[#This Row],[Product]],products[Product],products[Cost per box])*sales[[#This Row],[Boxes]]</f>
        <v>532.65</v>
      </c>
      <c r="I3575" s="4">
        <f>sales[[#This Row],[Revenue]]-sales[[#This Row],[Cost]]</f>
        <v>2071.35</v>
      </c>
    </row>
    <row r="3576" spans="2:9" x14ac:dyDescent="0.25">
      <c r="B3576" t="s">
        <v>40</v>
      </c>
      <c r="C3576" t="s">
        <v>9</v>
      </c>
      <c r="D3576" t="s">
        <v>48</v>
      </c>
      <c r="E3576" s="1">
        <v>44407</v>
      </c>
      <c r="F3576" s="4">
        <v>7441</v>
      </c>
      <c r="G3576">
        <v>373</v>
      </c>
      <c r="H3576" s="3">
        <f>_xlfn.XLOOKUP(sales[[#This Row],[Product]],products[Product],products[Cost per box])*sales[[#This Row],[Boxes]]</f>
        <v>2790.04</v>
      </c>
      <c r="I3576" s="4">
        <f>sales[[#This Row],[Revenue]]-sales[[#This Row],[Cost]]</f>
        <v>4650.96</v>
      </c>
    </row>
    <row r="3577" spans="2:9" x14ac:dyDescent="0.25">
      <c r="B3577" t="s">
        <v>10</v>
      </c>
      <c r="C3577" t="s">
        <v>9</v>
      </c>
      <c r="D3577" t="s">
        <v>43</v>
      </c>
      <c r="E3577" s="1">
        <v>44407</v>
      </c>
      <c r="F3577" s="4">
        <v>1988</v>
      </c>
      <c r="G3577">
        <v>111</v>
      </c>
      <c r="H3577" s="3">
        <f>_xlfn.XLOOKUP(sales[[#This Row],[Product]],products[Product],products[Cost per box])*sales[[#This Row],[Boxes]]</f>
        <v>427.35</v>
      </c>
      <c r="I3577" s="4">
        <f>sales[[#This Row],[Revenue]]-sales[[#This Row],[Cost]]</f>
        <v>1560.65</v>
      </c>
    </row>
    <row r="3578" spans="2:9" x14ac:dyDescent="0.25">
      <c r="B3578" t="s">
        <v>10</v>
      </c>
      <c r="C3578" t="s">
        <v>6</v>
      </c>
      <c r="D3578" t="s">
        <v>22</v>
      </c>
      <c r="E3578" s="1">
        <v>44407</v>
      </c>
      <c r="F3578" s="4">
        <v>7910</v>
      </c>
      <c r="G3578">
        <v>660</v>
      </c>
      <c r="H3578" s="3">
        <f>_xlfn.XLOOKUP(sales[[#This Row],[Product]],products[Product],products[Cost per box])*sales[[#This Row],[Boxes]]</f>
        <v>5425.2000000000007</v>
      </c>
      <c r="I3578" s="4">
        <f>sales[[#This Row],[Revenue]]-sales[[#This Row],[Cost]]</f>
        <v>2484.7999999999993</v>
      </c>
    </row>
    <row r="3579" spans="2:9" x14ac:dyDescent="0.25">
      <c r="B3579" t="s">
        <v>5</v>
      </c>
      <c r="C3579" t="s">
        <v>16</v>
      </c>
      <c r="D3579" t="s">
        <v>31</v>
      </c>
      <c r="E3579" s="1">
        <v>44407</v>
      </c>
      <c r="F3579" s="4">
        <v>1309</v>
      </c>
      <c r="G3579">
        <v>164</v>
      </c>
      <c r="H3579" s="3">
        <f>_xlfn.XLOOKUP(sales[[#This Row],[Product]],products[Product],products[Cost per box])*sales[[#This Row],[Boxes]]</f>
        <v>938.07999999999993</v>
      </c>
      <c r="I3579" s="4">
        <f>sales[[#This Row],[Revenue]]-sales[[#This Row],[Cost]]</f>
        <v>370.92000000000007</v>
      </c>
    </row>
    <row r="3580" spans="2:9" x14ac:dyDescent="0.25">
      <c r="B3580" t="s">
        <v>23</v>
      </c>
      <c r="C3580" t="s">
        <v>6</v>
      </c>
      <c r="D3580" t="s">
        <v>42</v>
      </c>
      <c r="E3580" s="1">
        <v>44407</v>
      </c>
      <c r="F3580" s="4">
        <v>2821</v>
      </c>
      <c r="G3580">
        <v>189</v>
      </c>
      <c r="H3580" s="3">
        <f>_xlfn.XLOOKUP(sales[[#This Row],[Product]],products[Product],products[Cost per box])*sales[[#This Row],[Boxes]]</f>
        <v>895.86</v>
      </c>
      <c r="I3580" s="4">
        <f>sales[[#This Row],[Revenue]]-sales[[#This Row],[Cost]]</f>
        <v>1925.1399999999999</v>
      </c>
    </row>
    <row r="3581" spans="2:9" x14ac:dyDescent="0.25">
      <c r="B3581" t="s">
        <v>18</v>
      </c>
      <c r="C3581" t="s">
        <v>11</v>
      </c>
      <c r="D3581" t="s">
        <v>38</v>
      </c>
      <c r="E3581" s="1">
        <v>44407</v>
      </c>
      <c r="F3581" s="4">
        <v>4270</v>
      </c>
      <c r="G3581">
        <v>171</v>
      </c>
      <c r="H3581" s="3">
        <f>_xlfn.XLOOKUP(sales[[#This Row],[Product]],products[Product],products[Cost per box])*sales[[#This Row],[Boxes]]</f>
        <v>1699.74</v>
      </c>
      <c r="I3581" s="4">
        <f>sales[[#This Row],[Revenue]]-sales[[#This Row],[Cost]]</f>
        <v>2570.2600000000002</v>
      </c>
    </row>
    <row r="3582" spans="2:9" x14ac:dyDescent="0.25">
      <c r="B3582" t="s">
        <v>32</v>
      </c>
      <c r="C3582" t="s">
        <v>11</v>
      </c>
      <c r="D3582" t="s">
        <v>19</v>
      </c>
      <c r="E3582" s="1">
        <v>44407</v>
      </c>
      <c r="F3582" s="4">
        <v>1547</v>
      </c>
      <c r="G3582">
        <v>86</v>
      </c>
      <c r="H3582" s="3">
        <f>_xlfn.XLOOKUP(sales[[#This Row],[Product]],products[Product],products[Cost per box])*sales[[#This Row],[Boxes]]</f>
        <v>879.78000000000009</v>
      </c>
      <c r="I3582" s="4">
        <f>sales[[#This Row],[Revenue]]-sales[[#This Row],[Cost]]</f>
        <v>667.21999999999991</v>
      </c>
    </row>
    <row r="3583" spans="2:9" x14ac:dyDescent="0.25">
      <c r="B3583" t="s">
        <v>51</v>
      </c>
      <c r="C3583" t="s">
        <v>9</v>
      </c>
      <c r="D3583" t="s">
        <v>52</v>
      </c>
      <c r="E3583" s="1">
        <v>44407</v>
      </c>
      <c r="F3583" s="4">
        <v>5677</v>
      </c>
      <c r="G3583">
        <v>247</v>
      </c>
      <c r="H3583" s="3">
        <f>_xlfn.XLOOKUP(sales[[#This Row],[Product]],products[Product],products[Cost per box])*sales[[#This Row],[Boxes]]</f>
        <v>820.04</v>
      </c>
      <c r="I3583" s="4">
        <f>sales[[#This Row],[Revenue]]-sales[[#This Row],[Cost]]</f>
        <v>4856.96</v>
      </c>
    </row>
    <row r="3584" spans="2:9" x14ac:dyDescent="0.25">
      <c r="B3584" t="s">
        <v>25</v>
      </c>
      <c r="C3584" t="s">
        <v>16</v>
      </c>
      <c r="D3584" t="s">
        <v>19</v>
      </c>
      <c r="E3584" s="1">
        <v>44407</v>
      </c>
      <c r="F3584" s="4">
        <v>4060</v>
      </c>
      <c r="G3584">
        <v>203</v>
      </c>
      <c r="H3584" s="3">
        <f>_xlfn.XLOOKUP(sales[[#This Row],[Product]],products[Product],products[Cost per box])*sales[[#This Row],[Boxes]]</f>
        <v>2076.69</v>
      </c>
      <c r="I3584" s="4">
        <f>sales[[#This Row],[Revenue]]-sales[[#This Row],[Cost]]</f>
        <v>1983.31</v>
      </c>
    </row>
    <row r="3585" spans="2:9" x14ac:dyDescent="0.25">
      <c r="B3585" t="s">
        <v>18</v>
      </c>
      <c r="C3585" t="s">
        <v>27</v>
      </c>
      <c r="D3585" t="s">
        <v>50</v>
      </c>
      <c r="E3585" s="1">
        <v>44407</v>
      </c>
      <c r="F3585" s="4">
        <v>4158</v>
      </c>
      <c r="G3585">
        <v>520</v>
      </c>
      <c r="H3585" s="3">
        <f>_xlfn.XLOOKUP(sales[[#This Row],[Product]],products[Product],products[Cost per box])*sales[[#This Row],[Boxes]]</f>
        <v>6453.2</v>
      </c>
      <c r="I3585" s="4">
        <f>sales[[#This Row],[Revenue]]-sales[[#This Row],[Cost]]</f>
        <v>-2295.1999999999998</v>
      </c>
    </row>
    <row r="3586" spans="2:9" x14ac:dyDescent="0.25">
      <c r="B3586" t="s">
        <v>41</v>
      </c>
      <c r="C3586" t="s">
        <v>6</v>
      </c>
      <c r="D3586" t="s">
        <v>14</v>
      </c>
      <c r="E3586" s="1">
        <v>44407</v>
      </c>
      <c r="F3586" s="4">
        <v>4284</v>
      </c>
      <c r="G3586">
        <v>357</v>
      </c>
      <c r="H3586" s="3">
        <f>_xlfn.XLOOKUP(sales[[#This Row],[Product]],products[Product],products[Cost per box])*sales[[#This Row],[Boxes]]</f>
        <v>2252.67</v>
      </c>
      <c r="I3586" s="4">
        <f>sales[[#This Row],[Revenue]]-sales[[#This Row],[Cost]]</f>
        <v>2031.33</v>
      </c>
    </row>
    <row r="3587" spans="2:9" x14ac:dyDescent="0.25">
      <c r="B3587" t="s">
        <v>46</v>
      </c>
      <c r="C3587" t="s">
        <v>27</v>
      </c>
      <c r="D3587" t="s">
        <v>24</v>
      </c>
      <c r="E3587" s="1">
        <v>44407</v>
      </c>
      <c r="F3587" s="4">
        <v>7406</v>
      </c>
      <c r="G3587">
        <v>353</v>
      </c>
      <c r="H3587" s="3">
        <f>_xlfn.XLOOKUP(sales[[#This Row],[Product]],products[Product],products[Cost per box])*sales[[#This Row],[Boxes]]</f>
        <v>3710.0299999999997</v>
      </c>
      <c r="I3587" s="4">
        <f>sales[[#This Row],[Revenue]]-sales[[#This Row],[Cost]]</f>
        <v>3695.9700000000003</v>
      </c>
    </row>
    <row r="3588" spans="2:9" x14ac:dyDescent="0.25">
      <c r="B3588" t="s">
        <v>46</v>
      </c>
      <c r="C3588" t="s">
        <v>16</v>
      </c>
      <c r="D3588" t="s">
        <v>24</v>
      </c>
      <c r="E3588" s="1">
        <v>44407</v>
      </c>
      <c r="F3588" s="4">
        <v>434</v>
      </c>
      <c r="G3588">
        <v>22</v>
      </c>
      <c r="H3588" s="3">
        <f>_xlfn.XLOOKUP(sales[[#This Row],[Product]],products[Product],products[Cost per box])*sales[[#This Row],[Boxes]]</f>
        <v>231.22</v>
      </c>
      <c r="I3588" s="4">
        <f>sales[[#This Row],[Revenue]]-sales[[#This Row],[Cost]]</f>
        <v>202.78</v>
      </c>
    </row>
    <row r="3589" spans="2:9" x14ac:dyDescent="0.25">
      <c r="B3589" t="s">
        <v>10</v>
      </c>
      <c r="C3589" t="s">
        <v>27</v>
      </c>
      <c r="D3589" t="s">
        <v>50</v>
      </c>
      <c r="E3589" s="1">
        <v>44407</v>
      </c>
      <c r="F3589" s="4">
        <v>1456</v>
      </c>
      <c r="G3589">
        <v>208</v>
      </c>
      <c r="H3589" s="3">
        <f>_xlfn.XLOOKUP(sales[[#This Row],[Product]],products[Product],products[Cost per box])*sales[[#This Row],[Boxes]]</f>
        <v>2581.2800000000002</v>
      </c>
      <c r="I3589" s="4">
        <f>sales[[#This Row],[Revenue]]-sales[[#This Row],[Cost]]</f>
        <v>-1125.2800000000002</v>
      </c>
    </row>
    <row r="3590" spans="2:9" x14ac:dyDescent="0.25">
      <c r="B3590" t="s">
        <v>51</v>
      </c>
      <c r="C3590" t="s">
        <v>6</v>
      </c>
      <c r="D3590" t="s">
        <v>19</v>
      </c>
      <c r="E3590" s="1">
        <v>44407</v>
      </c>
      <c r="F3590" s="4">
        <v>2898</v>
      </c>
      <c r="G3590">
        <v>145</v>
      </c>
      <c r="H3590" s="3">
        <f>_xlfn.XLOOKUP(sales[[#This Row],[Product]],products[Product],products[Cost per box])*sales[[#This Row],[Boxes]]</f>
        <v>1483.3500000000001</v>
      </c>
      <c r="I3590" s="4">
        <f>sales[[#This Row],[Revenue]]-sales[[#This Row],[Cost]]</f>
        <v>1414.6499999999999</v>
      </c>
    </row>
    <row r="3591" spans="2:9" x14ac:dyDescent="0.25">
      <c r="B3591" t="s">
        <v>49</v>
      </c>
      <c r="C3591" t="s">
        <v>6</v>
      </c>
      <c r="D3591" t="s">
        <v>17</v>
      </c>
      <c r="E3591" s="1">
        <v>44407</v>
      </c>
      <c r="F3591" s="4">
        <v>6741</v>
      </c>
      <c r="G3591">
        <v>422</v>
      </c>
      <c r="H3591" s="3">
        <f>_xlfn.XLOOKUP(sales[[#This Row],[Product]],products[Product],products[Cost per box])*sales[[#This Row],[Boxes]]</f>
        <v>2869.6</v>
      </c>
      <c r="I3591" s="4">
        <f>sales[[#This Row],[Revenue]]-sales[[#This Row],[Cost]]</f>
        <v>3871.4</v>
      </c>
    </row>
    <row r="3592" spans="2:9" x14ac:dyDescent="0.25">
      <c r="B3592" t="s">
        <v>20</v>
      </c>
      <c r="C3592" t="s">
        <v>6</v>
      </c>
      <c r="D3592" t="s">
        <v>42</v>
      </c>
      <c r="E3592" s="1">
        <v>44407</v>
      </c>
      <c r="F3592" s="4">
        <v>8554</v>
      </c>
      <c r="G3592">
        <v>535</v>
      </c>
      <c r="H3592" s="3">
        <f>_xlfn.XLOOKUP(sales[[#This Row],[Product]],products[Product],products[Cost per box])*sales[[#This Row],[Boxes]]</f>
        <v>2535.9</v>
      </c>
      <c r="I3592" s="4">
        <f>sales[[#This Row],[Revenue]]-sales[[#This Row],[Cost]]</f>
        <v>6018.1</v>
      </c>
    </row>
    <row r="3593" spans="2:9" x14ac:dyDescent="0.25">
      <c r="B3593" t="s">
        <v>37</v>
      </c>
      <c r="C3593" t="s">
        <v>27</v>
      </c>
      <c r="D3593" t="s">
        <v>12</v>
      </c>
      <c r="E3593" s="1">
        <v>44407</v>
      </c>
      <c r="F3593" s="4">
        <v>3115</v>
      </c>
      <c r="G3593">
        <v>125</v>
      </c>
      <c r="H3593" s="3">
        <f>_xlfn.XLOOKUP(sales[[#This Row],[Product]],products[Product],products[Cost per box])*sales[[#This Row],[Boxes]]</f>
        <v>1053.75</v>
      </c>
      <c r="I3593" s="4">
        <f>sales[[#This Row],[Revenue]]-sales[[#This Row],[Cost]]</f>
        <v>2061.25</v>
      </c>
    </row>
    <row r="3594" spans="2:9" x14ac:dyDescent="0.25">
      <c r="B3594" t="s">
        <v>29</v>
      </c>
      <c r="C3594" t="s">
        <v>16</v>
      </c>
      <c r="D3594" t="s">
        <v>45</v>
      </c>
      <c r="E3594" s="1">
        <v>44407</v>
      </c>
      <c r="F3594" s="4">
        <v>4781</v>
      </c>
      <c r="G3594">
        <v>282</v>
      </c>
      <c r="H3594" s="3">
        <f>_xlfn.XLOOKUP(sales[[#This Row],[Product]],products[Product],products[Cost per box])*sales[[#This Row],[Boxes]]</f>
        <v>2179.86</v>
      </c>
      <c r="I3594" s="4">
        <f>sales[[#This Row],[Revenue]]-sales[[#This Row],[Cost]]</f>
        <v>2601.14</v>
      </c>
    </row>
    <row r="3595" spans="2:9" x14ac:dyDescent="0.25">
      <c r="B3595" t="s">
        <v>15</v>
      </c>
      <c r="C3595" t="s">
        <v>21</v>
      </c>
      <c r="D3595" t="s">
        <v>30</v>
      </c>
      <c r="E3595" s="1">
        <v>44407</v>
      </c>
      <c r="F3595" s="4">
        <v>6230</v>
      </c>
      <c r="G3595">
        <v>770</v>
      </c>
      <c r="H3595" s="3">
        <f>_xlfn.XLOOKUP(sales[[#This Row],[Product]],products[Product],products[Cost per box])*sales[[#This Row],[Boxes]]</f>
        <v>2833.6</v>
      </c>
      <c r="I3595" s="4">
        <f>sales[[#This Row],[Revenue]]-sales[[#This Row],[Cost]]</f>
        <v>3396.4</v>
      </c>
    </row>
    <row r="3596" spans="2:9" x14ac:dyDescent="0.25">
      <c r="B3596" t="s">
        <v>51</v>
      </c>
      <c r="C3596" t="s">
        <v>11</v>
      </c>
      <c r="D3596" t="s">
        <v>52</v>
      </c>
      <c r="E3596" s="1">
        <v>44407</v>
      </c>
      <c r="F3596" s="4">
        <v>7098</v>
      </c>
      <c r="G3596">
        <v>323</v>
      </c>
      <c r="H3596" s="3">
        <f>_xlfn.XLOOKUP(sales[[#This Row],[Product]],products[Product],products[Cost per box])*sales[[#This Row],[Boxes]]</f>
        <v>1072.3599999999999</v>
      </c>
      <c r="I3596" s="4">
        <f>sales[[#This Row],[Revenue]]-sales[[#This Row],[Cost]]</f>
        <v>6025.64</v>
      </c>
    </row>
    <row r="3597" spans="2:9" x14ac:dyDescent="0.25">
      <c r="B3597" t="s">
        <v>41</v>
      </c>
      <c r="C3597" t="s">
        <v>11</v>
      </c>
      <c r="D3597" t="s">
        <v>31</v>
      </c>
      <c r="E3597" s="1">
        <v>44407</v>
      </c>
      <c r="F3597" s="4">
        <v>6223</v>
      </c>
      <c r="G3597">
        <v>770</v>
      </c>
      <c r="H3597" s="3">
        <f>_xlfn.XLOOKUP(sales[[#This Row],[Product]],products[Product],products[Cost per box])*sales[[#This Row],[Boxes]]</f>
        <v>4404.3999999999996</v>
      </c>
      <c r="I3597" s="4">
        <f>sales[[#This Row],[Revenue]]-sales[[#This Row],[Cost]]</f>
        <v>1818.6000000000004</v>
      </c>
    </row>
    <row r="3598" spans="2:9" x14ac:dyDescent="0.25">
      <c r="B3598" t="s">
        <v>46</v>
      </c>
      <c r="C3598" t="s">
        <v>9</v>
      </c>
      <c r="D3598" t="s">
        <v>12</v>
      </c>
      <c r="E3598" s="1">
        <v>44407</v>
      </c>
      <c r="F3598" s="4">
        <v>1722</v>
      </c>
      <c r="G3598">
        <v>69</v>
      </c>
      <c r="H3598" s="3">
        <f>_xlfn.XLOOKUP(sales[[#This Row],[Product]],products[Product],products[Cost per box])*sales[[#This Row],[Boxes]]</f>
        <v>581.66999999999996</v>
      </c>
      <c r="I3598" s="4">
        <f>sales[[#This Row],[Revenue]]-sales[[#This Row],[Cost]]</f>
        <v>1140.33</v>
      </c>
    </row>
    <row r="3599" spans="2:9" x14ac:dyDescent="0.25">
      <c r="B3599" t="s">
        <v>40</v>
      </c>
      <c r="C3599" t="s">
        <v>9</v>
      </c>
      <c r="D3599" t="s">
        <v>36</v>
      </c>
      <c r="E3599" s="1">
        <v>44407</v>
      </c>
      <c r="F3599" s="4">
        <v>5215</v>
      </c>
      <c r="G3599">
        <v>348</v>
      </c>
      <c r="H3599" s="3">
        <f>_xlfn.XLOOKUP(sales[[#This Row],[Product]],products[Product],products[Cost per box])*sales[[#This Row],[Boxes]]</f>
        <v>1753.92</v>
      </c>
      <c r="I3599" s="4">
        <f>sales[[#This Row],[Revenue]]-sales[[#This Row],[Cost]]</f>
        <v>3461.08</v>
      </c>
    </row>
    <row r="3600" spans="2:9" x14ac:dyDescent="0.25">
      <c r="B3600" t="s">
        <v>41</v>
      </c>
      <c r="C3600" t="s">
        <v>11</v>
      </c>
      <c r="D3600" t="s">
        <v>14</v>
      </c>
      <c r="E3600" s="1">
        <v>44407</v>
      </c>
      <c r="F3600" s="4">
        <v>3458</v>
      </c>
      <c r="G3600">
        <v>346</v>
      </c>
      <c r="H3600" s="3">
        <f>_xlfn.XLOOKUP(sales[[#This Row],[Product]],products[Product],products[Cost per box])*sales[[#This Row],[Boxes]]</f>
        <v>2183.2599999999998</v>
      </c>
      <c r="I3600" s="4">
        <f>sales[[#This Row],[Revenue]]-sales[[#This Row],[Cost]]</f>
        <v>1274.7400000000002</v>
      </c>
    </row>
    <row r="3601" spans="2:9" x14ac:dyDescent="0.25">
      <c r="B3601" t="s">
        <v>33</v>
      </c>
      <c r="C3601" t="s">
        <v>9</v>
      </c>
      <c r="D3601" t="s">
        <v>19</v>
      </c>
      <c r="E3601" s="1">
        <v>44407</v>
      </c>
      <c r="F3601" s="4">
        <v>1246</v>
      </c>
      <c r="G3601">
        <v>63</v>
      </c>
      <c r="H3601" s="3">
        <f>_xlfn.XLOOKUP(sales[[#This Row],[Product]],products[Product],products[Cost per box])*sales[[#This Row],[Boxes]]</f>
        <v>644.49</v>
      </c>
      <c r="I3601" s="4">
        <f>sales[[#This Row],[Revenue]]-sales[[#This Row],[Cost]]</f>
        <v>601.51</v>
      </c>
    </row>
    <row r="3602" spans="2:9" x14ac:dyDescent="0.25">
      <c r="B3602" t="s">
        <v>15</v>
      </c>
      <c r="C3602" t="s">
        <v>16</v>
      </c>
      <c r="D3602" t="s">
        <v>12</v>
      </c>
      <c r="E3602" s="1">
        <v>44407</v>
      </c>
      <c r="F3602" s="4">
        <v>4837</v>
      </c>
      <c r="G3602">
        <v>202</v>
      </c>
      <c r="H3602" s="3">
        <f>_xlfn.XLOOKUP(sales[[#This Row],[Product]],products[Product],products[Cost per box])*sales[[#This Row],[Boxes]]</f>
        <v>1702.86</v>
      </c>
      <c r="I3602" s="4">
        <f>sales[[#This Row],[Revenue]]-sales[[#This Row],[Cost]]</f>
        <v>3134.1400000000003</v>
      </c>
    </row>
    <row r="3603" spans="2:9" x14ac:dyDescent="0.25">
      <c r="B3603" t="s">
        <v>51</v>
      </c>
      <c r="C3603" t="s">
        <v>11</v>
      </c>
      <c r="D3603" t="s">
        <v>24</v>
      </c>
      <c r="E3603" s="1">
        <v>44407</v>
      </c>
      <c r="F3603" s="4">
        <v>6643</v>
      </c>
      <c r="G3603">
        <v>302</v>
      </c>
      <c r="H3603" s="3">
        <f>_xlfn.XLOOKUP(sales[[#This Row],[Product]],products[Product],products[Cost per box])*sales[[#This Row],[Boxes]]</f>
        <v>3174.02</v>
      </c>
      <c r="I3603" s="4">
        <f>sales[[#This Row],[Revenue]]-sales[[#This Row],[Cost]]</f>
        <v>3468.98</v>
      </c>
    </row>
    <row r="3604" spans="2:9" x14ac:dyDescent="0.25">
      <c r="B3604" t="s">
        <v>23</v>
      </c>
      <c r="C3604" t="s">
        <v>16</v>
      </c>
      <c r="D3604" t="s">
        <v>48</v>
      </c>
      <c r="E3604" s="1">
        <v>44407</v>
      </c>
      <c r="F3604" s="4">
        <v>6944</v>
      </c>
      <c r="G3604">
        <v>348</v>
      </c>
      <c r="H3604" s="3">
        <f>_xlfn.XLOOKUP(sales[[#This Row],[Product]],products[Product],products[Cost per box])*sales[[#This Row],[Boxes]]</f>
        <v>2603.04</v>
      </c>
      <c r="I3604" s="4">
        <f>sales[[#This Row],[Revenue]]-sales[[#This Row],[Cost]]</f>
        <v>4340.96</v>
      </c>
    </row>
    <row r="3605" spans="2:9" x14ac:dyDescent="0.25">
      <c r="B3605" t="s">
        <v>13</v>
      </c>
      <c r="C3605" t="s">
        <v>11</v>
      </c>
      <c r="D3605" t="s">
        <v>22</v>
      </c>
      <c r="E3605" s="1">
        <v>44407</v>
      </c>
      <c r="F3605" s="4">
        <v>1876</v>
      </c>
      <c r="G3605">
        <v>157</v>
      </c>
      <c r="H3605" s="3">
        <f>_xlfn.XLOOKUP(sales[[#This Row],[Product]],products[Product],products[Cost per box])*sales[[#This Row],[Boxes]]</f>
        <v>1290.5400000000002</v>
      </c>
      <c r="I3605" s="4">
        <f>sales[[#This Row],[Revenue]]-sales[[#This Row],[Cost]]</f>
        <v>585.45999999999981</v>
      </c>
    </row>
    <row r="3606" spans="2:9" x14ac:dyDescent="0.25">
      <c r="B3606" t="s">
        <v>49</v>
      </c>
      <c r="C3606" t="s">
        <v>16</v>
      </c>
      <c r="D3606" t="s">
        <v>24</v>
      </c>
      <c r="E3606" s="1">
        <v>44410</v>
      </c>
      <c r="F3606" s="4">
        <v>3080</v>
      </c>
      <c r="G3606">
        <v>147</v>
      </c>
      <c r="H3606" s="3">
        <f>_xlfn.XLOOKUP(sales[[#This Row],[Product]],products[Product],products[Cost per box])*sales[[#This Row],[Boxes]]</f>
        <v>1544.97</v>
      </c>
      <c r="I3606" s="4">
        <f>sales[[#This Row],[Revenue]]-sales[[#This Row],[Cost]]</f>
        <v>1535.03</v>
      </c>
    </row>
    <row r="3607" spans="2:9" x14ac:dyDescent="0.25">
      <c r="B3607" t="s">
        <v>18</v>
      </c>
      <c r="C3607" t="s">
        <v>16</v>
      </c>
      <c r="D3607" t="s">
        <v>48</v>
      </c>
      <c r="E3607" s="1">
        <v>44410</v>
      </c>
      <c r="F3607" s="4">
        <v>3885</v>
      </c>
      <c r="G3607">
        <v>195</v>
      </c>
      <c r="H3607" s="3">
        <f>_xlfn.XLOOKUP(sales[[#This Row],[Product]],products[Product],products[Cost per box])*sales[[#This Row],[Boxes]]</f>
        <v>1458.6000000000001</v>
      </c>
      <c r="I3607" s="4">
        <f>sales[[#This Row],[Revenue]]-sales[[#This Row],[Cost]]</f>
        <v>2426.3999999999996</v>
      </c>
    </row>
    <row r="3608" spans="2:9" x14ac:dyDescent="0.25">
      <c r="B3608" t="s">
        <v>39</v>
      </c>
      <c r="C3608" t="s">
        <v>27</v>
      </c>
      <c r="D3608" t="s">
        <v>17</v>
      </c>
      <c r="E3608" s="1">
        <v>44410</v>
      </c>
      <c r="F3608" s="4">
        <v>938</v>
      </c>
      <c r="G3608">
        <v>56</v>
      </c>
      <c r="H3608" s="3">
        <f>_xlfn.XLOOKUP(sales[[#This Row],[Product]],products[Product],products[Cost per box])*sales[[#This Row],[Boxes]]</f>
        <v>380.8</v>
      </c>
      <c r="I3608" s="4">
        <f>sales[[#This Row],[Revenue]]-sales[[#This Row],[Cost]]</f>
        <v>557.20000000000005</v>
      </c>
    </row>
    <row r="3609" spans="2:9" x14ac:dyDescent="0.25">
      <c r="B3609" t="s">
        <v>13</v>
      </c>
      <c r="C3609" t="s">
        <v>21</v>
      </c>
      <c r="D3609" t="s">
        <v>42</v>
      </c>
      <c r="E3609" s="1">
        <v>44410</v>
      </c>
      <c r="F3609" s="4">
        <v>8183</v>
      </c>
      <c r="G3609">
        <v>546</v>
      </c>
      <c r="H3609" s="3">
        <f>_xlfn.XLOOKUP(sales[[#This Row],[Product]],products[Product],products[Cost per box])*sales[[#This Row],[Boxes]]</f>
        <v>2588.04</v>
      </c>
      <c r="I3609" s="4">
        <f>sales[[#This Row],[Revenue]]-sales[[#This Row],[Cost]]</f>
        <v>5594.96</v>
      </c>
    </row>
    <row r="3610" spans="2:9" x14ac:dyDescent="0.25">
      <c r="B3610" t="s">
        <v>51</v>
      </c>
      <c r="C3610" t="s">
        <v>27</v>
      </c>
      <c r="D3610" t="s">
        <v>17</v>
      </c>
      <c r="E3610" s="1">
        <v>44410</v>
      </c>
      <c r="F3610" s="4">
        <v>1736</v>
      </c>
      <c r="G3610">
        <v>103</v>
      </c>
      <c r="H3610" s="3">
        <f>_xlfn.XLOOKUP(sales[[#This Row],[Product]],products[Product],products[Cost per box])*sales[[#This Row],[Boxes]]</f>
        <v>700.4</v>
      </c>
      <c r="I3610" s="4">
        <f>sales[[#This Row],[Revenue]]-sales[[#This Row],[Cost]]</f>
        <v>1035.5999999999999</v>
      </c>
    </row>
    <row r="3611" spans="2:9" x14ac:dyDescent="0.25">
      <c r="B3611" t="s">
        <v>33</v>
      </c>
      <c r="C3611" t="s">
        <v>16</v>
      </c>
      <c r="D3611" t="s">
        <v>26</v>
      </c>
      <c r="E3611" s="1">
        <v>44410</v>
      </c>
      <c r="F3611" s="4">
        <v>2800</v>
      </c>
      <c r="G3611">
        <v>165</v>
      </c>
      <c r="H3611" s="3">
        <f>_xlfn.XLOOKUP(sales[[#This Row],[Product]],products[Product],products[Cost per box])*sales[[#This Row],[Boxes]]</f>
        <v>1060.95</v>
      </c>
      <c r="I3611" s="4">
        <f>sales[[#This Row],[Revenue]]-sales[[#This Row],[Cost]]</f>
        <v>1739.05</v>
      </c>
    </row>
    <row r="3612" spans="2:9" x14ac:dyDescent="0.25">
      <c r="B3612" t="s">
        <v>37</v>
      </c>
      <c r="C3612" t="s">
        <v>27</v>
      </c>
      <c r="D3612" t="s">
        <v>48</v>
      </c>
      <c r="E3612" s="1">
        <v>44410</v>
      </c>
      <c r="F3612" s="4">
        <v>6321</v>
      </c>
      <c r="G3612">
        <v>317</v>
      </c>
      <c r="H3612" s="3">
        <f>_xlfn.XLOOKUP(sales[[#This Row],[Product]],products[Product],products[Cost per box])*sales[[#This Row],[Boxes]]</f>
        <v>2371.1600000000003</v>
      </c>
      <c r="I3612" s="4">
        <f>sales[[#This Row],[Revenue]]-sales[[#This Row],[Cost]]</f>
        <v>3949.8399999999997</v>
      </c>
    </row>
    <row r="3613" spans="2:9" x14ac:dyDescent="0.25">
      <c r="B3613" t="s">
        <v>29</v>
      </c>
      <c r="C3613" t="s">
        <v>11</v>
      </c>
      <c r="D3613" t="s">
        <v>35</v>
      </c>
      <c r="E3613" s="1">
        <v>44410</v>
      </c>
      <c r="F3613" s="4">
        <v>5369</v>
      </c>
      <c r="G3613">
        <v>384</v>
      </c>
      <c r="H3613" s="3">
        <f>_xlfn.XLOOKUP(sales[[#This Row],[Product]],products[Product],products[Cost per box])*sales[[#This Row],[Boxes]]</f>
        <v>1017.5999999999999</v>
      </c>
      <c r="I3613" s="4">
        <f>sales[[#This Row],[Revenue]]-sales[[#This Row],[Cost]]</f>
        <v>4351.3999999999996</v>
      </c>
    </row>
    <row r="3614" spans="2:9" x14ac:dyDescent="0.25">
      <c r="B3614" t="s">
        <v>37</v>
      </c>
      <c r="C3614" t="s">
        <v>6</v>
      </c>
      <c r="D3614" t="s">
        <v>14</v>
      </c>
      <c r="E3614" s="1">
        <v>44410</v>
      </c>
      <c r="F3614" s="4">
        <v>8288</v>
      </c>
      <c r="G3614">
        <v>840</v>
      </c>
      <c r="H3614" s="3">
        <f>_xlfn.XLOOKUP(sales[[#This Row],[Product]],products[Product],products[Cost per box])*sales[[#This Row],[Boxes]]</f>
        <v>5300.4</v>
      </c>
      <c r="I3614" s="4">
        <f>sales[[#This Row],[Revenue]]-sales[[#This Row],[Cost]]</f>
        <v>2987.6000000000004</v>
      </c>
    </row>
    <row r="3615" spans="2:9" x14ac:dyDescent="0.25">
      <c r="B3615" t="s">
        <v>37</v>
      </c>
      <c r="C3615" t="s">
        <v>21</v>
      </c>
      <c r="D3615" t="s">
        <v>31</v>
      </c>
      <c r="E3615" s="1">
        <v>44410</v>
      </c>
      <c r="F3615" s="4">
        <v>2387</v>
      </c>
      <c r="G3615">
        <v>299</v>
      </c>
      <c r="H3615" s="3">
        <f>_xlfn.XLOOKUP(sales[[#This Row],[Product]],products[Product],products[Cost per box])*sales[[#This Row],[Boxes]]</f>
        <v>1710.28</v>
      </c>
      <c r="I3615" s="4">
        <f>sales[[#This Row],[Revenue]]-sales[[#This Row],[Cost]]</f>
        <v>676.72</v>
      </c>
    </row>
    <row r="3616" spans="2:9" x14ac:dyDescent="0.25">
      <c r="B3616" t="s">
        <v>10</v>
      </c>
      <c r="C3616" t="s">
        <v>6</v>
      </c>
      <c r="D3616" t="s">
        <v>17</v>
      </c>
      <c r="E3616" s="1">
        <v>44410</v>
      </c>
      <c r="F3616" s="4">
        <v>6293</v>
      </c>
      <c r="G3616">
        <v>450</v>
      </c>
      <c r="H3616" s="3">
        <f>_xlfn.XLOOKUP(sales[[#This Row],[Product]],products[Product],products[Cost per box])*sales[[#This Row],[Boxes]]</f>
        <v>3060</v>
      </c>
      <c r="I3616" s="4">
        <f>sales[[#This Row],[Revenue]]-sales[[#This Row],[Cost]]</f>
        <v>3233</v>
      </c>
    </row>
    <row r="3617" spans="2:9" x14ac:dyDescent="0.25">
      <c r="B3617" t="s">
        <v>29</v>
      </c>
      <c r="C3617" t="s">
        <v>11</v>
      </c>
      <c r="D3617" t="s">
        <v>28</v>
      </c>
      <c r="E3617" s="1">
        <v>44410</v>
      </c>
      <c r="F3617" s="4">
        <v>329</v>
      </c>
      <c r="G3617">
        <v>42</v>
      </c>
      <c r="H3617" s="3">
        <f>_xlfn.XLOOKUP(sales[[#This Row],[Product]],products[Product],products[Cost per box])*sales[[#This Row],[Boxes]]</f>
        <v>115.91999999999999</v>
      </c>
      <c r="I3617" s="4">
        <f>sales[[#This Row],[Revenue]]-sales[[#This Row],[Cost]]</f>
        <v>213.08</v>
      </c>
    </row>
    <row r="3618" spans="2:9" x14ac:dyDescent="0.25">
      <c r="B3618" t="s">
        <v>18</v>
      </c>
      <c r="C3618" t="s">
        <v>6</v>
      </c>
      <c r="D3618" t="s">
        <v>52</v>
      </c>
      <c r="E3618" s="1">
        <v>44410</v>
      </c>
      <c r="F3618" s="4">
        <v>5600</v>
      </c>
      <c r="G3618">
        <v>234</v>
      </c>
      <c r="H3618" s="3">
        <f>_xlfn.XLOOKUP(sales[[#This Row],[Product]],products[Product],products[Cost per box])*sales[[#This Row],[Boxes]]</f>
        <v>776.88</v>
      </c>
      <c r="I3618" s="4">
        <f>sales[[#This Row],[Revenue]]-sales[[#This Row],[Cost]]</f>
        <v>4823.12</v>
      </c>
    </row>
    <row r="3619" spans="2:9" x14ac:dyDescent="0.25">
      <c r="B3619" t="s">
        <v>34</v>
      </c>
      <c r="C3619" t="s">
        <v>27</v>
      </c>
      <c r="D3619" t="s">
        <v>12</v>
      </c>
      <c r="E3619" s="1">
        <v>44410</v>
      </c>
      <c r="F3619" s="4">
        <v>56</v>
      </c>
      <c r="G3619">
        <v>3</v>
      </c>
      <c r="H3619" s="3">
        <f>_xlfn.XLOOKUP(sales[[#This Row],[Product]],products[Product],products[Cost per box])*sales[[#This Row],[Boxes]]</f>
        <v>25.29</v>
      </c>
      <c r="I3619" s="4">
        <f>sales[[#This Row],[Revenue]]-sales[[#This Row],[Cost]]</f>
        <v>30.71</v>
      </c>
    </row>
    <row r="3620" spans="2:9" x14ac:dyDescent="0.25">
      <c r="B3620" t="s">
        <v>25</v>
      </c>
      <c r="C3620" t="s">
        <v>27</v>
      </c>
      <c r="D3620" t="s">
        <v>36</v>
      </c>
      <c r="E3620" s="1">
        <v>44410</v>
      </c>
      <c r="F3620" s="4">
        <v>6111</v>
      </c>
      <c r="G3620">
        <v>382</v>
      </c>
      <c r="H3620" s="3">
        <f>_xlfn.XLOOKUP(sales[[#This Row],[Product]],products[Product],products[Cost per box])*sales[[#This Row],[Boxes]]</f>
        <v>1925.28</v>
      </c>
      <c r="I3620" s="4">
        <f>sales[[#This Row],[Revenue]]-sales[[#This Row],[Cost]]</f>
        <v>4185.72</v>
      </c>
    </row>
    <row r="3621" spans="2:9" x14ac:dyDescent="0.25">
      <c r="B3621" t="s">
        <v>29</v>
      </c>
      <c r="C3621" t="s">
        <v>6</v>
      </c>
      <c r="D3621" t="s">
        <v>52</v>
      </c>
      <c r="E3621" s="1">
        <v>44410</v>
      </c>
      <c r="F3621" s="4">
        <v>12502</v>
      </c>
      <c r="G3621">
        <v>544</v>
      </c>
      <c r="H3621" s="3">
        <f>_xlfn.XLOOKUP(sales[[#This Row],[Product]],products[Product],products[Cost per box])*sales[[#This Row],[Boxes]]</f>
        <v>1806.08</v>
      </c>
      <c r="I3621" s="4">
        <f>sales[[#This Row],[Revenue]]-sales[[#This Row],[Cost]]</f>
        <v>10695.92</v>
      </c>
    </row>
    <row r="3622" spans="2:9" x14ac:dyDescent="0.25">
      <c r="B3622" t="s">
        <v>41</v>
      </c>
      <c r="C3622" t="s">
        <v>16</v>
      </c>
      <c r="D3622" t="s">
        <v>26</v>
      </c>
      <c r="E3622" s="1">
        <v>44410</v>
      </c>
      <c r="F3622" s="4">
        <v>4382</v>
      </c>
      <c r="G3622">
        <v>231</v>
      </c>
      <c r="H3622" s="3">
        <f>_xlfn.XLOOKUP(sales[[#This Row],[Product]],products[Product],products[Cost per box])*sales[[#This Row],[Boxes]]</f>
        <v>1485.33</v>
      </c>
      <c r="I3622" s="4">
        <f>sales[[#This Row],[Revenue]]-sales[[#This Row],[Cost]]</f>
        <v>2896.67</v>
      </c>
    </row>
    <row r="3623" spans="2:9" x14ac:dyDescent="0.25">
      <c r="B3623" t="s">
        <v>41</v>
      </c>
      <c r="C3623" t="s">
        <v>6</v>
      </c>
      <c r="D3623" t="s">
        <v>7</v>
      </c>
      <c r="E3623" s="1">
        <v>44410</v>
      </c>
      <c r="F3623" s="4">
        <v>1827</v>
      </c>
      <c r="G3623">
        <v>71</v>
      </c>
      <c r="H3623" s="3">
        <f>_xlfn.XLOOKUP(sales[[#This Row],[Product]],products[Product],products[Cost per box])*sales[[#This Row],[Boxes]]</f>
        <v>365.65000000000003</v>
      </c>
      <c r="I3623" s="4">
        <f>sales[[#This Row],[Revenue]]-sales[[#This Row],[Cost]]</f>
        <v>1461.35</v>
      </c>
    </row>
    <row r="3624" spans="2:9" x14ac:dyDescent="0.25">
      <c r="B3624" t="s">
        <v>20</v>
      </c>
      <c r="C3624" t="s">
        <v>27</v>
      </c>
      <c r="D3624" t="s">
        <v>24</v>
      </c>
      <c r="E3624" s="1">
        <v>44410</v>
      </c>
      <c r="F3624" s="4">
        <v>8974</v>
      </c>
      <c r="G3624">
        <v>428</v>
      </c>
      <c r="H3624" s="3">
        <f>_xlfn.XLOOKUP(sales[[#This Row],[Product]],products[Product],products[Cost per box])*sales[[#This Row],[Boxes]]</f>
        <v>4498.28</v>
      </c>
      <c r="I3624" s="4">
        <f>sales[[#This Row],[Revenue]]-sales[[#This Row],[Cost]]</f>
        <v>4475.72</v>
      </c>
    </row>
    <row r="3625" spans="2:9" x14ac:dyDescent="0.25">
      <c r="B3625" t="s">
        <v>33</v>
      </c>
      <c r="C3625" t="s">
        <v>9</v>
      </c>
      <c r="D3625" t="s">
        <v>50</v>
      </c>
      <c r="E3625" s="1">
        <v>44410</v>
      </c>
      <c r="F3625" s="4">
        <v>2975</v>
      </c>
      <c r="G3625">
        <v>372</v>
      </c>
      <c r="H3625" s="3">
        <f>_xlfn.XLOOKUP(sales[[#This Row],[Product]],products[Product],products[Cost per box])*sales[[#This Row],[Boxes]]</f>
        <v>4616.5200000000004</v>
      </c>
      <c r="I3625" s="4">
        <f>sales[[#This Row],[Revenue]]-sales[[#This Row],[Cost]]</f>
        <v>-1641.5200000000004</v>
      </c>
    </row>
    <row r="3626" spans="2:9" x14ac:dyDescent="0.25">
      <c r="B3626" t="s">
        <v>15</v>
      </c>
      <c r="C3626" t="s">
        <v>9</v>
      </c>
      <c r="D3626" t="s">
        <v>17</v>
      </c>
      <c r="E3626" s="1">
        <v>44410</v>
      </c>
      <c r="F3626" s="4">
        <v>525</v>
      </c>
      <c r="G3626">
        <v>31</v>
      </c>
      <c r="H3626" s="3">
        <f>_xlfn.XLOOKUP(sales[[#This Row],[Product]],products[Product],products[Cost per box])*sales[[#This Row],[Boxes]]</f>
        <v>210.79999999999998</v>
      </c>
      <c r="I3626" s="4">
        <f>sales[[#This Row],[Revenue]]-sales[[#This Row],[Cost]]</f>
        <v>314.20000000000005</v>
      </c>
    </row>
    <row r="3627" spans="2:9" x14ac:dyDescent="0.25">
      <c r="B3627" t="s">
        <v>18</v>
      </c>
      <c r="C3627" t="s">
        <v>11</v>
      </c>
      <c r="D3627" t="s">
        <v>50</v>
      </c>
      <c r="E3627" s="1">
        <v>44410</v>
      </c>
      <c r="F3627" s="4">
        <v>2919</v>
      </c>
      <c r="G3627">
        <v>365</v>
      </c>
      <c r="H3627" s="3">
        <f>_xlfn.XLOOKUP(sales[[#This Row],[Product]],products[Product],products[Cost per box])*sales[[#This Row],[Boxes]]</f>
        <v>4529.6499999999996</v>
      </c>
      <c r="I3627" s="4">
        <f>sales[[#This Row],[Revenue]]-sales[[#This Row],[Cost]]</f>
        <v>-1610.6499999999996</v>
      </c>
    </row>
    <row r="3628" spans="2:9" x14ac:dyDescent="0.25">
      <c r="B3628" t="s">
        <v>39</v>
      </c>
      <c r="C3628" t="s">
        <v>16</v>
      </c>
      <c r="D3628" t="s">
        <v>31</v>
      </c>
      <c r="E3628" s="1">
        <v>44410</v>
      </c>
      <c r="F3628" s="4">
        <v>6069</v>
      </c>
      <c r="G3628">
        <v>770</v>
      </c>
      <c r="H3628" s="3">
        <f>_xlfn.XLOOKUP(sales[[#This Row],[Product]],products[Product],products[Cost per box])*sales[[#This Row],[Boxes]]</f>
        <v>4404.3999999999996</v>
      </c>
      <c r="I3628" s="4">
        <f>sales[[#This Row],[Revenue]]-sales[[#This Row],[Cost]]</f>
        <v>1664.6000000000004</v>
      </c>
    </row>
    <row r="3629" spans="2:9" x14ac:dyDescent="0.25">
      <c r="B3629" t="s">
        <v>39</v>
      </c>
      <c r="C3629" t="s">
        <v>6</v>
      </c>
      <c r="D3629" t="s">
        <v>30</v>
      </c>
      <c r="E3629" s="1">
        <v>44410</v>
      </c>
      <c r="F3629" s="4">
        <v>5537</v>
      </c>
      <c r="G3629">
        <v>693</v>
      </c>
      <c r="H3629" s="3">
        <f>_xlfn.XLOOKUP(sales[[#This Row],[Product]],products[Product],products[Cost per box])*sales[[#This Row],[Boxes]]</f>
        <v>2550.2400000000002</v>
      </c>
      <c r="I3629" s="4">
        <f>sales[[#This Row],[Revenue]]-sales[[#This Row],[Cost]]</f>
        <v>2986.7599999999998</v>
      </c>
    </row>
    <row r="3630" spans="2:9" x14ac:dyDescent="0.25">
      <c r="B3630" t="s">
        <v>49</v>
      </c>
      <c r="C3630" t="s">
        <v>11</v>
      </c>
      <c r="D3630" t="s">
        <v>7</v>
      </c>
      <c r="E3630" s="1">
        <v>44410</v>
      </c>
      <c r="F3630" s="4">
        <v>8841</v>
      </c>
      <c r="G3630">
        <v>328</v>
      </c>
      <c r="H3630" s="3">
        <f>_xlfn.XLOOKUP(sales[[#This Row],[Product]],products[Product],products[Cost per box])*sales[[#This Row],[Boxes]]</f>
        <v>1689.2</v>
      </c>
      <c r="I3630" s="4">
        <f>sales[[#This Row],[Revenue]]-sales[[#This Row],[Cost]]</f>
        <v>7151.8</v>
      </c>
    </row>
    <row r="3631" spans="2:9" x14ac:dyDescent="0.25">
      <c r="B3631" t="s">
        <v>34</v>
      </c>
      <c r="C3631" t="s">
        <v>21</v>
      </c>
      <c r="D3631" t="s">
        <v>43</v>
      </c>
      <c r="E3631" s="1">
        <v>44410</v>
      </c>
      <c r="F3631" s="4">
        <v>4606</v>
      </c>
      <c r="G3631">
        <v>243</v>
      </c>
      <c r="H3631" s="3">
        <f>_xlfn.XLOOKUP(sales[[#This Row],[Product]],products[Product],products[Cost per box])*sales[[#This Row],[Boxes]]</f>
        <v>935.55000000000007</v>
      </c>
      <c r="I3631" s="4">
        <f>sales[[#This Row],[Revenue]]-sales[[#This Row],[Cost]]</f>
        <v>3670.45</v>
      </c>
    </row>
    <row r="3632" spans="2:9" x14ac:dyDescent="0.25">
      <c r="B3632" t="s">
        <v>40</v>
      </c>
      <c r="C3632" t="s">
        <v>11</v>
      </c>
      <c r="D3632" t="s">
        <v>28</v>
      </c>
      <c r="E3632" s="1">
        <v>44410</v>
      </c>
      <c r="F3632" s="4">
        <v>91</v>
      </c>
      <c r="G3632">
        <v>16</v>
      </c>
      <c r="H3632" s="3">
        <f>_xlfn.XLOOKUP(sales[[#This Row],[Product]],products[Product],products[Cost per box])*sales[[#This Row],[Boxes]]</f>
        <v>44.16</v>
      </c>
      <c r="I3632" s="4">
        <f>sales[[#This Row],[Revenue]]-sales[[#This Row],[Cost]]</f>
        <v>46.84</v>
      </c>
    </row>
    <row r="3633" spans="2:9" x14ac:dyDescent="0.25">
      <c r="B3633" t="s">
        <v>37</v>
      </c>
      <c r="C3633" t="s">
        <v>6</v>
      </c>
      <c r="D3633" t="s">
        <v>42</v>
      </c>
      <c r="E3633" s="1">
        <v>44410</v>
      </c>
      <c r="F3633" s="4">
        <v>2303</v>
      </c>
      <c r="G3633">
        <v>165</v>
      </c>
      <c r="H3633" s="3">
        <f>_xlfn.XLOOKUP(sales[[#This Row],[Product]],products[Product],products[Cost per box])*sales[[#This Row],[Boxes]]</f>
        <v>782.1</v>
      </c>
      <c r="I3633" s="4">
        <f>sales[[#This Row],[Revenue]]-sales[[#This Row],[Cost]]</f>
        <v>1520.9</v>
      </c>
    </row>
    <row r="3634" spans="2:9" x14ac:dyDescent="0.25">
      <c r="B3634" t="s">
        <v>25</v>
      </c>
      <c r="C3634" t="s">
        <v>21</v>
      </c>
      <c r="D3634" t="s">
        <v>28</v>
      </c>
      <c r="E3634" s="1">
        <v>44410</v>
      </c>
      <c r="F3634" s="4">
        <v>1393</v>
      </c>
      <c r="G3634">
        <v>175</v>
      </c>
      <c r="H3634" s="3">
        <f>_xlfn.XLOOKUP(sales[[#This Row],[Product]],products[Product],products[Cost per box])*sales[[#This Row],[Boxes]]</f>
        <v>482.99999999999994</v>
      </c>
      <c r="I3634" s="4">
        <f>sales[[#This Row],[Revenue]]-sales[[#This Row],[Cost]]</f>
        <v>910</v>
      </c>
    </row>
    <row r="3635" spans="2:9" x14ac:dyDescent="0.25">
      <c r="B3635" t="s">
        <v>8</v>
      </c>
      <c r="C3635" t="s">
        <v>21</v>
      </c>
      <c r="D3635" t="s">
        <v>47</v>
      </c>
      <c r="E3635" s="1">
        <v>44410</v>
      </c>
      <c r="F3635" s="4">
        <v>2744</v>
      </c>
      <c r="G3635">
        <v>172</v>
      </c>
      <c r="H3635" s="3">
        <f>_xlfn.XLOOKUP(sales[[#This Row],[Product]],products[Product],products[Cost per box])*sales[[#This Row],[Boxes]]</f>
        <v>904.71999999999991</v>
      </c>
      <c r="I3635" s="4">
        <f>sales[[#This Row],[Revenue]]-sales[[#This Row],[Cost]]</f>
        <v>1839.2800000000002</v>
      </c>
    </row>
    <row r="3636" spans="2:9" x14ac:dyDescent="0.25">
      <c r="B3636" t="s">
        <v>25</v>
      </c>
      <c r="C3636" t="s">
        <v>6</v>
      </c>
      <c r="D3636" t="s">
        <v>36</v>
      </c>
      <c r="E3636" s="1">
        <v>44410</v>
      </c>
      <c r="F3636" s="4">
        <v>5579</v>
      </c>
      <c r="G3636">
        <v>399</v>
      </c>
      <c r="H3636" s="3">
        <f>_xlfn.XLOOKUP(sales[[#This Row],[Product]],products[Product],products[Cost per box])*sales[[#This Row],[Boxes]]</f>
        <v>2010.96</v>
      </c>
      <c r="I3636" s="4">
        <f>sales[[#This Row],[Revenue]]-sales[[#This Row],[Cost]]</f>
        <v>3568.04</v>
      </c>
    </row>
    <row r="3637" spans="2:9" x14ac:dyDescent="0.25">
      <c r="B3637" t="s">
        <v>25</v>
      </c>
      <c r="C3637" t="s">
        <v>9</v>
      </c>
      <c r="D3637" t="s">
        <v>50</v>
      </c>
      <c r="E3637" s="1">
        <v>44410</v>
      </c>
      <c r="F3637" s="4">
        <v>1036</v>
      </c>
      <c r="G3637">
        <v>148</v>
      </c>
      <c r="H3637" s="3">
        <f>_xlfn.XLOOKUP(sales[[#This Row],[Product]],products[Product],products[Cost per box])*sales[[#This Row],[Boxes]]</f>
        <v>1836.68</v>
      </c>
      <c r="I3637" s="4">
        <f>sales[[#This Row],[Revenue]]-sales[[#This Row],[Cost]]</f>
        <v>-800.68000000000006</v>
      </c>
    </row>
    <row r="3638" spans="2:9" x14ac:dyDescent="0.25">
      <c r="B3638" t="s">
        <v>40</v>
      </c>
      <c r="C3638" t="s">
        <v>9</v>
      </c>
      <c r="D3638" t="s">
        <v>14</v>
      </c>
      <c r="E3638" s="1">
        <v>44410</v>
      </c>
      <c r="F3638" s="4">
        <v>2135</v>
      </c>
      <c r="G3638">
        <v>238</v>
      </c>
      <c r="H3638" s="3">
        <f>_xlfn.XLOOKUP(sales[[#This Row],[Product]],products[Product],products[Cost per box])*sales[[#This Row],[Boxes]]</f>
        <v>1501.78</v>
      </c>
      <c r="I3638" s="4">
        <f>sales[[#This Row],[Revenue]]-sales[[#This Row],[Cost]]</f>
        <v>633.22</v>
      </c>
    </row>
    <row r="3639" spans="2:9" x14ac:dyDescent="0.25">
      <c r="B3639" t="s">
        <v>8</v>
      </c>
      <c r="C3639" t="s">
        <v>16</v>
      </c>
      <c r="D3639" t="s">
        <v>42</v>
      </c>
      <c r="E3639" s="1">
        <v>44410</v>
      </c>
      <c r="F3639" s="4">
        <v>10514</v>
      </c>
      <c r="G3639">
        <v>840</v>
      </c>
      <c r="H3639" s="3">
        <f>_xlfn.XLOOKUP(sales[[#This Row],[Product]],products[Product],products[Cost per box])*sales[[#This Row],[Boxes]]</f>
        <v>3981.6000000000004</v>
      </c>
      <c r="I3639" s="4">
        <f>sales[[#This Row],[Revenue]]-sales[[#This Row],[Cost]]</f>
        <v>6532.4</v>
      </c>
    </row>
    <row r="3640" spans="2:9" x14ac:dyDescent="0.25">
      <c r="B3640" t="s">
        <v>13</v>
      </c>
      <c r="C3640" t="s">
        <v>11</v>
      </c>
      <c r="D3640" t="s">
        <v>35</v>
      </c>
      <c r="E3640" s="1">
        <v>44410</v>
      </c>
      <c r="F3640" s="4">
        <v>2100</v>
      </c>
      <c r="G3640">
        <v>162</v>
      </c>
      <c r="H3640" s="3">
        <f>_xlfn.XLOOKUP(sales[[#This Row],[Product]],products[Product],products[Cost per box])*sales[[#This Row],[Boxes]]</f>
        <v>429.3</v>
      </c>
      <c r="I3640" s="4">
        <f>sales[[#This Row],[Revenue]]-sales[[#This Row],[Cost]]</f>
        <v>1670.7</v>
      </c>
    </row>
    <row r="3641" spans="2:9" x14ac:dyDescent="0.25">
      <c r="B3641" t="s">
        <v>13</v>
      </c>
      <c r="C3641" t="s">
        <v>11</v>
      </c>
      <c r="D3641" t="s">
        <v>52</v>
      </c>
      <c r="E3641" s="1">
        <v>44410</v>
      </c>
      <c r="F3641" s="4">
        <v>4536</v>
      </c>
      <c r="G3641">
        <v>182</v>
      </c>
      <c r="H3641" s="3">
        <f>_xlfn.XLOOKUP(sales[[#This Row],[Product]],products[Product],products[Cost per box])*sales[[#This Row],[Boxes]]</f>
        <v>604.24</v>
      </c>
      <c r="I3641" s="4">
        <f>sales[[#This Row],[Revenue]]-sales[[#This Row],[Cost]]</f>
        <v>3931.76</v>
      </c>
    </row>
    <row r="3642" spans="2:9" x14ac:dyDescent="0.25">
      <c r="B3642" t="s">
        <v>37</v>
      </c>
      <c r="C3642" t="s">
        <v>11</v>
      </c>
      <c r="D3642" t="s">
        <v>31</v>
      </c>
      <c r="E3642" s="1">
        <v>44411</v>
      </c>
      <c r="F3642" s="4">
        <v>4942</v>
      </c>
      <c r="G3642">
        <v>550</v>
      </c>
      <c r="H3642" s="3">
        <f>_xlfn.XLOOKUP(sales[[#This Row],[Product]],products[Product],products[Cost per box])*sales[[#This Row],[Boxes]]</f>
        <v>3146</v>
      </c>
      <c r="I3642" s="4">
        <f>sales[[#This Row],[Revenue]]-sales[[#This Row],[Cost]]</f>
        <v>1796</v>
      </c>
    </row>
    <row r="3643" spans="2:9" x14ac:dyDescent="0.25">
      <c r="B3643" t="s">
        <v>23</v>
      </c>
      <c r="C3643" t="s">
        <v>6</v>
      </c>
      <c r="D3643" t="s">
        <v>36</v>
      </c>
      <c r="E3643" s="1">
        <v>44411</v>
      </c>
      <c r="F3643" s="4">
        <v>7392</v>
      </c>
      <c r="G3643">
        <v>493</v>
      </c>
      <c r="H3643" s="3">
        <f>_xlfn.XLOOKUP(sales[[#This Row],[Product]],products[Product],products[Cost per box])*sales[[#This Row],[Boxes]]</f>
        <v>2484.7199999999998</v>
      </c>
      <c r="I3643" s="4">
        <f>sales[[#This Row],[Revenue]]-sales[[#This Row],[Cost]]</f>
        <v>4907.2800000000007</v>
      </c>
    </row>
    <row r="3644" spans="2:9" x14ac:dyDescent="0.25">
      <c r="B3644" t="s">
        <v>51</v>
      </c>
      <c r="C3644" t="s">
        <v>11</v>
      </c>
      <c r="D3644" t="s">
        <v>30</v>
      </c>
      <c r="E3644" s="1">
        <v>44411</v>
      </c>
      <c r="F3644" s="4">
        <v>210</v>
      </c>
      <c r="G3644">
        <v>27</v>
      </c>
      <c r="H3644" s="3">
        <f>_xlfn.XLOOKUP(sales[[#This Row],[Product]],products[Product],products[Cost per box])*sales[[#This Row],[Boxes]]</f>
        <v>99.36</v>
      </c>
      <c r="I3644" s="4">
        <f>sales[[#This Row],[Revenue]]-sales[[#This Row],[Cost]]</f>
        <v>110.64</v>
      </c>
    </row>
    <row r="3645" spans="2:9" x14ac:dyDescent="0.25">
      <c r="B3645" t="s">
        <v>20</v>
      </c>
      <c r="C3645" t="s">
        <v>21</v>
      </c>
      <c r="D3645" t="s">
        <v>14</v>
      </c>
      <c r="E3645" s="1">
        <v>44411</v>
      </c>
      <c r="F3645" s="4">
        <v>2604</v>
      </c>
      <c r="G3645">
        <v>217</v>
      </c>
      <c r="H3645" s="3">
        <f>_xlfn.XLOOKUP(sales[[#This Row],[Product]],products[Product],products[Cost per box])*sales[[#This Row],[Boxes]]</f>
        <v>1369.27</v>
      </c>
      <c r="I3645" s="4">
        <f>sales[[#This Row],[Revenue]]-sales[[#This Row],[Cost]]</f>
        <v>1234.73</v>
      </c>
    </row>
    <row r="3646" spans="2:9" x14ac:dyDescent="0.25">
      <c r="B3646" t="s">
        <v>46</v>
      </c>
      <c r="C3646" t="s">
        <v>21</v>
      </c>
      <c r="D3646" t="s">
        <v>30</v>
      </c>
      <c r="E3646" s="1">
        <v>44411</v>
      </c>
      <c r="F3646" s="4">
        <v>21</v>
      </c>
      <c r="G3646">
        <v>3</v>
      </c>
      <c r="H3646" s="3">
        <f>_xlfn.XLOOKUP(sales[[#This Row],[Product]],products[Product],products[Cost per box])*sales[[#This Row],[Boxes]]</f>
        <v>11.040000000000001</v>
      </c>
      <c r="I3646" s="4">
        <f>sales[[#This Row],[Revenue]]-sales[[#This Row],[Cost]]</f>
        <v>9.9599999999999991</v>
      </c>
    </row>
    <row r="3647" spans="2:9" x14ac:dyDescent="0.25">
      <c r="B3647" t="s">
        <v>29</v>
      </c>
      <c r="C3647" t="s">
        <v>16</v>
      </c>
      <c r="D3647" t="s">
        <v>7</v>
      </c>
      <c r="E3647" s="1">
        <v>44411</v>
      </c>
      <c r="F3647" s="4">
        <v>3157</v>
      </c>
      <c r="G3647">
        <v>132</v>
      </c>
      <c r="H3647" s="3">
        <f>_xlfn.XLOOKUP(sales[[#This Row],[Product]],products[Product],products[Cost per box])*sales[[#This Row],[Boxes]]</f>
        <v>679.80000000000007</v>
      </c>
      <c r="I3647" s="4">
        <f>sales[[#This Row],[Revenue]]-sales[[#This Row],[Cost]]</f>
        <v>2477.1999999999998</v>
      </c>
    </row>
    <row r="3648" spans="2:9" x14ac:dyDescent="0.25">
      <c r="B3648" t="s">
        <v>34</v>
      </c>
      <c r="C3648" t="s">
        <v>27</v>
      </c>
      <c r="D3648" t="s">
        <v>42</v>
      </c>
      <c r="E3648" s="1">
        <v>44411</v>
      </c>
      <c r="F3648" s="4">
        <v>4557</v>
      </c>
      <c r="G3648">
        <v>351</v>
      </c>
      <c r="H3648" s="3">
        <f>_xlfn.XLOOKUP(sales[[#This Row],[Product]],products[Product],products[Cost per box])*sales[[#This Row],[Boxes]]</f>
        <v>1663.74</v>
      </c>
      <c r="I3648" s="4">
        <f>sales[[#This Row],[Revenue]]-sales[[#This Row],[Cost]]</f>
        <v>2893.26</v>
      </c>
    </row>
    <row r="3649" spans="2:9" x14ac:dyDescent="0.25">
      <c r="B3649" t="s">
        <v>37</v>
      </c>
      <c r="C3649" t="s">
        <v>16</v>
      </c>
      <c r="D3649" t="s">
        <v>17</v>
      </c>
      <c r="E3649" s="1">
        <v>44411</v>
      </c>
      <c r="F3649" s="4">
        <v>4942</v>
      </c>
      <c r="G3649">
        <v>353</v>
      </c>
      <c r="H3649" s="3">
        <f>_xlfn.XLOOKUP(sales[[#This Row],[Product]],products[Product],products[Cost per box])*sales[[#This Row],[Boxes]]</f>
        <v>2400.4</v>
      </c>
      <c r="I3649" s="4">
        <f>sales[[#This Row],[Revenue]]-sales[[#This Row],[Cost]]</f>
        <v>2541.6</v>
      </c>
    </row>
    <row r="3650" spans="2:9" x14ac:dyDescent="0.25">
      <c r="B3650" t="s">
        <v>25</v>
      </c>
      <c r="C3650" t="s">
        <v>27</v>
      </c>
      <c r="D3650" t="s">
        <v>47</v>
      </c>
      <c r="E3650" s="1">
        <v>44411</v>
      </c>
      <c r="F3650" s="4">
        <v>10787</v>
      </c>
      <c r="G3650">
        <v>635</v>
      </c>
      <c r="H3650" s="3">
        <f>_xlfn.XLOOKUP(sales[[#This Row],[Product]],products[Product],products[Cost per box])*sales[[#This Row],[Boxes]]</f>
        <v>3340.1</v>
      </c>
      <c r="I3650" s="4">
        <f>sales[[#This Row],[Revenue]]-sales[[#This Row],[Cost]]</f>
        <v>7446.9</v>
      </c>
    </row>
    <row r="3651" spans="2:9" x14ac:dyDescent="0.25">
      <c r="B3651" t="s">
        <v>13</v>
      </c>
      <c r="C3651" t="s">
        <v>27</v>
      </c>
      <c r="D3651" t="s">
        <v>43</v>
      </c>
      <c r="E3651" s="1">
        <v>44411</v>
      </c>
      <c r="F3651" s="4">
        <v>6433</v>
      </c>
      <c r="G3651">
        <v>339</v>
      </c>
      <c r="H3651" s="3">
        <f>_xlfn.XLOOKUP(sales[[#This Row],[Product]],products[Product],products[Cost per box])*sales[[#This Row],[Boxes]]</f>
        <v>1305.1500000000001</v>
      </c>
      <c r="I3651" s="4">
        <f>sales[[#This Row],[Revenue]]-sales[[#This Row],[Cost]]</f>
        <v>5127.8500000000004</v>
      </c>
    </row>
    <row r="3652" spans="2:9" x14ac:dyDescent="0.25">
      <c r="B3652" t="s">
        <v>8</v>
      </c>
      <c r="C3652" t="s">
        <v>11</v>
      </c>
      <c r="D3652" t="s">
        <v>24</v>
      </c>
      <c r="E3652" s="1">
        <v>44411</v>
      </c>
      <c r="F3652" s="4">
        <v>9268</v>
      </c>
      <c r="G3652">
        <v>422</v>
      </c>
      <c r="H3652" s="3">
        <f>_xlfn.XLOOKUP(sales[[#This Row],[Product]],products[Product],products[Cost per box])*sales[[#This Row],[Boxes]]</f>
        <v>4435.22</v>
      </c>
      <c r="I3652" s="4">
        <f>sales[[#This Row],[Revenue]]-sales[[#This Row],[Cost]]</f>
        <v>4832.78</v>
      </c>
    </row>
    <row r="3653" spans="2:9" x14ac:dyDescent="0.25">
      <c r="B3653" t="s">
        <v>23</v>
      </c>
      <c r="C3653" t="s">
        <v>6</v>
      </c>
      <c r="D3653" t="s">
        <v>7</v>
      </c>
      <c r="E3653" s="1">
        <v>44411</v>
      </c>
      <c r="F3653" s="4">
        <v>2681</v>
      </c>
      <c r="G3653">
        <v>104</v>
      </c>
      <c r="H3653" s="3">
        <f>_xlfn.XLOOKUP(sales[[#This Row],[Product]],products[Product],products[Cost per box])*sales[[#This Row],[Boxes]]</f>
        <v>535.6</v>
      </c>
      <c r="I3653" s="4">
        <f>sales[[#This Row],[Revenue]]-sales[[#This Row],[Cost]]</f>
        <v>2145.4</v>
      </c>
    </row>
    <row r="3654" spans="2:9" x14ac:dyDescent="0.25">
      <c r="B3654" t="s">
        <v>8</v>
      </c>
      <c r="C3654" t="s">
        <v>11</v>
      </c>
      <c r="D3654" t="s">
        <v>30</v>
      </c>
      <c r="E3654" s="1">
        <v>44411</v>
      </c>
      <c r="F3654" s="4">
        <v>1393</v>
      </c>
      <c r="G3654">
        <v>279</v>
      </c>
      <c r="H3654" s="3">
        <f>_xlfn.XLOOKUP(sales[[#This Row],[Product]],products[Product],products[Cost per box])*sales[[#This Row],[Boxes]]</f>
        <v>1026.72</v>
      </c>
      <c r="I3654" s="4">
        <f>sales[[#This Row],[Revenue]]-sales[[#This Row],[Cost]]</f>
        <v>366.28</v>
      </c>
    </row>
    <row r="3655" spans="2:9" x14ac:dyDescent="0.25">
      <c r="B3655" t="s">
        <v>20</v>
      </c>
      <c r="C3655" t="s">
        <v>16</v>
      </c>
      <c r="D3655" t="s">
        <v>47</v>
      </c>
      <c r="E3655" s="1">
        <v>44411</v>
      </c>
      <c r="F3655" s="4">
        <v>1274</v>
      </c>
      <c r="G3655">
        <v>75</v>
      </c>
      <c r="H3655" s="3">
        <f>_xlfn.XLOOKUP(sales[[#This Row],[Product]],products[Product],products[Cost per box])*sales[[#This Row],[Boxes]]</f>
        <v>394.5</v>
      </c>
      <c r="I3655" s="4">
        <f>sales[[#This Row],[Revenue]]-sales[[#This Row],[Cost]]</f>
        <v>879.5</v>
      </c>
    </row>
    <row r="3656" spans="2:9" x14ac:dyDescent="0.25">
      <c r="B3656" t="s">
        <v>37</v>
      </c>
      <c r="C3656" t="s">
        <v>11</v>
      </c>
      <c r="D3656" t="s">
        <v>50</v>
      </c>
      <c r="E3656" s="1">
        <v>44411</v>
      </c>
      <c r="F3656" s="4">
        <v>12369</v>
      </c>
      <c r="G3656">
        <v>1400</v>
      </c>
      <c r="H3656" s="3">
        <f>_xlfn.XLOOKUP(sales[[#This Row],[Product]],products[Product],products[Cost per box])*sales[[#This Row],[Boxes]]</f>
        <v>17374</v>
      </c>
      <c r="I3656" s="4">
        <f>sales[[#This Row],[Revenue]]-sales[[#This Row],[Cost]]</f>
        <v>-5005</v>
      </c>
    </row>
    <row r="3657" spans="2:9" x14ac:dyDescent="0.25">
      <c r="B3657" t="s">
        <v>37</v>
      </c>
      <c r="C3657" t="s">
        <v>16</v>
      </c>
      <c r="D3657" t="s">
        <v>36</v>
      </c>
      <c r="E3657" s="1">
        <v>44411</v>
      </c>
      <c r="F3657" s="4">
        <v>2492</v>
      </c>
      <c r="G3657">
        <v>192</v>
      </c>
      <c r="H3657" s="3">
        <f>_xlfn.XLOOKUP(sales[[#This Row],[Product]],products[Product],products[Cost per box])*sales[[#This Row],[Boxes]]</f>
        <v>967.68000000000006</v>
      </c>
      <c r="I3657" s="4">
        <f>sales[[#This Row],[Revenue]]-sales[[#This Row],[Cost]]</f>
        <v>1524.32</v>
      </c>
    </row>
    <row r="3658" spans="2:9" x14ac:dyDescent="0.25">
      <c r="B3658" t="s">
        <v>49</v>
      </c>
      <c r="C3658" t="s">
        <v>6</v>
      </c>
      <c r="D3658" t="s">
        <v>26</v>
      </c>
      <c r="E3658" s="1">
        <v>44411</v>
      </c>
      <c r="F3658" s="4">
        <v>3115</v>
      </c>
      <c r="G3658">
        <v>184</v>
      </c>
      <c r="H3658" s="3">
        <f>_xlfn.XLOOKUP(sales[[#This Row],[Product]],products[Product],products[Cost per box])*sales[[#This Row],[Boxes]]</f>
        <v>1183.1199999999999</v>
      </c>
      <c r="I3658" s="4">
        <f>sales[[#This Row],[Revenue]]-sales[[#This Row],[Cost]]</f>
        <v>1931.88</v>
      </c>
    </row>
    <row r="3659" spans="2:9" x14ac:dyDescent="0.25">
      <c r="B3659" t="s">
        <v>5</v>
      </c>
      <c r="C3659" t="s">
        <v>27</v>
      </c>
      <c r="D3659" t="s">
        <v>24</v>
      </c>
      <c r="E3659" s="1">
        <v>44411</v>
      </c>
      <c r="F3659" s="4">
        <v>6664</v>
      </c>
      <c r="G3659">
        <v>303</v>
      </c>
      <c r="H3659" s="3">
        <f>_xlfn.XLOOKUP(sales[[#This Row],[Product]],products[Product],products[Cost per box])*sales[[#This Row],[Boxes]]</f>
        <v>3184.5299999999997</v>
      </c>
      <c r="I3659" s="4">
        <f>sales[[#This Row],[Revenue]]-sales[[#This Row],[Cost]]</f>
        <v>3479.4700000000003</v>
      </c>
    </row>
    <row r="3660" spans="2:9" x14ac:dyDescent="0.25">
      <c r="B3660" t="s">
        <v>15</v>
      </c>
      <c r="C3660" t="s">
        <v>16</v>
      </c>
      <c r="D3660" t="s">
        <v>30</v>
      </c>
      <c r="E3660" s="1">
        <v>44411</v>
      </c>
      <c r="F3660" s="4">
        <v>5859</v>
      </c>
      <c r="G3660">
        <v>700</v>
      </c>
      <c r="H3660" s="3">
        <f>_xlfn.XLOOKUP(sales[[#This Row],[Product]],products[Product],products[Cost per box])*sales[[#This Row],[Boxes]]</f>
        <v>2576</v>
      </c>
      <c r="I3660" s="4">
        <f>sales[[#This Row],[Revenue]]-sales[[#This Row],[Cost]]</f>
        <v>3283</v>
      </c>
    </row>
    <row r="3661" spans="2:9" x14ac:dyDescent="0.25">
      <c r="B3661" t="s">
        <v>39</v>
      </c>
      <c r="C3661" t="s">
        <v>6</v>
      </c>
      <c r="D3661" t="s">
        <v>45</v>
      </c>
      <c r="E3661" s="1">
        <v>44411</v>
      </c>
      <c r="F3661" s="4">
        <v>3486</v>
      </c>
      <c r="G3661">
        <v>233</v>
      </c>
      <c r="H3661" s="3">
        <f>_xlfn.XLOOKUP(sales[[#This Row],[Product]],products[Product],products[Cost per box])*sales[[#This Row],[Boxes]]</f>
        <v>1801.0900000000001</v>
      </c>
      <c r="I3661" s="4">
        <f>sales[[#This Row],[Revenue]]-sales[[#This Row],[Cost]]</f>
        <v>1684.9099999999999</v>
      </c>
    </row>
    <row r="3662" spans="2:9" x14ac:dyDescent="0.25">
      <c r="B3662" t="s">
        <v>33</v>
      </c>
      <c r="C3662" t="s">
        <v>11</v>
      </c>
      <c r="D3662" t="s">
        <v>45</v>
      </c>
      <c r="E3662" s="1">
        <v>44411</v>
      </c>
      <c r="F3662" s="4">
        <v>4963</v>
      </c>
      <c r="G3662">
        <v>276</v>
      </c>
      <c r="H3662" s="3">
        <f>_xlfn.XLOOKUP(sales[[#This Row],[Product]],products[Product],products[Cost per box])*sales[[#This Row],[Boxes]]</f>
        <v>2133.48</v>
      </c>
      <c r="I3662" s="4">
        <f>sales[[#This Row],[Revenue]]-sales[[#This Row],[Cost]]</f>
        <v>2829.52</v>
      </c>
    </row>
    <row r="3663" spans="2:9" x14ac:dyDescent="0.25">
      <c r="B3663" t="s">
        <v>40</v>
      </c>
      <c r="C3663" t="s">
        <v>9</v>
      </c>
      <c r="D3663" t="s">
        <v>22</v>
      </c>
      <c r="E3663" s="1">
        <v>44411</v>
      </c>
      <c r="F3663" s="4">
        <v>6321</v>
      </c>
      <c r="G3663">
        <v>422</v>
      </c>
      <c r="H3663" s="3">
        <f>_xlfn.XLOOKUP(sales[[#This Row],[Product]],products[Product],products[Cost per box])*sales[[#This Row],[Boxes]]</f>
        <v>3468.84</v>
      </c>
      <c r="I3663" s="4">
        <f>sales[[#This Row],[Revenue]]-sales[[#This Row],[Cost]]</f>
        <v>2852.16</v>
      </c>
    </row>
    <row r="3664" spans="2:9" x14ac:dyDescent="0.25">
      <c r="B3664" t="s">
        <v>15</v>
      </c>
      <c r="C3664" t="s">
        <v>27</v>
      </c>
      <c r="D3664" t="s">
        <v>7</v>
      </c>
      <c r="E3664" s="1">
        <v>44411</v>
      </c>
      <c r="F3664" s="4">
        <v>4249</v>
      </c>
      <c r="G3664">
        <v>164</v>
      </c>
      <c r="H3664" s="3">
        <f>_xlfn.XLOOKUP(sales[[#This Row],[Product]],products[Product],products[Cost per box])*sales[[#This Row],[Boxes]]</f>
        <v>844.6</v>
      </c>
      <c r="I3664" s="4">
        <f>sales[[#This Row],[Revenue]]-sales[[#This Row],[Cost]]</f>
        <v>3404.4</v>
      </c>
    </row>
    <row r="3665" spans="2:9" x14ac:dyDescent="0.25">
      <c r="B3665" t="s">
        <v>13</v>
      </c>
      <c r="C3665" t="s">
        <v>21</v>
      </c>
      <c r="D3665" t="s">
        <v>45</v>
      </c>
      <c r="E3665" s="1">
        <v>44411</v>
      </c>
      <c r="F3665" s="4">
        <v>427</v>
      </c>
      <c r="G3665">
        <v>27</v>
      </c>
      <c r="H3665" s="3">
        <f>_xlfn.XLOOKUP(sales[[#This Row],[Product]],products[Product],products[Cost per box])*sales[[#This Row],[Boxes]]</f>
        <v>208.71</v>
      </c>
      <c r="I3665" s="4">
        <f>sales[[#This Row],[Revenue]]-sales[[#This Row],[Cost]]</f>
        <v>218.29</v>
      </c>
    </row>
    <row r="3666" spans="2:9" x14ac:dyDescent="0.25">
      <c r="B3666" t="s">
        <v>51</v>
      </c>
      <c r="C3666" t="s">
        <v>27</v>
      </c>
      <c r="D3666" t="s">
        <v>30</v>
      </c>
      <c r="E3666" s="1">
        <v>44411</v>
      </c>
      <c r="F3666" s="4">
        <v>1029</v>
      </c>
      <c r="G3666">
        <v>129</v>
      </c>
      <c r="H3666" s="3">
        <f>_xlfn.XLOOKUP(sales[[#This Row],[Product]],products[Product],products[Cost per box])*sales[[#This Row],[Boxes]]</f>
        <v>474.72</v>
      </c>
      <c r="I3666" s="4">
        <f>sales[[#This Row],[Revenue]]-sales[[#This Row],[Cost]]</f>
        <v>554.28</v>
      </c>
    </row>
    <row r="3667" spans="2:9" x14ac:dyDescent="0.25">
      <c r="B3667" t="s">
        <v>13</v>
      </c>
      <c r="C3667" t="s">
        <v>6</v>
      </c>
      <c r="D3667" t="s">
        <v>24</v>
      </c>
      <c r="E3667" s="1">
        <v>44411</v>
      </c>
      <c r="F3667" s="4">
        <v>3388</v>
      </c>
      <c r="G3667">
        <v>170</v>
      </c>
      <c r="H3667" s="3">
        <f>_xlfn.XLOOKUP(sales[[#This Row],[Product]],products[Product],products[Cost per box])*sales[[#This Row],[Boxes]]</f>
        <v>1786.7</v>
      </c>
      <c r="I3667" s="4">
        <f>sales[[#This Row],[Revenue]]-sales[[#This Row],[Cost]]</f>
        <v>1601.3</v>
      </c>
    </row>
    <row r="3668" spans="2:9" x14ac:dyDescent="0.25">
      <c r="B3668" t="s">
        <v>29</v>
      </c>
      <c r="C3668" t="s">
        <v>16</v>
      </c>
      <c r="D3668" t="s">
        <v>38</v>
      </c>
      <c r="E3668" s="1">
        <v>44411</v>
      </c>
      <c r="F3668" s="4">
        <v>6314</v>
      </c>
      <c r="G3668">
        <v>234</v>
      </c>
      <c r="H3668" s="3">
        <f>_xlfn.XLOOKUP(sales[[#This Row],[Product]],products[Product],products[Cost per box])*sales[[#This Row],[Boxes]]</f>
        <v>2325.96</v>
      </c>
      <c r="I3668" s="4">
        <f>sales[[#This Row],[Revenue]]-sales[[#This Row],[Cost]]</f>
        <v>3988.04</v>
      </c>
    </row>
    <row r="3669" spans="2:9" x14ac:dyDescent="0.25">
      <c r="B3669" t="s">
        <v>51</v>
      </c>
      <c r="C3669" t="s">
        <v>16</v>
      </c>
      <c r="D3669" t="s">
        <v>45</v>
      </c>
      <c r="E3669" s="1">
        <v>44411</v>
      </c>
      <c r="F3669" s="4">
        <v>1918</v>
      </c>
      <c r="G3669">
        <v>107</v>
      </c>
      <c r="H3669" s="3">
        <f>_xlfn.XLOOKUP(sales[[#This Row],[Product]],products[Product],products[Cost per box])*sales[[#This Row],[Boxes]]</f>
        <v>827.11</v>
      </c>
      <c r="I3669" s="4">
        <f>sales[[#This Row],[Revenue]]-sales[[#This Row],[Cost]]</f>
        <v>1090.8899999999999</v>
      </c>
    </row>
    <row r="3670" spans="2:9" x14ac:dyDescent="0.25">
      <c r="B3670" t="s">
        <v>15</v>
      </c>
      <c r="C3670" t="s">
        <v>9</v>
      </c>
      <c r="D3670" t="s">
        <v>35</v>
      </c>
      <c r="E3670" s="1">
        <v>44411</v>
      </c>
      <c r="F3670" s="4">
        <v>5775</v>
      </c>
      <c r="G3670">
        <v>482</v>
      </c>
      <c r="H3670" s="3">
        <f>_xlfn.XLOOKUP(sales[[#This Row],[Product]],products[Product],products[Cost per box])*sales[[#This Row],[Boxes]]</f>
        <v>1277.3</v>
      </c>
      <c r="I3670" s="4">
        <f>sales[[#This Row],[Revenue]]-sales[[#This Row],[Cost]]</f>
        <v>4497.7</v>
      </c>
    </row>
    <row r="3671" spans="2:9" x14ac:dyDescent="0.25">
      <c r="B3671" t="s">
        <v>41</v>
      </c>
      <c r="C3671" t="s">
        <v>27</v>
      </c>
      <c r="D3671" t="s">
        <v>50</v>
      </c>
      <c r="E3671" s="1">
        <v>44411</v>
      </c>
      <c r="F3671" s="4">
        <v>2121</v>
      </c>
      <c r="G3671">
        <v>266</v>
      </c>
      <c r="H3671" s="3">
        <f>_xlfn.XLOOKUP(sales[[#This Row],[Product]],products[Product],products[Cost per box])*sales[[#This Row],[Boxes]]</f>
        <v>3301.06</v>
      </c>
      <c r="I3671" s="4">
        <f>sales[[#This Row],[Revenue]]-sales[[#This Row],[Cost]]</f>
        <v>-1180.06</v>
      </c>
    </row>
    <row r="3672" spans="2:9" x14ac:dyDescent="0.25">
      <c r="B3672" t="s">
        <v>23</v>
      </c>
      <c r="C3672" t="s">
        <v>21</v>
      </c>
      <c r="D3672" t="s">
        <v>24</v>
      </c>
      <c r="E3672" s="1">
        <v>44411</v>
      </c>
      <c r="F3672" s="4">
        <v>4312</v>
      </c>
      <c r="G3672">
        <v>227</v>
      </c>
      <c r="H3672" s="3">
        <f>_xlfn.XLOOKUP(sales[[#This Row],[Product]],products[Product],products[Cost per box])*sales[[#This Row],[Boxes]]</f>
        <v>2385.77</v>
      </c>
      <c r="I3672" s="4">
        <f>sales[[#This Row],[Revenue]]-sales[[#This Row],[Cost]]</f>
        <v>1926.23</v>
      </c>
    </row>
    <row r="3673" spans="2:9" x14ac:dyDescent="0.25">
      <c r="B3673" t="s">
        <v>10</v>
      </c>
      <c r="C3673" t="s">
        <v>6</v>
      </c>
      <c r="D3673" t="s">
        <v>38</v>
      </c>
      <c r="E3673" s="1">
        <v>44411</v>
      </c>
      <c r="F3673" s="4">
        <v>2681</v>
      </c>
      <c r="G3673">
        <v>108</v>
      </c>
      <c r="H3673" s="3">
        <f>_xlfn.XLOOKUP(sales[[#This Row],[Product]],products[Product],products[Cost per box])*sales[[#This Row],[Boxes]]</f>
        <v>1073.52</v>
      </c>
      <c r="I3673" s="4">
        <f>sales[[#This Row],[Revenue]]-sales[[#This Row],[Cost]]</f>
        <v>1607.48</v>
      </c>
    </row>
    <row r="3674" spans="2:9" x14ac:dyDescent="0.25">
      <c r="B3674" t="s">
        <v>20</v>
      </c>
      <c r="C3674" t="s">
        <v>6</v>
      </c>
      <c r="D3674" t="s">
        <v>35</v>
      </c>
      <c r="E3674" s="1">
        <v>44411</v>
      </c>
      <c r="F3674" s="4">
        <v>4858</v>
      </c>
      <c r="G3674">
        <v>405</v>
      </c>
      <c r="H3674" s="3">
        <f>_xlfn.XLOOKUP(sales[[#This Row],[Product]],products[Product],products[Cost per box])*sales[[#This Row],[Boxes]]</f>
        <v>1073.25</v>
      </c>
      <c r="I3674" s="4">
        <f>sales[[#This Row],[Revenue]]-sales[[#This Row],[Cost]]</f>
        <v>3784.75</v>
      </c>
    </row>
    <row r="3675" spans="2:9" x14ac:dyDescent="0.25">
      <c r="B3675" t="s">
        <v>18</v>
      </c>
      <c r="C3675" t="s">
        <v>9</v>
      </c>
      <c r="D3675" t="s">
        <v>19</v>
      </c>
      <c r="E3675" s="1">
        <v>44412</v>
      </c>
      <c r="F3675" s="4">
        <v>2947</v>
      </c>
      <c r="G3675">
        <v>156</v>
      </c>
      <c r="H3675" s="3">
        <f>_xlfn.XLOOKUP(sales[[#This Row],[Product]],products[Product],products[Cost per box])*sales[[#This Row],[Boxes]]</f>
        <v>1595.88</v>
      </c>
      <c r="I3675" s="4">
        <f>sales[[#This Row],[Revenue]]-sales[[#This Row],[Cost]]</f>
        <v>1351.12</v>
      </c>
    </row>
    <row r="3676" spans="2:9" x14ac:dyDescent="0.25">
      <c r="B3676" t="s">
        <v>49</v>
      </c>
      <c r="C3676" t="s">
        <v>21</v>
      </c>
      <c r="D3676" t="s">
        <v>7</v>
      </c>
      <c r="E3676" s="1">
        <v>44412</v>
      </c>
      <c r="F3676" s="4">
        <v>903</v>
      </c>
      <c r="G3676">
        <v>35</v>
      </c>
      <c r="H3676" s="3">
        <f>_xlfn.XLOOKUP(sales[[#This Row],[Product]],products[Product],products[Cost per box])*sales[[#This Row],[Boxes]]</f>
        <v>180.25</v>
      </c>
      <c r="I3676" s="4">
        <f>sales[[#This Row],[Revenue]]-sales[[#This Row],[Cost]]</f>
        <v>722.75</v>
      </c>
    </row>
    <row r="3677" spans="2:9" x14ac:dyDescent="0.25">
      <c r="B3677" t="s">
        <v>23</v>
      </c>
      <c r="C3677" t="s">
        <v>6</v>
      </c>
      <c r="D3677" t="s">
        <v>19</v>
      </c>
      <c r="E3677" s="1">
        <v>44412</v>
      </c>
      <c r="F3677" s="4">
        <v>6503</v>
      </c>
      <c r="G3677">
        <v>383</v>
      </c>
      <c r="H3677" s="3">
        <f>_xlfn.XLOOKUP(sales[[#This Row],[Product]],products[Product],products[Cost per box])*sales[[#This Row],[Boxes]]</f>
        <v>3918.09</v>
      </c>
      <c r="I3677" s="4">
        <f>sales[[#This Row],[Revenue]]-sales[[#This Row],[Cost]]</f>
        <v>2584.91</v>
      </c>
    </row>
    <row r="3678" spans="2:9" x14ac:dyDescent="0.25">
      <c r="B3678" t="s">
        <v>23</v>
      </c>
      <c r="C3678" t="s">
        <v>11</v>
      </c>
      <c r="D3678" t="s">
        <v>48</v>
      </c>
      <c r="E3678" s="1">
        <v>44412</v>
      </c>
      <c r="F3678" s="4">
        <v>1638</v>
      </c>
      <c r="G3678">
        <v>78</v>
      </c>
      <c r="H3678" s="3">
        <f>_xlfn.XLOOKUP(sales[[#This Row],[Product]],products[Product],products[Cost per box])*sales[[#This Row],[Boxes]]</f>
        <v>583.44000000000005</v>
      </c>
      <c r="I3678" s="4">
        <f>sales[[#This Row],[Revenue]]-sales[[#This Row],[Cost]]</f>
        <v>1054.56</v>
      </c>
    </row>
    <row r="3679" spans="2:9" x14ac:dyDescent="0.25">
      <c r="B3679" t="s">
        <v>15</v>
      </c>
      <c r="C3679" t="s">
        <v>6</v>
      </c>
      <c r="D3679" t="s">
        <v>7</v>
      </c>
      <c r="E3679" s="1">
        <v>44412</v>
      </c>
      <c r="F3679" s="4">
        <v>4046</v>
      </c>
      <c r="G3679">
        <v>162</v>
      </c>
      <c r="H3679" s="3">
        <f>_xlfn.XLOOKUP(sales[[#This Row],[Product]],products[Product],products[Cost per box])*sales[[#This Row],[Boxes]]</f>
        <v>834.30000000000007</v>
      </c>
      <c r="I3679" s="4">
        <f>sales[[#This Row],[Revenue]]-sales[[#This Row],[Cost]]</f>
        <v>3211.7</v>
      </c>
    </row>
    <row r="3680" spans="2:9" x14ac:dyDescent="0.25">
      <c r="B3680" t="s">
        <v>25</v>
      </c>
      <c r="C3680" t="s">
        <v>11</v>
      </c>
      <c r="D3680" t="s">
        <v>14</v>
      </c>
      <c r="E3680" s="1">
        <v>44412</v>
      </c>
      <c r="F3680" s="4">
        <v>1393</v>
      </c>
      <c r="G3680">
        <v>140</v>
      </c>
      <c r="H3680" s="3">
        <f>_xlfn.XLOOKUP(sales[[#This Row],[Product]],products[Product],products[Cost per box])*sales[[#This Row],[Boxes]]</f>
        <v>883.4</v>
      </c>
      <c r="I3680" s="4">
        <f>sales[[#This Row],[Revenue]]-sales[[#This Row],[Cost]]</f>
        <v>509.6</v>
      </c>
    </row>
    <row r="3681" spans="2:9" x14ac:dyDescent="0.25">
      <c r="B3681" t="s">
        <v>13</v>
      </c>
      <c r="C3681" t="s">
        <v>27</v>
      </c>
      <c r="D3681" t="s">
        <v>42</v>
      </c>
      <c r="E3681" s="1">
        <v>44412</v>
      </c>
      <c r="F3681" s="4">
        <v>5565</v>
      </c>
      <c r="G3681">
        <v>429</v>
      </c>
      <c r="H3681" s="3">
        <f>_xlfn.XLOOKUP(sales[[#This Row],[Product]],products[Product],products[Cost per box])*sales[[#This Row],[Boxes]]</f>
        <v>2033.46</v>
      </c>
      <c r="I3681" s="4">
        <f>sales[[#This Row],[Revenue]]-sales[[#This Row],[Cost]]</f>
        <v>3531.54</v>
      </c>
    </row>
    <row r="3682" spans="2:9" x14ac:dyDescent="0.25">
      <c r="B3682" t="s">
        <v>41</v>
      </c>
      <c r="C3682" t="s">
        <v>16</v>
      </c>
      <c r="D3682" t="s">
        <v>44</v>
      </c>
      <c r="E3682" s="1">
        <v>44412</v>
      </c>
      <c r="F3682" s="4">
        <v>4480</v>
      </c>
      <c r="G3682">
        <v>180</v>
      </c>
      <c r="H3682" s="3">
        <f>_xlfn.XLOOKUP(sales[[#This Row],[Product]],products[Product],products[Cost per box])*sales[[#This Row],[Boxes]]</f>
        <v>1722.6000000000001</v>
      </c>
      <c r="I3682" s="4">
        <f>sales[[#This Row],[Revenue]]-sales[[#This Row],[Cost]]</f>
        <v>2757.3999999999996</v>
      </c>
    </row>
    <row r="3683" spans="2:9" x14ac:dyDescent="0.25">
      <c r="B3683" t="s">
        <v>32</v>
      </c>
      <c r="C3683" t="s">
        <v>27</v>
      </c>
      <c r="D3683" t="s">
        <v>35</v>
      </c>
      <c r="E3683" s="1">
        <v>44412</v>
      </c>
      <c r="F3683" s="4">
        <v>5110</v>
      </c>
      <c r="G3683">
        <v>365</v>
      </c>
      <c r="H3683" s="3">
        <f>_xlfn.XLOOKUP(sales[[#This Row],[Product]],products[Product],products[Cost per box])*sales[[#This Row],[Boxes]]</f>
        <v>967.25</v>
      </c>
      <c r="I3683" s="4">
        <f>sales[[#This Row],[Revenue]]-sales[[#This Row],[Cost]]</f>
        <v>4142.75</v>
      </c>
    </row>
    <row r="3684" spans="2:9" x14ac:dyDescent="0.25">
      <c r="B3684" t="s">
        <v>10</v>
      </c>
      <c r="C3684" t="s">
        <v>16</v>
      </c>
      <c r="D3684" t="s">
        <v>36</v>
      </c>
      <c r="E3684" s="1">
        <v>44412</v>
      </c>
      <c r="F3684" s="4">
        <v>3640</v>
      </c>
      <c r="G3684">
        <v>280</v>
      </c>
      <c r="H3684" s="3">
        <f>_xlfn.XLOOKUP(sales[[#This Row],[Product]],products[Product],products[Cost per box])*sales[[#This Row],[Boxes]]</f>
        <v>1411.2</v>
      </c>
      <c r="I3684" s="4">
        <f>sales[[#This Row],[Revenue]]-sales[[#This Row],[Cost]]</f>
        <v>2228.8000000000002</v>
      </c>
    </row>
    <row r="3685" spans="2:9" x14ac:dyDescent="0.25">
      <c r="B3685" t="s">
        <v>39</v>
      </c>
      <c r="C3685" t="s">
        <v>21</v>
      </c>
      <c r="D3685" t="s">
        <v>30</v>
      </c>
      <c r="E3685" s="1">
        <v>44412</v>
      </c>
      <c r="F3685" s="4">
        <v>3325</v>
      </c>
      <c r="G3685">
        <v>665</v>
      </c>
      <c r="H3685" s="3">
        <f>_xlfn.XLOOKUP(sales[[#This Row],[Product]],products[Product],products[Cost per box])*sales[[#This Row],[Boxes]]</f>
        <v>2447.2000000000003</v>
      </c>
      <c r="I3685" s="4">
        <f>sales[[#This Row],[Revenue]]-sales[[#This Row],[Cost]]</f>
        <v>877.79999999999973</v>
      </c>
    </row>
    <row r="3686" spans="2:9" x14ac:dyDescent="0.25">
      <c r="B3686" t="s">
        <v>15</v>
      </c>
      <c r="C3686" t="s">
        <v>16</v>
      </c>
      <c r="D3686" t="s">
        <v>22</v>
      </c>
      <c r="E3686" s="1">
        <v>44412</v>
      </c>
      <c r="F3686" s="4">
        <v>2786</v>
      </c>
      <c r="G3686">
        <v>186</v>
      </c>
      <c r="H3686" s="3">
        <f>_xlfn.XLOOKUP(sales[[#This Row],[Product]],products[Product],products[Cost per box])*sales[[#This Row],[Boxes]]</f>
        <v>1528.92</v>
      </c>
      <c r="I3686" s="4">
        <f>sales[[#This Row],[Revenue]]-sales[[#This Row],[Cost]]</f>
        <v>1257.08</v>
      </c>
    </row>
    <row r="3687" spans="2:9" x14ac:dyDescent="0.25">
      <c r="B3687" t="s">
        <v>13</v>
      </c>
      <c r="C3687" t="s">
        <v>27</v>
      </c>
      <c r="D3687" t="s">
        <v>47</v>
      </c>
      <c r="E3687" s="1">
        <v>44412</v>
      </c>
      <c r="F3687" s="4">
        <v>1827</v>
      </c>
      <c r="G3687">
        <v>108</v>
      </c>
      <c r="H3687" s="3">
        <f>_xlfn.XLOOKUP(sales[[#This Row],[Product]],products[Product],products[Cost per box])*sales[[#This Row],[Boxes]]</f>
        <v>568.07999999999993</v>
      </c>
      <c r="I3687" s="4">
        <f>sales[[#This Row],[Revenue]]-sales[[#This Row],[Cost]]</f>
        <v>1258.92</v>
      </c>
    </row>
    <row r="3688" spans="2:9" x14ac:dyDescent="0.25">
      <c r="B3688" t="s">
        <v>20</v>
      </c>
      <c r="C3688" t="s">
        <v>9</v>
      </c>
      <c r="D3688" t="s">
        <v>24</v>
      </c>
      <c r="E3688" s="1">
        <v>44412</v>
      </c>
      <c r="F3688" s="4">
        <v>3178</v>
      </c>
      <c r="G3688">
        <v>152</v>
      </c>
      <c r="H3688" s="3">
        <f>_xlfn.XLOOKUP(sales[[#This Row],[Product]],products[Product],products[Cost per box])*sales[[#This Row],[Boxes]]</f>
        <v>1597.52</v>
      </c>
      <c r="I3688" s="4">
        <f>sales[[#This Row],[Revenue]]-sales[[#This Row],[Cost]]</f>
        <v>1580.48</v>
      </c>
    </row>
    <row r="3689" spans="2:9" x14ac:dyDescent="0.25">
      <c r="B3689" t="s">
        <v>15</v>
      </c>
      <c r="C3689" t="s">
        <v>16</v>
      </c>
      <c r="D3689" t="s">
        <v>24</v>
      </c>
      <c r="E3689" s="1">
        <v>44412</v>
      </c>
      <c r="F3689" s="4">
        <v>5516</v>
      </c>
      <c r="G3689">
        <v>276</v>
      </c>
      <c r="H3689" s="3">
        <f>_xlfn.XLOOKUP(sales[[#This Row],[Product]],products[Product],products[Cost per box])*sales[[#This Row],[Boxes]]</f>
        <v>2900.7599999999998</v>
      </c>
      <c r="I3689" s="4">
        <f>sales[[#This Row],[Revenue]]-sales[[#This Row],[Cost]]</f>
        <v>2615.2400000000002</v>
      </c>
    </row>
    <row r="3690" spans="2:9" x14ac:dyDescent="0.25">
      <c r="B3690" t="s">
        <v>46</v>
      </c>
      <c r="C3690" t="s">
        <v>9</v>
      </c>
      <c r="D3690" t="s">
        <v>30</v>
      </c>
      <c r="E3690" s="1">
        <v>44412</v>
      </c>
      <c r="F3690" s="4">
        <v>4970</v>
      </c>
      <c r="G3690">
        <v>980</v>
      </c>
      <c r="H3690" s="3">
        <f>_xlfn.XLOOKUP(sales[[#This Row],[Product]],products[Product],products[Cost per box])*sales[[#This Row],[Boxes]]</f>
        <v>3606.4</v>
      </c>
      <c r="I3690" s="4">
        <f>sales[[#This Row],[Revenue]]-sales[[#This Row],[Cost]]</f>
        <v>1363.6</v>
      </c>
    </row>
    <row r="3691" spans="2:9" x14ac:dyDescent="0.25">
      <c r="B3691" t="s">
        <v>49</v>
      </c>
      <c r="C3691" t="s">
        <v>6</v>
      </c>
      <c r="D3691" t="s">
        <v>22</v>
      </c>
      <c r="E3691" s="1">
        <v>44412</v>
      </c>
      <c r="F3691" s="4">
        <v>4683</v>
      </c>
      <c r="G3691">
        <v>361</v>
      </c>
      <c r="H3691" s="3">
        <f>_xlfn.XLOOKUP(sales[[#This Row],[Product]],products[Product],products[Cost per box])*sales[[#This Row],[Boxes]]</f>
        <v>2967.42</v>
      </c>
      <c r="I3691" s="4">
        <f>sales[[#This Row],[Revenue]]-sales[[#This Row],[Cost]]</f>
        <v>1715.58</v>
      </c>
    </row>
    <row r="3692" spans="2:9" x14ac:dyDescent="0.25">
      <c r="B3692" t="s">
        <v>39</v>
      </c>
      <c r="C3692" t="s">
        <v>27</v>
      </c>
      <c r="D3692" t="s">
        <v>48</v>
      </c>
      <c r="E3692" s="1">
        <v>44412</v>
      </c>
      <c r="F3692" s="4">
        <v>7644</v>
      </c>
      <c r="G3692">
        <v>348</v>
      </c>
      <c r="H3692" s="3">
        <f>_xlfn.XLOOKUP(sales[[#This Row],[Product]],products[Product],products[Cost per box])*sales[[#This Row],[Boxes]]</f>
        <v>2603.04</v>
      </c>
      <c r="I3692" s="4">
        <f>sales[[#This Row],[Revenue]]-sales[[#This Row],[Cost]]</f>
        <v>5040.96</v>
      </c>
    </row>
    <row r="3693" spans="2:9" x14ac:dyDescent="0.25">
      <c r="B3693" t="s">
        <v>37</v>
      </c>
      <c r="C3693" t="s">
        <v>27</v>
      </c>
      <c r="D3693" t="s">
        <v>35</v>
      </c>
      <c r="E3693" s="1">
        <v>44412</v>
      </c>
      <c r="F3693" s="4">
        <v>3094</v>
      </c>
      <c r="G3693">
        <v>258</v>
      </c>
      <c r="H3693" s="3">
        <f>_xlfn.XLOOKUP(sales[[#This Row],[Product]],products[Product],products[Cost per box])*sales[[#This Row],[Boxes]]</f>
        <v>683.69999999999993</v>
      </c>
      <c r="I3693" s="4">
        <f>sales[[#This Row],[Revenue]]-sales[[#This Row],[Cost]]</f>
        <v>2410.3000000000002</v>
      </c>
    </row>
    <row r="3694" spans="2:9" x14ac:dyDescent="0.25">
      <c r="B3694" t="s">
        <v>32</v>
      </c>
      <c r="C3694" t="s">
        <v>9</v>
      </c>
      <c r="D3694" t="s">
        <v>50</v>
      </c>
      <c r="E3694" s="1">
        <v>44412</v>
      </c>
      <c r="F3694" s="4">
        <v>3521</v>
      </c>
      <c r="G3694">
        <v>353</v>
      </c>
      <c r="H3694" s="3">
        <f>_xlfn.XLOOKUP(sales[[#This Row],[Product]],products[Product],products[Cost per box])*sales[[#This Row],[Boxes]]</f>
        <v>4380.7300000000005</v>
      </c>
      <c r="I3694" s="4">
        <f>sales[[#This Row],[Revenue]]-sales[[#This Row],[Cost]]</f>
        <v>-859.73000000000047</v>
      </c>
    </row>
    <row r="3695" spans="2:9" x14ac:dyDescent="0.25">
      <c r="B3695" t="s">
        <v>13</v>
      </c>
      <c r="C3695" t="s">
        <v>9</v>
      </c>
      <c r="D3695" t="s">
        <v>31</v>
      </c>
      <c r="E3695" s="1">
        <v>44412</v>
      </c>
      <c r="F3695" s="4">
        <v>399</v>
      </c>
      <c r="G3695">
        <v>40</v>
      </c>
      <c r="H3695" s="3">
        <f>_xlfn.XLOOKUP(sales[[#This Row],[Product]],products[Product],products[Cost per box])*sales[[#This Row],[Boxes]]</f>
        <v>228.79999999999998</v>
      </c>
      <c r="I3695" s="4">
        <f>sales[[#This Row],[Revenue]]-sales[[#This Row],[Cost]]</f>
        <v>170.20000000000002</v>
      </c>
    </row>
    <row r="3696" spans="2:9" x14ac:dyDescent="0.25">
      <c r="B3696" t="s">
        <v>29</v>
      </c>
      <c r="C3696" t="s">
        <v>16</v>
      </c>
      <c r="D3696" t="s">
        <v>28</v>
      </c>
      <c r="E3696" s="1">
        <v>44412</v>
      </c>
      <c r="F3696" s="4">
        <v>4081</v>
      </c>
      <c r="G3696">
        <v>454</v>
      </c>
      <c r="H3696" s="3">
        <f>_xlfn.XLOOKUP(sales[[#This Row],[Product]],products[Product],products[Cost per box])*sales[[#This Row],[Boxes]]</f>
        <v>1253.04</v>
      </c>
      <c r="I3696" s="4">
        <f>sales[[#This Row],[Revenue]]-sales[[#This Row],[Cost]]</f>
        <v>2827.96</v>
      </c>
    </row>
    <row r="3697" spans="2:9" x14ac:dyDescent="0.25">
      <c r="B3697" t="s">
        <v>49</v>
      </c>
      <c r="C3697" t="s">
        <v>21</v>
      </c>
      <c r="D3697" t="s">
        <v>52</v>
      </c>
      <c r="E3697" s="1">
        <v>44412</v>
      </c>
      <c r="F3697" s="4">
        <v>6993</v>
      </c>
      <c r="G3697">
        <v>318</v>
      </c>
      <c r="H3697" s="3">
        <f>_xlfn.XLOOKUP(sales[[#This Row],[Product]],products[Product],products[Cost per box])*sales[[#This Row],[Boxes]]</f>
        <v>1055.76</v>
      </c>
      <c r="I3697" s="4">
        <f>sales[[#This Row],[Revenue]]-sales[[#This Row],[Cost]]</f>
        <v>5937.24</v>
      </c>
    </row>
    <row r="3698" spans="2:9" x14ac:dyDescent="0.25">
      <c r="B3698" t="s">
        <v>5</v>
      </c>
      <c r="C3698" t="s">
        <v>11</v>
      </c>
      <c r="D3698" t="s">
        <v>43</v>
      </c>
      <c r="E3698" s="1">
        <v>44412</v>
      </c>
      <c r="F3698" s="4">
        <v>2114</v>
      </c>
      <c r="G3698">
        <v>118</v>
      </c>
      <c r="H3698" s="3">
        <f>_xlfn.XLOOKUP(sales[[#This Row],[Product]],products[Product],products[Cost per box])*sales[[#This Row],[Boxes]]</f>
        <v>454.3</v>
      </c>
      <c r="I3698" s="4">
        <f>sales[[#This Row],[Revenue]]-sales[[#This Row],[Cost]]</f>
        <v>1659.7</v>
      </c>
    </row>
    <row r="3699" spans="2:9" x14ac:dyDescent="0.25">
      <c r="B3699" t="s">
        <v>5</v>
      </c>
      <c r="C3699" t="s">
        <v>9</v>
      </c>
      <c r="D3699" t="s">
        <v>47</v>
      </c>
      <c r="E3699" s="1">
        <v>44412</v>
      </c>
      <c r="F3699" s="4">
        <v>6314</v>
      </c>
      <c r="G3699">
        <v>372</v>
      </c>
      <c r="H3699" s="3">
        <f>_xlfn.XLOOKUP(sales[[#This Row],[Product]],products[Product],products[Cost per box])*sales[[#This Row],[Boxes]]</f>
        <v>1956.72</v>
      </c>
      <c r="I3699" s="4">
        <f>sales[[#This Row],[Revenue]]-sales[[#This Row],[Cost]]</f>
        <v>4357.28</v>
      </c>
    </row>
    <row r="3700" spans="2:9" x14ac:dyDescent="0.25">
      <c r="B3700" t="s">
        <v>40</v>
      </c>
      <c r="C3700" t="s">
        <v>16</v>
      </c>
      <c r="D3700" t="s">
        <v>52</v>
      </c>
      <c r="E3700" s="1">
        <v>44412</v>
      </c>
      <c r="F3700" s="4">
        <v>7245</v>
      </c>
      <c r="G3700">
        <v>290</v>
      </c>
      <c r="H3700" s="3">
        <f>_xlfn.XLOOKUP(sales[[#This Row],[Product]],products[Product],products[Cost per box])*sales[[#This Row],[Boxes]]</f>
        <v>962.8</v>
      </c>
      <c r="I3700" s="4">
        <f>sales[[#This Row],[Revenue]]-sales[[#This Row],[Cost]]</f>
        <v>6282.2</v>
      </c>
    </row>
    <row r="3701" spans="2:9" x14ac:dyDescent="0.25">
      <c r="B3701" t="s">
        <v>46</v>
      </c>
      <c r="C3701" t="s">
        <v>21</v>
      </c>
      <c r="D3701" t="s">
        <v>44</v>
      </c>
      <c r="E3701" s="1">
        <v>44412</v>
      </c>
      <c r="F3701" s="4">
        <v>4284</v>
      </c>
      <c r="G3701">
        <v>179</v>
      </c>
      <c r="H3701" s="3">
        <f>_xlfn.XLOOKUP(sales[[#This Row],[Product]],products[Product],products[Cost per box])*sales[[#This Row],[Boxes]]</f>
        <v>1713.03</v>
      </c>
      <c r="I3701" s="4">
        <f>sales[[#This Row],[Revenue]]-sales[[#This Row],[Cost]]</f>
        <v>2570.9700000000003</v>
      </c>
    </row>
    <row r="3702" spans="2:9" x14ac:dyDescent="0.25">
      <c r="B3702" t="s">
        <v>18</v>
      </c>
      <c r="C3702" t="s">
        <v>21</v>
      </c>
      <c r="D3702" t="s">
        <v>44</v>
      </c>
      <c r="E3702" s="1">
        <v>44412</v>
      </c>
      <c r="F3702" s="4">
        <v>203</v>
      </c>
      <c r="G3702">
        <v>10</v>
      </c>
      <c r="H3702" s="3">
        <f>_xlfn.XLOOKUP(sales[[#This Row],[Product]],products[Product],products[Cost per box])*sales[[#This Row],[Boxes]]</f>
        <v>95.7</v>
      </c>
      <c r="I3702" s="4">
        <f>sales[[#This Row],[Revenue]]-sales[[#This Row],[Cost]]</f>
        <v>107.3</v>
      </c>
    </row>
    <row r="3703" spans="2:9" x14ac:dyDescent="0.25">
      <c r="B3703" t="s">
        <v>46</v>
      </c>
      <c r="C3703" t="s">
        <v>11</v>
      </c>
      <c r="D3703" t="s">
        <v>42</v>
      </c>
      <c r="E3703" s="1">
        <v>44412</v>
      </c>
      <c r="F3703" s="4">
        <v>4970</v>
      </c>
      <c r="G3703">
        <v>332</v>
      </c>
      <c r="H3703" s="3">
        <f>_xlfn.XLOOKUP(sales[[#This Row],[Product]],products[Product],products[Cost per box])*sales[[#This Row],[Boxes]]</f>
        <v>1573.68</v>
      </c>
      <c r="I3703" s="4">
        <f>sales[[#This Row],[Revenue]]-sales[[#This Row],[Cost]]</f>
        <v>3396.3199999999997</v>
      </c>
    </row>
    <row r="3704" spans="2:9" x14ac:dyDescent="0.25">
      <c r="B3704" t="s">
        <v>20</v>
      </c>
      <c r="C3704" t="s">
        <v>11</v>
      </c>
      <c r="D3704" t="s">
        <v>31</v>
      </c>
      <c r="E3704" s="1">
        <v>44412</v>
      </c>
      <c r="F3704" s="4">
        <v>1386</v>
      </c>
      <c r="G3704">
        <v>139</v>
      </c>
      <c r="H3704" s="3">
        <f>_xlfn.XLOOKUP(sales[[#This Row],[Product]],products[Product],products[Cost per box])*sales[[#This Row],[Boxes]]</f>
        <v>795.07999999999993</v>
      </c>
      <c r="I3704" s="4">
        <f>sales[[#This Row],[Revenue]]-sales[[#This Row],[Cost]]</f>
        <v>590.92000000000007</v>
      </c>
    </row>
    <row r="3705" spans="2:9" x14ac:dyDescent="0.25">
      <c r="B3705" t="s">
        <v>13</v>
      </c>
      <c r="C3705" t="s">
        <v>27</v>
      </c>
      <c r="D3705" t="s">
        <v>30</v>
      </c>
      <c r="E3705" s="1">
        <v>44412</v>
      </c>
      <c r="F3705" s="4">
        <v>2443</v>
      </c>
      <c r="G3705">
        <v>349</v>
      </c>
      <c r="H3705" s="3">
        <f>_xlfn.XLOOKUP(sales[[#This Row],[Product]],products[Product],products[Cost per box])*sales[[#This Row],[Boxes]]</f>
        <v>1284.3200000000002</v>
      </c>
      <c r="I3705" s="4">
        <f>sales[[#This Row],[Revenue]]-sales[[#This Row],[Cost]]</f>
        <v>1158.6799999999998</v>
      </c>
    </row>
    <row r="3706" spans="2:9" x14ac:dyDescent="0.25">
      <c r="B3706" t="s">
        <v>49</v>
      </c>
      <c r="C3706" t="s">
        <v>16</v>
      </c>
      <c r="D3706" t="s">
        <v>12</v>
      </c>
      <c r="E3706" s="1">
        <v>44412</v>
      </c>
      <c r="F3706" s="4">
        <v>8386</v>
      </c>
      <c r="G3706">
        <v>350</v>
      </c>
      <c r="H3706" s="3">
        <f>_xlfn.XLOOKUP(sales[[#This Row],[Product]],products[Product],products[Cost per box])*sales[[#This Row],[Boxes]]</f>
        <v>2950.5</v>
      </c>
      <c r="I3706" s="4">
        <f>sales[[#This Row],[Revenue]]-sales[[#This Row],[Cost]]</f>
        <v>5435.5</v>
      </c>
    </row>
    <row r="3707" spans="2:9" x14ac:dyDescent="0.25">
      <c r="B3707" t="s">
        <v>39</v>
      </c>
      <c r="C3707" t="s">
        <v>27</v>
      </c>
      <c r="D3707" t="s">
        <v>7</v>
      </c>
      <c r="E3707" s="1">
        <v>44412</v>
      </c>
      <c r="F3707" s="4">
        <v>1176</v>
      </c>
      <c r="G3707">
        <v>44</v>
      </c>
      <c r="H3707" s="3">
        <f>_xlfn.XLOOKUP(sales[[#This Row],[Product]],products[Product],products[Cost per box])*sales[[#This Row],[Boxes]]</f>
        <v>226.60000000000002</v>
      </c>
      <c r="I3707" s="4">
        <f>sales[[#This Row],[Revenue]]-sales[[#This Row],[Cost]]</f>
        <v>949.4</v>
      </c>
    </row>
    <row r="3708" spans="2:9" x14ac:dyDescent="0.25">
      <c r="B3708" t="s">
        <v>5</v>
      </c>
      <c r="C3708" t="s">
        <v>6</v>
      </c>
      <c r="D3708" t="s">
        <v>44</v>
      </c>
      <c r="E3708" s="1">
        <v>44412</v>
      </c>
      <c r="F3708" s="4">
        <v>8582</v>
      </c>
      <c r="G3708">
        <v>391</v>
      </c>
      <c r="H3708" s="3">
        <f>_xlfn.XLOOKUP(sales[[#This Row],[Product]],products[Product],products[Cost per box])*sales[[#This Row],[Boxes]]</f>
        <v>3741.87</v>
      </c>
      <c r="I3708" s="4">
        <f>sales[[#This Row],[Revenue]]-sales[[#This Row],[Cost]]</f>
        <v>4840.13</v>
      </c>
    </row>
    <row r="3709" spans="2:9" x14ac:dyDescent="0.25">
      <c r="B3709" t="s">
        <v>5</v>
      </c>
      <c r="C3709" t="s">
        <v>11</v>
      </c>
      <c r="D3709" t="s">
        <v>17</v>
      </c>
      <c r="E3709" s="1">
        <v>44412</v>
      </c>
      <c r="F3709" s="4">
        <v>8148</v>
      </c>
      <c r="G3709">
        <v>510</v>
      </c>
      <c r="H3709" s="3">
        <f>_xlfn.XLOOKUP(sales[[#This Row],[Product]],products[Product],products[Cost per box])*sales[[#This Row],[Boxes]]</f>
        <v>3468</v>
      </c>
      <c r="I3709" s="4">
        <f>sales[[#This Row],[Revenue]]-sales[[#This Row],[Cost]]</f>
        <v>4680</v>
      </c>
    </row>
    <row r="3710" spans="2:9" x14ac:dyDescent="0.25">
      <c r="B3710" t="s">
        <v>34</v>
      </c>
      <c r="C3710" t="s">
        <v>27</v>
      </c>
      <c r="D3710" t="s">
        <v>52</v>
      </c>
      <c r="E3710" s="1">
        <v>44412</v>
      </c>
      <c r="F3710" s="4">
        <v>448</v>
      </c>
      <c r="G3710">
        <v>18</v>
      </c>
      <c r="H3710" s="3">
        <f>_xlfn.XLOOKUP(sales[[#This Row],[Product]],products[Product],products[Cost per box])*sales[[#This Row],[Boxes]]</f>
        <v>59.76</v>
      </c>
      <c r="I3710" s="4">
        <f>sales[[#This Row],[Revenue]]-sales[[#This Row],[Cost]]</f>
        <v>388.24</v>
      </c>
    </row>
    <row r="3711" spans="2:9" x14ac:dyDescent="0.25">
      <c r="B3711" t="s">
        <v>51</v>
      </c>
      <c r="C3711" t="s">
        <v>6</v>
      </c>
      <c r="D3711" t="s">
        <v>42</v>
      </c>
      <c r="E3711" s="1">
        <v>44412</v>
      </c>
      <c r="F3711" s="4">
        <v>7175</v>
      </c>
      <c r="G3711">
        <v>449</v>
      </c>
      <c r="H3711" s="3">
        <f>_xlfn.XLOOKUP(sales[[#This Row],[Product]],products[Product],products[Cost per box])*sales[[#This Row],[Boxes]]</f>
        <v>2128.2600000000002</v>
      </c>
      <c r="I3711" s="4">
        <f>sales[[#This Row],[Revenue]]-sales[[#This Row],[Cost]]</f>
        <v>5046.74</v>
      </c>
    </row>
    <row r="3712" spans="2:9" x14ac:dyDescent="0.25">
      <c r="B3712" t="s">
        <v>29</v>
      </c>
      <c r="C3712" t="s">
        <v>16</v>
      </c>
      <c r="D3712" t="s">
        <v>26</v>
      </c>
      <c r="E3712" s="1">
        <v>44412</v>
      </c>
      <c r="F3712" s="4">
        <v>4151</v>
      </c>
      <c r="G3712">
        <v>231</v>
      </c>
      <c r="H3712" s="3">
        <f>_xlfn.XLOOKUP(sales[[#This Row],[Product]],products[Product],products[Cost per box])*sales[[#This Row],[Boxes]]</f>
        <v>1485.33</v>
      </c>
      <c r="I3712" s="4">
        <f>sales[[#This Row],[Revenue]]-sales[[#This Row],[Cost]]</f>
        <v>2665.67</v>
      </c>
    </row>
    <row r="3713" spans="2:9" x14ac:dyDescent="0.25">
      <c r="B3713" t="s">
        <v>23</v>
      </c>
      <c r="C3713" t="s">
        <v>9</v>
      </c>
      <c r="D3713" t="s">
        <v>7</v>
      </c>
      <c r="E3713" s="1">
        <v>44412</v>
      </c>
      <c r="F3713" s="4">
        <v>406</v>
      </c>
      <c r="G3713">
        <v>16</v>
      </c>
      <c r="H3713" s="3">
        <f>_xlfn.XLOOKUP(sales[[#This Row],[Product]],products[Product],products[Cost per box])*sales[[#This Row],[Boxes]]</f>
        <v>82.4</v>
      </c>
      <c r="I3713" s="4">
        <f>sales[[#This Row],[Revenue]]-sales[[#This Row],[Cost]]</f>
        <v>323.60000000000002</v>
      </c>
    </row>
    <row r="3714" spans="2:9" x14ac:dyDescent="0.25">
      <c r="B3714" t="s">
        <v>46</v>
      </c>
      <c r="C3714" t="s">
        <v>6</v>
      </c>
      <c r="D3714" t="s">
        <v>45</v>
      </c>
      <c r="E3714" s="1">
        <v>44412</v>
      </c>
      <c r="F3714" s="4">
        <v>1043</v>
      </c>
      <c r="G3714">
        <v>70</v>
      </c>
      <c r="H3714" s="3">
        <f>_xlfn.XLOOKUP(sales[[#This Row],[Product]],products[Product],products[Cost per box])*sales[[#This Row],[Boxes]]</f>
        <v>541.1</v>
      </c>
      <c r="I3714" s="4">
        <f>sales[[#This Row],[Revenue]]-sales[[#This Row],[Cost]]</f>
        <v>501.9</v>
      </c>
    </row>
    <row r="3715" spans="2:9" x14ac:dyDescent="0.25">
      <c r="B3715" t="s">
        <v>49</v>
      </c>
      <c r="C3715" t="s">
        <v>11</v>
      </c>
      <c r="D3715" t="s">
        <v>17</v>
      </c>
      <c r="E3715" s="1">
        <v>44412</v>
      </c>
      <c r="F3715" s="4">
        <v>4291</v>
      </c>
      <c r="G3715">
        <v>307</v>
      </c>
      <c r="H3715" s="3">
        <f>_xlfn.XLOOKUP(sales[[#This Row],[Product]],products[Product],products[Cost per box])*sales[[#This Row],[Boxes]]</f>
        <v>2087.6</v>
      </c>
      <c r="I3715" s="4">
        <f>sales[[#This Row],[Revenue]]-sales[[#This Row],[Cost]]</f>
        <v>2203.4</v>
      </c>
    </row>
    <row r="3716" spans="2:9" x14ac:dyDescent="0.25">
      <c r="B3716" t="s">
        <v>32</v>
      </c>
      <c r="C3716" t="s">
        <v>21</v>
      </c>
      <c r="D3716" t="s">
        <v>36</v>
      </c>
      <c r="E3716" s="1">
        <v>44412</v>
      </c>
      <c r="F3716" s="4">
        <v>3542</v>
      </c>
      <c r="G3716">
        <v>222</v>
      </c>
      <c r="H3716" s="3">
        <f>_xlfn.XLOOKUP(sales[[#This Row],[Product]],products[Product],products[Cost per box])*sales[[#This Row],[Boxes]]</f>
        <v>1118.8800000000001</v>
      </c>
      <c r="I3716" s="4">
        <f>sales[[#This Row],[Revenue]]-sales[[#This Row],[Cost]]</f>
        <v>2423.12</v>
      </c>
    </row>
    <row r="3717" spans="2:9" x14ac:dyDescent="0.25">
      <c r="B3717" t="s">
        <v>32</v>
      </c>
      <c r="C3717" t="s">
        <v>11</v>
      </c>
      <c r="D3717" t="s">
        <v>7</v>
      </c>
      <c r="E3717" s="1">
        <v>44412</v>
      </c>
      <c r="F3717" s="4">
        <v>7056</v>
      </c>
      <c r="G3717">
        <v>262</v>
      </c>
      <c r="H3717" s="3">
        <f>_xlfn.XLOOKUP(sales[[#This Row],[Product]],products[Product],products[Cost per box])*sales[[#This Row],[Boxes]]</f>
        <v>1349.3000000000002</v>
      </c>
      <c r="I3717" s="4">
        <f>sales[[#This Row],[Revenue]]-sales[[#This Row],[Cost]]</f>
        <v>5706.7</v>
      </c>
    </row>
    <row r="3718" spans="2:9" x14ac:dyDescent="0.25">
      <c r="B3718" t="s">
        <v>29</v>
      </c>
      <c r="C3718" t="s">
        <v>27</v>
      </c>
      <c r="D3718" t="s">
        <v>14</v>
      </c>
      <c r="E3718" s="1">
        <v>44412</v>
      </c>
      <c r="F3718" s="4">
        <v>3969</v>
      </c>
      <c r="G3718">
        <v>331</v>
      </c>
      <c r="H3718" s="3">
        <f>_xlfn.XLOOKUP(sales[[#This Row],[Product]],products[Product],products[Cost per box])*sales[[#This Row],[Boxes]]</f>
        <v>2088.6099999999997</v>
      </c>
      <c r="I3718" s="4">
        <f>sales[[#This Row],[Revenue]]-sales[[#This Row],[Cost]]</f>
        <v>1880.3900000000003</v>
      </c>
    </row>
    <row r="3719" spans="2:9" x14ac:dyDescent="0.25">
      <c r="B3719" t="s">
        <v>39</v>
      </c>
      <c r="C3719" t="s">
        <v>11</v>
      </c>
      <c r="D3719" t="s">
        <v>45</v>
      </c>
      <c r="E3719" s="1">
        <v>44412</v>
      </c>
      <c r="F3719" s="4">
        <v>15365</v>
      </c>
      <c r="G3719">
        <v>1050</v>
      </c>
      <c r="H3719" s="3">
        <f>_xlfn.XLOOKUP(sales[[#This Row],[Product]],products[Product],products[Cost per box])*sales[[#This Row],[Boxes]]</f>
        <v>8116.5</v>
      </c>
      <c r="I3719" s="4">
        <f>sales[[#This Row],[Revenue]]-sales[[#This Row],[Cost]]</f>
        <v>7248.5</v>
      </c>
    </row>
    <row r="3720" spans="2:9" x14ac:dyDescent="0.25">
      <c r="B3720" t="s">
        <v>32</v>
      </c>
      <c r="C3720" t="s">
        <v>11</v>
      </c>
      <c r="D3720" t="s">
        <v>44</v>
      </c>
      <c r="E3720" s="1">
        <v>44412</v>
      </c>
      <c r="F3720" s="4">
        <v>6139</v>
      </c>
      <c r="G3720">
        <v>267</v>
      </c>
      <c r="H3720" s="3">
        <f>_xlfn.XLOOKUP(sales[[#This Row],[Product]],products[Product],products[Cost per box])*sales[[#This Row],[Boxes]]</f>
        <v>2555.19</v>
      </c>
      <c r="I3720" s="4">
        <f>sales[[#This Row],[Revenue]]-sales[[#This Row],[Cost]]</f>
        <v>3583.81</v>
      </c>
    </row>
    <row r="3721" spans="2:9" x14ac:dyDescent="0.25">
      <c r="B3721" t="s">
        <v>20</v>
      </c>
      <c r="C3721" t="s">
        <v>21</v>
      </c>
      <c r="D3721" t="s">
        <v>36</v>
      </c>
      <c r="E3721" s="1">
        <v>44412</v>
      </c>
      <c r="F3721" s="4">
        <v>5936</v>
      </c>
      <c r="G3721">
        <v>457</v>
      </c>
      <c r="H3721" s="3">
        <f>_xlfn.XLOOKUP(sales[[#This Row],[Product]],products[Product],products[Cost per box])*sales[[#This Row],[Boxes]]</f>
        <v>2303.2800000000002</v>
      </c>
      <c r="I3721" s="4">
        <f>sales[[#This Row],[Revenue]]-sales[[#This Row],[Cost]]</f>
        <v>3632.72</v>
      </c>
    </row>
    <row r="3722" spans="2:9" x14ac:dyDescent="0.25">
      <c r="B3722" t="s">
        <v>39</v>
      </c>
      <c r="C3722" t="s">
        <v>9</v>
      </c>
      <c r="D3722" t="s">
        <v>38</v>
      </c>
      <c r="E3722" s="1">
        <v>44412</v>
      </c>
      <c r="F3722" s="4">
        <v>7028</v>
      </c>
      <c r="G3722">
        <v>293</v>
      </c>
      <c r="H3722" s="3">
        <f>_xlfn.XLOOKUP(sales[[#This Row],[Product]],products[Product],products[Cost per box])*sales[[#This Row],[Boxes]]</f>
        <v>2912.42</v>
      </c>
      <c r="I3722" s="4">
        <f>sales[[#This Row],[Revenue]]-sales[[#This Row],[Cost]]</f>
        <v>4115.58</v>
      </c>
    </row>
    <row r="3723" spans="2:9" x14ac:dyDescent="0.25">
      <c r="B3723" t="s">
        <v>39</v>
      </c>
      <c r="C3723" t="s">
        <v>21</v>
      </c>
      <c r="D3723" t="s">
        <v>31</v>
      </c>
      <c r="E3723" s="1">
        <v>44412</v>
      </c>
      <c r="F3723" s="4">
        <v>7525</v>
      </c>
      <c r="G3723">
        <v>910</v>
      </c>
      <c r="H3723" s="3">
        <f>_xlfn.XLOOKUP(sales[[#This Row],[Product]],products[Product],products[Cost per box])*sales[[#This Row],[Boxes]]</f>
        <v>5205.2</v>
      </c>
      <c r="I3723" s="4">
        <f>sales[[#This Row],[Revenue]]-sales[[#This Row],[Cost]]</f>
        <v>2319.8000000000002</v>
      </c>
    </row>
    <row r="3724" spans="2:9" x14ac:dyDescent="0.25">
      <c r="B3724" t="s">
        <v>40</v>
      </c>
      <c r="C3724" t="s">
        <v>6</v>
      </c>
      <c r="D3724" t="s">
        <v>12</v>
      </c>
      <c r="E3724" s="1">
        <v>44412</v>
      </c>
      <c r="F3724" s="4">
        <v>3843</v>
      </c>
      <c r="G3724">
        <v>148</v>
      </c>
      <c r="H3724" s="3">
        <f>_xlfn.XLOOKUP(sales[[#This Row],[Product]],products[Product],products[Cost per box])*sales[[#This Row],[Boxes]]</f>
        <v>1247.6399999999999</v>
      </c>
      <c r="I3724" s="4">
        <f>sales[[#This Row],[Revenue]]-sales[[#This Row],[Cost]]</f>
        <v>2595.36</v>
      </c>
    </row>
    <row r="3725" spans="2:9" x14ac:dyDescent="0.25">
      <c r="B3725" t="s">
        <v>37</v>
      </c>
      <c r="C3725" t="s">
        <v>9</v>
      </c>
      <c r="D3725" t="s">
        <v>24</v>
      </c>
      <c r="E3725" s="1">
        <v>44412</v>
      </c>
      <c r="F3725" s="4">
        <v>994</v>
      </c>
      <c r="G3725">
        <v>53</v>
      </c>
      <c r="H3725" s="3">
        <f>_xlfn.XLOOKUP(sales[[#This Row],[Product]],products[Product],products[Cost per box])*sales[[#This Row],[Boxes]]</f>
        <v>557.03</v>
      </c>
      <c r="I3725" s="4">
        <f>sales[[#This Row],[Revenue]]-sales[[#This Row],[Cost]]</f>
        <v>436.97</v>
      </c>
    </row>
    <row r="3726" spans="2:9" x14ac:dyDescent="0.25">
      <c r="B3726" t="s">
        <v>18</v>
      </c>
      <c r="C3726" t="s">
        <v>21</v>
      </c>
      <c r="D3726" t="s">
        <v>12</v>
      </c>
      <c r="E3726" s="1">
        <v>44412</v>
      </c>
      <c r="F3726" s="4">
        <v>917</v>
      </c>
      <c r="G3726">
        <v>34</v>
      </c>
      <c r="H3726" s="3">
        <f>_xlfn.XLOOKUP(sales[[#This Row],[Product]],products[Product],products[Cost per box])*sales[[#This Row],[Boxes]]</f>
        <v>286.62</v>
      </c>
      <c r="I3726" s="4">
        <f>sales[[#This Row],[Revenue]]-sales[[#This Row],[Cost]]</f>
        <v>630.38</v>
      </c>
    </row>
    <row r="3727" spans="2:9" x14ac:dyDescent="0.25">
      <c r="B3727" t="s">
        <v>33</v>
      </c>
      <c r="C3727" t="s">
        <v>16</v>
      </c>
      <c r="D3727" t="s">
        <v>48</v>
      </c>
      <c r="E3727" s="1">
        <v>44412</v>
      </c>
      <c r="F3727" s="4">
        <v>2429</v>
      </c>
      <c r="G3727">
        <v>106</v>
      </c>
      <c r="H3727" s="3">
        <f>_xlfn.XLOOKUP(sales[[#This Row],[Product]],products[Product],products[Cost per box])*sales[[#This Row],[Boxes]]</f>
        <v>792.88</v>
      </c>
      <c r="I3727" s="4">
        <f>sales[[#This Row],[Revenue]]-sales[[#This Row],[Cost]]</f>
        <v>1636.12</v>
      </c>
    </row>
    <row r="3728" spans="2:9" x14ac:dyDescent="0.25">
      <c r="B3728" t="s">
        <v>37</v>
      </c>
      <c r="C3728" t="s">
        <v>6</v>
      </c>
      <c r="D3728" t="s">
        <v>47</v>
      </c>
      <c r="E3728" s="1">
        <v>44412</v>
      </c>
      <c r="F3728" s="4">
        <v>1855</v>
      </c>
      <c r="G3728">
        <v>98</v>
      </c>
      <c r="H3728" s="3">
        <f>_xlfn.XLOOKUP(sales[[#This Row],[Product]],products[Product],products[Cost per box])*sales[[#This Row],[Boxes]]</f>
        <v>515.48</v>
      </c>
      <c r="I3728" s="4">
        <f>sales[[#This Row],[Revenue]]-sales[[#This Row],[Cost]]</f>
        <v>1339.52</v>
      </c>
    </row>
    <row r="3729" spans="2:9" x14ac:dyDescent="0.25">
      <c r="B3729" t="s">
        <v>5</v>
      </c>
      <c r="C3729" t="s">
        <v>11</v>
      </c>
      <c r="D3729" t="s">
        <v>26</v>
      </c>
      <c r="E3729" s="1">
        <v>44412</v>
      </c>
      <c r="F3729" s="4">
        <v>1582</v>
      </c>
      <c r="G3729">
        <v>80</v>
      </c>
      <c r="H3729" s="3">
        <f>_xlfn.XLOOKUP(sales[[#This Row],[Product]],products[Product],products[Cost per box])*sales[[#This Row],[Boxes]]</f>
        <v>514.4</v>
      </c>
      <c r="I3729" s="4">
        <f>sales[[#This Row],[Revenue]]-sales[[#This Row],[Cost]]</f>
        <v>1067.5999999999999</v>
      </c>
    </row>
    <row r="3730" spans="2:9" x14ac:dyDescent="0.25">
      <c r="B3730" t="s">
        <v>5</v>
      </c>
      <c r="C3730" t="s">
        <v>16</v>
      </c>
      <c r="D3730" t="s">
        <v>43</v>
      </c>
      <c r="E3730" s="1">
        <v>44412</v>
      </c>
      <c r="F3730" s="4">
        <v>6258</v>
      </c>
      <c r="G3730">
        <v>348</v>
      </c>
      <c r="H3730" s="3">
        <f>_xlfn.XLOOKUP(sales[[#This Row],[Product]],products[Product],products[Cost per box])*sales[[#This Row],[Boxes]]</f>
        <v>1339.8</v>
      </c>
      <c r="I3730" s="4">
        <f>sales[[#This Row],[Revenue]]-sales[[#This Row],[Cost]]</f>
        <v>4918.2</v>
      </c>
    </row>
    <row r="3731" spans="2:9" x14ac:dyDescent="0.25">
      <c r="B3731" t="s">
        <v>34</v>
      </c>
      <c r="C3731" t="s">
        <v>9</v>
      </c>
      <c r="D3731" t="s">
        <v>7</v>
      </c>
      <c r="E3731" s="1">
        <v>44412</v>
      </c>
      <c r="F3731" s="4">
        <v>3584</v>
      </c>
      <c r="G3731">
        <v>138</v>
      </c>
      <c r="H3731" s="3">
        <f>_xlfn.XLOOKUP(sales[[#This Row],[Product]],products[Product],products[Cost per box])*sales[[#This Row],[Boxes]]</f>
        <v>710.7</v>
      </c>
      <c r="I3731" s="4">
        <f>sales[[#This Row],[Revenue]]-sales[[#This Row],[Cost]]</f>
        <v>2873.3</v>
      </c>
    </row>
    <row r="3732" spans="2:9" x14ac:dyDescent="0.25">
      <c r="B3732" t="s">
        <v>20</v>
      </c>
      <c r="C3732" t="s">
        <v>21</v>
      </c>
      <c r="D3732" t="s">
        <v>28</v>
      </c>
      <c r="E3732" s="1">
        <v>44412</v>
      </c>
      <c r="F3732" s="4">
        <v>4837</v>
      </c>
      <c r="G3732">
        <v>840</v>
      </c>
      <c r="H3732" s="3">
        <f>_xlfn.XLOOKUP(sales[[#This Row],[Product]],products[Product],products[Cost per box])*sales[[#This Row],[Boxes]]</f>
        <v>2318.3999999999996</v>
      </c>
      <c r="I3732" s="4">
        <f>sales[[#This Row],[Revenue]]-sales[[#This Row],[Cost]]</f>
        <v>2518.6000000000004</v>
      </c>
    </row>
    <row r="3733" spans="2:9" x14ac:dyDescent="0.25">
      <c r="B3733" t="s">
        <v>37</v>
      </c>
      <c r="C3733" t="s">
        <v>21</v>
      </c>
      <c r="D3733" t="s">
        <v>30</v>
      </c>
      <c r="E3733" s="1">
        <v>44412</v>
      </c>
      <c r="F3733" s="4">
        <v>8988</v>
      </c>
      <c r="G3733">
        <v>1120</v>
      </c>
      <c r="H3733" s="3">
        <f>_xlfn.XLOOKUP(sales[[#This Row],[Product]],products[Product],products[Cost per box])*sales[[#This Row],[Boxes]]</f>
        <v>4121.6000000000004</v>
      </c>
      <c r="I3733" s="4">
        <f>sales[[#This Row],[Revenue]]-sales[[#This Row],[Cost]]</f>
        <v>4866.3999999999996</v>
      </c>
    </row>
    <row r="3734" spans="2:9" x14ac:dyDescent="0.25">
      <c r="B3734" t="s">
        <v>51</v>
      </c>
      <c r="C3734" t="s">
        <v>27</v>
      </c>
      <c r="D3734" t="s">
        <v>48</v>
      </c>
      <c r="E3734" s="1">
        <v>44412</v>
      </c>
      <c r="F3734" s="4">
        <v>1036</v>
      </c>
      <c r="G3734">
        <v>46</v>
      </c>
      <c r="H3734" s="3">
        <f>_xlfn.XLOOKUP(sales[[#This Row],[Product]],products[Product],products[Cost per box])*sales[[#This Row],[Boxes]]</f>
        <v>344.08000000000004</v>
      </c>
      <c r="I3734" s="4">
        <f>sales[[#This Row],[Revenue]]-sales[[#This Row],[Cost]]</f>
        <v>691.92</v>
      </c>
    </row>
    <row r="3735" spans="2:9" x14ac:dyDescent="0.25">
      <c r="B3735" t="s">
        <v>8</v>
      </c>
      <c r="C3735" t="s">
        <v>9</v>
      </c>
      <c r="D3735" t="s">
        <v>35</v>
      </c>
      <c r="E3735" s="1">
        <v>44413</v>
      </c>
      <c r="F3735" s="4">
        <v>7070</v>
      </c>
      <c r="G3735">
        <v>590</v>
      </c>
      <c r="H3735" s="3">
        <f>_xlfn.XLOOKUP(sales[[#This Row],[Product]],products[Product],products[Cost per box])*sales[[#This Row],[Boxes]]</f>
        <v>1563.5</v>
      </c>
      <c r="I3735" s="4">
        <f>sales[[#This Row],[Revenue]]-sales[[#This Row],[Cost]]</f>
        <v>5506.5</v>
      </c>
    </row>
    <row r="3736" spans="2:9" x14ac:dyDescent="0.25">
      <c r="B3736" t="s">
        <v>25</v>
      </c>
      <c r="C3736" t="s">
        <v>6</v>
      </c>
      <c r="D3736" t="s">
        <v>14</v>
      </c>
      <c r="E3736" s="1">
        <v>44413</v>
      </c>
      <c r="F3736" s="4">
        <v>10409</v>
      </c>
      <c r="G3736">
        <v>840</v>
      </c>
      <c r="H3736" s="3">
        <f>_xlfn.XLOOKUP(sales[[#This Row],[Product]],products[Product],products[Cost per box])*sales[[#This Row],[Boxes]]</f>
        <v>5300.4</v>
      </c>
      <c r="I3736" s="4">
        <f>sales[[#This Row],[Revenue]]-sales[[#This Row],[Cost]]</f>
        <v>5108.6000000000004</v>
      </c>
    </row>
    <row r="3737" spans="2:9" x14ac:dyDescent="0.25">
      <c r="B3737" t="s">
        <v>29</v>
      </c>
      <c r="C3737" t="s">
        <v>21</v>
      </c>
      <c r="D3737" t="s">
        <v>43</v>
      </c>
      <c r="E3737" s="1">
        <v>44413</v>
      </c>
      <c r="F3737" s="4">
        <v>3920</v>
      </c>
      <c r="G3737">
        <v>207</v>
      </c>
      <c r="H3737" s="3">
        <f>_xlfn.XLOOKUP(sales[[#This Row],[Product]],products[Product],products[Cost per box])*sales[[#This Row],[Boxes]]</f>
        <v>796.95</v>
      </c>
      <c r="I3737" s="4">
        <f>sales[[#This Row],[Revenue]]-sales[[#This Row],[Cost]]</f>
        <v>3123.05</v>
      </c>
    </row>
    <row r="3738" spans="2:9" x14ac:dyDescent="0.25">
      <c r="B3738" t="s">
        <v>29</v>
      </c>
      <c r="C3738" t="s">
        <v>9</v>
      </c>
      <c r="D3738" t="s">
        <v>47</v>
      </c>
      <c r="E3738" s="1">
        <v>44413</v>
      </c>
      <c r="F3738" s="4">
        <v>2758</v>
      </c>
      <c r="G3738">
        <v>154</v>
      </c>
      <c r="H3738" s="3">
        <f>_xlfn.XLOOKUP(sales[[#This Row],[Product]],products[Product],products[Cost per box])*sales[[#This Row],[Boxes]]</f>
        <v>810.04</v>
      </c>
      <c r="I3738" s="4">
        <f>sales[[#This Row],[Revenue]]-sales[[#This Row],[Cost]]</f>
        <v>1947.96</v>
      </c>
    </row>
    <row r="3739" spans="2:9" x14ac:dyDescent="0.25">
      <c r="B3739" t="s">
        <v>39</v>
      </c>
      <c r="C3739" t="s">
        <v>21</v>
      </c>
      <c r="D3739" t="s">
        <v>43</v>
      </c>
      <c r="E3739" s="1">
        <v>44413</v>
      </c>
      <c r="F3739" s="4">
        <v>1512</v>
      </c>
      <c r="G3739">
        <v>89</v>
      </c>
      <c r="H3739" s="3">
        <f>_xlfn.XLOOKUP(sales[[#This Row],[Product]],products[Product],products[Cost per box])*sales[[#This Row],[Boxes]]</f>
        <v>342.65000000000003</v>
      </c>
      <c r="I3739" s="4">
        <f>sales[[#This Row],[Revenue]]-sales[[#This Row],[Cost]]</f>
        <v>1169.3499999999999</v>
      </c>
    </row>
    <row r="3740" spans="2:9" x14ac:dyDescent="0.25">
      <c r="B3740" t="s">
        <v>32</v>
      </c>
      <c r="C3740" t="s">
        <v>21</v>
      </c>
      <c r="D3740" t="s">
        <v>50</v>
      </c>
      <c r="E3740" s="1">
        <v>44413</v>
      </c>
      <c r="F3740" s="4">
        <v>5719</v>
      </c>
      <c r="G3740">
        <v>700</v>
      </c>
      <c r="H3740" s="3">
        <f>_xlfn.XLOOKUP(sales[[#This Row],[Product]],products[Product],products[Cost per box])*sales[[#This Row],[Boxes]]</f>
        <v>8687</v>
      </c>
      <c r="I3740" s="4">
        <f>sales[[#This Row],[Revenue]]-sales[[#This Row],[Cost]]</f>
        <v>-2968</v>
      </c>
    </row>
    <row r="3741" spans="2:9" x14ac:dyDescent="0.25">
      <c r="B3741" t="s">
        <v>37</v>
      </c>
      <c r="C3741" t="s">
        <v>16</v>
      </c>
      <c r="D3741" t="s">
        <v>26</v>
      </c>
      <c r="E3741" s="1">
        <v>44413</v>
      </c>
      <c r="F3741" s="4">
        <v>910</v>
      </c>
      <c r="G3741">
        <v>48</v>
      </c>
      <c r="H3741" s="3">
        <f>_xlfn.XLOOKUP(sales[[#This Row],[Product]],products[Product],products[Cost per box])*sales[[#This Row],[Boxes]]</f>
        <v>308.64</v>
      </c>
      <c r="I3741" s="4">
        <f>sales[[#This Row],[Revenue]]-sales[[#This Row],[Cost]]</f>
        <v>601.36</v>
      </c>
    </row>
    <row r="3742" spans="2:9" x14ac:dyDescent="0.25">
      <c r="B3742" t="s">
        <v>23</v>
      </c>
      <c r="C3742" t="s">
        <v>9</v>
      </c>
      <c r="D3742" t="s">
        <v>14</v>
      </c>
      <c r="E3742" s="1">
        <v>44413</v>
      </c>
      <c r="F3742" s="4">
        <v>4361</v>
      </c>
      <c r="G3742">
        <v>364</v>
      </c>
      <c r="H3742" s="3">
        <f>_xlfn.XLOOKUP(sales[[#This Row],[Product]],products[Product],products[Cost per box])*sales[[#This Row],[Boxes]]</f>
        <v>2296.8399999999997</v>
      </c>
      <c r="I3742" s="4">
        <f>sales[[#This Row],[Revenue]]-sales[[#This Row],[Cost]]</f>
        <v>2064.1600000000003</v>
      </c>
    </row>
    <row r="3743" spans="2:9" x14ac:dyDescent="0.25">
      <c r="B3743" t="s">
        <v>8</v>
      </c>
      <c r="C3743" t="s">
        <v>27</v>
      </c>
      <c r="D3743" t="s">
        <v>50</v>
      </c>
      <c r="E3743" s="1">
        <v>44413</v>
      </c>
      <c r="F3743" s="4">
        <v>4613</v>
      </c>
      <c r="G3743">
        <v>1540</v>
      </c>
      <c r="H3743" s="3">
        <f>_xlfn.XLOOKUP(sales[[#This Row],[Product]],products[Product],products[Cost per box])*sales[[#This Row],[Boxes]]</f>
        <v>19111.400000000001</v>
      </c>
      <c r="I3743" s="4">
        <f>sales[[#This Row],[Revenue]]-sales[[#This Row],[Cost]]</f>
        <v>-14498.400000000001</v>
      </c>
    </row>
    <row r="3744" spans="2:9" x14ac:dyDescent="0.25">
      <c r="B3744" t="s">
        <v>40</v>
      </c>
      <c r="C3744" t="s">
        <v>21</v>
      </c>
      <c r="D3744" t="s">
        <v>50</v>
      </c>
      <c r="E3744" s="1">
        <v>44413</v>
      </c>
      <c r="F3744" s="4">
        <v>9177</v>
      </c>
      <c r="G3744">
        <v>599</v>
      </c>
      <c r="H3744" s="3">
        <f>_xlfn.XLOOKUP(sales[[#This Row],[Product]],products[Product],products[Cost per box])*sales[[#This Row],[Boxes]]</f>
        <v>7433.59</v>
      </c>
      <c r="I3744" s="4">
        <f>sales[[#This Row],[Revenue]]-sales[[#This Row],[Cost]]</f>
        <v>1743.4099999999999</v>
      </c>
    </row>
    <row r="3745" spans="2:9" x14ac:dyDescent="0.25">
      <c r="B3745" t="s">
        <v>10</v>
      </c>
      <c r="C3745" t="s">
        <v>6</v>
      </c>
      <c r="D3745" t="s">
        <v>42</v>
      </c>
      <c r="E3745" s="1">
        <v>44413</v>
      </c>
      <c r="F3745" s="4">
        <v>1715</v>
      </c>
      <c r="G3745">
        <v>498</v>
      </c>
      <c r="H3745" s="3">
        <f>_xlfn.XLOOKUP(sales[[#This Row],[Product]],products[Product],products[Cost per box])*sales[[#This Row],[Boxes]]</f>
        <v>2360.52</v>
      </c>
      <c r="I3745" s="4">
        <f>sales[[#This Row],[Revenue]]-sales[[#This Row],[Cost]]</f>
        <v>-645.52</v>
      </c>
    </row>
    <row r="3746" spans="2:9" x14ac:dyDescent="0.25">
      <c r="B3746" t="s">
        <v>39</v>
      </c>
      <c r="C3746" t="s">
        <v>21</v>
      </c>
      <c r="D3746" t="s">
        <v>38</v>
      </c>
      <c r="E3746" s="1">
        <v>44413</v>
      </c>
      <c r="F3746" s="4">
        <v>1295</v>
      </c>
      <c r="G3746">
        <v>33</v>
      </c>
      <c r="H3746" s="3">
        <f>_xlfn.XLOOKUP(sales[[#This Row],[Product]],products[Product],products[Cost per box])*sales[[#This Row],[Boxes]]</f>
        <v>328.02</v>
      </c>
      <c r="I3746" s="4">
        <f>sales[[#This Row],[Revenue]]-sales[[#This Row],[Cost]]</f>
        <v>966.98</v>
      </c>
    </row>
    <row r="3747" spans="2:9" x14ac:dyDescent="0.25">
      <c r="B3747" t="s">
        <v>23</v>
      </c>
      <c r="C3747" t="s">
        <v>9</v>
      </c>
      <c r="D3747" t="s">
        <v>26</v>
      </c>
      <c r="E3747" s="1">
        <v>44413</v>
      </c>
      <c r="F3747" s="4">
        <v>112</v>
      </c>
      <c r="G3747">
        <v>26</v>
      </c>
      <c r="H3747" s="3">
        <f>_xlfn.XLOOKUP(sales[[#This Row],[Product]],products[Product],products[Cost per box])*sales[[#This Row],[Boxes]]</f>
        <v>167.18</v>
      </c>
      <c r="I3747" s="4">
        <f>sales[[#This Row],[Revenue]]-sales[[#This Row],[Cost]]</f>
        <v>-55.180000000000007</v>
      </c>
    </row>
    <row r="3748" spans="2:9" x14ac:dyDescent="0.25">
      <c r="B3748" t="s">
        <v>49</v>
      </c>
      <c r="C3748" t="s">
        <v>11</v>
      </c>
      <c r="D3748" t="s">
        <v>47</v>
      </c>
      <c r="E3748" s="1">
        <v>44413</v>
      </c>
      <c r="F3748" s="4">
        <v>1869</v>
      </c>
      <c r="G3748">
        <v>228</v>
      </c>
      <c r="H3748" s="3">
        <f>_xlfn.XLOOKUP(sales[[#This Row],[Product]],products[Product],products[Cost per box])*sales[[#This Row],[Boxes]]</f>
        <v>1199.28</v>
      </c>
      <c r="I3748" s="4">
        <f>sales[[#This Row],[Revenue]]-sales[[#This Row],[Cost]]</f>
        <v>669.72</v>
      </c>
    </row>
    <row r="3749" spans="2:9" x14ac:dyDescent="0.25">
      <c r="B3749" t="s">
        <v>29</v>
      </c>
      <c r="C3749" t="s">
        <v>9</v>
      </c>
      <c r="D3749" t="s">
        <v>30</v>
      </c>
      <c r="E3749" s="1">
        <v>44413</v>
      </c>
      <c r="F3749" s="4">
        <v>2100</v>
      </c>
      <c r="G3749">
        <v>700</v>
      </c>
      <c r="H3749" s="3">
        <f>_xlfn.XLOOKUP(sales[[#This Row],[Product]],products[Product],products[Cost per box])*sales[[#This Row],[Boxes]]</f>
        <v>2576</v>
      </c>
      <c r="I3749" s="4">
        <f>sales[[#This Row],[Revenue]]-sales[[#This Row],[Cost]]</f>
        <v>-476</v>
      </c>
    </row>
    <row r="3750" spans="2:9" x14ac:dyDescent="0.25">
      <c r="B3750" t="s">
        <v>40</v>
      </c>
      <c r="C3750" t="s">
        <v>16</v>
      </c>
      <c r="D3750" t="s">
        <v>28</v>
      </c>
      <c r="E3750" s="1">
        <v>44413</v>
      </c>
      <c r="F3750" s="4">
        <v>1890</v>
      </c>
      <c r="G3750">
        <v>584</v>
      </c>
      <c r="H3750" s="3">
        <f>_xlfn.XLOOKUP(sales[[#This Row],[Product]],products[Product],products[Cost per box])*sales[[#This Row],[Boxes]]</f>
        <v>1611.84</v>
      </c>
      <c r="I3750" s="4">
        <f>sales[[#This Row],[Revenue]]-sales[[#This Row],[Cost]]</f>
        <v>278.16000000000008</v>
      </c>
    </row>
    <row r="3751" spans="2:9" x14ac:dyDescent="0.25">
      <c r="B3751" t="s">
        <v>40</v>
      </c>
      <c r="C3751" t="s">
        <v>11</v>
      </c>
      <c r="D3751" t="s">
        <v>12</v>
      </c>
      <c r="E3751" s="1">
        <v>44413</v>
      </c>
      <c r="F3751" s="4">
        <v>2387</v>
      </c>
      <c r="G3751">
        <v>76</v>
      </c>
      <c r="H3751" s="3">
        <f>_xlfn.XLOOKUP(sales[[#This Row],[Product]],products[Product],products[Cost per box])*sales[[#This Row],[Boxes]]</f>
        <v>640.67999999999995</v>
      </c>
      <c r="I3751" s="4">
        <f>sales[[#This Row],[Revenue]]-sales[[#This Row],[Cost]]</f>
        <v>1746.3200000000002</v>
      </c>
    </row>
    <row r="3752" spans="2:9" x14ac:dyDescent="0.25">
      <c r="B3752" t="s">
        <v>41</v>
      </c>
      <c r="C3752" t="s">
        <v>9</v>
      </c>
      <c r="D3752" t="s">
        <v>28</v>
      </c>
      <c r="E3752" s="1">
        <v>44413</v>
      </c>
      <c r="F3752" s="4">
        <v>8015</v>
      </c>
      <c r="G3752">
        <v>1190</v>
      </c>
      <c r="H3752" s="3">
        <f>_xlfn.XLOOKUP(sales[[#This Row],[Product]],products[Product],products[Cost per box])*sales[[#This Row],[Boxes]]</f>
        <v>3284.3999999999996</v>
      </c>
      <c r="I3752" s="4">
        <f>sales[[#This Row],[Revenue]]-sales[[#This Row],[Cost]]</f>
        <v>4730.6000000000004</v>
      </c>
    </row>
    <row r="3753" spans="2:9" x14ac:dyDescent="0.25">
      <c r="B3753" t="s">
        <v>10</v>
      </c>
      <c r="C3753" t="s">
        <v>21</v>
      </c>
      <c r="D3753" t="s">
        <v>47</v>
      </c>
      <c r="E3753" s="1">
        <v>44413</v>
      </c>
      <c r="F3753" s="4">
        <v>1134</v>
      </c>
      <c r="G3753">
        <v>78</v>
      </c>
      <c r="H3753" s="3">
        <f>_xlfn.XLOOKUP(sales[[#This Row],[Product]],products[Product],products[Cost per box])*sales[[#This Row],[Boxes]]</f>
        <v>410.28</v>
      </c>
      <c r="I3753" s="4">
        <f>sales[[#This Row],[Revenue]]-sales[[#This Row],[Cost]]</f>
        <v>723.72</v>
      </c>
    </row>
    <row r="3754" spans="2:9" x14ac:dyDescent="0.25">
      <c r="B3754" t="s">
        <v>15</v>
      </c>
      <c r="C3754" t="s">
        <v>11</v>
      </c>
      <c r="D3754" t="s">
        <v>17</v>
      </c>
      <c r="E3754" s="1">
        <v>44413</v>
      </c>
      <c r="F3754" s="4">
        <v>6335</v>
      </c>
      <c r="G3754">
        <v>127</v>
      </c>
      <c r="H3754" s="3">
        <f>_xlfn.XLOOKUP(sales[[#This Row],[Product]],products[Product],products[Cost per box])*sales[[#This Row],[Boxes]]</f>
        <v>863.6</v>
      </c>
      <c r="I3754" s="4">
        <f>sales[[#This Row],[Revenue]]-sales[[#This Row],[Cost]]</f>
        <v>5471.4</v>
      </c>
    </row>
    <row r="3755" spans="2:9" x14ac:dyDescent="0.25">
      <c r="B3755" t="s">
        <v>5</v>
      </c>
      <c r="C3755" t="s">
        <v>11</v>
      </c>
      <c r="D3755" t="s">
        <v>35</v>
      </c>
      <c r="E3755" s="1">
        <v>44413</v>
      </c>
      <c r="F3755" s="4">
        <v>2303</v>
      </c>
      <c r="G3755">
        <v>245</v>
      </c>
      <c r="H3755" s="3">
        <f>_xlfn.XLOOKUP(sales[[#This Row],[Product]],products[Product],products[Cost per box])*sales[[#This Row],[Boxes]]</f>
        <v>649.25</v>
      </c>
      <c r="I3755" s="4">
        <f>sales[[#This Row],[Revenue]]-sales[[#This Row],[Cost]]</f>
        <v>1653.75</v>
      </c>
    </row>
    <row r="3756" spans="2:9" x14ac:dyDescent="0.25">
      <c r="B3756" t="s">
        <v>37</v>
      </c>
      <c r="C3756" t="s">
        <v>21</v>
      </c>
      <c r="D3756" t="s">
        <v>12</v>
      </c>
      <c r="E3756" s="1">
        <v>44413</v>
      </c>
      <c r="F3756" s="4">
        <v>7637</v>
      </c>
      <c r="G3756">
        <v>24</v>
      </c>
      <c r="H3756" s="3">
        <f>_xlfn.XLOOKUP(sales[[#This Row],[Product]],products[Product],products[Cost per box])*sales[[#This Row],[Boxes]]</f>
        <v>202.32</v>
      </c>
      <c r="I3756" s="4">
        <f>sales[[#This Row],[Revenue]]-sales[[#This Row],[Cost]]</f>
        <v>7434.68</v>
      </c>
    </row>
    <row r="3757" spans="2:9" x14ac:dyDescent="0.25">
      <c r="B3757" t="s">
        <v>23</v>
      </c>
      <c r="C3757" t="s">
        <v>27</v>
      </c>
      <c r="D3757" t="s">
        <v>52</v>
      </c>
      <c r="E3757" s="1">
        <v>44413</v>
      </c>
      <c r="F3757" s="4">
        <v>2401</v>
      </c>
      <c r="G3757">
        <v>387</v>
      </c>
      <c r="H3757" s="3">
        <f>_xlfn.XLOOKUP(sales[[#This Row],[Product]],products[Product],products[Cost per box])*sales[[#This Row],[Boxes]]</f>
        <v>1284.8399999999999</v>
      </c>
      <c r="I3757" s="4">
        <f>sales[[#This Row],[Revenue]]-sales[[#This Row],[Cost]]</f>
        <v>1116.1600000000001</v>
      </c>
    </row>
    <row r="3758" spans="2:9" x14ac:dyDescent="0.25">
      <c r="B3758" t="s">
        <v>10</v>
      </c>
      <c r="C3758" t="s">
        <v>27</v>
      </c>
      <c r="D3758" t="s">
        <v>24</v>
      </c>
      <c r="E3758" s="1">
        <v>44413</v>
      </c>
      <c r="F3758" s="4">
        <v>4795</v>
      </c>
      <c r="G3758">
        <v>91</v>
      </c>
      <c r="H3758" s="3">
        <f>_xlfn.XLOOKUP(sales[[#This Row],[Product]],products[Product],products[Cost per box])*sales[[#This Row],[Boxes]]</f>
        <v>956.41</v>
      </c>
      <c r="I3758" s="4">
        <f>sales[[#This Row],[Revenue]]-sales[[#This Row],[Cost]]</f>
        <v>3838.59</v>
      </c>
    </row>
    <row r="3759" spans="2:9" x14ac:dyDescent="0.25">
      <c r="B3759" t="s">
        <v>37</v>
      </c>
      <c r="C3759" t="s">
        <v>9</v>
      </c>
      <c r="D3759" t="s">
        <v>17</v>
      </c>
      <c r="E3759" s="1">
        <v>44413</v>
      </c>
      <c r="F3759" s="4">
        <v>1610</v>
      </c>
      <c r="G3759">
        <v>499</v>
      </c>
      <c r="H3759" s="3">
        <f>_xlfn.XLOOKUP(sales[[#This Row],[Product]],products[Product],products[Cost per box])*sales[[#This Row],[Boxes]]</f>
        <v>3393.2</v>
      </c>
      <c r="I3759" s="4">
        <f>sales[[#This Row],[Revenue]]-sales[[#This Row],[Cost]]</f>
        <v>-1783.1999999999998</v>
      </c>
    </row>
    <row r="3760" spans="2:9" x14ac:dyDescent="0.25">
      <c r="B3760" t="s">
        <v>33</v>
      </c>
      <c r="C3760" t="s">
        <v>11</v>
      </c>
      <c r="D3760" t="s">
        <v>38</v>
      </c>
      <c r="E3760" s="1">
        <v>44413</v>
      </c>
      <c r="F3760" s="4">
        <v>5110</v>
      </c>
      <c r="G3760">
        <v>160</v>
      </c>
      <c r="H3760" s="3">
        <f>_xlfn.XLOOKUP(sales[[#This Row],[Product]],products[Product],products[Cost per box])*sales[[#This Row],[Boxes]]</f>
        <v>1590.3999999999999</v>
      </c>
      <c r="I3760" s="4">
        <f>sales[[#This Row],[Revenue]]-sales[[#This Row],[Cost]]</f>
        <v>3519.6000000000004</v>
      </c>
    </row>
    <row r="3761" spans="2:9" x14ac:dyDescent="0.25">
      <c r="B3761" t="s">
        <v>34</v>
      </c>
      <c r="C3761" t="s">
        <v>9</v>
      </c>
      <c r="D3761" t="s">
        <v>17</v>
      </c>
      <c r="E3761" s="1">
        <v>44413</v>
      </c>
      <c r="F3761" s="4">
        <v>1904</v>
      </c>
      <c r="G3761">
        <v>353</v>
      </c>
      <c r="H3761" s="3">
        <f>_xlfn.XLOOKUP(sales[[#This Row],[Product]],products[Product],products[Cost per box])*sales[[#This Row],[Boxes]]</f>
        <v>2400.4</v>
      </c>
      <c r="I3761" s="4">
        <f>sales[[#This Row],[Revenue]]-sales[[#This Row],[Cost]]</f>
        <v>-496.40000000000009</v>
      </c>
    </row>
    <row r="3762" spans="2:9" x14ac:dyDescent="0.25">
      <c r="B3762" t="s">
        <v>13</v>
      </c>
      <c r="C3762" t="s">
        <v>6</v>
      </c>
      <c r="D3762" t="s">
        <v>12</v>
      </c>
      <c r="E3762" s="1">
        <v>44413</v>
      </c>
      <c r="F3762" s="4">
        <v>10451</v>
      </c>
      <c r="G3762">
        <v>219</v>
      </c>
      <c r="H3762" s="3">
        <f>_xlfn.XLOOKUP(sales[[#This Row],[Product]],products[Product],products[Cost per box])*sales[[#This Row],[Boxes]]</f>
        <v>1846.1699999999998</v>
      </c>
      <c r="I3762" s="4">
        <f>sales[[#This Row],[Revenue]]-sales[[#This Row],[Cost]]</f>
        <v>8604.83</v>
      </c>
    </row>
    <row r="3763" spans="2:9" x14ac:dyDescent="0.25">
      <c r="B3763" t="s">
        <v>25</v>
      </c>
      <c r="C3763" t="s">
        <v>6</v>
      </c>
      <c r="D3763" t="s">
        <v>35</v>
      </c>
      <c r="E3763" s="1">
        <v>44413</v>
      </c>
      <c r="F3763" s="4">
        <v>931</v>
      </c>
      <c r="G3763">
        <v>361</v>
      </c>
      <c r="H3763" s="3">
        <f>_xlfn.XLOOKUP(sales[[#This Row],[Product]],products[Product],products[Cost per box])*sales[[#This Row],[Boxes]]</f>
        <v>956.65</v>
      </c>
      <c r="I3763" s="4">
        <f>sales[[#This Row],[Revenue]]-sales[[#This Row],[Cost]]</f>
        <v>-25.649999999999977</v>
      </c>
    </row>
    <row r="3764" spans="2:9" x14ac:dyDescent="0.25">
      <c r="B3764" t="s">
        <v>32</v>
      </c>
      <c r="C3764" t="s">
        <v>27</v>
      </c>
      <c r="D3764" t="s">
        <v>44</v>
      </c>
      <c r="E3764" s="1">
        <v>44413</v>
      </c>
      <c r="F3764" s="4">
        <v>8281</v>
      </c>
      <c r="G3764">
        <v>9</v>
      </c>
      <c r="H3764" s="3">
        <f>_xlfn.XLOOKUP(sales[[#This Row],[Product]],products[Product],products[Cost per box])*sales[[#This Row],[Boxes]]</f>
        <v>86.13</v>
      </c>
      <c r="I3764" s="4">
        <f>sales[[#This Row],[Revenue]]-sales[[#This Row],[Cost]]</f>
        <v>8194.8700000000008</v>
      </c>
    </row>
    <row r="3765" spans="2:9" x14ac:dyDescent="0.25">
      <c r="B3765" t="s">
        <v>5</v>
      </c>
      <c r="C3765" t="s">
        <v>21</v>
      </c>
      <c r="D3765" t="s">
        <v>28</v>
      </c>
      <c r="E3765" s="1">
        <v>44413</v>
      </c>
      <c r="F3765" s="4">
        <v>5523</v>
      </c>
      <c r="G3765">
        <v>97</v>
      </c>
      <c r="H3765" s="3">
        <f>_xlfn.XLOOKUP(sales[[#This Row],[Product]],products[Product],products[Cost per box])*sales[[#This Row],[Boxes]]</f>
        <v>267.71999999999997</v>
      </c>
      <c r="I3765" s="4">
        <f>sales[[#This Row],[Revenue]]-sales[[#This Row],[Cost]]</f>
        <v>5255.28</v>
      </c>
    </row>
    <row r="3766" spans="2:9" x14ac:dyDescent="0.25">
      <c r="B3766" t="s">
        <v>34</v>
      </c>
      <c r="C3766" t="s">
        <v>9</v>
      </c>
      <c r="D3766" t="s">
        <v>47</v>
      </c>
      <c r="E3766" s="1">
        <v>44414</v>
      </c>
      <c r="F3766" s="4">
        <v>1330</v>
      </c>
      <c r="G3766">
        <v>130</v>
      </c>
      <c r="H3766" s="3">
        <f>_xlfn.XLOOKUP(sales[[#This Row],[Product]],products[Product],products[Cost per box])*sales[[#This Row],[Boxes]]</f>
        <v>683.8</v>
      </c>
      <c r="I3766" s="4">
        <f>sales[[#This Row],[Revenue]]-sales[[#This Row],[Cost]]</f>
        <v>646.20000000000005</v>
      </c>
    </row>
    <row r="3767" spans="2:9" x14ac:dyDescent="0.25">
      <c r="B3767" t="s">
        <v>20</v>
      </c>
      <c r="C3767" t="s">
        <v>11</v>
      </c>
      <c r="D3767" t="s">
        <v>44</v>
      </c>
      <c r="E3767" s="1">
        <v>44414</v>
      </c>
      <c r="F3767" s="4">
        <v>6363</v>
      </c>
      <c r="G3767">
        <v>564</v>
      </c>
      <c r="H3767" s="3">
        <f>_xlfn.XLOOKUP(sales[[#This Row],[Product]],products[Product],products[Cost per box])*sales[[#This Row],[Boxes]]</f>
        <v>5397.4800000000005</v>
      </c>
      <c r="I3767" s="4">
        <f>sales[[#This Row],[Revenue]]-sales[[#This Row],[Cost]]</f>
        <v>965.51999999999953</v>
      </c>
    </row>
    <row r="3768" spans="2:9" x14ac:dyDescent="0.25">
      <c r="B3768" t="s">
        <v>33</v>
      </c>
      <c r="C3768" t="s">
        <v>9</v>
      </c>
      <c r="D3768" t="s">
        <v>17</v>
      </c>
      <c r="E3768" s="1">
        <v>44414</v>
      </c>
      <c r="F3768" s="4">
        <v>6867</v>
      </c>
      <c r="G3768">
        <v>38</v>
      </c>
      <c r="H3768" s="3">
        <f>_xlfn.XLOOKUP(sales[[#This Row],[Product]],products[Product],products[Cost per box])*sales[[#This Row],[Boxes]]</f>
        <v>258.39999999999998</v>
      </c>
      <c r="I3768" s="4">
        <f>sales[[#This Row],[Revenue]]-sales[[#This Row],[Cost]]</f>
        <v>6608.6</v>
      </c>
    </row>
    <row r="3769" spans="2:9" x14ac:dyDescent="0.25">
      <c r="B3769" t="s">
        <v>32</v>
      </c>
      <c r="C3769" t="s">
        <v>27</v>
      </c>
      <c r="D3769" t="s">
        <v>12</v>
      </c>
      <c r="E3769" s="1">
        <v>44414</v>
      </c>
      <c r="F3769" s="4">
        <v>3703</v>
      </c>
      <c r="G3769">
        <v>95</v>
      </c>
      <c r="H3769" s="3">
        <f>_xlfn.XLOOKUP(sales[[#This Row],[Product]],products[Product],products[Cost per box])*sales[[#This Row],[Boxes]]</f>
        <v>800.85</v>
      </c>
      <c r="I3769" s="4">
        <f>sales[[#This Row],[Revenue]]-sales[[#This Row],[Cost]]</f>
        <v>2902.15</v>
      </c>
    </row>
    <row r="3770" spans="2:9" x14ac:dyDescent="0.25">
      <c r="B3770" t="s">
        <v>8</v>
      </c>
      <c r="C3770" t="s">
        <v>9</v>
      </c>
      <c r="D3770" t="s">
        <v>52</v>
      </c>
      <c r="E3770" s="1">
        <v>44414</v>
      </c>
      <c r="F3770" s="4">
        <v>546</v>
      </c>
      <c r="G3770">
        <v>96</v>
      </c>
      <c r="H3770" s="3">
        <f>_xlfn.XLOOKUP(sales[[#This Row],[Product]],products[Product],products[Cost per box])*sales[[#This Row],[Boxes]]</f>
        <v>318.71999999999997</v>
      </c>
      <c r="I3770" s="4">
        <f>sales[[#This Row],[Revenue]]-sales[[#This Row],[Cost]]</f>
        <v>227.28000000000003</v>
      </c>
    </row>
    <row r="3771" spans="2:9" x14ac:dyDescent="0.25">
      <c r="B3771" t="s">
        <v>25</v>
      </c>
      <c r="C3771" t="s">
        <v>21</v>
      </c>
      <c r="D3771" t="s">
        <v>26</v>
      </c>
      <c r="E3771" s="1">
        <v>44414</v>
      </c>
      <c r="F3771" s="4">
        <v>5257</v>
      </c>
      <c r="G3771">
        <v>180</v>
      </c>
      <c r="H3771" s="3">
        <f>_xlfn.XLOOKUP(sales[[#This Row],[Product]],products[Product],products[Cost per box])*sales[[#This Row],[Boxes]]</f>
        <v>1157.3999999999999</v>
      </c>
      <c r="I3771" s="4">
        <f>sales[[#This Row],[Revenue]]-sales[[#This Row],[Cost]]</f>
        <v>4099.6000000000004</v>
      </c>
    </row>
    <row r="3772" spans="2:9" x14ac:dyDescent="0.25">
      <c r="B3772" t="s">
        <v>34</v>
      </c>
      <c r="C3772" t="s">
        <v>21</v>
      </c>
      <c r="D3772" t="s">
        <v>50</v>
      </c>
      <c r="E3772" s="1">
        <v>44414</v>
      </c>
      <c r="F3772" s="4">
        <v>3444</v>
      </c>
      <c r="G3772">
        <v>207</v>
      </c>
      <c r="H3772" s="3">
        <f>_xlfn.XLOOKUP(sales[[#This Row],[Product]],products[Product],products[Cost per box])*sales[[#This Row],[Boxes]]</f>
        <v>2568.87</v>
      </c>
      <c r="I3772" s="4">
        <f>sales[[#This Row],[Revenue]]-sales[[#This Row],[Cost]]</f>
        <v>875.13000000000011</v>
      </c>
    </row>
    <row r="3773" spans="2:9" x14ac:dyDescent="0.25">
      <c r="B3773" t="s">
        <v>33</v>
      </c>
      <c r="C3773" t="s">
        <v>21</v>
      </c>
      <c r="D3773" t="s">
        <v>44</v>
      </c>
      <c r="E3773" s="1">
        <v>44414</v>
      </c>
      <c r="F3773" s="4">
        <v>630</v>
      </c>
      <c r="G3773">
        <v>134</v>
      </c>
      <c r="H3773" s="3">
        <f>_xlfn.XLOOKUP(sales[[#This Row],[Product]],products[Product],products[Cost per box])*sales[[#This Row],[Boxes]]</f>
        <v>1282.3800000000001</v>
      </c>
      <c r="I3773" s="4">
        <f>sales[[#This Row],[Revenue]]-sales[[#This Row],[Cost]]</f>
        <v>-652.38000000000011</v>
      </c>
    </row>
    <row r="3774" spans="2:9" x14ac:dyDescent="0.25">
      <c r="B3774" t="s">
        <v>5</v>
      </c>
      <c r="C3774" t="s">
        <v>6</v>
      </c>
      <c r="D3774" t="s">
        <v>43</v>
      </c>
      <c r="E3774" s="1">
        <v>44414</v>
      </c>
      <c r="F3774" s="4">
        <v>364</v>
      </c>
      <c r="G3774">
        <v>68</v>
      </c>
      <c r="H3774" s="3">
        <f>_xlfn.XLOOKUP(sales[[#This Row],[Product]],products[Product],products[Cost per box])*sales[[#This Row],[Boxes]]</f>
        <v>261.8</v>
      </c>
      <c r="I3774" s="4">
        <f>sales[[#This Row],[Revenue]]-sales[[#This Row],[Cost]]</f>
        <v>102.19999999999999</v>
      </c>
    </row>
    <row r="3775" spans="2:9" x14ac:dyDescent="0.25">
      <c r="B3775" t="s">
        <v>13</v>
      </c>
      <c r="C3775" t="s">
        <v>16</v>
      </c>
      <c r="D3775" t="s">
        <v>42</v>
      </c>
      <c r="E3775" s="1">
        <v>44414</v>
      </c>
      <c r="F3775" s="4">
        <v>8568</v>
      </c>
      <c r="G3775">
        <v>173</v>
      </c>
      <c r="H3775" s="3">
        <f>_xlfn.XLOOKUP(sales[[#This Row],[Product]],products[Product],products[Cost per box])*sales[[#This Row],[Boxes]]</f>
        <v>820.02</v>
      </c>
      <c r="I3775" s="4">
        <f>sales[[#This Row],[Revenue]]-sales[[#This Row],[Cost]]</f>
        <v>7747.98</v>
      </c>
    </row>
    <row r="3776" spans="2:9" x14ac:dyDescent="0.25">
      <c r="B3776" t="s">
        <v>40</v>
      </c>
      <c r="C3776" t="s">
        <v>9</v>
      </c>
      <c r="D3776" t="s">
        <v>19</v>
      </c>
      <c r="E3776" s="1">
        <v>44414</v>
      </c>
      <c r="F3776" s="4">
        <v>1309</v>
      </c>
      <c r="G3776">
        <v>700</v>
      </c>
      <c r="H3776" s="3">
        <f>_xlfn.XLOOKUP(sales[[#This Row],[Product]],products[Product],products[Cost per box])*sales[[#This Row],[Boxes]]</f>
        <v>7161</v>
      </c>
      <c r="I3776" s="4">
        <f>sales[[#This Row],[Revenue]]-sales[[#This Row],[Cost]]</f>
        <v>-5852</v>
      </c>
    </row>
    <row r="3777" spans="2:9" x14ac:dyDescent="0.25">
      <c r="B3777" t="s">
        <v>34</v>
      </c>
      <c r="C3777" t="s">
        <v>21</v>
      </c>
      <c r="D3777" t="s">
        <v>26</v>
      </c>
      <c r="E3777" s="1">
        <v>44414</v>
      </c>
      <c r="F3777" s="4">
        <v>5936</v>
      </c>
      <c r="G3777">
        <v>80</v>
      </c>
      <c r="H3777" s="3">
        <f>_xlfn.XLOOKUP(sales[[#This Row],[Product]],products[Product],products[Cost per box])*sales[[#This Row],[Boxes]]</f>
        <v>514.4</v>
      </c>
      <c r="I3777" s="4">
        <f>sales[[#This Row],[Revenue]]-sales[[#This Row],[Cost]]</f>
        <v>5421.6</v>
      </c>
    </row>
    <row r="3778" spans="2:9" x14ac:dyDescent="0.25">
      <c r="B3778" t="s">
        <v>51</v>
      </c>
      <c r="C3778" t="s">
        <v>16</v>
      </c>
      <c r="D3778" t="s">
        <v>38</v>
      </c>
      <c r="E3778" s="1">
        <v>44414</v>
      </c>
      <c r="F3778" s="4">
        <v>3514</v>
      </c>
      <c r="G3778">
        <v>127</v>
      </c>
      <c r="H3778" s="3">
        <f>_xlfn.XLOOKUP(sales[[#This Row],[Product]],products[Product],products[Cost per box])*sales[[#This Row],[Boxes]]</f>
        <v>1262.3799999999999</v>
      </c>
      <c r="I3778" s="4">
        <f>sales[[#This Row],[Revenue]]-sales[[#This Row],[Cost]]</f>
        <v>2251.62</v>
      </c>
    </row>
    <row r="3779" spans="2:9" x14ac:dyDescent="0.25">
      <c r="B3779" t="s">
        <v>13</v>
      </c>
      <c r="C3779" t="s">
        <v>27</v>
      </c>
      <c r="D3779" t="s">
        <v>12</v>
      </c>
      <c r="E3779" s="1">
        <v>44414</v>
      </c>
      <c r="F3779" s="4">
        <v>14</v>
      </c>
      <c r="G3779">
        <v>177</v>
      </c>
      <c r="H3779" s="3">
        <f>_xlfn.XLOOKUP(sales[[#This Row],[Product]],products[Product],products[Cost per box])*sales[[#This Row],[Boxes]]</f>
        <v>1492.11</v>
      </c>
      <c r="I3779" s="4">
        <f>sales[[#This Row],[Revenue]]-sales[[#This Row],[Cost]]</f>
        <v>-1478.11</v>
      </c>
    </row>
    <row r="3780" spans="2:9" x14ac:dyDescent="0.25">
      <c r="B3780" t="s">
        <v>41</v>
      </c>
      <c r="C3780" t="s">
        <v>27</v>
      </c>
      <c r="D3780" t="s">
        <v>35</v>
      </c>
      <c r="E3780" s="1">
        <v>44414</v>
      </c>
      <c r="F3780" s="4">
        <v>7679</v>
      </c>
      <c r="G3780">
        <v>61</v>
      </c>
      <c r="H3780" s="3">
        <f>_xlfn.XLOOKUP(sales[[#This Row],[Product]],products[Product],products[Cost per box])*sales[[#This Row],[Boxes]]</f>
        <v>161.65</v>
      </c>
      <c r="I3780" s="4">
        <f>sales[[#This Row],[Revenue]]-sales[[#This Row],[Cost]]</f>
        <v>7517.35</v>
      </c>
    </row>
    <row r="3781" spans="2:9" x14ac:dyDescent="0.25">
      <c r="B3781" t="s">
        <v>33</v>
      </c>
      <c r="C3781" t="s">
        <v>27</v>
      </c>
      <c r="D3781" t="s">
        <v>38</v>
      </c>
      <c r="E3781" s="1">
        <v>44414</v>
      </c>
      <c r="F3781" s="4">
        <v>3528</v>
      </c>
      <c r="G3781">
        <v>168</v>
      </c>
      <c r="H3781" s="3">
        <f>_xlfn.XLOOKUP(sales[[#This Row],[Product]],products[Product],products[Cost per box])*sales[[#This Row],[Boxes]]</f>
        <v>1669.9199999999998</v>
      </c>
      <c r="I3781" s="4">
        <f>sales[[#This Row],[Revenue]]-sales[[#This Row],[Cost]]</f>
        <v>1858.0800000000002</v>
      </c>
    </row>
    <row r="3782" spans="2:9" x14ac:dyDescent="0.25">
      <c r="B3782" t="s">
        <v>41</v>
      </c>
      <c r="C3782" t="s">
        <v>27</v>
      </c>
      <c r="D3782" t="s">
        <v>43</v>
      </c>
      <c r="E3782" s="1">
        <v>44414</v>
      </c>
      <c r="F3782" s="4">
        <v>7672</v>
      </c>
      <c r="G3782">
        <v>136</v>
      </c>
      <c r="H3782" s="3">
        <f>_xlfn.XLOOKUP(sales[[#This Row],[Product]],products[Product],products[Cost per box])*sales[[#This Row],[Boxes]]</f>
        <v>523.6</v>
      </c>
      <c r="I3782" s="4">
        <f>sales[[#This Row],[Revenue]]-sales[[#This Row],[Cost]]</f>
        <v>7148.4</v>
      </c>
    </row>
    <row r="3783" spans="2:9" x14ac:dyDescent="0.25">
      <c r="B3783" t="s">
        <v>46</v>
      </c>
      <c r="C3783" t="s">
        <v>6</v>
      </c>
      <c r="D3783" t="s">
        <v>50</v>
      </c>
      <c r="E3783" s="1">
        <v>44414</v>
      </c>
      <c r="F3783" s="4">
        <v>336</v>
      </c>
      <c r="G3783">
        <v>147</v>
      </c>
      <c r="H3783" s="3">
        <f>_xlfn.XLOOKUP(sales[[#This Row],[Product]],products[Product],products[Cost per box])*sales[[#This Row],[Boxes]]</f>
        <v>1824.27</v>
      </c>
      <c r="I3783" s="4">
        <f>sales[[#This Row],[Revenue]]-sales[[#This Row],[Cost]]</f>
        <v>-1488.27</v>
      </c>
    </row>
    <row r="3784" spans="2:9" x14ac:dyDescent="0.25">
      <c r="B3784" t="s">
        <v>39</v>
      </c>
      <c r="C3784" t="s">
        <v>27</v>
      </c>
      <c r="D3784" t="s">
        <v>36</v>
      </c>
      <c r="E3784" s="1">
        <v>44414</v>
      </c>
      <c r="F3784" s="4">
        <v>8680</v>
      </c>
      <c r="G3784">
        <v>317</v>
      </c>
      <c r="H3784" s="3">
        <f>_xlfn.XLOOKUP(sales[[#This Row],[Product]],products[Product],products[Cost per box])*sales[[#This Row],[Boxes]]</f>
        <v>1597.68</v>
      </c>
      <c r="I3784" s="4">
        <f>sales[[#This Row],[Revenue]]-sales[[#This Row],[Cost]]</f>
        <v>7082.32</v>
      </c>
    </row>
    <row r="3785" spans="2:9" x14ac:dyDescent="0.25">
      <c r="B3785" t="s">
        <v>8</v>
      </c>
      <c r="C3785" t="s">
        <v>21</v>
      </c>
      <c r="D3785" t="s">
        <v>36</v>
      </c>
      <c r="E3785" s="1">
        <v>44414</v>
      </c>
      <c r="F3785" s="4">
        <v>1085</v>
      </c>
      <c r="G3785">
        <v>657</v>
      </c>
      <c r="H3785" s="3">
        <f>_xlfn.XLOOKUP(sales[[#This Row],[Product]],products[Product],products[Cost per box])*sales[[#This Row],[Boxes]]</f>
        <v>3311.28</v>
      </c>
      <c r="I3785" s="4">
        <f>sales[[#This Row],[Revenue]]-sales[[#This Row],[Cost]]</f>
        <v>-2226.2800000000002</v>
      </c>
    </row>
    <row r="3786" spans="2:9" x14ac:dyDescent="0.25">
      <c r="B3786" t="s">
        <v>39</v>
      </c>
      <c r="C3786" t="s">
        <v>11</v>
      </c>
      <c r="D3786" t="s">
        <v>22</v>
      </c>
      <c r="E3786" s="1">
        <v>44414</v>
      </c>
      <c r="F3786" s="4">
        <v>1876</v>
      </c>
      <c r="G3786">
        <v>1120</v>
      </c>
      <c r="H3786" s="3">
        <f>_xlfn.XLOOKUP(sales[[#This Row],[Product]],products[Product],products[Cost per box])*sales[[#This Row],[Boxes]]</f>
        <v>9206.4000000000015</v>
      </c>
      <c r="I3786" s="4">
        <f>sales[[#This Row],[Revenue]]-sales[[#This Row],[Cost]]</f>
        <v>-7330.4000000000015</v>
      </c>
    </row>
    <row r="3787" spans="2:9" x14ac:dyDescent="0.25">
      <c r="B3787" t="s">
        <v>40</v>
      </c>
      <c r="C3787" t="s">
        <v>11</v>
      </c>
      <c r="D3787" t="s">
        <v>7</v>
      </c>
      <c r="E3787" s="1">
        <v>44414</v>
      </c>
      <c r="F3787" s="4">
        <v>6377</v>
      </c>
      <c r="G3787">
        <v>85</v>
      </c>
      <c r="H3787" s="3">
        <f>_xlfn.XLOOKUP(sales[[#This Row],[Product]],products[Product],products[Cost per box])*sales[[#This Row],[Boxes]]</f>
        <v>437.75000000000006</v>
      </c>
      <c r="I3787" s="4">
        <f>sales[[#This Row],[Revenue]]-sales[[#This Row],[Cost]]</f>
        <v>5939.25</v>
      </c>
    </row>
    <row r="3788" spans="2:9" x14ac:dyDescent="0.25">
      <c r="B3788" t="s">
        <v>46</v>
      </c>
      <c r="C3788" t="s">
        <v>21</v>
      </c>
      <c r="D3788" t="s">
        <v>36</v>
      </c>
      <c r="E3788" s="1">
        <v>44414</v>
      </c>
      <c r="F3788" s="4">
        <v>245</v>
      </c>
      <c r="G3788">
        <v>491</v>
      </c>
      <c r="H3788" s="3">
        <f>_xlfn.XLOOKUP(sales[[#This Row],[Product]],products[Product],products[Cost per box])*sales[[#This Row],[Boxes]]</f>
        <v>2474.64</v>
      </c>
      <c r="I3788" s="4">
        <f>sales[[#This Row],[Revenue]]-sales[[#This Row],[Cost]]</f>
        <v>-2229.64</v>
      </c>
    </row>
    <row r="3789" spans="2:9" x14ac:dyDescent="0.25">
      <c r="B3789" t="s">
        <v>5</v>
      </c>
      <c r="C3789" t="s">
        <v>16</v>
      </c>
      <c r="D3789" t="s">
        <v>19</v>
      </c>
      <c r="E3789" s="1">
        <v>44414</v>
      </c>
      <c r="F3789" s="4">
        <v>9807</v>
      </c>
      <c r="G3789">
        <v>231</v>
      </c>
      <c r="H3789" s="3">
        <f>_xlfn.XLOOKUP(sales[[#This Row],[Product]],products[Product],products[Cost per box])*sales[[#This Row],[Boxes]]</f>
        <v>2363.13</v>
      </c>
      <c r="I3789" s="4">
        <f>sales[[#This Row],[Revenue]]-sales[[#This Row],[Cost]]</f>
        <v>7443.87</v>
      </c>
    </row>
    <row r="3790" spans="2:9" x14ac:dyDescent="0.25">
      <c r="B3790" t="s">
        <v>34</v>
      </c>
      <c r="C3790" t="s">
        <v>6</v>
      </c>
      <c r="D3790" t="s">
        <v>44</v>
      </c>
      <c r="E3790" s="1">
        <v>44414</v>
      </c>
      <c r="F3790" s="4">
        <v>6069</v>
      </c>
      <c r="G3790">
        <v>25</v>
      </c>
      <c r="H3790" s="3">
        <f>_xlfn.XLOOKUP(sales[[#This Row],[Product]],products[Product],products[Cost per box])*sales[[#This Row],[Boxes]]</f>
        <v>239.25</v>
      </c>
      <c r="I3790" s="4">
        <f>sales[[#This Row],[Revenue]]-sales[[#This Row],[Cost]]</f>
        <v>5829.75</v>
      </c>
    </row>
    <row r="3791" spans="2:9" x14ac:dyDescent="0.25">
      <c r="B3791" t="s">
        <v>20</v>
      </c>
      <c r="C3791" t="s">
        <v>27</v>
      </c>
      <c r="D3791" t="s">
        <v>44</v>
      </c>
      <c r="E3791" s="1">
        <v>44414</v>
      </c>
      <c r="F3791" s="4">
        <v>3619</v>
      </c>
      <c r="G3791">
        <v>257</v>
      </c>
      <c r="H3791" s="3">
        <f>_xlfn.XLOOKUP(sales[[#This Row],[Product]],products[Product],products[Cost per box])*sales[[#This Row],[Boxes]]</f>
        <v>2459.4900000000002</v>
      </c>
      <c r="I3791" s="4">
        <f>sales[[#This Row],[Revenue]]-sales[[#This Row],[Cost]]</f>
        <v>1159.5099999999998</v>
      </c>
    </row>
    <row r="3792" spans="2:9" x14ac:dyDescent="0.25">
      <c r="B3792" t="s">
        <v>40</v>
      </c>
      <c r="C3792" t="s">
        <v>21</v>
      </c>
      <c r="D3792" t="s">
        <v>24</v>
      </c>
      <c r="E3792" s="1">
        <v>44414</v>
      </c>
      <c r="F3792" s="4">
        <v>1204</v>
      </c>
      <c r="G3792">
        <v>343</v>
      </c>
      <c r="H3792" s="3">
        <f>_xlfn.XLOOKUP(sales[[#This Row],[Product]],products[Product],products[Cost per box])*sales[[#This Row],[Boxes]]</f>
        <v>3604.93</v>
      </c>
      <c r="I3792" s="4">
        <f>sales[[#This Row],[Revenue]]-sales[[#This Row],[Cost]]</f>
        <v>-2400.9299999999998</v>
      </c>
    </row>
    <row r="3793" spans="2:9" x14ac:dyDescent="0.25">
      <c r="B3793" t="s">
        <v>5</v>
      </c>
      <c r="C3793" t="s">
        <v>11</v>
      </c>
      <c r="D3793" t="s">
        <v>31</v>
      </c>
      <c r="E3793" s="1">
        <v>44414</v>
      </c>
      <c r="F3793" s="4">
        <v>4774</v>
      </c>
      <c r="G3793">
        <v>689</v>
      </c>
      <c r="H3793" s="3">
        <f>_xlfn.XLOOKUP(sales[[#This Row],[Product]],products[Product],products[Cost per box])*sales[[#This Row],[Boxes]]</f>
        <v>3941.08</v>
      </c>
      <c r="I3793" s="4">
        <f>sales[[#This Row],[Revenue]]-sales[[#This Row],[Cost]]</f>
        <v>832.92000000000007</v>
      </c>
    </row>
    <row r="3794" spans="2:9" x14ac:dyDescent="0.25">
      <c r="B3794" t="s">
        <v>39</v>
      </c>
      <c r="C3794" t="s">
        <v>27</v>
      </c>
      <c r="D3794" t="s">
        <v>30</v>
      </c>
      <c r="E3794" s="1">
        <v>44414</v>
      </c>
      <c r="F3794" s="4">
        <v>2835</v>
      </c>
      <c r="G3794">
        <v>229</v>
      </c>
      <c r="H3794" s="3">
        <f>_xlfn.XLOOKUP(sales[[#This Row],[Product]],products[Product],products[Cost per box])*sales[[#This Row],[Boxes]]</f>
        <v>842.72</v>
      </c>
      <c r="I3794" s="4">
        <f>sales[[#This Row],[Revenue]]-sales[[#This Row],[Cost]]</f>
        <v>1992.28</v>
      </c>
    </row>
    <row r="3795" spans="2:9" x14ac:dyDescent="0.25">
      <c r="B3795" t="s">
        <v>37</v>
      </c>
      <c r="C3795" t="s">
        <v>11</v>
      </c>
      <c r="D3795" t="s">
        <v>48</v>
      </c>
      <c r="E3795" s="1">
        <v>44414</v>
      </c>
      <c r="F3795" s="4">
        <v>7798</v>
      </c>
      <c r="G3795">
        <v>89</v>
      </c>
      <c r="H3795" s="3">
        <f>_xlfn.XLOOKUP(sales[[#This Row],[Product]],products[Product],products[Cost per box])*sales[[#This Row],[Boxes]]</f>
        <v>665.72</v>
      </c>
      <c r="I3795" s="4">
        <f>sales[[#This Row],[Revenue]]-sales[[#This Row],[Cost]]</f>
        <v>7132.28</v>
      </c>
    </row>
    <row r="3796" spans="2:9" x14ac:dyDescent="0.25">
      <c r="B3796" t="s">
        <v>15</v>
      </c>
      <c r="C3796" t="s">
        <v>6</v>
      </c>
      <c r="D3796" t="s">
        <v>26</v>
      </c>
      <c r="E3796" s="1">
        <v>44414</v>
      </c>
      <c r="F3796" s="4">
        <v>2723</v>
      </c>
      <c r="G3796">
        <v>121</v>
      </c>
      <c r="H3796" s="3">
        <f>_xlfn.XLOOKUP(sales[[#This Row],[Product]],products[Product],products[Cost per box])*sales[[#This Row],[Boxes]]</f>
        <v>778.03</v>
      </c>
      <c r="I3796" s="4">
        <f>sales[[#This Row],[Revenue]]-sales[[#This Row],[Cost]]</f>
        <v>1944.97</v>
      </c>
    </row>
    <row r="3797" spans="2:9" x14ac:dyDescent="0.25">
      <c r="B3797" t="s">
        <v>46</v>
      </c>
      <c r="C3797" t="s">
        <v>27</v>
      </c>
      <c r="D3797" t="s">
        <v>19</v>
      </c>
      <c r="E3797" s="1">
        <v>44414</v>
      </c>
      <c r="F3797" s="4">
        <v>5257</v>
      </c>
      <c r="G3797">
        <v>84</v>
      </c>
      <c r="H3797" s="3">
        <f>_xlfn.XLOOKUP(sales[[#This Row],[Product]],products[Product],products[Cost per box])*sales[[#This Row],[Boxes]]</f>
        <v>859.32</v>
      </c>
      <c r="I3797" s="4">
        <f>sales[[#This Row],[Revenue]]-sales[[#This Row],[Cost]]</f>
        <v>4397.68</v>
      </c>
    </row>
    <row r="3798" spans="2:9" x14ac:dyDescent="0.25">
      <c r="B3798" t="s">
        <v>29</v>
      </c>
      <c r="C3798" t="s">
        <v>27</v>
      </c>
      <c r="D3798" t="s">
        <v>45</v>
      </c>
      <c r="E3798" s="1">
        <v>44414</v>
      </c>
      <c r="F3798" s="4">
        <v>525</v>
      </c>
      <c r="G3798">
        <v>112</v>
      </c>
      <c r="H3798" s="3">
        <f>_xlfn.XLOOKUP(sales[[#This Row],[Product]],products[Product],products[Cost per box])*sales[[#This Row],[Boxes]]</f>
        <v>865.76</v>
      </c>
      <c r="I3798" s="4">
        <f>sales[[#This Row],[Revenue]]-sales[[#This Row],[Cost]]</f>
        <v>-340.76</v>
      </c>
    </row>
    <row r="3799" spans="2:9" x14ac:dyDescent="0.25">
      <c r="B3799" t="s">
        <v>34</v>
      </c>
      <c r="C3799" t="s">
        <v>6</v>
      </c>
      <c r="D3799" t="s">
        <v>30</v>
      </c>
      <c r="E3799" s="1">
        <v>44414</v>
      </c>
      <c r="F3799" s="4">
        <v>1141</v>
      </c>
      <c r="G3799">
        <v>1470</v>
      </c>
      <c r="H3799" s="3">
        <f>_xlfn.XLOOKUP(sales[[#This Row],[Product]],products[Product],products[Cost per box])*sales[[#This Row],[Boxes]]</f>
        <v>5409.6</v>
      </c>
      <c r="I3799" s="4">
        <f>sales[[#This Row],[Revenue]]-sales[[#This Row],[Cost]]</f>
        <v>-4268.6000000000004</v>
      </c>
    </row>
    <row r="3800" spans="2:9" x14ac:dyDescent="0.25">
      <c r="B3800" t="s">
        <v>51</v>
      </c>
      <c r="C3800" t="s">
        <v>21</v>
      </c>
      <c r="D3800" t="s">
        <v>48</v>
      </c>
      <c r="E3800" s="1">
        <v>44414</v>
      </c>
      <c r="F3800" s="4">
        <v>4760</v>
      </c>
      <c r="G3800">
        <v>23</v>
      </c>
      <c r="H3800" s="3">
        <f>_xlfn.XLOOKUP(sales[[#This Row],[Product]],products[Product],products[Cost per box])*sales[[#This Row],[Boxes]]</f>
        <v>172.04000000000002</v>
      </c>
      <c r="I3800" s="4">
        <f>sales[[#This Row],[Revenue]]-sales[[#This Row],[Cost]]</f>
        <v>4587.96</v>
      </c>
    </row>
    <row r="3801" spans="2:9" x14ac:dyDescent="0.25">
      <c r="B3801" t="s">
        <v>49</v>
      </c>
      <c r="C3801" t="s">
        <v>21</v>
      </c>
      <c r="D3801" t="s">
        <v>19</v>
      </c>
      <c r="E3801" s="1">
        <v>44414</v>
      </c>
      <c r="F3801" s="4">
        <v>5404</v>
      </c>
      <c r="G3801">
        <v>383</v>
      </c>
      <c r="H3801" s="3">
        <f>_xlfn.XLOOKUP(sales[[#This Row],[Product]],products[Product],products[Cost per box])*sales[[#This Row],[Boxes]]</f>
        <v>3918.09</v>
      </c>
      <c r="I3801" s="4">
        <f>sales[[#This Row],[Revenue]]-sales[[#This Row],[Cost]]</f>
        <v>1485.9099999999999</v>
      </c>
    </row>
    <row r="3802" spans="2:9" x14ac:dyDescent="0.25">
      <c r="B3802" t="s">
        <v>18</v>
      </c>
      <c r="C3802" t="s">
        <v>11</v>
      </c>
      <c r="D3802" t="s">
        <v>30</v>
      </c>
      <c r="E3802" s="1">
        <v>44414</v>
      </c>
      <c r="F3802" s="4">
        <v>3479</v>
      </c>
      <c r="G3802">
        <v>682</v>
      </c>
      <c r="H3802" s="3">
        <f>_xlfn.XLOOKUP(sales[[#This Row],[Product]],products[Product],products[Cost per box])*sales[[#This Row],[Boxes]]</f>
        <v>2509.7600000000002</v>
      </c>
      <c r="I3802" s="4">
        <f>sales[[#This Row],[Revenue]]-sales[[#This Row],[Cost]]</f>
        <v>969.23999999999978</v>
      </c>
    </row>
    <row r="3803" spans="2:9" x14ac:dyDescent="0.25">
      <c r="B3803" t="s">
        <v>33</v>
      </c>
      <c r="C3803" t="s">
        <v>21</v>
      </c>
      <c r="D3803" t="s">
        <v>52</v>
      </c>
      <c r="E3803" s="1">
        <v>44414</v>
      </c>
      <c r="F3803" s="4">
        <v>210</v>
      </c>
      <c r="G3803">
        <v>292</v>
      </c>
      <c r="H3803" s="3">
        <f>_xlfn.XLOOKUP(sales[[#This Row],[Product]],products[Product],products[Cost per box])*sales[[#This Row],[Boxes]]</f>
        <v>969.43999999999994</v>
      </c>
      <c r="I3803" s="4">
        <f>sales[[#This Row],[Revenue]]-sales[[#This Row],[Cost]]</f>
        <v>-759.43999999999994</v>
      </c>
    </row>
    <row r="3804" spans="2:9" x14ac:dyDescent="0.25">
      <c r="B3804" t="s">
        <v>34</v>
      </c>
      <c r="C3804" t="s">
        <v>6</v>
      </c>
      <c r="D3804" t="s">
        <v>19</v>
      </c>
      <c r="E3804" s="1">
        <v>44414</v>
      </c>
      <c r="F3804" s="4">
        <v>6132</v>
      </c>
      <c r="G3804">
        <v>150</v>
      </c>
      <c r="H3804" s="3">
        <f>_xlfn.XLOOKUP(sales[[#This Row],[Product]],products[Product],products[Cost per box])*sales[[#This Row],[Boxes]]</f>
        <v>1534.5</v>
      </c>
      <c r="I3804" s="4">
        <f>sales[[#This Row],[Revenue]]-sales[[#This Row],[Cost]]</f>
        <v>4597.5</v>
      </c>
    </row>
    <row r="3805" spans="2:9" x14ac:dyDescent="0.25">
      <c r="B3805" t="s">
        <v>25</v>
      </c>
      <c r="C3805" t="s">
        <v>6</v>
      </c>
      <c r="D3805" t="s">
        <v>19</v>
      </c>
      <c r="E3805" s="1">
        <v>44414</v>
      </c>
      <c r="F3805" s="4">
        <v>7133</v>
      </c>
      <c r="G3805">
        <v>201</v>
      </c>
      <c r="H3805" s="3">
        <f>_xlfn.XLOOKUP(sales[[#This Row],[Product]],products[Product],products[Cost per box])*sales[[#This Row],[Boxes]]</f>
        <v>2056.23</v>
      </c>
      <c r="I3805" s="4">
        <f>sales[[#This Row],[Revenue]]-sales[[#This Row],[Cost]]</f>
        <v>5076.7700000000004</v>
      </c>
    </row>
    <row r="3806" spans="2:9" x14ac:dyDescent="0.25">
      <c r="B3806" t="s">
        <v>15</v>
      </c>
      <c r="C3806" t="s">
        <v>27</v>
      </c>
      <c r="D3806" t="s">
        <v>30</v>
      </c>
      <c r="E3806" s="1">
        <v>44417</v>
      </c>
      <c r="F3806" s="4">
        <v>3738</v>
      </c>
      <c r="G3806">
        <v>840</v>
      </c>
      <c r="H3806" s="3">
        <f>_xlfn.XLOOKUP(sales[[#This Row],[Product]],products[Product],products[Cost per box])*sales[[#This Row],[Boxes]]</f>
        <v>3091.2000000000003</v>
      </c>
      <c r="I3806" s="4">
        <f>sales[[#This Row],[Revenue]]-sales[[#This Row],[Cost]]</f>
        <v>646.79999999999973</v>
      </c>
    </row>
    <row r="3807" spans="2:9" x14ac:dyDescent="0.25">
      <c r="B3807" t="s">
        <v>25</v>
      </c>
      <c r="C3807" t="s">
        <v>27</v>
      </c>
      <c r="D3807" t="s">
        <v>48</v>
      </c>
      <c r="E3807" s="1">
        <v>44417</v>
      </c>
      <c r="F3807" s="4">
        <v>5544</v>
      </c>
      <c r="G3807">
        <v>43</v>
      </c>
      <c r="H3807" s="3">
        <f>_xlfn.XLOOKUP(sales[[#This Row],[Product]],products[Product],products[Cost per box])*sales[[#This Row],[Boxes]]</f>
        <v>321.64000000000004</v>
      </c>
      <c r="I3807" s="4">
        <f>sales[[#This Row],[Revenue]]-sales[[#This Row],[Cost]]</f>
        <v>5222.3599999999997</v>
      </c>
    </row>
    <row r="3808" spans="2:9" x14ac:dyDescent="0.25">
      <c r="B3808" t="s">
        <v>46</v>
      </c>
      <c r="C3808" t="s">
        <v>11</v>
      </c>
      <c r="D3808" t="s">
        <v>44</v>
      </c>
      <c r="E3808" s="1">
        <v>44417</v>
      </c>
      <c r="F3808" s="4">
        <v>5740</v>
      </c>
      <c r="G3808">
        <v>7</v>
      </c>
      <c r="H3808" s="3">
        <f>_xlfn.XLOOKUP(sales[[#This Row],[Product]],products[Product],products[Cost per box])*sales[[#This Row],[Boxes]]</f>
        <v>66.990000000000009</v>
      </c>
      <c r="I3808" s="4">
        <f>sales[[#This Row],[Revenue]]-sales[[#This Row],[Cost]]</f>
        <v>5673.01</v>
      </c>
    </row>
    <row r="3809" spans="2:9" x14ac:dyDescent="0.25">
      <c r="B3809" t="s">
        <v>25</v>
      </c>
      <c r="C3809" t="s">
        <v>11</v>
      </c>
      <c r="D3809" t="s">
        <v>44</v>
      </c>
      <c r="E3809" s="1">
        <v>44417</v>
      </c>
      <c r="F3809" s="4">
        <v>1120</v>
      </c>
      <c r="G3809">
        <v>249</v>
      </c>
      <c r="H3809" s="3">
        <f>_xlfn.XLOOKUP(sales[[#This Row],[Product]],products[Product],products[Cost per box])*sales[[#This Row],[Boxes]]</f>
        <v>2382.9300000000003</v>
      </c>
      <c r="I3809" s="4">
        <f>sales[[#This Row],[Revenue]]-sales[[#This Row],[Cost]]</f>
        <v>-1262.9300000000003</v>
      </c>
    </row>
    <row r="3810" spans="2:9" x14ac:dyDescent="0.25">
      <c r="B3810" t="s">
        <v>29</v>
      </c>
      <c r="C3810" t="s">
        <v>21</v>
      </c>
      <c r="D3810" t="s">
        <v>52</v>
      </c>
      <c r="E3810" s="1">
        <v>44417</v>
      </c>
      <c r="F3810" s="4">
        <v>11550</v>
      </c>
      <c r="G3810">
        <v>72</v>
      </c>
      <c r="H3810" s="3">
        <f>_xlfn.XLOOKUP(sales[[#This Row],[Product]],products[Product],products[Cost per box])*sales[[#This Row],[Boxes]]</f>
        <v>239.04</v>
      </c>
      <c r="I3810" s="4">
        <f>sales[[#This Row],[Revenue]]-sales[[#This Row],[Cost]]</f>
        <v>11310.96</v>
      </c>
    </row>
    <row r="3811" spans="2:9" x14ac:dyDescent="0.25">
      <c r="B3811" t="s">
        <v>46</v>
      </c>
      <c r="C3811" t="s">
        <v>27</v>
      </c>
      <c r="D3811" t="s">
        <v>31</v>
      </c>
      <c r="E3811" s="1">
        <v>44417</v>
      </c>
      <c r="F3811" s="4">
        <v>3339</v>
      </c>
      <c r="G3811">
        <v>49</v>
      </c>
      <c r="H3811" s="3">
        <f>_xlfn.XLOOKUP(sales[[#This Row],[Product]],products[Product],products[Cost per box])*sales[[#This Row],[Boxes]]</f>
        <v>280.27999999999997</v>
      </c>
      <c r="I3811" s="4">
        <f>sales[[#This Row],[Revenue]]-sales[[#This Row],[Cost]]</f>
        <v>3058.7200000000003</v>
      </c>
    </row>
    <row r="3812" spans="2:9" x14ac:dyDescent="0.25">
      <c r="B3812" t="s">
        <v>13</v>
      </c>
      <c r="C3812" t="s">
        <v>11</v>
      </c>
      <c r="D3812" t="s">
        <v>19</v>
      </c>
      <c r="E3812" s="1">
        <v>44417</v>
      </c>
      <c r="F3812" s="4">
        <v>7490</v>
      </c>
      <c r="G3812">
        <v>129</v>
      </c>
      <c r="H3812" s="3">
        <f>_xlfn.XLOOKUP(sales[[#This Row],[Product]],products[Product],products[Cost per box])*sales[[#This Row],[Boxes]]</f>
        <v>1319.67</v>
      </c>
      <c r="I3812" s="4">
        <f>sales[[#This Row],[Revenue]]-sales[[#This Row],[Cost]]</f>
        <v>6170.33</v>
      </c>
    </row>
    <row r="3813" spans="2:9" x14ac:dyDescent="0.25">
      <c r="B3813" t="s">
        <v>41</v>
      </c>
      <c r="C3813" t="s">
        <v>9</v>
      </c>
      <c r="D3813" t="s">
        <v>36</v>
      </c>
      <c r="E3813" s="1">
        <v>44417</v>
      </c>
      <c r="F3813" s="4">
        <v>3885</v>
      </c>
      <c r="G3813">
        <v>471</v>
      </c>
      <c r="H3813" s="3">
        <f>_xlfn.XLOOKUP(sales[[#This Row],[Product]],products[Product],products[Cost per box])*sales[[#This Row],[Boxes]]</f>
        <v>2373.84</v>
      </c>
      <c r="I3813" s="4">
        <f>sales[[#This Row],[Revenue]]-sales[[#This Row],[Cost]]</f>
        <v>1511.1599999999999</v>
      </c>
    </row>
    <row r="3814" spans="2:9" x14ac:dyDescent="0.25">
      <c r="B3814" t="s">
        <v>15</v>
      </c>
      <c r="C3814" t="s">
        <v>21</v>
      </c>
      <c r="D3814" t="s">
        <v>52</v>
      </c>
      <c r="E3814" s="1">
        <v>44417</v>
      </c>
      <c r="F3814" s="4">
        <v>2751</v>
      </c>
      <c r="G3814">
        <v>203</v>
      </c>
      <c r="H3814" s="3">
        <f>_xlfn.XLOOKUP(sales[[#This Row],[Product]],products[Product],products[Cost per box])*sales[[#This Row],[Boxes]]</f>
        <v>673.95999999999992</v>
      </c>
      <c r="I3814" s="4">
        <f>sales[[#This Row],[Revenue]]-sales[[#This Row],[Cost]]</f>
        <v>2077.04</v>
      </c>
    </row>
    <row r="3815" spans="2:9" x14ac:dyDescent="0.25">
      <c r="B3815" t="s">
        <v>23</v>
      </c>
      <c r="C3815" t="s">
        <v>11</v>
      </c>
      <c r="D3815" t="s">
        <v>17</v>
      </c>
      <c r="E3815" s="1">
        <v>44417</v>
      </c>
      <c r="F3815" s="4">
        <v>3535</v>
      </c>
      <c r="G3815">
        <v>296</v>
      </c>
      <c r="H3815" s="3">
        <f>_xlfn.XLOOKUP(sales[[#This Row],[Product]],products[Product],products[Cost per box])*sales[[#This Row],[Boxes]]</f>
        <v>2012.8</v>
      </c>
      <c r="I3815" s="4">
        <f>sales[[#This Row],[Revenue]]-sales[[#This Row],[Cost]]</f>
        <v>1522.2</v>
      </c>
    </row>
    <row r="3816" spans="2:9" x14ac:dyDescent="0.25">
      <c r="B3816" t="s">
        <v>5</v>
      </c>
      <c r="C3816" t="s">
        <v>6</v>
      </c>
      <c r="D3816" t="s">
        <v>17</v>
      </c>
      <c r="E3816" s="1">
        <v>44417</v>
      </c>
      <c r="F3816" s="4">
        <v>1505</v>
      </c>
      <c r="G3816">
        <v>605</v>
      </c>
      <c r="H3816" s="3">
        <f>_xlfn.XLOOKUP(sales[[#This Row],[Product]],products[Product],products[Cost per box])*sales[[#This Row],[Boxes]]</f>
        <v>4114</v>
      </c>
      <c r="I3816" s="4">
        <f>sales[[#This Row],[Revenue]]-sales[[#This Row],[Cost]]</f>
        <v>-2609</v>
      </c>
    </row>
    <row r="3817" spans="2:9" x14ac:dyDescent="0.25">
      <c r="B3817" t="s">
        <v>39</v>
      </c>
      <c r="C3817" t="s">
        <v>27</v>
      </c>
      <c r="D3817" t="s">
        <v>24</v>
      </c>
      <c r="E3817" s="1">
        <v>44417</v>
      </c>
      <c r="F3817" s="4">
        <v>2548</v>
      </c>
      <c r="G3817">
        <v>34</v>
      </c>
      <c r="H3817" s="3">
        <f>_xlfn.XLOOKUP(sales[[#This Row],[Product]],products[Product],products[Cost per box])*sales[[#This Row],[Boxes]]</f>
        <v>357.34</v>
      </c>
      <c r="I3817" s="4">
        <f>sales[[#This Row],[Revenue]]-sales[[#This Row],[Cost]]</f>
        <v>2190.66</v>
      </c>
    </row>
    <row r="3818" spans="2:9" x14ac:dyDescent="0.25">
      <c r="B3818" t="s">
        <v>15</v>
      </c>
      <c r="C3818" t="s">
        <v>16</v>
      </c>
      <c r="D3818" t="s">
        <v>44</v>
      </c>
      <c r="E3818" s="1">
        <v>44417</v>
      </c>
      <c r="F3818" s="4">
        <v>10213</v>
      </c>
      <c r="G3818">
        <v>459</v>
      </c>
      <c r="H3818" s="3">
        <f>_xlfn.XLOOKUP(sales[[#This Row],[Product]],products[Product],products[Cost per box])*sales[[#This Row],[Boxes]]</f>
        <v>4392.63</v>
      </c>
      <c r="I3818" s="4">
        <f>sales[[#This Row],[Revenue]]-sales[[#This Row],[Cost]]</f>
        <v>5820.37</v>
      </c>
    </row>
    <row r="3819" spans="2:9" x14ac:dyDescent="0.25">
      <c r="B3819" t="s">
        <v>41</v>
      </c>
      <c r="C3819" t="s">
        <v>6</v>
      </c>
      <c r="D3819" t="s">
        <v>19</v>
      </c>
      <c r="E3819" s="1">
        <v>44417</v>
      </c>
      <c r="F3819" s="4">
        <v>784</v>
      </c>
      <c r="G3819">
        <v>111</v>
      </c>
      <c r="H3819" s="3">
        <f>_xlfn.XLOOKUP(sales[[#This Row],[Product]],products[Product],products[Cost per box])*sales[[#This Row],[Boxes]]</f>
        <v>1135.53</v>
      </c>
      <c r="I3819" s="4">
        <f>sales[[#This Row],[Revenue]]-sales[[#This Row],[Cost]]</f>
        <v>-351.53</v>
      </c>
    </row>
    <row r="3820" spans="2:9" x14ac:dyDescent="0.25">
      <c r="B3820" t="s">
        <v>37</v>
      </c>
      <c r="C3820" t="s">
        <v>6</v>
      </c>
      <c r="D3820" t="s">
        <v>22</v>
      </c>
      <c r="E3820" s="1">
        <v>44417</v>
      </c>
      <c r="F3820" s="4">
        <v>7140</v>
      </c>
      <c r="G3820">
        <v>153</v>
      </c>
      <c r="H3820" s="3">
        <f>_xlfn.XLOOKUP(sales[[#This Row],[Product]],products[Product],products[Cost per box])*sales[[#This Row],[Boxes]]</f>
        <v>1257.6600000000001</v>
      </c>
      <c r="I3820" s="4">
        <f>sales[[#This Row],[Revenue]]-sales[[#This Row],[Cost]]</f>
        <v>5882.34</v>
      </c>
    </row>
    <row r="3821" spans="2:9" x14ac:dyDescent="0.25">
      <c r="B3821" t="s">
        <v>34</v>
      </c>
      <c r="C3821" t="s">
        <v>21</v>
      </c>
      <c r="D3821" t="s">
        <v>42</v>
      </c>
      <c r="E3821" s="1">
        <v>44417</v>
      </c>
      <c r="F3821" s="4">
        <v>4102</v>
      </c>
      <c r="G3821">
        <v>170</v>
      </c>
      <c r="H3821" s="3">
        <f>_xlfn.XLOOKUP(sales[[#This Row],[Product]],products[Product],products[Cost per box])*sales[[#This Row],[Boxes]]</f>
        <v>805.80000000000007</v>
      </c>
      <c r="I3821" s="4">
        <f>sales[[#This Row],[Revenue]]-sales[[#This Row],[Cost]]</f>
        <v>3296.2</v>
      </c>
    </row>
    <row r="3822" spans="2:9" x14ac:dyDescent="0.25">
      <c r="B3822" t="s">
        <v>49</v>
      </c>
      <c r="C3822" t="s">
        <v>27</v>
      </c>
      <c r="D3822" t="s">
        <v>24</v>
      </c>
      <c r="E3822" s="1">
        <v>44417</v>
      </c>
      <c r="F3822" s="4">
        <v>14</v>
      </c>
      <c r="G3822">
        <v>770</v>
      </c>
      <c r="H3822" s="3">
        <f>_xlfn.XLOOKUP(sales[[#This Row],[Product]],products[Product],products[Cost per box])*sales[[#This Row],[Boxes]]</f>
        <v>8092.7</v>
      </c>
      <c r="I3822" s="4">
        <f>sales[[#This Row],[Revenue]]-sales[[#This Row],[Cost]]</f>
        <v>-8078.7</v>
      </c>
    </row>
    <row r="3823" spans="2:9" x14ac:dyDescent="0.25">
      <c r="B3823" t="s">
        <v>40</v>
      </c>
      <c r="C3823" t="s">
        <v>16</v>
      </c>
      <c r="D3823" t="s">
        <v>44</v>
      </c>
      <c r="E3823" s="1">
        <v>44417</v>
      </c>
      <c r="F3823" s="4">
        <v>3451</v>
      </c>
      <c r="G3823">
        <v>180</v>
      </c>
      <c r="H3823" s="3">
        <f>_xlfn.XLOOKUP(sales[[#This Row],[Product]],products[Product],products[Cost per box])*sales[[#This Row],[Boxes]]</f>
        <v>1722.6000000000001</v>
      </c>
      <c r="I3823" s="4">
        <f>sales[[#This Row],[Revenue]]-sales[[#This Row],[Cost]]</f>
        <v>1728.3999999999999</v>
      </c>
    </row>
    <row r="3824" spans="2:9" x14ac:dyDescent="0.25">
      <c r="B3824" t="s">
        <v>10</v>
      </c>
      <c r="C3824" t="s">
        <v>21</v>
      </c>
      <c r="D3824" t="s">
        <v>35</v>
      </c>
      <c r="E3824" s="1">
        <v>44417</v>
      </c>
      <c r="F3824" s="4">
        <v>4326</v>
      </c>
      <c r="G3824">
        <v>550</v>
      </c>
      <c r="H3824" s="3">
        <f>_xlfn.XLOOKUP(sales[[#This Row],[Product]],products[Product],products[Cost per box])*sales[[#This Row],[Boxes]]</f>
        <v>1457.5</v>
      </c>
      <c r="I3824" s="4">
        <f>sales[[#This Row],[Revenue]]-sales[[#This Row],[Cost]]</f>
        <v>2868.5</v>
      </c>
    </row>
    <row r="3825" spans="2:9" x14ac:dyDescent="0.25">
      <c r="B3825" t="s">
        <v>37</v>
      </c>
      <c r="C3825" t="s">
        <v>21</v>
      </c>
      <c r="D3825" t="s">
        <v>36</v>
      </c>
      <c r="E3825" s="1">
        <v>44417</v>
      </c>
      <c r="F3825" s="4">
        <v>1953</v>
      </c>
      <c r="G3825">
        <v>315</v>
      </c>
      <c r="H3825" s="3">
        <f>_xlfn.XLOOKUP(sales[[#This Row],[Product]],products[Product],products[Cost per box])*sales[[#This Row],[Boxes]]</f>
        <v>1587.6</v>
      </c>
      <c r="I3825" s="4">
        <f>sales[[#This Row],[Revenue]]-sales[[#This Row],[Cost]]</f>
        <v>365.40000000000009</v>
      </c>
    </row>
    <row r="3826" spans="2:9" x14ac:dyDescent="0.25">
      <c r="B3826" t="s">
        <v>13</v>
      </c>
      <c r="C3826" t="s">
        <v>11</v>
      </c>
      <c r="D3826" t="s">
        <v>28</v>
      </c>
      <c r="E3826" s="1">
        <v>44417</v>
      </c>
      <c r="F3826" s="4">
        <v>9331</v>
      </c>
      <c r="G3826">
        <v>612</v>
      </c>
      <c r="H3826" s="3">
        <f>_xlfn.XLOOKUP(sales[[#This Row],[Product]],products[Product],products[Cost per box])*sales[[#This Row],[Boxes]]</f>
        <v>1689.12</v>
      </c>
      <c r="I3826" s="4">
        <f>sales[[#This Row],[Revenue]]-sales[[#This Row],[Cost]]</f>
        <v>7641.88</v>
      </c>
    </row>
    <row r="3827" spans="2:9" x14ac:dyDescent="0.25">
      <c r="B3827" t="s">
        <v>32</v>
      </c>
      <c r="C3827" t="s">
        <v>9</v>
      </c>
      <c r="D3827" t="s">
        <v>43</v>
      </c>
      <c r="E3827" s="1">
        <v>44417</v>
      </c>
      <c r="F3827" s="4">
        <v>7595</v>
      </c>
      <c r="G3827">
        <v>205</v>
      </c>
      <c r="H3827" s="3">
        <f>_xlfn.XLOOKUP(sales[[#This Row],[Product]],products[Product],products[Cost per box])*sales[[#This Row],[Boxes]]</f>
        <v>789.25</v>
      </c>
      <c r="I3827" s="4">
        <f>sales[[#This Row],[Revenue]]-sales[[#This Row],[Cost]]</f>
        <v>6805.75</v>
      </c>
    </row>
    <row r="3828" spans="2:9" x14ac:dyDescent="0.25">
      <c r="B3828" t="s">
        <v>51</v>
      </c>
      <c r="C3828" t="s">
        <v>16</v>
      </c>
      <c r="D3828" t="s">
        <v>22</v>
      </c>
      <c r="E3828" s="1">
        <v>44417</v>
      </c>
      <c r="F3828" s="4">
        <v>1813</v>
      </c>
      <c r="G3828">
        <v>9</v>
      </c>
      <c r="H3828" s="3">
        <f>_xlfn.XLOOKUP(sales[[#This Row],[Product]],products[Product],products[Cost per box])*sales[[#This Row],[Boxes]]</f>
        <v>73.98</v>
      </c>
      <c r="I3828" s="4">
        <f>sales[[#This Row],[Revenue]]-sales[[#This Row],[Cost]]</f>
        <v>1739.02</v>
      </c>
    </row>
    <row r="3829" spans="2:9" x14ac:dyDescent="0.25">
      <c r="B3829" t="s">
        <v>15</v>
      </c>
      <c r="C3829" t="s">
        <v>9</v>
      </c>
      <c r="D3829" t="s">
        <v>45</v>
      </c>
      <c r="E3829" s="1">
        <v>44417</v>
      </c>
      <c r="F3829" s="4">
        <v>5362</v>
      </c>
      <c r="G3829">
        <v>387</v>
      </c>
      <c r="H3829" s="3">
        <f>_xlfn.XLOOKUP(sales[[#This Row],[Product]],products[Product],products[Cost per box])*sales[[#This Row],[Boxes]]</f>
        <v>2991.51</v>
      </c>
      <c r="I3829" s="4">
        <f>sales[[#This Row],[Revenue]]-sales[[#This Row],[Cost]]</f>
        <v>2370.4899999999998</v>
      </c>
    </row>
    <row r="3830" spans="2:9" x14ac:dyDescent="0.25">
      <c r="B3830" t="s">
        <v>20</v>
      </c>
      <c r="C3830" t="s">
        <v>16</v>
      </c>
      <c r="D3830" t="s">
        <v>24</v>
      </c>
      <c r="E3830" s="1">
        <v>44417</v>
      </c>
      <c r="F3830" s="4">
        <v>3941</v>
      </c>
      <c r="G3830">
        <v>199</v>
      </c>
      <c r="H3830" s="3">
        <f>_xlfn.XLOOKUP(sales[[#This Row],[Product]],products[Product],products[Cost per box])*sales[[#This Row],[Boxes]]</f>
        <v>2091.4899999999998</v>
      </c>
      <c r="I3830" s="4">
        <f>sales[[#This Row],[Revenue]]-sales[[#This Row],[Cost]]</f>
        <v>1849.5100000000002</v>
      </c>
    </row>
    <row r="3831" spans="2:9" x14ac:dyDescent="0.25">
      <c r="B3831" t="s">
        <v>32</v>
      </c>
      <c r="C3831" t="s">
        <v>6</v>
      </c>
      <c r="D3831" t="s">
        <v>52</v>
      </c>
      <c r="E3831" s="1">
        <v>44417</v>
      </c>
      <c r="F3831" s="4">
        <v>686</v>
      </c>
      <c r="G3831">
        <v>159</v>
      </c>
      <c r="H3831" s="3">
        <f>_xlfn.XLOOKUP(sales[[#This Row],[Product]],products[Product],products[Cost per box])*sales[[#This Row],[Boxes]]</f>
        <v>527.88</v>
      </c>
      <c r="I3831" s="4">
        <f>sales[[#This Row],[Revenue]]-sales[[#This Row],[Cost]]</f>
        <v>158.12</v>
      </c>
    </row>
    <row r="3832" spans="2:9" x14ac:dyDescent="0.25">
      <c r="B3832" t="s">
        <v>37</v>
      </c>
      <c r="C3832" t="s">
        <v>16</v>
      </c>
      <c r="D3832" t="s">
        <v>30</v>
      </c>
      <c r="E3832" s="1">
        <v>44417</v>
      </c>
      <c r="F3832" s="4">
        <v>903</v>
      </c>
      <c r="G3832">
        <v>254</v>
      </c>
      <c r="H3832" s="3">
        <f>_xlfn.XLOOKUP(sales[[#This Row],[Product]],products[Product],products[Cost per box])*sales[[#This Row],[Boxes]]</f>
        <v>934.72</v>
      </c>
      <c r="I3832" s="4">
        <f>sales[[#This Row],[Revenue]]-sales[[#This Row],[Cost]]</f>
        <v>-31.720000000000027</v>
      </c>
    </row>
    <row r="3833" spans="2:9" x14ac:dyDescent="0.25">
      <c r="B3833" t="s">
        <v>34</v>
      </c>
      <c r="C3833" t="s">
        <v>27</v>
      </c>
      <c r="D3833" t="s">
        <v>38</v>
      </c>
      <c r="E3833" s="1">
        <v>44417</v>
      </c>
      <c r="F3833" s="4">
        <v>4270</v>
      </c>
      <c r="G3833">
        <v>104</v>
      </c>
      <c r="H3833" s="3">
        <f>_xlfn.XLOOKUP(sales[[#This Row],[Product]],products[Product],products[Cost per box])*sales[[#This Row],[Boxes]]</f>
        <v>1033.76</v>
      </c>
      <c r="I3833" s="4">
        <f>sales[[#This Row],[Revenue]]-sales[[#This Row],[Cost]]</f>
        <v>3236.24</v>
      </c>
    </row>
    <row r="3834" spans="2:9" x14ac:dyDescent="0.25">
      <c r="B3834" t="s">
        <v>10</v>
      </c>
      <c r="C3834" t="s">
        <v>16</v>
      </c>
      <c r="D3834" t="s">
        <v>43</v>
      </c>
      <c r="E3834" s="1">
        <v>44417</v>
      </c>
      <c r="F3834" s="4">
        <v>4312</v>
      </c>
      <c r="G3834">
        <v>199</v>
      </c>
      <c r="H3834" s="3">
        <f>_xlfn.XLOOKUP(sales[[#This Row],[Product]],products[Product],products[Cost per box])*sales[[#This Row],[Boxes]]</f>
        <v>766.15</v>
      </c>
      <c r="I3834" s="4">
        <f>sales[[#This Row],[Revenue]]-sales[[#This Row],[Cost]]</f>
        <v>3545.85</v>
      </c>
    </row>
    <row r="3835" spans="2:9" x14ac:dyDescent="0.25">
      <c r="B3835" t="s">
        <v>34</v>
      </c>
      <c r="C3835" t="s">
        <v>9</v>
      </c>
      <c r="D3835" t="s">
        <v>36</v>
      </c>
      <c r="E3835" s="1">
        <v>44417</v>
      </c>
      <c r="F3835" s="4">
        <v>2471</v>
      </c>
      <c r="G3835">
        <v>32</v>
      </c>
      <c r="H3835" s="3">
        <f>_xlfn.XLOOKUP(sales[[#This Row],[Product]],products[Product],products[Cost per box])*sales[[#This Row],[Boxes]]</f>
        <v>161.28</v>
      </c>
      <c r="I3835" s="4">
        <f>sales[[#This Row],[Revenue]]-sales[[#This Row],[Cost]]</f>
        <v>2309.7199999999998</v>
      </c>
    </row>
    <row r="3836" spans="2:9" x14ac:dyDescent="0.25">
      <c r="B3836" t="s">
        <v>49</v>
      </c>
      <c r="C3836" t="s">
        <v>9</v>
      </c>
      <c r="D3836" t="s">
        <v>7</v>
      </c>
      <c r="E3836" s="1">
        <v>44417</v>
      </c>
      <c r="F3836" s="4">
        <v>5341</v>
      </c>
      <c r="G3836">
        <v>191</v>
      </c>
      <c r="H3836" s="3">
        <f>_xlfn.XLOOKUP(sales[[#This Row],[Product]],products[Product],products[Cost per box])*sales[[#This Row],[Boxes]]</f>
        <v>983.65000000000009</v>
      </c>
      <c r="I3836" s="4">
        <f>sales[[#This Row],[Revenue]]-sales[[#This Row],[Cost]]</f>
        <v>4357.3500000000004</v>
      </c>
    </row>
    <row r="3837" spans="2:9" x14ac:dyDescent="0.25">
      <c r="B3837" t="s">
        <v>29</v>
      </c>
      <c r="C3837" t="s">
        <v>11</v>
      </c>
      <c r="D3837" t="s">
        <v>26</v>
      </c>
      <c r="E3837" s="1">
        <v>44417</v>
      </c>
      <c r="F3837" s="4">
        <v>4522</v>
      </c>
      <c r="G3837">
        <v>266</v>
      </c>
      <c r="H3837" s="3">
        <f>_xlfn.XLOOKUP(sales[[#This Row],[Product]],products[Product],products[Cost per box])*sales[[#This Row],[Boxes]]</f>
        <v>1710.3799999999999</v>
      </c>
      <c r="I3837" s="4">
        <f>sales[[#This Row],[Revenue]]-sales[[#This Row],[Cost]]</f>
        <v>2811.62</v>
      </c>
    </row>
    <row r="3838" spans="2:9" x14ac:dyDescent="0.25">
      <c r="B3838" t="s">
        <v>10</v>
      </c>
      <c r="C3838" t="s">
        <v>6</v>
      </c>
      <c r="D3838" t="s">
        <v>19</v>
      </c>
      <c r="E3838" s="1">
        <v>44417</v>
      </c>
      <c r="F3838" s="4">
        <v>8099</v>
      </c>
      <c r="G3838">
        <v>110</v>
      </c>
      <c r="H3838" s="3">
        <f>_xlfn.XLOOKUP(sales[[#This Row],[Product]],products[Product],products[Cost per box])*sales[[#This Row],[Boxes]]</f>
        <v>1125.3</v>
      </c>
      <c r="I3838" s="4">
        <f>sales[[#This Row],[Revenue]]-sales[[#This Row],[Cost]]</f>
        <v>6973.7</v>
      </c>
    </row>
    <row r="3839" spans="2:9" x14ac:dyDescent="0.25">
      <c r="B3839" t="s">
        <v>37</v>
      </c>
      <c r="C3839" t="s">
        <v>27</v>
      </c>
      <c r="D3839" t="s">
        <v>28</v>
      </c>
      <c r="E3839" s="1">
        <v>44417</v>
      </c>
      <c r="F3839" s="4">
        <v>4739</v>
      </c>
      <c r="G3839">
        <v>980</v>
      </c>
      <c r="H3839" s="3">
        <f>_xlfn.XLOOKUP(sales[[#This Row],[Product]],products[Product],products[Cost per box])*sales[[#This Row],[Boxes]]</f>
        <v>2704.7999999999997</v>
      </c>
      <c r="I3839" s="4">
        <f>sales[[#This Row],[Revenue]]-sales[[#This Row],[Cost]]</f>
        <v>2034.2000000000003</v>
      </c>
    </row>
    <row r="3840" spans="2:9" x14ac:dyDescent="0.25">
      <c r="B3840" t="s">
        <v>34</v>
      </c>
      <c r="C3840" t="s">
        <v>6</v>
      </c>
      <c r="D3840" t="s">
        <v>12</v>
      </c>
      <c r="E3840" s="1">
        <v>44417</v>
      </c>
      <c r="F3840" s="4">
        <v>210</v>
      </c>
      <c r="G3840">
        <v>206</v>
      </c>
      <c r="H3840" s="3">
        <f>_xlfn.XLOOKUP(sales[[#This Row],[Product]],products[Product],products[Cost per box])*sales[[#This Row],[Boxes]]</f>
        <v>1736.58</v>
      </c>
      <c r="I3840" s="4">
        <f>sales[[#This Row],[Revenue]]-sales[[#This Row],[Cost]]</f>
        <v>-1526.58</v>
      </c>
    </row>
    <row r="3841" spans="2:9" x14ac:dyDescent="0.25">
      <c r="B3841" t="s">
        <v>34</v>
      </c>
      <c r="C3841" t="s">
        <v>27</v>
      </c>
      <c r="D3841" t="s">
        <v>45</v>
      </c>
      <c r="E3841" s="1">
        <v>44417</v>
      </c>
      <c r="F3841" s="4">
        <v>3703</v>
      </c>
      <c r="G3841">
        <v>75</v>
      </c>
      <c r="H3841" s="3">
        <f>_xlfn.XLOOKUP(sales[[#This Row],[Product]],products[Product],products[Cost per box])*sales[[#This Row],[Boxes]]</f>
        <v>579.75</v>
      </c>
      <c r="I3841" s="4">
        <f>sales[[#This Row],[Revenue]]-sales[[#This Row],[Cost]]</f>
        <v>3123.25</v>
      </c>
    </row>
    <row r="3842" spans="2:9" x14ac:dyDescent="0.25">
      <c r="B3842" t="s">
        <v>18</v>
      </c>
      <c r="C3842" t="s">
        <v>6</v>
      </c>
      <c r="D3842" t="s">
        <v>26</v>
      </c>
      <c r="E3842" s="1">
        <v>44417</v>
      </c>
      <c r="F3842" s="4">
        <v>4984</v>
      </c>
      <c r="G3842">
        <v>142</v>
      </c>
      <c r="H3842" s="3">
        <f>_xlfn.XLOOKUP(sales[[#This Row],[Product]],products[Product],products[Cost per box])*sales[[#This Row],[Boxes]]</f>
        <v>913.06</v>
      </c>
      <c r="I3842" s="4">
        <f>sales[[#This Row],[Revenue]]-sales[[#This Row],[Cost]]</f>
        <v>4070.94</v>
      </c>
    </row>
    <row r="3843" spans="2:9" x14ac:dyDescent="0.25">
      <c r="B3843" t="s">
        <v>32</v>
      </c>
      <c r="C3843" t="s">
        <v>9</v>
      </c>
      <c r="D3843" t="s">
        <v>22</v>
      </c>
      <c r="E3843" s="1">
        <v>44418</v>
      </c>
      <c r="F3843" s="4">
        <v>8218</v>
      </c>
      <c r="G3843">
        <v>181</v>
      </c>
      <c r="H3843" s="3">
        <f>_xlfn.XLOOKUP(sales[[#This Row],[Product]],products[Product],products[Cost per box])*sales[[#This Row],[Boxes]]</f>
        <v>1487.8200000000002</v>
      </c>
      <c r="I3843" s="4">
        <f>sales[[#This Row],[Revenue]]-sales[[#This Row],[Cost]]</f>
        <v>6730.18</v>
      </c>
    </row>
    <row r="3844" spans="2:9" x14ac:dyDescent="0.25">
      <c r="B3844" t="s">
        <v>13</v>
      </c>
      <c r="C3844" t="s">
        <v>9</v>
      </c>
      <c r="D3844" t="s">
        <v>7</v>
      </c>
      <c r="E3844" s="1">
        <v>44418</v>
      </c>
      <c r="F3844" s="4">
        <v>581</v>
      </c>
      <c r="G3844">
        <v>297</v>
      </c>
      <c r="H3844" s="3">
        <f>_xlfn.XLOOKUP(sales[[#This Row],[Product]],products[Product],products[Cost per box])*sales[[#This Row],[Boxes]]</f>
        <v>1529.5500000000002</v>
      </c>
      <c r="I3844" s="4">
        <f>sales[[#This Row],[Revenue]]-sales[[#This Row],[Cost]]</f>
        <v>-948.55000000000018</v>
      </c>
    </row>
    <row r="3845" spans="2:9" x14ac:dyDescent="0.25">
      <c r="B3845" t="s">
        <v>41</v>
      </c>
      <c r="C3845" t="s">
        <v>16</v>
      </c>
      <c r="D3845" t="s">
        <v>22</v>
      </c>
      <c r="E3845" s="1">
        <v>44418</v>
      </c>
      <c r="F3845" s="4">
        <v>2289</v>
      </c>
      <c r="G3845">
        <v>597</v>
      </c>
      <c r="H3845" s="3">
        <f>_xlfn.XLOOKUP(sales[[#This Row],[Product]],products[Product],products[Cost per box])*sales[[#This Row],[Boxes]]</f>
        <v>4907.34</v>
      </c>
      <c r="I3845" s="4">
        <f>sales[[#This Row],[Revenue]]-sales[[#This Row],[Cost]]</f>
        <v>-2618.34</v>
      </c>
    </row>
    <row r="3846" spans="2:9" x14ac:dyDescent="0.25">
      <c r="B3846" t="s">
        <v>15</v>
      </c>
      <c r="C3846" t="s">
        <v>21</v>
      </c>
      <c r="D3846" t="s">
        <v>17</v>
      </c>
      <c r="E3846" s="1">
        <v>44418</v>
      </c>
      <c r="F3846" s="4">
        <v>2086</v>
      </c>
      <c r="G3846">
        <v>521</v>
      </c>
      <c r="H3846" s="3">
        <f>_xlfn.XLOOKUP(sales[[#This Row],[Product]],products[Product],products[Cost per box])*sales[[#This Row],[Boxes]]</f>
        <v>3542.7999999999997</v>
      </c>
      <c r="I3846" s="4">
        <f>sales[[#This Row],[Revenue]]-sales[[#This Row],[Cost]]</f>
        <v>-1456.7999999999997</v>
      </c>
    </row>
    <row r="3847" spans="2:9" x14ac:dyDescent="0.25">
      <c r="B3847" t="s">
        <v>18</v>
      </c>
      <c r="C3847" t="s">
        <v>21</v>
      </c>
      <c r="D3847" t="s">
        <v>48</v>
      </c>
      <c r="E3847" s="1">
        <v>44418</v>
      </c>
      <c r="F3847" s="4">
        <v>3822</v>
      </c>
      <c r="G3847">
        <v>280</v>
      </c>
      <c r="H3847" s="3">
        <f>_xlfn.XLOOKUP(sales[[#This Row],[Product]],products[Product],products[Cost per box])*sales[[#This Row],[Boxes]]</f>
        <v>2094.4</v>
      </c>
      <c r="I3847" s="4">
        <f>sales[[#This Row],[Revenue]]-sales[[#This Row],[Cost]]</f>
        <v>1727.6</v>
      </c>
    </row>
    <row r="3848" spans="2:9" x14ac:dyDescent="0.25">
      <c r="B3848" t="s">
        <v>20</v>
      </c>
      <c r="C3848" t="s">
        <v>11</v>
      </c>
      <c r="D3848" t="s">
        <v>45</v>
      </c>
      <c r="E3848" s="1">
        <v>44418</v>
      </c>
      <c r="F3848" s="4">
        <v>1127</v>
      </c>
      <c r="G3848">
        <v>171</v>
      </c>
      <c r="H3848" s="3">
        <f>_xlfn.XLOOKUP(sales[[#This Row],[Product]],products[Product],products[Cost per box])*sales[[#This Row],[Boxes]]</f>
        <v>1321.8300000000002</v>
      </c>
      <c r="I3848" s="4">
        <f>sales[[#This Row],[Revenue]]-sales[[#This Row],[Cost]]</f>
        <v>-194.83000000000015</v>
      </c>
    </row>
    <row r="3849" spans="2:9" x14ac:dyDescent="0.25">
      <c r="B3849" t="s">
        <v>41</v>
      </c>
      <c r="C3849" t="s">
        <v>9</v>
      </c>
      <c r="D3849" t="s">
        <v>7</v>
      </c>
      <c r="E3849" s="1">
        <v>44418</v>
      </c>
      <c r="F3849" s="4">
        <v>6048</v>
      </c>
      <c r="G3849">
        <v>48</v>
      </c>
      <c r="H3849" s="3">
        <f>_xlfn.XLOOKUP(sales[[#This Row],[Product]],products[Product],products[Cost per box])*sales[[#This Row],[Boxes]]</f>
        <v>247.20000000000002</v>
      </c>
      <c r="I3849" s="4">
        <f>sales[[#This Row],[Revenue]]-sales[[#This Row],[Cost]]</f>
        <v>5800.8</v>
      </c>
    </row>
    <row r="3850" spans="2:9" x14ac:dyDescent="0.25">
      <c r="B3850" t="s">
        <v>5</v>
      </c>
      <c r="C3850" t="s">
        <v>11</v>
      </c>
      <c r="D3850" t="s">
        <v>28</v>
      </c>
      <c r="E3850" s="1">
        <v>44418</v>
      </c>
      <c r="F3850" s="4">
        <v>1708</v>
      </c>
      <c r="G3850">
        <v>200</v>
      </c>
      <c r="H3850" s="3">
        <f>_xlfn.XLOOKUP(sales[[#This Row],[Product]],products[Product],products[Cost per box])*sales[[#This Row],[Boxes]]</f>
        <v>552</v>
      </c>
      <c r="I3850" s="4">
        <f>sales[[#This Row],[Revenue]]-sales[[#This Row],[Cost]]</f>
        <v>1156</v>
      </c>
    </row>
    <row r="3851" spans="2:9" x14ac:dyDescent="0.25">
      <c r="B3851" t="s">
        <v>37</v>
      </c>
      <c r="C3851" t="s">
        <v>9</v>
      </c>
      <c r="D3851" t="s">
        <v>42</v>
      </c>
      <c r="E3851" s="1">
        <v>44418</v>
      </c>
      <c r="F3851" s="4">
        <v>406</v>
      </c>
      <c r="G3851">
        <v>495</v>
      </c>
      <c r="H3851" s="3">
        <f>_xlfn.XLOOKUP(sales[[#This Row],[Product]],products[Product],products[Cost per box])*sales[[#This Row],[Boxes]]</f>
        <v>2346.3000000000002</v>
      </c>
      <c r="I3851" s="4">
        <f>sales[[#This Row],[Revenue]]-sales[[#This Row],[Cost]]</f>
        <v>-1940.3000000000002</v>
      </c>
    </row>
    <row r="3852" spans="2:9" x14ac:dyDescent="0.25">
      <c r="B3852" t="s">
        <v>37</v>
      </c>
      <c r="C3852" t="s">
        <v>27</v>
      </c>
      <c r="D3852" t="s">
        <v>44</v>
      </c>
      <c r="E3852" s="1">
        <v>44418</v>
      </c>
      <c r="F3852" s="4">
        <v>9072</v>
      </c>
      <c r="G3852">
        <v>170</v>
      </c>
      <c r="H3852" s="3">
        <f>_xlfn.XLOOKUP(sales[[#This Row],[Product]],products[Product],products[Cost per box])*sales[[#This Row],[Boxes]]</f>
        <v>1626.9</v>
      </c>
      <c r="I3852" s="4">
        <f>sales[[#This Row],[Revenue]]-sales[[#This Row],[Cost]]</f>
        <v>7445.1</v>
      </c>
    </row>
    <row r="3853" spans="2:9" x14ac:dyDescent="0.25">
      <c r="B3853" t="s">
        <v>8</v>
      </c>
      <c r="C3853" t="s">
        <v>9</v>
      </c>
      <c r="D3853" t="s">
        <v>12</v>
      </c>
      <c r="E3853" s="1">
        <v>44418</v>
      </c>
      <c r="F3853" s="4">
        <v>3563</v>
      </c>
      <c r="G3853">
        <v>77</v>
      </c>
      <c r="H3853" s="3">
        <f>_xlfn.XLOOKUP(sales[[#This Row],[Product]],products[Product],products[Cost per box])*sales[[#This Row],[Boxes]]</f>
        <v>649.11</v>
      </c>
      <c r="I3853" s="4">
        <f>sales[[#This Row],[Revenue]]-sales[[#This Row],[Cost]]</f>
        <v>2913.89</v>
      </c>
    </row>
    <row r="3854" spans="2:9" x14ac:dyDescent="0.25">
      <c r="B3854" t="s">
        <v>34</v>
      </c>
      <c r="C3854" t="s">
        <v>9</v>
      </c>
      <c r="D3854" t="s">
        <v>24</v>
      </c>
      <c r="E3854" s="1">
        <v>44418</v>
      </c>
      <c r="F3854" s="4">
        <v>6811</v>
      </c>
      <c r="G3854">
        <v>213</v>
      </c>
      <c r="H3854" s="3">
        <f>_xlfn.XLOOKUP(sales[[#This Row],[Product]],products[Product],products[Cost per box])*sales[[#This Row],[Boxes]]</f>
        <v>2238.63</v>
      </c>
      <c r="I3854" s="4">
        <f>sales[[#This Row],[Revenue]]-sales[[#This Row],[Cost]]</f>
        <v>4572.37</v>
      </c>
    </row>
    <row r="3855" spans="2:9" x14ac:dyDescent="0.25">
      <c r="B3855" t="s">
        <v>5</v>
      </c>
      <c r="C3855" t="s">
        <v>27</v>
      </c>
      <c r="D3855" t="s">
        <v>38</v>
      </c>
      <c r="E3855" s="1">
        <v>44418</v>
      </c>
      <c r="F3855" s="4">
        <v>1813</v>
      </c>
      <c r="G3855">
        <v>63</v>
      </c>
      <c r="H3855" s="3">
        <f>_xlfn.XLOOKUP(sales[[#This Row],[Product]],products[Product],products[Cost per box])*sales[[#This Row],[Boxes]]</f>
        <v>626.21999999999991</v>
      </c>
      <c r="I3855" s="4">
        <f>sales[[#This Row],[Revenue]]-sales[[#This Row],[Cost]]</f>
        <v>1186.7800000000002</v>
      </c>
    </row>
    <row r="3856" spans="2:9" x14ac:dyDescent="0.25">
      <c r="B3856" t="s">
        <v>40</v>
      </c>
      <c r="C3856" t="s">
        <v>16</v>
      </c>
      <c r="D3856" t="s">
        <v>7</v>
      </c>
      <c r="E3856" s="1">
        <v>44418</v>
      </c>
      <c r="F3856" s="4">
        <v>1155</v>
      </c>
      <c r="G3856">
        <v>35</v>
      </c>
      <c r="H3856" s="3">
        <f>_xlfn.XLOOKUP(sales[[#This Row],[Product]],products[Product],products[Cost per box])*sales[[#This Row],[Boxes]]</f>
        <v>180.25</v>
      </c>
      <c r="I3856" s="4">
        <f>sales[[#This Row],[Revenue]]-sales[[#This Row],[Cost]]</f>
        <v>974.75</v>
      </c>
    </row>
    <row r="3857" spans="2:9" x14ac:dyDescent="0.25">
      <c r="B3857" t="s">
        <v>15</v>
      </c>
      <c r="C3857" t="s">
        <v>9</v>
      </c>
      <c r="D3857" t="s">
        <v>26</v>
      </c>
      <c r="E3857" s="1">
        <v>44418</v>
      </c>
      <c r="F3857" s="4">
        <v>1470</v>
      </c>
      <c r="G3857">
        <v>11</v>
      </c>
      <c r="H3857" s="3">
        <f>_xlfn.XLOOKUP(sales[[#This Row],[Product]],products[Product],products[Cost per box])*sales[[#This Row],[Boxes]]</f>
        <v>70.72999999999999</v>
      </c>
      <c r="I3857" s="4">
        <f>sales[[#This Row],[Revenue]]-sales[[#This Row],[Cost]]</f>
        <v>1399.27</v>
      </c>
    </row>
    <row r="3858" spans="2:9" x14ac:dyDescent="0.25">
      <c r="B3858" t="s">
        <v>18</v>
      </c>
      <c r="C3858" t="s">
        <v>16</v>
      </c>
      <c r="D3858" t="s">
        <v>17</v>
      </c>
      <c r="E3858" s="1">
        <v>44418</v>
      </c>
      <c r="F3858" s="4">
        <v>2870</v>
      </c>
      <c r="G3858">
        <v>73</v>
      </c>
      <c r="H3858" s="3">
        <f>_xlfn.XLOOKUP(sales[[#This Row],[Product]],products[Product],products[Cost per box])*sales[[#This Row],[Boxes]]</f>
        <v>496.4</v>
      </c>
      <c r="I3858" s="4">
        <f>sales[[#This Row],[Revenue]]-sales[[#This Row],[Cost]]</f>
        <v>2373.6</v>
      </c>
    </row>
    <row r="3859" spans="2:9" x14ac:dyDescent="0.25">
      <c r="B3859" t="s">
        <v>15</v>
      </c>
      <c r="C3859" t="s">
        <v>11</v>
      </c>
      <c r="D3859" t="s">
        <v>52</v>
      </c>
      <c r="E3859" s="1">
        <v>44418</v>
      </c>
      <c r="F3859" s="4">
        <v>2912</v>
      </c>
      <c r="G3859">
        <v>23</v>
      </c>
      <c r="H3859" s="3">
        <f>_xlfn.XLOOKUP(sales[[#This Row],[Product]],products[Product],products[Cost per box])*sales[[#This Row],[Boxes]]</f>
        <v>76.36</v>
      </c>
      <c r="I3859" s="4">
        <f>sales[[#This Row],[Revenue]]-sales[[#This Row],[Cost]]</f>
        <v>2835.64</v>
      </c>
    </row>
    <row r="3860" spans="2:9" x14ac:dyDescent="0.25">
      <c r="B3860" t="s">
        <v>32</v>
      </c>
      <c r="C3860" t="s">
        <v>6</v>
      </c>
      <c r="D3860" t="s">
        <v>45</v>
      </c>
      <c r="E3860" s="1">
        <v>44418</v>
      </c>
      <c r="F3860" s="4">
        <v>6650</v>
      </c>
      <c r="G3860">
        <v>315</v>
      </c>
      <c r="H3860" s="3">
        <f>_xlfn.XLOOKUP(sales[[#This Row],[Product]],products[Product],products[Cost per box])*sales[[#This Row],[Boxes]]</f>
        <v>2434.9500000000003</v>
      </c>
      <c r="I3860" s="4">
        <f>sales[[#This Row],[Revenue]]-sales[[#This Row],[Cost]]</f>
        <v>4215.0499999999993</v>
      </c>
    </row>
    <row r="3861" spans="2:9" x14ac:dyDescent="0.25">
      <c r="B3861" t="s">
        <v>32</v>
      </c>
      <c r="C3861" t="s">
        <v>16</v>
      </c>
      <c r="D3861" t="s">
        <v>45</v>
      </c>
      <c r="E3861" s="1">
        <v>44418</v>
      </c>
      <c r="F3861" s="4">
        <v>336</v>
      </c>
      <c r="G3861">
        <v>74</v>
      </c>
      <c r="H3861" s="3">
        <f>_xlfn.XLOOKUP(sales[[#This Row],[Product]],products[Product],products[Cost per box])*sales[[#This Row],[Boxes]]</f>
        <v>572.02</v>
      </c>
      <c r="I3861" s="4">
        <f>sales[[#This Row],[Revenue]]-sales[[#This Row],[Cost]]</f>
        <v>-236.01999999999998</v>
      </c>
    </row>
    <row r="3862" spans="2:9" x14ac:dyDescent="0.25">
      <c r="B3862" t="s">
        <v>20</v>
      </c>
      <c r="C3862" t="s">
        <v>9</v>
      </c>
      <c r="D3862" t="s">
        <v>44</v>
      </c>
      <c r="E3862" s="1">
        <v>44418</v>
      </c>
      <c r="F3862" s="4">
        <v>1372</v>
      </c>
      <c r="G3862">
        <v>116</v>
      </c>
      <c r="H3862" s="3">
        <f>_xlfn.XLOOKUP(sales[[#This Row],[Product]],products[Product],products[Cost per box])*sales[[#This Row],[Boxes]]</f>
        <v>1110.1200000000001</v>
      </c>
      <c r="I3862" s="4">
        <f>sales[[#This Row],[Revenue]]-sales[[#This Row],[Cost]]</f>
        <v>261.87999999999988</v>
      </c>
    </row>
    <row r="3863" spans="2:9" x14ac:dyDescent="0.25">
      <c r="B3863" t="s">
        <v>23</v>
      </c>
      <c r="C3863" t="s">
        <v>9</v>
      </c>
      <c r="D3863" t="s">
        <v>36</v>
      </c>
      <c r="E3863" s="1">
        <v>44418</v>
      </c>
      <c r="F3863" s="4">
        <v>2800</v>
      </c>
      <c r="G3863">
        <v>353</v>
      </c>
      <c r="H3863" s="3">
        <f>_xlfn.XLOOKUP(sales[[#This Row],[Product]],products[Product],products[Cost per box])*sales[[#This Row],[Boxes]]</f>
        <v>1779.1200000000001</v>
      </c>
      <c r="I3863" s="4">
        <f>sales[[#This Row],[Revenue]]-sales[[#This Row],[Cost]]</f>
        <v>1020.8799999999999</v>
      </c>
    </row>
    <row r="3864" spans="2:9" x14ac:dyDescent="0.25">
      <c r="B3864" t="s">
        <v>32</v>
      </c>
      <c r="C3864" t="s">
        <v>9</v>
      </c>
      <c r="D3864" t="s">
        <v>42</v>
      </c>
      <c r="E3864" s="1">
        <v>44418</v>
      </c>
      <c r="F3864" s="4">
        <v>2534</v>
      </c>
      <c r="G3864">
        <v>770</v>
      </c>
      <c r="H3864" s="3">
        <f>_xlfn.XLOOKUP(sales[[#This Row],[Product]],products[Product],products[Cost per box])*sales[[#This Row],[Boxes]]</f>
        <v>3649.8</v>
      </c>
      <c r="I3864" s="4">
        <f>sales[[#This Row],[Revenue]]-sales[[#This Row],[Cost]]</f>
        <v>-1115.8000000000002</v>
      </c>
    </row>
    <row r="3865" spans="2:9" x14ac:dyDescent="0.25">
      <c r="B3865" t="s">
        <v>10</v>
      </c>
      <c r="C3865" t="s">
        <v>9</v>
      </c>
      <c r="D3865" t="s">
        <v>44</v>
      </c>
      <c r="E3865" s="1">
        <v>44418</v>
      </c>
      <c r="F3865" s="4">
        <v>4858</v>
      </c>
      <c r="G3865">
        <v>347</v>
      </c>
      <c r="H3865" s="3">
        <f>_xlfn.XLOOKUP(sales[[#This Row],[Product]],products[Product],products[Cost per box])*sales[[#This Row],[Boxes]]</f>
        <v>3320.79</v>
      </c>
      <c r="I3865" s="4">
        <f>sales[[#This Row],[Revenue]]-sales[[#This Row],[Cost]]</f>
        <v>1537.21</v>
      </c>
    </row>
    <row r="3866" spans="2:9" x14ac:dyDescent="0.25">
      <c r="B3866" t="s">
        <v>46</v>
      </c>
      <c r="C3866" t="s">
        <v>11</v>
      </c>
      <c r="D3866" t="s">
        <v>47</v>
      </c>
      <c r="E3866" s="1">
        <v>44418</v>
      </c>
      <c r="F3866" s="4">
        <v>2891</v>
      </c>
      <c r="G3866">
        <v>514</v>
      </c>
      <c r="H3866" s="3">
        <f>_xlfn.XLOOKUP(sales[[#This Row],[Product]],products[Product],products[Cost per box])*sales[[#This Row],[Boxes]]</f>
        <v>2703.64</v>
      </c>
      <c r="I3866" s="4">
        <f>sales[[#This Row],[Revenue]]-sales[[#This Row],[Cost]]</f>
        <v>187.36000000000013</v>
      </c>
    </row>
    <row r="3867" spans="2:9" x14ac:dyDescent="0.25">
      <c r="B3867" t="s">
        <v>5</v>
      </c>
      <c r="C3867" t="s">
        <v>16</v>
      </c>
      <c r="D3867" t="s">
        <v>7</v>
      </c>
      <c r="E3867" s="1">
        <v>44418</v>
      </c>
      <c r="F3867" s="4">
        <v>2205</v>
      </c>
      <c r="G3867">
        <v>292</v>
      </c>
      <c r="H3867" s="3">
        <f>_xlfn.XLOOKUP(sales[[#This Row],[Product]],products[Product],products[Cost per box])*sales[[#This Row],[Boxes]]</f>
        <v>1503.8000000000002</v>
      </c>
      <c r="I3867" s="4">
        <f>sales[[#This Row],[Revenue]]-sales[[#This Row],[Cost]]</f>
        <v>701.19999999999982</v>
      </c>
    </row>
    <row r="3868" spans="2:9" x14ac:dyDescent="0.25">
      <c r="B3868" t="s">
        <v>49</v>
      </c>
      <c r="C3868" t="s">
        <v>16</v>
      </c>
      <c r="D3868" t="s">
        <v>43</v>
      </c>
      <c r="E3868" s="1">
        <v>44418</v>
      </c>
      <c r="F3868" s="4">
        <v>9660</v>
      </c>
      <c r="G3868">
        <v>76</v>
      </c>
      <c r="H3868" s="3">
        <f>_xlfn.XLOOKUP(sales[[#This Row],[Product]],products[Product],products[Cost per box])*sales[[#This Row],[Boxes]]</f>
        <v>292.60000000000002</v>
      </c>
      <c r="I3868" s="4">
        <f>sales[[#This Row],[Revenue]]-sales[[#This Row],[Cost]]</f>
        <v>9367.4</v>
      </c>
    </row>
    <row r="3869" spans="2:9" x14ac:dyDescent="0.25">
      <c r="B3869" t="s">
        <v>34</v>
      </c>
      <c r="C3869" t="s">
        <v>11</v>
      </c>
      <c r="D3869" t="s">
        <v>45</v>
      </c>
      <c r="E3869" s="1">
        <v>44418</v>
      </c>
      <c r="F3869" s="4">
        <v>1974</v>
      </c>
      <c r="G3869">
        <v>68</v>
      </c>
      <c r="H3869" s="3">
        <f>_xlfn.XLOOKUP(sales[[#This Row],[Product]],products[Product],products[Cost per box])*sales[[#This Row],[Boxes]]</f>
        <v>525.64</v>
      </c>
      <c r="I3869" s="4">
        <f>sales[[#This Row],[Revenue]]-sales[[#This Row],[Cost]]</f>
        <v>1448.3600000000001</v>
      </c>
    </row>
    <row r="3870" spans="2:9" x14ac:dyDescent="0.25">
      <c r="B3870" t="s">
        <v>18</v>
      </c>
      <c r="C3870" t="s">
        <v>27</v>
      </c>
      <c r="D3870" t="s">
        <v>45</v>
      </c>
      <c r="E3870" s="1">
        <v>44418</v>
      </c>
      <c r="F3870" s="4">
        <v>5565</v>
      </c>
      <c r="G3870">
        <v>339</v>
      </c>
      <c r="H3870" s="3">
        <f>_xlfn.XLOOKUP(sales[[#This Row],[Product]],products[Product],products[Cost per box])*sales[[#This Row],[Boxes]]</f>
        <v>2620.4700000000003</v>
      </c>
      <c r="I3870" s="4">
        <f>sales[[#This Row],[Revenue]]-sales[[#This Row],[Cost]]</f>
        <v>2944.5299999999997</v>
      </c>
    </row>
    <row r="3871" spans="2:9" x14ac:dyDescent="0.25">
      <c r="B3871" t="s">
        <v>37</v>
      </c>
      <c r="C3871" t="s">
        <v>27</v>
      </c>
      <c r="D3871" t="s">
        <v>14</v>
      </c>
      <c r="E3871" s="1">
        <v>44418</v>
      </c>
      <c r="F3871" s="4">
        <v>6006</v>
      </c>
      <c r="G3871">
        <v>445</v>
      </c>
      <c r="H3871" s="3">
        <f>_xlfn.XLOOKUP(sales[[#This Row],[Product]],products[Product],products[Cost per box])*sales[[#This Row],[Boxes]]</f>
        <v>2807.95</v>
      </c>
      <c r="I3871" s="4">
        <f>sales[[#This Row],[Revenue]]-sales[[#This Row],[Cost]]</f>
        <v>3198.05</v>
      </c>
    </row>
    <row r="3872" spans="2:9" x14ac:dyDescent="0.25">
      <c r="B3872" t="s">
        <v>46</v>
      </c>
      <c r="C3872" t="s">
        <v>16</v>
      </c>
      <c r="D3872" t="s">
        <v>12</v>
      </c>
      <c r="E3872" s="1">
        <v>44418</v>
      </c>
      <c r="F3872" s="4">
        <v>7392</v>
      </c>
      <c r="G3872">
        <v>180</v>
      </c>
      <c r="H3872" s="3">
        <f>_xlfn.XLOOKUP(sales[[#This Row],[Product]],products[Product],products[Cost per box])*sales[[#This Row],[Boxes]]</f>
        <v>1517.3999999999999</v>
      </c>
      <c r="I3872" s="4">
        <f>sales[[#This Row],[Revenue]]-sales[[#This Row],[Cost]]</f>
        <v>5874.6</v>
      </c>
    </row>
    <row r="3873" spans="2:9" x14ac:dyDescent="0.25">
      <c r="B3873" t="s">
        <v>34</v>
      </c>
      <c r="C3873" t="s">
        <v>9</v>
      </c>
      <c r="D3873" t="s">
        <v>44</v>
      </c>
      <c r="E3873" s="1">
        <v>44418</v>
      </c>
      <c r="F3873" s="4">
        <v>5943</v>
      </c>
      <c r="G3873">
        <v>290</v>
      </c>
      <c r="H3873" s="3">
        <f>_xlfn.XLOOKUP(sales[[#This Row],[Product]],products[Product],products[Cost per box])*sales[[#This Row],[Boxes]]</f>
        <v>2775.3</v>
      </c>
      <c r="I3873" s="4">
        <f>sales[[#This Row],[Revenue]]-sales[[#This Row],[Cost]]</f>
        <v>3167.7</v>
      </c>
    </row>
    <row r="3874" spans="2:9" x14ac:dyDescent="0.25">
      <c r="B3874" t="s">
        <v>49</v>
      </c>
      <c r="C3874" t="s">
        <v>9</v>
      </c>
      <c r="D3874" t="s">
        <v>14</v>
      </c>
      <c r="E3874" s="1">
        <v>44418</v>
      </c>
      <c r="F3874" s="4">
        <v>11277</v>
      </c>
      <c r="G3874">
        <v>910</v>
      </c>
      <c r="H3874" s="3">
        <f>_xlfn.XLOOKUP(sales[[#This Row],[Product]],products[Product],products[Cost per box])*sales[[#This Row],[Boxes]]</f>
        <v>5742.0999999999995</v>
      </c>
      <c r="I3874" s="4">
        <f>sales[[#This Row],[Revenue]]-sales[[#This Row],[Cost]]</f>
        <v>5534.9000000000005</v>
      </c>
    </row>
    <row r="3875" spans="2:9" x14ac:dyDescent="0.25">
      <c r="B3875" t="s">
        <v>8</v>
      </c>
      <c r="C3875" t="s">
        <v>6</v>
      </c>
      <c r="D3875" t="s">
        <v>38</v>
      </c>
      <c r="E3875" s="1">
        <v>44418</v>
      </c>
      <c r="F3875" s="4">
        <v>2541</v>
      </c>
      <c r="G3875">
        <v>271</v>
      </c>
      <c r="H3875" s="3">
        <f>_xlfn.XLOOKUP(sales[[#This Row],[Product]],products[Product],products[Cost per box])*sales[[#This Row],[Boxes]]</f>
        <v>2693.74</v>
      </c>
      <c r="I3875" s="4">
        <f>sales[[#This Row],[Revenue]]-sales[[#This Row],[Cost]]</f>
        <v>-152.73999999999978</v>
      </c>
    </row>
    <row r="3876" spans="2:9" x14ac:dyDescent="0.25">
      <c r="B3876" t="s">
        <v>20</v>
      </c>
      <c r="C3876" t="s">
        <v>6</v>
      </c>
      <c r="D3876" t="s">
        <v>48</v>
      </c>
      <c r="E3876" s="1">
        <v>44418</v>
      </c>
      <c r="F3876" s="4">
        <v>5642</v>
      </c>
      <c r="G3876">
        <v>288</v>
      </c>
      <c r="H3876" s="3">
        <f>_xlfn.XLOOKUP(sales[[#This Row],[Product]],products[Product],products[Cost per box])*sales[[#This Row],[Boxes]]</f>
        <v>2154.2400000000002</v>
      </c>
      <c r="I3876" s="4">
        <f>sales[[#This Row],[Revenue]]-sales[[#This Row],[Cost]]</f>
        <v>3487.7599999999998</v>
      </c>
    </row>
    <row r="3877" spans="2:9" x14ac:dyDescent="0.25">
      <c r="B3877" t="s">
        <v>29</v>
      </c>
      <c r="C3877" t="s">
        <v>16</v>
      </c>
      <c r="D3877" t="s">
        <v>52</v>
      </c>
      <c r="E3877" s="1">
        <v>44418</v>
      </c>
      <c r="F3877" s="4">
        <v>1197</v>
      </c>
      <c r="G3877">
        <v>507</v>
      </c>
      <c r="H3877" s="3">
        <f>_xlfn.XLOOKUP(sales[[#This Row],[Product]],products[Product],products[Cost per box])*sales[[#This Row],[Boxes]]</f>
        <v>1683.24</v>
      </c>
      <c r="I3877" s="4">
        <f>sales[[#This Row],[Revenue]]-sales[[#This Row],[Cost]]</f>
        <v>-486.24</v>
      </c>
    </row>
    <row r="3878" spans="2:9" x14ac:dyDescent="0.25">
      <c r="B3878" t="s">
        <v>33</v>
      </c>
      <c r="C3878" t="s">
        <v>27</v>
      </c>
      <c r="D3878" t="s">
        <v>19</v>
      </c>
      <c r="E3878" s="1">
        <v>44418</v>
      </c>
      <c r="F3878" s="4">
        <v>1400</v>
      </c>
      <c r="G3878">
        <v>176</v>
      </c>
      <c r="H3878" s="3">
        <f>_xlfn.XLOOKUP(sales[[#This Row],[Product]],products[Product],products[Cost per box])*sales[[#This Row],[Boxes]]</f>
        <v>1800.48</v>
      </c>
      <c r="I3878" s="4">
        <f>sales[[#This Row],[Revenue]]-sales[[#This Row],[Cost]]</f>
        <v>-400.48</v>
      </c>
    </row>
    <row r="3879" spans="2:9" x14ac:dyDescent="0.25">
      <c r="B3879" t="s">
        <v>5</v>
      </c>
      <c r="C3879" t="s">
        <v>27</v>
      </c>
      <c r="D3879" t="s">
        <v>35</v>
      </c>
      <c r="E3879" s="1">
        <v>44418</v>
      </c>
      <c r="F3879" s="4">
        <v>2688</v>
      </c>
      <c r="G3879">
        <v>182</v>
      </c>
      <c r="H3879" s="3">
        <f>_xlfn.XLOOKUP(sales[[#This Row],[Product]],products[Product],products[Cost per box])*sales[[#This Row],[Boxes]]</f>
        <v>482.3</v>
      </c>
      <c r="I3879" s="4">
        <f>sales[[#This Row],[Revenue]]-sales[[#This Row],[Cost]]</f>
        <v>2205.6999999999998</v>
      </c>
    </row>
    <row r="3880" spans="2:9" x14ac:dyDescent="0.25">
      <c r="B3880" t="s">
        <v>34</v>
      </c>
      <c r="C3880" t="s">
        <v>9</v>
      </c>
      <c r="D3880" t="s">
        <v>14</v>
      </c>
      <c r="E3880" s="1">
        <v>44418</v>
      </c>
      <c r="F3880" s="4">
        <v>1050</v>
      </c>
      <c r="G3880">
        <v>669</v>
      </c>
      <c r="H3880" s="3">
        <f>_xlfn.XLOOKUP(sales[[#This Row],[Product]],products[Product],products[Cost per box])*sales[[#This Row],[Boxes]]</f>
        <v>4221.3899999999994</v>
      </c>
      <c r="I3880" s="4">
        <f>sales[[#This Row],[Revenue]]-sales[[#This Row],[Cost]]</f>
        <v>-3171.3899999999994</v>
      </c>
    </row>
    <row r="3881" spans="2:9" x14ac:dyDescent="0.25">
      <c r="B3881" t="s">
        <v>51</v>
      </c>
      <c r="C3881" t="s">
        <v>6</v>
      </c>
      <c r="D3881" t="s">
        <v>28</v>
      </c>
      <c r="E3881" s="1">
        <v>44418</v>
      </c>
      <c r="F3881" s="4">
        <v>6181</v>
      </c>
      <c r="G3881">
        <v>770</v>
      </c>
      <c r="H3881" s="3">
        <f>_xlfn.XLOOKUP(sales[[#This Row],[Product]],products[Product],products[Cost per box])*sales[[#This Row],[Boxes]]</f>
        <v>2125.1999999999998</v>
      </c>
      <c r="I3881" s="4">
        <f>sales[[#This Row],[Revenue]]-sales[[#This Row],[Cost]]</f>
        <v>4055.8</v>
      </c>
    </row>
    <row r="3882" spans="2:9" x14ac:dyDescent="0.25">
      <c r="B3882" t="s">
        <v>39</v>
      </c>
      <c r="C3882" t="s">
        <v>16</v>
      </c>
      <c r="D3882" t="s">
        <v>17</v>
      </c>
      <c r="E3882" s="1">
        <v>44418</v>
      </c>
      <c r="F3882" s="4">
        <v>6377</v>
      </c>
      <c r="G3882">
        <v>208</v>
      </c>
      <c r="H3882" s="3">
        <f>_xlfn.XLOOKUP(sales[[#This Row],[Product]],products[Product],products[Cost per box])*sales[[#This Row],[Boxes]]</f>
        <v>1414.3999999999999</v>
      </c>
      <c r="I3882" s="4">
        <f>sales[[#This Row],[Revenue]]-sales[[#This Row],[Cost]]</f>
        <v>4962.6000000000004</v>
      </c>
    </row>
    <row r="3883" spans="2:9" x14ac:dyDescent="0.25">
      <c r="B3883" t="s">
        <v>13</v>
      </c>
      <c r="C3883" t="s">
        <v>11</v>
      </c>
      <c r="D3883" t="s">
        <v>30</v>
      </c>
      <c r="E3883" s="1">
        <v>44418</v>
      </c>
      <c r="F3883" s="4">
        <v>2457</v>
      </c>
      <c r="G3883">
        <v>133</v>
      </c>
      <c r="H3883" s="3">
        <f>_xlfn.XLOOKUP(sales[[#This Row],[Product]],products[Product],products[Cost per box])*sales[[#This Row],[Boxes]]</f>
        <v>489.44</v>
      </c>
      <c r="I3883" s="4">
        <f>sales[[#This Row],[Revenue]]-sales[[#This Row],[Cost]]</f>
        <v>1967.56</v>
      </c>
    </row>
    <row r="3884" spans="2:9" x14ac:dyDescent="0.25">
      <c r="B3884" t="s">
        <v>10</v>
      </c>
      <c r="C3884" t="s">
        <v>21</v>
      </c>
      <c r="D3884" t="s">
        <v>24</v>
      </c>
      <c r="E3884" s="1">
        <v>44418</v>
      </c>
      <c r="F3884" s="4">
        <v>2695</v>
      </c>
      <c r="G3884">
        <v>474</v>
      </c>
      <c r="H3884" s="3">
        <f>_xlfn.XLOOKUP(sales[[#This Row],[Product]],products[Product],products[Cost per box])*sales[[#This Row],[Boxes]]</f>
        <v>4981.74</v>
      </c>
      <c r="I3884" s="4">
        <f>sales[[#This Row],[Revenue]]-sales[[#This Row],[Cost]]</f>
        <v>-2286.7399999999998</v>
      </c>
    </row>
    <row r="3885" spans="2:9" x14ac:dyDescent="0.25">
      <c r="B3885" t="s">
        <v>39</v>
      </c>
      <c r="C3885" t="s">
        <v>9</v>
      </c>
      <c r="D3885" t="s">
        <v>35</v>
      </c>
      <c r="E3885" s="1">
        <v>44418</v>
      </c>
      <c r="F3885" s="4">
        <v>7812</v>
      </c>
      <c r="G3885">
        <v>468</v>
      </c>
      <c r="H3885" s="3">
        <f>_xlfn.XLOOKUP(sales[[#This Row],[Product]],products[Product],products[Cost per box])*sales[[#This Row],[Boxes]]</f>
        <v>1240.2</v>
      </c>
      <c r="I3885" s="4">
        <f>sales[[#This Row],[Revenue]]-sales[[#This Row],[Cost]]</f>
        <v>6571.8</v>
      </c>
    </row>
    <row r="3886" spans="2:9" x14ac:dyDescent="0.25">
      <c r="B3886" t="s">
        <v>46</v>
      </c>
      <c r="C3886" t="s">
        <v>27</v>
      </c>
      <c r="D3886" t="s">
        <v>44</v>
      </c>
      <c r="E3886" s="1">
        <v>44418</v>
      </c>
      <c r="F3886" s="4">
        <v>4438</v>
      </c>
      <c r="G3886">
        <v>23</v>
      </c>
      <c r="H3886" s="3">
        <f>_xlfn.XLOOKUP(sales[[#This Row],[Product]],products[Product],products[Cost per box])*sales[[#This Row],[Boxes]]</f>
        <v>220.11</v>
      </c>
      <c r="I3886" s="4">
        <f>sales[[#This Row],[Revenue]]-sales[[#This Row],[Cost]]</f>
        <v>4217.8900000000003</v>
      </c>
    </row>
    <row r="3887" spans="2:9" x14ac:dyDescent="0.25">
      <c r="B3887" t="s">
        <v>33</v>
      </c>
      <c r="C3887" t="s">
        <v>9</v>
      </c>
      <c r="D3887" t="s">
        <v>48</v>
      </c>
      <c r="E3887" s="1">
        <v>44418</v>
      </c>
      <c r="F3887" s="4">
        <v>154</v>
      </c>
      <c r="G3887">
        <v>32</v>
      </c>
      <c r="H3887" s="3">
        <f>_xlfn.XLOOKUP(sales[[#This Row],[Product]],products[Product],products[Cost per box])*sales[[#This Row],[Boxes]]</f>
        <v>239.36</v>
      </c>
      <c r="I3887" s="4">
        <f>sales[[#This Row],[Revenue]]-sales[[#This Row],[Cost]]</f>
        <v>-85.360000000000014</v>
      </c>
    </row>
    <row r="3888" spans="2:9" x14ac:dyDescent="0.25">
      <c r="B3888" t="s">
        <v>37</v>
      </c>
      <c r="C3888" t="s">
        <v>6</v>
      </c>
      <c r="D3888" t="s">
        <v>12</v>
      </c>
      <c r="E3888" s="1">
        <v>44418</v>
      </c>
      <c r="F3888" s="4">
        <v>6587</v>
      </c>
      <c r="G3888">
        <v>203</v>
      </c>
      <c r="H3888" s="3">
        <f>_xlfn.XLOOKUP(sales[[#This Row],[Product]],products[Product],products[Cost per box])*sales[[#This Row],[Boxes]]</f>
        <v>1711.29</v>
      </c>
      <c r="I3888" s="4">
        <f>sales[[#This Row],[Revenue]]-sales[[#This Row],[Cost]]</f>
        <v>4875.71</v>
      </c>
    </row>
    <row r="3889" spans="2:9" x14ac:dyDescent="0.25">
      <c r="B3889" t="s">
        <v>10</v>
      </c>
      <c r="C3889" t="s">
        <v>11</v>
      </c>
      <c r="D3889" t="s">
        <v>7</v>
      </c>
      <c r="E3889" s="1">
        <v>44418</v>
      </c>
      <c r="F3889" s="4">
        <v>1918</v>
      </c>
      <c r="G3889">
        <v>70</v>
      </c>
      <c r="H3889" s="3">
        <f>_xlfn.XLOOKUP(sales[[#This Row],[Product]],products[Product],products[Cost per box])*sales[[#This Row],[Boxes]]</f>
        <v>360.5</v>
      </c>
      <c r="I3889" s="4">
        <f>sales[[#This Row],[Revenue]]-sales[[#This Row],[Cost]]</f>
        <v>1557.5</v>
      </c>
    </row>
    <row r="3890" spans="2:9" x14ac:dyDescent="0.25">
      <c r="B3890" t="s">
        <v>23</v>
      </c>
      <c r="C3890" t="s">
        <v>9</v>
      </c>
      <c r="D3890" t="s">
        <v>22</v>
      </c>
      <c r="E3890" s="1">
        <v>44418</v>
      </c>
      <c r="F3890" s="4">
        <v>1904</v>
      </c>
      <c r="G3890">
        <v>142</v>
      </c>
      <c r="H3890" s="3">
        <f>_xlfn.XLOOKUP(sales[[#This Row],[Product]],products[Product],products[Cost per box])*sales[[#This Row],[Boxes]]</f>
        <v>1167.24</v>
      </c>
      <c r="I3890" s="4">
        <f>sales[[#This Row],[Revenue]]-sales[[#This Row],[Cost]]</f>
        <v>736.76</v>
      </c>
    </row>
    <row r="3891" spans="2:9" x14ac:dyDescent="0.25">
      <c r="B3891" t="s">
        <v>49</v>
      </c>
      <c r="C3891" t="s">
        <v>27</v>
      </c>
      <c r="D3891" t="s">
        <v>35</v>
      </c>
      <c r="E3891" s="1">
        <v>44418</v>
      </c>
      <c r="F3891" s="4">
        <v>5369</v>
      </c>
      <c r="G3891">
        <v>352</v>
      </c>
      <c r="H3891" s="3">
        <f>_xlfn.XLOOKUP(sales[[#This Row],[Product]],products[Product],products[Cost per box])*sales[[#This Row],[Boxes]]</f>
        <v>932.8</v>
      </c>
      <c r="I3891" s="4">
        <f>sales[[#This Row],[Revenue]]-sales[[#This Row],[Cost]]</f>
        <v>4436.2</v>
      </c>
    </row>
    <row r="3892" spans="2:9" x14ac:dyDescent="0.25">
      <c r="B3892" t="s">
        <v>13</v>
      </c>
      <c r="C3892" t="s">
        <v>27</v>
      </c>
      <c r="D3892" t="s">
        <v>17</v>
      </c>
      <c r="E3892" s="1">
        <v>44418</v>
      </c>
      <c r="F3892" s="4">
        <v>5698</v>
      </c>
      <c r="G3892">
        <v>103</v>
      </c>
      <c r="H3892" s="3">
        <f>_xlfn.XLOOKUP(sales[[#This Row],[Product]],products[Product],products[Cost per box])*sales[[#This Row],[Boxes]]</f>
        <v>700.4</v>
      </c>
      <c r="I3892" s="4">
        <f>sales[[#This Row],[Revenue]]-sales[[#This Row],[Cost]]</f>
        <v>4997.6000000000004</v>
      </c>
    </row>
    <row r="3893" spans="2:9" x14ac:dyDescent="0.25">
      <c r="B3893" t="s">
        <v>33</v>
      </c>
      <c r="C3893" t="s">
        <v>21</v>
      </c>
      <c r="D3893" t="s">
        <v>22</v>
      </c>
      <c r="E3893" s="1">
        <v>44419</v>
      </c>
      <c r="F3893" s="4">
        <v>3570</v>
      </c>
      <c r="G3893">
        <v>56</v>
      </c>
      <c r="H3893" s="3">
        <f>_xlfn.XLOOKUP(sales[[#This Row],[Product]],products[Product],products[Cost per box])*sales[[#This Row],[Boxes]]</f>
        <v>460.32000000000005</v>
      </c>
      <c r="I3893" s="4">
        <f>sales[[#This Row],[Revenue]]-sales[[#This Row],[Cost]]</f>
        <v>3109.68</v>
      </c>
    </row>
    <row r="3894" spans="2:9" x14ac:dyDescent="0.25">
      <c r="B3894" t="s">
        <v>15</v>
      </c>
      <c r="C3894" t="s">
        <v>16</v>
      </c>
      <c r="D3894" t="s">
        <v>35</v>
      </c>
      <c r="E3894" s="1">
        <v>44419</v>
      </c>
      <c r="F3894" s="4">
        <v>4928</v>
      </c>
      <c r="G3894">
        <v>205</v>
      </c>
      <c r="H3894" s="3">
        <f>_xlfn.XLOOKUP(sales[[#This Row],[Product]],products[Product],products[Cost per box])*sales[[#This Row],[Boxes]]</f>
        <v>543.25</v>
      </c>
      <c r="I3894" s="4">
        <f>sales[[#This Row],[Revenue]]-sales[[#This Row],[Cost]]</f>
        <v>4384.75</v>
      </c>
    </row>
    <row r="3895" spans="2:9" x14ac:dyDescent="0.25">
      <c r="B3895" t="s">
        <v>37</v>
      </c>
      <c r="C3895" t="s">
        <v>16</v>
      </c>
      <c r="D3895" t="s">
        <v>14</v>
      </c>
      <c r="E3895" s="1">
        <v>44419</v>
      </c>
      <c r="F3895" s="4">
        <v>3584</v>
      </c>
      <c r="G3895">
        <v>368</v>
      </c>
      <c r="H3895" s="3">
        <f>_xlfn.XLOOKUP(sales[[#This Row],[Product]],products[Product],products[Cost per box])*sales[[#This Row],[Boxes]]</f>
        <v>2322.08</v>
      </c>
      <c r="I3895" s="4">
        <f>sales[[#This Row],[Revenue]]-sales[[#This Row],[Cost]]</f>
        <v>1261.92</v>
      </c>
    </row>
    <row r="3896" spans="2:9" x14ac:dyDescent="0.25">
      <c r="B3896" t="s">
        <v>18</v>
      </c>
      <c r="C3896" t="s">
        <v>11</v>
      </c>
      <c r="D3896" t="s">
        <v>7</v>
      </c>
      <c r="E3896" s="1">
        <v>44419</v>
      </c>
      <c r="F3896" s="4">
        <v>8218</v>
      </c>
      <c r="G3896">
        <v>31</v>
      </c>
      <c r="H3896" s="3">
        <f>_xlfn.XLOOKUP(sales[[#This Row],[Product]],products[Product],products[Cost per box])*sales[[#This Row],[Boxes]]</f>
        <v>159.65</v>
      </c>
      <c r="I3896" s="4">
        <f>sales[[#This Row],[Revenue]]-sales[[#This Row],[Cost]]</f>
        <v>8058.35</v>
      </c>
    </row>
    <row r="3897" spans="2:9" x14ac:dyDescent="0.25">
      <c r="B3897" t="s">
        <v>49</v>
      </c>
      <c r="C3897" t="s">
        <v>11</v>
      </c>
      <c r="D3897" t="s">
        <v>42</v>
      </c>
      <c r="E3897" s="1">
        <v>44419</v>
      </c>
      <c r="F3897" s="4">
        <v>3437</v>
      </c>
      <c r="G3897">
        <v>345</v>
      </c>
      <c r="H3897" s="3">
        <f>_xlfn.XLOOKUP(sales[[#This Row],[Product]],products[Product],products[Cost per box])*sales[[#This Row],[Boxes]]</f>
        <v>1635.3000000000002</v>
      </c>
      <c r="I3897" s="4">
        <f>sales[[#This Row],[Revenue]]-sales[[#This Row],[Cost]]</f>
        <v>1801.6999999999998</v>
      </c>
    </row>
    <row r="3898" spans="2:9" x14ac:dyDescent="0.25">
      <c r="B3898" t="s">
        <v>20</v>
      </c>
      <c r="C3898" t="s">
        <v>21</v>
      </c>
      <c r="D3898" t="s">
        <v>38</v>
      </c>
      <c r="E3898" s="1">
        <v>44419</v>
      </c>
      <c r="F3898" s="4">
        <v>469</v>
      </c>
      <c r="G3898">
        <v>70</v>
      </c>
      <c r="H3898" s="3">
        <f>_xlfn.XLOOKUP(sales[[#This Row],[Product]],products[Product],products[Cost per box])*sales[[#This Row],[Boxes]]</f>
        <v>695.8</v>
      </c>
      <c r="I3898" s="4">
        <f>sales[[#This Row],[Revenue]]-sales[[#This Row],[Cost]]</f>
        <v>-226.79999999999995</v>
      </c>
    </row>
    <row r="3899" spans="2:9" x14ac:dyDescent="0.25">
      <c r="B3899" t="s">
        <v>51</v>
      </c>
      <c r="C3899" t="s">
        <v>9</v>
      </c>
      <c r="D3899" t="s">
        <v>14</v>
      </c>
      <c r="E3899" s="1">
        <v>44419</v>
      </c>
      <c r="F3899" s="4">
        <v>28</v>
      </c>
      <c r="G3899">
        <v>980</v>
      </c>
      <c r="H3899" s="3">
        <f>_xlfn.XLOOKUP(sales[[#This Row],[Product]],products[Product],products[Cost per box])*sales[[#This Row],[Boxes]]</f>
        <v>6183.7999999999993</v>
      </c>
      <c r="I3899" s="4">
        <f>sales[[#This Row],[Revenue]]-sales[[#This Row],[Cost]]</f>
        <v>-6155.7999999999993</v>
      </c>
    </row>
    <row r="3900" spans="2:9" x14ac:dyDescent="0.25">
      <c r="B3900" t="s">
        <v>40</v>
      </c>
      <c r="C3900" t="s">
        <v>11</v>
      </c>
      <c r="D3900" t="s">
        <v>42</v>
      </c>
      <c r="E3900" s="1">
        <v>44419</v>
      </c>
      <c r="F3900" s="4">
        <v>623</v>
      </c>
      <c r="G3900">
        <v>63</v>
      </c>
      <c r="H3900" s="3">
        <f>_xlfn.XLOOKUP(sales[[#This Row],[Product]],products[Product],products[Cost per box])*sales[[#This Row],[Boxes]]</f>
        <v>298.62</v>
      </c>
      <c r="I3900" s="4">
        <f>sales[[#This Row],[Revenue]]-sales[[#This Row],[Cost]]</f>
        <v>324.38</v>
      </c>
    </row>
    <row r="3901" spans="2:9" x14ac:dyDescent="0.25">
      <c r="B3901" t="s">
        <v>51</v>
      </c>
      <c r="C3901" t="s">
        <v>21</v>
      </c>
      <c r="D3901" t="s">
        <v>19</v>
      </c>
      <c r="E3901" s="1">
        <v>44419</v>
      </c>
      <c r="F3901" s="4">
        <v>2982</v>
      </c>
      <c r="G3901">
        <v>280</v>
      </c>
      <c r="H3901" s="3">
        <f>_xlfn.XLOOKUP(sales[[#This Row],[Product]],products[Product],products[Cost per box])*sales[[#This Row],[Boxes]]</f>
        <v>2864.4</v>
      </c>
      <c r="I3901" s="4">
        <f>sales[[#This Row],[Revenue]]-sales[[#This Row],[Cost]]</f>
        <v>117.59999999999991</v>
      </c>
    </row>
    <row r="3902" spans="2:9" x14ac:dyDescent="0.25">
      <c r="B3902" t="s">
        <v>34</v>
      </c>
      <c r="C3902" t="s">
        <v>16</v>
      </c>
      <c r="D3902" t="s">
        <v>26</v>
      </c>
      <c r="E3902" s="1">
        <v>44419</v>
      </c>
      <c r="F3902" s="4">
        <v>5649</v>
      </c>
      <c r="G3902">
        <v>103</v>
      </c>
      <c r="H3902" s="3">
        <f>_xlfn.XLOOKUP(sales[[#This Row],[Product]],products[Product],products[Cost per box])*sales[[#This Row],[Boxes]]</f>
        <v>662.29</v>
      </c>
      <c r="I3902" s="4">
        <f>sales[[#This Row],[Revenue]]-sales[[#This Row],[Cost]]</f>
        <v>4986.71</v>
      </c>
    </row>
    <row r="3903" spans="2:9" x14ac:dyDescent="0.25">
      <c r="B3903" t="s">
        <v>29</v>
      </c>
      <c r="C3903" t="s">
        <v>21</v>
      </c>
      <c r="D3903" t="s">
        <v>17</v>
      </c>
      <c r="E3903" s="1">
        <v>44419</v>
      </c>
      <c r="F3903" s="4">
        <v>4935</v>
      </c>
      <c r="G3903">
        <v>327</v>
      </c>
      <c r="H3903" s="3">
        <f>_xlfn.XLOOKUP(sales[[#This Row],[Product]],products[Product],products[Cost per box])*sales[[#This Row],[Boxes]]</f>
        <v>2223.6</v>
      </c>
      <c r="I3903" s="4">
        <f>sales[[#This Row],[Revenue]]-sales[[#This Row],[Cost]]</f>
        <v>2711.4</v>
      </c>
    </row>
    <row r="3904" spans="2:9" x14ac:dyDescent="0.25">
      <c r="B3904" t="s">
        <v>40</v>
      </c>
      <c r="C3904" t="s">
        <v>11</v>
      </c>
      <c r="D3904" t="s">
        <v>36</v>
      </c>
      <c r="E3904" s="1">
        <v>44419</v>
      </c>
      <c r="F3904" s="4">
        <v>5166</v>
      </c>
      <c r="G3904">
        <v>547</v>
      </c>
      <c r="H3904" s="3">
        <f>_xlfn.XLOOKUP(sales[[#This Row],[Product]],products[Product],products[Cost per box])*sales[[#This Row],[Boxes]]</f>
        <v>2756.88</v>
      </c>
      <c r="I3904" s="4">
        <f>sales[[#This Row],[Revenue]]-sales[[#This Row],[Cost]]</f>
        <v>2409.12</v>
      </c>
    </row>
    <row r="3905" spans="2:9" x14ac:dyDescent="0.25">
      <c r="B3905" t="s">
        <v>51</v>
      </c>
      <c r="C3905" t="s">
        <v>9</v>
      </c>
      <c r="D3905" t="s">
        <v>24</v>
      </c>
      <c r="E3905" s="1">
        <v>44419</v>
      </c>
      <c r="F3905" s="4">
        <v>2051</v>
      </c>
      <c r="G3905">
        <v>115</v>
      </c>
      <c r="H3905" s="3">
        <f>_xlfn.XLOOKUP(sales[[#This Row],[Product]],products[Product],products[Cost per box])*sales[[#This Row],[Boxes]]</f>
        <v>1208.6499999999999</v>
      </c>
      <c r="I3905" s="4">
        <f>sales[[#This Row],[Revenue]]-sales[[#This Row],[Cost]]</f>
        <v>842.35000000000014</v>
      </c>
    </row>
    <row r="3906" spans="2:9" x14ac:dyDescent="0.25">
      <c r="B3906" t="s">
        <v>15</v>
      </c>
      <c r="C3906" t="s">
        <v>11</v>
      </c>
      <c r="D3906" t="s">
        <v>42</v>
      </c>
      <c r="E3906" s="1">
        <v>44419</v>
      </c>
      <c r="F3906" s="4">
        <v>2989</v>
      </c>
      <c r="G3906">
        <v>147</v>
      </c>
      <c r="H3906" s="3">
        <f>_xlfn.XLOOKUP(sales[[#This Row],[Product]],products[Product],products[Cost per box])*sales[[#This Row],[Boxes]]</f>
        <v>696.78000000000009</v>
      </c>
      <c r="I3906" s="4">
        <f>sales[[#This Row],[Revenue]]-sales[[#This Row],[Cost]]</f>
        <v>2292.2199999999998</v>
      </c>
    </row>
    <row r="3907" spans="2:9" x14ac:dyDescent="0.25">
      <c r="B3907" t="s">
        <v>32</v>
      </c>
      <c r="C3907" t="s">
        <v>9</v>
      </c>
      <c r="D3907" t="s">
        <v>36</v>
      </c>
      <c r="E3907" s="1">
        <v>44419</v>
      </c>
      <c r="F3907" s="4">
        <v>2303</v>
      </c>
      <c r="G3907">
        <v>452</v>
      </c>
      <c r="H3907" s="3">
        <f>_xlfn.XLOOKUP(sales[[#This Row],[Product]],products[Product],products[Cost per box])*sales[[#This Row],[Boxes]]</f>
        <v>2278.08</v>
      </c>
      <c r="I3907" s="4">
        <f>sales[[#This Row],[Revenue]]-sales[[#This Row],[Cost]]</f>
        <v>24.920000000000073</v>
      </c>
    </row>
    <row r="3908" spans="2:9" x14ac:dyDescent="0.25">
      <c r="B3908" t="s">
        <v>46</v>
      </c>
      <c r="C3908" t="s">
        <v>11</v>
      </c>
      <c r="D3908" t="s">
        <v>12</v>
      </c>
      <c r="E3908" s="1">
        <v>44419</v>
      </c>
      <c r="F3908" s="4">
        <v>10773</v>
      </c>
      <c r="G3908">
        <v>165</v>
      </c>
      <c r="H3908" s="3">
        <f>_xlfn.XLOOKUP(sales[[#This Row],[Product]],products[Product],products[Cost per box])*sales[[#This Row],[Boxes]]</f>
        <v>1390.95</v>
      </c>
      <c r="I3908" s="4">
        <f>sales[[#This Row],[Revenue]]-sales[[#This Row],[Cost]]</f>
        <v>9382.0499999999993</v>
      </c>
    </row>
    <row r="3909" spans="2:9" x14ac:dyDescent="0.25">
      <c r="B3909" t="s">
        <v>13</v>
      </c>
      <c r="C3909" t="s">
        <v>16</v>
      </c>
      <c r="D3909" t="s">
        <v>22</v>
      </c>
      <c r="E3909" s="1">
        <v>44420</v>
      </c>
      <c r="F3909" s="4">
        <v>6923</v>
      </c>
      <c r="G3909">
        <v>69</v>
      </c>
      <c r="H3909" s="3">
        <f>_xlfn.XLOOKUP(sales[[#This Row],[Product]],products[Product],products[Cost per box])*sales[[#This Row],[Boxes]]</f>
        <v>567.18000000000006</v>
      </c>
      <c r="I3909" s="4">
        <f>sales[[#This Row],[Revenue]]-sales[[#This Row],[Cost]]</f>
        <v>6355.82</v>
      </c>
    </row>
    <row r="3910" spans="2:9" x14ac:dyDescent="0.25">
      <c r="B3910" t="s">
        <v>10</v>
      </c>
      <c r="C3910" t="s">
        <v>21</v>
      </c>
      <c r="D3910" t="s">
        <v>19</v>
      </c>
      <c r="E3910" s="1">
        <v>44420</v>
      </c>
      <c r="F3910" s="4">
        <v>1708</v>
      </c>
      <c r="G3910">
        <v>43</v>
      </c>
      <c r="H3910" s="3">
        <f>_xlfn.XLOOKUP(sales[[#This Row],[Product]],products[Product],products[Cost per box])*sales[[#This Row],[Boxes]]</f>
        <v>439.89000000000004</v>
      </c>
      <c r="I3910" s="4">
        <f>sales[[#This Row],[Revenue]]-sales[[#This Row],[Cost]]</f>
        <v>1268.1099999999999</v>
      </c>
    </row>
    <row r="3911" spans="2:9" x14ac:dyDescent="0.25">
      <c r="B3911" t="s">
        <v>51</v>
      </c>
      <c r="C3911" t="s">
        <v>9</v>
      </c>
      <c r="D3911" t="s">
        <v>36</v>
      </c>
      <c r="E3911" s="1">
        <v>44420</v>
      </c>
      <c r="F3911" s="4">
        <v>6944</v>
      </c>
      <c r="G3911">
        <v>202</v>
      </c>
      <c r="H3911" s="3">
        <f>_xlfn.XLOOKUP(sales[[#This Row],[Product]],products[Product],products[Cost per box])*sales[[#This Row],[Boxes]]</f>
        <v>1018.08</v>
      </c>
      <c r="I3911" s="4">
        <f>sales[[#This Row],[Revenue]]-sales[[#This Row],[Cost]]</f>
        <v>5925.92</v>
      </c>
    </row>
    <row r="3912" spans="2:9" x14ac:dyDescent="0.25">
      <c r="B3912" t="s">
        <v>46</v>
      </c>
      <c r="C3912" t="s">
        <v>9</v>
      </c>
      <c r="D3912" t="s">
        <v>31</v>
      </c>
      <c r="E3912" s="1">
        <v>44420</v>
      </c>
      <c r="F3912" s="4">
        <v>2373</v>
      </c>
      <c r="G3912">
        <v>1330</v>
      </c>
      <c r="H3912" s="3">
        <f>_xlfn.XLOOKUP(sales[[#This Row],[Product]],products[Product],products[Cost per box])*sales[[#This Row],[Boxes]]</f>
        <v>7607.5999999999995</v>
      </c>
      <c r="I3912" s="4">
        <f>sales[[#This Row],[Revenue]]-sales[[#This Row],[Cost]]</f>
        <v>-5234.5999999999995</v>
      </c>
    </row>
    <row r="3913" spans="2:9" x14ac:dyDescent="0.25">
      <c r="B3913" t="s">
        <v>33</v>
      </c>
      <c r="C3913" t="s">
        <v>9</v>
      </c>
      <c r="D3913" t="s">
        <v>26</v>
      </c>
      <c r="E3913" s="1">
        <v>44420</v>
      </c>
      <c r="F3913" s="4">
        <v>10976</v>
      </c>
      <c r="G3913">
        <v>230</v>
      </c>
      <c r="H3913" s="3">
        <f>_xlfn.XLOOKUP(sales[[#This Row],[Product]],products[Product],products[Cost per box])*sales[[#This Row],[Boxes]]</f>
        <v>1478.8999999999999</v>
      </c>
      <c r="I3913" s="4">
        <f>sales[[#This Row],[Revenue]]-sales[[#This Row],[Cost]]</f>
        <v>9497.1</v>
      </c>
    </row>
    <row r="3914" spans="2:9" x14ac:dyDescent="0.25">
      <c r="B3914" t="s">
        <v>18</v>
      </c>
      <c r="C3914" t="s">
        <v>27</v>
      </c>
      <c r="D3914" t="s">
        <v>24</v>
      </c>
      <c r="E3914" s="1">
        <v>44420</v>
      </c>
      <c r="F3914" s="4">
        <v>5110</v>
      </c>
      <c r="G3914">
        <v>139</v>
      </c>
      <c r="H3914" s="3">
        <f>_xlfn.XLOOKUP(sales[[#This Row],[Product]],products[Product],products[Cost per box])*sales[[#This Row],[Boxes]]</f>
        <v>1460.8899999999999</v>
      </c>
      <c r="I3914" s="4">
        <f>sales[[#This Row],[Revenue]]-sales[[#This Row],[Cost]]</f>
        <v>3649.11</v>
      </c>
    </row>
    <row r="3915" spans="2:9" x14ac:dyDescent="0.25">
      <c r="B3915" t="s">
        <v>41</v>
      </c>
      <c r="C3915" t="s">
        <v>21</v>
      </c>
      <c r="D3915" t="s">
        <v>31</v>
      </c>
      <c r="E3915" s="1">
        <v>44420</v>
      </c>
      <c r="F3915" s="4">
        <v>8323</v>
      </c>
      <c r="G3915">
        <v>323</v>
      </c>
      <c r="H3915" s="3">
        <f>_xlfn.XLOOKUP(sales[[#This Row],[Product]],products[Product],products[Cost per box])*sales[[#This Row],[Boxes]]</f>
        <v>1847.56</v>
      </c>
      <c r="I3915" s="4">
        <f>sales[[#This Row],[Revenue]]-sales[[#This Row],[Cost]]</f>
        <v>6475.4400000000005</v>
      </c>
    </row>
    <row r="3916" spans="2:9" x14ac:dyDescent="0.25">
      <c r="B3916" t="s">
        <v>46</v>
      </c>
      <c r="C3916" t="s">
        <v>9</v>
      </c>
      <c r="D3916" t="s">
        <v>36</v>
      </c>
      <c r="E3916" s="1">
        <v>44420</v>
      </c>
      <c r="F3916" s="4">
        <v>1008</v>
      </c>
      <c r="G3916">
        <v>174</v>
      </c>
      <c r="H3916" s="3">
        <f>_xlfn.XLOOKUP(sales[[#This Row],[Product]],products[Product],products[Cost per box])*sales[[#This Row],[Boxes]]</f>
        <v>876.96</v>
      </c>
      <c r="I3916" s="4">
        <f>sales[[#This Row],[Revenue]]-sales[[#This Row],[Cost]]</f>
        <v>131.03999999999996</v>
      </c>
    </row>
    <row r="3917" spans="2:9" x14ac:dyDescent="0.25">
      <c r="B3917" t="s">
        <v>46</v>
      </c>
      <c r="C3917" t="s">
        <v>16</v>
      </c>
      <c r="D3917" t="s">
        <v>44</v>
      </c>
      <c r="E3917" s="1">
        <v>44420</v>
      </c>
      <c r="F3917" s="4">
        <v>1449</v>
      </c>
      <c r="G3917">
        <v>505</v>
      </c>
      <c r="H3917" s="3">
        <f>_xlfn.XLOOKUP(sales[[#This Row],[Product]],products[Product],products[Cost per box])*sales[[#This Row],[Boxes]]</f>
        <v>4832.8500000000004</v>
      </c>
      <c r="I3917" s="4">
        <f>sales[[#This Row],[Revenue]]-sales[[#This Row],[Cost]]</f>
        <v>-3383.8500000000004</v>
      </c>
    </row>
    <row r="3918" spans="2:9" x14ac:dyDescent="0.25">
      <c r="B3918" t="s">
        <v>41</v>
      </c>
      <c r="C3918" t="s">
        <v>27</v>
      </c>
      <c r="D3918" t="s">
        <v>7</v>
      </c>
      <c r="E3918" s="1">
        <v>44420</v>
      </c>
      <c r="F3918" s="4">
        <v>1127</v>
      </c>
      <c r="G3918">
        <v>270</v>
      </c>
      <c r="H3918" s="3">
        <f>_xlfn.XLOOKUP(sales[[#This Row],[Product]],products[Product],products[Cost per box])*sales[[#This Row],[Boxes]]</f>
        <v>1390.5</v>
      </c>
      <c r="I3918" s="4">
        <f>sales[[#This Row],[Revenue]]-sales[[#This Row],[Cost]]</f>
        <v>-263.5</v>
      </c>
    </row>
    <row r="3919" spans="2:9" x14ac:dyDescent="0.25">
      <c r="B3919" t="s">
        <v>20</v>
      </c>
      <c r="C3919" t="s">
        <v>27</v>
      </c>
      <c r="D3919" t="s">
        <v>38</v>
      </c>
      <c r="E3919" s="1">
        <v>44420</v>
      </c>
      <c r="F3919" s="4">
        <v>8512</v>
      </c>
      <c r="G3919">
        <v>248</v>
      </c>
      <c r="H3919" s="3">
        <f>_xlfn.XLOOKUP(sales[[#This Row],[Product]],products[Product],products[Cost per box])*sales[[#This Row],[Boxes]]</f>
        <v>2465.12</v>
      </c>
      <c r="I3919" s="4">
        <f>sales[[#This Row],[Revenue]]-sales[[#This Row],[Cost]]</f>
        <v>6046.88</v>
      </c>
    </row>
    <row r="3920" spans="2:9" x14ac:dyDescent="0.25">
      <c r="B3920" t="s">
        <v>39</v>
      </c>
      <c r="C3920" t="s">
        <v>16</v>
      </c>
      <c r="D3920" t="s">
        <v>48</v>
      </c>
      <c r="E3920" s="1">
        <v>44420</v>
      </c>
      <c r="F3920" s="4">
        <v>3521</v>
      </c>
      <c r="G3920">
        <v>78</v>
      </c>
      <c r="H3920" s="3">
        <f>_xlfn.XLOOKUP(sales[[#This Row],[Product]],products[Product],products[Cost per box])*sales[[#This Row],[Boxes]]</f>
        <v>583.44000000000005</v>
      </c>
      <c r="I3920" s="4">
        <f>sales[[#This Row],[Revenue]]-sales[[#This Row],[Cost]]</f>
        <v>2937.56</v>
      </c>
    </row>
    <row r="3921" spans="2:9" x14ac:dyDescent="0.25">
      <c r="B3921" t="s">
        <v>46</v>
      </c>
      <c r="C3921" t="s">
        <v>9</v>
      </c>
      <c r="D3921" t="s">
        <v>28</v>
      </c>
      <c r="E3921" s="1">
        <v>44420</v>
      </c>
      <c r="F3921" s="4">
        <v>7693</v>
      </c>
      <c r="G3921">
        <v>1050</v>
      </c>
      <c r="H3921" s="3">
        <f>_xlfn.XLOOKUP(sales[[#This Row],[Product]],products[Product],products[Cost per box])*sales[[#This Row],[Boxes]]</f>
        <v>2898</v>
      </c>
      <c r="I3921" s="4">
        <f>sales[[#This Row],[Revenue]]-sales[[#This Row],[Cost]]</f>
        <v>4795</v>
      </c>
    </row>
    <row r="3922" spans="2:9" x14ac:dyDescent="0.25">
      <c r="B3922" t="s">
        <v>29</v>
      </c>
      <c r="C3922" t="s">
        <v>9</v>
      </c>
      <c r="D3922" t="s">
        <v>35</v>
      </c>
      <c r="E3922" s="1">
        <v>44420</v>
      </c>
      <c r="F3922" s="4">
        <v>3906</v>
      </c>
      <c r="G3922">
        <v>137</v>
      </c>
      <c r="H3922" s="3">
        <f>_xlfn.XLOOKUP(sales[[#This Row],[Product]],products[Product],products[Cost per box])*sales[[#This Row],[Boxes]]</f>
        <v>363.05</v>
      </c>
      <c r="I3922" s="4">
        <f>sales[[#This Row],[Revenue]]-sales[[#This Row],[Cost]]</f>
        <v>3542.95</v>
      </c>
    </row>
    <row r="3923" spans="2:9" x14ac:dyDescent="0.25">
      <c r="B3923" t="s">
        <v>46</v>
      </c>
      <c r="C3923" t="s">
        <v>11</v>
      </c>
      <c r="D3923" t="s">
        <v>50</v>
      </c>
      <c r="E3923" s="1">
        <v>44420</v>
      </c>
      <c r="F3923" s="4">
        <v>1869</v>
      </c>
      <c r="G3923">
        <v>238</v>
      </c>
      <c r="H3923" s="3">
        <f>_xlfn.XLOOKUP(sales[[#This Row],[Product]],products[Product],products[Cost per box])*sales[[#This Row],[Boxes]]</f>
        <v>2953.58</v>
      </c>
      <c r="I3923" s="4">
        <f>sales[[#This Row],[Revenue]]-sales[[#This Row],[Cost]]</f>
        <v>-1084.58</v>
      </c>
    </row>
    <row r="3924" spans="2:9" x14ac:dyDescent="0.25">
      <c r="B3924" t="s">
        <v>29</v>
      </c>
      <c r="C3924" t="s">
        <v>16</v>
      </c>
      <c r="D3924" t="s">
        <v>30</v>
      </c>
      <c r="E3924" s="1">
        <v>44420</v>
      </c>
      <c r="F3924" s="4">
        <v>4410</v>
      </c>
      <c r="G3924">
        <v>243</v>
      </c>
      <c r="H3924" s="3">
        <f>_xlfn.XLOOKUP(sales[[#This Row],[Product]],products[Product],products[Cost per box])*sales[[#This Row],[Boxes]]</f>
        <v>894.24</v>
      </c>
      <c r="I3924" s="4">
        <f>sales[[#This Row],[Revenue]]-sales[[#This Row],[Cost]]</f>
        <v>3515.76</v>
      </c>
    </row>
    <row r="3925" spans="2:9" x14ac:dyDescent="0.25">
      <c r="B3925" t="s">
        <v>37</v>
      </c>
      <c r="C3925" t="s">
        <v>6</v>
      </c>
      <c r="D3925" t="s">
        <v>17</v>
      </c>
      <c r="E3925" s="1">
        <v>44420</v>
      </c>
      <c r="F3925" s="4">
        <v>210</v>
      </c>
      <c r="G3925">
        <v>458</v>
      </c>
      <c r="H3925" s="3">
        <f>_xlfn.XLOOKUP(sales[[#This Row],[Product]],products[Product],products[Cost per box])*sales[[#This Row],[Boxes]]</f>
        <v>3114.4</v>
      </c>
      <c r="I3925" s="4">
        <f>sales[[#This Row],[Revenue]]-sales[[#This Row],[Cost]]</f>
        <v>-2904.4</v>
      </c>
    </row>
    <row r="3926" spans="2:9" x14ac:dyDescent="0.25">
      <c r="B3926" t="s">
        <v>51</v>
      </c>
      <c r="C3926" t="s">
        <v>11</v>
      </c>
      <c r="D3926" t="s">
        <v>48</v>
      </c>
      <c r="E3926" s="1">
        <v>44420</v>
      </c>
      <c r="F3926" s="4">
        <v>2590</v>
      </c>
      <c r="G3926">
        <v>284</v>
      </c>
      <c r="H3926" s="3">
        <f>_xlfn.XLOOKUP(sales[[#This Row],[Product]],products[Product],products[Cost per box])*sales[[#This Row],[Boxes]]</f>
        <v>2124.3200000000002</v>
      </c>
      <c r="I3926" s="4">
        <f>sales[[#This Row],[Revenue]]-sales[[#This Row],[Cost]]</f>
        <v>465.67999999999984</v>
      </c>
    </row>
    <row r="3927" spans="2:9" x14ac:dyDescent="0.25">
      <c r="B3927" t="s">
        <v>34</v>
      </c>
      <c r="C3927" t="s">
        <v>16</v>
      </c>
      <c r="D3927" t="s">
        <v>24</v>
      </c>
      <c r="E3927" s="1">
        <v>44420</v>
      </c>
      <c r="F3927" s="4">
        <v>5670</v>
      </c>
      <c r="G3927">
        <v>128</v>
      </c>
      <c r="H3927" s="3">
        <f>_xlfn.XLOOKUP(sales[[#This Row],[Product]],products[Product],products[Cost per box])*sales[[#This Row],[Boxes]]</f>
        <v>1345.28</v>
      </c>
      <c r="I3927" s="4">
        <f>sales[[#This Row],[Revenue]]-sales[[#This Row],[Cost]]</f>
        <v>4324.72</v>
      </c>
    </row>
    <row r="3928" spans="2:9" x14ac:dyDescent="0.25">
      <c r="B3928" t="s">
        <v>15</v>
      </c>
      <c r="C3928" t="s">
        <v>21</v>
      </c>
      <c r="D3928" t="s">
        <v>38</v>
      </c>
      <c r="E3928" s="1">
        <v>44420</v>
      </c>
      <c r="F3928" s="4">
        <v>4088</v>
      </c>
      <c r="G3928">
        <v>400</v>
      </c>
      <c r="H3928" s="3">
        <f>_xlfn.XLOOKUP(sales[[#This Row],[Product]],products[Product],products[Cost per box])*sales[[#This Row],[Boxes]]</f>
        <v>3976</v>
      </c>
      <c r="I3928" s="4">
        <f>sales[[#This Row],[Revenue]]-sales[[#This Row],[Cost]]</f>
        <v>112</v>
      </c>
    </row>
    <row r="3929" spans="2:9" x14ac:dyDescent="0.25">
      <c r="B3929" t="s">
        <v>41</v>
      </c>
      <c r="C3929" t="s">
        <v>11</v>
      </c>
      <c r="D3929" t="s">
        <v>47</v>
      </c>
      <c r="E3929" s="1">
        <v>44420</v>
      </c>
      <c r="F3929" s="4">
        <v>378</v>
      </c>
      <c r="G3929">
        <v>386</v>
      </c>
      <c r="H3929" s="3">
        <f>_xlfn.XLOOKUP(sales[[#This Row],[Product]],products[Product],products[Cost per box])*sales[[#This Row],[Boxes]]</f>
        <v>2030.36</v>
      </c>
      <c r="I3929" s="4">
        <f>sales[[#This Row],[Revenue]]-sales[[#This Row],[Cost]]</f>
        <v>-1652.36</v>
      </c>
    </row>
    <row r="3930" spans="2:9" x14ac:dyDescent="0.25">
      <c r="B3930" t="s">
        <v>46</v>
      </c>
      <c r="C3930" t="s">
        <v>27</v>
      </c>
      <c r="D3930" t="s">
        <v>35</v>
      </c>
      <c r="E3930" s="1">
        <v>44420</v>
      </c>
      <c r="F3930" s="4">
        <v>119</v>
      </c>
      <c r="G3930">
        <v>416</v>
      </c>
      <c r="H3930" s="3">
        <f>_xlfn.XLOOKUP(sales[[#This Row],[Product]],products[Product],products[Cost per box])*sales[[#This Row],[Boxes]]</f>
        <v>1102.3999999999999</v>
      </c>
      <c r="I3930" s="4">
        <f>sales[[#This Row],[Revenue]]-sales[[#This Row],[Cost]]</f>
        <v>-983.39999999999986</v>
      </c>
    </row>
    <row r="3931" spans="2:9" x14ac:dyDescent="0.25">
      <c r="B3931" t="s">
        <v>18</v>
      </c>
      <c r="C3931" t="s">
        <v>16</v>
      </c>
      <c r="D3931" t="s">
        <v>43</v>
      </c>
      <c r="E3931" s="1">
        <v>44420</v>
      </c>
      <c r="F3931" s="4">
        <v>532</v>
      </c>
      <c r="G3931">
        <v>280</v>
      </c>
      <c r="H3931" s="3">
        <f>_xlfn.XLOOKUP(sales[[#This Row],[Product]],products[Product],products[Cost per box])*sales[[#This Row],[Boxes]]</f>
        <v>1078</v>
      </c>
      <c r="I3931" s="4">
        <f>sales[[#This Row],[Revenue]]-sales[[#This Row],[Cost]]</f>
        <v>-546</v>
      </c>
    </row>
    <row r="3932" spans="2:9" x14ac:dyDescent="0.25">
      <c r="B3932" t="s">
        <v>49</v>
      </c>
      <c r="C3932" t="s">
        <v>27</v>
      </c>
      <c r="D3932" t="s">
        <v>36</v>
      </c>
      <c r="E3932" s="1">
        <v>44420</v>
      </c>
      <c r="F3932" s="4">
        <v>8099</v>
      </c>
      <c r="G3932">
        <v>129</v>
      </c>
      <c r="H3932" s="3">
        <f>_xlfn.XLOOKUP(sales[[#This Row],[Product]],products[Product],products[Cost per box])*sales[[#This Row],[Boxes]]</f>
        <v>650.16</v>
      </c>
      <c r="I3932" s="4">
        <f>sales[[#This Row],[Revenue]]-sales[[#This Row],[Cost]]</f>
        <v>7448.84</v>
      </c>
    </row>
    <row r="3933" spans="2:9" x14ac:dyDescent="0.25">
      <c r="B3933" t="s">
        <v>23</v>
      </c>
      <c r="C3933" t="s">
        <v>27</v>
      </c>
      <c r="D3933" t="s">
        <v>35</v>
      </c>
      <c r="E3933" s="1">
        <v>44420</v>
      </c>
      <c r="F3933" s="4">
        <v>5803</v>
      </c>
      <c r="G3933">
        <v>114</v>
      </c>
      <c r="H3933" s="3">
        <f>_xlfn.XLOOKUP(sales[[#This Row],[Product]],products[Product],products[Cost per box])*sales[[#This Row],[Boxes]]</f>
        <v>302.09999999999997</v>
      </c>
      <c r="I3933" s="4">
        <f>sales[[#This Row],[Revenue]]-sales[[#This Row],[Cost]]</f>
        <v>5500.9</v>
      </c>
    </row>
    <row r="3934" spans="2:9" x14ac:dyDescent="0.25">
      <c r="B3934" t="s">
        <v>23</v>
      </c>
      <c r="C3934" t="s">
        <v>9</v>
      </c>
      <c r="D3934" t="s">
        <v>45</v>
      </c>
      <c r="E3934" s="1">
        <v>44420</v>
      </c>
      <c r="F3934" s="4">
        <v>2590</v>
      </c>
      <c r="G3934">
        <v>77</v>
      </c>
      <c r="H3934" s="3">
        <f>_xlfn.XLOOKUP(sales[[#This Row],[Product]],products[Product],products[Cost per box])*sales[[#This Row],[Boxes]]</f>
        <v>595.21</v>
      </c>
      <c r="I3934" s="4">
        <f>sales[[#This Row],[Revenue]]-sales[[#This Row],[Cost]]</f>
        <v>1994.79</v>
      </c>
    </row>
    <row r="3935" spans="2:9" x14ac:dyDescent="0.25">
      <c r="B3935" t="s">
        <v>34</v>
      </c>
      <c r="C3935" t="s">
        <v>11</v>
      </c>
      <c r="D3935" t="s">
        <v>28</v>
      </c>
      <c r="E3935" s="1">
        <v>44420</v>
      </c>
      <c r="F3935" s="4">
        <v>10815</v>
      </c>
      <c r="G3935">
        <v>276</v>
      </c>
      <c r="H3935" s="3">
        <f>_xlfn.XLOOKUP(sales[[#This Row],[Product]],products[Product],products[Cost per box])*sales[[#This Row],[Boxes]]</f>
        <v>761.76</v>
      </c>
      <c r="I3935" s="4">
        <f>sales[[#This Row],[Revenue]]-sales[[#This Row],[Cost]]</f>
        <v>10053.24</v>
      </c>
    </row>
    <row r="3936" spans="2:9" x14ac:dyDescent="0.25">
      <c r="B3936" t="s">
        <v>34</v>
      </c>
      <c r="C3936" t="s">
        <v>11</v>
      </c>
      <c r="D3936" t="s">
        <v>22</v>
      </c>
      <c r="E3936" s="1">
        <v>44420</v>
      </c>
      <c r="F3936" s="4">
        <v>5033</v>
      </c>
      <c r="G3936">
        <v>547</v>
      </c>
      <c r="H3936" s="3">
        <f>_xlfn.XLOOKUP(sales[[#This Row],[Product]],products[Product],products[Cost per box])*sales[[#This Row],[Boxes]]</f>
        <v>4496.34</v>
      </c>
      <c r="I3936" s="4">
        <f>sales[[#This Row],[Revenue]]-sales[[#This Row],[Cost]]</f>
        <v>536.65999999999985</v>
      </c>
    </row>
    <row r="3937" spans="2:9" x14ac:dyDescent="0.25">
      <c r="B3937" t="s">
        <v>8</v>
      </c>
      <c r="C3937" t="s">
        <v>6</v>
      </c>
      <c r="D3937" t="s">
        <v>7</v>
      </c>
      <c r="E3937" s="1">
        <v>44420</v>
      </c>
      <c r="F3937" s="4">
        <v>1267</v>
      </c>
      <c r="G3937">
        <v>335</v>
      </c>
      <c r="H3937" s="3">
        <f>_xlfn.XLOOKUP(sales[[#This Row],[Product]],products[Product],products[Cost per box])*sales[[#This Row],[Boxes]]</f>
        <v>1725.2500000000002</v>
      </c>
      <c r="I3937" s="4">
        <f>sales[[#This Row],[Revenue]]-sales[[#This Row],[Cost]]</f>
        <v>-458.25000000000023</v>
      </c>
    </row>
    <row r="3938" spans="2:9" x14ac:dyDescent="0.25">
      <c r="B3938" t="s">
        <v>37</v>
      </c>
      <c r="C3938" t="s">
        <v>27</v>
      </c>
      <c r="D3938" t="s">
        <v>45</v>
      </c>
      <c r="E3938" s="1">
        <v>44420</v>
      </c>
      <c r="F3938" s="4">
        <v>301</v>
      </c>
      <c r="G3938">
        <v>553</v>
      </c>
      <c r="H3938" s="3">
        <f>_xlfn.XLOOKUP(sales[[#This Row],[Product]],products[Product],products[Cost per box])*sales[[#This Row],[Boxes]]</f>
        <v>4274.6900000000005</v>
      </c>
      <c r="I3938" s="4">
        <f>sales[[#This Row],[Revenue]]-sales[[#This Row],[Cost]]</f>
        <v>-3973.6900000000005</v>
      </c>
    </row>
    <row r="3939" spans="2:9" x14ac:dyDescent="0.25">
      <c r="B3939" t="s">
        <v>51</v>
      </c>
      <c r="C3939" t="s">
        <v>16</v>
      </c>
      <c r="D3939" t="s">
        <v>19</v>
      </c>
      <c r="E3939" s="1">
        <v>44420</v>
      </c>
      <c r="F3939" s="4">
        <v>1099</v>
      </c>
      <c r="G3939">
        <v>356</v>
      </c>
      <c r="H3939" s="3">
        <f>_xlfn.XLOOKUP(sales[[#This Row],[Product]],products[Product],products[Cost per box])*sales[[#This Row],[Boxes]]</f>
        <v>3641.88</v>
      </c>
      <c r="I3939" s="4">
        <f>sales[[#This Row],[Revenue]]-sales[[#This Row],[Cost]]</f>
        <v>-2542.88</v>
      </c>
    </row>
    <row r="3940" spans="2:9" x14ac:dyDescent="0.25">
      <c r="B3940" t="s">
        <v>8</v>
      </c>
      <c r="C3940" t="s">
        <v>11</v>
      </c>
      <c r="D3940" t="s">
        <v>7</v>
      </c>
      <c r="E3940" s="1">
        <v>44420</v>
      </c>
      <c r="F3940" s="4">
        <v>2394</v>
      </c>
      <c r="G3940">
        <v>121</v>
      </c>
      <c r="H3940" s="3">
        <f>_xlfn.XLOOKUP(sales[[#This Row],[Product]],products[Product],products[Cost per box])*sales[[#This Row],[Boxes]]</f>
        <v>623.15000000000009</v>
      </c>
      <c r="I3940" s="4">
        <f>sales[[#This Row],[Revenue]]-sales[[#This Row],[Cost]]</f>
        <v>1770.85</v>
      </c>
    </row>
    <row r="3941" spans="2:9" x14ac:dyDescent="0.25">
      <c r="B3941" t="s">
        <v>25</v>
      </c>
      <c r="C3941" t="s">
        <v>11</v>
      </c>
      <c r="D3941" t="s">
        <v>12</v>
      </c>
      <c r="E3941" s="1">
        <v>44420</v>
      </c>
      <c r="F3941" s="4">
        <v>651</v>
      </c>
      <c r="G3941">
        <v>362</v>
      </c>
      <c r="H3941" s="3">
        <f>_xlfn.XLOOKUP(sales[[#This Row],[Product]],products[Product],products[Cost per box])*sales[[#This Row],[Boxes]]</f>
        <v>3051.66</v>
      </c>
      <c r="I3941" s="4">
        <f>sales[[#This Row],[Revenue]]-sales[[#This Row],[Cost]]</f>
        <v>-2400.66</v>
      </c>
    </row>
    <row r="3942" spans="2:9" x14ac:dyDescent="0.25">
      <c r="B3942" t="s">
        <v>18</v>
      </c>
      <c r="C3942" t="s">
        <v>11</v>
      </c>
      <c r="D3942" t="s">
        <v>26</v>
      </c>
      <c r="E3942" s="1">
        <v>44420</v>
      </c>
      <c r="F3942" s="4">
        <v>1666</v>
      </c>
      <c r="G3942">
        <v>415</v>
      </c>
      <c r="H3942" s="3">
        <f>_xlfn.XLOOKUP(sales[[#This Row],[Product]],products[Product],products[Cost per box])*sales[[#This Row],[Boxes]]</f>
        <v>2668.45</v>
      </c>
      <c r="I3942" s="4">
        <f>sales[[#This Row],[Revenue]]-sales[[#This Row],[Cost]]</f>
        <v>-1002.4499999999998</v>
      </c>
    </row>
    <row r="3943" spans="2:9" x14ac:dyDescent="0.25">
      <c r="B3943" t="s">
        <v>33</v>
      </c>
      <c r="C3943" t="s">
        <v>27</v>
      </c>
      <c r="D3943" t="s">
        <v>28</v>
      </c>
      <c r="E3943" s="1">
        <v>44420</v>
      </c>
      <c r="F3943" s="4">
        <v>5271</v>
      </c>
      <c r="G3943">
        <v>310</v>
      </c>
      <c r="H3943" s="3">
        <f>_xlfn.XLOOKUP(sales[[#This Row],[Product]],products[Product],products[Cost per box])*sales[[#This Row],[Boxes]]</f>
        <v>855.59999999999991</v>
      </c>
      <c r="I3943" s="4">
        <f>sales[[#This Row],[Revenue]]-sales[[#This Row],[Cost]]</f>
        <v>4415.3999999999996</v>
      </c>
    </row>
    <row r="3944" spans="2:9" x14ac:dyDescent="0.25">
      <c r="B3944" t="s">
        <v>37</v>
      </c>
      <c r="C3944" t="s">
        <v>21</v>
      </c>
      <c r="D3944" t="s">
        <v>50</v>
      </c>
      <c r="E3944" s="1">
        <v>44420</v>
      </c>
      <c r="F3944" s="4">
        <v>5012</v>
      </c>
      <c r="G3944">
        <v>117</v>
      </c>
      <c r="H3944" s="3">
        <f>_xlfn.XLOOKUP(sales[[#This Row],[Product]],products[Product],products[Cost per box])*sales[[#This Row],[Boxes]]</f>
        <v>1451.97</v>
      </c>
      <c r="I3944" s="4">
        <f>sales[[#This Row],[Revenue]]-sales[[#This Row],[Cost]]</f>
        <v>3560.0299999999997</v>
      </c>
    </row>
    <row r="3945" spans="2:9" x14ac:dyDescent="0.25">
      <c r="B3945" t="s">
        <v>34</v>
      </c>
      <c r="C3945" t="s">
        <v>27</v>
      </c>
      <c r="D3945" t="s">
        <v>22</v>
      </c>
      <c r="E3945" s="1">
        <v>44420</v>
      </c>
      <c r="F3945" s="4">
        <v>14595</v>
      </c>
      <c r="G3945">
        <v>661</v>
      </c>
      <c r="H3945" s="3">
        <f>_xlfn.XLOOKUP(sales[[#This Row],[Product]],products[Product],products[Cost per box])*sales[[#This Row],[Boxes]]</f>
        <v>5433.42</v>
      </c>
      <c r="I3945" s="4">
        <f>sales[[#This Row],[Revenue]]-sales[[#This Row],[Cost]]</f>
        <v>9161.58</v>
      </c>
    </row>
    <row r="3946" spans="2:9" x14ac:dyDescent="0.25">
      <c r="B3946" t="s">
        <v>20</v>
      </c>
      <c r="C3946" t="s">
        <v>27</v>
      </c>
      <c r="D3946" t="s">
        <v>52</v>
      </c>
      <c r="E3946" s="1">
        <v>44420</v>
      </c>
      <c r="F3946" s="4">
        <v>1232</v>
      </c>
      <c r="G3946">
        <v>24</v>
      </c>
      <c r="H3946" s="3">
        <f>_xlfn.XLOOKUP(sales[[#This Row],[Product]],products[Product],products[Cost per box])*sales[[#This Row],[Boxes]]</f>
        <v>79.679999999999993</v>
      </c>
      <c r="I3946" s="4">
        <f>sales[[#This Row],[Revenue]]-sales[[#This Row],[Cost]]</f>
        <v>1152.32</v>
      </c>
    </row>
    <row r="3947" spans="2:9" x14ac:dyDescent="0.25">
      <c r="B3947" t="s">
        <v>49</v>
      </c>
      <c r="C3947" t="s">
        <v>21</v>
      </c>
      <c r="D3947" t="s">
        <v>31</v>
      </c>
      <c r="E3947" s="1">
        <v>44420</v>
      </c>
      <c r="F3947" s="4">
        <v>7147</v>
      </c>
      <c r="G3947">
        <v>910</v>
      </c>
      <c r="H3947" s="3">
        <f>_xlfn.XLOOKUP(sales[[#This Row],[Product]],products[Product],products[Cost per box])*sales[[#This Row],[Boxes]]</f>
        <v>5205.2</v>
      </c>
      <c r="I3947" s="4">
        <f>sales[[#This Row],[Revenue]]-sales[[#This Row],[Cost]]</f>
        <v>1941.8000000000002</v>
      </c>
    </row>
    <row r="3948" spans="2:9" x14ac:dyDescent="0.25">
      <c r="B3948" t="s">
        <v>23</v>
      </c>
      <c r="C3948" t="s">
        <v>9</v>
      </c>
      <c r="D3948" t="s">
        <v>17</v>
      </c>
      <c r="E3948" s="1">
        <v>44420</v>
      </c>
      <c r="F3948" s="4">
        <v>2030</v>
      </c>
      <c r="G3948">
        <v>14</v>
      </c>
      <c r="H3948" s="3">
        <f>_xlfn.XLOOKUP(sales[[#This Row],[Product]],products[Product],products[Cost per box])*sales[[#This Row],[Boxes]]</f>
        <v>95.2</v>
      </c>
      <c r="I3948" s="4">
        <f>sales[[#This Row],[Revenue]]-sales[[#This Row],[Cost]]</f>
        <v>1934.8</v>
      </c>
    </row>
    <row r="3949" spans="2:9" x14ac:dyDescent="0.25">
      <c r="B3949" t="s">
        <v>29</v>
      </c>
      <c r="C3949" t="s">
        <v>16</v>
      </c>
      <c r="D3949" t="s">
        <v>22</v>
      </c>
      <c r="E3949" s="1">
        <v>44420</v>
      </c>
      <c r="F3949" s="4">
        <v>1624</v>
      </c>
      <c r="G3949">
        <v>241</v>
      </c>
      <c r="H3949" s="3">
        <f>_xlfn.XLOOKUP(sales[[#This Row],[Product]],products[Product],products[Cost per box])*sales[[#This Row],[Boxes]]</f>
        <v>1981.0200000000002</v>
      </c>
      <c r="I3949" s="4">
        <f>sales[[#This Row],[Revenue]]-sales[[#This Row],[Cost]]</f>
        <v>-357.02000000000021</v>
      </c>
    </row>
    <row r="3950" spans="2:9" x14ac:dyDescent="0.25">
      <c r="B3950" t="s">
        <v>51</v>
      </c>
      <c r="C3950" t="s">
        <v>16</v>
      </c>
      <c r="D3950" t="s">
        <v>48</v>
      </c>
      <c r="E3950" s="1">
        <v>44420</v>
      </c>
      <c r="F3950" s="4">
        <v>3066</v>
      </c>
      <c r="G3950">
        <v>444</v>
      </c>
      <c r="H3950" s="3">
        <f>_xlfn.XLOOKUP(sales[[#This Row],[Product]],products[Product],products[Cost per box])*sales[[#This Row],[Boxes]]</f>
        <v>3321.1200000000003</v>
      </c>
      <c r="I3950" s="4">
        <f>sales[[#This Row],[Revenue]]-sales[[#This Row],[Cost]]</f>
        <v>-255.12000000000035</v>
      </c>
    </row>
    <row r="3951" spans="2:9" x14ac:dyDescent="0.25">
      <c r="B3951" t="s">
        <v>37</v>
      </c>
      <c r="C3951" t="s">
        <v>21</v>
      </c>
      <c r="D3951" t="s">
        <v>52</v>
      </c>
      <c r="E3951" s="1">
        <v>44420</v>
      </c>
      <c r="F3951" s="4">
        <v>980</v>
      </c>
      <c r="G3951">
        <v>210</v>
      </c>
      <c r="H3951" s="3">
        <f>_xlfn.XLOOKUP(sales[[#This Row],[Product]],products[Product],products[Cost per box])*sales[[#This Row],[Boxes]]</f>
        <v>697.19999999999993</v>
      </c>
      <c r="I3951" s="4">
        <f>sales[[#This Row],[Revenue]]-sales[[#This Row],[Cost]]</f>
        <v>282.80000000000007</v>
      </c>
    </row>
    <row r="3952" spans="2:9" x14ac:dyDescent="0.25">
      <c r="B3952" t="s">
        <v>51</v>
      </c>
      <c r="C3952" t="s">
        <v>21</v>
      </c>
      <c r="D3952" t="s">
        <v>36</v>
      </c>
      <c r="E3952" s="1">
        <v>44420</v>
      </c>
      <c r="F3952" s="4">
        <v>2464</v>
      </c>
      <c r="G3952">
        <v>145</v>
      </c>
      <c r="H3952" s="3">
        <f>_xlfn.XLOOKUP(sales[[#This Row],[Product]],products[Product],products[Cost per box])*sales[[#This Row],[Boxes]]</f>
        <v>730.8</v>
      </c>
      <c r="I3952" s="4">
        <f>sales[[#This Row],[Revenue]]-sales[[#This Row],[Cost]]</f>
        <v>1733.2</v>
      </c>
    </row>
    <row r="3953" spans="2:9" x14ac:dyDescent="0.25">
      <c r="B3953" t="s">
        <v>49</v>
      </c>
      <c r="C3953" t="s">
        <v>9</v>
      </c>
      <c r="D3953" t="s">
        <v>47</v>
      </c>
      <c r="E3953" s="1">
        <v>44420</v>
      </c>
      <c r="F3953" s="4">
        <v>7924</v>
      </c>
      <c r="G3953">
        <v>374</v>
      </c>
      <c r="H3953" s="3">
        <f>_xlfn.XLOOKUP(sales[[#This Row],[Product]],products[Product],products[Cost per box])*sales[[#This Row],[Boxes]]</f>
        <v>1967.24</v>
      </c>
      <c r="I3953" s="4">
        <f>sales[[#This Row],[Revenue]]-sales[[#This Row],[Cost]]</f>
        <v>5956.76</v>
      </c>
    </row>
    <row r="3954" spans="2:9" x14ac:dyDescent="0.25">
      <c r="B3954" t="s">
        <v>34</v>
      </c>
      <c r="C3954" t="s">
        <v>27</v>
      </c>
      <c r="D3954" t="s">
        <v>14</v>
      </c>
      <c r="E3954" s="1">
        <v>44420</v>
      </c>
      <c r="F3954" s="4">
        <v>9289</v>
      </c>
      <c r="G3954">
        <v>700</v>
      </c>
      <c r="H3954" s="3">
        <f>_xlfn.XLOOKUP(sales[[#This Row],[Product]],products[Product],products[Cost per box])*sales[[#This Row],[Boxes]]</f>
        <v>4417</v>
      </c>
      <c r="I3954" s="4">
        <f>sales[[#This Row],[Revenue]]-sales[[#This Row],[Cost]]</f>
        <v>4872</v>
      </c>
    </row>
    <row r="3955" spans="2:9" x14ac:dyDescent="0.25">
      <c r="B3955" t="s">
        <v>32</v>
      </c>
      <c r="C3955" t="s">
        <v>27</v>
      </c>
      <c r="D3955" t="s">
        <v>26</v>
      </c>
      <c r="E3955" s="1">
        <v>44420</v>
      </c>
      <c r="F3955" s="4">
        <v>7630</v>
      </c>
      <c r="G3955">
        <v>129</v>
      </c>
      <c r="H3955" s="3">
        <f>_xlfn.XLOOKUP(sales[[#This Row],[Product]],products[Product],products[Cost per box])*sales[[#This Row],[Boxes]]</f>
        <v>829.46999999999991</v>
      </c>
      <c r="I3955" s="4">
        <f>sales[[#This Row],[Revenue]]-sales[[#This Row],[Cost]]</f>
        <v>6800.53</v>
      </c>
    </row>
    <row r="3956" spans="2:9" x14ac:dyDescent="0.25">
      <c r="B3956" t="s">
        <v>10</v>
      </c>
      <c r="C3956" t="s">
        <v>9</v>
      </c>
      <c r="D3956" t="s">
        <v>24</v>
      </c>
      <c r="E3956" s="1">
        <v>44420</v>
      </c>
      <c r="F3956" s="4">
        <v>3731</v>
      </c>
      <c r="G3956">
        <v>253</v>
      </c>
      <c r="H3956" s="3">
        <f>_xlfn.XLOOKUP(sales[[#This Row],[Product]],products[Product],products[Cost per box])*sales[[#This Row],[Boxes]]</f>
        <v>2659.0299999999997</v>
      </c>
      <c r="I3956" s="4">
        <f>sales[[#This Row],[Revenue]]-sales[[#This Row],[Cost]]</f>
        <v>1071.9700000000003</v>
      </c>
    </row>
    <row r="3957" spans="2:9" x14ac:dyDescent="0.25">
      <c r="B3957" t="s">
        <v>20</v>
      </c>
      <c r="C3957" t="s">
        <v>6</v>
      </c>
      <c r="D3957" t="s">
        <v>17</v>
      </c>
      <c r="E3957" s="1">
        <v>44420</v>
      </c>
      <c r="F3957" s="4">
        <v>6727</v>
      </c>
      <c r="G3957">
        <v>106</v>
      </c>
      <c r="H3957" s="3">
        <f>_xlfn.XLOOKUP(sales[[#This Row],[Product]],products[Product],products[Cost per box])*sales[[#This Row],[Boxes]]</f>
        <v>720.8</v>
      </c>
      <c r="I3957" s="4">
        <f>sales[[#This Row],[Revenue]]-sales[[#This Row],[Cost]]</f>
        <v>6006.2</v>
      </c>
    </row>
    <row r="3958" spans="2:9" x14ac:dyDescent="0.25">
      <c r="B3958" t="s">
        <v>39</v>
      </c>
      <c r="C3958" t="s">
        <v>6</v>
      </c>
      <c r="D3958" t="s">
        <v>42</v>
      </c>
      <c r="E3958" s="1">
        <v>44420</v>
      </c>
      <c r="F3958" s="4">
        <v>1610</v>
      </c>
      <c r="G3958">
        <v>286</v>
      </c>
      <c r="H3958" s="3">
        <f>_xlfn.XLOOKUP(sales[[#This Row],[Product]],products[Product],products[Cost per box])*sales[[#This Row],[Boxes]]</f>
        <v>1355.64</v>
      </c>
      <c r="I3958" s="4">
        <f>sales[[#This Row],[Revenue]]-sales[[#This Row],[Cost]]</f>
        <v>254.3599999999999</v>
      </c>
    </row>
    <row r="3959" spans="2:9" x14ac:dyDescent="0.25">
      <c r="B3959" t="s">
        <v>5</v>
      </c>
      <c r="C3959" t="s">
        <v>9</v>
      </c>
      <c r="D3959" t="s">
        <v>14</v>
      </c>
      <c r="E3959" s="1">
        <v>44420</v>
      </c>
      <c r="F3959" s="4">
        <v>1043</v>
      </c>
      <c r="G3959">
        <v>249</v>
      </c>
      <c r="H3959" s="3">
        <f>_xlfn.XLOOKUP(sales[[#This Row],[Product]],products[Product],products[Cost per box])*sales[[#This Row],[Boxes]]</f>
        <v>1571.1899999999998</v>
      </c>
      <c r="I3959" s="4">
        <f>sales[[#This Row],[Revenue]]-sales[[#This Row],[Cost]]</f>
        <v>-528.18999999999983</v>
      </c>
    </row>
    <row r="3960" spans="2:9" x14ac:dyDescent="0.25">
      <c r="B3960" t="s">
        <v>23</v>
      </c>
      <c r="C3960" t="s">
        <v>21</v>
      </c>
      <c r="D3960" t="s">
        <v>22</v>
      </c>
      <c r="E3960" s="1">
        <v>44420</v>
      </c>
      <c r="F3960" s="4">
        <v>5880</v>
      </c>
      <c r="G3960">
        <v>350</v>
      </c>
      <c r="H3960" s="3">
        <f>_xlfn.XLOOKUP(sales[[#This Row],[Product]],products[Product],products[Cost per box])*sales[[#This Row],[Boxes]]</f>
        <v>2877</v>
      </c>
      <c r="I3960" s="4">
        <f>sales[[#This Row],[Revenue]]-sales[[#This Row],[Cost]]</f>
        <v>3003</v>
      </c>
    </row>
    <row r="3961" spans="2:9" x14ac:dyDescent="0.25">
      <c r="B3961" t="s">
        <v>23</v>
      </c>
      <c r="C3961" t="s">
        <v>11</v>
      </c>
      <c r="D3961" t="s">
        <v>31</v>
      </c>
      <c r="E3961" s="1">
        <v>44420</v>
      </c>
      <c r="F3961" s="4">
        <v>7294</v>
      </c>
      <c r="G3961">
        <v>1330</v>
      </c>
      <c r="H3961" s="3">
        <f>_xlfn.XLOOKUP(sales[[#This Row],[Product]],products[Product],products[Cost per box])*sales[[#This Row],[Boxes]]</f>
        <v>7607.5999999999995</v>
      </c>
      <c r="I3961" s="4">
        <f>sales[[#This Row],[Revenue]]-sales[[#This Row],[Cost]]</f>
        <v>-313.59999999999945</v>
      </c>
    </row>
    <row r="3962" spans="2:9" x14ac:dyDescent="0.25">
      <c r="B3962" t="s">
        <v>51</v>
      </c>
      <c r="C3962" t="s">
        <v>11</v>
      </c>
      <c r="D3962" t="s">
        <v>38</v>
      </c>
      <c r="E3962" s="1">
        <v>44420</v>
      </c>
      <c r="F3962" s="4">
        <v>987</v>
      </c>
      <c r="G3962">
        <v>110</v>
      </c>
      <c r="H3962" s="3">
        <f>_xlfn.XLOOKUP(sales[[#This Row],[Product]],products[Product],products[Cost per box])*sales[[#This Row],[Boxes]]</f>
        <v>1093.3999999999999</v>
      </c>
      <c r="I3962" s="4">
        <f>sales[[#This Row],[Revenue]]-sales[[#This Row],[Cost]]</f>
        <v>-106.39999999999986</v>
      </c>
    </row>
    <row r="3963" spans="2:9" x14ac:dyDescent="0.25">
      <c r="B3963" t="s">
        <v>39</v>
      </c>
      <c r="C3963" t="s">
        <v>16</v>
      </c>
      <c r="D3963" t="s">
        <v>43</v>
      </c>
      <c r="E3963" s="1">
        <v>44421</v>
      </c>
      <c r="F3963" s="4">
        <v>2247</v>
      </c>
      <c r="G3963">
        <v>179</v>
      </c>
      <c r="H3963" s="3">
        <f>_xlfn.XLOOKUP(sales[[#This Row],[Product]],products[Product],products[Cost per box])*sales[[#This Row],[Boxes]]</f>
        <v>689.15</v>
      </c>
      <c r="I3963" s="4">
        <f>sales[[#This Row],[Revenue]]-sales[[#This Row],[Cost]]</f>
        <v>1557.85</v>
      </c>
    </row>
    <row r="3964" spans="2:9" x14ac:dyDescent="0.25">
      <c r="B3964" t="s">
        <v>32</v>
      </c>
      <c r="C3964" t="s">
        <v>27</v>
      </c>
      <c r="D3964" t="s">
        <v>17</v>
      </c>
      <c r="E3964" s="1">
        <v>44421</v>
      </c>
      <c r="F3964" s="4">
        <v>1183</v>
      </c>
      <c r="G3964">
        <v>178</v>
      </c>
      <c r="H3964" s="3">
        <f>_xlfn.XLOOKUP(sales[[#This Row],[Product]],products[Product],products[Cost per box])*sales[[#This Row],[Boxes]]</f>
        <v>1210.3999999999999</v>
      </c>
      <c r="I3964" s="4">
        <f>sales[[#This Row],[Revenue]]-sales[[#This Row],[Cost]]</f>
        <v>-27.399999999999864</v>
      </c>
    </row>
    <row r="3965" spans="2:9" x14ac:dyDescent="0.25">
      <c r="B3965" t="s">
        <v>41</v>
      </c>
      <c r="C3965" t="s">
        <v>11</v>
      </c>
      <c r="D3965" t="s">
        <v>12</v>
      </c>
      <c r="E3965" s="1">
        <v>44421</v>
      </c>
      <c r="F3965" s="4">
        <v>4368</v>
      </c>
      <c r="G3965">
        <v>145</v>
      </c>
      <c r="H3965" s="3">
        <f>_xlfn.XLOOKUP(sales[[#This Row],[Product]],products[Product],products[Cost per box])*sales[[#This Row],[Boxes]]</f>
        <v>1222.3499999999999</v>
      </c>
      <c r="I3965" s="4">
        <f>sales[[#This Row],[Revenue]]-sales[[#This Row],[Cost]]</f>
        <v>3145.65</v>
      </c>
    </row>
    <row r="3966" spans="2:9" x14ac:dyDescent="0.25">
      <c r="B3966" t="s">
        <v>29</v>
      </c>
      <c r="C3966" t="s">
        <v>6</v>
      </c>
      <c r="D3966" t="s">
        <v>50</v>
      </c>
      <c r="E3966" s="1">
        <v>44421</v>
      </c>
      <c r="F3966" s="4">
        <v>8764</v>
      </c>
      <c r="G3966">
        <v>840</v>
      </c>
      <c r="H3966" s="3">
        <f>_xlfn.XLOOKUP(sales[[#This Row],[Product]],products[Product],products[Cost per box])*sales[[#This Row],[Boxes]]</f>
        <v>10424.4</v>
      </c>
      <c r="I3966" s="4">
        <f>sales[[#This Row],[Revenue]]-sales[[#This Row],[Cost]]</f>
        <v>-1660.3999999999996</v>
      </c>
    </row>
    <row r="3967" spans="2:9" x14ac:dyDescent="0.25">
      <c r="B3967" t="s">
        <v>51</v>
      </c>
      <c r="C3967" t="s">
        <v>6</v>
      </c>
      <c r="D3967" t="s">
        <v>47</v>
      </c>
      <c r="E3967" s="1">
        <v>44421</v>
      </c>
      <c r="F3967" s="4">
        <v>1246</v>
      </c>
      <c r="G3967">
        <v>158</v>
      </c>
      <c r="H3967" s="3">
        <f>_xlfn.XLOOKUP(sales[[#This Row],[Product]],products[Product],products[Cost per box])*sales[[#This Row],[Boxes]]</f>
        <v>831.07999999999993</v>
      </c>
      <c r="I3967" s="4">
        <f>sales[[#This Row],[Revenue]]-sales[[#This Row],[Cost]]</f>
        <v>414.92000000000007</v>
      </c>
    </row>
    <row r="3968" spans="2:9" x14ac:dyDescent="0.25">
      <c r="B3968" t="s">
        <v>23</v>
      </c>
      <c r="C3968" t="s">
        <v>9</v>
      </c>
      <c r="D3968" t="s">
        <v>44</v>
      </c>
      <c r="E3968" s="1">
        <v>44421</v>
      </c>
      <c r="F3968" s="4">
        <v>364</v>
      </c>
      <c r="G3968">
        <v>60</v>
      </c>
      <c r="H3968" s="3">
        <f>_xlfn.XLOOKUP(sales[[#This Row],[Product]],products[Product],products[Cost per box])*sales[[#This Row],[Boxes]]</f>
        <v>574.20000000000005</v>
      </c>
      <c r="I3968" s="4">
        <f>sales[[#This Row],[Revenue]]-sales[[#This Row],[Cost]]</f>
        <v>-210.20000000000005</v>
      </c>
    </row>
    <row r="3969" spans="2:9" x14ac:dyDescent="0.25">
      <c r="B3969" t="s">
        <v>51</v>
      </c>
      <c r="C3969" t="s">
        <v>27</v>
      </c>
      <c r="D3969" t="s">
        <v>47</v>
      </c>
      <c r="E3969" s="1">
        <v>44421</v>
      </c>
      <c r="F3969" s="4">
        <v>7700</v>
      </c>
      <c r="G3969">
        <v>9</v>
      </c>
      <c r="H3969" s="3">
        <f>_xlfn.XLOOKUP(sales[[#This Row],[Product]],products[Product],products[Cost per box])*sales[[#This Row],[Boxes]]</f>
        <v>47.339999999999996</v>
      </c>
      <c r="I3969" s="4">
        <f>sales[[#This Row],[Revenue]]-sales[[#This Row],[Cost]]</f>
        <v>7652.66</v>
      </c>
    </row>
    <row r="3970" spans="2:9" x14ac:dyDescent="0.25">
      <c r="B3970" t="s">
        <v>15</v>
      </c>
      <c r="C3970" t="s">
        <v>21</v>
      </c>
      <c r="D3970" t="s">
        <v>22</v>
      </c>
      <c r="E3970" s="1">
        <v>44421</v>
      </c>
      <c r="F3970" s="4">
        <v>2016</v>
      </c>
      <c r="G3970">
        <v>132</v>
      </c>
      <c r="H3970" s="3">
        <f>_xlfn.XLOOKUP(sales[[#This Row],[Product]],products[Product],products[Cost per box])*sales[[#This Row],[Boxes]]</f>
        <v>1085.0400000000002</v>
      </c>
      <c r="I3970" s="4">
        <f>sales[[#This Row],[Revenue]]-sales[[#This Row],[Cost]]</f>
        <v>930.95999999999981</v>
      </c>
    </row>
    <row r="3971" spans="2:9" x14ac:dyDescent="0.25">
      <c r="B3971" t="s">
        <v>34</v>
      </c>
      <c r="C3971" t="s">
        <v>6</v>
      </c>
      <c r="D3971" t="s">
        <v>31</v>
      </c>
      <c r="E3971" s="1">
        <v>44421</v>
      </c>
      <c r="F3971" s="4">
        <v>1190</v>
      </c>
      <c r="G3971">
        <v>332</v>
      </c>
      <c r="H3971" s="3">
        <f>_xlfn.XLOOKUP(sales[[#This Row],[Product]],products[Product],products[Cost per box])*sales[[#This Row],[Boxes]]</f>
        <v>1899.04</v>
      </c>
      <c r="I3971" s="4">
        <f>sales[[#This Row],[Revenue]]-sales[[#This Row],[Cost]]</f>
        <v>-709.04</v>
      </c>
    </row>
    <row r="3972" spans="2:9" x14ac:dyDescent="0.25">
      <c r="B3972" t="s">
        <v>32</v>
      </c>
      <c r="C3972" t="s">
        <v>27</v>
      </c>
      <c r="D3972" t="s">
        <v>43</v>
      </c>
      <c r="E3972" s="1">
        <v>44421</v>
      </c>
      <c r="F3972" s="4">
        <v>7098</v>
      </c>
      <c r="G3972">
        <v>206</v>
      </c>
      <c r="H3972" s="3">
        <f>_xlfn.XLOOKUP(sales[[#This Row],[Product]],products[Product],products[Cost per box])*sales[[#This Row],[Boxes]]</f>
        <v>793.1</v>
      </c>
      <c r="I3972" s="4">
        <f>sales[[#This Row],[Revenue]]-sales[[#This Row],[Cost]]</f>
        <v>6304.9</v>
      </c>
    </row>
    <row r="3973" spans="2:9" x14ac:dyDescent="0.25">
      <c r="B3973" t="s">
        <v>34</v>
      </c>
      <c r="C3973" t="s">
        <v>11</v>
      </c>
      <c r="D3973" t="s">
        <v>50</v>
      </c>
      <c r="E3973" s="1">
        <v>44421</v>
      </c>
      <c r="F3973" s="4">
        <v>210</v>
      </c>
      <c r="G3973">
        <v>344</v>
      </c>
      <c r="H3973" s="3">
        <f>_xlfn.XLOOKUP(sales[[#This Row],[Product]],products[Product],products[Cost per box])*sales[[#This Row],[Boxes]]</f>
        <v>4269.04</v>
      </c>
      <c r="I3973" s="4">
        <f>sales[[#This Row],[Revenue]]-sales[[#This Row],[Cost]]</f>
        <v>-4059.04</v>
      </c>
    </row>
    <row r="3974" spans="2:9" x14ac:dyDescent="0.25">
      <c r="B3974" t="s">
        <v>5</v>
      </c>
      <c r="C3974" t="s">
        <v>21</v>
      </c>
      <c r="D3974" t="s">
        <v>52</v>
      </c>
      <c r="E3974" s="1">
        <v>44421</v>
      </c>
      <c r="F3974" s="4">
        <v>2730</v>
      </c>
      <c r="G3974">
        <v>56</v>
      </c>
      <c r="H3974" s="3">
        <f>_xlfn.XLOOKUP(sales[[#This Row],[Product]],products[Product],products[Cost per box])*sales[[#This Row],[Boxes]]</f>
        <v>185.92</v>
      </c>
      <c r="I3974" s="4">
        <f>sales[[#This Row],[Revenue]]-sales[[#This Row],[Cost]]</f>
        <v>2544.08</v>
      </c>
    </row>
    <row r="3975" spans="2:9" x14ac:dyDescent="0.25">
      <c r="B3975" t="s">
        <v>39</v>
      </c>
      <c r="C3975" t="s">
        <v>21</v>
      </c>
      <c r="D3975" t="s">
        <v>24</v>
      </c>
      <c r="E3975" s="1">
        <v>44421</v>
      </c>
      <c r="F3975" s="4">
        <v>7539</v>
      </c>
      <c r="G3975">
        <v>54</v>
      </c>
      <c r="H3975" s="3">
        <f>_xlfn.XLOOKUP(sales[[#This Row],[Product]],products[Product],products[Cost per box])*sales[[#This Row],[Boxes]]</f>
        <v>567.54</v>
      </c>
      <c r="I3975" s="4">
        <f>sales[[#This Row],[Revenue]]-sales[[#This Row],[Cost]]</f>
        <v>6971.46</v>
      </c>
    </row>
    <row r="3976" spans="2:9" x14ac:dyDescent="0.25">
      <c r="B3976" t="s">
        <v>23</v>
      </c>
      <c r="C3976" t="s">
        <v>9</v>
      </c>
      <c r="D3976" t="s">
        <v>47</v>
      </c>
      <c r="E3976" s="1">
        <v>44421</v>
      </c>
      <c r="F3976" s="4">
        <v>1918</v>
      </c>
      <c r="G3976">
        <v>147</v>
      </c>
      <c r="H3976" s="3">
        <f>_xlfn.XLOOKUP(sales[[#This Row],[Product]],products[Product],products[Cost per box])*sales[[#This Row],[Boxes]]</f>
        <v>773.21999999999991</v>
      </c>
      <c r="I3976" s="4">
        <f>sales[[#This Row],[Revenue]]-sales[[#This Row],[Cost]]</f>
        <v>1144.7800000000002</v>
      </c>
    </row>
    <row r="3977" spans="2:9" x14ac:dyDescent="0.25">
      <c r="B3977" t="s">
        <v>10</v>
      </c>
      <c r="C3977" t="s">
        <v>27</v>
      </c>
      <c r="D3977" t="s">
        <v>31</v>
      </c>
      <c r="E3977" s="1">
        <v>44421</v>
      </c>
      <c r="F3977" s="4">
        <v>8512</v>
      </c>
      <c r="G3977">
        <v>234</v>
      </c>
      <c r="H3977" s="3">
        <f>_xlfn.XLOOKUP(sales[[#This Row],[Product]],products[Product],products[Cost per box])*sales[[#This Row],[Boxes]]</f>
        <v>1338.48</v>
      </c>
      <c r="I3977" s="4">
        <f>sales[[#This Row],[Revenue]]-sales[[#This Row],[Cost]]</f>
        <v>7173.52</v>
      </c>
    </row>
    <row r="3978" spans="2:9" x14ac:dyDescent="0.25">
      <c r="B3978" t="s">
        <v>49</v>
      </c>
      <c r="C3978" t="s">
        <v>16</v>
      </c>
      <c r="D3978" t="s">
        <v>48</v>
      </c>
      <c r="E3978" s="1">
        <v>44421</v>
      </c>
      <c r="F3978" s="4">
        <v>6853</v>
      </c>
      <c r="G3978">
        <v>7</v>
      </c>
      <c r="H3978" s="3">
        <f>_xlfn.XLOOKUP(sales[[#This Row],[Product]],products[Product],products[Cost per box])*sales[[#This Row],[Boxes]]</f>
        <v>52.36</v>
      </c>
      <c r="I3978" s="4">
        <f>sales[[#This Row],[Revenue]]-sales[[#This Row],[Cost]]</f>
        <v>6800.64</v>
      </c>
    </row>
    <row r="3979" spans="2:9" x14ac:dyDescent="0.25">
      <c r="B3979" t="s">
        <v>29</v>
      </c>
      <c r="C3979" t="s">
        <v>21</v>
      </c>
      <c r="D3979" t="s">
        <v>47</v>
      </c>
      <c r="E3979" s="1">
        <v>44421</v>
      </c>
      <c r="F3979" s="4">
        <v>1029</v>
      </c>
      <c r="G3979">
        <v>223</v>
      </c>
      <c r="H3979" s="3">
        <f>_xlfn.XLOOKUP(sales[[#This Row],[Product]],products[Product],products[Cost per box])*sales[[#This Row],[Boxes]]</f>
        <v>1172.98</v>
      </c>
      <c r="I3979" s="4">
        <f>sales[[#This Row],[Revenue]]-sales[[#This Row],[Cost]]</f>
        <v>-143.98000000000002</v>
      </c>
    </row>
    <row r="3980" spans="2:9" x14ac:dyDescent="0.25">
      <c r="B3980" t="s">
        <v>10</v>
      </c>
      <c r="C3980" t="s">
        <v>6</v>
      </c>
      <c r="D3980" t="s">
        <v>35</v>
      </c>
      <c r="E3980" s="1">
        <v>44421</v>
      </c>
      <c r="F3980" s="4">
        <v>1092</v>
      </c>
      <c r="G3980">
        <v>840</v>
      </c>
      <c r="H3980" s="3">
        <f>_xlfn.XLOOKUP(sales[[#This Row],[Product]],products[Product],products[Cost per box])*sales[[#This Row],[Boxes]]</f>
        <v>2226</v>
      </c>
      <c r="I3980" s="4">
        <f>sales[[#This Row],[Revenue]]-sales[[#This Row],[Cost]]</f>
        <v>-1134</v>
      </c>
    </row>
    <row r="3981" spans="2:9" x14ac:dyDescent="0.25">
      <c r="B3981" t="s">
        <v>39</v>
      </c>
      <c r="C3981" t="s">
        <v>9</v>
      </c>
      <c r="D3981" t="s">
        <v>43</v>
      </c>
      <c r="E3981" s="1">
        <v>44421</v>
      </c>
      <c r="F3981" s="4">
        <v>5971</v>
      </c>
      <c r="G3981">
        <v>171</v>
      </c>
      <c r="H3981" s="3">
        <f>_xlfn.XLOOKUP(sales[[#This Row],[Product]],products[Product],products[Cost per box])*sales[[#This Row],[Boxes]]</f>
        <v>658.35</v>
      </c>
      <c r="I3981" s="4">
        <f>sales[[#This Row],[Revenue]]-sales[[#This Row],[Cost]]</f>
        <v>5312.65</v>
      </c>
    </row>
    <row r="3982" spans="2:9" x14ac:dyDescent="0.25">
      <c r="B3982" t="s">
        <v>46</v>
      </c>
      <c r="C3982" t="s">
        <v>21</v>
      </c>
      <c r="D3982" t="s">
        <v>12</v>
      </c>
      <c r="E3982" s="1">
        <v>44421</v>
      </c>
      <c r="F3982" s="4">
        <v>5425</v>
      </c>
      <c r="G3982">
        <v>318</v>
      </c>
      <c r="H3982" s="3">
        <f>_xlfn.XLOOKUP(sales[[#This Row],[Product]],products[Product],products[Cost per box])*sales[[#This Row],[Boxes]]</f>
        <v>2680.74</v>
      </c>
      <c r="I3982" s="4">
        <f>sales[[#This Row],[Revenue]]-sales[[#This Row],[Cost]]</f>
        <v>2744.26</v>
      </c>
    </row>
    <row r="3983" spans="2:9" x14ac:dyDescent="0.25">
      <c r="B3983" t="s">
        <v>39</v>
      </c>
      <c r="C3983" t="s">
        <v>9</v>
      </c>
      <c r="D3983" t="s">
        <v>30</v>
      </c>
      <c r="E3983" s="1">
        <v>44421</v>
      </c>
      <c r="F3983" s="4">
        <v>4088</v>
      </c>
      <c r="G3983">
        <v>252</v>
      </c>
      <c r="H3983" s="3">
        <f>_xlfn.XLOOKUP(sales[[#This Row],[Product]],products[Product],products[Cost per box])*sales[[#This Row],[Boxes]]</f>
        <v>927.36</v>
      </c>
      <c r="I3983" s="4">
        <f>sales[[#This Row],[Revenue]]-sales[[#This Row],[Cost]]</f>
        <v>3160.64</v>
      </c>
    </row>
    <row r="3984" spans="2:9" x14ac:dyDescent="0.25">
      <c r="B3984" t="s">
        <v>32</v>
      </c>
      <c r="C3984" t="s">
        <v>16</v>
      </c>
      <c r="D3984" t="s">
        <v>48</v>
      </c>
      <c r="E3984" s="1">
        <v>44421</v>
      </c>
      <c r="F3984" s="4">
        <v>4606</v>
      </c>
      <c r="G3984">
        <v>239</v>
      </c>
      <c r="H3984" s="3">
        <f>_xlfn.XLOOKUP(sales[[#This Row],[Product]],products[Product],products[Cost per box])*sales[[#This Row],[Boxes]]</f>
        <v>1787.72</v>
      </c>
      <c r="I3984" s="4">
        <f>sales[[#This Row],[Revenue]]-sales[[#This Row],[Cost]]</f>
        <v>2818.2799999999997</v>
      </c>
    </row>
    <row r="3985" spans="2:9" x14ac:dyDescent="0.25">
      <c r="B3985" t="s">
        <v>8</v>
      </c>
      <c r="C3985" t="s">
        <v>16</v>
      </c>
      <c r="D3985" t="s">
        <v>17</v>
      </c>
      <c r="E3985" s="1">
        <v>44421</v>
      </c>
      <c r="F3985" s="4">
        <v>1659</v>
      </c>
      <c r="G3985">
        <v>19</v>
      </c>
      <c r="H3985" s="3">
        <f>_xlfn.XLOOKUP(sales[[#This Row],[Product]],products[Product],products[Cost per box])*sales[[#This Row],[Boxes]]</f>
        <v>129.19999999999999</v>
      </c>
      <c r="I3985" s="4">
        <f>sales[[#This Row],[Revenue]]-sales[[#This Row],[Cost]]</f>
        <v>1529.8</v>
      </c>
    </row>
    <row r="3986" spans="2:9" x14ac:dyDescent="0.25">
      <c r="B3986" t="s">
        <v>25</v>
      </c>
      <c r="C3986" t="s">
        <v>9</v>
      </c>
      <c r="D3986" t="s">
        <v>31</v>
      </c>
      <c r="E3986" s="1">
        <v>44421</v>
      </c>
      <c r="F3986" s="4">
        <v>1246</v>
      </c>
      <c r="G3986">
        <v>455</v>
      </c>
      <c r="H3986" s="3">
        <f>_xlfn.XLOOKUP(sales[[#This Row],[Product]],products[Product],products[Cost per box])*sales[[#This Row],[Boxes]]</f>
        <v>2602.6</v>
      </c>
      <c r="I3986" s="4">
        <f>sales[[#This Row],[Revenue]]-sales[[#This Row],[Cost]]</f>
        <v>-1356.6</v>
      </c>
    </row>
    <row r="3987" spans="2:9" x14ac:dyDescent="0.25">
      <c r="B3987" t="s">
        <v>39</v>
      </c>
      <c r="C3987" t="s">
        <v>21</v>
      </c>
      <c r="D3987" t="s">
        <v>45</v>
      </c>
      <c r="E3987" s="1">
        <v>44421</v>
      </c>
      <c r="F3987" s="4">
        <v>3521</v>
      </c>
      <c r="G3987">
        <v>227</v>
      </c>
      <c r="H3987" s="3">
        <f>_xlfn.XLOOKUP(sales[[#This Row],[Product]],products[Product],products[Cost per box])*sales[[#This Row],[Boxes]]</f>
        <v>1754.71</v>
      </c>
      <c r="I3987" s="4">
        <f>sales[[#This Row],[Revenue]]-sales[[#This Row],[Cost]]</f>
        <v>1766.29</v>
      </c>
    </row>
    <row r="3988" spans="2:9" x14ac:dyDescent="0.25">
      <c r="B3988" t="s">
        <v>37</v>
      </c>
      <c r="C3988" t="s">
        <v>21</v>
      </c>
      <c r="D3988" t="s">
        <v>44</v>
      </c>
      <c r="E3988" s="1">
        <v>44421</v>
      </c>
      <c r="F3988" s="4">
        <v>5292</v>
      </c>
      <c r="G3988">
        <v>217</v>
      </c>
      <c r="H3988" s="3">
        <f>_xlfn.XLOOKUP(sales[[#This Row],[Product]],products[Product],products[Cost per box])*sales[[#This Row],[Boxes]]</f>
        <v>2076.69</v>
      </c>
      <c r="I3988" s="4">
        <f>sales[[#This Row],[Revenue]]-sales[[#This Row],[Cost]]</f>
        <v>3215.31</v>
      </c>
    </row>
    <row r="3989" spans="2:9" x14ac:dyDescent="0.25">
      <c r="B3989" t="s">
        <v>39</v>
      </c>
      <c r="C3989" t="s">
        <v>27</v>
      </c>
      <c r="D3989" t="s">
        <v>28</v>
      </c>
      <c r="E3989" s="1">
        <v>44421</v>
      </c>
      <c r="F3989" s="4">
        <v>6412</v>
      </c>
      <c r="G3989">
        <v>770</v>
      </c>
      <c r="H3989" s="3">
        <f>_xlfn.XLOOKUP(sales[[#This Row],[Product]],products[Product],products[Cost per box])*sales[[#This Row],[Boxes]]</f>
        <v>2125.1999999999998</v>
      </c>
      <c r="I3989" s="4">
        <f>sales[[#This Row],[Revenue]]-sales[[#This Row],[Cost]]</f>
        <v>4286.8</v>
      </c>
    </row>
    <row r="3990" spans="2:9" x14ac:dyDescent="0.25">
      <c r="B3990" t="s">
        <v>34</v>
      </c>
      <c r="C3990" t="s">
        <v>11</v>
      </c>
      <c r="D3990" t="s">
        <v>31</v>
      </c>
      <c r="E3990" s="1">
        <v>44421</v>
      </c>
      <c r="F3990" s="4">
        <v>3738</v>
      </c>
      <c r="G3990">
        <v>151</v>
      </c>
      <c r="H3990" s="3">
        <f>_xlfn.XLOOKUP(sales[[#This Row],[Product]],products[Product],products[Cost per box])*sales[[#This Row],[Boxes]]</f>
        <v>863.71999999999991</v>
      </c>
      <c r="I3990" s="4">
        <f>sales[[#This Row],[Revenue]]-sales[[#This Row],[Cost]]</f>
        <v>2874.28</v>
      </c>
    </row>
    <row r="3991" spans="2:9" x14ac:dyDescent="0.25">
      <c r="B3991" t="s">
        <v>46</v>
      </c>
      <c r="C3991" t="s">
        <v>11</v>
      </c>
      <c r="D3991" t="s">
        <v>14</v>
      </c>
      <c r="E3991" s="1">
        <v>44421</v>
      </c>
      <c r="F3991" s="4">
        <v>1351</v>
      </c>
      <c r="G3991">
        <v>455</v>
      </c>
      <c r="H3991" s="3">
        <f>_xlfn.XLOOKUP(sales[[#This Row],[Product]],products[Product],products[Cost per box])*sales[[#This Row],[Boxes]]</f>
        <v>2871.0499999999997</v>
      </c>
      <c r="I3991" s="4">
        <f>sales[[#This Row],[Revenue]]-sales[[#This Row],[Cost]]</f>
        <v>-1520.0499999999997</v>
      </c>
    </row>
    <row r="3992" spans="2:9" x14ac:dyDescent="0.25">
      <c r="B3992" t="s">
        <v>29</v>
      </c>
      <c r="C3992" t="s">
        <v>9</v>
      </c>
      <c r="D3992" t="s">
        <v>7</v>
      </c>
      <c r="E3992" s="1">
        <v>44421</v>
      </c>
      <c r="F3992" s="4">
        <v>7553</v>
      </c>
      <c r="G3992">
        <v>577</v>
      </c>
      <c r="H3992" s="3">
        <f>_xlfn.XLOOKUP(sales[[#This Row],[Product]],products[Product],products[Cost per box])*sales[[#This Row],[Boxes]]</f>
        <v>2971.55</v>
      </c>
      <c r="I3992" s="4">
        <f>sales[[#This Row],[Revenue]]-sales[[#This Row],[Cost]]</f>
        <v>4581.45</v>
      </c>
    </row>
    <row r="3993" spans="2:9" x14ac:dyDescent="0.25">
      <c r="B3993" t="s">
        <v>41</v>
      </c>
      <c r="C3993" t="s">
        <v>16</v>
      </c>
      <c r="D3993" t="s">
        <v>35</v>
      </c>
      <c r="E3993" s="1">
        <v>44421</v>
      </c>
      <c r="F3993" s="4">
        <v>10185</v>
      </c>
      <c r="G3993">
        <v>88</v>
      </c>
      <c r="H3993" s="3">
        <f>_xlfn.XLOOKUP(sales[[#This Row],[Product]],products[Product],products[Cost per box])*sales[[#This Row],[Boxes]]</f>
        <v>233.2</v>
      </c>
      <c r="I3993" s="4">
        <f>sales[[#This Row],[Revenue]]-sales[[#This Row],[Cost]]</f>
        <v>9951.7999999999993</v>
      </c>
    </row>
    <row r="3994" spans="2:9" x14ac:dyDescent="0.25">
      <c r="B3994" t="s">
        <v>10</v>
      </c>
      <c r="C3994" t="s">
        <v>27</v>
      </c>
      <c r="D3994" t="s">
        <v>43</v>
      </c>
      <c r="E3994" s="1">
        <v>44421</v>
      </c>
      <c r="F3994" s="4">
        <v>13881</v>
      </c>
      <c r="G3994">
        <v>294</v>
      </c>
      <c r="H3994" s="3">
        <f>_xlfn.XLOOKUP(sales[[#This Row],[Product]],products[Product],products[Cost per box])*sales[[#This Row],[Boxes]]</f>
        <v>1131.9000000000001</v>
      </c>
      <c r="I3994" s="4">
        <f>sales[[#This Row],[Revenue]]-sales[[#This Row],[Cost]]</f>
        <v>12749.1</v>
      </c>
    </row>
    <row r="3995" spans="2:9" x14ac:dyDescent="0.25">
      <c r="B3995" t="s">
        <v>23</v>
      </c>
      <c r="C3995" t="s">
        <v>21</v>
      </c>
      <c r="D3995" t="s">
        <v>44</v>
      </c>
      <c r="E3995" s="1">
        <v>44421</v>
      </c>
      <c r="F3995" s="4">
        <v>7812</v>
      </c>
      <c r="G3995">
        <v>78</v>
      </c>
      <c r="H3995" s="3">
        <f>_xlfn.XLOOKUP(sales[[#This Row],[Product]],products[Product],products[Cost per box])*sales[[#This Row],[Boxes]]</f>
        <v>746.46</v>
      </c>
      <c r="I3995" s="4">
        <f>sales[[#This Row],[Revenue]]-sales[[#This Row],[Cost]]</f>
        <v>7065.54</v>
      </c>
    </row>
    <row r="3996" spans="2:9" x14ac:dyDescent="0.25">
      <c r="B3996" t="s">
        <v>49</v>
      </c>
      <c r="C3996" t="s">
        <v>9</v>
      </c>
      <c r="D3996" t="s">
        <v>35</v>
      </c>
      <c r="E3996" s="1">
        <v>44421</v>
      </c>
      <c r="F3996" s="4">
        <v>3591</v>
      </c>
      <c r="G3996">
        <v>507</v>
      </c>
      <c r="H3996" s="3">
        <f>_xlfn.XLOOKUP(sales[[#This Row],[Product]],products[Product],products[Cost per box])*sales[[#This Row],[Boxes]]</f>
        <v>1343.55</v>
      </c>
      <c r="I3996" s="4">
        <f>sales[[#This Row],[Revenue]]-sales[[#This Row],[Cost]]</f>
        <v>2247.4499999999998</v>
      </c>
    </row>
    <row r="3997" spans="2:9" x14ac:dyDescent="0.25">
      <c r="B3997" t="s">
        <v>33</v>
      </c>
      <c r="C3997" t="s">
        <v>6</v>
      </c>
      <c r="D3997" t="s">
        <v>30</v>
      </c>
      <c r="E3997" s="1">
        <v>44421</v>
      </c>
      <c r="F3997" s="4">
        <v>2380</v>
      </c>
      <c r="G3997">
        <v>115</v>
      </c>
      <c r="H3997" s="3">
        <f>_xlfn.XLOOKUP(sales[[#This Row],[Product]],products[Product],products[Cost per box])*sales[[#This Row],[Boxes]]</f>
        <v>423.20000000000005</v>
      </c>
      <c r="I3997" s="4">
        <f>sales[[#This Row],[Revenue]]-sales[[#This Row],[Cost]]</f>
        <v>1956.8</v>
      </c>
    </row>
    <row r="3998" spans="2:9" x14ac:dyDescent="0.25">
      <c r="B3998" t="s">
        <v>29</v>
      </c>
      <c r="C3998" t="s">
        <v>11</v>
      </c>
      <c r="D3998" t="s">
        <v>50</v>
      </c>
      <c r="E3998" s="1">
        <v>44421</v>
      </c>
      <c r="F3998" s="4">
        <v>1092</v>
      </c>
      <c r="G3998">
        <v>980</v>
      </c>
      <c r="H3998" s="3">
        <f>_xlfn.XLOOKUP(sales[[#This Row],[Product]],products[Product],products[Cost per box])*sales[[#This Row],[Boxes]]</f>
        <v>12161.8</v>
      </c>
      <c r="I3998" s="4">
        <f>sales[[#This Row],[Revenue]]-sales[[#This Row],[Cost]]</f>
        <v>-11069.8</v>
      </c>
    </row>
    <row r="3999" spans="2:9" x14ac:dyDescent="0.25">
      <c r="B3999" t="s">
        <v>51</v>
      </c>
      <c r="C3999" t="s">
        <v>27</v>
      </c>
      <c r="D3999" t="s">
        <v>50</v>
      </c>
      <c r="E3999" s="1">
        <v>44421</v>
      </c>
      <c r="F3999" s="4">
        <v>168</v>
      </c>
      <c r="G3999">
        <v>17</v>
      </c>
      <c r="H3999" s="3">
        <f>_xlfn.XLOOKUP(sales[[#This Row],[Product]],products[Product],products[Cost per box])*sales[[#This Row],[Boxes]]</f>
        <v>210.97</v>
      </c>
      <c r="I3999" s="4">
        <f>sales[[#This Row],[Revenue]]-sales[[#This Row],[Cost]]</f>
        <v>-42.97</v>
      </c>
    </row>
    <row r="4000" spans="2:9" x14ac:dyDescent="0.25">
      <c r="B4000" t="s">
        <v>34</v>
      </c>
      <c r="C4000" t="s">
        <v>21</v>
      </c>
      <c r="D4000" t="s">
        <v>24</v>
      </c>
      <c r="E4000" s="1">
        <v>44421</v>
      </c>
      <c r="F4000" s="4">
        <v>5649</v>
      </c>
      <c r="G4000">
        <v>182</v>
      </c>
      <c r="H4000" s="3">
        <f>_xlfn.XLOOKUP(sales[[#This Row],[Product]],products[Product],products[Cost per box])*sales[[#This Row],[Boxes]]</f>
        <v>1912.82</v>
      </c>
      <c r="I4000" s="4">
        <f>sales[[#This Row],[Revenue]]-sales[[#This Row],[Cost]]</f>
        <v>3736.1800000000003</v>
      </c>
    </row>
    <row r="4001" spans="2:9" x14ac:dyDescent="0.25">
      <c r="B4001" t="s">
        <v>20</v>
      </c>
      <c r="C4001" t="s">
        <v>21</v>
      </c>
      <c r="D4001" t="s">
        <v>24</v>
      </c>
      <c r="E4001" s="1">
        <v>44421</v>
      </c>
      <c r="F4001" s="4">
        <v>4928</v>
      </c>
      <c r="G4001">
        <v>573</v>
      </c>
      <c r="H4001" s="3">
        <f>_xlfn.XLOOKUP(sales[[#This Row],[Product]],products[Product],products[Cost per box])*sales[[#This Row],[Boxes]]</f>
        <v>6022.23</v>
      </c>
      <c r="I4001" s="4">
        <f>sales[[#This Row],[Revenue]]-sales[[#This Row],[Cost]]</f>
        <v>-1094.2299999999996</v>
      </c>
    </row>
    <row r="4002" spans="2:9" x14ac:dyDescent="0.25">
      <c r="B4002" t="s">
        <v>39</v>
      </c>
      <c r="C4002" t="s">
        <v>6</v>
      </c>
      <c r="D4002" t="s">
        <v>52</v>
      </c>
      <c r="E4002" s="1">
        <v>44421</v>
      </c>
      <c r="F4002" s="4">
        <v>1148</v>
      </c>
      <c r="G4002">
        <v>265</v>
      </c>
      <c r="H4002" s="3">
        <f>_xlfn.XLOOKUP(sales[[#This Row],[Product]],products[Product],products[Cost per box])*sales[[#This Row],[Boxes]]</f>
        <v>879.8</v>
      </c>
      <c r="I4002" s="4">
        <f>sales[[#This Row],[Revenue]]-sales[[#This Row],[Cost]]</f>
        <v>268.20000000000005</v>
      </c>
    </row>
    <row r="4003" spans="2:9" x14ac:dyDescent="0.25">
      <c r="B4003" t="s">
        <v>8</v>
      </c>
      <c r="C4003" t="s">
        <v>21</v>
      </c>
      <c r="D4003" t="s">
        <v>42</v>
      </c>
      <c r="E4003" s="1">
        <v>44421</v>
      </c>
      <c r="F4003" s="4">
        <v>1463</v>
      </c>
      <c r="G4003">
        <v>9</v>
      </c>
      <c r="H4003" s="3">
        <f>_xlfn.XLOOKUP(sales[[#This Row],[Product]],products[Product],products[Cost per box])*sales[[#This Row],[Boxes]]</f>
        <v>42.660000000000004</v>
      </c>
      <c r="I4003" s="4">
        <f>sales[[#This Row],[Revenue]]-sales[[#This Row],[Cost]]</f>
        <v>1420.34</v>
      </c>
    </row>
    <row r="4004" spans="2:9" x14ac:dyDescent="0.25">
      <c r="B4004" t="s">
        <v>37</v>
      </c>
      <c r="C4004" t="s">
        <v>16</v>
      </c>
      <c r="D4004" t="s">
        <v>45</v>
      </c>
      <c r="E4004" s="1">
        <v>44424</v>
      </c>
      <c r="F4004" s="4">
        <v>588</v>
      </c>
      <c r="G4004">
        <v>130</v>
      </c>
      <c r="H4004" s="3">
        <f>_xlfn.XLOOKUP(sales[[#This Row],[Product]],products[Product],products[Cost per box])*sales[[#This Row],[Boxes]]</f>
        <v>1004.9000000000001</v>
      </c>
      <c r="I4004" s="4">
        <f>sales[[#This Row],[Revenue]]-sales[[#This Row],[Cost]]</f>
        <v>-416.90000000000009</v>
      </c>
    </row>
    <row r="4005" spans="2:9" x14ac:dyDescent="0.25">
      <c r="B4005" t="s">
        <v>46</v>
      </c>
      <c r="C4005" t="s">
        <v>21</v>
      </c>
      <c r="D4005" t="s">
        <v>45</v>
      </c>
      <c r="E4005" s="1">
        <v>44424</v>
      </c>
      <c r="F4005" s="4">
        <v>1218</v>
      </c>
      <c r="G4005">
        <v>9</v>
      </c>
      <c r="H4005" s="3">
        <f>_xlfn.XLOOKUP(sales[[#This Row],[Product]],products[Product],products[Cost per box])*sales[[#This Row],[Boxes]]</f>
        <v>69.570000000000007</v>
      </c>
      <c r="I4005" s="4">
        <f>sales[[#This Row],[Revenue]]-sales[[#This Row],[Cost]]</f>
        <v>1148.43</v>
      </c>
    </row>
    <row r="4006" spans="2:9" x14ac:dyDescent="0.25">
      <c r="B4006" t="s">
        <v>18</v>
      </c>
      <c r="C4006" t="s">
        <v>16</v>
      </c>
      <c r="D4006" t="s">
        <v>7</v>
      </c>
      <c r="E4006" s="1">
        <v>44424</v>
      </c>
      <c r="F4006" s="4">
        <v>2310</v>
      </c>
      <c r="G4006">
        <v>15</v>
      </c>
      <c r="H4006" s="3">
        <f>_xlfn.XLOOKUP(sales[[#This Row],[Product]],products[Product],products[Cost per box])*sales[[#This Row],[Boxes]]</f>
        <v>77.25</v>
      </c>
      <c r="I4006" s="4">
        <f>sales[[#This Row],[Revenue]]-sales[[#This Row],[Cost]]</f>
        <v>2232.75</v>
      </c>
    </row>
    <row r="4007" spans="2:9" x14ac:dyDescent="0.25">
      <c r="B4007" t="s">
        <v>23</v>
      </c>
      <c r="C4007" t="s">
        <v>9</v>
      </c>
      <c r="D4007" t="s">
        <v>19</v>
      </c>
      <c r="E4007" s="1">
        <v>44424</v>
      </c>
      <c r="F4007" s="4">
        <v>3682</v>
      </c>
      <c r="G4007">
        <v>300</v>
      </c>
      <c r="H4007" s="3">
        <f>_xlfn.XLOOKUP(sales[[#This Row],[Product]],products[Product],products[Cost per box])*sales[[#This Row],[Boxes]]</f>
        <v>3069</v>
      </c>
      <c r="I4007" s="4">
        <f>sales[[#This Row],[Revenue]]-sales[[#This Row],[Cost]]</f>
        <v>613</v>
      </c>
    </row>
    <row r="4008" spans="2:9" x14ac:dyDescent="0.25">
      <c r="B4008" t="s">
        <v>37</v>
      </c>
      <c r="C4008" t="s">
        <v>21</v>
      </c>
      <c r="D4008" t="s">
        <v>22</v>
      </c>
      <c r="E4008" s="1">
        <v>44424</v>
      </c>
      <c r="F4008" s="4">
        <v>4550</v>
      </c>
      <c r="G4008">
        <v>160</v>
      </c>
      <c r="H4008" s="3">
        <f>_xlfn.XLOOKUP(sales[[#This Row],[Product]],products[Product],products[Cost per box])*sales[[#This Row],[Boxes]]</f>
        <v>1315.2</v>
      </c>
      <c r="I4008" s="4">
        <f>sales[[#This Row],[Revenue]]-sales[[#This Row],[Cost]]</f>
        <v>3234.8</v>
      </c>
    </row>
    <row r="4009" spans="2:9" x14ac:dyDescent="0.25">
      <c r="B4009" t="s">
        <v>29</v>
      </c>
      <c r="C4009" t="s">
        <v>11</v>
      </c>
      <c r="D4009" t="s">
        <v>43</v>
      </c>
      <c r="E4009" s="1">
        <v>44424</v>
      </c>
      <c r="F4009" s="4">
        <v>3521</v>
      </c>
      <c r="G4009">
        <v>290</v>
      </c>
      <c r="H4009" s="3">
        <f>_xlfn.XLOOKUP(sales[[#This Row],[Product]],products[Product],products[Cost per box])*sales[[#This Row],[Boxes]]</f>
        <v>1116.5</v>
      </c>
      <c r="I4009" s="4">
        <f>sales[[#This Row],[Revenue]]-sales[[#This Row],[Cost]]</f>
        <v>2404.5</v>
      </c>
    </row>
    <row r="4010" spans="2:9" x14ac:dyDescent="0.25">
      <c r="B4010" t="s">
        <v>10</v>
      </c>
      <c r="C4010" t="s">
        <v>6</v>
      </c>
      <c r="D4010" t="s">
        <v>43</v>
      </c>
      <c r="E4010" s="1">
        <v>44424</v>
      </c>
      <c r="F4010" s="4">
        <v>504</v>
      </c>
      <c r="G4010">
        <v>486</v>
      </c>
      <c r="H4010" s="3">
        <f>_xlfn.XLOOKUP(sales[[#This Row],[Product]],products[Product],products[Cost per box])*sales[[#This Row],[Boxes]]</f>
        <v>1871.1000000000001</v>
      </c>
      <c r="I4010" s="4">
        <f>sales[[#This Row],[Revenue]]-sales[[#This Row],[Cost]]</f>
        <v>-1367.1000000000001</v>
      </c>
    </row>
    <row r="4011" spans="2:9" x14ac:dyDescent="0.25">
      <c r="B4011" t="s">
        <v>41</v>
      </c>
      <c r="C4011" t="s">
        <v>9</v>
      </c>
      <c r="D4011" t="s">
        <v>24</v>
      </c>
      <c r="E4011" s="1">
        <v>44424</v>
      </c>
      <c r="F4011" s="4">
        <v>2912</v>
      </c>
      <c r="G4011">
        <v>342</v>
      </c>
      <c r="H4011" s="3">
        <f>_xlfn.XLOOKUP(sales[[#This Row],[Product]],products[Product],products[Cost per box])*sales[[#This Row],[Boxes]]</f>
        <v>3594.42</v>
      </c>
      <c r="I4011" s="4">
        <f>sales[[#This Row],[Revenue]]-sales[[#This Row],[Cost]]</f>
        <v>-682.42000000000007</v>
      </c>
    </row>
    <row r="4012" spans="2:9" x14ac:dyDescent="0.25">
      <c r="B4012" t="s">
        <v>41</v>
      </c>
      <c r="C4012" t="s">
        <v>16</v>
      </c>
      <c r="D4012" t="s">
        <v>43</v>
      </c>
      <c r="E4012" s="1">
        <v>44424</v>
      </c>
      <c r="F4012" s="4">
        <v>1862</v>
      </c>
      <c r="G4012">
        <v>7</v>
      </c>
      <c r="H4012" s="3">
        <f>_xlfn.XLOOKUP(sales[[#This Row],[Product]],products[Product],products[Cost per box])*sales[[#This Row],[Boxes]]</f>
        <v>26.95</v>
      </c>
      <c r="I4012" s="4">
        <f>sales[[#This Row],[Revenue]]-sales[[#This Row],[Cost]]</f>
        <v>1835.05</v>
      </c>
    </row>
    <row r="4013" spans="2:9" x14ac:dyDescent="0.25">
      <c r="B4013" t="s">
        <v>8</v>
      </c>
      <c r="C4013" t="s">
        <v>16</v>
      </c>
      <c r="D4013" t="s">
        <v>35</v>
      </c>
      <c r="E4013" s="1">
        <v>44424</v>
      </c>
      <c r="F4013" s="4">
        <v>11158</v>
      </c>
      <c r="G4013">
        <v>135</v>
      </c>
      <c r="H4013" s="3">
        <f>_xlfn.XLOOKUP(sales[[#This Row],[Product]],products[Product],products[Cost per box])*sales[[#This Row],[Boxes]]</f>
        <v>357.75</v>
      </c>
      <c r="I4013" s="4">
        <f>sales[[#This Row],[Revenue]]-sales[[#This Row],[Cost]]</f>
        <v>10800.25</v>
      </c>
    </row>
    <row r="4014" spans="2:9" x14ac:dyDescent="0.25">
      <c r="B4014" t="s">
        <v>8</v>
      </c>
      <c r="C4014" t="s">
        <v>9</v>
      </c>
      <c r="D4014" t="s">
        <v>24</v>
      </c>
      <c r="E4014" s="1">
        <v>44424</v>
      </c>
      <c r="F4014" s="4">
        <v>3171</v>
      </c>
      <c r="G4014">
        <v>506</v>
      </c>
      <c r="H4014" s="3">
        <f>_xlfn.XLOOKUP(sales[[#This Row],[Product]],products[Product],products[Cost per box])*sales[[#This Row],[Boxes]]</f>
        <v>5318.0599999999995</v>
      </c>
      <c r="I4014" s="4">
        <f>sales[[#This Row],[Revenue]]-sales[[#This Row],[Cost]]</f>
        <v>-2147.0599999999995</v>
      </c>
    </row>
    <row r="4015" spans="2:9" x14ac:dyDescent="0.25">
      <c r="B4015" t="s">
        <v>39</v>
      </c>
      <c r="C4015" t="s">
        <v>11</v>
      </c>
      <c r="D4015" t="s">
        <v>19</v>
      </c>
      <c r="E4015" s="1">
        <v>44424</v>
      </c>
      <c r="F4015" s="4">
        <v>11767</v>
      </c>
      <c r="G4015">
        <v>394</v>
      </c>
      <c r="H4015" s="3">
        <f>_xlfn.XLOOKUP(sales[[#This Row],[Product]],products[Product],products[Cost per box])*sales[[#This Row],[Boxes]]</f>
        <v>4030.6200000000003</v>
      </c>
      <c r="I4015" s="4">
        <f>sales[[#This Row],[Revenue]]-sales[[#This Row],[Cost]]</f>
        <v>7736.3799999999992</v>
      </c>
    </row>
    <row r="4016" spans="2:9" x14ac:dyDescent="0.25">
      <c r="B4016" t="s">
        <v>49</v>
      </c>
      <c r="C4016" t="s">
        <v>27</v>
      </c>
      <c r="D4016" t="s">
        <v>38</v>
      </c>
      <c r="E4016" s="1">
        <v>44424</v>
      </c>
      <c r="F4016" s="4">
        <v>6699</v>
      </c>
      <c r="G4016">
        <v>90</v>
      </c>
      <c r="H4016" s="3">
        <f>_xlfn.XLOOKUP(sales[[#This Row],[Product]],products[Product],products[Cost per box])*sales[[#This Row],[Boxes]]</f>
        <v>894.59999999999991</v>
      </c>
      <c r="I4016" s="4">
        <f>sales[[#This Row],[Revenue]]-sales[[#This Row],[Cost]]</f>
        <v>5804.4</v>
      </c>
    </row>
    <row r="4017" spans="2:9" x14ac:dyDescent="0.25">
      <c r="B4017" t="s">
        <v>23</v>
      </c>
      <c r="C4017" t="s">
        <v>21</v>
      </c>
      <c r="D4017" t="s">
        <v>12</v>
      </c>
      <c r="E4017" s="1">
        <v>44424</v>
      </c>
      <c r="F4017" s="4">
        <v>2380</v>
      </c>
      <c r="G4017">
        <v>274</v>
      </c>
      <c r="H4017" s="3">
        <f>_xlfn.XLOOKUP(sales[[#This Row],[Product]],products[Product],products[Cost per box])*sales[[#This Row],[Boxes]]</f>
        <v>2309.8199999999997</v>
      </c>
      <c r="I4017" s="4">
        <f>sales[[#This Row],[Revenue]]-sales[[#This Row],[Cost]]</f>
        <v>70.180000000000291</v>
      </c>
    </row>
    <row r="4018" spans="2:9" x14ac:dyDescent="0.25">
      <c r="B4018" t="s">
        <v>51</v>
      </c>
      <c r="C4018" t="s">
        <v>6</v>
      </c>
      <c r="D4018" t="s">
        <v>44</v>
      </c>
      <c r="E4018" s="1">
        <v>44424</v>
      </c>
      <c r="F4018" s="4">
        <v>2618</v>
      </c>
      <c r="G4018">
        <v>443</v>
      </c>
      <c r="H4018" s="3">
        <f>_xlfn.XLOOKUP(sales[[#This Row],[Product]],products[Product],products[Cost per box])*sales[[#This Row],[Boxes]]</f>
        <v>4239.51</v>
      </c>
      <c r="I4018" s="4">
        <f>sales[[#This Row],[Revenue]]-sales[[#This Row],[Cost]]</f>
        <v>-1621.5100000000002</v>
      </c>
    </row>
    <row r="4019" spans="2:9" x14ac:dyDescent="0.25">
      <c r="B4019" t="s">
        <v>20</v>
      </c>
      <c r="C4019" t="s">
        <v>21</v>
      </c>
      <c r="D4019" t="s">
        <v>45</v>
      </c>
      <c r="E4019" s="1">
        <v>44424</v>
      </c>
      <c r="F4019" s="4">
        <v>8715</v>
      </c>
      <c r="G4019">
        <v>324</v>
      </c>
      <c r="H4019" s="3">
        <f>_xlfn.XLOOKUP(sales[[#This Row],[Product]],products[Product],products[Cost per box])*sales[[#This Row],[Boxes]]</f>
        <v>2504.52</v>
      </c>
      <c r="I4019" s="4">
        <f>sales[[#This Row],[Revenue]]-sales[[#This Row],[Cost]]</f>
        <v>6210.48</v>
      </c>
    </row>
    <row r="4020" spans="2:9" x14ac:dyDescent="0.25">
      <c r="B4020" t="s">
        <v>33</v>
      </c>
      <c r="C4020" t="s">
        <v>11</v>
      </c>
      <c r="D4020" t="s">
        <v>52</v>
      </c>
      <c r="E4020" s="1">
        <v>44424</v>
      </c>
      <c r="F4020" s="4">
        <v>1239</v>
      </c>
      <c r="G4020">
        <v>233</v>
      </c>
      <c r="H4020" s="3">
        <f>_xlfn.XLOOKUP(sales[[#This Row],[Product]],products[Product],products[Cost per box])*sales[[#This Row],[Boxes]]</f>
        <v>773.56</v>
      </c>
      <c r="I4020" s="4">
        <f>sales[[#This Row],[Revenue]]-sales[[#This Row],[Cost]]</f>
        <v>465.44000000000005</v>
      </c>
    </row>
    <row r="4021" spans="2:9" x14ac:dyDescent="0.25">
      <c r="B4021" t="s">
        <v>41</v>
      </c>
      <c r="C4021" t="s">
        <v>9</v>
      </c>
      <c r="D4021" t="s">
        <v>31</v>
      </c>
      <c r="E4021" s="1">
        <v>44424</v>
      </c>
      <c r="F4021" s="4">
        <v>10458</v>
      </c>
      <c r="G4021">
        <v>306</v>
      </c>
      <c r="H4021" s="3">
        <f>_xlfn.XLOOKUP(sales[[#This Row],[Product]],products[Product],products[Cost per box])*sales[[#This Row],[Boxes]]</f>
        <v>1750.32</v>
      </c>
      <c r="I4021" s="4">
        <f>sales[[#This Row],[Revenue]]-sales[[#This Row],[Cost]]</f>
        <v>8707.68</v>
      </c>
    </row>
    <row r="4022" spans="2:9" x14ac:dyDescent="0.25">
      <c r="B4022" t="s">
        <v>10</v>
      </c>
      <c r="C4022" t="s">
        <v>9</v>
      </c>
      <c r="D4022" t="s">
        <v>12</v>
      </c>
      <c r="E4022" s="1">
        <v>44424</v>
      </c>
      <c r="F4022" s="4">
        <v>1134</v>
      </c>
      <c r="G4022">
        <v>101</v>
      </c>
      <c r="H4022" s="3">
        <f>_xlfn.XLOOKUP(sales[[#This Row],[Product]],products[Product],products[Cost per box])*sales[[#This Row],[Boxes]]</f>
        <v>851.43</v>
      </c>
      <c r="I4022" s="4">
        <f>sales[[#This Row],[Revenue]]-sales[[#This Row],[Cost]]</f>
        <v>282.57000000000005</v>
      </c>
    </row>
    <row r="4023" spans="2:9" x14ac:dyDescent="0.25">
      <c r="B4023" t="s">
        <v>37</v>
      </c>
      <c r="C4023" t="s">
        <v>11</v>
      </c>
      <c r="D4023" t="s">
        <v>14</v>
      </c>
      <c r="E4023" s="1">
        <v>44424</v>
      </c>
      <c r="F4023" s="4">
        <v>4298</v>
      </c>
      <c r="G4023">
        <v>408</v>
      </c>
      <c r="H4023" s="3">
        <f>_xlfn.XLOOKUP(sales[[#This Row],[Product]],products[Product],products[Cost per box])*sales[[#This Row],[Boxes]]</f>
        <v>2574.48</v>
      </c>
      <c r="I4023" s="4">
        <f>sales[[#This Row],[Revenue]]-sales[[#This Row],[Cost]]</f>
        <v>1723.52</v>
      </c>
    </row>
    <row r="4024" spans="2:9" x14ac:dyDescent="0.25">
      <c r="B4024" t="s">
        <v>20</v>
      </c>
      <c r="C4024" t="s">
        <v>21</v>
      </c>
      <c r="D4024" t="s">
        <v>52</v>
      </c>
      <c r="E4024" s="1">
        <v>44424</v>
      </c>
      <c r="F4024" s="4">
        <v>3269</v>
      </c>
      <c r="G4024">
        <v>265</v>
      </c>
      <c r="H4024" s="3">
        <f>_xlfn.XLOOKUP(sales[[#This Row],[Product]],products[Product],products[Cost per box])*sales[[#This Row],[Boxes]]</f>
        <v>879.8</v>
      </c>
      <c r="I4024" s="4">
        <f>sales[[#This Row],[Revenue]]-sales[[#This Row],[Cost]]</f>
        <v>2389.1999999999998</v>
      </c>
    </row>
    <row r="4025" spans="2:9" x14ac:dyDescent="0.25">
      <c r="B4025" t="s">
        <v>40</v>
      </c>
      <c r="C4025" t="s">
        <v>6</v>
      </c>
      <c r="D4025" t="s">
        <v>48</v>
      </c>
      <c r="E4025" s="1">
        <v>44424</v>
      </c>
      <c r="F4025" s="4">
        <v>6671</v>
      </c>
      <c r="G4025">
        <v>88</v>
      </c>
      <c r="H4025" s="3">
        <f>_xlfn.XLOOKUP(sales[[#This Row],[Product]],products[Product],products[Cost per box])*sales[[#This Row],[Boxes]]</f>
        <v>658.24</v>
      </c>
      <c r="I4025" s="4">
        <f>sales[[#This Row],[Revenue]]-sales[[#This Row],[Cost]]</f>
        <v>6012.76</v>
      </c>
    </row>
    <row r="4026" spans="2:9" x14ac:dyDescent="0.25">
      <c r="B4026" t="s">
        <v>8</v>
      </c>
      <c r="C4026" t="s">
        <v>6</v>
      </c>
      <c r="D4026" t="s">
        <v>35</v>
      </c>
      <c r="E4026" s="1">
        <v>44424</v>
      </c>
      <c r="F4026" s="4">
        <v>3276</v>
      </c>
      <c r="G4026">
        <v>512</v>
      </c>
      <c r="H4026" s="3">
        <f>_xlfn.XLOOKUP(sales[[#This Row],[Product]],products[Product],products[Cost per box])*sales[[#This Row],[Boxes]]</f>
        <v>1356.8</v>
      </c>
      <c r="I4026" s="4">
        <f>sales[[#This Row],[Revenue]]-sales[[#This Row],[Cost]]</f>
        <v>1919.2</v>
      </c>
    </row>
    <row r="4027" spans="2:9" x14ac:dyDescent="0.25">
      <c r="B4027" t="s">
        <v>33</v>
      </c>
      <c r="C4027" t="s">
        <v>6</v>
      </c>
      <c r="D4027" t="s">
        <v>48</v>
      </c>
      <c r="E4027" s="1">
        <v>44424</v>
      </c>
      <c r="F4027" s="4">
        <v>2205</v>
      </c>
      <c r="G4027">
        <v>414</v>
      </c>
      <c r="H4027" s="3">
        <f>_xlfn.XLOOKUP(sales[[#This Row],[Product]],products[Product],products[Cost per box])*sales[[#This Row],[Boxes]]</f>
        <v>3096.7200000000003</v>
      </c>
      <c r="I4027" s="4">
        <f>sales[[#This Row],[Revenue]]-sales[[#This Row],[Cost]]</f>
        <v>-891.72000000000025</v>
      </c>
    </row>
    <row r="4028" spans="2:9" x14ac:dyDescent="0.25">
      <c r="B4028" t="s">
        <v>8</v>
      </c>
      <c r="C4028" t="s">
        <v>16</v>
      </c>
      <c r="D4028" t="s">
        <v>30</v>
      </c>
      <c r="E4028" s="1">
        <v>44424</v>
      </c>
      <c r="F4028" s="4">
        <v>2457</v>
      </c>
      <c r="G4028">
        <v>150</v>
      </c>
      <c r="H4028" s="3">
        <f>_xlfn.XLOOKUP(sales[[#This Row],[Product]],products[Product],products[Cost per box])*sales[[#This Row],[Boxes]]</f>
        <v>552</v>
      </c>
      <c r="I4028" s="4">
        <f>sales[[#This Row],[Revenue]]-sales[[#This Row],[Cost]]</f>
        <v>1905</v>
      </c>
    </row>
    <row r="4029" spans="2:9" x14ac:dyDescent="0.25">
      <c r="B4029" t="s">
        <v>23</v>
      </c>
      <c r="C4029" t="s">
        <v>16</v>
      </c>
      <c r="D4029" t="s">
        <v>12</v>
      </c>
      <c r="E4029" s="1">
        <v>44424</v>
      </c>
      <c r="F4029" s="4">
        <v>5187</v>
      </c>
      <c r="G4029">
        <v>130</v>
      </c>
      <c r="H4029" s="3">
        <f>_xlfn.XLOOKUP(sales[[#This Row],[Product]],products[Product],products[Cost per box])*sales[[#This Row],[Boxes]]</f>
        <v>1095.8999999999999</v>
      </c>
      <c r="I4029" s="4">
        <f>sales[[#This Row],[Revenue]]-sales[[#This Row],[Cost]]</f>
        <v>4091.1000000000004</v>
      </c>
    </row>
    <row r="4030" spans="2:9" x14ac:dyDescent="0.25">
      <c r="B4030" t="s">
        <v>49</v>
      </c>
      <c r="C4030" t="s">
        <v>21</v>
      </c>
      <c r="D4030" t="s">
        <v>48</v>
      </c>
      <c r="E4030" s="1">
        <v>44424</v>
      </c>
      <c r="F4030" s="4">
        <v>504</v>
      </c>
      <c r="G4030">
        <v>121</v>
      </c>
      <c r="H4030" s="3">
        <f>_xlfn.XLOOKUP(sales[[#This Row],[Product]],products[Product],products[Cost per box])*sales[[#This Row],[Boxes]]</f>
        <v>905.08</v>
      </c>
      <c r="I4030" s="4">
        <f>sales[[#This Row],[Revenue]]-sales[[#This Row],[Cost]]</f>
        <v>-401.08000000000004</v>
      </c>
    </row>
    <row r="4031" spans="2:9" x14ac:dyDescent="0.25">
      <c r="B4031" t="s">
        <v>5</v>
      </c>
      <c r="C4031" t="s">
        <v>27</v>
      </c>
      <c r="D4031" t="s">
        <v>47</v>
      </c>
      <c r="E4031" s="1">
        <v>44424</v>
      </c>
      <c r="F4031" s="4">
        <v>3451</v>
      </c>
      <c r="G4031">
        <v>42</v>
      </c>
      <c r="H4031" s="3">
        <f>_xlfn.XLOOKUP(sales[[#This Row],[Product]],products[Product],products[Cost per box])*sales[[#This Row],[Boxes]]</f>
        <v>220.92</v>
      </c>
      <c r="I4031" s="4">
        <f>sales[[#This Row],[Revenue]]-sales[[#This Row],[Cost]]</f>
        <v>3230.08</v>
      </c>
    </row>
    <row r="4032" spans="2:9" x14ac:dyDescent="0.25">
      <c r="B4032" t="s">
        <v>29</v>
      </c>
      <c r="C4032" t="s">
        <v>11</v>
      </c>
      <c r="D4032" t="s">
        <v>22</v>
      </c>
      <c r="E4032" s="1">
        <v>44424</v>
      </c>
      <c r="F4032" s="4">
        <v>798</v>
      </c>
      <c r="G4032">
        <v>392</v>
      </c>
      <c r="H4032" s="3">
        <f>_xlfn.XLOOKUP(sales[[#This Row],[Product]],products[Product],products[Cost per box])*sales[[#This Row],[Boxes]]</f>
        <v>3222.2400000000002</v>
      </c>
      <c r="I4032" s="4">
        <f>sales[[#This Row],[Revenue]]-sales[[#This Row],[Cost]]</f>
        <v>-2424.2400000000002</v>
      </c>
    </row>
    <row r="4033" spans="2:9" x14ac:dyDescent="0.25">
      <c r="B4033" t="s">
        <v>49</v>
      </c>
      <c r="C4033" t="s">
        <v>11</v>
      </c>
      <c r="D4033" t="s">
        <v>19</v>
      </c>
      <c r="E4033" s="1">
        <v>44424</v>
      </c>
      <c r="F4033" s="4">
        <v>9219</v>
      </c>
      <c r="G4033">
        <v>124</v>
      </c>
      <c r="H4033" s="3">
        <f>_xlfn.XLOOKUP(sales[[#This Row],[Product]],products[Product],products[Cost per box])*sales[[#This Row],[Boxes]]</f>
        <v>1268.52</v>
      </c>
      <c r="I4033" s="4">
        <f>sales[[#This Row],[Revenue]]-sales[[#This Row],[Cost]]</f>
        <v>7950.48</v>
      </c>
    </row>
    <row r="4034" spans="2:9" x14ac:dyDescent="0.25">
      <c r="B4034" t="s">
        <v>18</v>
      </c>
      <c r="C4034" t="s">
        <v>11</v>
      </c>
      <c r="D4034" t="s">
        <v>35</v>
      </c>
      <c r="E4034" s="1">
        <v>44424</v>
      </c>
      <c r="F4034" s="4">
        <v>7042</v>
      </c>
      <c r="G4034">
        <v>246</v>
      </c>
      <c r="H4034" s="3">
        <f>_xlfn.XLOOKUP(sales[[#This Row],[Product]],products[Product],products[Cost per box])*sales[[#This Row],[Boxes]]</f>
        <v>651.9</v>
      </c>
      <c r="I4034" s="4">
        <f>sales[[#This Row],[Revenue]]-sales[[#This Row],[Cost]]</f>
        <v>6390.1</v>
      </c>
    </row>
    <row r="4035" spans="2:9" x14ac:dyDescent="0.25">
      <c r="B4035" t="s">
        <v>39</v>
      </c>
      <c r="C4035" t="s">
        <v>21</v>
      </c>
      <c r="D4035" t="s">
        <v>22</v>
      </c>
      <c r="E4035" s="1">
        <v>44424</v>
      </c>
      <c r="F4035" s="4">
        <v>3815</v>
      </c>
      <c r="G4035">
        <v>405</v>
      </c>
      <c r="H4035" s="3">
        <f>_xlfn.XLOOKUP(sales[[#This Row],[Product]],products[Product],products[Cost per box])*sales[[#This Row],[Boxes]]</f>
        <v>3329.1000000000004</v>
      </c>
      <c r="I4035" s="4">
        <f>sales[[#This Row],[Revenue]]-sales[[#This Row],[Cost]]</f>
        <v>485.89999999999964</v>
      </c>
    </row>
    <row r="4036" spans="2:9" x14ac:dyDescent="0.25">
      <c r="B4036" t="s">
        <v>13</v>
      </c>
      <c r="C4036" t="s">
        <v>9</v>
      </c>
      <c r="D4036" t="s">
        <v>45</v>
      </c>
      <c r="E4036" s="1">
        <v>44424</v>
      </c>
      <c r="F4036" s="4">
        <v>6076</v>
      </c>
      <c r="G4036">
        <v>74</v>
      </c>
      <c r="H4036" s="3">
        <f>_xlfn.XLOOKUP(sales[[#This Row],[Product]],products[Product],products[Cost per box])*sales[[#This Row],[Boxes]]</f>
        <v>572.02</v>
      </c>
      <c r="I4036" s="4">
        <f>sales[[#This Row],[Revenue]]-sales[[#This Row],[Cost]]</f>
        <v>5503.98</v>
      </c>
    </row>
    <row r="4037" spans="2:9" x14ac:dyDescent="0.25">
      <c r="B4037" t="s">
        <v>8</v>
      </c>
      <c r="C4037" t="s">
        <v>16</v>
      </c>
      <c r="D4037" t="s">
        <v>44</v>
      </c>
      <c r="E4037" s="1">
        <v>44424</v>
      </c>
      <c r="F4037" s="4">
        <v>5740</v>
      </c>
      <c r="G4037">
        <v>123</v>
      </c>
      <c r="H4037" s="3">
        <f>_xlfn.XLOOKUP(sales[[#This Row],[Product]],products[Product],products[Cost per box])*sales[[#This Row],[Boxes]]</f>
        <v>1177.1100000000001</v>
      </c>
      <c r="I4037" s="4">
        <f>sales[[#This Row],[Revenue]]-sales[[#This Row],[Cost]]</f>
        <v>4562.8899999999994</v>
      </c>
    </row>
    <row r="4038" spans="2:9" x14ac:dyDescent="0.25">
      <c r="B4038" t="s">
        <v>25</v>
      </c>
      <c r="C4038" t="s">
        <v>16</v>
      </c>
      <c r="D4038" t="s">
        <v>14</v>
      </c>
      <c r="E4038" s="1">
        <v>44424</v>
      </c>
      <c r="F4038" s="4">
        <v>6734</v>
      </c>
      <c r="G4038">
        <v>310</v>
      </c>
      <c r="H4038" s="3">
        <f>_xlfn.XLOOKUP(sales[[#This Row],[Product]],products[Product],products[Cost per box])*sales[[#This Row],[Boxes]]</f>
        <v>1956.1</v>
      </c>
      <c r="I4038" s="4">
        <f>sales[[#This Row],[Revenue]]-sales[[#This Row],[Cost]]</f>
        <v>4777.8999999999996</v>
      </c>
    </row>
    <row r="4039" spans="2:9" x14ac:dyDescent="0.25">
      <c r="B4039" t="s">
        <v>29</v>
      </c>
      <c r="C4039" t="s">
        <v>11</v>
      </c>
      <c r="D4039" t="s">
        <v>38</v>
      </c>
      <c r="E4039" s="1">
        <v>44424</v>
      </c>
      <c r="F4039" s="4">
        <v>8029</v>
      </c>
      <c r="G4039">
        <v>178</v>
      </c>
      <c r="H4039" s="3">
        <f>_xlfn.XLOOKUP(sales[[#This Row],[Product]],products[Product],products[Cost per box])*sales[[#This Row],[Boxes]]</f>
        <v>1769.32</v>
      </c>
      <c r="I4039" s="4">
        <f>sales[[#This Row],[Revenue]]-sales[[#This Row],[Cost]]</f>
        <v>6259.68</v>
      </c>
    </row>
    <row r="4040" spans="2:9" x14ac:dyDescent="0.25">
      <c r="B4040" t="s">
        <v>29</v>
      </c>
      <c r="C4040" t="s">
        <v>11</v>
      </c>
      <c r="D4040" t="s">
        <v>12</v>
      </c>
      <c r="E4040" s="1">
        <v>44424</v>
      </c>
      <c r="F4040" s="4">
        <v>5159</v>
      </c>
      <c r="G4040">
        <v>35</v>
      </c>
      <c r="H4040" s="3">
        <f>_xlfn.XLOOKUP(sales[[#This Row],[Product]],products[Product],products[Cost per box])*sales[[#This Row],[Boxes]]</f>
        <v>295.05</v>
      </c>
      <c r="I4040" s="4">
        <f>sales[[#This Row],[Revenue]]-sales[[#This Row],[Cost]]</f>
        <v>4863.95</v>
      </c>
    </row>
    <row r="4041" spans="2:9" x14ac:dyDescent="0.25">
      <c r="B4041" t="s">
        <v>39</v>
      </c>
      <c r="C4041" t="s">
        <v>27</v>
      </c>
      <c r="D4041" t="s">
        <v>19</v>
      </c>
      <c r="E4041" s="1">
        <v>44424</v>
      </c>
      <c r="F4041" s="4">
        <v>2513</v>
      </c>
      <c r="G4041">
        <v>374</v>
      </c>
      <c r="H4041" s="3">
        <f>_xlfn.XLOOKUP(sales[[#This Row],[Product]],products[Product],products[Cost per box])*sales[[#This Row],[Boxes]]</f>
        <v>3826.02</v>
      </c>
      <c r="I4041" s="4">
        <f>sales[[#This Row],[Revenue]]-sales[[#This Row],[Cost]]</f>
        <v>-1313.02</v>
      </c>
    </row>
    <row r="4042" spans="2:9" x14ac:dyDescent="0.25">
      <c r="B4042" t="s">
        <v>5</v>
      </c>
      <c r="C4042" t="s">
        <v>6</v>
      </c>
      <c r="D4042" t="s">
        <v>48</v>
      </c>
      <c r="E4042" s="1">
        <v>44424</v>
      </c>
      <c r="F4042" s="4">
        <v>693</v>
      </c>
      <c r="G4042">
        <v>195</v>
      </c>
      <c r="H4042" s="3">
        <f>_xlfn.XLOOKUP(sales[[#This Row],[Product]],products[Product],products[Cost per box])*sales[[#This Row],[Boxes]]</f>
        <v>1458.6000000000001</v>
      </c>
      <c r="I4042" s="4">
        <f>sales[[#This Row],[Revenue]]-sales[[#This Row],[Cost]]</f>
        <v>-765.60000000000014</v>
      </c>
    </row>
    <row r="4043" spans="2:9" x14ac:dyDescent="0.25">
      <c r="B4043" t="s">
        <v>18</v>
      </c>
      <c r="C4043" t="s">
        <v>9</v>
      </c>
      <c r="D4043" t="s">
        <v>26</v>
      </c>
      <c r="E4043" s="1">
        <v>44424</v>
      </c>
      <c r="F4043" s="4">
        <v>238</v>
      </c>
      <c r="G4043">
        <v>29</v>
      </c>
      <c r="H4043" s="3">
        <f>_xlfn.XLOOKUP(sales[[#This Row],[Product]],products[Product],products[Cost per box])*sales[[#This Row],[Boxes]]</f>
        <v>186.47</v>
      </c>
      <c r="I4043" s="4">
        <f>sales[[#This Row],[Revenue]]-sales[[#This Row],[Cost]]</f>
        <v>51.53</v>
      </c>
    </row>
    <row r="4044" spans="2:9" x14ac:dyDescent="0.25">
      <c r="B4044" t="s">
        <v>18</v>
      </c>
      <c r="C4044" t="s">
        <v>27</v>
      </c>
      <c r="D4044" t="s">
        <v>7</v>
      </c>
      <c r="E4044" s="1">
        <v>44424</v>
      </c>
      <c r="F4044" s="4">
        <v>1078</v>
      </c>
      <c r="G4044">
        <v>443</v>
      </c>
      <c r="H4044" s="3">
        <f>_xlfn.XLOOKUP(sales[[#This Row],[Product]],products[Product],products[Cost per box])*sales[[#This Row],[Boxes]]</f>
        <v>2281.4500000000003</v>
      </c>
      <c r="I4044" s="4">
        <f>sales[[#This Row],[Revenue]]-sales[[#This Row],[Cost]]</f>
        <v>-1203.4500000000003</v>
      </c>
    </row>
    <row r="4045" spans="2:9" x14ac:dyDescent="0.25">
      <c r="B4045" t="s">
        <v>33</v>
      </c>
      <c r="C4045" t="s">
        <v>9</v>
      </c>
      <c r="D4045" t="s">
        <v>35</v>
      </c>
      <c r="E4045" s="1">
        <v>44424</v>
      </c>
      <c r="F4045" s="4">
        <v>1295</v>
      </c>
      <c r="G4045">
        <v>23</v>
      </c>
      <c r="H4045" s="3">
        <f>_xlfn.XLOOKUP(sales[[#This Row],[Product]],products[Product],products[Cost per box])*sales[[#This Row],[Boxes]]</f>
        <v>60.949999999999996</v>
      </c>
      <c r="I4045" s="4">
        <f>sales[[#This Row],[Revenue]]-sales[[#This Row],[Cost]]</f>
        <v>1234.05</v>
      </c>
    </row>
    <row r="4046" spans="2:9" x14ac:dyDescent="0.25">
      <c r="B4046" t="s">
        <v>33</v>
      </c>
      <c r="C4046" t="s">
        <v>21</v>
      </c>
      <c r="D4046" t="s">
        <v>26</v>
      </c>
      <c r="E4046" s="1">
        <v>44424</v>
      </c>
      <c r="F4046" s="4">
        <v>8897</v>
      </c>
      <c r="G4046">
        <v>349</v>
      </c>
      <c r="H4046" s="3">
        <f>_xlfn.XLOOKUP(sales[[#This Row],[Product]],products[Product],products[Cost per box])*sales[[#This Row],[Boxes]]</f>
        <v>2244.0699999999997</v>
      </c>
      <c r="I4046" s="4">
        <f>sales[[#This Row],[Revenue]]-sales[[#This Row],[Cost]]</f>
        <v>6652.93</v>
      </c>
    </row>
    <row r="4047" spans="2:9" x14ac:dyDescent="0.25">
      <c r="B4047" t="s">
        <v>34</v>
      </c>
      <c r="C4047" t="s">
        <v>9</v>
      </c>
      <c r="D4047" t="s">
        <v>45</v>
      </c>
      <c r="E4047" s="1">
        <v>44424</v>
      </c>
      <c r="F4047" s="4">
        <v>938</v>
      </c>
      <c r="G4047">
        <v>254</v>
      </c>
      <c r="H4047" s="3">
        <f>_xlfn.XLOOKUP(sales[[#This Row],[Product]],products[Product],products[Cost per box])*sales[[#This Row],[Boxes]]</f>
        <v>1963.42</v>
      </c>
      <c r="I4047" s="4">
        <f>sales[[#This Row],[Revenue]]-sales[[#This Row],[Cost]]</f>
        <v>-1025.42</v>
      </c>
    </row>
    <row r="4048" spans="2:9" x14ac:dyDescent="0.25">
      <c r="B4048" t="s">
        <v>25</v>
      </c>
      <c r="C4048" t="s">
        <v>27</v>
      </c>
      <c r="D4048" t="s">
        <v>38</v>
      </c>
      <c r="E4048" s="1">
        <v>44425</v>
      </c>
      <c r="F4048" s="4">
        <v>6181</v>
      </c>
      <c r="G4048">
        <v>24</v>
      </c>
      <c r="H4048" s="3">
        <f>_xlfn.XLOOKUP(sales[[#This Row],[Product]],products[Product],products[Cost per box])*sales[[#This Row],[Boxes]]</f>
        <v>238.56</v>
      </c>
      <c r="I4048" s="4">
        <f>sales[[#This Row],[Revenue]]-sales[[#This Row],[Cost]]</f>
        <v>5942.44</v>
      </c>
    </row>
    <row r="4049" spans="2:9" x14ac:dyDescent="0.25">
      <c r="B4049" t="s">
        <v>34</v>
      </c>
      <c r="C4049" t="s">
        <v>21</v>
      </c>
      <c r="D4049" t="s">
        <v>22</v>
      </c>
      <c r="E4049" s="1">
        <v>44425</v>
      </c>
      <c r="F4049" s="4">
        <v>3157</v>
      </c>
      <c r="G4049">
        <v>221</v>
      </c>
      <c r="H4049" s="3">
        <f>_xlfn.XLOOKUP(sales[[#This Row],[Product]],products[Product],products[Cost per box])*sales[[#This Row],[Boxes]]</f>
        <v>1816.6200000000001</v>
      </c>
      <c r="I4049" s="4">
        <f>sales[[#This Row],[Revenue]]-sales[[#This Row],[Cost]]</f>
        <v>1340.3799999999999</v>
      </c>
    </row>
    <row r="4050" spans="2:9" x14ac:dyDescent="0.25">
      <c r="B4050" t="s">
        <v>51</v>
      </c>
      <c r="C4050" t="s">
        <v>11</v>
      </c>
      <c r="D4050" t="s">
        <v>31</v>
      </c>
      <c r="E4050" s="1">
        <v>44425</v>
      </c>
      <c r="F4050" s="4">
        <v>5488</v>
      </c>
      <c r="G4050">
        <v>131</v>
      </c>
      <c r="H4050" s="3">
        <f>_xlfn.XLOOKUP(sales[[#This Row],[Product]],products[Product],products[Cost per box])*sales[[#This Row],[Boxes]]</f>
        <v>749.31999999999994</v>
      </c>
      <c r="I4050" s="4">
        <f>sales[[#This Row],[Revenue]]-sales[[#This Row],[Cost]]</f>
        <v>4738.68</v>
      </c>
    </row>
    <row r="4051" spans="2:9" x14ac:dyDescent="0.25">
      <c r="B4051" t="s">
        <v>13</v>
      </c>
      <c r="C4051" t="s">
        <v>27</v>
      </c>
      <c r="D4051" t="s">
        <v>31</v>
      </c>
      <c r="E4051" s="1">
        <v>44425</v>
      </c>
      <c r="F4051" s="4">
        <v>1169</v>
      </c>
      <c r="G4051">
        <v>343</v>
      </c>
      <c r="H4051" s="3">
        <f>_xlfn.XLOOKUP(sales[[#This Row],[Product]],products[Product],products[Cost per box])*sales[[#This Row],[Boxes]]</f>
        <v>1961.9599999999998</v>
      </c>
      <c r="I4051" s="4">
        <f>sales[[#This Row],[Revenue]]-sales[[#This Row],[Cost]]</f>
        <v>-792.95999999999981</v>
      </c>
    </row>
    <row r="4052" spans="2:9" x14ac:dyDescent="0.25">
      <c r="B4052" t="s">
        <v>15</v>
      </c>
      <c r="C4052" t="s">
        <v>16</v>
      </c>
      <c r="D4052" t="s">
        <v>7</v>
      </c>
      <c r="E4052" s="1">
        <v>44425</v>
      </c>
      <c r="F4052" s="4">
        <v>819</v>
      </c>
      <c r="G4052">
        <v>75</v>
      </c>
      <c r="H4052" s="3">
        <f>_xlfn.XLOOKUP(sales[[#This Row],[Product]],products[Product],products[Cost per box])*sales[[#This Row],[Boxes]]</f>
        <v>386.25</v>
      </c>
      <c r="I4052" s="4">
        <f>sales[[#This Row],[Revenue]]-sales[[#This Row],[Cost]]</f>
        <v>432.75</v>
      </c>
    </row>
    <row r="4053" spans="2:9" x14ac:dyDescent="0.25">
      <c r="B4053" t="s">
        <v>25</v>
      </c>
      <c r="C4053" t="s">
        <v>11</v>
      </c>
      <c r="D4053" t="s">
        <v>7</v>
      </c>
      <c r="E4053" s="1">
        <v>44425</v>
      </c>
      <c r="F4053" s="4">
        <v>140</v>
      </c>
      <c r="G4053">
        <v>214</v>
      </c>
      <c r="H4053" s="3">
        <f>_xlfn.XLOOKUP(sales[[#This Row],[Product]],products[Product],products[Cost per box])*sales[[#This Row],[Boxes]]</f>
        <v>1102.1000000000001</v>
      </c>
      <c r="I4053" s="4">
        <f>sales[[#This Row],[Revenue]]-sales[[#This Row],[Cost]]</f>
        <v>-962.10000000000014</v>
      </c>
    </row>
    <row r="4054" spans="2:9" x14ac:dyDescent="0.25">
      <c r="B4054" t="s">
        <v>33</v>
      </c>
      <c r="C4054" t="s">
        <v>11</v>
      </c>
      <c r="D4054" t="s">
        <v>43</v>
      </c>
      <c r="E4054" s="1">
        <v>44425</v>
      </c>
      <c r="F4054" s="4">
        <v>1022</v>
      </c>
      <c r="G4054">
        <v>380</v>
      </c>
      <c r="H4054" s="3">
        <f>_xlfn.XLOOKUP(sales[[#This Row],[Product]],products[Product],products[Cost per box])*sales[[#This Row],[Boxes]]</f>
        <v>1463</v>
      </c>
      <c r="I4054" s="4">
        <f>sales[[#This Row],[Revenue]]-sales[[#This Row],[Cost]]</f>
        <v>-441</v>
      </c>
    </row>
    <row r="4055" spans="2:9" x14ac:dyDescent="0.25">
      <c r="B4055" t="s">
        <v>25</v>
      </c>
      <c r="C4055" t="s">
        <v>27</v>
      </c>
      <c r="D4055" t="s">
        <v>35</v>
      </c>
      <c r="E4055" s="1">
        <v>44425</v>
      </c>
      <c r="F4055" s="4">
        <v>2968</v>
      </c>
      <c r="G4055">
        <v>247</v>
      </c>
      <c r="H4055" s="3">
        <f>_xlfn.XLOOKUP(sales[[#This Row],[Product]],products[Product],products[Cost per box])*sales[[#This Row],[Boxes]]</f>
        <v>654.54999999999995</v>
      </c>
      <c r="I4055" s="4">
        <f>sales[[#This Row],[Revenue]]-sales[[#This Row],[Cost]]</f>
        <v>2313.4499999999998</v>
      </c>
    </row>
    <row r="4056" spans="2:9" x14ac:dyDescent="0.25">
      <c r="B4056" t="s">
        <v>40</v>
      </c>
      <c r="C4056" t="s">
        <v>27</v>
      </c>
      <c r="D4056" t="s">
        <v>30</v>
      </c>
      <c r="E4056" s="1">
        <v>44425</v>
      </c>
      <c r="F4056" s="4">
        <v>9037</v>
      </c>
      <c r="G4056">
        <v>108</v>
      </c>
      <c r="H4056" s="3">
        <f>_xlfn.XLOOKUP(sales[[#This Row],[Product]],products[Product],products[Cost per box])*sales[[#This Row],[Boxes]]</f>
        <v>397.44</v>
      </c>
      <c r="I4056" s="4">
        <f>sales[[#This Row],[Revenue]]-sales[[#This Row],[Cost]]</f>
        <v>8639.56</v>
      </c>
    </row>
    <row r="4057" spans="2:9" x14ac:dyDescent="0.25">
      <c r="B4057" t="s">
        <v>46</v>
      </c>
      <c r="C4057" t="s">
        <v>9</v>
      </c>
      <c r="D4057" t="s">
        <v>17</v>
      </c>
      <c r="E4057" s="1">
        <v>44425</v>
      </c>
      <c r="F4057" s="4">
        <v>9093</v>
      </c>
      <c r="G4057">
        <v>222</v>
      </c>
      <c r="H4057" s="3">
        <f>_xlfn.XLOOKUP(sales[[#This Row],[Product]],products[Product],products[Cost per box])*sales[[#This Row],[Boxes]]</f>
        <v>1509.6</v>
      </c>
      <c r="I4057" s="4">
        <f>sales[[#This Row],[Revenue]]-sales[[#This Row],[Cost]]</f>
        <v>7583.4</v>
      </c>
    </row>
    <row r="4058" spans="2:9" x14ac:dyDescent="0.25">
      <c r="B4058" t="s">
        <v>10</v>
      </c>
      <c r="C4058" t="s">
        <v>27</v>
      </c>
      <c r="D4058" t="s">
        <v>12</v>
      </c>
      <c r="E4058" s="1">
        <v>44425</v>
      </c>
      <c r="F4058" s="4">
        <v>966</v>
      </c>
      <c r="G4058">
        <v>26</v>
      </c>
      <c r="H4058" s="3">
        <f>_xlfn.XLOOKUP(sales[[#This Row],[Product]],products[Product],products[Cost per box])*sales[[#This Row],[Boxes]]</f>
        <v>219.18</v>
      </c>
      <c r="I4058" s="4">
        <f>sales[[#This Row],[Revenue]]-sales[[#This Row],[Cost]]</f>
        <v>746.81999999999994</v>
      </c>
    </row>
    <row r="4059" spans="2:9" x14ac:dyDescent="0.25">
      <c r="B4059" t="s">
        <v>49</v>
      </c>
      <c r="C4059" t="s">
        <v>6</v>
      </c>
      <c r="D4059" t="s">
        <v>45</v>
      </c>
      <c r="E4059" s="1">
        <v>44425</v>
      </c>
      <c r="F4059" s="4">
        <v>5887</v>
      </c>
      <c r="G4059">
        <v>359</v>
      </c>
      <c r="H4059" s="3">
        <f>_xlfn.XLOOKUP(sales[[#This Row],[Product]],products[Product],products[Cost per box])*sales[[#This Row],[Boxes]]</f>
        <v>2775.07</v>
      </c>
      <c r="I4059" s="4">
        <f>sales[[#This Row],[Revenue]]-sales[[#This Row],[Cost]]</f>
        <v>3111.93</v>
      </c>
    </row>
    <row r="4060" spans="2:9" x14ac:dyDescent="0.25">
      <c r="B4060" t="s">
        <v>37</v>
      </c>
      <c r="C4060" t="s">
        <v>11</v>
      </c>
      <c r="D4060" t="s">
        <v>30</v>
      </c>
      <c r="E4060" s="1">
        <v>44425</v>
      </c>
      <c r="F4060" s="4">
        <v>3108</v>
      </c>
      <c r="G4060">
        <v>352</v>
      </c>
      <c r="H4060" s="3">
        <f>_xlfn.XLOOKUP(sales[[#This Row],[Product]],products[Product],products[Cost per box])*sales[[#This Row],[Boxes]]</f>
        <v>1295.3600000000001</v>
      </c>
      <c r="I4060" s="4">
        <f>sales[[#This Row],[Revenue]]-sales[[#This Row],[Cost]]</f>
        <v>1812.6399999999999</v>
      </c>
    </row>
    <row r="4061" spans="2:9" x14ac:dyDescent="0.25">
      <c r="B4061" t="s">
        <v>41</v>
      </c>
      <c r="C4061" t="s">
        <v>27</v>
      </c>
      <c r="D4061" t="s">
        <v>12</v>
      </c>
      <c r="E4061" s="1">
        <v>44425</v>
      </c>
      <c r="F4061" s="4">
        <v>5208</v>
      </c>
      <c r="G4061">
        <v>241</v>
      </c>
      <c r="H4061" s="3">
        <f>_xlfn.XLOOKUP(sales[[#This Row],[Product]],products[Product],products[Cost per box])*sales[[#This Row],[Boxes]]</f>
        <v>2031.6299999999999</v>
      </c>
      <c r="I4061" s="4">
        <f>sales[[#This Row],[Revenue]]-sales[[#This Row],[Cost]]</f>
        <v>3176.37</v>
      </c>
    </row>
    <row r="4062" spans="2:9" x14ac:dyDescent="0.25">
      <c r="B4062" t="s">
        <v>18</v>
      </c>
      <c r="C4062" t="s">
        <v>16</v>
      </c>
      <c r="D4062" t="s">
        <v>45</v>
      </c>
      <c r="E4062" s="1">
        <v>44425</v>
      </c>
      <c r="F4062" s="4">
        <v>1099</v>
      </c>
      <c r="G4062">
        <v>63</v>
      </c>
      <c r="H4062" s="3">
        <f>_xlfn.XLOOKUP(sales[[#This Row],[Product]],products[Product],products[Cost per box])*sales[[#This Row],[Boxes]]</f>
        <v>486.99</v>
      </c>
      <c r="I4062" s="4">
        <f>sales[[#This Row],[Revenue]]-sales[[#This Row],[Cost]]</f>
        <v>612.01</v>
      </c>
    </row>
    <row r="4063" spans="2:9" x14ac:dyDescent="0.25">
      <c r="B4063" t="s">
        <v>39</v>
      </c>
      <c r="C4063" t="s">
        <v>6</v>
      </c>
      <c r="D4063" t="s">
        <v>31</v>
      </c>
      <c r="E4063" s="1">
        <v>44425</v>
      </c>
      <c r="F4063" s="4">
        <v>350</v>
      </c>
      <c r="G4063">
        <v>105</v>
      </c>
      <c r="H4063" s="3">
        <f>_xlfn.XLOOKUP(sales[[#This Row],[Product]],products[Product],products[Cost per box])*sales[[#This Row],[Boxes]]</f>
        <v>600.6</v>
      </c>
      <c r="I4063" s="4">
        <f>sales[[#This Row],[Revenue]]-sales[[#This Row],[Cost]]</f>
        <v>-250.60000000000002</v>
      </c>
    </row>
    <row r="4064" spans="2:9" x14ac:dyDescent="0.25">
      <c r="B4064" t="s">
        <v>8</v>
      </c>
      <c r="C4064" t="s">
        <v>21</v>
      </c>
      <c r="D4064" t="s">
        <v>38</v>
      </c>
      <c r="E4064" s="1">
        <v>44425</v>
      </c>
      <c r="F4064" s="4">
        <v>5404</v>
      </c>
      <c r="G4064">
        <v>79</v>
      </c>
      <c r="H4064" s="3">
        <f>_xlfn.XLOOKUP(sales[[#This Row],[Product]],products[Product],products[Cost per box])*sales[[#This Row],[Boxes]]</f>
        <v>785.26</v>
      </c>
      <c r="I4064" s="4">
        <f>sales[[#This Row],[Revenue]]-sales[[#This Row],[Cost]]</f>
        <v>4618.74</v>
      </c>
    </row>
    <row r="4065" spans="2:9" x14ac:dyDescent="0.25">
      <c r="B4065" t="s">
        <v>51</v>
      </c>
      <c r="C4065" t="s">
        <v>27</v>
      </c>
      <c r="D4065" t="s">
        <v>31</v>
      </c>
      <c r="E4065" s="1">
        <v>44425</v>
      </c>
      <c r="F4065" s="4">
        <v>4116</v>
      </c>
      <c r="G4065">
        <v>677</v>
      </c>
      <c r="H4065" s="3">
        <f>_xlfn.XLOOKUP(sales[[#This Row],[Product]],products[Product],products[Cost per box])*sales[[#This Row],[Boxes]]</f>
        <v>3872.44</v>
      </c>
      <c r="I4065" s="4">
        <f>sales[[#This Row],[Revenue]]-sales[[#This Row],[Cost]]</f>
        <v>243.55999999999995</v>
      </c>
    </row>
    <row r="4066" spans="2:9" x14ac:dyDescent="0.25">
      <c r="B4066" t="s">
        <v>29</v>
      </c>
      <c r="C4066" t="s">
        <v>21</v>
      </c>
      <c r="D4066" t="s">
        <v>24</v>
      </c>
      <c r="E4066" s="1">
        <v>44425</v>
      </c>
      <c r="F4066" s="4">
        <v>11445</v>
      </c>
      <c r="G4066">
        <v>279</v>
      </c>
      <c r="H4066" s="3">
        <f>_xlfn.XLOOKUP(sales[[#This Row],[Product]],products[Product],products[Cost per box])*sales[[#This Row],[Boxes]]</f>
        <v>2932.29</v>
      </c>
      <c r="I4066" s="4">
        <f>sales[[#This Row],[Revenue]]-sales[[#This Row],[Cost]]</f>
        <v>8512.7099999999991</v>
      </c>
    </row>
    <row r="4067" spans="2:9" x14ac:dyDescent="0.25">
      <c r="B4067" t="s">
        <v>18</v>
      </c>
      <c r="C4067" t="s">
        <v>27</v>
      </c>
      <c r="D4067" t="s">
        <v>52</v>
      </c>
      <c r="E4067" s="1">
        <v>44425</v>
      </c>
      <c r="F4067" s="4">
        <v>7525</v>
      </c>
      <c r="G4067">
        <v>144</v>
      </c>
      <c r="H4067" s="3">
        <f>_xlfn.XLOOKUP(sales[[#This Row],[Product]],products[Product],products[Cost per box])*sales[[#This Row],[Boxes]]</f>
        <v>478.08</v>
      </c>
      <c r="I4067" s="4">
        <f>sales[[#This Row],[Revenue]]-sales[[#This Row],[Cost]]</f>
        <v>7046.92</v>
      </c>
    </row>
    <row r="4068" spans="2:9" x14ac:dyDescent="0.25">
      <c r="B4068" t="s">
        <v>13</v>
      </c>
      <c r="C4068" t="s">
        <v>27</v>
      </c>
      <c r="D4068" t="s">
        <v>14</v>
      </c>
      <c r="E4068" s="1">
        <v>44425</v>
      </c>
      <c r="F4068" s="4">
        <v>1197</v>
      </c>
      <c r="G4068">
        <v>341</v>
      </c>
      <c r="H4068" s="3">
        <f>_xlfn.XLOOKUP(sales[[#This Row],[Product]],products[Product],products[Cost per box])*sales[[#This Row],[Boxes]]</f>
        <v>2151.71</v>
      </c>
      <c r="I4068" s="4">
        <f>sales[[#This Row],[Revenue]]-sales[[#This Row],[Cost]]</f>
        <v>-954.71</v>
      </c>
    </row>
    <row r="4069" spans="2:9" x14ac:dyDescent="0.25">
      <c r="B4069" t="s">
        <v>10</v>
      </c>
      <c r="C4069" t="s">
        <v>27</v>
      </c>
      <c r="D4069" t="s">
        <v>7</v>
      </c>
      <c r="E4069" s="1">
        <v>44425</v>
      </c>
      <c r="F4069" s="4">
        <v>1946</v>
      </c>
      <c r="G4069">
        <v>340</v>
      </c>
      <c r="H4069" s="3">
        <f>_xlfn.XLOOKUP(sales[[#This Row],[Product]],products[Product],products[Cost per box])*sales[[#This Row],[Boxes]]</f>
        <v>1751.0000000000002</v>
      </c>
      <c r="I4069" s="4">
        <f>sales[[#This Row],[Revenue]]-sales[[#This Row],[Cost]]</f>
        <v>194.99999999999977</v>
      </c>
    </row>
    <row r="4070" spans="2:9" x14ac:dyDescent="0.25">
      <c r="B4070" t="s">
        <v>23</v>
      </c>
      <c r="C4070" t="s">
        <v>6</v>
      </c>
      <c r="D4070" t="s">
        <v>44</v>
      </c>
      <c r="E4070" s="1">
        <v>44425</v>
      </c>
      <c r="F4070" s="4">
        <v>1197</v>
      </c>
      <c r="G4070">
        <v>9</v>
      </c>
      <c r="H4070" s="3">
        <f>_xlfn.XLOOKUP(sales[[#This Row],[Product]],products[Product],products[Cost per box])*sales[[#This Row],[Boxes]]</f>
        <v>86.13</v>
      </c>
      <c r="I4070" s="4">
        <f>sales[[#This Row],[Revenue]]-sales[[#This Row],[Cost]]</f>
        <v>1110.8699999999999</v>
      </c>
    </row>
    <row r="4071" spans="2:9" x14ac:dyDescent="0.25">
      <c r="B4071" t="s">
        <v>34</v>
      </c>
      <c r="C4071" t="s">
        <v>27</v>
      </c>
      <c r="D4071" t="s">
        <v>50</v>
      </c>
      <c r="E4071" s="1">
        <v>44425</v>
      </c>
      <c r="F4071" s="4">
        <v>322</v>
      </c>
      <c r="G4071">
        <v>25</v>
      </c>
      <c r="H4071" s="3">
        <f>_xlfn.XLOOKUP(sales[[#This Row],[Product]],products[Product],products[Cost per box])*sales[[#This Row],[Boxes]]</f>
        <v>310.25</v>
      </c>
      <c r="I4071" s="4">
        <f>sales[[#This Row],[Revenue]]-sales[[#This Row],[Cost]]</f>
        <v>11.75</v>
      </c>
    </row>
    <row r="4072" spans="2:9" x14ac:dyDescent="0.25">
      <c r="B4072" t="s">
        <v>33</v>
      </c>
      <c r="C4072" t="s">
        <v>6</v>
      </c>
      <c r="D4072" t="s">
        <v>45</v>
      </c>
      <c r="E4072" s="1">
        <v>44425</v>
      </c>
      <c r="F4072" s="4">
        <v>1463</v>
      </c>
      <c r="G4072">
        <v>136</v>
      </c>
      <c r="H4072" s="3">
        <f>_xlfn.XLOOKUP(sales[[#This Row],[Product]],products[Product],products[Cost per box])*sales[[#This Row],[Boxes]]</f>
        <v>1051.28</v>
      </c>
      <c r="I4072" s="4">
        <f>sales[[#This Row],[Revenue]]-sales[[#This Row],[Cost]]</f>
        <v>411.72</v>
      </c>
    </row>
    <row r="4073" spans="2:9" x14ac:dyDescent="0.25">
      <c r="B4073" t="s">
        <v>41</v>
      </c>
      <c r="C4073" t="s">
        <v>21</v>
      </c>
      <c r="D4073" t="s">
        <v>43</v>
      </c>
      <c r="E4073" s="1">
        <v>44425</v>
      </c>
      <c r="F4073" s="4">
        <v>3465</v>
      </c>
      <c r="G4073">
        <v>288</v>
      </c>
      <c r="H4073" s="3">
        <f>_xlfn.XLOOKUP(sales[[#This Row],[Product]],products[Product],products[Cost per box])*sales[[#This Row],[Boxes]]</f>
        <v>1108.8</v>
      </c>
      <c r="I4073" s="4">
        <f>sales[[#This Row],[Revenue]]-sales[[#This Row],[Cost]]</f>
        <v>2356.1999999999998</v>
      </c>
    </row>
    <row r="4074" spans="2:9" x14ac:dyDescent="0.25">
      <c r="B4074" t="s">
        <v>32</v>
      </c>
      <c r="C4074" t="s">
        <v>21</v>
      </c>
      <c r="D4074" t="s">
        <v>26</v>
      </c>
      <c r="E4074" s="1">
        <v>44426</v>
      </c>
      <c r="F4074" s="4">
        <v>9170</v>
      </c>
      <c r="G4074">
        <v>61</v>
      </c>
      <c r="H4074" s="3">
        <f>_xlfn.XLOOKUP(sales[[#This Row],[Product]],products[Product],products[Cost per box])*sales[[#This Row],[Boxes]]</f>
        <v>392.22999999999996</v>
      </c>
      <c r="I4074" s="4">
        <f>sales[[#This Row],[Revenue]]-sales[[#This Row],[Cost]]</f>
        <v>8777.77</v>
      </c>
    </row>
    <row r="4075" spans="2:9" x14ac:dyDescent="0.25">
      <c r="B4075" t="s">
        <v>23</v>
      </c>
      <c r="C4075" t="s">
        <v>27</v>
      </c>
      <c r="D4075" t="s">
        <v>19</v>
      </c>
      <c r="E4075" s="1">
        <v>44426</v>
      </c>
      <c r="F4075" s="4">
        <v>350</v>
      </c>
      <c r="G4075">
        <v>360</v>
      </c>
      <c r="H4075" s="3">
        <f>_xlfn.XLOOKUP(sales[[#This Row],[Product]],products[Product],products[Cost per box])*sales[[#This Row],[Boxes]]</f>
        <v>3682.8</v>
      </c>
      <c r="I4075" s="4">
        <f>sales[[#This Row],[Revenue]]-sales[[#This Row],[Cost]]</f>
        <v>-3332.8</v>
      </c>
    </row>
    <row r="4076" spans="2:9" x14ac:dyDescent="0.25">
      <c r="B4076" t="s">
        <v>49</v>
      </c>
      <c r="C4076" t="s">
        <v>16</v>
      </c>
      <c r="D4076" t="s">
        <v>42</v>
      </c>
      <c r="E4076" s="1">
        <v>44426</v>
      </c>
      <c r="F4076" s="4">
        <v>5250</v>
      </c>
      <c r="G4076">
        <v>459</v>
      </c>
      <c r="H4076" s="3">
        <f>_xlfn.XLOOKUP(sales[[#This Row],[Product]],products[Product],products[Cost per box])*sales[[#This Row],[Boxes]]</f>
        <v>2175.6600000000003</v>
      </c>
      <c r="I4076" s="4">
        <f>sales[[#This Row],[Revenue]]-sales[[#This Row],[Cost]]</f>
        <v>3074.3399999999997</v>
      </c>
    </row>
    <row r="4077" spans="2:9" x14ac:dyDescent="0.25">
      <c r="B4077" t="s">
        <v>37</v>
      </c>
      <c r="C4077" t="s">
        <v>21</v>
      </c>
      <c r="D4077" t="s">
        <v>19</v>
      </c>
      <c r="E4077" s="1">
        <v>44426</v>
      </c>
      <c r="F4077" s="4">
        <v>4984</v>
      </c>
      <c r="G4077">
        <v>53</v>
      </c>
      <c r="H4077" s="3">
        <f>_xlfn.XLOOKUP(sales[[#This Row],[Product]],products[Product],products[Cost per box])*sales[[#This Row],[Boxes]]</f>
        <v>542.19000000000005</v>
      </c>
      <c r="I4077" s="4">
        <f>sales[[#This Row],[Revenue]]-sales[[#This Row],[Cost]]</f>
        <v>4441.8099999999995</v>
      </c>
    </row>
    <row r="4078" spans="2:9" x14ac:dyDescent="0.25">
      <c r="B4078" t="s">
        <v>40</v>
      </c>
      <c r="C4078" t="s">
        <v>11</v>
      </c>
      <c r="D4078" t="s">
        <v>50</v>
      </c>
      <c r="E4078" s="1">
        <v>44426</v>
      </c>
      <c r="F4078" s="4">
        <v>2331</v>
      </c>
      <c r="G4078">
        <v>419</v>
      </c>
      <c r="H4078" s="3">
        <f>_xlfn.XLOOKUP(sales[[#This Row],[Product]],products[Product],products[Cost per box])*sales[[#This Row],[Boxes]]</f>
        <v>5199.79</v>
      </c>
      <c r="I4078" s="4">
        <f>sales[[#This Row],[Revenue]]-sales[[#This Row],[Cost]]</f>
        <v>-2868.79</v>
      </c>
    </row>
    <row r="4079" spans="2:9" x14ac:dyDescent="0.25">
      <c r="B4079" t="s">
        <v>51</v>
      </c>
      <c r="C4079" t="s">
        <v>16</v>
      </c>
      <c r="D4079" t="s">
        <v>26</v>
      </c>
      <c r="E4079" s="1">
        <v>44426</v>
      </c>
      <c r="F4079" s="4">
        <v>903</v>
      </c>
      <c r="G4079">
        <v>566</v>
      </c>
      <c r="H4079" s="3">
        <f>_xlfn.XLOOKUP(sales[[#This Row],[Product]],products[Product],products[Cost per box])*sales[[#This Row],[Boxes]]</f>
        <v>3639.3799999999997</v>
      </c>
      <c r="I4079" s="4">
        <f>sales[[#This Row],[Revenue]]-sales[[#This Row],[Cost]]</f>
        <v>-2736.3799999999997</v>
      </c>
    </row>
    <row r="4080" spans="2:9" x14ac:dyDescent="0.25">
      <c r="B4080" t="s">
        <v>10</v>
      </c>
      <c r="C4080" t="s">
        <v>21</v>
      </c>
      <c r="D4080" t="s">
        <v>42</v>
      </c>
      <c r="E4080" s="1">
        <v>44426</v>
      </c>
      <c r="F4080" s="4">
        <v>7357</v>
      </c>
      <c r="G4080">
        <v>209</v>
      </c>
      <c r="H4080" s="3">
        <f>_xlfn.XLOOKUP(sales[[#This Row],[Product]],products[Product],products[Cost per box])*sales[[#This Row],[Boxes]]</f>
        <v>990.66000000000008</v>
      </c>
      <c r="I4080" s="4">
        <f>sales[[#This Row],[Revenue]]-sales[[#This Row],[Cost]]</f>
        <v>6366.34</v>
      </c>
    </row>
    <row r="4081" spans="2:9" x14ac:dyDescent="0.25">
      <c r="B4081" t="s">
        <v>33</v>
      </c>
      <c r="C4081" t="s">
        <v>9</v>
      </c>
      <c r="D4081" t="s">
        <v>44</v>
      </c>
      <c r="E4081" s="1">
        <v>44426</v>
      </c>
      <c r="F4081" s="4">
        <v>1379</v>
      </c>
      <c r="G4081">
        <v>78</v>
      </c>
      <c r="H4081" s="3">
        <f>_xlfn.XLOOKUP(sales[[#This Row],[Product]],products[Product],products[Cost per box])*sales[[#This Row],[Boxes]]</f>
        <v>746.46</v>
      </c>
      <c r="I4081" s="4">
        <f>sales[[#This Row],[Revenue]]-sales[[#This Row],[Cost]]</f>
        <v>632.54</v>
      </c>
    </row>
    <row r="4082" spans="2:9" x14ac:dyDescent="0.25">
      <c r="B4082" t="s">
        <v>32</v>
      </c>
      <c r="C4082" t="s">
        <v>16</v>
      </c>
      <c r="D4082" t="s">
        <v>7</v>
      </c>
      <c r="E4082" s="1">
        <v>44426</v>
      </c>
      <c r="F4082" s="4">
        <v>1148</v>
      </c>
      <c r="G4082">
        <v>18</v>
      </c>
      <c r="H4082" s="3">
        <f>_xlfn.XLOOKUP(sales[[#This Row],[Product]],products[Product],products[Cost per box])*sales[[#This Row],[Boxes]]</f>
        <v>92.7</v>
      </c>
      <c r="I4082" s="4">
        <f>sales[[#This Row],[Revenue]]-sales[[#This Row],[Cost]]</f>
        <v>1055.3</v>
      </c>
    </row>
    <row r="4083" spans="2:9" x14ac:dyDescent="0.25">
      <c r="B4083" t="s">
        <v>23</v>
      </c>
      <c r="C4083" t="s">
        <v>16</v>
      </c>
      <c r="D4083" t="s">
        <v>14</v>
      </c>
      <c r="E4083" s="1">
        <v>44426</v>
      </c>
      <c r="F4083" s="4">
        <v>1820</v>
      </c>
      <c r="G4083">
        <v>132</v>
      </c>
      <c r="H4083" s="3">
        <f>_xlfn.XLOOKUP(sales[[#This Row],[Product]],products[Product],products[Cost per box])*sales[[#This Row],[Boxes]]</f>
        <v>832.92</v>
      </c>
      <c r="I4083" s="4">
        <f>sales[[#This Row],[Revenue]]-sales[[#This Row],[Cost]]</f>
        <v>987.08</v>
      </c>
    </row>
    <row r="4084" spans="2:9" x14ac:dyDescent="0.25">
      <c r="B4084" t="s">
        <v>46</v>
      </c>
      <c r="C4084" t="s">
        <v>16</v>
      </c>
      <c r="D4084" t="s">
        <v>31</v>
      </c>
      <c r="E4084" s="1">
        <v>44426</v>
      </c>
      <c r="F4084" s="4">
        <v>4998</v>
      </c>
      <c r="G4084">
        <v>171</v>
      </c>
      <c r="H4084" s="3">
        <f>_xlfn.XLOOKUP(sales[[#This Row],[Product]],products[Product],products[Cost per box])*sales[[#This Row],[Boxes]]</f>
        <v>978.12</v>
      </c>
      <c r="I4084" s="4">
        <f>sales[[#This Row],[Revenue]]-sales[[#This Row],[Cost]]</f>
        <v>4019.88</v>
      </c>
    </row>
    <row r="4085" spans="2:9" x14ac:dyDescent="0.25">
      <c r="B4085" t="s">
        <v>5</v>
      </c>
      <c r="C4085" t="s">
        <v>21</v>
      </c>
      <c r="D4085" t="s">
        <v>43</v>
      </c>
      <c r="E4085" s="1">
        <v>44426</v>
      </c>
      <c r="F4085" s="4">
        <v>5236</v>
      </c>
      <c r="G4085">
        <v>5</v>
      </c>
      <c r="H4085" s="3">
        <f>_xlfn.XLOOKUP(sales[[#This Row],[Product]],products[Product],products[Cost per box])*sales[[#This Row],[Boxes]]</f>
        <v>19.25</v>
      </c>
      <c r="I4085" s="4">
        <f>sales[[#This Row],[Revenue]]-sales[[#This Row],[Cost]]</f>
        <v>5216.75</v>
      </c>
    </row>
    <row r="4086" spans="2:9" x14ac:dyDescent="0.25">
      <c r="B4086" t="s">
        <v>18</v>
      </c>
      <c r="C4086" t="s">
        <v>16</v>
      </c>
      <c r="D4086" t="s">
        <v>19</v>
      </c>
      <c r="E4086" s="1">
        <v>44426</v>
      </c>
      <c r="F4086" s="4">
        <v>2457</v>
      </c>
      <c r="G4086">
        <v>71</v>
      </c>
      <c r="H4086" s="3">
        <f>_xlfn.XLOOKUP(sales[[#This Row],[Product]],products[Product],products[Cost per box])*sales[[#This Row],[Boxes]]</f>
        <v>726.33</v>
      </c>
      <c r="I4086" s="4">
        <f>sales[[#This Row],[Revenue]]-sales[[#This Row],[Cost]]</f>
        <v>1730.67</v>
      </c>
    </row>
    <row r="4087" spans="2:9" x14ac:dyDescent="0.25">
      <c r="B4087" t="s">
        <v>41</v>
      </c>
      <c r="C4087" t="s">
        <v>27</v>
      </c>
      <c r="D4087" t="s">
        <v>47</v>
      </c>
      <c r="E4087" s="1">
        <v>44426</v>
      </c>
      <c r="F4087" s="4">
        <v>1764</v>
      </c>
      <c r="G4087">
        <v>332</v>
      </c>
      <c r="H4087" s="3">
        <f>_xlfn.XLOOKUP(sales[[#This Row],[Product]],products[Product],products[Cost per box])*sales[[#This Row],[Boxes]]</f>
        <v>1746.32</v>
      </c>
      <c r="I4087" s="4">
        <f>sales[[#This Row],[Revenue]]-sales[[#This Row],[Cost]]</f>
        <v>17.680000000000064</v>
      </c>
    </row>
    <row r="4088" spans="2:9" x14ac:dyDescent="0.25">
      <c r="B4088" t="s">
        <v>25</v>
      </c>
      <c r="C4088" t="s">
        <v>6</v>
      </c>
      <c r="D4088" t="s">
        <v>43</v>
      </c>
      <c r="E4088" s="1">
        <v>44426</v>
      </c>
      <c r="F4088" s="4">
        <v>4802</v>
      </c>
      <c r="G4088">
        <v>259</v>
      </c>
      <c r="H4088" s="3">
        <f>_xlfn.XLOOKUP(sales[[#This Row],[Product]],products[Product],products[Cost per box])*sales[[#This Row],[Boxes]]</f>
        <v>997.15</v>
      </c>
      <c r="I4088" s="4">
        <f>sales[[#This Row],[Revenue]]-sales[[#This Row],[Cost]]</f>
        <v>3804.85</v>
      </c>
    </row>
    <row r="4089" spans="2:9" x14ac:dyDescent="0.25">
      <c r="B4089" t="s">
        <v>18</v>
      </c>
      <c r="C4089" t="s">
        <v>11</v>
      </c>
      <c r="D4089" t="s">
        <v>47</v>
      </c>
      <c r="E4089" s="1">
        <v>44426</v>
      </c>
      <c r="F4089" s="4">
        <v>9443</v>
      </c>
      <c r="G4089">
        <v>147</v>
      </c>
      <c r="H4089" s="3">
        <f>_xlfn.XLOOKUP(sales[[#This Row],[Product]],products[Product],products[Cost per box])*sales[[#This Row],[Boxes]]</f>
        <v>773.21999999999991</v>
      </c>
      <c r="I4089" s="4">
        <f>sales[[#This Row],[Revenue]]-sales[[#This Row],[Cost]]</f>
        <v>8669.7800000000007</v>
      </c>
    </row>
    <row r="4090" spans="2:9" x14ac:dyDescent="0.25">
      <c r="B4090" t="s">
        <v>40</v>
      </c>
      <c r="C4090" t="s">
        <v>21</v>
      </c>
      <c r="D4090" t="s">
        <v>19</v>
      </c>
      <c r="E4090" s="1">
        <v>44426</v>
      </c>
      <c r="F4090" s="4">
        <v>5152</v>
      </c>
      <c r="G4090">
        <v>228</v>
      </c>
      <c r="H4090" s="3">
        <f>_xlfn.XLOOKUP(sales[[#This Row],[Product]],products[Product],products[Cost per box])*sales[[#This Row],[Boxes]]</f>
        <v>2332.44</v>
      </c>
      <c r="I4090" s="4">
        <f>sales[[#This Row],[Revenue]]-sales[[#This Row],[Cost]]</f>
        <v>2819.56</v>
      </c>
    </row>
    <row r="4091" spans="2:9" x14ac:dyDescent="0.25">
      <c r="B4091" t="s">
        <v>20</v>
      </c>
      <c r="C4091" t="s">
        <v>21</v>
      </c>
      <c r="D4091" t="s">
        <v>42</v>
      </c>
      <c r="E4091" s="1">
        <v>44426</v>
      </c>
      <c r="F4091" s="4">
        <v>2576</v>
      </c>
      <c r="G4091">
        <v>481</v>
      </c>
      <c r="H4091" s="3">
        <f>_xlfn.XLOOKUP(sales[[#This Row],[Product]],products[Product],products[Cost per box])*sales[[#This Row],[Boxes]]</f>
        <v>2279.94</v>
      </c>
      <c r="I4091" s="4">
        <f>sales[[#This Row],[Revenue]]-sales[[#This Row],[Cost]]</f>
        <v>296.05999999999995</v>
      </c>
    </row>
    <row r="4092" spans="2:9" x14ac:dyDescent="0.25">
      <c r="B4092" t="s">
        <v>34</v>
      </c>
      <c r="C4092" t="s">
        <v>11</v>
      </c>
      <c r="D4092" t="s">
        <v>42</v>
      </c>
      <c r="E4092" s="1">
        <v>44426</v>
      </c>
      <c r="F4092" s="4">
        <v>4585</v>
      </c>
      <c r="G4092">
        <v>326</v>
      </c>
      <c r="H4092" s="3">
        <f>_xlfn.XLOOKUP(sales[[#This Row],[Product]],products[Product],products[Cost per box])*sales[[#This Row],[Boxes]]</f>
        <v>1545.24</v>
      </c>
      <c r="I4092" s="4">
        <f>sales[[#This Row],[Revenue]]-sales[[#This Row],[Cost]]</f>
        <v>3039.76</v>
      </c>
    </row>
    <row r="4093" spans="2:9" x14ac:dyDescent="0.25">
      <c r="B4093" t="s">
        <v>25</v>
      </c>
      <c r="C4093" t="s">
        <v>16</v>
      </c>
      <c r="D4093" t="s">
        <v>45</v>
      </c>
      <c r="E4093" s="1">
        <v>44426</v>
      </c>
      <c r="F4093" s="4">
        <v>4991</v>
      </c>
      <c r="G4093">
        <v>15</v>
      </c>
      <c r="H4093" s="3">
        <f>_xlfn.XLOOKUP(sales[[#This Row],[Product]],products[Product],products[Cost per box])*sales[[#This Row],[Boxes]]</f>
        <v>115.95</v>
      </c>
      <c r="I4093" s="4">
        <f>sales[[#This Row],[Revenue]]-sales[[#This Row],[Cost]]</f>
        <v>4875.05</v>
      </c>
    </row>
    <row r="4094" spans="2:9" x14ac:dyDescent="0.25">
      <c r="B4094" t="s">
        <v>40</v>
      </c>
      <c r="C4094" t="s">
        <v>21</v>
      </c>
      <c r="D4094" t="s">
        <v>35</v>
      </c>
      <c r="E4094" s="1">
        <v>44426</v>
      </c>
      <c r="F4094" s="4">
        <v>8190</v>
      </c>
      <c r="G4094">
        <v>54</v>
      </c>
      <c r="H4094" s="3">
        <f>_xlfn.XLOOKUP(sales[[#This Row],[Product]],products[Product],products[Cost per box])*sales[[#This Row],[Boxes]]</f>
        <v>143.1</v>
      </c>
      <c r="I4094" s="4">
        <f>sales[[#This Row],[Revenue]]-sales[[#This Row],[Cost]]</f>
        <v>8046.9</v>
      </c>
    </row>
    <row r="4095" spans="2:9" x14ac:dyDescent="0.25">
      <c r="B4095" t="s">
        <v>40</v>
      </c>
      <c r="C4095" t="s">
        <v>21</v>
      </c>
      <c r="D4095" t="s">
        <v>30</v>
      </c>
      <c r="E4095" s="1">
        <v>44426</v>
      </c>
      <c r="F4095" s="4">
        <v>3675</v>
      </c>
      <c r="G4095">
        <v>1330</v>
      </c>
      <c r="H4095" s="3">
        <f>_xlfn.XLOOKUP(sales[[#This Row],[Product]],products[Product],products[Cost per box])*sales[[#This Row],[Boxes]]</f>
        <v>4894.4000000000005</v>
      </c>
      <c r="I4095" s="4">
        <f>sales[[#This Row],[Revenue]]-sales[[#This Row],[Cost]]</f>
        <v>-1219.4000000000005</v>
      </c>
    </row>
    <row r="4096" spans="2:9" x14ac:dyDescent="0.25">
      <c r="B4096" t="s">
        <v>32</v>
      </c>
      <c r="C4096" t="s">
        <v>6</v>
      </c>
      <c r="D4096" t="s">
        <v>38</v>
      </c>
      <c r="E4096" s="1">
        <v>44426</v>
      </c>
      <c r="F4096" s="4">
        <v>4130</v>
      </c>
      <c r="G4096">
        <v>274</v>
      </c>
      <c r="H4096" s="3">
        <f>_xlfn.XLOOKUP(sales[[#This Row],[Product]],products[Product],products[Cost per box])*sales[[#This Row],[Boxes]]</f>
        <v>2723.56</v>
      </c>
      <c r="I4096" s="4">
        <f>sales[[#This Row],[Revenue]]-sales[[#This Row],[Cost]]</f>
        <v>1406.44</v>
      </c>
    </row>
    <row r="4097" spans="2:9" x14ac:dyDescent="0.25">
      <c r="B4097" t="s">
        <v>23</v>
      </c>
      <c r="C4097" t="s">
        <v>6</v>
      </c>
      <c r="D4097" t="s">
        <v>26</v>
      </c>
      <c r="E4097" s="1">
        <v>44426</v>
      </c>
      <c r="F4097" s="4">
        <v>2625</v>
      </c>
      <c r="G4097">
        <v>211</v>
      </c>
      <c r="H4097" s="3">
        <f>_xlfn.XLOOKUP(sales[[#This Row],[Product]],products[Product],products[Cost per box])*sales[[#This Row],[Boxes]]</f>
        <v>1356.73</v>
      </c>
      <c r="I4097" s="4">
        <f>sales[[#This Row],[Revenue]]-sales[[#This Row],[Cost]]</f>
        <v>1268.27</v>
      </c>
    </row>
    <row r="4098" spans="2:9" x14ac:dyDescent="0.25">
      <c r="B4098" t="s">
        <v>20</v>
      </c>
      <c r="C4098" t="s">
        <v>16</v>
      </c>
      <c r="D4098" t="s">
        <v>14</v>
      </c>
      <c r="E4098" s="1">
        <v>44426</v>
      </c>
      <c r="F4098" s="4">
        <v>9331</v>
      </c>
      <c r="G4098">
        <v>238</v>
      </c>
      <c r="H4098" s="3">
        <f>_xlfn.XLOOKUP(sales[[#This Row],[Product]],products[Product],products[Cost per box])*sales[[#This Row],[Boxes]]</f>
        <v>1501.78</v>
      </c>
      <c r="I4098" s="4">
        <f>sales[[#This Row],[Revenue]]-sales[[#This Row],[Cost]]</f>
        <v>7829.22</v>
      </c>
    </row>
    <row r="4099" spans="2:9" x14ac:dyDescent="0.25">
      <c r="B4099" t="s">
        <v>29</v>
      </c>
      <c r="C4099" t="s">
        <v>6</v>
      </c>
      <c r="D4099" t="s">
        <v>42</v>
      </c>
      <c r="E4099" s="1">
        <v>44426</v>
      </c>
      <c r="F4099" s="4">
        <v>2702</v>
      </c>
      <c r="G4099">
        <v>286</v>
      </c>
      <c r="H4099" s="3">
        <f>_xlfn.XLOOKUP(sales[[#This Row],[Product]],products[Product],products[Cost per box])*sales[[#This Row],[Boxes]]</f>
        <v>1355.64</v>
      </c>
      <c r="I4099" s="4">
        <f>sales[[#This Row],[Revenue]]-sales[[#This Row],[Cost]]</f>
        <v>1346.36</v>
      </c>
    </row>
    <row r="4100" spans="2:9" x14ac:dyDescent="0.25">
      <c r="B4100" t="s">
        <v>49</v>
      </c>
      <c r="C4100" t="s">
        <v>6</v>
      </c>
      <c r="D4100" t="s">
        <v>36</v>
      </c>
      <c r="E4100" s="1">
        <v>44426</v>
      </c>
      <c r="F4100" s="4">
        <v>1736</v>
      </c>
      <c r="G4100">
        <v>483</v>
      </c>
      <c r="H4100" s="3">
        <f>_xlfn.XLOOKUP(sales[[#This Row],[Product]],products[Product],products[Cost per box])*sales[[#This Row],[Boxes]]</f>
        <v>2434.3200000000002</v>
      </c>
      <c r="I4100" s="4">
        <f>sales[[#This Row],[Revenue]]-sales[[#This Row],[Cost]]</f>
        <v>-698.32000000000016</v>
      </c>
    </row>
    <row r="4101" spans="2:9" x14ac:dyDescent="0.25">
      <c r="B4101" t="s">
        <v>32</v>
      </c>
      <c r="C4101" t="s">
        <v>9</v>
      </c>
      <c r="D4101" t="s">
        <v>28</v>
      </c>
      <c r="E4101" s="1">
        <v>44426</v>
      </c>
      <c r="F4101" s="4">
        <v>3640</v>
      </c>
      <c r="G4101">
        <v>185</v>
      </c>
      <c r="H4101" s="3">
        <f>_xlfn.XLOOKUP(sales[[#This Row],[Product]],products[Product],products[Cost per box])*sales[[#This Row],[Boxes]]</f>
        <v>510.59999999999997</v>
      </c>
      <c r="I4101" s="4">
        <f>sales[[#This Row],[Revenue]]-sales[[#This Row],[Cost]]</f>
        <v>3129.4</v>
      </c>
    </row>
    <row r="4102" spans="2:9" x14ac:dyDescent="0.25">
      <c r="B4102" t="s">
        <v>46</v>
      </c>
      <c r="C4102" t="s">
        <v>11</v>
      </c>
      <c r="D4102" t="s">
        <v>17</v>
      </c>
      <c r="E4102" s="1">
        <v>44426</v>
      </c>
      <c r="F4102" s="4">
        <v>2212</v>
      </c>
      <c r="G4102">
        <v>336</v>
      </c>
      <c r="H4102" s="3">
        <f>_xlfn.XLOOKUP(sales[[#This Row],[Product]],products[Product],products[Cost per box])*sales[[#This Row],[Boxes]]</f>
        <v>2284.7999999999997</v>
      </c>
      <c r="I4102" s="4">
        <f>sales[[#This Row],[Revenue]]-sales[[#This Row],[Cost]]</f>
        <v>-72.799999999999727</v>
      </c>
    </row>
    <row r="4103" spans="2:9" x14ac:dyDescent="0.25">
      <c r="B4103" t="s">
        <v>18</v>
      </c>
      <c r="C4103" t="s">
        <v>27</v>
      </c>
      <c r="D4103" t="s">
        <v>30</v>
      </c>
      <c r="E4103" s="1">
        <v>44426</v>
      </c>
      <c r="F4103" s="4">
        <v>3003</v>
      </c>
      <c r="G4103">
        <v>605</v>
      </c>
      <c r="H4103" s="3">
        <f>_xlfn.XLOOKUP(sales[[#This Row],[Product]],products[Product],products[Cost per box])*sales[[#This Row],[Boxes]]</f>
        <v>2226.4</v>
      </c>
      <c r="I4103" s="4">
        <f>sales[[#This Row],[Revenue]]-sales[[#This Row],[Cost]]</f>
        <v>776.59999999999991</v>
      </c>
    </row>
    <row r="4104" spans="2:9" x14ac:dyDescent="0.25">
      <c r="B4104" t="s">
        <v>23</v>
      </c>
      <c r="C4104" t="s">
        <v>27</v>
      </c>
      <c r="D4104" t="s">
        <v>48</v>
      </c>
      <c r="E4104" s="1">
        <v>44426</v>
      </c>
      <c r="F4104" s="4">
        <v>4011</v>
      </c>
      <c r="G4104">
        <v>142</v>
      </c>
      <c r="H4104" s="3">
        <f>_xlfn.XLOOKUP(sales[[#This Row],[Product]],products[Product],products[Cost per box])*sales[[#This Row],[Boxes]]</f>
        <v>1062.1600000000001</v>
      </c>
      <c r="I4104" s="4">
        <f>sales[[#This Row],[Revenue]]-sales[[#This Row],[Cost]]</f>
        <v>2948.84</v>
      </c>
    </row>
    <row r="4105" spans="2:9" x14ac:dyDescent="0.25">
      <c r="B4105" t="s">
        <v>5</v>
      </c>
      <c r="C4105" t="s">
        <v>11</v>
      </c>
      <c r="D4105" t="s">
        <v>50</v>
      </c>
      <c r="E4105" s="1">
        <v>44426</v>
      </c>
      <c r="F4105" s="4">
        <v>3451</v>
      </c>
      <c r="G4105">
        <v>267</v>
      </c>
      <c r="H4105" s="3">
        <f>_xlfn.XLOOKUP(sales[[#This Row],[Product]],products[Product],products[Cost per box])*sales[[#This Row],[Boxes]]</f>
        <v>3313.4700000000003</v>
      </c>
      <c r="I4105" s="4">
        <f>sales[[#This Row],[Revenue]]-sales[[#This Row],[Cost]]</f>
        <v>137.52999999999975</v>
      </c>
    </row>
    <row r="4106" spans="2:9" x14ac:dyDescent="0.25">
      <c r="B4106" t="s">
        <v>25</v>
      </c>
      <c r="C4106" t="s">
        <v>11</v>
      </c>
      <c r="D4106" t="s">
        <v>31</v>
      </c>
      <c r="E4106" s="1">
        <v>44427</v>
      </c>
      <c r="F4106" s="4">
        <v>4214</v>
      </c>
      <c r="G4106">
        <v>53</v>
      </c>
      <c r="H4106" s="3">
        <f>_xlfn.XLOOKUP(sales[[#This Row],[Product]],products[Product],products[Cost per box])*sales[[#This Row],[Boxes]]</f>
        <v>303.15999999999997</v>
      </c>
      <c r="I4106" s="4">
        <f>sales[[#This Row],[Revenue]]-sales[[#This Row],[Cost]]</f>
        <v>3910.84</v>
      </c>
    </row>
    <row r="4107" spans="2:9" x14ac:dyDescent="0.25">
      <c r="B4107" t="s">
        <v>33</v>
      </c>
      <c r="C4107" t="s">
        <v>6</v>
      </c>
      <c r="D4107" t="s">
        <v>43</v>
      </c>
      <c r="E4107" s="1">
        <v>44427</v>
      </c>
      <c r="F4107" s="4">
        <v>10598</v>
      </c>
      <c r="G4107">
        <v>153</v>
      </c>
      <c r="H4107" s="3">
        <f>_xlfn.XLOOKUP(sales[[#This Row],[Product]],products[Product],products[Cost per box])*sales[[#This Row],[Boxes]]</f>
        <v>589.05000000000007</v>
      </c>
      <c r="I4107" s="4">
        <f>sales[[#This Row],[Revenue]]-sales[[#This Row],[Cost]]</f>
        <v>10008.950000000001</v>
      </c>
    </row>
    <row r="4108" spans="2:9" x14ac:dyDescent="0.25">
      <c r="B4108" t="s">
        <v>25</v>
      </c>
      <c r="C4108" t="s">
        <v>16</v>
      </c>
      <c r="D4108" t="s">
        <v>26</v>
      </c>
      <c r="E4108" s="1">
        <v>44427</v>
      </c>
      <c r="F4108" s="4">
        <v>4844</v>
      </c>
      <c r="G4108">
        <v>9</v>
      </c>
      <c r="H4108" s="3">
        <f>_xlfn.XLOOKUP(sales[[#This Row],[Product]],products[Product],products[Cost per box])*sales[[#This Row],[Boxes]]</f>
        <v>57.87</v>
      </c>
      <c r="I4108" s="4">
        <f>sales[[#This Row],[Revenue]]-sales[[#This Row],[Cost]]</f>
        <v>4786.13</v>
      </c>
    </row>
    <row r="4109" spans="2:9" x14ac:dyDescent="0.25">
      <c r="B4109" t="s">
        <v>39</v>
      </c>
      <c r="C4109" t="s">
        <v>27</v>
      </c>
      <c r="D4109" t="s">
        <v>22</v>
      </c>
      <c r="E4109" s="1">
        <v>44427</v>
      </c>
      <c r="F4109" s="4">
        <v>5600</v>
      </c>
      <c r="G4109">
        <v>698</v>
      </c>
      <c r="H4109" s="3">
        <f>_xlfn.XLOOKUP(sales[[#This Row],[Product]],products[Product],products[Cost per box])*sales[[#This Row],[Boxes]]</f>
        <v>5737.56</v>
      </c>
      <c r="I4109" s="4">
        <f>sales[[#This Row],[Revenue]]-sales[[#This Row],[Cost]]</f>
        <v>-137.5600000000004</v>
      </c>
    </row>
    <row r="4110" spans="2:9" x14ac:dyDescent="0.25">
      <c r="B4110" t="s">
        <v>23</v>
      </c>
      <c r="C4110" t="s">
        <v>6</v>
      </c>
      <c r="D4110" t="s">
        <v>24</v>
      </c>
      <c r="E4110" s="1">
        <v>44427</v>
      </c>
      <c r="F4110" s="4">
        <v>3584</v>
      </c>
      <c r="G4110">
        <v>364</v>
      </c>
      <c r="H4110" s="3">
        <f>_xlfn.XLOOKUP(sales[[#This Row],[Product]],products[Product],products[Cost per box])*sales[[#This Row],[Boxes]]</f>
        <v>3825.64</v>
      </c>
      <c r="I4110" s="4">
        <f>sales[[#This Row],[Revenue]]-sales[[#This Row],[Cost]]</f>
        <v>-241.63999999999987</v>
      </c>
    </row>
    <row r="4111" spans="2:9" x14ac:dyDescent="0.25">
      <c r="B4111" t="s">
        <v>33</v>
      </c>
      <c r="C4111" t="s">
        <v>6</v>
      </c>
      <c r="D4111" t="s">
        <v>7</v>
      </c>
      <c r="E4111" s="1">
        <v>44427</v>
      </c>
      <c r="F4111" s="4">
        <v>63</v>
      </c>
      <c r="G4111">
        <v>326</v>
      </c>
      <c r="H4111" s="3">
        <f>_xlfn.XLOOKUP(sales[[#This Row],[Product]],products[Product],products[Cost per box])*sales[[#This Row],[Boxes]]</f>
        <v>1678.9</v>
      </c>
      <c r="I4111" s="4">
        <f>sales[[#This Row],[Revenue]]-sales[[#This Row],[Cost]]</f>
        <v>-1615.9</v>
      </c>
    </row>
    <row r="4112" spans="2:9" x14ac:dyDescent="0.25">
      <c r="B4112" t="s">
        <v>25</v>
      </c>
      <c r="C4112" t="s">
        <v>11</v>
      </c>
      <c r="D4112" t="s">
        <v>19</v>
      </c>
      <c r="E4112" s="1">
        <v>44427</v>
      </c>
      <c r="F4112" s="4">
        <v>5355</v>
      </c>
      <c r="G4112">
        <v>34</v>
      </c>
      <c r="H4112" s="3">
        <f>_xlfn.XLOOKUP(sales[[#This Row],[Product]],products[Product],products[Cost per box])*sales[[#This Row],[Boxes]]</f>
        <v>347.82</v>
      </c>
      <c r="I4112" s="4">
        <f>sales[[#This Row],[Revenue]]-sales[[#This Row],[Cost]]</f>
        <v>5007.18</v>
      </c>
    </row>
    <row r="4113" spans="2:9" x14ac:dyDescent="0.25">
      <c r="B4113" t="s">
        <v>10</v>
      </c>
      <c r="C4113" t="s">
        <v>9</v>
      </c>
      <c r="D4113" t="s">
        <v>38</v>
      </c>
      <c r="E4113" s="1">
        <v>44427</v>
      </c>
      <c r="F4113" s="4">
        <v>714</v>
      </c>
      <c r="G4113">
        <v>10</v>
      </c>
      <c r="H4113" s="3">
        <f>_xlfn.XLOOKUP(sales[[#This Row],[Product]],products[Product],products[Cost per box])*sales[[#This Row],[Boxes]]</f>
        <v>99.399999999999991</v>
      </c>
      <c r="I4113" s="4">
        <f>sales[[#This Row],[Revenue]]-sales[[#This Row],[Cost]]</f>
        <v>614.6</v>
      </c>
    </row>
    <row r="4114" spans="2:9" x14ac:dyDescent="0.25">
      <c r="B4114" t="s">
        <v>29</v>
      </c>
      <c r="C4114" t="s">
        <v>11</v>
      </c>
      <c r="D4114" t="s">
        <v>30</v>
      </c>
      <c r="E4114" s="1">
        <v>44427</v>
      </c>
      <c r="F4114" s="4">
        <v>3549</v>
      </c>
      <c r="G4114">
        <v>97</v>
      </c>
      <c r="H4114" s="3">
        <f>_xlfn.XLOOKUP(sales[[#This Row],[Product]],products[Product],products[Cost per box])*sales[[#This Row],[Boxes]]</f>
        <v>356.96000000000004</v>
      </c>
      <c r="I4114" s="4">
        <f>sales[[#This Row],[Revenue]]-sales[[#This Row],[Cost]]</f>
        <v>3192.04</v>
      </c>
    </row>
    <row r="4115" spans="2:9" x14ac:dyDescent="0.25">
      <c r="B4115" t="s">
        <v>18</v>
      </c>
      <c r="C4115" t="s">
        <v>9</v>
      </c>
      <c r="D4115" t="s">
        <v>36</v>
      </c>
      <c r="E4115" s="1">
        <v>44427</v>
      </c>
      <c r="F4115" s="4">
        <v>2975</v>
      </c>
      <c r="G4115">
        <v>198</v>
      </c>
      <c r="H4115" s="3">
        <f>_xlfn.XLOOKUP(sales[[#This Row],[Product]],products[Product],products[Cost per box])*sales[[#This Row],[Boxes]]</f>
        <v>997.92</v>
      </c>
      <c r="I4115" s="4">
        <f>sales[[#This Row],[Revenue]]-sales[[#This Row],[Cost]]</f>
        <v>1977.08</v>
      </c>
    </row>
    <row r="4116" spans="2:9" x14ac:dyDescent="0.25">
      <c r="B4116" t="s">
        <v>40</v>
      </c>
      <c r="C4116" t="s">
        <v>9</v>
      </c>
      <c r="D4116" t="s">
        <v>44</v>
      </c>
      <c r="E4116" s="1">
        <v>44427</v>
      </c>
      <c r="F4116" s="4">
        <v>10570</v>
      </c>
      <c r="G4116">
        <v>502</v>
      </c>
      <c r="H4116" s="3">
        <f>_xlfn.XLOOKUP(sales[[#This Row],[Product]],products[Product],products[Cost per box])*sales[[#This Row],[Boxes]]</f>
        <v>4804.1400000000003</v>
      </c>
      <c r="I4116" s="4">
        <f>sales[[#This Row],[Revenue]]-sales[[#This Row],[Cost]]</f>
        <v>5765.86</v>
      </c>
    </row>
    <row r="4117" spans="2:9" x14ac:dyDescent="0.25">
      <c r="B4117" t="s">
        <v>51</v>
      </c>
      <c r="C4117" t="s">
        <v>16</v>
      </c>
      <c r="D4117" t="s">
        <v>24</v>
      </c>
      <c r="E4117" s="1">
        <v>44428</v>
      </c>
      <c r="F4117" s="4">
        <v>413</v>
      </c>
      <c r="G4117">
        <v>98</v>
      </c>
      <c r="H4117" s="3">
        <f>_xlfn.XLOOKUP(sales[[#This Row],[Product]],products[Product],products[Cost per box])*sales[[#This Row],[Boxes]]</f>
        <v>1029.98</v>
      </c>
      <c r="I4117" s="4">
        <f>sales[[#This Row],[Revenue]]-sales[[#This Row],[Cost]]</f>
        <v>-616.98</v>
      </c>
    </row>
    <row r="4118" spans="2:9" x14ac:dyDescent="0.25">
      <c r="B4118" t="s">
        <v>18</v>
      </c>
      <c r="C4118" t="s">
        <v>11</v>
      </c>
      <c r="D4118" t="s">
        <v>44</v>
      </c>
      <c r="E4118" s="1">
        <v>44428</v>
      </c>
      <c r="F4118" s="4">
        <v>4389</v>
      </c>
      <c r="G4118">
        <v>129</v>
      </c>
      <c r="H4118" s="3">
        <f>_xlfn.XLOOKUP(sales[[#This Row],[Product]],products[Product],products[Cost per box])*sales[[#This Row],[Boxes]]</f>
        <v>1234.53</v>
      </c>
      <c r="I4118" s="4">
        <f>sales[[#This Row],[Revenue]]-sales[[#This Row],[Cost]]</f>
        <v>3154.4700000000003</v>
      </c>
    </row>
    <row r="4119" spans="2:9" x14ac:dyDescent="0.25">
      <c r="B4119" t="s">
        <v>15</v>
      </c>
      <c r="C4119" t="s">
        <v>11</v>
      </c>
      <c r="D4119" t="s">
        <v>22</v>
      </c>
      <c r="E4119" s="1">
        <v>44428</v>
      </c>
      <c r="F4119" s="4">
        <v>4249</v>
      </c>
      <c r="G4119">
        <v>677</v>
      </c>
      <c r="H4119" s="3">
        <f>_xlfn.XLOOKUP(sales[[#This Row],[Product]],products[Product],products[Cost per box])*sales[[#This Row],[Boxes]]</f>
        <v>5564.9400000000005</v>
      </c>
      <c r="I4119" s="4">
        <f>sales[[#This Row],[Revenue]]-sales[[#This Row],[Cost]]</f>
        <v>-1315.9400000000005</v>
      </c>
    </row>
    <row r="4120" spans="2:9" x14ac:dyDescent="0.25">
      <c r="B4120" t="s">
        <v>51</v>
      </c>
      <c r="C4120" t="s">
        <v>9</v>
      </c>
      <c r="D4120" t="s">
        <v>22</v>
      </c>
      <c r="E4120" s="1">
        <v>44428</v>
      </c>
      <c r="F4120" s="4">
        <v>2135</v>
      </c>
      <c r="G4120">
        <v>189</v>
      </c>
      <c r="H4120" s="3">
        <f>_xlfn.XLOOKUP(sales[[#This Row],[Product]],products[Product],products[Cost per box])*sales[[#This Row],[Boxes]]</f>
        <v>1553.5800000000002</v>
      </c>
      <c r="I4120" s="4">
        <f>sales[[#This Row],[Revenue]]-sales[[#This Row],[Cost]]</f>
        <v>581.41999999999985</v>
      </c>
    </row>
    <row r="4121" spans="2:9" x14ac:dyDescent="0.25">
      <c r="B4121" t="s">
        <v>51</v>
      </c>
      <c r="C4121" t="s">
        <v>9</v>
      </c>
      <c r="D4121" t="s">
        <v>35</v>
      </c>
      <c r="E4121" s="1">
        <v>44428</v>
      </c>
      <c r="F4121" s="4">
        <v>4361</v>
      </c>
      <c r="G4121">
        <v>307</v>
      </c>
      <c r="H4121" s="3">
        <f>_xlfn.XLOOKUP(sales[[#This Row],[Product]],products[Product],products[Cost per box])*sales[[#This Row],[Boxes]]</f>
        <v>813.55</v>
      </c>
      <c r="I4121" s="4">
        <f>sales[[#This Row],[Revenue]]-sales[[#This Row],[Cost]]</f>
        <v>3547.45</v>
      </c>
    </row>
    <row r="4122" spans="2:9" x14ac:dyDescent="0.25">
      <c r="B4122" t="s">
        <v>33</v>
      </c>
      <c r="C4122" t="s">
        <v>21</v>
      </c>
      <c r="D4122" t="s">
        <v>28</v>
      </c>
      <c r="E4122" s="1">
        <v>44428</v>
      </c>
      <c r="F4122" s="4">
        <v>10220</v>
      </c>
      <c r="G4122">
        <v>557</v>
      </c>
      <c r="H4122" s="3">
        <f>_xlfn.XLOOKUP(sales[[#This Row],[Product]],products[Product],products[Cost per box])*sales[[#This Row],[Boxes]]</f>
        <v>1537.32</v>
      </c>
      <c r="I4122" s="4">
        <f>sales[[#This Row],[Revenue]]-sales[[#This Row],[Cost]]</f>
        <v>8682.68</v>
      </c>
    </row>
    <row r="4123" spans="2:9" x14ac:dyDescent="0.25">
      <c r="B4123" t="s">
        <v>8</v>
      </c>
      <c r="C4123" t="s">
        <v>6</v>
      </c>
      <c r="D4123" t="s">
        <v>44</v>
      </c>
      <c r="E4123" s="1">
        <v>44428</v>
      </c>
      <c r="F4123" s="4">
        <v>9933</v>
      </c>
      <c r="G4123">
        <v>314</v>
      </c>
      <c r="H4123" s="3">
        <f>_xlfn.XLOOKUP(sales[[#This Row],[Product]],products[Product],products[Cost per box])*sales[[#This Row],[Boxes]]</f>
        <v>3004.98</v>
      </c>
      <c r="I4123" s="4">
        <f>sales[[#This Row],[Revenue]]-sales[[#This Row],[Cost]]</f>
        <v>6928.02</v>
      </c>
    </row>
    <row r="4124" spans="2:9" x14ac:dyDescent="0.25">
      <c r="B4124" t="s">
        <v>15</v>
      </c>
      <c r="C4124" t="s">
        <v>27</v>
      </c>
      <c r="D4124" t="s">
        <v>24</v>
      </c>
      <c r="E4124" s="1">
        <v>44428</v>
      </c>
      <c r="F4124" s="4">
        <v>1421</v>
      </c>
      <c r="G4124">
        <v>55</v>
      </c>
      <c r="H4124" s="3">
        <f>_xlfn.XLOOKUP(sales[[#This Row],[Product]],products[Product],products[Cost per box])*sales[[#This Row],[Boxes]]</f>
        <v>578.04999999999995</v>
      </c>
      <c r="I4124" s="4">
        <f>sales[[#This Row],[Revenue]]-sales[[#This Row],[Cost]]</f>
        <v>842.95</v>
      </c>
    </row>
    <row r="4125" spans="2:9" x14ac:dyDescent="0.25">
      <c r="B4125" t="s">
        <v>51</v>
      </c>
      <c r="C4125" t="s">
        <v>16</v>
      </c>
      <c r="D4125" t="s">
        <v>12</v>
      </c>
      <c r="E4125" s="1">
        <v>44428</v>
      </c>
      <c r="F4125" s="4">
        <v>2163</v>
      </c>
      <c r="G4125">
        <v>116</v>
      </c>
      <c r="H4125" s="3">
        <f>_xlfn.XLOOKUP(sales[[#This Row],[Product]],products[Product],products[Cost per box])*sales[[#This Row],[Boxes]]</f>
        <v>977.88</v>
      </c>
      <c r="I4125" s="4">
        <f>sales[[#This Row],[Revenue]]-sales[[#This Row],[Cost]]</f>
        <v>1185.1199999999999</v>
      </c>
    </row>
    <row r="4126" spans="2:9" x14ac:dyDescent="0.25">
      <c r="B4126" t="s">
        <v>34</v>
      </c>
      <c r="C4126" t="s">
        <v>9</v>
      </c>
      <c r="D4126" t="s">
        <v>52</v>
      </c>
      <c r="E4126" s="1">
        <v>44428</v>
      </c>
      <c r="F4126" s="4">
        <v>3892</v>
      </c>
      <c r="G4126">
        <v>200</v>
      </c>
      <c r="H4126" s="3">
        <f>_xlfn.XLOOKUP(sales[[#This Row],[Product]],products[Product],products[Cost per box])*sales[[#This Row],[Boxes]]</f>
        <v>664</v>
      </c>
      <c r="I4126" s="4">
        <f>sales[[#This Row],[Revenue]]-sales[[#This Row],[Cost]]</f>
        <v>3228</v>
      </c>
    </row>
    <row r="4127" spans="2:9" x14ac:dyDescent="0.25">
      <c r="B4127" t="s">
        <v>34</v>
      </c>
      <c r="C4127" t="s">
        <v>16</v>
      </c>
      <c r="D4127" t="s">
        <v>17</v>
      </c>
      <c r="E4127" s="1">
        <v>44428</v>
      </c>
      <c r="F4127" s="4">
        <v>7826</v>
      </c>
      <c r="G4127">
        <v>393</v>
      </c>
      <c r="H4127" s="3">
        <f>_xlfn.XLOOKUP(sales[[#This Row],[Product]],products[Product],products[Cost per box])*sales[[#This Row],[Boxes]]</f>
        <v>2672.4</v>
      </c>
      <c r="I4127" s="4">
        <f>sales[[#This Row],[Revenue]]-sales[[#This Row],[Cost]]</f>
        <v>5153.6000000000004</v>
      </c>
    </row>
    <row r="4128" spans="2:9" x14ac:dyDescent="0.25">
      <c r="B4128" t="s">
        <v>23</v>
      </c>
      <c r="C4128" t="s">
        <v>27</v>
      </c>
      <c r="D4128" t="s">
        <v>43</v>
      </c>
      <c r="E4128" s="1">
        <v>44428</v>
      </c>
      <c r="F4128" s="4">
        <v>2149</v>
      </c>
      <c r="G4128">
        <v>196</v>
      </c>
      <c r="H4128" s="3">
        <f>_xlfn.XLOOKUP(sales[[#This Row],[Product]],products[Product],products[Cost per box])*sales[[#This Row],[Boxes]]</f>
        <v>754.6</v>
      </c>
      <c r="I4128" s="4">
        <f>sales[[#This Row],[Revenue]]-sales[[#This Row],[Cost]]</f>
        <v>1394.4</v>
      </c>
    </row>
    <row r="4129" spans="2:9" x14ac:dyDescent="0.25">
      <c r="B4129" t="s">
        <v>49</v>
      </c>
      <c r="C4129" t="s">
        <v>27</v>
      </c>
      <c r="D4129" t="s">
        <v>47</v>
      </c>
      <c r="E4129" s="1">
        <v>44428</v>
      </c>
      <c r="F4129" s="4">
        <v>1330</v>
      </c>
      <c r="G4129">
        <v>274</v>
      </c>
      <c r="H4129" s="3">
        <f>_xlfn.XLOOKUP(sales[[#This Row],[Product]],products[Product],products[Cost per box])*sales[[#This Row],[Boxes]]</f>
        <v>1441.24</v>
      </c>
      <c r="I4129" s="4">
        <f>sales[[#This Row],[Revenue]]-sales[[#This Row],[Cost]]</f>
        <v>-111.24000000000001</v>
      </c>
    </row>
    <row r="4130" spans="2:9" x14ac:dyDescent="0.25">
      <c r="B4130" t="s">
        <v>32</v>
      </c>
      <c r="C4130" t="s">
        <v>6</v>
      </c>
      <c r="D4130" t="s">
        <v>36</v>
      </c>
      <c r="E4130" s="1">
        <v>44428</v>
      </c>
      <c r="F4130" s="4">
        <v>1407</v>
      </c>
      <c r="G4130">
        <v>235</v>
      </c>
      <c r="H4130" s="3">
        <f>_xlfn.XLOOKUP(sales[[#This Row],[Product]],products[Product],products[Cost per box])*sales[[#This Row],[Boxes]]</f>
        <v>1184.4000000000001</v>
      </c>
      <c r="I4130" s="4">
        <f>sales[[#This Row],[Revenue]]-sales[[#This Row],[Cost]]</f>
        <v>222.59999999999991</v>
      </c>
    </row>
    <row r="4131" spans="2:9" x14ac:dyDescent="0.25">
      <c r="B4131" t="s">
        <v>29</v>
      </c>
      <c r="C4131" t="s">
        <v>11</v>
      </c>
      <c r="D4131" t="s">
        <v>19</v>
      </c>
      <c r="E4131" s="1">
        <v>44428</v>
      </c>
      <c r="F4131" s="4">
        <v>4088</v>
      </c>
      <c r="G4131">
        <v>3</v>
      </c>
      <c r="H4131" s="3">
        <f>_xlfn.XLOOKUP(sales[[#This Row],[Product]],products[Product],products[Cost per box])*sales[[#This Row],[Boxes]]</f>
        <v>30.69</v>
      </c>
      <c r="I4131" s="4">
        <f>sales[[#This Row],[Revenue]]-sales[[#This Row],[Cost]]</f>
        <v>4057.31</v>
      </c>
    </row>
    <row r="4132" spans="2:9" x14ac:dyDescent="0.25">
      <c r="B4132" t="s">
        <v>5</v>
      </c>
      <c r="C4132" t="s">
        <v>16</v>
      </c>
      <c r="D4132" t="s">
        <v>17</v>
      </c>
      <c r="E4132" s="1">
        <v>44428</v>
      </c>
      <c r="F4132" s="4">
        <v>1834</v>
      </c>
      <c r="G4132">
        <v>366</v>
      </c>
      <c r="H4132" s="3">
        <f>_xlfn.XLOOKUP(sales[[#This Row],[Product]],products[Product],products[Cost per box])*sales[[#This Row],[Boxes]]</f>
        <v>2488.7999999999997</v>
      </c>
      <c r="I4132" s="4">
        <f>sales[[#This Row],[Revenue]]-sales[[#This Row],[Cost]]</f>
        <v>-654.79999999999973</v>
      </c>
    </row>
    <row r="4133" spans="2:9" x14ac:dyDescent="0.25">
      <c r="B4133" t="s">
        <v>49</v>
      </c>
      <c r="C4133" t="s">
        <v>6</v>
      </c>
      <c r="D4133" t="s">
        <v>44</v>
      </c>
      <c r="E4133" s="1">
        <v>44428</v>
      </c>
      <c r="F4133" s="4">
        <v>7056</v>
      </c>
      <c r="G4133">
        <v>67</v>
      </c>
      <c r="H4133" s="3">
        <f>_xlfn.XLOOKUP(sales[[#This Row],[Product]],products[Product],products[Cost per box])*sales[[#This Row],[Boxes]]</f>
        <v>641.19000000000005</v>
      </c>
      <c r="I4133" s="4">
        <f>sales[[#This Row],[Revenue]]-sales[[#This Row],[Cost]]</f>
        <v>6414.8099999999995</v>
      </c>
    </row>
    <row r="4134" spans="2:9" x14ac:dyDescent="0.25">
      <c r="B4134" t="s">
        <v>5</v>
      </c>
      <c r="C4134" t="s">
        <v>9</v>
      </c>
      <c r="D4134" t="s">
        <v>30</v>
      </c>
      <c r="E4134" s="1">
        <v>44428</v>
      </c>
      <c r="F4134" s="4">
        <v>4662</v>
      </c>
      <c r="G4134">
        <v>1400</v>
      </c>
      <c r="H4134" s="3">
        <f>_xlfn.XLOOKUP(sales[[#This Row],[Product]],products[Product],products[Cost per box])*sales[[#This Row],[Boxes]]</f>
        <v>5152</v>
      </c>
      <c r="I4134" s="4">
        <f>sales[[#This Row],[Revenue]]-sales[[#This Row],[Cost]]</f>
        <v>-490</v>
      </c>
    </row>
    <row r="4135" spans="2:9" x14ac:dyDescent="0.25">
      <c r="B4135" t="s">
        <v>46</v>
      </c>
      <c r="C4135" t="s">
        <v>6</v>
      </c>
      <c r="D4135" t="s">
        <v>30</v>
      </c>
      <c r="E4135" s="1">
        <v>44428</v>
      </c>
      <c r="F4135" s="4">
        <v>3801</v>
      </c>
      <c r="G4135">
        <v>9</v>
      </c>
      <c r="H4135" s="3">
        <f>_xlfn.XLOOKUP(sales[[#This Row],[Product]],products[Product],products[Cost per box])*sales[[#This Row],[Boxes]]</f>
        <v>33.120000000000005</v>
      </c>
      <c r="I4135" s="4">
        <f>sales[[#This Row],[Revenue]]-sales[[#This Row],[Cost]]</f>
        <v>3767.88</v>
      </c>
    </row>
    <row r="4136" spans="2:9" x14ac:dyDescent="0.25">
      <c r="B4136" t="s">
        <v>34</v>
      </c>
      <c r="C4136" t="s">
        <v>6</v>
      </c>
      <c r="D4136" t="s">
        <v>28</v>
      </c>
      <c r="E4136" s="1">
        <v>44428</v>
      </c>
      <c r="F4136" s="4">
        <v>2443</v>
      </c>
      <c r="G4136">
        <v>312</v>
      </c>
      <c r="H4136" s="3">
        <f>_xlfn.XLOOKUP(sales[[#This Row],[Product]],products[Product],products[Cost per box])*sales[[#This Row],[Boxes]]</f>
        <v>861.11999999999989</v>
      </c>
      <c r="I4136" s="4">
        <f>sales[[#This Row],[Revenue]]-sales[[#This Row],[Cost]]</f>
        <v>1581.88</v>
      </c>
    </row>
    <row r="4137" spans="2:9" x14ac:dyDescent="0.25">
      <c r="B4137" t="s">
        <v>10</v>
      </c>
      <c r="C4137" t="s">
        <v>6</v>
      </c>
      <c r="D4137" t="s">
        <v>47</v>
      </c>
      <c r="E4137" s="1">
        <v>44428</v>
      </c>
      <c r="F4137" s="4">
        <v>3717</v>
      </c>
      <c r="G4137">
        <v>60</v>
      </c>
      <c r="H4137" s="3">
        <f>_xlfn.XLOOKUP(sales[[#This Row],[Product]],products[Product],products[Cost per box])*sales[[#This Row],[Boxes]]</f>
        <v>315.59999999999997</v>
      </c>
      <c r="I4137" s="4">
        <f>sales[[#This Row],[Revenue]]-sales[[#This Row],[Cost]]</f>
        <v>3401.4</v>
      </c>
    </row>
    <row r="4138" spans="2:9" x14ac:dyDescent="0.25">
      <c r="B4138" t="s">
        <v>25</v>
      </c>
      <c r="C4138" t="s">
        <v>21</v>
      </c>
      <c r="D4138" t="s">
        <v>48</v>
      </c>
      <c r="E4138" s="1">
        <v>44428</v>
      </c>
      <c r="F4138" s="4">
        <v>5740</v>
      </c>
      <c r="G4138">
        <v>114</v>
      </c>
      <c r="H4138" s="3">
        <f>_xlfn.XLOOKUP(sales[[#This Row],[Product]],products[Product],products[Cost per box])*sales[[#This Row],[Boxes]]</f>
        <v>852.72</v>
      </c>
      <c r="I4138" s="4">
        <f>sales[[#This Row],[Revenue]]-sales[[#This Row],[Cost]]</f>
        <v>4887.28</v>
      </c>
    </row>
    <row r="4139" spans="2:9" x14ac:dyDescent="0.25">
      <c r="B4139" t="s">
        <v>18</v>
      </c>
      <c r="C4139" t="s">
        <v>11</v>
      </c>
      <c r="D4139" t="s">
        <v>19</v>
      </c>
      <c r="E4139" s="1">
        <v>44428</v>
      </c>
      <c r="F4139" s="4">
        <v>4921</v>
      </c>
      <c r="G4139">
        <v>154</v>
      </c>
      <c r="H4139" s="3">
        <f>_xlfn.XLOOKUP(sales[[#This Row],[Product]],products[Product],products[Cost per box])*sales[[#This Row],[Boxes]]</f>
        <v>1575.42</v>
      </c>
      <c r="I4139" s="4">
        <f>sales[[#This Row],[Revenue]]-sales[[#This Row],[Cost]]</f>
        <v>3345.58</v>
      </c>
    </row>
    <row r="4140" spans="2:9" x14ac:dyDescent="0.25">
      <c r="B4140" t="s">
        <v>8</v>
      </c>
      <c r="C4140" t="s">
        <v>6</v>
      </c>
      <c r="D4140" t="s">
        <v>31</v>
      </c>
      <c r="E4140" s="1">
        <v>44428</v>
      </c>
      <c r="F4140" s="4">
        <v>1806</v>
      </c>
      <c r="G4140">
        <v>1190</v>
      </c>
      <c r="H4140" s="3">
        <f>_xlfn.XLOOKUP(sales[[#This Row],[Product]],products[Product],products[Cost per box])*sales[[#This Row],[Boxes]]</f>
        <v>6806.7999999999993</v>
      </c>
      <c r="I4140" s="4">
        <f>sales[[#This Row],[Revenue]]-sales[[#This Row],[Cost]]</f>
        <v>-5000.7999999999993</v>
      </c>
    </row>
    <row r="4141" spans="2:9" x14ac:dyDescent="0.25">
      <c r="B4141" t="s">
        <v>46</v>
      </c>
      <c r="C4141" t="s">
        <v>27</v>
      </c>
      <c r="D4141" t="s">
        <v>38</v>
      </c>
      <c r="E4141" s="1">
        <v>44428</v>
      </c>
      <c r="F4141" s="4">
        <v>5460</v>
      </c>
      <c r="G4141">
        <v>330</v>
      </c>
      <c r="H4141" s="3">
        <f>_xlfn.XLOOKUP(sales[[#This Row],[Product]],products[Product],products[Cost per box])*sales[[#This Row],[Boxes]]</f>
        <v>3280.2</v>
      </c>
      <c r="I4141" s="4">
        <f>sales[[#This Row],[Revenue]]-sales[[#This Row],[Cost]]</f>
        <v>2179.8000000000002</v>
      </c>
    </row>
    <row r="4142" spans="2:9" x14ac:dyDescent="0.25">
      <c r="B4142" t="s">
        <v>13</v>
      </c>
      <c r="C4142" t="s">
        <v>9</v>
      </c>
      <c r="D4142" t="s">
        <v>30</v>
      </c>
      <c r="E4142" s="1">
        <v>44428</v>
      </c>
      <c r="F4142" s="4">
        <v>8449</v>
      </c>
      <c r="G4142">
        <v>208</v>
      </c>
      <c r="H4142" s="3">
        <f>_xlfn.XLOOKUP(sales[[#This Row],[Product]],products[Product],products[Cost per box])*sales[[#This Row],[Boxes]]</f>
        <v>765.44</v>
      </c>
      <c r="I4142" s="4">
        <f>sales[[#This Row],[Revenue]]-sales[[#This Row],[Cost]]</f>
        <v>7683.5599999999995</v>
      </c>
    </row>
    <row r="4143" spans="2:9" x14ac:dyDescent="0.25">
      <c r="B4143" t="s">
        <v>49</v>
      </c>
      <c r="C4143" t="s">
        <v>16</v>
      </c>
      <c r="D4143" t="s">
        <v>30</v>
      </c>
      <c r="E4143" s="1">
        <v>44428</v>
      </c>
      <c r="F4143" s="4">
        <v>7329</v>
      </c>
      <c r="G4143">
        <v>770</v>
      </c>
      <c r="H4143" s="3">
        <f>_xlfn.XLOOKUP(sales[[#This Row],[Product]],products[Product],products[Cost per box])*sales[[#This Row],[Boxes]]</f>
        <v>2833.6</v>
      </c>
      <c r="I4143" s="4">
        <f>sales[[#This Row],[Revenue]]-sales[[#This Row],[Cost]]</f>
        <v>4495.3999999999996</v>
      </c>
    </row>
    <row r="4144" spans="2:9" x14ac:dyDescent="0.25">
      <c r="B4144" t="s">
        <v>29</v>
      </c>
      <c r="C4144" t="s">
        <v>21</v>
      </c>
      <c r="D4144" t="s">
        <v>26</v>
      </c>
      <c r="E4144" s="1">
        <v>44428</v>
      </c>
      <c r="F4144" s="4">
        <v>9149</v>
      </c>
      <c r="G4144">
        <v>275</v>
      </c>
      <c r="H4144" s="3">
        <f>_xlfn.XLOOKUP(sales[[#This Row],[Product]],products[Product],products[Cost per box])*sales[[#This Row],[Boxes]]</f>
        <v>1768.25</v>
      </c>
      <c r="I4144" s="4">
        <f>sales[[#This Row],[Revenue]]-sales[[#This Row],[Cost]]</f>
        <v>7380.75</v>
      </c>
    </row>
    <row r="4145" spans="2:9" x14ac:dyDescent="0.25">
      <c r="B4145" t="s">
        <v>34</v>
      </c>
      <c r="C4145" t="s">
        <v>27</v>
      </c>
      <c r="D4145" t="s">
        <v>26</v>
      </c>
      <c r="E4145" s="1">
        <v>44428</v>
      </c>
      <c r="F4145" s="4">
        <v>11074</v>
      </c>
      <c r="G4145">
        <v>318</v>
      </c>
      <c r="H4145" s="3">
        <f>_xlfn.XLOOKUP(sales[[#This Row],[Product]],products[Product],products[Cost per box])*sales[[#This Row],[Boxes]]</f>
        <v>2044.74</v>
      </c>
      <c r="I4145" s="4">
        <f>sales[[#This Row],[Revenue]]-sales[[#This Row],[Cost]]</f>
        <v>9029.26</v>
      </c>
    </row>
    <row r="4146" spans="2:9" x14ac:dyDescent="0.25">
      <c r="B4146" t="s">
        <v>13</v>
      </c>
      <c r="C4146" t="s">
        <v>27</v>
      </c>
      <c r="D4146" t="s">
        <v>7</v>
      </c>
      <c r="E4146" s="1">
        <v>44428</v>
      </c>
      <c r="F4146" s="4">
        <v>3416</v>
      </c>
      <c r="G4146">
        <v>374</v>
      </c>
      <c r="H4146" s="3">
        <f>_xlfn.XLOOKUP(sales[[#This Row],[Product]],products[Product],products[Cost per box])*sales[[#This Row],[Boxes]]</f>
        <v>1926.1000000000001</v>
      </c>
      <c r="I4146" s="4">
        <f>sales[[#This Row],[Revenue]]-sales[[#This Row],[Cost]]</f>
        <v>1489.8999999999999</v>
      </c>
    </row>
    <row r="4147" spans="2:9" x14ac:dyDescent="0.25">
      <c r="B4147" t="s">
        <v>39</v>
      </c>
      <c r="C4147" t="s">
        <v>27</v>
      </c>
      <c r="D4147" t="s">
        <v>31</v>
      </c>
      <c r="E4147" s="1">
        <v>44428</v>
      </c>
      <c r="F4147" s="4">
        <v>2044</v>
      </c>
      <c r="G4147">
        <v>71</v>
      </c>
      <c r="H4147" s="3">
        <f>_xlfn.XLOOKUP(sales[[#This Row],[Product]],products[Product],products[Cost per box])*sales[[#This Row],[Boxes]]</f>
        <v>406.12</v>
      </c>
      <c r="I4147" s="4">
        <f>sales[[#This Row],[Revenue]]-sales[[#This Row],[Cost]]</f>
        <v>1637.88</v>
      </c>
    </row>
    <row r="4148" spans="2:9" x14ac:dyDescent="0.25">
      <c r="B4148" t="s">
        <v>8</v>
      </c>
      <c r="C4148" t="s">
        <v>9</v>
      </c>
      <c r="D4148" t="s">
        <v>36</v>
      </c>
      <c r="E4148" s="1">
        <v>44428</v>
      </c>
      <c r="F4148" s="4">
        <v>4991</v>
      </c>
      <c r="G4148">
        <v>366</v>
      </c>
      <c r="H4148" s="3">
        <f>_xlfn.XLOOKUP(sales[[#This Row],[Product]],products[Product],products[Cost per box])*sales[[#This Row],[Boxes]]</f>
        <v>1844.64</v>
      </c>
      <c r="I4148" s="4">
        <f>sales[[#This Row],[Revenue]]-sales[[#This Row],[Cost]]</f>
        <v>3146.3599999999997</v>
      </c>
    </row>
    <row r="4149" spans="2:9" x14ac:dyDescent="0.25">
      <c r="B4149" t="s">
        <v>15</v>
      </c>
      <c r="C4149" t="s">
        <v>9</v>
      </c>
      <c r="D4149" t="s">
        <v>24</v>
      </c>
      <c r="E4149" s="1">
        <v>44428</v>
      </c>
      <c r="F4149" s="4">
        <v>6706</v>
      </c>
      <c r="G4149">
        <v>157</v>
      </c>
      <c r="H4149" s="3">
        <f>_xlfn.XLOOKUP(sales[[#This Row],[Product]],products[Product],products[Cost per box])*sales[[#This Row],[Boxes]]</f>
        <v>1650.07</v>
      </c>
      <c r="I4149" s="4">
        <f>sales[[#This Row],[Revenue]]-sales[[#This Row],[Cost]]</f>
        <v>5055.93</v>
      </c>
    </row>
    <row r="4150" spans="2:9" x14ac:dyDescent="0.25">
      <c r="B4150" t="s">
        <v>18</v>
      </c>
      <c r="C4150" t="s">
        <v>27</v>
      </c>
      <c r="D4150" t="s">
        <v>26</v>
      </c>
      <c r="E4150" s="1">
        <v>44428</v>
      </c>
      <c r="F4150" s="4">
        <v>4431</v>
      </c>
      <c r="G4150">
        <v>320</v>
      </c>
      <c r="H4150" s="3">
        <f>_xlfn.XLOOKUP(sales[[#This Row],[Product]],products[Product],products[Cost per box])*sales[[#This Row],[Boxes]]</f>
        <v>2057.6</v>
      </c>
      <c r="I4150" s="4">
        <f>sales[[#This Row],[Revenue]]-sales[[#This Row],[Cost]]</f>
        <v>2373.4</v>
      </c>
    </row>
    <row r="4151" spans="2:9" x14ac:dyDescent="0.25">
      <c r="B4151" t="s">
        <v>32</v>
      </c>
      <c r="C4151" t="s">
        <v>16</v>
      </c>
      <c r="D4151" t="s">
        <v>28</v>
      </c>
      <c r="E4151" s="1">
        <v>44428</v>
      </c>
      <c r="F4151" s="4">
        <v>2191</v>
      </c>
      <c r="G4151">
        <v>910</v>
      </c>
      <c r="H4151" s="3">
        <f>_xlfn.XLOOKUP(sales[[#This Row],[Product]],products[Product],products[Cost per box])*sales[[#This Row],[Boxes]]</f>
        <v>2511.6</v>
      </c>
      <c r="I4151" s="4">
        <f>sales[[#This Row],[Revenue]]-sales[[#This Row],[Cost]]</f>
        <v>-320.59999999999991</v>
      </c>
    </row>
    <row r="4152" spans="2:9" x14ac:dyDescent="0.25">
      <c r="B4152" t="s">
        <v>34</v>
      </c>
      <c r="C4152" t="s">
        <v>11</v>
      </c>
      <c r="D4152" t="s">
        <v>26</v>
      </c>
      <c r="E4152" s="1">
        <v>44428</v>
      </c>
      <c r="F4152" s="4">
        <v>10003</v>
      </c>
      <c r="G4152">
        <v>307</v>
      </c>
      <c r="H4152" s="3">
        <f>_xlfn.XLOOKUP(sales[[#This Row],[Product]],products[Product],products[Cost per box])*sales[[#This Row],[Boxes]]</f>
        <v>1974.01</v>
      </c>
      <c r="I4152" s="4">
        <f>sales[[#This Row],[Revenue]]-sales[[#This Row],[Cost]]</f>
        <v>8028.99</v>
      </c>
    </row>
    <row r="4153" spans="2:9" x14ac:dyDescent="0.25">
      <c r="B4153" t="s">
        <v>51</v>
      </c>
      <c r="C4153" t="s">
        <v>16</v>
      </c>
      <c r="D4153" t="s">
        <v>31</v>
      </c>
      <c r="E4153" s="1">
        <v>44428</v>
      </c>
      <c r="F4153" s="4">
        <v>2394</v>
      </c>
      <c r="G4153">
        <v>1120</v>
      </c>
      <c r="H4153" s="3">
        <f>_xlfn.XLOOKUP(sales[[#This Row],[Product]],products[Product],products[Cost per box])*sales[[#This Row],[Boxes]]</f>
        <v>6406.4</v>
      </c>
      <c r="I4153" s="4">
        <f>sales[[#This Row],[Revenue]]-sales[[#This Row],[Cost]]</f>
        <v>-4012.3999999999996</v>
      </c>
    </row>
    <row r="4154" spans="2:9" x14ac:dyDescent="0.25">
      <c r="B4154" t="s">
        <v>40</v>
      </c>
      <c r="C4154" t="s">
        <v>9</v>
      </c>
      <c r="D4154" t="s">
        <v>47</v>
      </c>
      <c r="E4154" s="1">
        <v>44428</v>
      </c>
      <c r="F4154" s="4">
        <v>4193</v>
      </c>
      <c r="G4154">
        <v>107</v>
      </c>
      <c r="H4154" s="3">
        <f>_xlfn.XLOOKUP(sales[[#This Row],[Product]],products[Product],products[Cost per box])*sales[[#This Row],[Boxes]]</f>
        <v>562.81999999999994</v>
      </c>
      <c r="I4154" s="4">
        <f>sales[[#This Row],[Revenue]]-sales[[#This Row],[Cost]]</f>
        <v>3630.1800000000003</v>
      </c>
    </row>
    <row r="4155" spans="2:9" x14ac:dyDescent="0.25">
      <c r="B4155" t="s">
        <v>5</v>
      </c>
      <c r="C4155" t="s">
        <v>9</v>
      </c>
      <c r="D4155" t="s">
        <v>48</v>
      </c>
      <c r="E4155" s="1">
        <v>44428</v>
      </c>
      <c r="F4155" s="4">
        <v>7168</v>
      </c>
      <c r="G4155">
        <v>307</v>
      </c>
      <c r="H4155" s="3">
        <f>_xlfn.XLOOKUP(sales[[#This Row],[Product]],products[Product],products[Cost per box])*sales[[#This Row],[Boxes]]</f>
        <v>2296.36</v>
      </c>
      <c r="I4155" s="4">
        <f>sales[[#This Row],[Revenue]]-sales[[#This Row],[Cost]]</f>
        <v>4871.6399999999994</v>
      </c>
    </row>
    <row r="4156" spans="2:9" x14ac:dyDescent="0.25">
      <c r="B4156" t="s">
        <v>39</v>
      </c>
      <c r="C4156" t="s">
        <v>16</v>
      </c>
      <c r="D4156" t="s">
        <v>14</v>
      </c>
      <c r="E4156" s="1">
        <v>44428</v>
      </c>
      <c r="F4156" s="4">
        <v>3164</v>
      </c>
      <c r="G4156">
        <v>770</v>
      </c>
      <c r="H4156" s="3">
        <f>_xlfn.XLOOKUP(sales[[#This Row],[Product]],products[Product],products[Cost per box])*sales[[#This Row],[Boxes]]</f>
        <v>4858.7</v>
      </c>
      <c r="I4156" s="4">
        <f>sales[[#This Row],[Revenue]]-sales[[#This Row],[Cost]]</f>
        <v>-1694.6999999999998</v>
      </c>
    </row>
    <row r="4157" spans="2:9" x14ac:dyDescent="0.25">
      <c r="B4157" t="s">
        <v>33</v>
      </c>
      <c r="C4157" t="s">
        <v>6</v>
      </c>
      <c r="D4157" t="s">
        <v>14</v>
      </c>
      <c r="E4157" s="1">
        <v>44428</v>
      </c>
      <c r="F4157" s="4">
        <v>3654</v>
      </c>
      <c r="G4157">
        <v>41</v>
      </c>
      <c r="H4157" s="3">
        <f>_xlfn.XLOOKUP(sales[[#This Row],[Product]],products[Product],products[Cost per box])*sales[[#This Row],[Boxes]]</f>
        <v>258.70999999999998</v>
      </c>
      <c r="I4157" s="4">
        <f>sales[[#This Row],[Revenue]]-sales[[#This Row],[Cost]]</f>
        <v>3395.29</v>
      </c>
    </row>
    <row r="4158" spans="2:9" x14ac:dyDescent="0.25">
      <c r="B4158" t="s">
        <v>40</v>
      </c>
      <c r="C4158" t="s">
        <v>27</v>
      </c>
      <c r="D4158" t="s">
        <v>52</v>
      </c>
      <c r="E4158" s="1">
        <v>44428</v>
      </c>
      <c r="F4158" s="4">
        <v>1176</v>
      </c>
      <c r="G4158">
        <v>281</v>
      </c>
      <c r="H4158" s="3">
        <f>_xlfn.XLOOKUP(sales[[#This Row],[Product]],products[Product],products[Cost per box])*sales[[#This Row],[Boxes]]</f>
        <v>932.92</v>
      </c>
      <c r="I4158" s="4">
        <f>sales[[#This Row],[Revenue]]-sales[[#This Row],[Cost]]</f>
        <v>243.08000000000004</v>
      </c>
    </row>
    <row r="4159" spans="2:9" x14ac:dyDescent="0.25">
      <c r="B4159" t="s">
        <v>34</v>
      </c>
      <c r="C4159" t="s">
        <v>16</v>
      </c>
      <c r="D4159" t="s">
        <v>42</v>
      </c>
      <c r="E4159" s="1">
        <v>44428</v>
      </c>
      <c r="F4159" s="4">
        <v>9317</v>
      </c>
      <c r="G4159">
        <v>347</v>
      </c>
      <c r="H4159" s="3">
        <f>_xlfn.XLOOKUP(sales[[#This Row],[Product]],products[Product],products[Cost per box])*sales[[#This Row],[Boxes]]</f>
        <v>1644.78</v>
      </c>
      <c r="I4159" s="4">
        <f>sales[[#This Row],[Revenue]]-sales[[#This Row],[Cost]]</f>
        <v>7672.22</v>
      </c>
    </row>
    <row r="4160" spans="2:9" x14ac:dyDescent="0.25">
      <c r="B4160" t="s">
        <v>49</v>
      </c>
      <c r="C4160" t="s">
        <v>27</v>
      </c>
      <c r="D4160" t="s">
        <v>30</v>
      </c>
      <c r="E4160" s="1">
        <v>44428</v>
      </c>
      <c r="F4160" s="4">
        <v>6188</v>
      </c>
      <c r="G4160">
        <v>263</v>
      </c>
      <c r="H4160" s="3">
        <f>_xlfn.XLOOKUP(sales[[#This Row],[Product]],products[Product],products[Cost per box])*sales[[#This Row],[Boxes]]</f>
        <v>967.84</v>
      </c>
      <c r="I4160" s="4">
        <f>sales[[#This Row],[Revenue]]-sales[[#This Row],[Cost]]</f>
        <v>5220.16</v>
      </c>
    </row>
    <row r="4161" spans="2:9" x14ac:dyDescent="0.25">
      <c r="B4161" t="s">
        <v>29</v>
      </c>
      <c r="C4161" t="s">
        <v>6</v>
      </c>
      <c r="D4161" t="s">
        <v>47</v>
      </c>
      <c r="E4161" s="1">
        <v>44428</v>
      </c>
      <c r="F4161" s="4">
        <v>644</v>
      </c>
      <c r="G4161">
        <v>270</v>
      </c>
      <c r="H4161" s="3">
        <f>_xlfn.XLOOKUP(sales[[#This Row],[Product]],products[Product],products[Cost per box])*sales[[#This Row],[Boxes]]</f>
        <v>1420.2</v>
      </c>
      <c r="I4161" s="4">
        <f>sales[[#This Row],[Revenue]]-sales[[#This Row],[Cost]]</f>
        <v>-776.2</v>
      </c>
    </row>
    <row r="4162" spans="2:9" x14ac:dyDescent="0.25">
      <c r="B4162" t="s">
        <v>49</v>
      </c>
      <c r="C4162" t="s">
        <v>9</v>
      </c>
      <c r="D4162" t="s">
        <v>44</v>
      </c>
      <c r="E4162" s="1">
        <v>44428</v>
      </c>
      <c r="F4162" s="4">
        <v>1239</v>
      </c>
      <c r="G4162">
        <v>282</v>
      </c>
      <c r="H4162" s="3">
        <f>_xlfn.XLOOKUP(sales[[#This Row],[Product]],products[Product],products[Cost per box])*sales[[#This Row],[Boxes]]</f>
        <v>2698.7400000000002</v>
      </c>
      <c r="I4162" s="4">
        <f>sales[[#This Row],[Revenue]]-sales[[#This Row],[Cost]]</f>
        <v>-1459.7400000000002</v>
      </c>
    </row>
    <row r="4163" spans="2:9" x14ac:dyDescent="0.25">
      <c r="B4163" t="s">
        <v>18</v>
      </c>
      <c r="C4163" t="s">
        <v>27</v>
      </c>
      <c r="D4163" t="s">
        <v>36</v>
      </c>
      <c r="E4163" s="1">
        <v>44428</v>
      </c>
      <c r="F4163" s="4">
        <v>5586</v>
      </c>
      <c r="G4163">
        <v>590</v>
      </c>
      <c r="H4163" s="3">
        <f>_xlfn.XLOOKUP(sales[[#This Row],[Product]],products[Product],products[Cost per box])*sales[[#This Row],[Boxes]]</f>
        <v>2973.6</v>
      </c>
      <c r="I4163" s="4">
        <f>sales[[#This Row],[Revenue]]-sales[[#This Row],[Cost]]</f>
        <v>2612.4</v>
      </c>
    </row>
    <row r="4164" spans="2:9" x14ac:dyDescent="0.25">
      <c r="B4164" t="s">
        <v>25</v>
      </c>
      <c r="C4164" t="s">
        <v>16</v>
      </c>
      <c r="D4164" t="s">
        <v>48</v>
      </c>
      <c r="E4164" s="1">
        <v>44428</v>
      </c>
      <c r="F4164" s="4">
        <v>2674</v>
      </c>
      <c r="G4164">
        <v>104</v>
      </c>
      <c r="H4164" s="3">
        <f>_xlfn.XLOOKUP(sales[[#This Row],[Product]],products[Product],products[Cost per box])*sales[[#This Row],[Boxes]]</f>
        <v>777.92000000000007</v>
      </c>
      <c r="I4164" s="4">
        <f>sales[[#This Row],[Revenue]]-sales[[#This Row],[Cost]]</f>
        <v>1896.08</v>
      </c>
    </row>
    <row r="4165" spans="2:9" x14ac:dyDescent="0.25">
      <c r="B4165" t="s">
        <v>39</v>
      </c>
      <c r="C4165" t="s">
        <v>11</v>
      </c>
      <c r="D4165" t="s">
        <v>14</v>
      </c>
      <c r="E4165" s="1">
        <v>44428</v>
      </c>
      <c r="F4165" s="4">
        <v>3787</v>
      </c>
      <c r="G4165">
        <v>275</v>
      </c>
      <c r="H4165" s="3">
        <f>_xlfn.XLOOKUP(sales[[#This Row],[Product]],products[Product],products[Cost per box])*sales[[#This Row],[Boxes]]</f>
        <v>1735.25</v>
      </c>
      <c r="I4165" s="4">
        <f>sales[[#This Row],[Revenue]]-sales[[#This Row],[Cost]]</f>
        <v>2051.75</v>
      </c>
    </row>
    <row r="4166" spans="2:9" x14ac:dyDescent="0.25">
      <c r="B4166" t="s">
        <v>8</v>
      </c>
      <c r="C4166" t="s">
        <v>6</v>
      </c>
      <c r="D4166" t="s">
        <v>48</v>
      </c>
      <c r="E4166" s="1">
        <v>44428</v>
      </c>
      <c r="F4166" s="4">
        <v>2135</v>
      </c>
      <c r="G4166">
        <v>48</v>
      </c>
      <c r="H4166" s="3">
        <f>_xlfn.XLOOKUP(sales[[#This Row],[Product]],products[Product],products[Cost per box])*sales[[#This Row],[Boxes]]</f>
        <v>359.04</v>
      </c>
      <c r="I4166" s="4">
        <f>sales[[#This Row],[Revenue]]-sales[[#This Row],[Cost]]</f>
        <v>1775.96</v>
      </c>
    </row>
    <row r="4167" spans="2:9" x14ac:dyDescent="0.25">
      <c r="B4167" t="s">
        <v>46</v>
      </c>
      <c r="C4167" t="s">
        <v>21</v>
      </c>
      <c r="D4167" t="s">
        <v>43</v>
      </c>
      <c r="E4167" s="1">
        <v>44428</v>
      </c>
      <c r="F4167" s="4">
        <v>658</v>
      </c>
      <c r="G4167">
        <v>15</v>
      </c>
      <c r="H4167" s="3">
        <f>_xlfn.XLOOKUP(sales[[#This Row],[Product]],products[Product],products[Cost per box])*sales[[#This Row],[Boxes]]</f>
        <v>57.75</v>
      </c>
      <c r="I4167" s="4">
        <f>sales[[#This Row],[Revenue]]-sales[[#This Row],[Cost]]</f>
        <v>600.25</v>
      </c>
    </row>
    <row r="4168" spans="2:9" x14ac:dyDescent="0.25">
      <c r="B4168" t="s">
        <v>29</v>
      </c>
      <c r="C4168" t="s">
        <v>27</v>
      </c>
      <c r="D4168" t="s">
        <v>31</v>
      </c>
      <c r="E4168" s="1">
        <v>44428</v>
      </c>
      <c r="F4168" s="4">
        <v>5334</v>
      </c>
      <c r="G4168">
        <v>428</v>
      </c>
      <c r="H4168" s="3">
        <f>_xlfn.XLOOKUP(sales[[#This Row],[Product]],products[Product],products[Cost per box])*sales[[#This Row],[Boxes]]</f>
        <v>2448.16</v>
      </c>
      <c r="I4168" s="4">
        <f>sales[[#This Row],[Revenue]]-sales[[#This Row],[Cost]]</f>
        <v>2885.84</v>
      </c>
    </row>
    <row r="4169" spans="2:9" x14ac:dyDescent="0.25">
      <c r="B4169" t="s">
        <v>37</v>
      </c>
      <c r="C4169" t="s">
        <v>16</v>
      </c>
      <c r="D4169" t="s">
        <v>35</v>
      </c>
      <c r="E4169" s="1">
        <v>44428</v>
      </c>
      <c r="F4169" s="4">
        <v>4585</v>
      </c>
      <c r="G4169">
        <v>310</v>
      </c>
      <c r="H4169" s="3">
        <f>_xlfn.XLOOKUP(sales[[#This Row],[Product]],products[Product],products[Cost per box])*sales[[#This Row],[Boxes]]</f>
        <v>821.5</v>
      </c>
      <c r="I4169" s="4">
        <f>sales[[#This Row],[Revenue]]-sales[[#This Row],[Cost]]</f>
        <v>3763.5</v>
      </c>
    </row>
    <row r="4170" spans="2:9" x14ac:dyDescent="0.25">
      <c r="B4170" t="s">
        <v>5</v>
      </c>
      <c r="C4170" t="s">
        <v>21</v>
      </c>
      <c r="D4170" t="s">
        <v>30</v>
      </c>
      <c r="E4170" s="1">
        <v>44431</v>
      </c>
      <c r="F4170" s="4">
        <v>4900</v>
      </c>
      <c r="G4170">
        <v>700</v>
      </c>
      <c r="H4170" s="3">
        <f>_xlfn.XLOOKUP(sales[[#This Row],[Product]],products[Product],products[Cost per box])*sales[[#This Row],[Boxes]]</f>
        <v>2576</v>
      </c>
      <c r="I4170" s="4">
        <f>sales[[#This Row],[Revenue]]-sales[[#This Row],[Cost]]</f>
        <v>2324</v>
      </c>
    </row>
    <row r="4171" spans="2:9" x14ac:dyDescent="0.25">
      <c r="B4171" t="s">
        <v>25</v>
      </c>
      <c r="C4171" t="s">
        <v>9</v>
      </c>
      <c r="D4171" t="s">
        <v>48</v>
      </c>
      <c r="E4171" s="1">
        <v>44431</v>
      </c>
      <c r="F4171" s="4">
        <v>6391</v>
      </c>
      <c r="G4171">
        <v>87</v>
      </c>
      <c r="H4171" s="3">
        <f>_xlfn.XLOOKUP(sales[[#This Row],[Product]],products[Product],products[Cost per box])*sales[[#This Row],[Boxes]]</f>
        <v>650.76</v>
      </c>
      <c r="I4171" s="4">
        <f>sales[[#This Row],[Revenue]]-sales[[#This Row],[Cost]]</f>
        <v>5740.24</v>
      </c>
    </row>
    <row r="4172" spans="2:9" x14ac:dyDescent="0.25">
      <c r="B4172" t="s">
        <v>20</v>
      </c>
      <c r="C4172" t="s">
        <v>11</v>
      </c>
      <c r="D4172" t="s">
        <v>22</v>
      </c>
      <c r="E4172" s="1">
        <v>44431</v>
      </c>
      <c r="F4172" s="4">
        <v>5341</v>
      </c>
      <c r="G4172">
        <v>212</v>
      </c>
      <c r="H4172" s="3">
        <f>_xlfn.XLOOKUP(sales[[#This Row],[Product]],products[Product],products[Cost per box])*sales[[#This Row],[Boxes]]</f>
        <v>1742.64</v>
      </c>
      <c r="I4172" s="4">
        <f>sales[[#This Row],[Revenue]]-sales[[#This Row],[Cost]]</f>
        <v>3598.3599999999997</v>
      </c>
    </row>
    <row r="4173" spans="2:9" x14ac:dyDescent="0.25">
      <c r="B4173" t="s">
        <v>23</v>
      </c>
      <c r="C4173" t="s">
        <v>9</v>
      </c>
      <c r="D4173" t="s">
        <v>12</v>
      </c>
      <c r="E4173" s="1">
        <v>44431</v>
      </c>
      <c r="F4173" s="4">
        <v>9569</v>
      </c>
      <c r="G4173">
        <v>101</v>
      </c>
      <c r="H4173" s="3">
        <f>_xlfn.XLOOKUP(sales[[#This Row],[Product]],products[Product],products[Cost per box])*sales[[#This Row],[Boxes]]</f>
        <v>851.43</v>
      </c>
      <c r="I4173" s="4">
        <f>sales[[#This Row],[Revenue]]-sales[[#This Row],[Cost]]</f>
        <v>8717.57</v>
      </c>
    </row>
    <row r="4174" spans="2:9" x14ac:dyDescent="0.25">
      <c r="B4174" t="s">
        <v>32</v>
      </c>
      <c r="C4174" t="s">
        <v>21</v>
      </c>
      <c r="D4174" t="s">
        <v>42</v>
      </c>
      <c r="E4174" s="1">
        <v>44431</v>
      </c>
      <c r="F4174" s="4">
        <v>875</v>
      </c>
      <c r="G4174">
        <v>259</v>
      </c>
      <c r="H4174" s="3">
        <f>_xlfn.XLOOKUP(sales[[#This Row],[Product]],products[Product],products[Cost per box])*sales[[#This Row],[Boxes]]</f>
        <v>1227.6600000000001</v>
      </c>
      <c r="I4174" s="4">
        <f>sales[[#This Row],[Revenue]]-sales[[#This Row],[Cost]]</f>
        <v>-352.66000000000008</v>
      </c>
    </row>
    <row r="4175" spans="2:9" x14ac:dyDescent="0.25">
      <c r="B4175" t="s">
        <v>10</v>
      </c>
      <c r="C4175" t="s">
        <v>9</v>
      </c>
      <c r="D4175" t="s">
        <v>42</v>
      </c>
      <c r="E4175" s="1">
        <v>44431</v>
      </c>
      <c r="F4175" s="4">
        <v>7490</v>
      </c>
      <c r="G4175">
        <v>700</v>
      </c>
      <c r="H4175" s="3">
        <f>_xlfn.XLOOKUP(sales[[#This Row],[Product]],products[Product],products[Cost per box])*sales[[#This Row],[Boxes]]</f>
        <v>3318</v>
      </c>
      <c r="I4175" s="4">
        <f>sales[[#This Row],[Revenue]]-sales[[#This Row],[Cost]]</f>
        <v>4172</v>
      </c>
    </row>
    <row r="4176" spans="2:9" x14ac:dyDescent="0.25">
      <c r="B4176" t="s">
        <v>49</v>
      </c>
      <c r="C4176" t="s">
        <v>11</v>
      </c>
      <c r="D4176" t="s">
        <v>22</v>
      </c>
      <c r="E4176" s="1">
        <v>44431</v>
      </c>
      <c r="F4176" s="4">
        <v>1330</v>
      </c>
      <c r="G4176">
        <v>151</v>
      </c>
      <c r="H4176" s="3">
        <f>_xlfn.XLOOKUP(sales[[#This Row],[Product]],products[Product],products[Cost per box])*sales[[#This Row],[Boxes]]</f>
        <v>1241.22</v>
      </c>
      <c r="I4176" s="4">
        <f>sales[[#This Row],[Revenue]]-sales[[#This Row],[Cost]]</f>
        <v>88.779999999999973</v>
      </c>
    </row>
    <row r="4177" spans="2:9" x14ac:dyDescent="0.25">
      <c r="B4177" t="s">
        <v>10</v>
      </c>
      <c r="C4177" t="s">
        <v>6</v>
      </c>
      <c r="D4177" t="s">
        <v>28</v>
      </c>
      <c r="E4177" s="1">
        <v>44431</v>
      </c>
      <c r="F4177" s="4">
        <v>8218</v>
      </c>
      <c r="G4177">
        <v>88</v>
      </c>
      <c r="H4177" s="3">
        <f>_xlfn.XLOOKUP(sales[[#This Row],[Product]],products[Product],products[Cost per box])*sales[[#This Row],[Boxes]]</f>
        <v>242.88</v>
      </c>
      <c r="I4177" s="4">
        <f>sales[[#This Row],[Revenue]]-sales[[#This Row],[Cost]]</f>
        <v>7975.12</v>
      </c>
    </row>
    <row r="4178" spans="2:9" x14ac:dyDescent="0.25">
      <c r="B4178" t="s">
        <v>33</v>
      </c>
      <c r="C4178" t="s">
        <v>16</v>
      </c>
      <c r="D4178" t="s">
        <v>38</v>
      </c>
      <c r="E4178" s="1">
        <v>44431</v>
      </c>
      <c r="F4178" s="4">
        <v>3409</v>
      </c>
      <c r="G4178">
        <v>147</v>
      </c>
      <c r="H4178" s="3">
        <f>_xlfn.XLOOKUP(sales[[#This Row],[Product]],products[Product],products[Cost per box])*sales[[#This Row],[Boxes]]</f>
        <v>1461.1799999999998</v>
      </c>
      <c r="I4178" s="4">
        <f>sales[[#This Row],[Revenue]]-sales[[#This Row],[Cost]]</f>
        <v>1947.8200000000002</v>
      </c>
    </row>
    <row r="4179" spans="2:9" x14ac:dyDescent="0.25">
      <c r="B4179" t="s">
        <v>51</v>
      </c>
      <c r="C4179" t="s">
        <v>11</v>
      </c>
      <c r="D4179" t="s">
        <v>42</v>
      </c>
      <c r="E4179" s="1">
        <v>44431</v>
      </c>
      <c r="F4179" s="4">
        <v>847</v>
      </c>
      <c r="G4179">
        <v>189</v>
      </c>
      <c r="H4179" s="3">
        <f>_xlfn.XLOOKUP(sales[[#This Row],[Product]],products[Product],products[Cost per box])*sales[[#This Row],[Boxes]]</f>
        <v>895.86</v>
      </c>
      <c r="I4179" s="4">
        <f>sales[[#This Row],[Revenue]]-sales[[#This Row],[Cost]]</f>
        <v>-48.860000000000014</v>
      </c>
    </row>
    <row r="4180" spans="2:9" x14ac:dyDescent="0.25">
      <c r="B4180" t="s">
        <v>18</v>
      </c>
      <c r="C4180" t="s">
        <v>11</v>
      </c>
      <c r="D4180" t="s">
        <v>17</v>
      </c>
      <c r="E4180" s="1">
        <v>44431</v>
      </c>
      <c r="F4180" s="4">
        <v>13965</v>
      </c>
      <c r="G4180">
        <v>112</v>
      </c>
      <c r="H4180" s="3">
        <f>_xlfn.XLOOKUP(sales[[#This Row],[Product]],products[Product],products[Cost per box])*sales[[#This Row],[Boxes]]</f>
        <v>761.6</v>
      </c>
      <c r="I4180" s="4">
        <f>sales[[#This Row],[Revenue]]-sales[[#This Row],[Cost]]</f>
        <v>13203.4</v>
      </c>
    </row>
    <row r="4181" spans="2:9" x14ac:dyDescent="0.25">
      <c r="B4181" t="s">
        <v>10</v>
      </c>
      <c r="C4181" t="s">
        <v>11</v>
      </c>
      <c r="D4181" t="s">
        <v>44</v>
      </c>
      <c r="E4181" s="1">
        <v>44431</v>
      </c>
      <c r="F4181" s="4">
        <v>6867</v>
      </c>
      <c r="G4181">
        <v>88</v>
      </c>
      <c r="H4181" s="3">
        <f>_xlfn.XLOOKUP(sales[[#This Row],[Product]],products[Product],products[Cost per box])*sales[[#This Row],[Boxes]]</f>
        <v>842.16000000000008</v>
      </c>
      <c r="I4181" s="4">
        <f>sales[[#This Row],[Revenue]]-sales[[#This Row],[Cost]]</f>
        <v>6024.84</v>
      </c>
    </row>
    <row r="4182" spans="2:9" x14ac:dyDescent="0.25">
      <c r="B4182" t="s">
        <v>46</v>
      </c>
      <c r="C4182" t="s">
        <v>27</v>
      </c>
      <c r="D4182" t="s">
        <v>7</v>
      </c>
      <c r="E4182" s="1">
        <v>44431</v>
      </c>
      <c r="F4182" s="4">
        <v>2968</v>
      </c>
      <c r="G4182">
        <v>198</v>
      </c>
      <c r="H4182" s="3">
        <f>_xlfn.XLOOKUP(sales[[#This Row],[Product]],products[Product],products[Cost per box])*sales[[#This Row],[Boxes]]</f>
        <v>1019.7</v>
      </c>
      <c r="I4182" s="4">
        <f>sales[[#This Row],[Revenue]]-sales[[#This Row],[Cost]]</f>
        <v>1948.3</v>
      </c>
    </row>
    <row r="4183" spans="2:9" x14ac:dyDescent="0.25">
      <c r="B4183" t="s">
        <v>10</v>
      </c>
      <c r="C4183" t="s">
        <v>11</v>
      </c>
      <c r="D4183" t="s">
        <v>42</v>
      </c>
      <c r="E4183" s="1">
        <v>44431</v>
      </c>
      <c r="F4183" s="4">
        <v>3122</v>
      </c>
      <c r="G4183">
        <v>285</v>
      </c>
      <c r="H4183" s="3">
        <f>_xlfn.XLOOKUP(sales[[#This Row],[Product]],products[Product],products[Cost per box])*sales[[#This Row],[Boxes]]</f>
        <v>1350.9</v>
      </c>
      <c r="I4183" s="4">
        <f>sales[[#This Row],[Revenue]]-sales[[#This Row],[Cost]]</f>
        <v>1771.1</v>
      </c>
    </row>
    <row r="4184" spans="2:9" x14ac:dyDescent="0.25">
      <c r="B4184" t="s">
        <v>37</v>
      </c>
      <c r="C4184" t="s">
        <v>9</v>
      </c>
      <c r="D4184" t="s">
        <v>28</v>
      </c>
      <c r="E4184" s="1">
        <v>44431</v>
      </c>
      <c r="F4184" s="4">
        <v>3171</v>
      </c>
      <c r="G4184">
        <v>350</v>
      </c>
      <c r="H4184" s="3">
        <f>_xlfn.XLOOKUP(sales[[#This Row],[Product]],products[Product],products[Cost per box])*sales[[#This Row],[Boxes]]</f>
        <v>965.99999999999989</v>
      </c>
      <c r="I4184" s="4">
        <f>sales[[#This Row],[Revenue]]-sales[[#This Row],[Cost]]</f>
        <v>2205</v>
      </c>
    </row>
    <row r="4185" spans="2:9" x14ac:dyDescent="0.25">
      <c r="B4185" t="s">
        <v>10</v>
      </c>
      <c r="C4185" t="s">
        <v>27</v>
      </c>
      <c r="D4185" t="s">
        <v>35</v>
      </c>
      <c r="E4185" s="1">
        <v>44431</v>
      </c>
      <c r="F4185" s="4">
        <v>1211</v>
      </c>
      <c r="G4185">
        <v>268</v>
      </c>
      <c r="H4185" s="3">
        <f>_xlfn.XLOOKUP(sales[[#This Row],[Product]],products[Product],products[Cost per box])*sales[[#This Row],[Boxes]]</f>
        <v>710.19999999999993</v>
      </c>
      <c r="I4185" s="4">
        <f>sales[[#This Row],[Revenue]]-sales[[#This Row],[Cost]]</f>
        <v>500.80000000000007</v>
      </c>
    </row>
    <row r="4186" spans="2:9" x14ac:dyDescent="0.25">
      <c r="B4186" t="s">
        <v>41</v>
      </c>
      <c r="C4186" t="s">
        <v>27</v>
      </c>
      <c r="D4186" t="s">
        <v>31</v>
      </c>
      <c r="E4186" s="1">
        <v>44431</v>
      </c>
      <c r="F4186" s="4">
        <v>2492</v>
      </c>
      <c r="G4186">
        <v>154</v>
      </c>
      <c r="H4186" s="3">
        <f>_xlfn.XLOOKUP(sales[[#This Row],[Product]],products[Product],products[Cost per box])*sales[[#This Row],[Boxes]]</f>
        <v>880.88</v>
      </c>
      <c r="I4186" s="4">
        <f>sales[[#This Row],[Revenue]]-sales[[#This Row],[Cost]]</f>
        <v>1611.12</v>
      </c>
    </row>
    <row r="4187" spans="2:9" x14ac:dyDescent="0.25">
      <c r="B4187" t="s">
        <v>18</v>
      </c>
      <c r="C4187" t="s">
        <v>21</v>
      </c>
      <c r="D4187" t="s">
        <v>28</v>
      </c>
      <c r="E4187" s="1">
        <v>44431</v>
      </c>
      <c r="F4187" s="4">
        <v>357</v>
      </c>
      <c r="G4187">
        <v>770</v>
      </c>
      <c r="H4187" s="3">
        <f>_xlfn.XLOOKUP(sales[[#This Row],[Product]],products[Product],products[Cost per box])*sales[[#This Row],[Boxes]]</f>
        <v>2125.1999999999998</v>
      </c>
      <c r="I4187" s="4">
        <f>sales[[#This Row],[Revenue]]-sales[[#This Row],[Cost]]</f>
        <v>-1768.1999999999998</v>
      </c>
    </row>
    <row r="4188" spans="2:9" x14ac:dyDescent="0.25">
      <c r="B4188" t="s">
        <v>25</v>
      </c>
      <c r="C4188" t="s">
        <v>16</v>
      </c>
      <c r="D4188" t="s">
        <v>17</v>
      </c>
      <c r="E4188" s="1">
        <v>44431</v>
      </c>
      <c r="F4188" s="4">
        <v>4732</v>
      </c>
      <c r="G4188">
        <v>168</v>
      </c>
      <c r="H4188" s="3">
        <f>_xlfn.XLOOKUP(sales[[#This Row],[Product]],products[Product],products[Cost per box])*sales[[#This Row],[Boxes]]</f>
        <v>1142.3999999999999</v>
      </c>
      <c r="I4188" s="4">
        <f>sales[[#This Row],[Revenue]]-sales[[#This Row],[Cost]]</f>
        <v>3589.6000000000004</v>
      </c>
    </row>
    <row r="4189" spans="2:9" x14ac:dyDescent="0.25">
      <c r="B4189" t="s">
        <v>15</v>
      </c>
      <c r="C4189" t="s">
        <v>27</v>
      </c>
      <c r="D4189" t="s">
        <v>36</v>
      </c>
      <c r="E4189" s="1">
        <v>44431</v>
      </c>
      <c r="F4189" s="4">
        <v>7609</v>
      </c>
      <c r="G4189">
        <v>437</v>
      </c>
      <c r="H4189" s="3">
        <f>_xlfn.XLOOKUP(sales[[#This Row],[Product]],products[Product],products[Cost per box])*sales[[#This Row],[Boxes]]</f>
        <v>2202.48</v>
      </c>
      <c r="I4189" s="4">
        <f>sales[[#This Row],[Revenue]]-sales[[#This Row],[Cost]]</f>
        <v>5406.52</v>
      </c>
    </row>
    <row r="4190" spans="2:9" x14ac:dyDescent="0.25">
      <c r="B4190" t="s">
        <v>18</v>
      </c>
      <c r="C4190" t="s">
        <v>6</v>
      </c>
      <c r="D4190" t="s">
        <v>50</v>
      </c>
      <c r="E4190" s="1">
        <v>44431</v>
      </c>
      <c r="F4190" s="4">
        <v>4123</v>
      </c>
      <c r="G4190">
        <v>226</v>
      </c>
      <c r="H4190" s="3">
        <f>_xlfn.XLOOKUP(sales[[#This Row],[Product]],products[Product],products[Cost per box])*sales[[#This Row],[Boxes]]</f>
        <v>2804.66</v>
      </c>
      <c r="I4190" s="4">
        <f>sales[[#This Row],[Revenue]]-sales[[#This Row],[Cost]]</f>
        <v>1318.3400000000001</v>
      </c>
    </row>
    <row r="4191" spans="2:9" x14ac:dyDescent="0.25">
      <c r="B4191" t="s">
        <v>25</v>
      </c>
      <c r="C4191" t="s">
        <v>11</v>
      </c>
      <c r="D4191" t="s">
        <v>17</v>
      </c>
      <c r="E4191" s="1">
        <v>44431</v>
      </c>
      <c r="F4191" s="4">
        <v>1897</v>
      </c>
      <c r="G4191">
        <v>313</v>
      </c>
      <c r="H4191" s="3">
        <f>_xlfn.XLOOKUP(sales[[#This Row],[Product]],products[Product],products[Cost per box])*sales[[#This Row],[Boxes]]</f>
        <v>2128.4</v>
      </c>
      <c r="I4191" s="4">
        <f>sales[[#This Row],[Revenue]]-sales[[#This Row],[Cost]]</f>
        <v>-231.40000000000009</v>
      </c>
    </row>
    <row r="4192" spans="2:9" x14ac:dyDescent="0.25">
      <c r="B4192" t="s">
        <v>32</v>
      </c>
      <c r="C4192" t="s">
        <v>11</v>
      </c>
      <c r="D4192" t="s">
        <v>48</v>
      </c>
      <c r="E4192" s="1">
        <v>44431</v>
      </c>
      <c r="F4192" s="4">
        <v>3612</v>
      </c>
      <c r="G4192">
        <v>31</v>
      </c>
      <c r="H4192" s="3">
        <f>_xlfn.XLOOKUP(sales[[#This Row],[Product]],products[Product],products[Cost per box])*sales[[#This Row],[Boxes]]</f>
        <v>231.88000000000002</v>
      </c>
      <c r="I4192" s="4">
        <f>sales[[#This Row],[Revenue]]-sales[[#This Row],[Cost]]</f>
        <v>3380.12</v>
      </c>
    </row>
    <row r="4193" spans="2:9" x14ac:dyDescent="0.25">
      <c r="B4193" t="s">
        <v>39</v>
      </c>
      <c r="C4193" t="s">
        <v>21</v>
      </c>
      <c r="D4193" t="s">
        <v>26</v>
      </c>
      <c r="E4193" s="1">
        <v>44431</v>
      </c>
      <c r="F4193" s="4">
        <v>9618</v>
      </c>
      <c r="G4193">
        <v>1</v>
      </c>
      <c r="H4193" s="3">
        <f>_xlfn.XLOOKUP(sales[[#This Row],[Product]],products[Product],products[Cost per box])*sales[[#This Row],[Boxes]]</f>
        <v>6.43</v>
      </c>
      <c r="I4193" s="4">
        <f>sales[[#This Row],[Revenue]]-sales[[#This Row],[Cost]]</f>
        <v>9611.57</v>
      </c>
    </row>
    <row r="4194" spans="2:9" x14ac:dyDescent="0.25">
      <c r="B4194" t="s">
        <v>15</v>
      </c>
      <c r="C4194" t="s">
        <v>9</v>
      </c>
      <c r="D4194" t="s">
        <v>19</v>
      </c>
      <c r="E4194" s="1">
        <v>44431</v>
      </c>
      <c r="F4194" s="4">
        <v>637</v>
      </c>
      <c r="G4194">
        <v>130</v>
      </c>
      <c r="H4194" s="3">
        <f>_xlfn.XLOOKUP(sales[[#This Row],[Product]],products[Product],products[Cost per box])*sales[[#This Row],[Boxes]]</f>
        <v>1329.9</v>
      </c>
      <c r="I4194" s="4">
        <f>sales[[#This Row],[Revenue]]-sales[[#This Row],[Cost]]</f>
        <v>-692.90000000000009</v>
      </c>
    </row>
    <row r="4195" spans="2:9" x14ac:dyDescent="0.25">
      <c r="B4195" t="s">
        <v>29</v>
      </c>
      <c r="C4195" t="s">
        <v>6</v>
      </c>
      <c r="D4195" t="s">
        <v>17</v>
      </c>
      <c r="E4195" s="1">
        <v>44431</v>
      </c>
      <c r="F4195" s="4">
        <v>1106</v>
      </c>
      <c r="G4195">
        <v>142</v>
      </c>
      <c r="H4195" s="3">
        <f>_xlfn.XLOOKUP(sales[[#This Row],[Product]],products[Product],products[Cost per box])*sales[[#This Row],[Boxes]]</f>
        <v>965.6</v>
      </c>
      <c r="I4195" s="4">
        <f>sales[[#This Row],[Revenue]]-sales[[#This Row],[Cost]]</f>
        <v>140.39999999999998</v>
      </c>
    </row>
    <row r="4196" spans="2:9" x14ac:dyDescent="0.25">
      <c r="B4196" t="s">
        <v>15</v>
      </c>
      <c r="C4196" t="s">
        <v>6</v>
      </c>
      <c r="D4196" t="s">
        <v>45</v>
      </c>
      <c r="E4196" s="1">
        <v>44431</v>
      </c>
      <c r="F4196" s="4">
        <v>392</v>
      </c>
      <c r="G4196">
        <v>5</v>
      </c>
      <c r="H4196" s="3">
        <f>_xlfn.XLOOKUP(sales[[#This Row],[Product]],products[Product],products[Cost per box])*sales[[#This Row],[Boxes]]</f>
        <v>38.650000000000006</v>
      </c>
      <c r="I4196" s="4">
        <f>sales[[#This Row],[Revenue]]-sales[[#This Row],[Cost]]</f>
        <v>353.35</v>
      </c>
    </row>
    <row r="4197" spans="2:9" x14ac:dyDescent="0.25">
      <c r="B4197" t="s">
        <v>23</v>
      </c>
      <c r="C4197" t="s">
        <v>27</v>
      </c>
      <c r="D4197" t="s">
        <v>36</v>
      </c>
      <c r="E4197" s="1">
        <v>44431</v>
      </c>
      <c r="F4197" s="4">
        <v>1323</v>
      </c>
      <c r="G4197">
        <v>19</v>
      </c>
      <c r="H4197" s="3">
        <f>_xlfn.XLOOKUP(sales[[#This Row],[Product]],products[Product],products[Cost per box])*sales[[#This Row],[Boxes]]</f>
        <v>95.76</v>
      </c>
      <c r="I4197" s="4">
        <f>sales[[#This Row],[Revenue]]-sales[[#This Row],[Cost]]</f>
        <v>1227.24</v>
      </c>
    </row>
    <row r="4198" spans="2:9" x14ac:dyDescent="0.25">
      <c r="B4198" t="s">
        <v>20</v>
      </c>
      <c r="C4198" t="s">
        <v>16</v>
      </c>
      <c r="D4198" t="s">
        <v>17</v>
      </c>
      <c r="E4198" s="1">
        <v>44431</v>
      </c>
      <c r="F4198" s="4">
        <v>490</v>
      </c>
      <c r="G4198">
        <v>156</v>
      </c>
      <c r="H4198" s="3">
        <f>_xlfn.XLOOKUP(sales[[#This Row],[Product]],products[Product],products[Cost per box])*sales[[#This Row],[Boxes]]</f>
        <v>1060.8</v>
      </c>
      <c r="I4198" s="4">
        <f>sales[[#This Row],[Revenue]]-sales[[#This Row],[Cost]]</f>
        <v>-570.79999999999995</v>
      </c>
    </row>
    <row r="4199" spans="2:9" x14ac:dyDescent="0.25">
      <c r="B4199" t="s">
        <v>37</v>
      </c>
      <c r="C4199" t="s">
        <v>11</v>
      </c>
      <c r="D4199" t="s">
        <v>12</v>
      </c>
      <c r="E4199" s="1">
        <v>44431</v>
      </c>
      <c r="F4199" s="4">
        <v>13258</v>
      </c>
      <c r="G4199">
        <v>189</v>
      </c>
      <c r="H4199" s="3">
        <f>_xlfn.XLOOKUP(sales[[#This Row],[Product]],products[Product],products[Cost per box])*sales[[#This Row],[Boxes]]</f>
        <v>1593.27</v>
      </c>
      <c r="I4199" s="4">
        <f>sales[[#This Row],[Revenue]]-sales[[#This Row],[Cost]]</f>
        <v>11664.73</v>
      </c>
    </row>
    <row r="4200" spans="2:9" x14ac:dyDescent="0.25">
      <c r="B4200" t="s">
        <v>33</v>
      </c>
      <c r="C4200" t="s">
        <v>9</v>
      </c>
      <c r="D4200" t="s">
        <v>22</v>
      </c>
      <c r="E4200" s="1">
        <v>44431</v>
      </c>
      <c r="F4200" s="4">
        <v>4025</v>
      </c>
      <c r="G4200">
        <v>99</v>
      </c>
      <c r="H4200" s="3">
        <f>_xlfn.XLOOKUP(sales[[#This Row],[Product]],products[Product],products[Cost per box])*sales[[#This Row],[Boxes]]</f>
        <v>813.78000000000009</v>
      </c>
      <c r="I4200" s="4">
        <f>sales[[#This Row],[Revenue]]-sales[[#This Row],[Cost]]</f>
        <v>3211.22</v>
      </c>
    </row>
    <row r="4201" spans="2:9" x14ac:dyDescent="0.25">
      <c r="B4201" t="s">
        <v>46</v>
      </c>
      <c r="C4201" t="s">
        <v>27</v>
      </c>
      <c r="D4201" t="s">
        <v>48</v>
      </c>
      <c r="E4201" s="1">
        <v>44431</v>
      </c>
      <c r="F4201" s="4">
        <v>4144</v>
      </c>
      <c r="G4201">
        <v>221</v>
      </c>
      <c r="H4201" s="3">
        <f>_xlfn.XLOOKUP(sales[[#This Row],[Product]],products[Product],products[Cost per box])*sales[[#This Row],[Boxes]]</f>
        <v>1653.0800000000002</v>
      </c>
      <c r="I4201" s="4">
        <f>sales[[#This Row],[Revenue]]-sales[[#This Row],[Cost]]</f>
        <v>2490.92</v>
      </c>
    </row>
    <row r="4202" spans="2:9" x14ac:dyDescent="0.25">
      <c r="B4202" t="s">
        <v>46</v>
      </c>
      <c r="C4202" t="s">
        <v>21</v>
      </c>
      <c r="D4202" t="s">
        <v>19</v>
      </c>
      <c r="E4202" s="1">
        <v>44431</v>
      </c>
      <c r="F4202" s="4">
        <v>2219</v>
      </c>
      <c r="G4202">
        <v>163</v>
      </c>
      <c r="H4202" s="3">
        <f>_xlfn.XLOOKUP(sales[[#This Row],[Product]],products[Product],products[Cost per box])*sales[[#This Row],[Boxes]]</f>
        <v>1667.49</v>
      </c>
      <c r="I4202" s="4">
        <f>sales[[#This Row],[Revenue]]-sales[[#This Row],[Cost]]</f>
        <v>551.51</v>
      </c>
    </row>
    <row r="4203" spans="2:9" x14ac:dyDescent="0.25">
      <c r="B4203" t="s">
        <v>13</v>
      </c>
      <c r="C4203" t="s">
        <v>9</v>
      </c>
      <c r="D4203" t="s">
        <v>47</v>
      </c>
      <c r="E4203" s="1">
        <v>44431</v>
      </c>
      <c r="F4203" s="4">
        <v>3248</v>
      </c>
      <c r="G4203">
        <v>22</v>
      </c>
      <c r="H4203" s="3">
        <f>_xlfn.XLOOKUP(sales[[#This Row],[Product]],products[Product],products[Cost per box])*sales[[#This Row],[Boxes]]</f>
        <v>115.72</v>
      </c>
      <c r="I4203" s="4">
        <f>sales[[#This Row],[Revenue]]-sales[[#This Row],[Cost]]</f>
        <v>3132.28</v>
      </c>
    </row>
    <row r="4204" spans="2:9" x14ac:dyDescent="0.25">
      <c r="B4204" t="s">
        <v>25</v>
      </c>
      <c r="C4204" t="s">
        <v>9</v>
      </c>
      <c r="D4204" t="s">
        <v>42</v>
      </c>
      <c r="E4204" s="1">
        <v>44431</v>
      </c>
      <c r="F4204" s="4">
        <v>9660</v>
      </c>
      <c r="G4204">
        <v>58</v>
      </c>
      <c r="H4204" s="3">
        <f>_xlfn.XLOOKUP(sales[[#This Row],[Product]],products[Product],products[Cost per box])*sales[[#This Row],[Boxes]]</f>
        <v>274.92</v>
      </c>
      <c r="I4204" s="4">
        <f>sales[[#This Row],[Revenue]]-sales[[#This Row],[Cost]]</f>
        <v>9385.08</v>
      </c>
    </row>
    <row r="4205" spans="2:9" x14ac:dyDescent="0.25">
      <c r="B4205" t="s">
        <v>51</v>
      </c>
      <c r="C4205" t="s">
        <v>9</v>
      </c>
      <c r="D4205" t="s">
        <v>30</v>
      </c>
      <c r="E4205" s="1">
        <v>44431</v>
      </c>
      <c r="F4205" s="4">
        <v>1078</v>
      </c>
      <c r="G4205">
        <v>770</v>
      </c>
      <c r="H4205" s="3">
        <f>_xlfn.XLOOKUP(sales[[#This Row],[Product]],products[Product],products[Cost per box])*sales[[#This Row],[Boxes]]</f>
        <v>2833.6</v>
      </c>
      <c r="I4205" s="4">
        <f>sales[[#This Row],[Revenue]]-sales[[#This Row],[Cost]]</f>
        <v>-1755.6</v>
      </c>
    </row>
    <row r="4206" spans="2:9" x14ac:dyDescent="0.25">
      <c r="B4206" t="s">
        <v>13</v>
      </c>
      <c r="C4206" t="s">
        <v>21</v>
      </c>
      <c r="D4206" t="s">
        <v>31</v>
      </c>
      <c r="E4206" s="1">
        <v>44431</v>
      </c>
      <c r="F4206" s="4">
        <v>3248</v>
      </c>
      <c r="G4206">
        <v>210</v>
      </c>
      <c r="H4206" s="3">
        <f>_xlfn.XLOOKUP(sales[[#This Row],[Product]],products[Product],products[Cost per box])*sales[[#This Row],[Boxes]]</f>
        <v>1201.2</v>
      </c>
      <c r="I4206" s="4">
        <f>sales[[#This Row],[Revenue]]-sales[[#This Row],[Cost]]</f>
        <v>2046.8</v>
      </c>
    </row>
    <row r="4207" spans="2:9" x14ac:dyDescent="0.25">
      <c r="B4207" t="s">
        <v>32</v>
      </c>
      <c r="C4207" t="s">
        <v>6</v>
      </c>
      <c r="D4207" t="s">
        <v>24</v>
      </c>
      <c r="E4207" s="1">
        <v>44431</v>
      </c>
      <c r="F4207" s="4">
        <v>4046</v>
      </c>
      <c r="G4207">
        <v>341</v>
      </c>
      <c r="H4207" s="3">
        <f>_xlfn.XLOOKUP(sales[[#This Row],[Product]],products[Product],products[Cost per box])*sales[[#This Row],[Boxes]]</f>
        <v>3583.91</v>
      </c>
      <c r="I4207" s="4">
        <f>sales[[#This Row],[Revenue]]-sales[[#This Row],[Cost]]</f>
        <v>462.09000000000015</v>
      </c>
    </row>
    <row r="4208" spans="2:9" x14ac:dyDescent="0.25">
      <c r="B4208" t="s">
        <v>5</v>
      </c>
      <c r="C4208" t="s">
        <v>11</v>
      </c>
      <c r="D4208" t="s">
        <v>45</v>
      </c>
      <c r="E4208" s="1">
        <v>44431</v>
      </c>
      <c r="F4208" s="4">
        <v>2695</v>
      </c>
      <c r="G4208">
        <v>45</v>
      </c>
      <c r="H4208" s="3">
        <f>_xlfn.XLOOKUP(sales[[#This Row],[Product]],products[Product],products[Cost per box])*sales[[#This Row],[Boxes]]</f>
        <v>347.85</v>
      </c>
      <c r="I4208" s="4">
        <f>sales[[#This Row],[Revenue]]-sales[[#This Row],[Cost]]</f>
        <v>2347.15</v>
      </c>
    </row>
    <row r="4209" spans="2:9" x14ac:dyDescent="0.25">
      <c r="B4209" t="s">
        <v>40</v>
      </c>
      <c r="C4209" t="s">
        <v>27</v>
      </c>
      <c r="D4209" t="s">
        <v>35</v>
      </c>
      <c r="E4209" s="1">
        <v>44431</v>
      </c>
      <c r="F4209" s="4">
        <v>3591</v>
      </c>
      <c r="G4209">
        <v>237</v>
      </c>
      <c r="H4209" s="3">
        <f>_xlfn.XLOOKUP(sales[[#This Row],[Product]],products[Product],products[Cost per box])*sales[[#This Row],[Boxes]]</f>
        <v>628.04999999999995</v>
      </c>
      <c r="I4209" s="4">
        <f>sales[[#This Row],[Revenue]]-sales[[#This Row],[Cost]]</f>
        <v>2962.95</v>
      </c>
    </row>
    <row r="4210" spans="2:9" x14ac:dyDescent="0.25">
      <c r="B4210" t="s">
        <v>46</v>
      </c>
      <c r="C4210" t="s">
        <v>6</v>
      </c>
      <c r="D4210" t="s">
        <v>26</v>
      </c>
      <c r="E4210" s="1">
        <v>44431</v>
      </c>
      <c r="F4210" s="4">
        <v>3073</v>
      </c>
      <c r="G4210">
        <v>279</v>
      </c>
      <c r="H4210" s="3">
        <f>_xlfn.XLOOKUP(sales[[#This Row],[Product]],products[Product],products[Cost per box])*sales[[#This Row],[Boxes]]</f>
        <v>1793.97</v>
      </c>
      <c r="I4210" s="4">
        <f>sales[[#This Row],[Revenue]]-sales[[#This Row],[Cost]]</f>
        <v>1279.03</v>
      </c>
    </row>
    <row r="4211" spans="2:9" x14ac:dyDescent="0.25">
      <c r="B4211" t="s">
        <v>39</v>
      </c>
      <c r="C4211" t="s">
        <v>16</v>
      </c>
      <c r="D4211" t="s">
        <v>47</v>
      </c>
      <c r="E4211" s="1">
        <v>44431</v>
      </c>
      <c r="F4211" s="4">
        <v>2604</v>
      </c>
      <c r="G4211">
        <v>492</v>
      </c>
      <c r="H4211" s="3">
        <f>_xlfn.XLOOKUP(sales[[#This Row],[Product]],products[Product],products[Cost per box])*sales[[#This Row],[Boxes]]</f>
        <v>2587.92</v>
      </c>
      <c r="I4211" s="4">
        <f>sales[[#This Row],[Revenue]]-sales[[#This Row],[Cost]]</f>
        <v>16.079999999999927</v>
      </c>
    </row>
    <row r="4212" spans="2:9" x14ac:dyDescent="0.25">
      <c r="B4212" t="s">
        <v>18</v>
      </c>
      <c r="C4212" t="s">
        <v>6</v>
      </c>
      <c r="D4212" t="s">
        <v>35</v>
      </c>
      <c r="E4212" s="1">
        <v>44431</v>
      </c>
      <c r="F4212" s="4">
        <v>798</v>
      </c>
      <c r="G4212">
        <v>4</v>
      </c>
      <c r="H4212" s="3">
        <f>_xlfn.XLOOKUP(sales[[#This Row],[Product]],products[Product],products[Cost per box])*sales[[#This Row],[Boxes]]</f>
        <v>10.6</v>
      </c>
      <c r="I4212" s="4">
        <f>sales[[#This Row],[Revenue]]-sales[[#This Row],[Cost]]</f>
        <v>787.4</v>
      </c>
    </row>
    <row r="4213" spans="2:9" x14ac:dyDescent="0.25">
      <c r="B4213" t="s">
        <v>51</v>
      </c>
      <c r="C4213" t="s">
        <v>16</v>
      </c>
      <c r="D4213" t="s">
        <v>28</v>
      </c>
      <c r="E4213" s="1">
        <v>44431</v>
      </c>
      <c r="F4213" s="4">
        <v>6517</v>
      </c>
      <c r="G4213">
        <v>252</v>
      </c>
      <c r="H4213" s="3">
        <f>_xlfn.XLOOKUP(sales[[#This Row],[Product]],products[Product],products[Cost per box])*sales[[#This Row],[Boxes]]</f>
        <v>695.52</v>
      </c>
      <c r="I4213" s="4">
        <f>sales[[#This Row],[Revenue]]-sales[[#This Row],[Cost]]</f>
        <v>5821.48</v>
      </c>
    </row>
    <row r="4214" spans="2:9" x14ac:dyDescent="0.25">
      <c r="B4214" t="s">
        <v>25</v>
      </c>
      <c r="C4214" t="s">
        <v>6</v>
      </c>
      <c r="D4214" t="s">
        <v>47</v>
      </c>
      <c r="E4214" s="1">
        <v>44431</v>
      </c>
      <c r="F4214" s="4">
        <v>3220</v>
      </c>
      <c r="G4214">
        <v>11</v>
      </c>
      <c r="H4214" s="3">
        <f>_xlfn.XLOOKUP(sales[[#This Row],[Product]],products[Product],products[Cost per box])*sales[[#This Row],[Boxes]]</f>
        <v>57.86</v>
      </c>
      <c r="I4214" s="4">
        <f>sales[[#This Row],[Revenue]]-sales[[#This Row],[Cost]]</f>
        <v>3162.14</v>
      </c>
    </row>
    <row r="4215" spans="2:9" x14ac:dyDescent="0.25">
      <c r="B4215" t="s">
        <v>5</v>
      </c>
      <c r="C4215" t="s">
        <v>21</v>
      </c>
      <c r="D4215" t="s">
        <v>42</v>
      </c>
      <c r="E4215" s="1">
        <v>44431</v>
      </c>
      <c r="F4215" s="4">
        <v>7931</v>
      </c>
      <c r="G4215">
        <v>175</v>
      </c>
      <c r="H4215" s="3">
        <f>_xlfn.XLOOKUP(sales[[#This Row],[Product]],products[Product],products[Cost per box])*sales[[#This Row],[Boxes]]</f>
        <v>829.5</v>
      </c>
      <c r="I4215" s="4">
        <f>sales[[#This Row],[Revenue]]-sales[[#This Row],[Cost]]</f>
        <v>7101.5</v>
      </c>
    </row>
    <row r="4216" spans="2:9" x14ac:dyDescent="0.25">
      <c r="B4216" t="s">
        <v>15</v>
      </c>
      <c r="C4216" t="s">
        <v>21</v>
      </c>
      <c r="D4216" t="s">
        <v>50</v>
      </c>
      <c r="E4216" s="1">
        <v>44431</v>
      </c>
      <c r="F4216" s="4">
        <v>728</v>
      </c>
      <c r="G4216">
        <v>28</v>
      </c>
      <c r="H4216" s="3">
        <f>_xlfn.XLOOKUP(sales[[#This Row],[Product]],products[Product],products[Cost per box])*sales[[#This Row],[Boxes]]</f>
        <v>347.48</v>
      </c>
      <c r="I4216" s="4">
        <f>sales[[#This Row],[Revenue]]-sales[[#This Row],[Cost]]</f>
        <v>380.52</v>
      </c>
    </row>
    <row r="4217" spans="2:9" x14ac:dyDescent="0.25">
      <c r="B4217" t="s">
        <v>15</v>
      </c>
      <c r="C4217" t="s">
        <v>27</v>
      </c>
      <c r="D4217" t="s">
        <v>31</v>
      </c>
      <c r="E4217" s="1">
        <v>44432</v>
      </c>
      <c r="F4217" s="4">
        <v>4368</v>
      </c>
      <c r="G4217">
        <v>339</v>
      </c>
      <c r="H4217" s="3">
        <f>_xlfn.XLOOKUP(sales[[#This Row],[Product]],products[Product],products[Cost per box])*sales[[#This Row],[Boxes]]</f>
        <v>1939.08</v>
      </c>
      <c r="I4217" s="4">
        <f>sales[[#This Row],[Revenue]]-sales[[#This Row],[Cost]]</f>
        <v>2428.92</v>
      </c>
    </row>
    <row r="4218" spans="2:9" x14ac:dyDescent="0.25">
      <c r="B4218" t="s">
        <v>13</v>
      </c>
      <c r="C4218" t="s">
        <v>11</v>
      </c>
      <c r="D4218" t="s">
        <v>44</v>
      </c>
      <c r="E4218" s="1">
        <v>44432</v>
      </c>
      <c r="F4218" s="4">
        <v>2583</v>
      </c>
      <c r="G4218">
        <v>135</v>
      </c>
      <c r="H4218" s="3">
        <f>_xlfn.XLOOKUP(sales[[#This Row],[Product]],products[Product],products[Cost per box])*sales[[#This Row],[Boxes]]</f>
        <v>1291.95</v>
      </c>
      <c r="I4218" s="4">
        <f>sales[[#This Row],[Revenue]]-sales[[#This Row],[Cost]]</f>
        <v>1291.05</v>
      </c>
    </row>
    <row r="4219" spans="2:9" x14ac:dyDescent="0.25">
      <c r="B4219" t="s">
        <v>8</v>
      </c>
      <c r="C4219" t="s">
        <v>16</v>
      </c>
      <c r="D4219" t="s">
        <v>24</v>
      </c>
      <c r="E4219" s="1">
        <v>44432</v>
      </c>
      <c r="F4219" s="4">
        <v>1113</v>
      </c>
      <c r="G4219">
        <v>348</v>
      </c>
      <c r="H4219" s="3">
        <f>_xlfn.XLOOKUP(sales[[#This Row],[Product]],products[Product],products[Cost per box])*sales[[#This Row],[Boxes]]</f>
        <v>3657.48</v>
      </c>
      <c r="I4219" s="4">
        <f>sales[[#This Row],[Revenue]]-sales[[#This Row],[Cost]]</f>
        <v>-2544.48</v>
      </c>
    </row>
    <row r="4220" spans="2:9" x14ac:dyDescent="0.25">
      <c r="B4220" t="s">
        <v>41</v>
      </c>
      <c r="C4220" t="s">
        <v>16</v>
      </c>
      <c r="D4220" t="s">
        <v>38</v>
      </c>
      <c r="E4220" s="1">
        <v>44432</v>
      </c>
      <c r="F4220" s="4">
        <v>665</v>
      </c>
      <c r="G4220">
        <v>556</v>
      </c>
      <c r="H4220" s="3">
        <f>_xlfn.XLOOKUP(sales[[#This Row],[Product]],products[Product],products[Cost per box])*sales[[#This Row],[Boxes]]</f>
        <v>5526.6399999999994</v>
      </c>
      <c r="I4220" s="4">
        <f>sales[[#This Row],[Revenue]]-sales[[#This Row],[Cost]]</f>
        <v>-4861.6399999999994</v>
      </c>
    </row>
    <row r="4221" spans="2:9" x14ac:dyDescent="0.25">
      <c r="B4221" t="s">
        <v>33</v>
      </c>
      <c r="C4221" t="s">
        <v>9</v>
      </c>
      <c r="D4221" t="s">
        <v>24</v>
      </c>
      <c r="E4221" s="1">
        <v>44432</v>
      </c>
      <c r="F4221" s="4">
        <v>2653</v>
      </c>
      <c r="G4221">
        <v>84</v>
      </c>
      <c r="H4221" s="3">
        <f>_xlfn.XLOOKUP(sales[[#This Row],[Product]],products[Product],products[Cost per box])*sales[[#This Row],[Boxes]]</f>
        <v>882.84</v>
      </c>
      <c r="I4221" s="4">
        <f>sales[[#This Row],[Revenue]]-sales[[#This Row],[Cost]]</f>
        <v>1770.1599999999999</v>
      </c>
    </row>
    <row r="4222" spans="2:9" x14ac:dyDescent="0.25">
      <c r="B4222" t="s">
        <v>20</v>
      </c>
      <c r="C4222" t="s">
        <v>6</v>
      </c>
      <c r="D4222" t="s">
        <v>28</v>
      </c>
      <c r="E4222" s="1">
        <v>44432</v>
      </c>
      <c r="F4222" s="4">
        <v>7910</v>
      </c>
      <c r="G4222">
        <v>576</v>
      </c>
      <c r="H4222" s="3">
        <f>_xlfn.XLOOKUP(sales[[#This Row],[Product]],products[Product],products[Cost per box])*sales[[#This Row],[Boxes]]</f>
        <v>1589.7599999999998</v>
      </c>
      <c r="I4222" s="4">
        <f>sales[[#This Row],[Revenue]]-sales[[#This Row],[Cost]]</f>
        <v>6320.24</v>
      </c>
    </row>
    <row r="4223" spans="2:9" x14ac:dyDescent="0.25">
      <c r="B4223" t="s">
        <v>8</v>
      </c>
      <c r="C4223" t="s">
        <v>21</v>
      </c>
      <c r="D4223" t="s">
        <v>26</v>
      </c>
      <c r="E4223" s="1">
        <v>44432</v>
      </c>
      <c r="F4223" s="4">
        <v>2870</v>
      </c>
      <c r="G4223">
        <v>133</v>
      </c>
      <c r="H4223" s="3">
        <f>_xlfn.XLOOKUP(sales[[#This Row],[Product]],products[Product],products[Cost per box])*sales[[#This Row],[Boxes]]</f>
        <v>855.18999999999994</v>
      </c>
      <c r="I4223" s="4">
        <f>sales[[#This Row],[Revenue]]-sales[[#This Row],[Cost]]</f>
        <v>2014.81</v>
      </c>
    </row>
    <row r="4224" spans="2:9" x14ac:dyDescent="0.25">
      <c r="B4224" t="s">
        <v>39</v>
      </c>
      <c r="C4224" t="s">
        <v>27</v>
      </c>
      <c r="D4224" t="s">
        <v>26</v>
      </c>
      <c r="E4224" s="1">
        <v>44432</v>
      </c>
      <c r="F4224" s="4">
        <v>6237</v>
      </c>
      <c r="G4224">
        <v>518</v>
      </c>
      <c r="H4224" s="3">
        <f>_xlfn.XLOOKUP(sales[[#This Row],[Product]],products[Product],products[Cost per box])*sales[[#This Row],[Boxes]]</f>
        <v>3330.74</v>
      </c>
      <c r="I4224" s="4">
        <f>sales[[#This Row],[Revenue]]-sales[[#This Row],[Cost]]</f>
        <v>2906.26</v>
      </c>
    </row>
    <row r="4225" spans="2:9" x14ac:dyDescent="0.25">
      <c r="B4225" t="s">
        <v>29</v>
      </c>
      <c r="C4225" t="s">
        <v>27</v>
      </c>
      <c r="D4225" t="s">
        <v>28</v>
      </c>
      <c r="E4225" s="1">
        <v>44432</v>
      </c>
      <c r="F4225" s="4">
        <v>2884</v>
      </c>
      <c r="G4225">
        <v>2170</v>
      </c>
      <c r="H4225" s="3">
        <f>_xlfn.XLOOKUP(sales[[#This Row],[Product]],products[Product],products[Cost per box])*sales[[#This Row],[Boxes]]</f>
        <v>5989.2</v>
      </c>
      <c r="I4225" s="4">
        <f>sales[[#This Row],[Revenue]]-sales[[#This Row],[Cost]]</f>
        <v>-3105.2</v>
      </c>
    </row>
    <row r="4226" spans="2:9" x14ac:dyDescent="0.25">
      <c r="B4226" t="s">
        <v>49</v>
      </c>
      <c r="C4226" t="s">
        <v>6</v>
      </c>
      <c r="D4226" t="s">
        <v>30</v>
      </c>
      <c r="E4226" s="1">
        <v>44432</v>
      </c>
      <c r="F4226" s="4">
        <v>6237</v>
      </c>
      <c r="G4226">
        <v>910</v>
      </c>
      <c r="H4226" s="3">
        <f>_xlfn.XLOOKUP(sales[[#This Row],[Product]],products[Product],products[Cost per box])*sales[[#This Row],[Boxes]]</f>
        <v>3348.8</v>
      </c>
      <c r="I4226" s="4">
        <f>sales[[#This Row],[Revenue]]-sales[[#This Row],[Cost]]</f>
        <v>2888.2</v>
      </c>
    </row>
    <row r="4227" spans="2:9" x14ac:dyDescent="0.25">
      <c r="B4227" t="s">
        <v>25</v>
      </c>
      <c r="C4227" t="s">
        <v>27</v>
      </c>
      <c r="D4227" t="s">
        <v>19</v>
      </c>
      <c r="E4227" s="1">
        <v>44432</v>
      </c>
      <c r="F4227" s="4">
        <v>2205</v>
      </c>
      <c r="G4227">
        <v>370</v>
      </c>
      <c r="H4227" s="3">
        <f>_xlfn.XLOOKUP(sales[[#This Row],[Product]],products[Product],products[Cost per box])*sales[[#This Row],[Boxes]]</f>
        <v>3785.1000000000004</v>
      </c>
      <c r="I4227" s="4">
        <f>sales[[#This Row],[Revenue]]-sales[[#This Row],[Cost]]</f>
        <v>-1580.1000000000004</v>
      </c>
    </row>
    <row r="4228" spans="2:9" x14ac:dyDescent="0.25">
      <c r="B4228" t="s">
        <v>37</v>
      </c>
      <c r="C4228" t="s">
        <v>9</v>
      </c>
      <c r="D4228" t="s">
        <v>12</v>
      </c>
      <c r="E4228" s="1">
        <v>44432</v>
      </c>
      <c r="F4228" s="4">
        <v>4221</v>
      </c>
      <c r="G4228">
        <v>292</v>
      </c>
      <c r="H4228" s="3">
        <f>_xlfn.XLOOKUP(sales[[#This Row],[Product]],products[Product],products[Cost per box])*sales[[#This Row],[Boxes]]</f>
        <v>2461.56</v>
      </c>
      <c r="I4228" s="4">
        <f>sales[[#This Row],[Revenue]]-sales[[#This Row],[Cost]]</f>
        <v>1759.44</v>
      </c>
    </row>
    <row r="4229" spans="2:9" x14ac:dyDescent="0.25">
      <c r="B4229" t="s">
        <v>8</v>
      </c>
      <c r="C4229" t="s">
        <v>6</v>
      </c>
      <c r="D4229" t="s">
        <v>30</v>
      </c>
      <c r="E4229" s="1">
        <v>44432</v>
      </c>
      <c r="F4229" s="4">
        <v>1638</v>
      </c>
      <c r="G4229">
        <v>514</v>
      </c>
      <c r="H4229" s="3">
        <f>_xlfn.XLOOKUP(sales[[#This Row],[Product]],products[Product],products[Cost per box])*sales[[#This Row],[Boxes]]</f>
        <v>1891.52</v>
      </c>
      <c r="I4229" s="4">
        <f>sales[[#This Row],[Revenue]]-sales[[#This Row],[Cost]]</f>
        <v>-253.51999999999998</v>
      </c>
    </row>
    <row r="4230" spans="2:9" x14ac:dyDescent="0.25">
      <c r="B4230" t="s">
        <v>51</v>
      </c>
      <c r="C4230" t="s">
        <v>21</v>
      </c>
      <c r="D4230" t="s">
        <v>38</v>
      </c>
      <c r="E4230" s="1">
        <v>44432</v>
      </c>
      <c r="F4230" s="4">
        <v>8701</v>
      </c>
      <c r="G4230">
        <v>15</v>
      </c>
      <c r="H4230" s="3">
        <f>_xlfn.XLOOKUP(sales[[#This Row],[Product]],products[Product],products[Cost per box])*sales[[#This Row],[Boxes]]</f>
        <v>149.1</v>
      </c>
      <c r="I4230" s="4">
        <f>sales[[#This Row],[Revenue]]-sales[[#This Row],[Cost]]</f>
        <v>8551.9</v>
      </c>
    </row>
    <row r="4231" spans="2:9" x14ac:dyDescent="0.25">
      <c r="B4231" t="s">
        <v>32</v>
      </c>
      <c r="C4231" t="s">
        <v>11</v>
      </c>
      <c r="D4231" t="s">
        <v>30</v>
      </c>
      <c r="E4231" s="1">
        <v>44432</v>
      </c>
      <c r="F4231" s="4">
        <v>8519</v>
      </c>
      <c r="G4231">
        <v>770</v>
      </c>
      <c r="H4231" s="3">
        <f>_xlfn.XLOOKUP(sales[[#This Row],[Product]],products[Product],products[Cost per box])*sales[[#This Row],[Boxes]]</f>
        <v>2833.6</v>
      </c>
      <c r="I4231" s="4">
        <f>sales[[#This Row],[Revenue]]-sales[[#This Row],[Cost]]</f>
        <v>5685.4</v>
      </c>
    </row>
    <row r="4232" spans="2:9" x14ac:dyDescent="0.25">
      <c r="B4232" t="s">
        <v>25</v>
      </c>
      <c r="C4232" t="s">
        <v>27</v>
      </c>
      <c r="D4232" t="s">
        <v>26</v>
      </c>
      <c r="E4232" s="1">
        <v>44432</v>
      </c>
      <c r="F4232" s="4">
        <v>4732</v>
      </c>
      <c r="G4232">
        <v>89</v>
      </c>
      <c r="H4232" s="3">
        <f>_xlfn.XLOOKUP(sales[[#This Row],[Product]],products[Product],products[Cost per box])*sales[[#This Row],[Boxes]]</f>
        <v>572.27</v>
      </c>
      <c r="I4232" s="4">
        <f>sales[[#This Row],[Revenue]]-sales[[#This Row],[Cost]]</f>
        <v>4159.7299999999996</v>
      </c>
    </row>
    <row r="4233" spans="2:9" x14ac:dyDescent="0.25">
      <c r="B4233" t="s">
        <v>51</v>
      </c>
      <c r="C4233" t="s">
        <v>27</v>
      </c>
      <c r="D4233" t="s">
        <v>12</v>
      </c>
      <c r="E4233" s="1">
        <v>44432</v>
      </c>
      <c r="F4233" s="4">
        <v>98</v>
      </c>
      <c r="G4233">
        <v>249</v>
      </c>
      <c r="H4233" s="3">
        <f>_xlfn.XLOOKUP(sales[[#This Row],[Product]],products[Product],products[Cost per box])*sales[[#This Row],[Boxes]]</f>
        <v>2099.0699999999997</v>
      </c>
      <c r="I4233" s="4">
        <f>sales[[#This Row],[Revenue]]-sales[[#This Row],[Cost]]</f>
        <v>-2001.0699999999997</v>
      </c>
    </row>
    <row r="4234" spans="2:9" x14ac:dyDescent="0.25">
      <c r="B4234" t="s">
        <v>46</v>
      </c>
      <c r="C4234" t="s">
        <v>21</v>
      </c>
      <c r="D4234" t="s">
        <v>52</v>
      </c>
      <c r="E4234" s="1">
        <v>44432</v>
      </c>
      <c r="F4234" s="4">
        <v>6783</v>
      </c>
      <c r="G4234">
        <v>49</v>
      </c>
      <c r="H4234" s="3">
        <f>_xlfn.XLOOKUP(sales[[#This Row],[Product]],products[Product],products[Cost per box])*sales[[#This Row],[Boxes]]</f>
        <v>162.67999999999998</v>
      </c>
      <c r="I4234" s="4">
        <f>sales[[#This Row],[Revenue]]-sales[[#This Row],[Cost]]</f>
        <v>6620.32</v>
      </c>
    </row>
    <row r="4235" spans="2:9" x14ac:dyDescent="0.25">
      <c r="B4235" t="s">
        <v>29</v>
      </c>
      <c r="C4235" t="s">
        <v>9</v>
      </c>
      <c r="D4235" t="s">
        <v>43</v>
      </c>
      <c r="E4235" s="1">
        <v>44432</v>
      </c>
      <c r="F4235" s="4">
        <v>4025</v>
      </c>
      <c r="G4235">
        <v>18</v>
      </c>
      <c r="H4235" s="3">
        <f>_xlfn.XLOOKUP(sales[[#This Row],[Product]],products[Product],products[Cost per box])*sales[[#This Row],[Boxes]]</f>
        <v>69.3</v>
      </c>
      <c r="I4235" s="4">
        <f>sales[[#This Row],[Revenue]]-sales[[#This Row],[Cost]]</f>
        <v>3955.7</v>
      </c>
    </row>
    <row r="4236" spans="2:9" x14ac:dyDescent="0.25">
      <c r="B4236" t="s">
        <v>41</v>
      </c>
      <c r="C4236" t="s">
        <v>6</v>
      </c>
      <c r="D4236" t="s">
        <v>50</v>
      </c>
      <c r="E4236" s="1">
        <v>44432</v>
      </c>
      <c r="F4236" s="4">
        <v>2695</v>
      </c>
      <c r="G4236">
        <v>297</v>
      </c>
      <c r="H4236" s="3">
        <f>_xlfn.XLOOKUP(sales[[#This Row],[Product]],products[Product],products[Cost per box])*sales[[#This Row],[Boxes]]</f>
        <v>3685.77</v>
      </c>
      <c r="I4236" s="4">
        <f>sales[[#This Row],[Revenue]]-sales[[#This Row],[Cost]]</f>
        <v>-990.77</v>
      </c>
    </row>
    <row r="4237" spans="2:9" x14ac:dyDescent="0.25">
      <c r="B4237" t="s">
        <v>46</v>
      </c>
      <c r="C4237" t="s">
        <v>6</v>
      </c>
      <c r="D4237" t="s">
        <v>48</v>
      </c>
      <c r="E4237" s="1">
        <v>44432</v>
      </c>
      <c r="F4237" s="4">
        <v>3899</v>
      </c>
      <c r="G4237">
        <v>25</v>
      </c>
      <c r="H4237" s="3">
        <f>_xlfn.XLOOKUP(sales[[#This Row],[Product]],products[Product],products[Cost per box])*sales[[#This Row],[Boxes]]</f>
        <v>187</v>
      </c>
      <c r="I4237" s="4">
        <f>sales[[#This Row],[Revenue]]-sales[[#This Row],[Cost]]</f>
        <v>3712</v>
      </c>
    </row>
    <row r="4238" spans="2:9" x14ac:dyDescent="0.25">
      <c r="B4238" t="s">
        <v>51</v>
      </c>
      <c r="C4238" t="s">
        <v>21</v>
      </c>
      <c r="D4238" t="s">
        <v>22</v>
      </c>
      <c r="E4238" s="1">
        <v>44432</v>
      </c>
      <c r="F4238" s="4">
        <v>3759</v>
      </c>
      <c r="G4238">
        <v>57</v>
      </c>
      <c r="H4238" s="3">
        <f>_xlfn.XLOOKUP(sales[[#This Row],[Product]],products[Product],products[Cost per box])*sales[[#This Row],[Boxes]]</f>
        <v>468.54</v>
      </c>
      <c r="I4238" s="4">
        <f>sales[[#This Row],[Revenue]]-sales[[#This Row],[Cost]]</f>
        <v>3290.46</v>
      </c>
    </row>
    <row r="4239" spans="2:9" x14ac:dyDescent="0.25">
      <c r="B4239" t="s">
        <v>40</v>
      </c>
      <c r="C4239" t="s">
        <v>11</v>
      </c>
      <c r="D4239" t="s">
        <v>48</v>
      </c>
      <c r="E4239" s="1">
        <v>44432</v>
      </c>
      <c r="F4239" s="4">
        <v>8785</v>
      </c>
      <c r="G4239">
        <v>18</v>
      </c>
      <c r="H4239" s="3">
        <f>_xlfn.XLOOKUP(sales[[#This Row],[Product]],products[Product],products[Cost per box])*sales[[#This Row],[Boxes]]</f>
        <v>134.64000000000001</v>
      </c>
      <c r="I4239" s="4">
        <f>sales[[#This Row],[Revenue]]-sales[[#This Row],[Cost]]</f>
        <v>8650.36</v>
      </c>
    </row>
    <row r="4240" spans="2:9" x14ac:dyDescent="0.25">
      <c r="B4240" t="s">
        <v>5</v>
      </c>
      <c r="C4240" t="s">
        <v>16</v>
      </c>
      <c r="D4240" t="s">
        <v>30</v>
      </c>
      <c r="E4240" s="1">
        <v>44432</v>
      </c>
      <c r="F4240" s="4">
        <v>7861</v>
      </c>
      <c r="G4240">
        <v>282</v>
      </c>
      <c r="H4240" s="3">
        <f>_xlfn.XLOOKUP(sales[[#This Row],[Product]],products[Product],products[Cost per box])*sales[[#This Row],[Boxes]]</f>
        <v>1037.76</v>
      </c>
      <c r="I4240" s="4">
        <f>sales[[#This Row],[Revenue]]-sales[[#This Row],[Cost]]</f>
        <v>6823.24</v>
      </c>
    </row>
    <row r="4241" spans="2:9" x14ac:dyDescent="0.25">
      <c r="B4241" t="s">
        <v>32</v>
      </c>
      <c r="C4241" t="s">
        <v>16</v>
      </c>
      <c r="D4241" t="s">
        <v>24</v>
      </c>
      <c r="E4241" s="1">
        <v>44432</v>
      </c>
      <c r="F4241" s="4">
        <v>1785</v>
      </c>
      <c r="G4241">
        <v>604</v>
      </c>
      <c r="H4241" s="3">
        <f>_xlfn.XLOOKUP(sales[[#This Row],[Product]],products[Product],products[Cost per box])*sales[[#This Row],[Boxes]]</f>
        <v>6348.04</v>
      </c>
      <c r="I4241" s="4">
        <f>sales[[#This Row],[Revenue]]-sales[[#This Row],[Cost]]</f>
        <v>-4563.04</v>
      </c>
    </row>
    <row r="4242" spans="2:9" x14ac:dyDescent="0.25">
      <c r="B4242" t="s">
        <v>51</v>
      </c>
      <c r="C4242" t="s">
        <v>9</v>
      </c>
      <c r="D4242" t="s">
        <v>12</v>
      </c>
      <c r="E4242" s="1">
        <v>44432</v>
      </c>
      <c r="F4242" s="4">
        <v>679</v>
      </c>
      <c r="G4242">
        <v>188</v>
      </c>
      <c r="H4242" s="3">
        <f>_xlfn.XLOOKUP(sales[[#This Row],[Product]],products[Product],products[Cost per box])*sales[[#This Row],[Boxes]]</f>
        <v>1584.84</v>
      </c>
      <c r="I4242" s="4">
        <f>sales[[#This Row],[Revenue]]-sales[[#This Row],[Cost]]</f>
        <v>-905.83999999999992</v>
      </c>
    </row>
    <row r="4243" spans="2:9" x14ac:dyDescent="0.25">
      <c r="B4243" t="s">
        <v>8</v>
      </c>
      <c r="C4243" t="s">
        <v>11</v>
      </c>
      <c r="D4243" t="s">
        <v>17</v>
      </c>
      <c r="E4243" s="1">
        <v>44432</v>
      </c>
      <c r="F4243" s="4">
        <v>14364</v>
      </c>
      <c r="G4243">
        <v>43</v>
      </c>
      <c r="H4243" s="3">
        <f>_xlfn.XLOOKUP(sales[[#This Row],[Product]],products[Product],products[Cost per box])*sales[[#This Row],[Boxes]]</f>
        <v>292.39999999999998</v>
      </c>
      <c r="I4243" s="4">
        <f>sales[[#This Row],[Revenue]]-sales[[#This Row],[Cost]]</f>
        <v>14071.6</v>
      </c>
    </row>
    <row r="4244" spans="2:9" x14ac:dyDescent="0.25">
      <c r="B4244" t="s">
        <v>23</v>
      </c>
      <c r="C4244" t="s">
        <v>21</v>
      </c>
      <c r="D4244" t="s">
        <v>7</v>
      </c>
      <c r="E4244" s="1">
        <v>44432</v>
      </c>
      <c r="F4244" s="4">
        <v>3059</v>
      </c>
      <c r="G4244">
        <v>174</v>
      </c>
      <c r="H4244" s="3">
        <f>_xlfn.XLOOKUP(sales[[#This Row],[Product]],products[Product],products[Cost per box])*sales[[#This Row],[Boxes]]</f>
        <v>896.1</v>
      </c>
      <c r="I4244" s="4">
        <f>sales[[#This Row],[Revenue]]-sales[[#This Row],[Cost]]</f>
        <v>2162.9</v>
      </c>
    </row>
    <row r="4245" spans="2:9" x14ac:dyDescent="0.25">
      <c r="B4245" t="s">
        <v>40</v>
      </c>
      <c r="C4245" t="s">
        <v>6</v>
      </c>
      <c r="D4245" t="s">
        <v>14</v>
      </c>
      <c r="E4245" s="1">
        <v>44432</v>
      </c>
      <c r="F4245" s="4">
        <v>1946</v>
      </c>
      <c r="G4245">
        <v>40</v>
      </c>
      <c r="H4245" s="3">
        <f>_xlfn.XLOOKUP(sales[[#This Row],[Product]],products[Product],products[Cost per box])*sales[[#This Row],[Boxes]]</f>
        <v>252.39999999999998</v>
      </c>
      <c r="I4245" s="4">
        <f>sales[[#This Row],[Revenue]]-sales[[#This Row],[Cost]]</f>
        <v>1693.6</v>
      </c>
    </row>
    <row r="4246" spans="2:9" x14ac:dyDescent="0.25">
      <c r="B4246" t="s">
        <v>18</v>
      </c>
      <c r="C4246" t="s">
        <v>6</v>
      </c>
      <c r="D4246" t="s">
        <v>14</v>
      </c>
      <c r="E4246" s="1">
        <v>44432</v>
      </c>
      <c r="F4246" s="4">
        <v>3381</v>
      </c>
      <c r="G4246">
        <v>423</v>
      </c>
      <c r="H4246" s="3">
        <f>_xlfn.XLOOKUP(sales[[#This Row],[Product]],products[Product],products[Cost per box])*sales[[#This Row],[Boxes]]</f>
        <v>2669.1299999999997</v>
      </c>
      <c r="I4246" s="4">
        <f>sales[[#This Row],[Revenue]]-sales[[#This Row],[Cost]]</f>
        <v>711.87000000000035</v>
      </c>
    </row>
    <row r="4247" spans="2:9" x14ac:dyDescent="0.25">
      <c r="B4247" t="s">
        <v>39</v>
      </c>
      <c r="C4247" t="s">
        <v>11</v>
      </c>
      <c r="D4247" t="s">
        <v>30</v>
      </c>
      <c r="E4247" s="1">
        <v>44432</v>
      </c>
      <c r="F4247" s="4">
        <v>5922</v>
      </c>
      <c r="G4247">
        <v>654</v>
      </c>
      <c r="H4247" s="3">
        <f>_xlfn.XLOOKUP(sales[[#This Row],[Product]],products[Product],products[Cost per box])*sales[[#This Row],[Boxes]]</f>
        <v>2406.7200000000003</v>
      </c>
      <c r="I4247" s="4">
        <f>sales[[#This Row],[Revenue]]-sales[[#This Row],[Cost]]</f>
        <v>3515.2799999999997</v>
      </c>
    </row>
    <row r="4248" spans="2:9" x14ac:dyDescent="0.25">
      <c r="B4248" t="s">
        <v>25</v>
      </c>
      <c r="C4248" t="s">
        <v>27</v>
      </c>
      <c r="D4248" t="s">
        <v>28</v>
      </c>
      <c r="E4248" s="1">
        <v>44432</v>
      </c>
      <c r="F4248" s="4">
        <v>763</v>
      </c>
      <c r="G4248">
        <v>341</v>
      </c>
      <c r="H4248" s="3">
        <f>_xlfn.XLOOKUP(sales[[#This Row],[Product]],products[Product],products[Cost per box])*sales[[#This Row],[Boxes]]</f>
        <v>941.16</v>
      </c>
      <c r="I4248" s="4">
        <f>sales[[#This Row],[Revenue]]-sales[[#This Row],[Cost]]</f>
        <v>-178.15999999999997</v>
      </c>
    </row>
    <row r="4249" spans="2:9" x14ac:dyDescent="0.25">
      <c r="B4249" t="s">
        <v>49</v>
      </c>
      <c r="C4249" t="s">
        <v>27</v>
      </c>
      <c r="D4249" t="s">
        <v>50</v>
      </c>
      <c r="E4249" s="1">
        <v>44432</v>
      </c>
      <c r="F4249" s="4">
        <v>1113</v>
      </c>
      <c r="G4249">
        <v>373</v>
      </c>
      <c r="H4249" s="3">
        <f>_xlfn.XLOOKUP(sales[[#This Row],[Product]],products[Product],products[Cost per box])*sales[[#This Row],[Boxes]]</f>
        <v>4628.93</v>
      </c>
      <c r="I4249" s="4">
        <f>sales[[#This Row],[Revenue]]-sales[[#This Row],[Cost]]</f>
        <v>-3515.9300000000003</v>
      </c>
    </row>
    <row r="4250" spans="2:9" x14ac:dyDescent="0.25">
      <c r="B4250" t="s">
        <v>40</v>
      </c>
      <c r="C4250" t="s">
        <v>9</v>
      </c>
      <c r="D4250" t="s">
        <v>28</v>
      </c>
      <c r="E4250" s="1">
        <v>44432</v>
      </c>
      <c r="F4250" s="4">
        <v>2765</v>
      </c>
      <c r="G4250">
        <v>500</v>
      </c>
      <c r="H4250" s="3">
        <f>_xlfn.XLOOKUP(sales[[#This Row],[Product]],products[Product],products[Cost per box])*sales[[#This Row],[Boxes]]</f>
        <v>1380</v>
      </c>
      <c r="I4250" s="4">
        <f>sales[[#This Row],[Revenue]]-sales[[#This Row],[Cost]]</f>
        <v>1385</v>
      </c>
    </row>
    <row r="4251" spans="2:9" x14ac:dyDescent="0.25">
      <c r="B4251" t="s">
        <v>41</v>
      </c>
      <c r="C4251" t="s">
        <v>6</v>
      </c>
      <c r="D4251" t="s">
        <v>26</v>
      </c>
      <c r="E4251" s="1">
        <v>44432</v>
      </c>
      <c r="F4251" s="4">
        <v>917</v>
      </c>
      <c r="G4251">
        <v>173</v>
      </c>
      <c r="H4251" s="3">
        <f>_xlfn.XLOOKUP(sales[[#This Row],[Product]],products[Product],products[Cost per box])*sales[[#This Row],[Boxes]]</f>
        <v>1112.3899999999999</v>
      </c>
      <c r="I4251" s="4">
        <f>sales[[#This Row],[Revenue]]-sales[[#This Row],[Cost]]</f>
        <v>-195.38999999999987</v>
      </c>
    </row>
    <row r="4252" spans="2:9" x14ac:dyDescent="0.25">
      <c r="B4252" t="s">
        <v>15</v>
      </c>
      <c r="C4252" t="s">
        <v>21</v>
      </c>
      <c r="D4252" t="s">
        <v>7</v>
      </c>
      <c r="E4252" s="1">
        <v>44433</v>
      </c>
      <c r="F4252" s="4">
        <v>119</v>
      </c>
      <c r="G4252">
        <v>349</v>
      </c>
      <c r="H4252" s="3">
        <f>_xlfn.XLOOKUP(sales[[#This Row],[Product]],products[Product],products[Cost per box])*sales[[#This Row],[Boxes]]</f>
        <v>1797.3500000000001</v>
      </c>
      <c r="I4252" s="4">
        <f>sales[[#This Row],[Revenue]]-sales[[#This Row],[Cost]]</f>
        <v>-1678.3500000000001</v>
      </c>
    </row>
    <row r="4253" spans="2:9" x14ac:dyDescent="0.25">
      <c r="B4253" t="s">
        <v>15</v>
      </c>
      <c r="C4253" t="s">
        <v>11</v>
      </c>
      <c r="D4253" t="s">
        <v>24</v>
      </c>
      <c r="E4253" s="1">
        <v>44433</v>
      </c>
      <c r="F4253" s="4">
        <v>2919</v>
      </c>
      <c r="G4253">
        <v>177</v>
      </c>
      <c r="H4253" s="3">
        <f>_xlfn.XLOOKUP(sales[[#This Row],[Product]],products[Product],products[Cost per box])*sales[[#This Row],[Boxes]]</f>
        <v>1860.27</v>
      </c>
      <c r="I4253" s="4">
        <f>sales[[#This Row],[Revenue]]-sales[[#This Row],[Cost]]</f>
        <v>1058.73</v>
      </c>
    </row>
    <row r="4254" spans="2:9" x14ac:dyDescent="0.25">
      <c r="B4254" t="s">
        <v>23</v>
      </c>
      <c r="C4254" t="s">
        <v>6</v>
      </c>
      <c r="D4254" t="s">
        <v>31</v>
      </c>
      <c r="E4254" s="1">
        <v>44433</v>
      </c>
      <c r="F4254" s="4">
        <v>4060</v>
      </c>
      <c r="G4254">
        <v>196</v>
      </c>
      <c r="H4254" s="3">
        <f>_xlfn.XLOOKUP(sales[[#This Row],[Product]],products[Product],products[Cost per box])*sales[[#This Row],[Boxes]]</f>
        <v>1121.1199999999999</v>
      </c>
      <c r="I4254" s="4">
        <f>sales[[#This Row],[Revenue]]-sales[[#This Row],[Cost]]</f>
        <v>2938.88</v>
      </c>
    </row>
    <row r="4255" spans="2:9" x14ac:dyDescent="0.25">
      <c r="B4255" t="s">
        <v>51</v>
      </c>
      <c r="C4255" t="s">
        <v>6</v>
      </c>
      <c r="D4255" t="s">
        <v>48</v>
      </c>
      <c r="E4255" s="1">
        <v>44433</v>
      </c>
      <c r="F4255" s="4">
        <v>6846</v>
      </c>
      <c r="G4255">
        <v>136</v>
      </c>
      <c r="H4255" s="3">
        <f>_xlfn.XLOOKUP(sales[[#This Row],[Product]],products[Product],products[Cost per box])*sales[[#This Row],[Boxes]]</f>
        <v>1017.2800000000001</v>
      </c>
      <c r="I4255" s="4">
        <f>sales[[#This Row],[Revenue]]-sales[[#This Row],[Cost]]</f>
        <v>5828.72</v>
      </c>
    </row>
    <row r="4256" spans="2:9" x14ac:dyDescent="0.25">
      <c r="B4256" t="s">
        <v>32</v>
      </c>
      <c r="C4256" t="s">
        <v>9</v>
      </c>
      <c r="D4256" t="s">
        <v>47</v>
      </c>
      <c r="E4256" s="1">
        <v>44433</v>
      </c>
      <c r="F4256" s="4">
        <v>1148</v>
      </c>
      <c r="G4256">
        <v>500</v>
      </c>
      <c r="H4256" s="3">
        <f>_xlfn.XLOOKUP(sales[[#This Row],[Product]],products[Product],products[Cost per box])*sales[[#This Row],[Boxes]]</f>
        <v>2630</v>
      </c>
      <c r="I4256" s="4">
        <f>sales[[#This Row],[Revenue]]-sales[[#This Row],[Cost]]</f>
        <v>-1482</v>
      </c>
    </row>
    <row r="4257" spans="2:9" x14ac:dyDescent="0.25">
      <c r="B4257" t="s">
        <v>25</v>
      </c>
      <c r="C4257" t="s">
        <v>27</v>
      </c>
      <c r="D4257" t="s">
        <v>24</v>
      </c>
      <c r="E4257" s="1">
        <v>44433</v>
      </c>
      <c r="F4257" s="4">
        <v>1085</v>
      </c>
      <c r="G4257">
        <v>5</v>
      </c>
      <c r="H4257" s="3">
        <f>_xlfn.XLOOKUP(sales[[#This Row],[Product]],products[Product],products[Cost per box])*sales[[#This Row],[Boxes]]</f>
        <v>52.55</v>
      </c>
      <c r="I4257" s="4">
        <f>sales[[#This Row],[Revenue]]-sales[[#This Row],[Cost]]</f>
        <v>1032.45</v>
      </c>
    </row>
    <row r="4258" spans="2:9" x14ac:dyDescent="0.25">
      <c r="B4258" t="s">
        <v>32</v>
      </c>
      <c r="C4258" t="s">
        <v>11</v>
      </c>
      <c r="D4258" t="s">
        <v>38</v>
      </c>
      <c r="E4258" s="1">
        <v>44433</v>
      </c>
      <c r="F4258" s="4">
        <v>2128</v>
      </c>
      <c r="G4258">
        <v>88</v>
      </c>
      <c r="H4258" s="3">
        <f>_xlfn.XLOOKUP(sales[[#This Row],[Product]],products[Product],products[Cost per box])*sales[[#This Row],[Boxes]]</f>
        <v>874.71999999999991</v>
      </c>
      <c r="I4258" s="4">
        <f>sales[[#This Row],[Revenue]]-sales[[#This Row],[Cost]]</f>
        <v>1253.2800000000002</v>
      </c>
    </row>
    <row r="4259" spans="2:9" x14ac:dyDescent="0.25">
      <c r="B4259" t="s">
        <v>10</v>
      </c>
      <c r="C4259" t="s">
        <v>9</v>
      </c>
      <c r="D4259" t="s">
        <v>14</v>
      </c>
      <c r="E4259" s="1">
        <v>44433</v>
      </c>
      <c r="F4259" s="4">
        <v>2884</v>
      </c>
      <c r="G4259">
        <v>127</v>
      </c>
      <c r="H4259" s="3">
        <f>_xlfn.XLOOKUP(sales[[#This Row],[Product]],products[Product],products[Cost per box])*sales[[#This Row],[Boxes]]</f>
        <v>801.37</v>
      </c>
      <c r="I4259" s="4">
        <f>sales[[#This Row],[Revenue]]-sales[[#This Row],[Cost]]</f>
        <v>2082.63</v>
      </c>
    </row>
    <row r="4260" spans="2:9" x14ac:dyDescent="0.25">
      <c r="B4260" t="s">
        <v>8</v>
      </c>
      <c r="C4260" t="s">
        <v>11</v>
      </c>
      <c r="D4260" t="s">
        <v>50</v>
      </c>
      <c r="E4260" s="1">
        <v>44433</v>
      </c>
      <c r="F4260" s="4">
        <v>2569</v>
      </c>
      <c r="G4260">
        <v>700</v>
      </c>
      <c r="H4260" s="3">
        <f>_xlfn.XLOOKUP(sales[[#This Row],[Product]],products[Product],products[Cost per box])*sales[[#This Row],[Boxes]]</f>
        <v>8687</v>
      </c>
      <c r="I4260" s="4">
        <f>sales[[#This Row],[Revenue]]-sales[[#This Row],[Cost]]</f>
        <v>-6118</v>
      </c>
    </row>
    <row r="4261" spans="2:9" x14ac:dyDescent="0.25">
      <c r="B4261" t="s">
        <v>40</v>
      </c>
      <c r="C4261" t="s">
        <v>11</v>
      </c>
      <c r="D4261" t="s">
        <v>24</v>
      </c>
      <c r="E4261" s="1">
        <v>44434</v>
      </c>
      <c r="F4261" s="4">
        <v>602</v>
      </c>
      <c r="G4261">
        <v>274</v>
      </c>
      <c r="H4261" s="3">
        <f>_xlfn.XLOOKUP(sales[[#This Row],[Product]],products[Product],products[Cost per box])*sales[[#This Row],[Boxes]]</f>
        <v>2879.74</v>
      </c>
      <c r="I4261" s="4">
        <f>sales[[#This Row],[Revenue]]-sales[[#This Row],[Cost]]</f>
        <v>-2277.7399999999998</v>
      </c>
    </row>
    <row r="4262" spans="2:9" x14ac:dyDescent="0.25">
      <c r="B4262" t="s">
        <v>18</v>
      </c>
      <c r="C4262" t="s">
        <v>9</v>
      </c>
      <c r="D4262" t="s">
        <v>43</v>
      </c>
      <c r="E4262" s="1">
        <v>44434</v>
      </c>
      <c r="F4262" s="4">
        <v>4585</v>
      </c>
      <c r="G4262">
        <v>60</v>
      </c>
      <c r="H4262" s="3">
        <f>_xlfn.XLOOKUP(sales[[#This Row],[Product]],products[Product],products[Cost per box])*sales[[#This Row],[Boxes]]</f>
        <v>231</v>
      </c>
      <c r="I4262" s="4">
        <f>sales[[#This Row],[Revenue]]-sales[[#This Row],[Cost]]</f>
        <v>4354</v>
      </c>
    </row>
    <row r="4263" spans="2:9" x14ac:dyDescent="0.25">
      <c r="B4263" t="s">
        <v>10</v>
      </c>
      <c r="C4263" t="s">
        <v>16</v>
      </c>
      <c r="D4263" t="s">
        <v>38</v>
      </c>
      <c r="E4263" s="1">
        <v>44434</v>
      </c>
      <c r="F4263" s="4">
        <v>3717</v>
      </c>
      <c r="G4263">
        <v>174</v>
      </c>
      <c r="H4263" s="3">
        <f>_xlfn.XLOOKUP(sales[[#This Row],[Product]],products[Product],products[Cost per box])*sales[[#This Row],[Boxes]]</f>
        <v>1729.56</v>
      </c>
      <c r="I4263" s="4">
        <f>sales[[#This Row],[Revenue]]-sales[[#This Row],[Cost]]</f>
        <v>1987.44</v>
      </c>
    </row>
    <row r="4264" spans="2:9" x14ac:dyDescent="0.25">
      <c r="B4264" t="s">
        <v>51</v>
      </c>
      <c r="C4264" t="s">
        <v>27</v>
      </c>
      <c r="D4264" t="s">
        <v>26</v>
      </c>
      <c r="E4264" s="1">
        <v>44434</v>
      </c>
      <c r="F4264" s="4">
        <v>2667</v>
      </c>
      <c r="G4264">
        <v>91</v>
      </c>
      <c r="H4264" s="3">
        <f>_xlfn.XLOOKUP(sales[[#This Row],[Product]],products[Product],products[Cost per box])*sales[[#This Row],[Boxes]]</f>
        <v>585.13</v>
      </c>
      <c r="I4264" s="4">
        <f>sales[[#This Row],[Revenue]]-sales[[#This Row],[Cost]]</f>
        <v>2081.87</v>
      </c>
    </row>
    <row r="4265" spans="2:9" x14ac:dyDescent="0.25">
      <c r="B4265" t="s">
        <v>39</v>
      </c>
      <c r="C4265" t="s">
        <v>16</v>
      </c>
      <c r="D4265" t="s">
        <v>44</v>
      </c>
      <c r="E4265" s="1">
        <v>44434</v>
      </c>
      <c r="F4265" s="4">
        <v>9450</v>
      </c>
      <c r="G4265">
        <v>347</v>
      </c>
      <c r="H4265" s="3">
        <f>_xlfn.XLOOKUP(sales[[#This Row],[Product]],products[Product],products[Cost per box])*sales[[#This Row],[Boxes]]</f>
        <v>3320.79</v>
      </c>
      <c r="I4265" s="4">
        <f>sales[[#This Row],[Revenue]]-sales[[#This Row],[Cost]]</f>
        <v>6129.21</v>
      </c>
    </row>
    <row r="4266" spans="2:9" x14ac:dyDescent="0.25">
      <c r="B4266" t="s">
        <v>40</v>
      </c>
      <c r="C4266" t="s">
        <v>16</v>
      </c>
      <c r="D4266" t="s">
        <v>14</v>
      </c>
      <c r="E4266" s="1">
        <v>44434</v>
      </c>
      <c r="F4266" s="4">
        <v>1750</v>
      </c>
      <c r="G4266">
        <v>112</v>
      </c>
      <c r="H4266" s="3">
        <f>_xlfn.XLOOKUP(sales[[#This Row],[Product]],products[Product],products[Cost per box])*sales[[#This Row],[Boxes]]</f>
        <v>706.71999999999991</v>
      </c>
      <c r="I4266" s="4">
        <f>sales[[#This Row],[Revenue]]-sales[[#This Row],[Cost]]</f>
        <v>1043.2800000000002</v>
      </c>
    </row>
    <row r="4267" spans="2:9" x14ac:dyDescent="0.25">
      <c r="B4267" t="s">
        <v>37</v>
      </c>
      <c r="C4267" t="s">
        <v>21</v>
      </c>
      <c r="D4267" t="s">
        <v>26</v>
      </c>
      <c r="E4267" s="1">
        <v>44434</v>
      </c>
      <c r="F4267" s="4">
        <v>1715</v>
      </c>
      <c r="G4267">
        <v>39</v>
      </c>
      <c r="H4267" s="3">
        <f>_xlfn.XLOOKUP(sales[[#This Row],[Product]],products[Product],products[Cost per box])*sales[[#This Row],[Boxes]]</f>
        <v>250.76999999999998</v>
      </c>
      <c r="I4267" s="4">
        <f>sales[[#This Row],[Revenue]]-sales[[#This Row],[Cost]]</f>
        <v>1464.23</v>
      </c>
    </row>
    <row r="4268" spans="2:9" x14ac:dyDescent="0.25">
      <c r="B4268" t="s">
        <v>8</v>
      </c>
      <c r="C4268" t="s">
        <v>27</v>
      </c>
      <c r="D4268" t="s">
        <v>26</v>
      </c>
      <c r="E4268" s="1">
        <v>44434</v>
      </c>
      <c r="F4268" s="4">
        <v>6664</v>
      </c>
      <c r="G4268">
        <v>346</v>
      </c>
      <c r="H4268" s="3">
        <f>_xlfn.XLOOKUP(sales[[#This Row],[Product]],products[Product],products[Cost per box])*sales[[#This Row],[Boxes]]</f>
        <v>2224.7799999999997</v>
      </c>
      <c r="I4268" s="4">
        <f>sales[[#This Row],[Revenue]]-sales[[#This Row],[Cost]]</f>
        <v>4439.22</v>
      </c>
    </row>
    <row r="4269" spans="2:9" x14ac:dyDescent="0.25">
      <c r="B4269" t="s">
        <v>5</v>
      </c>
      <c r="C4269" t="s">
        <v>21</v>
      </c>
      <c r="D4269" t="s">
        <v>44</v>
      </c>
      <c r="E4269" s="1">
        <v>44434</v>
      </c>
      <c r="F4269" s="4">
        <v>3990</v>
      </c>
      <c r="G4269">
        <v>160</v>
      </c>
      <c r="H4269" s="3">
        <f>_xlfn.XLOOKUP(sales[[#This Row],[Product]],products[Product],products[Cost per box])*sales[[#This Row],[Boxes]]</f>
        <v>1531.2</v>
      </c>
      <c r="I4269" s="4">
        <f>sales[[#This Row],[Revenue]]-sales[[#This Row],[Cost]]</f>
        <v>2458.8000000000002</v>
      </c>
    </row>
    <row r="4270" spans="2:9" x14ac:dyDescent="0.25">
      <c r="B4270" t="s">
        <v>5</v>
      </c>
      <c r="C4270" t="s">
        <v>6</v>
      </c>
      <c r="D4270" t="s">
        <v>38</v>
      </c>
      <c r="E4270" s="1">
        <v>44434</v>
      </c>
      <c r="F4270" s="4">
        <v>5418</v>
      </c>
      <c r="G4270">
        <v>201</v>
      </c>
      <c r="H4270" s="3">
        <f>_xlfn.XLOOKUP(sales[[#This Row],[Product]],products[Product],products[Cost per box])*sales[[#This Row],[Boxes]]</f>
        <v>1997.9399999999998</v>
      </c>
      <c r="I4270" s="4">
        <f>sales[[#This Row],[Revenue]]-sales[[#This Row],[Cost]]</f>
        <v>3420.0600000000004</v>
      </c>
    </row>
    <row r="4271" spans="2:9" x14ac:dyDescent="0.25">
      <c r="B4271" t="s">
        <v>34</v>
      </c>
      <c r="C4271" t="s">
        <v>11</v>
      </c>
      <c r="D4271" t="s">
        <v>14</v>
      </c>
      <c r="E4271" s="1">
        <v>44434</v>
      </c>
      <c r="F4271" s="4">
        <v>7063</v>
      </c>
      <c r="G4271">
        <v>700</v>
      </c>
      <c r="H4271" s="3">
        <f>_xlfn.XLOOKUP(sales[[#This Row],[Product]],products[Product],products[Cost per box])*sales[[#This Row],[Boxes]]</f>
        <v>4417</v>
      </c>
      <c r="I4271" s="4">
        <f>sales[[#This Row],[Revenue]]-sales[[#This Row],[Cost]]</f>
        <v>2646</v>
      </c>
    </row>
    <row r="4272" spans="2:9" x14ac:dyDescent="0.25">
      <c r="B4272" t="s">
        <v>51</v>
      </c>
      <c r="C4272" t="s">
        <v>21</v>
      </c>
      <c r="D4272" t="s">
        <v>42</v>
      </c>
      <c r="E4272" s="1">
        <v>44434</v>
      </c>
      <c r="F4272" s="4">
        <v>6349</v>
      </c>
      <c r="G4272">
        <v>489</v>
      </c>
      <c r="H4272" s="3">
        <f>_xlfn.XLOOKUP(sales[[#This Row],[Product]],products[Product],products[Cost per box])*sales[[#This Row],[Boxes]]</f>
        <v>2317.86</v>
      </c>
      <c r="I4272" s="4">
        <f>sales[[#This Row],[Revenue]]-sales[[#This Row],[Cost]]</f>
        <v>4031.14</v>
      </c>
    </row>
    <row r="4273" spans="2:9" x14ac:dyDescent="0.25">
      <c r="B4273" t="s">
        <v>10</v>
      </c>
      <c r="C4273" t="s">
        <v>27</v>
      </c>
      <c r="D4273" t="s">
        <v>30</v>
      </c>
      <c r="E4273" s="1">
        <v>44434</v>
      </c>
      <c r="F4273" s="4">
        <v>7616</v>
      </c>
      <c r="G4273">
        <v>980</v>
      </c>
      <c r="H4273" s="3">
        <f>_xlfn.XLOOKUP(sales[[#This Row],[Product]],products[Product],products[Cost per box])*sales[[#This Row],[Boxes]]</f>
        <v>3606.4</v>
      </c>
      <c r="I4273" s="4">
        <f>sales[[#This Row],[Revenue]]-sales[[#This Row],[Cost]]</f>
        <v>4009.6</v>
      </c>
    </row>
    <row r="4274" spans="2:9" x14ac:dyDescent="0.25">
      <c r="B4274" t="s">
        <v>39</v>
      </c>
      <c r="C4274" t="s">
        <v>16</v>
      </c>
      <c r="D4274" t="s">
        <v>24</v>
      </c>
      <c r="E4274" s="1">
        <v>44434</v>
      </c>
      <c r="F4274" s="4">
        <v>6419</v>
      </c>
      <c r="G4274">
        <v>292</v>
      </c>
      <c r="H4274" s="3">
        <f>_xlfn.XLOOKUP(sales[[#This Row],[Product]],products[Product],products[Cost per box])*sales[[#This Row],[Boxes]]</f>
        <v>3068.92</v>
      </c>
      <c r="I4274" s="4">
        <f>sales[[#This Row],[Revenue]]-sales[[#This Row],[Cost]]</f>
        <v>3350.08</v>
      </c>
    </row>
    <row r="4275" spans="2:9" x14ac:dyDescent="0.25">
      <c r="B4275" t="s">
        <v>15</v>
      </c>
      <c r="C4275" t="s">
        <v>27</v>
      </c>
      <c r="D4275" t="s">
        <v>22</v>
      </c>
      <c r="E4275" s="1">
        <v>44434</v>
      </c>
      <c r="F4275" s="4">
        <v>5369</v>
      </c>
      <c r="G4275">
        <v>448</v>
      </c>
      <c r="H4275" s="3">
        <f>_xlfn.XLOOKUP(sales[[#This Row],[Product]],products[Product],products[Cost per box])*sales[[#This Row],[Boxes]]</f>
        <v>3682.5600000000004</v>
      </c>
      <c r="I4275" s="4">
        <f>sales[[#This Row],[Revenue]]-sales[[#This Row],[Cost]]</f>
        <v>1686.4399999999996</v>
      </c>
    </row>
    <row r="4276" spans="2:9" x14ac:dyDescent="0.25">
      <c r="B4276" t="s">
        <v>32</v>
      </c>
      <c r="C4276" t="s">
        <v>16</v>
      </c>
      <c r="D4276" t="s">
        <v>22</v>
      </c>
      <c r="E4276" s="1">
        <v>44434</v>
      </c>
      <c r="F4276" s="4">
        <v>1911</v>
      </c>
      <c r="G4276">
        <v>160</v>
      </c>
      <c r="H4276" s="3">
        <f>_xlfn.XLOOKUP(sales[[#This Row],[Product]],products[Product],products[Cost per box])*sales[[#This Row],[Boxes]]</f>
        <v>1315.2</v>
      </c>
      <c r="I4276" s="4">
        <f>sales[[#This Row],[Revenue]]-sales[[#This Row],[Cost]]</f>
        <v>595.79999999999995</v>
      </c>
    </row>
    <row r="4277" spans="2:9" x14ac:dyDescent="0.25">
      <c r="B4277" t="s">
        <v>37</v>
      </c>
      <c r="C4277" t="s">
        <v>6</v>
      </c>
      <c r="D4277" t="s">
        <v>50</v>
      </c>
      <c r="E4277" s="1">
        <v>44434</v>
      </c>
      <c r="F4277" s="4">
        <v>10248</v>
      </c>
      <c r="G4277">
        <v>1120</v>
      </c>
      <c r="H4277" s="3">
        <f>_xlfn.XLOOKUP(sales[[#This Row],[Product]],products[Product],products[Cost per box])*sales[[#This Row],[Boxes]]</f>
        <v>13899.2</v>
      </c>
      <c r="I4277" s="4">
        <f>sales[[#This Row],[Revenue]]-sales[[#This Row],[Cost]]</f>
        <v>-3651.2000000000007</v>
      </c>
    </row>
    <row r="4278" spans="2:9" x14ac:dyDescent="0.25">
      <c r="B4278" t="s">
        <v>32</v>
      </c>
      <c r="C4278" t="s">
        <v>21</v>
      </c>
      <c r="D4278" t="s">
        <v>47</v>
      </c>
      <c r="E4278" s="1">
        <v>44434</v>
      </c>
      <c r="F4278" s="4">
        <v>3738</v>
      </c>
      <c r="G4278">
        <v>234</v>
      </c>
      <c r="H4278" s="3">
        <f>_xlfn.XLOOKUP(sales[[#This Row],[Product]],products[Product],products[Cost per box])*sales[[#This Row],[Boxes]]</f>
        <v>1230.8399999999999</v>
      </c>
      <c r="I4278" s="4">
        <f>sales[[#This Row],[Revenue]]-sales[[#This Row],[Cost]]</f>
        <v>2507.16</v>
      </c>
    </row>
    <row r="4279" spans="2:9" x14ac:dyDescent="0.25">
      <c r="B4279" t="s">
        <v>51</v>
      </c>
      <c r="C4279" t="s">
        <v>21</v>
      </c>
      <c r="D4279" t="s">
        <v>52</v>
      </c>
      <c r="E4279" s="1">
        <v>44434</v>
      </c>
      <c r="F4279" s="4">
        <v>11277</v>
      </c>
      <c r="G4279">
        <v>470</v>
      </c>
      <c r="H4279" s="3">
        <f>_xlfn.XLOOKUP(sales[[#This Row],[Product]],products[Product],products[Cost per box])*sales[[#This Row],[Boxes]]</f>
        <v>1560.3999999999999</v>
      </c>
      <c r="I4279" s="4">
        <f>sales[[#This Row],[Revenue]]-sales[[#This Row],[Cost]]</f>
        <v>9716.6</v>
      </c>
    </row>
    <row r="4280" spans="2:9" x14ac:dyDescent="0.25">
      <c r="B4280" t="s">
        <v>5</v>
      </c>
      <c r="C4280" t="s">
        <v>9</v>
      </c>
      <c r="D4280" t="s">
        <v>45</v>
      </c>
      <c r="E4280" s="1">
        <v>44434</v>
      </c>
      <c r="F4280" s="4">
        <v>1680</v>
      </c>
      <c r="G4280">
        <v>99</v>
      </c>
      <c r="H4280" s="3">
        <f>_xlfn.XLOOKUP(sales[[#This Row],[Product]],products[Product],products[Cost per box])*sales[[#This Row],[Boxes]]</f>
        <v>765.2700000000001</v>
      </c>
      <c r="I4280" s="4">
        <f>sales[[#This Row],[Revenue]]-sales[[#This Row],[Cost]]</f>
        <v>914.7299999999999</v>
      </c>
    </row>
    <row r="4281" spans="2:9" x14ac:dyDescent="0.25">
      <c r="B4281" t="s">
        <v>32</v>
      </c>
      <c r="C4281" t="s">
        <v>21</v>
      </c>
      <c r="D4281" t="s">
        <v>35</v>
      </c>
      <c r="E4281" s="1">
        <v>44434</v>
      </c>
      <c r="F4281" s="4">
        <v>3136</v>
      </c>
      <c r="G4281">
        <v>262</v>
      </c>
      <c r="H4281" s="3">
        <f>_xlfn.XLOOKUP(sales[[#This Row],[Product]],products[Product],products[Cost per box])*sales[[#This Row],[Boxes]]</f>
        <v>694.3</v>
      </c>
      <c r="I4281" s="4">
        <f>sales[[#This Row],[Revenue]]-sales[[#This Row],[Cost]]</f>
        <v>2441.6999999999998</v>
      </c>
    </row>
    <row r="4282" spans="2:9" x14ac:dyDescent="0.25">
      <c r="B4282" t="s">
        <v>29</v>
      </c>
      <c r="C4282" t="s">
        <v>6</v>
      </c>
      <c r="D4282" t="s">
        <v>35</v>
      </c>
      <c r="E4282" s="1">
        <v>44434</v>
      </c>
      <c r="F4282" s="4">
        <v>6818</v>
      </c>
      <c r="G4282">
        <v>487</v>
      </c>
      <c r="H4282" s="3">
        <f>_xlfn.XLOOKUP(sales[[#This Row],[Product]],products[Product],products[Cost per box])*sales[[#This Row],[Boxes]]</f>
        <v>1290.55</v>
      </c>
      <c r="I4282" s="4">
        <f>sales[[#This Row],[Revenue]]-sales[[#This Row],[Cost]]</f>
        <v>5527.45</v>
      </c>
    </row>
    <row r="4283" spans="2:9" x14ac:dyDescent="0.25">
      <c r="B4283" t="s">
        <v>20</v>
      </c>
      <c r="C4283" t="s">
        <v>9</v>
      </c>
      <c r="D4283" t="s">
        <v>47</v>
      </c>
      <c r="E4283" s="1">
        <v>44434</v>
      </c>
      <c r="F4283" s="4">
        <v>4494</v>
      </c>
      <c r="G4283">
        <v>237</v>
      </c>
      <c r="H4283" s="3">
        <f>_xlfn.XLOOKUP(sales[[#This Row],[Product]],products[Product],products[Cost per box])*sales[[#This Row],[Boxes]]</f>
        <v>1246.6199999999999</v>
      </c>
      <c r="I4283" s="4">
        <f>sales[[#This Row],[Revenue]]-sales[[#This Row],[Cost]]</f>
        <v>3247.38</v>
      </c>
    </row>
    <row r="4284" spans="2:9" x14ac:dyDescent="0.25">
      <c r="B4284" t="s">
        <v>41</v>
      </c>
      <c r="C4284" t="s">
        <v>27</v>
      </c>
      <c r="D4284" t="s">
        <v>17</v>
      </c>
      <c r="E4284" s="1">
        <v>44434</v>
      </c>
      <c r="F4284" s="4">
        <v>2611</v>
      </c>
      <c r="G4284">
        <v>187</v>
      </c>
      <c r="H4284" s="3">
        <f>_xlfn.XLOOKUP(sales[[#This Row],[Product]],products[Product],products[Cost per box])*sales[[#This Row],[Boxes]]</f>
        <v>1271.5999999999999</v>
      </c>
      <c r="I4284" s="4">
        <f>sales[[#This Row],[Revenue]]-sales[[#This Row],[Cost]]</f>
        <v>1339.4</v>
      </c>
    </row>
    <row r="4285" spans="2:9" x14ac:dyDescent="0.25">
      <c r="B4285" t="s">
        <v>34</v>
      </c>
      <c r="C4285" t="s">
        <v>11</v>
      </c>
      <c r="D4285" t="s">
        <v>7</v>
      </c>
      <c r="E4285" s="1">
        <v>44434</v>
      </c>
      <c r="F4285" s="4">
        <v>7231</v>
      </c>
      <c r="G4285">
        <v>279</v>
      </c>
      <c r="H4285" s="3">
        <f>_xlfn.XLOOKUP(sales[[#This Row],[Product]],products[Product],products[Cost per box])*sales[[#This Row],[Boxes]]</f>
        <v>1436.8500000000001</v>
      </c>
      <c r="I4285" s="4">
        <f>sales[[#This Row],[Revenue]]-sales[[#This Row],[Cost]]</f>
        <v>5794.15</v>
      </c>
    </row>
    <row r="4286" spans="2:9" x14ac:dyDescent="0.25">
      <c r="B4286" t="s">
        <v>23</v>
      </c>
      <c r="C4286" t="s">
        <v>11</v>
      </c>
      <c r="D4286" t="s">
        <v>19</v>
      </c>
      <c r="E4286" s="1">
        <v>44434</v>
      </c>
      <c r="F4286" s="4">
        <v>2114</v>
      </c>
      <c r="G4286">
        <v>112</v>
      </c>
      <c r="H4286" s="3">
        <f>_xlfn.XLOOKUP(sales[[#This Row],[Product]],products[Product],products[Cost per box])*sales[[#This Row],[Boxes]]</f>
        <v>1145.76</v>
      </c>
      <c r="I4286" s="4">
        <f>sales[[#This Row],[Revenue]]-sales[[#This Row],[Cost]]</f>
        <v>968.24</v>
      </c>
    </row>
    <row r="4287" spans="2:9" x14ac:dyDescent="0.25">
      <c r="B4287" t="s">
        <v>29</v>
      </c>
      <c r="C4287" t="s">
        <v>9</v>
      </c>
      <c r="D4287" t="s">
        <v>22</v>
      </c>
      <c r="E4287" s="1">
        <v>44434</v>
      </c>
      <c r="F4287" s="4">
        <v>10731</v>
      </c>
      <c r="G4287">
        <v>770</v>
      </c>
      <c r="H4287" s="3">
        <f>_xlfn.XLOOKUP(sales[[#This Row],[Product]],products[Product],products[Cost per box])*sales[[#This Row],[Boxes]]</f>
        <v>6329.4000000000005</v>
      </c>
      <c r="I4287" s="4">
        <f>sales[[#This Row],[Revenue]]-sales[[#This Row],[Cost]]</f>
        <v>4401.5999999999995</v>
      </c>
    </row>
    <row r="4288" spans="2:9" x14ac:dyDescent="0.25">
      <c r="B4288" t="s">
        <v>40</v>
      </c>
      <c r="C4288" t="s">
        <v>16</v>
      </c>
      <c r="D4288" t="s">
        <v>47</v>
      </c>
      <c r="E4288" s="1">
        <v>44434</v>
      </c>
      <c r="F4288" s="4">
        <v>2625</v>
      </c>
      <c r="G4288">
        <v>139</v>
      </c>
      <c r="H4288" s="3">
        <f>_xlfn.XLOOKUP(sales[[#This Row],[Product]],products[Product],products[Cost per box])*sales[[#This Row],[Boxes]]</f>
        <v>731.14</v>
      </c>
      <c r="I4288" s="4">
        <f>sales[[#This Row],[Revenue]]-sales[[#This Row],[Cost]]</f>
        <v>1893.8600000000001</v>
      </c>
    </row>
    <row r="4289" spans="2:9" x14ac:dyDescent="0.25">
      <c r="B4289" t="s">
        <v>25</v>
      </c>
      <c r="C4289" t="s">
        <v>9</v>
      </c>
      <c r="D4289" t="s">
        <v>26</v>
      </c>
      <c r="E4289" s="1">
        <v>44434</v>
      </c>
      <c r="F4289" s="4">
        <v>2408</v>
      </c>
      <c r="G4289">
        <v>134</v>
      </c>
      <c r="H4289" s="3">
        <f>_xlfn.XLOOKUP(sales[[#This Row],[Product]],products[Product],products[Cost per box])*sales[[#This Row],[Boxes]]</f>
        <v>861.62</v>
      </c>
      <c r="I4289" s="4">
        <f>sales[[#This Row],[Revenue]]-sales[[#This Row],[Cost]]</f>
        <v>1546.38</v>
      </c>
    </row>
    <row r="4290" spans="2:9" x14ac:dyDescent="0.25">
      <c r="B4290" t="s">
        <v>41</v>
      </c>
      <c r="C4290" t="s">
        <v>6</v>
      </c>
      <c r="D4290" t="s">
        <v>17</v>
      </c>
      <c r="E4290" s="1">
        <v>44434</v>
      </c>
      <c r="F4290" s="4">
        <v>5999</v>
      </c>
      <c r="G4290">
        <v>400</v>
      </c>
      <c r="H4290" s="3">
        <f>_xlfn.XLOOKUP(sales[[#This Row],[Product]],products[Product],products[Cost per box])*sales[[#This Row],[Boxes]]</f>
        <v>2720</v>
      </c>
      <c r="I4290" s="4">
        <f>sales[[#This Row],[Revenue]]-sales[[#This Row],[Cost]]</f>
        <v>3279</v>
      </c>
    </row>
    <row r="4291" spans="2:9" x14ac:dyDescent="0.25">
      <c r="B4291" t="s">
        <v>37</v>
      </c>
      <c r="C4291" t="s">
        <v>9</v>
      </c>
      <c r="D4291" t="s">
        <v>43</v>
      </c>
      <c r="E4291" s="1">
        <v>44434</v>
      </c>
      <c r="F4291" s="4">
        <v>1820</v>
      </c>
      <c r="G4291">
        <v>96</v>
      </c>
      <c r="H4291" s="3">
        <f>_xlfn.XLOOKUP(sales[[#This Row],[Product]],products[Product],products[Cost per box])*sales[[#This Row],[Boxes]]</f>
        <v>369.6</v>
      </c>
      <c r="I4291" s="4">
        <f>sales[[#This Row],[Revenue]]-sales[[#This Row],[Cost]]</f>
        <v>1450.4</v>
      </c>
    </row>
    <row r="4292" spans="2:9" x14ac:dyDescent="0.25">
      <c r="B4292" t="s">
        <v>46</v>
      </c>
      <c r="C4292" t="s">
        <v>6</v>
      </c>
      <c r="D4292" t="s">
        <v>43</v>
      </c>
      <c r="E4292" s="1">
        <v>44434</v>
      </c>
      <c r="F4292" s="4">
        <v>1890</v>
      </c>
      <c r="G4292">
        <v>95</v>
      </c>
      <c r="H4292" s="3">
        <f>_xlfn.XLOOKUP(sales[[#This Row],[Product]],products[Product],products[Cost per box])*sales[[#This Row],[Boxes]]</f>
        <v>365.75</v>
      </c>
      <c r="I4292" s="4">
        <f>sales[[#This Row],[Revenue]]-sales[[#This Row],[Cost]]</f>
        <v>1524.25</v>
      </c>
    </row>
    <row r="4293" spans="2:9" x14ac:dyDescent="0.25">
      <c r="B4293" t="s">
        <v>25</v>
      </c>
      <c r="C4293" t="s">
        <v>21</v>
      </c>
      <c r="D4293" t="s">
        <v>12</v>
      </c>
      <c r="E4293" s="1">
        <v>44434</v>
      </c>
      <c r="F4293" s="4">
        <v>336</v>
      </c>
      <c r="G4293">
        <v>14</v>
      </c>
      <c r="H4293" s="3">
        <f>_xlfn.XLOOKUP(sales[[#This Row],[Product]],products[Product],products[Cost per box])*sales[[#This Row],[Boxes]]</f>
        <v>118.02</v>
      </c>
      <c r="I4293" s="4">
        <f>sales[[#This Row],[Revenue]]-sales[[#This Row],[Cost]]</f>
        <v>217.98000000000002</v>
      </c>
    </row>
    <row r="4294" spans="2:9" x14ac:dyDescent="0.25">
      <c r="B4294" t="s">
        <v>51</v>
      </c>
      <c r="C4294" t="s">
        <v>11</v>
      </c>
      <c r="D4294" t="s">
        <v>43</v>
      </c>
      <c r="E4294" s="1">
        <v>44434</v>
      </c>
      <c r="F4294" s="4">
        <v>7630</v>
      </c>
      <c r="G4294">
        <v>449</v>
      </c>
      <c r="H4294" s="3">
        <f>_xlfn.XLOOKUP(sales[[#This Row],[Product]],products[Product],products[Cost per box])*sales[[#This Row],[Boxes]]</f>
        <v>1728.65</v>
      </c>
      <c r="I4294" s="4">
        <f>sales[[#This Row],[Revenue]]-sales[[#This Row],[Cost]]</f>
        <v>5901.35</v>
      </c>
    </row>
    <row r="4295" spans="2:9" x14ac:dyDescent="0.25">
      <c r="B4295" t="s">
        <v>20</v>
      </c>
      <c r="C4295" t="s">
        <v>27</v>
      </c>
      <c r="D4295" t="s">
        <v>26</v>
      </c>
      <c r="E4295" s="1">
        <v>44435</v>
      </c>
      <c r="F4295" s="4">
        <v>3822</v>
      </c>
      <c r="G4295">
        <v>225</v>
      </c>
      <c r="H4295" s="3">
        <f>_xlfn.XLOOKUP(sales[[#This Row],[Product]],products[Product],products[Cost per box])*sales[[#This Row],[Boxes]]</f>
        <v>1446.75</v>
      </c>
      <c r="I4295" s="4">
        <f>sales[[#This Row],[Revenue]]-sales[[#This Row],[Cost]]</f>
        <v>2375.25</v>
      </c>
    </row>
    <row r="4296" spans="2:9" x14ac:dyDescent="0.25">
      <c r="B4296" t="s">
        <v>25</v>
      </c>
      <c r="C4296" t="s">
        <v>11</v>
      </c>
      <c r="D4296" t="s">
        <v>38</v>
      </c>
      <c r="E4296" s="1">
        <v>44435</v>
      </c>
      <c r="F4296" s="4">
        <v>1911</v>
      </c>
      <c r="G4296">
        <v>77</v>
      </c>
      <c r="H4296" s="3">
        <f>_xlfn.XLOOKUP(sales[[#This Row],[Product]],products[Product],products[Cost per box])*sales[[#This Row],[Boxes]]</f>
        <v>765.38</v>
      </c>
      <c r="I4296" s="4">
        <f>sales[[#This Row],[Revenue]]-sales[[#This Row],[Cost]]</f>
        <v>1145.6199999999999</v>
      </c>
    </row>
    <row r="4297" spans="2:9" x14ac:dyDescent="0.25">
      <c r="B4297" t="s">
        <v>23</v>
      </c>
      <c r="C4297" t="s">
        <v>6</v>
      </c>
      <c r="D4297" t="s">
        <v>35</v>
      </c>
      <c r="E4297" s="1">
        <v>44435</v>
      </c>
      <c r="F4297" s="4">
        <v>2380</v>
      </c>
      <c r="G4297">
        <v>184</v>
      </c>
      <c r="H4297" s="3">
        <f>_xlfn.XLOOKUP(sales[[#This Row],[Product]],products[Product],products[Cost per box])*sales[[#This Row],[Boxes]]</f>
        <v>487.59999999999997</v>
      </c>
      <c r="I4297" s="4">
        <f>sales[[#This Row],[Revenue]]-sales[[#This Row],[Cost]]</f>
        <v>1892.4</v>
      </c>
    </row>
    <row r="4298" spans="2:9" x14ac:dyDescent="0.25">
      <c r="B4298" t="s">
        <v>33</v>
      </c>
      <c r="C4298" t="s">
        <v>6</v>
      </c>
      <c r="D4298" t="s">
        <v>35</v>
      </c>
      <c r="E4298" s="1">
        <v>44435</v>
      </c>
      <c r="F4298" s="4">
        <v>5950</v>
      </c>
      <c r="G4298">
        <v>397</v>
      </c>
      <c r="H4298" s="3">
        <f>_xlfn.XLOOKUP(sales[[#This Row],[Product]],products[Product],products[Cost per box])*sales[[#This Row],[Boxes]]</f>
        <v>1052.05</v>
      </c>
      <c r="I4298" s="4">
        <f>sales[[#This Row],[Revenue]]-sales[[#This Row],[Cost]]</f>
        <v>4897.95</v>
      </c>
    </row>
    <row r="4299" spans="2:9" x14ac:dyDescent="0.25">
      <c r="B4299" t="s">
        <v>40</v>
      </c>
      <c r="C4299" t="s">
        <v>27</v>
      </c>
      <c r="D4299" t="s">
        <v>48</v>
      </c>
      <c r="E4299" s="1">
        <v>44435</v>
      </c>
      <c r="F4299" s="4">
        <v>5817</v>
      </c>
      <c r="G4299">
        <v>277</v>
      </c>
      <c r="H4299" s="3">
        <f>_xlfn.XLOOKUP(sales[[#This Row],[Product]],products[Product],products[Cost per box])*sales[[#This Row],[Boxes]]</f>
        <v>2071.96</v>
      </c>
      <c r="I4299" s="4">
        <f>sales[[#This Row],[Revenue]]-sales[[#This Row],[Cost]]</f>
        <v>3745.04</v>
      </c>
    </row>
    <row r="4300" spans="2:9" x14ac:dyDescent="0.25">
      <c r="B4300" t="s">
        <v>13</v>
      </c>
      <c r="C4300" t="s">
        <v>16</v>
      </c>
      <c r="D4300" t="s">
        <v>30</v>
      </c>
      <c r="E4300" s="1">
        <v>44435</v>
      </c>
      <c r="F4300" s="4">
        <v>1694</v>
      </c>
      <c r="G4300">
        <v>242</v>
      </c>
      <c r="H4300" s="3">
        <f>_xlfn.XLOOKUP(sales[[#This Row],[Product]],products[Product],products[Cost per box])*sales[[#This Row],[Boxes]]</f>
        <v>890.56000000000006</v>
      </c>
      <c r="I4300" s="4">
        <f>sales[[#This Row],[Revenue]]-sales[[#This Row],[Cost]]</f>
        <v>803.43999999999994</v>
      </c>
    </row>
    <row r="4301" spans="2:9" x14ac:dyDescent="0.25">
      <c r="B4301" t="s">
        <v>39</v>
      </c>
      <c r="C4301" t="s">
        <v>16</v>
      </c>
      <c r="D4301" t="s">
        <v>45</v>
      </c>
      <c r="E4301" s="1">
        <v>44435</v>
      </c>
      <c r="F4301" s="4">
        <v>119</v>
      </c>
      <c r="G4301">
        <v>8</v>
      </c>
      <c r="H4301" s="3">
        <f>_xlfn.XLOOKUP(sales[[#This Row],[Product]],products[Product],products[Cost per box])*sales[[#This Row],[Boxes]]</f>
        <v>61.84</v>
      </c>
      <c r="I4301" s="4">
        <f>sales[[#This Row],[Revenue]]-sales[[#This Row],[Cost]]</f>
        <v>57.16</v>
      </c>
    </row>
    <row r="4302" spans="2:9" x14ac:dyDescent="0.25">
      <c r="B4302" t="s">
        <v>37</v>
      </c>
      <c r="C4302" t="s">
        <v>11</v>
      </c>
      <c r="D4302" t="s">
        <v>36</v>
      </c>
      <c r="E4302" s="1">
        <v>44435</v>
      </c>
      <c r="F4302" s="4">
        <v>28</v>
      </c>
      <c r="G4302">
        <v>3</v>
      </c>
      <c r="H4302" s="3">
        <f>_xlfn.XLOOKUP(sales[[#This Row],[Product]],products[Product],products[Cost per box])*sales[[#This Row],[Boxes]]</f>
        <v>15.120000000000001</v>
      </c>
      <c r="I4302" s="4">
        <f>sales[[#This Row],[Revenue]]-sales[[#This Row],[Cost]]</f>
        <v>12.879999999999999</v>
      </c>
    </row>
    <row r="4303" spans="2:9" x14ac:dyDescent="0.25">
      <c r="B4303" t="s">
        <v>25</v>
      </c>
      <c r="C4303" t="s">
        <v>27</v>
      </c>
      <c r="D4303" t="s">
        <v>17</v>
      </c>
      <c r="E4303" s="1">
        <v>44435</v>
      </c>
      <c r="F4303" s="4">
        <v>5362</v>
      </c>
      <c r="G4303">
        <v>383</v>
      </c>
      <c r="H4303" s="3">
        <f>_xlfn.XLOOKUP(sales[[#This Row],[Product]],products[Product],products[Cost per box])*sales[[#This Row],[Boxes]]</f>
        <v>2604.4</v>
      </c>
      <c r="I4303" s="4">
        <f>sales[[#This Row],[Revenue]]-sales[[#This Row],[Cost]]</f>
        <v>2757.6</v>
      </c>
    </row>
    <row r="4304" spans="2:9" x14ac:dyDescent="0.25">
      <c r="B4304" t="s">
        <v>49</v>
      </c>
      <c r="C4304" t="s">
        <v>16</v>
      </c>
      <c r="D4304" t="s">
        <v>19</v>
      </c>
      <c r="E4304" s="1">
        <v>44435</v>
      </c>
      <c r="F4304" s="4">
        <v>9667</v>
      </c>
      <c r="G4304">
        <v>509</v>
      </c>
      <c r="H4304" s="3">
        <f>_xlfn.XLOOKUP(sales[[#This Row],[Product]],products[Product],products[Cost per box])*sales[[#This Row],[Boxes]]</f>
        <v>5207.0700000000006</v>
      </c>
      <c r="I4304" s="4">
        <f>sales[[#This Row],[Revenue]]-sales[[#This Row],[Cost]]</f>
        <v>4459.9299999999994</v>
      </c>
    </row>
    <row r="4305" spans="2:9" x14ac:dyDescent="0.25">
      <c r="B4305" t="s">
        <v>23</v>
      </c>
      <c r="C4305" t="s">
        <v>16</v>
      </c>
      <c r="D4305" t="s">
        <v>52</v>
      </c>
      <c r="E4305" s="1">
        <v>44435</v>
      </c>
      <c r="F4305" s="4">
        <v>5257</v>
      </c>
      <c r="G4305">
        <v>229</v>
      </c>
      <c r="H4305" s="3">
        <f>_xlfn.XLOOKUP(sales[[#This Row],[Product]],products[Product],products[Cost per box])*sales[[#This Row],[Boxes]]</f>
        <v>760.28</v>
      </c>
      <c r="I4305" s="4">
        <f>sales[[#This Row],[Revenue]]-sales[[#This Row],[Cost]]</f>
        <v>4496.72</v>
      </c>
    </row>
    <row r="4306" spans="2:9" x14ac:dyDescent="0.25">
      <c r="B4306" t="s">
        <v>41</v>
      </c>
      <c r="C4306" t="s">
        <v>9</v>
      </c>
      <c r="D4306" t="s">
        <v>26</v>
      </c>
      <c r="E4306" s="1">
        <v>44435</v>
      </c>
      <c r="F4306" s="4">
        <v>7098</v>
      </c>
      <c r="G4306">
        <v>418</v>
      </c>
      <c r="H4306" s="3">
        <f>_xlfn.XLOOKUP(sales[[#This Row],[Product]],products[Product],products[Cost per box])*sales[[#This Row],[Boxes]]</f>
        <v>2687.74</v>
      </c>
      <c r="I4306" s="4">
        <f>sales[[#This Row],[Revenue]]-sales[[#This Row],[Cost]]</f>
        <v>4410.26</v>
      </c>
    </row>
    <row r="4307" spans="2:9" x14ac:dyDescent="0.25">
      <c r="B4307" t="s">
        <v>29</v>
      </c>
      <c r="C4307" t="s">
        <v>9</v>
      </c>
      <c r="D4307" t="s">
        <v>12</v>
      </c>
      <c r="E4307" s="1">
        <v>44435</v>
      </c>
      <c r="F4307" s="4">
        <v>8792</v>
      </c>
      <c r="G4307">
        <v>326</v>
      </c>
      <c r="H4307" s="3">
        <f>_xlfn.XLOOKUP(sales[[#This Row],[Product]],products[Product],products[Cost per box])*sales[[#This Row],[Boxes]]</f>
        <v>2748.18</v>
      </c>
      <c r="I4307" s="4">
        <f>sales[[#This Row],[Revenue]]-sales[[#This Row],[Cost]]</f>
        <v>6043.82</v>
      </c>
    </row>
    <row r="4308" spans="2:9" x14ac:dyDescent="0.25">
      <c r="B4308" t="s">
        <v>49</v>
      </c>
      <c r="C4308" t="s">
        <v>27</v>
      </c>
      <c r="D4308" t="s">
        <v>48</v>
      </c>
      <c r="E4308" s="1">
        <v>44438</v>
      </c>
      <c r="F4308" s="4">
        <v>2261</v>
      </c>
      <c r="G4308">
        <v>114</v>
      </c>
      <c r="H4308" s="3">
        <f>_xlfn.XLOOKUP(sales[[#This Row],[Product]],products[Product],products[Cost per box])*sales[[#This Row],[Boxes]]</f>
        <v>852.72</v>
      </c>
      <c r="I4308" s="4">
        <f>sales[[#This Row],[Revenue]]-sales[[#This Row],[Cost]]</f>
        <v>1408.28</v>
      </c>
    </row>
    <row r="4309" spans="2:9" x14ac:dyDescent="0.25">
      <c r="B4309" t="s">
        <v>13</v>
      </c>
      <c r="C4309" t="s">
        <v>27</v>
      </c>
      <c r="D4309" t="s">
        <v>28</v>
      </c>
      <c r="E4309" s="1">
        <v>44438</v>
      </c>
      <c r="F4309" s="4">
        <v>4235</v>
      </c>
      <c r="G4309">
        <v>471</v>
      </c>
      <c r="H4309" s="3">
        <f>_xlfn.XLOOKUP(sales[[#This Row],[Product]],products[Product],products[Cost per box])*sales[[#This Row],[Boxes]]</f>
        <v>1299.9599999999998</v>
      </c>
      <c r="I4309" s="4">
        <f>sales[[#This Row],[Revenue]]-sales[[#This Row],[Cost]]</f>
        <v>2935.04</v>
      </c>
    </row>
    <row r="4310" spans="2:9" x14ac:dyDescent="0.25">
      <c r="B4310" t="s">
        <v>32</v>
      </c>
      <c r="C4310" t="s">
        <v>9</v>
      </c>
      <c r="D4310" t="s">
        <v>17</v>
      </c>
      <c r="E4310" s="1">
        <v>44438</v>
      </c>
      <c r="F4310" s="4">
        <v>8736</v>
      </c>
      <c r="G4310">
        <v>514</v>
      </c>
      <c r="H4310" s="3">
        <f>_xlfn.XLOOKUP(sales[[#This Row],[Product]],products[Product],products[Cost per box])*sales[[#This Row],[Boxes]]</f>
        <v>3495.2</v>
      </c>
      <c r="I4310" s="4">
        <f>sales[[#This Row],[Revenue]]-sales[[#This Row],[Cost]]</f>
        <v>5240.8</v>
      </c>
    </row>
    <row r="4311" spans="2:9" x14ac:dyDescent="0.25">
      <c r="B4311" t="s">
        <v>51</v>
      </c>
      <c r="C4311" t="s">
        <v>27</v>
      </c>
      <c r="D4311" t="s">
        <v>42</v>
      </c>
      <c r="E4311" s="1">
        <v>44438</v>
      </c>
      <c r="F4311" s="4">
        <v>4438</v>
      </c>
      <c r="G4311">
        <v>317</v>
      </c>
      <c r="H4311" s="3">
        <f>_xlfn.XLOOKUP(sales[[#This Row],[Product]],products[Product],products[Cost per box])*sales[[#This Row],[Boxes]]</f>
        <v>1502.5800000000002</v>
      </c>
      <c r="I4311" s="4">
        <f>sales[[#This Row],[Revenue]]-sales[[#This Row],[Cost]]</f>
        <v>2935.42</v>
      </c>
    </row>
    <row r="4312" spans="2:9" x14ac:dyDescent="0.25">
      <c r="B4312" t="s">
        <v>37</v>
      </c>
      <c r="C4312" t="s">
        <v>6</v>
      </c>
      <c r="D4312" t="s">
        <v>38</v>
      </c>
      <c r="E4312" s="1">
        <v>44438</v>
      </c>
      <c r="F4312" s="4">
        <v>777</v>
      </c>
      <c r="G4312">
        <v>29</v>
      </c>
      <c r="H4312" s="3">
        <f>_xlfn.XLOOKUP(sales[[#This Row],[Product]],products[Product],products[Cost per box])*sales[[#This Row],[Boxes]]</f>
        <v>288.26</v>
      </c>
      <c r="I4312" s="4">
        <f>sales[[#This Row],[Revenue]]-sales[[#This Row],[Cost]]</f>
        <v>488.74</v>
      </c>
    </row>
    <row r="4313" spans="2:9" x14ac:dyDescent="0.25">
      <c r="B4313" t="s">
        <v>18</v>
      </c>
      <c r="C4313" t="s">
        <v>16</v>
      </c>
      <c r="D4313" t="s">
        <v>47</v>
      </c>
      <c r="E4313" s="1">
        <v>44438</v>
      </c>
      <c r="F4313" s="4">
        <v>1092</v>
      </c>
      <c r="G4313">
        <v>69</v>
      </c>
      <c r="H4313" s="3">
        <f>_xlfn.XLOOKUP(sales[[#This Row],[Product]],products[Product],products[Cost per box])*sales[[#This Row],[Boxes]]</f>
        <v>362.94</v>
      </c>
      <c r="I4313" s="4">
        <f>sales[[#This Row],[Revenue]]-sales[[#This Row],[Cost]]</f>
        <v>729.06</v>
      </c>
    </row>
    <row r="4314" spans="2:9" x14ac:dyDescent="0.25">
      <c r="B4314" t="s">
        <v>25</v>
      </c>
      <c r="C4314" t="s">
        <v>16</v>
      </c>
      <c r="D4314" t="s">
        <v>22</v>
      </c>
      <c r="E4314" s="1">
        <v>44438</v>
      </c>
      <c r="F4314" s="4">
        <v>4452</v>
      </c>
      <c r="G4314">
        <v>318</v>
      </c>
      <c r="H4314" s="3">
        <f>_xlfn.XLOOKUP(sales[[#This Row],[Product]],products[Product],products[Cost per box])*sales[[#This Row],[Boxes]]</f>
        <v>2613.96</v>
      </c>
      <c r="I4314" s="4">
        <f>sales[[#This Row],[Revenue]]-sales[[#This Row],[Cost]]</f>
        <v>1838.04</v>
      </c>
    </row>
    <row r="4315" spans="2:9" x14ac:dyDescent="0.25">
      <c r="B4315" t="s">
        <v>10</v>
      </c>
      <c r="C4315" t="s">
        <v>21</v>
      </c>
      <c r="D4315" t="s">
        <v>12</v>
      </c>
      <c r="E4315" s="1">
        <v>44438</v>
      </c>
      <c r="F4315" s="4">
        <v>5299</v>
      </c>
      <c r="G4315">
        <v>197</v>
      </c>
      <c r="H4315" s="3">
        <f>_xlfn.XLOOKUP(sales[[#This Row],[Product]],products[Product],products[Cost per box])*sales[[#This Row],[Boxes]]</f>
        <v>1660.71</v>
      </c>
      <c r="I4315" s="4">
        <f>sales[[#This Row],[Revenue]]-sales[[#This Row],[Cost]]</f>
        <v>3638.29</v>
      </c>
    </row>
    <row r="4316" spans="2:9" x14ac:dyDescent="0.25">
      <c r="B4316" t="s">
        <v>29</v>
      </c>
      <c r="C4316" t="s">
        <v>6</v>
      </c>
      <c r="D4316" t="s">
        <v>14</v>
      </c>
      <c r="E4316" s="1">
        <v>44438</v>
      </c>
      <c r="F4316" s="4">
        <v>5019</v>
      </c>
      <c r="G4316">
        <v>457</v>
      </c>
      <c r="H4316" s="3">
        <f>_xlfn.XLOOKUP(sales[[#This Row],[Product]],products[Product],products[Cost per box])*sales[[#This Row],[Boxes]]</f>
        <v>2883.6699999999996</v>
      </c>
      <c r="I4316" s="4">
        <f>sales[[#This Row],[Revenue]]-sales[[#This Row],[Cost]]</f>
        <v>2135.3300000000004</v>
      </c>
    </row>
    <row r="4317" spans="2:9" x14ac:dyDescent="0.25">
      <c r="B4317" t="s">
        <v>46</v>
      </c>
      <c r="C4317" t="s">
        <v>11</v>
      </c>
      <c r="D4317" t="s">
        <v>35</v>
      </c>
      <c r="E4317" s="1">
        <v>44438</v>
      </c>
      <c r="F4317" s="4">
        <v>2982</v>
      </c>
      <c r="G4317">
        <v>199</v>
      </c>
      <c r="H4317" s="3">
        <f>_xlfn.XLOOKUP(sales[[#This Row],[Product]],products[Product],products[Cost per box])*sales[[#This Row],[Boxes]]</f>
        <v>527.35</v>
      </c>
      <c r="I4317" s="4">
        <f>sales[[#This Row],[Revenue]]-sales[[#This Row],[Cost]]</f>
        <v>2454.65</v>
      </c>
    </row>
    <row r="4318" spans="2:9" x14ac:dyDescent="0.25">
      <c r="B4318" t="s">
        <v>10</v>
      </c>
      <c r="C4318" t="s">
        <v>9</v>
      </c>
      <c r="D4318" t="s">
        <v>30</v>
      </c>
      <c r="E4318" s="1">
        <v>44438</v>
      </c>
      <c r="F4318" s="4">
        <v>7602</v>
      </c>
      <c r="G4318">
        <v>980</v>
      </c>
      <c r="H4318" s="3">
        <f>_xlfn.XLOOKUP(sales[[#This Row],[Product]],products[Product],products[Cost per box])*sales[[#This Row],[Boxes]]</f>
        <v>3606.4</v>
      </c>
      <c r="I4318" s="4">
        <f>sales[[#This Row],[Revenue]]-sales[[#This Row],[Cost]]</f>
        <v>3995.6</v>
      </c>
    </row>
    <row r="4319" spans="2:9" x14ac:dyDescent="0.25">
      <c r="B4319" t="s">
        <v>13</v>
      </c>
      <c r="C4319" t="s">
        <v>27</v>
      </c>
      <c r="D4319" t="s">
        <v>44</v>
      </c>
      <c r="E4319" s="1">
        <v>44438</v>
      </c>
      <c r="F4319" s="4">
        <v>8183</v>
      </c>
      <c r="G4319">
        <v>341</v>
      </c>
      <c r="H4319" s="3">
        <f>_xlfn.XLOOKUP(sales[[#This Row],[Product]],products[Product],products[Cost per box])*sales[[#This Row],[Boxes]]</f>
        <v>3263.37</v>
      </c>
      <c r="I4319" s="4">
        <f>sales[[#This Row],[Revenue]]-sales[[#This Row],[Cost]]</f>
        <v>4919.63</v>
      </c>
    </row>
    <row r="4320" spans="2:9" x14ac:dyDescent="0.25">
      <c r="B4320" t="s">
        <v>20</v>
      </c>
      <c r="C4320" t="s">
        <v>6</v>
      </c>
      <c r="D4320" t="s">
        <v>12</v>
      </c>
      <c r="E4320" s="1">
        <v>44438</v>
      </c>
      <c r="F4320" s="4">
        <v>3325</v>
      </c>
      <c r="G4320">
        <v>139</v>
      </c>
      <c r="H4320" s="3">
        <f>_xlfn.XLOOKUP(sales[[#This Row],[Product]],products[Product],products[Cost per box])*sales[[#This Row],[Boxes]]</f>
        <v>1171.77</v>
      </c>
      <c r="I4320" s="4">
        <f>sales[[#This Row],[Revenue]]-sales[[#This Row],[Cost]]</f>
        <v>2153.23</v>
      </c>
    </row>
    <row r="4321" spans="2:9" x14ac:dyDescent="0.25">
      <c r="B4321" t="s">
        <v>40</v>
      </c>
      <c r="C4321" t="s">
        <v>16</v>
      </c>
      <c r="D4321" t="s">
        <v>35</v>
      </c>
      <c r="E4321" s="1">
        <v>44438</v>
      </c>
      <c r="F4321" s="4">
        <v>4557</v>
      </c>
      <c r="G4321">
        <v>351</v>
      </c>
      <c r="H4321" s="3">
        <f>_xlfn.XLOOKUP(sales[[#This Row],[Product]],products[Product],products[Cost per box])*sales[[#This Row],[Boxes]]</f>
        <v>930.15</v>
      </c>
      <c r="I4321" s="4">
        <f>sales[[#This Row],[Revenue]]-sales[[#This Row],[Cost]]</f>
        <v>3626.85</v>
      </c>
    </row>
    <row r="4322" spans="2:9" x14ac:dyDescent="0.25">
      <c r="B4322" t="s">
        <v>25</v>
      </c>
      <c r="C4322" t="s">
        <v>21</v>
      </c>
      <c r="D4322" t="s">
        <v>35</v>
      </c>
      <c r="E4322" s="1">
        <v>44439</v>
      </c>
      <c r="F4322" s="4">
        <v>2856</v>
      </c>
      <c r="G4322">
        <v>238</v>
      </c>
      <c r="H4322" s="3">
        <f>_xlfn.XLOOKUP(sales[[#This Row],[Product]],products[Product],products[Cost per box])*sales[[#This Row],[Boxes]]</f>
        <v>630.69999999999993</v>
      </c>
      <c r="I4322" s="4">
        <f>sales[[#This Row],[Revenue]]-sales[[#This Row],[Cost]]</f>
        <v>2225.3000000000002</v>
      </c>
    </row>
    <row r="4323" spans="2:9" x14ac:dyDescent="0.25">
      <c r="B4323" t="s">
        <v>18</v>
      </c>
      <c r="C4323" t="s">
        <v>11</v>
      </c>
      <c r="D4323" t="s">
        <v>52</v>
      </c>
      <c r="E4323" s="1">
        <v>44439</v>
      </c>
      <c r="F4323" s="4">
        <v>6930</v>
      </c>
      <c r="G4323">
        <v>302</v>
      </c>
      <c r="H4323" s="3">
        <f>_xlfn.XLOOKUP(sales[[#This Row],[Product]],products[Product],products[Cost per box])*sales[[#This Row],[Boxes]]</f>
        <v>1002.64</v>
      </c>
      <c r="I4323" s="4">
        <f>sales[[#This Row],[Revenue]]-sales[[#This Row],[Cost]]</f>
        <v>5927.36</v>
      </c>
    </row>
    <row r="4324" spans="2:9" x14ac:dyDescent="0.25">
      <c r="B4324" t="s">
        <v>10</v>
      </c>
      <c r="C4324" t="s">
        <v>16</v>
      </c>
      <c r="D4324" t="s">
        <v>7</v>
      </c>
      <c r="E4324" s="1">
        <v>44439</v>
      </c>
      <c r="F4324" s="4">
        <v>8708</v>
      </c>
      <c r="G4324">
        <v>363</v>
      </c>
      <c r="H4324" s="3">
        <f>_xlfn.XLOOKUP(sales[[#This Row],[Product]],products[Product],products[Cost per box])*sales[[#This Row],[Boxes]]</f>
        <v>1869.45</v>
      </c>
      <c r="I4324" s="4">
        <f>sales[[#This Row],[Revenue]]-sales[[#This Row],[Cost]]</f>
        <v>6838.55</v>
      </c>
    </row>
    <row r="4325" spans="2:9" x14ac:dyDescent="0.25">
      <c r="B4325" t="s">
        <v>51</v>
      </c>
      <c r="C4325" t="s">
        <v>27</v>
      </c>
      <c r="D4325" t="s">
        <v>14</v>
      </c>
      <c r="E4325" s="1">
        <v>44439</v>
      </c>
      <c r="F4325" s="4">
        <v>1386</v>
      </c>
      <c r="G4325">
        <v>126</v>
      </c>
      <c r="H4325" s="3">
        <f>_xlfn.XLOOKUP(sales[[#This Row],[Product]],products[Product],products[Cost per box])*sales[[#This Row],[Boxes]]</f>
        <v>795.06</v>
      </c>
      <c r="I4325" s="4">
        <f>sales[[#This Row],[Revenue]]-sales[[#This Row],[Cost]]</f>
        <v>590.94000000000005</v>
      </c>
    </row>
    <row r="4326" spans="2:9" x14ac:dyDescent="0.25">
      <c r="B4326" t="s">
        <v>32</v>
      </c>
      <c r="C4326" t="s">
        <v>6</v>
      </c>
      <c r="D4326" t="s">
        <v>48</v>
      </c>
      <c r="E4326" s="1">
        <v>44439</v>
      </c>
      <c r="F4326" s="4">
        <v>35</v>
      </c>
      <c r="G4326">
        <v>2</v>
      </c>
      <c r="H4326" s="3">
        <f>_xlfn.XLOOKUP(sales[[#This Row],[Product]],products[Product],products[Cost per box])*sales[[#This Row],[Boxes]]</f>
        <v>14.96</v>
      </c>
      <c r="I4326" s="4">
        <f>sales[[#This Row],[Revenue]]-sales[[#This Row],[Cost]]</f>
        <v>20.04</v>
      </c>
    </row>
    <row r="4327" spans="2:9" x14ac:dyDescent="0.25">
      <c r="B4327" t="s">
        <v>23</v>
      </c>
      <c r="C4327" t="s">
        <v>27</v>
      </c>
      <c r="D4327" t="s">
        <v>50</v>
      </c>
      <c r="E4327" s="1">
        <v>44439</v>
      </c>
      <c r="F4327" s="4">
        <v>133</v>
      </c>
      <c r="G4327">
        <v>17</v>
      </c>
      <c r="H4327" s="3">
        <f>_xlfn.XLOOKUP(sales[[#This Row],[Product]],products[Product],products[Cost per box])*sales[[#This Row],[Boxes]]</f>
        <v>210.97</v>
      </c>
      <c r="I4327" s="4">
        <f>sales[[#This Row],[Revenue]]-sales[[#This Row],[Cost]]</f>
        <v>-77.97</v>
      </c>
    </row>
    <row r="4328" spans="2:9" x14ac:dyDescent="0.25">
      <c r="B4328" t="s">
        <v>20</v>
      </c>
      <c r="C4328" t="s">
        <v>21</v>
      </c>
      <c r="D4328" t="s">
        <v>26</v>
      </c>
      <c r="E4328" s="1">
        <v>44439</v>
      </c>
      <c r="F4328" s="4">
        <v>7637</v>
      </c>
      <c r="G4328">
        <v>425</v>
      </c>
      <c r="H4328" s="3">
        <f>_xlfn.XLOOKUP(sales[[#This Row],[Product]],products[Product],products[Cost per box])*sales[[#This Row],[Boxes]]</f>
        <v>2732.75</v>
      </c>
      <c r="I4328" s="4">
        <f>sales[[#This Row],[Revenue]]-sales[[#This Row],[Cost]]</f>
        <v>4904.25</v>
      </c>
    </row>
    <row r="4329" spans="2:9" x14ac:dyDescent="0.25">
      <c r="B4329" t="s">
        <v>10</v>
      </c>
      <c r="C4329" t="s">
        <v>6</v>
      </c>
      <c r="D4329" t="s">
        <v>7</v>
      </c>
      <c r="E4329" s="1">
        <v>44439</v>
      </c>
      <c r="F4329" s="4">
        <v>2233</v>
      </c>
      <c r="G4329">
        <v>94</v>
      </c>
      <c r="H4329" s="3">
        <f>_xlfn.XLOOKUP(sales[[#This Row],[Product]],products[Product],products[Cost per box])*sales[[#This Row],[Boxes]]</f>
        <v>484.1</v>
      </c>
      <c r="I4329" s="4">
        <f>sales[[#This Row],[Revenue]]-sales[[#This Row],[Cost]]</f>
        <v>1748.9</v>
      </c>
    </row>
    <row r="4330" spans="2:9" x14ac:dyDescent="0.25">
      <c r="B4330" t="s">
        <v>15</v>
      </c>
      <c r="C4330" t="s">
        <v>11</v>
      </c>
      <c r="D4330" t="s">
        <v>50</v>
      </c>
      <c r="E4330" s="1">
        <v>44439</v>
      </c>
      <c r="F4330" s="4">
        <v>1302</v>
      </c>
      <c r="G4330">
        <v>163</v>
      </c>
      <c r="H4330" s="3">
        <f>_xlfn.XLOOKUP(sales[[#This Row],[Product]],products[Product],products[Cost per box])*sales[[#This Row],[Boxes]]</f>
        <v>2022.83</v>
      </c>
      <c r="I4330" s="4">
        <f>sales[[#This Row],[Revenue]]-sales[[#This Row],[Cost]]</f>
        <v>-720.82999999999993</v>
      </c>
    </row>
    <row r="4331" spans="2:9" x14ac:dyDescent="0.25">
      <c r="B4331" t="s">
        <v>39</v>
      </c>
      <c r="C4331" t="s">
        <v>9</v>
      </c>
      <c r="D4331" t="s">
        <v>17</v>
      </c>
      <c r="E4331" s="1">
        <v>44439</v>
      </c>
      <c r="F4331" s="4">
        <v>1757</v>
      </c>
      <c r="G4331">
        <v>104</v>
      </c>
      <c r="H4331" s="3">
        <f>_xlfn.XLOOKUP(sales[[#This Row],[Product]],products[Product],products[Cost per box])*sales[[#This Row],[Boxes]]</f>
        <v>707.19999999999993</v>
      </c>
      <c r="I4331" s="4">
        <f>sales[[#This Row],[Revenue]]-sales[[#This Row],[Cost]]</f>
        <v>1049.8000000000002</v>
      </c>
    </row>
    <row r="4332" spans="2:9" x14ac:dyDescent="0.25">
      <c r="B4332" t="s">
        <v>20</v>
      </c>
      <c r="C4332" t="s">
        <v>9</v>
      </c>
      <c r="D4332" t="s">
        <v>14</v>
      </c>
      <c r="E4332" s="1">
        <v>44439</v>
      </c>
      <c r="F4332" s="4">
        <v>1225</v>
      </c>
      <c r="G4332">
        <v>103</v>
      </c>
      <c r="H4332" s="3">
        <f>_xlfn.XLOOKUP(sales[[#This Row],[Product]],products[Product],products[Cost per box])*sales[[#This Row],[Boxes]]</f>
        <v>649.92999999999995</v>
      </c>
      <c r="I4332" s="4">
        <f>sales[[#This Row],[Revenue]]-sales[[#This Row],[Cost]]</f>
        <v>575.07000000000005</v>
      </c>
    </row>
    <row r="4333" spans="2:9" x14ac:dyDescent="0.25">
      <c r="B4333" t="s">
        <v>34</v>
      </c>
      <c r="C4333" t="s">
        <v>21</v>
      </c>
      <c r="D4333" t="s">
        <v>48</v>
      </c>
      <c r="E4333" s="1">
        <v>44439</v>
      </c>
      <c r="F4333" s="4">
        <v>4676</v>
      </c>
      <c r="G4333">
        <v>213</v>
      </c>
      <c r="H4333" s="3">
        <f>_xlfn.XLOOKUP(sales[[#This Row],[Product]],products[Product],products[Cost per box])*sales[[#This Row],[Boxes]]</f>
        <v>1593.24</v>
      </c>
      <c r="I4333" s="4">
        <f>sales[[#This Row],[Revenue]]-sales[[#This Row],[Cost]]</f>
        <v>3082.76</v>
      </c>
    </row>
    <row r="4334" spans="2:9" x14ac:dyDescent="0.25">
      <c r="B4334" t="s">
        <v>5</v>
      </c>
      <c r="C4334" t="s">
        <v>16</v>
      </c>
      <c r="D4334" t="s">
        <v>12</v>
      </c>
      <c r="E4334" s="1">
        <v>44439</v>
      </c>
      <c r="F4334" s="4">
        <v>343</v>
      </c>
      <c r="G4334">
        <v>13</v>
      </c>
      <c r="H4334" s="3">
        <f>_xlfn.XLOOKUP(sales[[#This Row],[Product]],products[Product],products[Cost per box])*sales[[#This Row],[Boxes]]</f>
        <v>109.59</v>
      </c>
      <c r="I4334" s="4">
        <f>sales[[#This Row],[Revenue]]-sales[[#This Row],[Cost]]</f>
        <v>233.41</v>
      </c>
    </row>
    <row r="4335" spans="2:9" x14ac:dyDescent="0.25">
      <c r="B4335" t="s">
        <v>33</v>
      </c>
      <c r="C4335" t="s">
        <v>21</v>
      </c>
      <c r="D4335" t="s">
        <v>17</v>
      </c>
      <c r="E4335" s="1">
        <v>44439</v>
      </c>
      <c r="F4335" s="4">
        <v>3024</v>
      </c>
      <c r="G4335">
        <v>216</v>
      </c>
      <c r="H4335" s="3">
        <f>_xlfn.XLOOKUP(sales[[#This Row],[Product]],products[Product],products[Cost per box])*sales[[#This Row],[Boxes]]</f>
        <v>1468.8</v>
      </c>
      <c r="I4335" s="4">
        <f>sales[[#This Row],[Revenue]]-sales[[#This Row],[Cost]]</f>
        <v>1555.2</v>
      </c>
    </row>
    <row r="4336" spans="2:9" x14ac:dyDescent="0.25">
      <c r="B4336" t="s">
        <v>33</v>
      </c>
      <c r="C4336" t="s">
        <v>21</v>
      </c>
      <c r="D4336" t="s">
        <v>31</v>
      </c>
      <c r="E4336" s="1">
        <v>44439</v>
      </c>
      <c r="F4336" s="4">
        <v>322</v>
      </c>
      <c r="G4336">
        <v>33</v>
      </c>
      <c r="H4336" s="3">
        <f>_xlfn.XLOOKUP(sales[[#This Row],[Product]],products[Product],products[Cost per box])*sales[[#This Row],[Boxes]]</f>
        <v>188.76</v>
      </c>
      <c r="I4336" s="4">
        <f>sales[[#This Row],[Revenue]]-sales[[#This Row],[Cost]]</f>
        <v>133.24</v>
      </c>
    </row>
    <row r="4337" spans="2:9" x14ac:dyDescent="0.25">
      <c r="B4337" t="s">
        <v>8</v>
      </c>
      <c r="C4337" t="s">
        <v>16</v>
      </c>
      <c r="D4337" t="s">
        <v>31</v>
      </c>
      <c r="E4337" s="1">
        <v>44439</v>
      </c>
      <c r="F4337" s="4">
        <v>4424</v>
      </c>
      <c r="G4337">
        <v>632</v>
      </c>
      <c r="H4337" s="3">
        <f>_xlfn.XLOOKUP(sales[[#This Row],[Product]],products[Product],products[Cost per box])*sales[[#This Row],[Boxes]]</f>
        <v>3615.04</v>
      </c>
      <c r="I4337" s="4">
        <f>sales[[#This Row],[Revenue]]-sales[[#This Row],[Cost]]</f>
        <v>808.96</v>
      </c>
    </row>
    <row r="4338" spans="2:9" x14ac:dyDescent="0.25">
      <c r="B4338" t="s">
        <v>37</v>
      </c>
      <c r="C4338" t="s">
        <v>6</v>
      </c>
      <c r="D4338" t="s">
        <v>35</v>
      </c>
      <c r="E4338" s="1">
        <v>44439</v>
      </c>
      <c r="F4338" s="4">
        <v>3213</v>
      </c>
      <c r="G4338">
        <v>230</v>
      </c>
      <c r="H4338" s="3">
        <f>_xlfn.XLOOKUP(sales[[#This Row],[Product]],products[Product],products[Cost per box])*sales[[#This Row],[Boxes]]</f>
        <v>609.5</v>
      </c>
      <c r="I4338" s="4">
        <f>sales[[#This Row],[Revenue]]-sales[[#This Row],[Cost]]</f>
        <v>2603.5</v>
      </c>
    </row>
    <row r="4339" spans="2:9" x14ac:dyDescent="0.25">
      <c r="B4339" t="s">
        <v>20</v>
      </c>
      <c r="C4339" t="s">
        <v>11</v>
      </c>
      <c r="D4339" t="s">
        <v>48</v>
      </c>
      <c r="E4339" s="1">
        <v>44439</v>
      </c>
      <c r="F4339" s="4">
        <v>1631</v>
      </c>
      <c r="G4339">
        <v>75</v>
      </c>
      <c r="H4339" s="3">
        <f>_xlfn.XLOOKUP(sales[[#This Row],[Product]],products[Product],products[Cost per box])*sales[[#This Row],[Boxes]]</f>
        <v>561</v>
      </c>
      <c r="I4339" s="4">
        <f>sales[[#This Row],[Revenue]]-sales[[#This Row],[Cost]]</f>
        <v>1070</v>
      </c>
    </row>
    <row r="4340" spans="2:9" x14ac:dyDescent="0.25">
      <c r="B4340" t="s">
        <v>49</v>
      </c>
      <c r="C4340" t="s">
        <v>21</v>
      </c>
      <c r="D4340" t="s">
        <v>38</v>
      </c>
      <c r="E4340" s="1">
        <v>44439</v>
      </c>
      <c r="F4340" s="4">
        <v>2695</v>
      </c>
      <c r="G4340">
        <v>108</v>
      </c>
      <c r="H4340" s="3">
        <f>_xlfn.XLOOKUP(sales[[#This Row],[Product]],products[Product],products[Cost per box])*sales[[#This Row],[Boxes]]</f>
        <v>1073.52</v>
      </c>
      <c r="I4340" s="4">
        <f>sales[[#This Row],[Revenue]]-sales[[#This Row],[Cost]]</f>
        <v>1621.48</v>
      </c>
    </row>
    <row r="4341" spans="2:9" x14ac:dyDescent="0.25">
      <c r="B4341" t="s">
        <v>41</v>
      </c>
      <c r="C4341" t="s">
        <v>9</v>
      </c>
      <c r="D4341" t="s">
        <v>42</v>
      </c>
      <c r="E4341" s="1">
        <v>44439</v>
      </c>
      <c r="F4341" s="4">
        <v>3297</v>
      </c>
      <c r="G4341">
        <v>236</v>
      </c>
      <c r="H4341" s="3">
        <f>_xlfn.XLOOKUP(sales[[#This Row],[Product]],products[Product],products[Cost per box])*sales[[#This Row],[Boxes]]</f>
        <v>1118.6400000000001</v>
      </c>
      <c r="I4341" s="4">
        <f>sales[[#This Row],[Revenue]]-sales[[#This Row],[Cost]]</f>
        <v>2178.3599999999997</v>
      </c>
    </row>
    <row r="4342" spans="2:9" x14ac:dyDescent="0.25">
      <c r="B4342" t="s">
        <v>29</v>
      </c>
      <c r="C4342" t="s">
        <v>27</v>
      </c>
      <c r="D4342" t="s">
        <v>50</v>
      </c>
      <c r="E4342" s="1">
        <v>44439</v>
      </c>
      <c r="F4342" s="4">
        <v>1316</v>
      </c>
      <c r="G4342">
        <v>132</v>
      </c>
      <c r="H4342" s="3">
        <f>_xlfn.XLOOKUP(sales[[#This Row],[Product]],products[Product],products[Cost per box])*sales[[#This Row],[Boxes]]</f>
        <v>1638.1200000000001</v>
      </c>
      <c r="I4342" s="4">
        <f>sales[[#This Row],[Revenue]]-sales[[#This Row],[Cost]]</f>
        <v>-322.12000000000012</v>
      </c>
    </row>
    <row r="4343" spans="2:9" x14ac:dyDescent="0.25">
      <c r="B4343" t="s">
        <v>25</v>
      </c>
      <c r="C4343" t="s">
        <v>6</v>
      </c>
      <c r="D4343" t="s">
        <v>42</v>
      </c>
      <c r="E4343" s="1">
        <v>44439</v>
      </c>
      <c r="F4343" s="4">
        <v>2100</v>
      </c>
      <c r="G4343">
        <v>132</v>
      </c>
      <c r="H4343" s="3">
        <f>_xlfn.XLOOKUP(sales[[#This Row],[Product]],products[Product],products[Cost per box])*sales[[#This Row],[Boxes]]</f>
        <v>625.68000000000006</v>
      </c>
      <c r="I4343" s="4">
        <f>sales[[#This Row],[Revenue]]-sales[[#This Row],[Cost]]</f>
        <v>1474.32</v>
      </c>
    </row>
    <row r="4344" spans="2:9" x14ac:dyDescent="0.25">
      <c r="B4344" t="s">
        <v>39</v>
      </c>
      <c r="C4344" t="s">
        <v>16</v>
      </c>
      <c r="D4344" t="s">
        <v>42</v>
      </c>
      <c r="E4344" s="1">
        <v>44439</v>
      </c>
      <c r="F4344" s="4">
        <v>3703</v>
      </c>
      <c r="G4344">
        <v>285</v>
      </c>
      <c r="H4344" s="3">
        <f>_xlfn.XLOOKUP(sales[[#This Row],[Product]],products[Product],products[Cost per box])*sales[[#This Row],[Boxes]]</f>
        <v>1350.9</v>
      </c>
      <c r="I4344" s="4">
        <f>sales[[#This Row],[Revenue]]-sales[[#This Row],[Cost]]</f>
        <v>2352.1</v>
      </c>
    </row>
    <row r="4345" spans="2:9" x14ac:dyDescent="0.25">
      <c r="B4345" t="s">
        <v>10</v>
      </c>
      <c r="C4345" t="s">
        <v>27</v>
      </c>
      <c r="D4345" t="s">
        <v>28</v>
      </c>
      <c r="E4345" s="1">
        <v>44439</v>
      </c>
      <c r="F4345" s="4">
        <v>378</v>
      </c>
      <c r="G4345">
        <v>54</v>
      </c>
      <c r="H4345" s="3">
        <f>_xlfn.XLOOKUP(sales[[#This Row],[Product]],products[Product],products[Cost per box])*sales[[#This Row],[Boxes]]</f>
        <v>149.04</v>
      </c>
      <c r="I4345" s="4">
        <f>sales[[#This Row],[Revenue]]-sales[[#This Row],[Cost]]</f>
        <v>228.96</v>
      </c>
    </row>
    <row r="4346" spans="2:9" x14ac:dyDescent="0.25">
      <c r="B4346" t="s">
        <v>41</v>
      </c>
      <c r="C4346" t="s">
        <v>6</v>
      </c>
      <c r="D4346" t="s">
        <v>45</v>
      </c>
      <c r="E4346" s="1">
        <v>44439</v>
      </c>
      <c r="F4346" s="4">
        <v>8323</v>
      </c>
      <c r="G4346">
        <v>490</v>
      </c>
      <c r="H4346" s="3">
        <f>_xlfn.XLOOKUP(sales[[#This Row],[Product]],products[Product],products[Cost per box])*sales[[#This Row],[Boxes]]</f>
        <v>3787.7000000000003</v>
      </c>
      <c r="I4346" s="4">
        <f>sales[[#This Row],[Revenue]]-sales[[#This Row],[Cost]]</f>
        <v>4535.2999999999993</v>
      </c>
    </row>
    <row r="4347" spans="2:9" x14ac:dyDescent="0.25">
      <c r="B4347" t="s">
        <v>10</v>
      </c>
      <c r="C4347" t="s">
        <v>16</v>
      </c>
      <c r="D4347" t="s">
        <v>52</v>
      </c>
      <c r="E4347" s="1">
        <v>44439</v>
      </c>
      <c r="F4347" s="4">
        <v>8190</v>
      </c>
      <c r="G4347">
        <v>357</v>
      </c>
      <c r="H4347" s="3">
        <f>_xlfn.XLOOKUP(sales[[#This Row],[Product]],products[Product],products[Cost per box])*sales[[#This Row],[Boxes]]</f>
        <v>1185.24</v>
      </c>
      <c r="I4347" s="4">
        <f>sales[[#This Row],[Revenue]]-sales[[#This Row],[Cost]]</f>
        <v>7004.76</v>
      </c>
    </row>
    <row r="4348" spans="2:9" x14ac:dyDescent="0.25">
      <c r="B4348" t="s">
        <v>34</v>
      </c>
      <c r="C4348" t="s">
        <v>16</v>
      </c>
      <c r="D4348" t="s">
        <v>31</v>
      </c>
      <c r="E4348" s="1">
        <v>44439</v>
      </c>
      <c r="F4348" s="4">
        <v>5446</v>
      </c>
      <c r="G4348">
        <v>606</v>
      </c>
      <c r="H4348" s="3">
        <f>_xlfn.XLOOKUP(sales[[#This Row],[Product]],products[Product],products[Cost per box])*sales[[#This Row],[Boxes]]</f>
        <v>3466.3199999999997</v>
      </c>
      <c r="I4348" s="4">
        <f>sales[[#This Row],[Revenue]]-sales[[#This Row],[Cost]]</f>
        <v>1979.6800000000003</v>
      </c>
    </row>
    <row r="4349" spans="2:9" x14ac:dyDescent="0.25">
      <c r="B4349" t="s">
        <v>20</v>
      </c>
      <c r="C4349" t="s">
        <v>21</v>
      </c>
      <c r="D4349" t="s">
        <v>31</v>
      </c>
      <c r="E4349" s="1">
        <v>44439</v>
      </c>
      <c r="F4349" s="4">
        <v>1043</v>
      </c>
      <c r="G4349">
        <v>116</v>
      </c>
      <c r="H4349" s="3">
        <f>_xlfn.XLOOKUP(sales[[#This Row],[Product]],products[Product],products[Cost per box])*sales[[#This Row],[Boxes]]</f>
        <v>663.52</v>
      </c>
      <c r="I4349" s="4">
        <f>sales[[#This Row],[Revenue]]-sales[[#This Row],[Cost]]</f>
        <v>379.48</v>
      </c>
    </row>
    <row r="4350" spans="2:9" x14ac:dyDescent="0.25">
      <c r="B4350" t="s">
        <v>46</v>
      </c>
      <c r="C4350" t="s">
        <v>16</v>
      </c>
      <c r="D4350" t="s">
        <v>52</v>
      </c>
      <c r="E4350" s="1">
        <v>44439</v>
      </c>
      <c r="F4350" s="4">
        <v>6825</v>
      </c>
      <c r="G4350">
        <v>311</v>
      </c>
      <c r="H4350" s="3">
        <f>_xlfn.XLOOKUP(sales[[#This Row],[Product]],products[Product],products[Cost per box])*sales[[#This Row],[Boxes]]</f>
        <v>1032.52</v>
      </c>
      <c r="I4350" s="4">
        <f>sales[[#This Row],[Revenue]]-sales[[#This Row],[Cost]]</f>
        <v>5792.48</v>
      </c>
    </row>
    <row r="4351" spans="2:9" x14ac:dyDescent="0.25">
      <c r="B4351" t="s">
        <v>13</v>
      </c>
      <c r="C4351" t="s">
        <v>21</v>
      </c>
      <c r="D4351" t="s">
        <v>30</v>
      </c>
      <c r="E4351" s="1">
        <v>44439</v>
      </c>
      <c r="F4351" s="4">
        <v>2891</v>
      </c>
      <c r="G4351">
        <v>579</v>
      </c>
      <c r="H4351" s="3">
        <f>_xlfn.XLOOKUP(sales[[#This Row],[Product]],products[Product],products[Cost per box])*sales[[#This Row],[Boxes]]</f>
        <v>2130.7200000000003</v>
      </c>
      <c r="I4351" s="4">
        <f>sales[[#This Row],[Revenue]]-sales[[#This Row],[Cost]]</f>
        <v>760.27999999999975</v>
      </c>
    </row>
    <row r="4352" spans="2:9" x14ac:dyDescent="0.25">
      <c r="B4352" t="s">
        <v>49</v>
      </c>
      <c r="C4352" t="s">
        <v>27</v>
      </c>
      <c r="D4352" t="s">
        <v>22</v>
      </c>
      <c r="E4352" s="1">
        <v>44439</v>
      </c>
      <c r="F4352" s="4">
        <v>4347</v>
      </c>
      <c r="G4352">
        <v>335</v>
      </c>
      <c r="H4352" s="3">
        <f>_xlfn.XLOOKUP(sales[[#This Row],[Product]],products[Product],products[Cost per box])*sales[[#This Row],[Boxes]]</f>
        <v>2753.7000000000003</v>
      </c>
      <c r="I4352" s="4">
        <f>sales[[#This Row],[Revenue]]-sales[[#This Row],[Cost]]</f>
        <v>1593.2999999999997</v>
      </c>
    </row>
    <row r="4353" spans="2:9" x14ac:dyDescent="0.25">
      <c r="B4353" t="s">
        <v>23</v>
      </c>
      <c r="C4353" t="s">
        <v>11</v>
      </c>
      <c r="D4353" t="s">
        <v>35</v>
      </c>
      <c r="E4353" s="1">
        <v>44439</v>
      </c>
      <c r="F4353" s="4">
        <v>8484</v>
      </c>
      <c r="G4353">
        <v>700</v>
      </c>
      <c r="H4353" s="3">
        <f>_xlfn.XLOOKUP(sales[[#This Row],[Product]],products[Product],products[Cost per box])*sales[[#This Row],[Boxes]]</f>
        <v>1855</v>
      </c>
      <c r="I4353" s="4">
        <f>sales[[#This Row],[Revenue]]-sales[[#This Row],[Cost]]</f>
        <v>6629</v>
      </c>
    </row>
    <row r="4354" spans="2:9" x14ac:dyDescent="0.25">
      <c r="B4354" t="s">
        <v>46</v>
      </c>
      <c r="C4354" t="s">
        <v>27</v>
      </c>
      <c r="D4354" t="s">
        <v>50</v>
      </c>
      <c r="E4354" s="1">
        <v>44439</v>
      </c>
      <c r="F4354" s="4">
        <v>6419</v>
      </c>
      <c r="G4354">
        <v>910</v>
      </c>
      <c r="H4354" s="3">
        <f>_xlfn.XLOOKUP(sales[[#This Row],[Product]],products[Product],products[Cost per box])*sales[[#This Row],[Boxes]]</f>
        <v>11293.1</v>
      </c>
      <c r="I4354" s="4">
        <f>sales[[#This Row],[Revenue]]-sales[[#This Row],[Cost]]</f>
        <v>-4874.1000000000004</v>
      </c>
    </row>
    <row r="4355" spans="2:9" x14ac:dyDescent="0.25">
      <c r="B4355" t="s">
        <v>29</v>
      </c>
      <c r="C4355" t="s">
        <v>9</v>
      </c>
      <c r="D4355" t="s">
        <v>26</v>
      </c>
      <c r="E4355" s="1">
        <v>44439</v>
      </c>
      <c r="F4355" s="4">
        <v>735</v>
      </c>
      <c r="G4355">
        <v>41</v>
      </c>
      <c r="H4355" s="3">
        <f>_xlfn.XLOOKUP(sales[[#This Row],[Product]],products[Product],products[Cost per box])*sales[[#This Row],[Boxes]]</f>
        <v>263.63</v>
      </c>
      <c r="I4355" s="4">
        <f>sales[[#This Row],[Revenue]]-sales[[#This Row],[Cost]]</f>
        <v>471.37</v>
      </c>
    </row>
    <row r="4356" spans="2:9" x14ac:dyDescent="0.25">
      <c r="B4356" t="s">
        <v>20</v>
      </c>
      <c r="C4356" t="s">
        <v>21</v>
      </c>
      <c r="D4356" t="s">
        <v>43</v>
      </c>
      <c r="E4356" s="1">
        <v>44439</v>
      </c>
      <c r="F4356" s="4">
        <v>4599</v>
      </c>
      <c r="G4356">
        <v>243</v>
      </c>
      <c r="H4356" s="3">
        <f>_xlfn.XLOOKUP(sales[[#This Row],[Product]],products[Product],products[Cost per box])*sales[[#This Row],[Boxes]]</f>
        <v>935.55000000000007</v>
      </c>
      <c r="I4356" s="4">
        <f>sales[[#This Row],[Revenue]]-sales[[#This Row],[Cost]]</f>
        <v>3663.45</v>
      </c>
    </row>
    <row r="4357" spans="2:9" x14ac:dyDescent="0.25">
      <c r="B4357" t="s">
        <v>20</v>
      </c>
      <c r="C4357" t="s">
        <v>11</v>
      </c>
      <c r="D4357" t="s">
        <v>52</v>
      </c>
      <c r="E4357" s="1">
        <v>44439</v>
      </c>
      <c r="F4357" s="4">
        <v>12222</v>
      </c>
      <c r="G4357">
        <v>532</v>
      </c>
      <c r="H4357" s="3">
        <f>_xlfn.XLOOKUP(sales[[#This Row],[Product]],products[Product],products[Cost per box])*sales[[#This Row],[Boxes]]</f>
        <v>1766.24</v>
      </c>
      <c r="I4357" s="4">
        <f>sales[[#This Row],[Revenue]]-sales[[#This Row],[Cost]]</f>
        <v>10455.76</v>
      </c>
    </row>
    <row r="4358" spans="2:9" x14ac:dyDescent="0.25">
      <c r="B4358" t="s">
        <v>32</v>
      </c>
      <c r="C4358" t="s">
        <v>16</v>
      </c>
      <c r="D4358" t="s">
        <v>14</v>
      </c>
      <c r="E4358" s="1">
        <v>44439</v>
      </c>
      <c r="F4358" s="4">
        <v>9401</v>
      </c>
      <c r="G4358">
        <v>910</v>
      </c>
      <c r="H4358" s="3">
        <f>_xlfn.XLOOKUP(sales[[#This Row],[Product]],products[Product],products[Cost per box])*sales[[#This Row],[Boxes]]</f>
        <v>5742.0999999999995</v>
      </c>
      <c r="I4358" s="4">
        <f>sales[[#This Row],[Revenue]]-sales[[#This Row],[Cost]]</f>
        <v>3658.9000000000005</v>
      </c>
    </row>
    <row r="4359" spans="2:9" x14ac:dyDescent="0.25">
      <c r="B4359" t="s">
        <v>10</v>
      </c>
      <c r="C4359" t="s">
        <v>11</v>
      </c>
      <c r="D4359" t="s">
        <v>50</v>
      </c>
      <c r="E4359" s="1">
        <v>44439</v>
      </c>
      <c r="F4359" s="4">
        <v>1729</v>
      </c>
      <c r="G4359">
        <v>217</v>
      </c>
      <c r="H4359" s="3">
        <f>_xlfn.XLOOKUP(sales[[#This Row],[Product]],products[Product],products[Cost per box])*sales[[#This Row],[Boxes]]</f>
        <v>2692.9700000000003</v>
      </c>
      <c r="I4359" s="4">
        <f>sales[[#This Row],[Revenue]]-sales[[#This Row],[Cost]]</f>
        <v>-963.97000000000025</v>
      </c>
    </row>
    <row r="4360" spans="2:9" x14ac:dyDescent="0.25">
      <c r="B4360" t="s">
        <v>51</v>
      </c>
      <c r="C4360" t="s">
        <v>11</v>
      </c>
      <c r="D4360" t="s">
        <v>47</v>
      </c>
      <c r="E4360" s="1">
        <v>44439</v>
      </c>
      <c r="F4360" s="4">
        <v>4193</v>
      </c>
      <c r="G4360">
        <v>247</v>
      </c>
      <c r="H4360" s="3">
        <f>_xlfn.XLOOKUP(sales[[#This Row],[Product]],products[Product],products[Cost per box])*sales[[#This Row],[Boxes]]</f>
        <v>1299.22</v>
      </c>
      <c r="I4360" s="4">
        <f>sales[[#This Row],[Revenue]]-sales[[#This Row],[Cost]]</f>
        <v>2893.7799999999997</v>
      </c>
    </row>
    <row r="4361" spans="2:9" x14ac:dyDescent="0.25">
      <c r="B4361" t="s">
        <v>37</v>
      </c>
      <c r="C4361" t="s">
        <v>9</v>
      </c>
      <c r="D4361" t="s">
        <v>47</v>
      </c>
      <c r="E4361" s="1">
        <v>44439</v>
      </c>
      <c r="F4361" s="4">
        <v>2317</v>
      </c>
      <c r="G4361">
        <v>145</v>
      </c>
      <c r="H4361" s="3">
        <f>_xlfn.XLOOKUP(sales[[#This Row],[Product]],products[Product],products[Cost per box])*sales[[#This Row],[Boxes]]</f>
        <v>762.69999999999993</v>
      </c>
      <c r="I4361" s="4">
        <f>sales[[#This Row],[Revenue]]-sales[[#This Row],[Cost]]</f>
        <v>1554.3000000000002</v>
      </c>
    </row>
    <row r="4362" spans="2:9" x14ac:dyDescent="0.25">
      <c r="B4362" t="s">
        <v>20</v>
      </c>
      <c r="C4362" t="s">
        <v>11</v>
      </c>
      <c r="D4362" t="s">
        <v>43</v>
      </c>
      <c r="E4362" s="1">
        <v>44439</v>
      </c>
      <c r="F4362" s="4">
        <v>1575</v>
      </c>
      <c r="G4362">
        <v>83</v>
      </c>
      <c r="H4362" s="3">
        <f>_xlfn.XLOOKUP(sales[[#This Row],[Product]],products[Product],products[Cost per box])*sales[[#This Row],[Boxes]]</f>
        <v>319.55</v>
      </c>
      <c r="I4362" s="4">
        <f>sales[[#This Row],[Revenue]]-sales[[#This Row],[Cost]]</f>
        <v>1255.45</v>
      </c>
    </row>
    <row r="4363" spans="2:9" x14ac:dyDescent="0.25">
      <c r="B4363" t="s">
        <v>29</v>
      </c>
      <c r="C4363" t="s">
        <v>16</v>
      </c>
      <c r="D4363" t="s">
        <v>47</v>
      </c>
      <c r="E4363" s="1">
        <v>44439</v>
      </c>
      <c r="F4363" s="4">
        <v>2142</v>
      </c>
      <c r="G4363">
        <v>119</v>
      </c>
      <c r="H4363" s="3">
        <f>_xlfn.XLOOKUP(sales[[#This Row],[Product]],products[Product],products[Cost per box])*sales[[#This Row],[Boxes]]</f>
        <v>625.93999999999994</v>
      </c>
      <c r="I4363" s="4">
        <f>sales[[#This Row],[Revenue]]-sales[[#This Row],[Cost]]</f>
        <v>1516.06</v>
      </c>
    </row>
    <row r="4364" spans="2:9" x14ac:dyDescent="0.25">
      <c r="B4364" t="s">
        <v>10</v>
      </c>
      <c r="C4364" t="s">
        <v>6</v>
      </c>
      <c r="D4364" t="s">
        <v>52</v>
      </c>
      <c r="E4364" s="1">
        <v>44439</v>
      </c>
      <c r="F4364" s="4">
        <v>2079</v>
      </c>
      <c r="G4364">
        <v>95</v>
      </c>
      <c r="H4364" s="3">
        <f>_xlfn.XLOOKUP(sales[[#This Row],[Product]],products[Product],products[Cost per box])*sales[[#This Row],[Boxes]]</f>
        <v>315.39999999999998</v>
      </c>
      <c r="I4364" s="4">
        <f>sales[[#This Row],[Revenue]]-sales[[#This Row],[Cost]]</f>
        <v>1763.6</v>
      </c>
    </row>
    <row r="4365" spans="2:9" x14ac:dyDescent="0.25">
      <c r="B4365" t="s">
        <v>46</v>
      </c>
      <c r="C4365" t="s">
        <v>9</v>
      </c>
      <c r="D4365" t="s">
        <v>42</v>
      </c>
      <c r="E4365" s="1">
        <v>44439</v>
      </c>
      <c r="F4365" s="4">
        <v>3626</v>
      </c>
      <c r="G4365">
        <v>259</v>
      </c>
      <c r="H4365" s="3">
        <f>_xlfn.XLOOKUP(sales[[#This Row],[Product]],products[Product],products[Cost per box])*sales[[#This Row],[Boxes]]</f>
        <v>1227.6600000000001</v>
      </c>
      <c r="I4365" s="4">
        <f>sales[[#This Row],[Revenue]]-sales[[#This Row],[Cost]]</f>
        <v>2398.34</v>
      </c>
    </row>
    <row r="4366" spans="2:9" x14ac:dyDescent="0.25">
      <c r="B4366" t="s">
        <v>34</v>
      </c>
      <c r="C4366" t="s">
        <v>9</v>
      </c>
      <c r="D4366" t="s">
        <v>38</v>
      </c>
      <c r="E4366" s="1">
        <v>44439</v>
      </c>
      <c r="F4366" s="4">
        <v>5768</v>
      </c>
      <c r="G4366">
        <v>231</v>
      </c>
      <c r="H4366" s="3">
        <f>_xlfn.XLOOKUP(sales[[#This Row],[Product]],products[Product],products[Cost per box])*sales[[#This Row],[Boxes]]</f>
        <v>2296.14</v>
      </c>
      <c r="I4366" s="4">
        <f>sales[[#This Row],[Revenue]]-sales[[#This Row],[Cost]]</f>
        <v>3471.86</v>
      </c>
    </row>
    <row r="4367" spans="2:9" x14ac:dyDescent="0.25">
      <c r="B4367" t="s">
        <v>25</v>
      </c>
      <c r="C4367" t="s">
        <v>11</v>
      </c>
      <c r="D4367" t="s">
        <v>30</v>
      </c>
      <c r="E4367" s="1">
        <v>44439</v>
      </c>
      <c r="F4367" s="4">
        <v>1764</v>
      </c>
      <c r="G4367">
        <v>294</v>
      </c>
      <c r="H4367" s="3">
        <f>_xlfn.XLOOKUP(sales[[#This Row],[Product]],products[Product],products[Cost per box])*sales[[#This Row],[Boxes]]</f>
        <v>1081.92</v>
      </c>
      <c r="I4367" s="4">
        <f>sales[[#This Row],[Revenue]]-sales[[#This Row],[Cost]]</f>
        <v>682.07999999999993</v>
      </c>
    </row>
    <row r="4368" spans="2:9" x14ac:dyDescent="0.25">
      <c r="B4368" t="s">
        <v>39</v>
      </c>
      <c r="C4368" t="s">
        <v>21</v>
      </c>
      <c r="D4368" t="s">
        <v>50</v>
      </c>
      <c r="E4368" s="1">
        <v>44440</v>
      </c>
      <c r="F4368" s="4">
        <v>588</v>
      </c>
      <c r="G4368">
        <v>84</v>
      </c>
      <c r="H4368" s="3">
        <f>_xlfn.XLOOKUP(sales[[#This Row],[Product]],products[Product],products[Cost per box])*sales[[#This Row],[Boxes]]</f>
        <v>1042.44</v>
      </c>
      <c r="I4368" s="4">
        <f>sales[[#This Row],[Revenue]]-sales[[#This Row],[Cost]]</f>
        <v>-454.44000000000005</v>
      </c>
    </row>
    <row r="4369" spans="2:9" x14ac:dyDescent="0.25">
      <c r="B4369" t="s">
        <v>40</v>
      </c>
      <c r="C4369" t="s">
        <v>21</v>
      </c>
      <c r="D4369" t="s">
        <v>45</v>
      </c>
      <c r="E4369" s="1">
        <v>44440</v>
      </c>
      <c r="F4369" s="4">
        <v>8890</v>
      </c>
      <c r="G4369">
        <v>593</v>
      </c>
      <c r="H4369" s="3">
        <f>_xlfn.XLOOKUP(sales[[#This Row],[Product]],products[Product],products[Cost per box])*sales[[#This Row],[Boxes]]</f>
        <v>4583.8900000000003</v>
      </c>
      <c r="I4369" s="4">
        <f>sales[[#This Row],[Revenue]]-sales[[#This Row],[Cost]]</f>
        <v>4306.1099999999997</v>
      </c>
    </row>
    <row r="4370" spans="2:9" x14ac:dyDescent="0.25">
      <c r="B4370" t="s">
        <v>15</v>
      </c>
      <c r="C4370" t="s">
        <v>27</v>
      </c>
      <c r="D4370" t="s">
        <v>35</v>
      </c>
      <c r="E4370" s="1">
        <v>44440</v>
      </c>
      <c r="F4370" s="4">
        <v>1526</v>
      </c>
      <c r="G4370">
        <v>118</v>
      </c>
      <c r="H4370" s="3">
        <f>_xlfn.XLOOKUP(sales[[#This Row],[Product]],products[Product],products[Cost per box])*sales[[#This Row],[Boxes]]</f>
        <v>312.7</v>
      </c>
      <c r="I4370" s="4">
        <f>sales[[#This Row],[Revenue]]-sales[[#This Row],[Cost]]</f>
        <v>1213.3</v>
      </c>
    </row>
    <row r="4371" spans="2:9" x14ac:dyDescent="0.25">
      <c r="B4371" t="s">
        <v>15</v>
      </c>
      <c r="C4371" t="s">
        <v>9</v>
      </c>
      <c r="D4371" t="s">
        <v>22</v>
      </c>
      <c r="E4371" s="1">
        <v>44440</v>
      </c>
      <c r="F4371" s="4">
        <v>1897</v>
      </c>
      <c r="G4371">
        <v>136</v>
      </c>
      <c r="H4371" s="3">
        <f>_xlfn.XLOOKUP(sales[[#This Row],[Product]],products[Product],products[Cost per box])*sales[[#This Row],[Boxes]]</f>
        <v>1117.92</v>
      </c>
      <c r="I4371" s="4">
        <f>sales[[#This Row],[Revenue]]-sales[[#This Row],[Cost]]</f>
        <v>779.07999999999993</v>
      </c>
    </row>
    <row r="4372" spans="2:9" x14ac:dyDescent="0.25">
      <c r="B4372" t="s">
        <v>20</v>
      </c>
      <c r="C4372" t="s">
        <v>11</v>
      </c>
      <c r="D4372" t="s">
        <v>30</v>
      </c>
      <c r="E4372" s="1">
        <v>44440</v>
      </c>
      <c r="F4372" s="4">
        <v>7623</v>
      </c>
      <c r="G4372">
        <v>1120</v>
      </c>
      <c r="H4372" s="3">
        <f>_xlfn.XLOOKUP(sales[[#This Row],[Product]],products[Product],products[Cost per box])*sales[[#This Row],[Boxes]]</f>
        <v>4121.6000000000004</v>
      </c>
      <c r="I4372" s="4">
        <f>sales[[#This Row],[Revenue]]-sales[[#This Row],[Cost]]</f>
        <v>3501.3999999999996</v>
      </c>
    </row>
    <row r="4373" spans="2:9" x14ac:dyDescent="0.25">
      <c r="B4373" t="s">
        <v>13</v>
      </c>
      <c r="C4373" t="s">
        <v>21</v>
      </c>
      <c r="D4373" t="s">
        <v>44</v>
      </c>
      <c r="E4373" s="1">
        <v>44440</v>
      </c>
      <c r="F4373" s="4">
        <v>5033</v>
      </c>
      <c r="G4373">
        <v>202</v>
      </c>
      <c r="H4373" s="3">
        <f>_xlfn.XLOOKUP(sales[[#This Row],[Product]],products[Product],products[Cost per box])*sales[[#This Row],[Boxes]]</f>
        <v>1933.14</v>
      </c>
      <c r="I4373" s="4">
        <f>sales[[#This Row],[Revenue]]-sales[[#This Row],[Cost]]</f>
        <v>3099.8599999999997</v>
      </c>
    </row>
    <row r="4374" spans="2:9" x14ac:dyDescent="0.25">
      <c r="B4374" t="s">
        <v>34</v>
      </c>
      <c r="C4374" t="s">
        <v>6</v>
      </c>
      <c r="D4374" t="s">
        <v>14</v>
      </c>
      <c r="E4374" s="1">
        <v>44440</v>
      </c>
      <c r="F4374" s="4">
        <v>5502</v>
      </c>
      <c r="G4374">
        <v>612</v>
      </c>
      <c r="H4374" s="3">
        <f>_xlfn.XLOOKUP(sales[[#This Row],[Product]],products[Product],products[Cost per box])*sales[[#This Row],[Boxes]]</f>
        <v>3861.72</v>
      </c>
      <c r="I4374" s="4">
        <f>sales[[#This Row],[Revenue]]-sales[[#This Row],[Cost]]</f>
        <v>1640.2800000000002</v>
      </c>
    </row>
    <row r="4375" spans="2:9" x14ac:dyDescent="0.25">
      <c r="B4375" t="s">
        <v>51</v>
      </c>
      <c r="C4375" t="s">
        <v>9</v>
      </c>
      <c r="D4375" t="s">
        <v>43</v>
      </c>
      <c r="E4375" s="1">
        <v>44440</v>
      </c>
      <c r="F4375" s="4">
        <v>2107</v>
      </c>
      <c r="G4375">
        <v>118</v>
      </c>
      <c r="H4375" s="3">
        <f>_xlfn.XLOOKUP(sales[[#This Row],[Product]],products[Product],products[Cost per box])*sales[[#This Row],[Boxes]]</f>
        <v>454.3</v>
      </c>
      <c r="I4375" s="4">
        <f>sales[[#This Row],[Revenue]]-sales[[#This Row],[Cost]]</f>
        <v>1652.7</v>
      </c>
    </row>
    <row r="4376" spans="2:9" x14ac:dyDescent="0.25">
      <c r="B4376" t="s">
        <v>32</v>
      </c>
      <c r="C4376" t="s">
        <v>11</v>
      </c>
      <c r="D4376" t="s">
        <v>43</v>
      </c>
      <c r="E4376" s="1">
        <v>44440</v>
      </c>
      <c r="F4376" s="4">
        <v>10927</v>
      </c>
      <c r="G4376">
        <v>547</v>
      </c>
      <c r="H4376" s="3">
        <f>_xlfn.XLOOKUP(sales[[#This Row],[Product]],products[Product],products[Cost per box])*sales[[#This Row],[Boxes]]</f>
        <v>2105.9500000000003</v>
      </c>
      <c r="I4376" s="4">
        <f>sales[[#This Row],[Revenue]]-sales[[#This Row],[Cost]]</f>
        <v>8821.0499999999993</v>
      </c>
    </row>
    <row r="4377" spans="2:9" x14ac:dyDescent="0.25">
      <c r="B4377" t="s">
        <v>41</v>
      </c>
      <c r="C4377" t="s">
        <v>6</v>
      </c>
      <c r="D4377" t="s">
        <v>44</v>
      </c>
      <c r="E4377" s="1">
        <v>44440</v>
      </c>
      <c r="F4377" s="4">
        <v>77</v>
      </c>
      <c r="G4377">
        <v>4</v>
      </c>
      <c r="H4377" s="3">
        <f>_xlfn.XLOOKUP(sales[[#This Row],[Product]],products[Product],products[Cost per box])*sales[[#This Row],[Boxes]]</f>
        <v>38.28</v>
      </c>
      <c r="I4377" s="4">
        <f>sales[[#This Row],[Revenue]]-sales[[#This Row],[Cost]]</f>
        <v>38.72</v>
      </c>
    </row>
    <row r="4378" spans="2:9" x14ac:dyDescent="0.25">
      <c r="B4378" t="s">
        <v>5</v>
      </c>
      <c r="C4378" t="s">
        <v>9</v>
      </c>
      <c r="D4378" t="s">
        <v>19</v>
      </c>
      <c r="E4378" s="1">
        <v>44440</v>
      </c>
      <c r="F4378" s="4">
        <v>3815</v>
      </c>
      <c r="G4378">
        <v>225</v>
      </c>
      <c r="H4378" s="3">
        <f>_xlfn.XLOOKUP(sales[[#This Row],[Product]],products[Product],products[Cost per box])*sales[[#This Row],[Boxes]]</f>
        <v>2301.75</v>
      </c>
      <c r="I4378" s="4">
        <f>sales[[#This Row],[Revenue]]-sales[[#This Row],[Cost]]</f>
        <v>1513.25</v>
      </c>
    </row>
    <row r="4379" spans="2:9" x14ac:dyDescent="0.25">
      <c r="B4379" t="s">
        <v>15</v>
      </c>
      <c r="C4379" t="s">
        <v>11</v>
      </c>
      <c r="D4379" t="s">
        <v>43</v>
      </c>
      <c r="E4379" s="1">
        <v>44440</v>
      </c>
      <c r="F4379" s="4">
        <v>1036</v>
      </c>
      <c r="G4379">
        <v>58</v>
      </c>
      <c r="H4379" s="3">
        <f>_xlfn.XLOOKUP(sales[[#This Row],[Product]],products[Product],products[Cost per box])*sales[[#This Row],[Boxes]]</f>
        <v>223.3</v>
      </c>
      <c r="I4379" s="4">
        <f>sales[[#This Row],[Revenue]]-sales[[#This Row],[Cost]]</f>
        <v>812.7</v>
      </c>
    </row>
    <row r="4380" spans="2:9" x14ac:dyDescent="0.25">
      <c r="B4380" t="s">
        <v>34</v>
      </c>
      <c r="C4380" t="s">
        <v>21</v>
      </c>
      <c r="D4380" t="s">
        <v>12</v>
      </c>
      <c r="E4380" s="1">
        <v>44440</v>
      </c>
      <c r="F4380" s="4">
        <v>4557</v>
      </c>
      <c r="G4380">
        <v>169</v>
      </c>
      <c r="H4380" s="3">
        <f>_xlfn.XLOOKUP(sales[[#This Row],[Product]],products[Product],products[Cost per box])*sales[[#This Row],[Boxes]]</f>
        <v>1424.6699999999998</v>
      </c>
      <c r="I4380" s="4">
        <f>sales[[#This Row],[Revenue]]-sales[[#This Row],[Cost]]</f>
        <v>3132.33</v>
      </c>
    </row>
    <row r="4381" spans="2:9" x14ac:dyDescent="0.25">
      <c r="B4381" t="s">
        <v>13</v>
      </c>
      <c r="C4381" t="s">
        <v>16</v>
      </c>
      <c r="D4381" t="s">
        <v>24</v>
      </c>
      <c r="E4381" s="1">
        <v>44440</v>
      </c>
      <c r="F4381" s="4">
        <v>5950</v>
      </c>
      <c r="G4381">
        <v>271</v>
      </c>
      <c r="H4381" s="3">
        <f>_xlfn.XLOOKUP(sales[[#This Row],[Product]],products[Product],products[Cost per box])*sales[[#This Row],[Boxes]]</f>
        <v>2848.21</v>
      </c>
      <c r="I4381" s="4">
        <f>sales[[#This Row],[Revenue]]-sales[[#This Row],[Cost]]</f>
        <v>3101.79</v>
      </c>
    </row>
    <row r="4382" spans="2:9" x14ac:dyDescent="0.25">
      <c r="B4382" t="s">
        <v>40</v>
      </c>
      <c r="C4382" t="s">
        <v>6</v>
      </c>
      <c r="D4382" t="s">
        <v>24</v>
      </c>
      <c r="E4382" s="1">
        <v>44440</v>
      </c>
      <c r="F4382" s="4">
        <v>3143</v>
      </c>
      <c r="G4382">
        <v>158</v>
      </c>
      <c r="H4382" s="3">
        <f>_xlfn.XLOOKUP(sales[[#This Row],[Product]],products[Product],products[Cost per box])*sales[[#This Row],[Boxes]]</f>
        <v>1660.58</v>
      </c>
      <c r="I4382" s="4">
        <f>sales[[#This Row],[Revenue]]-sales[[#This Row],[Cost]]</f>
        <v>1482.42</v>
      </c>
    </row>
    <row r="4383" spans="2:9" x14ac:dyDescent="0.25">
      <c r="B4383" t="s">
        <v>37</v>
      </c>
      <c r="C4383" t="s">
        <v>9</v>
      </c>
      <c r="D4383" t="s">
        <v>22</v>
      </c>
      <c r="E4383" s="1">
        <v>44440</v>
      </c>
      <c r="F4383" s="4">
        <v>5474</v>
      </c>
      <c r="G4383">
        <v>391</v>
      </c>
      <c r="H4383" s="3">
        <f>_xlfn.XLOOKUP(sales[[#This Row],[Product]],products[Product],products[Cost per box])*sales[[#This Row],[Boxes]]</f>
        <v>3214.0200000000004</v>
      </c>
      <c r="I4383" s="4">
        <f>sales[[#This Row],[Revenue]]-sales[[#This Row],[Cost]]</f>
        <v>2259.9799999999996</v>
      </c>
    </row>
    <row r="4384" spans="2:9" x14ac:dyDescent="0.25">
      <c r="B4384" t="s">
        <v>49</v>
      </c>
      <c r="C4384" t="s">
        <v>16</v>
      </c>
      <c r="D4384" t="s">
        <v>14</v>
      </c>
      <c r="E4384" s="1">
        <v>44440</v>
      </c>
      <c r="F4384" s="4">
        <v>8155</v>
      </c>
      <c r="G4384">
        <v>910</v>
      </c>
      <c r="H4384" s="3">
        <f>_xlfn.XLOOKUP(sales[[#This Row],[Product]],products[Product],products[Cost per box])*sales[[#This Row],[Boxes]]</f>
        <v>5742.0999999999995</v>
      </c>
      <c r="I4384" s="4">
        <f>sales[[#This Row],[Revenue]]-sales[[#This Row],[Cost]]</f>
        <v>2412.9000000000005</v>
      </c>
    </row>
    <row r="4385" spans="2:9" x14ac:dyDescent="0.25">
      <c r="B4385" t="s">
        <v>49</v>
      </c>
      <c r="C4385" t="s">
        <v>21</v>
      </c>
      <c r="D4385" t="s">
        <v>28</v>
      </c>
      <c r="E4385" s="1">
        <v>44440</v>
      </c>
      <c r="F4385" s="4">
        <v>4571</v>
      </c>
      <c r="G4385">
        <v>508</v>
      </c>
      <c r="H4385" s="3">
        <f>_xlfn.XLOOKUP(sales[[#This Row],[Product]],products[Product],products[Cost per box])*sales[[#This Row],[Boxes]]</f>
        <v>1402.08</v>
      </c>
      <c r="I4385" s="4">
        <f>sales[[#This Row],[Revenue]]-sales[[#This Row],[Cost]]</f>
        <v>3168.92</v>
      </c>
    </row>
    <row r="4386" spans="2:9" x14ac:dyDescent="0.25">
      <c r="B4386" t="s">
        <v>8</v>
      </c>
      <c r="C4386" t="s">
        <v>16</v>
      </c>
      <c r="D4386" t="s">
        <v>36</v>
      </c>
      <c r="E4386" s="1">
        <v>44440</v>
      </c>
      <c r="F4386" s="4">
        <v>3059</v>
      </c>
      <c r="G4386">
        <v>204</v>
      </c>
      <c r="H4386" s="3">
        <f>_xlfn.XLOOKUP(sales[[#This Row],[Product]],products[Product],products[Cost per box])*sales[[#This Row],[Boxes]]</f>
        <v>1028.1600000000001</v>
      </c>
      <c r="I4386" s="4">
        <f>sales[[#This Row],[Revenue]]-sales[[#This Row],[Cost]]</f>
        <v>2030.84</v>
      </c>
    </row>
    <row r="4387" spans="2:9" x14ac:dyDescent="0.25">
      <c r="B4387" t="s">
        <v>23</v>
      </c>
      <c r="C4387" t="s">
        <v>6</v>
      </c>
      <c r="D4387" t="s">
        <v>30</v>
      </c>
      <c r="E4387" s="1">
        <v>44440</v>
      </c>
      <c r="F4387" s="4">
        <v>5334</v>
      </c>
      <c r="G4387">
        <v>910</v>
      </c>
      <c r="H4387" s="3">
        <f>_xlfn.XLOOKUP(sales[[#This Row],[Product]],products[Product],products[Cost per box])*sales[[#This Row],[Boxes]]</f>
        <v>3348.8</v>
      </c>
      <c r="I4387" s="4">
        <f>sales[[#This Row],[Revenue]]-sales[[#This Row],[Cost]]</f>
        <v>1985.1999999999998</v>
      </c>
    </row>
    <row r="4388" spans="2:9" x14ac:dyDescent="0.25">
      <c r="B4388" t="s">
        <v>41</v>
      </c>
      <c r="C4388" t="s">
        <v>11</v>
      </c>
      <c r="D4388" t="s">
        <v>45</v>
      </c>
      <c r="E4388" s="1">
        <v>44440</v>
      </c>
      <c r="F4388" s="4">
        <v>2527</v>
      </c>
      <c r="G4388">
        <v>169</v>
      </c>
      <c r="H4388" s="3">
        <f>_xlfn.XLOOKUP(sales[[#This Row],[Product]],products[Product],products[Cost per box])*sales[[#This Row],[Boxes]]</f>
        <v>1306.3700000000001</v>
      </c>
      <c r="I4388" s="4">
        <f>sales[[#This Row],[Revenue]]-sales[[#This Row],[Cost]]</f>
        <v>1220.6299999999999</v>
      </c>
    </row>
    <row r="4389" spans="2:9" x14ac:dyDescent="0.25">
      <c r="B4389" t="s">
        <v>20</v>
      </c>
      <c r="C4389" t="s">
        <v>21</v>
      </c>
      <c r="D4389" t="s">
        <v>48</v>
      </c>
      <c r="E4389" s="1">
        <v>44440</v>
      </c>
      <c r="F4389" s="4">
        <v>4417</v>
      </c>
      <c r="G4389">
        <v>201</v>
      </c>
      <c r="H4389" s="3">
        <f>_xlfn.XLOOKUP(sales[[#This Row],[Product]],products[Product],products[Cost per box])*sales[[#This Row],[Boxes]]</f>
        <v>1503.48</v>
      </c>
      <c r="I4389" s="4">
        <f>sales[[#This Row],[Revenue]]-sales[[#This Row],[Cost]]</f>
        <v>2913.52</v>
      </c>
    </row>
    <row r="4390" spans="2:9" x14ac:dyDescent="0.25">
      <c r="B4390" t="s">
        <v>34</v>
      </c>
      <c r="C4390" t="s">
        <v>16</v>
      </c>
      <c r="D4390" t="s">
        <v>19</v>
      </c>
      <c r="E4390" s="1">
        <v>44440</v>
      </c>
      <c r="F4390" s="4">
        <v>7476</v>
      </c>
      <c r="G4390">
        <v>374</v>
      </c>
      <c r="H4390" s="3">
        <f>_xlfn.XLOOKUP(sales[[#This Row],[Product]],products[Product],products[Cost per box])*sales[[#This Row],[Boxes]]</f>
        <v>3826.02</v>
      </c>
      <c r="I4390" s="4">
        <f>sales[[#This Row],[Revenue]]-sales[[#This Row],[Cost]]</f>
        <v>3649.98</v>
      </c>
    </row>
    <row r="4391" spans="2:9" x14ac:dyDescent="0.25">
      <c r="B4391" t="s">
        <v>41</v>
      </c>
      <c r="C4391" t="s">
        <v>16</v>
      </c>
      <c r="D4391" t="s">
        <v>17</v>
      </c>
      <c r="E4391" s="1">
        <v>44440</v>
      </c>
      <c r="F4391" s="4">
        <v>2408</v>
      </c>
      <c r="G4391">
        <v>142</v>
      </c>
      <c r="H4391" s="3">
        <f>_xlfn.XLOOKUP(sales[[#This Row],[Product]],products[Product],products[Cost per box])*sales[[#This Row],[Boxes]]</f>
        <v>965.6</v>
      </c>
      <c r="I4391" s="4">
        <f>sales[[#This Row],[Revenue]]-sales[[#This Row],[Cost]]</f>
        <v>1442.4</v>
      </c>
    </row>
    <row r="4392" spans="2:9" x14ac:dyDescent="0.25">
      <c r="B4392" t="s">
        <v>32</v>
      </c>
      <c r="C4392" t="s">
        <v>6</v>
      </c>
      <c r="D4392" t="s">
        <v>50</v>
      </c>
      <c r="E4392" s="1">
        <v>44440</v>
      </c>
      <c r="F4392" s="4">
        <v>6300</v>
      </c>
      <c r="G4392">
        <v>700</v>
      </c>
      <c r="H4392" s="3">
        <f>_xlfn.XLOOKUP(sales[[#This Row],[Product]],products[Product],products[Cost per box])*sales[[#This Row],[Boxes]]</f>
        <v>8687</v>
      </c>
      <c r="I4392" s="4">
        <f>sales[[#This Row],[Revenue]]-sales[[#This Row],[Cost]]</f>
        <v>-2387</v>
      </c>
    </row>
    <row r="4393" spans="2:9" x14ac:dyDescent="0.25">
      <c r="B4393" t="s">
        <v>49</v>
      </c>
      <c r="C4393" t="s">
        <v>11</v>
      </c>
      <c r="D4393" t="s">
        <v>50</v>
      </c>
      <c r="E4393" s="1">
        <v>44440</v>
      </c>
      <c r="F4393" s="4">
        <v>4641</v>
      </c>
      <c r="G4393">
        <v>465</v>
      </c>
      <c r="H4393" s="3">
        <f>_xlfn.XLOOKUP(sales[[#This Row],[Product]],products[Product],products[Cost per box])*sales[[#This Row],[Boxes]]</f>
        <v>5770.65</v>
      </c>
      <c r="I4393" s="4">
        <f>sales[[#This Row],[Revenue]]-sales[[#This Row],[Cost]]</f>
        <v>-1129.6499999999996</v>
      </c>
    </row>
    <row r="4394" spans="2:9" x14ac:dyDescent="0.25">
      <c r="B4394" t="s">
        <v>51</v>
      </c>
      <c r="C4394" t="s">
        <v>21</v>
      </c>
      <c r="D4394" t="s">
        <v>24</v>
      </c>
      <c r="E4394" s="1">
        <v>44440</v>
      </c>
      <c r="F4394" s="4">
        <v>3563</v>
      </c>
      <c r="G4394">
        <v>188</v>
      </c>
      <c r="H4394" s="3">
        <f>_xlfn.XLOOKUP(sales[[#This Row],[Product]],products[Product],products[Cost per box])*sales[[#This Row],[Boxes]]</f>
        <v>1975.8799999999999</v>
      </c>
      <c r="I4394" s="4">
        <f>sales[[#This Row],[Revenue]]-sales[[#This Row],[Cost]]</f>
        <v>1587.1200000000001</v>
      </c>
    </row>
    <row r="4395" spans="2:9" x14ac:dyDescent="0.25">
      <c r="B4395" t="s">
        <v>25</v>
      </c>
      <c r="C4395" t="s">
        <v>16</v>
      </c>
      <c r="D4395" t="s">
        <v>30</v>
      </c>
      <c r="E4395" s="1">
        <v>44440</v>
      </c>
      <c r="F4395" s="4">
        <v>1036</v>
      </c>
      <c r="G4395">
        <v>173</v>
      </c>
      <c r="H4395" s="3">
        <f>_xlfn.XLOOKUP(sales[[#This Row],[Product]],products[Product],products[Cost per box])*sales[[#This Row],[Boxes]]</f>
        <v>636.64</v>
      </c>
      <c r="I4395" s="4">
        <f>sales[[#This Row],[Revenue]]-sales[[#This Row],[Cost]]</f>
        <v>399.36</v>
      </c>
    </row>
    <row r="4396" spans="2:9" x14ac:dyDescent="0.25">
      <c r="B4396" t="s">
        <v>5</v>
      </c>
      <c r="C4396" t="s">
        <v>9</v>
      </c>
      <c r="D4396" t="s">
        <v>42</v>
      </c>
      <c r="E4396" s="1">
        <v>44440</v>
      </c>
      <c r="F4396" s="4">
        <v>2051</v>
      </c>
      <c r="G4396">
        <v>147</v>
      </c>
      <c r="H4396" s="3">
        <f>_xlfn.XLOOKUP(sales[[#This Row],[Product]],products[Product],products[Cost per box])*sales[[#This Row],[Boxes]]</f>
        <v>696.78000000000009</v>
      </c>
      <c r="I4396" s="4">
        <f>sales[[#This Row],[Revenue]]-sales[[#This Row],[Cost]]</f>
        <v>1354.2199999999998</v>
      </c>
    </row>
    <row r="4397" spans="2:9" x14ac:dyDescent="0.25">
      <c r="B4397" t="s">
        <v>51</v>
      </c>
      <c r="C4397" t="s">
        <v>11</v>
      </c>
      <c r="D4397" t="s">
        <v>35</v>
      </c>
      <c r="E4397" s="1">
        <v>44440</v>
      </c>
      <c r="F4397" s="4">
        <v>4305</v>
      </c>
      <c r="G4397">
        <v>287</v>
      </c>
      <c r="H4397" s="3">
        <f>_xlfn.XLOOKUP(sales[[#This Row],[Product]],products[Product],products[Cost per box])*sales[[#This Row],[Boxes]]</f>
        <v>760.55</v>
      </c>
      <c r="I4397" s="4">
        <f>sales[[#This Row],[Revenue]]-sales[[#This Row],[Cost]]</f>
        <v>3544.45</v>
      </c>
    </row>
    <row r="4398" spans="2:9" x14ac:dyDescent="0.25">
      <c r="B4398" t="s">
        <v>34</v>
      </c>
      <c r="C4398" t="s">
        <v>27</v>
      </c>
      <c r="D4398" t="s">
        <v>43</v>
      </c>
      <c r="E4398" s="1">
        <v>44440</v>
      </c>
      <c r="F4398" s="4">
        <v>16702</v>
      </c>
      <c r="G4398">
        <v>910</v>
      </c>
      <c r="H4398" s="3">
        <f>_xlfn.XLOOKUP(sales[[#This Row],[Product]],products[Product],products[Cost per box])*sales[[#This Row],[Boxes]]</f>
        <v>3503.5</v>
      </c>
      <c r="I4398" s="4">
        <f>sales[[#This Row],[Revenue]]-sales[[#This Row],[Cost]]</f>
        <v>13198.5</v>
      </c>
    </row>
    <row r="4399" spans="2:9" x14ac:dyDescent="0.25">
      <c r="B4399" t="s">
        <v>20</v>
      </c>
      <c r="C4399" t="s">
        <v>6</v>
      </c>
      <c r="D4399" t="s">
        <v>31</v>
      </c>
      <c r="E4399" s="1">
        <v>44440</v>
      </c>
      <c r="F4399" s="4">
        <v>4172</v>
      </c>
      <c r="G4399">
        <v>596</v>
      </c>
      <c r="H4399" s="3">
        <f>_xlfn.XLOOKUP(sales[[#This Row],[Product]],products[Product],products[Cost per box])*sales[[#This Row],[Boxes]]</f>
        <v>3409.12</v>
      </c>
      <c r="I4399" s="4">
        <f>sales[[#This Row],[Revenue]]-sales[[#This Row],[Cost]]</f>
        <v>762.88000000000011</v>
      </c>
    </row>
    <row r="4400" spans="2:9" x14ac:dyDescent="0.25">
      <c r="B4400" t="s">
        <v>20</v>
      </c>
      <c r="C4400" t="s">
        <v>16</v>
      </c>
      <c r="D4400" t="s">
        <v>28</v>
      </c>
      <c r="E4400" s="1">
        <v>44440</v>
      </c>
      <c r="F4400" s="4">
        <v>4256</v>
      </c>
      <c r="G4400">
        <v>473</v>
      </c>
      <c r="H4400" s="3">
        <f>_xlfn.XLOOKUP(sales[[#This Row],[Product]],products[Product],products[Cost per box])*sales[[#This Row],[Boxes]]</f>
        <v>1305.4799999999998</v>
      </c>
      <c r="I4400" s="4">
        <f>sales[[#This Row],[Revenue]]-sales[[#This Row],[Cost]]</f>
        <v>2950.5200000000004</v>
      </c>
    </row>
    <row r="4401" spans="2:9" x14ac:dyDescent="0.25">
      <c r="B4401" t="s">
        <v>51</v>
      </c>
      <c r="C4401" t="s">
        <v>6</v>
      </c>
      <c r="D4401" t="s">
        <v>24</v>
      </c>
      <c r="E4401" s="1">
        <v>44440</v>
      </c>
      <c r="F4401" s="4">
        <v>4053</v>
      </c>
      <c r="G4401">
        <v>214</v>
      </c>
      <c r="H4401" s="3">
        <f>_xlfn.XLOOKUP(sales[[#This Row],[Product]],products[Product],products[Cost per box])*sales[[#This Row],[Boxes]]</f>
        <v>2249.14</v>
      </c>
      <c r="I4401" s="4">
        <f>sales[[#This Row],[Revenue]]-sales[[#This Row],[Cost]]</f>
        <v>1803.8600000000001</v>
      </c>
    </row>
    <row r="4402" spans="2:9" x14ac:dyDescent="0.25">
      <c r="B4402" t="s">
        <v>49</v>
      </c>
      <c r="C4402" t="s">
        <v>16</v>
      </c>
      <c r="D4402" t="s">
        <v>50</v>
      </c>
      <c r="E4402" s="1">
        <v>44441</v>
      </c>
      <c r="F4402" s="4">
        <v>5138</v>
      </c>
      <c r="G4402">
        <v>700</v>
      </c>
      <c r="H4402" s="3">
        <f>_xlfn.XLOOKUP(sales[[#This Row],[Product]],products[Product],products[Cost per box])*sales[[#This Row],[Boxes]]</f>
        <v>8687</v>
      </c>
      <c r="I4402" s="4">
        <f>sales[[#This Row],[Revenue]]-sales[[#This Row],[Cost]]</f>
        <v>-3549</v>
      </c>
    </row>
    <row r="4403" spans="2:9" x14ac:dyDescent="0.25">
      <c r="B4403" t="s">
        <v>37</v>
      </c>
      <c r="C4403" t="s">
        <v>27</v>
      </c>
      <c r="D4403" t="s">
        <v>7</v>
      </c>
      <c r="E4403" s="1">
        <v>44441</v>
      </c>
      <c r="F4403" s="4">
        <v>2303</v>
      </c>
      <c r="G4403">
        <v>86</v>
      </c>
      <c r="H4403" s="3">
        <f>_xlfn.XLOOKUP(sales[[#This Row],[Product]],products[Product],products[Cost per box])*sales[[#This Row],[Boxes]]</f>
        <v>442.90000000000003</v>
      </c>
      <c r="I4403" s="4">
        <f>sales[[#This Row],[Revenue]]-sales[[#This Row],[Cost]]</f>
        <v>1860.1</v>
      </c>
    </row>
    <row r="4404" spans="2:9" x14ac:dyDescent="0.25">
      <c r="B4404" t="s">
        <v>8</v>
      </c>
      <c r="C4404" t="s">
        <v>9</v>
      </c>
      <c r="D4404" t="s">
        <v>45</v>
      </c>
      <c r="E4404" s="1">
        <v>44441</v>
      </c>
      <c r="F4404" s="4">
        <v>693</v>
      </c>
      <c r="G4404">
        <v>41</v>
      </c>
      <c r="H4404" s="3">
        <f>_xlfn.XLOOKUP(sales[[#This Row],[Product]],products[Product],products[Cost per box])*sales[[#This Row],[Boxes]]</f>
        <v>316.93</v>
      </c>
      <c r="I4404" s="4">
        <f>sales[[#This Row],[Revenue]]-sales[[#This Row],[Cost]]</f>
        <v>376.07</v>
      </c>
    </row>
    <row r="4405" spans="2:9" x14ac:dyDescent="0.25">
      <c r="B4405" t="s">
        <v>51</v>
      </c>
      <c r="C4405" t="s">
        <v>21</v>
      </c>
      <c r="D4405" t="s">
        <v>45</v>
      </c>
      <c r="E4405" s="1">
        <v>44441</v>
      </c>
      <c r="F4405" s="4">
        <v>3850</v>
      </c>
      <c r="G4405">
        <v>214</v>
      </c>
      <c r="H4405" s="3">
        <f>_xlfn.XLOOKUP(sales[[#This Row],[Product]],products[Product],products[Cost per box])*sales[[#This Row],[Boxes]]</f>
        <v>1654.22</v>
      </c>
      <c r="I4405" s="4">
        <f>sales[[#This Row],[Revenue]]-sales[[#This Row],[Cost]]</f>
        <v>2195.7799999999997</v>
      </c>
    </row>
    <row r="4406" spans="2:9" x14ac:dyDescent="0.25">
      <c r="B4406" t="s">
        <v>41</v>
      </c>
      <c r="C4406" t="s">
        <v>21</v>
      </c>
      <c r="D4406" t="s">
        <v>36</v>
      </c>
      <c r="E4406" s="1">
        <v>44441</v>
      </c>
      <c r="F4406" s="4">
        <v>371</v>
      </c>
      <c r="G4406">
        <v>24</v>
      </c>
      <c r="H4406" s="3">
        <f>_xlfn.XLOOKUP(sales[[#This Row],[Product]],products[Product],products[Cost per box])*sales[[#This Row],[Boxes]]</f>
        <v>120.96000000000001</v>
      </c>
      <c r="I4406" s="4">
        <f>sales[[#This Row],[Revenue]]-sales[[#This Row],[Cost]]</f>
        <v>250.04</v>
      </c>
    </row>
    <row r="4407" spans="2:9" x14ac:dyDescent="0.25">
      <c r="B4407" t="s">
        <v>10</v>
      </c>
      <c r="C4407" t="s">
        <v>9</v>
      </c>
      <c r="D4407" t="s">
        <v>28</v>
      </c>
      <c r="E4407" s="1">
        <v>44441</v>
      </c>
      <c r="F4407" s="4">
        <v>3836</v>
      </c>
      <c r="G4407">
        <v>480</v>
      </c>
      <c r="H4407" s="3">
        <f>_xlfn.XLOOKUP(sales[[#This Row],[Product]],products[Product],products[Cost per box])*sales[[#This Row],[Boxes]]</f>
        <v>1324.8</v>
      </c>
      <c r="I4407" s="4">
        <f>sales[[#This Row],[Revenue]]-sales[[#This Row],[Cost]]</f>
        <v>2511.1999999999998</v>
      </c>
    </row>
    <row r="4408" spans="2:9" x14ac:dyDescent="0.25">
      <c r="B4408" t="s">
        <v>34</v>
      </c>
      <c r="C4408" t="s">
        <v>9</v>
      </c>
      <c r="D4408" t="s">
        <v>43</v>
      </c>
      <c r="E4408" s="1">
        <v>44441</v>
      </c>
      <c r="F4408" s="4">
        <v>2499</v>
      </c>
      <c r="G4408">
        <v>147</v>
      </c>
      <c r="H4408" s="3">
        <f>_xlfn.XLOOKUP(sales[[#This Row],[Product]],products[Product],products[Cost per box])*sales[[#This Row],[Boxes]]</f>
        <v>565.95000000000005</v>
      </c>
      <c r="I4408" s="4">
        <f>sales[[#This Row],[Revenue]]-sales[[#This Row],[Cost]]</f>
        <v>1933.05</v>
      </c>
    </row>
    <row r="4409" spans="2:9" x14ac:dyDescent="0.25">
      <c r="B4409" t="s">
        <v>39</v>
      </c>
      <c r="C4409" t="s">
        <v>11</v>
      </c>
      <c r="D4409" t="s">
        <v>24</v>
      </c>
      <c r="E4409" s="1">
        <v>44441</v>
      </c>
      <c r="F4409" s="4">
        <v>3906</v>
      </c>
      <c r="G4409">
        <v>196</v>
      </c>
      <c r="H4409" s="3">
        <f>_xlfn.XLOOKUP(sales[[#This Row],[Product]],products[Product],products[Cost per box])*sales[[#This Row],[Boxes]]</f>
        <v>2059.96</v>
      </c>
      <c r="I4409" s="4">
        <f>sales[[#This Row],[Revenue]]-sales[[#This Row],[Cost]]</f>
        <v>1846.04</v>
      </c>
    </row>
    <row r="4410" spans="2:9" x14ac:dyDescent="0.25">
      <c r="B4410" t="s">
        <v>8</v>
      </c>
      <c r="C4410" t="s">
        <v>16</v>
      </c>
      <c r="D4410" t="s">
        <v>19</v>
      </c>
      <c r="E4410" s="1">
        <v>44441</v>
      </c>
      <c r="F4410" s="4">
        <v>3451</v>
      </c>
      <c r="G4410">
        <v>173</v>
      </c>
      <c r="H4410" s="3">
        <f>_xlfn.XLOOKUP(sales[[#This Row],[Product]],products[Product],products[Cost per box])*sales[[#This Row],[Boxes]]</f>
        <v>1769.79</v>
      </c>
      <c r="I4410" s="4">
        <f>sales[[#This Row],[Revenue]]-sales[[#This Row],[Cost]]</f>
        <v>1681.21</v>
      </c>
    </row>
    <row r="4411" spans="2:9" x14ac:dyDescent="0.25">
      <c r="B4411" t="s">
        <v>25</v>
      </c>
      <c r="C4411" t="s">
        <v>6</v>
      </c>
      <c r="D4411" t="s">
        <v>24</v>
      </c>
      <c r="E4411" s="1">
        <v>44441</v>
      </c>
      <c r="F4411" s="4">
        <v>3731</v>
      </c>
      <c r="G4411">
        <v>187</v>
      </c>
      <c r="H4411" s="3">
        <f>_xlfn.XLOOKUP(sales[[#This Row],[Product]],products[Product],products[Cost per box])*sales[[#This Row],[Boxes]]</f>
        <v>1965.37</v>
      </c>
      <c r="I4411" s="4">
        <f>sales[[#This Row],[Revenue]]-sales[[#This Row],[Cost]]</f>
        <v>1765.63</v>
      </c>
    </row>
    <row r="4412" spans="2:9" x14ac:dyDescent="0.25">
      <c r="B4412" t="s">
        <v>25</v>
      </c>
      <c r="C4412" t="s">
        <v>9</v>
      </c>
      <c r="D4412" t="s">
        <v>43</v>
      </c>
      <c r="E4412" s="1">
        <v>44441</v>
      </c>
      <c r="F4412" s="4">
        <v>2548</v>
      </c>
      <c r="G4412">
        <v>135</v>
      </c>
      <c r="H4412" s="3">
        <f>_xlfn.XLOOKUP(sales[[#This Row],[Product]],products[Product],products[Cost per box])*sales[[#This Row],[Boxes]]</f>
        <v>519.75</v>
      </c>
      <c r="I4412" s="4">
        <f>sales[[#This Row],[Revenue]]-sales[[#This Row],[Cost]]</f>
        <v>2028.25</v>
      </c>
    </row>
    <row r="4413" spans="2:9" x14ac:dyDescent="0.25">
      <c r="B4413" t="s">
        <v>25</v>
      </c>
      <c r="C4413" t="s">
        <v>16</v>
      </c>
      <c r="D4413" t="s">
        <v>24</v>
      </c>
      <c r="E4413" s="1">
        <v>44441</v>
      </c>
      <c r="F4413" s="4">
        <v>1232</v>
      </c>
      <c r="G4413">
        <v>56</v>
      </c>
      <c r="H4413" s="3">
        <f>_xlfn.XLOOKUP(sales[[#This Row],[Product]],products[Product],products[Cost per box])*sales[[#This Row],[Boxes]]</f>
        <v>588.55999999999995</v>
      </c>
      <c r="I4413" s="4">
        <f>sales[[#This Row],[Revenue]]-sales[[#This Row],[Cost]]</f>
        <v>643.44000000000005</v>
      </c>
    </row>
    <row r="4414" spans="2:9" x14ac:dyDescent="0.25">
      <c r="B4414" t="s">
        <v>18</v>
      </c>
      <c r="C4414" t="s">
        <v>6</v>
      </c>
      <c r="D4414" t="s">
        <v>12</v>
      </c>
      <c r="E4414" s="1">
        <v>44441</v>
      </c>
      <c r="F4414" s="4">
        <v>112</v>
      </c>
      <c r="G4414">
        <v>5</v>
      </c>
      <c r="H4414" s="3">
        <f>_xlfn.XLOOKUP(sales[[#This Row],[Product]],products[Product],products[Cost per box])*sales[[#This Row],[Boxes]]</f>
        <v>42.15</v>
      </c>
      <c r="I4414" s="4">
        <f>sales[[#This Row],[Revenue]]-sales[[#This Row],[Cost]]</f>
        <v>69.849999999999994</v>
      </c>
    </row>
    <row r="4415" spans="2:9" x14ac:dyDescent="0.25">
      <c r="B4415" t="s">
        <v>51</v>
      </c>
      <c r="C4415" t="s">
        <v>9</v>
      </c>
      <c r="D4415" t="s">
        <v>28</v>
      </c>
      <c r="E4415" s="1">
        <v>44441</v>
      </c>
      <c r="F4415" s="4">
        <v>2226</v>
      </c>
      <c r="G4415">
        <v>318</v>
      </c>
      <c r="H4415" s="3">
        <f>_xlfn.XLOOKUP(sales[[#This Row],[Product]],products[Product],products[Cost per box])*sales[[#This Row],[Boxes]]</f>
        <v>877.68</v>
      </c>
      <c r="I4415" s="4">
        <f>sales[[#This Row],[Revenue]]-sales[[#This Row],[Cost]]</f>
        <v>1348.3200000000002</v>
      </c>
    </row>
    <row r="4416" spans="2:9" x14ac:dyDescent="0.25">
      <c r="B4416" t="s">
        <v>33</v>
      </c>
      <c r="C4416" t="s">
        <v>27</v>
      </c>
      <c r="D4416" t="s">
        <v>44</v>
      </c>
      <c r="E4416" s="1">
        <v>44441</v>
      </c>
      <c r="F4416" s="4">
        <v>8890</v>
      </c>
      <c r="G4416">
        <v>405</v>
      </c>
      <c r="H4416" s="3">
        <f>_xlfn.XLOOKUP(sales[[#This Row],[Product]],products[Product],products[Cost per box])*sales[[#This Row],[Boxes]]</f>
        <v>3875.85</v>
      </c>
      <c r="I4416" s="4">
        <f>sales[[#This Row],[Revenue]]-sales[[#This Row],[Cost]]</f>
        <v>5014.1499999999996</v>
      </c>
    </row>
    <row r="4417" spans="2:9" x14ac:dyDescent="0.25">
      <c r="B4417" t="s">
        <v>46</v>
      </c>
      <c r="C4417" t="s">
        <v>27</v>
      </c>
      <c r="D4417" t="s">
        <v>26</v>
      </c>
      <c r="E4417" s="1">
        <v>44441</v>
      </c>
      <c r="F4417" s="4">
        <v>4270</v>
      </c>
      <c r="G4417">
        <v>225</v>
      </c>
      <c r="H4417" s="3">
        <f>_xlfn.XLOOKUP(sales[[#This Row],[Product]],products[Product],products[Cost per box])*sales[[#This Row],[Boxes]]</f>
        <v>1446.75</v>
      </c>
      <c r="I4417" s="4">
        <f>sales[[#This Row],[Revenue]]-sales[[#This Row],[Cost]]</f>
        <v>2823.25</v>
      </c>
    </row>
    <row r="4418" spans="2:9" x14ac:dyDescent="0.25">
      <c r="B4418" t="s">
        <v>15</v>
      </c>
      <c r="C4418" t="s">
        <v>11</v>
      </c>
      <c r="D4418" t="s">
        <v>31</v>
      </c>
      <c r="E4418" s="1">
        <v>44441</v>
      </c>
      <c r="F4418" s="4">
        <v>2639</v>
      </c>
      <c r="G4418">
        <v>377</v>
      </c>
      <c r="H4418" s="3">
        <f>_xlfn.XLOOKUP(sales[[#This Row],[Product]],products[Product],products[Cost per box])*sales[[#This Row],[Boxes]]</f>
        <v>2156.44</v>
      </c>
      <c r="I4418" s="4">
        <f>sales[[#This Row],[Revenue]]-sales[[#This Row],[Cost]]</f>
        <v>482.55999999999995</v>
      </c>
    </row>
    <row r="4419" spans="2:9" x14ac:dyDescent="0.25">
      <c r="B4419" t="s">
        <v>15</v>
      </c>
      <c r="C4419" t="s">
        <v>11</v>
      </c>
      <c r="D4419" t="s">
        <v>30</v>
      </c>
      <c r="E4419" s="1">
        <v>44441</v>
      </c>
      <c r="F4419" s="4">
        <v>4774</v>
      </c>
      <c r="G4419">
        <v>770</v>
      </c>
      <c r="H4419" s="3">
        <f>_xlfn.XLOOKUP(sales[[#This Row],[Product]],products[Product],products[Cost per box])*sales[[#This Row],[Boxes]]</f>
        <v>2833.6</v>
      </c>
      <c r="I4419" s="4">
        <f>sales[[#This Row],[Revenue]]-sales[[#This Row],[Cost]]</f>
        <v>1940.4</v>
      </c>
    </row>
    <row r="4420" spans="2:9" x14ac:dyDescent="0.25">
      <c r="B4420" t="s">
        <v>41</v>
      </c>
      <c r="C4420" t="s">
        <v>21</v>
      </c>
      <c r="D4420" t="s">
        <v>12</v>
      </c>
      <c r="E4420" s="1">
        <v>44441</v>
      </c>
      <c r="F4420" s="4">
        <v>7847</v>
      </c>
      <c r="G4420">
        <v>291</v>
      </c>
      <c r="H4420" s="3">
        <f>_xlfn.XLOOKUP(sales[[#This Row],[Product]],products[Product],products[Cost per box])*sales[[#This Row],[Boxes]]</f>
        <v>2453.13</v>
      </c>
      <c r="I4420" s="4">
        <f>sales[[#This Row],[Revenue]]-sales[[#This Row],[Cost]]</f>
        <v>5393.87</v>
      </c>
    </row>
    <row r="4421" spans="2:9" x14ac:dyDescent="0.25">
      <c r="B4421" t="s">
        <v>10</v>
      </c>
      <c r="C4421" t="s">
        <v>6</v>
      </c>
      <c r="D4421" t="s">
        <v>12</v>
      </c>
      <c r="E4421" s="1">
        <v>44441</v>
      </c>
      <c r="F4421" s="4">
        <v>5677</v>
      </c>
      <c r="G4421">
        <v>237</v>
      </c>
      <c r="H4421" s="3">
        <f>_xlfn.XLOOKUP(sales[[#This Row],[Product]],products[Product],products[Cost per box])*sales[[#This Row],[Boxes]]</f>
        <v>1997.9099999999999</v>
      </c>
      <c r="I4421" s="4">
        <f>sales[[#This Row],[Revenue]]-sales[[#This Row],[Cost]]</f>
        <v>3679.09</v>
      </c>
    </row>
    <row r="4422" spans="2:9" x14ac:dyDescent="0.25">
      <c r="B4422" t="s">
        <v>46</v>
      </c>
      <c r="C4422" t="s">
        <v>16</v>
      </c>
      <c r="D4422" t="s">
        <v>36</v>
      </c>
      <c r="E4422" s="1">
        <v>44441</v>
      </c>
      <c r="F4422" s="4">
        <v>3808</v>
      </c>
      <c r="G4422">
        <v>254</v>
      </c>
      <c r="H4422" s="3">
        <f>_xlfn.XLOOKUP(sales[[#This Row],[Product]],products[Product],products[Cost per box])*sales[[#This Row],[Boxes]]</f>
        <v>1280.1600000000001</v>
      </c>
      <c r="I4422" s="4">
        <f>sales[[#This Row],[Revenue]]-sales[[#This Row],[Cost]]</f>
        <v>2527.84</v>
      </c>
    </row>
    <row r="4423" spans="2:9" x14ac:dyDescent="0.25">
      <c r="B4423" t="s">
        <v>5</v>
      </c>
      <c r="C4423" t="s">
        <v>21</v>
      </c>
      <c r="D4423" t="s">
        <v>36</v>
      </c>
      <c r="E4423" s="1">
        <v>44442</v>
      </c>
      <c r="F4423" s="4">
        <v>7091</v>
      </c>
      <c r="G4423">
        <v>444</v>
      </c>
      <c r="H4423" s="3">
        <f>_xlfn.XLOOKUP(sales[[#This Row],[Product]],products[Product],products[Cost per box])*sales[[#This Row],[Boxes]]</f>
        <v>2237.7600000000002</v>
      </c>
      <c r="I4423" s="4">
        <f>sales[[#This Row],[Revenue]]-sales[[#This Row],[Cost]]</f>
        <v>4853.24</v>
      </c>
    </row>
    <row r="4424" spans="2:9" x14ac:dyDescent="0.25">
      <c r="B4424" t="s">
        <v>29</v>
      </c>
      <c r="C4424" t="s">
        <v>11</v>
      </c>
      <c r="D4424" t="s">
        <v>36</v>
      </c>
      <c r="E4424" s="1">
        <v>44442</v>
      </c>
      <c r="F4424" s="4">
        <v>2177</v>
      </c>
      <c r="G4424">
        <v>168</v>
      </c>
      <c r="H4424" s="3">
        <f>_xlfn.XLOOKUP(sales[[#This Row],[Product]],products[Product],products[Cost per box])*sales[[#This Row],[Boxes]]</f>
        <v>846.72</v>
      </c>
      <c r="I4424" s="4">
        <f>sales[[#This Row],[Revenue]]-sales[[#This Row],[Cost]]</f>
        <v>1330.28</v>
      </c>
    </row>
    <row r="4425" spans="2:9" x14ac:dyDescent="0.25">
      <c r="B4425" t="s">
        <v>40</v>
      </c>
      <c r="C4425" t="s">
        <v>16</v>
      </c>
      <c r="D4425" t="s">
        <v>26</v>
      </c>
      <c r="E4425" s="1">
        <v>44442</v>
      </c>
      <c r="F4425" s="4">
        <v>847</v>
      </c>
      <c r="G4425">
        <v>45</v>
      </c>
      <c r="H4425" s="3">
        <f>_xlfn.XLOOKUP(sales[[#This Row],[Product]],products[Product],products[Cost per box])*sales[[#This Row],[Boxes]]</f>
        <v>289.34999999999997</v>
      </c>
      <c r="I4425" s="4">
        <f>sales[[#This Row],[Revenue]]-sales[[#This Row],[Cost]]</f>
        <v>557.65000000000009</v>
      </c>
    </row>
    <row r="4426" spans="2:9" x14ac:dyDescent="0.25">
      <c r="B4426" t="s">
        <v>40</v>
      </c>
      <c r="C4426" t="s">
        <v>16</v>
      </c>
      <c r="D4426" t="s">
        <v>24</v>
      </c>
      <c r="E4426" s="1">
        <v>44442</v>
      </c>
      <c r="F4426" s="4">
        <v>1890</v>
      </c>
      <c r="G4426">
        <v>95</v>
      </c>
      <c r="H4426" s="3">
        <f>_xlfn.XLOOKUP(sales[[#This Row],[Product]],products[Product],products[Cost per box])*sales[[#This Row],[Boxes]]</f>
        <v>998.44999999999993</v>
      </c>
      <c r="I4426" s="4">
        <f>sales[[#This Row],[Revenue]]-sales[[#This Row],[Cost]]</f>
        <v>891.55000000000007</v>
      </c>
    </row>
    <row r="4427" spans="2:9" x14ac:dyDescent="0.25">
      <c r="B4427" t="s">
        <v>10</v>
      </c>
      <c r="C4427" t="s">
        <v>16</v>
      </c>
      <c r="D4427" t="s">
        <v>50</v>
      </c>
      <c r="E4427" s="1">
        <v>44442</v>
      </c>
      <c r="F4427" s="4">
        <v>3472</v>
      </c>
      <c r="G4427">
        <v>434</v>
      </c>
      <c r="H4427" s="3">
        <f>_xlfn.XLOOKUP(sales[[#This Row],[Product]],products[Product],products[Cost per box])*sales[[#This Row],[Boxes]]</f>
        <v>5385.9400000000005</v>
      </c>
      <c r="I4427" s="4">
        <f>sales[[#This Row],[Revenue]]-sales[[#This Row],[Cost]]</f>
        <v>-1913.9400000000005</v>
      </c>
    </row>
    <row r="4428" spans="2:9" x14ac:dyDescent="0.25">
      <c r="B4428" t="s">
        <v>10</v>
      </c>
      <c r="C4428" t="s">
        <v>21</v>
      </c>
      <c r="D4428" t="s">
        <v>44</v>
      </c>
      <c r="E4428" s="1">
        <v>44442</v>
      </c>
      <c r="F4428" s="4">
        <v>6594</v>
      </c>
      <c r="G4428">
        <v>275</v>
      </c>
      <c r="H4428" s="3">
        <f>_xlfn.XLOOKUP(sales[[#This Row],[Product]],products[Product],products[Cost per box])*sales[[#This Row],[Boxes]]</f>
        <v>2631.75</v>
      </c>
      <c r="I4428" s="4">
        <f>sales[[#This Row],[Revenue]]-sales[[#This Row],[Cost]]</f>
        <v>3962.25</v>
      </c>
    </row>
    <row r="4429" spans="2:9" x14ac:dyDescent="0.25">
      <c r="B4429" t="s">
        <v>8</v>
      </c>
      <c r="C4429" t="s">
        <v>21</v>
      </c>
      <c r="D4429" t="s">
        <v>44</v>
      </c>
      <c r="E4429" s="1">
        <v>44442</v>
      </c>
      <c r="F4429" s="4">
        <v>6727</v>
      </c>
      <c r="G4429">
        <v>306</v>
      </c>
      <c r="H4429" s="3">
        <f>_xlfn.XLOOKUP(sales[[#This Row],[Product]],products[Product],products[Cost per box])*sales[[#This Row],[Boxes]]</f>
        <v>2928.42</v>
      </c>
      <c r="I4429" s="4">
        <f>sales[[#This Row],[Revenue]]-sales[[#This Row],[Cost]]</f>
        <v>3798.58</v>
      </c>
    </row>
    <row r="4430" spans="2:9" x14ac:dyDescent="0.25">
      <c r="B4430" t="s">
        <v>39</v>
      </c>
      <c r="C4430" t="s">
        <v>16</v>
      </c>
      <c r="D4430" t="s">
        <v>36</v>
      </c>
      <c r="E4430" s="1">
        <v>44442</v>
      </c>
      <c r="F4430" s="4">
        <v>4606</v>
      </c>
      <c r="G4430">
        <v>329</v>
      </c>
      <c r="H4430" s="3">
        <f>_xlfn.XLOOKUP(sales[[#This Row],[Product]],products[Product],products[Cost per box])*sales[[#This Row],[Boxes]]</f>
        <v>1658.16</v>
      </c>
      <c r="I4430" s="4">
        <f>sales[[#This Row],[Revenue]]-sales[[#This Row],[Cost]]</f>
        <v>2947.84</v>
      </c>
    </row>
    <row r="4431" spans="2:9" x14ac:dyDescent="0.25">
      <c r="B4431" t="s">
        <v>39</v>
      </c>
      <c r="C4431" t="s">
        <v>6</v>
      </c>
      <c r="D4431" t="s">
        <v>17</v>
      </c>
      <c r="E4431" s="1">
        <v>44442</v>
      </c>
      <c r="F4431" s="4">
        <v>9996</v>
      </c>
      <c r="G4431">
        <v>625</v>
      </c>
      <c r="H4431" s="3">
        <f>_xlfn.XLOOKUP(sales[[#This Row],[Product]],products[Product],products[Cost per box])*sales[[#This Row],[Boxes]]</f>
        <v>4250</v>
      </c>
      <c r="I4431" s="4">
        <f>sales[[#This Row],[Revenue]]-sales[[#This Row],[Cost]]</f>
        <v>5746</v>
      </c>
    </row>
    <row r="4432" spans="2:9" x14ac:dyDescent="0.25">
      <c r="B4432" t="s">
        <v>40</v>
      </c>
      <c r="C4432" t="s">
        <v>11</v>
      </c>
      <c r="D4432" t="s">
        <v>44</v>
      </c>
      <c r="E4432" s="1">
        <v>44442</v>
      </c>
      <c r="F4432" s="4">
        <v>4599</v>
      </c>
      <c r="G4432">
        <v>184</v>
      </c>
      <c r="H4432" s="3">
        <f>_xlfn.XLOOKUP(sales[[#This Row],[Product]],products[Product],products[Cost per box])*sales[[#This Row],[Boxes]]</f>
        <v>1760.88</v>
      </c>
      <c r="I4432" s="4">
        <f>sales[[#This Row],[Revenue]]-sales[[#This Row],[Cost]]</f>
        <v>2838.12</v>
      </c>
    </row>
    <row r="4433" spans="2:9" x14ac:dyDescent="0.25">
      <c r="B4433" t="s">
        <v>29</v>
      </c>
      <c r="C4433" t="s">
        <v>9</v>
      </c>
      <c r="D4433" t="s">
        <v>48</v>
      </c>
      <c r="E4433" s="1">
        <v>44442</v>
      </c>
      <c r="F4433" s="4">
        <v>2142</v>
      </c>
      <c r="G4433">
        <v>102</v>
      </c>
      <c r="H4433" s="3">
        <f>_xlfn.XLOOKUP(sales[[#This Row],[Product]],products[Product],products[Cost per box])*sales[[#This Row],[Boxes]]</f>
        <v>762.96</v>
      </c>
      <c r="I4433" s="4">
        <f>sales[[#This Row],[Revenue]]-sales[[#This Row],[Cost]]</f>
        <v>1379.04</v>
      </c>
    </row>
    <row r="4434" spans="2:9" x14ac:dyDescent="0.25">
      <c r="B4434" t="s">
        <v>13</v>
      </c>
      <c r="C4434" t="s">
        <v>11</v>
      </c>
      <c r="D4434" t="s">
        <v>24</v>
      </c>
      <c r="E4434" s="1">
        <v>44442</v>
      </c>
      <c r="F4434" s="4">
        <v>1736</v>
      </c>
      <c r="G4434">
        <v>79</v>
      </c>
      <c r="H4434" s="3">
        <f>_xlfn.XLOOKUP(sales[[#This Row],[Product]],products[Product],products[Cost per box])*sales[[#This Row],[Boxes]]</f>
        <v>830.29</v>
      </c>
      <c r="I4434" s="4">
        <f>sales[[#This Row],[Revenue]]-sales[[#This Row],[Cost]]</f>
        <v>905.71</v>
      </c>
    </row>
    <row r="4435" spans="2:9" x14ac:dyDescent="0.25">
      <c r="B4435" t="s">
        <v>25</v>
      </c>
      <c r="C4435" t="s">
        <v>27</v>
      </c>
      <c r="D4435" t="s">
        <v>44</v>
      </c>
      <c r="E4435" s="1">
        <v>44442</v>
      </c>
      <c r="F4435" s="4">
        <v>3115</v>
      </c>
      <c r="G4435">
        <v>136</v>
      </c>
      <c r="H4435" s="3">
        <f>_xlfn.XLOOKUP(sales[[#This Row],[Product]],products[Product],products[Cost per box])*sales[[#This Row],[Boxes]]</f>
        <v>1301.52</v>
      </c>
      <c r="I4435" s="4">
        <f>sales[[#This Row],[Revenue]]-sales[[#This Row],[Cost]]</f>
        <v>1813.48</v>
      </c>
    </row>
    <row r="4436" spans="2:9" x14ac:dyDescent="0.25">
      <c r="B4436" t="s">
        <v>5</v>
      </c>
      <c r="C4436" t="s">
        <v>27</v>
      </c>
      <c r="D4436" t="s">
        <v>45</v>
      </c>
      <c r="E4436" s="1">
        <v>44445</v>
      </c>
      <c r="F4436" s="4">
        <v>2975</v>
      </c>
      <c r="G4436">
        <v>175</v>
      </c>
      <c r="H4436" s="3">
        <f>_xlfn.XLOOKUP(sales[[#This Row],[Product]],products[Product],products[Cost per box])*sales[[#This Row],[Boxes]]</f>
        <v>1352.75</v>
      </c>
      <c r="I4436" s="4">
        <f>sales[[#This Row],[Revenue]]-sales[[#This Row],[Cost]]</f>
        <v>1622.25</v>
      </c>
    </row>
    <row r="4437" spans="2:9" x14ac:dyDescent="0.25">
      <c r="B4437" t="s">
        <v>25</v>
      </c>
      <c r="C4437" t="s">
        <v>16</v>
      </c>
      <c r="D4437" t="s">
        <v>36</v>
      </c>
      <c r="E4437" s="1">
        <v>44445</v>
      </c>
      <c r="F4437" s="4">
        <v>1589</v>
      </c>
      <c r="G4437">
        <v>114</v>
      </c>
      <c r="H4437" s="3">
        <f>_xlfn.XLOOKUP(sales[[#This Row],[Product]],products[Product],products[Cost per box])*sales[[#This Row],[Boxes]]</f>
        <v>574.56000000000006</v>
      </c>
      <c r="I4437" s="4">
        <f>sales[[#This Row],[Revenue]]-sales[[#This Row],[Cost]]</f>
        <v>1014.4399999999999</v>
      </c>
    </row>
    <row r="4438" spans="2:9" x14ac:dyDescent="0.25">
      <c r="B4438" t="s">
        <v>51</v>
      </c>
      <c r="C4438" t="s">
        <v>11</v>
      </c>
      <c r="D4438" t="s">
        <v>12</v>
      </c>
      <c r="E4438" s="1">
        <v>44445</v>
      </c>
      <c r="F4438" s="4">
        <v>2198</v>
      </c>
      <c r="G4438">
        <v>88</v>
      </c>
      <c r="H4438" s="3">
        <f>_xlfn.XLOOKUP(sales[[#This Row],[Product]],products[Product],products[Cost per box])*sales[[#This Row],[Boxes]]</f>
        <v>741.83999999999992</v>
      </c>
      <c r="I4438" s="4">
        <f>sales[[#This Row],[Revenue]]-sales[[#This Row],[Cost]]</f>
        <v>1456.16</v>
      </c>
    </row>
    <row r="4439" spans="2:9" x14ac:dyDescent="0.25">
      <c r="B4439" t="s">
        <v>18</v>
      </c>
      <c r="C4439" t="s">
        <v>9</v>
      </c>
      <c r="D4439" t="s">
        <v>17</v>
      </c>
      <c r="E4439" s="1">
        <v>44445</v>
      </c>
      <c r="F4439" s="4">
        <v>8393</v>
      </c>
      <c r="G4439">
        <v>600</v>
      </c>
      <c r="H4439" s="3">
        <f>_xlfn.XLOOKUP(sales[[#This Row],[Product]],products[Product],products[Cost per box])*sales[[#This Row],[Boxes]]</f>
        <v>4080</v>
      </c>
      <c r="I4439" s="4">
        <f>sales[[#This Row],[Revenue]]-sales[[#This Row],[Cost]]</f>
        <v>4313</v>
      </c>
    </row>
    <row r="4440" spans="2:9" x14ac:dyDescent="0.25">
      <c r="B4440" t="s">
        <v>13</v>
      </c>
      <c r="C4440" t="s">
        <v>6</v>
      </c>
      <c r="D4440" t="s">
        <v>43</v>
      </c>
      <c r="E4440" s="1">
        <v>44445</v>
      </c>
      <c r="F4440" s="4">
        <v>4158</v>
      </c>
      <c r="G4440">
        <v>231</v>
      </c>
      <c r="H4440" s="3">
        <f>_xlfn.XLOOKUP(sales[[#This Row],[Product]],products[Product],products[Cost per box])*sales[[#This Row],[Boxes]]</f>
        <v>889.35</v>
      </c>
      <c r="I4440" s="4">
        <f>sales[[#This Row],[Revenue]]-sales[[#This Row],[Cost]]</f>
        <v>3268.65</v>
      </c>
    </row>
    <row r="4441" spans="2:9" x14ac:dyDescent="0.25">
      <c r="B4441" t="s">
        <v>13</v>
      </c>
      <c r="C4441" t="s">
        <v>16</v>
      </c>
      <c r="D4441" t="s">
        <v>7</v>
      </c>
      <c r="E4441" s="1">
        <v>44445</v>
      </c>
      <c r="F4441" s="4">
        <v>3563</v>
      </c>
      <c r="G4441">
        <v>138</v>
      </c>
      <c r="H4441" s="3">
        <f>_xlfn.XLOOKUP(sales[[#This Row],[Product]],products[Product],products[Cost per box])*sales[[#This Row],[Boxes]]</f>
        <v>710.7</v>
      </c>
      <c r="I4441" s="4">
        <f>sales[[#This Row],[Revenue]]-sales[[#This Row],[Cost]]</f>
        <v>2852.3</v>
      </c>
    </row>
    <row r="4442" spans="2:9" x14ac:dyDescent="0.25">
      <c r="B4442" t="s">
        <v>10</v>
      </c>
      <c r="C4442" t="s">
        <v>11</v>
      </c>
      <c r="D4442" t="s">
        <v>31</v>
      </c>
      <c r="E4442" s="1">
        <v>44445</v>
      </c>
      <c r="F4442" s="4">
        <v>11844</v>
      </c>
      <c r="G4442">
        <v>1680</v>
      </c>
      <c r="H4442" s="3">
        <f>_xlfn.XLOOKUP(sales[[#This Row],[Product]],products[Product],products[Cost per box])*sales[[#This Row],[Boxes]]</f>
        <v>9609.6</v>
      </c>
      <c r="I4442" s="4">
        <f>sales[[#This Row],[Revenue]]-sales[[#This Row],[Cost]]</f>
        <v>2234.3999999999996</v>
      </c>
    </row>
    <row r="4443" spans="2:9" x14ac:dyDescent="0.25">
      <c r="B4443" t="s">
        <v>41</v>
      </c>
      <c r="C4443" t="s">
        <v>21</v>
      </c>
      <c r="D4443" t="s">
        <v>19</v>
      </c>
      <c r="E4443" s="1">
        <v>44445</v>
      </c>
      <c r="F4443" s="4">
        <v>7847</v>
      </c>
      <c r="G4443">
        <v>413</v>
      </c>
      <c r="H4443" s="3">
        <f>_xlfn.XLOOKUP(sales[[#This Row],[Product]],products[Product],products[Cost per box])*sales[[#This Row],[Boxes]]</f>
        <v>4224.99</v>
      </c>
      <c r="I4443" s="4">
        <f>sales[[#This Row],[Revenue]]-sales[[#This Row],[Cost]]</f>
        <v>3622.01</v>
      </c>
    </row>
    <row r="4444" spans="2:9" x14ac:dyDescent="0.25">
      <c r="B4444" t="s">
        <v>25</v>
      </c>
      <c r="C4444" t="s">
        <v>21</v>
      </c>
      <c r="D4444" t="s">
        <v>42</v>
      </c>
      <c r="E4444" s="1">
        <v>44445</v>
      </c>
      <c r="F4444" s="4">
        <v>9233</v>
      </c>
      <c r="G4444">
        <v>616</v>
      </c>
      <c r="H4444" s="3">
        <f>_xlfn.XLOOKUP(sales[[#This Row],[Product]],products[Product],products[Cost per box])*sales[[#This Row],[Boxes]]</f>
        <v>2919.84</v>
      </c>
      <c r="I4444" s="4">
        <f>sales[[#This Row],[Revenue]]-sales[[#This Row],[Cost]]</f>
        <v>6313.16</v>
      </c>
    </row>
    <row r="4445" spans="2:9" x14ac:dyDescent="0.25">
      <c r="B4445" t="s">
        <v>25</v>
      </c>
      <c r="C4445" t="s">
        <v>16</v>
      </c>
      <c r="D4445" t="s">
        <v>52</v>
      </c>
      <c r="E4445" s="1">
        <v>44445</v>
      </c>
      <c r="F4445" s="4">
        <v>2485</v>
      </c>
      <c r="G4445">
        <v>100</v>
      </c>
      <c r="H4445" s="3">
        <f>_xlfn.XLOOKUP(sales[[#This Row],[Product]],products[Product],products[Cost per box])*sales[[#This Row],[Boxes]]</f>
        <v>332</v>
      </c>
      <c r="I4445" s="4">
        <f>sales[[#This Row],[Revenue]]-sales[[#This Row],[Cost]]</f>
        <v>2153</v>
      </c>
    </row>
    <row r="4446" spans="2:9" x14ac:dyDescent="0.25">
      <c r="B4446" t="s">
        <v>33</v>
      </c>
      <c r="C4446" t="s">
        <v>16</v>
      </c>
      <c r="D4446" t="s">
        <v>35</v>
      </c>
      <c r="E4446" s="1">
        <v>44445</v>
      </c>
      <c r="F4446" s="4">
        <v>7686</v>
      </c>
      <c r="G4446">
        <v>513</v>
      </c>
      <c r="H4446" s="3">
        <f>_xlfn.XLOOKUP(sales[[#This Row],[Product]],products[Product],products[Cost per box])*sales[[#This Row],[Boxes]]</f>
        <v>1359.45</v>
      </c>
      <c r="I4446" s="4">
        <f>sales[[#This Row],[Revenue]]-sales[[#This Row],[Cost]]</f>
        <v>6326.55</v>
      </c>
    </row>
    <row r="4447" spans="2:9" x14ac:dyDescent="0.25">
      <c r="B4447" t="s">
        <v>49</v>
      </c>
      <c r="C4447" t="s">
        <v>9</v>
      </c>
      <c r="D4447" t="s">
        <v>42</v>
      </c>
      <c r="E4447" s="1">
        <v>44445</v>
      </c>
      <c r="F4447" s="4">
        <v>4725</v>
      </c>
      <c r="G4447">
        <v>364</v>
      </c>
      <c r="H4447" s="3">
        <f>_xlfn.XLOOKUP(sales[[#This Row],[Product]],products[Product],products[Cost per box])*sales[[#This Row],[Boxes]]</f>
        <v>1725.3600000000001</v>
      </c>
      <c r="I4447" s="4">
        <f>sales[[#This Row],[Revenue]]-sales[[#This Row],[Cost]]</f>
        <v>2999.64</v>
      </c>
    </row>
    <row r="4448" spans="2:9" x14ac:dyDescent="0.25">
      <c r="B4448" t="s">
        <v>40</v>
      </c>
      <c r="C4448" t="s">
        <v>16</v>
      </c>
      <c r="D4448" t="s">
        <v>48</v>
      </c>
      <c r="E4448" s="1">
        <v>44445</v>
      </c>
      <c r="F4448" s="4">
        <v>7819</v>
      </c>
      <c r="G4448">
        <v>391</v>
      </c>
      <c r="H4448" s="3">
        <f>_xlfn.XLOOKUP(sales[[#This Row],[Product]],products[Product],products[Cost per box])*sales[[#This Row],[Boxes]]</f>
        <v>2924.6800000000003</v>
      </c>
      <c r="I4448" s="4">
        <f>sales[[#This Row],[Revenue]]-sales[[#This Row],[Cost]]</f>
        <v>4894.32</v>
      </c>
    </row>
    <row r="4449" spans="2:9" x14ac:dyDescent="0.25">
      <c r="B4449" t="s">
        <v>32</v>
      </c>
      <c r="C4449" t="s">
        <v>27</v>
      </c>
      <c r="D4449" t="s">
        <v>22</v>
      </c>
      <c r="E4449" s="1">
        <v>44445</v>
      </c>
      <c r="F4449" s="4">
        <v>189</v>
      </c>
      <c r="G4449">
        <v>16</v>
      </c>
      <c r="H4449" s="3">
        <f>_xlfn.XLOOKUP(sales[[#This Row],[Product]],products[Product],products[Cost per box])*sales[[#This Row],[Boxes]]</f>
        <v>131.52000000000001</v>
      </c>
      <c r="I4449" s="4">
        <f>sales[[#This Row],[Revenue]]-sales[[#This Row],[Cost]]</f>
        <v>57.47999999999999</v>
      </c>
    </row>
    <row r="4450" spans="2:9" x14ac:dyDescent="0.25">
      <c r="B4450" t="s">
        <v>46</v>
      </c>
      <c r="C4450" t="s">
        <v>9</v>
      </c>
      <c r="D4450" t="s">
        <v>44</v>
      </c>
      <c r="E4450" s="1">
        <v>44445</v>
      </c>
      <c r="F4450" s="4">
        <v>2996</v>
      </c>
      <c r="G4450">
        <v>120</v>
      </c>
      <c r="H4450" s="3">
        <f>_xlfn.XLOOKUP(sales[[#This Row],[Product]],products[Product],products[Cost per box])*sales[[#This Row],[Boxes]]</f>
        <v>1148.4000000000001</v>
      </c>
      <c r="I4450" s="4">
        <f>sales[[#This Row],[Revenue]]-sales[[#This Row],[Cost]]</f>
        <v>1847.6</v>
      </c>
    </row>
    <row r="4451" spans="2:9" x14ac:dyDescent="0.25">
      <c r="B4451" t="s">
        <v>10</v>
      </c>
      <c r="C4451" t="s">
        <v>16</v>
      </c>
      <c r="D4451" t="s">
        <v>30</v>
      </c>
      <c r="E4451" s="1">
        <v>44445</v>
      </c>
      <c r="F4451" s="4">
        <v>917</v>
      </c>
      <c r="G4451">
        <v>153</v>
      </c>
      <c r="H4451" s="3">
        <f>_xlfn.XLOOKUP(sales[[#This Row],[Product]],products[Product],products[Cost per box])*sales[[#This Row],[Boxes]]</f>
        <v>563.04000000000008</v>
      </c>
      <c r="I4451" s="4">
        <f>sales[[#This Row],[Revenue]]-sales[[#This Row],[Cost]]</f>
        <v>353.95999999999992</v>
      </c>
    </row>
    <row r="4452" spans="2:9" x14ac:dyDescent="0.25">
      <c r="B4452" t="s">
        <v>10</v>
      </c>
      <c r="C4452" t="s">
        <v>11</v>
      </c>
      <c r="D4452" t="s">
        <v>17</v>
      </c>
      <c r="E4452" s="1">
        <v>44445</v>
      </c>
      <c r="F4452" s="4">
        <v>1792</v>
      </c>
      <c r="G4452">
        <v>128</v>
      </c>
      <c r="H4452" s="3">
        <f>_xlfn.XLOOKUP(sales[[#This Row],[Product]],products[Product],products[Cost per box])*sales[[#This Row],[Boxes]]</f>
        <v>870.4</v>
      </c>
      <c r="I4452" s="4">
        <f>sales[[#This Row],[Revenue]]-sales[[#This Row],[Cost]]</f>
        <v>921.6</v>
      </c>
    </row>
    <row r="4453" spans="2:9" x14ac:dyDescent="0.25">
      <c r="B4453" t="s">
        <v>15</v>
      </c>
      <c r="C4453" t="s">
        <v>9</v>
      </c>
      <c r="D4453" t="s">
        <v>44</v>
      </c>
      <c r="E4453" s="1">
        <v>44445</v>
      </c>
      <c r="F4453" s="4">
        <v>9485</v>
      </c>
      <c r="G4453">
        <v>432</v>
      </c>
      <c r="H4453" s="3">
        <f>_xlfn.XLOOKUP(sales[[#This Row],[Product]],products[Product],products[Cost per box])*sales[[#This Row],[Boxes]]</f>
        <v>4134.24</v>
      </c>
      <c r="I4453" s="4">
        <f>sales[[#This Row],[Revenue]]-sales[[#This Row],[Cost]]</f>
        <v>5350.76</v>
      </c>
    </row>
    <row r="4454" spans="2:9" x14ac:dyDescent="0.25">
      <c r="B4454" t="s">
        <v>5</v>
      </c>
      <c r="C4454" t="s">
        <v>9</v>
      </c>
      <c r="D4454" t="s">
        <v>50</v>
      </c>
      <c r="E4454" s="1">
        <v>44445</v>
      </c>
      <c r="F4454" s="4">
        <v>3829</v>
      </c>
      <c r="G4454">
        <v>426</v>
      </c>
      <c r="H4454" s="3">
        <f>_xlfn.XLOOKUP(sales[[#This Row],[Product]],products[Product],products[Cost per box])*sales[[#This Row],[Boxes]]</f>
        <v>5286.66</v>
      </c>
      <c r="I4454" s="4">
        <f>sales[[#This Row],[Revenue]]-sales[[#This Row],[Cost]]</f>
        <v>-1457.6599999999999</v>
      </c>
    </row>
    <row r="4455" spans="2:9" x14ac:dyDescent="0.25">
      <c r="B4455" t="s">
        <v>23</v>
      </c>
      <c r="C4455" t="s">
        <v>11</v>
      </c>
      <c r="D4455" t="s">
        <v>45</v>
      </c>
      <c r="E4455" s="1">
        <v>44445</v>
      </c>
      <c r="F4455" s="4">
        <v>2191</v>
      </c>
      <c r="G4455">
        <v>147</v>
      </c>
      <c r="H4455" s="3">
        <f>_xlfn.XLOOKUP(sales[[#This Row],[Product]],products[Product],products[Cost per box])*sales[[#This Row],[Boxes]]</f>
        <v>1136.3100000000002</v>
      </c>
      <c r="I4455" s="4">
        <f>sales[[#This Row],[Revenue]]-sales[[#This Row],[Cost]]</f>
        <v>1054.6899999999998</v>
      </c>
    </row>
    <row r="4456" spans="2:9" x14ac:dyDescent="0.25">
      <c r="B4456" t="s">
        <v>18</v>
      </c>
      <c r="C4456" t="s">
        <v>6</v>
      </c>
      <c r="D4456" t="s">
        <v>28</v>
      </c>
      <c r="E4456" s="1">
        <v>44445</v>
      </c>
      <c r="F4456" s="4">
        <v>3073</v>
      </c>
      <c r="G4456">
        <v>342</v>
      </c>
      <c r="H4456" s="3">
        <f>_xlfn.XLOOKUP(sales[[#This Row],[Product]],products[Product],products[Cost per box])*sales[[#This Row],[Boxes]]</f>
        <v>943.92</v>
      </c>
      <c r="I4456" s="4">
        <f>sales[[#This Row],[Revenue]]-sales[[#This Row],[Cost]]</f>
        <v>2129.08</v>
      </c>
    </row>
    <row r="4457" spans="2:9" x14ac:dyDescent="0.25">
      <c r="B4457" t="s">
        <v>49</v>
      </c>
      <c r="C4457" t="s">
        <v>6</v>
      </c>
      <c r="D4457" t="s">
        <v>38</v>
      </c>
      <c r="E4457" s="1">
        <v>44445</v>
      </c>
      <c r="F4457" s="4">
        <v>777</v>
      </c>
      <c r="G4457">
        <v>32</v>
      </c>
      <c r="H4457" s="3">
        <f>_xlfn.XLOOKUP(sales[[#This Row],[Product]],products[Product],products[Cost per box])*sales[[#This Row],[Boxes]]</f>
        <v>318.08</v>
      </c>
      <c r="I4457" s="4">
        <f>sales[[#This Row],[Revenue]]-sales[[#This Row],[Cost]]</f>
        <v>458.92</v>
      </c>
    </row>
    <row r="4458" spans="2:9" x14ac:dyDescent="0.25">
      <c r="B4458" t="s">
        <v>41</v>
      </c>
      <c r="C4458" t="s">
        <v>16</v>
      </c>
      <c r="D4458" t="s">
        <v>50</v>
      </c>
      <c r="E4458" s="1">
        <v>44445</v>
      </c>
      <c r="F4458" s="4">
        <v>3374</v>
      </c>
      <c r="G4458">
        <v>375</v>
      </c>
      <c r="H4458" s="3">
        <f>_xlfn.XLOOKUP(sales[[#This Row],[Product]],products[Product],products[Cost per box])*sales[[#This Row],[Boxes]]</f>
        <v>4653.75</v>
      </c>
      <c r="I4458" s="4">
        <f>sales[[#This Row],[Revenue]]-sales[[#This Row],[Cost]]</f>
        <v>-1279.75</v>
      </c>
    </row>
    <row r="4459" spans="2:9" x14ac:dyDescent="0.25">
      <c r="B4459" t="s">
        <v>41</v>
      </c>
      <c r="C4459" t="s">
        <v>16</v>
      </c>
      <c r="D4459" t="s">
        <v>42</v>
      </c>
      <c r="E4459" s="1">
        <v>44445</v>
      </c>
      <c r="F4459" s="4">
        <v>3542</v>
      </c>
      <c r="G4459">
        <v>253</v>
      </c>
      <c r="H4459" s="3">
        <f>_xlfn.XLOOKUP(sales[[#This Row],[Product]],products[Product],products[Cost per box])*sales[[#This Row],[Boxes]]</f>
        <v>1199.22</v>
      </c>
      <c r="I4459" s="4">
        <f>sales[[#This Row],[Revenue]]-sales[[#This Row],[Cost]]</f>
        <v>2342.7799999999997</v>
      </c>
    </row>
    <row r="4460" spans="2:9" x14ac:dyDescent="0.25">
      <c r="B4460" t="s">
        <v>32</v>
      </c>
      <c r="C4460" t="s">
        <v>11</v>
      </c>
      <c r="D4460" t="s">
        <v>28</v>
      </c>
      <c r="E4460" s="1">
        <v>44445</v>
      </c>
      <c r="F4460" s="4">
        <v>11011</v>
      </c>
      <c r="G4460">
        <v>1400</v>
      </c>
      <c r="H4460" s="3">
        <f>_xlfn.XLOOKUP(sales[[#This Row],[Product]],products[Product],products[Cost per box])*sales[[#This Row],[Boxes]]</f>
        <v>3863.9999999999995</v>
      </c>
      <c r="I4460" s="4">
        <f>sales[[#This Row],[Revenue]]-sales[[#This Row],[Cost]]</f>
        <v>7147</v>
      </c>
    </row>
    <row r="4461" spans="2:9" x14ac:dyDescent="0.25">
      <c r="B4461" t="s">
        <v>34</v>
      </c>
      <c r="C4461" t="s">
        <v>11</v>
      </c>
      <c r="D4461" t="s">
        <v>24</v>
      </c>
      <c r="E4461" s="1">
        <v>44445</v>
      </c>
      <c r="F4461" s="4">
        <v>3206</v>
      </c>
      <c r="G4461">
        <v>169</v>
      </c>
      <c r="H4461" s="3">
        <f>_xlfn.XLOOKUP(sales[[#This Row],[Product]],products[Product],products[Cost per box])*sales[[#This Row],[Boxes]]</f>
        <v>1776.19</v>
      </c>
      <c r="I4461" s="4">
        <f>sales[[#This Row],[Revenue]]-sales[[#This Row],[Cost]]</f>
        <v>1429.81</v>
      </c>
    </row>
    <row r="4462" spans="2:9" x14ac:dyDescent="0.25">
      <c r="B4462" t="s">
        <v>5</v>
      </c>
      <c r="C4462" t="s">
        <v>27</v>
      </c>
      <c r="D4462" t="s">
        <v>52</v>
      </c>
      <c r="E4462" s="1">
        <v>44445</v>
      </c>
      <c r="F4462" s="4">
        <v>2261</v>
      </c>
      <c r="G4462">
        <v>95</v>
      </c>
      <c r="H4462" s="3">
        <f>_xlfn.XLOOKUP(sales[[#This Row],[Product]],products[Product],products[Cost per box])*sales[[#This Row],[Boxes]]</f>
        <v>315.39999999999998</v>
      </c>
      <c r="I4462" s="4">
        <f>sales[[#This Row],[Revenue]]-sales[[#This Row],[Cost]]</f>
        <v>1945.6</v>
      </c>
    </row>
    <row r="4463" spans="2:9" x14ac:dyDescent="0.25">
      <c r="B4463" t="s">
        <v>49</v>
      </c>
      <c r="C4463" t="s">
        <v>21</v>
      </c>
      <c r="D4463" t="s">
        <v>30</v>
      </c>
      <c r="E4463" s="1">
        <v>44445</v>
      </c>
      <c r="F4463" s="4">
        <v>3332</v>
      </c>
      <c r="G4463">
        <v>667</v>
      </c>
      <c r="H4463" s="3">
        <f>_xlfn.XLOOKUP(sales[[#This Row],[Product]],products[Product],products[Cost per box])*sales[[#This Row],[Boxes]]</f>
        <v>2454.56</v>
      </c>
      <c r="I4463" s="4">
        <f>sales[[#This Row],[Revenue]]-sales[[#This Row],[Cost]]</f>
        <v>877.44</v>
      </c>
    </row>
    <row r="4464" spans="2:9" x14ac:dyDescent="0.25">
      <c r="B4464" t="s">
        <v>40</v>
      </c>
      <c r="C4464" t="s">
        <v>27</v>
      </c>
      <c r="D4464" t="s">
        <v>19</v>
      </c>
      <c r="E4464" s="1">
        <v>44445</v>
      </c>
      <c r="F4464" s="4">
        <v>2660</v>
      </c>
      <c r="G4464">
        <v>140</v>
      </c>
      <c r="H4464" s="3">
        <f>_xlfn.XLOOKUP(sales[[#This Row],[Product]],products[Product],products[Cost per box])*sales[[#This Row],[Boxes]]</f>
        <v>1432.2</v>
      </c>
      <c r="I4464" s="4">
        <f>sales[[#This Row],[Revenue]]-sales[[#This Row],[Cost]]</f>
        <v>1227.8</v>
      </c>
    </row>
    <row r="4465" spans="2:9" x14ac:dyDescent="0.25">
      <c r="B4465" t="s">
        <v>39</v>
      </c>
      <c r="C4465" t="s">
        <v>11</v>
      </c>
      <c r="D4465" t="s">
        <v>12</v>
      </c>
      <c r="E4465" s="1">
        <v>44445</v>
      </c>
      <c r="F4465" s="4">
        <v>2758</v>
      </c>
      <c r="G4465">
        <v>103</v>
      </c>
      <c r="H4465" s="3">
        <f>_xlfn.XLOOKUP(sales[[#This Row],[Product]],products[Product],products[Cost per box])*sales[[#This Row],[Boxes]]</f>
        <v>868.29</v>
      </c>
      <c r="I4465" s="4">
        <f>sales[[#This Row],[Revenue]]-sales[[#This Row],[Cost]]</f>
        <v>1889.71</v>
      </c>
    </row>
    <row r="4466" spans="2:9" x14ac:dyDescent="0.25">
      <c r="B4466" t="s">
        <v>34</v>
      </c>
      <c r="C4466" t="s">
        <v>21</v>
      </c>
      <c r="D4466" t="s">
        <v>17</v>
      </c>
      <c r="E4466" s="1">
        <v>44446</v>
      </c>
      <c r="F4466" s="4">
        <v>6727</v>
      </c>
      <c r="G4466">
        <v>421</v>
      </c>
      <c r="H4466" s="3">
        <f>_xlfn.XLOOKUP(sales[[#This Row],[Product]],products[Product],products[Cost per box])*sales[[#This Row],[Boxes]]</f>
        <v>2862.7999999999997</v>
      </c>
      <c r="I4466" s="4">
        <f>sales[[#This Row],[Revenue]]-sales[[#This Row],[Cost]]</f>
        <v>3864.2000000000003</v>
      </c>
    </row>
    <row r="4467" spans="2:9" x14ac:dyDescent="0.25">
      <c r="B4467" t="s">
        <v>10</v>
      </c>
      <c r="C4467" t="s">
        <v>6</v>
      </c>
      <c r="D4467" t="s">
        <v>14</v>
      </c>
      <c r="E4467" s="1">
        <v>44446</v>
      </c>
      <c r="F4467" s="4">
        <v>7329</v>
      </c>
      <c r="G4467">
        <v>667</v>
      </c>
      <c r="H4467" s="3">
        <f>_xlfn.XLOOKUP(sales[[#This Row],[Product]],products[Product],products[Cost per box])*sales[[#This Row],[Boxes]]</f>
        <v>4208.7699999999995</v>
      </c>
      <c r="I4467" s="4">
        <f>sales[[#This Row],[Revenue]]-sales[[#This Row],[Cost]]</f>
        <v>3120.2300000000005</v>
      </c>
    </row>
    <row r="4468" spans="2:9" x14ac:dyDescent="0.25">
      <c r="B4468" t="s">
        <v>33</v>
      </c>
      <c r="C4468" t="s">
        <v>6</v>
      </c>
      <c r="D4468" t="s">
        <v>42</v>
      </c>
      <c r="E4468" s="1">
        <v>44446</v>
      </c>
      <c r="F4468" s="4">
        <v>3353</v>
      </c>
      <c r="G4468">
        <v>210</v>
      </c>
      <c r="H4468" s="3">
        <f>_xlfn.XLOOKUP(sales[[#This Row],[Product]],products[Product],products[Cost per box])*sales[[#This Row],[Boxes]]</f>
        <v>995.40000000000009</v>
      </c>
      <c r="I4468" s="4">
        <f>sales[[#This Row],[Revenue]]-sales[[#This Row],[Cost]]</f>
        <v>2357.6</v>
      </c>
    </row>
    <row r="4469" spans="2:9" x14ac:dyDescent="0.25">
      <c r="B4469" t="s">
        <v>10</v>
      </c>
      <c r="C4469" t="s">
        <v>9</v>
      </c>
      <c r="D4469" t="s">
        <v>36</v>
      </c>
      <c r="E4469" s="1">
        <v>44446</v>
      </c>
      <c r="F4469" s="4">
        <v>1876</v>
      </c>
      <c r="G4469">
        <v>134</v>
      </c>
      <c r="H4469" s="3">
        <f>_xlfn.XLOOKUP(sales[[#This Row],[Product]],products[Product],products[Cost per box])*sales[[#This Row],[Boxes]]</f>
        <v>675.36</v>
      </c>
      <c r="I4469" s="4">
        <f>sales[[#This Row],[Revenue]]-sales[[#This Row],[Cost]]</f>
        <v>1200.6399999999999</v>
      </c>
    </row>
    <row r="4470" spans="2:9" x14ac:dyDescent="0.25">
      <c r="B4470" t="s">
        <v>18</v>
      </c>
      <c r="C4470" t="s">
        <v>11</v>
      </c>
      <c r="D4470" t="s">
        <v>12</v>
      </c>
      <c r="E4470" s="1">
        <v>44446</v>
      </c>
      <c r="F4470" s="4">
        <v>7693</v>
      </c>
      <c r="G4470">
        <v>321</v>
      </c>
      <c r="H4470" s="3">
        <f>_xlfn.XLOOKUP(sales[[#This Row],[Product]],products[Product],products[Cost per box])*sales[[#This Row],[Boxes]]</f>
        <v>2706.0299999999997</v>
      </c>
      <c r="I4470" s="4">
        <f>sales[[#This Row],[Revenue]]-sales[[#This Row],[Cost]]</f>
        <v>4986.97</v>
      </c>
    </row>
    <row r="4471" spans="2:9" x14ac:dyDescent="0.25">
      <c r="B4471" t="s">
        <v>40</v>
      </c>
      <c r="C4471" t="s">
        <v>27</v>
      </c>
      <c r="D4471" t="s">
        <v>47</v>
      </c>
      <c r="E4471" s="1">
        <v>44446</v>
      </c>
      <c r="F4471" s="4">
        <v>4858</v>
      </c>
      <c r="G4471">
        <v>270</v>
      </c>
      <c r="H4471" s="3">
        <f>_xlfn.XLOOKUP(sales[[#This Row],[Product]],products[Product],products[Cost per box])*sales[[#This Row],[Boxes]]</f>
        <v>1420.2</v>
      </c>
      <c r="I4471" s="4">
        <f>sales[[#This Row],[Revenue]]-sales[[#This Row],[Cost]]</f>
        <v>3437.8</v>
      </c>
    </row>
    <row r="4472" spans="2:9" x14ac:dyDescent="0.25">
      <c r="B4472" t="s">
        <v>13</v>
      </c>
      <c r="C4472" t="s">
        <v>11</v>
      </c>
      <c r="D4472" t="s">
        <v>12</v>
      </c>
      <c r="E4472" s="1">
        <v>44446</v>
      </c>
      <c r="F4472" s="4">
        <v>378</v>
      </c>
      <c r="G4472">
        <v>15</v>
      </c>
      <c r="H4472" s="3">
        <f>_xlfn.XLOOKUP(sales[[#This Row],[Product]],products[Product],products[Cost per box])*sales[[#This Row],[Boxes]]</f>
        <v>126.44999999999999</v>
      </c>
      <c r="I4472" s="4">
        <f>sales[[#This Row],[Revenue]]-sales[[#This Row],[Cost]]</f>
        <v>251.55</v>
      </c>
    </row>
    <row r="4473" spans="2:9" x14ac:dyDescent="0.25">
      <c r="B4473" t="s">
        <v>29</v>
      </c>
      <c r="C4473" t="s">
        <v>16</v>
      </c>
      <c r="D4473" t="s">
        <v>44</v>
      </c>
      <c r="E4473" s="1">
        <v>44446</v>
      </c>
      <c r="F4473" s="4">
        <v>7175</v>
      </c>
      <c r="G4473">
        <v>299</v>
      </c>
      <c r="H4473" s="3">
        <f>_xlfn.XLOOKUP(sales[[#This Row],[Product]],products[Product],products[Cost per box])*sales[[#This Row],[Boxes]]</f>
        <v>2861.4300000000003</v>
      </c>
      <c r="I4473" s="4">
        <f>sales[[#This Row],[Revenue]]-sales[[#This Row],[Cost]]</f>
        <v>4313.57</v>
      </c>
    </row>
    <row r="4474" spans="2:9" x14ac:dyDescent="0.25">
      <c r="B4474" t="s">
        <v>41</v>
      </c>
      <c r="C4474" t="s">
        <v>27</v>
      </c>
      <c r="D4474" t="s">
        <v>28</v>
      </c>
      <c r="E4474" s="1">
        <v>44446</v>
      </c>
      <c r="F4474" s="4">
        <v>1148</v>
      </c>
      <c r="G4474">
        <v>192</v>
      </c>
      <c r="H4474" s="3">
        <f>_xlfn.XLOOKUP(sales[[#This Row],[Product]],products[Product],products[Cost per box])*sales[[#This Row],[Boxes]]</f>
        <v>529.91999999999996</v>
      </c>
      <c r="I4474" s="4">
        <f>sales[[#This Row],[Revenue]]-sales[[#This Row],[Cost]]</f>
        <v>618.08000000000004</v>
      </c>
    </row>
    <row r="4475" spans="2:9" x14ac:dyDescent="0.25">
      <c r="B4475" t="s">
        <v>23</v>
      </c>
      <c r="C4475" t="s">
        <v>6</v>
      </c>
      <c r="D4475" t="s">
        <v>48</v>
      </c>
      <c r="E4475" s="1">
        <v>44446</v>
      </c>
      <c r="F4475" s="4">
        <v>6167</v>
      </c>
      <c r="G4475">
        <v>294</v>
      </c>
      <c r="H4475" s="3">
        <f>_xlfn.XLOOKUP(sales[[#This Row],[Product]],products[Product],products[Cost per box])*sales[[#This Row],[Boxes]]</f>
        <v>2199.1200000000003</v>
      </c>
      <c r="I4475" s="4">
        <f>sales[[#This Row],[Revenue]]-sales[[#This Row],[Cost]]</f>
        <v>3967.8799999999997</v>
      </c>
    </row>
    <row r="4476" spans="2:9" x14ac:dyDescent="0.25">
      <c r="B4476" t="s">
        <v>39</v>
      </c>
      <c r="C4476" t="s">
        <v>6</v>
      </c>
      <c r="D4476" t="s">
        <v>38</v>
      </c>
      <c r="E4476" s="1">
        <v>44446</v>
      </c>
      <c r="F4476" s="4">
        <v>6475</v>
      </c>
      <c r="G4476">
        <v>240</v>
      </c>
      <c r="H4476" s="3">
        <f>_xlfn.XLOOKUP(sales[[#This Row],[Product]],products[Product],products[Cost per box])*sales[[#This Row],[Boxes]]</f>
        <v>2385.6</v>
      </c>
      <c r="I4476" s="4">
        <f>sales[[#This Row],[Revenue]]-sales[[#This Row],[Cost]]</f>
        <v>4089.4</v>
      </c>
    </row>
    <row r="4477" spans="2:9" x14ac:dyDescent="0.25">
      <c r="B4477" t="s">
        <v>29</v>
      </c>
      <c r="C4477" t="s">
        <v>6</v>
      </c>
      <c r="D4477" t="s">
        <v>24</v>
      </c>
      <c r="E4477" s="1">
        <v>44446</v>
      </c>
      <c r="F4477" s="4">
        <v>3353</v>
      </c>
      <c r="G4477">
        <v>153</v>
      </c>
      <c r="H4477" s="3">
        <f>_xlfn.XLOOKUP(sales[[#This Row],[Product]],products[Product],products[Cost per box])*sales[[#This Row],[Boxes]]</f>
        <v>1608.03</v>
      </c>
      <c r="I4477" s="4">
        <f>sales[[#This Row],[Revenue]]-sales[[#This Row],[Cost]]</f>
        <v>1744.97</v>
      </c>
    </row>
    <row r="4478" spans="2:9" x14ac:dyDescent="0.25">
      <c r="B4478" t="s">
        <v>13</v>
      </c>
      <c r="C4478" t="s">
        <v>6</v>
      </c>
      <c r="D4478" t="s">
        <v>26</v>
      </c>
      <c r="E4478" s="1">
        <v>44446</v>
      </c>
      <c r="F4478" s="4">
        <v>980</v>
      </c>
      <c r="G4478">
        <v>58</v>
      </c>
      <c r="H4478" s="3">
        <f>_xlfn.XLOOKUP(sales[[#This Row],[Product]],products[Product],products[Cost per box])*sales[[#This Row],[Boxes]]</f>
        <v>372.94</v>
      </c>
      <c r="I4478" s="4">
        <f>sales[[#This Row],[Revenue]]-sales[[#This Row],[Cost]]</f>
        <v>607.05999999999995</v>
      </c>
    </row>
    <row r="4479" spans="2:9" x14ac:dyDescent="0.25">
      <c r="B4479" t="s">
        <v>18</v>
      </c>
      <c r="C4479" t="s">
        <v>11</v>
      </c>
      <c r="D4479" t="s">
        <v>36</v>
      </c>
      <c r="E4479" s="1">
        <v>44446</v>
      </c>
      <c r="F4479" s="4">
        <v>4494</v>
      </c>
      <c r="G4479">
        <v>321</v>
      </c>
      <c r="H4479" s="3">
        <f>_xlfn.XLOOKUP(sales[[#This Row],[Product]],products[Product],products[Cost per box])*sales[[#This Row],[Boxes]]</f>
        <v>1617.84</v>
      </c>
      <c r="I4479" s="4">
        <f>sales[[#This Row],[Revenue]]-sales[[#This Row],[Cost]]</f>
        <v>2876.16</v>
      </c>
    </row>
    <row r="4480" spans="2:9" x14ac:dyDescent="0.25">
      <c r="B4480" t="s">
        <v>20</v>
      </c>
      <c r="C4480" t="s">
        <v>21</v>
      </c>
      <c r="D4480" t="s">
        <v>12</v>
      </c>
      <c r="E4480" s="1">
        <v>44446</v>
      </c>
      <c r="F4480" s="4">
        <v>3409</v>
      </c>
      <c r="G4480">
        <v>137</v>
      </c>
      <c r="H4480" s="3">
        <f>_xlfn.XLOOKUP(sales[[#This Row],[Product]],products[Product],products[Cost per box])*sales[[#This Row],[Boxes]]</f>
        <v>1154.9099999999999</v>
      </c>
      <c r="I4480" s="4">
        <f>sales[[#This Row],[Revenue]]-sales[[#This Row],[Cost]]</f>
        <v>2254.09</v>
      </c>
    </row>
    <row r="4481" spans="2:9" x14ac:dyDescent="0.25">
      <c r="B4481" t="s">
        <v>23</v>
      </c>
      <c r="C4481" t="s">
        <v>27</v>
      </c>
      <c r="D4481" t="s">
        <v>7</v>
      </c>
      <c r="E4481" s="1">
        <v>44446</v>
      </c>
      <c r="F4481" s="4">
        <v>1435</v>
      </c>
      <c r="G4481">
        <v>56</v>
      </c>
      <c r="H4481" s="3">
        <f>_xlfn.XLOOKUP(sales[[#This Row],[Product]],products[Product],products[Cost per box])*sales[[#This Row],[Boxes]]</f>
        <v>288.40000000000003</v>
      </c>
      <c r="I4481" s="4">
        <f>sales[[#This Row],[Revenue]]-sales[[#This Row],[Cost]]</f>
        <v>1146.5999999999999</v>
      </c>
    </row>
    <row r="4482" spans="2:9" x14ac:dyDescent="0.25">
      <c r="B4482" t="s">
        <v>51</v>
      </c>
      <c r="C4482" t="s">
        <v>9</v>
      </c>
      <c r="D4482" t="s">
        <v>44</v>
      </c>
      <c r="E4482" s="1">
        <v>44446</v>
      </c>
      <c r="F4482" s="4">
        <v>6839</v>
      </c>
      <c r="G4482">
        <v>311</v>
      </c>
      <c r="H4482" s="3">
        <f>_xlfn.XLOOKUP(sales[[#This Row],[Product]],products[Product],products[Cost per box])*sales[[#This Row],[Boxes]]</f>
        <v>2976.27</v>
      </c>
      <c r="I4482" s="4">
        <f>sales[[#This Row],[Revenue]]-sales[[#This Row],[Cost]]</f>
        <v>3862.73</v>
      </c>
    </row>
    <row r="4483" spans="2:9" x14ac:dyDescent="0.25">
      <c r="B4483" t="s">
        <v>15</v>
      </c>
      <c r="C4483" t="s">
        <v>27</v>
      </c>
      <c r="D4483" t="s">
        <v>26</v>
      </c>
      <c r="E4483" s="1">
        <v>44446</v>
      </c>
      <c r="F4483" s="4">
        <v>10801</v>
      </c>
      <c r="G4483">
        <v>569</v>
      </c>
      <c r="H4483" s="3">
        <f>_xlfn.XLOOKUP(sales[[#This Row],[Product]],products[Product],products[Cost per box])*sales[[#This Row],[Boxes]]</f>
        <v>3658.6699999999996</v>
      </c>
      <c r="I4483" s="4">
        <f>sales[[#This Row],[Revenue]]-sales[[#This Row],[Cost]]</f>
        <v>7142.33</v>
      </c>
    </row>
    <row r="4484" spans="2:9" x14ac:dyDescent="0.25">
      <c r="B4484" t="s">
        <v>46</v>
      </c>
      <c r="C4484" t="s">
        <v>6</v>
      </c>
      <c r="D4484" t="s">
        <v>47</v>
      </c>
      <c r="E4484" s="1">
        <v>44446</v>
      </c>
      <c r="F4484" s="4">
        <v>609</v>
      </c>
      <c r="G4484">
        <v>34</v>
      </c>
      <c r="H4484" s="3">
        <f>_xlfn.XLOOKUP(sales[[#This Row],[Product]],products[Product],products[Cost per box])*sales[[#This Row],[Boxes]]</f>
        <v>178.84</v>
      </c>
      <c r="I4484" s="4">
        <f>sales[[#This Row],[Revenue]]-sales[[#This Row],[Cost]]</f>
        <v>430.15999999999997</v>
      </c>
    </row>
    <row r="4485" spans="2:9" x14ac:dyDescent="0.25">
      <c r="B4485" t="s">
        <v>23</v>
      </c>
      <c r="C4485" t="s">
        <v>16</v>
      </c>
      <c r="D4485" t="s">
        <v>22</v>
      </c>
      <c r="E4485" s="1">
        <v>44446</v>
      </c>
      <c r="F4485" s="4">
        <v>5334</v>
      </c>
      <c r="G4485">
        <v>445</v>
      </c>
      <c r="H4485" s="3">
        <f>_xlfn.XLOOKUP(sales[[#This Row],[Product]],products[Product],products[Cost per box])*sales[[#This Row],[Boxes]]</f>
        <v>3657.9</v>
      </c>
      <c r="I4485" s="4">
        <f>sales[[#This Row],[Revenue]]-sales[[#This Row],[Cost]]</f>
        <v>1676.1</v>
      </c>
    </row>
    <row r="4486" spans="2:9" x14ac:dyDescent="0.25">
      <c r="B4486" t="s">
        <v>5</v>
      </c>
      <c r="C4486" t="s">
        <v>27</v>
      </c>
      <c r="D4486" t="s">
        <v>43</v>
      </c>
      <c r="E4486" s="1">
        <v>44446</v>
      </c>
      <c r="F4486" s="4">
        <v>4641</v>
      </c>
      <c r="G4486">
        <v>258</v>
      </c>
      <c r="H4486" s="3">
        <f>_xlfn.XLOOKUP(sales[[#This Row],[Product]],products[Product],products[Cost per box])*sales[[#This Row],[Boxes]]</f>
        <v>993.30000000000007</v>
      </c>
      <c r="I4486" s="4">
        <f>sales[[#This Row],[Revenue]]-sales[[#This Row],[Cost]]</f>
        <v>3647.7</v>
      </c>
    </row>
    <row r="4487" spans="2:9" x14ac:dyDescent="0.25">
      <c r="B4487" t="s">
        <v>39</v>
      </c>
      <c r="C4487" t="s">
        <v>6</v>
      </c>
      <c r="D4487" t="s">
        <v>14</v>
      </c>
      <c r="E4487" s="1">
        <v>44446</v>
      </c>
      <c r="F4487" s="4">
        <v>3185</v>
      </c>
      <c r="G4487">
        <v>290</v>
      </c>
      <c r="H4487" s="3">
        <f>_xlfn.XLOOKUP(sales[[#This Row],[Product]],products[Product],products[Cost per box])*sales[[#This Row],[Boxes]]</f>
        <v>1829.8999999999999</v>
      </c>
      <c r="I4487" s="4">
        <f>sales[[#This Row],[Revenue]]-sales[[#This Row],[Cost]]</f>
        <v>1355.1000000000001</v>
      </c>
    </row>
    <row r="4488" spans="2:9" x14ac:dyDescent="0.25">
      <c r="B4488" t="s">
        <v>37</v>
      </c>
      <c r="C4488" t="s">
        <v>6</v>
      </c>
      <c r="D4488" t="s">
        <v>28</v>
      </c>
      <c r="E4488" s="1">
        <v>44446</v>
      </c>
      <c r="F4488" s="4">
        <v>1330</v>
      </c>
      <c r="G4488">
        <v>148</v>
      </c>
      <c r="H4488" s="3">
        <f>_xlfn.XLOOKUP(sales[[#This Row],[Product]],products[Product],products[Cost per box])*sales[[#This Row],[Boxes]]</f>
        <v>408.47999999999996</v>
      </c>
      <c r="I4488" s="4">
        <f>sales[[#This Row],[Revenue]]-sales[[#This Row],[Cost]]</f>
        <v>921.52</v>
      </c>
    </row>
    <row r="4489" spans="2:9" x14ac:dyDescent="0.25">
      <c r="B4489" t="s">
        <v>25</v>
      </c>
      <c r="C4489" t="s">
        <v>6</v>
      </c>
      <c r="D4489" t="s">
        <v>30</v>
      </c>
      <c r="E4489" s="1">
        <v>44446</v>
      </c>
      <c r="F4489" s="4">
        <v>707</v>
      </c>
      <c r="G4489">
        <v>118</v>
      </c>
      <c r="H4489" s="3">
        <f>_xlfn.XLOOKUP(sales[[#This Row],[Product]],products[Product],products[Cost per box])*sales[[#This Row],[Boxes]]</f>
        <v>434.24</v>
      </c>
      <c r="I4489" s="4">
        <f>sales[[#This Row],[Revenue]]-sales[[#This Row],[Cost]]</f>
        <v>272.76</v>
      </c>
    </row>
    <row r="4490" spans="2:9" x14ac:dyDescent="0.25">
      <c r="B4490" t="s">
        <v>34</v>
      </c>
      <c r="C4490" t="s">
        <v>11</v>
      </c>
      <c r="D4490" t="s">
        <v>38</v>
      </c>
      <c r="E4490" s="1">
        <v>44446</v>
      </c>
      <c r="F4490" s="4">
        <v>1617</v>
      </c>
      <c r="G4490">
        <v>68</v>
      </c>
      <c r="H4490" s="3">
        <f>_xlfn.XLOOKUP(sales[[#This Row],[Product]],products[Product],products[Cost per box])*sales[[#This Row],[Boxes]]</f>
        <v>675.92</v>
      </c>
      <c r="I4490" s="4">
        <f>sales[[#This Row],[Revenue]]-sales[[#This Row],[Cost]]</f>
        <v>941.08</v>
      </c>
    </row>
    <row r="4491" spans="2:9" x14ac:dyDescent="0.25">
      <c r="B4491" t="s">
        <v>20</v>
      </c>
      <c r="C4491" t="s">
        <v>6</v>
      </c>
      <c r="D4491" t="s">
        <v>26</v>
      </c>
      <c r="E4491" s="1">
        <v>44446</v>
      </c>
      <c r="F4491" s="4">
        <v>1218</v>
      </c>
      <c r="G4491">
        <v>72</v>
      </c>
      <c r="H4491" s="3">
        <f>_xlfn.XLOOKUP(sales[[#This Row],[Product]],products[Product],products[Cost per box])*sales[[#This Row],[Boxes]]</f>
        <v>462.96</v>
      </c>
      <c r="I4491" s="4">
        <f>sales[[#This Row],[Revenue]]-sales[[#This Row],[Cost]]</f>
        <v>755.04</v>
      </c>
    </row>
    <row r="4492" spans="2:9" x14ac:dyDescent="0.25">
      <c r="B4492" t="s">
        <v>51</v>
      </c>
      <c r="C4492" t="s">
        <v>16</v>
      </c>
      <c r="D4492" t="s">
        <v>43</v>
      </c>
      <c r="E4492" s="1">
        <v>44446</v>
      </c>
      <c r="F4492" s="4">
        <v>2037</v>
      </c>
      <c r="G4492">
        <v>102</v>
      </c>
      <c r="H4492" s="3">
        <f>_xlfn.XLOOKUP(sales[[#This Row],[Product]],products[Product],products[Cost per box])*sales[[#This Row],[Boxes]]</f>
        <v>392.7</v>
      </c>
      <c r="I4492" s="4">
        <f>sales[[#This Row],[Revenue]]-sales[[#This Row],[Cost]]</f>
        <v>1644.3</v>
      </c>
    </row>
    <row r="4493" spans="2:9" x14ac:dyDescent="0.25">
      <c r="B4493" t="s">
        <v>32</v>
      </c>
      <c r="C4493" t="s">
        <v>6</v>
      </c>
      <c r="D4493" t="s">
        <v>22</v>
      </c>
      <c r="E4493" s="1">
        <v>44446</v>
      </c>
      <c r="F4493" s="4">
        <v>2261</v>
      </c>
      <c r="G4493">
        <v>174</v>
      </c>
      <c r="H4493" s="3">
        <f>_xlfn.XLOOKUP(sales[[#This Row],[Product]],products[Product],products[Cost per box])*sales[[#This Row],[Boxes]]</f>
        <v>1430.2800000000002</v>
      </c>
      <c r="I4493" s="4">
        <f>sales[[#This Row],[Revenue]]-sales[[#This Row],[Cost]]</f>
        <v>830.7199999999998</v>
      </c>
    </row>
    <row r="4494" spans="2:9" x14ac:dyDescent="0.25">
      <c r="B4494" t="s">
        <v>37</v>
      </c>
      <c r="C4494" t="s">
        <v>6</v>
      </c>
      <c r="D4494" t="s">
        <v>31</v>
      </c>
      <c r="E4494" s="1">
        <v>44447</v>
      </c>
      <c r="F4494" s="4">
        <v>3773</v>
      </c>
      <c r="G4494">
        <v>378</v>
      </c>
      <c r="H4494" s="3">
        <f>_xlfn.XLOOKUP(sales[[#This Row],[Product]],products[Product],products[Cost per box])*sales[[#This Row],[Boxes]]</f>
        <v>2162.16</v>
      </c>
      <c r="I4494" s="4">
        <f>sales[[#This Row],[Revenue]]-sales[[#This Row],[Cost]]</f>
        <v>1610.8400000000001</v>
      </c>
    </row>
    <row r="4495" spans="2:9" x14ac:dyDescent="0.25">
      <c r="B4495" t="s">
        <v>46</v>
      </c>
      <c r="C4495" t="s">
        <v>11</v>
      </c>
      <c r="D4495" t="s">
        <v>24</v>
      </c>
      <c r="E4495" s="1">
        <v>44447</v>
      </c>
      <c r="F4495" s="4">
        <v>49</v>
      </c>
      <c r="G4495">
        <v>3</v>
      </c>
      <c r="H4495" s="3">
        <f>_xlfn.XLOOKUP(sales[[#This Row],[Product]],products[Product],products[Cost per box])*sales[[#This Row],[Boxes]]</f>
        <v>31.53</v>
      </c>
      <c r="I4495" s="4">
        <f>sales[[#This Row],[Revenue]]-sales[[#This Row],[Cost]]</f>
        <v>17.47</v>
      </c>
    </row>
    <row r="4496" spans="2:9" x14ac:dyDescent="0.25">
      <c r="B4496" t="s">
        <v>40</v>
      </c>
      <c r="C4496" t="s">
        <v>21</v>
      </c>
      <c r="D4496" t="s">
        <v>28</v>
      </c>
      <c r="E4496" s="1">
        <v>44447</v>
      </c>
      <c r="F4496" s="4">
        <v>4753</v>
      </c>
      <c r="G4496">
        <v>595</v>
      </c>
      <c r="H4496" s="3">
        <f>_xlfn.XLOOKUP(sales[[#This Row],[Product]],products[Product],products[Cost per box])*sales[[#This Row],[Boxes]]</f>
        <v>1642.1999999999998</v>
      </c>
      <c r="I4496" s="4">
        <f>sales[[#This Row],[Revenue]]-sales[[#This Row],[Cost]]</f>
        <v>3110.8</v>
      </c>
    </row>
    <row r="4497" spans="2:9" x14ac:dyDescent="0.25">
      <c r="B4497" t="s">
        <v>23</v>
      </c>
      <c r="C4497" t="s">
        <v>21</v>
      </c>
      <c r="D4497" t="s">
        <v>31</v>
      </c>
      <c r="E4497" s="1">
        <v>44447</v>
      </c>
      <c r="F4497" s="4">
        <v>1491</v>
      </c>
      <c r="G4497">
        <v>150</v>
      </c>
      <c r="H4497" s="3">
        <f>_xlfn.XLOOKUP(sales[[#This Row],[Product]],products[Product],products[Cost per box])*sales[[#This Row],[Boxes]]</f>
        <v>858</v>
      </c>
      <c r="I4497" s="4">
        <f>sales[[#This Row],[Revenue]]-sales[[#This Row],[Cost]]</f>
        <v>633</v>
      </c>
    </row>
    <row r="4498" spans="2:9" x14ac:dyDescent="0.25">
      <c r="B4498" t="s">
        <v>46</v>
      </c>
      <c r="C4498" t="s">
        <v>16</v>
      </c>
      <c r="D4498" t="s">
        <v>38</v>
      </c>
      <c r="E4498" s="1">
        <v>44447</v>
      </c>
      <c r="F4498" s="4">
        <v>5691</v>
      </c>
      <c r="G4498">
        <v>211</v>
      </c>
      <c r="H4498" s="3">
        <f>_xlfn.XLOOKUP(sales[[#This Row],[Product]],products[Product],products[Cost per box])*sales[[#This Row],[Boxes]]</f>
        <v>2097.3399999999997</v>
      </c>
      <c r="I4498" s="4">
        <f>sales[[#This Row],[Revenue]]-sales[[#This Row],[Cost]]</f>
        <v>3593.6600000000003</v>
      </c>
    </row>
    <row r="4499" spans="2:9" x14ac:dyDescent="0.25">
      <c r="B4499" t="s">
        <v>49</v>
      </c>
      <c r="C4499" t="s">
        <v>11</v>
      </c>
      <c r="D4499" t="s">
        <v>14</v>
      </c>
      <c r="E4499" s="1">
        <v>44447</v>
      </c>
      <c r="F4499" s="4">
        <v>6356</v>
      </c>
      <c r="G4499">
        <v>530</v>
      </c>
      <c r="H4499" s="3">
        <f>_xlfn.XLOOKUP(sales[[#This Row],[Product]],products[Product],products[Cost per box])*sales[[#This Row],[Boxes]]</f>
        <v>3344.2999999999997</v>
      </c>
      <c r="I4499" s="4">
        <f>sales[[#This Row],[Revenue]]-sales[[#This Row],[Cost]]</f>
        <v>3011.7000000000003</v>
      </c>
    </row>
    <row r="4500" spans="2:9" x14ac:dyDescent="0.25">
      <c r="B4500" t="s">
        <v>37</v>
      </c>
      <c r="C4500" t="s">
        <v>27</v>
      </c>
      <c r="D4500" t="s">
        <v>22</v>
      </c>
      <c r="E4500" s="1">
        <v>44447</v>
      </c>
      <c r="F4500" s="4">
        <v>4277</v>
      </c>
      <c r="G4500">
        <v>286</v>
      </c>
      <c r="H4500" s="3">
        <f>_xlfn.XLOOKUP(sales[[#This Row],[Product]],products[Product],products[Cost per box])*sales[[#This Row],[Boxes]]</f>
        <v>2350.92</v>
      </c>
      <c r="I4500" s="4">
        <f>sales[[#This Row],[Revenue]]-sales[[#This Row],[Cost]]</f>
        <v>1926.08</v>
      </c>
    </row>
    <row r="4501" spans="2:9" x14ac:dyDescent="0.25">
      <c r="B4501" t="s">
        <v>49</v>
      </c>
      <c r="C4501" t="s">
        <v>21</v>
      </c>
      <c r="D4501" t="s">
        <v>45</v>
      </c>
      <c r="E4501" s="1">
        <v>44447</v>
      </c>
      <c r="F4501" s="4">
        <v>10717</v>
      </c>
      <c r="G4501">
        <v>596</v>
      </c>
      <c r="H4501" s="3">
        <f>_xlfn.XLOOKUP(sales[[#This Row],[Product]],products[Product],products[Cost per box])*sales[[#This Row],[Boxes]]</f>
        <v>4607.08</v>
      </c>
      <c r="I4501" s="4">
        <f>sales[[#This Row],[Revenue]]-sales[[#This Row],[Cost]]</f>
        <v>6109.92</v>
      </c>
    </row>
    <row r="4502" spans="2:9" x14ac:dyDescent="0.25">
      <c r="B4502" t="s">
        <v>29</v>
      </c>
      <c r="C4502" t="s">
        <v>6</v>
      </c>
      <c r="D4502" t="s">
        <v>19</v>
      </c>
      <c r="E4502" s="1">
        <v>44447</v>
      </c>
      <c r="F4502" s="4">
        <v>5852</v>
      </c>
      <c r="G4502">
        <v>345</v>
      </c>
      <c r="H4502" s="3">
        <f>_xlfn.XLOOKUP(sales[[#This Row],[Product]],products[Product],products[Cost per box])*sales[[#This Row],[Boxes]]</f>
        <v>3529.3500000000004</v>
      </c>
      <c r="I4502" s="4">
        <f>sales[[#This Row],[Revenue]]-sales[[#This Row],[Cost]]</f>
        <v>2322.6499999999996</v>
      </c>
    </row>
    <row r="4503" spans="2:9" x14ac:dyDescent="0.25">
      <c r="B4503" t="s">
        <v>41</v>
      </c>
      <c r="C4503" t="s">
        <v>11</v>
      </c>
      <c r="D4503" t="s">
        <v>50</v>
      </c>
      <c r="E4503" s="1">
        <v>44447</v>
      </c>
      <c r="F4503" s="4">
        <v>3108</v>
      </c>
      <c r="G4503">
        <v>389</v>
      </c>
      <c r="H4503" s="3">
        <f>_xlfn.XLOOKUP(sales[[#This Row],[Product]],products[Product],products[Cost per box])*sales[[#This Row],[Boxes]]</f>
        <v>4827.49</v>
      </c>
      <c r="I4503" s="4">
        <f>sales[[#This Row],[Revenue]]-sales[[#This Row],[Cost]]</f>
        <v>-1719.4899999999998</v>
      </c>
    </row>
    <row r="4504" spans="2:9" x14ac:dyDescent="0.25">
      <c r="B4504" t="s">
        <v>39</v>
      </c>
      <c r="C4504" t="s">
        <v>27</v>
      </c>
      <c r="D4504" t="s">
        <v>43</v>
      </c>
      <c r="E4504" s="1">
        <v>44447</v>
      </c>
      <c r="F4504" s="4">
        <v>4291</v>
      </c>
      <c r="G4504">
        <v>253</v>
      </c>
      <c r="H4504" s="3">
        <f>_xlfn.XLOOKUP(sales[[#This Row],[Product]],products[Product],products[Cost per box])*sales[[#This Row],[Boxes]]</f>
        <v>974.05000000000007</v>
      </c>
      <c r="I4504" s="4">
        <f>sales[[#This Row],[Revenue]]-sales[[#This Row],[Cost]]</f>
        <v>3316.95</v>
      </c>
    </row>
    <row r="4505" spans="2:9" x14ac:dyDescent="0.25">
      <c r="B4505" t="s">
        <v>37</v>
      </c>
      <c r="C4505" t="s">
        <v>6</v>
      </c>
      <c r="D4505" t="s">
        <v>7</v>
      </c>
      <c r="E4505" s="1">
        <v>44447</v>
      </c>
      <c r="F4505" s="4">
        <v>749</v>
      </c>
      <c r="G4505">
        <v>32</v>
      </c>
      <c r="H4505" s="3">
        <f>_xlfn.XLOOKUP(sales[[#This Row],[Product]],products[Product],products[Cost per box])*sales[[#This Row],[Boxes]]</f>
        <v>164.8</v>
      </c>
      <c r="I4505" s="4">
        <f>sales[[#This Row],[Revenue]]-sales[[#This Row],[Cost]]</f>
        <v>584.20000000000005</v>
      </c>
    </row>
    <row r="4506" spans="2:9" x14ac:dyDescent="0.25">
      <c r="B4506" t="s">
        <v>10</v>
      </c>
      <c r="C4506" t="s">
        <v>11</v>
      </c>
      <c r="D4506" t="s">
        <v>30</v>
      </c>
      <c r="E4506" s="1">
        <v>44447</v>
      </c>
      <c r="F4506" s="4">
        <v>8701</v>
      </c>
      <c r="G4506">
        <v>1120</v>
      </c>
      <c r="H4506" s="3">
        <f>_xlfn.XLOOKUP(sales[[#This Row],[Product]],products[Product],products[Cost per box])*sales[[#This Row],[Boxes]]</f>
        <v>4121.6000000000004</v>
      </c>
      <c r="I4506" s="4">
        <f>sales[[#This Row],[Revenue]]-sales[[#This Row],[Cost]]</f>
        <v>4579.3999999999996</v>
      </c>
    </row>
    <row r="4507" spans="2:9" x14ac:dyDescent="0.25">
      <c r="B4507" t="s">
        <v>5</v>
      </c>
      <c r="C4507" t="s">
        <v>16</v>
      </c>
      <c r="D4507" t="s">
        <v>50</v>
      </c>
      <c r="E4507" s="1">
        <v>44447</v>
      </c>
      <c r="F4507" s="4">
        <v>5334</v>
      </c>
      <c r="G4507">
        <v>534</v>
      </c>
      <c r="H4507" s="3">
        <f>_xlfn.XLOOKUP(sales[[#This Row],[Product]],products[Product],products[Cost per box])*sales[[#This Row],[Boxes]]</f>
        <v>6626.9400000000005</v>
      </c>
      <c r="I4507" s="4">
        <f>sales[[#This Row],[Revenue]]-sales[[#This Row],[Cost]]</f>
        <v>-1292.9400000000005</v>
      </c>
    </row>
    <row r="4508" spans="2:9" x14ac:dyDescent="0.25">
      <c r="B4508" t="s">
        <v>39</v>
      </c>
      <c r="C4508" t="s">
        <v>21</v>
      </c>
      <c r="D4508" t="s">
        <v>19</v>
      </c>
      <c r="E4508" s="1">
        <v>44447</v>
      </c>
      <c r="F4508" s="4">
        <v>5292</v>
      </c>
      <c r="G4508">
        <v>265</v>
      </c>
      <c r="H4508" s="3">
        <f>_xlfn.XLOOKUP(sales[[#This Row],[Product]],products[Product],products[Cost per box])*sales[[#This Row],[Boxes]]</f>
        <v>2710.9500000000003</v>
      </c>
      <c r="I4508" s="4">
        <f>sales[[#This Row],[Revenue]]-sales[[#This Row],[Cost]]</f>
        <v>2581.0499999999997</v>
      </c>
    </row>
    <row r="4509" spans="2:9" x14ac:dyDescent="0.25">
      <c r="B4509" t="s">
        <v>37</v>
      </c>
      <c r="C4509" t="s">
        <v>21</v>
      </c>
      <c r="D4509" t="s">
        <v>48</v>
      </c>
      <c r="E4509" s="1">
        <v>44447</v>
      </c>
      <c r="F4509" s="4">
        <v>2184</v>
      </c>
      <c r="G4509">
        <v>110</v>
      </c>
      <c r="H4509" s="3">
        <f>_xlfn.XLOOKUP(sales[[#This Row],[Product]],products[Product],products[Cost per box])*sales[[#This Row],[Boxes]]</f>
        <v>822.80000000000007</v>
      </c>
      <c r="I4509" s="4">
        <f>sales[[#This Row],[Revenue]]-sales[[#This Row],[Cost]]</f>
        <v>1361.1999999999998</v>
      </c>
    </row>
    <row r="4510" spans="2:9" x14ac:dyDescent="0.25">
      <c r="B4510" t="s">
        <v>29</v>
      </c>
      <c r="C4510" t="s">
        <v>9</v>
      </c>
      <c r="D4510" t="s">
        <v>45</v>
      </c>
      <c r="E4510" s="1">
        <v>44447</v>
      </c>
      <c r="F4510" s="4">
        <v>4060</v>
      </c>
      <c r="G4510">
        <v>226</v>
      </c>
      <c r="H4510" s="3">
        <f>_xlfn.XLOOKUP(sales[[#This Row],[Product]],products[Product],products[Cost per box])*sales[[#This Row],[Boxes]]</f>
        <v>1746.98</v>
      </c>
      <c r="I4510" s="4">
        <f>sales[[#This Row],[Revenue]]-sales[[#This Row],[Cost]]</f>
        <v>2313.02</v>
      </c>
    </row>
    <row r="4511" spans="2:9" x14ac:dyDescent="0.25">
      <c r="B4511" t="s">
        <v>41</v>
      </c>
      <c r="C4511" t="s">
        <v>6</v>
      </c>
      <c r="D4511" t="s">
        <v>52</v>
      </c>
      <c r="E4511" s="1">
        <v>44447</v>
      </c>
      <c r="F4511" s="4">
        <v>1785</v>
      </c>
      <c r="G4511">
        <v>75</v>
      </c>
      <c r="H4511" s="3">
        <f>_xlfn.XLOOKUP(sales[[#This Row],[Product]],products[Product],products[Cost per box])*sales[[#This Row],[Boxes]]</f>
        <v>249</v>
      </c>
      <c r="I4511" s="4">
        <f>sales[[#This Row],[Revenue]]-sales[[#This Row],[Cost]]</f>
        <v>1536</v>
      </c>
    </row>
    <row r="4512" spans="2:9" x14ac:dyDescent="0.25">
      <c r="B4512" t="s">
        <v>40</v>
      </c>
      <c r="C4512" t="s">
        <v>6</v>
      </c>
      <c r="D4512" t="s">
        <v>31</v>
      </c>
      <c r="E4512" s="1">
        <v>44447</v>
      </c>
      <c r="F4512" s="4">
        <v>4228</v>
      </c>
      <c r="G4512">
        <v>423</v>
      </c>
      <c r="H4512" s="3">
        <f>_xlfn.XLOOKUP(sales[[#This Row],[Product]],products[Product],products[Cost per box])*sales[[#This Row],[Boxes]]</f>
        <v>2419.56</v>
      </c>
      <c r="I4512" s="4">
        <f>sales[[#This Row],[Revenue]]-sales[[#This Row],[Cost]]</f>
        <v>1808.44</v>
      </c>
    </row>
    <row r="4513" spans="2:9" x14ac:dyDescent="0.25">
      <c r="B4513" t="s">
        <v>15</v>
      </c>
      <c r="C4513" t="s">
        <v>27</v>
      </c>
      <c r="D4513" t="s">
        <v>19</v>
      </c>
      <c r="E4513" s="1">
        <v>44447</v>
      </c>
      <c r="F4513" s="4">
        <v>3941</v>
      </c>
      <c r="G4513">
        <v>232</v>
      </c>
      <c r="H4513" s="3">
        <f>_xlfn.XLOOKUP(sales[[#This Row],[Product]],products[Product],products[Cost per box])*sales[[#This Row],[Boxes]]</f>
        <v>2373.36</v>
      </c>
      <c r="I4513" s="4">
        <f>sales[[#This Row],[Revenue]]-sales[[#This Row],[Cost]]</f>
        <v>1567.6399999999999</v>
      </c>
    </row>
    <row r="4514" spans="2:9" x14ac:dyDescent="0.25">
      <c r="B4514" t="s">
        <v>23</v>
      </c>
      <c r="C4514" t="s">
        <v>16</v>
      </c>
      <c r="D4514" t="s">
        <v>17</v>
      </c>
      <c r="E4514" s="1">
        <v>44447</v>
      </c>
      <c r="F4514" s="4">
        <v>280</v>
      </c>
      <c r="G4514">
        <v>18</v>
      </c>
      <c r="H4514" s="3">
        <f>_xlfn.XLOOKUP(sales[[#This Row],[Product]],products[Product],products[Cost per box])*sales[[#This Row],[Boxes]]</f>
        <v>122.39999999999999</v>
      </c>
      <c r="I4514" s="4">
        <f>sales[[#This Row],[Revenue]]-sales[[#This Row],[Cost]]</f>
        <v>157.60000000000002</v>
      </c>
    </row>
    <row r="4515" spans="2:9" x14ac:dyDescent="0.25">
      <c r="B4515" t="s">
        <v>51</v>
      </c>
      <c r="C4515" t="s">
        <v>21</v>
      </c>
      <c r="D4515" t="s">
        <v>43</v>
      </c>
      <c r="E4515" s="1">
        <v>44447</v>
      </c>
      <c r="F4515" s="4">
        <v>2177</v>
      </c>
      <c r="G4515">
        <v>121</v>
      </c>
      <c r="H4515" s="3">
        <f>_xlfn.XLOOKUP(sales[[#This Row],[Product]],products[Product],products[Cost per box])*sales[[#This Row],[Boxes]]</f>
        <v>465.85</v>
      </c>
      <c r="I4515" s="4">
        <f>sales[[#This Row],[Revenue]]-sales[[#This Row],[Cost]]</f>
        <v>1711.15</v>
      </c>
    </row>
    <row r="4516" spans="2:9" x14ac:dyDescent="0.25">
      <c r="B4516" t="s">
        <v>18</v>
      </c>
      <c r="C4516" t="s">
        <v>6</v>
      </c>
      <c r="D4516" t="s">
        <v>43</v>
      </c>
      <c r="E4516" s="1">
        <v>44447</v>
      </c>
      <c r="F4516" s="4">
        <v>11123</v>
      </c>
      <c r="G4516">
        <v>655</v>
      </c>
      <c r="H4516" s="3">
        <f>_xlfn.XLOOKUP(sales[[#This Row],[Product]],products[Product],products[Cost per box])*sales[[#This Row],[Boxes]]</f>
        <v>2521.75</v>
      </c>
      <c r="I4516" s="4">
        <f>sales[[#This Row],[Revenue]]-sales[[#This Row],[Cost]]</f>
        <v>8601.25</v>
      </c>
    </row>
    <row r="4517" spans="2:9" x14ac:dyDescent="0.25">
      <c r="B4517" t="s">
        <v>29</v>
      </c>
      <c r="C4517" t="s">
        <v>16</v>
      </c>
      <c r="D4517" t="s">
        <v>36</v>
      </c>
      <c r="E4517" s="1">
        <v>44447</v>
      </c>
      <c r="F4517" s="4">
        <v>1904</v>
      </c>
      <c r="G4517">
        <v>127</v>
      </c>
      <c r="H4517" s="3">
        <f>_xlfn.XLOOKUP(sales[[#This Row],[Product]],products[Product],products[Cost per box])*sales[[#This Row],[Boxes]]</f>
        <v>640.08000000000004</v>
      </c>
      <c r="I4517" s="4">
        <f>sales[[#This Row],[Revenue]]-sales[[#This Row],[Cost]]</f>
        <v>1263.92</v>
      </c>
    </row>
    <row r="4518" spans="2:9" x14ac:dyDescent="0.25">
      <c r="B4518" t="s">
        <v>23</v>
      </c>
      <c r="C4518" t="s">
        <v>21</v>
      </c>
      <c r="D4518" t="s">
        <v>45</v>
      </c>
      <c r="E4518" s="1">
        <v>44447</v>
      </c>
      <c r="F4518" s="4">
        <v>294</v>
      </c>
      <c r="G4518">
        <v>20</v>
      </c>
      <c r="H4518" s="3">
        <f>_xlfn.XLOOKUP(sales[[#This Row],[Product]],products[Product],products[Cost per box])*sales[[#This Row],[Boxes]]</f>
        <v>154.60000000000002</v>
      </c>
      <c r="I4518" s="4">
        <f>sales[[#This Row],[Revenue]]-sales[[#This Row],[Cost]]</f>
        <v>139.39999999999998</v>
      </c>
    </row>
    <row r="4519" spans="2:9" x14ac:dyDescent="0.25">
      <c r="B4519" t="s">
        <v>41</v>
      </c>
      <c r="C4519" t="s">
        <v>11</v>
      </c>
      <c r="D4519" t="s">
        <v>22</v>
      </c>
      <c r="E4519" s="1">
        <v>44447</v>
      </c>
      <c r="F4519" s="4">
        <v>14</v>
      </c>
      <c r="G4519">
        <v>1</v>
      </c>
      <c r="H4519" s="3">
        <f>_xlfn.XLOOKUP(sales[[#This Row],[Product]],products[Product],products[Cost per box])*sales[[#This Row],[Boxes]]</f>
        <v>8.2200000000000006</v>
      </c>
      <c r="I4519" s="4">
        <f>sales[[#This Row],[Revenue]]-sales[[#This Row],[Cost]]</f>
        <v>5.7799999999999994</v>
      </c>
    </row>
    <row r="4520" spans="2:9" x14ac:dyDescent="0.25">
      <c r="B4520" t="s">
        <v>37</v>
      </c>
      <c r="C4520" t="s">
        <v>21</v>
      </c>
      <c r="D4520" t="s">
        <v>47</v>
      </c>
      <c r="E4520" s="1">
        <v>44447</v>
      </c>
      <c r="F4520" s="4">
        <v>6587</v>
      </c>
      <c r="G4520">
        <v>388</v>
      </c>
      <c r="H4520" s="3">
        <f>_xlfn.XLOOKUP(sales[[#This Row],[Product]],products[Product],products[Cost per box])*sales[[#This Row],[Boxes]]</f>
        <v>2040.8799999999999</v>
      </c>
      <c r="I4520" s="4">
        <f>sales[[#This Row],[Revenue]]-sales[[#This Row],[Cost]]</f>
        <v>4546.12</v>
      </c>
    </row>
    <row r="4521" spans="2:9" x14ac:dyDescent="0.25">
      <c r="B4521" t="s">
        <v>32</v>
      </c>
      <c r="C4521" t="s">
        <v>27</v>
      </c>
      <c r="D4521" t="s">
        <v>45</v>
      </c>
      <c r="E4521" s="1">
        <v>44447</v>
      </c>
      <c r="F4521" s="4">
        <v>3136</v>
      </c>
      <c r="G4521">
        <v>185</v>
      </c>
      <c r="H4521" s="3">
        <f>_xlfn.XLOOKUP(sales[[#This Row],[Product]],products[Product],products[Cost per box])*sales[[#This Row],[Boxes]]</f>
        <v>1430.0500000000002</v>
      </c>
      <c r="I4521" s="4">
        <f>sales[[#This Row],[Revenue]]-sales[[#This Row],[Cost]]</f>
        <v>1705.9499999999998</v>
      </c>
    </row>
    <row r="4522" spans="2:9" x14ac:dyDescent="0.25">
      <c r="B4522" t="s">
        <v>5</v>
      </c>
      <c r="C4522" t="s">
        <v>21</v>
      </c>
      <c r="D4522" t="s">
        <v>14</v>
      </c>
      <c r="E4522" s="1">
        <v>44447</v>
      </c>
      <c r="F4522" s="4">
        <v>1463</v>
      </c>
      <c r="G4522">
        <v>122</v>
      </c>
      <c r="H4522" s="3">
        <f>_xlfn.XLOOKUP(sales[[#This Row],[Product]],products[Product],products[Cost per box])*sales[[#This Row],[Boxes]]</f>
        <v>769.81999999999994</v>
      </c>
      <c r="I4522" s="4">
        <f>sales[[#This Row],[Revenue]]-sales[[#This Row],[Cost]]</f>
        <v>693.18000000000006</v>
      </c>
    </row>
    <row r="4523" spans="2:9" x14ac:dyDescent="0.25">
      <c r="B4523" t="s">
        <v>18</v>
      </c>
      <c r="C4523" t="s">
        <v>9</v>
      </c>
      <c r="D4523" t="s">
        <v>44</v>
      </c>
      <c r="E4523" s="1">
        <v>44447</v>
      </c>
      <c r="F4523" s="4">
        <v>3045</v>
      </c>
      <c r="G4523">
        <v>133</v>
      </c>
      <c r="H4523" s="3">
        <f>_xlfn.XLOOKUP(sales[[#This Row],[Product]],products[Product],products[Cost per box])*sales[[#This Row],[Boxes]]</f>
        <v>1272.81</v>
      </c>
      <c r="I4523" s="4">
        <f>sales[[#This Row],[Revenue]]-sales[[#This Row],[Cost]]</f>
        <v>1772.19</v>
      </c>
    </row>
    <row r="4524" spans="2:9" x14ac:dyDescent="0.25">
      <c r="B4524" t="s">
        <v>34</v>
      </c>
      <c r="C4524" t="s">
        <v>27</v>
      </c>
      <c r="D4524" t="s">
        <v>44</v>
      </c>
      <c r="E4524" s="1">
        <v>44447</v>
      </c>
      <c r="F4524" s="4">
        <v>4473</v>
      </c>
      <c r="G4524">
        <v>204</v>
      </c>
      <c r="H4524" s="3">
        <f>_xlfn.XLOOKUP(sales[[#This Row],[Product]],products[Product],products[Cost per box])*sales[[#This Row],[Boxes]]</f>
        <v>1952.28</v>
      </c>
      <c r="I4524" s="4">
        <f>sales[[#This Row],[Revenue]]-sales[[#This Row],[Cost]]</f>
        <v>2520.7200000000003</v>
      </c>
    </row>
    <row r="4525" spans="2:9" x14ac:dyDescent="0.25">
      <c r="B4525" t="s">
        <v>46</v>
      </c>
      <c r="C4525" t="s">
        <v>16</v>
      </c>
      <c r="D4525" t="s">
        <v>28</v>
      </c>
      <c r="E4525" s="1">
        <v>44447</v>
      </c>
      <c r="F4525" s="4">
        <v>4886</v>
      </c>
      <c r="G4525">
        <v>698</v>
      </c>
      <c r="H4525" s="3">
        <f>_xlfn.XLOOKUP(sales[[#This Row],[Product]],products[Product],products[Cost per box])*sales[[#This Row],[Boxes]]</f>
        <v>1926.4799999999998</v>
      </c>
      <c r="I4525" s="4">
        <f>sales[[#This Row],[Revenue]]-sales[[#This Row],[Cost]]</f>
        <v>2959.5200000000004</v>
      </c>
    </row>
    <row r="4526" spans="2:9" x14ac:dyDescent="0.25">
      <c r="B4526" t="s">
        <v>15</v>
      </c>
      <c r="C4526" t="s">
        <v>9</v>
      </c>
      <c r="D4526" t="s">
        <v>31</v>
      </c>
      <c r="E4526" s="1">
        <v>44447</v>
      </c>
      <c r="F4526" s="4">
        <v>1624</v>
      </c>
      <c r="G4526">
        <v>232</v>
      </c>
      <c r="H4526" s="3">
        <f>_xlfn.XLOOKUP(sales[[#This Row],[Product]],products[Product],products[Cost per box])*sales[[#This Row],[Boxes]]</f>
        <v>1327.04</v>
      </c>
      <c r="I4526" s="4">
        <f>sales[[#This Row],[Revenue]]-sales[[#This Row],[Cost]]</f>
        <v>296.96000000000004</v>
      </c>
    </row>
    <row r="4527" spans="2:9" x14ac:dyDescent="0.25">
      <c r="B4527" t="s">
        <v>49</v>
      </c>
      <c r="C4527" t="s">
        <v>21</v>
      </c>
      <c r="D4527" t="s">
        <v>24</v>
      </c>
      <c r="E4527" s="1">
        <v>44447</v>
      </c>
      <c r="F4527" s="4">
        <v>2121</v>
      </c>
      <c r="G4527">
        <v>97</v>
      </c>
      <c r="H4527" s="3">
        <f>_xlfn.XLOOKUP(sales[[#This Row],[Product]],products[Product],products[Cost per box])*sales[[#This Row],[Boxes]]</f>
        <v>1019.47</v>
      </c>
      <c r="I4527" s="4">
        <f>sales[[#This Row],[Revenue]]-sales[[#This Row],[Cost]]</f>
        <v>1101.53</v>
      </c>
    </row>
    <row r="4528" spans="2:9" x14ac:dyDescent="0.25">
      <c r="B4528" t="s">
        <v>32</v>
      </c>
      <c r="C4528" t="s">
        <v>6</v>
      </c>
      <c r="D4528" t="s">
        <v>43</v>
      </c>
      <c r="E4528" s="1">
        <v>44447</v>
      </c>
      <c r="F4528" s="4">
        <v>1638</v>
      </c>
      <c r="G4528">
        <v>87</v>
      </c>
      <c r="H4528" s="3">
        <f>_xlfn.XLOOKUP(sales[[#This Row],[Product]],products[Product],products[Cost per box])*sales[[#This Row],[Boxes]]</f>
        <v>334.95</v>
      </c>
      <c r="I4528" s="4">
        <f>sales[[#This Row],[Revenue]]-sales[[#This Row],[Cost]]</f>
        <v>1303.05</v>
      </c>
    </row>
    <row r="4529" spans="2:9" x14ac:dyDescent="0.25">
      <c r="B4529" t="s">
        <v>41</v>
      </c>
      <c r="C4529" t="s">
        <v>16</v>
      </c>
      <c r="D4529" t="s">
        <v>31</v>
      </c>
      <c r="E4529" s="1">
        <v>44447</v>
      </c>
      <c r="F4529" s="4">
        <v>2772</v>
      </c>
      <c r="G4529">
        <v>347</v>
      </c>
      <c r="H4529" s="3">
        <f>_xlfn.XLOOKUP(sales[[#This Row],[Product]],products[Product],products[Cost per box])*sales[[#This Row],[Boxes]]</f>
        <v>1984.84</v>
      </c>
      <c r="I4529" s="4">
        <f>sales[[#This Row],[Revenue]]-sales[[#This Row],[Cost]]</f>
        <v>787.16000000000008</v>
      </c>
    </row>
    <row r="4530" spans="2:9" x14ac:dyDescent="0.25">
      <c r="B4530" t="s">
        <v>5</v>
      </c>
      <c r="C4530" t="s">
        <v>21</v>
      </c>
      <c r="D4530" t="s">
        <v>24</v>
      </c>
      <c r="E4530" s="1">
        <v>44447</v>
      </c>
      <c r="F4530" s="4">
        <v>5110</v>
      </c>
      <c r="G4530">
        <v>269</v>
      </c>
      <c r="H4530" s="3">
        <f>_xlfn.XLOOKUP(sales[[#This Row],[Product]],products[Product],products[Cost per box])*sales[[#This Row],[Boxes]]</f>
        <v>2827.19</v>
      </c>
      <c r="I4530" s="4">
        <f>sales[[#This Row],[Revenue]]-sales[[#This Row],[Cost]]</f>
        <v>2282.81</v>
      </c>
    </row>
    <row r="4531" spans="2:9" x14ac:dyDescent="0.25">
      <c r="B4531" t="s">
        <v>29</v>
      </c>
      <c r="C4531" t="s">
        <v>21</v>
      </c>
      <c r="D4531" t="s">
        <v>44</v>
      </c>
      <c r="E4531" s="1">
        <v>44447</v>
      </c>
      <c r="F4531" s="4">
        <v>5012</v>
      </c>
      <c r="G4531">
        <v>218</v>
      </c>
      <c r="H4531" s="3">
        <f>_xlfn.XLOOKUP(sales[[#This Row],[Product]],products[Product],products[Cost per box])*sales[[#This Row],[Boxes]]</f>
        <v>2086.2600000000002</v>
      </c>
      <c r="I4531" s="4">
        <f>sales[[#This Row],[Revenue]]-sales[[#This Row],[Cost]]</f>
        <v>2925.74</v>
      </c>
    </row>
    <row r="4532" spans="2:9" x14ac:dyDescent="0.25">
      <c r="B4532" t="s">
        <v>49</v>
      </c>
      <c r="C4532" t="s">
        <v>27</v>
      </c>
      <c r="D4532" t="s">
        <v>12</v>
      </c>
      <c r="E4532" s="1">
        <v>44447</v>
      </c>
      <c r="F4532" s="4">
        <v>6447</v>
      </c>
      <c r="G4532">
        <v>269</v>
      </c>
      <c r="H4532" s="3">
        <f>_xlfn.XLOOKUP(sales[[#This Row],[Product]],products[Product],products[Cost per box])*sales[[#This Row],[Boxes]]</f>
        <v>2267.67</v>
      </c>
      <c r="I4532" s="4">
        <f>sales[[#This Row],[Revenue]]-sales[[#This Row],[Cost]]</f>
        <v>4179.33</v>
      </c>
    </row>
    <row r="4533" spans="2:9" x14ac:dyDescent="0.25">
      <c r="B4533" t="s">
        <v>29</v>
      </c>
      <c r="C4533" t="s">
        <v>6</v>
      </c>
      <c r="D4533" t="s">
        <v>44</v>
      </c>
      <c r="E4533" s="1">
        <v>44447</v>
      </c>
      <c r="F4533" s="4">
        <v>5306</v>
      </c>
      <c r="G4533">
        <v>242</v>
      </c>
      <c r="H4533" s="3">
        <f>_xlfn.XLOOKUP(sales[[#This Row],[Product]],products[Product],products[Cost per box])*sales[[#This Row],[Boxes]]</f>
        <v>2315.94</v>
      </c>
      <c r="I4533" s="4">
        <f>sales[[#This Row],[Revenue]]-sales[[#This Row],[Cost]]</f>
        <v>2990.06</v>
      </c>
    </row>
    <row r="4534" spans="2:9" x14ac:dyDescent="0.25">
      <c r="B4534" t="s">
        <v>34</v>
      </c>
      <c r="C4534" t="s">
        <v>11</v>
      </c>
      <c r="D4534" t="s">
        <v>44</v>
      </c>
      <c r="E4534" s="1">
        <v>44447</v>
      </c>
      <c r="F4534" s="4">
        <v>5593</v>
      </c>
      <c r="G4534">
        <v>234</v>
      </c>
      <c r="H4534" s="3">
        <f>_xlfn.XLOOKUP(sales[[#This Row],[Product]],products[Product],products[Cost per box])*sales[[#This Row],[Boxes]]</f>
        <v>2239.38</v>
      </c>
      <c r="I4534" s="4">
        <f>sales[[#This Row],[Revenue]]-sales[[#This Row],[Cost]]</f>
        <v>3353.62</v>
      </c>
    </row>
    <row r="4535" spans="2:9" x14ac:dyDescent="0.25">
      <c r="B4535" t="s">
        <v>13</v>
      </c>
      <c r="C4535" t="s">
        <v>21</v>
      </c>
      <c r="D4535" t="s">
        <v>19</v>
      </c>
      <c r="E4535" s="1">
        <v>44447</v>
      </c>
      <c r="F4535" s="4">
        <v>9597</v>
      </c>
      <c r="G4535">
        <v>506</v>
      </c>
      <c r="H4535" s="3">
        <f>_xlfn.XLOOKUP(sales[[#This Row],[Product]],products[Product],products[Cost per box])*sales[[#This Row],[Boxes]]</f>
        <v>5176.38</v>
      </c>
      <c r="I4535" s="4">
        <f>sales[[#This Row],[Revenue]]-sales[[#This Row],[Cost]]</f>
        <v>4420.62</v>
      </c>
    </row>
    <row r="4536" spans="2:9" x14ac:dyDescent="0.25">
      <c r="B4536" t="s">
        <v>20</v>
      </c>
      <c r="C4536" t="s">
        <v>27</v>
      </c>
      <c r="D4536" t="s">
        <v>22</v>
      </c>
      <c r="E4536" s="1">
        <v>44447</v>
      </c>
      <c r="F4536" s="4">
        <v>3906</v>
      </c>
      <c r="G4536">
        <v>326</v>
      </c>
      <c r="H4536" s="3">
        <f>_xlfn.XLOOKUP(sales[[#This Row],[Product]],products[Product],products[Cost per box])*sales[[#This Row],[Boxes]]</f>
        <v>2679.7200000000003</v>
      </c>
      <c r="I4536" s="4">
        <f>sales[[#This Row],[Revenue]]-sales[[#This Row],[Cost]]</f>
        <v>1226.2799999999997</v>
      </c>
    </row>
    <row r="4537" spans="2:9" x14ac:dyDescent="0.25">
      <c r="B4537" t="s">
        <v>13</v>
      </c>
      <c r="C4537" t="s">
        <v>27</v>
      </c>
      <c r="D4537" t="s">
        <v>22</v>
      </c>
      <c r="E4537" s="1">
        <v>44447</v>
      </c>
      <c r="F4537" s="4">
        <v>2352</v>
      </c>
      <c r="G4537">
        <v>181</v>
      </c>
      <c r="H4537" s="3">
        <f>_xlfn.XLOOKUP(sales[[#This Row],[Product]],products[Product],products[Cost per box])*sales[[#This Row],[Boxes]]</f>
        <v>1487.8200000000002</v>
      </c>
      <c r="I4537" s="4">
        <f>sales[[#This Row],[Revenue]]-sales[[#This Row],[Cost]]</f>
        <v>864.17999999999984</v>
      </c>
    </row>
    <row r="4538" spans="2:9" x14ac:dyDescent="0.25">
      <c r="B4538" t="s">
        <v>39</v>
      </c>
      <c r="C4538" t="s">
        <v>11</v>
      </c>
      <c r="D4538" t="s">
        <v>7</v>
      </c>
      <c r="E4538" s="1">
        <v>44447</v>
      </c>
      <c r="F4538" s="4">
        <v>2842</v>
      </c>
      <c r="G4538">
        <v>106</v>
      </c>
      <c r="H4538" s="3">
        <f>_xlfn.XLOOKUP(sales[[#This Row],[Product]],products[Product],products[Cost per box])*sales[[#This Row],[Boxes]]</f>
        <v>545.90000000000009</v>
      </c>
      <c r="I4538" s="4">
        <f>sales[[#This Row],[Revenue]]-sales[[#This Row],[Cost]]</f>
        <v>2296.1</v>
      </c>
    </row>
    <row r="4539" spans="2:9" x14ac:dyDescent="0.25">
      <c r="B4539" t="s">
        <v>51</v>
      </c>
      <c r="C4539" t="s">
        <v>21</v>
      </c>
      <c r="D4539" t="s">
        <v>7</v>
      </c>
      <c r="E4539" s="1">
        <v>44448</v>
      </c>
      <c r="F4539" s="4">
        <v>1036</v>
      </c>
      <c r="G4539">
        <v>44</v>
      </c>
      <c r="H4539" s="3">
        <f>_xlfn.XLOOKUP(sales[[#This Row],[Product]],products[Product],products[Cost per box])*sales[[#This Row],[Boxes]]</f>
        <v>226.60000000000002</v>
      </c>
      <c r="I4539" s="4">
        <f>sales[[#This Row],[Revenue]]-sales[[#This Row],[Cost]]</f>
        <v>809.4</v>
      </c>
    </row>
    <row r="4540" spans="2:9" x14ac:dyDescent="0.25">
      <c r="B4540" t="s">
        <v>20</v>
      </c>
      <c r="C4540" t="s">
        <v>9</v>
      </c>
      <c r="D4540" t="s">
        <v>7</v>
      </c>
      <c r="E4540" s="1">
        <v>44448</v>
      </c>
      <c r="F4540" s="4">
        <v>2821</v>
      </c>
      <c r="G4540">
        <v>113</v>
      </c>
      <c r="H4540" s="3">
        <f>_xlfn.XLOOKUP(sales[[#This Row],[Product]],products[Product],products[Cost per box])*sales[[#This Row],[Boxes]]</f>
        <v>581.95000000000005</v>
      </c>
      <c r="I4540" s="4">
        <f>sales[[#This Row],[Revenue]]-sales[[#This Row],[Cost]]</f>
        <v>2239.0500000000002</v>
      </c>
    </row>
    <row r="4541" spans="2:9" x14ac:dyDescent="0.25">
      <c r="B4541" t="s">
        <v>46</v>
      </c>
      <c r="C4541" t="s">
        <v>9</v>
      </c>
      <c r="D4541" t="s">
        <v>45</v>
      </c>
      <c r="E4541" s="1">
        <v>44448</v>
      </c>
      <c r="F4541" s="4">
        <v>1988</v>
      </c>
      <c r="G4541">
        <v>117</v>
      </c>
      <c r="H4541" s="3">
        <f>_xlfn.XLOOKUP(sales[[#This Row],[Product]],products[Product],products[Cost per box])*sales[[#This Row],[Boxes]]</f>
        <v>904.41000000000008</v>
      </c>
      <c r="I4541" s="4">
        <f>sales[[#This Row],[Revenue]]-sales[[#This Row],[Cost]]</f>
        <v>1083.5899999999999</v>
      </c>
    </row>
    <row r="4542" spans="2:9" x14ac:dyDescent="0.25">
      <c r="B4542" t="s">
        <v>51</v>
      </c>
      <c r="C4542" t="s">
        <v>21</v>
      </c>
      <c r="D4542" t="s">
        <v>28</v>
      </c>
      <c r="E4542" s="1">
        <v>44448</v>
      </c>
      <c r="F4542" s="4">
        <v>2891</v>
      </c>
      <c r="G4542">
        <v>362</v>
      </c>
      <c r="H4542" s="3">
        <f>_xlfn.XLOOKUP(sales[[#This Row],[Product]],products[Product],products[Cost per box])*sales[[#This Row],[Boxes]]</f>
        <v>999.11999999999989</v>
      </c>
      <c r="I4542" s="4">
        <f>sales[[#This Row],[Revenue]]-sales[[#This Row],[Cost]]</f>
        <v>1891.88</v>
      </c>
    </row>
    <row r="4543" spans="2:9" x14ac:dyDescent="0.25">
      <c r="B4543" t="s">
        <v>32</v>
      </c>
      <c r="C4543" t="s">
        <v>27</v>
      </c>
      <c r="D4543" t="s">
        <v>7</v>
      </c>
      <c r="E4543" s="1">
        <v>44448</v>
      </c>
      <c r="F4543" s="4">
        <v>5068</v>
      </c>
      <c r="G4543">
        <v>188</v>
      </c>
      <c r="H4543" s="3">
        <f>_xlfn.XLOOKUP(sales[[#This Row],[Product]],products[Product],products[Cost per box])*sales[[#This Row],[Boxes]]</f>
        <v>968.2</v>
      </c>
      <c r="I4543" s="4">
        <f>sales[[#This Row],[Revenue]]-sales[[#This Row],[Cost]]</f>
        <v>4099.8</v>
      </c>
    </row>
    <row r="4544" spans="2:9" x14ac:dyDescent="0.25">
      <c r="B4544" t="s">
        <v>10</v>
      </c>
      <c r="C4544" t="s">
        <v>11</v>
      </c>
      <c r="D4544" t="s">
        <v>35</v>
      </c>
      <c r="E4544" s="1">
        <v>44448</v>
      </c>
      <c r="F4544" s="4">
        <v>126</v>
      </c>
      <c r="G4544">
        <v>10</v>
      </c>
      <c r="H4544" s="3">
        <f>_xlfn.XLOOKUP(sales[[#This Row],[Product]],products[Product],products[Cost per box])*sales[[#This Row],[Boxes]]</f>
        <v>26.5</v>
      </c>
      <c r="I4544" s="4">
        <f>sales[[#This Row],[Revenue]]-sales[[#This Row],[Cost]]</f>
        <v>99.5</v>
      </c>
    </row>
    <row r="4545" spans="2:9" x14ac:dyDescent="0.25">
      <c r="B4545" t="s">
        <v>18</v>
      </c>
      <c r="C4545" t="s">
        <v>21</v>
      </c>
      <c r="D4545" t="s">
        <v>47</v>
      </c>
      <c r="E4545" s="1">
        <v>44448</v>
      </c>
      <c r="F4545" s="4">
        <v>2506</v>
      </c>
      <c r="G4545">
        <v>132</v>
      </c>
      <c r="H4545" s="3">
        <f>_xlfn.XLOOKUP(sales[[#This Row],[Product]],products[Product],products[Cost per box])*sales[[#This Row],[Boxes]]</f>
        <v>694.31999999999994</v>
      </c>
      <c r="I4545" s="4">
        <f>sales[[#This Row],[Revenue]]-sales[[#This Row],[Cost]]</f>
        <v>1811.68</v>
      </c>
    </row>
    <row r="4546" spans="2:9" x14ac:dyDescent="0.25">
      <c r="B4546" t="s">
        <v>32</v>
      </c>
      <c r="C4546" t="s">
        <v>6</v>
      </c>
      <c r="D4546" t="s">
        <v>19</v>
      </c>
      <c r="E4546" s="1">
        <v>44448</v>
      </c>
      <c r="F4546" s="4">
        <v>882</v>
      </c>
      <c r="G4546">
        <v>49</v>
      </c>
      <c r="H4546" s="3">
        <f>_xlfn.XLOOKUP(sales[[#This Row],[Product]],products[Product],products[Cost per box])*sales[[#This Row],[Boxes]]</f>
        <v>501.27000000000004</v>
      </c>
      <c r="I4546" s="4">
        <f>sales[[#This Row],[Revenue]]-sales[[#This Row],[Cost]]</f>
        <v>380.72999999999996</v>
      </c>
    </row>
    <row r="4547" spans="2:9" x14ac:dyDescent="0.25">
      <c r="B4547" t="s">
        <v>46</v>
      </c>
      <c r="C4547" t="s">
        <v>16</v>
      </c>
      <c r="D4547" t="s">
        <v>17</v>
      </c>
      <c r="E4547" s="1">
        <v>44448</v>
      </c>
      <c r="F4547" s="4">
        <v>3150</v>
      </c>
      <c r="G4547">
        <v>186</v>
      </c>
      <c r="H4547" s="3">
        <f>_xlfn.XLOOKUP(sales[[#This Row],[Product]],products[Product],products[Cost per box])*sales[[#This Row],[Boxes]]</f>
        <v>1264.8</v>
      </c>
      <c r="I4547" s="4">
        <f>sales[[#This Row],[Revenue]]-sales[[#This Row],[Cost]]</f>
        <v>1885.2</v>
      </c>
    </row>
    <row r="4548" spans="2:9" x14ac:dyDescent="0.25">
      <c r="B4548" t="s">
        <v>33</v>
      </c>
      <c r="C4548" t="s">
        <v>6</v>
      </c>
      <c r="D4548" t="s">
        <v>50</v>
      </c>
      <c r="E4548" s="1">
        <v>44448</v>
      </c>
      <c r="F4548" s="4">
        <v>3332</v>
      </c>
      <c r="G4548">
        <v>371</v>
      </c>
      <c r="H4548" s="3">
        <f>_xlfn.XLOOKUP(sales[[#This Row],[Product]],products[Product],products[Cost per box])*sales[[#This Row],[Boxes]]</f>
        <v>4604.1099999999997</v>
      </c>
      <c r="I4548" s="4">
        <f>sales[[#This Row],[Revenue]]-sales[[#This Row],[Cost]]</f>
        <v>-1272.1099999999997</v>
      </c>
    </row>
    <row r="4549" spans="2:9" x14ac:dyDescent="0.25">
      <c r="B4549" t="s">
        <v>51</v>
      </c>
      <c r="C4549" t="s">
        <v>21</v>
      </c>
      <c r="D4549" t="s">
        <v>47</v>
      </c>
      <c r="E4549" s="1">
        <v>44448</v>
      </c>
      <c r="F4549" s="4">
        <v>10017</v>
      </c>
      <c r="G4549">
        <v>528</v>
      </c>
      <c r="H4549" s="3">
        <f>_xlfn.XLOOKUP(sales[[#This Row],[Product]],products[Product],products[Cost per box])*sales[[#This Row],[Boxes]]</f>
        <v>2777.2799999999997</v>
      </c>
      <c r="I4549" s="4">
        <f>sales[[#This Row],[Revenue]]-sales[[#This Row],[Cost]]</f>
        <v>7239.72</v>
      </c>
    </row>
    <row r="4550" spans="2:9" x14ac:dyDescent="0.25">
      <c r="B4550" t="s">
        <v>23</v>
      </c>
      <c r="C4550" t="s">
        <v>27</v>
      </c>
      <c r="D4550" t="s">
        <v>12</v>
      </c>
      <c r="E4550" s="1">
        <v>44448</v>
      </c>
      <c r="F4550" s="4">
        <v>4977</v>
      </c>
      <c r="G4550">
        <v>192</v>
      </c>
      <c r="H4550" s="3">
        <f>_xlfn.XLOOKUP(sales[[#This Row],[Product]],products[Product],products[Cost per box])*sales[[#This Row],[Boxes]]</f>
        <v>1618.56</v>
      </c>
      <c r="I4550" s="4">
        <f>sales[[#This Row],[Revenue]]-sales[[#This Row],[Cost]]</f>
        <v>3358.44</v>
      </c>
    </row>
    <row r="4551" spans="2:9" x14ac:dyDescent="0.25">
      <c r="B4551" t="s">
        <v>5</v>
      </c>
      <c r="C4551" t="s">
        <v>11</v>
      </c>
      <c r="D4551" t="s">
        <v>47</v>
      </c>
      <c r="E4551" s="1">
        <v>44448</v>
      </c>
      <c r="F4551" s="4">
        <v>1050</v>
      </c>
      <c r="G4551">
        <v>56</v>
      </c>
      <c r="H4551" s="3">
        <f>_xlfn.XLOOKUP(sales[[#This Row],[Product]],products[Product],products[Cost per box])*sales[[#This Row],[Boxes]]</f>
        <v>294.56</v>
      </c>
      <c r="I4551" s="4">
        <f>sales[[#This Row],[Revenue]]-sales[[#This Row],[Cost]]</f>
        <v>755.44</v>
      </c>
    </row>
    <row r="4552" spans="2:9" x14ac:dyDescent="0.25">
      <c r="B4552" t="s">
        <v>39</v>
      </c>
      <c r="C4552" t="s">
        <v>27</v>
      </c>
      <c r="D4552" t="s">
        <v>47</v>
      </c>
      <c r="E4552" s="1">
        <v>44448</v>
      </c>
      <c r="F4552" s="4">
        <v>2163</v>
      </c>
      <c r="G4552">
        <v>121</v>
      </c>
      <c r="H4552" s="3">
        <f>_xlfn.XLOOKUP(sales[[#This Row],[Product]],products[Product],products[Cost per box])*sales[[#This Row],[Boxes]]</f>
        <v>636.45999999999992</v>
      </c>
      <c r="I4552" s="4">
        <f>sales[[#This Row],[Revenue]]-sales[[#This Row],[Cost]]</f>
        <v>1526.54</v>
      </c>
    </row>
    <row r="4553" spans="2:9" x14ac:dyDescent="0.25">
      <c r="B4553" t="s">
        <v>41</v>
      </c>
      <c r="C4553" t="s">
        <v>6</v>
      </c>
      <c r="D4553" t="s">
        <v>48</v>
      </c>
      <c r="E4553" s="1">
        <v>44448</v>
      </c>
      <c r="F4553" s="4">
        <v>2835</v>
      </c>
      <c r="G4553">
        <v>135</v>
      </c>
      <c r="H4553" s="3">
        <f>_xlfn.XLOOKUP(sales[[#This Row],[Product]],products[Product],products[Cost per box])*sales[[#This Row],[Boxes]]</f>
        <v>1009.8000000000001</v>
      </c>
      <c r="I4553" s="4">
        <f>sales[[#This Row],[Revenue]]-sales[[#This Row],[Cost]]</f>
        <v>1825.1999999999998</v>
      </c>
    </row>
    <row r="4554" spans="2:9" x14ac:dyDescent="0.25">
      <c r="B4554" t="s">
        <v>37</v>
      </c>
      <c r="C4554" t="s">
        <v>11</v>
      </c>
      <c r="D4554" t="s">
        <v>17</v>
      </c>
      <c r="E4554" s="1">
        <v>44448</v>
      </c>
      <c r="F4554" s="4">
        <v>5313</v>
      </c>
      <c r="G4554">
        <v>380</v>
      </c>
      <c r="H4554" s="3">
        <f>_xlfn.XLOOKUP(sales[[#This Row],[Product]],products[Product],products[Cost per box])*sales[[#This Row],[Boxes]]</f>
        <v>2584</v>
      </c>
      <c r="I4554" s="4">
        <f>sales[[#This Row],[Revenue]]-sales[[#This Row],[Cost]]</f>
        <v>2729</v>
      </c>
    </row>
    <row r="4555" spans="2:9" x14ac:dyDescent="0.25">
      <c r="B4555" t="s">
        <v>23</v>
      </c>
      <c r="C4555" t="s">
        <v>6</v>
      </c>
      <c r="D4555" t="s">
        <v>14</v>
      </c>
      <c r="E4555" s="1">
        <v>44448</v>
      </c>
      <c r="F4555" s="4">
        <v>4725</v>
      </c>
      <c r="G4555">
        <v>394</v>
      </c>
      <c r="H4555" s="3">
        <f>_xlfn.XLOOKUP(sales[[#This Row],[Product]],products[Product],products[Cost per box])*sales[[#This Row],[Boxes]]</f>
        <v>2486.14</v>
      </c>
      <c r="I4555" s="4">
        <f>sales[[#This Row],[Revenue]]-sales[[#This Row],[Cost]]</f>
        <v>2238.86</v>
      </c>
    </row>
    <row r="4556" spans="2:9" x14ac:dyDescent="0.25">
      <c r="B4556" t="s">
        <v>37</v>
      </c>
      <c r="C4556" t="s">
        <v>27</v>
      </c>
      <c r="D4556" t="s">
        <v>24</v>
      </c>
      <c r="E4556" s="1">
        <v>44448</v>
      </c>
      <c r="F4556" s="4">
        <v>1911</v>
      </c>
      <c r="G4556">
        <v>91</v>
      </c>
      <c r="H4556" s="3">
        <f>_xlfn.XLOOKUP(sales[[#This Row],[Product]],products[Product],products[Cost per box])*sales[[#This Row],[Boxes]]</f>
        <v>956.41</v>
      </c>
      <c r="I4556" s="4">
        <f>sales[[#This Row],[Revenue]]-sales[[#This Row],[Cost]]</f>
        <v>954.59</v>
      </c>
    </row>
    <row r="4557" spans="2:9" x14ac:dyDescent="0.25">
      <c r="B4557" t="s">
        <v>13</v>
      </c>
      <c r="C4557" t="s">
        <v>16</v>
      </c>
      <c r="D4557" t="s">
        <v>19</v>
      </c>
      <c r="E4557" s="1">
        <v>44449</v>
      </c>
      <c r="F4557" s="4">
        <v>4424</v>
      </c>
      <c r="G4557">
        <v>261</v>
      </c>
      <c r="H4557" s="3">
        <f>_xlfn.XLOOKUP(sales[[#This Row],[Product]],products[Product],products[Cost per box])*sales[[#This Row],[Boxes]]</f>
        <v>2670.03</v>
      </c>
      <c r="I4557" s="4">
        <f>sales[[#This Row],[Revenue]]-sales[[#This Row],[Cost]]</f>
        <v>1753.9699999999998</v>
      </c>
    </row>
    <row r="4558" spans="2:9" x14ac:dyDescent="0.25">
      <c r="B4558" t="s">
        <v>25</v>
      </c>
      <c r="C4558" t="s">
        <v>27</v>
      </c>
      <c r="D4558" t="s">
        <v>52</v>
      </c>
      <c r="E4558" s="1">
        <v>44449</v>
      </c>
      <c r="F4558" s="4">
        <v>539</v>
      </c>
      <c r="G4558">
        <v>23</v>
      </c>
      <c r="H4558" s="3">
        <f>_xlfn.XLOOKUP(sales[[#This Row],[Product]],products[Product],products[Cost per box])*sales[[#This Row],[Boxes]]</f>
        <v>76.36</v>
      </c>
      <c r="I4558" s="4">
        <f>sales[[#This Row],[Revenue]]-sales[[#This Row],[Cost]]</f>
        <v>462.64</v>
      </c>
    </row>
    <row r="4559" spans="2:9" x14ac:dyDescent="0.25">
      <c r="B4559" t="s">
        <v>8</v>
      </c>
      <c r="C4559" t="s">
        <v>27</v>
      </c>
      <c r="D4559" t="s">
        <v>31</v>
      </c>
      <c r="E4559" s="1">
        <v>44449</v>
      </c>
      <c r="F4559" s="4">
        <v>4200</v>
      </c>
      <c r="G4559">
        <v>420</v>
      </c>
      <c r="H4559" s="3">
        <f>_xlfn.XLOOKUP(sales[[#This Row],[Product]],products[Product],products[Cost per box])*sales[[#This Row],[Boxes]]</f>
        <v>2402.4</v>
      </c>
      <c r="I4559" s="4">
        <f>sales[[#This Row],[Revenue]]-sales[[#This Row],[Cost]]</f>
        <v>1797.6</v>
      </c>
    </row>
    <row r="4560" spans="2:9" x14ac:dyDescent="0.25">
      <c r="B4560" t="s">
        <v>32</v>
      </c>
      <c r="C4560" t="s">
        <v>6</v>
      </c>
      <c r="D4560" t="s">
        <v>30</v>
      </c>
      <c r="E4560" s="1">
        <v>44449</v>
      </c>
      <c r="F4560" s="4">
        <v>4053</v>
      </c>
      <c r="G4560">
        <v>840</v>
      </c>
      <c r="H4560" s="3">
        <f>_xlfn.XLOOKUP(sales[[#This Row],[Product]],products[Product],products[Cost per box])*sales[[#This Row],[Boxes]]</f>
        <v>3091.2000000000003</v>
      </c>
      <c r="I4560" s="4">
        <f>sales[[#This Row],[Revenue]]-sales[[#This Row],[Cost]]</f>
        <v>961.79999999999973</v>
      </c>
    </row>
    <row r="4561" spans="2:9" x14ac:dyDescent="0.25">
      <c r="B4561" t="s">
        <v>15</v>
      </c>
      <c r="C4561" t="s">
        <v>11</v>
      </c>
      <c r="D4561" t="s">
        <v>12</v>
      </c>
      <c r="E4561" s="1">
        <v>44449</v>
      </c>
      <c r="F4561" s="4">
        <v>2310</v>
      </c>
      <c r="G4561">
        <v>86</v>
      </c>
      <c r="H4561" s="3">
        <f>_xlfn.XLOOKUP(sales[[#This Row],[Product]],products[Product],products[Cost per box])*sales[[#This Row],[Boxes]]</f>
        <v>724.98</v>
      </c>
      <c r="I4561" s="4">
        <f>sales[[#This Row],[Revenue]]-sales[[#This Row],[Cost]]</f>
        <v>1585.02</v>
      </c>
    </row>
    <row r="4562" spans="2:9" x14ac:dyDescent="0.25">
      <c r="B4562" t="s">
        <v>32</v>
      </c>
      <c r="C4562" t="s">
        <v>9</v>
      </c>
      <c r="D4562" t="s">
        <v>26</v>
      </c>
      <c r="E4562" s="1">
        <v>44449</v>
      </c>
      <c r="F4562" s="4">
        <v>7140</v>
      </c>
      <c r="G4562">
        <v>376</v>
      </c>
      <c r="H4562" s="3">
        <f>_xlfn.XLOOKUP(sales[[#This Row],[Product]],products[Product],products[Cost per box])*sales[[#This Row],[Boxes]]</f>
        <v>2417.6799999999998</v>
      </c>
      <c r="I4562" s="4">
        <f>sales[[#This Row],[Revenue]]-sales[[#This Row],[Cost]]</f>
        <v>4722.32</v>
      </c>
    </row>
    <row r="4563" spans="2:9" x14ac:dyDescent="0.25">
      <c r="B4563" t="s">
        <v>37</v>
      </c>
      <c r="C4563" t="s">
        <v>16</v>
      </c>
      <c r="D4563" t="s">
        <v>48</v>
      </c>
      <c r="E4563" s="1">
        <v>44449</v>
      </c>
      <c r="F4563" s="4">
        <v>511</v>
      </c>
      <c r="G4563">
        <v>25</v>
      </c>
      <c r="H4563" s="3">
        <f>_xlfn.XLOOKUP(sales[[#This Row],[Product]],products[Product],products[Cost per box])*sales[[#This Row],[Boxes]]</f>
        <v>187</v>
      </c>
      <c r="I4563" s="4">
        <f>sales[[#This Row],[Revenue]]-sales[[#This Row],[Cost]]</f>
        <v>324</v>
      </c>
    </row>
    <row r="4564" spans="2:9" x14ac:dyDescent="0.25">
      <c r="B4564" t="s">
        <v>15</v>
      </c>
      <c r="C4564" t="s">
        <v>21</v>
      </c>
      <c r="D4564" t="s">
        <v>31</v>
      </c>
      <c r="E4564" s="1">
        <v>44449</v>
      </c>
      <c r="F4564" s="4">
        <v>3584</v>
      </c>
      <c r="G4564">
        <v>399</v>
      </c>
      <c r="H4564" s="3">
        <f>_xlfn.XLOOKUP(sales[[#This Row],[Product]],products[Product],products[Cost per box])*sales[[#This Row],[Boxes]]</f>
        <v>2282.2799999999997</v>
      </c>
      <c r="I4564" s="4">
        <f>sales[[#This Row],[Revenue]]-sales[[#This Row],[Cost]]</f>
        <v>1301.7200000000003</v>
      </c>
    </row>
    <row r="4565" spans="2:9" x14ac:dyDescent="0.25">
      <c r="B4565" t="s">
        <v>46</v>
      </c>
      <c r="C4565" t="s">
        <v>21</v>
      </c>
      <c r="D4565" t="s">
        <v>31</v>
      </c>
      <c r="E4565" s="1">
        <v>44449</v>
      </c>
      <c r="F4565" s="4">
        <v>2184</v>
      </c>
      <c r="G4565">
        <v>312</v>
      </c>
      <c r="H4565" s="3">
        <f>_xlfn.XLOOKUP(sales[[#This Row],[Product]],products[Product],products[Cost per box])*sales[[#This Row],[Boxes]]</f>
        <v>1784.6399999999999</v>
      </c>
      <c r="I4565" s="4">
        <f>sales[[#This Row],[Revenue]]-sales[[#This Row],[Cost]]</f>
        <v>399.36000000000013</v>
      </c>
    </row>
    <row r="4566" spans="2:9" x14ac:dyDescent="0.25">
      <c r="B4566" t="s">
        <v>51</v>
      </c>
      <c r="C4566" t="s">
        <v>27</v>
      </c>
      <c r="D4566" t="s">
        <v>36</v>
      </c>
      <c r="E4566" s="1">
        <v>44449</v>
      </c>
      <c r="F4566" s="4">
        <v>2506</v>
      </c>
      <c r="G4566">
        <v>193</v>
      </c>
      <c r="H4566" s="3">
        <f>_xlfn.XLOOKUP(sales[[#This Row],[Product]],products[Product],products[Cost per box])*sales[[#This Row],[Boxes]]</f>
        <v>972.72</v>
      </c>
      <c r="I4566" s="4">
        <f>sales[[#This Row],[Revenue]]-sales[[#This Row],[Cost]]</f>
        <v>1533.28</v>
      </c>
    </row>
    <row r="4567" spans="2:9" x14ac:dyDescent="0.25">
      <c r="B4567" t="s">
        <v>29</v>
      </c>
      <c r="C4567" t="s">
        <v>16</v>
      </c>
      <c r="D4567" t="s">
        <v>19</v>
      </c>
      <c r="E4567" s="1">
        <v>44449</v>
      </c>
      <c r="F4567" s="4">
        <v>3066</v>
      </c>
      <c r="G4567">
        <v>162</v>
      </c>
      <c r="H4567" s="3">
        <f>_xlfn.XLOOKUP(sales[[#This Row],[Product]],products[Product],products[Cost per box])*sales[[#This Row],[Boxes]]</f>
        <v>1657.26</v>
      </c>
      <c r="I4567" s="4">
        <f>sales[[#This Row],[Revenue]]-sales[[#This Row],[Cost]]</f>
        <v>1408.74</v>
      </c>
    </row>
    <row r="4568" spans="2:9" x14ac:dyDescent="0.25">
      <c r="B4568" t="s">
        <v>15</v>
      </c>
      <c r="C4568" t="s">
        <v>21</v>
      </c>
      <c r="D4568" t="s">
        <v>19</v>
      </c>
      <c r="E4568" s="1">
        <v>44449</v>
      </c>
      <c r="F4568" s="4">
        <v>2611</v>
      </c>
      <c r="G4568">
        <v>131</v>
      </c>
      <c r="H4568" s="3">
        <f>_xlfn.XLOOKUP(sales[[#This Row],[Product]],products[Product],products[Cost per box])*sales[[#This Row],[Boxes]]</f>
        <v>1340.13</v>
      </c>
      <c r="I4568" s="4">
        <f>sales[[#This Row],[Revenue]]-sales[[#This Row],[Cost]]</f>
        <v>1270.8699999999999</v>
      </c>
    </row>
    <row r="4569" spans="2:9" x14ac:dyDescent="0.25">
      <c r="B4569" t="s">
        <v>32</v>
      </c>
      <c r="C4569" t="s">
        <v>21</v>
      </c>
      <c r="D4569" t="s">
        <v>30</v>
      </c>
      <c r="E4569" s="1">
        <v>44449</v>
      </c>
      <c r="F4569" s="4">
        <v>1981</v>
      </c>
      <c r="G4569">
        <v>283</v>
      </c>
      <c r="H4569" s="3">
        <f>_xlfn.XLOOKUP(sales[[#This Row],[Product]],products[Product],products[Cost per box])*sales[[#This Row],[Boxes]]</f>
        <v>1041.44</v>
      </c>
      <c r="I4569" s="4">
        <f>sales[[#This Row],[Revenue]]-sales[[#This Row],[Cost]]</f>
        <v>939.56</v>
      </c>
    </row>
    <row r="4570" spans="2:9" x14ac:dyDescent="0.25">
      <c r="B4570" t="s">
        <v>18</v>
      </c>
      <c r="C4570" t="s">
        <v>6</v>
      </c>
      <c r="D4570" t="s">
        <v>38</v>
      </c>
      <c r="E4570" s="1">
        <v>44449</v>
      </c>
      <c r="F4570" s="4">
        <v>2303</v>
      </c>
      <c r="G4570">
        <v>96</v>
      </c>
      <c r="H4570" s="3">
        <f>_xlfn.XLOOKUP(sales[[#This Row],[Product]],products[Product],products[Cost per box])*sales[[#This Row],[Boxes]]</f>
        <v>954.24</v>
      </c>
      <c r="I4570" s="4">
        <f>sales[[#This Row],[Revenue]]-sales[[#This Row],[Cost]]</f>
        <v>1348.76</v>
      </c>
    </row>
    <row r="4571" spans="2:9" x14ac:dyDescent="0.25">
      <c r="B4571" t="s">
        <v>41</v>
      </c>
      <c r="C4571" t="s">
        <v>27</v>
      </c>
      <c r="D4571" t="s">
        <v>38</v>
      </c>
      <c r="E4571" s="1">
        <v>44449</v>
      </c>
      <c r="F4571" s="4">
        <v>574</v>
      </c>
      <c r="G4571">
        <v>23</v>
      </c>
      <c r="H4571" s="3">
        <f>_xlfn.XLOOKUP(sales[[#This Row],[Product]],products[Product],products[Cost per box])*sales[[#This Row],[Boxes]]</f>
        <v>228.61999999999998</v>
      </c>
      <c r="I4571" s="4">
        <f>sales[[#This Row],[Revenue]]-sales[[#This Row],[Cost]]</f>
        <v>345.38</v>
      </c>
    </row>
    <row r="4572" spans="2:9" x14ac:dyDescent="0.25">
      <c r="B4572" t="s">
        <v>13</v>
      </c>
      <c r="C4572" t="s">
        <v>16</v>
      </c>
      <c r="D4572" t="s">
        <v>14</v>
      </c>
      <c r="E4572" s="1">
        <v>44449</v>
      </c>
      <c r="F4572" s="4">
        <v>9611</v>
      </c>
      <c r="G4572">
        <v>840</v>
      </c>
      <c r="H4572" s="3">
        <f>_xlfn.XLOOKUP(sales[[#This Row],[Product]],products[Product],products[Cost per box])*sales[[#This Row],[Boxes]]</f>
        <v>5300.4</v>
      </c>
      <c r="I4572" s="4">
        <f>sales[[#This Row],[Revenue]]-sales[[#This Row],[Cost]]</f>
        <v>4310.6000000000004</v>
      </c>
    </row>
    <row r="4573" spans="2:9" x14ac:dyDescent="0.25">
      <c r="B4573" t="s">
        <v>41</v>
      </c>
      <c r="C4573" t="s">
        <v>27</v>
      </c>
      <c r="D4573" t="s">
        <v>52</v>
      </c>
      <c r="E4573" s="1">
        <v>44449</v>
      </c>
      <c r="F4573" s="4">
        <v>1624</v>
      </c>
      <c r="G4573">
        <v>68</v>
      </c>
      <c r="H4573" s="3">
        <f>_xlfn.XLOOKUP(sales[[#This Row],[Product]],products[Product],products[Cost per box])*sales[[#This Row],[Boxes]]</f>
        <v>225.76</v>
      </c>
      <c r="I4573" s="4">
        <f>sales[[#This Row],[Revenue]]-sales[[#This Row],[Cost]]</f>
        <v>1398.24</v>
      </c>
    </row>
    <row r="4574" spans="2:9" x14ac:dyDescent="0.25">
      <c r="B4574" t="s">
        <v>49</v>
      </c>
      <c r="C4574" t="s">
        <v>27</v>
      </c>
      <c r="D4574" t="s">
        <v>43</v>
      </c>
      <c r="E4574" s="1">
        <v>44449</v>
      </c>
      <c r="F4574" s="4">
        <v>5369</v>
      </c>
      <c r="G4574">
        <v>283</v>
      </c>
      <c r="H4574" s="3">
        <f>_xlfn.XLOOKUP(sales[[#This Row],[Product]],products[Product],products[Cost per box])*sales[[#This Row],[Boxes]]</f>
        <v>1089.55</v>
      </c>
      <c r="I4574" s="4">
        <f>sales[[#This Row],[Revenue]]-sales[[#This Row],[Cost]]</f>
        <v>4279.45</v>
      </c>
    </row>
    <row r="4575" spans="2:9" x14ac:dyDescent="0.25">
      <c r="B4575" t="s">
        <v>32</v>
      </c>
      <c r="C4575" t="s">
        <v>21</v>
      </c>
      <c r="D4575" t="s">
        <v>31</v>
      </c>
      <c r="E4575" s="1">
        <v>44449</v>
      </c>
      <c r="F4575" s="4">
        <v>441</v>
      </c>
      <c r="G4575">
        <v>49</v>
      </c>
      <c r="H4575" s="3">
        <f>_xlfn.XLOOKUP(sales[[#This Row],[Product]],products[Product],products[Cost per box])*sales[[#This Row],[Boxes]]</f>
        <v>280.27999999999997</v>
      </c>
      <c r="I4575" s="4">
        <f>sales[[#This Row],[Revenue]]-sales[[#This Row],[Cost]]</f>
        <v>160.72000000000003</v>
      </c>
    </row>
    <row r="4576" spans="2:9" x14ac:dyDescent="0.25">
      <c r="B4576" t="s">
        <v>13</v>
      </c>
      <c r="C4576" t="s">
        <v>16</v>
      </c>
      <c r="D4576" t="s">
        <v>45</v>
      </c>
      <c r="E4576" s="1">
        <v>44449</v>
      </c>
      <c r="F4576" s="4">
        <v>4998</v>
      </c>
      <c r="G4576">
        <v>334</v>
      </c>
      <c r="H4576" s="3">
        <f>_xlfn.XLOOKUP(sales[[#This Row],[Product]],products[Product],products[Cost per box])*sales[[#This Row],[Boxes]]</f>
        <v>2581.8200000000002</v>
      </c>
      <c r="I4576" s="4">
        <f>sales[[#This Row],[Revenue]]-sales[[#This Row],[Cost]]</f>
        <v>2416.1799999999998</v>
      </c>
    </row>
    <row r="4577" spans="2:9" x14ac:dyDescent="0.25">
      <c r="B4577" t="s">
        <v>40</v>
      </c>
      <c r="C4577" t="s">
        <v>27</v>
      </c>
      <c r="D4577" t="s">
        <v>50</v>
      </c>
      <c r="E4577" s="1">
        <v>44449</v>
      </c>
      <c r="F4577" s="4">
        <v>588</v>
      </c>
      <c r="G4577">
        <v>84</v>
      </c>
      <c r="H4577" s="3">
        <f>_xlfn.XLOOKUP(sales[[#This Row],[Product]],products[Product],products[Cost per box])*sales[[#This Row],[Boxes]]</f>
        <v>1042.44</v>
      </c>
      <c r="I4577" s="4">
        <f>sales[[#This Row],[Revenue]]-sales[[#This Row],[Cost]]</f>
        <v>-454.44000000000005</v>
      </c>
    </row>
    <row r="4578" spans="2:9" x14ac:dyDescent="0.25">
      <c r="B4578" t="s">
        <v>25</v>
      </c>
      <c r="C4578" t="s">
        <v>9</v>
      </c>
      <c r="D4578" t="s">
        <v>52</v>
      </c>
      <c r="E4578" s="1">
        <v>44449</v>
      </c>
      <c r="F4578" s="4">
        <v>6776</v>
      </c>
      <c r="G4578">
        <v>308</v>
      </c>
      <c r="H4578" s="3">
        <f>_xlfn.XLOOKUP(sales[[#This Row],[Product]],products[Product],products[Cost per box])*sales[[#This Row],[Boxes]]</f>
        <v>1022.56</v>
      </c>
      <c r="I4578" s="4">
        <f>sales[[#This Row],[Revenue]]-sales[[#This Row],[Cost]]</f>
        <v>5753.4400000000005</v>
      </c>
    </row>
    <row r="4579" spans="2:9" x14ac:dyDescent="0.25">
      <c r="B4579" t="s">
        <v>18</v>
      </c>
      <c r="C4579" t="s">
        <v>16</v>
      </c>
      <c r="D4579" t="s">
        <v>52</v>
      </c>
      <c r="E4579" s="1">
        <v>44449</v>
      </c>
      <c r="F4579" s="4">
        <v>2919</v>
      </c>
      <c r="G4579">
        <v>127</v>
      </c>
      <c r="H4579" s="3">
        <f>_xlfn.XLOOKUP(sales[[#This Row],[Product]],products[Product],products[Cost per box])*sales[[#This Row],[Boxes]]</f>
        <v>421.64</v>
      </c>
      <c r="I4579" s="4">
        <f>sales[[#This Row],[Revenue]]-sales[[#This Row],[Cost]]</f>
        <v>2497.36</v>
      </c>
    </row>
    <row r="4580" spans="2:9" x14ac:dyDescent="0.25">
      <c r="B4580" t="s">
        <v>51</v>
      </c>
      <c r="C4580" t="s">
        <v>27</v>
      </c>
      <c r="D4580" t="s">
        <v>28</v>
      </c>
      <c r="E4580" s="1">
        <v>44449</v>
      </c>
      <c r="F4580" s="4">
        <v>8001</v>
      </c>
      <c r="G4580">
        <v>980</v>
      </c>
      <c r="H4580" s="3">
        <f>_xlfn.XLOOKUP(sales[[#This Row],[Product]],products[Product],products[Cost per box])*sales[[#This Row],[Boxes]]</f>
        <v>2704.7999999999997</v>
      </c>
      <c r="I4580" s="4">
        <f>sales[[#This Row],[Revenue]]-sales[[#This Row],[Cost]]</f>
        <v>5296.2000000000007</v>
      </c>
    </row>
    <row r="4581" spans="2:9" x14ac:dyDescent="0.25">
      <c r="B4581" t="s">
        <v>15</v>
      </c>
      <c r="C4581" t="s">
        <v>6</v>
      </c>
      <c r="D4581" t="s">
        <v>17</v>
      </c>
      <c r="E4581" s="1">
        <v>44449</v>
      </c>
      <c r="F4581" s="4">
        <v>2478</v>
      </c>
      <c r="G4581">
        <v>146</v>
      </c>
      <c r="H4581" s="3">
        <f>_xlfn.XLOOKUP(sales[[#This Row],[Product]],products[Product],products[Cost per box])*sales[[#This Row],[Boxes]]</f>
        <v>992.8</v>
      </c>
      <c r="I4581" s="4">
        <f>sales[[#This Row],[Revenue]]-sales[[#This Row],[Cost]]</f>
        <v>1485.2</v>
      </c>
    </row>
    <row r="4582" spans="2:9" x14ac:dyDescent="0.25">
      <c r="B4582" t="s">
        <v>5</v>
      </c>
      <c r="C4582" t="s">
        <v>6</v>
      </c>
      <c r="D4582" t="s">
        <v>47</v>
      </c>
      <c r="E4582" s="1">
        <v>44449</v>
      </c>
      <c r="F4582" s="4">
        <v>924</v>
      </c>
      <c r="G4582">
        <v>49</v>
      </c>
      <c r="H4582" s="3">
        <f>_xlfn.XLOOKUP(sales[[#This Row],[Product]],products[Product],products[Cost per box])*sales[[#This Row],[Boxes]]</f>
        <v>257.74</v>
      </c>
      <c r="I4582" s="4">
        <f>sales[[#This Row],[Revenue]]-sales[[#This Row],[Cost]]</f>
        <v>666.26</v>
      </c>
    </row>
    <row r="4583" spans="2:9" x14ac:dyDescent="0.25">
      <c r="B4583" t="s">
        <v>39</v>
      </c>
      <c r="C4583" t="s">
        <v>11</v>
      </c>
      <c r="D4583" t="s">
        <v>36</v>
      </c>
      <c r="E4583" s="1">
        <v>44449</v>
      </c>
      <c r="F4583" s="4">
        <v>3290</v>
      </c>
      <c r="G4583">
        <v>254</v>
      </c>
      <c r="H4583" s="3">
        <f>_xlfn.XLOOKUP(sales[[#This Row],[Product]],products[Product],products[Cost per box])*sales[[#This Row],[Boxes]]</f>
        <v>1280.1600000000001</v>
      </c>
      <c r="I4583" s="4">
        <f>sales[[#This Row],[Revenue]]-sales[[#This Row],[Cost]]</f>
        <v>2009.84</v>
      </c>
    </row>
    <row r="4584" spans="2:9" x14ac:dyDescent="0.25">
      <c r="B4584" t="s">
        <v>51</v>
      </c>
      <c r="C4584" t="s">
        <v>9</v>
      </c>
      <c r="D4584" t="s">
        <v>50</v>
      </c>
      <c r="E4584" s="1">
        <v>44449</v>
      </c>
      <c r="F4584" s="4">
        <v>1708</v>
      </c>
      <c r="G4584">
        <v>171</v>
      </c>
      <c r="H4584" s="3">
        <f>_xlfn.XLOOKUP(sales[[#This Row],[Product]],products[Product],products[Cost per box])*sales[[#This Row],[Boxes]]</f>
        <v>2122.11</v>
      </c>
      <c r="I4584" s="4">
        <f>sales[[#This Row],[Revenue]]-sales[[#This Row],[Cost]]</f>
        <v>-414.11000000000013</v>
      </c>
    </row>
    <row r="4585" spans="2:9" x14ac:dyDescent="0.25">
      <c r="B4585" t="s">
        <v>40</v>
      </c>
      <c r="C4585" t="s">
        <v>6</v>
      </c>
      <c r="D4585" t="s">
        <v>42</v>
      </c>
      <c r="E4585" s="1">
        <v>44449</v>
      </c>
      <c r="F4585" s="4">
        <v>1309</v>
      </c>
      <c r="G4585">
        <v>82</v>
      </c>
      <c r="H4585" s="3">
        <f>_xlfn.XLOOKUP(sales[[#This Row],[Product]],products[Product],products[Cost per box])*sales[[#This Row],[Boxes]]</f>
        <v>388.68</v>
      </c>
      <c r="I4585" s="4">
        <f>sales[[#This Row],[Revenue]]-sales[[#This Row],[Cost]]</f>
        <v>920.31999999999994</v>
      </c>
    </row>
    <row r="4586" spans="2:9" x14ac:dyDescent="0.25">
      <c r="B4586" t="s">
        <v>8</v>
      </c>
      <c r="C4586" t="s">
        <v>27</v>
      </c>
      <c r="D4586" t="s">
        <v>42</v>
      </c>
      <c r="E4586" s="1">
        <v>44449</v>
      </c>
      <c r="F4586" s="4">
        <v>4977</v>
      </c>
      <c r="G4586">
        <v>312</v>
      </c>
      <c r="H4586" s="3">
        <f>_xlfn.XLOOKUP(sales[[#This Row],[Product]],products[Product],products[Cost per box])*sales[[#This Row],[Boxes]]</f>
        <v>1478.88</v>
      </c>
      <c r="I4586" s="4">
        <f>sales[[#This Row],[Revenue]]-sales[[#This Row],[Cost]]</f>
        <v>3498.12</v>
      </c>
    </row>
    <row r="4587" spans="2:9" x14ac:dyDescent="0.25">
      <c r="B4587" t="s">
        <v>18</v>
      </c>
      <c r="C4587" t="s">
        <v>27</v>
      </c>
      <c r="D4587" t="s">
        <v>17</v>
      </c>
      <c r="E4587" s="1">
        <v>44449</v>
      </c>
      <c r="F4587" s="4">
        <v>140</v>
      </c>
      <c r="G4587">
        <v>9</v>
      </c>
      <c r="H4587" s="3">
        <f>_xlfn.XLOOKUP(sales[[#This Row],[Product]],products[Product],products[Cost per box])*sales[[#This Row],[Boxes]]</f>
        <v>61.199999999999996</v>
      </c>
      <c r="I4587" s="4">
        <f>sales[[#This Row],[Revenue]]-sales[[#This Row],[Cost]]</f>
        <v>78.800000000000011</v>
      </c>
    </row>
    <row r="4588" spans="2:9" x14ac:dyDescent="0.25">
      <c r="B4588" t="s">
        <v>49</v>
      </c>
      <c r="C4588" t="s">
        <v>16</v>
      </c>
      <c r="D4588" t="s">
        <v>22</v>
      </c>
      <c r="E4588" s="1">
        <v>44449</v>
      </c>
      <c r="F4588" s="4">
        <v>6433</v>
      </c>
      <c r="G4588">
        <v>460</v>
      </c>
      <c r="H4588" s="3">
        <f>_xlfn.XLOOKUP(sales[[#This Row],[Product]],products[Product],products[Cost per box])*sales[[#This Row],[Boxes]]</f>
        <v>3781.2000000000003</v>
      </c>
      <c r="I4588" s="4">
        <f>sales[[#This Row],[Revenue]]-sales[[#This Row],[Cost]]</f>
        <v>2651.7999999999997</v>
      </c>
    </row>
    <row r="4589" spans="2:9" x14ac:dyDescent="0.25">
      <c r="B4589" t="s">
        <v>18</v>
      </c>
      <c r="C4589" t="s">
        <v>6</v>
      </c>
      <c r="D4589" t="s">
        <v>19</v>
      </c>
      <c r="E4589" s="1">
        <v>44449</v>
      </c>
      <c r="F4589" s="4">
        <v>2009</v>
      </c>
      <c r="G4589">
        <v>119</v>
      </c>
      <c r="H4589" s="3">
        <f>_xlfn.XLOOKUP(sales[[#This Row],[Product]],products[Product],products[Cost per box])*sales[[#This Row],[Boxes]]</f>
        <v>1217.3700000000001</v>
      </c>
      <c r="I4589" s="4">
        <f>sales[[#This Row],[Revenue]]-sales[[#This Row],[Cost]]</f>
        <v>791.62999999999988</v>
      </c>
    </row>
    <row r="4590" spans="2:9" x14ac:dyDescent="0.25">
      <c r="B4590" t="s">
        <v>15</v>
      </c>
      <c r="C4590" t="s">
        <v>21</v>
      </c>
      <c r="D4590" t="s">
        <v>14</v>
      </c>
      <c r="E4590" s="1">
        <v>44449</v>
      </c>
      <c r="F4590" s="4">
        <v>5922</v>
      </c>
      <c r="G4590">
        <v>593</v>
      </c>
      <c r="H4590" s="3">
        <f>_xlfn.XLOOKUP(sales[[#This Row],[Product]],products[Product],products[Cost per box])*sales[[#This Row],[Boxes]]</f>
        <v>3741.83</v>
      </c>
      <c r="I4590" s="4">
        <f>sales[[#This Row],[Revenue]]-sales[[#This Row],[Cost]]</f>
        <v>2180.17</v>
      </c>
    </row>
    <row r="4591" spans="2:9" x14ac:dyDescent="0.25">
      <c r="B4591" t="s">
        <v>8</v>
      </c>
      <c r="C4591" t="s">
        <v>27</v>
      </c>
      <c r="D4591" t="s">
        <v>45</v>
      </c>
      <c r="E4591" s="1">
        <v>44449</v>
      </c>
      <c r="F4591" s="4">
        <v>10395</v>
      </c>
      <c r="G4591">
        <v>612</v>
      </c>
      <c r="H4591" s="3">
        <f>_xlfn.XLOOKUP(sales[[#This Row],[Product]],products[Product],products[Cost per box])*sales[[#This Row],[Boxes]]</f>
        <v>4730.76</v>
      </c>
      <c r="I4591" s="4">
        <f>sales[[#This Row],[Revenue]]-sales[[#This Row],[Cost]]</f>
        <v>5664.24</v>
      </c>
    </row>
    <row r="4592" spans="2:9" x14ac:dyDescent="0.25">
      <c r="B4592" t="s">
        <v>37</v>
      </c>
      <c r="C4592" t="s">
        <v>27</v>
      </c>
      <c r="D4592" t="s">
        <v>31</v>
      </c>
      <c r="E4592" s="1">
        <v>44449</v>
      </c>
      <c r="F4592" s="4">
        <v>3052</v>
      </c>
      <c r="G4592">
        <v>340</v>
      </c>
      <c r="H4592" s="3">
        <f>_xlfn.XLOOKUP(sales[[#This Row],[Product]],products[Product],products[Cost per box])*sales[[#This Row],[Boxes]]</f>
        <v>1944.8</v>
      </c>
      <c r="I4592" s="4">
        <f>sales[[#This Row],[Revenue]]-sales[[#This Row],[Cost]]</f>
        <v>1107.2</v>
      </c>
    </row>
    <row r="4593" spans="2:9" x14ac:dyDescent="0.25">
      <c r="B4593" t="s">
        <v>18</v>
      </c>
      <c r="C4593" t="s">
        <v>16</v>
      </c>
      <c r="D4593" t="s">
        <v>42</v>
      </c>
      <c r="E4593" s="1">
        <v>44449</v>
      </c>
      <c r="F4593" s="4">
        <v>1561</v>
      </c>
      <c r="G4593">
        <v>112</v>
      </c>
      <c r="H4593" s="3">
        <f>_xlfn.XLOOKUP(sales[[#This Row],[Product]],products[Product],products[Cost per box])*sales[[#This Row],[Boxes]]</f>
        <v>530.88</v>
      </c>
      <c r="I4593" s="4">
        <f>sales[[#This Row],[Revenue]]-sales[[#This Row],[Cost]]</f>
        <v>1030.1199999999999</v>
      </c>
    </row>
    <row r="4594" spans="2:9" x14ac:dyDescent="0.25">
      <c r="B4594" t="s">
        <v>51</v>
      </c>
      <c r="C4594" t="s">
        <v>21</v>
      </c>
      <c r="D4594" t="s">
        <v>50</v>
      </c>
      <c r="E4594" s="1">
        <v>44449</v>
      </c>
      <c r="F4594" s="4">
        <v>5810</v>
      </c>
      <c r="G4594">
        <v>840</v>
      </c>
      <c r="H4594" s="3">
        <f>_xlfn.XLOOKUP(sales[[#This Row],[Product]],products[Product],products[Cost per box])*sales[[#This Row],[Boxes]]</f>
        <v>10424.4</v>
      </c>
      <c r="I4594" s="4">
        <f>sales[[#This Row],[Revenue]]-sales[[#This Row],[Cost]]</f>
        <v>-4614.3999999999996</v>
      </c>
    </row>
    <row r="4595" spans="2:9" x14ac:dyDescent="0.25">
      <c r="B4595" t="s">
        <v>20</v>
      </c>
      <c r="C4595" t="s">
        <v>6</v>
      </c>
      <c r="D4595" t="s">
        <v>43</v>
      </c>
      <c r="E4595" s="1">
        <v>44449</v>
      </c>
      <c r="F4595" s="4">
        <v>378</v>
      </c>
      <c r="G4595">
        <v>21</v>
      </c>
      <c r="H4595" s="3">
        <f>_xlfn.XLOOKUP(sales[[#This Row],[Product]],products[Product],products[Cost per box])*sales[[#This Row],[Boxes]]</f>
        <v>80.850000000000009</v>
      </c>
      <c r="I4595" s="4">
        <f>sales[[#This Row],[Revenue]]-sales[[#This Row],[Cost]]</f>
        <v>297.14999999999998</v>
      </c>
    </row>
    <row r="4596" spans="2:9" x14ac:dyDescent="0.25">
      <c r="B4596" t="s">
        <v>41</v>
      </c>
      <c r="C4596" t="s">
        <v>16</v>
      </c>
      <c r="D4596" t="s">
        <v>52</v>
      </c>
      <c r="E4596" s="1">
        <v>44449</v>
      </c>
      <c r="F4596" s="4">
        <v>966</v>
      </c>
      <c r="G4596">
        <v>44</v>
      </c>
      <c r="H4596" s="3">
        <f>_xlfn.XLOOKUP(sales[[#This Row],[Product]],products[Product],products[Cost per box])*sales[[#This Row],[Boxes]]</f>
        <v>146.07999999999998</v>
      </c>
      <c r="I4596" s="4">
        <f>sales[[#This Row],[Revenue]]-sales[[#This Row],[Cost]]</f>
        <v>819.92000000000007</v>
      </c>
    </row>
    <row r="4597" spans="2:9" x14ac:dyDescent="0.25">
      <c r="B4597" t="s">
        <v>5</v>
      </c>
      <c r="C4597" t="s">
        <v>27</v>
      </c>
      <c r="D4597" t="s">
        <v>26</v>
      </c>
      <c r="E4597" s="1">
        <v>44449</v>
      </c>
      <c r="F4597" s="4">
        <v>3353</v>
      </c>
      <c r="G4597">
        <v>168</v>
      </c>
      <c r="H4597" s="3">
        <f>_xlfn.XLOOKUP(sales[[#This Row],[Product]],products[Product],products[Cost per box])*sales[[#This Row],[Boxes]]</f>
        <v>1080.24</v>
      </c>
      <c r="I4597" s="4">
        <f>sales[[#This Row],[Revenue]]-sales[[#This Row],[Cost]]</f>
        <v>2272.7600000000002</v>
      </c>
    </row>
    <row r="4598" spans="2:9" x14ac:dyDescent="0.25">
      <c r="B4598" t="s">
        <v>41</v>
      </c>
      <c r="C4598" t="s">
        <v>9</v>
      </c>
      <c r="D4598" t="s">
        <v>19</v>
      </c>
      <c r="E4598" s="1">
        <v>44449</v>
      </c>
      <c r="F4598" s="4">
        <v>3780</v>
      </c>
      <c r="G4598">
        <v>199</v>
      </c>
      <c r="H4598" s="3">
        <f>_xlfn.XLOOKUP(sales[[#This Row],[Product]],products[Product],products[Cost per box])*sales[[#This Row],[Boxes]]</f>
        <v>2035.77</v>
      </c>
      <c r="I4598" s="4">
        <f>sales[[#This Row],[Revenue]]-sales[[#This Row],[Cost]]</f>
        <v>1744.23</v>
      </c>
    </row>
    <row r="4599" spans="2:9" x14ac:dyDescent="0.25">
      <c r="B4599" t="s">
        <v>15</v>
      </c>
      <c r="C4599" t="s">
        <v>21</v>
      </c>
      <c r="D4599" t="s">
        <v>36</v>
      </c>
      <c r="E4599" s="1">
        <v>44449</v>
      </c>
      <c r="F4599" s="4">
        <v>9170</v>
      </c>
      <c r="G4599">
        <v>655</v>
      </c>
      <c r="H4599" s="3">
        <f>_xlfn.XLOOKUP(sales[[#This Row],[Product]],products[Product],products[Cost per box])*sales[[#This Row],[Boxes]]</f>
        <v>3301.2</v>
      </c>
      <c r="I4599" s="4">
        <f>sales[[#This Row],[Revenue]]-sales[[#This Row],[Cost]]</f>
        <v>5868.8</v>
      </c>
    </row>
    <row r="4600" spans="2:9" x14ac:dyDescent="0.25">
      <c r="B4600" t="s">
        <v>23</v>
      </c>
      <c r="C4600" t="s">
        <v>6</v>
      </c>
      <c r="D4600" t="s">
        <v>47</v>
      </c>
      <c r="E4600" s="1">
        <v>44449</v>
      </c>
      <c r="F4600" s="4">
        <v>6482</v>
      </c>
      <c r="G4600">
        <v>361</v>
      </c>
      <c r="H4600" s="3">
        <f>_xlfn.XLOOKUP(sales[[#This Row],[Product]],products[Product],products[Cost per box])*sales[[#This Row],[Boxes]]</f>
        <v>1898.86</v>
      </c>
      <c r="I4600" s="4">
        <f>sales[[#This Row],[Revenue]]-sales[[#This Row],[Cost]]</f>
        <v>4583.1400000000003</v>
      </c>
    </row>
    <row r="4601" spans="2:9" x14ac:dyDescent="0.25">
      <c r="B4601" t="s">
        <v>40</v>
      </c>
      <c r="C4601" t="s">
        <v>27</v>
      </c>
      <c r="D4601" t="s">
        <v>36</v>
      </c>
      <c r="E4601" s="1">
        <v>44449</v>
      </c>
      <c r="F4601" s="4">
        <v>13146</v>
      </c>
      <c r="G4601">
        <v>910</v>
      </c>
      <c r="H4601" s="3">
        <f>_xlfn.XLOOKUP(sales[[#This Row],[Product]],products[Product],products[Cost per box])*sales[[#This Row],[Boxes]]</f>
        <v>4586.3999999999996</v>
      </c>
      <c r="I4601" s="4">
        <f>sales[[#This Row],[Revenue]]-sales[[#This Row],[Cost]]</f>
        <v>8559.6</v>
      </c>
    </row>
    <row r="4602" spans="2:9" x14ac:dyDescent="0.25">
      <c r="B4602" t="s">
        <v>37</v>
      </c>
      <c r="C4602" t="s">
        <v>21</v>
      </c>
      <c r="D4602" t="s">
        <v>7</v>
      </c>
      <c r="E4602" s="1">
        <v>44452</v>
      </c>
      <c r="F4602" s="4">
        <v>2142</v>
      </c>
      <c r="G4602">
        <v>90</v>
      </c>
      <c r="H4602" s="3">
        <f>_xlfn.XLOOKUP(sales[[#This Row],[Product]],products[Product],products[Cost per box])*sales[[#This Row],[Boxes]]</f>
        <v>463.50000000000006</v>
      </c>
      <c r="I4602" s="4">
        <f>sales[[#This Row],[Revenue]]-sales[[#This Row],[Cost]]</f>
        <v>1678.5</v>
      </c>
    </row>
    <row r="4603" spans="2:9" x14ac:dyDescent="0.25">
      <c r="B4603" t="s">
        <v>8</v>
      </c>
      <c r="C4603" t="s">
        <v>27</v>
      </c>
      <c r="D4603" t="s">
        <v>28</v>
      </c>
      <c r="E4603" s="1">
        <v>44452</v>
      </c>
      <c r="F4603" s="4">
        <v>1638</v>
      </c>
      <c r="G4603">
        <v>182</v>
      </c>
      <c r="H4603" s="3">
        <f>_xlfn.XLOOKUP(sales[[#This Row],[Product]],products[Product],products[Cost per box])*sales[[#This Row],[Boxes]]</f>
        <v>502.31999999999994</v>
      </c>
      <c r="I4603" s="4">
        <f>sales[[#This Row],[Revenue]]-sales[[#This Row],[Cost]]</f>
        <v>1135.68</v>
      </c>
    </row>
    <row r="4604" spans="2:9" x14ac:dyDescent="0.25">
      <c r="B4604" t="s">
        <v>46</v>
      </c>
      <c r="C4604" t="s">
        <v>9</v>
      </c>
      <c r="D4604" t="s">
        <v>19</v>
      </c>
      <c r="E4604" s="1">
        <v>44452</v>
      </c>
      <c r="F4604" s="4">
        <v>1911</v>
      </c>
      <c r="G4604">
        <v>107</v>
      </c>
      <c r="H4604" s="3">
        <f>_xlfn.XLOOKUP(sales[[#This Row],[Product]],products[Product],products[Cost per box])*sales[[#This Row],[Boxes]]</f>
        <v>1094.6100000000001</v>
      </c>
      <c r="I4604" s="4">
        <f>sales[[#This Row],[Revenue]]-sales[[#This Row],[Cost]]</f>
        <v>816.38999999999987</v>
      </c>
    </row>
    <row r="4605" spans="2:9" x14ac:dyDescent="0.25">
      <c r="B4605" t="s">
        <v>23</v>
      </c>
      <c r="C4605" t="s">
        <v>11</v>
      </c>
      <c r="D4605" t="s">
        <v>44</v>
      </c>
      <c r="E4605" s="1">
        <v>44452</v>
      </c>
      <c r="F4605" s="4">
        <v>1085</v>
      </c>
      <c r="G4605">
        <v>46</v>
      </c>
      <c r="H4605" s="3">
        <f>_xlfn.XLOOKUP(sales[[#This Row],[Product]],products[Product],products[Cost per box])*sales[[#This Row],[Boxes]]</f>
        <v>440.22</v>
      </c>
      <c r="I4605" s="4">
        <f>sales[[#This Row],[Revenue]]-sales[[#This Row],[Cost]]</f>
        <v>644.78</v>
      </c>
    </row>
    <row r="4606" spans="2:9" x14ac:dyDescent="0.25">
      <c r="B4606" t="s">
        <v>49</v>
      </c>
      <c r="C4606" t="s">
        <v>6</v>
      </c>
      <c r="D4606" t="s">
        <v>31</v>
      </c>
      <c r="E4606" s="1">
        <v>44452</v>
      </c>
      <c r="F4606" s="4">
        <v>5271</v>
      </c>
      <c r="G4606">
        <v>770</v>
      </c>
      <c r="H4606" s="3">
        <f>_xlfn.XLOOKUP(sales[[#This Row],[Product]],products[Product],products[Cost per box])*sales[[#This Row],[Boxes]]</f>
        <v>4404.3999999999996</v>
      </c>
      <c r="I4606" s="4">
        <f>sales[[#This Row],[Revenue]]-sales[[#This Row],[Cost]]</f>
        <v>866.60000000000036</v>
      </c>
    </row>
    <row r="4607" spans="2:9" x14ac:dyDescent="0.25">
      <c r="B4607" t="s">
        <v>29</v>
      </c>
      <c r="C4607" t="s">
        <v>11</v>
      </c>
      <c r="D4607" t="s">
        <v>31</v>
      </c>
      <c r="E4607" s="1">
        <v>44452</v>
      </c>
      <c r="F4607" s="4">
        <v>2828</v>
      </c>
      <c r="G4607">
        <v>283</v>
      </c>
      <c r="H4607" s="3">
        <f>_xlfn.XLOOKUP(sales[[#This Row],[Product]],products[Product],products[Cost per box])*sales[[#This Row],[Boxes]]</f>
        <v>1618.76</v>
      </c>
      <c r="I4607" s="4">
        <f>sales[[#This Row],[Revenue]]-sales[[#This Row],[Cost]]</f>
        <v>1209.24</v>
      </c>
    </row>
    <row r="4608" spans="2:9" x14ac:dyDescent="0.25">
      <c r="B4608" t="s">
        <v>23</v>
      </c>
      <c r="C4608" t="s">
        <v>16</v>
      </c>
      <c r="D4608" t="s">
        <v>45</v>
      </c>
      <c r="E4608" s="1">
        <v>44452</v>
      </c>
      <c r="F4608" s="4">
        <v>12068</v>
      </c>
      <c r="G4608">
        <v>770</v>
      </c>
      <c r="H4608" s="3">
        <f>_xlfn.XLOOKUP(sales[[#This Row],[Product]],products[Product],products[Cost per box])*sales[[#This Row],[Boxes]]</f>
        <v>5952.1</v>
      </c>
      <c r="I4608" s="4">
        <f>sales[[#This Row],[Revenue]]-sales[[#This Row],[Cost]]</f>
        <v>6115.9</v>
      </c>
    </row>
    <row r="4609" spans="2:9" x14ac:dyDescent="0.25">
      <c r="B4609" t="s">
        <v>13</v>
      </c>
      <c r="C4609" t="s">
        <v>9</v>
      </c>
      <c r="D4609" t="s">
        <v>48</v>
      </c>
      <c r="E4609" s="1">
        <v>44452</v>
      </c>
      <c r="F4609" s="4">
        <v>4774</v>
      </c>
      <c r="G4609">
        <v>208</v>
      </c>
      <c r="H4609" s="3">
        <f>_xlfn.XLOOKUP(sales[[#This Row],[Product]],products[Product],products[Cost per box])*sales[[#This Row],[Boxes]]</f>
        <v>1555.8400000000001</v>
      </c>
      <c r="I4609" s="4">
        <f>sales[[#This Row],[Revenue]]-sales[[#This Row],[Cost]]</f>
        <v>3218.16</v>
      </c>
    </row>
    <row r="4610" spans="2:9" x14ac:dyDescent="0.25">
      <c r="B4610" t="s">
        <v>15</v>
      </c>
      <c r="C4610" t="s">
        <v>16</v>
      </c>
      <c r="D4610" t="s">
        <v>19</v>
      </c>
      <c r="E4610" s="1">
        <v>44452</v>
      </c>
      <c r="F4610" s="4">
        <v>1148</v>
      </c>
      <c r="G4610">
        <v>64</v>
      </c>
      <c r="H4610" s="3">
        <f>_xlfn.XLOOKUP(sales[[#This Row],[Product]],products[Product],products[Cost per box])*sales[[#This Row],[Boxes]]</f>
        <v>654.72</v>
      </c>
      <c r="I4610" s="4">
        <f>sales[[#This Row],[Revenue]]-sales[[#This Row],[Cost]]</f>
        <v>493.28</v>
      </c>
    </row>
    <row r="4611" spans="2:9" x14ac:dyDescent="0.25">
      <c r="B4611" t="s">
        <v>41</v>
      </c>
      <c r="C4611" t="s">
        <v>16</v>
      </c>
      <c r="D4611" t="s">
        <v>14</v>
      </c>
      <c r="E4611" s="1">
        <v>44452</v>
      </c>
      <c r="F4611" s="4">
        <v>651</v>
      </c>
      <c r="G4611">
        <v>55</v>
      </c>
      <c r="H4611" s="3">
        <f>_xlfn.XLOOKUP(sales[[#This Row],[Product]],products[Product],products[Cost per box])*sales[[#This Row],[Boxes]]</f>
        <v>347.04999999999995</v>
      </c>
      <c r="I4611" s="4">
        <f>sales[[#This Row],[Revenue]]-sales[[#This Row],[Cost]]</f>
        <v>303.95000000000005</v>
      </c>
    </row>
    <row r="4612" spans="2:9" x14ac:dyDescent="0.25">
      <c r="B4612" t="s">
        <v>34</v>
      </c>
      <c r="C4612" t="s">
        <v>27</v>
      </c>
      <c r="D4612" t="s">
        <v>17</v>
      </c>
      <c r="E4612" s="1">
        <v>44452</v>
      </c>
      <c r="F4612" s="4">
        <v>5019</v>
      </c>
      <c r="G4612">
        <v>296</v>
      </c>
      <c r="H4612" s="3">
        <f>_xlfn.XLOOKUP(sales[[#This Row],[Product]],products[Product],products[Cost per box])*sales[[#This Row],[Boxes]]</f>
        <v>2012.8</v>
      </c>
      <c r="I4612" s="4">
        <f>sales[[#This Row],[Revenue]]-sales[[#This Row],[Cost]]</f>
        <v>3006.2</v>
      </c>
    </row>
    <row r="4613" spans="2:9" x14ac:dyDescent="0.25">
      <c r="B4613" t="s">
        <v>29</v>
      </c>
      <c r="C4613" t="s">
        <v>27</v>
      </c>
      <c r="D4613" t="s">
        <v>38</v>
      </c>
      <c r="E4613" s="1">
        <v>44452</v>
      </c>
      <c r="F4613" s="4">
        <v>8442</v>
      </c>
      <c r="G4613">
        <v>352</v>
      </c>
      <c r="H4613" s="3">
        <f>_xlfn.XLOOKUP(sales[[#This Row],[Product]],products[Product],products[Cost per box])*sales[[#This Row],[Boxes]]</f>
        <v>3498.8799999999997</v>
      </c>
      <c r="I4613" s="4">
        <f>sales[[#This Row],[Revenue]]-sales[[#This Row],[Cost]]</f>
        <v>4943.1200000000008</v>
      </c>
    </row>
    <row r="4614" spans="2:9" x14ac:dyDescent="0.25">
      <c r="B4614" t="s">
        <v>23</v>
      </c>
      <c r="C4614" t="s">
        <v>11</v>
      </c>
      <c r="D4614" t="s">
        <v>36</v>
      </c>
      <c r="E4614" s="1">
        <v>44452</v>
      </c>
      <c r="F4614" s="4">
        <v>2835</v>
      </c>
      <c r="G4614">
        <v>189</v>
      </c>
      <c r="H4614" s="3">
        <f>_xlfn.XLOOKUP(sales[[#This Row],[Product]],products[Product],products[Cost per box])*sales[[#This Row],[Boxes]]</f>
        <v>952.56000000000006</v>
      </c>
      <c r="I4614" s="4">
        <f>sales[[#This Row],[Revenue]]-sales[[#This Row],[Cost]]</f>
        <v>1882.44</v>
      </c>
    </row>
    <row r="4615" spans="2:9" x14ac:dyDescent="0.25">
      <c r="B4615" t="s">
        <v>13</v>
      </c>
      <c r="C4615" t="s">
        <v>27</v>
      </c>
      <c r="D4615" t="s">
        <v>19</v>
      </c>
      <c r="E4615" s="1">
        <v>44452</v>
      </c>
      <c r="F4615" s="4">
        <v>1771</v>
      </c>
      <c r="G4615">
        <v>89</v>
      </c>
      <c r="H4615" s="3">
        <f>_xlfn.XLOOKUP(sales[[#This Row],[Product]],products[Product],products[Cost per box])*sales[[#This Row],[Boxes]]</f>
        <v>910.47</v>
      </c>
      <c r="I4615" s="4">
        <f>sales[[#This Row],[Revenue]]-sales[[#This Row],[Cost]]</f>
        <v>860.53</v>
      </c>
    </row>
    <row r="4616" spans="2:9" x14ac:dyDescent="0.25">
      <c r="B4616" t="s">
        <v>49</v>
      </c>
      <c r="C4616" t="s">
        <v>6</v>
      </c>
      <c r="D4616" t="s">
        <v>47</v>
      </c>
      <c r="E4616" s="1">
        <v>44452</v>
      </c>
      <c r="F4616" s="4">
        <v>2569</v>
      </c>
      <c r="G4616">
        <v>136</v>
      </c>
      <c r="H4616" s="3">
        <f>_xlfn.XLOOKUP(sales[[#This Row],[Product]],products[Product],products[Cost per box])*sales[[#This Row],[Boxes]]</f>
        <v>715.36</v>
      </c>
      <c r="I4616" s="4">
        <f>sales[[#This Row],[Revenue]]-sales[[#This Row],[Cost]]</f>
        <v>1853.6399999999999</v>
      </c>
    </row>
    <row r="4617" spans="2:9" x14ac:dyDescent="0.25">
      <c r="B4617" t="s">
        <v>40</v>
      </c>
      <c r="C4617" t="s">
        <v>6</v>
      </c>
      <c r="D4617" t="s">
        <v>52</v>
      </c>
      <c r="E4617" s="1">
        <v>44452</v>
      </c>
      <c r="F4617" s="4">
        <v>2814</v>
      </c>
      <c r="G4617">
        <v>128</v>
      </c>
      <c r="H4617" s="3">
        <f>_xlfn.XLOOKUP(sales[[#This Row],[Product]],products[Product],products[Cost per box])*sales[[#This Row],[Boxes]]</f>
        <v>424.96</v>
      </c>
      <c r="I4617" s="4">
        <f>sales[[#This Row],[Revenue]]-sales[[#This Row],[Cost]]</f>
        <v>2389.04</v>
      </c>
    </row>
    <row r="4618" spans="2:9" x14ac:dyDescent="0.25">
      <c r="B4618" t="s">
        <v>13</v>
      </c>
      <c r="C4618" t="s">
        <v>9</v>
      </c>
      <c r="D4618" t="s">
        <v>19</v>
      </c>
      <c r="E4618" s="1">
        <v>44452</v>
      </c>
      <c r="F4618" s="4">
        <v>1701</v>
      </c>
      <c r="G4618">
        <v>90</v>
      </c>
      <c r="H4618" s="3">
        <f>_xlfn.XLOOKUP(sales[[#This Row],[Product]],products[Product],products[Cost per box])*sales[[#This Row],[Boxes]]</f>
        <v>920.7</v>
      </c>
      <c r="I4618" s="4">
        <f>sales[[#This Row],[Revenue]]-sales[[#This Row],[Cost]]</f>
        <v>780.3</v>
      </c>
    </row>
    <row r="4619" spans="2:9" x14ac:dyDescent="0.25">
      <c r="B4619" t="s">
        <v>33</v>
      </c>
      <c r="C4619" t="s">
        <v>16</v>
      </c>
      <c r="D4619" t="s">
        <v>42</v>
      </c>
      <c r="E4619" s="1">
        <v>44452</v>
      </c>
      <c r="F4619" s="4">
        <v>7266</v>
      </c>
      <c r="G4619">
        <v>519</v>
      </c>
      <c r="H4619" s="3">
        <f>_xlfn.XLOOKUP(sales[[#This Row],[Product]],products[Product],products[Cost per box])*sales[[#This Row],[Boxes]]</f>
        <v>2460.06</v>
      </c>
      <c r="I4619" s="4">
        <f>sales[[#This Row],[Revenue]]-sales[[#This Row],[Cost]]</f>
        <v>4805.9400000000005</v>
      </c>
    </row>
    <row r="4620" spans="2:9" x14ac:dyDescent="0.25">
      <c r="B4620" t="s">
        <v>25</v>
      </c>
      <c r="C4620" t="s">
        <v>11</v>
      </c>
      <c r="D4620" t="s">
        <v>28</v>
      </c>
      <c r="E4620" s="1">
        <v>44453</v>
      </c>
      <c r="F4620" s="4">
        <v>2520</v>
      </c>
      <c r="G4620">
        <v>420</v>
      </c>
      <c r="H4620" s="3">
        <f>_xlfn.XLOOKUP(sales[[#This Row],[Product]],products[Product],products[Cost per box])*sales[[#This Row],[Boxes]]</f>
        <v>1159.1999999999998</v>
      </c>
      <c r="I4620" s="4">
        <f>sales[[#This Row],[Revenue]]-sales[[#This Row],[Cost]]</f>
        <v>1360.8000000000002</v>
      </c>
    </row>
    <row r="4621" spans="2:9" x14ac:dyDescent="0.25">
      <c r="B4621" t="s">
        <v>10</v>
      </c>
      <c r="C4621" t="s">
        <v>21</v>
      </c>
      <c r="D4621" t="s">
        <v>14</v>
      </c>
      <c r="E4621" s="1">
        <v>44453</v>
      </c>
      <c r="F4621" s="4">
        <v>1911</v>
      </c>
      <c r="G4621">
        <v>174</v>
      </c>
      <c r="H4621" s="3">
        <f>_xlfn.XLOOKUP(sales[[#This Row],[Product]],products[Product],products[Cost per box])*sales[[#This Row],[Boxes]]</f>
        <v>1097.9399999999998</v>
      </c>
      <c r="I4621" s="4">
        <f>sales[[#This Row],[Revenue]]-sales[[#This Row],[Cost]]</f>
        <v>813.06000000000017</v>
      </c>
    </row>
    <row r="4622" spans="2:9" x14ac:dyDescent="0.25">
      <c r="B4622" t="s">
        <v>33</v>
      </c>
      <c r="C4622" t="s">
        <v>27</v>
      </c>
      <c r="D4622" t="s">
        <v>48</v>
      </c>
      <c r="E4622" s="1">
        <v>44453</v>
      </c>
      <c r="F4622" s="4">
        <v>10304</v>
      </c>
      <c r="G4622">
        <v>469</v>
      </c>
      <c r="H4622" s="3">
        <f>_xlfn.XLOOKUP(sales[[#This Row],[Product]],products[Product],products[Cost per box])*sales[[#This Row],[Boxes]]</f>
        <v>3508.1200000000003</v>
      </c>
      <c r="I4622" s="4">
        <f>sales[[#This Row],[Revenue]]-sales[[#This Row],[Cost]]</f>
        <v>6795.8799999999992</v>
      </c>
    </row>
    <row r="4623" spans="2:9" x14ac:dyDescent="0.25">
      <c r="B4623" t="s">
        <v>8</v>
      </c>
      <c r="C4623" t="s">
        <v>11</v>
      </c>
      <c r="D4623" t="s">
        <v>38</v>
      </c>
      <c r="E4623" s="1">
        <v>44453</v>
      </c>
      <c r="F4623" s="4">
        <v>8533</v>
      </c>
      <c r="G4623">
        <v>317</v>
      </c>
      <c r="H4623" s="3">
        <f>_xlfn.XLOOKUP(sales[[#This Row],[Product]],products[Product],products[Cost per box])*sales[[#This Row],[Boxes]]</f>
        <v>3150.98</v>
      </c>
      <c r="I4623" s="4">
        <f>sales[[#This Row],[Revenue]]-sales[[#This Row],[Cost]]</f>
        <v>5382.02</v>
      </c>
    </row>
    <row r="4624" spans="2:9" x14ac:dyDescent="0.25">
      <c r="B4624" t="s">
        <v>8</v>
      </c>
      <c r="C4624" t="s">
        <v>21</v>
      </c>
      <c r="D4624" t="s">
        <v>35</v>
      </c>
      <c r="E4624" s="1">
        <v>44453</v>
      </c>
      <c r="F4624" s="4">
        <v>3864</v>
      </c>
      <c r="G4624">
        <v>276</v>
      </c>
      <c r="H4624" s="3">
        <f>_xlfn.XLOOKUP(sales[[#This Row],[Product]],products[Product],products[Cost per box])*sales[[#This Row],[Boxes]]</f>
        <v>731.4</v>
      </c>
      <c r="I4624" s="4">
        <f>sales[[#This Row],[Revenue]]-sales[[#This Row],[Cost]]</f>
        <v>3132.6</v>
      </c>
    </row>
    <row r="4625" spans="2:9" x14ac:dyDescent="0.25">
      <c r="B4625" t="s">
        <v>25</v>
      </c>
      <c r="C4625" t="s">
        <v>6</v>
      </c>
      <c r="D4625" t="s">
        <v>38</v>
      </c>
      <c r="E4625" s="1">
        <v>44453</v>
      </c>
      <c r="F4625" s="4">
        <v>8470</v>
      </c>
      <c r="G4625">
        <v>314</v>
      </c>
      <c r="H4625" s="3">
        <f>_xlfn.XLOOKUP(sales[[#This Row],[Product]],products[Product],products[Cost per box])*sales[[#This Row],[Boxes]]</f>
        <v>3121.16</v>
      </c>
      <c r="I4625" s="4">
        <f>sales[[#This Row],[Revenue]]-sales[[#This Row],[Cost]]</f>
        <v>5348.84</v>
      </c>
    </row>
    <row r="4626" spans="2:9" x14ac:dyDescent="0.25">
      <c r="B4626" t="s">
        <v>33</v>
      </c>
      <c r="C4626" t="s">
        <v>27</v>
      </c>
      <c r="D4626" t="s">
        <v>50</v>
      </c>
      <c r="E4626" s="1">
        <v>44453</v>
      </c>
      <c r="F4626" s="4">
        <v>12110</v>
      </c>
      <c r="G4626">
        <v>1540</v>
      </c>
      <c r="H4626" s="3">
        <f>_xlfn.XLOOKUP(sales[[#This Row],[Product]],products[Product],products[Cost per box])*sales[[#This Row],[Boxes]]</f>
        <v>19111.400000000001</v>
      </c>
      <c r="I4626" s="4">
        <f>sales[[#This Row],[Revenue]]-sales[[#This Row],[Cost]]</f>
        <v>-7001.4000000000015</v>
      </c>
    </row>
    <row r="4627" spans="2:9" x14ac:dyDescent="0.25">
      <c r="B4627" t="s">
        <v>41</v>
      </c>
      <c r="C4627" t="s">
        <v>9</v>
      </c>
      <c r="D4627" t="s">
        <v>12</v>
      </c>
      <c r="E4627" s="1">
        <v>44453</v>
      </c>
      <c r="F4627" s="4">
        <v>4067</v>
      </c>
      <c r="G4627">
        <v>163</v>
      </c>
      <c r="H4627" s="3">
        <f>_xlfn.XLOOKUP(sales[[#This Row],[Product]],products[Product],products[Cost per box])*sales[[#This Row],[Boxes]]</f>
        <v>1374.09</v>
      </c>
      <c r="I4627" s="4">
        <f>sales[[#This Row],[Revenue]]-sales[[#This Row],[Cost]]</f>
        <v>2692.91</v>
      </c>
    </row>
    <row r="4628" spans="2:9" x14ac:dyDescent="0.25">
      <c r="B4628" t="s">
        <v>10</v>
      </c>
      <c r="C4628" t="s">
        <v>6</v>
      </c>
      <c r="D4628" t="s">
        <v>45</v>
      </c>
      <c r="E4628" s="1">
        <v>44453</v>
      </c>
      <c r="F4628" s="4">
        <v>504</v>
      </c>
      <c r="G4628">
        <v>28</v>
      </c>
      <c r="H4628" s="3">
        <f>_xlfn.XLOOKUP(sales[[#This Row],[Product]],products[Product],products[Cost per box])*sales[[#This Row],[Boxes]]</f>
        <v>216.44</v>
      </c>
      <c r="I4628" s="4">
        <f>sales[[#This Row],[Revenue]]-sales[[#This Row],[Cost]]</f>
        <v>287.56</v>
      </c>
    </row>
    <row r="4629" spans="2:9" x14ac:dyDescent="0.25">
      <c r="B4629" t="s">
        <v>10</v>
      </c>
      <c r="C4629" t="s">
        <v>11</v>
      </c>
      <c r="D4629" t="s">
        <v>38</v>
      </c>
      <c r="E4629" s="1">
        <v>44453</v>
      </c>
      <c r="F4629" s="4">
        <v>840</v>
      </c>
      <c r="G4629">
        <v>34</v>
      </c>
      <c r="H4629" s="3">
        <f>_xlfn.XLOOKUP(sales[[#This Row],[Product]],products[Product],products[Cost per box])*sales[[#This Row],[Boxes]]</f>
        <v>337.96</v>
      </c>
      <c r="I4629" s="4">
        <f>sales[[#This Row],[Revenue]]-sales[[#This Row],[Cost]]</f>
        <v>502.04</v>
      </c>
    </row>
    <row r="4630" spans="2:9" x14ac:dyDescent="0.25">
      <c r="B4630" t="s">
        <v>41</v>
      </c>
      <c r="C4630" t="s">
        <v>9</v>
      </c>
      <c r="D4630" t="s">
        <v>14</v>
      </c>
      <c r="E4630" s="1">
        <v>44453</v>
      </c>
      <c r="F4630" s="4">
        <v>2905</v>
      </c>
      <c r="G4630">
        <v>243</v>
      </c>
      <c r="H4630" s="3">
        <f>_xlfn.XLOOKUP(sales[[#This Row],[Product]],products[Product],products[Cost per box])*sales[[#This Row],[Boxes]]</f>
        <v>1533.33</v>
      </c>
      <c r="I4630" s="4">
        <f>sales[[#This Row],[Revenue]]-sales[[#This Row],[Cost]]</f>
        <v>1371.67</v>
      </c>
    </row>
    <row r="4631" spans="2:9" x14ac:dyDescent="0.25">
      <c r="B4631" t="s">
        <v>51</v>
      </c>
      <c r="C4631" t="s">
        <v>6</v>
      </c>
      <c r="D4631" t="s">
        <v>45</v>
      </c>
      <c r="E4631" s="1">
        <v>44453</v>
      </c>
      <c r="F4631" s="4">
        <v>4851</v>
      </c>
      <c r="G4631">
        <v>304</v>
      </c>
      <c r="H4631" s="3">
        <f>_xlfn.XLOOKUP(sales[[#This Row],[Product]],products[Product],products[Cost per box])*sales[[#This Row],[Boxes]]</f>
        <v>2349.92</v>
      </c>
      <c r="I4631" s="4">
        <f>sales[[#This Row],[Revenue]]-sales[[#This Row],[Cost]]</f>
        <v>2501.08</v>
      </c>
    </row>
    <row r="4632" spans="2:9" x14ac:dyDescent="0.25">
      <c r="B4632" t="s">
        <v>33</v>
      </c>
      <c r="C4632" t="s">
        <v>9</v>
      </c>
      <c r="D4632" t="s">
        <v>7</v>
      </c>
      <c r="E4632" s="1">
        <v>44453</v>
      </c>
      <c r="F4632" s="4">
        <v>812</v>
      </c>
      <c r="G4632">
        <v>33</v>
      </c>
      <c r="H4632" s="3">
        <f>_xlfn.XLOOKUP(sales[[#This Row],[Product]],products[Product],products[Cost per box])*sales[[#This Row],[Boxes]]</f>
        <v>169.95000000000002</v>
      </c>
      <c r="I4632" s="4">
        <f>sales[[#This Row],[Revenue]]-sales[[#This Row],[Cost]]</f>
        <v>642.04999999999995</v>
      </c>
    </row>
    <row r="4633" spans="2:9" x14ac:dyDescent="0.25">
      <c r="B4633" t="s">
        <v>51</v>
      </c>
      <c r="C4633" t="s">
        <v>6</v>
      </c>
      <c r="D4633" t="s">
        <v>26</v>
      </c>
      <c r="E4633" s="1">
        <v>44453</v>
      </c>
      <c r="F4633" s="4">
        <v>973</v>
      </c>
      <c r="G4633">
        <v>55</v>
      </c>
      <c r="H4633" s="3">
        <f>_xlfn.XLOOKUP(sales[[#This Row],[Product]],products[Product],products[Cost per box])*sales[[#This Row],[Boxes]]</f>
        <v>353.65</v>
      </c>
      <c r="I4633" s="4">
        <f>sales[[#This Row],[Revenue]]-sales[[#This Row],[Cost]]</f>
        <v>619.35</v>
      </c>
    </row>
    <row r="4634" spans="2:9" x14ac:dyDescent="0.25">
      <c r="B4634" t="s">
        <v>10</v>
      </c>
      <c r="C4634" t="s">
        <v>21</v>
      </c>
      <c r="D4634" t="s">
        <v>28</v>
      </c>
      <c r="E4634" s="1">
        <v>44453</v>
      </c>
      <c r="F4634" s="4">
        <v>1841</v>
      </c>
      <c r="G4634">
        <v>231</v>
      </c>
      <c r="H4634" s="3">
        <f>_xlfn.XLOOKUP(sales[[#This Row],[Product]],products[Product],products[Cost per box])*sales[[#This Row],[Boxes]]</f>
        <v>637.55999999999995</v>
      </c>
      <c r="I4634" s="4">
        <f>sales[[#This Row],[Revenue]]-sales[[#This Row],[Cost]]</f>
        <v>1203.44</v>
      </c>
    </row>
    <row r="4635" spans="2:9" x14ac:dyDescent="0.25">
      <c r="B4635" t="s">
        <v>20</v>
      </c>
      <c r="C4635" t="s">
        <v>6</v>
      </c>
      <c r="D4635" t="s">
        <v>50</v>
      </c>
      <c r="E4635" s="1">
        <v>44453</v>
      </c>
      <c r="F4635" s="4">
        <v>1659</v>
      </c>
      <c r="G4635">
        <v>237</v>
      </c>
      <c r="H4635" s="3">
        <f>_xlfn.XLOOKUP(sales[[#This Row],[Product]],products[Product],products[Cost per box])*sales[[#This Row],[Boxes]]</f>
        <v>2941.17</v>
      </c>
      <c r="I4635" s="4">
        <f>sales[[#This Row],[Revenue]]-sales[[#This Row],[Cost]]</f>
        <v>-1282.17</v>
      </c>
    </row>
    <row r="4636" spans="2:9" x14ac:dyDescent="0.25">
      <c r="B4636" t="s">
        <v>10</v>
      </c>
      <c r="C4636" t="s">
        <v>21</v>
      </c>
      <c r="D4636" t="s">
        <v>7</v>
      </c>
      <c r="E4636" s="1">
        <v>44453</v>
      </c>
      <c r="F4636" s="4">
        <v>3129</v>
      </c>
      <c r="G4636">
        <v>131</v>
      </c>
      <c r="H4636" s="3">
        <f>_xlfn.XLOOKUP(sales[[#This Row],[Product]],products[Product],products[Cost per box])*sales[[#This Row],[Boxes]]</f>
        <v>674.65000000000009</v>
      </c>
      <c r="I4636" s="4">
        <f>sales[[#This Row],[Revenue]]-sales[[#This Row],[Cost]]</f>
        <v>2454.35</v>
      </c>
    </row>
    <row r="4637" spans="2:9" x14ac:dyDescent="0.25">
      <c r="B4637" t="s">
        <v>49</v>
      </c>
      <c r="C4637" t="s">
        <v>9</v>
      </c>
      <c r="D4637" t="s">
        <v>31</v>
      </c>
      <c r="E4637" s="1">
        <v>44453</v>
      </c>
      <c r="F4637" s="4">
        <v>1421</v>
      </c>
      <c r="G4637">
        <v>158</v>
      </c>
      <c r="H4637" s="3">
        <f>_xlfn.XLOOKUP(sales[[#This Row],[Product]],products[Product],products[Cost per box])*sales[[#This Row],[Boxes]]</f>
        <v>903.76</v>
      </c>
      <c r="I4637" s="4">
        <f>sales[[#This Row],[Revenue]]-sales[[#This Row],[Cost]]</f>
        <v>517.24</v>
      </c>
    </row>
    <row r="4638" spans="2:9" x14ac:dyDescent="0.25">
      <c r="B4638" t="s">
        <v>8</v>
      </c>
      <c r="C4638" t="s">
        <v>9</v>
      </c>
      <c r="D4638" t="s">
        <v>28</v>
      </c>
      <c r="E4638" s="1">
        <v>44453</v>
      </c>
      <c r="F4638" s="4">
        <v>595</v>
      </c>
      <c r="G4638">
        <v>75</v>
      </c>
      <c r="H4638" s="3">
        <f>_xlfn.XLOOKUP(sales[[#This Row],[Product]],products[Product],products[Cost per box])*sales[[#This Row],[Boxes]]</f>
        <v>206.99999999999997</v>
      </c>
      <c r="I4638" s="4">
        <f>sales[[#This Row],[Revenue]]-sales[[#This Row],[Cost]]</f>
        <v>388</v>
      </c>
    </row>
    <row r="4639" spans="2:9" x14ac:dyDescent="0.25">
      <c r="B4639" t="s">
        <v>20</v>
      </c>
      <c r="C4639" t="s">
        <v>9</v>
      </c>
      <c r="D4639" t="s">
        <v>30</v>
      </c>
      <c r="E4639" s="1">
        <v>44453</v>
      </c>
      <c r="F4639" s="4">
        <v>7210</v>
      </c>
      <c r="G4639">
        <v>1050</v>
      </c>
      <c r="H4639" s="3">
        <f>_xlfn.XLOOKUP(sales[[#This Row],[Product]],products[Product],products[Cost per box])*sales[[#This Row],[Boxes]]</f>
        <v>3864</v>
      </c>
      <c r="I4639" s="4">
        <f>sales[[#This Row],[Revenue]]-sales[[#This Row],[Cost]]</f>
        <v>3346</v>
      </c>
    </row>
    <row r="4640" spans="2:9" x14ac:dyDescent="0.25">
      <c r="B4640" t="s">
        <v>49</v>
      </c>
      <c r="C4640" t="s">
        <v>11</v>
      </c>
      <c r="D4640" t="s">
        <v>44</v>
      </c>
      <c r="E4640" s="1">
        <v>44453</v>
      </c>
      <c r="F4640" s="4">
        <v>7798</v>
      </c>
      <c r="G4640">
        <v>312</v>
      </c>
      <c r="H4640" s="3">
        <f>_xlfn.XLOOKUP(sales[[#This Row],[Product]],products[Product],products[Cost per box])*sales[[#This Row],[Boxes]]</f>
        <v>2985.84</v>
      </c>
      <c r="I4640" s="4">
        <f>sales[[#This Row],[Revenue]]-sales[[#This Row],[Cost]]</f>
        <v>4812.16</v>
      </c>
    </row>
    <row r="4641" spans="2:9" x14ac:dyDescent="0.25">
      <c r="B4641" t="s">
        <v>49</v>
      </c>
      <c r="C4641" t="s">
        <v>16</v>
      </c>
      <c r="D4641" t="s">
        <v>28</v>
      </c>
      <c r="E4641" s="1">
        <v>44453</v>
      </c>
      <c r="F4641" s="4">
        <v>11004</v>
      </c>
      <c r="G4641">
        <v>1190</v>
      </c>
      <c r="H4641" s="3">
        <f>_xlfn.XLOOKUP(sales[[#This Row],[Product]],products[Product],products[Cost per box])*sales[[#This Row],[Boxes]]</f>
        <v>3284.3999999999996</v>
      </c>
      <c r="I4641" s="4">
        <f>sales[[#This Row],[Revenue]]-sales[[#This Row],[Cost]]</f>
        <v>7719.6</v>
      </c>
    </row>
    <row r="4642" spans="2:9" x14ac:dyDescent="0.25">
      <c r="B4642" t="s">
        <v>8</v>
      </c>
      <c r="C4642" t="s">
        <v>11</v>
      </c>
      <c r="D4642" t="s">
        <v>31</v>
      </c>
      <c r="E4642" s="1">
        <v>44453</v>
      </c>
      <c r="F4642" s="4">
        <v>6524</v>
      </c>
      <c r="G4642">
        <v>910</v>
      </c>
      <c r="H4642" s="3">
        <f>_xlfn.XLOOKUP(sales[[#This Row],[Product]],products[Product],products[Cost per box])*sales[[#This Row],[Boxes]]</f>
        <v>5205.2</v>
      </c>
      <c r="I4642" s="4">
        <f>sales[[#This Row],[Revenue]]-sales[[#This Row],[Cost]]</f>
        <v>1318.8000000000002</v>
      </c>
    </row>
    <row r="4643" spans="2:9" x14ac:dyDescent="0.25">
      <c r="B4643" t="s">
        <v>46</v>
      </c>
      <c r="C4643" t="s">
        <v>27</v>
      </c>
      <c r="D4643" t="s">
        <v>36</v>
      </c>
      <c r="E4643" s="1">
        <v>44453</v>
      </c>
      <c r="F4643" s="4">
        <v>6272</v>
      </c>
      <c r="G4643">
        <v>392</v>
      </c>
      <c r="H4643" s="3">
        <f>_xlfn.XLOOKUP(sales[[#This Row],[Product]],products[Product],products[Cost per box])*sales[[#This Row],[Boxes]]</f>
        <v>1975.68</v>
      </c>
      <c r="I4643" s="4">
        <f>sales[[#This Row],[Revenue]]-sales[[#This Row],[Cost]]</f>
        <v>4296.32</v>
      </c>
    </row>
    <row r="4644" spans="2:9" x14ac:dyDescent="0.25">
      <c r="B4644" t="s">
        <v>34</v>
      </c>
      <c r="C4644" t="s">
        <v>21</v>
      </c>
      <c r="D4644" t="s">
        <v>45</v>
      </c>
      <c r="E4644" s="1">
        <v>44453</v>
      </c>
      <c r="F4644" s="4">
        <v>3899</v>
      </c>
      <c r="G4644">
        <v>230</v>
      </c>
      <c r="H4644" s="3">
        <f>_xlfn.XLOOKUP(sales[[#This Row],[Product]],products[Product],products[Cost per box])*sales[[#This Row],[Boxes]]</f>
        <v>1777.9</v>
      </c>
      <c r="I4644" s="4">
        <f>sales[[#This Row],[Revenue]]-sales[[#This Row],[Cost]]</f>
        <v>2121.1</v>
      </c>
    </row>
    <row r="4645" spans="2:9" x14ac:dyDescent="0.25">
      <c r="B4645" t="s">
        <v>29</v>
      </c>
      <c r="C4645" t="s">
        <v>6</v>
      </c>
      <c r="D4645" t="s">
        <v>22</v>
      </c>
      <c r="E4645" s="1">
        <v>44453</v>
      </c>
      <c r="F4645" s="4">
        <v>2156</v>
      </c>
      <c r="G4645">
        <v>144</v>
      </c>
      <c r="H4645" s="3">
        <f>_xlfn.XLOOKUP(sales[[#This Row],[Product]],products[Product],products[Cost per box])*sales[[#This Row],[Boxes]]</f>
        <v>1183.68</v>
      </c>
      <c r="I4645" s="4">
        <f>sales[[#This Row],[Revenue]]-sales[[#This Row],[Cost]]</f>
        <v>972.31999999999994</v>
      </c>
    </row>
    <row r="4646" spans="2:9" x14ac:dyDescent="0.25">
      <c r="B4646" t="s">
        <v>39</v>
      </c>
      <c r="C4646" t="s">
        <v>9</v>
      </c>
      <c r="D4646" t="s">
        <v>36</v>
      </c>
      <c r="E4646" s="1">
        <v>44453</v>
      </c>
      <c r="F4646" s="4">
        <v>1645</v>
      </c>
      <c r="G4646">
        <v>127</v>
      </c>
      <c r="H4646" s="3">
        <f>_xlfn.XLOOKUP(sales[[#This Row],[Product]],products[Product],products[Cost per box])*sales[[#This Row],[Boxes]]</f>
        <v>640.08000000000004</v>
      </c>
      <c r="I4646" s="4">
        <f>sales[[#This Row],[Revenue]]-sales[[#This Row],[Cost]]</f>
        <v>1004.92</v>
      </c>
    </row>
    <row r="4647" spans="2:9" x14ac:dyDescent="0.25">
      <c r="B4647" t="s">
        <v>33</v>
      </c>
      <c r="C4647" t="s">
        <v>6</v>
      </c>
      <c r="D4647" t="s">
        <v>44</v>
      </c>
      <c r="E4647" s="1">
        <v>44454</v>
      </c>
      <c r="F4647" s="4">
        <v>7882</v>
      </c>
      <c r="G4647">
        <v>359</v>
      </c>
      <c r="H4647" s="3">
        <f>_xlfn.XLOOKUP(sales[[#This Row],[Product]],products[Product],products[Cost per box])*sales[[#This Row],[Boxes]]</f>
        <v>3435.63</v>
      </c>
      <c r="I4647" s="4">
        <f>sales[[#This Row],[Revenue]]-sales[[#This Row],[Cost]]</f>
        <v>4446.37</v>
      </c>
    </row>
    <row r="4648" spans="2:9" x14ac:dyDescent="0.25">
      <c r="B4648" t="s">
        <v>29</v>
      </c>
      <c r="C4648" t="s">
        <v>11</v>
      </c>
      <c r="D4648" t="s">
        <v>14</v>
      </c>
      <c r="E4648" s="1">
        <v>44454</v>
      </c>
      <c r="F4648" s="4">
        <v>784</v>
      </c>
      <c r="G4648">
        <v>72</v>
      </c>
      <c r="H4648" s="3">
        <f>_xlfn.XLOOKUP(sales[[#This Row],[Product]],products[Product],products[Cost per box])*sales[[#This Row],[Boxes]]</f>
        <v>454.32</v>
      </c>
      <c r="I4648" s="4">
        <f>sales[[#This Row],[Revenue]]-sales[[#This Row],[Cost]]</f>
        <v>329.68</v>
      </c>
    </row>
    <row r="4649" spans="2:9" x14ac:dyDescent="0.25">
      <c r="B4649" t="s">
        <v>41</v>
      </c>
      <c r="C4649" t="s">
        <v>21</v>
      </c>
      <c r="D4649" t="s">
        <v>26</v>
      </c>
      <c r="E4649" s="1">
        <v>44454</v>
      </c>
      <c r="F4649" s="4">
        <v>5411</v>
      </c>
      <c r="G4649">
        <v>301</v>
      </c>
      <c r="H4649" s="3">
        <f>_xlfn.XLOOKUP(sales[[#This Row],[Product]],products[Product],products[Cost per box])*sales[[#This Row],[Boxes]]</f>
        <v>1935.4299999999998</v>
      </c>
      <c r="I4649" s="4">
        <f>sales[[#This Row],[Revenue]]-sales[[#This Row],[Cost]]</f>
        <v>3475.57</v>
      </c>
    </row>
    <row r="4650" spans="2:9" x14ac:dyDescent="0.25">
      <c r="B4650" t="s">
        <v>40</v>
      </c>
      <c r="C4650" t="s">
        <v>6</v>
      </c>
      <c r="D4650" t="s">
        <v>7</v>
      </c>
      <c r="E4650" s="1">
        <v>44454</v>
      </c>
      <c r="F4650" s="4">
        <v>6013</v>
      </c>
      <c r="G4650">
        <v>251</v>
      </c>
      <c r="H4650" s="3">
        <f>_xlfn.XLOOKUP(sales[[#This Row],[Product]],products[Product],products[Cost per box])*sales[[#This Row],[Boxes]]</f>
        <v>1292.6500000000001</v>
      </c>
      <c r="I4650" s="4">
        <f>sales[[#This Row],[Revenue]]-sales[[#This Row],[Cost]]</f>
        <v>4720.3500000000004</v>
      </c>
    </row>
    <row r="4651" spans="2:9" x14ac:dyDescent="0.25">
      <c r="B4651" t="s">
        <v>51</v>
      </c>
      <c r="C4651" t="s">
        <v>9</v>
      </c>
      <c r="D4651" t="s">
        <v>17</v>
      </c>
      <c r="E4651" s="1">
        <v>44454</v>
      </c>
      <c r="F4651" s="4">
        <v>259</v>
      </c>
      <c r="G4651">
        <v>17</v>
      </c>
      <c r="H4651" s="3">
        <f>_xlfn.XLOOKUP(sales[[#This Row],[Product]],products[Product],products[Cost per box])*sales[[#This Row],[Boxes]]</f>
        <v>115.6</v>
      </c>
      <c r="I4651" s="4">
        <f>sales[[#This Row],[Revenue]]-sales[[#This Row],[Cost]]</f>
        <v>143.4</v>
      </c>
    </row>
    <row r="4652" spans="2:9" x14ac:dyDescent="0.25">
      <c r="B4652" t="s">
        <v>33</v>
      </c>
      <c r="C4652" t="s">
        <v>6</v>
      </c>
      <c r="D4652" t="s">
        <v>28</v>
      </c>
      <c r="E4652" s="1">
        <v>44454</v>
      </c>
      <c r="F4652" s="4">
        <v>4921</v>
      </c>
      <c r="G4652">
        <v>547</v>
      </c>
      <c r="H4652" s="3">
        <f>_xlfn.XLOOKUP(sales[[#This Row],[Product]],products[Product],products[Cost per box])*sales[[#This Row],[Boxes]]</f>
        <v>1509.7199999999998</v>
      </c>
      <c r="I4652" s="4">
        <f>sales[[#This Row],[Revenue]]-sales[[#This Row],[Cost]]</f>
        <v>3411.28</v>
      </c>
    </row>
    <row r="4653" spans="2:9" x14ac:dyDescent="0.25">
      <c r="B4653" t="s">
        <v>32</v>
      </c>
      <c r="C4653" t="s">
        <v>27</v>
      </c>
      <c r="D4653" t="s">
        <v>30</v>
      </c>
      <c r="E4653" s="1">
        <v>44454</v>
      </c>
      <c r="F4653" s="4">
        <v>4179</v>
      </c>
      <c r="G4653">
        <v>840</v>
      </c>
      <c r="H4653" s="3">
        <f>_xlfn.XLOOKUP(sales[[#This Row],[Product]],products[Product],products[Cost per box])*sales[[#This Row],[Boxes]]</f>
        <v>3091.2000000000003</v>
      </c>
      <c r="I4653" s="4">
        <f>sales[[#This Row],[Revenue]]-sales[[#This Row],[Cost]]</f>
        <v>1087.7999999999997</v>
      </c>
    </row>
    <row r="4654" spans="2:9" x14ac:dyDescent="0.25">
      <c r="B4654" t="s">
        <v>25</v>
      </c>
      <c r="C4654" t="s">
        <v>21</v>
      </c>
      <c r="D4654" t="s">
        <v>24</v>
      </c>
      <c r="E4654" s="1">
        <v>44454</v>
      </c>
      <c r="F4654" s="4">
        <v>5691</v>
      </c>
      <c r="G4654">
        <v>285</v>
      </c>
      <c r="H4654" s="3">
        <f>_xlfn.XLOOKUP(sales[[#This Row],[Product]],products[Product],products[Cost per box])*sales[[#This Row],[Boxes]]</f>
        <v>2995.35</v>
      </c>
      <c r="I4654" s="4">
        <f>sales[[#This Row],[Revenue]]-sales[[#This Row],[Cost]]</f>
        <v>2695.65</v>
      </c>
    </row>
    <row r="4655" spans="2:9" x14ac:dyDescent="0.25">
      <c r="B4655" t="s">
        <v>20</v>
      </c>
      <c r="C4655" t="s">
        <v>27</v>
      </c>
      <c r="D4655" t="s">
        <v>35</v>
      </c>
      <c r="E4655" s="1">
        <v>44454</v>
      </c>
      <c r="F4655" s="4">
        <v>3815</v>
      </c>
      <c r="G4655">
        <v>255</v>
      </c>
      <c r="H4655" s="3">
        <f>_xlfn.XLOOKUP(sales[[#This Row],[Product]],products[Product],products[Cost per box])*sales[[#This Row],[Boxes]]</f>
        <v>675.75</v>
      </c>
      <c r="I4655" s="4">
        <f>sales[[#This Row],[Revenue]]-sales[[#This Row],[Cost]]</f>
        <v>3139.25</v>
      </c>
    </row>
    <row r="4656" spans="2:9" x14ac:dyDescent="0.25">
      <c r="B4656" t="s">
        <v>8</v>
      </c>
      <c r="C4656" t="s">
        <v>6</v>
      </c>
      <c r="D4656" t="s">
        <v>22</v>
      </c>
      <c r="E4656" s="1">
        <v>44454</v>
      </c>
      <c r="F4656" s="4">
        <v>714</v>
      </c>
      <c r="G4656">
        <v>55</v>
      </c>
      <c r="H4656" s="3">
        <f>_xlfn.XLOOKUP(sales[[#This Row],[Product]],products[Product],products[Cost per box])*sales[[#This Row],[Boxes]]</f>
        <v>452.1</v>
      </c>
      <c r="I4656" s="4">
        <f>sales[[#This Row],[Revenue]]-sales[[#This Row],[Cost]]</f>
        <v>261.89999999999998</v>
      </c>
    </row>
    <row r="4657" spans="2:9" x14ac:dyDescent="0.25">
      <c r="B4657" t="s">
        <v>23</v>
      </c>
      <c r="C4657" t="s">
        <v>27</v>
      </c>
      <c r="D4657" t="s">
        <v>44</v>
      </c>
      <c r="E4657" s="1">
        <v>44454</v>
      </c>
      <c r="F4657" s="4">
        <v>3290</v>
      </c>
      <c r="G4657">
        <v>144</v>
      </c>
      <c r="H4657" s="3">
        <f>_xlfn.XLOOKUP(sales[[#This Row],[Product]],products[Product],products[Cost per box])*sales[[#This Row],[Boxes]]</f>
        <v>1378.08</v>
      </c>
      <c r="I4657" s="4">
        <f>sales[[#This Row],[Revenue]]-sales[[#This Row],[Cost]]</f>
        <v>1911.92</v>
      </c>
    </row>
    <row r="4658" spans="2:9" x14ac:dyDescent="0.25">
      <c r="B4658" t="s">
        <v>5</v>
      </c>
      <c r="C4658" t="s">
        <v>11</v>
      </c>
      <c r="D4658" t="s">
        <v>38</v>
      </c>
      <c r="E4658" s="1">
        <v>44454</v>
      </c>
      <c r="F4658" s="4">
        <v>1400</v>
      </c>
      <c r="G4658">
        <v>54</v>
      </c>
      <c r="H4658" s="3">
        <f>_xlfn.XLOOKUP(sales[[#This Row],[Product]],products[Product],products[Cost per box])*sales[[#This Row],[Boxes]]</f>
        <v>536.76</v>
      </c>
      <c r="I4658" s="4">
        <f>sales[[#This Row],[Revenue]]-sales[[#This Row],[Cost]]</f>
        <v>863.24</v>
      </c>
    </row>
    <row r="4659" spans="2:9" x14ac:dyDescent="0.25">
      <c r="B4659" t="s">
        <v>46</v>
      </c>
      <c r="C4659" t="s">
        <v>21</v>
      </c>
      <c r="D4659" t="s">
        <v>28</v>
      </c>
      <c r="E4659" s="1">
        <v>44454</v>
      </c>
      <c r="F4659" s="4">
        <v>3283</v>
      </c>
      <c r="G4659">
        <v>411</v>
      </c>
      <c r="H4659" s="3">
        <f>_xlfn.XLOOKUP(sales[[#This Row],[Product]],products[Product],products[Cost per box])*sales[[#This Row],[Boxes]]</f>
        <v>1134.3599999999999</v>
      </c>
      <c r="I4659" s="4">
        <f>sales[[#This Row],[Revenue]]-sales[[#This Row],[Cost]]</f>
        <v>2148.6400000000003</v>
      </c>
    </row>
    <row r="4660" spans="2:9" x14ac:dyDescent="0.25">
      <c r="B4660" t="s">
        <v>39</v>
      </c>
      <c r="C4660" t="s">
        <v>9</v>
      </c>
      <c r="D4660" t="s">
        <v>19</v>
      </c>
      <c r="E4660" s="1">
        <v>44454</v>
      </c>
      <c r="F4660" s="4">
        <v>4767</v>
      </c>
      <c r="G4660">
        <v>251</v>
      </c>
      <c r="H4660" s="3">
        <f>_xlfn.XLOOKUP(sales[[#This Row],[Product]],products[Product],products[Cost per box])*sales[[#This Row],[Boxes]]</f>
        <v>2567.73</v>
      </c>
      <c r="I4660" s="4">
        <f>sales[[#This Row],[Revenue]]-sales[[#This Row],[Cost]]</f>
        <v>2199.27</v>
      </c>
    </row>
    <row r="4661" spans="2:9" x14ac:dyDescent="0.25">
      <c r="B4661" t="s">
        <v>15</v>
      </c>
      <c r="C4661" t="s">
        <v>6</v>
      </c>
      <c r="D4661" t="s">
        <v>24</v>
      </c>
      <c r="E4661" s="1">
        <v>44454</v>
      </c>
      <c r="F4661" s="4">
        <v>1365</v>
      </c>
      <c r="G4661">
        <v>69</v>
      </c>
      <c r="H4661" s="3">
        <f>_xlfn.XLOOKUP(sales[[#This Row],[Product]],products[Product],products[Cost per box])*sales[[#This Row],[Boxes]]</f>
        <v>725.18999999999994</v>
      </c>
      <c r="I4661" s="4">
        <f>sales[[#This Row],[Revenue]]-sales[[#This Row],[Cost]]</f>
        <v>639.81000000000006</v>
      </c>
    </row>
    <row r="4662" spans="2:9" x14ac:dyDescent="0.25">
      <c r="B4662" t="s">
        <v>8</v>
      </c>
      <c r="C4662" t="s">
        <v>27</v>
      </c>
      <c r="D4662" t="s">
        <v>52</v>
      </c>
      <c r="E4662" s="1">
        <v>44454</v>
      </c>
      <c r="F4662" s="4">
        <v>2303</v>
      </c>
      <c r="G4662">
        <v>101</v>
      </c>
      <c r="H4662" s="3">
        <f>_xlfn.XLOOKUP(sales[[#This Row],[Product]],products[Product],products[Cost per box])*sales[[#This Row],[Boxes]]</f>
        <v>335.32</v>
      </c>
      <c r="I4662" s="4">
        <f>sales[[#This Row],[Revenue]]-sales[[#This Row],[Cost]]</f>
        <v>1967.68</v>
      </c>
    </row>
    <row r="4663" spans="2:9" x14ac:dyDescent="0.25">
      <c r="B4663" t="s">
        <v>41</v>
      </c>
      <c r="C4663" t="s">
        <v>21</v>
      </c>
      <c r="D4663" t="s">
        <v>28</v>
      </c>
      <c r="E4663" s="1">
        <v>44454</v>
      </c>
      <c r="F4663" s="4">
        <v>2345</v>
      </c>
      <c r="G4663">
        <v>261</v>
      </c>
      <c r="H4663" s="3">
        <f>_xlfn.XLOOKUP(sales[[#This Row],[Product]],products[Product],products[Cost per box])*sales[[#This Row],[Boxes]]</f>
        <v>720.3599999999999</v>
      </c>
      <c r="I4663" s="4">
        <f>sales[[#This Row],[Revenue]]-sales[[#This Row],[Cost]]</f>
        <v>1624.64</v>
      </c>
    </row>
    <row r="4664" spans="2:9" x14ac:dyDescent="0.25">
      <c r="B4664" t="s">
        <v>5</v>
      </c>
      <c r="C4664" t="s">
        <v>6</v>
      </c>
      <c r="D4664" t="s">
        <v>22</v>
      </c>
      <c r="E4664" s="1">
        <v>44454</v>
      </c>
      <c r="F4664" s="4">
        <v>2611</v>
      </c>
      <c r="G4664">
        <v>201</v>
      </c>
      <c r="H4664" s="3">
        <f>_xlfn.XLOOKUP(sales[[#This Row],[Product]],products[Product],products[Cost per box])*sales[[#This Row],[Boxes]]</f>
        <v>1652.22</v>
      </c>
      <c r="I4664" s="4">
        <f>sales[[#This Row],[Revenue]]-sales[[#This Row],[Cost]]</f>
        <v>958.78</v>
      </c>
    </row>
    <row r="4665" spans="2:9" x14ac:dyDescent="0.25">
      <c r="B4665" t="s">
        <v>13</v>
      </c>
      <c r="C4665" t="s">
        <v>9</v>
      </c>
      <c r="D4665" t="s">
        <v>42</v>
      </c>
      <c r="E4665" s="1">
        <v>44454</v>
      </c>
      <c r="F4665" s="4">
        <v>9569</v>
      </c>
      <c r="G4665">
        <v>684</v>
      </c>
      <c r="H4665" s="3">
        <f>_xlfn.XLOOKUP(sales[[#This Row],[Product]],products[Product],products[Cost per box])*sales[[#This Row],[Boxes]]</f>
        <v>3242.1600000000003</v>
      </c>
      <c r="I4665" s="4">
        <f>sales[[#This Row],[Revenue]]-sales[[#This Row],[Cost]]</f>
        <v>6326.84</v>
      </c>
    </row>
    <row r="4666" spans="2:9" x14ac:dyDescent="0.25">
      <c r="B4666" t="s">
        <v>46</v>
      </c>
      <c r="C4666" t="s">
        <v>6</v>
      </c>
      <c r="D4666" t="s">
        <v>19</v>
      </c>
      <c r="E4666" s="1">
        <v>44454</v>
      </c>
      <c r="F4666" s="4">
        <v>7049</v>
      </c>
      <c r="G4666">
        <v>415</v>
      </c>
      <c r="H4666" s="3">
        <f>_xlfn.XLOOKUP(sales[[#This Row],[Product]],products[Product],products[Cost per box])*sales[[#This Row],[Boxes]]</f>
        <v>4245.45</v>
      </c>
      <c r="I4666" s="4">
        <f>sales[[#This Row],[Revenue]]-sales[[#This Row],[Cost]]</f>
        <v>2803.55</v>
      </c>
    </row>
    <row r="4667" spans="2:9" x14ac:dyDescent="0.25">
      <c r="B4667" t="s">
        <v>32</v>
      </c>
      <c r="C4667" t="s">
        <v>27</v>
      </c>
      <c r="D4667" t="s">
        <v>31</v>
      </c>
      <c r="E4667" s="1">
        <v>44454</v>
      </c>
      <c r="F4667" s="4">
        <v>6083</v>
      </c>
      <c r="G4667">
        <v>676</v>
      </c>
      <c r="H4667" s="3">
        <f>_xlfn.XLOOKUP(sales[[#This Row],[Product]],products[Product],products[Cost per box])*sales[[#This Row],[Boxes]]</f>
        <v>3866.72</v>
      </c>
      <c r="I4667" s="4">
        <f>sales[[#This Row],[Revenue]]-sales[[#This Row],[Cost]]</f>
        <v>2216.2800000000002</v>
      </c>
    </row>
    <row r="4668" spans="2:9" x14ac:dyDescent="0.25">
      <c r="B4668" t="s">
        <v>18</v>
      </c>
      <c r="C4668" t="s">
        <v>21</v>
      </c>
      <c r="D4668" t="s">
        <v>19</v>
      </c>
      <c r="E4668" s="1">
        <v>44454</v>
      </c>
      <c r="F4668" s="4">
        <v>1708</v>
      </c>
      <c r="G4668">
        <v>95</v>
      </c>
      <c r="H4668" s="3">
        <f>_xlfn.XLOOKUP(sales[[#This Row],[Product]],products[Product],products[Cost per box])*sales[[#This Row],[Boxes]]</f>
        <v>971.85</v>
      </c>
      <c r="I4668" s="4">
        <f>sales[[#This Row],[Revenue]]-sales[[#This Row],[Cost]]</f>
        <v>736.15</v>
      </c>
    </row>
    <row r="4669" spans="2:9" x14ac:dyDescent="0.25">
      <c r="B4669" t="s">
        <v>32</v>
      </c>
      <c r="C4669" t="s">
        <v>27</v>
      </c>
      <c r="D4669" t="s">
        <v>28</v>
      </c>
      <c r="E4669" s="1">
        <v>44454</v>
      </c>
      <c r="F4669" s="4">
        <v>7490</v>
      </c>
      <c r="G4669">
        <v>840</v>
      </c>
      <c r="H4669" s="3">
        <f>_xlfn.XLOOKUP(sales[[#This Row],[Product]],products[Product],products[Cost per box])*sales[[#This Row],[Boxes]]</f>
        <v>2318.3999999999996</v>
      </c>
      <c r="I4669" s="4">
        <f>sales[[#This Row],[Revenue]]-sales[[#This Row],[Cost]]</f>
        <v>5171.6000000000004</v>
      </c>
    </row>
    <row r="4670" spans="2:9" x14ac:dyDescent="0.25">
      <c r="B4670" t="s">
        <v>20</v>
      </c>
      <c r="C4670" t="s">
        <v>11</v>
      </c>
      <c r="D4670" t="s">
        <v>28</v>
      </c>
      <c r="E4670" s="1">
        <v>44454</v>
      </c>
      <c r="F4670" s="4">
        <v>10500</v>
      </c>
      <c r="G4670">
        <v>1750</v>
      </c>
      <c r="H4670" s="3">
        <f>_xlfn.XLOOKUP(sales[[#This Row],[Product]],products[Product],products[Cost per box])*sales[[#This Row],[Boxes]]</f>
        <v>4830</v>
      </c>
      <c r="I4670" s="4">
        <f>sales[[#This Row],[Revenue]]-sales[[#This Row],[Cost]]</f>
        <v>5670</v>
      </c>
    </row>
    <row r="4671" spans="2:9" x14ac:dyDescent="0.25">
      <c r="B4671" t="s">
        <v>18</v>
      </c>
      <c r="C4671" t="s">
        <v>27</v>
      </c>
      <c r="D4671" t="s">
        <v>19</v>
      </c>
      <c r="E4671" s="1">
        <v>44454</v>
      </c>
      <c r="F4671" s="4">
        <v>602</v>
      </c>
      <c r="G4671">
        <v>36</v>
      </c>
      <c r="H4671" s="3">
        <f>_xlfn.XLOOKUP(sales[[#This Row],[Product]],products[Product],products[Cost per box])*sales[[#This Row],[Boxes]]</f>
        <v>368.28000000000003</v>
      </c>
      <c r="I4671" s="4">
        <f>sales[[#This Row],[Revenue]]-sales[[#This Row],[Cost]]</f>
        <v>233.71999999999997</v>
      </c>
    </row>
    <row r="4672" spans="2:9" x14ac:dyDescent="0.25">
      <c r="B4672" t="s">
        <v>32</v>
      </c>
      <c r="C4672" t="s">
        <v>21</v>
      </c>
      <c r="D4672" t="s">
        <v>12</v>
      </c>
      <c r="E4672" s="1">
        <v>44454</v>
      </c>
      <c r="F4672" s="4">
        <v>6524</v>
      </c>
      <c r="G4672">
        <v>251</v>
      </c>
      <c r="H4672" s="3">
        <f>_xlfn.XLOOKUP(sales[[#This Row],[Product]],products[Product],products[Cost per box])*sales[[#This Row],[Boxes]]</f>
        <v>2115.9299999999998</v>
      </c>
      <c r="I4672" s="4">
        <f>sales[[#This Row],[Revenue]]-sales[[#This Row],[Cost]]</f>
        <v>4408.07</v>
      </c>
    </row>
    <row r="4673" spans="2:9" x14ac:dyDescent="0.25">
      <c r="B4673" t="s">
        <v>37</v>
      </c>
      <c r="C4673" t="s">
        <v>6</v>
      </c>
      <c r="D4673" t="s">
        <v>26</v>
      </c>
      <c r="E4673" s="1">
        <v>44454</v>
      </c>
      <c r="F4673" s="4">
        <v>9366</v>
      </c>
      <c r="G4673">
        <v>469</v>
      </c>
      <c r="H4673" s="3">
        <f>_xlfn.XLOOKUP(sales[[#This Row],[Product]],products[Product],products[Cost per box])*sales[[#This Row],[Boxes]]</f>
        <v>3015.67</v>
      </c>
      <c r="I4673" s="4">
        <f>sales[[#This Row],[Revenue]]-sales[[#This Row],[Cost]]</f>
        <v>6350.33</v>
      </c>
    </row>
    <row r="4674" spans="2:9" x14ac:dyDescent="0.25">
      <c r="B4674" t="s">
        <v>33</v>
      </c>
      <c r="C4674" t="s">
        <v>9</v>
      </c>
      <c r="D4674" t="s">
        <v>47</v>
      </c>
      <c r="E4674" s="1">
        <v>44454</v>
      </c>
      <c r="F4674" s="4">
        <v>9338</v>
      </c>
      <c r="G4674">
        <v>492</v>
      </c>
      <c r="H4674" s="3">
        <f>_xlfn.XLOOKUP(sales[[#This Row],[Product]],products[Product],products[Cost per box])*sales[[#This Row],[Boxes]]</f>
        <v>2587.92</v>
      </c>
      <c r="I4674" s="4">
        <f>sales[[#This Row],[Revenue]]-sales[[#This Row],[Cost]]</f>
        <v>6750.08</v>
      </c>
    </row>
    <row r="4675" spans="2:9" x14ac:dyDescent="0.25">
      <c r="B4675" t="s">
        <v>37</v>
      </c>
      <c r="C4675" t="s">
        <v>9</v>
      </c>
      <c r="D4675" t="s">
        <v>48</v>
      </c>
      <c r="E4675" s="1">
        <v>44454</v>
      </c>
      <c r="F4675" s="4">
        <v>644</v>
      </c>
      <c r="G4675">
        <v>31</v>
      </c>
      <c r="H4675" s="3">
        <f>_xlfn.XLOOKUP(sales[[#This Row],[Product]],products[Product],products[Cost per box])*sales[[#This Row],[Boxes]]</f>
        <v>231.88000000000002</v>
      </c>
      <c r="I4675" s="4">
        <f>sales[[#This Row],[Revenue]]-sales[[#This Row],[Cost]]</f>
        <v>412.12</v>
      </c>
    </row>
    <row r="4676" spans="2:9" x14ac:dyDescent="0.25">
      <c r="B4676" t="s">
        <v>25</v>
      </c>
      <c r="C4676" t="s">
        <v>6</v>
      </c>
      <c r="D4676" t="s">
        <v>45</v>
      </c>
      <c r="E4676" s="1">
        <v>44454</v>
      </c>
      <c r="F4676" s="4">
        <v>4802</v>
      </c>
      <c r="G4676">
        <v>267</v>
      </c>
      <c r="H4676" s="3">
        <f>_xlfn.XLOOKUP(sales[[#This Row],[Product]],products[Product],products[Cost per box])*sales[[#This Row],[Boxes]]</f>
        <v>2063.9100000000003</v>
      </c>
      <c r="I4676" s="4">
        <f>sales[[#This Row],[Revenue]]-sales[[#This Row],[Cost]]</f>
        <v>2738.0899999999997</v>
      </c>
    </row>
    <row r="4677" spans="2:9" x14ac:dyDescent="0.25">
      <c r="B4677" t="s">
        <v>37</v>
      </c>
      <c r="C4677" t="s">
        <v>27</v>
      </c>
      <c r="D4677" t="s">
        <v>52</v>
      </c>
      <c r="E4677" s="1">
        <v>44454</v>
      </c>
      <c r="F4677" s="4">
        <v>1981</v>
      </c>
      <c r="G4677">
        <v>87</v>
      </c>
      <c r="H4677" s="3">
        <f>_xlfn.XLOOKUP(sales[[#This Row],[Product]],products[Product],products[Cost per box])*sales[[#This Row],[Boxes]]</f>
        <v>288.83999999999997</v>
      </c>
      <c r="I4677" s="4">
        <f>sales[[#This Row],[Revenue]]-sales[[#This Row],[Cost]]</f>
        <v>1692.16</v>
      </c>
    </row>
    <row r="4678" spans="2:9" x14ac:dyDescent="0.25">
      <c r="B4678" t="s">
        <v>41</v>
      </c>
      <c r="C4678" t="s">
        <v>6</v>
      </c>
      <c r="D4678" t="s">
        <v>36</v>
      </c>
      <c r="E4678" s="1">
        <v>44454</v>
      </c>
      <c r="F4678" s="4">
        <v>476</v>
      </c>
      <c r="G4678">
        <v>30</v>
      </c>
      <c r="H4678" s="3">
        <f>_xlfn.XLOOKUP(sales[[#This Row],[Product]],products[Product],products[Cost per box])*sales[[#This Row],[Boxes]]</f>
        <v>151.19999999999999</v>
      </c>
      <c r="I4678" s="4">
        <f>sales[[#This Row],[Revenue]]-sales[[#This Row],[Cost]]</f>
        <v>324.8</v>
      </c>
    </row>
    <row r="4679" spans="2:9" x14ac:dyDescent="0.25">
      <c r="B4679" t="s">
        <v>25</v>
      </c>
      <c r="C4679" t="s">
        <v>27</v>
      </c>
      <c r="D4679" t="s">
        <v>14</v>
      </c>
      <c r="E4679" s="1">
        <v>44454</v>
      </c>
      <c r="F4679" s="4">
        <v>3682</v>
      </c>
      <c r="G4679">
        <v>335</v>
      </c>
      <c r="H4679" s="3">
        <f>_xlfn.XLOOKUP(sales[[#This Row],[Product]],products[Product],products[Cost per box])*sales[[#This Row],[Boxes]]</f>
        <v>2113.85</v>
      </c>
      <c r="I4679" s="4">
        <f>sales[[#This Row],[Revenue]]-sales[[#This Row],[Cost]]</f>
        <v>1568.15</v>
      </c>
    </row>
    <row r="4680" spans="2:9" x14ac:dyDescent="0.25">
      <c r="B4680" t="s">
        <v>13</v>
      </c>
      <c r="C4680" t="s">
        <v>6</v>
      </c>
      <c r="D4680" t="s">
        <v>52</v>
      </c>
      <c r="E4680" s="1">
        <v>44454</v>
      </c>
      <c r="F4680" s="4">
        <v>1918</v>
      </c>
      <c r="G4680">
        <v>80</v>
      </c>
      <c r="H4680" s="3">
        <f>_xlfn.XLOOKUP(sales[[#This Row],[Product]],products[Product],products[Cost per box])*sales[[#This Row],[Boxes]]</f>
        <v>265.59999999999997</v>
      </c>
      <c r="I4680" s="4">
        <f>sales[[#This Row],[Revenue]]-sales[[#This Row],[Cost]]</f>
        <v>1652.4</v>
      </c>
    </row>
    <row r="4681" spans="2:9" x14ac:dyDescent="0.25">
      <c r="B4681" t="s">
        <v>41</v>
      </c>
      <c r="C4681" t="s">
        <v>27</v>
      </c>
      <c r="D4681" t="s">
        <v>44</v>
      </c>
      <c r="E4681" s="1">
        <v>44454</v>
      </c>
      <c r="F4681" s="4">
        <v>1645</v>
      </c>
      <c r="G4681">
        <v>72</v>
      </c>
      <c r="H4681" s="3">
        <f>_xlfn.XLOOKUP(sales[[#This Row],[Product]],products[Product],products[Cost per box])*sales[[#This Row],[Boxes]]</f>
        <v>689.04</v>
      </c>
      <c r="I4681" s="4">
        <f>sales[[#This Row],[Revenue]]-sales[[#This Row],[Cost]]</f>
        <v>955.96</v>
      </c>
    </row>
    <row r="4682" spans="2:9" x14ac:dyDescent="0.25">
      <c r="B4682" t="s">
        <v>37</v>
      </c>
      <c r="C4682" t="s">
        <v>11</v>
      </c>
      <c r="D4682" t="s">
        <v>24</v>
      </c>
      <c r="E4682" s="1">
        <v>44454</v>
      </c>
      <c r="F4682" s="4">
        <v>826</v>
      </c>
      <c r="G4682">
        <v>44</v>
      </c>
      <c r="H4682" s="3">
        <f>_xlfn.XLOOKUP(sales[[#This Row],[Product]],products[Product],products[Cost per box])*sales[[#This Row],[Boxes]]</f>
        <v>462.44</v>
      </c>
      <c r="I4682" s="4">
        <f>sales[[#This Row],[Revenue]]-sales[[#This Row],[Cost]]</f>
        <v>363.56</v>
      </c>
    </row>
    <row r="4683" spans="2:9" x14ac:dyDescent="0.25">
      <c r="B4683" t="s">
        <v>10</v>
      </c>
      <c r="C4683" t="s">
        <v>9</v>
      </c>
      <c r="D4683" t="s">
        <v>26</v>
      </c>
      <c r="E4683" s="1">
        <v>44454</v>
      </c>
      <c r="F4683" s="4">
        <v>13734</v>
      </c>
      <c r="G4683">
        <v>840</v>
      </c>
      <c r="H4683" s="3">
        <f>_xlfn.XLOOKUP(sales[[#This Row],[Product]],products[Product],products[Cost per box])*sales[[#This Row],[Boxes]]</f>
        <v>5401.2</v>
      </c>
      <c r="I4683" s="4">
        <f>sales[[#This Row],[Revenue]]-sales[[#This Row],[Cost]]</f>
        <v>8332.7999999999993</v>
      </c>
    </row>
    <row r="4684" spans="2:9" x14ac:dyDescent="0.25">
      <c r="B4684" t="s">
        <v>25</v>
      </c>
      <c r="C4684" t="s">
        <v>21</v>
      </c>
      <c r="D4684" t="s">
        <v>44</v>
      </c>
      <c r="E4684" s="1">
        <v>44454</v>
      </c>
      <c r="F4684" s="4">
        <v>4200</v>
      </c>
      <c r="G4684">
        <v>168</v>
      </c>
      <c r="H4684" s="3">
        <f>_xlfn.XLOOKUP(sales[[#This Row],[Product]],products[Product],products[Cost per box])*sales[[#This Row],[Boxes]]</f>
        <v>1607.76</v>
      </c>
      <c r="I4684" s="4">
        <f>sales[[#This Row],[Revenue]]-sales[[#This Row],[Cost]]</f>
        <v>2592.2399999999998</v>
      </c>
    </row>
    <row r="4685" spans="2:9" x14ac:dyDescent="0.25">
      <c r="B4685" t="s">
        <v>23</v>
      </c>
      <c r="C4685" t="s">
        <v>21</v>
      </c>
      <c r="D4685" t="s">
        <v>36</v>
      </c>
      <c r="E4685" s="1">
        <v>44454</v>
      </c>
      <c r="F4685" s="4">
        <v>49</v>
      </c>
      <c r="G4685">
        <v>4</v>
      </c>
      <c r="H4685" s="3">
        <f>_xlfn.XLOOKUP(sales[[#This Row],[Product]],products[Product],products[Cost per box])*sales[[#This Row],[Boxes]]</f>
        <v>20.16</v>
      </c>
      <c r="I4685" s="4">
        <f>sales[[#This Row],[Revenue]]-sales[[#This Row],[Cost]]</f>
        <v>28.84</v>
      </c>
    </row>
    <row r="4686" spans="2:9" x14ac:dyDescent="0.25">
      <c r="B4686" t="s">
        <v>32</v>
      </c>
      <c r="C4686" t="s">
        <v>9</v>
      </c>
      <c r="D4686" t="s">
        <v>35</v>
      </c>
      <c r="E4686" s="1">
        <v>44455</v>
      </c>
      <c r="F4686" s="4">
        <v>3507</v>
      </c>
      <c r="G4686">
        <v>293</v>
      </c>
      <c r="H4686" s="3">
        <f>_xlfn.XLOOKUP(sales[[#This Row],[Product]],products[Product],products[Cost per box])*sales[[#This Row],[Boxes]]</f>
        <v>776.44999999999993</v>
      </c>
      <c r="I4686" s="4">
        <f>sales[[#This Row],[Revenue]]-sales[[#This Row],[Cost]]</f>
        <v>2730.55</v>
      </c>
    </row>
    <row r="4687" spans="2:9" x14ac:dyDescent="0.25">
      <c r="B4687" t="s">
        <v>18</v>
      </c>
      <c r="C4687" t="s">
        <v>11</v>
      </c>
      <c r="D4687" t="s">
        <v>45</v>
      </c>
      <c r="E4687" s="1">
        <v>44455</v>
      </c>
      <c r="F4687" s="4">
        <v>3535</v>
      </c>
      <c r="G4687">
        <v>236</v>
      </c>
      <c r="H4687" s="3">
        <f>_xlfn.XLOOKUP(sales[[#This Row],[Product]],products[Product],products[Cost per box])*sales[[#This Row],[Boxes]]</f>
        <v>1824.2800000000002</v>
      </c>
      <c r="I4687" s="4">
        <f>sales[[#This Row],[Revenue]]-sales[[#This Row],[Cost]]</f>
        <v>1710.7199999999998</v>
      </c>
    </row>
    <row r="4688" spans="2:9" x14ac:dyDescent="0.25">
      <c r="B4688" t="s">
        <v>51</v>
      </c>
      <c r="C4688" t="s">
        <v>27</v>
      </c>
      <c r="D4688" t="s">
        <v>43</v>
      </c>
      <c r="E4688" s="1">
        <v>44455</v>
      </c>
      <c r="F4688" s="4">
        <v>11774</v>
      </c>
      <c r="G4688">
        <v>693</v>
      </c>
      <c r="H4688" s="3">
        <f>_xlfn.XLOOKUP(sales[[#This Row],[Product]],products[Product],products[Cost per box])*sales[[#This Row],[Boxes]]</f>
        <v>2668.05</v>
      </c>
      <c r="I4688" s="4">
        <f>sales[[#This Row],[Revenue]]-sales[[#This Row],[Cost]]</f>
        <v>9105.9500000000007</v>
      </c>
    </row>
    <row r="4689" spans="2:9" x14ac:dyDescent="0.25">
      <c r="B4689" t="s">
        <v>15</v>
      </c>
      <c r="C4689" t="s">
        <v>21</v>
      </c>
      <c r="D4689" t="s">
        <v>45</v>
      </c>
      <c r="E4689" s="1">
        <v>44455</v>
      </c>
      <c r="F4689" s="4">
        <v>6664</v>
      </c>
      <c r="G4689">
        <v>371</v>
      </c>
      <c r="H4689" s="3">
        <f>_xlfn.XLOOKUP(sales[[#This Row],[Product]],products[Product],products[Cost per box])*sales[[#This Row],[Boxes]]</f>
        <v>2867.8300000000004</v>
      </c>
      <c r="I4689" s="4">
        <f>sales[[#This Row],[Revenue]]-sales[[#This Row],[Cost]]</f>
        <v>3796.1699999999996</v>
      </c>
    </row>
    <row r="4690" spans="2:9" x14ac:dyDescent="0.25">
      <c r="B4690" t="s">
        <v>33</v>
      </c>
      <c r="C4690" t="s">
        <v>9</v>
      </c>
      <c r="D4690" t="s">
        <v>52</v>
      </c>
      <c r="E4690" s="1">
        <v>44455</v>
      </c>
      <c r="F4690" s="4">
        <v>3157</v>
      </c>
      <c r="G4690">
        <v>132</v>
      </c>
      <c r="H4690" s="3">
        <f>_xlfn.XLOOKUP(sales[[#This Row],[Product]],products[Product],products[Cost per box])*sales[[#This Row],[Boxes]]</f>
        <v>438.23999999999995</v>
      </c>
      <c r="I4690" s="4">
        <f>sales[[#This Row],[Revenue]]-sales[[#This Row],[Cost]]</f>
        <v>2718.76</v>
      </c>
    </row>
    <row r="4691" spans="2:9" x14ac:dyDescent="0.25">
      <c r="B4691" t="s">
        <v>41</v>
      </c>
      <c r="C4691" t="s">
        <v>21</v>
      </c>
      <c r="D4691" t="s">
        <v>30</v>
      </c>
      <c r="E4691" s="1">
        <v>44455</v>
      </c>
      <c r="F4691" s="4">
        <v>4494</v>
      </c>
      <c r="G4691">
        <v>562</v>
      </c>
      <c r="H4691" s="3">
        <f>_xlfn.XLOOKUP(sales[[#This Row],[Product]],products[Product],products[Cost per box])*sales[[#This Row],[Boxes]]</f>
        <v>2068.1600000000003</v>
      </c>
      <c r="I4691" s="4">
        <f>sales[[#This Row],[Revenue]]-sales[[#This Row],[Cost]]</f>
        <v>2425.8399999999997</v>
      </c>
    </row>
    <row r="4692" spans="2:9" x14ac:dyDescent="0.25">
      <c r="B4692" t="s">
        <v>20</v>
      </c>
      <c r="C4692" t="s">
        <v>27</v>
      </c>
      <c r="D4692" t="s">
        <v>47</v>
      </c>
      <c r="E4692" s="1">
        <v>44455</v>
      </c>
      <c r="F4692" s="4">
        <v>3458</v>
      </c>
      <c r="G4692">
        <v>217</v>
      </c>
      <c r="H4692" s="3">
        <f>_xlfn.XLOOKUP(sales[[#This Row],[Product]],products[Product],products[Cost per box])*sales[[#This Row],[Boxes]]</f>
        <v>1141.4199999999998</v>
      </c>
      <c r="I4692" s="4">
        <f>sales[[#This Row],[Revenue]]-sales[[#This Row],[Cost]]</f>
        <v>2316.58</v>
      </c>
    </row>
    <row r="4693" spans="2:9" x14ac:dyDescent="0.25">
      <c r="B4693" t="s">
        <v>29</v>
      </c>
      <c r="C4693" t="s">
        <v>27</v>
      </c>
      <c r="D4693" t="s">
        <v>30</v>
      </c>
      <c r="E4693" s="1">
        <v>44455</v>
      </c>
      <c r="F4693" s="4">
        <v>469</v>
      </c>
      <c r="G4693">
        <v>94</v>
      </c>
      <c r="H4693" s="3">
        <f>_xlfn.XLOOKUP(sales[[#This Row],[Product]],products[Product],products[Cost per box])*sales[[#This Row],[Boxes]]</f>
        <v>345.92</v>
      </c>
      <c r="I4693" s="4">
        <f>sales[[#This Row],[Revenue]]-sales[[#This Row],[Cost]]</f>
        <v>123.07999999999998</v>
      </c>
    </row>
    <row r="4694" spans="2:9" x14ac:dyDescent="0.25">
      <c r="B4694" t="s">
        <v>46</v>
      </c>
      <c r="C4694" t="s">
        <v>6</v>
      </c>
      <c r="D4694" t="s">
        <v>7</v>
      </c>
      <c r="E4694" s="1">
        <v>44455</v>
      </c>
      <c r="F4694" s="4">
        <v>2520</v>
      </c>
      <c r="G4694">
        <v>101</v>
      </c>
      <c r="H4694" s="3">
        <f>_xlfn.XLOOKUP(sales[[#This Row],[Product]],products[Product],products[Cost per box])*sales[[#This Row],[Boxes]]</f>
        <v>520.15000000000009</v>
      </c>
      <c r="I4694" s="4">
        <f>sales[[#This Row],[Revenue]]-sales[[#This Row],[Cost]]</f>
        <v>1999.85</v>
      </c>
    </row>
    <row r="4695" spans="2:9" x14ac:dyDescent="0.25">
      <c r="B4695" t="s">
        <v>25</v>
      </c>
      <c r="C4695" t="s">
        <v>16</v>
      </c>
      <c r="D4695" t="s">
        <v>44</v>
      </c>
      <c r="E4695" s="1">
        <v>44455</v>
      </c>
      <c r="F4695" s="4">
        <v>3563</v>
      </c>
      <c r="G4695">
        <v>155</v>
      </c>
      <c r="H4695" s="3">
        <f>_xlfn.XLOOKUP(sales[[#This Row],[Product]],products[Product],products[Cost per box])*sales[[#This Row],[Boxes]]</f>
        <v>1483.3500000000001</v>
      </c>
      <c r="I4695" s="4">
        <f>sales[[#This Row],[Revenue]]-sales[[#This Row],[Cost]]</f>
        <v>2079.6499999999996</v>
      </c>
    </row>
    <row r="4696" spans="2:9" x14ac:dyDescent="0.25">
      <c r="B4696" t="s">
        <v>32</v>
      </c>
      <c r="C4696" t="s">
        <v>16</v>
      </c>
      <c r="D4696" t="s">
        <v>47</v>
      </c>
      <c r="E4696" s="1">
        <v>44455</v>
      </c>
      <c r="F4696" s="4">
        <v>581</v>
      </c>
      <c r="G4696">
        <v>31</v>
      </c>
      <c r="H4696" s="3">
        <f>_xlfn.XLOOKUP(sales[[#This Row],[Product]],products[Product],products[Cost per box])*sales[[#This Row],[Boxes]]</f>
        <v>163.06</v>
      </c>
      <c r="I4696" s="4">
        <f>sales[[#This Row],[Revenue]]-sales[[#This Row],[Cost]]</f>
        <v>417.94</v>
      </c>
    </row>
    <row r="4697" spans="2:9" x14ac:dyDescent="0.25">
      <c r="B4697" t="s">
        <v>37</v>
      </c>
      <c r="C4697" t="s">
        <v>21</v>
      </c>
      <c r="D4697" t="s">
        <v>43</v>
      </c>
      <c r="E4697" s="1">
        <v>44455</v>
      </c>
      <c r="F4697" s="4">
        <v>3899</v>
      </c>
      <c r="G4697">
        <v>230</v>
      </c>
      <c r="H4697" s="3">
        <f>_xlfn.XLOOKUP(sales[[#This Row],[Product]],products[Product],products[Cost per box])*sales[[#This Row],[Boxes]]</f>
        <v>885.5</v>
      </c>
      <c r="I4697" s="4">
        <f>sales[[#This Row],[Revenue]]-sales[[#This Row],[Cost]]</f>
        <v>3013.5</v>
      </c>
    </row>
    <row r="4698" spans="2:9" x14ac:dyDescent="0.25">
      <c r="B4698" t="s">
        <v>34</v>
      </c>
      <c r="C4698" t="s">
        <v>11</v>
      </c>
      <c r="D4698" t="s">
        <v>17</v>
      </c>
      <c r="E4698" s="1">
        <v>44455</v>
      </c>
      <c r="F4698" s="4">
        <v>2884</v>
      </c>
      <c r="G4698">
        <v>170</v>
      </c>
      <c r="H4698" s="3">
        <f>_xlfn.XLOOKUP(sales[[#This Row],[Product]],products[Product],products[Cost per box])*sales[[#This Row],[Boxes]]</f>
        <v>1156</v>
      </c>
      <c r="I4698" s="4">
        <f>sales[[#This Row],[Revenue]]-sales[[#This Row],[Cost]]</f>
        <v>1728</v>
      </c>
    </row>
    <row r="4699" spans="2:9" x14ac:dyDescent="0.25">
      <c r="B4699" t="s">
        <v>15</v>
      </c>
      <c r="C4699" t="s">
        <v>9</v>
      </c>
      <c r="D4699" t="s">
        <v>38</v>
      </c>
      <c r="E4699" s="1">
        <v>44455</v>
      </c>
      <c r="F4699" s="4">
        <v>2933</v>
      </c>
      <c r="G4699">
        <v>123</v>
      </c>
      <c r="H4699" s="3">
        <f>_xlfn.XLOOKUP(sales[[#This Row],[Product]],products[Product],products[Cost per box])*sales[[#This Row],[Boxes]]</f>
        <v>1222.6199999999999</v>
      </c>
      <c r="I4699" s="4">
        <f>sales[[#This Row],[Revenue]]-sales[[#This Row],[Cost]]</f>
        <v>1710.38</v>
      </c>
    </row>
    <row r="4700" spans="2:9" x14ac:dyDescent="0.25">
      <c r="B4700" t="s">
        <v>8</v>
      </c>
      <c r="C4700" t="s">
        <v>16</v>
      </c>
      <c r="D4700" t="s">
        <v>47</v>
      </c>
      <c r="E4700" s="1">
        <v>44455</v>
      </c>
      <c r="F4700" s="4">
        <v>2576</v>
      </c>
      <c r="G4700">
        <v>144</v>
      </c>
      <c r="H4700" s="3">
        <f>_xlfn.XLOOKUP(sales[[#This Row],[Product]],products[Product],products[Cost per box])*sales[[#This Row],[Boxes]]</f>
        <v>757.43999999999994</v>
      </c>
      <c r="I4700" s="4">
        <f>sales[[#This Row],[Revenue]]-sales[[#This Row],[Cost]]</f>
        <v>1818.56</v>
      </c>
    </row>
    <row r="4701" spans="2:9" x14ac:dyDescent="0.25">
      <c r="B4701" t="s">
        <v>39</v>
      </c>
      <c r="C4701" t="s">
        <v>9</v>
      </c>
      <c r="D4701" t="s">
        <v>28</v>
      </c>
      <c r="E4701" s="1">
        <v>44455</v>
      </c>
      <c r="F4701" s="4">
        <v>4228</v>
      </c>
      <c r="G4701">
        <v>604</v>
      </c>
      <c r="H4701" s="3">
        <f>_xlfn.XLOOKUP(sales[[#This Row],[Product]],products[Product],products[Cost per box])*sales[[#This Row],[Boxes]]</f>
        <v>1667.04</v>
      </c>
      <c r="I4701" s="4">
        <f>sales[[#This Row],[Revenue]]-sales[[#This Row],[Cost]]</f>
        <v>2560.96</v>
      </c>
    </row>
    <row r="4702" spans="2:9" x14ac:dyDescent="0.25">
      <c r="B4702" t="s">
        <v>41</v>
      </c>
      <c r="C4702" t="s">
        <v>16</v>
      </c>
      <c r="D4702" t="s">
        <v>7</v>
      </c>
      <c r="E4702" s="1">
        <v>44455</v>
      </c>
      <c r="F4702" s="4">
        <v>5194</v>
      </c>
      <c r="G4702">
        <v>217</v>
      </c>
      <c r="H4702" s="3">
        <f>_xlfn.XLOOKUP(sales[[#This Row],[Product]],products[Product],products[Cost per box])*sales[[#This Row],[Boxes]]</f>
        <v>1117.5500000000002</v>
      </c>
      <c r="I4702" s="4">
        <f>sales[[#This Row],[Revenue]]-sales[[#This Row],[Cost]]</f>
        <v>4076.45</v>
      </c>
    </row>
    <row r="4703" spans="2:9" x14ac:dyDescent="0.25">
      <c r="B4703" t="s">
        <v>13</v>
      </c>
      <c r="C4703" t="s">
        <v>16</v>
      </c>
      <c r="D4703" t="s">
        <v>12</v>
      </c>
      <c r="E4703" s="1">
        <v>44455</v>
      </c>
      <c r="F4703" s="4">
        <v>987</v>
      </c>
      <c r="G4703">
        <v>42</v>
      </c>
      <c r="H4703" s="3">
        <f>_xlfn.XLOOKUP(sales[[#This Row],[Product]],products[Product],products[Cost per box])*sales[[#This Row],[Boxes]]</f>
        <v>354.06</v>
      </c>
      <c r="I4703" s="4">
        <f>sales[[#This Row],[Revenue]]-sales[[#This Row],[Cost]]</f>
        <v>632.94000000000005</v>
      </c>
    </row>
    <row r="4704" spans="2:9" x14ac:dyDescent="0.25">
      <c r="B4704" t="s">
        <v>23</v>
      </c>
      <c r="C4704" t="s">
        <v>21</v>
      </c>
      <c r="D4704" t="s">
        <v>38</v>
      </c>
      <c r="E4704" s="1">
        <v>44455</v>
      </c>
      <c r="F4704" s="4">
        <v>1904</v>
      </c>
      <c r="G4704">
        <v>77</v>
      </c>
      <c r="H4704" s="3">
        <f>_xlfn.XLOOKUP(sales[[#This Row],[Product]],products[Product],products[Cost per box])*sales[[#This Row],[Boxes]]</f>
        <v>765.38</v>
      </c>
      <c r="I4704" s="4">
        <f>sales[[#This Row],[Revenue]]-sales[[#This Row],[Cost]]</f>
        <v>1138.6199999999999</v>
      </c>
    </row>
    <row r="4705" spans="2:9" x14ac:dyDescent="0.25">
      <c r="B4705" t="s">
        <v>10</v>
      </c>
      <c r="C4705" t="s">
        <v>6</v>
      </c>
      <c r="D4705" t="s">
        <v>36</v>
      </c>
      <c r="E4705" s="1">
        <v>44455</v>
      </c>
      <c r="F4705" s="4">
        <v>875</v>
      </c>
      <c r="G4705">
        <v>63</v>
      </c>
      <c r="H4705" s="3">
        <f>_xlfn.XLOOKUP(sales[[#This Row],[Product]],products[Product],products[Cost per box])*sales[[#This Row],[Boxes]]</f>
        <v>317.52</v>
      </c>
      <c r="I4705" s="4">
        <f>sales[[#This Row],[Revenue]]-sales[[#This Row],[Cost]]</f>
        <v>557.48</v>
      </c>
    </row>
    <row r="4706" spans="2:9" x14ac:dyDescent="0.25">
      <c r="B4706" t="s">
        <v>49</v>
      </c>
      <c r="C4706" t="s">
        <v>11</v>
      </c>
      <c r="D4706" t="s">
        <v>45</v>
      </c>
      <c r="E4706" s="1">
        <v>44455</v>
      </c>
      <c r="F4706" s="4">
        <v>350</v>
      </c>
      <c r="G4706">
        <v>21</v>
      </c>
      <c r="H4706" s="3">
        <f>_xlfn.XLOOKUP(sales[[#This Row],[Product]],products[Product],products[Cost per box])*sales[[#This Row],[Boxes]]</f>
        <v>162.33000000000001</v>
      </c>
      <c r="I4706" s="4">
        <f>sales[[#This Row],[Revenue]]-sales[[#This Row],[Cost]]</f>
        <v>187.67</v>
      </c>
    </row>
    <row r="4707" spans="2:9" x14ac:dyDescent="0.25">
      <c r="B4707" t="s">
        <v>13</v>
      </c>
      <c r="C4707" t="s">
        <v>9</v>
      </c>
      <c r="D4707" t="s">
        <v>12</v>
      </c>
      <c r="E4707" s="1">
        <v>44455</v>
      </c>
      <c r="F4707" s="4">
        <v>5208</v>
      </c>
      <c r="G4707">
        <v>217</v>
      </c>
      <c r="H4707" s="3">
        <f>_xlfn.XLOOKUP(sales[[#This Row],[Product]],products[Product],products[Cost per box])*sales[[#This Row],[Boxes]]</f>
        <v>1829.31</v>
      </c>
      <c r="I4707" s="4">
        <f>sales[[#This Row],[Revenue]]-sales[[#This Row],[Cost]]</f>
        <v>3378.69</v>
      </c>
    </row>
    <row r="4708" spans="2:9" x14ac:dyDescent="0.25">
      <c r="B4708" t="s">
        <v>34</v>
      </c>
      <c r="C4708" t="s">
        <v>16</v>
      </c>
      <c r="D4708" t="s">
        <v>44</v>
      </c>
      <c r="E4708" s="1">
        <v>44455</v>
      </c>
      <c r="F4708" s="4">
        <v>6615</v>
      </c>
      <c r="G4708">
        <v>265</v>
      </c>
      <c r="H4708" s="3">
        <f>_xlfn.XLOOKUP(sales[[#This Row],[Product]],products[Product],products[Cost per box])*sales[[#This Row],[Boxes]]</f>
        <v>2536.0500000000002</v>
      </c>
      <c r="I4708" s="4">
        <f>sales[[#This Row],[Revenue]]-sales[[#This Row],[Cost]]</f>
        <v>4078.95</v>
      </c>
    </row>
    <row r="4709" spans="2:9" x14ac:dyDescent="0.25">
      <c r="B4709" t="s">
        <v>37</v>
      </c>
      <c r="C4709" t="s">
        <v>6</v>
      </c>
      <c r="D4709" t="s">
        <v>52</v>
      </c>
      <c r="E4709" s="1">
        <v>44455</v>
      </c>
      <c r="F4709" s="4">
        <v>2205</v>
      </c>
      <c r="G4709">
        <v>89</v>
      </c>
      <c r="H4709" s="3">
        <f>_xlfn.XLOOKUP(sales[[#This Row],[Product]],products[Product],products[Cost per box])*sales[[#This Row],[Boxes]]</f>
        <v>295.47999999999996</v>
      </c>
      <c r="I4709" s="4">
        <f>sales[[#This Row],[Revenue]]-sales[[#This Row],[Cost]]</f>
        <v>1909.52</v>
      </c>
    </row>
    <row r="4710" spans="2:9" x14ac:dyDescent="0.25">
      <c r="B4710" t="s">
        <v>51</v>
      </c>
      <c r="C4710" t="s">
        <v>21</v>
      </c>
      <c r="D4710" t="s">
        <v>31</v>
      </c>
      <c r="E4710" s="1">
        <v>44455</v>
      </c>
      <c r="F4710" s="4">
        <v>7658</v>
      </c>
      <c r="G4710">
        <v>770</v>
      </c>
      <c r="H4710" s="3">
        <f>_xlfn.XLOOKUP(sales[[#This Row],[Product]],products[Product],products[Cost per box])*sales[[#This Row],[Boxes]]</f>
        <v>4404.3999999999996</v>
      </c>
      <c r="I4710" s="4">
        <f>sales[[#This Row],[Revenue]]-sales[[#This Row],[Cost]]</f>
        <v>3253.6000000000004</v>
      </c>
    </row>
    <row r="4711" spans="2:9" x14ac:dyDescent="0.25">
      <c r="B4711" t="s">
        <v>29</v>
      </c>
      <c r="C4711" t="s">
        <v>27</v>
      </c>
      <c r="D4711" t="s">
        <v>48</v>
      </c>
      <c r="E4711" s="1">
        <v>44455</v>
      </c>
      <c r="F4711" s="4">
        <v>8834</v>
      </c>
      <c r="G4711">
        <v>442</v>
      </c>
      <c r="H4711" s="3">
        <f>_xlfn.XLOOKUP(sales[[#This Row],[Product]],products[Product],products[Cost per box])*sales[[#This Row],[Boxes]]</f>
        <v>3306.1600000000003</v>
      </c>
      <c r="I4711" s="4">
        <f>sales[[#This Row],[Revenue]]-sales[[#This Row],[Cost]]</f>
        <v>5527.84</v>
      </c>
    </row>
    <row r="4712" spans="2:9" x14ac:dyDescent="0.25">
      <c r="B4712" t="s">
        <v>10</v>
      </c>
      <c r="C4712" t="s">
        <v>9</v>
      </c>
      <c r="D4712" t="s">
        <v>19</v>
      </c>
      <c r="E4712" s="1">
        <v>44455</v>
      </c>
      <c r="F4712" s="4">
        <v>1029</v>
      </c>
      <c r="G4712">
        <v>55</v>
      </c>
      <c r="H4712" s="3">
        <f>_xlfn.XLOOKUP(sales[[#This Row],[Product]],products[Product],products[Cost per box])*sales[[#This Row],[Boxes]]</f>
        <v>562.65</v>
      </c>
      <c r="I4712" s="4">
        <f>sales[[#This Row],[Revenue]]-sales[[#This Row],[Cost]]</f>
        <v>466.35</v>
      </c>
    </row>
    <row r="4713" spans="2:9" x14ac:dyDescent="0.25">
      <c r="B4713" t="s">
        <v>34</v>
      </c>
      <c r="C4713" t="s">
        <v>16</v>
      </c>
      <c r="D4713" t="s">
        <v>22</v>
      </c>
      <c r="E4713" s="1">
        <v>44455</v>
      </c>
      <c r="F4713" s="4">
        <v>854</v>
      </c>
      <c r="G4713">
        <v>57</v>
      </c>
      <c r="H4713" s="3">
        <f>_xlfn.XLOOKUP(sales[[#This Row],[Product]],products[Product],products[Cost per box])*sales[[#This Row],[Boxes]]</f>
        <v>468.54</v>
      </c>
      <c r="I4713" s="4">
        <f>sales[[#This Row],[Revenue]]-sales[[#This Row],[Cost]]</f>
        <v>385.46</v>
      </c>
    </row>
    <row r="4714" spans="2:9" x14ac:dyDescent="0.25">
      <c r="B4714" t="s">
        <v>25</v>
      </c>
      <c r="C4714" t="s">
        <v>27</v>
      </c>
      <c r="D4714" t="s">
        <v>7</v>
      </c>
      <c r="E4714" s="1">
        <v>44455</v>
      </c>
      <c r="F4714" s="4">
        <v>1337</v>
      </c>
      <c r="G4714">
        <v>56</v>
      </c>
      <c r="H4714" s="3">
        <f>_xlfn.XLOOKUP(sales[[#This Row],[Product]],products[Product],products[Cost per box])*sales[[#This Row],[Boxes]]</f>
        <v>288.40000000000003</v>
      </c>
      <c r="I4714" s="4">
        <f>sales[[#This Row],[Revenue]]-sales[[#This Row],[Cost]]</f>
        <v>1048.5999999999999</v>
      </c>
    </row>
    <row r="4715" spans="2:9" x14ac:dyDescent="0.25">
      <c r="B4715" t="s">
        <v>33</v>
      </c>
      <c r="C4715" t="s">
        <v>6</v>
      </c>
      <c r="D4715" t="s">
        <v>38</v>
      </c>
      <c r="E4715" s="1">
        <v>44455</v>
      </c>
      <c r="F4715" s="4">
        <v>2366</v>
      </c>
      <c r="G4715">
        <v>99</v>
      </c>
      <c r="H4715" s="3">
        <f>_xlfn.XLOOKUP(sales[[#This Row],[Product]],products[Product],products[Cost per box])*sales[[#This Row],[Boxes]]</f>
        <v>984.06</v>
      </c>
      <c r="I4715" s="4">
        <f>sales[[#This Row],[Revenue]]-sales[[#This Row],[Cost]]</f>
        <v>1381.94</v>
      </c>
    </row>
    <row r="4716" spans="2:9" x14ac:dyDescent="0.25">
      <c r="B4716" t="s">
        <v>25</v>
      </c>
      <c r="C4716" t="s">
        <v>11</v>
      </c>
      <c r="D4716" t="s">
        <v>50</v>
      </c>
      <c r="E4716" s="1">
        <v>44455</v>
      </c>
      <c r="F4716" s="4">
        <v>4158</v>
      </c>
      <c r="G4716">
        <v>594</v>
      </c>
      <c r="H4716" s="3">
        <f>_xlfn.XLOOKUP(sales[[#This Row],[Product]],products[Product],products[Cost per box])*sales[[#This Row],[Boxes]]</f>
        <v>7371.54</v>
      </c>
      <c r="I4716" s="4">
        <f>sales[[#This Row],[Revenue]]-sales[[#This Row],[Cost]]</f>
        <v>-3213.54</v>
      </c>
    </row>
    <row r="4717" spans="2:9" x14ac:dyDescent="0.25">
      <c r="B4717" t="s">
        <v>37</v>
      </c>
      <c r="C4717" t="s">
        <v>27</v>
      </c>
      <c r="D4717" t="s">
        <v>50</v>
      </c>
      <c r="E4717" s="1">
        <v>44456</v>
      </c>
      <c r="F4717" s="4">
        <v>4067</v>
      </c>
      <c r="G4717">
        <v>581</v>
      </c>
      <c r="H4717" s="3">
        <f>_xlfn.XLOOKUP(sales[[#This Row],[Product]],products[Product],products[Cost per box])*sales[[#This Row],[Boxes]]</f>
        <v>7210.21</v>
      </c>
      <c r="I4717" s="4">
        <f>sales[[#This Row],[Revenue]]-sales[[#This Row],[Cost]]</f>
        <v>-3143.21</v>
      </c>
    </row>
    <row r="4718" spans="2:9" x14ac:dyDescent="0.25">
      <c r="B4718" t="s">
        <v>13</v>
      </c>
      <c r="C4718" t="s">
        <v>16</v>
      </c>
      <c r="D4718" t="s">
        <v>36</v>
      </c>
      <c r="E4718" s="1">
        <v>44456</v>
      </c>
      <c r="F4718" s="4">
        <v>4522</v>
      </c>
      <c r="G4718">
        <v>283</v>
      </c>
      <c r="H4718" s="3">
        <f>_xlfn.XLOOKUP(sales[[#This Row],[Product]],products[Product],products[Cost per box])*sales[[#This Row],[Boxes]]</f>
        <v>1426.32</v>
      </c>
      <c r="I4718" s="4">
        <f>sales[[#This Row],[Revenue]]-sales[[#This Row],[Cost]]</f>
        <v>3095.6800000000003</v>
      </c>
    </row>
    <row r="4719" spans="2:9" x14ac:dyDescent="0.25">
      <c r="B4719" t="s">
        <v>32</v>
      </c>
      <c r="C4719" t="s">
        <v>16</v>
      </c>
      <c r="D4719" t="s">
        <v>17</v>
      </c>
      <c r="E4719" s="1">
        <v>44456</v>
      </c>
      <c r="F4719" s="4">
        <v>2751</v>
      </c>
      <c r="G4719">
        <v>162</v>
      </c>
      <c r="H4719" s="3">
        <f>_xlfn.XLOOKUP(sales[[#This Row],[Product]],products[Product],products[Cost per box])*sales[[#This Row],[Boxes]]</f>
        <v>1101.5999999999999</v>
      </c>
      <c r="I4719" s="4">
        <f>sales[[#This Row],[Revenue]]-sales[[#This Row],[Cost]]</f>
        <v>1649.4</v>
      </c>
    </row>
    <row r="4720" spans="2:9" x14ac:dyDescent="0.25">
      <c r="B4720" t="s">
        <v>46</v>
      </c>
      <c r="C4720" t="s">
        <v>16</v>
      </c>
      <c r="D4720" t="s">
        <v>35</v>
      </c>
      <c r="E4720" s="1">
        <v>44456</v>
      </c>
      <c r="F4720" s="4">
        <v>973</v>
      </c>
      <c r="G4720">
        <v>70</v>
      </c>
      <c r="H4720" s="3">
        <f>_xlfn.XLOOKUP(sales[[#This Row],[Product]],products[Product],products[Cost per box])*sales[[#This Row],[Boxes]]</f>
        <v>185.5</v>
      </c>
      <c r="I4720" s="4">
        <f>sales[[#This Row],[Revenue]]-sales[[#This Row],[Cost]]</f>
        <v>787.5</v>
      </c>
    </row>
    <row r="4721" spans="2:9" x14ac:dyDescent="0.25">
      <c r="B4721" t="s">
        <v>10</v>
      </c>
      <c r="C4721" t="s">
        <v>16</v>
      </c>
      <c r="D4721" t="s">
        <v>28</v>
      </c>
      <c r="E4721" s="1">
        <v>44456</v>
      </c>
      <c r="F4721" s="4">
        <v>10332</v>
      </c>
      <c r="G4721">
        <v>1260</v>
      </c>
      <c r="H4721" s="3">
        <f>_xlfn.XLOOKUP(sales[[#This Row],[Product]],products[Product],products[Cost per box])*sales[[#This Row],[Boxes]]</f>
        <v>3477.6</v>
      </c>
      <c r="I4721" s="4">
        <f>sales[[#This Row],[Revenue]]-sales[[#This Row],[Cost]]</f>
        <v>6854.4</v>
      </c>
    </row>
    <row r="4722" spans="2:9" x14ac:dyDescent="0.25">
      <c r="B4722" t="s">
        <v>32</v>
      </c>
      <c r="C4722" t="s">
        <v>16</v>
      </c>
      <c r="D4722" t="s">
        <v>35</v>
      </c>
      <c r="E4722" s="1">
        <v>44456</v>
      </c>
      <c r="F4722" s="4">
        <v>3605</v>
      </c>
      <c r="G4722">
        <v>241</v>
      </c>
      <c r="H4722" s="3">
        <f>_xlfn.XLOOKUP(sales[[#This Row],[Product]],products[Product],products[Cost per box])*sales[[#This Row],[Boxes]]</f>
        <v>638.65</v>
      </c>
      <c r="I4722" s="4">
        <f>sales[[#This Row],[Revenue]]-sales[[#This Row],[Cost]]</f>
        <v>2966.35</v>
      </c>
    </row>
    <row r="4723" spans="2:9" x14ac:dyDescent="0.25">
      <c r="B4723" t="s">
        <v>51</v>
      </c>
      <c r="C4723" t="s">
        <v>9</v>
      </c>
      <c r="D4723" t="s">
        <v>26</v>
      </c>
      <c r="E4723" s="1">
        <v>44456</v>
      </c>
      <c r="F4723" s="4">
        <v>11865</v>
      </c>
      <c r="G4723">
        <v>625</v>
      </c>
      <c r="H4723" s="3">
        <f>_xlfn.XLOOKUP(sales[[#This Row],[Product]],products[Product],products[Cost per box])*sales[[#This Row],[Boxes]]</f>
        <v>4018.75</v>
      </c>
      <c r="I4723" s="4">
        <f>sales[[#This Row],[Revenue]]-sales[[#This Row],[Cost]]</f>
        <v>7846.25</v>
      </c>
    </row>
    <row r="4724" spans="2:9" x14ac:dyDescent="0.25">
      <c r="B4724" t="s">
        <v>8</v>
      </c>
      <c r="C4724" t="s">
        <v>27</v>
      </c>
      <c r="D4724" t="s">
        <v>7</v>
      </c>
      <c r="E4724" s="1">
        <v>44456</v>
      </c>
      <c r="F4724" s="4">
        <v>567</v>
      </c>
      <c r="G4724">
        <v>24</v>
      </c>
      <c r="H4724" s="3">
        <f>_xlfn.XLOOKUP(sales[[#This Row],[Product]],products[Product],products[Cost per box])*sales[[#This Row],[Boxes]]</f>
        <v>123.60000000000001</v>
      </c>
      <c r="I4724" s="4">
        <f>sales[[#This Row],[Revenue]]-sales[[#This Row],[Cost]]</f>
        <v>443.4</v>
      </c>
    </row>
    <row r="4725" spans="2:9" x14ac:dyDescent="0.25">
      <c r="B4725" t="s">
        <v>10</v>
      </c>
      <c r="C4725" t="s">
        <v>27</v>
      </c>
      <c r="D4725" t="s">
        <v>52</v>
      </c>
      <c r="E4725" s="1">
        <v>44456</v>
      </c>
      <c r="F4725" s="4">
        <v>413</v>
      </c>
      <c r="G4725">
        <v>19</v>
      </c>
      <c r="H4725" s="3">
        <f>_xlfn.XLOOKUP(sales[[#This Row],[Product]],products[Product],products[Cost per box])*sales[[#This Row],[Boxes]]</f>
        <v>63.08</v>
      </c>
      <c r="I4725" s="4">
        <f>sales[[#This Row],[Revenue]]-sales[[#This Row],[Cost]]</f>
        <v>349.92</v>
      </c>
    </row>
    <row r="4726" spans="2:9" x14ac:dyDescent="0.25">
      <c r="B4726" t="s">
        <v>10</v>
      </c>
      <c r="C4726" t="s">
        <v>9</v>
      </c>
      <c r="D4726" t="s">
        <v>50</v>
      </c>
      <c r="E4726" s="1">
        <v>44456</v>
      </c>
      <c r="F4726" s="4">
        <v>2107</v>
      </c>
      <c r="G4726">
        <v>264</v>
      </c>
      <c r="H4726" s="3">
        <f>_xlfn.XLOOKUP(sales[[#This Row],[Product]],products[Product],products[Cost per box])*sales[[#This Row],[Boxes]]</f>
        <v>3276.2400000000002</v>
      </c>
      <c r="I4726" s="4">
        <f>sales[[#This Row],[Revenue]]-sales[[#This Row],[Cost]]</f>
        <v>-1169.2400000000002</v>
      </c>
    </row>
    <row r="4727" spans="2:9" x14ac:dyDescent="0.25">
      <c r="B4727" t="s">
        <v>46</v>
      </c>
      <c r="C4727" t="s">
        <v>27</v>
      </c>
      <c r="D4727" t="s">
        <v>43</v>
      </c>
      <c r="E4727" s="1">
        <v>44456</v>
      </c>
      <c r="F4727" s="4">
        <v>5236</v>
      </c>
      <c r="G4727">
        <v>276</v>
      </c>
      <c r="H4727" s="3">
        <f>_xlfn.XLOOKUP(sales[[#This Row],[Product]],products[Product],products[Cost per box])*sales[[#This Row],[Boxes]]</f>
        <v>1062.6000000000001</v>
      </c>
      <c r="I4727" s="4">
        <f>sales[[#This Row],[Revenue]]-sales[[#This Row],[Cost]]</f>
        <v>4173.3999999999996</v>
      </c>
    </row>
    <row r="4728" spans="2:9" x14ac:dyDescent="0.25">
      <c r="B4728" t="s">
        <v>39</v>
      </c>
      <c r="C4728" t="s">
        <v>6</v>
      </c>
      <c r="D4728" t="s">
        <v>48</v>
      </c>
      <c r="E4728" s="1">
        <v>44456</v>
      </c>
      <c r="F4728" s="4">
        <v>12831</v>
      </c>
      <c r="G4728">
        <v>611</v>
      </c>
      <c r="H4728" s="3">
        <f>_xlfn.XLOOKUP(sales[[#This Row],[Product]],products[Product],products[Cost per box])*sales[[#This Row],[Boxes]]</f>
        <v>4570.2800000000007</v>
      </c>
      <c r="I4728" s="4">
        <f>sales[[#This Row],[Revenue]]-sales[[#This Row],[Cost]]</f>
        <v>8260.7199999999993</v>
      </c>
    </row>
    <row r="4729" spans="2:9" x14ac:dyDescent="0.25">
      <c r="B4729" t="s">
        <v>46</v>
      </c>
      <c r="C4729" t="s">
        <v>9</v>
      </c>
      <c r="D4729" t="s">
        <v>22</v>
      </c>
      <c r="E4729" s="1">
        <v>44456</v>
      </c>
      <c r="F4729" s="4">
        <v>11249</v>
      </c>
      <c r="G4729">
        <v>840</v>
      </c>
      <c r="H4729" s="3">
        <f>_xlfn.XLOOKUP(sales[[#This Row],[Product]],products[Product],products[Cost per box])*sales[[#This Row],[Boxes]]</f>
        <v>6904.8</v>
      </c>
      <c r="I4729" s="4">
        <f>sales[[#This Row],[Revenue]]-sales[[#This Row],[Cost]]</f>
        <v>4344.2</v>
      </c>
    </row>
    <row r="4730" spans="2:9" x14ac:dyDescent="0.25">
      <c r="B4730" t="s">
        <v>51</v>
      </c>
      <c r="C4730" t="s">
        <v>9</v>
      </c>
      <c r="D4730" t="s">
        <v>48</v>
      </c>
      <c r="E4730" s="1">
        <v>44456</v>
      </c>
      <c r="F4730" s="4">
        <v>4053</v>
      </c>
      <c r="G4730">
        <v>177</v>
      </c>
      <c r="H4730" s="3">
        <f>_xlfn.XLOOKUP(sales[[#This Row],[Product]],products[Product],products[Cost per box])*sales[[#This Row],[Boxes]]</f>
        <v>1323.96</v>
      </c>
      <c r="I4730" s="4">
        <f>sales[[#This Row],[Revenue]]-sales[[#This Row],[Cost]]</f>
        <v>2729.04</v>
      </c>
    </row>
    <row r="4731" spans="2:9" x14ac:dyDescent="0.25">
      <c r="B4731" t="s">
        <v>49</v>
      </c>
      <c r="C4731" t="s">
        <v>16</v>
      </c>
      <c r="D4731" t="s">
        <v>31</v>
      </c>
      <c r="E4731" s="1">
        <v>44456</v>
      </c>
      <c r="F4731" s="4">
        <v>2205</v>
      </c>
      <c r="G4731">
        <v>245</v>
      </c>
      <c r="H4731" s="3">
        <f>_xlfn.XLOOKUP(sales[[#This Row],[Product]],products[Product],products[Cost per box])*sales[[#This Row],[Boxes]]</f>
        <v>1401.3999999999999</v>
      </c>
      <c r="I4731" s="4">
        <f>sales[[#This Row],[Revenue]]-sales[[#This Row],[Cost]]</f>
        <v>803.60000000000014</v>
      </c>
    </row>
    <row r="4732" spans="2:9" x14ac:dyDescent="0.25">
      <c r="B4732" t="s">
        <v>29</v>
      </c>
      <c r="C4732" t="s">
        <v>11</v>
      </c>
      <c r="D4732" t="s">
        <v>44</v>
      </c>
      <c r="E4732" s="1">
        <v>44456</v>
      </c>
      <c r="F4732" s="4">
        <v>3640</v>
      </c>
      <c r="G4732">
        <v>166</v>
      </c>
      <c r="H4732" s="3">
        <f>_xlfn.XLOOKUP(sales[[#This Row],[Product]],products[Product],products[Cost per box])*sales[[#This Row],[Boxes]]</f>
        <v>1588.6200000000001</v>
      </c>
      <c r="I4732" s="4">
        <f>sales[[#This Row],[Revenue]]-sales[[#This Row],[Cost]]</f>
        <v>2051.38</v>
      </c>
    </row>
    <row r="4733" spans="2:9" x14ac:dyDescent="0.25">
      <c r="B4733" t="s">
        <v>41</v>
      </c>
      <c r="C4733" t="s">
        <v>21</v>
      </c>
      <c r="D4733" t="s">
        <v>48</v>
      </c>
      <c r="E4733" s="1">
        <v>44456</v>
      </c>
      <c r="F4733" s="4">
        <v>8267</v>
      </c>
      <c r="G4733">
        <v>394</v>
      </c>
      <c r="H4733" s="3">
        <f>_xlfn.XLOOKUP(sales[[#This Row],[Product]],products[Product],products[Cost per box])*sales[[#This Row],[Boxes]]</f>
        <v>2947.1200000000003</v>
      </c>
      <c r="I4733" s="4">
        <f>sales[[#This Row],[Revenue]]-sales[[#This Row],[Cost]]</f>
        <v>5319.8799999999992</v>
      </c>
    </row>
    <row r="4734" spans="2:9" x14ac:dyDescent="0.25">
      <c r="B4734" t="s">
        <v>25</v>
      </c>
      <c r="C4734" t="s">
        <v>21</v>
      </c>
      <c r="D4734" t="s">
        <v>38</v>
      </c>
      <c r="E4734" s="1">
        <v>44456</v>
      </c>
      <c r="F4734" s="4">
        <v>2450</v>
      </c>
      <c r="G4734">
        <v>103</v>
      </c>
      <c r="H4734" s="3">
        <f>_xlfn.XLOOKUP(sales[[#This Row],[Product]],products[Product],products[Cost per box])*sales[[#This Row],[Boxes]]</f>
        <v>1023.8199999999999</v>
      </c>
      <c r="I4734" s="4">
        <f>sales[[#This Row],[Revenue]]-sales[[#This Row],[Cost]]</f>
        <v>1426.18</v>
      </c>
    </row>
    <row r="4735" spans="2:9" x14ac:dyDescent="0.25">
      <c r="B4735" t="s">
        <v>29</v>
      </c>
      <c r="C4735" t="s">
        <v>27</v>
      </c>
      <c r="D4735" t="s">
        <v>52</v>
      </c>
      <c r="E4735" s="1">
        <v>44456</v>
      </c>
      <c r="F4735" s="4">
        <v>10199</v>
      </c>
      <c r="G4735">
        <v>408</v>
      </c>
      <c r="H4735" s="3">
        <f>_xlfn.XLOOKUP(sales[[#This Row],[Product]],products[Product],products[Cost per box])*sales[[#This Row],[Boxes]]</f>
        <v>1354.56</v>
      </c>
      <c r="I4735" s="4">
        <f>sales[[#This Row],[Revenue]]-sales[[#This Row],[Cost]]</f>
        <v>8844.44</v>
      </c>
    </row>
    <row r="4736" spans="2:9" x14ac:dyDescent="0.25">
      <c r="B4736" t="s">
        <v>18</v>
      </c>
      <c r="C4736" t="s">
        <v>27</v>
      </c>
      <c r="D4736" t="s">
        <v>22</v>
      </c>
      <c r="E4736" s="1">
        <v>44456</v>
      </c>
      <c r="F4736" s="4">
        <v>6174</v>
      </c>
      <c r="G4736">
        <v>441</v>
      </c>
      <c r="H4736" s="3">
        <f>_xlfn.XLOOKUP(sales[[#This Row],[Product]],products[Product],products[Cost per box])*sales[[#This Row],[Boxes]]</f>
        <v>3625.0200000000004</v>
      </c>
      <c r="I4736" s="4">
        <f>sales[[#This Row],[Revenue]]-sales[[#This Row],[Cost]]</f>
        <v>2548.9799999999996</v>
      </c>
    </row>
    <row r="4737" spans="2:9" x14ac:dyDescent="0.25">
      <c r="B4737" t="s">
        <v>49</v>
      </c>
      <c r="C4737" t="s">
        <v>6</v>
      </c>
      <c r="D4737" t="s">
        <v>12</v>
      </c>
      <c r="E4737" s="1">
        <v>44456</v>
      </c>
      <c r="F4737" s="4">
        <v>3934</v>
      </c>
      <c r="G4737">
        <v>152</v>
      </c>
      <c r="H4737" s="3">
        <f>_xlfn.XLOOKUP(sales[[#This Row],[Product]],products[Product],products[Cost per box])*sales[[#This Row],[Boxes]]</f>
        <v>1281.3599999999999</v>
      </c>
      <c r="I4737" s="4">
        <f>sales[[#This Row],[Revenue]]-sales[[#This Row],[Cost]]</f>
        <v>2652.6400000000003</v>
      </c>
    </row>
    <row r="4738" spans="2:9" x14ac:dyDescent="0.25">
      <c r="B4738" t="s">
        <v>51</v>
      </c>
      <c r="C4738" t="s">
        <v>16</v>
      </c>
      <c r="D4738" t="s">
        <v>17</v>
      </c>
      <c r="E4738" s="1">
        <v>44456</v>
      </c>
      <c r="F4738" s="4">
        <v>1848</v>
      </c>
      <c r="G4738">
        <v>116</v>
      </c>
      <c r="H4738" s="3">
        <f>_xlfn.XLOOKUP(sales[[#This Row],[Product]],products[Product],products[Cost per box])*sales[[#This Row],[Boxes]]</f>
        <v>788.8</v>
      </c>
      <c r="I4738" s="4">
        <f>sales[[#This Row],[Revenue]]-sales[[#This Row],[Cost]]</f>
        <v>1059.2</v>
      </c>
    </row>
    <row r="4739" spans="2:9" x14ac:dyDescent="0.25">
      <c r="B4739" t="s">
        <v>32</v>
      </c>
      <c r="C4739" t="s">
        <v>21</v>
      </c>
      <c r="D4739" t="s">
        <v>52</v>
      </c>
      <c r="E4739" s="1">
        <v>44456</v>
      </c>
      <c r="F4739" s="4">
        <v>2079</v>
      </c>
      <c r="G4739">
        <v>87</v>
      </c>
      <c r="H4739" s="3">
        <f>_xlfn.XLOOKUP(sales[[#This Row],[Product]],products[Product],products[Cost per box])*sales[[#This Row],[Boxes]]</f>
        <v>288.83999999999997</v>
      </c>
      <c r="I4739" s="4">
        <f>sales[[#This Row],[Revenue]]-sales[[#This Row],[Cost]]</f>
        <v>1790.16</v>
      </c>
    </row>
    <row r="4740" spans="2:9" x14ac:dyDescent="0.25">
      <c r="B4740" t="s">
        <v>41</v>
      </c>
      <c r="C4740" t="s">
        <v>11</v>
      </c>
      <c r="D4740" t="s">
        <v>44</v>
      </c>
      <c r="E4740" s="1">
        <v>44456</v>
      </c>
      <c r="F4740" s="4">
        <v>434</v>
      </c>
      <c r="G4740">
        <v>20</v>
      </c>
      <c r="H4740" s="3">
        <f>_xlfn.XLOOKUP(sales[[#This Row],[Product]],products[Product],products[Cost per box])*sales[[#This Row],[Boxes]]</f>
        <v>191.4</v>
      </c>
      <c r="I4740" s="4">
        <f>sales[[#This Row],[Revenue]]-sales[[#This Row],[Cost]]</f>
        <v>242.6</v>
      </c>
    </row>
    <row r="4741" spans="2:9" x14ac:dyDescent="0.25">
      <c r="B4741" t="s">
        <v>8</v>
      </c>
      <c r="C4741" t="s">
        <v>11</v>
      </c>
      <c r="D4741" t="s">
        <v>43</v>
      </c>
      <c r="E4741" s="1">
        <v>44456</v>
      </c>
      <c r="F4741" s="4">
        <v>889</v>
      </c>
      <c r="G4741">
        <v>47</v>
      </c>
      <c r="H4741" s="3">
        <f>_xlfn.XLOOKUP(sales[[#This Row],[Product]],products[Product],products[Cost per box])*sales[[#This Row],[Boxes]]</f>
        <v>180.95000000000002</v>
      </c>
      <c r="I4741" s="4">
        <f>sales[[#This Row],[Revenue]]-sales[[#This Row],[Cost]]</f>
        <v>708.05</v>
      </c>
    </row>
    <row r="4742" spans="2:9" x14ac:dyDescent="0.25">
      <c r="B4742" t="s">
        <v>10</v>
      </c>
      <c r="C4742" t="s">
        <v>16</v>
      </c>
      <c r="D4742" t="s">
        <v>47</v>
      </c>
      <c r="E4742" s="1">
        <v>44456</v>
      </c>
      <c r="F4742" s="4">
        <v>3472</v>
      </c>
      <c r="G4742">
        <v>193</v>
      </c>
      <c r="H4742" s="3">
        <f>_xlfn.XLOOKUP(sales[[#This Row],[Product]],products[Product],products[Cost per box])*sales[[#This Row],[Boxes]]</f>
        <v>1015.18</v>
      </c>
      <c r="I4742" s="4">
        <f>sales[[#This Row],[Revenue]]-sales[[#This Row],[Cost]]</f>
        <v>2456.8200000000002</v>
      </c>
    </row>
    <row r="4743" spans="2:9" x14ac:dyDescent="0.25">
      <c r="B4743" t="s">
        <v>32</v>
      </c>
      <c r="C4743" t="s">
        <v>27</v>
      </c>
      <c r="D4743" t="s">
        <v>42</v>
      </c>
      <c r="E4743" s="1">
        <v>44456</v>
      </c>
      <c r="F4743" s="4">
        <v>8183</v>
      </c>
      <c r="G4743">
        <v>512</v>
      </c>
      <c r="H4743" s="3">
        <f>_xlfn.XLOOKUP(sales[[#This Row],[Product]],products[Product],products[Cost per box])*sales[[#This Row],[Boxes]]</f>
        <v>2426.88</v>
      </c>
      <c r="I4743" s="4">
        <f>sales[[#This Row],[Revenue]]-sales[[#This Row],[Cost]]</f>
        <v>5756.12</v>
      </c>
    </row>
    <row r="4744" spans="2:9" x14ac:dyDescent="0.25">
      <c r="B4744" t="s">
        <v>34</v>
      </c>
      <c r="C4744" t="s">
        <v>6</v>
      </c>
      <c r="D4744" t="s">
        <v>43</v>
      </c>
      <c r="E4744" s="1">
        <v>44456</v>
      </c>
      <c r="F4744" s="4">
        <v>3990</v>
      </c>
      <c r="G4744">
        <v>222</v>
      </c>
      <c r="H4744" s="3">
        <f>_xlfn.XLOOKUP(sales[[#This Row],[Product]],products[Product],products[Cost per box])*sales[[#This Row],[Boxes]]</f>
        <v>854.7</v>
      </c>
      <c r="I4744" s="4">
        <f>sales[[#This Row],[Revenue]]-sales[[#This Row],[Cost]]</f>
        <v>3135.3</v>
      </c>
    </row>
    <row r="4745" spans="2:9" x14ac:dyDescent="0.25">
      <c r="B4745" t="s">
        <v>33</v>
      </c>
      <c r="C4745" t="s">
        <v>6</v>
      </c>
      <c r="D4745" t="s">
        <v>36</v>
      </c>
      <c r="E4745" s="1">
        <v>44456</v>
      </c>
      <c r="F4745" s="4">
        <v>4529</v>
      </c>
      <c r="G4745">
        <v>302</v>
      </c>
      <c r="H4745" s="3">
        <f>_xlfn.XLOOKUP(sales[[#This Row],[Product]],products[Product],products[Cost per box])*sales[[#This Row],[Boxes]]</f>
        <v>1522.08</v>
      </c>
      <c r="I4745" s="4">
        <f>sales[[#This Row],[Revenue]]-sales[[#This Row],[Cost]]</f>
        <v>3006.92</v>
      </c>
    </row>
    <row r="4746" spans="2:9" x14ac:dyDescent="0.25">
      <c r="B4746" t="s">
        <v>15</v>
      </c>
      <c r="C4746" t="s">
        <v>16</v>
      </c>
      <c r="D4746" t="s">
        <v>17</v>
      </c>
      <c r="E4746" s="1">
        <v>44456</v>
      </c>
      <c r="F4746" s="4">
        <v>9268</v>
      </c>
      <c r="G4746">
        <v>662</v>
      </c>
      <c r="H4746" s="3">
        <f>_xlfn.XLOOKUP(sales[[#This Row],[Product]],products[Product],products[Cost per box])*sales[[#This Row],[Boxes]]</f>
        <v>4501.5999999999995</v>
      </c>
      <c r="I4746" s="4">
        <f>sales[[#This Row],[Revenue]]-sales[[#This Row],[Cost]]</f>
        <v>4766.4000000000005</v>
      </c>
    </row>
    <row r="4747" spans="2:9" x14ac:dyDescent="0.25">
      <c r="B4747" t="s">
        <v>49</v>
      </c>
      <c r="C4747" t="s">
        <v>21</v>
      </c>
      <c r="D4747" t="s">
        <v>43</v>
      </c>
      <c r="E4747" s="1">
        <v>44456</v>
      </c>
      <c r="F4747" s="4">
        <v>12103</v>
      </c>
      <c r="G4747">
        <v>637</v>
      </c>
      <c r="H4747" s="3">
        <f>_xlfn.XLOOKUP(sales[[#This Row],[Product]],products[Product],products[Cost per box])*sales[[#This Row],[Boxes]]</f>
        <v>2452.4500000000003</v>
      </c>
      <c r="I4747" s="4">
        <f>sales[[#This Row],[Revenue]]-sales[[#This Row],[Cost]]</f>
        <v>9650.5499999999993</v>
      </c>
    </row>
    <row r="4748" spans="2:9" x14ac:dyDescent="0.25">
      <c r="B4748" t="s">
        <v>25</v>
      </c>
      <c r="C4748" t="s">
        <v>6</v>
      </c>
      <c r="D4748" t="s">
        <v>48</v>
      </c>
      <c r="E4748" s="1">
        <v>44456</v>
      </c>
      <c r="F4748" s="4">
        <v>6615</v>
      </c>
      <c r="G4748">
        <v>288</v>
      </c>
      <c r="H4748" s="3">
        <f>_xlfn.XLOOKUP(sales[[#This Row],[Product]],products[Product],products[Cost per box])*sales[[#This Row],[Boxes]]</f>
        <v>2154.2400000000002</v>
      </c>
      <c r="I4748" s="4">
        <f>sales[[#This Row],[Revenue]]-sales[[#This Row],[Cost]]</f>
        <v>4460.76</v>
      </c>
    </row>
    <row r="4749" spans="2:9" x14ac:dyDescent="0.25">
      <c r="B4749" t="s">
        <v>20</v>
      </c>
      <c r="C4749" t="s">
        <v>16</v>
      </c>
      <c r="D4749" t="s">
        <v>26</v>
      </c>
      <c r="E4749" s="1">
        <v>44459</v>
      </c>
      <c r="F4749" s="4">
        <v>2338</v>
      </c>
      <c r="G4749">
        <v>138</v>
      </c>
      <c r="H4749" s="3">
        <f>_xlfn.XLOOKUP(sales[[#This Row],[Product]],products[Product],products[Cost per box])*sales[[#This Row],[Boxes]]</f>
        <v>887.33999999999992</v>
      </c>
      <c r="I4749" s="4">
        <f>sales[[#This Row],[Revenue]]-sales[[#This Row],[Cost]]</f>
        <v>1450.66</v>
      </c>
    </row>
    <row r="4750" spans="2:9" x14ac:dyDescent="0.25">
      <c r="B4750" t="s">
        <v>51</v>
      </c>
      <c r="C4750" t="s">
        <v>16</v>
      </c>
      <c r="D4750" t="s">
        <v>44</v>
      </c>
      <c r="E4750" s="1">
        <v>44459</v>
      </c>
      <c r="F4750" s="4">
        <v>5523</v>
      </c>
      <c r="G4750">
        <v>252</v>
      </c>
      <c r="H4750" s="3">
        <f>_xlfn.XLOOKUP(sales[[#This Row],[Product]],products[Product],products[Cost per box])*sales[[#This Row],[Boxes]]</f>
        <v>2411.64</v>
      </c>
      <c r="I4750" s="4">
        <f>sales[[#This Row],[Revenue]]-sales[[#This Row],[Cost]]</f>
        <v>3111.36</v>
      </c>
    </row>
    <row r="4751" spans="2:9" x14ac:dyDescent="0.25">
      <c r="B4751" t="s">
        <v>25</v>
      </c>
      <c r="C4751" t="s">
        <v>9</v>
      </c>
      <c r="D4751" t="s">
        <v>47</v>
      </c>
      <c r="E4751" s="1">
        <v>44459</v>
      </c>
      <c r="F4751" s="4">
        <v>210</v>
      </c>
      <c r="G4751">
        <v>13</v>
      </c>
      <c r="H4751" s="3">
        <f>_xlfn.XLOOKUP(sales[[#This Row],[Product]],products[Product],products[Cost per box])*sales[[#This Row],[Boxes]]</f>
        <v>68.38</v>
      </c>
      <c r="I4751" s="4">
        <f>sales[[#This Row],[Revenue]]-sales[[#This Row],[Cost]]</f>
        <v>141.62</v>
      </c>
    </row>
    <row r="4752" spans="2:9" x14ac:dyDescent="0.25">
      <c r="B4752" t="s">
        <v>13</v>
      </c>
      <c r="C4752" t="s">
        <v>11</v>
      </c>
      <c r="D4752" t="s">
        <v>42</v>
      </c>
      <c r="E4752" s="1">
        <v>44459</v>
      </c>
      <c r="F4752" s="4">
        <v>7602</v>
      </c>
      <c r="G4752">
        <v>543</v>
      </c>
      <c r="H4752" s="3">
        <f>_xlfn.XLOOKUP(sales[[#This Row],[Product]],products[Product],products[Cost per box])*sales[[#This Row],[Boxes]]</f>
        <v>2573.8200000000002</v>
      </c>
      <c r="I4752" s="4">
        <f>sales[[#This Row],[Revenue]]-sales[[#This Row],[Cost]]</f>
        <v>5028.18</v>
      </c>
    </row>
    <row r="4753" spans="2:9" x14ac:dyDescent="0.25">
      <c r="B4753" t="s">
        <v>41</v>
      </c>
      <c r="C4753" t="s">
        <v>27</v>
      </c>
      <c r="D4753" t="s">
        <v>24</v>
      </c>
      <c r="E4753" s="1">
        <v>44459</v>
      </c>
      <c r="F4753" s="4">
        <v>1603</v>
      </c>
      <c r="G4753">
        <v>77</v>
      </c>
      <c r="H4753" s="3">
        <f>_xlfn.XLOOKUP(sales[[#This Row],[Product]],products[Product],products[Cost per box])*sales[[#This Row],[Boxes]]</f>
        <v>809.27</v>
      </c>
      <c r="I4753" s="4">
        <f>sales[[#This Row],[Revenue]]-sales[[#This Row],[Cost]]</f>
        <v>793.73</v>
      </c>
    </row>
    <row r="4754" spans="2:9" x14ac:dyDescent="0.25">
      <c r="B4754" t="s">
        <v>34</v>
      </c>
      <c r="C4754" t="s">
        <v>6</v>
      </c>
      <c r="D4754" t="s">
        <v>35</v>
      </c>
      <c r="E4754" s="1">
        <v>44459</v>
      </c>
      <c r="F4754" s="4">
        <v>4354</v>
      </c>
      <c r="G4754">
        <v>335</v>
      </c>
      <c r="H4754" s="3">
        <f>_xlfn.XLOOKUP(sales[[#This Row],[Product]],products[Product],products[Cost per box])*sales[[#This Row],[Boxes]]</f>
        <v>887.75</v>
      </c>
      <c r="I4754" s="4">
        <f>sales[[#This Row],[Revenue]]-sales[[#This Row],[Cost]]</f>
        <v>3466.25</v>
      </c>
    </row>
    <row r="4755" spans="2:9" x14ac:dyDescent="0.25">
      <c r="B4755" t="s">
        <v>25</v>
      </c>
      <c r="C4755" t="s">
        <v>9</v>
      </c>
      <c r="D4755" t="s">
        <v>12</v>
      </c>
      <c r="E4755" s="1">
        <v>44459</v>
      </c>
      <c r="F4755" s="4">
        <v>609</v>
      </c>
      <c r="G4755">
        <v>25</v>
      </c>
      <c r="H4755" s="3">
        <f>_xlfn.XLOOKUP(sales[[#This Row],[Product]],products[Product],products[Cost per box])*sales[[#This Row],[Boxes]]</f>
        <v>210.75</v>
      </c>
      <c r="I4755" s="4">
        <f>sales[[#This Row],[Revenue]]-sales[[#This Row],[Cost]]</f>
        <v>398.25</v>
      </c>
    </row>
    <row r="4756" spans="2:9" x14ac:dyDescent="0.25">
      <c r="B4756" t="s">
        <v>39</v>
      </c>
      <c r="C4756" t="s">
        <v>11</v>
      </c>
      <c r="D4756" t="s">
        <v>44</v>
      </c>
      <c r="E4756" s="1">
        <v>44459</v>
      </c>
      <c r="F4756" s="4">
        <v>175</v>
      </c>
      <c r="G4756">
        <v>8</v>
      </c>
      <c r="H4756" s="3">
        <f>_xlfn.XLOOKUP(sales[[#This Row],[Product]],products[Product],products[Cost per box])*sales[[#This Row],[Boxes]]</f>
        <v>76.56</v>
      </c>
      <c r="I4756" s="4">
        <f>sales[[#This Row],[Revenue]]-sales[[#This Row],[Cost]]</f>
        <v>98.44</v>
      </c>
    </row>
    <row r="4757" spans="2:9" x14ac:dyDescent="0.25">
      <c r="B4757" t="s">
        <v>49</v>
      </c>
      <c r="C4757" t="s">
        <v>11</v>
      </c>
      <c r="D4757" t="s">
        <v>26</v>
      </c>
      <c r="E4757" s="1">
        <v>44459</v>
      </c>
      <c r="F4757" s="4">
        <v>3675</v>
      </c>
      <c r="G4757">
        <v>205</v>
      </c>
      <c r="H4757" s="3">
        <f>_xlfn.XLOOKUP(sales[[#This Row],[Product]],products[Product],products[Cost per box])*sales[[#This Row],[Boxes]]</f>
        <v>1318.1499999999999</v>
      </c>
      <c r="I4757" s="4">
        <f>sales[[#This Row],[Revenue]]-sales[[#This Row],[Cost]]</f>
        <v>2356.8500000000004</v>
      </c>
    </row>
    <row r="4758" spans="2:9" x14ac:dyDescent="0.25">
      <c r="B4758" t="s">
        <v>5</v>
      </c>
      <c r="C4758" t="s">
        <v>16</v>
      </c>
      <c r="D4758" t="s">
        <v>45</v>
      </c>
      <c r="E4758" s="1">
        <v>44459</v>
      </c>
      <c r="F4758" s="4">
        <v>2940</v>
      </c>
      <c r="G4758">
        <v>184</v>
      </c>
      <c r="H4758" s="3">
        <f>_xlfn.XLOOKUP(sales[[#This Row],[Product]],products[Product],products[Cost per box])*sales[[#This Row],[Boxes]]</f>
        <v>1422.3200000000002</v>
      </c>
      <c r="I4758" s="4">
        <f>sales[[#This Row],[Revenue]]-sales[[#This Row],[Cost]]</f>
        <v>1517.6799999999998</v>
      </c>
    </row>
    <row r="4759" spans="2:9" x14ac:dyDescent="0.25">
      <c r="B4759" t="s">
        <v>8</v>
      </c>
      <c r="C4759" t="s">
        <v>6</v>
      </c>
      <c r="D4759" t="s">
        <v>14</v>
      </c>
      <c r="E4759" s="1">
        <v>44459</v>
      </c>
      <c r="F4759" s="4">
        <v>854</v>
      </c>
      <c r="G4759">
        <v>95</v>
      </c>
      <c r="H4759" s="3">
        <f>_xlfn.XLOOKUP(sales[[#This Row],[Product]],products[Product],products[Cost per box])*sales[[#This Row],[Boxes]]</f>
        <v>599.44999999999993</v>
      </c>
      <c r="I4759" s="4">
        <f>sales[[#This Row],[Revenue]]-sales[[#This Row],[Cost]]</f>
        <v>254.55000000000007</v>
      </c>
    </row>
    <row r="4760" spans="2:9" x14ac:dyDescent="0.25">
      <c r="B4760" t="s">
        <v>13</v>
      </c>
      <c r="C4760" t="s">
        <v>21</v>
      </c>
      <c r="D4760" t="s">
        <v>38</v>
      </c>
      <c r="E4760" s="1">
        <v>44459</v>
      </c>
      <c r="F4760" s="4">
        <v>2639</v>
      </c>
      <c r="G4760">
        <v>102</v>
      </c>
      <c r="H4760" s="3">
        <f>_xlfn.XLOOKUP(sales[[#This Row],[Product]],products[Product],products[Cost per box])*sales[[#This Row],[Boxes]]</f>
        <v>1013.88</v>
      </c>
      <c r="I4760" s="4">
        <f>sales[[#This Row],[Revenue]]-sales[[#This Row],[Cost]]</f>
        <v>1625.12</v>
      </c>
    </row>
    <row r="4761" spans="2:9" x14ac:dyDescent="0.25">
      <c r="B4761" t="s">
        <v>41</v>
      </c>
      <c r="C4761" t="s">
        <v>27</v>
      </c>
      <c r="D4761" t="s">
        <v>42</v>
      </c>
      <c r="E4761" s="1">
        <v>44459</v>
      </c>
      <c r="F4761" s="4">
        <v>14777</v>
      </c>
      <c r="G4761">
        <v>1120</v>
      </c>
      <c r="H4761" s="3">
        <f>_xlfn.XLOOKUP(sales[[#This Row],[Product]],products[Product],products[Cost per box])*sales[[#This Row],[Boxes]]</f>
        <v>5308.8</v>
      </c>
      <c r="I4761" s="4">
        <f>sales[[#This Row],[Revenue]]-sales[[#This Row],[Cost]]</f>
        <v>9468.2000000000007</v>
      </c>
    </row>
    <row r="4762" spans="2:9" x14ac:dyDescent="0.25">
      <c r="B4762" t="s">
        <v>8</v>
      </c>
      <c r="C4762" t="s">
        <v>21</v>
      </c>
      <c r="D4762" t="s">
        <v>19</v>
      </c>
      <c r="E4762" s="1">
        <v>44459</v>
      </c>
      <c r="F4762" s="4">
        <v>6020</v>
      </c>
      <c r="G4762">
        <v>335</v>
      </c>
      <c r="H4762" s="3">
        <f>_xlfn.XLOOKUP(sales[[#This Row],[Product]],products[Product],products[Cost per box])*sales[[#This Row],[Boxes]]</f>
        <v>3427.05</v>
      </c>
      <c r="I4762" s="4">
        <f>sales[[#This Row],[Revenue]]-sales[[#This Row],[Cost]]</f>
        <v>2592.9499999999998</v>
      </c>
    </row>
    <row r="4763" spans="2:9" x14ac:dyDescent="0.25">
      <c r="B4763" t="s">
        <v>33</v>
      </c>
      <c r="C4763" t="s">
        <v>9</v>
      </c>
      <c r="D4763" t="s">
        <v>45</v>
      </c>
      <c r="E4763" s="1">
        <v>44459</v>
      </c>
      <c r="F4763" s="4">
        <v>1974</v>
      </c>
      <c r="G4763">
        <v>110</v>
      </c>
      <c r="H4763" s="3">
        <f>_xlfn.XLOOKUP(sales[[#This Row],[Product]],products[Product],products[Cost per box])*sales[[#This Row],[Boxes]]</f>
        <v>850.30000000000007</v>
      </c>
      <c r="I4763" s="4">
        <f>sales[[#This Row],[Revenue]]-sales[[#This Row],[Cost]]</f>
        <v>1123.6999999999998</v>
      </c>
    </row>
    <row r="4764" spans="2:9" x14ac:dyDescent="0.25">
      <c r="B4764" t="s">
        <v>32</v>
      </c>
      <c r="C4764" t="s">
        <v>11</v>
      </c>
      <c r="D4764" t="s">
        <v>50</v>
      </c>
      <c r="E4764" s="1">
        <v>44459</v>
      </c>
      <c r="F4764" s="4">
        <v>4067</v>
      </c>
      <c r="G4764">
        <v>581</v>
      </c>
      <c r="H4764" s="3">
        <f>_xlfn.XLOOKUP(sales[[#This Row],[Product]],products[Product],products[Cost per box])*sales[[#This Row],[Boxes]]</f>
        <v>7210.21</v>
      </c>
      <c r="I4764" s="4">
        <f>sales[[#This Row],[Revenue]]-sales[[#This Row],[Cost]]</f>
        <v>-3143.21</v>
      </c>
    </row>
    <row r="4765" spans="2:9" x14ac:dyDescent="0.25">
      <c r="B4765" t="s">
        <v>49</v>
      </c>
      <c r="C4765" t="s">
        <v>11</v>
      </c>
      <c r="D4765" t="s">
        <v>12</v>
      </c>
      <c r="E4765" s="1">
        <v>44459</v>
      </c>
      <c r="F4765" s="4">
        <v>5712</v>
      </c>
      <c r="G4765">
        <v>229</v>
      </c>
      <c r="H4765" s="3">
        <f>_xlfn.XLOOKUP(sales[[#This Row],[Product]],products[Product],products[Cost per box])*sales[[#This Row],[Boxes]]</f>
        <v>1930.47</v>
      </c>
      <c r="I4765" s="4">
        <f>sales[[#This Row],[Revenue]]-sales[[#This Row],[Cost]]</f>
        <v>3781.5299999999997</v>
      </c>
    </row>
    <row r="4766" spans="2:9" x14ac:dyDescent="0.25">
      <c r="B4766" t="s">
        <v>49</v>
      </c>
      <c r="C4766" t="s">
        <v>6</v>
      </c>
      <c r="D4766" t="s">
        <v>19</v>
      </c>
      <c r="E4766" s="1">
        <v>44459</v>
      </c>
      <c r="F4766" s="4">
        <v>5425</v>
      </c>
      <c r="G4766">
        <v>286</v>
      </c>
      <c r="H4766" s="3">
        <f>_xlfn.XLOOKUP(sales[[#This Row],[Product]],products[Product],products[Cost per box])*sales[[#This Row],[Boxes]]</f>
        <v>2925.78</v>
      </c>
      <c r="I4766" s="4">
        <f>sales[[#This Row],[Revenue]]-sales[[#This Row],[Cost]]</f>
        <v>2499.2199999999998</v>
      </c>
    </row>
    <row r="4767" spans="2:9" x14ac:dyDescent="0.25">
      <c r="B4767" t="s">
        <v>49</v>
      </c>
      <c r="C4767" t="s">
        <v>6</v>
      </c>
      <c r="D4767" t="s">
        <v>42</v>
      </c>
      <c r="E4767" s="1">
        <v>44459</v>
      </c>
      <c r="F4767" s="4">
        <v>182</v>
      </c>
      <c r="G4767">
        <v>14</v>
      </c>
      <c r="H4767" s="3">
        <f>_xlfn.XLOOKUP(sales[[#This Row],[Product]],products[Product],products[Cost per box])*sales[[#This Row],[Boxes]]</f>
        <v>66.36</v>
      </c>
      <c r="I4767" s="4">
        <f>sales[[#This Row],[Revenue]]-sales[[#This Row],[Cost]]</f>
        <v>115.64</v>
      </c>
    </row>
    <row r="4768" spans="2:9" x14ac:dyDescent="0.25">
      <c r="B4768" t="s">
        <v>46</v>
      </c>
      <c r="C4768" t="s">
        <v>9</v>
      </c>
      <c r="D4768" t="s">
        <v>35</v>
      </c>
      <c r="E4768" s="1">
        <v>44459</v>
      </c>
      <c r="F4768" s="4">
        <v>567</v>
      </c>
      <c r="G4768">
        <v>48</v>
      </c>
      <c r="H4768" s="3">
        <f>_xlfn.XLOOKUP(sales[[#This Row],[Product]],products[Product],products[Cost per box])*sales[[#This Row],[Boxes]]</f>
        <v>127.19999999999999</v>
      </c>
      <c r="I4768" s="4">
        <f>sales[[#This Row],[Revenue]]-sales[[#This Row],[Cost]]</f>
        <v>439.8</v>
      </c>
    </row>
    <row r="4769" spans="2:9" x14ac:dyDescent="0.25">
      <c r="B4769" t="s">
        <v>32</v>
      </c>
      <c r="C4769" t="s">
        <v>9</v>
      </c>
      <c r="D4769" t="s">
        <v>52</v>
      </c>
      <c r="E4769" s="1">
        <v>44459</v>
      </c>
      <c r="F4769" s="4">
        <v>5418</v>
      </c>
      <c r="G4769">
        <v>236</v>
      </c>
      <c r="H4769" s="3">
        <f>_xlfn.XLOOKUP(sales[[#This Row],[Product]],products[Product],products[Cost per box])*sales[[#This Row],[Boxes]]</f>
        <v>783.52</v>
      </c>
      <c r="I4769" s="4">
        <f>sales[[#This Row],[Revenue]]-sales[[#This Row],[Cost]]</f>
        <v>4634.4799999999996</v>
      </c>
    </row>
    <row r="4770" spans="2:9" x14ac:dyDescent="0.25">
      <c r="B4770" t="s">
        <v>37</v>
      </c>
      <c r="C4770" t="s">
        <v>16</v>
      </c>
      <c r="D4770" t="s">
        <v>38</v>
      </c>
      <c r="E4770" s="1">
        <v>44459</v>
      </c>
      <c r="F4770" s="4">
        <v>2667</v>
      </c>
      <c r="G4770">
        <v>103</v>
      </c>
      <c r="H4770" s="3">
        <f>_xlfn.XLOOKUP(sales[[#This Row],[Product]],products[Product],products[Cost per box])*sales[[#This Row],[Boxes]]</f>
        <v>1023.8199999999999</v>
      </c>
      <c r="I4770" s="4">
        <f>sales[[#This Row],[Revenue]]-sales[[#This Row],[Cost]]</f>
        <v>1643.18</v>
      </c>
    </row>
    <row r="4771" spans="2:9" x14ac:dyDescent="0.25">
      <c r="B4771" t="s">
        <v>20</v>
      </c>
      <c r="C4771" t="s">
        <v>21</v>
      </c>
      <c r="D4771" t="s">
        <v>44</v>
      </c>
      <c r="E4771" s="1">
        <v>44459</v>
      </c>
      <c r="F4771" s="4">
        <v>5712</v>
      </c>
      <c r="G4771">
        <v>249</v>
      </c>
      <c r="H4771" s="3">
        <f>_xlfn.XLOOKUP(sales[[#This Row],[Product]],products[Product],products[Cost per box])*sales[[#This Row],[Boxes]]</f>
        <v>2382.9300000000003</v>
      </c>
      <c r="I4771" s="4">
        <f>sales[[#This Row],[Revenue]]-sales[[#This Row],[Cost]]</f>
        <v>3329.0699999999997</v>
      </c>
    </row>
    <row r="4772" spans="2:9" x14ac:dyDescent="0.25">
      <c r="B4772" t="s">
        <v>39</v>
      </c>
      <c r="C4772" t="s">
        <v>6</v>
      </c>
      <c r="D4772" t="s">
        <v>19</v>
      </c>
      <c r="E4772" s="1">
        <v>44459</v>
      </c>
      <c r="F4772" s="4">
        <v>2170</v>
      </c>
      <c r="G4772">
        <v>128</v>
      </c>
      <c r="H4772" s="3">
        <f>_xlfn.XLOOKUP(sales[[#This Row],[Product]],products[Product],products[Cost per box])*sales[[#This Row],[Boxes]]</f>
        <v>1309.44</v>
      </c>
      <c r="I4772" s="4">
        <f>sales[[#This Row],[Revenue]]-sales[[#This Row],[Cost]]</f>
        <v>860.56</v>
      </c>
    </row>
    <row r="4773" spans="2:9" x14ac:dyDescent="0.25">
      <c r="B4773" t="s">
        <v>37</v>
      </c>
      <c r="C4773" t="s">
        <v>11</v>
      </c>
      <c r="D4773" t="s">
        <v>19</v>
      </c>
      <c r="E4773" s="1">
        <v>44459</v>
      </c>
      <c r="F4773" s="4">
        <v>847</v>
      </c>
      <c r="G4773">
        <v>45</v>
      </c>
      <c r="H4773" s="3">
        <f>_xlfn.XLOOKUP(sales[[#This Row],[Product]],products[Product],products[Cost per box])*sales[[#This Row],[Boxes]]</f>
        <v>460.35</v>
      </c>
      <c r="I4773" s="4">
        <f>sales[[#This Row],[Revenue]]-sales[[#This Row],[Cost]]</f>
        <v>386.65</v>
      </c>
    </row>
    <row r="4774" spans="2:9" x14ac:dyDescent="0.25">
      <c r="B4774" t="s">
        <v>32</v>
      </c>
      <c r="C4774" t="s">
        <v>11</v>
      </c>
      <c r="D4774" t="s">
        <v>17</v>
      </c>
      <c r="E4774" s="1">
        <v>44459</v>
      </c>
      <c r="F4774" s="4">
        <v>2891</v>
      </c>
      <c r="G4774">
        <v>171</v>
      </c>
      <c r="H4774" s="3">
        <f>_xlfn.XLOOKUP(sales[[#This Row],[Product]],products[Product],products[Cost per box])*sales[[#This Row],[Boxes]]</f>
        <v>1162.8</v>
      </c>
      <c r="I4774" s="4">
        <f>sales[[#This Row],[Revenue]]-sales[[#This Row],[Cost]]</f>
        <v>1728.2</v>
      </c>
    </row>
    <row r="4775" spans="2:9" x14ac:dyDescent="0.25">
      <c r="B4775" t="s">
        <v>5</v>
      </c>
      <c r="C4775" t="s">
        <v>11</v>
      </c>
      <c r="D4775" t="s">
        <v>42</v>
      </c>
      <c r="E4775" s="1">
        <v>44460</v>
      </c>
      <c r="F4775" s="4">
        <v>798</v>
      </c>
      <c r="G4775">
        <v>54</v>
      </c>
      <c r="H4775" s="3">
        <f>_xlfn.XLOOKUP(sales[[#This Row],[Product]],products[Product],products[Cost per box])*sales[[#This Row],[Boxes]]</f>
        <v>255.96</v>
      </c>
      <c r="I4775" s="4">
        <f>sales[[#This Row],[Revenue]]-sales[[#This Row],[Cost]]</f>
        <v>542.04</v>
      </c>
    </row>
    <row r="4776" spans="2:9" x14ac:dyDescent="0.25">
      <c r="B4776" t="s">
        <v>49</v>
      </c>
      <c r="C4776" t="s">
        <v>27</v>
      </c>
      <c r="D4776" t="s">
        <v>28</v>
      </c>
      <c r="E4776" s="1">
        <v>44460</v>
      </c>
      <c r="F4776" s="4">
        <v>2891</v>
      </c>
      <c r="G4776">
        <v>482</v>
      </c>
      <c r="H4776" s="3">
        <f>_xlfn.XLOOKUP(sales[[#This Row],[Product]],products[Product],products[Cost per box])*sales[[#This Row],[Boxes]]</f>
        <v>1330.32</v>
      </c>
      <c r="I4776" s="4">
        <f>sales[[#This Row],[Revenue]]-sales[[#This Row],[Cost]]</f>
        <v>1560.68</v>
      </c>
    </row>
    <row r="4777" spans="2:9" x14ac:dyDescent="0.25">
      <c r="B4777" t="s">
        <v>23</v>
      </c>
      <c r="C4777" t="s">
        <v>11</v>
      </c>
      <c r="D4777" t="s">
        <v>22</v>
      </c>
      <c r="E4777" s="1">
        <v>44460</v>
      </c>
      <c r="F4777" s="4">
        <v>13293</v>
      </c>
      <c r="G4777">
        <v>1050</v>
      </c>
      <c r="H4777" s="3">
        <f>_xlfn.XLOOKUP(sales[[#This Row],[Product]],products[Product],products[Cost per box])*sales[[#This Row],[Boxes]]</f>
        <v>8631</v>
      </c>
      <c r="I4777" s="4">
        <f>sales[[#This Row],[Revenue]]-sales[[#This Row],[Cost]]</f>
        <v>4662</v>
      </c>
    </row>
    <row r="4778" spans="2:9" x14ac:dyDescent="0.25">
      <c r="B4778" t="s">
        <v>15</v>
      </c>
      <c r="C4778" t="s">
        <v>16</v>
      </c>
      <c r="D4778" t="s">
        <v>28</v>
      </c>
      <c r="E4778" s="1">
        <v>44460</v>
      </c>
      <c r="F4778" s="4">
        <v>6860</v>
      </c>
      <c r="G4778">
        <v>840</v>
      </c>
      <c r="H4778" s="3">
        <f>_xlfn.XLOOKUP(sales[[#This Row],[Product]],products[Product],products[Cost per box])*sales[[#This Row],[Boxes]]</f>
        <v>2318.3999999999996</v>
      </c>
      <c r="I4778" s="4">
        <f>sales[[#This Row],[Revenue]]-sales[[#This Row],[Cost]]</f>
        <v>4541.6000000000004</v>
      </c>
    </row>
    <row r="4779" spans="2:9" x14ac:dyDescent="0.25">
      <c r="B4779" t="s">
        <v>49</v>
      </c>
      <c r="C4779" t="s">
        <v>27</v>
      </c>
      <c r="D4779" t="s">
        <v>52</v>
      </c>
      <c r="E4779" s="1">
        <v>44460</v>
      </c>
      <c r="F4779" s="4">
        <v>1603</v>
      </c>
      <c r="G4779">
        <v>70</v>
      </c>
      <c r="H4779" s="3">
        <f>_xlfn.XLOOKUP(sales[[#This Row],[Product]],products[Product],products[Cost per box])*sales[[#This Row],[Boxes]]</f>
        <v>232.39999999999998</v>
      </c>
      <c r="I4779" s="4">
        <f>sales[[#This Row],[Revenue]]-sales[[#This Row],[Cost]]</f>
        <v>1370.6</v>
      </c>
    </row>
    <row r="4780" spans="2:9" x14ac:dyDescent="0.25">
      <c r="B4780" t="s">
        <v>39</v>
      </c>
      <c r="C4780" t="s">
        <v>6</v>
      </c>
      <c r="D4780" t="s">
        <v>28</v>
      </c>
      <c r="E4780" s="1">
        <v>44460</v>
      </c>
      <c r="F4780" s="4">
        <v>3325</v>
      </c>
      <c r="G4780">
        <v>416</v>
      </c>
      <c r="H4780" s="3">
        <f>_xlfn.XLOOKUP(sales[[#This Row],[Product]],products[Product],products[Cost per box])*sales[[#This Row],[Boxes]]</f>
        <v>1148.1599999999999</v>
      </c>
      <c r="I4780" s="4">
        <f>sales[[#This Row],[Revenue]]-sales[[#This Row],[Cost]]</f>
        <v>2176.84</v>
      </c>
    </row>
    <row r="4781" spans="2:9" x14ac:dyDescent="0.25">
      <c r="B4781" t="s">
        <v>34</v>
      </c>
      <c r="C4781" t="s">
        <v>21</v>
      </c>
      <c r="D4781" t="s">
        <v>44</v>
      </c>
      <c r="E4781" s="1">
        <v>44460</v>
      </c>
      <c r="F4781" s="4">
        <v>1799</v>
      </c>
      <c r="G4781">
        <v>79</v>
      </c>
      <c r="H4781" s="3">
        <f>_xlfn.XLOOKUP(sales[[#This Row],[Product]],products[Product],products[Cost per box])*sales[[#This Row],[Boxes]]</f>
        <v>756.03</v>
      </c>
      <c r="I4781" s="4">
        <f>sales[[#This Row],[Revenue]]-sales[[#This Row],[Cost]]</f>
        <v>1042.97</v>
      </c>
    </row>
    <row r="4782" spans="2:9" x14ac:dyDescent="0.25">
      <c r="B4782" t="s">
        <v>32</v>
      </c>
      <c r="C4782" t="s">
        <v>11</v>
      </c>
      <c r="D4782" t="s">
        <v>24</v>
      </c>
      <c r="E4782" s="1">
        <v>44460</v>
      </c>
      <c r="F4782" s="4">
        <v>5579</v>
      </c>
      <c r="G4782">
        <v>294</v>
      </c>
      <c r="H4782" s="3">
        <f>_xlfn.XLOOKUP(sales[[#This Row],[Product]],products[Product],products[Cost per box])*sales[[#This Row],[Boxes]]</f>
        <v>3089.94</v>
      </c>
      <c r="I4782" s="4">
        <f>sales[[#This Row],[Revenue]]-sales[[#This Row],[Cost]]</f>
        <v>2489.06</v>
      </c>
    </row>
    <row r="4783" spans="2:9" x14ac:dyDescent="0.25">
      <c r="B4783" t="s">
        <v>13</v>
      </c>
      <c r="C4783" t="s">
        <v>9</v>
      </c>
      <c r="D4783" t="s">
        <v>35</v>
      </c>
      <c r="E4783" s="1">
        <v>44460</v>
      </c>
      <c r="F4783" s="4">
        <v>749</v>
      </c>
      <c r="G4783">
        <v>63</v>
      </c>
      <c r="H4783" s="3">
        <f>_xlfn.XLOOKUP(sales[[#This Row],[Product]],products[Product],products[Cost per box])*sales[[#This Row],[Boxes]]</f>
        <v>166.95</v>
      </c>
      <c r="I4783" s="4">
        <f>sales[[#This Row],[Revenue]]-sales[[#This Row],[Cost]]</f>
        <v>582.04999999999995</v>
      </c>
    </row>
    <row r="4784" spans="2:9" x14ac:dyDescent="0.25">
      <c r="B4784" t="s">
        <v>34</v>
      </c>
      <c r="C4784" t="s">
        <v>16</v>
      </c>
      <c r="D4784" t="s">
        <v>36</v>
      </c>
      <c r="E4784" s="1">
        <v>44460</v>
      </c>
      <c r="F4784" s="4">
        <v>3003</v>
      </c>
      <c r="G4784">
        <v>231</v>
      </c>
      <c r="H4784" s="3">
        <f>_xlfn.XLOOKUP(sales[[#This Row],[Product]],products[Product],products[Cost per box])*sales[[#This Row],[Boxes]]</f>
        <v>1164.24</v>
      </c>
      <c r="I4784" s="4">
        <f>sales[[#This Row],[Revenue]]-sales[[#This Row],[Cost]]</f>
        <v>1838.76</v>
      </c>
    </row>
    <row r="4785" spans="2:9" x14ac:dyDescent="0.25">
      <c r="B4785" t="s">
        <v>18</v>
      </c>
      <c r="C4785" t="s">
        <v>16</v>
      </c>
      <c r="D4785" t="s">
        <v>35</v>
      </c>
      <c r="E4785" s="1">
        <v>44460</v>
      </c>
      <c r="F4785" s="4">
        <v>3927</v>
      </c>
      <c r="G4785">
        <v>303</v>
      </c>
      <c r="H4785" s="3">
        <f>_xlfn.XLOOKUP(sales[[#This Row],[Product]],products[Product],products[Cost per box])*sales[[#This Row],[Boxes]]</f>
        <v>802.94999999999993</v>
      </c>
      <c r="I4785" s="4">
        <f>sales[[#This Row],[Revenue]]-sales[[#This Row],[Cost]]</f>
        <v>3124.05</v>
      </c>
    </row>
    <row r="4786" spans="2:9" x14ac:dyDescent="0.25">
      <c r="B4786" t="s">
        <v>39</v>
      </c>
      <c r="C4786" t="s">
        <v>6</v>
      </c>
      <c r="D4786" t="s">
        <v>36</v>
      </c>
      <c r="E4786" s="1">
        <v>44460</v>
      </c>
      <c r="F4786" s="4">
        <v>252</v>
      </c>
      <c r="G4786">
        <v>16</v>
      </c>
      <c r="H4786" s="3">
        <f>_xlfn.XLOOKUP(sales[[#This Row],[Product]],products[Product],products[Cost per box])*sales[[#This Row],[Boxes]]</f>
        <v>80.64</v>
      </c>
      <c r="I4786" s="4">
        <f>sales[[#This Row],[Revenue]]-sales[[#This Row],[Cost]]</f>
        <v>171.36</v>
      </c>
    </row>
    <row r="4787" spans="2:9" x14ac:dyDescent="0.25">
      <c r="B4787" t="s">
        <v>40</v>
      </c>
      <c r="C4787" t="s">
        <v>6</v>
      </c>
      <c r="D4787" t="s">
        <v>19</v>
      </c>
      <c r="E4787" s="1">
        <v>44460</v>
      </c>
      <c r="F4787" s="4">
        <v>2611</v>
      </c>
      <c r="G4787">
        <v>131</v>
      </c>
      <c r="H4787" s="3">
        <f>_xlfn.XLOOKUP(sales[[#This Row],[Product]],products[Product],products[Cost per box])*sales[[#This Row],[Boxes]]</f>
        <v>1340.13</v>
      </c>
      <c r="I4787" s="4">
        <f>sales[[#This Row],[Revenue]]-sales[[#This Row],[Cost]]</f>
        <v>1270.8699999999999</v>
      </c>
    </row>
    <row r="4788" spans="2:9" x14ac:dyDescent="0.25">
      <c r="B4788" t="s">
        <v>46</v>
      </c>
      <c r="C4788" t="s">
        <v>6</v>
      </c>
      <c r="D4788" t="s">
        <v>14</v>
      </c>
      <c r="E4788" s="1">
        <v>44460</v>
      </c>
      <c r="F4788" s="4">
        <v>7357</v>
      </c>
      <c r="G4788">
        <v>669</v>
      </c>
      <c r="H4788" s="3">
        <f>_xlfn.XLOOKUP(sales[[#This Row],[Product]],products[Product],products[Cost per box])*sales[[#This Row],[Boxes]]</f>
        <v>4221.3899999999994</v>
      </c>
      <c r="I4788" s="4">
        <f>sales[[#This Row],[Revenue]]-sales[[#This Row],[Cost]]</f>
        <v>3135.6100000000006</v>
      </c>
    </row>
    <row r="4789" spans="2:9" x14ac:dyDescent="0.25">
      <c r="B4789" t="s">
        <v>37</v>
      </c>
      <c r="C4789" t="s">
        <v>9</v>
      </c>
      <c r="D4789" t="s">
        <v>36</v>
      </c>
      <c r="E4789" s="1">
        <v>44460</v>
      </c>
      <c r="F4789" s="4">
        <v>5229</v>
      </c>
      <c r="G4789">
        <v>327</v>
      </c>
      <c r="H4789" s="3">
        <f>_xlfn.XLOOKUP(sales[[#This Row],[Product]],products[Product],products[Cost per box])*sales[[#This Row],[Boxes]]</f>
        <v>1648.08</v>
      </c>
      <c r="I4789" s="4">
        <f>sales[[#This Row],[Revenue]]-sales[[#This Row],[Cost]]</f>
        <v>3580.92</v>
      </c>
    </row>
    <row r="4790" spans="2:9" x14ac:dyDescent="0.25">
      <c r="B4790" t="s">
        <v>40</v>
      </c>
      <c r="C4790" t="s">
        <v>21</v>
      </c>
      <c r="D4790" t="s">
        <v>17</v>
      </c>
      <c r="E4790" s="1">
        <v>44460</v>
      </c>
      <c r="F4790" s="4">
        <v>3220</v>
      </c>
      <c r="G4790">
        <v>215</v>
      </c>
      <c r="H4790" s="3">
        <f>_xlfn.XLOOKUP(sales[[#This Row],[Product]],products[Product],products[Cost per box])*sales[[#This Row],[Boxes]]</f>
        <v>1462</v>
      </c>
      <c r="I4790" s="4">
        <f>sales[[#This Row],[Revenue]]-sales[[#This Row],[Cost]]</f>
        <v>1758</v>
      </c>
    </row>
    <row r="4791" spans="2:9" x14ac:dyDescent="0.25">
      <c r="B4791" t="s">
        <v>5</v>
      </c>
      <c r="C4791" t="s">
        <v>21</v>
      </c>
      <c r="D4791" t="s">
        <v>45</v>
      </c>
      <c r="E4791" s="1">
        <v>44460</v>
      </c>
      <c r="F4791" s="4">
        <v>1400</v>
      </c>
      <c r="G4791">
        <v>83</v>
      </c>
      <c r="H4791" s="3">
        <f>_xlfn.XLOOKUP(sales[[#This Row],[Product]],products[Product],products[Cost per box])*sales[[#This Row],[Boxes]]</f>
        <v>641.59</v>
      </c>
      <c r="I4791" s="4">
        <f>sales[[#This Row],[Revenue]]-sales[[#This Row],[Cost]]</f>
        <v>758.41</v>
      </c>
    </row>
    <row r="4792" spans="2:9" x14ac:dyDescent="0.25">
      <c r="B4792" t="s">
        <v>49</v>
      </c>
      <c r="C4792" t="s">
        <v>11</v>
      </c>
      <c r="D4792" t="s">
        <v>43</v>
      </c>
      <c r="E4792" s="1">
        <v>44460</v>
      </c>
      <c r="F4792" s="4">
        <v>1582</v>
      </c>
      <c r="G4792">
        <v>80</v>
      </c>
      <c r="H4792" s="3">
        <f>_xlfn.XLOOKUP(sales[[#This Row],[Product]],products[Product],products[Cost per box])*sales[[#This Row],[Boxes]]</f>
        <v>308</v>
      </c>
      <c r="I4792" s="4">
        <f>sales[[#This Row],[Revenue]]-sales[[#This Row],[Cost]]</f>
        <v>1274</v>
      </c>
    </row>
    <row r="4793" spans="2:9" x14ac:dyDescent="0.25">
      <c r="B4793" t="s">
        <v>39</v>
      </c>
      <c r="C4793" t="s">
        <v>6</v>
      </c>
      <c r="D4793" t="s">
        <v>47</v>
      </c>
      <c r="E4793" s="1">
        <v>44460</v>
      </c>
      <c r="F4793" s="4">
        <v>14</v>
      </c>
      <c r="G4793">
        <v>1</v>
      </c>
      <c r="H4793" s="3">
        <f>_xlfn.XLOOKUP(sales[[#This Row],[Product]],products[Product],products[Cost per box])*sales[[#This Row],[Boxes]]</f>
        <v>5.26</v>
      </c>
      <c r="I4793" s="4">
        <f>sales[[#This Row],[Revenue]]-sales[[#This Row],[Cost]]</f>
        <v>8.74</v>
      </c>
    </row>
    <row r="4794" spans="2:9" x14ac:dyDescent="0.25">
      <c r="B4794" t="s">
        <v>40</v>
      </c>
      <c r="C4794" t="s">
        <v>21</v>
      </c>
      <c r="D4794" t="s">
        <v>12</v>
      </c>
      <c r="E4794" s="1">
        <v>44460</v>
      </c>
      <c r="F4794" s="4">
        <v>2275</v>
      </c>
      <c r="G4794">
        <v>91</v>
      </c>
      <c r="H4794" s="3">
        <f>_xlfn.XLOOKUP(sales[[#This Row],[Product]],products[Product],products[Cost per box])*sales[[#This Row],[Boxes]]</f>
        <v>767.13</v>
      </c>
      <c r="I4794" s="4">
        <f>sales[[#This Row],[Revenue]]-sales[[#This Row],[Cost]]</f>
        <v>1507.87</v>
      </c>
    </row>
    <row r="4795" spans="2:9" x14ac:dyDescent="0.25">
      <c r="B4795" t="s">
        <v>25</v>
      </c>
      <c r="C4795" t="s">
        <v>11</v>
      </c>
      <c r="D4795" t="s">
        <v>48</v>
      </c>
      <c r="E4795" s="1">
        <v>44460</v>
      </c>
      <c r="F4795" s="4">
        <v>819</v>
      </c>
      <c r="G4795">
        <v>38</v>
      </c>
      <c r="H4795" s="3">
        <f>_xlfn.XLOOKUP(sales[[#This Row],[Product]],products[Product],products[Cost per box])*sales[[#This Row],[Boxes]]</f>
        <v>284.24</v>
      </c>
      <c r="I4795" s="4">
        <f>sales[[#This Row],[Revenue]]-sales[[#This Row],[Cost]]</f>
        <v>534.76</v>
      </c>
    </row>
    <row r="4796" spans="2:9" x14ac:dyDescent="0.25">
      <c r="B4796" t="s">
        <v>5</v>
      </c>
      <c r="C4796" t="s">
        <v>27</v>
      </c>
      <c r="D4796" t="s">
        <v>48</v>
      </c>
      <c r="E4796" s="1">
        <v>44460</v>
      </c>
      <c r="F4796" s="4">
        <v>3514</v>
      </c>
      <c r="G4796">
        <v>153</v>
      </c>
      <c r="H4796" s="3">
        <f>_xlfn.XLOOKUP(sales[[#This Row],[Product]],products[Product],products[Cost per box])*sales[[#This Row],[Boxes]]</f>
        <v>1144.44</v>
      </c>
      <c r="I4796" s="4">
        <f>sales[[#This Row],[Revenue]]-sales[[#This Row],[Cost]]</f>
        <v>2369.56</v>
      </c>
    </row>
    <row r="4797" spans="2:9" x14ac:dyDescent="0.25">
      <c r="B4797" t="s">
        <v>13</v>
      </c>
      <c r="C4797" t="s">
        <v>16</v>
      </c>
      <c r="D4797" t="s">
        <v>35</v>
      </c>
      <c r="E4797" s="1">
        <v>44460</v>
      </c>
      <c r="F4797" s="4">
        <v>4417</v>
      </c>
      <c r="G4797">
        <v>369</v>
      </c>
      <c r="H4797" s="3">
        <f>_xlfn.XLOOKUP(sales[[#This Row],[Product]],products[Product],products[Cost per box])*sales[[#This Row],[Boxes]]</f>
        <v>977.85</v>
      </c>
      <c r="I4797" s="4">
        <f>sales[[#This Row],[Revenue]]-sales[[#This Row],[Cost]]</f>
        <v>3439.15</v>
      </c>
    </row>
    <row r="4798" spans="2:9" x14ac:dyDescent="0.25">
      <c r="B4798" t="s">
        <v>49</v>
      </c>
      <c r="C4798" t="s">
        <v>9</v>
      </c>
      <c r="D4798" t="s">
        <v>28</v>
      </c>
      <c r="E4798" s="1">
        <v>44460</v>
      </c>
      <c r="F4798" s="4">
        <v>2401</v>
      </c>
      <c r="G4798">
        <v>401</v>
      </c>
      <c r="H4798" s="3">
        <f>_xlfn.XLOOKUP(sales[[#This Row],[Product]],products[Product],products[Cost per box])*sales[[#This Row],[Boxes]]</f>
        <v>1106.76</v>
      </c>
      <c r="I4798" s="4">
        <f>sales[[#This Row],[Revenue]]-sales[[#This Row],[Cost]]</f>
        <v>1294.24</v>
      </c>
    </row>
    <row r="4799" spans="2:9" x14ac:dyDescent="0.25">
      <c r="B4799" t="s">
        <v>33</v>
      </c>
      <c r="C4799" t="s">
        <v>27</v>
      </c>
      <c r="D4799" t="s">
        <v>12</v>
      </c>
      <c r="E4799" s="1">
        <v>44460</v>
      </c>
      <c r="F4799" s="4">
        <v>5257</v>
      </c>
      <c r="G4799">
        <v>203</v>
      </c>
      <c r="H4799" s="3">
        <f>_xlfn.XLOOKUP(sales[[#This Row],[Product]],products[Product],products[Cost per box])*sales[[#This Row],[Boxes]]</f>
        <v>1711.29</v>
      </c>
      <c r="I4799" s="4">
        <f>sales[[#This Row],[Revenue]]-sales[[#This Row],[Cost]]</f>
        <v>3545.71</v>
      </c>
    </row>
    <row r="4800" spans="2:9" x14ac:dyDescent="0.25">
      <c r="B4800" t="s">
        <v>29</v>
      </c>
      <c r="C4800" t="s">
        <v>9</v>
      </c>
      <c r="D4800" t="s">
        <v>44</v>
      </c>
      <c r="E4800" s="1">
        <v>44460</v>
      </c>
      <c r="F4800" s="4">
        <v>3269</v>
      </c>
      <c r="G4800">
        <v>137</v>
      </c>
      <c r="H4800" s="3">
        <f>_xlfn.XLOOKUP(sales[[#This Row],[Product]],products[Product],products[Cost per box])*sales[[#This Row],[Boxes]]</f>
        <v>1311.0900000000001</v>
      </c>
      <c r="I4800" s="4">
        <f>sales[[#This Row],[Revenue]]-sales[[#This Row],[Cost]]</f>
        <v>1957.9099999999999</v>
      </c>
    </row>
    <row r="4801" spans="2:9" x14ac:dyDescent="0.25">
      <c r="B4801" t="s">
        <v>8</v>
      </c>
      <c r="C4801" t="s">
        <v>11</v>
      </c>
      <c r="D4801" t="s">
        <v>42</v>
      </c>
      <c r="E4801" s="1">
        <v>44460</v>
      </c>
      <c r="F4801" s="4">
        <v>3080</v>
      </c>
      <c r="G4801">
        <v>220</v>
      </c>
      <c r="H4801" s="3">
        <f>_xlfn.XLOOKUP(sales[[#This Row],[Product]],products[Product],products[Cost per box])*sales[[#This Row],[Boxes]]</f>
        <v>1042.8</v>
      </c>
      <c r="I4801" s="4">
        <f>sales[[#This Row],[Revenue]]-sales[[#This Row],[Cost]]</f>
        <v>2037.2</v>
      </c>
    </row>
    <row r="4802" spans="2:9" x14ac:dyDescent="0.25">
      <c r="B4802" t="s">
        <v>41</v>
      </c>
      <c r="C4802" t="s">
        <v>27</v>
      </c>
      <c r="D4802" t="s">
        <v>14</v>
      </c>
      <c r="E4802" s="1">
        <v>44460</v>
      </c>
      <c r="F4802" s="4">
        <v>3857</v>
      </c>
      <c r="G4802">
        <v>322</v>
      </c>
      <c r="H4802" s="3">
        <f>_xlfn.XLOOKUP(sales[[#This Row],[Product]],products[Product],products[Cost per box])*sales[[#This Row],[Boxes]]</f>
        <v>2031.82</v>
      </c>
      <c r="I4802" s="4">
        <f>sales[[#This Row],[Revenue]]-sales[[#This Row],[Cost]]</f>
        <v>1825.18</v>
      </c>
    </row>
    <row r="4803" spans="2:9" x14ac:dyDescent="0.25">
      <c r="B4803" t="s">
        <v>46</v>
      </c>
      <c r="C4803" t="s">
        <v>11</v>
      </c>
      <c r="D4803" t="s">
        <v>31</v>
      </c>
      <c r="E4803" s="1">
        <v>44460</v>
      </c>
      <c r="F4803" s="4">
        <v>1624</v>
      </c>
      <c r="G4803">
        <v>203</v>
      </c>
      <c r="H4803" s="3">
        <f>_xlfn.XLOOKUP(sales[[#This Row],[Product]],products[Product],products[Cost per box])*sales[[#This Row],[Boxes]]</f>
        <v>1161.1599999999999</v>
      </c>
      <c r="I4803" s="4">
        <f>sales[[#This Row],[Revenue]]-sales[[#This Row],[Cost]]</f>
        <v>462.84000000000015</v>
      </c>
    </row>
    <row r="4804" spans="2:9" x14ac:dyDescent="0.25">
      <c r="B4804" t="s">
        <v>5</v>
      </c>
      <c r="C4804" t="s">
        <v>27</v>
      </c>
      <c r="D4804" t="s">
        <v>42</v>
      </c>
      <c r="E4804" s="1">
        <v>44460</v>
      </c>
      <c r="F4804" s="4">
        <v>1554</v>
      </c>
      <c r="G4804">
        <v>120</v>
      </c>
      <c r="H4804" s="3">
        <f>_xlfn.XLOOKUP(sales[[#This Row],[Product]],products[Product],products[Cost per box])*sales[[#This Row],[Boxes]]</f>
        <v>568.80000000000007</v>
      </c>
      <c r="I4804" s="4">
        <f>sales[[#This Row],[Revenue]]-sales[[#This Row],[Cost]]</f>
        <v>985.19999999999993</v>
      </c>
    </row>
    <row r="4805" spans="2:9" x14ac:dyDescent="0.25">
      <c r="B4805" t="s">
        <v>34</v>
      </c>
      <c r="C4805" t="s">
        <v>11</v>
      </c>
      <c r="D4805" t="s">
        <v>52</v>
      </c>
      <c r="E4805" s="1">
        <v>44460</v>
      </c>
      <c r="F4805" s="4">
        <v>3395</v>
      </c>
      <c r="G4805">
        <v>148</v>
      </c>
      <c r="H4805" s="3">
        <f>_xlfn.XLOOKUP(sales[[#This Row],[Product]],products[Product],products[Cost per box])*sales[[#This Row],[Boxes]]</f>
        <v>491.35999999999996</v>
      </c>
      <c r="I4805" s="4">
        <f>sales[[#This Row],[Revenue]]-sales[[#This Row],[Cost]]</f>
        <v>2903.64</v>
      </c>
    </row>
    <row r="4806" spans="2:9" x14ac:dyDescent="0.25">
      <c r="B4806" t="s">
        <v>37</v>
      </c>
      <c r="C4806" t="s">
        <v>27</v>
      </c>
      <c r="D4806" t="s">
        <v>26</v>
      </c>
      <c r="E4806" s="1">
        <v>44460</v>
      </c>
      <c r="F4806" s="4">
        <v>3969</v>
      </c>
      <c r="G4806">
        <v>209</v>
      </c>
      <c r="H4806" s="3">
        <f>_xlfn.XLOOKUP(sales[[#This Row],[Product]],products[Product],products[Cost per box])*sales[[#This Row],[Boxes]]</f>
        <v>1343.87</v>
      </c>
      <c r="I4806" s="4">
        <f>sales[[#This Row],[Revenue]]-sales[[#This Row],[Cost]]</f>
        <v>2625.13</v>
      </c>
    </row>
    <row r="4807" spans="2:9" x14ac:dyDescent="0.25">
      <c r="B4807" t="s">
        <v>25</v>
      </c>
      <c r="C4807" t="s">
        <v>16</v>
      </c>
      <c r="D4807" t="s">
        <v>47</v>
      </c>
      <c r="E4807" s="1">
        <v>44460</v>
      </c>
      <c r="F4807" s="4">
        <v>2590</v>
      </c>
      <c r="G4807">
        <v>162</v>
      </c>
      <c r="H4807" s="3">
        <f>_xlfn.XLOOKUP(sales[[#This Row],[Product]],products[Product],products[Cost per box])*sales[[#This Row],[Boxes]]</f>
        <v>852.12</v>
      </c>
      <c r="I4807" s="4">
        <f>sales[[#This Row],[Revenue]]-sales[[#This Row],[Cost]]</f>
        <v>1737.88</v>
      </c>
    </row>
    <row r="4808" spans="2:9" x14ac:dyDescent="0.25">
      <c r="B4808" t="s">
        <v>23</v>
      </c>
      <c r="C4808" t="s">
        <v>16</v>
      </c>
      <c r="D4808" t="s">
        <v>50</v>
      </c>
      <c r="E4808" s="1">
        <v>44460</v>
      </c>
      <c r="F4808" s="4">
        <v>3948</v>
      </c>
      <c r="G4808">
        <v>494</v>
      </c>
      <c r="H4808" s="3">
        <f>_xlfn.XLOOKUP(sales[[#This Row],[Product]],products[Product],products[Cost per box])*sales[[#This Row],[Boxes]]</f>
        <v>6130.54</v>
      </c>
      <c r="I4808" s="4">
        <f>sales[[#This Row],[Revenue]]-sales[[#This Row],[Cost]]</f>
        <v>-2182.54</v>
      </c>
    </row>
    <row r="4809" spans="2:9" x14ac:dyDescent="0.25">
      <c r="B4809" t="s">
        <v>34</v>
      </c>
      <c r="C4809" t="s">
        <v>27</v>
      </c>
      <c r="D4809" t="s">
        <v>47</v>
      </c>
      <c r="E4809" s="1">
        <v>44460</v>
      </c>
      <c r="F4809" s="4">
        <v>833</v>
      </c>
      <c r="G4809">
        <v>53</v>
      </c>
      <c r="H4809" s="3">
        <f>_xlfn.XLOOKUP(sales[[#This Row],[Product]],products[Product],products[Cost per box])*sales[[#This Row],[Boxes]]</f>
        <v>278.77999999999997</v>
      </c>
      <c r="I4809" s="4">
        <f>sales[[#This Row],[Revenue]]-sales[[#This Row],[Cost]]</f>
        <v>554.22</v>
      </c>
    </row>
    <row r="4810" spans="2:9" x14ac:dyDescent="0.25">
      <c r="B4810" t="s">
        <v>46</v>
      </c>
      <c r="C4810" t="s">
        <v>6</v>
      </c>
      <c r="D4810" t="s">
        <v>38</v>
      </c>
      <c r="E4810" s="1">
        <v>44460</v>
      </c>
      <c r="F4810" s="4">
        <v>5789</v>
      </c>
      <c r="G4810">
        <v>242</v>
      </c>
      <c r="H4810" s="3">
        <f>_xlfn.XLOOKUP(sales[[#This Row],[Product]],products[Product],products[Cost per box])*sales[[#This Row],[Boxes]]</f>
        <v>2405.48</v>
      </c>
      <c r="I4810" s="4">
        <f>sales[[#This Row],[Revenue]]-sales[[#This Row],[Cost]]</f>
        <v>3383.52</v>
      </c>
    </row>
    <row r="4811" spans="2:9" x14ac:dyDescent="0.25">
      <c r="B4811" t="s">
        <v>49</v>
      </c>
      <c r="C4811" t="s">
        <v>6</v>
      </c>
      <c r="D4811" t="s">
        <v>7</v>
      </c>
      <c r="E4811" s="1">
        <v>44460</v>
      </c>
      <c r="F4811" s="4">
        <v>2443</v>
      </c>
      <c r="G4811">
        <v>94</v>
      </c>
      <c r="H4811" s="3">
        <f>_xlfn.XLOOKUP(sales[[#This Row],[Product]],products[Product],products[Cost per box])*sales[[#This Row],[Boxes]]</f>
        <v>484.1</v>
      </c>
      <c r="I4811" s="4">
        <f>sales[[#This Row],[Revenue]]-sales[[#This Row],[Cost]]</f>
        <v>1958.9</v>
      </c>
    </row>
    <row r="4812" spans="2:9" x14ac:dyDescent="0.25">
      <c r="B4812" t="s">
        <v>8</v>
      </c>
      <c r="C4812" t="s">
        <v>16</v>
      </c>
      <c r="D4812" t="s">
        <v>12</v>
      </c>
      <c r="E4812" s="1">
        <v>44460</v>
      </c>
      <c r="F4812" s="4">
        <v>6720</v>
      </c>
      <c r="G4812">
        <v>249</v>
      </c>
      <c r="H4812" s="3">
        <f>_xlfn.XLOOKUP(sales[[#This Row],[Product]],products[Product],products[Cost per box])*sales[[#This Row],[Boxes]]</f>
        <v>2099.0699999999997</v>
      </c>
      <c r="I4812" s="4">
        <f>sales[[#This Row],[Revenue]]-sales[[#This Row],[Cost]]</f>
        <v>4620.93</v>
      </c>
    </row>
    <row r="4813" spans="2:9" x14ac:dyDescent="0.25">
      <c r="B4813" t="s">
        <v>51</v>
      </c>
      <c r="C4813" t="s">
        <v>6</v>
      </c>
      <c r="D4813" t="s">
        <v>7</v>
      </c>
      <c r="E4813" s="1">
        <v>44460</v>
      </c>
      <c r="F4813" s="4">
        <v>7322</v>
      </c>
      <c r="G4813">
        <v>272</v>
      </c>
      <c r="H4813" s="3">
        <f>_xlfn.XLOOKUP(sales[[#This Row],[Product]],products[Product],products[Cost per box])*sales[[#This Row],[Boxes]]</f>
        <v>1400.8000000000002</v>
      </c>
      <c r="I4813" s="4">
        <f>sales[[#This Row],[Revenue]]-sales[[#This Row],[Cost]]</f>
        <v>5921.2</v>
      </c>
    </row>
    <row r="4814" spans="2:9" x14ac:dyDescent="0.25">
      <c r="B4814" t="s">
        <v>10</v>
      </c>
      <c r="C4814" t="s">
        <v>11</v>
      </c>
      <c r="D4814" t="s">
        <v>26</v>
      </c>
      <c r="E4814" s="1">
        <v>44460</v>
      </c>
      <c r="F4814" s="4">
        <v>903</v>
      </c>
      <c r="G4814">
        <v>51</v>
      </c>
      <c r="H4814" s="3">
        <f>_xlfn.XLOOKUP(sales[[#This Row],[Product]],products[Product],products[Cost per box])*sales[[#This Row],[Boxes]]</f>
        <v>327.93</v>
      </c>
      <c r="I4814" s="4">
        <f>sales[[#This Row],[Revenue]]-sales[[#This Row],[Cost]]</f>
        <v>575.06999999999994</v>
      </c>
    </row>
    <row r="4815" spans="2:9" x14ac:dyDescent="0.25">
      <c r="B4815" t="s">
        <v>39</v>
      </c>
      <c r="C4815" t="s">
        <v>9</v>
      </c>
      <c r="D4815" t="s">
        <v>7</v>
      </c>
      <c r="E4815" s="1">
        <v>44460</v>
      </c>
      <c r="F4815" s="4">
        <v>3927</v>
      </c>
      <c r="G4815">
        <v>152</v>
      </c>
      <c r="H4815" s="3">
        <f>_xlfn.XLOOKUP(sales[[#This Row],[Product]],products[Product],products[Cost per box])*sales[[#This Row],[Boxes]]</f>
        <v>782.80000000000007</v>
      </c>
      <c r="I4815" s="4">
        <f>sales[[#This Row],[Revenue]]-sales[[#This Row],[Cost]]</f>
        <v>3144.2</v>
      </c>
    </row>
    <row r="4816" spans="2:9" x14ac:dyDescent="0.25">
      <c r="B4816" t="s">
        <v>37</v>
      </c>
      <c r="C4816" t="s">
        <v>16</v>
      </c>
      <c r="D4816" t="s">
        <v>47</v>
      </c>
      <c r="E4816" s="1">
        <v>44460</v>
      </c>
      <c r="F4816" s="4">
        <v>7182</v>
      </c>
      <c r="G4816">
        <v>423</v>
      </c>
      <c r="H4816" s="3">
        <f>_xlfn.XLOOKUP(sales[[#This Row],[Product]],products[Product],products[Cost per box])*sales[[#This Row],[Boxes]]</f>
        <v>2224.98</v>
      </c>
      <c r="I4816" s="4">
        <f>sales[[#This Row],[Revenue]]-sales[[#This Row],[Cost]]</f>
        <v>4957.0200000000004</v>
      </c>
    </row>
    <row r="4817" spans="2:9" x14ac:dyDescent="0.25">
      <c r="B4817" t="s">
        <v>39</v>
      </c>
      <c r="C4817" t="s">
        <v>21</v>
      </c>
      <c r="D4817" t="s">
        <v>44</v>
      </c>
      <c r="E4817" s="1">
        <v>44460</v>
      </c>
      <c r="F4817" s="4">
        <v>8155</v>
      </c>
      <c r="G4817">
        <v>355</v>
      </c>
      <c r="H4817" s="3">
        <f>_xlfn.XLOOKUP(sales[[#This Row],[Product]],products[Product],products[Cost per box])*sales[[#This Row],[Boxes]]</f>
        <v>3397.35</v>
      </c>
      <c r="I4817" s="4">
        <f>sales[[#This Row],[Revenue]]-sales[[#This Row],[Cost]]</f>
        <v>4757.6499999999996</v>
      </c>
    </row>
    <row r="4818" spans="2:9" x14ac:dyDescent="0.25">
      <c r="B4818" t="s">
        <v>23</v>
      </c>
      <c r="C4818" t="s">
        <v>9</v>
      </c>
      <c r="D4818" t="s">
        <v>43</v>
      </c>
      <c r="E4818" s="1">
        <v>44460</v>
      </c>
      <c r="F4818" s="4">
        <v>3549</v>
      </c>
      <c r="G4818">
        <v>198</v>
      </c>
      <c r="H4818" s="3">
        <f>_xlfn.XLOOKUP(sales[[#This Row],[Product]],products[Product],products[Cost per box])*sales[[#This Row],[Boxes]]</f>
        <v>762.30000000000007</v>
      </c>
      <c r="I4818" s="4">
        <f>sales[[#This Row],[Revenue]]-sales[[#This Row],[Cost]]</f>
        <v>2786.7</v>
      </c>
    </row>
    <row r="4819" spans="2:9" x14ac:dyDescent="0.25">
      <c r="B4819" t="s">
        <v>49</v>
      </c>
      <c r="C4819" t="s">
        <v>9</v>
      </c>
      <c r="D4819" t="s">
        <v>17</v>
      </c>
      <c r="E4819" s="1">
        <v>44460</v>
      </c>
      <c r="F4819" s="4">
        <v>1995</v>
      </c>
      <c r="G4819">
        <v>125</v>
      </c>
      <c r="H4819" s="3">
        <f>_xlfn.XLOOKUP(sales[[#This Row],[Product]],products[Product],products[Cost per box])*sales[[#This Row],[Boxes]]</f>
        <v>850</v>
      </c>
      <c r="I4819" s="4">
        <f>sales[[#This Row],[Revenue]]-sales[[#This Row],[Cost]]</f>
        <v>1145</v>
      </c>
    </row>
    <row r="4820" spans="2:9" x14ac:dyDescent="0.25">
      <c r="B4820" t="s">
        <v>41</v>
      </c>
      <c r="C4820" t="s">
        <v>21</v>
      </c>
      <c r="D4820" t="s">
        <v>45</v>
      </c>
      <c r="E4820" s="1">
        <v>44460</v>
      </c>
      <c r="F4820" s="4">
        <v>2961</v>
      </c>
      <c r="G4820">
        <v>198</v>
      </c>
      <c r="H4820" s="3">
        <f>_xlfn.XLOOKUP(sales[[#This Row],[Product]],products[Product],products[Cost per box])*sales[[#This Row],[Boxes]]</f>
        <v>1530.5400000000002</v>
      </c>
      <c r="I4820" s="4">
        <f>sales[[#This Row],[Revenue]]-sales[[#This Row],[Cost]]</f>
        <v>1430.4599999999998</v>
      </c>
    </row>
    <row r="4821" spans="2:9" x14ac:dyDescent="0.25">
      <c r="B4821" t="s">
        <v>13</v>
      </c>
      <c r="C4821" t="s">
        <v>16</v>
      </c>
      <c r="D4821" t="s">
        <v>44</v>
      </c>
      <c r="E4821" s="1">
        <v>44460</v>
      </c>
      <c r="F4821" s="4">
        <v>6258</v>
      </c>
      <c r="G4821">
        <v>285</v>
      </c>
      <c r="H4821" s="3">
        <f>_xlfn.XLOOKUP(sales[[#This Row],[Product]],products[Product],products[Cost per box])*sales[[#This Row],[Boxes]]</f>
        <v>2727.4500000000003</v>
      </c>
      <c r="I4821" s="4">
        <f>sales[[#This Row],[Revenue]]-sales[[#This Row],[Cost]]</f>
        <v>3530.5499999999997</v>
      </c>
    </row>
    <row r="4822" spans="2:9" x14ac:dyDescent="0.25">
      <c r="B4822" t="s">
        <v>37</v>
      </c>
      <c r="C4822" t="s">
        <v>27</v>
      </c>
      <c r="D4822" t="s">
        <v>17</v>
      </c>
      <c r="E4822" s="1">
        <v>44461</v>
      </c>
      <c r="F4822" s="4">
        <v>2954</v>
      </c>
      <c r="G4822">
        <v>197</v>
      </c>
      <c r="H4822" s="3">
        <f>_xlfn.XLOOKUP(sales[[#This Row],[Product]],products[Product],products[Cost per box])*sales[[#This Row],[Boxes]]</f>
        <v>1339.6</v>
      </c>
      <c r="I4822" s="4">
        <f>sales[[#This Row],[Revenue]]-sales[[#This Row],[Cost]]</f>
        <v>1614.4</v>
      </c>
    </row>
    <row r="4823" spans="2:9" x14ac:dyDescent="0.25">
      <c r="B4823" t="s">
        <v>40</v>
      </c>
      <c r="C4823" t="s">
        <v>16</v>
      </c>
      <c r="D4823" t="s">
        <v>43</v>
      </c>
      <c r="E4823" s="1">
        <v>44461</v>
      </c>
      <c r="F4823" s="4">
        <v>1519</v>
      </c>
      <c r="G4823">
        <v>76</v>
      </c>
      <c r="H4823" s="3">
        <f>_xlfn.XLOOKUP(sales[[#This Row],[Product]],products[Product],products[Cost per box])*sales[[#This Row],[Boxes]]</f>
        <v>292.60000000000002</v>
      </c>
      <c r="I4823" s="4">
        <f>sales[[#This Row],[Revenue]]-sales[[#This Row],[Cost]]</f>
        <v>1226.4000000000001</v>
      </c>
    </row>
    <row r="4824" spans="2:9" x14ac:dyDescent="0.25">
      <c r="B4824" t="s">
        <v>37</v>
      </c>
      <c r="C4824" t="s">
        <v>27</v>
      </c>
      <c r="D4824" t="s">
        <v>42</v>
      </c>
      <c r="E4824" s="1">
        <v>44461</v>
      </c>
      <c r="F4824" s="4">
        <v>2814</v>
      </c>
      <c r="G4824">
        <v>188</v>
      </c>
      <c r="H4824" s="3">
        <f>_xlfn.XLOOKUP(sales[[#This Row],[Product]],products[Product],products[Cost per box])*sales[[#This Row],[Boxes]]</f>
        <v>891.12</v>
      </c>
      <c r="I4824" s="4">
        <f>sales[[#This Row],[Revenue]]-sales[[#This Row],[Cost]]</f>
        <v>1922.88</v>
      </c>
    </row>
    <row r="4825" spans="2:9" x14ac:dyDescent="0.25">
      <c r="B4825" t="s">
        <v>46</v>
      </c>
      <c r="C4825" t="s">
        <v>27</v>
      </c>
      <c r="D4825" t="s">
        <v>14</v>
      </c>
      <c r="E4825" s="1">
        <v>44461</v>
      </c>
      <c r="F4825" s="4">
        <v>3864</v>
      </c>
      <c r="G4825">
        <v>387</v>
      </c>
      <c r="H4825" s="3">
        <f>_xlfn.XLOOKUP(sales[[#This Row],[Product]],products[Product],products[Cost per box])*sales[[#This Row],[Boxes]]</f>
        <v>2441.9699999999998</v>
      </c>
      <c r="I4825" s="4">
        <f>sales[[#This Row],[Revenue]]-sales[[#This Row],[Cost]]</f>
        <v>1422.0300000000002</v>
      </c>
    </row>
    <row r="4826" spans="2:9" x14ac:dyDescent="0.25">
      <c r="B4826" t="s">
        <v>40</v>
      </c>
      <c r="C4826" t="s">
        <v>9</v>
      </c>
      <c r="D4826" t="s">
        <v>12</v>
      </c>
      <c r="E4826" s="1">
        <v>44461</v>
      </c>
      <c r="F4826" s="4">
        <v>4970</v>
      </c>
      <c r="G4826">
        <v>192</v>
      </c>
      <c r="H4826" s="3">
        <f>_xlfn.XLOOKUP(sales[[#This Row],[Product]],products[Product],products[Cost per box])*sales[[#This Row],[Boxes]]</f>
        <v>1618.56</v>
      </c>
      <c r="I4826" s="4">
        <f>sales[[#This Row],[Revenue]]-sales[[#This Row],[Cost]]</f>
        <v>3351.44</v>
      </c>
    </row>
    <row r="4827" spans="2:9" x14ac:dyDescent="0.25">
      <c r="B4827" t="s">
        <v>41</v>
      </c>
      <c r="C4827" t="s">
        <v>16</v>
      </c>
      <c r="D4827" t="s">
        <v>24</v>
      </c>
      <c r="E4827" s="1">
        <v>44461</v>
      </c>
      <c r="F4827" s="4">
        <v>1974</v>
      </c>
      <c r="G4827">
        <v>94</v>
      </c>
      <c r="H4827" s="3">
        <f>_xlfn.XLOOKUP(sales[[#This Row],[Product]],products[Product],products[Cost per box])*sales[[#This Row],[Boxes]]</f>
        <v>987.93999999999994</v>
      </c>
      <c r="I4827" s="4">
        <f>sales[[#This Row],[Revenue]]-sales[[#This Row],[Cost]]</f>
        <v>986.06000000000006</v>
      </c>
    </row>
    <row r="4828" spans="2:9" x14ac:dyDescent="0.25">
      <c r="B4828" t="s">
        <v>18</v>
      </c>
      <c r="C4828" t="s">
        <v>6</v>
      </c>
      <c r="D4828" t="s">
        <v>44</v>
      </c>
      <c r="E4828" s="1">
        <v>44461</v>
      </c>
      <c r="F4828" s="4">
        <v>266</v>
      </c>
      <c r="G4828">
        <v>12</v>
      </c>
      <c r="H4828" s="3">
        <f>_xlfn.XLOOKUP(sales[[#This Row],[Product]],products[Product],products[Cost per box])*sales[[#This Row],[Boxes]]</f>
        <v>114.84</v>
      </c>
      <c r="I4828" s="4">
        <f>sales[[#This Row],[Revenue]]-sales[[#This Row],[Cost]]</f>
        <v>151.16</v>
      </c>
    </row>
    <row r="4829" spans="2:9" x14ac:dyDescent="0.25">
      <c r="B4829" t="s">
        <v>29</v>
      </c>
      <c r="C4829" t="s">
        <v>27</v>
      </c>
      <c r="D4829" t="s">
        <v>22</v>
      </c>
      <c r="E4829" s="1">
        <v>44461</v>
      </c>
      <c r="F4829" s="4">
        <v>5537</v>
      </c>
      <c r="G4829">
        <v>370</v>
      </c>
      <c r="H4829" s="3">
        <f>_xlfn.XLOOKUP(sales[[#This Row],[Product]],products[Product],products[Cost per box])*sales[[#This Row],[Boxes]]</f>
        <v>3041.4</v>
      </c>
      <c r="I4829" s="4">
        <f>sales[[#This Row],[Revenue]]-sales[[#This Row],[Cost]]</f>
        <v>2495.6</v>
      </c>
    </row>
    <row r="4830" spans="2:9" x14ac:dyDescent="0.25">
      <c r="B4830" t="s">
        <v>5</v>
      </c>
      <c r="C4830" t="s">
        <v>16</v>
      </c>
      <c r="D4830" t="s">
        <v>38</v>
      </c>
      <c r="E4830" s="1">
        <v>44461</v>
      </c>
      <c r="F4830" s="4">
        <v>49</v>
      </c>
      <c r="G4830">
        <v>2</v>
      </c>
      <c r="H4830" s="3">
        <f>_xlfn.XLOOKUP(sales[[#This Row],[Product]],products[Product],products[Cost per box])*sales[[#This Row],[Boxes]]</f>
        <v>19.88</v>
      </c>
      <c r="I4830" s="4">
        <f>sales[[#This Row],[Revenue]]-sales[[#This Row],[Cost]]</f>
        <v>29.12</v>
      </c>
    </row>
    <row r="4831" spans="2:9" x14ac:dyDescent="0.25">
      <c r="B4831" t="s">
        <v>13</v>
      </c>
      <c r="C4831" t="s">
        <v>21</v>
      </c>
      <c r="D4831" t="s">
        <v>22</v>
      </c>
      <c r="E4831" s="1">
        <v>44461</v>
      </c>
      <c r="F4831" s="4">
        <v>6027</v>
      </c>
      <c r="G4831">
        <v>503</v>
      </c>
      <c r="H4831" s="3">
        <f>_xlfn.XLOOKUP(sales[[#This Row],[Product]],products[Product],products[Cost per box])*sales[[#This Row],[Boxes]]</f>
        <v>4134.6600000000008</v>
      </c>
      <c r="I4831" s="4">
        <f>sales[[#This Row],[Revenue]]-sales[[#This Row],[Cost]]</f>
        <v>1892.3399999999992</v>
      </c>
    </row>
    <row r="4832" spans="2:9" x14ac:dyDescent="0.25">
      <c r="B4832" t="s">
        <v>33</v>
      </c>
      <c r="C4832" t="s">
        <v>11</v>
      </c>
      <c r="D4832" t="s">
        <v>31</v>
      </c>
      <c r="E4832" s="1">
        <v>44461</v>
      </c>
      <c r="F4832" s="4">
        <v>2338</v>
      </c>
      <c r="G4832">
        <v>260</v>
      </c>
      <c r="H4832" s="3">
        <f>_xlfn.XLOOKUP(sales[[#This Row],[Product]],products[Product],products[Cost per box])*sales[[#This Row],[Boxes]]</f>
        <v>1487.2</v>
      </c>
      <c r="I4832" s="4">
        <f>sales[[#This Row],[Revenue]]-sales[[#This Row],[Cost]]</f>
        <v>850.8</v>
      </c>
    </row>
    <row r="4833" spans="2:9" x14ac:dyDescent="0.25">
      <c r="B4833" t="s">
        <v>39</v>
      </c>
      <c r="C4833" t="s">
        <v>9</v>
      </c>
      <c r="D4833" t="s">
        <v>26</v>
      </c>
      <c r="E4833" s="1">
        <v>44461</v>
      </c>
      <c r="F4833" s="4">
        <v>3948</v>
      </c>
      <c r="G4833">
        <v>220</v>
      </c>
      <c r="H4833" s="3">
        <f>_xlfn.XLOOKUP(sales[[#This Row],[Product]],products[Product],products[Cost per box])*sales[[#This Row],[Boxes]]</f>
        <v>1414.6</v>
      </c>
      <c r="I4833" s="4">
        <f>sales[[#This Row],[Revenue]]-sales[[#This Row],[Cost]]</f>
        <v>2533.4</v>
      </c>
    </row>
    <row r="4834" spans="2:9" x14ac:dyDescent="0.25">
      <c r="B4834" t="s">
        <v>18</v>
      </c>
      <c r="C4834" t="s">
        <v>16</v>
      </c>
      <c r="D4834" t="s">
        <v>26</v>
      </c>
      <c r="E4834" s="1">
        <v>44461</v>
      </c>
      <c r="F4834" s="4">
        <v>1526</v>
      </c>
      <c r="G4834">
        <v>90</v>
      </c>
      <c r="H4834" s="3">
        <f>_xlfn.XLOOKUP(sales[[#This Row],[Product]],products[Product],products[Cost per box])*sales[[#This Row],[Boxes]]</f>
        <v>578.69999999999993</v>
      </c>
      <c r="I4834" s="4">
        <f>sales[[#This Row],[Revenue]]-sales[[#This Row],[Cost]]</f>
        <v>947.30000000000007</v>
      </c>
    </row>
    <row r="4835" spans="2:9" x14ac:dyDescent="0.25">
      <c r="B4835" t="s">
        <v>37</v>
      </c>
      <c r="C4835" t="s">
        <v>21</v>
      </c>
      <c r="D4835" t="s">
        <v>14</v>
      </c>
      <c r="E4835" s="1">
        <v>44461</v>
      </c>
      <c r="F4835" s="4">
        <v>924</v>
      </c>
      <c r="G4835">
        <v>77</v>
      </c>
      <c r="H4835" s="3">
        <f>_xlfn.XLOOKUP(sales[[#This Row],[Product]],products[Product],products[Cost per box])*sales[[#This Row],[Boxes]]</f>
        <v>485.86999999999995</v>
      </c>
      <c r="I4835" s="4">
        <f>sales[[#This Row],[Revenue]]-sales[[#This Row],[Cost]]</f>
        <v>438.13000000000005</v>
      </c>
    </row>
    <row r="4836" spans="2:9" x14ac:dyDescent="0.25">
      <c r="B4836" t="s">
        <v>25</v>
      </c>
      <c r="C4836" t="s">
        <v>9</v>
      </c>
      <c r="D4836" t="s">
        <v>38</v>
      </c>
      <c r="E4836" s="1">
        <v>44461</v>
      </c>
      <c r="F4836" s="4">
        <v>5607</v>
      </c>
      <c r="G4836">
        <v>234</v>
      </c>
      <c r="H4836" s="3">
        <f>_xlfn.XLOOKUP(sales[[#This Row],[Product]],products[Product],products[Cost per box])*sales[[#This Row],[Boxes]]</f>
        <v>2325.96</v>
      </c>
      <c r="I4836" s="4">
        <f>sales[[#This Row],[Revenue]]-sales[[#This Row],[Cost]]</f>
        <v>3281.04</v>
      </c>
    </row>
    <row r="4837" spans="2:9" x14ac:dyDescent="0.25">
      <c r="B4837" t="s">
        <v>5</v>
      </c>
      <c r="C4837" t="s">
        <v>6</v>
      </c>
      <c r="D4837" t="s">
        <v>35</v>
      </c>
      <c r="E4837" s="1">
        <v>44461</v>
      </c>
      <c r="F4837" s="4">
        <v>217</v>
      </c>
      <c r="G4837">
        <v>19</v>
      </c>
      <c r="H4837" s="3">
        <f>_xlfn.XLOOKUP(sales[[#This Row],[Product]],products[Product],products[Cost per box])*sales[[#This Row],[Boxes]]</f>
        <v>50.35</v>
      </c>
      <c r="I4837" s="4">
        <f>sales[[#This Row],[Revenue]]-sales[[#This Row],[Cost]]</f>
        <v>166.65</v>
      </c>
    </row>
    <row r="4838" spans="2:9" x14ac:dyDescent="0.25">
      <c r="B4838" t="s">
        <v>8</v>
      </c>
      <c r="C4838" t="s">
        <v>21</v>
      </c>
      <c r="D4838" t="s">
        <v>24</v>
      </c>
      <c r="E4838" s="1">
        <v>44461</v>
      </c>
      <c r="F4838" s="4">
        <v>924</v>
      </c>
      <c r="G4838">
        <v>44</v>
      </c>
      <c r="H4838" s="3">
        <f>_xlfn.XLOOKUP(sales[[#This Row],[Product]],products[Product],products[Cost per box])*sales[[#This Row],[Boxes]]</f>
        <v>462.44</v>
      </c>
      <c r="I4838" s="4">
        <f>sales[[#This Row],[Revenue]]-sales[[#This Row],[Cost]]</f>
        <v>461.56</v>
      </c>
    </row>
    <row r="4839" spans="2:9" x14ac:dyDescent="0.25">
      <c r="B4839" t="s">
        <v>39</v>
      </c>
      <c r="C4839" t="s">
        <v>9</v>
      </c>
      <c r="D4839" t="s">
        <v>42</v>
      </c>
      <c r="E4839" s="1">
        <v>44461</v>
      </c>
      <c r="F4839" s="4">
        <v>2709</v>
      </c>
      <c r="G4839">
        <v>194</v>
      </c>
      <c r="H4839" s="3">
        <f>_xlfn.XLOOKUP(sales[[#This Row],[Product]],products[Product],products[Cost per box])*sales[[#This Row],[Boxes]]</f>
        <v>919.56000000000006</v>
      </c>
      <c r="I4839" s="4">
        <f>sales[[#This Row],[Revenue]]-sales[[#This Row],[Cost]]</f>
        <v>1789.44</v>
      </c>
    </row>
    <row r="4840" spans="2:9" x14ac:dyDescent="0.25">
      <c r="B4840" t="s">
        <v>18</v>
      </c>
      <c r="C4840" t="s">
        <v>11</v>
      </c>
      <c r="D4840" t="s">
        <v>28</v>
      </c>
      <c r="E4840" s="1">
        <v>44461</v>
      </c>
      <c r="F4840" s="4">
        <v>7966</v>
      </c>
      <c r="G4840">
        <v>1120</v>
      </c>
      <c r="H4840" s="3">
        <f>_xlfn.XLOOKUP(sales[[#This Row],[Product]],products[Product],products[Cost per box])*sales[[#This Row],[Boxes]]</f>
        <v>3091.2</v>
      </c>
      <c r="I4840" s="4">
        <f>sales[[#This Row],[Revenue]]-sales[[#This Row],[Cost]]</f>
        <v>4874.8</v>
      </c>
    </row>
    <row r="4841" spans="2:9" x14ac:dyDescent="0.25">
      <c r="B4841" t="s">
        <v>13</v>
      </c>
      <c r="C4841" t="s">
        <v>6</v>
      </c>
      <c r="D4841" t="s">
        <v>38</v>
      </c>
      <c r="E4841" s="1">
        <v>44461</v>
      </c>
      <c r="F4841" s="4">
        <v>5719</v>
      </c>
      <c r="G4841">
        <v>239</v>
      </c>
      <c r="H4841" s="3">
        <f>_xlfn.XLOOKUP(sales[[#This Row],[Product]],products[Product],products[Cost per box])*sales[[#This Row],[Boxes]]</f>
        <v>2375.66</v>
      </c>
      <c r="I4841" s="4">
        <f>sales[[#This Row],[Revenue]]-sales[[#This Row],[Cost]]</f>
        <v>3343.34</v>
      </c>
    </row>
    <row r="4842" spans="2:9" x14ac:dyDescent="0.25">
      <c r="B4842" t="s">
        <v>34</v>
      </c>
      <c r="C4842" t="s">
        <v>9</v>
      </c>
      <c r="D4842" t="s">
        <v>31</v>
      </c>
      <c r="E4842" s="1">
        <v>44461</v>
      </c>
      <c r="F4842" s="4">
        <v>3444</v>
      </c>
      <c r="G4842">
        <v>431</v>
      </c>
      <c r="H4842" s="3">
        <f>_xlfn.XLOOKUP(sales[[#This Row],[Product]],products[Product],products[Cost per box])*sales[[#This Row],[Boxes]]</f>
        <v>2465.3199999999997</v>
      </c>
      <c r="I4842" s="4">
        <f>sales[[#This Row],[Revenue]]-sales[[#This Row],[Cost]]</f>
        <v>978.68000000000029</v>
      </c>
    </row>
    <row r="4843" spans="2:9" x14ac:dyDescent="0.25">
      <c r="B4843" t="s">
        <v>37</v>
      </c>
      <c r="C4843" t="s">
        <v>11</v>
      </c>
      <c r="D4843" t="s">
        <v>43</v>
      </c>
      <c r="E4843" s="1">
        <v>44461</v>
      </c>
      <c r="F4843" s="4">
        <v>4606</v>
      </c>
      <c r="G4843">
        <v>256</v>
      </c>
      <c r="H4843" s="3">
        <f>_xlfn.XLOOKUP(sales[[#This Row],[Product]],products[Product],products[Cost per box])*sales[[#This Row],[Boxes]]</f>
        <v>985.6</v>
      </c>
      <c r="I4843" s="4">
        <f>sales[[#This Row],[Revenue]]-sales[[#This Row],[Cost]]</f>
        <v>3620.4</v>
      </c>
    </row>
    <row r="4844" spans="2:9" x14ac:dyDescent="0.25">
      <c r="B4844" t="s">
        <v>8</v>
      </c>
      <c r="C4844" t="s">
        <v>16</v>
      </c>
      <c r="D4844" t="s">
        <v>22</v>
      </c>
      <c r="E4844" s="1">
        <v>44461</v>
      </c>
      <c r="F4844" s="4">
        <v>8946</v>
      </c>
      <c r="G4844">
        <v>597</v>
      </c>
      <c r="H4844" s="3">
        <f>_xlfn.XLOOKUP(sales[[#This Row],[Product]],products[Product],products[Cost per box])*sales[[#This Row],[Boxes]]</f>
        <v>4907.34</v>
      </c>
      <c r="I4844" s="4">
        <f>sales[[#This Row],[Revenue]]-sales[[#This Row],[Cost]]</f>
        <v>4038.66</v>
      </c>
    </row>
    <row r="4845" spans="2:9" x14ac:dyDescent="0.25">
      <c r="B4845" t="s">
        <v>37</v>
      </c>
      <c r="C4845" t="s">
        <v>11</v>
      </c>
      <c r="D4845" t="s">
        <v>42</v>
      </c>
      <c r="E4845" s="1">
        <v>44461</v>
      </c>
      <c r="F4845" s="4">
        <v>3577</v>
      </c>
      <c r="G4845">
        <v>276</v>
      </c>
      <c r="H4845" s="3">
        <f>_xlfn.XLOOKUP(sales[[#This Row],[Product]],products[Product],products[Cost per box])*sales[[#This Row],[Boxes]]</f>
        <v>1308.24</v>
      </c>
      <c r="I4845" s="4">
        <f>sales[[#This Row],[Revenue]]-sales[[#This Row],[Cost]]</f>
        <v>2268.7600000000002</v>
      </c>
    </row>
    <row r="4846" spans="2:9" x14ac:dyDescent="0.25">
      <c r="B4846" t="s">
        <v>8</v>
      </c>
      <c r="C4846" t="s">
        <v>11</v>
      </c>
      <c r="D4846" t="s">
        <v>52</v>
      </c>
      <c r="E4846" s="1">
        <v>44461</v>
      </c>
      <c r="F4846" s="4">
        <v>13692</v>
      </c>
      <c r="G4846">
        <v>548</v>
      </c>
      <c r="H4846" s="3">
        <f>_xlfn.XLOOKUP(sales[[#This Row],[Product]],products[Product],products[Cost per box])*sales[[#This Row],[Boxes]]</f>
        <v>1819.36</v>
      </c>
      <c r="I4846" s="4">
        <f>sales[[#This Row],[Revenue]]-sales[[#This Row],[Cost]]</f>
        <v>11872.64</v>
      </c>
    </row>
    <row r="4847" spans="2:9" x14ac:dyDescent="0.25">
      <c r="B4847" t="s">
        <v>20</v>
      </c>
      <c r="C4847" t="s">
        <v>6</v>
      </c>
      <c r="D4847" t="s">
        <v>14</v>
      </c>
      <c r="E4847" s="1">
        <v>44461</v>
      </c>
      <c r="F4847" s="4">
        <v>3332</v>
      </c>
      <c r="G4847">
        <v>278</v>
      </c>
      <c r="H4847" s="3">
        <f>_xlfn.XLOOKUP(sales[[#This Row],[Product]],products[Product],products[Cost per box])*sales[[#This Row],[Boxes]]</f>
        <v>1754.1799999999998</v>
      </c>
      <c r="I4847" s="4">
        <f>sales[[#This Row],[Revenue]]-sales[[#This Row],[Cost]]</f>
        <v>1577.8200000000002</v>
      </c>
    </row>
    <row r="4848" spans="2:9" x14ac:dyDescent="0.25">
      <c r="B4848" t="s">
        <v>18</v>
      </c>
      <c r="C4848" t="s">
        <v>27</v>
      </c>
      <c r="D4848" t="s">
        <v>47</v>
      </c>
      <c r="E4848" s="1">
        <v>44461</v>
      </c>
      <c r="F4848" s="4">
        <v>3514</v>
      </c>
      <c r="G4848">
        <v>220</v>
      </c>
      <c r="H4848" s="3">
        <f>_xlfn.XLOOKUP(sales[[#This Row],[Product]],products[Product],products[Cost per box])*sales[[#This Row],[Boxes]]</f>
        <v>1157.2</v>
      </c>
      <c r="I4848" s="4">
        <f>sales[[#This Row],[Revenue]]-sales[[#This Row],[Cost]]</f>
        <v>2356.8000000000002</v>
      </c>
    </row>
    <row r="4849" spans="2:9" x14ac:dyDescent="0.25">
      <c r="B4849" t="s">
        <v>20</v>
      </c>
      <c r="C4849" t="s">
        <v>6</v>
      </c>
      <c r="D4849" t="s">
        <v>38</v>
      </c>
      <c r="E4849" s="1">
        <v>44461</v>
      </c>
      <c r="F4849" s="4">
        <v>728</v>
      </c>
      <c r="G4849">
        <v>27</v>
      </c>
      <c r="H4849" s="3">
        <f>_xlfn.XLOOKUP(sales[[#This Row],[Product]],products[Product],products[Cost per box])*sales[[#This Row],[Boxes]]</f>
        <v>268.38</v>
      </c>
      <c r="I4849" s="4">
        <f>sales[[#This Row],[Revenue]]-sales[[#This Row],[Cost]]</f>
        <v>459.62</v>
      </c>
    </row>
    <row r="4850" spans="2:9" x14ac:dyDescent="0.25">
      <c r="B4850" t="s">
        <v>13</v>
      </c>
      <c r="C4850" t="s">
        <v>11</v>
      </c>
      <c r="D4850" t="s">
        <v>14</v>
      </c>
      <c r="E4850" s="1">
        <v>44461</v>
      </c>
      <c r="F4850" s="4">
        <v>10696</v>
      </c>
      <c r="G4850">
        <v>910</v>
      </c>
      <c r="H4850" s="3">
        <f>_xlfn.XLOOKUP(sales[[#This Row],[Product]],products[Product],products[Cost per box])*sales[[#This Row],[Boxes]]</f>
        <v>5742.0999999999995</v>
      </c>
      <c r="I4850" s="4">
        <f>sales[[#This Row],[Revenue]]-sales[[#This Row],[Cost]]</f>
        <v>4953.9000000000005</v>
      </c>
    </row>
    <row r="4851" spans="2:9" x14ac:dyDescent="0.25">
      <c r="B4851" t="s">
        <v>37</v>
      </c>
      <c r="C4851" t="s">
        <v>6</v>
      </c>
      <c r="D4851" t="s">
        <v>24</v>
      </c>
      <c r="E4851" s="1">
        <v>44461</v>
      </c>
      <c r="F4851" s="4">
        <v>19446</v>
      </c>
      <c r="G4851">
        <v>910</v>
      </c>
      <c r="H4851" s="3">
        <f>_xlfn.XLOOKUP(sales[[#This Row],[Product]],products[Product],products[Cost per box])*sales[[#This Row],[Boxes]]</f>
        <v>9564.1</v>
      </c>
      <c r="I4851" s="4">
        <f>sales[[#This Row],[Revenue]]-sales[[#This Row],[Cost]]</f>
        <v>9881.9</v>
      </c>
    </row>
    <row r="4852" spans="2:9" x14ac:dyDescent="0.25">
      <c r="B4852" t="s">
        <v>15</v>
      </c>
      <c r="C4852" t="s">
        <v>9</v>
      </c>
      <c r="D4852" t="s">
        <v>30</v>
      </c>
      <c r="E4852" s="1">
        <v>44461</v>
      </c>
      <c r="F4852" s="4">
        <v>7805</v>
      </c>
      <c r="G4852">
        <v>1120</v>
      </c>
      <c r="H4852" s="3">
        <f>_xlfn.XLOOKUP(sales[[#This Row],[Product]],products[Product],products[Cost per box])*sales[[#This Row],[Boxes]]</f>
        <v>4121.6000000000004</v>
      </c>
      <c r="I4852" s="4">
        <f>sales[[#This Row],[Revenue]]-sales[[#This Row],[Cost]]</f>
        <v>3683.3999999999996</v>
      </c>
    </row>
    <row r="4853" spans="2:9" x14ac:dyDescent="0.25">
      <c r="B4853" t="s">
        <v>13</v>
      </c>
      <c r="C4853" t="s">
        <v>6</v>
      </c>
      <c r="D4853" t="s">
        <v>45</v>
      </c>
      <c r="E4853" s="1">
        <v>44461</v>
      </c>
      <c r="F4853" s="4">
        <v>3150</v>
      </c>
      <c r="G4853">
        <v>197</v>
      </c>
      <c r="H4853" s="3">
        <f>_xlfn.XLOOKUP(sales[[#This Row],[Product]],products[Product],products[Cost per box])*sales[[#This Row],[Boxes]]</f>
        <v>1522.8100000000002</v>
      </c>
      <c r="I4853" s="4">
        <f>sales[[#This Row],[Revenue]]-sales[[#This Row],[Cost]]</f>
        <v>1627.1899999999998</v>
      </c>
    </row>
    <row r="4854" spans="2:9" x14ac:dyDescent="0.25">
      <c r="B4854" t="s">
        <v>20</v>
      </c>
      <c r="C4854" t="s">
        <v>6</v>
      </c>
      <c r="D4854" t="s">
        <v>47</v>
      </c>
      <c r="E4854" s="1">
        <v>44461</v>
      </c>
      <c r="F4854" s="4">
        <v>6657</v>
      </c>
      <c r="G4854">
        <v>392</v>
      </c>
      <c r="H4854" s="3">
        <f>_xlfn.XLOOKUP(sales[[#This Row],[Product]],products[Product],products[Cost per box])*sales[[#This Row],[Boxes]]</f>
        <v>2061.92</v>
      </c>
      <c r="I4854" s="4">
        <f>sales[[#This Row],[Revenue]]-sales[[#This Row],[Cost]]</f>
        <v>4595.08</v>
      </c>
    </row>
    <row r="4855" spans="2:9" x14ac:dyDescent="0.25">
      <c r="B4855" t="s">
        <v>18</v>
      </c>
      <c r="C4855" t="s">
        <v>16</v>
      </c>
      <c r="D4855" t="s">
        <v>24</v>
      </c>
      <c r="E4855" s="1">
        <v>44462</v>
      </c>
      <c r="F4855" s="4">
        <v>504</v>
      </c>
      <c r="G4855">
        <v>24</v>
      </c>
      <c r="H4855" s="3">
        <f>_xlfn.XLOOKUP(sales[[#This Row],[Product]],products[Product],products[Cost per box])*sales[[#This Row],[Boxes]]</f>
        <v>252.24</v>
      </c>
      <c r="I4855" s="4">
        <f>sales[[#This Row],[Revenue]]-sales[[#This Row],[Cost]]</f>
        <v>251.76</v>
      </c>
    </row>
    <row r="4856" spans="2:9" x14ac:dyDescent="0.25">
      <c r="B4856" t="s">
        <v>33</v>
      </c>
      <c r="C4856" t="s">
        <v>11</v>
      </c>
      <c r="D4856" t="s">
        <v>28</v>
      </c>
      <c r="E4856" s="1">
        <v>44462</v>
      </c>
      <c r="F4856" s="4">
        <v>2926</v>
      </c>
      <c r="G4856">
        <v>488</v>
      </c>
      <c r="H4856" s="3">
        <f>_xlfn.XLOOKUP(sales[[#This Row],[Product]],products[Product],products[Cost per box])*sales[[#This Row],[Boxes]]</f>
        <v>1346.8799999999999</v>
      </c>
      <c r="I4856" s="4">
        <f>sales[[#This Row],[Revenue]]-sales[[#This Row],[Cost]]</f>
        <v>1579.1200000000001</v>
      </c>
    </row>
    <row r="4857" spans="2:9" x14ac:dyDescent="0.25">
      <c r="B4857" t="s">
        <v>51</v>
      </c>
      <c r="C4857" t="s">
        <v>21</v>
      </c>
      <c r="D4857" t="s">
        <v>35</v>
      </c>
      <c r="E4857" s="1">
        <v>44462</v>
      </c>
      <c r="F4857" s="4">
        <v>5026</v>
      </c>
      <c r="G4857">
        <v>387</v>
      </c>
      <c r="H4857" s="3">
        <f>_xlfn.XLOOKUP(sales[[#This Row],[Product]],products[Product],products[Cost per box])*sales[[#This Row],[Boxes]]</f>
        <v>1025.55</v>
      </c>
      <c r="I4857" s="4">
        <f>sales[[#This Row],[Revenue]]-sales[[#This Row],[Cost]]</f>
        <v>4000.45</v>
      </c>
    </row>
    <row r="4858" spans="2:9" x14ac:dyDescent="0.25">
      <c r="B4858" t="s">
        <v>5</v>
      </c>
      <c r="C4858" t="s">
        <v>16</v>
      </c>
      <c r="D4858" t="s">
        <v>36</v>
      </c>
      <c r="E4858" s="1">
        <v>44462</v>
      </c>
      <c r="F4858" s="4">
        <v>3451</v>
      </c>
      <c r="G4858">
        <v>216</v>
      </c>
      <c r="H4858" s="3">
        <f>_xlfn.XLOOKUP(sales[[#This Row],[Product]],products[Product],products[Cost per box])*sales[[#This Row],[Boxes]]</f>
        <v>1088.6400000000001</v>
      </c>
      <c r="I4858" s="4">
        <f>sales[[#This Row],[Revenue]]-sales[[#This Row],[Cost]]</f>
        <v>2362.3599999999997</v>
      </c>
    </row>
    <row r="4859" spans="2:9" x14ac:dyDescent="0.25">
      <c r="B4859" t="s">
        <v>34</v>
      </c>
      <c r="C4859" t="s">
        <v>11</v>
      </c>
      <c r="D4859" t="s">
        <v>30</v>
      </c>
      <c r="E4859" s="1">
        <v>44462</v>
      </c>
      <c r="F4859" s="4">
        <v>2296</v>
      </c>
      <c r="G4859">
        <v>460</v>
      </c>
      <c r="H4859" s="3">
        <f>_xlfn.XLOOKUP(sales[[#This Row],[Product]],products[Product],products[Cost per box])*sales[[#This Row],[Boxes]]</f>
        <v>1692.8000000000002</v>
      </c>
      <c r="I4859" s="4">
        <f>sales[[#This Row],[Revenue]]-sales[[#This Row],[Cost]]</f>
        <v>603.19999999999982</v>
      </c>
    </row>
    <row r="4860" spans="2:9" x14ac:dyDescent="0.25">
      <c r="B4860" t="s">
        <v>49</v>
      </c>
      <c r="C4860" t="s">
        <v>11</v>
      </c>
      <c r="D4860" t="s">
        <v>36</v>
      </c>
      <c r="E4860" s="1">
        <v>44462</v>
      </c>
      <c r="F4860" s="4">
        <v>2912</v>
      </c>
      <c r="G4860">
        <v>182</v>
      </c>
      <c r="H4860" s="3">
        <f>_xlfn.XLOOKUP(sales[[#This Row],[Product]],products[Product],products[Cost per box])*sales[[#This Row],[Boxes]]</f>
        <v>917.28</v>
      </c>
      <c r="I4860" s="4">
        <f>sales[[#This Row],[Revenue]]-sales[[#This Row],[Cost]]</f>
        <v>1994.72</v>
      </c>
    </row>
    <row r="4861" spans="2:9" x14ac:dyDescent="0.25">
      <c r="B4861" t="s">
        <v>29</v>
      </c>
      <c r="C4861" t="s">
        <v>27</v>
      </c>
      <c r="D4861" t="s">
        <v>26</v>
      </c>
      <c r="E4861" s="1">
        <v>44462</v>
      </c>
      <c r="F4861" s="4">
        <v>3913</v>
      </c>
      <c r="G4861">
        <v>206</v>
      </c>
      <c r="H4861" s="3">
        <f>_xlfn.XLOOKUP(sales[[#This Row],[Product]],products[Product],products[Cost per box])*sales[[#This Row],[Boxes]]</f>
        <v>1324.58</v>
      </c>
      <c r="I4861" s="4">
        <f>sales[[#This Row],[Revenue]]-sales[[#This Row],[Cost]]</f>
        <v>2588.42</v>
      </c>
    </row>
    <row r="4862" spans="2:9" x14ac:dyDescent="0.25">
      <c r="B4862" t="s">
        <v>25</v>
      </c>
      <c r="C4862" t="s">
        <v>9</v>
      </c>
      <c r="D4862" t="s">
        <v>45</v>
      </c>
      <c r="E4862" s="1">
        <v>44462</v>
      </c>
      <c r="F4862" s="4">
        <v>1554</v>
      </c>
      <c r="G4862">
        <v>104</v>
      </c>
      <c r="H4862" s="3">
        <f>_xlfn.XLOOKUP(sales[[#This Row],[Product]],products[Product],products[Cost per box])*sales[[#This Row],[Boxes]]</f>
        <v>803.92000000000007</v>
      </c>
      <c r="I4862" s="4">
        <f>sales[[#This Row],[Revenue]]-sales[[#This Row],[Cost]]</f>
        <v>750.07999999999993</v>
      </c>
    </row>
    <row r="4863" spans="2:9" x14ac:dyDescent="0.25">
      <c r="B4863" t="s">
        <v>51</v>
      </c>
      <c r="C4863" t="s">
        <v>11</v>
      </c>
      <c r="D4863" t="s">
        <v>26</v>
      </c>
      <c r="E4863" s="1">
        <v>44462</v>
      </c>
      <c r="F4863" s="4">
        <v>1113</v>
      </c>
      <c r="G4863">
        <v>59</v>
      </c>
      <c r="H4863" s="3">
        <f>_xlfn.XLOOKUP(sales[[#This Row],[Product]],products[Product],products[Cost per box])*sales[[#This Row],[Boxes]]</f>
        <v>379.37</v>
      </c>
      <c r="I4863" s="4">
        <f>sales[[#This Row],[Revenue]]-sales[[#This Row],[Cost]]</f>
        <v>733.63</v>
      </c>
    </row>
    <row r="4864" spans="2:9" x14ac:dyDescent="0.25">
      <c r="B4864" t="s">
        <v>39</v>
      </c>
      <c r="C4864" t="s">
        <v>27</v>
      </c>
      <c r="D4864" t="s">
        <v>45</v>
      </c>
      <c r="E4864" s="1">
        <v>44462</v>
      </c>
      <c r="F4864" s="4">
        <v>7434</v>
      </c>
      <c r="G4864">
        <v>496</v>
      </c>
      <c r="H4864" s="3">
        <f>_xlfn.XLOOKUP(sales[[#This Row],[Product]],products[Product],products[Cost per box])*sales[[#This Row],[Boxes]]</f>
        <v>3834.0800000000004</v>
      </c>
      <c r="I4864" s="4">
        <f>sales[[#This Row],[Revenue]]-sales[[#This Row],[Cost]]</f>
        <v>3599.9199999999996</v>
      </c>
    </row>
    <row r="4865" spans="2:9" x14ac:dyDescent="0.25">
      <c r="B4865" t="s">
        <v>39</v>
      </c>
      <c r="C4865" t="s">
        <v>6</v>
      </c>
      <c r="D4865" t="s">
        <v>50</v>
      </c>
      <c r="E4865" s="1">
        <v>44462</v>
      </c>
      <c r="F4865" s="4">
        <v>10472</v>
      </c>
      <c r="G4865">
        <v>1470</v>
      </c>
      <c r="H4865" s="3">
        <f>_xlfn.XLOOKUP(sales[[#This Row],[Product]],products[Product],products[Cost per box])*sales[[#This Row],[Boxes]]</f>
        <v>18242.7</v>
      </c>
      <c r="I4865" s="4">
        <f>sales[[#This Row],[Revenue]]-sales[[#This Row],[Cost]]</f>
        <v>-7770.7000000000007</v>
      </c>
    </row>
    <row r="4866" spans="2:9" x14ac:dyDescent="0.25">
      <c r="B4866" t="s">
        <v>20</v>
      </c>
      <c r="C4866" t="s">
        <v>11</v>
      </c>
      <c r="D4866" t="s">
        <v>36</v>
      </c>
      <c r="E4866" s="1">
        <v>44462</v>
      </c>
      <c r="F4866" s="4">
        <v>5747</v>
      </c>
      <c r="G4866">
        <v>360</v>
      </c>
      <c r="H4866" s="3">
        <f>_xlfn.XLOOKUP(sales[[#This Row],[Product]],products[Product],products[Cost per box])*sales[[#This Row],[Boxes]]</f>
        <v>1814.4</v>
      </c>
      <c r="I4866" s="4">
        <f>sales[[#This Row],[Revenue]]-sales[[#This Row],[Cost]]</f>
        <v>3932.6</v>
      </c>
    </row>
    <row r="4867" spans="2:9" x14ac:dyDescent="0.25">
      <c r="B4867" t="s">
        <v>51</v>
      </c>
      <c r="C4867" t="s">
        <v>21</v>
      </c>
      <c r="D4867" t="s">
        <v>44</v>
      </c>
      <c r="E4867" s="1">
        <v>44462</v>
      </c>
      <c r="F4867" s="4">
        <v>5908</v>
      </c>
      <c r="G4867">
        <v>237</v>
      </c>
      <c r="H4867" s="3">
        <f>_xlfn.XLOOKUP(sales[[#This Row],[Product]],products[Product],products[Cost per box])*sales[[#This Row],[Boxes]]</f>
        <v>2268.09</v>
      </c>
      <c r="I4867" s="4">
        <f>sales[[#This Row],[Revenue]]-sales[[#This Row],[Cost]]</f>
        <v>3639.91</v>
      </c>
    </row>
    <row r="4868" spans="2:9" x14ac:dyDescent="0.25">
      <c r="B4868" t="s">
        <v>39</v>
      </c>
      <c r="C4868" t="s">
        <v>11</v>
      </c>
      <c r="D4868" t="s">
        <v>26</v>
      </c>
      <c r="E4868" s="1">
        <v>44462</v>
      </c>
      <c r="F4868" s="4">
        <v>3311</v>
      </c>
      <c r="G4868">
        <v>175</v>
      </c>
      <c r="H4868" s="3">
        <f>_xlfn.XLOOKUP(sales[[#This Row],[Product]],products[Product],products[Cost per box])*sales[[#This Row],[Boxes]]</f>
        <v>1125.25</v>
      </c>
      <c r="I4868" s="4">
        <f>sales[[#This Row],[Revenue]]-sales[[#This Row],[Cost]]</f>
        <v>2185.75</v>
      </c>
    </row>
    <row r="4869" spans="2:9" x14ac:dyDescent="0.25">
      <c r="B4869" t="s">
        <v>46</v>
      </c>
      <c r="C4869" t="s">
        <v>9</v>
      </c>
      <c r="D4869" t="s">
        <v>47</v>
      </c>
      <c r="E4869" s="1">
        <v>44462</v>
      </c>
      <c r="F4869" s="4">
        <v>3843</v>
      </c>
      <c r="G4869">
        <v>203</v>
      </c>
      <c r="H4869" s="3">
        <f>_xlfn.XLOOKUP(sales[[#This Row],[Product]],products[Product],products[Cost per box])*sales[[#This Row],[Boxes]]</f>
        <v>1067.78</v>
      </c>
      <c r="I4869" s="4">
        <f>sales[[#This Row],[Revenue]]-sales[[#This Row],[Cost]]</f>
        <v>2775.2200000000003</v>
      </c>
    </row>
    <row r="4870" spans="2:9" x14ac:dyDescent="0.25">
      <c r="B4870" t="s">
        <v>18</v>
      </c>
      <c r="C4870" t="s">
        <v>9</v>
      </c>
      <c r="D4870" t="s">
        <v>35</v>
      </c>
      <c r="E4870" s="1">
        <v>44462</v>
      </c>
      <c r="F4870" s="4">
        <v>7371</v>
      </c>
      <c r="G4870">
        <v>567</v>
      </c>
      <c r="H4870" s="3">
        <f>_xlfn.XLOOKUP(sales[[#This Row],[Product]],products[Product],products[Cost per box])*sales[[#This Row],[Boxes]]</f>
        <v>1502.55</v>
      </c>
      <c r="I4870" s="4">
        <f>sales[[#This Row],[Revenue]]-sales[[#This Row],[Cost]]</f>
        <v>5868.45</v>
      </c>
    </row>
    <row r="4871" spans="2:9" x14ac:dyDescent="0.25">
      <c r="B4871" t="s">
        <v>39</v>
      </c>
      <c r="C4871" t="s">
        <v>27</v>
      </c>
      <c r="D4871" t="s">
        <v>14</v>
      </c>
      <c r="E4871" s="1">
        <v>44462</v>
      </c>
      <c r="F4871" s="4">
        <v>3115</v>
      </c>
      <c r="G4871">
        <v>347</v>
      </c>
      <c r="H4871" s="3">
        <f>_xlfn.XLOOKUP(sales[[#This Row],[Product]],products[Product],products[Cost per box])*sales[[#This Row],[Boxes]]</f>
        <v>2189.5699999999997</v>
      </c>
      <c r="I4871" s="4">
        <f>sales[[#This Row],[Revenue]]-sales[[#This Row],[Cost]]</f>
        <v>925.43000000000029</v>
      </c>
    </row>
    <row r="4872" spans="2:9" x14ac:dyDescent="0.25">
      <c r="B4872" t="s">
        <v>32</v>
      </c>
      <c r="C4872" t="s">
        <v>9</v>
      </c>
      <c r="D4872" t="s">
        <v>7</v>
      </c>
      <c r="E4872" s="1">
        <v>44462</v>
      </c>
      <c r="F4872" s="4">
        <v>217</v>
      </c>
      <c r="G4872">
        <v>9</v>
      </c>
      <c r="H4872" s="3">
        <f>_xlfn.XLOOKUP(sales[[#This Row],[Product]],products[Product],products[Cost per box])*sales[[#This Row],[Boxes]]</f>
        <v>46.35</v>
      </c>
      <c r="I4872" s="4">
        <f>sales[[#This Row],[Revenue]]-sales[[#This Row],[Cost]]</f>
        <v>170.65</v>
      </c>
    </row>
    <row r="4873" spans="2:9" x14ac:dyDescent="0.25">
      <c r="B4873" t="s">
        <v>49</v>
      </c>
      <c r="C4873" t="s">
        <v>27</v>
      </c>
      <c r="D4873" t="s">
        <v>44</v>
      </c>
      <c r="E4873" s="1">
        <v>44462</v>
      </c>
      <c r="F4873" s="4">
        <v>2849</v>
      </c>
      <c r="G4873">
        <v>124</v>
      </c>
      <c r="H4873" s="3">
        <f>_xlfn.XLOOKUP(sales[[#This Row],[Product]],products[Product],products[Cost per box])*sales[[#This Row],[Boxes]]</f>
        <v>1186.68</v>
      </c>
      <c r="I4873" s="4">
        <f>sales[[#This Row],[Revenue]]-sales[[#This Row],[Cost]]</f>
        <v>1662.32</v>
      </c>
    </row>
    <row r="4874" spans="2:9" x14ac:dyDescent="0.25">
      <c r="B4874" t="s">
        <v>18</v>
      </c>
      <c r="C4874" t="s">
        <v>21</v>
      </c>
      <c r="D4874" t="s">
        <v>45</v>
      </c>
      <c r="E4874" s="1">
        <v>44462</v>
      </c>
      <c r="F4874" s="4">
        <v>11109</v>
      </c>
      <c r="G4874">
        <v>695</v>
      </c>
      <c r="H4874" s="3">
        <f>_xlfn.XLOOKUP(sales[[#This Row],[Product]],products[Product],products[Cost per box])*sales[[#This Row],[Boxes]]</f>
        <v>5372.35</v>
      </c>
      <c r="I4874" s="4">
        <f>sales[[#This Row],[Revenue]]-sales[[#This Row],[Cost]]</f>
        <v>5736.65</v>
      </c>
    </row>
    <row r="4875" spans="2:9" x14ac:dyDescent="0.25">
      <c r="B4875" t="s">
        <v>13</v>
      </c>
      <c r="C4875" t="s">
        <v>21</v>
      </c>
      <c r="D4875" t="s">
        <v>52</v>
      </c>
      <c r="E4875" s="1">
        <v>44462</v>
      </c>
      <c r="F4875" s="4">
        <v>3822</v>
      </c>
      <c r="G4875">
        <v>174</v>
      </c>
      <c r="H4875" s="3">
        <f>_xlfn.XLOOKUP(sales[[#This Row],[Product]],products[Product],products[Cost per box])*sales[[#This Row],[Boxes]]</f>
        <v>577.67999999999995</v>
      </c>
      <c r="I4875" s="4">
        <f>sales[[#This Row],[Revenue]]-sales[[#This Row],[Cost]]</f>
        <v>3244.32</v>
      </c>
    </row>
    <row r="4876" spans="2:9" x14ac:dyDescent="0.25">
      <c r="B4876" t="s">
        <v>39</v>
      </c>
      <c r="C4876" t="s">
        <v>16</v>
      </c>
      <c r="D4876" t="s">
        <v>28</v>
      </c>
      <c r="E4876" s="1">
        <v>44462</v>
      </c>
      <c r="F4876" s="4">
        <v>4935</v>
      </c>
      <c r="G4876">
        <v>840</v>
      </c>
      <c r="H4876" s="3">
        <f>_xlfn.XLOOKUP(sales[[#This Row],[Product]],products[Product],products[Cost per box])*sales[[#This Row],[Boxes]]</f>
        <v>2318.3999999999996</v>
      </c>
      <c r="I4876" s="4">
        <f>sales[[#This Row],[Revenue]]-sales[[#This Row],[Cost]]</f>
        <v>2616.6000000000004</v>
      </c>
    </row>
    <row r="4877" spans="2:9" x14ac:dyDescent="0.25">
      <c r="B4877" t="s">
        <v>18</v>
      </c>
      <c r="C4877" t="s">
        <v>16</v>
      </c>
      <c r="D4877" t="s">
        <v>36</v>
      </c>
      <c r="E4877" s="1">
        <v>44462</v>
      </c>
      <c r="F4877" s="4">
        <v>2184</v>
      </c>
      <c r="G4877">
        <v>168</v>
      </c>
      <c r="H4877" s="3">
        <f>_xlfn.XLOOKUP(sales[[#This Row],[Product]],products[Product],products[Cost per box])*sales[[#This Row],[Boxes]]</f>
        <v>846.72</v>
      </c>
      <c r="I4877" s="4">
        <f>sales[[#This Row],[Revenue]]-sales[[#This Row],[Cost]]</f>
        <v>1337.28</v>
      </c>
    </row>
    <row r="4878" spans="2:9" x14ac:dyDescent="0.25">
      <c r="B4878" t="s">
        <v>41</v>
      </c>
      <c r="C4878" t="s">
        <v>6</v>
      </c>
      <c r="D4878" t="s">
        <v>24</v>
      </c>
      <c r="E4878" s="1">
        <v>44462</v>
      </c>
      <c r="F4878" s="4">
        <v>196</v>
      </c>
      <c r="G4878">
        <v>10</v>
      </c>
      <c r="H4878" s="3">
        <f>_xlfn.XLOOKUP(sales[[#This Row],[Product]],products[Product],products[Cost per box])*sales[[#This Row],[Boxes]]</f>
        <v>105.1</v>
      </c>
      <c r="I4878" s="4">
        <f>sales[[#This Row],[Revenue]]-sales[[#This Row],[Cost]]</f>
        <v>90.9</v>
      </c>
    </row>
    <row r="4879" spans="2:9" x14ac:dyDescent="0.25">
      <c r="B4879" t="s">
        <v>20</v>
      </c>
      <c r="C4879" t="s">
        <v>9</v>
      </c>
      <c r="D4879" t="s">
        <v>35</v>
      </c>
      <c r="E4879" s="1">
        <v>44462</v>
      </c>
      <c r="F4879" s="4">
        <v>8743</v>
      </c>
      <c r="G4879">
        <v>625</v>
      </c>
      <c r="H4879" s="3">
        <f>_xlfn.XLOOKUP(sales[[#This Row],[Product]],products[Product],products[Cost per box])*sales[[#This Row],[Boxes]]</f>
        <v>1656.25</v>
      </c>
      <c r="I4879" s="4">
        <f>sales[[#This Row],[Revenue]]-sales[[#This Row],[Cost]]</f>
        <v>7086.75</v>
      </c>
    </row>
    <row r="4880" spans="2:9" x14ac:dyDescent="0.25">
      <c r="B4880" t="s">
        <v>37</v>
      </c>
      <c r="C4880" t="s">
        <v>11</v>
      </c>
      <c r="D4880" t="s">
        <v>28</v>
      </c>
      <c r="E4880" s="1">
        <v>44462</v>
      </c>
      <c r="F4880" s="4">
        <v>4158</v>
      </c>
      <c r="G4880">
        <v>520</v>
      </c>
      <c r="H4880" s="3">
        <f>_xlfn.XLOOKUP(sales[[#This Row],[Product]],products[Product],products[Cost per box])*sales[[#This Row],[Boxes]]</f>
        <v>1435.1999999999998</v>
      </c>
      <c r="I4880" s="4">
        <f>sales[[#This Row],[Revenue]]-sales[[#This Row],[Cost]]</f>
        <v>2722.8</v>
      </c>
    </row>
    <row r="4881" spans="2:9" x14ac:dyDescent="0.25">
      <c r="B4881" t="s">
        <v>51</v>
      </c>
      <c r="C4881" t="s">
        <v>27</v>
      </c>
      <c r="D4881" t="s">
        <v>7</v>
      </c>
      <c r="E4881" s="1">
        <v>44462</v>
      </c>
      <c r="F4881" s="4">
        <v>1015</v>
      </c>
      <c r="G4881">
        <v>41</v>
      </c>
      <c r="H4881" s="3">
        <f>_xlfn.XLOOKUP(sales[[#This Row],[Product]],products[Product],products[Cost per box])*sales[[#This Row],[Boxes]]</f>
        <v>211.15</v>
      </c>
      <c r="I4881" s="4">
        <f>sales[[#This Row],[Revenue]]-sales[[#This Row],[Cost]]</f>
        <v>803.85</v>
      </c>
    </row>
    <row r="4882" spans="2:9" x14ac:dyDescent="0.25">
      <c r="B4882" t="s">
        <v>32</v>
      </c>
      <c r="C4882" t="s">
        <v>11</v>
      </c>
      <c r="D4882" t="s">
        <v>14</v>
      </c>
      <c r="E4882" s="1">
        <v>44462</v>
      </c>
      <c r="F4882" s="4">
        <v>2156</v>
      </c>
      <c r="G4882">
        <v>240</v>
      </c>
      <c r="H4882" s="3">
        <f>_xlfn.XLOOKUP(sales[[#This Row],[Product]],products[Product],products[Cost per box])*sales[[#This Row],[Boxes]]</f>
        <v>1514.3999999999999</v>
      </c>
      <c r="I4882" s="4">
        <f>sales[[#This Row],[Revenue]]-sales[[#This Row],[Cost]]</f>
        <v>641.60000000000014</v>
      </c>
    </row>
    <row r="4883" spans="2:9" x14ac:dyDescent="0.25">
      <c r="B4883" t="s">
        <v>49</v>
      </c>
      <c r="C4883" t="s">
        <v>21</v>
      </c>
      <c r="D4883" t="s">
        <v>36</v>
      </c>
      <c r="E4883" s="1">
        <v>44462</v>
      </c>
      <c r="F4883" s="4">
        <v>3906</v>
      </c>
      <c r="G4883">
        <v>301</v>
      </c>
      <c r="H4883" s="3">
        <f>_xlfn.XLOOKUP(sales[[#This Row],[Product]],products[Product],products[Cost per box])*sales[[#This Row],[Boxes]]</f>
        <v>1517.04</v>
      </c>
      <c r="I4883" s="4">
        <f>sales[[#This Row],[Revenue]]-sales[[#This Row],[Cost]]</f>
        <v>2388.96</v>
      </c>
    </row>
    <row r="4884" spans="2:9" x14ac:dyDescent="0.25">
      <c r="B4884" t="s">
        <v>5</v>
      </c>
      <c r="C4884" t="s">
        <v>9</v>
      </c>
      <c r="D4884" t="s">
        <v>44</v>
      </c>
      <c r="E4884" s="1">
        <v>44462</v>
      </c>
      <c r="F4884" s="4">
        <v>7749</v>
      </c>
      <c r="G4884">
        <v>337</v>
      </c>
      <c r="H4884" s="3">
        <f>_xlfn.XLOOKUP(sales[[#This Row],[Product]],products[Product],products[Cost per box])*sales[[#This Row],[Boxes]]</f>
        <v>3225.09</v>
      </c>
      <c r="I4884" s="4">
        <f>sales[[#This Row],[Revenue]]-sales[[#This Row],[Cost]]</f>
        <v>4523.91</v>
      </c>
    </row>
    <row r="4885" spans="2:9" x14ac:dyDescent="0.25">
      <c r="B4885" t="s">
        <v>33</v>
      </c>
      <c r="C4885" t="s">
        <v>11</v>
      </c>
      <c r="D4885" t="s">
        <v>14</v>
      </c>
      <c r="E4885" s="1">
        <v>44462</v>
      </c>
      <c r="F4885" s="4">
        <v>1008</v>
      </c>
      <c r="G4885">
        <v>92</v>
      </c>
      <c r="H4885" s="3">
        <f>_xlfn.XLOOKUP(sales[[#This Row],[Product]],products[Product],products[Cost per box])*sales[[#This Row],[Boxes]]</f>
        <v>580.52</v>
      </c>
      <c r="I4885" s="4">
        <f>sales[[#This Row],[Revenue]]-sales[[#This Row],[Cost]]</f>
        <v>427.48</v>
      </c>
    </row>
    <row r="4886" spans="2:9" x14ac:dyDescent="0.25">
      <c r="B4886" t="s">
        <v>32</v>
      </c>
      <c r="C4886" t="s">
        <v>11</v>
      </c>
      <c r="D4886" t="s">
        <v>42</v>
      </c>
      <c r="E4886" s="1">
        <v>44462</v>
      </c>
      <c r="F4886" s="4">
        <v>861</v>
      </c>
      <c r="G4886">
        <v>58</v>
      </c>
      <c r="H4886" s="3">
        <f>_xlfn.XLOOKUP(sales[[#This Row],[Product]],products[Product],products[Cost per box])*sales[[#This Row],[Boxes]]</f>
        <v>274.92</v>
      </c>
      <c r="I4886" s="4">
        <f>sales[[#This Row],[Revenue]]-sales[[#This Row],[Cost]]</f>
        <v>586.07999999999993</v>
      </c>
    </row>
    <row r="4887" spans="2:9" x14ac:dyDescent="0.25">
      <c r="B4887" t="s">
        <v>41</v>
      </c>
      <c r="C4887" t="s">
        <v>6</v>
      </c>
      <c r="D4887" t="s">
        <v>47</v>
      </c>
      <c r="E4887" s="1">
        <v>44462</v>
      </c>
      <c r="F4887" s="4">
        <v>1925</v>
      </c>
      <c r="G4887">
        <v>107</v>
      </c>
      <c r="H4887" s="3">
        <f>_xlfn.XLOOKUP(sales[[#This Row],[Product]],products[Product],products[Cost per box])*sales[[#This Row],[Boxes]]</f>
        <v>562.81999999999994</v>
      </c>
      <c r="I4887" s="4">
        <f>sales[[#This Row],[Revenue]]-sales[[#This Row],[Cost]]</f>
        <v>1362.18</v>
      </c>
    </row>
    <row r="4888" spans="2:9" x14ac:dyDescent="0.25">
      <c r="B4888" t="s">
        <v>33</v>
      </c>
      <c r="C4888" t="s">
        <v>6</v>
      </c>
      <c r="D4888" t="s">
        <v>24</v>
      </c>
      <c r="E4888" s="1">
        <v>44462</v>
      </c>
      <c r="F4888" s="4">
        <v>5691</v>
      </c>
      <c r="G4888">
        <v>271</v>
      </c>
      <c r="H4888" s="3">
        <f>_xlfn.XLOOKUP(sales[[#This Row],[Product]],products[Product],products[Cost per box])*sales[[#This Row],[Boxes]]</f>
        <v>2848.21</v>
      </c>
      <c r="I4888" s="4">
        <f>sales[[#This Row],[Revenue]]-sales[[#This Row],[Cost]]</f>
        <v>2842.79</v>
      </c>
    </row>
    <row r="4889" spans="2:9" x14ac:dyDescent="0.25">
      <c r="B4889" t="s">
        <v>23</v>
      </c>
      <c r="C4889" t="s">
        <v>21</v>
      </c>
      <c r="D4889" t="s">
        <v>43</v>
      </c>
      <c r="E4889" s="1">
        <v>44462</v>
      </c>
      <c r="F4889" s="4">
        <v>686</v>
      </c>
      <c r="G4889">
        <v>39</v>
      </c>
      <c r="H4889" s="3">
        <f>_xlfn.XLOOKUP(sales[[#This Row],[Product]],products[Product],products[Cost per box])*sales[[#This Row],[Boxes]]</f>
        <v>150.15</v>
      </c>
      <c r="I4889" s="4">
        <f>sales[[#This Row],[Revenue]]-sales[[#This Row],[Cost]]</f>
        <v>535.85</v>
      </c>
    </row>
    <row r="4890" spans="2:9" x14ac:dyDescent="0.25">
      <c r="B4890" t="s">
        <v>13</v>
      </c>
      <c r="C4890" t="s">
        <v>27</v>
      </c>
      <c r="D4890" t="s">
        <v>38</v>
      </c>
      <c r="E4890" s="1">
        <v>44462</v>
      </c>
      <c r="F4890" s="4">
        <v>5460</v>
      </c>
      <c r="G4890">
        <v>219</v>
      </c>
      <c r="H4890" s="3">
        <f>_xlfn.XLOOKUP(sales[[#This Row],[Product]],products[Product],products[Cost per box])*sales[[#This Row],[Boxes]]</f>
        <v>2176.8599999999997</v>
      </c>
      <c r="I4890" s="4">
        <f>sales[[#This Row],[Revenue]]-sales[[#This Row],[Cost]]</f>
        <v>3283.1400000000003</v>
      </c>
    </row>
    <row r="4891" spans="2:9" x14ac:dyDescent="0.25">
      <c r="B4891" t="s">
        <v>37</v>
      </c>
      <c r="C4891" t="s">
        <v>11</v>
      </c>
      <c r="D4891" t="s">
        <v>38</v>
      </c>
      <c r="E4891" s="1">
        <v>44462</v>
      </c>
      <c r="F4891" s="4">
        <v>1477</v>
      </c>
      <c r="G4891">
        <v>57</v>
      </c>
      <c r="H4891" s="3">
        <f>_xlfn.XLOOKUP(sales[[#This Row],[Product]],products[Product],products[Cost per box])*sales[[#This Row],[Boxes]]</f>
        <v>566.57999999999993</v>
      </c>
      <c r="I4891" s="4">
        <f>sales[[#This Row],[Revenue]]-sales[[#This Row],[Cost]]</f>
        <v>910.42000000000007</v>
      </c>
    </row>
    <row r="4892" spans="2:9" x14ac:dyDescent="0.25">
      <c r="B4892" t="s">
        <v>41</v>
      </c>
      <c r="C4892" t="s">
        <v>11</v>
      </c>
      <c r="D4892" t="s">
        <v>43</v>
      </c>
      <c r="E4892" s="1">
        <v>44462</v>
      </c>
      <c r="F4892" s="4">
        <v>2107</v>
      </c>
      <c r="G4892">
        <v>111</v>
      </c>
      <c r="H4892" s="3">
        <f>_xlfn.XLOOKUP(sales[[#This Row],[Product]],products[Product],products[Cost per box])*sales[[#This Row],[Boxes]]</f>
        <v>427.35</v>
      </c>
      <c r="I4892" s="4">
        <f>sales[[#This Row],[Revenue]]-sales[[#This Row],[Cost]]</f>
        <v>1679.65</v>
      </c>
    </row>
    <row r="4893" spans="2:9" x14ac:dyDescent="0.25">
      <c r="B4893" t="s">
        <v>20</v>
      </c>
      <c r="C4893" t="s">
        <v>16</v>
      </c>
      <c r="D4893" t="s">
        <v>44</v>
      </c>
      <c r="E4893" s="1">
        <v>44462</v>
      </c>
      <c r="F4893" s="4">
        <v>1638</v>
      </c>
      <c r="G4893">
        <v>75</v>
      </c>
      <c r="H4893" s="3">
        <f>_xlfn.XLOOKUP(sales[[#This Row],[Product]],products[Product],products[Cost per box])*sales[[#This Row],[Boxes]]</f>
        <v>717.75</v>
      </c>
      <c r="I4893" s="4">
        <f>sales[[#This Row],[Revenue]]-sales[[#This Row],[Cost]]</f>
        <v>920.25</v>
      </c>
    </row>
    <row r="4894" spans="2:9" x14ac:dyDescent="0.25">
      <c r="B4894" t="s">
        <v>37</v>
      </c>
      <c r="C4894" t="s">
        <v>9</v>
      </c>
      <c r="D4894" t="s">
        <v>31</v>
      </c>
      <c r="E4894" s="1">
        <v>44462</v>
      </c>
      <c r="F4894" s="4">
        <v>119</v>
      </c>
      <c r="G4894">
        <v>17</v>
      </c>
      <c r="H4894" s="3">
        <f>_xlfn.XLOOKUP(sales[[#This Row],[Product]],products[Product],products[Cost per box])*sales[[#This Row],[Boxes]]</f>
        <v>97.24</v>
      </c>
      <c r="I4894" s="4">
        <f>sales[[#This Row],[Revenue]]-sales[[#This Row],[Cost]]</f>
        <v>21.760000000000005</v>
      </c>
    </row>
    <row r="4895" spans="2:9" x14ac:dyDescent="0.25">
      <c r="B4895" t="s">
        <v>8</v>
      </c>
      <c r="C4895" t="s">
        <v>27</v>
      </c>
      <c r="D4895" t="s">
        <v>17</v>
      </c>
      <c r="E4895" s="1">
        <v>44463</v>
      </c>
      <c r="F4895" s="4">
        <v>2212</v>
      </c>
      <c r="G4895">
        <v>148</v>
      </c>
      <c r="H4895" s="3">
        <f>_xlfn.XLOOKUP(sales[[#This Row],[Product]],products[Product],products[Cost per box])*sales[[#This Row],[Boxes]]</f>
        <v>1006.4</v>
      </c>
      <c r="I4895" s="4">
        <f>sales[[#This Row],[Revenue]]-sales[[#This Row],[Cost]]</f>
        <v>1205.5999999999999</v>
      </c>
    </row>
    <row r="4896" spans="2:9" x14ac:dyDescent="0.25">
      <c r="B4896" t="s">
        <v>13</v>
      </c>
      <c r="C4896" t="s">
        <v>6</v>
      </c>
      <c r="D4896" t="s">
        <v>36</v>
      </c>
      <c r="E4896" s="1">
        <v>44463</v>
      </c>
      <c r="F4896" s="4">
        <v>1267</v>
      </c>
      <c r="G4896">
        <v>80</v>
      </c>
      <c r="H4896" s="3">
        <f>_xlfn.XLOOKUP(sales[[#This Row],[Product]],products[Product],products[Cost per box])*sales[[#This Row],[Boxes]]</f>
        <v>403.2</v>
      </c>
      <c r="I4896" s="4">
        <f>sales[[#This Row],[Revenue]]-sales[[#This Row],[Cost]]</f>
        <v>863.8</v>
      </c>
    </row>
    <row r="4897" spans="2:9" x14ac:dyDescent="0.25">
      <c r="B4897" t="s">
        <v>23</v>
      </c>
      <c r="C4897" t="s">
        <v>27</v>
      </c>
      <c r="D4897" t="s">
        <v>28</v>
      </c>
      <c r="E4897" s="1">
        <v>44463</v>
      </c>
      <c r="F4897" s="4">
        <v>1729</v>
      </c>
      <c r="G4897">
        <v>217</v>
      </c>
      <c r="H4897" s="3">
        <f>_xlfn.XLOOKUP(sales[[#This Row],[Product]],products[Product],products[Cost per box])*sales[[#This Row],[Boxes]]</f>
        <v>598.91999999999996</v>
      </c>
      <c r="I4897" s="4">
        <f>sales[[#This Row],[Revenue]]-sales[[#This Row],[Cost]]</f>
        <v>1130.08</v>
      </c>
    </row>
    <row r="4898" spans="2:9" x14ac:dyDescent="0.25">
      <c r="B4898" t="s">
        <v>40</v>
      </c>
      <c r="C4898" t="s">
        <v>27</v>
      </c>
      <c r="D4898" t="s">
        <v>44</v>
      </c>
      <c r="E4898" s="1">
        <v>44463</v>
      </c>
      <c r="F4898" s="4">
        <v>2128</v>
      </c>
      <c r="G4898">
        <v>97</v>
      </c>
      <c r="H4898" s="3">
        <f>_xlfn.XLOOKUP(sales[[#This Row],[Product]],products[Product],products[Cost per box])*sales[[#This Row],[Boxes]]</f>
        <v>928.29000000000008</v>
      </c>
      <c r="I4898" s="4">
        <f>sales[[#This Row],[Revenue]]-sales[[#This Row],[Cost]]</f>
        <v>1199.71</v>
      </c>
    </row>
    <row r="4899" spans="2:9" x14ac:dyDescent="0.25">
      <c r="B4899" t="s">
        <v>39</v>
      </c>
      <c r="C4899" t="s">
        <v>9</v>
      </c>
      <c r="D4899" t="s">
        <v>22</v>
      </c>
      <c r="E4899" s="1">
        <v>44463</v>
      </c>
      <c r="F4899" s="4">
        <v>6286</v>
      </c>
      <c r="G4899">
        <v>420</v>
      </c>
      <c r="H4899" s="3">
        <f>_xlfn.XLOOKUP(sales[[#This Row],[Product]],products[Product],products[Cost per box])*sales[[#This Row],[Boxes]]</f>
        <v>3452.4</v>
      </c>
      <c r="I4899" s="4">
        <f>sales[[#This Row],[Revenue]]-sales[[#This Row],[Cost]]</f>
        <v>2833.6</v>
      </c>
    </row>
    <row r="4900" spans="2:9" x14ac:dyDescent="0.25">
      <c r="B4900" t="s">
        <v>8</v>
      </c>
      <c r="C4900" t="s">
        <v>21</v>
      </c>
      <c r="D4900" t="s">
        <v>17</v>
      </c>
      <c r="E4900" s="1">
        <v>44463</v>
      </c>
      <c r="F4900" s="4">
        <v>4536</v>
      </c>
      <c r="G4900">
        <v>324</v>
      </c>
      <c r="H4900" s="3">
        <f>_xlfn.XLOOKUP(sales[[#This Row],[Product]],products[Product],products[Cost per box])*sales[[#This Row],[Boxes]]</f>
        <v>2203.1999999999998</v>
      </c>
      <c r="I4900" s="4">
        <f>sales[[#This Row],[Revenue]]-sales[[#This Row],[Cost]]</f>
        <v>2332.8000000000002</v>
      </c>
    </row>
    <row r="4901" spans="2:9" x14ac:dyDescent="0.25">
      <c r="B4901" t="s">
        <v>5</v>
      </c>
      <c r="C4901" t="s">
        <v>21</v>
      </c>
      <c r="D4901" t="s">
        <v>48</v>
      </c>
      <c r="E4901" s="1">
        <v>44463</v>
      </c>
      <c r="F4901" s="4">
        <v>6426</v>
      </c>
      <c r="G4901">
        <v>280</v>
      </c>
      <c r="H4901" s="3">
        <f>_xlfn.XLOOKUP(sales[[#This Row],[Product]],products[Product],products[Cost per box])*sales[[#This Row],[Boxes]]</f>
        <v>2094.4</v>
      </c>
      <c r="I4901" s="4">
        <f>sales[[#This Row],[Revenue]]-sales[[#This Row],[Cost]]</f>
        <v>4331.6000000000004</v>
      </c>
    </row>
    <row r="4902" spans="2:9" x14ac:dyDescent="0.25">
      <c r="B4902" t="s">
        <v>39</v>
      </c>
      <c r="C4902" t="s">
        <v>11</v>
      </c>
      <c r="D4902" t="s">
        <v>47</v>
      </c>
      <c r="E4902" s="1">
        <v>44463</v>
      </c>
      <c r="F4902" s="4">
        <v>1428</v>
      </c>
      <c r="G4902">
        <v>90</v>
      </c>
      <c r="H4902" s="3">
        <f>_xlfn.XLOOKUP(sales[[#This Row],[Product]],products[Product],products[Cost per box])*sales[[#This Row],[Boxes]]</f>
        <v>473.4</v>
      </c>
      <c r="I4902" s="4">
        <f>sales[[#This Row],[Revenue]]-sales[[#This Row],[Cost]]</f>
        <v>954.6</v>
      </c>
    </row>
    <row r="4903" spans="2:9" x14ac:dyDescent="0.25">
      <c r="B4903" t="s">
        <v>18</v>
      </c>
      <c r="C4903" t="s">
        <v>21</v>
      </c>
      <c r="D4903" t="s">
        <v>50</v>
      </c>
      <c r="E4903" s="1">
        <v>44463</v>
      </c>
      <c r="F4903" s="4">
        <v>882</v>
      </c>
      <c r="G4903">
        <v>126</v>
      </c>
      <c r="H4903" s="3">
        <f>_xlfn.XLOOKUP(sales[[#This Row],[Product]],products[Product],products[Cost per box])*sales[[#This Row],[Boxes]]</f>
        <v>1563.66</v>
      </c>
      <c r="I4903" s="4">
        <f>sales[[#This Row],[Revenue]]-sales[[#This Row],[Cost]]</f>
        <v>-681.66000000000008</v>
      </c>
    </row>
    <row r="4904" spans="2:9" x14ac:dyDescent="0.25">
      <c r="B4904" t="s">
        <v>34</v>
      </c>
      <c r="C4904" t="s">
        <v>27</v>
      </c>
      <c r="D4904" t="s">
        <v>36</v>
      </c>
      <c r="E4904" s="1">
        <v>44463</v>
      </c>
      <c r="F4904" s="4">
        <v>3493</v>
      </c>
      <c r="G4904">
        <v>269</v>
      </c>
      <c r="H4904" s="3">
        <f>_xlfn.XLOOKUP(sales[[#This Row],[Product]],products[Product],products[Cost per box])*sales[[#This Row],[Boxes]]</f>
        <v>1355.76</v>
      </c>
      <c r="I4904" s="4">
        <f>sales[[#This Row],[Revenue]]-sales[[#This Row],[Cost]]</f>
        <v>2137.2399999999998</v>
      </c>
    </row>
    <row r="4905" spans="2:9" x14ac:dyDescent="0.25">
      <c r="B4905" t="s">
        <v>8</v>
      </c>
      <c r="C4905" t="s">
        <v>6</v>
      </c>
      <c r="D4905" t="s">
        <v>43</v>
      </c>
      <c r="E4905" s="1">
        <v>44463</v>
      </c>
      <c r="F4905" s="4">
        <v>1274</v>
      </c>
      <c r="G4905">
        <v>68</v>
      </c>
      <c r="H4905" s="3">
        <f>_xlfn.XLOOKUP(sales[[#This Row],[Product]],products[Product],products[Cost per box])*sales[[#This Row],[Boxes]]</f>
        <v>261.8</v>
      </c>
      <c r="I4905" s="4">
        <f>sales[[#This Row],[Revenue]]-sales[[#This Row],[Cost]]</f>
        <v>1012.2</v>
      </c>
    </row>
    <row r="4906" spans="2:9" x14ac:dyDescent="0.25">
      <c r="B4906" t="s">
        <v>5</v>
      </c>
      <c r="C4906" t="s">
        <v>6</v>
      </c>
      <c r="D4906" t="s">
        <v>30</v>
      </c>
      <c r="E4906" s="1">
        <v>44463</v>
      </c>
      <c r="F4906" s="4">
        <v>1561</v>
      </c>
      <c r="G4906">
        <v>196</v>
      </c>
      <c r="H4906" s="3">
        <f>_xlfn.XLOOKUP(sales[[#This Row],[Product]],products[Product],products[Cost per box])*sales[[#This Row],[Boxes]]</f>
        <v>721.28000000000009</v>
      </c>
      <c r="I4906" s="4">
        <f>sales[[#This Row],[Revenue]]-sales[[#This Row],[Cost]]</f>
        <v>839.71999999999991</v>
      </c>
    </row>
    <row r="4907" spans="2:9" x14ac:dyDescent="0.25">
      <c r="B4907" t="s">
        <v>15</v>
      </c>
      <c r="C4907" t="s">
        <v>21</v>
      </c>
      <c r="D4907" t="s">
        <v>44</v>
      </c>
      <c r="E4907" s="1">
        <v>44463</v>
      </c>
      <c r="F4907" s="4">
        <v>4242</v>
      </c>
      <c r="G4907">
        <v>177</v>
      </c>
      <c r="H4907" s="3">
        <f>_xlfn.XLOOKUP(sales[[#This Row],[Product]],products[Product],products[Cost per box])*sales[[#This Row],[Boxes]]</f>
        <v>1693.89</v>
      </c>
      <c r="I4907" s="4">
        <f>sales[[#This Row],[Revenue]]-sales[[#This Row],[Cost]]</f>
        <v>2548.1099999999997</v>
      </c>
    </row>
    <row r="4908" spans="2:9" x14ac:dyDescent="0.25">
      <c r="B4908" t="s">
        <v>49</v>
      </c>
      <c r="C4908" t="s">
        <v>9</v>
      </c>
      <c r="D4908" t="s">
        <v>45</v>
      </c>
      <c r="E4908" s="1">
        <v>44463</v>
      </c>
      <c r="F4908" s="4">
        <v>238</v>
      </c>
      <c r="G4908">
        <v>14</v>
      </c>
      <c r="H4908" s="3">
        <f>_xlfn.XLOOKUP(sales[[#This Row],[Product]],products[Product],products[Cost per box])*sales[[#This Row],[Boxes]]</f>
        <v>108.22</v>
      </c>
      <c r="I4908" s="4">
        <f>sales[[#This Row],[Revenue]]-sales[[#This Row],[Cost]]</f>
        <v>129.78</v>
      </c>
    </row>
    <row r="4909" spans="2:9" x14ac:dyDescent="0.25">
      <c r="B4909" t="s">
        <v>23</v>
      </c>
      <c r="C4909" t="s">
        <v>11</v>
      </c>
      <c r="D4909" t="s">
        <v>50</v>
      </c>
      <c r="E4909" s="1">
        <v>44463</v>
      </c>
      <c r="F4909" s="4">
        <v>6412</v>
      </c>
      <c r="G4909">
        <v>700</v>
      </c>
      <c r="H4909" s="3">
        <f>_xlfn.XLOOKUP(sales[[#This Row],[Product]],products[Product],products[Cost per box])*sales[[#This Row],[Boxes]]</f>
        <v>8687</v>
      </c>
      <c r="I4909" s="4">
        <f>sales[[#This Row],[Revenue]]-sales[[#This Row],[Cost]]</f>
        <v>-2275</v>
      </c>
    </row>
    <row r="4910" spans="2:9" x14ac:dyDescent="0.25">
      <c r="B4910" t="s">
        <v>33</v>
      </c>
      <c r="C4910" t="s">
        <v>6</v>
      </c>
      <c r="D4910" t="s">
        <v>12</v>
      </c>
      <c r="E4910" s="1">
        <v>44463</v>
      </c>
      <c r="F4910" s="4">
        <v>567</v>
      </c>
      <c r="G4910">
        <v>23</v>
      </c>
      <c r="H4910" s="3">
        <f>_xlfn.XLOOKUP(sales[[#This Row],[Product]],products[Product],products[Cost per box])*sales[[#This Row],[Boxes]]</f>
        <v>193.89</v>
      </c>
      <c r="I4910" s="4">
        <f>sales[[#This Row],[Revenue]]-sales[[#This Row],[Cost]]</f>
        <v>373.11</v>
      </c>
    </row>
    <row r="4911" spans="2:9" x14ac:dyDescent="0.25">
      <c r="B4911" t="s">
        <v>33</v>
      </c>
      <c r="C4911" t="s">
        <v>11</v>
      </c>
      <c r="D4911" t="s">
        <v>35</v>
      </c>
      <c r="E4911" s="1">
        <v>44463</v>
      </c>
      <c r="F4911" s="4">
        <v>5313</v>
      </c>
      <c r="G4911">
        <v>380</v>
      </c>
      <c r="H4911" s="3">
        <f>_xlfn.XLOOKUP(sales[[#This Row],[Product]],products[Product],products[Cost per box])*sales[[#This Row],[Boxes]]</f>
        <v>1007</v>
      </c>
      <c r="I4911" s="4">
        <f>sales[[#This Row],[Revenue]]-sales[[#This Row],[Cost]]</f>
        <v>4306</v>
      </c>
    </row>
    <row r="4912" spans="2:9" x14ac:dyDescent="0.25">
      <c r="B4912" t="s">
        <v>37</v>
      </c>
      <c r="C4912" t="s">
        <v>16</v>
      </c>
      <c r="D4912" t="s">
        <v>28</v>
      </c>
      <c r="E4912" s="1">
        <v>44463</v>
      </c>
      <c r="F4912" s="4">
        <v>4039</v>
      </c>
      <c r="G4912">
        <v>449</v>
      </c>
      <c r="H4912" s="3">
        <f>_xlfn.XLOOKUP(sales[[#This Row],[Product]],products[Product],products[Cost per box])*sales[[#This Row],[Boxes]]</f>
        <v>1239.24</v>
      </c>
      <c r="I4912" s="4">
        <f>sales[[#This Row],[Revenue]]-sales[[#This Row],[Cost]]</f>
        <v>2799.76</v>
      </c>
    </row>
    <row r="4913" spans="2:9" x14ac:dyDescent="0.25">
      <c r="B4913" t="s">
        <v>33</v>
      </c>
      <c r="C4913" t="s">
        <v>9</v>
      </c>
      <c r="D4913" t="s">
        <v>31</v>
      </c>
      <c r="E4913" s="1">
        <v>44463</v>
      </c>
      <c r="F4913" s="4">
        <v>2569</v>
      </c>
      <c r="G4913">
        <v>257</v>
      </c>
      <c r="H4913" s="3">
        <f>_xlfn.XLOOKUP(sales[[#This Row],[Product]],products[Product],products[Cost per box])*sales[[#This Row],[Boxes]]</f>
        <v>1470.04</v>
      </c>
      <c r="I4913" s="4">
        <f>sales[[#This Row],[Revenue]]-sales[[#This Row],[Cost]]</f>
        <v>1098.96</v>
      </c>
    </row>
    <row r="4914" spans="2:9" x14ac:dyDescent="0.25">
      <c r="B4914" t="s">
        <v>18</v>
      </c>
      <c r="C4914" t="s">
        <v>21</v>
      </c>
      <c r="D4914" t="s">
        <v>14</v>
      </c>
      <c r="E4914" s="1">
        <v>44463</v>
      </c>
      <c r="F4914" s="4">
        <v>9345</v>
      </c>
      <c r="G4914">
        <v>770</v>
      </c>
      <c r="H4914" s="3">
        <f>_xlfn.XLOOKUP(sales[[#This Row],[Product]],products[Product],products[Cost per box])*sales[[#This Row],[Boxes]]</f>
        <v>4858.7</v>
      </c>
      <c r="I4914" s="4">
        <f>sales[[#This Row],[Revenue]]-sales[[#This Row],[Cost]]</f>
        <v>4486.3</v>
      </c>
    </row>
    <row r="4915" spans="2:9" x14ac:dyDescent="0.25">
      <c r="B4915" t="s">
        <v>15</v>
      </c>
      <c r="C4915" t="s">
        <v>11</v>
      </c>
      <c r="D4915" t="s">
        <v>38</v>
      </c>
      <c r="E4915" s="1">
        <v>44463</v>
      </c>
      <c r="F4915" s="4">
        <v>7987</v>
      </c>
      <c r="G4915">
        <v>308</v>
      </c>
      <c r="H4915" s="3">
        <f>_xlfn.XLOOKUP(sales[[#This Row],[Product]],products[Product],products[Cost per box])*sales[[#This Row],[Boxes]]</f>
        <v>3061.52</v>
      </c>
      <c r="I4915" s="4">
        <f>sales[[#This Row],[Revenue]]-sales[[#This Row],[Cost]]</f>
        <v>4925.4799999999996</v>
      </c>
    </row>
    <row r="4916" spans="2:9" x14ac:dyDescent="0.25">
      <c r="B4916" t="s">
        <v>32</v>
      </c>
      <c r="C4916" t="s">
        <v>6</v>
      </c>
      <c r="D4916" t="s">
        <v>35</v>
      </c>
      <c r="E4916" s="1">
        <v>44463</v>
      </c>
      <c r="F4916" s="4">
        <v>1344</v>
      </c>
      <c r="G4916">
        <v>90</v>
      </c>
      <c r="H4916" s="3">
        <f>_xlfn.XLOOKUP(sales[[#This Row],[Product]],products[Product],products[Cost per box])*sales[[#This Row],[Boxes]]</f>
        <v>238.5</v>
      </c>
      <c r="I4916" s="4">
        <f>sales[[#This Row],[Revenue]]-sales[[#This Row],[Cost]]</f>
        <v>1105.5</v>
      </c>
    </row>
    <row r="4917" spans="2:9" x14ac:dyDescent="0.25">
      <c r="B4917" t="s">
        <v>40</v>
      </c>
      <c r="C4917" t="s">
        <v>9</v>
      </c>
      <c r="D4917" t="s">
        <v>38</v>
      </c>
      <c r="E4917" s="1">
        <v>44463</v>
      </c>
      <c r="F4917" s="4">
        <v>4424</v>
      </c>
      <c r="G4917">
        <v>171</v>
      </c>
      <c r="H4917" s="3">
        <f>_xlfn.XLOOKUP(sales[[#This Row],[Product]],products[Product],products[Cost per box])*sales[[#This Row],[Boxes]]</f>
        <v>1699.74</v>
      </c>
      <c r="I4917" s="4">
        <f>sales[[#This Row],[Revenue]]-sales[[#This Row],[Cost]]</f>
        <v>2724.26</v>
      </c>
    </row>
    <row r="4918" spans="2:9" x14ac:dyDescent="0.25">
      <c r="B4918" t="s">
        <v>46</v>
      </c>
      <c r="C4918" t="s">
        <v>21</v>
      </c>
      <c r="D4918" t="s">
        <v>7</v>
      </c>
      <c r="E4918" s="1">
        <v>44463</v>
      </c>
      <c r="F4918" s="4">
        <v>2002</v>
      </c>
      <c r="G4918">
        <v>77</v>
      </c>
      <c r="H4918" s="3">
        <f>_xlfn.XLOOKUP(sales[[#This Row],[Product]],products[Product],products[Cost per box])*sales[[#This Row],[Boxes]]</f>
        <v>396.55</v>
      </c>
      <c r="I4918" s="4">
        <f>sales[[#This Row],[Revenue]]-sales[[#This Row],[Cost]]</f>
        <v>1605.45</v>
      </c>
    </row>
    <row r="4919" spans="2:9" x14ac:dyDescent="0.25">
      <c r="B4919" t="s">
        <v>15</v>
      </c>
      <c r="C4919" t="s">
        <v>21</v>
      </c>
      <c r="D4919" t="s">
        <v>43</v>
      </c>
      <c r="E4919" s="1">
        <v>44463</v>
      </c>
      <c r="F4919" s="4">
        <v>3780</v>
      </c>
      <c r="G4919">
        <v>189</v>
      </c>
      <c r="H4919" s="3">
        <f>_xlfn.XLOOKUP(sales[[#This Row],[Product]],products[Product],products[Cost per box])*sales[[#This Row],[Boxes]]</f>
        <v>727.65</v>
      </c>
      <c r="I4919" s="4">
        <f>sales[[#This Row],[Revenue]]-sales[[#This Row],[Cost]]</f>
        <v>3052.35</v>
      </c>
    </row>
    <row r="4920" spans="2:9" x14ac:dyDescent="0.25">
      <c r="B4920" t="s">
        <v>15</v>
      </c>
      <c r="C4920" t="s">
        <v>27</v>
      </c>
      <c r="D4920" t="s">
        <v>48</v>
      </c>
      <c r="E4920" s="1">
        <v>44463</v>
      </c>
      <c r="F4920" s="4">
        <v>266</v>
      </c>
      <c r="G4920">
        <v>13</v>
      </c>
      <c r="H4920" s="3">
        <f>_xlfn.XLOOKUP(sales[[#This Row],[Product]],products[Product],products[Cost per box])*sales[[#This Row],[Boxes]]</f>
        <v>97.240000000000009</v>
      </c>
      <c r="I4920" s="4">
        <f>sales[[#This Row],[Revenue]]-sales[[#This Row],[Cost]]</f>
        <v>168.76</v>
      </c>
    </row>
    <row r="4921" spans="2:9" x14ac:dyDescent="0.25">
      <c r="B4921" t="s">
        <v>46</v>
      </c>
      <c r="C4921" t="s">
        <v>11</v>
      </c>
      <c r="D4921" t="s">
        <v>7</v>
      </c>
      <c r="E4921" s="1">
        <v>44463</v>
      </c>
      <c r="F4921" s="4">
        <v>931</v>
      </c>
      <c r="G4921">
        <v>36</v>
      </c>
      <c r="H4921" s="3">
        <f>_xlfn.XLOOKUP(sales[[#This Row],[Product]],products[Product],products[Cost per box])*sales[[#This Row],[Boxes]]</f>
        <v>185.4</v>
      </c>
      <c r="I4921" s="4">
        <f>sales[[#This Row],[Revenue]]-sales[[#This Row],[Cost]]</f>
        <v>745.6</v>
      </c>
    </row>
    <row r="4922" spans="2:9" x14ac:dyDescent="0.25">
      <c r="B4922" t="s">
        <v>41</v>
      </c>
      <c r="C4922" t="s">
        <v>9</v>
      </c>
      <c r="D4922" t="s">
        <v>43</v>
      </c>
      <c r="E4922" s="1">
        <v>44463</v>
      </c>
      <c r="F4922" s="4">
        <v>203</v>
      </c>
      <c r="G4922">
        <v>11</v>
      </c>
      <c r="H4922" s="3">
        <f>_xlfn.XLOOKUP(sales[[#This Row],[Product]],products[Product],products[Cost per box])*sales[[#This Row],[Boxes]]</f>
        <v>42.35</v>
      </c>
      <c r="I4922" s="4">
        <f>sales[[#This Row],[Revenue]]-sales[[#This Row],[Cost]]</f>
        <v>160.65</v>
      </c>
    </row>
    <row r="4923" spans="2:9" x14ac:dyDescent="0.25">
      <c r="B4923" t="s">
        <v>13</v>
      </c>
      <c r="C4923" t="s">
        <v>16</v>
      </c>
      <c r="D4923" t="s">
        <v>38</v>
      </c>
      <c r="E4923" s="1">
        <v>44463</v>
      </c>
      <c r="F4923" s="4">
        <v>4536</v>
      </c>
      <c r="G4923">
        <v>182</v>
      </c>
      <c r="H4923" s="3">
        <f>_xlfn.XLOOKUP(sales[[#This Row],[Product]],products[Product],products[Cost per box])*sales[[#This Row],[Boxes]]</f>
        <v>1809.08</v>
      </c>
      <c r="I4923" s="4">
        <f>sales[[#This Row],[Revenue]]-sales[[#This Row],[Cost]]</f>
        <v>2726.92</v>
      </c>
    </row>
    <row r="4924" spans="2:9" x14ac:dyDescent="0.25">
      <c r="B4924" t="s">
        <v>46</v>
      </c>
      <c r="C4924" t="s">
        <v>21</v>
      </c>
      <c r="D4924" t="s">
        <v>35</v>
      </c>
      <c r="E4924" s="1">
        <v>44463</v>
      </c>
      <c r="F4924" s="4">
        <v>910</v>
      </c>
      <c r="G4924">
        <v>61</v>
      </c>
      <c r="H4924" s="3">
        <f>_xlfn.XLOOKUP(sales[[#This Row],[Product]],products[Product],products[Cost per box])*sales[[#This Row],[Boxes]]</f>
        <v>161.65</v>
      </c>
      <c r="I4924" s="4">
        <f>sales[[#This Row],[Revenue]]-sales[[#This Row],[Cost]]</f>
        <v>748.35</v>
      </c>
    </row>
    <row r="4925" spans="2:9" x14ac:dyDescent="0.25">
      <c r="B4925" t="s">
        <v>39</v>
      </c>
      <c r="C4925" t="s">
        <v>9</v>
      </c>
      <c r="D4925" t="s">
        <v>31</v>
      </c>
      <c r="E4925" s="1">
        <v>44463</v>
      </c>
      <c r="F4925" s="4">
        <v>812</v>
      </c>
      <c r="G4925">
        <v>82</v>
      </c>
      <c r="H4925" s="3">
        <f>_xlfn.XLOOKUP(sales[[#This Row],[Product]],products[Product],products[Cost per box])*sales[[#This Row],[Boxes]]</f>
        <v>469.03999999999996</v>
      </c>
      <c r="I4925" s="4">
        <f>sales[[#This Row],[Revenue]]-sales[[#This Row],[Cost]]</f>
        <v>342.96000000000004</v>
      </c>
    </row>
    <row r="4926" spans="2:9" x14ac:dyDescent="0.25">
      <c r="B4926" t="s">
        <v>51</v>
      </c>
      <c r="C4926" t="s">
        <v>6</v>
      </c>
      <c r="D4926" t="s">
        <v>38</v>
      </c>
      <c r="E4926" s="1">
        <v>44463</v>
      </c>
      <c r="F4926" s="4">
        <v>1267</v>
      </c>
      <c r="G4926">
        <v>51</v>
      </c>
      <c r="H4926" s="3">
        <f>_xlfn.XLOOKUP(sales[[#This Row],[Product]],products[Product],products[Cost per box])*sales[[#This Row],[Boxes]]</f>
        <v>506.94</v>
      </c>
      <c r="I4926" s="4">
        <f>sales[[#This Row],[Revenue]]-sales[[#This Row],[Cost]]</f>
        <v>760.06</v>
      </c>
    </row>
    <row r="4927" spans="2:9" x14ac:dyDescent="0.25">
      <c r="B4927" t="s">
        <v>33</v>
      </c>
      <c r="C4927" t="s">
        <v>11</v>
      </c>
      <c r="D4927" t="s">
        <v>44</v>
      </c>
      <c r="E4927" s="1">
        <v>44463</v>
      </c>
      <c r="F4927" s="4">
        <v>1631</v>
      </c>
      <c r="G4927">
        <v>71</v>
      </c>
      <c r="H4927" s="3">
        <f>_xlfn.XLOOKUP(sales[[#This Row],[Product]],products[Product],products[Cost per box])*sales[[#This Row],[Boxes]]</f>
        <v>679.47</v>
      </c>
      <c r="I4927" s="4">
        <f>sales[[#This Row],[Revenue]]-sales[[#This Row],[Cost]]</f>
        <v>951.53</v>
      </c>
    </row>
    <row r="4928" spans="2:9" x14ac:dyDescent="0.25">
      <c r="B4928" t="s">
        <v>25</v>
      </c>
      <c r="C4928" t="s">
        <v>9</v>
      </c>
      <c r="D4928" t="s">
        <v>30</v>
      </c>
      <c r="E4928" s="1">
        <v>44463</v>
      </c>
      <c r="F4928" s="4">
        <v>8911</v>
      </c>
      <c r="G4928">
        <v>1120</v>
      </c>
      <c r="H4928" s="3">
        <f>_xlfn.XLOOKUP(sales[[#This Row],[Product]],products[Product],products[Cost per box])*sales[[#This Row],[Boxes]]</f>
        <v>4121.6000000000004</v>
      </c>
      <c r="I4928" s="4">
        <f>sales[[#This Row],[Revenue]]-sales[[#This Row],[Cost]]</f>
        <v>4789.3999999999996</v>
      </c>
    </row>
    <row r="4929" spans="2:9" x14ac:dyDescent="0.25">
      <c r="B4929" t="s">
        <v>15</v>
      </c>
      <c r="C4929" t="s">
        <v>9</v>
      </c>
      <c r="D4929" t="s">
        <v>52</v>
      </c>
      <c r="E4929" s="1">
        <v>44463</v>
      </c>
      <c r="F4929" s="4">
        <v>7</v>
      </c>
      <c r="G4929">
        <v>1</v>
      </c>
      <c r="H4929" s="3">
        <f>_xlfn.XLOOKUP(sales[[#This Row],[Product]],products[Product],products[Cost per box])*sales[[#This Row],[Boxes]]</f>
        <v>3.32</v>
      </c>
      <c r="I4929" s="4">
        <f>sales[[#This Row],[Revenue]]-sales[[#This Row],[Cost]]</f>
        <v>3.68</v>
      </c>
    </row>
    <row r="4930" spans="2:9" x14ac:dyDescent="0.25">
      <c r="B4930" t="s">
        <v>8</v>
      </c>
      <c r="C4930" t="s">
        <v>6</v>
      </c>
      <c r="D4930" t="s">
        <v>47</v>
      </c>
      <c r="E4930" s="1">
        <v>44463</v>
      </c>
      <c r="F4930" s="4">
        <v>2436</v>
      </c>
      <c r="G4930">
        <v>129</v>
      </c>
      <c r="H4930" s="3">
        <f>_xlfn.XLOOKUP(sales[[#This Row],[Product]],products[Product],products[Cost per box])*sales[[#This Row],[Boxes]]</f>
        <v>678.54</v>
      </c>
      <c r="I4930" s="4">
        <f>sales[[#This Row],[Revenue]]-sales[[#This Row],[Cost]]</f>
        <v>1757.46</v>
      </c>
    </row>
    <row r="4931" spans="2:9" x14ac:dyDescent="0.25">
      <c r="B4931" t="s">
        <v>5</v>
      </c>
      <c r="C4931" t="s">
        <v>16</v>
      </c>
      <c r="D4931" t="s">
        <v>26</v>
      </c>
      <c r="E4931" s="1">
        <v>44463</v>
      </c>
      <c r="F4931" s="4">
        <v>3689</v>
      </c>
      <c r="G4931">
        <v>217</v>
      </c>
      <c r="H4931" s="3">
        <f>_xlfn.XLOOKUP(sales[[#This Row],[Product]],products[Product],products[Cost per box])*sales[[#This Row],[Boxes]]</f>
        <v>1395.31</v>
      </c>
      <c r="I4931" s="4">
        <f>sales[[#This Row],[Revenue]]-sales[[#This Row],[Cost]]</f>
        <v>2293.69</v>
      </c>
    </row>
    <row r="4932" spans="2:9" x14ac:dyDescent="0.25">
      <c r="B4932" t="s">
        <v>39</v>
      </c>
      <c r="C4932" t="s">
        <v>11</v>
      </c>
      <c r="D4932" t="s">
        <v>38</v>
      </c>
      <c r="E4932" s="1">
        <v>44463</v>
      </c>
      <c r="F4932" s="4">
        <v>1036</v>
      </c>
      <c r="G4932">
        <v>42</v>
      </c>
      <c r="H4932" s="3">
        <f>_xlfn.XLOOKUP(sales[[#This Row],[Product]],products[Product],products[Cost per box])*sales[[#This Row],[Boxes]]</f>
        <v>417.47999999999996</v>
      </c>
      <c r="I4932" s="4">
        <f>sales[[#This Row],[Revenue]]-sales[[#This Row],[Cost]]</f>
        <v>618.52</v>
      </c>
    </row>
    <row r="4933" spans="2:9" x14ac:dyDescent="0.25">
      <c r="B4933" t="s">
        <v>20</v>
      </c>
      <c r="C4933" t="s">
        <v>6</v>
      </c>
      <c r="D4933" t="s">
        <v>44</v>
      </c>
      <c r="E4933" s="1">
        <v>44463</v>
      </c>
      <c r="F4933" s="4">
        <v>1540</v>
      </c>
      <c r="G4933">
        <v>62</v>
      </c>
      <c r="H4933" s="3">
        <f>_xlfn.XLOOKUP(sales[[#This Row],[Product]],products[Product],products[Cost per box])*sales[[#This Row],[Boxes]]</f>
        <v>593.34</v>
      </c>
      <c r="I4933" s="4">
        <f>sales[[#This Row],[Revenue]]-sales[[#This Row],[Cost]]</f>
        <v>946.66</v>
      </c>
    </row>
    <row r="4934" spans="2:9" x14ac:dyDescent="0.25">
      <c r="B4934" t="s">
        <v>46</v>
      </c>
      <c r="C4934" t="s">
        <v>11</v>
      </c>
      <c r="D4934" t="s">
        <v>28</v>
      </c>
      <c r="E4934" s="1">
        <v>44463</v>
      </c>
      <c r="F4934" s="4">
        <v>5446</v>
      </c>
      <c r="G4934">
        <v>606</v>
      </c>
      <c r="H4934" s="3">
        <f>_xlfn.XLOOKUP(sales[[#This Row],[Product]],products[Product],products[Cost per box])*sales[[#This Row],[Boxes]]</f>
        <v>1672.56</v>
      </c>
      <c r="I4934" s="4">
        <f>sales[[#This Row],[Revenue]]-sales[[#This Row],[Cost]]</f>
        <v>3773.44</v>
      </c>
    </row>
    <row r="4935" spans="2:9" x14ac:dyDescent="0.25">
      <c r="B4935" t="s">
        <v>13</v>
      </c>
      <c r="C4935" t="s">
        <v>16</v>
      </c>
      <c r="D4935" t="s">
        <v>26</v>
      </c>
      <c r="E4935" s="1">
        <v>44463</v>
      </c>
      <c r="F4935" s="4">
        <v>3367</v>
      </c>
      <c r="G4935">
        <v>199</v>
      </c>
      <c r="H4935" s="3">
        <f>_xlfn.XLOOKUP(sales[[#This Row],[Product]],products[Product],products[Cost per box])*sales[[#This Row],[Boxes]]</f>
        <v>1279.57</v>
      </c>
      <c r="I4935" s="4">
        <f>sales[[#This Row],[Revenue]]-sales[[#This Row],[Cost]]</f>
        <v>2087.4300000000003</v>
      </c>
    </row>
    <row r="4936" spans="2:9" x14ac:dyDescent="0.25">
      <c r="B4936" t="s">
        <v>33</v>
      </c>
      <c r="C4936" t="s">
        <v>16</v>
      </c>
      <c r="D4936" t="s">
        <v>7</v>
      </c>
      <c r="E4936" s="1">
        <v>44463</v>
      </c>
      <c r="F4936" s="4">
        <v>12005</v>
      </c>
      <c r="G4936">
        <v>501</v>
      </c>
      <c r="H4936" s="3">
        <f>_xlfn.XLOOKUP(sales[[#This Row],[Product]],products[Product],products[Cost per box])*sales[[#This Row],[Boxes]]</f>
        <v>2580.15</v>
      </c>
      <c r="I4936" s="4">
        <f>sales[[#This Row],[Revenue]]-sales[[#This Row],[Cost]]</f>
        <v>9424.85</v>
      </c>
    </row>
    <row r="4937" spans="2:9" x14ac:dyDescent="0.25">
      <c r="B4937" t="s">
        <v>8</v>
      </c>
      <c r="C4937" t="s">
        <v>6</v>
      </c>
      <c r="D4937" t="s">
        <v>26</v>
      </c>
      <c r="E4937" s="1">
        <v>44463</v>
      </c>
      <c r="F4937" s="4">
        <v>1904</v>
      </c>
      <c r="G4937">
        <v>96</v>
      </c>
      <c r="H4937" s="3">
        <f>_xlfn.XLOOKUP(sales[[#This Row],[Product]],products[Product],products[Cost per box])*sales[[#This Row],[Boxes]]</f>
        <v>617.28</v>
      </c>
      <c r="I4937" s="4">
        <f>sales[[#This Row],[Revenue]]-sales[[#This Row],[Cost]]</f>
        <v>1286.72</v>
      </c>
    </row>
    <row r="4938" spans="2:9" x14ac:dyDescent="0.25">
      <c r="B4938" t="s">
        <v>39</v>
      </c>
      <c r="C4938" t="s">
        <v>27</v>
      </c>
      <c r="D4938" t="s">
        <v>38</v>
      </c>
      <c r="E4938" s="1">
        <v>44463</v>
      </c>
      <c r="F4938" s="4">
        <v>6643</v>
      </c>
      <c r="G4938">
        <v>277</v>
      </c>
      <c r="H4938" s="3">
        <f>_xlfn.XLOOKUP(sales[[#This Row],[Product]],products[Product],products[Cost per box])*sales[[#This Row],[Boxes]]</f>
        <v>2753.3799999999997</v>
      </c>
      <c r="I4938" s="4">
        <f>sales[[#This Row],[Revenue]]-sales[[#This Row],[Cost]]</f>
        <v>3889.6200000000003</v>
      </c>
    </row>
    <row r="4939" spans="2:9" x14ac:dyDescent="0.25">
      <c r="B4939" t="s">
        <v>46</v>
      </c>
      <c r="C4939" t="s">
        <v>16</v>
      </c>
      <c r="D4939" t="s">
        <v>48</v>
      </c>
      <c r="E4939" s="1">
        <v>44463</v>
      </c>
      <c r="F4939" s="4">
        <v>910</v>
      </c>
      <c r="G4939">
        <v>46</v>
      </c>
      <c r="H4939" s="3">
        <f>_xlfn.XLOOKUP(sales[[#This Row],[Product]],products[Product],products[Cost per box])*sales[[#This Row],[Boxes]]</f>
        <v>344.08000000000004</v>
      </c>
      <c r="I4939" s="4">
        <f>sales[[#This Row],[Revenue]]-sales[[#This Row],[Cost]]</f>
        <v>565.91999999999996</v>
      </c>
    </row>
    <row r="4940" spans="2:9" x14ac:dyDescent="0.25">
      <c r="B4940" t="s">
        <v>46</v>
      </c>
      <c r="C4940" t="s">
        <v>9</v>
      </c>
      <c r="D4940" t="s">
        <v>48</v>
      </c>
      <c r="E4940" s="1">
        <v>44463</v>
      </c>
      <c r="F4940" s="4">
        <v>2289</v>
      </c>
      <c r="G4940">
        <v>100</v>
      </c>
      <c r="H4940" s="3">
        <f>_xlfn.XLOOKUP(sales[[#This Row],[Product]],products[Product],products[Cost per box])*sales[[#This Row],[Boxes]]</f>
        <v>748</v>
      </c>
      <c r="I4940" s="4">
        <f>sales[[#This Row],[Revenue]]-sales[[#This Row],[Cost]]</f>
        <v>1541</v>
      </c>
    </row>
    <row r="4941" spans="2:9" x14ac:dyDescent="0.25">
      <c r="B4941" t="s">
        <v>49</v>
      </c>
      <c r="C4941" t="s">
        <v>27</v>
      </c>
      <c r="D4941" t="s">
        <v>42</v>
      </c>
      <c r="E4941" s="1">
        <v>44466</v>
      </c>
      <c r="F4941" s="4">
        <v>1029</v>
      </c>
      <c r="G4941">
        <v>65</v>
      </c>
      <c r="H4941" s="3">
        <f>_xlfn.XLOOKUP(sales[[#This Row],[Product]],products[Product],products[Cost per box])*sales[[#This Row],[Boxes]]</f>
        <v>308.10000000000002</v>
      </c>
      <c r="I4941" s="4">
        <f>sales[[#This Row],[Revenue]]-sales[[#This Row],[Cost]]</f>
        <v>720.9</v>
      </c>
    </row>
    <row r="4942" spans="2:9" x14ac:dyDescent="0.25">
      <c r="B4942" t="s">
        <v>8</v>
      </c>
      <c r="C4942" t="s">
        <v>9</v>
      </c>
      <c r="D4942" t="s">
        <v>22</v>
      </c>
      <c r="E4942" s="1">
        <v>44466</v>
      </c>
      <c r="F4942" s="4">
        <v>4620</v>
      </c>
      <c r="G4942">
        <v>308</v>
      </c>
      <c r="H4942" s="3">
        <f>_xlfn.XLOOKUP(sales[[#This Row],[Product]],products[Product],products[Cost per box])*sales[[#This Row],[Boxes]]</f>
        <v>2531.7600000000002</v>
      </c>
      <c r="I4942" s="4">
        <f>sales[[#This Row],[Revenue]]-sales[[#This Row],[Cost]]</f>
        <v>2088.2399999999998</v>
      </c>
    </row>
    <row r="4943" spans="2:9" x14ac:dyDescent="0.25">
      <c r="B4943" t="s">
        <v>20</v>
      </c>
      <c r="C4943" t="s">
        <v>9</v>
      </c>
      <c r="D4943" t="s">
        <v>17</v>
      </c>
      <c r="E4943" s="1">
        <v>44466</v>
      </c>
      <c r="F4943" s="4">
        <v>931</v>
      </c>
      <c r="G4943">
        <v>55</v>
      </c>
      <c r="H4943" s="3">
        <f>_xlfn.XLOOKUP(sales[[#This Row],[Product]],products[Product],products[Cost per box])*sales[[#This Row],[Boxes]]</f>
        <v>374</v>
      </c>
      <c r="I4943" s="4">
        <f>sales[[#This Row],[Revenue]]-sales[[#This Row],[Cost]]</f>
        <v>557</v>
      </c>
    </row>
    <row r="4944" spans="2:9" x14ac:dyDescent="0.25">
      <c r="B4944" t="s">
        <v>20</v>
      </c>
      <c r="C4944" t="s">
        <v>27</v>
      </c>
      <c r="D4944" t="s">
        <v>43</v>
      </c>
      <c r="E4944" s="1">
        <v>44466</v>
      </c>
      <c r="F4944" s="4">
        <v>777</v>
      </c>
      <c r="G4944">
        <v>44</v>
      </c>
      <c r="H4944" s="3">
        <f>_xlfn.XLOOKUP(sales[[#This Row],[Product]],products[Product],products[Cost per box])*sales[[#This Row],[Boxes]]</f>
        <v>169.4</v>
      </c>
      <c r="I4944" s="4">
        <f>sales[[#This Row],[Revenue]]-sales[[#This Row],[Cost]]</f>
        <v>607.6</v>
      </c>
    </row>
    <row r="4945" spans="2:9" x14ac:dyDescent="0.25">
      <c r="B4945" t="s">
        <v>15</v>
      </c>
      <c r="C4945" t="s">
        <v>11</v>
      </c>
      <c r="D4945" t="s">
        <v>36</v>
      </c>
      <c r="E4945" s="1">
        <v>44466</v>
      </c>
      <c r="F4945" s="4">
        <v>11788</v>
      </c>
      <c r="G4945">
        <v>770</v>
      </c>
      <c r="H4945" s="3">
        <f>_xlfn.XLOOKUP(sales[[#This Row],[Product]],products[Product],products[Cost per box])*sales[[#This Row],[Boxes]]</f>
        <v>3880.8</v>
      </c>
      <c r="I4945" s="4">
        <f>sales[[#This Row],[Revenue]]-sales[[#This Row],[Cost]]</f>
        <v>7907.2</v>
      </c>
    </row>
    <row r="4946" spans="2:9" x14ac:dyDescent="0.25">
      <c r="B4946" t="s">
        <v>51</v>
      </c>
      <c r="C4946" t="s">
        <v>21</v>
      </c>
      <c r="D4946" t="s">
        <v>17</v>
      </c>
      <c r="E4946" s="1">
        <v>44466</v>
      </c>
      <c r="F4946" s="4">
        <v>6153</v>
      </c>
      <c r="G4946">
        <v>362</v>
      </c>
      <c r="H4946" s="3">
        <f>_xlfn.XLOOKUP(sales[[#This Row],[Product]],products[Product],products[Cost per box])*sales[[#This Row],[Boxes]]</f>
        <v>2461.6</v>
      </c>
      <c r="I4946" s="4">
        <f>sales[[#This Row],[Revenue]]-sales[[#This Row],[Cost]]</f>
        <v>3691.4</v>
      </c>
    </row>
    <row r="4947" spans="2:9" x14ac:dyDescent="0.25">
      <c r="B4947" t="s">
        <v>5</v>
      </c>
      <c r="C4947" t="s">
        <v>11</v>
      </c>
      <c r="D4947" t="s">
        <v>12</v>
      </c>
      <c r="E4947" s="1">
        <v>44466</v>
      </c>
      <c r="F4947" s="4">
        <v>6909</v>
      </c>
      <c r="G4947">
        <v>256</v>
      </c>
      <c r="H4947" s="3">
        <f>_xlfn.XLOOKUP(sales[[#This Row],[Product]],products[Product],products[Cost per box])*sales[[#This Row],[Boxes]]</f>
        <v>2158.08</v>
      </c>
      <c r="I4947" s="4">
        <f>sales[[#This Row],[Revenue]]-sales[[#This Row],[Cost]]</f>
        <v>4750.92</v>
      </c>
    </row>
    <row r="4948" spans="2:9" x14ac:dyDescent="0.25">
      <c r="B4948" t="s">
        <v>20</v>
      </c>
      <c r="C4948" t="s">
        <v>21</v>
      </c>
      <c r="D4948" t="s">
        <v>22</v>
      </c>
      <c r="E4948" s="1">
        <v>44466</v>
      </c>
      <c r="F4948" s="4">
        <v>2639</v>
      </c>
      <c r="G4948">
        <v>176</v>
      </c>
      <c r="H4948" s="3">
        <f>_xlfn.XLOOKUP(sales[[#This Row],[Product]],products[Product],products[Cost per box])*sales[[#This Row],[Boxes]]</f>
        <v>1446.72</v>
      </c>
      <c r="I4948" s="4">
        <f>sales[[#This Row],[Revenue]]-sales[[#This Row],[Cost]]</f>
        <v>1192.28</v>
      </c>
    </row>
    <row r="4949" spans="2:9" x14ac:dyDescent="0.25">
      <c r="B4949" t="s">
        <v>39</v>
      </c>
      <c r="C4949" t="s">
        <v>27</v>
      </c>
      <c r="D4949" t="s">
        <v>12</v>
      </c>
      <c r="E4949" s="1">
        <v>44466</v>
      </c>
      <c r="F4949" s="4">
        <v>6643</v>
      </c>
      <c r="G4949">
        <v>266</v>
      </c>
      <c r="H4949" s="3">
        <f>_xlfn.XLOOKUP(sales[[#This Row],[Product]],products[Product],products[Cost per box])*sales[[#This Row],[Boxes]]</f>
        <v>2242.38</v>
      </c>
      <c r="I4949" s="4">
        <f>sales[[#This Row],[Revenue]]-sales[[#This Row],[Cost]]</f>
        <v>4400.62</v>
      </c>
    </row>
    <row r="4950" spans="2:9" x14ac:dyDescent="0.25">
      <c r="B4950" t="s">
        <v>10</v>
      </c>
      <c r="C4950" t="s">
        <v>21</v>
      </c>
      <c r="D4950" t="s">
        <v>36</v>
      </c>
      <c r="E4950" s="1">
        <v>44466</v>
      </c>
      <c r="F4950" s="4">
        <v>1624</v>
      </c>
      <c r="G4950">
        <v>109</v>
      </c>
      <c r="H4950" s="3">
        <f>_xlfn.XLOOKUP(sales[[#This Row],[Product]],products[Product],products[Cost per box])*sales[[#This Row],[Boxes]]</f>
        <v>549.36</v>
      </c>
      <c r="I4950" s="4">
        <f>sales[[#This Row],[Revenue]]-sales[[#This Row],[Cost]]</f>
        <v>1074.6399999999999</v>
      </c>
    </row>
    <row r="4951" spans="2:9" x14ac:dyDescent="0.25">
      <c r="B4951" t="s">
        <v>18</v>
      </c>
      <c r="C4951" t="s">
        <v>9</v>
      </c>
      <c r="D4951" t="s">
        <v>48</v>
      </c>
      <c r="E4951" s="1">
        <v>44466</v>
      </c>
      <c r="F4951" s="4">
        <v>8365</v>
      </c>
      <c r="G4951">
        <v>399</v>
      </c>
      <c r="H4951" s="3">
        <f>_xlfn.XLOOKUP(sales[[#This Row],[Product]],products[Product],products[Cost per box])*sales[[#This Row],[Boxes]]</f>
        <v>2984.52</v>
      </c>
      <c r="I4951" s="4">
        <f>sales[[#This Row],[Revenue]]-sales[[#This Row],[Cost]]</f>
        <v>5380.48</v>
      </c>
    </row>
    <row r="4952" spans="2:9" x14ac:dyDescent="0.25">
      <c r="B4952" t="s">
        <v>5</v>
      </c>
      <c r="C4952" t="s">
        <v>6</v>
      </c>
      <c r="D4952" t="s">
        <v>50</v>
      </c>
      <c r="E4952" s="1">
        <v>44466</v>
      </c>
      <c r="F4952" s="4">
        <v>371</v>
      </c>
      <c r="G4952">
        <v>38</v>
      </c>
      <c r="H4952" s="3">
        <f>_xlfn.XLOOKUP(sales[[#This Row],[Product]],products[Product],products[Cost per box])*sales[[#This Row],[Boxes]]</f>
        <v>471.58</v>
      </c>
      <c r="I4952" s="4">
        <f>sales[[#This Row],[Revenue]]-sales[[#This Row],[Cost]]</f>
        <v>-100.57999999999998</v>
      </c>
    </row>
    <row r="4953" spans="2:9" x14ac:dyDescent="0.25">
      <c r="B4953" t="s">
        <v>33</v>
      </c>
      <c r="C4953" t="s">
        <v>27</v>
      </c>
      <c r="D4953" t="s">
        <v>14</v>
      </c>
      <c r="E4953" s="1">
        <v>44466</v>
      </c>
      <c r="F4953" s="4">
        <v>3976</v>
      </c>
      <c r="G4953">
        <v>362</v>
      </c>
      <c r="H4953" s="3">
        <f>_xlfn.XLOOKUP(sales[[#This Row],[Product]],products[Product],products[Cost per box])*sales[[#This Row],[Boxes]]</f>
        <v>2284.2199999999998</v>
      </c>
      <c r="I4953" s="4">
        <f>sales[[#This Row],[Revenue]]-sales[[#This Row],[Cost]]</f>
        <v>1691.7800000000002</v>
      </c>
    </row>
    <row r="4954" spans="2:9" x14ac:dyDescent="0.25">
      <c r="B4954" t="s">
        <v>41</v>
      </c>
      <c r="C4954" t="s">
        <v>16</v>
      </c>
      <c r="D4954" t="s">
        <v>45</v>
      </c>
      <c r="E4954" s="1">
        <v>44466</v>
      </c>
      <c r="F4954" s="4">
        <v>11830</v>
      </c>
      <c r="G4954">
        <v>770</v>
      </c>
      <c r="H4954" s="3">
        <f>_xlfn.XLOOKUP(sales[[#This Row],[Product]],products[Product],products[Cost per box])*sales[[#This Row],[Boxes]]</f>
        <v>5952.1</v>
      </c>
      <c r="I4954" s="4">
        <f>sales[[#This Row],[Revenue]]-sales[[#This Row],[Cost]]</f>
        <v>5877.9</v>
      </c>
    </row>
    <row r="4955" spans="2:9" x14ac:dyDescent="0.25">
      <c r="B4955" t="s">
        <v>49</v>
      </c>
      <c r="C4955" t="s">
        <v>27</v>
      </c>
      <c r="D4955" t="s">
        <v>7</v>
      </c>
      <c r="E4955" s="1">
        <v>44466</v>
      </c>
      <c r="F4955" s="4">
        <v>3556</v>
      </c>
      <c r="G4955">
        <v>137</v>
      </c>
      <c r="H4955" s="3">
        <f>_xlfn.XLOOKUP(sales[[#This Row],[Product]],products[Product],products[Cost per box])*sales[[#This Row],[Boxes]]</f>
        <v>705.55000000000007</v>
      </c>
      <c r="I4955" s="4">
        <f>sales[[#This Row],[Revenue]]-sales[[#This Row],[Cost]]</f>
        <v>2850.45</v>
      </c>
    </row>
    <row r="4956" spans="2:9" x14ac:dyDescent="0.25">
      <c r="B4956" t="s">
        <v>33</v>
      </c>
      <c r="C4956" t="s">
        <v>27</v>
      </c>
      <c r="D4956" t="s">
        <v>31</v>
      </c>
      <c r="E4956" s="1">
        <v>44467</v>
      </c>
      <c r="F4956" s="4">
        <v>1778</v>
      </c>
      <c r="G4956">
        <v>223</v>
      </c>
      <c r="H4956" s="3">
        <f>_xlfn.XLOOKUP(sales[[#This Row],[Product]],products[Product],products[Cost per box])*sales[[#This Row],[Boxes]]</f>
        <v>1275.56</v>
      </c>
      <c r="I4956" s="4">
        <f>sales[[#This Row],[Revenue]]-sales[[#This Row],[Cost]]</f>
        <v>502.44000000000005</v>
      </c>
    </row>
    <row r="4957" spans="2:9" x14ac:dyDescent="0.25">
      <c r="B4957" t="s">
        <v>40</v>
      </c>
      <c r="C4957" t="s">
        <v>16</v>
      </c>
      <c r="D4957" t="s">
        <v>30</v>
      </c>
      <c r="E4957" s="1">
        <v>44467</v>
      </c>
      <c r="F4957" s="4">
        <v>2394</v>
      </c>
      <c r="G4957">
        <v>399</v>
      </c>
      <c r="H4957" s="3">
        <f>_xlfn.XLOOKUP(sales[[#This Row],[Product]],products[Product],products[Cost per box])*sales[[#This Row],[Boxes]]</f>
        <v>1468.3200000000002</v>
      </c>
      <c r="I4957" s="4">
        <f>sales[[#This Row],[Revenue]]-sales[[#This Row],[Cost]]</f>
        <v>925.67999999999984</v>
      </c>
    </row>
    <row r="4958" spans="2:9" x14ac:dyDescent="0.25">
      <c r="B4958" t="s">
        <v>25</v>
      </c>
      <c r="C4958" t="s">
        <v>6</v>
      </c>
      <c r="D4958" t="s">
        <v>28</v>
      </c>
      <c r="E4958" s="1">
        <v>44467</v>
      </c>
      <c r="F4958" s="4">
        <v>6524</v>
      </c>
      <c r="G4958">
        <v>700</v>
      </c>
      <c r="H4958" s="3">
        <f>_xlfn.XLOOKUP(sales[[#This Row],[Product]],products[Product],products[Cost per box])*sales[[#This Row],[Boxes]]</f>
        <v>1931.9999999999998</v>
      </c>
      <c r="I4958" s="4">
        <f>sales[[#This Row],[Revenue]]-sales[[#This Row],[Cost]]</f>
        <v>4592</v>
      </c>
    </row>
    <row r="4959" spans="2:9" x14ac:dyDescent="0.25">
      <c r="B4959" t="s">
        <v>34</v>
      </c>
      <c r="C4959" t="s">
        <v>16</v>
      </c>
      <c r="D4959" t="s">
        <v>47</v>
      </c>
      <c r="E4959" s="1">
        <v>44467</v>
      </c>
      <c r="F4959" s="4">
        <v>6293</v>
      </c>
      <c r="G4959">
        <v>350</v>
      </c>
      <c r="H4959" s="3">
        <f>_xlfn.XLOOKUP(sales[[#This Row],[Product]],products[Product],products[Cost per box])*sales[[#This Row],[Boxes]]</f>
        <v>1841</v>
      </c>
      <c r="I4959" s="4">
        <f>sales[[#This Row],[Revenue]]-sales[[#This Row],[Cost]]</f>
        <v>4452</v>
      </c>
    </row>
    <row r="4960" spans="2:9" x14ac:dyDescent="0.25">
      <c r="B4960" t="s">
        <v>13</v>
      </c>
      <c r="C4960" t="s">
        <v>16</v>
      </c>
      <c r="D4960" t="s">
        <v>17</v>
      </c>
      <c r="E4960" s="1">
        <v>44467</v>
      </c>
      <c r="F4960" s="4">
        <v>4067</v>
      </c>
      <c r="G4960">
        <v>291</v>
      </c>
      <c r="H4960" s="3">
        <f>_xlfn.XLOOKUP(sales[[#This Row],[Product]],products[Product],products[Cost per box])*sales[[#This Row],[Boxes]]</f>
        <v>1978.8</v>
      </c>
      <c r="I4960" s="4">
        <f>sales[[#This Row],[Revenue]]-sales[[#This Row],[Cost]]</f>
        <v>2088.1999999999998</v>
      </c>
    </row>
    <row r="4961" spans="2:9" x14ac:dyDescent="0.25">
      <c r="B4961" t="s">
        <v>46</v>
      </c>
      <c r="C4961" t="s">
        <v>21</v>
      </c>
      <c r="D4961" t="s">
        <v>50</v>
      </c>
      <c r="E4961" s="1">
        <v>44467</v>
      </c>
      <c r="F4961" s="4">
        <v>3374</v>
      </c>
      <c r="G4961">
        <v>482</v>
      </c>
      <c r="H4961" s="3">
        <f>_xlfn.XLOOKUP(sales[[#This Row],[Product]],products[Product],products[Cost per box])*sales[[#This Row],[Boxes]]</f>
        <v>5981.62</v>
      </c>
      <c r="I4961" s="4">
        <f>sales[[#This Row],[Revenue]]-sales[[#This Row],[Cost]]</f>
        <v>-2607.62</v>
      </c>
    </row>
    <row r="4962" spans="2:9" x14ac:dyDescent="0.25">
      <c r="B4962" t="s">
        <v>18</v>
      </c>
      <c r="C4962" t="s">
        <v>16</v>
      </c>
      <c r="D4962" t="s">
        <v>44</v>
      </c>
      <c r="E4962" s="1">
        <v>44467</v>
      </c>
      <c r="F4962" s="4">
        <v>2954</v>
      </c>
      <c r="G4962">
        <v>135</v>
      </c>
      <c r="H4962" s="3">
        <f>_xlfn.XLOOKUP(sales[[#This Row],[Product]],products[Product],products[Cost per box])*sales[[#This Row],[Boxes]]</f>
        <v>1291.95</v>
      </c>
      <c r="I4962" s="4">
        <f>sales[[#This Row],[Revenue]]-sales[[#This Row],[Cost]]</f>
        <v>1662.05</v>
      </c>
    </row>
    <row r="4963" spans="2:9" x14ac:dyDescent="0.25">
      <c r="B4963" t="s">
        <v>25</v>
      </c>
      <c r="C4963" t="s">
        <v>21</v>
      </c>
      <c r="D4963" t="s">
        <v>31</v>
      </c>
      <c r="E4963" s="1">
        <v>44467</v>
      </c>
      <c r="F4963" s="4">
        <v>3864</v>
      </c>
      <c r="G4963">
        <v>387</v>
      </c>
      <c r="H4963" s="3">
        <f>_xlfn.XLOOKUP(sales[[#This Row],[Product]],products[Product],products[Cost per box])*sales[[#This Row],[Boxes]]</f>
        <v>2213.64</v>
      </c>
      <c r="I4963" s="4">
        <f>sales[[#This Row],[Revenue]]-sales[[#This Row],[Cost]]</f>
        <v>1650.3600000000001</v>
      </c>
    </row>
    <row r="4964" spans="2:9" x14ac:dyDescent="0.25">
      <c r="B4964" t="s">
        <v>40</v>
      </c>
      <c r="C4964" t="s">
        <v>21</v>
      </c>
      <c r="D4964" t="s">
        <v>7</v>
      </c>
      <c r="E4964" s="1">
        <v>44467</v>
      </c>
      <c r="F4964" s="4">
        <v>252</v>
      </c>
      <c r="G4964">
        <v>11</v>
      </c>
      <c r="H4964" s="3">
        <f>_xlfn.XLOOKUP(sales[[#This Row],[Product]],products[Product],products[Cost per box])*sales[[#This Row],[Boxes]]</f>
        <v>56.650000000000006</v>
      </c>
      <c r="I4964" s="4">
        <f>sales[[#This Row],[Revenue]]-sales[[#This Row],[Cost]]</f>
        <v>195.35</v>
      </c>
    </row>
    <row r="4965" spans="2:9" x14ac:dyDescent="0.25">
      <c r="B4965" t="s">
        <v>34</v>
      </c>
      <c r="C4965" t="s">
        <v>9</v>
      </c>
      <c r="D4965" t="s">
        <v>19</v>
      </c>
      <c r="E4965" s="1">
        <v>44467</v>
      </c>
      <c r="F4965" s="4">
        <v>441</v>
      </c>
      <c r="G4965">
        <v>23</v>
      </c>
      <c r="H4965" s="3">
        <f>_xlfn.XLOOKUP(sales[[#This Row],[Product]],products[Product],products[Cost per box])*sales[[#This Row],[Boxes]]</f>
        <v>235.29000000000002</v>
      </c>
      <c r="I4965" s="4">
        <f>sales[[#This Row],[Revenue]]-sales[[#This Row],[Cost]]</f>
        <v>205.70999999999998</v>
      </c>
    </row>
    <row r="4966" spans="2:9" x14ac:dyDescent="0.25">
      <c r="B4966" t="s">
        <v>40</v>
      </c>
      <c r="C4966" t="s">
        <v>9</v>
      </c>
      <c r="D4966" t="s">
        <v>42</v>
      </c>
      <c r="E4966" s="1">
        <v>44467</v>
      </c>
      <c r="F4966" s="4">
        <v>6510</v>
      </c>
      <c r="G4966">
        <v>434</v>
      </c>
      <c r="H4966" s="3">
        <f>_xlfn.XLOOKUP(sales[[#This Row],[Product]],products[Product],products[Cost per box])*sales[[#This Row],[Boxes]]</f>
        <v>2057.1600000000003</v>
      </c>
      <c r="I4966" s="4">
        <f>sales[[#This Row],[Revenue]]-sales[[#This Row],[Cost]]</f>
        <v>4452.84</v>
      </c>
    </row>
    <row r="4967" spans="2:9" x14ac:dyDescent="0.25">
      <c r="B4967" t="s">
        <v>23</v>
      </c>
      <c r="C4967" t="s">
        <v>9</v>
      </c>
      <c r="D4967" t="s">
        <v>30</v>
      </c>
      <c r="E4967" s="1">
        <v>44467</v>
      </c>
      <c r="F4967" s="4">
        <v>11095</v>
      </c>
      <c r="G4967">
        <v>1400</v>
      </c>
      <c r="H4967" s="3">
        <f>_xlfn.XLOOKUP(sales[[#This Row],[Product]],products[Product],products[Cost per box])*sales[[#This Row],[Boxes]]</f>
        <v>5152</v>
      </c>
      <c r="I4967" s="4">
        <f>sales[[#This Row],[Revenue]]-sales[[#This Row],[Cost]]</f>
        <v>5943</v>
      </c>
    </row>
    <row r="4968" spans="2:9" x14ac:dyDescent="0.25">
      <c r="B4968" t="s">
        <v>15</v>
      </c>
      <c r="C4968" t="s">
        <v>6</v>
      </c>
      <c r="D4968" t="s">
        <v>35</v>
      </c>
      <c r="E4968" s="1">
        <v>44467</v>
      </c>
      <c r="F4968" s="4">
        <v>21</v>
      </c>
      <c r="G4968">
        <v>2</v>
      </c>
      <c r="H4968" s="3">
        <f>_xlfn.XLOOKUP(sales[[#This Row],[Product]],products[Product],products[Cost per box])*sales[[#This Row],[Boxes]]</f>
        <v>5.3</v>
      </c>
      <c r="I4968" s="4">
        <f>sales[[#This Row],[Revenue]]-sales[[#This Row],[Cost]]</f>
        <v>15.7</v>
      </c>
    </row>
    <row r="4969" spans="2:9" x14ac:dyDescent="0.25">
      <c r="B4969" t="s">
        <v>51</v>
      </c>
      <c r="C4969" t="s">
        <v>6</v>
      </c>
      <c r="D4969" t="s">
        <v>36</v>
      </c>
      <c r="E4969" s="1">
        <v>44467</v>
      </c>
      <c r="F4969" s="4">
        <v>5124</v>
      </c>
      <c r="G4969">
        <v>366</v>
      </c>
      <c r="H4969" s="3">
        <f>_xlfn.XLOOKUP(sales[[#This Row],[Product]],products[Product],products[Cost per box])*sales[[#This Row],[Boxes]]</f>
        <v>1844.64</v>
      </c>
      <c r="I4969" s="4">
        <f>sales[[#This Row],[Revenue]]-sales[[#This Row],[Cost]]</f>
        <v>3279.3599999999997</v>
      </c>
    </row>
    <row r="4970" spans="2:9" x14ac:dyDescent="0.25">
      <c r="B4970" t="s">
        <v>20</v>
      </c>
      <c r="C4970" t="s">
        <v>16</v>
      </c>
      <c r="D4970" t="s">
        <v>50</v>
      </c>
      <c r="E4970" s="1">
        <v>44467</v>
      </c>
      <c r="F4970" s="4">
        <v>1995</v>
      </c>
      <c r="G4970">
        <v>200</v>
      </c>
      <c r="H4970" s="3">
        <f>_xlfn.XLOOKUP(sales[[#This Row],[Product]],products[Product],products[Cost per box])*sales[[#This Row],[Boxes]]</f>
        <v>2482</v>
      </c>
      <c r="I4970" s="4">
        <f>sales[[#This Row],[Revenue]]-sales[[#This Row],[Cost]]</f>
        <v>-487</v>
      </c>
    </row>
    <row r="4971" spans="2:9" x14ac:dyDescent="0.25">
      <c r="B4971" t="s">
        <v>5</v>
      </c>
      <c r="C4971" t="s">
        <v>16</v>
      </c>
      <c r="D4971" t="s">
        <v>22</v>
      </c>
      <c r="E4971" s="1">
        <v>44467</v>
      </c>
      <c r="F4971" s="4">
        <v>2219</v>
      </c>
      <c r="G4971">
        <v>171</v>
      </c>
      <c r="H4971" s="3">
        <f>_xlfn.XLOOKUP(sales[[#This Row],[Product]],products[Product],products[Cost per box])*sales[[#This Row],[Boxes]]</f>
        <v>1405.6200000000001</v>
      </c>
      <c r="I4971" s="4">
        <f>sales[[#This Row],[Revenue]]-sales[[#This Row],[Cost]]</f>
        <v>813.37999999999988</v>
      </c>
    </row>
    <row r="4972" spans="2:9" x14ac:dyDescent="0.25">
      <c r="B4972" t="s">
        <v>33</v>
      </c>
      <c r="C4972" t="s">
        <v>16</v>
      </c>
      <c r="D4972" t="s">
        <v>47</v>
      </c>
      <c r="E4972" s="1">
        <v>44467</v>
      </c>
      <c r="F4972" s="4">
        <v>7728</v>
      </c>
      <c r="G4972">
        <v>455</v>
      </c>
      <c r="H4972" s="3">
        <f>_xlfn.XLOOKUP(sales[[#This Row],[Product]],products[Product],products[Cost per box])*sales[[#This Row],[Boxes]]</f>
        <v>2393.2999999999997</v>
      </c>
      <c r="I4972" s="4">
        <f>sales[[#This Row],[Revenue]]-sales[[#This Row],[Cost]]</f>
        <v>5334.7000000000007</v>
      </c>
    </row>
    <row r="4973" spans="2:9" x14ac:dyDescent="0.25">
      <c r="B4973" t="s">
        <v>18</v>
      </c>
      <c r="C4973" t="s">
        <v>27</v>
      </c>
      <c r="D4973" t="s">
        <v>44</v>
      </c>
      <c r="E4973" s="1">
        <v>44467</v>
      </c>
      <c r="F4973" s="4">
        <v>11312</v>
      </c>
      <c r="G4973">
        <v>492</v>
      </c>
      <c r="H4973" s="3">
        <f>_xlfn.XLOOKUP(sales[[#This Row],[Product]],products[Product],products[Cost per box])*sales[[#This Row],[Boxes]]</f>
        <v>4708.4400000000005</v>
      </c>
      <c r="I4973" s="4">
        <f>sales[[#This Row],[Revenue]]-sales[[#This Row],[Cost]]</f>
        <v>6603.5599999999995</v>
      </c>
    </row>
    <row r="4974" spans="2:9" x14ac:dyDescent="0.25">
      <c r="B4974" t="s">
        <v>25</v>
      </c>
      <c r="C4974" t="s">
        <v>11</v>
      </c>
      <c r="D4974" t="s">
        <v>52</v>
      </c>
      <c r="E4974" s="1">
        <v>44467</v>
      </c>
      <c r="F4974" s="4">
        <v>826</v>
      </c>
      <c r="G4974">
        <v>36</v>
      </c>
      <c r="H4974" s="3">
        <f>_xlfn.XLOOKUP(sales[[#This Row],[Product]],products[Product],products[Cost per box])*sales[[#This Row],[Boxes]]</f>
        <v>119.52</v>
      </c>
      <c r="I4974" s="4">
        <f>sales[[#This Row],[Revenue]]-sales[[#This Row],[Cost]]</f>
        <v>706.48</v>
      </c>
    </row>
    <row r="4975" spans="2:9" x14ac:dyDescent="0.25">
      <c r="B4975" t="s">
        <v>34</v>
      </c>
      <c r="C4975" t="s">
        <v>11</v>
      </c>
      <c r="D4975" t="s">
        <v>48</v>
      </c>
      <c r="E4975" s="1">
        <v>44467</v>
      </c>
      <c r="F4975" s="4">
        <v>12502</v>
      </c>
      <c r="G4975">
        <v>596</v>
      </c>
      <c r="H4975" s="3">
        <f>_xlfn.XLOOKUP(sales[[#This Row],[Product]],products[Product],products[Cost per box])*sales[[#This Row],[Boxes]]</f>
        <v>4458.08</v>
      </c>
      <c r="I4975" s="4">
        <f>sales[[#This Row],[Revenue]]-sales[[#This Row],[Cost]]</f>
        <v>8043.92</v>
      </c>
    </row>
    <row r="4976" spans="2:9" x14ac:dyDescent="0.25">
      <c r="B4976" t="s">
        <v>10</v>
      </c>
      <c r="C4976" t="s">
        <v>16</v>
      </c>
      <c r="D4976" t="s">
        <v>42</v>
      </c>
      <c r="E4976" s="1">
        <v>44467</v>
      </c>
      <c r="F4976" s="4">
        <v>7063</v>
      </c>
      <c r="G4976">
        <v>442</v>
      </c>
      <c r="H4976" s="3">
        <f>_xlfn.XLOOKUP(sales[[#This Row],[Product]],products[Product],products[Cost per box])*sales[[#This Row],[Boxes]]</f>
        <v>2095.08</v>
      </c>
      <c r="I4976" s="4">
        <f>sales[[#This Row],[Revenue]]-sales[[#This Row],[Cost]]</f>
        <v>4967.92</v>
      </c>
    </row>
    <row r="4977" spans="2:9" x14ac:dyDescent="0.25">
      <c r="B4977" t="s">
        <v>41</v>
      </c>
      <c r="C4977" t="s">
        <v>21</v>
      </c>
      <c r="D4977" t="s">
        <v>38</v>
      </c>
      <c r="E4977" s="1">
        <v>44468</v>
      </c>
      <c r="F4977" s="4">
        <v>3591</v>
      </c>
      <c r="G4977">
        <v>139</v>
      </c>
      <c r="H4977" s="3">
        <f>_xlfn.XLOOKUP(sales[[#This Row],[Product]],products[Product],products[Cost per box])*sales[[#This Row],[Boxes]]</f>
        <v>1381.6599999999999</v>
      </c>
      <c r="I4977" s="4">
        <f>sales[[#This Row],[Revenue]]-sales[[#This Row],[Cost]]</f>
        <v>2209.34</v>
      </c>
    </row>
    <row r="4978" spans="2:9" x14ac:dyDescent="0.25">
      <c r="B4978" t="s">
        <v>8</v>
      </c>
      <c r="C4978" t="s">
        <v>16</v>
      </c>
      <c r="D4978" t="s">
        <v>7</v>
      </c>
      <c r="E4978" s="1">
        <v>44468</v>
      </c>
      <c r="F4978" s="4">
        <v>511</v>
      </c>
      <c r="G4978">
        <v>22</v>
      </c>
      <c r="H4978" s="3">
        <f>_xlfn.XLOOKUP(sales[[#This Row],[Product]],products[Product],products[Cost per box])*sales[[#This Row],[Boxes]]</f>
        <v>113.30000000000001</v>
      </c>
      <c r="I4978" s="4">
        <f>sales[[#This Row],[Revenue]]-sales[[#This Row],[Cost]]</f>
        <v>397.7</v>
      </c>
    </row>
    <row r="4979" spans="2:9" x14ac:dyDescent="0.25">
      <c r="B4979" t="s">
        <v>34</v>
      </c>
      <c r="C4979" t="s">
        <v>27</v>
      </c>
      <c r="D4979" t="s">
        <v>30</v>
      </c>
      <c r="E4979" s="1">
        <v>44468</v>
      </c>
      <c r="F4979" s="4">
        <v>4305</v>
      </c>
      <c r="G4979">
        <v>615</v>
      </c>
      <c r="H4979" s="3">
        <f>_xlfn.XLOOKUP(sales[[#This Row],[Product]],products[Product],products[Cost per box])*sales[[#This Row],[Boxes]]</f>
        <v>2263.2000000000003</v>
      </c>
      <c r="I4979" s="4">
        <f>sales[[#This Row],[Revenue]]-sales[[#This Row],[Cost]]</f>
        <v>2041.7999999999997</v>
      </c>
    </row>
    <row r="4980" spans="2:9" x14ac:dyDescent="0.25">
      <c r="B4980" t="s">
        <v>5</v>
      </c>
      <c r="C4980" t="s">
        <v>27</v>
      </c>
      <c r="D4980" t="s">
        <v>19</v>
      </c>
      <c r="E4980" s="1">
        <v>44468</v>
      </c>
      <c r="F4980" s="4">
        <v>301</v>
      </c>
      <c r="G4980">
        <v>18</v>
      </c>
      <c r="H4980" s="3">
        <f>_xlfn.XLOOKUP(sales[[#This Row],[Product]],products[Product],products[Cost per box])*sales[[#This Row],[Boxes]]</f>
        <v>184.14000000000001</v>
      </c>
      <c r="I4980" s="4">
        <f>sales[[#This Row],[Revenue]]-sales[[#This Row],[Cost]]</f>
        <v>116.85999999999999</v>
      </c>
    </row>
    <row r="4981" spans="2:9" x14ac:dyDescent="0.25">
      <c r="B4981" t="s">
        <v>29</v>
      </c>
      <c r="C4981" t="s">
        <v>11</v>
      </c>
      <c r="D4981" t="s">
        <v>52</v>
      </c>
      <c r="E4981" s="1">
        <v>44468</v>
      </c>
      <c r="F4981" s="4">
        <v>1701</v>
      </c>
      <c r="G4981">
        <v>74</v>
      </c>
      <c r="H4981" s="3">
        <f>_xlfn.XLOOKUP(sales[[#This Row],[Product]],products[Product],products[Cost per box])*sales[[#This Row],[Boxes]]</f>
        <v>245.67999999999998</v>
      </c>
      <c r="I4981" s="4">
        <f>sales[[#This Row],[Revenue]]-sales[[#This Row],[Cost]]</f>
        <v>1455.32</v>
      </c>
    </row>
    <row r="4982" spans="2:9" x14ac:dyDescent="0.25">
      <c r="B4982" t="s">
        <v>49</v>
      </c>
      <c r="C4982" t="s">
        <v>16</v>
      </c>
      <c r="D4982" t="s">
        <v>35</v>
      </c>
      <c r="E4982" s="1">
        <v>44468</v>
      </c>
      <c r="F4982" s="4">
        <v>5698</v>
      </c>
      <c r="G4982">
        <v>407</v>
      </c>
      <c r="H4982" s="3">
        <f>_xlfn.XLOOKUP(sales[[#This Row],[Product]],products[Product],products[Cost per box])*sales[[#This Row],[Boxes]]</f>
        <v>1078.55</v>
      </c>
      <c r="I4982" s="4">
        <f>sales[[#This Row],[Revenue]]-sales[[#This Row],[Cost]]</f>
        <v>4619.45</v>
      </c>
    </row>
    <row r="4983" spans="2:9" x14ac:dyDescent="0.25">
      <c r="B4983" t="s">
        <v>39</v>
      </c>
      <c r="C4983" t="s">
        <v>27</v>
      </c>
      <c r="D4983" t="s">
        <v>35</v>
      </c>
      <c r="E4983" s="1">
        <v>44468</v>
      </c>
      <c r="F4983" s="4">
        <v>994</v>
      </c>
      <c r="G4983">
        <v>77</v>
      </c>
      <c r="H4983" s="3">
        <f>_xlfn.XLOOKUP(sales[[#This Row],[Product]],products[Product],products[Cost per box])*sales[[#This Row],[Boxes]]</f>
        <v>204.04999999999998</v>
      </c>
      <c r="I4983" s="4">
        <f>sales[[#This Row],[Revenue]]-sales[[#This Row],[Cost]]</f>
        <v>789.95</v>
      </c>
    </row>
    <row r="4984" spans="2:9" x14ac:dyDescent="0.25">
      <c r="B4984" t="s">
        <v>5</v>
      </c>
      <c r="C4984" t="s">
        <v>27</v>
      </c>
      <c r="D4984" t="s">
        <v>22</v>
      </c>
      <c r="E4984" s="1">
        <v>44468</v>
      </c>
      <c r="F4984" s="4">
        <v>1869</v>
      </c>
      <c r="G4984">
        <v>134</v>
      </c>
      <c r="H4984" s="3">
        <f>_xlfn.XLOOKUP(sales[[#This Row],[Product]],products[Product],products[Cost per box])*sales[[#This Row],[Boxes]]</f>
        <v>1101.48</v>
      </c>
      <c r="I4984" s="4">
        <f>sales[[#This Row],[Revenue]]-sales[[#This Row],[Cost]]</f>
        <v>767.52</v>
      </c>
    </row>
    <row r="4985" spans="2:9" x14ac:dyDescent="0.25">
      <c r="B4985" t="s">
        <v>51</v>
      </c>
      <c r="C4985" t="s">
        <v>6</v>
      </c>
      <c r="D4985" t="s">
        <v>43</v>
      </c>
      <c r="E4985" s="1">
        <v>44468</v>
      </c>
      <c r="F4985" s="4">
        <v>6650</v>
      </c>
      <c r="G4985">
        <v>370</v>
      </c>
      <c r="H4985" s="3">
        <f>_xlfn.XLOOKUP(sales[[#This Row],[Product]],products[Product],products[Cost per box])*sales[[#This Row],[Boxes]]</f>
        <v>1424.5</v>
      </c>
      <c r="I4985" s="4">
        <f>sales[[#This Row],[Revenue]]-sales[[#This Row],[Cost]]</f>
        <v>5225.5</v>
      </c>
    </row>
    <row r="4986" spans="2:9" x14ac:dyDescent="0.25">
      <c r="B4986" t="s">
        <v>18</v>
      </c>
      <c r="C4986" t="s">
        <v>11</v>
      </c>
      <c r="D4986" t="s">
        <v>48</v>
      </c>
      <c r="E4986" s="1">
        <v>44468</v>
      </c>
      <c r="F4986" s="4">
        <v>4424</v>
      </c>
      <c r="G4986">
        <v>202</v>
      </c>
      <c r="H4986" s="3">
        <f>_xlfn.XLOOKUP(sales[[#This Row],[Product]],products[Product],products[Cost per box])*sales[[#This Row],[Boxes]]</f>
        <v>1510.96</v>
      </c>
      <c r="I4986" s="4">
        <f>sales[[#This Row],[Revenue]]-sales[[#This Row],[Cost]]</f>
        <v>2913.04</v>
      </c>
    </row>
    <row r="4987" spans="2:9" x14ac:dyDescent="0.25">
      <c r="B4987" t="s">
        <v>8</v>
      </c>
      <c r="C4987" t="s">
        <v>27</v>
      </c>
      <c r="D4987" t="s">
        <v>43</v>
      </c>
      <c r="E4987" s="1">
        <v>44468</v>
      </c>
      <c r="F4987" s="4">
        <v>4928</v>
      </c>
      <c r="G4987">
        <v>247</v>
      </c>
      <c r="H4987" s="3">
        <f>_xlfn.XLOOKUP(sales[[#This Row],[Product]],products[Product],products[Cost per box])*sales[[#This Row],[Boxes]]</f>
        <v>950.95</v>
      </c>
      <c r="I4987" s="4">
        <f>sales[[#This Row],[Revenue]]-sales[[#This Row],[Cost]]</f>
        <v>3977.05</v>
      </c>
    </row>
    <row r="4988" spans="2:9" x14ac:dyDescent="0.25">
      <c r="B4988" t="s">
        <v>40</v>
      </c>
      <c r="C4988" t="s">
        <v>16</v>
      </c>
      <c r="D4988" t="s">
        <v>50</v>
      </c>
      <c r="E4988" s="1">
        <v>44468</v>
      </c>
      <c r="F4988" s="4">
        <v>9471</v>
      </c>
      <c r="G4988">
        <v>1190</v>
      </c>
      <c r="H4988" s="3">
        <f>_xlfn.XLOOKUP(sales[[#This Row],[Product]],products[Product],products[Cost per box])*sales[[#This Row],[Boxes]]</f>
        <v>14767.9</v>
      </c>
      <c r="I4988" s="4">
        <f>sales[[#This Row],[Revenue]]-sales[[#This Row],[Cost]]</f>
        <v>-5296.9</v>
      </c>
    </row>
    <row r="4989" spans="2:9" x14ac:dyDescent="0.25">
      <c r="B4989" t="s">
        <v>49</v>
      </c>
      <c r="C4989" t="s">
        <v>9</v>
      </c>
      <c r="D4989" t="s">
        <v>22</v>
      </c>
      <c r="E4989" s="1">
        <v>44468</v>
      </c>
      <c r="F4989" s="4">
        <v>2940</v>
      </c>
      <c r="G4989">
        <v>196</v>
      </c>
      <c r="H4989" s="3">
        <f>_xlfn.XLOOKUP(sales[[#This Row],[Product]],products[Product],products[Cost per box])*sales[[#This Row],[Boxes]]</f>
        <v>1611.1200000000001</v>
      </c>
      <c r="I4989" s="4">
        <f>sales[[#This Row],[Revenue]]-sales[[#This Row],[Cost]]</f>
        <v>1328.8799999999999</v>
      </c>
    </row>
    <row r="4990" spans="2:9" x14ac:dyDescent="0.25">
      <c r="B4990" t="s">
        <v>29</v>
      </c>
      <c r="C4990" t="s">
        <v>21</v>
      </c>
      <c r="D4990" t="s">
        <v>7</v>
      </c>
      <c r="E4990" s="1">
        <v>44468</v>
      </c>
      <c r="F4990" s="4">
        <v>308</v>
      </c>
      <c r="G4990">
        <v>12</v>
      </c>
      <c r="H4990" s="3">
        <f>_xlfn.XLOOKUP(sales[[#This Row],[Product]],products[Product],products[Cost per box])*sales[[#This Row],[Boxes]]</f>
        <v>61.800000000000004</v>
      </c>
      <c r="I4990" s="4">
        <f>sales[[#This Row],[Revenue]]-sales[[#This Row],[Cost]]</f>
        <v>246.2</v>
      </c>
    </row>
    <row r="4991" spans="2:9" x14ac:dyDescent="0.25">
      <c r="B4991" t="s">
        <v>25</v>
      </c>
      <c r="C4991" t="s">
        <v>16</v>
      </c>
      <c r="D4991" t="s">
        <v>42</v>
      </c>
      <c r="E4991" s="1">
        <v>44468</v>
      </c>
      <c r="F4991" s="4">
        <v>896</v>
      </c>
      <c r="G4991">
        <v>60</v>
      </c>
      <c r="H4991" s="3">
        <f>_xlfn.XLOOKUP(sales[[#This Row],[Product]],products[Product],products[Cost per box])*sales[[#This Row],[Boxes]]</f>
        <v>284.40000000000003</v>
      </c>
      <c r="I4991" s="4">
        <f>sales[[#This Row],[Revenue]]-sales[[#This Row],[Cost]]</f>
        <v>611.59999999999991</v>
      </c>
    </row>
    <row r="4992" spans="2:9" x14ac:dyDescent="0.25">
      <c r="B4992" t="s">
        <v>8</v>
      </c>
      <c r="C4992" t="s">
        <v>27</v>
      </c>
      <c r="D4992" t="s">
        <v>12</v>
      </c>
      <c r="E4992" s="1">
        <v>44468</v>
      </c>
      <c r="F4992" s="4">
        <v>1365</v>
      </c>
      <c r="G4992">
        <v>51</v>
      </c>
      <c r="H4992" s="3">
        <f>_xlfn.XLOOKUP(sales[[#This Row],[Product]],products[Product],products[Cost per box])*sales[[#This Row],[Boxes]]</f>
        <v>429.93</v>
      </c>
      <c r="I4992" s="4">
        <f>sales[[#This Row],[Revenue]]-sales[[#This Row],[Cost]]</f>
        <v>935.06999999999994</v>
      </c>
    </row>
    <row r="4993" spans="2:9" x14ac:dyDescent="0.25">
      <c r="B4993" t="s">
        <v>46</v>
      </c>
      <c r="C4993" t="s">
        <v>9</v>
      </c>
      <c r="D4993" t="s">
        <v>52</v>
      </c>
      <c r="E4993" s="1">
        <v>44468</v>
      </c>
      <c r="F4993" s="4">
        <v>2681</v>
      </c>
      <c r="G4993">
        <v>108</v>
      </c>
      <c r="H4993" s="3">
        <f>_xlfn.XLOOKUP(sales[[#This Row],[Product]],products[Product],products[Cost per box])*sales[[#This Row],[Boxes]]</f>
        <v>358.56</v>
      </c>
      <c r="I4993" s="4">
        <f>sales[[#This Row],[Revenue]]-sales[[#This Row],[Cost]]</f>
        <v>2322.44</v>
      </c>
    </row>
    <row r="4994" spans="2:9" x14ac:dyDescent="0.25">
      <c r="B4994" t="s">
        <v>8</v>
      </c>
      <c r="C4994" t="s">
        <v>11</v>
      </c>
      <c r="D4994" t="s">
        <v>35</v>
      </c>
      <c r="E4994" s="1">
        <v>44468</v>
      </c>
      <c r="F4994" s="4">
        <v>728</v>
      </c>
      <c r="G4994">
        <v>61</v>
      </c>
      <c r="H4994" s="3">
        <f>_xlfn.XLOOKUP(sales[[#This Row],[Product]],products[Product],products[Cost per box])*sales[[#This Row],[Boxes]]</f>
        <v>161.65</v>
      </c>
      <c r="I4994" s="4">
        <f>sales[[#This Row],[Revenue]]-sales[[#This Row],[Cost]]</f>
        <v>566.35</v>
      </c>
    </row>
    <row r="4995" spans="2:9" x14ac:dyDescent="0.25">
      <c r="B4995" t="s">
        <v>39</v>
      </c>
      <c r="C4995" t="s">
        <v>6</v>
      </c>
      <c r="D4995" t="s">
        <v>12</v>
      </c>
      <c r="E4995" s="1">
        <v>44468</v>
      </c>
      <c r="F4995" s="4">
        <v>3738</v>
      </c>
      <c r="G4995">
        <v>144</v>
      </c>
      <c r="H4995" s="3">
        <f>_xlfn.XLOOKUP(sales[[#This Row],[Product]],products[Product],products[Cost per box])*sales[[#This Row],[Boxes]]</f>
        <v>1213.92</v>
      </c>
      <c r="I4995" s="4">
        <f>sales[[#This Row],[Revenue]]-sales[[#This Row],[Cost]]</f>
        <v>2524.08</v>
      </c>
    </row>
    <row r="4996" spans="2:9" x14ac:dyDescent="0.25">
      <c r="B4996" t="s">
        <v>49</v>
      </c>
      <c r="C4996" t="s">
        <v>6</v>
      </c>
      <c r="D4996" t="s">
        <v>14</v>
      </c>
      <c r="E4996" s="1">
        <v>44468</v>
      </c>
      <c r="F4996" s="4">
        <v>10997</v>
      </c>
      <c r="G4996">
        <v>910</v>
      </c>
      <c r="H4996" s="3">
        <f>_xlfn.XLOOKUP(sales[[#This Row],[Product]],products[Product],products[Cost per box])*sales[[#This Row],[Boxes]]</f>
        <v>5742.0999999999995</v>
      </c>
      <c r="I4996" s="4">
        <f>sales[[#This Row],[Revenue]]-sales[[#This Row],[Cost]]</f>
        <v>5254.9000000000005</v>
      </c>
    </row>
    <row r="4997" spans="2:9" x14ac:dyDescent="0.25">
      <c r="B4997" t="s">
        <v>37</v>
      </c>
      <c r="C4997" t="s">
        <v>11</v>
      </c>
      <c r="D4997" t="s">
        <v>52</v>
      </c>
      <c r="E4997" s="1">
        <v>44468</v>
      </c>
      <c r="F4997" s="4">
        <v>7357</v>
      </c>
      <c r="G4997">
        <v>335</v>
      </c>
      <c r="H4997" s="3">
        <f>_xlfn.XLOOKUP(sales[[#This Row],[Product]],products[Product],products[Cost per box])*sales[[#This Row],[Boxes]]</f>
        <v>1112.2</v>
      </c>
      <c r="I4997" s="4">
        <f>sales[[#This Row],[Revenue]]-sales[[#This Row],[Cost]]</f>
        <v>6244.8</v>
      </c>
    </row>
    <row r="4998" spans="2:9" x14ac:dyDescent="0.25">
      <c r="B4998" t="s">
        <v>51</v>
      </c>
      <c r="C4998" t="s">
        <v>11</v>
      </c>
      <c r="D4998" t="s">
        <v>36</v>
      </c>
      <c r="E4998" s="1">
        <v>44469</v>
      </c>
      <c r="F4998" s="4">
        <v>7952</v>
      </c>
      <c r="G4998">
        <v>568</v>
      </c>
      <c r="H4998" s="3">
        <f>_xlfn.XLOOKUP(sales[[#This Row],[Product]],products[Product],products[Cost per box])*sales[[#This Row],[Boxes]]</f>
        <v>2862.72</v>
      </c>
      <c r="I4998" s="4">
        <f>sales[[#This Row],[Revenue]]-sales[[#This Row],[Cost]]</f>
        <v>5089.2800000000007</v>
      </c>
    </row>
    <row r="4999" spans="2:9" x14ac:dyDescent="0.25">
      <c r="B4999" t="s">
        <v>46</v>
      </c>
      <c r="C4999" t="s">
        <v>9</v>
      </c>
      <c r="D4999" t="s">
        <v>26</v>
      </c>
      <c r="E4999" s="1">
        <v>44469</v>
      </c>
      <c r="F4999" s="4">
        <v>6006</v>
      </c>
      <c r="G4999">
        <v>301</v>
      </c>
      <c r="H4999" s="3">
        <f>_xlfn.XLOOKUP(sales[[#This Row],[Product]],products[Product],products[Cost per box])*sales[[#This Row],[Boxes]]</f>
        <v>1935.4299999999998</v>
      </c>
      <c r="I4999" s="4">
        <f>sales[[#This Row],[Revenue]]-sales[[#This Row],[Cost]]</f>
        <v>4070.57</v>
      </c>
    </row>
    <row r="5000" spans="2:9" x14ac:dyDescent="0.25">
      <c r="B5000" t="s">
        <v>46</v>
      </c>
      <c r="C5000" t="s">
        <v>11</v>
      </c>
      <c r="D5000" t="s">
        <v>26</v>
      </c>
      <c r="E5000" s="1">
        <v>44469</v>
      </c>
      <c r="F5000" s="4">
        <v>3955</v>
      </c>
      <c r="G5000">
        <v>220</v>
      </c>
      <c r="H5000" s="3">
        <f>_xlfn.XLOOKUP(sales[[#This Row],[Product]],products[Product],products[Cost per box])*sales[[#This Row],[Boxes]]</f>
        <v>1414.6</v>
      </c>
      <c r="I5000" s="4">
        <f>sales[[#This Row],[Revenue]]-sales[[#This Row],[Cost]]</f>
        <v>2540.4</v>
      </c>
    </row>
    <row r="5001" spans="2:9" x14ac:dyDescent="0.25">
      <c r="B5001" t="s">
        <v>51</v>
      </c>
      <c r="C5001" t="s">
        <v>6</v>
      </c>
      <c r="D5001" t="s">
        <v>17</v>
      </c>
      <c r="E5001" s="1">
        <v>44469</v>
      </c>
      <c r="F5001" s="4">
        <v>1827</v>
      </c>
      <c r="G5001">
        <v>122</v>
      </c>
      <c r="H5001" s="3">
        <f>_xlfn.XLOOKUP(sales[[#This Row],[Product]],products[Product],products[Cost per box])*sales[[#This Row],[Boxes]]</f>
        <v>829.6</v>
      </c>
      <c r="I5001" s="4">
        <f>sales[[#This Row],[Revenue]]-sales[[#This Row],[Cost]]</f>
        <v>997.4</v>
      </c>
    </row>
    <row r="5002" spans="2:9" x14ac:dyDescent="0.25">
      <c r="B5002" t="s">
        <v>40</v>
      </c>
      <c r="C5002" t="s">
        <v>21</v>
      </c>
      <c r="D5002" t="s">
        <v>42</v>
      </c>
      <c r="E5002" s="1">
        <v>44469</v>
      </c>
      <c r="F5002" s="4">
        <v>448</v>
      </c>
      <c r="G5002">
        <v>32</v>
      </c>
      <c r="H5002" s="3">
        <f>_xlfn.XLOOKUP(sales[[#This Row],[Product]],products[Product],products[Cost per box])*sales[[#This Row],[Boxes]]</f>
        <v>151.68</v>
      </c>
      <c r="I5002" s="4">
        <f>sales[[#This Row],[Revenue]]-sales[[#This Row],[Cost]]</f>
        <v>296.32</v>
      </c>
    </row>
    <row r="5003" spans="2:9" x14ac:dyDescent="0.25">
      <c r="B5003" t="s">
        <v>51</v>
      </c>
      <c r="C5003" t="s">
        <v>21</v>
      </c>
      <c r="D5003" t="s">
        <v>12</v>
      </c>
      <c r="E5003" s="1">
        <v>44469</v>
      </c>
      <c r="F5003" s="4">
        <v>2541</v>
      </c>
      <c r="G5003">
        <v>95</v>
      </c>
      <c r="H5003" s="3">
        <f>_xlfn.XLOOKUP(sales[[#This Row],[Product]],products[Product],products[Cost per box])*sales[[#This Row],[Boxes]]</f>
        <v>800.85</v>
      </c>
      <c r="I5003" s="4">
        <f>sales[[#This Row],[Revenue]]-sales[[#This Row],[Cost]]</f>
        <v>1740.15</v>
      </c>
    </row>
    <row r="5004" spans="2:9" x14ac:dyDescent="0.25">
      <c r="B5004" t="s">
        <v>55</v>
      </c>
      <c r="C5004" t="s">
        <v>21</v>
      </c>
      <c r="D5004" t="s">
        <v>43</v>
      </c>
      <c r="E5004" s="1">
        <v>44470</v>
      </c>
      <c r="F5004" s="4">
        <v>6706</v>
      </c>
      <c r="G5004">
        <v>320</v>
      </c>
      <c r="H5004" s="3">
        <f>_xlfn.XLOOKUP(sales[[#This Row],[Product]],products[Product],products[Cost per box])*sales[[#This Row],[Boxes]]</f>
        <v>1232</v>
      </c>
      <c r="I5004" s="4">
        <f>sales[[#This Row],[Revenue]]-sales[[#This Row],[Cost]]</f>
        <v>5474</v>
      </c>
    </row>
    <row r="5005" spans="2:9" x14ac:dyDescent="0.25">
      <c r="B5005" t="s">
        <v>15</v>
      </c>
      <c r="C5005" t="s">
        <v>27</v>
      </c>
      <c r="D5005" t="s">
        <v>35</v>
      </c>
      <c r="E5005" s="1">
        <v>44470</v>
      </c>
      <c r="F5005" s="4">
        <v>9611</v>
      </c>
      <c r="G5005">
        <v>566</v>
      </c>
      <c r="H5005" s="3">
        <f>_xlfn.XLOOKUP(sales[[#This Row],[Product]],products[Product],products[Cost per box])*sales[[#This Row],[Boxes]]</f>
        <v>1499.8999999999999</v>
      </c>
      <c r="I5005" s="4">
        <f>sales[[#This Row],[Revenue]]-sales[[#This Row],[Cost]]</f>
        <v>8111.1</v>
      </c>
    </row>
    <row r="5006" spans="2:9" x14ac:dyDescent="0.25">
      <c r="B5006" t="s">
        <v>20</v>
      </c>
      <c r="C5006" t="s">
        <v>9</v>
      </c>
      <c r="D5006" t="s">
        <v>44</v>
      </c>
      <c r="E5006" s="1">
        <v>44470</v>
      </c>
      <c r="F5006" s="4">
        <v>833</v>
      </c>
      <c r="G5006">
        <v>37</v>
      </c>
      <c r="H5006" s="3">
        <f>_xlfn.XLOOKUP(sales[[#This Row],[Product]],products[Product],products[Cost per box])*sales[[#This Row],[Boxes]]</f>
        <v>354.09000000000003</v>
      </c>
      <c r="I5006" s="4">
        <f>sales[[#This Row],[Revenue]]-sales[[#This Row],[Cost]]</f>
        <v>478.90999999999997</v>
      </c>
    </row>
    <row r="5007" spans="2:9" x14ac:dyDescent="0.25">
      <c r="B5007" t="s">
        <v>32</v>
      </c>
      <c r="C5007" t="s">
        <v>21</v>
      </c>
      <c r="D5007" t="s">
        <v>31</v>
      </c>
      <c r="E5007" s="1">
        <v>44470</v>
      </c>
      <c r="F5007" s="4">
        <v>8862</v>
      </c>
      <c r="G5007">
        <v>770</v>
      </c>
      <c r="H5007" s="3">
        <f>_xlfn.XLOOKUP(sales[[#This Row],[Product]],products[Product],products[Cost per box])*sales[[#This Row],[Boxes]]</f>
        <v>4404.3999999999996</v>
      </c>
      <c r="I5007" s="4">
        <f>sales[[#This Row],[Revenue]]-sales[[#This Row],[Cost]]</f>
        <v>4457.6000000000004</v>
      </c>
    </row>
    <row r="5008" spans="2:9" x14ac:dyDescent="0.25">
      <c r="B5008" t="s">
        <v>33</v>
      </c>
      <c r="C5008" t="s">
        <v>11</v>
      </c>
      <c r="D5008" t="s">
        <v>31</v>
      </c>
      <c r="E5008" s="1">
        <v>44470</v>
      </c>
      <c r="F5008" s="4">
        <v>1351</v>
      </c>
      <c r="G5008">
        <v>113</v>
      </c>
      <c r="H5008" s="3">
        <f>_xlfn.XLOOKUP(sales[[#This Row],[Product]],products[Product],products[Cost per box])*sales[[#This Row],[Boxes]]</f>
        <v>646.36</v>
      </c>
      <c r="I5008" s="4">
        <f>sales[[#This Row],[Revenue]]-sales[[#This Row],[Cost]]</f>
        <v>704.64</v>
      </c>
    </row>
    <row r="5009" spans="2:9" x14ac:dyDescent="0.25">
      <c r="B5009" t="s">
        <v>18</v>
      </c>
      <c r="C5009" t="s">
        <v>16</v>
      </c>
      <c r="D5009" t="s">
        <v>28</v>
      </c>
      <c r="E5009" s="1">
        <v>44470</v>
      </c>
      <c r="F5009" s="4">
        <v>6587</v>
      </c>
      <c r="G5009">
        <v>840</v>
      </c>
      <c r="H5009" s="3">
        <f>_xlfn.XLOOKUP(sales[[#This Row],[Product]],products[Product],products[Cost per box])*sales[[#This Row],[Boxes]]</f>
        <v>2318.3999999999996</v>
      </c>
      <c r="I5009" s="4">
        <f>sales[[#This Row],[Revenue]]-sales[[#This Row],[Cost]]</f>
        <v>4268.6000000000004</v>
      </c>
    </row>
    <row r="5010" spans="2:9" x14ac:dyDescent="0.25">
      <c r="B5010" t="s">
        <v>5</v>
      </c>
      <c r="C5010" t="s">
        <v>9</v>
      </c>
      <c r="D5010" t="s">
        <v>44</v>
      </c>
      <c r="E5010" s="1">
        <v>44470</v>
      </c>
      <c r="F5010" s="4">
        <v>2009</v>
      </c>
      <c r="G5010">
        <v>92</v>
      </c>
      <c r="H5010" s="3">
        <f>_xlfn.XLOOKUP(sales[[#This Row],[Product]],products[Product],products[Cost per box])*sales[[#This Row],[Boxes]]</f>
        <v>880.44</v>
      </c>
      <c r="I5010" s="4">
        <f>sales[[#This Row],[Revenue]]-sales[[#This Row],[Cost]]</f>
        <v>1128.56</v>
      </c>
    </row>
    <row r="5011" spans="2:9" x14ac:dyDescent="0.25">
      <c r="B5011" t="s">
        <v>40</v>
      </c>
      <c r="C5011" t="s">
        <v>6</v>
      </c>
      <c r="D5011" t="s">
        <v>26</v>
      </c>
      <c r="E5011" s="1">
        <v>44470</v>
      </c>
      <c r="F5011" s="4">
        <v>3262</v>
      </c>
      <c r="G5011">
        <v>297</v>
      </c>
      <c r="H5011" s="3">
        <f>_xlfn.XLOOKUP(sales[[#This Row],[Product]],products[Product],products[Cost per box])*sales[[#This Row],[Boxes]]</f>
        <v>1909.7099999999998</v>
      </c>
      <c r="I5011" s="4">
        <f>sales[[#This Row],[Revenue]]-sales[[#This Row],[Cost]]</f>
        <v>1352.2900000000002</v>
      </c>
    </row>
    <row r="5012" spans="2:9" x14ac:dyDescent="0.25">
      <c r="B5012" t="s">
        <v>32</v>
      </c>
      <c r="C5012" t="s">
        <v>6</v>
      </c>
      <c r="D5012" t="s">
        <v>38</v>
      </c>
      <c r="E5012" s="1">
        <v>44470</v>
      </c>
      <c r="F5012" s="4">
        <v>4977</v>
      </c>
      <c r="G5012">
        <v>185</v>
      </c>
      <c r="H5012" s="3">
        <f>_xlfn.XLOOKUP(sales[[#This Row],[Product]],products[Product],products[Cost per box])*sales[[#This Row],[Boxes]]</f>
        <v>1838.8999999999999</v>
      </c>
      <c r="I5012" s="4">
        <f>sales[[#This Row],[Revenue]]-sales[[#This Row],[Cost]]</f>
        <v>3138.1000000000004</v>
      </c>
    </row>
    <row r="5013" spans="2:9" x14ac:dyDescent="0.25">
      <c r="B5013" t="s">
        <v>32</v>
      </c>
      <c r="C5013" t="s">
        <v>21</v>
      </c>
      <c r="D5013" t="s">
        <v>43</v>
      </c>
      <c r="E5013" s="1">
        <v>44470</v>
      </c>
      <c r="F5013" s="4">
        <v>8071</v>
      </c>
      <c r="G5013">
        <v>404</v>
      </c>
      <c r="H5013" s="3">
        <f>_xlfn.XLOOKUP(sales[[#This Row],[Product]],products[Product],products[Cost per box])*sales[[#This Row],[Boxes]]</f>
        <v>1555.4</v>
      </c>
      <c r="I5013" s="4">
        <f>sales[[#This Row],[Revenue]]-sales[[#This Row],[Cost]]</f>
        <v>6515.6</v>
      </c>
    </row>
    <row r="5014" spans="2:9" x14ac:dyDescent="0.25">
      <c r="B5014" t="s">
        <v>46</v>
      </c>
      <c r="C5014" t="s">
        <v>27</v>
      </c>
      <c r="D5014" t="s">
        <v>36</v>
      </c>
      <c r="E5014" s="1">
        <v>44470</v>
      </c>
      <c r="F5014" s="4">
        <v>7014</v>
      </c>
      <c r="G5014">
        <v>770</v>
      </c>
      <c r="H5014" s="3">
        <f>_xlfn.XLOOKUP(sales[[#This Row],[Product]],products[Product],products[Cost per box])*sales[[#This Row],[Boxes]]</f>
        <v>3880.8</v>
      </c>
      <c r="I5014" s="4">
        <f>sales[[#This Row],[Revenue]]-sales[[#This Row],[Cost]]</f>
        <v>3133.2</v>
      </c>
    </row>
    <row r="5015" spans="2:9" x14ac:dyDescent="0.25">
      <c r="B5015" t="s">
        <v>49</v>
      </c>
      <c r="C5015" t="s">
        <v>9</v>
      </c>
      <c r="D5015" t="s">
        <v>47</v>
      </c>
      <c r="E5015" s="1">
        <v>44470</v>
      </c>
      <c r="F5015" s="4">
        <v>2443</v>
      </c>
      <c r="G5015">
        <v>163</v>
      </c>
      <c r="H5015" s="3">
        <f>_xlfn.XLOOKUP(sales[[#This Row],[Product]],products[Product],products[Cost per box])*sales[[#This Row],[Boxes]]</f>
        <v>857.38</v>
      </c>
      <c r="I5015" s="4">
        <f>sales[[#This Row],[Revenue]]-sales[[#This Row],[Cost]]</f>
        <v>1585.62</v>
      </c>
    </row>
    <row r="5016" spans="2:9" x14ac:dyDescent="0.25">
      <c r="B5016" t="s">
        <v>34</v>
      </c>
      <c r="C5016" t="s">
        <v>21</v>
      </c>
      <c r="D5016" t="s">
        <v>22</v>
      </c>
      <c r="E5016" s="1">
        <v>44470</v>
      </c>
      <c r="F5016" s="4">
        <v>4529</v>
      </c>
      <c r="G5016">
        <v>453</v>
      </c>
      <c r="H5016" s="3">
        <f>_xlfn.XLOOKUP(sales[[#This Row],[Product]],products[Product],products[Cost per box])*sales[[#This Row],[Boxes]]</f>
        <v>3723.6600000000003</v>
      </c>
      <c r="I5016" s="4">
        <f>sales[[#This Row],[Revenue]]-sales[[#This Row],[Cost]]</f>
        <v>805.33999999999969</v>
      </c>
    </row>
    <row r="5017" spans="2:9" x14ac:dyDescent="0.25">
      <c r="B5017" t="s">
        <v>5</v>
      </c>
      <c r="C5017" t="s">
        <v>9</v>
      </c>
      <c r="D5017" t="s">
        <v>22</v>
      </c>
      <c r="E5017" s="1">
        <v>44470</v>
      </c>
      <c r="F5017" s="4">
        <v>5411</v>
      </c>
      <c r="G5017">
        <v>602</v>
      </c>
      <c r="H5017" s="3">
        <f>_xlfn.XLOOKUP(sales[[#This Row],[Product]],products[Product],products[Cost per box])*sales[[#This Row],[Boxes]]</f>
        <v>4948.4400000000005</v>
      </c>
      <c r="I5017" s="4">
        <f>sales[[#This Row],[Revenue]]-sales[[#This Row],[Cost]]</f>
        <v>462.55999999999949</v>
      </c>
    </row>
    <row r="5018" spans="2:9" x14ac:dyDescent="0.25">
      <c r="B5018" t="s">
        <v>56</v>
      </c>
      <c r="C5018" t="s">
        <v>6</v>
      </c>
      <c r="D5018" t="s">
        <v>28</v>
      </c>
      <c r="E5018" s="1">
        <v>44470</v>
      </c>
      <c r="F5018" s="4">
        <v>1715</v>
      </c>
      <c r="G5018">
        <v>215</v>
      </c>
      <c r="H5018" s="3">
        <f>_xlfn.XLOOKUP(sales[[#This Row],[Product]],products[Product],products[Cost per box])*sales[[#This Row],[Boxes]]</f>
        <v>593.4</v>
      </c>
      <c r="I5018" s="4">
        <f>sales[[#This Row],[Revenue]]-sales[[#This Row],[Cost]]</f>
        <v>1121.5999999999999</v>
      </c>
    </row>
    <row r="5019" spans="2:9" x14ac:dyDescent="0.25">
      <c r="B5019" t="s">
        <v>46</v>
      </c>
      <c r="C5019" t="s">
        <v>27</v>
      </c>
      <c r="D5019" t="s">
        <v>35</v>
      </c>
      <c r="E5019" s="1">
        <v>44470</v>
      </c>
      <c r="F5019" s="4">
        <v>3500</v>
      </c>
      <c r="G5019">
        <v>195</v>
      </c>
      <c r="H5019" s="3">
        <f>_xlfn.XLOOKUP(sales[[#This Row],[Product]],products[Product],products[Cost per box])*sales[[#This Row],[Boxes]]</f>
        <v>516.75</v>
      </c>
      <c r="I5019" s="4">
        <f>sales[[#This Row],[Revenue]]-sales[[#This Row],[Cost]]</f>
        <v>2983.25</v>
      </c>
    </row>
    <row r="5020" spans="2:9" x14ac:dyDescent="0.25">
      <c r="B5020" t="s">
        <v>18</v>
      </c>
      <c r="C5020" t="s">
        <v>16</v>
      </c>
      <c r="D5020" t="s">
        <v>44</v>
      </c>
      <c r="E5020" s="1">
        <v>44470</v>
      </c>
      <c r="F5020" s="4">
        <v>8218</v>
      </c>
      <c r="G5020">
        <v>374</v>
      </c>
      <c r="H5020" s="3">
        <f>_xlfn.XLOOKUP(sales[[#This Row],[Product]],products[Product],products[Cost per box])*sales[[#This Row],[Boxes]]</f>
        <v>3579.1800000000003</v>
      </c>
      <c r="I5020" s="4">
        <f>sales[[#This Row],[Revenue]]-sales[[#This Row],[Cost]]</f>
        <v>4638.82</v>
      </c>
    </row>
    <row r="5021" spans="2:9" x14ac:dyDescent="0.25">
      <c r="B5021" t="s">
        <v>20</v>
      </c>
      <c r="C5021" t="s">
        <v>9</v>
      </c>
      <c r="D5021" t="s">
        <v>17</v>
      </c>
      <c r="E5021" s="1">
        <v>44470</v>
      </c>
      <c r="F5021" s="4">
        <v>5999</v>
      </c>
      <c r="G5021">
        <v>261</v>
      </c>
      <c r="H5021" s="3">
        <f>_xlfn.XLOOKUP(sales[[#This Row],[Product]],products[Product],products[Cost per box])*sales[[#This Row],[Boxes]]</f>
        <v>1774.8</v>
      </c>
      <c r="I5021" s="4">
        <f>sales[[#This Row],[Revenue]]-sales[[#This Row],[Cost]]</f>
        <v>4224.2</v>
      </c>
    </row>
    <row r="5022" spans="2:9" x14ac:dyDescent="0.25">
      <c r="B5022" t="s">
        <v>39</v>
      </c>
      <c r="C5022" t="s">
        <v>27</v>
      </c>
      <c r="D5022" t="s">
        <v>28</v>
      </c>
      <c r="E5022" s="1">
        <v>44470</v>
      </c>
      <c r="F5022" s="4">
        <v>7714</v>
      </c>
      <c r="G5022">
        <v>1260</v>
      </c>
      <c r="H5022" s="3">
        <f>_xlfn.XLOOKUP(sales[[#This Row],[Product]],products[Product],products[Cost per box])*sales[[#This Row],[Boxes]]</f>
        <v>3477.6</v>
      </c>
      <c r="I5022" s="4">
        <f>sales[[#This Row],[Revenue]]-sales[[#This Row],[Cost]]</f>
        <v>4236.3999999999996</v>
      </c>
    </row>
    <row r="5023" spans="2:9" x14ac:dyDescent="0.25">
      <c r="B5023" t="s">
        <v>51</v>
      </c>
      <c r="C5023" t="s">
        <v>9</v>
      </c>
      <c r="D5023" t="s">
        <v>26</v>
      </c>
      <c r="E5023" s="1">
        <v>44470</v>
      </c>
      <c r="F5023" s="4">
        <v>28</v>
      </c>
      <c r="G5023">
        <v>3</v>
      </c>
      <c r="H5023" s="3">
        <f>_xlfn.XLOOKUP(sales[[#This Row],[Product]],products[Product],products[Cost per box])*sales[[#This Row],[Boxes]]</f>
        <v>19.29</v>
      </c>
      <c r="I5023" s="4">
        <f>sales[[#This Row],[Revenue]]-sales[[#This Row],[Cost]]</f>
        <v>8.7100000000000009</v>
      </c>
    </row>
    <row r="5024" spans="2:9" x14ac:dyDescent="0.25">
      <c r="B5024" t="s">
        <v>8</v>
      </c>
      <c r="C5024" t="s">
        <v>6</v>
      </c>
      <c r="D5024" t="s">
        <v>24</v>
      </c>
      <c r="E5024" s="1">
        <v>44470</v>
      </c>
      <c r="F5024" s="4">
        <v>987</v>
      </c>
      <c r="G5024">
        <v>55</v>
      </c>
      <c r="H5024" s="3">
        <f>_xlfn.XLOOKUP(sales[[#This Row],[Product]],products[Product],products[Cost per box])*sales[[#This Row],[Boxes]]</f>
        <v>578.04999999999995</v>
      </c>
      <c r="I5024" s="4">
        <f>sales[[#This Row],[Revenue]]-sales[[#This Row],[Cost]]</f>
        <v>408.95000000000005</v>
      </c>
    </row>
    <row r="5025" spans="2:9" x14ac:dyDescent="0.25">
      <c r="B5025" t="s">
        <v>53</v>
      </c>
      <c r="C5025" t="s">
        <v>6</v>
      </c>
      <c r="D5025" t="s">
        <v>52</v>
      </c>
      <c r="E5025" s="1">
        <v>44470</v>
      </c>
      <c r="F5025" s="4">
        <v>3864</v>
      </c>
      <c r="G5025">
        <v>322</v>
      </c>
      <c r="H5025" s="3">
        <f>_xlfn.XLOOKUP(sales[[#This Row],[Product]],products[Product],products[Cost per box])*sales[[#This Row],[Boxes]]</f>
        <v>1069.04</v>
      </c>
      <c r="I5025" s="4">
        <f>sales[[#This Row],[Revenue]]-sales[[#This Row],[Cost]]</f>
        <v>2794.96</v>
      </c>
    </row>
    <row r="5026" spans="2:9" x14ac:dyDescent="0.25">
      <c r="B5026" t="s">
        <v>5</v>
      </c>
      <c r="C5026" t="s">
        <v>6</v>
      </c>
      <c r="D5026" t="s">
        <v>14</v>
      </c>
      <c r="E5026" s="1">
        <v>44470</v>
      </c>
      <c r="F5026" s="4">
        <v>6447</v>
      </c>
      <c r="G5026">
        <v>1050</v>
      </c>
      <c r="H5026" s="3">
        <f>_xlfn.XLOOKUP(sales[[#This Row],[Product]],products[Product],products[Cost per box])*sales[[#This Row],[Boxes]]</f>
        <v>6625.5</v>
      </c>
      <c r="I5026" s="4">
        <f>sales[[#This Row],[Revenue]]-sales[[#This Row],[Cost]]</f>
        <v>-178.5</v>
      </c>
    </row>
    <row r="5027" spans="2:9" x14ac:dyDescent="0.25">
      <c r="B5027" t="s">
        <v>32</v>
      </c>
      <c r="C5027" t="s">
        <v>27</v>
      </c>
      <c r="D5027" t="s">
        <v>30</v>
      </c>
      <c r="E5027" s="1">
        <v>44470</v>
      </c>
      <c r="F5027" s="4">
        <v>8169</v>
      </c>
      <c r="G5027">
        <v>409</v>
      </c>
      <c r="H5027" s="3">
        <f>_xlfn.XLOOKUP(sales[[#This Row],[Product]],products[Product],products[Cost per box])*sales[[#This Row],[Boxes]]</f>
        <v>1505.1200000000001</v>
      </c>
      <c r="I5027" s="4">
        <f>sales[[#This Row],[Revenue]]-sales[[#This Row],[Cost]]</f>
        <v>6663.88</v>
      </c>
    </row>
    <row r="5028" spans="2:9" x14ac:dyDescent="0.25">
      <c r="B5028" t="s">
        <v>10</v>
      </c>
      <c r="C5028" t="s">
        <v>9</v>
      </c>
      <c r="D5028" t="s">
        <v>35</v>
      </c>
      <c r="E5028" s="1">
        <v>44470</v>
      </c>
      <c r="F5028" s="4">
        <v>2828</v>
      </c>
      <c r="G5028">
        <v>149</v>
      </c>
      <c r="H5028" s="3">
        <f>_xlfn.XLOOKUP(sales[[#This Row],[Product]],products[Product],products[Cost per box])*sales[[#This Row],[Boxes]]</f>
        <v>394.84999999999997</v>
      </c>
      <c r="I5028" s="4">
        <f>sales[[#This Row],[Revenue]]-sales[[#This Row],[Cost]]</f>
        <v>2433.15</v>
      </c>
    </row>
    <row r="5029" spans="2:9" x14ac:dyDescent="0.25">
      <c r="B5029" t="s">
        <v>40</v>
      </c>
      <c r="C5029" t="s">
        <v>9</v>
      </c>
      <c r="D5029" t="s">
        <v>12</v>
      </c>
      <c r="E5029" s="1">
        <v>44470</v>
      </c>
      <c r="F5029" s="4">
        <v>5145</v>
      </c>
      <c r="G5029">
        <v>322</v>
      </c>
      <c r="H5029" s="3">
        <f>_xlfn.XLOOKUP(sales[[#This Row],[Product]],products[Product],products[Cost per box])*sales[[#This Row],[Boxes]]</f>
        <v>2714.46</v>
      </c>
      <c r="I5029" s="4">
        <f>sales[[#This Row],[Revenue]]-sales[[#This Row],[Cost]]</f>
        <v>2430.54</v>
      </c>
    </row>
    <row r="5030" spans="2:9" x14ac:dyDescent="0.25">
      <c r="B5030" t="s">
        <v>33</v>
      </c>
      <c r="C5030" t="s">
        <v>9</v>
      </c>
      <c r="D5030" t="s">
        <v>48</v>
      </c>
      <c r="E5030" s="1">
        <v>44470</v>
      </c>
      <c r="F5030" s="4">
        <v>2520</v>
      </c>
      <c r="G5030">
        <v>101</v>
      </c>
      <c r="H5030" s="3">
        <f>_xlfn.XLOOKUP(sales[[#This Row],[Product]],products[Product],products[Cost per box])*sales[[#This Row],[Boxes]]</f>
        <v>755.48</v>
      </c>
      <c r="I5030" s="4">
        <f>sales[[#This Row],[Revenue]]-sales[[#This Row],[Cost]]</f>
        <v>1764.52</v>
      </c>
    </row>
    <row r="5031" spans="2:9" x14ac:dyDescent="0.25">
      <c r="B5031" t="s">
        <v>56</v>
      </c>
      <c r="C5031" t="s">
        <v>11</v>
      </c>
      <c r="D5031" t="s">
        <v>22</v>
      </c>
      <c r="E5031" s="1">
        <v>44470</v>
      </c>
      <c r="F5031" s="4">
        <v>5180</v>
      </c>
      <c r="G5031">
        <v>648</v>
      </c>
      <c r="H5031" s="3">
        <f>_xlfn.XLOOKUP(sales[[#This Row],[Product]],products[Product],products[Cost per box])*sales[[#This Row],[Boxes]]</f>
        <v>5326.56</v>
      </c>
      <c r="I5031" s="4">
        <f>sales[[#This Row],[Revenue]]-sales[[#This Row],[Cost]]</f>
        <v>-146.5600000000004</v>
      </c>
    </row>
    <row r="5032" spans="2:9" x14ac:dyDescent="0.25">
      <c r="B5032" t="s">
        <v>15</v>
      </c>
      <c r="C5032" t="s">
        <v>21</v>
      </c>
      <c r="D5032" t="s">
        <v>31</v>
      </c>
      <c r="E5032" s="1">
        <v>44470</v>
      </c>
      <c r="F5032" s="4">
        <v>13286</v>
      </c>
      <c r="G5032">
        <v>980</v>
      </c>
      <c r="H5032" s="3">
        <f>_xlfn.XLOOKUP(sales[[#This Row],[Product]],products[Product],products[Cost per box])*sales[[#This Row],[Boxes]]</f>
        <v>5605.5999999999995</v>
      </c>
      <c r="I5032" s="4">
        <f>sales[[#This Row],[Revenue]]-sales[[#This Row],[Cost]]</f>
        <v>7680.4000000000005</v>
      </c>
    </row>
    <row r="5033" spans="2:9" x14ac:dyDescent="0.25">
      <c r="B5033" t="s">
        <v>49</v>
      </c>
      <c r="C5033" t="s">
        <v>6</v>
      </c>
      <c r="D5033" t="s">
        <v>24</v>
      </c>
      <c r="E5033" s="1">
        <v>44470</v>
      </c>
      <c r="F5033" s="4">
        <v>6482</v>
      </c>
      <c r="G5033">
        <v>342</v>
      </c>
      <c r="H5033" s="3">
        <f>_xlfn.XLOOKUP(sales[[#This Row],[Product]],products[Product],products[Cost per box])*sales[[#This Row],[Boxes]]</f>
        <v>3594.42</v>
      </c>
      <c r="I5033" s="4">
        <f>sales[[#This Row],[Revenue]]-sales[[#This Row],[Cost]]</f>
        <v>2887.58</v>
      </c>
    </row>
    <row r="5034" spans="2:9" x14ac:dyDescent="0.25">
      <c r="B5034" t="s">
        <v>25</v>
      </c>
      <c r="C5034" t="s">
        <v>27</v>
      </c>
      <c r="D5034" t="s">
        <v>42</v>
      </c>
      <c r="E5034" s="1">
        <v>44470</v>
      </c>
      <c r="F5034" s="4">
        <v>6069</v>
      </c>
      <c r="G5034">
        <v>434</v>
      </c>
      <c r="H5034" s="3">
        <f>_xlfn.XLOOKUP(sales[[#This Row],[Product]],products[Product],products[Cost per box])*sales[[#This Row],[Boxes]]</f>
        <v>2057.1600000000003</v>
      </c>
      <c r="I5034" s="4">
        <f>sales[[#This Row],[Revenue]]-sales[[#This Row],[Cost]]</f>
        <v>4011.8399999999997</v>
      </c>
    </row>
    <row r="5035" spans="2:9" x14ac:dyDescent="0.25">
      <c r="B5035" t="s">
        <v>18</v>
      </c>
      <c r="C5035" t="s">
        <v>9</v>
      </c>
      <c r="D5035" t="s">
        <v>35</v>
      </c>
      <c r="E5035" s="1">
        <v>44470</v>
      </c>
      <c r="F5035" s="4">
        <v>6041</v>
      </c>
      <c r="G5035">
        <v>318</v>
      </c>
      <c r="H5035" s="3">
        <f>_xlfn.XLOOKUP(sales[[#This Row],[Product]],products[Product],products[Cost per box])*sales[[#This Row],[Boxes]]</f>
        <v>842.69999999999993</v>
      </c>
      <c r="I5035" s="4">
        <f>sales[[#This Row],[Revenue]]-sales[[#This Row],[Cost]]</f>
        <v>5198.3</v>
      </c>
    </row>
    <row r="5036" spans="2:9" x14ac:dyDescent="0.25">
      <c r="B5036" t="s">
        <v>49</v>
      </c>
      <c r="C5036" t="s">
        <v>6</v>
      </c>
      <c r="D5036" t="s">
        <v>38</v>
      </c>
      <c r="E5036" s="1">
        <v>44470</v>
      </c>
      <c r="F5036" s="4">
        <v>1757</v>
      </c>
      <c r="G5036">
        <v>68</v>
      </c>
      <c r="H5036" s="3">
        <f>_xlfn.XLOOKUP(sales[[#This Row],[Product]],products[Product],products[Cost per box])*sales[[#This Row],[Boxes]]</f>
        <v>675.92</v>
      </c>
      <c r="I5036" s="4">
        <f>sales[[#This Row],[Revenue]]-sales[[#This Row],[Cost]]</f>
        <v>1081.08</v>
      </c>
    </row>
    <row r="5037" spans="2:9" x14ac:dyDescent="0.25">
      <c r="B5037" t="s">
        <v>46</v>
      </c>
      <c r="C5037" t="s">
        <v>21</v>
      </c>
      <c r="D5037" t="s">
        <v>47</v>
      </c>
      <c r="E5037" s="1">
        <v>44470</v>
      </c>
      <c r="F5037" s="4">
        <v>11704</v>
      </c>
      <c r="G5037">
        <v>700</v>
      </c>
      <c r="H5037" s="3">
        <f>_xlfn.XLOOKUP(sales[[#This Row],[Product]],products[Product],products[Cost per box])*sales[[#This Row],[Boxes]]</f>
        <v>3682</v>
      </c>
      <c r="I5037" s="4">
        <f>sales[[#This Row],[Revenue]]-sales[[#This Row],[Cost]]</f>
        <v>8022</v>
      </c>
    </row>
    <row r="5038" spans="2:9" x14ac:dyDescent="0.25">
      <c r="B5038" t="s">
        <v>33</v>
      </c>
      <c r="C5038" t="s">
        <v>9</v>
      </c>
      <c r="D5038" t="s">
        <v>43</v>
      </c>
      <c r="E5038" s="1">
        <v>44470</v>
      </c>
      <c r="F5038" s="4">
        <v>2380</v>
      </c>
      <c r="G5038">
        <v>119</v>
      </c>
      <c r="H5038" s="3">
        <f>_xlfn.XLOOKUP(sales[[#This Row],[Product]],products[Product],products[Cost per box])*sales[[#This Row],[Boxes]]</f>
        <v>458.15000000000003</v>
      </c>
      <c r="I5038" s="4">
        <f>sales[[#This Row],[Revenue]]-sales[[#This Row],[Cost]]</f>
        <v>1921.85</v>
      </c>
    </row>
    <row r="5039" spans="2:9" x14ac:dyDescent="0.25">
      <c r="B5039" t="s">
        <v>56</v>
      </c>
      <c r="C5039" t="s">
        <v>27</v>
      </c>
      <c r="D5039" t="s">
        <v>19</v>
      </c>
      <c r="E5039" s="1">
        <v>44470</v>
      </c>
      <c r="F5039" s="4">
        <v>2625</v>
      </c>
      <c r="G5039">
        <v>165</v>
      </c>
      <c r="H5039" s="3">
        <f>_xlfn.XLOOKUP(sales[[#This Row],[Product]],products[Product],products[Cost per box])*sales[[#This Row],[Boxes]]</f>
        <v>1687.95</v>
      </c>
      <c r="I5039" s="4">
        <f>sales[[#This Row],[Revenue]]-sales[[#This Row],[Cost]]</f>
        <v>937.05</v>
      </c>
    </row>
    <row r="5040" spans="2:9" x14ac:dyDescent="0.25">
      <c r="B5040" t="s">
        <v>39</v>
      </c>
      <c r="C5040" t="s">
        <v>9</v>
      </c>
      <c r="D5040" t="s">
        <v>30</v>
      </c>
      <c r="E5040" s="1">
        <v>44470</v>
      </c>
      <c r="F5040" s="4">
        <v>5502</v>
      </c>
      <c r="G5040">
        <v>306</v>
      </c>
      <c r="H5040" s="3">
        <f>_xlfn.XLOOKUP(sales[[#This Row],[Product]],products[Product],products[Cost per box])*sales[[#This Row],[Boxes]]</f>
        <v>1126.0800000000002</v>
      </c>
      <c r="I5040" s="4">
        <f>sales[[#This Row],[Revenue]]-sales[[#This Row],[Cost]]</f>
        <v>4375.92</v>
      </c>
    </row>
    <row r="5041" spans="2:9" x14ac:dyDescent="0.25">
      <c r="B5041" t="s">
        <v>34</v>
      </c>
      <c r="C5041" t="s">
        <v>11</v>
      </c>
      <c r="D5041" t="s">
        <v>24</v>
      </c>
      <c r="E5041" s="1">
        <v>44470</v>
      </c>
      <c r="F5041" s="4">
        <v>686</v>
      </c>
      <c r="G5041">
        <v>35</v>
      </c>
      <c r="H5041" s="3">
        <f>_xlfn.XLOOKUP(sales[[#This Row],[Product]],products[Product],products[Cost per box])*sales[[#This Row],[Boxes]]</f>
        <v>367.84999999999997</v>
      </c>
      <c r="I5041" s="4">
        <f>sales[[#This Row],[Revenue]]-sales[[#This Row],[Cost]]</f>
        <v>318.15000000000003</v>
      </c>
    </row>
    <row r="5042" spans="2:9" x14ac:dyDescent="0.25">
      <c r="B5042" t="s">
        <v>46</v>
      </c>
      <c r="C5042" t="s">
        <v>11</v>
      </c>
      <c r="D5042" t="s">
        <v>45</v>
      </c>
      <c r="E5042" s="1">
        <v>44470</v>
      </c>
      <c r="F5042" s="4">
        <v>1785</v>
      </c>
      <c r="G5042">
        <v>82</v>
      </c>
      <c r="H5042" s="3">
        <f>_xlfn.XLOOKUP(sales[[#This Row],[Product]],products[Product],products[Cost per box])*sales[[#This Row],[Boxes]]</f>
        <v>633.86</v>
      </c>
      <c r="I5042" s="4">
        <f>sales[[#This Row],[Revenue]]-sales[[#This Row],[Cost]]</f>
        <v>1151.1399999999999</v>
      </c>
    </row>
    <row r="5043" spans="2:9" x14ac:dyDescent="0.25">
      <c r="B5043" t="s">
        <v>20</v>
      </c>
      <c r="C5043" t="s">
        <v>6</v>
      </c>
      <c r="D5043" t="s">
        <v>28</v>
      </c>
      <c r="E5043" s="1">
        <v>44470</v>
      </c>
      <c r="F5043" s="4">
        <v>12873</v>
      </c>
      <c r="G5043">
        <v>2170</v>
      </c>
      <c r="H5043" s="3">
        <f>_xlfn.XLOOKUP(sales[[#This Row],[Product]],products[Product],products[Cost per box])*sales[[#This Row],[Boxes]]</f>
        <v>5989.2</v>
      </c>
      <c r="I5043" s="4">
        <f>sales[[#This Row],[Revenue]]-sales[[#This Row],[Cost]]</f>
        <v>6883.8</v>
      </c>
    </row>
    <row r="5044" spans="2:9" x14ac:dyDescent="0.25">
      <c r="B5044" t="s">
        <v>32</v>
      </c>
      <c r="C5044" t="s">
        <v>6</v>
      </c>
      <c r="D5044" t="s">
        <v>44</v>
      </c>
      <c r="E5044" s="1">
        <v>44470</v>
      </c>
      <c r="F5044" s="4">
        <v>3017</v>
      </c>
      <c r="G5044">
        <v>138</v>
      </c>
      <c r="H5044" s="3">
        <f>_xlfn.XLOOKUP(sales[[#This Row],[Product]],products[Product],products[Cost per box])*sales[[#This Row],[Boxes]]</f>
        <v>1320.66</v>
      </c>
      <c r="I5044" s="4">
        <f>sales[[#This Row],[Revenue]]-sales[[#This Row],[Cost]]</f>
        <v>1696.34</v>
      </c>
    </row>
    <row r="5045" spans="2:9" x14ac:dyDescent="0.25">
      <c r="B5045" t="s">
        <v>56</v>
      </c>
      <c r="C5045" t="s">
        <v>9</v>
      </c>
      <c r="D5045" t="s">
        <v>52</v>
      </c>
      <c r="E5045" s="1">
        <v>44470</v>
      </c>
      <c r="F5045" s="4">
        <v>5264</v>
      </c>
      <c r="G5045">
        <v>527</v>
      </c>
      <c r="H5045" s="3">
        <f>_xlfn.XLOOKUP(sales[[#This Row],[Product]],products[Product],products[Cost per box])*sales[[#This Row],[Boxes]]</f>
        <v>1749.6399999999999</v>
      </c>
      <c r="I5045" s="4">
        <f>sales[[#This Row],[Revenue]]-sales[[#This Row],[Cost]]</f>
        <v>3514.36</v>
      </c>
    </row>
    <row r="5046" spans="2:9" x14ac:dyDescent="0.25">
      <c r="B5046" t="s">
        <v>51</v>
      </c>
      <c r="C5046" t="s">
        <v>27</v>
      </c>
      <c r="D5046" t="s">
        <v>47</v>
      </c>
      <c r="E5046" s="1">
        <v>44470</v>
      </c>
      <c r="F5046" s="4">
        <v>4935</v>
      </c>
      <c r="G5046">
        <v>291</v>
      </c>
      <c r="H5046" s="3">
        <f>_xlfn.XLOOKUP(sales[[#This Row],[Product]],products[Product],products[Cost per box])*sales[[#This Row],[Boxes]]</f>
        <v>1530.6599999999999</v>
      </c>
      <c r="I5046" s="4">
        <f>sales[[#This Row],[Revenue]]-sales[[#This Row],[Cost]]</f>
        <v>3404.34</v>
      </c>
    </row>
    <row r="5047" spans="2:9" x14ac:dyDescent="0.25">
      <c r="B5047" t="s">
        <v>49</v>
      </c>
      <c r="C5047" t="s">
        <v>27</v>
      </c>
      <c r="D5047" t="s">
        <v>12</v>
      </c>
      <c r="E5047" s="1">
        <v>44470</v>
      </c>
      <c r="F5047" s="4">
        <v>2681</v>
      </c>
      <c r="G5047">
        <v>168</v>
      </c>
      <c r="H5047" s="3">
        <f>_xlfn.XLOOKUP(sales[[#This Row],[Product]],products[Product],products[Cost per box])*sales[[#This Row],[Boxes]]</f>
        <v>1416.24</v>
      </c>
      <c r="I5047" s="4">
        <f>sales[[#This Row],[Revenue]]-sales[[#This Row],[Cost]]</f>
        <v>1264.76</v>
      </c>
    </row>
    <row r="5048" spans="2:9" x14ac:dyDescent="0.25">
      <c r="B5048" t="s">
        <v>15</v>
      </c>
      <c r="C5048" t="s">
        <v>11</v>
      </c>
      <c r="D5048" t="s">
        <v>45</v>
      </c>
      <c r="E5048" s="1">
        <v>44473</v>
      </c>
      <c r="F5048" s="4">
        <v>2765</v>
      </c>
      <c r="G5048">
        <v>116</v>
      </c>
      <c r="H5048" s="3">
        <f>_xlfn.XLOOKUP(sales[[#This Row],[Product]],products[Product],products[Cost per box])*sales[[#This Row],[Boxes]]</f>
        <v>896.68000000000006</v>
      </c>
      <c r="I5048" s="4">
        <f>sales[[#This Row],[Revenue]]-sales[[#This Row],[Cost]]</f>
        <v>1868.32</v>
      </c>
    </row>
    <row r="5049" spans="2:9" x14ac:dyDescent="0.25">
      <c r="B5049" t="s">
        <v>40</v>
      </c>
      <c r="C5049" t="s">
        <v>21</v>
      </c>
      <c r="D5049" t="s">
        <v>45</v>
      </c>
      <c r="E5049" s="1">
        <v>44473</v>
      </c>
      <c r="F5049" s="4">
        <v>21</v>
      </c>
      <c r="G5049">
        <v>1</v>
      </c>
      <c r="H5049" s="3">
        <f>_xlfn.XLOOKUP(sales[[#This Row],[Product]],products[Product],products[Cost per box])*sales[[#This Row],[Boxes]]</f>
        <v>7.73</v>
      </c>
      <c r="I5049" s="4">
        <f>sales[[#This Row],[Revenue]]-sales[[#This Row],[Cost]]</f>
        <v>13.27</v>
      </c>
    </row>
    <row r="5050" spans="2:9" x14ac:dyDescent="0.25">
      <c r="B5050" t="s">
        <v>53</v>
      </c>
      <c r="C5050" t="s">
        <v>21</v>
      </c>
      <c r="D5050" t="s">
        <v>38</v>
      </c>
      <c r="E5050" s="1">
        <v>44473</v>
      </c>
      <c r="F5050" s="4">
        <v>707</v>
      </c>
      <c r="G5050">
        <v>27</v>
      </c>
      <c r="H5050" s="3">
        <f>_xlfn.XLOOKUP(sales[[#This Row],[Product]],products[Product],products[Cost per box])*sales[[#This Row],[Boxes]]</f>
        <v>268.38</v>
      </c>
      <c r="I5050" s="4">
        <f>sales[[#This Row],[Revenue]]-sales[[#This Row],[Cost]]</f>
        <v>438.62</v>
      </c>
    </row>
    <row r="5051" spans="2:9" x14ac:dyDescent="0.25">
      <c r="B5051" t="s">
        <v>15</v>
      </c>
      <c r="C5051" t="s">
        <v>21</v>
      </c>
      <c r="D5051" t="s">
        <v>52</v>
      </c>
      <c r="E5051" s="1">
        <v>44473</v>
      </c>
      <c r="F5051" s="4">
        <v>966</v>
      </c>
      <c r="G5051">
        <v>97</v>
      </c>
      <c r="H5051" s="3">
        <f>_xlfn.XLOOKUP(sales[[#This Row],[Product]],products[Product],products[Cost per box])*sales[[#This Row],[Boxes]]</f>
        <v>322.03999999999996</v>
      </c>
      <c r="I5051" s="4">
        <f>sales[[#This Row],[Revenue]]-sales[[#This Row],[Cost]]</f>
        <v>643.96</v>
      </c>
    </row>
    <row r="5052" spans="2:9" x14ac:dyDescent="0.25">
      <c r="B5052" t="s">
        <v>57</v>
      </c>
      <c r="C5052" t="s">
        <v>9</v>
      </c>
      <c r="D5052" t="s">
        <v>42</v>
      </c>
      <c r="E5052" s="1">
        <v>44473</v>
      </c>
      <c r="F5052" s="4">
        <v>5593</v>
      </c>
      <c r="G5052">
        <v>400</v>
      </c>
      <c r="H5052" s="3">
        <f>_xlfn.XLOOKUP(sales[[#This Row],[Product]],products[Product],products[Cost per box])*sales[[#This Row],[Boxes]]</f>
        <v>1896</v>
      </c>
      <c r="I5052" s="4">
        <f>sales[[#This Row],[Revenue]]-sales[[#This Row],[Cost]]</f>
        <v>3697</v>
      </c>
    </row>
    <row r="5053" spans="2:9" x14ac:dyDescent="0.25">
      <c r="B5053" t="s">
        <v>33</v>
      </c>
      <c r="C5053" t="s">
        <v>27</v>
      </c>
      <c r="D5053" t="s">
        <v>30</v>
      </c>
      <c r="E5053" s="1">
        <v>44473</v>
      </c>
      <c r="F5053" s="4">
        <v>8043</v>
      </c>
      <c r="G5053">
        <v>447</v>
      </c>
      <c r="H5053" s="3">
        <f>_xlfn.XLOOKUP(sales[[#This Row],[Product]],products[Product],products[Cost per box])*sales[[#This Row],[Boxes]]</f>
        <v>1644.96</v>
      </c>
      <c r="I5053" s="4">
        <f>sales[[#This Row],[Revenue]]-sales[[#This Row],[Cost]]</f>
        <v>6398.04</v>
      </c>
    </row>
    <row r="5054" spans="2:9" x14ac:dyDescent="0.25">
      <c r="B5054" t="s">
        <v>37</v>
      </c>
      <c r="C5054" t="s">
        <v>11</v>
      </c>
      <c r="D5054" t="s">
        <v>45</v>
      </c>
      <c r="E5054" s="1">
        <v>44473</v>
      </c>
      <c r="F5054" s="4">
        <v>14168</v>
      </c>
      <c r="G5054">
        <v>591</v>
      </c>
      <c r="H5054" s="3">
        <f>_xlfn.XLOOKUP(sales[[#This Row],[Product]],products[Product],products[Cost per box])*sales[[#This Row],[Boxes]]</f>
        <v>4568.43</v>
      </c>
      <c r="I5054" s="4">
        <f>sales[[#This Row],[Revenue]]-sales[[#This Row],[Cost]]</f>
        <v>9599.57</v>
      </c>
    </row>
    <row r="5055" spans="2:9" x14ac:dyDescent="0.25">
      <c r="B5055" t="s">
        <v>55</v>
      </c>
      <c r="C5055" t="s">
        <v>11</v>
      </c>
      <c r="D5055" t="s">
        <v>24</v>
      </c>
      <c r="E5055" s="1">
        <v>44473</v>
      </c>
      <c r="F5055" s="4">
        <v>11235</v>
      </c>
      <c r="G5055">
        <v>625</v>
      </c>
      <c r="H5055" s="3">
        <f>_xlfn.XLOOKUP(sales[[#This Row],[Product]],products[Product],products[Cost per box])*sales[[#This Row],[Boxes]]</f>
        <v>6568.75</v>
      </c>
      <c r="I5055" s="4">
        <f>sales[[#This Row],[Revenue]]-sales[[#This Row],[Cost]]</f>
        <v>4666.25</v>
      </c>
    </row>
    <row r="5056" spans="2:9" x14ac:dyDescent="0.25">
      <c r="B5056" t="s">
        <v>40</v>
      </c>
      <c r="C5056" t="s">
        <v>11</v>
      </c>
      <c r="D5056" t="s">
        <v>19</v>
      </c>
      <c r="E5056" s="1">
        <v>44473</v>
      </c>
      <c r="F5056" s="4">
        <v>8491</v>
      </c>
      <c r="G5056">
        <v>531</v>
      </c>
      <c r="H5056" s="3">
        <f>_xlfn.XLOOKUP(sales[[#This Row],[Product]],products[Product],products[Cost per box])*sales[[#This Row],[Boxes]]</f>
        <v>5432.13</v>
      </c>
      <c r="I5056" s="4">
        <f>sales[[#This Row],[Revenue]]-sales[[#This Row],[Cost]]</f>
        <v>3058.87</v>
      </c>
    </row>
    <row r="5057" spans="2:9" x14ac:dyDescent="0.25">
      <c r="B5057" t="s">
        <v>53</v>
      </c>
      <c r="C5057" t="s">
        <v>9</v>
      </c>
      <c r="D5057" t="s">
        <v>45</v>
      </c>
      <c r="E5057" s="1">
        <v>44473</v>
      </c>
      <c r="F5057" s="4">
        <v>2786</v>
      </c>
      <c r="G5057">
        <v>122</v>
      </c>
      <c r="H5057" s="3">
        <f>_xlfn.XLOOKUP(sales[[#This Row],[Product]],products[Product],products[Cost per box])*sales[[#This Row],[Boxes]]</f>
        <v>943.06000000000006</v>
      </c>
      <c r="I5057" s="4">
        <f>sales[[#This Row],[Revenue]]-sales[[#This Row],[Cost]]</f>
        <v>1842.94</v>
      </c>
    </row>
    <row r="5058" spans="2:9" x14ac:dyDescent="0.25">
      <c r="B5058" t="s">
        <v>46</v>
      </c>
      <c r="C5058" t="s">
        <v>27</v>
      </c>
      <c r="D5058" t="s">
        <v>12</v>
      </c>
      <c r="E5058" s="1">
        <v>44473</v>
      </c>
      <c r="F5058" s="4">
        <v>8666</v>
      </c>
      <c r="G5058">
        <v>578</v>
      </c>
      <c r="H5058" s="3">
        <f>_xlfn.XLOOKUP(sales[[#This Row],[Product]],products[Product],products[Cost per box])*sales[[#This Row],[Boxes]]</f>
        <v>4872.54</v>
      </c>
      <c r="I5058" s="4">
        <f>sales[[#This Row],[Revenue]]-sales[[#This Row],[Cost]]</f>
        <v>3793.46</v>
      </c>
    </row>
    <row r="5059" spans="2:9" x14ac:dyDescent="0.25">
      <c r="B5059" t="s">
        <v>13</v>
      </c>
      <c r="C5059" t="s">
        <v>11</v>
      </c>
      <c r="D5059" t="s">
        <v>30</v>
      </c>
      <c r="E5059" s="1">
        <v>44473</v>
      </c>
      <c r="F5059" s="4">
        <v>7672</v>
      </c>
      <c r="G5059">
        <v>427</v>
      </c>
      <c r="H5059" s="3">
        <f>_xlfn.XLOOKUP(sales[[#This Row],[Product]],products[Product],products[Cost per box])*sales[[#This Row],[Boxes]]</f>
        <v>1571.3600000000001</v>
      </c>
      <c r="I5059" s="4">
        <f>sales[[#This Row],[Revenue]]-sales[[#This Row],[Cost]]</f>
        <v>6100.6399999999994</v>
      </c>
    </row>
    <row r="5060" spans="2:9" x14ac:dyDescent="0.25">
      <c r="B5060" t="s">
        <v>32</v>
      </c>
      <c r="C5060" t="s">
        <v>11</v>
      </c>
      <c r="D5060" t="s">
        <v>30</v>
      </c>
      <c r="E5060" s="1">
        <v>44473</v>
      </c>
      <c r="F5060" s="4">
        <v>175</v>
      </c>
      <c r="G5060">
        <v>9</v>
      </c>
      <c r="H5060" s="3">
        <f>_xlfn.XLOOKUP(sales[[#This Row],[Product]],products[Product],products[Cost per box])*sales[[#This Row],[Boxes]]</f>
        <v>33.120000000000005</v>
      </c>
      <c r="I5060" s="4">
        <f>sales[[#This Row],[Revenue]]-sales[[#This Row],[Cost]]</f>
        <v>141.88</v>
      </c>
    </row>
    <row r="5061" spans="2:9" x14ac:dyDescent="0.25">
      <c r="B5061" t="s">
        <v>53</v>
      </c>
      <c r="C5061" t="s">
        <v>6</v>
      </c>
      <c r="D5061" t="s">
        <v>36</v>
      </c>
      <c r="E5061" s="1">
        <v>44473</v>
      </c>
      <c r="F5061" s="4">
        <v>5201</v>
      </c>
      <c r="G5061">
        <v>578</v>
      </c>
      <c r="H5061" s="3">
        <f>_xlfn.XLOOKUP(sales[[#This Row],[Product]],products[Product],products[Cost per box])*sales[[#This Row],[Boxes]]</f>
        <v>2913.12</v>
      </c>
      <c r="I5061" s="4">
        <f>sales[[#This Row],[Revenue]]-sales[[#This Row],[Cost]]</f>
        <v>2287.88</v>
      </c>
    </row>
    <row r="5062" spans="2:9" x14ac:dyDescent="0.25">
      <c r="B5062" t="s">
        <v>23</v>
      </c>
      <c r="C5062" t="s">
        <v>6</v>
      </c>
      <c r="D5062" t="s">
        <v>14</v>
      </c>
      <c r="E5062" s="1">
        <v>44473</v>
      </c>
      <c r="F5062" s="4">
        <v>10647</v>
      </c>
      <c r="G5062">
        <v>1540</v>
      </c>
      <c r="H5062" s="3">
        <f>_xlfn.XLOOKUP(sales[[#This Row],[Product]],products[Product],products[Cost per box])*sales[[#This Row],[Boxes]]</f>
        <v>9717.4</v>
      </c>
      <c r="I5062" s="4">
        <f>sales[[#This Row],[Revenue]]-sales[[#This Row],[Cost]]</f>
        <v>929.60000000000036</v>
      </c>
    </row>
    <row r="5063" spans="2:9" x14ac:dyDescent="0.25">
      <c r="B5063" t="s">
        <v>25</v>
      </c>
      <c r="C5063" t="s">
        <v>21</v>
      </c>
      <c r="D5063" t="s">
        <v>19</v>
      </c>
      <c r="E5063" s="1">
        <v>44473</v>
      </c>
      <c r="F5063" s="4">
        <v>7868</v>
      </c>
      <c r="G5063">
        <v>438</v>
      </c>
      <c r="H5063" s="3">
        <f>_xlfn.XLOOKUP(sales[[#This Row],[Product]],products[Product],products[Cost per box])*sales[[#This Row],[Boxes]]</f>
        <v>4480.74</v>
      </c>
      <c r="I5063" s="4">
        <f>sales[[#This Row],[Revenue]]-sales[[#This Row],[Cost]]</f>
        <v>3387.26</v>
      </c>
    </row>
    <row r="5064" spans="2:9" x14ac:dyDescent="0.25">
      <c r="B5064" t="s">
        <v>40</v>
      </c>
      <c r="C5064" t="s">
        <v>16</v>
      </c>
      <c r="D5064" t="s">
        <v>36</v>
      </c>
      <c r="E5064" s="1">
        <v>44473</v>
      </c>
      <c r="F5064" s="4">
        <v>6447</v>
      </c>
      <c r="G5064">
        <v>840</v>
      </c>
      <c r="H5064" s="3">
        <f>_xlfn.XLOOKUP(sales[[#This Row],[Product]],products[Product],products[Cost per box])*sales[[#This Row],[Boxes]]</f>
        <v>4233.6000000000004</v>
      </c>
      <c r="I5064" s="4">
        <f>sales[[#This Row],[Revenue]]-sales[[#This Row],[Cost]]</f>
        <v>2213.3999999999996</v>
      </c>
    </row>
    <row r="5065" spans="2:9" x14ac:dyDescent="0.25">
      <c r="B5065" t="s">
        <v>57</v>
      </c>
      <c r="C5065" t="s">
        <v>21</v>
      </c>
      <c r="D5065" t="s">
        <v>26</v>
      </c>
      <c r="E5065" s="1">
        <v>44473</v>
      </c>
      <c r="F5065" s="4">
        <v>2681</v>
      </c>
      <c r="G5065">
        <v>244</v>
      </c>
      <c r="H5065" s="3">
        <f>_xlfn.XLOOKUP(sales[[#This Row],[Product]],products[Product],products[Cost per box])*sales[[#This Row],[Boxes]]</f>
        <v>1568.9199999999998</v>
      </c>
      <c r="I5065" s="4">
        <f>sales[[#This Row],[Revenue]]-sales[[#This Row],[Cost]]</f>
        <v>1112.0800000000002</v>
      </c>
    </row>
    <row r="5066" spans="2:9" x14ac:dyDescent="0.25">
      <c r="B5066" t="s">
        <v>20</v>
      </c>
      <c r="C5066" t="s">
        <v>6</v>
      </c>
      <c r="D5066" t="s">
        <v>42</v>
      </c>
      <c r="E5066" s="1">
        <v>44473</v>
      </c>
      <c r="F5066" s="4">
        <v>2499</v>
      </c>
      <c r="G5066">
        <v>179</v>
      </c>
      <c r="H5066" s="3">
        <f>_xlfn.XLOOKUP(sales[[#This Row],[Product]],products[Product],products[Cost per box])*sales[[#This Row],[Boxes]]</f>
        <v>848.46</v>
      </c>
      <c r="I5066" s="4">
        <f>sales[[#This Row],[Revenue]]-sales[[#This Row],[Cost]]</f>
        <v>1650.54</v>
      </c>
    </row>
    <row r="5067" spans="2:9" x14ac:dyDescent="0.25">
      <c r="B5067" t="s">
        <v>18</v>
      </c>
      <c r="C5067" t="s">
        <v>6</v>
      </c>
      <c r="D5067" t="s">
        <v>14</v>
      </c>
      <c r="E5067" s="1">
        <v>44473</v>
      </c>
      <c r="F5067" s="4">
        <v>2597</v>
      </c>
      <c r="G5067">
        <v>371</v>
      </c>
      <c r="H5067" s="3">
        <f>_xlfn.XLOOKUP(sales[[#This Row],[Product]],products[Product],products[Cost per box])*sales[[#This Row],[Boxes]]</f>
        <v>2341.0099999999998</v>
      </c>
      <c r="I5067" s="4">
        <f>sales[[#This Row],[Revenue]]-sales[[#This Row],[Cost]]</f>
        <v>255.99000000000024</v>
      </c>
    </row>
    <row r="5068" spans="2:9" x14ac:dyDescent="0.25">
      <c r="B5068" t="s">
        <v>57</v>
      </c>
      <c r="C5068" t="s">
        <v>16</v>
      </c>
      <c r="D5068" t="s">
        <v>17</v>
      </c>
      <c r="E5068" s="1">
        <v>44473</v>
      </c>
      <c r="F5068" s="4">
        <v>700</v>
      </c>
      <c r="G5068">
        <v>34</v>
      </c>
      <c r="H5068" s="3">
        <f>_xlfn.XLOOKUP(sales[[#This Row],[Product]],products[Product],products[Cost per box])*sales[[#This Row],[Boxes]]</f>
        <v>231.2</v>
      </c>
      <c r="I5068" s="4">
        <f>sales[[#This Row],[Revenue]]-sales[[#This Row],[Cost]]</f>
        <v>468.8</v>
      </c>
    </row>
    <row r="5069" spans="2:9" x14ac:dyDescent="0.25">
      <c r="B5069" t="s">
        <v>8</v>
      </c>
      <c r="C5069" t="s">
        <v>11</v>
      </c>
      <c r="D5069" t="s">
        <v>43</v>
      </c>
      <c r="E5069" s="1">
        <v>44474</v>
      </c>
      <c r="F5069" s="4">
        <v>5383</v>
      </c>
      <c r="G5069">
        <v>245</v>
      </c>
      <c r="H5069" s="3">
        <f>_xlfn.XLOOKUP(sales[[#This Row],[Product]],products[Product],products[Cost per box])*sales[[#This Row],[Boxes]]</f>
        <v>943.25</v>
      </c>
      <c r="I5069" s="4">
        <f>sales[[#This Row],[Revenue]]-sales[[#This Row],[Cost]]</f>
        <v>4439.75</v>
      </c>
    </row>
    <row r="5070" spans="2:9" x14ac:dyDescent="0.25">
      <c r="B5070" t="s">
        <v>40</v>
      </c>
      <c r="C5070" t="s">
        <v>16</v>
      </c>
      <c r="D5070" t="s">
        <v>47</v>
      </c>
      <c r="E5070" s="1">
        <v>44474</v>
      </c>
      <c r="F5070" s="4">
        <v>8267</v>
      </c>
      <c r="G5070">
        <v>552</v>
      </c>
      <c r="H5070" s="3">
        <f>_xlfn.XLOOKUP(sales[[#This Row],[Product]],products[Product],products[Cost per box])*sales[[#This Row],[Boxes]]</f>
        <v>2903.52</v>
      </c>
      <c r="I5070" s="4">
        <f>sales[[#This Row],[Revenue]]-sales[[#This Row],[Cost]]</f>
        <v>5363.48</v>
      </c>
    </row>
    <row r="5071" spans="2:9" x14ac:dyDescent="0.25">
      <c r="B5071" t="s">
        <v>23</v>
      </c>
      <c r="C5071" t="s">
        <v>21</v>
      </c>
      <c r="D5071" t="s">
        <v>14</v>
      </c>
      <c r="E5071" s="1">
        <v>44474</v>
      </c>
      <c r="F5071" s="4">
        <v>13251</v>
      </c>
      <c r="G5071">
        <v>2240</v>
      </c>
      <c r="H5071" s="3">
        <f>_xlfn.XLOOKUP(sales[[#This Row],[Product]],products[Product],products[Cost per box])*sales[[#This Row],[Boxes]]</f>
        <v>14134.4</v>
      </c>
      <c r="I5071" s="4">
        <f>sales[[#This Row],[Revenue]]-sales[[#This Row],[Cost]]</f>
        <v>-883.39999999999964</v>
      </c>
    </row>
    <row r="5072" spans="2:9" x14ac:dyDescent="0.25">
      <c r="B5072" t="s">
        <v>23</v>
      </c>
      <c r="C5072" t="s">
        <v>6</v>
      </c>
      <c r="D5072" t="s">
        <v>12</v>
      </c>
      <c r="E5072" s="1">
        <v>44474</v>
      </c>
      <c r="F5072" s="4">
        <v>6643</v>
      </c>
      <c r="G5072">
        <v>416</v>
      </c>
      <c r="H5072" s="3">
        <f>_xlfn.XLOOKUP(sales[[#This Row],[Product]],products[Product],products[Cost per box])*sales[[#This Row],[Boxes]]</f>
        <v>3506.88</v>
      </c>
      <c r="I5072" s="4">
        <f>sales[[#This Row],[Revenue]]-sales[[#This Row],[Cost]]</f>
        <v>3136.12</v>
      </c>
    </row>
    <row r="5073" spans="2:9" x14ac:dyDescent="0.25">
      <c r="B5073" t="s">
        <v>37</v>
      </c>
      <c r="C5073" t="s">
        <v>6</v>
      </c>
      <c r="D5073" t="s">
        <v>14</v>
      </c>
      <c r="E5073" s="1">
        <v>44474</v>
      </c>
      <c r="F5073" s="4">
        <v>2100</v>
      </c>
      <c r="G5073">
        <v>350</v>
      </c>
      <c r="H5073" s="3">
        <f>_xlfn.XLOOKUP(sales[[#This Row],[Product]],products[Product],products[Cost per box])*sales[[#This Row],[Boxes]]</f>
        <v>2208.5</v>
      </c>
      <c r="I5073" s="4">
        <f>sales[[#This Row],[Revenue]]-sales[[#This Row],[Cost]]</f>
        <v>-108.5</v>
      </c>
    </row>
    <row r="5074" spans="2:9" x14ac:dyDescent="0.25">
      <c r="B5074" t="s">
        <v>40</v>
      </c>
      <c r="C5074" t="s">
        <v>27</v>
      </c>
      <c r="D5074" t="s">
        <v>47</v>
      </c>
      <c r="E5074" s="1">
        <v>44474</v>
      </c>
      <c r="F5074" s="4">
        <v>2534</v>
      </c>
      <c r="G5074">
        <v>169</v>
      </c>
      <c r="H5074" s="3">
        <f>_xlfn.XLOOKUP(sales[[#This Row],[Product]],products[Product],products[Cost per box])*sales[[#This Row],[Boxes]]</f>
        <v>888.93999999999994</v>
      </c>
      <c r="I5074" s="4">
        <f>sales[[#This Row],[Revenue]]-sales[[#This Row],[Cost]]</f>
        <v>1645.06</v>
      </c>
    </row>
    <row r="5075" spans="2:9" x14ac:dyDescent="0.25">
      <c r="B5075" t="s">
        <v>49</v>
      </c>
      <c r="C5075" t="s">
        <v>27</v>
      </c>
      <c r="D5075" t="s">
        <v>38</v>
      </c>
      <c r="E5075" s="1">
        <v>44474</v>
      </c>
      <c r="F5075" s="4">
        <v>5768</v>
      </c>
      <c r="G5075">
        <v>222</v>
      </c>
      <c r="H5075" s="3">
        <f>_xlfn.XLOOKUP(sales[[#This Row],[Product]],products[Product],products[Cost per box])*sales[[#This Row],[Boxes]]</f>
        <v>2206.6799999999998</v>
      </c>
      <c r="I5075" s="4">
        <f>sales[[#This Row],[Revenue]]-sales[[#This Row],[Cost]]</f>
        <v>3561.32</v>
      </c>
    </row>
    <row r="5076" spans="2:9" x14ac:dyDescent="0.25">
      <c r="B5076" t="s">
        <v>51</v>
      </c>
      <c r="C5076" t="s">
        <v>16</v>
      </c>
      <c r="D5076" t="s">
        <v>35</v>
      </c>
      <c r="E5076" s="1">
        <v>44474</v>
      </c>
      <c r="F5076" s="4">
        <v>4438</v>
      </c>
      <c r="G5076">
        <v>262</v>
      </c>
      <c r="H5076" s="3">
        <f>_xlfn.XLOOKUP(sales[[#This Row],[Product]],products[Product],products[Cost per box])*sales[[#This Row],[Boxes]]</f>
        <v>694.3</v>
      </c>
      <c r="I5076" s="4">
        <f>sales[[#This Row],[Revenue]]-sales[[#This Row],[Cost]]</f>
        <v>3743.7</v>
      </c>
    </row>
    <row r="5077" spans="2:9" x14ac:dyDescent="0.25">
      <c r="B5077" t="s">
        <v>33</v>
      </c>
      <c r="C5077" t="s">
        <v>16</v>
      </c>
      <c r="D5077" t="s">
        <v>22</v>
      </c>
      <c r="E5077" s="1">
        <v>44474</v>
      </c>
      <c r="F5077" s="4">
        <v>6321</v>
      </c>
      <c r="G5077">
        <v>700</v>
      </c>
      <c r="H5077" s="3">
        <f>_xlfn.XLOOKUP(sales[[#This Row],[Product]],products[Product],products[Cost per box])*sales[[#This Row],[Boxes]]</f>
        <v>5754</v>
      </c>
      <c r="I5077" s="4">
        <f>sales[[#This Row],[Revenue]]-sales[[#This Row],[Cost]]</f>
        <v>567</v>
      </c>
    </row>
    <row r="5078" spans="2:9" x14ac:dyDescent="0.25">
      <c r="B5078" t="s">
        <v>37</v>
      </c>
      <c r="C5078" t="s">
        <v>11</v>
      </c>
      <c r="D5078" t="s">
        <v>28</v>
      </c>
      <c r="E5078" s="1">
        <v>44474</v>
      </c>
      <c r="F5078" s="4">
        <v>2107</v>
      </c>
      <c r="G5078">
        <v>264</v>
      </c>
      <c r="H5078" s="3">
        <f>_xlfn.XLOOKUP(sales[[#This Row],[Product]],products[Product],products[Cost per box])*sales[[#This Row],[Boxes]]</f>
        <v>728.64</v>
      </c>
      <c r="I5078" s="4">
        <f>sales[[#This Row],[Revenue]]-sales[[#This Row],[Cost]]</f>
        <v>1378.3600000000001</v>
      </c>
    </row>
    <row r="5079" spans="2:9" x14ac:dyDescent="0.25">
      <c r="B5079" t="s">
        <v>10</v>
      </c>
      <c r="C5079" t="s">
        <v>11</v>
      </c>
      <c r="D5079" t="s">
        <v>52</v>
      </c>
      <c r="E5079" s="1">
        <v>44474</v>
      </c>
      <c r="F5079" s="4">
        <v>12187</v>
      </c>
      <c r="G5079">
        <v>1050</v>
      </c>
      <c r="H5079" s="3">
        <f>_xlfn.XLOOKUP(sales[[#This Row],[Product]],products[Product],products[Cost per box])*sales[[#This Row],[Boxes]]</f>
        <v>3486</v>
      </c>
      <c r="I5079" s="4">
        <f>sales[[#This Row],[Revenue]]-sales[[#This Row],[Cost]]</f>
        <v>8701</v>
      </c>
    </row>
    <row r="5080" spans="2:9" x14ac:dyDescent="0.25">
      <c r="B5080" t="s">
        <v>33</v>
      </c>
      <c r="C5080" t="s">
        <v>16</v>
      </c>
      <c r="D5080" t="s">
        <v>24</v>
      </c>
      <c r="E5080" s="1">
        <v>44474</v>
      </c>
      <c r="F5080" s="4">
        <v>9919</v>
      </c>
      <c r="G5080">
        <v>552</v>
      </c>
      <c r="H5080" s="3">
        <f>_xlfn.XLOOKUP(sales[[#This Row],[Product]],products[Product],products[Cost per box])*sales[[#This Row],[Boxes]]</f>
        <v>5801.5199999999995</v>
      </c>
      <c r="I5080" s="4">
        <f>sales[[#This Row],[Revenue]]-sales[[#This Row],[Cost]]</f>
        <v>4117.4800000000005</v>
      </c>
    </row>
    <row r="5081" spans="2:9" x14ac:dyDescent="0.25">
      <c r="B5081" t="s">
        <v>10</v>
      </c>
      <c r="C5081" t="s">
        <v>11</v>
      </c>
      <c r="D5081" t="s">
        <v>35</v>
      </c>
      <c r="E5081" s="1">
        <v>44474</v>
      </c>
      <c r="F5081" s="4">
        <v>4445</v>
      </c>
      <c r="G5081">
        <v>262</v>
      </c>
      <c r="H5081" s="3">
        <f>_xlfn.XLOOKUP(sales[[#This Row],[Product]],products[Product],products[Cost per box])*sales[[#This Row],[Boxes]]</f>
        <v>694.3</v>
      </c>
      <c r="I5081" s="4">
        <f>sales[[#This Row],[Revenue]]-sales[[#This Row],[Cost]]</f>
        <v>3750.7</v>
      </c>
    </row>
    <row r="5082" spans="2:9" x14ac:dyDescent="0.25">
      <c r="B5082" t="s">
        <v>46</v>
      </c>
      <c r="C5082" t="s">
        <v>9</v>
      </c>
      <c r="D5082" t="s">
        <v>43</v>
      </c>
      <c r="E5082" s="1">
        <v>44474</v>
      </c>
      <c r="F5082" s="4">
        <v>9317</v>
      </c>
      <c r="G5082">
        <v>424</v>
      </c>
      <c r="H5082" s="3">
        <f>_xlfn.XLOOKUP(sales[[#This Row],[Product]],products[Product],products[Cost per box])*sales[[#This Row],[Boxes]]</f>
        <v>1632.4</v>
      </c>
      <c r="I5082" s="4">
        <f>sales[[#This Row],[Revenue]]-sales[[#This Row],[Cost]]</f>
        <v>7684.6</v>
      </c>
    </row>
    <row r="5083" spans="2:9" x14ac:dyDescent="0.25">
      <c r="B5083" t="s">
        <v>18</v>
      </c>
      <c r="C5083" t="s">
        <v>9</v>
      </c>
      <c r="D5083" t="s">
        <v>38</v>
      </c>
      <c r="E5083" s="1">
        <v>44474</v>
      </c>
      <c r="F5083" s="4">
        <v>4879</v>
      </c>
      <c r="G5083">
        <v>188</v>
      </c>
      <c r="H5083" s="3">
        <f>_xlfn.XLOOKUP(sales[[#This Row],[Product]],products[Product],products[Cost per box])*sales[[#This Row],[Boxes]]</f>
        <v>1868.7199999999998</v>
      </c>
      <c r="I5083" s="4">
        <f>sales[[#This Row],[Revenue]]-sales[[#This Row],[Cost]]</f>
        <v>3010.28</v>
      </c>
    </row>
    <row r="5084" spans="2:9" x14ac:dyDescent="0.25">
      <c r="B5084" t="s">
        <v>25</v>
      </c>
      <c r="C5084" t="s">
        <v>6</v>
      </c>
      <c r="D5084" t="s">
        <v>24</v>
      </c>
      <c r="E5084" s="1">
        <v>44474</v>
      </c>
      <c r="F5084" s="4">
        <v>1484</v>
      </c>
      <c r="G5084">
        <v>75</v>
      </c>
      <c r="H5084" s="3">
        <f>_xlfn.XLOOKUP(sales[[#This Row],[Product]],products[Product],products[Cost per box])*sales[[#This Row],[Boxes]]</f>
        <v>788.25</v>
      </c>
      <c r="I5084" s="4">
        <f>sales[[#This Row],[Revenue]]-sales[[#This Row],[Cost]]</f>
        <v>695.75</v>
      </c>
    </row>
    <row r="5085" spans="2:9" x14ac:dyDescent="0.25">
      <c r="B5085" t="s">
        <v>40</v>
      </c>
      <c r="C5085" t="s">
        <v>27</v>
      </c>
      <c r="D5085" t="s">
        <v>52</v>
      </c>
      <c r="E5085" s="1">
        <v>44474</v>
      </c>
      <c r="F5085" s="4">
        <v>8659</v>
      </c>
      <c r="G5085">
        <v>840</v>
      </c>
      <c r="H5085" s="3">
        <f>_xlfn.XLOOKUP(sales[[#This Row],[Product]],products[Product],products[Cost per box])*sales[[#This Row],[Boxes]]</f>
        <v>2788.7999999999997</v>
      </c>
      <c r="I5085" s="4">
        <f>sales[[#This Row],[Revenue]]-sales[[#This Row],[Cost]]</f>
        <v>5870.2000000000007</v>
      </c>
    </row>
    <row r="5086" spans="2:9" x14ac:dyDescent="0.25">
      <c r="B5086" t="s">
        <v>20</v>
      </c>
      <c r="C5086" t="s">
        <v>9</v>
      </c>
      <c r="D5086" t="s">
        <v>31</v>
      </c>
      <c r="E5086" s="1">
        <v>44474</v>
      </c>
      <c r="F5086" s="4">
        <v>623</v>
      </c>
      <c r="G5086">
        <v>52</v>
      </c>
      <c r="H5086" s="3">
        <f>_xlfn.XLOOKUP(sales[[#This Row],[Product]],products[Product],products[Cost per box])*sales[[#This Row],[Boxes]]</f>
        <v>297.44</v>
      </c>
      <c r="I5086" s="4">
        <f>sales[[#This Row],[Revenue]]-sales[[#This Row],[Cost]]</f>
        <v>325.56</v>
      </c>
    </row>
    <row r="5087" spans="2:9" x14ac:dyDescent="0.25">
      <c r="B5087" t="s">
        <v>51</v>
      </c>
      <c r="C5087" t="s">
        <v>6</v>
      </c>
      <c r="D5087" t="s">
        <v>31</v>
      </c>
      <c r="E5087" s="1">
        <v>44474</v>
      </c>
      <c r="F5087" s="4">
        <v>13552</v>
      </c>
      <c r="G5087">
        <v>1050</v>
      </c>
      <c r="H5087" s="3">
        <f>_xlfn.XLOOKUP(sales[[#This Row],[Product]],products[Product],products[Cost per box])*sales[[#This Row],[Boxes]]</f>
        <v>6006</v>
      </c>
      <c r="I5087" s="4">
        <f>sales[[#This Row],[Revenue]]-sales[[#This Row],[Cost]]</f>
        <v>7546</v>
      </c>
    </row>
    <row r="5088" spans="2:9" x14ac:dyDescent="0.25">
      <c r="B5088" t="s">
        <v>55</v>
      </c>
      <c r="C5088" t="s">
        <v>21</v>
      </c>
      <c r="D5088" t="s">
        <v>14</v>
      </c>
      <c r="E5088" s="1">
        <v>44474</v>
      </c>
      <c r="F5088" s="4">
        <v>5523</v>
      </c>
      <c r="G5088">
        <v>910</v>
      </c>
      <c r="H5088" s="3">
        <f>_xlfn.XLOOKUP(sales[[#This Row],[Product]],products[Product],products[Cost per box])*sales[[#This Row],[Boxes]]</f>
        <v>5742.0999999999995</v>
      </c>
      <c r="I5088" s="4">
        <f>sales[[#This Row],[Revenue]]-sales[[#This Row],[Cost]]</f>
        <v>-219.09999999999945</v>
      </c>
    </row>
    <row r="5089" spans="2:9" x14ac:dyDescent="0.25">
      <c r="B5089" t="s">
        <v>51</v>
      </c>
      <c r="C5089" t="s">
        <v>16</v>
      </c>
      <c r="D5089" t="s">
        <v>17</v>
      </c>
      <c r="E5089" s="1">
        <v>44474</v>
      </c>
      <c r="F5089" s="4">
        <v>4578</v>
      </c>
      <c r="G5089">
        <v>209</v>
      </c>
      <c r="H5089" s="3">
        <f>_xlfn.XLOOKUP(sales[[#This Row],[Product]],products[Product],products[Cost per box])*sales[[#This Row],[Boxes]]</f>
        <v>1421.2</v>
      </c>
      <c r="I5089" s="4">
        <f>sales[[#This Row],[Revenue]]-sales[[#This Row],[Cost]]</f>
        <v>3156.8</v>
      </c>
    </row>
    <row r="5090" spans="2:9" x14ac:dyDescent="0.25">
      <c r="B5090" t="s">
        <v>41</v>
      </c>
      <c r="C5090" t="s">
        <v>11</v>
      </c>
      <c r="D5090" t="s">
        <v>28</v>
      </c>
      <c r="E5090" s="1">
        <v>44474</v>
      </c>
      <c r="F5090" s="4">
        <v>224</v>
      </c>
      <c r="G5090">
        <v>28</v>
      </c>
      <c r="H5090" s="3">
        <f>_xlfn.XLOOKUP(sales[[#This Row],[Product]],products[Product],products[Cost per box])*sales[[#This Row],[Boxes]]</f>
        <v>77.28</v>
      </c>
      <c r="I5090" s="4">
        <f>sales[[#This Row],[Revenue]]-sales[[#This Row],[Cost]]</f>
        <v>146.72</v>
      </c>
    </row>
    <row r="5091" spans="2:9" x14ac:dyDescent="0.25">
      <c r="B5091" t="s">
        <v>5</v>
      </c>
      <c r="C5091" t="s">
        <v>21</v>
      </c>
      <c r="D5091" t="s">
        <v>48</v>
      </c>
      <c r="E5091" s="1">
        <v>44474</v>
      </c>
      <c r="F5091" s="4">
        <v>1351</v>
      </c>
      <c r="G5091">
        <v>51</v>
      </c>
      <c r="H5091" s="3">
        <f>_xlfn.XLOOKUP(sales[[#This Row],[Product]],products[Product],products[Cost per box])*sales[[#This Row],[Boxes]]</f>
        <v>381.48</v>
      </c>
      <c r="I5091" s="4">
        <f>sales[[#This Row],[Revenue]]-sales[[#This Row],[Cost]]</f>
        <v>969.52</v>
      </c>
    </row>
    <row r="5092" spans="2:9" x14ac:dyDescent="0.25">
      <c r="B5092" t="s">
        <v>18</v>
      </c>
      <c r="C5092" t="s">
        <v>27</v>
      </c>
      <c r="D5092" t="s">
        <v>47</v>
      </c>
      <c r="E5092" s="1">
        <v>44474</v>
      </c>
      <c r="F5092" s="4">
        <v>12369</v>
      </c>
      <c r="G5092">
        <v>770</v>
      </c>
      <c r="H5092" s="3">
        <f>_xlfn.XLOOKUP(sales[[#This Row],[Product]],products[Product],products[Cost per box])*sales[[#This Row],[Boxes]]</f>
        <v>4050.2</v>
      </c>
      <c r="I5092" s="4">
        <f>sales[[#This Row],[Revenue]]-sales[[#This Row],[Cost]]</f>
        <v>8318.7999999999993</v>
      </c>
    </row>
    <row r="5093" spans="2:9" x14ac:dyDescent="0.25">
      <c r="B5093" t="s">
        <v>33</v>
      </c>
      <c r="C5093" t="s">
        <v>21</v>
      </c>
      <c r="D5093" t="s">
        <v>22</v>
      </c>
      <c r="E5093" s="1">
        <v>44474</v>
      </c>
      <c r="F5093" s="4">
        <v>1351</v>
      </c>
      <c r="G5093">
        <v>151</v>
      </c>
      <c r="H5093" s="3">
        <f>_xlfn.XLOOKUP(sales[[#This Row],[Product]],products[Product],products[Cost per box])*sales[[#This Row],[Boxes]]</f>
        <v>1241.22</v>
      </c>
      <c r="I5093" s="4">
        <f>sales[[#This Row],[Revenue]]-sales[[#This Row],[Cost]]</f>
        <v>109.77999999999997</v>
      </c>
    </row>
    <row r="5094" spans="2:9" x14ac:dyDescent="0.25">
      <c r="B5094" t="s">
        <v>55</v>
      </c>
      <c r="C5094" t="s">
        <v>9</v>
      </c>
      <c r="D5094" t="s">
        <v>26</v>
      </c>
      <c r="E5094" s="1">
        <v>44474</v>
      </c>
      <c r="F5094" s="4">
        <v>6251</v>
      </c>
      <c r="G5094">
        <v>521</v>
      </c>
      <c r="H5094" s="3">
        <f>_xlfn.XLOOKUP(sales[[#This Row],[Product]],products[Product],products[Cost per box])*sales[[#This Row],[Boxes]]</f>
        <v>3350.0299999999997</v>
      </c>
      <c r="I5094" s="4">
        <f>sales[[#This Row],[Revenue]]-sales[[#This Row],[Cost]]</f>
        <v>2900.9700000000003</v>
      </c>
    </row>
    <row r="5095" spans="2:9" x14ac:dyDescent="0.25">
      <c r="B5095" t="s">
        <v>54</v>
      </c>
      <c r="C5095" t="s">
        <v>27</v>
      </c>
      <c r="D5095" t="s">
        <v>44</v>
      </c>
      <c r="E5095" s="1">
        <v>44474</v>
      </c>
      <c r="F5095" s="4">
        <v>9793</v>
      </c>
      <c r="G5095">
        <v>446</v>
      </c>
      <c r="H5095" s="3">
        <f>_xlfn.XLOOKUP(sales[[#This Row],[Product]],products[Product],products[Cost per box])*sales[[#This Row],[Boxes]]</f>
        <v>4268.22</v>
      </c>
      <c r="I5095" s="4">
        <f>sales[[#This Row],[Revenue]]-sales[[#This Row],[Cost]]</f>
        <v>5524.78</v>
      </c>
    </row>
    <row r="5096" spans="2:9" x14ac:dyDescent="0.25">
      <c r="B5096" t="s">
        <v>18</v>
      </c>
      <c r="C5096" t="s">
        <v>21</v>
      </c>
      <c r="D5096" t="s">
        <v>28</v>
      </c>
      <c r="E5096" s="1">
        <v>44474</v>
      </c>
      <c r="F5096" s="4">
        <v>1092</v>
      </c>
      <c r="G5096">
        <v>182</v>
      </c>
      <c r="H5096" s="3">
        <f>_xlfn.XLOOKUP(sales[[#This Row],[Product]],products[Product],products[Cost per box])*sales[[#This Row],[Boxes]]</f>
        <v>502.31999999999994</v>
      </c>
      <c r="I5096" s="4">
        <f>sales[[#This Row],[Revenue]]-sales[[#This Row],[Cost]]</f>
        <v>589.68000000000006</v>
      </c>
    </row>
    <row r="5097" spans="2:9" x14ac:dyDescent="0.25">
      <c r="B5097" t="s">
        <v>41</v>
      </c>
      <c r="C5097" t="s">
        <v>16</v>
      </c>
      <c r="D5097" t="s">
        <v>50</v>
      </c>
      <c r="E5097" s="1">
        <v>44474</v>
      </c>
      <c r="F5097" s="4">
        <v>4081</v>
      </c>
      <c r="G5097">
        <v>178</v>
      </c>
      <c r="H5097" s="3">
        <f>_xlfn.XLOOKUP(sales[[#This Row],[Product]],products[Product],products[Cost per box])*sales[[#This Row],[Boxes]]</f>
        <v>2208.98</v>
      </c>
      <c r="I5097" s="4">
        <f>sales[[#This Row],[Revenue]]-sales[[#This Row],[Cost]]</f>
        <v>1872.02</v>
      </c>
    </row>
    <row r="5098" spans="2:9" x14ac:dyDescent="0.25">
      <c r="B5098" t="s">
        <v>53</v>
      </c>
      <c r="C5098" t="s">
        <v>6</v>
      </c>
      <c r="D5098" t="s">
        <v>22</v>
      </c>
      <c r="E5098" s="1">
        <v>44474</v>
      </c>
      <c r="F5098" s="4">
        <v>1911</v>
      </c>
      <c r="G5098">
        <v>192</v>
      </c>
      <c r="H5098" s="3">
        <f>_xlfn.XLOOKUP(sales[[#This Row],[Product]],products[Product],products[Cost per box])*sales[[#This Row],[Boxes]]</f>
        <v>1578.2400000000002</v>
      </c>
      <c r="I5098" s="4">
        <f>sales[[#This Row],[Revenue]]-sales[[#This Row],[Cost]]</f>
        <v>332.75999999999976</v>
      </c>
    </row>
    <row r="5099" spans="2:9" x14ac:dyDescent="0.25">
      <c r="B5099" t="s">
        <v>18</v>
      </c>
      <c r="C5099" t="s">
        <v>16</v>
      </c>
      <c r="D5099" t="s">
        <v>17</v>
      </c>
      <c r="E5099" s="1">
        <v>44474</v>
      </c>
      <c r="F5099" s="4">
        <v>8554</v>
      </c>
      <c r="G5099">
        <v>408</v>
      </c>
      <c r="H5099" s="3">
        <f>_xlfn.XLOOKUP(sales[[#This Row],[Product]],products[Product],products[Cost per box])*sales[[#This Row],[Boxes]]</f>
        <v>2774.4</v>
      </c>
      <c r="I5099" s="4">
        <f>sales[[#This Row],[Revenue]]-sales[[#This Row],[Cost]]</f>
        <v>5779.6</v>
      </c>
    </row>
    <row r="5100" spans="2:9" x14ac:dyDescent="0.25">
      <c r="B5100" t="s">
        <v>46</v>
      </c>
      <c r="C5100" t="s">
        <v>16</v>
      </c>
      <c r="D5100" t="s">
        <v>47</v>
      </c>
      <c r="E5100" s="1">
        <v>44474</v>
      </c>
      <c r="F5100" s="4">
        <v>3584</v>
      </c>
      <c r="G5100">
        <v>239</v>
      </c>
      <c r="H5100" s="3">
        <f>_xlfn.XLOOKUP(sales[[#This Row],[Product]],products[Product],products[Cost per box])*sales[[#This Row],[Boxes]]</f>
        <v>1257.1399999999999</v>
      </c>
      <c r="I5100" s="4">
        <f>sales[[#This Row],[Revenue]]-sales[[#This Row],[Cost]]</f>
        <v>2326.86</v>
      </c>
    </row>
    <row r="5101" spans="2:9" x14ac:dyDescent="0.25">
      <c r="B5101" t="s">
        <v>56</v>
      </c>
      <c r="C5101" t="s">
        <v>16</v>
      </c>
      <c r="D5101" t="s">
        <v>48</v>
      </c>
      <c r="E5101" s="1">
        <v>44474</v>
      </c>
      <c r="F5101" s="4">
        <v>3283</v>
      </c>
      <c r="G5101">
        <v>132</v>
      </c>
      <c r="H5101" s="3">
        <f>_xlfn.XLOOKUP(sales[[#This Row],[Product]],products[Product],products[Cost per box])*sales[[#This Row],[Boxes]]</f>
        <v>987.36</v>
      </c>
      <c r="I5101" s="4">
        <f>sales[[#This Row],[Revenue]]-sales[[#This Row],[Cost]]</f>
        <v>2295.64</v>
      </c>
    </row>
    <row r="5102" spans="2:9" x14ac:dyDescent="0.25">
      <c r="B5102" t="s">
        <v>39</v>
      </c>
      <c r="C5102" t="s">
        <v>16</v>
      </c>
      <c r="D5102" t="s">
        <v>43</v>
      </c>
      <c r="E5102" s="1">
        <v>44474</v>
      </c>
      <c r="F5102" s="4">
        <v>2107</v>
      </c>
      <c r="G5102">
        <v>96</v>
      </c>
      <c r="H5102" s="3">
        <f>_xlfn.XLOOKUP(sales[[#This Row],[Product]],products[Product],products[Cost per box])*sales[[#This Row],[Boxes]]</f>
        <v>369.6</v>
      </c>
      <c r="I5102" s="4">
        <f>sales[[#This Row],[Revenue]]-sales[[#This Row],[Cost]]</f>
        <v>1737.4</v>
      </c>
    </row>
    <row r="5103" spans="2:9" x14ac:dyDescent="0.25">
      <c r="B5103" t="s">
        <v>37</v>
      </c>
      <c r="C5103" t="s">
        <v>9</v>
      </c>
      <c r="D5103" t="s">
        <v>47</v>
      </c>
      <c r="E5103" s="1">
        <v>44474</v>
      </c>
      <c r="F5103" s="4">
        <v>2891</v>
      </c>
      <c r="G5103">
        <v>171</v>
      </c>
      <c r="H5103" s="3">
        <f>_xlfn.XLOOKUP(sales[[#This Row],[Product]],products[Product],products[Cost per box])*sales[[#This Row],[Boxes]]</f>
        <v>899.45999999999992</v>
      </c>
      <c r="I5103" s="4">
        <f>sales[[#This Row],[Revenue]]-sales[[#This Row],[Cost]]</f>
        <v>1991.54</v>
      </c>
    </row>
    <row r="5104" spans="2:9" x14ac:dyDescent="0.25">
      <c r="B5104" t="s">
        <v>40</v>
      </c>
      <c r="C5104" t="s">
        <v>11</v>
      </c>
      <c r="D5104" t="s">
        <v>47</v>
      </c>
      <c r="E5104" s="1">
        <v>44474</v>
      </c>
      <c r="F5104" s="4">
        <v>2513</v>
      </c>
      <c r="G5104">
        <v>168</v>
      </c>
      <c r="H5104" s="3">
        <f>_xlfn.XLOOKUP(sales[[#This Row],[Product]],products[Product],products[Cost per box])*sales[[#This Row],[Boxes]]</f>
        <v>883.68</v>
      </c>
      <c r="I5104" s="4">
        <f>sales[[#This Row],[Revenue]]-sales[[#This Row],[Cost]]</f>
        <v>1629.3200000000002</v>
      </c>
    </row>
    <row r="5105" spans="2:9" x14ac:dyDescent="0.25">
      <c r="B5105" t="s">
        <v>49</v>
      </c>
      <c r="C5105" t="s">
        <v>11</v>
      </c>
      <c r="D5105" t="s">
        <v>31</v>
      </c>
      <c r="E5105" s="1">
        <v>44474</v>
      </c>
      <c r="F5105" s="4">
        <v>1232</v>
      </c>
      <c r="G5105">
        <v>103</v>
      </c>
      <c r="H5105" s="3">
        <f>_xlfn.XLOOKUP(sales[[#This Row],[Product]],products[Product],products[Cost per box])*sales[[#This Row],[Boxes]]</f>
        <v>589.16</v>
      </c>
      <c r="I5105" s="4">
        <f>sales[[#This Row],[Revenue]]-sales[[#This Row],[Cost]]</f>
        <v>642.84</v>
      </c>
    </row>
    <row r="5106" spans="2:9" x14ac:dyDescent="0.25">
      <c r="B5106" t="s">
        <v>5</v>
      </c>
      <c r="C5106" t="s">
        <v>9</v>
      </c>
      <c r="D5106" t="s">
        <v>28</v>
      </c>
      <c r="E5106" s="1">
        <v>44474</v>
      </c>
      <c r="F5106" s="4">
        <v>3178</v>
      </c>
      <c r="G5106">
        <v>398</v>
      </c>
      <c r="H5106" s="3">
        <f>_xlfn.XLOOKUP(sales[[#This Row],[Product]],products[Product],products[Cost per box])*sales[[#This Row],[Boxes]]</f>
        <v>1098.48</v>
      </c>
      <c r="I5106" s="4">
        <f>sales[[#This Row],[Revenue]]-sales[[#This Row],[Cost]]</f>
        <v>2079.52</v>
      </c>
    </row>
    <row r="5107" spans="2:9" x14ac:dyDescent="0.25">
      <c r="B5107" t="s">
        <v>23</v>
      </c>
      <c r="C5107" t="s">
        <v>16</v>
      </c>
      <c r="D5107" t="s">
        <v>42</v>
      </c>
      <c r="E5107" s="1">
        <v>44474</v>
      </c>
      <c r="F5107" s="4">
        <v>2037</v>
      </c>
      <c r="G5107">
        <v>136</v>
      </c>
      <c r="H5107" s="3">
        <f>_xlfn.XLOOKUP(sales[[#This Row],[Product]],products[Product],products[Cost per box])*sales[[#This Row],[Boxes]]</f>
        <v>644.64</v>
      </c>
      <c r="I5107" s="4">
        <f>sales[[#This Row],[Revenue]]-sales[[#This Row],[Cost]]</f>
        <v>1392.3600000000001</v>
      </c>
    </row>
    <row r="5108" spans="2:9" x14ac:dyDescent="0.25">
      <c r="B5108" t="s">
        <v>15</v>
      </c>
      <c r="C5108" t="s">
        <v>9</v>
      </c>
      <c r="D5108" t="s">
        <v>7</v>
      </c>
      <c r="E5108" s="1">
        <v>44474</v>
      </c>
      <c r="F5108" s="4">
        <v>4102</v>
      </c>
      <c r="G5108">
        <v>257</v>
      </c>
      <c r="H5108" s="3">
        <f>_xlfn.XLOOKUP(sales[[#This Row],[Product]],products[Product],products[Cost per box])*sales[[#This Row],[Boxes]]</f>
        <v>1323.5500000000002</v>
      </c>
      <c r="I5108" s="4">
        <f>sales[[#This Row],[Revenue]]-sales[[#This Row],[Cost]]</f>
        <v>2778.45</v>
      </c>
    </row>
    <row r="5109" spans="2:9" x14ac:dyDescent="0.25">
      <c r="B5109" t="s">
        <v>54</v>
      </c>
      <c r="C5109" t="s">
        <v>27</v>
      </c>
      <c r="D5109" t="s">
        <v>43</v>
      </c>
      <c r="E5109" s="1">
        <v>44474</v>
      </c>
      <c r="F5109" s="4">
        <v>1106</v>
      </c>
      <c r="G5109">
        <v>51</v>
      </c>
      <c r="H5109" s="3">
        <f>_xlfn.XLOOKUP(sales[[#This Row],[Product]],products[Product],products[Cost per box])*sales[[#This Row],[Boxes]]</f>
        <v>196.35</v>
      </c>
      <c r="I5109" s="4">
        <f>sales[[#This Row],[Revenue]]-sales[[#This Row],[Cost]]</f>
        <v>909.65</v>
      </c>
    </row>
    <row r="5110" spans="2:9" x14ac:dyDescent="0.25">
      <c r="B5110" t="s">
        <v>20</v>
      </c>
      <c r="C5110" t="s">
        <v>6</v>
      </c>
      <c r="D5110" t="s">
        <v>36</v>
      </c>
      <c r="E5110" s="1">
        <v>44474</v>
      </c>
      <c r="F5110" s="4">
        <v>1127</v>
      </c>
      <c r="G5110">
        <v>161</v>
      </c>
      <c r="H5110" s="3">
        <f>_xlfn.XLOOKUP(sales[[#This Row],[Product]],products[Product],products[Cost per box])*sales[[#This Row],[Boxes]]</f>
        <v>811.44</v>
      </c>
      <c r="I5110" s="4">
        <f>sales[[#This Row],[Revenue]]-sales[[#This Row],[Cost]]</f>
        <v>315.55999999999995</v>
      </c>
    </row>
    <row r="5111" spans="2:9" x14ac:dyDescent="0.25">
      <c r="B5111" t="s">
        <v>56</v>
      </c>
      <c r="C5111" t="s">
        <v>27</v>
      </c>
      <c r="D5111" t="s">
        <v>30</v>
      </c>
      <c r="E5111" s="1">
        <v>44474</v>
      </c>
      <c r="F5111" s="4">
        <v>714</v>
      </c>
      <c r="G5111">
        <v>36</v>
      </c>
      <c r="H5111" s="3">
        <f>_xlfn.XLOOKUP(sales[[#This Row],[Product]],products[Product],products[Cost per box])*sales[[#This Row],[Boxes]]</f>
        <v>132.48000000000002</v>
      </c>
      <c r="I5111" s="4">
        <f>sales[[#This Row],[Revenue]]-sales[[#This Row],[Cost]]</f>
        <v>581.52</v>
      </c>
    </row>
    <row r="5112" spans="2:9" x14ac:dyDescent="0.25">
      <c r="B5112" t="s">
        <v>20</v>
      </c>
      <c r="C5112" t="s">
        <v>27</v>
      </c>
      <c r="D5112" t="s">
        <v>45</v>
      </c>
      <c r="E5112" s="1">
        <v>44474</v>
      </c>
      <c r="F5112" s="4">
        <v>14322</v>
      </c>
      <c r="G5112">
        <v>651</v>
      </c>
      <c r="H5112" s="3">
        <f>_xlfn.XLOOKUP(sales[[#This Row],[Product]],products[Product],products[Cost per box])*sales[[#This Row],[Boxes]]</f>
        <v>5032.2300000000005</v>
      </c>
      <c r="I5112" s="4">
        <f>sales[[#This Row],[Revenue]]-sales[[#This Row],[Cost]]</f>
        <v>9289.77</v>
      </c>
    </row>
    <row r="5113" spans="2:9" x14ac:dyDescent="0.25">
      <c r="B5113" t="s">
        <v>40</v>
      </c>
      <c r="C5113" t="s">
        <v>21</v>
      </c>
      <c r="D5113" t="s">
        <v>12</v>
      </c>
      <c r="E5113" s="1">
        <v>44474</v>
      </c>
      <c r="F5113" s="4">
        <v>17430</v>
      </c>
      <c r="G5113">
        <v>1120</v>
      </c>
      <c r="H5113" s="3">
        <f>_xlfn.XLOOKUP(sales[[#This Row],[Product]],products[Product],products[Cost per box])*sales[[#This Row],[Boxes]]</f>
        <v>9441.6</v>
      </c>
      <c r="I5113" s="4">
        <f>sales[[#This Row],[Revenue]]-sales[[#This Row],[Cost]]</f>
        <v>7988.4</v>
      </c>
    </row>
    <row r="5114" spans="2:9" x14ac:dyDescent="0.25">
      <c r="B5114" t="s">
        <v>39</v>
      </c>
      <c r="C5114" t="s">
        <v>21</v>
      </c>
      <c r="D5114" t="s">
        <v>35</v>
      </c>
      <c r="E5114" s="1">
        <v>44474</v>
      </c>
      <c r="F5114" s="4">
        <v>560</v>
      </c>
      <c r="G5114">
        <v>33</v>
      </c>
      <c r="H5114" s="3">
        <f>_xlfn.XLOOKUP(sales[[#This Row],[Product]],products[Product],products[Cost per box])*sales[[#This Row],[Boxes]]</f>
        <v>87.45</v>
      </c>
      <c r="I5114" s="4">
        <f>sales[[#This Row],[Revenue]]-sales[[#This Row],[Cost]]</f>
        <v>472.55</v>
      </c>
    </row>
    <row r="5115" spans="2:9" x14ac:dyDescent="0.25">
      <c r="B5115" t="s">
        <v>25</v>
      </c>
      <c r="C5115" t="s">
        <v>11</v>
      </c>
      <c r="D5115" t="s">
        <v>52</v>
      </c>
      <c r="E5115" s="1">
        <v>44474</v>
      </c>
      <c r="F5115" s="4">
        <v>2247</v>
      </c>
      <c r="G5115">
        <v>225</v>
      </c>
      <c r="H5115" s="3">
        <f>_xlfn.XLOOKUP(sales[[#This Row],[Product]],products[Product],products[Cost per box])*sales[[#This Row],[Boxes]]</f>
        <v>747</v>
      </c>
      <c r="I5115" s="4">
        <f>sales[[#This Row],[Revenue]]-sales[[#This Row],[Cost]]</f>
        <v>1500</v>
      </c>
    </row>
    <row r="5116" spans="2:9" x14ac:dyDescent="0.25">
      <c r="B5116" t="s">
        <v>56</v>
      </c>
      <c r="C5116" t="s">
        <v>16</v>
      </c>
      <c r="D5116" t="s">
        <v>42</v>
      </c>
      <c r="E5116" s="1">
        <v>44474</v>
      </c>
      <c r="F5116" s="4">
        <v>10402</v>
      </c>
      <c r="G5116">
        <v>651</v>
      </c>
      <c r="H5116" s="3">
        <f>_xlfn.XLOOKUP(sales[[#This Row],[Product]],products[Product],products[Cost per box])*sales[[#This Row],[Boxes]]</f>
        <v>3085.7400000000002</v>
      </c>
      <c r="I5116" s="4">
        <f>sales[[#This Row],[Revenue]]-sales[[#This Row],[Cost]]</f>
        <v>7316.26</v>
      </c>
    </row>
    <row r="5117" spans="2:9" x14ac:dyDescent="0.25">
      <c r="B5117" t="s">
        <v>23</v>
      </c>
      <c r="C5117" t="s">
        <v>16</v>
      </c>
      <c r="D5117" t="s">
        <v>14</v>
      </c>
      <c r="E5117" s="1">
        <v>44474</v>
      </c>
      <c r="F5117" s="4">
        <v>4676</v>
      </c>
      <c r="G5117">
        <v>770</v>
      </c>
      <c r="H5117" s="3">
        <f>_xlfn.XLOOKUP(sales[[#This Row],[Product]],products[Product],products[Cost per box])*sales[[#This Row],[Boxes]]</f>
        <v>4858.7</v>
      </c>
      <c r="I5117" s="4">
        <f>sales[[#This Row],[Revenue]]-sales[[#This Row],[Cost]]</f>
        <v>-182.69999999999982</v>
      </c>
    </row>
    <row r="5118" spans="2:9" x14ac:dyDescent="0.25">
      <c r="B5118" t="s">
        <v>46</v>
      </c>
      <c r="C5118" t="s">
        <v>27</v>
      </c>
      <c r="D5118" t="s">
        <v>38</v>
      </c>
      <c r="E5118" s="1">
        <v>44474</v>
      </c>
      <c r="F5118" s="4">
        <v>5439</v>
      </c>
      <c r="G5118">
        <v>202</v>
      </c>
      <c r="H5118" s="3">
        <f>_xlfn.XLOOKUP(sales[[#This Row],[Product]],products[Product],products[Cost per box])*sales[[#This Row],[Boxes]]</f>
        <v>2007.8799999999999</v>
      </c>
      <c r="I5118" s="4">
        <f>sales[[#This Row],[Revenue]]-sales[[#This Row],[Cost]]</f>
        <v>3431.12</v>
      </c>
    </row>
    <row r="5119" spans="2:9" x14ac:dyDescent="0.25">
      <c r="B5119" t="s">
        <v>34</v>
      </c>
      <c r="C5119" t="s">
        <v>27</v>
      </c>
      <c r="D5119" t="s">
        <v>38</v>
      </c>
      <c r="E5119" s="1">
        <v>44474</v>
      </c>
      <c r="F5119" s="4">
        <v>5418</v>
      </c>
      <c r="G5119">
        <v>217</v>
      </c>
      <c r="H5119" s="3">
        <f>_xlfn.XLOOKUP(sales[[#This Row],[Product]],products[Product],products[Cost per box])*sales[[#This Row],[Boxes]]</f>
        <v>2156.98</v>
      </c>
      <c r="I5119" s="4">
        <f>sales[[#This Row],[Revenue]]-sales[[#This Row],[Cost]]</f>
        <v>3261.02</v>
      </c>
    </row>
    <row r="5120" spans="2:9" x14ac:dyDescent="0.25">
      <c r="B5120" t="s">
        <v>25</v>
      </c>
      <c r="C5120" t="s">
        <v>16</v>
      </c>
      <c r="D5120" t="s">
        <v>43</v>
      </c>
      <c r="E5120" s="1">
        <v>44474</v>
      </c>
      <c r="F5120" s="4">
        <v>2793</v>
      </c>
      <c r="G5120">
        <v>140</v>
      </c>
      <c r="H5120" s="3">
        <f>_xlfn.XLOOKUP(sales[[#This Row],[Product]],products[Product],products[Cost per box])*sales[[#This Row],[Boxes]]</f>
        <v>539</v>
      </c>
      <c r="I5120" s="4">
        <f>sales[[#This Row],[Revenue]]-sales[[#This Row],[Cost]]</f>
        <v>2254</v>
      </c>
    </row>
    <row r="5121" spans="2:9" x14ac:dyDescent="0.25">
      <c r="B5121" t="s">
        <v>18</v>
      </c>
      <c r="C5121" t="s">
        <v>27</v>
      </c>
      <c r="D5121" t="s">
        <v>28</v>
      </c>
      <c r="E5121" s="1">
        <v>44474</v>
      </c>
      <c r="F5121" s="4">
        <v>8477</v>
      </c>
      <c r="G5121">
        <v>1400</v>
      </c>
      <c r="H5121" s="3">
        <f>_xlfn.XLOOKUP(sales[[#This Row],[Product]],products[Product],products[Cost per box])*sales[[#This Row],[Boxes]]</f>
        <v>3863.9999999999995</v>
      </c>
      <c r="I5121" s="4">
        <f>sales[[#This Row],[Revenue]]-sales[[#This Row],[Cost]]</f>
        <v>4613</v>
      </c>
    </row>
    <row r="5122" spans="2:9" x14ac:dyDescent="0.25">
      <c r="B5122" t="s">
        <v>49</v>
      </c>
      <c r="C5122" t="s">
        <v>27</v>
      </c>
      <c r="D5122" t="s">
        <v>42</v>
      </c>
      <c r="E5122" s="1">
        <v>44474</v>
      </c>
      <c r="F5122" s="4">
        <v>6041</v>
      </c>
      <c r="G5122">
        <v>378</v>
      </c>
      <c r="H5122" s="3">
        <f>_xlfn.XLOOKUP(sales[[#This Row],[Product]],products[Product],products[Cost per box])*sales[[#This Row],[Boxes]]</f>
        <v>1791.72</v>
      </c>
      <c r="I5122" s="4">
        <f>sales[[#This Row],[Revenue]]-sales[[#This Row],[Cost]]</f>
        <v>4249.28</v>
      </c>
    </row>
    <row r="5123" spans="2:9" x14ac:dyDescent="0.25">
      <c r="B5123" t="s">
        <v>29</v>
      </c>
      <c r="C5123" t="s">
        <v>6</v>
      </c>
      <c r="D5123" t="s">
        <v>31</v>
      </c>
      <c r="E5123" s="1">
        <v>44474</v>
      </c>
      <c r="F5123" s="4">
        <v>11137</v>
      </c>
      <c r="G5123">
        <v>910</v>
      </c>
      <c r="H5123" s="3">
        <f>_xlfn.XLOOKUP(sales[[#This Row],[Product]],products[Product],products[Cost per box])*sales[[#This Row],[Boxes]]</f>
        <v>5205.2</v>
      </c>
      <c r="I5123" s="4">
        <f>sales[[#This Row],[Revenue]]-sales[[#This Row],[Cost]]</f>
        <v>5931.8</v>
      </c>
    </row>
    <row r="5124" spans="2:9" x14ac:dyDescent="0.25">
      <c r="B5124" t="s">
        <v>46</v>
      </c>
      <c r="C5124" t="s">
        <v>21</v>
      </c>
      <c r="D5124" t="s">
        <v>38</v>
      </c>
      <c r="E5124" s="1">
        <v>44474</v>
      </c>
      <c r="F5124" s="4">
        <v>2681</v>
      </c>
      <c r="G5124">
        <v>108</v>
      </c>
      <c r="H5124" s="3">
        <f>_xlfn.XLOOKUP(sales[[#This Row],[Product]],products[Product],products[Cost per box])*sales[[#This Row],[Boxes]]</f>
        <v>1073.52</v>
      </c>
      <c r="I5124" s="4">
        <f>sales[[#This Row],[Revenue]]-sales[[#This Row],[Cost]]</f>
        <v>1607.48</v>
      </c>
    </row>
    <row r="5125" spans="2:9" x14ac:dyDescent="0.25">
      <c r="B5125" t="s">
        <v>41</v>
      </c>
      <c r="C5125" t="s">
        <v>9</v>
      </c>
      <c r="D5125" t="s">
        <v>50</v>
      </c>
      <c r="E5125" s="1">
        <v>44474</v>
      </c>
      <c r="F5125" s="4">
        <v>1127</v>
      </c>
      <c r="G5125">
        <v>49</v>
      </c>
      <c r="H5125" s="3">
        <f>_xlfn.XLOOKUP(sales[[#This Row],[Product]],products[Product],products[Cost per box])*sales[[#This Row],[Boxes]]</f>
        <v>608.09</v>
      </c>
      <c r="I5125" s="4">
        <f>sales[[#This Row],[Revenue]]-sales[[#This Row],[Cost]]</f>
        <v>518.91</v>
      </c>
    </row>
    <row r="5126" spans="2:9" x14ac:dyDescent="0.25">
      <c r="B5126" t="s">
        <v>15</v>
      </c>
      <c r="C5126" t="s">
        <v>27</v>
      </c>
      <c r="D5126" t="s">
        <v>47</v>
      </c>
      <c r="E5126" s="1">
        <v>44474</v>
      </c>
      <c r="F5126" s="4">
        <v>11683</v>
      </c>
      <c r="G5126">
        <v>700</v>
      </c>
      <c r="H5126" s="3">
        <f>_xlfn.XLOOKUP(sales[[#This Row],[Product]],products[Product],products[Cost per box])*sales[[#This Row],[Boxes]]</f>
        <v>3682</v>
      </c>
      <c r="I5126" s="4">
        <f>sales[[#This Row],[Revenue]]-sales[[#This Row],[Cost]]</f>
        <v>8001</v>
      </c>
    </row>
    <row r="5127" spans="2:9" x14ac:dyDescent="0.25">
      <c r="B5127" t="s">
        <v>53</v>
      </c>
      <c r="C5127" t="s">
        <v>16</v>
      </c>
      <c r="D5127" t="s">
        <v>35</v>
      </c>
      <c r="E5127" s="1">
        <v>44475</v>
      </c>
      <c r="F5127" s="4">
        <v>2758</v>
      </c>
      <c r="G5127">
        <v>163</v>
      </c>
      <c r="H5127" s="3">
        <f>_xlfn.XLOOKUP(sales[[#This Row],[Product]],products[Product],products[Cost per box])*sales[[#This Row],[Boxes]]</f>
        <v>431.95</v>
      </c>
      <c r="I5127" s="4">
        <f>sales[[#This Row],[Revenue]]-sales[[#This Row],[Cost]]</f>
        <v>2326.0500000000002</v>
      </c>
    </row>
    <row r="5128" spans="2:9" x14ac:dyDescent="0.25">
      <c r="B5128" t="s">
        <v>20</v>
      </c>
      <c r="C5128" t="s">
        <v>27</v>
      </c>
      <c r="D5128" t="s">
        <v>48</v>
      </c>
      <c r="E5128" s="1">
        <v>44475</v>
      </c>
      <c r="F5128" s="4">
        <v>6258</v>
      </c>
      <c r="G5128">
        <v>251</v>
      </c>
      <c r="H5128" s="3">
        <f>_xlfn.XLOOKUP(sales[[#This Row],[Product]],products[Product],products[Cost per box])*sales[[#This Row],[Boxes]]</f>
        <v>1877.48</v>
      </c>
      <c r="I5128" s="4">
        <f>sales[[#This Row],[Revenue]]-sales[[#This Row],[Cost]]</f>
        <v>4380.5200000000004</v>
      </c>
    </row>
    <row r="5129" spans="2:9" x14ac:dyDescent="0.25">
      <c r="B5129" t="s">
        <v>10</v>
      </c>
      <c r="C5129" t="s">
        <v>21</v>
      </c>
      <c r="D5129" t="s">
        <v>7</v>
      </c>
      <c r="E5129" s="1">
        <v>44475</v>
      </c>
      <c r="F5129" s="4">
        <v>3885</v>
      </c>
      <c r="G5129">
        <v>259</v>
      </c>
      <c r="H5129" s="3">
        <f>_xlfn.XLOOKUP(sales[[#This Row],[Product]],products[Product],products[Cost per box])*sales[[#This Row],[Boxes]]</f>
        <v>1333.8500000000001</v>
      </c>
      <c r="I5129" s="4">
        <f>sales[[#This Row],[Revenue]]-sales[[#This Row],[Cost]]</f>
        <v>2551.1499999999996</v>
      </c>
    </row>
    <row r="5130" spans="2:9" x14ac:dyDescent="0.25">
      <c r="B5130" t="s">
        <v>53</v>
      </c>
      <c r="C5130" t="s">
        <v>11</v>
      </c>
      <c r="D5130" t="s">
        <v>28</v>
      </c>
      <c r="E5130" s="1">
        <v>44475</v>
      </c>
      <c r="F5130" s="4">
        <v>1386</v>
      </c>
      <c r="G5130">
        <v>174</v>
      </c>
      <c r="H5130" s="3">
        <f>_xlfn.XLOOKUP(sales[[#This Row],[Product]],products[Product],products[Cost per box])*sales[[#This Row],[Boxes]]</f>
        <v>480.23999999999995</v>
      </c>
      <c r="I5130" s="4">
        <f>sales[[#This Row],[Revenue]]-sales[[#This Row],[Cost]]</f>
        <v>905.76</v>
      </c>
    </row>
    <row r="5131" spans="2:9" x14ac:dyDescent="0.25">
      <c r="B5131" t="s">
        <v>15</v>
      </c>
      <c r="C5131" t="s">
        <v>9</v>
      </c>
      <c r="D5131" t="s">
        <v>28</v>
      </c>
      <c r="E5131" s="1">
        <v>44475</v>
      </c>
      <c r="F5131" s="4">
        <v>2968</v>
      </c>
      <c r="G5131">
        <v>424</v>
      </c>
      <c r="H5131" s="3">
        <f>_xlfn.XLOOKUP(sales[[#This Row],[Product]],products[Product],products[Cost per box])*sales[[#This Row],[Boxes]]</f>
        <v>1170.24</v>
      </c>
      <c r="I5131" s="4">
        <f>sales[[#This Row],[Revenue]]-sales[[#This Row],[Cost]]</f>
        <v>1797.76</v>
      </c>
    </row>
    <row r="5132" spans="2:9" x14ac:dyDescent="0.25">
      <c r="B5132" t="s">
        <v>23</v>
      </c>
      <c r="C5132" t="s">
        <v>11</v>
      </c>
      <c r="D5132" t="s">
        <v>7</v>
      </c>
      <c r="E5132" s="1">
        <v>44475</v>
      </c>
      <c r="F5132" s="4">
        <v>749</v>
      </c>
      <c r="G5132">
        <v>47</v>
      </c>
      <c r="H5132" s="3">
        <f>_xlfn.XLOOKUP(sales[[#This Row],[Product]],products[Product],products[Cost per box])*sales[[#This Row],[Boxes]]</f>
        <v>242.05</v>
      </c>
      <c r="I5132" s="4">
        <f>sales[[#This Row],[Revenue]]-sales[[#This Row],[Cost]]</f>
        <v>506.95</v>
      </c>
    </row>
    <row r="5133" spans="2:9" x14ac:dyDescent="0.25">
      <c r="B5133" t="s">
        <v>18</v>
      </c>
      <c r="C5133" t="s">
        <v>21</v>
      </c>
      <c r="D5133" t="s">
        <v>52</v>
      </c>
      <c r="E5133" s="1">
        <v>44475</v>
      </c>
      <c r="F5133" s="4">
        <v>2492</v>
      </c>
      <c r="G5133">
        <v>227</v>
      </c>
      <c r="H5133" s="3">
        <f>_xlfn.XLOOKUP(sales[[#This Row],[Product]],products[Product],products[Cost per box])*sales[[#This Row],[Boxes]]</f>
        <v>753.64</v>
      </c>
      <c r="I5133" s="4">
        <f>sales[[#This Row],[Revenue]]-sales[[#This Row],[Cost]]</f>
        <v>1738.3600000000001</v>
      </c>
    </row>
    <row r="5134" spans="2:9" x14ac:dyDescent="0.25">
      <c r="B5134" t="s">
        <v>13</v>
      </c>
      <c r="C5134" t="s">
        <v>27</v>
      </c>
      <c r="D5134" t="s">
        <v>31</v>
      </c>
      <c r="E5134" s="1">
        <v>44475</v>
      </c>
      <c r="F5134" s="4">
        <v>5684</v>
      </c>
      <c r="G5134">
        <v>438</v>
      </c>
      <c r="H5134" s="3">
        <f>_xlfn.XLOOKUP(sales[[#This Row],[Product]],products[Product],products[Cost per box])*sales[[#This Row],[Boxes]]</f>
        <v>2505.3599999999997</v>
      </c>
      <c r="I5134" s="4">
        <f>sales[[#This Row],[Revenue]]-sales[[#This Row],[Cost]]</f>
        <v>3178.6400000000003</v>
      </c>
    </row>
    <row r="5135" spans="2:9" x14ac:dyDescent="0.25">
      <c r="B5135" t="s">
        <v>10</v>
      </c>
      <c r="C5135" t="s">
        <v>16</v>
      </c>
      <c r="D5135" t="s">
        <v>38</v>
      </c>
      <c r="E5135" s="1">
        <v>44475</v>
      </c>
      <c r="F5135" s="4">
        <v>2282</v>
      </c>
      <c r="G5135">
        <v>88</v>
      </c>
      <c r="H5135" s="3">
        <f>_xlfn.XLOOKUP(sales[[#This Row],[Product]],products[Product],products[Cost per box])*sales[[#This Row],[Boxes]]</f>
        <v>874.71999999999991</v>
      </c>
      <c r="I5135" s="4">
        <f>sales[[#This Row],[Revenue]]-sales[[#This Row],[Cost]]</f>
        <v>1407.2800000000002</v>
      </c>
    </row>
    <row r="5136" spans="2:9" x14ac:dyDescent="0.25">
      <c r="B5136" t="s">
        <v>10</v>
      </c>
      <c r="C5136" t="s">
        <v>6</v>
      </c>
      <c r="D5136" t="s">
        <v>45</v>
      </c>
      <c r="E5136" s="1">
        <v>44475</v>
      </c>
      <c r="F5136" s="4">
        <v>2695</v>
      </c>
      <c r="G5136">
        <v>113</v>
      </c>
      <c r="H5136" s="3">
        <f>_xlfn.XLOOKUP(sales[[#This Row],[Product]],products[Product],products[Cost per box])*sales[[#This Row],[Boxes]]</f>
        <v>873.49</v>
      </c>
      <c r="I5136" s="4">
        <f>sales[[#This Row],[Revenue]]-sales[[#This Row],[Cost]]</f>
        <v>1821.51</v>
      </c>
    </row>
    <row r="5137" spans="2:9" x14ac:dyDescent="0.25">
      <c r="B5137" t="s">
        <v>57</v>
      </c>
      <c r="C5137" t="s">
        <v>6</v>
      </c>
      <c r="D5137" t="s">
        <v>12</v>
      </c>
      <c r="E5137" s="1">
        <v>44475</v>
      </c>
      <c r="F5137" s="4">
        <v>5649</v>
      </c>
      <c r="G5137">
        <v>354</v>
      </c>
      <c r="H5137" s="3">
        <f>_xlfn.XLOOKUP(sales[[#This Row],[Product]],products[Product],products[Cost per box])*sales[[#This Row],[Boxes]]</f>
        <v>2984.22</v>
      </c>
      <c r="I5137" s="4">
        <f>sales[[#This Row],[Revenue]]-sales[[#This Row],[Cost]]</f>
        <v>2664.78</v>
      </c>
    </row>
    <row r="5138" spans="2:9" x14ac:dyDescent="0.25">
      <c r="B5138" t="s">
        <v>33</v>
      </c>
      <c r="C5138" t="s">
        <v>9</v>
      </c>
      <c r="D5138" t="s">
        <v>28</v>
      </c>
      <c r="E5138" s="1">
        <v>44475</v>
      </c>
      <c r="F5138" s="4">
        <v>1022</v>
      </c>
      <c r="G5138">
        <v>128</v>
      </c>
      <c r="H5138" s="3">
        <f>_xlfn.XLOOKUP(sales[[#This Row],[Product]],products[Product],products[Cost per box])*sales[[#This Row],[Boxes]]</f>
        <v>353.28</v>
      </c>
      <c r="I5138" s="4">
        <f>sales[[#This Row],[Revenue]]-sales[[#This Row],[Cost]]</f>
        <v>668.72</v>
      </c>
    </row>
    <row r="5139" spans="2:9" x14ac:dyDescent="0.25">
      <c r="B5139" t="s">
        <v>20</v>
      </c>
      <c r="C5139" t="s">
        <v>6</v>
      </c>
      <c r="D5139" t="s">
        <v>14</v>
      </c>
      <c r="E5139" s="1">
        <v>44475</v>
      </c>
      <c r="F5139" s="4">
        <v>5404</v>
      </c>
      <c r="G5139">
        <v>676</v>
      </c>
      <c r="H5139" s="3">
        <f>_xlfn.XLOOKUP(sales[[#This Row],[Product]],products[Product],products[Cost per box])*sales[[#This Row],[Boxes]]</f>
        <v>4265.5599999999995</v>
      </c>
      <c r="I5139" s="4">
        <f>sales[[#This Row],[Revenue]]-sales[[#This Row],[Cost]]</f>
        <v>1138.4400000000005</v>
      </c>
    </row>
    <row r="5140" spans="2:9" x14ac:dyDescent="0.25">
      <c r="B5140" t="s">
        <v>53</v>
      </c>
      <c r="C5140" t="s">
        <v>16</v>
      </c>
      <c r="D5140" t="s">
        <v>50</v>
      </c>
      <c r="E5140" s="1">
        <v>44475</v>
      </c>
      <c r="F5140" s="4">
        <v>6160</v>
      </c>
      <c r="G5140">
        <v>268</v>
      </c>
      <c r="H5140" s="3">
        <f>_xlfn.XLOOKUP(sales[[#This Row],[Product]],products[Product],products[Cost per box])*sales[[#This Row],[Boxes]]</f>
        <v>3325.88</v>
      </c>
      <c r="I5140" s="4">
        <f>sales[[#This Row],[Revenue]]-sales[[#This Row],[Cost]]</f>
        <v>2834.12</v>
      </c>
    </row>
    <row r="5141" spans="2:9" x14ac:dyDescent="0.25">
      <c r="B5141" t="s">
        <v>41</v>
      </c>
      <c r="C5141" t="s">
        <v>16</v>
      </c>
      <c r="D5141" t="s">
        <v>31</v>
      </c>
      <c r="E5141" s="1">
        <v>44475</v>
      </c>
      <c r="F5141" s="4">
        <v>8680</v>
      </c>
      <c r="G5141">
        <v>620</v>
      </c>
      <c r="H5141" s="3">
        <f>_xlfn.XLOOKUP(sales[[#This Row],[Product]],products[Product],products[Cost per box])*sales[[#This Row],[Boxes]]</f>
        <v>3546.3999999999996</v>
      </c>
      <c r="I5141" s="4">
        <f>sales[[#This Row],[Revenue]]-sales[[#This Row],[Cost]]</f>
        <v>5133.6000000000004</v>
      </c>
    </row>
    <row r="5142" spans="2:9" x14ac:dyDescent="0.25">
      <c r="B5142" t="s">
        <v>13</v>
      </c>
      <c r="C5142" t="s">
        <v>9</v>
      </c>
      <c r="D5142" t="s">
        <v>19</v>
      </c>
      <c r="E5142" s="1">
        <v>44475</v>
      </c>
      <c r="F5142" s="4">
        <v>2786</v>
      </c>
      <c r="G5142">
        <v>155</v>
      </c>
      <c r="H5142" s="3">
        <f>_xlfn.XLOOKUP(sales[[#This Row],[Product]],products[Product],products[Cost per box])*sales[[#This Row],[Boxes]]</f>
        <v>1585.65</v>
      </c>
      <c r="I5142" s="4">
        <f>sales[[#This Row],[Revenue]]-sales[[#This Row],[Cost]]</f>
        <v>1200.3499999999999</v>
      </c>
    </row>
    <row r="5143" spans="2:9" x14ac:dyDescent="0.25">
      <c r="B5143" t="s">
        <v>51</v>
      </c>
      <c r="C5143" t="s">
        <v>6</v>
      </c>
      <c r="D5143" t="s">
        <v>45</v>
      </c>
      <c r="E5143" s="1">
        <v>44475</v>
      </c>
      <c r="F5143" s="4">
        <v>1785</v>
      </c>
      <c r="G5143">
        <v>78</v>
      </c>
      <c r="H5143" s="3">
        <f>_xlfn.XLOOKUP(sales[[#This Row],[Product]],products[Product],products[Cost per box])*sales[[#This Row],[Boxes]]</f>
        <v>602.94000000000005</v>
      </c>
      <c r="I5143" s="4">
        <f>sales[[#This Row],[Revenue]]-sales[[#This Row],[Cost]]</f>
        <v>1182.06</v>
      </c>
    </row>
    <row r="5144" spans="2:9" x14ac:dyDescent="0.25">
      <c r="B5144" t="s">
        <v>32</v>
      </c>
      <c r="C5144" t="s">
        <v>9</v>
      </c>
      <c r="D5144" t="s">
        <v>24</v>
      </c>
      <c r="E5144" s="1">
        <v>44475</v>
      </c>
      <c r="F5144" s="4">
        <v>413</v>
      </c>
      <c r="G5144">
        <v>21</v>
      </c>
      <c r="H5144" s="3">
        <f>_xlfn.XLOOKUP(sales[[#This Row],[Product]],products[Product],products[Cost per box])*sales[[#This Row],[Boxes]]</f>
        <v>220.71</v>
      </c>
      <c r="I5144" s="4">
        <f>sales[[#This Row],[Revenue]]-sales[[#This Row],[Cost]]</f>
        <v>192.29</v>
      </c>
    </row>
    <row r="5145" spans="2:9" x14ac:dyDescent="0.25">
      <c r="B5145" t="s">
        <v>56</v>
      </c>
      <c r="C5145" t="s">
        <v>16</v>
      </c>
      <c r="D5145" t="s">
        <v>36</v>
      </c>
      <c r="E5145" s="1">
        <v>44475</v>
      </c>
      <c r="F5145" s="4">
        <v>11508</v>
      </c>
      <c r="G5145">
        <v>1260</v>
      </c>
      <c r="H5145" s="3">
        <f>_xlfn.XLOOKUP(sales[[#This Row],[Product]],products[Product],products[Cost per box])*sales[[#This Row],[Boxes]]</f>
        <v>6350.4</v>
      </c>
      <c r="I5145" s="4">
        <f>sales[[#This Row],[Revenue]]-sales[[#This Row],[Cost]]</f>
        <v>5157.6000000000004</v>
      </c>
    </row>
    <row r="5146" spans="2:9" x14ac:dyDescent="0.25">
      <c r="B5146" t="s">
        <v>49</v>
      </c>
      <c r="C5146" t="s">
        <v>16</v>
      </c>
      <c r="D5146" t="s">
        <v>26</v>
      </c>
      <c r="E5146" s="1">
        <v>44475</v>
      </c>
      <c r="F5146" s="4">
        <v>945</v>
      </c>
      <c r="G5146">
        <v>86</v>
      </c>
      <c r="H5146" s="3">
        <f>_xlfn.XLOOKUP(sales[[#This Row],[Product]],products[Product],products[Cost per box])*sales[[#This Row],[Boxes]]</f>
        <v>552.98</v>
      </c>
      <c r="I5146" s="4">
        <f>sales[[#This Row],[Revenue]]-sales[[#This Row],[Cost]]</f>
        <v>392.02</v>
      </c>
    </row>
    <row r="5147" spans="2:9" x14ac:dyDescent="0.25">
      <c r="B5147" t="s">
        <v>29</v>
      </c>
      <c r="C5147" t="s">
        <v>21</v>
      </c>
      <c r="D5147" t="s">
        <v>14</v>
      </c>
      <c r="E5147" s="1">
        <v>44475</v>
      </c>
      <c r="F5147" s="4">
        <v>1869</v>
      </c>
      <c r="G5147">
        <v>234</v>
      </c>
      <c r="H5147" s="3">
        <f>_xlfn.XLOOKUP(sales[[#This Row],[Product]],products[Product],products[Cost per box])*sales[[#This Row],[Boxes]]</f>
        <v>1476.54</v>
      </c>
      <c r="I5147" s="4">
        <f>sales[[#This Row],[Revenue]]-sales[[#This Row],[Cost]]</f>
        <v>392.46000000000004</v>
      </c>
    </row>
    <row r="5148" spans="2:9" x14ac:dyDescent="0.25">
      <c r="B5148" t="s">
        <v>37</v>
      </c>
      <c r="C5148" t="s">
        <v>11</v>
      </c>
      <c r="D5148" t="s">
        <v>14</v>
      </c>
      <c r="E5148" s="1">
        <v>44475</v>
      </c>
      <c r="F5148" s="4">
        <v>2618</v>
      </c>
      <c r="G5148">
        <v>374</v>
      </c>
      <c r="H5148" s="3">
        <f>_xlfn.XLOOKUP(sales[[#This Row],[Product]],products[Product],products[Cost per box])*sales[[#This Row],[Boxes]]</f>
        <v>2359.94</v>
      </c>
      <c r="I5148" s="4">
        <f>sales[[#This Row],[Revenue]]-sales[[#This Row],[Cost]]</f>
        <v>258.05999999999995</v>
      </c>
    </row>
    <row r="5149" spans="2:9" x14ac:dyDescent="0.25">
      <c r="B5149" t="s">
        <v>46</v>
      </c>
      <c r="C5149" t="s">
        <v>21</v>
      </c>
      <c r="D5149" t="s">
        <v>42</v>
      </c>
      <c r="E5149" s="1">
        <v>44476</v>
      </c>
      <c r="F5149" s="4">
        <v>1512</v>
      </c>
      <c r="G5149">
        <v>101</v>
      </c>
      <c r="H5149" s="3">
        <f>_xlfn.XLOOKUP(sales[[#This Row],[Product]],products[Product],products[Cost per box])*sales[[#This Row],[Boxes]]</f>
        <v>478.74</v>
      </c>
      <c r="I5149" s="4">
        <f>sales[[#This Row],[Revenue]]-sales[[#This Row],[Cost]]</f>
        <v>1033.26</v>
      </c>
    </row>
    <row r="5150" spans="2:9" x14ac:dyDescent="0.25">
      <c r="B5150" t="s">
        <v>13</v>
      </c>
      <c r="C5150" t="s">
        <v>21</v>
      </c>
      <c r="D5150" t="s">
        <v>12</v>
      </c>
      <c r="E5150" s="1">
        <v>44476</v>
      </c>
      <c r="F5150" s="4">
        <v>5460</v>
      </c>
      <c r="G5150">
        <v>364</v>
      </c>
      <c r="H5150" s="3">
        <f>_xlfn.XLOOKUP(sales[[#This Row],[Product]],products[Product],products[Cost per box])*sales[[#This Row],[Boxes]]</f>
        <v>3068.52</v>
      </c>
      <c r="I5150" s="4">
        <f>sales[[#This Row],[Revenue]]-sales[[#This Row],[Cost]]</f>
        <v>2391.48</v>
      </c>
    </row>
    <row r="5151" spans="2:9" x14ac:dyDescent="0.25">
      <c r="B5151" t="s">
        <v>49</v>
      </c>
      <c r="C5151" t="s">
        <v>21</v>
      </c>
      <c r="D5151" t="s">
        <v>14</v>
      </c>
      <c r="E5151" s="1">
        <v>44476</v>
      </c>
      <c r="F5151" s="4">
        <v>4487</v>
      </c>
      <c r="G5151">
        <v>641</v>
      </c>
      <c r="H5151" s="3">
        <f>_xlfn.XLOOKUP(sales[[#This Row],[Product]],products[Product],products[Cost per box])*sales[[#This Row],[Boxes]]</f>
        <v>4044.7099999999996</v>
      </c>
      <c r="I5151" s="4">
        <f>sales[[#This Row],[Revenue]]-sales[[#This Row],[Cost]]</f>
        <v>442.29000000000042</v>
      </c>
    </row>
    <row r="5152" spans="2:9" x14ac:dyDescent="0.25">
      <c r="B5152" t="s">
        <v>56</v>
      </c>
      <c r="C5152" t="s">
        <v>9</v>
      </c>
      <c r="D5152" t="s">
        <v>47</v>
      </c>
      <c r="E5152" s="1">
        <v>44476</v>
      </c>
      <c r="F5152" s="4">
        <v>1519</v>
      </c>
      <c r="G5152">
        <v>95</v>
      </c>
      <c r="H5152" s="3">
        <f>_xlfn.XLOOKUP(sales[[#This Row],[Product]],products[Product],products[Cost per box])*sales[[#This Row],[Boxes]]</f>
        <v>499.7</v>
      </c>
      <c r="I5152" s="4">
        <f>sales[[#This Row],[Revenue]]-sales[[#This Row],[Cost]]</f>
        <v>1019.3</v>
      </c>
    </row>
    <row r="5153" spans="2:9" x14ac:dyDescent="0.25">
      <c r="B5153" t="s">
        <v>53</v>
      </c>
      <c r="C5153" t="s">
        <v>9</v>
      </c>
      <c r="D5153" t="s">
        <v>7</v>
      </c>
      <c r="E5153" s="1">
        <v>44476</v>
      </c>
      <c r="F5153" s="4">
        <v>4375</v>
      </c>
      <c r="G5153">
        <v>313</v>
      </c>
      <c r="H5153" s="3">
        <f>_xlfn.XLOOKUP(sales[[#This Row],[Product]],products[Product],products[Cost per box])*sales[[#This Row],[Boxes]]</f>
        <v>1611.95</v>
      </c>
      <c r="I5153" s="4">
        <f>sales[[#This Row],[Revenue]]-sales[[#This Row],[Cost]]</f>
        <v>2763.05</v>
      </c>
    </row>
    <row r="5154" spans="2:9" x14ac:dyDescent="0.25">
      <c r="B5154" t="s">
        <v>37</v>
      </c>
      <c r="C5154" t="s">
        <v>11</v>
      </c>
      <c r="D5154" t="s">
        <v>43</v>
      </c>
      <c r="E5154" s="1">
        <v>44476</v>
      </c>
      <c r="F5154" s="4">
        <v>11214</v>
      </c>
      <c r="G5154">
        <v>510</v>
      </c>
      <c r="H5154" s="3">
        <f>_xlfn.XLOOKUP(sales[[#This Row],[Product]],products[Product],products[Cost per box])*sales[[#This Row],[Boxes]]</f>
        <v>1963.5</v>
      </c>
      <c r="I5154" s="4">
        <f>sales[[#This Row],[Revenue]]-sales[[#This Row],[Cost]]</f>
        <v>9250.5</v>
      </c>
    </row>
    <row r="5155" spans="2:9" x14ac:dyDescent="0.25">
      <c r="B5155" t="s">
        <v>13</v>
      </c>
      <c r="C5155" t="s">
        <v>11</v>
      </c>
      <c r="D5155" t="s">
        <v>44</v>
      </c>
      <c r="E5155" s="1">
        <v>44476</v>
      </c>
      <c r="F5155" s="4">
        <v>1820</v>
      </c>
      <c r="G5155">
        <v>80</v>
      </c>
      <c r="H5155" s="3">
        <f>_xlfn.XLOOKUP(sales[[#This Row],[Product]],products[Product],products[Cost per box])*sales[[#This Row],[Boxes]]</f>
        <v>765.6</v>
      </c>
      <c r="I5155" s="4">
        <f>sales[[#This Row],[Revenue]]-sales[[#This Row],[Cost]]</f>
        <v>1054.4000000000001</v>
      </c>
    </row>
    <row r="5156" spans="2:9" x14ac:dyDescent="0.25">
      <c r="B5156" t="s">
        <v>8</v>
      </c>
      <c r="C5156" t="s">
        <v>11</v>
      </c>
      <c r="D5156" t="s">
        <v>30</v>
      </c>
      <c r="E5156" s="1">
        <v>44476</v>
      </c>
      <c r="F5156" s="4">
        <v>6342</v>
      </c>
      <c r="G5156">
        <v>334</v>
      </c>
      <c r="H5156" s="3">
        <f>_xlfn.XLOOKUP(sales[[#This Row],[Product]],products[Product],products[Cost per box])*sales[[#This Row],[Boxes]]</f>
        <v>1229.1200000000001</v>
      </c>
      <c r="I5156" s="4">
        <f>sales[[#This Row],[Revenue]]-sales[[#This Row],[Cost]]</f>
        <v>5112.88</v>
      </c>
    </row>
    <row r="5157" spans="2:9" x14ac:dyDescent="0.25">
      <c r="B5157" t="s">
        <v>8</v>
      </c>
      <c r="C5157" t="s">
        <v>21</v>
      </c>
      <c r="D5157" t="s">
        <v>36</v>
      </c>
      <c r="E5157" s="1">
        <v>44476</v>
      </c>
      <c r="F5157" s="4">
        <v>3808</v>
      </c>
      <c r="G5157">
        <v>476</v>
      </c>
      <c r="H5157" s="3">
        <f>_xlfn.XLOOKUP(sales[[#This Row],[Product]],products[Product],products[Cost per box])*sales[[#This Row],[Boxes]]</f>
        <v>2399.04</v>
      </c>
      <c r="I5157" s="4">
        <f>sales[[#This Row],[Revenue]]-sales[[#This Row],[Cost]]</f>
        <v>1408.96</v>
      </c>
    </row>
    <row r="5158" spans="2:9" x14ac:dyDescent="0.25">
      <c r="B5158" t="s">
        <v>32</v>
      </c>
      <c r="C5158" t="s">
        <v>21</v>
      </c>
      <c r="D5158" t="s">
        <v>28</v>
      </c>
      <c r="E5158" s="1">
        <v>44476</v>
      </c>
      <c r="F5158" s="4">
        <v>5915</v>
      </c>
      <c r="G5158">
        <v>840</v>
      </c>
      <c r="H5158" s="3">
        <f>_xlfn.XLOOKUP(sales[[#This Row],[Product]],products[Product],products[Cost per box])*sales[[#This Row],[Boxes]]</f>
        <v>2318.3999999999996</v>
      </c>
      <c r="I5158" s="4">
        <f>sales[[#This Row],[Revenue]]-sales[[#This Row],[Cost]]</f>
        <v>3596.6000000000004</v>
      </c>
    </row>
    <row r="5159" spans="2:9" x14ac:dyDescent="0.25">
      <c r="B5159" t="s">
        <v>8</v>
      </c>
      <c r="C5159" t="s">
        <v>11</v>
      </c>
      <c r="D5159" t="s">
        <v>7</v>
      </c>
      <c r="E5159" s="1">
        <v>44476</v>
      </c>
      <c r="F5159" s="4">
        <v>15274</v>
      </c>
      <c r="G5159">
        <v>980</v>
      </c>
      <c r="H5159" s="3">
        <f>_xlfn.XLOOKUP(sales[[#This Row],[Product]],products[Product],products[Cost per box])*sales[[#This Row],[Boxes]]</f>
        <v>5047</v>
      </c>
      <c r="I5159" s="4">
        <f>sales[[#This Row],[Revenue]]-sales[[#This Row],[Cost]]</f>
        <v>10227</v>
      </c>
    </row>
    <row r="5160" spans="2:9" x14ac:dyDescent="0.25">
      <c r="B5160" t="s">
        <v>51</v>
      </c>
      <c r="C5160" t="s">
        <v>9</v>
      </c>
      <c r="D5160" t="s">
        <v>31</v>
      </c>
      <c r="E5160" s="1">
        <v>44476</v>
      </c>
      <c r="F5160" s="4">
        <v>1176</v>
      </c>
      <c r="G5160">
        <v>84</v>
      </c>
      <c r="H5160" s="3">
        <f>_xlfn.XLOOKUP(sales[[#This Row],[Product]],products[Product],products[Cost per box])*sales[[#This Row],[Boxes]]</f>
        <v>480.47999999999996</v>
      </c>
      <c r="I5160" s="4">
        <f>sales[[#This Row],[Revenue]]-sales[[#This Row],[Cost]]</f>
        <v>695.52</v>
      </c>
    </row>
    <row r="5161" spans="2:9" x14ac:dyDescent="0.25">
      <c r="B5161" t="s">
        <v>5</v>
      </c>
      <c r="C5161" t="s">
        <v>6</v>
      </c>
      <c r="D5161" t="s">
        <v>30</v>
      </c>
      <c r="E5161" s="1">
        <v>44476</v>
      </c>
      <c r="F5161" s="4">
        <v>4403</v>
      </c>
      <c r="G5161">
        <v>245</v>
      </c>
      <c r="H5161" s="3">
        <f>_xlfn.XLOOKUP(sales[[#This Row],[Product]],products[Product],products[Cost per box])*sales[[#This Row],[Boxes]]</f>
        <v>901.6</v>
      </c>
      <c r="I5161" s="4">
        <f>sales[[#This Row],[Revenue]]-sales[[#This Row],[Cost]]</f>
        <v>3501.4</v>
      </c>
    </row>
    <row r="5162" spans="2:9" x14ac:dyDescent="0.25">
      <c r="B5162" t="s">
        <v>37</v>
      </c>
      <c r="C5162" t="s">
        <v>27</v>
      </c>
      <c r="D5162" t="s">
        <v>36</v>
      </c>
      <c r="E5162" s="1">
        <v>44476</v>
      </c>
      <c r="F5162" s="4">
        <v>483</v>
      </c>
      <c r="G5162">
        <v>69</v>
      </c>
      <c r="H5162" s="3">
        <f>_xlfn.XLOOKUP(sales[[#This Row],[Product]],products[Product],products[Cost per box])*sales[[#This Row],[Boxes]]</f>
        <v>347.76</v>
      </c>
      <c r="I5162" s="4">
        <f>sales[[#This Row],[Revenue]]-sales[[#This Row],[Cost]]</f>
        <v>135.24</v>
      </c>
    </row>
    <row r="5163" spans="2:9" x14ac:dyDescent="0.25">
      <c r="B5163" t="s">
        <v>20</v>
      </c>
      <c r="C5163" t="s">
        <v>9</v>
      </c>
      <c r="D5163" t="s">
        <v>22</v>
      </c>
      <c r="E5163" s="1">
        <v>44476</v>
      </c>
      <c r="F5163" s="4">
        <v>7805</v>
      </c>
      <c r="G5163">
        <v>840</v>
      </c>
      <c r="H5163" s="3">
        <f>_xlfn.XLOOKUP(sales[[#This Row],[Product]],products[Product],products[Cost per box])*sales[[#This Row],[Boxes]]</f>
        <v>6904.8</v>
      </c>
      <c r="I5163" s="4">
        <f>sales[[#This Row],[Revenue]]-sales[[#This Row],[Cost]]</f>
        <v>900.19999999999982</v>
      </c>
    </row>
    <row r="5164" spans="2:9" x14ac:dyDescent="0.25">
      <c r="B5164" t="s">
        <v>33</v>
      </c>
      <c r="C5164" t="s">
        <v>27</v>
      </c>
      <c r="D5164" t="s">
        <v>52</v>
      </c>
      <c r="E5164" s="1">
        <v>44476</v>
      </c>
      <c r="F5164" s="4">
        <v>4641</v>
      </c>
      <c r="G5164">
        <v>465</v>
      </c>
      <c r="H5164" s="3">
        <f>_xlfn.XLOOKUP(sales[[#This Row],[Product]],products[Product],products[Cost per box])*sales[[#This Row],[Boxes]]</f>
        <v>1543.8</v>
      </c>
      <c r="I5164" s="4">
        <f>sales[[#This Row],[Revenue]]-sales[[#This Row],[Cost]]</f>
        <v>3097.2</v>
      </c>
    </row>
    <row r="5165" spans="2:9" x14ac:dyDescent="0.25">
      <c r="B5165" t="s">
        <v>49</v>
      </c>
      <c r="C5165" t="s">
        <v>11</v>
      </c>
      <c r="D5165" t="s">
        <v>50</v>
      </c>
      <c r="E5165" s="1">
        <v>44476</v>
      </c>
      <c r="F5165" s="4">
        <v>12138</v>
      </c>
      <c r="G5165">
        <v>506</v>
      </c>
      <c r="H5165" s="3">
        <f>_xlfn.XLOOKUP(sales[[#This Row],[Product]],products[Product],products[Cost per box])*sales[[#This Row],[Boxes]]</f>
        <v>6279.46</v>
      </c>
      <c r="I5165" s="4">
        <f>sales[[#This Row],[Revenue]]-sales[[#This Row],[Cost]]</f>
        <v>5858.54</v>
      </c>
    </row>
    <row r="5166" spans="2:9" x14ac:dyDescent="0.25">
      <c r="B5166" t="s">
        <v>10</v>
      </c>
      <c r="C5166" t="s">
        <v>11</v>
      </c>
      <c r="D5166" t="s">
        <v>12</v>
      </c>
      <c r="E5166" s="1">
        <v>44476</v>
      </c>
      <c r="F5166" s="4">
        <v>14371</v>
      </c>
      <c r="G5166">
        <v>980</v>
      </c>
      <c r="H5166" s="3">
        <f>_xlfn.XLOOKUP(sales[[#This Row],[Product]],products[Product],products[Cost per box])*sales[[#This Row],[Boxes]]</f>
        <v>8261.4</v>
      </c>
      <c r="I5166" s="4">
        <f>sales[[#This Row],[Revenue]]-sales[[#This Row],[Cost]]</f>
        <v>6109.6</v>
      </c>
    </row>
    <row r="5167" spans="2:9" x14ac:dyDescent="0.25">
      <c r="B5167" t="s">
        <v>20</v>
      </c>
      <c r="C5167" t="s">
        <v>27</v>
      </c>
      <c r="D5167" t="s">
        <v>19</v>
      </c>
      <c r="E5167" s="1">
        <v>44476</v>
      </c>
      <c r="F5167" s="4">
        <v>4774</v>
      </c>
      <c r="G5167">
        <v>299</v>
      </c>
      <c r="H5167" s="3">
        <f>_xlfn.XLOOKUP(sales[[#This Row],[Product]],products[Product],products[Cost per box])*sales[[#This Row],[Boxes]]</f>
        <v>3058.77</v>
      </c>
      <c r="I5167" s="4">
        <f>sales[[#This Row],[Revenue]]-sales[[#This Row],[Cost]]</f>
        <v>1715.23</v>
      </c>
    </row>
    <row r="5168" spans="2:9" x14ac:dyDescent="0.25">
      <c r="B5168" t="s">
        <v>57</v>
      </c>
      <c r="C5168" t="s">
        <v>16</v>
      </c>
      <c r="D5168" t="s">
        <v>31</v>
      </c>
      <c r="E5168" s="1">
        <v>44476</v>
      </c>
      <c r="F5168" s="4">
        <v>1722</v>
      </c>
      <c r="G5168">
        <v>123</v>
      </c>
      <c r="H5168" s="3">
        <f>_xlfn.XLOOKUP(sales[[#This Row],[Product]],products[Product],products[Cost per box])*sales[[#This Row],[Boxes]]</f>
        <v>703.56</v>
      </c>
      <c r="I5168" s="4">
        <f>sales[[#This Row],[Revenue]]-sales[[#This Row],[Cost]]</f>
        <v>1018.44</v>
      </c>
    </row>
    <row r="5169" spans="2:9" x14ac:dyDescent="0.25">
      <c r="B5169" t="s">
        <v>15</v>
      </c>
      <c r="C5169" t="s">
        <v>27</v>
      </c>
      <c r="D5169" t="s">
        <v>44</v>
      </c>
      <c r="E5169" s="1">
        <v>44476</v>
      </c>
      <c r="F5169" s="4">
        <v>6531</v>
      </c>
      <c r="G5169">
        <v>273</v>
      </c>
      <c r="H5169" s="3">
        <f>_xlfn.XLOOKUP(sales[[#This Row],[Product]],products[Product],products[Cost per box])*sales[[#This Row],[Boxes]]</f>
        <v>2612.61</v>
      </c>
      <c r="I5169" s="4">
        <f>sales[[#This Row],[Revenue]]-sales[[#This Row],[Cost]]</f>
        <v>3918.39</v>
      </c>
    </row>
    <row r="5170" spans="2:9" x14ac:dyDescent="0.25">
      <c r="B5170" t="s">
        <v>53</v>
      </c>
      <c r="C5170" t="s">
        <v>27</v>
      </c>
      <c r="D5170" t="s">
        <v>17</v>
      </c>
      <c r="E5170" s="1">
        <v>44476</v>
      </c>
      <c r="F5170" s="4">
        <v>11333</v>
      </c>
      <c r="G5170">
        <v>493</v>
      </c>
      <c r="H5170" s="3">
        <f>_xlfn.XLOOKUP(sales[[#This Row],[Product]],products[Product],products[Cost per box])*sales[[#This Row],[Boxes]]</f>
        <v>3352.4</v>
      </c>
      <c r="I5170" s="4">
        <f>sales[[#This Row],[Revenue]]-sales[[#This Row],[Cost]]</f>
        <v>7980.6</v>
      </c>
    </row>
    <row r="5171" spans="2:9" x14ac:dyDescent="0.25">
      <c r="B5171" t="s">
        <v>56</v>
      </c>
      <c r="C5171" t="s">
        <v>21</v>
      </c>
      <c r="D5171" t="s">
        <v>50</v>
      </c>
      <c r="E5171" s="1">
        <v>44476</v>
      </c>
      <c r="F5171" s="4">
        <v>7546</v>
      </c>
      <c r="G5171">
        <v>343</v>
      </c>
      <c r="H5171" s="3">
        <f>_xlfn.XLOOKUP(sales[[#This Row],[Product]],products[Product],products[Cost per box])*sales[[#This Row],[Boxes]]</f>
        <v>4256.63</v>
      </c>
      <c r="I5171" s="4">
        <f>sales[[#This Row],[Revenue]]-sales[[#This Row],[Cost]]</f>
        <v>3289.37</v>
      </c>
    </row>
    <row r="5172" spans="2:9" x14ac:dyDescent="0.25">
      <c r="B5172" t="s">
        <v>37</v>
      </c>
      <c r="C5172" t="s">
        <v>27</v>
      </c>
      <c r="D5172" t="s">
        <v>31</v>
      </c>
      <c r="E5172" s="1">
        <v>44476</v>
      </c>
      <c r="F5172" s="4">
        <v>539</v>
      </c>
      <c r="G5172">
        <v>45</v>
      </c>
      <c r="H5172" s="3">
        <f>_xlfn.XLOOKUP(sales[[#This Row],[Product]],products[Product],products[Cost per box])*sales[[#This Row],[Boxes]]</f>
        <v>257.39999999999998</v>
      </c>
      <c r="I5172" s="4">
        <f>sales[[#This Row],[Revenue]]-sales[[#This Row],[Cost]]</f>
        <v>281.60000000000002</v>
      </c>
    </row>
    <row r="5173" spans="2:9" x14ac:dyDescent="0.25">
      <c r="B5173" t="s">
        <v>41</v>
      </c>
      <c r="C5173" t="s">
        <v>6</v>
      </c>
      <c r="D5173" t="s">
        <v>45</v>
      </c>
      <c r="E5173" s="1">
        <v>44476</v>
      </c>
      <c r="F5173" s="4">
        <v>8946</v>
      </c>
      <c r="G5173">
        <v>407</v>
      </c>
      <c r="H5173" s="3">
        <f>_xlfn.XLOOKUP(sales[[#This Row],[Product]],products[Product],products[Cost per box])*sales[[#This Row],[Boxes]]</f>
        <v>3146.11</v>
      </c>
      <c r="I5173" s="4">
        <f>sales[[#This Row],[Revenue]]-sales[[#This Row],[Cost]]</f>
        <v>5799.8899999999994</v>
      </c>
    </row>
    <row r="5174" spans="2:9" x14ac:dyDescent="0.25">
      <c r="B5174" t="s">
        <v>57</v>
      </c>
      <c r="C5174" t="s">
        <v>11</v>
      </c>
      <c r="D5174" t="s">
        <v>12</v>
      </c>
      <c r="E5174" s="1">
        <v>44476</v>
      </c>
      <c r="F5174" s="4">
        <v>784</v>
      </c>
      <c r="G5174">
        <v>49</v>
      </c>
      <c r="H5174" s="3">
        <f>_xlfn.XLOOKUP(sales[[#This Row],[Product]],products[Product],products[Cost per box])*sales[[#This Row],[Boxes]]</f>
        <v>413.07</v>
      </c>
      <c r="I5174" s="4">
        <f>sales[[#This Row],[Revenue]]-sales[[#This Row],[Cost]]</f>
        <v>370.93</v>
      </c>
    </row>
    <row r="5175" spans="2:9" x14ac:dyDescent="0.25">
      <c r="B5175" t="s">
        <v>39</v>
      </c>
      <c r="C5175" t="s">
        <v>27</v>
      </c>
      <c r="D5175" t="s">
        <v>7</v>
      </c>
      <c r="E5175" s="1">
        <v>44476</v>
      </c>
      <c r="F5175" s="4">
        <v>560</v>
      </c>
      <c r="G5175">
        <v>38</v>
      </c>
      <c r="H5175" s="3">
        <f>_xlfn.XLOOKUP(sales[[#This Row],[Product]],products[Product],products[Cost per box])*sales[[#This Row],[Boxes]]</f>
        <v>195.70000000000002</v>
      </c>
      <c r="I5175" s="4">
        <f>sales[[#This Row],[Revenue]]-sales[[#This Row],[Cost]]</f>
        <v>364.29999999999995</v>
      </c>
    </row>
    <row r="5176" spans="2:9" x14ac:dyDescent="0.25">
      <c r="B5176" t="s">
        <v>39</v>
      </c>
      <c r="C5176" t="s">
        <v>21</v>
      </c>
      <c r="D5176" t="s">
        <v>43</v>
      </c>
      <c r="E5176" s="1">
        <v>44476</v>
      </c>
      <c r="F5176" s="4">
        <v>756</v>
      </c>
      <c r="G5176">
        <v>35</v>
      </c>
      <c r="H5176" s="3">
        <f>_xlfn.XLOOKUP(sales[[#This Row],[Product]],products[Product],products[Cost per box])*sales[[#This Row],[Boxes]]</f>
        <v>134.75</v>
      </c>
      <c r="I5176" s="4">
        <f>sales[[#This Row],[Revenue]]-sales[[#This Row],[Cost]]</f>
        <v>621.25</v>
      </c>
    </row>
    <row r="5177" spans="2:9" x14ac:dyDescent="0.25">
      <c r="B5177" t="s">
        <v>53</v>
      </c>
      <c r="C5177" t="s">
        <v>11</v>
      </c>
      <c r="D5177" t="s">
        <v>12</v>
      </c>
      <c r="E5177" s="1">
        <v>44476</v>
      </c>
      <c r="F5177" s="4">
        <v>350</v>
      </c>
      <c r="G5177">
        <v>22</v>
      </c>
      <c r="H5177" s="3">
        <f>_xlfn.XLOOKUP(sales[[#This Row],[Product]],products[Product],products[Cost per box])*sales[[#This Row],[Boxes]]</f>
        <v>185.45999999999998</v>
      </c>
      <c r="I5177" s="4">
        <f>sales[[#This Row],[Revenue]]-sales[[#This Row],[Cost]]</f>
        <v>164.54000000000002</v>
      </c>
    </row>
    <row r="5178" spans="2:9" x14ac:dyDescent="0.25">
      <c r="B5178" t="s">
        <v>56</v>
      </c>
      <c r="C5178" t="s">
        <v>6</v>
      </c>
      <c r="D5178" t="s">
        <v>31</v>
      </c>
      <c r="E5178" s="1">
        <v>44476</v>
      </c>
      <c r="F5178" s="4">
        <v>2352</v>
      </c>
      <c r="G5178">
        <v>168</v>
      </c>
      <c r="H5178" s="3">
        <f>_xlfn.XLOOKUP(sales[[#This Row],[Product]],products[Product],products[Cost per box])*sales[[#This Row],[Boxes]]</f>
        <v>960.95999999999992</v>
      </c>
      <c r="I5178" s="4">
        <f>sales[[#This Row],[Revenue]]-sales[[#This Row],[Cost]]</f>
        <v>1391.04</v>
      </c>
    </row>
    <row r="5179" spans="2:9" x14ac:dyDescent="0.25">
      <c r="B5179" t="s">
        <v>49</v>
      </c>
      <c r="C5179" t="s">
        <v>16</v>
      </c>
      <c r="D5179" t="s">
        <v>43</v>
      </c>
      <c r="E5179" s="1">
        <v>44476</v>
      </c>
      <c r="F5179" s="4">
        <v>7917</v>
      </c>
      <c r="G5179">
        <v>377</v>
      </c>
      <c r="H5179" s="3">
        <f>_xlfn.XLOOKUP(sales[[#This Row],[Product]],products[Product],products[Cost per box])*sales[[#This Row],[Boxes]]</f>
        <v>1451.45</v>
      </c>
      <c r="I5179" s="4">
        <f>sales[[#This Row],[Revenue]]-sales[[#This Row],[Cost]]</f>
        <v>6465.55</v>
      </c>
    </row>
    <row r="5180" spans="2:9" x14ac:dyDescent="0.25">
      <c r="B5180" t="s">
        <v>33</v>
      </c>
      <c r="C5180" t="s">
        <v>9</v>
      </c>
      <c r="D5180" t="s">
        <v>35</v>
      </c>
      <c r="E5180" s="1">
        <v>44476</v>
      </c>
      <c r="F5180" s="4">
        <v>8043</v>
      </c>
      <c r="G5180">
        <v>424</v>
      </c>
      <c r="H5180" s="3">
        <f>_xlfn.XLOOKUP(sales[[#This Row],[Product]],products[Product],products[Cost per box])*sales[[#This Row],[Boxes]]</f>
        <v>1123.5999999999999</v>
      </c>
      <c r="I5180" s="4">
        <f>sales[[#This Row],[Revenue]]-sales[[#This Row],[Cost]]</f>
        <v>6919.4</v>
      </c>
    </row>
    <row r="5181" spans="2:9" x14ac:dyDescent="0.25">
      <c r="B5181" t="s">
        <v>56</v>
      </c>
      <c r="C5181" t="s">
        <v>11</v>
      </c>
      <c r="D5181" t="s">
        <v>43</v>
      </c>
      <c r="E5181" s="1">
        <v>44476</v>
      </c>
      <c r="F5181" s="4">
        <v>2499</v>
      </c>
      <c r="G5181">
        <v>119</v>
      </c>
      <c r="H5181" s="3">
        <f>_xlfn.XLOOKUP(sales[[#This Row],[Product]],products[Product],products[Cost per box])*sales[[#This Row],[Boxes]]</f>
        <v>458.15000000000003</v>
      </c>
      <c r="I5181" s="4">
        <f>sales[[#This Row],[Revenue]]-sales[[#This Row],[Cost]]</f>
        <v>2040.85</v>
      </c>
    </row>
    <row r="5182" spans="2:9" x14ac:dyDescent="0.25">
      <c r="B5182" t="s">
        <v>20</v>
      </c>
      <c r="C5182" t="s">
        <v>16</v>
      </c>
      <c r="D5182" t="s">
        <v>38</v>
      </c>
      <c r="E5182" s="1">
        <v>44476</v>
      </c>
      <c r="F5182" s="4">
        <v>91</v>
      </c>
      <c r="G5182">
        <v>4</v>
      </c>
      <c r="H5182" s="3">
        <f>_xlfn.XLOOKUP(sales[[#This Row],[Product]],products[Product],products[Cost per box])*sales[[#This Row],[Boxes]]</f>
        <v>39.76</v>
      </c>
      <c r="I5182" s="4">
        <f>sales[[#This Row],[Revenue]]-sales[[#This Row],[Cost]]</f>
        <v>51.24</v>
      </c>
    </row>
    <row r="5183" spans="2:9" x14ac:dyDescent="0.25">
      <c r="B5183" t="s">
        <v>8</v>
      </c>
      <c r="C5183" t="s">
        <v>16</v>
      </c>
      <c r="D5183" t="s">
        <v>14</v>
      </c>
      <c r="E5183" s="1">
        <v>44476</v>
      </c>
      <c r="F5183" s="4">
        <v>4487</v>
      </c>
      <c r="G5183">
        <v>641</v>
      </c>
      <c r="H5183" s="3">
        <f>_xlfn.XLOOKUP(sales[[#This Row],[Product]],products[Product],products[Cost per box])*sales[[#This Row],[Boxes]]</f>
        <v>4044.7099999999996</v>
      </c>
      <c r="I5183" s="4">
        <f>sales[[#This Row],[Revenue]]-sales[[#This Row],[Cost]]</f>
        <v>442.29000000000042</v>
      </c>
    </row>
    <row r="5184" spans="2:9" x14ac:dyDescent="0.25">
      <c r="B5184" t="s">
        <v>39</v>
      </c>
      <c r="C5184" t="s">
        <v>11</v>
      </c>
      <c r="D5184" t="s">
        <v>36</v>
      </c>
      <c r="E5184" s="1">
        <v>44476</v>
      </c>
      <c r="F5184" s="4">
        <v>11641</v>
      </c>
      <c r="G5184">
        <v>1260</v>
      </c>
      <c r="H5184" s="3">
        <f>_xlfn.XLOOKUP(sales[[#This Row],[Product]],products[Product],products[Cost per box])*sales[[#This Row],[Boxes]]</f>
        <v>6350.4</v>
      </c>
      <c r="I5184" s="4">
        <f>sales[[#This Row],[Revenue]]-sales[[#This Row],[Cost]]</f>
        <v>5290.6</v>
      </c>
    </row>
    <row r="5185" spans="2:9" x14ac:dyDescent="0.25">
      <c r="B5185" t="s">
        <v>20</v>
      </c>
      <c r="C5185" t="s">
        <v>16</v>
      </c>
      <c r="D5185" t="s">
        <v>30</v>
      </c>
      <c r="E5185" s="1">
        <v>44476</v>
      </c>
      <c r="F5185" s="4">
        <v>3955</v>
      </c>
      <c r="G5185">
        <v>209</v>
      </c>
      <c r="H5185" s="3">
        <f>_xlfn.XLOOKUP(sales[[#This Row],[Product]],products[Product],products[Cost per box])*sales[[#This Row],[Boxes]]</f>
        <v>769.12</v>
      </c>
      <c r="I5185" s="4">
        <f>sales[[#This Row],[Revenue]]-sales[[#This Row],[Cost]]</f>
        <v>3185.88</v>
      </c>
    </row>
    <row r="5186" spans="2:9" x14ac:dyDescent="0.25">
      <c r="B5186" t="s">
        <v>15</v>
      </c>
      <c r="C5186" t="s">
        <v>21</v>
      </c>
      <c r="D5186" t="s">
        <v>19</v>
      </c>
      <c r="E5186" s="1">
        <v>44476</v>
      </c>
      <c r="F5186" s="4">
        <v>20594</v>
      </c>
      <c r="G5186">
        <v>1120</v>
      </c>
      <c r="H5186" s="3">
        <f>_xlfn.XLOOKUP(sales[[#This Row],[Product]],products[Product],products[Cost per box])*sales[[#This Row],[Boxes]]</f>
        <v>11457.6</v>
      </c>
      <c r="I5186" s="4">
        <f>sales[[#This Row],[Revenue]]-sales[[#This Row],[Cost]]</f>
        <v>9136.4</v>
      </c>
    </row>
    <row r="5187" spans="2:9" x14ac:dyDescent="0.25">
      <c r="B5187" t="s">
        <v>41</v>
      </c>
      <c r="C5187" t="s">
        <v>27</v>
      </c>
      <c r="D5187" t="s">
        <v>45</v>
      </c>
      <c r="E5187" s="1">
        <v>44476</v>
      </c>
      <c r="F5187" s="4">
        <v>8652</v>
      </c>
      <c r="G5187">
        <v>377</v>
      </c>
      <c r="H5187" s="3">
        <f>_xlfn.XLOOKUP(sales[[#This Row],[Product]],products[Product],products[Cost per box])*sales[[#This Row],[Boxes]]</f>
        <v>2914.21</v>
      </c>
      <c r="I5187" s="4">
        <f>sales[[#This Row],[Revenue]]-sales[[#This Row],[Cost]]</f>
        <v>5737.79</v>
      </c>
    </row>
    <row r="5188" spans="2:9" x14ac:dyDescent="0.25">
      <c r="B5188" t="s">
        <v>40</v>
      </c>
      <c r="C5188" t="s">
        <v>11</v>
      </c>
      <c r="D5188" t="s">
        <v>30</v>
      </c>
      <c r="E5188" s="1">
        <v>44476</v>
      </c>
      <c r="F5188" s="4">
        <v>3234</v>
      </c>
      <c r="G5188">
        <v>171</v>
      </c>
      <c r="H5188" s="3">
        <f>_xlfn.XLOOKUP(sales[[#This Row],[Product]],products[Product],products[Cost per box])*sales[[#This Row],[Boxes]]</f>
        <v>629.28</v>
      </c>
      <c r="I5188" s="4">
        <f>sales[[#This Row],[Revenue]]-sales[[#This Row],[Cost]]</f>
        <v>2604.7200000000003</v>
      </c>
    </row>
    <row r="5189" spans="2:9" x14ac:dyDescent="0.25">
      <c r="B5189" t="s">
        <v>20</v>
      </c>
      <c r="C5189" t="s">
        <v>27</v>
      </c>
      <c r="D5189" t="s">
        <v>30</v>
      </c>
      <c r="E5189" s="1">
        <v>44476</v>
      </c>
      <c r="F5189" s="4">
        <v>3654</v>
      </c>
      <c r="G5189">
        <v>193</v>
      </c>
      <c r="H5189" s="3">
        <f>_xlfn.XLOOKUP(sales[[#This Row],[Product]],products[Product],products[Cost per box])*sales[[#This Row],[Boxes]]</f>
        <v>710.24</v>
      </c>
      <c r="I5189" s="4">
        <f>sales[[#This Row],[Revenue]]-sales[[#This Row],[Cost]]</f>
        <v>2943.76</v>
      </c>
    </row>
    <row r="5190" spans="2:9" x14ac:dyDescent="0.25">
      <c r="B5190" t="s">
        <v>57</v>
      </c>
      <c r="C5190" t="s">
        <v>27</v>
      </c>
      <c r="D5190" t="s">
        <v>48</v>
      </c>
      <c r="E5190" s="1">
        <v>44476</v>
      </c>
      <c r="F5190" s="4">
        <v>2926</v>
      </c>
      <c r="G5190">
        <v>113</v>
      </c>
      <c r="H5190" s="3">
        <f>_xlfn.XLOOKUP(sales[[#This Row],[Product]],products[Product],products[Cost per box])*sales[[#This Row],[Boxes]]</f>
        <v>845.24</v>
      </c>
      <c r="I5190" s="4">
        <f>sales[[#This Row],[Revenue]]-sales[[#This Row],[Cost]]</f>
        <v>2080.7600000000002</v>
      </c>
    </row>
    <row r="5191" spans="2:9" x14ac:dyDescent="0.25">
      <c r="B5191" t="s">
        <v>53</v>
      </c>
      <c r="C5191" t="s">
        <v>27</v>
      </c>
      <c r="D5191" t="s">
        <v>47</v>
      </c>
      <c r="E5191" s="1">
        <v>44476</v>
      </c>
      <c r="F5191" s="4">
        <v>3983</v>
      </c>
      <c r="G5191">
        <v>249</v>
      </c>
      <c r="H5191" s="3">
        <f>_xlfn.XLOOKUP(sales[[#This Row],[Product]],products[Product],products[Cost per box])*sales[[#This Row],[Boxes]]</f>
        <v>1309.74</v>
      </c>
      <c r="I5191" s="4">
        <f>sales[[#This Row],[Revenue]]-sales[[#This Row],[Cost]]</f>
        <v>2673.26</v>
      </c>
    </row>
    <row r="5192" spans="2:9" x14ac:dyDescent="0.25">
      <c r="B5192" t="s">
        <v>46</v>
      </c>
      <c r="C5192" t="s">
        <v>16</v>
      </c>
      <c r="D5192" t="s">
        <v>31</v>
      </c>
      <c r="E5192" s="1">
        <v>44476</v>
      </c>
      <c r="F5192" s="4">
        <v>3297</v>
      </c>
      <c r="G5192">
        <v>275</v>
      </c>
      <c r="H5192" s="3">
        <f>_xlfn.XLOOKUP(sales[[#This Row],[Product]],products[Product],products[Cost per box])*sales[[#This Row],[Boxes]]</f>
        <v>1573</v>
      </c>
      <c r="I5192" s="4">
        <f>sales[[#This Row],[Revenue]]-sales[[#This Row],[Cost]]</f>
        <v>1724</v>
      </c>
    </row>
    <row r="5193" spans="2:9" x14ac:dyDescent="0.25">
      <c r="B5193" t="s">
        <v>40</v>
      </c>
      <c r="C5193" t="s">
        <v>27</v>
      </c>
      <c r="D5193" t="s">
        <v>43</v>
      </c>
      <c r="E5193" s="1">
        <v>44476</v>
      </c>
      <c r="F5193" s="4">
        <v>15792</v>
      </c>
      <c r="G5193">
        <v>770</v>
      </c>
      <c r="H5193" s="3">
        <f>_xlfn.XLOOKUP(sales[[#This Row],[Product]],products[Product],products[Cost per box])*sales[[#This Row],[Boxes]]</f>
        <v>2964.5</v>
      </c>
      <c r="I5193" s="4">
        <f>sales[[#This Row],[Revenue]]-sales[[#This Row],[Cost]]</f>
        <v>12827.5</v>
      </c>
    </row>
    <row r="5194" spans="2:9" x14ac:dyDescent="0.25">
      <c r="B5194" t="s">
        <v>10</v>
      </c>
      <c r="C5194" t="s">
        <v>11</v>
      </c>
      <c r="D5194" t="s">
        <v>30</v>
      </c>
      <c r="E5194" s="1">
        <v>44476</v>
      </c>
      <c r="F5194" s="4">
        <v>1246</v>
      </c>
      <c r="G5194">
        <v>70</v>
      </c>
      <c r="H5194" s="3">
        <f>_xlfn.XLOOKUP(sales[[#This Row],[Product]],products[Product],products[Cost per box])*sales[[#This Row],[Boxes]]</f>
        <v>257.60000000000002</v>
      </c>
      <c r="I5194" s="4">
        <f>sales[[#This Row],[Revenue]]-sales[[#This Row],[Cost]]</f>
        <v>988.4</v>
      </c>
    </row>
    <row r="5195" spans="2:9" x14ac:dyDescent="0.25">
      <c r="B5195" t="s">
        <v>33</v>
      </c>
      <c r="C5195" t="s">
        <v>11</v>
      </c>
      <c r="D5195" t="s">
        <v>45</v>
      </c>
      <c r="E5195" s="1">
        <v>44476</v>
      </c>
      <c r="F5195" s="4">
        <v>13230</v>
      </c>
      <c r="G5195">
        <v>602</v>
      </c>
      <c r="H5195" s="3">
        <f>_xlfn.XLOOKUP(sales[[#This Row],[Product]],products[Product],products[Cost per box])*sales[[#This Row],[Boxes]]</f>
        <v>4653.46</v>
      </c>
      <c r="I5195" s="4">
        <f>sales[[#This Row],[Revenue]]-sales[[#This Row],[Cost]]</f>
        <v>8576.5400000000009</v>
      </c>
    </row>
    <row r="5196" spans="2:9" x14ac:dyDescent="0.25">
      <c r="B5196" t="s">
        <v>39</v>
      </c>
      <c r="C5196" t="s">
        <v>11</v>
      </c>
      <c r="D5196" t="s">
        <v>35</v>
      </c>
      <c r="E5196" s="1">
        <v>44476</v>
      </c>
      <c r="F5196" s="4">
        <v>3101</v>
      </c>
      <c r="G5196">
        <v>164</v>
      </c>
      <c r="H5196" s="3">
        <f>_xlfn.XLOOKUP(sales[[#This Row],[Product]],products[Product],products[Cost per box])*sales[[#This Row],[Boxes]]</f>
        <v>434.59999999999997</v>
      </c>
      <c r="I5196" s="4">
        <f>sales[[#This Row],[Revenue]]-sales[[#This Row],[Cost]]</f>
        <v>2666.4</v>
      </c>
    </row>
    <row r="5197" spans="2:9" x14ac:dyDescent="0.25">
      <c r="B5197" t="s">
        <v>40</v>
      </c>
      <c r="C5197" t="s">
        <v>21</v>
      </c>
      <c r="D5197" t="s">
        <v>47</v>
      </c>
      <c r="E5197" s="1">
        <v>44476</v>
      </c>
      <c r="F5197" s="4">
        <v>11438</v>
      </c>
      <c r="G5197">
        <v>673</v>
      </c>
      <c r="H5197" s="3">
        <f>_xlfn.XLOOKUP(sales[[#This Row],[Product]],products[Product],products[Cost per box])*sales[[#This Row],[Boxes]]</f>
        <v>3539.98</v>
      </c>
      <c r="I5197" s="4">
        <f>sales[[#This Row],[Revenue]]-sales[[#This Row],[Cost]]</f>
        <v>7898.02</v>
      </c>
    </row>
    <row r="5198" spans="2:9" x14ac:dyDescent="0.25">
      <c r="B5198" t="s">
        <v>46</v>
      </c>
      <c r="C5198" t="s">
        <v>16</v>
      </c>
      <c r="D5198" t="s">
        <v>12</v>
      </c>
      <c r="E5198" s="1">
        <v>44476</v>
      </c>
      <c r="F5198" s="4">
        <v>6188</v>
      </c>
      <c r="G5198">
        <v>413</v>
      </c>
      <c r="H5198" s="3">
        <f>_xlfn.XLOOKUP(sales[[#This Row],[Product]],products[Product],products[Cost per box])*sales[[#This Row],[Boxes]]</f>
        <v>3481.5899999999997</v>
      </c>
      <c r="I5198" s="4">
        <f>sales[[#This Row],[Revenue]]-sales[[#This Row],[Cost]]</f>
        <v>2706.4100000000003</v>
      </c>
    </row>
    <row r="5199" spans="2:9" x14ac:dyDescent="0.25">
      <c r="B5199" t="s">
        <v>25</v>
      </c>
      <c r="C5199" t="s">
        <v>16</v>
      </c>
      <c r="D5199" t="s">
        <v>45</v>
      </c>
      <c r="E5199" s="1">
        <v>44476</v>
      </c>
      <c r="F5199" s="4">
        <v>9016</v>
      </c>
      <c r="G5199">
        <v>376</v>
      </c>
      <c r="H5199" s="3">
        <f>_xlfn.XLOOKUP(sales[[#This Row],[Product]],products[Product],products[Cost per box])*sales[[#This Row],[Boxes]]</f>
        <v>2906.48</v>
      </c>
      <c r="I5199" s="4">
        <f>sales[[#This Row],[Revenue]]-sales[[#This Row],[Cost]]</f>
        <v>6109.52</v>
      </c>
    </row>
    <row r="5200" spans="2:9" x14ac:dyDescent="0.25">
      <c r="B5200" t="s">
        <v>41</v>
      </c>
      <c r="C5200" t="s">
        <v>9</v>
      </c>
      <c r="D5200" t="s">
        <v>31</v>
      </c>
      <c r="E5200" s="1">
        <v>44476</v>
      </c>
      <c r="F5200" s="4">
        <v>3934</v>
      </c>
      <c r="G5200">
        <v>328</v>
      </c>
      <c r="H5200" s="3">
        <f>_xlfn.XLOOKUP(sales[[#This Row],[Product]],products[Product],products[Cost per box])*sales[[#This Row],[Boxes]]</f>
        <v>1876.1599999999999</v>
      </c>
      <c r="I5200" s="4">
        <f>sales[[#This Row],[Revenue]]-sales[[#This Row],[Cost]]</f>
        <v>2057.84</v>
      </c>
    </row>
    <row r="5201" spans="2:9" x14ac:dyDescent="0.25">
      <c r="B5201" t="s">
        <v>54</v>
      </c>
      <c r="C5201" t="s">
        <v>16</v>
      </c>
      <c r="D5201" t="s">
        <v>28</v>
      </c>
      <c r="E5201" s="1">
        <v>44476</v>
      </c>
      <c r="F5201" s="4">
        <v>2114</v>
      </c>
      <c r="G5201">
        <v>302</v>
      </c>
      <c r="H5201" s="3">
        <f>_xlfn.XLOOKUP(sales[[#This Row],[Product]],products[Product],products[Cost per box])*sales[[#This Row],[Boxes]]</f>
        <v>833.52</v>
      </c>
      <c r="I5201" s="4">
        <f>sales[[#This Row],[Revenue]]-sales[[#This Row],[Cost]]</f>
        <v>1280.48</v>
      </c>
    </row>
    <row r="5202" spans="2:9" x14ac:dyDescent="0.25">
      <c r="B5202" t="s">
        <v>13</v>
      </c>
      <c r="C5202" t="s">
        <v>27</v>
      </c>
      <c r="D5202" t="s">
        <v>45</v>
      </c>
      <c r="E5202" s="1">
        <v>44476</v>
      </c>
      <c r="F5202" s="4">
        <v>4564</v>
      </c>
      <c r="G5202">
        <v>191</v>
      </c>
      <c r="H5202" s="3">
        <f>_xlfn.XLOOKUP(sales[[#This Row],[Product]],products[Product],products[Cost per box])*sales[[#This Row],[Boxes]]</f>
        <v>1476.43</v>
      </c>
      <c r="I5202" s="4">
        <f>sales[[#This Row],[Revenue]]-sales[[#This Row],[Cost]]</f>
        <v>3087.5699999999997</v>
      </c>
    </row>
    <row r="5203" spans="2:9" x14ac:dyDescent="0.25">
      <c r="B5203" t="s">
        <v>33</v>
      </c>
      <c r="C5203" t="s">
        <v>16</v>
      </c>
      <c r="D5203" t="s">
        <v>36</v>
      </c>
      <c r="E5203" s="1">
        <v>44476</v>
      </c>
      <c r="F5203" s="4">
        <v>8183</v>
      </c>
      <c r="G5203">
        <v>910</v>
      </c>
      <c r="H5203" s="3">
        <f>_xlfn.XLOOKUP(sales[[#This Row],[Product]],products[Product],products[Cost per box])*sales[[#This Row],[Boxes]]</f>
        <v>4586.3999999999996</v>
      </c>
      <c r="I5203" s="4">
        <f>sales[[#This Row],[Revenue]]-sales[[#This Row],[Cost]]</f>
        <v>3596.6000000000004</v>
      </c>
    </row>
    <row r="5204" spans="2:9" x14ac:dyDescent="0.25">
      <c r="B5204" t="s">
        <v>54</v>
      </c>
      <c r="C5204" t="s">
        <v>11</v>
      </c>
      <c r="D5204" t="s">
        <v>31</v>
      </c>
      <c r="E5204" s="1">
        <v>44476</v>
      </c>
      <c r="F5204" s="4">
        <v>3101</v>
      </c>
      <c r="G5204">
        <v>259</v>
      </c>
      <c r="H5204" s="3">
        <f>_xlfn.XLOOKUP(sales[[#This Row],[Product]],products[Product],products[Cost per box])*sales[[#This Row],[Boxes]]</f>
        <v>1481.48</v>
      </c>
      <c r="I5204" s="4">
        <f>sales[[#This Row],[Revenue]]-sales[[#This Row],[Cost]]</f>
        <v>1619.52</v>
      </c>
    </row>
    <row r="5205" spans="2:9" x14ac:dyDescent="0.25">
      <c r="B5205" t="s">
        <v>29</v>
      </c>
      <c r="C5205" t="s">
        <v>6</v>
      </c>
      <c r="D5205" t="s">
        <v>35</v>
      </c>
      <c r="E5205" s="1">
        <v>44476</v>
      </c>
      <c r="F5205" s="4">
        <v>1183</v>
      </c>
      <c r="G5205">
        <v>66</v>
      </c>
      <c r="H5205" s="3">
        <f>_xlfn.XLOOKUP(sales[[#This Row],[Product]],products[Product],products[Cost per box])*sales[[#This Row],[Boxes]]</f>
        <v>174.9</v>
      </c>
      <c r="I5205" s="4">
        <f>sales[[#This Row],[Revenue]]-sales[[#This Row],[Cost]]</f>
        <v>1008.1</v>
      </c>
    </row>
    <row r="5206" spans="2:9" x14ac:dyDescent="0.25">
      <c r="B5206" t="s">
        <v>18</v>
      </c>
      <c r="C5206" t="s">
        <v>6</v>
      </c>
      <c r="D5206" t="s">
        <v>12</v>
      </c>
      <c r="E5206" s="1">
        <v>44476</v>
      </c>
      <c r="F5206" s="4">
        <v>5915</v>
      </c>
      <c r="G5206">
        <v>348</v>
      </c>
      <c r="H5206" s="3">
        <f>_xlfn.XLOOKUP(sales[[#This Row],[Product]],products[Product],products[Cost per box])*sales[[#This Row],[Boxes]]</f>
        <v>2933.64</v>
      </c>
      <c r="I5206" s="4">
        <f>sales[[#This Row],[Revenue]]-sales[[#This Row],[Cost]]</f>
        <v>2981.36</v>
      </c>
    </row>
    <row r="5207" spans="2:9" x14ac:dyDescent="0.25">
      <c r="B5207" t="s">
        <v>29</v>
      </c>
      <c r="C5207" t="s">
        <v>21</v>
      </c>
      <c r="D5207" t="s">
        <v>50</v>
      </c>
      <c r="E5207" s="1">
        <v>44476</v>
      </c>
      <c r="F5207" s="4">
        <v>5411</v>
      </c>
      <c r="G5207">
        <v>226</v>
      </c>
      <c r="H5207" s="3">
        <f>_xlfn.XLOOKUP(sales[[#This Row],[Product]],products[Product],products[Cost per box])*sales[[#This Row],[Boxes]]</f>
        <v>2804.66</v>
      </c>
      <c r="I5207" s="4">
        <f>sales[[#This Row],[Revenue]]-sales[[#This Row],[Cost]]</f>
        <v>2606.34</v>
      </c>
    </row>
    <row r="5208" spans="2:9" x14ac:dyDescent="0.25">
      <c r="B5208" t="s">
        <v>32</v>
      </c>
      <c r="C5208" t="s">
        <v>6</v>
      </c>
      <c r="D5208" t="s">
        <v>43</v>
      </c>
      <c r="E5208" s="1">
        <v>44476</v>
      </c>
      <c r="F5208" s="4">
        <v>8960</v>
      </c>
      <c r="G5208">
        <v>408</v>
      </c>
      <c r="H5208" s="3">
        <f>_xlfn.XLOOKUP(sales[[#This Row],[Product]],products[Product],products[Cost per box])*sales[[#This Row],[Boxes]]</f>
        <v>1570.8</v>
      </c>
      <c r="I5208" s="4">
        <f>sales[[#This Row],[Revenue]]-sales[[#This Row],[Cost]]</f>
        <v>7389.2</v>
      </c>
    </row>
    <row r="5209" spans="2:9" x14ac:dyDescent="0.25">
      <c r="B5209" t="s">
        <v>33</v>
      </c>
      <c r="C5209" t="s">
        <v>21</v>
      </c>
      <c r="D5209" t="s">
        <v>45</v>
      </c>
      <c r="E5209" s="1">
        <v>44476</v>
      </c>
      <c r="F5209" s="4">
        <v>3108</v>
      </c>
      <c r="G5209">
        <v>130</v>
      </c>
      <c r="H5209" s="3">
        <f>_xlfn.XLOOKUP(sales[[#This Row],[Product]],products[Product],products[Cost per box])*sales[[#This Row],[Boxes]]</f>
        <v>1004.9000000000001</v>
      </c>
      <c r="I5209" s="4">
        <f>sales[[#This Row],[Revenue]]-sales[[#This Row],[Cost]]</f>
        <v>2103.1</v>
      </c>
    </row>
    <row r="5210" spans="2:9" x14ac:dyDescent="0.25">
      <c r="B5210" t="s">
        <v>40</v>
      </c>
      <c r="C5210" t="s">
        <v>27</v>
      </c>
      <c r="D5210" t="s">
        <v>45</v>
      </c>
      <c r="E5210" s="1">
        <v>44476</v>
      </c>
      <c r="F5210" s="4">
        <v>588</v>
      </c>
      <c r="G5210">
        <v>26</v>
      </c>
      <c r="H5210" s="3">
        <f>_xlfn.XLOOKUP(sales[[#This Row],[Product]],products[Product],products[Cost per box])*sales[[#This Row],[Boxes]]</f>
        <v>200.98000000000002</v>
      </c>
      <c r="I5210" s="4">
        <f>sales[[#This Row],[Revenue]]-sales[[#This Row],[Cost]]</f>
        <v>387.02</v>
      </c>
    </row>
    <row r="5211" spans="2:9" x14ac:dyDescent="0.25">
      <c r="B5211" t="s">
        <v>8</v>
      </c>
      <c r="C5211" t="s">
        <v>9</v>
      </c>
      <c r="D5211" t="s">
        <v>42</v>
      </c>
      <c r="E5211" s="1">
        <v>44476</v>
      </c>
      <c r="F5211" s="4">
        <v>3962</v>
      </c>
      <c r="G5211">
        <v>283</v>
      </c>
      <c r="H5211" s="3">
        <f>_xlfn.XLOOKUP(sales[[#This Row],[Product]],products[Product],products[Cost per box])*sales[[#This Row],[Boxes]]</f>
        <v>1341.42</v>
      </c>
      <c r="I5211" s="4">
        <f>sales[[#This Row],[Revenue]]-sales[[#This Row],[Cost]]</f>
        <v>2620.58</v>
      </c>
    </row>
    <row r="5212" spans="2:9" x14ac:dyDescent="0.25">
      <c r="B5212" t="s">
        <v>39</v>
      </c>
      <c r="C5212" t="s">
        <v>9</v>
      </c>
      <c r="D5212" t="s">
        <v>42</v>
      </c>
      <c r="E5212" s="1">
        <v>44476</v>
      </c>
      <c r="F5212" s="4">
        <v>6013</v>
      </c>
      <c r="G5212">
        <v>401</v>
      </c>
      <c r="H5212" s="3">
        <f>_xlfn.XLOOKUP(sales[[#This Row],[Product]],products[Product],products[Cost per box])*sales[[#This Row],[Boxes]]</f>
        <v>1900.74</v>
      </c>
      <c r="I5212" s="4">
        <f>sales[[#This Row],[Revenue]]-sales[[#This Row],[Cost]]</f>
        <v>4112.26</v>
      </c>
    </row>
    <row r="5213" spans="2:9" x14ac:dyDescent="0.25">
      <c r="B5213" t="s">
        <v>37</v>
      </c>
      <c r="C5213" t="s">
        <v>16</v>
      </c>
      <c r="D5213" t="s">
        <v>7</v>
      </c>
      <c r="E5213" s="1">
        <v>44476</v>
      </c>
      <c r="F5213" s="4">
        <v>1204</v>
      </c>
      <c r="G5213">
        <v>86</v>
      </c>
      <c r="H5213" s="3">
        <f>_xlfn.XLOOKUP(sales[[#This Row],[Product]],products[Product],products[Cost per box])*sales[[#This Row],[Boxes]]</f>
        <v>442.90000000000003</v>
      </c>
      <c r="I5213" s="4">
        <f>sales[[#This Row],[Revenue]]-sales[[#This Row],[Cost]]</f>
        <v>761.09999999999991</v>
      </c>
    </row>
    <row r="5214" spans="2:9" x14ac:dyDescent="0.25">
      <c r="B5214" t="s">
        <v>8</v>
      </c>
      <c r="C5214" t="s">
        <v>6</v>
      </c>
      <c r="D5214" t="s">
        <v>14</v>
      </c>
      <c r="E5214" s="1">
        <v>44476</v>
      </c>
      <c r="F5214" s="4">
        <v>9926</v>
      </c>
      <c r="G5214">
        <v>1680</v>
      </c>
      <c r="H5214" s="3">
        <f>_xlfn.XLOOKUP(sales[[#This Row],[Product]],products[Product],products[Cost per box])*sales[[#This Row],[Boxes]]</f>
        <v>10600.8</v>
      </c>
      <c r="I5214" s="4">
        <f>sales[[#This Row],[Revenue]]-sales[[#This Row],[Cost]]</f>
        <v>-674.79999999999927</v>
      </c>
    </row>
    <row r="5215" spans="2:9" x14ac:dyDescent="0.25">
      <c r="B5215" t="s">
        <v>23</v>
      </c>
      <c r="C5215" t="s">
        <v>16</v>
      </c>
      <c r="D5215" t="s">
        <v>28</v>
      </c>
      <c r="E5215" s="1">
        <v>44476</v>
      </c>
      <c r="F5215" s="4">
        <v>6580</v>
      </c>
      <c r="G5215">
        <v>1120</v>
      </c>
      <c r="H5215" s="3">
        <f>_xlfn.XLOOKUP(sales[[#This Row],[Product]],products[Product],products[Cost per box])*sales[[#This Row],[Boxes]]</f>
        <v>3091.2</v>
      </c>
      <c r="I5215" s="4">
        <f>sales[[#This Row],[Revenue]]-sales[[#This Row],[Cost]]</f>
        <v>3488.8</v>
      </c>
    </row>
    <row r="5216" spans="2:9" x14ac:dyDescent="0.25">
      <c r="B5216" t="s">
        <v>57</v>
      </c>
      <c r="C5216" t="s">
        <v>21</v>
      </c>
      <c r="D5216" t="s">
        <v>14</v>
      </c>
      <c r="E5216" s="1">
        <v>44476</v>
      </c>
      <c r="F5216" s="4">
        <v>3346</v>
      </c>
      <c r="G5216">
        <v>419</v>
      </c>
      <c r="H5216" s="3">
        <f>_xlfn.XLOOKUP(sales[[#This Row],[Product]],products[Product],products[Cost per box])*sales[[#This Row],[Boxes]]</f>
        <v>2643.89</v>
      </c>
      <c r="I5216" s="4">
        <f>sales[[#This Row],[Revenue]]-sales[[#This Row],[Cost]]</f>
        <v>702.11000000000013</v>
      </c>
    </row>
    <row r="5217" spans="2:9" x14ac:dyDescent="0.25">
      <c r="B5217" t="s">
        <v>51</v>
      </c>
      <c r="C5217" t="s">
        <v>6</v>
      </c>
      <c r="D5217" t="s">
        <v>26</v>
      </c>
      <c r="E5217" s="1">
        <v>44476</v>
      </c>
      <c r="F5217" s="4">
        <v>11627</v>
      </c>
      <c r="G5217">
        <v>910</v>
      </c>
      <c r="H5217" s="3">
        <f>_xlfn.XLOOKUP(sales[[#This Row],[Product]],products[Product],products[Cost per box])*sales[[#This Row],[Boxes]]</f>
        <v>5851.3</v>
      </c>
      <c r="I5217" s="4">
        <f>sales[[#This Row],[Revenue]]-sales[[#This Row],[Cost]]</f>
        <v>5775.7</v>
      </c>
    </row>
    <row r="5218" spans="2:9" x14ac:dyDescent="0.25">
      <c r="B5218" t="s">
        <v>53</v>
      </c>
      <c r="C5218" t="s">
        <v>21</v>
      </c>
      <c r="D5218" t="s">
        <v>14</v>
      </c>
      <c r="E5218" s="1">
        <v>44476</v>
      </c>
      <c r="F5218" s="4">
        <v>6132</v>
      </c>
      <c r="G5218">
        <v>910</v>
      </c>
      <c r="H5218" s="3">
        <f>_xlfn.XLOOKUP(sales[[#This Row],[Product]],products[Product],products[Cost per box])*sales[[#This Row],[Boxes]]</f>
        <v>5742.0999999999995</v>
      </c>
      <c r="I5218" s="4">
        <f>sales[[#This Row],[Revenue]]-sales[[#This Row],[Cost]]</f>
        <v>389.90000000000055</v>
      </c>
    </row>
    <row r="5219" spans="2:9" x14ac:dyDescent="0.25">
      <c r="B5219" t="s">
        <v>32</v>
      </c>
      <c r="C5219" t="s">
        <v>21</v>
      </c>
      <c r="D5219" t="s">
        <v>14</v>
      </c>
      <c r="E5219" s="1">
        <v>44476</v>
      </c>
      <c r="F5219" s="4">
        <v>8512</v>
      </c>
      <c r="G5219">
        <v>1050</v>
      </c>
      <c r="H5219" s="3">
        <f>_xlfn.XLOOKUP(sales[[#This Row],[Product]],products[Product],products[Cost per box])*sales[[#This Row],[Boxes]]</f>
        <v>6625.5</v>
      </c>
      <c r="I5219" s="4">
        <f>sales[[#This Row],[Revenue]]-sales[[#This Row],[Cost]]</f>
        <v>1886.5</v>
      </c>
    </row>
    <row r="5220" spans="2:9" x14ac:dyDescent="0.25">
      <c r="B5220" t="s">
        <v>41</v>
      </c>
      <c r="C5220" t="s">
        <v>11</v>
      </c>
      <c r="D5220" t="s">
        <v>19</v>
      </c>
      <c r="E5220" s="1">
        <v>44477</v>
      </c>
      <c r="F5220" s="4">
        <v>8267</v>
      </c>
      <c r="G5220">
        <v>460</v>
      </c>
      <c r="H5220" s="3">
        <f>_xlfn.XLOOKUP(sales[[#This Row],[Product]],products[Product],products[Cost per box])*sales[[#This Row],[Boxes]]</f>
        <v>4705.8</v>
      </c>
      <c r="I5220" s="4">
        <f>sales[[#This Row],[Revenue]]-sales[[#This Row],[Cost]]</f>
        <v>3561.2</v>
      </c>
    </row>
    <row r="5221" spans="2:9" x14ac:dyDescent="0.25">
      <c r="B5221" t="s">
        <v>49</v>
      </c>
      <c r="C5221" t="s">
        <v>11</v>
      </c>
      <c r="D5221" t="s">
        <v>24</v>
      </c>
      <c r="E5221" s="1">
        <v>44477</v>
      </c>
      <c r="F5221" s="4">
        <v>3290</v>
      </c>
      <c r="G5221">
        <v>174</v>
      </c>
      <c r="H5221" s="3">
        <f>_xlfn.XLOOKUP(sales[[#This Row],[Product]],products[Product],products[Cost per box])*sales[[#This Row],[Boxes]]</f>
        <v>1828.74</v>
      </c>
      <c r="I5221" s="4">
        <f>sales[[#This Row],[Revenue]]-sales[[#This Row],[Cost]]</f>
        <v>1461.26</v>
      </c>
    </row>
    <row r="5222" spans="2:9" x14ac:dyDescent="0.25">
      <c r="B5222" t="s">
        <v>20</v>
      </c>
      <c r="C5222" t="s">
        <v>9</v>
      </c>
      <c r="D5222" t="s">
        <v>48</v>
      </c>
      <c r="E5222" s="1">
        <v>44477</v>
      </c>
      <c r="F5222" s="4">
        <v>1540</v>
      </c>
      <c r="G5222">
        <v>58</v>
      </c>
      <c r="H5222" s="3">
        <f>_xlfn.XLOOKUP(sales[[#This Row],[Product]],products[Product],products[Cost per box])*sales[[#This Row],[Boxes]]</f>
        <v>433.84000000000003</v>
      </c>
      <c r="I5222" s="4">
        <f>sales[[#This Row],[Revenue]]-sales[[#This Row],[Cost]]</f>
        <v>1106.1599999999999</v>
      </c>
    </row>
    <row r="5223" spans="2:9" x14ac:dyDescent="0.25">
      <c r="B5223" t="s">
        <v>13</v>
      </c>
      <c r="C5223" t="s">
        <v>11</v>
      </c>
      <c r="D5223" t="s">
        <v>12</v>
      </c>
      <c r="E5223" s="1">
        <v>44477</v>
      </c>
      <c r="F5223" s="4">
        <v>6783</v>
      </c>
      <c r="G5223">
        <v>399</v>
      </c>
      <c r="H5223" s="3">
        <f>_xlfn.XLOOKUP(sales[[#This Row],[Product]],products[Product],products[Cost per box])*sales[[#This Row],[Boxes]]</f>
        <v>3363.5699999999997</v>
      </c>
      <c r="I5223" s="4">
        <f>sales[[#This Row],[Revenue]]-sales[[#This Row],[Cost]]</f>
        <v>3419.4300000000003</v>
      </c>
    </row>
    <row r="5224" spans="2:9" x14ac:dyDescent="0.25">
      <c r="B5224" t="s">
        <v>5</v>
      </c>
      <c r="C5224" t="s">
        <v>16</v>
      </c>
      <c r="D5224" t="s">
        <v>45</v>
      </c>
      <c r="E5224" s="1">
        <v>44477</v>
      </c>
      <c r="F5224" s="4">
        <v>105</v>
      </c>
      <c r="G5224">
        <v>5</v>
      </c>
      <c r="H5224" s="3">
        <f>_xlfn.XLOOKUP(sales[[#This Row],[Product]],products[Product],products[Cost per box])*sales[[#This Row],[Boxes]]</f>
        <v>38.650000000000006</v>
      </c>
      <c r="I5224" s="4">
        <f>sales[[#This Row],[Revenue]]-sales[[#This Row],[Cost]]</f>
        <v>66.349999999999994</v>
      </c>
    </row>
    <row r="5225" spans="2:9" x14ac:dyDescent="0.25">
      <c r="B5225" t="s">
        <v>40</v>
      </c>
      <c r="C5225" t="s">
        <v>21</v>
      </c>
      <c r="D5225" t="s">
        <v>28</v>
      </c>
      <c r="E5225" s="1">
        <v>44477</v>
      </c>
      <c r="F5225" s="4">
        <v>7924</v>
      </c>
      <c r="G5225">
        <v>980</v>
      </c>
      <c r="H5225" s="3">
        <f>_xlfn.XLOOKUP(sales[[#This Row],[Product]],products[Product],products[Cost per box])*sales[[#This Row],[Boxes]]</f>
        <v>2704.7999999999997</v>
      </c>
      <c r="I5225" s="4">
        <f>sales[[#This Row],[Revenue]]-sales[[#This Row],[Cost]]</f>
        <v>5219.2000000000007</v>
      </c>
    </row>
    <row r="5226" spans="2:9" x14ac:dyDescent="0.25">
      <c r="B5226" t="s">
        <v>34</v>
      </c>
      <c r="C5226" t="s">
        <v>21</v>
      </c>
      <c r="D5226" t="s">
        <v>26</v>
      </c>
      <c r="E5226" s="1">
        <v>44477</v>
      </c>
      <c r="F5226" s="4">
        <v>4151</v>
      </c>
      <c r="G5226">
        <v>346</v>
      </c>
      <c r="H5226" s="3">
        <f>_xlfn.XLOOKUP(sales[[#This Row],[Product]],products[Product],products[Cost per box])*sales[[#This Row],[Boxes]]</f>
        <v>2224.7799999999997</v>
      </c>
      <c r="I5226" s="4">
        <f>sales[[#This Row],[Revenue]]-sales[[#This Row],[Cost]]</f>
        <v>1926.2200000000003</v>
      </c>
    </row>
    <row r="5227" spans="2:9" x14ac:dyDescent="0.25">
      <c r="B5227" t="s">
        <v>49</v>
      </c>
      <c r="C5227" t="s">
        <v>11</v>
      </c>
      <c r="D5227" t="s">
        <v>26</v>
      </c>
      <c r="E5227" s="1">
        <v>44477</v>
      </c>
      <c r="F5227" s="4">
        <v>441</v>
      </c>
      <c r="G5227">
        <v>41</v>
      </c>
      <c r="H5227" s="3">
        <f>_xlfn.XLOOKUP(sales[[#This Row],[Product]],products[Product],products[Cost per box])*sales[[#This Row],[Boxes]]</f>
        <v>263.63</v>
      </c>
      <c r="I5227" s="4">
        <f>sales[[#This Row],[Revenue]]-sales[[#This Row],[Cost]]</f>
        <v>177.37</v>
      </c>
    </row>
    <row r="5228" spans="2:9" x14ac:dyDescent="0.25">
      <c r="B5228" t="s">
        <v>40</v>
      </c>
      <c r="C5228" t="s">
        <v>21</v>
      </c>
      <c r="D5228" t="s">
        <v>31</v>
      </c>
      <c r="E5228" s="1">
        <v>44477</v>
      </c>
      <c r="F5228" s="4">
        <v>1295</v>
      </c>
      <c r="G5228">
        <v>108</v>
      </c>
      <c r="H5228" s="3">
        <f>_xlfn.XLOOKUP(sales[[#This Row],[Product]],products[Product],products[Cost per box])*sales[[#This Row],[Boxes]]</f>
        <v>617.76</v>
      </c>
      <c r="I5228" s="4">
        <f>sales[[#This Row],[Revenue]]-sales[[#This Row],[Cost]]</f>
        <v>677.24</v>
      </c>
    </row>
    <row r="5229" spans="2:9" x14ac:dyDescent="0.25">
      <c r="B5229" t="s">
        <v>25</v>
      </c>
      <c r="C5229" t="s">
        <v>27</v>
      </c>
      <c r="D5229" t="s">
        <v>26</v>
      </c>
      <c r="E5229" s="1">
        <v>44477</v>
      </c>
      <c r="F5229" s="4">
        <v>1715</v>
      </c>
      <c r="G5229">
        <v>132</v>
      </c>
      <c r="H5229" s="3">
        <f>_xlfn.XLOOKUP(sales[[#This Row],[Product]],products[Product],products[Cost per box])*sales[[#This Row],[Boxes]]</f>
        <v>848.76</v>
      </c>
      <c r="I5229" s="4">
        <f>sales[[#This Row],[Revenue]]-sales[[#This Row],[Cost]]</f>
        <v>866.24</v>
      </c>
    </row>
    <row r="5230" spans="2:9" x14ac:dyDescent="0.25">
      <c r="B5230" t="s">
        <v>29</v>
      </c>
      <c r="C5230" t="s">
        <v>16</v>
      </c>
      <c r="D5230" t="s">
        <v>43</v>
      </c>
      <c r="E5230" s="1">
        <v>44477</v>
      </c>
      <c r="F5230" s="4">
        <v>14623</v>
      </c>
      <c r="G5230">
        <v>665</v>
      </c>
      <c r="H5230" s="3">
        <f>_xlfn.XLOOKUP(sales[[#This Row],[Product]],products[Product],products[Cost per box])*sales[[#This Row],[Boxes]]</f>
        <v>2560.25</v>
      </c>
      <c r="I5230" s="4">
        <f>sales[[#This Row],[Revenue]]-sales[[#This Row],[Cost]]</f>
        <v>12062.75</v>
      </c>
    </row>
    <row r="5231" spans="2:9" x14ac:dyDescent="0.25">
      <c r="B5231" t="s">
        <v>40</v>
      </c>
      <c r="C5231" t="s">
        <v>16</v>
      </c>
      <c r="D5231" t="s">
        <v>31</v>
      </c>
      <c r="E5231" s="1">
        <v>44477</v>
      </c>
      <c r="F5231" s="4">
        <v>5222</v>
      </c>
      <c r="G5231">
        <v>436</v>
      </c>
      <c r="H5231" s="3">
        <f>_xlfn.XLOOKUP(sales[[#This Row],[Product]],products[Product],products[Cost per box])*sales[[#This Row],[Boxes]]</f>
        <v>2493.92</v>
      </c>
      <c r="I5231" s="4">
        <f>sales[[#This Row],[Revenue]]-sales[[#This Row],[Cost]]</f>
        <v>2728.08</v>
      </c>
    </row>
    <row r="5232" spans="2:9" x14ac:dyDescent="0.25">
      <c r="B5232" t="s">
        <v>5</v>
      </c>
      <c r="C5232" t="s">
        <v>9</v>
      </c>
      <c r="D5232" t="s">
        <v>43</v>
      </c>
      <c r="E5232" s="1">
        <v>44477</v>
      </c>
      <c r="F5232" s="4">
        <v>112</v>
      </c>
      <c r="G5232">
        <v>6</v>
      </c>
      <c r="H5232" s="3">
        <f>_xlfn.XLOOKUP(sales[[#This Row],[Product]],products[Product],products[Cost per box])*sales[[#This Row],[Boxes]]</f>
        <v>23.1</v>
      </c>
      <c r="I5232" s="4">
        <f>sales[[#This Row],[Revenue]]-sales[[#This Row],[Cost]]</f>
        <v>88.9</v>
      </c>
    </row>
    <row r="5233" spans="2:9" x14ac:dyDescent="0.25">
      <c r="B5233" t="s">
        <v>51</v>
      </c>
      <c r="C5233" t="s">
        <v>27</v>
      </c>
      <c r="D5233" t="s">
        <v>44</v>
      </c>
      <c r="E5233" s="1">
        <v>44477</v>
      </c>
      <c r="F5233" s="4">
        <v>399</v>
      </c>
      <c r="G5233">
        <v>17</v>
      </c>
      <c r="H5233" s="3">
        <f>_xlfn.XLOOKUP(sales[[#This Row],[Product]],products[Product],products[Cost per box])*sales[[#This Row],[Boxes]]</f>
        <v>162.69</v>
      </c>
      <c r="I5233" s="4">
        <f>sales[[#This Row],[Revenue]]-sales[[#This Row],[Cost]]</f>
        <v>236.31</v>
      </c>
    </row>
    <row r="5234" spans="2:9" x14ac:dyDescent="0.25">
      <c r="B5234" t="s">
        <v>41</v>
      </c>
      <c r="C5234" t="s">
        <v>6</v>
      </c>
      <c r="D5234" t="s">
        <v>50</v>
      </c>
      <c r="E5234" s="1">
        <v>44477</v>
      </c>
      <c r="F5234" s="4">
        <v>3941</v>
      </c>
      <c r="G5234">
        <v>172</v>
      </c>
      <c r="H5234" s="3">
        <f>_xlfn.XLOOKUP(sales[[#This Row],[Product]],products[Product],products[Cost per box])*sales[[#This Row],[Boxes]]</f>
        <v>2134.52</v>
      </c>
      <c r="I5234" s="4">
        <f>sales[[#This Row],[Revenue]]-sales[[#This Row],[Cost]]</f>
        <v>1806.48</v>
      </c>
    </row>
    <row r="5235" spans="2:9" x14ac:dyDescent="0.25">
      <c r="B5235" t="s">
        <v>29</v>
      </c>
      <c r="C5235" t="s">
        <v>21</v>
      </c>
      <c r="D5235" t="s">
        <v>44</v>
      </c>
      <c r="E5235" s="1">
        <v>44477</v>
      </c>
      <c r="F5235" s="4">
        <v>3052</v>
      </c>
      <c r="G5235">
        <v>133</v>
      </c>
      <c r="H5235" s="3">
        <f>_xlfn.XLOOKUP(sales[[#This Row],[Product]],products[Product],products[Cost per box])*sales[[#This Row],[Boxes]]</f>
        <v>1272.81</v>
      </c>
      <c r="I5235" s="4">
        <f>sales[[#This Row],[Revenue]]-sales[[#This Row],[Cost]]</f>
        <v>1779.19</v>
      </c>
    </row>
    <row r="5236" spans="2:9" x14ac:dyDescent="0.25">
      <c r="B5236" t="s">
        <v>5</v>
      </c>
      <c r="C5236" t="s">
        <v>16</v>
      </c>
      <c r="D5236" t="s">
        <v>50</v>
      </c>
      <c r="E5236" s="1">
        <v>44477</v>
      </c>
      <c r="F5236" s="4">
        <v>10101</v>
      </c>
      <c r="G5236">
        <v>460</v>
      </c>
      <c r="H5236" s="3">
        <f>_xlfn.XLOOKUP(sales[[#This Row],[Product]],products[Product],products[Cost per box])*sales[[#This Row],[Boxes]]</f>
        <v>5708.6</v>
      </c>
      <c r="I5236" s="4">
        <f>sales[[#This Row],[Revenue]]-sales[[#This Row],[Cost]]</f>
        <v>4392.3999999999996</v>
      </c>
    </row>
    <row r="5237" spans="2:9" x14ac:dyDescent="0.25">
      <c r="B5237" t="s">
        <v>32</v>
      </c>
      <c r="C5237" t="s">
        <v>16</v>
      </c>
      <c r="D5237" t="s">
        <v>36</v>
      </c>
      <c r="E5237" s="1">
        <v>44477</v>
      </c>
      <c r="F5237" s="4">
        <v>322</v>
      </c>
      <c r="G5237">
        <v>36</v>
      </c>
      <c r="H5237" s="3">
        <f>_xlfn.XLOOKUP(sales[[#This Row],[Product]],products[Product],products[Cost per box])*sales[[#This Row],[Boxes]]</f>
        <v>181.44</v>
      </c>
      <c r="I5237" s="4">
        <f>sales[[#This Row],[Revenue]]-sales[[#This Row],[Cost]]</f>
        <v>140.56</v>
      </c>
    </row>
    <row r="5238" spans="2:9" x14ac:dyDescent="0.25">
      <c r="B5238" t="s">
        <v>41</v>
      </c>
      <c r="C5238" t="s">
        <v>11</v>
      </c>
      <c r="D5238" t="s">
        <v>24</v>
      </c>
      <c r="E5238" s="1">
        <v>44477</v>
      </c>
      <c r="F5238" s="4">
        <v>5243</v>
      </c>
      <c r="G5238">
        <v>276</v>
      </c>
      <c r="H5238" s="3">
        <f>_xlfn.XLOOKUP(sales[[#This Row],[Product]],products[Product],products[Cost per box])*sales[[#This Row],[Boxes]]</f>
        <v>2900.7599999999998</v>
      </c>
      <c r="I5238" s="4">
        <f>sales[[#This Row],[Revenue]]-sales[[#This Row],[Cost]]</f>
        <v>2342.2400000000002</v>
      </c>
    </row>
    <row r="5239" spans="2:9" x14ac:dyDescent="0.25">
      <c r="B5239" t="s">
        <v>10</v>
      </c>
      <c r="C5239" t="s">
        <v>9</v>
      </c>
      <c r="D5239" t="s">
        <v>50</v>
      </c>
      <c r="E5239" s="1">
        <v>44477</v>
      </c>
      <c r="F5239" s="4">
        <v>6314</v>
      </c>
      <c r="G5239">
        <v>275</v>
      </c>
      <c r="H5239" s="3">
        <f>_xlfn.XLOOKUP(sales[[#This Row],[Product]],products[Product],products[Cost per box])*sales[[#This Row],[Boxes]]</f>
        <v>3412.75</v>
      </c>
      <c r="I5239" s="4">
        <f>sales[[#This Row],[Revenue]]-sales[[#This Row],[Cost]]</f>
        <v>2901.25</v>
      </c>
    </row>
    <row r="5240" spans="2:9" x14ac:dyDescent="0.25">
      <c r="B5240" t="s">
        <v>46</v>
      </c>
      <c r="C5240" t="s">
        <v>21</v>
      </c>
      <c r="D5240" t="s">
        <v>17</v>
      </c>
      <c r="E5240" s="1">
        <v>44477</v>
      </c>
      <c r="F5240" s="4">
        <v>343</v>
      </c>
      <c r="G5240">
        <v>17</v>
      </c>
      <c r="H5240" s="3">
        <f>_xlfn.XLOOKUP(sales[[#This Row],[Product]],products[Product],products[Cost per box])*sales[[#This Row],[Boxes]]</f>
        <v>115.6</v>
      </c>
      <c r="I5240" s="4">
        <f>sales[[#This Row],[Revenue]]-sales[[#This Row],[Cost]]</f>
        <v>227.4</v>
      </c>
    </row>
    <row r="5241" spans="2:9" x14ac:dyDescent="0.25">
      <c r="B5241" t="s">
        <v>55</v>
      </c>
      <c r="C5241" t="s">
        <v>11</v>
      </c>
      <c r="D5241" t="s">
        <v>47</v>
      </c>
      <c r="E5241" s="1">
        <v>44477</v>
      </c>
      <c r="F5241" s="4">
        <v>1883</v>
      </c>
      <c r="G5241">
        <v>126</v>
      </c>
      <c r="H5241" s="3">
        <f>_xlfn.XLOOKUP(sales[[#This Row],[Product]],products[Product],products[Cost per box])*sales[[#This Row],[Boxes]]</f>
        <v>662.76</v>
      </c>
      <c r="I5241" s="4">
        <f>sales[[#This Row],[Revenue]]-sales[[#This Row],[Cost]]</f>
        <v>1220.24</v>
      </c>
    </row>
    <row r="5242" spans="2:9" x14ac:dyDescent="0.25">
      <c r="B5242" t="s">
        <v>18</v>
      </c>
      <c r="C5242" t="s">
        <v>6</v>
      </c>
      <c r="D5242" t="s">
        <v>19</v>
      </c>
      <c r="E5242" s="1">
        <v>44477</v>
      </c>
      <c r="F5242" s="4">
        <v>8750</v>
      </c>
      <c r="G5242">
        <v>547</v>
      </c>
      <c r="H5242" s="3">
        <f>_xlfn.XLOOKUP(sales[[#This Row],[Product]],products[Product],products[Cost per box])*sales[[#This Row],[Boxes]]</f>
        <v>5595.81</v>
      </c>
      <c r="I5242" s="4">
        <f>sales[[#This Row],[Revenue]]-sales[[#This Row],[Cost]]</f>
        <v>3154.1899999999996</v>
      </c>
    </row>
    <row r="5243" spans="2:9" x14ac:dyDescent="0.25">
      <c r="B5243" t="s">
        <v>15</v>
      </c>
      <c r="C5243" t="s">
        <v>16</v>
      </c>
      <c r="D5243" t="s">
        <v>50</v>
      </c>
      <c r="E5243" s="1">
        <v>44477</v>
      </c>
      <c r="F5243" s="4">
        <v>11704</v>
      </c>
      <c r="G5243">
        <v>488</v>
      </c>
      <c r="H5243" s="3">
        <f>_xlfn.XLOOKUP(sales[[#This Row],[Product]],products[Product],products[Cost per box])*sales[[#This Row],[Boxes]]</f>
        <v>6056.08</v>
      </c>
      <c r="I5243" s="4">
        <f>sales[[#This Row],[Revenue]]-sales[[#This Row],[Cost]]</f>
        <v>5647.92</v>
      </c>
    </row>
    <row r="5244" spans="2:9" x14ac:dyDescent="0.25">
      <c r="B5244" t="s">
        <v>5</v>
      </c>
      <c r="C5244" t="s">
        <v>6</v>
      </c>
      <c r="D5244" t="s">
        <v>12</v>
      </c>
      <c r="E5244" s="1">
        <v>44477</v>
      </c>
      <c r="F5244" s="4">
        <v>5159</v>
      </c>
      <c r="G5244">
        <v>344</v>
      </c>
      <c r="H5244" s="3">
        <f>_xlfn.XLOOKUP(sales[[#This Row],[Product]],products[Product],products[Cost per box])*sales[[#This Row],[Boxes]]</f>
        <v>2899.92</v>
      </c>
      <c r="I5244" s="4">
        <f>sales[[#This Row],[Revenue]]-sales[[#This Row],[Cost]]</f>
        <v>2259.08</v>
      </c>
    </row>
    <row r="5245" spans="2:9" x14ac:dyDescent="0.25">
      <c r="B5245" t="s">
        <v>49</v>
      </c>
      <c r="C5245" t="s">
        <v>6</v>
      </c>
      <c r="D5245" t="s">
        <v>28</v>
      </c>
      <c r="E5245" s="1">
        <v>44477</v>
      </c>
      <c r="F5245" s="4">
        <v>5201</v>
      </c>
      <c r="G5245">
        <v>840</v>
      </c>
      <c r="H5245" s="3">
        <f>_xlfn.XLOOKUP(sales[[#This Row],[Product]],products[Product],products[Cost per box])*sales[[#This Row],[Boxes]]</f>
        <v>2318.3999999999996</v>
      </c>
      <c r="I5245" s="4">
        <f>sales[[#This Row],[Revenue]]-sales[[#This Row],[Cost]]</f>
        <v>2882.6000000000004</v>
      </c>
    </row>
    <row r="5246" spans="2:9" x14ac:dyDescent="0.25">
      <c r="B5246" t="s">
        <v>15</v>
      </c>
      <c r="C5246" t="s">
        <v>27</v>
      </c>
      <c r="D5246" t="s">
        <v>12</v>
      </c>
      <c r="E5246" s="1">
        <v>44477</v>
      </c>
      <c r="F5246" s="4">
        <v>12061</v>
      </c>
      <c r="G5246">
        <v>840</v>
      </c>
      <c r="H5246" s="3">
        <f>_xlfn.XLOOKUP(sales[[#This Row],[Product]],products[Product],products[Cost per box])*sales[[#This Row],[Boxes]]</f>
        <v>7081.2</v>
      </c>
      <c r="I5246" s="4">
        <f>sales[[#This Row],[Revenue]]-sales[[#This Row],[Cost]]</f>
        <v>4979.8</v>
      </c>
    </row>
    <row r="5247" spans="2:9" x14ac:dyDescent="0.25">
      <c r="B5247" t="s">
        <v>18</v>
      </c>
      <c r="C5247" t="s">
        <v>27</v>
      </c>
      <c r="D5247" t="s">
        <v>43</v>
      </c>
      <c r="E5247" s="1">
        <v>44477</v>
      </c>
      <c r="F5247" s="4">
        <v>9100</v>
      </c>
      <c r="G5247">
        <v>434</v>
      </c>
      <c r="H5247" s="3">
        <f>_xlfn.XLOOKUP(sales[[#This Row],[Product]],products[Product],products[Cost per box])*sales[[#This Row],[Boxes]]</f>
        <v>1670.9</v>
      </c>
      <c r="I5247" s="4">
        <f>sales[[#This Row],[Revenue]]-sales[[#This Row],[Cost]]</f>
        <v>7429.1</v>
      </c>
    </row>
    <row r="5248" spans="2:9" x14ac:dyDescent="0.25">
      <c r="B5248" t="s">
        <v>49</v>
      </c>
      <c r="C5248" t="s">
        <v>21</v>
      </c>
      <c r="D5248" t="s">
        <v>30</v>
      </c>
      <c r="E5248" s="1">
        <v>44477</v>
      </c>
      <c r="F5248" s="4">
        <v>4676</v>
      </c>
      <c r="G5248">
        <v>260</v>
      </c>
      <c r="H5248" s="3">
        <f>_xlfn.XLOOKUP(sales[[#This Row],[Product]],products[Product],products[Cost per box])*sales[[#This Row],[Boxes]]</f>
        <v>956.80000000000007</v>
      </c>
      <c r="I5248" s="4">
        <f>sales[[#This Row],[Revenue]]-sales[[#This Row],[Cost]]</f>
        <v>3719.2</v>
      </c>
    </row>
    <row r="5249" spans="2:9" x14ac:dyDescent="0.25">
      <c r="B5249" t="s">
        <v>23</v>
      </c>
      <c r="C5249" t="s">
        <v>6</v>
      </c>
      <c r="D5249" t="s">
        <v>7</v>
      </c>
      <c r="E5249" s="1">
        <v>44477</v>
      </c>
      <c r="F5249" s="4">
        <v>11669</v>
      </c>
      <c r="G5249">
        <v>700</v>
      </c>
      <c r="H5249" s="3">
        <f>_xlfn.XLOOKUP(sales[[#This Row],[Product]],products[Product],products[Cost per box])*sales[[#This Row],[Boxes]]</f>
        <v>3605.0000000000005</v>
      </c>
      <c r="I5249" s="4">
        <f>sales[[#This Row],[Revenue]]-sales[[#This Row],[Cost]]</f>
        <v>8064</v>
      </c>
    </row>
    <row r="5250" spans="2:9" x14ac:dyDescent="0.25">
      <c r="B5250" t="s">
        <v>40</v>
      </c>
      <c r="C5250" t="s">
        <v>9</v>
      </c>
      <c r="D5250" t="s">
        <v>47</v>
      </c>
      <c r="E5250" s="1">
        <v>44477</v>
      </c>
      <c r="F5250" s="4">
        <v>11277</v>
      </c>
      <c r="G5250">
        <v>700</v>
      </c>
      <c r="H5250" s="3">
        <f>_xlfn.XLOOKUP(sales[[#This Row],[Product]],products[Product],products[Cost per box])*sales[[#This Row],[Boxes]]</f>
        <v>3682</v>
      </c>
      <c r="I5250" s="4">
        <f>sales[[#This Row],[Revenue]]-sales[[#This Row],[Cost]]</f>
        <v>7595</v>
      </c>
    </row>
    <row r="5251" spans="2:9" x14ac:dyDescent="0.25">
      <c r="B5251" t="s">
        <v>10</v>
      </c>
      <c r="C5251" t="s">
        <v>16</v>
      </c>
      <c r="D5251" t="s">
        <v>12</v>
      </c>
      <c r="E5251" s="1">
        <v>44477</v>
      </c>
      <c r="F5251" s="4">
        <v>539</v>
      </c>
      <c r="G5251">
        <v>34</v>
      </c>
      <c r="H5251" s="3">
        <f>_xlfn.XLOOKUP(sales[[#This Row],[Product]],products[Product],products[Cost per box])*sales[[#This Row],[Boxes]]</f>
        <v>286.62</v>
      </c>
      <c r="I5251" s="4">
        <f>sales[[#This Row],[Revenue]]-sales[[#This Row],[Cost]]</f>
        <v>252.38</v>
      </c>
    </row>
    <row r="5252" spans="2:9" x14ac:dyDescent="0.25">
      <c r="B5252" t="s">
        <v>54</v>
      </c>
      <c r="C5252" t="s">
        <v>9</v>
      </c>
      <c r="D5252" t="s">
        <v>36</v>
      </c>
      <c r="E5252" s="1">
        <v>44477</v>
      </c>
      <c r="F5252" s="4">
        <v>10983</v>
      </c>
      <c r="G5252">
        <v>1540</v>
      </c>
      <c r="H5252" s="3">
        <f>_xlfn.XLOOKUP(sales[[#This Row],[Product]],products[Product],products[Cost per box])*sales[[#This Row],[Boxes]]</f>
        <v>7761.6</v>
      </c>
      <c r="I5252" s="4">
        <f>sales[[#This Row],[Revenue]]-sales[[#This Row],[Cost]]</f>
        <v>3221.3999999999996</v>
      </c>
    </row>
    <row r="5253" spans="2:9" x14ac:dyDescent="0.25">
      <c r="B5253" t="s">
        <v>55</v>
      </c>
      <c r="C5253" t="s">
        <v>9</v>
      </c>
      <c r="D5253" t="s">
        <v>44</v>
      </c>
      <c r="E5253" s="1">
        <v>44477</v>
      </c>
      <c r="F5253" s="4">
        <v>3962</v>
      </c>
      <c r="G5253">
        <v>181</v>
      </c>
      <c r="H5253" s="3">
        <f>_xlfn.XLOOKUP(sales[[#This Row],[Product]],products[Product],products[Cost per box])*sales[[#This Row],[Boxes]]</f>
        <v>1732.17</v>
      </c>
      <c r="I5253" s="4">
        <f>sales[[#This Row],[Revenue]]-sales[[#This Row],[Cost]]</f>
        <v>2229.83</v>
      </c>
    </row>
    <row r="5254" spans="2:9" x14ac:dyDescent="0.25">
      <c r="B5254" t="s">
        <v>34</v>
      </c>
      <c r="C5254" t="s">
        <v>6</v>
      </c>
      <c r="D5254" t="s">
        <v>50</v>
      </c>
      <c r="E5254" s="1">
        <v>44477</v>
      </c>
      <c r="F5254" s="4">
        <v>9933</v>
      </c>
      <c r="G5254">
        <v>414</v>
      </c>
      <c r="H5254" s="3">
        <f>_xlfn.XLOOKUP(sales[[#This Row],[Product]],products[Product],products[Cost per box])*sales[[#This Row],[Boxes]]</f>
        <v>5137.74</v>
      </c>
      <c r="I5254" s="4">
        <f>sales[[#This Row],[Revenue]]-sales[[#This Row],[Cost]]</f>
        <v>4795.26</v>
      </c>
    </row>
    <row r="5255" spans="2:9" x14ac:dyDescent="0.25">
      <c r="B5255" t="s">
        <v>39</v>
      </c>
      <c r="C5255" t="s">
        <v>16</v>
      </c>
      <c r="D5255" t="s">
        <v>22</v>
      </c>
      <c r="E5255" s="1">
        <v>44477</v>
      </c>
      <c r="F5255" s="4">
        <v>5488</v>
      </c>
      <c r="G5255">
        <v>686</v>
      </c>
      <c r="H5255" s="3">
        <f>_xlfn.XLOOKUP(sales[[#This Row],[Product]],products[Product],products[Cost per box])*sales[[#This Row],[Boxes]]</f>
        <v>5638.92</v>
      </c>
      <c r="I5255" s="4">
        <f>sales[[#This Row],[Revenue]]-sales[[#This Row],[Cost]]</f>
        <v>-150.92000000000007</v>
      </c>
    </row>
    <row r="5256" spans="2:9" x14ac:dyDescent="0.25">
      <c r="B5256" t="s">
        <v>34</v>
      </c>
      <c r="C5256" t="s">
        <v>6</v>
      </c>
      <c r="D5256" t="s">
        <v>43</v>
      </c>
      <c r="E5256" s="1">
        <v>44477</v>
      </c>
      <c r="F5256" s="4">
        <v>5152</v>
      </c>
      <c r="G5256">
        <v>235</v>
      </c>
      <c r="H5256" s="3">
        <f>_xlfn.XLOOKUP(sales[[#This Row],[Product]],products[Product],products[Cost per box])*sales[[#This Row],[Boxes]]</f>
        <v>904.75</v>
      </c>
      <c r="I5256" s="4">
        <f>sales[[#This Row],[Revenue]]-sales[[#This Row],[Cost]]</f>
        <v>4247.25</v>
      </c>
    </row>
    <row r="5257" spans="2:9" x14ac:dyDescent="0.25">
      <c r="B5257" t="s">
        <v>13</v>
      </c>
      <c r="C5257" t="s">
        <v>21</v>
      </c>
      <c r="D5257" t="s">
        <v>50</v>
      </c>
      <c r="E5257" s="1">
        <v>44477</v>
      </c>
      <c r="F5257" s="4">
        <v>4193</v>
      </c>
      <c r="G5257">
        <v>191</v>
      </c>
      <c r="H5257" s="3">
        <f>_xlfn.XLOOKUP(sales[[#This Row],[Product]],products[Product],products[Cost per box])*sales[[#This Row],[Boxes]]</f>
        <v>2370.31</v>
      </c>
      <c r="I5257" s="4">
        <f>sales[[#This Row],[Revenue]]-sales[[#This Row],[Cost]]</f>
        <v>1822.69</v>
      </c>
    </row>
    <row r="5258" spans="2:9" x14ac:dyDescent="0.25">
      <c r="B5258" t="s">
        <v>29</v>
      </c>
      <c r="C5258" t="s">
        <v>16</v>
      </c>
      <c r="D5258" t="s">
        <v>22</v>
      </c>
      <c r="E5258" s="1">
        <v>44477</v>
      </c>
      <c r="F5258" s="4">
        <v>7343</v>
      </c>
      <c r="G5258">
        <v>770</v>
      </c>
      <c r="H5258" s="3">
        <f>_xlfn.XLOOKUP(sales[[#This Row],[Product]],products[Product],products[Cost per box])*sales[[#This Row],[Boxes]]</f>
        <v>6329.4000000000005</v>
      </c>
      <c r="I5258" s="4">
        <f>sales[[#This Row],[Revenue]]-sales[[#This Row],[Cost]]</f>
        <v>1013.5999999999995</v>
      </c>
    </row>
    <row r="5259" spans="2:9" x14ac:dyDescent="0.25">
      <c r="B5259" t="s">
        <v>49</v>
      </c>
      <c r="C5259" t="s">
        <v>16</v>
      </c>
      <c r="D5259" t="s">
        <v>47</v>
      </c>
      <c r="E5259" s="1">
        <v>44477</v>
      </c>
      <c r="F5259" s="4">
        <v>3234</v>
      </c>
      <c r="G5259">
        <v>216</v>
      </c>
      <c r="H5259" s="3">
        <f>_xlfn.XLOOKUP(sales[[#This Row],[Product]],products[Product],products[Cost per box])*sales[[#This Row],[Boxes]]</f>
        <v>1136.1599999999999</v>
      </c>
      <c r="I5259" s="4">
        <f>sales[[#This Row],[Revenue]]-sales[[#This Row],[Cost]]</f>
        <v>2097.84</v>
      </c>
    </row>
    <row r="5260" spans="2:9" x14ac:dyDescent="0.25">
      <c r="B5260" t="s">
        <v>56</v>
      </c>
      <c r="C5260" t="s">
        <v>9</v>
      </c>
      <c r="D5260" t="s">
        <v>45</v>
      </c>
      <c r="E5260" s="1">
        <v>44477</v>
      </c>
      <c r="F5260" s="4">
        <v>4284</v>
      </c>
      <c r="G5260">
        <v>179</v>
      </c>
      <c r="H5260" s="3">
        <f>_xlfn.XLOOKUP(sales[[#This Row],[Product]],products[Product],products[Cost per box])*sales[[#This Row],[Boxes]]</f>
        <v>1383.67</v>
      </c>
      <c r="I5260" s="4">
        <f>sales[[#This Row],[Revenue]]-sales[[#This Row],[Cost]]</f>
        <v>2900.33</v>
      </c>
    </row>
    <row r="5261" spans="2:9" x14ac:dyDescent="0.25">
      <c r="B5261" t="s">
        <v>33</v>
      </c>
      <c r="C5261" t="s">
        <v>21</v>
      </c>
      <c r="D5261" t="s">
        <v>31</v>
      </c>
      <c r="E5261" s="1">
        <v>44477</v>
      </c>
      <c r="F5261" s="4">
        <v>13762</v>
      </c>
      <c r="G5261">
        <v>980</v>
      </c>
      <c r="H5261" s="3">
        <f>_xlfn.XLOOKUP(sales[[#This Row],[Product]],products[Product],products[Cost per box])*sales[[#This Row],[Boxes]]</f>
        <v>5605.5999999999995</v>
      </c>
      <c r="I5261" s="4">
        <f>sales[[#This Row],[Revenue]]-sales[[#This Row],[Cost]]</f>
        <v>8156.4000000000005</v>
      </c>
    </row>
    <row r="5262" spans="2:9" x14ac:dyDescent="0.25">
      <c r="B5262" t="s">
        <v>25</v>
      </c>
      <c r="C5262" t="s">
        <v>11</v>
      </c>
      <c r="D5262" t="s">
        <v>14</v>
      </c>
      <c r="E5262" s="1">
        <v>44477</v>
      </c>
      <c r="F5262" s="4">
        <v>2814</v>
      </c>
      <c r="G5262">
        <v>352</v>
      </c>
      <c r="H5262" s="3">
        <f>_xlfn.XLOOKUP(sales[[#This Row],[Product]],products[Product],products[Cost per box])*sales[[#This Row],[Boxes]]</f>
        <v>2221.12</v>
      </c>
      <c r="I5262" s="4">
        <f>sales[[#This Row],[Revenue]]-sales[[#This Row],[Cost]]</f>
        <v>592.88000000000011</v>
      </c>
    </row>
    <row r="5263" spans="2:9" x14ac:dyDescent="0.25">
      <c r="B5263" t="s">
        <v>15</v>
      </c>
      <c r="C5263" t="s">
        <v>11</v>
      </c>
      <c r="D5263" t="s">
        <v>7</v>
      </c>
      <c r="E5263" s="1">
        <v>44477</v>
      </c>
      <c r="F5263" s="4">
        <v>4347</v>
      </c>
      <c r="G5263">
        <v>290</v>
      </c>
      <c r="H5263" s="3">
        <f>_xlfn.XLOOKUP(sales[[#This Row],[Product]],products[Product],products[Cost per box])*sales[[#This Row],[Boxes]]</f>
        <v>1493.5</v>
      </c>
      <c r="I5263" s="4">
        <f>sales[[#This Row],[Revenue]]-sales[[#This Row],[Cost]]</f>
        <v>2853.5</v>
      </c>
    </row>
    <row r="5264" spans="2:9" x14ac:dyDescent="0.25">
      <c r="B5264" t="s">
        <v>15</v>
      </c>
      <c r="C5264" t="s">
        <v>16</v>
      </c>
      <c r="D5264" t="s">
        <v>42</v>
      </c>
      <c r="E5264" s="1">
        <v>44480</v>
      </c>
      <c r="F5264" s="4">
        <v>5691</v>
      </c>
      <c r="G5264">
        <v>407</v>
      </c>
      <c r="H5264" s="3">
        <f>_xlfn.XLOOKUP(sales[[#This Row],[Product]],products[Product],products[Cost per box])*sales[[#This Row],[Boxes]]</f>
        <v>1929.18</v>
      </c>
      <c r="I5264" s="4">
        <f>sales[[#This Row],[Revenue]]-sales[[#This Row],[Cost]]</f>
        <v>3761.8199999999997</v>
      </c>
    </row>
    <row r="5265" spans="2:9" x14ac:dyDescent="0.25">
      <c r="B5265" t="s">
        <v>57</v>
      </c>
      <c r="C5265" t="s">
        <v>11</v>
      </c>
      <c r="D5265" t="s">
        <v>17</v>
      </c>
      <c r="E5265" s="1">
        <v>44480</v>
      </c>
      <c r="F5265" s="4">
        <v>2401</v>
      </c>
      <c r="G5265">
        <v>110</v>
      </c>
      <c r="H5265" s="3">
        <f>_xlfn.XLOOKUP(sales[[#This Row],[Product]],products[Product],products[Cost per box])*sales[[#This Row],[Boxes]]</f>
        <v>748</v>
      </c>
      <c r="I5265" s="4">
        <f>sales[[#This Row],[Revenue]]-sales[[#This Row],[Cost]]</f>
        <v>1653</v>
      </c>
    </row>
    <row r="5266" spans="2:9" x14ac:dyDescent="0.25">
      <c r="B5266" t="s">
        <v>20</v>
      </c>
      <c r="C5266" t="s">
        <v>9</v>
      </c>
      <c r="D5266" t="s">
        <v>42</v>
      </c>
      <c r="E5266" s="1">
        <v>44480</v>
      </c>
      <c r="F5266" s="4">
        <v>2989</v>
      </c>
      <c r="G5266">
        <v>200</v>
      </c>
      <c r="H5266" s="3">
        <f>_xlfn.XLOOKUP(sales[[#This Row],[Product]],products[Product],products[Cost per box])*sales[[#This Row],[Boxes]]</f>
        <v>948</v>
      </c>
      <c r="I5266" s="4">
        <f>sales[[#This Row],[Revenue]]-sales[[#This Row],[Cost]]</f>
        <v>2041</v>
      </c>
    </row>
    <row r="5267" spans="2:9" x14ac:dyDescent="0.25">
      <c r="B5267" t="s">
        <v>56</v>
      </c>
      <c r="C5267" t="s">
        <v>21</v>
      </c>
      <c r="D5267" t="s">
        <v>22</v>
      </c>
      <c r="E5267" s="1">
        <v>44480</v>
      </c>
      <c r="F5267" s="4">
        <v>2632</v>
      </c>
      <c r="G5267">
        <v>264</v>
      </c>
      <c r="H5267" s="3">
        <f>_xlfn.XLOOKUP(sales[[#This Row],[Product]],products[Product],products[Cost per box])*sales[[#This Row],[Boxes]]</f>
        <v>2170.0800000000004</v>
      </c>
      <c r="I5267" s="4">
        <f>sales[[#This Row],[Revenue]]-sales[[#This Row],[Cost]]</f>
        <v>461.91999999999962</v>
      </c>
    </row>
    <row r="5268" spans="2:9" x14ac:dyDescent="0.25">
      <c r="B5268" t="s">
        <v>46</v>
      </c>
      <c r="C5268" t="s">
        <v>21</v>
      </c>
      <c r="D5268" t="s">
        <v>43</v>
      </c>
      <c r="E5268" s="1">
        <v>44480</v>
      </c>
      <c r="F5268" s="4">
        <v>1008</v>
      </c>
      <c r="G5268">
        <v>46</v>
      </c>
      <c r="H5268" s="3">
        <f>_xlfn.XLOOKUP(sales[[#This Row],[Product]],products[Product],products[Cost per box])*sales[[#This Row],[Boxes]]</f>
        <v>177.1</v>
      </c>
      <c r="I5268" s="4">
        <f>sales[[#This Row],[Revenue]]-sales[[#This Row],[Cost]]</f>
        <v>830.9</v>
      </c>
    </row>
    <row r="5269" spans="2:9" x14ac:dyDescent="0.25">
      <c r="B5269" t="s">
        <v>10</v>
      </c>
      <c r="C5269" t="s">
        <v>27</v>
      </c>
      <c r="D5269" t="s">
        <v>50</v>
      </c>
      <c r="E5269" s="1">
        <v>44480</v>
      </c>
      <c r="F5269" s="4">
        <v>805</v>
      </c>
      <c r="G5269">
        <v>37</v>
      </c>
      <c r="H5269" s="3">
        <f>_xlfn.XLOOKUP(sales[[#This Row],[Product]],products[Product],products[Cost per box])*sales[[#This Row],[Boxes]]</f>
        <v>459.17</v>
      </c>
      <c r="I5269" s="4">
        <f>sales[[#This Row],[Revenue]]-sales[[#This Row],[Cost]]</f>
        <v>345.83</v>
      </c>
    </row>
    <row r="5270" spans="2:9" x14ac:dyDescent="0.25">
      <c r="B5270" t="s">
        <v>18</v>
      </c>
      <c r="C5270" t="s">
        <v>11</v>
      </c>
      <c r="D5270" t="s">
        <v>44</v>
      </c>
      <c r="E5270" s="1">
        <v>44480</v>
      </c>
      <c r="F5270" s="4">
        <v>9303</v>
      </c>
      <c r="G5270">
        <v>405</v>
      </c>
      <c r="H5270" s="3">
        <f>_xlfn.XLOOKUP(sales[[#This Row],[Product]],products[Product],products[Cost per box])*sales[[#This Row],[Boxes]]</f>
        <v>3875.85</v>
      </c>
      <c r="I5270" s="4">
        <f>sales[[#This Row],[Revenue]]-sales[[#This Row],[Cost]]</f>
        <v>5427.15</v>
      </c>
    </row>
    <row r="5271" spans="2:9" x14ac:dyDescent="0.25">
      <c r="B5271" t="s">
        <v>46</v>
      </c>
      <c r="C5271" t="s">
        <v>6</v>
      </c>
      <c r="D5271" t="s">
        <v>19</v>
      </c>
      <c r="E5271" s="1">
        <v>44480</v>
      </c>
      <c r="F5271" s="4">
        <v>5964</v>
      </c>
      <c r="G5271">
        <v>373</v>
      </c>
      <c r="H5271" s="3">
        <f>_xlfn.XLOOKUP(sales[[#This Row],[Product]],products[Product],products[Cost per box])*sales[[#This Row],[Boxes]]</f>
        <v>3815.79</v>
      </c>
      <c r="I5271" s="4">
        <f>sales[[#This Row],[Revenue]]-sales[[#This Row],[Cost]]</f>
        <v>2148.21</v>
      </c>
    </row>
    <row r="5272" spans="2:9" x14ac:dyDescent="0.25">
      <c r="B5272" t="s">
        <v>8</v>
      </c>
      <c r="C5272" t="s">
        <v>9</v>
      </c>
      <c r="D5272" t="s">
        <v>7</v>
      </c>
      <c r="E5272" s="1">
        <v>44480</v>
      </c>
      <c r="F5272" s="4">
        <v>3374</v>
      </c>
      <c r="G5272">
        <v>211</v>
      </c>
      <c r="H5272" s="3">
        <f>_xlfn.XLOOKUP(sales[[#This Row],[Product]],products[Product],products[Cost per box])*sales[[#This Row],[Boxes]]</f>
        <v>1086.6500000000001</v>
      </c>
      <c r="I5272" s="4">
        <f>sales[[#This Row],[Revenue]]-sales[[#This Row],[Cost]]</f>
        <v>2287.35</v>
      </c>
    </row>
    <row r="5273" spans="2:9" x14ac:dyDescent="0.25">
      <c r="B5273" t="s">
        <v>23</v>
      </c>
      <c r="C5273" t="s">
        <v>21</v>
      </c>
      <c r="D5273" t="s">
        <v>28</v>
      </c>
      <c r="E5273" s="1">
        <v>44480</v>
      </c>
      <c r="F5273" s="4">
        <v>6818</v>
      </c>
      <c r="G5273">
        <v>840</v>
      </c>
      <c r="H5273" s="3">
        <f>_xlfn.XLOOKUP(sales[[#This Row],[Product]],products[Product],products[Cost per box])*sales[[#This Row],[Boxes]]</f>
        <v>2318.3999999999996</v>
      </c>
      <c r="I5273" s="4">
        <f>sales[[#This Row],[Revenue]]-sales[[#This Row],[Cost]]</f>
        <v>4499.6000000000004</v>
      </c>
    </row>
    <row r="5274" spans="2:9" x14ac:dyDescent="0.25">
      <c r="B5274" t="s">
        <v>23</v>
      </c>
      <c r="C5274" t="s">
        <v>16</v>
      </c>
      <c r="D5274" t="s">
        <v>26</v>
      </c>
      <c r="E5274" s="1">
        <v>44480</v>
      </c>
      <c r="F5274" s="4">
        <v>5131</v>
      </c>
      <c r="G5274">
        <v>395</v>
      </c>
      <c r="H5274" s="3">
        <f>_xlfn.XLOOKUP(sales[[#This Row],[Product]],products[Product],products[Cost per box])*sales[[#This Row],[Boxes]]</f>
        <v>2539.85</v>
      </c>
      <c r="I5274" s="4">
        <f>sales[[#This Row],[Revenue]]-sales[[#This Row],[Cost]]</f>
        <v>2591.15</v>
      </c>
    </row>
    <row r="5275" spans="2:9" x14ac:dyDescent="0.25">
      <c r="B5275" t="s">
        <v>32</v>
      </c>
      <c r="C5275" t="s">
        <v>27</v>
      </c>
      <c r="D5275" t="s">
        <v>50</v>
      </c>
      <c r="E5275" s="1">
        <v>44480</v>
      </c>
      <c r="F5275" s="4">
        <v>1337</v>
      </c>
      <c r="G5275">
        <v>61</v>
      </c>
      <c r="H5275" s="3">
        <f>_xlfn.XLOOKUP(sales[[#This Row],[Product]],products[Product],products[Cost per box])*sales[[#This Row],[Boxes]]</f>
        <v>757.01</v>
      </c>
      <c r="I5275" s="4">
        <f>sales[[#This Row],[Revenue]]-sales[[#This Row],[Cost]]</f>
        <v>579.99</v>
      </c>
    </row>
    <row r="5276" spans="2:9" x14ac:dyDescent="0.25">
      <c r="B5276" t="s">
        <v>29</v>
      </c>
      <c r="C5276" t="s">
        <v>11</v>
      </c>
      <c r="D5276" t="s">
        <v>30</v>
      </c>
      <c r="E5276" s="1">
        <v>44480</v>
      </c>
      <c r="F5276" s="4">
        <v>23807</v>
      </c>
      <c r="G5276">
        <v>1330</v>
      </c>
      <c r="H5276" s="3">
        <f>_xlfn.XLOOKUP(sales[[#This Row],[Product]],products[Product],products[Cost per box])*sales[[#This Row],[Boxes]]</f>
        <v>4894.4000000000005</v>
      </c>
      <c r="I5276" s="4">
        <f>sales[[#This Row],[Revenue]]-sales[[#This Row],[Cost]]</f>
        <v>18912.599999999999</v>
      </c>
    </row>
    <row r="5277" spans="2:9" x14ac:dyDescent="0.25">
      <c r="B5277" t="s">
        <v>34</v>
      </c>
      <c r="C5277" t="s">
        <v>16</v>
      </c>
      <c r="D5277" t="s">
        <v>7</v>
      </c>
      <c r="E5277" s="1">
        <v>44480</v>
      </c>
      <c r="F5277" s="4">
        <v>2730</v>
      </c>
      <c r="G5277">
        <v>171</v>
      </c>
      <c r="H5277" s="3">
        <f>_xlfn.XLOOKUP(sales[[#This Row],[Product]],products[Product],products[Cost per box])*sales[[#This Row],[Boxes]]</f>
        <v>880.65000000000009</v>
      </c>
      <c r="I5277" s="4">
        <f>sales[[#This Row],[Revenue]]-sales[[#This Row],[Cost]]</f>
        <v>1849.35</v>
      </c>
    </row>
    <row r="5278" spans="2:9" x14ac:dyDescent="0.25">
      <c r="B5278" t="s">
        <v>49</v>
      </c>
      <c r="C5278" t="s">
        <v>16</v>
      </c>
      <c r="D5278" t="s">
        <v>17</v>
      </c>
      <c r="E5278" s="1">
        <v>44480</v>
      </c>
      <c r="F5278" s="4">
        <v>7448</v>
      </c>
      <c r="G5278">
        <v>339</v>
      </c>
      <c r="H5278" s="3">
        <f>_xlfn.XLOOKUP(sales[[#This Row],[Product]],products[Product],products[Cost per box])*sales[[#This Row],[Boxes]]</f>
        <v>2305.1999999999998</v>
      </c>
      <c r="I5278" s="4">
        <f>sales[[#This Row],[Revenue]]-sales[[#This Row],[Cost]]</f>
        <v>5142.8</v>
      </c>
    </row>
    <row r="5279" spans="2:9" x14ac:dyDescent="0.25">
      <c r="B5279" t="s">
        <v>20</v>
      </c>
      <c r="C5279" t="s">
        <v>6</v>
      </c>
      <c r="D5279" t="s">
        <v>12</v>
      </c>
      <c r="E5279" s="1">
        <v>44480</v>
      </c>
      <c r="F5279" s="4">
        <v>7154</v>
      </c>
      <c r="G5279">
        <v>477</v>
      </c>
      <c r="H5279" s="3">
        <f>_xlfn.XLOOKUP(sales[[#This Row],[Product]],products[Product],products[Cost per box])*sales[[#This Row],[Boxes]]</f>
        <v>4021.1099999999997</v>
      </c>
      <c r="I5279" s="4">
        <f>sales[[#This Row],[Revenue]]-sales[[#This Row],[Cost]]</f>
        <v>3132.8900000000003</v>
      </c>
    </row>
    <row r="5280" spans="2:9" x14ac:dyDescent="0.25">
      <c r="B5280" t="s">
        <v>46</v>
      </c>
      <c r="C5280" t="s">
        <v>27</v>
      </c>
      <c r="D5280" t="s">
        <v>47</v>
      </c>
      <c r="E5280" s="1">
        <v>44480</v>
      </c>
      <c r="F5280" s="4">
        <v>14301</v>
      </c>
      <c r="G5280">
        <v>840</v>
      </c>
      <c r="H5280" s="3">
        <f>_xlfn.XLOOKUP(sales[[#This Row],[Product]],products[Product],products[Cost per box])*sales[[#This Row],[Boxes]]</f>
        <v>4418.3999999999996</v>
      </c>
      <c r="I5280" s="4">
        <f>sales[[#This Row],[Revenue]]-sales[[#This Row],[Cost]]</f>
        <v>9882.6</v>
      </c>
    </row>
    <row r="5281" spans="2:9" x14ac:dyDescent="0.25">
      <c r="B5281" t="s">
        <v>25</v>
      </c>
      <c r="C5281" t="s">
        <v>6</v>
      </c>
      <c r="D5281" t="s">
        <v>12</v>
      </c>
      <c r="E5281" s="1">
        <v>44480</v>
      </c>
      <c r="F5281" s="4">
        <v>448</v>
      </c>
      <c r="G5281">
        <v>27</v>
      </c>
      <c r="H5281" s="3">
        <f>_xlfn.XLOOKUP(sales[[#This Row],[Product]],products[Product],products[Cost per box])*sales[[#This Row],[Boxes]]</f>
        <v>227.60999999999999</v>
      </c>
      <c r="I5281" s="4">
        <f>sales[[#This Row],[Revenue]]-sales[[#This Row],[Cost]]</f>
        <v>220.39000000000001</v>
      </c>
    </row>
    <row r="5282" spans="2:9" x14ac:dyDescent="0.25">
      <c r="B5282" t="s">
        <v>33</v>
      </c>
      <c r="C5282" t="s">
        <v>27</v>
      </c>
      <c r="D5282" t="s">
        <v>35</v>
      </c>
      <c r="E5282" s="1">
        <v>44480</v>
      </c>
      <c r="F5282" s="4">
        <v>6258</v>
      </c>
      <c r="G5282">
        <v>330</v>
      </c>
      <c r="H5282" s="3">
        <f>_xlfn.XLOOKUP(sales[[#This Row],[Product]],products[Product],products[Cost per box])*sales[[#This Row],[Boxes]]</f>
        <v>874.5</v>
      </c>
      <c r="I5282" s="4">
        <f>sales[[#This Row],[Revenue]]-sales[[#This Row],[Cost]]</f>
        <v>5383.5</v>
      </c>
    </row>
    <row r="5283" spans="2:9" x14ac:dyDescent="0.25">
      <c r="B5283" t="s">
        <v>53</v>
      </c>
      <c r="C5283" t="s">
        <v>11</v>
      </c>
      <c r="D5283" t="s">
        <v>22</v>
      </c>
      <c r="E5283" s="1">
        <v>44480</v>
      </c>
      <c r="F5283" s="4">
        <v>749</v>
      </c>
      <c r="G5283">
        <v>94</v>
      </c>
      <c r="H5283" s="3">
        <f>_xlfn.XLOOKUP(sales[[#This Row],[Product]],products[Product],products[Cost per box])*sales[[#This Row],[Boxes]]</f>
        <v>772.68000000000006</v>
      </c>
      <c r="I5283" s="4">
        <f>sales[[#This Row],[Revenue]]-sales[[#This Row],[Cost]]</f>
        <v>-23.680000000000064</v>
      </c>
    </row>
    <row r="5284" spans="2:9" x14ac:dyDescent="0.25">
      <c r="B5284" t="s">
        <v>29</v>
      </c>
      <c r="C5284" t="s">
        <v>6</v>
      </c>
      <c r="D5284" t="s">
        <v>38</v>
      </c>
      <c r="E5284" s="1">
        <v>44480</v>
      </c>
      <c r="F5284" s="4">
        <v>2982</v>
      </c>
      <c r="G5284">
        <v>115</v>
      </c>
      <c r="H5284" s="3">
        <f>_xlfn.XLOOKUP(sales[[#This Row],[Product]],products[Product],products[Cost per box])*sales[[#This Row],[Boxes]]</f>
        <v>1143.0999999999999</v>
      </c>
      <c r="I5284" s="4">
        <f>sales[[#This Row],[Revenue]]-sales[[#This Row],[Cost]]</f>
        <v>1838.9</v>
      </c>
    </row>
    <row r="5285" spans="2:9" x14ac:dyDescent="0.25">
      <c r="B5285" t="s">
        <v>20</v>
      </c>
      <c r="C5285" t="s">
        <v>9</v>
      </c>
      <c r="D5285" t="s">
        <v>19</v>
      </c>
      <c r="E5285" s="1">
        <v>44480</v>
      </c>
      <c r="F5285" s="4">
        <v>4396</v>
      </c>
      <c r="G5285">
        <v>259</v>
      </c>
      <c r="H5285" s="3">
        <f>_xlfn.XLOOKUP(sales[[#This Row],[Product]],products[Product],products[Cost per box])*sales[[#This Row],[Boxes]]</f>
        <v>2649.57</v>
      </c>
      <c r="I5285" s="4">
        <f>sales[[#This Row],[Revenue]]-sales[[#This Row],[Cost]]</f>
        <v>1746.4299999999998</v>
      </c>
    </row>
    <row r="5286" spans="2:9" x14ac:dyDescent="0.25">
      <c r="B5286" t="s">
        <v>41</v>
      </c>
      <c r="C5286" t="s">
        <v>16</v>
      </c>
      <c r="D5286" t="s">
        <v>43</v>
      </c>
      <c r="E5286" s="1">
        <v>44480</v>
      </c>
      <c r="F5286" s="4">
        <v>2786</v>
      </c>
      <c r="G5286">
        <v>140</v>
      </c>
      <c r="H5286" s="3">
        <f>_xlfn.XLOOKUP(sales[[#This Row],[Product]],products[Product],products[Cost per box])*sales[[#This Row],[Boxes]]</f>
        <v>539</v>
      </c>
      <c r="I5286" s="4">
        <f>sales[[#This Row],[Revenue]]-sales[[#This Row],[Cost]]</f>
        <v>2247</v>
      </c>
    </row>
    <row r="5287" spans="2:9" x14ac:dyDescent="0.25">
      <c r="B5287" t="s">
        <v>23</v>
      </c>
      <c r="C5287" t="s">
        <v>21</v>
      </c>
      <c r="D5287" t="s">
        <v>31</v>
      </c>
      <c r="E5287" s="1">
        <v>44480</v>
      </c>
      <c r="F5287" s="4">
        <v>5117</v>
      </c>
      <c r="G5287">
        <v>366</v>
      </c>
      <c r="H5287" s="3">
        <f>_xlfn.XLOOKUP(sales[[#This Row],[Product]],products[Product],products[Cost per box])*sales[[#This Row],[Boxes]]</f>
        <v>2093.52</v>
      </c>
      <c r="I5287" s="4">
        <f>sales[[#This Row],[Revenue]]-sales[[#This Row],[Cost]]</f>
        <v>3023.48</v>
      </c>
    </row>
    <row r="5288" spans="2:9" x14ac:dyDescent="0.25">
      <c r="B5288" t="s">
        <v>34</v>
      </c>
      <c r="C5288" t="s">
        <v>16</v>
      </c>
      <c r="D5288" t="s">
        <v>52</v>
      </c>
      <c r="E5288" s="1">
        <v>44480</v>
      </c>
      <c r="F5288" s="4">
        <v>168</v>
      </c>
      <c r="G5288">
        <v>16</v>
      </c>
      <c r="H5288" s="3">
        <f>_xlfn.XLOOKUP(sales[[#This Row],[Product]],products[Product],products[Cost per box])*sales[[#This Row],[Boxes]]</f>
        <v>53.12</v>
      </c>
      <c r="I5288" s="4">
        <f>sales[[#This Row],[Revenue]]-sales[[#This Row],[Cost]]</f>
        <v>114.88</v>
      </c>
    </row>
    <row r="5289" spans="2:9" x14ac:dyDescent="0.25">
      <c r="B5289" t="s">
        <v>41</v>
      </c>
      <c r="C5289" t="s">
        <v>11</v>
      </c>
      <c r="D5289" t="s">
        <v>22</v>
      </c>
      <c r="E5289" s="1">
        <v>44480</v>
      </c>
      <c r="F5289" s="4">
        <v>10871</v>
      </c>
      <c r="G5289">
        <v>1120</v>
      </c>
      <c r="H5289" s="3">
        <f>_xlfn.XLOOKUP(sales[[#This Row],[Product]],products[Product],products[Cost per box])*sales[[#This Row],[Boxes]]</f>
        <v>9206.4000000000015</v>
      </c>
      <c r="I5289" s="4">
        <f>sales[[#This Row],[Revenue]]-sales[[#This Row],[Cost]]</f>
        <v>1664.5999999999985</v>
      </c>
    </row>
    <row r="5290" spans="2:9" x14ac:dyDescent="0.25">
      <c r="B5290" t="s">
        <v>29</v>
      </c>
      <c r="C5290" t="s">
        <v>27</v>
      </c>
      <c r="D5290" t="s">
        <v>19</v>
      </c>
      <c r="E5290" s="1">
        <v>44480</v>
      </c>
      <c r="F5290" s="4">
        <v>13048</v>
      </c>
      <c r="G5290">
        <v>770</v>
      </c>
      <c r="H5290" s="3">
        <f>_xlfn.XLOOKUP(sales[[#This Row],[Product]],products[Product],products[Cost per box])*sales[[#This Row],[Boxes]]</f>
        <v>7877.1</v>
      </c>
      <c r="I5290" s="4">
        <f>sales[[#This Row],[Revenue]]-sales[[#This Row],[Cost]]</f>
        <v>5170.8999999999996</v>
      </c>
    </row>
    <row r="5291" spans="2:9" x14ac:dyDescent="0.25">
      <c r="B5291" t="s">
        <v>40</v>
      </c>
      <c r="C5291" t="s">
        <v>6</v>
      </c>
      <c r="D5291" t="s">
        <v>36</v>
      </c>
      <c r="E5291" s="1">
        <v>44480</v>
      </c>
      <c r="F5291" s="4">
        <v>3787</v>
      </c>
      <c r="G5291">
        <v>474</v>
      </c>
      <c r="H5291" s="3">
        <f>_xlfn.XLOOKUP(sales[[#This Row],[Product]],products[Product],products[Cost per box])*sales[[#This Row],[Boxes]]</f>
        <v>2388.96</v>
      </c>
      <c r="I5291" s="4">
        <f>sales[[#This Row],[Revenue]]-sales[[#This Row],[Cost]]</f>
        <v>1398.04</v>
      </c>
    </row>
    <row r="5292" spans="2:9" x14ac:dyDescent="0.25">
      <c r="B5292" t="s">
        <v>49</v>
      </c>
      <c r="C5292" t="s">
        <v>6</v>
      </c>
      <c r="D5292" t="s">
        <v>36</v>
      </c>
      <c r="E5292" s="1">
        <v>44480</v>
      </c>
      <c r="F5292" s="4">
        <v>3689</v>
      </c>
      <c r="G5292">
        <v>410</v>
      </c>
      <c r="H5292" s="3">
        <f>_xlfn.XLOOKUP(sales[[#This Row],[Product]],products[Product],products[Cost per box])*sales[[#This Row],[Boxes]]</f>
        <v>2066.4</v>
      </c>
      <c r="I5292" s="4">
        <f>sales[[#This Row],[Revenue]]-sales[[#This Row],[Cost]]</f>
        <v>1622.6</v>
      </c>
    </row>
    <row r="5293" spans="2:9" x14ac:dyDescent="0.25">
      <c r="B5293" t="s">
        <v>46</v>
      </c>
      <c r="C5293" t="s">
        <v>11</v>
      </c>
      <c r="D5293" t="s">
        <v>14</v>
      </c>
      <c r="E5293" s="1">
        <v>44480</v>
      </c>
      <c r="F5293" s="4">
        <v>98</v>
      </c>
      <c r="G5293">
        <v>13</v>
      </c>
      <c r="H5293" s="3">
        <f>_xlfn.XLOOKUP(sales[[#This Row],[Product]],products[Product],products[Cost per box])*sales[[#This Row],[Boxes]]</f>
        <v>82.03</v>
      </c>
      <c r="I5293" s="4">
        <f>sales[[#This Row],[Revenue]]-sales[[#This Row],[Cost]]</f>
        <v>15.969999999999999</v>
      </c>
    </row>
    <row r="5294" spans="2:9" x14ac:dyDescent="0.25">
      <c r="B5294" t="s">
        <v>41</v>
      </c>
      <c r="C5294" t="s">
        <v>21</v>
      </c>
      <c r="D5294" t="s">
        <v>12</v>
      </c>
      <c r="E5294" s="1">
        <v>44480</v>
      </c>
      <c r="F5294" s="4">
        <v>658</v>
      </c>
      <c r="G5294">
        <v>39</v>
      </c>
      <c r="H5294" s="3">
        <f>_xlfn.XLOOKUP(sales[[#This Row],[Product]],products[Product],products[Cost per box])*sales[[#This Row],[Boxes]]</f>
        <v>328.77</v>
      </c>
      <c r="I5294" s="4">
        <f>sales[[#This Row],[Revenue]]-sales[[#This Row],[Cost]]</f>
        <v>329.23</v>
      </c>
    </row>
    <row r="5295" spans="2:9" x14ac:dyDescent="0.25">
      <c r="B5295" t="s">
        <v>41</v>
      </c>
      <c r="C5295" t="s">
        <v>6</v>
      </c>
      <c r="D5295" t="s">
        <v>17</v>
      </c>
      <c r="E5295" s="1">
        <v>44480</v>
      </c>
      <c r="F5295" s="4">
        <v>518</v>
      </c>
      <c r="G5295">
        <v>23</v>
      </c>
      <c r="H5295" s="3">
        <f>_xlfn.XLOOKUP(sales[[#This Row],[Product]],products[Product],products[Cost per box])*sales[[#This Row],[Boxes]]</f>
        <v>156.4</v>
      </c>
      <c r="I5295" s="4">
        <f>sales[[#This Row],[Revenue]]-sales[[#This Row],[Cost]]</f>
        <v>361.6</v>
      </c>
    </row>
    <row r="5296" spans="2:9" x14ac:dyDescent="0.25">
      <c r="B5296" t="s">
        <v>29</v>
      </c>
      <c r="C5296" t="s">
        <v>11</v>
      </c>
      <c r="D5296" t="s">
        <v>24</v>
      </c>
      <c r="E5296" s="1">
        <v>44480</v>
      </c>
      <c r="F5296" s="4">
        <v>1652</v>
      </c>
      <c r="G5296">
        <v>87</v>
      </c>
      <c r="H5296" s="3">
        <f>_xlfn.XLOOKUP(sales[[#This Row],[Product]],products[Product],products[Cost per box])*sales[[#This Row],[Boxes]]</f>
        <v>914.37</v>
      </c>
      <c r="I5296" s="4">
        <f>sales[[#This Row],[Revenue]]-sales[[#This Row],[Cost]]</f>
        <v>737.63</v>
      </c>
    </row>
    <row r="5297" spans="2:9" x14ac:dyDescent="0.25">
      <c r="B5297" t="s">
        <v>13</v>
      </c>
      <c r="C5297" t="s">
        <v>21</v>
      </c>
      <c r="D5297" t="s">
        <v>48</v>
      </c>
      <c r="E5297" s="1">
        <v>44480</v>
      </c>
      <c r="F5297" s="4">
        <v>7063</v>
      </c>
      <c r="G5297">
        <v>283</v>
      </c>
      <c r="H5297" s="3">
        <f>_xlfn.XLOOKUP(sales[[#This Row],[Product]],products[Product],products[Cost per box])*sales[[#This Row],[Boxes]]</f>
        <v>2116.84</v>
      </c>
      <c r="I5297" s="4">
        <f>sales[[#This Row],[Revenue]]-sales[[#This Row],[Cost]]</f>
        <v>4946.16</v>
      </c>
    </row>
    <row r="5298" spans="2:9" x14ac:dyDescent="0.25">
      <c r="B5298" t="s">
        <v>13</v>
      </c>
      <c r="C5298" t="s">
        <v>6</v>
      </c>
      <c r="D5298" t="s">
        <v>44</v>
      </c>
      <c r="E5298" s="1">
        <v>44480</v>
      </c>
      <c r="F5298" s="4">
        <v>11599</v>
      </c>
      <c r="G5298">
        <v>505</v>
      </c>
      <c r="H5298" s="3">
        <f>_xlfn.XLOOKUP(sales[[#This Row],[Product]],products[Product],products[Cost per box])*sales[[#This Row],[Boxes]]</f>
        <v>4832.8500000000004</v>
      </c>
      <c r="I5298" s="4">
        <f>sales[[#This Row],[Revenue]]-sales[[#This Row],[Cost]]</f>
        <v>6766.15</v>
      </c>
    </row>
    <row r="5299" spans="2:9" x14ac:dyDescent="0.25">
      <c r="B5299" t="s">
        <v>39</v>
      </c>
      <c r="C5299" t="s">
        <v>11</v>
      </c>
      <c r="D5299" t="s">
        <v>19</v>
      </c>
      <c r="E5299" s="1">
        <v>44480</v>
      </c>
      <c r="F5299" s="4">
        <v>7791</v>
      </c>
      <c r="G5299">
        <v>459</v>
      </c>
      <c r="H5299" s="3">
        <f>_xlfn.XLOOKUP(sales[[#This Row],[Product]],products[Product],products[Cost per box])*sales[[#This Row],[Boxes]]</f>
        <v>4695.5700000000006</v>
      </c>
      <c r="I5299" s="4">
        <f>sales[[#This Row],[Revenue]]-sales[[#This Row],[Cost]]</f>
        <v>3095.4299999999994</v>
      </c>
    </row>
    <row r="5300" spans="2:9" x14ac:dyDescent="0.25">
      <c r="B5300" t="s">
        <v>49</v>
      </c>
      <c r="C5300" t="s">
        <v>16</v>
      </c>
      <c r="D5300" t="s">
        <v>24</v>
      </c>
      <c r="E5300" s="1">
        <v>44480</v>
      </c>
      <c r="F5300" s="4">
        <v>3766</v>
      </c>
      <c r="G5300">
        <v>199</v>
      </c>
      <c r="H5300" s="3">
        <f>_xlfn.XLOOKUP(sales[[#This Row],[Product]],products[Product],products[Cost per box])*sales[[#This Row],[Boxes]]</f>
        <v>2091.4899999999998</v>
      </c>
      <c r="I5300" s="4">
        <f>sales[[#This Row],[Revenue]]-sales[[#This Row],[Cost]]</f>
        <v>1674.5100000000002</v>
      </c>
    </row>
    <row r="5301" spans="2:9" x14ac:dyDescent="0.25">
      <c r="B5301" t="s">
        <v>37</v>
      </c>
      <c r="C5301" t="s">
        <v>27</v>
      </c>
      <c r="D5301" t="s">
        <v>26</v>
      </c>
      <c r="E5301" s="1">
        <v>44480</v>
      </c>
      <c r="F5301" s="4">
        <v>6447</v>
      </c>
      <c r="G5301">
        <v>496</v>
      </c>
      <c r="H5301" s="3">
        <f>_xlfn.XLOOKUP(sales[[#This Row],[Product]],products[Product],products[Cost per box])*sales[[#This Row],[Boxes]]</f>
        <v>3189.2799999999997</v>
      </c>
      <c r="I5301" s="4">
        <f>sales[[#This Row],[Revenue]]-sales[[#This Row],[Cost]]</f>
        <v>3257.7200000000003</v>
      </c>
    </row>
    <row r="5302" spans="2:9" x14ac:dyDescent="0.25">
      <c r="B5302" t="s">
        <v>5</v>
      </c>
      <c r="C5302" t="s">
        <v>27</v>
      </c>
      <c r="D5302" t="s">
        <v>45</v>
      </c>
      <c r="E5302" s="1">
        <v>44480</v>
      </c>
      <c r="F5302" s="4">
        <v>5271</v>
      </c>
      <c r="G5302">
        <v>220</v>
      </c>
      <c r="H5302" s="3">
        <f>_xlfn.XLOOKUP(sales[[#This Row],[Product]],products[Product],products[Cost per box])*sales[[#This Row],[Boxes]]</f>
        <v>1700.6000000000001</v>
      </c>
      <c r="I5302" s="4">
        <f>sales[[#This Row],[Revenue]]-sales[[#This Row],[Cost]]</f>
        <v>3570.3999999999996</v>
      </c>
    </row>
    <row r="5303" spans="2:9" x14ac:dyDescent="0.25">
      <c r="B5303" t="s">
        <v>29</v>
      </c>
      <c r="C5303" t="s">
        <v>9</v>
      </c>
      <c r="D5303" t="s">
        <v>26</v>
      </c>
      <c r="E5303" s="1">
        <v>44480</v>
      </c>
      <c r="F5303" s="4">
        <v>3696</v>
      </c>
      <c r="G5303">
        <v>336</v>
      </c>
      <c r="H5303" s="3">
        <f>_xlfn.XLOOKUP(sales[[#This Row],[Product]],products[Product],products[Cost per box])*sales[[#This Row],[Boxes]]</f>
        <v>2160.48</v>
      </c>
      <c r="I5303" s="4">
        <f>sales[[#This Row],[Revenue]]-sales[[#This Row],[Cost]]</f>
        <v>1535.52</v>
      </c>
    </row>
    <row r="5304" spans="2:9" x14ac:dyDescent="0.25">
      <c r="B5304" t="s">
        <v>29</v>
      </c>
      <c r="C5304" t="s">
        <v>27</v>
      </c>
      <c r="D5304" t="s">
        <v>38</v>
      </c>
      <c r="E5304" s="1">
        <v>44481</v>
      </c>
      <c r="F5304" s="4">
        <v>182</v>
      </c>
      <c r="G5304">
        <v>7</v>
      </c>
      <c r="H5304" s="3">
        <f>_xlfn.XLOOKUP(sales[[#This Row],[Product]],products[Product],products[Cost per box])*sales[[#This Row],[Boxes]]</f>
        <v>69.58</v>
      </c>
      <c r="I5304" s="4">
        <f>sales[[#This Row],[Revenue]]-sales[[#This Row],[Cost]]</f>
        <v>112.42</v>
      </c>
    </row>
    <row r="5305" spans="2:9" x14ac:dyDescent="0.25">
      <c r="B5305" t="s">
        <v>57</v>
      </c>
      <c r="C5305" t="s">
        <v>9</v>
      </c>
      <c r="D5305" t="s">
        <v>22</v>
      </c>
      <c r="E5305" s="1">
        <v>44481</v>
      </c>
      <c r="F5305" s="4">
        <v>7224</v>
      </c>
      <c r="G5305">
        <v>910</v>
      </c>
      <c r="H5305" s="3">
        <f>_xlfn.XLOOKUP(sales[[#This Row],[Product]],products[Product],products[Cost per box])*sales[[#This Row],[Boxes]]</f>
        <v>7480.2000000000007</v>
      </c>
      <c r="I5305" s="4">
        <f>sales[[#This Row],[Revenue]]-sales[[#This Row],[Cost]]</f>
        <v>-256.20000000000073</v>
      </c>
    </row>
    <row r="5306" spans="2:9" x14ac:dyDescent="0.25">
      <c r="B5306" t="s">
        <v>57</v>
      </c>
      <c r="C5306" t="s">
        <v>27</v>
      </c>
      <c r="D5306" t="s">
        <v>43</v>
      </c>
      <c r="E5306" s="1">
        <v>44481</v>
      </c>
      <c r="F5306" s="4">
        <v>2681</v>
      </c>
      <c r="G5306">
        <v>135</v>
      </c>
      <c r="H5306" s="3">
        <f>_xlfn.XLOOKUP(sales[[#This Row],[Product]],products[Product],products[Cost per box])*sales[[#This Row],[Boxes]]</f>
        <v>519.75</v>
      </c>
      <c r="I5306" s="4">
        <f>sales[[#This Row],[Revenue]]-sales[[#This Row],[Cost]]</f>
        <v>2161.25</v>
      </c>
    </row>
    <row r="5307" spans="2:9" x14ac:dyDescent="0.25">
      <c r="B5307" t="s">
        <v>55</v>
      </c>
      <c r="C5307" t="s">
        <v>6</v>
      </c>
      <c r="D5307" t="s">
        <v>26</v>
      </c>
      <c r="E5307" s="1">
        <v>44481</v>
      </c>
      <c r="F5307" s="4">
        <v>9345</v>
      </c>
      <c r="G5307">
        <v>840</v>
      </c>
      <c r="H5307" s="3">
        <f>_xlfn.XLOOKUP(sales[[#This Row],[Product]],products[Product],products[Cost per box])*sales[[#This Row],[Boxes]]</f>
        <v>5401.2</v>
      </c>
      <c r="I5307" s="4">
        <f>sales[[#This Row],[Revenue]]-sales[[#This Row],[Cost]]</f>
        <v>3943.8</v>
      </c>
    </row>
    <row r="5308" spans="2:9" x14ac:dyDescent="0.25">
      <c r="B5308" t="s">
        <v>8</v>
      </c>
      <c r="C5308" t="s">
        <v>9</v>
      </c>
      <c r="D5308" t="s">
        <v>24</v>
      </c>
      <c r="E5308" s="1">
        <v>44481</v>
      </c>
      <c r="F5308" s="4">
        <v>1435</v>
      </c>
      <c r="G5308">
        <v>80</v>
      </c>
      <c r="H5308" s="3">
        <f>_xlfn.XLOOKUP(sales[[#This Row],[Product]],products[Product],products[Cost per box])*sales[[#This Row],[Boxes]]</f>
        <v>840.8</v>
      </c>
      <c r="I5308" s="4">
        <f>sales[[#This Row],[Revenue]]-sales[[#This Row],[Cost]]</f>
        <v>594.20000000000005</v>
      </c>
    </row>
    <row r="5309" spans="2:9" x14ac:dyDescent="0.25">
      <c r="B5309" t="s">
        <v>49</v>
      </c>
      <c r="C5309" t="s">
        <v>27</v>
      </c>
      <c r="D5309" t="s">
        <v>22</v>
      </c>
      <c r="E5309" s="1">
        <v>44481</v>
      </c>
      <c r="F5309" s="4">
        <v>4746</v>
      </c>
      <c r="G5309">
        <v>475</v>
      </c>
      <c r="H5309" s="3">
        <f>_xlfn.XLOOKUP(sales[[#This Row],[Product]],products[Product],products[Cost per box])*sales[[#This Row],[Boxes]]</f>
        <v>3904.5000000000005</v>
      </c>
      <c r="I5309" s="4">
        <f>sales[[#This Row],[Revenue]]-sales[[#This Row],[Cost]]</f>
        <v>841.49999999999955</v>
      </c>
    </row>
    <row r="5310" spans="2:9" x14ac:dyDescent="0.25">
      <c r="B5310" t="s">
        <v>56</v>
      </c>
      <c r="C5310" t="s">
        <v>16</v>
      </c>
      <c r="D5310" t="s">
        <v>12</v>
      </c>
      <c r="E5310" s="1">
        <v>44481</v>
      </c>
      <c r="F5310" s="4">
        <v>14987</v>
      </c>
      <c r="G5310">
        <v>910</v>
      </c>
      <c r="H5310" s="3">
        <f>_xlfn.XLOOKUP(sales[[#This Row],[Product]],products[Product],products[Cost per box])*sales[[#This Row],[Boxes]]</f>
        <v>7671.3</v>
      </c>
      <c r="I5310" s="4">
        <f>sales[[#This Row],[Revenue]]-sales[[#This Row],[Cost]]</f>
        <v>7315.7</v>
      </c>
    </row>
    <row r="5311" spans="2:9" x14ac:dyDescent="0.25">
      <c r="B5311" t="s">
        <v>23</v>
      </c>
      <c r="C5311" t="s">
        <v>21</v>
      </c>
      <c r="D5311" t="s">
        <v>42</v>
      </c>
      <c r="E5311" s="1">
        <v>44481</v>
      </c>
      <c r="F5311" s="4">
        <v>2338</v>
      </c>
      <c r="G5311">
        <v>147</v>
      </c>
      <c r="H5311" s="3">
        <f>_xlfn.XLOOKUP(sales[[#This Row],[Product]],products[Product],products[Cost per box])*sales[[#This Row],[Boxes]]</f>
        <v>696.78000000000009</v>
      </c>
      <c r="I5311" s="4">
        <f>sales[[#This Row],[Revenue]]-sales[[#This Row],[Cost]]</f>
        <v>1641.2199999999998</v>
      </c>
    </row>
    <row r="5312" spans="2:9" x14ac:dyDescent="0.25">
      <c r="B5312" t="s">
        <v>53</v>
      </c>
      <c r="C5312" t="s">
        <v>27</v>
      </c>
      <c r="D5312" t="s">
        <v>22</v>
      </c>
      <c r="E5312" s="1">
        <v>44481</v>
      </c>
      <c r="F5312" s="4">
        <v>1687</v>
      </c>
      <c r="G5312">
        <v>211</v>
      </c>
      <c r="H5312" s="3">
        <f>_xlfn.XLOOKUP(sales[[#This Row],[Product]],products[Product],products[Cost per box])*sales[[#This Row],[Boxes]]</f>
        <v>1734.42</v>
      </c>
      <c r="I5312" s="4">
        <f>sales[[#This Row],[Revenue]]-sales[[#This Row],[Cost]]</f>
        <v>-47.420000000000073</v>
      </c>
    </row>
    <row r="5313" spans="2:9" x14ac:dyDescent="0.25">
      <c r="B5313" t="s">
        <v>10</v>
      </c>
      <c r="C5313" t="s">
        <v>9</v>
      </c>
      <c r="D5313" t="s">
        <v>28</v>
      </c>
      <c r="E5313" s="1">
        <v>44481</v>
      </c>
      <c r="F5313" s="4">
        <v>2065</v>
      </c>
      <c r="G5313">
        <v>259</v>
      </c>
      <c r="H5313" s="3">
        <f>_xlfn.XLOOKUP(sales[[#This Row],[Product]],products[Product],products[Cost per box])*sales[[#This Row],[Boxes]]</f>
        <v>714.83999999999992</v>
      </c>
      <c r="I5313" s="4">
        <f>sales[[#This Row],[Revenue]]-sales[[#This Row],[Cost]]</f>
        <v>1350.16</v>
      </c>
    </row>
    <row r="5314" spans="2:9" x14ac:dyDescent="0.25">
      <c r="B5314" t="s">
        <v>29</v>
      </c>
      <c r="C5314" t="s">
        <v>6</v>
      </c>
      <c r="D5314" t="s">
        <v>14</v>
      </c>
      <c r="E5314" s="1">
        <v>44481</v>
      </c>
      <c r="F5314" s="4">
        <v>287</v>
      </c>
      <c r="G5314">
        <v>48</v>
      </c>
      <c r="H5314" s="3">
        <f>_xlfn.XLOOKUP(sales[[#This Row],[Product]],products[Product],products[Cost per box])*sales[[#This Row],[Boxes]]</f>
        <v>302.88</v>
      </c>
      <c r="I5314" s="4">
        <f>sales[[#This Row],[Revenue]]-sales[[#This Row],[Cost]]</f>
        <v>-15.879999999999995</v>
      </c>
    </row>
    <row r="5315" spans="2:9" x14ac:dyDescent="0.25">
      <c r="B5315" t="s">
        <v>29</v>
      </c>
      <c r="C5315" t="s">
        <v>27</v>
      </c>
      <c r="D5315" t="s">
        <v>36</v>
      </c>
      <c r="E5315" s="1">
        <v>44481</v>
      </c>
      <c r="F5315" s="4">
        <v>77</v>
      </c>
      <c r="G5315">
        <v>10</v>
      </c>
      <c r="H5315" s="3">
        <f>_xlfn.XLOOKUP(sales[[#This Row],[Product]],products[Product],products[Cost per box])*sales[[#This Row],[Boxes]]</f>
        <v>50.4</v>
      </c>
      <c r="I5315" s="4">
        <f>sales[[#This Row],[Revenue]]-sales[[#This Row],[Cost]]</f>
        <v>26.6</v>
      </c>
    </row>
    <row r="5316" spans="2:9" x14ac:dyDescent="0.25">
      <c r="B5316" t="s">
        <v>46</v>
      </c>
      <c r="C5316" t="s">
        <v>6</v>
      </c>
      <c r="D5316" t="s">
        <v>17</v>
      </c>
      <c r="E5316" s="1">
        <v>44481</v>
      </c>
      <c r="F5316" s="4">
        <v>5537</v>
      </c>
      <c r="G5316">
        <v>241</v>
      </c>
      <c r="H5316" s="3">
        <f>_xlfn.XLOOKUP(sales[[#This Row],[Product]],products[Product],products[Cost per box])*sales[[#This Row],[Boxes]]</f>
        <v>1638.8</v>
      </c>
      <c r="I5316" s="4">
        <f>sales[[#This Row],[Revenue]]-sales[[#This Row],[Cost]]</f>
        <v>3898.2</v>
      </c>
    </row>
    <row r="5317" spans="2:9" x14ac:dyDescent="0.25">
      <c r="B5317" t="s">
        <v>53</v>
      </c>
      <c r="C5317" t="s">
        <v>27</v>
      </c>
      <c r="D5317" t="s">
        <v>28</v>
      </c>
      <c r="E5317" s="1">
        <v>44481</v>
      </c>
      <c r="F5317" s="4">
        <v>8498</v>
      </c>
      <c r="G5317">
        <v>1400</v>
      </c>
      <c r="H5317" s="3">
        <f>_xlfn.XLOOKUP(sales[[#This Row],[Product]],products[Product],products[Cost per box])*sales[[#This Row],[Boxes]]</f>
        <v>3863.9999999999995</v>
      </c>
      <c r="I5317" s="4">
        <f>sales[[#This Row],[Revenue]]-sales[[#This Row],[Cost]]</f>
        <v>4634</v>
      </c>
    </row>
    <row r="5318" spans="2:9" x14ac:dyDescent="0.25">
      <c r="B5318" t="s">
        <v>55</v>
      </c>
      <c r="C5318" t="s">
        <v>11</v>
      </c>
      <c r="D5318" t="s">
        <v>44</v>
      </c>
      <c r="E5318" s="1">
        <v>44481</v>
      </c>
      <c r="F5318" s="4">
        <v>9744</v>
      </c>
      <c r="G5318">
        <v>424</v>
      </c>
      <c r="H5318" s="3">
        <f>_xlfn.XLOOKUP(sales[[#This Row],[Product]],products[Product],products[Cost per box])*sales[[#This Row],[Boxes]]</f>
        <v>4057.6800000000003</v>
      </c>
      <c r="I5318" s="4">
        <f>sales[[#This Row],[Revenue]]-sales[[#This Row],[Cost]]</f>
        <v>5686.32</v>
      </c>
    </row>
    <row r="5319" spans="2:9" x14ac:dyDescent="0.25">
      <c r="B5319" t="s">
        <v>20</v>
      </c>
      <c r="C5319" t="s">
        <v>21</v>
      </c>
      <c r="D5319" t="s">
        <v>14</v>
      </c>
      <c r="E5319" s="1">
        <v>44481</v>
      </c>
      <c r="F5319" s="4">
        <v>9401</v>
      </c>
      <c r="G5319">
        <v>1190</v>
      </c>
      <c r="H5319" s="3">
        <f>_xlfn.XLOOKUP(sales[[#This Row],[Product]],products[Product],products[Cost per box])*sales[[#This Row],[Boxes]]</f>
        <v>7508.9</v>
      </c>
      <c r="I5319" s="4">
        <f>sales[[#This Row],[Revenue]]-sales[[#This Row],[Cost]]</f>
        <v>1892.1000000000004</v>
      </c>
    </row>
    <row r="5320" spans="2:9" x14ac:dyDescent="0.25">
      <c r="B5320" t="s">
        <v>40</v>
      </c>
      <c r="C5320" t="s">
        <v>16</v>
      </c>
      <c r="D5320" t="s">
        <v>30</v>
      </c>
      <c r="E5320" s="1">
        <v>44481</v>
      </c>
      <c r="F5320" s="4">
        <v>1211</v>
      </c>
      <c r="G5320">
        <v>68</v>
      </c>
      <c r="H5320" s="3">
        <f>_xlfn.XLOOKUP(sales[[#This Row],[Product]],products[Product],products[Cost per box])*sales[[#This Row],[Boxes]]</f>
        <v>250.24</v>
      </c>
      <c r="I5320" s="4">
        <f>sales[[#This Row],[Revenue]]-sales[[#This Row],[Cost]]</f>
        <v>960.76</v>
      </c>
    </row>
    <row r="5321" spans="2:9" x14ac:dyDescent="0.25">
      <c r="B5321" t="s">
        <v>15</v>
      </c>
      <c r="C5321" t="s">
        <v>27</v>
      </c>
      <c r="D5321" t="s">
        <v>48</v>
      </c>
      <c r="E5321" s="1">
        <v>44481</v>
      </c>
      <c r="F5321" s="4">
        <v>5908</v>
      </c>
      <c r="G5321">
        <v>228</v>
      </c>
      <c r="H5321" s="3">
        <f>_xlfn.XLOOKUP(sales[[#This Row],[Product]],products[Product],products[Cost per box])*sales[[#This Row],[Boxes]]</f>
        <v>1705.44</v>
      </c>
      <c r="I5321" s="4">
        <f>sales[[#This Row],[Revenue]]-sales[[#This Row],[Cost]]</f>
        <v>4202.5599999999995</v>
      </c>
    </row>
    <row r="5322" spans="2:9" x14ac:dyDescent="0.25">
      <c r="B5322" t="s">
        <v>23</v>
      </c>
      <c r="C5322" t="s">
        <v>21</v>
      </c>
      <c r="D5322" t="s">
        <v>50</v>
      </c>
      <c r="E5322" s="1">
        <v>44481</v>
      </c>
      <c r="F5322" s="4">
        <v>7042</v>
      </c>
      <c r="G5322">
        <v>294</v>
      </c>
      <c r="H5322" s="3">
        <f>_xlfn.XLOOKUP(sales[[#This Row],[Product]],products[Product],products[Cost per box])*sales[[#This Row],[Boxes]]</f>
        <v>3648.54</v>
      </c>
      <c r="I5322" s="4">
        <f>sales[[#This Row],[Revenue]]-sales[[#This Row],[Cost]]</f>
        <v>3393.46</v>
      </c>
    </row>
    <row r="5323" spans="2:9" x14ac:dyDescent="0.25">
      <c r="B5323" t="s">
        <v>41</v>
      </c>
      <c r="C5323" t="s">
        <v>27</v>
      </c>
      <c r="D5323" t="s">
        <v>44</v>
      </c>
      <c r="E5323" s="1">
        <v>44481</v>
      </c>
      <c r="F5323" s="4">
        <v>9807</v>
      </c>
      <c r="G5323">
        <v>409</v>
      </c>
      <c r="H5323" s="3">
        <f>_xlfn.XLOOKUP(sales[[#This Row],[Product]],products[Product],products[Cost per box])*sales[[#This Row],[Boxes]]</f>
        <v>3914.13</v>
      </c>
      <c r="I5323" s="4">
        <f>sales[[#This Row],[Revenue]]-sales[[#This Row],[Cost]]</f>
        <v>5892.87</v>
      </c>
    </row>
    <row r="5324" spans="2:9" x14ac:dyDescent="0.25">
      <c r="B5324" t="s">
        <v>33</v>
      </c>
      <c r="C5324" t="s">
        <v>16</v>
      </c>
      <c r="D5324" t="s">
        <v>52</v>
      </c>
      <c r="E5324" s="1">
        <v>44481</v>
      </c>
      <c r="F5324" s="4">
        <v>6111</v>
      </c>
      <c r="G5324">
        <v>556</v>
      </c>
      <c r="H5324" s="3">
        <f>_xlfn.XLOOKUP(sales[[#This Row],[Product]],products[Product],products[Cost per box])*sales[[#This Row],[Boxes]]</f>
        <v>1845.9199999999998</v>
      </c>
      <c r="I5324" s="4">
        <f>sales[[#This Row],[Revenue]]-sales[[#This Row],[Cost]]</f>
        <v>4265.08</v>
      </c>
    </row>
    <row r="5325" spans="2:9" x14ac:dyDescent="0.25">
      <c r="B5325" t="s">
        <v>41</v>
      </c>
      <c r="C5325" t="s">
        <v>11</v>
      </c>
      <c r="D5325" t="s">
        <v>52</v>
      </c>
      <c r="E5325" s="1">
        <v>44481</v>
      </c>
      <c r="F5325" s="4">
        <v>2611</v>
      </c>
      <c r="G5325">
        <v>262</v>
      </c>
      <c r="H5325" s="3">
        <f>_xlfn.XLOOKUP(sales[[#This Row],[Product]],products[Product],products[Cost per box])*sales[[#This Row],[Boxes]]</f>
        <v>869.83999999999992</v>
      </c>
      <c r="I5325" s="4">
        <f>sales[[#This Row],[Revenue]]-sales[[#This Row],[Cost]]</f>
        <v>1741.16</v>
      </c>
    </row>
    <row r="5326" spans="2:9" x14ac:dyDescent="0.25">
      <c r="B5326" t="s">
        <v>56</v>
      </c>
      <c r="C5326" t="s">
        <v>21</v>
      </c>
      <c r="D5326" t="s">
        <v>47</v>
      </c>
      <c r="E5326" s="1">
        <v>44481</v>
      </c>
      <c r="F5326" s="4">
        <v>12691</v>
      </c>
      <c r="G5326">
        <v>770</v>
      </c>
      <c r="H5326" s="3">
        <f>_xlfn.XLOOKUP(sales[[#This Row],[Product]],products[Product],products[Cost per box])*sales[[#This Row],[Boxes]]</f>
        <v>4050.2</v>
      </c>
      <c r="I5326" s="4">
        <f>sales[[#This Row],[Revenue]]-sales[[#This Row],[Cost]]</f>
        <v>8640.7999999999993</v>
      </c>
    </row>
    <row r="5327" spans="2:9" x14ac:dyDescent="0.25">
      <c r="B5327" t="s">
        <v>8</v>
      </c>
      <c r="C5327" t="s">
        <v>11</v>
      </c>
      <c r="D5327" t="s">
        <v>52</v>
      </c>
      <c r="E5327" s="1">
        <v>44481</v>
      </c>
      <c r="F5327" s="4">
        <v>952</v>
      </c>
      <c r="G5327">
        <v>87</v>
      </c>
      <c r="H5327" s="3">
        <f>_xlfn.XLOOKUP(sales[[#This Row],[Product]],products[Product],products[Cost per box])*sales[[#This Row],[Boxes]]</f>
        <v>288.83999999999997</v>
      </c>
      <c r="I5327" s="4">
        <f>sales[[#This Row],[Revenue]]-sales[[#This Row],[Cost]]</f>
        <v>663.16000000000008</v>
      </c>
    </row>
    <row r="5328" spans="2:9" x14ac:dyDescent="0.25">
      <c r="B5328" t="s">
        <v>34</v>
      </c>
      <c r="C5328" t="s">
        <v>16</v>
      </c>
      <c r="D5328" t="s">
        <v>28</v>
      </c>
      <c r="E5328" s="1">
        <v>44481</v>
      </c>
      <c r="F5328" s="4">
        <v>16793</v>
      </c>
      <c r="G5328">
        <v>2380</v>
      </c>
      <c r="H5328" s="3">
        <f>_xlfn.XLOOKUP(sales[[#This Row],[Product]],products[Product],products[Cost per box])*sales[[#This Row],[Boxes]]</f>
        <v>6568.7999999999993</v>
      </c>
      <c r="I5328" s="4">
        <f>sales[[#This Row],[Revenue]]-sales[[#This Row],[Cost]]</f>
        <v>10224.200000000001</v>
      </c>
    </row>
    <row r="5329" spans="2:9" x14ac:dyDescent="0.25">
      <c r="B5329" t="s">
        <v>46</v>
      </c>
      <c r="C5329" t="s">
        <v>9</v>
      </c>
      <c r="D5329" t="s">
        <v>22</v>
      </c>
      <c r="E5329" s="1">
        <v>44481</v>
      </c>
      <c r="F5329" s="4">
        <v>840</v>
      </c>
      <c r="G5329">
        <v>105</v>
      </c>
      <c r="H5329" s="3">
        <f>_xlfn.XLOOKUP(sales[[#This Row],[Product]],products[Product],products[Cost per box])*sales[[#This Row],[Boxes]]</f>
        <v>863.1</v>
      </c>
      <c r="I5329" s="4">
        <f>sales[[#This Row],[Revenue]]-sales[[#This Row],[Cost]]</f>
        <v>-23.100000000000023</v>
      </c>
    </row>
    <row r="5330" spans="2:9" x14ac:dyDescent="0.25">
      <c r="B5330" t="s">
        <v>13</v>
      </c>
      <c r="C5330" t="s">
        <v>27</v>
      </c>
      <c r="D5330" t="s">
        <v>44</v>
      </c>
      <c r="E5330" s="1">
        <v>44481</v>
      </c>
      <c r="F5330" s="4">
        <v>7126</v>
      </c>
      <c r="G5330">
        <v>297</v>
      </c>
      <c r="H5330" s="3">
        <f>_xlfn.XLOOKUP(sales[[#This Row],[Product]],products[Product],products[Cost per box])*sales[[#This Row],[Boxes]]</f>
        <v>2842.29</v>
      </c>
      <c r="I5330" s="4">
        <f>sales[[#This Row],[Revenue]]-sales[[#This Row],[Cost]]</f>
        <v>4283.71</v>
      </c>
    </row>
    <row r="5331" spans="2:9" x14ac:dyDescent="0.25">
      <c r="B5331" t="s">
        <v>20</v>
      </c>
      <c r="C5331" t="s">
        <v>21</v>
      </c>
      <c r="D5331" t="s">
        <v>42</v>
      </c>
      <c r="E5331" s="1">
        <v>44481</v>
      </c>
      <c r="F5331" s="4">
        <v>9541</v>
      </c>
      <c r="G5331">
        <v>637</v>
      </c>
      <c r="H5331" s="3">
        <f>_xlfn.XLOOKUP(sales[[#This Row],[Product]],products[Product],products[Cost per box])*sales[[#This Row],[Boxes]]</f>
        <v>3019.38</v>
      </c>
      <c r="I5331" s="4">
        <f>sales[[#This Row],[Revenue]]-sales[[#This Row],[Cost]]</f>
        <v>6521.62</v>
      </c>
    </row>
    <row r="5332" spans="2:9" x14ac:dyDescent="0.25">
      <c r="B5332" t="s">
        <v>18</v>
      </c>
      <c r="C5332" t="s">
        <v>21</v>
      </c>
      <c r="D5332" t="s">
        <v>50</v>
      </c>
      <c r="E5332" s="1">
        <v>44481</v>
      </c>
      <c r="F5332" s="4">
        <v>1750</v>
      </c>
      <c r="G5332">
        <v>73</v>
      </c>
      <c r="H5332" s="3">
        <f>_xlfn.XLOOKUP(sales[[#This Row],[Product]],products[Product],products[Cost per box])*sales[[#This Row],[Boxes]]</f>
        <v>905.93000000000006</v>
      </c>
      <c r="I5332" s="4">
        <f>sales[[#This Row],[Revenue]]-sales[[#This Row],[Cost]]</f>
        <v>844.06999999999994</v>
      </c>
    </row>
    <row r="5333" spans="2:9" x14ac:dyDescent="0.25">
      <c r="B5333" t="s">
        <v>10</v>
      </c>
      <c r="C5333" t="s">
        <v>6</v>
      </c>
      <c r="D5333" t="s">
        <v>52</v>
      </c>
      <c r="E5333" s="1">
        <v>44481</v>
      </c>
      <c r="F5333" s="4">
        <v>7553</v>
      </c>
      <c r="G5333">
        <v>770</v>
      </c>
      <c r="H5333" s="3">
        <f>_xlfn.XLOOKUP(sales[[#This Row],[Product]],products[Product],products[Cost per box])*sales[[#This Row],[Boxes]]</f>
        <v>2556.4</v>
      </c>
      <c r="I5333" s="4">
        <f>sales[[#This Row],[Revenue]]-sales[[#This Row],[Cost]]</f>
        <v>4996.6000000000004</v>
      </c>
    </row>
    <row r="5334" spans="2:9" x14ac:dyDescent="0.25">
      <c r="B5334" t="s">
        <v>25</v>
      </c>
      <c r="C5334" t="s">
        <v>11</v>
      </c>
      <c r="D5334" t="s">
        <v>45</v>
      </c>
      <c r="E5334" s="1">
        <v>44481</v>
      </c>
      <c r="F5334" s="4">
        <v>3689</v>
      </c>
      <c r="G5334">
        <v>161</v>
      </c>
      <c r="H5334" s="3">
        <f>_xlfn.XLOOKUP(sales[[#This Row],[Product]],products[Product],products[Cost per box])*sales[[#This Row],[Boxes]]</f>
        <v>1244.53</v>
      </c>
      <c r="I5334" s="4">
        <f>sales[[#This Row],[Revenue]]-sales[[#This Row],[Cost]]</f>
        <v>2444.4700000000003</v>
      </c>
    </row>
    <row r="5335" spans="2:9" x14ac:dyDescent="0.25">
      <c r="B5335" t="s">
        <v>53</v>
      </c>
      <c r="C5335" t="s">
        <v>27</v>
      </c>
      <c r="D5335" t="s">
        <v>42</v>
      </c>
      <c r="E5335" s="1">
        <v>44482</v>
      </c>
      <c r="F5335" s="4">
        <v>4207</v>
      </c>
      <c r="G5335">
        <v>301</v>
      </c>
      <c r="H5335" s="3">
        <f>_xlfn.XLOOKUP(sales[[#This Row],[Product]],products[Product],products[Cost per box])*sales[[#This Row],[Boxes]]</f>
        <v>1426.74</v>
      </c>
      <c r="I5335" s="4">
        <f>sales[[#This Row],[Revenue]]-sales[[#This Row],[Cost]]</f>
        <v>2780.26</v>
      </c>
    </row>
    <row r="5336" spans="2:9" x14ac:dyDescent="0.25">
      <c r="B5336" t="s">
        <v>56</v>
      </c>
      <c r="C5336" t="s">
        <v>27</v>
      </c>
      <c r="D5336" t="s">
        <v>35</v>
      </c>
      <c r="E5336" s="1">
        <v>44482</v>
      </c>
      <c r="F5336" s="4">
        <v>6930</v>
      </c>
      <c r="G5336">
        <v>365</v>
      </c>
      <c r="H5336" s="3">
        <f>_xlfn.XLOOKUP(sales[[#This Row],[Product]],products[Product],products[Cost per box])*sales[[#This Row],[Boxes]]</f>
        <v>967.25</v>
      </c>
      <c r="I5336" s="4">
        <f>sales[[#This Row],[Revenue]]-sales[[#This Row],[Cost]]</f>
        <v>5962.75</v>
      </c>
    </row>
    <row r="5337" spans="2:9" x14ac:dyDescent="0.25">
      <c r="B5337" t="s">
        <v>15</v>
      </c>
      <c r="C5337" t="s">
        <v>9</v>
      </c>
      <c r="D5337" t="s">
        <v>19</v>
      </c>
      <c r="E5337" s="1">
        <v>44482</v>
      </c>
      <c r="F5337" s="4">
        <v>6279</v>
      </c>
      <c r="G5337">
        <v>349</v>
      </c>
      <c r="H5337" s="3">
        <f>_xlfn.XLOOKUP(sales[[#This Row],[Product]],products[Product],products[Cost per box])*sales[[#This Row],[Boxes]]</f>
        <v>3570.27</v>
      </c>
      <c r="I5337" s="4">
        <f>sales[[#This Row],[Revenue]]-sales[[#This Row],[Cost]]</f>
        <v>2708.73</v>
      </c>
    </row>
    <row r="5338" spans="2:9" x14ac:dyDescent="0.25">
      <c r="B5338" t="s">
        <v>10</v>
      </c>
      <c r="C5338" t="s">
        <v>11</v>
      </c>
      <c r="D5338" t="s">
        <v>22</v>
      </c>
      <c r="E5338" s="1">
        <v>44482</v>
      </c>
      <c r="F5338" s="4">
        <v>1085</v>
      </c>
      <c r="G5338">
        <v>136</v>
      </c>
      <c r="H5338" s="3">
        <f>_xlfn.XLOOKUP(sales[[#This Row],[Product]],products[Product],products[Cost per box])*sales[[#This Row],[Boxes]]</f>
        <v>1117.92</v>
      </c>
      <c r="I5338" s="4">
        <f>sales[[#This Row],[Revenue]]-sales[[#This Row],[Cost]]</f>
        <v>-32.920000000000073</v>
      </c>
    </row>
    <row r="5339" spans="2:9" x14ac:dyDescent="0.25">
      <c r="B5339" t="s">
        <v>46</v>
      </c>
      <c r="C5339" t="s">
        <v>6</v>
      </c>
      <c r="D5339" t="s">
        <v>52</v>
      </c>
      <c r="E5339" s="1">
        <v>44482</v>
      </c>
      <c r="F5339" s="4">
        <v>5012</v>
      </c>
      <c r="G5339">
        <v>456</v>
      </c>
      <c r="H5339" s="3">
        <f>_xlfn.XLOOKUP(sales[[#This Row],[Product]],products[Product],products[Cost per box])*sales[[#This Row],[Boxes]]</f>
        <v>1513.9199999999998</v>
      </c>
      <c r="I5339" s="4">
        <f>sales[[#This Row],[Revenue]]-sales[[#This Row],[Cost]]</f>
        <v>3498.08</v>
      </c>
    </row>
    <row r="5340" spans="2:9" x14ac:dyDescent="0.25">
      <c r="B5340" t="s">
        <v>32</v>
      </c>
      <c r="C5340" t="s">
        <v>9</v>
      </c>
      <c r="D5340" t="s">
        <v>17</v>
      </c>
      <c r="E5340" s="1">
        <v>44482</v>
      </c>
      <c r="F5340" s="4">
        <v>3983</v>
      </c>
      <c r="G5340">
        <v>190</v>
      </c>
      <c r="H5340" s="3">
        <f>_xlfn.XLOOKUP(sales[[#This Row],[Product]],products[Product],products[Cost per box])*sales[[#This Row],[Boxes]]</f>
        <v>1292</v>
      </c>
      <c r="I5340" s="4">
        <f>sales[[#This Row],[Revenue]]-sales[[#This Row],[Cost]]</f>
        <v>2691</v>
      </c>
    </row>
    <row r="5341" spans="2:9" x14ac:dyDescent="0.25">
      <c r="B5341" t="s">
        <v>33</v>
      </c>
      <c r="C5341" t="s">
        <v>21</v>
      </c>
      <c r="D5341" t="s">
        <v>12</v>
      </c>
      <c r="E5341" s="1">
        <v>44482</v>
      </c>
      <c r="F5341" s="4">
        <v>3766</v>
      </c>
      <c r="G5341">
        <v>252</v>
      </c>
      <c r="H5341" s="3">
        <f>_xlfn.XLOOKUP(sales[[#This Row],[Product]],products[Product],products[Cost per box])*sales[[#This Row],[Boxes]]</f>
        <v>2124.36</v>
      </c>
      <c r="I5341" s="4">
        <f>sales[[#This Row],[Revenue]]-sales[[#This Row],[Cost]]</f>
        <v>1641.6399999999999</v>
      </c>
    </row>
    <row r="5342" spans="2:9" x14ac:dyDescent="0.25">
      <c r="B5342" t="s">
        <v>56</v>
      </c>
      <c r="C5342" t="s">
        <v>9</v>
      </c>
      <c r="D5342" t="s">
        <v>44</v>
      </c>
      <c r="E5342" s="1">
        <v>44482</v>
      </c>
      <c r="F5342" s="4">
        <v>17164</v>
      </c>
      <c r="G5342">
        <v>700</v>
      </c>
      <c r="H5342" s="3">
        <f>_xlfn.XLOOKUP(sales[[#This Row],[Product]],products[Product],products[Cost per box])*sales[[#This Row],[Boxes]]</f>
        <v>6699</v>
      </c>
      <c r="I5342" s="4">
        <f>sales[[#This Row],[Revenue]]-sales[[#This Row],[Cost]]</f>
        <v>10465</v>
      </c>
    </row>
    <row r="5343" spans="2:9" x14ac:dyDescent="0.25">
      <c r="B5343" t="s">
        <v>29</v>
      </c>
      <c r="C5343" t="s">
        <v>11</v>
      </c>
      <c r="D5343" t="s">
        <v>14</v>
      </c>
      <c r="E5343" s="1">
        <v>44482</v>
      </c>
      <c r="F5343" s="4">
        <v>5362</v>
      </c>
      <c r="G5343">
        <v>910</v>
      </c>
      <c r="H5343" s="3">
        <f>_xlfn.XLOOKUP(sales[[#This Row],[Product]],products[Product],products[Cost per box])*sales[[#This Row],[Boxes]]</f>
        <v>5742.0999999999995</v>
      </c>
      <c r="I5343" s="4">
        <f>sales[[#This Row],[Revenue]]-sales[[#This Row],[Cost]]</f>
        <v>-380.09999999999945</v>
      </c>
    </row>
    <row r="5344" spans="2:9" x14ac:dyDescent="0.25">
      <c r="B5344" t="s">
        <v>18</v>
      </c>
      <c r="C5344" t="s">
        <v>27</v>
      </c>
      <c r="D5344" t="s">
        <v>24</v>
      </c>
      <c r="E5344" s="1">
        <v>44482</v>
      </c>
      <c r="F5344" s="4">
        <v>8778</v>
      </c>
      <c r="G5344">
        <v>488</v>
      </c>
      <c r="H5344" s="3">
        <f>_xlfn.XLOOKUP(sales[[#This Row],[Product]],products[Product],products[Cost per box])*sales[[#This Row],[Boxes]]</f>
        <v>5128.88</v>
      </c>
      <c r="I5344" s="4">
        <f>sales[[#This Row],[Revenue]]-sales[[#This Row],[Cost]]</f>
        <v>3649.12</v>
      </c>
    </row>
    <row r="5345" spans="2:9" x14ac:dyDescent="0.25">
      <c r="B5345" t="s">
        <v>39</v>
      </c>
      <c r="C5345" t="s">
        <v>11</v>
      </c>
      <c r="D5345" t="s">
        <v>22</v>
      </c>
      <c r="E5345" s="1">
        <v>44482</v>
      </c>
      <c r="F5345" s="4">
        <v>4529</v>
      </c>
      <c r="G5345">
        <v>453</v>
      </c>
      <c r="H5345" s="3">
        <f>_xlfn.XLOOKUP(sales[[#This Row],[Product]],products[Product],products[Cost per box])*sales[[#This Row],[Boxes]]</f>
        <v>3723.6600000000003</v>
      </c>
      <c r="I5345" s="4">
        <f>sales[[#This Row],[Revenue]]-sales[[#This Row],[Cost]]</f>
        <v>805.33999999999969</v>
      </c>
    </row>
    <row r="5346" spans="2:9" x14ac:dyDescent="0.25">
      <c r="B5346" t="s">
        <v>25</v>
      </c>
      <c r="C5346" t="s">
        <v>9</v>
      </c>
      <c r="D5346" t="s">
        <v>26</v>
      </c>
      <c r="E5346" s="1">
        <v>44482</v>
      </c>
      <c r="F5346" s="4">
        <v>6566</v>
      </c>
      <c r="G5346">
        <v>506</v>
      </c>
      <c r="H5346" s="3">
        <f>_xlfn.XLOOKUP(sales[[#This Row],[Product]],products[Product],products[Cost per box])*sales[[#This Row],[Boxes]]</f>
        <v>3253.58</v>
      </c>
      <c r="I5346" s="4">
        <f>sales[[#This Row],[Revenue]]-sales[[#This Row],[Cost]]</f>
        <v>3312.42</v>
      </c>
    </row>
    <row r="5347" spans="2:9" x14ac:dyDescent="0.25">
      <c r="B5347" t="s">
        <v>34</v>
      </c>
      <c r="C5347" t="s">
        <v>9</v>
      </c>
      <c r="D5347" t="s">
        <v>28</v>
      </c>
      <c r="E5347" s="1">
        <v>44482</v>
      </c>
      <c r="F5347" s="4">
        <v>1421</v>
      </c>
      <c r="G5347">
        <v>203</v>
      </c>
      <c r="H5347" s="3">
        <f>_xlfn.XLOOKUP(sales[[#This Row],[Product]],products[Product],products[Cost per box])*sales[[#This Row],[Boxes]]</f>
        <v>560.28</v>
      </c>
      <c r="I5347" s="4">
        <f>sales[[#This Row],[Revenue]]-sales[[#This Row],[Cost]]</f>
        <v>860.72</v>
      </c>
    </row>
    <row r="5348" spans="2:9" x14ac:dyDescent="0.25">
      <c r="B5348" t="s">
        <v>53</v>
      </c>
      <c r="C5348" t="s">
        <v>9</v>
      </c>
      <c r="D5348" t="s">
        <v>43</v>
      </c>
      <c r="E5348" s="1">
        <v>44482</v>
      </c>
      <c r="F5348" s="4">
        <v>12614</v>
      </c>
      <c r="G5348">
        <v>601</v>
      </c>
      <c r="H5348" s="3">
        <f>_xlfn.XLOOKUP(sales[[#This Row],[Product]],products[Product],products[Cost per box])*sales[[#This Row],[Boxes]]</f>
        <v>2313.85</v>
      </c>
      <c r="I5348" s="4">
        <f>sales[[#This Row],[Revenue]]-sales[[#This Row],[Cost]]</f>
        <v>10300.15</v>
      </c>
    </row>
    <row r="5349" spans="2:9" x14ac:dyDescent="0.25">
      <c r="B5349" t="s">
        <v>41</v>
      </c>
      <c r="C5349" t="s">
        <v>11</v>
      </c>
      <c r="D5349" t="s">
        <v>42</v>
      </c>
      <c r="E5349" s="1">
        <v>44482</v>
      </c>
      <c r="F5349" s="4">
        <v>1680</v>
      </c>
      <c r="G5349">
        <v>105</v>
      </c>
      <c r="H5349" s="3">
        <f>_xlfn.XLOOKUP(sales[[#This Row],[Product]],products[Product],products[Cost per box])*sales[[#This Row],[Boxes]]</f>
        <v>497.70000000000005</v>
      </c>
      <c r="I5349" s="4">
        <f>sales[[#This Row],[Revenue]]-sales[[#This Row],[Cost]]</f>
        <v>1182.3</v>
      </c>
    </row>
    <row r="5350" spans="2:9" x14ac:dyDescent="0.25">
      <c r="B5350" t="s">
        <v>37</v>
      </c>
      <c r="C5350" t="s">
        <v>27</v>
      </c>
      <c r="D5350" t="s">
        <v>17</v>
      </c>
      <c r="E5350" s="1">
        <v>44482</v>
      </c>
      <c r="F5350" s="4">
        <v>1526</v>
      </c>
      <c r="G5350">
        <v>67</v>
      </c>
      <c r="H5350" s="3">
        <f>_xlfn.XLOOKUP(sales[[#This Row],[Product]],products[Product],products[Cost per box])*sales[[#This Row],[Boxes]]</f>
        <v>455.59999999999997</v>
      </c>
      <c r="I5350" s="4">
        <f>sales[[#This Row],[Revenue]]-sales[[#This Row],[Cost]]</f>
        <v>1070.4000000000001</v>
      </c>
    </row>
    <row r="5351" spans="2:9" x14ac:dyDescent="0.25">
      <c r="B5351" t="s">
        <v>37</v>
      </c>
      <c r="C5351" t="s">
        <v>27</v>
      </c>
      <c r="D5351" t="s">
        <v>38</v>
      </c>
      <c r="E5351" s="1">
        <v>44482</v>
      </c>
      <c r="F5351" s="4">
        <v>6188</v>
      </c>
      <c r="G5351">
        <v>230</v>
      </c>
      <c r="H5351" s="3">
        <f>_xlfn.XLOOKUP(sales[[#This Row],[Product]],products[Product],products[Cost per box])*sales[[#This Row],[Boxes]]</f>
        <v>2286.1999999999998</v>
      </c>
      <c r="I5351" s="4">
        <f>sales[[#This Row],[Revenue]]-sales[[#This Row],[Cost]]</f>
        <v>3901.8</v>
      </c>
    </row>
    <row r="5352" spans="2:9" x14ac:dyDescent="0.25">
      <c r="B5352" t="s">
        <v>29</v>
      </c>
      <c r="C5352" t="s">
        <v>9</v>
      </c>
      <c r="D5352" t="s">
        <v>44</v>
      </c>
      <c r="E5352" s="1">
        <v>44482</v>
      </c>
      <c r="F5352" s="4">
        <v>4557</v>
      </c>
      <c r="G5352">
        <v>190</v>
      </c>
      <c r="H5352" s="3">
        <f>_xlfn.XLOOKUP(sales[[#This Row],[Product]],products[Product],products[Cost per box])*sales[[#This Row],[Boxes]]</f>
        <v>1818.3</v>
      </c>
      <c r="I5352" s="4">
        <f>sales[[#This Row],[Revenue]]-sales[[#This Row],[Cost]]</f>
        <v>2738.7</v>
      </c>
    </row>
    <row r="5353" spans="2:9" x14ac:dyDescent="0.25">
      <c r="B5353" t="s">
        <v>10</v>
      </c>
      <c r="C5353" t="s">
        <v>6</v>
      </c>
      <c r="D5353" t="s">
        <v>36</v>
      </c>
      <c r="E5353" s="1">
        <v>44482</v>
      </c>
      <c r="F5353" s="4">
        <v>322</v>
      </c>
      <c r="G5353">
        <v>41</v>
      </c>
      <c r="H5353" s="3">
        <f>_xlfn.XLOOKUP(sales[[#This Row],[Product]],products[Product],products[Cost per box])*sales[[#This Row],[Boxes]]</f>
        <v>206.64000000000001</v>
      </c>
      <c r="I5353" s="4">
        <f>sales[[#This Row],[Revenue]]-sales[[#This Row],[Cost]]</f>
        <v>115.35999999999999</v>
      </c>
    </row>
    <row r="5354" spans="2:9" x14ac:dyDescent="0.25">
      <c r="B5354" t="s">
        <v>46</v>
      </c>
      <c r="C5354" t="s">
        <v>9</v>
      </c>
      <c r="D5354" t="s">
        <v>38</v>
      </c>
      <c r="E5354" s="1">
        <v>44482</v>
      </c>
      <c r="F5354" s="4">
        <v>21</v>
      </c>
      <c r="G5354">
        <v>1</v>
      </c>
      <c r="H5354" s="3">
        <f>_xlfn.XLOOKUP(sales[[#This Row],[Product]],products[Product],products[Cost per box])*sales[[#This Row],[Boxes]]</f>
        <v>9.94</v>
      </c>
      <c r="I5354" s="4">
        <f>sales[[#This Row],[Revenue]]-sales[[#This Row],[Cost]]</f>
        <v>11.06</v>
      </c>
    </row>
    <row r="5355" spans="2:9" x14ac:dyDescent="0.25">
      <c r="B5355" t="s">
        <v>34</v>
      </c>
      <c r="C5355" t="s">
        <v>16</v>
      </c>
      <c r="D5355" t="s">
        <v>35</v>
      </c>
      <c r="E5355" s="1">
        <v>44482</v>
      </c>
      <c r="F5355" s="4">
        <v>4039</v>
      </c>
      <c r="G5355">
        <v>213</v>
      </c>
      <c r="H5355" s="3">
        <f>_xlfn.XLOOKUP(sales[[#This Row],[Product]],products[Product],products[Cost per box])*sales[[#This Row],[Boxes]]</f>
        <v>564.44999999999993</v>
      </c>
      <c r="I5355" s="4">
        <f>sales[[#This Row],[Revenue]]-sales[[#This Row],[Cost]]</f>
        <v>3474.55</v>
      </c>
    </row>
    <row r="5356" spans="2:9" x14ac:dyDescent="0.25">
      <c r="B5356" t="s">
        <v>8</v>
      </c>
      <c r="C5356" t="s">
        <v>16</v>
      </c>
      <c r="D5356" t="s">
        <v>28</v>
      </c>
      <c r="E5356" s="1">
        <v>44482</v>
      </c>
      <c r="F5356" s="4">
        <v>2261</v>
      </c>
      <c r="G5356">
        <v>377</v>
      </c>
      <c r="H5356" s="3">
        <f>_xlfn.XLOOKUP(sales[[#This Row],[Product]],products[Product],products[Cost per box])*sales[[#This Row],[Boxes]]</f>
        <v>1040.52</v>
      </c>
      <c r="I5356" s="4">
        <f>sales[[#This Row],[Revenue]]-sales[[#This Row],[Cost]]</f>
        <v>1220.48</v>
      </c>
    </row>
    <row r="5357" spans="2:9" x14ac:dyDescent="0.25">
      <c r="B5357" t="s">
        <v>56</v>
      </c>
      <c r="C5357" t="s">
        <v>16</v>
      </c>
      <c r="D5357" t="s">
        <v>28</v>
      </c>
      <c r="E5357" s="1">
        <v>44482</v>
      </c>
      <c r="F5357" s="4">
        <v>15407</v>
      </c>
      <c r="G5357">
        <v>2170</v>
      </c>
      <c r="H5357" s="3">
        <f>_xlfn.XLOOKUP(sales[[#This Row],[Product]],products[Product],products[Cost per box])*sales[[#This Row],[Boxes]]</f>
        <v>5989.2</v>
      </c>
      <c r="I5357" s="4">
        <f>sales[[#This Row],[Revenue]]-sales[[#This Row],[Cost]]</f>
        <v>9417.7999999999993</v>
      </c>
    </row>
    <row r="5358" spans="2:9" x14ac:dyDescent="0.25">
      <c r="B5358" t="s">
        <v>57</v>
      </c>
      <c r="C5358" t="s">
        <v>21</v>
      </c>
      <c r="D5358" t="s">
        <v>28</v>
      </c>
      <c r="E5358" s="1">
        <v>44482</v>
      </c>
      <c r="F5358" s="4">
        <v>16240</v>
      </c>
      <c r="G5358">
        <v>2310</v>
      </c>
      <c r="H5358" s="3">
        <f>_xlfn.XLOOKUP(sales[[#This Row],[Product]],products[Product],products[Cost per box])*sales[[#This Row],[Boxes]]</f>
        <v>6375.5999999999995</v>
      </c>
      <c r="I5358" s="4">
        <f>sales[[#This Row],[Revenue]]-sales[[#This Row],[Cost]]</f>
        <v>9864.4000000000015</v>
      </c>
    </row>
    <row r="5359" spans="2:9" x14ac:dyDescent="0.25">
      <c r="B5359" t="s">
        <v>20</v>
      </c>
      <c r="C5359" t="s">
        <v>16</v>
      </c>
      <c r="D5359" t="s">
        <v>42</v>
      </c>
      <c r="E5359" s="1">
        <v>44482</v>
      </c>
      <c r="F5359" s="4">
        <v>12453</v>
      </c>
      <c r="G5359">
        <v>770</v>
      </c>
      <c r="H5359" s="3">
        <f>_xlfn.XLOOKUP(sales[[#This Row],[Product]],products[Product],products[Cost per box])*sales[[#This Row],[Boxes]]</f>
        <v>3649.8</v>
      </c>
      <c r="I5359" s="4">
        <f>sales[[#This Row],[Revenue]]-sales[[#This Row],[Cost]]</f>
        <v>8803.2000000000007</v>
      </c>
    </row>
    <row r="5360" spans="2:9" x14ac:dyDescent="0.25">
      <c r="B5360" t="s">
        <v>56</v>
      </c>
      <c r="C5360" t="s">
        <v>21</v>
      </c>
      <c r="D5360" t="s">
        <v>7</v>
      </c>
      <c r="E5360" s="1">
        <v>44482</v>
      </c>
      <c r="F5360" s="4">
        <v>3668</v>
      </c>
      <c r="G5360">
        <v>245</v>
      </c>
      <c r="H5360" s="3">
        <f>_xlfn.XLOOKUP(sales[[#This Row],[Product]],products[Product],products[Cost per box])*sales[[#This Row],[Boxes]]</f>
        <v>1261.75</v>
      </c>
      <c r="I5360" s="4">
        <f>sales[[#This Row],[Revenue]]-sales[[#This Row],[Cost]]</f>
        <v>2406.25</v>
      </c>
    </row>
    <row r="5361" spans="2:9" x14ac:dyDescent="0.25">
      <c r="B5361" t="s">
        <v>46</v>
      </c>
      <c r="C5361" t="s">
        <v>16</v>
      </c>
      <c r="D5361" t="s">
        <v>38</v>
      </c>
      <c r="E5361" s="1">
        <v>44482</v>
      </c>
      <c r="F5361" s="4">
        <v>5299</v>
      </c>
      <c r="G5361">
        <v>212</v>
      </c>
      <c r="H5361" s="3">
        <f>_xlfn.XLOOKUP(sales[[#This Row],[Product]],products[Product],products[Cost per box])*sales[[#This Row],[Boxes]]</f>
        <v>2107.2799999999997</v>
      </c>
      <c r="I5361" s="4">
        <f>sales[[#This Row],[Revenue]]-sales[[#This Row],[Cost]]</f>
        <v>3191.7200000000003</v>
      </c>
    </row>
    <row r="5362" spans="2:9" x14ac:dyDescent="0.25">
      <c r="B5362" t="s">
        <v>34</v>
      </c>
      <c r="C5362" t="s">
        <v>21</v>
      </c>
      <c r="D5362" t="s">
        <v>12</v>
      </c>
      <c r="E5362" s="1">
        <v>44482</v>
      </c>
      <c r="F5362" s="4">
        <v>294</v>
      </c>
      <c r="G5362">
        <v>20</v>
      </c>
      <c r="H5362" s="3">
        <f>_xlfn.XLOOKUP(sales[[#This Row],[Product]],products[Product],products[Cost per box])*sales[[#This Row],[Boxes]]</f>
        <v>168.6</v>
      </c>
      <c r="I5362" s="4">
        <f>sales[[#This Row],[Revenue]]-sales[[#This Row],[Cost]]</f>
        <v>125.4</v>
      </c>
    </row>
    <row r="5363" spans="2:9" x14ac:dyDescent="0.25">
      <c r="B5363" t="s">
        <v>41</v>
      </c>
      <c r="C5363" t="s">
        <v>6</v>
      </c>
      <c r="D5363" t="s">
        <v>47</v>
      </c>
      <c r="E5363" s="1">
        <v>44482</v>
      </c>
      <c r="F5363" s="4">
        <v>6349</v>
      </c>
      <c r="G5363">
        <v>424</v>
      </c>
      <c r="H5363" s="3">
        <f>_xlfn.XLOOKUP(sales[[#This Row],[Product]],products[Product],products[Cost per box])*sales[[#This Row],[Boxes]]</f>
        <v>2230.2399999999998</v>
      </c>
      <c r="I5363" s="4">
        <f>sales[[#This Row],[Revenue]]-sales[[#This Row],[Cost]]</f>
        <v>4118.76</v>
      </c>
    </row>
    <row r="5364" spans="2:9" x14ac:dyDescent="0.25">
      <c r="B5364" t="s">
        <v>41</v>
      </c>
      <c r="C5364" t="s">
        <v>27</v>
      </c>
      <c r="D5364" t="s">
        <v>30</v>
      </c>
      <c r="E5364" s="1">
        <v>44482</v>
      </c>
      <c r="F5364" s="4">
        <v>1344</v>
      </c>
      <c r="G5364">
        <v>68</v>
      </c>
      <c r="H5364" s="3">
        <f>_xlfn.XLOOKUP(sales[[#This Row],[Product]],products[Product],products[Cost per box])*sales[[#This Row],[Boxes]]</f>
        <v>250.24</v>
      </c>
      <c r="I5364" s="4">
        <f>sales[[#This Row],[Revenue]]-sales[[#This Row],[Cost]]</f>
        <v>1093.76</v>
      </c>
    </row>
    <row r="5365" spans="2:9" x14ac:dyDescent="0.25">
      <c r="B5365" t="s">
        <v>13</v>
      </c>
      <c r="C5365" t="s">
        <v>6</v>
      </c>
      <c r="D5365" t="s">
        <v>50</v>
      </c>
      <c r="E5365" s="1">
        <v>44482</v>
      </c>
      <c r="F5365" s="4">
        <v>12852</v>
      </c>
      <c r="G5365">
        <v>559</v>
      </c>
      <c r="H5365" s="3">
        <f>_xlfn.XLOOKUP(sales[[#This Row],[Product]],products[Product],products[Cost per box])*sales[[#This Row],[Boxes]]</f>
        <v>6937.1900000000005</v>
      </c>
      <c r="I5365" s="4">
        <f>sales[[#This Row],[Revenue]]-sales[[#This Row],[Cost]]</f>
        <v>5914.8099999999995</v>
      </c>
    </row>
    <row r="5366" spans="2:9" x14ac:dyDescent="0.25">
      <c r="B5366" t="s">
        <v>46</v>
      </c>
      <c r="C5366" t="s">
        <v>27</v>
      </c>
      <c r="D5366" t="s">
        <v>43</v>
      </c>
      <c r="E5366" s="1">
        <v>44483</v>
      </c>
      <c r="F5366" s="4">
        <v>2310</v>
      </c>
      <c r="G5366">
        <v>105</v>
      </c>
      <c r="H5366" s="3">
        <f>_xlfn.XLOOKUP(sales[[#This Row],[Product]],products[Product],products[Cost per box])*sales[[#This Row],[Boxes]]</f>
        <v>404.25</v>
      </c>
      <c r="I5366" s="4">
        <f>sales[[#This Row],[Revenue]]-sales[[#This Row],[Cost]]</f>
        <v>1905.75</v>
      </c>
    </row>
    <row r="5367" spans="2:9" x14ac:dyDescent="0.25">
      <c r="B5367" t="s">
        <v>23</v>
      </c>
      <c r="C5367" t="s">
        <v>27</v>
      </c>
      <c r="D5367" t="s">
        <v>7</v>
      </c>
      <c r="E5367" s="1">
        <v>44483</v>
      </c>
      <c r="F5367" s="4">
        <v>4431</v>
      </c>
      <c r="G5367">
        <v>277</v>
      </c>
      <c r="H5367" s="3">
        <f>_xlfn.XLOOKUP(sales[[#This Row],[Product]],products[Product],products[Cost per box])*sales[[#This Row],[Boxes]]</f>
        <v>1426.5500000000002</v>
      </c>
      <c r="I5367" s="4">
        <f>sales[[#This Row],[Revenue]]-sales[[#This Row],[Cost]]</f>
        <v>3004.45</v>
      </c>
    </row>
    <row r="5368" spans="2:9" x14ac:dyDescent="0.25">
      <c r="B5368" t="s">
        <v>5</v>
      </c>
      <c r="C5368" t="s">
        <v>6</v>
      </c>
      <c r="D5368" t="s">
        <v>19</v>
      </c>
      <c r="E5368" s="1">
        <v>44483</v>
      </c>
      <c r="F5368" s="4">
        <v>7546</v>
      </c>
      <c r="G5368">
        <v>444</v>
      </c>
      <c r="H5368" s="3">
        <f>_xlfn.XLOOKUP(sales[[#This Row],[Product]],products[Product],products[Cost per box])*sales[[#This Row],[Boxes]]</f>
        <v>4542.12</v>
      </c>
      <c r="I5368" s="4">
        <f>sales[[#This Row],[Revenue]]-sales[[#This Row],[Cost]]</f>
        <v>3003.88</v>
      </c>
    </row>
    <row r="5369" spans="2:9" x14ac:dyDescent="0.25">
      <c r="B5369" t="s">
        <v>37</v>
      </c>
      <c r="C5369" t="s">
        <v>16</v>
      </c>
      <c r="D5369" t="s">
        <v>19</v>
      </c>
      <c r="E5369" s="1">
        <v>44483</v>
      </c>
      <c r="F5369" s="4">
        <v>5887</v>
      </c>
      <c r="G5369">
        <v>368</v>
      </c>
      <c r="H5369" s="3">
        <f>_xlfn.XLOOKUP(sales[[#This Row],[Product]],products[Product],products[Cost per box])*sales[[#This Row],[Boxes]]</f>
        <v>3764.6400000000003</v>
      </c>
      <c r="I5369" s="4">
        <f>sales[[#This Row],[Revenue]]-sales[[#This Row],[Cost]]</f>
        <v>2122.3599999999997</v>
      </c>
    </row>
    <row r="5370" spans="2:9" x14ac:dyDescent="0.25">
      <c r="B5370" t="s">
        <v>15</v>
      </c>
      <c r="C5370" t="s">
        <v>9</v>
      </c>
      <c r="D5370" t="s">
        <v>26</v>
      </c>
      <c r="E5370" s="1">
        <v>44483</v>
      </c>
      <c r="F5370" s="4">
        <v>6979</v>
      </c>
      <c r="G5370">
        <v>537</v>
      </c>
      <c r="H5370" s="3">
        <f>_xlfn.XLOOKUP(sales[[#This Row],[Product]],products[Product],products[Cost per box])*sales[[#This Row],[Boxes]]</f>
        <v>3452.91</v>
      </c>
      <c r="I5370" s="4">
        <f>sales[[#This Row],[Revenue]]-sales[[#This Row],[Cost]]</f>
        <v>3526.09</v>
      </c>
    </row>
    <row r="5371" spans="2:9" x14ac:dyDescent="0.25">
      <c r="B5371" t="s">
        <v>15</v>
      </c>
      <c r="C5371" t="s">
        <v>6</v>
      </c>
      <c r="D5371" t="s">
        <v>31</v>
      </c>
      <c r="E5371" s="1">
        <v>44483</v>
      </c>
      <c r="F5371" s="4">
        <v>4928</v>
      </c>
      <c r="G5371">
        <v>352</v>
      </c>
      <c r="H5371" s="3">
        <f>_xlfn.XLOOKUP(sales[[#This Row],[Product]],products[Product],products[Cost per box])*sales[[#This Row],[Boxes]]</f>
        <v>2013.4399999999998</v>
      </c>
      <c r="I5371" s="4">
        <f>sales[[#This Row],[Revenue]]-sales[[#This Row],[Cost]]</f>
        <v>2914.5600000000004</v>
      </c>
    </row>
    <row r="5372" spans="2:9" x14ac:dyDescent="0.25">
      <c r="B5372" t="s">
        <v>33</v>
      </c>
      <c r="C5372" t="s">
        <v>6</v>
      </c>
      <c r="D5372" t="s">
        <v>26</v>
      </c>
      <c r="E5372" s="1">
        <v>44483</v>
      </c>
      <c r="F5372" s="4">
        <v>2933</v>
      </c>
      <c r="G5372">
        <v>267</v>
      </c>
      <c r="H5372" s="3">
        <f>_xlfn.XLOOKUP(sales[[#This Row],[Product]],products[Product],products[Cost per box])*sales[[#This Row],[Boxes]]</f>
        <v>1716.81</v>
      </c>
      <c r="I5372" s="4">
        <f>sales[[#This Row],[Revenue]]-sales[[#This Row],[Cost]]</f>
        <v>1216.19</v>
      </c>
    </row>
    <row r="5373" spans="2:9" x14ac:dyDescent="0.25">
      <c r="B5373" t="s">
        <v>41</v>
      </c>
      <c r="C5373" t="s">
        <v>9</v>
      </c>
      <c r="D5373" t="s">
        <v>43</v>
      </c>
      <c r="E5373" s="1">
        <v>44483</v>
      </c>
      <c r="F5373" s="4">
        <v>4767</v>
      </c>
      <c r="G5373">
        <v>217</v>
      </c>
      <c r="H5373" s="3">
        <f>_xlfn.XLOOKUP(sales[[#This Row],[Product]],products[Product],products[Cost per box])*sales[[#This Row],[Boxes]]</f>
        <v>835.45</v>
      </c>
      <c r="I5373" s="4">
        <f>sales[[#This Row],[Revenue]]-sales[[#This Row],[Cost]]</f>
        <v>3931.55</v>
      </c>
    </row>
    <row r="5374" spans="2:9" x14ac:dyDescent="0.25">
      <c r="B5374" t="s">
        <v>8</v>
      </c>
      <c r="C5374" t="s">
        <v>21</v>
      </c>
      <c r="D5374" t="s">
        <v>24</v>
      </c>
      <c r="E5374" s="1">
        <v>44483</v>
      </c>
      <c r="F5374" s="4">
        <v>1722</v>
      </c>
      <c r="G5374">
        <v>91</v>
      </c>
      <c r="H5374" s="3">
        <f>_xlfn.XLOOKUP(sales[[#This Row],[Product]],products[Product],products[Cost per box])*sales[[#This Row],[Boxes]]</f>
        <v>956.41</v>
      </c>
      <c r="I5374" s="4">
        <f>sales[[#This Row],[Revenue]]-sales[[#This Row],[Cost]]</f>
        <v>765.59</v>
      </c>
    </row>
    <row r="5375" spans="2:9" x14ac:dyDescent="0.25">
      <c r="B5375" t="s">
        <v>29</v>
      </c>
      <c r="C5375" t="s">
        <v>11</v>
      </c>
      <c r="D5375" t="s">
        <v>22</v>
      </c>
      <c r="E5375" s="1">
        <v>44483</v>
      </c>
      <c r="F5375" s="4">
        <v>1295</v>
      </c>
      <c r="G5375">
        <v>130</v>
      </c>
      <c r="H5375" s="3">
        <f>_xlfn.XLOOKUP(sales[[#This Row],[Product]],products[Product],products[Cost per box])*sales[[#This Row],[Boxes]]</f>
        <v>1068.6000000000001</v>
      </c>
      <c r="I5375" s="4">
        <f>sales[[#This Row],[Revenue]]-sales[[#This Row],[Cost]]</f>
        <v>226.39999999999986</v>
      </c>
    </row>
    <row r="5376" spans="2:9" x14ac:dyDescent="0.25">
      <c r="B5376" t="s">
        <v>15</v>
      </c>
      <c r="C5376" t="s">
        <v>9</v>
      </c>
      <c r="D5376" t="s">
        <v>38</v>
      </c>
      <c r="E5376" s="1">
        <v>44483</v>
      </c>
      <c r="F5376" s="4">
        <v>1890</v>
      </c>
      <c r="G5376">
        <v>70</v>
      </c>
      <c r="H5376" s="3">
        <f>_xlfn.XLOOKUP(sales[[#This Row],[Product]],products[Product],products[Cost per box])*sales[[#This Row],[Boxes]]</f>
        <v>695.8</v>
      </c>
      <c r="I5376" s="4">
        <f>sales[[#This Row],[Revenue]]-sales[[#This Row],[Cost]]</f>
        <v>1194.2</v>
      </c>
    </row>
    <row r="5377" spans="2:9" x14ac:dyDescent="0.25">
      <c r="B5377" t="s">
        <v>53</v>
      </c>
      <c r="C5377" t="s">
        <v>9</v>
      </c>
      <c r="D5377" t="s">
        <v>12</v>
      </c>
      <c r="E5377" s="1">
        <v>44483</v>
      </c>
      <c r="F5377" s="4">
        <v>6286</v>
      </c>
      <c r="G5377">
        <v>420</v>
      </c>
      <c r="H5377" s="3">
        <f>_xlfn.XLOOKUP(sales[[#This Row],[Product]],products[Product],products[Cost per box])*sales[[#This Row],[Boxes]]</f>
        <v>3540.6</v>
      </c>
      <c r="I5377" s="4">
        <f>sales[[#This Row],[Revenue]]-sales[[#This Row],[Cost]]</f>
        <v>2745.4</v>
      </c>
    </row>
    <row r="5378" spans="2:9" x14ac:dyDescent="0.25">
      <c r="B5378" t="s">
        <v>32</v>
      </c>
      <c r="C5378" t="s">
        <v>6</v>
      </c>
      <c r="D5378" t="s">
        <v>35</v>
      </c>
      <c r="E5378" s="1">
        <v>44483</v>
      </c>
      <c r="F5378" s="4">
        <v>749</v>
      </c>
      <c r="G5378">
        <v>42</v>
      </c>
      <c r="H5378" s="3">
        <f>_xlfn.XLOOKUP(sales[[#This Row],[Product]],products[Product],products[Cost per box])*sales[[#This Row],[Boxes]]</f>
        <v>111.3</v>
      </c>
      <c r="I5378" s="4">
        <f>sales[[#This Row],[Revenue]]-sales[[#This Row],[Cost]]</f>
        <v>637.70000000000005</v>
      </c>
    </row>
    <row r="5379" spans="2:9" x14ac:dyDescent="0.25">
      <c r="B5379" t="s">
        <v>56</v>
      </c>
      <c r="C5379" t="s">
        <v>27</v>
      </c>
      <c r="D5379" t="s">
        <v>45</v>
      </c>
      <c r="E5379" s="1">
        <v>44483</v>
      </c>
      <c r="F5379" s="4">
        <v>5950</v>
      </c>
      <c r="G5379">
        <v>271</v>
      </c>
      <c r="H5379" s="3">
        <f>_xlfn.XLOOKUP(sales[[#This Row],[Product]],products[Product],products[Cost per box])*sales[[#This Row],[Boxes]]</f>
        <v>2094.83</v>
      </c>
      <c r="I5379" s="4">
        <f>sales[[#This Row],[Revenue]]-sales[[#This Row],[Cost]]</f>
        <v>3855.17</v>
      </c>
    </row>
    <row r="5380" spans="2:9" x14ac:dyDescent="0.25">
      <c r="B5380" t="s">
        <v>32</v>
      </c>
      <c r="C5380" t="s">
        <v>16</v>
      </c>
      <c r="D5380" t="s">
        <v>28</v>
      </c>
      <c r="E5380" s="1">
        <v>44484</v>
      </c>
      <c r="F5380" s="4">
        <v>3745</v>
      </c>
      <c r="G5380">
        <v>469</v>
      </c>
      <c r="H5380" s="3">
        <f>_xlfn.XLOOKUP(sales[[#This Row],[Product]],products[Product],products[Cost per box])*sales[[#This Row],[Boxes]]</f>
        <v>1294.4399999999998</v>
      </c>
      <c r="I5380" s="4">
        <f>sales[[#This Row],[Revenue]]-sales[[#This Row],[Cost]]</f>
        <v>2450.5600000000004</v>
      </c>
    </row>
    <row r="5381" spans="2:9" x14ac:dyDescent="0.25">
      <c r="B5381" t="s">
        <v>13</v>
      </c>
      <c r="C5381" t="s">
        <v>21</v>
      </c>
      <c r="D5381" t="s">
        <v>26</v>
      </c>
      <c r="E5381" s="1">
        <v>44484</v>
      </c>
      <c r="F5381" s="4">
        <v>2240</v>
      </c>
      <c r="G5381">
        <v>173</v>
      </c>
      <c r="H5381" s="3">
        <f>_xlfn.XLOOKUP(sales[[#This Row],[Product]],products[Product],products[Cost per box])*sales[[#This Row],[Boxes]]</f>
        <v>1112.3899999999999</v>
      </c>
      <c r="I5381" s="4">
        <f>sales[[#This Row],[Revenue]]-sales[[#This Row],[Cost]]</f>
        <v>1127.6100000000001</v>
      </c>
    </row>
    <row r="5382" spans="2:9" x14ac:dyDescent="0.25">
      <c r="B5382" t="s">
        <v>34</v>
      </c>
      <c r="C5382" t="s">
        <v>11</v>
      </c>
      <c r="D5382" t="s">
        <v>26</v>
      </c>
      <c r="E5382" s="1">
        <v>44484</v>
      </c>
      <c r="F5382" s="4">
        <v>4445</v>
      </c>
      <c r="G5382">
        <v>371</v>
      </c>
      <c r="H5382" s="3">
        <f>_xlfn.XLOOKUP(sales[[#This Row],[Product]],products[Product],products[Cost per box])*sales[[#This Row],[Boxes]]</f>
        <v>2385.5299999999997</v>
      </c>
      <c r="I5382" s="4">
        <f>sales[[#This Row],[Revenue]]-sales[[#This Row],[Cost]]</f>
        <v>2059.4700000000003</v>
      </c>
    </row>
    <row r="5383" spans="2:9" x14ac:dyDescent="0.25">
      <c r="B5383" t="s">
        <v>51</v>
      </c>
      <c r="C5383" t="s">
        <v>6</v>
      </c>
      <c r="D5383" t="s">
        <v>7</v>
      </c>
      <c r="E5383" s="1">
        <v>44484</v>
      </c>
      <c r="F5383" s="4">
        <v>1358</v>
      </c>
      <c r="G5383">
        <v>91</v>
      </c>
      <c r="H5383" s="3">
        <f>_xlfn.XLOOKUP(sales[[#This Row],[Product]],products[Product],products[Cost per box])*sales[[#This Row],[Boxes]]</f>
        <v>468.65000000000003</v>
      </c>
      <c r="I5383" s="4">
        <f>sales[[#This Row],[Revenue]]-sales[[#This Row],[Cost]]</f>
        <v>889.34999999999991</v>
      </c>
    </row>
    <row r="5384" spans="2:9" x14ac:dyDescent="0.25">
      <c r="B5384" t="s">
        <v>53</v>
      </c>
      <c r="C5384" t="s">
        <v>21</v>
      </c>
      <c r="D5384" t="s">
        <v>44</v>
      </c>
      <c r="E5384" s="1">
        <v>44484</v>
      </c>
      <c r="F5384" s="4">
        <v>10549</v>
      </c>
      <c r="G5384">
        <v>480</v>
      </c>
      <c r="H5384" s="3">
        <f>_xlfn.XLOOKUP(sales[[#This Row],[Product]],products[Product],products[Cost per box])*sales[[#This Row],[Boxes]]</f>
        <v>4593.6000000000004</v>
      </c>
      <c r="I5384" s="4">
        <f>sales[[#This Row],[Revenue]]-sales[[#This Row],[Cost]]</f>
        <v>5955.4</v>
      </c>
    </row>
    <row r="5385" spans="2:9" x14ac:dyDescent="0.25">
      <c r="B5385" t="s">
        <v>20</v>
      </c>
      <c r="C5385" t="s">
        <v>27</v>
      </c>
      <c r="D5385" t="s">
        <v>38</v>
      </c>
      <c r="E5385" s="1">
        <v>44484</v>
      </c>
      <c r="F5385" s="4">
        <v>3129</v>
      </c>
      <c r="G5385">
        <v>116</v>
      </c>
      <c r="H5385" s="3">
        <f>_xlfn.XLOOKUP(sales[[#This Row],[Product]],products[Product],products[Cost per box])*sales[[#This Row],[Boxes]]</f>
        <v>1153.04</v>
      </c>
      <c r="I5385" s="4">
        <f>sales[[#This Row],[Revenue]]-sales[[#This Row],[Cost]]</f>
        <v>1975.96</v>
      </c>
    </row>
    <row r="5386" spans="2:9" x14ac:dyDescent="0.25">
      <c r="B5386" t="s">
        <v>39</v>
      </c>
      <c r="C5386" t="s">
        <v>9</v>
      </c>
      <c r="D5386" t="s">
        <v>12</v>
      </c>
      <c r="E5386" s="1">
        <v>44484</v>
      </c>
      <c r="F5386" s="4">
        <v>3612</v>
      </c>
      <c r="G5386">
        <v>241</v>
      </c>
      <c r="H5386" s="3">
        <f>_xlfn.XLOOKUP(sales[[#This Row],[Product]],products[Product],products[Cost per box])*sales[[#This Row],[Boxes]]</f>
        <v>2031.6299999999999</v>
      </c>
      <c r="I5386" s="4">
        <f>sales[[#This Row],[Revenue]]-sales[[#This Row],[Cost]]</f>
        <v>1580.3700000000001</v>
      </c>
    </row>
    <row r="5387" spans="2:9" x14ac:dyDescent="0.25">
      <c r="B5387" t="s">
        <v>8</v>
      </c>
      <c r="C5387" t="s">
        <v>27</v>
      </c>
      <c r="D5387" t="s">
        <v>7</v>
      </c>
      <c r="E5387" s="1">
        <v>44484</v>
      </c>
      <c r="F5387" s="4">
        <v>5243</v>
      </c>
      <c r="G5387">
        <v>350</v>
      </c>
      <c r="H5387" s="3">
        <f>_xlfn.XLOOKUP(sales[[#This Row],[Product]],products[Product],products[Cost per box])*sales[[#This Row],[Boxes]]</f>
        <v>1802.5000000000002</v>
      </c>
      <c r="I5387" s="4">
        <f>sales[[#This Row],[Revenue]]-sales[[#This Row],[Cost]]</f>
        <v>3440.5</v>
      </c>
    </row>
    <row r="5388" spans="2:9" x14ac:dyDescent="0.25">
      <c r="B5388" t="s">
        <v>33</v>
      </c>
      <c r="C5388" t="s">
        <v>16</v>
      </c>
      <c r="D5388" t="s">
        <v>47</v>
      </c>
      <c r="E5388" s="1">
        <v>44484</v>
      </c>
      <c r="F5388" s="4">
        <v>189</v>
      </c>
      <c r="G5388">
        <v>12</v>
      </c>
      <c r="H5388" s="3">
        <f>_xlfn.XLOOKUP(sales[[#This Row],[Product]],products[Product],products[Cost per box])*sales[[#This Row],[Boxes]]</f>
        <v>63.12</v>
      </c>
      <c r="I5388" s="4">
        <f>sales[[#This Row],[Revenue]]-sales[[#This Row],[Cost]]</f>
        <v>125.88</v>
      </c>
    </row>
    <row r="5389" spans="2:9" x14ac:dyDescent="0.25">
      <c r="B5389" t="s">
        <v>34</v>
      </c>
      <c r="C5389" t="s">
        <v>21</v>
      </c>
      <c r="D5389" t="s">
        <v>35</v>
      </c>
      <c r="E5389" s="1">
        <v>44484</v>
      </c>
      <c r="F5389" s="4">
        <v>3766</v>
      </c>
      <c r="G5389">
        <v>210</v>
      </c>
      <c r="H5389" s="3">
        <f>_xlfn.XLOOKUP(sales[[#This Row],[Product]],products[Product],products[Cost per box])*sales[[#This Row],[Boxes]]</f>
        <v>556.5</v>
      </c>
      <c r="I5389" s="4">
        <f>sales[[#This Row],[Revenue]]-sales[[#This Row],[Cost]]</f>
        <v>3209.5</v>
      </c>
    </row>
    <row r="5390" spans="2:9" x14ac:dyDescent="0.25">
      <c r="B5390" t="s">
        <v>40</v>
      </c>
      <c r="C5390" t="s">
        <v>27</v>
      </c>
      <c r="D5390" t="s">
        <v>42</v>
      </c>
      <c r="E5390" s="1">
        <v>44484</v>
      </c>
      <c r="F5390" s="4">
        <v>2989</v>
      </c>
      <c r="G5390">
        <v>200</v>
      </c>
      <c r="H5390" s="3">
        <f>_xlfn.XLOOKUP(sales[[#This Row],[Product]],products[Product],products[Cost per box])*sales[[#This Row],[Boxes]]</f>
        <v>948</v>
      </c>
      <c r="I5390" s="4">
        <f>sales[[#This Row],[Revenue]]-sales[[#This Row],[Cost]]</f>
        <v>2041</v>
      </c>
    </row>
    <row r="5391" spans="2:9" x14ac:dyDescent="0.25">
      <c r="B5391" t="s">
        <v>15</v>
      </c>
      <c r="C5391" t="s">
        <v>6</v>
      </c>
      <c r="D5391" t="s">
        <v>42</v>
      </c>
      <c r="E5391" s="1">
        <v>44484</v>
      </c>
      <c r="F5391" s="4">
        <v>4298</v>
      </c>
      <c r="G5391">
        <v>307</v>
      </c>
      <c r="H5391" s="3">
        <f>_xlfn.XLOOKUP(sales[[#This Row],[Product]],products[Product],products[Cost per box])*sales[[#This Row],[Boxes]]</f>
        <v>1455.18</v>
      </c>
      <c r="I5391" s="4">
        <f>sales[[#This Row],[Revenue]]-sales[[#This Row],[Cost]]</f>
        <v>2842.8199999999997</v>
      </c>
    </row>
    <row r="5392" spans="2:9" x14ac:dyDescent="0.25">
      <c r="B5392" t="s">
        <v>18</v>
      </c>
      <c r="C5392" t="s">
        <v>6</v>
      </c>
      <c r="D5392" t="s">
        <v>7</v>
      </c>
      <c r="E5392" s="1">
        <v>44484</v>
      </c>
      <c r="F5392" s="4">
        <v>9331</v>
      </c>
      <c r="G5392">
        <v>667</v>
      </c>
      <c r="H5392" s="3">
        <f>_xlfn.XLOOKUP(sales[[#This Row],[Product]],products[Product],products[Cost per box])*sales[[#This Row],[Boxes]]</f>
        <v>3435.05</v>
      </c>
      <c r="I5392" s="4">
        <f>sales[[#This Row],[Revenue]]-sales[[#This Row],[Cost]]</f>
        <v>5895.95</v>
      </c>
    </row>
    <row r="5393" spans="2:9" x14ac:dyDescent="0.25">
      <c r="B5393" t="s">
        <v>23</v>
      </c>
      <c r="C5393" t="s">
        <v>6</v>
      </c>
      <c r="D5393" t="s">
        <v>22</v>
      </c>
      <c r="E5393" s="1">
        <v>44484</v>
      </c>
      <c r="F5393" s="4">
        <v>5747</v>
      </c>
      <c r="G5393">
        <v>639</v>
      </c>
      <c r="H5393" s="3">
        <f>_xlfn.XLOOKUP(sales[[#This Row],[Product]],products[Product],products[Cost per box])*sales[[#This Row],[Boxes]]</f>
        <v>5252.5800000000008</v>
      </c>
      <c r="I5393" s="4">
        <f>sales[[#This Row],[Revenue]]-sales[[#This Row],[Cost]]</f>
        <v>494.41999999999916</v>
      </c>
    </row>
    <row r="5394" spans="2:9" x14ac:dyDescent="0.25">
      <c r="B5394" t="s">
        <v>15</v>
      </c>
      <c r="C5394" t="s">
        <v>27</v>
      </c>
      <c r="D5394" t="s">
        <v>43</v>
      </c>
      <c r="E5394" s="1">
        <v>44484</v>
      </c>
      <c r="F5394" s="4">
        <v>10451</v>
      </c>
      <c r="G5394">
        <v>476</v>
      </c>
      <c r="H5394" s="3">
        <f>_xlfn.XLOOKUP(sales[[#This Row],[Product]],products[Product],products[Cost per box])*sales[[#This Row],[Boxes]]</f>
        <v>1832.6000000000001</v>
      </c>
      <c r="I5394" s="4">
        <f>sales[[#This Row],[Revenue]]-sales[[#This Row],[Cost]]</f>
        <v>8618.4</v>
      </c>
    </row>
    <row r="5395" spans="2:9" x14ac:dyDescent="0.25">
      <c r="B5395" t="s">
        <v>53</v>
      </c>
      <c r="C5395" t="s">
        <v>9</v>
      </c>
      <c r="D5395" t="s">
        <v>36</v>
      </c>
      <c r="E5395" s="1">
        <v>44484</v>
      </c>
      <c r="F5395" s="4">
        <v>11144</v>
      </c>
      <c r="G5395">
        <v>1400</v>
      </c>
      <c r="H5395" s="3">
        <f>_xlfn.XLOOKUP(sales[[#This Row],[Product]],products[Product],products[Cost per box])*sales[[#This Row],[Boxes]]</f>
        <v>7056</v>
      </c>
      <c r="I5395" s="4">
        <f>sales[[#This Row],[Revenue]]-sales[[#This Row],[Cost]]</f>
        <v>4088</v>
      </c>
    </row>
    <row r="5396" spans="2:9" x14ac:dyDescent="0.25">
      <c r="B5396" t="s">
        <v>25</v>
      </c>
      <c r="C5396" t="s">
        <v>6</v>
      </c>
      <c r="D5396" t="s">
        <v>7</v>
      </c>
      <c r="E5396" s="1">
        <v>44484</v>
      </c>
      <c r="F5396" s="4">
        <v>7504</v>
      </c>
      <c r="G5396">
        <v>536</v>
      </c>
      <c r="H5396" s="3">
        <f>_xlfn.XLOOKUP(sales[[#This Row],[Product]],products[Product],products[Cost per box])*sales[[#This Row],[Boxes]]</f>
        <v>2760.4</v>
      </c>
      <c r="I5396" s="4">
        <f>sales[[#This Row],[Revenue]]-sales[[#This Row],[Cost]]</f>
        <v>4743.6000000000004</v>
      </c>
    </row>
    <row r="5397" spans="2:9" x14ac:dyDescent="0.25">
      <c r="B5397" t="s">
        <v>40</v>
      </c>
      <c r="C5397" t="s">
        <v>9</v>
      </c>
      <c r="D5397" t="s">
        <v>50</v>
      </c>
      <c r="E5397" s="1">
        <v>44484</v>
      </c>
      <c r="F5397" s="4">
        <v>2590</v>
      </c>
      <c r="G5397">
        <v>113</v>
      </c>
      <c r="H5397" s="3">
        <f>_xlfn.XLOOKUP(sales[[#This Row],[Product]],products[Product],products[Cost per box])*sales[[#This Row],[Boxes]]</f>
        <v>1402.33</v>
      </c>
      <c r="I5397" s="4">
        <f>sales[[#This Row],[Revenue]]-sales[[#This Row],[Cost]]</f>
        <v>1187.67</v>
      </c>
    </row>
    <row r="5398" spans="2:9" x14ac:dyDescent="0.25">
      <c r="B5398" t="s">
        <v>20</v>
      </c>
      <c r="C5398" t="s">
        <v>16</v>
      </c>
      <c r="D5398" t="s">
        <v>31</v>
      </c>
      <c r="E5398" s="1">
        <v>44484</v>
      </c>
      <c r="F5398" s="4">
        <v>8610</v>
      </c>
      <c r="G5398">
        <v>615</v>
      </c>
      <c r="H5398" s="3">
        <f>_xlfn.XLOOKUP(sales[[#This Row],[Product]],products[Product],products[Cost per box])*sales[[#This Row],[Boxes]]</f>
        <v>3517.7999999999997</v>
      </c>
      <c r="I5398" s="4">
        <f>sales[[#This Row],[Revenue]]-sales[[#This Row],[Cost]]</f>
        <v>5092.2000000000007</v>
      </c>
    </row>
    <row r="5399" spans="2:9" x14ac:dyDescent="0.25">
      <c r="B5399" t="s">
        <v>13</v>
      </c>
      <c r="C5399" t="s">
        <v>27</v>
      </c>
      <c r="D5399" t="s">
        <v>12</v>
      </c>
      <c r="E5399" s="1">
        <v>44484</v>
      </c>
      <c r="F5399" s="4">
        <v>5180</v>
      </c>
      <c r="G5399">
        <v>346</v>
      </c>
      <c r="H5399" s="3">
        <f>_xlfn.XLOOKUP(sales[[#This Row],[Product]],products[Product],products[Cost per box])*sales[[#This Row],[Boxes]]</f>
        <v>2916.7799999999997</v>
      </c>
      <c r="I5399" s="4">
        <f>sales[[#This Row],[Revenue]]-sales[[#This Row],[Cost]]</f>
        <v>2263.2200000000003</v>
      </c>
    </row>
    <row r="5400" spans="2:9" x14ac:dyDescent="0.25">
      <c r="B5400" t="s">
        <v>37</v>
      </c>
      <c r="C5400" t="s">
        <v>21</v>
      </c>
      <c r="D5400" t="s">
        <v>47</v>
      </c>
      <c r="E5400" s="1">
        <v>44484</v>
      </c>
      <c r="F5400" s="4">
        <v>5866</v>
      </c>
      <c r="G5400">
        <v>392</v>
      </c>
      <c r="H5400" s="3">
        <f>_xlfn.XLOOKUP(sales[[#This Row],[Product]],products[Product],products[Cost per box])*sales[[#This Row],[Boxes]]</f>
        <v>2061.92</v>
      </c>
      <c r="I5400" s="4">
        <f>sales[[#This Row],[Revenue]]-sales[[#This Row],[Cost]]</f>
        <v>3804.08</v>
      </c>
    </row>
    <row r="5401" spans="2:9" x14ac:dyDescent="0.25">
      <c r="B5401" t="s">
        <v>34</v>
      </c>
      <c r="C5401" t="s">
        <v>6</v>
      </c>
      <c r="D5401" t="s">
        <v>36</v>
      </c>
      <c r="E5401" s="1">
        <v>44484</v>
      </c>
      <c r="F5401" s="4">
        <v>1204</v>
      </c>
      <c r="G5401">
        <v>134</v>
      </c>
      <c r="H5401" s="3">
        <f>_xlfn.XLOOKUP(sales[[#This Row],[Product]],products[Product],products[Cost per box])*sales[[#This Row],[Boxes]]</f>
        <v>675.36</v>
      </c>
      <c r="I5401" s="4">
        <f>sales[[#This Row],[Revenue]]-sales[[#This Row],[Cost]]</f>
        <v>528.64</v>
      </c>
    </row>
    <row r="5402" spans="2:9" x14ac:dyDescent="0.25">
      <c r="B5402" t="s">
        <v>23</v>
      </c>
      <c r="C5402" t="s">
        <v>11</v>
      </c>
      <c r="D5402" t="s">
        <v>47</v>
      </c>
      <c r="E5402" s="1">
        <v>44484</v>
      </c>
      <c r="F5402" s="4">
        <v>1855</v>
      </c>
      <c r="G5402">
        <v>124</v>
      </c>
      <c r="H5402" s="3">
        <f>_xlfn.XLOOKUP(sales[[#This Row],[Product]],products[Product],products[Cost per box])*sales[[#This Row],[Boxes]]</f>
        <v>652.24</v>
      </c>
      <c r="I5402" s="4">
        <f>sales[[#This Row],[Revenue]]-sales[[#This Row],[Cost]]</f>
        <v>1202.76</v>
      </c>
    </row>
    <row r="5403" spans="2:9" x14ac:dyDescent="0.25">
      <c r="B5403" t="s">
        <v>33</v>
      </c>
      <c r="C5403" t="s">
        <v>21</v>
      </c>
      <c r="D5403" t="s">
        <v>30</v>
      </c>
      <c r="E5403" s="1">
        <v>44484</v>
      </c>
      <c r="F5403" s="4">
        <v>553</v>
      </c>
      <c r="G5403">
        <v>30</v>
      </c>
      <c r="H5403" s="3">
        <f>_xlfn.XLOOKUP(sales[[#This Row],[Product]],products[Product],products[Cost per box])*sales[[#This Row],[Boxes]]</f>
        <v>110.4</v>
      </c>
      <c r="I5403" s="4">
        <f>sales[[#This Row],[Revenue]]-sales[[#This Row],[Cost]]</f>
        <v>442.6</v>
      </c>
    </row>
    <row r="5404" spans="2:9" x14ac:dyDescent="0.25">
      <c r="B5404" t="s">
        <v>33</v>
      </c>
      <c r="C5404" t="s">
        <v>27</v>
      </c>
      <c r="D5404" t="s">
        <v>44</v>
      </c>
      <c r="E5404" s="1">
        <v>44484</v>
      </c>
      <c r="F5404" s="4">
        <v>7567</v>
      </c>
      <c r="G5404">
        <v>316</v>
      </c>
      <c r="H5404" s="3">
        <f>_xlfn.XLOOKUP(sales[[#This Row],[Product]],products[Product],products[Cost per box])*sales[[#This Row],[Boxes]]</f>
        <v>3024.12</v>
      </c>
      <c r="I5404" s="4">
        <f>sales[[#This Row],[Revenue]]-sales[[#This Row],[Cost]]</f>
        <v>4542.88</v>
      </c>
    </row>
    <row r="5405" spans="2:9" x14ac:dyDescent="0.25">
      <c r="B5405" t="s">
        <v>34</v>
      </c>
      <c r="C5405" t="s">
        <v>9</v>
      </c>
      <c r="D5405" t="s">
        <v>19</v>
      </c>
      <c r="E5405" s="1">
        <v>44484</v>
      </c>
      <c r="F5405" s="4">
        <v>2534</v>
      </c>
      <c r="G5405">
        <v>141</v>
      </c>
      <c r="H5405" s="3">
        <f>_xlfn.XLOOKUP(sales[[#This Row],[Product]],products[Product],products[Cost per box])*sales[[#This Row],[Boxes]]</f>
        <v>1442.43</v>
      </c>
      <c r="I5405" s="4">
        <f>sales[[#This Row],[Revenue]]-sales[[#This Row],[Cost]]</f>
        <v>1091.57</v>
      </c>
    </row>
    <row r="5406" spans="2:9" x14ac:dyDescent="0.25">
      <c r="B5406" t="s">
        <v>40</v>
      </c>
      <c r="C5406" t="s">
        <v>6</v>
      </c>
      <c r="D5406" t="s">
        <v>7</v>
      </c>
      <c r="E5406" s="1">
        <v>44484</v>
      </c>
      <c r="F5406" s="4">
        <v>5999</v>
      </c>
      <c r="G5406">
        <v>400</v>
      </c>
      <c r="H5406" s="3">
        <f>_xlfn.XLOOKUP(sales[[#This Row],[Product]],products[Product],products[Cost per box])*sales[[#This Row],[Boxes]]</f>
        <v>2060</v>
      </c>
      <c r="I5406" s="4">
        <f>sales[[#This Row],[Revenue]]-sales[[#This Row],[Cost]]</f>
        <v>3939</v>
      </c>
    </row>
    <row r="5407" spans="2:9" x14ac:dyDescent="0.25">
      <c r="B5407" t="s">
        <v>57</v>
      </c>
      <c r="C5407" t="s">
        <v>21</v>
      </c>
      <c r="D5407" t="s">
        <v>35</v>
      </c>
      <c r="E5407" s="1">
        <v>44484</v>
      </c>
      <c r="F5407" s="4">
        <v>6601</v>
      </c>
      <c r="G5407">
        <v>389</v>
      </c>
      <c r="H5407" s="3">
        <f>_xlfn.XLOOKUP(sales[[#This Row],[Product]],products[Product],products[Cost per box])*sales[[#This Row],[Boxes]]</f>
        <v>1030.8499999999999</v>
      </c>
      <c r="I5407" s="4">
        <f>sales[[#This Row],[Revenue]]-sales[[#This Row],[Cost]]</f>
        <v>5570.15</v>
      </c>
    </row>
    <row r="5408" spans="2:9" x14ac:dyDescent="0.25">
      <c r="B5408" t="s">
        <v>13</v>
      </c>
      <c r="C5408" t="s">
        <v>27</v>
      </c>
      <c r="D5408" t="s">
        <v>42</v>
      </c>
      <c r="E5408" s="1">
        <v>44484</v>
      </c>
      <c r="F5408" s="4">
        <v>8554</v>
      </c>
      <c r="G5408">
        <v>611</v>
      </c>
      <c r="H5408" s="3">
        <f>_xlfn.XLOOKUP(sales[[#This Row],[Product]],products[Product],products[Cost per box])*sales[[#This Row],[Boxes]]</f>
        <v>2896.1400000000003</v>
      </c>
      <c r="I5408" s="4">
        <f>sales[[#This Row],[Revenue]]-sales[[#This Row],[Cost]]</f>
        <v>5657.86</v>
      </c>
    </row>
    <row r="5409" spans="2:9" x14ac:dyDescent="0.25">
      <c r="B5409" t="s">
        <v>10</v>
      </c>
      <c r="C5409" t="s">
        <v>11</v>
      </c>
      <c r="D5409" t="s">
        <v>19</v>
      </c>
      <c r="E5409" s="1">
        <v>44484</v>
      </c>
      <c r="F5409" s="4">
        <v>2436</v>
      </c>
      <c r="G5409">
        <v>144</v>
      </c>
      <c r="H5409" s="3">
        <f>_xlfn.XLOOKUP(sales[[#This Row],[Product]],products[Product],products[Cost per box])*sales[[#This Row],[Boxes]]</f>
        <v>1473.1200000000001</v>
      </c>
      <c r="I5409" s="4">
        <f>sales[[#This Row],[Revenue]]-sales[[#This Row],[Cost]]</f>
        <v>962.87999999999988</v>
      </c>
    </row>
    <row r="5410" spans="2:9" x14ac:dyDescent="0.25">
      <c r="B5410" t="s">
        <v>41</v>
      </c>
      <c r="C5410" t="s">
        <v>21</v>
      </c>
      <c r="D5410" t="s">
        <v>44</v>
      </c>
      <c r="E5410" s="1">
        <v>44484</v>
      </c>
      <c r="F5410" s="4">
        <v>3997</v>
      </c>
      <c r="G5410">
        <v>174</v>
      </c>
      <c r="H5410" s="3">
        <f>_xlfn.XLOOKUP(sales[[#This Row],[Product]],products[Product],products[Cost per box])*sales[[#This Row],[Boxes]]</f>
        <v>1665.18</v>
      </c>
      <c r="I5410" s="4">
        <f>sales[[#This Row],[Revenue]]-sales[[#This Row],[Cost]]</f>
        <v>2331.8199999999997</v>
      </c>
    </row>
    <row r="5411" spans="2:9" x14ac:dyDescent="0.25">
      <c r="B5411" t="s">
        <v>25</v>
      </c>
      <c r="C5411" t="s">
        <v>6</v>
      </c>
      <c r="D5411" t="s">
        <v>22</v>
      </c>
      <c r="E5411" s="1">
        <v>44484</v>
      </c>
      <c r="F5411" s="4">
        <v>7014</v>
      </c>
      <c r="G5411">
        <v>910</v>
      </c>
      <c r="H5411" s="3">
        <f>_xlfn.XLOOKUP(sales[[#This Row],[Product]],products[Product],products[Cost per box])*sales[[#This Row],[Boxes]]</f>
        <v>7480.2000000000007</v>
      </c>
      <c r="I5411" s="4">
        <f>sales[[#This Row],[Revenue]]-sales[[#This Row],[Cost]]</f>
        <v>-466.20000000000073</v>
      </c>
    </row>
    <row r="5412" spans="2:9" x14ac:dyDescent="0.25">
      <c r="B5412" t="s">
        <v>25</v>
      </c>
      <c r="C5412" t="s">
        <v>21</v>
      </c>
      <c r="D5412" t="s">
        <v>26</v>
      </c>
      <c r="E5412" s="1">
        <v>44484</v>
      </c>
      <c r="F5412" s="4">
        <v>4298</v>
      </c>
      <c r="G5412">
        <v>391</v>
      </c>
      <c r="H5412" s="3">
        <f>_xlfn.XLOOKUP(sales[[#This Row],[Product]],products[Product],products[Cost per box])*sales[[#This Row],[Boxes]]</f>
        <v>2514.13</v>
      </c>
      <c r="I5412" s="4">
        <f>sales[[#This Row],[Revenue]]-sales[[#This Row],[Cost]]</f>
        <v>1783.87</v>
      </c>
    </row>
    <row r="5413" spans="2:9" x14ac:dyDescent="0.25">
      <c r="B5413" t="s">
        <v>5</v>
      </c>
      <c r="C5413" t="s">
        <v>27</v>
      </c>
      <c r="D5413" t="s">
        <v>47</v>
      </c>
      <c r="E5413" s="1">
        <v>44484</v>
      </c>
      <c r="F5413" s="4">
        <v>3500</v>
      </c>
      <c r="G5413">
        <v>219</v>
      </c>
      <c r="H5413" s="3">
        <f>_xlfn.XLOOKUP(sales[[#This Row],[Product]],products[Product],products[Cost per box])*sales[[#This Row],[Boxes]]</f>
        <v>1151.94</v>
      </c>
      <c r="I5413" s="4">
        <f>sales[[#This Row],[Revenue]]-sales[[#This Row],[Cost]]</f>
        <v>2348.06</v>
      </c>
    </row>
    <row r="5414" spans="2:9" x14ac:dyDescent="0.25">
      <c r="B5414" t="s">
        <v>10</v>
      </c>
      <c r="C5414" t="s">
        <v>16</v>
      </c>
      <c r="D5414" t="s">
        <v>26</v>
      </c>
      <c r="E5414" s="1">
        <v>44487</v>
      </c>
      <c r="F5414" s="4">
        <v>4158</v>
      </c>
      <c r="G5414">
        <v>320</v>
      </c>
      <c r="H5414" s="3">
        <f>_xlfn.XLOOKUP(sales[[#This Row],[Product]],products[Product],products[Cost per box])*sales[[#This Row],[Boxes]]</f>
        <v>2057.6</v>
      </c>
      <c r="I5414" s="4">
        <f>sales[[#This Row],[Revenue]]-sales[[#This Row],[Cost]]</f>
        <v>2100.4</v>
      </c>
    </row>
    <row r="5415" spans="2:9" x14ac:dyDescent="0.25">
      <c r="B5415" t="s">
        <v>53</v>
      </c>
      <c r="C5415" t="s">
        <v>6</v>
      </c>
      <c r="D5415" t="s">
        <v>48</v>
      </c>
      <c r="E5415" s="1">
        <v>44487</v>
      </c>
      <c r="F5415" s="4">
        <v>7560</v>
      </c>
      <c r="G5415">
        <v>291</v>
      </c>
      <c r="H5415" s="3">
        <f>_xlfn.XLOOKUP(sales[[#This Row],[Product]],products[Product],products[Cost per box])*sales[[#This Row],[Boxes]]</f>
        <v>2176.6800000000003</v>
      </c>
      <c r="I5415" s="4">
        <f>sales[[#This Row],[Revenue]]-sales[[#This Row],[Cost]]</f>
        <v>5383.32</v>
      </c>
    </row>
    <row r="5416" spans="2:9" x14ac:dyDescent="0.25">
      <c r="B5416" t="s">
        <v>49</v>
      </c>
      <c r="C5416" t="s">
        <v>9</v>
      </c>
      <c r="D5416" t="s">
        <v>22</v>
      </c>
      <c r="E5416" s="1">
        <v>44487</v>
      </c>
      <c r="F5416" s="4">
        <v>5453</v>
      </c>
      <c r="G5416">
        <v>606</v>
      </c>
      <c r="H5416" s="3">
        <f>_xlfn.XLOOKUP(sales[[#This Row],[Product]],products[Product],products[Cost per box])*sales[[#This Row],[Boxes]]</f>
        <v>4981.3200000000006</v>
      </c>
      <c r="I5416" s="4">
        <f>sales[[#This Row],[Revenue]]-sales[[#This Row],[Cost]]</f>
        <v>471.67999999999938</v>
      </c>
    </row>
    <row r="5417" spans="2:9" x14ac:dyDescent="0.25">
      <c r="B5417" t="s">
        <v>49</v>
      </c>
      <c r="C5417" t="s">
        <v>21</v>
      </c>
      <c r="D5417" t="s">
        <v>52</v>
      </c>
      <c r="E5417" s="1">
        <v>44487</v>
      </c>
      <c r="F5417" s="4">
        <v>7763</v>
      </c>
      <c r="G5417">
        <v>700</v>
      </c>
      <c r="H5417" s="3">
        <f>_xlfn.XLOOKUP(sales[[#This Row],[Product]],products[Product],products[Cost per box])*sales[[#This Row],[Boxes]]</f>
        <v>2324</v>
      </c>
      <c r="I5417" s="4">
        <f>sales[[#This Row],[Revenue]]-sales[[#This Row],[Cost]]</f>
        <v>5439</v>
      </c>
    </row>
    <row r="5418" spans="2:9" x14ac:dyDescent="0.25">
      <c r="B5418" t="s">
        <v>49</v>
      </c>
      <c r="C5418" t="s">
        <v>21</v>
      </c>
      <c r="D5418" t="s">
        <v>12</v>
      </c>
      <c r="E5418" s="1">
        <v>44487</v>
      </c>
      <c r="F5418" s="4">
        <v>9373</v>
      </c>
      <c r="G5418">
        <v>586</v>
      </c>
      <c r="H5418" s="3">
        <f>_xlfn.XLOOKUP(sales[[#This Row],[Product]],products[Product],products[Cost per box])*sales[[#This Row],[Boxes]]</f>
        <v>4939.9799999999996</v>
      </c>
      <c r="I5418" s="4">
        <f>sales[[#This Row],[Revenue]]-sales[[#This Row],[Cost]]</f>
        <v>4433.0200000000004</v>
      </c>
    </row>
    <row r="5419" spans="2:9" x14ac:dyDescent="0.25">
      <c r="B5419" t="s">
        <v>39</v>
      </c>
      <c r="C5419" t="s">
        <v>27</v>
      </c>
      <c r="D5419" t="s">
        <v>12</v>
      </c>
      <c r="E5419" s="1">
        <v>44487</v>
      </c>
      <c r="F5419" s="4">
        <v>1281</v>
      </c>
      <c r="G5419">
        <v>86</v>
      </c>
      <c r="H5419" s="3">
        <f>_xlfn.XLOOKUP(sales[[#This Row],[Product]],products[Product],products[Cost per box])*sales[[#This Row],[Boxes]]</f>
        <v>724.98</v>
      </c>
      <c r="I5419" s="4">
        <f>sales[[#This Row],[Revenue]]-sales[[#This Row],[Cost]]</f>
        <v>556.02</v>
      </c>
    </row>
    <row r="5420" spans="2:9" x14ac:dyDescent="0.25">
      <c r="B5420" t="s">
        <v>53</v>
      </c>
      <c r="C5420" t="s">
        <v>16</v>
      </c>
      <c r="D5420" t="s">
        <v>14</v>
      </c>
      <c r="E5420" s="1">
        <v>44487</v>
      </c>
      <c r="F5420" s="4">
        <v>3633</v>
      </c>
      <c r="G5420">
        <v>606</v>
      </c>
      <c r="H5420" s="3">
        <f>_xlfn.XLOOKUP(sales[[#This Row],[Product]],products[Product],products[Cost per box])*sales[[#This Row],[Boxes]]</f>
        <v>3823.8599999999997</v>
      </c>
      <c r="I5420" s="4">
        <f>sales[[#This Row],[Revenue]]-sales[[#This Row],[Cost]]</f>
        <v>-190.85999999999967</v>
      </c>
    </row>
    <row r="5421" spans="2:9" x14ac:dyDescent="0.25">
      <c r="B5421" t="s">
        <v>54</v>
      </c>
      <c r="C5421" t="s">
        <v>9</v>
      </c>
      <c r="D5421" t="s">
        <v>35</v>
      </c>
      <c r="E5421" s="1">
        <v>44487</v>
      </c>
      <c r="F5421" s="4">
        <v>280</v>
      </c>
      <c r="G5421">
        <v>15</v>
      </c>
      <c r="H5421" s="3">
        <f>_xlfn.XLOOKUP(sales[[#This Row],[Product]],products[Product],products[Cost per box])*sales[[#This Row],[Boxes]]</f>
        <v>39.75</v>
      </c>
      <c r="I5421" s="4">
        <f>sales[[#This Row],[Revenue]]-sales[[#This Row],[Cost]]</f>
        <v>240.25</v>
      </c>
    </row>
    <row r="5422" spans="2:9" x14ac:dyDescent="0.25">
      <c r="B5422" t="s">
        <v>23</v>
      </c>
      <c r="C5422" t="s">
        <v>27</v>
      </c>
      <c r="D5422" t="s">
        <v>42</v>
      </c>
      <c r="E5422" s="1">
        <v>44487</v>
      </c>
      <c r="F5422" s="4">
        <v>17752</v>
      </c>
      <c r="G5422">
        <v>1190</v>
      </c>
      <c r="H5422" s="3">
        <f>_xlfn.XLOOKUP(sales[[#This Row],[Product]],products[Product],products[Cost per box])*sales[[#This Row],[Boxes]]</f>
        <v>5640.6</v>
      </c>
      <c r="I5422" s="4">
        <f>sales[[#This Row],[Revenue]]-sales[[#This Row],[Cost]]</f>
        <v>12111.4</v>
      </c>
    </row>
    <row r="5423" spans="2:9" x14ac:dyDescent="0.25">
      <c r="B5423" t="s">
        <v>51</v>
      </c>
      <c r="C5423" t="s">
        <v>21</v>
      </c>
      <c r="D5423" t="s">
        <v>50</v>
      </c>
      <c r="E5423" s="1">
        <v>44487</v>
      </c>
      <c r="F5423" s="4">
        <v>847</v>
      </c>
      <c r="G5423">
        <v>39</v>
      </c>
      <c r="H5423" s="3">
        <f>_xlfn.XLOOKUP(sales[[#This Row],[Product]],products[Product],products[Cost per box])*sales[[#This Row],[Boxes]]</f>
        <v>483.99</v>
      </c>
      <c r="I5423" s="4">
        <f>sales[[#This Row],[Revenue]]-sales[[#This Row],[Cost]]</f>
        <v>363.01</v>
      </c>
    </row>
    <row r="5424" spans="2:9" x14ac:dyDescent="0.25">
      <c r="B5424" t="s">
        <v>39</v>
      </c>
      <c r="C5424" t="s">
        <v>11</v>
      </c>
      <c r="D5424" t="s">
        <v>7</v>
      </c>
      <c r="E5424" s="1">
        <v>44487</v>
      </c>
      <c r="F5424" s="4">
        <v>1638</v>
      </c>
      <c r="G5424">
        <v>117</v>
      </c>
      <c r="H5424" s="3">
        <f>_xlfn.XLOOKUP(sales[[#This Row],[Product]],products[Product],products[Cost per box])*sales[[#This Row],[Boxes]]</f>
        <v>602.55000000000007</v>
      </c>
      <c r="I5424" s="4">
        <f>sales[[#This Row],[Revenue]]-sales[[#This Row],[Cost]]</f>
        <v>1035.4499999999998</v>
      </c>
    </row>
    <row r="5425" spans="2:9" x14ac:dyDescent="0.25">
      <c r="B5425" t="s">
        <v>25</v>
      </c>
      <c r="C5425" t="s">
        <v>11</v>
      </c>
      <c r="D5425" t="s">
        <v>35</v>
      </c>
      <c r="E5425" s="1">
        <v>44487</v>
      </c>
      <c r="F5425" s="4">
        <v>1589</v>
      </c>
      <c r="G5425">
        <v>94</v>
      </c>
      <c r="H5425" s="3">
        <f>_xlfn.XLOOKUP(sales[[#This Row],[Product]],products[Product],products[Cost per box])*sales[[#This Row],[Boxes]]</f>
        <v>249.1</v>
      </c>
      <c r="I5425" s="4">
        <f>sales[[#This Row],[Revenue]]-sales[[#This Row],[Cost]]</f>
        <v>1339.9</v>
      </c>
    </row>
    <row r="5426" spans="2:9" x14ac:dyDescent="0.25">
      <c r="B5426" t="s">
        <v>56</v>
      </c>
      <c r="C5426" t="s">
        <v>6</v>
      </c>
      <c r="D5426" t="s">
        <v>30</v>
      </c>
      <c r="E5426" s="1">
        <v>44487</v>
      </c>
      <c r="F5426" s="4">
        <v>7574</v>
      </c>
      <c r="G5426">
        <v>421</v>
      </c>
      <c r="H5426" s="3">
        <f>_xlfn.XLOOKUP(sales[[#This Row],[Product]],products[Product],products[Cost per box])*sales[[#This Row],[Boxes]]</f>
        <v>1549.28</v>
      </c>
      <c r="I5426" s="4">
        <f>sales[[#This Row],[Revenue]]-sales[[#This Row],[Cost]]</f>
        <v>6024.72</v>
      </c>
    </row>
    <row r="5427" spans="2:9" x14ac:dyDescent="0.25">
      <c r="B5427" t="s">
        <v>56</v>
      </c>
      <c r="C5427" t="s">
        <v>6</v>
      </c>
      <c r="D5427" t="s">
        <v>36</v>
      </c>
      <c r="E5427" s="1">
        <v>44487</v>
      </c>
      <c r="F5427" s="4">
        <v>11564</v>
      </c>
      <c r="G5427">
        <v>1680</v>
      </c>
      <c r="H5427" s="3">
        <f>_xlfn.XLOOKUP(sales[[#This Row],[Product]],products[Product],products[Cost per box])*sales[[#This Row],[Boxes]]</f>
        <v>8467.2000000000007</v>
      </c>
      <c r="I5427" s="4">
        <f>sales[[#This Row],[Revenue]]-sales[[#This Row],[Cost]]</f>
        <v>3096.7999999999993</v>
      </c>
    </row>
    <row r="5428" spans="2:9" x14ac:dyDescent="0.25">
      <c r="B5428" t="s">
        <v>33</v>
      </c>
      <c r="C5428" t="s">
        <v>27</v>
      </c>
      <c r="D5428" t="s">
        <v>31</v>
      </c>
      <c r="E5428" s="1">
        <v>44487</v>
      </c>
      <c r="F5428" s="4">
        <v>784</v>
      </c>
      <c r="G5428">
        <v>56</v>
      </c>
      <c r="H5428" s="3">
        <f>_xlfn.XLOOKUP(sales[[#This Row],[Product]],products[Product],products[Cost per box])*sales[[#This Row],[Boxes]]</f>
        <v>320.32</v>
      </c>
      <c r="I5428" s="4">
        <f>sales[[#This Row],[Revenue]]-sales[[#This Row],[Cost]]</f>
        <v>463.68</v>
      </c>
    </row>
    <row r="5429" spans="2:9" x14ac:dyDescent="0.25">
      <c r="B5429" t="s">
        <v>39</v>
      </c>
      <c r="C5429" t="s">
        <v>9</v>
      </c>
      <c r="D5429" t="s">
        <v>7</v>
      </c>
      <c r="E5429" s="1">
        <v>44487</v>
      </c>
      <c r="F5429" s="4">
        <v>2100</v>
      </c>
      <c r="G5429">
        <v>132</v>
      </c>
      <c r="H5429" s="3">
        <f>_xlfn.XLOOKUP(sales[[#This Row],[Product]],products[Product],products[Cost per box])*sales[[#This Row],[Boxes]]</f>
        <v>679.80000000000007</v>
      </c>
      <c r="I5429" s="4">
        <f>sales[[#This Row],[Revenue]]-sales[[#This Row],[Cost]]</f>
        <v>1420.1999999999998</v>
      </c>
    </row>
    <row r="5430" spans="2:9" x14ac:dyDescent="0.25">
      <c r="B5430" t="s">
        <v>25</v>
      </c>
      <c r="C5430" t="s">
        <v>16</v>
      </c>
      <c r="D5430" t="s">
        <v>28</v>
      </c>
      <c r="E5430" s="1">
        <v>44487</v>
      </c>
      <c r="F5430" s="4">
        <v>10640</v>
      </c>
      <c r="G5430">
        <v>1540</v>
      </c>
      <c r="H5430" s="3">
        <f>_xlfn.XLOOKUP(sales[[#This Row],[Product]],products[Product],products[Cost per box])*sales[[#This Row],[Boxes]]</f>
        <v>4250.3999999999996</v>
      </c>
      <c r="I5430" s="4">
        <f>sales[[#This Row],[Revenue]]-sales[[#This Row],[Cost]]</f>
        <v>6389.6</v>
      </c>
    </row>
    <row r="5431" spans="2:9" x14ac:dyDescent="0.25">
      <c r="B5431" t="s">
        <v>32</v>
      </c>
      <c r="C5431" t="s">
        <v>9</v>
      </c>
      <c r="D5431" t="s">
        <v>28</v>
      </c>
      <c r="E5431" s="1">
        <v>44487</v>
      </c>
      <c r="F5431" s="4">
        <v>6006</v>
      </c>
      <c r="G5431">
        <v>980</v>
      </c>
      <c r="H5431" s="3">
        <f>_xlfn.XLOOKUP(sales[[#This Row],[Product]],products[Product],products[Cost per box])*sales[[#This Row],[Boxes]]</f>
        <v>2704.7999999999997</v>
      </c>
      <c r="I5431" s="4">
        <f>sales[[#This Row],[Revenue]]-sales[[#This Row],[Cost]]</f>
        <v>3301.2000000000003</v>
      </c>
    </row>
    <row r="5432" spans="2:9" x14ac:dyDescent="0.25">
      <c r="B5432" t="s">
        <v>40</v>
      </c>
      <c r="C5432" t="s">
        <v>6</v>
      </c>
      <c r="D5432" t="s">
        <v>47</v>
      </c>
      <c r="E5432" s="1">
        <v>44487</v>
      </c>
      <c r="F5432" s="4">
        <v>483</v>
      </c>
      <c r="G5432">
        <v>31</v>
      </c>
      <c r="H5432" s="3">
        <f>_xlfn.XLOOKUP(sales[[#This Row],[Product]],products[Product],products[Cost per box])*sales[[#This Row],[Boxes]]</f>
        <v>163.06</v>
      </c>
      <c r="I5432" s="4">
        <f>sales[[#This Row],[Revenue]]-sales[[#This Row],[Cost]]</f>
        <v>319.94</v>
      </c>
    </row>
    <row r="5433" spans="2:9" x14ac:dyDescent="0.25">
      <c r="B5433" t="s">
        <v>33</v>
      </c>
      <c r="C5433" t="s">
        <v>21</v>
      </c>
      <c r="D5433" t="s">
        <v>28</v>
      </c>
      <c r="E5433" s="1">
        <v>44487</v>
      </c>
      <c r="F5433" s="4">
        <v>13804</v>
      </c>
      <c r="G5433">
        <v>1960</v>
      </c>
      <c r="H5433" s="3">
        <f>_xlfn.XLOOKUP(sales[[#This Row],[Product]],products[Product],products[Cost per box])*sales[[#This Row],[Boxes]]</f>
        <v>5409.5999999999995</v>
      </c>
      <c r="I5433" s="4">
        <f>sales[[#This Row],[Revenue]]-sales[[#This Row],[Cost]]</f>
        <v>8394.4000000000015</v>
      </c>
    </row>
    <row r="5434" spans="2:9" x14ac:dyDescent="0.25">
      <c r="B5434" t="s">
        <v>54</v>
      </c>
      <c r="C5434" t="s">
        <v>11</v>
      </c>
      <c r="D5434" t="s">
        <v>48</v>
      </c>
      <c r="E5434" s="1">
        <v>44487</v>
      </c>
      <c r="F5434" s="4">
        <v>2975</v>
      </c>
      <c r="G5434">
        <v>115</v>
      </c>
      <c r="H5434" s="3">
        <f>_xlfn.XLOOKUP(sales[[#This Row],[Product]],products[Product],products[Cost per box])*sales[[#This Row],[Boxes]]</f>
        <v>860.2</v>
      </c>
      <c r="I5434" s="4">
        <f>sales[[#This Row],[Revenue]]-sales[[#This Row],[Cost]]</f>
        <v>2114.8000000000002</v>
      </c>
    </row>
    <row r="5435" spans="2:9" x14ac:dyDescent="0.25">
      <c r="B5435" t="s">
        <v>40</v>
      </c>
      <c r="C5435" t="s">
        <v>16</v>
      </c>
      <c r="D5435" t="s">
        <v>44</v>
      </c>
      <c r="E5435" s="1">
        <v>44487</v>
      </c>
      <c r="F5435" s="4">
        <v>1407</v>
      </c>
      <c r="G5435">
        <v>62</v>
      </c>
      <c r="H5435" s="3">
        <f>_xlfn.XLOOKUP(sales[[#This Row],[Product]],products[Product],products[Cost per box])*sales[[#This Row],[Boxes]]</f>
        <v>593.34</v>
      </c>
      <c r="I5435" s="4">
        <f>sales[[#This Row],[Revenue]]-sales[[#This Row],[Cost]]</f>
        <v>813.66</v>
      </c>
    </row>
    <row r="5436" spans="2:9" x14ac:dyDescent="0.25">
      <c r="B5436" t="s">
        <v>41</v>
      </c>
      <c r="C5436" t="s">
        <v>27</v>
      </c>
      <c r="D5436" t="s">
        <v>22</v>
      </c>
      <c r="E5436" s="1">
        <v>44487</v>
      </c>
      <c r="F5436" s="4">
        <v>245</v>
      </c>
      <c r="G5436">
        <v>31</v>
      </c>
      <c r="H5436" s="3">
        <f>_xlfn.XLOOKUP(sales[[#This Row],[Product]],products[Product],products[Cost per box])*sales[[#This Row],[Boxes]]</f>
        <v>254.82000000000002</v>
      </c>
      <c r="I5436" s="4">
        <f>sales[[#This Row],[Revenue]]-sales[[#This Row],[Cost]]</f>
        <v>-9.8200000000000216</v>
      </c>
    </row>
    <row r="5437" spans="2:9" x14ac:dyDescent="0.25">
      <c r="B5437" t="s">
        <v>34</v>
      </c>
      <c r="C5437" t="s">
        <v>6</v>
      </c>
      <c r="D5437" t="s">
        <v>14</v>
      </c>
      <c r="E5437" s="1">
        <v>44487</v>
      </c>
      <c r="F5437" s="4">
        <v>1106</v>
      </c>
      <c r="G5437">
        <v>139</v>
      </c>
      <c r="H5437" s="3">
        <f>_xlfn.XLOOKUP(sales[[#This Row],[Product]],products[Product],products[Cost per box])*sales[[#This Row],[Boxes]]</f>
        <v>877.08999999999992</v>
      </c>
      <c r="I5437" s="4">
        <f>sales[[#This Row],[Revenue]]-sales[[#This Row],[Cost]]</f>
        <v>228.91000000000008</v>
      </c>
    </row>
    <row r="5438" spans="2:9" x14ac:dyDescent="0.25">
      <c r="B5438" t="s">
        <v>15</v>
      </c>
      <c r="C5438" t="s">
        <v>16</v>
      </c>
      <c r="D5438" t="s">
        <v>28</v>
      </c>
      <c r="E5438" s="1">
        <v>44487</v>
      </c>
      <c r="F5438" s="4">
        <v>1169</v>
      </c>
      <c r="G5438">
        <v>167</v>
      </c>
      <c r="H5438" s="3">
        <f>_xlfn.XLOOKUP(sales[[#This Row],[Product]],products[Product],products[Cost per box])*sales[[#This Row],[Boxes]]</f>
        <v>460.91999999999996</v>
      </c>
      <c r="I5438" s="4">
        <f>sales[[#This Row],[Revenue]]-sales[[#This Row],[Cost]]</f>
        <v>708.08</v>
      </c>
    </row>
    <row r="5439" spans="2:9" x14ac:dyDescent="0.25">
      <c r="B5439" t="s">
        <v>34</v>
      </c>
      <c r="C5439" t="s">
        <v>27</v>
      </c>
      <c r="D5439" t="s">
        <v>50</v>
      </c>
      <c r="E5439" s="1">
        <v>44487</v>
      </c>
      <c r="F5439" s="4">
        <v>343</v>
      </c>
      <c r="G5439">
        <v>16</v>
      </c>
      <c r="H5439" s="3">
        <f>_xlfn.XLOOKUP(sales[[#This Row],[Product]],products[Product],products[Cost per box])*sales[[#This Row],[Boxes]]</f>
        <v>198.56</v>
      </c>
      <c r="I5439" s="4">
        <f>sales[[#This Row],[Revenue]]-sales[[#This Row],[Cost]]</f>
        <v>144.44</v>
      </c>
    </row>
    <row r="5440" spans="2:9" x14ac:dyDescent="0.25">
      <c r="B5440" t="s">
        <v>41</v>
      </c>
      <c r="C5440" t="s">
        <v>27</v>
      </c>
      <c r="D5440" t="s">
        <v>17</v>
      </c>
      <c r="E5440" s="1">
        <v>44487</v>
      </c>
      <c r="F5440" s="4">
        <v>5558</v>
      </c>
      <c r="G5440">
        <v>242</v>
      </c>
      <c r="H5440" s="3">
        <f>_xlfn.XLOOKUP(sales[[#This Row],[Product]],products[Product],products[Cost per box])*sales[[#This Row],[Boxes]]</f>
        <v>1645.6</v>
      </c>
      <c r="I5440" s="4">
        <f>sales[[#This Row],[Revenue]]-sales[[#This Row],[Cost]]</f>
        <v>3912.4</v>
      </c>
    </row>
    <row r="5441" spans="2:9" x14ac:dyDescent="0.25">
      <c r="B5441" t="s">
        <v>32</v>
      </c>
      <c r="C5441" t="s">
        <v>9</v>
      </c>
      <c r="D5441" t="s">
        <v>47</v>
      </c>
      <c r="E5441" s="1">
        <v>44487</v>
      </c>
      <c r="F5441" s="4">
        <v>357</v>
      </c>
      <c r="G5441">
        <v>23</v>
      </c>
      <c r="H5441" s="3">
        <f>_xlfn.XLOOKUP(sales[[#This Row],[Product]],products[Product],products[Cost per box])*sales[[#This Row],[Boxes]]</f>
        <v>120.97999999999999</v>
      </c>
      <c r="I5441" s="4">
        <f>sales[[#This Row],[Revenue]]-sales[[#This Row],[Cost]]</f>
        <v>236.02</v>
      </c>
    </row>
    <row r="5442" spans="2:9" x14ac:dyDescent="0.25">
      <c r="B5442" t="s">
        <v>25</v>
      </c>
      <c r="C5442" t="s">
        <v>27</v>
      </c>
      <c r="D5442" t="s">
        <v>52</v>
      </c>
      <c r="E5442" s="1">
        <v>44487</v>
      </c>
      <c r="F5442" s="4">
        <v>28</v>
      </c>
      <c r="G5442">
        <v>3</v>
      </c>
      <c r="H5442" s="3">
        <f>_xlfn.XLOOKUP(sales[[#This Row],[Product]],products[Product],products[Cost per box])*sales[[#This Row],[Boxes]]</f>
        <v>9.9599999999999991</v>
      </c>
      <c r="I5442" s="4">
        <f>sales[[#This Row],[Revenue]]-sales[[#This Row],[Cost]]</f>
        <v>18.04</v>
      </c>
    </row>
    <row r="5443" spans="2:9" x14ac:dyDescent="0.25">
      <c r="B5443" t="s">
        <v>33</v>
      </c>
      <c r="C5443" t="s">
        <v>9</v>
      </c>
      <c r="D5443" t="s">
        <v>17</v>
      </c>
      <c r="E5443" s="1">
        <v>44487</v>
      </c>
      <c r="F5443" s="4">
        <v>3192</v>
      </c>
      <c r="G5443">
        <v>146</v>
      </c>
      <c r="H5443" s="3">
        <f>_xlfn.XLOOKUP(sales[[#This Row],[Product]],products[Product],products[Cost per box])*sales[[#This Row],[Boxes]]</f>
        <v>992.8</v>
      </c>
      <c r="I5443" s="4">
        <f>sales[[#This Row],[Revenue]]-sales[[#This Row],[Cost]]</f>
        <v>2199.1999999999998</v>
      </c>
    </row>
    <row r="5444" spans="2:9" x14ac:dyDescent="0.25">
      <c r="B5444" t="s">
        <v>49</v>
      </c>
      <c r="C5444" t="s">
        <v>11</v>
      </c>
      <c r="D5444" t="s">
        <v>44</v>
      </c>
      <c r="E5444" s="1">
        <v>44487</v>
      </c>
      <c r="F5444" s="4">
        <v>3493</v>
      </c>
      <c r="G5444">
        <v>146</v>
      </c>
      <c r="H5444" s="3">
        <f>_xlfn.XLOOKUP(sales[[#This Row],[Product]],products[Product],products[Cost per box])*sales[[#This Row],[Boxes]]</f>
        <v>1397.22</v>
      </c>
      <c r="I5444" s="4">
        <f>sales[[#This Row],[Revenue]]-sales[[#This Row],[Cost]]</f>
        <v>2095.7799999999997</v>
      </c>
    </row>
    <row r="5445" spans="2:9" x14ac:dyDescent="0.25">
      <c r="B5445" t="s">
        <v>34</v>
      </c>
      <c r="C5445" t="s">
        <v>9</v>
      </c>
      <c r="D5445" t="s">
        <v>44</v>
      </c>
      <c r="E5445" s="1">
        <v>44487</v>
      </c>
      <c r="F5445" s="4">
        <v>6335</v>
      </c>
      <c r="G5445">
        <v>264</v>
      </c>
      <c r="H5445" s="3">
        <f>_xlfn.XLOOKUP(sales[[#This Row],[Product]],products[Product],products[Cost per box])*sales[[#This Row],[Boxes]]</f>
        <v>2526.48</v>
      </c>
      <c r="I5445" s="4">
        <f>sales[[#This Row],[Revenue]]-sales[[#This Row],[Cost]]</f>
        <v>3808.52</v>
      </c>
    </row>
    <row r="5446" spans="2:9" x14ac:dyDescent="0.25">
      <c r="B5446" t="s">
        <v>10</v>
      </c>
      <c r="C5446" t="s">
        <v>21</v>
      </c>
      <c r="D5446" t="s">
        <v>12</v>
      </c>
      <c r="E5446" s="1">
        <v>44487</v>
      </c>
      <c r="F5446" s="4">
        <v>12474</v>
      </c>
      <c r="G5446">
        <v>840</v>
      </c>
      <c r="H5446" s="3">
        <f>_xlfn.XLOOKUP(sales[[#This Row],[Product]],products[Product],products[Cost per box])*sales[[#This Row],[Boxes]]</f>
        <v>7081.2</v>
      </c>
      <c r="I5446" s="4">
        <f>sales[[#This Row],[Revenue]]-sales[[#This Row],[Cost]]</f>
        <v>5392.8</v>
      </c>
    </row>
    <row r="5447" spans="2:9" x14ac:dyDescent="0.25">
      <c r="B5447" t="s">
        <v>33</v>
      </c>
      <c r="C5447" t="s">
        <v>9</v>
      </c>
      <c r="D5447" t="s">
        <v>7</v>
      </c>
      <c r="E5447" s="1">
        <v>44487</v>
      </c>
      <c r="F5447" s="4">
        <v>630</v>
      </c>
      <c r="G5447">
        <v>45</v>
      </c>
      <c r="H5447" s="3">
        <f>_xlfn.XLOOKUP(sales[[#This Row],[Product]],products[Product],products[Cost per box])*sales[[#This Row],[Boxes]]</f>
        <v>231.75000000000003</v>
      </c>
      <c r="I5447" s="4">
        <f>sales[[#This Row],[Revenue]]-sales[[#This Row],[Cost]]</f>
        <v>398.25</v>
      </c>
    </row>
    <row r="5448" spans="2:9" x14ac:dyDescent="0.25">
      <c r="B5448" t="s">
        <v>40</v>
      </c>
      <c r="C5448" t="s">
        <v>21</v>
      </c>
      <c r="D5448" t="s">
        <v>48</v>
      </c>
      <c r="E5448" s="1">
        <v>44487</v>
      </c>
      <c r="F5448" s="4">
        <v>6657</v>
      </c>
      <c r="G5448">
        <v>267</v>
      </c>
      <c r="H5448" s="3">
        <f>_xlfn.XLOOKUP(sales[[#This Row],[Product]],products[Product],products[Cost per box])*sales[[#This Row],[Boxes]]</f>
        <v>1997.16</v>
      </c>
      <c r="I5448" s="4">
        <f>sales[[#This Row],[Revenue]]-sales[[#This Row],[Cost]]</f>
        <v>4659.84</v>
      </c>
    </row>
    <row r="5449" spans="2:9" x14ac:dyDescent="0.25">
      <c r="B5449" t="s">
        <v>49</v>
      </c>
      <c r="C5449" t="s">
        <v>21</v>
      </c>
      <c r="D5449" t="s">
        <v>22</v>
      </c>
      <c r="E5449" s="1">
        <v>44487</v>
      </c>
      <c r="F5449" s="4">
        <v>2275</v>
      </c>
      <c r="G5449">
        <v>253</v>
      </c>
      <c r="H5449" s="3">
        <f>_xlfn.XLOOKUP(sales[[#This Row],[Product]],products[Product],products[Cost per box])*sales[[#This Row],[Boxes]]</f>
        <v>2079.6600000000003</v>
      </c>
      <c r="I5449" s="4">
        <f>sales[[#This Row],[Revenue]]-sales[[#This Row],[Cost]]</f>
        <v>195.33999999999969</v>
      </c>
    </row>
    <row r="5450" spans="2:9" x14ac:dyDescent="0.25">
      <c r="B5450" t="s">
        <v>37</v>
      </c>
      <c r="C5450" t="s">
        <v>9</v>
      </c>
      <c r="D5450" t="s">
        <v>22</v>
      </c>
      <c r="E5450" s="1">
        <v>44487</v>
      </c>
      <c r="F5450" s="4">
        <v>5110</v>
      </c>
      <c r="G5450">
        <v>511</v>
      </c>
      <c r="H5450" s="3">
        <f>_xlfn.XLOOKUP(sales[[#This Row],[Product]],products[Product],products[Cost per box])*sales[[#This Row],[Boxes]]</f>
        <v>4200.42</v>
      </c>
      <c r="I5450" s="4">
        <f>sales[[#This Row],[Revenue]]-sales[[#This Row],[Cost]]</f>
        <v>909.57999999999993</v>
      </c>
    </row>
    <row r="5451" spans="2:9" x14ac:dyDescent="0.25">
      <c r="B5451" t="s">
        <v>8</v>
      </c>
      <c r="C5451" t="s">
        <v>21</v>
      </c>
      <c r="D5451" t="s">
        <v>30</v>
      </c>
      <c r="E5451" s="1">
        <v>44487</v>
      </c>
      <c r="F5451" s="4">
        <v>1743</v>
      </c>
      <c r="G5451">
        <v>88</v>
      </c>
      <c r="H5451" s="3">
        <f>_xlfn.XLOOKUP(sales[[#This Row],[Product]],products[Product],products[Cost per box])*sales[[#This Row],[Boxes]]</f>
        <v>323.84000000000003</v>
      </c>
      <c r="I5451" s="4">
        <f>sales[[#This Row],[Revenue]]-sales[[#This Row],[Cost]]</f>
        <v>1419.1599999999999</v>
      </c>
    </row>
    <row r="5452" spans="2:9" x14ac:dyDescent="0.25">
      <c r="B5452" t="s">
        <v>49</v>
      </c>
      <c r="C5452" t="s">
        <v>9</v>
      </c>
      <c r="D5452" t="s">
        <v>24</v>
      </c>
      <c r="E5452" s="1">
        <v>44487</v>
      </c>
      <c r="F5452" s="4">
        <v>6860</v>
      </c>
      <c r="G5452">
        <v>343</v>
      </c>
      <c r="H5452" s="3">
        <f>_xlfn.XLOOKUP(sales[[#This Row],[Product]],products[Product],products[Cost per box])*sales[[#This Row],[Boxes]]</f>
        <v>3604.93</v>
      </c>
      <c r="I5452" s="4">
        <f>sales[[#This Row],[Revenue]]-sales[[#This Row],[Cost]]</f>
        <v>3255.07</v>
      </c>
    </row>
    <row r="5453" spans="2:9" x14ac:dyDescent="0.25">
      <c r="B5453" t="s">
        <v>37</v>
      </c>
      <c r="C5453" t="s">
        <v>6</v>
      </c>
      <c r="D5453" t="s">
        <v>30</v>
      </c>
      <c r="E5453" s="1">
        <v>44487</v>
      </c>
      <c r="F5453" s="4">
        <v>9940</v>
      </c>
      <c r="G5453">
        <v>524</v>
      </c>
      <c r="H5453" s="3">
        <f>_xlfn.XLOOKUP(sales[[#This Row],[Product]],products[Product],products[Cost per box])*sales[[#This Row],[Boxes]]</f>
        <v>1928.3200000000002</v>
      </c>
      <c r="I5453" s="4">
        <f>sales[[#This Row],[Revenue]]-sales[[#This Row],[Cost]]</f>
        <v>8011.68</v>
      </c>
    </row>
    <row r="5454" spans="2:9" x14ac:dyDescent="0.25">
      <c r="B5454" t="s">
        <v>10</v>
      </c>
      <c r="C5454" t="s">
        <v>16</v>
      </c>
      <c r="D5454" t="s">
        <v>28</v>
      </c>
      <c r="E5454" s="1">
        <v>44487</v>
      </c>
      <c r="F5454" s="4">
        <v>896</v>
      </c>
      <c r="G5454">
        <v>150</v>
      </c>
      <c r="H5454" s="3">
        <f>_xlfn.XLOOKUP(sales[[#This Row],[Product]],products[Product],products[Cost per box])*sales[[#This Row],[Boxes]]</f>
        <v>413.99999999999994</v>
      </c>
      <c r="I5454" s="4">
        <f>sales[[#This Row],[Revenue]]-sales[[#This Row],[Cost]]</f>
        <v>482.00000000000006</v>
      </c>
    </row>
    <row r="5455" spans="2:9" x14ac:dyDescent="0.25">
      <c r="B5455" t="s">
        <v>54</v>
      </c>
      <c r="C5455" t="s">
        <v>27</v>
      </c>
      <c r="D5455" t="s">
        <v>26</v>
      </c>
      <c r="E5455" s="1">
        <v>44487</v>
      </c>
      <c r="F5455" s="4">
        <v>1757</v>
      </c>
      <c r="G5455">
        <v>136</v>
      </c>
      <c r="H5455" s="3">
        <f>_xlfn.XLOOKUP(sales[[#This Row],[Product]],products[Product],products[Cost per box])*sales[[#This Row],[Boxes]]</f>
        <v>874.48</v>
      </c>
      <c r="I5455" s="4">
        <f>sales[[#This Row],[Revenue]]-sales[[#This Row],[Cost]]</f>
        <v>882.52</v>
      </c>
    </row>
    <row r="5456" spans="2:9" x14ac:dyDescent="0.25">
      <c r="B5456" t="s">
        <v>34</v>
      </c>
      <c r="C5456" t="s">
        <v>27</v>
      </c>
      <c r="D5456" t="s">
        <v>30</v>
      </c>
      <c r="E5456" s="1">
        <v>44487</v>
      </c>
      <c r="F5456" s="4">
        <v>1568</v>
      </c>
      <c r="G5456">
        <v>88</v>
      </c>
      <c r="H5456" s="3">
        <f>_xlfn.XLOOKUP(sales[[#This Row],[Product]],products[Product],products[Cost per box])*sales[[#This Row],[Boxes]]</f>
        <v>323.84000000000003</v>
      </c>
      <c r="I5456" s="4">
        <f>sales[[#This Row],[Revenue]]-sales[[#This Row],[Cost]]</f>
        <v>1244.1599999999999</v>
      </c>
    </row>
    <row r="5457" spans="2:9" x14ac:dyDescent="0.25">
      <c r="B5457" t="s">
        <v>56</v>
      </c>
      <c r="C5457" t="s">
        <v>11</v>
      </c>
      <c r="D5457" t="s">
        <v>36</v>
      </c>
      <c r="E5457" s="1">
        <v>44487</v>
      </c>
      <c r="F5457" s="4">
        <v>6454</v>
      </c>
      <c r="G5457">
        <v>910</v>
      </c>
      <c r="H5457" s="3">
        <f>_xlfn.XLOOKUP(sales[[#This Row],[Product]],products[Product],products[Cost per box])*sales[[#This Row],[Boxes]]</f>
        <v>4586.3999999999996</v>
      </c>
      <c r="I5457" s="4">
        <f>sales[[#This Row],[Revenue]]-sales[[#This Row],[Cost]]</f>
        <v>1867.6000000000004</v>
      </c>
    </row>
    <row r="5458" spans="2:9" x14ac:dyDescent="0.25">
      <c r="B5458" t="s">
        <v>10</v>
      </c>
      <c r="C5458" t="s">
        <v>6</v>
      </c>
      <c r="D5458" t="s">
        <v>44</v>
      </c>
      <c r="E5458" s="1">
        <v>44487</v>
      </c>
      <c r="F5458" s="4">
        <v>497</v>
      </c>
      <c r="G5458">
        <v>23</v>
      </c>
      <c r="H5458" s="3">
        <f>_xlfn.XLOOKUP(sales[[#This Row],[Product]],products[Product],products[Cost per box])*sales[[#This Row],[Boxes]]</f>
        <v>220.11</v>
      </c>
      <c r="I5458" s="4">
        <f>sales[[#This Row],[Revenue]]-sales[[#This Row],[Cost]]</f>
        <v>276.89</v>
      </c>
    </row>
    <row r="5459" spans="2:9" x14ac:dyDescent="0.25">
      <c r="B5459" t="s">
        <v>18</v>
      </c>
      <c r="C5459" t="s">
        <v>11</v>
      </c>
      <c r="D5459" t="s">
        <v>12</v>
      </c>
      <c r="E5459" s="1">
        <v>44487</v>
      </c>
      <c r="F5459" s="4">
        <v>7210</v>
      </c>
      <c r="G5459">
        <v>425</v>
      </c>
      <c r="H5459" s="3">
        <f>_xlfn.XLOOKUP(sales[[#This Row],[Product]],products[Product],products[Cost per box])*sales[[#This Row],[Boxes]]</f>
        <v>3582.75</v>
      </c>
      <c r="I5459" s="4">
        <f>sales[[#This Row],[Revenue]]-sales[[#This Row],[Cost]]</f>
        <v>3627.25</v>
      </c>
    </row>
    <row r="5460" spans="2:9" x14ac:dyDescent="0.25">
      <c r="B5460" t="s">
        <v>40</v>
      </c>
      <c r="C5460" t="s">
        <v>16</v>
      </c>
      <c r="D5460" t="s">
        <v>28</v>
      </c>
      <c r="E5460" s="1">
        <v>44487</v>
      </c>
      <c r="F5460" s="4">
        <v>11319</v>
      </c>
      <c r="G5460">
        <v>1610</v>
      </c>
      <c r="H5460" s="3">
        <f>_xlfn.XLOOKUP(sales[[#This Row],[Product]],products[Product],products[Cost per box])*sales[[#This Row],[Boxes]]</f>
        <v>4443.5999999999995</v>
      </c>
      <c r="I5460" s="4">
        <f>sales[[#This Row],[Revenue]]-sales[[#This Row],[Cost]]</f>
        <v>6875.4000000000005</v>
      </c>
    </row>
    <row r="5461" spans="2:9" x14ac:dyDescent="0.25">
      <c r="B5461" t="s">
        <v>23</v>
      </c>
      <c r="C5461" t="s">
        <v>27</v>
      </c>
      <c r="D5461" t="s">
        <v>47</v>
      </c>
      <c r="E5461" s="1">
        <v>44487</v>
      </c>
      <c r="F5461" s="4">
        <v>10388</v>
      </c>
      <c r="G5461">
        <v>693</v>
      </c>
      <c r="H5461" s="3">
        <f>_xlfn.XLOOKUP(sales[[#This Row],[Product]],products[Product],products[Cost per box])*sales[[#This Row],[Boxes]]</f>
        <v>3645.18</v>
      </c>
      <c r="I5461" s="4">
        <f>sales[[#This Row],[Revenue]]-sales[[#This Row],[Cost]]</f>
        <v>6742.82</v>
      </c>
    </row>
    <row r="5462" spans="2:9" x14ac:dyDescent="0.25">
      <c r="B5462" t="s">
        <v>37</v>
      </c>
      <c r="C5462" t="s">
        <v>21</v>
      </c>
      <c r="D5462" t="s">
        <v>26</v>
      </c>
      <c r="E5462" s="1">
        <v>44487</v>
      </c>
      <c r="F5462" s="4">
        <v>2086</v>
      </c>
      <c r="G5462">
        <v>161</v>
      </c>
      <c r="H5462" s="3">
        <f>_xlfn.XLOOKUP(sales[[#This Row],[Product]],products[Product],products[Cost per box])*sales[[#This Row],[Boxes]]</f>
        <v>1035.23</v>
      </c>
      <c r="I5462" s="4">
        <f>sales[[#This Row],[Revenue]]-sales[[#This Row],[Cost]]</f>
        <v>1050.77</v>
      </c>
    </row>
    <row r="5463" spans="2:9" x14ac:dyDescent="0.25">
      <c r="B5463" t="s">
        <v>5</v>
      </c>
      <c r="C5463" t="s">
        <v>27</v>
      </c>
      <c r="D5463" t="s">
        <v>30</v>
      </c>
      <c r="E5463" s="1">
        <v>44487</v>
      </c>
      <c r="F5463" s="4">
        <v>8750</v>
      </c>
      <c r="G5463">
        <v>487</v>
      </c>
      <c r="H5463" s="3">
        <f>_xlfn.XLOOKUP(sales[[#This Row],[Product]],products[Product],products[Cost per box])*sales[[#This Row],[Boxes]]</f>
        <v>1792.16</v>
      </c>
      <c r="I5463" s="4">
        <f>sales[[#This Row],[Revenue]]-sales[[#This Row],[Cost]]</f>
        <v>6957.84</v>
      </c>
    </row>
    <row r="5464" spans="2:9" x14ac:dyDescent="0.25">
      <c r="B5464" t="s">
        <v>13</v>
      </c>
      <c r="C5464" t="s">
        <v>16</v>
      </c>
      <c r="D5464" t="s">
        <v>14</v>
      </c>
      <c r="E5464" s="1">
        <v>44488</v>
      </c>
      <c r="F5464" s="4">
        <v>5775</v>
      </c>
      <c r="G5464">
        <v>840</v>
      </c>
      <c r="H5464" s="3">
        <f>_xlfn.XLOOKUP(sales[[#This Row],[Product]],products[Product],products[Cost per box])*sales[[#This Row],[Boxes]]</f>
        <v>5300.4</v>
      </c>
      <c r="I5464" s="4">
        <f>sales[[#This Row],[Revenue]]-sales[[#This Row],[Cost]]</f>
        <v>474.60000000000036</v>
      </c>
    </row>
    <row r="5465" spans="2:9" x14ac:dyDescent="0.25">
      <c r="B5465" t="s">
        <v>51</v>
      </c>
      <c r="C5465" t="s">
        <v>21</v>
      </c>
      <c r="D5465" t="s">
        <v>52</v>
      </c>
      <c r="E5465" s="1">
        <v>44488</v>
      </c>
      <c r="F5465" s="4">
        <v>16604</v>
      </c>
      <c r="G5465">
        <v>1680</v>
      </c>
      <c r="H5465" s="3">
        <f>_xlfn.XLOOKUP(sales[[#This Row],[Product]],products[Product],products[Cost per box])*sales[[#This Row],[Boxes]]</f>
        <v>5577.5999999999995</v>
      </c>
      <c r="I5465" s="4">
        <f>sales[[#This Row],[Revenue]]-sales[[#This Row],[Cost]]</f>
        <v>11026.400000000001</v>
      </c>
    </row>
    <row r="5466" spans="2:9" x14ac:dyDescent="0.25">
      <c r="B5466" t="s">
        <v>23</v>
      </c>
      <c r="C5466" t="s">
        <v>16</v>
      </c>
      <c r="D5466" t="s">
        <v>7</v>
      </c>
      <c r="E5466" s="1">
        <v>44488</v>
      </c>
      <c r="F5466" s="4">
        <v>5348</v>
      </c>
      <c r="G5466">
        <v>357</v>
      </c>
      <c r="H5466" s="3">
        <f>_xlfn.XLOOKUP(sales[[#This Row],[Product]],products[Product],products[Cost per box])*sales[[#This Row],[Boxes]]</f>
        <v>1838.5500000000002</v>
      </c>
      <c r="I5466" s="4">
        <f>sales[[#This Row],[Revenue]]-sales[[#This Row],[Cost]]</f>
        <v>3509.45</v>
      </c>
    </row>
    <row r="5467" spans="2:9" x14ac:dyDescent="0.25">
      <c r="B5467" t="s">
        <v>57</v>
      </c>
      <c r="C5467" t="s">
        <v>27</v>
      </c>
      <c r="D5467" t="s">
        <v>35</v>
      </c>
      <c r="E5467" s="1">
        <v>44488</v>
      </c>
      <c r="F5467" s="4">
        <v>4613</v>
      </c>
      <c r="G5467">
        <v>257</v>
      </c>
      <c r="H5467" s="3">
        <f>_xlfn.XLOOKUP(sales[[#This Row],[Product]],products[Product],products[Cost per box])*sales[[#This Row],[Boxes]]</f>
        <v>681.05</v>
      </c>
      <c r="I5467" s="4">
        <f>sales[[#This Row],[Revenue]]-sales[[#This Row],[Cost]]</f>
        <v>3931.95</v>
      </c>
    </row>
    <row r="5468" spans="2:9" x14ac:dyDescent="0.25">
      <c r="B5468" t="s">
        <v>41</v>
      </c>
      <c r="C5468" t="s">
        <v>6</v>
      </c>
      <c r="D5468" t="s">
        <v>7</v>
      </c>
      <c r="E5468" s="1">
        <v>44488</v>
      </c>
      <c r="F5468" s="4">
        <v>6811</v>
      </c>
      <c r="G5468">
        <v>487</v>
      </c>
      <c r="H5468" s="3">
        <f>_xlfn.XLOOKUP(sales[[#This Row],[Product]],products[Product],products[Cost per box])*sales[[#This Row],[Boxes]]</f>
        <v>2508.0500000000002</v>
      </c>
      <c r="I5468" s="4">
        <f>sales[[#This Row],[Revenue]]-sales[[#This Row],[Cost]]</f>
        <v>4302.95</v>
      </c>
    </row>
    <row r="5469" spans="2:9" x14ac:dyDescent="0.25">
      <c r="B5469" t="s">
        <v>23</v>
      </c>
      <c r="C5469" t="s">
        <v>11</v>
      </c>
      <c r="D5469" t="s">
        <v>38</v>
      </c>
      <c r="E5469" s="1">
        <v>44488</v>
      </c>
      <c r="F5469" s="4">
        <v>1330</v>
      </c>
      <c r="G5469">
        <v>50</v>
      </c>
      <c r="H5469" s="3">
        <f>_xlfn.XLOOKUP(sales[[#This Row],[Product]],products[Product],products[Cost per box])*sales[[#This Row],[Boxes]]</f>
        <v>497</v>
      </c>
      <c r="I5469" s="4">
        <f>sales[[#This Row],[Revenue]]-sales[[#This Row],[Cost]]</f>
        <v>833</v>
      </c>
    </row>
    <row r="5470" spans="2:9" x14ac:dyDescent="0.25">
      <c r="B5470" t="s">
        <v>57</v>
      </c>
      <c r="C5470" t="s">
        <v>16</v>
      </c>
      <c r="D5470" t="s">
        <v>44</v>
      </c>
      <c r="E5470" s="1">
        <v>44488</v>
      </c>
      <c r="F5470" s="4">
        <v>11501</v>
      </c>
      <c r="G5470">
        <v>523</v>
      </c>
      <c r="H5470" s="3">
        <f>_xlfn.XLOOKUP(sales[[#This Row],[Product]],products[Product],products[Cost per box])*sales[[#This Row],[Boxes]]</f>
        <v>5005.1100000000006</v>
      </c>
      <c r="I5470" s="4">
        <f>sales[[#This Row],[Revenue]]-sales[[#This Row],[Cost]]</f>
        <v>6495.8899999999994</v>
      </c>
    </row>
    <row r="5471" spans="2:9" x14ac:dyDescent="0.25">
      <c r="B5471" t="s">
        <v>34</v>
      </c>
      <c r="C5471" t="s">
        <v>16</v>
      </c>
      <c r="D5471" t="s">
        <v>12</v>
      </c>
      <c r="E5471" s="1">
        <v>44488</v>
      </c>
      <c r="F5471" s="4">
        <v>1407</v>
      </c>
      <c r="G5471">
        <v>94</v>
      </c>
      <c r="H5471" s="3">
        <f>_xlfn.XLOOKUP(sales[[#This Row],[Product]],products[Product],products[Cost per box])*sales[[#This Row],[Boxes]]</f>
        <v>792.42</v>
      </c>
      <c r="I5471" s="4">
        <f>sales[[#This Row],[Revenue]]-sales[[#This Row],[Cost]]</f>
        <v>614.58000000000004</v>
      </c>
    </row>
    <row r="5472" spans="2:9" x14ac:dyDescent="0.25">
      <c r="B5472" t="s">
        <v>57</v>
      </c>
      <c r="C5472" t="s">
        <v>16</v>
      </c>
      <c r="D5472" t="s">
        <v>19</v>
      </c>
      <c r="E5472" s="1">
        <v>44488</v>
      </c>
      <c r="F5472" s="4">
        <v>4249</v>
      </c>
      <c r="G5472">
        <v>266</v>
      </c>
      <c r="H5472" s="3">
        <f>_xlfn.XLOOKUP(sales[[#This Row],[Product]],products[Product],products[Cost per box])*sales[[#This Row],[Boxes]]</f>
        <v>2721.1800000000003</v>
      </c>
      <c r="I5472" s="4">
        <f>sales[[#This Row],[Revenue]]-sales[[#This Row],[Cost]]</f>
        <v>1527.8199999999997</v>
      </c>
    </row>
    <row r="5473" spans="2:9" x14ac:dyDescent="0.25">
      <c r="B5473" t="s">
        <v>32</v>
      </c>
      <c r="C5473" t="s">
        <v>11</v>
      </c>
      <c r="D5473" t="s">
        <v>26</v>
      </c>
      <c r="E5473" s="1">
        <v>44488</v>
      </c>
      <c r="F5473" s="4">
        <v>13377</v>
      </c>
      <c r="G5473">
        <v>1190</v>
      </c>
      <c r="H5473" s="3">
        <f>_xlfn.XLOOKUP(sales[[#This Row],[Product]],products[Product],products[Cost per box])*sales[[#This Row],[Boxes]]</f>
        <v>7651.7</v>
      </c>
      <c r="I5473" s="4">
        <f>sales[[#This Row],[Revenue]]-sales[[#This Row],[Cost]]</f>
        <v>5725.3</v>
      </c>
    </row>
    <row r="5474" spans="2:9" x14ac:dyDescent="0.25">
      <c r="B5474" t="s">
        <v>34</v>
      </c>
      <c r="C5474" t="s">
        <v>21</v>
      </c>
      <c r="D5474" t="s">
        <v>28</v>
      </c>
      <c r="E5474" s="1">
        <v>44488</v>
      </c>
      <c r="F5474" s="4">
        <v>3514</v>
      </c>
      <c r="G5474">
        <v>440</v>
      </c>
      <c r="H5474" s="3">
        <f>_xlfn.XLOOKUP(sales[[#This Row],[Product]],products[Product],products[Cost per box])*sales[[#This Row],[Boxes]]</f>
        <v>1214.3999999999999</v>
      </c>
      <c r="I5474" s="4">
        <f>sales[[#This Row],[Revenue]]-sales[[#This Row],[Cost]]</f>
        <v>2299.6000000000004</v>
      </c>
    </row>
    <row r="5475" spans="2:9" x14ac:dyDescent="0.25">
      <c r="B5475" t="s">
        <v>33</v>
      </c>
      <c r="C5475" t="s">
        <v>16</v>
      </c>
      <c r="D5475" t="s">
        <v>19</v>
      </c>
      <c r="E5475" s="1">
        <v>44488</v>
      </c>
      <c r="F5475" s="4">
        <v>1960</v>
      </c>
      <c r="G5475">
        <v>123</v>
      </c>
      <c r="H5475" s="3">
        <f>_xlfn.XLOOKUP(sales[[#This Row],[Product]],products[Product],products[Cost per box])*sales[[#This Row],[Boxes]]</f>
        <v>1258.29</v>
      </c>
      <c r="I5475" s="4">
        <f>sales[[#This Row],[Revenue]]-sales[[#This Row],[Cost]]</f>
        <v>701.71</v>
      </c>
    </row>
    <row r="5476" spans="2:9" x14ac:dyDescent="0.25">
      <c r="B5476" t="s">
        <v>55</v>
      </c>
      <c r="C5476" t="s">
        <v>9</v>
      </c>
      <c r="D5476" t="s">
        <v>45</v>
      </c>
      <c r="E5476" s="1">
        <v>44488</v>
      </c>
      <c r="F5476" s="4">
        <v>9954</v>
      </c>
      <c r="G5476">
        <v>453</v>
      </c>
      <c r="H5476" s="3">
        <f>_xlfn.XLOOKUP(sales[[#This Row],[Product]],products[Product],products[Cost per box])*sales[[#This Row],[Boxes]]</f>
        <v>3501.69</v>
      </c>
      <c r="I5476" s="4">
        <f>sales[[#This Row],[Revenue]]-sales[[#This Row],[Cost]]</f>
        <v>6452.3099999999995</v>
      </c>
    </row>
    <row r="5477" spans="2:9" x14ac:dyDescent="0.25">
      <c r="B5477" t="s">
        <v>39</v>
      </c>
      <c r="C5477" t="s">
        <v>21</v>
      </c>
      <c r="D5477" t="s">
        <v>52</v>
      </c>
      <c r="E5477" s="1">
        <v>44488</v>
      </c>
      <c r="F5477" s="4">
        <v>5775</v>
      </c>
      <c r="G5477">
        <v>525</v>
      </c>
      <c r="H5477" s="3">
        <f>_xlfn.XLOOKUP(sales[[#This Row],[Product]],products[Product],products[Cost per box])*sales[[#This Row],[Boxes]]</f>
        <v>1743</v>
      </c>
      <c r="I5477" s="4">
        <f>sales[[#This Row],[Revenue]]-sales[[#This Row],[Cost]]</f>
        <v>4032</v>
      </c>
    </row>
    <row r="5478" spans="2:9" x14ac:dyDescent="0.25">
      <c r="B5478" t="s">
        <v>18</v>
      </c>
      <c r="C5478" t="s">
        <v>6</v>
      </c>
      <c r="D5478" t="s">
        <v>28</v>
      </c>
      <c r="E5478" s="1">
        <v>44488</v>
      </c>
      <c r="F5478" s="4">
        <v>12537</v>
      </c>
      <c r="G5478">
        <v>1820</v>
      </c>
      <c r="H5478" s="3">
        <f>_xlfn.XLOOKUP(sales[[#This Row],[Product]],products[Product],products[Cost per box])*sales[[#This Row],[Boxes]]</f>
        <v>5023.2</v>
      </c>
      <c r="I5478" s="4">
        <f>sales[[#This Row],[Revenue]]-sales[[#This Row],[Cost]]</f>
        <v>7513.8</v>
      </c>
    </row>
    <row r="5479" spans="2:9" x14ac:dyDescent="0.25">
      <c r="B5479" t="s">
        <v>39</v>
      </c>
      <c r="C5479" t="s">
        <v>11</v>
      </c>
      <c r="D5479" t="s">
        <v>48</v>
      </c>
      <c r="E5479" s="1">
        <v>44488</v>
      </c>
      <c r="F5479" s="4">
        <v>875</v>
      </c>
      <c r="G5479">
        <v>33</v>
      </c>
      <c r="H5479" s="3">
        <f>_xlfn.XLOOKUP(sales[[#This Row],[Product]],products[Product],products[Cost per box])*sales[[#This Row],[Boxes]]</f>
        <v>246.84</v>
      </c>
      <c r="I5479" s="4">
        <f>sales[[#This Row],[Revenue]]-sales[[#This Row],[Cost]]</f>
        <v>628.16</v>
      </c>
    </row>
    <row r="5480" spans="2:9" x14ac:dyDescent="0.25">
      <c r="B5480" t="s">
        <v>57</v>
      </c>
      <c r="C5480" t="s">
        <v>27</v>
      </c>
      <c r="D5480" t="s">
        <v>52</v>
      </c>
      <c r="E5480" s="1">
        <v>44488</v>
      </c>
      <c r="F5480" s="4">
        <v>3220</v>
      </c>
      <c r="G5480">
        <v>322</v>
      </c>
      <c r="H5480" s="3">
        <f>_xlfn.XLOOKUP(sales[[#This Row],[Product]],products[Product],products[Cost per box])*sales[[#This Row],[Boxes]]</f>
        <v>1069.04</v>
      </c>
      <c r="I5480" s="4">
        <f>sales[[#This Row],[Revenue]]-sales[[#This Row],[Cost]]</f>
        <v>2150.96</v>
      </c>
    </row>
    <row r="5481" spans="2:9" x14ac:dyDescent="0.25">
      <c r="B5481" t="s">
        <v>57</v>
      </c>
      <c r="C5481" t="s">
        <v>16</v>
      </c>
      <c r="D5481" t="s">
        <v>22</v>
      </c>
      <c r="E5481" s="1">
        <v>44488</v>
      </c>
      <c r="F5481" s="4">
        <v>2408</v>
      </c>
      <c r="G5481">
        <v>268</v>
      </c>
      <c r="H5481" s="3">
        <f>_xlfn.XLOOKUP(sales[[#This Row],[Product]],products[Product],products[Cost per box])*sales[[#This Row],[Boxes]]</f>
        <v>2202.96</v>
      </c>
      <c r="I5481" s="4">
        <f>sales[[#This Row],[Revenue]]-sales[[#This Row],[Cost]]</f>
        <v>205.03999999999996</v>
      </c>
    </row>
    <row r="5482" spans="2:9" x14ac:dyDescent="0.25">
      <c r="B5482" t="s">
        <v>5</v>
      </c>
      <c r="C5482" t="s">
        <v>11</v>
      </c>
      <c r="D5482" t="s">
        <v>24</v>
      </c>
      <c r="E5482" s="1">
        <v>44488</v>
      </c>
      <c r="F5482" s="4">
        <v>10892</v>
      </c>
      <c r="G5482">
        <v>545</v>
      </c>
      <c r="H5482" s="3">
        <f>_xlfn.XLOOKUP(sales[[#This Row],[Product]],products[Product],products[Cost per box])*sales[[#This Row],[Boxes]]</f>
        <v>5727.95</v>
      </c>
      <c r="I5482" s="4">
        <f>sales[[#This Row],[Revenue]]-sales[[#This Row],[Cost]]</f>
        <v>5164.05</v>
      </c>
    </row>
    <row r="5483" spans="2:9" x14ac:dyDescent="0.25">
      <c r="B5483" t="s">
        <v>34</v>
      </c>
      <c r="C5483" t="s">
        <v>21</v>
      </c>
      <c r="D5483" t="s">
        <v>17</v>
      </c>
      <c r="E5483" s="1">
        <v>44488</v>
      </c>
      <c r="F5483" s="4">
        <v>6706</v>
      </c>
      <c r="G5483">
        <v>305</v>
      </c>
      <c r="H5483" s="3">
        <f>_xlfn.XLOOKUP(sales[[#This Row],[Product]],products[Product],products[Cost per box])*sales[[#This Row],[Boxes]]</f>
        <v>2074</v>
      </c>
      <c r="I5483" s="4">
        <f>sales[[#This Row],[Revenue]]-sales[[#This Row],[Cost]]</f>
        <v>4632</v>
      </c>
    </row>
    <row r="5484" spans="2:9" x14ac:dyDescent="0.25">
      <c r="B5484" t="s">
        <v>23</v>
      </c>
      <c r="C5484" t="s">
        <v>9</v>
      </c>
      <c r="D5484" t="s">
        <v>14</v>
      </c>
      <c r="E5484" s="1">
        <v>44488</v>
      </c>
      <c r="F5484" s="4">
        <v>4599</v>
      </c>
      <c r="G5484">
        <v>657</v>
      </c>
      <c r="H5484" s="3">
        <f>_xlfn.XLOOKUP(sales[[#This Row],[Product]],products[Product],products[Cost per box])*sales[[#This Row],[Boxes]]</f>
        <v>4145.67</v>
      </c>
      <c r="I5484" s="4">
        <f>sales[[#This Row],[Revenue]]-sales[[#This Row],[Cost]]</f>
        <v>453.32999999999993</v>
      </c>
    </row>
    <row r="5485" spans="2:9" x14ac:dyDescent="0.25">
      <c r="B5485" t="s">
        <v>13</v>
      </c>
      <c r="C5485" t="s">
        <v>21</v>
      </c>
      <c r="D5485" t="s">
        <v>7</v>
      </c>
      <c r="E5485" s="1">
        <v>44488</v>
      </c>
      <c r="F5485" s="4">
        <v>5068</v>
      </c>
      <c r="G5485">
        <v>338</v>
      </c>
      <c r="H5485" s="3">
        <f>_xlfn.XLOOKUP(sales[[#This Row],[Product]],products[Product],products[Cost per box])*sales[[#This Row],[Boxes]]</f>
        <v>1740.7</v>
      </c>
      <c r="I5485" s="4">
        <f>sales[[#This Row],[Revenue]]-sales[[#This Row],[Cost]]</f>
        <v>3327.3</v>
      </c>
    </row>
    <row r="5486" spans="2:9" x14ac:dyDescent="0.25">
      <c r="B5486" t="s">
        <v>32</v>
      </c>
      <c r="C5486" t="s">
        <v>9</v>
      </c>
      <c r="D5486" t="s">
        <v>19</v>
      </c>
      <c r="E5486" s="1">
        <v>44488</v>
      </c>
      <c r="F5486" s="4">
        <v>11830</v>
      </c>
      <c r="G5486">
        <v>696</v>
      </c>
      <c r="H5486" s="3">
        <f>_xlfn.XLOOKUP(sales[[#This Row],[Product]],products[Product],products[Cost per box])*sales[[#This Row],[Boxes]]</f>
        <v>7120.08</v>
      </c>
      <c r="I5486" s="4">
        <f>sales[[#This Row],[Revenue]]-sales[[#This Row],[Cost]]</f>
        <v>4709.92</v>
      </c>
    </row>
    <row r="5487" spans="2:9" x14ac:dyDescent="0.25">
      <c r="B5487" t="s">
        <v>54</v>
      </c>
      <c r="C5487" t="s">
        <v>21</v>
      </c>
      <c r="D5487" t="s">
        <v>43</v>
      </c>
      <c r="E5487" s="1">
        <v>44488</v>
      </c>
      <c r="F5487" s="4">
        <v>5894</v>
      </c>
      <c r="G5487">
        <v>268</v>
      </c>
      <c r="H5487" s="3">
        <f>_xlfn.XLOOKUP(sales[[#This Row],[Product]],products[Product],products[Cost per box])*sales[[#This Row],[Boxes]]</f>
        <v>1031.8</v>
      </c>
      <c r="I5487" s="4">
        <f>sales[[#This Row],[Revenue]]-sales[[#This Row],[Cost]]</f>
        <v>4862.2</v>
      </c>
    </row>
    <row r="5488" spans="2:9" x14ac:dyDescent="0.25">
      <c r="B5488" t="s">
        <v>41</v>
      </c>
      <c r="C5488" t="s">
        <v>27</v>
      </c>
      <c r="D5488" t="s">
        <v>47</v>
      </c>
      <c r="E5488" s="1">
        <v>44488</v>
      </c>
      <c r="F5488" s="4">
        <v>21</v>
      </c>
      <c r="G5488">
        <v>2</v>
      </c>
      <c r="H5488" s="3">
        <f>_xlfn.XLOOKUP(sales[[#This Row],[Product]],products[Product],products[Cost per box])*sales[[#This Row],[Boxes]]</f>
        <v>10.52</v>
      </c>
      <c r="I5488" s="4">
        <f>sales[[#This Row],[Revenue]]-sales[[#This Row],[Cost]]</f>
        <v>10.48</v>
      </c>
    </row>
    <row r="5489" spans="2:9" x14ac:dyDescent="0.25">
      <c r="B5489" t="s">
        <v>34</v>
      </c>
      <c r="C5489" t="s">
        <v>21</v>
      </c>
      <c r="D5489" t="s">
        <v>31</v>
      </c>
      <c r="E5489" s="1">
        <v>44488</v>
      </c>
      <c r="F5489" s="4">
        <v>371</v>
      </c>
      <c r="G5489">
        <v>29</v>
      </c>
      <c r="H5489" s="3">
        <f>_xlfn.XLOOKUP(sales[[#This Row],[Product]],products[Product],products[Cost per box])*sales[[#This Row],[Boxes]]</f>
        <v>165.88</v>
      </c>
      <c r="I5489" s="4">
        <f>sales[[#This Row],[Revenue]]-sales[[#This Row],[Cost]]</f>
        <v>205.12</v>
      </c>
    </row>
    <row r="5490" spans="2:9" x14ac:dyDescent="0.25">
      <c r="B5490" t="s">
        <v>5</v>
      </c>
      <c r="C5490" t="s">
        <v>11</v>
      </c>
      <c r="D5490" t="s">
        <v>43</v>
      </c>
      <c r="E5490" s="1">
        <v>44488</v>
      </c>
      <c r="F5490" s="4">
        <v>9275</v>
      </c>
      <c r="G5490">
        <v>442</v>
      </c>
      <c r="H5490" s="3">
        <f>_xlfn.XLOOKUP(sales[[#This Row],[Product]],products[Product],products[Cost per box])*sales[[#This Row],[Boxes]]</f>
        <v>1701.7</v>
      </c>
      <c r="I5490" s="4">
        <f>sales[[#This Row],[Revenue]]-sales[[#This Row],[Cost]]</f>
        <v>7573.3</v>
      </c>
    </row>
    <row r="5491" spans="2:9" x14ac:dyDescent="0.25">
      <c r="B5491" t="s">
        <v>18</v>
      </c>
      <c r="C5491" t="s">
        <v>11</v>
      </c>
      <c r="D5491" t="s">
        <v>35</v>
      </c>
      <c r="E5491" s="1">
        <v>44488</v>
      </c>
      <c r="F5491" s="4">
        <v>3087</v>
      </c>
      <c r="G5491">
        <v>182</v>
      </c>
      <c r="H5491" s="3">
        <f>_xlfn.XLOOKUP(sales[[#This Row],[Product]],products[Product],products[Cost per box])*sales[[#This Row],[Boxes]]</f>
        <v>482.3</v>
      </c>
      <c r="I5491" s="4">
        <f>sales[[#This Row],[Revenue]]-sales[[#This Row],[Cost]]</f>
        <v>2604.6999999999998</v>
      </c>
    </row>
    <row r="5492" spans="2:9" x14ac:dyDescent="0.25">
      <c r="B5492" t="s">
        <v>13</v>
      </c>
      <c r="C5492" t="s">
        <v>6</v>
      </c>
      <c r="D5492" t="s">
        <v>31</v>
      </c>
      <c r="E5492" s="1">
        <v>44488</v>
      </c>
      <c r="F5492" s="4">
        <v>6496</v>
      </c>
      <c r="G5492">
        <v>464</v>
      </c>
      <c r="H5492" s="3">
        <f>_xlfn.XLOOKUP(sales[[#This Row],[Product]],products[Product],products[Cost per box])*sales[[#This Row],[Boxes]]</f>
        <v>2654.08</v>
      </c>
      <c r="I5492" s="4">
        <f>sales[[#This Row],[Revenue]]-sales[[#This Row],[Cost]]</f>
        <v>3841.92</v>
      </c>
    </row>
    <row r="5493" spans="2:9" x14ac:dyDescent="0.25">
      <c r="B5493" t="s">
        <v>40</v>
      </c>
      <c r="C5493" t="s">
        <v>9</v>
      </c>
      <c r="D5493" t="s">
        <v>17</v>
      </c>
      <c r="E5493" s="1">
        <v>44488</v>
      </c>
      <c r="F5493" s="4">
        <v>6664</v>
      </c>
      <c r="G5493">
        <v>318</v>
      </c>
      <c r="H5493" s="3">
        <f>_xlfn.XLOOKUP(sales[[#This Row],[Product]],products[Product],products[Cost per box])*sales[[#This Row],[Boxes]]</f>
        <v>2162.4</v>
      </c>
      <c r="I5493" s="4">
        <f>sales[[#This Row],[Revenue]]-sales[[#This Row],[Cost]]</f>
        <v>4501.6000000000004</v>
      </c>
    </row>
    <row r="5494" spans="2:9" x14ac:dyDescent="0.25">
      <c r="B5494" t="s">
        <v>18</v>
      </c>
      <c r="C5494" t="s">
        <v>11</v>
      </c>
      <c r="D5494" t="s">
        <v>26</v>
      </c>
      <c r="E5494" s="1">
        <v>44488</v>
      </c>
      <c r="F5494" s="4">
        <v>6356</v>
      </c>
      <c r="G5494">
        <v>489</v>
      </c>
      <c r="H5494" s="3">
        <f>_xlfn.XLOOKUP(sales[[#This Row],[Product]],products[Product],products[Cost per box])*sales[[#This Row],[Boxes]]</f>
        <v>3144.27</v>
      </c>
      <c r="I5494" s="4">
        <f>sales[[#This Row],[Revenue]]-sales[[#This Row],[Cost]]</f>
        <v>3211.73</v>
      </c>
    </row>
    <row r="5495" spans="2:9" x14ac:dyDescent="0.25">
      <c r="B5495" t="s">
        <v>18</v>
      </c>
      <c r="C5495" t="s">
        <v>9</v>
      </c>
      <c r="D5495" t="s">
        <v>14</v>
      </c>
      <c r="E5495" s="1">
        <v>44488</v>
      </c>
      <c r="F5495" s="4">
        <v>3668</v>
      </c>
      <c r="G5495">
        <v>459</v>
      </c>
      <c r="H5495" s="3">
        <f>_xlfn.XLOOKUP(sales[[#This Row],[Product]],products[Product],products[Cost per box])*sales[[#This Row],[Boxes]]</f>
        <v>2896.29</v>
      </c>
      <c r="I5495" s="4">
        <f>sales[[#This Row],[Revenue]]-sales[[#This Row],[Cost]]</f>
        <v>771.71</v>
      </c>
    </row>
    <row r="5496" spans="2:9" x14ac:dyDescent="0.25">
      <c r="B5496" t="s">
        <v>34</v>
      </c>
      <c r="C5496" t="s">
        <v>9</v>
      </c>
      <c r="D5496" t="s">
        <v>30</v>
      </c>
      <c r="E5496" s="1">
        <v>44488</v>
      </c>
      <c r="F5496" s="4">
        <v>2709</v>
      </c>
      <c r="G5496">
        <v>136</v>
      </c>
      <c r="H5496" s="3">
        <f>_xlfn.XLOOKUP(sales[[#This Row],[Product]],products[Product],products[Cost per box])*sales[[#This Row],[Boxes]]</f>
        <v>500.48</v>
      </c>
      <c r="I5496" s="4">
        <f>sales[[#This Row],[Revenue]]-sales[[#This Row],[Cost]]</f>
        <v>2208.52</v>
      </c>
    </row>
    <row r="5497" spans="2:9" x14ac:dyDescent="0.25">
      <c r="B5497" t="s">
        <v>15</v>
      </c>
      <c r="C5497" t="s">
        <v>16</v>
      </c>
      <c r="D5497" t="s">
        <v>38</v>
      </c>
      <c r="E5497" s="1">
        <v>44488</v>
      </c>
      <c r="F5497" s="4">
        <v>3031</v>
      </c>
      <c r="G5497">
        <v>117</v>
      </c>
      <c r="H5497" s="3">
        <f>_xlfn.XLOOKUP(sales[[#This Row],[Product]],products[Product],products[Cost per box])*sales[[#This Row],[Boxes]]</f>
        <v>1162.98</v>
      </c>
      <c r="I5497" s="4">
        <f>sales[[#This Row],[Revenue]]-sales[[#This Row],[Cost]]</f>
        <v>1868.02</v>
      </c>
    </row>
    <row r="5498" spans="2:9" x14ac:dyDescent="0.25">
      <c r="B5498" t="s">
        <v>57</v>
      </c>
      <c r="C5498" t="s">
        <v>16</v>
      </c>
      <c r="D5498" t="s">
        <v>28</v>
      </c>
      <c r="E5498" s="1">
        <v>44489</v>
      </c>
      <c r="F5498" s="4">
        <v>889</v>
      </c>
      <c r="G5498">
        <v>127</v>
      </c>
      <c r="H5498" s="3">
        <f>_xlfn.XLOOKUP(sales[[#This Row],[Product]],products[Product],products[Cost per box])*sales[[#This Row],[Boxes]]</f>
        <v>350.52</v>
      </c>
      <c r="I5498" s="4">
        <f>sales[[#This Row],[Revenue]]-sales[[#This Row],[Cost]]</f>
        <v>538.48</v>
      </c>
    </row>
    <row r="5499" spans="2:9" x14ac:dyDescent="0.25">
      <c r="B5499" t="s">
        <v>20</v>
      </c>
      <c r="C5499" t="s">
        <v>21</v>
      </c>
      <c r="D5499" t="s">
        <v>45</v>
      </c>
      <c r="E5499" s="1">
        <v>44489</v>
      </c>
      <c r="F5499" s="4">
        <v>13223</v>
      </c>
      <c r="G5499">
        <v>575</v>
      </c>
      <c r="H5499" s="3">
        <f>_xlfn.XLOOKUP(sales[[#This Row],[Product]],products[Product],products[Cost per box])*sales[[#This Row],[Boxes]]</f>
        <v>4444.75</v>
      </c>
      <c r="I5499" s="4">
        <f>sales[[#This Row],[Revenue]]-sales[[#This Row],[Cost]]</f>
        <v>8778.25</v>
      </c>
    </row>
    <row r="5500" spans="2:9" x14ac:dyDescent="0.25">
      <c r="B5500" t="s">
        <v>54</v>
      </c>
      <c r="C5500" t="s">
        <v>16</v>
      </c>
      <c r="D5500" t="s">
        <v>26</v>
      </c>
      <c r="E5500" s="1">
        <v>44489</v>
      </c>
      <c r="F5500" s="4">
        <v>1603</v>
      </c>
      <c r="G5500">
        <v>124</v>
      </c>
      <c r="H5500" s="3">
        <f>_xlfn.XLOOKUP(sales[[#This Row],[Product]],products[Product],products[Cost per box])*sales[[#This Row],[Boxes]]</f>
        <v>797.31999999999994</v>
      </c>
      <c r="I5500" s="4">
        <f>sales[[#This Row],[Revenue]]-sales[[#This Row],[Cost]]</f>
        <v>805.68000000000006</v>
      </c>
    </row>
    <row r="5501" spans="2:9" x14ac:dyDescent="0.25">
      <c r="B5501" t="s">
        <v>20</v>
      </c>
      <c r="C5501" t="s">
        <v>9</v>
      </c>
      <c r="D5501" t="s">
        <v>35</v>
      </c>
      <c r="E5501" s="1">
        <v>44489</v>
      </c>
      <c r="F5501" s="4">
        <v>4606</v>
      </c>
      <c r="G5501">
        <v>243</v>
      </c>
      <c r="H5501" s="3">
        <f>_xlfn.XLOOKUP(sales[[#This Row],[Product]],products[Product],products[Cost per box])*sales[[#This Row],[Boxes]]</f>
        <v>643.94999999999993</v>
      </c>
      <c r="I5501" s="4">
        <f>sales[[#This Row],[Revenue]]-sales[[#This Row],[Cost]]</f>
        <v>3962.05</v>
      </c>
    </row>
    <row r="5502" spans="2:9" x14ac:dyDescent="0.25">
      <c r="B5502" t="s">
        <v>13</v>
      </c>
      <c r="C5502" t="s">
        <v>11</v>
      </c>
      <c r="D5502" t="s">
        <v>7</v>
      </c>
      <c r="E5502" s="1">
        <v>44489</v>
      </c>
      <c r="F5502" s="4">
        <v>2345</v>
      </c>
      <c r="G5502">
        <v>147</v>
      </c>
      <c r="H5502" s="3">
        <f>_xlfn.XLOOKUP(sales[[#This Row],[Product]],products[Product],products[Cost per box])*sales[[#This Row],[Boxes]]</f>
        <v>757.05000000000007</v>
      </c>
      <c r="I5502" s="4">
        <f>sales[[#This Row],[Revenue]]-sales[[#This Row],[Cost]]</f>
        <v>1587.9499999999998</v>
      </c>
    </row>
    <row r="5503" spans="2:9" x14ac:dyDescent="0.25">
      <c r="B5503" t="s">
        <v>5</v>
      </c>
      <c r="C5503" t="s">
        <v>11</v>
      </c>
      <c r="D5503" t="s">
        <v>30</v>
      </c>
      <c r="E5503" s="1">
        <v>44489</v>
      </c>
      <c r="F5503" s="4">
        <v>4522</v>
      </c>
      <c r="G5503">
        <v>252</v>
      </c>
      <c r="H5503" s="3">
        <f>_xlfn.XLOOKUP(sales[[#This Row],[Product]],products[Product],products[Cost per box])*sales[[#This Row],[Boxes]]</f>
        <v>927.36</v>
      </c>
      <c r="I5503" s="4">
        <f>sales[[#This Row],[Revenue]]-sales[[#This Row],[Cost]]</f>
        <v>3594.64</v>
      </c>
    </row>
    <row r="5504" spans="2:9" x14ac:dyDescent="0.25">
      <c r="B5504" t="s">
        <v>39</v>
      </c>
      <c r="C5504" t="s">
        <v>16</v>
      </c>
      <c r="D5504" t="s">
        <v>7</v>
      </c>
      <c r="E5504" s="1">
        <v>44489</v>
      </c>
      <c r="F5504" s="4">
        <v>20503</v>
      </c>
      <c r="G5504">
        <v>1470</v>
      </c>
      <c r="H5504" s="3">
        <f>_xlfn.XLOOKUP(sales[[#This Row],[Product]],products[Product],products[Cost per box])*sales[[#This Row],[Boxes]]</f>
        <v>7570.5000000000009</v>
      </c>
      <c r="I5504" s="4">
        <f>sales[[#This Row],[Revenue]]-sales[[#This Row],[Cost]]</f>
        <v>12932.5</v>
      </c>
    </row>
    <row r="5505" spans="2:9" x14ac:dyDescent="0.25">
      <c r="B5505" t="s">
        <v>32</v>
      </c>
      <c r="C5505" t="s">
        <v>6</v>
      </c>
      <c r="D5505" t="s">
        <v>24</v>
      </c>
      <c r="E5505" s="1">
        <v>44489</v>
      </c>
      <c r="F5505" s="4">
        <v>42</v>
      </c>
      <c r="G5505">
        <v>3</v>
      </c>
      <c r="H5505" s="3">
        <f>_xlfn.XLOOKUP(sales[[#This Row],[Product]],products[Product],products[Cost per box])*sales[[#This Row],[Boxes]]</f>
        <v>31.53</v>
      </c>
      <c r="I5505" s="4">
        <f>sales[[#This Row],[Revenue]]-sales[[#This Row],[Cost]]</f>
        <v>10.469999999999999</v>
      </c>
    </row>
    <row r="5506" spans="2:9" x14ac:dyDescent="0.25">
      <c r="B5506" t="s">
        <v>55</v>
      </c>
      <c r="C5506" t="s">
        <v>6</v>
      </c>
      <c r="D5506" t="s">
        <v>42</v>
      </c>
      <c r="E5506" s="1">
        <v>44489</v>
      </c>
      <c r="F5506" s="4">
        <v>8659</v>
      </c>
      <c r="G5506">
        <v>542</v>
      </c>
      <c r="H5506" s="3">
        <f>_xlfn.XLOOKUP(sales[[#This Row],[Product]],products[Product],products[Cost per box])*sales[[#This Row],[Boxes]]</f>
        <v>2569.08</v>
      </c>
      <c r="I5506" s="4">
        <f>sales[[#This Row],[Revenue]]-sales[[#This Row],[Cost]]</f>
        <v>6089.92</v>
      </c>
    </row>
    <row r="5507" spans="2:9" x14ac:dyDescent="0.25">
      <c r="B5507" t="s">
        <v>25</v>
      </c>
      <c r="C5507" t="s">
        <v>16</v>
      </c>
      <c r="D5507" t="s">
        <v>24</v>
      </c>
      <c r="E5507" s="1">
        <v>44489</v>
      </c>
      <c r="F5507" s="4">
        <v>11242</v>
      </c>
      <c r="G5507">
        <v>563</v>
      </c>
      <c r="H5507" s="3">
        <f>_xlfn.XLOOKUP(sales[[#This Row],[Product]],products[Product],products[Cost per box])*sales[[#This Row],[Boxes]]</f>
        <v>5917.13</v>
      </c>
      <c r="I5507" s="4">
        <f>sales[[#This Row],[Revenue]]-sales[[#This Row],[Cost]]</f>
        <v>5324.87</v>
      </c>
    </row>
    <row r="5508" spans="2:9" x14ac:dyDescent="0.25">
      <c r="B5508" t="s">
        <v>56</v>
      </c>
      <c r="C5508" t="s">
        <v>9</v>
      </c>
      <c r="D5508" t="s">
        <v>7</v>
      </c>
      <c r="E5508" s="1">
        <v>44489</v>
      </c>
      <c r="F5508" s="4">
        <v>7518</v>
      </c>
      <c r="G5508">
        <v>502</v>
      </c>
      <c r="H5508" s="3">
        <f>_xlfn.XLOOKUP(sales[[#This Row],[Product]],products[Product],products[Cost per box])*sales[[#This Row],[Boxes]]</f>
        <v>2585.3000000000002</v>
      </c>
      <c r="I5508" s="4">
        <f>sales[[#This Row],[Revenue]]-sales[[#This Row],[Cost]]</f>
        <v>4932.7</v>
      </c>
    </row>
    <row r="5509" spans="2:9" x14ac:dyDescent="0.25">
      <c r="B5509" t="s">
        <v>41</v>
      </c>
      <c r="C5509" t="s">
        <v>6</v>
      </c>
      <c r="D5509" t="s">
        <v>36</v>
      </c>
      <c r="E5509" s="1">
        <v>44489</v>
      </c>
      <c r="F5509" s="4">
        <v>5495</v>
      </c>
      <c r="G5509">
        <v>611</v>
      </c>
      <c r="H5509" s="3">
        <f>_xlfn.XLOOKUP(sales[[#This Row],[Product]],products[Product],products[Cost per box])*sales[[#This Row],[Boxes]]</f>
        <v>3079.44</v>
      </c>
      <c r="I5509" s="4">
        <f>sales[[#This Row],[Revenue]]-sales[[#This Row],[Cost]]</f>
        <v>2415.56</v>
      </c>
    </row>
    <row r="5510" spans="2:9" x14ac:dyDescent="0.25">
      <c r="B5510" t="s">
        <v>54</v>
      </c>
      <c r="C5510" t="s">
        <v>9</v>
      </c>
      <c r="D5510" t="s">
        <v>17</v>
      </c>
      <c r="E5510" s="1">
        <v>44489</v>
      </c>
      <c r="F5510" s="4">
        <v>12110</v>
      </c>
      <c r="G5510">
        <v>577</v>
      </c>
      <c r="H5510" s="3">
        <f>_xlfn.XLOOKUP(sales[[#This Row],[Product]],products[Product],products[Cost per box])*sales[[#This Row],[Boxes]]</f>
        <v>3923.6</v>
      </c>
      <c r="I5510" s="4">
        <f>sales[[#This Row],[Revenue]]-sales[[#This Row],[Cost]]</f>
        <v>8186.4</v>
      </c>
    </row>
    <row r="5511" spans="2:9" x14ac:dyDescent="0.25">
      <c r="B5511" t="s">
        <v>55</v>
      </c>
      <c r="C5511" t="s">
        <v>16</v>
      </c>
      <c r="D5511" t="s">
        <v>19</v>
      </c>
      <c r="E5511" s="1">
        <v>44489</v>
      </c>
      <c r="F5511" s="4">
        <v>1568</v>
      </c>
      <c r="G5511">
        <v>88</v>
      </c>
      <c r="H5511" s="3">
        <f>_xlfn.XLOOKUP(sales[[#This Row],[Product]],products[Product],products[Cost per box])*sales[[#This Row],[Boxes]]</f>
        <v>900.24</v>
      </c>
      <c r="I5511" s="4">
        <f>sales[[#This Row],[Revenue]]-sales[[#This Row],[Cost]]</f>
        <v>667.76</v>
      </c>
    </row>
    <row r="5512" spans="2:9" x14ac:dyDescent="0.25">
      <c r="B5512" t="s">
        <v>18</v>
      </c>
      <c r="C5512" t="s">
        <v>21</v>
      </c>
      <c r="D5512" t="s">
        <v>36</v>
      </c>
      <c r="E5512" s="1">
        <v>44489</v>
      </c>
      <c r="F5512" s="4">
        <v>14273</v>
      </c>
      <c r="G5512">
        <v>1610</v>
      </c>
      <c r="H5512" s="3">
        <f>_xlfn.XLOOKUP(sales[[#This Row],[Product]],products[Product],products[Cost per box])*sales[[#This Row],[Boxes]]</f>
        <v>8114.4</v>
      </c>
      <c r="I5512" s="4">
        <f>sales[[#This Row],[Revenue]]-sales[[#This Row],[Cost]]</f>
        <v>6158.6</v>
      </c>
    </row>
    <row r="5513" spans="2:9" x14ac:dyDescent="0.25">
      <c r="B5513" t="s">
        <v>57</v>
      </c>
      <c r="C5513" t="s">
        <v>6</v>
      </c>
      <c r="D5513" t="s">
        <v>7</v>
      </c>
      <c r="E5513" s="1">
        <v>44489</v>
      </c>
      <c r="F5513" s="4">
        <v>833</v>
      </c>
      <c r="G5513">
        <v>53</v>
      </c>
      <c r="H5513" s="3">
        <f>_xlfn.XLOOKUP(sales[[#This Row],[Product]],products[Product],products[Cost per box])*sales[[#This Row],[Boxes]]</f>
        <v>272.95000000000005</v>
      </c>
      <c r="I5513" s="4">
        <f>sales[[#This Row],[Revenue]]-sales[[#This Row],[Cost]]</f>
        <v>560.04999999999995</v>
      </c>
    </row>
    <row r="5514" spans="2:9" x14ac:dyDescent="0.25">
      <c r="B5514" t="s">
        <v>53</v>
      </c>
      <c r="C5514" t="s">
        <v>6</v>
      </c>
      <c r="D5514" t="s">
        <v>50</v>
      </c>
      <c r="E5514" s="1">
        <v>44489</v>
      </c>
      <c r="F5514" s="4">
        <v>3073</v>
      </c>
      <c r="G5514">
        <v>134</v>
      </c>
      <c r="H5514" s="3">
        <f>_xlfn.XLOOKUP(sales[[#This Row],[Product]],products[Product],products[Cost per box])*sales[[#This Row],[Boxes]]</f>
        <v>1662.94</v>
      </c>
      <c r="I5514" s="4">
        <f>sales[[#This Row],[Revenue]]-sales[[#This Row],[Cost]]</f>
        <v>1410.06</v>
      </c>
    </row>
    <row r="5515" spans="2:9" x14ac:dyDescent="0.25">
      <c r="B5515" t="s">
        <v>5</v>
      </c>
      <c r="C5515" t="s">
        <v>16</v>
      </c>
      <c r="D5515" t="s">
        <v>35</v>
      </c>
      <c r="E5515" s="1">
        <v>44489</v>
      </c>
      <c r="F5515" s="4">
        <v>10346</v>
      </c>
      <c r="G5515">
        <v>609</v>
      </c>
      <c r="H5515" s="3">
        <f>_xlfn.XLOOKUP(sales[[#This Row],[Product]],products[Product],products[Cost per box])*sales[[#This Row],[Boxes]]</f>
        <v>1613.85</v>
      </c>
      <c r="I5515" s="4">
        <f>sales[[#This Row],[Revenue]]-sales[[#This Row],[Cost]]</f>
        <v>8732.15</v>
      </c>
    </row>
    <row r="5516" spans="2:9" x14ac:dyDescent="0.25">
      <c r="B5516" t="s">
        <v>37</v>
      </c>
      <c r="C5516" t="s">
        <v>21</v>
      </c>
      <c r="D5516" t="s">
        <v>31</v>
      </c>
      <c r="E5516" s="1">
        <v>44489</v>
      </c>
      <c r="F5516" s="4">
        <v>3577</v>
      </c>
      <c r="G5516">
        <v>299</v>
      </c>
      <c r="H5516" s="3">
        <f>_xlfn.XLOOKUP(sales[[#This Row],[Product]],products[Product],products[Cost per box])*sales[[#This Row],[Boxes]]</f>
        <v>1710.28</v>
      </c>
      <c r="I5516" s="4">
        <f>sales[[#This Row],[Revenue]]-sales[[#This Row],[Cost]]</f>
        <v>1866.72</v>
      </c>
    </row>
    <row r="5517" spans="2:9" x14ac:dyDescent="0.25">
      <c r="B5517" t="s">
        <v>49</v>
      </c>
      <c r="C5517" t="s">
        <v>21</v>
      </c>
      <c r="D5517" t="s">
        <v>36</v>
      </c>
      <c r="E5517" s="1">
        <v>44489</v>
      </c>
      <c r="F5517" s="4">
        <v>6909</v>
      </c>
      <c r="G5517">
        <v>840</v>
      </c>
      <c r="H5517" s="3">
        <f>_xlfn.XLOOKUP(sales[[#This Row],[Product]],products[Product],products[Cost per box])*sales[[#This Row],[Boxes]]</f>
        <v>4233.6000000000004</v>
      </c>
      <c r="I5517" s="4">
        <f>sales[[#This Row],[Revenue]]-sales[[#This Row],[Cost]]</f>
        <v>2675.3999999999996</v>
      </c>
    </row>
    <row r="5518" spans="2:9" x14ac:dyDescent="0.25">
      <c r="B5518" t="s">
        <v>56</v>
      </c>
      <c r="C5518" t="s">
        <v>16</v>
      </c>
      <c r="D5518" t="s">
        <v>14</v>
      </c>
      <c r="E5518" s="1">
        <v>44489</v>
      </c>
      <c r="F5518" s="4">
        <v>4165</v>
      </c>
      <c r="G5518">
        <v>695</v>
      </c>
      <c r="H5518" s="3">
        <f>_xlfn.XLOOKUP(sales[[#This Row],[Product]],products[Product],products[Cost per box])*sales[[#This Row],[Boxes]]</f>
        <v>4385.45</v>
      </c>
      <c r="I5518" s="4">
        <f>sales[[#This Row],[Revenue]]-sales[[#This Row],[Cost]]</f>
        <v>-220.44999999999982</v>
      </c>
    </row>
    <row r="5519" spans="2:9" x14ac:dyDescent="0.25">
      <c r="B5519" t="s">
        <v>41</v>
      </c>
      <c r="C5519" t="s">
        <v>16</v>
      </c>
      <c r="D5519" t="s">
        <v>48</v>
      </c>
      <c r="E5519" s="1">
        <v>44489</v>
      </c>
      <c r="F5519" s="4">
        <v>6307</v>
      </c>
      <c r="G5519">
        <v>243</v>
      </c>
      <c r="H5519" s="3">
        <f>_xlfn.XLOOKUP(sales[[#This Row],[Product]],products[Product],products[Cost per box])*sales[[#This Row],[Boxes]]</f>
        <v>1817.64</v>
      </c>
      <c r="I5519" s="4">
        <f>sales[[#This Row],[Revenue]]-sales[[#This Row],[Cost]]</f>
        <v>4489.3599999999997</v>
      </c>
    </row>
    <row r="5520" spans="2:9" x14ac:dyDescent="0.25">
      <c r="B5520" t="s">
        <v>18</v>
      </c>
      <c r="C5520" t="s">
        <v>6</v>
      </c>
      <c r="D5520" t="s">
        <v>50</v>
      </c>
      <c r="E5520" s="1">
        <v>44489</v>
      </c>
      <c r="F5520" s="4">
        <v>1106</v>
      </c>
      <c r="G5520">
        <v>51</v>
      </c>
      <c r="H5520" s="3">
        <f>_xlfn.XLOOKUP(sales[[#This Row],[Product]],products[Product],products[Cost per box])*sales[[#This Row],[Boxes]]</f>
        <v>632.91</v>
      </c>
      <c r="I5520" s="4">
        <f>sales[[#This Row],[Revenue]]-sales[[#This Row],[Cost]]</f>
        <v>473.09000000000003</v>
      </c>
    </row>
    <row r="5521" spans="2:9" x14ac:dyDescent="0.25">
      <c r="B5521" t="s">
        <v>46</v>
      </c>
      <c r="C5521" t="s">
        <v>9</v>
      </c>
      <c r="D5521" t="s">
        <v>50</v>
      </c>
      <c r="E5521" s="1">
        <v>44489</v>
      </c>
      <c r="F5521" s="4">
        <v>1610</v>
      </c>
      <c r="G5521">
        <v>68</v>
      </c>
      <c r="H5521" s="3">
        <f>_xlfn.XLOOKUP(sales[[#This Row],[Product]],products[Product],products[Cost per box])*sales[[#This Row],[Boxes]]</f>
        <v>843.88</v>
      </c>
      <c r="I5521" s="4">
        <f>sales[[#This Row],[Revenue]]-sales[[#This Row],[Cost]]</f>
        <v>766.12</v>
      </c>
    </row>
    <row r="5522" spans="2:9" x14ac:dyDescent="0.25">
      <c r="B5522" t="s">
        <v>57</v>
      </c>
      <c r="C5522" t="s">
        <v>11</v>
      </c>
      <c r="D5522" t="s">
        <v>48</v>
      </c>
      <c r="E5522" s="1">
        <v>44489</v>
      </c>
      <c r="F5522" s="4">
        <v>3710</v>
      </c>
      <c r="G5522">
        <v>143</v>
      </c>
      <c r="H5522" s="3">
        <f>_xlfn.XLOOKUP(sales[[#This Row],[Product]],products[Product],products[Cost per box])*sales[[#This Row],[Boxes]]</f>
        <v>1069.6400000000001</v>
      </c>
      <c r="I5522" s="4">
        <f>sales[[#This Row],[Revenue]]-sales[[#This Row],[Cost]]</f>
        <v>2640.3599999999997</v>
      </c>
    </row>
    <row r="5523" spans="2:9" x14ac:dyDescent="0.25">
      <c r="B5523" t="s">
        <v>56</v>
      </c>
      <c r="C5523" t="s">
        <v>27</v>
      </c>
      <c r="D5523" t="s">
        <v>17</v>
      </c>
      <c r="E5523" s="1">
        <v>44489</v>
      </c>
      <c r="F5523" s="4">
        <v>7259</v>
      </c>
      <c r="G5523">
        <v>316</v>
      </c>
      <c r="H5523" s="3">
        <f>_xlfn.XLOOKUP(sales[[#This Row],[Product]],products[Product],products[Cost per box])*sales[[#This Row],[Boxes]]</f>
        <v>2148.7999999999997</v>
      </c>
      <c r="I5523" s="4">
        <f>sales[[#This Row],[Revenue]]-sales[[#This Row],[Cost]]</f>
        <v>5110.2000000000007</v>
      </c>
    </row>
    <row r="5524" spans="2:9" x14ac:dyDescent="0.25">
      <c r="B5524" t="s">
        <v>51</v>
      </c>
      <c r="C5524" t="s">
        <v>9</v>
      </c>
      <c r="D5524" t="s">
        <v>48</v>
      </c>
      <c r="E5524" s="1">
        <v>44489</v>
      </c>
      <c r="F5524" s="4">
        <v>5523</v>
      </c>
      <c r="G5524">
        <v>205</v>
      </c>
      <c r="H5524" s="3">
        <f>_xlfn.XLOOKUP(sales[[#This Row],[Product]],products[Product],products[Cost per box])*sales[[#This Row],[Boxes]]</f>
        <v>1533.4</v>
      </c>
      <c r="I5524" s="4">
        <f>sales[[#This Row],[Revenue]]-sales[[#This Row],[Cost]]</f>
        <v>3989.6</v>
      </c>
    </row>
    <row r="5525" spans="2:9" x14ac:dyDescent="0.25">
      <c r="B5525" t="s">
        <v>32</v>
      </c>
      <c r="C5525" t="s">
        <v>6</v>
      </c>
      <c r="D5525" t="s">
        <v>45</v>
      </c>
      <c r="E5525" s="1">
        <v>44489</v>
      </c>
      <c r="F5525" s="4">
        <v>2121</v>
      </c>
      <c r="G5525">
        <v>97</v>
      </c>
      <c r="H5525" s="3">
        <f>_xlfn.XLOOKUP(sales[[#This Row],[Product]],products[Product],products[Cost per box])*sales[[#This Row],[Boxes]]</f>
        <v>749.81000000000006</v>
      </c>
      <c r="I5525" s="4">
        <f>sales[[#This Row],[Revenue]]-sales[[#This Row],[Cost]]</f>
        <v>1371.19</v>
      </c>
    </row>
    <row r="5526" spans="2:9" x14ac:dyDescent="0.25">
      <c r="B5526" t="s">
        <v>23</v>
      </c>
      <c r="C5526" t="s">
        <v>16</v>
      </c>
      <c r="D5526" t="s">
        <v>47</v>
      </c>
      <c r="E5526" s="1">
        <v>44489</v>
      </c>
      <c r="F5526" s="4">
        <v>3227</v>
      </c>
      <c r="G5526">
        <v>202</v>
      </c>
      <c r="H5526" s="3">
        <f>_xlfn.XLOOKUP(sales[[#This Row],[Product]],products[Product],products[Cost per box])*sales[[#This Row],[Boxes]]</f>
        <v>1062.52</v>
      </c>
      <c r="I5526" s="4">
        <f>sales[[#This Row],[Revenue]]-sales[[#This Row],[Cost]]</f>
        <v>2164.48</v>
      </c>
    </row>
    <row r="5527" spans="2:9" x14ac:dyDescent="0.25">
      <c r="B5527" t="s">
        <v>5</v>
      </c>
      <c r="C5527" t="s">
        <v>16</v>
      </c>
      <c r="D5527" t="s">
        <v>42</v>
      </c>
      <c r="E5527" s="1">
        <v>44489</v>
      </c>
      <c r="F5527" s="4">
        <v>2905</v>
      </c>
      <c r="G5527">
        <v>194</v>
      </c>
      <c r="H5527" s="3">
        <f>_xlfn.XLOOKUP(sales[[#This Row],[Product]],products[Product],products[Cost per box])*sales[[#This Row],[Boxes]]</f>
        <v>919.56000000000006</v>
      </c>
      <c r="I5527" s="4">
        <f>sales[[#This Row],[Revenue]]-sales[[#This Row],[Cost]]</f>
        <v>1985.44</v>
      </c>
    </row>
    <row r="5528" spans="2:9" x14ac:dyDescent="0.25">
      <c r="B5528" t="s">
        <v>18</v>
      </c>
      <c r="C5528" t="s">
        <v>21</v>
      </c>
      <c r="D5528" t="s">
        <v>22</v>
      </c>
      <c r="E5528" s="1">
        <v>44489</v>
      </c>
      <c r="F5528" s="4">
        <v>1827</v>
      </c>
      <c r="G5528">
        <v>229</v>
      </c>
      <c r="H5528" s="3">
        <f>_xlfn.XLOOKUP(sales[[#This Row],[Product]],products[Product],products[Cost per box])*sales[[#This Row],[Boxes]]</f>
        <v>1882.38</v>
      </c>
      <c r="I5528" s="4">
        <f>sales[[#This Row],[Revenue]]-sales[[#This Row],[Cost]]</f>
        <v>-55.380000000000109</v>
      </c>
    </row>
    <row r="5529" spans="2:9" x14ac:dyDescent="0.25">
      <c r="B5529" t="s">
        <v>10</v>
      </c>
      <c r="C5529" t="s">
        <v>21</v>
      </c>
      <c r="D5529" t="s">
        <v>36</v>
      </c>
      <c r="E5529" s="1">
        <v>44489</v>
      </c>
      <c r="F5529" s="4">
        <v>987</v>
      </c>
      <c r="G5529">
        <v>110</v>
      </c>
      <c r="H5529" s="3">
        <f>_xlfn.XLOOKUP(sales[[#This Row],[Product]],products[Product],products[Cost per box])*sales[[#This Row],[Boxes]]</f>
        <v>554.4</v>
      </c>
      <c r="I5529" s="4">
        <f>sales[[#This Row],[Revenue]]-sales[[#This Row],[Cost]]</f>
        <v>432.6</v>
      </c>
    </row>
    <row r="5530" spans="2:9" x14ac:dyDescent="0.25">
      <c r="B5530" t="s">
        <v>29</v>
      </c>
      <c r="C5530" t="s">
        <v>11</v>
      </c>
      <c r="D5530" t="s">
        <v>19</v>
      </c>
      <c r="E5530" s="1">
        <v>44489</v>
      </c>
      <c r="F5530" s="4">
        <v>7056</v>
      </c>
      <c r="G5530">
        <v>392</v>
      </c>
      <c r="H5530" s="3">
        <f>_xlfn.XLOOKUP(sales[[#This Row],[Product]],products[Product],products[Cost per box])*sales[[#This Row],[Boxes]]</f>
        <v>4010.1600000000003</v>
      </c>
      <c r="I5530" s="4">
        <f>sales[[#This Row],[Revenue]]-sales[[#This Row],[Cost]]</f>
        <v>3045.8399999999997</v>
      </c>
    </row>
    <row r="5531" spans="2:9" x14ac:dyDescent="0.25">
      <c r="B5531" t="s">
        <v>20</v>
      </c>
      <c r="C5531" t="s">
        <v>21</v>
      </c>
      <c r="D5531" t="s">
        <v>47</v>
      </c>
      <c r="E5531" s="1">
        <v>44489</v>
      </c>
      <c r="F5531" s="4">
        <v>5579</v>
      </c>
      <c r="G5531">
        <v>372</v>
      </c>
      <c r="H5531" s="3">
        <f>_xlfn.XLOOKUP(sales[[#This Row],[Product]],products[Product],products[Cost per box])*sales[[#This Row],[Boxes]]</f>
        <v>1956.72</v>
      </c>
      <c r="I5531" s="4">
        <f>sales[[#This Row],[Revenue]]-sales[[#This Row],[Cost]]</f>
        <v>3622.2799999999997</v>
      </c>
    </row>
    <row r="5532" spans="2:9" x14ac:dyDescent="0.25">
      <c r="B5532" t="s">
        <v>55</v>
      </c>
      <c r="C5532" t="s">
        <v>9</v>
      </c>
      <c r="D5532" t="s">
        <v>48</v>
      </c>
      <c r="E5532" s="1">
        <v>44489</v>
      </c>
      <c r="F5532" s="4">
        <v>7350</v>
      </c>
      <c r="G5532">
        <v>273</v>
      </c>
      <c r="H5532" s="3">
        <f>_xlfn.XLOOKUP(sales[[#This Row],[Product]],products[Product],products[Cost per box])*sales[[#This Row],[Boxes]]</f>
        <v>2042.0400000000002</v>
      </c>
      <c r="I5532" s="4">
        <f>sales[[#This Row],[Revenue]]-sales[[#This Row],[Cost]]</f>
        <v>5307.96</v>
      </c>
    </row>
    <row r="5533" spans="2:9" x14ac:dyDescent="0.25">
      <c r="B5533" t="s">
        <v>8</v>
      </c>
      <c r="C5533" t="s">
        <v>6</v>
      </c>
      <c r="D5533" t="s">
        <v>31</v>
      </c>
      <c r="E5533" s="1">
        <v>44489</v>
      </c>
      <c r="F5533" s="4">
        <v>22358</v>
      </c>
      <c r="G5533">
        <v>1890</v>
      </c>
      <c r="H5533" s="3">
        <f>_xlfn.XLOOKUP(sales[[#This Row],[Product]],products[Product],products[Cost per box])*sales[[#This Row],[Boxes]]</f>
        <v>10810.8</v>
      </c>
      <c r="I5533" s="4">
        <f>sales[[#This Row],[Revenue]]-sales[[#This Row],[Cost]]</f>
        <v>11547.2</v>
      </c>
    </row>
    <row r="5534" spans="2:9" x14ac:dyDescent="0.25">
      <c r="B5534" t="s">
        <v>29</v>
      </c>
      <c r="C5534" t="s">
        <v>16</v>
      </c>
      <c r="D5534" t="s">
        <v>47</v>
      </c>
      <c r="E5534" s="1">
        <v>44489</v>
      </c>
      <c r="F5534" s="4">
        <v>665</v>
      </c>
      <c r="G5534">
        <v>42</v>
      </c>
      <c r="H5534" s="3">
        <f>_xlfn.XLOOKUP(sales[[#This Row],[Product]],products[Product],products[Cost per box])*sales[[#This Row],[Boxes]]</f>
        <v>220.92</v>
      </c>
      <c r="I5534" s="4">
        <f>sales[[#This Row],[Revenue]]-sales[[#This Row],[Cost]]</f>
        <v>444.08000000000004</v>
      </c>
    </row>
    <row r="5535" spans="2:9" x14ac:dyDescent="0.25">
      <c r="B5535" t="s">
        <v>49</v>
      </c>
      <c r="C5535" t="s">
        <v>11</v>
      </c>
      <c r="D5535" t="s">
        <v>22</v>
      </c>
      <c r="E5535" s="1">
        <v>44489</v>
      </c>
      <c r="F5535" s="4">
        <v>798</v>
      </c>
      <c r="G5535">
        <v>89</v>
      </c>
      <c r="H5535" s="3">
        <f>_xlfn.XLOOKUP(sales[[#This Row],[Product]],products[Product],products[Cost per box])*sales[[#This Row],[Boxes]]</f>
        <v>731.58</v>
      </c>
      <c r="I5535" s="4">
        <f>sales[[#This Row],[Revenue]]-sales[[#This Row],[Cost]]</f>
        <v>66.419999999999959</v>
      </c>
    </row>
    <row r="5536" spans="2:9" x14ac:dyDescent="0.25">
      <c r="B5536" t="s">
        <v>37</v>
      </c>
      <c r="C5536" t="s">
        <v>21</v>
      </c>
      <c r="D5536" t="s">
        <v>52</v>
      </c>
      <c r="E5536" s="1">
        <v>44489</v>
      </c>
      <c r="F5536" s="4">
        <v>5558</v>
      </c>
      <c r="G5536">
        <v>556</v>
      </c>
      <c r="H5536" s="3">
        <f>_xlfn.XLOOKUP(sales[[#This Row],[Product]],products[Product],products[Cost per box])*sales[[#This Row],[Boxes]]</f>
        <v>1845.9199999999998</v>
      </c>
      <c r="I5536" s="4">
        <f>sales[[#This Row],[Revenue]]-sales[[#This Row],[Cost]]</f>
        <v>3712.08</v>
      </c>
    </row>
    <row r="5537" spans="2:9" x14ac:dyDescent="0.25">
      <c r="B5537" t="s">
        <v>41</v>
      </c>
      <c r="C5537" t="s">
        <v>9</v>
      </c>
      <c r="D5537" t="s">
        <v>7</v>
      </c>
      <c r="E5537" s="1">
        <v>44489</v>
      </c>
      <c r="F5537" s="4">
        <v>6818</v>
      </c>
      <c r="G5537">
        <v>455</v>
      </c>
      <c r="H5537" s="3">
        <f>_xlfn.XLOOKUP(sales[[#This Row],[Product]],products[Product],products[Cost per box])*sales[[#This Row],[Boxes]]</f>
        <v>2343.25</v>
      </c>
      <c r="I5537" s="4">
        <f>sales[[#This Row],[Revenue]]-sales[[#This Row],[Cost]]</f>
        <v>4474.75</v>
      </c>
    </row>
    <row r="5538" spans="2:9" x14ac:dyDescent="0.25">
      <c r="B5538" t="s">
        <v>32</v>
      </c>
      <c r="C5538" t="s">
        <v>11</v>
      </c>
      <c r="D5538" t="s">
        <v>35</v>
      </c>
      <c r="E5538" s="1">
        <v>44489</v>
      </c>
      <c r="F5538" s="4">
        <v>9303</v>
      </c>
      <c r="G5538">
        <v>548</v>
      </c>
      <c r="H5538" s="3">
        <f>_xlfn.XLOOKUP(sales[[#This Row],[Product]],products[Product],products[Cost per box])*sales[[#This Row],[Boxes]]</f>
        <v>1452.2</v>
      </c>
      <c r="I5538" s="4">
        <f>sales[[#This Row],[Revenue]]-sales[[#This Row],[Cost]]</f>
        <v>7850.8</v>
      </c>
    </row>
    <row r="5539" spans="2:9" x14ac:dyDescent="0.25">
      <c r="B5539" t="s">
        <v>57</v>
      </c>
      <c r="C5539" t="s">
        <v>9</v>
      </c>
      <c r="D5539" t="s">
        <v>7</v>
      </c>
      <c r="E5539" s="1">
        <v>44489</v>
      </c>
      <c r="F5539" s="4">
        <v>2940</v>
      </c>
      <c r="G5539">
        <v>196</v>
      </c>
      <c r="H5539" s="3">
        <f>_xlfn.XLOOKUP(sales[[#This Row],[Product]],products[Product],products[Cost per box])*sales[[#This Row],[Boxes]]</f>
        <v>1009.4000000000001</v>
      </c>
      <c r="I5539" s="4">
        <f>sales[[#This Row],[Revenue]]-sales[[#This Row],[Cost]]</f>
        <v>1930.6</v>
      </c>
    </row>
    <row r="5540" spans="2:9" x14ac:dyDescent="0.25">
      <c r="B5540" t="s">
        <v>32</v>
      </c>
      <c r="C5540" t="s">
        <v>9</v>
      </c>
      <c r="D5540" t="s">
        <v>22</v>
      </c>
      <c r="E5540" s="1">
        <v>44489</v>
      </c>
      <c r="F5540" s="4">
        <v>546</v>
      </c>
      <c r="G5540">
        <v>61</v>
      </c>
      <c r="H5540" s="3">
        <f>_xlfn.XLOOKUP(sales[[#This Row],[Product]],products[Product],products[Cost per box])*sales[[#This Row],[Boxes]]</f>
        <v>501.42</v>
      </c>
      <c r="I5540" s="4">
        <f>sales[[#This Row],[Revenue]]-sales[[#This Row],[Cost]]</f>
        <v>44.579999999999984</v>
      </c>
    </row>
    <row r="5541" spans="2:9" x14ac:dyDescent="0.25">
      <c r="B5541" t="s">
        <v>41</v>
      </c>
      <c r="C5541" t="s">
        <v>6</v>
      </c>
      <c r="D5541" t="s">
        <v>14</v>
      </c>
      <c r="E5541" s="1">
        <v>44489</v>
      </c>
      <c r="F5541" s="4">
        <v>8001</v>
      </c>
      <c r="G5541">
        <v>980</v>
      </c>
      <c r="H5541" s="3">
        <f>_xlfn.XLOOKUP(sales[[#This Row],[Product]],products[Product],products[Cost per box])*sales[[#This Row],[Boxes]]</f>
        <v>6183.7999999999993</v>
      </c>
      <c r="I5541" s="4">
        <f>sales[[#This Row],[Revenue]]-sales[[#This Row],[Cost]]</f>
        <v>1817.2000000000007</v>
      </c>
    </row>
    <row r="5542" spans="2:9" x14ac:dyDescent="0.25">
      <c r="B5542" t="s">
        <v>55</v>
      </c>
      <c r="C5542" t="s">
        <v>11</v>
      </c>
      <c r="D5542" t="s">
        <v>52</v>
      </c>
      <c r="E5542" s="1">
        <v>44489</v>
      </c>
      <c r="F5542" s="4">
        <v>10052</v>
      </c>
      <c r="G5542">
        <v>980</v>
      </c>
      <c r="H5542" s="3">
        <f>_xlfn.XLOOKUP(sales[[#This Row],[Product]],products[Product],products[Cost per box])*sales[[#This Row],[Boxes]]</f>
        <v>3253.6</v>
      </c>
      <c r="I5542" s="4">
        <f>sales[[#This Row],[Revenue]]-sales[[#This Row],[Cost]]</f>
        <v>6798.4</v>
      </c>
    </row>
    <row r="5543" spans="2:9" x14ac:dyDescent="0.25">
      <c r="B5543" t="s">
        <v>10</v>
      </c>
      <c r="C5543" t="s">
        <v>11</v>
      </c>
      <c r="D5543" t="s">
        <v>45</v>
      </c>
      <c r="E5543" s="1">
        <v>44489</v>
      </c>
      <c r="F5543" s="4">
        <v>1449</v>
      </c>
      <c r="G5543">
        <v>63</v>
      </c>
      <c r="H5543" s="3">
        <f>_xlfn.XLOOKUP(sales[[#This Row],[Product]],products[Product],products[Cost per box])*sales[[#This Row],[Boxes]]</f>
        <v>486.99</v>
      </c>
      <c r="I5543" s="4">
        <f>sales[[#This Row],[Revenue]]-sales[[#This Row],[Cost]]</f>
        <v>962.01</v>
      </c>
    </row>
    <row r="5544" spans="2:9" x14ac:dyDescent="0.25">
      <c r="B5544" t="s">
        <v>41</v>
      </c>
      <c r="C5544" t="s">
        <v>21</v>
      </c>
      <c r="D5544" t="s">
        <v>38</v>
      </c>
      <c r="E5544" s="1">
        <v>44489</v>
      </c>
      <c r="F5544" s="4">
        <v>3710</v>
      </c>
      <c r="G5544">
        <v>149</v>
      </c>
      <c r="H5544" s="3">
        <f>_xlfn.XLOOKUP(sales[[#This Row],[Product]],products[Product],products[Cost per box])*sales[[#This Row],[Boxes]]</f>
        <v>1481.06</v>
      </c>
      <c r="I5544" s="4">
        <f>sales[[#This Row],[Revenue]]-sales[[#This Row],[Cost]]</f>
        <v>2228.94</v>
      </c>
    </row>
    <row r="5545" spans="2:9" x14ac:dyDescent="0.25">
      <c r="B5545" t="s">
        <v>49</v>
      </c>
      <c r="C5545" t="s">
        <v>6</v>
      </c>
      <c r="D5545" t="s">
        <v>14</v>
      </c>
      <c r="E5545" s="1">
        <v>44489</v>
      </c>
      <c r="F5545" s="4">
        <v>2576</v>
      </c>
      <c r="G5545">
        <v>368</v>
      </c>
      <c r="H5545" s="3">
        <f>_xlfn.XLOOKUP(sales[[#This Row],[Product]],products[Product],products[Cost per box])*sales[[#This Row],[Boxes]]</f>
        <v>2322.08</v>
      </c>
      <c r="I5545" s="4">
        <f>sales[[#This Row],[Revenue]]-sales[[#This Row],[Cost]]</f>
        <v>253.92000000000007</v>
      </c>
    </row>
    <row r="5546" spans="2:9" x14ac:dyDescent="0.25">
      <c r="B5546" t="s">
        <v>51</v>
      </c>
      <c r="C5546" t="s">
        <v>27</v>
      </c>
      <c r="D5546" t="s">
        <v>17</v>
      </c>
      <c r="E5546" s="1">
        <v>44489</v>
      </c>
      <c r="F5546" s="4">
        <v>4242</v>
      </c>
      <c r="G5546">
        <v>193</v>
      </c>
      <c r="H5546" s="3">
        <f>_xlfn.XLOOKUP(sales[[#This Row],[Product]],products[Product],products[Cost per box])*sales[[#This Row],[Boxes]]</f>
        <v>1312.3999999999999</v>
      </c>
      <c r="I5546" s="4">
        <f>sales[[#This Row],[Revenue]]-sales[[#This Row],[Cost]]</f>
        <v>2929.6000000000004</v>
      </c>
    </row>
    <row r="5547" spans="2:9" x14ac:dyDescent="0.25">
      <c r="B5547" t="s">
        <v>13</v>
      </c>
      <c r="C5547" t="s">
        <v>27</v>
      </c>
      <c r="D5547" t="s">
        <v>17</v>
      </c>
      <c r="E5547" s="1">
        <v>44489</v>
      </c>
      <c r="F5547" s="4">
        <v>2527</v>
      </c>
      <c r="G5547">
        <v>110</v>
      </c>
      <c r="H5547" s="3">
        <f>_xlfn.XLOOKUP(sales[[#This Row],[Product]],products[Product],products[Cost per box])*sales[[#This Row],[Boxes]]</f>
        <v>748</v>
      </c>
      <c r="I5547" s="4">
        <f>sales[[#This Row],[Revenue]]-sales[[#This Row],[Cost]]</f>
        <v>1779</v>
      </c>
    </row>
    <row r="5548" spans="2:9" x14ac:dyDescent="0.25">
      <c r="B5548" t="s">
        <v>54</v>
      </c>
      <c r="C5548" t="s">
        <v>16</v>
      </c>
      <c r="D5548" t="s">
        <v>30</v>
      </c>
      <c r="E5548" s="1">
        <v>44489</v>
      </c>
      <c r="F5548" s="4">
        <v>10255</v>
      </c>
      <c r="G5548">
        <v>570</v>
      </c>
      <c r="H5548" s="3">
        <f>_xlfn.XLOOKUP(sales[[#This Row],[Product]],products[Product],products[Cost per box])*sales[[#This Row],[Boxes]]</f>
        <v>2097.6</v>
      </c>
      <c r="I5548" s="4">
        <f>sales[[#This Row],[Revenue]]-sales[[#This Row],[Cost]]</f>
        <v>8157.4</v>
      </c>
    </row>
    <row r="5549" spans="2:9" x14ac:dyDescent="0.25">
      <c r="B5549" t="s">
        <v>56</v>
      </c>
      <c r="C5549" t="s">
        <v>16</v>
      </c>
      <c r="D5549" t="s">
        <v>44</v>
      </c>
      <c r="E5549" s="1">
        <v>44489</v>
      </c>
      <c r="F5549" s="4">
        <v>1365</v>
      </c>
      <c r="G5549">
        <v>57</v>
      </c>
      <c r="H5549" s="3">
        <f>_xlfn.XLOOKUP(sales[[#This Row],[Product]],products[Product],products[Cost per box])*sales[[#This Row],[Boxes]]</f>
        <v>545.49</v>
      </c>
      <c r="I5549" s="4">
        <f>sales[[#This Row],[Revenue]]-sales[[#This Row],[Cost]]</f>
        <v>819.51</v>
      </c>
    </row>
    <row r="5550" spans="2:9" x14ac:dyDescent="0.25">
      <c r="B5550" t="s">
        <v>33</v>
      </c>
      <c r="C5550" t="s">
        <v>16</v>
      </c>
      <c r="D5550" t="s">
        <v>48</v>
      </c>
      <c r="E5550" s="1">
        <v>44489</v>
      </c>
      <c r="F5550" s="4">
        <v>1358</v>
      </c>
      <c r="G5550">
        <v>51</v>
      </c>
      <c r="H5550" s="3">
        <f>_xlfn.XLOOKUP(sales[[#This Row],[Product]],products[Product],products[Cost per box])*sales[[#This Row],[Boxes]]</f>
        <v>381.48</v>
      </c>
      <c r="I5550" s="4">
        <f>sales[[#This Row],[Revenue]]-sales[[#This Row],[Cost]]</f>
        <v>976.52</v>
      </c>
    </row>
    <row r="5551" spans="2:9" x14ac:dyDescent="0.25">
      <c r="B5551" t="s">
        <v>8</v>
      </c>
      <c r="C5551" t="s">
        <v>11</v>
      </c>
      <c r="D5551" t="s">
        <v>48</v>
      </c>
      <c r="E5551" s="1">
        <v>44489</v>
      </c>
      <c r="F5551" s="4">
        <v>2443</v>
      </c>
      <c r="G5551">
        <v>94</v>
      </c>
      <c r="H5551" s="3">
        <f>_xlfn.XLOOKUP(sales[[#This Row],[Product]],products[Product],products[Cost per box])*sales[[#This Row],[Boxes]]</f>
        <v>703.12</v>
      </c>
      <c r="I5551" s="4">
        <f>sales[[#This Row],[Revenue]]-sales[[#This Row],[Cost]]</f>
        <v>1739.88</v>
      </c>
    </row>
    <row r="5552" spans="2:9" x14ac:dyDescent="0.25">
      <c r="B5552" t="s">
        <v>33</v>
      </c>
      <c r="C5552" t="s">
        <v>9</v>
      </c>
      <c r="D5552" t="s">
        <v>24</v>
      </c>
      <c r="E5552" s="1">
        <v>44489</v>
      </c>
      <c r="F5552" s="4">
        <v>2856</v>
      </c>
      <c r="G5552">
        <v>159</v>
      </c>
      <c r="H5552" s="3">
        <f>_xlfn.XLOOKUP(sales[[#This Row],[Product]],products[Product],products[Cost per box])*sales[[#This Row],[Boxes]]</f>
        <v>1671.09</v>
      </c>
      <c r="I5552" s="4">
        <f>sales[[#This Row],[Revenue]]-sales[[#This Row],[Cost]]</f>
        <v>1184.9100000000001</v>
      </c>
    </row>
    <row r="5553" spans="2:9" x14ac:dyDescent="0.25">
      <c r="B5553" t="s">
        <v>13</v>
      </c>
      <c r="C5553" t="s">
        <v>27</v>
      </c>
      <c r="D5553" t="s">
        <v>26</v>
      </c>
      <c r="E5553" s="1">
        <v>44489</v>
      </c>
      <c r="F5553" s="4">
        <v>1477</v>
      </c>
      <c r="G5553">
        <v>135</v>
      </c>
      <c r="H5553" s="3">
        <f>_xlfn.XLOOKUP(sales[[#This Row],[Product]],products[Product],products[Cost per box])*sales[[#This Row],[Boxes]]</f>
        <v>868.05</v>
      </c>
      <c r="I5553" s="4">
        <f>sales[[#This Row],[Revenue]]-sales[[#This Row],[Cost]]</f>
        <v>608.95000000000005</v>
      </c>
    </row>
    <row r="5554" spans="2:9" x14ac:dyDescent="0.25">
      <c r="B5554" t="s">
        <v>41</v>
      </c>
      <c r="C5554" t="s">
        <v>16</v>
      </c>
      <c r="D5554" t="s">
        <v>19</v>
      </c>
      <c r="E5554" s="1">
        <v>44490</v>
      </c>
      <c r="F5554" s="4">
        <v>1323</v>
      </c>
      <c r="G5554">
        <v>74</v>
      </c>
      <c r="H5554" s="3">
        <f>_xlfn.XLOOKUP(sales[[#This Row],[Product]],products[Product],products[Cost per box])*sales[[#This Row],[Boxes]]</f>
        <v>757.02</v>
      </c>
      <c r="I5554" s="4">
        <f>sales[[#This Row],[Revenue]]-sales[[#This Row],[Cost]]</f>
        <v>565.98</v>
      </c>
    </row>
    <row r="5555" spans="2:9" x14ac:dyDescent="0.25">
      <c r="B5555" t="s">
        <v>57</v>
      </c>
      <c r="C5555" t="s">
        <v>6</v>
      </c>
      <c r="D5555" t="s">
        <v>38</v>
      </c>
      <c r="E5555" s="1">
        <v>44490</v>
      </c>
      <c r="F5555" s="4">
        <v>7371</v>
      </c>
      <c r="G5555">
        <v>295</v>
      </c>
      <c r="H5555" s="3">
        <f>_xlfn.XLOOKUP(sales[[#This Row],[Product]],products[Product],products[Cost per box])*sales[[#This Row],[Boxes]]</f>
        <v>2932.2999999999997</v>
      </c>
      <c r="I5555" s="4">
        <f>sales[[#This Row],[Revenue]]-sales[[#This Row],[Cost]]</f>
        <v>4438.7000000000007</v>
      </c>
    </row>
    <row r="5556" spans="2:9" x14ac:dyDescent="0.25">
      <c r="B5556" t="s">
        <v>20</v>
      </c>
      <c r="C5556" t="s">
        <v>16</v>
      </c>
      <c r="D5556" t="s">
        <v>19</v>
      </c>
      <c r="E5556" s="1">
        <v>44490</v>
      </c>
      <c r="F5556" s="4">
        <v>4718</v>
      </c>
      <c r="G5556">
        <v>278</v>
      </c>
      <c r="H5556" s="3">
        <f>_xlfn.XLOOKUP(sales[[#This Row],[Product]],products[Product],products[Cost per box])*sales[[#This Row],[Boxes]]</f>
        <v>2843.94</v>
      </c>
      <c r="I5556" s="4">
        <f>sales[[#This Row],[Revenue]]-sales[[#This Row],[Cost]]</f>
        <v>1874.06</v>
      </c>
    </row>
    <row r="5557" spans="2:9" x14ac:dyDescent="0.25">
      <c r="B5557" t="s">
        <v>33</v>
      </c>
      <c r="C5557" t="s">
        <v>27</v>
      </c>
      <c r="D5557" t="s">
        <v>38</v>
      </c>
      <c r="E5557" s="1">
        <v>44490</v>
      </c>
      <c r="F5557" s="4">
        <v>2114</v>
      </c>
      <c r="G5557">
        <v>79</v>
      </c>
      <c r="H5557" s="3">
        <f>_xlfn.XLOOKUP(sales[[#This Row],[Product]],products[Product],products[Cost per box])*sales[[#This Row],[Boxes]]</f>
        <v>785.26</v>
      </c>
      <c r="I5557" s="4">
        <f>sales[[#This Row],[Revenue]]-sales[[#This Row],[Cost]]</f>
        <v>1328.74</v>
      </c>
    </row>
    <row r="5558" spans="2:9" x14ac:dyDescent="0.25">
      <c r="B5558" t="s">
        <v>20</v>
      </c>
      <c r="C5558" t="s">
        <v>27</v>
      </c>
      <c r="D5558" t="s">
        <v>52</v>
      </c>
      <c r="E5558" s="1">
        <v>44490</v>
      </c>
      <c r="F5558" s="4">
        <v>11032</v>
      </c>
      <c r="G5558">
        <v>980</v>
      </c>
      <c r="H5558" s="3">
        <f>_xlfn.XLOOKUP(sales[[#This Row],[Product]],products[Product],products[Cost per box])*sales[[#This Row],[Boxes]]</f>
        <v>3253.6</v>
      </c>
      <c r="I5558" s="4">
        <f>sales[[#This Row],[Revenue]]-sales[[#This Row],[Cost]]</f>
        <v>7778.4</v>
      </c>
    </row>
    <row r="5559" spans="2:9" x14ac:dyDescent="0.25">
      <c r="B5559" t="s">
        <v>39</v>
      </c>
      <c r="C5559" t="s">
        <v>16</v>
      </c>
      <c r="D5559" t="s">
        <v>44</v>
      </c>
      <c r="E5559" s="1">
        <v>44490</v>
      </c>
      <c r="F5559" s="4">
        <v>1680</v>
      </c>
      <c r="G5559">
        <v>74</v>
      </c>
      <c r="H5559" s="3">
        <f>_xlfn.XLOOKUP(sales[[#This Row],[Product]],products[Product],products[Cost per box])*sales[[#This Row],[Boxes]]</f>
        <v>708.18000000000006</v>
      </c>
      <c r="I5559" s="4">
        <f>sales[[#This Row],[Revenue]]-sales[[#This Row],[Cost]]</f>
        <v>971.81999999999994</v>
      </c>
    </row>
    <row r="5560" spans="2:9" x14ac:dyDescent="0.25">
      <c r="B5560" t="s">
        <v>25</v>
      </c>
      <c r="C5560" t="s">
        <v>6</v>
      </c>
      <c r="D5560" t="s">
        <v>42</v>
      </c>
      <c r="E5560" s="1">
        <v>44490</v>
      </c>
      <c r="F5560" s="4">
        <v>770</v>
      </c>
      <c r="G5560">
        <v>52</v>
      </c>
      <c r="H5560" s="3">
        <f>_xlfn.XLOOKUP(sales[[#This Row],[Product]],products[Product],products[Cost per box])*sales[[#This Row],[Boxes]]</f>
        <v>246.48000000000002</v>
      </c>
      <c r="I5560" s="4">
        <f>sales[[#This Row],[Revenue]]-sales[[#This Row],[Cost]]</f>
        <v>523.52</v>
      </c>
    </row>
    <row r="5561" spans="2:9" x14ac:dyDescent="0.25">
      <c r="B5561" t="s">
        <v>54</v>
      </c>
      <c r="C5561" t="s">
        <v>11</v>
      </c>
      <c r="D5561" t="s">
        <v>24</v>
      </c>
      <c r="E5561" s="1">
        <v>44490</v>
      </c>
      <c r="F5561" s="4">
        <v>1106</v>
      </c>
      <c r="G5561">
        <v>56</v>
      </c>
      <c r="H5561" s="3">
        <f>_xlfn.XLOOKUP(sales[[#This Row],[Product]],products[Product],products[Cost per box])*sales[[#This Row],[Boxes]]</f>
        <v>588.55999999999995</v>
      </c>
      <c r="I5561" s="4">
        <f>sales[[#This Row],[Revenue]]-sales[[#This Row],[Cost]]</f>
        <v>517.44000000000005</v>
      </c>
    </row>
    <row r="5562" spans="2:9" x14ac:dyDescent="0.25">
      <c r="B5562" t="s">
        <v>18</v>
      </c>
      <c r="C5562" t="s">
        <v>16</v>
      </c>
      <c r="D5562" t="s">
        <v>43</v>
      </c>
      <c r="E5562" s="1">
        <v>44490</v>
      </c>
      <c r="F5562" s="4">
        <v>3612</v>
      </c>
      <c r="G5562">
        <v>172</v>
      </c>
      <c r="H5562" s="3">
        <f>_xlfn.XLOOKUP(sales[[#This Row],[Product]],products[Product],products[Cost per box])*sales[[#This Row],[Boxes]]</f>
        <v>662.2</v>
      </c>
      <c r="I5562" s="4">
        <f>sales[[#This Row],[Revenue]]-sales[[#This Row],[Cost]]</f>
        <v>2949.8</v>
      </c>
    </row>
    <row r="5563" spans="2:9" x14ac:dyDescent="0.25">
      <c r="B5563" t="s">
        <v>29</v>
      </c>
      <c r="C5563" t="s">
        <v>27</v>
      </c>
      <c r="D5563" t="s">
        <v>17</v>
      </c>
      <c r="E5563" s="1">
        <v>44490</v>
      </c>
      <c r="F5563" s="4">
        <v>1687</v>
      </c>
      <c r="G5563">
        <v>81</v>
      </c>
      <c r="H5563" s="3">
        <f>_xlfn.XLOOKUP(sales[[#This Row],[Product]],products[Product],products[Cost per box])*sales[[#This Row],[Boxes]]</f>
        <v>550.79999999999995</v>
      </c>
      <c r="I5563" s="4">
        <f>sales[[#This Row],[Revenue]]-sales[[#This Row],[Cost]]</f>
        <v>1136.2</v>
      </c>
    </row>
    <row r="5564" spans="2:9" x14ac:dyDescent="0.25">
      <c r="B5564" t="s">
        <v>53</v>
      </c>
      <c r="C5564" t="s">
        <v>6</v>
      </c>
      <c r="D5564" t="s">
        <v>35</v>
      </c>
      <c r="E5564" s="1">
        <v>44490</v>
      </c>
      <c r="F5564" s="4">
        <v>6797</v>
      </c>
      <c r="G5564">
        <v>378</v>
      </c>
      <c r="H5564" s="3">
        <f>_xlfn.XLOOKUP(sales[[#This Row],[Product]],products[Product],products[Cost per box])*sales[[#This Row],[Boxes]]</f>
        <v>1001.6999999999999</v>
      </c>
      <c r="I5564" s="4">
        <f>sales[[#This Row],[Revenue]]-sales[[#This Row],[Cost]]</f>
        <v>5795.3</v>
      </c>
    </row>
    <row r="5565" spans="2:9" x14ac:dyDescent="0.25">
      <c r="B5565" t="s">
        <v>56</v>
      </c>
      <c r="C5565" t="s">
        <v>16</v>
      </c>
      <c r="D5565" t="s">
        <v>30</v>
      </c>
      <c r="E5565" s="1">
        <v>44490</v>
      </c>
      <c r="F5565" s="4">
        <v>12908</v>
      </c>
      <c r="G5565">
        <v>646</v>
      </c>
      <c r="H5565" s="3">
        <f>_xlfn.XLOOKUP(sales[[#This Row],[Product]],products[Product],products[Cost per box])*sales[[#This Row],[Boxes]]</f>
        <v>2377.2800000000002</v>
      </c>
      <c r="I5565" s="4">
        <f>sales[[#This Row],[Revenue]]-sales[[#This Row],[Cost]]</f>
        <v>10530.72</v>
      </c>
    </row>
    <row r="5566" spans="2:9" x14ac:dyDescent="0.25">
      <c r="B5566" t="s">
        <v>39</v>
      </c>
      <c r="C5566" t="s">
        <v>21</v>
      </c>
      <c r="D5566" t="s">
        <v>31</v>
      </c>
      <c r="E5566" s="1">
        <v>44490</v>
      </c>
      <c r="F5566" s="4">
        <v>4886</v>
      </c>
      <c r="G5566">
        <v>376</v>
      </c>
      <c r="H5566" s="3">
        <f>_xlfn.XLOOKUP(sales[[#This Row],[Product]],products[Product],products[Cost per box])*sales[[#This Row],[Boxes]]</f>
        <v>2150.7199999999998</v>
      </c>
      <c r="I5566" s="4">
        <f>sales[[#This Row],[Revenue]]-sales[[#This Row],[Cost]]</f>
        <v>2735.28</v>
      </c>
    </row>
    <row r="5567" spans="2:9" x14ac:dyDescent="0.25">
      <c r="B5567" t="s">
        <v>49</v>
      </c>
      <c r="C5567" t="s">
        <v>21</v>
      </c>
      <c r="D5567" t="s">
        <v>44</v>
      </c>
      <c r="E5567" s="1">
        <v>44491</v>
      </c>
      <c r="F5567" s="4">
        <v>3136</v>
      </c>
      <c r="G5567">
        <v>131</v>
      </c>
      <c r="H5567" s="3">
        <f>_xlfn.XLOOKUP(sales[[#This Row],[Product]],products[Product],products[Cost per box])*sales[[#This Row],[Boxes]]</f>
        <v>1253.67</v>
      </c>
      <c r="I5567" s="4">
        <f>sales[[#This Row],[Revenue]]-sales[[#This Row],[Cost]]</f>
        <v>1882.33</v>
      </c>
    </row>
    <row r="5568" spans="2:9" x14ac:dyDescent="0.25">
      <c r="B5568" t="s">
        <v>57</v>
      </c>
      <c r="C5568" t="s">
        <v>6</v>
      </c>
      <c r="D5568" t="s">
        <v>24</v>
      </c>
      <c r="E5568" s="1">
        <v>44491</v>
      </c>
      <c r="F5568" s="4">
        <v>434</v>
      </c>
      <c r="G5568">
        <v>22</v>
      </c>
      <c r="H5568" s="3">
        <f>_xlfn.XLOOKUP(sales[[#This Row],[Product]],products[Product],products[Cost per box])*sales[[#This Row],[Boxes]]</f>
        <v>231.22</v>
      </c>
      <c r="I5568" s="4">
        <f>sales[[#This Row],[Revenue]]-sales[[#This Row],[Cost]]</f>
        <v>202.78</v>
      </c>
    </row>
    <row r="5569" spans="2:9" x14ac:dyDescent="0.25">
      <c r="B5569" t="s">
        <v>5</v>
      </c>
      <c r="C5569" t="s">
        <v>9</v>
      </c>
      <c r="D5569" t="s">
        <v>47</v>
      </c>
      <c r="E5569" s="1">
        <v>44491</v>
      </c>
      <c r="F5569" s="4">
        <v>1771</v>
      </c>
      <c r="G5569">
        <v>119</v>
      </c>
      <c r="H5569" s="3">
        <f>_xlfn.XLOOKUP(sales[[#This Row],[Product]],products[Product],products[Cost per box])*sales[[#This Row],[Boxes]]</f>
        <v>625.93999999999994</v>
      </c>
      <c r="I5569" s="4">
        <f>sales[[#This Row],[Revenue]]-sales[[#This Row],[Cost]]</f>
        <v>1145.06</v>
      </c>
    </row>
    <row r="5570" spans="2:9" x14ac:dyDescent="0.25">
      <c r="B5570" t="s">
        <v>32</v>
      </c>
      <c r="C5570" t="s">
        <v>11</v>
      </c>
      <c r="D5570" t="s">
        <v>44</v>
      </c>
      <c r="E5570" s="1">
        <v>44491</v>
      </c>
      <c r="F5570" s="4">
        <v>6783</v>
      </c>
      <c r="G5570">
        <v>309</v>
      </c>
      <c r="H5570" s="3">
        <f>_xlfn.XLOOKUP(sales[[#This Row],[Product]],products[Product],products[Cost per box])*sales[[#This Row],[Boxes]]</f>
        <v>2957.13</v>
      </c>
      <c r="I5570" s="4">
        <f>sales[[#This Row],[Revenue]]-sales[[#This Row],[Cost]]</f>
        <v>3825.87</v>
      </c>
    </row>
    <row r="5571" spans="2:9" x14ac:dyDescent="0.25">
      <c r="B5571" t="s">
        <v>10</v>
      </c>
      <c r="C5571" t="s">
        <v>9</v>
      </c>
      <c r="D5571" t="s">
        <v>36</v>
      </c>
      <c r="E5571" s="1">
        <v>44491</v>
      </c>
      <c r="F5571" s="4">
        <v>2660</v>
      </c>
      <c r="G5571">
        <v>380</v>
      </c>
      <c r="H5571" s="3">
        <f>_xlfn.XLOOKUP(sales[[#This Row],[Product]],products[Product],products[Cost per box])*sales[[#This Row],[Boxes]]</f>
        <v>1915.2</v>
      </c>
      <c r="I5571" s="4">
        <f>sales[[#This Row],[Revenue]]-sales[[#This Row],[Cost]]</f>
        <v>744.8</v>
      </c>
    </row>
    <row r="5572" spans="2:9" x14ac:dyDescent="0.25">
      <c r="B5572" t="s">
        <v>15</v>
      </c>
      <c r="C5572" t="s">
        <v>27</v>
      </c>
      <c r="D5572" t="s">
        <v>19</v>
      </c>
      <c r="E5572" s="1">
        <v>44491</v>
      </c>
      <c r="F5572" s="4">
        <v>6293</v>
      </c>
      <c r="G5572">
        <v>350</v>
      </c>
      <c r="H5572" s="3">
        <f>_xlfn.XLOOKUP(sales[[#This Row],[Product]],products[Product],products[Cost per box])*sales[[#This Row],[Boxes]]</f>
        <v>3580.5</v>
      </c>
      <c r="I5572" s="4">
        <f>sales[[#This Row],[Revenue]]-sales[[#This Row],[Cost]]</f>
        <v>2712.5</v>
      </c>
    </row>
    <row r="5573" spans="2:9" x14ac:dyDescent="0.25">
      <c r="B5573" t="s">
        <v>8</v>
      </c>
      <c r="C5573" t="s">
        <v>6</v>
      </c>
      <c r="D5573" t="s">
        <v>48</v>
      </c>
      <c r="E5573" s="1">
        <v>44491</v>
      </c>
      <c r="F5573" s="4">
        <v>8442</v>
      </c>
      <c r="G5573">
        <v>338</v>
      </c>
      <c r="H5573" s="3">
        <f>_xlfn.XLOOKUP(sales[[#This Row],[Product]],products[Product],products[Cost per box])*sales[[#This Row],[Boxes]]</f>
        <v>2528.2400000000002</v>
      </c>
      <c r="I5573" s="4">
        <f>sales[[#This Row],[Revenue]]-sales[[#This Row],[Cost]]</f>
        <v>5913.76</v>
      </c>
    </row>
    <row r="5574" spans="2:9" x14ac:dyDescent="0.25">
      <c r="B5574" t="s">
        <v>20</v>
      </c>
      <c r="C5574" t="s">
        <v>27</v>
      </c>
      <c r="D5574" t="s">
        <v>50</v>
      </c>
      <c r="E5574" s="1">
        <v>44491</v>
      </c>
      <c r="F5574" s="4">
        <v>9107</v>
      </c>
      <c r="G5574">
        <v>380</v>
      </c>
      <c r="H5574" s="3">
        <f>_xlfn.XLOOKUP(sales[[#This Row],[Product]],products[Product],products[Cost per box])*sales[[#This Row],[Boxes]]</f>
        <v>4715.8</v>
      </c>
      <c r="I5574" s="4">
        <f>sales[[#This Row],[Revenue]]-sales[[#This Row],[Cost]]</f>
        <v>4391.2</v>
      </c>
    </row>
    <row r="5575" spans="2:9" x14ac:dyDescent="0.25">
      <c r="B5575" t="s">
        <v>18</v>
      </c>
      <c r="C5575" t="s">
        <v>16</v>
      </c>
      <c r="D5575" t="s">
        <v>38</v>
      </c>
      <c r="E5575" s="1">
        <v>44491</v>
      </c>
      <c r="F5575" s="4">
        <v>371</v>
      </c>
      <c r="G5575">
        <v>15</v>
      </c>
      <c r="H5575" s="3">
        <f>_xlfn.XLOOKUP(sales[[#This Row],[Product]],products[Product],products[Cost per box])*sales[[#This Row],[Boxes]]</f>
        <v>149.1</v>
      </c>
      <c r="I5575" s="4">
        <f>sales[[#This Row],[Revenue]]-sales[[#This Row],[Cost]]</f>
        <v>221.9</v>
      </c>
    </row>
    <row r="5576" spans="2:9" x14ac:dyDescent="0.25">
      <c r="B5576" t="s">
        <v>40</v>
      </c>
      <c r="C5576" t="s">
        <v>21</v>
      </c>
      <c r="D5576" t="s">
        <v>42</v>
      </c>
      <c r="E5576" s="1">
        <v>44491</v>
      </c>
      <c r="F5576" s="4">
        <v>5432</v>
      </c>
      <c r="G5576">
        <v>388</v>
      </c>
      <c r="H5576" s="3">
        <f>_xlfn.XLOOKUP(sales[[#This Row],[Product]],products[Product],products[Cost per box])*sales[[#This Row],[Boxes]]</f>
        <v>1839.1200000000001</v>
      </c>
      <c r="I5576" s="4">
        <f>sales[[#This Row],[Revenue]]-sales[[#This Row],[Cost]]</f>
        <v>3592.88</v>
      </c>
    </row>
    <row r="5577" spans="2:9" x14ac:dyDescent="0.25">
      <c r="B5577" t="s">
        <v>23</v>
      </c>
      <c r="C5577" t="s">
        <v>9</v>
      </c>
      <c r="D5577" t="s">
        <v>52</v>
      </c>
      <c r="E5577" s="1">
        <v>44491</v>
      </c>
      <c r="F5577" s="4">
        <v>581</v>
      </c>
      <c r="G5577">
        <v>53</v>
      </c>
      <c r="H5577" s="3">
        <f>_xlfn.XLOOKUP(sales[[#This Row],[Product]],products[Product],products[Cost per box])*sales[[#This Row],[Boxes]]</f>
        <v>175.95999999999998</v>
      </c>
      <c r="I5577" s="4">
        <f>sales[[#This Row],[Revenue]]-sales[[#This Row],[Cost]]</f>
        <v>405.04</v>
      </c>
    </row>
    <row r="5578" spans="2:9" x14ac:dyDescent="0.25">
      <c r="B5578" t="s">
        <v>23</v>
      </c>
      <c r="C5578" t="s">
        <v>21</v>
      </c>
      <c r="D5578" t="s">
        <v>12</v>
      </c>
      <c r="E5578" s="1">
        <v>44491</v>
      </c>
      <c r="F5578" s="4">
        <v>805</v>
      </c>
      <c r="G5578">
        <v>48</v>
      </c>
      <c r="H5578" s="3">
        <f>_xlfn.XLOOKUP(sales[[#This Row],[Product]],products[Product],products[Cost per box])*sales[[#This Row],[Boxes]]</f>
        <v>404.64</v>
      </c>
      <c r="I5578" s="4">
        <f>sales[[#This Row],[Revenue]]-sales[[#This Row],[Cost]]</f>
        <v>400.36</v>
      </c>
    </row>
    <row r="5579" spans="2:9" x14ac:dyDescent="0.25">
      <c r="B5579" t="s">
        <v>46</v>
      </c>
      <c r="C5579" t="s">
        <v>9</v>
      </c>
      <c r="D5579" t="s">
        <v>42</v>
      </c>
      <c r="E5579" s="1">
        <v>44491</v>
      </c>
      <c r="F5579" s="4">
        <v>7497</v>
      </c>
      <c r="G5579">
        <v>500</v>
      </c>
      <c r="H5579" s="3">
        <f>_xlfn.XLOOKUP(sales[[#This Row],[Product]],products[Product],products[Cost per box])*sales[[#This Row],[Boxes]]</f>
        <v>2370</v>
      </c>
      <c r="I5579" s="4">
        <f>sales[[#This Row],[Revenue]]-sales[[#This Row],[Cost]]</f>
        <v>5127</v>
      </c>
    </row>
    <row r="5580" spans="2:9" x14ac:dyDescent="0.25">
      <c r="B5580" t="s">
        <v>54</v>
      </c>
      <c r="C5580" t="s">
        <v>11</v>
      </c>
      <c r="D5580" t="s">
        <v>19</v>
      </c>
      <c r="E5580" s="1">
        <v>44491</v>
      </c>
      <c r="F5580" s="4">
        <v>3990</v>
      </c>
      <c r="G5580">
        <v>250</v>
      </c>
      <c r="H5580" s="3">
        <f>_xlfn.XLOOKUP(sales[[#This Row],[Product]],products[Product],products[Cost per box])*sales[[#This Row],[Boxes]]</f>
        <v>2557.5</v>
      </c>
      <c r="I5580" s="4">
        <f>sales[[#This Row],[Revenue]]-sales[[#This Row],[Cost]]</f>
        <v>1432.5</v>
      </c>
    </row>
    <row r="5581" spans="2:9" x14ac:dyDescent="0.25">
      <c r="B5581" t="s">
        <v>29</v>
      </c>
      <c r="C5581" t="s">
        <v>21</v>
      </c>
      <c r="D5581" t="s">
        <v>36</v>
      </c>
      <c r="E5581" s="1">
        <v>44491</v>
      </c>
      <c r="F5581" s="4">
        <v>294</v>
      </c>
      <c r="G5581">
        <v>42</v>
      </c>
      <c r="H5581" s="3">
        <f>_xlfn.XLOOKUP(sales[[#This Row],[Product]],products[Product],products[Cost per box])*sales[[#This Row],[Boxes]]</f>
        <v>211.68</v>
      </c>
      <c r="I5581" s="4">
        <f>sales[[#This Row],[Revenue]]-sales[[#This Row],[Cost]]</f>
        <v>82.32</v>
      </c>
    </row>
    <row r="5582" spans="2:9" x14ac:dyDescent="0.25">
      <c r="B5582" t="s">
        <v>33</v>
      </c>
      <c r="C5582" t="s">
        <v>6</v>
      </c>
      <c r="D5582" t="s">
        <v>17</v>
      </c>
      <c r="E5582" s="1">
        <v>44491</v>
      </c>
      <c r="F5582" s="4">
        <v>5215</v>
      </c>
      <c r="G5582">
        <v>238</v>
      </c>
      <c r="H5582" s="3">
        <f>_xlfn.XLOOKUP(sales[[#This Row],[Product]],products[Product],products[Cost per box])*sales[[#This Row],[Boxes]]</f>
        <v>1618.3999999999999</v>
      </c>
      <c r="I5582" s="4">
        <f>sales[[#This Row],[Revenue]]-sales[[#This Row],[Cost]]</f>
        <v>3596.6000000000004</v>
      </c>
    </row>
    <row r="5583" spans="2:9" x14ac:dyDescent="0.25">
      <c r="B5583" t="s">
        <v>5</v>
      </c>
      <c r="C5583" t="s">
        <v>27</v>
      </c>
      <c r="D5583" t="s">
        <v>42</v>
      </c>
      <c r="E5583" s="1">
        <v>44491</v>
      </c>
      <c r="F5583" s="4">
        <v>8925</v>
      </c>
      <c r="G5583">
        <v>595</v>
      </c>
      <c r="H5583" s="3">
        <f>_xlfn.XLOOKUP(sales[[#This Row],[Product]],products[Product],products[Cost per box])*sales[[#This Row],[Boxes]]</f>
        <v>2820.3</v>
      </c>
      <c r="I5583" s="4">
        <f>sales[[#This Row],[Revenue]]-sales[[#This Row],[Cost]]</f>
        <v>6104.7</v>
      </c>
    </row>
    <row r="5584" spans="2:9" x14ac:dyDescent="0.25">
      <c r="B5584" t="s">
        <v>23</v>
      </c>
      <c r="C5584" t="s">
        <v>9</v>
      </c>
      <c r="D5584" t="s">
        <v>35</v>
      </c>
      <c r="E5584" s="1">
        <v>44491</v>
      </c>
      <c r="F5584" s="4">
        <v>4746</v>
      </c>
      <c r="G5584">
        <v>250</v>
      </c>
      <c r="H5584" s="3">
        <f>_xlfn.XLOOKUP(sales[[#This Row],[Product]],products[Product],products[Cost per box])*sales[[#This Row],[Boxes]]</f>
        <v>662.5</v>
      </c>
      <c r="I5584" s="4">
        <f>sales[[#This Row],[Revenue]]-sales[[#This Row],[Cost]]</f>
        <v>4083.5</v>
      </c>
    </row>
    <row r="5585" spans="2:9" x14ac:dyDescent="0.25">
      <c r="B5585" t="s">
        <v>56</v>
      </c>
      <c r="C5585" t="s">
        <v>9</v>
      </c>
      <c r="D5585" t="s">
        <v>48</v>
      </c>
      <c r="E5585" s="1">
        <v>44491</v>
      </c>
      <c r="F5585" s="4">
        <v>10269</v>
      </c>
      <c r="G5585">
        <v>381</v>
      </c>
      <c r="H5585" s="3">
        <f>_xlfn.XLOOKUP(sales[[#This Row],[Product]],products[Product],products[Cost per box])*sales[[#This Row],[Boxes]]</f>
        <v>2849.88</v>
      </c>
      <c r="I5585" s="4">
        <f>sales[[#This Row],[Revenue]]-sales[[#This Row],[Cost]]</f>
        <v>7419.12</v>
      </c>
    </row>
    <row r="5586" spans="2:9" x14ac:dyDescent="0.25">
      <c r="B5586" t="s">
        <v>18</v>
      </c>
      <c r="C5586" t="s">
        <v>21</v>
      </c>
      <c r="D5586" t="s">
        <v>42</v>
      </c>
      <c r="E5586" s="1">
        <v>44491</v>
      </c>
      <c r="F5586" s="4">
        <v>5383</v>
      </c>
      <c r="G5586">
        <v>385</v>
      </c>
      <c r="H5586" s="3">
        <f>_xlfn.XLOOKUP(sales[[#This Row],[Product]],products[Product],products[Cost per box])*sales[[#This Row],[Boxes]]</f>
        <v>1824.9</v>
      </c>
      <c r="I5586" s="4">
        <f>sales[[#This Row],[Revenue]]-sales[[#This Row],[Cost]]</f>
        <v>3558.1</v>
      </c>
    </row>
    <row r="5587" spans="2:9" x14ac:dyDescent="0.25">
      <c r="B5587" t="s">
        <v>23</v>
      </c>
      <c r="C5587" t="s">
        <v>21</v>
      </c>
      <c r="D5587" t="s">
        <v>30</v>
      </c>
      <c r="E5587" s="1">
        <v>44491</v>
      </c>
      <c r="F5587" s="4">
        <v>7889</v>
      </c>
      <c r="G5587">
        <v>439</v>
      </c>
      <c r="H5587" s="3">
        <f>_xlfn.XLOOKUP(sales[[#This Row],[Product]],products[Product],products[Cost per box])*sales[[#This Row],[Boxes]]</f>
        <v>1615.52</v>
      </c>
      <c r="I5587" s="4">
        <f>sales[[#This Row],[Revenue]]-sales[[#This Row],[Cost]]</f>
        <v>6273.48</v>
      </c>
    </row>
    <row r="5588" spans="2:9" x14ac:dyDescent="0.25">
      <c r="B5588" t="s">
        <v>29</v>
      </c>
      <c r="C5588" t="s">
        <v>9</v>
      </c>
      <c r="D5588" t="s">
        <v>43</v>
      </c>
      <c r="E5588" s="1">
        <v>44491</v>
      </c>
      <c r="F5588" s="4">
        <v>6300</v>
      </c>
      <c r="G5588">
        <v>315</v>
      </c>
      <c r="H5588" s="3">
        <f>_xlfn.XLOOKUP(sales[[#This Row],[Product]],products[Product],products[Cost per box])*sales[[#This Row],[Boxes]]</f>
        <v>1212.75</v>
      </c>
      <c r="I5588" s="4">
        <f>sales[[#This Row],[Revenue]]-sales[[#This Row],[Cost]]</f>
        <v>5087.25</v>
      </c>
    </row>
    <row r="5589" spans="2:9" x14ac:dyDescent="0.25">
      <c r="B5589" t="s">
        <v>40</v>
      </c>
      <c r="C5589" t="s">
        <v>6</v>
      </c>
      <c r="D5589" t="s">
        <v>43</v>
      </c>
      <c r="E5589" s="1">
        <v>44491</v>
      </c>
      <c r="F5589" s="4">
        <v>7455</v>
      </c>
      <c r="G5589">
        <v>373</v>
      </c>
      <c r="H5589" s="3">
        <f>_xlfn.XLOOKUP(sales[[#This Row],[Product]],products[Product],products[Cost per box])*sales[[#This Row],[Boxes]]</f>
        <v>1436.05</v>
      </c>
      <c r="I5589" s="4">
        <f>sales[[#This Row],[Revenue]]-sales[[#This Row],[Cost]]</f>
        <v>6018.95</v>
      </c>
    </row>
    <row r="5590" spans="2:9" x14ac:dyDescent="0.25">
      <c r="B5590" t="s">
        <v>53</v>
      </c>
      <c r="C5590" t="s">
        <v>21</v>
      </c>
      <c r="D5590" t="s">
        <v>19</v>
      </c>
      <c r="E5590" s="1">
        <v>44491</v>
      </c>
      <c r="F5590" s="4">
        <v>10843</v>
      </c>
      <c r="G5590">
        <v>603</v>
      </c>
      <c r="H5590" s="3">
        <f>_xlfn.XLOOKUP(sales[[#This Row],[Product]],products[Product],products[Cost per box])*sales[[#This Row],[Boxes]]</f>
        <v>6168.6900000000005</v>
      </c>
      <c r="I5590" s="4">
        <f>sales[[#This Row],[Revenue]]-sales[[#This Row],[Cost]]</f>
        <v>4674.3099999999995</v>
      </c>
    </row>
    <row r="5591" spans="2:9" x14ac:dyDescent="0.25">
      <c r="B5591" t="s">
        <v>29</v>
      </c>
      <c r="C5591" t="s">
        <v>11</v>
      </c>
      <c r="D5591" t="s">
        <v>26</v>
      </c>
      <c r="E5591" s="1">
        <v>44491</v>
      </c>
      <c r="F5591" s="4">
        <v>3829</v>
      </c>
      <c r="G5591">
        <v>349</v>
      </c>
      <c r="H5591" s="3">
        <f>_xlfn.XLOOKUP(sales[[#This Row],[Product]],products[Product],products[Cost per box])*sales[[#This Row],[Boxes]]</f>
        <v>2244.0699999999997</v>
      </c>
      <c r="I5591" s="4">
        <f>sales[[#This Row],[Revenue]]-sales[[#This Row],[Cost]]</f>
        <v>1584.9300000000003</v>
      </c>
    </row>
    <row r="5592" spans="2:9" x14ac:dyDescent="0.25">
      <c r="B5592" t="s">
        <v>23</v>
      </c>
      <c r="C5592" t="s">
        <v>27</v>
      </c>
      <c r="D5592" t="s">
        <v>19</v>
      </c>
      <c r="E5592" s="1">
        <v>44491</v>
      </c>
      <c r="F5592" s="4">
        <v>1806</v>
      </c>
      <c r="G5592">
        <v>107</v>
      </c>
      <c r="H5592" s="3">
        <f>_xlfn.XLOOKUP(sales[[#This Row],[Product]],products[Product],products[Cost per box])*sales[[#This Row],[Boxes]]</f>
        <v>1094.6100000000001</v>
      </c>
      <c r="I5592" s="4">
        <f>sales[[#This Row],[Revenue]]-sales[[#This Row],[Cost]]</f>
        <v>711.38999999999987</v>
      </c>
    </row>
    <row r="5593" spans="2:9" x14ac:dyDescent="0.25">
      <c r="B5593" t="s">
        <v>41</v>
      </c>
      <c r="C5593" t="s">
        <v>9</v>
      </c>
      <c r="D5593" t="s">
        <v>48</v>
      </c>
      <c r="E5593" s="1">
        <v>44491</v>
      </c>
      <c r="F5593" s="4">
        <v>5159</v>
      </c>
      <c r="G5593">
        <v>192</v>
      </c>
      <c r="H5593" s="3">
        <f>_xlfn.XLOOKUP(sales[[#This Row],[Product]],products[Product],products[Cost per box])*sales[[#This Row],[Boxes]]</f>
        <v>1436.16</v>
      </c>
      <c r="I5593" s="4">
        <f>sales[[#This Row],[Revenue]]-sales[[#This Row],[Cost]]</f>
        <v>3722.84</v>
      </c>
    </row>
    <row r="5594" spans="2:9" x14ac:dyDescent="0.25">
      <c r="B5594" t="s">
        <v>41</v>
      </c>
      <c r="C5594" t="s">
        <v>21</v>
      </c>
      <c r="D5594" t="s">
        <v>7</v>
      </c>
      <c r="E5594" s="1">
        <v>44491</v>
      </c>
      <c r="F5594" s="4">
        <v>7749</v>
      </c>
      <c r="G5594">
        <v>485</v>
      </c>
      <c r="H5594" s="3">
        <f>_xlfn.XLOOKUP(sales[[#This Row],[Product]],products[Product],products[Cost per box])*sales[[#This Row],[Boxes]]</f>
        <v>2497.75</v>
      </c>
      <c r="I5594" s="4">
        <f>sales[[#This Row],[Revenue]]-sales[[#This Row],[Cost]]</f>
        <v>5251.25</v>
      </c>
    </row>
    <row r="5595" spans="2:9" x14ac:dyDescent="0.25">
      <c r="B5595" t="s">
        <v>46</v>
      </c>
      <c r="C5595" t="s">
        <v>6</v>
      </c>
      <c r="D5595" t="s">
        <v>43</v>
      </c>
      <c r="E5595" s="1">
        <v>44491</v>
      </c>
      <c r="F5595" s="4">
        <v>7210</v>
      </c>
      <c r="G5595">
        <v>361</v>
      </c>
      <c r="H5595" s="3">
        <f>_xlfn.XLOOKUP(sales[[#This Row],[Product]],products[Product],products[Cost per box])*sales[[#This Row],[Boxes]]</f>
        <v>1389.8500000000001</v>
      </c>
      <c r="I5595" s="4">
        <f>sales[[#This Row],[Revenue]]-sales[[#This Row],[Cost]]</f>
        <v>5820.15</v>
      </c>
    </row>
    <row r="5596" spans="2:9" x14ac:dyDescent="0.25">
      <c r="B5596" t="s">
        <v>41</v>
      </c>
      <c r="C5596" t="s">
        <v>11</v>
      </c>
      <c r="D5596" t="s">
        <v>36</v>
      </c>
      <c r="E5596" s="1">
        <v>44491</v>
      </c>
      <c r="F5596" s="4">
        <v>11781</v>
      </c>
      <c r="G5596">
        <v>1680</v>
      </c>
      <c r="H5596" s="3">
        <f>_xlfn.XLOOKUP(sales[[#This Row],[Product]],products[Product],products[Cost per box])*sales[[#This Row],[Boxes]]</f>
        <v>8467.2000000000007</v>
      </c>
      <c r="I5596" s="4">
        <f>sales[[#This Row],[Revenue]]-sales[[#This Row],[Cost]]</f>
        <v>3313.7999999999993</v>
      </c>
    </row>
    <row r="5597" spans="2:9" x14ac:dyDescent="0.25">
      <c r="B5597" t="s">
        <v>56</v>
      </c>
      <c r="C5597" t="s">
        <v>9</v>
      </c>
      <c r="D5597" t="s">
        <v>50</v>
      </c>
      <c r="E5597" s="1">
        <v>44491</v>
      </c>
      <c r="F5597" s="4">
        <v>1785</v>
      </c>
      <c r="G5597">
        <v>82</v>
      </c>
      <c r="H5597" s="3">
        <f>_xlfn.XLOOKUP(sales[[#This Row],[Product]],products[Product],products[Cost per box])*sales[[#This Row],[Boxes]]</f>
        <v>1017.62</v>
      </c>
      <c r="I5597" s="4">
        <f>sales[[#This Row],[Revenue]]-sales[[#This Row],[Cost]]</f>
        <v>767.38</v>
      </c>
    </row>
    <row r="5598" spans="2:9" x14ac:dyDescent="0.25">
      <c r="B5598" t="s">
        <v>41</v>
      </c>
      <c r="C5598" t="s">
        <v>11</v>
      </c>
      <c r="D5598" t="s">
        <v>17</v>
      </c>
      <c r="E5598" s="1">
        <v>44491</v>
      </c>
      <c r="F5598" s="4">
        <v>4837</v>
      </c>
      <c r="G5598">
        <v>220</v>
      </c>
      <c r="H5598" s="3">
        <f>_xlfn.XLOOKUP(sales[[#This Row],[Product]],products[Product],products[Cost per box])*sales[[#This Row],[Boxes]]</f>
        <v>1496</v>
      </c>
      <c r="I5598" s="4">
        <f>sales[[#This Row],[Revenue]]-sales[[#This Row],[Cost]]</f>
        <v>3341</v>
      </c>
    </row>
    <row r="5599" spans="2:9" x14ac:dyDescent="0.25">
      <c r="B5599" t="s">
        <v>13</v>
      </c>
      <c r="C5599" t="s">
        <v>21</v>
      </c>
      <c r="D5599" t="s">
        <v>47</v>
      </c>
      <c r="E5599" s="1">
        <v>44491</v>
      </c>
      <c r="F5599" s="4">
        <v>9030</v>
      </c>
      <c r="G5599">
        <v>565</v>
      </c>
      <c r="H5599" s="3">
        <f>_xlfn.XLOOKUP(sales[[#This Row],[Product]],products[Product],products[Cost per box])*sales[[#This Row],[Boxes]]</f>
        <v>2971.9</v>
      </c>
      <c r="I5599" s="4">
        <f>sales[[#This Row],[Revenue]]-sales[[#This Row],[Cost]]</f>
        <v>6058.1</v>
      </c>
    </row>
    <row r="5600" spans="2:9" x14ac:dyDescent="0.25">
      <c r="B5600" t="s">
        <v>23</v>
      </c>
      <c r="C5600" t="s">
        <v>27</v>
      </c>
      <c r="D5600" t="s">
        <v>14</v>
      </c>
      <c r="E5600" s="1">
        <v>44491</v>
      </c>
      <c r="F5600" s="4">
        <v>469</v>
      </c>
      <c r="G5600">
        <v>59</v>
      </c>
      <c r="H5600" s="3">
        <f>_xlfn.XLOOKUP(sales[[#This Row],[Product]],products[Product],products[Cost per box])*sales[[#This Row],[Boxes]]</f>
        <v>372.28999999999996</v>
      </c>
      <c r="I5600" s="4">
        <f>sales[[#This Row],[Revenue]]-sales[[#This Row],[Cost]]</f>
        <v>96.710000000000036</v>
      </c>
    </row>
    <row r="5601" spans="2:9" x14ac:dyDescent="0.25">
      <c r="B5601" t="s">
        <v>49</v>
      </c>
      <c r="C5601" t="s">
        <v>21</v>
      </c>
      <c r="D5601" t="s">
        <v>26</v>
      </c>
      <c r="E5601" s="1">
        <v>44491</v>
      </c>
      <c r="F5601" s="4">
        <v>805</v>
      </c>
      <c r="G5601">
        <v>68</v>
      </c>
      <c r="H5601" s="3">
        <f>_xlfn.XLOOKUP(sales[[#This Row],[Product]],products[Product],products[Cost per box])*sales[[#This Row],[Boxes]]</f>
        <v>437.24</v>
      </c>
      <c r="I5601" s="4">
        <f>sales[[#This Row],[Revenue]]-sales[[#This Row],[Cost]]</f>
        <v>367.76</v>
      </c>
    </row>
    <row r="5602" spans="2:9" x14ac:dyDescent="0.25">
      <c r="B5602" t="s">
        <v>53</v>
      </c>
      <c r="C5602" t="s">
        <v>6</v>
      </c>
      <c r="D5602" t="s">
        <v>17</v>
      </c>
      <c r="E5602" s="1">
        <v>44491</v>
      </c>
      <c r="F5602" s="4">
        <v>2639</v>
      </c>
      <c r="G5602">
        <v>126</v>
      </c>
      <c r="H5602" s="3">
        <f>_xlfn.XLOOKUP(sales[[#This Row],[Product]],products[Product],products[Cost per box])*sales[[#This Row],[Boxes]]</f>
        <v>856.8</v>
      </c>
      <c r="I5602" s="4">
        <f>sales[[#This Row],[Revenue]]-sales[[#This Row],[Cost]]</f>
        <v>1782.2</v>
      </c>
    </row>
    <row r="5603" spans="2:9" x14ac:dyDescent="0.25">
      <c r="B5603" t="s">
        <v>55</v>
      </c>
      <c r="C5603" t="s">
        <v>27</v>
      </c>
      <c r="D5603" t="s">
        <v>30</v>
      </c>
      <c r="E5603" s="1">
        <v>44491</v>
      </c>
      <c r="F5603" s="4">
        <v>2842</v>
      </c>
      <c r="G5603">
        <v>150</v>
      </c>
      <c r="H5603" s="3">
        <f>_xlfn.XLOOKUP(sales[[#This Row],[Product]],products[Product],products[Cost per box])*sales[[#This Row],[Boxes]]</f>
        <v>552</v>
      </c>
      <c r="I5603" s="4">
        <f>sales[[#This Row],[Revenue]]-sales[[#This Row],[Cost]]</f>
        <v>2290</v>
      </c>
    </row>
    <row r="5604" spans="2:9" x14ac:dyDescent="0.25">
      <c r="B5604" t="s">
        <v>25</v>
      </c>
      <c r="C5604" t="s">
        <v>6</v>
      </c>
      <c r="D5604" t="s">
        <v>36</v>
      </c>
      <c r="E5604" s="1">
        <v>44491</v>
      </c>
      <c r="F5604" s="4">
        <v>2625</v>
      </c>
      <c r="G5604">
        <v>375</v>
      </c>
      <c r="H5604" s="3">
        <f>_xlfn.XLOOKUP(sales[[#This Row],[Product]],products[Product],products[Cost per box])*sales[[#This Row],[Boxes]]</f>
        <v>1890</v>
      </c>
      <c r="I5604" s="4">
        <f>sales[[#This Row],[Revenue]]-sales[[#This Row],[Cost]]</f>
        <v>735</v>
      </c>
    </row>
    <row r="5605" spans="2:9" x14ac:dyDescent="0.25">
      <c r="B5605" t="s">
        <v>10</v>
      </c>
      <c r="C5605" t="s">
        <v>16</v>
      </c>
      <c r="D5605" t="s">
        <v>31</v>
      </c>
      <c r="E5605" s="1">
        <v>44491</v>
      </c>
      <c r="F5605" s="4">
        <v>4543</v>
      </c>
      <c r="G5605">
        <v>325</v>
      </c>
      <c r="H5605" s="3">
        <f>_xlfn.XLOOKUP(sales[[#This Row],[Product]],products[Product],products[Cost per box])*sales[[#This Row],[Boxes]]</f>
        <v>1859</v>
      </c>
      <c r="I5605" s="4">
        <f>sales[[#This Row],[Revenue]]-sales[[#This Row],[Cost]]</f>
        <v>2684</v>
      </c>
    </row>
    <row r="5606" spans="2:9" x14ac:dyDescent="0.25">
      <c r="B5606" t="s">
        <v>8</v>
      </c>
      <c r="C5606" t="s">
        <v>6</v>
      </c>
      <c r="D5606" t="s">
        <v>45</v>
      </c>
      <c r="E5606" s="1">
        <v>44491</v>
      </c>
      <c r="F5606" s="4">
        <v>18907</v>
      </c>
      <c r="G5606">
        <v>840</v>
      </c>
      <c r="H5606" s="3">
        <f>_xlfn.XLOOKUP(sales[[#This Row],[Product]],products[Product],products[Cost per box])*sales[[#This Row],[Boxes]]</f>
        <v>6493.2000000000007</v>
      </c>
      <c r="I5606" s="4">
        <f>sales[[#This Row],[Revenue]]-sales[[#This Row],[Cost]]</f>
        <v>12413.8</v>
      </c>
    </row>
    <row r="5607" spans="2:9" x14ac:dyDescent="0.25">
      <c r="B5607" t="s">
        <v>10</v>
      </c>
      <c r="C5607" t="s">
        <v>27</v>
      </c>
      <c r="D5607" t="s">
        <v>22</v>
      </c>
      <c r="E5607" s="1">
        <v>44491</v>
      </c>
      <c r="F5607" s="4">
        <v>9016</v>
      </c>
      <c r="G5607">
        <v>1120</v>
      </c>
      <c r="H5607" s="3">
        <f>_xlfn.XLOOKUP(sales[[#This Row],[Product]],products[Product],products[Cost per box])*sales[[#This Row],[Boxes]]</f>
        <v>9206.4000000000015</v>
      </c>
      <c r="I5607" s="4">
        <f>sales[[#This Row],[Revenue]]-sales[[#This Row],[Cost]]</f>
        <v>-190.40000000000146</v>
      </c>
    </row>
    <row r="5608" spans="2:9" x14ac:dyDescent="0.25">
      <c r="B5608" t="s">
        <v>20</v>
      </c>
      <c r="C5608" t="s">
        <v>9</v>
      </c>
      <c r="D5608" t="s">
        <v>45</v>
      </c>
      <c r="E5608" s="1">
        <v>44491</v>
      </c>
      <c r="F5608" s="4">
        <v>10815</v>
      </c>
      <c r="G5608">
        <v>451</v>
      </c>
      <c r="H5608" s="3">
        <f>_xlfn.XLOOKUP(sales[[#This Row],[Product]],products[Product],products[Cost per box])*sales[[#This Row],[Boxes]]</f>
        <v>3486.23</v>
      </c>
      <c r="I5608" s="4">
        <f>sales[[#This Row],[Revenue]]-sales[[#This Row],[Cost]]</f>
        <v>7328.77</v>
      </c>
    </row>
    <row r="5609" spans="2:9" x14ac:dyDescent="0.25">
      <c r="B5609" t="s">
        <v>56</v>
      </c>
      <c r="C5609" t="s">
        <v>16</v>
      </c>
      <c r="D5609" t="s">
        <v>43</v>
      </c>
      <c r="E5609" s="1">
        <v>44491</v>
      </c>
      <c r="F5609" s="4">
        <v>5824</v>
      </c>
      <c r="G5609">
        <v>292</v>
      </c>
      <c r="H5609" s="3">
        <f>_xlfn.XLOOKUP(sales[[#This Row],[Product]],products[Product],products[Cost per box])*sales[[#This Row],[Boxes]]</f>
        <v>1124.2</v>
      </c>
      <c r="I5609" s="4">
        <f>sales[[#This Row],[Revenue]]-sales[[#This Row],[Cost]]</f>
        <v>4699.8</v>
      </c>
    </row>
    <row r="5610" spans="2:9" x14ac:dyDescent="0.25">
      <c r="B5610" t="s">
        <v>34</v>
      </c>
      <c r="C5610" t="s">
        <v>9</v>
      </c>
      <c r="D5610" t="s">
        <v>43</v>
      </c>
      <c r="E5610" s="1">
        <v>44491</v>
      </c>
      <c r="F5610" s="4">
        <v>6496</v>
      </c>
      <c r="G5610">
        <v>325</v>
      </c>
      <c r="H5610" s="3">
        <f>_xlfn.XLOOKUP(sales[[#This Row],[Product]],products[Product],products[Cost per box])*sales[[#This Row],[Boxes]]</f>
        <v>1251.25</v>
      </c>
      <c r="I5610" s="4">
        <f>sales[[#This Row],[Revenue]]-sales[[#This Row],[Cost]]</f>
        <v>5244.75</v>
      </c>
    </row>
    <row r="5611" spans="2:9" x14ac:dyDescent="0.25">
      <c r="B5611" t="s">
        <v>39</v>
      </c>
      <c r="C5611" t="s">
        <v>21</v>
      </c>
      <c r="D5611" t="s">
        <v>12</v>
      </c>
      <c r="E5611" s="1">
        <v>44491</v>
      </c>
      <c r="F5611" s="4">
        <v>7441</v>
      </c>
      <c r="G5611">
        <v>438</v>
      </c>
      <c r="H5611" s="3">
        <f>_xlfn.XLOOKUP(sales[[#This Row],[Product]],products[Product],products[Cost per box])*sales[[#This Row],[Boxes]]</f>
        <v>3692.3399999999997</v>
      </c>
      <c r="I5611" s="4">
        <f>sales[[#This Row],[Revenue]]-sales[[#This Row],[Cost]]</f>
        <v>3748.6600000000003</v>
      </c>
    </row>
    <row r="5612" spans="2:9" x14ac:dyDescent="0.25">
      <c r="B5612" t="s">
        <v>49</v>
      </c>
      <c r="C5612" t="s">
        <v>16</v>
      </c>
      <c r="D5612" t="s">
        <v>7</v>
      </c>
      <c r="E5612" s="1">
        <v>44491</v>
      </c>
      <c r="F5612" s="4">
        <v>8799</v>
      </c>
      <c r="G5612">
        <v>629</v>
      </c>
      <c r="H5612" s="3">
        <f>_xlfn.XLOOKUP(sales[[#This Row],[Product]],products[Product],products[Cost per box])*sales[[#This Row],[Boxes]]</f>
        <v>3239.3500000000004</v>
      </c>
      <c r="I5612" s="4">
        <f>sales[[#This Row],[Revenue]]-sales[[#This Row],[Cost]]</f>
        <v>5559.65</v>
      </c>
    </row>
    <row r="5613" spans="2:9" x14ac:dyDescent="0.25">
      <c r="B5613" t="s">
        <v>55</v>
      </c>
      <c r="C5613" t="s">
        <v>27</v>
      </c>
      <c r="D5613" t="s">
        <v>45</v>
      </c>
      <c r="E5613" s="1">
        <v>44491</v>
      </c>
      <c r="F5613" s="4">
        <v>3570</v>
      </c>
      <c r="G5613">
        <v>149</v>
      </c>
      <c r="H5613" s="3">
        <f>_xlfn.XLOOKUP(sales[[#This Row],[Product]],products[Product],products[Cost per box])*sales[[#This Row],[Boxes]]</f>
        <v>1151.77</v>
      </c>
      <c r="I5613" s="4">
        <f>sales[[#This Row],[Revenue]]-sales[[#This Row],[Cost]]</f>
        <v>2418.23</v>
      </c>
    </row>
    <row r="5614" spans="2:9" x14ac:dyDescent="0.25">
      <c r="B5614" t="s">
        <v>23</v>
      </c>
      <c r="C5614" t="s">
        <v>9</v>
      </c>
      <c r="D5614" t="s">
        <v>43</v>
      </c>
      <c r="E5614" s="1">
        <v>44491</v>
      </c>
      <c r="F5614" s="4">
        <v>721</v>
      </c>
      <c r="G5614">
        <v>37</v>
      </c>
      <c r="H5614" s="3">
        <f>_xlfn.XLOOKUP(sales[[#This Row],[Product]],products[Product],products[Cost per box])*sales[[#This Row],[Boxes]]</f>
        <v>142.45000000000002</v>
      </c>
      <c r="I5614" s="4">
        <f>sales[[#This Row],[Revenue]]-sales[[#This Row],[Cost]]</f>
        <v>578.54999999999995</v>
      </c>
    </row>
    <row r="5615" spans="2:9" x14ac:dyDescent="0.25">
      <c r="B5615" t="s">
        <v>57</v>
      </c>
      <c r="C5615" t="s">
        <v>11</v>
      </c>
      <c r="D5615" t="s">
        <v>22</v>
      </c>
      <c r="E5615" s="1">
        <v>44494</v>
      </c>
      <c r="F5615" s="4">
        <v>6972</v>
      </c>
      <c r="G5615">
        <v>698</v>
      </c>
      <c r="H5615" s="3">
        <f>_xlfn.XLOOKUP(sales[[#This Row],[Product]],products[Product],products[Cost per box])*sales[[#This Row],[Boxes]]</f>
        <v>5737.56</v>
      </c>
      <c r="I5615" s="4">
        <f>sales[[#This Row],[Revenue]]-sales[[#This Row],[Cost]]</f>
        <v>1234.4399999999996</v>
      </c>
    </row>
    <row r="5616" spans="2:9" x14ac:dyDescent="0.25">
      <c r="B5616" t="s">
        <v>18</v>
      </c>
      <c r="C5616" t="s">
        <v>16</v>
      </c>
      <c r="D5616" t="s">
        <v>35</v>
      </c>
      <c r="E5616" s="1">
        <v>44494</v>
      </c>
      <c r="F5616" s="4">
        <v>1435</v>
      </c>
      <c r="G5616">
        <v>80</v>
      </c>
      <c r="H5616" s="3">
        <f>_xlfn.XLOOKUP(sales[[#This Row],[Product]],products[Product],products[Cost per box])*sales[[#This Row],[Boxes]]</f>
        <v>212</v>
      </c>
      <c r="I5616" s="4">
        <f>sales[[#This Row],[Revenue]]-sales[[#This Row],[Cost]]</f>
        <v>1223</v>
      </c>
    </row>
    <row r="5617" spans="2:9" x14ac:dyDescent="0.25">
      <c r="B5617" t="s">
        <v>39</v>
      </c>
      <c r="C5617" t="s">
        <v>6</v>
      </c>
      <c r="D5617" t="s">
        <v>45</v>
      </c>
      <c r="E5617" s="1">
        <v>44494</v>
      </c>
      <c r="F5617" s="4">
        <v>6678</v>
      </c>
      <c r="G5617">
        <v>279</v>
      </c>
      <c r="H5617" s="3">
        <f>_xlfn.XLOOKUP(sales[[#This Row],[Product]],products[Product],products[Cost per box])*sales[[#This Row],[Boxes]]</f>
        <v>2156.67</v>
      </c>
      <c r="I5617" s="4">
        <f>sales[[#This Row],[Revenue]]-sales[[#This Row],[Cost]]</f>
        <v>4521.33</v>
      </c>
    </row>
    <row r="5618" spans="2:9" x14ac:dyDescent="0.25">
      <c r="B5618" t="s">
        <v>13</v>
      </c>
      <c r="C5618" t="s">
        <v>21</v>
      </c>
      <c r="D5618" t="s">
        <v>36</v>
      </c>
      <c r="E5618" s="1">
        <v>44494</v>
      </c>
      <c r="F5618" s="4">
        <v>3647</v>
      </c>
      <c r="G5618">
        <v>521</v>
      </c>
      <c r="H5618" s="3">
        <f>_xlfn.XLOOKUP(sales[[#This Row],[Product]],products[Product],products[Cost per box])*sales[[#This Row],[Boxes]]</f>
        <v>2625.84</v>
      </c>
      <c r="I5618" s="4">
        <f>sales[[#This Row],[Revenue]]-sales[[#This Row],[Cost]]</f>
        <v>1021.1599999999999</v>
      </c>
    </row>
    <row r="5619" spans="2:9" x14ac:dyDescent="0.25">
      <c r="B5619" t="s">
        <v>29</v>
      </c>
      <c r="C5619" t="s">
        <v>16</v>
      </c>
      <c r="D5619" t="s">
        <v>45</v>
      </c>
      <c r="E5619" s="1">
        <v>44494</v>
      </c>
      <c r="F5619" s="4">
        <v>2016</v>
      </c>
      <c r="G5619">
        <v>84</v>
      </c>
      <c r="H5619" s="3">
        <f>_xlfn.XLOOKUP(sales[[#This Row],[Product]],products[Product],products[Cost per box])*sales[[#This Row],[Boxes]]</f>
        <v>649.32000000000005</v>
      </c>
      <c r="I5619" s="4">
        <f>sales[[#This Row],[Revenue]]-sales[[#This Row],[Cost]]</f>
        <v>1366.6799999999998</v>
      </c>
    </row>
    <row r="5620" spans="2:9" x14ac:dyDescent="0.25">
      <c r="B5620" t="s">
        <v>54</v>
      </c>
      <c r="C5620" t="s">
        <v>27</v>
      </c>
      <c r="D5620" t="s">
        <v>30</v>
      </c>
      <c r="E5620" s="1">
        <v>44494</v>
      </c>
      <c r="F5620" s="4">
        <v>11655</v>
      </c>
      <c r="G5620">
        <v>648</v>
      </c>
      <c r="H5620" s="3">
        <f>_xlfn.XLOOKUP(sales[[#This Row],[Product]],products[Product],products[Cost per box])*sales[[#This Row],[Boxes]]</f>
        <v>2384.6400000000003</v>
      </c>
      <c r="I5620" s="4">
        <f>sales[[#This Row],[Revenue]]-sales[[#This Row],[Cost]]</f>
        <v>9270.36</v>
      </c>
    </row>
    <row r="5621" spans="2:9" x14ac:dyDescent="0.25">
      <c r="B5621" t="s">
        <v>56</v>
      </c>
      <c r="C5621" t="s">
        <v>16</v>
      </c>
      <c r="D5621" t="s">
        <v>47</v>
      </c>
      <c r="E5621" s="1">
        <v>44494</v>
      </c>
      <c r="F5621" s="4">
        <v>15596</v>
      </c>
      <c r="G5621">
        <v>980</v>
      </c>
      <c r="H5621" s="3">
        <f>_xlfn.XLOOKUP(sales[[#This Row],[Product]],products[Product],products[Cost per box])*sales[[#This Row],[Boxes]]</f>
        <v>5154.8</v>
      </c>
      <c r="I5621" s="4">
        <f>sales[[#This Row],[Revenue]]-sales[[#This Row],[Cost]]</f>
        <v>10441.200000000001</v>
      </c>
    </row>
    <row r="5622" spans="2:9" x14ac:dyDescent="0.25">
      <c r="B5622" t="s">
        <v>25</v>
      </c>
      <c r="C5622" t="s">
        <v>11</v>
      </c>
      <c r="D5622" t="s">
        <v>12</v>
      </c>
      <c r="E5622" s="1">
        <v>44494</v>
      </c>
      <c r="F5622" s="4">
        <v>3626</v>
      </c>
      <c r="G5622">
        <v>214</v>
      </c>
      <c r="H5622" s="3">
        <f>_xlfn.XLOOKUP(sales[[#This Row],[Product]],products[Product],products[Cost per box])*sales[[#This Row],[Boxes]]</f>
        <v>1804.02</v>
      </c>
      <c r="I5622" s="4">
        <f>sales[[#This Row],[Revenue]]-sales[[#This Row],[Cost]]</f>
        <v>1821.98</v>
      </c>
    </row>
    <row r="5623" spans="2:9" x14ac:dyDescent="0.25">
      <c r="B5623" t="s">
        <v>49</v>
      </c>
      <c r="C5623" t="s">
        <v>11</v>
      </c>
      <c r="D5623" t="s">
        <v>28</v>
      </c>
      <c r="E5623" s="1">
        <v>44494</v>
      </c>
      <c r="F5623" s="4">
        <v>4312</v>
      </c>
      <c r="G5623">
        <v>700</v>
      </c>
      <c r="H5623" s="3">
        <f>_xlfn.XLOOKUP(sales[[#This Row],[Product]],products[Product],products[Cost per box])*sales[[#This Row],[Boxes]]</f>
        <v>1931.9999999999998</v>
      </c>
      <c r="I5623" s="4">
        <f>sales[[#This Row],[Revenue]]-sales[[#This Row],[Cost]]</f>
        <v>2380</v>
      </c>
    </row>
    <row r="5624" spans="2:9" x14ac:dyDescent="0.25">
      <c r="B5624" t="s">
        <v>13</v>
      </c>
      <c r="C5624" t="s">
        <v>16</v>
      </c>
      <c r="D5624" t="s">
        <v>42</v>
      </c>
      <c r="E5624" s="1">
        <v>44494</v>
      </c>
      <c r="F5624" s="4">
        <v>7042</v>
      </c>
      <c r="G5624">
        <v>441</v>
      </c>
      <c r="H5624" s="3">
        <f>_xlfn.XLOOKUP(sales[[#This Row],[Product]],products[Product],products[Cost per box])*sales[[#This Row],[Boxes]]</f>
        <v>2090.34</v>
      </c>
      <c r="I5624" s="4">
        <f>sales[[#This Row],[Revenue]]-sales[[#This Row],[Cost]]</f>
        <v>4951.66</v>
      </c>
    </row>
    <row r="5625" spans="2:9" x14ac:dyDescent="0.25">
      <c r="B5625" t="s">
        <v>8</v>
      </c>
      <c r="C5625" t="s">
        <v>6</v>
      </c>
      <c r="D5625" t="s">
        <v>19</v>
      </c>
      <c r="E5625" s="1">
        <v>44494</v>
      </c>
      <c r="F5625" s="4">
        <v>1575</v>
      </c>
      <c r="G5625">
        <v>99</v>
      </c>
      <c r="H5625" s="3">
        <f>_xlfn.XLOOKUP(sales[[#This Row],[Product]],products[Product],products[Cost per box])*sales[[#This Row],[Boxes]]</f>
        <v>1012.7700000000001</v>
      </c>
      <c r="I5625" s="4">
        <f>sales[[#This Row],[Revenue]]-sales[[#This Row],[Cost]]</f>
        <v>562.2299999999999</v>
      </c>
    </row>
    <row r="5626" spans="2:9" x14ac:dyDescent="0.25">
      <c r="B5626" t="s">
        <v>51</v>
      </c>
      <c r="C5626" t="s">
        <v>21</v>
      </c>
      <c r="D5626" t="s">
        <v>48</v>
      </c>
      <c r="E5626" s="1">
        <v>44495</v>
      </c>
      <c r="F5626" s="4">
        <v>8645</v>
      </c>
      <c r="G5626">
        <v>321</v>
      </c>
      <c r="H5626" s="3">
        <f>_xlfn.XLOOKUP(sales[[#This Row],[Product]],products[Product],products[Cost per box])*sales[[#This Row],[Boxes]]</f>
        <v>2401.08</v>
      </c>
      <c r="I5626" s="4">
        <f>sales[[#This Row],[Revenue]]-sales[[#This Row],[Cost]]</f>
        <v>6243.92</v>
      </c>
    </row>
    <row r="5627" spans="2:9" x14ac:dyDescent="0.25">
      <c r="B5627" t="s">
        <v>8</v>
      </c>
      <c r="C5627" t="s">
        <v>6</v>
      </c>
      <c r="D5627" t="s">
        <v>35</v>
      </c>
      <c r="E5627" s="1">
        <v>44495</v>
      </c>
      <c r="F5627" s="4">
        <v>2485</v>
      </c>
      <c r="G5627">
        <v>147</v>
      </c>
      <c r="H5627" s="3">
        <f>_xlfn.XLOOKUP(sales[[#This Row],[Product]],products[Product],products[Cost per box])*sales[[#This Row],[Boxes]]</f>
        <v>389.55</v>
      </c>
      <c r="I5627" s="4">
        <f>sales[[#This Row],[Revenue]]-sales[[#This Row],[Cost]]</f>
        <v>2095.4499999999998</v>
      </c>
    </row>
    <row r="5628" spans="2:9" x14ac:dyDescent="0.25">
      <c r="B5628" t="s">
        <v>25</v>
      </c>
      <c r="C5628" t="s">
        <v>27</v>
      </c>
      <c r="D5628" t="s">
        <v>48</v>
      </c>
      <c r="E5628" s="1">
        <v>44495</v>
      </c>
      <c r="F5628" s="4">
        <v>8001</v>
      </c>
      <c r="G5628">
        <v>297</v>
      </c>
      <c r="H5628" s="3">
        <f>_xlfn.XLOOKUP(sales[[#This Row],[Product]],products[Product],products[Cost per box])*sales[[#This Row],[Boxes]]</f>
        <v>2221.56</v>
      </c>
      <c r="I5628" s="4">
        <f>sales[[#This Row],[Revenue]]-sales[[#This Row],[Cost]]</f>
        <v>5779.4400000000005</v>
      </c>
    </row>
    <row r="5629" spans="2:9" x14ac:dyDescent="0.25">
      <c r="B5629" t="s">
        <v>33</v>
      </c>
      <c r="C5629" t="s">
        <v>9</v>
      </c>
      <c r="D5629" t="s">
        <v>14</v>
      </c>
      <c r="E5629" s="1">
        <v>44495</v>
      </c>
      <c r="F5629" s="4">
        <v>9107</v>
      </c>
      <c r="G5629">
        <v>1540</v>
      </c>
      <c r="H5629" s="3">
        <f>_xlfn.XLOOKUP(sales[[#This Row],[Product]],products[Product],products[Cost per box])*sales[[#This Row],[Boxes]]</f>
        <v>9717.4</v>
      </c>
      <c r="I5629" s="4">
        <f>sales[[#This Row],[Revenue]]-sales[[#This Row],[Cost]]</f>
        <v>-610.39999999999964</v>
      </c>
    </row>
    <row r="5630" spans="2:9" x14ac:dyDescent="0.25">
      <c r="B5630" t="s">
        <v>29</v>
      </c>
      <c r="C5630" t="s">
        <v>27</v>
      </c>
      <c r="D5630" t="s">
        <v>42</v>
      </c>
      <c r="E5630" s="1">
        <v>44495</v>
      </c>
      <c r="F5630" s="4">
        <v>3752</v>
      </c>
      <c r="G5630">
        <v>268</v>
      </c>
      <c r="H5630" s="3">
        <f>_xlfn.XLOOKUP(sales[[#This Row],[Product]],products[Product],products[Cost per box])*sales[[#This Row],[Boxes]]</f>
        <v>1270.3200000000002</v>
      </c>
      <c r="I5630" s="4">
        <f>sales[[#This Row],[Revenue]]-sales[[#This Row],[Cost]]</f>
        <v>2481.6799999999998</v>
      </c>
    </row>
    <row r="5631" spans="2:9" x14ac:dyDescent="0.25">
      <c r="B5631" t="s">
        <v>40</v>
      </c>
      <c r="C5631" t="s">
        <v>11</v>
      </c>
      <c r="D5631" t="s">
        <v>42</v>
      </c>
      <c r="E5631" s="1">
        <v>44495</v>
      </c>
      <c r="F5631" s="4">
        <v>518</v>
      </c>
      <c r="G5631">
        <v>37</v>
      </c>
      <c r="H5631" s="3">
        <f>_xlfn.XLOOKUP(sales[[#This Row],[Product]],products[Product],products[Cost per box])*sales[[#This Row],[Boxes]]</f>
        <v>175.38</v>
      </c>
      <c r="I5631" s="4">
        <f>sales[[#This Row],[Revenue]]-sales[[#This Row],[Cost]]</f>
        <v>342.62</v>
      </c>
    </row>
    <row r="5632" spans="2:9" x14ac:dyDescent="0.25">
      <c r="B5632" t="s">
        <v>39</v>
      </c>
      <c r="C5632" t="s">
        <v>6</v>
      </c>
      <c r="D5632" t="s">
        <v>31</v>
      </c>
      <c r="E5632" s="1">
        <v>44495</v>
      </c>
      <c r="F5632" s="4">
        <v>2751</v>
      </c>
      <c r="G5632">
        <v>212</v>
      </c>
      <c r="H5632" s="3">
        <f>_xlfn.XLOOKUP(sales[[#This Row],[Product]],products[Product],products[Cost per box])*sales[[#This Row],[Boxes]]</f>
        <v>1212.6399999999999</v>
      </c>
      <c r="I5632" s="4">
        <f>sales[[#This Row],[Revenue]]-sales[[#This Row],[Cost]]</f>
        <v>1538.3600000000001</v>
      </c>
    </row>
    <row r="5633" spans="2:9" x14ac:dyDescent="0.25">
      <c r="B5633" t="s">
        <v>25</v>
      </c>
      <c r="C5633" t="s">
        <v>11</v>
      </c>
      <c r="D5633" t="s">
        <v>36</v>
      </c>
      <c r="E5633" s="1">
        <v>44495</v>
      </c>
      <c r="F5633" s="4">
        <v>8246</v>
      </c>
      <c r="G5633">
        <v>1050</v>
      </c>
      <c r="H5633" s="3">
        <f>_xlfn.XLOOKUP(sales[[#This Row],[Product]],products[Product],products[Cost per box])*sales[[#This Row],[Boxes]]</f>
        <v>5292</v>
      </c>
      <c r="I5633" s="4">
        <f>sales[[#This Row],[Revenue]]-sales[[#This Row],[Cost]]</f>
        <v>2954</v>
      </c>
    </row>
    <row r="5634" spans="2:9" x14ac:dyDescent="0.25">
      <c r="B5634" t="s">
        <v>54</v>
      </c>
      <c r="C5634" t="s">
        <v>6</v>
      </c>
      <c r="D5634" t="s">
        <v>48</v>
      </c>
      <c r="E5634" s="1">
        <v>44495</v>
      </c>
      <c r="F5634" s="4">
        <v>11620</v>
      </c>
      <c r="G5634">
        <v>465</v>
      </c>
      <c r="H5634" s="3">
        <f>_xlfn.XLOOKUP(sales[[#This Row],[Product]],products[Product],products[Cost per box])*sales[[#This Row],[Boxes]]</f>
        <v>3478.2000000000003</v>
      </c>
      <c r="I5634" s="4">
        <f>sales[[#This Row],[Revenue]]-sales[[#This Row],[Cost]]</f>
        <v>8141.7999999999993</v>
      </c>
    </row>
    <row r="5635" spans="2:9" x14ac:dyDescent="0.25">
      <c r="B5635" t="s">
        <v>29</v>
      </c>
      <c r="C5635" t="s">
        <v>9</v>
      </c>
      <c r="D5635" t="s">
        <v>35</v>
      </c>
      <c r="E5635" s="1">
        <v>44495</v>
      </c>
      <c r="F5635" s="4">
        <v>11578</v>
      </c>
      <c r="G5635">
        <v>610</v>
      </c>
      <c r="H5635" s="3">
        <f>_xlfn.XLOOKUP(sales[[#This Row],[Product]],products[Product],products[Cost per box])*sales[[#This Row],[Boxes]]</f>
        <v>1616.5</v>
      </c>
      <c r="I5635" s="4">
        <f>sales[[#This Row],[Revenue]]-sales[[#This Row],[Cost]]</f>
        <v>9961.5</v>
      </c>
    </row>
    <row r="5636" spans="2:9" x14ac:dyDescent="0.25">
      <c r="B5636" t="s">
        <v>56</v>
      </c>
      <c r="C5636" t="s">
        <v>9</v>
      </c>
      <c r="D5636" t="s">
        <v>35</v>
      </c>
      <c r="E5636" s="1">
        <v>44495</v>
      </c>
      <c r="F5636" s="4">
        <v>2163</v>
      </c>
      <c r="G5636">
        <v>128</v>
      </c>
      <c r="H5636" s="3">
        <f>_xlfn.XLOOKUP(sales[[#This Row],[Product]],products[Product],products[Cost per box])*sales[[#This Row],[Boxes]]</f>
        <v>339.2</v>
      </c>
      <c r="I5636" s="4">
        <f>sales[[#This Row],[Revenue]]-sales[[#This Row],[Cost]]</f>
        <v>1823.8</v>
      </c>
    </row>
    <row r="5637" spans="2:9" x14ac:dyDescent="0.25">
      <c r="B5637" t="s">
        <v>13</v>
      </c>
      <c r="C5637" t="s">
        <v>11</v>
      </c>
      <c r="D5637" t="s">
        <v>47</v>
      </c>
      <c r="E5637" s="1">
        <v>44495</v>
      </c>
      <c r="F5637" s="4">
        <v>13006</v>
      </c>
      <c r="G5637">
        <v>840</v>
      </c>
      <c r="H5637" s="3">
        <f>_xlfn.XLOOKUP(sales[[#This Row],[Product]],products[Product],products[Cost per box])*sales[[#This Row],[Boxes]]</f>
        <v>4418.3999999999996</v>
      </c>
      <c r="I5637" s="4">
        <f>sales[[#This Row],[Revenue]]-sales[[#This Row],[Cost]]</f>
        <v>8587.6</v>
      </c>
    </row>
    <row r="5638" spans="2:9" x14ac:dyDescent="0.25">
      <c r="B5638" t="s">
        <v>23</v>
      </c>
      <c r="C5638" t="s">
        <v>9</v>
      </c>
      <c r="D5638" t="s">
        <v>47</v>
      </c>
      <c r="E5638" s="1">
        <v>44495</v>
      </c>
      <c r="F5638" s="4">
        <v>9275</v>
      </c>
      <c r="G5638">
        <v>546</v>
      </c>
      <c r="H5638" s="3">
        <f>_xlfn.XLOOKUP(sales[[#This Row],[Product]],products[Product],products[Cost per box])*sales[[#This Row],[Boxes]]</f>
        <v>2871.96</v>
      </c>
      <c r="I5638" s="4">
        <f>sales[[#This Row],[Revenue]]-sales[[#This Row],[Cost]]</f>
        <v>6403.04</v>
      </c>
    </row>
    <row r="5639" spans="2:9" x14ac:dyDescent="0.25">
      <c r="B5639" t="s">
        <v>23</v>
      </c>
      <c r="C5639" t="s">
        <v>6</v>
      </c>
      <c r="D5639" t="s">
        <v>24</v>
      </c>
      <c r="E5639" s="1">
        <v>44495</v>
      </c>
      <c r="F5639" s="4">
        <v>280</v>
      </c>
      <c r="G5639">
        <v>16</v>
      </c>
      <c r="H5639" s="3">
        <f>_xlfn.XLOOKUP(sales[[#This Row],[Product]],products[Product],products[Cost per box])*sales[[#This Row],[Boxes]]</f>
        <v>168.16</v>
      </c>
      <c r="I5639" s="4">
        <f>sales[[#This Row],[Revenue]]-sales[[#This Row],[Cost]]</f>
        <v>111.84</v>
      </c>
    </row>
    <row r="5640" spans="2:9" x14ac:dyDescent="0.25">
      <c r="B5640" t="s">
        <v>53</v>
      </c>
      <c r="C5640" t="s">
        <v>6</v>
      </c>
      <c r="D5640" t="s">
        <v>45</v>
      </c>
      <c r="E5640" s="1">
        <v>44495</v>
      </c>
      <c r="F5640" s="4">
        <v>1253</v>
      </c>
      <c r="G5640">
        <v>53</v>
      </c>
      <c r="H5640" s="3">
        <f>_xlfn.XLOOKUP(sales[[#This Row],[Product]],products[Product],products[Cost per box])*sales[[#This Row],[Boxes]]</f>
        <v>409.69</v>
      </c>
      <c r="I5640" s="4">
        <f>sales[[#This Row],[Revenue]]-sales[[#This Row],[Cost]]</f>
        <v>843.31</v>
      </c>
    </row>
    <row r="5641" spans="2:9" x14ac:dyDescent="0.25">
      <c r="B5641" t="s">
        <v>20</v>
      </c>
      <c r="C5641" t="s">
        <v>21</v>
      </c>
      <c r="D5641" t="s">
        <v>52</v>
      </c>
      <c r="E5641" s="1">
        <v>44495</v>
      </c>
      <c r="F5641" s="4">
        <v>3262</v>
      </c>
      <c r="G5641">
        <v>272</v>
      </c>
      <c r="H5641" s="3">
        <f>_xlfn.XLOOKUP(sales[[#This Row],[Product]],products[Product],products[Cost per box])*sales[[#This Row],[Boxes]]</f>
        <v>903.04</v>
      </c>
      <c r="I5641" s="4">
        <f>sales[[#This Row],[Revenue]]-sales[[#This Row],[Cost]]</f>
        <v>2358.96</v>
      </c>
    </row>
    <row r="5642" spans="2:9" x14ac:dyDescent="0.25">
      <c r="B5642" t="s">
        <v>54</v>
      </c>
      <c r="C5642" t="s">
        <v>9</v>
      </c>
      <c r="D5642" t="s">
        <v>38</v>
      </c>
      <c r="E5642" s="1">
        <v>44495</v>
      </c>
      <c r="F5642" s="4">
        <v>4907</v>
      </c>
      <c r="G5642">
        <v>189</v>
      </c>
      <c r="H5642" s="3">
        <f>_xlfn.XLOOKUP(sales[[#This Row],[Product]],products[Product],products[Cost per box])*sales[[#This Row],[Boxes]]</f>
        <v>1878.6599999999999</v>
      </c>
      <c r="I5642" s="4">
        <f>sales[[#This Row],[Revenue]]-sales[[#This Row],[Cost]]</f>
        <v>3028.34</v>
      </c>
    </row>
    <row r="5643" spans="2:9" x14ac:dyDescent="0.25">
      <c r="B5643" t="s">
        <v>39</v>
      </c>
      <c r="C5643" t="s">
        <v>27</v>
      </c>
      <c r="D5643" t="s">
        <v>36</v>
      </c>
      <c r="E5643" s="1">
        <v>44495</v>
      </c>
      <c r="F5643" s="4">
        <v>3150</v>
      </c>
      <c r="G5643">
        <v>350</v>
      </c>
      <c r="H5643" s="3">
        <f>_xlfn.XLOOKUP(sales[[#This Row],[Product]],products[Product],products[Cost per box])*sales[[#This Row],[Boxes]]</f>
        <v>1764</v>
      </c>
      <c r="I5643" s="4">
        <f>sales[[#This Row],[Revenue]]-sales[[#This Row],[Cost]]</f>
        <v>1386</v>
      </c>
    </row>
    <row r="5644" spans="2:9" x14ac:dyDescent="0.25">
      <c r="B5644" t="s">
        <v>10</v>
      </c>
      <c r="C5644" t="s">
        <v>16</v>
      </c>
      <c r="D5644" t="s">
        <v>24</v>
      </c>
      <c r="E5644" s="1">
        <v>44495</v>
      </c>
      <c r="F5644" s="4">
        <v>13426</v>
      </c>
      <c r="G5644">
        <v>672</v>
      </c>
      <c r="H5644" s="3">
        <f>_xlfn.XLOOKUP(sales[[#This Row],[Product]],products[Product],products[Cost per box])*sales[[#This Row],[Boxes]]</f>
        <v>7062.72</v>
      </c>
      <c r="I5644" s="4">
        <f>sales[[#This Row],[Revenue]]-sales[[#This Row],[Cost]]</f>
        <v>6363.28</v>
      </c>
    </row>
    <row r="5645" spans="2:9" x14ac:dyDescent="0.25">
      <c r="B5645" t="s">
        <v>29</v>
      </c>
      <c r="C5645" t="s">
        <v>6</v>
      </c>
      <c r="D5645" t="s">
        <v>7</v>
      </c>
      <c r="E5645" s="1">
        <v>44495</v>
      </c>
      <c r="F5645" s="4">
        <v>9947</v>
      </c>
      <c r="G5645">
        <v>700</v>
      </c>
      <c r="H5645" s="3">
        <f>_xlfn.XLOOKUP(sales[[#This Row],[Product]],products[Product],products[Cost per box])*sales[[#This Row],[Boxes]]</f>
        <v>3605.0000000000005</v>
      </c>
      <c r="I5645" s="4">
        <f>sales[[#This Row],[Revenue]]-sales[[#This Row],[Cost]]</f>
        <v>6342</v>
      </c>
    </row>
    <row r="5646" spans="2:9" x14ac:dyDescent="0.25">
      <c r="B5646" t="s">
        <v>55</v>
      </c>
      <c r="C5646" t="s">
        <v>27</v>
      </c>
      <c r="D5646" t="s">
        <v>19</v>
      </c>
      <c r="E5646" s="1">
        <v>44495</v>
      </c>
      <c r="F5646" s="4">
        <v>4704</v>
      </c>
      <c r="G5646">
        <v>262</v>
      </c>
      <c r="H5646" s="3">
        <f>_xlfn.XLOOKUP(sales[[#This Row],[Product]],products[Product],products[Cost per box])*sales[[#This Row],[Boxes]]</f>
        <v>2680.26</v>
      </c>
      <c r="I5646" s="4">
        <f>sales[[#This Row],[Revenue]]-sales[[#This Row],[Cost]]</f>
        <v>2023.7399999999998</v>
      </c>
    </row>
    <row r="5647" spans="2:9" x14ac:dyDescent="0.25">
      <c r="B5647" t="s">
        <v>46</v>
      </c>
      <c r="C5647" t="s">
        <v>16</v>
      </c>
      <c r="D5647" t="s">
        <v>48</v>
      </c>
      <c r="E5647" s="1">
        <v>44495</v>
      </c>
      <c r="F5647" s="4">
        <v>3605</v>
      </c>
      <c r="G5647">
        <v>139</v>
      </c>
      <c r="H5647" s="3">
        <f>_xlfn.XLOOKUP(sales[[#This Row],[Product]],products[Product],products[Cost per box])*sales[[#This Row],[Boxes]]</f>
        <v>1039.72</v>
      </c>
      <c r="I5647" s="4">
        <f>sales[[#This Row],[Revenue]]-sales[[#This Row],[Cost]]</f>
        <v>2565.2799999999997</v>
      </c>
    </row>
    <row r="5648" spans="2:9" x14ac:dyDescent="0.25">
      <c r="B5648" t="s">
        <v>10</v>
      </c>
      <c r="C5648" t="s">
        <v>21</v>
      </c>
      <c r="D5648" t="s">
        <v>52</v>
      </c>
      <c r="E5648" s="1">
        <v>44495</v>
      </c>
      <c r="F5648" s="4">
        <v>4263</v>
      </c>
      <c r="G5648">
        <v>356</v>
      </c>
      <c r="H5648" s="3">
        <f>_xlfn.XLOOKUP(sales[[#This Row],[Product]],products[Product],products[Cost per box])*sales[[#This Row],[Boxes]]</f>
        <v>1181.9199999999998</v>
      </c>
      <c r="I5648" s="4">
        <f>sales[[#This Row],[Revenue]]-sales[[#This Row],[Cost]]</f>
        <v>3081.08</v>
      </c>
    </row>
    <row r="5649" spans="2:9" x14ac:dyDescent="0.25">
      <c r="B5649" t="s">
        <v>55</v>
      </c>
      <c r="C5649" t="s">
        <v>16</v>
      </c>
      <c r="D5649" t="s">
        <v>30</v>
      </c>
      <c r="E5649" s="1">
        <v>44495</v>
      </c>
      <c r="F5649" s="4">
        <v>4921</v>
      </c>
      <c r="G5649">
        <v>247</v>
      </c>
      <c r="H5649" s="3">
        <f>_xlfn.XLOOKUP(sales[[#This Row],[Product]],products[Product],products[Cost per box])*sales[[#This Row],[Boxes]]</f>
        <v>908.96</v>
      </c>
      <c r="I5649" s="4">
        <f>sales[[#This Row],[Revenue]]-sales[[#This Row],[Cost]]</f>
        <v>4012.04</v>
      </c>
    </row>
    <row r="5650" spans="2:9" x14ac:dyDescent="0.25">
      <c r="B5650" t="s">
        <v>41</v>
      </c>
      <c r="C5650" t="s">
        <v>11</v>
      </c>
      <c r="D5650" t="s">
        <v>38</v>
      </c>
      <c r="E5650" s="1">
        <v>44495</v>
      </c>
      <c r="F5650" s="4">
        <v>11445</v>
      </c>
      <c r="G5650">
        <v>441</v>
      </c>
      <c r="H5650" s="3">
        <f>_xlfn.XLOOKUP(sales[[#This Row],[Product]],products[Product],products[Cost per box])*sales[[#This Row],[Boxes]]</f>
        <v>4383.54</v>
      </c>
      <c r="I5650" s="4">
        <f>sales[[#This Row],[Revenue]]-sales[[#This Row],[Cost]]</f>
        <v>7061.46</v>
      </c>
    </row>
    <row r="5651" spans="2:9" x14ac:dyDescent="0.25">
      <c r="B5651" t="s">
        <v>32</v>
      </c>
      <c r="C5651" t="s">
        <v>6</v>
      </c>
      <c r="D5651" t="s">
        <v>28</v>
      </c>
      <c r="E5651" s="1">
        <v>44495</v>
      </c>
      <c r="F5651" s="4">
        <v>7518</v>
      </c>
      <c r="G5651">
        <v>910</v>
      </c>
      <c r="H5651" s="3">
        <f>_xlfn.XLOOKUP(sales[[#This Row],[Product]],products[Product],products[Cost per box])*sales[[#This Row],[Boxes]]</f>
        <v>2511.6</v>
      </c>
      <c r="I5651" s="4">
        <f>sales[[#This Row],[Revenue]]-sales[[#This Row],[Cost]]</f>
        <v>5006.3999999999996</v>
      </c>
    </row>
    <row r="5652" spans="2:9" x14ac:dyDescent="0.25">
      <c r="B5652" t="s">
        <v>46</v>
      </c>
      <c r="C5652" t="s">
        <v>6</v>
      </c>
      <c r="D5652" t="s">
        <v>28</v>
      </c>
      <c r="E5652" s="1">
        <v>44495</v>
      </c>
      <c r="F5652" s="4">
        <v>7245</v>
      </c>
      <c r="G5652">
        <v>910</v>
      </c>
      <c r="H5652" s="3">
        <f>_xlfn.XLOOKUP(sales[[#This Row],[Product]],products[Product],products[Cost per box])*sales[[#This Row],[Boxes]]</f>
        <v>2511.6</v>
      </c>
      <c r="I5652" s="4">
        <f>sales[[#This Row],[Revenue]]-sales[[#This Row],[Cost]]</f>
        <v>4733.3999999999996</v>
      </c>
    </row>
    <row r="5653" spans="2:9" x14ac:dyDescent="0.25">
      <c r="B5653" t="s">
        <v>51</v>
      </c>
      <c r="C5653" t="s">
        <v>11</v>
      </c>
      <c r="D5653" t="s">
        <v>52</v>
      </c>
      <c r="E5653" s="1">
        <v>44495</v>
      </c>
      <c r="F5653" s="4">
        <v>2415</v>
      </c>
      <c r="G5653">
        <v>202</v>
      </c>
      <c r="H5653" s="3">
        <f>_xlfn.XLOOKUP(sales[[#This Row],[Product]],products[Product],products[Cost per box])*sales[[#This Row],[Boxes]]</f>
        <v>670.64</v>
      </c>
      <c r="I5653" s="4">
        <f>sales[[#This Row],[Revenue]]-sales[[#This Row],[Cost]]</f>
        <v>1744.3600000000001</v>
      </c>
    </row>
    <row r="5654" spans="2:9" x14ac:dyDescent="0.25">
      <c r="B5654" t="s">
        <v>8</v>
      </c>
      <c r="C5654" t="s">
        <v>21</v>
      </c>
      <c r="D5654" t="s">
        <v>44</v>
      </c>
      <c r="E5654" s="1">
        <v>44495</v>
      </c>
      <c r="F5654" s="4">
        <v>9079</v>
      </c>
      <c r="G5654">
        <v>413</v>
      </c>
      <c r="H5654" s="3">
        <f>_xlfn.XLOOKUP(sales[[#This Row],[Product]],products[Product],products[Cost per box])*sales[[#This Row],[Boxes]]</f>
        <v>3952.4100000000003</v>
      </c>
      <c r="I5654" s="4">
        <f>sales[[#This Row],[Revenue]]-sales[[#This Row],[Cost]]</f>
        <v>5126.59</v>
      </c>
    </row>
    <row r="5655" spans="2:9" x14ac:dyDescent="0.25">
      <c r="B5655" t="s">
        <v>55</v>
      </c>
      <c r="C5655" t="s">
        <v>9</v>
      </c>
      <c r="D5655" t="s">
        <v>28</v>
      </c>
      <c r="E5655" s="1">
        <v>44495</v>
      </c>
      <c r="F5655" s="4">
        <v>1673</v>
      </c>
      <c r="G5655">
        <v>279</v>
      </c>
      <c r="H5655" s="3">
        <f>_xlfn.XLOOKUP(sales[[#This Row],[Product]],products[Product],products[Cost per box])*sales[[#This Row],[Boxes]]</f>
        <v>770.04</v>
      </c>
      <c r="I5655" s="4">
        <f>sales[[#This Row],[Revenue]]-sales[[#This Row],[Cost]]</f>
        <v>902.96</v>
      </c>
    </row>
    <row r="5656" spans="2:9" x14ac:dyDescent="0.25">
      <c r="B5656" t="s">
        <v>33</v>
      </c>
      <c r="C5656" t="s">
        <v>11</v>
      </c>
      <c r="D5656" t="s">
        <v>12</v>
      </c>
      <c r="E5656" s="1">
        <v>44495</v>
      </c>
      <c r="F5656" s="4">
        <v>518</v>
      </c>
      <c r="G5656">
        <v>35</v>
      </c>
      <c r="H5656" s="3">
        <f>_xlfn.XLOOKUP(sales[[#This Row],[Product]],products[Product],products[Cost per box])*sales[[#This Row],[Boxes]]</f>
        <v>295.05</v>
      </c>
      <c r="I5656" s="4">
        <f>sales[[#This Row],[Revenue]]-sales[[#This Row],[Cost]]</f>
        <v>222.95</v>
      </c>
    </row>
    <row r="5657" spans="2:9" x14ac:dyDescent="0.25">
      <c r="B5657" t="s">
        <v>39</v>
      </c>
      <c r="C5657" t="s">
        <v>11</v>
      </c>
      <c r="D5657" t="s">
        <v>52</v>
      </c>
      <c r="E5657" s="1">
        <v>44495</v>
      </c>
      <c r="F5657" s="4">
        <v>2758</v>
      </c>
      <c r="G5657">
        <v>276</v>
      </c>
      <c r="H5657" s="3">
        <f>_xlfn.XLOOKUP(sales[[#This Row],[Product]],products[Product],products[Cost per box])*sales[[#This Row],[Boxes]]</f>
        <v>916.31999999999994</v>
      </c>
      <c r="I5657" s="4">
        <f>sales[[#This Row],[Revenue]]-sales[[#This Row],[Cost]]</f>
        <v>1841.68</v>
      </c>
    </row>
    <row r="5658" spans="2:9" x14ac:dyDescent="0.25">
      <c r="B5658" t="s">
        <v>32</v>
      </c>
      <c r="C5658" t="s">
        <v>6</v>
      </c>
      <c r="D5658" t="s">
        <v>42</v>
      </c>
      <c r="E5658" s="1">
        <v>44495</v>
      </c>
      <c r="F5658" s="4">
        <v>2296</v>
      </c>
      <c r="G5658">
        <v>144</v>
      </c>
      <c r="H5658" s="3">
        <f>_xlfn.XLOOKUP(sales[[#This Row],[Product]],products[Product],products[Cost per box])*sales[[#This Row],[Boxes]]</f>
        <v>682.56000000000006</v>
      </c>
      <c r="I5658" s="4">
        <f>sales[[#This Row],[Revenue]]-sales[[#This Row],[Cost]]</f>
        <v>1613.44</v>
      </c>
    </row>
    <row r="5659" spans="2:9" x14ac:dyDescent="0.25">
      <c r="B5659" t="s">
        <v>56</v>
      </c>
      <c r="C5659" t="s">
        <v>11</v>
      </c>
      <c r="D5659" t="s">
        <v>50</v>
      </c>
      <c r="E5659" s="1">
        <v>44495</v>
      </c>
      <c r="F5659" s="4">
        <v>1890</v>
      </c>
      <c r="G5659">
        <v>79</v>
      </c>
      <c r="H5659" s="3">
        <f>_xlfn.XLOOKUP(sales[[#This Row],[Product]],products[Product],products[Cost per box])*sales[[#This Row],[Boxes]]</f>
        <v>980.39</v>
      </c>
      <c r="I5659" s="4">
        <f>sales[[#This Row],[Revenue]]-sales[[#This Row],[Cost]]</f>
        <v>909.61</v>
      </c>
    </row>
    <row r="5660" spans="2:9" x14ac:dyDescent="0.25">
      <c r="B5660" t="s">
        <v>20</v>
      </c>
      <c r="C5660" t="s">
        <v>16</v>
      </c>
      <c r="D5660" t="s">
        <v>14</v>
      </c>
      <c r="E5660" s="1">
        <v>44495</v>
      </c>
      <c r="F5660" s="4">
        <v>518</v>
      </c>
      <c r="G5660">
        <v>87</v>
      </c>
      <c r="H5660" s="3">
        <f>_xlfn.XLOOKUP(sales[[#This Row],[Product]],products[Product],products[Cost per box])*sales[[#This Row],[Boxes]]</f>
        <v>548.96999999999991</v>
      </c>
      <c r="I5660" s="4">
        <f>sales[[#This Row],[Revenue]]-sales[[#This Row],[Cost]]</f>
        <v>-30.969999999999914</v>
      </c>
    </row>
    <row r="5661" spans="2:9" x14ac:dyDescent="0.25">
      <c r="B5661" t="s">
        <v>46</v>
      </c>
      <c r="C5661" t="s">
        <v>11</v>
      </c>
      <c r="D5661" t="s">
        <v>30</v>
      </c>
      <c r="E5661" s="1">
        <v>44495</v>
      </c>
      <c r="F5661" s="4">
        <v>140</v>
      </c>
      <c r="G5661">
        <v>7</v>
      </c>
      <c r="H5661" s="3">
        <f>_xlfn.XLOOKUP(sales[[#This Row],[Product]],products[Product],products[Cost per box])*sales[[#This Row],[Boxes]]</f>
        <v>25.76</v>
      </c>
      <c r="I5661" s="4">
        <f>sales[[#This Row],[Revenue]]-sales[[#This Row],[Cost]]</f>
        <v>114.24</v>
      </c>
    </row>
    <row r="5662" spans="2:9" x14ac:dyDescent="0.25">
      <c r="B5662" t="s">
        <v>46</v>
      </c>
      <c r="C5662" t="s">
        <v>21</v>
      </c>
      <c r="D5662" t="s">
        <v>19</v>
      </c>
      <c r="E5662" s="1">
        <v>44495</v>
      </c>
      <c r="F5662" s="4">
        <v>13293</v>
      </c>
      <c r="G5662">
        <v>770</v>
      </c>
      <c r="H5662" s="3">
        <f>_xlfn.XLOOKUP(sales[[#This Row],[Product]],products[Product],products[Cost per box])*sales[[#This Row],[Boxes]]</f>
        <v>7877.1</v>
      </c>
      <c r="I5662" s="4">
        <f>sales[[#This Row],[Revenue]]-sales[[#This Row],[Cost]]</f>
        <v>5415.9</v>
      </c>
    </row>
    <row r="5663" spans="2:9" x14ac:dyDescent="0.25">
      <c r="B5663" t="s">
        <v>13</v>
      </c>
      <c r="C5663" t="s">
        <v>6</v>
      </c>
      <c r="D5663" t="s">
        <v>28</v>
      </c>
      <c r="E5663" s="1">
        <v>44495</v>
      </c>
      <c r="F5663" s="4">
        <v>9506</v>
      </c>
      <c r="G5663">
        <v>1610</v>
      </c>
      <c r="H5663" s="3">
        <f>_xlfn.XLOOKUP(sales[[#This Row],[Product]],products[Product],products[Cost per box])*sales[[#This Row],[Boxes]]</f>
        <v>4443.5999999999995</v>
      </c>
      <c r="I5663" s="4">
        <f>sales[[#This Row],[Revenue]]-sales[[#This Row],[Cost]]</f>
        <v>5062.4000000000005</v>
      </c>
    </row>
    <row r="5664" spans="2:9" x14ac:dyDescent="0.25">
      <c r="B5664" t="s">
        <v>53</v>
      </c>
      <c r="C5664" t="s">
        <v>16</v>
      </c>
      <c r="D5664" t="s">
        <v>22</v>
      </c>
      <c r="E5664" s="1">
        <v>44495</v>
      </c>
      <c r="F5664" s="4">
        <v>12222</v>
      </c>
      <c r="G5664">
        <v>1330</v>
      </c>
      <c r="H5664" s="3">
        <f>_xlfn.XLOOKUP(sales[[#This Row],[Product]],products[Product],products[Cost per box])*sales[[#This Row],[Boxes]]</f>
        <v>10932.6</v>
      </c>
      <c r="I5664" s="4">
        <f>sales[[#This Row],[Revenue]]-sales[[#This Row],[Cost]]</f>
        <v>1289.3999999999996</v>
      </c>
    </row>
    <row r="5665" spans="2:9" x14ac:dyDescent="0.25">
      <c r="B5665" t="s">
        <v>46</v>
      </c>
      <c r="C5665" t="s">
        <v>11</v>
      </c>
      <c r="D5665" t="s">
        <v>7</v>
      </c>
      <c r="E5665" s="1">
        <v>44495</v>
      </c>
      <c r="F5665" s="4">
        <v>2030</v>
      </c>
      <c r="G5665">
        <v>145</v>
      </c>
      <c r="H5665" s="3">
        <f>_xlfn.XLOOKUP(sales[[#This Row],[Product]],products[Product],products[Cost per box])*sales[[#This Row],[Boxes]]</f>
        <v>746.75</v>
      </c>
      <c r="I5665" s="4">
        <f>sales[[#This Row],[Revenue]]-sales[[#This Row],[Cost]]</f>
        <v>1283.25</v>
      </c>
    </row>
    <row r="5666" spans="2:9" x14ac:dyDescent="0.25">
      <c r="B5666" t="s">
        <v>53</v>
      </c>
      <c r="C5666" t="s">
        <v>27</v>
      </c>
      <c r="D5666" t="s">
        <v>35</v>
      </c>
      <c r="E5666" s="1">
        <v>44495</v>
      </c>
      <c r="F5666" s="4">
        <v>4235</v>
      </c>
      <c r="G5666">
        <v>236</v>
      </c>
      <c r="H5666" s="3">
        <f>_xlfn.XLOOKUP(sales[[#This Row],[Product]],products[Product],products[Cost per box])*sales[[#This Row],[Boxes]]</f>
        <v>625.4</v>
      </c>
      <c r="I5666" s="4">
        <f>sales[[#This Row],[Revenue]]-sales[[#This Row],[Cost]]</f>
        <v>3609.6</v>
      </c>
    </row>
    <row r="5667" spans="2:9" x14ac:dyDescent="0.25">
      <c r="B5667" t="s">
        <v>46</v>
      </c>
      <c r="C5667" t="s">
        <v>11</v>
      </c>
      <c r="D5667" t="s">
        <v>42</v>
      </c>
      <c r="E5667" s="1">
        <v>44495</v>
      </c>
      <c r="F5667" s="4">
        <v>3010</v>
      </c>
      <c r="G5667">
        <v>201</v>
      </c>
      <c r="H5667" s="3">
        <f>_xlfn.XLOOKUP(sales[[#This Row],[Product]],products[Product],products[Cost per box])*sales[[#This Row],[Boxes]]</f>
        <v>952.74</v>
      </c>
      <c r="I5667" s="4">
        <f>sales[[#This Row],[Revenue]]-sales[[#This Row],[Cost]]</f>
        <v>2057.2600000000002</v>
      </c>
    </row>
    <row r="5668" spans="2:9" x14ac:dyDescent="0.25">
      <c r="B5668" t="s">
        <v>40</v>
      </c>
      <c r="C5668" t="s">
        <v>27</v>
      </c>
      <c r="D5668" t="s">
        <v>7</v>
      </c>
      <c r="E5668" s="1">
        <v>44495</v>
      </c>
      <c r="F5668" s="4">
        <v>5656</v>
      </c>
      <c r="G5668">
        <v>378</v>
      </c>
      <c r="H5668" s="3">
        <f>_xlfn.XLOOKUP(sales[[#This Row],[Product]],products[Product],products[Cost per box])*sales[[#This Row],[Boxes]]</f>
        <v>1946.7</v>
      </c>
      <c r="I5668" s="4">
        <f>sales[[#This Row],[Revenue]]-sales[[#This Row],[Cost]]</f>
        <v>3709.3</v>
      </c>
    </row>
    <row r="5669" spans="2:9" x14ac:dyDescent="0.25">
      <c r="B5669" t="s">
        <v>20</v>
      </c>
      <c r="C5669" t="s">
        <v>11</v>
      </c>
      <c r="D5669" t="s">
        <v>26</v>
      </c>
      <c r="E5669" s="1">
        <v>44495</v>
      </c>
      <c r="F5669" s="4">
        <v>9751</v>
      </c>
      <c r="G5669">
        <v>770</v>
      </c>
      <c r="H5669" s="3">
        <f>_xlfn.XLOOKUP(sales[[#This Row],[Product]],products[Product],products[Cost per box])*sales[[#This Row],[Boxes]]</f>
        <v>4951.0999999999995</v>
      </c>
      <c r="I5669" s="4">
        <f>sales[[#This Row],[Revenue]]-sales[[#This Row],[Cost]]</f>
        <v>4799.9000000000005</v>
      </c>
    </row>
    <row r="5670" spans="2:9" x14ac:dyDescent="0.25">
      <c r="B5670" t="s">
        <v>41</v>
      </c>
      <c r="C5670" t="s">
        <v>16</v>
      </c>
      <c r="D5670" t="s">
        <v>12</v>
      </c>
      <c r="E5670" s="1">
        <v>44495</v>
      </c>
      <c r="F5670" s="4">
        <v>6412</v>
      </c>
      <c r="G5670">
        <v>378</v>
      </c>
      <c r="H5670" s="3">
        <f>_xlfn.XLOOKUP(sales[[#This Row],[Product]],products[Product],products[Cost per box])*sales[[#This Row],[Boxes]]</f>
        <v>3186.54</v>
      </c>
      <c r="I5670" s="4">
        <f>sales[[#This Row],[Revenue]]-sales[[#This Row],[Cost]]</f>
        <v>3225.46</v>
      </c>
    </row>
    <row r="5671" spans="2:9" x14ac:dyDescent="0.25">
      <c r="B5671" t="s">
        <v>18</v>
      </c>
      <c r="C5671" t="s">
        <v>11</v>
      </c>
      <c r="D5671" t="s">
        <v>38</v>
      </c>
      <c r="E5671" s="1">
        <v>44495</v>
      </c>
      <c r="F5671" s="4">
        <v>420</v>
      </c>
      <c r="G5671">
        <v>16</v>
      </c>
      <c r="H5671" s="3">
        <f>_xlfn.XLOOKUP(sales[[#This Row],[Product]],products[Product],products[Cost per box])*sales[[#This Row],[Boxes]]</f>
        <v>159.04</v>
      </c>
      <c r="I5671" s="4">
        <f>sales[[#This Row],[Revenue]]-sales[[#This Row],[Cost]]</f>
        <v>260.96000000000004</v>
      </c>
    </row>
    <row r="5672" spans="2:9" x14ac:dyDescent="0.25">
      <c r="B5672" t="s">
        <v>15</v>
      </c>
      <c r="C5672" t="s">
        <v>27</v>
      </c>
      <c r="D5672" t="s">
        <v>24</v>
      </c>
      <c r="E5672" s="1">
        <v>44495</v>
      </c>
      <c r="F5672" s="4">
        <v>5635</v>
      </c>
      <c r="G5672">
        <v>282</v>
      </c>
      <c r="H5672" s="3">
        <f>_xlfn.XLOOKUP(sales[[#This Row],[Product]],products[Product],products[Cost per box])*sales[[#This Row],[Boxes]]</f>
        <v>2963.82</v>
      </c>
      <c r="I5672" s="4">
        <f>sales[[#This Row],[Revenue]]-sales[[#This Row],[Cost]]</f>
        <v>2671.18</v>
      </c>
    </row>
    <row r="5673" spans="2:9" x14ac:dyDescent="0.25">
      <c r="B5673" t="s">
        <v>10</v>
      </c>
      <c r="C5673" t="s">
        <v>16</v>
      </c>
      <c r="D5673" t="s">
        <v>36</v>
      </c>
      <c r="E5673" s="1">
        <v>44495</v>
      </c>
      <c r="F5673" s="4">
        <v>8351</v>
      </c>
      <c r="G5673">
        <v>1190</v>
      </c>
      <c r="H5673" s="3">
        <f>_xlfn.XLOOKUP(sales[[#This Row],[Product]],products[Product],products[Cost per box])*sales[[#This Row],[Boxes]]</f>
        <v>5997.6</v>
      </c>
      <c r="I5673" s="4">
        <f>sales[[#This Row],[Revenue]]-sales[[#This Row],[Cost]]</f>
        <v>2353.3999999999996</v>
      </c>
    </row>
    <row r="5674" spans="2:9" x14ac:dyDescent="0.25">
      <c r="B5674" t="s">
        <v>18</v>
      </c>
      <c r="C5674" t="s">
        <v>21</v>
      </c>
      <c r="D5674" t="s">
        <v>38</v>
      </c>
      <c r="E5674" s="1">
        <v>44495</v>
      </c>
      <c r="F5674" s="4">
        <v>364</v>
      </c>
      <c r="G5674">
        <v>15</v>
      </c>
      <c r="H5674" s="3">
        <f>_xlfn.XLOOKUP(sales[[#This Row],[Product]],products[Product],products[Cost per box])*sales[[#This Row],[Boxes]]</f>
        <v>149.1</v>
      </c>
      <c r="I5674" s="4">
        <f>sales[[#This Row],[Revenue]]-sales[[#This Row],[Cost]]</f>
        <v>214.9</v>
      </c>
    </row>
    <row r="5675" spans="2:9" x14ac:dyDescent="0.25">
      <c r="B5675" t="s">
        <v>13</v>
      </c>
      <c r="C5675" t="s">
        <v>6</v>
      </c>
      <c r="D5675" t="s">
        <v>26</v>
      </c>
      <c r="E5675" s="1">
        <v>44496</v>
      </c>
      <c r="F5675" s="4">
        <v>7518</v>
      </c>
      <c r="G5675">
        <v>579</v>
      </c>
      <c r="H5675" s="3">
        <f>_xlfn.XLOOKUP(sales[[#This Row],[Product]],products[Product],products[Cost per box])*sales[[#This Row],[Boxes]]</f>
        <v>3722.97</v>
      </c>
      <c r="I5675" s="4">
        <f>sales[[#This Row],[Revenue]]-sales[[#This Row],[Cost]]</f>
        <v>3795.03</v>
      </c>
    </row>
    <row r="5676" spans="2:9" x14ac:dyDescent="0.25">
      <c r="B5676" t="s">
        <v>23</v>
      </c>
      <c r="C5676" t="s">
        <v>27</v>
      </c>
      <c r="D5676" t="s">
        <v>24</v>
      </c>
      <c r="E5676" s="1">
        <v>44496</v>
      </c>
      <c r="F5676" s="4">
        <v>10409</v>
      </c>
      <c r="G5676">
        <v>548</v>
      </c>
      <c r="H5676" s="3">
        <f>_xlfn.XLOOKUP(sales[[#This Row],[Product]],products[Product],products[Cost per box])*sales[[#This Row],[Boxes]]</f>
        <v>5759.48</v>
      </c>
      <c r="I5676" s="4">
        <f>sales[[#This Row],[Revenue]]-sales[[#This Row],[Cost]]</f>
        <v>4649.5200000000004</v>
      </c>
    </row>
    <row r="5677" spans="2:9" x14ac:dyDescent="0.25">
      <c r="B5677" t="s">
        <v>46</v>
      </c>
      <c r="C5677" t="s">
        <v>6</v>
      </c>
      <c r="D5677" t="s">
        <v>30</v>
      </c>
      <c r="E5677" s="1">
        <v>44496</v>
      </c>
      <c r="F5677" s="4">
        <v>2303</v>
      </c>
      <c r="G5677">
        <v>116</v>
      </c>
      <c r="H5677" s="3">
        <f>_xlfn.XLOOKUP(sales[[#This Row],[Product]],products[Product],products[Cost per box])*sales[[#This Row],[Boxes]]</f>
        <v>426.88</v>
      </c>
      <c r="I5677" s="4">
        <f>sales[[#This Row],[Revenue]]-sales[[#This Row],[Cost]]</f>
        <v>1876.12</v>
      </c>
    </row>
    <row r="5678" spans="2:9" x14ac:dyDescent="0.25">
      <c r="B5678" t="s">
        <v>57</v>
      </c>
      <c r="C5678" t="s">
        <v>21</v>
      </c>
      <c r="D5678" t="s">
        <v>47</v>
      </c>
      <c r="E5678" s="1">
        <v>44496</v>
      </c>
      <c r="F5678" s="4">
        <v>9331</v>
      </c>
      <c r="G5678">
        <v>584</v>
      </c>
      <c r="H5678" s="3">
        <f>_xlfn.XLOOKUP(sales[[#This Row],[Product]],products[Product],products[Cost per box])*sales[[#This Row],[Boxes]]</f>
        <v>3071.8399999999997</v>
      </c>
      <c r="I5678" s="4">
        <f>sales[[#This Row],[Revenue]]-sales[[#This Row],[Cost]]</f>
        <v>6259.16</v>
      </c>
    </row>
    <row r="5679" spans="2:9" x14ac:dyDescent="0.25">
      <c r="B5679" t="s">
        <v>37</v>
      </c>
      <c r="C5679" t="s">
        <v>21</v>
      </c>
      <c r="D5679" t="s">
        <v>43</v>
      </c>
      <c r="E5679" s="1">
        <v>44496</v>
      </c>
      <c r="F5679" s="4">
        <v>392</v>
      </c>
      <c r="G5679">
        <v>18</v>
      </c>
      <c r="H5679" s="3">
        <f>_xlfn.XLOOKUP(sales[[#This Row],[Product]],products[Product],products[Cost per box])*sales[[#This Row],[Boxes]]</f>
        <v>69.3</v>
      </c>
      <c r="I5679" s="4">
        <f>sales[[#This Row],[Revenue]]-sales[[#This Row],[Cost]]</f>
        <v>322.7</v>
      </c>
    </row>
    <row r="5680" spans="2:9" x14ac:dyDescent="0.25">
      <c r="B5680" t="s">
        <v>54</v>
      </c>
      <c r="C5680" t="s">
        <v>21</v>
      </c>
      <c r="D5680" t="s">
        <v>14</v>
      </c>
      <c r="E5680" s="1">
        <v>44496</v>
      </c>
      <c r="F5680" s="4">
        <v>1568</v>
      </c>
      <c r="G5680">
        <v>262</v>
      </c>
      <c r="H5680" s="3">
        <f>_xlfn.XLOOKUP(sales[[#This Row],[Product]],products[Product],products[Cost per box])*sales[[#This Row],[Boxes]]</f>
        <v>1653.2199999999998</v>
      </c>
      <c r="I5680" s="4">
        <f>sales[[#This Row],[Revenue]]-sales[[#This Row],[Cost]]</f>
        <v>-85.2199999999998</v>
      </c>
    </row>
    <row r="5681" spans="2:9" x14ac:dyDescent="0.25">
      <c r="B5681" t="s">
        <v>57</v>
      </c>
      <c r="C5681" t="s">
        <v>27</v>
      </c>
      <c r="D5681" t="s">
        <v>12</v>
      </c>
      <c r="E5681" s="1">
        <v>44496</v>
      </c>
      <c r="F5681" s="4">
        <v>5033</v>
      </c>
      <c r="G5681">
        <v>297</v>
      </c>
      <c r="H5681" s="3">
        <f>_xlfn.XLOOKUP(sales[[#This Row],[Product]],products[Product],products[Cost per box])*sales[[#This Row],[Boxes]]</f>
        <v>2503.71</v>
      </c>
      <c r="I5681" s="4">
        <f>sales[[#This Row],[Revenue]]-sales[[#This Row],[Cost]]</f>
        <v>2529.29</v>
      </c>
    </row>
    <row r="5682" spans="2:9" x14ac:dyDescent="0.25">
      <c r="B5682" t="s">
        <v>56</v>
      </c>
      <c r="C5682" t="s">
        <v>27</v>
      </c>
      <c r="D5682" t="s">
        <v>14</v>
      </c>
      <c r="E5682" s="1">
        <v>44496</v>
      </c>
      <c r="F5682" s="4">
        <v>4550</v>
      </c>
      <c r="G5682">
        <v>569</v>
      </c>
      <c r="H5682" s="3">
        <f>_xlfn.XLOOKUP(sales[[#This Row],[Product]],products[Product],products[Cost per box])*sales[[#This Row],[Boxes]]</f>
        <v>3590.39</v>
      </c>
      <c r="I5682" s="4">
        <f>sales[[#This Row],[Revenue]]-sales[[#This Row],[Cost]]</f>
        <v>959.61000000000013</v>
      </c>
    </row>
    <row r="5683" spans="2:9" x14ac:dyDescent="0.25">
      <c r="B5683" t="s">
        <v>5</v>
      </c>
      <c r="C5683" t="s">
        <v>16</v>
      </c>
      <c r="D5683" t="s">
        <v>14</v>
      </c>
      <c r="E5683" s="1">
        <v>44496</v>
      </c>
      <c r="F5683" s="4">
        <v>6202</v>
      </c>
      <c r="G5683">
        <v>1050</v>
      </c>
      <c r="H5683" s="3">
        <f>_xlfn.XLOOKUP(sales[[#This Row],[Product]],products[Product],products[Cost per box])*sales[[#This Row],[Boxes]]</f>
        <v>6625.5</v>
      </c>
      <c r="I5683" s="4">
        <f>sales[[#This Row],[Revenue]]-sales[[#This Row],[Cost]]</f>
        <v>-423.5</v>
      </c>
    </row>
    <row r="5684" spans="2:9" x14ac:dyDescent="0.25">
      <c r="B5684" t="s">
        <v>15</v>
      </c>
      <c r="C5684" t="s">
        <v>16</v>
      </c>
      <c r="D5684" t="s">
        <v>52</v>
      </c>
      <c r="E5684" s="1">
        <v>44496</v>
      </c>
      <c r="F5684" s="4">
        <v>6230</v>
      </c>
      <c r="G5684">
        <v>520</v>
      </c>
      <c r="H5684" s="3">
        <f>_xlfn.XLOOKUP(sales[[#This Row],[Product]],products[Product],products[Cost per box])*sales[[#This Row],[Boxes]]</f>
        <v>1726.3999999999999</v>
      </c>
      <c r="I5684" s="4">
        <f>sales[[#This Row],[Revenue]]-sales[[#This Row],[Cost]]</f>
        <v>4503.6000000000004</v>
      </c>
    </row>
    <row r="5685" spans="2:9" x14ac:dyDescent="0.25">
      <c r="B5685" t="s">
        <v>25</v>
      </c>
      <c r="C5685" t="s">
        <v>11</v>
      </c>
      <c r="D5685" t="s">
        <v>38</v>
      </c>
      <c r="E5685" s="1">
        <v>44496</v>
      </c>
      <c r="F5685" s="4">
        <v>5376</v>
      </c>
      <c r="G5685">
        <v>200</v>
      </c>
      <c r="H5685" s="3">
        <f>_xlfn.XLOOKUP(sales[[#This Row],[Product]],products[Product],products[Cost per box])*sales[[#This Row],[Boxes]]</f>
        <v>1988</v>
      </c>
      <c r="I5685" s="4">
        <f>sales[[#This Row],[Revenue]]-sales[[#This Row],[Cost]]</f>
        <v>3388</v>
      </c>
    </row>
    <row r="5686" spans="2:9" x14ac:dyDescent="0.25">
      <c r="B5686" t="s">
        <v>39</v>
      </c>
      <c r="C5686" t="s">
        <v>21</v>
      </c>
      <c r="D5686" t="s">
        <v>48</v>
      </c>
      <c r="E5686" s="1">
        <v>44496</v>
      </c>
      <c r="F5686" s="4">
        <v>11410</v>
      </c>
      <c r="G5686">
        <v>457</v>
      </c>
      <c r="H5686" s="3">
        <f>_xlfn.XLOOKUP(sales[[#This Row],[Product]],products[Product],products[Cost per box])*sales[[#This Row],[Boxes]]</f>
        <v>3418.36</v>
      </c>
      <c r="I5686" s="4">
        <f>sales[[#This Row],[Revenue]]-sales[[#This Row],[Cost]]</f>
        <v>7991.6399999999994</v>
      </c>
    </row>
    <row r="5687" spans="2:9" x14ac:dyDescent="0.25">
      <c r="B5687" t="s">
        <v>40</v>
      </c>
      <c r="C5687" t="s">
        <v>21</v>
      </c>
      <c r="D5687" t="s">
        <v>50</v>
      </c>
      <c r="E5687" s="1">
        <v>44496</v>
      </c>
      <c r="F5687" s="4">
        <v>3192</v>
      </c>
      <c r="G5687">
        <v>133</v>
      </c>
      <c r="H5687" s="3">
        <f>_xlfn.XLOOKUP(sales[[#This Row],[Product]],products[Product],products[Cost per box])*sales[[#This Row],[Boxes]]</f>
        <v>1650.53</v>
      </c>
      <c r="I5687" s="4">
        <f>sales[[#This Row],[Revenue]]-sales[[#This Row],[Cost]]</f>
        <v>1541.47</v>
      </c>
    </row>
    <row r="5688" spans="2:9" x14ac:dyDescent="0.25">
      <c r="B5688" t="s">
        <v>40</v>
      </c>
      <c r="C5688" t="s">
        <v>9</v>
      </c>
      <c r="D5688" t="s">
        <v>35</v>
      </c>
      <c r="E5688" s="1">
        <v>44496</v>
      </c>
      <c r="F5688" s="4">
        <v>4886</v>
      </c>
      <c r="G5688">
        <v>272</v>
      </c>
      <c r="H5688" s="3">
        <f>_xlfn.XLOOKUP(sales[[#This Row],[Product]],products[Product],products[Cost per box])*sales[[#This Row],[Boxes]]</f>
        <v>720.8</v>
      </c>
      <c r="I5688" s="4">
        <f>sales[[#This Row],[Revenue]]-sales[[#This Row],[Cost]]</f>
        <v>4165.2</v>
      </c>
    </row>
    <row r="5689" spans="2:9" x14ac:dyDescent="0.25">
      <c r="B5689" t="s">
        <v>56</v>
      </c>
      <c r="C5689" t="s">
        <v>11</v>
      </c>
      <c r="D5689" t="s">
        <v>17</v>
      </c>
      <c r="E5689" s="1">
        <v>44496</v>
      </c>
      <c r="F5689" s="4">
        <v>3304</v>
      </c>
      <c r="G5689">
        <v>151</v>
      </c>
      <c r="H5689" s="3">
        <f>_xlfn.XLOOKUP(sales[[#This Row],[Product]],products[Product],products[Cost per box])*sales[[#This Row],[Boxes]]</f>
        <v>1026.8</v>
      </c>
      <c r="I5689" s="4">
        <f>sales[[#This Row],[Revenue]]-sales[[#This Row],[Cost]]</f>
        <v>2277.1999999999998</v>
      </c>
    </row>
    <row r="5690" spans="2:9" x14ac:dyDescent="0.25">
      <c r="B5690" t="s">
        <v>29</v>
      </c>
      <c r="C5690" t="s">
        <v>16</v>
      </c>
      <c r="D5690" t="s">
        <v>44</v>
      </c>
      <c r="E5690" s="1">
        <v>44496</v>
      </c>
      <c r="F5690" s="4">
        <v>469</v>
      </c>
      <c r="G5690">
        <v>22</v>
      </c>
      <c r="H5690" s="3">
        <f>_xlfn.XLOOKUP(sales[[#This Row],[Product]],products[Product],products[Cost per box])*sales[[#This Row],[Boxes]]</f>
        <v>210.54000000000002</v>
      </c>
      <c r="I5690" s="4">
        <f>sales[[#This Row],[Revenue]]-sales[[#This Row],[Cost]]</f>
        <v>258.45999999999998</v>
      </c>
    </row>
    <row r="5691" spans="2:9" x14ac:dyDescent="0.25">
      <c r="B5691" t="s">
        <v>51</v>
      </c>
      <c r="C5691" t="s">
        <v>6</v>
      </c>
      <c r="D5691" t="s">
        <v>36</v>
      </c>
      <c r="E5691" s="1">
        <v>44496</v>
      </c>
      <c r="F5691" s="4">
        <v>3304</v>
      </c>
      <c r="G5691">
        <v>368</v>
      </c>
      <c r="H5691" s="3">
        <f>_xlfn.XLOOKUP(sales[[#This Row],[Product]],products[Product],products[Cost per box])*sales[[#This Row],[Boxes]]</f>
        <v>1854.72</v>
      </c>
      <c r="I5691" s="4">
        <f>sales[[#This Row],[Revenue]]-sales[[#This Row],[Cost]]</f>
        <v>1449.28</v>
      </c>
    </row>
    <row r="5692" spans="2:9" x14ac:dyDescent="0.25">
      <c r="B5692" t="s">
        <v>32</v>
      </c>
      <c r="C5692" t="s">
        <v>16</v>
      </c>
      <c r="D5692" t="s">
        <v>38</v>
      </c>
      <c r="E5692" s="1">
        <v>44496</v>
      </c>
      <c r="F5692" s="4">
        <v>4375</v>
      </c>
      <c r="G5692">
        <v>175</v>
      </c>
      <c r="H5692" s="3">
        <f>_xlfn.XLOOKUP(sales[[#This Row],[Product]],products[Product],products[Cost per box])*sales[[#This Row],[Boxes]]</f>
        <v>1739.5</v>
      </c>
      <c r="I5692" s="4">
        <f>sales[[#This Row],[Revenue]]-sales[[#This Row],[Cost]]</f>
        <v>2635.5</v>
      </c>
    </row>
    <row r="5693" spans="2:9" x14ac:dyDescent="0.25">
      <c r="B5693" t="s">
        <v>20</v>
      </c>
      <c r="C5693" t="s">
        <v>27</v>
      </c>
      <c r="D5693" t="s">
        <v>44</v>
      </c>
      <c r="E5693" s="1">
        <v>44496</v>
      </c>
      <c r="F5693" s="4">
        <v>2751</v>
      </c>
      <c r="G5693">
        <v>115</v>
      </c>
      <c r="H5693" s="3">
        <f>_xlfn.XLOOKUP(sales[[#This Row],[Product]],products[Product],products[Cost per box])*sales[[#This Row],[Boxes]]</f>
        <v>1100.55</v>
      </c>
      <c r="I5693" s="4">
        <f>sales[[#This Row],[Revenue]]-sales[[#This Row],[Cost]]</f>
        <v>1650.45</v>
      </c>
    </row>
    <row r="5694" spans="2:9" x14ac:dyDescent="0.25">
      <c r="B5694" t="s">
        <v>49</v>
      </c>
      <c r="C5694" t="s">
        <v>9</v>
      </c>
      <c r="D5694" t="s">
        <v>42</v>
      </c>
      <c r="E5694" s="1">
        <v>44496</v>
      </c>
      <c r="F5694" s="4">
        <v>7896</v>
      </c>
      <c r="G5694">
        <v>494</v>
      </c>
      <c r="H5694" s="3">
        <f>_xlfn.XLOOKUP(sales[[#This Row],[Product]],products[Product],products[Cost per box])*sales[[#This Row],[Boxes]]</f>
        <v>2341.56</v>
      </c>
      <c r="I5694" s="4">
        <f>sales[[#This Row],[Revenue]]-sales[[#This Row],[Cost]]</f>
        <v>5554.4400000000005</v>
      </c>
    </row>
    <row r="5695" spans="2:9" x14ac:dyDescent="0.25">
      <c r="B5695" t="s">
        <v>40</v>
      </c>
      <c r="C5695" t="s">
        <v>21</v>
      </c>
      <c r="D5695" t="s">
        <v>43</v>
      </c>
      <c r="E5695" s="1">
        <v>44496</v>
      </c>
      <c r="F5695" s="4">
        <v>9345</v>
      </c>
      <c r="G5695">
        <v>425</v>
      </c>
      <c r="H5695" s="3">
        <f>_xlfn.XLOOKUP(sales[[#This Row],[Product]],products[Product],products[Cost per box])*sales[[#This Row],[Boxes]]</f>
        <v>1636.25</v>
      </c>
      <c r="I5695" s="4">
        <f>sales[[#This Row],[Revenue]]-sales[[#This Row],[Cost]]</f>
        <v>7708.75</v>
      </c>
    </row>
    <row r="5696" spans="2:9" x14ac:dyDescent="0.25">
      <c r="B5696" t="s">
        <v>56</v>
      </c>
      <c r="C5696" t="s">
        <v>21</v>
      </c>
      <c r="D5696" t="s">
        <v>14</v>
      </c>
      <c r="E5696" s="1">
        <v>44496</v>
      </c>
      <c r="F5696" s="4">
        <v>5355</v>
      </c>
      <c r="G5696">
        <v>910</v>
      </c>
      <c r="H5696" s="3">
        <f>_xlfn.XLOOKUP(sales[[#This Row],[Product]],products[Product],products[Cost per box])*sales[[#This Row],[Boxes]]</f>
        <v>5742.0999999999995</v>
      </c>
      <c r="I5696" s="4">
        <f>sales[[#This Row],[Revenue]]-sales[[#This Row],[Cost]]</f>
        <v>-387.09999999999945</v>
      </c>
    </row>
    <row r="5697" spans="2:9" x14ac:dyDescent="0.25">
      <c r="B5697" t="s">
        <v>55</v>
      </c>
      <c r="C5697" t="s">
        <v>11</v>
      </c>
      <c r="D5697" t="s">
        <v>17</v>
      </c>
      <c r="E5697" s="1">
        <v>44496</v>
      </c>
      <c r="F5697" s="4">
        <v>14</v>
      </c>
      <c r="G5697">
        <v>1</v>
      </c>
      <c r="H5697" s="3">
        <f>_xlfn.XLOOKUP(sales[[#This Row],[Product]],products[Product],products[Cost per box])*sales[[#This Row],[Boxes]]</f>
        <v>6.8</v>
      </c>
      <c r="I5697" s="4">
        <f>sales[[#This Row],[Revenue]]-sales[[#This Row],[Cost]]</f>
        <v>7.2</v>
      </c>
    </row>
    <row r="5698" spans="2:9" x14ac:dyDescent="0.25">
      <c r="B5698" t="s">
        <v>53</v>
      </c>
      <c r="C5698" t="s">
        <v>21</v>
      </c>
      <c r="D5698" t="s">
        <v>28</v>
      </c>
      <c r="E5698" s="1">
        <v>44496</v>
      </c>
      <c r="F5698" s="4">
        <v>5460</v>
      </c>
      <c r="G5698">
        <v>683</v>
      </c>
      <c r="H5698" s="3">
        <f>_xlfn.XLOOKUP(sales[[#This Row],[Product]],products[Product],products[Cost per box])*sales[[#This Row],[Boxes]]</f>
        <v>1885.08</v>
      </c>
      <c r="I5698" s="4">
        <f>sales[[#This Row],[Revenue]]-sales[[#This Row],[Cost]]</f>
        <v>3574.92</v>
      </c>
    </row>
    <row r="5699" spans="2:9" x14ac:dyDescent="0.25">
      <c r="B5699" t="s">
        <v>41</v>
      </c>
      <c r="C5699" t="s">
        <v>9</v>
      </c>
      <c r="D5699" t="s">
        <v>24</v>
      </c>
      <c r="E5699" s="1">
        <v>44496</v>
      </c>
      <c r="F5699" s="4">
        <v>1141</v>
      </c>
      <c r="G5699">
        <v>64</v>
      </c>
      <c r="H5699" s="3">
        <f>_xlfn.XLOOKUP(sales[[#This Row],[Product]],products[Product],products[Cost per box])*sales[[#This Row],[Boxes]]</f>
        <v>672.64</v>
      </c>
      <c r="I5699" s="4">
        <f>sales[[#This Row],[Revenue]]-sales[[#This Row],[Cost]]</f>
        <v>468.36</v>
      </c>
    </row>
    <row r="5700" spans="2:9" x14ac:dyDescent="0.25">
      <c r="B5700" t="s">
        <v>8</v>
      </c>
      <c r="C5700" t="s">
        <v>6</v>
      </c>
      <c r="D5700" t="s">
        <v>38</v>
      </c>
      <c r="E5700" s="1">
        <v>44496</v>
      </c>
      <c r="F5700" s="4">
        <v>1932</v>
      </c>
      <c r="G5700">
        <v>75</v>
      </c>
      <c r="H5700" s="3">
        <f>_xlfn.XLOOKUP(sales[[#This Row],[Product]],products[Product],products[Cost per box])*sales[[#This Row],[Boxes]]</f>
        <v>745.5</v>
      </c>
      <c r="I5700" s="4">
        <f>sales[[#This Row],[Revenue]]-sales[[#This Row],[Cost]]</f>
        <v>1186.5</v>
      </c>
    </row>
    <row r="5701" spans="2:9" x14ac:dyDescent="0.25">
      <c r="B5701" t="s">
        <v>49</v>
      </c>
      <c r="C5701" t="s">
        <v>9</v>
      </c>
      <c r="D5701" t="s">
        <v>31</v>
      </c>
      <c r="E5701" s="1">
        <v>44496</v>
      </c>
      <c r="F5701" s="4">
        <v>1330</v>
      </c>
      <c r="G5701">
        <v>103</v>
      </c>
      <c r="H5701" s="3">
        <f>_xlfn.XLOOKUP(sales[[#This Row],[Product]],products[Product],products[Cost per box])*sales[[#This Row],[Boxes]]</f>
        <v>589.16</v>
      </c>
      <c r="I5701" s="4">
        <f>sales[[#This Row],[Revenue]]-sales[[#This Row],[Cost]]</f>
        <v>740.84</v>
      </c>
    </row>
    <row r="5702" spans="2:9" x14ac:dyDescent="0.25">
      <c r="B5702" t="s">
        <v>34</v>
      </c>
      <c r="C5702" t="s">
        <v>6</v>
      </c>
      <c r="D5702" t="s">
        <v>42</v>
      </c>
      <c r="E5702" s="1">
        <v>44496</v>
      </c>
      <c r="F5702" s="4">
        <v>12103</v>
      </c>
      <c r="G5702">
        <v>840</v>
      </c>
      <c r="H5702" s="3">
        <f>_xlfn.XLOOKUP(sales[[#This Row],[Product]],products[Product],products[Cost per box])*sales[[#This Row],[Boxes]]</f>
        <v>3981.6000000000004</v>
      </c>
      <c r="I5702" s="4">
        <f>sales[[#This Row],[Revenue]]-sales[[#This Row],[Cost]]</f>
        <v>8121.4</v>
      </c>
    </row>
    <row r="5703" spans="2:9" x14ac:dyDescent="0.25">
      <c r="B5703" t="s">
        <v>54</v>
      </c>
      <c r="C5703" t="s">
        <v>9</v>
      </c>
      <c r="D5703" t="s">
        <v>26</v>
      </c>
      <c r="E5703" s="1">
        <v>44496</v>
      </c>
      <c r="F5703" s="4">
        <v>6643</v>
      </c>
      <c r="G5703">
        <v>511</v>
      </c>
      <c r="H5703" s="3">
        <f>_xlfn.XLOOKUP(sales[[#This Row],[Product]],products[Product],products[Cost per box])*sales[[#This Row],[Boxes]]</f>
        <v>3285.73</v>
      </c>
      <c r="I5703" s="4">
        <f>sales[[#This Row],[Revenue]]-sales[[#This Row],[Cost]]</f>
        <v>3357.27</v>
      </c>
    </row>
    <row r="5704" spans="2:9" x14ac:dyDescent="0.25">
      <c r="B5704" t="s">
        <v>53</v>
      </c>
      <c r="C5704" t="s">
        <v>11</v>
      </c>
      <c r="D5704" t="s">
        <v>45</v>
      </c>
      <c r="E5704" s="1">
        <v>44496</v>
      </c>
      <c r="F5704" s="4">
        <v>6034</v>
      </c>
      <c r="G5704">
        <v>275</v>
      </c>
      <c r="H5704" s="3">
        <f>_xlfn.XLOOKUP(sales[[#This Row],[Product]],products[Product],products[Cost per box])*sales[[#This Row],[Boxes]]</f>
        <v>2125.75</v>
      </c>
      <c r="I5704" s="4">
        <f>sales[[#This Row],[Revenue]]-sales[[#This Row],[Cost]]</f>
        <v>3908.25</v>
      </c>
    </row>
    <row r="5705" spans="2:9" x14ac:dyDescent="0.25">
      <c r="B5705" t="s">
        <v>5</v>
      </c>
      <c r="C5705" t="s">
        <v>27</v>
      </c>
      <c r="D5705" t="s">
        <v>7</v>
      </c>
      <c r="E5705" s="1">
        <v>44496</v>
      </c>
      <c r="F5705" s="4">
        <v>6664</v>
      </c>
      <c r="G5705">
        <v>476</v>
      </c>
      <c r="H5705" s="3">
        <f>_xlfn.XLOOKUP(sales[[#This Row],[Product]],products[Product],products[Cost per box])*sales[[#This Row],[Boxes]]</f>
        <v>2451.4</v>
      </c>
      <c r="I5705" s="4">
        <f>sales[[#This Row],[Revenue]]-sales[[#This Row],[Cost]]</f>
        <v>4212.6000000000004</v>
      </c>
    </row>
    <row r="5706" spans="2:9" x14ac:dyDescent="0.25">
      <c r="B5706" t="s">
        <v>56</v>
      </c>
      <c r="C5706" t="s">
        <v>11</v>
      </c>
      <c r="D5706" t="s">
        <v>7</v>
      </c>
      <c r="E5706" s="1">
        <v>44496</v>
      </c>
      <c r="F5706" s="4">
        <v>13797</v>
      </c>
      <c r="G5706">
        <v>980</v>
      </c>
      <c r="H5706" s="3">
        <f>_xlfn.XLOOKUP(sales[[#This Row],[Product]],products[Product],products[Cost per box])*sales[[#This Row],[Boxes]]</f>
        <v>5047</v>
      </c>
      <c r="I5706" s="4">
        <f>sales[[#This Row],[Revenue]]-sales[[#This Row],[Cost]]</f>
        <v>8750</v>
      </c>
    </row>
    <row r="5707" spans="2:9" x14ac:dyDescent="0.25">
      <c r="B5707" t="s">
        <v>54</v>
      </c>
      <c r="C5707" t="s">
        <v>21</v>
      </c>
      <c r="D5707" t="s">
        <v>31</v>
      </c>
      <c r="E5707" s="1">
        <v>44496</v>
      </c>
      <c r="F5707" s="4">
        <v>1659</v>
      </c>
      <c r="G5707">
        <v>139</v>
      </c>
      <c r="H5707" s="3">
        <f>_xlfn.XLOOKUP(sales[[#This Row],[Product]],products[Product],products[Cost per box])*sales[[#This Row],[Boxes]]</f>
        <v>795.07999999999993</v>
      </c>
      <c r="I5707" s="4">
        <f>sales[[#This Row],[Revenue]]-sales[[#This Row],[Cost]]</f>
        <v>863.92000000000007</v>
      </c>
    </row>
    <row r="5708" spans="2:9" x14ac:dyDescent="0.25">
      <c r="B5708" t="s">
        <v>25</v>
      </c>
      <c r="C5708" t="s">
        <v>6</v>
      </c>
      <c r="D5708" t="s">
        <v>17</v>
      </c>
      <c r="E5708" s="1">
        <v>44496</v>
      </c>
      <c r="F5708" s="4">
        <v>1890</v>
      </c>
      <c r="G5708">
        <v>83</v>
      </c>
      <c r="H5708" s="3">
        <f>_xlfn.XLOOKUP(sales[[#This Row],[Product]],products[Product],products[Cost per box])*sales[[#This Row],[Boxes]]</f>
        <v>564.4</v>
      </c>
      <c r="I5708" s="4">
        <f>sales[[#This Row],[Revenue]]-sales[[#This Row],[Cost]]</f>
        <v>1325.6</v>
      </c>
    </row>
    <row r="5709" spans="2:9" x14ac:dyDescent="0.25">
      <c r="B5709" t="s">
        <v>41</v>
      </c>
      <c r="C5709" t="s">
        <v>6</v>
      </c>
      <c r="D5709" t="s">
        <v>26</v>
      </c>
      <c r="E5709" s="1">
        <v>44496</v>
      </c>
      <c r="F5709" s="4">
        <v>112</v>
      </c>
      <c r="G5709">
        <v>10</v>
      </c>
      <c r="H5709" s="3">
        <f>_xlfn.XLOOKUP(sales[[#This Row],[Product]],products[Product],products[Cost per box])*sales[[#This Row],[Boxes]]</f>
        <v>64.3</v>
      </c>
      <c r="I5709" s="4">
        <f>sales[[#This Row],[Revenue]]-sales[[#This Row],[Cost]]</f>
        <v>47.7</v>
      </c>
    </row>
    <row r="5710" spans="2:9" x14ac:dyDescent="0.25">
      <c r="B5710" t="s">
        <v>40</v>
      </c>
      <c r="C5710" t="s">
        <v>16</v>
      </c>
      <c r="D5710" t="s">
        <v>26</v>
      </c>
      <c r="E5710" s="1">
        <v>44496</v>
      </c>
      <c r="F5710" s="4">
        <v>329</v>
      </c>
      <c r="G5710">
        <v>28</v>
      </c>
      <c r="H5710" s="3">
        <f>_xlfn.XLOOKUP(sales[[#This Row],[Product]],products[Product],products[Cost per box])*sales[[#This Row],[Boxes]]</f>
        <v>180.04</v>
      </c>
      <c r="I5710" s="4">
        <f>sales[[#This Row],[Revenue]]-sales[[#This Row],[Cost]]</f>
        <v>148.96</v>
      </c>
    </row>
    <row r="5711" spans="2:9" x14ac:dyDescent="0.25">
      <c r="B5711" t="s">
        <v>37</v>
      </c>
      <c r="C5711" t="s">
        <v>11</v>
      </c>
      <c r="D5711" t="s">
        <v>7</v>
      </c>
      <c r="E5711" s="1">
        <v>44496</v>
      </c>
      <c r="F5711" s="4">
        <v>10829</v>
      </c>
      <c r="G5711">
        <v>677</v>
      </c>
      <c r="H5711" s="3">
        <f>_xlfn.XLOOKUP(sales[[#This Row],[Product]],products[Product],products[Cost per box])*sales[[#This Row],[Boxes]]</f>
        <v>3486.55</v>
      </c>
      <c r="I5711" s="4">
        <f>sales[[#This Row],[Revenue]]-sales[[#This Row],[Cost]]</f>
        <v>7342.45</v>
      </c>
    </row>
    <row r="5712" spans="2:9" x14ac:dyDescent="0.25">
      <c r="B5712" t="s">
        <v>32</v>
      </c>
      <c r="C5712" t="s">
        <v>27</v>
      </c>
      <c r="D5712" t="s">
        <v>36</v>
      </c>
      <c r="E5712" s="1">
        <v>44496</v>
      </c>
      <c r="F5712" s="4">
        <v>8302</v>
      </c>
      <c r="G5712">
        <v>1050</v>
      </c>
      <c r="H5712" s="3">
        <f>_xlfn.XLOOKUP(sales[[#This Row],[Product]],products[Product],products[Cost per box])*sales[[#This Row],[Boxes]]</f>
        <v>5292</v>
      </c>
      <c r="I5712" s="4">
        <f>sales[[#This Row],[Revenue]]-sales[[#This Row],[Cost]]</f>
        <v>3010</v>
      </c>
    </row>
    <row r="5713" spans="2:9" x14ac:dyDescent="0.25">
      <c r="B5713" t="s">
        <v>55</v>
      </c>
      <c r="C5713" t="s">
        <v>16</v>
      </c>
      <c r="D5713" t="s">
        <v>47</v>
      </c>
      <c r="E5713" s="1">
        <v>44496</v>
      </c>
      <c r="F5713" s="4">
        <v>4123</v>
      </c>
      <c r="G5713">
        <v>243</v>
      </c>
      <c r="H5713" s="3">
        <f>_xlfn.XLOOKUP(sales[[#This Row],[Product]],products[Product],products[Cost per box])*sales[[#This Row],[Boxes]]</f>
        <v>1278.1799999999998</v>
      </c>
      <c r="I5713" s="4">
        <f>sales[[#This Row],[Revenue]]-sales[[#This Row],[Cost]]</f>
        <v>2844.82</v>
      </c>
    </row>
    <row r="5714" spans="2:9" x14ac:dyDescent="0.25">
      <c r="B5714" t="s">
        <v>34</v>
      </c>
      <c r="C5714" t="s">
        <v>27</v>
      </c>
      <c r="D5714" t="s">
        <v>14</v>
      </c>
      <c r="E5714" s="1">
        <v>44496</v>
      </c>
      <c r="F5714" s="4">
        <v>5684</v>
      </c>
      <c r="G5714">
        <v>700</v>
      </c>
      <c r="H5714" s="3">
        <f>_xlfn.XLOOKUP(sales[[#This Row],[Product]],products[Product],products[Cost per box])*sales[[#This Row],[Boxes]]</f>
        <v>4417</v>
      </c>
      <c r="I5714" s="4">
        <f>sales[[#This Row],[Revenue]]-sales[[#This Row],[Cost]]</f>
        <v>1267</v>
      </c>
    </row>
    <row r="5715" spans="2:9" x14ac:dyDescent="0.25">
      <c r="B5715" t="s">
        <v>34</v>
      </c>
      <c r="C5715" t="s">
        <v>27</v>
      </c>
      <c r="D5715" t="s">
        <v>24</v>
      </c>
      <c r="E5715" s="1">
        <v>44496</v>
      </c>
      <c r="F5715" s="4">
        <v>581</v>
      </c>
      <c r="G5715">
        <v>31</v>
      </c>
      <c r="H5715" s="3">
        <f>_xlfn.XLOOKUP(sales[[#This Row],[Product]],products[Product],products[Cost per box])*sales[[#This Row],[Boxes]]</f>
        <v>325.81</v>
      </c>
      <c r="I5715" s="4">
        <f>sales[[#This Row],[Revenue]]-sales[[#This Row],[Cost]]</f>
        <v>255.19</v>
      </c>
    </row>
    <row r="5716" spans="2:9" x14ac:dyDescent="0.25">
      <c r="B5716" t="s">
        <v>25</v>
      </c>
      <c r="C5716" t="s">
        <v>27</v>
      </c>
      <c r="D5716" t="s">
        <v>44</v>
      </c>
      <c r="E5716" s="1">
        <v>44496</v>
      </c>
      <c r="F5716" s="4">
        <v>1869</v>
      </c>
      <c r="G5716">
        <v>78</v>
      </c>
      <c r="H5716" s="3">
        <f>_xlfn.XLOOKUP(sales[[#This Row],[Product]],products[Product],products[Cost per box])*sales[[#This Row],[Boxes]]</f>
        <v>746.46</v>
      </c>
      <c r="I5716" s="4">
        <f>sales[[#This Row],[Revenue]]-sales[[#This Row],[Cost]]</f>
        <v>1122.54</v>
      </c>
    </row>
    <row r="5717" spans="2:9" x14ac:dyDescent="0.25">
      <c r="B5717" t="s">
        <v>33</v>
      </c>
      <c r="C5717" t="s">
        <v>9</v>
      </c>
      <c r="D5717" t="s">
        <v>19</v>
      </c>
      <c r="E5717" s="1">
        <v>44496</v>
      </c>
      <c r="F5717" s="4">
        <v>6881</v>
      </c>
      <c r="G5717">
        <v>405</v>
      </c>
      <c r="H5717" s="3">
        <f>_xlfn.XLOOKUP(sales[[#This Row],[Product]],products[Product],products[Cost per box])*sales[[#This Row],[Boxes]]</f>
        <v>4143.1500000000005</v>
      </c>
      <c r="I5717" s="4">
        <f>sales[[#This Row],[Revenue]]-sales[[#This Row],[Cost]]</f>
        <v>2737.8499999999995</v>
      </c>
    </row>
    <row r="5718" spans="2:9" x14ac:dyDescent="0.25">
      <c r="B5718" t="s">
        <v>5</v>
      </c>
      <c r="C5718" t="s">
        <v>11</v>
      </c>
      <c r="D5718" t="s">
        <v>7</v>
      </c>
      <c r="E5718" s="1">
        <v>44496</v>
      </c>
      <c r="F5718" s="4">
        <v>1554</v>
      </c>
      <c r="G5718">
        <v>98</v>
      </c>
      <c r="H5718" s="3">
        <f>_xlfn.XLOOKUP(sales[[#This Row],[Product]],products[Product],products[Cost per box])*sales[[#This Row],[Boxes]]</f>
        <v>504.70000000000005</v>
      </c>
      <c r="I5718" s="4">
        <f>sales[[#This Row],[Revenue]]-sales[[#This Row],[Cost]]</f>
        <v>1049.3</v>
      </c>
    </row>
    <row r="5719" spans="2:9" x14ac:dyDescent="0.25">
      <c r="B5719" t="s">
        <v>54</v>
      </c>
      <c r="C5719" t="s">
        <v>21</v>
      </c>
      <c r="D5719" t="s">
        <v>17</v>
      </c>
      <c r="E5719" s="1">
        <v>44496</v>
      </c>
      <c r="F5719" s="4">
        <v>5061</v>
      </c>
      <c r="G5719">
        <v>221</v>
      </c>
      <c r="H5719" s="3">
        <f>_xlfn.XLOOKUP(sales[[#This Row],[Product]],products[Product],products[Cost per box])*sales[[#This Row],[Boxes]]</f>
        <v>1502.8</v>
      </c>
      <c r="I5719" s="4">
        <f>sales[[#This Row],[Revenue]]-sales[[#This Row],[Cost]]</f>
        <v>3558.2</v>
      </c>
    </row>
    <row r="5720" spans="2:9" x14ac:dyDescent="0.25">
      <c r="B5720" t="s">
        <v>40</v>
      </c>
      <c r="C5720" t="s">
        <v>6</v>
      </c>
      <c r="D5720" t="s">
        <v>17</v>
      </c>
      <c r="E5720" s="1">
        <v>44496</v>
      </c>
      <c r="F5720" s="4">
        <v>4655</v>
      </c>
      <c r="G5720">
        <v>212</v>
      </c>
      <c r="H5720" s="3">
        <f>_xlfn.XLOOKUP(sales[[#This Row],[Product]],products[Product],products[Cost per box])*sales[[#This Row],[Boxes]]</f>
        <v>1441.6</v>
      </c>
      <c r="I5720" s="4">
        <f>sales[[#This Row],[Revenue]]-sales[[#This Row],[Cost]]</f>
        <v>3213.4</v>
      </c>
    </row>
    <row r="5721" spans="2:9" x14ac:dyDescent="0.25">
      <c r="B5721" t="s">
        <v>32</v>
      </c>
      <c r="C5721" t="s">
        <v>27</v>
      </c>
      <c r="D5721" t="s">
        <v>12</v>
      </c>
      <c r="E5721" s="1">
        <v>44496</v>
      </c>
      <c r="F5721" s="4">
        <v>4067</v>
      </c>
      <c r="G5721">
        <v>255</v>
      </c>
      <c r="H5721" s="3">
        <f>_xlfn.XLOOKUP(sales[[#This Row],[Product]],products[Product],products[Cost per box])*sales[[#This Row],[Boxes]]</f>
        <v>2149.65</v>
      </c>
      <c r="I5721" s="4">
        <f>sales[[#This Row],[Revenue]]-sales[[#This Row],[Cost]]</f>
        <v>1917.35</v>
      </c>
    </row>
    <row r="5722" spans="2:9" x14ac:dyDescent="0.25">
      <c r="B5722" t="s">
        <v>46</v>
      </c>
      <c r="C5722" t="s">
        <v>11</v>
      </c>
      <c r="D5722" t="s">
        <v>19</v>
      </c>
      <c r="E5722" s="1">
        <v>44496</v>
      </c>
      <c r="F5722" s="4">
        <v>4529</v>
      </c>
      <c r="G5722">
        <v>267</v>
      </c>
      <c r="H5722" s="3">
        <f>_xlfn.XLOOKUP(sales[[#This Row],[Product]],products[Product],products[Cost per box])*sales[[#This Row],[Boxes]]</f>
        <v>2731.4100000000003</v>
      </c>
      <c r="I5722" s="4">
        <f>sales[[#This Row],[Revenue]]-sales[[#This Row],[Cost]]</f>
        <v>1797.5899999999997</v>
      </c>
    </row>
    <row r="5723" spans="2:9" x14ac:dyDescent="0.25">
      <c r="B5723" t="s">
        <v>33</v>
      </c>
      <c r="C5723" t="s">
        <v>27</v>
      </c>
      <c r="D5723" t="s">
        <v>22</v>
      </c>
      <c r="E5723" s="1">
        <v>44496</v>
      </c>
      <c r="F5723" s="4">
        <v>19159</v>
      </c>
      <c r="G5723">
        <v>2380</v>
      </c>
      <c r="H5723" s="3">
        <f>_xlfn.XLOOKUP(sales[[#This Row],[Product]],products[Product],products[Cost per box])*sales[[#This Row],[Boxes]]</f>
        <v>19563.600000000002</v>
      </c>
      <c r="I5723" s="4">
        <f>sales[[#This Row],[Revenue]]-sales[[#This Row],[Cost]]</f>
        <v>-404.60000000000218</v>
      </c>
    </row>
    <row r="5724" spans="2:9" x14ac:dyDescent="0.25">
      <c r="B5724" t="s">
        <v>10</v>
      </c>
      <c r="C5724" t="s">
        <v>27</v>
      </c>
      <c r="D5724" t="s">
        <v>19</v>
      </c>
      <c r="E5724" s="1">
        <v>44496</v>
      </c>
      <c r="F5724" s="4">
        <v>4340</v>
      </c>
      <c r="G5724">
        <v>272</v>
      </c>
      <c r="H5724" s="3">
        <f>_xlfn.XLOOKUP(sales[[#This Row],[Product]],products[Product],products[Cost per box])*sales[[#This Row],[Boxes]]</f>
        <v>2782.56</v>
      </c>
      <c r="I5724" s="4">
        <f>sales[[#This Row],[Revenue]]-sales[[#This Row],[Cost]]</f>
        <v>1557.44</v>
      </c>
    </row>
    <row r="5725" spans="2:9" x14ac:dyDescent="0.25">
      <c r="B5725" t="s">
        <v>41</v>
      </c>
      <c r="C5725" t="s">
        <v>11</v>
      </c>
      <c r="D5725" t="s">
        <v>47</v>
      </c>
      <c r="E5725" s="1">
        <v>44496</v>
      </c>
      <c r="F5725" s="4">
        <v>7679</v>
      </c>
      <c r="G5725">
        <v>452</v>
      </c>
      <c r="H5725" s="3">
        <f>_xlfn.XLOOKUP(sales[[#This Row],[Product]],products[Product],products[Cost per box])*sales[[#This Row],[Boxes]]</f>
        <v>2377.52</v>
      </c>
      <c r="I5725" s="4">
        <f>sales[[#This Row],[Revenue]]-sales[[#This Row],[Cost]]</f>
        <v>5301.48</v>
      </c>
    </row>
    <row r="5726" spans="2:9" x14ac:dyDescent="0.25">
      <c r="B5726" t="s">
        <v>25</v>
      </c>
      <c r="C5726" t="s">
        <v>11</v>
      </c>
      <c r="D5726" t="s">
        <v>28</v>
      </c>
      <c r="E5726" s="1">
        <v>44496</v>
      </c>
      <c r="F5726" s="4">
        <v>714</v>
      </c>
      <c r="G5726">
        <v>90</v>
      </c>
      <c r="H5726" s="3">
        <f>_xlfn.XLOOKUP(sales[[#This Row],[Product]],products[Product],products[Cost per box])*sales[[#This Row],[Boxes]]</f>
        <v>248.39999999999998</v>
      </c>
      <c r="I5726" s="4">
        <f>sales[[#This Row],[Revenue]]-sales[[#This Row],[Cost]]</f>
        <v>465.6</v>
      </c>
    </row>
    <row r="5727" spans="2:9" x14ac:dyDescent="0.25">
      <c r="B5727" t="s">
        <v>34</v>
      </c>
      <c r="C5727" t="s">
        <v>9</v>
      </c>
      <c r="D5727" t="s">
        <v>48</v>
      </c>
      <c r="E5727" s="1">
        <v>44496</v>
      </c>
      <c r="F5727" s="4">
        <v>3801</v>
      </c>
      <c r="G5727">
        <v>141</v>
      </c>
      <c r="H5727" s="3">
        <f>_xlfn.XLOOKUP(sales[[#This Row],[Product]],products[Product],products[Cost per box])*sales[[#This Row],[Boxes]]</f>
        <v>1054.68</v>
      </c>
      <c r="I5727" s="4">
        <f>sales[[#This Row],[Revenue]]-sales[[#This Row],[Cost]]</f>
        <v>2746.3199999999997</v>
      </c>
    </row>
    <row r="5728" spans="2:9" x14ac:dyDescent="0.25">
      <c r="B5728" t="s">
        <v>57</v>
      </c>
      <c r="C5728" t="s">
        <v>27</v>
      </c>
      <c r="D5728" t="s">
        <v>28</v>
      </c>
      <c r="E5728" s="1">
        <v>44496</v>
      </c>
      <c r="F5728" s="4">
        <v>6461</v>
      </c>
      <c r="G5728">
        <v>840</v>
      </c>
      <c r="H5728" s="3">
        <f>_xlfn.XLOOKUP(sales[[#This Row],[Product]],products[Product],products[Cost per box])*sales[[#This Row],[Boxes]]</f>
        <v>2318.3999999999996</v>
      </c>
      <c r="I5728" s="4">
        <f>sales[[#This Row],[Revenue]]-sales[[#This Row],[Cost]]</f>
        <v>4142.6000000000004</v>
      </c>
    </row>
    <row r="5729" spans="2:9" x14ac:dyDescent="0.25">
      <c r="B5729" t="s">
        <v>23</v>
      </c>
      <c r="C5729" t="s">
        <v>16</v>
      </c>
      <c r="D5729" t="s">
        <v>44</v>
      </c>
      <c r="E5729" s="1">
        <v>44496</v>
      </c>
      <c r="F5729" s="4">
        <v>7539</v>
      </c>
      <c r="G5729">
        <v>328</v>
      </c>
      <c r="H5729" s="3">
        <f>_xlfn.XLOOKUP(sales[[#This Row],[Product]],products[Product],products[Cost per box])*sales[[#This Row],[Boxes]]</f>
        <v>3138.96</v>
      </c>
      <c r="I5729" s="4">
        <f>sales[[#This Row],[Revenue]]-sales[[#This Row],[Cost]]</f>
        <v>4400.04</v>
      </c>
    </row>
    <row r="5730" spans="2:9" x14ac:dyDescent="0.25">
      <c r="B5730" t="s">
        <v>49</v>
      </c>
      <c r="C5730" t="s">
        <v>9</v>
      </c>
      <c r="D5730" t="s">
        <v>52</v>
      </c>
      <c r="E5730" s="1">
        <v>44496</v>
      </c>
      <c r="F5730" s="4">
        <v>6524</v>
      </c>
      <c r="G5730">
        <v>594</v>
      </c>
      <c r="H5730" s="3">
        <f>_xlfn.XLOOKUP(sales[[#This Row],[Product]],products[Product],products[Cost per box])*sales[[#This Row],[Boxes]]</f>
        <v>1972.08</v>
      </c>
      <c r="I5730" s="4">
        <f>sales[[#This Row],[Revenue]]-sales[[#This Row],[Cost]]</f>
        <v>4551.92</v>
      </c>
    </row>
    <row r="5731" spans="2:9" x14ac:dyDescent="0.25">
      <c r="B5731" t="s">
        <v>53</v>
      </c>
      <c r="C5731" t="s">
        <v>21</v>
      </c>
      <c r="D5731" t="s">
        <v>35</v>
      </c>
      <c r="E5731" s="1">
        <v>44497</v>
      </c>
      <c r="F5731" s="4">
        <v>7721</v>
      </c>
      <c r="G5731">
        <v>455</v>
      </c>
      <c r="H5731" s="3">
        <f>_xlfn.XLOOKUP(sales[[#This Row],[Product]],products[Product],products[Cost per box])*sales[[#This Row],[Boxes]]</f>
        <v>1205.75</v>
      </c>
      <c r="I5731" s="4">
        <f>sales[[#This Row],[Revenue]]-sales[[#This Row],[Cost]]</f>
        <v>6515.25</v>
      </c>
    </row>
    <row r="5732" spans="2:9" x14ac:dyDescent="0.25">
      <c r="B5732" t="s">
        <v>34</v>
      </c>
      <c r="C5732" t="s">
        <v>16</v>
      </c>
      <c r="D5732" t="s">
        <v>50</v>
      </c>
      <c r="E5732" s="1">
        <v>44497</v>
      </c>
      <c r="F5732" s="4">
        <v>3619</v>
      </c>
      <c r="G5732">
        <v>158</v>
      </c>
      <c r="H5732" s="3">
        <f>_xlfn.XLOOKUP(sales[[#This Row],[Product]],products[Product],products[Cost per box])*sales[[#This Row],[Boxes]]</f>
        <v>1960.78</v>
      </c>
      <c r="I5732" s="4">
        <f>sales[[#This Row],[Revenue]]-sales[[#This Row],[Cost]]</f>
        <v>1658.22</v>
      </c>
    </row>
    <row r="5733" spans="2:9" x14ac:dyDescent="0.25">
      <c r="B5733" t="s">
        <v>34</v>
      </c>
      <c r="C5733" t="s">
        <v>9</v>
      </c>
      <c r="D5733" t="s">
        <v>7</v>
      </c>
      <c r="E5733" s="1">
        <v>44497</v>
      </c>
      <c r="F5733" s="4">
        <v>8015</v>
      </c>
      <c r="G5733">
        <v>573</v>
      </c>
      <c r="H5733" s="3">
        <f>_xlfn.XLOOKUP(sales[[#This Row],[Product]],products[Product],products[Cost per box])*sales[[#This Row],[Boxes]]</f>
        <v>2950.9500000000003</v>
      </c>
      <c r="I5733" s="4">
        <f>sales[[#This Row],[Revenue]]-sales[[#This Row],[Cost]]</f>
        <v>5064.0499999999993</v>
      </c>
    </row>
    <row r="5734" spans="2:9" x14ac:dyDescent="0.25">
      <c r="B5734" t="s">
        <v>13</v>
      </c>
      <c r="C5734" t="s">
        <v>16</v>
      </c>
      <c r="D5734" t="s">
        <v>45</v>
      </c>
      <c r="E5734" s="1">
        <v>44497</v>
      </c>
      <c r="F5734" s="4">
        <v>5866</v>
      </c>
      <c r="G5734">
        <v>267</v>
      </c>
      <c r="H5734" s="3">
        <f>_xlfn.XLOOKUP(sales[[#This Row],[Product]],products[Product],products[Cost per box])*sales[[#This Row],[Boxes]]</f>
        <v>2063.9100000000003</v>
      </c>
      <c r="I5734" s="4">
        <f>sales[[#This Row],[Revenue]]-sales[[#This Row],[Cost]]</f>
        <v>3802.0899999999997</v>
      </c>
    </row>
    <row r="5735" spans="2:9" x14ac:dyDescent="0.25">
      <c r="B5735" t="s">
        <v>49</v>
      </c>
      <c r="C5735" t="s">
        <v>6</v>
      </c>
      <c r="D5735" t="s">
        <v>30</v>
      </c>
      <c r="E5735" s="1">
        <v>44497</v>
      </c>
      <c r="F5735" s="4">
        <v>2835</v>
      </c>
      <c r="G5735">
        <v>158</v>
      </c>
      <c r="H5735" s="3">
        <f>_xlfn.XLOOKUP(sales[[#This Row],[Product]],products[Product],products[Cost per box])*sales[[#This Row],[Boxes]]</f>
        <v>581.44000000000005</v>
      </c>
      <c r="I5735" s="4">
        <f>sales[[#This Row],[Revenue]]-sales[[#This Row],[Cost]]</f>
        <v>2253.56</v>
      </c>
    </row>
    <row r="5736" spans="2:9" x14ac:dyDescent="0.25">
      <c r="B5736" t="s">
        <v>46</v>
      </c>
      <c r="C5736" t="s">
        <v>21</v>
      </c>
      <c r="D5736" t="s">
        <v>35</v>
      </c>
      <c r="E5736" s="1">
        <v>44497</v>
      </c>
      <c r="F5736" s="4">
        <v>10227</v>
      </c>
      <c r="G5736">
        <v>569</v>
      </c>
      <c r="H5736" s="3">
        <f>_xlfn.XLOOKUP(sales[[#This Row],[Product]],products[Product],products[Cost per box])*sales[[#This Row],[Boxes]]</f>
        <v>1507.85</v>
      </c>
      <c r="I5736" s="4">
        <f>sales[[#This Row],[Revenue]]-sales[[#This Row],[Cost]]</f>
        <v>8719.15</v>
      </c>
    </row>
    <row r="5737" spans="2:9" x14ac:dyDescent="0.25">
      <c r="B5737" t="s">
        <v>39</v>
      </c>
      <c r="C5737" t="s">
        <v>16</v>
      </c>
      <c r="D5737" t="s">
        <v>52</v>
      </c>
      <c r="E5737" s="1">
        <v>44497</v>
      </c>
      <c r="F5737" s="4">
        <v>2555</v>
      </c>
      <c r="G5737">
        <v>233</v>
      </c>
      <c r="H5737" s="3">
        <f>_xlfn.XLOOKUP(sales[[#This Row],[Product]],products[Product],products[Cost per box])*sales[[#This Row],[Boxes]]</f>
        <v>773.56</v>
      </c>
      <c r="I5737" s="4">
        <f>sales[[#This Row],[Revenue]]-sales[[#This Row],[Cost]]</f>
        <v>1781.44</v>
      </c>
    </row>
    <row r="5738" spans="2:9" x14ac:dyDescent="0.25">
      <c r="B5738" t="s">
        <v>25</v>
      </c>
      <c r="C5738" t="s">
        <v>11</v>
      </c>
      <c r="D5738" t="s">
        <v>26</v>
      </c>
      <c r="E5738" s="1">
        <v>44497</v>
      </c>
      <c r="F5738" s="4">
        <v>77</v>
      </c>
      <c r="G5738">
        <v>7</v>
      </c>
      <c r="H5738" s="3">
        <f>_xlfn.XLOOKUP(sales[[#This Row],[Product]],products[Product],products[Cost per box])*sales[[#This Row],[Boxes]]</f>
        <v>45.01</v>
      </c>
      <c r="I5738" s="4">
        <f>sales[[#This Row],[Revenue]]-sales[[#This Row],[Cost]]</f>
        <v>31.990000000000002</v>
      </c>
    </row>
    <row r="5739" spans="2:9" x14ac:dyDescent="0.25">
      <c r="B5739" t="s">
        <v>29</v>
      </c>
      <c r="C5739" t="s">
        <v>11</v>
      </c>
      <c r="D5739" t="s">
        <v>42</v>
      </c>
      <c r="E5739" s="1">
        <v>44497</v>
      </c>
      <c r="F5739" s="4">
        <v>5138</v>
      </c>
      <c r="G5739">
        <v>343</v>
      </c>
      <c r="H5739" s="3">
        <f>_xlfn.XLOOKUP(sales[[#This Row],[Product]],products[Product],products[Cost per box])*sales[[#This Row],[Boxes]]</f>
        <v>1625.8200000000002</v>
      </c>
      <c r="I5739" s="4">
        <f>sales[[#This Row],[Revenue]]-sales[[#This Row],[Cost]]</f>
        <v>3512.18</v>
      </c>
    </row>
    <row r="5740" spans="2:9" x14ac:dyDescent="0.25">
      <c r="B5740" t="s">
        <v>5</v>
      </c>
      <c r="C5740" t="s">
        <v>21</v>
      </c>
      <c r="D5740" t="s">
        <v>19</v>
      </c>
      <c r="E5740" s="1">
        <v>44497</v>
      </c>
      <c r="F5740" s="4">
        <v>6930</v>
      </c>
      <c r="G5740">
        <v>408</v>
      </c>
      <c r="H5740" s="3">
        <f>_xlfn.XLOOKUP(sales[[#This Row],[Product]],products[Product],products[Cost per box])*sales[[#This Row],[Boxes]]</f>
        <v>4173.84</v>
      </c>
      <c r="I5740" s="4">
        <f>sales[[#This Row],[Revenue]]-sales[[#This Row],[Cost]]</f>
        <v>2756.16</v>
      </c>
    </row>
    <row r="5741" spans="2:9" x14ac:dyDescent="0.25">
      <c r="B5741" t="s">
        <v>56</v>
      </c>
      <c r="C5741" t="s">
        <v>21</v>
      </c>
      <c r="D5741" t="s">
        <v>48</v>
      </c>
      <c r="E5741" s="1">
        <v>44497</v>
      </c>
      <c r="F5741" s="4">
        <v>5817</v>
      </c>
      <c r="G5741">
        <v>233</v>
      </c>
      <c r="H5741" s="3">
        <f>_xlfn.XLOOKUP(sales[[#This Row],[Product]],products[Product],products[Cost per box])*sales[[#This Row],[Boxes]]</f>
        <v>1742.8400000000001</v>
      </c>
      <c r="I5741" s="4">
        <f>sales[[#This Row],[Revenue]]-sales[[#This Row],[Cost]]</f>
        <v>4074.16</v>
      </c>
    </row>
    <row r="5742" spans="2:9" x14ac:dyDescent="0.25">
      <c r="B5742" t="s">
        <v>37</v>
      </c>
      <c r="C5742" t="s">
        <v>9</v>
      </c>
      <c r="D5742" t="s">
        <v>48</v>
      </c>
      <c r="E5742" s="1">
        <v>44497</v>
      </c>
      <c r="F5742" s="4">
        <v>4445</v>
      </c>
      <c r="G5742">
        <v>171</v>
      </c>
      <c r="H5742" s="3">
        <f>_xlfn.XLOOKUP(sales[[#This Row],[Product]],products[Product],products[Cost per box])*sales[[#This Row],[Boxes]]</f>
        <v>1279.0800000000002</v>
      </c>
      <c r="I5742" s="4">
        <f>sales[[#This Row],[Revenue]]-sales[[#This Row],[Cost]]</f>
        <v>3165.92</v>
      </c>
    </row>
    <row r="5743" spans="2:9" x14ac:dyDescent="0.25">
      <c r="B5743" t="s">
        <v>18</v>
      </c>
      <c r="C5743" t="s">
        <v>21</v>
      </c>
      <c r="D5743" t="s">
        <v>30</v>
      </c>
      <c r="E5743" s="1">
        <v>44497</v>
      </c>
      <c r="F5743" s="4">
        <v>23702</v>
      </c>
      <c r="G5743">
        <v>1190</v>
      </c>
      <c r="H5743" s="3">
        <f>_xlfn.XLOOKUP(sales[[#This Row],[Product]],products[Product],products[Cost per box])*sales[[#This Row],[Boxes]]</f>
        <v>4379.2</v>
      </c>
      <c r="I5743" s="4">
        <f>sales[[#This Row],[Revenue]]-sales[[#This Row],[Cost]]</f>
        <v>19322.8</v>
      </c>
    </row>
    <row r="5744" spans="2:9" x14ac:dyDescent="0.25">
      <c r="B5744" t="s">
        <v>56</v>
      </c>
      <c r="C5744" t="s">
        <v>11</v>
      </c>
      <c r="D5744" t="s">
        <v>14</v>
      </c>
      <c r="E5744" s="1">
        <v>44497</v>
      </c>
      <c r="F5744" s="4">
        <v>12236</v>
      </c>
      <c r="G5744">
        <v>2030</v>
      </c>
      <c r="H5744" s="3">
        <f>_xlfn.XLOOKUP(sales[[#This Row],[Product]],products[Product],products[Cost per box])*sales[[#This Row],[Boxes]]</f>
        <v>12809.3</v>
      </c>
      <c r="I5744" s="4">
        <f>sales[[#This Row],[Revenue]]-sales[[#This Row],[Cost]]</f>
        <v>-573.29999999999927</v>
      </c>
    </row>
    <row r="5745" spans="2:9" x14ac:dyDescent="0.25">
      <c r="B5745" t="s">
        <v>37</v>
      </c>
      <c r="C5745" t="s">
        <v>6</v>
      </c>
      <c r="D5745" t="s">
        <v>19</v>
      </c>
      <c r="E5745" s="1">
        <v>44497</v>
      </c>
      <c r="F5745" s="4">
        <v>13244</v>
      </c>
      <c r="G5745">
        <v>840</v>
      </c>
      <c r="H5745" s="3">
        <f>_xlfn.XLOOKUP(sales[[#This Row],[Product]],products[Product],products[Cost per box])*sales[[#This Row],[Boxes]]</f>
        <v>8593.2000000000007</v>
      </c>
      <c r="I5745" s="4">
        <f>sales[[#This Row],[Revenue]]-sales[[#This Row],[Cost]]</f>
        <v>4650.7999999999993</v>
      </c>
    </row>
    <row r="5746" spans="2:9" x14ac:dyDescent="0.25">
      <c r="B5746" t="s">
        <v>49</v>
      </c>
      <c r="C5746" t="s">
        <v>9</v>
      </c>
      <c r="D5746" t="s">
        <v>14</v>
      </c>
      <c r="E5746" s="1">
        <v>44497</v>
      </c>
      <c r="F5746" s="4">
        <v>5236</v>
      </c>
      <c r="G5746">
        <v>840</v>
      </c>
      <c r="H5746" s="3">
        <f>_xlfn.XLOOKUP(sales[[#This Row],[Product]],products[Product],products[Cost per box])*sales[[#This Row],[Boxes]]</f>
        <v>5300.4</v>
      </c>
      <c r="I5746" s="4">
        <f>sales[[#This Row],[Revenue]]-sales[[#This Row],[Cost]]</f>
        <v>-64.399999999999636</v>
      </c>
    </row>
    <row r="5747" spans="2:9" x14ac:dyDescent="0.25">
      <c r="B5747" t="s">
        <v>15</v>
      </c>
      <c r="C5747" t="s">
        <v>16</v>
      </c>
      <c r="D5747" t="s">
        <v>43</v>
      </c>
      <c r="E5747" s="1">
        <v>44497</v>
      </c>
      <c r="F5747" s="4">
        <v>833</v>
      </c>
      <c r="G5747">
        <v>38</v>
      </c>
      <c r="H5747" s="3">
        <f>_xlfn.XLOOKUP(sales[[#This Row],[Product]],products[Product],products[Cost per box])*sales[[#This Row],[Boxes]]</f>
        <v>146.30000000000001</v>
      </c>
      <c r="I5747" s="4">
        <f>sales[[#This Row],[Revenue]]-sales[[#This Row],[Cost]]</f>
        <v>686.7</v>
      </c>
    </row>
    <row r="5748" spans="2:9" x14ac:dyDescent="0.25">
      <c r="B5748" t="s">
        <v>40</v>
      </c>
      <c r="C5748" t="s">
        <v>6</v>
      </c>
      <c r="D5748" t="s">
        <v>44</v>
      </c>
      <c r="E5748" s="1">
        <v>44497</v>
      </c>
      <c r="F5748" s="4">
        <v>5271</v>
      </c>
      <c r="G5748">
        <v>240</v>
      </c>
      <c r="H5748" s="3">
        <f>_xlfn.XLOOKUP(sales[[#This Row],[Product]],products[Product],products[Cost per box])*sales[[#This Row],[Boxes]]</f>
        <v>2296.8000000000002</v>
      </c>
      <c r="I5748" s="4">
        <f>sales[[#This Row],[Revenue]]-sales[[#This Row],[Cost]]</f>
        <v>2974.2</v>
      </c>
    </row>
    <row r="5749" spans="2:9" x14ac:dyDescent="0.25">
      <c r="B5749" t="s">
        <v>46</v>
      </c>
      <c r="C5749" t="s">
        <v>11</v>
      </c>
      <c r="D5749" t="s">
        <v>17</v>
      </c>
      <c r="E5749" s="1">
        <v>44497</v>
      </c>
      <c r="F5749" s="4">
        <v>2142</v>
      </c>
      <c r="G5749">
        <v>98</v>
      </c>
      <c r="H5749" s="3">
        <f>_xlfn.XLOOKUP(sales[[#This Row],[Product]],products[Product],products[Cost per box])*sales[[#This Row],[Boxes]]</f>
        <v>666.4</v>
      </c>
      <c r="I5749" s="4">
        <f>sales[[#This Row],[Revenue]]-sales[[#This Row],[Cost]]</f>
        <v>1475.6</v>
      </c>
    </row>
    <row r="5750" spans="2:9" x14ac:dyDescent="0.25">
      <c r="B5750" t="s">
        <v>15</v>
      </c>
      <c r="C5750" t="s">
        <v>27</v>
      </c>
      <c r="D5750" t="s">
        <v>42</v>
      </c>
      <c r="E5750" s="1">
        <v>44497</v>
      </c>
      <c r="F5750" s="4">
        <v>12733</v>
      </c>
      <c r="G5750">
        <v>770</v>
      </c>
      <c r="H5750" s="3">
        <f>_xlfn.XLOOKUP(sales[[#This Row],[Product]],products[Product],products[Cost per box])*sales[[#This Row],[Boxes]]</f>
        <v>3649.8</v>
      </c>
      <c r="I5750" s="4">
        <f>sales[[#This Row],[Revenue]]-sales[[#This Row],[Cost]]</f>
        <v>9083.2000000000007</v>
      </c>
    </row>
    <row r="5751" spans="2:9" x14ac:dyDescent="0.25">
      <c r="B5751" t="s">
        <v>51</v>
      </c>
      <c r="C5751" t="s">
        <v>16</v>
      </c>
      <c r="D5751" t="s">
        <v>45</v>
      </c>
      <c r="E5751" s="1">
        <v>44497</v>
      </c>
      <c r="F5751" s="4">
        <v>203</v>
      </c>
      <c r="G5751">
        <v>9</v>
      </c>
      <c r="H5751" s="3">
        <f>_xlfn.XLOOKUP(sales[[#This Row],[Product]],products[Product],products[Cost per box])*sales[[#This Row],[Boxes]]</f>
        <v>69.570000000000007</v>
      </c>
      <c r="I5751" s="4">
        <f>sales[[#This Row],[Revenue]]-sales[[#This Row],[Cost]]</f>
        <v>133.43</v>
      </c>
    </row>
    <row r="5752" spans="2:9" x14ac:dyDescent="0.25">
      <c r="B5752" t="s">
        <v>33</v>
      </c>
      <c r="C5752" t="s">
        <v>21</v>
      </c>
      <c r="D5752" t="s">
        <v>42</v>
      </c>
      <c r="E5752" s="1">
        <v>44497</v>
      </c>
      <c r="F5752" s="4">
        <v>259</v>
      </c>
      <c r="G5752">
        <v>18</v>
      </c>
      <c r="H5752" s="3">
        <f>_xlfn.XLOOKUP(sales[[#This Row],[Product]],products[Product],products[Cost per box])*sales[[#This Row],[Boxes]]</f>
        <v>85.320000000000007</v>
      </c>
      <c r="I5752" s="4">
        <f>sales[[#This Row],[Revenue]]-sales[[#This Row],[Cost]]</f>
        <v>173.68</v>
      </c>
    </row>
    <row r="5753" spans="2:9" x14ac:dyDescent="0.25">
      <c r="B5753" t="s">
        <v>5</v>
      </c>
      <c r="C5753" t="s">
        <v>21</v>
      </c>
      <c r="D5753" t="s">
        <v>24</v>
      </c>
      <c r="E5753" s="1">
        <v>44497</v>
      </c>
      <c r="F5753" s="4">
        <v>4557</v>
      </c>
      <c r="G5753">
        <v>228</v>
      </c>
      <c r="H5753" s="3">
        <f>_xlfn.XLOOKUP(sales[[#This Row],[Product]],products[Product],products[Cost per box])*sales[[#This Row],[Boxes]]</f>
        <v>2396.2799999999997</v>
      </c>
      <c r="I5753" s="4">
        <f>sales[[#This Row],[Revenue]]-sales[[#This Row],[Cost]]</f>
        <v>2160.7200000000003</v>
      </c>
    </row>
    <row r="5754" spans="2:9" x14ac:dyDescent="0.25">
      <c r="B5754" t="s">
        <v>32</v>
      </c>
      <c r="C5754" t="s">
        <v>11</v>
      </c>
      <c r="D5754" t="s">
        <v>52</v>
      </c>
      <c r="E5754" s="1">
        <v>44497</v>
      </c>
      <c r="F5754" s="4">
        <v>5656</v>
      </c>
      <c r="G5754">
        <v>472</v>
      </c>
      <c r="H5754" s="3">
        <f>_xlfn.XLOOKUP(sales[[#This Row],[Product]],products[Product],products[Cost per box])*sales[[#This Row],[Boxes]]</f>
        <v>1567.04</v>
      </c>
      <c r="I5754" s="4">
        <f>sales[[#This Row],[Revenue]]-sales[[#This Row],[Cost]]</f>
        <v>4088.96</v>
      </c>
    </row>
    <row r="5755" spans="2:9" x14ac:dyDescent="0.25">
      <c r="B5755" t="s">
        <v>41</v>
      </c>
      <c r="C5755" t="s">
        <v>11</v>
      </c>
      <c r="D5755" t="s">
        <v>48</v>
      </c>
      <c r="E5755" s="1">
        <v>44497</v>
      </c>
      <c r="F5755" s="4">
        <v>6496</v>
      </c>
      <c r="G5755">
        <v>260</v>
      </c>
      <c r="H5755" s="3">
        <f>_xlfn.XLOOKUP(sales[[#This Row],[Product]],products[Product],products[Cost per box])*sales[[#This Row],[Boxes]]</f>
        <v>1944.8000000000002</v>
      </c>
      <c r="I5755" s="4">
        <f>sales[[#This Row],[Revenue]]-sales[[#This Row],[Cost]]</f>
        <v>4551.2</v>
      </c>
    </row>
    <row r="5756" spans="2:9" x14ac:dyDescent="0.25">
      <c r="B5756" t="s">
        <v>37</v>
      </c>
      <c r="C5756" t="s">
        <v>16</v>
      </c>
      <c r="D5756" t="s">
        <v>36</v>
      </c>
      <c r="E5756" s="1">
        <v>44497</v>
      </c>
      <c r="F5756" s="4">
        <v>2849</v>
      </c>
      <c r="G5756">
        <v>317</v>
      </c>
      <c r="H5756" s="3">
        <f>_xlfn.XLOOKUP(sales[[#This Row],[Product]],products[Product],products[Cost per box])*sales[[#This Row],[Boxes]]</f>
        <v>1597.68</v>
      </c>
      <c r="I5756" s="4">
        <f>sales[[#This Row],[Revenue]]-sales[[#This Row],[Cost]]</f>
        <v>1251.32</v>
      </c>
    </row>
    <row r="5757" spans="2:9" x14ac:dyDescent="0.25">
      <c r="B5757" t="s">
        <v>53</v>
      </c>
      <c r="C5757" t="s">
        <v>9</v>
      </c>
      <c r="D5757" t="s">
        <v>48</v>
      </c>
      <c r="E5757" s="1">
        <v>44497</v>
      </c>
      <c r="F5757" s="4">
        <v>3514</v>
      </c>
      <c r="G5757">
        <v>136</v>
      </c>
      <c r="H5757" s="3">
        <f>_xlfn.XLOOKUP(sales[[#This Row],[Product]],products[Product],products[Cost per box])*sales[[#This Row],[Boxes]]</f>
        <v>1017.2800000000001</v>
      </c>
      <c r="I5757" s="4">
        <f>sales[[#This Row],[Revenue]]-sales[[#This Row],[Cost]]</f>
        <v>2496.7199999999998</v>
      </c>
    </row>
    <row r="5758" spans="2:9" x14ac:dyDescent="0.25">
      <c r="B5758" t="s">
        <v>34</v>
      </c>
      <c r="C5758" t="s">
        <v>6</v>
      </c>
      <c r="D5758" t="s">
        <v>7</v>
      </c>
      <c r="E5758" s="1">
        <v>44497</v>
      </c>
      <c r="F5758" s="4">
        <v>4438</v>
      </c>
      <c r="G5758">
        <v>278</v>
      </c>
      <c r="H5758" s="3">
        <f>_xlfn.XLOOKUP(sales[[#This Row],[Product]],products[Product],products[Cost per box])*sales[[#This Row],[Boxes]]</f>
        <v>1431.7</v>
      </c>
      <c r="I5758" s="4">
        <f>sales[[#This Row],[Revenue]]-sales[[#This Row],[Cost]]</f>
        <v>3006.3</v>
      </c>
    </row>
    <row r="5759" spans="2:9" x14ac:dyDescent="0.25">
      <c r="B5759" t="s">
        <v>15</v>
      </c>
      <c r="C5759" t="s">
        <v>27</v>
      </c>
      <c r="D5759" t="s">
        <v>52</v>
      </c>
      <c r="E5759" s="1">
        <v>44497</v>
      </c>
      <c r="F5759" s="4">
        <v>1904</v>
      </c>
      <c r="G5759">
        <v>191</v>
      </c>
      <c r="H5759" s="3">
        <f>_xlfn.XLOOKUP(sales[[#This Row],[Product]],products[Product],products[Cost per box])*sales[[#This Row],[Boxes]]</f>
        <v>634.12</v>
      </c>
      <c r="I5759" s="4">
        <f>sales[[#This Row],[Revenue]]-sales[[#This Row],[Cost]]</f>
        <v>1269.8800000000001</v>
      </c>
    </row>
    <row r="5760" spans="2:9" x14ac:dyDescent="0.25">
      <c r="B5760" t="s">
        <v>39</v>
      </c>
      <c r="C5760" t="s">
        <v>27</v>
      </c>
      <c r="D5760" t="s">
        <v>47</v>
      </c>
      <c r="E5760" s="1">
        <v>44497</v>
      </c>
      <c r="F5760" s="4">
        <v>7665</v>
      </c>
      <c r="G5760">
        <v>451</v>
      </c>
      <c r="H5760" s="3">
        <f>_xlfn.XLOOKUP(sales[[#This Row],[Product]],products[Product],products[Cost per box])*sales[[#This Row],[Boxes]]</f>
        <v>2372.2599999999998</v>
      </c>
      <c r="I5760" s="4">
        <f>sales[[#This Row],[Revenue]]-sales[[#This Row],[Cost]]</f>
        <v>5292.74</v>
      </c>
    </row>
    <row r="5761" spans="2:9" x14ac:dyDescent="0.25">
      <c r="B5761" t="s">
        <v>39</v>
      </c>
      <c r="C5761" t="s">
        <v>11</v>
      </c>
      <c r="D5761" t="s">
        <v>50</v>
      </c>
      <c r="E5761" s="1">
        <v>44497</v>
      </c>
      <c r="F5761" s="4">
        <v>13671</v>
      </c>
      <c r="G5761">
        <v>570</v>
      </c>
      <c r="H5761" s="3">
        <f>_xlfn.XLOOKUP(sales[[#This Row],[Product]],products[Product],products[Cost per box])*sales[[#This Row],[Boxes]]</f>
        <v>7073.7</v>
      </c>
      <c r="I5761" s="4">
        <f>sales[[#This Row],[Revenue]]-sales[[#This Row],[Cost]]</f>
        <v>6597.3</v>
      </c>
    </row>
    <row r="5762" spans="2:9" x14ac:dyDescent="0.25">
      <c r="B5762" t="s">
        <v>13</v>
      </c>
      <c r="C5762" t="s">
        <v>27</v>
      </c>
      <c r="D5762" t="s">
        <v>7</v>
      </c>
      <c r="E5762" s="1">
        <v>44497</v>
      </c>
      <c r="F5762" s="4">
        <v>13244</v>
      </c>
      <c r="G5762">
        <v>840</v>
      </c>
      <c r="H5762" s="3">
        <f>_xlfn.XLOOKUP(sales[[#This Row],[Product]],products[Product],products[Cost per box])*sales[[#This Row],[Boxes]]</f>
        <v>4326</v>
      </c>
      <c r="I5762" s="4">
        <f>sales[[#This Row],[Revenue]]-sales[[#This Row],[Cost]]</f>
        <v>8918</v>
      </c>
    </row>
    <row r="5763" spans="2:9" x14ac:dyDescent="0.25">
      <c r="B5763" t="s">
        <v>29</v>
      </c>
      <c r="C5763" t="s">
        <v>6</v>
      </c>
      <c r="D5763" t="s">
        <v>45</v>
      </c>
      <c r="E5763" s="1">
        <v>44497</v>
      </c>
      <c r="F5763" s="4">
        <v>7518</v>
      </c>
      <c r="G5763">
        <v>314</v>
      </c>
      <c r="H5763" s="3">
        <f>_xlfn.XLOOKUP(sales[[#This Row],[Product]],products[Product],products[Cost per box])*sales[[#This Row],[Boxes]]</f>
        <v>2427.2200000000003</v>
      </c>
      <c r="I5763" s="4">
        <f>sales[[#This Row],[Revenue]]-sales[[#This Row],[Cost]]</f>
        <v>5090.78</v>
      </c>
    </row>
    <row r="5764" spans="2:9" x14ac:dyDescent="0.25">
      <c r="B5764" t="s">
        <v>56</v>
      </c>
      <c r="C5764" t="s">
        <v>27</v>
      </c>
      <c r="D5764" t="s">
        <v>31</v>
      </c>
      <c r="E5764" s="1">
        <v>44497</v>
      </c>
      <c r="F5764" s="4">
        <v>6650</v>
      </c>
      <c r="G5764">
        <v>555</v>
      </c>
      <c r="H5764" s="3">
        <f>_xlfn.XLOOKUP(sales[[#This Row],[Product]],products[Product],products[Cost per box])*sales[[#This Row],[Boxes]]</f>
        <v>3174.6</v>
      </c>
      <c r="I5764" s="4">
        <f>sales[[#This Row],[Revenue]]-sales[[#This Row],[Cost]]</f>
        <v>3475.4</v>
      </c>
    </row>
    <row r="5765" spans="2:9" x14ac:dyDescent="0.25">
      <c r="B5765" t="s">
        <v>54</v>
      </c>
      <c r="C5765" t="s">
        <v>21</v>
      </c>
      <c r="D5765" t="s">
        <v>50</v>
      </c>
      <c r="E5765" s="1">
        <v>44497</v>
      </c>
      <c r="F5765" s="4">
        <v>5943</v>
      </c>
      <c r="G5765">
        <v>271</v>
      </c>
      <c r="H5765" s="3">
        <f>_xlfn.XLOOKUP(sales[[#This Row],[Product]],products[Product],products[Cost per box])*sales[[#This Row],[Boxes]]</f>
        <v>3363.11</v>
      </c>
      <c r="I5765" s="4">
        <f>sales[[#This Row],[Revenue]]-sales[[#This Row],[Cost]]</f>
        <v>2579.89</v>
      </c>
    </row>
    <row r="5766" spans="2:9" x14ac:dyDescent="0.25">
      <c r="B5766" t="s">
        <v>34</v>
      </c>
      <c r="C5766" t="s">
        <v>16</v>
      </c>
      <c r="D5766" t="s">
        <v>47</v>
      </c>
      <c r="E5766" s="1">
        <v>44497</v>
      </c>
      <c r="F5766" s="4">
        <v>14154</v>
      </c>
      <c r="G5766">
        <v>910</v>
      </c>
      <c r="H5766" s="3">
        <f>_xlfn.XLOOKUP(sales[[#This Row],[Product]],products[Product],products[Cost per box])*sales[[#This Row],[Boxes]]</f>
        <v>4786.5999999999995</v>
      </c>
      <c r="I5766" s="4">
        <f>sales[[#This Row],[Revenue]]-sales[[#This Row],[Cost]]</f>
        <v>9367.4000000000015</v>
      </c>
    </row>
    <row r="5767" spans="2:9" x14ac:dyDescent="0.25">
      <c r="B5767" t="s">
        <v>37</v>
      </c>
      <c r="C5767" t="s">
        <v>21</v>
      </c>
      <c r="D5767" t="s">
        <v>35</v>
      </c>
      <c r="E5767" s="1">
        <v>44497</v>
      </c>
      <c r="F5767" s="4">
        <v>11508</v>
      </c>
      <c r="G5767">
        <v>606</v>
      </c>
      <c r="H5767" s="3">
        <f>_xlfn.XLOOKUP(sales[[#This Row],[Product]],products[Product],products[Cost per box])*sales[[#This Row],[Boxes]]</f>
        <v>1605.8999999999999</v>
      </c>
      <c r="I5767" s="4">
        <f>sales[[#This Row],[Revenue]]-sales[[#This Row],[Cost]]</f>
        <v>9902.1</v>
      </c>
    </row>
    <row r="5768" spans="2:9" x14ac:dyDescent="0.25">
      <c r="B5768" t="s">
        <v>46</v>
      </c>
      <c r="C5768" t="s">
        <v>9</v>
      </c>
      <c r="D5768" t="s">
        <v>52</v>
      </c>
      <c r="E5768" s="1">
        <v>44497</v>
      </c>
      <c r="F5768" s="4">
        <v>6300</v>
      </c>
      <c r="G5768">
        <v>630</v>
      </c>
      <c r="H5768" s="3">
        <f>_xlfn.XLOOKUP(sales[[#This Row],[Product]],products[Product],products[Cost per box])*sales[[#This Row],[Boxes]]</f>
        <v>2091.6</v>
      </c>
      <c r="I5768" s="4">
        <f>sales[[#This Row],[Revenue]]-sales[[#This Row],[Cost]]</f>
        <v>4208.3999999999996</v>
      </c>
    </row>
    <row r="5769" spans="2:9" x14ac:dyDescent="0.25">
      <c r="B5769" t="s">
        <v>53</v>
      </c>
      <c r="C5769" t="s">
        <v>27</v>
      </c>
      <c r="D5769" t="s">
        <v>26</v>
      </c>
      <c r="E5769" s="1">
        <v>44498</v>
      </c>
      <c r="F5769" s="4">
        <v>315</v>
      </c>
      <c r="G5769">
        <v>27</v>
      </c>
      <c r="H5769" s="3">
        <f>_xlfn.XLOOKUP(sales[[#This Row],[Product]],products[Product],products[Cost per box])*sales[[#This Row],[Boxes]]</f>
        <v>173.60999999999999</v>
      </c>
      <c r="I5769" s="4">
        <f>sales[[#This Row],[Revenue]]-sales[[#This Row],[Cost]]</f>
        <v>141.39000000000001</v>
      </c>
    </row>
    <row r="5770" spans="2:9" x14ac:dyDescent="0.25">
      <c r="B5770" t="s">
        <v>5</v>
      </c>
      <c r="C5770" t="s">
        <v>11</v>
      </c>
      <c r="D5770" t="s">
        <v>12</v>
      </c>
      <c r="E5770" s="1">
        <v>44498</v>
      </c>
      <c r="F5770" s="4">
        <v>1022</v>
      </c>
      <c r="G5770">
        <v>64</v>
      </c>
      <c r="H5770" s="3">
        <f>_xlfn.XLOOKUP(sales[[#This Row],[Product]],products[Product],products[Cost per box])*sales[[#This Row],[Boxes]]</f>
        <v>539.52</v>
      </c>
      <c r="I5770" s="4">
        <f>sales[[#This Row],[Revenue]]-sales[[#This Row],[Cost]]</f>
        <v>482.48</v>
      </c>
    </row>
    <row r="5771" spans="2:9" x14ac:dyDescent="0.25">
      <c r="B5771" t="s">
        <v>15</v>
      </c>
      <c r="C5771" t="s">
        <v>21</v>
      </c>
      <c r="D5771" t="s">
        <v>26</v>
      </c>
      <c r="E5771" s="1">
        <v>44498</v>
      </c>
      <c r="F5771" s="4">
        <v>3850</v>
      </c>
      <c r="G5771">
        <v>321</v>
      </c>
      <c r="H5771" s="3">
        <f>_xlfn.XLOOKUP(sales[[#This Row],[Product]],products[Product],products[Cost per box])*sales[[#This Row],[Boxes]]</f>
        <v>2064.0299999999997</v>
      </c>
      <c r="I5771" s="4">
        <f>sales[[#This Row],[Revenue]]-sales[[#This Row],[Cost]]</f>
        <v>1785.9700000000003</v>
      </c>
    </row>
    <row r="5772" spans="2:9" x14ac:dyDescent="0.25">
      <c r="B5772" t="s">
        <v>15</v>
      </c>
      <c r="C5772" t="s">
        <v>11</v>
      </c>
      <c r="D5772" t="s">
        <v>22</v>
      </c>
      <c r="E5772" s="1">
        <v>44498</v>
      </c>
      <c r="F5772" s="4">
        <v>1841</v>
      </c>
      <c r="G5772">
        <v>185</v>
      </c>
      <c r="H5772" s="3">
        <f>_xlfn.XLOOKUP(sales[[#This Row],[Product]],products[Product],products[Cost per box])*sales[[#This Row],[Boxes]]</f>
        <v>1520.7</v>
      </c>
      <c r="I5772" s="4">
        <f>sales[[#This Row],[Revenue]]-sales[[#This Row],[Cost]]</f>
        <v>320.29999999999995</v>
      </c>
    </row>
    <row r="5773" spans="2:9" x14ac:dyDescent="0.25">
      <c r="B5773" t="s">
        <v>54</v>
      </c>
      <c r="C5773" t="s">
        <v>6</v>
      </c>
      <c r="D5773" t="s">
        <v>22</v>
      </c>
      <c r="E5773" s="1">
        <v>44498</v>
      </c>
      <c r="F5773" s="4">
        <v>2191</v>
      </c>
      <c r="G5773">
        <v>274</v>
      </c>
      <c r="H5773" s="3">
        <f>_xlfn.XLOOKUP(sales[[#This Row],[Product]],products[Product],products[Cost per box])*sales[[#This Row],[Boxes]]</f>
        <v>2252.2800000000002</v>
      </c>
      <c r="I5773" s="4">
        <f>sales[[#This Row],[Revenue]]-sales[[#This Row],[Cost]]</f>
        <v>-61.2800000000002</v>
      </c>
    </row>
    <row r="5774" spans="2:9" x14ac:dyDescent="0.25">
      <c r="B5774" t="s">
        <v>29</v>
      </c>
      <c r="C5774" t="s">
        <v>6</v>
      </c>
      <c r="D5774" t="s">
        <v>52</v>
      </c>
      <c r="E5774" s="1">
        <v>44498</v>
      </c>
      <c r="F5774" s="4">
        <v>5943</v>
      </c>
      <c r="G5774">
        <v>595</v>
      </c>
      <c r="H5774" s="3">
        <f>_xlfn.XLOOKUP(sales[[#This Row],[Product]],products[Product],products[Cost per box])*sales[[#This Row],[Boxes]]</f>
        <v>1975.3999999999999</v>
      </c>
      <c r="I5774" s="4">
        <f>sales[[#This Row],[Revenue]]-sales[[#This Row],[Cost]]</f>
        <v>3967.6000000000004</v>
      </c>
    </row>
    <row r="5775" spans="2:9" x14ac:dyDescent="0.25">
      <c r="B5775" t="s">
        <v>29</v>
      </c>
      <c r="C5775" t="s">
        <v>21</v>
      </c>
      <c r="D5775" t="s">
        <v>43</v>
      </c>
      <c r="E5775" s="1">
        <v>44498</v>
      </c>
      <c r="F5775" s="4">
        <v>5635</v>
      </c>
      <c r="G5775">
        <v>282</v>
      </c>
      <c r="H5775" s="3">
        <f>_xlfn.XLOOKUP(sales[[#This Row],[Product]],products[Product],products[Cost per box])*sales[[#This Row],[Boxes]]</f>
        <v>1085.7</v>
      </c>
      <c r="I5775" s="4">
        <f>sales[[#This Row],[Revenue]]-sales[[#This Row],[Cost]]</f>
        <v>4549.3</v>
      </c>
    </row>
    <row r="5776" spans="2:9" x14ac:dyDescent="0.25">
      <c r="B5776" t="s">
        <v>10</v>
      </c>
      <c r="C5776" t="s">
        <v>9</v>
      </c>
      <c r="D5776" t="s">
        <v>7</v>
      </c>
      <c r="E5776" s="1">
        <v>44498</v>
      </c>
      <c r="F5776" s="4">
        <v>350</v>
      </c>
      <c r="G5776">
        <v>22</v>
      </c>
      <c r="H5776" s="3">
        <f>_xlfn.XLOOKUP(sales[[#This Row],[Product]],products[Product],products[Cost per box])*sales[[#This Row],[Boxes]]</f>
        <v>113.30000000000001</v>
      </c>
      <c r="I5776" s="4">
        <f>sales[[#This Row],[Revenue]]-sales[[#This Row],[Cost]]</f>
        <v>236.7</v>
      </c>
    </row>
    <row r="5777" spans="2:9" x14ac:dyDescent="0.25">
      <c r="B5777" t="s">
        <v>49</v>
      </c>
      <c r="C5777" t="s">
        <v>16</v>
      </c>
      <c r="D5777" t="s">
        <v>31</v>
      </c>
      <c r="E5777" s="1">
        <v>44498</v>
      </c>
      <c r="F5777" s="4">
        <v>10500</v>
      </c>
      <c r="G5777">
        <v>770</v>
      </c>
      <c r="H5777" s="3">
        <f>_xlfn.XLOOKUP(sales[[#This Row],[Product]],products[Product],products[Cost per box])*sales[[#This Row],[Boxes]]</f>
        <v>4404.3999999999996</v>
      </c>
      <c r="I5777" s="4">
        <f>sales[[#This Row],[Revenue]]-sales[[#This Row],[Cost]]</f>
        <v>6095.6</v>
      </c>
    </row>
    <row r="5778" spans="2:9" x14ac:dyDescent="0.25">
      <c r="B5778" t="s">
        <v>57</v>
      </c>
      <c r="C5778" t="s">
        <v>9</v>
      </c>
      <c r="D5778" t="s">
        <v>35</v>
      </c>
      <c r="E5778" s="1">
        <v>44498</v>
      </c>
      <c r="F5778" s="4">
        <v>9107</v>
      </c>
      <c r="G5778">
        <v>506</v>
      </c>
      <c r="H5778" s="3">
        <f>_xlfn.XLOOKUP(sales[[#This Row],[Product]],products[Product],products[Cost per box])*sales[[#This Row],[Boxes]]</f>
        <v>1340.8999999999999</v>
      </c>
      <c r="I5778" s="4">
        <f>sales[[#This Row],[Revenue]]-sales[[#This Row],[Cost]]</f>
        <v>7766.1</v>
      </c>
    </row>
    <row r="5779" spans="2:9" x14ac:dyDescent="0.25">
      <c r="B5779" t="s">
        <v>33</v>
      </c>
      <c r="C5779" t="s">
        <v>21</v>
      </c>
      <c r="D5779" t="s">
        <v>50</v>
      </c>
      <c r="E5779" s="1">
        <v>44498</v>
      </c>
      <c r="F5779" s="4">
        <v>1169</v>
      </c>
      <c r="G5779">
        <v>51</v>
      </c>
      <c r="H5779" s="3">
        <f>_xlfn.XLOOKUP(sales[[#This Row],[Product]],products[Product],products[Cost per box])*sales[[#This Row],[Boxes]]</f>
        <v>632.91</v>
      </c>
      <c r="I5779" s="4">
        <f>sales[[#This Row],[Revenue]]-sales[[#This Row],[Cost]]</f>
        <v>536.09</v>
      </c>
    </row>
    <row r="5780" spans="2:9" x14ac:dyDescent="0.25">
      <c r="B5780" t="s">
        <v>5</v>
      </c>
      <c r="C5780" t="s">
        <v>9</v>
      </c>
      <c r="D5780" t="s">
        <v>17</v>
      </c>
      <c r="E5780" s="1">
        <v>44498</v>
      </c>
      <c r="F5780" s="4">
        <v>2191</v>
      </c>
      <c r="G5780">
        <v>96</v>
      </c>
      <c r="H5780" s="3">
        <f>_xlfn.XLOOKUP(sales[[#This Row],[Product]],products[Product],products[Cost per box])*sales[[#This Row],[Boxes]]</f>
        <v>652.79999999999995</v>
      </c>
      <c r="I5780" s="4">
        <f>sales[[#This Row],[Revenue]]-sales[[#This Row],[Cost]]</f>
        <v>1538.2</v>
      </c>
    </row>
    <row r="5781" spans="2:9" x14ac:dyDescent="0.25">
      <c r="B5781" t="s">
        <v>8</v>
      </c>
      <c r="C5781" t="s">
        <v>21</v>
      </c>
      <c r="D5781" t="s">
        <v>47</v>
      </c>
      <c r="E5781" s="1">
        <v>44498</v>
      </c>
      <c r="F5781" s="4">
        <v>6475</v>
      </c>
      <c r="G5781">
        <v>432</v>
      </c>
      <c r="H5781" s="3">
        <f>_xlfn.XLOOKUP(sales[[#This Row],[Product]],products[Product],products[Cost per box])*sales[[#This Row],[Boxes]]</f>
        <v>2272.3199999999997</v>
      </c>
      <c r="I5781" s="4">
        <f>sales[[#This Row],[Revenue]]-sales[[#This Row],[Cost]]</f>
        <v>4202.68</v>
      </c>
    </row>
    <row r="5782" spans="2:9" x14ac:dyDescent="0.25">
      <c r="B5782" t="s">
        <v>29</v>
      </c>
      <c r="C5782" t="s">
        <v>27</v>
      </c>
      <c r="D5782" t="s">
        <v>44</v>
      </c>
      <c r="E5782" s="1">
        <v>44498</v>
      </c>
      <c r="F5782" s="4">
        <v>2751</v>
      </c>
      <c r="G5782">
        <v>126</v>
      </c>
      <c r="H5782" s="3">
        <f>_xlfn.XLOOKUP(sales[[#This Row],[Product]],products[Product],products[Cost per box])*sales[[#This Row],[Boxes]]</f>
        <v>1205.82</v>
      </c>
      <c r="I5782" s="4">
        <f>sales[[#This Row],[Revenue]]-sales[[#This Row],[Cost]]</f>
        <v>1545.18</v>
      </c>
    </row>
    <row r="5783" spans="2:9" x14ac:dyDescent="0.25">
      <c r="B5783" t="s">
        <v>51</v>
      </c>
      <c r="C5783" t="s">
        <v>6</v>
      </c>
      <c r="D5783" t="s">
        <v>22</v>
      </c>
      <c r="E5783" s="1">
        <v>44498</v>
      </c>
      <c r="F5783" s="4">
        <v>3346</v>
      </c>
      <c r="G5783">
        <v>372</v>
      </c>
      <c r="H5783" s="3">
        <f>_xlfn.XLOOKUP(sales[[#This Row],[Product]],products[Product],products[Cost per box])*sales[[#This Row],[Boxes]]</f>
        <v>3057.84</v>
      </c>
      <c r="I5783" s="4">
        <f>sales[[#This Row],[Revenue]]-sales[[#This Row],[Cost]]</f>
        <v>288.15999999999985</v>
      </c>
    </row>
    <row r="5784" spans="2:9" x14ac:dyDescent="0.25">
      <c r="B5784" t="s">
        <v>54</v>
      </c>
      <c r="C5784" t="s">
        <v>11</v>
      </c>
      <c r="D5784" t="s">
        <v>36</v>
      </c>
      <c r="E5784" s="1">
        <v>44501</v>
      </c>
      <c r="F5784" s="4">
        <v>5124</v>
      </c>
      <c r="G5784">
        <v>570</v>
      </c>
      <c r="H5784" s="3">
        <f>_xlfn.XLOOKUP(sales[[#This Row],[Product]],products[Product],products[Cost per box])*sales[[#This Row],[Boxes]]</f>
        <v>2872.8</v>
      </c>
      <c r="I5784" s="4">
        <f>sales[[#This Row],[Revenue]]-sales[[#This Row],[Cost]]</f>
        <v>2251.1999999999998</v>
      </c>
    </row>
    <row r="5785" spans="2:9" x14ac:dyDescent="0.25">
      <c r="B5785" t="s">
        <v>56</v>
      </c>
      <c r="C5785" t="s">
        <v>6</v>
      </c>
      <c r="D5785" t="s">
        <v>44</v>
      </c>
      <c r="E5785" s="1">
        <v>44501</v>
      </c>
      <c r="F5785" s="4">
        <v>168</v>
      </c>
      <c r="G5785">
        <v>7</v>
      </c>
      <c r="H5785" s="3">
        <f>_xlfn.XLOOKUP(sales[[#This Row],[Product]],products[Product],products[Cost per box])*sales[[#This Row],[Boxes]]</f>
        <v>66.990000000000009</v>
      </c>
      <c r="I5785" s="4">
        <f>sales[[#This Row],[Revenue]]-sales[[#This Row],[Cost]]</f>
        <v>101.00999999999999</v>
      </c>
    </row>
    <row r="5786" spans="2:9" x14ac:dyDescent="0.25">
      <c r="B5786" t="s">
        <v>33</v>
      </c>
      <c r="C5786" t="s">
        <v>16</v>
      </c>
      <c r="D5786" t="s">
        <v>42</v>
      </c>
      <c r="E5786" s="1">
        <v>44501</v>
      </c>
      <c r="F5786" s="4">
        <v>7252</v>
      </c>
      <c r="G5786">
        <v>454</v>
      </c>
      <c r="H5786" s="3">
        <f>_xlfn.XLOOKUP(sales[[#This Row],[Product]],products[Product],products[Cost per box])*sales[[#This Row],[Boxes]]</f>
        <v>2151.96</v>
      </c>
      <c r="I5786" s="4">
        <f>sales[[#This Row],[Revenue]]-sales[[#This Row],[Cost]]</f>
        <v>5100.04</v>
      </c>
    </row>
    <row r="5787" spans="2:9" x14ac:dyDescent="0.25">
      <c r="B5787" t="s">
        <v>39</v>
      </c>
      <c r="C5787" t="s">
        <v>9</v>
      </c>
      <c r="D5787" t="s">
        <v>45</v>
      </c>
      <c r="E5787" s="1">
        <v>44501</v>
      </c>
      <c r="F5787" s="4">
        <v>5243</v>
      </c>
      <c r="G5787">
        <v>228</v>
      </c>
      <c r="H5787" s="3">
        <f>_xlfn.XLOOKUP(sales[[#This Row],[Product]],products[Product],products[Cost per box])*sales[[#This Row],[Boxes]]</f>
        <v>1762.44</v>
      </c>
      <c r="I5787" s="4">
        <f>sales[[#This Row],[Revenue]]-sales[[#This Row],[Cost]]</f>
        <v>3480.56</v>
      </c>
    </row>
    <row r="5788" spans="2:9" x14ac:dyDescent="0.25">
      <c r="B5788" t="s">
        <v>34</v>
      </c>
      <c r="C5788" t="s">
        <v>21</v>
      </c>
      <c r="D5788" t="s">
        <v>7</v>
      </c>
      <c r="E5788" s="1">
        <v>44501</v>
      </c>
      <c r="F5788" s="4">
        <v>3248</v>
      </c>
      <c r="G5788">
        <v>203</v>
      </c>
      <c r="H5788" s="3">
        <f>_xlfn.XLOOKUP(sales[[#This Row],[Product]],products[Product],products[Cost per box])*sales[[#This Row],[Boxes]]</f>
        <v>1045.45</v>
      </c>
      <c r="I5788" s="4">
        <f>sales[[#This Row],[Revenue]]-sales[[#This Row],[Cost]]</f>
        <v>2202.5500000000002</v>
      </c>
    </row>
    <row r="5789" spans="2:9" x14ac:dyDescent="0.25">
      <c r="B5789" t="s">
        <v>49</v>
      </c>
      <c r="C5789" t="s">
        <v>21</v>
      </c>
      <c r="D5789" t="s">
        <v>48</v>
      </c>
      <c r="E5789" s="1">
        <v>44501</v>
      </c>
      <c r="F5789" s="4">
        <v>5397</v>
      </c>
      <c r="G5789">
        <v>200</v>
      </c>
      <c r="H5789" s="3">
        <f>_xlfn.XLOOKUP(sales[[#This Row],[Product]],products[Product],products[Cost per box])*sales[[#This Row],[Boxes]]</f>
        <v>1496</v>
      </c>
      <c r="I5789" s="4">
        <f>sales[[#This Row],[Revenue]]-sales[[#This Row],[Cost]]</f>
        <v>3901</v>
      </c>
    </row>
    <row r="5790" spans="2:9" x14ac:dyDescent="0.25">
      <c r="B5790" t="s">
        <v>18</v>
      </c>
      <c r="C5790" t="s">
        <v>27</v>
      </c>
      <c r="D5790" t="s">
        <v>31</v>
      </c>
      <c r="E5790" s="1">
        <v>44501</v>
      </c>
      <c r="F5790" s="4">
        <v>5117</v>
      </c>
      <c r="G5790">
        <v>394</v>
      </c>
      <c r="H5790" s="3">
        <f>_xlfn.XLOOKUP(sales[[#This Row],[Product]],products[Product],products[Cost per box])*sales[[#This Row],[Boxes]]</f>
        <v>2253.6799999999998</v>
      </c>
      <c r="I5790" s="4">
        <f>sales[[#This Row],[Revenue]]-sales[[#This Row],[Cost]]</f>
        <v>2863.32</v>
      </c>
    </row>
    <row r="5791" spans="2:9" x14ac:dyDescent="0.25">
      <c r="B5791" t="s">
        <v>15</v>
      </c>
      <c r="C5791" t="s">
        <v>27</v>
      </c>
      <c r="D5791" t="s">
        <v>14</v>
      </c>
      <c r="E5791" s="1">
        <v>44501</v>
      </c>
      <c r="F5791" s="4">
        <v>231</v>
      </c>
      <c r="G5791">
        <v>29</v>
      </c>
      <c r="H5791" s="3">
        <f>_xlfn.XLOOKUP(sales[[#This Row],[Product]],products[Product],products[Cost per box])*sales[[#This Row],[Boxes]]</f>
        <v>182.98999999999998</v>
      </c>
      <c r="I5791" s="4">
        <f>sales[[#This Row],[Revenue]]-sales[[#This Row],[Cost]]</f>
        <v>48.010000000000019</v>
      </c>
    </row>
    <row r="5792" spans="2:9" x14ac:dyDescent="0.25">
      <c r="B5792" t="s">
        <v>49</v>
      </c>
      <c r="C5792" t="s">
        <v>16</v>
      </c>
      <c r="D5792" t="s">
        <v>50</v>
      </c>
      <c r="E5792" s="1">
        <v>44501</v>
      </c>
      <c r="F5792" s="4">
        <v>6503</v>
      </c>
      <c r="G5792">
        <v>283</v>
      </c>
      <c r="H5792" s="3">
        <f>_xlfn.XLOOKUP(sales[[#This Row],[Product]],products[Product],products[Cost per box])*sales[[#This Row],[Boxes]]</f>
        <v>3512.03</v>
      </c>
      <c r="I5792" s="4">
        <f>sales[[#This Row],[Revenue]]-sales[[#This Row],[Cost]]</f>
        <v>2990.97</v>
      </c>
    </row>
    <row r="5793" spans="2:9" x14ac:dyDescent="0.25">
      <c r="B5793" t="s">
        <v>57</v>
      </c>
      <c r="C5793" t="s">
        <v>6</v>
      </c>
      <c r="D5793" t="s">
        <v>30</v>
      </c>
      <c r="E5793" s="1">
        <v>44501</v>
      </c>
      <c r="F5793" s="4">
        <v>10717</v>
      </c>
      <c r="G5793">
        <v>536</v>
      </c>
      <c r="H5793" s="3">
        <f>_xlfn.XLOOKUP(sales[[#This Row],[Product]],products[Product],products[Cost per box])*sales[[#This Row],[Boxes]]</f>
        <v>1972.48</v>
      </c>
      <c r="I5793" s="4">
        <f>sales[[#This Row],[Revenue]]-sales[[#This Row],[Cost]]</f>
        <v>8744.52</v>
      </c>
    </row>
    <row r="5794" spans="2:9" x14ac:dyDescent="0.25">
      <c r="B5794" t="s">
        <v>49</v>
      </c>
      <c r="C5794" t="s">
        <v>6</v>
      </c>
      <c r="D5794" t="s">
        <v>48</v>
      </c>
      <c r="E5794" s="1">
        <v>44501</v>
      </c>
      <c r="F5794" s="4">
        <v>7917</v>
      </c>
      <c r="G5794">
        <v>305</v>
      </c>
      <c r="H5794" s="3">
        <f>_xlfn.XLOOKUP(sales[[#This Row],[Product]],products[Product],products[Cost per box])*sales[[#This Row],[Boxes]]</f>
        <v>2281.4</v>
      </c>
      <c r="I5794" s="4">
        <f>sales[[#This Row],[Revenue]]-sales[[#This Row],[Cost]]</f>
        <v>5635.6</v>
      </c>
    </row>
    <row r="5795" spans="2:9" x14ac:dyDescent="0.25">
      <c r="B5795" t="s">
        <v>54</v>
      </c>
      <c r="C5795" t="s">
        <v>9</v>
      </c>
      <c r="D5795" t="s">
        <v>30</v>
      </c>
      <c r="E5795" s="1">
        <v>44501</v>
      </c>
      <c r="F5795" s="4">
        <v>15764</v>
      </c>
      <c r="G5795">
        <v>910</v>
      </c>
      <c r="H5795" s="3">
        <f>_xlfn.XLOOKUP(sales[[#This Row],[Product]],products[Product],products[Cost per box])*sales[[#This Row],[Boxes]]</f>
        <v>3348.8</v>
      </c>
      <c r="I5795" s="4">
        <f>sales[[#This Row],[Revenue]]-sales[[#This Row],[Cost]]</f>
        <v>12415.2</v>
      </c>
    </row>
    <row r="5796" spans="2:9" x14ac:dyDescent="0.25">
      <c r="B5796" t="s">
        <v>32</v>
      </c>
      <c r="C5796" t="s">
        <v>11</v>
      </c>
      <c r="D5796" t="s">
        <v>42</v>
      </c>
      <c r="E5796" s="1">
        <v>44501</v>
      </c>
      <c r="F5796" s="4">
        <v>11340</v>
      </c>
      <c r="G5796">
        <v>770</v>
      </c>
      <c r="H5796" s="3">
        <f>_xlfn.XLOOKUP(sales[[#This Row],[Product]],products[Product],products[Cost per box])*sales[[#This Row],[Boxes]]</f>
        <v>3649.8</v>
      </c>
      <c r="I5796" s="4">
        <f>sales[[#This Row],[Revenue]]-sales[[#This Row],[Cost]]</f>
        <v>7690.2</v>
      </c>
    </row>
    <row r="5797" spans="2:9" x14ac:dyDescent="0.25">
      <c r="B5797" t="s">
        <v>41</v>
      </c>
      <c r="C5797" t="s">
        <v>21</v>
      </c>
      <c r="D5797" t="s">
        <v>24</v>
      </c>
      <c r="E5797" s="1">
        <v>44501</v>
      </c>
      <c r="F5797" s="4">
        <v>5530</v>
      </c>
      <c r="G5797">
        <v>292</v>
      </c>
      <c r="H5797" s="3">
        <f>_xlfn.XLOOKUP(sales[[#This Row],[Product]],products[Product],products[Cost per box])*sales[[#This Row],[Boxes]]</f>
        <v>3068.92</v>
      </c>
      <c r="I5797" s="4">
        <f>sales[[#This Row],[Revenue]]-sales[[#This Row],[Cost]]</f>
        <v>2461.08</v>
      </c>
    </row>
    <row r="5798" spans="2:9" x14ac:dyDescent="0.25">
      <c r="B5798" t="s">
        <v>53</v>
      </c>
      <c r="C5798" t="s">
        <v>21</v>
      </c>
      <c r="D5798" t="s">
        <v>36</v>
      </c>
      <c r="E5798" s="1">
        <v>44501</v>
      </c>
      <c r="F5798" s="4">
        <v>2149</v>
      </c>
      <c r="G5798">
        <v>239</v>
      </c>
      <c r="H5798" s="3">
        <f>_xlfn.XLOOKUP(sales[[#This Row],[Product]],products[Product],products[Cost per box])*sales[[#This Row],[Boxes]]</f>
        <v>1204.56</v>
      </c>
      <c r="I5798" s="4">
        <f>sales[[#This Row],[Revenue]]-sales[[#This Row],[Cost]]</f>
        <v>944.44</v>
      </c>
    </row>
    <row r="5799" spans="2:9" x14ac:dyDescent="0.25">
      <c r="B5799" t="s">
        <v>5</v>
      </c>
      <c r="C5799" t="s">
        <v>11</v>
      </c>
      <c r="D5799" t="s">
        <v>31</v>
      </c>
      <c r="E5799" s="1">
        <v>44502</v>
      </c>
      <c r="F5799" s="4">
        <v>1855</v>
      </c>
      <c r="G5799">
        <v>155</v>
      </c>
      <c r="H5799" s="3">
        <f>_xlfn.XLOOKUP(sales[[#This Row],[Product]],products[Product],products[Cost per box])*sales[[#This Row],[Boxes]]</f>
        <v>886.59999999999991</v>
      </c>
      <c r="I5799" s="4">
        <f>sales[[#This Row],[Revenue]]-sales[[#This Row],[Cost]]</f>
        <v>968.40000000000009</v>
      </c>
    </row>
    <row r="5800" spans="2:9" x14ac:dyDescent="0.25">
      <c r="B5800" t="s">
        <v>18</v>
      </c>
      <c r="C5800" t="s">
        <v>27</v>
      </c>
      <c r="D5800" t="s">
        <v>45</v>
      </c>
      <c r="E5800" s="1">
        <v>44502</v>
      </c>
      <c r="F5800" s="4">
        <v>6174</v>
      </c>
      <c r="G5800">
        <v>269</v>
      </c>
      <c r="H5800" s="3">
        <f>_xlfn.XLOOKUP(sales[[#This Row],[Product]],products[Product],products[Cost per box])*sales[[#This Row],[Boxes]]</f>
        <v>2079.37</v>
      </c>
      <c r="I5800" s="4">
        <f>sales[[#This Row],[Revenue]]-sales[[#This Row],[Cost]]</f>
        <v>4094.63</v>
      </c>
    </row>
    <row r="5801" spans="2:9" x14ac:dyDescent="0.25">
      <c r="B5801" t="s">
        <v>55</v>
      </c>
      <c r="C5801" t="s">
        <v>6</v>
      </c>
      <c r="D5801" t="s">
        <v>50</v>
      </c>
      <c r="E5801" s="1">
        <v>44502</v>
      </c>
      <c r="F5801" s="4">
        <v>9814</v>
      </c>
      <c r="G5801">
        <v>447</v>
      </c>
      <c r="H5801" s="3">
        <f>_xlfn.XLOOKUP(sales[[#This Row],[Product]],products[Product],products[Cost per box])*sales[[#This Row],[Boxes]]</f>
        <v>5547.27</v>
      </c>
      <c r="I5801" s="4">
        <f>sales[[#This Row],[Revenue]]-sales[[#This Row],[Cost]]</f>
        <v>4266.7299999999996</v>
      </c>
    </row>
    <row r="5802" spans="2:9" x14ac:dyDescent="0.25">
      <c r="B5802" t="s">
        <v>39</v>
      </c>
      <c r="C5802" t="s">
        <v>9</v>
      </c>
      <c r="D5802" t="s">
        <v>35</v>
      </c>
      <c r="E5802" s="1">
        <v>44502</v>
      </c>
      <c r="F5802" s="4">
        <v>10220</v>
      </c>
      <c r="G5802">
        <v>602</v>
      </c>
      <c r="H5802" s="3">
        <f>_xlfn.XLOOKUP(sales[[#This Row],[Product]],products[Product],products[Cost per box])*sales[[#This Row],[Boxes]]</f>
        <v>1595.3</v>
      </c>
      <c r="I5802" s="4">
        <f>sales[[#This Row],[Revenue]]-sales[[#This Row],[Cost]]</f>
        <v>8624.7000000000007</v>
      </c>
    </row>
    <row r="5803" spans="2:9" x14ac:dyDescent="0.25">
      <c r="B5803" t="s">
        <v>20</v>
      </c>
      <c r="C5803" t="s">
        <v>27</v>
      </c>
      <c r="D5803" t="s">
        <v>14</v>
      </c>
      <c r="E5803" s="1">
        <v>44502</v>
      </c>
      <c r="F5803" s="4">
        <v>294</v>
      </c>
      <c r="G5803">
        <v>49</v>
      </c>
      <c r="H5803" s="3">
        <f>_xlfn.XLOOKUP(sales[[#This Row],[Product]],products[Product],products[Cost per box])*sales[[#This Row],[Boxes]]</f>
        <v>309.19</v>
      </c>
      <c r="I5803" s="4">
        <f>sales[[#This Row],[Revenue]]-sales[[#This Row],[Cost]]</f>
        <v>-15.189999999999998</v>
      </c>
    </row>
    <row r="5804" spans="2:9" x14ac:dyDescent="0.25">
      <c r="B5804" t="s">
        <v>34</v>
      </c>
      <c r="C5804" t="s">
        <v>6</v>
      </c>
      <c r="D5804" t="s">
        <v>52</v>
      </c>
      <c r="E5804" s="1">
        <v>44502</v>
      </c>
      <c r="F5804" s="4">
        <v>9226</v>
      </c>
      <c r="G5804">
        <v>910</v>
      </c>
      <c r="H5804" s="3">
        <f>_xlfn.XLOOKUP(sales[[#This Row],[Product]],products[Product],products[Cost per box])*sales[[#This Row],[Boxes]]</f>
        <v>3021.2</v>
      </c>
      <c r="I5804" s="4">
        <f>sales[[#This Row],[Revenue]]-sales[[#This Row],[Cost]]</f>
        <v>6204.8</v>
      </c>
    </row>
    <row r="5805" spans="2:9" x14ac:dyDescent="0.25">
      <c r="B5805" t="s">
        <v>37</v>
      </c>
      <c r="C5805" t="s">
        <v>27</v>
      </c>
      <c r="D5805" t="s">
        <v>48</v>
      </c>
      <c r="E5805" s="1">
        <v>44502</v>
      </c>
      <c r="F5805" s="4">
        <v>8701</v>
      </c>
      <c r="G5805">
        <v>349</v>
      </c>
      <c r="H5805" s="3">
        <f>_xlfn.XLOOKUP(sales[[#This Row],[Product]],products[Product],products[Cost per box])*sales[[#This Row],[Boxes]]</f>
        <v>2610.52</v>
      </c>
      <c r="I5805" s="4">
        <f>sales[[#This Row],[Revenue]]-sales[[#This Row],[Cost]]</f>
        <v>6090.48</v>
      </c>
    </row>
    <row r="5806" spans="2:9" x14ac:dyDescent="0.25">
      <c r="B5806" t="s">
        <v>34</v>
      </c>
      <c r="C5806" t="s">
        <v>11</v>
      </c>
      <c r="D5806" t="s">
        <v>43</v>
      </c>
      <c r="E5806" s="1">
        <v>44502</v>
      </c>
      <c r="F5806" s="4">
        <v>6139</v>
      </c>
      <c r="G5806">
        <v>307</v>
      </c>
      <c r="H5806" s="3">
        <f>_xlfn.XLOOKUP(sales[[#This Row],[Product]],products[Product],products[Cost per box])*sales[[#This Row],[Boxes]]</f>
        <v>1181.95</v>
      </c>
      <c r="I5806" s="4">
        <f>sales[[#This Row],[Revenue]]-sales[[#This Row],[Cost]]</f>
        <v>4957.05</v>
      </c>
    </row>
    <row r="5807" spans="2:9" x14ac:dyDescent="0.25">
      <c r="B5807" t="s">
        <v>32</v>
      </c>
      <c r="C5807" t="s">
        <v>9</v>
      </c>
      <c r="D5807" t="s">
        <v>43</v>
      </c>
      <c r="E5807" s="1">
        <v>44502</v>
      </c>
      <c r="F5807" s="4">
        <v>3675</v>
      </c>
      <c r="G5807">
        <v>175</v>
      </c>
      <c r="H5807" s="3">
        <f>_xlfn.XLOOKUP(sales[[#This Row],[Product]],products[Product],products[Cost per box])*sales[[#This Row],[Boxes]]</f>
        <v>673.75</v>
      </c>
      <c r="I5807" s="4">
        <f>sales[[#This Row],[Revenue]]-sales[[#This Row],[Cost]]</f>
        <v>3001.25</v>
      </c>
    </row>
    <row r="5808" spans="2:9" x14ac:dyDescent="0.25">
      <c r="B5808" t="s">
        <v>46</v>
      </c>
      <c r="C5808" t="s">
        <v>9</v>
      </c>
      <c r="D5808" t="s">
        <v>14</v>
      </c>
      <c r="E5808" s="1">
        <v>44502</v>
      </c>
      <c r="F5808" s="4">
        <v>10164</v>
      </c>
      <c r="G5808">
        <v>1470</v>
      </c>
      <c r="H5808" s="3">
        <f>_xlfn.XLOOKUP(sales[[#This Row],[Product]],products[Product],products[Cost per box])*sales[[#This Row],[Boxes]]</f>
        <v>9275.6999999999989</v>
      </c>
      <c r="I5808" s="4">
        <f>sales[[#This Row],[Revenue]]-sales[[#This Row],[Cost]]</f>
        <v>888.30000000000109</v>
      </c>
    </row>
    <row r="5809" spans="2:9" x14ac:dyDescent="0.25">
      <c r="B5809" t="s">
        <v>8</v>
      </c>
      <c r="C5809" t="s">
        <v>27</v>
      </c>
      <c r="D5809" t="s">
        <v>19</v>
      </c>
      <c r="E5809" s="1">
        <v>44502</v>
      </c>
      <c r="F5809" s="4">
        <v>16751</v>
      </c>
      <c r="G5809">
        <v>980</v>
      </c>
      <c r="H5809" s="3">
        <f>_xlfn.XLOOKUP(sales[[#This Row],[Product]],products[Product],products[Cost per box])*sales[[#This Row],[Boxes]]</f>
        <v>10025.4</v>
      </c>
      <c r="I5809" s="4">
        <f>sales[[#This Row],[Revenue]]-sales[[#This Row],[Cost]]</f>
        <v>6725.6</v>
      </c>
    </row>
    <row r="5810" spans="2:9" x14ac:dyDescent="0.25">
      <c r="B5810" t="s">
        <v>56</v>
      </c>
      <c r="C5810" t="s">
        <v>6</v>
      </c>
      <c r="D5810" t="s">
        <v>43</v>
      </c>
      <c r="E5810" s="1">
        <v>44502</v>
      </c>
      <c r="F5810" s="4">
        <v>14476</v>
      </c>
      <c r="G5810">
        <v>700</v>
      </c>
      <c r="H5810" s="3">
        <f>_xlfn.XLOOKUP(sales[[#This Row],[Product]],products[Product],products[Cost per box])*sales[[#This Row],[Boxes]]</f>
        <v>2695</v>
      </c>
      <c r="I5810" s="4">
        <f>sales[[#This Row],[Revenue]]-sales[[#This Row],[Cost]]</f>
        <v>11781</v>
      </c>
    </row>
    <row r="5811" spans="2:9" x14ac:dyDescent="0.25">
      <c r="B5811" t="s">
        <v>54</v>
      </c>
      <c r="C5811" t="s">
        <v>27</v>
      </c>
      <c r="D5811" t="s">
        <v>22</v>
      </c>
      <c r="E5811" s="1">
        <v>44502</v>
      </c>
      <c r="F5811" s="4">
        <v>8883</v>
      </c>
      <c r="G5811">
        <v>980</v>
      </c>
      <c r="H5811" s="3">
        <f>_xlfn.XLOOKUP(sales[[#This Row],[Product]],products[Product],products[Cost per box])*sales[[#This Row],[Boxes]]</f>
        <v>8055.6</v>
      </c>
      <c r="I5811" s="4">
        <f>sales[[#This Row],[Revenue]]-sales[[#This Row],[Cost]]</f>
        <v>827.39999999999964</v>
      </c>
    </row>
    <row r="5812" spans="2:9" x14ac:dyDescent="0.25">
      <c r="B5812" t="s">
        <v>33</v>
      </c>
      <c r="C5812" t="s">
        <v>27</v>
      </c>
      <c r="D5812" t="s">
        <v>48</v>
      </c>
      <c r="E5812" s="1">
        <v>44502</v>
      </c>
      <c r="F5812" s="4">
        <v>4991</v>
      </c>
      <c r="G5812">
        <v>185</v>
      </c>
      <c r="H5812" s="3">
        <f>_xlfn.XLOOKUP(sales[[#This Row],[Product]],products[Product],products[Cost per box])*sales[[#This Row],[Boxes]]</f>
        <v>1383.8000000000002</v>
      </c>
      <c r="I5812" s="4">
        <f>sales[[#This Row],[Revenue]]-sales[[#This Row],[Cost]]</f>
        <v>3607.2</v>
      </c>
    </row>
    <row r="5813" spans="2:9" x14ac:dyDescent="0.25">
      <c r="B5813" t="s">
        <v>46</v>
      </c>
      <c r="C5813" t="s">
        <v>6</v>
      </c>
      <c r="D5813" t="s">
        <v>12</v>
      </c>
      <c r="E5813" s="1">
        <v>44502</v>
      </c>
      <c r="F5813" s="4">
        <v>10213</v>
      </c>
      <c r="G5813">
        <v>601</v>
      </c>
      <c r="H5813" s="3">
        <f>_xlfn.XLOOKUP(sales[[#This Row],[Product]],products[Product],products[Cost per box])*sales[[#This Row],[Boxes]]</f>
        <v>5066.4299999999994</v>
      </c>
      <c r="I5813" s="4">
        <f>sales[[#This Row],[Revenue]]-sales[[#This Row],[Cost]]</f>
        <v>5146.5700000000006</v>
      </c>
    </row>
    <row r="5814" spans="2:9" x14ac:dyDescent="0.25">
      <c r="B5814" t="s">
        <v>34</v>
      </c>
      <c r="C5814" t="s">
        <v>16</v>
      </c>
      <c r="D5814" t="s">
        <v>14</v>
      </c>
      <c r="E5814" s="1">
        <v>44502</v>
      </c>
      <c r="F5814" s="4">
        <v>11557</v>
      </c>
      <c r="G5814">
        <v>1960</v>
      </c>
      <c r="H5814" s="3">
        <f>_xlfn.XLOOKUP(sales[[#This Row],[Product]],products[Product],products[Cost per box])*sales[[#This Row],[Boxes]]</f>
        <v>12367.599999999999</v>
      </c>
      <c r="I5814" s="4">
        <f>sales[[#This Row],[Revenue]]-sales[[#This Row],[Cost]]</f>
        <v>-810.59999999999854</v>
      </c>
    </row>
    <row r="5815" spans="2:9" x14ac:dyDescent="0.25">
      <c r="B5815" t="s">
        <v>18</v>
      </c>
      <c r="C5815" t="s">
        <v>16</v>
      </c>
      <c r="D5815" t="s">
        <v>7</v>
      </c>
      <c r="E5815" s="1">
        <v>44502</v>
      </c>
      <c r="F5815" s="4">
        <v>5110</v>
      </c>
      <c r="G5815">
        <v>320</v>
      </c>
      <c r="H5815" s="3">
        <f>_xlfn.XLOOKUP(sales[[#This Row],[Product]],products[Product],products[Cost per box])*sales[[#This Row],[Boxes]]</f>
        <v>1648</v>
      </c>
      <c r="I5815" s="4">
        <f>sales[[#This Row],[Revenue]]-sales[[#This Row],[Cost]]</f>
        <v>3462</v>
      </c>
    </row>
    <row r="5816" spans="2:9" x14ac:dyDescent="0.25">
      <c r="B5816" t="s">
        <v>55</v>
      </c>
      <c r="C5816" t="s">
        <v>11</v>
      </c>
      <c r="D5816" t="s">
        <v>50</v>
      </c>
      <c r="E5816" s="1">
        <v>44502</v>
      </c>
      <c r="F5816" s="4">
        <v>5740</v>
      </c>
      <c r="G5816">
        <v>250</v>
      </c>
      <c r="H5816" s="3">
        <f>_xlfn.XLOOKUP(sales[[#This Row],[Product]],products[Product],products[Cost per box])*sales[[#This Row],[Boxes]]</f>
        <v>3102.5</v>
      </c>
      <c r="I5816" s="4">
        <f>sales[[#This Row],[Revenue]]-sales[[#This Row],[Cost]]</f>
        <v>2637.5</v>
      </c>
    </row>
    <row r="5817" spans="2:9" x14ac:dyDescent="0.25">
      <c r="B5817" t="s">
        <v>53</v>
      </c>
      <c r="C5817" t="s">
        <v>11</v>
      </c>
      <c r="D5817" t="s">
        <v>26</v>
      </c>
      <c r="E5817" s="1">
        <v>44502</v>
      </c>
      <c r="F5817" s="4">
        <v>15295</v>
      </c>
      <c r="G5817">
        <v>1190</v>
      </c>
      <c r="H5817" s="3">
        <f>_xlfn.XLOOKUP(sales[[#This Row],[Product]],products[Product],products[Cost per box])*sales[[#This Row],[Boxes]]</f>
        <v>7651.7</v>
      </c>
      <c r="I5817" s="4">
        <f>sales[[#This Row],[Revenue]]-sales[[#This Row],[Cost]]</f>
        <v>7643.3</v>
      </c>
    </row>
    <row r="5818" spans="2:9" x14ac:dyDescent="0.25">
      <c r="B5818" t="s">
        <v>18</v>
      </c>
      <c r="C5818" t="s">
        <v>27</v>
      </c>
      <c r="D5818" t="s">
        <v>35</v>
      </c>
      <c r="E5818" s="1">
        <v>44502</v>
      </c>
      <c r="F5818" s="4">
        <v>2737</v>
      </c>
      <c r="G5818">
        <v>153</v>
      </c>
      <c r="H5818" s="3">
        <f>_xlfn.XLOOKUP(sales[[#This Row],[Product]],products[Product],products[Cost per box])*sales[[#This Row],[Boxes]]</f>
        <v>405.45</v>
      </c>
      <c r="I5818" s="4">
        <f>sales[[#This Row],[Revenue]]-sales[[#This Row],[Cost]]</f>
        <v>2331.5500000000002</v>
      </c>
    </row>
    <row r="5819" spans="2:9" x14ac:dyDescent="0.25">
      <c r="B5819" t="s">
        <v>34</v>
      </c>
      <c r="C5819" t="s">
        <v>16</v>
      </c>
      <c r="D5819" t="s">
        <v>31</v>
      </c>
      <c r="E5819" s="1">
        <v>44502</v>
      </c>
      <c r="F5819" s="4">
        <v>1946</v>
      </c>
      <c r="G5819">
        <v>150</v>
      </c>
      <c r="H5819" s="3">
        <f>_xlfn.XLOOKUP(sales[[#This Row],[Product]],products[Product],products[Cost per box])*sales[[#This Row],[Boxes]]</f>
        <v>858</v>
      </c>
      <c r="I5819" s="4">
        <f>sales[[#This Row],[Revenue]]-sales[[#This Row],[Cost]]</f>
        <v>1088</v>
      </c>
    </row>
    <row r="5820" spans="2:9" x14ac:dyDescent="0.25">
      <c r="B5820" t="s">
        <v>25</v>
      </c>
      <c r="C5820" t="s">
        <v>27</v>
      </c>
      <c r="D5820" t="s">
        <v>35</v>
      </c>
      <c r="E5820" s="1">
        <v>44502</v>
      </c>
      <c r="F5820" s="4">
        <v>8232</v>
      </c>
      <c r="G5820">
        <v>434</v>
      </c>
      <c r="H5820" s="3">
        <f>_xlfn.XLOOKUP(sales[[#This Row],[Product]],products[Product],products[Cost per box])*sales[[#This Row],[Boxes]]</f>
        <v>1150.0999999999999</v>
      </c>
      <c r="I5820" s="4">
        <f>sales[[#This Row],[Revenue]]-sales[[#This Row],[Cost]]</f>
        <v>7081.9</v>
      </c>
    </row>
    <row r="5821" spans="2:9" x14ac:dyDescent="0.25">
      <c r="B5821" t="s">
        <v>51</v>
      </c>
      <c r="C5821" t="s">
        <v>9</v>
      </c>
      <c r="D5821" t="s">
        <v>52</v>
      </c>
      <c r="E5821" s="1">
        <v>44502</v>
      </c>
      <c r="F5821" s="4">
        <v>637</v>
      </c>
      <c r="G5821">
        <v>64</v>
      </c>
      <c r="H5821" s="3">
        <f>_xlfn.XLOOKUP(sales[[#This Row],[Product]],products[Product],products[Cost per box])*sales[[#This Row],[Boxes]]</f>
        <v>212.48</v>
      </c>
      <c r="I5821" s="4">
        <f>sales[[#This Row],[Revenue]]-sales[[#This Row],[Cost]]</f>
        <v>424.52</v>
      </c>
    </row>
    <row r="5822" spans="2:9" x14ac:dyDescent="0.25">
      <c r="B5822" t="s">
        <v>57</v>
      </c>
      <c r="C5822" t="s">
        <v>27</v>
      </c>
      <c r="D5822" t="s">
        <v>24</v>
      </c>
      <c r="E5822" s="1">
        <v>44502</v>
      </c>
      <c r="F5822" s="4">
        <v>9681</v>
      </c>
      <c r="G5822">
        <v>510</v>
      </c>
      <c r="H5822" s="3">
        <f>_xlfn.XLOOKUP(sales[[#This Row],[Product]],products[Product],products[Cost per box])*sales[[#This Row],[Boxes]]</f>
        <v>5360.0999999999995</v>
      </c>
      <c r="I5822" s="4">
        <f>sales[[#This Row],[Revenue]]-sales[[#This Row],[Cost]]</f>
        <v>4320.9000000000005</v>
      </c>
    </row>
    <row r="5823" spans="2:9" x14ac:dyDescent="0.25">
      <c r="B5823" t="s">
        <v>49</v>
      </c>
      <c r="C5823" t="s">
        <v>21</v>
      </c>
      <c r="D5823" t="s">
        <v>28</v>
      </c>
      <c r="E5823" s="1">
        <v>44502</v>
      </c>
      <c r="F5823" s="4">
        <v>13048</v>
      </c>
      <c r="G5823">
        <v>2170</v>
      </c>
      <c r="H5823" s="3">
        <f>_xlfn.XLOOKUP(sales[[#This Row],[Product]],products[Product],products[Cost per box])*sales[[#This Row],[Boxes]]</f>
        <v>5989.2</v>
      </c>
      <c r="I5823" s="4">
        <f>sales[[#This Row],[Revenue]]-sales[[#This Row],[Cost]]</f>
        <v>7058.8</v>
      </c>
    </row>
    <row r="5824" spans="2:9" x14ac:dyDescent="0.25">
      <c r="B5824" t="s">
        <v>25</v>
      </c>
      <c r="C5824" t="s">
        <v>6</v>
      </c>
      <c r="D5824" t="s">
        <v>31</v>
      </c>
      <c r="E5824" s="1">
        <v>44502</v>
      </c>
      <c r="F5824" s="4">
        <v>1106</v>
      </c>
      <c r="G5824">
        <v>86</v>
      </c>
      <c r="H5824" s="3">
        <f>_xlfn.XLOOKUP(sales[[#This Row],[Product]],products[Product],products[Cost per box])*sales[[#This Row],[Boxes]]</f>
        <v>491.91999999999996</v>
      </c>
      <c r="I5824" s="4">
        <f>sales[[#This Row],[Revenue]]-sales[[#This Row],[Cost]]</f>
        <v>614.08000000000004</v>
      </c>
    </row>
    <row r="5825" spans="2:9" x14ac:dyDescent="0.25">
      <c r="B5825" t="s">
        <v>49</v>
      </c>
      <c r="C5825" t="s">
        <v>16</v>
      </c>
      <c r="D5825" t="s">
        <v>38</v>
      </c>
      <c r="E5825" s="1">
        <v>44502</v>
      </c>
      <c r="F5825" s="4">
        <v>5656</v>
      </c>
      <c r="G5825">
        <v>218</v>
      </c>
      <c r="H5825" s="3">
        <f>_xlfn.XLOOKUP(sales[[#This Row],[Product]],products[Product],products[Cost per box])*sales[[#This Row],[Boxes]]</f>
        <v>2166.92</v>
      </c>
      <c r="I5825" s="4">
        <f>sales[[#This Row],[Revenue]]-sales[[#This Row],[Cost]]</f>
        <v>3489.08</v>
      </c>
    </row>
    <row r="5826" spans="2:9" x14ac:dyDescent="0.25">
      <c r="B5826" t="s">
        <v>8</v>
      </c>
      <c r="C5826" t="s">
        <v>6</v>
      </c>
      <c r="D5826" t="s">
        <v>26</v>
      </c>
      <c r="E5826" s="1">
        <v>44502</v>
      </c>
      <c r="F5826" s="4">
        <v>693</v>
      </c>
      <c r="G5826">
        <v>63</v>
      </c>
      <c r="H5826" s="3">
        <f>_xlfn.XLOOKUP(sales[[#This Row],[Product]],products[Product],products[Cost per box])*sales[[#This Row],[Boxes]]</f>
        <v>405.09</v>
      </c>
      <c r="I5826" s="4">
        <f>sales[[#This Row],[Revenue]]-sales[[#This Row],[Cost]]</f>
        <v>287.91000000000003</v>
      </c>
    </row>
    <row r="5827" spans="2:9" x14ac:dyDescent="0.25">
      <c r="B5827" t="s">
        <v>18</v>
      </c>
      <c r="C5827" t="s">
        <v>16</v>
      </c>
      <c r="D5827" t="s">
        <v>22</v>
      </c>
      <c r="E5827" s="1">
        <v>44502</v>
      </c>
      <c r="F5827" s="4">
        <v>10143</v>
      </c>
      <c r="G5827">
        <v>1260</v>
      </c>
      <c r="H5827" s="3">
        <f>_xlfn.XLOOKUP(sales[[#This Row],[Product]],products[Product],products[Cost per box])*sales[[#This Row],[Boxes]]</f>
        <v>10357.200000000001</v>
      </c>
      <c r="I5827" s="4">
        <f>sales[[#This Row],[Revenue]]-sales[[#This Row],[Cost]]</f>
        <v>-214.20000000000073</v>
      </c>
    </row>
    <row r="5828" spans="2:9" x14ac:dyDescent="0.25">
      <c r="B5828" t="s">
        <v>40</v>
      </c>
      <c r="C5828" t="s">
        <v>16</v>
      </c>
      <c r="D5828" t="s">
        <v>42</v>
      </c>
      <c r="E5828" s="1">
        <v>44502</v>
      </c>
      <c r="F5828" s="4">
        <v>2058</v>
      </c>
      <c r="G5828">
        <v>147</v>
      </c>
      <c r="H5828" s="3">
        <f>_xlfn.XLOOKUP(sales[[#This Row],[Product]],products[Product],products[Cost per box])*sales[[#This Row],[Boxes]]</f>
        <v>696.78000000000009</v>
      </c>
      <c r="I5828" s="4">
        <f>sales[[#This Row],[Revenue]]-sales[[#This Row],[Cost]]</f>
        <v>1361.2199999999998</v>
      </c>
    </row>
    <row r="5829" spans="2:9" x14ac:dyDescent="0.25">
      <c r="B5829" t="s">
        <v>53</v>
      </c>
      <c r="C5829" t="s">
        <v>16</v>
      </c>
      <c r="D5829" t="s">
        <v>44</v>
      </c>
      <c r="E5829" s="1">
        <v>44502</v>
      </c>
      <c r="F5829" s="4">
        <v>9331</v>
      </c>
      <c r="G5829">
        <v>389</v>
      </c>
      <c r="H5829" s="3">
        <f>_xlfn.XLOOKUP(sales[[#This Row],[Product]],products[Product],products[Cost per box])*sales[[#This Row],[Boxes]]</f>
        <v>3722.73</v>
      </c>
      <c r="I5829" s="4">
        <f>sales[[#This Row],[Revenue]]-sales[[#This Row],[Cost]]</f>
        <v>5608.27</v>
      </c>
    </row>
    <row r="5830" spans="2:9" x14ac:dyDescent="0.25">
      <c r="B5830" t="s">
        <v>25</v>
      </c>
      <c r="C5830" t="s">
        <v>6</v>
      </c>
      <c r="D5830" t="s">
        <v>52</v>
      </c>
      <c r="E5830" s="1">
        <v>44502</v>
      </c>
      <c r="F5830" s="4">
        <v>2870</v>
      </c>
      <c r="G5830">
        <v>240</v>
      </c>
      <c r="H5830" s="3">
        <f>_xlfn.XLOOKUP(sales[[#This Row],[Product]],products[Product],products[Cost per box])*sales[[#This Row],[Boxes]]</f>
        <v>796.8</v>
      </c>
      <c r="I5830" s="4">
        <f>sales[[#This Row],[Revenue]]-sales[[#This Row],[Cost]]</f>
        <v>2073.1999999999998</v>
      </c>
    </row>
    <row r="5831" spans="2:9" x14ac:dyDescent="0.25">
      <c r="B5831" t="s">
        <v>15</v>
      </c>
      <c r="C5831" t="s">
        <v>6</v>
      </c>
      <c r="D5831" t="s">
        <v>38</v>
      </c>
      <c r="E5831" s="1">
        <v>44502</v>
      </c>
      <c r="F5831" s="4">
        <v>2163</v>
      </c>
      <c r="G5831">
        <v>84</v>
      </c>
      <c r="H5831" s="3">
        <f>_xlfn.XLOOKUP(sales[[#This Row],[Product]],products[Product],products[Cost per box])*sales[[#This Row],[Boxes]]</f>
        <v>834.95999999999992</v>
      </c>
      <c r="I5831" s="4">
        <f>sales[[#This Row],[Revenue]]-sales[[#This Row],[Cost]]</f>
        <v>1328.04</v>
      </c>
    </row>
    <row r="5832" spans="2:9" x14ac:dyDescent="0.25">
      <c r="B5832" t="s">
        <v>53</v>
      </c>
      <c r="C5832" t="s">
        <v>6</v>
      </c>
      <c r="D5832" t="s">
        <v>43</v>
      </c>
      <c r="E5832" s="1">
        <v>44502</v>
      </c>
      <c r="F5832" s="4">
        <v>10241</v>
      </c>
      <c r="G5832">
        <v>466</v>
      </c>
      <c r="H5832" s="3">
        <f>_xlfn.XLOOKUP(sales[[#This Row],[Product]],products[Product],products[Cost per box])*sales[[#This Row],[Boxes]]</f>
        <v>1794.1000000000001</v>
      </c>
      <c r="I5832" s="4">
        <f>sales[[#This Row],[Revenue]]-sales[[#This Row],[Cost]]</f>
        <v>8446.9</v>
      </c>
    </row>
    <row r="5833" spans="2:9" x14ac:dyDescent="0.25">
      <c r="B5833" t="s">
        <v>18</v>
      </c>
      <c r="C5833" t="s">
        <v>6</v>
      </c>
      <c r="D5833" t="s">
        <v>44</v>
      </c>
      <c r="E5833" s="1">
        <v>44502</v>
      </c>
      <c r="F5833" s="4">
        <v>1134</v>
      </c>
      <c r="G5833">
        <v>50</v>
      </c>
      <c r="H5833" s="3">
        <f>_xlfn.XLOOKUP(sales[[#This Row],[Product]],products[Product],products[Cost per box])*sales[[#This Row],[Boxes]]</f>
        <v>478.5</v>
      </c>
      <c r="I5833" s="4">
        <f>sales[[#This Row],[Revenue]]-sales[[#This Row],[Cost]]</f>
        <v>655.5</v>
      </c>
    </row>
    <row r="5834" spans="2:9" x14ac:dyDescent="0.25">
      <c r="B5834" t="s">
        <v>37</v>
      </c>
      <c r="C5834" t="s">
        <v>27</v>
      </c>
      <c r="D5834" t="s">
        <v>50</v>
      </c>
      <c r="E5834" s="1">
        <v>44502</v>
      </c>
      <c r="F5834" s="4">
        <v>2814</v>
      </c>
      <c r="G5834">
        <v>118</v>
      </c>
      <c r="H5834" s="3">
        <f>_xlfn.XLOOKUP(sales[[#This Row],[Product]],products[Product],products[Cost per box])*sales[[#This Row],[Boxes]]</f>
        <v>1464.38</v>
      </c>
      <c r="I5834" s="4">
        <f>sales[[#This Row],[Revenue]]-sales[[#This Row],[Cost]]</f>
        <v>1349.62</v>
      </c>
    </row>
    <row r="5835" spans="2:9" x14ac:dyDescent="0.25">
      <c r="B5835" t="s">
        <v>33</v>
      </c>
      <c r="C5835" t="s">
        <v>6</v>
      </c>
      <c r="D5835" t="s">
        <v>38</v>
      </c>
      <c r="E5835" s="1">
        <v>44502</v>
      </c>
      <c r="F5835" s="4">
        <v>14609</v>
      </c>
      <c r="G5835">
        <v>585</v>
      </c>
      <c r="H5835" s="3">
        <f>_xlfn.XLOOKUP(sales[[#This Row],[Product]],products[Product],products[Cost per box])*sales[[#This Row],[Boxes]]</f>
        <v>5814.9</v>
      </c>
      <c r="I5835" s="4">
        <f>sales[[#This Row],[Revenue]]-sales[[#This Row],[Cost]]</f>
        <v>8794.1</v>
      </c>
    </row>
    <row r="5836" spans="2:9" x14ac:dyDescent="0.25">
      <c r="B5836" t="s">
        <v>25</v>
      </c>
      <c r="C5836" t="s">
        <v>21</v>
      </c>
      <c r="D5836" t="s">
        <v>45</v>
      </c>
      <c r="E5836" s="1">
        <v>44502</v>
      </c>
      <c r="F5836" s="4">
        <v>9058</v>
      </c>
      <c r="G5836">
        <v>394</v>
      </c>
      <c r="H5836" s="3">
        <f>_xlfn.XLOOKUP(sales[[#This Row],[Product]],products[Product],products[Cost per box])*sales[[#This Row],[Boxes]]</f>
        <v>3045.6200000000003</v>
      </c>
      <c r="I5836" s="4">
        <f>sales[[#This Row],[Revenue]]-sales[[#This Row],[Cost]]</f>
        <v>6012.3799999999992</v>
      </c>
    </row>
    <row r="5837" spans="2:9" x14ac:dyDescent="0.25">
      <c r="B5837" t="s">
        <v>23</v>
      </c>
      <c r="C5837" t="s">
        <v>21</v>
      </c>
      <c r="D5837" t="s">
        <v>44</v>
      </c>
      <c r="E5837" s="1">
        <v>44502</v>
      </c>
      <c r="F5837" s="4">
        <v>4711</v>
      </c>
      <c r="G5837">
        <v>197</v>
      </c>
      <c r="H5837" s="3">
        <f>_xlfn.XLOOKUP(sales[[#This Row],[Product]],products[Product],products[Cost per box])*sales[[#This Row],[Boxes]]</f>
        <v>1885.29</v>
      </c>
      <c r="I5837" s="4">
        <f>sales[[#This Row],[Revenue]]-sales[[#This Row],[Cost]]</f>
        <v>2825.71</v>
      </c>
    </row>
    <row r="5838" spans="2:9" x14ac:dyDescent="0.25">
      <c r="B5838" t="s">
        <v>53</v>
      </c>
      <c r="C5838" t="s">
        <v>16</v>
      </c>
      <c r="D5838" t="s">
        <v>30</v>
      </c>
      <c r="E5838" s="1">
        <v>44502</v>
      </c>
      <c r="F5838" s="4">
        <v>2310</v>
      </c>
      <c r="G5838">
        <v>116</v>
      </c>
      <c r="H5838" s="3">
        <f>_xlfn.XLOOKUP(sales[[#This Row],[Product]],products[Product],products[Cost per box])*sales[[#This Row],[Boxes]]</f>
        <v>426.88</v>
      </c>
      <c r="I5838" s="4">
        <f>sales[[#This Row],[Revenue]]-sales[[#This Row],[Cost]]</f>
        <v>1883.12</v>
      </c>
    </row>
    <row r="5839" spans="2:9" x14ac:dyDescent="0.25">
      <c r="B5839" t="s">
        <v>10</v>
      </c>
      <c r="C5839" t="s">
        <v>11</v>
      </c>
      <c r="D5839" t="s">
        <v>28</v>
      </c>
      <c r="E5839" s="1">
        <v>44502</v>
      </c>
      <c r="F5839" s="4">
        <v>3668</v>
      </c>
      <c r="G5839">
        <v>612</v>
      </c>
      <c r="H5839" s="3">
        <f>_xlfn.XLOOKUP(sales[[#This Row],[Product]],products[Product],products[Cost per box])*sales[[#This Row],[Boxes]]</f>
        <v>1689.12</v>
      </c>
      <c r="I5839" s="4">
        <f>sales[[#This Row],[Revenue]]-sales[[#This Row],[Cost]]</f>
        <v>1978.88</v>
      </c>
    </row>
    <row r="5840" spans="2:9" x14ac:dyDescent="0.25">
      <c r="B5840" t="s">
        <v>34</v>
      </c>
      <c r="C5840" t="s">
        <v>9</v>
      </c>
      <c r="D5840" t="s">
        <v>31</v>
      </c>
      <c r="E5840" s="1">
        <v>44502</v>
      </c>
      <c r="F5840" s="4">
        <v>8379</v>
      </c>
      <c r="G5840">
        <v>599</v>
      </c>
      <c r="H5840" s="3">
        <f>_xlfn.XLOOKUP(sales[[#This Row],[Product]],products[Product],products[Cost per box])*sales[[#This Row],[Boxes]]</f>
        <v>3426.2799999999997</v>
      </c>
      <c r="I5840" s="4">
        <f>sales[[#This Row],[Revenue]]-sales[[#This Row],[Cost]]</f>
        <v>4952.72</v>
      </c>
    </row>
    <row r="5841" spans="2:9" x14ac:dyDescent="0.25">
      <c r="B5841" t="s">
        <v>23</v>
      </c>
      <c r="C5841" t="s">
        <v>27</v>
      </c>
      <c r="D5841" t="s">
        <v>38</v>
      </c>
      <c r="E5841" s="1">
        <v>44502</v>
      </c>
      <c r="F5841" s="4">
        <v>7868</v>
      </c>
      <c r="G5841">
        <v>303</v>
      </c>
      <c r="H5841" s="3">
        <f>_xlfn.XLOOKUP(sales[[#This Row],[Product]],products[Product],products[Cost per box])*sales[[#This Row],[Boxes]]</f>
        <v>3011.8199999999997</v>
      </c>
      <c r="I5841" s="4">
        <f>sales[[#This Row],[Revenue]]-sales[[#This Row],[Cost]]</f>
        <v>4856.18</v>
      </c>
    </row>
    <row r="5842" spans="2:9" x14ac:dyDescent="0.25">
      <c r="B5842" t="s">
        <v>23</v>
      </c>
      <c r="C5842" t="s">
        <v>11</v>
      </c>
      <c r="D5842" t="s">
        <v>42</v>
      </c>
      <c r="E5842" s="1">
        <v>44502</v>
      </c>
      <c r="F5842" s="4">
        <v>3535</v>
      </c>
      <c r="G5842">
        <v>221</v>
      </c>
      <c r="H5842" s="3">
        <f>_xlfn.XLOOKUP(sales[[#This Row],[Product]],products[Product],products[Cost per box])*sales[[#This Row],[Boxes]]</f>
        <v>1047.54</v>
      </c>
      <c r="I5842" s="4">
        <f>sales[[#This Row],[Revenue]]-sales[[#This Row],[Cost]]</f>
        <v>2487.46</v>
      </c>
    </row>
    <row r="5843" spans="2:9" x14ac:dyDescent="0.25">
      <c r="B5843" t="s">
        <v>10</v>
      </c>
      <c r="C5843" t="s">
        <v>27</v>
      </c>
      <c r="D5843" t="s">
        <v>42</v>
      </c>
      <c r="E5843" s="1">
        <v>44502</v>
      </c>
      <c r="F5843" s="4">
        <v>4277</v>
      </c>
      <c r="G5843">
        <v>286</v>
      </c>
      <c r="H5843" s="3">
        <f>_xlfn.XLOOKUP(sales[[#This Row],[Product]],products[Product],products[Cost per box])*sales[[#This Row],[Boxes]]</f>
        <v>1355.64</v>
      </c>
      <c r="I5843" s="4">
        <f>sales[[#This Row],[Revenue]]-sales[[#This Row],[Cost]]</f>
        <v>2921.3599999999997</v>
      </c>
    </row>
    <row r="5844" spans="2:9" x14ac:dyDescent="0.25">
      <c r="B5844" t="s">
        <v>57</v>
      </c>
      <c r="C5844" t="s">
        <v>16</v>
      </c>
      <c r="D5844" t="s">
        <v>7</v>
      </c>
      <c r="E5844" s="1">
        <v>44502</v>
      </c>
      <c r="F5844" s="4">
        <v>1890</v>
      </c>
      <c r="G5844">
        <v>135</v>
      </c>
      <c r="H5844" s="3">
        <f>_xlfn.XLOOKUP(sales[[#This Row],[Product]],products[Product],products[Cost per box])*sales[[#This Row],[Boxes]]</f>
        <v>695.25</v>
      </c>
      <c r="I5844" s="4">
        <f>sales[[#This Row],[Revenue]]-sales[[#This Row],[Cost]]</f>
        <v>1194.75</v>
      </c>
    </row>
    <row r="5845" spans="2:9" x14ac:dyDescent="0.25">
      <c r="B5845" t="s">
        <v>34</v>
      </c>
      <c r="C5845" t="s">
        <v>11</v>
      </c>
      <c r="D5845" t="s">
        <v>52</v>
      </c>
      <c r="E5845" s="1">
        <v>44502</v>
      </c>
      <c r="F5845" s="4">
        <v>2149</v>
      </c>
      <c r="G5845">
        <v>196</v>
      </c>
      <c r="H5845" s="3">
        <f>_xlfn.XLOOKUP(sales[[#This Row],[Product]],products[Product],products[Cost per box])*sales[[#This Row],[Boxes]]</f>
        <v>650.71999999999991</v>
      </c>
      <c r="I5845" s="4">
        <f>sales[[#This Row],[Revenue]]-sales[[#This Row],[Cost]]</f>
        <v>1498.2800000000002</v>
      </c>
    </row>
    <row r="5846" spans="2:9" x14ac:dyDescent="0.25">
      <c r="B5846" t="s">
        <v>37</v>
      </c>
      <c r="C5846" t="s">
        <v>9</v>
      </c>
      <c r="D5846" t="s">
        <v>12</v>
      </c>
      <c r="E5846" s="1">
        <v>44502</v>
      </c>
      <c r="F5846" s="4">
        <v>595</v>
      </c>
      <c r="G5846">
        <v>35</v>
      </c>
      <c r="H5846" s="3">
        <f>_xlfn.XLOOKUP(sales[[#This Row],[Product]],products[Product],products[Cost per box])*sales[[#This Row],[Boxes]]</f>
        <v>295.05</v>
      </c>
      <c r="I5846" s="4">
        <f>sales[[#This Row],[Revenue]]-sales[[#This Row],[Cost]]</f>
        <v>299.95</v>
      </c>
    </row>
    <row r="5847" spans="2:9" x14ac:dyDescent="0.25">
      <c r="B5847" t="s">
        <v>32</v>
      </c>
      <c r="C5847" t="s">
        <v>6</v>
      </c>
      <c r="D5847" t="s">
        <v>12</v>
      </c>
      <c r="E5847" s="1">
        <v>44502</v>
      </c>
      <c r="F5847" s="4">
        <v>4438</v>
      </c>
      <c r="G5847">
        <v>262</v>
      </c>
      <c r="H5847" s="3">
        <f>_xlfn.XLOOKUP(sales[[#This Row],[Product]],products[Product],products[Cost per box])*sales[[#This Row],[Boxes]]</f>
        <v>2208.66</v>
      </c>
      <c r="I5847" s="4">
        <f>sales[[#This Row],[Revenue]]-sales[[#This Row],[Cost]]</f>
        <v>2229.34</v>
      </c>
    </row>
    <row r="5848" spans="2:9" x14ac:dyDescent="0.25">
      <c r="B5848" t="s">
        <v>46</v>
      </c>
      <c r="C5848" t="s">
        <v>6</v>
      </c>
      <c r="D5848" t="s">
        <v>24</v>
      </c>
      <c r="E5848" s="1">
        <v>44502</v>
      </c>
      <c r="F5848" s="4">
        <v>2863</v>
      </c>
      <c r="G5848">
        <v>151</v>
      </c>
      <c r="H5848" s="3">
        <f>_xlfn.XLOOKUP(sales[[#This Row],[Product]],products[Product],products[Cost per box])*sales[[#This Row],[Boxes]]</f>
        <v>1587.01</v>
      </c>
      <c r="I5848" s="4">
        <f>sales[[#This Row],[Revenue]]-sales[[#This Row],[Cost]]</f>
        <v>1275.99</v>
      </c>
    </row>
    <row r="5849" spans="2:9" x14ac:dyDescent="0.25">
      <c r="B5849" t="s">
        <v>49</v>
      </c>
      <c r="C5849" t="s">
        <v>27</v>
      </c>
      <c r="D5849" t="s">
        <v>47</v>
      </c>
      <c r="E5849" s="1">
        <v>44502</v>
      </c>
      <c r="F5849" s="4">
        <v>5964</v>
      </c>
      <c r="G5849">
        <v>373</v>
      </c>
      <c r="H5849" s="3">
        <f>_xlfn.XLOOKUP(sales[[#This Row],[Product]],products[Product],products[Cost per box])*sales[[#This Row],[Boxes]]</f>
        <v>1961.98</v>
      </c>
      <c r="I5849" s="4">
        <f>sales[[#This Row],[Revenue]]-sales[[#This Row],[Cost]]</f>
        <v>4002.02</v>
      </c>
    </row>
    <row r="5850" spans="2:9" x14ac:dyDescent="0.25">
      <c r="B5850" t="s">
        <v>51</v>
      </c>
      <c r="C5850" t="s">
        <v>11</v>
      </c>
      <c r="D5850" t="s">
        <v>50</v>
      </c>
      <c r="E5850" s="1">
        <v>44502</v>
      </c>
      <c r="F5850" s="4">
        <v>5341</v>
      </c>
      <c r="G5850">
        <v>243</v>
      </c>
      <c r="H5850" s="3">
        <f>_xlfn.XLOOKUP(sales[[#This Row],[Product]],products[Product],products[Cost per box])*sales[[#This Row],[Boxes]]</f>
        <v>3015.63</v>
      </c>
      <c r="I5850" s="4">
        <f>sales[[#This Row],[Revenue]]-sales[[#This Row],[Cost]]</f>
        <v>2325.37</v>
      </c>
    </row>
    <row r="5851" spans="2:9" x14ac:dyDescent="0.25">
      <c r="B5851" t="s">
        <v>54</v>
      </c>
      <c r="C5851" t="s">
        <v>16</v>
      </c>
      <c r="D5851" t="s">
        <v>17</v>
      </c>
      <c r="E5851" s="1">
        <v>44502</v>
      </c>
      <c r="F5851" s="4">
        <v>10556</v>
      </c>
      <c r="G5851">
        <v>480</v>
      </c>
      <c r="H5851" s="3">
        <f>_xlfn.XLOOKUP(sales[[#This Row],[Product]],products[Product],products[Cost per box])*sales[[#This Row],[Boxes]]</f>
        <v>3264</v>
      </c>
      <c r="I5851" s="4">
        <f>sales[[#This Row],[Revenue]]-sales[[#This Row],[Cost]]</f>
        <v>7292</v>
      </c>
    </row>
    <row r="5852" spans="2:9" x14ac:dyDescent="0.25">
      <c r="B5852" t="s">
        <v>37</v>
      </c>
      <c r="C5852" t="s">
        <v>6</v>
      </c>
      <c r="D5852" t="s">
        <v>26</v>
      </c>
      <c r="E5852" s="1">
        <v>44502</v>
      </c>
      <c r="F5852" s="4">
        <v>7476</v>
      </c>
      <c r="G5852">
        <v>576</v>
      </c>
      <c r="H5852" s="3">
        <f>_xlfn.XLOOKUP(sales[[#This Row],[Product]],products[Product],products[Cost per box])*sales[[#This Row],[Boxes]]</f>
        <v>3703.68</v>
      </c>
      <c r="I5852" s="4">
        <f>sales[[#This Row],[Revenue]]-sales[[#This Row],[Cost]]</f>
        <v>3772.32</v>
      </c>
    </row>
    <row r="5853" spans="2:9" x14ac:dyDescent="0.25">
      <c r="B5853" t="s">
        <v>46</v>
      </c>
      <c r="C5853" t="s">
        <v>16</v>
      </c>
      <c r="D5853" t="s">
        <v>7</v>
      </c>
      <c r="E5853" s="1">
        <v>44502</v>
      </c>
      <c r="F5853" s="4">
        <v>210</v>
      </c>
      <c r="G5853">
        <v>14</v>
      </c>
      <c r="H5853" s="3">
        <f>_xlfn.XLOOKUP(sales[[#This Row],[Product]],products[Product],products[Cost per box])*sales[[#This Row],[Boxes]]</f>
        <v>72.100000000000009</v>
      </c>
      <c r="I5853" s="4">
        <f>sales[[#This Row],[Revenue]]-sales[[#This Row],[Cost]]</f>
        <v>137.89999999999998</v>
      </c>
    </row>
    <row r="5854" spans="2:9" x14ac:dyDescent="0.25">
      <c r="B5854" t="s">
        <v>49</v>
      </c>
      <c r="C5854" t="s">
        <v>6</v>
      </c>
      <c r="D5854" t="s">
        <v>19</v>
      </c>
      <c r="E5854" s="1">
        <v>44502</v>
      </c>
      <c r="F5854" s="4">
        <v>2611</v>
      </c>
      <c r="G5854">
        <v>154</v>
      </c>
      <c r="H5854" s="3">
        <f>_xlfn.XLOOKUP(sales[[#This Row],[Product]],products[Product],products[Cost per box])*sales[[#This Row],[Boxes]]</f>
        <v>1575.42</v>
      </c>
      <c r="I5854" s="4">
        <f>sales[[#This Row],[Revenue]]-sales[[#This Row],[Cost]]</f>
        <v>1035.58</v>
      </c>
    </row>
    <row r="5855" spans="2:9" x14ac:dyDescent="0.25">
      <c r="B5855" t="s">
        <v>37</v>
      </c>
      <c r="C5855" t="s">
        <v>27</v>
      </c>
      <c r="D5855" t="s">
        <v>43</v>
      </c>
      <c r="E5855" s="1">
        <v>44502</v>
      </c>
      <c r="F5855" s="4">
        <v>812</v>
      </c>
      <c r="G5855">
        <v>41</v>
      </c>
      <c r="H5855" s="3">
        <f>_xlfn.XLOOKUP(sales[[#This Row],[Product]],products[Product],products[Cost per box])*sales[[#This Row],[Boxes]]</f>
        <v>157.85</v>
      </c>
      <c r="I5855" s="4">
        <f>sales[[#This Row],[Revenue]]-sales[[#This Row],[Cost]]</f>
        <v>654.15</v>
      </c>
    </row>
    <row r="5856" spans="2:9" x14ac:dyDescent="0.25">
      <c r="B5856" t="s">
        <v>33</v>
      </c>
      <c r="C5856" t="s">
        <v>16</v>
      </c>
      <c r="D5856" t="s">
        <v>45</v>
      </c>
      <c r="E5856" s="1">
        <v>44502</v>
      </c>
      <c r="F5856" s="4">
        <v>6853</v>
      </c>
      <c r="G5856">
        <v>312</v>
      </c>
      <c r="H5856" s="3">
        <f>_xlfn.XLOOKUP(sales[[#This Row],[Product]],products[Product],products[Cost per box])*sales[[#This Row],[Boxes]]</f>
        <v>2411.7600000000002</v>
      </c>
      <c r="I5856" s="4">
        <f>sales[[#This Row],[Revenue]]-sales[[#This Row],[Cost]]</f>
        <v>4441.24</v>
      </c>
    </row>
    <row r="5857" spans="2:9" x14ac:dyDescent="0.25">
      <c r="B5857" t="s">
        <v>46</v>
      </c>
      <c r="C5857" t="s">
        <v>11</v>
      </c>
      <c r="D5857" t="s">
        <v>35</v>
      </c>
      <c r="E5857" s="1">
        <v>44502</v>
      </c>
      <c r="F5857" s="4">
        <v>9632</v>
      </c>
      <c r="G5857">
        <v>567</v>
      </c>
      <c r="H5857" s="3">
        <f>_xlfn.XLOOKUP(sales[[#This Row],[Product]],products[Product],products[Cost per box])*sales[[#This Row],[Boxes]]</f>
        <v>1502.55</v>
      </c>
      <c r="I5857" s="4">
        <f>sales[[#This Row],[Revenue]]-sales[[#This Row],[Cost]]</f>
        <v>8129.45</v>
      </c>
    </row>
    <row r="5858" spans="2:9" x14ac:dyDescent="0.25">
      <c r="B5858" t="s">
        <v>20</v>
      </c>
      <c r="C5858" t="s">
        <v>16</v>
      </c>
      <c r="D5858" t="s">
        <v>48</v>
      </c>
      <c r="E5858" s="1">
        <v>44502</v>
      </c>
      <c r="F5858" s="4">
        <v>2163</v>
      </c>
      <c r="G5858">
        <v>87</v>
      </c>
      <c r="H5858" s="3">
        <f>_xlfn.XLOOKUP(sales[[#This Row],[Product]],products[Product],products[Cost per box])*sales[[#This Row],[Boxes]]</f>
        <v>650.76</v>
      </c>
      <c r="I5858" s="4">
        <f>sales[[#This Row],[Revenue]]-sales[[#This Row],[Cost]]</f>
        <v>1512.24</v>
      </c>
    </row>
    <row r="5859" spans="2:9" x14ac:dyDescent="0.25">
      <c r="B5859" t="s">
        <v>55</v>
      </c>
      <c r="C5859" t="s">
        <v>27</v>
      </c>
      <c r="D5859" t="s">
        <v>22</v>
      </c>
      <c r="E5859" s="1">
        <v>44502</v>
      </c>
      <c r="F5859" s="4">
        <v>280</v>
      </c>
      <c r="G5859">
        <v>28</v>
      </c>
      <c r="H5859" s="3">
        <f>_xlfn.XLOOKUP(sales[[#This Row],[Product]],products[Product],products[Cost per box])*sales[[#This Row],[Boxes]]</f>
        <v>230.16000000000003</v>
      </c>
      <c r="I5859" s="4">
        <f>sales[[#This Row],[Revenue]]-sales[[#This Row],[Cost]]</f>
        <v>49.839999999999975</v>
      </c>
    </row>
    <row r="5860" spans="2:9" x14ac:dyDescent="0.25">
      <c r="B5860" t="s">
        <v>34</v>
      </c>
      <c r="C5860" t="s">
        <v>27</v>
      </c>
      <c r="D5860" t="s">
        <v>7</v>
      </c>
      <c r="E5860" s="1">
        <v>44502</v>
      </c>
      <c r="F5860" s="4">
        <v>140</v>
      </c>
      <c r="G5860">
        <v>10</v>
      </c>
      <c r="H5860" s="3">
        <f>_xlfn.XLOOKUP(sales[[#This Row],[Product]],products[Product],products[Cost per box])*sales[[#This Row],[Boxes]]</f>
        <v>51.5</v>
      </c>
      <c r="I5860" s="4">
        <f>sales[[#This Row],[Revenue]]-sales[[#This Row],[Cost]]</f>
        <v>88.5</v>
      </c>
    </row>
    <row r="5861" spans="2:9" x14ac:dyDescent="0.25">
      <c r="B5861" t="s">
        <v>54</v>
      </c>
      <c r="C5861" t="s">
        <v>27</v>
      </c>
      <c r="D5861" t="s">
        <v>52</v>
      </c>
      <c r="E5861" s="1">
        <v>44503</v>
      </c>
      <c r="F5861" s="4">
        <v>3388</v>
      </c>
      <c r="G5861">
        <v>308</v>
      </c>
      <c r="H5861" s="3">
        <f>_xlfn.XLOOKUP(sales[[#This Row],[Product]],products[Product],products[Cost per box])*sales[[#This Row],[Boxes]]</f>
        <v>1022.56</v>
      </c>
      <c r="I5861" s="4">
        <f>sales[[#This Row],[Revenue]]-sales[[#This Row],[Cost]]</f>
        <v>2365.44</v>
      </c>
    </row>
    <row r="5862" spans="2:9" x14ac:dyDescent="0.25">
      <c r="B5862" t="s">
        <v>23</v>
      </c>
      <c r="C5862" t="s">
        <v>11</v>
      </c>
      <c r="D5862" t="s">
        <v>36</v>
      </c>
      <c r="E5862" s="1">
        <v>44503</v>
      </c>
      <c r="F5862" s="4">
        <v>2723</v>
      </c>
      <c r="G5862">
        <v>389</v>
      </c>
      <c r="H5862" s="3">
        <f>_xlfn.XLOOKUP(sales[[#This Row],[Product]],products[Product],products[Cost per box])*sales[[#This Row],[Boxes]]</f>
        <v>1960.56</v>
      </c>
      <c r="I5862" s="4">
        <f>sales[[#This Row],[Revenue]]-sales[[#This Row],[Cost]]</f>
        <v>762.44</v>
      </c>
    </row>
    <row r="5863" spans="2:9" x14ac:dyDescent="0.25">
      <c r="B5863" t="s">
        <v>23</v>
      </c>
      <c r="C5863" t="s">
        <v>27</v>
      </c>
      <c r="D5863" t="s">
        <v>36</v>
      </c>
      <c r="E5863" s="1">
        <v>44503</v>
      </c>
      <c r="F5863" s="4">
        <v>14826</v>
      </c>
      <c r="G5863">
        <v>2100</v>
      </c>
      <c r="H5863" s="3">
        <f>_xlfn.XLOOKUP(sales[[#This Row],[Product]],products[Product],products[Cost per box])*sales[[#This Row],[Boxes]]</f>
        <v>10584</v>
      </c>
      <c r="I5863" s="4">
        <f>sales[[#This Row],[Revenue]]-sales[[#This Row],[Cost]]</f>
        <v>4242</v>
      </c>
    </row>
    <row r="5864" spans="2:9" x14ac:dyDescent="0.25">
      <c r="B5864" t="s">
        <v>32</v>
      </c>
      <c r="C5864" t="s">
        <v>21</v>
      </c>
      <c r="D5864" t="s">
        <v>48</v>
      </c>
      <c r="E5864" s="1">
        <v>44503</v>
      </c>
      <c r="F5864" s="4">
        <v>371</v>
      </c>
      <c r="G5864">
        <v>14</v>
      </c>
      <c r="H5864" s="3">
        <f>_xlfn.XLOOKUP(sales[[#This Row],[Product]],products[Product],products[Cost per box])*sales[[#This Row],[Boxes]]</f>
        <v>104.72</v>
      </c>
      <c r="I5864" s="4">
        <f>sales[[#This Row],[Revenue]]-sales[[#This Row],[Cost]]</f>
        <v>266.27999999999997</v>
      </c>
    </row>
    <row r="5865" spans="2:9" x14ac:dyDescent="0.25">
      <c r="B5865" t="s">
        <v>41</v>
      </c>
      <c r="C5865" t="s">
        <v>16</v>
      </c>
      <c r="D5865" t="s">
        <v>45</v>
      </c>
      <c r="E5865" s="1">
        <v>44503</v>
      </c>
      <c r="F5865" s="4">
        <v>7182</v>
      </c>
      <c r="G5865">
        <v>327</v>
      </c>
      <c r="H5865" s="3">
        <f>_xlfn.XLOOKUP(sales[[#This Row],[Product]],products[Product],products[Cost per box])*sales[[#This Row],[Boxes]]</f>
        <v>2527.71</v>
      </c>
      <c r="I5865" s="4">
        <f>sales[[#This Row],[Revenue]]-sales[[#This Row],[Cost]]</f>
        <v>4654.29</v>
      </c>
    </row>
    <row r="5866" spans="2:9" x14ac:dyDescent="0.25">
      <c r="B5866" t="s">
        <v>46</v>
      </c>
      <c r="C5866" t="s">
        <v>16</v>
      </c>
      <c r="D5866" t="s">
        <v>44</v>
      </c>
      <c r="E5866" s="1">
        <v>44503</v>
      </c>
      <c r="F5866" s="4">
        <v>10941</v>
      </c>
      <c r="G5866">
        <v>498</v>
      </c>
      <c r="H5866" s="3">
        <f>_xlfn.XLOOKUP(sales[[#This Row],[Product]],products[Product],products[Cost per box])*sales[[#This Row],[Boxes]]</f>
        <v>4765.8600000000006</v>
      </c>
      <c r="I5866" s="4">
        <f>sales[[#This Row],[Revenue]]-sales[[#This Row],[Cost]]</f>
        <v>6175.1399999999994</v>
      </c>
    </row>
    <row r="5867" spans="2:9" x14ac:dyDescent="0.25">
      <c r="B5867" t="s">
        <v>39</v>
      </c>
      <c r="C5867" t="s">
        <v>11</v>
      </c>
      <c r="D5867" t="s">
        <v>43</v>
      </c>
      <c r="E5867" s="1">
        <v>44503</v>
      </c>
      <c r="F5867" s="4">
        <v>5523</v>
      </c>
      <c r="G5867">
        <v>252</v>
      </c>
      <c r="H5867" s="3">
        <f>_xlfn.XLOOKUP(sales[[#This Row],[Product]],products[Product],products[Cost per box])*sales[[#This Row],[Boxes]]</f>
        <v>970.2</v>
      </c>
      <c r="I5867" s="4">
        <f>sales[[#This Row],[Revenue]]-sales[[#This Row],[Cost]]</f>
        <v>4552.8</v>
      </c>
    </row>
    <row r="5868" spans="2:9" x14ac:dyDescent="0.25">
      <c r="B5868" t="s">
        <v>23</v>
      </c>
      <c r="C5868" t="s">
        <v>6</v>
      </c>
      <c r="D5868" t="s">
        <v>35</v>
      </c>
      <c r="E5868" s="1">
        <v>44503</v>
      </c>
      <c r="F5868" s="4">
        <v>7623</v>
      </c>
      <c r="G5868">
        <v>402</v>
      </c>
      <c r="H5868" s="3">
        <f>_xlfn.XLOOKUP(sales[[#This Row],[Product]],products[Product],products[Cost per box])*sales[[#This Row],[Boxes]]</f>
        <v>1065.3</v>
      </c>
      <c r="I5868" s="4">
        <f>sales[[#This Row],[Revenue]]-sales[[#This Row],[Cost]]</f>
        <v>6557.7</v>
      </c>
    </row>
    <row r="5869" spans="2:9" x14ac:dyDescent="0.25">
      <c r="B5869" t="s">
        <v>46</v>
      </c>
      <c r="C5869" t="s">
        <v>27</v>
      </c>
      <c r="D5869" t="s">
        <v>44</v>
      </c>
      <c r="E5869" s="1">
        <v>44503</v>
      </c>
      <c r="F5869" s="4">
        <v>1596</v>
      </c>
      <c r="G5869">
        <v>73</v>
      </c>
      <c r="H5869" s="3">
        <f>_xlfn.XLOOKUP(sales[[#This Row],[Product]],products[Product],products[Cost per box])*sales[[#This Row],[Boxes]]</f>
        <v>698.61</v>
      </c>
      <c r="I5869" s="4">
        <f>sales[[#This Row],[Revenue]]-sales[[#This Row],[Cost]]</f>
        <v>897.39</v>
      </c>
    </row>
    <row r="5870" spans="2:9" x14ac:dyDescent="0.25">
      <c r="B5870" t="s">
        <v>41</v>
      </c>
      <c r="C5870" t="s">
        <v>21</v>
      </c>
      <c r="D5870" t="s">
        <v>28</v>
      </c>
      <c r="E5870" s="1">
        <v>44503</v>
      </c>
      <c r="F5870" s="4">
        <v>1267</v>
      </c>
      <c r="G5870">
        <v>159</v>
      </c>
      <c r="H5870" s="3">
        <f>_xlfn.XLOOKUP(sales[[#This Row],[Product]],products[Product],products[Cost per box])*sales[[#This Row],[Boxes]]</f>
        <v>438.84</v>
      </c>
      <c r="I5870" s="4">
        <f>sales[[#This Row],[Revenue]]-sales[[#This Row],[Cost]]</f>
        <v>828.16000000000008</v>
      </c>
    </row>
    <row r="5871" spans="2:9" x14ac:dyDescent="0.25">
      <c r="B5871" t="s">
        <v>56</v>
      </c>
      <c r="C5871" t="s">
        <v>27</v>
      </c>
      <c r="D5871" t="s">
        <v>38</v>
      </c>
      <c r="E5871" s="1">
        <v>44503</v>
      </c>
      <c r="F5871" s="4">
        <v>5824</v>
      </c>
      <c r="G5871">
        <v>224</v>
      </c>
      <c r="H5871" s="3">
        <f>_xlfn.XLOOKUP(sales[[#This Row],[Product]],products[Product],products[Cost per box])*sales[[#This Row],[Boxes]]</f>
        <v>2226.56</v>
      </c>
      <c r="I5871" s="4">
        <f>sales[[#This Row],[Revenue]]-sales[[#This Row],[Cost]]</f>
        <v>3597.44</v>
      </c>
    </row>
    <row r="5872" spans="2:9" x14ac:dyDescent="0.25">
      <c r="B5872" t="s">
        <v>57</v>
      </c>
      <c r="C5872" t="s">
        <v>27</v>
      </c>
      <c r="D5872" t="s">
        <v>30</v>
      </c>
      <c r="E5872" s="1">
        <v>44503</v>
      </c>
      <c r="F5872" s="4">
        <v>6237</v>
      </c>
      <c r="G5872">
        <v>312</v>
      </c>
      <c r="H5872" s="3">
        <f>_xlfn.XLOOKUP(sales[[#This Row],[Product]],products[Product],products[Cost per box])*sales[[#This Row],[Boxes]]</f>
        <v>1148.1600000000001</v>
      </c>
      <c r="I5872" s="4">
        <f>sales[[#This Row],[Revenue]]-sales[[#This Row],[Cost]]</f>
        <v>5088.84</v>
      </c>
    </row>
    <row r="5873" spans="2:9" x14ac:dyDescent="0.25">
      <c r="B5873" t="s">
        <v>25</v>
      </c>
      <c r="C5873" t="s">
        <v>27</v>
      </c>
      <c r="D5873" t="s">
        <v>22</v>
      </c>
      <c r="E5873" s="1">
        <v>44503</v>
      </c>
      <c r="F5873" s="4">
        <v>9688</v>
      </c>
      <c r="G5873">
        <v>1050</v>
      </c>
      <c r="H5873" s="3">
        <f>_xlfn.XLOOKUP(sales[[#This Row],[Product]],products[Product],products[Cost per box])*sales[[#This Row],[Boxes]]</f>
        <v>8631</v>
      </c>
      <c r="I5873" s="4">
        <f>sales[[#This Row],[Revenue]]-sales[[#This Row],[Cost]]</f>
        <v>1057</v>
      </c>
    </row>
    <row r="5874" spans="2:9" x14ac:dyDescent="0.25">
      <c r="B5874" t="s">
        <v>15</v>
      </c>
      <c r="C5874" t="s">
        <v>6</v>
      </c>
      <c r="D5874" t="s">
        <v>35</v>
      </c>
      <c r="E5874" s="1">
        <v>44503</v>
      </c>
      <c r="F5874" s="4">
        <v>10857</v>
      </c>
      <c r="G5874">
        <v>604</v>
      </c>
      <c r="H5874" s="3">
        <f>_xlfn.XLOOKUP(sales[[#This Row],[Product]],products[Product],products[Cost per box])*sales[[#This Row],[Boxes]]</f>
        <v>1600.6</v>
      </c>
      <c r="I5874" s="4">
        <f>sales[[#This Row],[Revenue]]-sales[[#This Row],[Cost]]</f>
        <v>9256.4</v>
      </c>
    </row>
    <row r="5875" spans="2:9" x14ac:dyDescent="0.25">
      <c r="B5875" t="s">
        <v>34</v>
      </c>
      <c r="C5875" t="s">
        <v>11</v>
      </c>
      <c r="D5875" t="s">
        <v>31</v>
      </c>
      <c r="E5875" s="1">
        <v>44503</v>
      </c>
      <c r="F5875" s="4">
        <v>14868</v>
      </c>
      <c r="G5875">
        <v>1050</v>
      </c>
      <c r="H5875" s="3">
        <f>_xlfn.XLOOKUP(sales[[#This Row],[Product]],products[Product],products[Cost per box])*sales[[#This Row],[Boxes]]</f>
        <v>6006</v>
      </c>
      <c r="I5875" s="4">
        <f>sales[[#This Row],[Revenue]]-sales[[#This Row],[Cost]]</f>
        <v>8862</v>
      </c>
    </row>
    <row r="5876" spans="2:9" x14ac:dyDescent="0.25">
      <c r="B5876" t="s">
        <v>53</v>
      </c>
      <c r="C5876" t="s">
        <v>9</v>
      </c>
      <c r="D5876" t="s">
        <v>26</v>
      </c>
      <c r="E5876" s="1">
        <v>44503</v>
      </c>
      <c r="F5876" s="4">
        <v>917</v>
      </c>
      <c r="G5876">
        <v>77</v>
      </c>
      <c r="H5876" s="3">
        <f>_xlfn.XLOOKUP(sales[[#This Row],[Product]],products[Product],products[Cost per box])*sales[[#This Row],[Boxes]]</f>
        <v>495.10999999999996</v>
      </c>
      <c r="I5876" s="4">
        <f>sales[[#This Row],[Revenue]]-sales[[#This Row],[Cost]]</f>
        <v>421.89000000000004</v>
      </c>
    </row>
    <row r="5877" spans="2:9" x14ac:dyDescent="0.25">
      <c r="B5877" t="s">
        <v>20</v>
      </c>
      <c r="C5877" t="s">
        <v>27</v>
      </c>
      <c r="D5877" t="s">
        <v>28</v>
      </c>
      <c r="E5877" s="1">
        <v>44503</v>
      </c>
      <c r="F5877" s="4">
        <v>11543</v>
      </c>
      <c r="G5877">
        <v>1680</v>
      </c>
      <c r="H5877" s="3">
        <f>_xlfn.XLOOKUP(sales[[#This Row],[Product]],products[Product],products[Cost per box])*sales[[#This Row],[Boxes]]</f>
        <v>4636.7999999999993</v>
      </c>
      <c r="I5877" s="4">
        <f>sales[[#This Row],[Revenue]]-sales[[#This Row],[Cost]]</f>
        <v>6906.2000000000007</v>
      </c>
    </row>
    <row r="5878" spans="2:9" x14ac:dyDescent="0.25">
      <c r="B5878" t="s">
        <v>32</v>
      </c>
      <c r="C5878" t="s">
        <v>16</v>
      </c>
      <c r="D5878" t="s">
        <v>19</v>
      </c>
      <c r="E5878" s="1">
        <v>44503</v>
      </c>
      <c r="F5878" s="4">
        <v>4193</v>
      </c>
      <c r="G5878">
        <v>233</v>
      </c>
      <c r="H5878" s="3">
        <f>_xlfn.XLOOKUP(sales[[#This Row],[Product]],products[Product],products[Cost per box])*sales[[#This Row],[Boxes]]</f>
        <v>2383.59</v>
      </c>
      <c r="I5878" s="4">
        <f>sales[[#This Row],[Revenue]]-sales[[#This Row],[Cost]]</f>
        <v>1809.4099999999999</v>
      </c>
    </row>
    <row r="5879" spans="2:9" x14ac:dyDescent="0.25">
      <c r="B5879" t="s">
        <v>20</v>
      </c>
      <c r="C5879" t="s">
        <v>16</v>
      </c>
      <c r="D5879" t="s">
        <v>36</v>
      </c>
      <c r="E5879" s="1">
        <v>44503</v>
      </c>
      <c r="F5879" s="4">
        <v>7784</v>
      </c>
      <c r="G5879">
        <v>980</v>
      </c>
      <c r="H5879" s="3">
        <f>_xlfn.XLOOKUP(sales[[#This Row],[Product]],products[Product],products[Cost per box])*sales[[#This Row],[Boxes]]</f>
        <v>4939.2</v>
      </c>
      <c r="I5879" s="4">
        <f>sales[[#This Row],[Revenue]]-sales[[#This Row],[Cost]]</f>
        <v>2844.8</v>
      </c>
    </row>
    <row r="5880" spans="2:9" x14ac:dyDescent="0.25">
      <c r="B5880" t="s">
        <v>15</v>
      </c>
      <c r="C5880" t="s">
        <v>11</v>
      </c>
      <c r="D5880" t="s">
        <v>50</v>
      </c>
      <c r="E5880" s="1">
        <v>44503</v>
      </c>
      <c r="F5880" s="4">
        <v>10346</v>
      </c>
      <c r="G5880">
        <v>450</v>
      </c>
      <c r="H5880" s="3">
        <f>_xlfn.XLOOKUP(sales[[#This Row],[Product]],products[Product],products[Cost per box])*sales[[#This Row],[Boxes]]</f>
        <v>5584.5</v>
      </c>
      <c r="I5880" s="4">
        <f>sales[[#This Row],[Revenue]]-sales[[#This Row],[Cost]]</f>
        <v>4761.5</v>
      </c>
    </row>
    <row r="5881" spans="2:9" x14ac:dyDescent="0.25">
      <c r="B5881" t="s">
        <v>10</v>
      </c>
      <c r="C5881" t="s">
        <v>16</v>
      </c>
      <c r="D5881" t="s">
        <v>14</v>
      </c>
      <c r="E5881" s="1">
        <v>44503</v>
      </c>
      <c r="F5881" s="4">
        <v>2352</v>
      </c>
      <c r="G5881">
        <v>336</v>
      </c>
      <c r="H5881" s="3">
        <f>_xlfn.XLOOKUP(sales[[#This Row],[Product]],products[Product],products[Cost per box])*sales[[#This Row],[Boxes]]</f>
        <v>2120.16</v>
      </c>
      <c r="I5881" s="4">
        <f>sales[[#This Row],[Revenue]]-sales[[#This Row],[Cost]]</f>
        <v>231.84000000000015</v>
      </c>
    </row>
    <row r="5882" spans="2:9" x14ac:dyDescent="0.25">
      <c r="B5882" t="s">
        <v>34</v>
      </c>
      <c r="C5882" t="s">
        <v>11</v>
      </c>
      <c r="D5882" t="s">
        <v>48</v>
      </c>
      <c r="E5882" s="1">
        <v>44503</v>
      </c>
      <c r="F5882" s="4">
        <v>259</v>
      </c>
      <c r="G5882">
        <v>10</v>
      </c>
      <c r="H5882" s="3">
        <f>_xlfn.XLOOKUP(sales[[#This Row],[Product]],products[Product],products[Cost per box])*sales[[#This Row],[Boxes]]</f>
        <v>74.800000000000011</v>
      </c>
      <c r="I5882" s="4">
        <f>sales[[#This Row],[Revenue]]-sales[[#This Row],[Cost]]</f>
        <v>184.2</v>
      </c>
    </row>
    <row r="5883" spans="2:9" x14ac:dyDescent="0.25">
      <c r="B5883" t="s">
        <v>25</v>
      </c>
      <c r="C5883" t="s">
        <v>27</v>
      </c>
      <c r="D5883" t="s">
        <v>17</v>
      </c>
      <c r="E5883" s="1">
        <v>44503</v>
      </c>
      <c r="F5883" s="4">
        <v>3262</v>
      </c>
      <c r="G5883">
        <v>156</v>
      </c>
      <c r="H5883" s="3">
        <f>_xlfn.XLOOKUP(sales[[#This Row],[Product]],products[Product],products[Cost per box])*sales[[#This Row],[Boxes]]</f>
        <v>1060.8</v>
      </c>
      <c r="I5883" s="4">
        <f>sales[[#This Row],[Revenue]]-sales[[#This Row],[Cost]]</f>
        <v>2201.1999999999998</v>
      </c>
    </row>
    <row r="5884" spans="2:9" x14ac:dyDescent="0.25">
      <c r="B5884" t="s">
        <v>40</v>
      </c>
      <c r="C5884" t="s">
        <v>16</v>
      </c>
      <c r="D5884" t="s">
        <v>38</v>
      </c>
      <c r="E5884" s="1">
        <v>44503</v>
      </c>
      <c r="F5884" s="4">
        <v>4963</v>
      </c>
      <c r="G5884">
        <v>184</v>
      </c>
      <c r="H5884" s="3">
        <f>_xlfn.XLOOKUP(sales[[#This Row],[Product]],products[Product],products[Cost per box])*sales[[#This Row],[Boxes]]</f>
        <v>1828.9599999999998</v>
      </c>
      <c r="I5884" s="4">
        <f>sales[[#This Row],[Revenue]]-sales[[#This Row],[Cost]]</f>
        <v>3134.04</v>
      </c>
    </row>
    <row r="5885" spans="2:9" x14ac:dyDescent="0.25">
      <c r="B5885" t="s">
        <v>8</v>
      </c>
      <c r="C5885" t="s">
        <v>9</v>
      </c>
      <c r="D5885" t="s">
        <v>43</v>
      </c>
      <c r="E5885" s="1">
        <v>44503</v>
      </c>
      <c r="F5885" s="4">
        <v>4326</v>
      </c>
      <c r="G5885">
        <v>206</v>
      </c>
      <c r="H5885" s="3">
        <f>_xlfn.XLOOKUP(sales[[#This Row],[Product]],products[Product],products[Cost per box])*sales[[#This Row],[Boxes]]</f>
        <v>793.1</v>
      </c>
      <c r="I5885" s="4">
        <f>sales[[#This Row],[Revenue]]-sales[[#This Row],[Cost]]</f>
        <v>3532.9</v>
      </c>
    </row>
    <row r="5886" spans="2:9" x14ac:dyDescent="0.25">
      <c r="B5886" t="s">
        <v>41</v>
      </c>
      <c r="C5886" t="s">
        <v>16</v>
      </c>
      <c r="D5886" t="s">
        <v>42</v>
      </c>
      <c r="E5886" s="1">
        <v>44503</v>
      </c>
      <c r="F5886" s="4">
        <v>7504</v>
      </c>
      <c r="G5886">
        <v>501</v>
      </c>
      <c r="H5886" s="3">
        <f>_xlfn.XLOOKUP(sales[[#This Row],[Product]],products[Product],products[Cost per box])*sales[[#This Row],[Boxes]]</f>
        <v>2374.7400000000002</v>
      </c>
      <c r="I5886" s="4">
        <f>sales[[#This Row],[Revenue]]-sales[[#This Row],[Cost]]</f>
        <v>5129.26</v>
      </c>
    </row>
    <row r="5887" spans="2:9" x14ac:dyDescent="0.25">
      <c r="B5887" t="s">
        <v>32</v>
      </c>
      <c r="C5887" t="s">
        <v>16</v>
      </c>
      <c r="D5887" t="s">
        <v>43</v>
      </c>
      <c r="E5887" s="1">
        <v>44503</v>
      </c>
      <c r="F5887" s="4">
        <v>14329</v>
      </c>
      <c r="G5887">
        <v>700</v>
      </c>
      <c r="H5887" s="3">
        <f>_xlfn.XLOOKUP(sales[[#This Row],[Product]],products[Product],products[Cost per box])*sales[[#This Row],[Boxes]]</f>
        <v>2695</v>
      </c>
      <c r="I5887" s="4">
        <f>sales[[#This Row],[Revenue]]-sales[[#This Row],[Cost]]</f>
        <v>11634</v>
      </c>
    </row>
    <row r="5888" spans="2:9" x14ac:dyDescent="0.25">
      <c r="B5888" t="s">
        <v>37</v>
      </c>
      <c r="C5888" t="s">
        <v>11</v>
      </c>
      <c r="D5888" t="s">
        <v>30</v>
      </c>
      <c r="E5888" s="1">
        <v>44503</v>
      </c>
      <c r="F5888" s="4">
        <v>5593</v>
      </c>
      <c r="G5888">
        <v>295</v>
      </c>
      <c r="H5888" s="3">
        <f>_xlfn.XLOOKUP(sales[[#This Row],[Product]],products[Product],products[Cost per box])*sales[[#This Row],[Boxes]]</f>
        <v>1085.6000000000001</v>
      </c>
      <c r="I5888" s="4">
        <f>sales[[#This Row],[Revenue]]-sales[[#This Row],[Cost]]</f>
        <v>4507.3999999999996</v>
      </c>
    </row>
    <row r="5889" spans="2:9" x14ac:dyDescent="0.25">
      <c r="B5889" t="s">
        <v>20</v>
      </c>
      <c r="C5889" t="s">
        <v>11</v>
      </c>
      <c r="D5889" t="s">
        <v>14</v>
      </c>
      <c r="E5889" s="1">
        <v>44503</v>
      </c>
      <c r="F5889" s="4">
        <v>2114</v>
      </c>
      <c r="G5889">
        <v>302</v>
      </c>
      <c r="H5889" s="3">
        <f>_xlfn.XLOOKUP(sales[[#This Row],[Product]],products[Product],products[Cost per box])*sales[[#This Row],[Boxes]]</f>
        <v>1905.62</v>
      </c>
      <c r="I5889" s="4">
        <f>sales[[#This Row],[Revenue]]-sales[[#This Row],[Cost]]</f>
        <v>208.38000000000011</v>
      </c>
    </row>
    <row r="5890" spans="2:9" x14ac:dyDescent="0.25">
      <c r="B5890" t="s">
        <v>39</v>
      </c>
      <c r="C5890" t="s">
        <v>16</v>
      </c>
      <c r="D5890" t="s">
        <v>14</v>
      </c>
      <c r="E5890" s="1">
        <v>44503</v>
      </c>
      <c r="F5890" s="4">
        <v>8435</v>
      </c>
      <c r="G5890">
        <v>1050</v>
      </c>
      <c r="H5890" s="3">
        <f>_xlfn.XLOOKUP(sales[[#This Row],[Product]],products[Product],products[Cost per box])*sales[[#This Row],[Boxes]]</f>
        <v>6625.5</v>
      </c>
      <c r="I5890" s="4">
        <f>sales[[#This Row],[Revenue]]-sales[[#This Row],[Cost]]</f>
        <v>1809.5</v>
      </c>
    </row>
    <row r="5891" spans="2:9" x14ac:dyDescent="0.25">
      <c r="B5891" t="s">
        <v>5</v>
      </c>
      <c r="C5891" t="s">
        <v>21</v>
      </c>
      <c r="D5891" t="s">
        <v>42</v>
      </c>
      <c r="E5891" s="1">
        <v>44503</v>
      </c>
      <c r="F5891" s="4">
        <v>5817</v>
      </c>
      <c r="G5891">
        <v>416</v>
      </c>
      <c r="H5891" s="3">
        <f>_xlfn.XLOOKUP(sales[[#This Row],[Product]],products[Product],products[Cost per box])*sales[[#This Row],[Boxes]]</f>
        <v>1971.8400000000001</v>
      </c>
      <c r="I5891" s="4">
        <f>sales[[#This Row],[Revenue]]-sales[[#This Row],[Cost]]</f>
        <v>3845.16</v>
      </c>
    </row>
    <row r="5892" spans="2:9" x14ac:dyDescent="0.25">
      <c r="B5892" t="s">
        <v>18</v>
      </c>
      <c r="C5892" t="s">
        <v>6</v>
      </c>
      <c r="D5892" t="s">
        <v>24</v>
      </c>
      <c r="E5892" s="1">
        <v>44503</v>
      </c>
      <c r="F5892" s="4">
        <v>7028</v>
      </c>
      <c r="G5892">
        <v>352</v>
      </c>
      <c r="H5892" s="3">
        <f>_xlfn.XLOOKUP(sales[[#This Row],[Product]],products[Product],products[Cost per box])*sales[[#This Row],[Boxes]]</f>
        <v>3699.52</v>
      </c>
      <c r="I5892" s="4">
        <f>sales[[#This Row],[Revenue]]-sales[[#This Row],[Cost]]</f>
        <v>3328.48</v>
      </c>
    </row>
    <row r="5893" spans="2:9" x14ac:dyDescent="0.25">
      <c r="B5893" t="s">
        <v>53</v>
      </c>
      <c r="C5893" t="s">
        <v>21</v>
      </c>
      <c r="D5893" t="s">
        <v>17</v>
      </c>
      <c r="E5893" s="1">
        <v>44503</v>
      </c>
      <c r="F5893" s="4">
        <v>2765</v>
      </c>
      <c r="G5893">
        <v>132</v>
      </c>
      <c r="H5893" s="3">
        <f>_xlfn.XLOOKUP(sales[[#This Row],[Product]],products[Product],products[Cost per box])*sales[[#This Row],[Boxes]]</f>
        <v>897.6</v>
      </c>
      <c r="I5893" s="4">
        <f>sales[[#This Row],[Revenue]]-sales[[#This Row],[Cost]]</f>
        <v>1867.4</v>
      </c>
    </row>
    <row r="5894" spans="2:9" x14ac:dyDescent="0.25">
      <c r="B5894" t="s">
        <v>41</v>
      </c>
      <c r="C5894" t="s">
        <v>11</v>
      </c>
      <c r="D5894" t="s">
        <v>31</v>
      </c>
      <c r="E5894" s="1">
        <v>44503</v>
      </c>
      <c r="F5894" s="4">
        <v>1365</v>
      </c>
      <c r="G5894">
        <v>98</v>
      </c>
      <c r="H5894" s="3">
        <f>_xlfn.XLOOKUP(sales[[#This Row],[Product]],products[Product],products[Cost per box])*sales[[#This Row],[Boxes]]</f>
        <v>560.55999999999995</v>
      </c>
      <c r="I5894" s="4">
        <f>sales[[#This Row],[Revenue]]-sales[[#This Row],[Cost]]</f>
        <v>804.44</v>
      </c>
    </row>
    <row r="5895" spans="2:9" x14ac:dyDescent="0.25">
      <c r="B5895" t="s">
        <v>53</v>
      </c>
      <c r="C5895" t="s">
        <v>9</v>
      </c>
      <c r="D5895" t="s">
        <v>38</v>
      </c>
      <c r="E5895" s="1">
        <v>44503</v>
      </c>
      <c r="F5895" s="4">
        <v>15050</v>
      </c>
      <c r="G5895">
        <v>602</v>
      </c>
      <c r="H5895" s="3">
        <f>_xlfn.XLOOKUP(sales[[#This Row],[Product]],products[Product],products[Cost per box])*sales[[#This Row],[Boxes]]</f>
        <v>5983.88</v>
      </c>
      <c r="I5895" s="4">
        <f>sales[[#This Row],[Revenue]]-sales[[#This Row],[Cost]]</f>
        <v>9066.119999999999</v>
      </c>
    </row>
    <row r="5896" spans="2:9" x14ac:dyDescent="0.25">
      <c r="B5896" t="s">
        <v>15</v>
      </c>
      <c r="C5896" t="s">
        <v>11</v>
      </c>
      <c r="D5896" t="s">
        <v>24</v>
      </c>
      <c r="E5896" s="1">
        <v>44503</v>
      </c>
      <c r="F5896" s="4">
        <v>6237</v>
      </c>
      <c r="G5896">
        <v>312</v>
      </c>
      <c r="H5896" s="3">
        <f>_xlfn.XLOOKUP(sales[[#This Row],[Product]],products[Product],products[Cost per box])*sales[[#This Row],[Boxes]]</f>
        <v>3279.12</v>
      </c>
      <c r="I5896" s="4">
        <f>sales[[#This Row],[Revenue]]-sales[[#This Row],[Cost]]</f>
        <v>2957.88</v>
      </c>
    </row>
    <row r="5897" spans="2:9" x14ac:dyDescent="0.25">
      <c r="B5897" t="s">
        <v>57</v>
      </c>
      <c r="C5897" t="s">
        <v>11</v>
      </c>
      <c r="D5897" t="s">
        <v>50</v>
      </c>
      <c r="E5897" s="1">
        <v>44503</v>
      </c>
      <c r="F5897" s="4">
        <v>1708</v>
      </c>
      <c r="G5897">
        <v>72</v>
      </c>
      <c r="H5897" s="3">
        <f>_xlfn.XLOOKUP(sales[[#This Row],[Product]],products[Product],products[Cost per box])*sales[[#This Row],[Boxes]]</f>
        <v>893.52</v>
      </c>
      <c r="I5897" s="4">
        <f>sales[[#This Row],[Revenue]]-sales[[#This Row],[Cost]]</f>
        <v>814.48</v>
      </c>
    </row>
    <row r="5898" spans="2:9" x14ac:dyDescent="0.25">
      <c r="B5898" t="s">
        <v>34</v>
      </c>
      <c r="C5898" t="s">
        <v>27</v>
      </c>
      <c r="D5898" t="s">
        <v>43</v>
      </c>
      <c r="E5898" s="1">
        <v>44503</v>
      </c>
      <c r="F5898" s="4">
        <v>1575</v>
      </c>
      <c r="G5898">
        <v>72</v>
      </c>
      <c r="H5898" s="3">
        <f>_xlfn.XLOOKUP(sales[[#This Row],[Product]],products[Product],products[Cost per box])*sales[[#This Row],[Boxes]]</f>
        <v>277.2</v>
      </c>
      <c r="I5898" s="4">
        <f>sales[[#This Row],[Revenue]]-sales[[#This Row],[Cost]]</f>
        <v>1297.8</v>
      </c>
    </row>
    <row r="5899" spans="2:9" x14ac:dyDescent="0.25">
      <c r="B5899" t="s">
        <v>57</v>
      </c>
      <c r="C5899" t="s">
        <v>11</v>
      </c>
      <c r="D5899" t="s">
        <v>45</v>
      </c>
      <c r="E5899" s="1">
        <v>44503</v>
      </c>
      <c r="F5899" s="4">
        <v>16513</v>
      </c>
      <c r="G5899">
        <v>770</v>
      </c>
      <c r="H5899" s="3">
        <f>_xlfn.XLOOKUP(sales[[#This Row],[Product]],products[Product],products[Cost per box])*sales[[#This Row],[Boxes]]</f>
        <v>5952.1</v>
      </c>
      <c r="I5899" s="4">
        <f>sales[[#This Row],[Revenue]]-sales[[#This Row],[Cost]]</f>
        <v>10560.9</v>
      </c>
    </row>
    <row r="5900" spans="2:9" x14ac:dyDescent="0.25">
      <c r="B5900" t="s">
        <v>25</v>
      </c>
      <c r="C5900" t="s">
        <v>6</v>
      </c>
      <c r="D5900" t="s">
        <v>38</v>
      </c>
      <c r="E5900" s="1">
        <v>44503</v>
      </c>
      <c r="F5900" s="4">
        <v>12033</v>
      </c>
      <c r="G5900">
        <v>463</v>
      </c>
      <c r="H5900" s="3">
        <f>_xlfn.XLOOKUP(sales[[#This Row],[Product]],products[Product],products[Cost per box])*sales[[#This Row],[Boxes]]</f>
        <v>4602.2199999999993</v>
      </c>
      <c r="I5900" s="4">
        <f>sales[[#This Row],[Revenue]]-sales[[#This Row],[Cost]]</f>
        <v>7430.7800000000007</v>
      </c>
    </row>
    <row r="5901" spans="2:9" x14ac:dyDescent="0.25">
      <c r="B5901" t="s">
        <v>37</v>
      </c>
      <c r="C5901" t="s">
        <v>11</v>
      </c>
      <c r="D5901" t="s">
        <v>48</v>
      </c>
      <c r="E5901" s="1">
        <v>44503</v>
      </c>
      <c r="F5901" s="4">
        <v>1365</v>
      </c>
      <c r="G5901">
        <v>51</v>
      </c>
      <c r="H5901" s="3">
        <f>_xlfn.XLOOKUP(sales[[#This Row],[Product]],products[Product],products[Cost per box])*sales[[#This Row],[Boxes]]</f>
        <v>381.48</v>
      </c>
      <c r="I5901" s="4">
        <f>sales[[#This Row],[Revenue]]-sales[[#This Row],[Cost]]</f>
        <v>983.52</v>
      </c>
    </row>
    <row r="5902" spans="2:9" x14ac:dyDescent="0.25">
      <c r="B5902" t="s">
        <v>41</v>
      </c>
      <c r="C5902" t="s">
        <v>27</v>
      </c>
      <c r="D5902" t="s">
        <v>14</v>
      </c>
      <c r="E5902" s="1">
        <v>44503</v>
      </c>
      <c r="F5902" s="4">
        <v>6433</v>
      </c>
      <c r="G5902">
        <v>910</v>
      </c>
      <c r="H5902" s="3">
        <f>_xlfn.XLOOKUP(sales[[#This Row],[Product]],products[Product],products[Cost per box])*sales[[#This Row],[Boxes]]</f>
        <v>5742.0999999999995</v>
      </c>
      <c r="I5902" s="4">
        <f>sales[[#This Row],[Revenue]]-sales[[#This Row],[Cost]]</f>
        <v>690.90000000000055</v>
      </c>
    </row>
    <row r="5903" spans="2:9" x14ac:dyDescent="0.25">
      <c r="B5903" t="s">
        <v>51</v>
      </c>
      <c r="C5903" t="s">
        <v>21</v>
      </c>
      <c r="D5903" t="s">
        <v>12</v>
      </c>
      <c r="E5903" s="1">
        <v>44503</v>
      </c>
      <c r="F5903" s="4">
        <v>7560</v>
      </c>
      <c r="G5903">
        <v>445</v>
      </c>
      <c r="H5903" s="3">
        <f>_xlfn.XLOOKUP(sales[[#This Row],[Product]],products[Product],products[Cost per box])*sales[[#This Row],[Boxes]]</f>
        <v>3751.35</v>
      </c>
      <c r="I5903" s="4">
        <f>sales[[#This Row],[Revenue]]-sales[[#This Row],[Cost]]</f>
        <v>3808.65</v>
      </c>
    </row>
    <row r="5904" spans="2:9" x14ac:dyDescent="0.25">
      <c r="B5904" t="s">
        <v>54</v>
      </c>
      <c r="C5904" t="s">
        <v>27</v>
      </c>
      <c r="D5904" t="s">
        <v>35</v>
      </c>
      <c r="E5904" s="1">
        <v>44503</v>
      </c>
      <c r="F5904" s="4">
        <v>9058</v>
      </c>
      <c r="G5904">
        <v>504</v>
      </c>
      <c r="H5904" s="3">
        <f>_xlfn.XLOOKUP(sales[[#This Row],[Product]],products[Product],products[Cost per box])*sales[[#This Row],[Boxes]]</f>
        <v>1335.6</v>
      </c>
      <c r="I5904" s="4">
        <f>sales[[#This Row],[Revenue]]-sales[[#This Row],[Cost]]</f>
        <v>7722.4</v>
      </c>
    </row>
    <row r="5905" spans="2:9" x14ac:dyDescent="0.25">
      <c r="B5905" t="s">
        <v>54</v>
      </c>
      <c r="C5905" t="s">
        <v>9</v>
      </c>
      <c r="D5905" t="s">
        <v>7</v>
      </c>
      <c r="E5905" s="1">
        <v>44504</v>
      </c>
      <c r="F5905" s="4">
        <v>2471</v>
      </c>
      <c r="G5905">
        <v>155</v>
      </c>
      <c r="H5905" s="3">
        <f>_xlfn.XLOOKUP(sales[[#This Row],[Product]],products[Product],products[Cost per box])*sales[[#This Row],[Boxes]]</f>
        <v>798.25</v>
      </c>
      <c r="I5905" s="4">
        <f>sales[[#This Row],[Revenue]]-sales[[#This Row],[Cost]]</f>
        <v>1672.75</v>
      </c>
    </row>
    <row r="5906" spans="2:9" x14ac:dyDescent="0.25">
      <c r="B5906" t="s">
        <v>39</v>
      </c>
      <c r="C5906" t="s">
        <v>11</v>
      </c>
      <c r="D5906" t="s">
        <v>24</v>
      </c>
      <c r="E5906" s="1">
        <v>44504</v>
      </c>
      <c r="F5906" s="4">
        <v>4830</v>
      </c>
      <c r="G5906">
        <v>242</v>
      </c>
      <c r="H5906" s="3">
        <f>_xlfn.XLOOKUP(sales[[#This Row],[Product]],products[Product],products[Cost per box])*sales[[#This Row],[Boxes]]</f>
        <v>2543.42</v>
      </c>
      <c r="I5906" s="4">
        <f>sales[[#This Row],[Revenue]]-sales[[#This Row],[Cost]]</f>
        <v>2286.58</v>
      </c>
    </row>
    <row r="5907" spans="2:9" x14ac:dyDescent="0.25">
      <c r="B5907" t="s">
        <v>15</v>
      </c>
      <c r="C5907" t="s">
        <v>27</v>
      </c>
      <c r="D5907" t="s">
        <v>22</v>
      </c>
      <c r="E5907" s="1">
        <v>44504</v>
      </c>
      <c r="F5907" s="4">
        <v>6153</v>
      </c>
      <c r="G5907">
        <v>684</v>
      </c>
      <c r="H5907" s="3">
        <f>_xlfn.XLOOKUP(sales[[#This Row],[Product]],products[Product],products[Cost per box])*sales[[#This Row],[Boxes]]</f>
        <v>5622.4800000000005</v>
      </c>
      <c r="I5907" s="4">
        <f>sales[[#This Row],[Revenue]]-sales[[#This Row],[Cost]]</f>
        <v>530.51999999999953</v>
      </c>
    </row>
    <row r="5908" spans="2:9" x14ac:dyDescent="0.25">
      <c r="B5908" t="s">
        <v>39</v>
      </c>
      <c r="C5908" t="s">
        <v>11</v>
      </c>
      <c r="D5908" t="s">
        <v>42</v>
      </c>
      <c r="E5908" s="1">
        <v>44504</v>
      </c>
      <c r="F5908" s="4">
        <v>2100</v>
      </c>
      <c r="G5908">
        <v>132</v>
      </c>
      <c r="H5908" s="3">
        <f>_xlfn.XLOOKUP(sales[[#This Row],[Product]],products[Product],products[Cost per box])*sales[[#This Row],[Boxes]]</f>
        <v>625.68000000000006</v>
      </c>
      <c r="I5908" s="4">
        <f>sales[[#This Row],[Revenue]]-sales[[#This Row],[Cost]]</f>
        <v>1474.32</v>
      </c>
    </row>
    <row r="5909" spans="2:9" x14ac:dyDescent="0.25">
      <c r="B5909" t="s">
        <v>32</v>
      </c>
      <c r="C5909" t="s">
        <v>11</v>
      </c>
      <c r="D5909" t="s">
        <v>47</v>
      </c>
      <c r="E5909" s="1">
        <v>44504</v>
      </c>
      <c r="F5909" s="4">
        <v>4095</v>
      </c>
      <c r="G5909">
        <v>273</v>
      </c>
      <c r="H5909" s="3">
        <f>_xlfn.XLOOKUP(sales[[#This Row],[Product]],products[Product],products[Cost per box])*sales[[#This Row],[Boxes]]</f>
        <v>1435.98</v>
      </c>
      <c r="I5909" s="4">
        <f>sales[[#This Row],[Revenue]]-sales[[#This Row],[Cost]]</f>
        <v>2659.02</v>
      </c>
    </row>
    <row r="5910" spans="2:9" x14ac:dyDescent="0.25">
      <c r="B5910" t="s">
        <v>49</v>
      </c>
      <c r="C5910" t="s">
        <v>27</v>
      </c>
      <c r="D5910" t="s">
        <v>43</v>
      </c>
      <c r="E5910" s="1">
        <v>44504</v>
      </c>
      <c r="F5910" s="4">
        <v>1029</v>
      </c>
      <c r="G5910">
        <v>49</v>
      </c>
      <c r="H5910" s="3">
        <f>_xlfn.XLOOKUP(sales[[#This Row],[Product]],products[Product],products[Cost per box])*sales[[#This Row],[Boxes]]</f>
        <v>188.65</v>
      </c>
      <c r="I5910" s="4">
        <f>sales[[#This Row],[Revenue]]-sales[[#This Row],[Cost]]</f>
        <v>840.35</v>
      </c>
    </row>
    <row r="5911" spans="2:9" x14ac:dyDescent="0.25">
      <c r="B5911" t="s">
        <v>15</v>
      </c>
      <c r="C5911" t="s">
        <v>9</v>
      </c>
      <c r="D5911" t="s">
        <v>17</v>
      </c>
      <c r="E5911" s="1">
        <v>44504</v>
      </c>
      <c r="F5911" s="4">
        <v>5964</v>
      </c>
      <c r="G5911">
        <v>272</v>
      </c>
      <c r="H5911" s="3">
        <f>_xlfn.XLOOKUP(sales[[#This Row],[Product]],products[Product],products[Cost per box])*sales[[#This Row],[Boxes]]</f>
        <v>1849.6</v>
      </c>
      <c r="I5911" s="4">
        <f>sales[[#This Row],[Revenue]]-sales[[#This Row],[Cost]]</f>
        <v>4114.3999999999996</v>
      </c>
    </row>
    <row r="5912" spans="2:9" x14ac:dyDescent="0.25">
      <c r="B5912" t="s">
        <v>23</v>
      </c>
      <c r="C5912" t="s">
        <v>11</v>
      </c>
      <c r="D5912" t="s">
        <v>28</v>
      </c>
      <c r="E5912" s="1">
        <v>44504</v>
      </c>
      <c r="F5912" s="4">
        <v>6076</v>
      </c>
      <c r="G5912">
        <v>980</v>
      </c>
      <c r="H5912" s="3">
        <f>_xlfn.XLOOKUP(sales[[#This Row],[Product]],products[Product],products[Cost per box])*sales[[#This Row],[Boxes]]</f>
        <v>2704.7999999999997</v>
      </c>
      <c r="I5912" s="4">
        <f>sales[[#This Row],[Revenue]]-sales[[#This Row],[Cost]]</f>
        <v>3371.2000000000003</v>
      </c>
    </row>
    <row r="5913" spans="2:9" x14ac:dyDescent="0.25">
      <c r="B5913" t="s">
        <v>46</v>
      </c>
      <c r="C5913" t="s">
        <v>16</v>
      </c>
      <c r="D5913" t="s">
        <v>30</v>
      </c>
      <c r="E5913" s="1">
        <v>44504</v>
      </c>
      <c r="F5913" s="4">
        <v>10423</v>
      </c>
      <c r="G5913">
        <v>522</v>
      </c>
      <c r="H5913" s="3">
        <f>_xlfn.XLOOKUP(sales[[#This Row],[Product]],products[Product],products[Cost per box])*sales[[#This Row],[Boxes]]</f>
        <v>1920.96</v>
      </c>
      <c r="I5913" s="4">
        <f>sales[[#This Row],[Revenue]]-sales[[#This Row],[Cost]]</f>
        <v>8502.0400000000009</v>
      </c>
    </row>
    <row r="5914" spans="2:9" x14ac:dyDescent="0.25">
      <c r="B5914" t="s">
        <v>5</v>
      </c>
      <c r="C5914" t="s">
        <v>9</v>
      </c>
      <c r="D5914" t="s">
        <v>31</v>
      </c>
      <c r="E5914" s="1">
        <v>44504</v>
      </c>
      <c r="F5914" s="4">
        <v>658</v>
      </c>
      <c r="G5914">
        <v>51</v>
      </c>
      <c r="H5914" s="3">
        <f>_xlfn.XLOOKUP(sales[[#This Row],[Product]],products[Product],products[Cost per box])*sales[[#This Row],[Boxes]]</f>
        <v>291.71999999999997</v>
      </c>
      <c r="I5914" s="4">
        <f>sales[[#This Row],[Revenue]]-sales[[#This Row],[Cost]]</f>
        <v>366.28000000000003</v>
      </c>
    </row>
    <row r="5915" spans="2:9" x14ac:dyDescent="0.25">
      <c r="B5915" t="s">
        <v>32</v>
      </c>
      <c r="C5915" t="s">
        <v>21</v>
      </c>
      <c r="D5915" t="s">
        <v>44</v>
      </c>
      <c r="E5915" s="1">
        <v>44504</v>
      </c>
      <c r="F5915" s="4">
        <v>1288</v>
      </c>
      <c r="G5915">
        <v>59</v>
      </c>
      <c r="H5915" s="3">
        <f>_xlfn.XLOOKUP(sales[[#This Row],[Product]],products[Product],products[Cost per box])*sales[[#This Row],[Boxes]]</f>
        <v>564.63</v>
      </c>
      <c r="I5915" s="4">
        <f>sales[[#This Row],[Revenue]]-sales[[#This Row],[Cost]]</f>
        <v>723.37</v>
      </c>
    </row>
    <row r="5916" spans="2:9" x14ac:dyDescent="0.25">
      <c r="B5916" t="s">
        <v>53</v>
      </c>
      <c r="C5916" t="s">
        <v>16</v>
      </c>
      <c r="D5916" t="s">
        <v>47</v>
      </c>
      <c r="E5916" s="1">
        <v>44504</v>
      </c>
      <c r="F5916" s="4">
        <v>4879</v>
      </c>
      <c r="G5916">
        <v>326</v>
      </c>
      <c r="H5916" s="3">
        <f>_xlfn.XLOOKUP(sales[[#This Row],[Product]],products[Product],products[Cost per box])*sales[[#This Row],[Boxes]]</f>
        <v>1714.76</v>
      </c>
      <c r="I5916" s="4">
        <f>sales[[#This Row],[Revenue]]-sales[[#This Row],[Cost]]</f>
        <v>3164.24</v>
      </c>
    </row>
    <row r="5917" spans="2:9" x14ac:dyDescent="0.25">
      <c r="B5917" t="s">
        <v>56</v>
      </c>
      <c r="C5917" t="s">
        <v>27</v>
      </c>
      <c r="D5917" t="s">
        <v>47</v>
      </c>
      <c r="E5917" s="1">
        <v>44504</v>
      </c>
      <c r="F5917" s="4">
        <v>2030</v>
      </c>
      <c r="G5917">
        <v>127</v>
      </c>
      <c r="H5917" s="3">
        <f>_xlfn.XLOOKUP(sales[[#This Row],[Product]],products[Product],products[Cost per box])*sales[[#This Row],[Boxes]]</f>
        <v>668.02</v>
      </c>
      <c r="I5917" s="4">
        <f>sales[[#This Row],[Revenue]]-sales[[#This Row],[Cost]]</f>
        <v>1361.98</v>
      </c>
    </row>
    <row r="5918" spans="2:9" x14ac:dyDescent="0.25">
      <c r="B5918" t="s">
        <v>29</v>
      </c>
      <c r="C5918" t="s">
        <v>27</v>
      </c>
      <c r="D5918" t="s">
        <v>24</v>
      </c>
      <c r="E5918" s="1">
        <v>44504</v>
      </c>
      <c r="F5918" s="4">
        <v>756</v>
      </c>
      <c r="G5918">
        <v>40</v>
      </c>
      <c r="H5918" s="3">
        <f>_xlfn.XLOOKUP(sales[[#This Row],[Product]],products[Product],products[Cost per box])*sales[[#This Row],[Boxes]]</f>
        <v>420.4</v>
      </c>
      <c r="I5918" s="4">
        <f>sales[[#This Row],[Revenue]]-sales[[#This Row],[Cost]]</f>
        <v>335.6</v>
      </c>
    </row>
    <row r="5919" spans="2:9" x14ac:dyDescent="0.25">
      <c r="B5919" t="s">
        <v>37</v>
      </c>
      <c r="C5919" t="s">
        <v>21</v>
      </c>
      <c r="D5919" t="s">
        <v>24</v>
      </c>
      <c r="E5919" s="1">
        <v>44504</v>
      </c>
      <c r="F5919" s="4">
        <v>4207</v>
      </c>
      <c r="G5919">
        <v>234</v>
      </c>
      <c r="H5919" s="3">
        <f>_xlfn.XLOOKUP(sales[[#This Row],[Product]],products[Product],products[Cost per box])*sales[[#This Row],[Boxes]]</f>
        <v>2459.34</v>
      </c>
      <c r="I5919" s="4">
        <f>sales[[#This Row],[Revenue]]-sales[[#This Row],[Cost]]</f>
        <v>1747.6599999999999</v>
      </c>
    </row>
    <row r="5920" spans="2:9" x14ac:dyDescent="0.25">
      <c r="B5920" t="s">
        <v>51</v>
      </c>
      <c r="C5920" t="s">
        <v>21</v>
      </c>
      <c r="D5920" t="s">
        <v>42</v>
      </c>
      <c r="E5920" s="1">
        <v>44504</v>
      </c>
      <c r="F5920" s="4">
        <v>10528</v>
      </c>
      <c r="G5920">
        <v>770</v>
      </c>
      <c r="H5920" s="3">
        <f>_xlfn.XLOOKUP(sales[[#This Row],[Product]],products[Product],products[Cost per box])*sales[[#This Row],[Boxes]]</f>
        <v>3649.8</v>
      </c>
      <c r="I5920" s="4">
        <f>sales[[#This Row],[Revenue]]-sales[[#This Row],[Cost]]</f>
        <v>6878.2</v>
      </c>
    </row>
    <row r="5921" spans="2:9" x14ac:dyDescent="0.25">
      <c r="B5921" t="s">
        <v>29</v>
      </c>
      <c r="C5921" t="s">
        <v>6</v>
      </c>
      <c r="D5921" t="s">
        <v>22</v>
      </c>
      <c r="E5921" s="1">
        <v>44504</v>
      </c>
      <c r="F5921" s="4">
        <v>5593</v>
      </c>
      <c r="G5921">
        <v>700</v>
      </c>
      <c r="H5921" s="3">
        <f>_xlfn.XLOOKUP(sales[[#This Row],[Product]],products[Product],products[Cost per box])*sales[[#This Row],[Boxes]]</f>
        <v>5754</v>
      </c>
      <c r="I5921" s="4">
        <f>sales[[#This Row],[Revenue]]-sales[[#This Row],[Cost]]</f>
        <v>-161</v>
      </c>
    </row>
    <row r="5922" spans="2:9" x14ac:dyDescent="0.25">
      <c r="B5922" t="s">
        <v>57</v>
      </c>
      <c r="C5922" t="s">
        <v>21</v>
      </c>
      <c r="D5922" t="s">
        <v>22</v>
      </c>
      <c r="E5922" s="1">
        <v>44504</v>
      </c>
      <c r="F5922" s="4">
        <v>3794</v>
      </c>
      <c r="G5922">
        <v>380</v>
      </c>
      <c r="H5922" s="3">
        <f>_xlfn.XLOOKUP(sales[[#This Row],[Product]],products[Product],products[Cost per box])*sales[[#This Row],[Boxes]]</f>
        <v>3123.6000000000004</v>
      </c>
      <c r="I5922" s="4">
        <f>sales[[#This Row],[Revenue]]-sales[[#This Row],[Cost]]</f>
        <v>670.39999999999964</v>
      </c>
    </row>
    <row r="5923" spans="2:9" x14ac:dyDescent="0.25">
      <c r="B5923" t="s">
        <v>25</v>
      </c>
      <c r="C5923" t="s">
        <v>9</v>
      </c>
      <c r="D5923" t="s">
        <v>31</v>
      </c>
      <c r="E5923" s="1">
        <v>44504</v>
      </c>
      <c r="F5923" s="4">
        <v>4277</v>
      </c>
      <c r="G5923">
        <v>306</v>
      </c>
      <c r="H5923" s="3">
        <f>_xlfn.XLOOKUP(sales[[#This Row],[Product]],products[Product],products[Cost per box])*sales[[#This Row],[Boxes]]</f>
        <v>1750.32</v>
      </c>
      <c r="I5923" s="4">
        <f>sales[[#This Row],[Revenue]]-sales[[#This Row],[Cost]]</f>
        <v>2526.6800000000003</v>
      </c>
    </row>
    <row r="5924" spans="2:9" x14ac:dyDescent="0.25">
      <c r="B5924" t="s">
        <v>10</v>
      </c>
      <c r="C5924" t="s">
        <v>6</v>
      </c>
      <c r="D5924" t="s">
        <v>30</v>
      </c>
      <c r="E5924" s="1">
        <v>44504</v>
      </c>
      <c r="F5924" s="4">
        <v>5075</v>
      </c>
      <c r="G5924">
        <v>282</v>
      </c>
      <c r="H5924" s="3">
        <f>_xlfn.XLOOKUP(sales[[#This Row],[Product]],products[Product],products[Cost per box])*sales[[#This Row],[Boxes]]</f>
        <v>1037.76</v>
      </c>
      <c r="I5924" s="4">
        <f>sales[[#This Row],[Revenue]]-sales[[#This Row],[Cost]]</f>
        <v>4037.24</v>
      </c>
    </row>
    <row r="5925" spans="2:9" x14ac:dyDescent="0.25">
      <c r="B5925" t="s">
        <v>41</v>
      </c>
      <c r="C5925" t="s">
        <v>16</v>
      </c>
      <c r="D5925" t="s">
        <v>38</v>
      </c>
      <c r="E5925" s="1">
        <v>44504</v>
      </c>
      <c r="F5925" s="4">
        <v>1841</v>
      </c>
      <c r="G5925">
        <v>69</v>
      </c>
      <c r="H5925" s="3">
        <f>_xlfn.XLOOKUP(sales[[#This Row],[Product]],products[Product],products[Cost per box])*sales[[#This Row],[Boxes]]</f>
        <v>685.86</v>
      </c>
      <c r="I5925" s="4">
        <f>sales[[#This Row],[Revenue]]-sales[[#This Row],[Cost]]</f>
        <v>1155.1399999999999</v>
      </c>
    </row>
    <row r="5926" spans="2:9" x14ac:dyDescent="0.25">
      <c r="B5926" t="s">
        <v>57</v>
      </c>
      <c r="C5926" t="s">
        <v>11</v>
      </c>
      <c r="D5926" t="s">
        <v>44</v>
      </c>
      <c r="E5926" s="1">
        <v>44504</v>
      </c>
      <c r="F5926" s="4">
        <v>3549</v>
      </c>
      <c r="G5926">
        <v>148</v>
      </c>
      <c r="H5926" s="3">
        <f>_xlfn.XLOOKUP(sales[[#This Row],[Product]],products[Product],products[Cost per box])*sales[[#This Row],[Boxes]]</f>
        <v>1416.3600000000001</v>
      </c>
      <c r="I5926" s="4">
        <f>sales[[#This Row],[Revenue]]-sales[[#This Row],[Cost]]</f>
        <v>2132.64</v>
      </c>
    </row>
    <row r="5927" spans="2:9" x14ac:dyDescent="0.25">
      <c r="B5927" t="s">
        <v>39</v>
      </c>
      <c r="C5927" t="s">
        <v>6</v>
      </c>
      <c r="D5927" t="s">
        <v>30</v>
      </c>
      <c r="E5927" s="1">
        <v>44504</v>
      </c>
      <c r="F5927" s="4">
        <v>5383</v>
      </c>
      <c r="G5927">
        <v>284</v>
      </c>
      <c r="H5927" s="3">
        <f>_xlfn.XLOOKUP(sales[[#This Row],[Product]],products[Product],products[Cost per box])*sales[[#This Row],[Boxes]]</f>
        <v>1045.1200000000001</v>
      </c>
      <c r="I5927" s="4">
        <f>sales[[#This Row],[Revenue]]-sales[[#This Row],[Cost]]</f>
        <v>4337.88</v>
      </c>
    </row>
    <row r="5928" spans="2:9" x14ac:dyDescent="0.25">
      <c r="B5928" t="s">
        <v>46</v>
      </c>
      <c r="C5928" t="s">
        <v>27</v>
      </c>
      <c r="D5928" t="s">
        <v>48</v>
      </c>
      <c r="E5928" s="1">
        <v>44504</v>
      </c>
      <c r="F5928" s="4">
        <v>10472</v>
      </c>
      <c r="G5928">
        <v>419</v>
      </c>
      <c r="H5928" s="3">
        <f>_xlfn.XLOOKUP(sales[[#This Row],[Product]],products[Product],products[Cost per box])*sales[[#This Row],[Boxes]]</f>
        <v>3134.1200000000003</v>
      </c>
      <c r="I5928" s="4">
        <f>sales[[#This Row],[Revenue]]-sales[[#This Row],[Cost]]</f>
        <v>7337.8799999999992</v>
      </c>
    </row>
    <row r="5929" spans="2:9" x14ac:dyDescent="0.25">
      <c r="B5929" t="s">
        <v>39</v>
      </c>
      <c r="C5929" t="s">
        <v>21</v>
      </c>
      <c r="D5929" t="s">
        <v>47</v>
      </c>
      <c r="E5929" s="1">
        <v>44504</v>
      </c>
      <c r="F5929" s="4">
        <v>2464</v>
      </c>
      <c r="G5929">
        <v>145</v>
      </c>
      <c r="H5929" s="3">
        <f>_xlfn.XLOOKUP(sales[[#This Row],[Product]],products[Product],products[Cost per box])*sales[[#This Row],[Boxes]]</f>
        <v>762.69999999999993</v>
      </c>
      <c r="I5929" s="4">
        <f>sales[[#This Row],[Revenue]]-sales[[#This Row],[Cost]]</f>
        <v>1701.3000000000002</v>
      </c>
    </row>
    <row r="5930" spans="2:9" x14ac:dyDescent="0.25">
      <c r="B5930" t="s">
        <v>55</v>
      </c>
      <c r="C5930" t="s">
        <v>11</v>
      </c>
      <c r="D5930" t="s">
        <v>36</v>
      </c>
      <c r="E5930" s="1">
        <v>44504</v>
      </c>
      <c r="F5930" s="4">
        <v>4151</v>
      </c>
      <c r="G5930">
        <v>593</v>
      </c>
      <c r="H5930" s="3">
        <f>_xlfn.XLOOKUP(sales[[#This Row],[Product]],products[Product],products[Cost per box])*sales[[#This Row],[Boxes]]</f>
        <v>2988.72</v>
      </c>
      <c r="I5930" s="4">
        <f>sales[[#This Row],[Revenue]]-sales[[#This Row],[Cost]]</f>
        <v>1162.2800000000002</v>
      </c>
    </row>
    <row r="5931" spans="2:9" x14ac:dyDescent="0.25">
      <c r="B5931" t="s">
        <v>41</v>
      </c>
      <c r="C5931" t="s">
        <v>9</v>
      </c>
      <c r="D5931" t="s">
        <v>45</v>
      </c>
      <c r="E5931" s="1">
        <v>44504</v>
      </c>
      <c r="F5931" s="4">
        <v>1064</v>
      </c>
      <c r="G5931">
        <v>45</v>
      </c>
      <c r="H5931" s="3">
        <f>_xlfn.XLOOKUP(sales[[#This Row],[Product]],products[Product],products[Cost per box])*sales[[#This Row],[Boxes]]</f>
        <v>347.85</v>
      </c>
      <c r="I5931" s="4">
        <f>sales[[#This Row],[Revenue]]-sales[[#This Row],[Cost]]</f>
        <v>716.15</v>
      </c>
    </row>
    <row r="5932" spans="2:9" x14ac:dyDescent="0.25">
      <c r="B5932" t="s">
        <v>25</v>
      </c>
      <c r="C5932" t="s">
        <v>16</v>
      </c>
      <c r="D5932" t="s">
        <v>50</v>
      </c>
      <c r="E5932" s="1">
        <v>44504</v>
      </c>
      <c r="F5932" s="4">
        <v>1764</v>
      </c>
      <c r="G5932">
        <v>77</v>
      </c>
      <c r="H5932" s="3">
        <f>_xlfn.XLOOKUP(sales[[#This Row],[Product]],products[Product],products[Cost per box])*sales[[#This Row],[Boxes]]</f>
        <v>955.57</v>
      </c>
      <c r="I5932" s="4">
        <f>sales[[#This Row],[Revenue]]-sales[[#This Row],[Cost]]</f>
        <v>808.43</v>
      </c>
    </row>
    <row r="5933" spans="2:9" x14ac:dyDescent="0.25">
      <c r="B5933" t="s">
        <v>33</v>
      </c>
      <c r="C5933" t="s">
        <v>27</v>
      </c>
      <c r="D5933" t="s">
        <v>50</v>
      </c>
      <c r="E5933" s="1">
        <v>44504</v>
      </c>
      <c r="F5933" s="4">
        <v>8134</v>
      </c>
      <c r="G5933">
        <v>339</v>
      </c>
      <c r="H5933" s="3">
        <f>_xlfn.XLOOKUP(sales[[#This Row],[Product]],products[Product],products[Cost per box])*sales[[#This Row],[Boxes]]</f>
        <v>4206.99</v>
      </c>
      <c r="I5933" s="4">
        <f>sales[[#This Row],[Revenue]]-sales[[#This Row],[Cost]]</f>
        <v>3927.01</v>
      </c>
    </row>
    <row r="5934" spans="2:9" x14ac:dyDescent="0.25">
      <c r="B5934" t="s">
        <v>53</v>
      </c>
      <c r="C5934" t="s">
        <v>11</v>
      </c>
      <c r="D5934" t="s">
        <v>48</v>
      </c>
      <c r="E5934" s="1">
        <v>44504</v>
      </c>
      <c r="F5934" s="4">
        <v>9625</v>
      </c>
      <c r="G5934">
        <v>371</v>
      </c>
      <c r="H5934" s="3">
        <f>_xlfn.XLOOKUP(sales[[#This Row],[Product]],products[Product],products[Cost per box])*sales[[#This Row],[Boxes]]</f>
        <v>2775.0800000000004</v>
      </c>
      <c r="I5934" s="4">
        <f>sales[[#This Row],[Revenue]]-sales[[#This Row],[Cost]]</f>
        <v>6849.92</v>
      </c>
    </row>
    <row r="5935" spans="2:9" x14ac:dyDescent="0.25">
      <c r="B5935" t="s">
        <v>10</v>
      </c>
      <c r="C5935" t="s">
        <v>27</v>
      </c>
      <c r="D5935" t="s">
        <v>52</v>
      </c>
      <c r="E5935" s="1">
        <v>44504</v>
      </c>
      <c r="F5935" s="4">
        <v>9639</v>
      </c>
      <c r="G5935">
        <v>770</v>
      </c>
      <c r="H5935" s="3">
        <f>_xlfn.XLOOKUP(sales[[#This Row],[Product]],products[Product],products[Cost per box])*sales[[#This Row],[Boxes]]</f>
        <v>2556.4</v>
      </c>
      <c r="I5935" s="4">
        <f>sales[[#This Row],[Revenue]]-sales[[#This Row],[Cost]]</f>
        <v>7082.6</v>
      </c>
    </row>
    <row r="5936" spans="2:9" x14ac:dyDescent="0.25">
      <c r="B5936" t="s">
        <v>40</v>
      </c>
      <c r="C5936" t="s">
        <v>9</v>
      </c>
      <c r="D5936" t="s">
        <v>52</v>
      </c>
      <c r="E5936" s="1">
        <v>44504</v>
      </c>
      <c r="F5936" s="4">
        <v>1932</v>
      </c>
      <c r="G5936">
        <v>194</v>
      </c>
      <c r="H5936" s="3">
        <f>_xlfn.XLOOKUP(sales[[#This Row],[Product]],products[Product],products[Cost per box])*sales[[#This Row],[Boxes]]</f>
        <v>644.07999999999993</v>
      </c>
      <c r="I5936" s="4">
        <f>sales[[#This Row],[Revenue]]-sales[[#This Row],[Cost]]</f>
        <v>1287.92</v>
      </c>
    </row>
    <row r="5937" spans="2:9" x14ac:dyDescent="0.25">
      <c r="B5937" t="s">
        <v>10</v>
      </c>
      <c r="C5937" t="s">
        <v>27</v>
      </c>
      <c r="D5937" t="s">
        <v>26</v>
      </c>
      <c r="E5937" s="1">
        <v>44504</v>
      </c>
      <c r="F5937" s="4">
        <v>10003</v>
      </c>
      <c r="G5937">
        <v>770</v>
      </c>
      <c r="H5937" s="3">
        <f>_xlfn.XLOOKUP(sales[[#This Row],[Product]],products[Product],products[Cost per box])*sales[[#This Row],[Boxes]]</f>
        <v>4951.0999999999995</v>
      </c>
      <c r="I5937" s="4">
        <f>sales[[#This Row],[Revenue]]-sales[[#This Row],[Cost]]</f>
        <v>5051.9000000000005</v>
      </c>
    </row>
    <row r="5938" spans="2:9" x14ac:dyDescent="0.25">
      <c r="B5938" t="s">
        <v>18</v>
      </c>
      <c r="C5938" t="s">
        <v>9</v>
      </c>
      <c r="D5938" t="s">
        <v>45</v>
      </c>
      <c r="E5938" s="1">
        <v>44504</v>
      </c>
      <c r="F5938" s="4">
        <v>9919</v>
      </c>
      <c r="G5938">
        <v>432</v>
      </c>
      <c r="H5938" s="3">
        <f>_xlfn.XLOOKUP(sales[[#This Row],[Product]],products[Product],products[Cost per box])*sales[[#This Row],[Boxes]]</f>
        <v>3339.36</v>
      </c>
      <c r="I5938" s="4">
        <f>sales[[#This Row],[Revenue]]-sales[[#This Row],[Cost]]</f>
        <v>6579.6399999999994</v>
      </c>
    </row>
    <row r="5939" spans="2:9" x14ac:dyDescent="0.25">
      <c r="B5939" t="s">
        <v>23</v>
      </c>
      <c r="C5939" t="s">
        <v>9</v>
      </c>
      <c r="D5939" t="s">
        <v>48</v>
      </c>
      <c r="E5939" s="1">
        <v>44504</v>
      </c>
      <c r="F5939" s="4">
        <v>4851</v>
      </c>
      <c r="G5939">
        <v>180</v>
      </c>
      <c r="H5939" s="3">
        <f>_xlfn.XLOOKUP(sales[[#This Row],[Product]],products[Product],products[Cost per box])*sales[[#This Row],[Boxes]]</f>
        <v>1346.4</v>
      </c>
      <c r="I5939" s="4">
        <f>sales[[#This Row],[Revenue]]-sales[[#This Row],[Cost]]</f>
        <v>3504.6</v>
      </c>
    </row>
    <row r="5940" spans="2:9" x14ac:dyDescent="0.25">
      <c r="B5940" t="s">
        <v>55</v>
      </c>
      <c r="C5940" t="s">
        <v>27</v>
      </c>
      <c r="D5940" t="s">
        <v>17</v>
      </c>
      <c r="E5940" s="1">
        <v>44504</v>
      </c>
      <c r="F5940" s="4">
        <v>1610</v>
      </c>
      <c r="G5940">
        <v>77</v>
      </c>
      <c r="H5940" s="3">
        <f>_xlfn.XLOOKUP(sales[[#This Row],[Product]],products[Product],products[Cost per box])*sales[[#This Row],[Boxes]]</f>
        <v>523.6</v>
      </c>
      <c r="I5940" s="4">
        <f>sales[[#This Row],[Revenue]]-sales[[#This Row],[Cost]]</f>
        <v>1086.4000000000001</v>
      </c>
    </row>
    <row r="5941" spans="2:9" x14ac:dyDescent="0.25">
      <c r="B5941" t="s">
        <v>55</v>
      </c>
      <c r="C5941" t="s">
        <v>16</v>
      </c>
      <c r="D5941" t="s">
        <v>7</v>
      </c>
      <c r="E5941" s="1">
        <v>44504</v>
      </c>
      <c r="F5941" s="4">
        <v>3689</v>
      </c>
      <c r="G5941">
        <v>264</v>
      </c>
      <c r="H5941" s="3">
        <f>_xlfn.XLOOKUP(sales[[#This Row],[Product]],products[Product],products[Cost per box])*sales[[#This Row],[Boxes]]</f>
        <v>1359.6000000000001</v>
      </c>
      <c r="I5941" s="4">
        <f>sales[[#This Row],[Revenue]]-sales[[#This Row],[Cost]]</f>
        <v>2329.3999999999996</v>
      </c>
    </row>
    <row r="5942" spans="2:9" x14ac:dyDescent="0.25">
      <c r="B5942" t="s">
        <v>51</v>
      </c>
      <c r="C5942" t="s">
        <v>16</v>
      </c>
      <c r="D5942" t="s">
        <v>52</v>
      </c>
      <c r="E5942" s="1">
        <v>44504</v>
      </c>
      <c r="F5942" s="4">
        <v>2555</v>
      </c>
      <c r="G5942">
        <v>256</v>
      </c>
      <c r="H5942" s="3">
        <f>_xlfn.XLOOKUP(sales[[#This Row],[Product]],products[Product],products[Cost per box])*sales[[#This Row],[Boxes]]</f>
        <v>849.92</v>
      </c>
      <c r="I5942" s="4">
        <f>sales[[#This Row],[Revenue]]-sales[[#This Row],[Cost]]</f>
        <v>1705.08</v>
      </c>
    </row>
    <row r="5943" spans="2:9" x14ac:dyDescent="0.25">
      <c r="B5943" t="s">
        <v>23</v>
      </c>
      <c r="C5943" t="s">
        <v>27</v>
      </c>
      <c r="D5943" t="s">
        <v>22</v>
      </c>
      <c r="E5943" s="1">
        <v>44504</v>
      </c>
      <c r="F5943" s="4">
        <v>2485</v>
      </c>
      <c r="G5943">
        <v>249</v>
      </c>
      <c r="H5943" s="3">
        <f>_xlfn.XLOOKUP(sales[[#This Row],[Product]],products[Product],products[Cost per box])*sales[[#This Row],[Boxes]]</f>
        <v>2046.7800000000002</v>
      </c>
      <c r="I5943" s="4">
        <f>sales[[#This Row],[Revenue]]-sales[[#This Row],[Cost]]</f>
        <v>438.2199999999998</v>
      </c>
    </row>
    <row r="5944" spans="2:9" x14ac:dyDescent="0.25">
      <c r="B5944" t="s">
        <v>32</v>
      </c>
      <c r="C5944" t="s">
        <v>9</v>
      </c>
      <c r="D5944" t="s">
        <v>45</v>
      </c>
      <c r="E5944" s="1">
        <v>44505</v>
      </c>
      <c r="F5944" s="4">
        <v>2933</v>
      </c>
      <c r="G5944">
        <v>123</v>
      </c>
      <c r="H5944" s="3">
        <f>_xlfn.XLOOKUP(sales[[#This Row],[Product]],products[Product],products[Cost per box])*sales[[#This Row],[Boxes]]</f>
        <v>950.79000000000008</v>
      </c>
      <c r="I5944" s="4">
        <f>sales[[#This Row],[Revenue]]-sales[[#This Row],[Cost]]</f>
        <v>1982.21</v>
      </c>
    </row>
    <row r="5945" spans="2:9" x14ac:dyDescent="0.25">
      <c r="B5945" t="s">
        <v>53</v>
      </c>
      <c r="C5945" t="s">
        <v>9</v>
      </c>
      <c r="D5945" t="s">
        <v>42</v>
      </c>
      <c r="E5945" s="1">
        <v>44505</v>
      </c>
      <c r="F5945" s="4">
        <v>7378</v>
      </c>
      <c r="G5945">
        <v>527</v>
      </c>
      <c r="H5945" s="3">
        <f>_xlfn.XLOOKUP(sales[[#This Row],[Product]],products[Product],products[Cost per box])*sales[[#This Row],[Boxes]]</f>
        <v>2497.98</v>
      </c>
      <c r="I5945" s="4">
        <f>sales[[#This Row],[Revenue]]-sales[[#This Row],[Cost]]</f>
        <v>4880.0200000000004</v>
      </c>
    </row>
    <row r="5946" spans="2:9" x14ac:dyDescent="0.25">
      <c r="B5946" t="s">
        <v>33</v>
      </c>
      <c r="C5946" t="s">
        <v>16</v>
      </c>
      <c r="D5946" t="s">
        <v>50</v>
      </c>
      <c r="E5946" s="1">
        <v>44505</v>
      </c>
      <c r="F5946" s="4">
        <v>9744</v>
      </c>
      <c r="G5946">
        <v>406</v>
      </c>
      <c r="H5946" s="3">
        <f>_xlfn.XLOOKUP(sales[[#This Row],[Product]],products[Product],products[Cost per box])*sales[[#This Row],[Boxes]]</f>
        <v>5038.46</v>
      </c>
      <c r="I5946" s="4">
        <f>sales[[#This Row],[Revenue]]-sales[[#This Row],[Cost]]</f>
        <v>4705.54</v>
      </c>
    </row>
    <row r="5947" spans="2:9" x14ac:dyDescent="0.25">
      <c r="B5947" t="s">
        <v>32</v>
      </c>
      <c r="C5947" t="s">
        <v>21</v>
      </c>
      <c r="D5947" t="s">
        <v>19</v>
      </c>
      <c r="E5947" s="1">
        <v>44505</v>
      </c>
      <c r="F5947" s="4">
        <v>7588</v>
      </c>
      <c r="G5947">
        <v>447</v>
      </c>
      <c r="H5947" s="3">
        <f>_xlfn.XLOOKUP(sales[[#This Row],[Product]],products[Product],products[Cost per box])*sales[[#This Row],[Boxes]]</f>
        <v>4572.8100000000004</v>
      </c>
      <c r="I5947" s="4">
        <f>sales[[#This Row],[Revenue]]-sales[[#This Row],[Cost]]</f>
        <v>3015.1899999999996</v>
      </c>
    </row>
    <row r="5948" spans="2:9" x14ac:dyDescent="0.25">
      <c r="B5948" t="s">
        <v>25</v>
      </c>
      <c r="C5948" t="s">
        <v>11</v>
      </c>
      <c r="D5948" t="s">
        <v>19</v>
      </c>
      <c r="E5948" s="1">
        <v>44505</v>
      </c>
      <c r="F5948" s="4">
        <v>14672</v>
      </c>
      <c r="G5948">
        <v>840</v>
      </c>
      <c r="H5948" s="3">
        <f>_xlfn.XLOOKUP(sales[[#This Row],[Product]],products[Product],products[Cost per box])*sales[[#This Row],[Boxes]]</f>
        <v>8593.2000000000007</v>
      </c>
      <c r="I5948" s="4">
        <f>sales[[#This Row],[Revenue]]-sales[[#This Row],[Cost]]</f>
        <v>6078.7999999999993</v>
      </c>
    </row>
    <row r="5949" spans="2:9" x14ac:dyDescent="0.25">
      <c r="B5949" t="s">
        <v>29</v>
      </c>
      <c r="C5949" t="s">
        <v>11</v>
      </c>
      <c r="D5949" t="s">
        <v>47</v>
      </c>
      <c r="E5949" s="1">
        <v>44505</v>
      </c>
      <c r="F5949" s="4">
        <v>3724</v>
      </c>
      <c r="G5949">
        <v>220</v>
      </c>
      <c r="H5949" s="3">
        <f>_xlfn.XLOOKUP(sales[[#This Row],[Product]],products[Product],products[Cost per box])*sales[[#This Row],[Boxes]]</f>
        <v>1157.2</v>
      </c>
      <c r="I5949" s="4">
        <f>sales[[#This Row],[Revenue]]-sales[[#This Row],[Cost]]</f>
        <v>2566.8000000000002</v>
      </c>
    </row>
    <row r="5950" spans="2:9" x14ac:dyDescent="0.25">
      <c r="B5950" t="s">
        <v>49</v>
      </c>
      <c r="C5950" t="s">
        <v>6</v>
      </c>
      <c r="D5950" t="s">
        <v>17</v>
      </c>
      <c r="E5950" s="1">
        <v>44505</v>
      </c>
      <c r="F5950" s="4">
        <v>1421</v>
      </c>
      <c r="G5950">
        <v>68</v>
      </c>
      <c r="H5950" s="3">
        <f>_xlfn.XLOOKUP(sales[[#This Row],[Product]],products[Product],products[Cost per box])*sales[[#This Row],[Boxes]]</f>
        <v>462.4</v>
      </c>
      <c r="I5950" s="4">
        <f>sales[[#This Row],[Revenue]]-sales[[#This Row],[Cost]]</f>
        <v>958.6</v>
      </c>
    </row>
    <row r="5951" spans="2:9" x14ac:dyDescent="0.25">
      <c r="B5951" t="s">
        <v>57</v>
      </c>
      <c r="C5951" t="s">
        <v>6</v>
      </c>
      <c r="D5951" t="s">
        <v>36</v>
      </c>
      <c r="E5951" s="1">
        <v>44505</v>
      </c>
      <c r="F5951" s="4">
        <v>11648</v>
      </c>
      <c r="G5951">
        <v>1470</v>
      </c>
      <c r="H5951" s="3">
        <f>_xlfn.XLOOKUP(sales[[#This Row],[Product]],products[Product],products[Cost per box])*sales[[#This Row],[Boxes]]</f>
        <v>7408.8</v>
      </c>
      <c r="I5951" s="4">
        <f>sales[[#This Row],[Revenue]]-sales[[#This Row],[Cost]]</f>
        <v>4239.2</v>
      </c>
    </row>
    <row r="5952" spans="2:9" x14ac:dyDescent="0.25">
      <c r="B5952" t="s">
        <v>32</v>
      </c>
      <c r="C5952" t="s">
        <v>21</v>
      </c>
      <c r="D5952" t="s">
        <v>42</v>
      </c>
      <c r="E5952" s="1">
        <v>44505</v>
      </c>
      <c r="F5952" s="4">
        <v>6216</v>
      </c>
      <c r="G5952">
        <v>444</v>
      </c>
      <c r="H5952" s="3">
        <f>_xlfn.XLOOKUP(sales[[#This Row],[Product]],products[Product],products[Cost per box])*sales[[#This Row],[Boxes]]</f>
        <v>2104.56</v>
      </c>
      <c r="I5952" s="4">
        <f>sales[[#This Row],[Revenue]]-sales[[#This Row],[Cost]]</f>
        <v>4111.4400000000005</v>
      </c>
    </row>
    <row r="5953" spans="2:9" x14ac:dyDescent="0.25">
      <c r="B5953" t="s">
        <v>49</v>
      </c>
      <c r="C5953" t="s">
        <v>16</v>
      </c>
      <c r="D5953" t="s">
        <v>52</v>
      </c>
      <c r="E5953" s="1">
        <v>44505</v>
      </c>
      <c r="F5953" s="4">
        <v>3290</v>
      </c>
      <c r="G5953">
        <v>300</v>
      </c>
      <c r="H5953" s="3">
        <f>_xlfn.XLOOKUP(sales[[#This Row],[Product]],products[Product],products[Cost per box])*sales[[#This Row],[Boxes]]</f>
        <v>996</v>
      </c>
      <c r="I5953" s="4">
        <f>sales[[#This Row],[Revenue]]-sales[[#This Row],[Cost]]</f>
        <v>2294</v>
      </c>
    </row>
    <row r="5954" spans="2:9" x14ac:dyDescent="0.25">
      <c r="B5954" t="s">
        <v>53</v>
      </c>
      <c r="C5954" t="s">
        <v>27</v>
      </c>
      <c r="D5954" t="s">
        <v>19</v>
      </c>
      <c r="E5954" s="1">
        <v>44505</v>
      </c>
      <c r="F5954" s="4">
        <v>1778</v>
      </c>
      <c r="G5954">
        <v>99</v>
      </c>
      <c r="H5954" s="3">
        <f>_xlfn.XLOOKUP(sales[[#This Row],[Product]],products[Product],products[Cost per box])*sales[[#This Row],[Boxes]]</f>
        <v>1012.7700000000001</v>
      </c>
      <c r="I5954" s="4">
        <f>sales[[#This Row],[Revenue]]-sales[[#This Row],[Cost]]</f>
        <v>765.2299999999999</v>
      </c>
    </row>
    <row r="5955" spans="2:9" x14ac:dyDescent="0.25">
      <c r="B5955" t="s">
        <v>40</v>
      </c>
      <c r="C5955" t="s">
        <v>9</v>
      </c>
      <c r="D5955" t="s">
        <v>7</v>
      </c>
      <c r="E5955" s="1">
        <v>44505</v>
      </c>
      <c r="F5955" s="4">
        <v>13587</v>
      </c>
      <c r="G5955">
        <v>980</v>
      </c>
      <c r="H5955" s="3">
        <f>_xlfn.XLOOKUP(sales[[#This Row],[Product]],products[Product],products[Cost per box])*sales[[#This Row],[Boxes]]</f>
        <v>5047</v>
      </c>
      <c r="I5955" s="4">
        <f>sales[[#This Row],[Revenue]]-sales[[#This Row],[Cost]]</f>
        <v>8540</v>
      </c>
    </row>
    <row r="5956" spans="2:9" x14ac:dyDescent="0.25">
      <c r="B5956" t="s">
        <v>56</v>
      </c>
      <c r="C5956" t="s">
        <v>21</v>
      </c>
      <c r="D5956" t="s">
        <v>24</v>
      </c>
      <c r="E5956" s="1">
        <v>44505</v>
      </c>
      <c r="F5956" s="4">
        <v>1029</v>
      </c>
      <c r="G5956">
        <v>58</v>
      </c>
      <c r="H5956" s="3">
        <f>_xlfn.XLOOKUP(sales[[#This Row],[Product]],products[Product],products[Cost per box])*sales[[#This Row],[Boxes]]</f>
        <v>609.58000000000004</v>
      </c>
      <c r="I5956" s="4">
        <f>sales[[#This Row],[Revenue]]-sales[[#This Row],[Cost]]</f>
        <v>419.41999999999996</v>
      </c>
    </row>
    <row r="5957" spans="2:9" x14ac:dyDescent="0.25">
      <c r="B5957" t="s">
        <v>57</v>
      </c>
      <c r="C5957" t="s">
        <v>9</v>
      </c>
      <c r="D5957" t="s">
        <v>28</v>
      </c>
      <c r="E5957" s="1">
        <v>44505</v>
      </c>
      <c r="F5957" s="4">
        <v>9261</v>
      </c>
      <c r="G5957">
        <v>1330</v>
      </c>
      <c r="H5957" s="3">
        <f>_xlfn.XLOOKUP(sales[[#This Row],[Product]],products[Product],products[Cost per box])*sales[[#This Row],[Boxes]]</f>
        <v>3670.7999999999997</v>
      </c>
      <c r="I5957" s="4">
        <f>sales[[#This Row],[Revenue]]-sales[[#This Row],[Cost]]</f>
        <v>5590.2000000000007</v>
      </c>
    </row>
    <row r="5958" spans="2:9" x14ac:dyDescent="0.25">
      <c r="B5958" t="s">
        <v>46</v>
      </c>
      <c r="C5958" t="s">
        <v>6</v>
      </c>
      <c r="D5958" t="s">
        <v>35</v>
      </c>
      <c r="E5958" s="1">
        <v>44505</v>
      </c>
      <c r="F5958" s="4">
        <v>13776</v>
      </c>
      <c r="G5958">
        <v>700</v>
      </c>
      <c r="H5958" s="3">
        <f>_xlfn.XLOOKUP(sales[[#This Row],[Product]],products[Product],products[Cost per box])*sales[[#This Row],[Boxes]]</f>
        <v>1855</v>
      </c>
      <c r="I5958" s="4">
        <f>sales[[#This Row],[Revenue]]-sales[[#This Row],[Cost]]</f>
        <v>11921</v>
      </c>
    </row>
    <row r="5959" spans="2:9" x14ac:dyDescent="0.25">
      <c r="B5959" t="s">
        <v>32</v>
      </c>
      <c r="C5959" t="s">
        <v>16</v>
      </c>
      <c r="D5959" t="s">
        <v>26</v>
      </c>
      <c r="E5959" s="1">
        <v>44505</v>
      </c>
      <c r="F5959" s="4">
        <v>16555</v>
      </c>
      <c r="G5959">
        <v>1260</v>
      </c>
      <c r="H5959" s="3">
        <f>_xlfn.XLOOKUP(sales[[#This Row],[Product]],products[Product],products[Cost per box])*sales[[#This Row],[Boxes]]</f>
        <v>8101.7999999999993</v>
      </c>
      <c r="I5959" s="4">
        <f>sales[[#This Row],[Revenue]]-sales[[#This Row],[Cost]]</f>
        <v>8453.2000000000007</v>
      </c>
    </row>
    <row r="5960" spans="2:9" x14ac:dyDescent="0.25">
      <c r="B5960" t="s">
        <v>34</v>
      </c>
      <c r="C5960" t="s">
        <v>11</v>
      </c>
      <c r="D5960" t="s">
        <v>35</v>
      </c>
      <c r="E5960" s="1">
        <v>44505</v>
      </c>
      <c r="F5960" s="4">
        <v>4536</v>
      </c>
      <c r="G5960">
        <v>252</v>
      </c>
      <c r="H5960" s="3">
        <f>_xlfn.XLOOKUP(sales[[#This Row],[Product]],products[Product],products[Cost per box])*sales[[#This Row],[Boxes]]</f>
        <v>667.8</v>
      </c>
      <c r="I5960" s="4">
        <f>sales[[#This Row],[Revenue]]-sales[[#This Row],[Cost]]</f>
        <v>3868.2</v>
      </c>
    </row>
    <row r="5961" spans="2:9" x14ac:dyDescent="0.25">
      <c r="B5961" t="s">
        <v>40</v>
      </c>
      <c r="C5961" t="s">
        <v>6</v>
      </c>
      <c r="D5961" t="s">
        <v>50</v>
      </c>
      <c r="E5961" s="1">
        <v>44505</v>
      </c>
      <c r="F5961" s="4">
        <v>8162</v>
      </c>
      <c r="G5961">
        <v>341</v>
      </c>
      <c r="H5961" s="3">
        <f>_xlfn.XLOOKUP(sales[[#This Row],[Product]],products[Product],products[Cost per box])*sales[[#This Row],[Boxes]]</f>
        <v>4231.8100000000004</v>
      </c>
      <c r="I5961" s="4">
        <f>sales[[#This Row],[Revenue]]-sales[[#This Row],[Cost]]</f>
        <v>3930.1899999999996</v>
      </c>
    </row>
    <row r="5962" spans="2:9" x14ac:dyDescent="0.25">
      <c r="B5962" t="s">
        <v>32</v>
      </c>
      <c r="C5962" t="s">
        <v>6</v>
      </c>
      <c r="D5962" t="s">
        <v>52</v>
      </c>
      <c r="E5962" s="1">
        <v>44505</v>
      </c>
      <c r="F5962" s="4">
        <v>350</v>
      </c>
      <c r="G5962">
        <v>32</v>
      </c>
      <c r="H5962" s="3">
        <f>_xlfn.XLOOKUP(sales[[#This Row],[Product]],products[Product],products[Cost per box])*sales[[#This Row],[Boxes]]</f>
        <v>106.24</v>
      </c>
      <c r="I5962" s="4">
        <f>sales[[#This Row],[Revenue]]-sales[[#This Row],[Cost]]</f>
        <v>243.76</v>
      </c>
    </row>
    <row r="5963" spans="2:9" x14ac:dyDescent="0.25">
      <c r="B5963" t="s">
        <v>15</v>
      </c>
      <c r="C5963" t="s">
        <v>27</v>
      </c>
      <c r="D5963" t="s">
        <v>36</v>
      </c>
      <c r="E5963" s="1">
        <v>44505</v>
      </c>
      <c r="F5963" s="4">
        <v>5110</v>
      </c>
      <c r="G5963">
        <v>700</v>
      </c>
      <c r="H5963" s="3">
        <f>_xlfn.XLOOKUP(sales[[#This Row],[Product]],products[Product],products[Cost per box])*sales[[#This Row],[Boxes]]</f>
        <v>3528</v>
      </c>
      <c r="I5963" s="4">
        <f>sales[[#This Row],[Revenue]]-sales[[#This Row],[Cost]]</f>
        <v>1582</v>
      </c>
    </row>
    <row r="5964" spans="2:9" x14ac:dyDescent="0.25">
      <c r="B5964" t="s">
        <v>18</v>
      </c>
      <c r="C5964" t="s">
        <v>21</v>
      </c>
      <c r="D5964" t="s">
        <v>43</v>
      </c>
      <c r="E5964" s="1">
        <v>44505</v>
      </c>
      <c r="F5964" s="4">
        <v>4326</v>
      </c>
      <c r="G5964">
        <v>217</v>
      </c>
      <c r="H5964" s="3">
        <f>_xlfn.XLOOKUP(sales[[#This Row],[Product]],products[Product],products[Cost per box])*sales[[#This Row],[Boxes]]</f>
        <v>835.45</v>
      </c>
      <c r="I5964" s="4">
        <f>sales[[#This Row],[Revenue]]-sales[[#This Row],[Cost]]</f>
        <v>3490.55</v>
      </c>
    </row>
    <row r="5965" spans="2:9" x14ac:dyDescent="0.25">
      <c r="B5965" t="s">
        <v>57</v>
      </c>
      <c r="C5965" t="s">
        <v>9</v>
      </c>
      <c r="D5965" t="s">
        <v>50</v>
      </c>
      <c r="E5965" s="1">
        <v>44505</v>
      </c>
      <c r="F5965" s="4">
        <v>595</v>
      </c>
      <c r="G5965">
        <v>26</v>
      </c>
      <c r="H5965" s="3">
        <f>_xlfn.XLOOKUP(sales[[#This Row],[Product]],products[Product],products[Cost per box])*sales[[#This Row],[Boxes]]</f>
        <v>322.66000000000003</v>
      </c>
      <c r="I5965" s="4">
        <f>sales[[#This Row],[Revenue]]-sales[[#This Row],[Cost]]</f>
        <v>272.33999999999997</v>
      </c>
    </row>
    <row r="5966" spans="2:9" x14ac:dyDescent="0.25">
      <c r="B5966" t="s">
        <v>46</v>
      </c>
      <c r="C5966" t="s">
        <v>6</v>
      </c>
      <c r="D5966" t="s">
        <v>7</v>
      </c>
      <c r="E5966" s="1">
        <v>44505</v>
      </c>
      <c r="F5966" s="4">
        <v>5551</v>
      </c>
      <c r="G5966">
        <v>347</v>
      </c>
      <c r="H5966" s="3">
        <f>_xlfn.XLOOKUP(sales[[#This Row],[Product]],products[Product],products[Cost per box])*sales[[#This Row],[Boxes]]</f>
        <v>1787.0500000000002</v>
      </c>
      <c r="I5966" s="4">
        <f>sales[[#This Row],[Revenue]]-sales[[#This Row],[Cost]]</f>
        <v>3763.95</v>
      </c>
    </row>
    <row r="5967" spans="2:9" x14ac:dyDescent="0.25">
      <c r="B5967" t="s">
        <v>54</v>
      </c>
      <c r="C5967" t="s">
        <v>9</v>
      </c>
      <c r="D5967" t="s">
        <v>44</v>
      </c>
      <c r="E5967" s="1">
        <v>44505</v>
      </c>
      <c r="F5967" s="4">
        <v>13188</v>
      </c>
      <c r="G5967">
        <v>550</v>
      </c>
      <c r="H5967" s="3">
        <f>_xlfn.XLOOKUP(sales[[#This Row],[Product]],products[Product],products[Cost per box])*sales[[#This Row],[Boxes]]</f>
        <v>5263.5</v>
      </c>
      <c r="I5967" s="4">
        <f>sales[[#This Row],[Revenue]]-sales[[#This Row],[Cost]]</f>
        <v>7924.5</v>
      </c>
    </row>
    <row r="5968" spans="2:9" x14ac:dyDescent="0.25">
      <c r="B5968" t="s">
        <v>33</v>
      </c>
      <c r="C5968" t="s">
        <v>6</v>
      </c>
      <c r="D5968" t="s">
        <v>44</v>
      </c>
      <c r="E5968" s="1">
        <v>44505</v>
      </c>
      <c r="F5968" s="4">
        <v>1099</v>
      </c>
      <c r="G5968">
        <v>50</v>
      </c>
      <c r="H5968" s="3">
        <f>_xlfn.XLOOKUP(sales[[#This Row],[Product]],products[Product],products[Cost per box])*sales[[#This Row],[Boxes]]</f>
        <v>478.5</v>
      </c>
      <c r="I5968" s="4">
        <f>sales[[#This Row],[Revenue]]-sales[[#This Row],[Cost]]</f>
        <v>620.5</v>
      </c>
    </row>
    <row r="5969" spans="2:9" x14ac:dyDescent="0.25">
      <c r="B5969" t="s">
        <v>57</v>
      </c>
      <c r="C5969" t="s">
        <v>27</v>
      </c>
      <c r="D5969" t="s">
        <v>14</v>
      </c>
      <c r="E5969" s="1">
        <v>44505</v>
      </c>
      <c r="F5969" s="4">
        <v>13839</v>
      </c>
      <c r="G5969">
        <v>2310</v>
      </c>
      <c r="H5969" s="3">
        <f>_xlfn.XLOOKUP(sales[[#This Row],[Product]],products[Product],products[Cost per box])*sales[[#This Row],[Boxes]]</f>
        <v>14576.099999999999</v>
      </c>
      <c r="I5969" s="4">
        <f>sales[[#This Row],[Revenue]]-sales[[#This Row],[Cost]]</f>
        <v>-737.09999999999854</v>
      </c>
    </row>
    <row r="5970" spans="2:9" x14ac:dyDescent="0.25">
      <c r="B5970" t="s">
        <v>39</v>
      </c>
      <c r="C5970" t="s">
        <v>16</v>
      </c>
      <c r="D5970" t="s">
        <v>36</v>
      </c>
      <c r="E5970" s="1">
        <v>44505</v>
      </c>
      <c r="F5970" s="4">
        <v>14868</v>
      </c>
      <c r="G5970">
        <v>2100</v>
      </c>
      <c r="H5970" s="3">
        <f>_xlfn.XLOOKUP(sales[[#This Row],[Product]],products[Product],products[Cost per box])*sales[[#This Row],[Boxes]]</f>
        <v>10584</v>
      </c>
      <c r="I5970" s="4">
        <f>sales[[#This Row],[Revenue]]-sales[[#This Row],[Cost]]</f>
        <v>4284</v>
      </c>
    </row>
    <row r="5971" spans="2:9" x14ac:dyDescent="0.25">
      <c r="B5971" t="s">
        <v>5</v>
      </c>
      <c r="C5971" t="s">
        <v>27</v>
      </c>
      <c r="D5971" t="s">
        <v>12</v>
      </c>
      <c r="E5971" s="1">
        <v>44505</v>
      </c>
      <c r="F5971" s="4">
        <v>2814</v>
      </c>
      <c r="G5971">
        <v>166</v>
      </c>
      <c r="H5971" s="3">
        <f>_xlfn.XLOOKUP(sales[[#This Row],[Product]],products[Product],products[Cost per box])*sales[[#This Row],[Boxes]]</f>
        <v>1399.3799999999999</v>
      </c>
      <c r="I5971" s="4">
        <f>sales[[#This Row],[Revenue]]-sales[[#This Row],[Cost]]</f>
        <v>1414.6200000000001</v>
      </c>
    </row>
    <row r="5972" spans="2:9" x14ac:dyDescent="0.25">
      <c r="B5972" t="s">
        <v>41</v>
      </c>
      <c r="C5972" t="s">
        <v>11</v>
      </c>
      <c r="D5972" t="s">
        <v>50</v>
      </c>
      <c r="E5972" s="1">
        <v>44505</v>
      </c>
      <c r="F5972" s="4">
        <v>5691</v>
      </c>
      <c r="G5972">
        <v>238</v>
      </c>
      <c r="H5972" s="3">
        <f>_xlfn.XLOOKUP(sales[[#This Row],[Product]],products[Product],products[Cost per box])*sales[[#This Row],[Boxes]]</f>
        <v>2953.58</v>
      </c>
      <c r="I5972" s="4">
        <f>sales[[#This Row],[Revenue]]-sales[[#This Row],[Cost]]</f>
        <v>2737.42</v>
      </c>
    </row>
    <row r="5973" spans="2:9" x14ac:dyDescent="0.25">
      <c r="B5973" t="s">
        <v>39</v>
      </c>
      <c r="C5973" t="s">
        <v>6</v>
      </c>
      <c r="D5973" t="s">
        <v>50</v>
      </c>
      <c r="E5973" s="1">
        <v>44505</v>
      </c>
      <c r="F5973" s="4">
        <v>2331</v>
      </c>
      <c r="G5973">
        <v>98</v>
      </c>
      <c r="H5973" s="3">
        <f>_xlfn.XLOOKUP(sales[[#This Row],[Product]],products[Product],products[Cost per box])*sales[[#This Row],[Boxes]]</f>
        <v>1216.18</v>
      </c>
      <c r="I5973" s="4">
        <f>sales[[#This Row],[Revenue]]-sales[[#This Row],[Cost]]</f>
        <v>1114.82</v>
      </c>
    </row>
    <row r="5974" spans="2:9" x14ac:dyDescent="0.25">
      <c r="B5974" t="s">
        <v>46</v>
      </c>
      <c r="C5974" t="s">
        <v>16</v>
      </c>
      <c r="D5974" t="s">
        <v>17</v>
      </c>
      <c r="E5974" s="1">
        <v>44505</v>
      </c>
      <c r="F5974" s="4">
        <v>532</v>
      </c>
      <c r="G5974">
        <v>25</v>
      </c>
      <c r="H5974" s="3">
        <f>_xlfn.XLOOKUP(sales[[#This Row],[Product]],products[Product],products[Cost per box])*sales[[#This Row],[Boxes]]</f>
        <v>170</v>
      </c>
      <c r="I5974" s="4">
        <f>sales[[#This Row],[Revenue]]-sales[[#This Row],[Cost]]</f>
        <v>362</v>
      </c>
    </row>
    <row r="5975" spans="2:9" x14ac:dyDescent="0.25">
      <c r="B5975" t="s">
        <v>40</v>
      </c>
      <c r="C5975" t="s">
        <v>11</v>
      </c>
      <c r="D5975" t="s">
        <v>35</v>
      </c>
      <c r="E5975" s="1">
        <v>44505</v>
      </c>
      <c r="F5975" s="4">
        <v>13846</v>
      </c>
      <c r="G5975">
        <v>840</v>
      </c>
      <c r="H5975" s="3">
        <f>_xlfn.XLOOKUP(sales[[#This Row],[Product]],products[Product],products[Cost per box])*sales[[#This Row],[Boxes]]</f>
        <v>2226</v>
      </c>
      <c r="I5975" s="4">
        <f>sales[[#This Row],[Revenue]]-sales[[#This Row],[Cost]]</f>
        <v>11620</v>
      </c>
    </row>
    <row r="5976" spans="2:9" x14ac:dyDescent="0.25">
      <c r="B5976" t="s">
        <v>49</v>
      </c>
      <c r="C5976" t="s">
        <v>11</v>
      </c>
      <c r="D5976" t="s">
        <v>43</v>
      </c>
      <c r="E5976" s="1">
        <v>44505</v>
      </c>
      <c r="F5976" s="4">
        <v>7854</v>
      </c>
      <c r="G5976">
        <v>374</v>
      </c>
      <c r="H5976" s="3">
        <f>_xlfn.XLOOKUP(sales[[#This Row],[Product]],products[Product],products[Cost per box])*sales[[#This Row],[Boxes]]</f>
        <v>1439.9</v>
      </c>
      <c r="I5976" s="4">
        <f>sales[[#This Row],[Revenue]]-sales[[#This Row],[Cost]]</f>
        <v>6414.1</v>
      </c>
    </row>
    <row r="5977" spans="2:9" x14ac:dyDescent="0.25">
      <c r="B5977" t="s">
        <v>5</v>
      </c>
      <c r="C5977" t="s">
        <v>21</v>
      </c>
      <c r="D5977" t="s">
        <v>28</v>
      </c>
      <c r="E5977" s="1">
        <v>44505</v>
      </c>
      <c r="F5977" s="4">
        <v>2037</v>
      </c>
      <c r="G5977">
        <v>291</v>
      </c>
      <c r="H5977" s="3">
        <f>_xlfn.XLOOKUP(sales[[#This Row],[Product]],products[Product],products[Cost per box])*sales[[#This Row],[Boxes]]</f>
        <v>803.16</v>
      </c>
      <c r="I5977" s="4">
        <f>sales[[#This Row],[Revenue]]-sales[[#This Row],[Cost]]</f>
        <v>1233.8400000000001</v>
      </c>
    </row>
    <row r="5978" spans="2:9" x14ac:dyDescent="0.25">
      <c r="B5978" t="s">
        <v>39</v>
      </c>
      <c r="C5978" t="s">
        <v>9</v>
      </c>
      <c r="D5978" t="s">
        <v>36</v>
      </c>
      <c r="E5978" s="1">
        <v>44505</v>
      </c>
      <c r="F5978" s="4">
        <v>5425</v>
      </c>
      <c r="G5978">
        <v>679</v>
      </c>
      <c r="H5978" s="3">
        <f>_xlfn.XLOOKUP(sales[[#This Row],[Product]],products[Product],products[Cost per box])*sales[[#This Row],[Boxes]]</f>
        <v>3422.16</v>
      </c>
      <c r="I5978" s="4">
        <f>sales[[#This Row],[Revenue]]-sales[[#This Row],[Cost]]</f>
        <v>2002.8400000000001</v>
      </c>
    </row>
    <row r="5979" spans="2:9" x14ac:dyDescent="0.25">
      <c r="B5979" t="s">
        <v>20</v>
      </c>
      <c r="C5979" t="s">
        <v>16</v>
      </c>
      <c r="D5979" t="s">
        <v>50</v>
      </c>
      <c r="E5979" s="1">
        <v>44505</v>
      </c>
      <c r="F5979" s="4">
        <v>1232</v>
      </c>
      <c r="G5979">
        <v>56</v>
      </c>
      <c r="H5979" s="3">
        <f>_xlfn.XLOOKUP(sales[[#This Row],[Product]],products[Product],products[Cost per box])*sales[[#This Row],[Boxes]]</f>
        <v>694.96</v>
      </c>
      <c r="I5979" s="4">
        <f>sales[[#This Row],[Revenue]]-sales[[#This Row],[Cost]]</f>
        <v>537.04</v>
      </c>
    </row>
    <row r="5980" spans="2:9" x14ac:dyDescent="0.25">
      <c r="B5980" t="s">
        <v>5</v>
      </c>
      <c r="C5980" t="s">
        <v>16</v>
      </c>
      <c r="D5980" t="s">
        <v>12</v>
      </c>
      <c r="E5980" s="1">
        <v>44505</v>
      </c>
      <c r="F5980" s="4">
        <v>5320</v>
      </c>
      <c r="G5980">
        <v>313</v>
      </c>
      <c r="H5980" s="3">
        <f>_xlfn.XLOOKUP(sales[[#This Row],[Product]],products[Product],products[Cost per box])*sales[[#This Row],[Boxes]]</f>
        <v>2638.5899999999997</v>
      </c>
      <c r="I5980" s="4">
        <f>sales[[#This Row],[Revenue]]-sales[[#This Row],[Cost]]</f>
        <v>2681.4100000000003</v>
      </c>
    </row>
    <row r="5981" spans="2:9" x14ac:dyDescent="0.25">
      <c r="B5981" t="s">
        <v>15</v>
      </c>
      <c r="C5981" t="s">
        <v>11</v>
      </c>
      <c r="D5981" t="s">
        <v>43</v>
      </c>
      <c r="E5981" s="1">
        <v>44505</v>
      </c>
      <c r="F5981" s="4">
        <v>0</v>
      </c>
      <c r="G5981">
        <v>0</v>
      </c>
      <c r="H5981" s="3">
        <f>_xlfn.XLOOKUP(sales[[#This Row],[Product]],products[Product],products[Cost per box])*sales[[#This Row],[Boxes]]</f>
        <v>0</v>
      </c>
      <c r="I5981" s="4">
        <f>sales[[#This Row],[Revenue]]-sales[[#This Row],[Cost]]</f>
        <v>0</v>
      </c>
    </row>
    <row r="5982" spans="2:9" x14ac:dyDescent="0.25">
      <c r="B5982" t="s">
        <v>39</v>
      </c>
      <c r="C5982" t="s">
        <v>9</v>
      </c>
      <c r="D5982" t="s">
        <v>44</v>
      </c>
      <c r="E5982" s="1">
        <v>44505</v>
      </c>
      <c r="F5982" s="4">
        <v>4767</v>
      </c>
      <c r="G5982">
        <v>208</v>
      </c>
      <c r="H5982" s="3">
        <f>_xlfn.XLOOKUP(sales[[#This Row],[Product]],products[Product],products[Cost per box])*sales[[#This Row],[Boxes]]</f>
        <v>1990.56</v>
      </c>
      <c r="I5982" s="4">
        <f>sales[[#This Row],[Revenue]]-sales[[#This Row],[Cost]]</f>
        <v>2776.44</v>
      </c>
    </row>
    <row r="5983" spans="2:9" x14ac:dyDescent="0.25">
      <c r="B5983" t="s">
        <v>49</v>
      </c>
      <c r="C5983" t="s">
        <v>9</v>
      </c>
      <c r="D5983" t="s">
        <v>48</v>
      </c>
      <c r="E5983" s="1">
        <v>44505</v>
      </c>
      <c r="F5983" s="4">
        <v>7049</v>
      </c>
      <c r="G5983">
        <v>262</v>
      </c>
      <c r="H5983" s="3">
        <f>_xlfn.XLOOKUP(sales[[#This Row],[Product]],products[Product],products[Cost per box])*sales[[#This Row],[Boxes]]</f>
        <v>1959.7600000000002</v>
      </c>
      <c r="I5983" s="4">
        <f>sales[[#This Row],[Revenue]]-sales[[#This Row],[Cost]]</f>
        <v>5089.24</v>
      </c>
    </row>
    <row r="5984" spans="2:9" x14ac:dyDescent="0.25">
      <c r="B5984" t="s">
        <v>18</v>
      </c>
      <c r="C5984" t="s">
        <v>9</v>
      </c>
      <c r="D5984" t="s">
        <v>24</v>
      </c>
      <c r="E5984" s="1">
        <v>44505</v>
      </c>
      <c r="F5984" s="4">
        <v>168</v>
      </c>
      <c r="G5984">
        <v>9</v>
      </c>
      <c r="H5984" s="3">
        <f>_xlfn.XLOOKUP(sales[[#This Row],[Product]],products[Product],products[Cost per box])*sales[[#This Row],[Boxes]]</f>
        <v>94.59</v>
      </c>
      <c r="I5984" s="4">
        <f>sales[[#This Row],[Revenue]]-sales[[#This Row],[Cost]]</f>
        <v>73.41</v>
      </c>
    </row>
    <row r="5985" spans="2:9" x14ac:dyDescent="0.25">
      <c r="B5985" t="s">
        <v>40</v>
      </c>
      <c r="C5985" t="s">
        <v>11</v>
      </c>
      <c r="D5985" t="s">
        <v>52</v>
      </c>
      <c r="E5985" s="1">
        <v>44505</v>
      </c>
      <c r="F5985" s="4">
        <v>3542</v>
      </c>
      <c r="G5985">
        <v>355</v>
      </c>
      <c r="H5985" s="3">
        <f>_xlfn.XLOOKUP(sales[[#This Row],[Product]],products[Product],products[Cost per box])*sales[[#This Row],[Boxes]]</f>
        <v>1178.5999999999999</v>
      </c>
      <c r="I5985" s="4">
        <f>sales[[#This Row],[Revenue]]-sales[[#This Row],[Cost]]</f>
        <v>2363.4</v>
      </c>
    </row>
    <row r="5986" spans="2:9" x14ac:dyDescent="0.25">
      <c r="B5986" t="s">
        <v>15</v>
      </c>
      <c r="C5986" t="s">
        <v>11</v>
      </c>
      <c r="D5986" t="s">
        <v>38</v>
      </c>
      <c r="E5986" s="1">
        <v>44505</v>
      </c>
      <c r="F5986" s="4">
        <v>8407</v>
      </c>
      <c r="G5986">
        <v>324</v>
      </c>
      <c r="H5986" s="3">
        <f>_xlfn.XLOOKUP(sales[[#This Row],[Product]],products[Product],products[Cost per box])*sales[[#This Row],[Boxes]]</f>
        <v>3220.56</v>
      </c>
      <c r="I5986" s="4">
        <f>sales[[#This Row],[Revenue]]-sales[[#This Row],[Cost]]</f>
        <v>5186.4400000000005</v>
      </c>
    </row>
    <row r="5987" spans="2:9" x14ac:dyDescent="0.25">
      <c r="B5987" t="s">
        <v>25</v>
      </c>
      <c r="C5987" t="s">
        <v>27</v>
      </c>
      <c r="D5987" t="s">
        <v>14</v>
      </c>
      <c r="E5987" s="1">
        <v>44505</v>
      </c>
      <c r="F5987" s="4">
        <v>4655</v>
      </c>
      <c r="G5987">
        <v>770</v>
      </c>
      <c r="H5987" s="3">
        <f>_xlfn.XLOOKUP(sales[[#This Row],[Product]],products[Product],products[Cost per box])*sales[[#This Row],[Boxes]]</f>
        <v>4858.7</v>
      </c>
      <c r="I5987" s="4">
        <f>sales[[#This Row],[Revenue]]-sales[[#This Row],[Cost]]</f>
        <v>-203.69999999999982</v>
      </c>
    </row>
    <row r="5988" spans="2:9" x14ac:dyDescent="0.25">
      <c r="B5988" t="s">
        <v>10</v>
      </c>
      <c r="C5988" t="s">
        <v>6</v>
      </c>
      <c r="D5988" t="s">
        <v>24</v>
      </c>
      <c r="E5988" s="1">
        <v>44505</v>
      </c>
      <c r="F5988" s="4">
        <v>3990</v>
      </c>
      <c r="G5988">
        <v>222</v>
      </c>
      <c r="H5988" s="3">
        <f>_xlfn.XLOOKUP(sales[[#This Row],[Product]],products[Product],products[Cost per box])*sales[[#This Row],[Boxes]]</f>
        <v>2333.2199999999998</v>
      </c>
      <c r="I5988" s="4">
        <f>sales[[#This Row],[Revenue]]-sales[[#This Row],[Cost]]</f>
        <v>1656.7800000000002</v>
      </c>
    </row>
    <row r="5989" spans="2:9" x14ac:dyDescent="0.25">
      <c r="B5989" t="s">
        <v>23</v>
      </c>
      <c r="C5989" t="s">
        <v>27</v>
      </c>
      <c r="D5989" t="s">
        <v>44</v>
      </c>
      <c r="E5989" s="1">
        <v>44505</v>
      </c>
      <c r="F5989" s="4">
        <v>4900</v>
      </c>
      <c r="G5989">
        <v>214</v>
      </c>
      <c r="H5989" s="3">
        <f>_xlfn.XLOOKUP(sales[[#This Row],[Product]],products[Product],products[Cost per box])*sales[[#This Row],[Boxes]]</f>
        <v>2047.98</v>
      </c>
      <c r="I5989" s="4">
        <f>sales[[#This Row],[Revenue]]-sales[[#This Row],[Cost]]</f>
        <v>2852.02</v>
      </c>
    </row>
    <row r="5990" spans="2:9" x14ac:dyDescent="0.25">
      <c r="B5990" t="s">
        <v>53</v>
      </c>
      <c r="C5990" t="s">
        <v>11</v>
      </c>
      <c r="D5990" t="s">
        <v>36</v>
      </c>
      <c r="E5990" s="1">
        <v>44505</v>
      </c>
      <c r="F5990" s="4">
        <v>5362</v>
      </c>
      <c r="G5990">
        <v>770</v>
      </c>
      <c r="H5990" s="3">
        <f>_xlfn.XLOOKUP(sales[[#This Row],[Product]],products[Product],products[Cost per box])*sales[[#This Row],[Boxes]]</f>
        <v>3880.8</v>
      </c>
      <c r="I5990" s="4">
        <f>sales[[#This Row],[Revenue]]-sales[[#This Row],[Cost]]</f>
        <v>1481.1999999999998</v>
      </c>
    </row>
    <row r="5991" spans="2:9" x14ac:dyDescent="0.25">
      <c r="B5991" t="s">
        <v>25</v>
      </c>
      <c r="C5991" t="s">
        <v>11</v>
      </c>
      <c r="D5991" t="s">
        <v>7</v>
      </c>
      <c r="E5991" s="1">
        <v>44505</v>
      </c>
      <c r="F5991" s="4">
        <v>8057</v>
      </c>
      <c r="G5991">
        <v>576</v>
      </c>
      <c r="H5991" s="3">
        <f>_xlfn.XLOOKUP(sales[[#This Row],[Product]],products[Product],products[Cost per box])*sales[[#This Row],[Boxes]]</f>
        <v>2966.4</v>
      </c>
      <c r="I5991" s="4">
        <f>sales[[#This Row],[Revenue]]-sales[[#This Row],[Cost]]</f>
        <v>5090.6000000000004</v>
      </c>
    </row>
    <row r="5992" spans="2:9" x14ac:dyDescent="0.25">
      <c r="B5992" t="s">
        <v>13</v>
      </c>
      <c r="C5992" t="s">
        <v>6</v>
      </c>
      <c r="D5992" t="s">
        <v>22</v>
      </c>
      <c r="E5992" s="1">
        <v>44505</v>
      </c>
      <c r="F5992" s="4">
        <v>4585</v>
      </c>
      <c r="G5992">
        <v>574</v>
      </c>
      <c r="H5992" s="3">
        <f>_xlfn.XLOOKUP(sales[[#This Row],[Product]],products[Product],products[Cost per box])*sales[[#This Row],[Boxes]]</f>
        <v>4718.2800000000007</v>
      </c>
      <c r="I5992" s="4">
        <f>sales[[#This Row],[Revenue]]-sales[[#This Row],[Cost]]</f>
        <v>-133.28000000000065</v>
      </c>
    </row>
    <row r="5993" spans="2:9" x14ac:dyDescent="0.25">
      <c r="B5993" t="s">
        <v>13</v>
      </c>
      <c r="C5993" t="s">
        <v>16</v>
      </c>
      <c r="D5993" t="s">
        <v>36</v>
      </c>
      <c r="E5993" s="1">
        <v>44505</v>
      </c>
      <c r="F5993" s="4">
        <v>5082</v>
      </c>
      <c r="G5993">
        <v>700</v>
      </c>
      <c r="H5993" s="3">
        <f>_xlfn.XLOOKUP(sales[[#This Row],[Product]],products[Product],products[Cost per box])*sales[[#This Row],[Boxes]]</f>
        <v>3528</v>
      </c>
      <c r="I5993" s="4">
        <f>sales[[#This Row],[Revenue]]-sales[[#This Row],[Cost]]</f>
        <v>1554</v>
      </c>
    </row>
    <row r="5994" spans="2:9" x14ac:dyDescent="0.25">
      <c r="B5994" t="s">
        <v>40</v>
      </c>
      <c r="C5994" t="s">
        <v>21</v>
      </c>
      <c r="D5994" t="s">
        <v>35</v>
      </c>
      <c r="E5994" s="1">
        <v>44505</v>
      </c>
      <c r="F5994" s="4">
        <v>5747</v>
      </c>
      <c r="G5994">
        <v>303</v>
      </c>
      <c r="H5994" s="3">
        <f>_xlfn.XLOOKUP(sales[[#This Row],[Product]],products[Product],products[Cost per box])*sales[[#This Row],[Boxes]]</f>
        <v>802.94999999999993</v>
      </c>
      <c r="I5994" s="4">
        <f>sales[[#This Row],[Revenue]]-sales[[#This Row],[Cost]]</f>
        <v>4944.05</v>
      </c>
    </row>
    <row r="5995" spans="2:9" x14ac:dyDescent="0.25">
      <c r="B5995" t="s">
        <v>56</v>
      </c>
      <c r="C5995" t="s">
        <v>9</v>
      </c>
      <c r="D5995" t="s">
        <v>14</v>
      </c>
      <c r="E5995" s="1">
        <v>44505</v>
      </c>
      <c r="F5995" s="4">
        <v>5467</v>
      </c>
      <c r="G5995">
        <v>910</v>
      </c>
      <c r="H5995" s="3">
        <f>_xlfn.XLOOKUP(sales[[#This Row],[Product]],products[Product],products[Cost per box])*sales[[#This Row],[Boxes]]</f>
        <v>5742.0999999999995</v>
      </c>
      <c r="I5995" s="4">
        <f>sales[[#This Row],[Revenue]]-sales[[#This Row],[Cost]]</f>
        <v>-275.09999999999945</v>
      </c>
    </row>
    <row r="5996" spans="2:9" x14ac:dyDescent="0.25">
      <c r="B5996" t="s">
        <v>15</v>
      </c>
      <c r="C5996" t="s">
        <v>11</v>
      </c>
      <c r="D5996" t="s">
        <v>26</v>
      </c>
      <c r="E5996" s="1">
        <v>44505</v>
      </c>
      <c r="F5996" s="4">
        <v>1722</v>
      </c>
      <c r="G5996">
        <v>157</v>
      </c>
      <c r="H5996" s="3">
        <f>_xlfn.XLOOKUP(sales[[#This Row],[Product]],products[Product],products[Cost per box])*sales[[#This Row],[Boxes]]</f>
        <v>1009.51</v>
      </c>
      <c r="I5996" s="4">
        <f>sales[[#This Row],[Revenue]]-sales[[#This Row],[Cost]]</f>
        <v>712.49</v>
      </c>
    </row>
    <row r="5997" spans="2:9" x14ac:dyDescent="0.25">
      <c r="B5997" t="s">
        <v>18</v>
      </c>
      <c r="C5997" t="s">
        <v>16</v>
      </c>
      <c r="D5997" t="s">
        <v>47</v>
      </c>
      <c r="E5997" s="1">
        <v>44505</v>
      </c>
      <c r="F5997" s="4">
        <v>5733</v>
      </c>
      <c r="G5997">
        <v>338</v>
      </c>
      <c r="H5997" s="3">
        <f>_xlfn.XLOOKUP(sales[[#This Row],[Product]],products[Product],products[Cost per box])*sales[[#This Row],[Boxes]]</f>
        <v>1777.8799999999999</v>
      </c>
      <c r="I5997" s="4">
        <f>sales[[#This Row],[Revenue]]-sales[[#This Row],[Cost]]</f>
        <v>3955.12</v>
      </c>
    </row>
    <row r="5998" spans="2:9" x14ac:dyDescent="0.25">
      <c r="B5998" t="s">
        <v>49</v>
      </c>
      <c r="C5998" t="s">
        <v>27</v>
      </c>
      <c r="D5998" t="s">
        <v>14</v>
      </c>
      <c r="E5998" s="1">
        <v>44505</v>
      </c>
      <c r="F5998" s="4">
        <v>5208</v>
      </c>
      <c r="G5998">
        <v>770</v>
      </c>
      <c r="H5998" s="3">
        <f>_xlfn.XLOOKUP(sales[[#This Row],[Product]],products[Product],products[Cost per box])*sales[[#This Row],[Boxes]]</f>
        <v>4858.7</v>
      </c>
      <c r="I5998" s="4">
        <f>sales[[#This Row],[Revenue]]-sales[[#This Row],[Cost]]</f>
        <v>349.30000000000018</v>
      </c>
    </row>
    <row r="5999" spans="2:9" x14ac:dyDescent="0.25">
      <c r="B5999" t="s">
        <v>13</v>
      </c>
      <c r="C5999" t="s">
        <v>16</v>
      </c>
      <c r="D5999" t="s">
        <v>26</v>
      </c>
      <c r="E5999" s="1">
        <v>44505</v>
      </c>
      <c r="F5999" s="4">
        <v>1302</v>
      </c>
      <c r="G5999">
        <v>109</v>
      </c>
      <c r="H5999" s="3">
        <f>_xlfn.XLOOKUP(sales[[#This Row],[Product]],products[Product],products[Cost per box])*sales[[#This Row],[Boxes]]</f>
        <v>700.87</v>
      </c>
      <c r="I5999" s="4">
        <f>sales[[#This Row],[Revenue]]-sales[[#This Row],[Cost]]</f>
        <v>601.13</v>
      </c>
    </row>
    <row r="6000" spans="2:9" x14ac:dyDescent="0.25">
      <c r="B6000" t="s">
        <v>25</v>
      </c>
      <c r="C6000" t="s">
        <v>11</v>
      </c>
      <c r="D6000" t="s">
        <v>31</v>
      </c>
      <c r="E6000" s="1">
        <v>44505</v>
      </c>
      <c r="F6000" s="4">
        <v>322</v>
      </c>
      <c r="G6000">
        <v>27</v>
      </c>
      <c r="H6000" s="3">
        <f>_xlfn.XLOOKUP(sales[[#This Row],[Product]],products[Product],products[Cost per box])*sales[[#This Row],[Boxes]]</f>
        <v>154.44</v>
      </c>
      <c r="I6000" s="4">
        <f>sales[[#This Row],[Revenue]]-sales[[#This Row],[Cost]]</f>
        <v>167.56</v>
      </c>
    </row>
    <row r="6001" spans="2:9" x14ac:dyDescent="0.25">
      <c r="B6001" t="s">
        <v>20</v>
      </c>
      <c r="C6001" t="s">
        <v>16</v>
      </c>
      <c r="D6001" t="s">
        <v>12</v>
      </c>
      <c r="E6001" s="1">
        <v>44505</v>
      </c>
      <c r="F6001" s="4">
        <v>2100</v>
      </c>
      <c r="G6001">
        <v>140</v>
      </c>
      <c r="H6001" s="3">
        <f>_xlfn.XLOOKUP(sales[[#This Row],[Product]],products[Product],products[Cost per box])*sales[[#This Row],[Boxes]]</f>
        <v>1180.2</v>
      </c>
      <c r="I6001" s="4">
        <f>sales[[#This Row],[Revenue]]-sales[[#This Row],[Cost]]</f>
        <v>919.8</v>
      </c>
    </row>
    <row r="6002" spans="2:9" x14ac:dyDescent="0.25">
      <c r="B6002" t="s">
        <v>10</v>
      </c>
      <c r="C6002" t="s">
        <v>11</v>
      </c>
      <c r="D6002" t="s">
        <v>24</v>
      </c>
      <c r="E6002" s="1">
        <v>44505</v>
      </c>
      <c r="F6002" s="4">
        <v>11907</v>
      </c>
      <c r="G6002">
        <v>596</v>
      </c>
      <c r="H6002" s="3">
        <f>_xlfn.XLOOKUP(sales[[#This Row],[Product]],products[Product],products[Cost per box])*sales[[#This Row],[Boxes]]</f>
        <v>6263.96</v>
      </c>
      <c r="I6002" s="4">
        <f>sales[[#This Row],[Revenue]]-sales[[#This Row],[Cost]]</f>
        <v>5643.04</v>
      </c>
    </row>
    <row r="6003" spans="2:9" x14ac:dyDescent="0.25">
      <c r="B6003" t="s">
        <v>34</v>
      </c>
      <c r="C6003" t="s">
        <v>27</v>
      </c>
      <c r="D6003" t="s">
        <v>36</v>
      </c>
      <c r="E6003" s="1">
        <v>44505</v>
      </c>
      <c r="F6003" s="4">
        <v>10171</v>
      </c>
      <c r="G6003">
        <v>1120</v>
      </c>
      <c r="H6003" s="3">
        <f>_xlfn.XLOOKUP(sales[[#This Row],[Product]],products[Product],products[Cost per box])*sales[[#This Row],[Boxes]]</f>
        <v>5644.8</v>
      </c>
      <c r="I6003" s="4">
        <f>sales[[#This Row],[Revenue]]-sales[[#This Row],[Cost]]</f>
        <v>4526.2</v>
      </c>
    </row>
    <row r="6004" spans="2:9" x14ac:dyDescent="0.25">
      <c r="B6004" t="s">
        <v>55</v>
      </c>
      <c r="C6004" t="s">
        <v>16</v>
      </c>
      <c r="D6004" t="s">
        <v>38</v>
      </c>
      <c r="E6004" s="1">
        <v>44505</v>
      </c>
      <c r="F6004" s="4">
        <v>11662</v>
      </c>
      <c r="G6004">
        <v>467</v>
      </c>
      <c r="H6004" s="3">
        <f>_xlfn.XLOOKUP(sales[[#This Row],[Product]],products[Product],products[Cost per box])*sales[[#This Row],[Boxes]]</f>
        <v>4641.9799999999996</v>
      </c>
      <c r="I6004" s="4">
        <f>sales[[#This Row],[Revenue]]-sales[[#This Row],[Cost]]</f>
        <v>7020.02</v>
      </c>
    </row>
    <row r="6005" spans="2:9" x14ac:dyDescent="0.25">
      <c r="B6005" t="s">
        <v>20</v>
      </c>
      <c r="C6005" t="s">
        <v>16</v>
      </c>
      <c r="D6005" t="s">
        <v>52</v>
      </c>
      <c r="E6005" s="1">
        <v>44508</v>
      </c>
      <c r="F6005" s="4">
        <v>5698</v>
      </c>
      <c r="G6005">
        <v>518</v>
      </c>
      <c r="H6005" s="3">
        <f>_xlfn.XLOOKUP(sales[[#This Row],[Product]],products[Product],products[Cost per box])*sales[[#This Row],[Boxes]]</f>
        <v>1719.76</v>
      </c>
      <c r="I6005" s="4">
        <f>sales[[#This Row],[Revenue]]-sales[[#This Row],[Cost]]</f>
        <v>3978.24</v>
      </c>
    </row>
    <row r="6006" spans="2:9" x14ac:dyDescent="0.25">
      <c r="B6006" t="s">
        <v>40</v>
      </c>
      <c r="C6006" t="s">
        <v>9</v>
      </c>
      <c r="D6006" t="s">
        <v>26</v>
      </c>
      <c r="E6006" s="1">
        <v>44508</v>
      </c>
      <c r="F6006" s="4">
        <v>1876</v>
      </c>
      <c r="G6006">
        <v>157</v>
      </c>
      <c r="H6006" s="3">
        <f>_xlfn.XLOOKUP(sales[[#This Row],[Product]],products[Product],products[Cost per box])*sales[[#This Row],[Boxes]]</f>
        <v>1009.51</v>
      </c>
      <c r="I6006" s="4">
        <f>sales[[#This Row],[Revenue]]-sales[[#This Row],[Cost]]</f>
        <v>866.49</v>
      </c>
    </row>
    <row r="6007" spans="2:9" x14ac:dyDescent="0.25">
      <c r="B6007" t="s">
        <v>57</v>
      </c>
      <c r="C6007" t="s">
        <v>11</v>
      </c>
      <c r="D6007" t="s">
        <v>35</v>
      </c>
      <c r="E6007" s="1">
        <v>44508</v>
      </c>
      <c r="F6007" s="4">
        <v>14287</v>
      </c>
      <c r="G6007">
        <v>770</v>
      </c>
      <c r="H6007" s="3">
        <f>_xlfn.XLOOKUP(sales[[#This Row],[Product]],products[Product],products[Cost per box])*sales[[#This Row],[Boxes]]</f>
        <v>2040.5</v>
      </c>
      <c r="I6007" s="4">
        <f>sales[[#This Row],[Revenue]]-sales[[#This Row],[Cost]]</f>
        <v>12246.5</v>
      </c>
    </row>
    <row r="6008" spans="2:9" x14ac:dyDescent="0.25">
      <c r="B6008" t="s">
        <v>29</v>
      </c>
      <c r="C6008" t="s">
        <v>21</v>
      </c>
      <c r="D6008" t="s">
        <v>22</v>
      </c>
      <c r="E6008" s="1">
        <v>44508</v>
      </c>
      <c r="F6008" s="4">
        <v>10255</v>
      </c>
      <c r="G6008">
        <v>1260</v>
      </c>
      <c r="H6008" s="3">
        <f>_xlfn.XLOOKUP(sales[[#This Row],[Product]],products[Product],products[Cost per box])*sales[[#This Row],[Boxes]]</f>
        <v>10357.200000000001</v>
      </c>
      <c r="I6008" s="4">
        <f>sales[[#This Row],[Revenue]]-sales[[#This Row],[Cost]]</f>
        <v>-102.20000000000073</v>
      </c>
    </row>
    <row r="6009" spans="2:9" x14ac:dyDescent="0.25">
      <c r="B6009" t="s">
        <v>46</v>
      </c>
      <c r="C6009" t="s">
        <v>6</v>
      </c>
      <c r="D6009" t="s">
        <v>44</v>
      </c>
      <c r="E6009" s="1">
        <v>44508</v>
      </c>
      <c r="F6009" s="4">
        <v>2191</v>
      </c>
      <c r="G6009">
        <v>96</v>
      </c>
      <c r="H6009" s="3">
        <f>_xlfn.XLOOKUP(sales[[#This Row],[Product]],products[Product],products[Cost per box])*sales[[#This Row],[Boxes]]</f>
        <v>918.72</v>
      </c>
      <c r="I6009" s="4">
        <f>sales[[#This Row],[Revenue]]-sales[[#This Row],[Cost]]</f>
        <v>1272.28</v>
      </c>
    </row>
    <row r="6010" spans="2:9" x14ac:dyDescent="0.25">
      <c r="B6010" t="s">
        <v>32</v>
      </c>
      <c r="C6010" t="s">
        <v>9</v>
      </c>
      <c r="D6010" t="s">
        <v>38</v>
      </c>
      <c r="E6010" s="1">
        <v>44508</v>
      </c>
      <c r="F6010" s="4">
        <v>6629</v>
      </c>
      <c r="G6010">
        <v>266</v>
      </c>
      <c r="H6010" s="3">
        <f>_xlfn.XLOOKUP(sales[[#This Row],[Product]],products[Product],products[Cost per box])*sales[[#This Row],[Boxes]]</f>
        <v>2644.04</v>
      </c>
      <c r="I6010" s="4">
        <f>sales[[#This Row],[Revenue]]-sales[[#This Row],[Cost]]</f>
        <v>3984.96</v>
      </c>
    </row>
    <row r="6011" spans="2:9" x14ac:dyDescent="0.25">
      <c r="B6011" t="s">
        <v>13</v>
      </c>
      <c r="C6011" t="s">
        <v>9</v>
      </c>
      <c r="D6011" t="s">
        <v>48</v>
      </c>
      <c r="E6011" s="1">
        <v>44508</v>
      </c>
      <c r="F6011" s="4">
        <v>9800</v>
      </c>
      <c r="G6011">
        <v>363</v>
      </c>
      <c r="H6011" s="3">
        <f>_xlfn.XLOOKUP(sales[[#This Row],[Product]],products[Product],products[Cost per box])*sales[[#This Row],[Boxes]]</f>
        <v>2715.2400000000002</v>
      </c>
      <c r="I6011" s="4">
        <f>sales[[#This Row],[Revenue]]-sales[[#This Row],[Cost]]</f>
        <v>7084.76</v>
      </c>
    </row>
    <row r="6012" spans="2:9" x14ac:dyDescent="0.25">
      <c r="B6012" t="s">
        <v>46</v>
      </c>
      <c r="C6012" t="s">
        <v>21</v>
      </c>
      <c r="D6012" t="s">
        <v>14</v>
      </c>
      <c r="E6012" s="1">
        <v>44508</v>
      </c>
      <c r="F6012" s="4">
        <v>6132</v>
      </c>
      <c r="G6012">
        <v>1050</v>
      </c>
      <c r="H6012" s="3">
        <f>_xlfn.XLOOKUP(sales[[#This Row],[Product]],products[Product],products[Cost per box])*sales[[#This Row],[Boxes]]</f>
        <v>6625.5</v>
      </c>
      <c r="I6012" s="4">
        <f>sales[[#This Row],[Revenue]]-sales[[#This Row],[Cost]]</f>
        <v>-493.5</v>
      </c>
    </row>
    <row r="6013" spans="2:9" x14ac:dyDescent="0.25">
      <c r="B6013" t="s">
        <v>53</v>
      </c>
      <c r="C6013" t="s">
        <v>11</v>
      </c>
      <c r="D6013" t="s">
        <v>50</v>
      </c>
      <c r="E6013" s="1">
        <v>44508</v>
      </c>
      <c r="F6013" s="4">
        <v>5999</v>
      </c>
      <c r="G6013">
        <v>273</v>
      </c>
      <c r="H6013" s="3">
        <f>_xlfn.XLOOKUP(sales[[#This Row],[Product]],products[Product],products[Cost per box])*sales[[#This Row],[Boxes]]</f>
        <v>3387.93</v>
      </c>
      <c r="I6013" s="4">
        <f>sales[[#This Row],[Revenue]]-sales[[#This Row],[Cost]]</f>
        <v>2611.0700000000002</v>
      </c>
    </row>
    <row r="6014" spans="2:9" x14ac:dyDescent="0.25">
      <c r="B6014" t="s">
        <v>33</v>
      </c>
      <c r="C6014" t="s">
        <v>6</v>
      </c>
      <c r="D6014" t="s">
        <v>36</v>
      </c>
      <c r="E6014" s="1">
        <v>44508</v>
      </c>
      <c r="F6014" s="4">
        <v>1281</v>
      </c>
      <c r="G6014">
        <v>143</v>
      </c>
      <c r="H6014" s="3">
        <f>_xlfn.XLOOKUP(sales[[#This Row],[Product]],products[Product],products[Cost per box])*sales[[#This Row],[Boxes]]</f>
        <v>720.72</v>
      </c>
      <c r="I6014" s="4">
        <f>sales[[#This Row],[Revenue]]-sales[[#This Row],[Cost]]</f>
        <v>560.28</v>
      </c>
    </row>
    <row r="6015" spans="2:9" x14ac:dyDescent="0.25">
      <c r="B6015" t="s">
        <v>5</v>
      </c>
      <c r="C6015" t="s">
        <v>11</v>
      </c>
      <c r="D6015" t="s">
        <v>42</v>
      </c>
      <c r="E6015" s="1">
        <v>44508</v>
      </c>
      <c r="F6015" s="4">
        <v>5201</v>
      </c>
      <c r="G6015">
        <v>326</v>
      </c>
      <c r="H6015" s="3">
        <f>_xlfn.XLOOKUP(sales[[#This Row],[Product]],products[Product],products[Cost per box])*sales[[#This Row],[Boxes]]</f>
        <v>1545.24</v>
      </c>
      <c r="I6015" s="4">
        <f>sales[[#This Row],[Revenue]]-sales[[#This Row],[Cost]]</f>
        <v>3655.76</v>
      </c>
    </row>
    <row r="6016" spans="2:9" x14ac:dyDescent="0.25">
      <c r="B6016" t="s">
        <v>55</v>
      </c>
      <c r="C6016" t="s">
        <v>6</v>
      </c>
      <c r="D6016" t="s">
        <v>30</v>
      </c>
      <c r="E6016" s="1">
        <v>44508</v>
      </c>
      <c r="F6016" s="4">
        <v>9331</v>
      </c>
      <c r="G6016">
        <v>519</v>
      </c>
      <c r="H6016" s="3">
        <f>_xlfn.XLOOKUP(sales[[#This Row],[Product]],products[Product],products[Cost per box])*sales[[#This Row],[Boxes]]</f>
        <v>1909.92</v>
      </c>
      <c r="I6016" s="4">
        <f>sales[[#This Row],[Revenue]]-sales[[#This Row],[Cost]]</f>
        <v>7421.08</v>
      </c>
    </row>
    <row r="6017" spans="2:9" x14ac:dyDescent="0.25">
      <c r="B6017" t="s">
        <v>53</v>
      </c>
      <c r="C6017" t="s">
        <v>11</v>
      </c>
      <c r="D6017" t="s">
        <v>52</v>
      </c>
      <c r="E6017" s="1">
        <v>44508</v>
      </c>
      <c r="F6017" s="4">
        <v>1442</v>
      </c>
      <c r="G6017">
        <v>132</v>
      </c>
      <c r="H6017" s="3">
        <f>_xlfn.XLOOKUP(sales[[#This Row],[Product]],products[Product],products[Cost per box])*sales[[#This Row],[Boxes]]</f>
        <v>438.23999999999995</v>
      </c>
      <c r="I6017" s="4">
        <f>sales[[#This Row],[Revenue]]-sales[[#This Row],[Cost]]</f>
        <v>1003.76</v>
      </c>
    </row>
    <row r="6018" spans="2:9" x14ac:dyDescent="0.25">
      <c r="B6018" t="s">
        <v>41</v>
      </c>
      <c r="C6018" t="s">
        <v>9</v>
      </c>
      <c r="D6018" t="s">
        <v>52</v>
      </c>
      <c r="E6018" s="1">
        <v>44508</v>
      </c>
      <c r="F6018" s="4">
        <v>987</v>
      </c>
      <c r="G6018">
        <v>99</v>
      </c>
      <c r="H6018" s="3">
        <f>_xlfn.XLOOKUP(sales[[#This Row],[Product]],products[Product],products[Cost per box])*sales[[#This Row],[Boxes]]</f>
        <v>328.68</v>
      </c>
      <c r="I6018" s="4">
        <f>sales[[#This Row],[Revenue]]-sales[[#This Row],[Cost]]</f>
        <v>658.31999999999994</v>
      </c>
    </row>
    <row r="6019" spans="2:9" x14ac:dyDescent="0.25">
      <c r="B6019" t="s">
        <v>57</v>
      </c>
      <c r="C6019" t="s">
        <v>9</v>
      </c>
      <c r="D6019" t="s">
        <v>12</v>
      </c>
      <c r="E6019" s="1">
        <v>44508</v>
      </c>
      <c r="F6019" s="4">
        <v>3213</v>
      </c>
      <c r="G6019">
        <v>189</v>
      </c>
      <c r="H6019" s="3">
        <f>_xlfn.XLOOKUP(sales[[#This Row],[Product]],products[Product],products[Cost per box])*sales[[#This Row],[Boxes]]</f>
        <v>1593.27</v>
      </c>
      <c r="I6019" s="4">
        <f>sales[[#This Row],[Revenue]]-sales[[#This Row],[Cost]]</f>
        <v>1619.73</v>
      </c>
    </row>
    <row r="6020" spans="2:9" x14ac:dyDescent="0.25">
      <c r="B6020" t="s">
        <v>33</v>
      </c>
      <c r="C6020" t="s">
        <v>11</v>
      </c>
      <c r="D6020" t="s">
        <v>38</v>
      </c>
      <c r="E6020" s="1">
        <v>44508</v>
      </c>
      <c r="F6020" s="4">
        <v>12376</v>
      </c>
      <c r="G6020">
        <v>459</v>
      </c>
      <c r="H6020" s="3">
        <f>_xlfn.XLOOKUP(sales[[#This Row],[Product]],products[Product],products[Cost per box])*sales[[#This Row],[Boxes]]</f>
        <v>4562.46</v>
      </c>
      <c r="I6020" s="4">
        <f>sales[[#This Row],[Revenue]]-sales[[#This Row],[Cost]]</f>
        <v>7813.54</v>
      </c>
    </row>
    <row r="6021" spans="2:9" x14ac:dyDescent="0.25">
      <c r="B6021" t="s">
        <v>40</v>
      </c>
      <c r="C6021" t="s">
        <v>16</v>
      </c>
      <c r="D6021" t="s">
        <v>22</v>
      </c>
      <c r="E6021" s="1">
        <v>44508</v>
      </c>
      <c r="F6021" s="4">
        <v>5789</v>
      </c>
      <c r="G6021">
        <v>579</v>
      </c>
      <c r="H6021" s="3">
        <f>_xlfn.XLOOKUP(sales[[#This Row],[Product]],products[Product],products[Cost per box])*sales[[#This Row],[Boxes]]</f>
        <v>4759.38</v>
      </c>
      <c r="I6021" s="4">
        <f>sales[[#This Row],[Revenue]]-sales[[#This Row],[Cost]]</f>
        <v>1029.6199999999999</v>
      </c>
    </row>
    <row r="6022" spans="2:9" x14ac:dyDescent="0.25">
      <c r="B6022" t="s">
        <v>8</v>
      </c>
      <c r="C6022" t="s">
        <v>16</v>
      </c>
      <c r="D6022" t="s">
        <v>42</v>
      </c>
      <c r="E6022" s="1">
        <v>44508</v>
      </c>
      <c r="F6022" s="4">
        <v>630</v>
      </c>
      <c r="G6022">
        <v>45</v>
      </c>
      <c r="H6022" s="3">
        <f>_xlfn.XLOOKUP(sales[[#This Row],[Product]],products[Product],products[Cost per box])*sales[[#This Row],[Boxes]]</f>
        <v>213.3</v>
      </c>
      <c r="I6022" s="4">
        <f>sales[[#This Row],[Revenue]]-sales[[#This Row],[Cost]]</f>
        <v>416.7</v>
      </c>
    </row>
    <row r="6023" spans="2:9" x14ac:dyDescent="0.25">
      <c r="B6023" t="s">
        <v>8</v>
      </c>
      <c r="C6023" t="s">
        <v>11</v>
      </c>
      <c r="D6023" t="s">
        <v>19</v>
      </c>
      <c r="E6023" s="1">
        <v>44508</v>
      </c>
      <c r="F6023" s="4">
        <v>413</v>
      </c>
      <c r="G6023">
        <v>25</v>
      </c>
      <c r="H6023" s="3">
        <f>_xlfn.XLOOKUP(sales[[#This Row],[Product]],products[Product],products[Cost per box])*sales[[#This Row],[Boxes]]</f>
        <v>255.75</v>
      </c>
      <c r="I6023" s="4">
        <f>sales[[#This Row],[Revenue]]-sales[[#This Row],[Cost]]</f>
        <v>157.25</v>
      </c>
    </row>
    <row r="6024" spans="2:9" x14ac:dyDescent="0.25">
      <c r="B6024" t="s">
        <v>8</v>
      </c>
      <c r="C6024" t="s">
        <v>6</v>
      </c>
      <c r="D6024" t="s">
        <v>47</v>
      </c>
      <c r="E6024" s="1">
        <v>44508</v>
      </c>
      <c r="F6024" s="4">
        <v>7357</v>
      </c>
      <c r="G6024">
        <v>433</v>
      </c>
      <c r="H6024" s="3">
        <f>_xlfn.XLOOKUP(sales[[#This Row],[Product]],products[Product],products[Cost per box])*sales[[#This Row],[Boxes]]</f>
        <v>2277.58</v>
      </c>
      <c r="I6024" s="4">
        <f>sales[[#This Row],[Revenue]]-sales[[#This Row],[Cost]]</f>
        <v>5079.42</v>
      </c>
    </row>
    <row r="6025" spans="2:9" x14ac:dyDescent="0.25">
      <c r="B6025" t="s">
        <v>37</v>
      </c>
      <c r="C6025" t="s">
        <v>27</v>
      </c>
      <c r="D6025" t="s">
        <v>12</v>
      </c>
      <c r="E6025" s="1">
        <v>44509</v>
      </c>
      <c r="F6025" s="4">
        <v>8281</v>
      </c>
      <c r="G6025">
        <v>488</v>
      </c>
      <c r="H6025" s="3">
        <f>_xlfn.XLOOKUP(sales[[#This Row],[Product]],products[Product],products[Cost per box])*sales[[#This Row],[Boxes]]</f>
        <v>4113.84</v>
      </c>
      <c r="I6025" s="4">
        <f>sales[[#This Row],[Revenue]]-sales[[#This Row],[Cost]]</f>
        <v>4167.16</v>
      </c>
    </row>
    <row r="6026" spans="2:9" x14ac:dyDescent="0.25">
      <c r="B6026" t="s">
        <v>15</v>
      </c>
      <c r="C6026" t="s">
        <v>6</v>
      </c>
      <c r="D6026" t="s">
        <v>14</v>
      </c>
      <c r="E6026" s="1">
        <v>44509</v>
      </c>
      <c r="F6026" s="4">
        <v>5348</v>
      </c>
      <c r="G6026">
        <v>669</v>
      </c>
      <c r="H6026" s="3">
        <f>_xlfn.XLOOKUP(sales[[#This Row],[Product]],products[Product],products[Cost per box])*sales[[#This Row],[Boxes]]</f>
        <v>4221.3899999999994</v>
      </c>
      <c r="I6026" s="4">
        <f>sales[[#This Row],[Revenue]]-sales[[#This Row],[Cost]]</f>
        <v>1126.6100000000006</v>
      </c>
    </row>
    <row r="6027" spans="2:9" x14ac:dyDescent="0.25">
      <c r="B6027" t="s">
        <v>20</v>
      </c>
      <c r="C6027" t="s">
        <v>16</v>
      </c>
      <c r="D6027" t="s">
        <v>45</v>
      </c>
      <c r="E6027" s="1">
        <v>44509</v>
      </c>
      <c r="F6027" s="4">
        <v>7504</v>
      </c>
      <c r="G6027">
        <v>327</v>
      </c>
      <c r="H6027" s="3">
        <f>_xlfn.XLOOKUP(sales[[#This Row],[Product]],products[Product],products[Cost per box])*sales[[#This Row],[Boxes]]</f>
        <v>2527.71</v>
      </c>
      <c r="I6027" s="4">
        <f>sales[[#This Row],[Revenue]]-sales[[#This Row],[Cost]]</f>
        <v>4976.29</v>
      </c>
    </row>
    <row r="6028" spans="2:9" x14ac:dyDescent="0.25">
      <c r="B6028" t="s">
        <v>55</v>
      </c>
      <c r="C6028" t="s">
        <v>9</v>
      </c>
      <c r="D6028" t="s">
        <v>12</v>
      </c>
      <c r="E6028" s="1">
        <v>44509</v>
      </c>
      <c r="F6028" s="4">
        <v>4060</v>
      </c>
      <c r="G6028">
        <v>254</v>
      </c>
      <c r="H6028" s="3">
        <f>_xlfn.XLOOKUP(sales[[#This Row],[Product]],products[Product],products[Cost per box])*sales[[#This Row],[Boxes]]</f>
        <v>2141.2199999999998</v>
      </c>
      <c r="I6028" s="4">
        <f>sales[[#This Row],[Revenue]]-sales[[#This Row],[Cost]]</f>
        <v>1918.7800000000002</v>
      </c>
    </row>
    <row r="6029" spans="2:9" x14ac:dyDescent="0.25">
      <c r="B6029" t="s">
        <v>46</v>
      </c>
      <c r="C6029" t="s">
        <v>21</v>
      </c>
      <c r="D6029" t="s">
        <v>24</v>
      </c>
      <c r="E6029" s="1">
        <v>44509</v>
      </c>
      <c r="F6029" s="4">
        <v>756</v>
      </c>
      <c r="G6029">
        <v>38</v>
      </c>
      <c r="H6029" s="3">
        <f>_xlfn.XLOOKUP(sales[[#This Row],[Product]],products[Product],products[Cost per box])*sales[[#This Row],[Boxes]]</f>
        <v>399.38</v>
      </c>
      <c r="I6029" s="4">
        <f>sales[[#This Row],[Revenue]]-sales[[#This Row],[Cost]]</f>
        <v>356.62</v>
      </c>
    </row>
    <row r="6030" spans="2:9" x14ac:dyDescent="0.25">
      <c r="B6030" t="s">
        <v>5</v>
      </c>
      <c r="C6030" t="s">
        <v>6</v>
      </c>
      <c r="D6030" t="s">
        <v>17</v>
      </c>
      <c r="E6030" s="1">
        <v>44509</v>
      </c>
      <c r="F6030" s="4">
        <v>1603</v>
      </c>
      <c r="G6030">
        <v>70</v>
      </c>
      <c r="H6030" s="3">
        <f>_xlfn.XLOOKUP(sales[[#This Row],[Product]],products[Product],products[Cost per box])*sales[[#This Row],[Boxes]]</f>
        <v>476</v>
      </c>
      <c r="I6030" s="4">
        <f>sales[[#This Row],[Revenue]]-sales[[#This Row],[Cost]]</f>
        <v>1127</v>
      </c>
    </row>
    <row r="6031" spans="2:9" x14ac:dyDescent="0.25">
      <c r="B6031" t="s">
        <v>56</v>
      </c>
      <c r="C6031" t="s">
        <v>21</v>
      </c>
      <c r="D6031" t="s">
        <v>35</v>
      </c>
      <c r="E6031" s="1">
        <v>44509</v>
      </c>
      <c r="F6031" s="4">
        <v>2786</v>
      </c>
      <c r="G6031">
        <v>155</v>
      </c>
      <c r="H6031" s="3">
        <f>_xlfn.XLOOKUP(sales[[#This Row],[Product]],products[Product],products[Cost per box])*sales[[#This Row],[Boxes]]</f>
        <v>410.75</v>
      </c>
      <c r="I6031" s="4">
        <f>sales[[#This Row],[Revenue]]-sales[[#This Row],[Cost]]</f>
        <v>2375.25</v>
      </c>
    </row>
    <row r="6032" spans="2:9" x14ac:dyDescent="0.25">
      <c r="B6032" t="s">
        <v>46</v>
      </c>
      <c r="C6032" t="s">
        <v>27</v>
      </c>
      <c r="D6032" t="s">
        <v>30</v>
      </c>
      <c r="E6032" s="1">
        <v>44509</v>
      </c>
      <c r="F6032" s="4">
        <v>3304</v>
      </c>
      <c r="G6032">
        <v>166</v>
      </c>
      <c r="H6032" s="3">
        <f>_xlfn.XLOOKUP(sales[[#This Row],[Product]],products[Product],products[Cost per box])*sales[[#This Row],[Boxes]]</f>
        <v>610.88</v>
      </c>
      <c r="I6032" s="4">
        <f>sales[[#This Row],[Revenue]]-sales[[#This Row],[Cost]]</f>
        <v>2693.12</v>
      </c>
    </row>
    <row r="6033" spans="2:9" x14ac:dyDescent="0.25">
      <c r="B6033" t="s">
        <v>41</v>
      </c>
      <c r="C6033" t="s">
        <v>16</v>
      </c>
      <c r="D6033" t="s">
        <v>47</v>
      </c>
      <c r="E6033" s="1">
        <v>44509</v>
      </c>
      <c r="F6033" s="4">
        <v>5348</v>
      </c>
      <c r="G6033">
        <v>335</v>
      </c>
      <c r="H6033" s="3">
        <f>_xlfn.XLOOKUP(sales[[#This Row],[Product]],products[Product],products[Cost per box])*sales[[#This Row],[Boxes]]</f>
        <v>1762.1</v>
      </c>
      <c r="I6033" s="4">
        <f>sales[[#This Row],[Revenue]]-sales[[#This Row],[Cost]]</f>
        <v>3585.9</v>
      </c>
    </row>
    <row r="6034" spans="2:9" x14ac:dyDescent="0.25">
      <c r="B6034" t="s">
        <v>8</v>
      </c>
      <c r="C6034" t="s">
        <v>21</v>
      </c>
      <c r="D6034" t="s">
        <v>38</v>
      </c>
      <c r="E6034" s="1">
        <v>44509</v>
      </c>
      <c r="F6034" s="4">
        <v>1344</v>
      </c>
      <c r="G6034">
        <v>54</v>
      </c>
      <c r="H6034" s="3">
        <f>_xlfn.XLOOKUP(sales[[#This Row],[Product]],products[Product],products[Cost per box])*sales[[#This Row],[Boxes]]</f>
        <v>536.76</v>
      </c>
      <c r="I6034" s="4">
        <f>sales[[#This Row],[Revenue]]-sales[[#This Row],[Cost]]</f>
        <v>807.24</v>
      </c>
    </row>
    <row r="6035" spans="2:9" x14ac:dyDescent="0.25">
      <c r="B6035" t="s">
        <v>40</v>
      </c>
      <c r="C6035" t="s">
        <v>27</v>
      </c>
      <c r="D6035" t="s">
        <v>24</v>
      </c>
      <c r="E6035" s="1">
        <v>44509</v>
      </c>
      <c r="F6035" s="4">
        <v>4571</v>
      </c>
      <c r="G6035">
        <v>241</v>
      </c>
      <c r="H6035" s="3">
        <f>_xlfn.XLOOKUP(sales[[#This Row],[Product]],products[Product],products[Cost per box])*sales[[#This Row],[Boxes]]</f>
        <v>2532.91</v>
      </c>
      <c r="I6035" s="4">
        <f>sales[[#This Row],[Revenue]]-sales[[#This Row],[Cost]]</f>
        <v>2038.0900000000001</v>
      </c>
    </row>
    <row r="6036" spans="2:9" x14ac:dyDescent="0.25">
      <c r="B6036" t="s">
        <v>49</v>
      </c>
      <c r="C6036" t="s">
        <v>27</v>
      </c>
      <c r="D6036" t="s">
        <v>50</v>
      </c>
      <c r="E6036" s="1">
        <v>44509</v>
      </c>
      <c r="F6036" s="4">
        <v>4641</v>
      </c>
      <c r="G6036">
        <v>202</v>
      </c>
      <c r="H6036" s="3">
        <f>_xlfn.XLOOKUP(sales[[#This Row],[Product]],products[Product],products[Cost per box])*sales[[#This Row],[Boxes]]</f>
        <v>2506.8200000000002</v>
      </c>
      <c r="I6036" s="4">
        <f>sales[[#This Row],[Revenue]]-sales[[#This Row],[Cost]]</f>
        <v>2134.1799999999998</v>
      </c>
    </row>
    <row r="6037" spans="2:9" x14ac:dyDescent="0.25">
      <c r="B6037" t="s">
        <v>56</v>
      </c>
      <c r="C6037" t="s">
        <v>21</v>
      </c>
      <c r="D6037" t="s">
        <v>42</v>
      </c>
      <c r="E6037" s="1">
        <v>44509</v>
      </c>
      <c r="F6037" s="4">
        <v>1638</v>
      </c>
      <c r="G6037">
        <v>117</v>
      </c>
      <c r="H6037" s="3">
        <f>_xlfn.XLOOKUP(sales[[#This Row],[Product]],products[Product],products[Cost per box])*sales[[#This Row],[Boxes]]</f>
        <v>554.58000000000004</v>
      </c>
      <c r="I6037" s="4">
        <f>sales[[#This Row],[Revenue]]-sales[[#This Row],[Cost]]</f>
        <v>1083.42</v>
      </c>
    </row>
    <row r="6038" spans="2:9" x14ac:dyDescent="0.25">
      <c r="B6038" t="s">
        <v>55</v>
      </c>
      <c r="C6038" t="s">
        <v>9</v>
      </c>
      <c r="D6038" t="s">
        <v>43</v>
      </c>
      <c r="E6038" s="1">
        <v>44509</v>
      </c>
      <c r="F6038" s="4">
        <v>8442</v>
      </c>
      <c r="G6038">
        <v>384</v>
      </c>
      <c r="H6038" s="3">
        <f>_xlfn.XLOOKUP(sales[[#This Row],[Product]],products[Product],products[Cost per box])*sales[[#This Row],[Boxes]]</f>
        <v>1478.4</v>
      </c>
      <c r="I6038" s="4">
        <f>sales[[#This Row],[Revenue]]-sales[[#This Row],[Cost]]</f>
        <v>6963.6</v>
      </c>
    </row>
    <row r="6039" spans="2:9" x14ac:dyDescent="0.25">
      <c r="B6039" t="s">
        <v>46</v>
      </c>
      <c r="C6039" t="s">
        <v>9</v>
      </c>
      <c r="D6039" t="s">
        <v>19</v>
      </c>
      <c r="E6039" s="1">
        <v>44509</v>
      </c>
      <c r="F6039" s="4">
        <v>1512</v>
      </c>
      <c r="G6039">
        <v>89</v>
      </c>
      <c r="H6039" s="3">
        <f>_xlfn.XLOOKUP(sales[[#This Row],[Product]],products[Product],products[Cost per box])*sales[[#This Row],[Boxes]]</f>
        <v>910.47</v>
      </c>
      <c r="I6039" s="4">
        <f>sales[[#This Row],[Revenue]]-sales[[#This Row],[Cost]]</f>
        <v>601.53</v>
      </c>
    </row>
    <row r="6040" spans="2:9" x14ac:dyDescent="0.25">
      <c r="B6040" t="s">
        <v>56</v>
      </c>
      <c r="C6040" t="s">
        <v>11</v>
      </c>
      <c r="D6040" t="s">
        <v>45</v>
      </c>
      <c r="E6040" s="1">
        <v>44509</v>
      </c>
      <c r="F6040" s="4">
        <v>1218</v>
      </c>
      <c r="G6040">
        <v>51</v>
      </c>
      <c r="H6040" s="3">
        <f>_xlfn.XLOOKUP(sales[[#This Row],[Product]],products[Product],products[Cost per box])*sales[[#This Row],[Boxes]]</f>
        <v>394.23</v>
      </c>
      <c r="I6040" s="4">
        <f>sales[[#This Row],[Revenue]]-sales[[#This Row],[Cost]]</f>
        <v>823.77</v>
      </c>
    </row>
    <row r="6041" spans="2:9" x14ac:dyDescent="0.25">
      <c r="B6041" t="s">
        <v>23</v>
      </c>
      <c r="C6041" t="s">
        <v>27</v>
      </c>
      <c r="D6041" t="s">
        <v>43</v>
      </c>
      <c r="E6041" s="1">
        <v>44509</v>
      </c>
      <c r="F6041" s="4">
        <v>7700</v>
      </c>
      <c r="G6041">
        <v>367</v>
      </c>
      <c r="H6041" s="3">
        <f>_xlfn.XLOOKUP(sales[[#This Row],[Product]],products[Product],products[Cost per box])*sales[[#This Row],[Boxes]]</f>
        <v>1412.95</v>
      </c>
      <c r="I6041" s="4">
        <f>sales[[#This Row],[Revenue]]-sales[[#This Row],[Cost]]</f>
        <v>6287.05</v>
      </c>
    </row>
    <row r="6042" spans="2:9" x14ac:dyDescent="0.25">
      <c r="B6042" t="s">
        <v>55</v>
      </c>
      <c r="C6042" t="s">
        <v>16</v>
      </c>
      <c r="D6042" t="s">
        <v>17</v>
      </c>
      <c r="E6042" s="1">
        <v>44509</v>
      </c>
      <c r="F6042" s="4">
        <v>8414</v>
      </c>
      <c r="G6042">
        <v>366</v>
      </c>
      <c r="H6042" s="3">
        <f>_xlfn.XLOOKUP(sales[[#This Row],[Product]],products[Product],products[Cost per box])*sales[[#This Row],[Boxes]]</f>
        <v>2488.7999999999997</v>
      </c>
      <c r="I6042" s="4">
        <f>sales[[#This Row],[Revenue]]-sales[[#This Row],[Cost]]</f>
        <v>5925.2000000000007</v>
      </c>
    </row>
    <row r="6043" spans="2:9" x14ac:dyDescent="0.25">
      <c r="B6043" t="s">
        <v>53</v>
      </c>
      <c r="C6043" t="s">
        <v>16</v>
      </c>
      <c r="D6043" t="s">
        <v>26</v>
      </c>
      <c r="E6043" s="1">
        <v>44509</v>
      </c>
      <c r="F6043" s="4">
        <v>1771</v>
      </c>
      <c r="G6043">
        <v>148</v>
      </c>
      <c r="H6043" s="3">
        <f>_xlfn.XLOOKUP(sales[[#This Row],[Product]],products[Product],products[Cost per box])*sales[[#This Row],[Boxes]]</f>
        <v>951.64</v>
      </c>
      <c r="I6043" s="4">
        <f>sales[[#This Row],[Revenue]]-sales[[#This Row],[Cost]]</f>
        <v>819.36</v>
      </c>
    </row>
    <row r="6044" spans="2:9" x14ac:dyDescent="0.25">
      <c r="B6044" t="s">
        <v>20</v>
      </c>
      <c r="C6044" t="s">
        <v>21</v>
      </c>
      <c r="D6044" t="s">
        <v>28</v>
      </c>
      <c r="E6044" s="1">
        <v>44509</v>
      </c>
      <c r="F6044" s="4">
        <v>12551</v>
      </c>
      <c r="G6044">
        <v>2100</v>
      </c>
      <c r="H6044" s="3">
        <f>_xlfn.XLOOKUP(sales[[#This Row],[Product]],products[Product],products[Cost per box])*sales[[#This Row],[Boxes]]</f>
        <v>5796</v>
      </c>
      <c r="I6044" s="4">
        <f>sales[[#This Row],[Revenue]]-sales[[#This Row],[Cost]]</f>
        <v>6755</v>
      </c>
    </row>
    <row r="6045" spans="2:9" x14ac:dyDescent="0.25">
      <c r="B6045" t="s">
        <v>54</v>
      </c>
      <c r="C6045" t="s">
        <v>21</v>
      </c>
      <c r="D6045" t="s">
        <v>44</v>
      </c>
      <c r="E6045" s="1">
        <v>44509</v>
      </c>
      <c r="F6045" s="4">
        <v>609</v>
      </c>
      <c r="G6045">
        <v>27</v>
      </c>
      <c r="H6045" s="3">
        <f>_xlfn.XLOOKUP(sales[[#This Row],[Product]],products[Product],products[Cost per box])*sales[[#This Row],[Boxes]]</f>
        <v>258.39</v>
      </c>
      <c r="I6045" s="4">
        <f>sales[[#This Row],[Revenue]]-sales[[#This Row],[Cost]]</f>
        <v>350.61</v>
      </c>
    </row>
    <row r="6046" spans="2:9" x14ac:dyDescent="0.25">
      <c r="B6046" t="s">
        <v>56</v>
      </c>
      <c r="C6046" t="s">
        <v>21</v>
      </c>
      <c r="D6046" t="s">
        <v>44</v>
      </c>
      <c r="E6046" s="1">
        <v>44509</v>
      </c>
      <c r="F6046" s="4">
        <v>4865</v>
      </c>
      <c r="G6046">
        <v>203</v>
      </c>
      <c r="H6046" s="3">
        <f>_xlfn.XLOOKUP(sales[[#This Row],[Product]],products[Product],products[Cost per box])*sales[[#This Row],[Boxes]]</f>
        <v>1942.71</v>
      </c>
      <c r="I6046" s="4">
        <f>sales[[#This Row],[Revenue]]-sales[[#This Row],[Cost]]</f>
        <v>2922.29</v>
      </c>
    </row>
    <row r="6047" spans="2:9" x14ac:dyDescent="0.25">
      <c r="B6047" t="s">
        <v>13</v>
      </c>
      <c r="C6047" t="s">
        <v>11</v>
      </c>
      <c r="D6047" t="s">
        <v>14</v>
      </c>
      <c r="E6047" s="1">
        <v>44509</v>
      </c>
      <c r="F6047" s="4">
        <v>1939</v>
      </c>
      <c r="G6047">
        <v>277</v>
      </c>
      <c r="H6047" s="3">
        <f>_xlfn.XLOOKUP(sales[[#This Row],[Product]],products[Product],products[Cost per box])*sales[[#This Row],[Boxes]]</f>
        <v>1747.87</v>
      </c>
      <c r="I6047" s="4">
        <f>sales[[#This Row],[Revenue]]-sales[[#This Row],[Cost]]</f>
        <v>191.13000000000011</v>
      </c>
    </row>
    <row r="6048" spans="2:9" x14ac:dyDescent="0.25">
      <c r="B6048" t="s">
        <v>49</v>
      </c>
      <c r="C6048" t="s">
        <v>6</v>
      </c>
      <c r="D6048" t="s">
        <v>22</v>
      </c>
      <c r="E6048" s="1">
        <v>44509</v>
      </c>
      <c r="F6048" s="4">
        <v>4865</v>
      </c>
      <c r="G6048">
        <v>609</v>
      </c>
      <c r="H6048" s="3">
        <f>_xlfn.XLOOKUP(sales[[#This Row],[Product]],products[Product],products[Cost per box])*sales[[#This Row],[Boxes]]</f>
        <v>5005.9800000000005</v>
      </c>
      <c r="I6048" s="4">
        <f>sales[[#This Row],[Revenue]]-sales[[#This Row],[Cost]]</f>
        <v>-140.98000000000047</v>
      </c>
    </row>
    <row r="6049" spans="2:9" x14ac:dyDescent="0.25">
      <c r="B6049" t="s">
        <v>54</v>
      </c>
      <c r="C6049" t="s">
        <v>27</v>
      </c>
      <c r="D6049" t="s">
        <v>36</v>
      </c>
      <c r="E6049" s="1">
        <v>44509</v>
      </c>
      <c r="F6049" s="4">
        <v>5656</v>
      </c>
      <c r="G6049">
        <v>840</v>
      </c>
      <c r="H6049" s="3">
        <f>_xlfn.XLOOKUP(sales[[#This Row],[Product]],products[Product],products[Cost per box])*sales[[#This Row],[Boxes]]</f>
        <v>4233.6000000000004</v>
      </c>
      <c r="I6049" s="4">
        <f>sales[[#This Row],[Revenue]]-sales[[#This Row],[Cost]]</f>
        <v>1422.3999999999996</v>
      </c>
    </row>
    <row r="6050" spans="2:9" x14ac:dyDescent="0.25">
      <c r="B6050" t="s">
        <v>51</v>
      </c>
      <c r="C6050" t="s">
        <v>11</v>
      </c>
      <c r="D6050" t="s">
        <v>45</v>
      </c>
      <c r="E6050" s="1">
        <v>44509</v>
      </c>
      <c r="F6050" s="4">
        <v>3479</v>
      </c>
      <c r="G6050">
        <v>145</v>
      </c>
      <c r="H6050" s="3">
        <f>_xlfn.XLOOKUP(sales[[#This Row],[Product]],products[Product],products[Cost per box])*sales[[#This Row],[Boxes]]</f>
        <v>1120.8500000000001</v>
      </c>
      <c r="I6050" s="4">
        <f>sales[[#This Row],[Revenue]]-sales[[#This Row],[Cost]]</f>
        <v>2358.1499999999996</v>
      </c>
    </row>
    <row r="6051" spans="2:9" x14ac:dyDescent="0.25">
      <c r="B6051" t="s">
        <v>54</v>
      </c>
      <c r="C6051" t="s">
        <v>16</v>
      </c>
      <c r="D6051" t="s">
        <v>50</v>
      </c>
      <c r="E6051" s="1">
        <v>44509</v>
      </c>
      <c r="F6051" s="4">
        <v>21</v>
      </c>
      <c r="G6051">
        <v>1</v>
      </c>
      <c r="H6051" s="3">
        <f>_xlfn.XLOOKUP(sales[[#This Row],[Product]],products[Product],products[Cost per box])*sales[[#This Row],[Boxes]]</f>
        <v>12.41</v>
      </c>
      <c r="I6051" s="4">
        <f>sales[[#This Row],[Revenue]]-sales[[#This Row],[Cost]]</f>
        <v>8.59</v>
      </c>
    </row>
    <row r="6052" spans="2:9" x14ac:dyDescent="0.25">
      <c r="B6052" t="s">
        <v>46</v>
      </c>
      <c r="C6052" t="s">
        <v>6</v>
      </c>
      <c r="D6052" t="s">
        <v>47</v>
      </c>
      <c r="E6052" s="1">
        <v>44510</v>
      </c>
      <c r="F6052" s="4">
        <v>7119</v>
      </c>
      <c r="G6052">
        <v>475</v>
      </c>
      <c r="H6052" s="3">
        <f>_xlfn.XLOOKUP(sales[[#This Row],[Product]],products[Product],products[Cost per box])*sales[[#This Row],[Boxes]]</f>
        <v>2498.5</v>
      </c>
      <c r="I6052" s="4">
        <f>sales[[#This Row],[Revenue]]-sales[[#This Row],[Cost]]</f>
        <v>4620.5</v>
      </c>
    </row>
    <row r="6053" spans="2:9" x14ac:dyDescent="0.25">
      <c r="B6053" t="s">
        <v>13</v>
      </c>
      <c r="C6053" t="s">
        <v>6</v>
      </c>
      <c r="D6053" t="s">
        <v>17</v>
      </c>
      <c r="E6053" s="1">
        <v>44510</v>
      </c>
      <c r="F6053" s="4">
        <v>2422</v>
      </c>
      <c r="G6053">
        <v>111</v>
      </c>
      <c r="H6053" s="3">
        <f>_xlfn.XLOOKUP(sales[[#This Row],[Product]],products[Product],products[Cost per box])*sales[[#This Row],[Boxes]]</f>
        <v>754.8</v>
      </c>
      <c r="I6053" s="4">
        <f>sales[[#This Row],[Revenue]]-sales[[#This Row],[Cost]]</f>
        <v>1667.2</v>
      </c>
    </row>
    <row r="6054" spans="2:9" x14ac:dyDescent="0.25">
      <c r="B6054" t="s">
        <v>29</v>
      </c>
      <c r="C6054" t="s">
        <v>11</v>
      </c>
      <c r="D6054" t="s">
        <v>43</v>
      </c>
      <c r="E6054" s="1">
        <v>44510</v>
      </c>
      <c r="F6054" s="4">
        <v>4354</v>
      </c>
      <c r="G6054">
        <v>198</v>
      </c>
      <c r="H6054" s="3">
        <f>_xlfn.XLOOKUP(sales[[#This Row],[Product]],products[Product],products[Cost per box])*sales[[#This Row],[Boxes]]</f>
        <v>762.30000000000007</v>
      </c>
      <c r="I6054" s="4">
        <f>sales[[#This Row],[Revenue]]-sales[[#This Row],[Cost]]</f>
        <v>3591.7</v>
      </c>
    </row>
    <row r="6055" spans="2:9" x14ac:dyDescent="0.25">
      <c r="B6055" t="s">
        <v>46</v>
      </c>
      <c r="C6055" t="s">
        <v>21</v>
      </c>
      <c r="D6055" t="s">
        <v>26</v>
      </c>
      <c r="E6055" s="1">
        <v>44510</v>
      </c>
      <c r="F6055" s="4">
        <v>10080</v>
      </c>
      <c r="G6055">
        <v>910</v>
      </c>
      <c r="H6055" s="3">
        <f>_xlfn.XLOOKUP(sales[[#This Row],[Product]],products[Product],products[Cost per box])*sales[[#This Row],[Boxes]]</f>
        <v>5851.3</v>
      </c>
      <c r="I6055" s="4">
        <f>sales[[#This Row],[Revenue]]-sales[[#This Row],[Cost]]</f>
        <v>4228.7</v>
      </c>
    </row>
    <row r="6056" spans="2:9" x14ac:dyDescent="0.25">
      <c r="B6056" t="s">
        <v>33</v>
      </c>
      <c r="C6056" t="s">
        <v>27</v>
      </c>
      <c r="D6056" t="s">
        <v>28</v>
      </c>
      <c r="E6056" s="1">
        <v>44510</v>
      </c>
      <c r="F6056" s="4">
        <v>6517</v>
      </c>
      <c r="G6056">
        <v>840</v>
      </c>
      <c r="H6056" s="3">
        <f>_xlfn.XLOOKUP(sales[[#This Row],[Product]],products[Product],products[Cost per box])*sales[[#This Row],[Boxes]]</f>
        <v>2318.3999999999996</v>
      </c>
      <c r="I6056" s="4">
        <f>sales[[#This Row],[Revenue]]-sales[[#This Row],[Cost]]</f>
        <v>4198.6000000000004</v>
      </c>
    </row>
    <row r="6057" spans="2:9" x14ac:dyDescent="0.25">
      <c r="B6057" t="s">
        <v>41</v>
      </c>
      <c r="C6057" t="s">
        <v>9</v>
      </c>
      <c r="D6057" t="s">
        <v>44</v>
      </c>
      <c r="E6057" s="1">
        <v>44510</v>
      </c>
      <c r="F6057" s="4">
        <v>6475</v>
      </c>
      <c r="G6057">
        <v>270</v>
      </c>
      <c r="H6057" s="3">
        <f>_xlfn.XLOOKUP(sales[[#This Row],[Product]],products[Product],products[Cost per box])*sales[[#This Row],[Boxes]]</f>
        <v>2583.9</v>
      </c>
      <c r="I6057" s="4">
        <f>sales[[#This Row],[Revenue]]-sales[[#This Row],[Cost]]</f>
        <v>3891.1</v>
      </c>
    </row>
    <row r="6058" spans="2:9" x14ac:dyDescent="0.25">
      <c r="B6058" t="s">
        <v>10</v>
      </c>
      <c r="C6058" t="s">
        <v>16</v>
      </c>
      <c r="D6058" t="s">
        <v>35</v>
      </c>
      <c r="E6058" s="1">
        <v>44510</v>
      </c>
      <c r="F6058" s="4">
        <v>5789</v>
      </c>
      <c r="G6058">
        <v>305</v>
      </c>
      <c r="H6058" s="3">
        <f>_xlfn.XLOOKUP(sales[[#This Row],[Product]],products[Product],products[Cost per box])*sales[[#This Row],[Boxes]]</f>
        <v>808.25</v>
      </c>
      <c r="I6058" s="4">
        <f>sales[[#This Row],[Revenue]]-sales[[#This Row],[Cost]]</f>
        <v>4980.75</v>
      </c>
    </row>
    <row r="6059" spans="2:9" x14ac:dyDescent="0.25">
      <c r="B6059" t="s">
        <v>15</v>
      </c>
      <c r="C6059" t="s">
        <v>9</v>
      </c>
      <c r="D6059" t="s">
        <v>44</v>
      </c>
      <c r="E6059" s="1">
        <v>44510</v>
      </c>
      <c r="F6059" s="4">
        <v>8764</v>
      </c>
      <c r="G6059">
        <v>366</v>
      </c>
      <c r="H6059" s="3">
        <f>_xlfn.XLOOKUP(sales[[#This Row],[Product]],products[Product],products[Cost per box])*sales[[#This Row],[Boxes]]</f>
        <v>3502.62</v>
      </c>
      <c r="I6059" s="4">
        <f>sales[[#This Row],[Revenue]]-sales[[#This Row],[Cost]]</f>
        <v>5261.38</v>
      </c>
    </row>
    <row r="6060" spans="2:9" x14ac:dyDescent="0.25">
      <c r="B6060" t="s">
        <v>33</v>
      </c>
      <c r="C6060" t="s">
        <v>21</v>
      </c>
      <c r="D6060" t="s">
        <v>24</v>
      </c>
      <c r="E6060" s="1">
        <v>44510</v>
      </c>
      <c r="F6060" s="4">
        <v>6181</v>
      </c>
      <c r="G6060">
        <v>344</v>
      </c>
      <c r="H6060" s="3">
        <f>_xlfn.XLOOKUP(sales[[#This Row],[Product]],products[Product],products[Cost per box])*sales[[#This Row],[Boxes]]</f>
        <v>3615.44</v>
      </c>
      <c r="I6060" s="4">
        <f>sales[[#This Row],[Revenue]]-sales[[#This Row],[Cost]]</f>
        <v>2565.56</v>
      </c>
    </row>
    <row r="6061" spans="2:9" x14ac:dyDescent="0.25">
      <c r="B6061" t="s">
        <v>23</v>
      </c>
      <c r="C6061" t="s">
        <v>6</v>
      </c>
      <c r="D6061" t="s">
        <v>52</v>
      </c>
      <c r="E6061" s="1">
        <v>44510</v>
      </c>
      <c r="F6061" s="4">
        <v>4480</v>
      </c>
      <c r="G6061">
        <v>448</v>
      </c>
      <c r="H6061" s="3">
        <f>_xlfn.XLOOKUP(sales[[#This Row],[Product]],products[Product],products[Cost per box])*sales[[#This Row],[Boxes]]</f>
        <v>1487.36</v>
      </c>
      <c r="I6061" s="4">
        <f>sales[[#This Row],[Revenue]]-sales[[#This Row],[Cost]]</f>
        <v>2992.6400000000003</v>
      </c>
    </row>
    <row r="6062" spans="2:9" x14ac:dyDescent="0.25">
      <c r="B6062" t="s">
        <v>10</v>
      </c>
      <c r="C6062" t="s">
        <v>21</v>
      </c>
      <c r="D6062" t="s">
        <v>50</v>
      </c>
      <c r="E6062" s="1">
        <v>44510</v>
      </c>
      <c r="F6062" s="4">
        <v>3528</v>
      </c>
      <c r="G6062">
        <v>147</v>
      </c>
      <c r="H6062" s="3">
        <f>_xlfn.XLOOKUP(sales[[#This Row],[Product]],products[Product],products[Cost per box])*sales[[#This Row],[Boxes]]</f>
        <v>1824.27</v>
      </c>
      <c r="I6062" s="4">
        <f>sales[[#This Row],[Revenue]]-sales[[#This Row],[Cost]]</f>
        <v>1703.73</v>
      </c>
    </row>
    <row r="6063" spans="2:9" x14ac:dyDescent="0.25">
      <c r="B6063" t="s">
        <v>37</v>
      </c>
      <c r="C6063" t="s">
        <v>9</v>
      </c>
      <c r="D6063" t="s">
        <v>50</v>
      </c>
      <c r="E6063" s="1">
        <v>44510</v>
      </c>
      <c r="F6063" s="4">
        <v>5418</v>
      </c>
      <c r="G6063">
        <v>226</v>
      </c>
      <c r="H6063" s="3">
        <f>_xlfn.XLOOKUP(sales[[#This Row],[Product]],products[Product],products[Cost per box])*sales[[#This Row],[Boxes]]</f>
        <v>2804.66</v>
      </c>
      <c r="I6063" s="4">
        <f>sales[[#This Row],[Revenue]]-sales[[#This Row],[Cost]]</f>
        <v>2613.34</v>
      </c>
    </row>
    <row r="6064" spans="2:9" x14ac:dyDescent="0.25">
      <c r="B6064" t="s">
        <v>41</v>
      </c>
      <c r="C6064" t="s">
        <v>6</v>
      </c>
      <c r="D6064" t="s">
        <v>24</v>
      </c>
      <c r="E6064" s="1">
        <v>44510</v>
      </c>
      <c r="F6064" s="4">
        <v>5327</v>
      </c>
      <c r="G6064">
        <v>296</v>
      </c>
      <c r="H6064" s="3">
        <f>_xlfn.XLOOKUP(sales[[#This Row],[Product]],products[Product],products[Cost per box])*sales[[#This Row],[Boxes]]</f>
        <v>3110.96</v>
      </c>
      <c r="I6064" s="4">
        <f>sales[[#This Row],[Revenue]]-sales[[#This Row],[Cost]]</f>
        <v>2216.04</v>
      </c>
    </row>
    <row r="6065" spans="2:9" x14ac:dyDescent="0.25">
      <c r="B6065" t="s">
        <v>56</v>
      </c>
      <c r="C6065" t="s">
        <v>16</v>
      </c>
      <c r="D6065" t="s">
        <v>17</v>
      </c>
      <c r="E6065" s="1">
        <v>44510</v>
      </c>
      <c r="F6065" s="4">
        <v>3675</v>
      </c>
      <c r="G6065">
        <v>160</v>
      </c>
      <c r="H6065" s="3">
        <f>_xlfn.XLOOKUP(sales[[#This Row],[Product]],products[Product],products[Cost per box])*sales[[#This Row],[Boxes]]</f>
        <v>1088</v>
      </c>
      <c r="I6065" s="4">
        <f>sales[[#This Row],[Revenue]]-sales[[#This Row],[Cost]]</f>
        <v>2587</v>
      </c>
    </row>
    <row r="6066" spans="2:9" x14ac:dyDescent="0.25">
      <c r="B6066" t="s">
        <v>46</v>
      </c>
      <c r="C6066" t="s">
        <v>6</v>
      </c>
      <c r="D6066" t="s">
        <v>50</v>
      </c>
      <c r="E6066" s="1">
        <v>44510</v>
      </c>
      <c r="F6066" s="4">
        <v>6307</v>
      </c>
      <c r="G6066">
        <v>263</v>
      </c>
      <c r="H6066" s="3">
        <f>_xlfn.XLOOKUP(sales[[#This Row],[Product]],products[Product],products[Cost per box])*sales[[#This Row],[Boxes]]</f>
        <v>3263.83</v>
      </c>
      <c r="I6066" s="4">
        <f>sales[[#This Row],[Revenue]]-sales[[#This Row],[Cost]]</f>
        <v>3043.17</v>
      </c>
    </row>
    <row r="6067" spans="2:9" x14ac:dyDescent="0.25">
      <c r="B6067" t="s">
        <v>23</v>
      </c>
      <c r="C6067" t="s">
        <v>11</v>
      </c>
      <c r="D6067" t="s">
        <v>22</v>
      </c>
      <c r="E6067" s="1">
        <v>44510</v>
      </c>
      <c r="F6067" s="4">
        <v>7343</v>
      </c>
      <c r="G6067">
        <v>910</v>
      </c>
      <c r="H6067" s="3">
        <f>_xlfn.XLOOKUP(sales[[#This Row],[Product]],products[Product],products[Cost per box])*sales[[#This Row],[Boxes]]</f>
        <v>7480.2000000000007</v>
      </c>
      <c r="I6067" s="4">
        <f>sales[[#This Row],[Revenue]]-sales[[#This Row],[Cost]]</f>
        <v>-137.20000000000073</v>
      </c>
    </row>
    <row r="6068" spans="2:9" x14ac:dyDescent="0.25">
      <c r="B6068" t="s">
        <v>39</v>
      </c>
      <c r="C6068" t="s">
        <v>11</v>
      </c>
      <c r="D6068" t="s">
        <v>26</v>
      </c>
      <c r="E6068" s="1">
        <v>44510</v>
      </c>
      <c r="F6068" s="4">
        <v>4214</v>
      </c>
      <c r="G6068">
        <v>352</v>
      </c>
      <c r="H6068" s="3">
        <f>_xlfn.XLOOKUP(sales[[#This Row],[Product]],products[Product],products[Cost per box])*sales[[#This Row],[Boxes]]</f>
        <v>2263.3599999999997</v>
      </c>
      <c r="I6068" s="4">
        <f>sales[[#This Row],[Revenue]]-sales[[#This Row],[Cost]]</f>
        <v>1950.6400000000003</v>
      </c>
    </row>
    <row r="6069" spans="2:9" x14ac:dyDescent="0.25">
      <c r="B6069" t="s">
        <v>56</v>
      </c>
      <c r="C6069" t="s">
        <v>16</v>
      </c>
      <c r="D6069" t="s">
        <v>19</v>
      </c>
      <c r="E6069" s="1">
        <v>44510</v>
      </c>
      <c r="F6069" s="4">
        <v>3073</v>
      </c>
      <c r="G6069">
        <v>181</v>
      </c>
      <c r="H6069" s="3">
        <f>_xlfn.XLOOKUP(sales[[#This Row],[Product]],products[Product],products[Cost per box])*sales[[#This Row],[Boxes]]</f>
        <v>1851.63</v>
      </c>
      <c r="I6069" s="4">
        <f>sales[[#This Row],[Revenue]]-sales[[#This Row],[Cost]]</f>
        <v>1221.3699999999999</v>
      </c>
    </row>
    <row r="6070" spans="2:9" x14ac:dyDescent="0.25">
      <c r="B6070" t="s">
        <v>5</v>
      </c>
      <c r="C6070" t="s">
        <v>27</v>
      </c>
      <c r="D6070" t="s">
        <v>36</v>
      </c>
      <c r="E6070" s="1">
        <v>44510</v>
      </c>
      <c r="F6070" s="4">
        <v>5810</v>
      </c>
      <c r="G6070">
        <v>840</v>
      </c>
      <c r="H6070" s="3">
        <f>_xlfn.XLOOKUP(sales[[#This Row],[Product]],products[Product],products[Cost per box])*sales[[#This Row],[Boxes]]</f>
        <v>4233.6000000000004</v>
      </c>
      <c r="I6070" s="4">
        <f>sales[[#This Row],[Revenue]]-sales[[#This Row],[Cost]]</f>
        <v>1576.3999999999996</v>
      </c>
    </row>
    <row r="6071" spans="2:9" x14ac:dyDescent="0.25">
      <c r="B6071" t="s">
        <v>20</v>
      </c>
      <c r="C6071" t="s">
        <v>16</v>
      </c>
      <c r="D6071" t="s">
        <v>43</v>
      </c>
      <c r="E6071" s="1">
        <v>44510</v>
      </c>
      <c r="F6071" s="4">
        <v>1078</v>
      </c>
      <c r="G6071">
        <v>49</v>
      </c>
      <c r="H6071" s="3">
        <f>_xlfn.XLOOKUP(sales[[#This Row],[Product]],products[Product],products[Cost per box])*sales[[#This Row],[Boxes]]</f>
        <v>188.65</v>
      </c>
      <c r="I6071" s="4">
        <f>sales[[#This Row],[Revenue]]-sales[[#This Row],[Cost]]</f>
        <v>889.35</v>
      </c>
    </row>
    <row r="6072" spans="2:9" x14ac:dyDescent="0.25">
      <c r="B6072" t="s">
        <v>41</v>
      </c>
      <c r="C6072" t="s">
        <v>27</v>
      </c>
      <c r="D6072" t="s">
        <v>36</v>
      </c>
      <c r="E6072" s="1">
        <v>44510</v>
      </c>
      <c r="F6072" s="4">
        <v>5019</v>
      </c>
      <c r="G6072">
        <v>558</v>
      </c>
      <c r="H6072" s="3">
        <f>_xlfn.XLOOKUP(sales[[#This Row],[Product]],products[Product],products[Cost per box])*sales[[#This Row],[Boxes]]</f>
        <v>2812.32</v>
      </c>
      <c r="I6072" s="4">
        <f>sales[[#This Row],[Revenue]]-sales[[#This Row],[Cost]]</f>
        <v>2206.6799999999998</v>
      </c>
    </row>
    <row r="6073" spans="2:9" x14ac:dyDescent="0.25">
      <c r="B6073" t="s">
        <v>33</v>
      </c>
      <c r="C6073" t="s">
        <v>27</v>
      </c>
      <c r="D6073" t="s">
        <v>7</v>
      </c>
      <c r="E6073" s="1">
        <v>44510</v>
      </c>
      <c r="F6073" s="4">
        <v>2800</v>
      </c>
      <c r="G6073">
        <v>175</v>
      </c>
      <c r="H6073" s="3">
        <f>_xlfn.XLOOKUP(sales[[#This Row],[Product]],products[Product],products[Cost per box])*sales[[#This Row],[Boxes]]</f>
        <v>901.25000000000011</v>
      </c>
      <c r="I6073" s="4">
        <f>sales[[#This Row],[Revenue]]-sales[[#This Row],[Cost]]</f>
        <v>1898.75</v>
      </c>
    </row>
    <row r="6074" spans="2:9" x14ac:dyDescent="0.25">
      <c r="B6074" t="s">
        <v>55</v>
      </c>
      <c r="C6074" t="s">
        <v>27</v>
      </c>
      <c r="D6074" t="s">
        <v>43</v>
      </c>
      <c r="E6074" s="1">
        <v>44510</v>
      </c>
      <c r="F6074" s="4">
        <v>10633</v>
      </c>
      <c r="G6074">
        <v>484</v>
      </c>
      <c r="H6074" s="3">
        <f>_xlfn.XLOOKUP(sales[[#This Row],[Product]],products[Product],products[Cost per box])*sales[[#This Row],[Boxes]]</f>
        <v>1863.4</v>
      </c>
      <c r="I6074" s="4">
        <f>sales[[#This Row],[Revenue]]-sales[[#This Row],[Cost]]</f>
        <v>8769.6</v>
      </c>
    </row>
    <row r="6075" spans="2:9" x14ac:dyDescent="0.25">
      <c r="B6075" t="s">
        <v>51</v>
      </c>
      <c r="C6075" t="s">
        <v>6</v>
      </c>
      <c r="D6075" t="s">
        <v>47</v>
      </c>
      <c r="E6075" s="1">
        <v>44510</v>
      </c>
      <c r="F6075" s="4">
        <v>1666</v>
      </c>
      <c r="G6075">
        <v>105</v>
      </c>
      <c r="H6075" s="3">
        <f>_xlfn.XLOOKUP(sales[[#This Row],[Product]],products[Product],products[Cost per box])*sales[[#This Row],[Boxes]]</f>
        <v>552.29999999999995</v>
      </c>
      <c r="I6075" s="4">
        <f>sales[[#This Row],[Revenue]]-sales[[#This Row],[Cost]]</f>
        <v>1113.7</v>
      </c>
    </row>
    <row r="6076" spans="2:9" x14ac:dyDescent="0.25">
      <c r="B6076" t="s">
        <v>20</v>
      </c>
      <c r="C6076" t="s">
        <v>21</v>
      </c>
      <c r="D6076" t="s">
        <v>43</v>
      </c>
      <c r="E6076" s="1">
        <v>44510</v>
      </c>
      <c r="F6076" s="4">
        <v>5131</v>
      </c>
      <c r="G6076">
        <v>257</v>
      </c>
      <c r="H6076" s="3">
        <f>_xlfn.XLOOKUP(sales[[#This Row],[Product]],products[Product],products[Cost per box])*sales[[#This Row],[Boxes]]</f>
        <v>989.45</v>
      </c>
      <c r="I6076" s="4">
        <f>sales[[#This Row],[Revenue]]-sales[[#This Row],[Cost]]</f>
        <v>4141.55</v>
      </c>
    </row>
    <row r="6077" spans="2:9" x14ac:dyDescent="0.25">
      <c r="B6077" t="s">
        <v>32</v>
      </c>
      <c r="C6077" t="s">
        <v>6</v>
      </c>
      <c r="D6077" t="s">
        <v>36</v>
      </c>
      <c r="E6077" s="1">
        <v>44510</v>
      </c>
      <c r="F6077" s="4">
        <v>2527</v>
      </c>
      <c r="G6077">
        <v>361</v>
      </c>
      <c r="H6077" s="3">
        <f>_xlfn.XLOOKUP(sales[[#This Row],[Product]],products[Product],products[Cost per box])*sales[[#This Row],[Boxes]]</f>
        <v>1819.44</v>
      </c>
      <c r="I6077" s="4">
        <f>sales[[#This Row],[Revenue]]-sales[[#This Row],[Cost]]</f>
        <v>707.56</v>
      </c>
    </row>
    <row r="6078" spans="2:9" x14ac:dyDescent="0.25">
      <c r="B6078" t="s">
        <v>37</v>
      </c>
      <c r="C6078" t="s">
        <v>11</v>
      </c>
      <c r="D6078" t="s">
        <v>22</v>
      </c>
      <c r="E6078" s="1">
        <v>44510</v>
      </c>
      <c r="F6078" s="4">
        <v>1491</v>
      </c>
      <c r="G6078">
        <v>166</v>
      </c>
      <c r="H6078" s="3">
        <f>_xlfn.XLOOKUP(sales[[#This Row],[Product]],products[Product],products[Cost per box])*sales[[#This Row],[Boxes]]</f>
        <v>1364.5200000000002</v>
      </c>
      <c r="I6078" s="4">
        <f>sales[[#This Row],[Revenue]]-sales[[#This Row],[Cost]]</f>
        <v>126.47999999999979</v>
      </c>
    </row>
    <row r="6079" spans="2:9" x14ac:dyDescent="0.25">
      <c r="B6079" t="s">
        <v>25</v>
      </c>
      <c r="C6079" t="s">
        <v>27</v>
      </c>
      <c r="D6079" t="s">
        <v>19</v>
      </c>
      <c r="E6079" s="1">
        <v>44510</v>
      </c>
      <c r="F6079" s="4">
        <v>2422</v>
      </c>
      <c r="G6079">
        <v>143</v>
      </c>
      <c r="H6079" s="3">
        <f>_xlfn.XLOOKUP(sales[[#This Row],[Product]],products[Product],products[Cost per box])*sales[[#This Row],[Boxes]]</f>
        <v>1462.89</v>
      </c>
      <c r="I6079" s="4">
        <f>sales[[#This Row],[Revenue]]-sales[[#This Row],[Cost]]</f>
        <v>959.1099999999999</v>
      </c>
    </row>
    <row r="6080" spans="2:9" x14ac:dyDescent="0.25">
      <c r="B6080" t="s">
        <v>39</v>
      </c>
      <c r="C6080" t="s">
        <v>27</v>
      </c>
      <c r="D6080" t="s">
        <v>45</v>
      </c>
      <c r="E6080" s="1">
        <v>44510</v>
      </c>
      <c r="F6080" s="4">
        <v>12838</v>
      </c>
      <c r="G6080">
        <v>535</v>
      </c>
      <c r="H6080" s="3">
        <f>_xlfn.XLOOKUP(sales[[#This Row],[Product]],products[Product],products[Cost per box])*sales[[#This Row],[Boxes]]</f>
        <v>4135.55</v>
      </c>
      <c r="I6080" s="4">
        <f>sales[[#This Row],[Revenue]]-sales[[#This Row],[Cost]]</f>
        <v>8702.4500000000007</v>
      </c>
    </row>
    <row r="6081" spans="2:9" x14ac:dyDescent="0.25">
      <c r="B6081" t="s">
        <v>56</v>
      </c>
      <c r="C6081" t="s">
        <v>16</v>
      </c>
      <c r="D6081" t="s">
        <v>24</v>
      </c>
      <c r="E6081" s="1">
        <v>44510</v>
      </c>
      <c r="F6081" s="4">
        <v>18249</v>
      </c>
      <c r="G6081">
        <v>980</v>
      </c>
      <c r="H6081" s="3">
        <f>_xlfn.XLOOKUP(sales[[#This Row],[Product]],products[Product],products[Cost per box])*sales[[#This Row],[Boxes]]</f>
        <v>10299.799999999999</v>
      </c>
      <c r="I6081" s="4">
        <f>sales[[#This Row],[Revenue]]-sales[[#This Row],[Cost]]</f>
        <v>7949.2000000000007</v>
      </c>
    </row>
    <row r="6082" spans="2:9" x14ac:dyDescent="0.25">
      <c r="B6082" t="s">
        <v>23</v>
      </c>
      <c r="C6082" t="s">
        <v>21</v>
      </c>
      <c r="D6082" t="s">
        <v>22</v>
      </c>
      <c r="E6082" s="1">
        <v>44510</v>
      </c>
      <c r="F6082" s="4">
        <v>1624</v>
      </c>
      <c r="G6082">
        <v>203</v>
      </c>
      <c r="H6082" s="3">
        <f>_xlfn.XLOOKUP(sales[[#This Row],[Product]],products[Product],products[Cost per box])*sales[[#This Row],[Boxes]]</f>
        <v>1668.66</v>
      </c>
      <c r="I6082" s="4">
        <f>sales[[#This Row],[Revenue]]-sales[[#This Row],[Cost]]</f>
        <v>-44.660000000000082</v>
      </c>
    </row>
    <row r="6083" spans="2:9" x14ac:dyDescent="0.25">
      <c r="B6083" t="s">
        <v>51</v>
      </c>
      <c r="C6083" t="s">
        <v>9</v>
      </c>
      <c r="D6083" t="s">
        <v>30</v>
      </c>
      <c r="E6083" s="1">
        <v>44511</v>
      </c>
      <c r="F6083" s="4">
        <v>175</v>
      </c>
      <c r="G6083">
        <v>10</v>
      </c>
      <c r="H6083" s="3">
        <f>_xlfn.XLOOKUP(sales[[#This Row],[Product]],products[Product],products[Cost per box])*sales[[#This Row],[Boxes]]</f>
        <v>36.800000000000004</v>
      </c>
      <c r="I6083" s="4">
        <f>sales[[#This Row],[Revenue]]-sales[[#This Row],[Cost]]</f>
        <v>138.19999999999999</v>
      </c>
    </row>
    <row r="6084" spans="2:9" x14ac:dyDescent="0.25">
      <c r="B6084" t="s">
        <v>25</v>
      </c>
      <c r="C6084" t="s">
        <v>9</v>
      </c>
      <c r="D6084" t="s">
        <v>38</v>
      </c>
      <c r="E6084" s="1">
        <v>44511</v>
      </c>
      <c r="F6084" s="4">
        <v>4837</v>
      </c>
      <c r="G6084">
        <v>180</v>
      </c>
      <c r="H6084" s="3">
        <f>_xlfn.XLOOKUP(sales[[#This Row],[Product]],products[Product],products[Cost per box])*sales[[#This Row],[Boxes]]</f>
        <v>1789.1999999999998</v>
      </c>
      <c r="I6084" s="4">
        <f>sales[[#This Row],[Revenue]]-sales[[#This Row],[Cost]]</f>
        <v>3047.8</v>
      </c>
    </row>
    <row r="6085" spans="2:9" x14ac:dyDescent="0.25">
      <c r="B6085" t="s">
        <v>13</v>
      </c>
      <c r="C6085" t="s">
        <v>11</v>
      </c>
      <c r="D6085" t="s">
        <v>38</v>
      </c>
      <c r="E6085" s="1">
        <v>44511</v>
      </c>
      <c r="F6085" s="4">
        <v>315</v>
      </c>
      <c r="G6085">
        <v>13</v>
      </c>
      <c r="H6085" s="3">
        <f>_xlfn.XLOOKUP(sales[[#This Row],[Product]],products[Product],products[Cost per box])*sales[[#This Row],[Boxes]]</f>
        <v>129.22</v>
      </c>
      <c r="I6085" s="4">
        <f>sales[[#This Row],[Revenue]]-sales[[#This Row],[Cost]]</f>
        <v>185.78</v>
      </c>
    </row>
    <row r="6086" spans="2:9" x14ac:dyDescent="0.25">
      <c r="B6086" t="s">
        <v>39</v>
      </c>
      <c r="C6086" t="s">
        <v>27</v>
      </c>
      <c r="D6086" t="s">
        <v>35</v>
      </c>
      <c r="E6086" s="1">
        <v>44511</v>
      </c>
      <c r="F6086" s="4">
        <v>1218</v>
      </c>
      <c r="G6086">
        <v>72</v>
      </c>
      <c r="H6086" s="3">
        <f>_xlfn.XLOOKUP(sales[[#This Row],[Product]],products[Product],products[Cost per box])*sales[[#This Row],[Boxes]]</f>
        <v>190.79999999999998</v>
      </c>
      <c r="I6086" s="4">
        <f>sales[[#This Row],[Revenue]]-sales[[#This Row],[Cost]]</f>
        <v>1027.2</v>
      </c>
    </row>
    <row r="6087" spans="2:9" x14ac:dyDescent="0.25">
      <c r="B6087" t="s">
        <v>34</v>
      </c>
      <c r="C6087" t="s">
        <v>9</v>
      </c>
      <c r="D6087" t="s">
        <v>36</v>
      </c>
      <c r="E6087" s="1">
        <v>44511</v>
      </c>
      <c r="F6087" s="4">
        <v>28</v>
      </c>
      <c r="G6087">
        <v>4</v>
      </c>
      <c r="H6087" s="3">
        <f>_xlfn.XLOOKUP(sales[[#This Row],[Product]],products[Product],products[Cost per box])*sales[[#This Row],[Boxes]]</f>
        <v>20.16</v>
      </c>
      <c r="I6087" s="4">
        <f>sales[[#This Row],[Revenue]]-sales[[#This Row],[Cost]]</f>
        <v>7.84</v>
      </c>
    </row>
    <row r="6088" spans="2:9" x14ac:dyDescent="0.25">
      <c r="B6088" t="s">
        <v>13</v>
      </c>
      <c r="C6088" t="s">
        <v>11</v>
      </c>
      <c r="D6088" t="s">
        <v>50</v>
      </c>
      <c r="E6088" s="1">
        <v>44511</v>
      </c>
      <c r="F6088" s="4">
        <v>3353</v>
      </c>
      <c r="G6088">
        <v>153</v>
      </c>
      <c r="H6088" s="3">
        <f>_xlfn.XLOOKUP(sales[[#This Row],[Product]],products[Product],products[Cost per box])*sales[[#This Row],[Boxes]]</f>
        <v>1898.73</v>
      </c>
      <c r="I6088" s="4">
        <f>sales[[#This Row],[Revenue]]-sales[[#This Row],[Cost]]</f>
        <v>1454.27</v>
      </c>
    </row>
    <row r="6089" spans="2:9" x14ac:dyDescent="0.25">
      <c r="B6089" t="s">
        <v>29</v>
      </c>
      <c r="C6089" t="s">
        <v>9</v>
      </c>
      <c r="D6089" t="s">
        <v>36</v>
      </c>
      <c r="E6089" s="1">
        <v>44511</v>
      </c>
      <c r="F6089" s="4">
        <v>3101</v>
      </c>
      <c r="G6089">
        <v>443</v>
      </c>
      <c r="H6089" s="3">
        <f>_xlfn.XLOOKUP(sales[[#This Row],[Product]],products[Product],products[Cost per box])*sales[[#This Row],[Boxes]]</f>
        <v>2232.7199999999998</v>
      </c>
      <c r="I6089" s="4">
        <f>sales[[#This Row],[Revenue]]-sales[[#This Row],[Cost]]</f>
        <v>868.2800000000002</v>
      </c>
    </row>
    <row r="6090" spans="2:9" x14ac:dyDescent="0.25">
      <c r="B6090" t="s">
        <v>51</v>
      </c>
      <c r="C6090" t="s">
        <v>11</v>
      </c>
      <c r="D6090" t="s">
        <v>22</v>
      </c>
      <c r="E6090" s="1">
        <v>44511</v>
      </c>
      <c r="F6090" s="4">
        <v>2639</v>
      </c>
      <c r="G6090">
        <v>294</v>
      </c>
      <c r="H6090" s="3">
        <f>_xlfn.XLOOKUP(sales[[#This Row],[Product]],products[Product],products[Cost per box])*sales[[#This Row],[Boxes]]</f>
        <v>2416.6800000000003</v>
      </c>
      <c r="I6090" s="4">
        <f>sales[[#This Row],[Revenue]]-sales[[#This Row],[Cost]]</f>
        <v>222.31999999999971</v>
      </c>
    </row>
    <row r="6091" spans="2:9" x14ac:dyDescent="0.25">
      <c r="B6091" t="s">
        <v>56</v>
      </c>
      <c r="C6091" t="s">
        <v>21</v>
      </c>
      <c r="D6091" t="s">
        <v>52</v>
      </c>
      <c r="E6091" s="1">
        <v>44511</v>
      </c>
      <c r="F6091" s="4">
        <v>791</v>
      </c>
      <c r="G6091">
        <v>72</v>
      </c>
      <c r="H6091" s="3">
        <f>_xlfn.XLOOKUP(sales[[#This Row],[Product]],products[Product],products[Cost per box])*sales[[#This Row],[Boxes]]</f>
        <v>239.04</v>
      </c>
      <c r="I6091" s="4">
        <f>sales[[#This Row],[Revenue]]-sales[[#This Row],[Cost]]</f>
        <v>551.96</v>
      </c>
    </row>
    <row r="6092" spans="2:9" x14ac:dyDescent="0.25">
      <c r="B6092" t="s">
        <v>32</v>
      </c>
      <c r="C6092" t="s">
        <v>27</v>
      </c>
      <c r="D6092" t="s">
        <v>7</v>
      </c>
      <c r="E6092" s="1">
        <v>44511</v>
      </c>
      <c r="F6092" s="4">
        <v>4746</v>
      </c>
      <c r="G6092">
        <v>339</v>
      </c>
      <c r="H6092" s="3">
        <f>_xlfn.XLOOKUP(sales[[#This Row],[Product]],products[Product],products[Cost per box])*sales[[#This Row],[Boxes]]</f>
        <v>1745.8500000000001</v>
      </c>
      <c r="I6092" s="4">
        <f>sales[[#This Row],[Revenue]]-sales[[#This Row],[Cost]]</f>
        <v>3000.1499999999996</v>
      </c>
    </row>
    <row r="6093" spans="2:9" x14ac:dyDescent="0.25">
      <c r="B6093" t="s">
        <v>5</v>
      </c>
      <c r="C6093" t="s">
        <v>16</v>
      </c>
      <c r="D6093" t="s">
        <v>24</v>
      </c>
      <c r="E6093" s="1">
        <v>44511</v>
      </c>
      <c r="F6093" s="4">
        <v>4389</v>
      </c>
      <c r="G6093">
        <v>231</v>
      </c>
      <c r="H6093" s="3">
        <f>_xlfn.XLOOKUP(sales[[#This Row],[Product]],products[Product],products[Cost per box])*sales[[#This Row],[Boxes]]</f>
        <v>2427.81</v>
      </c>
      <c r="I6093" s="4">
        <f>sales[[#This Row],[Revenue]]-sales[[#This Row],[Cost]]</f>
        <v>1961.19</v>
      </c>
    </row>
    <row r="6094" spans="2:9" x14ac:dyDescent="0.25">
      <c r="B6094" t="s">
        <v>54</v>
      </c>
      <c r="C6094" t="s">
        <v>27</v>
      </c>
      <c r="D6094" t="s">
        <v>17</v>
      </c>
      <c r="E6094" s="1">
        <v>44511</v>
      </c>
      <c r="F6094" s="4">
        <v>2975</v>
      </c>
      <c r="G6094">
        <v>130</v>
      </c>
      <c r="H6094" s="3">
        <f>_xlfn.XLOOKUP(sales[[#This Row],[Product]],products[Product],products[Cost per box])*sales[[#This Row],[Boxes]]</f>
        <v>884</v>
      </c>
      <c r="I6094" s="4">
        <f>sales[[#This Row],[Revenue]]-sales[[#This Row],[Cost]]</f>
        <v>2091</v>
      </c>
    </row>
    <row r="6095" spans="2:9" x14ac:dyDescent="0.25">
      <c r="B6095" t="s">
        <v>53</v>
      </c>
      <c r="C6095" t="s">
        <v>9</v>
      </c>
      <c r="D6095" t="s">
        <v>24</v>
      </c>
      <c r="E6095" s="1">
        <v>44511</v>
      </c>
      <c r="F6095" s="4">
        <v>7686</v>
      </c>
      <c r="G6095">
        <v>427</v>
      </c>
      <c r="H6095" s="3">
        <f>_xlfn.XLOOKUP(sales[[#This Row],[Product]],products[Product],products[Cost per box])*sales[[#This Row],[Boxes]]</f>
        <v>4487.7699999999995</v>
      </c>
      <c r="I6095" s="4">
        <f>sales[[#This Row],[Revenue]]-sales[[#This Row],[Cost]]</f>
        <v>3198.2300000000005</v>
      </c>
    </row>
    <row r="6096" spans="2:9" x14ac:dyDescent="0.25">
      <c r="B6096" t="s">
        <v>15</v>
      </c>
      <c r="C6096" t="s">
        <v>21</v>
      </c>
      <c r="D6096" t="s">
        <v>12</v>
      </c>
      <c r="E6096" s="1">
        <v>44511</v>
      </c>
      <c r="F6096" s="4">
        <v>10626</v>
      </c>
      <c r="G6096">
        <v>626</v>
      </c>
      <c r="H6096" s="3">
        <f>_xlfn.XLOOKUP(sales[[#This Row],[Product]],products[Product],products[Cost per box])*sales[[#This Row],[Boxes]]</f>
        <v>5277.1799999999994</v>
      </c>
      <c r="I6096" s="4">
        <f>sales[[#This Row],[Revenue]]-sales[[#This Row],[Cost]]</f>
        <v>5348.8200000000006</v>
      </c>
    </row>
    <row r="6097" spans="2:9" x14ac:dyDescent="0.25">
      <c r="B6097" t="s">
        <v>57</v>
      </c>
      <c r="C6097" t="s">
        <v>16</v>
      </c>
      <c r="D6097" t="s">
        <v>12</v>
      </c>
      <c r="E6097" s="1">
        <v>44511</v>
      </c>
      <c r="F6097" s="4">
        <v>6419</v>
      </c>
      <c r="G6097">
        <v>378</v>
      </c>
      <c r="H6097" s="3">
        <f>_xlfn.XLOOKUP(sales[[#This Row],[Product]],products[Product],products[Cost per box])*sales[[#This Row],[Boxes]]</f>
        <v>3186.54</v>
      </c>
      <c r="I6097" s="4">
        <f>sales[[#This Row],[Revenue]]-sales[[#This Row],[Cost]]</f>
        <v>3232.46</v>
      </c>
    </row>
    <row r="6098" spans="2:9" x14ac:dyDescent="0.25">
      <c r="B6098" t="s">
        <v>41</v>
      </c>
      <c r="C6098" t="s">
        <v>21</v>
      </c>
      <c r="D6098" t="s">
        <v>31</v>
      </c>
      <c r="E6098" s="1">
        <v>44511</v>
      </c>
      <c r="F6098" s="4">
        <v>8029</v>
      </c>
      <c r="G6098">
        <v>618</v>
      </c>
      <c r="H6098" s="3">
        <f>_xlfn.XLOOKUP(sales[[#This Row],[Product]],products[Product],products[Cost per box])*sales[[#This Row],[Boxes]]</f>
        <v>3534.96</v>
      </c>
      <c r="I6098" s="4">
        <f>sales[[#This Row],[Revenue]]-sales[[#This Row],[Cost]]</f>
        <v>4494.04</v>
      </c>
    </row>
    <row r="6099" spans="2:9" x14ac:dyDescent="0.25">
      <c r="B6099" t="s">
        <v>37</v>
      </c>
      <c r="C6099" t="s">
        <v>11</v>
      </c>
      <c r="D6099" t="s">
        <v>26</v>
      </c>
      <c r="E6099" s="1">
        <v>44511</v>
      </c>
      <c r="F6099" s="4">
        <v>14357</v>
      </c>
      <c r="G6099">
        <v>1190</v>
      </c>
      <c r="H6099" s="3">
        <f>_xlfn.XLOOKUP(sales[[#This Row],[Product]],products[Product],products[Cost per box])*sales[[#This Row],[Boxes]]</f>
        <v>7651.7</v>
      </c>
      <c r="I6099" s="4">
        <f>sales[[#This Row],[Revenue]]-sales[[#This Row],[Cost]]</f>
        <v>6705.3</v>
      </c>
    </row>
    <row r="6100" spans="2:9" x14ac:dyDescent="0.25">
      <c r="B6100" t="s">
        <v>32</v>
      </c>
      <c r="C6100" t="s">
        <v>27</v>
      </c>
      <c r="D6100" t="s">
        <v>17</v>
      </c>
      <c r="E6100" s="1">
        <v>44511</v>
      </c>
      <c r="F6100" s="4">
        <v>6517</v>
      </c>
      <c r="G6100">
        <v>297</v>
      </c>
      <c r="H6100" s="3">
        <f>_xlfn.XLOOKUP(sales[[#This Row],[Product]],products[Product],products[Cost per box])*sales[[#This Row],[Boxes]]</f>
        <v>2019.6</v>
      </c>
      <c r="I6100" s="4">
        <f>sales[[#This Row],[Revenue]]-sales[[#This Row],[Cost]]</f>
        <v>4497.3999999999996</v>
      </c>
    </row>
    <row r="6101" spans="2:9" x14ac:dyDescent="0.25">
      <c r="B6101" t="s">
        <v>57</v>
      </c>
      <c r="C6101" t="s">
        <v>6</v>
      </c>
      <c r="D6101" t="s">
        <v>19</v>
      </c>
      <c r="E6101" s="1">
        <v>44511</v>
      </c>
      <c r="F6101" s="4">
        <v>19453</v>
      </c>
      <c r="G6101">
        <v>1120</v>
      </c>
      <c r="H6101" s="3">
        <f>_xlfn.XLOOKUP(sales[[#This Row],[Product]],products[Product],products[Cost per box])*sales[[#This Row],[Boxes]]</f>
        <v>11457.6</v>
      </c>
      <c r="I6101" s="4">
        <f>sales[[#This Row],[Revenue]]-sales[[#This Row],[Cost]]</f>
        <v>7995.4</v>
      </c>
    </row>
    <row r="6102" spans="2:9" x14ac:dyDescent="0.25">
      <c r="B6102" t="s">
        <v>53</v>
      </c>
      <c r="C6102" t="s">
        <v>27</v>
      </c>
      <c r="D6102" t="s">
        <v>45</v>
      </c>
      <c r="E6102" s="1">
        <v>44511</v>
      </c>
      <c r="F6102" s="4">
        <v>8652</v>
      </c>
      <c r="G6102">
        <v>377</v>
      </c>
      <c r="H6102" s="3">
        <f>_xlfn.XLOOKUP(sales[[#This Row],[Product]],products[Product],products[Cost per box])*sales[[#This Row],[Boxes]]</f>
        <v>2914.21</v>
      </c>
      <c r="I6102" s="4">
        <f>sales[[#This Row],[Revenue]]-sales[[#This Row],[Cost]]</f>
        <v>5737.79</v>
      </c>
    </row>
    <row r="6103" spans="2:9" x14ac:dyDescent="0.25">
      <c r="B6103" t="s">
        <v>25</v>
      </c>
      <c r="C6103" t="s">
        <v>16</v>
      </c>
      <c r="D6103" t="s">
        <v>7</v>
      </c>
      <c r="E6103" s="1">
        <v>44511</v>
      </c>
      <c r="F6103" s="4">
        <v>2562</v>
      </c>
      <c r="G6103">
        <v>161</v>
      </c>
      <c r="H6103" s="3">
        <f>_xlfn.XLOOKUP(sales[[#This Row],[Product]],products[Product],products[Cost per box])*sales[[#This Row],[Boxes]]</f>
        <v>829.15000000000009</v>
      </c>
      <c r="I6103" s="4">
        <f>sales[[#This Row],[Revenue]]-sales[[#This Row],[Cost]]</f>
        <v>1732.85</v>
      </c>
    </row>
    <row r="6104" spans="2:9" x14ac:dyDescent="0.25">
      <c r="B6104" t="s">
        <v>57</v>
      </c>
      <c r="C6104" t="s">
        <v>6</v>
      </c>
      <c r="D6104" t="s">
        <v>52</v>
      </c>
      <c r="E6104" s="1">
        <v>44511</v>
      </c>
      <c r="F6104" s="4">
        <v>10353</v>
      </c>
      <c r="G6104">
        <v>840</v>
      </c>
      <c r="H6104" s="3">
        <f>_xlfn.XLOOKUP(sales[[#This Row],[Product]],products[Product],products[Cost per box])*sales[[#This Row],[Boxes]]</f>
        <v>2788.7999999999997</v>
      </c>
      <c r="I6104" s="4">
        <f>sales[[#This Row],[Revenue]]-sales[[#This Row],[Cost]]</f>
        <v>7564.2000000000007</v>
      </c>
    </row>
    <row r="6105" spans="2:9" x14ac:dyDescent="0.25">
      <c r="B6105" t="s">
        <v>53</v>
      </c>
      <c r="C6105" t="s">
        <v>11</v>
      </c>
      <c r="D6105" t="s">
        <v>30</v>
      </c>
      <c r="E6105" s="1">
        <v>44511</v>
      </c>
      <c r="F6105" s="4">
        <v>4480</v>
      </c>
      <c r="G6105">
        <v>249</v>
      </c>
      <c r="H6105" s="3">
        <f>_xlfn.XLOOKUP(sales[[#This Row],[Product]],products[Product],products[Cost per box])*sales[[#This Row],[Boxes]]</f>
        <v>916.32</v>
      </c>
      <c r="I6105" s="4">
        <f>sales[[#This Row],[Revenue]]-sales[[#This Row],[Cost]]</f>
        <v>3563.68</v>
      </c>
    </row>
    <row r="6106" spans="2:9" x14ac:dyDescent="0.25">
      <c r="B6106" t="s">
        <v>15</v>
      </c>
      <c r="C6106" t="s">
        <v>16</v>
      </c>
      <c r="D6106" t="s">
        <v>26</v>
      </c>
      <c r="E6106" s="1">
        <v>44511</v>
      </c>
      <c r="F6106" s="4">
        <v>959</v>
      </c>
      <c r="G6106">
        <v>74</v>
      </c>
      <c r="H6106" s="3">
        <f>_xlfn.XLOOKUP(sales[[#This Row],[Product]],products[Product],products[Cost per box])*sales[[#This Row],[Boxes]]</f>
        <v>475.82</v>
      </c>
      <c r="I6106" s="4">
        <f>sales[[#This Row],[Revenue]]-sales[[#This Row],[Cost]]</f>
        <v>483.18</v>
      </c>
    </row>
    <row r="6107" spans="2:9" x14ac:dyDescent="0.25">
      <c r="B6107" t="s">
        <v>57</v>
      </c>
      <c r="C6107" t="s">
        <v>16</v>
      </c>
      <c r="D6107" t="s">
        <v>24</v>
      </c>
      <c r="E6107" s="1">
        <v>44511</v>
      </c>
      <c r="F6107" s="4">
        <v>4648</v>
      </c>
      <c r="G6107">
        <v>245</v>
      </c>
      <c r="H6107" s="3">
        <f>_xlfn.XLOOKUP(sales[[#This Row],[Product]],products[Product],products[Cost per box])*sales[[#This Row],[Boxes]]</f>
        <v>2574.9499999999998</v>
      </c>
      <c r="I6107" s="4">
        <f>sales[[#This Row],[Revenue]]-sales[[#This Row],[Cost]]</f>
        <v>2073.0500000000002</v>
      </c>
    </row>
    <row r="6108" spans="2:9" x14ac:dyDescent="0.25">
      <c r="B6108" t="s">
        <v>23</v>
      </c>
      <c r="C6108" t="s">
        <v>6</v>
      </c>
      <c r="D6108" t="s">
        <v>44</v>
      </c>
      <c r="E6108" s="1">
        <v>44511</v>
      </c>
      <c r="F6108" s="4">
        <v>11788</v>
      </c>
      <c r="G6108">
        <v>492</v>
      </c>
      <c r="H6108" s="3">
        <f>_xlfn.XLOOKUP(sales[[#This Row],[Product]],products[Product],products[Cost per box])*sales[[#This Row],[Boxes]]</f>
        <v>4708.4400000000005</v>
      </c>
      <c r="I6108" s="4">
        <f>sales[[#This Row],[Revenue]]-sales[[#This Row],[Cost]]</f>
        <v>7079.5599999999995</v>
      </c>
    </row>
    <row r="6109" spans="2:9" x14ac:dyDescent="0.25">
      <c r="B6109" t="s">
        <v>53</v>
      </c>
      <c r="C6109" t="s">
        <v>27</v>
      </c>
      <c r="D6109" t="s">
        <v>48</v>
      </c>
      <c r="E6109" s="1">
        <v>44511</v>
      </c>
      <c r="F6109" s="4">
        <v>2142</v>
      </c>
      <c r="G6109">
        <v>80</v>
      </c>
      <c r="H6109" s="3">
        <f>_xlfn.XLOOKUP(sales[[#This Row],[Product]],products[Product],products[Cost per box])*sales[[#This Row],[Boxes]]</f>
        <v>598.40000000000009</v>
      </c>
      <c r="I6109" s="4">
        <f>sales[[#This Row],[Revenue]]-sales[[#This Row],[Cost]]</f>
        <v>1543.6</v>
      </c>
    </row>
    <row r="6110" spans="2:9" x14ac:dyDescent="0.25">
      <c r="B6110" t="s">
        <v>40</v>
      </c>
      <c r="C6110" t="s">
        <v>27</v>
      </c>
      <c r="D6110" t="s">
        <v>31</v>
      </c>
      <c r="E6110" s="1">
        <v>44511</v>
      </c>
      <c r="F6110" s="4">
        <v>294</v>
      </c>
      <c r="G6110">
        <v>25</v>
      </c>
      <c r="H6110" s="3">
        <f>_xlfn.XLOOKUP(sales[[#This Row],[Product]],products[Product],products[Cost per box])*sales[[#This Row],[Boxes]]</f>
        <v>143</v>
      </c>
      <c r="I6110" s="4">
        <f>sales[[#This Row],[Revenue]]-sales[[#This Row],[Cost]]</f>
        <v>151</v>
      </c>
    </row>
    <row r="6111" spans="2:9" x14ac:dyDescent="0.25">
      <c r="B6111" t="s">
        <v>54</v>
      </c>
      <c r="C6111" t="s">
        <v>16</v>
      </c>
      <c r="D6111" t="s">
        <v>47</v>
      </c>
      <c r="E6111" s="1">
        <v>44511</v>
      </c>
      <c r="F6111" s="4">
        <v>1449</v>
      </c>
      <c r="G6111">
        <v>86</v>
      </c>
      <c r="H6111" s="3">
        <f>_xlfn.XLOOKUP(sales[[#This Row],[Product]],products[Product],products[Cost per box])*sales[[#This Row],[Boxes]]</f>
        <v>452.35999999999996</v>
      </c>
      <c r="I6111" s="4">
        <f>sales[[#This Row],[Revenue]]-sales[[#This Row],[Cost]]</f>
        <v>996.6400000000001</v>
      </c>
    </row>
    <row r="6112" spans="2:9" x14ac:dyDescent="0.25">
      <c r="B6112" t="s">
        <v>51</v>
      </c>
      <c r="C6112" t="s">
        <v>6</v>
      </c>
      <c r="D6112" t="s">
        <v>44</v>
      </c>
      <c r="E6112" s="1">
        <v>44511</v>
      </c>
      <c r="F6112" s="4">
        <v>4039</v>
      </c>
      <c r="G6112">
        <v>176</v>
      </c>
      <c r="H6112" s="3">
        <f>_xlfn.XLOOKUP(sales[[#This Row],[Product]],products[Product],products[Cost per box])*sales[[#This Row],[Boxes]]</f>
        <v>1684.3200000000002</v>
      </c>
      <c r="I6112" s="4">
        <f>sales[[#This Row],[Revenue]]-sales[[#This Row],[Cost]]</f>
        <v>2354.6799999999998</v>
      </c>
    </row>
    <row r="6113" spans="2:9" x14ac:dyDescent="0.25">
      <c r="B6113" t="s">
        <v>10</v>
      </c>
      <c r="C6113" t="s">
        <v>21</v>
      </c>
      <c r="D6113" t="s">
        <v>24</v>
      </c>
      <c r="E6113" s="1">
        <v>44511</v>
      </c>
      <c r="F6113" s="4">
        <v>1918</v>
      </c>
      <c r="G6113">
        <v>101</v>
      </c>
      <c r="H6113" s="3">
        <f>_xlfn.XLOOKUP(sales[[#This Row],[Product]],products[Product],products[Cost per box])*sales[[#This Row],[Boxes]]</f>
        <v>1061.51</v>
      </c>
      <c r="I6113" s="4">
        <f>sales[[#This Row],[Revenue]]-sales[[#This Row],[Cost]]</f>
        <v>856.49</v>
      </c>
    </row>
    <row r="6114" spans="2:9" x14ac:dyDescent="0.25">
      <c r="B6114" t="s">
        <v>23</v>
      </c>
      <c r="C6114" t="s">
        <v>27</v>
      </c>
      <c r="D6114" t="s">
        <v>45</v>
      </c>
      <c r="E6114" s="1">
        <v>44511</v>
      </c>
      <c r="F6114" s="4">
        <v>280</v>
      </c>
      <c r="G6114">
        <v>12</v>
      </c>
      <c r="H6114" s="3">
        <f>_xlfn.XLOOKUP(sales[[#This Row],[Product]],products[Product],products[Cost per box])*sales[[#This Row],[Boxes]]</f>
        <v>92.76</v>
      </c>
      <c r="I6114" s="4">
        <f>sales[[#This Row],[Revenue]]-sales[[#This Row],[Cost]]</f>
        <v>187.24</v>
      </c>
    </row>
    <row r="6115" spans="2:9" x14ac:dyDescent="0.25">
      <c r="B6115" t="s">
        <v>29</v>
      </c>
      <c r="C6115" t="s">
        <v>27</v>
      </c>
      <c r="D6115" t="s">
        <v>12</v>
      </c>
      <c r="E6115" s="1">
        <v>44511</v>
      </c>
      <c r="F6115" s="4">
        <v>1162</v>
      </c>
      <c r="G6115">
        <v>78</v>
      </c>
      <c r="H6115" s="3">
        <f>_xlfn.XLOOKUP(sales[[#This Row],[Product]],products[Product],products[Cost per box])*sales[[#This Row],[Boxes]]</f>
        <v>657.54</v>
      </c>
      <c r="I6115" s="4">
        <f>sales[[#This Row],[Revenue]]-sales[[#This Row],[Cost]]</f>
        <v>504.46000000000004</v>
      </c>
    </row>
    <row r="6116" spans="2:9" x14ac:dyDescent="0.25">
      <c r="B6116" t="s">
        <v>54</v>
      </c>
      <c r="C6116" t="s">
        <v>16</v>
      </c>
      <c r="D6116" t="s">
        <v>19</v>
      </c>
      <c r="E6116" s="1">
        <v>44511</v>
      </c>
      <c r="F6116" s="4">
        <v>266</v>
      </c>
      <c r="G6116">
        <v>16</v>
      </c>
      <c r="H6116" s="3">
        <f>_xlfn.XLOOKUP(sales[[#This Row],[Product]],products[Product],products[Cost per box])*sales[[#This Row],[Boxes]]</f>
        <v>163.68</v>
      </c>
      <c r="I6116" s="4">
        <f>sales[[#This Row],[Revenue]]-sales[[#This Row],[Cost]]</f>
        <v>102.32</v>
      </c>
    </row>
    <row r="6117" spans="2:9" x14ac:dyDescent="0.25">
      <c r="B6117" t="s">
        <v>46</v>
      </c>
      <c r="C6117" t="s">
        <v>21</v>
      </c>
      <c r="D6117" t="s">
        <v>12</v>
      </c>
      <c r="E6117" s="1">
        <v>44511</v>
      </c>
      <c r="F6117" s="4">
        <v>679</v>
      </c>
      <c r="G6117">
        <v>46</v>
      </c>
      <c r="H6117" s="3">
        <f>_xlfn.XLOOKUP(sales[[#This Row],[Product]],products[Product],products[Cost per box])*sales[[#This Row],[Boxes]]</f>
        <v>387.78</v>
      </c>
      <c r="I6117" s="4">
        <f>sales[[#This Row],[Revenue]]-sales[[#This Row],[Cost]]</f>
        <v>291.22000000000003</v>
      </c>
    </row>
    <row r="6118" spans="2:9" x14ac:dyDescent="0.25">
      <c r="B6118" t="s">
        <v>34</v>
      </c>
      <c r="C6118" t="s">
        <v>9</v>
      </c>
      <c r="D6118" t="s">
        <v>12</v>
      </c>
      <c r="E6118" s="1">
        <v>44511</v>
      </c>
      <c r="F6118" s="4">
        <v>9373</v>
      </c>
      <c r="G6118">
        <v>552</v>
      </c>
      <c r="H6118" s="3">
        <f>_xlfn.XLOOKUP(sales[[#This Row],[Product]],products[Product],products[Cost per box])*sales[[#This Row],[Boxes]]</f>
        <v>4653.3599999999997</v>
      </c>
      <c r="I6118" s="4">
        <f>sales[[#This Row],[Revenue]]-sales[[#This Row],[Cost]]</f>
        <v>4719.6400000000003</v>
      </c>
    </row>
    <row r="6119" spans="2:9" x14ac:dyDescent="0.25">
      <c r="B6119" t="s">
        <v>32</v>
      </c>
      <c r="C6119" t="s">
        <v>21</v>
      </c>
      <c r="D6119" t="s">
        <v>52</v>
      </c>
      <c r="E6119" s="1">
        <v>44511</v>
      </c>
      <c r="F6119" s="4">
        <v>5880</v>
      </c>
      <c r="G6119">
        <v>588</v>
      </c>
      <c r="H6119" s="3">
        <f>_xlfn.XLOOKUP(sales[[#This Row],[Product]],products[Product],products[Cost per box])*sales[[#This Row],[Boxes]]</f>
        <v>1952.1599999999999</v>
      </c>
      <c r="I6119" s="4">
        <f>sales[[#This Row],[Revenue]]-sales[[#This Row],[Cost]]</f>
        <v>3927.84</v>
      </c>
    </row>
    <row r="6120" spans="2:9" x14ac:dyDescent="0.25">
      <c r="B6120" t="s">
        <v>53</v>
      </c>
      <c r="C6120" t="s">
        <v>6</v>
      </c>
      <c r="D6120" t="s">
        <v>19</v>
      </c>
      <c r="E6120" s="1">
        <v>44511</v>
      </c>
      <c r="F6120" s="4">
        <v>5173</v>
      </c>
      <c r="G6120">
        <v>324</v>
      </c>
      <c r="H6120" s="3">
        <f>_xlfn.XLOOKUP(sales[[#This Row],[Product]],products[Product],products[Cost per box])*sales[[#This Row],[Boxes]]</f>
        <v>3314.52</v>
      </c>
      <c r="I6120" s="4">
        <f>sales[[#This Row],[Revenue]]-sales[[#This Row],[Cost]]</f>
        <v>1858.48</v>
      </c>
    </row>
    <row r="6121" spans="2:9" x14ac:dyDescent="0.25">
      <c r="B6121" t="s">
        <v>8</v>
      </c>
      <c r="C6121" t="s">
        <v>16</v>
      </c>
      <c r="D6121" t="s">
        <v>19</v>
      </c>
      <c r="E6121" s="1">
        <v>44511</v>
      </c>
      <c r="F6121" s="4">
        <v>973</v>
      </c>
      <c r="G6121">
        <v>58</v>
      </c>
      <c r="H6121" s="3">
        <f>_xlfn.XLOOKUP(sales[[#This Row],[Product]],products[Product],products[Cost per box])*sales[[#This Row],[Boxes]]</f>
        <v>593.34</v>
      </c>
      <c r="I6121" s="4">
        <f>sales[[#This Row],[Revenue]]-sales[[#This Row],[Cost]]</f>
        <v>379.65999999999997</v>
      </c>
    </row>
    <row r="6122" spans="2:9" x14ac:dyDescent="0.25">
      <c r="B6122" t="s">
        <v>33</v>
      </c>
      <c r="C6122" t="s">
        <v>6</v>
      </c>
      <c r="D6122" t="s">
        <v>22</v>
      </c>
      <c r="E6122" s="1">
        <v>44511</v>
      </c>
      <c r="F6122" s="4">
        <v>16303</v>
      </c>
      <c r="G6122">
        <v>1820</v>
      </c>
      <c r="H6122" s="3">
        <f>_xlfn.XLOOKUP(sales[[#This Row],[Product]],products[Product],products[Cost per box])*sales[[#This Row],[Boxes]]</f>
        <v>14960.400000000001</v>
      </c>
      <c r="I6122" s="4">
        <f>sales[[#This Row],[Revenue]]-sales[[#This Row],[Cost]]</f>
        <v>1342.5999999999985</v>
      </c>
    </row>
    <row r="6123" spans="2:9" x14ac:dyDescent="0.25">
      <c r="B6123" t="s">
        <v>56</v>
      </c>
      <c r="C6123" t="s">
        <v>9</v>
      </c>
      <c r="D6123" t="s">
        <v>19</v>
      </c>
      <c r="E6123" s="1">
        <v>44511</v>
      </c>
      <c r="F6123" s="4">
        <v>12999</v>
      </c>
      <c r="G6123">
        <v>840</v>
      </c>
      <c r="H6123" s="3">
        <f>_xlfn.XLOOKUP(sales[[#This Row],[Product]],products[Product],products[Cost per box])*sales[[#This Row],[Boxes]]</f>
        <v>8593.2000000000007</v>
      </c>
      <c r="I6123" s="4">
        <f>sales[[#This Row],[Revenue]]-sales[[#This Row],[Cost]]</f>
        <v>4405.7999999999993</v>
      </c>
    </row>
    <row r="6124" spans="2:9" x14ac:dyDescent="0.25">
      <c r="B6124" t="s">
        <v>57</v>
      </c>
      <c r="C6124" t="s">
        <v>6</v>
      </c>
      <c r="D6124" t="s">
        <v>50</v>
      </c>
      <c r="E6124" s="1">
        <v>44512</v>
      </c>
      <c r="F6124" s="4">
        <v>6293</v>
      </c>
      <c r="G6124">
        <v>274</v>
      </c>
      <c r="H6124" s="3">
        <f>_xlfn.XLOOKUP(sales[[#This Row],[Product]],products[Product],products[Cost per box])*sales[[#This Row],[Boxes]]</f>
        <v>3400.34</v>
      </c>
      <c r="I6124" s="4">
        <f>sales[[#This Row],[Revenue]]-sales[[#This Row],[Cost]]</f>
        <v>2892.66</v>
      </c>
    </row>
    <row r="6125" spans="2:9" x14ac:dyDescent="0.25">
      <c r="B6125" t="s">
        <v>10</v>
      </c>
      <c r="C6125" t="s">
        <v>21</v>
      </c>
      <c r="D6125" t="s">
        <v>19</v>
      </c>
      <c r="E6125" s="1">
        <v>44512</v>
      </c>
      <c r="F6125" s="4">
        <v>3479</v>
      </c>
      <c r="G6125">
        <v>194</v>
      </c>
      <c r="H6125" s="3">
        <f>_xlfn.XLOOKUP(sales[[#This Row],[Product]],products[Product],products[Cost per box])*sales[[#This Row],[Boxes]]</f>
        <v>1984.6200000000001</v>
      </c>
      <c r="I6125" s="4">
        <f>sales[[#This Row],[Revenue]]-sales[[#This Row],[Cost]]</f>
        <v>1494.3799999999999</v>
      </c>
    </row>
    <row r="6126" spans="2:9" x14ac:dyDescent="0.25">
      <c r="B6126" t="s">
        <v>32</v>
      </c>
      <c r="C6126" t="s">
        <v>6</v>
      </c>
      <c r="D6126" t="s">
        <v>17</v>
      </c>
      <c r="E6126" s="1">
        <v>44512</v>
      </c>
      <c r="F6126" s="4">
        <v>2625</v>
      </c>
      <c r="G6126">
        <v>120</v>
      </c>
      <c r="H6126" s="3">
        <f>_xlfn.XLOOKUP(sales[[#This Row],[Product]],products[Product],products[Cost per box])*sales[[#This Row],[Boxes]]</f>
        <v>816</v>
      </c>
      <c r="I6126" s="4">
        <f>sales[[#This Row],[Revenue]]-sales[[#This Row],[Cost]]</f>
        <v>1809</v>
      </c>
    </row>
    <row r="6127" spans="2:9" x14ac:dyDescent="0.25">
      <c r="B6127" t="s">
        <v>39</v>
      </c>
      <c r="C6127" t="s">
        <v>27</v>
      </c>
      <c r="D6127" t="s">
        <v>31</v>
      </c>
      <c r="E6127" s="1">
        <v>44512</v>
      </c>
      <c r="F6127" s="4">
        <v>4060</v>
      </c>
      <c r="G6127">
        <v>313</v>
      </c>
      <c r="H6127" s="3">
        <f>_xlfn.XLOOKUP(sales[[#This Row],[Product]],products[Product],products[Cost per box])*sales[[#This Row],[Boxes]]</f>
        <v>1790.36</v>
      </c>
      <c r="I6127" s="4">
        <f>sales[[#This Row],[Revenue]]-sales[[#This Row],[Cost]]</f>
        <v>2269.6400000000003</v>
      </c>
    </row>
    <row r="6128" spans="2:9" x14ac:dyDescent="0.25">
      <c r="B6128" t="s">
        <v>29</v>
      </c>
      <c r="C6128" t="s">
        <v>6</v>
      </c>
      <c r="D6128" t="s">
        <v>17</v>
      </c>
      <c r="E6128" s="1">
        <v>44512</v>
      </c>
      <c r="F6128" s="4">
        <v>5495</v>
      </c>
      <c r="G6128">
        <v>239</v>
      </c>
      <c r="H6128" s="3">
        <f>_xlfn.XLOOKUP(sales[[#This Row],[Product]],products[Product],products[Cost per box])*sales[[#This Row],[Boxes]]</f>
        <v>1625.2</v>
      </c>
      <c r="I6128" s="4">
        <f>sales[[#This Row],[Revenue]]-sales[[#This Row],[Cost]]</f>
        <v>3869.8</v>
      </c>
    </row>
    <row r="6129" spans="2:9" x14ac:dyDescent="0.25">
      <c r="B6129" t="s">
        <v>20</v>
      </c>
      <c r="C6129" t="s">
        <v>9</v>
      </c>
      <c r="D6129" t="s">
        <v>52</v>
      </c>
      <c r="E6129" s="1">
        <v>44512</v>
      </c>
      <c r="F6129" s="4">
        <v>3605</v>
      </c>
      <c r="G6129">
        <v>301</v>
      </c>
      <c r="H6129" s="3">
        <f>_xlfn.XLOOKUP(sales[[#This Row],[Product]],products[Product],products[Cost per box])*sales[[#This Row],[Boxes]]</f>
        <v>999.31999999999994</v>
      </c>
      <c r="I6129" s="4">
        <f>sales[[#This Row],[Revenue]]-sales[[#This Row],[Cost]]</f>
        <v>2605.6800000000003</v>
      </c>
    </row>
    <row r="6130" spans="2:9" x14ac:dyDescent="0.25">
      <c r="B6130" t="s">
        <v>33</v>
      </c>
      <c r="C6130" t="s">
        <v>11</v>
      </c>
      <c r="D6130" t="s">
        <v>48</v>
      </c>
      <c r="E6130" s="1">
        <v>44512</v>
      </c>
      <c r="F6130" s="4">
        <v>532</v>
      </c>
      <c r="G6130">
        <v>21</v>
      </c>
      <c r="H6130" s="3">
        <f>_xlfn.XLOOKUP(sales[[#This Row],[Product]],products[Product],products[Cost per box])*sales[[#This Row],[Boxes]]</f>
        <v>157.08000000000001</v>
      </c>
      <c r="I6130" s="4">
        <f>sales[[#This Row],[Revenue]]-sales[[#This Row],[Cost]]</f>
        <v>374.91999999999996</v>
      </c>
    </row>
    <row r="6131" spans="2:9" x14ac:dyDescent="0.25">
      <c r="B6131" t="s">
        <v>57</v>
      </c>
      <c r="C6131" t="s">
        <v>21</v>
      </c>
      <c r="D6131" t="s">
        <v>24</v>
      </c>
      <c r="E6131" s="1">
        <v>44512</v>
      </c>
      <c r="F6131" s="4">
        <v>10206</v>
      </c>
      <c r="G6131">
        <v>511</v>
      </c>
      <c r="H6131" s="3">
        <f>_xlfn.XLOOKUP(sales[[#This Row],[Product]],products[Product],products[Cost per box])*sales[[#This Row],[Boxes]]</f>
        <v>5370.61</v>
      </c>
      <c r="I6131" s="4">
        <f>sales[[#This Row],[Revenue]]-sales[[#This Row],[Cost]]</f>
        <v>4835.3900000000003</v>
      </c>
    </row>
    <row r="6132" spans="2:9" x14ac:dyDescent="0.25">
      <c r="B6132" t="s">
        <v>5</v>
      </c>
      <c r="C6132" t="s">
        <v>9</v>
      </c>
      <c r="D6132" t="s">
        <v>52</v>
      </c>
      <c r="E6132" s="1">
        <v>44512</v>
      </c>
      <c r="F6132" s="4">
        <v>7462</v>
      </c>
      <c r="G6132">
        <v>622</v>
      </c>
      <c r="H6132" s="3">
        <f>_xlfn.XLOOKUP(sales[[#This Row],[Product]],products[Product],products[Cost per box])*sales[[#This Row],[Boxes]]</f>
        <v>2065.04</v>
      </c>
      <c r="I6132" s="4">
        <f>sales[[#This Row],[Revenue]]-sales[[#This Row],[Cost]]</f>
        <v>5396.96</v>
      </c>
    </row>
    <row r="6133" spans="2:9" x14ac:dyDescent="0.25">
      <c r="B6133" t="s">
        <v>8</v>
      </c>
      <c r="C6133" t="s">
        <v>16</v>
      </c>
      <c r="D6133" t="s">
        <v>7</v>
      </c>
      <c r="E6133" s="1">
        <v>44512</v>
      </c>
      <c r="F6133" s="4">
        <v>2247</v>
      </c>
      <c r="G6133">
        <v>150</v>
      </c>
      <c r="H6133" s="3">
        <f>_xlfn.XLOOKUP(sales[[#This Row],[Product]],products[Product],products[Cost per box])*sales[[#This Row],[Boxes]]</f>
        <v>772.5</v>
      </c>
      <c r="I6133" s="4">
        <f>sales[[#This Row],[Revenue]]-sales[[#This Row],[Cost]]</f>
        <v>1474.5</v>
      </c>
    </row>
    <row r="6134" spans="2:9" x14ac:dyDescent="0.25">
      <c r="B6134" t="s">
        <v>37</v>
      </c>
      <c r="C6134" t="s">
        <v>6</v>
      </c>
      <c r="D6134" t="s">
        <v>45</v>
      </c>
      <c r="E6134" s="1">
        <v>44512</v>
      </c>
      <c r="F6134" s="4">
        <v>7021</v>
      </c>
      <c r="G6134">
        <v>293</v>
      </c>
      <c r="H6134" s="3">
        <f>_xlfn.XLOOKUP(sales[[#This Row],[Product]],products[Product],products[Cost per box])*sales[[#This Row],[Boxes]]</f>
        <v>2264.8900000000003</v>
      </c>
      <c r="I6134" s="4">
        <f>sales[[#This Row],[Revenue]]-sales[[#This Row],[Cost]]</f>
        <v>4756.1099999999997</v>
      </c>
    </row>
    <row r="6135" spans="2:9" x14ac:dyDescent="0.25">
      <c r="B6135" t="s">
        <v>25</v>
      </c>
      <c r="C6135" t="s">
        <v>27</v>
      </c>
      <c r="D6135" t="s">
        <v>24</v>
      </c>
      <c r="E6135" s="1">
        <v>44512</v>
      </c>
      <c r="F6135" s="4">
        <v>11977</v>
      </c>
      <c r="G6135">
        <v>631</v>
      </c>
      <c r="H6135" s="3">
        <f>_xlfn.XLOOKUP(sales[[#This Row],[Product]],products[Product],products[Cost per box])*sales[[#This Row],[Boxes]]</f>
        <v>6631.8099999999995</v>
      </c>
      <c r="I6135" s="4">
        <f>sales[[#This Row],[Revenue]]-sales[[#This Row],[Cost]]</f>
        <v>5345.1900000000005</v>
      </c>
    </row>
    <row r="6136" spans="2:9" x14ac:dyDescent="0.25">
      <c r="B6136" t="s">
        <v>40</v>
      </c>
      <c r="C6136" t="s">
        <v>6</v>
      </c>
      <c r="D6136" t="s">
        <v>45</v>
      </c>
      <c r="E6136" s="1">
        <v>44512</v>
      </c>
      <c r="F6136" s="4">
        <v>952</v>
      </c>
      <c r="G6136">
        <v>42</v>
      </c>
      <c r="H6136" s="3">
        <f>_xlfn.XLOOKUP(sales[[#This Row],[Product]],products[Product],products[Cost per box])*sales[[#This Row],[Boxes]]</f>
        <v>324.66000000000003</v>
      </c>
      <c r="I6136" s="4">
        <f>sales[[#This Row],[Revenue]]-sales[[#This Row],[Cost]]</f>
        <v>627.33999999999992</v>
      </c>
    </row>
    <row r="6137" spans="2:9" x14ac:dyDescent="0.25">
      <c r="B6137" t="s">
        <v>54</v>
      </c>
      <c r="C6137" t="s">
        <v>9</v>
      </c>
      <c r="D6137" t="s">
        <v>14</v>
      </c>
      <c r="E6137" s="1">
        <v>44515</v>
      </c>
      <c r="F6137" s="4">
        <v>9240</v>
      </c>
      <c r="G6137">
        <v>1540</v>
      </c>
      <c r="H6137" s="3">
        <f>_xlfn.XLOOKUP(sales[[#This Row],[Product]],products[Product],products[Cost per box])*sales[[#This Row],[Boxes]]</f>
        <v>9717.4</v>
      </c>
      <c r="I6137" s="4">
        <f>sales[[#This Row],[Revenue]]-sales[[#This Row],[Cost]]</f>
        <v>-477.39999999999964</v>
      </c>
    </row>
    <row r="6138" spans="2:9" x14ac:dyDescent="0.25">
      <c r="B6138" t="s">
        <v>37</v>
      </c>
      <c r="C6138" t="s">
        <v>16</v>
      </c>
      <c r="D6138" t="s">
        <v>35</v>
      </c>
      <c r="E6138" s="1">
        <v>44515</v>
      </c>
      <c r="F6138" s="4">
        <v>6972</v>
      </c>
      <c r="G6138">
        <v>388</v>
      </c>
      <c r="H6138" s="3">
        <f>_xlfn.XLOOKUP(sales[[#This Row],[Product]],products[Product],products[Cost per box])*sales[[#This Row],[Boxes]]</f>
        <v>1028.2</v>
      </c>
      <c r="I6138" s="4">
        <f>sales[[#This Row],[Revenue]]-sales[[#This Row],[Cost]]</f>
        <v>5943.8</v>
      </c>
    </row>
    <row r="6139" spans="2:9" x14ac:dyDescent="0.25">
      <c r="B6139" t="s">
        <v>13</v>
      </c>
      <c r="C6139" t="s">
        <v>11</v>
      </c>
      <c r="D6139" t="s">
        <v>24</v>
      </c>
      <c r="E6139" s="1">
        <v>44515</v>
      </c>
      <c r="F6139" s="4">
        <v>4648</v>
      </c>
      <c r="G6139">
        <v>233</v>
      </c>
      <c r="H6139" s="3">
        <f>_xlfn.XLOOKUP(sales[[#This Row],[Product]],products[Product],products[Cost per box])*sales[[#This Row],[Boxes]]</f>
        <v>2448.83</v>
      </c>
      <c r="I6139" s="4">
        <f>sales[[#This Row],[Revenue]]-sales[[#This Row],[Cost]]</f>
        <v>2199.17</v>
      </c>
    </row>
    <row r="6140" spans="2:9" x14ac:dyDescent="0.25">
      <c r="B6140" t="s">
        <v>51</v>
      </c>
      <c r="C6140" t="s">
        <v>16</v>
      </c>
      <c r="D6140" t="s">
        <v>43</v>
      </c>
      <c r="E6140" s="1">
        <v>44515</v>
      </c>
      <c r="F6140" s="4">
        <v>4704</v>
      </c>
      <c r="G6140">
        <v>224</v>
      </c>
      <c r="H6140" s="3">
        <f>_xlfn.XLOOKUP(sales[[#This Row],[Product]],products[Product],products[Cost per box])*sales[[#This Row],[Boxes]]</f>
        <v>862.4</v>
      </c>
      <c r="I6140" s="4">
        <f>sales[[#This Row],[Revenue]]-sales[[#This Row],[Cost]]</f>
        <v>3841.6</v>
      </c>
    </row>
    <row r="6141" spans="2:9" x14ac:dyDescent="0.25">
      <c r="B6141" t="s">
        <v>41</v>
      </c>
      <c r="C6141" t="s">
        <v>21</v>
      </c>
      <c r="D6141" t="s">
        <v>36</v>
      </c>
      <c r="E6141" s="1">
        <v>44515</v>
      </c>
      <c r="F6141" s="4">
        <v>3563</v>
      </c>
      <c r="G6141">
        <v>396</v>
      </c>
      <c r="H6141" s="3">
        <f>_xlfn.XLOOKUP(sales[[#This Row],[Product]],products[Product],products[Cost per box])*sales[[#This Row],[Boxes]]</f>
        <v>1995.84</v>
      </c>
      <c r="I6141" s="4">
        <f>sales[[#This Row],[Revenue]]-sales[[#This Row],[Cost]]</f>
        <v>1567.16</v>
      </c>
    </row>
    <row r="6142" spans="2:9" x14ac:dyDescent="0.25">
      <c r="B6142" t="s">
        <v>8</v>
      </c>
      <c r="C6142" t="s">
        <v>9</v>
      </c>
      <c r="D6142" t="s">
        <v>50</v>
      </c>
      <c r="E6142" s="1">
        <v>44515</v>
      </c>
      <c r="F6142" s="4">
        <v>5516</v>
      </c>
      <c r="G6142">
        <v>240</v>
      </c>
      <c r="H6142" s="3">
        <f>_xlfn.XLOOKUP(sales[[#This Row],[Product]],products[Product],products[Cost per box])*sales[[#This Row],[Boxes]]</f>
        <v>2978.4</v>
      </c>
      <c r="I6142" s="4">
        <f>sales[[#This Row],[Revenue]]-sales[[#This Row],[Cost]]</f>
        <v>2537.6</v>
      </c>
    </row>
    <row r="6143" spans="2:9" x14ac:dyDescent="0.25">
      <c r="B6143" t="s">
        <v>41</v>
      </c>
      <c r="C6143" t="s">
        <v>9</v>
      </c>
      <c r="D6143" t="s">
        <v>12</v>
      </c>
      <c r="E6143" s="1">
        <v>44515</v>
      </c>
      <c r="F6143" s="4">
        <v>4599</v>
      </c>
      <c r="G6143">
        <v>307</v>
      </c>
      <c r="H6143" s="3">
        <f>_xlfn.XLOOKUP(sales[[#This Row],[Product]],products[Product],products[Cost per box])*sales[[#This Row],[Boxes]]</f>
        <v>2588.0099999999998</v>
      </c>
      <c r="I6143" s="4">
        <f>sales[[#This Row],[Revenue]]-sales[[#This Row],[Cost]]</f>
        <v>2010.9900000000002</v>
      </c>
    </row>
    <row r="6144" spans="2:9" x14ac:dyDescent="0.25">
      <c r="B6144" t="s">
        <v>13</v>
      </c>
      <c r="C6144" t="s">
        <v>16</v>
      </c>
      <c r="D6144" t="s">
        <v>52</v>
      </c>
      <c r="E6144" s="1">
        <v>44515</v>
      </c>
      <c r="F6144" s="4">
        <v>3780</v>
      </c>
      <c r="G6144">
        <v>344</v>
      </c>
      <c r="H6144" s="3">
        <f>_xlfn.XLOOKUP(sales[[#This Row],[Product]],products[Product],products[Cost per box])*sales[[#This Row],[Boxes]]</f>
        <v>1142.08</v>
      </c>
      <c r="I6144" s="4">
        <f>sales[[#This Row],[Revenue]]-sales[[#This Row],[Cost]]</f>
        <v>2637.92</v>
      </c>
    </row>
    <row r="6145" spans="2:9" x14ac:dyDescent="0.25">
      <c r="B6145" t="s">
        <v>57</v>
      </c>
      <c r="C6145" t="s">
        <v>16</v>
      </c>
      <c r="D6145" t="s">
        <v>50</v>
      </c>
      <c r="E6145" s="1">
        <v>44515</v>
      </c>
      <c r="F6145" s="4">
        <v>5880</v>
      </c>
      <c r="G6145">
        <v>256</v>
      </c>
      <c r="H6145" s="3">
        <f>_xlfn.XLOOKUP(sales[[#This Row],[Product]],products[Product],products[Cost per box])*sales[[#This Row],[Boxes]]</f>
        <v>3176.96</v>
      </c>
      <c r="I6145" s="4">
        <f>sales[[#This Row],[Revenue]]-sales[[#This Row],[Cost]]</f>
        <v>2703.04</v>
      </c>
    </row>
    <row r="6146" spans="2:9" x14ac:dyDescent="0.25">
      <c r="B6146" t="s">
        <v>10</v>
      </c>
      <c r="C6146" t="s">
        <v>16</v>
      </c>
      <c r="D6146" t="s">
        <v>45</v>
      </c>
      <c r="E6146" s="1">
        <v>44515</v>
      </c>
      <c r="F6146" s="4">
        <v>6692</v>
      </c>
      <c r="G6146">
        <v>291</v>
      </c>
      <c r="H6146" s="3">
        <f>_xlfn.XLOOKUP(sales[[#This Row],[Product]],products[Product],products[Cost per box])*sales[[#This Row],[Boxes]]</f>
        <v>2249.4300000000003</v>
      </c>
      <c r="I6146" s="4">
        <f>sales[[#This Row],[Revenue]]-sales[[#This Row],[Cost]]</f>
        <v>4442.57</v>
      </c>
    </row>
    <row r="6147" spans="2:9" x14ac:dyDescent="0.25">
      <c r="B6147" t="s">
        <v>20</v>
      </c>
      <c r="C6147" t="s">
        <v>9</v>
      </c>
      <c r="D6147" t="s">
        <v>50</v>
      </c>
      <c r="E6147" s="1">
        <v>44515</v>
      </c>
      <c r="F6147" s="4">
        <v>5047</v>
      </c>
      <c r="G6147">
        <v>230</v>
      </c>
      <c r="H6147" s="3">
        <f>_xlfn.XLOOKUP(sales[[#This Row],[Product]],products[Product],products[Cost per box])*sales[[#This Row],[Boxes]]</f>
        <v>2854.3</v>
      </c>
      <c r="I6147" s="4">
        <f>sales[[#This Row],[Revenue]]-sales[[#This Row],[Cost]]</f>
        <v>2192.6999999999998</v>
      </c>
    </row>
    <row r="6148" spans="2:9" x14ac:dyDescent="0.25">
      <c r="B6148" t="s">
        <v>23</v>
      </c>
      <c r="C6148" t="s">
        <v>16</v>
      </c>
      <c r="D6148" t="s">
        <v>50</v>
      </c>
      <c r="E6148" s="1">
        <v>44515</v>
      </c>
      <c r="F6148" s="4">
        <v>7441</v>
      </c>
      <c r="G6148">
        <v>339</v>
      </c>
      <c r="H6148" s="3">
        <f>_xlfn.XLOOKUP(sales[[#This Row],[Product]],products[Product],products[Cost per box])*sales[[#This Row],[Boxes]]</f>
        <v>4206.99</v>
      </c>
      <c r="I6148" s="4">
        <f>sales[[#This Row],[Revenue]]-sales[[#This Row],[Cost]]</f>
        <v>3234.01</v>
      </c>
    </row>
    <row r="6149" spans="2:9" x14ac:dyDescent="0.25">
      <c r="B6149" t="s">
        <v>25</v>
      </c>
      <c r="C6149" t="s">
        <v>21</v>
      </c>
      <c r="D6149" t="s">
        <v>44</v>
      </c>
      <c r="E6149" s="1">
        <v>44515</v>
      </c>
      <c r="F6149" s="4">
        <v>1428</v>
      </c>
      <c r="G6149">
        <v>60</v>
      </c>
      <c r="H6149" s="3">
        <f>_xlfn.XLOOKUP(sales[[#This Row],[Product]],products[Product],products[Cost per box])*sales[[#This Row],[Boxes]]</f>
        <v>574.20000000000005</v>
      </c>
      <c r="I6149" s="4">
        <f>sales[[#This Row],[Revenue]]-sales[[#This Row],[Cost]]</f>
        <v>853.8</v>
      </c>
    </row>
    <row r="6150" spans="2:9" x14ac:dyDescent="0.25">
      <c r="B6150" t="s">
        <v>56</v>
      </c>
      <c r="C6150" t="s">
        <v>11</v>
      </c>
      <c r="D6150" t="s">
        <v>48</v>
      </c>
      <c r="E6150" s="1">
        <v>44515</v>
      </c>
      <c r="F6150" s="4">
        <v>9765</v>
      </c>
      <c r="G6150">
        <v>376</v>
      </c>
      <c r="H6150" s="3">
        <f>_xlfn.XLOOKUP(sales[[#This Row],[Product]],products[Product],products[Cost per box])*sales[[#This Row],[Boxes]]</f>
        <v>2812.48</v>
      </c>
      <c r="I6150" s="4">
        <f>sales[[#This Row],[Revenue]]-sales[[#This Row],[Cost]]</f>
        <v>6952.52</v>
      </c>
    </row>
    <row r="6151" spans="2:9" x14ac:dyDescent="0.25">
      <c r="B6151" t="s">
        <v>37</v>
      </c>
      <c r="C6151" t="s">
        <v>6</v>
      </c>
      <c r="D6151" t="s">
        <v>22</v>
      </c>
      <c r="E6151" s="1">
        <v>44515</v>
      </c>
      <c r="F6151" s="4">
        <v>4767</v>
      </c>
      <c r="G6151">
        <v>477</v>
      </c>
      <c r="H6151" s="3">
        <f>_xlfn.XLOOKUP(sales[[#This Row],[Product]],products[Product],products[Cost per box])*sales[[#This Row],[Boxes]]</f>
        <v>3920.9400000000005</v>
      </c>
      <c r="I6151" s="4">
        <f>sales[[#This Row],[Revenue]]-sales[[#This Row],[Cost]]</f>
        <v>846.05999999999949</v>
      </c>
    </row>
    <row r="6152" spans="2:9" x14ac:dyDescent="0.25">
      <c r="B6152" t="s">
        <v>20</v>
      </c>
      <c r="C6152" t="s">
        <v>6</v>
      </c>
      <c r="D6152" t="s">
        <v>19</v>
      </c>
      <c r="E6152" s="1">
        <v>44515</v>
      </c>
      <c r="F6152" s="4">
        <v>1085</v>
      </c>
      <c r="G6152">
        <v>64</v>
      </c>
      <c r="H6152" s="3">
        <f>_xlfn.XLOOKUP(sales[[#This Row],[Product]],products[Product],products[Cost per box])*sales[[#This Row],[Boxes]]</f>
        <v>654.72</v>
      </c>
      <c r="I6152" s="4">
        <f>sales[[#This Row],[Revenue]]-sales[[#This Row],[Cost]]</f>
        <v>430.28</v>
      </c>
    </row>
    <row r="6153" spans="2:9" x14ac:dyDescent="0.25">
      <c r="B6153" t="s">
        <v>32</v>
      </c>
      <c r="C6153" t="s">
        <v>16</v>
      </c>
      <c r="D6153" t="s">
        <v>52</v>
      </c>
      <c r="E6153" s="1">
        <v>44515</v>
      </c>
      <c r="F6153" s="4">
        <v>9688</v>
      </c>
      <c r="G6153">
        <v>910</v>
      </c>
      <c r="H6153" s="3">
        <f>_xlfn.XLOOKUP(sales[[#This Row],[Product]],products[Product],products[Cost per box])*sales[[#This Row],[Boxes]]</f>
        <v>3021.2</v>
      </c>
      <c r="I6153" s="4">
        <f>sales[[#This Row],[Revenue]]-sales[[#This Row],[Cost]]</f>
        <v>6666.8</v>
      </c>
    </row>
    <row r="6154" spans="2:9" x14ac:dyDescent="0.25">
      <c r="B6154" t="s">
        <v>41</v>
      </c>
      <c r="C6154" t="s">
        <v>21</v>
      </c>
      <c r="D6154" t="s">
        <v>47</v>
      </c>
      <c r="E6154" s="1">
        <v>44515</v>
      </c>
      <c r="F6154" s="4">
        <v>1211</v>
      </c>
      <c r="G6154">
        <v>72</v>
      </c>
      <c r="H6154" s="3">
        <f>_xlfn.XLOOKUP(sales[[#This Row],[Product]],products[Product],products[Cost per box])*sales[[#This Row],[Boxes]]</f>
        <v>378.71999999999997</v>
      </c>
      <c r="I6154" s="4">
        <f>sales[[#This Row],[Revenue]]-sales[[#This Row],[Cost]]</f>
        <v>832.28</v>
      </c>
    </row>
    <row r="6155" spans="2:9" x14ac:dyDescent="0.25">
      <c r="B6155" t="s">
        <v>57</v>
      </c>
      <c r="C6155" t="s">
        <v>27</v>
      </c>
      <c r="D6155" t="s">
        <v>19</v>
      </c>
      <c r="E6155" s="1">
        <v>44515</v>
      </c>
      <c r="F6155" s="4">
        <v>5208</v>
      </c>
      <c r="G6155">
        <v>290</v>
      </c>
      <c r="H6155" s="3">
        <f>_xlfn.XLOOKUP(sales[[#This Row],[Product]],products[Product],products[Cost per box])*sales[[#This Row],[Boxes]]</f>
        <v>2966.7000000000003</v>
      </c>
      <c r="I6155" s="4">
        <f>sales[[#This Row],[Revenue]]-sales[[#This Row],[Cost]]</f>
        <v>2241.2999999999997</v>
      </c>
    </row>
    <row r="6156" spans="2:9" x14ac:dyDescent="0.25">
      <c r="B6156" t="s">
        <v>41</v>
      </c>
      <c r="C6156" t="s">
        <v>16</v>
      </c>
      <c r="D6156" t="s">
        <v>14</v>
      </c>
      <c r="E6156" s="1">
        <v>44515</v>
      </c>
      <c r="F6156" s="4">
        <v>1715</v>
      </c>
      <c r="G6156">
        <v>245</v>
      </c>
      <c r="H6156" s="3">
        <f>_xlfn.XLOOKUP(sales[[#This Row],[Product]],products[Product],products[Cost per box])*sales[[#This Row],[Boxes]]</f>
        <v>1545.9499999999998</v>
      </c>
      <c r="I6156" s="4">
        <f>sales[[#This Row],[Revenue]]-sales[[#This Row],[Cost]]</f>
        <v>169.05000000000018</v>
      </c>
    </row>
    <row r="6157" spans="2:9" x14ac:dyDescent="0.25">
      <c r="B6157" t="s">
        <v>15</v>
      </c>
      <c r="C6157" t="s">
        <v>6</v>
      </c>
      <c r="D6157" t="s">
        <v>19</v>
      </c>
      <c r="E6157" s="1">
        <v>44515</v>
      </c>
      <c r="F6157" s="4">
        <v>8435</v>
      </c>
      <c r="G6157">
        <v>528</v>
      </c>
      <c r="H6157" s="3">
        <f>_xlfn.XLOOKUP(sales[[#This Row],[Product]],products[Product],products[Cost per box])*sales[[#This Row],[Boxes]]</f>
        <v>5401.4400000000005</v>
      </c>
      <c r="I6157" s="4">
        <f>sales[[#This Row],[Revenue]]-sales[[#This Row],[Cost]]</f>
        <v>3033.5599999999995</v>
      </c>
    </row>
    <row r="6158" spans="2:9" x14ac:dyDescent="0.25">
      <c r="B6158" t="s">
        <v>23</v>
      </c>
      <c r="C6158" t="s">
        <v>11</v>
      </c>
      <c r="D6158" t="s">
        <v>24</v>
      </c>
      <c r="E6158" s="1">
        <v>44515</v>
      </c>
      <c r="F6158" s="4">
        <v>3549</v>
      </c>
      <c r="G6158">
        <v>178</v>
      </c>
      <c r="H6158" s="3">
        <f>_xlfn.XLOOKUP(sales[[#This Row],[Product]],products[Product],products[Cost per box])*sales[[#This Row],[Boxes]]</f>
        <v>1870.78</v>
      </c>
      <c r="I6158" s="4">
        <f>sales[[#This Row],[Revenue]]-sales[[#This Row],[Cost]]</f>
        <v>1678.22</v>
      </c>
    </row>
    <row r="6159" spans="2:9" x14ac:dyDescent="0.25">
      <c r="B6159" t="s">
        <v>23</v>
      </c>
      <c r="C6159" t="s">
        <v>9</v>
      </c>
      <c r="D6159" t="s">
        <v>24</v>
      </c>
      <c r="E6159" s="1">
        <v>44515</v>
      </c>
      <c r="F6159" s="4">
        <v>7980</v>
      </c>
      <c r="G6159">
        <v>444</v>
      </c>
      <c r="H6159" s="3">
        <f>_xlfn.XLOOKUP(sales[[#This Row],[Product]],products[Product],products[Cost per box])*sales[[#This Row],[Boxes]]</f>
        <v>4666.4399999999996</v>
      </c>
      <c r="I6159" s="4">
        <f>sales[[#This Row],[Revenue]]-sales[[#This Row],[Cost]]</f>
        <v>3313.5600000000004</v>
      </c>
    </row>
    <row r="6160" spans="2:9" x14ac:dyDescent="0.25">
      <c r="B6160" t="s">
        <v>39</v>
      </c>
      <c r="C6160" t="s">
        <v>11</v>
      </c>
      <c r="D6160" t="s">
        <v>17</v>
      </c>
      <c r="E6160" s="1">
        <v>44515</v>
      </c>
      <c r="F6160" s="4">
        <v>5278</v>
      </c>
      <c r="G6160">
        <v>230</v>
      </c>
      <c r="H6160" s="3">
        <f>_xlfn.XLOOKUP(sales[[#This Row],[Product]],products[Product],products[Cost per box])*sales[[#This Row],[Boxes]]</f>
        <v>1564</v>
      </c>
      <c r="I6160" s="4">
        <f>sales[[#This Row],[Revenue]]-sales[[#This Row],[Cost]]</f>
        <v>3714</v>
      </c>
    </row>
    <row r="6161" spans="2:9" x14ac:dyDescent="0.25">
      <c r="B6161" t="s">
        <v>18</v>
      </c>
      <c r="C6161" t="s">
        <v>6</v>
      </c>
      <c r="D6161" t="s">
        <v>36</v>
      </c>
      <c r="E6161" s="1">
        <v>44515</v>
      </c>
      <c r="F6161" s="4">
        <v>12950</v>
      </c>
      <c r="G6161">
        <v>1610</v>
      </c>
      <c r="H6161" s="3">
        <f>_xlfn.XLOOKUP(sales[[#This Row],[Product]],products[Product],products[Cost per box])*sales[[#This Row],[Boxes]]</f>
        <v>8114.4</v>
      </c>
      <c r="I6161" s="4">
        <f>sales[[#This Row],[Revenue]]-sales[[#This Row],[Cost]]</f>
        <v>4835.6000000000004</v>
      </c>
    </row>
    <row r="6162" spans="2:9" x14ac:dyDescent="0.25">
      <c r="B6162" t="s">
        <v>49</v>
      </c>
      <c r="C6162" t="s">
        <v>9</v>
      </c>
      <c r="D6162" t="s">
        <v>30</v>
      </c>
      <c r="E6162" s="1">
        <v>44515</v>
      </c>
      <c r="F6162" s="4">
        <v>3612</v>
      </c>
      <c r="G6162">
        <v>201</v>
      </c>
      <c r="H6162" s="3">
        <f>_xlfn.XLOOKUP(sales[[#This Row],[Product]],products[Product],products[Cost per box])*sales[[#This Row],[Boxes]]</f>
        <v>739.68000000000006</v>
      </c>
      <c r="I6162" s="4">
        <f>sales[[#This Row],[Revenue]]-sales[[#This Row],[Cost]]</f>
        <v>2872.3199999999997</v>
      </c>
    </row>
    <row r="6163" spans="2:9" x14ac:dyDescent="0.25">
      <c r="B6163" t="s">
        <v>13</v>
      </c>
      <c r="C6163" t="s">
        <v>16</v>
      </c>
      <c r="D6163" t="s">
        <v>17</v>
      </c>
      <c r="E6163" s="1">
        <v>44515</v>
      </c>
      <c r="F6163" s="4">
        <v>7511</v>
      </c>
      <c r="G6163">
        <v>342</v>
      </c>
      <c r="H6163" s="3">
        <f>_xlfn.XLOOKUP(sales[[#This Row],[Product]],products[Product],products[Cost per box])*sales[[#This Row],[Boxes]]</f>
        <v>2325.6</v>
      </c>
      <c r="I6163" s="4">
        <f>sales[[#This Row],[Revenue]]-sales[[#This Row],[Cost]]</f>
        <v>5185.3999999999996</v>
      </c>
    </row>
    <row r="6164" spans="2:9" x14ac:dyDescent="0.25">
      <c r="B6164" t="s">
        <v>40</v>
      </c>
      <c r="C6164" t="s">
        <v>6</v>
      </c>
      <c r="D6164" t="s">
        <v>28</v>
      </c>
      <c r="E6164" s="1">
        <v>44515</v>
      </c>
      <c r="F6164" s="4">
        <v>889</v>
      </c>
      <c r="G6164">
        <v>112</v>
      </c>
      <c r="H6164" s="3">
        <f>_xlfn.XLOOKUP(sales[[#This Row],[Product]],products[Product],products[Cost per box])*sales[[#This Row],[Boxes]]</f>
        <v>309.12</v>
      </c>
      <c r="I6164" s="4">
        <f>sales[[#This Row],[Revenue]]-sales[[#This Row],[Cost]]</f>
        <v>579.88</v>
      </c>
    </row>
    <row r="6165" spans="2:9" x14ac:dyDescent="0.25">
      <c r="B6165" t="s">
        <v>20</v>
      </c>
      <c r="C6165" t="s">
        <v>9</v>
      </c>
      <c r="D6165" t="s">
        <v>7</v>
      </c>
      <c r="E6165" s="1">
        <v>44515</v>
      </c>
      <c r="F6165" s="4">
        <v>9366</v>
      </c>
      <c r="G6165">
        <v>586</v>
      </c>
      <c r="H6165" s="3">
        <f>_xlfn.XLOOKUP(sales[[#This Row],[Product]],products[Product],products[Cost per box])*sales[[#This Row],[Boxes]]</f>
        <v>3017.9</v>
      </c>
      <c r="I6165" s="4">
        <f>sales[[#This Row],[Revenue]]-sales[[#This Row],[Cost]]</f>
        <v>6348.1</v>
      </c>
    </row>
    <row r="6166" spans="2:9" x14ac:dyDescent="0.25">
      <c r="B6166" t="s">
        <v>23</v>
      </c>
      <c r="C6166" t="s">
        <v>11</v>
      </c>
      <c r="D6166" t="s">
        <v>17</v>
      </c>
      <c r="E6166" s="1">
        <v>44515</v>
      </c>
      <c r="F6166" s="4">
        <v>12159</v>
      </c>
      <c r="G6166">
        <v>579</v>
      </c>
      <c r="H6166" s="3">
        <f>_xlfn.XLOOKUP(sales[[#This Row],[Product]],products[Product],products[Cost per box])*sales[[#This Row],[Boxes]]</f>
        <v>3937.2</v>
      </c>
      <c r="I6166" s="4">
        <f>sales[[#This Row],[Revenue]]-sales[[#This Row],[Cost]]</f>
        <v>8221.7999999999993</v>
      </c>
    </row>
    <row r="6167" spans="2:9" x14ac:dyDescent="0.25">
      <c r="B6167" t="s">
        <v>25</v>
      </c>
      <c r="C6167" t="s">
        <v>16</v>
      </c>
      <c r="D6167" t="s">
        <v>52</v>
      </c>
      <c r="E6167" s="1">
        <v>44515</v>
      </c>
      <c r="F6167" s="4">
        <v>1302</v>
      </c>
      <c r="G6167">
        <v>109</v>
      </c>
      <c r="H6167" s="3">
        <f>_xlfn.XLOOKUP(sales[[#This Row],[Product]],products[Product],products[Cost per box])*sales[[#This Row],[Boxes]]</f>
        <v>361.88</v>
      </c>
      <c r="I6167" s="4">
        <f>sales[[#This Row],[Revenue]]-sales[[#This Row],[Cost]]</f>
        <v>940.12</v>
      </c>
    </row>
    <row r="6168" spans="2:9" x14ac:dyDescent="0.25">
      <c r="B6168" t="s">
        <v>8</v>
      </c>
      <c r="C6168" t="s">
        <v>21</v>
      </c>
      <c r="D6168" t="s">
        <v>43</v>
      </c>
      <c r="E6168" s="1">
        <v>44515</v>
      </c>
      <c r="F6168" s="4">
        <v>2254</v>
      </c>
      <c r="G6168">
        <v>108</v>
      </c>
      <c r="H6168" s="3">
        <f>_xlfn.XLOOKUP(sales[[#This Row],[Product]],products[Product],products[Cost per box])*sales[[#This Row],[Boxes]]</f>
        <v>415.8</v>
      </c>
      <c r="I6168" s="4">
        <f>sales[[#This Row],[Revenue]]-sales[[#This Row],[Cost]]</f>
        <v>1838.2</v>
      </c>
    </row>
    <row r="6169" spans="2:9" x14ac:dyDescent="0.25">
      <c r="B6169" t="s">
        <v>15</v>
      </c>
      <c r="C6169" t="s">
        <v>21</v>
      </c>
      <c r="D6169" t="s">
        <v>30</v>
      </c>
      <c r="E6169" s="1">
        <v>44515</v>
      </c>
      <c r="F6169" s="4">
        <v>1540</v>
      </c>
      <c r="G6169">
        <v>86</v>
      </c>
      <c r="H6169" s="3">
        <f>_xlfn.XLOOKUP(sales[[#This Row],[Product]],products[Product],products[Cost per box])*sales[[#This Row],[Boxes]]</f>
        <v>316.48</v>
      </c>
      <c r="I6169" s="4">
        <f>sales[[#This Row],[Revenue]]-sales[[#This Row],[Cost]]</f>
        <v>1223.52</v>
      </c>
    </row>
    <row r="6170" spans="2:9" x14ac:dyDescent="0.25">
      <c r="B6170" t="s">
        <v>33</v>
      </c>
      <c r="C6170" t="s">
        <v>6</v>
      </c>
      <c r="D6170" t="s">
        <v>43</v>
      </c>
      <c r="E6170" s="1">
        <v>44515</v>
      </c>
      <c r="F6170" s="4">
        <v>7868</v>
      </c>
      <c r="G6170">
        <v>375</v>
      </c>
      <c r="H6170" s="3">
        <f>_xlfn.XLOOKUP(sales[[#This Row],[Product]],products[Product],products[Cost per box])*sales[[#This Row],[Boxes]]</f>
        <v>1443.75</v>
      </c>
      <c r="I6170" s="4">
        <f>sales[[#This Row],[Revenue]]-sales[[#This Row],[Cost]]</f>
        <v>6424.25</v>
      </c>
    </row>
    <row r="6171" spans="2:9" x14ac:dyDescent="0.25">
      <c r="B6171" t="s">
        <v>15</v>
      </c>
      <c r="C6171" t="s">
        <v>6</v>
      </c>
      <c r="D6171" t="s">
        <v>26</v>
      </c>
      <c r="E6171" s="1">
        <v>44515</v>
      </c>
      <c r="F6171" s="4">
        <v>3689</v>
      </c>
      <c r="G6171">
        <v>308</v>
      </c>
      <c r="H6171" s="3">
        <f>_xlfn.XLOOKUP(sales[[#This Row],[Product]],products[Product],products[Cost per box])*sales[[#This Row],[Boxes]]</f>
        <v>1980.4399999999998</v>
      </c>
      <c r="I6171" s="4">
        <f>sales[[#This Row],[Revenue]]-sales[[#This Row],[Cost]]</f>
        <v>1708.5600000000002</v>
      </c>
    </row>
    <row r="6172" spans="2:9" x14ac:dyDescent="0.25">
      <c r="B6172" t="s">
        <v>13</v>
      </c>
      <c r="C6172" t="s">
        <v>9</v>
      </c>
      <c r="D6172" t="s">
        <v>45</v>
      </c>
      <c r="E6172" s="1">
        <v>44515</v>
      </c>
      <c r="F6172" s="4">
        <v>8540</v>
      </c>
      <c r="G6172">
        <v>372</v>
      </c>
      <c r="H6172" s="3">
        <f>_xlfn.XLOOKUP(sales[[#This Row],[Product]],products[Product],products[Cost per box])*sales[[#This Row],[Boxes]]</f>
        <v>2875.56</v>
      </c>
      <c r="I6172" s="4">
        <f>sales[[#This Row],[Revenue]]-sales[[#This Row],[Cost]]</f>
        <v>5664.4400000000005</v>
      </c>
    </row>
    <row r="6173" spans="2:9" x14ac:dyDescent="0.25">
      <c r="B6173" t="s">
        <v>29</v>
      </c>
      <c r="C6173" t="s">
        <v>21</v>
      </c>
      <c r="D6173" t="s">
        <v>52</v>
      </c>
      <c r="E6173" s="1">
        <v>44515</v>
      </c>
      <c r="F6173" s="4">
        <v>1589</v>
      </c>
      <c r="G6173">
        <v>133</v>
      </c>
      <c r="H6173" s="3">
        <f>_xlfn.XLOOKUP(sales[[#This Row],[Product]],products[Product],products[Cost per box])*sales[[#This Row],[Boxes]]</f>
        <v>441.56</v>
      </c>
      <c r="I6173" s="4">
        <f>sales[[#This Row],[Revenue]]-sales[[#This Row],[Cost]]</f>
        <v>1147.44</v>
      </c>
    </row>
    <row r="6174" spans="2:9" x14ac:dyDescent="0.25">
      <c r="B6174" t="s">
        <v>8</v>
      </c>
      <c r="C6174" t="s">
        <v>11</v>
      </c>
      <c r="D6174" t="s">
        <v>42</v>
      </c>
      <c r="E6174" s="1">
        <v>44515</v>
      </c>
      <c r="F6174" s="4">
        <v>6468</v>
      </c>
      <c r="G6174">
        <v>432</v>
      </c>
      <c r="H6174" s="3">
        <f>_xlfn.XLOOKUP(sales[[#This Row],[Product]],products[Product],products[Cost per box])*sales[[#This Row],[Boxes]]</f>
        <v>2047.68</v>
      </c>
      <c r="I6174" s="4">
        <f>sales[[#This Row],[Revenue]]-sales[[#This Row],[Cost]]</f>
        <v>4420.32</v>
      </c>
    </row>
    <row r="6175" spans="2:9" x14ac:dyDescent="0.25">
      <c r="B6175" t="s">
        <v>51</v>
      </c>
      <c r="C6175" t="s">
        <v>16</v>
      </c>
      <c r="D6175" t="s">
        <v>38</v>
      </c>
      <c r="E6175" s="1">
        <v>44515</v>
      </c>
      <c r="F6175" s="4">
        <v>9562</v>
      </c>
      <c r="G6175">
        <v>383</v>
      </c>
      <c r="H6175" s="3">
        <f>_xlfn.XLOOKUP(sales[[#This Row],[Product]],products[Product],products[Cost per box])*sales[[#This Row],[Boxes]]</f>
        <v>3807.02</v>
      </c>
      <c r="I6175" s="4">
        <f>sales[[#This Row],[Revenue]]-sales[[#This Row],[Cost]]</f>
        <v>5754.98</v>
      </c>
    </row>
    <row r="6176" spans="2:9" x14ac:dyDescent="0.25">
      <c r="B6176" t="s">
        <v>10</v>
      </c>
      <c r="C6176" t="s">
        <v>21</v>
      </c>
      <c r="D6176" t="s">
        <v>48</v>
      </c>
      <c r="E6176" s="1">
        <v>44515</v>
      </c>
      <c r="F6176" s="4">
        <v>11704</v>
      </c>
      <c r="G6176">
        <v>434</v>
      </c>
      <c r="H6176" s="3">
        <f>_xlfn.XLOOKUP(sales[[#This Row],[Product]],products[Product],products[Cost per box])*sales[[#This Row],[Boxes]]</f>
        <v>3246.32</v>
      </c>
      <c r="I6176" s="4">
        <f>sales[[#This Row],[Revenue]]-sales[[#This Row],[Cost]]</f>
        <v>8457.68</v>
      </c>
    </row>
    <row r="6177" spans="2:9" x14ac:dyDescent="0.25">
      <c r="B6177" t="s">
        <v>29</v>
      </c>
      <c r="C6177" t="s">
        <v>9</v>
      </c>
      <c r="D6177" t="s">
        <v>42</v>
      </c>
      <c r="E6177" s="1">
        <v>44515</v>
      </c>
      <c r="F6177" s="4">
        <v>11347</v>
      </c>
      <c r="G6177">
        <v>840</v>
      </c>
      <c r="H6177" s="3">
        <f>_xlfn.XLOOKUP(sales[[#This Row],[Product]],products[Product],products[Cost per box])*sales[[#This Row],[Boxes]]</f>
        <v>3981.6000000000004</v>
      </c>
      <c r="I6177" s="4">
        <f>sales[[#This Row],[Revenue]]-sales[[#This Row],[Cost]]</f>
        <v>7365.4</v>
      </c>
    </row>
    <row r="6178" spans="2:9" x14ac:dyDescent="0.25">
      <c r="B6178" t="s">
        <v>20</v>
      </c>
      <c r="C6178" t="s">
        <v>9</v>
      </c>
      <c r="D6178" t="s">
        <v>24</v>
      </c>
      <c r="E6178" s="1">
        <v>44515</v>
      </c>
      <c r="F6178" s="4">
        <v>9184</v>
      </c>
      <c r="G6178">
        <v>484</v>
      </c>
      <c r="H6178" s="3">
        <f>_xlfn.XLOOKUP(sales[[#This Row],[Product]],products[Product],products[Cost per box])*sales[[#This Row],[Boxes]]</f>
        <v>5086.84</v>
      </c>
      <c r="I6178" s="4">
        <f>sales[[#This Row],[Revenue]]-sales[[#This Row],[Cost]]</f>
        <v>4097.16</v>
      </c>
    </row>
    <row r="6179" spans="2:9" x14ac:dyDescent="0.25">
      <c r="B6179" t="s">
        <v>37</v>
      </c>
      <c r="C6179" t="s">
        <v>16</v>
      </c>
      <c r="D6179" t="s">
        <v>48</v>
      </c>
      <c r="E6179" s="1">
        <v>44515</v>
      </c>
      <c r="F6179" s="4">
        <v>8435</v>
      </c>
      <c r="G6179">
        <v>313</v>
      </c>
      <c r="H6179" s="3">
        <f>_xlfn.XLOOKUP(sales[[#This Row],[Product]],products[Product],products[Cost per box])*sales[[#This Row],[Boxes]]</f>
        <v>2341.2400000000002</v>
      </c>
      <c r="I6179" s="4">
        <f>sales[[#This Row],[Revenue]]-sales[[#This Row],[Cost]]</f>
        <v>6093.76</v>
      </c>
    </row>
    <row r="6180" spans="2:9" x14ac:dyDescent="0.25">
      <c r="B6180" t="s">
        <v>8</v>
      </c>
      <c r="C6180" t="s">
        <v>6</v>
      </c>
      <c r="D6180" t="s">
        <v>42</v>
      </c>
      <c r="E6180" s="1">
        <v>44515</v>
      </c>
      <c r="F6180" s="4">
        <v>6993</v>
      </c>
      <c r="G6180">
        <v>500</v>
      </c>
      <c r="H6180" s="3">
        <f>_xlfn.XLOOKUP(sales[[#This Row],[Product]],products[Product],products[Cost per box])*sales[[#This Row],[Boxes]]</f>
        <v>2370</v>
      </c>
      <c r="I6180" s="4">
        <f>sales[[#This Row],[Revenue]]-sales[[#This Row],[Cost]]</f>
        <v>4623</v>
      </c>
    </row>
    <row r="6181" spans="2:9" x14ac:dyDescent="0.25">
      <c r="B6181" t="s">
        <v>13</v>
      </c>
      <c r="C6181" t="s">
        <v>6</v>
      </c>
      <c r="D6181" t="s">
        <v>42</v>
      </c>
      <c r="E6181" s="1">
        <v>44515</v>
      </c>
      <c r="F6181" s="4">
        <v>952</v>
      </c>
      <c r="G6181">
        <v>64</v>
      </c>
      <c r="H6181" s="3">
        <f>_xlfn.XLOOKUP(sales[[#This Row],[Product]],products[Product],products[Cost per box])*sales[[#This Row],[Boxes]]</f>
        <v>303.36</v>
      </c>
      <c r="I6181" s="4">
        <f>sales[[#This Row],[Revenue]]-sales[[#This Row],[Cost]]</f>
        <v>648.64</v>
      </c>
    </row>
    <row r="6182" spans="2:9" x14ac:dyDescent="0.25">
      <c r="B6182" t="s">
        <v>10</v>
      </c>
      <c r="C6182" t="s">
        <v>27</v>
      </c>
      <c r="D6182" t="s">
        <v>45</v>
      </c>
      <c r="E6182" s="1">
        <v>44515</v>
      </c>
      <c r="F6182" s="4">
        <v>7343</v>
      </c>
      <c r="G6182">
        <v>334</v>
      </c>
      <c r="H6182" s="3">
        <f>_xlfn.XLOOKUP(sales[[#This Row],[Product]],products[Product],products[Cost per box])*sales[[#This Row],[Boxes]]</f>
        <v>2581.8200000000002</v>
      </c>
      <c r="I6182" s="4">
        <f>sales[[#This Row],[Revenue]]-sales[[#This Row],[Cost]]</f>
        <v>4761.18</v>
      </c>
    </row>
    <row r="6183" spans="2:9" x14ac:dyDescent="0.25">
      <c r="B6183" t="s">
        <v>53</v>
      </c>
      <c r="C6183" t="s">
        <v>16</v>
      </c>
      <c r="D6183" t="s">
        <v>31</v>
      </c>
      <c r="E6183" s="1">
        <v>44515</v>
      </c>
      <c r="F6183" s="4">
        <v>13013</v>
      </c>
      <c r="G6183">
        <v>980</v>
      </c>
      <c r="H6183" s="3">
        <f>_xlfn.XLOOKUP(sales[[#This Row],[Product]],products[Product],products[Cost per box])*sales[[#This Row],[Boxes]]</f>
        <v>5605.5999999999995</v>
      </c>
      <c r="I6183" s="4">
        <f>sales[[#This Row],[Revenue]]-sales[[#This Row],[Cost]]</f>
        <v>7407.4000000000005</v>
      </c>
    </row>
    <row r="6184" spans="2:9" x14ac:dyDescent="0.25">
      <c r="B6184" t="s">
        <v>20</v>
      </c>
      <c r="C6184" t="s">
        <v>27</v>
      </c>
      <c r="D6184" t="s">
        <v>43</v>
      </c>
      <c r="E6184" s="1">
        <v>44515</v>
      </c>
      <c r="F6184" s="4">
        <v>4340</v>
      </c>
      <c r="G6184">
        <v>207</v>
      </c>
      <c r="H6184" s="3">
        <f>_xlfn.XLOOKUP(sales[[#This Row],[Product]],products[Product],products[Cost per box])*sales[[#This Row],[Boxes]]</f>
        <v>796.95</v>
      </c>
      <c r="I6184" s="4">
        <f>sales[[#This Row],[Revenue]]-sales[[#This Row],[Cost]]</f>
        <v>3543.05</v>
      </c>
    </row>
    <row r="6185" spans="2:9" x14ac:dyDescent="0.25">
      <c r="B6185" t="s">
        <v>54</v>
      </c>
      <c r="C6185" t="s">
        <v>16</v>
      </c>
      <c r="D6185" t="s">
        <v>12</v>
      </c>
      <c r="E6185" s="1">
        <v>44515</v>
      </c>
      <c r="F6185" s="4">
        <v>5565</v>
      </c>
      <c r="G6185">
        <v>371</v>
      </c>
      <c r="H6185" s="3">
        <f>_xlfn.XLOOKUP(sales[[#This Row],[Product]],products[Product],products[Cost per box])*sales[[#This Row],[Boxes]]</f>
        <v>3127.5299999999997</v>
      </c>
      <c r="I6185" s="4">
        <f>sales[[#This Row],[Revenue]]-sales[[#This Row],[Cost]]</f>
        <v>2437.4700000000003</v>
      </c>
    </row>
    <row r="6186" spans="2:9" x14ac:dyDescent="0.25">
      <c r="B6186" t="s">
        <v>18</v>
      </c>
      <c r="C6186" t="s">
        <v>9</v>
      </c>
      <c r="D6186" t="s">
        <v>31</v>
      </c>
      <c r="E6186" s="1">
        <v>44515</v>
      </c>
      <c r="F6186" s="4">
        <v>882</v>
      </c>
      <c r="G6186">
        <v>74</v>
      </c>
      <c r="H6186" s="3">
        <f>_xlfn.XLOOKUP(sales[[#This Row],[Product]],products[Product],products[Cost per box])*sales[[#This Row],[Boxes]]</f>
        <v>423.28</v>
      </c>
      <c r="I6186" s="4">
        <f>sales[[#This Row],[Revenue]]-sales[[#This Row],[Cost]]</f>
        <v>458.72</v>
      </c>
    </row>
    <row r="6187" spans="2:9" x14ac:dyDescent="0.25">
      <c r="B6187" t="s">
        <v>49</v>
      </c>
      <c r="C6187" t="s">
        <v>16</v>
      </c>
      <c r="D6187" t="s">
        <v>36</v>
      </c>
      <c r="E6187" s="1">
        <v>44515</v>
      </c>
      <c r="F6187" s="4">
        <v>700</v>
      </c>
      <c r="G6187">
        <v>78</v>
      </c>
      <c r="H6187" s="3">
        <f>_xlfn.XLOOKUP(sales[[#This Row],[Product]],products[Product],products[Cost per box])*sales[[#This Row],[Boxes]]</f>
        <v>393.12</v>
      </c>
      <c r="I6187" s="4">
        <f>sales[[#This Row],[Revenue]]-sales[[#This Row],[Cost]]</f>
        <v>306.88</v>
      </c>
    </row>
    <row r="6188" spans="2:9" x14ac:dyDescent="0.25">
      <c r="B6188" t="s">
        <v>54</v>
      </c>
      <c r="C6188" t="s">
        <v>16</v>
      </c>
      <c r="D6188" t="s">
        <v>52</v>
      </c>
      <c r="E6188" s="1">
        <v>44515</v>
      </c>
      <c r="F6188" s="4">
        <v>6433</v>
      </c>
      <c r="G6188">
        <v>644</v>
      </c>
      <c r="H6188" s="3">
        <f>_xlfn.XLOOKUP(sales[[#This Row],[Product]],products[Product],products[Cost per box])*sales[[#This Row],[Boxes]]</f>
        <v>2138.08</v>
      </c>
      <c r="I6188" s="4">
        <f>sales[[#This Row],[Revenue]]-sales[[#This Row],[Cost]]</f>
        <v>4294.92</v>
      </c>
    </row>
    <row r="6189" spans="2:9" x14ac:dyDescent="0.25">
      <c r="B6189" t="s">
        <v>54</v>
      </c>
      <c r="C6189" t="s">
        <v>6</v>
      </c>
      <c r="D6189" t="s">
        <v>12</v>
      </c>
      <c r="E6189" s="1">
        <v>44515</v>
      </c>
      <c r="F6189" s="4">
        <v>2856</v>
      </c>
      <c r="G6189">
        <v>191</v>
      </c>
      <c r="H6189" s="3">
        <f>_xlfn.XLOOKUP(sales[[#This Row],[Product]],products[Product],products[Cost per box])*sales[[#This Row],[Boxes]]</f>
        <v>1610.1299999999999</v>
      </c>
      <c r="I6189" s="4">
        <f>sales[[#This Row],[Revenue]]-sales[[#This Row],[Cost]]</f>
        <v>1245.8700000000001</v>
      </c>
    </row>
    <row r="6190" spans="2:9" x14ac:dyDescent="0.25">
      <c r="B6190" t="s">
        <v>13</v>
      </c>
      <c r="C6190" t="s">
        <v>16</v>
      </c>
      <c r="D6190" t="s">
        <v>22</v>
      </c>
      <c r="E6190" s="1">
        <v>44515</v>
      </c>
      <c r="F6190" s="4">
        <v>301</v>
      </c>
      <c r="G6190">
        <v>38</v>
      </c>
      <c r="H6190" s="3">
        <f>_xlfn.XLOOKUP(sales[[#This Row],[Product]],products[Product],products[Cost per box])*sales[[#This Row],[Boxes]]</f>
        <v>312.36</v>
      </c>
      <c r="I6190" s="4">
        <f>sales[[#This Row],[Revenue]]-sales[[#This Row],[Cost]]</f>
        <v>-11.360000000000014</v>
      </c>
    </row>
    <row r="6191" spans="2:9" x14ac:dyDescent="0.25">
      <c r="B6191" t="s">
        <v>56</v>
      </c>
      <c r="C6191" t="s">
        <v>9</v>
      </c>
      <c r="D6191" t="s">
        <v>38</v>
      </c>
      <c r="E6191" s="1">
        <v>44515</v>
      </c>
      <c r="F6191" s="4">
        <v>8372</v>
      </c>
      <c r="G6191">
        <v>335</v>
      </c>
      <c r="H6191" s="3">
        <f>_xlfn.XLOOKUP(sales[[#This Row],[Product]],products[Product],products[Cost per box])*sales[[#This Row],[Boxes]]</f>
        <v>3329.8999999999996</v>
      </c>
      <c r="I6191" s="4">
        <f>sales[[#This Row],[Revenue]]-sales[[#This Row],[Cost]]</f>
        <v>5042.1000000000004</v>
      </c>
    </row>
    <row r="6192" spans="2:9" x14ac:dyDescent="0.25">
      <c r="B6192" t="s">
        <v>29</v>
      </c>
      <c r="C6192" t="s">
        <v>16</v>
      </c>
      <c r="D6192" t="s">
        <v>42</v>
      </c>
      <c r="E6192" s="1">
        <v>44515</v>
      </c>
      <c r="F6192" s="4">
        <v>5229</v>
      </c>
      <c r="G6192">
        <v>349</v>
      </c>
      <c r="H6192" s="3">
        <f>_xlfn.XLOOKUP(sales[[#This Row],[Product]],products[Product],products[Cost per box])*sales[[#This Row],[Boxes]]</f>
        <v>1654.26</v>
      </c>
      <c r="I6192" s="4">
        <f>sales[[#This Row],[Revenue]]-sales[[#This Row],[Cost]]</f>
        <v>3574.74</v>
      </c>
    </row>
    <row r="6193" spans="2:9" x14ac:dyDescent="0.25">
      <c r="B6193" t="s">
        <v>23</v>
      </c>
      <c r="C6193" t="s">
        <v>11</v>
      </c>
      <c r="D6193" t="s">
        <v>50</v>
      </c>
      <c r="E6193" s="1">
        <v>44515</v>
      </c>
      <c r="F6193" s="4">
        <v>12257</v>
      </c>
      <c r="G6193">
        <v>558</v>
      </c>
      <c r="H6193" s="3">
        <f>_xlfn.XLOOKUP(sales[[#This Row],[Product]],products[Product],products[Cost per box])*sales[[#This Row],[Boxes]]</f>
        <v>6924.78</v>
      </c>
      <c r="I6193" s="4">
        <f>sales[[#This Row],[Revenue]]-sales[[#This Row],[Cost]]</f>
        <v>5332.22</v>
      </c>
    </row>
    <row r="6194" spans="2:9" x14ac:dyDescent="0.25">
      <c r="B6194" t="s">
        <v>39</v>
      </c>
      <c r="C6194" t="s">
        <v>27</v>
      </c>
      <c r="D6194" t="s">
        <v>14</v>
      </c>
      <c r="E6194" s="1">
        <v>44515</v>
      </c>
      <c r="F6194" s="4">
        <v>1932</v>
      </c>
      <c r="G6194">
        <v>322</v>
      </c>
      <c r="H6194" s="3">
        <f>_xlfn.XLOOKUP(sales[[#This Row],[Product]],products[Product],products[Cost per box])*sales[[#This Row],[Boxes]]</f>
        <v>2031.82</v>
      </c>
      <c r="I6194" s="4">
        <f>sales[[#This Row],[Revenue]]-sales[[#This Row],[Cost]]</f>
        <v>-99.819999999999936</v>
      </c>
    </row>
    <row r="6195" spans="2:9" x14ac:dyDescent="0.25">
      <c r="B6195" t="s">
        <v>8</v>
      </c>
      <c r="C6195" t="s">
        <v>27</v>
      </c>
      <c r="D6195" t="s">
        <v>45</v>
      </c>
      <c r="E6195" s="1">
        <v>44515</v>
      </c>
      <c r="F6195" s="4">
        <v>1561</v>
      </c>
      <c r="G6195">
        <v>68</v>
      </c>
      <c r="H6195" s="3">
        <f>_xlfn.XLOOKUP(sales[[#This Row],[Product]],products[Product],products[Cost per box])*sales[[#This Row],[Boxes]]</f>
        <v>525.64</v>
      </c>
      <c r="I6195" s="4">
        <f>sales[[#This Row],[Revenue]]-sales[[#This Row],[Cost]]</f>
        <v>1035.3600000000001</v>
      </c>
    </row>
    <row r="6196" spans="2:9" x14ac:dyDescent="0.25">
      <c r="B6196" t="s">
        <v>39</v>
      </c>
      <c r="C6196" t="s">
        <v>27</v>
      </c>
      <c r="D6196" t="s">
        <v>52</v>
      </c>
      <c r="E6196" s="1">
        <v>44515</v>
      </c>
      <c r="F6196" s="4">
        <v>2884</v>
      </c>
      <c r="G6196">
        <v>241</v>
      </c>
      <c r="H6196" s="3">
        <f>_xlfn.XLOOKUP(sales[[#This Row],[Product]],products[Product],products[Cost per box])*sales[[#This Row],[Boxes]]</f>
        <v>800.12</v>
      </c>
      <c r="I6196" s="4">
        <f>sales[[#This Row],[Revenue]]-sales[[#This Row],[Cost]]</f>
        <v>2083.88</v>
      </c>
    </row>
    <row r="6197" spans="2:9" x14ac:dyDescent="0.25">
      <c r="B6197" t="s">
        <v>51</v>
      </c>
      <c r="C6197" t="s">
        <v>9</v>
      </c>
      <c r="D6197" t="s">
        <v>14</v>
      </c>
      <c r="E6197" s="1">
        <v>44515</v>
      </c>
      <c r="F6197" s="4">
        <v>11494</v>
      </c>
      <c r="G6197">
        <v>1890</v>
      </c>
      <c r="H6197" s="3">
        <f>_xlfn.XLOOKUP(sales[[#This Row],[Product]],products[Product],products[Cost per box])*sales[[#This Row],[Boxes]]</f>
        <v>11925.9</v>
      </c>
      <c r="I6197" s="4">
        <f>sales[[#This Row],[Revenue]]-sales[[#This Row],[Cost]]</f>
        <v>-431.89999999999964</v>
      </c>
    </row>
    <row r="6198" spans="2:9" x14ac:dyDescent="0.25">
      <c r="B6198" t="s">
        <v>15</v>
      </c>
      <c r="C6198" t="s">
        <v>21</v>
      </c>
      <c r="D6198" t="s">
        <v>50</v>
      </c>
      <c r="E6198" s="1">
        <v>44515</v>
      </c>
      <c r="F6198" s="4">
        <v>8400</v>
      </c>
      <c r="G6198">
        <v>350</v>
      </c>
      <c r="H6198" s="3">
        <f>_xlfn.XLOOKUP(sales[[#This Row],[Product]],products[Product],products[Cost per box])*sales[[#This Row],[Boxes]]</f>
        <v>4343.5</v>
      </c>
      <c r="I6198" s="4">
        <f>sales[[#This Row],[Revenue]]-sales[[#This Row],[Cost]]</f>
        <v>4056.5</v>
      </c>
    </row>
    <row r="6199" spans="2:9" x14ac:dyDescent="0.25">
      <c r="B6199" t="s">
        <v>49</v>
      </c>
      <c r="C6199" t="s">
        <v>9</v>
      </c>
      <c r="D6199" t="s">
        <v>26</v>
      </c>
      <c r="E6199" s="1">
        <v>44515</v>
      </c>
      <c r="F6199" s="4">
        <v>9737</v>
      </c>
      <c r="G6199">
        <v>770</v>
      </c>
      <c r="H6199" s="3">
        <f>_xlfn.XLOOKUP(sales[[#This Row],[Product]],products[Product],products[Cost per box])*sales[[#This Row],[Boxes]]</f>
        <v>4951.0999999999995</v>
      </c>
      <c r="I6199" s="4">
        <f>sales[[#This Row],[Revenue]]-sales[[#This Row],[Cost]]</f>
        <v>4785.9000000000005</v>
      </c>
    </row>
    <row r="6200" spans="2:9" x14ac:dyDescent="0.25">
      <c r="B6200" t="s">
        <v>53</v>
      </c>
      <c r="C6200" t="s">
        <v>6</v>
      </c>
      <c r="D6200" t="s">
        <v>12</v>
      </c>
      <c r="E6200" s="1">
        <v>44515</v>
      </c>
      <c r="F6200" s="4">
        <v>2184</v>
      </c>
      <c r="G6200">
        <v>146</v>
      </c>
      <c r="H6200" s="3">
        <f>_xlfn.XLOOKUP(sales[[#This Row],[Product]],products[Product],products[Cost per box])*sales[[#This Row],[Boxes]]</f>
        <v>1230.78</v>
      </c>
      <c r="I6200" s="4">
        <f>sales[[#This Row],[Revenue]]-sales[[#This Row],[Cost]]</f>
        <v>953.22</v>
      </c>
    </row>
    <row r="6201" spans="2:9" x14ac:dyDescent="0.25">
      <c r="B6201" t="s">
        <v>13</v>
      </c>
      <c r="C6201" t="s">
        <v>11</v>
      </c>
      <c r="D6201" t="s">
        <v>43</v>
      </c>
      <c r="E6201" s="1">
        <v>44515</v>
      </c>
      <c r="F6201" s="4">
        <v>13195</v>
      </c>
      <c r="G6201">
        <v>600</v>
      </c>
      <c r="H6201" s="3">
        <f>_xlfn.XLOOKUP(sales[[#This Row],[Product]],products[Product],products[Cost per box])*sales[[#This Row],[Boxes]]</f>
        <v>2310</v>
      </c>
      <c r="I6201" s="4">
        <f>sales[[#This Row],[Revenue]]-sales[[#This Row],[Cost]]</f>
        <v>10885</v>
      </c>
    </row>
    <row r="6202" spans="2:9" x14ac:dyDescent="0.25">
      <c r="B6202" t="s">
        <v>37</v>
      </c>
      <c r="C6202" t="s">
        <v>27</v>
      </c>
      <c r="D6202" t="s">
        <v>35</v>
      </c>
      <c r="E6202" s="1">
        <v>44515</v>
      </c>
      <c r="F6202" s="4">
        <v>1778</v>
      </c>
      <c r="G6202">
        <v>99</v>
      </c>
      <c r="H6202" s="3">
        <f>_xlfn.XLOOKUP(sales[[#This Row],[Product]],products[Product],products[Cost per box])*sales[[#This Row],[Boxes]]</f>
        <v>262.34999999999997</v>
      </c>
      <c r="I6202" s="4">
        <f>sales[[#This Row],[Revenue]]-sales[[#This Row],[Cost]]</f>
        <v>1515.65</v>
      </c>
    </row>
    <row r="6203" spans="2:9" x14ac:dyDescent="0.25">
      <c r="B6203" t="s">
        <v>46</v>
      </c>
      <c r="C6203" t="s">
        <v>11</v>
      </c>
      <c r="D6203" t="s">
        <v>52</v>
      </c>
      <c r="E6203" s="1">
        <v>44515</v>
      </c>
      <c r="F6203" s="4">
        <v>2044</v>
      </c>
      <c r="G6203">
        <v>205</v>
      </c>
      <c r="H6203" s="3">
        <f>_xlfn.XLOOKUP(sales[[#This Row],[Product]],products[Product],products[Cost per box])*sales[[#This Row],[Boxes]]</f>
        <v>680.6</v>
      </c>
      <c r="I6203" s="4">
        <f>sales[[#This Row],[Revenue]]-sales[[#This Row],[Cost]]</f>
        <v>1363.4</v>
      </c>
    </row>
    <row r="6204" spans="2:9" x14ac:dyDescent="0.25">
      <c r="B6204" t="s">
        <v>15</v>
      </c>
      <c r="C6204" t="s">
        <v>9</v>
      </c>
      <c r="D6204" t="s">
        <v>42</v>
      </c>
      <c r="E6204" s="1">
        <v>44515</v>
      </c>
      <c r="F6204" s="4">
        <v>2835</v>
      </c>
      <c r="G6204">
        <v>203</v>
      </c>
      <c r="H6204" s="3">
        <f>_xlfn.XLOOKUP(sales[[#This Row],[Product]],products[Product],products[Cost per box])*sales[[#This Row],[Boxes]]</f>
        <v>962.22</v>
      </c>
      <c r="I6204" s="4">
        <f>sales[[#This Row],[Revenue]]-sales[[#This Row],[Cost]]</f>
        <v>1872.78</v>
      </c>
    </row>
    <row r="6205" spans="2:9" x14ac:dyDescent="0.25">
      <c r="B6205" t="s">
        <v>40</v>
      </c>
      <c r="C6205" t="s">
        <v>11</v>
      </c>
      <c r="D6205" t="s">
        <v>17</v>
      </c>
      <c r="E6205" s="1">
        <v>44515</v>
      </c>
      <c r="F6205" s="4">
        <v>154</v>
      </c>
      <c r="G6205">
        <v>7</v>
      </c>
      <c r="H6205" s="3">
        <f>_xlfn.XLOOKUP(sales[[#This Row],[Product]],products[Product],products[Cost per box])*sales[[#This Row],[Boxes]]</f>
        <v>47.6</v>
      </c>
      <c r="I6205" s="4">
        <f>sales[[#This Row],[Revenue]]-sales[[#This Row],[Cost]]</f>
        <v>106.4</v>
      </c>
    </row>
    <row r="6206" spans="2:9" x14ac:dyDescent="0.25">
      <c r="B6206" t="s">
        <v>34</v>
      </c>
      <c r="C6206" t="s">
        <v>11</v>
      </c>
      <c r="D6206" t="s">
        <v>7</v>
      </c>
      <c r="E6206" s="1">
        <v>44515</v>
      </c>
      <c r="F6206" s="4">
        <v>3346</v>
      </c>
      <c r="G6206">
        <v>210</v>
      </c>
      <c r="H6206" s="3">
        <f>_xlfn.XLOOKUP(sales[[#This Row],[Product]],products[Product],products[Cost per box])*sales[[#This Row],[Boxes]]</f>
        <v>1081.5</v>
      </c>
      <c r="I6206" s="4">
        <f>sales[[#This Row],[Revenue]]-sales[[#This Row],[Cost]]</f>
        <v>2264.5</v>
      </c>
    </row>
    <row r="6207" spans="2:9" x14ac:dyDescent="0.25">
      <c r="B6207" t="s">
        <v>13</v>
      </c>
      <c r="C6207" t="s">
        <v>11</v>
      </c>
      <c r="D6207" t="s">
        <v>48</v>
      </c>
      <c r="E6207" s="1">
        <v>44515</v>
      </c>
      <c r="F6207" s="4">
        <v>6188</v>
      </c>
      <c r="G6207">
        <v>248</v>
      </c>
      <c r="H6207" s="3">
        <f>_xlfn.XLOOKUP(sales[[#This Row],[Product]],products[Product],products[Cost per box])*sales[[#This Row],[Boxes]]</f>
        <v>1855.0400000000002</v>
      </c>
      <c r="I6207" s="4">
        <f>sales[[#This Row],[Revenue]]-sales[[#This Row],[Cost]]</f>
        <v>4332.96</v>
      </c>
    </row>
    <row r="6208" spans="2:9" x14ac:dyDescent="0.25">
      <c r="B6208" t="s">
        <v>34</v>
      </c>
      <c r="C6208" t="s">
        <v>21</v>
      </c>
      <c r="D6208" t="s">
        <v>24</v>
      </c>
      <c r="E6208" s="1">
        <v>44515</v>
      </c>
      <c r="F6208" s="4">
        <v>6209</v>
      </c>
      <c r="G6208">
        <v>311</v>
      </c>
      <c r="H6208" s="3">
        <f>_xlfn.XLOOKUP(sales[[#This Row],[Product]],products[Product],products[Cost per box])*sales[[#This Row],[Boxes]]</f>
        <v>3268.61</v>
      </c>
      <c r="I6208" s="4">
        <f>sales[[#This Row],[Revenue]]-sales[[#This Row],[Cost]]</f>
        <v>2940.39</v>
      </c>
    </row>
    <row r="6209" spans="2:9" x14ac:dyDescent="0.25">
      <c r="B6209" t="s">
        <v>39</v>
      </c>
      <c r="C6209" t="s">
        <v>6</v>
      </c>
      <c r="D6209" t="s">
        <v>26</v>
      </c>
      <c r="E6209" s="1">
        <v>44515</v>
      </c>
      <c r="F6209" s="4">
        <v>17255</v>
      </c>
      <c r="G6209">
        <v>1470</v>
      </c>
      <c r="H6209" s="3">
        <f>_xlfn.XLOOKUP(sales[[#This Row],[Product]],products[Product],products[Cost per box])*sales[[#This Row],[Boxes]]</f>
        <v>9452.1</v>
      </c>
      <c r="I6209" s="4">
        <f>sales[[#This Row],[Revenue]]-sales[[#This Row],[Cost]]</f>
        <v>7802.9</v>
      </c>
    </row>
    <row r="6210" spans="2:9" x14ac:dyDescent="0.25">
      <c r="B6210" t="s">
        <v>5</v>
      </c>
      <c r="C6210" t="s">
        <v>16</v>
      </c>
      <c r="D6210" t="s">
        <v>17</v>
      </c>
      <c r="E6210" s="1">
        <v>44515</v>
      </c>
      <c r="F6210" s="4">
        <v>4676</v>
      </c>
      <c r="G6210">
        <v>204</v>
      </c>
      <c r="H6210" s="3">
        <f>_xlfn.XLOOKUP(sales[[#This Row],[Product]],products[Product],products[Cost per box])*sales[[#This Row],[Boxes]]</f>
        <v>1387.2</v>
      </c>
      <c r="I6210" s="4">
        <f>sales[[#This Row],[Revenue]]-sales[[#This Row],[Cost]]</f>
        <v>3288.8</v>
      </c>
    </row>
    <row r="6211" spans="2:9" x14ac:dyDescent="0.25">
      <c r="B6211" t="s">
        <v>51</v>
      </c>
      <c r="C6211" t="s">
        <v>16</v>
      </c>
      <c r="D6211" t="s">
        <v>28</v>
      </c>
      <c r="E6211" s="1">
        <v>44515</v>
      </c>
      <c r="F6211" s="4">
        <v>1211</v>
      </c>
      <c r="G6211">
        <v>152</v>
      </c>
      <c r="H6211" s="3">
        <f>_xlfn.XLOOKUP(sales[[#This Row],[Product]],products[Product],products[Cost per box])*sales[[#This Row],[Boxes]]</f>
        <v>419.52</v>
      </c>
      <c r="I6211" s="4">
        <f>sales[[#This Row],[Revenue]]-sales[[#This Row],[Cost]]</f>
        <v>791.48</v>
      </c>
    </row>
    <row r="6212" spans="2:9" x14ac:dyDescent="0.25">
      <c r="B6212" t="s">
        <v>39</v>
      </c>
      <c r="C6212" t="s">
        <v>16</v>
      </c>
      <c r="D6212" t="s">
        <v>48</v>
      </c>
      <c r="E6212" s="1">
        <v>44515</v>
      </c>
      <c r="F6212" s="4">
        <v>7749</v>
      </c>
      <c r="G6212">
        <v>310</v>
      </c>
      <c r="H6212" s="3">
        <f>_xlfn.XLOOKUP(sales[[#This Row],[Product]],products[Product],products[Cost per box])*sales[[#This Row],[Boxes]]</f>
        <v>2318.8000000000002</v>
      </c>
      <c r="I6212" s="4">
        <f>sales[[#This Row],[Revenue]]-sales[[#This Row],[Cost]]</f>
        <v>5430.2</v>
      </c>
    </row>
    <row r="6213" spans="2:9" x14ac:dyDescent="0.25">
      <c r="B6213" t="s">
        <v>51</v>
      </c>
      <c r="C6213" t="s">
        <v>6</v>
      </c>
      <c r="D6213" t="s">
        <v>12</v>
      </c>
      <c r="E6213" s="1">
        <v>44515</v>
      </c>
      <c r="F6213" s="4">
        <v>7168</v>
      </c>
      <c r="G6213">
        <v>448</v>
      </c>
      <c r="H6213" s="3">
        <f>_xlfn.XLOOKUP(sales[[#This Row],[Product]],products[Product],products[Cost per box])*sales[[#This Row],[Boxes]]</f>
        <v>3776.64</v>
      </c>
      <c r="I6213" s="4">
        <f>sales[[#This Row],[Revenue]]-sales[[#This Row],[Cost]]</f>
        <v>3391.36</v>
      </c>
    </row>
    <row r="6214" spans="2:9" x14ac:dyDescent="0.25">
      <c r="B6214" t="s">
        <v>33</v>
      </c>
      <c r="C6214" t="s">
        <v>9</v>
      </c>
      <c r="D6214" t="s">
        <v>30</v>
      </c>
      <c r="E6214" s="1">
        <v>44515</v>
      </c>
      <c r="F6214" s="4">
        <v>14700</v>
      </c>
      <c r="G6214">
        <v>770</v>
      </c>
      <c r="H6214" s="3">
        <f>_xlfn.XLOOKUP(sales[[#This Row],[Product]],products[Product],products[Cost per box])*sales[[#This Row],[Boxes]]</f>
        <v>2833.6</v>
      </c>
      <c r="I6214" s="4">
        <f>sales[[#This Row],[Revenue]]-sales[[#This Row],[Cost]]</f>
        <v>11866.4</v>
      </c>
    </row>
    <row r="6215" spans="2:9" x14ac:dyDescent="0.25">
      <c r="B6215" t="s">
        <v>53</v>
      </c>
      <c r="C6215" t="s">
        <v>11</v>
      </c>
      <c r="D6215" t="s">
        <v>17</v>
      </c>
      <c r="E6215" s="1">
        <v>44516</v>
      </c>
      <c r="F6215" s="4">
        <v>6951</v>
      </c>
      <c r="G6215">
        <v>331</v>
      </c>
      <c r="H6215" s="3">
        <f>_xlfn.XLOOKUP(sales[[#This Row],[Product]],products[Product],products[Cost per box])*sales[[#This Row],[Boxes]]</f>
        <v>2250.7999999999997</v>
      </c>
      <c r="I6215" s="4">
        <f>sales[[#This Row],[Revenue]]-sales[[#This Row],[Cost]]</f>
        <v>4700.2000000000007</v>
      </c>
    </row>
    <row r="6216" spans="2:9" x14ac:dyDescent="0.25">
      <c r="B6216" t="s">
        <v>41</v>
      </c>
      <c r="C6216" t="s">
        <v>9</v>
      </c>
      <c r="D6216" t="s">
        <v>38</v>
      </c>
      <c r="E6216" s="1">
        <v>44516</v>
      </c>
      <c r="F6216" s="4">
        <v>4718</v>
      </c>
      <c r="G6216">
        <v>182</v>
      </c>
      <c r="H6216" s="3">
        <f>_xlfn.XLOOKUP(sales[[#This Row],[Product]],products[Product],products[Cost per box])*sales[[#This Row],[Boxes]]</f>
        <v>1809.08</v>
      </c>
      <c r="I6216" s="4">
        <f>sales[[#This Row],[Revenue]]-sales[[#This Row],[Cost]]</f>
        <v>2908.92</v>
      </c>
    </row>
    <row r="6217" spans="2:9" x14ac:dyDescent="0.25">
      <c r="B6217" t="s">
        <v>55</v>
      </c>
      <c r="C6217" t="s">
        <v>9</v>
      </c>
      <c r="D6217" t="s">
        <v>19</v>
      </c>
      <c r="E6217" s="1">
        <v>44516</v>
      </c>
      <c r="F6217" s="4">
        <v>203</v>
      </c>
      <c r="G6217">
        <v>13</v>
      </c>
      <c r="H6217" s="3">
        <f>_xlfn.XLOOKUP(sales[[#This Row],[Product]],products[Product],products[Cost per box])*sales[[#This Row],[Boxes]]</f>
        <v>132.99</v>
      </c>
      <c r="I6217" s="4">
        <f>sales[[#This Row],[Revenue]]-sales[[#This Row],[Cost]]</f>
        <v>70.009999999999991</v>
      </c>
    </row>
    <row r="6218" spans="2:9" x14ac:dyDescent="0.25">
      <c r="B6218" t="s">
        <v>56</v>
      </c>
      <c r="C6218" t="s">
        <v>21</v>
      </c>
      <c r="D6218" t="s">
        <v>17</v>
      </c>
      <c r="E6218" s="1">
        <v>44516</v>
      </c>
      <c r="F6218" s="4">
        <v>7798</v>
      </c>
      <c r="G6218">
        <v>355</v>
      </c>
      <c r="H6218" s="3">
        <f>_xlfn.XLOOKUP(sales[[#This Row],[Product]],products[Product],products[Cost per box])*sales[[#This Row],[Boxes]]</f>
        <v>2414</v>
      </c>
      <c r="I6218" s="4">
        <f>sales[[#This Row],[Revenue]]-sales[[#This Row],[Cost]]</f>
        <v>5384</v>
      </c>
    </row>
    <row r="6219" spans="2:9" x14ac:dyDescent="0.25">
      <c r="B6219" t="s">
        <v>15</v>
      </c>
      <c r="C6219" t="s">
        <v>21</v>
      </c>
      <c r="D6219" t="s">
        <v>47</v>
      </c>
      <c r="E6219" s="1">
        <v>44516</v>
      </c>
      <c r="F6219" s="4">
        <v>4263</v>
      </c>
      <c r="G6219">
        <v>267</v>
      </c>
      <c r="H6219" s="3">
        <f>_xlfn.XLOOKUP(sales[[#This Row],[Product]],products[Product],products[Cost per box])*sales[[#This Row],[Boxes]]</f>
        <v>1404.4199999999998</v>
      </c>
      <c r="I6219" s="4">
        <f>sales[[#This Row],[Revenue]]-sales[[#This Row],[Cost]]</f>
        <v>2858.58</v>
      </c>
    </row>
    <row r="6220" spans="2:9" x14ac:dyDescent="0.25">
      <c r="B6220" t="s">
        <v>13</v>
      </c>
      <c r="C6220" t="s">
        <v>16</v>
      </c>
      <c r="D6220" t="s">
        <v>7</v>
      </c>
      <c r="E6220" s="1">
        <v>44516</v>
      </c>
      <c r="F6220" s="4">
        <v>4074</v>
      </c>
      <c r="G6220">
        <v>255</v>
      </c>
      <c r="H6220" s="3">
        <f>_xlfn.XLOOKUP(sales[[#This Row],[Product]],products[Product],products[Cost per box])*sales[[#This Row],[Boxes]]</f>
        <v>1313.25</v>
      </c>
      <c r="I6220" s="4">
        <f>sales[[#This Row],[Revenue]]-sales[[#This Row],[Cost]]</f>
        <v>2760.75</v>
      </c>
    </row>
    <row r="6221" spans="2:9" x14ac:dyDescent="0.25">
      <c r="B6221" t="s">
        <v>10</v>
      </c>
      <c r="C6221" t="s">
        <v>9</v>
      </c>
      <c r="D6221" t="s">
        <v>42</v>
      </c>
      <c r="E6221" s="1">
        <v>44516</v>
      </c>
      <c r="F6221" s="4">
        <v>469</v>
      </c>
      <c r="G6221">
        <v>32</v>
      </c>
      <c r="H6221" s="3">
        <f>_xlfn.XLOOKUP(sales[[#This Row],[Product]],products[Product],products[Cost per box])*sales[[#This Row],[Boxes]]</f>
        <v>151.68</v>
      </c>
      <c r="I6221" s="4">
        <f>sales[[#This Row],[Revenue]]-sales[[#This Row],[Cost]]</f>
        <v>317.32</v>
      </c>
    </row>
    <row r="6222" spans="2:9" x14ac:dyDescent="0.25">
      <c r="B6222" t="s">
        <v>51</v>
      </c>
      <c r="C6222" t="s">
        <v>9</v>
      </c>
      <c r="D6222" t="s">
        <v>36</v>
      </c>
      <c r="E6222" s="1">
        <v>44516</v>
      </c>
      <c r="F6222" s="4">
        <v>2128</v>
      </c>
      <c r="G6222">
        <v>266</v>
      </c>
      <c r="H6222" s="3">
        <f>_xlfn.XLOOKUP(sales[[#This Row],[Product]],products[Product],products[Cost per box])*sales[[#This Row],[Boxes]]</f>
        <v>1340.64</v>
      </c>
      <c r="I6222" s="4">
        <f>sales[[#This Row],[Revenue]]-sales[[#This Row],[Cost]]</f>
        <v>787.3599999999999</v>
      </c>
    </row>
    <row r="6223" spans="2:9" x14ac:dyDescent="0.25">
      <c r="B6223" t="s">
        <v>34</v>
      </c>
      <c r="C6223" t="s">
        <v>27</v>
      </c>
      <c r="D6223" t="s">
        <v>28</v>
      </c>
      <c r="E6223" s="1">
        <v>44516</v>
      </c>
      <c r="F6223" s="4">
        <v>6636</v>
      </c>
      <c r="G6223">
        <v>1120</v>
      </c>
      <c r="H6223" s="3">
        <f>_xlfn.XLOOKUP(sales[[#This Row],[Product]],products[Product],products[Cost per box])*sales[[#This Row],[Boxes]]</f>
        <v>3091.2</v>
      </c>
      <c r="I6223" s="4">
        <f>sales[[#This Row],[Revenue]]-sales[[#This Row],[Cost]]</f>
        <v>3544.8</v>
      </c>
    </row>
    <row r="6224" spans="2:9" x14ac:dyDescent="0.25">
      <c r="B6224" t="s">
        <v>53</v>
      </c>
      <c r="C6224" t="s">
        <v>9</v>
      </c>
      <c r="D6224" t="s">
        <v>30</v>
      </c>
      <c r="E6224" s="1">
        <v>44516</v>
      </c>
      <c r="F6224" s="4">
        <v>126</v>
      </c>
      <c r="G6224">
        <v>7</v>
      </c>
      <c r="H6224" s="3">
        <f>_xlfn.XLOOKUP(sales[[#This Row],[Product]],products[Product],products[Cost per box])*sales[[#This Row],[Boxes]]</f>
        <v>25.76</v>
      </c>
      <c r="I6224" s="4">
        <f>sales[[#This Row],[Revenue]]-sales[[#This Row],[Cost]]</f>
        <v>100.24</v>
      </c>
    </row>
    <row r="6225" spans="2:9" x14ac:dyDescent="0.25">
      <c r="B6225" t="s">
        <v>51</v>
      </c>
      <c r="C6225" t="s">
        <v>21</v>
      </c>
      <c r="D6225" t="s">
        <v>44</v>
      </c>
      <c r="E6225" s="1">
        <v>44516</v>
      </c>
      <c r="F6225" s="4">
        <v>6643</v>
      </c>
      <c r="G6225">
        <v>289</v>
      </c>
      <c r="H6225" s="3">
        <f>_xlfn.XLOOKUP(sales[[#This Row],[Product]],products[Product],products[Cost per box])*sales[[#This Row],[Boxes]]</f>
        <v>2765.73</v>
      </c>
      <c r="I6225" s="4">
        <f>sales[[#This Row],[Revenue]]-sales[[#This Row],[Cost]]</f>
        <v>3877.27</v>
      </c>
    </row>
    <row r="6226" spans="2:9" x14ac:dyDescent="0.25">
      <c r="B6226" t="s">
        <v>25</v>
      </c>
      <c r="C6226" t="s">
        <v>9</v>
      </c>
      <c r="D6226" t="s">
        <v>35</v>
      </c>
      <c r="E6226" s="1">
        <v>44516</v>
      </c>
      <c r="F6226" s="4">
        <v>4081</v>
      </c>
      <c r="G6226">
        <v>241</v>
      </c>
      <c r="H6226" s="3">
        <f>_xlfn.XLOOKUP(sales[[#This Row],[Product]],products[Product],products[Cost per box])*sales[[#This Row],[Boxes]]</f>
        <v>638.65</v>
      </c>
      <c r="I6226" s="4">
        <f>sales[[#This Row],[Revenue]]-sales[[#This Row],[Cost]]</f>
        <v>3442.35</v>
      </c>
    </row>
    <row r="6227" spans="2:9" x14ac:dyDescent="0.25">
      <c r="B6227" t="s">
        <v>39</v>
      </c>
      <c r="C6227" t="s">
        <v>21</v>
      </c>
      <c r="D6227" t="s">
        <v>26</v>
      </c>
      <c r="E6227" s="1">
        <v>44516</v>
      </c>
      <c r="F6227" s="4">
        <v>2744</v>
      </c>
      <c r="G6227">
        <v>229</v>
      </c>
      <c r="H6227" s="3">
        <f>_xlfn.XLOOKUP(sales[[#This Row],[Product]],products[Product],products[Cost per box])*sales[[#This Row],[Boxes]]</f>
        <v>1472.47</v>
      </c>
      <c r="I6227" s="4">
        <f>sales[[#This Row],[Revenue]]-sales[[#This Row],[Cost]]</f>
        <v>1271.53</v>
      </c>
    </row>
    <row r="6228" spans="2:9" x14ac:dyDescent="0.25">
      <c r="B6228" t="s">
        <v>54</v>
      </c>
      <c r="C6228" t="s">
        <v>21</v>
      </c>
      <c r="D6228" t="s">
        <v>35</v>
      </c>
      <c r="E6228" s="1">
        <v>44516</v>
      </c>
      <c r="F6228" s="4">
        <v>4788</v>
      </c>
      <c r="G6228">
        <v>252</v>
      </c>
      <c r="H6228" s="3">
        <f>_xlfn.XLOOKUP(sales[[#This Row],[Product]],products[Product],products[Cost per box])*sales[[#This Row],[Boxes]]</f>
        <v>667.8</v>
      </c>
      <c r="I6228" s="4">
        <f>sales[[#This Row],[Revenue]]-sales[[#This Row],[Cost]]</f>
        <v>4120.2</v>
      </c>
    </row>
    <row r="6229" spans="2:9" x14ac:dyDescent="0.25">
      <c r="B6229" t="s">
        <v>8</v>
      </c>
      <c r="C6229" t="s">
        <v>11</v>
      </c>
      <c r="D6229" t="s">
        <v>47</v>
      </c>
      <c r="E6229" s="1">
        <v>44516</v>
      </c>
      <c r="F6229" s="4">
        <v>763</v>
      </c>
      <c r="G6229">
        <v>45</v>
      </c>
      <c r="H6229" s="3">
        <f>_xlfn.XLOOKUP(sales[[#This Row],[Product]],products[Product],products[Cost per box])*sales[[#This Row],[Boxes]]</f>
        <v>236.7</v>
      </c>
      <c r="I6229" s="4">
        <f>sales[[#This Row],[Revenue]]-sales[[#This Row],[Cost]]</f>
        <v>526.29999999999995</v>
      </c>
    </row>
    <row r="6230" spans="2:9" x14ac:dyDescent="0.25">
      <c r="B6230" t="s">
        <v>51</v>
      </c>
      <c r="C6230" t="s">
        <v>9</v>
      </c>
      <c r="D6230" t="s">
        <v>22</v>
      </c>
      <c r="E6230" s="1">
        <v>44516</v>
      </c>
      <c r="F6230" s="4">
        <v>6531</v>
      </c>
      <c r="G6230">
        <v>700</v>
      </c>
      <c r="H6230" s="3">
        <f>_xlfn.XLOOKUP(sales[[#This Row],[Product]],products[Product],products[Cost per box])*sales[[#This Row],[Boxes]]</f>
        <v>5754</v>
      </c>
      <c r="I6230" s="4">
        <f>sales[[#This Row],[Revenue]]-sales[[#This Row],[Cost]]</f>
        <v>777</v>
      </c>
    </row>
    <row r="6231" spans="2:9" x14ac:dyDescent="0.25">
      <c r="B6231" t="s">
        <v>46</v>
      </c>
      <c r="C6231" t="s">
        <v>21</v>
      </c>
      <c r="D6231" t="s">
        <v>48</v>
      </c>
      <c r="E6231" s="1">
        <v>44516</v>
      </c>
      <c r="F6231" s="4">
        <v>2891</v>
      </c>
      <c r="G6231">
        <v>116</v>
      </c>
      <c r="H6231" s="3">
        <f>_xlfn.XLOOKUP(sales[[#This Row],[Product]],products[Product],products[Cost per box])*sales[[#This Row],[Boxes]]</f>
        <v>867.68000000000006</v>
      </c>
      <c r="I6231" s="4">
        <f>sales[[#This Row],[Revenue]]-sales[[#This Row],[Cost]]</f>
        <v>2023.32</v>
      </c>
    </row>
    <row r="6232" spans="2:9" x14ac:dyDescent="0.25">
      <c r="B6232" t="s">
        <v>34</v>
      </c>
      <c r="C6232" t="s">
        <v>6</v>
      </c>
      <c r="D6232" t="s">
        <v>24</v>
      </c>
      <c r="E6232" s="1">
        <v>44516</v>
      </c>
      <c r="F6232" s="4">
        <v>1666</v>
      </c>
      <c r="G6232">
        <v>84</v>
      </c>
      <c r="H6232" s="3">
        <f>_xlfn.XLOOKUP(sales[[#This Row],[Product]],products[Product],products[Cost per box])*sales[[#This Row],[Boxes]]</f>
        <v>882.84</v>
      </c>
      <c r="I6232" s="4">
        <f>sales[[#This Row],[Revenue]]-sales[[#This Row],[Cost]]</f>
        <v>783.16</v>
      </c>
    </row>
    <row r="6233" spans="2:9" x14ac:dyDescent="0.25">
      <c r="B6233" t="s">
        <v>55</v>
      </c>
      <c r="C6233" t="s">
        <v>16</v>
      </c>
      <c r="D6233" t="s">
        <v>24</v>
      </c>
      <c r="E6233" s="1">
        <v>44516</v>
      </c>
      <c r="F6233" s="4">
        <v>3395</v>
      </c>
      <c r="G6233">
        <v>170</v>
      </c>
      <c r="H6233" s="3">
        <f>_xlfn.XLOOKUP(sales[[#This Row],[Product]],products[Product],products[Cost per box])*sales[[#This Row],[Boxes]]</f>
        <v>1786.7</v>
      </c>
      <c r="I6233" s="4">
        <f>sales[[#This Row],[Revenue]]-sales[[#This Row],[Cost]]</f>
        <v>1608.3</v>
      </c>
    </row>
    <row r="6234" spans="2:9" x14ac:dyDescent="0.25">
      <c r="B6234" t="s">
        <v>23</v>
      </c>
      <c r="C6234" t="s">
        <v>11</v>
      </c>
      <c r="D6234" t="s">
        <v>45</v>
      </c>
      <c r="E6234" s="1">
        <v>44516</v>
      </c>
      <c r="F6234" s="4">
        <v>12257</v>
      </c>
      <c r="G6234">
        <v>533</v>
      </c>
      <c r="H6234" s="3">
        <f>_xlfn.XLOOKUP(sales[[#This Row],[Product]],products[Product],products[Cost per box])*sales[[#This Row],[Boxes]]</f>
        <v>4120.09</v>
      </c>
      <c r="I6234" s="4">
        <f>sales[[#This Row],[Revenue]]-sales[[#This Row],[Cost]]</f>
        <v>8136.91</v>
      </c>
    </row>
    <row r="6235" spans="2:9" x14ac:dyDescent="0.25">
      <c r="B6235" t="s">
        <v>41</v>
      </c>
      <c r="C6235" t="s">
        <v>27</v>
      </c>
      <c r="D6235" t="s">
        <v>12</v>
      </c>
      <c r="E6235" s="1">
        <v>44516</v>
      </c>
      <c r="F6235" s="4">
        <v>5453</v>
      </c>
      <c r="G6235">
        <v>321</v>
      </c>
      <c r="H6235" s="3">
        <f>_xlfn.XLOOKUP(sales[[#This Row],[Product]],products[Product],products[Cost per box])*sales[[#This Row],[Boxes]]</f>
        <v>2706.0299999999997</v>
      </c>
      <c r="I6235" s="4">
        <f>sales[[#This Row],[Revenue]]-sales[[#This Row],[Cost]]</f>
        <v>2746.9700000000003</v>
      </c>
    </row>
    <row r="6236" spans="2:9" x14ac:dyDescent="0.25">
      <c r="B6236" t="s">
        <v>25</v>
      </c>
      <c r="C6236" t="s">
        <v>21</v>
      </c>
      <c r="D6236" t="s">
        <v>47</v>
      </c>
      <c r="E6236" s="1">
        <v>44516</v>
      </c>
      <c r="F6236" s="4">
        <v>4074</v>
      </c>
      <c r="G6236">
        <v>240</v>
      </c>
      <c r="H6236" s="3">
        <f>_xlfn.XLOOKUP(sales[[#This Row],[Product]],products[Product],products[Cost per box])*sales[[#This Row],[Boxes]]</f>
        <v>1262.3999999999999</v>
      </c>
      <c r="I6236" s="4">
        <f>sales[[#This Row],[Revenue]]-sales[[#This Row],[Cost]]</f>
        <v>2811.6000000000004</v>
      </c>
    </row>
    <row r="6237" spans="2:9" x14ac:dyDescent="0.25">
      <c r="B6237" t="s">
        <v>46</v>
      </c>
      <c r="C6237" t="s">
        <v>16</v>
      </c>
      <c r="D6237" t="s">
        <v>36</v>
      </c>
      <c r="E6237" s="1">
        <v>44516</v>
      </c>
      <c r="F6237" s="4">
        <v>6895</v>
      </c>
      <c r="G6237">
        <v>980</v>
      </c>
      <c r="H6237" s="3">
        <f>_xlfn.XLOOKUP(sales[[#This Row],[Product]],products[Product],products[Cost per box])*sales[[#This Row],[Boxes]]</f>
        <v>4939.2</v>
      </c>
      <c r="I6237" s="4">
        <f>sales[[#This Row],[Revenue]]-sales[[#This Row],[Cost]]</f>
        <v>1955.8000000000002</v>
      </c>
    </row>
    <row r="6238" spans="2:9" x14ac:dyDescent="0.25">
      <c r="B6238" t="s">
        <v>34</v>
      </c>
      <c r="C6238" t="s">
        <v>21</v>
      </c>
      <c r="D6238" t="s">
        <v>47</v>
      </c>
      <c r="E6238" s="1">
        <v>44516</v>
      </c>
      <c r="F6238" s="4">
        <v>3605</v>
      </c>
      <c r="G6238">
        <v>213</v>
      </c>
      <c r="H6238" s="3">
        <f>_xlfn.XLOOKUP(sales[[#This Row],[Product]],products[Product],products[Cost per box])*sales[[#This Row],[Boxes]]</f>
        <v>1120.3799999999999</v>
      </c>
      <c r="I6238" s="4">
        <f>sales[[#This Row],[Revenue]]-sales[[#This Row],[Cost]]</f>
        <v>2484.62</v>
      </c>
    </row>
    <row r="6239" spans="2:9" x14ac:dyDescent="0.25">
      <c r="B6239" t="s">
        <v>40</v>
      </c>
      <c r="C6239" t="s">
        <v>6</v>
      </c>
      <c r="D6239" t="s">
        <v>24</v>
      </c>
      <c r="E6239" s="1">
        <v>44516</v>
      </c>
      <c r="F6239" s="4">
        <v>3213</v>
      </c>
      <c r="G6239">
        <v>170</v>
      </c>
      <c r="H6239" s="3">
        <f>_xlfn.XLOOKUP(sales[[#This Row],[Product]],products[Product],products[Cost per box])*sales[[#This Row],[Boxes]]</f>
        <v>1786.7</v>
      </c>
      <c r="I6239" s="4">
        <f>sales[[#This Row],[Revenue]]-sales[[#This Row],[Cost]]</f>
        <v>1426.3</v>
      </c>
    </row>
    <row r="6240" spans="2:9" x14ac:dyDescent="0.25">
      <c r="B6240" t="s">
        <v>13</v>
      </c>
      <c r="C6240" t="s">
        <v>11</v>
      </c>
      <c r="D6240" t="s">
        <v>45</v>
      </c>
      <c r="E6240" s="1">
        <v>44516</v>
      </c>
      <c r="F6240" s="4">
        <v>350</v>
      </c>
      <c r="G6240">
        <v>15</v>
      </c>
      <c r="H6240" s="3">
        <f>_xlfn.XLOOKUP(sales[[#This Row],[Product]],products[Product],products[Cost per box])*sales[[#This Row],[Boxes]]</f>
        <v>115.95</v>
      </c>
      <c r="I6240" s="4">
        <f>sales[[#This Row],[Revenue]]-sales[[#This Row],[Cost]]</f>
        <v>234.05</v>
      </c>
    </row>
    <row r="6241" spans="2:9" x14ac:dyDescent="0.25">
      <c r="B6241" t="s">
        <v>51</v>
      </c>
      <c r="C6241" t="s">
        <v>9</v>
      </c>
      <c r="D6241" t="s">
        <v>24</v>
      </c>
      <c r="E6241" s="1">
        <v>44516</v>
      </c>
      <c r="F6241" s="4">
        <v>5796</v>
      </c>
      <c r="G6241">
        <v>306</v>
      </c>
      <c r="H6241" s="3">
        <f>_xlfn.XLOOKUP(sales[[#This Row],[Product]],products[Product],products[Cost per box])*sales[[#This Row],[Boxes]]</f>
        <v>3216.06</v>
      </c>
      <c r="I6241" s="4">
        <f>sales[[#This Row],[Revenue]]-sales[[#This Row],[Cost]]</f>
        <v>2579.94</v>
      </c>
    </row>
    <row r="6242" spans="2:9" x14ac:dyDescent="0.25">
      <c r="B6242" t="s">
        <v>18</v>
      </c>
      <c r="C6242" t="s">
        <v>27</v>
      </c>
      <c r="D6242" t="s">
        <v>36</v>
      </c>
      <c r="E6242" s="1">
        <v>44516</v>
      </c>
      <c r="F6242" s="4">
        <v>3773</v>
      </c>
      <c r="G6242">
        <v>539</v>
      </c>
      <c r="H6242" s="3">
        <f>_xlfn.XLOOKUP(sales[[#This Row],[Product]],products[Product],products[Cost per box])*sales[[#This Row],[Boxes]]</f>
        <v>2716.56</v>
      </c>
      <c r="I6242" s="4">
        <f>sales[[#This Row],[Revenue]]-sales[[#This Row],[Cost]]</f>
        <v>1056.44</v>
      </c>
    </row>
    <row r="6243" spans="2:9" x14ac:dyDescent="0.25">
      <c r="B6243" t="s">
        <v>39</v>
      </c>
      <c r="C6243" t="s">
        <v>16</v>
      </c>
      <c r="D6243" t="s">
        <v>24</v>
      </c>
      <c r="E6243" s="1">
        <v>44516</v>
      </c>
      <c r="F6243" s="4">
        <v>1771</v>
      </c>
      <c r="G6243">
        <v>94</v>
      </c>
      <c r="H6243" s="3">
        <f>_xlfn.XLOOKUP(sales[[#This Row],[Product]],products[Product],products[Cost per box])*sales[[#This Row],[Boxes]]</f>
        <v>987.93999999999994</v>
      </c>
      <c r="I6243" s="4">
        <f>sales[[#This Row],[Revenue]]-sales[[#This Row],[Cost]]</f>
        <v>783.06000000000006</v>
      </c>
    </row>
    <row r="6244" spans="2:9" x14ac:dyDescent="0.25">
      <c r="B6244" t="s">
        <v>34</v>
      </c>
      <c r="C6244" t="s">
        <v>11</v>
      </c>
      <c r="D6244" t="s">
        <v>22</v>
      </c>
      <c r="E6244" s="1">
        <v>44516</v>
      </c>
      <c r="F6244" s="4">
        <v>3934</v>
      </c>
      <c r="G6244">
        <v>394</v>
      </c>
      <c r="H6244" s="3">
        <f>_xlfn.XLOOKUP(sales[[#This Row],[Product]],products[Product],products[Cost per box])*sales[[#This Row],[Boxes]]</f>
        <v>3238.6800000000003</v>
      </c>
      <c r="I6244" s="4">
        <f>sales[[#This Row],[Revenue]]-sales[[#This Row],[Cost]]</f>
        <v>695.31999999999971</v>
      </c>
    </row>
    <row r="6245" spans="2:9" x14ac:dyDescent="0.25">
      <c r="B6245" t="s">
        <v>23</v>
      </c>
      <c r="C6245" t="s">
        <v>9</v>
      </c>
      <c r="D6245" t="s">
        <v>38</v>
      </c>
      <c r="E6245" s="1">
        <v>44516</v>
      </c>
      <c r="F6245" s="4">
        <v>1512</v>
      </c>
      <c r="G6245">
        <v>59</v>
      </c>
      <c r="H6245" s="3">
        <f>_xlfn.XLOOKUP(sales[[#This Row],[Product]],products[Product],products[Cost per box])*sales[[#This Row],[Boxes]]</f>
        <v>586.45999999999992</v>
      </c>
      <c r="I6245" s="4">
        <f>sales[[#This Row],[Revenue]]-sales[[#This Row],[Cost]]</f>
        <v>925.54000000000008</v>
      </c>
    </row>
    <row r="6246" spans="2:9" x14ac:dyDescent="0.25">
      <c r="B6246" t="s">
        <v>13</v>
      </c>
      <c r="C6246" t="s">
        <v>21</v>
      </c>
      <c r="D6246" t="s">
        <v>19</v>
      </c>
      <c r="E6246" s="1">
        <v>44516</v>
      </c>
      <c r="F6246" s="4">
        <v>7392</v>
      </c>
      <c r="G6246">
        <v>435</v>
      </c>
      <c r="H6246" s="3">
        <f>_xlfn.XLOOKUP(sales[[#This Row],[Product]],products[Product],products[Cost per box])*sales[[#This Row],[Boxes]]</f>
        <v>4450.05</v>
      </c>
      <c r="I6246" s="4">
        <f>sales[[#This Row],[Revenue]]-sales[[#This Row],[Cost]]</f>
        <v>2941.95</v>
      </c>
    </row>
    <row r="6247" spans="2:9" x14ac:dyDescent="0.25">
      <c r="B6247" t="s">
        <v>13</v>
      </c>
      <c r="C6247" t="s">
        <v>27</v>
      </c>
      <c r="D6247" t="s">
        <v>47</v>
      </c>
      <c r="E6247" s="1">
        <v>44516</v>
      </c>
      <c r="F6247" s="4">
        <v>7070</v>
      </c>
      <c r="G6247">
        <v>442</v>
      </c>
      <c r="H6247" s="3">
        <f>_xlfn.XLOOKUP(sales[[#This Row],[Product]],products[Product],products[Cost per box])*sales[[#This Row],[Boxes]]</f>
        <v>2324.92</v>
      </c>
      <c r="I6247" s="4">
        <f>sales[[#This Row],[Revenue]]-sales[[#This Row],[Cost]]</f>
        <v>4745.08</v>
      </c>
    </row>
    <row r="6248" spans="2:9" x14ac:dyDescent="0.25">
      <c r="B6248" t="s">
        <v>34</v>
      </c>
      <c r="C6248" t="s">
        <v>6</v>
      </c>
      <c r="D6248" t="s">
        <v>35</v>
      </c>
      <c r="E6248" s="1">
        <v>44516</v>
      </c>
      <c r="F6248" s="4">
        <v>15414</v>
      </c>
      <c r="G6248">
        <v>840</v>
      </c>
      <c r="H6248" s="3">
        <f>_xlfn.XLOOKUP(sales[[#This Row],[Product]],products[Product],products[Cost per box])*sales[[#This Row],[Boxes]]</f>
        <v>2226</v>
      </c>
      <c r="I6248" s="4">
        <f>sales[[#This Row],[Revenue]]-sales[[#This Row],[Cost]]</f>
        <v>13188</v>
      </c>
    </row>
    <row r="6249" spans="2:9" x14ac:dyDescent="0.25">
      <c r="B6249" t="s">
        <v>54</v>
      </c>
      <c r="C6249" t="s">
        <v>6</v>
      </c>
      <c r="D6249" t="s">
        <v>14</v>
      </c>
      <c r="E6249" s="1">
        <v>44516</v>
      </c>
      <c r="F6249" s="4">
        <v>10822</v>
      </c>
      <c r="G6249">
        <v>1820</v>
      </c>
      <c r="H6249" s="3">
        <f>_xlfn.XLOOKUP(sales[[#This Row],[Product]],products[Product],products[Cost per box])*sales[[#This Row],[Boxes]]</f>
        <v>11484.199999999999</v>
      </c>
      <c r="I6249" s="4">
        <f>sales[[#This Row],[Revenue]]-sales[[#This Row],[Cost]]</f>
        <v>-662.19999999999891</v>
      </c>
    </row>
    <row r="6250" spans="2:9" x14ac:dyDescent="0.25">
      <c r="B6250" t="s">
        <v>55</v>
      </c>
      <c r="C6250" t="s">
        <v>16</v>
      </c>
      <c r="D6250" t="s">
        <v>14</v>
      </c>
      <c r="E6250" s="1">
        <v>44516</v>
      </c>
      <c r="F6250" s="4">
        <v>11879</v>
      </c>
      <c r="G6250">
        <v>1470</v>
      </c>
      <c r="H6250" s="3">
        <f>_xlfn.XLOOKUP(sales[[#This Row],[Product]],products[Product],products[Cost per box])*sales[[#This Row],[Boxes]]</f>
        <v>9275.6999999999989</v>
      </c>
      <c r="I6250" s="4">
        <f>sales[[#This Row],[Revenue]]-sales[[#This Row],[Cost]]</f>
        <v>2603.3000000000011</v>
      </c>
    </row>
    <row r="6251" spans="2:9" x14ac:dyDescent="0.25">
      <c r="B6251" t="s">
        <v>56</v>
      </c>
      <c r="C6251" t="s">
        <v>21</v>
      </c>
      <c r="D6251" t="s">
        <v>45</v>
      </c>
      <c r="E6251" s="1">
        <v>44516</v>
      </c>
      <c r="F6251" s="4">
        <v>9282</v>
      </c>
      <c r="G6251">
        <v>387</v>
      </c>
      <c r="H6251" s="3">
        <f>_xlfn.XLOOKUP(sales[[#This Row],[Product]],products[Product],products[Cost per box])*sales[[#This Row],[Boxes]]</f>
        <v>2991.51</v>
      </c>
      <c r="I6251" s="4">
        <f>sales[[#This Row],[Revenue]]-sales[[#This Row],[Cost]]</f>
        <v>6290.49</v>
      </c>
    </row>
    <row r="6252" spans="2:9" x14ac:dyDescent="0.25">
      <c r="B6252" t="s">
        <v>23</v>
      </c>
      <c r="C6252" t="s">
        <v>9</v>
      </c>
      <c r="D6252" t="s">
        <v>28</v>
      </c>
      <c r="E6252" s="1">
        <v>44516</v>
      </c>
      <c r="F6252" s="4">
        <v>10983</v>
      </c>
      <c r="G6252">
        <v>1540</v>
      </c>
      <c r="H6252" s="3">
        <f>_xlfn.XLOOKUP(sales[[#This Row],[Product]],products[Product],products[Cost per box])*sales[[#This Row],[Boxes]]</f>
        <v>4250.3999999999996</v>
      </c>
      <c r="I6252" s="4">
        <f>sales[[#This Row],[Revenue]]-sales[[#This Row],[Cost]]</f>
        <v>6732.6</v>
      </c>
    </row>
    <row r="6253" spans="2:9" x14ac:dyDescent="0.25">
      <c r="B6253" t="s">
        <v>33</v>
      </c>
      <c r="C6253" t="s">
        <v>27</v>
      </c>
      <c r="D6253" t="s">
        <v>36</v>
      </c>
      <c r="E6253" s="1">
        <v>44516</v>
      </c>
      <c r="F6253" s="4">
        <v>1554</v>
      </c>
      <c r="G6253">
        <v>222</v>
      </c>
      <c r="H6253" s="3">
        <f>_xlfn.XLOOKUP(sales[[#This Row],[Product]],products[Product],products[Cost per box])*sales[[#This Row],[Boxes]]</f>
        <v>1118.8800000000001</v>
      </c>
      <c r="I6253" s="4">
        <f>sales[[#This Row],[Revenue]]-sales[[#This Row],[Cost]]</f>
        <v>435.11999999999989</v>
      </c>
    </row>
    <row r="6254" spans="2:9" x14ac:dyDescent="0.25">
      <c r="B6254" t="s">
        <v>10</v>
      </c>
      <c r="C6254" t="s">
        <v>27</v>
      </c>
      <c r="D6254" t="s">
        <v>7</v>
      </c>
      <c r="E6254" s="1">
        <v>44516</v>
      </c>
      <c r="F6254" s="4">
        <v>2443</v>
      </c>
      <c r="G6254">
        <v>175</v>
      </c>
      <c r="H6254" s="3">
        <f>_xlfn.XLOOKUP(sales[[#This Row],[Product]],products[Product],products[Cost per box])*sales[[#This Row],[Boxes]]</f>
        <v>901.25000000000011</v>
      </c>
      <c r="I6254" s="4">
        <f>sales[[#This Row],[Revenue]]-sales[[#This Row],[Cost]]</f>
        <v>1541.75</v>
      </c>
    </row>
    <row r="6255" spans="2:9" x14ac:dyDescent="0.25">
      <c r="B6255" t="s">
        <v>33</v>
      </c>
      <c r="C6255" t="s">
        <v>11</v>
      </c>
      <c r="D6255" t="s">
        <v>52</v>
      </c>
      <c r="E6255" s="1">
        <v>44516</v>
      </c>
      <c r="F6255" s="4">
        <v>8736</v>
      </c>
      <c r="G6255">
        <v>770</v>
      </c>
      <c r="H6255" s="3">
        <f>_xlfn.XLOOKUP(sales[[#This Row],[Product]],products[Product],products[Cost per box])*sales[[#This Row],[Boxes]]</f>
        <v>2556.4</v>
      </c>
      <c r="I6255" s="4">
        <f>sales[[#This Row],[Revenue]]-sales[[#This Row],[Cost]]</f>
        <v>6179.6</v>
      </c>
    </row>
    <row r="6256" spans="2:9" x14ac:dyDescent="0.25">
      <c r="B6256" t="s">
        <v>53</v>
      </c>
      <c r="C6256" t="s">
        <v>27</v>
      </c>
      <c r="D6256" t="s">
        <v>52</v>
      </c>
      <c r="E6256" s="1">
        <v>44516</v>
      </c>
      <c r="F6256" s="4">
        <v>3542</v>
      </c>
      <c r="G6256">
        <v>322</v>
      </c>
      <c r="H6256" s="3">
        <f>_xlfn.XLOOKUP(sales[[#This Row],[Product]],products[Product],products[Cost per box])*sales[[#This Row],[Boxes]]</f>
        <v>1069.04</v>
      </c>
      <c r="I6256" s="4">
        <f>sales[[#This Row],[Revenue]]-sales[[#This Row],[Cost]]</f>
        <v>2472.96</v>
      </c>
    </row>
    <row r="6257" spans="2:9" x14ac:dyDescent="0.25">
      <c r="B6257" t="s">
        <v>10</v>
      </c>
      <c r="C6257" t="s">
        <v>27</v>
      </c>
      <c r="D6257" t="s">
        <v>38</v>
      </c>
      <c r="E6257" s="1">
        <v>44516</v>
      </c>
      <c r="F6257" s="4">
        <v>6230</v>
      </c>
      <c r="G6257">
        <v>250</v>
      </c>
      <c r="H6257" s="3">
        <f>_xlfn.XLOOKUP(sales[[#This Row],[Product]],products[Product],products[Cost per box])*sales[[#This Row],[Boxes]]</f>
        <v>2485</v>
      </c>
      <c r="I6257" s="4">
        <f>sales[[#This Row],[Revenue]]-sales[[#This Row],[Cost]]</f>
        <v>3745</v>
      </c>
    </row>
    <row r="6258" spans="2:9" x14ac:dyDescent="0.25">
      <c r="B6258" t="s">
        <v>34</v>
      </c>
      <c r="C6258" t="s">
        <v>11</v>
      </c>
      <c r="D6258" t="s">
        <v>17</v>
      </c>
      <c r="E6258" s="1">
        <v>44517</v>
      </c>
      <c r="F6258" s="4">
        <v>5845</v>
      </c>
      <c r="G6258">
        <v>255</v>
      </c>
      <c r="H6258" s="3">
        <f>_xlfn.XLOOKUP(sales[[#This Row],[Product]],products[Product],products[Cost per box])*sales[[#This Row],[Boxes]]</f>
        <v>1734</v>
      </c>
      <c r="I6258" s="4">
        <f>sales[[#This Row],[Revenue]]-sales[[#This Row],[Cost]]</f>
        <v>4111</v>
      </c>
    </row>
    <row r="6259" spans="2:9" x14ac:dyDescent="0.25">
      <c r="B6259" t="s">
        <v>46</v>
      </c>
      <c r="C6259" t="s">
        <v>27</v>
      </c>
      <c r="D6259" t="s">
        <v>26</v>
      </c>
      <c r="E6259" s="1">
        <v>44517</v>
      </c>
      <c r="F6259" s="4">
        <v>1484</v>
      </c>
      <c r="G6259">
        <v>124</v>
      </c>
      <c r="H6259" s="3">
        <f>_xlfn.XLOOKUP(sales[[#This Row],[Product]],products[Product],products[Cost per box])*sales[[#This Row],[Boxes]]</f>
        <v>797.31999999999994</v>
      </c>
      <c r="I6259" s="4">
        <f>sales[[#This Row],[Revenue]]-sales[[#This Row],[Cost]]</f>
        <v>686.68000000000006</v>
      </c>
    </row>
    <row r="6260" spans="2:9" x14ac:dyDescent="0.25">
      <c r="B6260" t="s">
        <v>57</v>
      </c>
      <c r="C6260" t="s">
        <v>11</v>
      </c>
      <c r="D6260" t="s">
        <v>28</v>
      </c>
      <c r="E6260" s="1">
        <v>44517</v>
      </c>
      <c r="F6260" s="4">
        <v>1288</v>
      </c>
      <c r="G6260">
        <v>184</v>
      </c>
      <c r="H6260" s="3">
        <f>_xlfn.XLOOKUP(sales[[#This Row],[Product]],products[Product],products[Cost per box])*sales[[#This Row],[Boxes]]</f>
        <v>507.84</v>
      </c>
      <c r="I6260" s="4">
        <f>sales[[#This Row],[Revenue]]-sales[[#This Row],[Cost]]</f>
        <v>780.16000000000008</v>
      </c>
    </row>
    <row r="6261" spans="2:9" x14ac:dyDescent="0.25">
      <c r="B6261" t="s">
        <v>29</v>
      </c>
      <c r="C6261" t="s">
        <v>6</v>
      </c>
      <c r="D6261" t="s">
        <v>47</v>
      </c>
      <c r="E6261" s="1">
        <v>44517</v>
      </c>
      <c r="F6261" s="4">
        <v>2513</v>
      </c>
      <c r="G6261">
        <v>168</v>
      </c>
      <c r="H6261" s="3">
        <f>_xlfn.XLOOKUP(sales[[#This Row],[Product]],products[Product],products[Cost per box])*sales[[#This Row],[Boxes]]</f>
        <v>883.68</v>
      </c>
      <c r="I6261" s="4">
        <f>sales[[#This Row],[Revenue]]-sales[[#This Row],[Cost]]</f>
        <v>1629.3200000000002</v>
      </c>
    </row>
    <row r="6262" spans="2:9" x14ac:dyDescent="0.25">
      <c r="B6262" t="s">
        <v>49</v>
      </c>
      <c r="C6262" t="s">
        <v>9</v>
      </c>
      <c r="D6262" t="s">
        <v>36</v>
      </c>
      <c r="E6262" s="1">
        <v>44517</v>
      </c>
      <c r="F6262" s="4">
        <v>3682</v>
      </c>
      <c r="G6262">
        <v>461</v>
      </c>
      <c r="H6262" s="3">
        <f>_xlfn.XLOOKUP(sales[[#This Row],[Product]],products[Product],products[Cost per box])*sales[[#This Row],[Boxes]]</f>
        <v>2323.44</v>
      </c>
      <c r="I6262" s="4">
        <f>sales[[#This Row],[Revenue]]-sales[[#This Row],[Cost]]</f>
        <v>1358.56</v>
      </c>
    </row>
    <row r="6263" spans="2:9" x14ac:dyDescent="0.25">
      <c r="B6263" t="s">
        <v>29</v>
      </c>
      <c r="C6263" t="s">
        <v>11</v>
      </c>
      <c r="D6263" t="s">
        <v>48</v>
      </c>
      <c r="E6263" s="1">
        <v>44517</v>
      </c>
      <c r="F6263" s="4">
        <v>3514</v>
      </c>
      <c r="G6263">
        <v>131</v>
      </c>
      <c r="H6263" s="3">
        <f>_xlfn.XLOOKUP(sales[[#This Row],[Product]],products[Product],products[Cost per box])*sales[[#This Row],[Boxes]]</f>
        <v>979.88000000000011</v>
      </c>
      <c r="I6263" s="4">
        <f>sales[[#This Row],[Revenue]]-sales[[#This Row],[Cost]]</f>
        <v>2534.12</v>
      </c>
    </row>
    <row r="6264" spans="2:9" x14ac:dyDescent="0.25">
      <c r="B6264" t="s">
        <v>56</v>
      </c>
      <c r="C6264" t="s">
        <v>6</v>
      </c>
      <c r="D6264" t="s">
        <v>24</v>
      </c>
      <c r="E6264" s="1">
        <v>44517</v>
      </c>
      <c r="F6264" s="4">
        <v>3626</v>
      </c>
      <c r="G6264">
        <v>182</v>
      </c>
      <c r="H6264" s="3">
        <f>_xlfn.XLOOKUP(sales[[#This Row],[Product]],products[Product],products[Cost per box])*sales[[#This Row],[Boxes]]</f>
        <v>1912.82</v>
      </c>
      <c r="I6264" s="4">
        <f>sales[[#This Row],[Revenue]]-sales[[#This Row],[Cost]]</f>
        <v>1713.18</v>
      </c>
    </row>
    <row r="6265" spans="2:9" x14ac:dyDescent="0.25">
      <c r="B6265" t="s">
        <v>25</v>
      </c>
      <c r="C6265" t="s">
        <v>6</v>
      </c>
      <c r="D6265" t="s">
        <v>47</v>
      </c>
      <c r="E6265" s="1">
        <v>44517</v>
      </c>
      <c r="F6265" s="4">
        <v>5950</v>
      </c>
      <c r="G6265">
        <v>350</v>
      </c>
      <c r="H6265" s="3">
        <f>_xlfn.XLOOKUP(sales[[#This Row],[Product]],products[Product],products[Cost per box])*sales[[#This Row],[Boxes]]</f>
        <v>1841</v>
      </c>
      <c r="I6265" s="4">
        <f>sales[[#This Row],[Revenue]]-sales[[#This Row],[Cost]]</f>
        <v>4109</v>
      </c>
    </row>
    <row r="6266" spans="2:9" x14ac:dyDescent="0.25">
      <c r="B6266" t="s">
        <v>53</v>
      </c>
      <c r="C6266" t="s">
        <v>11</v>
      </c>
      <c r="D6266" t="s">
        <v>7</v>
      </c>
      <c r="E6266" s="1">
        <v>44517</v>
      </c>
      <c r="F6266" s="4">
        <v>18858</v>
      </c>
      <c r="G6266">
        <v>1330</v>
      </c>
      <c r="H6266" s="3">
        <f>_xlfn.XLOOKUP(sales[[#This Row],[Product]],products[Product],products[Cost per box])*sales[[#This Row],[Boxes]]</f>
        <v>6849.5000000000009</v>
      </c>
      <c r="I6266" s="4">
        <f>sales[[#This Row],[Revenue]]-sales[[#This Row],[Cost]]</f>
        <v>12008.5</v>
      </c>
    </row>
    <row r="6267" spans="2:9" x14ac:dyDescent="0.25">
      <c r="B6267" t="s">
        <v>46</v>
      </c>
      <c r="C6267" t="s">
        <v>11</v>
      </c>
      <c r="D6267" t="s">
        <v>24</v>
      </c>
      <c r="E6267" s="1">
        <v>44517</v>
      </c>
      <c r="F6267" s="4">
        <v>1911</v>
      </c>
      <c r="G6267">
        <v>96</v>
      </c>
      <c r="H6267" s="3">
        <f>_xlfn.XLOOKUP(sales[[#This Row],[Product]],products[Product],products[Cost per box])*sales[[#This Row],[Boxes]]</f>
        <v>1008.96</v>
      </c>
      <c r="I6267" s="4">
        <f>sales[[#This Row],[Revenue]]-sales[[#This Row],[Cost]]</f>
        <v>902.04</v>
      </c>
    </row>
    <row r="6268" spans="2:9" x14ac:dyDescent="0.25">
      <c r="B6268" t="s">
        <v>55</v>
      </c>
      <c r="C6268" t="s">
        <v>16</v>
      </c>
      <c r="D6268" t="s">
        <v>52</v>
      </c>
      <c r="E6268" s="1">
        <v>44517</v>
      </c>
      <c r="F6268" s="4">
        <v>8358</v>
      </c>
      <c r="G6268">
        <v>770</v>
      </c>
      <c r="H6268" s="3">
        <f>_xlfn.XLOOKUP(sales[[#This Row],[Product]],products[Product],products[Cost per box])*sales[[#This Row],[Boxes]]</f>
        <v>2556.4</v>
      </c>
      <c r="I6268" s="4">
        <f>sales[[#This Row],[Revenue]]-sales[[#This Row],[Cost]]</f>
        <v>5801.6</v>
      </c>
    </row>
    <row r="6269" spans="2:9" x14ac:dyDescent="0.25">
      <c r="B6269" t="s">
        <v>41</v>
      </c>
      <c r="C6269" t="s">
        <v>21</v>
      </c>
      <c r="D6269" t="s">
        <v>19</v>
      </c>
      <c r="E6269" s="1">
        <v>44517</v>
      </c>
      <c r="F6269" s="4">
        <v>3801</v>
      </c>
      <c r="G6269">
        <v>224</v>
      </c>
      <c r="H6269" s="3">
        <f>_xlfn.XLOOKUP(sales[[#This Row],[Product]],products[Product],products[Cost per box])*sales[[#This Row],[Boxes]]</f>
        <v>2291.52</v>
      </c>
      <c r="I6269" s="4">
        <f>sales[[#This Row],[Revenue]]-sales[[#This Row],[Cost]]</f>
        <v>1509.48</v>
      </c>
    </row>
    <row r="6270" spans="2:9" x14ac:dyDescent="0.25">
      <c r="B6270" t="s">
        <v>8</v>
      </c>
      <c r="C6270" t="s">
        <v>27</v>
      </c>
      <c r="D6270" t="s">
        <v>26</v>
      </c>
      <c r="E6270" s="1">
        <v>44517</v>
      </c>
      <c r="F6270" s="4">
        <v>11557</v>
      </c>
      <c r="G6270">
        <v>980</v>
      </c>
      <c r="H6270" s="3">
        <f>_xlfn.XLOOKUP(sales[[#This Row],[Product]],products[Product],products[Cost per box])*sales[[#This Row],[Boxes]]</f>
        <v>6301.4</v>
      </c>
      <c r="I6270" s="4">
        <f>sales[[#This Row],[Revenue]]-sales[[#This Row],[Cost]]</f>
        <v>5255.6</v>
      </c>
    </row>
    <row r="6271" spans="2:9" x14ac:dyDescent="0.25">
      <c r="B6271" t="s">
        <v>8</v>
      </c>
      <c r="C6271" t="s">
        <v>6</v>
      </c>
      <c r="D6271" t="s">
        <v>28</v>
      </c>
      <c r="E6271" s="1">
        <v>44517</v>
      </c>
      <c r="F6271" s="4">
        <v>742</v>
      </c>
      <c r="G6271">
        <v>124</v>
      </c>
      <c r="H6271" s="3">
        <f>_xlfn.XLOOKUP(sales[[#This Row],[Product]],products[Product],products[Cost per box])*sales[[#This Row],[Boxes]]</f>
        <v>342.23999999999995</v>
      </c>
      <c r="I6271" s="4">
        <f>sales[[#This Row],[Revenue]]-sales[[#This Row],[Cost]]</f>
        <v>399.76000000000005</v>
      </c>
    </row>
    <row r="6272" spans="2:9" x14ac:dyDescent="0.25">
      <c r="B6272" t="s">
        <v>18</v>
      </c>
      <c r="C6272" t="s">
        <v>9</v>
      </c>
      <c r="D6272" t="s">
        <v>47</v>
      </c>
      <c r="E6272" s="1">
        <v>44517</v>
      </c>
      <c r="F6272" s="4">
        <v>2170</v>
      </c>
      <c r="G6272">
        <v>145</v>
      </c>
      <c r="H6272" s="3">
        <f>_xlfn.XLOOKUP(sales[[#This Row],[Product]],products[Product],products[Cost per box])*sales[[#This Row],[Boxes]]</f>
        <v>762.69999999999993</v>
      </c>
      <c r="I6272" s="4">
        <f>sales[[#This Row],[Revenue]]-sales[[#This Row],[Cost]]</f>
        <v>1407.3000000000002</v>
      </c>
    </row>
    <row r="6273" spans="2:9" x14ac:dyDescent="0.25">
      <c r="B6273" t="s">
        <v>18</v>
      </c>
      <c r="C6273" t="s">
        <v>11</v>
      </c>
      <c r="D6273" t="s">
        <v>47</v>
      </c>
      <c r="E6273" s="1">
        <v>44517</v>
      </c>
      <c r="F6273" s="4">
        <v>5817</v>
      </c>
      <c r="G6273">
        <v>343</v>
      </c>
      <c r="H6273" s="3">
        <f>_xlfn.XLOOKUP(sales[[#This Row],[Product]],products[Product],products[Cost per box])*sales[[#This Row],[Boxes]]</f>
        <v>1804.1799999999998</v>
      </c>
      <c r="I6273" s="4">
        <f>sales[[#This Row],[Revenue]]-sales[[#This Row],[Cost]]</f>
        <v>4012.82</v>
      </c>
    </row>
    <row r="6274" spans="2:9" x14ac:dyDescent="0.25">
      <c r="B6274" t="s">
        <v>51</v>
      </c>
      <c r="C6274" t="s">
        <v>6</v>
      </c>
      <c r="D6274" t="s">
        <v>52</v>
      </c>
      <c r="E6274" s="1">
        <v>44517</v>
      </c>
      <c r="F6274" s="4">
        <v>3843</v>
      </c>
      <c r="G6274">
        <v>321</v>
      </c>
      <c r="H6274" s="3">
        <f>_xlfn.XLOOKUP(sales[[#This Row],[Product]],products[Product],products[Cost per box])*sales[[#This Row],[Boxes]]</f>
        <v>1065.72</v>
      </c>
      <c r="I6274" s="4">
        <f>sales[[#This Row],[Revenue]]-sales[[#This Row],[Cost]]</f>
        <v>2777.2799999999997</v>
      </c>
    </row>
    <row r="6275" spans="2:9" x14ac:dyDescent="0.25">
      <c r="B6275" t="s">
        <v>56</v>
      </c>
      <c r="C6275" t="s">
        <v>11</v>
      </c>
      <c r="D6275" t="s">
        <v>44</v>
      </c>
      <c r="E6275" s="1">
        <v>44517</v>
      </c>
      <c r="F6275" s="4">
        <v>8302</v>
      </c>
      <c r="G6275">
        <v>346</v>
      </c>
      <c r="H6275" s="3">
        <f>_xlfn.XLOOKUP(sales[[#This Row],[Product]],products[Product],products[Cost per box])*sales[[#This Row],[Boxes]]</f>
        <v>3311.2200000000003</v>
      </c>
      <c r="I6275" s="4">
        <f>sales[[#This Row],[Revenue]]-sales[[#This Row],[Cost]]</f>
        <v>4990.78</v>
      </c>
    </row>
    <row r="6276" spans="2:9" x14ac:dyDescent="0.25">
      <c r="B6276" t="s">
        <v>51</v>
      </c>
      <c r="C6276" t="s">
        <v>6</v>
      </c>
      <c r="D6276" t="s">
        <v>24</v>
      </c>
      <c r="E6276" s="1">
        <v>44517</v>
      </c>
      <c r="F6276" s="4">
        <v>42</v>
      </c>
      <c r="G6276">
        <v>3</v>
      </c>
      <c r="H6276" s="3">
        <f>_xlfn.XLOOKUP(sales[[#This Row],[Product]],products[Product],products[Cost per box])*sales[[#This Row],[Boxes]]</f>
        <v>31.53</v>
      </c>
      <c r="I6276" s="4">
        <f>sales[[#This Row],[Revenue]]-sales[[#This Row],[Cost]]</f>
        <v>10.469999999999999</v>
      </c>
    </row>
    <row r="6277" spans="2:9" x14ac:dyDescent="0.25">
      <c r="B6277" t="s">
        <v>8</v>
      </c>
      <c r="C6277" t="s">
        <v>21</v>
      </c>
      <c r="D6277" t="s">
        <v>35</v>
      </c>
      <c r="E6277" s="1">
        <v>44517</v>
      </c>
      <c r="F6277" s="4">
        <v>4088</v>
      </c>
      <c r="G6277">
        <v>216</v>
      </c>
      <c r="H6277" s="3">
        <f>_xlfn.XLOOKUP(sales[[#This Row],[Product]],products[Product],products[Cost per box])*sales[[#This Row],[Boxes]]</f>
        <v>572.4</v>
      </c>
      <c r="I6277" s="4">
        <f>sales[[#This Row],[Revenue]]-sales[[#This Row],[Cost]]</f>
        <v>3515.6</v>
      </c>
    </row>
    <row r="6278" spans="2:9" x14ac:dyDescent="0.25">
      <c r="B6278" t="s">
        <v>57</v>
      </c>
      <c r="C6278" t="s">
        <v>11</v>
      </c>
      <c r="D6278" t="s">
        <v>36</v>
      </c>
      <c r="E6278" s="1">
        <v>44517</v>
      </c>
      <c r="F6278" s="4">
        <v>7126</v>
      </c>
      <c r="G6278">
        <v>770</v>
      </c>
      <c r="H6278" s="3">
        <f>_xlfn.XLOOKUP(sales[[#This Row],[Product]],products[Product],products[Cost per box])*sales[[#This Row],[Boxes]]</f>
        <v>3880.8</v>
      </c>
      <c r="I6278" s="4">
        <f>sales[[#This Row],[Revenue]]-sales[[#This Row],[Cost]]</f>
        <v>3245.2</v>
      </c>
    </row>
    <row r="6279" spans="2:9" x14ac:dyDescent="0.25">
      <c r="B6279" t="s">
        <v>56</v>
      </c>
      <c r="C6279" t="s">
        <v>27</v>
      </c>
      <c r="D6279" t="s">
        <v>24</v>
      </c>
      <c r="E6279" s="1">
        <v>44517</v>
      </c>
      <c r="F6279" s="4">
        <v>2296</v>
      </c>
      <c r="G6279">
        <v>128</v>
      </c>
      <c r="H6279" s="3">
        <f>_xlfn.XLOOKUP(sales[[#This Row],[Product]],products[Product],products[Cost per box])*sales[[#This Row],[Boxes]]</f>
        <v>1345.28</v>
      </c>
      <c r="I6279" s="4">
        <f>sales[[#This Row],[Revenue]]-sales[[#This Row],[Cost]]</f>
        <v>950.72</v>
      </c>
    </row>
    <row r="6280" spans="2:9" x14ac:dyDescent="0.25">
      <c r="B6280" t="s">
        <v>54</v>
      </c>
      <c r="C6280" t="s">
        <v>9</v>
      </c>
      <c r="D6280" t="s">
        <v>19</v>
      </c>
      <c r="E6280" s="1">
        <v>44517</v>
      </c>
      <c r="F6280" s="4">
        <v>14483</v>
      </c>
      <c r="G6280">
        <v>840</v>
      </c>
      <c r="H6280" s="3">
        <f>_xlfn.XLOOKUP(sales[[#This Row],[Product]],products[Product],products[Cost per box])*sales[[#This Row],[Boxes]]</f>
        <v>8593.2000000000007</v>
      </c>
      <c r="I6280" s="4">
        <f>sales[[#This Row],[Revenue]]-sales[[#This Row],[Cost]]</f>
        <v>5889.7999999999993</v>
      </c>
    </row>
    <row r="6281" spans="2:9" x14ac:dyDescent="0.25">
      <c r="B6281" t="s">
        <v>40</v>
      </c>
      <c r="C6281" t="s">
        <v>11</v>
      </c>
      <c r="D6281" t="s">
        <v>22</v>
      </c>
      <c r="E6281" s="1">
        <v>44517</v>
      </c>
      <c r="F6281" s="4">
        <v>6167</v>
      </c>
      <c r="G6281">
        <v>617</v>
      </c>
      <c r="H6281" s="3">
        <f>_xlfn.XLOOKUP(sales[[#This Row],[Product]],products[Product],products[Cost per box])*sales[[#This Row],[Boxes]]</f>
        <v>5071.7400000000007</v>
      </c>
      <c r="I6281" s="4">
        <f>sales[[#This Row],[Revenue]]-sales[[#This Row],[Cost]]</f>
        <v>1095.2599999999993</v>
      </c>
    </row>
    <row r="6282" spans="2:9" x14ac:dyDescent="0.25">
      <c r="B6282" t="s">
        <v>40</v>
      </c>
      <c r="C6282" t="s">
        <v>16</v>
      </c>
      <c r="D6282" t="s">
        <v>43</v>
      </c>
      <c r="E6282" s="1">
        <v>44517</v>
      </c>
      <c r="F6282" s="4">
        <v>7042</v>
      </c>
      <c r="G6282">
        <v>336</v>
      </c>
      <c r="H6282" s="3">
        <f>_xlfn.XLOOKUP(sales[[#This Row],[Product]],products[Product],products[Cost per box])*sales[[#This Row],[Boxes]]</f>
        <v>1293.6000000000001</v>
      </c>
      <c r="I6282" s="4">
        <f>sales[[#This Row],[Revenue]]-sales[[#This Row],[Cost]]</f>
        <v>5748.4</v>
      </c>
    </row>
    <row r="6283" spans="2:9" x14ac:dyDescent="0.25">
      <c r="B6283" t="s">
        <v>41</v>
      </c>
      <c r="C6283" t="s">
        <v>6</v>
      </c>
      <c r="D6283" t="s">
        <v>35</v>
      </c>
      <c r="E6283" s="1">
        <v>44517</v>
      </c>
      <c r="F6283" s="4">
        <v>4515</v>
      </c>
      <c r="G6283">
        <v>251</v>
      </c>
      <c r="H6283" s="3">
        <f>_xlfn.XLOOKUP(sales[[#This Row],[Product]],products[Product],products[Cost per box])*sales[[#This Row],[Boxes]]</f>
        <v>665.15</v>
      </c>
      <c r="I6283" s="4">
        <f>sales[[#This Row],[Revenue]]-sales[[#This Row],[Cost]]</f>
        <v>3849.85</v>
      </c>
    </row>
    <row r="6284" spans="2:9" x14ac:dyDescent="0.25">
      <c r="B6284" t="s">
        <v>25</v>
      </c>
      <c r="C6284" t="s">
        <v>9</v>
      </c>
      <c r="D6284" t="s">
        <v>47</v>
      </c>
      <c r="E6284" s="1">
        <v>44517</v>
      </c>
      <c r="F6284" s="4">
        <v>9863</v>
      </c>
      <c r="G6284">
        <v>581</v>
      </c>
      <c r="H6284" s="3">
        <f>_xlfn.XLOOKUP(sales[[#This Row],[Product]],products[Product],products[Cost per box])*sales[[#This Row],[Boxes]]</f>
        <v>3056.06</v>
      </c>
      <c r="I6284" s="4">
        <f>sales[[#This Row],[Revenue]]-sales[[#This Row],[Cost]]</f>
        <v>6806.9400000000005</v>
      </c>
    </row>
    <row r="6285" spans="2:9" x14ac:dyDescent="0.25">
      <c r="B6285" t="s">
        <v>8</v>
      </c>
      <c r="C6285" t="s">
        <v>9</v>
      </c>
      <c r="D6285" t="s">
        <v>31</v>
      </c>
      <c r="E6285" s="1">
        <v>44517</v>
      </c>
      <c r="F6285" s="4">
        <v>12663</v>
      </c>
      <c r="G6285">
        <v>1050</v>
      </c>
      <c r="H6285" s="3">
        <f>_xlfn.XLOOKUP(sales[[#This Row],[Product]],products[Product],products[Cost per box])*sales[[#This Row],[Boxes]]</f>
        <v>6006</v>
      </c>
      <c r="I6285" s="4">
        <f>sales[[#This Row],[Revenue]]-sales[[#This Row],[Cost]]</f>
        <v>6657</v>
      </c>
    </row>
    <row r="6286" spans="2:9" x14ac:dyDescent="0.25">
      <c r="B6286" t="s">
        <v>13</v>
      </c>
      <c r="C6286" t="s">
        <v>9</v>
      </c>
      <c r="D6286" t="s">
        <v>38</v>
      </c>
      <c r="E6286" s="1">
        <v>44517</v>
      </c>
      <c r="F6286" s="4">
        <v>6580</v>
      </c>
      <c r="G6286">
        <v>254</v>
      </c>
      <c r="H6286" s="3">
        <f>_xlfn.XLOOKUP(sales[[#This Row],[Product]],products[Product],products[Cost per box])*sales[[#This Row],[Boxes]]</f>
        <v>2524.7599999999998</v>
      </c>
      <c r="I6286" s="4">
        <f>sales[[#This Row],[Revenue]]-sales[[#This Row],[Cost]]</f>
        <v>4055.2400000000002</v>
      </c>
    </row>
    <row r="6287" spans="2:9" x14ac:dyDescent="0.25">
      <c r="B6287" t="s">
        <v>25</v>
      </c>
      <c r="C6287" t="s">
        <v>9</v>
      </c>
      <c r="D6287" t="s">
        <v>43</v>
      </c>
      <c r="E6287" s="1">
        <v>44517</v>
      </c>
      <c r="F6287" s="4">
        <v>9737</v>
      </c>
      <c r="G6287">
        <v>443</v>
      </c>
      <c r="H6287" s="3">
        <f>_xlfn.XLOOKUP(sales[[#This Row],[Product]],products[Product],products[Cost per box])*sales[[#This Row],[Boxes]]</f>
        <v>1705.55</v>
      </c>
      <c r="I6287" s="4">
        <f>sales[[#This Row],[Revenue]]-sales[[#This Row],[Cost]]</f>
        <v>8031.45</v>
      </c>
    </row>
    <row r="6288" spans="2:9" x14ac:dyDescent="0.25">
      <c r="B6288" t="s">
        <v>53</v>
      </c>
      <c r="C6288" t="s">
        <v>11</v>
      </c>
      <c r="D6288" t="s">
        <v>35</v>
      </c>
      <c r="E6288" s="1">
        <v>44517</v>
      </c>
      <c r="F6288" s="4">
        <v>10192</v>
      </c>
      <c r="G6288">
        <v>600</v>
      </c>
      <c r="H6288" s="3">
        <f>_xlfn.XLOOKUP(sales[[#This Row],[Product]],products[Product],products[Cost per box])*sales[[#This Row],[Boxes]]</f>
        <v>1590</v>
      </c>
      <c r="I6288" s="4">
        <f>sales[[#This Row],[Revenue]]-sales[[#This Row],[Cost]]</f>
        <v>8602</v>
      </c>
    </row>
    <row r="6289" spans="2:9" x14ac:dyDescent="0.25">
      <c r="B6289" t="s">
        <v>23</v>
      </c>
      <c r="C6289" t="s">
        <v>16</v>
      </c>
      <c r="D6289" t="s">
        <v>22</v>
      </c>
      <c r="E6289" s="1">
        <v>44517</v>
      </c>
      <c r="F6289" s="4">
        <v>10283</v>
      </c>
      <c r="G6289">
        <v>1120</v>
      </c>
      <c r="H6289" s="3">
        <f>_xlfn.XLOOKUP(sales[[#This Row],[Product]],products[Product],products[Cost per box])*sales[[#This Row],[Boxes]]</f>
        <v>9206.4000000000015</v>
      </c>
      <c r="I6289" s="4">
        <f>sales[[#This Row],[Revenue]]-sales[[#This Row],[Cost]]</f>
        <v>1076.5999999999985</v>
      </c>
    </row>
    <row r="6290" spans="2:9" x14ac:dyDescent="0.25">
      <c r="B6290" t="s">
        <v>41</v>
      </c>
      <c r="C6290" t="s">
        <v>9</v>
      </c>
      <c r="D6290" t="s">
        <v>35</v>
      </c>
      <c r="E6290" s="1">
        <v>44517</v>
      </c>
      <c r="F6290" s="4">
        <v>8918</v>
      </c>
      <c r="G6290">
        <v>525</v>
      </c>
      <c r="H6290" s="3">
        <f>_xlfn.XLOOKUP(sales[[#This Row],[Product]],products[Product],products[Cost per box])*sales[[#This Row],[Boxes]]</f>
        <v>1391.25</v>
      </c>
      <c r="I6290" s="4">
        <f>sales[[#This Row],[Revenue]]-sales[[#This Row],[Cost]]</f>
        <v>7526.75</v>
      </c>
    </row>
    <row r="6291" spans="2:9" x14ac:dyDescent="0.25">
      <c r="B6291" t="s">
        <v>49</v>
      </c>
      <c r="C6291" t="s">
        <v>6</v>
      </c>
      <c r="D6291" t="s">
        <v>50</v>
      </c>
      <c r="E6291" s="1">
        <v>44517</v>
      </c>
      <c r="F6291" s="4">
        <v>16086</v>
      </c>
      <c r="G6291">
        <v>671</v>
      </c>
      <c r="H6291" s="3">
        <f>_xlfn.XLOOKUP(sales[[#This Row],[Product]],products[Product],products[Cost per box])*sales[[#This Row],[Boxes]]</f>
        <v>8327.11</v>
      </c>
      <c r="I6291" s="4">
        <f>sales[[#This Row],[Revenue]]-sales[[#This Row],[Cost]]</f>
        <v>7758.8899999999994</v>
      </c>
    </row>
    <row r="6292" spans="2:9" x14ac:dyDescent="0.25">
      <c r="B6292" t="s">
        <v>10</v>
      </c>
      <c r="C6292" t="s">
        <v>27</v>
      </c>
      <c r="D6292" t="s">
        <v>14</v>
      </c>
      <c r="E6292" s="1">
        <v>44517</v>
      </c>
      <c r="F6292" s="4">
        <v>5957</v>
      </c>
      <c r="G6292">
        <v>770</v>
      </c>
      <c r="H6292" s="3">
        <f>_xlfn.XLOOKUP(sales[[#This Row],[Product]],products[Product],products[Cost per box])*sales[[#This Row],[Boxes]]</f>
        <v>4858.7</v>
      </c>
      <c r="I6292" s="4">
        <f>sales[[#This Row],[Revenue]]-sales[[#This Row],[Cost]]</f>
        <v>1098.3000000000002</v>
      </c>
    </row>
    <row r="6293" spans="2:9" x14ac:dyDescent="0.25">
      <c r="B6293" t="s">
        <v>51</v>
      </c>
      <c r="C6293" t="s">
        <v>11</v>
      </c>
      <c r="D6293" t="s">
        <v>24</v>
      </c>
      <c r="E6293" s="1">
        <v>44517</v>
      </c>
      <c r="F6293" s="4">
        <v>1904</v>
      </c>
      <c r="G6293">
        <v>101</v>
      </c>
      <c r="H6293" s="3">
        <f>_xlfn.XLOOKUP(sales[[#This Row],[Product]],products[Product],products[Cost per box])*sales[[#This Row],[Boxes]]</f>
        <v>1061.51</v>
      </c>
      <c r="I6293" s="4">
        <f>sales[[#This Row],[Revenue]]-sales[[#This Row],[Cost]]</f>
        <v>842.49</v>
      </c>
    </row>
    <row r="6294" spans="2:9" x14ac:dyDescent="0.25">
      <c r="B6294" t="s">
        <v>49</v>
      </c>
      <c r="C6294" t="s">
        <v>21</v>
      </c>
      <c r="D6294" t="s">
        <v>38</v>
      </c>
      <c r="E6294" s="1">
        <v>44517</v>
      </c>
      <c r="F6294" s="4">
        <v>735</v>
      </c>
      <c r="G6294">
        <v>28</v>
      </c>
      <c r="H6294" s="3">
        <f>_xlfn.XLOOKUP(sales[[#This Row],[Product]],products[Product],products[Cost per box])*sales[[#This Row],[Boxes]]</f>
        <v>278.32</v>
      </c>
      <c r="I6294" s="4">
        <f>sales[[#This Row],[Revenue]]-sales[[#This Row],[Cost]]</f>
        <v>456.68</v>
      </c>
    </row>
    <row r="6295" spans="2:9" x14ac:dyDescent="0.25">
      <c r="B6295" t="s">
        <v>10</v>
      </c>
      <c r="C6295" t="s">
        <v>6</v>
      </c>
      <c r="D6295" t="s">
        <v>28</v>
      </c>
      <c r="E6295" s="1">
        <v>44517</v>
      </c>
      <c r="F6295" s="4">
        <v>3955</v>
      </c>
      <c r="G6295">
        <v>660</v>
      </c>
      <c r="H6295" s="3">
        <f>_xlfn.XLOOKUP(sales[[#This Row],[Product]],products[Product],products[Cost per box])*sales[[#This Row],[Boxes]]</f>
        <v>1821.6</v>
      </c>
      <c r="I6295" s="4">
        <f>sales[[#This Row],[Revenue]]-sales[[#This Row],[Cost]]</f>
        <v>2133.4</v>
      </c>
    </row>
    <row r="6296" spans="2:9" x14ac:dyDescent="0.25">
      <c r="B6296" t="s">
        <v>13</v>
      </c>
      <c r="C6296" t="s">
        <v>11</v>
      </c>
      <c r="D6296" t="s">
        <v>52</v>
      </c>
      <c r="E6296" s="1">
        <v>44517</v>
      </c>
      <c r="F6296" s="4">
        <v>15127</v>
      </c>
      <c r="G6296">
        <v>1260</v>
      </c>
      <c r="H6296" s="3">
        <f>_xlfn.XLOOKUP(sales[[#This Row],[Product]],products[Product],products[Cost per box])*sales[[#This Row],[Boxes]]</f>
        <v>4183.2</v>
      </c>
      <c r="I6296" s="4">
        <f>sales[[#This Row],[Revenue]]-sales[[#This Row],[Cost]]</f>
        <v>10943.8</v>
      </c>
    </row>
    <row r="6297" spans="2:9" x14ac:dyDescent="0.25">
      <c r="B6297" t="s">
        <v>5</v>
      </c>
      <c r="C6297" t="s">
        <v>21</v>
      </c>
      <c r="D6297" t="s">
        <v>47</v>
      </c>
      <c r="E6297" s="1">
        <v>44517</v>
      </c>
      <c r="F6297" s="4">
        <v>2261</v>
      </c>
      <c r="G6297">
        <v>151</v>
      </c>
      <c r="H6297" s="3">
        <f>_xlfn.XLOOKUP(sales[[#This Row],[Product]],products[Product],products[Cost per box])*sales[[#This Row],[Boxes]]</f>
        <v>794.26</v>
      </c>
      <c r="I6297" s="4">
        <f>sales[[#This Row],[Revenue]]-sales[[#This Row],[Cost]]</f>
        <v>1466.74</v>
      </c>
    </row>
    <row r="6298" spans="2:9" x14ac:dyDescent="0.25">
      <c r="B6298" t="s">
        <v>29</v>
      </c>
      <c r="C6298" t="s">
        <v>21</v>
      </c>
      <c r="D6298" t="s">
        <v>45</v>
      </c>
      <c r="E6298" s="1">
        <v>44517</v>
      </c>
      <c r="F6298" s="4">
        <v>9079</v>
      </c>
      <c r="G6298">
        <v>379</v>
      </c>
      <c r="H6298" s="3">
        <f>_xlfn.XLOOKUP(sales[[#This Row],[Product]],products[Product],products[Cost per box])*sales[[#This Row],[Boxes]]</f>
        <v>2929.67</v>
      </c>
      <c r="I6298" s="4">
        <f>sales[[#This Row],[Revenue]]-sales[[#This Row],[Cost]]</f>
        <v>6149.33</v>
      </c>
    </row>
    <row r="6299" spans="2:9" x14ac:dyDescent="0.25">
      <c r="B6299" t="s">
        <v>46</v>
      </c>
      <c r="C6299" t="s">
        <v>27</v>
      </c>
      <c r="D6299" t="s">
        <v>24</v>
      </c>
      <c r="E6299" s="1">
        <v>44517</v>
      </c>
      <c r="F6299" s="4">
        <v>7315</v>
      </c>
      <c r="G6299">
        <v>385</v>
      </c>
      <c r="H6299" s="3">
        <f>_xlfn.XLOOKUP(sales[[#This Row],[Product]],products[Product],products[Cost per box])*sales[[#This Row],[Boxes]]</f>
        <v>4046.35</v>
      </c>
      <c r="I6299" s="4">
        <f>sales[[#This Row],[Revenue]]-sales[[#This Row],[Cost]]</f>
        <v>3268.65</v>
      </c>
    </row>
    <row r="6300" spans="2:9" x14ac:dyDescent="0.25">
      <c r="B6300" t="s">
        <v>49</v>
      </c>
      <c r="C6300" t="s">
        <v>16</v>
      </c>
      <c r="D6300" t="s">
        <v>22</v>
      </c>
      <c r="E6300" s="1">
        <v>44517</v>
      </c>
      <c r="F6300" s="4">
        <v>5992</v>
      </c>
      <c r="G6300">
        <v>770</v>
      </c>
      <c r="H6300" s="3">
        <f>_xlfn.XLOOKUP(sales[[#This Row],[Product]],products[Product],products[Cost per box])*sales[[#This Row],[Boxes]]</f>
        <v>6329.4000000000005</v>
      </c>
      <c r="I6300" s="4">
        <f>sales[[#This Row],[Revenue]]-sales[[#This Row],[Cost]]</f>
        <v>-337.40000000000055</v>
      </c>
    </row>
    <row r="6301" spans="2:9" x14ac:dyDescent="0.25">
      <c r="B6301" t="s">
        <v>57</v>
      </c>
      <c r="C6301" t="s">
        <v>21</v>
      </c>
      <c r="D6301" t="s">
        <v>31</v>
      </c>
      <c r="E6301" s="1">
        <v>44517</v>
      </c>
      <c r="F6301" s="4">
        <v>476</v>
      </c>
      <c r="G6301">
        <v>37</v>
      </c>
      <c r="H6301" s="3">
        <f>_xlfn.XLOOKUP(sales[[#This Row],[Product]],products[Product],products[Cost per box])*sales[[#This Row],[Boxes]]</f>
        <v>211.64</v>
      </c>
      <c r="I6301" s="4">
        <f>sales[[#This Row],[Revenue]]-sales[[#This Row],[Cost]]</f>
        <v>264.36</v>
      </c>
    </row>
    <row r="6302" spans="2:9" x14ac:dyDescent="0.25">
      <c r="B6302" t="s">
        <v>49</v>
      </c>
      <c r="C6302" t="s">
        <v>27</v>
      </c>
      <c r="D6302" t="s">
        <v>19</v>
      </c>
      <c r="E6302" s="1">
        <v>44517</v>
      </c>
      <c r="F6302" s="4">
        <v>5572</v>
      </c>
      <c r="G6302">
        <v>310</v>
      </c>
      <c r="H6302" s="3">
        <f>_xlfn.XLOOKUP(sales[[#This Row],[Product]],products[Product],products[Cost per box])*sales[[#This Row],[Boxes]]</f>
        <v>3171.3</v>
      </c>
      <c r="I6302" s="4">
        <f>sales[[#This Row],[Revenue]]-sales[[#This Row],[Cost]]</f>
        <v>2400.6999999999998</v>
      </c>
    </row>
    <row r="6303" spans="2:9" x14ac:dyDescent="0.25">
      <c r="B6303" t="s">
        <v>57</v>
      </c>
      <c r="C6303" t="s">
        <v>11</v>
      </c>
      <c r="D6303" t="s">
        <v>14</v>
      </c>
      <c r="E6303" s="1">
        <v>44517</v>
      </c>
      <c r="F6303" s="4">
        <v>2548</v>
      </c>
      <c r="G6303">
        <v>425</v>
      </c>
      <c r="H6303" s="3">
        <f>_xlfn.XLOOKUP(sales[[#This Row],[Product]],products[Product],products[Cost per box])*sales[[#This Row],[Boxes]]</f>
        <v>2681.75</v>
      </c>
      <c r="I6303" s="4">
        <f>sales[[#This Row],[Revenue]]-sales[[#This Row],[Cost]]</f>
        <v>-133.75</v>
      </c>
    </row>
    <row r="6304" spans="2:9" x14ac:dyDescent="0.25">
      <c r="B6304" t="s">
        <v>29</v>
      </c>
      <c r="C6304" t="s">
        <v>16</v>
      </c>
      <c r="D6304" t="s">
        <v>17</v>
      </c>
      <c r="E6304" s="1">
        <v>44517</v>
      </c>
      <c r="F6304" s="4">
        <v>7483</v>
      </c>
      <c r="G6304">
        <v>326</v>
      </c>
      <c r="H6304" s="3">
        <f>_xlfn.XLOOKUP(sales[[#This Row],[Product]],products[Product],products[Cost per box])*sales[[#This Row],[Boxes]]</f>
        <v>2216.7999999999997</v>
      </c>
      <c r="I6304" s="4">
        <f>sales[[#This Row],[Revenue]]-sales[[#This Row],[Cost]]</f>
        <v>5266.2000000000007</v>
      </c>
    </row>
    <row r="6305" spans="2:9" x14ac:dyDescent="0.25">
      <c r="B6305" t="s">
        <v>23</v>
      </c>
      <c r="C6305" t="s">
        <v>11</v>
      </c>
      <c r="D6305" t="s">
        <v>14</v>
      </c>
      <c r="E6305" s="1">
        <v>44517</v>
      </c>
      <c r="F6305" s="4">
        <v>9513</v>
      </c>
      <c r="G6305">
        <v>1610</v>
      </c>
      <c r="H6305" s="3">
        <f>_xlfn.XLOOKUP(sales[[#This Row],[Product]],products[Product],products[Cost per box])*sales[[#This Row],[Boxes]]</f>
        <v>10159.099999999999</v>
      </c>
      <c r="I6305" s="4">
        <f>sales[[#This Row],[Revenue]]-sales[[#This Row],[Cost]]</f>
        <v>-646.09999999999854</v>
      </c>
    </row>
    <row r="6306" spans="2:9" x14ac:dyDescent="0.25">
      <c r="B6306" t="s">
        <v>56</v>
      </c>
      <c r="C6306" t="s">
        <v>27</v>
      </c>
      <c r="D6306" t="s">
        <v>43</v>
      </c>
      <c r="E6306" s="1">
        <v>44517</v>
      </c>
      <c r="F6306" s="4">
        <v>8176</v>
      </c>
      <c r="G6306">
        <v>390</v>
      </c>
      <c r="H6306" s="3">
        <f>_xlfn.XLOOKUP(sales[[#This Row],[Product]],products[Product],products[Cost per box])*sales[[#This Row],[Boxes]]</f>
        <v>1501.5</v>
      </c>
      <c r="I6306" s="4">
        <f>sales[[#This Row],[Revenue]]-sales[[#This Row],[Cost]]</f>
        <v>6674.5</v>
      </c>
    </row>
    <row r="6307" spans="2:9" x14ac:dyDescent="0.25">
      <c r="B6307" t="s">
        <v>18</v>
      </c>
      <c r="C6307" t="s">
        <v>6</v>
      </c>
      <c r="D6307" t="s">
        <v>45</v>
      </c>
      <c r="E6307" s="1">
        <v>44517</v>
      </c>
      <c r="F6307" s="4">
        <v>3220</v>
      </c>
      <c r="G6307">
        <v>135</v>
      </c>
      <c r="H6307" s="3">
        <f>_xlfn.XLOOKUP(sales[[#This Row],[Product]],products[Product],products[Cost per box])*sales[[#This Row],[Boxes]]</f>
        <v>1043.55</v>
      </c>
      <c r="I6307" s="4">
        <f>sales[[#This Row],[Revenue]]-sales[[#This Row],[Cost]]</f>
        <v>2176.4499999999998</v>
      </c>
    </row>
    <row r="6308" spans="2:9" x14ac:dyDescent="0.25">
      <c r="B6308" t="s">
        <v>5</v>
      </c>
      <c r="C6308" t="s">
        <v>9</v>
      </c>
      <c r="D6308" t="s">
        <v>12</v>
      </c>
      <c r="E6308" s="1">
        <v>44517</v>
      </c>
      <c r="F6308" s="4">
        <v>6216</v>
      </c>
      <c r="G6308">
        <v>415</v>
      </c>
      <c r="H6308" s="3">
        <f>_xlfn.XLOOKUP(sales[[#This Row],[Product]],products[Product],products[Cost per box])*sales[[#This Row],[Boxes]]</f>
        <v>3498.45</v>
      </c>
      <c r="I6308" s="4">
        <f>sales[[#This Row],[Revenue]]-sales[[#This Row],[Cost]]</f>
        <v>2717.55</v>
      </c>
    </row>
    <row r="6309" spans="2:9" x14ac:dyDescent="0.25">
      <c r="B6309" t="s">
        <v>10</v>
      </c>
      <c r="C6309" t="s">
        <v>6</v>
      </c>
      <c r="D6309" t="s">
        <v>50</v>
      </c>
      <c r="E6309" s="1">
        <v>44517</v>
      </c>
      <c r="F6309" s="4">
        <v>1848</v>
      </c>
      <c r="G6309">
        <v>84</v>
      </c>
      <c r="H6309" s="3">
        <f>_xlfn.XLOOKUP(sales[[#This Row],[Product]],products[Product],products[Cost per box])*sales[[#This Row],[Boxes]]</f>
        <v>1042.44</v>
      </c>
      <c r="I6309" s="4">
        <f>sales[[#This Row],[Revenue]]-sales[[#This Row],[Cost]]</f>
        <v>805.56</v>
      </c>
    </row>
    <row r="6310" spans="2:9" x14ac:dyDescent="0.25">
      <c r="B6310" t="s">
        <v>49</v>
      </c>
      <c r="C6310" t="s">
        <v>21</v>
      </c>
      <c r="D6310" t="s">
        <v>31</v>
      </c>
      <c r="E6310" s="1">
        <v>44517</v>
      </c>
      <c r="F6310" s="4">
        <v>651</v>
      </c>
      <c r="G6310">
        <v>47</v>
      </c>
      <c r="H6310" s="3">
        <f>_xlfn.XLOOKUP(sales[[#This Row],[Product]],products[Product],products[Cost per box])*sales[[#This Row],[Boxes]]</f>
        <v>268.83999999999997</v>
      </c>
      <c r="I6310" s="4">
        <f>sales[[#This Row],[Revenue]]-sales[[#This Row],[Cost]]</f>
        <v>382.16</v>
      </c>
    </row>
    <row r="6311" spans="2:9" x14ac:dyDescent="0.25">
      <c r="B6311" t="s">
        <v>40</v>
      </c>
      <c r="C6311" t="s">
        <v>27</v>
      </c>
      <c r="D6311" t="s">
        <v>19</v>
      </c>
      <c r="E6311" s="1">
        <v>44517</v>
      </c>
      <c r="F6311" s="4">
        <v>483</v>
      </c>
      <c r="G6311">
        <v>31</v>
      </c>
      <c r="H6311" s="3">
        <f>_xlfn.XLOOKUP(sales[[#This Row],[Product]],products[Product],products[Cost per box])*sales[[#This Row],[Boxes]]</f>
        <v>317.13</v>
      </c>
      <c r="I6311" s="4">
        <f>sales[[#This Row],[Revenue]]-sales[[#This Row],[Cost]]</f>
        <v>165.87</v>
      </c>
    </row>
    <row r="6312" spans="2:9" x14ac:dyDescent="0.25">
      <c r="B6312" t="s">
        <v>25</v>
      </c>
      <c r="C6312" t="s">
        <v>6</v>
      </c>
      <c r="D6312" t="s">
        <v>50</v>
      </c>
      <c r="E6312" s="1">
        <v>44517</v>
      </c>
      <c r="F6312" s="4">
        <v>5418</v>
      </c>
      <c r="G6312">
        <v>226</v>
      </c>
      <c r="H6312" s="3">
        <f>_xlfn.XLOOKUP(sales[[#This Row],[Product]],products[Product],products[Cost per box])*sales[[#This Row],[Boxes]]</f>
        <v>2804.66</v>
      </c>
      <c r="I6312" s="4">
        <f>sales[[#This Row],[Revenue]]-sales[[#This Row],[Cost]]</f>
        <v>2613.34</v>
      </c>
    </row>
    <row r="6313" spans="2:9" x14ac:dyDescent="0.25">
      <c r="B6313" t="s">
        <v>15</v>
      </c>
      <c r="C6313" t="s">
        <v>6</v>
      </c>
      <c r="D6313" t="s">
        <v>22</v>
      </c>
      <c r="E6313" s="1">
        <v>44517</v>
      </c>
      <c r="F6313" s="4">
        <v>798</v>
      </c>
      <c r="G6313">
        <v>100</v>
      </c>
      <c r="H6313" s="3">
        <f>_xlfn.XLOOKUP(sales[[#This Row],[Product]],products[Product],products[Cost per box])*sales[[#This Row],[Boxes]]</f>
        <v>822.00000000000011</v>
      </c>
      <c r="I6313" s="4">
        <f>sales[[#This Row],[Revenue]]-sales[[#This Row],[Cost]]</f>
        <v>-24.000000000000114</v>
      </c>
    </row>
    <row r="6314" spans="2:9" x14ac:dyDescent="0.25">
      <c r="B6314" t="s">
        <v>20</v>
      </c>
      <c r="C6314" t="s">
        <v>16</v>
      </c>
      <c r="D6314" t="s">
        <v>24</v>
      </c>
      <c r="E6314" s="1">
        <v>44517</v>
      </c>
      <c r="F6314" s="4">
        <v>7588</v>
      </c>
      <c r="G6314">
        <v>380</v>
      </c>
      <c r="H6314" s="3">
        <f>_xlfn.XLOOKUP(sales[[#This Row],[Product]],products[Product],products[Cost per box])*sales[[#This Row],[Boxes]]</f>
        <v>3993.7999999999997</v>
      </c>
      <c r="I6314" s="4">
        <f>sales[[#This Row],[Revenue]]-sales[[#This Row],[Cost]]</f>
        <v>3594.2000000000003</v>
      </c>
    </row>
    <row r="6315" spans="2:9" x14ac:dyDescent="0.25">
      <c r="B6315" t="s">
        <v>54</v>
      </c>
      <c r="C6315" t="s">
        <v>11</v>
      </c>
      <c r="D6315" t="s">
        <v>42</v>
      </c>
      <c r="E6315" s="1">
        <v>44517</v>
      </c>
      <c r="F6315" s="4">
        <v>5586</v>
      </c>
      <c r="G6315">
        <v>350</v>
      </c>
      <c r="H6315" s="3">
        <f>_xlfn.XLOOKUP(sales[[#This Row],[Product]],products[Product],products[Cost per box])*sales[[#This Row],[Boxes]]</f>
        <v>1659</v>
      </c>
      <c r="I6315" s="4">
        <f>sales[[#This Row],[Revenue]]-sales[[#This Row],[Cost]]</f>
        <v>3927</v>
      </c>
    </row>
    <row r="6316" spans="2:9" x14ac:dyDescent="0.25">
      <c r="B6316" t="s">
        <v>53</v>
      </c>
      <c r="C6316" t="s">
        <v>21</v>
      </c>
      <c r="D6316" t="s">
        <v>7</v>
      </c>
      <c r="E6316" s="1">
        <v>44517</v>
      </c>
      <c r="F6316" s="4">
        <v>9576</v>
      </c>
      <c r="G6316">
        <v>639</v>
      </c>
      <c r="H6316" s="3">
        <f>_xlfn.XLOOKUP(sales[[#This Row],[Product]],products[Product],products[Cost per box])*sales[[#This Row],[Boxes]]</f>
        <v>3290.8500000000004</v>
      </c>
      <c r="I6316" s="4">
        <f>sales[[#This Row],[Revenue]]-sales[[#This Row],[Cost]]</f>
        <v>6285.15</v>
      </c>
    </row>
    <row r="6317" spans="2:9" x14ac:dyDescent="0.25">
      <c r="B6317" t="s">
        <v>29</v>
      </c>
      <c r="C6317" t="s">
        <v>21</v>
      </c>
      <c r="D6317" t="s">
        <v>48</v>
      </c>
      <c r="E6317" s="1">
        <v>44517</v>
      </c>
      <c r="F6317" s="4">
        <v>819</v>
      </c>
      <c r="G6317">
        <v>32</v>
      </c>
      <c r="H6317" s="3">
        <f>_xlfn.XLOOKUP(sales[[#This Row],[Product]],products[Product],products[Cost per box])*sales[[#This Row],[Boxes]]</f>
        <v>239.36</v>
      </c>
      <c r="I6317" s="4">
        <f>sales[[#This Row],[Revenue]]-sales[[#This Row],[Cost]]</f>
        <v>579.64</v>
      </c>
    </row>
    <row r="6318" spans="2:9" x14ac:dyDescent="0.25">
      <c r="B6318" t="s">
        <v>56</v>
      </c>
      <c r="C6318" t="s">
        <v>21</v>
      </c>
      <c r="D6318" t="s">
        <v>19</v>
      </c>
      <c r="E6318" s="1">
        <v>44517</v>
      </c>
      <c r="F6318" s="4">
        <v>8799</v>
      </c>
      <c r="G6318">
        <v>489</v>
      </c>
      <c r="H6318" s="3">
        <f>_xlfn.XLOOKUP(sales[[#This Row],[Product]],products[Product],products[Cost per box])*sales[[#This Row],[Boxes]]</f>
        <v>5002.47</v>
      </c>
      <c r="I6318" s="4">
        <f>sales[[#This Row],[Revenue]]-sales[[#This Row],[Cost]]</f>
        <v>3796.5299999999997</v>
      </c>
    </row>
    <row r="6319" spans="2:9" x14ac:dyDescent="0.25">
      <c r="B6319" t="s">
        <v>29</v>
      </c>
      <c r="C6319" t="s">
        <v>16</v>
      </c>
      <c r="D6319" t="s">
        <v>48</v>
      </c>
      <c r="E6319" s="1">
        <v>44517</v>
      </c>
      <c r="F6319" s="4">
        <v>5285</v>
      </c>
      <c r="G6319">
        <v>204</v>
      </c>
      <c r="H6319" s="3">
        <f>_xlfn.XLOOKUP(sales[[#This Row],[Product]],products[Product],products[Cost per box])*sales[[#This Row],[Boxes]]</f>
        <v>1525.92</v>
      </c>
      <c r="I6319" s="4">
        <f>sales[[#This Row],[Revenue]]-sales[[#This Row],[Cost]]</f>
        <v>3759.08</v>
      </c>
    </row>
    <row r="6320" spans="2:9" x14ac:dyDescent="0.25">
      <c r="B6320" t="s">
        <v>8</v>
      </c>
      <c r="C6320" t="s">
        <v>16</v>
      </c>
      <c r="D6320" t="s">
        <v>47</v>
      </c>
      <c r="E6320" s="1">
        <v>44517</v>
      </c>
      <c r="F6320" s="4">
        <v>224</v>
      </c>
      <c r="G6320">
        <v>15</v>
      </c>
      <c r="H6320" s="3">
        <f>_xlfn.XLOOKUP(sales[[#This Row],[Product]],products[Product],products[Cost per box])*sales[[#This Row],[Boxes]]</f>
        <v>78.899999999999991</v>
      </c>
      <c r="I6320" s="4">
        <f>sales[[#This Row],[Revenue]]-sales[[#This Row],[Cost]]</f>
        <v>145.10000000000002</v>
      </c>
    </row>
    <row r="6321" spans="2:9" x14ac:dyDescent="0.25">
      <c r="B6321" t="s">
        <v>34</v>
      </c>
      <c r="C6321" t="s">
        <v>21</v>
      </c>
      <c r="D6321" t="s">
        <v>52</v>
      </c>
      <c r="E6321" s="1">
        <v>44517</v>
      </c>
      <c r="F6321" s="4">
        <v>5740</v>
      </c>
      <c r="G6321">
        <v>574</v>
      </c>
      <c r="H6321" s="3">
        <f>_xlfn.XLOOKUP(sales[[#This Row],[Product]],products[Product],products[Cost per box])*sales[[#This Row],[Boxes]]</f>
        <v>1905.6799999999998</v>
      </c>
      <c r="I6321" s="4">
        <f>sales[[#This Row],[Revenue]]-sales[[#This Row],[Cost]]</f>
        <v>3834.32</v>
      </c>
    </row>
    <row r="6322" spans="2:9" x14ac:dyDescent="0.25">
      <c r="B6322" t="s">
        <v>15</v>
      </c>
      <c r="C6322" t="s">
        <v>11</v>
      </c>
      <c r="D6322" t="s">
        <v>19</v>
      </c>
      <c r="E6322" s="1">
        <v>44517</v>
      </c>
      <c r="F6322" s="4">
        <v>1645</v>
      </c>
      <c r="G6322">
        <v>92</v>
      </c>
      <c r="H6322" s="3">
        <f>_xlfn.XLOOKUP(sales[[#This Row],[Product]],products[Product],products[Cost per box])*sales[[#This Row],[Boxes]]</f>
        <v>941.16000000000008</v>
      </c>
      <c r="I6322" s="4">
        <f>sales[[#This Row],[Revenue]]-sales[[#This Row],[Cost]]</f>
        <v>703.83999999999992</v>
      </c>
    </row>
    <row r="6323" spans="2:9" x14ac:dyDescent="0.25">
      <c r="B6323" t="s">
        <v>15</v>
      </c>
      <c r="C6323" t="s">
        <v>6</v>
      </c>
      <c r="D6323" t="s">
        <v>44</v>
      </c>
      <c r="E6323" s="1">
        <v>44517</v>
      </c>
      <c r="F6323" s="4">
        <v>2870</v>
      </c>
      <c r="G6323">
        <v>131</v>
      </c>
      <c r="H6323" s="3">
        <f>_xlfn.XLOOKUP(sales[[#This Row],[Product]],products[Product],products[Cost per box])*sales[[#This Row],[Boxes]]</f>
        <v>1253.67</v>
      </c>
      <c r="I6323" s="4">
        <f>sales[[#This Row],[Revenue]]-sales[[#This Row],[Cost]]</f>
        <v>1616.33</v>
      </c>
    </row>
    <row r="6324" spans="2:9" x14ac:dyDescent="0.25">
      <c r="B6324" t="s">
        <v>55</v>
      </c>
      <c r="C6324" t="s">
        <v>6</v>
      </c>
      <c r="D6324" t="s">
        <v>52</v>
      </c>
      <c r="E6324" s="1">
        <v>44517</v>
      </c>
      <c r="F6324" s="4">
        <v>476</v>
      </c>
      <c r="G6324">
        <v>40</v>
      </c>
      <c r="H6324" s="3">
        <f>_xlfn.XLOOKUP(sales[[#This Row],[Product]],products[Product],products[Cost per box])*sales[[#This Row],[Boxes]]</f>
        <v>132.79999999999998</v>
      </c>
      <c r="I6324" s="4">
        <f>sales[[#This Row],[Revenue]]-sales[[#This Row],[Cost]]</f>
        <v>343.20000000000005</v>
      </c>
    </row>
    <row r="6325" spans="2:9" x14ac:dyDescent="0.25">
      <c r="B6325" t="s">
        <v>56</v>
      </c>
      <c r="C6325" t="s">
        <v>27</v>
      </c>
      <c r="D6325" t="s">
        <v>48</v>
      </c>
      <c r="E6325" s="1">
        <v>44517</v>
      </c>
      <c r="F6325" s="4">
        <v>2702</v>
      </c>
      <c r="G6325">
        <v>109</v>
      </c>
      <c r="H6325" s="3">
        <f>_xlfn.XLOOKUP(sales[[#This Row],[Product]],products[Product],products[Cost per box])*sales[[#This Row],[Boxes]]</f>
        <v>815.32</v>
      </c>
      <c r="I6325" s="4">
        <f>sales[[#This Row],[Revenue]]-sales[[#This Row],[Cost]]</f>
        <v>1886.6799999999998</v>
      </c>
    </row>
    <row r="6326" spans="2:9" x14ac:dyDescent="0.25">
      <c r="B6326" t="s">
        <v>18</v>
      </c>
      <c r="C6326" t="s">
        <v>9</v>
      </c>
      <c r="D6326" t="s">
        <v>22</v>
      </c>
      <c r="E6326" s="1">
        <v>44517</v>
      </c>
      <c r="F6326" s="4">
        <v>4214</v>
      </c>
      <c r="G6326">
        <v>469</v>
      </c>
      <c r="H6326" s="3">
        <f>_xlfn.XLOOKUP(sales[[#This Row],[Product]],products[Product],products[Cost per box])*sales[[#This Row],[Boxes]]</f>
        <v>3855.1800000000003</v>
      </c>
      <c r="I6326" s="4">
        <f>sales[[#This Row],[Revenue]]-sales[[#This Row],[Cost]]</f>
        <v>358.81999999999971</v>
      </c>
    </row>
    <row r="6327" spans="2:9" x14ac:dyDescent="0.25">
      <c r="B6327" t="s">
        <v>34</v>
      </c>
      <c r="C6327" t="s">
        <v>6</v>
      </c>
      <c r="D6327" t="s">
        <v>47</v>
      </c>
      <c r="E6327" s="1">
        <v>44517</v>
      </c>
      <c r="F6327" s="4">
        <v>3969</v>
      </c>
      <c r="G6327">
        <v>234</v>
      </c>
      <c r="H6327" s="3">
        <f>_xlfn.XLOOKUP(sales[[#This Row],[Product]],products[Product],products[Cost per box])*sales[[#This Row],[Boxes]]</f>
        <v>1230.8399999999999</v>
      </c>
      <c r="I6327" s="4">
        <f>sales[[#This Row],[Revenue]]-sales[[#This Row],[Cost]]</f>
        <v>2738.16</v>
      </c>
    </row>
    <row r="6328" spans="2:9" x14ac:dyDescent="0.25">
      <c r="B6328" t="s">
        <v>37</v>
      </c>
      <c r="C6328" t="s">
        <v>9</v>
      </c>
      <c r="D6328" t="s">
        <v>17</v>
      </c>
      <c r="E6328" s="1">
        <v>44517</v>
      </c>
      <c r="F6328" s="4">
        <v>2247</v>
      </c>
      <c r="G6328">
        <v>103</v>
      </c>
      <c r="H6328" s="3">
        <f>_xlfn.XLOOKUP(sales[[#This Row],[Product]],products[Product],products[Cost per box])*sales[[#This Row],[Boxes]]</f>
        <v>700.4</v>
      </c>
      <c r="I6328" s="4">
        <f>sales[[#This Row],[Revenue]]-sales[[#This Row],[Cost]]</f>
        <v>1546.6</v>
      </c>
    </row>
    <row r="6329" spans="2:9" x14ac:dyDescent="0.25">
      <c r="B6329" t="s">
        <v>8</v>
      </c>
      <c r="C6329" t="s">
        <v>9</v>
      </c>
      <c r="D6329" t="s">
        <v>44</v>
      </c>
      <c r="E6329" s="1">
        <v>44518</v>
      </c>
      <c r="F6329" s="4">
        <v>364</v>
      </c>
      <c r="G6329">
        <v>16</v>
      </c>
      <c r="H6329" s="3">
        <f>_xlfn.XLOOKUP(sales[[#This Row],[Product]],products[Product],products[Cost per box])*sales[[#This Row],[Boxes]]</f>
        <v>153.12</v>
      </c>
      <c r="I6329" s="4">
        <f>sales[[#This Row],[Revenue]]-sales[[#This Row],[Cost]]</f>
        <v>210.88</v>
      </c>
    </row>
    <row r="6330" spans="2:9" x14ac:dyDescent="0.25">
      <c r="B6330" t="s">
        <v>54</v>
      </c>
      <c r="C6330" t="s">
        <v>11</v>
      </c>
      <c r="D6330" t="s">
        <v>44</v>
      </c>
      <c r="E6330" s="1">
        <v>44518</v>
      </c>
      <c r="F6330" s="4">
        <v>427</v>
      </c>
      <c r="G6330">
        <v>20</v>
      </c>
      <c r="H6330" s="3">
        <f>_xlfn.XLOOKUP(sales[[#This Row],[Product]],products[Product],products[Cost per box])*sales[[#This Row],[Boxes]]</f>
        <v>191.4</v>
      </c>
      <c r="I6330" s="4">
        <f>sales[[#This Row],[Revenue]]-sales[[#This Row],[Cost]]</f>
        <v>235.6</v>
      </c>
    </row>
    <row r="6331" spans="2:9" x14ac:dyDescent="0.25">
      <c r="B6331" t="s">
        <v>18</v>
      </c>
      <c r="C6331" t="s">
        <v>16</v>
      </c>
      <c r="D6331" t="s">
        <v>19</v>
      </c>
      <c r="E6331" s="1">
        <v>44518</v>
      </c>
      <c r="F6331" s="4">
        <v>3458</v>
      </c>
      <c r="G6331">
        <v>193</v>
      </c>
      <c r="H6331" s="3">
        <f>_xlfn.XLOOKUP(sales[[#This Row],[Product]],products[Product],products[Cost per box])*sales[[#This Row],[Boxes]]</f>
        <v>1974.39</v>
      </c>
      <c r="I6331" s="4">
        <f>sales[[#This Row],[Revenue]]-sales[[#This Row],[Cost]]</f>
        <v>1483.61</v>
      </c>
    </row>
    <row r="6332" spans="2:9" x14ac:dyDescent="0.25">
      <c r="B6332" t="s">
        <v>23</v>
      </c>
      <c r="C6332" t="s">
        <v>27</v>
      </c>
      <c r="D6332" t="s">
        <v>48</v>
      </c>
      <c r="E6332" s="1">
        <v>44518</v>
      </c>
      <c r="F6332" s="4">
        <v>588</v>
      </c>
      <c r="G6332">
        <v>22</v>
      </c>
      <c r="H6332" s="3">
        <f>_xlfn.XLOOKUP(sales[[#This Row],[Product]],products[Product],products[Cost per box])*sales[[#This Row],[Boxes]]</f>
        <v>164.56</v>
      </c>
      <c r="I6332" s="4">
        <f>sales[[#This Row],[Revenue]]-sales[[#This Row],[Cost]]</f>
        <v>423.44</v>
      </c>
    </row>
    <row r="6333" spans="2:9" x14ac:dyDescent="0.25">
      <c r="B6333" t="s">
        <v>8</v>
      </c>
      <c r="C6333" t="s">
        <v>9</v>
      </c>
      <c r="D6333" t="s">
        <v>47</v>
      </c>
      <c r="E6333" s="1">
        <v>44518</v>
      </c>
      <c r="F6333" s="4">
        <v>13531</v>
      </c>
      <c r="G6333">
        <v>840</v>
      </c>
      <c r="H6333" s="3">
        <f>_xlfn.XLOOKUP(sales[[#This Row],[Product]],products[Product],products[Cost per box])*sales[[#This Row],[Boxes]]</f>
        <v>4418.3999999999996</v>
      </c>
      <c r="I6333" s="4">
        <f>sales[[#This Row],[Revenue]]-sales[[#This Row],[Cost]]</f>
        <v>9112.6</v>
      </c>
    </row>
    <row r="6334" spans="2:9" x14ac:dyDescent="0.25">
      <c r="B6334" t="s">
        <v>37</v>
      </c>
      <c r="C6334" t="s">
        <v>9</v>
      </c>
      <c r="D6334" t="s">
        <v>38</v>
      </c>
      <c r="E6334" s="1">
        <v>44518</v>
      </c>
      <c r="F6334" s="4">
        <v>1876</v>
      </c>
      <c r="G6334">
        <v>73</v>
      </c>
      <c r="H6334" s="3">
        <f>_xlfn.XLOOKUP(sales[[#This Row],[Product]],products[Product],products[Cost per box])*sales[[#This Row],[Boxes]]</f>
        <v>725.62</v>
      </c>
      <c r="I6334" s="4">
        <f>sales[[#This Row],[Revenue]]-sales[[#This Row],[Cost]]</f>
        <v>1150.3800000000001</v>
      </c>
    </row>
    <row r="6335" spans="2:9" x14ac:dyDescent="0.25">
      <c r="B6335" t="s">
        <v>10</v>
      </c>
      <c r="C6335" t="s">
        <v>21</v>
      </c>
      <c r="D6335" t="s">
        <v>22</v>
      </c>
      <c r="E6335" s="1">
        <v>44518</v>
      </c>
      <c r="F6335" s="4">
        <v>756</v>
      </c>
      <c r="G6335">
        <v>76</v>
      </c>
      <c r="H6335" s="3">
        <f>_xlfn.XLOOKUP(sales[[#This Row],[Product]],products[Product],products[Cost per box])*sales[[#This Row],[Boxes]]</f>
        <v>624.72</v>
      </c>
      <c r="I6335" s="4">
        <f>sales[[#This Row],[Revenue]]-sales[[#This Row],[Cost]]</f>
        <v>131.27999999999997</v>
      </c>
    </row>
    <row r="6336" spans="2:9" x14ac:dyDescent="0.25">
      <c r="B6336" t="s">
        <v>20</v>
      </c>
      <c r="C6336" t="s">
        <v>6</v>
      </c>
      <c r="D6336" t="s">
        <v>17</v>
      </c>
      <c r="E6336" s="1">
        <v>44518</v>
      </c>
      <c r="F6336" s="4">
        <v>1890</v>
      </c>
      <c r="G6336">
        <v>86</v>
      </c>
      <c r="H6336" s="3">
        <f>_xlfn.XLOOKUP(sales[[#This Row],[Product]],products[Product],products[Cost per box])*sales[[#This Row],[Boxes]]</f>
        <v>584.79999999999995</v>
      </c>
      <c r="I6336" s="4">
        <f>sales[[#This Row],[Revenue]]-sales[[#This Row],[Cost]]</f>
        <v>1305.2</v>
      </c>
    </row>
    <row r="6337" spans="2:9" x14ac:dyDescent="0.25">
      <c r="B6337" t="s">
        <v>37</v>
      </c>
      <c r="C6337" t="s">
        <v>21</v>
      </c>
      <c r="D6337" t="s">
        <v>14</v>
      </c>
      <c r="E6337" s="1">
        <v>44518</v>
      </c>
      <c r="F6337" s="4">
        <v>350</v>
      </c>
      <c r="G6337">
        <v>50</v>
      </c>
      <c r="H6337" s="3">
        <f>_xlfn.XLOOKUP(sales[[#This Row],[Product]],products[Product],products[Cost per box])*sales[[#This Row],[Boxes]]</f>
        <v>315.5</v>
      </c>
      <c r="I6337" s="4">
        <f>sales[[#This Row],[Revenue]]-sales[[#This Row],[Cost]]</f>
        <v>34.5</v>
      </c>
    </row>
    <row r="6338" spans="2:9" x14ac:dyDescent="0.25">
      <c r="B6338" t="s">
        <v>5</v>
      </c>
      <c r="C6338" t="s">
        <v>27</v>
      </c>
      <c r="D6338" t="s">
        <v>43</v>
      </c>
      <c r="E6338" s="1">
        <v>44518</v>
      </c>
      <c r="F6338" s="4">
        <v>7728</v>
      </c>
      <c r="G6338">
        <v>352</v>
      </c>
      <c r="H6338" s="3">
        <f>_xlfn.XLOOKUP(sales[[#This Row],[Product]],products[Product],products[Cost per box])*sales[[#This Row],[Boxes]]</f>
        <v>1355.2</v>
      </c>
      <c r="I6338" s="4">
        <f>sales[[#This Row],[Revenue]]-sales[[#This Row],[Cost]]</f>
        <v>6372.8</v>
      </c>
    </row>
    <row r="6339" spans="2:9" x14ac:dyDescent="0.25">
      <c r="B6339" t="s">
        <v>56</v>
      </c>
      <c r="C6339" t="s">
        <v>27</v>
      </c>
      <c r="D6339" t="s">
        <v>12</v>
      </c>
      <c r="E6339" s="1">
        <v>44518</v>
      </c>
      <c r="F6339" s="4">
        <v>3073</v>
      </c>
      <c r="G6339">
        <v>205</v>
      </c>
      <c r="H6339" s="3">
        <f>_xlfn.XLOOKUP(sales[[#This Row],[Product]],products[Product],products[Cost per box])*sales[[#This Row],[Boxes]]</f>
        <v>1728.1499999999999</v>
      </c>
      <c r="I6339" s="4">
        <f>sales[[#This Row],[Revenue]]-sales[[#This Row],[Cost]]</f>
        <v>1344.8500000000001</v>
      </c>
    </row>
    <row r="6340" spans="2:9" x14ac:dyDescent="0.25">
      <c r="B6340" t="s">
        <v>20</v>
      </c>
      <c r="C6340" t="s">
        <v>11</v>
      </c>
      <c r="D6340" t="s">
        <v>38</v>
      </c>
      <c r="E6340" s="1">
        <v>44518</v>
      </c>
      <c r="F6340" s="4">
        <v>9534</v>
      </c>
      <c r="G6340">
        <v>367</v>
      </c>
      <c r="H6340" s="3">
        <f>_xlfn.XLOOKUP(sales[[#This Row],[Product]],products[Product],products[Cost per box])*sales[[#This Row],[Boxes]]</f>
        <v>3647.98</v>
      </c>
      <c r="I6340" s="4">
        <f>sales[[#This Row],[Revenue]]-sales[[#This Row],[Cost]]</f>
        <v>5886.02</v>
      </c>
    </row>
    <row r="6341" spans="2:9" x14ac:dyDescent="0.25">
      <c r="B6341" t="s">
        <v>49</v>
      </c>
      <c r="C6341" t="s">
        <v>11</v>
      </c>
      <c r="D6341" t="s">
        <v>35</v>
      </c>
      <c r="E6341" s="1">
        <v>44518</v>
      </c>
      <c r="F6341" s="4">
        <v>10255</v>
      </c>
      <c r="G6341">
        <v>604</v>
      </c>
      <c r="H6341" s="3">
        <f>_xlfn.XLOOKUP(sales[[#This Row],[Product]],products[Product],products[Cost per box])*sales[[#This Row],[Boxes]]</f>
        <v>1600.6</v>
      </c>
      <c r="I6341" s="4">
        <f>sales[[#This Row],[Revenue]]-sales[[#This Row],[Cost]]</f>
        <v>8654.4</v>
      </c>
    </row>
    <row r="6342" spans="2:9" x14ac:dyDescent="0.25">
      <c r="B6342" t="s">
        <v>40</v>
      </c>
      <c r="C6342" t="s">
        <v>16</v>
      </c>
      <c r="D6342" t="s">
        <v>45</v>
      </c>
      <c r="E6342" s="1">
        <v>44518</v>
      </c>
      <c r="F6342" s="4">
        <v>1869</v>
      </c>
      <c r="G6342">
        <v>82</v>
      </c>
      <c r="H6342" s="3">
        <f>_xlfn.XLOOKUP(sales[[#This Row],[Product]],products[Product],products[Cost per box])*sales[[#This Row],[Boxes]]</f>
        <v>633.86</v>
      </c>
      <c r="I6342" s="4">
        <f>sales[[#This Row],[Revenue]]-sales[[#This Row],[Cost]]</f>
        <v>1235.1399999999999</v>
      </c>
    </row>
    <row r="6343" spans="2:9" x14ac:dyDescent="0.25">
      <c r="B6343" t="s">
        <v>18</v>
      </c>
      <c r="C6343" t="s">
        <v>9</v>
      </c>
      <c r="D6343" t="s">
        <v>19</v>
      </c>
      <c r="E6343" s="1">
        <v>44518</v>
      </c>
      <c r="F6343" s="4">
        <v>3374</v>
      </c>
      <c r="G6343">
        <v>188</v>
      </c>
      <c r="H6343" s="3">
        <f>_xlfn.XLOOKUP(sales[[#This Row],[Product]],products[Product],products[Cost per box])*sales[[#This Row],[Boxes]]</f>
        <v>1923.24</v>
      </c>
      <c r="I6343" s="4">
        <f>sales[[#This Row],[Revenue]]-sales[[#This Row],[Cost]]</f>
        <v>1450.76</v>
      </c>
    </row>
    <row r="6344" spans="2:9" x14ac:dyDescent="0.25">
      <c r="B6344" t="s">
        <v>46</v>
      </c>
      <c r="C6344" t="s">
        <v>9</v>
      </c>
      <c r="D6344" t="s">
        <v>31</v>
      </c>
      <c r="E6344" s="1">
        <v>44518</v>
      </c>
      <c r="F6344" s="4">
        <v>10206</v>
      </c>
      <c r="G6344">
        <v>700</v>
      </c>
      <c r="H6344" s="3">
        <f>_xlfn.XLOOKUP(sales[[#This Row],[Product]],products[Product],products[Cost per box])*sales[[#This Row],[Boxes]]</f>
        <v>4004</v>
      </c>
      <c r="I6344" s="4">
        <f>sales[[#This Row],[Revenue]]-sales[[#This Row],[Cost]]</f>
        <v>6202</v>
      </c>
    </row>
    <row r="6345" spans="2:9" x14ac:dyDescent="0.25">
      <c r="B6345" t="s">
        <v>10</v>
      </c>
      <c r="C6345" t="s">
        <v>11</v>
      </c>
      <c r="D6345" t="s">
        <v>43</v>
      </c>
      <c r="E6345" s="1">
        <v>44519</v>
      </c>
      <c r="F6345" s="4">
        <v>9142</v>
      </c>
      <c r="G6345">
        <v>416</v>
      </c>
      <c r="H6345" s="3">
        <f>_xlfn.XLOOKUP(sales[[#This Row],[Product]],products[Product],products[Cost per box])*sales[[#This Row],[Boxes]]</f>
        <v>1601.6000000000001</v>
      </c>
      <c r="I6345" s="4">
        <f>sales[[#This Row],[Revenue]]-sales[[#This Row],[Cost]]</f>
        <v>7540.4</v>
      </c>
    </row>
    <row r="6346" spans="2:9" x14ac:dyDescent="0.25">
      <c r="B6346" t="s">
        <v>46</v>
      </c>
      <c r="C6346" t="s">
        <v>11</v>
      </c>
      <c r="D6346" t="s">
        <v>28</v>
      </c>
      <c r="E6346" s="1">
        <v>44519</v>
      </c>
      <c r="F6346" s="4">
        <v>5908</v>
      </c>
      <c r="G6346">
        <v>840</v>
      </c>
      <c r="H6346" s="3">
        <f>_xlfn.XLOOKUP(sales[[#This Row],[Product]],products[Product],products[Cost per box])*sales[[#This Row],[Boxes]]</f>
        <v>2318.3999999999996</v>
      </c>
      <c r="I6346" s="4">
        <f>sales[[#This Row],[Revenue]]-sales[[#This Row],[Cost]]</f>
        <v>3589.6000000000004</v>
      </c>
    </row>
    <row r="6347" spans="2:9" x14ac:dyDescent="0.25">
      <c r="B6347" t="s">
        <v>8</v>
      </c>
      <c r="C6347" t="s">
        <v>16</v>
      </c>
      <c r="D6347" t="s">
        <v>35</v>
      </c>
      <c r="E6347" s="1">
        <v>44519</v>
      </c>
      <c r="F6347" s="4">
        <v>6006</v>
      </c>
      <c r="G6347">
        <v>354</v>
      </c>
      <c r="H6347" s="3">
        <f>_xlfn.XLOOKUP(sales[[#This Row],[Product]],products[Product],products[Cost per box])*sales[[#This Row],[Boxes]]</f>
        <v>938.1</v>
      </c>
      <c r="I6347" s="4">
        <f>sales[[#This Row],[Revenue]]-sales[[#This Row],[Cost]]</f>
        <v>5067.8999999999996</v>
      </c>
    </row>
    <row r="6348" spans="2:9" x14ac:dyDescent="0.25">
      <c r="B6348" t="s">
        <v>46</v>
      </c>
      <c r="C6348" t="s">
        <v>27</v>
      </c>
      <c r="D6348" t="s">
        <v>42</v>
      </c>
      <c r="E6348" s="1">
        <v>44519</v>
      </c>
      <c r="F6348" s="4">
        <v>3717</v>
      </c>
      <c r="G6348">
        <v>266</v>
      </c>
      <c r="H6348" s="3">
        <f>_xlfn.XLOOKUP(sales[[#This Row],[Product]],products[Product],products[Cost per box])*sales[[#This Row],[Boxes]]</f>
        <v>1260.8400000000001</v>
      </c>
      <c r="I6348" s="4">
        <f>sales[[#This Row],[Revenue]]-sales[[#This Row],[Cost]]</f>
        <v>2456.16</v>
      </c>
    </row>
    <row r="6349" spans="2:9" x14ac:dyDescent="0.25">
      <c r="B6349" t="s">
        <v>15</v>
      </c>
      <c r="C6349" t="s">
        <v>11</v>
      </c>
      <c r="D6349" t="s">
        <v>47</v>
      </c>
      <c r="E6349" s="1">
        <v>44519</v>
      </c>
      <c r="F6349" s="4">
        <v>4522</v>
      </c>
      <c r="G6349">
        <v>302</v>
      </c>
      <c r="H6349" s="3">
        <f>_xlfn.XLOOKUP(sales[[#This Row],[Product]],products[Product],products[Cost per box])*sales[[#This Row],[Boxes]]</f>
        <v>1588.52</v>
      </c>
      <c r="I6349" s="4">
        <f>sales[[#This Row],[Revenue]]-sales[[#This Row],[Cost]]</f>
        <v>2933.48</v>
      </c>
    </row>
    <row r="6350" spans="2:9" x14ac:dyDescent="0.25">
      <c r="B6350" t="s">
        <v>5</v>
      </c>
      <c r="C6350" t="s">
        <v>11</v>
      </c>
      <c r="D6350" t="s">
        <v>22</v>
      </c>
      <c r="E6350" s="1">
        <v>44519</v>
      </c>
      <c r="F6350" s="4">
        <v>16114</v>
      </c>
      <c r="G6350">
        <v>1820</v>
      </c>
      <c r="H6350" s="3">
        <f>_xlfn.XLOOKUP(sales[[#This Row],[Product]],products[Product],products[Cost per box])*sales[[#This Row],[Boxes]]</f>
        <v>14960.400000000001</v>
      </c>
      <c r="I6350" s="4">
        <f>sales[[#This Row],[Revenue]]-sales[[#This Row],[Cost]]</f>
        <v>1153.5999999999985</v>
      </c>
    </row>
    <row r="6351" spans="2:9" x14ac:dyDescent="0.25">
      <c r="B6351" t="s">
        <v>34</v>
      </c>
      <c r="C6351" t="s">
        <v>11</v>
      </c>
      <c r="D6351" t="s">
        <v>44</v>
      </c>
      <c r="E6351" s="1">
        <v>44519</v>
      </c>
      <c r="F6351" s="4">
        <v>5495</v>
      </c>
      <c r="G6351">
        <v>250</v>
      </c>
      <c r="H6351" s="3">
        <f>_xlfn.XLOOKUP(sales[[#This Row],[Product]],products[Product],products[Cost per box])*sales[[#This Row],[Boxes]]</f>
        <v>2392.5</v>
      </c>
      <c r="I6351" s="4">
        <f>sales[[#This Row],[Revenue]]-sales[[#This Row],[Cost]]</f>
        <v>3102.5</v>
      </c>
    </row>
    <row r="6352" spans="2:9" x14ac:dyDescent="0.25">
      <c r="B6352" t="s">
        <v>40</v>
      </c>
      <c r="C6352" t="s">
        <v>9</v>
      </c>
      <c r="D6352" t="s">
        <v>28</v>
      </c>
      <c r="E6352" s="1">
        <v>44519</v>
      </c>
      <c r="F6352" s="4">
        <v>8820</v>
      </c>
      <c r="G6352">
        <v>1470</v>
      </c>
      <c r="H6352" s="3">
        <f>_xlfn.XLOOKUP(sales[[#This Row],[Product]],products[Product],products[Cost per box])*sales[[#This Row],[Boxes]]</f>
        <v>4057.2</v>
      </c>
      <c r="I6352" s="4">
        <f>sales[[#This Row],[Revenue]]-sales[[#This Row],[Cost]]</f>
        <v>4762.8</v>
      </c>
    </row>
    <row r="6353" spans="2:9" x14ac:dyDescent="0.25">
      <c r="B6353" t="s">
        <v>34</v>
      </c>
      <c r="C6353" t="s">
        <v>6</v>
      </c>
      <c r="D6353" t="s">
        <v>48</v>
      </c>
      <c r="E6353" s="1">
        <v>44519</v>
      </c>
      <c r="F6353" s="4">
        <v>12215</v>
      </c>
      <c r="G6353">
        <v>489</v>
      </c>
      <c r="H6353" s="3">
        <f>_xlfn.XLOOKUP(sales[[#This Row],[Product]],products[Product],products[Cost per box])*sales[[#This Row],[Boxes]]</f>
        <v>3657.7200000000003</v>
      </c>
      <c r="I6353" s="4">
        <f>sales[[#This Row],[Revenue]]-sales[[#This Row],[Cost]]</f>
        <v>8557.2799999999988</v>
      </c>
    </row>
    <row r="6354" spans="2:9" x14ac:dyDescent="0.25">
      <c r="B6354" t="s">
        <v>20</v>
      </c>
      <c r="C6354" t="s">
        <v>21</v>
      </c>
      <c r="D6354" t="s">
        <v>7</v>
      </c>
      <c r="E6354" s="1">
        <v>44519</v>
      </c>
      <c r="F6354" s="4">
        <v>6832</v>
      </c>
      <c r="G6354">
        <v>456</v>
      </c>
      <c r="H6354" s="3">
        <f>_xlfn.XLOOKUP(sales[[#This Row],[Product]],products[Product],products[Cost per box])*sales[[#This Row],[Boxes]]</f>
        <v>2348.4</v>
      </c>
      <c r="I6354" s="4">
        <f>sales[[#This Row],[Revenue]]-sales[[#This Row],[Cost]]</f>
        <v>4483.6000000000004</v>
      </c>
    </row>
    <row r="6355" spans="2:9" x14ac:dyDescent="0.25">
      <c r="B6355" t="s">
        <v>29</v>
      </c>
      <c r="C6355" t="s">
        <v>27</v>
      </c>
      <c r="D6355" t="s">
        <v>43</v>
      </c>
      <c r="E6355" s="1">
        <v>44519</v>
      </c>
      <c r="F6355" s="4">
        <v>1974</v>
      </c>
      <c r="G6355">
        <v>99</v>
      </c>
      <c r="H6355" s="3">
        <f>_xlfn.XLOOKUP(sales[[#This Row],[Product]],products[Product],products[Cost per box])*sales[[#This Row],[Boxes]]</f>
        <v>381.15000000000003</v>
      </c>
      <c r="I6355" s="4">
        <f>sales[[#This Row],[Revenue]]-sales[[#This Row],[Cost]]</f>
        <v>1592.85</v>
      </c>
    </row>
    <row r="6356" spans="2:9" x14ac:dyDescent="0.25">
      <c r="B6356" t="s">
        <v>34</v>
      </c>
      <c r="C6356" t="s">
        <v>21</v>
      </c>
      <c r="D6356" t="s">
        <v>38</v>
      </c>
      <c r="E6356" s="1">
        <v>44519</v>
      </c>
      <c r="F6356" s="4">
        <v>6986</v>
      </c>
      <c r="G6356">
        <v>280</v>
      </c>
      <c r="H6356" s="3">
        <f>_xlfn.XLOOKUP(sales[[#This Row],[Product]],products[Product],products[Cost per box])*sales[[#This Row],[Boxes]]</f>
        <v>2783.2</v>
      </c>
      <c r="I6356" s="4">
        <f>sales[[#This Row],[Revenue]]-sales[[#This Row],[Cost]]</f>
        <v>4202.8</v>
      </c>
    </row>
    <row r="6357" spans="2:9" x14ac:dyDescent="0.25">
      <c r="B6357" t="s">
        <v>25</v>
      </c>
      <c r="C6357" t="s">
        <v>16</v>
      </c>
      <c r="D6357" t="s">
        <v>17</v>
      </c>
      <c r="E6357" s="1">
        <v>44519</v>
      </c>
      <c r="F6357" s="4">
        <v>11354</v>
      </c>
      <c r="G6357">
        <v>541</v>
      </c>
      <c r="H6357" s="3">
        <f>_xlfn.XLOOKUP(sales[[#This Row],[Product]],products[Product],products[Cost per box])*sales[[#This Row],[Boxes]]</f>
        <v>3678.7999999999997</v>
      </c>
      <c r="I6357" s="4">
        <f>sales[[#This Row],[Revenue]]-sales[[#This Row],[Cost]]</f>
        <v>7675.2000000000007</v>
      </c>
    </row>
    <row r="6358" spans="2:9" x14ac:dyDescent="0.25">
      <c r="B6358" t="s">
        <v>15</v>
      </c>
      <c r="C6358" t="s">
        <v>21</v>
      </c>
      <c r="D6358" t="s">
        <v>38</v>
      </c>
      <c r="E6358" s="1">
        <v>44519</v>
      </c>
      <c r="F6358" s="4">
        <v>7343</v>
      </c>
      <c r="G6358">
        <v>272</v>
      </c>
      <c r="H6358" s="3">
        <f>_xlfn.XLOOKUP(sales[[#This Row],[Product]],products[Product],products[Cost per box])*sales[[#This Row],[Boxes]]</f>
        <v>2703.68</v>
      </c>
      <c r="I6358" s="4">
        <f>sales[[#This Row],[Revenue]]-sales[[#This Row],[Cost]]</f>
        <v>4639.32</v>
      </c>
    </row>
    <row r="6359" spans="2:9" x14ac:dyDescent="0.25">
      <c r="B6359" t="s">
        <v>13</v>
      </c>
      <c r="C6359" t="s">
        <v>16</v>
      </c>
      <c r="D6359" t="s">
        <v>28</v>
      </c>
      <c r="E6359" s="1">
        <v>44519</v>
      </c>
      <c r="F6359" s="4">
        <v>11326</v>
      </c>
      <c r="G6359">
        <v>1890</v>
      </c>
      <c r="H6359" s="3">
        <f>_xlfn.XLOOKUP(sales[[#This Row],[Product]],products[Product],products[Cost per box])*sales[[#This Row],[Boxes]]</f>
        <v>5216.3999999999996</v>
      </c>
      <c r="I6359" s="4">
        <f>sales[[#This Row],[Revenue]]-sales[[#This Row],[Cost]]</f>
        <v>6109.6</v>
      </c>
    </row>
    <row r="6360" spans="2:9" x14ac:dyDescent="0.25">
      <c r="B6360" t="s">
        <v>5</v>
      </c>
      <c r="C6360" t="s">
        <v>9</v>
      </c>
      <c r="D6360" t="s">
        <v>50</v>
      </c>
      <c r="E6360" s="1">
        <v>44519</v>
      </c>
      <c r="F6360" s="4">
        <v>1582</v>
      </c>
      <c r="G6360">
        <v>69</v>
      </c>
      <c r="H6360" s="3">
        <f>_xlfn.XLOOKUP(sales[[#This Row],[Product]],products[Product],products[Cost per box])*sales[[#This Row],[Boxes]]</f>
        <v>856.29</v>
      </c>
      <c r="I6360" s="4">
        <f>sales[[#This Row],[Revenue]]-sales[[#This Row],[Cost]]</f>
        <v>725.71</v>
      </c>
    </row>
    <row r="6361" spans="2:9" x14ac:dyDescent="0.25">
      <c r="B6361" t="s">
        <v>57</v>
      </c>
      <c r="C6361" t="s">
        <v>6</v>
      </c>
      <c r="D6361" t="s">
        <v>42</v>
      </c>
      <c r="E6361" s="1">
        <v>44519</v>
      </c>
      <c r="F6361" s="4">
        <v>6713</v>
      </c>
      <c r="G6361">
        <v>480</v>
      </c>
      <c r="H6361" s="3">
        <f>_xlfn.XLOOKUP(sales[[#This Row],[Product]],products[Product],products[Cost per box])*sales[[#This Row],[Boxes]]</f>
        <v>2275.2000000000003</v>
      </c>
      <c r="I6361" s="4">
        <f>sales[[#This Row],[Revenue]]-sales[[#This Row],[Cost]]</f>
        <v>4437.7999999999993</v>
      </c>
    </row>
    <row r="6362" spans="2:9" x14ac:dyDescent="0.25">
      <c r="B6362" t="s">
        <v>40</v>
      </c>
      <c r="C6362" t="s">
        <v>16</v>
      </c>
      <c r="D6362" t="s">
        <v>19</v>
      </c>
      <c r="E6362" s="1">
        <v>44519</v>
      </c>
      <c r="F6362" s="4">
        <v>11473</v>
      </c>
      <c r="G6362">
        <v>638</v>
      </c>
      <c r="H6362" s="3">
        <f>_xlfn.XLOOKUP(sales[[#This Row],[Product]],products[Product],products[Cost per box])*sales[[#This Row],[Boxes]]</f>
        <v>6526.7400000000007</v>
      </c>
      <c r="I6362" s="4">
        <f>sales[[#This Row],[Revenue]]-sales[[#This Row],[Cost]]</f>
        <v>4946.2599999999993</v>
      </c>
    </row>
    <row r="6363" spans="2:9" x14ac:dyDescent="0.25">
      <c r="B6363" t="s">
        <v>25</v>
      </c>
      <c r="C6363" t="s">
        <v>9</v>
      </c>
      <c r="D6363" t="s">
        <v>19</v>
      </c>
      <c r="E6363" s="1">
        <v>44519</v>
      </c>
      <c r="F6363" s="4">
        <v>6153</v>
      </c>
      <c r="G6363">
        <v>385</v>
      </c>
      <c r="H6363" s="3">
        <f>_xlfn.XLOOKUP(sales[[#This Row],[Product]],products[Product],products[Cost per box])*sales[[#This Row],[Boxes]]</f>
        <v>3938.55</v>
      </c>
      <c r="I6363" s="4">
        <f>sales[[#This Row],[Revenue]]-sales[[#This Row],[Cost]]</f>
        <v>2214.4499999999998</v>
      </c>
    </row>
    <row r="6364" spans="2:9" x14ac:dyDescent="0.25">
      <c r="B6364" t="s">
        <v>5</v>
      </c>
      <c r="C6364" t="s">
        <v>6</v>
      </c>
      <c r="D6364" t="s">
        <v>38</v>
      </c>
      <c r="E6364" s="1">
        <v>44519</v>
      </c>
      <c r="F6364" s="4">
        <v>539</v>
      </c>
      <c r="G6364">
        <v>21</v>
      </c>
      <c r="H6364" s="3">
        <f>_xlfn.XLOOKUP(sales[[#This Row],[Product]],products[Product],products[Cost per box])*sales[[#This Row],[Boxes]]</f>
        <v>208.73999999999998</v>
      </c>
      <c r="I6364" s="4">
        <f>sales[[#This Row],[Revenue]]-sales[[#This Row],[Cost]]</f>
        <v>330.26</v>
      </c>
    </row>
    <row r="6365" spans="2:9" x14ac:dyDescent="0.25">
      <c r="B6365" t="s">
        <v>5</v>
      </c>
      <c r="C6365" t="s">
        <v>16</v>
      </c>
      <c r="D6365" t="s">
        <v>47</v>
      </c>
      <c r="E6365" s="1">
        <v>44519</v>
      </c>
      <c r="F6365" s="4">
        <v>12607</v>
      </c>
      <c r="G6365">
        <v>840</v>
      </c>
      <c r="H6365" s="3">
        <f>_xlfn.XLOOKUP(sales[[#This Row],[Product]],products[Product],products[Cost per box])*sales[[#This Row],[Boxes]]</f>
        <v>4418.3999999999996</v>
      </c>
      <c r="I6365" s="4">
        <f>sales[[#This Row],[Revenue]]-sales[[#This Row],[Cost]]</f>
        <v>8188.6</v>
      </c>
    </row>
    <row r="6366" spans="2:9" x14ac:dyDescent="0.25">
      <c r="B6366" t="s">
        <v>41</v>
      </c>
      <c r="C6366" t="s">
        <v>27</v>
      </c>
      <c r="D6366" t="s">
        <v>19</v>
      </c>
      <c r="E6366" s="1">
        <v>44519</v>
      </c>
      <c r="F6366" s="4">
        <v>1617</v>
      </c>
      <c r="G6366">
        <v>90</v>
      </c>
      <c r="H6366" s="3">
        <f>_xlfn.XLOOKUP(sales[[#This Row],[Product]],products[Product],products[Cost per box])*sales[[#This Row],[Boxes]]</f>
        <v>920.7</v>
      </c>
      <c r="I6366" s="4">
        <f>sales[[#This Row],[Revenue]]-sales[[#This Row],[Cost]]</f>
        <v>696.3</v>
      </c>
    </row>
    <row r="6367" spans="2:9" x14ac:dyDescent="0.25">
      <c r="B6367" t="s">
        <v>29</v>
      </c>
      <c r="C6367" t="s">
        <v>21</v>
      </c>
      <c r="D6367" t="s">
        <v>38</v>
      </c>
      <c r="E6367" s="1">
        <v>44519</v>
      </c>
      <c r="F6367" s="4">
        <v>1428</v>
      </c>
      <c r="G6367">
        <v>55</v>
      </c>
      <c r="H6367" s="3">
        <f>_xlfn.XLOOKUP(sales[[#This Row],[Product]],products[Product],products[Cost per box])*sales[[#This Row],[Boxes]]</f>
        <v>546.69999999999993</v>
      </c>
      <c r="I6367" s="4">
        <f>sales[[#This Row],[Revenue]]-sales[[#This Row],[Cost]]</f>
        <v>881.30000000000007</v>
      </c>
    </row>
    <row r="6368" spans="2:9" x14ac:dyDescent="0.25">
      <c r="B6368" t="s">
        <v>29</v>
      </c>
      <c r="C6368" t="s">
        <v>16</v>
      </c>
      <c r="D6368" t="s">
        <v>31</v>
      </c>
      <c r="E6368" s="1">
        <v>44519</v>
      </c>
      <c r="F6368" s="4">
        <v>4333</v>
      </c>
      <c r="G6368">
        <v>334</v>
      </c>
      <c r="H6368" s="3">
        <f>_xlfn.XLOOKUP(sales[[#This Row],[Product]],products[Product],products[Cost per box])*sales[[#This Row],[Boxes]]</f>
        <v>1910.48</v>
      </c>
      <c r="I6368" s="4">
        <f>sales[[#This Row],[Revenue]]-sales[[#This Row],[Cost]]</f>
        <v>2422.52</v>
      </c>
    </row>
    <row r="6369" spans="2:9" x14ac:dyDescent="0.25">
      <c r="B6369" t="s">
        <v>15</v>
      </c>
      <c r="C6369" t="s">
        <v>16</v>
      </c>
      <c r="D6369" t="s">
        <v>47</v>
      </c>
      <c r="E6369" s="1">
        <v>44519</v>
      </c>
      <c r="F6369" s="4">
        <v>5537</v>
      </c>
      <c r="G6369">
        <v>370</v>
      </c>
      <c r="H6369" s="3">
        <f>_xlfn.XLOOKUP(sales[[#This Row],[Product]],products[Product],products[Cost per box])*sales[[#This Row],[Boxes]]</f>
        <v>1946.1999999999998</v>
      </c>
      <c r="I6369" s="4">
        <f>sales[[#This Row],[Revenue]]-sales[[#This Row],[Cost]]</f>
        <v>3590.8</v>
      </c>
    </row>
    <row r="6370" spans="2:9" x14ac:dyDescent="0.25">
      <c r="B6370" t="s">
        <v>53</v>
      </c>
      <c r="C6370" t="s">
        <v>16</v>
      </c>
      <c r="D6370" t="s">
        <v>19</v>
      </c>
      <c r="E6370" s="1">
        <v>44519</v>
      </c>
      <c r="F6370" s="4">
        <v>4858</v>
      </c>
      <c r="G6370">
        <v>270</v>
      </c>
      <c r="H6370" s="3">
        <f>_xlfn.XLOOKUP(sales[[#This Row],[Product]],products[Product],products[Cost per box])*sales[[#This Row],[Boxes]]</f>
        <v>2762.1</v>
      </c>
      <c r="I6370" s="4">
        <f>sales[[#This Row],[Revenue]]-sales[[#This Row],[Cost]]</f>
        <v>2095.9</v>
      </c>
    </row>
    <row r="6371" spans="2:9" x14ac:dyDescent="0.25">
      <c r="B6371" t="s">
        <v>33</v>
      </c>
      <c r="C6371" t="s">
        <v>6</v>
      </c>
      <c r="D6371" t="s">
        <v>7</v>
      </c>
      <c r="E6371" s="1">
        <v>44519</v>
      </c>
      <c r="F6371" s="4">
        <v>5467</v>
      </c>
      <c r="G6371">
        <v>391</v>
      </c>
      <c r="H6371" s="3">
        <f>_xlfn.XLOOKUP(sales[[#This Row],[Product]],products[Product],products[Cost per box])*sales[[#This Row],[Boxes]]</f>
        <v>2013.65</v>
      </c>
      <c r="I6371" s="4">
        <f>sales[[#This Row],[Revenue]]-sales[[#This Row],[Cost]]</f>
        <v>3453.35</v>
      </c>
    </row>
    <row r="6372" spans="2:9" x14ac:dyDescent="0.25">
      <c r="B6372" t="s">
        <v>10</v>
      </c>
      <c r="C6372" t="s">
        <v>9</v>
      </c>
      <c r="D6372" t="s">
        <v>22</v>
      </c>
      <c r="E6372" s="1">
        <v>44519</v>
      </c>
      <c r="F6372" s="4">
        <v>7476</v>
      </c>
      <c r="G6372">
        <v>910</v>
      </c>
      <c r="H6372" s="3">
        <f>_xlfn.XLOOKUP(sales[[#This Row],[Product]],products[Product],products[Cost per box])*sales[[#This Row],[Boxes]]</f>
        <v>7480.2000000000007</v>
      </c>
      <c r="I6372" s="4">
        <f>sales[[#This Row],[Revenue]]-sales[[#This Row],[Cost]]</f>
        <v>-4.2000000000007276</v>
      </c>
    </row>
    <row r="6373" spans="2:9" x14ac:dyDescent="0.25">
      <c r="B6373" t="s">
        <v>57</v>
      </c>
      <c r="C6373" t="s">
        <v>9</v>
      </c>
      <c r="D6373" t="s">
        <v>26</v>
      </c>
      <c r="E6373" s="1">
        <v>44519</v>
      </c>
      <c r="F6373" s="4">
        <v>2380</v>
      </c>
      <c r="G6373">
        <v>217</v>
      </c>
      <c r="H6373" s="3">
        <f>_xlfn.XLOOKUP(sales[[#This Row],[Product]],products[Product],products[Cost per box])*sales[[#This Row],[Boxes]]</f>
        <v>1395.31</v>
      </c>
      <c r="I6373" s="4">
        <f>sales[[#This Row],[Revenue]]-sales[[#This Row],[Cost]]</f>
        <v>984.69</v>
      </c>
    </row>
    <row r="6374" spans="2:9" x14ac:dyDescent="0.25">
      <c r="B6374" t="s">
        <v>40</v>
      </c>
      <c r="C6374" t="s">
        <v>11</v>
      </c>
      <c r="D6374" t="s">
        <v>12</v>
      </c>
      <c r="E6374" s="1">
        <v>44519</v>
      </c>
      <c r="F6374" s="4">
        <v>2681</v>
      </c>
      <c r="G6374">
        <v>168</v>
      </c>
      <c r="H6374" s="3">
        <f>_xlfn.XLOOKUP(sales[[#This Row],[Product]],products[Product],products[Cost per box])*sales[[#This Row],[Boxes]]</f>
        <v>1416.24</v>
      </c>
      <c r="I6374" s="4">
        <f>sales[[#This Row],[Revenue]]-sales[[#This Row],[Cost]]</f>
        <v>1264.76</v>
      </c>
    </row>
    <row r="6375" spans="2:9" x14ac:dyDescent="0.25">
      <c r="B6375" t="s">
        <v>55</v>
      </c>
      <c r="C6375" t="s">
        <v>21</v>
      </c>
      <c r="D6375" t="s">
        <v>17</v>
      </c>
      <c r="E6375" s="1">
        <v>44519</v>
      </c>
      <c r="F6375" s="4">
        <v>3276</v>
      </c>
      <c r="G6375">
        <v>143</v>
      </c>
      <c r="H6375" s="3">
        <f>_xlfn.XLOOKUP(sales[[#This Row],[Product]],products[Product],products[Cost per box])*sales[[#This Row],[Boxes]]</f>
        <v>972.4</v>
      </c>
      <c r="I6375" s="4">
        <f>sales[[#This Row],[Revenue]]-sales[[#This Row],[Cost]]</f>
        <v>2303.6</v>
      </c>
    </row>
    <row r="6376" spans="2:9" x14ac:dyDescent="0.25">
      <c r="B6376" t="s">
        <v>32</v>
      </c>
      <c r="C6376" t="s">
        <v>16</v>
      </c>
      <c r="D6376" t="s">
        <v>48</v>
      </c>
      <c r="E6376" s="1">
        <v>44519</v>
      </c>
      <c r="F6376" s="4">
        <v>6174</v>
      </c>
      <c r="G6376">
        <v>229</v>
      </c>
      <c r="H6376" s="3">
        <f>_xlfn.XLOOKUP(sales[[#This Row],[Product]],products[Product],products[Cost per box])*sales[[#This Row],[Boxes]]</f>
        <v>1712.92</v>
      </c>
      <c r="I6376" s="4">
        <f>sales[[#This Row],[Revenue]]-sales[[#This Row],[Cost]]</f>
        <v>4461.08</v>
      </c>
    </row>
    <row r="6377" spans="2:9" x14ac:dyDescent="0.25">
      <c r="B6377" t="s">
        <v>54</v>
      </c>
      <c r="C6377" t="s">
        <v>27</v>
      </c>
      <c r="D6377" t="s">
        <v>42</v>
      </c>
      <c r="E6377" s="1">
        <v>44519</v>
      </c>
      <c r="F6377" s="4">
        <v>2387</v>
      </c>
      <c r="G6377">
        <v>160</v>
      </c>
      <c r="H6377" s="3">
        <f>_xlfn.XLOOKUP(sales[[#This Row],[Product]],products[Product],products[Cost per box])*sales[[#This Row],[Boxes]]</f>
        <v>758.40000000000009</v>
      </c>
      <c r="I6377" s="4">
        <f>sales[[#This Row],[Revenue]]-sales[[#This Row],[Cost]]</f>
        <v>1628.6</v>
      </c>
    </row>
    <row r="6378" spans="2:9" x14ac:dyDescent="0.25">
      <c r="B6378" t="s">
        <v>10</v>
      </c>
      <c r="C6378" t="s">
        <v>11</v>
      </c>
      <c r="D6378" t="s">
        <v>38</v>
      </c>
      <c r="E6378" s="1">
        <v>44519</v>
      </c>
      <c r="F6378" s="4">
        <v>2716</v>
      </c>
      <c r="G6378">
        <v>109</v>
      </c>
      <c r="H6378" s="3">
        <f>_xlfn.XLOOKUP(sales[[#This Row],[Product]],products[Product],products[Cost per box])*sales[[#This Row],[Boxes]]</f>
        <v>1083.46</v>
      </c>
      <c r="I6378" s="4">
        <f>sales[[#This Row],[Revenue]]-sales[[#This Row],[Cost]]</f>
        <v>1632.54</v>
      </c>
    </row>
    <row r="6379" spans="2:9" x14ac:dyDescent="0.25">
      <c r="B6379" t="s">
        <v>34</v>
      </c>
      <c r="C6379" t="s">
        <v>16</v>
      </c>
      <c r="D6379" t="s">
        <v>26</v>
      </c>
      <c r="E6379" s="1">
        <v>44519</v>
      </c>
      <c r="F6379" s="4">
        <v>10654</v>
      </c>
      <c r="G6379">
        <v>910</v>
      </c>
      <c r="H6379" s="3">
        <f>_xlfn.XLOOKUP(sales[[#This Row],[Product]],products[Product],products[Cost per box])*sales[[#This Row],[Boxes]]</f>
        <v>5851.3</v>
      </c>
      <c r="I6379" s="4">
        <f>sales[[#This Row],[Revenue]]-sales[[#This Row],[Cost]]</f>
        <v>4802.7</v>
      </c>
    </row>
    <row r="6380" spans="2:9" x14ac:dyDescent="0.25">
      <c r="B6380" t="s">
        <v>10</v>
      </c>
      <c r="C6380" t="s">
        <v>16</v>
      </c>
      <c r="D6380" t="s">
        <v>44</v>
      </c>
      <c r="E6380" s="1">
        <v>44519</v>
      </c>
      <c r="F6380" s="4">
        <v>4508</v>
      </c>
      <c r="G6380">
        <v>205</v>
      </c>
      <c r="H6380" s="3">
        <f>_xlfn.XLOOKUP(sales[[#This Row],[Product]],products[Product],products[Cost per box])*sales[[#This Row],[Boxes]]</f>
        <v>1961.8500000000001</v>
      </c>
      <c r="I6380" s="4">
        <f>sales[[#This Row],[Revenue]]-sales[[#This Row],[Cost]]</f>
        <v>2546.1499999999996</v>
      </c>
    </row>
    <row r="6381" spans="2:9" x14ac:dyDescent="0.25">
      <c r="B6381" t="s">
        <v>8</v>
      </c>
      <c r="C6381" t="s">
        <v>9</v>
      </c>
      <c r="D6381" t="s">
        <v>36</v>
      </c>
      <c r="E6381" s="1">
        <v>44519</v>
      </c>
      <c r="F6381" s="4">
        <v>5383</v>
      </c>
      <c r="G6381">
        <v>673</v>
      </c>
      <c r="H6381" s="3">
        <f>_xlfn.XLOOKUP(sales[[#This Row],[Product]],products[Product],products[Cost per box])*sales[[#This Row],[Boxes]]</f>
        <v>3391.92</v>
      </c>
      <c r="I6381" s="4">
        <f>sales[[#This Row],[Revenue]]-sales[[#This Row],[Cost]]</f>
        <v>1991.08</v>
      </c>
    </row>
    <row r="6382" spans="2:9" x14ac:dyDescent="0.25">
      <c r="B6382" t="s">
        <v>10</v>
      </c>
      <c r="C6382" t="s">
        <v>16</v>
      </c>
      <c r="D6382" t="s">
        <v>42</v>
      </c>
      <c r="E6382" s="1">
        <v>44519</v>
      </c>
      <c r="F6382" s="4">
        <v>5775</v>
      </c>
      <c r="G6382">
        <v>385</v>
      </c>
      <c r="H6382" s="3">
        <f>_xlfn.XLOOKUP(sales[[#This Row],[Product]],products[Product],products[Cost per box])*sales[[#This Row],[Boxes]]</f>
        <v>1824.9</v>
      </c>
      <c r="I6382" s="4">
        <f>sales[[#This Row],[Revenue]]-sales[[#This Row],[Cost]]</f>
        <v>3950.1</v>
      </c>
    </row>
    <row r="6383" spans="2:9" x14ac:dyDescent="0.25">
      <c r="B6383" t="s">
        <v>37</v>
      </c>
      <c r="C6383" t="s">
        <v>9</v>
      </c>
      <c r="D6383" t="s">
        <v>14</v>
      </c>
      <c r="E6383" s="1">
        <v>44519</v>
      </c>
      <c r="F6383" s="4">
        <v>12313</v>
      </c>
      <c r="G6383">
        <v>1750</v>
      </c>
      <c r="H6383" s="3">
        <f>_xlfn.XLOOKUP(sales[[#This Row],[Product]],products[Product],products[Cost per box])*sales[[#This Row],[Boxes]]</f>
        <v>11042.5</v>
      </c>
      <c r="I6383" s="4">
        <f>sales[[#This Row],[Revenue]]-sales[[#This Row],[Cost]]</f>
        <v>1270.5</v>
      </c>
    </row>
    <row r="6384" spans="2:9" x14ac:dyDescent="0.25">
      <c r="B6384" t="s">
        <v>46</v>
      </c>
      <c r="C6384" t="s">
        <v>21</v>
      </c>
      <c r="D6384" t="s">
        <v>22</v>
      </c>
      <c r="E6384" s="1">
        <v>44519</v>
      </c>
      <c r="F6384" s="4">
        <v>3829</v>
      </c>
      <c r="G6384">
        <v>426</v>
      </c>
      <c r="H6384" s="3">
        <f>_xlfn.XLOOKUP(sales[[#This Row],[Product]],products[Product],products[Cost per box])*sales[[#This Row],[Boxes]]</f>
        <v>3501.7200000000003</v>
      </c>
      <c r="I6384" s="4">
        <f>sales[[#This Row],[Revenue]]-sales[[#This Row],[Cost]]</f>
        <v>327.27999999999975</v>
      </c>
    </row>
    <row r="6385" spans="2:9" x14ac:dyDescent="0.25">
      <c r="B6385" t="s">
        <v>25</v>
      </c>
      <c r="C6385" t="s">
        <v>9</v>
      </c>
      <c r="D6385" t="s">
        <v>17</v>
      </c>
      <c r="E6385" s="1">
        <v>44519</v>
      </c>
      <c r="F6385" s="4">
        <v>2975</v>
      </c>
      <c r="G6385">
        <v>142</v>
      </c>
      <c r="H6385" s="3">
        <f>_xlfn.XLOOKUP(sales[[#This Row],[Product]],products[Product],products[Cost per box])*sales[[#This Row],[Boxes]]</f>
        <v>965.6</v>
      </c>
      <c r="I6385" s="4">
        <f>sales[[#This Row],[Revenue]]-sales[[#This Row],[Cost]]</f>
        <v>2009.4</v>
      </c>
    </row>
    <row r="6386" spans="2:9" x14ac:dyDescent="0.25">
      <c r="B6386" t="s">
        <v>15</v>
      </c>
      <c r="C6386" t="s">
        <v>16</v>
      </c>
      <c r="D6386" t="s">
        <v>7</v>
      </c>
      <c r="E6386" s="1">
        <v>44519</v>
      </c>
      <c r="F6386" s="4">
        <v>2009</v>
      </c>
      <c r="G6386">
        <v>134</v>
      </c>
      <c r="H6386" s="3">
        <f>_xlfn.XLOOKUP(sales[[#This Row],[Product]],products[Product],products[Cost per box])*sales[[#This Row],[Boxes]]</f>
        <v>690.1</v>
      </c>
      <c r="I6386" s="4">
        <f>sales[[#This Row],[Revenue]]-sales[[#This Row],[Cost]]</f>
        <v>1318.9</v>
      </c>
    </row>
    <row r="6387" spans="2:9" x14ac:dyDescent="0.25">
      <c r="B6387" t="s">
        <v>10</v>
      </c>
      <c r="C6387" t="s">
        <v>6</v>
      </c>
      <c r="D6387" t="s">
        <v>31</v>
      </c>
      <c r="E6387" s="1">
        <v>44519</v>
      </c>
      <c r="F6387" s="4">
        <v>812</v>
      </c>
      <c r="G6387">
        <v>58</v>
      </c>
      <c r="H6387" s="3">
        <f>_xlfn.XLOOKUP(sales[[#This Row],[Product]],products[Product],products[Cost per box])*sales[[#This Row],[Boxes]]</f>
        <v>331.76</v>
      </c>
      <c r="I6387" s="4">
        <f>sales[[#This Row],[Revenue]]-sales[[#This Row],[Cost]]</f>
        <v>480.24</v>
      </c>
    </row>
    <row r="6388" spans="2:9" x14ac:dyDescent="0.25">
      <c r="B6388" t="s">
        <v>33</v>
      </c>
      <c r="C6388" t="s">
        <v>9</v>
      </c>
      <c r="D6388" t="s">
        <v>42</v>
      </c>
      <c r="E6388" s="1">
        <v>44519</v>
      </c>
      <c r="F6388" s="4">
        <v>1106</v>
      </c>
      <c r="G6388">
        <v>70</v>
      </c>
      <c r="H6388" s="3">
        <f>_xlfn.XLOOKUP(sales[[#This Row],[Product]],products[Product],products[Cost per box])*sales[[#This Row],[Boxes]]</f>
        <v>331.8</v>
      </c>
      <c r="I6388" s="4">
        <f>sales[[#This Row],[Revenue]]-sales[[#This Row],[Cost]]</f>
        <v>774.2</v>
      </c>
    </row>
    <row r="6389" spans="2:9" x14ac:dyDescent="0.25">
      <c r="B6389" t="s">
        <v>23</v>
      </c>
      <c r="C6389" t="s">
        <v>21</v>
      </c>
      <c r="D6389" t="s">
        <v>36</v>
      </c>
      <c r="E6389" s="1">
        <v>44519</v>
      </c>
      <c r="F6389" s="4">
        <v>5495</v>
      </c>
      <c r="G6389">
        <v>687</v>
      </c>
      <c r="H6389" s="3">
        <f>_xlfn.XLOOKUP(sales[[#This Row],[Product]],products[Product],products[Cost per box])*sales[[#This Row],[Boxes]]</f>
        <v>3462.48</v>
      </c>
      <c r="I6389" s="4">
        <f>sales[[#This Row],[Revenue]]-sales[[#This Row],[Cost]]</f>
        <v>2032.52</v>
      </c>
    </row>
    <row r="6390" spans="2:9" x14ac:dyDescent="0.25">
      <c r="B6390" t="s">
        <v>40</v>
      </c>
      <c r="C6390" t="s">
        <v>6</v>
      </c>
      <c r="D6390" t="s">
        <v>52</v>
      </c>
      <c r="E6390" s="1">
        <v>44519</v>
      </c>
      <c r="F6390" s="4">
        <v>2016</v>
      </c>
      <c r="G6390">
        <v>168</v>
      </c>
      <c r="H6390" s="3">
        <f>_xlfn.XLOOKUP(sales[[#This Row],[Product]],products[Product],products[Cost per box])*sales[[#This Row],[Boxes]]</f>
        <v>557.76</v>
      </c>
      <c r="I6390" s="4">
        <f>sales[[#This Row],[Revenue]]-sales[[#This Row],[Cost]]</f>
        <v>1458.24</v>
      </c>
    </row>
    <row r="6391" spans="2:9" x14ac:dyDescent="0.25">
      <c r="B6391" t="s">
        <v>8</v>
      </c>
      <c r="C6391" t="s">
        <v>27</v>
      </c>
      <c r="D6391" t="s">
        <v>28</v>
      </c>
      <c r="E6391" s="1">
        <v>44519</v>
      </c>
      <c r="F6391" s="4">
        <v>4459</v>
      </c>
      <c r="G6391">
        <v>770</v>
      </c>
      <c r="H6391" s="3">
        <f>_xlfn.XLOOKUP(sales[[#This Row],[Product]],products[Product],products[Cost per box])*sales[[#This Row],[Boxes]]</f>
        <v>2125.1999999999998</v>
      </c>
      <c r="I6391" s="4">
        <f>sales[[#This Row],[Revenue]]-sales[[#This Row],[Cost]]</f>
        <v>2333.8000000000002</v>
      </c>
    </row>
    <row r="6392" spans="2:9" x14ac:dyDescent="0.25">
      <c r="B6392" t="s">
        <v>18</v>
      </c>
      <c r="C6392" t="s">
        <v>16</v>
      </c>
      <c r="D6392" t="s">
        <v>31</v>
      </c>
      <c r="E6392" s="1">
        <v>44519</v>
      </c>
      <c r="F6392" s="4">
        <v>98</v>
      </c>
      <c r="G6392">
        <v>9</v>
      </c>
      <c r="H6392" s="3">
        <f>_xlfn.XLOOKUP(sales[[#This Row],[Product]],products[Product],products[Cost per box])*sales[[#This Row],[Boxes]]</f>
        <v>51.48</v>
      </c>
      <c r="I6392" s="4">
        <f>sales[[#This Row],[Revenue]]-sales[[#This Row],[Cost]]</f>
        <v>46.52</v>
      </c>
    </row>
    <row r="6393" spans="2:9" x14ac:dyDescent="0.25">
      <c r="B6393" t="s">
        <v>54</v>
      </c>
      <c r="C6393" t="s">
        <v>16</v>
      </c>
      <c r="D6393" t="s">
        <v>22</v>
      </c>
      <c r="E6393" s="1">
        <v>44519</v>
      </c>
      <c r="F6393" s="4">
        <v>448</v>
      </c>
      <c r="G6393">
        <v>56</v>
      </c>
      <c r="H6393" s="3">
        <f>_xlfn.XLOOKUP(sales[[#This Row],[Product]],products[Product],products[Cost per box])*sales[[#This Row],[Boxes]]</f>
        <v>460.32000000000005</v>
      </c>
      <c r="I6393" s="4">
        <f>sales[[#This Row],[Revenue]]-sales[[#This Row],[Cost]]</f>
        <v>-12.32000000000005</v>
      </c>
    </row>
    <row r="6394" spans="2:9" x14ac:dyDescent="0.25">
      <c r="B6394" t="s">
        <v>23</v>
      </c>
      <c r="C6394" t="s">
        <v>11</v>
      </c>
      <c r="D6394" t="s">
        <v>19</v>
      </c>
      <c r="E6394" s="1">
        <v>44519</v>
      </c>
      <c r="F6394" s="4">
        <v>4270</v>
      </c>
      <c r="G6394">
        <v>238</v>
      </c>
      <c r="H6394" s="3">
        <f>_xlfn.XLOOKUP(sales[[#This Row],[Product]],products[Product],products[Cost per box])*sales[[#This Row],[Boxes]]</f>
        <v>2434.7400000000002</v>
      </c>
      <c r="I6394" s="4">
        <f>sales[[#This Row],[Revenue]]-sales[[#This Row],[Cost]]</f>
        <v>1835.2599999999998</v>
      </c>
    </row>
    <row r="6395" spans="2:9" x14ac:dyDescent="0.25">
      <c r="B6395" t="s">
        <v>46</v>
      </c>
      <c r="C6395" t="s">
        <v>6</v>
      </c>
      <c r="D6395" t="s">
        <v>26</v>
      </c>
      <c r="E6395" s="1">
        <v>44519</v>
      </c>
      <c r="F6395" s="4">
        <v>322</v>
      </c>
      <c r="G6395">
        <v>27</v>
      </c>
      <c r="H6395" s="3">
        <f>_xlfn.XLOOKUP(sales[[#This Row],[Product]],products[Product],products[Cost per box])*sales[[#This Row],[Boxes]]</f>
        <v>173.60999999999999</v>
      </c>
      <c r="I6395" s="4">
        <f>sales[[#This Row],[Revenue]]-sales[[#This Row],[Cost]]</f>
        <v>148.39000000000001</v>
      </c>
    </row>
    <row r="6396" spans="2:9" x14ac:dyDescent="0.25">
      <c r="B6396" t="s">
        <v>33</v>
      </c>
      <c r="C6396" t="s">
        <v>6</v>
      </c>
      <c r="D6396" t="s">
        <v>50</v>
      </c>
      <c r="E6396" s="1">
        <v>44519</v>
      </c>
      <c r="F6396" s="4">
        <v>7378</v>
      </c>
      <c r="G6396">
        <v>308</v>
      </c>
      <c r="H6396" s="3">
        <f>_xlfn.XLOOKUP(sales[[#This Row],[Product]],products[Product],products[Cost per box])*sales[[#This Row],[Boxes]]</f>
        <v>3822.28</v>
      </c>
      <c r="I6396" s="4">
        <f>sales[[#This Row],[Revenue]]-sales[[#This Row],[Cost]]</f>
        <v>3555.72</v>
      </c>
    </row>
    <row r="6397" spans="2:9" x14ac:dyDescent="0.25">
      <c r="B6397" t="s">
        <v>40</v>
      </c>
      <c r="C6397" t="s">
        <v>27</v>
      </c>
      <c r="D6397" t="s">
        <v>38</v>
      </c>
      <c r="E6397" s="1">
        <v>44519</v>
      </c>
      <c r="F6397" s="4">
        <v>259</v>
      </c>
      <c r="G6397">
        <v>10</v>
      </c>
      <c r="H6397" s="3">
        <f>_xlfn.XLOOKUP(sales[[#This Row],[Product]],products[Product],products[Cost per box])*sales[[#This Row],[Boxes]]</f>
        <v>99.399999999999991</v>
      </c>
      <c r="I6397" s="4">
        <f>sales[[#This Row],[Revenue]]-sales[[#This Row],[Cost]]</f>
        <v>159.60000000000002</v>
      </c>
    </row>
    <row r="6398" spans="2:9" x14ac:dyDescent="0.25">
      <c r="B6398" t="s">
        <v>33</v>
      </c>
      <c r="C6398" t="s">
        <v>11</v>
      </c>
      <c r="D6398" t="s">
        <v>24</v>
      </c>
      <c r="E6398" s="1">
        <v>44519</v>
      </c>
      <c r="F6398" s="4">
        <v>6405</v>
      </c>
      <c r="G6398">
        <v>321</v>
      </c>
      <c r="H6398" s="3">
        <f>_xlfn.XLOOKUP(sales[[#This Row],[Product]],products[Product],products[Cost per box])*sales[[#This Row],[Boxes]]</f>
        <v>3373.71</v>
      </c>
      <c r="I6398" s="4">
        <f>sales[[#This Row],[Revenue]]-sales[[#This Row],[Cost]]</f>
        <v>3031.29</v>
      </c>
    </row>
    <row r="6399" spans="2:9" x14ac:dyDescent="0.25">
      <c r="B6399" t="s">
        <v>8</v>
      </c>
      <c r="C6399" t="s">
        <v>11</v>
      </c>
      <c r="D6399" t="s">
        <v>22</v>
      </c>
      <c r="E6399" s="1">
        <v>44519</v>
      </c>
      <c r="F6399" s="4">
        <v>945</v>
      </c>
      <c r="G6399">
        <v>95</v>
      </c>
      <c r="H6399" s="3">
        <f>_xlfn.XLOOKUP(sales[[#This Row],[Product]],products[Product],products[Cost per box])*sales[[#This Row],[Boxes]]</f>
        <v>780.90000000000009</v>
      </c>
      <c r="I6399" s="4">
        <f>sales[[#This Row],[Revenue]]-sales[[#This Row],[Cost]]</f>
        <v>164.09999999999991</v>
      </c>
    </row>
    <row r="6400" spans="2:9" x14ac:dyDescent="0.25">
      <c r="B6400" t="s">
        <v>13</v>
      </c>
      <c r="C6400" t="s">
        <v>11</v>
      </c>
      <c r="D6400" t="s">
        <v>31</v>
      </c>
      <c r="E6400" s="1">
        <v>44519</v>
      </c>
      <c r="F6400" s="4">
        <v>1519</v>
      </c>
      <c r="G6400">
        <v>127</v>
      </c>
      <c r="H6400" s="3">
        <f>_xlfn.XLOOKUP(sales[[#This Row],[Product]],products[Product],products[Cost per box])*sales[[#This Row],[Boxes]]</f>
        <v>726.43999999999994</v>
      </c>
      <c r="I6400" s="4">
        <f>sales[[#This Row],[Revenue]]-sales[[#This Row],[Cost]]</f>
        <v>792.56000000000006</v>
      </c>
    </row>
    <row r="6401" spans="2:9" x14ac:dyDescent="0.25">
      <c r="B6401" t="s">
        <v>54</v>
      </c>
      <c r="C6401" t="s">
        <v>6</v>
      </c>
      <c r="D6401" t="s">
        <v>28</v>
      </c>
      <c r="E6401" s="1">
        <v>44519</v>
      </c>
      <c r="F6401" s="4">
        <v>3143</v>
      </c>
      <c r="G6401">
        <v>449</v>
      </c>
      <c r="H6401" s="3">
        <f>_xlfn.XLOOKUP(sales[[#This Row],[Product]],products[Product],products[Cost per box])*sales[[#This Row],[Boxes]]</f>
        <v>1239.24</v>
      </c>
      <c r="I6401" s="4">
        <f>sales[[#This Row],[Revenue]]-sales[[#This Row],[Cost]]</f>
        <v>1903.76</v>
      </c>
    </row>
    <row r="6402" spans="2:9" x14ac:dyDescent="0.25">
      <c r="B6402" t="s">
        <v>32</v>
      </c>
      <c r="C6402" t="s">
        <v>11</v>
      </c>
      <c r="D6402" t="s">
        <v>14</v>
      </c>
      <c r="E6402" s="1">
        <v>44519</v>
      </c>
      <c r="F6402" s="4">
        <v>13461</v>
      </c>
      <c r="G6402">
        <v>2240</v>
      </c>
      <c r="H6402" s="3">
        <f>_xlfn.XLOOKUP(sales[[#This Row],[Product]],products[Product],products[Cost per box])*sales[[#This Row],[Boxes]]</f>
        <v>14134.4</v>
      </c>
      <c r="I6402" s="4">
        <f>sales[[#This Row],[Revenue]]-sales[[#This Row],[Cost]]</f>
        <v>-673.39999999999964</v>
      </c>
    </row>
    <row r="6403" spans="2:9" x14ac:dyDescent="0.25">
      <c r="B6403" t="s">
        <v>54</v>
      </c>
      <c r="C6403" t="s">
        <v>16</v>
      </c>
      <c r="D6403" t="s">
        <v>48</v>
      </c>
      <c r="E6403" s="1">
        <v>44519</v>
      </c>
      <c r="F6403" s="4">
        <v>10227</v>
      </c>
      <c r="G6403">
        <v>410</v>
      </c>
      <c r="H6403" s="3">
        <f>_xlfn.XLOOKUP(sales[[#This Row],[Product]],products[Product],products[Cost per box])*sales[[#This Row],[Boxes]]</f>
        <v>3066.8</v>
      </c>
      <c r="I6403" s="4">
        <f>sales[[#This Row],[Revenue]]-sales[[#This Row],[Cost]]</f>
        <v>7160.2</v>
      </c>
    </row>
    <row r="6404" spans="2:9" x14ac:dyDescent="0.25">
      <c r="B6404" t="s">
        <v>56</v>
      </c>
      <c r="C6404" t="s">
        <v>6</v>
      </c>
      <c r="D6404" t="s">
        <v>17</v>
      </c>
      <c r="E6404" s="1">
        <v>44522</v>
      </c>
      <c r="F6404" s="4">
        <v>10094</v>
      </c>
      <c r="G6404">
        <v>481</v>
      </c>
      <c r="H6404" s="3">
        <f>_xlfn.XLOOKUP(sales[[#This Row],[Product]],products[Product],products[Cost per box])*sales[[#This Row],[Boxes]]</f>
        <v>3270.7999999999997</v>
      </c>
      <c r="I6404" s="4">
        <f>sales[[#This Row],[Revenue]]-sales[[#This Row],[Cost]]</f>
        <v>6823.2000000000007</v>
      </c>
    </row>
    <row r="6405" spans="2:9" x14ac:dyDescent="0.25">
      <c r="B6405" t="s">
        <v>33</v>
      </c>
      <c r="C6405" t="s">
        <v>16</v>
      </c>
      <c r="D6405" t="s">
        <v>28</v>
      </c>
      <c r="E6405" s="1">
        <v>44522</v>
      </c>
      <c r="F6405" s="4">
        <v>7</v>
      </c>
      <c r="G6405">
        <v>2</v>
      </c>
      <c r="H6405" s="3">
        <f>_xlfn.XLOOKUP(sales[[#This Row],[Product]],products[Product],products[Cost per box])*sales[[#This Row],[Boxes]]</f>
        <v>5.52</v>
      </c>
      <c r="I6405" s="4">
        <f>sales[[#This Row],[Revenue]]-sales[[#This Row],[Cost]]</f>
        <v>1.4800000000000004</v>
      </c>
    </row>
    <row r="6406" spans="2:9" x14ac:dyDescent="0.25">
      <c r="B6406" t="s">
        <v>51</v>
      </c>
      <c r="C6406" t="s">
        <v>16</v>
      </c>
      <c r="D6406" t="s">
        <v>14</v>
      </c>
      <c r="E6406" s="1">
        <v>44522</v>
      </c>
      <c r="F6406" s="4">
        <v>2352</v>
      </c>
      <c r="G6406">
        <v>294</v>
      </c>
      <c r="H6406" s="3">
        <f>_xlfn.XLOOKUP(sales[[#This Row],[Product]],products[Product],products[Cost per box])*sales[[#This Row],[Boxes]]</f>
        <v>1855.1399999999999</v>
      </c>
      <c r="I6406" s="4">
        <f>sales[[#This Row],[Revenue]]-sales[[#This Row],[Cost]]</f>
        <v>496.86000000000013</v>
      </c>
    </row>
    <row r="6407" spans="2:9" x14ac:dyDescent="0.25">
      <c r="B6407" t="s">
        <v>25</v>
      </c>
      <c r="C6407" t="s">
        <v>6</v>
      </c>
      <c r="D6407" t="s">
        <v>19</v>
      </c>
      <c r="E6407" s="1">
        <v>44522</v>
      </c>
      <c r="F6407" s="4">
        <v>2282</v>
      </c>
      <c r="G6407">
        <v>135</v>
      </c>
      <c r="H6407" s="3">
        <f>_xlfn.XLOOKUP(sales[[#This Row],[Product]],products[Product],products[Cost per box])*sales[[#This Row],[Boxes]]</f>
        <v>1381.05</v>
      </c>
      <c r="I6407" s="4">
        <f>sales[[#This Row],[Revenue]]-sales[[#This Row],[Cost]]</f>
        <v>900.95</v>
      </c>
    </row>
    <row r="6408" spans="2:9" x14ac:dyDescent="0.25">
      <c r="B6408" t="s">
        <v>55</v>
      </c>
      <c r="C6408" t="s">
        <v>27</v>
      </c>
      <c r="D6408" t="s">
        <v>28</v>
      </c>
      <c r="E6408" s="1">
        <v>44522</v>
      </c>
      <c r="F6408" s="4">
        <v>11585</v>
      </c>
      <c r="G6408">
        <v>1470</v>
      </c>
      <c r="H6408" s="3">
        <f>_xlfn.XLOOKUP(sales[[#This Row],[Product]],products[Product],products[Cost per box])*sales[[#This Row],[Boxes]]</f>
        <v>4057.2</v>
      </c>
      <c r="I6408" s="4">
        <f>sales[[#This Row],[Revenue]]-sales[[#This Row],[Cost]]</f>
        <v>7527.8</v>
      </c>
    </row>
    <row r="6409" spans="2:9" x14ac:dyDescent="0.25">
      <c r="B6409" t="s">
        <v>10</v>
      </c>
      <c r="C6409" t="s">
        <v>6</v>
      </c>
      <c r="D6409" t="s">
        <v>12</v>
      </c>
      <c r="E6409" s="1">
        <v>44522</v>
      </c>
      <c r="F6409" s="4">
        <v>8799</v>
      </c>
      <c r="G6409">
        <v>518</v>
      </c>
      <c r="H6409" s="3">
        <f>_xlfn.XLOOKUP(sales[[#This Row],[Product]],products[Product],products[Cost per box])*sales[[#This Row],[Boxes]]</f>
        <v>4366.74</v>
      </c>
      <c r="I6409" s="4">
        <f>sales[[#This Row],[Revenue]]-sales[[#This Row],[Cost]]</f>
        <v>4432.26</v>
      </c>
    </row>
    <row r="6410" spans="2:9" x14ac:dyDescent="0.25">
      <c r="B6410" t="s">
        <v>5</v>
      </c>
      <c r="C6410" t="s">
        <v>9</v>
      </c>
      <c r="D6410" t="s">
        <v>42</v>
      </c>
      <c r="E6410" s="1">
        <v>44522</v>
      </c>
      <c r="F6410" s="4">
        <v>2646</v>
      </c>
      <c r="G6410">
        <v>177</v>
      </c>
      <c r="H6410" s="3">
        <f>_xlfn.XLOOKUP(sales[[#This Row],[Product]],products[Product],products[Cost per box])*sales[[#This Row],[Boxes]]</f>
        <v>838.98</v>
      </c>
      <c r="I6410" s="4">
        <f>sales[[#This Row],[Revenue]]-sales[[#This Row],[Cost]]</f>
        <v>1807.02</v>
      </c>
    </row>
    <row r="6411" spans="2:9" x14ac:dyDescent="0.25">
      <c r="B6411" t="s">
        <v>8</v>
      </c>
      <c r="C6411" t="s">
        <v>27</v>
      </c>
      <c r="D6411" t="s">
        <v>50</v>
      </c>
      <c r="E6411" s="1">
        <v>44522</v>
      </c>
      <c r="F6411" s="4">
        <v>2919</v>
      </c>
      <c r="G6411">
        <v>127</v>
      </c>
      <c r="H6411" s="3">
        <f>_xlfn.XLOOKUP(sales[[#This Row],[Product]],products[Product],products[Cost per box])*sales[[#This Row],[Boxes]]</f>
        <v>1576.07</v>
      </c>
      <c r="I6411" s="4">
        <f>sales[[#This Row],[Revenue]]-sales[[#This Row],[Cost]]</f>
        <v>1342.93</v>
      </c>
    </row>
    <row r="6412" spans="2:9" x14ac:dyDescent="0.25">
      <c r="B6412" t="s">
        <v>25</v>
      </c>
      <c r="C6412" t="s">
        <v>27</v>
      </c>
      <c r="D6412" t="s">
        <v>31</v>
      </c>
      <c r="E6412" s="1">
        <v>44522</v>
      </c>
      <c r="F6412" s="4">
        <v>3507</v>
      </c>
      <c r="G6412">
        <v>270</v>
      </c>
      <c r="H6412" s="3">
        <f>_xlfn.XLOOKUP(sales[[#This Row],[Product]],products[Product],products[Cost per box])*sales[[#This Row],[Boxes]]</f>
        <v>1544.3999999999999</v>
      </c>
      <c r="I6412" s="4">
        <f>sales[[#This Row],[Revenue]]-sales[[#This Row],[Cost]]</f>
        <v>1962.6000000000001</v>
      </c>
    </row>
    <row r="6413" spans="2:9" x14ac:dyDescent="0.25">
      <c r="B6413" t="s">
        <v>37</v>
      </c>
      <c r="C6413" t="s">
        <v>21</v>
      </c>
      <c r="D6413" t="s">
        <v>17</v>
      </c>
      <c r="E6413" s="1">
        <v>44522</v>
      </c>
      <c r="F6413" s="4">
        <v>9044</v>
      </c>
      <c r="G6413">
        <v>431</v>
      </c>
      <c r="H6413" s="3">
        <f>_xlfn.XLOOKUP(sales[[#This Row],[Product]],products[Product],products[Cost per box])*sales[[#This Row],[Boxes]]</f>
        <v>2930.7999999999997</v>
      </c>
      <c r="I6413" s="4">
        <f>sales[[#This Row],[Revenue]]-sales[[#This Row],[Cost]]</f>
        <v>6113.2000000000007</v>
      </c>
    </row>
    <row r="6414" spans="2:9" x14ac:dyDescent="0.25">
      <c r="B6414" t="s">
        <v>25</v>
      </c>
      <c r="C6414" t="s">
        <v>21</v>
      </c>
      <c r="D6414" t="s">
        <v>42</v>
      </c>
      <c r="E6414" s="1">
        <v>44522</v>
      </c>
      <c r="F6414" s="4">
        <v>9016</v>
      </c>
      <c r="G6414">
        <v>564</v>
      </c>
      <c r="H6414" s="3">
        <f>_xlfn.XLOOKUP(sales[[#This Row],[Product]],products[Product],products[Cost per box])*sales[[#This Row],[Boxes]]</f>
        <v>2673.36</v>
      </c>
      <c r="I6414" s="4">
        <f>sales[[#This Row],[Revenue]]-sales[[#This Row],[Cost]]</f>
        <v>6342.6399999999994</v>
      </c>
    </row>
    <row r="6415" spans="2:9" x14ac:dyDescent="0.25">
      <c r="B6415" t="s">
        <v>56</v>
      </c>
      <c r="C6415" t="s">
        <v>11</v>
      </c>
      <c r="D6415" t="s">
        <v>28</v>
      </c>
      <c r="E6415" s="1">
        <v>44522</v>
      </c>
      <c r="F6415" s="4">
        <v>7924</v>
      </c>
      <c r="G6415">
        <v>1330</v>
      </c>
      <c r="H6415" s="3">
        <f>_xlfn.XLOOKUP(sales[[#This Row],[Product]],products[Product],products[Cost per box])*sales[[#This Row],[Boxes]]</f>
        <v>3670.7999999999997</v>
      </c>
      <c r="I6415" s="4">
        <f>sales[[#This Row],[Revenue]]-sales[[#This Row],[Cost]]</f>
        <v>4253.2000000000007</v>
      </c>
    </row>
    <row r="6416" spans="2:9" x14ac:dyDescent="0.25">
      <c r="B6416" t="s">
        <v>39</v>
      </c>
      <c r="C6416" t="s">
        <v>16</v>
      </c>
      <c r="D6416" t="s">
        <v>19</v>
      </c>
      <c r="E6416" s="1">
        <v>44522</v>
      </c>
      <c r="F6416" s="4">
        <v>294</v>
      </c>
      <c r="G6416">
        <v>17</v>
      </c>
      <c r="H6416" s="3">
        <f>_xlfn.XLOOKUP(sales[[#This Row],[Product]],products[Product],products[Cost per box])*sales[[#This Row],[Boxes]]</f>
        <v>173.91</v>
      </c>
      <c r="I6416" s="4">
        <f>sales[[#This Row],[Revenue]]-sales[[#This Row],[Cost]]</f>
        <v>120.09</v>
      </c>
    </row>
    <row r="6417" spans="2:9" x14ac:dyDescent="0.25">
      <c r="B6417" t="s">
        <v>55</v>
      </c>
      <c r="C6417" t="s">
        <v>16</v>
      </c>
      <c r="D6417" t="s">
        <v>26</v>
      </c>
      <c r="E6417" s="1">
        <v>44522</v>
      </c>
      <c r="F6417" s="4">
        <v>1463</v>
      </c>
      <c r="G6417">
        <v>133</v>
      </c>
      <c r="H6417" s="3">
        <f>_xlfn.XLOOKUP(sales[[#This Row],[Product]],products[Product],products[Cost per box])*sales[[#This Row],[Boxes]]</f>
        <v>855.18999999999994</v>
      </c>
      <c r="I6417" s="4">
        <f>sales[[#This Row],[Revenue]]-sales[[#This Row],[Cost]]</f>
        <v>607.81000000000006</v>
      </c>
    </row>
    <row r="6418" spans="2:9" x14ac:dyDescent="0.25">
      <c r="B6418" t="s">
        <v>5</v>
      </c>
      <c r="C6418" t="s">
        <v>6</v>
      </c>
      <c r="D6418" t="s">
        <v>24</v>
      </c>
      <c r="E6418" s="1">
        <v>44522</v>
      </c>
      <c r="F6418" s="4">
        <v>17423</v>
      </c>
      <c r="G6418">
        <v>910</v>
      </c>
      <c r="H6418" s="3">
        <f>_xlfn.XLOOKUP(sales[[#This Row],[Product]],products[Product],products[Cost per box])*sales[[#This Row],[Boxes]]</f>
        <v>9564.1</v>
      </c>
      <c r="I6418" s="4">
        <f>sales[[#This Row],[Revenue]]-sales[[#This Row],[Cost]]</f>
        <v>7858.9</v>
      </c>
    </row>
    <row r="6419" spans="2:9" x14ac:dyDescent="0.25">
      <c r="B6419" t="s">
        <v>51</v>
      </c>
      <c r="C6419" t="s">
        <v>21</v>
      </c>
      <c r="D6419" t="s">
        <v>35</v>
      </c>
      <c r="E6419" s="1">
        <v>44522</v>
      </c>
      <c r="F6419" s="4">
        <v>10129</v>
      </c>
      <c r="G6419">
        <v>563</v>
      </c>
      <c r="H6419" s="3">
        <f>_xlfn.XLOOKUP(sales[[#This Row],[Product]],products[Product],products[Cost per box])*sales[[#This Row],[Boxes]]</f>
        <v>1491.95</v>
      </c>
      <c r="I6419" s="4">
        <f>sales[[#This Row],[Revenue]]-sales[[#This Row],[Cost]]</f>
        <v>8637.0499999999993</v>
      </c>
    </row>
    <row r="6420" spans="2:9" x14ac:dyDescent="0.25">
      <c r="B6420" t="s">
        <v>41</v>
      </c>
      <c r="C6420" t="s">
        <v>11</v>
      </c>
      <c r="D6420" t="s">
        <v>12</v>
      </c>
      <c r="E6420" s="1">
        <v>44522</v>
      </c>
      <c r="F6420" s="4">
        <v>11977</v>
      </c>
      <c r="G6420">
        <v>770</v>
      </c>
      <c r="H6420" s="3">
        <f>_xlfn.XLOOKUP(sales[[#This Row],[Product]],products[Product],products[Cost per box])*sales[[#This Row],[Boxes]]</f>
        <v>6491.0999999999995</v>
      </c>
      <c r="I6420" s="4">
        <f>sales[[#This Row],[Revenue]]-sales[[#This Row],[Cost]]</f>
        <v>5485.9000000000005</v>
      </c>
    </row>
    <row r="6421" spans="2:9" x14ac:dyDescent="0.25">
      <c r="B6421" t="s">
        <v>56</v>
      </c>
      <c r="C6421" t="s">
        <v>6</v>
      </c>
      <c r="D6421" t="s">
        <v>42</v>
      </c>
      <c r="E6421" s="1">
        <v>44522</v>
      </c>
      <c r="F6421" s="4">
        <v>2576</v>
      </c>
      <c r="G6421">
        <v>161</v>
      </c>
      <c r="H6421" s="3">
        <f>_xlfn.XLOOKUP(sales[[#This Row],[Product]],products[Product],products[Cost per box])*sales[[#This Row],[Boxes]]</f>
        <v>763.14</v>
      </c>
      <c r="I6421" s="4">
        <f>sales[[#This Row],[Revenue]]-sales[[#This Row],[Cost]]</f>
        <v>1812.8600000000001</v>
      </c>
    </row>
    <row r="6422" spans="2:9" x14ac:dyDescent="0.25">
      <c r="B6422" t="s">
        <v>18</v>
      </c>
      <c r="C6422" t="s">
        <v>27</v>
      </c>
      <c r="D6422" t="s">
        <v>30</v>
      </c>
      <c r="E6422" s="1">
        <v>44522</v>
      </c>
      <c r="F6422" s="4">
        <v>1414</v>
      </c>
      <c r="G6422">
        <v>71</v>
      </c>
      <c r="H6422" s="3">
        <f>_xlfn.XLOOKUP(sales[[#This Row],[Product]],products[Product],products[Cost per box])*sales[[#This Row],[Boxes]]</f>
        <v>261.28000000000003</v>
      </c>
      <c r="I6422" s="4">
        <f>sales[[#This Row],[Revenue]]-sales[[#This Row],[Cost]]</f>
        <v>1152.72</v>
      </c>
    </row>
    <row r="6423" spans="2:9" x14ac:dyDescent="0.25">
      <c r="B6423" t="s">
        <v>49</v>
      </c>
      <c r="C6423" t="s">
        <v>21</v>
      </c>
      <c r="D6423" t="s">
        <v>50</v>
      </c>
      <c r="E6423" s="1">
        <v>44522</v>
      </c>
      <c r="F6423" s="4">
        <v>10661</v>
      </c>
      <c r="G6423">
        <v>485</v>
      </c>
      <c r="H6423" s="3">
        <f>_xlfn.XLOOKUP(sales[[#This Row],[Product]],products[Product],products[Cost per box])*sales[[#This Row],[Boxes]]</f>
        <v>6018.85</v>
      </c>
      <c r="I6423" s="4">
        <f>sales[[#This Row],[Revenue]]-sales[[#This Row],[Cost]]</f>
        <v>4642.1499999999996</v>
      </c>
    </row>
    <row r="6424" spans="2:9" x14ac:dyDescent="0.25">
      <c r="B6424" t="s">
        <v>51</v>
      </c>
      <c r="C6424" t="s">
        <v>16</v>
      </c>
      <c r="D6424" t="s">
        <v>26</v>
      </c>
      <c r="E6424" s="1">
        <v>44522</v>
      </c>
      <c r="F6424" s="4">
        <v>2821</v>
      </c>
      <c r="G6424">
        <v>236</v>
      </c>
      <c r="H6424" s="3">
        <f>_xlfn.XLOOKUP(sales[[#This Row],[Product]],products[Product],products[Cost per box])*sales[[#This Row],[Boxes]]</f>
        <v>1517.48</v>
      </c>
      <c r="I6424" s="4">
        <f>sales[[#This Row],[Revenue]]-sales[[#This Row],[Cost]]</f>
        <v>1303.52</v>
      </c>
    </row>
    <row r="6425" spans="2:9" x14ac:dyDescent="0.25">
      <c r="B6425" t="s">
        <v>39</v>
      </c>
      <c r="C6425" t="s">
        <v>6</v>
      </c>
      <c r="D6425" t="s">
        <v>42</v>
      </c>
      <c r="E6425" s="1">
        <v>44522</v>
      </c>
      <c r="F6425" s="4">
        <v>350</v>
      </c>
      <c r="G6425">
        <v>24</v>
      </c>
      <c r="H6425" s="3">
        <f>_xlfn.XLOOKUP(sales[[#This Row],[Product]],products[Product],products[Cost per box])*sales[[#This Row],[Boxes]]</f>
        <v>113.76</v>
      </c>
      <c r="I6425" s="4">
        <f>sales[[#This Row],[Revenue]]-sales[[#This Row],[Cost]]</f>
        <v>236.24</v>
      </c>
    </row>
    <row r="6426" spans="2:9" x14ac:dyDescent="0.25">
      <c r="B6426" t="s">
        <v>40</v>
      </c>
      <c r="C6426" t="s">
        <v>9</v>
      </c>
      <c r="D6426" t="s">
        <v>48</v>
      </c>
      <c r="E6426" s="1">
        <v>44522</v>
      </c>
      <c r="F6426" s="4">
        <v>6944</v>
      </c>
      <c r="G6426">
        <v>278</v>
      </c>
      <c r="H6426" s="3">
        <f>_xlfn.XLOOKUP(sales[[#This Row],[Product]],products[Product],products[Cost per box])*sales[[#This Row],[Boxes]]</f>
        <v>2079.44</v>
      </c>
      <c r="I6426" s="4">
        <f>sales[[#This Row],[Revenue]]-sales[[#This Row],[Cost]]</f>
        <v>4864.5599999999995</v>
      </c>
    </row>
    <row r="6427" spans="2:9" x14ac:dyDescent="0.25">
      <c r="B6427" t="s">
        <v>18</v>
      </c>
      <c r="C6427" t="s">
        <v>16</v>
      </c>
      <c r="D6427" t="s">
        <v>52</v>
      </c>
      <c r="E6427" s="1">
        <v>44522</v>
      </c>
      <c r="F6427" s="4">
        <v>8057</v>
      </c>
      <c r="G6427">
        <v>700</v>
      </c>
      <c r="H6427" s="3">
        <f>_xlfn.XLOOKUP(sales[[#This Row],[Product]],products[Product],products[Cost per box])*sales[[#This Row],[Boxes]]</f>
        <v>2324</v>
      </c>
      <c r="I6427" s="4">
        <f>sales[[#This Row],[Revenue]]-sales[[#This Row],[Cost]]</f>
        <v>5733</v>
      </c>
    </row>
    <row r="6428" spans="2:9" x14ac:dyDescent="0.25">
      <c r="B6428" t="s">
        <v>39</v>
      </c>
      <c r="C6428" t="s">
        <v>27</v>
      </c>
      <c r="D6428" t="s">
        <v>24</v>
      </c>
      <c r="E6428" s="1">
        <v>44522</v>
      </c>
      <c r="F6428" s="4">
        <v>13440</v>
      </c>
      <c r="G6428">
        <v>700</v>
      </c>
      <c r="H6428" s="3">
        <f>_xlfn.XLOOKUP(sales[[#This Row],[Product]],products[Product],products[Cost per box])*sales[[#This Row],[Boxes]]</f>
        <v>7357</v>
      </c>
      <c r="I6428" s="4">
        <f>sales[[#This Row],[Revenue]]-sales[[#This Row],[Cost]]</f>
        <v>6083</v>
      </c>
    </row>
    <row r="6429" spans="2:9" x14ac:dyDescent="0.25">
      <c r="B6429" t="s">
        <v>33</v>
      </c>
      <c r="C6429" t="s">
        <v>11</v>
      </c>
      <c r="D6429" t="s">
        <v>26</v>
      </c>
      <c r="E6429" s="1">
        <v>44522</v>
      </c>
      <c r="F6429" s="4">
        <v>4480</v>
      </c>
      <c r="G6429">
        <v>374</v>
      </c>
      <c r="H6429" s="3">
        <f>_xlfn.XLOOKUP(sales[[#This Row],[Product]],products[Product],products[Cost per box])*sales[[#This Row],[Boxes]]</f>
        <v>2404.8199999999997</v>
      </c>
      <c r="I6429" s="4">
        <f>sales[[#This Row],[Revenue]]-sales[[#This Row],[Cost]]</f>
        <v>2075.1800000000003</v>
      </c>
    </row>
    <row r="6430" spans="2:9" x14ac:dyDescent="0.25">
      <c r="B6430" t="s">
        <v>40</v>
      </c>
      <c r="C6430" t="s">
        <v>11</v>
      </c>
      <c r="D6430" t="s">
        <v>7</v>
      </c>
      <c r="E6430" s="1">
        <v>44522</v>
      </c>
      <c r="F6430" s="4">
        <v>1218</v>
      </c>
      <c r="G6430">
        <v>77</v>
      </c>
      <c r="H6430" s="3">
        <f>_xlfn.XLOOKUP(sales[[#This Row],[Product]],products[Product],products[Cost per box])*sales[[#This Row],[Boxes]]</f>
        <v>396.55</v>
      </c>
      <c r="I6430" s="4">
        <f>sales[[#This Row],[Revenue]]-sales[[#This Row],[Cost]]</f>
        <v>821.45</v>
      </c>
    </row>
    <row r="6431" spans="2:9" x14ac:dyDescent="0.25">
      <c r="B6431" t="s">
        <v>5</v>
      </c>
      <c r="C6431" t="s">
        <v>11</v>
      </c>
      <c r="D6431" t="s">
        <v>38</v>
      </c>
      <c r="E6431" s="1">
        <v>44522</v>
      </c>
      <c r="F6431" s="4">
        <v>2261</v>
      </c>
      <c r="G6431">
        <v>87</v>
      </c>
      <c r="H6431" s="3">
        <f>_xlfn.XLOOKUP(sales[[#This Row],[Product]],products[Product],products[Cost per box])*sales[[#This Row],[Boxes]]</f>
        <v>864.78</v>
      </c>
      <c r="I6431" s="4">
        <f>sales[[#This Row],[Revenue]]-sales[[#This Row],[Cost]]</f>
        <v>1396.22</v>
      </c>
    </row>
    <row r="6432" spans="2:9" x14ac:dyDescent="0.25">
      <c r="B6432" t="s">
        <v>39</v>
      </c>
      <c r="C6432" t="s">
        <v>9</v>
      </c>
      <c r="D6432" t="s">
        <v>52</v>
      </c>
      <c r="E6432" s="1">
        <v>44522</v>
      </c>
      <c r="F6432" s="4">
        <v>8904</v>
      </c>
      <c r="G6432">
        <v>910</v>
      </c>
      <c r="H6432" s="3">
        <f>_xlfn.XLOOKUP(sales[[#This Row],[Product]],products[Product],products[Cost per box])*sales[[#This Row],[Boxes]]</f>
        <v>3021.2</v>
      </c>
      <c r="I6432" s="4">
        <f>sales[[#This Row],[Revenue]]-sales[[#This Row],[Cost]]</f>
        <v>5882.8</v>
      </c>
    </row>
    <row r="6433" spans="2:9" x14ac:dyDescent="0.25">
      <c r="B6433" t="s">
        <v>15</v>
      </c>
      <c r="C6433" t="s">
        <v>21</v>
      </c>
      <c r="D6433" t="s">
        <v>45</v>
      </c>
      <c r="E6433" s="1">
        <v>44522</v>
      </c>
      <c r="F6433" s="4">
        <v>6804</v>
      </c>
      <c r="G6433">
        <v>296</v>
      </c>
      <c r="H6433" s="3">
        <f>_xlfn.XLOOKUP(sales[[#This Row],[Product]],products[Product],products[Cost per box])*sales[[#This Row],[Boxes]]</f>
        <v>2288.08</v>
      </c>
      <c r="I6433" s="4">
        <f>sales[[#This Row],[Revenue]]-sales[[#This Row],[Cost]]</f>
        <v>4515.92</v>
      </c>
    </row>
    <row r="6434" spans="2:9" x14ac:dyDescent="0.25">
      <c r="B6434" t="s">
        <v>34</v>
      </c>
      <c r="C6434" t="s">
        <v>21</v>
      </c>
      <c r="D6434" t="s">
        <v>44</v>
      </c>
      <c r="E6434" s="1">
        <v>44522</v>
      </c>
      <c r="F6434" s="4">
        <v>11753</v>
      </c>
      <c r="G6434">
        <v>490</v>
      </c>
      <c r="H6434" s="3">
        <f>_xlfn.XLOOKUP(sales[[#This Row],[Product]],products[Product],products[Cost per box])*sales[[#This Row],[Boxes]]</f>
        <v>4689.3</v>
      </c>
      <c r="I6434" s="4">
        <f>sales[[#This Row],[Revenue]]-sales[[#This Row],[Cost]]</f>
        <v>7063.7</v>
      </c>
    </row>
    <row r="6435" spans="2:9" x14ac:dyDescent="0.25">
      <c r="B6435" t="s">
        <v>51</v>
      </c>
      <c r="C6435" t="s">
        <v>16</v>
      </c>
      <c r="D6435" t="s">
        <v>42</v>
      </c>
      <c r="E6435" s="1">
        <v>44522</v>
      </c>
      <c r="F6435" s="4">
        <v>5103</v>
      </c>
      <c r="G6435">
        <v>365</v>
      </c>
      <c r="H6435" s="3">
        <f>_xlfn.XLOOKUP(sales[[#This Row],[Product]],products[Product],products[Cost per box])*sales[[#This Row],[Boxes]]</f>
        <v>1730.1000000000001</v>
      </c>
      <c r="I6435" s="4">
        <f>sales[[#This Row],[Revenue]]-sales[[#This Row],[Cost]]</f>
        <v>3372.8999999999996</v>
      </c>
    </row>
    <row r="6436" spans="2:9" x14ac:dyDescent="0.25">
      <c r="B6436" t="s">
        <v>34</v>
      </c>
      <c r="C6436" t="s">
        <v>6</v>
      </c>
      <c r="D6436" t="s">
        <v>30</v>
      </c>
      <c r="E6436" s="1">
        <v>44522</v>
      </c>
      <c r="F6436" s="4">
        <v>5922</v>
      </c>
      <c r="G6436">
        <v>329</v>
      </c>
      <c r="H6436" s="3">
        <f>_xlfn.XLOOKUP(sales[[#This Row],[Product]],products[Product],products[Cost per box])*sales[[#This Row],[Boxes]]</f>
        <v>1210.72</v>
      </c>
      <c r="I6436" s="4">
        <f>sales[[#This Row],[Revenue]]-sales[[#This Row],[Cost]]</f>
        <v>4711.28</v>
      </c>
    </row>
    <row r="6437" spans="2:9" x14ac:dyDescent="0.25">
      <c r="B6437" t="s">
        <v>5</v>
      </c>
      <c r="C6437" t="s">
        <v>11</v>
      </c>
      <c r="D6437" t="s">
        <v>36</v>
      </c>
      <c r="E6437" s="1">
        <v>44522</v>
      </c>
      <c r="F6437" s="4">
        <v>10297</v>
      </c>
      <c r="G6437">
        <v>1470</v>
      </c>
      <c r="H6437" s="3">
        <f>_xlfn.XLOOKUP(sales[[#This Row],[Product]],products[Product],products[Cost per box])*sales[[#This Row],[Boxes]]</f>
        <v>7408.8</v>
      </c>
      <c r="I6437" s="4">
        <f>sales[[#This Row],[Revenue]]-sales[[#This Row],[Cost]]</f>
        <v>2888.2</v>
      </c>
    </row>
    <row r="6438" spans="2:9" x14ac:dyDescent="0.25">
      <c r="B6438" t="s">
        <v>29</v>
      </c>
      <c r="C6438" t="s">
        <v>11</v>
      </c>
      <c r="D6438" t="s">
        <v>17</v>
      </c>
      <c r="E6438" s="1">
        <v>44522</v>
      </c>
      <c r="F6438" s="4">
        <v>2219</v>
      </c>
      <c r="G6438">
        <v>106</v>
      </c>
      <c r="H6438" s="3">
        <f>_xlfn.XLOOKUP(sales[[#This Row],[Product]],products[Product],products[Cost per box])*sales[[#This Row],[Boxes]]</f>
        <v>720.8</v>
      </c>
      <c r="I6438" s="4">
        <f>sales[[#This Row],[Revenue]]-sales[[#This Row],[Cost]]</f>
        <v>1498.2</v>
      </c>
    </row>
    <row r="6439" spans="2:9" x14ac:dyDescent="0.25">
      <c r="B6439" t="s">
        <v>55</v>
      </c>
      <c r="C6439" t="s">
        <v>6</v>
      </c>
      <c r="D6439" t="s">
        <v>43</v>
      </c>
      <c r="E6439" s="1">
        <v>44522</v>
      </c>
      <c r="F6439" s="4">
        <v>623</v>
      </c>
      <c r="G6439">
        <v>32</v>
      </c>
      <c r="H6439" s="3">
        <f>_xlfn.XLOOKUP(sales[[#This Row],[Product]],products[Product],products[Cost per box])*sales[[#This Row],[Boxes]]</f>
        <v>123.2</v>
      </c>
      <c r="I6439" s="4">
        <f>sales[[#This Row],[Revenue]]-sales[[#This Row],[Cost]]</f>
        <v>499.8</v>
      </c>
    </row>
    <row r="6440" spans="2:9" x14ac:dyDescent="0.25">
      <c r="B6440" t="s">
        <v>13</v>
      </c>
      <c r="C6440" t="s">
        <v>16</v>
      </c>
      <c r="D6440" t="s">
        <v>50</v>
      </c>
      <c r="E6440" s="1">
        <v>44522</v>
      </c>
      <c r="F6440" s="4">
        <v>518</v>
      </c>
      <c r="G6440">
        <v>22</v>
      </c>
      <c r="H6440" s="3">
        <f>_xlfn.XLOOKUP(sales[[#This Row],[Product]],products[Product],products[Cost per box])*sales[[#This Row],[Boxes]]</f>
        <v>273.02</v>
      </c>
      <c r="I6440" s="4">
        <f>sales[[#This Row],[Revenue]]-sales[[#This Row],[Cost]]</f>
        <v>244.98000000000002</v>
      </c>
    </row>
    <row r="6441" spans="2:9" x14ac:dyDescent="0.25">
      <c r="B6441" t="s">
        <v>32</v>
      </c>
      <c r="C6441" t="s">
        <v>27</v>
      </c>
      <c r="D6441" t="s">
        <v>31</v>
      </c>
      <c r="E6441" s="1">
        <v>44522</v>
      </c>
      <c r="F6441" s="4">
        <v>15197</v>
      </c>
      <c r="G6441">
        <v>1260</v>
      </c>
      <c r="H6441" s="3">
        <f>_xlfn.XLOOKUP(sales[[#This Row],[Product]],products[Product],products[Cost per box])*sales[[#This Row],[Boxes]]</f>
        <v>7207.2</v>
      </c>
      <c r="I6441" s="4">
        <f>sales[[#This Row],[Revenue]]-sales[[#This Row],[Cost]]</f>
        <v>7989.8</v>
      </c>
    </row>
    <row r="6442" spans="2:9" x14ac:dyDescent="0.25">
      <c r="B6442" t="s">
        <v>18</v>
      </c>
      <c r="C6442" t="s">
        <v>11</v>
      </c>
      <c r="D6442" t="s">
        <v>28</v>
      </c>
      <c r="E6442" s="1">
        <v>44522</v>
      </c>
      <c r="F6442" s="4">
        <v>3885</v>
      </c>
      <c r="G6442">
        <v>555</v>
      </c>
      <c r="H6442" s="3">
        <f>_xlfn.XLOOKUP(sales[[#This Row],[Product]],products[Product],products[Cost per box])*sales[[#This Row],[Boxes]]</f>
        <v>1531.8</v>
      </c>
      <c r="I6442" s="4">
        <f>sales[[#This Row],[Revenue]]-sales[[#This Row],[Cost]]</f>
        <v>2353.1999999999998</v>
      </c>
    </row>
    <row r="6443" spans="2:9" x14ac:dyDescent="0.25">
      <c r="B6443" t="s">
        <v>57</v>
      </c>
      <c r="C6443" t="s">
        <v>9</v>
      </c>
      <c r="D6443" t="s">
        <v>52</v>
      </c>
      <c r="E6443" s="1">
        <v>44522</v>
      </c>
      <c r="F6443" s="4">
        <v>77</v>
      </c>
      <c r="G6443">
        <v>8</v>
      </c>
      <c r="H6443" s="3">
        <f>_xlfn.XLOOKUP(sales[[#This Row],[Product]],products[Product],products[Cost per box])*sales[[#This Row],[Boxes]]</f>
        <v>26.56</v>
      </c>
      <c r="I6443" s="4">
        <f>sales[[#This Row],[Revenue]]-sales[[#This Row],[Cost]]</f>
        <v>50.44</v>
      </c>
    </row>
    <row r="6444" spans="2:9" x14ac:dyDescent="0.25">
      <c r="B6444" t="s">
        <v>13</v>
      </c>
      <c r="C6444" t="s">
        <v>21</v>
      </c>
      <c r="D6444" t="s">
        <v>28</v>
      </c>
      <c r="E6444" s="1">
        <v>44522</v>
      </c>
      <c r="F6444" s="4">
        <v>1449</v>
      </c>
      <c r="G6444">
        <v>182</v>
      </c>
      <c r="H6444" s="3">
        <f>_xlfn.XLOOKUP(sales[[#This Row],[Product]],products[Product],products[Cost per box])*sales[[#This Row],[Boxes]]</f>
        <v>502.31999999999994</v>
      </c>
      <c r="I6444" s="4">
        <f>sales[[#This Row],[Revenue]]-sales[[#This Row],[Cost]]</f>
        <v>946.68000000000006</v>
      </c>
    </row>
    <row r="6445" spans="2:9" x14ac:dyDescent="0.25">
      <c r="B6445" t="s">
        <v>32</v>
      </c>
      <c r="C6445" t="s">
        <v>11</v>
      </c>
      <c r="D6445" t="s">
        <v>22</v>
      </c>
      <c r="E6445" s="1">
        <v>44522</v>
      </c>
      <c r="F6445" s="4">
        <v>3381</v>
      </c>
      <c r="G6445">
        <v>339</v>
      </c>
      <c r="H6445" s="3">
        <f>_xlfn.XLOOKUP(sales[[#This Row],[Product]],products[Product],products[Cost per box])*sales[[#This Row],[Boxes]]</f>
        <v>2786.5800000000004</v>
      </c>
      <c r="I6445" s="4">
        <f>sales[[#This Row],[Revenue]]-sales[[#This Row],[Cost]]</f>
        <v>594.41999999999962</v>
      </c>
    </row>
    <row r="6446" spans="2:9" x14ac:dyDescent="0.25">
      <c r="B6446" t="s">
        <v>55</v>
      </c>
      <c r="C6446" t="s">
        <v>27</v>
      </c>
      <c r="D6446" t="s">
        <v>50</v>
      </c>
      <c r="E6446" s="1">
        <v>44522</v>
      </c>
      <c r="F6446" s="4">
        <v>5467</v>
      </c>
      <c r="G6446">
        <v>228</v>
      </c>
      <c r="H6446" s="3">
        <f>_xlfn.XLOOKUP(sales[[#This Row],[Product]],products[Product],products[Cost per box])*sales[[#This Row],[Boxes]]</f>
        <v>2829.48</v>
      </c>
      <c r="I6446" s="4">
        <f>sales[[#This Row],[Revenue]]-sales[[#This Row],[Cost]]</f>
        <v>2637.52</v>
      </c>
    </row>
    <row r="6447" spans="2:9" x14ac:dyDescent="0.25">
      <c r="B6447" t="s">
        <v>57</v>
      </c>
      <c r="C6447" t="s">
        <v>27</v>
      </c>
      <c r="D6447" t="s">
        <v>50</v>
      </c>
      <c r="E6447" s="1">
        <v>44522</v>
      </c>
      <c r="F6447" s="4">
        <v>3626</v>
      </c>
      <c r="G6447">
        <v>165</v>
      </c>
      <c r="H6447" s="3">
        <f>_xlfn.XLOOKUP(sales[[#This Row],[Product]],products[Product],products[Cost per box])*sales[[#This Row],[Boxes]]</f>
        <v>2047.65</v>
      </c>
      <c r="I6447" s="4">
        <f>sales[[#This Row],[Revenue]]-sales[[#This Row],[Cost]]</f>
        <v>1578.35</v>
      </c>
    </row>
    <row r="6448" spans="2:9" x14ac:dyDescent="0.25">
      <c r="B6448" t="s">
        <v>33</v>
      </c>
      <c r="C6448" t="s">
        <v>21</v>
      </c>
      <c r="D6448" t="s">
        <v>17</v>
      </c>
      <c r="E6448" s="1">
        <v>44522</v>
      </c>
      <c r="F6448" s="4">
        <v>4459</v>
      </c>
      <c r="G6448">
        <v>194</v>
      </c>
      <c r="H6448" s="3">
        <f>_xlfn.XLOOKUP(sales[[#This Row],[Product]],products[Product],products[Cost per box])*sales[[#This Row],[Boxes]]</f>
        <v>1319.2</v>
      </c>
      <c r="I6448" s="4">
        <f>sales[[#This Row],[Revenue]]-sales[[#This Row],[Cost]]</f>
        <v>3139.8</v>
      </c>
    </row>
    <row r="6449" spans="2:9" x14ac:dyDescent="0.25">
      <c r="B6449" t="s">
        <v>10</v>
      </c>
      <c r="C6449" t="s">
        <v>27</v>
      </c>
      <c r="D6449" t="s">
        <v>48</v>
      </c>
      <c r="E6449" s="1">
        <v>44522</v>
      </c>
      <c r="F6449" s="4">
        <v>2541</v>
      </c>
      <c r="G6449">
        <v>102</v>
      </c>
      <c r="H6449" s="3">
        <f>_xlfn.XLOOKUP(sales[[#This Row],[Product]],products[Product],products[Cost per box])*sales[[#This Row],[Boxes]]</f>
        <v>762.96</v>
      </c>
      <c r="I6449" s="4">
        <f>sales[[#This Row],[Revenue]]-sales[[#This Row],[Cost]]</f>
        <v>1778.04</v>
      </c>
    </row>
    <row r="6450" spans="2:9" x14ac:dyDescent="0.25">
      <c r="B6450" t="s">
        <v>56</v>
      </c>
      <c r="C6450" t="s">
        <v>16</v>
      </c>
      <c r="D6450" t="s">
        <v>52</v>
      </c>
      <c r="E6450" s="1">
        <v>44522</v>
      </c>
      <c r="F6450" s="4">
        <v>12208</v>
      </c>
      <c r="G6450">
        <v>1050</v>
      </c>
      <c r="H6450" s="3">
        <f>_xlfn.XLOOKUP(sales[[#This Row],[Product]],products[Product],products[Cost per box])*sales[[#This Row],[Boxes]]</f>
        <v>3486</v>
      </c>
      <c r="I6450" s="4">
        <f>sales[[#This Row],[Revenue]]-sales[[#This Row],[Cost]]</f>
        <v>8722</v>
      </c>
    </row>
    <row r="6451" spans="2:9" x14ac:dyDescent="0.25">
      <c r="B6451" t="s">
        <v>37</v>
      </c>
      <c r="C6451" t="s">
        <v>16</v>
      </c>
      <c r="D6451" t="s">
        <v>17</v>
      </c>
      <c r="E6451" s="1">
        <v>44522</v>
      </c>
      <c r="F6451" s="4">
        <v>6370</v>
      </c>
      <c r="G6451">
        <v>290</v>
      </c>
      <c r="H6451" s="3">
        <f>_xlfn.XLOOKUP(sales[[#This Row],[Product]],products[Product],products[Cost per box])*sales[[#This Row],[Boxes]]</f>
        <v>1972</v>
      </c>
      <c r="I6451" s="4">
        <f>sales[[#This Row],[Revenue]]-sales[[#This Row],[Cost]]</f>
        <v>4398</v>
      </c>
    </row>
    <row r="6452" spans="2:9" x14ac:dyDescent="0.25">
      <c r="B6452" t="s">
        <v>32</v>
      </c>
      <c r="C6452" t="s">
        <v>27</v>
      </c>
      <c r="D6452" t="s">
        <v>26</v>
      </c>
      <c r="E6452" s="1">
        <v>44522</v>
      </c>
      <c r="F6452" s="4">
        <v>2198</v>
      </c>
      <c r="G6452">
        <v>170</v>
      </c>
      <c r="H6452" s="3">
        <f>_xlfn.XLOOKUP(sales[[#This Row],[Product]],products[Product],products[Cost per box])*sales[[#This Row],[Boxes]]</f>
        <v>1093.0999999999999</v>
      </c>
      <c r="I6452" s="4">
        <f>sales[[#This Row],[Revenue]]-sales[[#This Row],[Cost]]</f>
        <v>1104.9000000000001</v>
      </c>
    </row>
    <row r="6453" spans="2:9" x14ac:dyDescent="0.25">
      <c r="B6453" t="s">
        <v>15</v>
      </c>
      <c r="C6453" t="s">
        <v>27</v>
      </c>
      <c r="D6453" t="s">
        <v>30</v>
      </c>
      <c r="E6453" s="1">
        <v>44522</v>
      </c>
      <c r="F6453" s="4">
        <v>4424</v>
      </c>
      <c r="G6453">
        <v>246</v>
      </c>
      <c r="H6453" s="3">
        <f>_xlfn.XLOOKUP(sales[[#This Row],[Product]],products[Product],products[Cost per box])*sales[[#This Row],[Boxes]]</f>
        <v>905.28000000000009</v>
      </c>
      <c r="I6453" s="4">
        <f>sales[[#This Row],[Revenue]]-sales[[#This Row],[Cost]]</f>
        <v>3518.72</v>
      </c>
    </row>
    <row r="6454" spans="2:9" x14ac:dyDescent="0.25">
      <c r="B6454" t="s">
        <v>23</v>
      </c>
      <c r="C6454" t="s">
        <v>9</v>
      </c>
      <c r="D6454" t="s">
        <v>19</v>
      </c>
      <c r="E6454" s="1">
        <v>44522</v>
      </c>
      <c r="F6454" s="4">
        <v>4921</v>
      </c>
      <c r="G6454">
        <v>274</v>
      </c>
      <c r="H6454" s="3">
        <f>_xlfn.XLOOKUP(sales[[#This Row],[Product]],products[Product],products[Cost per box])*sales[[#This Row],[Boxes]]</f>
        <v>2803.02</v>
      </c>
      <c r="I6454" s="4">
        <f>sales[[#This Row],[Revenue]]-sales[[#This Row],[Cost]]</f>
        <v>2117.98</v>
      </c>
    </row>
    <row r="6455" spans="2:9" x14ac:dyDescent="0.25">
      <c r="B6455" t="s">
        <v>13</v>
      </c>
      <c r="C6455" t="s">
        <v>27</v>
      </c>
      <c r="D6455" t="s">
        <v>52</v>
      </c>
      <c r="E6455" s="1">
        <v>44522</v>
      </c>
      <c r="F6455" s="4">
        <v>6300</v>
      </c>
      <c r="G6455">
        <v>630</v>
      </c>
      <c r="H6455" s="3">
        <f>_xlfn.XLOOKUP(sales[[#This Row],[Product]],products[Product],products[Cost per box])*sales[[#This Row],[Boxes]]</f>
        <v>2091.6</v>
      </c>
      <c r="I6455" s="4">
        <f>sales[[#This Row],[Revenue]]-sales[[#This Row],[Cost]]</f>
        <v>4208.3999999999996</v>
      </c>
    </row>
    <row r="6456" spans="2:9" x14ac:dyDescent="0.25">
      <c r="B6456" t="s">
        <v>13</v>
      </c>
      <c r="C6456" t="s">
        <v>9</v>
      </c>
      <c r="D6456" t="s">
        <v>36</v>
      </c>
      <c r="E6456" s="1">
        <v>44522</v>
      </c>
      <c r="F6456" s="4">
        <v>18011</v>
      </c>
      <c r="G6456">
        <v>2030</v>
      </c>
      <c r="H6456" s="3">
        <f>_xlfn.XLOOKUP(sales[[#This Row],[Product]],products[Product],products[Cost per box])*sales[[#This Row],[Boxes]]</f>
        <v>10231.200000000001</v>
      </c>
      <c r="I6456" s="4">
        <f>sales[[#This Row],[Revenue]]-sales[[#This Row],[Cost]]</f>
        <v>7779.7999999999993</v>
      </c>
    </row>
    <row r="6457" spans="2:9" x14ac:dyDescent="0.25">
      <c r="B6457" t="s">
        <v>13</v>
      </c>
      <c r="C6457" t="s">
        <v>21</v>
      </c>
      <c r="D6457" t="s">
        <v>45</v>
      </c>
      <c r="E6457" s="1">
        <v>44522</v>
      </c>
      <c r="F6457" s="4">
        <v>6832</v>
      </c>
      <c r="G6457">
        <v>285</v>
      </c>
      <c r="H6457" s="3">
        <f>_xlfn.XLOOKUP(sales[[#This Row],[Product]],products[Product],products[Cost per box])*sales[[#This Row],[Boxes]]</f>
        <v>2203.0500000000002</v>
      </c>
      <c r="I6457" s="4">
        <f>sales[[#This Row],[Revenue]]-sales[[#This Row],[Cost]]</f>
        <v>4628.95</v>
      </c>
    </row>
    <row r="6458" spans="2:9" x14ac:dyDescent="0.25">
      <c r="B6458" t="s">
        <v>18</v>
      </c>
      <c r="C6458" t="s">
        <v>27</v>
      </c>
      <c r="D6458" t="s">
        <v>42</v>
      </c>
      <c r="E6458" s="1">
        <v>44523</v>
      </c>
      <c r="F6458" s="4">
        <v>1708</v>
      </c>
      <c r="G6458">
        <v>114</v>
      </c>
      <c r="H6458" s="3">
        <f>_xlfn.XLOOKUP(sales[[#This Row],[Product]],products[Product],products[Cost per box])*sales[[#This Row],[Boxes]]</f>
        <v>540.36</v>
      </c>
      <c r="I6458" s="4">
        <f>sales[[#This Row],[Revenue]]-sales[[#This Row],[Cost]]</f>
        <v>1167.6399999999999</v>
      </c>
    </row>
    <row r="6459" spans="2:9" x14ac:dyDescent="0.25">
      <c r="B6459" t="s">
        <v>13</v>
      </c>
      <c r="C6459" t="s">
        <v>11</v>
      </c>
      <c r="D6459" t="s">
        <v>28</v>
      </c>
      <c r="E6459" s="1">
        <v>44523</v>
      </c>
      <c r="F6459" s="4">
        <v>1736</v>
      </c>
      <c r="G6459">
        <v>290</v>
      </c>
      <c r="H6459" s="3">
        <f>_xlfn.XLOOKUP(sales[[#This Row],[Product]],products[Product],products[Cost per box])*sales[[#This Row],[Boxes]]</f>
        <v>800.4</v>
      </c>
      <c r="I6459" s="4">
        <f>sales[[#This Row],[Revenue]]-sales[[#This Row],[Cost]]</f>
        <v>935.6</v>
      </c>
    </row>
    <row r="6460" spans="2:9" x14ac:dyDescent="0.25">
      <c r="B6460" t="s">
        <v>13</v>
      </c>
      <c r="C6460" t="s">
        <v>6</v>
      </c>
      <c r="D6460" t="s">
        <v>14</v>
      </c>
      <c r="E6460" s="1">
        <v>44523</v>
      </c>
      <c r="F6460" s="4">
        <v>3934</v>
      </c>
      <c r="G6460">
        <v>656</v>
      </c>
      <c r="H6460" s="3">
        <f>_xlfn.XLOOKUP(sales[[#This Row],[Product]],products[Product],products[Cost per box])*sales[[#This Row],[Boxes]]</f>
        <v>4139.3599999999997</v>
      </c>
      <c r="I6460" s="4">
        <f>sales[[#This Row],[Revenue]]-sales[[#This Row],[Cost]]</f>
        <v>-205.35999999999967</v>
      </c>
    </row>
    <row r="6461" spans="2:9" x14ac:dyDescent="0.25">
      <c r="B6461" t="s">
        <v>20</v>
      </c>
      <c r="C6461" t="s">
        <v>6</v>
      </c>
      <c r="D6461" t="s">
        <v>22</v>
      </c>
      <c r="E6461" s="1">
        <v>44523</v>
      </c>
      <c r="F6461" s="4">
        <v>1365</v>
      </c>
      <c r="G6461">
        <v>152</v>
      </c>
      <c r="H6461" s="3">
        <f>_xlfn.XLOOKUP(sales[[#This Row],[Product]],products[Product],products[Cost per box])*sales[[#This Row],[Boxes]]</f>
        <v>1249.44</v>
      </c>
      <c r="I6461" s="4">
        <f>sales[[#This Row],[Revenue]]-sales[[#This Row],[Cost]]</f>
        <v>115.55999999999995</v>
      </c>
    </row>
    <row r="6462" spans="2:9" x14ac:dyDescent="0.25">
      <c r="B6462" t="s">
        <v>39</v>
      </c>
      <c r="C6462" t="s">
        <v>6</v>
      </c>
      <c r="D6462" t="s">
        <v>35</v>
      </c>
      <c r="E6462" s="1">
        <v>44523</v>
      </c>
      <c r="F6462" s="4">
        <v>10437</v>
      </c>
      <c r="G6462">
        <v>550</v>
      </c>
      <c r="H6462" s="3">
        <f>_xlfn.XLOOKUP(sales[[#This Row],[Product]],products[Product],products[Cost per box])*sales[[#This Row],[Boxes]]</f>
        <v>1457.5</v>
      </c>
      <c r="I6462" s="4">
        <f>sales[[#This Row],[Revenue]]-sales[[#This Row],[Cost]]</f>
        <v>8979.5</v>
      </c>
    </row>
    <row r="6463" spans="2:9" x14ac:dyDescent="0.25">
      <c r="B6463" t="s">
        <v>18</v>
      </c>
      <c r="C6463" t="s">
        <v>11</v>
      </c>
      <c r="D6463" t="s">
        <v>19</v>
      </c>
      <c r="E6463" s="1">
        <v>44523</v>
      </c>
      <c r="F6463" s="4">
        <v>6587</v>
      </c>
      <c r="G6463">
        <v>366</v>
      </c>
      <c r="H6463" s="3">
        <f>_xlfn.XLOOKUP(sales[[#This Row],[Product]],products[Product],products[Cost per box])*sales[[#This Row],[Boxes]]</f>
        <v>3744.1800000000003</v>
      </c>
      <c r="I6463" s="4">
        <f>sales[[#This Row],[Revenue]]-sales[[#This Row],[Cost]]</f>
        <v>2842.8199999999997</v>
      </c>
    </row>
    <row r="6464" spans="2:9" x14ac:dyDescent="0.25">
      <c r="B6464" t="s">
        <v>53</v>
      </c>
      <c r="C6464" t="s">
        <v>16</v>
      </c>
      <c r="D6464" t="s">
        <v>42</v>
      </c>
      <c r="E6464" s="1">
        <v>44523</v>
      </c>
      <c r="F6464" s="4">
        <v>7994</v>
      </c>
      <c r="G6464">
        <v>571</v>
      </c>
      <c r="H6464" s="3">
        <f>_xlfn.XLOOKUP(sales[[#This Row],[Product]],products[Product],products[Cost per box])*sales[[#This Row],[Boxes]]</f>
        <v>2706.54</v>
      </c>
      <c r="I6464" s="4">
        <f>sales[[#This Row],[Revenue]]-sales[[#This Row],[Cost]]</f>
        <v>5287.46</v>
      </c>
    </row>
    <row r="6465" spans="2:9" x14ac:dyDescent="0.25">
      <c r="B6465" t="s">
        <v>5</v>
      </c>
      <c r="C6465" t="s">
        <v>27</v>
      </c>
      <c r="D6465" t="s">
        <v>19</v>
      </c>
      <c r="E6465" s="1">
        <v>44523</v>
      </c>
      <c r="F6465" s="4">
        <v>9114</v>
      </c>
      <c r="G6465">
        <v>537</v>
      </c>
      <c r="H6465" s="3">
        <f>_xlfn.XLOOKUP(sales[[#This Row],[Product]],products[Product],products[Cost per box])*sales[[#This Row],[Boxes]]</f>
        <v>5493.51</v>
      </c>
      <c r="I6465" s="4">
        <f>sales[[#This Row],[Revenue]]-sales[[#This Row],[Cost]]</f>
        <v>3620.49</v>
      </c>
    </row>
    <row r="6466" spans="2:9" x14ac:dyDescent="0.25">
      <c r="B6466" t="s">
        <v>8</v>
      </c>
      <c r="C6466" t="s">
        <v>21</v>
      </c>
      <c r="D6466" t="s">
        <v>19</v>
      </c>
      <c r="E6466" s="1">
        <v>44523</v>
      </c>
      <c r="F6466" s="4">
        <v>371</v>
      </c>
      <c r="G6466">
        <v>24</v>
      </c>
      <c r="H6466" s="3">
        <f>_xlfn.XLOOKUP(sales[[#This Row],[Product]],products[Product],products[Cost per box])*sales[[#This Row],[Boxes]]</f>
        <v>245.52</v>
      </c>
      <c r="I6466" s="4">
        <f>sales[[#This Row],[Revenue]]-sales[[#This Row],[Cost]]</f>
        <v>125.47999999999999</v>
      </c>
    </row>
    <row r="6467" spans="2:9" x14ac:dyDescent="0.25">
      <c r="B6467" t="s">
        <v>37</v>
      </c>
      <c r="C6467" t="s">
        <v>9</v>
      </c>
      <c r="D6467" t="s">
        <v>43</v>
      </c>
      <c r="E6467" s="1">
        <v>44523</v>
      </c>
      <c r="F6467" s="4">
        <v>4865</v>
      </c>
      <c r="G6467">
        <v>232</v>
      </c>
      <c r="H6467" s="3">
        <f>_xlfn.XLOOKUP(sales[[#This Row],[Product]],products[Product],products[Cost per box])*sales[[#This Row],[Boxes]]</f>
        <v>893.2</v>
      </c>
      <c r="I6467" s="4">
        <f>sales[[#This Row],[Revenue]]-sales[[#This Row],[Cost]]</f>
        <v>3971.8</v>
      </c>
    </row>
    <row r="6468" spans="2:9" x14ac:dyDescent="0.25">
      <c r="B6468" t="s">
        <v>41</v>
      </c>
      <c r="C6468" t="s">
        <v>16</v>
      </c>
      <c r="D6468" t="s">
        <v>44</v>
      </c>
      <c r="E6468" s="1">
        <v>44523</v>
      </c>
      <c r="F6468" s="4">
        <v>11123</v>
      </c>
      <c r="G6468">
        <v>464</v>
      </c>
      <c r="H6468" s="3">
        <f>_xlfn.XLOOKUP(sales[[#This Row],[Product]],products[Product],products[Cost per box])*sales[[#This Row],[Boxes]]</f>
        <v>4440.4800000000005</v>
      </c>
      <c r="I6468" s="4">
        <f>sales[[#This Row],[Revenue]]-sales[[#This Row],[Cost]]</f>
        <v>6682.5199999999995</v>
      </c>
    </row>
    <row r="6469" spans="2:9" x14ac:dyDescent="0.25">
      <c r="B6469" t="s">
        <v>37</v>
      </c>
      <c r="C6469" t="s">
        <v>11</v>
      </c>
      <c r="D6469" t="s">
        <v>38</v>
      </c>
      <c r="E6469" s="1">
        <v>44523</v>
      </c>
      <c r="F6469" s="4">
        <v>8687</v>
      </c>
      <c r="G6469">
        <v>335</v>
      </c>
      <c r="H6469" s="3">
        <f>_xlfn.XLOOKUP(sales[[#This Row],[Product]],products[Product],products[Cost per box])*sales[[#This Row],[Boxes]]</f>
        <v>3329.8999999999996</v>
      </c>
      <c r="I6469" s="4">
        <f>sales[[#This Row],[Revenue]]-sales[[#This Row],[Cost]]</f>
        <v>5357.1</v>
      </c>
    </row>
    <row r="6470" spans="2:9" x14ac:dyDescent="0.25">
      <c r="B6470" t="s">
        <v>39</v>
      </c>
      <c r="C6470" t="s">
        <v>21</v>
      </c>
      <c r="D6470" t="s">
        <v>24</v>
      </c>
      <c r="E6470" s="1">
        <v>44523</v>
      </c>
      <c r="F6470" s="4">
        <v>714</v>
      </c>
      <c r="G6470">
        <v>36</v>
      </c>
      <c r="H6470" s="3">
        <f>_xlfn.XLOOKUP(sales[[#This Row],[Product]],products[Product],products[Cost per box])*sales[[#This Row],[Boxes]]</f>
        <v>378.36</v>
      </c>
      <c r="I6470" s="4">
        <f>sales[[#This Row],[Revenue]]-sales[[#This Row],[Cost]]</f>
        <v>335.64</v>
      </c>
    </row>
    <row r="6471" spans="2:9" x14ac:dyDescent="0.25">
      <c r="B6471" t="s">
        <v>49</v>
      </c>
      <c r="C6471" t="s">
        <v>27</v>
      </c>
      <c r="D6471" t="s">
        <v>48</v>
      </c>
      <c r="E6471" s="1">
        <v>44523</v>
      </c>
      <c r="F6471" s="4">
        <v>3346</v>
      </c>
      <c r="G6471">
        <v>134</v>
      </c>
      <c r="H6471" s="3">
        <f>_xlfn.XLOOKUP(sales[[#This Row],[Product]],products[Product],products[Cost per box])*sales[[#This Row],[Boxes]]</f>
        <v>1002.32</v>
      </c>
      <c r="I6471" s="4">
        <f>sales[[#This Row],[Revenue]]-sales[[#This Row],[Cost]]</f>
        <v>2343.6799999999998</v>
      </c>
    </row>
    <row r="6472" spans="2:9" x14ac:dyDescent="0.25">
      <c r="B6472" t="s">
        <v>15</v>
      </c>
      <c r="C6472" t="s">
        <v>16</v>
      </c>
      <c r="D6472" t="s">
        <v>22</v>
      </c>
      <c r="E6472" s="1">
        <v>44523</v>
      </c>
      <c r="F6472" s="4">
        <v>3773</v>
      </c>
      <c r="G6472">
        <v>420</v>
      </c>
      <c r="H6472" s="3">
        <f>_xlfn.XLOOKUP(sales[[#This Row],[Product]],products[Product],products[Cost per box])*sales[[#This Row],[Boxes]]</f>
        <v>3452.4</v>
      </c>
      <c r="I6472" s="4">
        <f>sales[[#This Row],[Revenue]]-sales[[#This Row],[Cost]]</f>
        <v>320.59999999999991</v>
      </c>
    </row>
    <row r="6473" spans="2:9" x14ac:dyDescent="0.25">
      <c r="B6473" t="s">
        <v>33</v>
      </c>
      <c r="C6473" t="s">
        <v>16</v>
      </c>
      <c r="D6473" t="s">
        <v>31</v>
      </c>
      <c r="E6473" s="1">
        <v>44523</v>
      </c>
      <c r="F6473" s="4">
        <v>2464</v>
      </c>
      <c r="G6473">
        <v>206</v>
      </c>
      <c r="H6473" s="3">
        <f>_xlfn.XLOOKUP(sales[[#This Row],[Product]],products[Product],products[Cost per box])*sales[[#This Row],[Boxes]]</f>
        <v>1178.32</v>
      </c>
      <c r="I6473" s="4">
        <f>sales[[#This Row],[Revenue]]-sales[[#This Row],[Cost]]</f>
        <v>1285.68</v>
      </c>
    </row>
    <row r="6474" spans="2:9" x14ac:dyDescent="0.25">
      <c r="B6474" t="s">
        <v>34</v>
      </c>
      <c r="C6474" t="s">
        <v>11</v>
      </c>
      <c r="D6474" t="s">
        <v>36</v>
      </c>
      <c r="E6474" s="1">
        <v>44523</v>
      </c>
      <c r="F6474" s="4">
        <v>7518</v>
      </c>
      <c r="G6474">
        <v>910</v>
      </c>
      <c r="H6474" s="3">
        <f>_xlfn.XLOOKUP(sales[[#This Row],[Product]],products[Product],products[Cost per box])*sales[[#This Row],[Boxes]]</f>
        <v>4586.3999999999996</v>
      </c>
      <c r="I6474" s="4">
        <f>sales[[#This Row],[Revenue]]-sales[[#This Row],[Cost]]</f>
        <v>2931.6000000000004</v>
      </c>
    </row>
    <row r="6475" spans="2:9" x14ac:dyDescent="0.25">
      <c r="B6475" t="s">
        <v>15</v>
      </c>
      <c r="C6475" t="s">
        <v>27</v>
      </c>
      <c r="D6475" t="s">
        <v>28</v>
      </c>
      <c r="E6475" s="1">
        <v>44523</v>
      </c>
      <c r="F6475" s="4">
        <v>5278</v>
      </c>
      <c r="G6475">
        <v>770</v>
      </c>
      <c r="H6475" s="3">
        <f>_xlfn.XLOOKUP(sales[[#This Row],[Product]],products[Product],products[Cost per box])*sales[[#This Row],[Boxes]]</f>
        <v>2125.1999999999998</v>
      </c>
      <c r="I6475" s="4">
        <f>sales[[#This Row],[Revenue]]-sales[[#This Row],[Cost]]</f>
        <v>3152.8</v>
      </c>
    </row>
    <row r="6476" spans="2:9" x14ac:dyDescent="0.25">
      <c r="B6476" t="s">
        <v>51</v>
      </c>
      <c r="C6476" t="s">
        <v>16</v>
      </c>
      <c r="D6476" t="s">
        <v>7</v>
      </c>
      <c r="E6476" s="1">
        <v>44523</v>
      </c>
      <c r="F6476" s="4">
        <v>7763</v>
      </c>
      <c r="G6476">
        <v>486</v>
      </c>
      <c r="H6476" s="3">
        <f>_xlfn.XLOOKUP(sales[[#This Row],[Product]],products[Product],products[Cost per box])*sales[[#This Row],[Boxes]]</f>
        <v>2502.9</v>
      </c>
      <c r="I6476" s="4">
        <f>sales[[#This Row],[Revenue]]-sales[[#This Row],[Cost]]</f>
        <v>5260.1</v>
      </c>
    </row>
    <row r="6477" spans="2:9" x14ac:dyDescent="0.25">
      <c r="B6477" t="s">
        <v>40</v>
      </c>
      <c r="C6477" t="s">
        <v>11</v>
      </c>
      <c r="D6477" t="s">
        <v>24</v>
      </c>
      <c r="E6477" s="1">
        <v>44523</v>
      </c>
      <c r="F6477" s="4">
        <v>2443</v>
      </c>
      <c r="G6477">
        <v>129</v>
      </c>
      <c r="H6477" s="3">
        <f>_xlfn.XLOOKUP(sales[[#This Row],[Product]],products[Product],products[Cost per box])*sales[[#This Row],[Boxes]]</f>
        <v>1355.79</v>
      </c>
      <c r="I6477" s="4">
        <f>sales[[#This Row],[Revenue]]-sales[[#This Row],[Cost]]</f>
        <v>1087.21</v>
      </c>
    </row>
    <row r="6478" spans="2:9" x14ac:dyDescent="0.25">
      <c r="B6478" t="s">
        <v>13</v>
      </c>
      <c r="C6478" t="s">
        <v>27</v>
      </c>
      <c r="D6478" t="s">
        <v>35</v>
      </c>
      <c r="E6478" s="1">
        <v>44523</v>
      </c>
      <c r="F6478" s="4">
        <v>4235</v>
      </c>
      <c r="G6478">
        <v>250</v>
      </c>
      <c r="H6478" s="3">
        <f>_xlfn.XLOOKUP(sales[[#This Row],[Product]],products[Product],products[Cost per box])*sales[[#This Row],[Boxes]]</f>
        <v>662.5</v>
      </c>
      <c r="I6478" s="4">
        <f>sales[[#This Row],[Revenue]]-sales[[#This Row],[Cost]]</f>
        <v>3572.5</v>
      </c>
    </row>
    <row r="6479" spans="2:9" x14ac:dyDescent="0.25">
      <c r="B6479" t="s">
        <v>41</v>
      </c>
      <c r="C6479" t="s">
        <v>27</v>
      </c>
      <c r="D6479" t="s">
        <v>50</v>
      </c>
      <c r="E6479" s="1">
        <v>44523</v>
      </c>
      <c r="F6479" s="4">
        <v>4928</v>
      </c>
      <c r="G6479">
        <v>224</v>
      </c>
      <c r="H6479" s="3">
        <f>_xlfn.XLOOKUP(sales[[#This Row],[Product]],products[Product],products[Cost per box])*sales[[#This Row],[Boxes]]</f>
        <v>2779.84</v>
      </c>
      <c r="I6479" s="4">
        <f>sales[[#This Row],[Revenue]]-sales[[#This Row],[Cost]]</f>
        <v>2148.16</v>
      </c>
    </row>
    <row r="6480" spans="2:9" x14ac:dyDescent="0.25">
      <c r="B6480" t="s">
        <v>8</v>
      </c>
      <c r="C6480" t="s">
        <v>9</v>
      </c>
      <c r="D6480" t="s">
        <v>48</v>
      </c>
      <c r="E6480" s="1">
        <v>44523</v>
      </c>
      <c r="F6480" s="4">
        <v>3528</v>
      </c>
      <c r="G6480">
        <v>131</v>
      </c>
      <c r="H6480" s="3">
        <f>_xlfn.XLOOKUP(sales[[#This Row],[Product]],products[Product],products[Cost per box])*sales[[#This Row],[Boxes]]</f>
        <v>979.88000000000011</v>
      </c>
      <c r="I6480" s="4">
        <f>sales[[#This Row],[Revenue]]-sales[[#This Row],[Cost]]</f>
        <v>2548.12</v>
      </c>
    </row>
    <row r="6481" spans="2:9" x14ac:dyDescent="0.25">
      <c r="B6481" t="s">
        <v>54</v>
      </c>
      <c r="C6481" t="s">
        <v>16</v>
      </c>
      <c r="D6481" t="s">
        <v>35</v>
      </c>
      <c r="E6481" s="1">
        <v>44523</v>
      </c>
      <c r="F6481" s="4">
        <v>9177</v>
      </c>
      <c r="G6481">
        <v>483</v>
      </c>
      <c r="H6481" s="3">
        <f>_xlfn.XLOOKUP(sales[[#This Row],[Product]],products[Product],products[Cost per box])*sales[[#This Row],[Boxes]]</f>
        <v>1279.95</v>
      </c>
      <c r="I6481" s="4">
        <f>sales[[#This Row],[Revenue]]-sales[[#This Row],[Cost]]</f>
        <v>7897.05</v>
      </c>
    </row>
    <row r="6482" spans="2:9" x14ac:dyDescent="0.25">
      <c r="B6482" t="s">
        <v>10</v>
      </c>
      <c r="C6482" t="s">
        <v>9</v>
      </c>
      <c r="D6482" t="s">
        <v>52</v>
      </c>
      <c r="E6482" s="1">
        <v>44523</v>
      </c>
      <c r="F6482" s="4">
        <v>15680</v>
      </c>
      <c r="G6482">
        <v>1330</v>
      </c>
      <c r="H6482" s="3">
        <f>_xlfn.XLOOKUP(sales[[#This Row],[Product]],products[Product],products[Cost per box])*sales[[#This Row],[Boxes]]</f>
        <v>4415.5999999999995</v>
      </c>
      <c r="I6482" s="4">
        <f>sales[[#This Row],[Revenue]]-sales[[#This Row],[Cost]]</f>
        <v>11264.400000000001</v>
      </c>
    </row>
    <row r="6483" spans="2:9" x14ac:dyDescent="0.25">
      <c r="B6483" t="s">
        <v>51</v>
      </c>
      <c r="C6483" t="s">
        <v>9</v>
      </c>
      <c r="D6483" t="s">
        <v>19</v>
      </c>
      <c r="E6483" s="1">
        <v>44523</v>
      </c>
      <c r="F6483" s="4">
        <v>16443</v>
      </c>
      <c r="G6483">
        <v>980</v>
      </c>
      <c r="H6483" s="3">
        <f>_xlfn.XLOOKUP(sales[[#This Row],[Product]],products[Product],products[Cost per box])*sales[[#This Row],[Boxes]]</f>
        <v>10025.4</v>
      </c>
      <c r="I6483" s="4">
        <f>sales[[#This Row],[Revenue]]-sales[[#This Row],[Cost]]</f>
        <v>6417.6</v>
      </c>
    </row>
    <row r="6484" spans="2:9" x14ac:dyDescent="0.25">
      <c r="B6484" t="s">
        <v>39</v>
      </c>
      <c r="C6484" t="s">
        <v>16</v>
      </c>
      <c r="D6484" t="s">
        <v>50</v>
      </c>
      <c r="E6484" s="1">
        <v>44523</v>
      </c>
      <c r="F6484" s="4">
        <v>7308</v>
      </c>
      <c r="G6484">
        <v>333</v>
      </c>
      <c r="H6484" s="3">
        <f>_xlfn.XLOOKUP(sales[[#This Row],[Product]],products[Product],products[Cost per box])*sales[[#This Row],[Boxes]]</f>
        <v>4132.53</v>
      </c>
      <c r="I6484" s="4">
        <f>sales[[#This Row],[Revenue]]-sales[[#This Row],[Cost]]</f>
        <v>3175.4700000000003</v>
      </c>
    </row>
    <row r="6485" spans="2:9" x14ac:dyDescent="0.25">
      <c r="B6485" t="s">
        <v>37</v>
      </c>
      <c r="C6485" t="s">
        <v>6</v>
      </c>
      <c r="D6485" t="s">
        <v>38</v>
      </c>
      <c r="E6485" s="1">
        <v>44523</v>
      </c>
      <c r="F6485" s="4">
        <v>5481</v>
      </c>
      <c r="G6485">
        <v>203</v>
      </c>
      <c r="H6485" s="3">
        <f>_xlfn.XLOOKUP(sales[[#This Row],[Product]],products[Product],products[Cost per box])*sales[[#This Row],[Boxes]]</f>
        <v>2017.82</v>
      </c>
      <c r="I6485" s="4">
        <f>sales[[#This Row],[Revenue]]-sales[[#This Row],[Cost]]</f>
        <v>3463.1800000000003</v>
      </c>
    </row>
    <row r="6486" spans="2:9" x14ac:dyDescent="0.25">
      <c r="B6486" t="s">
        <v>20</v>
      </c>
      <c r="C6486" t="s">
        <v>16</v>
      </c>
      <c r="D6486" t="s">
        <v>26</v>
      </c>
      <c r="E6486" s="1">
        <v>44523</v>
      </c>
      <c r="F6486" s="4">
        <v>847</v>
      </c>
      <c r="G6486">
        <v>66</v>
      </c>
      <c r="H6486" s="3">
        <f>_xlfn.XLOOKUP(sales[[#This Row],[Product]],products[Product],products[Cost per box])*sales[[#This Row],[Boxes]]</f>
        <v>424.38</v>
      </c>
      <c r="I6486" s="4">
        <f>sales[[#This Row],[Revenue]]-sales[[#This Row],[Cost]]</f>
        <v>422.62</v>
      </c>
    </row>
    <row r="6487" spans="2:9" x14ac:dyDescent="0.25">
      <c r="B6487" t="s">
        <v>37</v>
      </c>
      <c r="C6487" t="s">
        <v>11</v>
      </c>
      <c r="D6487" t="s">
        <v>47</v>
      </c>
      <c r="E6487" s="1">
        <v>44524</v>
      </c>
      <c r="F6487" s="4">
        <v>3150</v>
      </c>
      <c r="G6487">
        <v>210</v>
      </c>
      <c r="H6487" s="3">
        <f>_xlfn.XLOOKUP(sales[[#This Row],[Product]],products[Product],products[Cost per box])*sales[[#This Row],[Boxes]]</f>
        <v>1104.5999999999999</v>
      </c>
      <c r="I6487" s="4">
        <f>sales[[#This Row],[Revenue]]-sales[[#This Row],[Cost]]</f>
        <v>2045.4</v>
      </c>
    </row>
    <row r="6488" spans="2:9" x14ac:dyDescent="0.25">
      <c r="B6488" t="s">
        <v>46</v>
      </c>
      <c r="C6488" t="s">
        <v>9</v>
      </c>
      <c r="D6488" t="s">
        <v>45</v>
      </c>
      <c r="E6488" s="1">
        <v>44524</v>
      </c>
      <c r="F6488" s="4">
        <v>7427</v>
      </c>
      <c r="G6488">
        <v>310</v>
      </c>
      <c r="H6488" s="3">
        <f>_xlfn.XLOOKUP(sales[[#This Row],[Product]],products[Product],products[Cost per box])*sales[[#This Row],[Boxes]]</f>
        <v>2396.3000000000002</v>
      </c>
      <c r="I6488" s="4">
        <f>sales[[#This Row],[Revenue]]-sales[[#This Row],[Cost]]</f>
        <v>5030.7</v>
      </c>
    </row>
    <row r="6489" spans="2:9" x14ac:dyDescent="0.25">
      <c r="B6489" t="s">
        <v>18</v>
      </c>
      <c r="C6489" t="s">
        <v>21</v>
      </c>
      <c r="D6489" t="s">
        <v>12</v>
      </c>
      <c r="E6489" s="1">
        <v>44524</v>
      </c>
      <c r="F6489" s="4">
        <v>2548</v>
      </c>
      <c r="G6489">
        <v>170</v>
      </c>
      <c r="H6489" s="3">
        <f>_xlfn.XLOOKUP(sales[[#This Row],[Product]],products[Product],products[Cost per box])*sales[[#This Row],[Boxes]]</f>
        <v>1433.1</v>
      </c>
      <c r="I6489" s="4">
        <f>sales[[#This Row],[Revenue]]-sales[[#This Row],[Cost]]</f>
        <v>1114.9000000000001</v>
      </c>
    </row>
    <row r="6490" spans="2:9" x14ac:dyDescent="0.25">
      <c r="B6490" t="s">
        <v>55</v>
      </c>
      <c r="C6490" t="s">
        <v>27</v>
      </c>
      <c r="D6490" t="s">
        <v>47</v>
      </c>
      <c r="E6490" s="1">
        <v>44524</v>
      </c>
      <c r="F6490" s="4">
        <v>3913</v>
      </c>
      <c r="G6490">
        <v>231</v>
      </c>
      <c r="H6490" s="3">
        <f>_xlfn.XLOOKUP(sales[[#This Row],[Product]],products[Product],products[Cost per box])*sales[[#This Row],[Boxes]]</f>
        <v>1215.06</v>
      </c>
      <c r="I6490" s="4">
        <f>sales[[#This Row],[Revenue]]-sales[[#This Row],[Cost]]</f>
        <v>2697.94</v>
      </c>
    </row>
    <row r="6491" spans="2:9" x14ac:dyDescent="0.25">
      <c r="B6491" t="s">
        <v>51</v>
      </c>
      <c r="C6491" t="s">
        <v>6</v>
      </c>
      <c r="D6491" t="s">
        <v>28</v>
      </c>
      <c r="E6491" s="1">
        <v>44524</v>
      </c>
      <c r="F6491" s="4">
        <v>14140</v>
      </c>
      <c r="G6491">
        <v>2030</v>
      </c>
      <c r="H6491" s="3">
        <f>_xlfn.XLOOKUP(sales[[#This Row],[Product]],products[Product],products[Cost per box])*sales[[#This Row],[Boxes]]</f>
        <v>5602.7999999999993</v>
      </c>
      <c r="I6491" s="4">
        <f>sales[[#This Row],[Revenue]]-sales[[#This Row],[Cost]]</f>
        <v>8537.2000000000007</v>
      </c>
    </row>
    <row r="6492" spans="2:9" x14ac:dyDescent="0.25">
      <c r="B6492" t="s">
        <v>53</v>
      </c>
      <c r="C6492" t="s">
        <v>11</v>
      </c>
      <c r="D6492" t="s">
        <v>24</v>
      </c>
      <c r="E6492" s="1">
        <v>44524</v>
      </c>
      <c r="F6492" s="4">
        <v>1008</v>
      </c>
      <c r="G6492">
        <v>54</v>
      </c>
      <c r="H6492" s="3">
        <f>_xlfn.XLOOKUP(sales[[#This Row],[Product]],products[Product],products[Cost per box])*sales[[#This Row],[Boxes]]</f>
        <v>567.54</v>
      </c>
      <c r="I6492" s="4">
        <f>sales[[#This Row],[Revenue]]-sales[[#This Row],[Cost]]</f>
        <v>440.46000000000004</v>
      </c>
    </row>
    <row r="6493" spans="2:9" x14ac:dyDescent="0.25">
      <c r="B6493" t="s">
        <v>54</v>
      </c>
      <c r="C6493" t="s">
        <v>16</v>
      </c>
      <c r="D6493" t="s">
        <v>24</v>
      </c>
      <c r="E6493" s="1">
        <v>44524</v>
      </c>
      <c r="F6493" s="4">
        <v>5985</v>
      </c>
      <c r="G6493">
        <v>333</v>
      </c>
      <c r="H6493" s="3">
        <f>_xlfn.XLOOKUP(sales[[#This Row],[Product]],products[Product],products[Cost per box])*sales[[#This Row],[Boxes]]</f>
        <v>3499.83</v>
      </c>
      <c r="I6493" s="4">
        <f>sales[[#This Row],[Revenue]]-sales[[#This Row],[Cost]]</f>
        <v>2485.17</v>
      </c>
    </row>
    <row r="6494" spans="2:9" x14ac:dyDescent="0.25">
      <c r="B6494" t="s">
        <v>8</v>
      </c>
      <c r="C6494" t="s">
        <v>21</v>
      </c>
      <c r="D6494" t="s">
        <v>26</v>
      </c>
      <c r="E6494" s="1">
        <v>44524</v>
      </c>
      <c r="F6494" s="4">
        <v>4172</v>
      </c>
      <c r="G6494">
        <v>380</v>
      </c>
      <c r="H6494" s="3">
        <f>_xlfn.XLOOKUP(sales[[#This Row],[Product]],products[Product],products[Cost per box])*sales[[#This Row],[Boxes]]</f>
        <v>2443.4</v>
      </c>
      <c r="I6494" s="4">
        <f>sales[[#This Row],[Revenue]]-sales[[#This Row],[Cost]]</f>
        <v>1728.6</v>
      </c>
    </row>
    <row r="6495" spans="2:9" x14ac:dyDescent="0.25">
      <c r="B6495" t="s">
        <v>56</v>
      </c>
      <c r="C6495" t="s">
        <v>6</v>
      </c>
      <c r="D6495" t="s">
        <v>7</v>
      </c>
      <c r="E6495" s="1">
        <v>44524</v>
      </c>
      <c r="F6495" s="4">
        <v>5838</v>
      </c>
      <c r="G6495">
        <v>417</v>
      </c>
      <c r="H6495" s="3">
        <f>_xlfn.XLOOKUP(sales[[#This Row],[Product]],products[Product],products[Cost per box])*sales[[#This Row],[Boxes]]</f>
        <v>2147.5500000000002</v>
      </c>
      <c r="I6495" s="4">
        <f>sales[[#This Row],[Revenue]]-sales[[#This Row],[Cost]]</f>
        <v>3690.45</v>
      </c>
    </row>
    <row r="6496" spans="2:9" x14ac:dyDescent="0.25">
      <c r="B6496" t="s">
        <v>51</v>
      </c>
      <c r="C6496" t="s">
        <v>21</v>
      </c>
      <c r="D6496" t="s">
        <v>36</v>
      </c>
      <c r="E6496" s="1">
        <v>44524</v>
      </c>
      <c r="F6496" s="4">
        <v>5215</v>
      </c>
      <c r="G6496">
        <v>770</v>
      </c>
      <c r="H6496" s="3">
        <f>_xlfn.XLOOKUP(sales[[#This Row],[Product]],products[Product],products[Cost per box])*sales[[#This Row],[Boxes]]</f>
        <v>3880.8</v>
      </c>
      <c r="I6496" s="4">
        <f>sales[[#This Row],[Revenue]]-sales[[#This Row],[Cost]]</f>
        <v>1334.1999999999998</v>
      </c>
    </row>
    <row r="6497" spans="2:9" x14ac:dyDescent="0.25">
      <c r="B6497" t="s">
        <v>8</v>
      </c>
      <c r="C6497" t="s">
        <v>9</v>
      </c>
      <c r="D6497" t="s">
        <v>52</v>
      </c>
      <c r="E6497" s="1">
        <v>44524</v>
      </c>
      <c r="F6497" s="4">
        <v>4795</v>
      </c>
      <c r="G6497">
        <v>436</v>
      </c>
      <c r="H6497" s="3">
        <f>_xlfn.XLOOKUP(sales[[#This Row],[Product]],products[Product],products[Cost per box])*sales[[#This Row],[Boxes]]</f>
        <v>1447.52</v>
      </c>
      <c r="I6497" s="4">
        <f>sales[[#This Row],[Revenue]]-sales[[#This Row],[Cost]]</f>
        <v>3347.48</v>
      </c>
    </row>
    <row r="6498" spans="2:9" x14ac:dyDescent="0.25">
      <c r="B6498" t="s">
        <v>32</v>
      </c>
      <c r="C6498" t="s">
        <v>6</v>
      </c>
      <c r="D6498" t="s">
        <v>50</v>
      </c>
      <c r="E6498" s="1">
        <v>44524</v>
      </c>
      <c r="F6498" s="4">
        <v>1155</v>
      </c>
      <c r="G6498">
        <v>51</v>
      </c>
      <c r="H6498" s="3">
        <f>_xlfn.XLOOKUP(sales[[#This Row],[Product]],products[Product],products[Cost per box])*sales[[#This Row],[Boxes]]</f>
        <v>632.91</v>
      </c>
      <c r="I6498" s="4">
        <f>sales[[#This Row],[Revenue]]-sales[[#This Row],[Cost]]</f>
        <v>522.09</v>
      </c>
    </row>
    <row r="6499" spans="2:9" x14ac:dyDescent="0.25">
      <c r="B6499" t="s">
        <v>54</v>
      </c>
      <c r="C6499" t="s">
        <v>11</v>
      </c>
      <c r="D6499" t="s">
        <v>45</v>
      </c>
      <c r="E6499" s="1">
        <v>44524</v>
      </c>
      <c r="F6499" s="4">
        <v>3325</v>
      </c>
      <c r="G6499">
        <v>152</v>
      </c>
      <c r="H6499" s="3">
        <f>_xlfn.XLOOKUP(sales[[#This Row],[Product]],products[Product],products[Cost per box])*sales[[#This Row],[Boxes]]</f>
        <v>1174.96</v>
      </c>
      <c r="I6499" s="4">
        <f>sales[[#This Row],[Revenue]]-sales[[#This Row],[Cost]]</f>
        <v>2150.04</v>
      </c>
    </row>
    <row r="6500" spans="2:9" x14ac:dyDescent="0.25">
      <c r="B6500" t="s">
        <v>5</v>
      </c>
      <c r="C6500" t="s">
        <v>16</v>
      </c>
      <c r="D6500" t="s">
        <v>30</v>
      </c>
      <c r="E6500" s="1">
        <v>44524</v>
      </c>
      <c r="F6500" s="4">
        <v>4116</v>
      </c>
      <c r="G6500">
        <v>229</v>
      </c>
      <c r="H6500" s="3">
        <f>_xlfn.XLOOKUP(sales[[#This Row],[Product]],products[Product],products[Cost per box])*sales[[#This Row],[Boxes]]</f>
        <v>842.72</v>
      </c>
      <c r="I6500" s="4">
        <f>sales[[#This Row],[Revenue]]-sales[[#This Row],[Cost]]</f>
        <v>3273.2799999999997</v>
      </c>
    </row>
    <row r="6501" spans="2:9" x14ac:dyDescent="0.25">
      <c r="B6501" t="s">
        <v>15</v>
      </c>
      <c r="C6501" t="s">
        <v>16</v>
      </c>
      <c r="D6501" t="s">
        <v>24</v>
      </c>
      <c r="E6501" s="1">
        <v>44524</v>
      </c>
      <c r="F6501" s="4">
        <v>9849</v>
      </c>
      <c r="G6501">
        <v>493</v>
      </c>
      <c r="H6501" s="3">
        <f>_xlfn.XLOOKUP(sales[[#This Row],[Product]],products[Product],products[Cost per box])*sales[[#This Row],[Boxes]]</f>
        <v>5181.43</v>
      </c>
      <c r="I6501" s="4">
        <f>sales[[#This Row],[Revenue]]-sales[[#This Row],[Cost]]</f>
        <v>4667.57</v>
      </c>
    </row>
    <row r="6502" spans="2:9" x14ac:dyDescent="0.25">
      <c r="B6502" t="s">
        <v>39</v>
      </c>
      <c r="C6502" t="s">
        <v>6</v>
      </c>
      <c r="D6502" t="s">
        <v>22</v>
      </c>
      <c r="E6502" s="1">
        <v>44524</v>
      </c>
      <c r="F6502" s="4">
        <v>3976</v>
      </c>
      <c r="G6502">
        <v>442</v>
      </c>
      <c r="H6502" s="3">
        <f>_xlfn.XLOOKUP(sales[[#This Row],[Product]],products[Product],products[Cost per box])*sales[[#This Row],[Boxes]]</f>
        <v>3633.2400000000002</v>
      </c>
      <c r="I6502" s="4">
        <f>sales[[#This Row],[Revenue]]-sales[[#This Row],[Cost]]</f>
        <v>342.75999999999976</v>
      </c>
    </row>
    <row r="6503" spans="2:9" x14ac:dyDescent="0.25">
      <c r="B6503" t="s">
        <v>39</v>
      </c>
      <c r="C6503" t="s">
        <v>6</v>
      </c>
      <c r="D6503" t="s">
        <v>14</v>
      </c>
      <c r="E6503" s="1">
        <v>44524</v>
      </c>
      <c r="F6503" s="4">
        <v>7175</v>
      </c>
      <c r="G6503">
        <v>1190</v>
      </c>
      <c r="H6503" s="3">
        <f>_xlfn.XLOOKUP(sales[[#This Row],[Product]],products[Product],products[Cost per box])*sales[[#This Row],[Boxes]]</f>
        <v>7508.9</v>
      </c>
      <c r="I6503" s="4">
        <f>sales[[#This Row],[Revenue]]-sales[[#This Row],[Cost]]</f>
        <v>-333.89999999999964</v>
      </c>
    </row>
    <row r="6504" spans="2:9" x14ac:dyDescent="0.25">
      <c r="B6504" t="s">
        <v>56</v>
      </c>
      <c r="C6504" t="s">
        <v>27</v>
      </c>
      <c r="D6504" t="s">
        <v>7</v>
      </c>
      <c r="E6504" s="1">
        <v>44524</v>
      </c>
      <c r="F6504" s="4">
        <v>19677</v>
      </c>
      <c r="G6504">
        <v>1260</v>
      </c>
      <c r="H6504" s="3">
        <f>_xlfn.XLOOKUP(sales[[#This Row],[Product]],products[Product],products[Cost per box])*sales[[#This Row],[Boxes]]</f>
        <v>6489</v>
      </c>
      <c r="I6504" s="4">
        <f>sales[[#This Row],[Revenue]]-sales[[#This Row],[Cost]]</f>
        <v>13188</v>
      </c>
    </row>
    <row r="6505" spans="2:9" x14ac:dyDescent="0.25">
      <c r="B6505" t="s">
        <v>5</v>
      </c>
      <c r="C6505" t="s">
        <v>21</v>
      </c>
      <c r="D6505" t="s">
        <v>17</v>
      </c>
      <c r="E6505" s="1">
        <v>44524</v>
      </c>
      <c r="F6505" s="4">
        <v>7000</v>
      </c>
      <c r="G6505">
        <v>334</v>
      </c>
      <c r="H6505" s="3">
        <f>_xlfn.XLOOKUP(sales[[#This Row],[Product]],products[Product],products[Cost per box])*sales[[#This Row],[Boxes]]</f>
        <v>2271.1999999999998</v>
      </c>
      <c r="I6505" s="4">
        <f>sales[[#This Row],[Revenue]]-sales[[#This Row],[Cost]]</f>
        <v>4728.8</v>
      </c>
    </row>
    <row r="6506" spans="2:9" x14ac:dyDescent="0.25">
      <c r="B6506" t="s">
        <v>40</v>
      </c>
      <c r="C6506" t="s">
        <v>9</v>
      </c>
      <c r="D6506" t="s">
        <v>44</v>
      </c>
      <c r="E6506" s="1">
        <v>44524</v>
      </c>
      <c r="F6506" s="4">
        <v>2037</v>
      </c>
      <c r="G6506">
        <v>85</v>
      </c>
      <c r="H6506" s="3">
        <f>_xlfn.XLOOKUP(sales[[#This Row],[Product]],products[Product],products[Cost per box])*sales[[#This Row],[Boxes]]</f>
        <v>813.45</v>
      </c>
      <c r="I6506" s="4">
        <f>sales[[#This Row],[Revenue]]-sales[[#This Row],[Cost]]</f>
        <v>1223.55</v>
      </c>
    </row>
    <row r="6507" spans="2:9" x14ac:dyDescent="0.25">
      <c r="B6507" t="s">
        <v>51</v>
      </c>
      <c r="C6507" t="s">
        <v>16</v>
      </c>
      <c r="D6507" t="s">
        <v>48</v>
      </c>
      <c r="E6507" s="1">
        <v>44524</v>
      </c>
      <c r="F6507" s="4">
        <v>5866</v>
      </c>
      <c r="G6507">
        <v>235</v>
      </c>
      <c r="H6507" s="3">
        <f>_xlfn.XLOOKUP(sales[[#This Row],[Product]],products[Product],products[Cost per box])*sales[[#This Row],[Boxes]]</f>
        <v>1757.8000000000002</v>
      </c>
      <c r="I6507" s="4">
        <f>sales[[#This Row],[Revenue]]-sales[[#This Row],[Cost]]</f>
        <v>4108.2</v>
      </c>
    </row>
    <row r="6508" spans="2:9" x14ac:dyDescent="0.25">
      <c r="B6508" t="s">
        <v>34</v>
      </c>
      <c r="C6508" t="s">
        <v>6</v>
      </c>
      <c r="D6508" t="s">
        <v>31</v>
      </c>
      <c r="E6508" s="1">
        <v>44524</v>
      </c>
      <c r="F6508" s="4">
        <v>4298</v>
      </c>
      <c r="G6508">
        <v>307</v>
      </c>
      <c r="H6508" s="3">
        <f>_xlfn.XLOOKUP(sales[[#This Row],[Product]],products[Product],products[Cost per box])*sales[[#This Row],[Boxes]]</f>
        <v>1756.04</v>
      </c>
      <c r="I6508" s="4">
        <f>sales[[#This Row],[Revenue]]-sales[[#This Row],[Cost]]</f>
        <v>2541.96</v>
      </c>
    </row>
    <row r="6509" spans="2:9" x14ac:dyDescent="0.25">
      <c r="B6509" t="s">
        <v>15</v>
      </c>
      <c r="C6509" t="s">
        <v>9</v>
      </c>
      <c r="D6509" t="s">
        <v>50</v>
      </c>
      <c r="E6509" s="1">
        <v>44524</v>
      </c>
      <c r="F6509" s="4">
        <v>9100</v>
      </c>
      <c r="G6509">
        <v>396</v>
      </c>
      <c r="H6509" s="3">
        <f>_xlfn.XLOOKUP(sales[[#This Row],[Product]],products[Product],products[Cost per box])*sales[[#This Row],[Boxes]]</f>
        <v>4914.3599999999997</v>
      </c>
      <c r="I6509" s="4">
        <f>sales[[#This Row],[Revenue]]-sales[[#This Row],[Cost]]</f>
        <v>4185.6400000000003</v>
      </c>
    </row>
    <row r="6510" spans="2:9" x14ac:dyDescent="0.25">
      <c r="B6510" t="s">
        <v>5</v>
      </c>
      <c r="C6510" t="s">
        <v>27</v>
      </c>
      <c r="D6510" t="s">
        <v>22</v>
      </c>
      <c r="E6510" s="1">
        <v>44524</v>
      </c>
      <c r="F6510" s="4">
        <v>280</v>
      </c>
      <c r="G6510">
        <v>35</v>
      </c>
      <c r="H6510" s="3">
        <f>_xlfn.XLOOKUP(sales[[#This Row],[Product]],products[Product],products[Cost per box])*sales[[#This Row],[Boxes]]</f>
        <v>287.70000000000005</v>
      </c>
      <c r="I6510" s="4">
        <f>sales[[#This Row],[Revenue]]-sales[[#This Row],[Cost]]</f>
        <v>-7.7000000000000455</v>
      </c>
    </row>
    <row r="6511" spans="2:9" x14ac:dyDescent="0.25">
      <c r="B6511" t="s">
        <v>5</v>
      </c>
      <c r="C6511" t="s">
        <v>21</v>
      </c>
      <c r="D6511" t="s">
        <v>36</v>
      </c>
      <c r="E6511" s="1">
        <v>44524</v>
      </c>
      <c r="F6511" s="4">
        <v>3745</v>
      </c>
      <c r="G6511">
        <v>469</v>
      </c>
      <c r="H6511" s="3">
        <f>_xlfn.XLOOKUP(sales[[#This Row],[Product]],products[Product],products[Cost per box])*sales[[#This Row],[Boxes]]</f>
        <v>2363.7600000000002</v>
      </c>
      <c r="I6511" s="4">
        <f>sales[[#This Row],[Revenue]]-sales[[#This Row],[Cost]]</f>
        <v>1381.2399999999998</v>
      </c>
    </row>
    <row r="6512" spans="2:9" x14ac:dyDescent="0.25">
      <c r="B6512" t="s">
        <v>15</v>
      </c>
      <c r="C6512" t="s">
        <v>9</v>
      </c>
      <c r="D6512" t="s">
        <v>36</v>
      </c>
      <c r="E6512" s="1">
        <v>44524</v>
      </c>
      <c r="F6512" s="4">
        <v>4522</v>
      </c>
      <c r="G6512">
        <v>503</v>
      </c>
      <c r="H6512" s="3">
        <f>_xlfn.XLOOKUP(sales[[#This Row],[Product]],products[Product],products[Cost per box])*sales[[#This Row],[Boxes]]</f>
        <v>2535.12</v>
      </c>
      <c r="I6512" s="4">
        <f>sales[[#This Row],[Revenue]]-sales[[#This Row],[Cost]]</f>
        <v>1986.88</v>
      </c>
    </row>
    <row r="6513" spans="2:9" x14ac:dyDescent="0.25">
      <c r="B6513" t="s">
        <v>25</v>
      </c>
      <c r="C6513" t="s">
        <v>21</v>
      </c>
      <c r="D6513" t="s">
        <v>48</v>
      </c>
      <c r="E6513" s="1">
        <v>44524</v>
      </c>
      <c r="F6513" s="4">
        <v>1414</v>
      </c>
      <c r="G6513">
        <v>55</v>
      </c>
      <c r="H6513" s="3">
        <f>_xlfn.XLOOKUP(sales[[#This Row],[Product]],products[Product],products[Cost per box])*sales[[#This Row],[Boxes]]</f>
        <v>411.40000000000003</v>
      </c>
      <c r="I6513" s="4">
        <f>sales[[#This Row],[Revenue]]-sales[[#This Row],[Cost]]</f>
        <v>1002.5999999999999</v>
      </c>
    </row>
    <row r="6514" spans="2:9" x14ac:dyDescent="0.25">
      <c r="B6514" t="s">
        <v>29</v>
      </c>
      <c r="C6514" t="s">
        <v>21</v>
      </c>
      <c r="D6514" t="s">
        <v>30</v>
      </c>
      <c r="E6514" s="1">
        <v>44524</v>
      </c>
      <c r="F6514" s="4">
        <v>7357</v>
      </c>
      <c r="G6514">
        <v>409</v>
      </c>
      <c r="H6514" s="3">
        <f>_xlfn.XLOOKUP(sales[[#This Row],[Product]],products[Product],products[Cost per box])*sales[[#This Row],[Boxes]]</f>
        <v>1505.1200000000001</v>
      </c>
      <c r="I6514" s="4">
        <f>sales[[#This Row],[Revenue]]-sales[[#This Row],[Cost]]</f>
        <v>5851.88</v>
      </c>
    </row>
    <row r="6515" spans="2:9" x14ac:dyDescent="0.25">
      <c r="B6515" t="s">
        <v>23</v>
      </c>
      <c r="C6515" t="s">
        <v>16</v>
      </c>
      <c r="D6515" t="s">
        <v>12</v>
      </c>
      <c r="E6515" s="1">
        <v>44524</v>
      </c>
      <c r="F6515" s="4">
        <v>6643</v>
      </c>
      <c r="G6515">
        <v>443</v>
      </c>
      <c r="H6515" s="3">
        <f>_xlfn.XLOOKUP(sales[[#This Row],[Product]],products[Product],products[Cost per box])*sales[[#This Row],[Boxes]]</f>
        <v>3734.49</v>
      </c>
      <c r="I6515" s="4">
        <f>sales[[#This Row],[Revenue]]-sales[[#This Row],[Cost]]</f>
        <v>2908.51</v>
      </c>
    </row>
    <row r="6516" spans="2:9" x14ac:dyDescent="0.25">
      <c r="B6516" t="s">
        <v>25</v>
      </c>
      <c r="C6516" t="s">
        <v>11</v>
      </c>
      <c r="D6516" t="s">
        <v>30</v>
      </c>
      <c r="E6516" s="1">
        <v>44524</v>
      </c>
      <c r="F6516" s="4">
        <v>2457</v>
      </c>
      <c r="G6516">
        <v>130</v>
      </c>
      <c r="H6516" s="3">
        <f>_xlfn.XLOOKUP(sales[[#This Row],[Product]],products[Product],products[Cost per box])*sales[[#This Row],[Boxes]]</f>
        <v>478.40000000000003</v>
      </c>
      <c r="I6516" s="4">
        <f>sales[[#This Row],[Revenue]]-sales[[#This Row],[Cost]]</f>
        <v>1978.6</v>
      </c>
    </row>
    <row r="6517" spans="2:9" x14ac:dyDescent="0.25">
      <c r="B6517" t="s">
        <v>41</v>
      </c>
      <c r="C6517" t="s">
        <v>6</v>
      </c>
      <c r="D6517" t="s">
        <v>48</v>
      </c>
      <c r="E6517" s="1">
        <v>44524</v>
      </c>
      <c r="F6517" s="4">
        <v>7924</v>
      </c>
      <c r="G6517">
        <v>305</v>
      </c>
      <c r="H6517" s="3">
        <f>_xlfn.XLOOKUP(sales[[#This Row],[Product]],products[Product],products[Cost per box])*sales[[#This Row],[Boxes]]</f>
        <v>2281.4</v>
      </c>
      <c r="I6517" s="4">
        <f>sales[[#This Row],[Revenue]]-sales[[#This Row],[Cost]]</f>
        <v>5642.6</v>
      </c>
    </row>
    <row r="6518" spans="2:9" x14ac:dyDescent="0.25">
      <c r="B6518" t="s">
        <v>10</v>
      </c>
      <c r="C6518" t="s">
        <v>27</v>
      </c>
      <c r="D6518" t="s">
        <v>35</v>
      </c>
      <c r="E6518" s="1">
        <v>44524</v>
      </c>
      <c r="F6518" s="4">
        <v>4410</v>
      </c>
      <c r="G6518">
        <v>245</v>
      </c>
      <c r="H6518" s="3">
        <f>_xlfn.XLOOKUP(sales[[#This Row],[Product]],products[Product],products[Cost per box])*sales[[#This Row],[Boxes]]</f>
        <v>649.25</v>
      </c>
      <c r="I6518" s="4">
        <f>sales[[#This Row],[Revenue]]-sales[[#This Row],[Cost]]</f>
        <v>3760.75</v>
      </c>
    </row>
    <row r="6519" spans="2:9" x14ac:dyDescent="0.25">
      <c r="B6519" t="s">
        <v>32</v>
      </c>
      <c r="C6519" t="s">
        <v>16</v>
      </c>
      <c r="D6519" t="s">
        <v>24</v>
      </c>
      <c r="E6519" s="1">
        <v>44524</v>
      </c>
      <c r="F6519" s="4">
        <v>9779</v>
      </c>
      <c r="G6519">
        <v>515</v>
      </c>
      <c r="H6519" s="3">
        <f>_xlfn.XLOOKUP(sales[[#This Row],[Product]],products[Product],products[Cost per box])*sales[[#This Row],[Boxes]]</f>
        <v>5412.65</v>
      </c>
      <c r="I6519" s="4">
        <f>sales[[#This Row],[Revenue]]-sales[[#This Row],[Cost]]</f>
        <v>4366.3500000000004</v>
      </c>
    </row>
    <row r="6520" spans="2:9" x14ac:dyDescent="0.25">
      <c r="B6520" t="s">
        <v>39</v>
      </c>
      <c r="C6520" t="s">
        <v>11</v>
      </c>
      <c r="D6520" t="s">
        <v>14</v>
      </c>
      <c r="E6520" s="1">
        <v>44524</v>
      </c>
      <c r="F6520" s="4">
        <v>1358</v>
      </c>
      <c r="G6520">
        <v>194</v>
      </c>
      <c r="H6520" s="3">
        <f>_xlfn.XLOOKUP(sales[[#This Row],[Product]],products[Product],products[Cost per box])*sales[[#This Row],[Boxes]]</f>
        <v>1224.1399999999999</v>
      </c>
      <c r="I6520" s="4">
        <f>sales[[#This Row],[Revenue]]-sales[[#This Row],[Cost]]</f>
        <v>133.86000000000013</v>
      </c>
    </row>
    <row r="6521" spans="2:9" x14ac:dyDescent="0.25">
      <c r="B6521" t="s">
        <v>20</v>
      </c>
      <c r="C6521" t="s">
        <v>27</v>
      </c>
      <c r="D6521" t="s">
        <v>42</v>
      </c>
      <c r="E6521" s="1">
        <v>44524</v>
      </c>
      <c r="F6521" s="4">
        <v>112</v>
      </c>
      <c r="G6521">
        <v>7</v>
      </c>
      <c r="H6521" s="3">
        <f>_xlfn.XLOOKUP(sales[[#This Row],[Product]],products[Product],products[Cost per box])*sales[[#This Row],[Boxes]]</f>
        <v>33.18</v>
      </c>
      <c r="I6521" s="4">
        <f>sales[[#This Row],[Revenue]]-sales[[#This Row],[Cost]]</f>
        <v>78.819999999999993</v>
      </c>
    </row>
    <row r="6522" spans="2:9" x14ac:dyDescent="0.25">
      <c r="B6522" t="s">
        <v>34</v>
      </c>
      <c r="C6522" t="s">
        <v>6</v>
      </c>
      <c r="D6522" t="s">
        <v>22</v>
      </c>
      <c r="E6522" s="1">
        <v>44524</v>
      </c>
      <c r="F6522" s="4">
        <v>10808</v>
      </c>
      <c r="G6522">
        <v>1190</v>
      </c>
      <c r="H6522" s="3">
        <f>_xlfn.XLOOKUP(sales[[#This Row],[Product]],products[Product],products[Cost per box])*sales[[#This Row],[Boxes]]</f>
        <v>9781.8000000000011</v>
      </c>
      <c r="I6522" s="4">
        <f>sales[[#This Row],[Revenue]]-sales[[#This Row],[Cost]]</f>
        <v>1026.1999999999989</v>
      </c>
    </row>
    <row r="6523" spans="2:9" x14ac:dyDescent="0.25">
      <c r="B6523" t="s">
        <v>32</v>
      </c>
      <c r="C6523" t="s">
        <v>27</v>
      </c>
      <c r="D6523" t="s">
        <v>45</v>
      </c>
      <c r="E6523" s="1">
        <v>44524</v>
      </c>
      <c r="F6523" s="4">
        <v>609</v>
      </c>
      <c r="G6523">
        <v>27</v>
      </c>
      <c r="H6523" s="3">
        <f>_xlfn.XLOOKUP(sales[[#This Row],[Product]],products[Product],products[Cost per box])*sales[[#This Row],[Boxes]]</f>
        <v>208.71</v>
      </c>
      <c r="I6523" s="4">
        <f>sales[[#This Row],[Revenue]]-sales[[#This Row],[Cost]]</f>
        <v>400.28999999999996</v>
      </c>
    </row>
    <row r="6524" spans="2:9" x14ac:dyDescent="0.25">
      <c r="B6524" t="s">
        <v>5</v>
      </c>
      <c r="C6524" t="s">
        <v>21</v>
      </c>
      <c r="D6524" t="s">
        <v>26</v>
      </c>
      <c r="E6524" s="1">
        <v>44524</v>
      </c>
      <c r="F6524" s="4">
        <v>3591</v>
      </c>
      <c r="G6524">
        <v>277</v>
      </c>
      <c r="H6524" s="3">
        <f>_xlfn.XLOOKUP(sales[[#This Row],[Product]],products[Product],products[Cost per box])*sales[[#This Row],[Boxes]]</f>
        <v>1781.11</v>
      </c>
      <c r="I6524" s="4">
        <f>sales[[#This Row],[Revenue]]-sales[[#This Row],[Cost]]</f>
        <v>1809.89</v>
      </c>
    </row>
    <row r="6525" spans="2:9" x14ac:dyDescent="0.25">
      <c r="B6525" t="s">
        <v>23</v>
      </c>
      <c r="C6525" t="s">
        <v>21</v>
      </c>
      <c r="D6525" t="s">
        <v>19</v>
      </c>
      <c r="E6525" s="1">
        <v>44524</v>
      </c>
      <c r="F6525" s="4">
        <v>3521</v>
      </c>
      <c r="G6525">
        <v>196</v>
      </c>
      <c r="H6525" s="3">
        <f>_xlfn.XLOOKUP(sales[[#This Row],[Product]],products[Product],products[Cost per box])*sales[[#This Row],[Boxes]]</f>
        <v>2005.0800000000002</v>
      </c>
      <c r="I6525" s="4">
        <f>sales[[#This Row],[Revenue]]-sales[[#This Row],[Cost]]</f>
        <v>1515.9199999999998</v>
      </c>
    </row>
    <row r="6526" spans="2:9" x14ac:dyDescent="0.25">
      <c r="B6526" t="s">
        <v>33</v>
      </c>
      <c r="C6526" t="s">
        <v>16</v>
      </c>
      <c r="D6526" t="s">
        <v>7</v>
      </c>
      <c r="E6526" s="1">
        <v>44524</v>
      </c>
      <c r="F6526" s="4">
        <v>3129</v>
      </c>
      <c r="G6526">
        <v>196</v>
      </c>
      <c r="H6526" s="3">
        <f>_xlfn.XLOOKUP(sales[[#This Row],[Product]],products[Product],products[Cost per box])*sales[[#This Row],[Boxes]]</f>
        <v>1009.4000000000001</v>
      </c>
      <c r="I6526" s="4">
        <f>sales[[#This Row],[Revenue]]-sales[[#This Row],[Cost]]</f>
        <v>2119.6</v>
      </c>
    </row>
    <row r="6527" spans="2:9" x14ac:dyDescent="0.25">
      <c r="B6527" t="s">
        <v>37</v>
      </c>
      <c r="C6527" t="s">
        <v>21</v>
      </c>
      <c r="D6527" t="s">
        <v>19</v>
      </c>
      <c r="E6527" s="1">
        <v>44524</v>
      </c>
      <c r="F6527" s="4">
        <v>4445</v>
      </c>
      <c r="G6527">
        <v>262</v>
      </c>
      <c r="H6527" s="3">
        <f>_xlfn.XLOOKUP(sales[[#This Row],[Product]],products[Product],products[Cost per box])*sales[[#This Row],[Boxes]]</f>
        <v>2680.26</v>
      </c>
      <c r="I6527" s="4">
        <f>sales[[#This Row],[Revenue]]-sales[[#This Row],[Cost]]</f>
        <v>1764.7399999999998</v>
      </c>
    </row>
    <row r="6528" spans="2:9" x14ac:dyDescent="0.25">
      <c r="B6528" t="s">
        <v>55</v>
      </c>
      <c r="C6528" t="s">
        <v>27</v>
      </c>
      <c r="D6528" t="s">
        <v>14</v>
      </c>
      <c r="E6528" s="1">
        <v>44524</v>
      </c>
      <c r="F6528" s="4">
        <v>3682</v>
      </c>
      <c r="G6528">
        <v>614</v>
      </c>
      <c r="H6528" s="3">
        <f>_xlfn.XLOOKUP(sales[[#This Row],[Product]],products[Product],products[Cost per box])*sales[[#This Row],[Boxes]]</f>
        <v>3874.3399999999997</v>
      </c>
      <c r="I6528" s="4">
        <f>sales[[#This Row],[Revenue]]-sales[[#This Row],[Cost]]</f>
        <v>-192.33999999999969</v>
      </c>
    </row>
    <row r="6529" spans="2:9" x14ac:dyDescent="0.25">
      <c r="B6529" t="s">
        <v>29</v>
      </c>
      <c r="C6529" t="s">
        <v>16</v>
      </c>
      <c r="D6529" t="s">
        <v>12</v>
      </c>
      <c r="E6529" s="1">
        <v>44524</v>
      </c>
      <c r="F6529" s="4">
        <v>1687</v>
      </c>
      <c r="G6529">
        <v>100</v>
      </c>
      <c r="H6529" s="3">
        <f>_xlfn.XLOOKUP(sales[[#This Row],[Product]],products[Product],products[Cost per box])*sales[[#This Row],[Boxes]]</f>
        <v>843</v>
      </c>
      <c r="I6529" s="4">
        <f>sales[[#This Row],[Revenue]]-sales[[#This Row],[Cost]]</f>
        <v>844</v>
      </c>
    </row>
    <row r="6530" spans="2:9" x14ac:dyDescent="0.25">
      <c r="B6530" t="s">
        <v>5</v>
      </c>
      <c r="C6530" t="s">
        <v>6</v>
      </c>
      <c r="D6530" t="s">
        <v>45</v>
      </c>
      <c r="E6530" s="1">
        <v>44524</v>
      </c>
      <c r="F6530" s="4">
        <v>3738</v>
      </c>
      <c r="G6530">
        <v>163</v>
      </c>
      <c r="H6530" s="3">
        <f>_xlfn.XLOOKUP(sales[[#This Row],[Product]],products[Product],products[Cost per box])*sales[[#This Row],[Boxes]]</f>
        <v>1259.99</v>
      </c>
      <c r="I6530" s="4">
        <f>sales[[#This Row],[Revenue]]-sales[[#This Row],[Cost]]</f>
        <v>2478.0100000000002</v>
      </c>
    </row>
    <row r="6531" spans="2:9" x14ac:dyDescent="0.25">
      <c r="B6531" t="s">
        <v>8</v>
      </c>
      <c r="C6531" t="s">
        <v>16</v>
      </c>
      <c r="D6531" t="s">
        <v>48</v>
      </c>
      <c r="E6531" s="1">
        <v>44524</v>
      </c>
      <c r="F6531" s="4">
        <v>1113</v>
      </c>
      <c r="G6531">
        <v>45</v>
      </c>
      <c r="H6531" s="3">
        <f>_xlfn.XLOOKUP(sales[[#This Row],[Product]],products[Product],products[Cost per box])*sales[[#This Row],[Boxes]]</f>
        <v>336.6</v>
      </c>
      <c r="I6531" s="4">
        <f>sales[[#This Row],[Revenue]]-sales[[#This Row],[Cost]]</f>
        <v>776.4</v>
      </c>
    </row>
    <row r="6532" spans="2:9" x14ac:dyDescent="0.25">
      <c r="B6532" t="s">
        <v>39</v>
      </c>
      <c r="C6532" t="s">
        <v>27</v>
      </c>
      <c r="D6532" t="s">
        <v>38</v>
      </c>
      <c r="E6532" s="1">
        <v>44524</v>
      </c>
      <c r="F6532" s="4">
        <v>7581</v>
      </c>
      <c r="G6532">
        <v>281</v>
      </c>
      <c r="H6532" s="3">
        <f>_xlfn.XLOOKUP(sales[[#This Row],[Product]],products[Product],products[Cost per box])*sales[[#This Row],[Boxes]]</f>
        <v>2793.14</v>
      </c>
      <c r="I6532" s="4">
        <f>sales[[#This Row],[Revenue]]-sales[[#This Row],[Cost]]</f>
        <v>4787.8600000000006</v>
      </c>
    </row>
    <row r="6533" spans="2:9" x14ac:dyDescent="0.25">
      <c r="B6533" t="s">
        <v>46</v>
      </c>
      <c r="C6533" t="s">
        <v>6</v>
      </c>
      <c r="D6533" t="s">
        <v>36</v>
      </c>
      <c r="E6533" s="1">
        <v>44524</v>
      </c>
      <c r="F6533" s="4">
        <v>3430</v>
      </c>
      <c r="G6533">
        <v>382</v>
      </c>
      <c r="H6533" s="3">
        <f>_xlfn.XLOOKUP(sales[[#This Row],[Product]],products[Product],products[Cost per box])*sales[[#This Row],[Boxes]]</f>
        <v>1925.28</v>
      </c>
      <c r="I6533" s="4">
        <f>sales[[#This Row],[Revenue]]-sales[[#This Row],[Cost]]</f>
        <v>1504.72</v>
      </c>
    </row>
    <row r="6534" spans="2:9" x14ac:dyDescent="0.25">
      <c r="B6534" t="s">
        <v>8</v>
      </c>
      <c r="C6534" t="s">
        <v>9</v>
      </c>
      <c r="D6534" t="s">
        <v>26</v>
      </c>
      <c r="E6534" s="1">
        <v>44524</v>
      </c>
      <c r="F6534" s="4">
        <v>4830</v>
      </c>
      <c r="G6534">
        <v>440</v>
      </c>
      <c r="H6534" s="3">
        <f>_xlfn.XLOOKUP(sales[[#This Row],[Product]],products[Product],products[Cost per box])*sales[[#This Row],[Boxes]]</f>
        <v>2829.2</v>
      </c>
      <c r="I6534" s="4">
        <f>sales[[#This Row],[Revenue]]-sales[[#This Row],[Cost]]</f>
        <v>2000.8000000000002</v>
      </c>
    </row>
    <row r="6535" spans="2:9" x14ac:dyDescent="0.25">
      <c r="B6535" t="s">
        <v>40</v>
      </c>
      <c r="C6535" t="s">
        <v>27</v>
      </c>
      <c r="D6535" t="s">
        <v>17</v>
      </c>
      <c r="E6535" s="1">
        <v>44524</v>
      </c>
      <c r="F6535" s="4">
        <v>8736</v>
      </c>
      <c r="G6535">
        <v>380</v>
      </c>
      <c r="H6535" s="3">
        <f>_xlfn.XLOOKUP(sales[[#This Row],[Product]],products[Product],products[Cost per box])*sales[[#This Row],[Boxes]]</f>
        <v>2584</v>
      </c>
      <c r="I6535" s="4">
        <f>sales[[#This Row],[Revenue]]-sales[[#This Row],[Cost]]</f>
        <v>6152</v>
      </c>
    </row>
    <row r="6536" spans="2:9" x14ac:dyDescent="0.25">
      <c r="B6536" t="s">
        <v>32</v>
      </c>
      <c r="C6536" t="s">
        <v>11</v>
      </c>
      <c r="D6536" t="s">
        <v>24</v>
      </c>
      <c r="E6536" s="1">
        <v>44524</v>
      </c>
      <c r="F6536" s="4">
        <v>686</v>
      </c>
      <c r="G6536">
        <v>37</v>
      </c>
      <c r="H6536" s="3">
        <f>_xlfn.XLOOKUP(sales[[#This Row],[Product]],products[Product],products[Cost per box])*sales[[#This Row],[Boxes]]</f>
        <v>388.87</v>
      </c>
      <c r="I6536" s="4">
        <f>sales[[#This Row],[Revenue]]-sales[[#This Row],[Cost]]</f>
        <v>297.13</v>
      </c>
    </row>
    <row r="6537" spans="2:9" x14ac:dyDescent="0.25">
      <c r="B6537" t="s">
        <v>23</v>
      </c>
      <c r="C6537" t="s">
        <v>6</v>
      </c>
      <c r="D6537" t="s">
        <v>38</v>
      </c>
      <c r="E6537" s="1">
        <v>44524</v>
      </c>
      <c r="F6537" s="4">
        <v>8211</v>
      </c>
      <c r="G6537">
        <v>316</v>
      </c>
      <c r="H6537" s="3">
        <f>_xlfn.XLOOKUP(sales[[#This Row],[Product]],products[Product],products[Cost per box])*sales[[#This Row],[Boxes]]</f>
        <v>3141.04</v>
      </c>
      <c r="I6537" s="4">
        <f>sales[[#This Row],[Revenue]]-sales[[#This Row],[Cost]]</f>
        <v>5069.96</v>
      </c>
    </row>
    <row r="6538" spans="2:9" x14ac:dyDescent="0.25">
      <c r="B6538" t="s">
        <v>54</v>
      </c>
      <c r="C6538" t="s">
        <v>6</v>
      </c>
      <c r="D6538" t="s">
        <v>36</v>
      </c>
      <c r="E6538" s="1">
        <v>44524</v>
      </c>
      <c r="F6538" s="4">
        <v>15743</v>
      </c>
      <c r="G6538">
        <v>1960</v>
      </c>
      <c r="H6538" s="3">
        <f>_xlfn.XLOOKUP(sales[[#This Row],[Product]],products[Product],products[Cost per box])*sales[[#This Row],[Boxes]]</f>
        <v>9878.4</v>
      </c>
      <c r="I6538" s="4">
        <f>sales[[#This Row],[Revenue]]-sales[[#This Row],[Cost]]</f>
        <v>5864.6</v>
      </c>
    </row>
    <row r="6539" spans="2:9" x14ac:dyDescent="0.25">
      <c r="B6539" t="s">
        <v>10</v>
      </c>
      <c r="C6539" t="s">
        <v>16</v>
      </c>
      <c r="D6539" t="s">
        <v>47</v>
      </c>
      <c r="E6539" s="1">
        <v>44524</v>
      </c>
      <c r="F6539" s="4">
        <v>3549</v>
      </c>
      <c r="G6539">
        <v>237</v>
      </c>
      <c r="H6539" s="3">
        <f>_xlfn.XLOOKUP(sales[[#This Row],[Product]],products[Product],products[Cost per box])*sales[[#This Row],[Boxes]]</f>
        <v>1246.6199999999999</v>
      </c>
      <c r="I6539" s="4">
        <f>sales[[#This Row],[Revenue]]-sales[[#This Row],[Cost]]</f>
        <v>2302.38</v>
      </c>
    </row>
    <row r="6540" spans="2:9" x14ac:dyDescent="0.25">
      <c r="B6540" t="s">
        <v>32</v>
      </c>
      <c r="C6540" t="s">
        <v>27</v>
      </c>
      <c r="D6540" t="s">
        <v>47</v>
      </c>
      <c r="E6540" s="1">
        <v>44524</v>
      </c>
      <c r="F6540" s="4">
        <v>3472</v>
      </c>
      <c r="G6540">
        <v>217</v>
      </c>
      <c r="H6540" s="3">
        <f>_xlfn.XLOOKUP(sales[[#This Row],[Product]],products[Product],products[Cost per box])*sales[[#This Row],[Boxes]]</f>
        <v>1141.4199999999998</v>
      </c>
      <c r="I6540" s="4">
        <f>sales[[#This Row],[Revenue]]-sales[[#This Row],[Cost]]</f>
        <v>2330.58</v>
      </c>
    </row>
    <row r="6541" spans="2:9" x14ac:dyDescent="0.25">
      <c r="B6541" t="s">
        <v>56</v>
      </c>
      <c r="C6541" t="s">
        <v>27</v>
      </c>
      <c r="D6541" t="s">
        <v>22</v>
      </c>
      <c r="E6541" s="1">
        <v>44524</v>
      </c>
      <c r="F6541" s="4">
        <v>5348</v>
      </c>
      <c r="G6541">
        <v>669</v>
      </c>
      <c r="H6541" s="3">
        <f>_xlfn.XLOOKUP(sales[[#This Row],[Product]],products[Product],products[Cost per box])*sales[[#This Row],[Boxes]]</f>
        <v>5499.18</v>
      </c>
      <c r="I6541" s="4">
        <f>sales[[#This Row],[Revenue]]-sales[[#This Row],[Cost]]</f>
        <v>-151.18000000000029</v>
      </c>
    </row>
    <row r="6542" spans="2:9" x14ac:dyDescent="0.25">
      <c r="B6542" t="s">
        <v>41</v>
      </c>
      <c r="C6542" t="s">
        <v>21</v>
      </c>
      <c r="D6542" t="s">
        <v>43</v>
      </c>
      <c r="E6542" s="1">
        <v>44524</v>
      </c>
      <c r="F6542" s="4">
        <v>5299</v>
      </c>
      <c r="G6542">
        <v>241</v>
      </c>
      <c r="H6542" s="3">
        <f>_xlfn.XLOOKUP(sales[[#This Row],[Product]],products[Product],products[Cost per box])*sales[[#This Row],[Boxes]]</f>
        <v>927.85</v>
      </c>
      <c r="I6542" s="4">
        <f>sales[[#This Row],[Revenue]]-sales[[#This Row],[Cost]]</f>
        <v>4371.1499999999996</v>
      </c>
    </row>
    <row r="6543" spans="2:9" x14ac:dyDescent="0.25">
      <c r="B6543" t="s">
        <v>56</v>
      </c>
      <c r="C6543" t="s">
        <v>9</v>
      </c>
      <c r="D6543" t="s">
        <v>17</v>
      </c>
      <c r="E6543" s="1">
        <v>44524</v>
      </c>
      <c r="F6543" s="4">
        <v>7294</v>
      </c>
      <c r="G6543">
        <v>348</v>
      </c>
      <c r="H6543" s="3">
        <f>_xlfn.XLOOKUP(sales[[#This Row],[Product]],products[Product],products[Cost per box])*sales[[#This Row],[Boxes]]</f>
        <v>2366.4</v>
      </c>
      <c r="I6543" s="4">
        <f>sales[[#This Row],[Revenue]]-sales[[#This Row],[Cost]]</f>
        <v>4927.6000000000004</v>
      </c>
    </row>
    <row r="6544" spans="2:9" x14ac:dyDescent="0.25">
      <c r="B6544" t="s">
        <v>41</v>
      </c>
      <c r="C6544" t="s">
        <v>21</v>
      </c>
      <c r="D6544" t="s">
        <v>14</v>
      </c>
      <c r="E6544" s="1">
        <v>44524</v>
      </c>
      <c r="F6544" s="4">
        <v>12166</v>
      </c>
      <c r="G6544">
        <v>2030</v>
      </c>
      <c r="H6544" s="3">
        <f>_xlfn.XLOOKUP(sales[[#This Row],[Product]],products[Product],products[Cost per box])*sales[[#This Row],[Boxes]]</f>
        <v>12809.3</v>
      </c>
      <c r="I6544" s="4">
        <f>sales[[#This Row],[Revenue]]-sales[[#This Row],[Cost]]</f>
        <v>-643.29999999999927</v>
      </c>
    </row>
    <row r="6545" spans="2:9" x14ac:dyDescent="0.25">
      <c r="B6545" t="s">
        <v>34</v>
      </c>
      <c r="C6545" t="s">
        <v>21</v>
      </c>
      <c r="D6545" t="s">
        <v>50</v>
      </c>
      <c r="E6545" s="1">
        <v>44524</v>
      </c>
      <c r="F6545" s="4">
        <v>3843</v>
      </c>
      <c r="G6545">
        <v>175</v>
      </c>
      <c r="H6545" s="3">
        <f>_xlfn.XLOOKUP(sales[[#This Row],[Product]],products[Product],products[Cost per box])*sales[[#This Row],[Boxes]]</f>
        <v>2171.75</v>
      </c>
      <c r="I6545" s="4">
        <f>sales[[#This Row],[Revenue]]-sales[[#This Row],[Cost]]</f>
        <v>1671.25</v>
      </c>
    </row>
    <row r="6546" spans="2:9" x14ac:dyDescent="0.25">
      <c r="B6546" t="s">
        <v>53</v>
      </c>
      <c r="C6546" t="s">
        <v>21</v>
      </c>
      <c r="D6546" t="s">
        <v>48</v>
      </c>
      <c r="E6546" s="1">
        <v>44524</v>
      </c>
      <c r="F6546" s="4">
        <v>2170</v>
      </c>
      <c r="G6546">
        <v>87</v>
      </c>
      <c r="H6546" s="3">
        <f>_xlfn.XLOOKUP(sales[[#This Row],[Product]],products[Product],products[Cost per box])*sales[[#This Row],[Boxes]]</f>
        <v>650.76</v>
      </c>
      <c r="I6546" s="4">
        <f>sales[[#This Row],[Revenue]]-sales[[#This Row],[Cost]]</f>
        <v>1519.24</v>
      </c>
    </row>
    <row r="6547" spans="2:9" x14ac:dyDescent="0.25">
      <c r="B6547" t="s">
        <v>39</v>
      </c>
      <c r="C6547" t="s">
        <v>6</v>
      </c>
      <c r="D6547" t="s">
        <v>43</v>
      </c>
      <c r="E6547" s="1">
        <v>44524</v>
      </c>
      <c r="F6547" s="4">
        <v>7805</v>
      </c>
      <c r="G6547">
        <v>391</v>
      </c>
      <c r="H6547" s="3">
        <f>_xlfn.XLOOKUP(sales[[#This Row],[Product]],products[Product],products[Cost per box])*sales[[#This Row],[Boxes]]</f>
        <v>1505.3500000000001</v>
      </c>
      <c r="I6547" s="4">
        <f>sales[[#This Row],[Revenue]]-sales[[#This Row],[Cost]]</f>
        <v>6299.65</v>
      </c>
    </row>
    <row r="6548" spans="2:9" x14ac:dyDescent="0.25">
      <c r="B6548" t="s">
        <v>29</v>
      </c>
      <c r="C6548" t="s">
        <v>16</v>
      </c>
      <c r="D6548" t="s">
        <v>36</v>
      </c>
      <c r="E6548" s="1">
        <v>44525</v>
      </c>
      <c r="F6548" s="4">
        <v>2709</v>
      </c>
      <c r="G6548">
        <v>387</v>
      </c>
      <c r="H6548" s="3">
        <f>_xlfn.XLOOKUP(sales[[#This Row],[Product]],products[Product],products[Cost per box])*sales[[#This Row],[Boxes]]</f>
        <v>1950.48</v>
      </c>
      <c r="I6548" s="4">
        <f>sales[[#This Row],[Revenue]]-sales[[#This Row],[Cost]]</f>
        <v>758.52</v>
      </c>
    </row>
    <row r="6549" spans="2:9" x14ac:dyDescent="0.25">
      <c r="B6549" t="s">
        <v>20</v>
      </c>
      <c r="C6549" t="s">
        <v>21</v>
      </c>
      <c r="D6549" t="s">
        <v>44</v>
      </c>
      <c r="E6549" s="1">
        <v>44525</v>
      </c>
      <c r="F6549" s="4">
        <v>2905</v>
      </c>
      <c r="G6549">
        <v>133</v>
      </c>
      <c r="H6549" s="3">
        <f>_xlfn.XLOOKUP(sales[[#This Row],[Product]],products[Product],products[Cost per box])*sales[[#This Row],[Boxes]]</f>
        <v>1272.81</v>
      </c>
      <c r="I6549" s="4">
        <f>sales[[#This Row],[Revenue]]-sales[[#This Row],[Cost]]</f>
        <v>1632.19</v>
      </c>
    </row>
    <row r="6550" spans="2:9" x14ac:dyDescent="0.25">
      <c r="B6550" t="s">
        <v>13</v>
      </c>
      <c r="C6550" t="s">
        <v>11</v>
      </c>
      <c r="D6550" t="s">
        <v>19</v>
      </c>
      <c r="E6550" s="1">
        <v>44525</v>
      </c>
      <c r="F6550" s="4">
        <v>3045</v>
      </c>
      <c r="G6550">
        <v>170</v>
      </c>
      <c r="H6550" s="3">
        <f>_xlfn.XLOOKUP(sales[[#This Row],[Product]],products[Product],products[Cost per box])*sales[[#This Row],[Boxes]]</f>
        <v>1739.1000000000001</v>
      </c>
      <c r="I6550" s="4">
        <f>sales[[#This Row],[Revenue]]-sales[[#This Row],[Cost]]</f>
        <v>1305.8999999999999</v>
      </c>
    </row>
    <row r="6551" spans="2:9" x14ac:dyDescent="0.25">
      <c r="B6551" t="s">
        <v>57</v>
      </c>
      <c r="C6551" t="s">
        <v>16</v>
      </c>
      <c r="D6551" t="s">
        <v>45</v>
      </c>
      <c r="E6551" s="1">
        <v>44525</v>
      </c>
      <c r="F6551" s="4">
        <v>3199</v>
      </c>
      <c r="G6551">
        <v>134</v>
      </c>
      <c r="H6551" s="3">
        <f>_xlfn.XLOOKUP(sales[[#This Row],[Product]],products[Product],products[Cost per box])*sales[[#This Row],[Boxes]]</f>
        <v>1035.8200000000002</v>
      </c>
      <c r="I6551" s="4">
        <f>sales[[#This Row],[Revenue]]-sales[[#This Row],[Cost]]</f>
        <v>2163.1799999999998</v>
      </c>
    </row>
    <row r="6552" spans="2:9" x14ac:dyDescent="0.25">
      <c r="B6552" t="s">
        <v>8</v>
      </c>
      <c r="C6552" t="s">
        <v>6</v>
      </c>
      <c r="D6552" t="s">
        <v>22</v>
      </c>
      <c r="E6552" s="1">
        <v>44525</v>
      </c>
      <c r="F6552" s="4">
        <v>6860</v>
      </c>
      <c r="G6552">
        <v>770</v>
      </c>
      <c r="H6552" s="3">
        <f>_xlfn.XLOOKUP(sales[[#This Row],[Product]],products[Product],products[Cost per box])*sales[[#This Row],[Boxes]]</f>
        <v>6329.4000000000005</v>
      </c>
      <c r="I6552" s="4">
        <f>sales[[#This Row],[Revenue]]-sales[[#This Row],[Cost]]</f>
        <v>530.59999999999945</v>
      </c>
    </row>
    <row r="6553" spans="2:9" x14ac:dyDescent="0.25">
      <c r="B6553" t="s">
        <v>56</v>
      </c>
      <c r="C6553" t="s">
        <v>27</v>
      </c>
      <c r="D6553" t="s">
        <v>28</v>
      </c>
      <c r="E6553" s="1">
        <v>44525</v>
      </c>
      <c r="F6553" s="4">
        <v>7777</v>
      </c>
      <c r="G6553">
        <v>1120</v>
      </c>
      <c r="H6553" s="3">
        <f>_xlfn.XLOOKUP(sales[[#This Row],[Product]],products[Product],products[Cost per box])*sales[[#This Row],[Boxes]]</f>
        <v>3091.2</v>
      </c>
      <c r="I6553" s="4">
        <f>sales[[#This Row],[Revenue]]-sales[[#This Row],[Cost]]</f>
        <v>4685.8</v>
      </c>
    </row>
    <row r="6554" spans="2:9" x14ac:dyDescent="0.25">
      <c r="B6554" t="s">
        <v>29</v>
      </c>
      <c r="C6554" t="s">
        <v>6</v>
      </c>
      <c r="D6554" t="s">
        <v>43</v>
      </c>
      <c r="E6554" s="1">
        <v>44525</v>
      </c>
      <c r="F6554" s="4">
        <v>16709</v>
      </c>
      <c r="G6554">
        <v>840</v>
      </c>
      <c r="H6554" s="3">
        <f>_xlfn.XLOOKUP(sales[[#This Row],[Product]],products[Product],products[Cost per box])*sales[[#This Row],[Boxes]]</f>
        <v>3234</v>
      </c>
      <c r="I6554" s="4">
        <f>sales[[#This Row],[Revenue]]-sales[[#This Row],[Cost]]</f>
        <v>13475</v>
      </c>
    </row>
    <row r="6555" spans="2:9" x14ac:dyDescent="0.25">
      <c r="B6555" t="s">
        <v>29</v>
      </c>
      <c r="C6555" t="s">
        <v>16</v>
      </c>
      <c r="D6555" t="s">
        <v>28</v>
      </c>
      <c r="E6555" s="1">
        <v>44525</v>
      </c>
      <c r="F6555" s="4">
        <v>5642</v>
      </c>
      <c r="G6555">
        <v>910</v>
      </c>
      <c r="H6555" s="3">
        <f>_xlfn.XLOOKUP(sales[[#This Row],[Product]],products[Product],products[Cost per box])*sales[[#This Row],[Boxes]]</f>
        <v>2511.6</v>
      </c>
      <c r="I6555" s="4">
        <f>sales[[#This Row],[Revenue]]-sales[[#This Row],[Cost]]</f>
        <v>3130.4</v>
      </c>
    </row>
    <row r="6556" spans="2:9" x14ac:dyDescent="0.25">
      <c r="B6556" t="s">
        <v>32</v>
      </c>
      <c r="C6556" t="s">
        <v>16</v>
      </c>
      <c r="D6556" t="s">
        <v>44</v>
      </c>
      <c r="E6556" s="1">
        <v>44525</v>
      </c>
      <c r="F6556" s="4">
        <v>1848</v>
      </c>
      <c r="G6556">
        <v>81</v>
      </c>
      <c r="H6556" s="3">
        <f>_xlfn.XLOOKUP(sales[[#This Row],[Product]],products[Product],products[Cost per box])*sales[[#This Row],[Boxes]]</f>
        <v>775.17000000000007</v>
      </c>
      <c r="I6556" s="4">
        <f>sales[[#This Row],[Revenue]]-sales[[#This Row],[Cost]]</f>
        <v>1072.83</v>
      </c>
    </row>
    <row r="6557" spans="2:9" x14ac:dyDescent="0.25">
      <c r="B6557" t="s">
        <v>53</v>
      </c>
      <c r="C6557" t="s">
        <v>6</v>
      </c>
      <c r="D6557" t="s">
        <v>47</v>
      </c>
      <c r="E6557" s="1">
        <v>44525</v>
      </c>
      <c r="F6557" s="4">
        <v>4711</v>
      </c>
      <c r="G6557">
        <v>278</v>
      </c>
      <c r="H6557" s="3">
        <f>_xlfn.XLOOKUP(sales[[#This Row],[Product]],products[Product],products[Cost per box])*sales[[#This Row],[Boxes]]</f>
        <v>1462.28</v>
      </c>
      <c r="I6557" s="4">
        <f>sales[[#This Row],[Revenue]]-sales[[#This Row],[Cost]]</f>
        <v>3248.7200000000003</v>
      </c>
    </row>
    <row r="6558" spans="2:9" x14ac:dyDescent="0.25">
      <c r="B6558" t="s">
        <v>8</v>
      </c>
      <c r="C6558" t="s">
        <v>16</v>
      </c>
      <c r="D6558" t="s">
        <v>36</v>
      </c>
      <c r="E6558" s="1">
        <v>44525</v>
      </c>
      <c r="F6558" s="4">
        <v>5831</v>
      </c>
      <c r="G6558">
        <v>840</v>
      </c>
      <c r="H6558" s="3">
        <f>_xlfn.XLOOKUP(sales[[#This Row],[Product]],products[Product],products[Cost per box])*sales[[#This Row],[Boxes]]</f>
        <v>4233.6000000000004</v>
      </c>
      <c r="I6558" s="4">
        <f>sales[[#This Row],[Revenue]]-sales[[#This Row],[Cost]]</f>
        <v>1597.3999999999996</v>
      </c>
    </row>
    <row r="6559" spans="2:9" x14ac:dyDescent="0.25">
      <c r="B6559" t="s">
        <v>13</v>
      </c>
      <c r="C6559" t="s">
        <v>6</v>
      </c>
      <c r="D6559" t="s">
        <v>38</v>
      </c>
      <c r="E6559" s="1">
        <v>44525</v>
      </c>
      <c r="F6559" s="4">
        <v>15967</v>
      </c>
      <c r="G6559">
        <v>615</v>
      </c>
      <c r="H6559" s="3">
        <f>_xlfn.XLOOKUP(sales[[#This Row],[Product]],products[Product],products[Cost per box])*sales[[#This Row],[Boxes]]</f>
        <v>6113.0999999999995</v>
      </c>
      <c r="I6559" s="4">
        <f>sales[[#This Row],[Revenue]]-sales[[#This Row],[Cost]]</f>
        <v>9853.9000000000015</v>
      </c>
    </row>
    <row r="6560" spans="2:9" x14ac:dyDescent="0.25">
      <c r="B6560" t="s">
        <v>39</v>
      </c>
      <c r="C6560" t="s">
        <v>21</v>
      </c>
      <c r="D6560" t="s">
        <v>30</v>
      </c>
      <c r="E6560" s="1">
        <v>44525</v>
      </c>
      <c r="F6560" s="4">
        <v>6510</v>
      </c>
      <c r="G6560">
        <v>343</v>
      </c>
      <c r="H6560" s="3">
        <f>_xlfn.XLOOKUP(sales[[#This Row],[Product]],products[Product],products[Cost per box])*sales[[#This Row],[Boxes]]</f>
        <v>1262.24</v>
      </c>
      <c r="I6560" s="4">
        <f>sales[[#This Row],[Revenue]]-sales[[#This Row],[Cost]]</f>
        <v>5247.76</v>
      </c>
    </row>
    <row r="6561" spans="2:9" x14ac:dyDescent="0.25">
      <c r="B6561" t="s">
        <v>23</v>
      </c>
      <c r="C6561" t="s">
        <v>16</v>
      </c>
      <c r="D6561" t="s">
        <v>31</v>
      </c>
      <c r="E6561" s="1">
        <v>44525</v>
      </c>
      <c r="F6561" s="4">
        <v>91</v>
      </c>
      <c r="G6561">
        <v>7</v>
      </c>
      <c r="H6561" s="3">
        <f>_xlfn.XLOOKUP(sales[[#This Row],[Product]],products[Product],products[Cost per box])*sales[[#This Row],[Boxes]]</f>
        <v>40.04</v>
      </c>
      <c r="I6561" s="4">
        <f>sales[[#This Row],[Revenue]]-sales[[#This Row],[Cost]]</f>
        <v>50.96</v>
      </c>
    </row>
    <row r="6562" spans="2:9" x14ac:dyDescent="0.25">
      <c r="B6562" t="s">
        <v>40</v>
      </c>
      <c r="C6562" t="s">
        <v>16</v>
      </c>
      <c r="D6562" t="s">
        <v>7</v>
      </c>
      <c r="E6562" s="1">
        <v>44525</v>
      </c>
      <c r="F6562" s="4">
        <v>6286</v>
      </c>
      <c r="G6562">
        <v>449</v>
      </c>
      <c r="H6562" s="3">
        <f>_xlfn.XLOOKUP(sales[[#This Row],[Product]],products[Product],products[Cost per box])*sales[[#This Row],[Boxes]]</f>
        <v>2312.3500000000004</v>
      </c>
      <c r="I6562" s="4">
        <f>sales[[#This Row],[Revenue]]-sales[[#This Row],[Cost]]</f>
        <v>3973.6499999999996</v>
      </c>
    </row>
    <row r="6563" spans="2:9" x14ac:dyDescent="0.25">
      <c r="B6563" t="s">
        <v>49</v>
      </c>
      <c r="C6563" t="s">
        <v>9</v>
      </c>
      <c r="D6563" t="s">
        <v>44</v>
      </c>
      <c r="E6563" s="1">
        <v>44525</v>
      </c>
      <c r="F6563" s="4">
        <v>8512</v>
      </c>
      <c r="G6563">
        <v>355</v>
      </c>
      <c r="H6563" s="3">
        <f>_xlfn.XLOOKUP(sales[[#This Row],[Product]],products[Product],products[Cost per box])*sales[[#This Row],[Boxes]]</f>
        <v>3397.35</v>
      </c>
      <c r="I6563" s="4">
        <f>sales[[#This Row],[Revenue]]-sales[[#This Row],[Cost]]</f>
        <v>5114.6499999999996</v>
      </c>
    </row>
    <row r="6564" spans="2:9" x14ac:dyDescent="0.25">
      <c r="B6564" t="s">
        <v>39</v>
      </c>
      <c r="C6564" t="s">
        <v>21</v>
      </c>
      <c r="D6564" t="s">
        <v>28</v>
      </c>
      <c r="E6564" s="1">
        <v>44525</v>
      </c>
      <c r="F6564" s="4">
        <v>3472</v>
      </c>
      <c r="G6564">
        <v>496</v>
      </c>
      <c r="H6564" s="3">
        <f>_xlfn.XLOOKUP(sales[[#This Row],[Product]],products[Product],products[Cost per box])*sales[[#This Row],[Boxes]]</f>
        <v>1368.9599999999998</v>
      </c>
      <c r="I6564" s="4">
        <f>sales[[#This Row],[Revenue]]-sales[[#This Row],[Cost]]</f>
        <v>2103.04</v>
      </c>
    </row>
    <row r="6565" spans="2:9" x14ac:dyDescent="0.25">
      <c r="B6565" t="s">
        <v>25</v>
      </c>
      <c r="C6565" t="s">
        <v>16</v>
      </c>
      <c r="D6565" t="s">
        <v>30</v>
      </c>
      <c r="E6565" s="1">
        <v>44525</v>
      </c>
      <c r="F6565" s="4">
        <v>10556</v>
      </c>
      <c r="G6565">
        <v>528</v>
      </c>
      <c r="H6565" s="3">
        <f>_xlfn.XLOOKUP(sales[[#This Row],[Product]],products[Product],products[Cost per box])*sales[[#This Row],[Boxes]]</f>
        <v>1943.0400000000002</v>
      </c>
      <c r="I6565" s="4">
        <f>sales[[#This Row],[Revenue]]-sales[[#This Row],[Cost]]</f>
        <v>8612.9599999999991</v>
      </c>
    </row>
    <row r="6566" spans="2:9" x14ac:dyDescent="0.25">
      <c r="B6566" t="s">
        <v>25</v>
      </c>
      <c r="C6566" t="s">
        <v>16</v>
      </c>
      <c r="D6566" t="s">
        <v>22</v>
      </c>
      <c r="E6566" s="1">
        <v>44525</v>
      </c>
      <c r="F6566" s="4">
        <v>4830</v>
      </c>
      <c r="G6566">
        <v>604</v>
      </c>
      <c r="H6566" s="3">
        <f>_xlfn.XLOOKUP(sales[[#This Row],[Product]],products[Product],products[Cost per box])*sales[[#This Row],[Boxes]]</f>
        <v>4964.88</v>
      </c>
      <c r="I6566" s="4">
        <f>sales[[#This Row],[Revenue]]-sales[[#This Row],[Cost]]</f>
        <v>-134.88000000000011</v>
      </c>
    </row>
    <row r="6567" spans="2:9" x14ac:dyDescent="0.25">
      <c r="B6567" t="s">
        <v>5</v>
      </c>
      <c r="C6567" t="s">
        <v>21</v>
      </c>
      <c r="D6567" t="s">
        <v>12</v>
      </c>
      <c r="E6567" s="1">
        <v>44525</v>
      </c>
      <c r="F6567" s="4">
        <v>854</v>
      </c>
      <c r="G6567">
        <v>54</v>
      </c>
      <c r="H6567" s="3">
        <f>_xlfn.XLOOKUP(sales[[#This Row],[Product]],products[Product],products[Cost per box])*sales[[#This Row],[Boxes]]</f>
        <v>455.21999999999997</v>
      </c>
      <c r="I6567" s="4">
        <f>sales[[#This Row],[Revenue]]-sales[[#This Row],[Cost]]</f>
        <v>398.78000000000003</v>
      </c>
    </row>
    <row r="6568" spans="2:9" x14ac:dyDescent="0.25">
      <c r="B6568" t="s">
        <v>34</v>
      </c>
      <c r="C6568" t="s">
        <v>16</v>
      </c>
      <c r="D6568" t="s">
        <v>45</v>
      </c>
      <c r="E6568" s="1">
        <v>44526</v>
      </c>
      <c r="F6568" s="4">
        <v>364</v>
      </c>
      <c r="G6568">
        <v>16</v>
      </c>
      <c r="H6568" s="3">
        <f>_xlfn.XLOOKUP(sales[[#This Row],[Product]],products[Product],products[Cost per box])*sales[[#This Row],[Boxes]]</f>
        <v>123.68</v>
      </c>
      <c r="I6568" s="4">
        <f>sales[[#This Row],[Revenue]]-sales[[#This Row],[Cost]]</f>
        <v>240.32</v>
      </c>
    </row>
    <row r="6569" spans="2:9" x14ac:dyDescent="0.25">
      <c r="B6569" t="s">
        <v>41</v>
      </c>
      <c r="C6569" t="s">
        <v>16</v>
      </c>
      <c r="D6569" t="s">
        <v>7</v>
      </c>
      <c r="E6569" s="1">
        <v>44526</v>
      </c>
      <c r="F6569" s="4">
        <v>11781</v>
      </c>
      <c r="G6569">
        <v>770</v>
      </c>
      <c r="H6569" s="3">
        <f>_xlfn.XLOOKUP(sales[[#This Row],[Product]],products[Product],products[Cost per box])*sales[[#This Row],[Boxes]]</f>
        <v>3965.5000000000005</v>
      </c>
      <c r="I6569" s="4">
        <f>sales[[#This Row],[Revenue]]-sales[[#This Row],[Cost]]</f>
        <v>7815.5</v>
      </c>
    </row>
    <row r="6570" spans="2:9" x14ac:dyDescent="0.25">
      <c r="B6570" t="s">
        <v>57</v>
      </c>
      <c r="C6570" t="s">
        <v>11</v>
      </c>
      <c r="D6570" t="s">
        <v>52</v>
      </c>
      <c r="E6570" s="1">
        <v>44526</v>
      </c>
      <c r="F6570" s="4">
        <v>2044</v>
      </c>
      <c r="G6570">
        <v>171</v>
      </c>
      <c r="H6570" s="3">
        <f>_xlfn.XLOOKUP(sales[[#This Row],[Product]],products[Product],products[Cost per box])*sales[[#This Row],[Boxes]]</f>
        <v>567.72</v>
      </c>
      <c r="I6570" s="4">
        <f>sales[[#This Row],[Revenue]]-sales[[#This Row],[Cost]]</f>
        <v>1476.28</v>
      </c>
    </row>
    <row r="6571" spans="2:9" x14ac:dyDescent="0.25">
      <c r="B6571" t="s">
        <v>10</v>
      </c>
      <c r="C6571" t="s">
        <v>21</v>
      </c>
      <c r="D6571" t="s">
        <v>31</v>
      </c>
      <c r="E6571" s="1">
        <v>44526</v>
      </c>
      <c r="F6571" s="4">
        <v>2898</v>
      </c>
      <c r="G6571">
        <v>242</v>
      </c>
      <c r="H6571" s="3">
        <f>_xlfn.XLOOKUP(sales[[#This Row],[Product]],products[Product],products[Cost per box])*sales[[#This Row],[Boxes]]</f>
        <v>1384.24</v>
      </c>
      <c r="I6571" s="4">
        <f>sales[[#This Row],[Revenue]]-sales[[#This Row],[Cost]]</f>
        <v>1513.76</v>
      </c>
    </row>
    <row r="6572" spans="2:9" x14ac:dyDescent="0.25">
      <c r="B6572" t="s">
        <v>46</v>
      </c>
      <c r="C6572" t="s">
        <v>11</v>
      </c>
      <c r="D6572" t="s">
        <v>22</v>
      </c>
      <c r="E6572" s="1">
        <v>44526</v>
      </c>
      <c r="F6572" s="4">
        <v>3192</v>
      </c>
      <c r="G6572">
        <v>355</v>
      </c>
      <c r="H6572" s="3">
        <f>_xlfn.XLOOKUP(sales[[#This Row],[Product]],products[Product],products[Cost per box])*sales[[#This Row],[Boxes]]</f>
        <v>2918.1000000000004</v>
      </c>
      <c r="I6572" s="4">
        <f>sales[[#This Row],[Revenue]]-sales[[#This Row],[Cost]]</f>
        <v>273.89999999999964</v>
      </c>
    </row>
    <row r="6573" spans="2:9" x14ac:dyDescent="0.25">
      <c r="B6573" t="s">
        <v>8</v>
      </c>
      <c r="C6573" t="s">
        <v>27</v>
      </c>
      <c r="D6573" t="s">
        <v>22</v>
      </c>
      <c r="E6573" s="1">
        <v>44526</v>
      </c>
      <c r="F6573" s="4">
        <v>10990</v>
      </c>
      <c r="G6573">
        <v>1400</v>
      </c>
      <c r="H6573" s="3">
        <f>_xlfn.XLOOKUP(sales[[#This Row],[Product]],products[Product],products[Cost per box])*sales[[#This Row],[Boxes]]</f>
        <v>11508</v>
      </c>
      <c r="I6573" s="4">
        <f>sales[[#This Row],[Revenue]]-sales[[#This Row],[Cost]]</f>
        <v>-518</v>
      </c>
    </row>
    <row r="6574" spans="2:9" x14ac:dyDescent="0.25">
      <c r="B6574" t="s">
        <v>20</v>
      </c>
      <c r="C6574" t="s">
        <v>21</v>
      </c>
      <c r="D6574" t="s">
        <v>31</v>
      </c>
      <c r="E6574" s="1">
        <v>44526</v>
      </c>
      <c r="F6574" s="4">
        <v>1974</v>
      </c>
      <c r="G6574">
        <v>152</v>
      </c>
      <c r="H6574" s="3">
        <f>_xlfn.XLOOKUP(sales[[#This Row],[Product]],products[Product],products[Cost per box])*sales[[#This Row],[Boxes]]</f>
        <v>869.43999999999994</v>
      </c>
      <c r="I6574" s="4">
        <f>sales[[#This Row],[Revenue]]-sales[[#This Row],[Cost]]</f>
        <v>1104.56</v>
      </c>
    </row>
    <row r="6575" spans="2:9" x14ac:dyDescent="0.25">
      <c r="B6575" t="s">
        <v>10</v>
      </c>
      <c r="C6575" t="s">
        <v>21</v>
      </c>
      <c r="D6575" t="s">
        <v>38</v>
      </c>
      <c r="E6575" s="1">
        <v>44526</v>
      </c>
      <c r="F6575" s="4">
        <v>357</v>
      </c>
      <c r="G6575">
        <v>14</v>
      </c>
      <c r="H6575" s="3">
        <f>_xlfn.XLOOKUP(sales[[#This Row],[Product]],products[Product],products[Cost per box])*sales[[#This Row],[Boxes]]</f>
        <v>139.16</v>
      </c>
      <c r="I6575" s="4">
        <f>sales[[#This Row],[Revenue]]-sales[[#This Row],[Cost]]</f>
        <v>217.84</v>
      </c>
    </row>
    <row r="6576" spans="2:9" x14ac:dyDescent="0.25">
      <c r="B6576" t="s">
        <v>29</v>
      </c>
      <c r="C6576" t="s">
        <v>11</v>
      </c>
      <c r="D6576" t="s">
        <v>52</v>
      </c>
      <c r="E6576" s="1">
        <v>44526</v>
      </c>
      <c r="F6576" s="4">
        <v>7812</v>
      </c>
      <c r="G6576">
        <v>700</v>
      </c>
      <c r="H6576" s="3">
        <f>_xlfn.XLOOKUP(sales[[#This Row],[Product]],products[Product],products[Cost per box])*sales[[#This Row],[Boxes]]</f>
        <v>2324</v>
      </c>
      <c r="I6576" s="4">
        <f>sales[[#This Row],[Revenue]]-sales[[#This Row],[Cost]]</f>
        <v>5488</v>
      </c>
    </row>
    <row r="6577" spans="2:9" x14ac:dyDescent="0.25">
      <c r="B6577" t="s">
        <v>37</v>
      </c>
      <c r="C6577" t="s">
        <v>16</v>
      </c>
      <c r="D6577" t="s">
        <v>24</v>
      </c>
      <c r="E6577" s="1">
        <v>44526</v>
      </c>
      <c r="F6577" s="4">
        <v>6202</v>
      </c>
      <c r="G6577">
        <v>327</v>
      </c>
      <c r="H6577" s="3">
        <f>_xlfn.XLOOKUP(sales[[#This Row],[Product]],products[Product],products[Cost per box])*sales[[#This Row],[Boxes]]</f>
        <v>3436.77</v>
      </c>
      <c r="I6577" s="4">
        <f>sales[[#This Row],[Revenue]]-sales[[#This Row],[Cost]]</f>
        <v>2765.23</v>
      </c>
    </row>
    <row r="6578" spans="2:9" x14ac:dyDescent="0.25">
      <c r="B6578" t="s">
        <v>51</v>
      </c>
      <c r="C6578" t="s">
        <v>21</v>
      </c>
      <c r="D6578" t="s">
        <v>31</v>
      </c>
      <c r="E6578" s="1">
        <v>44526</v>
      </c>
      <c r="F6578" s="4">
        <v>12068</v>
      </c>
      <c r="G6578">
        <v>910</v>
      </c>
      <c r="H6578" s="3">
        <f>_xlfn.XLOOKUP(sales[[#This Row],[Product]],products[Product],products[Cost per box])*sales[[#This Row],[Boxes]]</f>
        <v>5205.2</v>
      </c>
      <c r="I6578" s="4">
        <f>sales[[#This Row],[Revenue]]-sales[[#This Row],[Cost]]</f>
        <v>6862.8</v>
      </c>
    </row>
    <row r="6579" spans="2:9" x14ac:dyDescent="0.25">
      <c r="B6579" t="s">
        <v>34</v>
      </c>
      <c r="C6579" t="s">
        <v>9</v>
      </c>
      <c r="D6579" t="s">
        <v>42</v>
      </c>
      <c r="E6579" s="1">
        <v>44526</v>
      </c>
      <c r="F6579" s="4">
        <v>6363</v>
      </c>
      <c r="G6579">
        <v>455</v>
      </c>
      <c r="H6579" s="3">
        <f>_xlfn.XLOOKUP(sales[[#This Row],[Product]],products[Product],products[Cost per box])*sales[[#This Row],[Boxes]]</f>
        <v>2156.7000000000003</v>
      </c>
      <c r="I6579" s="4">
        <f>sales[[#This Row],[Revenue]]-sales[[#This Row],[Cost]]</f>
        <v>4206.2999999999993</v>
      </c>
    </row>
    <row r="6580" spans="2:9" x14ac:dyDescent="0.25">
      <c r="B6580" t="s">
        <v>20</v>
      </c>
      <c r="C6580" t="s">
        <v>11</v>
      </c>
      <c r="D6580" t="s">
        <v>50</v>
      </c>
      <c r="E6580" s="1">
        <v>44526</v>
      </c>
      <c r="F6580" s="4">
        <v>6006</v>
      </c>
      <c r="G6580">
        <v>251</v>
      </c>
      <c r="H6580" s="3">
        <f>_xlfn.XLOOKUP(sales[[#This Row],[Product]],products[Product],products[Cost per box])*sales[[#This Row],[Boxes]]</f>
        <v>3114.91</v>
      </c>
      <c r="I6580" s="4">
        <f>sales[[#This Row],[Revenue]]-sales[[#This Row],[Cost]]</f>
        <v>2891.09</v>
      </c>
    </row>
    <row r="6581" spans="2:9" x14ac:dyDescent="0.25">
      <c r="B6581" t="s">
        <v>18</v>
      </c>
      <c r="C6581" t="s">
        <v>6</v>
      </c>
      <c r="D6581" t="s">
        <v>35</v>
      </c>
      <c r="E6581" s="1">
        <v>44526</v>
      </c>
      <c r="F6581" s="4">
        <v>5579</v>
      </c>
      <c r="G6581">
        <v>310</v>
      </c>
      <c r="H6581" s="3">
        <f>_xlfn.XLOOKUP(sales[[#This Row],[Product]],products[Product],products[Cost per box])*sales[[#This Row],[Boxes]]</f>
        <v>821.5</v>
      </c>
      <c r="I6581" s="4">
        <f>sales[[#This Row],[Revenue]]-sales[[#This Row],[Cost]]</f>
        <v>4757.5</v>
      </c>
    </row>
    <row r="6582" spans="2:9" x14ac:dyDescent="0.25">
      <c r="B6582" t="s">
        <v>13</v>
      </c>
      <c r="C6582" t="s">
        <v>9</v>
      </c>
      <c r="D6582" t="s">
        <v>50</v>
      </c>
      <c r="E6582" s="1">
        <v>44526</v>
      </c>
      <c r="F6582" s="4">
        <v>2590</v>
      </c>
      <c r="G6582">
        <v>108</v>
      </c>
      <c r="H6582" s="3">
        <f>_xlfn.XLOOKUP(sales[[#This Row],[Product]],products[Product],products[Cost per box])*sales[[#This Row],[Boxes]]</f>
        <v>1340.28</v>
      </c>
      <c r="I6582" s="4">
        <f>sales[[#This Row],[Revenue]]-sales[[#This Row],[Cost]]</f>
        <v>1249.72</v>
      </c>
    </row>
    <row r="6583" spans="2:9" x14ac:dyDescent="0.25">
      <c r="B6583" t="s">
        <v>29</v>
      </c>
      <c r="C6583" t="s">
        <v>11</v>
      </c>
      <c r="D6583" t="s">
        <v>38</v>
      </c>
      <c r="E6583" s="1">
        <v>44526</v>
      </c>
      <c r="F6583" s="4">
        <v>3066</v>
      </c>
      <c r="G6583">
        <v>118</v>
      </c>
      <c r="H6583" s="3">
        <f>_xlfn.XLOOKUP(sales[[#This Row],[Product]],products[Product],products[Cost per box])*sales[[#This Row],[Boxes]]</f>
        <v>1172.9199999999998</v>
      </c>
      <c r="I6583" s="4">
        <f>sales[[#This Row],[Revenue]]-sales[[#This Row],[Cost]]</f>
        <v>1893.0800000000002</v>
      </c>
    </row>
    <row r="6584" spans="2:9" x14ac:dyDescent="0.25">
      <c r="B6584" t="s">
        <v>18</v>
      </c>
      <c r="C6584" t="s">
        <v>6</v>
      </c>
      <c r="D6584" t="s">
        <v>47</v>
      </c>
      <c r="E6584" s="1">
        <v>44526</v>
      </c>
      <c r="F6584" s="4">
        <v>4627</v>
      </c>
      <c r="G6584">
        <v>309</v>
      </c>
      <c r="H6584" s="3">
        <f>_xlfn.XLOOKUP(sales[[#This Row],[Product]],products[Product],products[Cost per box])*sales[[#This Row],[Boxes]]</f>
        <v>1625.34</v>
      </c>
      <c r="I6584" s="4">
        <f>sales[[#This Row],[Revenue]]-sales[[#This Row],[Cost]]</f>
        <v>3001.66</v>
      </c>
    </row>
    <row r="6585" spans="2:9" x14ac:dyDescent="0.25">
      <c r="B6585" t="s">
        <v>53</v>
      </c>
      <c r="C6585" t="s">
        <v>21</v>
      </c>
      <c r="D6585" t="s">
        <v>42</v>
      </c>
      <c r="E6585" s="1">
        <v>44526</v>
      </c>
      <c r="F6585" s="4">
        <v>2422</v>
      </c>
      <c r="G6585">
        <v>152</v>
      </c>
      <c r="H6585" s="3">
        <f>_xlfn.XLOOKUP(sales[[#This Row],[Product]],products[Product],products[Cost per box])*sales[[#This Row],[Boxes]]</f>
        <v>720.48</v>
      </c>
      <c r="I6585" s="4">
        <f>sales[[#This Row],[Revenue]]-sales[[#This Row],[Cost]]</f>
        <v>1701.52</v>
      </c>
    </row>
    <row r="6586" spans="2:9" x14ac:dyDescent="0.25">
      <c r="B6586" t="s">
        <v>53</v>
      </c>
      <c r="C6586" t="s">
        <v>21</v>
      </c>
      <c r="D6586" t="s">
        <v>50</v>
      </c>
      <c r="E6586" s="1">
        <v>44526</v>
      </c>
      <c r="F6586" s="4">
        <v>11718</v>
      </c>
      <c r="G6586">
        <v>489</v>
      </c>
      <c r="H6586" s="3">
        <f>_xlfn.XLOOKUP(sales[[#This Row],[Product]],products[Product],products[Cost per box])*sales[[#This Row],[Boxes]]</f>
        <v>6068.49</v>
      </c>
      <c r="I6586" s="4">
        <f>sales[[#This Row],[Revenue]]-sales[[#This Row],[Cost]]</f>
        <v>5649.51</v>
      </c>
    </row>
    <row r="6587" spans="2:9" x14ac:dyDescent="0.25">
      <c r="B6587" t="s">
        <v>51</v>
      </c>
      <c r="C6587" t="s">
        <v>27</v>
      </c>
      <c r="D6587" t="s">
        <v>38</v>
      </c>
      <c r="E6587" s="1">
        <v>44526</v>
      </c>
      <c r="F6587" s="4">
        <v>4942</v>
      </c>
      <c r="G6587">
        <v>198</v>
      </c>
      <c r="H6587" s="3">
        <f>_xlfn.XLOOKUP(sales[[#This Row],[Product]],products[Product],products[Cost per box])*sales[[#This Row],[Boxes]]</f>
        <v>1968.12</v>
      </c>
      <c r="I6587" s="4">
        <f>sales[[#This Row],[Revenue]]-sales[[#This Row],[Cost]]</f>
        <v>2973.88</v>
      </c>
    </row>
    <row r="6588" spans="2:9" x14ac:dyDescent="0.25">
      <c r="B6588" t="s">
        <v>34</v>
      </c>
      <c r="C6588" t="s">
        <v>6</v>
      </c>
      <c r="D6588" t="s">
        <v>26</v>
      </c>
      <c r="E6588" s="1">
        <v>44526</v>
      </c>
      <c r="F6588" s="4">
        <v>364</v>
      </c>
      <c r="G6588">
        <v>31</v>
      </c>
      <c r="H6588" s="3">
        <f>_xlfn.XLOOKUP(sales[[#This Row],[Product]],products[Product],products[Cost per box])*sales[[#This Row],[Boxes]]</f>
        <v>199.32999999999998</v>
      </c>
      <c r="I6588" s="4">
        <f>sales[[#This Row],[Revenue]]-sales[[#This Row],[Cost]]</f>
        <v>164.67000000000002</v>
      </c>
    </row>
    <row r="6589" spans="2:9" x14ac:dyDescent="0.25">
      <c r="B6589" t="s">
        <v>54</v>
      </c>
      <c r="C6589" t="s">
        <v>21</v>
      </c>
      <c r="D6589" t="s">
        <v>28</v>
      </c>
      <c r="E6589" s="1">
        <v>44526</v>
      </c>
      <c r="F6589" s="4">
        <v>9863</v>
      </c>
      <c r="G6589">
        <v>1610</v>
      </c>
      <c r="H6589" s="3">
        <f>_xlfn.XLOOKUP(sales[[#This Row],[Product]],products[Product],products[Cost per box])*sales[[#This Row],[Boxes]]</f>
        <v>4443.5999999999995</v>
      </c>
      <c r="I6589" s="4">
        <f>sales[[#This Row],[Revenue]]-sales[[#This Row],[Cost]]</f>
        <v>5419.4000000000005</v>
      </c>
    </row>
    <row r="6590" spans="2:9" x14ac:dyDescent="0.25">
      <c r="B6590" t="s">
        <v>15</v>
      </c>
      <c r="C6590" t="s">
        <v>9</v>
      </c>
      <c r="D6590" t="s">
        <v>52</v>
      </c>
      <c r="E6590" s="1">
        <v>44526</v>
      </c>
      <c r="F6590" s="4">
        <v>938</v>
      </c>
      <c r="G6590">
        <v>94</v>
      </c>
      <c r="H6590" s="3">
        <f>_xlfn.XLOOKUP(sales[[#This Row],[Product]],products[Product],products[Cost per box])*sales[[#This Row],[Boxes]]</f>
        <v>312.08</v>
      </c>
      <c r="I6590" s="4">
        <f>sales[[#This Row],[Revenue]]-sales[[#This Row],[Cost]]</f>
        <v>625.92000000000007</v>
      </c>
    </row>
    <row r="6591" spans="2:9" x14ac:dyDescent="0.25">
      <c r="B6591" t="s">
        <v>25</v>
      </c>
      <c r="C6591" t="s">
        <v>9</v>
      </c>
      <c r="D6591" t="s">
        <v>22</v>
      </c>
      <c r="E6591" s="1">
        <v>44526</v>
      </c>
      <c r="F6591" s="4">
        <v>10829</v>
      </c>
      <c r="G6591">
        <v>1190</v>
      </c>
      <c r="H6591" s="3">
        <f>_xlfn.XLOOKUP(sales[[#This Row],[Product]],products[Product],products[Cost per box])*sales[[#This Row],[Boxes]]</f>
        <v>9781.8000000000011</v>
      </c>
      <c r="I6591" s="4">
        <f>sales[[#This Row],[Revenue]]-sales[[#This Row],[Cost]]</f>
        <v>1047.1999999999989</v>
      </c>
    </row>
    <row r="6592" spans="2:9" x14ac:dyDescent="0.25">
      <c r="B6592" t="s">
        <v>18</v>
      </c>
      <c r="C6592" t="s">
        <v>11</v>
      </c>
      <c r="D6592" t="s">
        <v>42</v>
      </c>
      <c r="E6592" s="1">
        <v>44526</v>
      </c>
      <c r="F6592" s="4">
        <v>9135</v>
      </c>
      <c r="G6592">
        <v>609</v>
      </c>
      <c r="H6592" s="3">
        <f>_xlfn.XLOOKUP(sales[[#This Row],[Product]],products[Product],products[Cost per box])*sales[[#This Row],[Boxes]]</f>
        <v>2886.6600000000003</v>
      </c>
      <c r="I6592" s="4">
        <f>sales[[#This Row],[Revenue]]-sales[[#This Row],[Cost]]</f>
        <v>6248.34</v>
      </c>
    </row>
    <row r="6593" spans="2:9" x14ac:dyDescent="0.25">
      <c r="B6593" t="s">
        <v>20</v>
      </c>
      <c r="C6593" t="s">
        <v>21</v>
      </c>
      <c r="D6593" t="s">
        <v>36</v>
      </c>
      <c r="E6593" s="1">
        <v>44526</v>
      </c>
      <c r="F6593" s="4">
        <v>427</v>
      </c>
      <c r="G6593">
        <v>54</v>
      </c>
      <c r="H6593" s="3">
        <f>_xlfn.XLOOKUP(sales[[#This Row],[Product]],products[Product],products[Cost per box])*sales[[#This Row],[Boxes]]</f>
        <v>272.16000000000003</v>
      </c>
      <c r="I6593" s="4">
        <f>sales[[#This Row],[Revenue]]-sales[[#This Row],[Cost]]</f>
        <v>154.83999999999997</v>
      </c>
    </row>
    <row r="6594" spans="2:9" x14ac:dyDescent="0.25">
      <c r="B6594" t="s">
        <v>56</v>
      </c>
      <c r="C6594" t="s">
        <v>11</v>
      </c>
      <c r="D6594" t="s">
        <v>52</v>
      </c>
      <c r="E6594" s="1">
        <v>44526</v>
      </c>
      <c r="F6594" s="4">
        <v>11480</v>
      </c>
      <c r="G6594">
        <v>1120</v>
      </c>
      <c r="H6594" s="3">
        <f>_xlfn.XLOOKUP(sales[[#This Row],[Product]],products[Product],products[Cost per box])*sales[[#This Row],[Boxes]]</f>
        <v>3718.3999999999996</v>
      </c>
      <c r="I6594" s="4">
        <f>sales[[#This Row],[Revenue]]-sales[[#This Row],[Cost]]</f>
        <v>7761.6</v>
      </c>
    </row>
    <row r="6595" spans="2:9" x14ac:dyDescent="0.25">
      <c r="B6595" t="s">
        <v>8</v>
      </c>
      <c r="C6595" t="s">
        <v>21</v>
      </c>
      <c r="D6595" t="s">
        <v>50</v>
      </c>
      <c r="E6595" s="1">
        <v>44526</v>
      </c>
      <c r="F6595" s="4">
        <v>2919</v>
      </c>
      <c r="G6595">
        <v>122</v>
      </c>
      <c r="H6595" s="3">
        <f>_xlfn.XLOOKUP(sales[[#This Row],[Product]],products[Product],products[Cost per box])*sales[[#This Row],[Boxes]]</f>
        <v>1514.02</v>
      </c>
      <c r="I6595" s="4">
        <f>sales[[#This Row],[Revenue]]-sales[[#This Row],[Cost]]</f>
        <v>1404.98</v>
      </c>
    </row>
    <row r="6596" spans="2:9" x14ac:dyDescent="0.25">
      <c r="B6596" t="s">
        <v>33</v>
      </c>
      <c r="C6596" t="s">
        <v>21</v>
      </c>
      <c r="D6596" t="s">
        <v>19</v>
      </c>
      <c r="E6596" s="1">
        <v>44526</v>
      </c>
      <c r="F6596" s="4">
        <v>9282</v>
      </c>
      <c r="G6596">
        <v>546</v>
      </c>
      <c r="H6596" s="3">
        <f>_xlfn.XLOOKUP(sales[[#This Row],[Product]],products[Product],products[Cost per box])*sales[[#This Row],[Boxes]]</f>
        <v>5585.58</v>
      </c>
      <c r="I6596" s="4">
        <f>sales[[#This Row],[Revenue]]-sales[[#This Row],[Cost]]</f>
        <v>3696.42</v>
      </c>
    </row>
    <row r="6597" spans="2:9" x14ac:dyDescent="0.25">
      <c r="B6597" t="s">
        <v>20</v>
      </c>
      <c r="C6597" t="s">
        <v>11</v>
      </c>
      <c r="D6597" t="s">
        <v>52</v>
      </c>
      <c r="E6597" s="1">
        <v>44526</v>
      </c>
      <c r="F6597" s="4">
        <v>12593</v>
      </c>
      <c r="G6597">
        <v>1050</v>
      </c>
      <c r="H6597" s="3">
        <f>_xlfn.XLOOKUP(sales[[#This Row],[Product]],products[Product],products[Cost per box])*sales[[#This Row],[Boxes]]</f>
        <v>3486</v>
      </c>
      <c r="I6597" s="4">
        <f>sales[[#This Row],[Revenue]]-sales[[#This Row],[Cost]]</f>
        <v>9107</v>
      </c>
    </row>
    <row r="6598" spans="2:9" x14ac:dyDescent="0.25">
      <c r="B6598" t="s">
        <v>49</v>
      </c>
      <c r="C6598" t="s">
        <v>11</v>
      </c>
      <c r="D6598" t="s">
        <v>12</v>
      </c>
      <c r="E6598" s="1">
        <v>44526</v>
      </c>
      <c r="F6598" s="4">
        <v>2758</v>
      </c>
      <c r="G6598">
        <v>173</v>
      </c>
      <c r="H6598" s="3">
        <f>_xlfn.XLOOKUP(sales[[#This Row],[Product]],products[Product],products[Cost per box])*sales[[#This Row],[Boxes]]</f>
        <v>1458.3899999999999</v>
      </c>
      <c r="I6598" s="4">
        <f>sales[[#This Row],[Revenue]]-sales[[#This Row],[Cost]]</f>
        <v>1299.6100000000001</v>
      </c>
    </row>
    <row r="6599" spans="2:9" x14ac:dyDescent="0.25">
      <c r="B6599" t="s">
        <v>5</v>
      </c>
      <c r="C6599" t="s">
        <v>9</v>
      </c>
      <c r="D6599" t="s">
        <v>48</v>
      </c>
      <c r="E6599" s="1">
        <v>44526</v>
      </c>
      <c r="F6599" s="4">
        <v>8659</v>
      </c>
      <c r="G6599">
        <v>321</v>
      </c>
      <c r="H6599" s="3">
        <f>_xlfn.XLOOKUP(sales[[#This Row],[Product]],products[Product],products[Cost per box])*sales[[#This Row],[Boxes]]</f>
        <v>2401.08</v>
      </c>
      <c r="I6599" s="4">
        <f>sales[[#This Row],[Revenue]]-sales[[#This Row],[Cost]]</f>
        <v>6257.92</v>
      </c>
    </row>
    <row r="6600" spans="2:9" x14ac:dyDescent="0.25">
      <c r="B6600" t="s">
        <v>20</v>
      </c>
      <c r="C6600" t="s">
        <v>11</v>
      </c>
      <c r="D6600" t="s">
        <v>48</v>
      </c>
      <c r="E6600" s="1">
        <v>44526</v>
      </c>
      <c r="F6600" s="4">
        <v>10360</v>
      </c>
      <c r="G6600">
        <v>415</v>
      </c>
      <c r="H6600" s="3">
        <f>_xlfn.XLOOKUP(sales[[#This Row],[Product]],products[Product],products[Cost per box])*sales[[#This Row],[Boxes]]</f>
        <v>3104.2000000000003</v>
      </c>
      <c r="I6600" s="4">
        <f>sales[[#This Row],[Revenue]]-sales[[#This Row],[Cost]]</f>
        <v>7255.7999999999993</v>
      </c>
    </row>
    <row r="6601" spans="2:9" x14ac:dyDescent="0.25">
      <c r="B6601" t="s">
        <v>39</v>
      </c>
      <c r="C6601" t="s">
        <v>11</v>
      </c>
      <c r="D6601" t="s">
        <v>30</v>
      </c>
      <c r="E6601" s="1">
        <v>44526</v>
      </c>
      <c r="F6601" s="4">
        <v>3136</v>
      </c>
      <c r="G6601">
        <v>157</v>
      </c>
      <c r="H6601" s="3">
        <f>_xlfn.XLOOKUP(sales[[#This Row],[Product]],products[Product],products[Cost per box])*sales[[#This Row],[Boxes]]</f>
        <v>577.76</v>
      </c>
      <c r="I6601" s="4">
        <f>sales[[#This Row],[Revenue]]-sales[[#This Row],[Cost]]</f>
        <v>2558.2399999999998</v>
      </c>
    </row>
    <row r="6602" spans="2:9" x14ac:dyDescent="0.25">
      <c r="B6602" t="s">
        <v>40</v>
      </c>
      <c r="C6602" t="s">
        <v>11</v>
      </c>
      <c r="D6602" t="s">
        <v>31</v>
      </c>
      <c r="E6602" s="1">
        <v>44526</v>
      </c>
      <c r="F6602" s="4">
        <v>287</v>
      </c>
      <c r="G6602">
        <v>24</v>
      </c>
      <c r="H6602" s="3">
        <f>_xlfn.XLOOKUP(sales[[#This Row],[Product]],products[Product],products[Cost per box])*sales[[#This Row],[Boxes]]</f>
        <v>137.28</v>
      </c>
      <c r="I6602" s="4">
        <f>sales[[#This Row],[Revenue]]-sales[[#This Row],[Cost]]</f>
        <v>149.72</v>
      </c>
    </row>
    <row r="6603" spans="2:9" x14ac:dyDescent="0.25">
      <c r="B6603" t="s">
        <v>46</v>
      </c>
      <c r="C6603" t="s">
        <v>9</v>
      </c>
      <c r="D6603" t="s">
        <v>17</v>
      </c>
      <c r="E6603" s="1">
        <v>44526</v>
      </c>
      <c r="F6603" s="4">
        <v>721</v>
      </c>
      <c r="G6603">
        <v>32</v>
      </c>
      <c r="H6603" s="3">
        <f>_xlfn.XLOOKUP(sales[[#This Row],[Product]],products[Product],products[Cost per box])*sales[[#This Row],[Boxes]]</f>
        <v>217.6</v>
      </c>
      <c r="I6603" s="4">
        <f>sales[[#This Row],[Revenue]]-sales[[#This Row],[Cost]]</f>
        <v>503.4</v>
      </c>
    </row>
    <row r="6604" spans="2:9" x14ac:dyDescent="0.25">
      <c r="B6604" t="s">
        <v>10</v>
      </c>
      <c r="C6604" t="s">
        <v>16</v>
      </c>
      <c r="D6604" t="s">
        <v>50</v>
      </c>
      <c r="E6604" s="1">
        <v>44526</v>
      </c>
      <c r="F6604" s="4">
        <v>11613</v>
      </c>
      <c r="G6604">
        <v>505</v>
      </c>
      <c r="H6604" s="3">
        <f>_xlfn.XLOOKUP(sales[[#This Row],[Product]],products[Product],products[Cost per box])*sales[[#This Row],[Boxes]]</f>
        <v>6267.05</v>
      </c>
      <c r="I6604" s="4">
        <f>sales[[#This Row],[Revenue]]-sales[[#This Row],[Cost]]</f>
        <v>5345.95</v>
      </c>
    </row>
    <row r="6605" spans="2:9" x14ac:dyDescent="0.25">
      <c r="B6605" t="s">
        <v>32</v>
      </c>
      <c r="C6605" t="s">
        <v>16</v>
      </c>
      <c r="D6605" t="s">
        <v>35</v>
      </c>
      <c r="E6605" s="1">
        <v>44526</v>
      </c>
      <c r="F6605" s="4">
        <v>9352</v>
      </c>
      <c r="G6605">
        <v>493</v>
      </c>
      <c r="H6605" s="3">
        <f>_xlfn.XLOOKUP(sales[[#This Row],[Product]],products[Product],products[Cost per box])*sales[[#This Row],[Boxes]]</f>
        <v>1306.45</v>
      </c>
      <c r="I6605" s="4">
        <f>sales[[#This Row],[Revenue]]-sales[[#This Row],[Cost]]</f>
        <v>8045.55</v>
      </c>
    </row>
    <row r="6606" spans="2:9" x14ac:dyDescent="0.25">
      <c r="B6606" t="s">
        <v>23</v>
      </c>
      <c r="C6606" t="s">
        <v>6</v>
      </c>
      <c r="D6606" t="s">
        <v>42</v>
      </c>
      <c r="E6606" s="1">
        <v>44526</v>
      </c>
      <c r="F6606" s="4">
        <v>4025</v>
      </c>
      <c r="G6606">
        <v>288</v>
      </c>
      <c r="H6606" s="3">
        <f>_xlfn.XLOOKUP(sales[[#This Row],[Product]],products[Product],products[Cost per box])*sales[[#This Row],[Boxes]]</f>
        <v>1365.1200000000001</v>
      </c>
      <c r="I6606" s="4">
        <f>sales[[#This Row],[Revenue]]-sales[[#This Row],[Cost]]</f>
        <v>2659.88</v>
      </c>
    </row>
    <row r="6607" spans="2:9" x14ac:dyDescent="0.25">
      <c r="B6607" t="s">
        <v>46</v>
      </c>
      <c r="C6607" t="s">
        <v>27</v>
      </c>
      <c r="D6607" t="s">
        <v>50</v>
      </c>
      <c r="E6607" s="1">
        <v>44526</v>
      </c>
      <c r="F6607" s="4">
        <v>13181</v>
      </c>
      <c r="G6607">
        <v>550</v>
      </c>
      <c r="H6607" s="3">
        <f>_xlfn.XLOOKUP(sales[[#This Row],[Product]],products[Product],products[Cost per box])*sales[[#This Row],[Boxes]]</f>
        <v>6825.5</v>
      </c>
      <c r="I6607" s="4">
        <f>sales[[#This Row],[Revenue]]-sales[[#This Row],[Cost]]</f>
        <v>6355.5</v>
      </c>
    </row>
    <row r="6608" spans="2:9" x14ac:dyDescent="0.25">
      <c r="B6608" t="s">
        <v>46</v>
      </c>
      <c r="C6608" t="s">
        <v>9</v>
      </c>
      <c r="D6608" t="s">
        <v>26</v>
      </c>
      <c r="E6608" s="1">
        <v>44526</v>
      </c>
      <c r="F6608" s="4">
        <v>2240</v>
      </c>
      <c r="G6608">
        <v>204</v>
      </c>
      <c r="H6608" s="3">
        <f>_xlfn.XLOOKUP(sales[[#This Row],[Product]],products[Product],products[Cost per box])*sales[[#This Row],[Boxes]]</f>
        <v>1311.72</v>
      </c>
      <c r="I6608" s="4">
        <f>sales[[#This Row],[Revenue]]-sales[[#This Row],[Cost]]</f>
        <v>928.28</v>
      </c>
    </row>
    <row r="6609" spans="2:9" x14ac:dyDescent="0.25">
      <c r="B6609" t="s">
        <v>54</v>
      </c>
      <c r="C6609" t="s">
        <v>27</v>
      </c>
      <c r="D6609" t="s">
        <v>31</v>
      </c>
      <c r="E6609" s="1">
        <v>44526</v>
      </c>
      <c r="F6609" s="4">
        <v>7826</v>
      </c>
      <c r="G6609">
        <v>653</v>
      </c>
      <c r="H6609" s="3">
        <f>_xlfn.XLOOKUP(sales[[#This Row],[Product]],products[Product],products[Cost per box])*sales[[#This Row],[Boxes]]</f>
        <v>3735.16</v>
      </c>
      <c r="I6609" s="4">
        <f>sales[[#This Row],[Revenue]]-sales[[#This Row],[Cost]]</f>
        <v>4090.84</v>
      </c>
    </row>
    <row r="6610" spans="2:9" x14ac:dyDescent="0.25">
      <c r="B6610" t="s">
        <v>29</v>
      </c>
      <c r="C6610" t="s">
        <v>27</v>
      </c>
      <c r="D6610" t="s">
        <v>22</v>
      </c>
      <c r="E6610" s="1">
        <v>44526</v>
      </c>
      <c r="F6610" s="4">
        <v>1463</v>
      </c>
      <c r="G6610">
        <v>147</v>
      </c>
      <c r="H6610" s="3">
        <f>_xlfn.XLOOKUP(sales[[#This Row],[Product]],products[Product],products[Cost per box])*sales[[#This Row],[Boxes]]</f>
        <v>1208.3400000000001</v>
      </c>
      <c r="I6610" s="4">
        <f>sales[[#This Row],[Revenue]]-sales[[#This Row],[Cost]]</f>
        <v>254.65999999999985</v>
      </c>
    </row>
    <row r="6611" spans="2:9" x14ac:dyDescent="0.25">
      <c r="B6611" t="s">
        <v>25</v>
      </c>
      <c r="C6611" t="s">
        <v>27</v>
      </c>
      <c r="D6611" t="s">
        <v>30</v>
      </c>
      <c r="E6611" s="1">
        <v>44526</v>
      </c>
      <c r="F6611" s="4">
        <v>8624</v>
      </c>
      <c r="G6611">
        <v>432</v>
      </c>
      <c r="H6611" s="3">
        <f>_xlfn.XLOOKUP(sales[[#This Row],[Product]],products[Product],products[Cost per box])*sales[[#This Row],[Boxes]]</f>
        <v>1589.76</v>
      </c>
      <c r="I6611" s="4">
        <f>sales[[#This Row],[Revenue]]-sales[[#This Row],[Cost]]</f>
        <v>7034.24</v>
      </c>
    </row>
    <row r="6612" spans="2:9" x14ac:dyDescent="0.25">
      <c r="B6612" t="s">
        <v>53</v>
      </c>
      <c r="C6612" t="s">
        <v>11</v>
      </c>
      <c r="D6612" t="s">
        <v>14</v>
      </c>
      <c r="E6612" s="1">
        <v>44526</v>
      </c>
      <c r="F6612" s="4">
        <v>8638</v>
      </c>
      <c r="G6612">
        <v>1470</v>
      </c>
      <c r="H6612" s="3">
        <f>_xlfn.XLOOKUP(sales[[#This Row],[Product]],products[Product],products[Cost per box])*sales[[#This Row],[Boxes]]</f>
        <v>9275.6999999999989</v>
      </c>
      <c r="I6612" s="4">
        <f>sales[[#This Row],[Revenue]]-sales[[#This Row],[Cost]]</f>
        <v>-637.69999999999891</v>
      </c>
    </row>
    <row r="6613" spans="2:9" x14ac:dyDescent="0.25">
      <c r="B6613" t="s">
        <v>23</v>
      </c>
      <c r="C6613" t="s">
        <v>27</v>
      </c>
      <c r="D6613" t="s">
        <v>50</v>
      </c>
      <c r="E6613" s="1">
        <v>44526</v>
      </c>
      <c r="F6613" s="4">
        <v>6951</v>
      </c>
      <c r="G6613">
        <v>303</v>
      </c>
      <c r="H6613" s="3">
        <f>_xlfn.XLOOKUP(sales[[#This Row],[Product]],products[Product],products[Cost per box])*sales[[#This Row],[Boxes]]</f>
        <v>3760.23</v>
      </c>
      <c r="I6613" s="4">
        <f>sales[[#This Row],[Revenue]]-sales[[#This Row],[Cost]]</f>
        <v>3190.77</v>
      </c>
    </row>
    <row r="6614" spans="2:9" x14ac:dyDescent="0.25">
      <c r="B6614" t="s">
        <v>13</v>
      </c>
      <c r="C6614" t="s">
        <v>9</v>
      </c>
      <c r="D6614" t="s">
        <v>52</v>
      </c>
      <c r="E6614" s="1">
        <v>44526</v>
      </c>
      <c r="F6614" s="4">
        <v>1127</v>
      </c>
      <c r="G6614">
        <v>94</v>
      </c>
      <c r="H6614" s="3">
        <f>_xlfn.XLOOKUP(sales[[#This Row],[Product]],products[Product],products[Cost per box])*sales[[#This Row],[Boxes]]</f>
        <v>312.08</v>
      </c>
      <c r="I6614" s="4">
        <f>sales[[#This Row],[Revenue]]-sales[[#This Row],[Cost]]</f>
        <v>814.92000000000007</v>
      </c>
    </row>
    <row r="6615" spans="2:9" x14ac:dyDescent="0.25">
      <c r="B6615" t="s">
        <v>40</v>
      </c>
      <c r="C6615" t="s">
        <v>16</v>
      </c>
      <c r="D6615" t="s">
        <v>48</v>
      </c>
      <c r="E6615" s="1">
        <v>44526</v>
      </c>
      <c r="F6615" s="4">
        <v>406</v>
      </c>
      <c r="G6615">
        <v>16</v>
      </c>
      <c r="H6615" s="3">
        <f>_xlfn.XLOOKUP(sales[[#This Row],[Product]],products[Product],products[Cost per box])*sales[[#This Row],[Boxes]]</f>
        <v>119.68</v>
      </c>
      <c r="I6615" s="4">
        <f>sales[[#This Row],[Revenue]]-sales[[#This Row],[Cost]]</f>
        <v>286.32</v>
      </c>
    </row>
    <row r="6616" spans="2:9" x14ac:dyDescent="0.25">
      <c r="B6616" t="s">
        <v>37</v>
      </c>
      <c r="C6616" t="s">
        <v>27</v>
      </c>
      <c r="D6616" t="s">
        <v>45</v>
      </c>
      <c r="E6616" s="1">
        <v>44526</v>
      </c>
      <c r="F6616" s="4">
        <v>6720</v>
      </c>
      <c r="G6616">
        <v>306</v>
      </c>
      <c r="H6616" s="3">
        <f>_xlfn.XLOOKUP(sales[[#This Row],[Product]],products[Product],products[Cost per box])*sales[[#This Row],[Boxes]]</f>
        <v>2365.38</v>
      </c>
      <c r="I6616" s="4">
        <f>sales[[#This Row],[Revenue]]-sales[[#This Row],[Cost]]</f>
        <v>4354.62</v>
      </c>
    </row>
    <row r="6617" spans="2:9" x14ac:dyDescent="0.25">
      <c r="B6617" t="s">
        <v>32</v>
      </c>
      <c r="C6617" t="s">
        <v>16</v>
      </c>
      <c r="D6617" t="s">
        <v>31</v>
      </c>
      <c r="E6617" s="1">
        <v>44529</v>
      </c>
      <c r="F6617" s="4">
        <v>2625</v>
      </c>
      <c r="G6617">
        <v>202</v>
      </c>
      <c r="H6617" s="3">
        <f>_xlfn.XLOOKUP(sales[[#This Row],[Product]],products[Product],products[Cost per box])*sales[[#This Row],[Boxes]]</f>
        <v>1155.44</v>
      </c>
      <c r="I6617" s="4">
        <f>sales[[#This Row],[Revenue]]-sales[[#This Row],[Cost]]</f>
        <v>1469.56</v>
      </c>
    </row>
    <row r="6618" spans="2:9" x14ac:dyDescent="0.25">
      <c r="B6618" t="s">
        <v>15</v>
      </c>
      <c r="C6618" t="s">
        <v>21</v>
      </c>
      <c r="D6618" t="s">
        <v>7</v>
      </c>
      <c r="E6618" s="1">
        <v>44529</v>
      </c>
      <c r="F6618" s="4">
        <v>980</v>
      </c>
      <c r="G6618">
        <v>70</v>
      </c>
      <c r="H6618" s="3">
        <f>_xlfn.XLOOKUP(sales[[#This Row],[Product]],products[Product],products[Cost per box])*sales[[#This Row],[Boxes]]</f>
        <v>360.5</v>
      </c>
      <c r="I6618" s="4">
        <f>sales[[#This Row],[Revenue]]-sales[[#This Row],[Cost]]</f>
        <v>619.5</v>
      </c>
    </row>
    <row r="6619" spans="2:9" x14ac:dyDescent="0.25">
      <c r="B6619" t="s">
        <v>5</v>
      </c>
      <c r="C6619" t="s">
        <v>27</v>
      </c>
      <c r="D6619" t="s">
        <v>26</v>
      </c>
      <c r="E6619" s="1">
        <v>44529</v>
      </c>
      <c r="F6619" s="4">
        <v>5061</v>
      </c>
      <c r="G6619">
        <v>461</v>
      </c>
      <c r="H6619" s="3">
        <f>_xlfn.XLOOKUP(sales[[#This Row],[Product]],products[Product],products[Cost per box])*sales[[#This Row],[Boxes]]</f>
        <v>2964.23</v>
      </c>
      <c r="I6619" s="4">
        <f>sales[[#This Row],[Revenue]]-sales[[#This Row],[Cost]]</f>
        <v>2096.77</v>
      </c>
    </row>
    <row r="6620" spans="2:9" x14ac:dyDescent="0.25">
      <c r="B6620" t="s">
        <v>54</v>
      </c>
      <c r="C6620" t="s">
        <v>21</v>
      </c>
      <c r="D6620" t="s">
        <v>12</v>
      </c>
      <c r="E6620" s="1">
        <v>44529</v>
      </c>
      <c r="F6620" s="4">
        <v>6979</v>
      </c>
      <c r="G6620">
        <v>437</v>
      </c>
      <c r="H6620" s="3">
        <f>_xlfn.XLOOKUP(sales[[#This Row],[Product]],products[Product],products[Cost per box])*sales[[#This Row],[Boxes]]</f>
        <v>3683.91</v>
      </c>
      <c r="I6620" s="4">
        <f>sales[[#This Row],[Revenue]]-sales[[#This Row],[Cost]]</f>
        <v>3295.09</v>
      </c>
    </row>
    <row r="6621" spans="2:9" x14ac:dyDescent="0.25">
      <c r="B6621" t="s">
        <v>51</v>
      </c>
      <c r="C6621" t="s">
        <v>27</v>
      </c>
      <c r="D6621" t="s">
        <v>43</v>
      </c>
      <c r="E6621" s="1">
        <v>44529</v>
      </c>
      <c r="F6621" s="4">
        <v>18382</v>
      </c>
      <c r="G6621">
        <v>840</v>
      </c>
      <c r="H6621" s="3">
        <f>_xlfn.XLOOKUP(sales[[#This Row],[Product]],products[Product],products[Cost per box])*sales[[#This Row],[Boxes]]</f>
        <v>3234</v>
      </c>
      <c r="I6621" s="4">
        <f>sales[[#This Row],[Revenue]]-sales[[#This Row],[Cost]]</f>
        <v>15148</v>
      </c>
    </row>
    <row r="6622" spans="2:9" x14ac:dyDescent="0.25">
      <c r="B6622" t="s">
        <v>46</v>
      </c>
      <c r="C6622" t="s">
        <v>9</v>
      </c>
      <c r="D6622" t="s">
        <v>44</v>
      </c>
      <c r="E6622" s="1">
        <v>44529</v>
      </c>
      <c r="F6622" s="4">
        <v>798</v>
      </c>
      <c r="G6622">
        <v>37</v>
      </c>
      <c r="H6622" s="3">
        <f>_xlfn.XLOOKUP(sales[[#This Row],[Product]],products[Product],products[Cost per box])*sales[[#This Row],[Boxes]]</f>
        <v>354.09000000000003</v>
      </c>
      <c r="I6622" s="4">
        <f>sales[[#This Row],[Revenue]]-sales[[#This Row],[Cost]]</f>
        <v>443.90999999999997</v>
      </c>
    </row>
    <row r="6623" spans="2:9" x14ac:dyDescent="0.25">
      <c r="B6623" t="s">
        <v>8</v>
      </c>
      <c r="C6623" t="s">
        <v>16</v>
      </c>
      <c r="D6623" t="s">
        <v>17</v>
      </c>
      <c r="E6623" s="1">
        <v>44529</v>
      </c>
      <c r="F6623" s="4">
        <v>1197</v>
      </c>
      <c r="G6623">
        <v>53</v>
      </c>
      <c r="H6623" s="3">
        <f>_xlfn.XLOOKUP(sales[[#This Row],[Product]],products[Product],products[Cost per box])*sales[[#This Row],[Boxes]]</f>
        <v>360.4</v>
      </c>
      <c r="I6623" s="4">
        <f>sales[[#This Row],[Revenue]]-sales[[#This Row],[Cost]]</f>
        <v>836.6</v>
      </c>
    </row>
    <row r="6624" spans="2:9" x14ac:dyDescent="0.25">
      <c r="B6624" t="s">
        <v>51</v>
      </c>
      <c r="C6624" t="s">
        <v>21</v>
      </c>
      <c r="D6624" t="s">
        <v>26</v>
      </c>
      <c r="E6624" s="1">
        <v>44529</v>
      </c>
      <c r="F6624" s="4">
        <v>2639</v>
      </c>
      <c r="G6624">
        <v>220</v>
      </c>
      <c r="H6624" s="3">
        <f>_xlfn.XLOOKUP(sales[[#This Row],[Product]],products[Product],products[Cost per box])*sales[[#This Row],[Boxes]]</f>
        <v>1414.6</v>
      </c>
      <c r="I6624" s="4">
        <f>sales[[#This Row],[Revenue]]-sales[[#This Row],[Cost]]</f>
        <v>1224.4000000000001</v>
      </c>
    </row>
    <row r="6625" spans="2:9" x14ac:dyDescent="0.25">
      <c r="B6625" t="s">
        <v>25</v>
      </c>
      <c r="C6625" t="s">
        <v>21</v>
      </c>
      <c r="D6625" t="s">
        <v>7</v>
      </c>
      <c r="E6625" s="1">
        <v>44529</v>
      </c>
      <c r="F6625" s="4">
        <v>8729</v>
      </c>
      <c r="G6625">
        <v>582</v>
      </c>
      <c r="H6625" s="3">
        <f>_xlfn.XLOOKUP(sales[[#This Row],[Product]],products[Product],products[Cost per box])*sales[[#This Row],[Boxes]]</f>
        <v>2997.3</v>
      </c>
      <c r="I6625" s="4">
        <f>sales[[#This Row],[Revenue]]-sales[[#This Row],[Cost]]</f>
        <v>5731.7</v>
      </c>
    </row>
    <row r="6626" spans="2:9" x14ac:dyDescent="0.25">
      <c r="B6626" t="s">
        <v>32</v>
      </c>
      <c r="C6626" t="s">
        <v>6</v>
      </c>
      <c r="D6626" t="s">
        <v>48</v>
      </c>
      <c r="E6626" s="1">
        <v>44529</v>
      </c>
      <c r="F6626" s="4">
        <v>8190</v>
      </c>
      <c r="G6626">
        <v>328</v>
      </c>
      <c r="H6626" s="3">
        <f>_xlfn.XLOOKUP(sales[[#This Row],[Product]],products[Product],products[Cost per box])*sales[[#This Row],[Boxes]]</f>
        <v>2453.44</v>
      </c>
      <c r="I6626" s="4">
        <f>sales[[#This Row],[Revenue]]-sales[[#This Row],[Cost]]</f>
        <v>5736.5599999999995</v>
      </c>
    </row>
    <row r="6627" spans="2:9" x14ac:dyDescent="0.25">
      <c r="B6627" t="s">
        <v>49</v>
      </c>
      <c r="C6627" t="s">
        <v>16</v>
      </c>
      <c r="D6627" t="s">
        <v>14</v>
      </c>
      <c r="E6627" s="1">
        <v>44529</v>
      </c>
      <c r="F6627" s="4">
        <v>9044</v>
      </c>
      <c r="G6627">
        <v>1120</v>
      </c>
      <c r="H6627" s="3">
        <f>_xlfn.XLOOKUP(sales[[#This Row],[Product]],products[Product],products[Cost per box])*sales[[#This Row],[Boxes]]</f>
        <v>7067.2</v>
      </c>
      <c r="I6627" s="4">
        <f>sales[[#This Row],[Revenue]]-sales[[#This Row],[Cost]]</f>
        <v>1976.8000000000002</v>
      </c>
    </row>
    <row r="6628" spans="2:9" x14ac:dyDescent="0.25">
      <c r="B6628" t="s">
        <v>5</v>
      </c>
      <c r="C6628" t="s">
        <v>27</v>
      </c>
      <c r="D6628" t="s">
        <v>50</v>
      </c>
      <c r="E6628" s="1">
        <v>44529</v>
      </c>
      <c r="F6628" s="4">
        <v>7119</v>
      </c>
      <c r="G6628">
        <v>324</v>
      </c>
      <c r="H6628" s="3">
        <f>_xlfn.XLOOKUP(sales[[#This Row],[Product]],products[Product],products[Cost per box])*sales[[#This Row],[Boxes]]</f>
        <v>4020.84</v>
      </c>
      <c r="I6628" s="4">
        <f>sales[[#This Row],[Revenue]]-sales[[#This Row],[Cost]]</f>
        <v>3098.16</v>
      </c>
    </row>
    <row r="6629" spans="2:9" x14ac:dyDescent="0.25">
      <c r="B6629" t="s">
        <v>5</v>
      </c>
      <c r="C6629" t="s">
        <v>11</v>
      </c>
      <c r="D6629" t="s">
        <v>28</v>
      </c>
      <c r="E6629" s="1">
        <v>44529</v>
      </c>
      <c r="F6629" s="4">
        <v>1155</v>
      </c>
      <c r="G6629">
        <v>145</v>
      </c>
      <c r="H6629" s="3">
        <f>_xlfn.XLOOKUP(sales[[#This Row],[Product]],products[Product],products[Cost per box])*sales[[#This Row],[Boxes]]</f>
        <v>400.2</v>
      </c>
      <c r="I6629" s="4">
        <f>sales[[#This Row],[Revenue]]-sales[[#This Row],[Cost]]</f>
        <v>754.8</v>
      </c>
    </row>
    <row r="6630" spans="2:9" x14ac:dyDescent="0.25">
      <c r="B6630" t="s">
        <v>49</v>
      </c>
      <c r="C6630" t="s">
        <v>11</v>
      </c>
      <c r="D6630" t="s">
        <v>14</v>
      </c>
      <c r="E6630" s="1">
        <v>44529</v>
      </c>
      <c r="F6630" s="4">
        <v>7294</v>
      </c>
      <c r="G6630">
        <v>1190</v>
      </c>
      <c r="H6630" s="3">
        <f>_xlfn.XLOOKUP(sales[[#This Row],[Product]],products[Product],products[Cost per box])*sales[[#This Row],[Boxes]]</f>
        <v>7508.9</v>
      </c>
      <c r="I6630" s="4">
        <f>sales[[#This Row],[Revenue]]-sales[[#This Row],[Cost]]</f>
        <v>-214.89999999999964</v>
      </c>
    </row>
    <row r="6631" spans="2:9" x14ac:dyDescent="0.25">
      <c r="B6631" t="s">
        <v>54</v>
      </c>
      <c r="C6631" t="s">
        <v>9</v>
      </c>
      <c r="D6631" t="s">
        <v>22</v>
      </c>
      <c r="E6631" s="1">
        <v>44529</v>
      </c>
      <c r="F6631" s="4">
        <v>12999</v>
      </c>
      <c r="G6631">
        <v>1610</v>
      </c>
      <c r="H6631" s="3">
        <f>_xlfn.XLOOKUP(sales[[#This Row],[Product]],products[Product],products[Cost per box])*sales[[#This Row],[Boxes]]</f>
        <v>13234.2</v>
      </c>
      <c r="I6631" s="4">
        <f>sales[[#This Row],[Revenue]]-sales[[#This Row],[Cost]]</f>
        <v>-235.20000000000073</v>
      </c>
    </row>
    <row r="6632" spans="2:9" x14ac:dyDescent="0.25">
      <c r="B6632" t="s">
        <v>34</v>
      </c>
      <c r="C6632" t="s">
        <v>11</v>
      </c>
      <c r="D6632" t="s">
        <v>19</v>
      </c>
      <c r="E6632" s="1">
        <v>44529</v>
      </c>
      <c r="F6632" s="4">
        <v>5593</v>
      </c>
      <c r="G6632">
        <v>350</v>
      </c>
      <c r="H6632" s="3">
        <f>_xlfn.XLOOKUP(sales[[#This Row],[Product]],products[Product],products[Cost per box])*sales[[#This Row],[Boxes]]</f>
        <v>3580.5</v>
      </c>
      <c r="I6632" s="4">
        <f>sales[[#This Row],[Revenue]]-sales[[#This Row],[Cost]]</f>
        <v>2012.5</v>
      </c>
    </row>
    <row r="6633" spans="2:9" x14ac:dyDescent="0.25">
      <c r="B6633" t="s">
        <v>46</v>
      </c>
      <c r="C6633" t="s">
        <v>16</v>
      </c>
      <c r="D6633" t="s">
        <v>19</v>
      </c>
      <c r="E6633" s="1">
        <v>44529</v>
      </c>
      <c r="F6633" s="4">
        <v>2513</v>
      </c>
      <c r="G6633">
        <v>148</v>
      </c>
      <c r="H6633" s="3">
        <f>_xlfn.XLOOKUP(sales[[#This Row],[Product]],products[Product],products[Cost per box])*sales[[#This Row],[Boxes]]</f>
        <v>1514.04</v>
      </c>
      <c r="I6633" s="4">
        <f>sales[[#This Row],[Revenue]]-sales[[#This Row],[Cost]]</f>
        <v>998.96</v>
      </c>
    </row>
    <row r="6634" spans="2:9" x14ac:dyDescent="0.25">
      <c r="B6634" t="s">
        <v>40</v>
      </c>
      <c r="C6634" t="s">
        <v>9</v>
      </c>
      <c r="D6634" t="s">
        <v>19</v>
      </c>
      <c r="E6634" s="1">
        <v>44529</v>
      </c>
      <c r="F6634" s="4">
        <v>8547</v>
      </c>
      <c r="G6634">
        <v>475</v>
      </c>
      <c r="H6634" s="3">
        <f>_xlfn.XLOOKUP(sales[[#This Row],[Product]],products[Product],products[Cost per box])*sales[[#This Row],[Boxes]]</f>
        <v>4859.25</v>
      </c>
      <c r="I6634" s="4">
        <f>sales[[#This Row],[Revenue]]-sales[[#This Row],[Cost]]</f>
        <v>3687.75</v>
      </c>
    </row>
    <row r="6635" spans="2:9" x14ac:dyDescent="0.25">
      <c r="B6635" t="s">
        <v>34</v>
      </c>
      <c r="C6635" t="s">
        <v>27</v>
      </c>
      <c r="D6635" t="s">
        <v>31</v>
      </c>
      <c r="E6635" s="1">
        <v>44529</v>
      </c>
      <c r="F6635" s="4">
        <v>2408</v>
      </c>
      <c r="G6635">
        <v>172</v>
      </c>
      <c r="H6635" s="3">
        <f>_xlfn.XLOOKUP(sales[[#This Row],[Product]],products[Product],products[Cost per box])*sales[[#This Row],[Boxes]]</f>
        <v>983.83999999999992</v>
      </c>
      <c r="I6635" s="4">
        <f>sales[[#This Row],[Revenue]]-sales[[#This Row],[Cost]]</f>
        <v>1424.16</v>
      </c>
    </row>
    <row r="6636" spans="2:9" x14ac:dyDescent="0.25">
      <c r="B6636" t="s">
        <v>10</v>
      </c>
      <c r="C6636" t="s">
        <v>16</v>
      </c>
      <c r="D6636" t="s">
        <v>17</v>
      </c>
      <c r="E6636" s="1">
        <v>44529</v>
      </c>
      <c r="F6636" s="4">
        <v>1316</v>
      </c>
      <c r="G6636">
        <v>58</v>
      </c>
      <c r="H6636" s="3">
        <f>_xlfn.XLOOKUP(sales[[#This Row],[Product]],products[Product],products[Cost per box])*sales[[#This Row],[Boxes]]</f>
        <v>394.4</v>
      </c>
      <c r="I6636" s="4">
        <f>sales[[#This Row],[Revenue]]-sales[[#This Row],[Cost]]</f>
        <v>921.6</v>
      </c>
    </row>
    <row r="6637" spans="2:9" x14ac:dyDescent="0.25">
      <c r="B6637" t="s">
        <v>57</v>
      </c>
      <c r="C6637" t="s">
        <v>21</v>
      </c>
      <c r="D6637" t="s">
        <v>36</v>
      </c>
      <c r="E6637" s="1">
        <v>44529</v>
      </c>
      <c r="F6637" s="4">
        <v>1274</v>
      </c>
      <c r="G6637">
        <v>160</v>
      </c>
      <c r="H6637" s="3">
        <f>_xlfn.XLOOKUP(sales[[#This Row],[Product]],products[Product],products[Cost per box])*sales[[#This Row],[Boxes]]</f>
        <v>806.4</v>
      </c>
      <c r="I6637" s="4">
        <f>sales[[#This Row],[Revenue]]-sales[[#This Row],[Cost]]</f>
        <v>467.6</v>
      </c>
    </row>
    <row r="6638" spans="2:9" x14ac:dyDescent="0.25">
      <c r="B6638" t="s">
        <v>39</v>
      </c>
      <c r="C6638" t="s">
        <v>9</v>
      </c>
      <c r="D6638" t="s">
        <v>28</v>
      </c>
      <c r="E6638" s="1">
        <v>44529</v>
      </c>
      <c r="F6638" s="4">
        <v>6601</v>
      </c>
      <c r="G6638">
        <v>840</v>
      </c>
      <c r="H6638" s="3">
        <f>_xlfn.XLOOKUP(sales[[#This Row],[Product]],products[Product],products[Cost per box])*sales[[#This Row],[Boxes]]</f>
        <v>2318.3999999999996</v>
      </c>
      <c r="I6638" s="4">
        <f>sales[[#This Row],[Revenue]]-sales[[#This Row],[Cost]]</f>
        <v>4282.6000000000004</v>
      </c>
    </row>
    <row r="6639" spans="2:9" x14ac:dyDescent="0.25">
      <c r="B6639" t="s">
        <v>54</v>
      </c>
      <c r="C6639" t="s">
        <v>6</v>
      </c>
      <c r="D6639" t="s">
        <v>50</v>
      </c>
      <c r="E6639" s="1">
        <v>44529</v>
      </c>
      <c r="F6639" s="4">
        <v>1442</v>
      </c>
      <c r="G6639">
        <v>66</v>
      </c>
      <c r="H6639" s="3">
        <f>_xlfn.XLOOKUP(sales[[#This Row],[Product]],products[Product],products[Cost per box])*sales[[#This Row],[Boxes]]</f>
        <v>819.06000000000006</v>
      </c>
      <c r="I6639" s="4">
        <f>sales[[#This Row],[Revenue]]-sales[[#This Row],[Cost]]</f>
        <v>622.93999999999994</v>
      </c>
    </row>
    <row r="6640" spans="2:9" x14ac:dyDescent="0.25">
      <c r="B6640" t="s">
        <v>54</v>
      </c>
      <c r="C6640" t="s">
        <v>11</v>
      </c>
      <c r="D6640" t="s">
        <v>52</v>
      </c>
      <c r="E6640" s="1">
        <v>44529</v>
      </c>
      <c r="F6640" s="4">
        <v>3318</v>
      </c>
      <c r="G6640">
        <v>277</v>
      </c>
      <c r="H6640" s="3">
        <f>_xlfn.XLOOKUP(sales[[#This Row],[Product]],products[Product],products[Cost per box])*sales[[#This Row],[Boxes]]</f>
        <v>919.64</v>
      </c>
      <c r="I6640" s="4">
        <f>sales[[#This Row],[Revenue]]-sales[[#This Row],[Cost]]</f>
        <v>2398.36</v>
      </c>
    </row>
    <row r="6641" spans="2:9" x14ac:dyDescent="0.25">
      <c r="B6641" t="s">
        <v>32</v>
      </c>
      <c r="C6641" t="s">
        <v>11</v>
      </c>
      <c r="D6641" t="s">
        <v>28</v>
      </c>
      <c r="E6641" s="1">
        <v>44529</v>
      </c>
      <c r="F6641" s="4">
        <v>2926</v>
      </c>
      <c r="G6641">
        <v>418</v>
      </c>
      <c r="H6641" s="3">
        <f>_xlfn.XLOOKUP(sales[[#This Row],[Product]],products[Product],products[Cost per box])*sales[[#This Row],[Boxes]]</f>
        <v>1153.6799999999998</v>
      </c>
      <c r="I6641" s="4">
        <f>sales[[#This Row],[Revenue]]-sales[[#This Row],[Cost]]</f>
        <v>1772.3200000000002</v>
      </c>
    </row>
    <row r="6642" spans="2:9" x14ac:dyDescent="0.25">
      <c r="B6642" t="s">
        <v>18</v>
      </c>
      <c r="C6642" t="s">
        <v>6</v>
      </c>
      <c r="D6642" t="s">
        <v>42</v>
      </c>
      <c r="E6642" s="1">
        <v>44529</v>
      </c>
      <c r="F6642" s="4">
        <v>16065</v>
      </c>
      <c r="G6642">
        <v>980</v>
      </c>
      <c r="H6642" s="3">
        <f>_xlfn.XLOOKUP(sales[[#This Row],[Product]],products[Product],products[Cost per box])*sales[[#This Row],[Boxes]]</f>
        <v>4645.2</v>
      </c>
      <c r="I6642" s="4">
        <f>sales[[#This Row],[Revenue]]-sales[[#This Row],[Cost]]</f>
        <v>11419.8</v>
      </c>
    </row>
    <row r="6643" spans="2:9" x14ac:dyDescent="0.25">
      <c r="B6643" t="s">
        <v>33</v>
      </c>
      <c r="C6643" t="s">
        <v>27</v>
      </c>
      <c r="D6643" t="s">
        <v>47</v>
      </c>
      <c r="E6643" s="1">
        <v>44529</v>
      </c>
      <c r="F6643" s="4">
        <v>12572</v>
      </c>
      <c r="G6643">
        <v>770</v>
      </c>
      <c r="H6643" s="3">
        <f>_xlfn.XLOOKUP(sales[[#This Row],[Product]],products[Product],products[Cost per box])*sales[[#This Row],[Boxes]]</f>
        <v>4050.2</v>
      </c>
      <c r="I6643" s="4">
        <f>sales[[#This Row],[Revenue]]-sales[[#This Row],[Cost]]</f>
        <v>8521.7999999999993</v>
      </c>
    </row>
    <row r="6644" spans="2:9" x14ac:dyDescent="0.25">
      <c r="B6644" t="s">
        <v>54</v>
      </c>
      <c r="C6644" t="s">
        <v>6</v>
      </c>
      <c r="D6644" t="s">
        <v>24</v>
      </c>
      <c r="E6644" s="1">
        <v>44529</v>
      </c>
      <c r="F6644" s="4">
        <v>11886</v>
      </c>
      <c r="G6644">
        <v>661</v>
      </c>
      <c r="H6644" s="3">
        <f>_xlfn.XLOOKUP(sales[[#This Row],[Product]],products[Product],products[Cost per box])*sales[[#This Row],[Boxes]]</f>
        <v>6947.11</v>
      </c>
      <c r="I6644" s="4">
        <f>sales[[#This Row],[Revenue]]-sales[[#This Row],[Cost]]</f>
        <v>4938.8900000000003</v>
      </c>
    </row>
    <row r="6645" spans="2:9" x14ac:dyDescent="0.25">
      <c r="B6645" t="s">
        <v>13</v>
      </c>
      <c r="C6645" t="s">
        <v>27</v>
      </c>
      <c r="D6645" t="s">
        <v>36</v>
      </c>
      <c r="E6645" s="1">
        <v>44529</v>
      </c>
      <c r="F6645" s="4">
        <v>8701</v>
      </c>
      <c r="G6645">
        <v>980</v>
      </c>
      <c r="H6645" s="3">
        <f>_xlfn.XLOOKUP(sales[[#This Row],[Product]],products[Product],products[Cost per box])*sales[[#This Row],[Boxes]]</f>
        <v>4939.2</v>
      </c>
      <c r="I6645" s="4">
        <f>sales[[#This Row],[Revenue]]-sales[[#This Row],[Cost]]</f>
        <v>3761.8</v>
      </c>
    </row>
    <row r="6646" spans="2:9" x14ac:dyDescent="0.25">
      <c r="B6646" t="s">
        <v>56</v>
      </c>
      <c r="C6646" t="s">
        <v>27</v>
      </c>
      <c r="D6646" t="s">
        <v>50</v>
      </c>
      <c r="E6646" s="1">
        <v>44529</v>
      </c>
      <c r="F6646" s="4">
        <v>6272</v>
      </c>
      <c r="G6646">
        <v>273</v>
      </c>
      <c r="H6646" s="3">
        <f>_xlfn.XLOOKUP(sales[[#This Row],[Product]],products[Product],products[Cost per box])*sales[[#This Row],[Boxes]]</f>
        <v>3387.93</v>
      </c>
      <c r="I6646" s="4">
        <f>sales[[#This Row],[Revenue]]-sales[[#This Row],[Cost]]</f>
        <v>2884.07</v>
      </c>
    </row>
    <row r="6647" spans="2:9" x14ac:dyDescent="0.25">
      <c r="B6647" t="s">
        <v>40</v>
      </c>
      <c r="C6647" t="s">
        <v>21</v>
      </c>
      <c r="D6647" t="s">
        <v>7</v>
      </c>
      <c r="E6647" s="1">
        <v>44529</v>
      </c>
      <c r="F6647" s="4">
        <v>9394</v>
      </c>
      <c r="G6647">
        <v>671</v>
      </c>
      <c r="H6647" s="3">
        <f>_xlfn.XLOOKUP(sales[[#This Row],[Product]],products[Product],products[Cost per box])*sales[[#This Row],[Boxes]]</f>
        <v>3455.65</v>
      </c>
      <c r="I6647" s="4">
        <f>sales[[#This Row],[Revenue]]-sales[[#This Row],[Cost]]</f>
        <v>5938.35</v>
      </c>
    </row>
    <row r="6648" spans="2:9" x14ac:dyDescent="0.25">
      <c r="B6648" t="s">
        <v>8</v>
      </c>
      <c r="C6648" t="s">
        <v>9</v>
      </c>
      <c r="D6648" t="s">
        <v>30</v>
      </c>
      <c r="E6648" s="1">
        <v>44529</v>
      </c>
      <c r="F6648" s="4">
        <v>1603</v>
      </c>
      <c r="G6648">
        <v>81</v>
      </c>
      <c r="H6648" s="3">
        <f>_xlfn.XLOOKUP(sales[[#This Row],[Product]],products[Product],products[Cost per box])*sales[[#This Row],[Boxes]]</f>
        <v>298.08000000000004</v>
      </c>
      <c r="I6648" s="4">
        <f>sales[[#This Row],[Revenue]]-sales[[#This Row],[Cost]]</f>
        <v>1304.92</v>
      </c>
    </row>
    <row r="6649" spans="2:9" x14ac:dyDescent="0.25">
      <c r="B6649" t="s">
        <v>10</v>
      </c>
      <c r="C6649" t="s">
        <v>16</v>
      </c>
      <c r="D6649" t="s">
        <v>22</v>
      </c>
      <c r="E6649" s="1">
        <v>44529</v>
      </c>
      <c r="F6649" s="4">
        <v>7070</v>
      </c>
      <c r="G6649">
        <v>700</v>
      </c>
      <c r="H6649" s="3">
        <f>_xlfn.XLOOKUP(sales[[#This Row],[Product]],products[Product],products[Cost per box])*sales[[#This Row],[Boxes]]</f>
        <v>5754</v>
      </c>
      <c r="I6649" s="4">
        <f>sales[[#This Row],[Revenue]]-sales[[#This Row],[Cost]]</f>
        <v>1316</v>
      </c>
    </row>
    <row r="6650" spans="2:9" x14ac:dyDescent="0.25">
      <c r="B6650" t="s">
        <v>20</v>
      </c>
      <c r="C6650" t="s">
        <v>21</v>
      </c>
      <c r="D6650" t="s">
        <v>35</v>
      </c>
      <c r="E6650" s="1">
        <v>44529</v>
      </c>
      <c r="F6650" s="4">
        <v>1484</v>
      </c>
      <c r="G6650">
        <v>83</v>
      </c>
      <c r="H6650" s="3">
        <f>_xlfn.XLOOKUP(sales[[#This Row],[Product]],products[Product],products[Cost per box])*sales[[#This Row],[Boxes]]</f>
        <v>219.95</v>
      </c>
      <c r="I6650" s="4">
        <f>sales[[#This Row],[Revenue]]-sales[[#This Row],[Cost]]</f>
        <v>1264.05</v>
      </c>
    </row>
    <row r="6651" spans="2:9" x14ac:dyDescent="0.25">
      <c r="B6651" t="s">
        <v>32</v>
      </c>
      <c r="C6651" t="s">
        <v>9</v>
      </c>
      <c r="D6651" t="s">
        <v>52</v>
      </c>
      <c r="E6651" s="1">
        <v>44529</v>
      </c>
      <c r="F6651" s="4">
        <v>2807</v>
      </c>
      <c r="G6651">
        <v>256</v>
      </c>
      <c r="H6651" s="3">
        <f>_xlfn.XLOOKUP(sales[[#This Row],[Product]],products[Product],products[Cost per box])*sales[[#This Row],[Boxes]]</f>
        <v>849.92</v>
      </c>
      <c r="I6651" s="4">
        <f>sales[[#This Row],[Revenue]]-sales[[#This Row],[Cost]]</f>
        <v>1957.08</v>
      </c>
    </row>
    <row r="6652" spans="2:9" x14ac:dyDescent="0.25">
      <c r="B6652" t="s">
        <v>57</v>
      </c>
      <c r="C6652" t="s">
        <v>27</v>
      </c>
      <c r="D6652" t="s">
        <v>45</v>
      </c>
      <c r="E6652" s="1">
        <v>44529</v>
      </c>
      <c r="F6652" s="4">
        <v>6853</v>
      </c>
      <c r="G6652">
        <v>286</v>
      </c>
      <c r="H6652" s="3">
        <f>_xlfn.XLOOKUP(sales[[#This Row],[Product]],products[Product],products[Cost per box])*sales[[#This Row],[Boxes]]</f>
        <v>2210.7800000000002</v>
      </c>
      <c r="I6652" s="4">
        <f>sales[[#This Row],[Revenue]]-sales[[#This Row],[Cost]]</f>
        <v>4642.2199999999993</v>
      </c>
    </row>
    <row r="6653" spans="2:9" x14ac:dyDescent="0.25">
      <c r="B6653" t="s">
        <v>5</v>
      </c>
      <c r="C6653" t="s">
        <v>6</v>
      </c>
      <c r="D6653" t="s">
        <v>22</v>
      </c>
      <c r="E6653" s="1">
        <v>44529</v>
      </c>
      <c r="F6653" s="4">
        <v>8876</v>
      </c>
      <c r="G6653">
        <v>910</v>
      </c>
      <c r="H6653" s="3">
        <f>_xlfn.XLOOKUP(sales[[#This Row],[Product]],products[Product],products[Cost per box])*sales[[#This Row],[Boxes]]</f>
        <v>7480.2000000000007</v>
      </c>
      <c r="I6653" s="4">
        <f>sales[[#This Row],[Revenue]]-sales[[#This Row],[Cost]]</f>
        <v>1395.7999999999993</v>
      </c>
    </row>
    <row r="6654" spans="2:9" x14ac:dyDescent="0.25">
      <c r="B6654" t="s">
        <v>8</v>
      </c>
      <c r="C6654" t="s">
        <v>16</v>
      </c>
      <c r="D6654" t="s">
        <v>52</v>
      </c>
      <c r="E6654" s="1">
        <v>44530</v>
      </c>
      <c r="F6654" s="4">
        <v>9583</v>
      </c>
      <c r="G6654">
        <v>770</v>
      </c>
      <c r="H6654" s="3">
        <f>_xlfn.XLOOKUP(sales[[#This Row],[Product]],products[Product],products[Cost per box])*sales[[#This Row],[Boxes]]</f>
        <v>2556.4</v>
      </c>
      <c r="I6654" s="4">
        <f>sales[[#This Row],[Revenue]]-sales[[#This Row],[Cost]]</f>
        <v>7026.6</v>
      </c>
    </row>
    <row r="6655" spans="2:9" x14ac:dyDescent="0.25">
      <c r="B6655" t="s">
        <v>40</v>
      </c>
      <c r="C6655" t="s">
        <v>21</v>
      </c>
      <c r="D6655" t="s">
        <v>17</v>
      </c>
      <c r="E6655" s="1">
        <v>44530</v>
      </c>
      <c r="F6655" s="4">
        <v>9996</v>
      </c>
      <c r="G6655">
        <v>455</v>
      </c>
      <c r="H6655" s="3">
        <f>_xlfn.XLOOKUP(sales[[#This Row],[Product]],products[Product],products[Cost per box])*sales[[#This Row],[Boxes]]</f>
        <v>3094</v>
      </c>
      <c r="I6655" s="4">
        <f>sales[[#This Row],[Revenue]]-sales[[#This Row],[Cost]]</f>
        <v>6902</v>
      </c>
    </row>
    <row r="6656" spans="2:9" x14ac:dyDescent="0.25">
      <c r="B6656" t="s">
        <v>51</v>
      </c>
      <c r="C6656" t="s">
        <v>21</v>
      </c>
      <c r="D6656" t="s">
        <v>45</v>
      </c>
      <c r="E6656" s="1">
        <v>44530</v>
      </c>
      <c r="F6656" s="4">
        <v>17185</v>
      </c>
      <c r="G6656">
        <v>700</v>
      </c>
      <c r="H6656" s="3">
        <f>_xlfn.XLOOKUP(sales[[#This Row],[Product]],products[Product],products[Cost per box])*sales[[#This Row],[Boxes]]</f>
        <v>5411</v>
      </c>
      <c r="I6656" s="4">
        <f>sales[[#This Row],[Revenue]]-sales[[#This Row],[Cost]]</f>
        <v>11774</v>
      </c>
    </row>
    <row r="6657" spans="2:9" x14ac:dyDescent="0.25">
      <c r="B6657" t="s">
        <v>41</v>
      </c>
      <c r="C6657" t="s">
        <v>16</v>
      </c>
      <c r="D6657" t="s">
        <v>35</v>
      </c>
      <c r="E6657" s="1">
        <v>44530</v>
      </c>
      <c r="F6657" s="4">
        <v>13391</v>
      </c>
      <c r="G6657">
        <v>700</v>
      </c>
      <c r="H6657" s="3">
        <f>_xlfn.XLOOKUP(sales[[#This Row],[Product]],products[Product],products[Cost per box])*sales[[#This Row],[Boxes]]</f>
        <v>1855</v>
      </c>
      <c r="I6657" s="4">
        <f>sales[[#This Row],[Revenue]]-sales[[#This Row],[Cost]]</f>
        <v>11536</v>
      </c>
    </row>
    <row r="6658" spans="2:9" x14ac:dyDescent="0.25">
      <c r="B6658" t="s">
        <v>34</v>
      </c>
      <c r="C6658" t="s">
        <v>27</v>
      </c>
      <c r="D6658" t="s">
        <v>47</v>
      </c>
      <c r="E6658" s="1">
        <v>44530</v>
      </c>
      <c r="F6658" s="4">
        <v>13111</v>
      </c>
      <c r="G6658">
        <v>910</v>
      </c>
      <c r="H6658" s="3">
        <f>_xlfn.XLOOKUP(sales[[#This Row],[Product]],products[Product],products[Cost per box])*sales[[#This Row],[Boxes]]</f>
        <v>4786.5999999999995</v>
      </c>
      <c r="I6658" s="4">
        <f>sales[[#This Row],[Revenue]]-sales[[#This Row],[Cost]]</f>
        <v>8324.4000000000015</v>
      </c>
    </row>
    <row r="6659" spans="2:9" x14ac:dyDescent="0.25">
      <c r="B6659" t="s">
        <v>29</v>
      </c>
      <c r="C6659" t="s">
        <v>9</v>
      </c>
      <c r="D6659" t="s">
        <v>47</v>
      </c>
      <c r="E6659" s="1">
        <v>44530</v>
      </c>
      <c r="F6659" s="4">
        <v>3241</v>
      </c>
      <c r="G6659">
        <v>191</v>
      </c>
      <c r="H6659" s="3">
        <f>_xlfn.XLOOKUP(sales[[#This Row],[Product]],products[Product],products[Cost per box])*sales[[#This Row],[Boxes]]</f>
        <v>1004.66</v>
      </c>
      <c r="I6659" s="4">
        <f>sales[[#This Row],[Revenue]]-sales[[#This Row],[Cost]]</f>
        <v>2236.34</v>
      </c>
    </row>
    <row r="6660" spans="2:9" x14ac:dyDescent="0.25">
      <c r="B6660" t="s">
        <v>8</v>
      </c>
      <c r="C6660" t="s">
        <v>21</v>
      </c>
      <c r="D6660" t="s">
        <v>31</v>
      </c>
      <c r="E6660" s="1">
        <v>44530</v>
      </c>
      <c r="F6660" s="4">
        <v>11564</v>
      </c>
      <c r="G6660">
        <v>840</v>
      </c>
      <c r="H6660" s="3">
        <f>_xlfn.XLOOKUP(sales[[#This Row],[Product]],products[Product],products[Cost per box])*sales[[#This Row],[Boxes]]</f>
        <v>4804.8</v>
      </c>
      <c r="I6660" s="4">
        <f>sales[[#This Row],[Revenue]]-sales[[#This Row],[Cost]]</f>
        <v>6759.2</v>
      </c>
    </row>
    <row r="6661" spans="2:9" x14ac:dyDescent="0.25">
      <c r="B6661" t="s">
        <v>39</v>
      </c>
      <c r="C6661" t="s">
        <v>16</v>
      </c>
      <c r="D6661" t="s">
        <v>42</v>
      </c>
      <c r="E6661" s="1">
        <v>44530</v>
      </c>
      <c r="F6661" s="4">
        <v>4998</v>
      </c>
      <c r="G6661">
        <v>357</v>
      </c>
      <c r="H6661" s="3">
        <f>_xlfn.XLOOKUP(sales[[#This Row],[Product]],products[Product],products[Cost per box])*sales[[#This Row],[Boxes]]</f>
        <v>1692.18</v>
      </c>
      <c r="I6661" s="4">
        <f>sales[[#This Row],[Revenue]]-sales[[#This Row],[Cost]]</f>
        <v>3305.8199999999997</v>
      </c>
    </row>
    <row r="6662" spans="2:9" x14ac:dyDescent="0.25">
      <c r="B6662" t="s">
        <v>33</v>
      </c>
      <c r="C6662" t="s">
        <v>27</v>
      </c>
      <c r="D6662" t="s">
        <v>17</v>
      </c>
      <c r="E6662" s="1">
        <v>44530</v>
      </c>
      <c r="F6662" s="4">
        <v>3605</v>
      </c>
      <c r="G6662">
        <v>164</v>
      </c>
      <c r="H6662" s="3">
        <f>_xlfn.XLOOKUP(sales[[#This Row],[Product]],products[Product],products[Cost per box])*sales[[#This Row],[Boxes]]</f>
        <v>1115.2</v>
      </c>
      <c r="I6662" s="4">
        <f>sales[[#This Row],[Revenue]]-sales[[#This Row],[Cost]]</f>
        <v>2489.8000000000002</v>
      </c>
    </row>
    <row r="6663" spans="2:9" x14ac:dyDescent="0.25">
      <c r="B6663" t="s">
        <v>39</v>
      </c>
      <c r="C6663" t="s">
        <v>21</v>
      </c>
      <c r="D6663" t="s">
        <v>45</v>
      </c>
      <c r="E6663" s="1">
        <v>44530</v>
      </c>
      <c r="F6663" s="4">
        <v>238</v>
      </c>
      <c r="G6663">
        <v>10</v>
      </c>
      <c r="H6663" s="3">
        <f>_xlfn.XLOOKUP(sales[[#This Row],[Product]],products[Product],products[Cost per box])*sales[[#This Row],[Boxes]]</f>
        <v>77.300000000000011</v>
      </c>
      <c r="I6663" s="4">
        <f>sales[[#This Row],[Revenue]]-sales[[#This Row],[Cost]]</f>
        <v>160.69999999999999</v>
      </c>
    </row>
    <row r="6664" spans="2:9" x14ac:dyDescent="0.25">
      <c r="B6664" t="s">
        <v>5</v>
      </c>
      <c r="C6664" t="s">
        <v>9</v>
      </c>
      <c r="D6664" t="s">
        <v>26</v>
      </c>
      <c r="E6664" s="1">
        <v>44530</v>
      </c>
      <c r="F6664" s="4">
        <v>3325</v>
      </c>
      <c r="G6664">
        <v>256</v>
      </c>
      <c r="H6664" s="3">
        <f>_xlfn.XLOOKUP(sales[[#This Row],[Product]],products[Product],products[Cost per box])*sales[[#This Row],[Boxes]]</f>
        <v>1646.08</v>
      </c>
      <c r="I6664" s="4">
        <f>sales[[#This Row],[Revenue]]-sales[[#This Row],[Cost]]</f>
        <v>1678.92</v>
      </c>
    </row>
    <row r="6665" spans="2:9" x14ac:dyDescent="0.25">
      <c r="B6665" t="s">
        <v>20</v>
      </c>
      <c r="C6665" t="s">
        <v>11</v>
      </c>
      <c r="D6665" t="s">
        <v>24</v>
      </c>
      <c r="E6665" s="1">
        <v>44530</v>
      </c>
      <c r="F6665" s="4">
        <v>5936</v>
      </c>
      <c r="G6665">
        <v>313</v>
      </c>
      <c r="H6665" s="3">
        <f>_xlfn.XLOOKUP(sales[[#This Row],[Product]],products[Product],products[Cost per box])*sales[[#This Row],[Boxes]]</f>
        <v>3289.63</v>
      </c>
      <c r="I6665" s="4">
        <f>sales[[#This Row],[Revenue]]-sales[[#This Row],[Cost]]</f>
        <v>2646.37</v>
      </c>
    </row>
    <row r="6666" spans="2:9" x14ac:dyDescent="0.25">
      <c r="B6666" t="s">
        <v>39</v>
      </c>
      <c r="C6666" t="s">
        <v>6</v>
      </c>
      <c r="D6666" t="s">
        <v>52</v>
      </c>
      <c r="E6666" s="1">
        <v>44530</v>
      </c>
      <c r="F6666" s="4">
        <v>140</v>
      </c>
      <c r="G6666">
        <v>13</v>
      </c>
      <c r="H6666" s="3">
        <f>_xlfn.XLOOKUP(sales[[#This Row],[Product]],products[Product],products[Cost per box])*sales[[#This Row],[Boxes]]</f>
        <v>43.16</v>
      </c>
      <c r="I6666" s="4">
        <f>sales[[#This Row],[Revenue]]-sales[[#This Row],[Cost]]</f>
        <v>96.84</v>
      </c>
    </row>
    <row r="6667" spans="2:9" x14ac:dyDescent="0.25">
      <c r="B6667" t="s">
        <v>34</v>
      </c>
      <c r="C6667" t="s">
        <v>6</v>
      </c>
      <c r="D6667" t="s">
        <v>38</v>
      </c>
      <c r="E6667" s="1">
        <v>44530</v>
      </c>
      <c r="F6667" s="4">
        <v>378</v>
      </c>
      <c r="G6667">
        <v>14</v>
      </c>
      <c r="H6667" s="3">
        <f>_xlfn.XLOOKUP(sales[[#This Row],[Product]],products[Product],products[Cost per box])*sales[[#This Row],[Boxes]]</f>
        <v>139.16</v>
      </c>
      <c r="I6667" s="4">
        <f>sales[[#This Row],[Revenue]]-sales[[#This Row],[Cost]]</f>
        <v>238.84</v>
      </c>
    </row>
    <row r="6668" spans="2:9" x14ac:dyDescent="0.25">
      <c r="B6668" t="s">
        <v>13</v>
      </c>
      <c r="C6668" t="s">
        <v>21</v>
      </c>
      <c r="D6668" t="s">
        <v>24</v>
      </c>
      <c r="E6668" s="1">
        <v>44530</v>
      </c>
      <c r="F6668" s="4">
        <v>2849</v>
      </c>
      <c r="G6668">
        <v>150</v>
      </c>
      <c r="H6668" s="3">
        <f>_xlfn.XLOOKUP(sales[[#This Row],[Product]],products[Product],products[Cost per box])*sales[[#This Row],[Boxes]]</f>
        <v>1576.5</v>
      </c>
      <c r="I6668" s="4">
        <f>sales[[#This Row],[Revenue]]-sales[[#This Row],[Cost]]</f>
        <v>1272.5</v>
      </c>
    </row>
    <row r="6669" spans="2:9" x14ac:dyDescent="0.25">
      <c r="B6669" t="s">
        <v>5</v>
      </c>
      <c r="C6669" t="s">
        <v>21</v>
      </c>
      <c r="D6669" t="s">
        <v>7</v>
      </c>
      <c r="E6669" s="1">
        <v>44530</v>
      </c>
      <c r="F6669" s="4">
        <v>1827</v>
      </c>
      <c r="G6669">
        <v>115</v>
      </c>
      <c r="H6669" s="3">
        <f>_xlfn.XLOOKUP(sales[[#This Row],[Product]],products[Product],products[Cost per box])*sales[[#This Row],[Boxes]]</f>
        <v>592.25</v>
      </c>
      <c r="I6669" s="4">
        <f>sales[[#This Row],[Revenue]]-sales[[#This Row],[Cost]]</f>
        <v>1234.75</v>
      </c>
    </row>
    <row r="6670" spans="2:9" x14ac:dyDescent="0.25">
      <c r="B6670" t="s">
        <v>33</v>
      </c>
      <c r="C6670" t="s">
        <v>6</v>
      </c>
      <c r="D6670" t="s">
        <v>47</v>
      </c>
      <c r="E6670" s="1">
        <v>44530</v>
      </c>
      <c r="F6670" s="4">
        <v>133</v>
      </c>
      <c r="G6670">
        <v>9</v>
      </c>
      <c r="H6670" s="3">
        <f>_xlfn.XLOOKUP(sales[[#This Row],[Product]],products[Product],products[Cost per box])*sales[[#This Row],[Boxes]]</f>
        <v>47.339999999999996</v>
      </c>
      <c r="I6670" s="4">
        <f>sales[[#This Row],[Revenue]]-sales[[#This Row],[Cost]]</f>
        <v>85.66</v>
      </c>
    </row>
    <row r="6671" spans="2:9" x14ac:dyDescent="0.25">
      <c r="B6671" t="s">
        <v>54</v>
      </c>
      <c r="C6671" t="s">
        <v>11</v>
      </c>
      <c r="D6671" t="s">
        <v>30</v>
      </c>
      <c r="E6671" s="1">
        <v>44530</v>
      </c>
      <c r="F6671" s="4">
        <v>8988</v>
      </c>
      <c r="G6671">
        <v>450</v>
      </c>
      <c r="H6671" s="3">
        <f>_xlfn.XLOOKUP(sales[[#This Row],[Product]],products[Product],products[Cost per box])*sales[[#This Row],[Boxes]]</f>
        <v>1656</v>
      </c>
      <c r="I6671" s="4">
        <f>sales[[#This Row],[Revenue]]-sales[[#This Row],[Cost]]</f>
        <v>7332</v>
      </c>
    </row>
    <row r="6672" spans="2:9" x14ac:dyDescent="0.25">
      <c r="B6672" t="s">
        <v>34</v>
      </c>
      <c r="C6672" t="s">
        <v>6</v>
      </c>
      <c r="D6672" t="s">
        <v>44</v>
      </c>
      <c r="E6672" s="1">
        <v>44530</v>
      </c>
      <c r="F6672" s="4">
        <v>4242</v>
      </c>
      <c r="G6672">
        <v>193</v>
      </c>
      <c r="H6672" s="3">
        <f>_xlfn.XLOOKUP(sales[[#This Row],[Product]],products[Product],products[Cost per box])*sales[[#This Row],[Boxes]]</f>
        <v>1847.01</v>
      </c>
      <c r="I6672" s="4">
        <f>sales[[#This Row],[Revenue]]-sales[[#This Row],[Cost]]</f>
        <v>2394.9899999999998</v>
      </c>
    </row>
    <row r="6673" spans="2:9" x14ac:dyDescent="0.25">
      <c r="B6673" t="s">
        <v>25</v>
      </c>
      <c r="C6673" t="s">
        <v>6</v>
      </c>
      <c r="D6673" t="s">
        <v>26</v>
      </c>
      <c r="E6673" s="1">
        <v>44530</v>
      </c>
      <c r="F6673" s="4">
        <v>8512</v>
      </c>
      <c r="G6673">
        <v>700</v>
      </c>
      <c r="H6673" s="3">
        <f>_xlfn.XLOOKUP(sales[[#This Row],[Product]],products[Product],products[Cost per box])*sales[[#This Row],[Boxes]]</f>
        <v>4501</v>
      </c>
      <c r="I6673" s="4">
        <f>sales[[#This Row],[Revenue]]-sales[[#This Row],[Cost]]</f>
        <v>4011</v>
      </c>
    </row>
    <row r="6674" spans="2:9" x14ac:dyDescent="0.25">
      <c r="B6674" t="s">
        <v>34</v>
      </c>
      <c r="C6674" t="s">
        <v>16</v>
      </c>
      <c r="D6674" t="s">
        <v>38</v>
      </c>
      <c r="E6674" s="1">
        <v>44530</v>
      </c>
      <c r="F6674" s="4">
        <v>4011</v>
      </c>
      <c r="G6674">
        <v>155</v>
      </c>
      <c r="H6674" s="3">
        <f>_xlfn.XLOOKUP(sales[[#This Row],[Product]],products[Product],products[Cost per box])*sales[[#This Row],[Boxes]]</f>
        <v>1540.6999999999998</v>
      </c>
      <c r="I6674" s="4">
        <f>sales[[#This Row],[Revenue]]-sales[[#This Row],[Cost]]</f>
        <v>2470.3000000000002</v>
      </c>
    </row>
    <row r="6675" spans="2:9" x14ac:dyDescent="0.25">
      <c r="B6675" t="s">
        <v>5</v>
      </c>
      <c r="C6675" t="s">
        <v>21</v>
      </c>
      <c r="D6675" t="s">
        <v>45</v>
      </c>
      <c r="E6675" s="1">
        <v>44531</v>
      </c>
      <c r="F6675" s="4">
        <v>10941</v>
      </c>
      <c r="G6675">
        <v>498</v>
      </c>
      <c r="H6675" s="3">
        <f>_xlfn.XLOOKUP(sales[[#This Row],[Product]],products[Product],products[Cost per box])*sales[[#This Row],[Boxes]]</f>
        <v>3849.5400000000004</v>
      </c>
      <c r="I6675" s="4">
        <f>sales[[#This Row],[Revenue]]-sales[[#This Row],[Cost]]</f>
        <v>7091.4599999999991</v>
      </c>
    </row>
    <row r="6676" spans="2:9" x14ac:dyDescent="0.25">
      <c r="B6676" t="s">
        <v>8</v>
      </c>
      <c r="C6676" t="s">
        <v>11</v>
      </c>
      <c r="D6676" t="s">
        <v>38</v>
      </c>
      <c r="E6676" s="1">
        <v>44531</v>
      </c>
      <c r="F6676" s="4">
        <v>5894</v>
      </c>
      <c r="G6676">
        <v>227</v>
      </c>
      <c r="H6676" s="3">
        <f>_xlfn.XLOOKUP(sales[[#This Row],[Product]],products[Product],products[Cost per box])*sales[[#This Row],[Boxes]]</f>
        <v>2256.38</v>
      </c>
      <c r="I6676" s="4">
        <f>sales[[#This Row],[Revenue]]-sales[[#This Row],[Cost]]</f>
        <v>3637.62</v>
      </c>
    </row>
    <row r="6677" spans="2:9" x14ac:dyDescent="0.25">
      <c r="B6677" t="s">
        <v>56</v>
      </c>
      <c r="C6677" t="s">
        <v>11</v>
      </c>
      <c r="D6677" t="s">
        <v>24</v>
      </c>
      <c r="E6677" s="1">
        <v>44531</v>
      </c>
      <c r="F6677" s="4">
        <v>3983</v>
      </c>
      <c r="G6677">
        <v>200</v>
      </c>
      <c r="H6677" s="3">
        <f>_xlfn.XLOOKUP(sales[[#This Row],[Product]],products[Product],products[Cost per box])*sales[[#This Row],[Boxes]]</f>
        <v>2102</v>
      </c>
      <c r="I6677" s="4">
        <f>sales[[#This Row],[Revenue]]-sales[[#This Row],[Cost]]</f>
        <v>1881</v>
      </c>
    </row>
    <row r="6678" spans="2:9" x14ac:dyDescent="0.25">
      <c r="B6678" t="s">
        <v>54</v>
      </c>
      <c r="C6678" t="s">
        <v>9</v>
      </c>
      <c r="D6678" t="s">
        <v>50</v>
      </c>
      <c r="E6678" s="1">
        <v>44531</v>
      </c>
      <c r="F6678" s="4">
        <v>2821</v>
      </c>
      <c r="G6678">
        <v>118</v>
      </c>
      <c r="H6678" s="3">
        <f>_xlfn.XLOOKUP(sales[[#This Row],[Product]],products[Product],products[Cost per box])*sales[[#This Row],[Boxes]]</f>
        <v>1464.38</v>
      </c>
      <c r="I6678" s="4">
        <f>sales[[#This Row],[Revenue]]-sales[[#This Row],[Cost]]</f>
        <v>1356.62</v>
      </c>
    </row>
    <row r="6679" spans="2:9" x14ac:dyDescent="0.25">
      <c r="B6679" t="s">
        <v>8</v>
      </c>
      <c r="C6679" t="s">
        <v>6</v>
      </c>
      <c r="D6679" t="s">
        <v>36</v>
      </c>
      <c r="E6679" s="1">
        <v>44531</v>
      </c>
      <c r="F6679" s="4">
        <v>7189</v>
      </c>
      <c r="G6679">
        <v>770</v>
      </c>
      <c r="H6679" s="3">
        <f>_xlfn.XLOOKUP(sales[[#This Row],[Product]],products[Product],products[Cost per box])*sales[[#This Row],[Boxes]]</f>
        <v>3880.8</v>
      </c>
      <c r="I6679" s="4">
        <f>sales[[#This Row],[Revenue]]-sales[[#This Row],[Cost]]</f>
        <v>3308.2</v>
      </c>
    </row>
    <row r="6680" spans="2:9" x14ac:dyDescent="0.25">
      <c r="B6680" t="s">
        <v>57</v>
      </c>
      <c r="C6680" t="s">
        <v>27</v>
      </c>
      <c r="D6680" t="s">
        <v>26</v>
      </c>
      <c r="E6680" s="1">
        <v>44531</v>
      </c>
      <c r="F6680" s="4">
        <v>2051</v>
      </c>
      <c r="G6680">
        <v>187</v>
      </c>
      <c r="H6680" s="3">
        <f>_xlfn.XLOOKUP(sales[[#This Row],[Product]],products[Product],products[Cost per box])*sales[[#This Row],[Boxes]]</f>
        <v>1202.4099999999999</v>
      </c>
      <c r="I6680" s="4">
        <f>sales[[#This Row],[Revenue]]-sales[[#This Row],[Cost]]</f>
        <v>848.59000000000015</v>
      </c>
    </row>
    <row r="6681" spans="2:9" x14ac:dyDescent="0.25">
      <c r="B6681" t="s">
        <v>53</v>
      </c>
      <c r="C6681" t="s">
        <v>6</v>
      </c>
      <c r="D6681" t="s">
        <v>28</v>
      </c>
      <c r="E6681" s="1">
        <v>44531</v>
      </c>
      <c r="F6681" s="4">
        <v>4697</v>
      </c>
      <c r="G6681">
        <v>588</v>
      </c>
      <c r="H6681" s="3">
        <f>_xlfn.XLOOKUP(sales[[#This Row],[Product]],products[Product],products[Cost per box])*sales[[#This Row],[Boxes]]</f>
        <v>1622.8799999999999</v>
      </c>
      <c r="I6681" s="4">
        <f>sales[[#This Row],[Revenue]]-sales[[#This Row],[Cost]]</f>
        <v>3074.12</v>
      </c>
    </row>
    <row r="6682" spans="2:9" x14ac:dyDescent="0.25">
      <c r="B6682" t="s">
        <v>51</v>
      </c>
      <c r="C6682" t="s">
        <v>6</v>
      </c>
      <c r="D6682" t="s">
        <v>48</v>
      </c>
      <c r="E6682" s="1">
        <v>44531</v>
      </c>
      <c r="F6682" s="4">
        <v>6909</v>
      </c>
      <c r="G6682">
        <v>277</v>
      </c>
      <c r="H6682" s="3">
        <f>_xlfn.XLOOKUP(sales[[#This Row],[Product]],products[Product],products[Cost per box])*sales[[#This Row],[Boxes]]</f>
        <v>2071.96</v>
      </c>
      <c r="I6682" s="4">
        <f>sales[[#This Row],[Revenue]]-sales[[#This Row],[Cost]]</f>
        <v>4837.04</v>
      </c>
    </row>
    <row r="6683" spans="2:9" x14ac:dyDescent="0.25">
      <c r="B6683" t="s">
        <v>37</v>
      </c>
      <c r="C6683" t="s">
        <v>16</v>
      </c>
      <c r="D6683" t="s">
        <v>26</v>
      </c>
      <c r="E6683" s="1">
        <v>44531</v>
      </c>
      <c r="F6683" s="4">
        <v>1792</v>
      </c>
      <c r="G6683">
        <v>138</v>
      </c>
      <c r="H6683" s="3">
        <f>_xlfn.XLOOKUP(sales[[#This Row],[Product]],products[Product],products[Cost per box])*sales[[#This Row],[Boxes]]</f>
        <v>887.33999999999992</v>
      </c>
      <c r="I6683" s="4">
        <f>sales[[#This Row],[Revenue]]-sales[[#This Row],[Cost]]</f>
        <v>904.66000000000008</v>
      </c>
    </row>
    <row r="6684" spans="2:9" x14ac:dyDescent="0.25">
      <c r="B6684" t="s">
        <v>51</v>
      </c>
      <c r="C6684" t="s">
        <v>6</v>
      </c>
      <c r="D6684" t="s">
        <v>17</v>
      </c>
      <c r="E6684" s="1">
        <v>44532</v>
      </c>
      <c r="F6684" s="4">
        <v>287</v>
      </c>
      <c r="G6684">
        <v>14</v>
      </c>
      <c r="H6684" s="3">
        <f>_xlfn.XLOOKUP(sales[[#This Row],[Product]],products[Product],products[Cost per box])*sales[[#This Row],[Boxes]]</f>
        <v>95.2</v>
      </c>
      <c r="I6684" s="4">
        <f>sales[[#This Row],[Revenue]]-sales[[#This Row],[Cost]]</f>
        <v>191.8</v>
      </c>
    </row>
    <row r="6685" spans="2:9" x14ac:dyDescent="0.25">
      <c r="B6685" t="s">
        <v>20</v>
      </c>
      <c r="C6685" t="s">
        <v>21</v>
      </c>
      <c r="D6685" t="s">
        <v>22</v>
      </c>
      <c r="E6685" s="1">
        <v>44532</v>
      </c>
      <c r="F6685" s="4">
        <v>4970</v>
      </c>
      <c r="G6685">
        <v>622</v>
      </c>
      <c r="H6685" s="3">
        <f>_xlfn.XLOOKUP(sales[[#This Row],[Product]],products[Product],products[Cost per box])*sales[[#This Row],[Boxes]]</f>
        <v>5112.84</v>
      </c>
      <c r="I6685" s="4">
        <f>sales[[#This Row],[Revenue]]-sales[[#This Row],[Cost]]</f>
        <v>-142.84000000000015</v>
      </c>
    </row>
    <row r="6686" spans="2:9" x14ac:dyDescent="0.25">
      <c r="B6686" t="s">
        <v>25</v>
      </c>
      <c r="C6686" t="s">
        <v>16</v>
      </c>
      <c r="D6686" t="s">
        <v>44</v>
      </c>
      <c r="E6686" s="1">
        <v>44532</v>
      </c>
      <c r="F6686" s="4">
        <v>7077</v>
      </c>
      <c r="G6686">
        <v>295</v>
      </c>
      <c r="H6686" s="3">
        <f>_xlfn.XLOOKUP(sales[[#This Row],[Product]],products[Product],products[Cost per box])*sales[[#This Row],[Boxes]]</f>
        <v>2823.15</v>
      </c>
      <c r="I6686" s="4">
        <f>sales[[#This Row],[Revenue]]-sales[[#This Row],[Cost]]</f>
        <v>4253.8500000000004</v>
      </c>
    </row>
    <row r="6687" spans="2:9" x14ac:dyDescent="0.25">
      <c r="B6687" t="s">
        <v>18</v>
      </c>
      <c r="C6687" t="s">
        <v>27</v>
      </c>
      <c r="D6687" t="s">
        <v>50</v>
      </c>
      <c r="E6687" s="1">
        <v>44532</v>
      </c>
      <c r="F6687" s="4">
        <v>5110</v>
      </c>
      <c r="G6687">
        <v>213</v>
      </c>
      <c r="H6687" s="3">
        <f>_xlfn.XLOOKUP(sales[[#This Row],[Product]],products[Product],products[Cost per box])*sales[[#This Row],[Boxes]]</f>
        <v>2643.33</v>
      </c>
      <c r="I6687" s="4">
        <f>sales[[#This Row],[Revenue]]-sales[[#This Row],[Cost]]</f>
        <v>2466.67</v>
      </c>
    </row>
    <row r="6688" spans="2:9" x14ac:dyDescent="0.25">
      <c r="B6688" t="s">
        <v>51</v>
      </c>
      <c r="C6688" t="s">
        <v>27</v>
      </c>
      <c r="D6688" t="s">
        <v>26</v>
      </c>
      <c r="E6688" s="1">
        <v>44532</v>
      </c>
      <c r="F6688" s="4">
        <v>2702</v>
      </c>
      <c r="G6688">
        <v>226</v>
      </c>
      <c r="H6688" s="3">
        <f>_xlfn.XLOOKUP(sales[[#This Row],[Product]],products[Product],products[Cost per box])*sales[[#This Row],[Boxes]]</f>
        <v>1453.1799999999998</v>
      </c>
      <c r="I6688" s="4">
        <f>sales[[#This Row],[Revenue]]-sales[[#This Row],[Cost]]</f>
        <v>1248.8200000000002</v>
      </c>
    </row>
    <row r="6689" spans="2:9" x14ac:dyDescent="0.25">
      <c r="B6689" t="s">
        <v>5</v>
      </c>
      <c r="C6689" t="s">
        <v>11</v>
      </c>
      <c r="D6689" t="s">
        <v>50</v>
      </c>
      <c r="E6689" s="1">
        <v>44532</v>
      </c>
      <c r="F6689" s="4">
        <v>13377</v>
      </c>
      <c r="G6689">
        <v>558</v>
      </c>
      <c r="H6689" s="3">
        <f>_xlfn.XLOOKUP(sales[[#This Row],[Product]],products[Product],products[Cost per box])*sales[[#This Row],[Boxes]]</f>
        <v>6924.78</v>
      </c>
      <c r="I6689" s="4">
        <f>sales[[#This Row],[Revenue]]-sales[[#This Row],[Cost]]</f>
        <v>6452.22</v>
      </c>
    </row>
    <row r="6690" spans="2:9" x14ac:dyDescent="0.25">
      <c r="B6690" t="s">
        <v>33</v>
      </c>
      <c r="C6690" t="s">
        <v>27</v>
      </c>
      <c r="D6690" t="s">
        <v>26</v>
      </c>
      <c r="E6690" s="1">
        <v>44532</v>
      </c>
      <c r="F6690" s="4">
        <v>2268</v>
      </c>
      <c r="G6690">
        <v>189</v>
      </c>
      <c r="H6690" s="3">
        <f>_xlfn.XLOOKUP(sales[[#This Row],[Product]],products[Product],products[Cost per box])*sales[[#This Row],[Boxes]]</f>
        <v>1215.27</v>
      </c>
      <c r="I6690" s="4">
        <f>sales[[#This Row],[Revenue]]-sales[[#This Row],[Cost]]</f>
        <v>1052.73</v>
      </c>
    </row>
    <row r="6691" spans="2:9" x14ac:dyDescent="0.25">
      <c r="B6691" t="s">
        <v>39</v>
      </c>
      <c r="C6691" t="s">
        <v>21</v>
      </c>
      <c r="D6691" t="s">
        <v>42</v>
      </c>
      <c r="E6691" s="1">
        <v>44532</v>
      </c>
      <c r="F6691" s="4">
        <v>280</v>
      </c>
      <c r="G6691">
        <v>18</v>
      </c>
      <c r="H6691" s="3">
        <f>_xlfn.XLOOKUP(sales[[#This Row],[Product]],products[Product],products[Cost per box])*sales[[#This Row],[Boxes]]</f>
        <v>85.320000000000007</v>
      </c>
      <c r="I6691" s="4">
        <f>sales[[#This Row],[Revenue]]-sales[[#This Row],[Cost]]</f>
        <v>194.68</v>
      </c>
    </row>
    <row r="6692" spans="2:9" x14ac:dyDescent="0.25">
      <c r="B6692" t="s">
        <v>18</v>
      </c>
      <c r="C6692" t="s">
        <v>27</v>
      </c>
      <c r="D6692" t="s">
        <v>26</v>
      </c>
      <c r="E6692" s="1">
        <v>44532</v>
      </c>
      <c r="F6692" s="4">
        <v>15561</v>
      </c>
      <c r="G6692">
        <v>1190</v>
      </c>
      <c r="H6692" s="3">
        <f>_xlfn.XLOOKUP(sales[[#This Row],[Product]],products[Product],products[Cost per box])*sales[[#This Row],[Boxes]]</f>
        <v>7651.7</v>
      </c>
      <c r="I6692" s="4">
        <f>sales[[#This Row],[Revenue]]-sales[[#This Row],[Cost]]</f>
        <v>7909.3</v>
      </c>
    </row>
    <row r="6693" spans="2:9" x14ac:dyDescent="0.25">
      <c r="B6693" t="s">
        <v>51</v>
      </c>
      <c r="C6693" t="s">
        <v>11</v>
      </c>
      <c r="D6693" t="s">
        <v>31</v>
      </c>
      <c r="E6693" s="1">
        <v>44532</v>
      </c>
      <c r="F6693" s="4">
        <v>6426</v>
      </c>
      <c r="G6693">
        <v>459</v>
      </c>
      <c r="H6693" s="3">
        <f>_xlfn.XLOOKUP(sales[[#This Row],[Product]],products[Product],products[Cost per box])*sales[[#This Row],[Boxes]]</f>
        <v>2625.48</v>
      </c>
      <c r="I6693" s="4">
        <f>sales[[#This Row],[Revenue]]-sales[[#This Row],[Cost]]</f>
        <v>3800.52</v>
      </c>
    </row>
    <row r="6694" spans="2:9" x14ac:dyDescent="0.25">
      <c r="B6694" t="s">
        <v>39</v>
      </c>
      <c r="C6694" t="s">
        <v>11</v>
      </c>
      <c r="D6694" t="s">
        <v>38</v>
      </c>
      <c r="E6694" s="1">
        <v>44532</v>
      </c>
      <c r="F6694" s="4">
        <v>4011</v>
      </c>
      <c r="G6694">
        <v>149</v>
      </c>
      <c r="H6694" s="3">
        <f>_xlfn.XLOOKUP(sales[[#This Row],[Product]],products[Product],products[Cost per box])*sales[[#This Row],[Boxes]]</f>
        <v>1481.06</v>
      </c>
      <c r="I6694" s="4">
        <f>sales[[#This Row],[Revenue]]-sales[[#This Row],[Cost]]</f>
        <v>2529.94</v>
      </c>
    </row>
    <row r="6695" spans="2:9" x14ac:dyDescent="0.25">
      <c r="B6695" t="s">
        <v>32</v>
      </c>
      <c r="C6695" t="s">
        <v>9</v>
      </c>
      <c r="D6695" t="s">
        <v>31</v>
      </c>
      <c r="E6695" s="1">
        <v>44532</v>
      </c>
      <c r="F6695" s="4">
        <v>14</v>
      </c>
      <c r="G6695">
        <v>1</v>
      </c>
      <c r="H6695" s="3">
        <f>_xlfn.XLOOKUP(sales[[#This Row],[Product]],products[Product],products[Cost per box])*sales[[#This Row],[Boxes]]</f>
        <v>5.72</v>
      </c>
      <c r="I6695" s="4">
        <f>sales[[#This Row],[Revenue]]-sales[[#This Row],[Cost]]</f>
        <v>8.2800000000000011</v>
      </c>
    </row>
    <row r="6696" spans="2:9" x14ac:dyDescent="0.25">
      <c r="B6696" t="s">
        <v>41</v>
      </c>
      <c r="C6696" t="s">
        <v>9</v>
      </c>
      <c r="D6696" t="s">
        <v>26</v>
      </c>
      <c r="E6696" s="1">
        <v>44532</v>
      </c>
      <c r="F6696" s="4">
        <v>735</v>
      </c>
      <c r="G6696">
        <v>57</v>
      </c>
      <c r="H6696" s="3">
        <f>_xlfn.XLOOKUP(sales[[#This Row],[Product]],products[Product],products[Cost per box])*sales[[#This Row],[Boxes]]</f>
        <v>366.51</v>
      </c>
      <c r="I6696" s="4">
        <f>sales[[#This Row],[Revenue]]-sales[[#This Row],[Cost]]</f>
        <v>368.49</v>
      </c>
    </row>
    <row r="6697" spans="2:9" x14ac:dyDescent="0.25">
      <c r="B6697" t="s">
        <v>49</v>
      </c>
      <c r="C6697" t="s">
        <v>27</v>
      </c>
      <c r="D6697" t="s">
        <v>7</v>
      </c>
      <c r="E6697" s="1">
        <v>44532</v>
      </c>
      <c r="F6697" s="4">
        <v>2296</v>
      </c>
      <c r="G6697">
        <v>144</v>
      </c>
      <c r="H6697" s="3">
        <f>_xlfn.XLOOKUP(sales[[#This Row],[Product]],products[Product],products[Cost per box])*sales[[#This Row],[Boxes]]</f>
        <v>741.6</v>
      </c>
      <c r="I6697" s="4">
        <f>sales[[#This Row],[Revenue]]-sales[[#This Row],[Cost]]</f>
        <v>1554.4</v>
      </c>
    </row>
    <row r="6698" spans="2:9" x14ac:dyDescent="0.25">
      <c r="B6698" t="s">
        <v>49</v>
      </c>
      <c r="C6698" t="s">
        <v>16</v>
      </c>
      <c r="D6698" t="s">
        <v>48</v>
      </c>
      <c r="E6698" s="1">
        <v>44532</v>
      </c>
      <c r="F6698" s="4">
        <v>3661</v>
      </c>
      <c r="G6698">
        <v>141</v>
      </c>
      <c r="H6698" s="3">
        <f>_xlfn.XLOOKUP(sales[[#This Row],[Product]],products[Product],products[Cost per box])*sales[[#This Row],[Boxes]]</f>
        <v>1054.68</v>
      </c>
      <c r="I6698" s="4">
        <f>sales[[#This Row],[Revenue]]-sales[[#This Row],[Cost]]</f>
        <v>2606.3199999999997</v>
      </c>
    </row>
    <row r="6699" spans="2:9" x14ac:dyDescent="0.25">
      <c r="B6699" t="s">
        <v>8</v>
      </c>
      <c r="C6699" t="s">
        <v>21</v>
      </c>
      <c r="D6699" t="s">
        <v>7</v>
      </c>
      <c r="E6699" s="1">
        <v>44532</v>
      </c>
      <c r="F6699" s="4">
        <v>10857</v>
      </c>
      <c r="G6699">
        <v>770</v>
      </c>
      <c r="H6699" s="3">
        <f>_xlfn.XLOOKUP(sales[[#This Row],[Product]],products[Product],products[Cost per box])*sales[[#This Row],[Boxes]]</f>
        <v>3965.5000000000005</v>
      </c>
      <c r="I6699" s="4">
        <f>sales[[#This Row],[Revenue]]-sales[[#This Row],[Cost]]</f>
        <v>6891.5</v>
      </c>
    </row>
    <row r="6700" spans="2:9" x14ac:dyDescent="0.25">
      <c r="B6700" t="s">
        <v>39</v>
      </c>
      <c r="C6700" t="s">
        <v>9</v>
      </c>
      <c r="D6700" t="s">
        <v>19</v>
      </c>
      <c r="E6700" s="1">
        <v>44532</v>
      </c>
      <c r="F6700" s="4">
        <v>7301</v>
      </c>
      <c r="G6700">
        <v>457</v>
      </c>
      <c r="H6700" s="3">
        <f>_xlfn.XLOOKUP(sales[[#This Row],[Product]],products[Product],products[Cost per box])*sales[[#This Row],[Boxes]]</f>
        <v>4675.1100000000006</v>
      </c>
      <c r="I6700" s="4">
        <f>sales[[#This Row],[Revenue]]-sales[[#This Row],[Cost]]</f>
        <v>2625.8899999999994</v>
      </c>
    </row>
    <row r="6701" spans="2:9" x14ac:dyDescent="0.25">
      <c r="B6701" t="s">
        <v>57</v>
      </c>
      <c r="C6701" t="s">
        <v>16</v>
      </c>
      <c r="D6701" t="s">
        <v>26</v>
      </c>
      <c r="E6701" s="1">
        <v>44532</v>
      </c>
      <c r="F6701" s="4">
        <v>3472</v>
      </c>
      <c r="G6701">
        <v>316</v>
      </c>
      <c r="H6701" s="3">
        <f>_xlfn.XLOOKUP(sales[[#This Row],[Product]],products[Product],products[Cost per box])*sales[[#This Row],[Boxes]]</f>
        <v>2031.8799999999999</v>
      </c>
      <c r="I6701" s="4">
        <f>sales[[#This Row],[Revenue]]-sales[[#This Row],[Cost]]</f>
        <v>1440.1200000000001</v>
      </c>
    </row>
    <row r="6702" spans="2:9" x14ac:dyDescent="0.25">
      <c r="B6702" t="s">
        <v>49</v>
      </c>
      <c r="C6702" t="s">
        <v>11</v>
      </c>
      <c r="D6702" t="s">
        <v>17</v>
      </c>
      <c r="E6702" s="1">
        <v>44532</v>
      </c>
      <c r="F6702" s="4">
        <v>3276</v>
      </c>
      <c r="G6702">
        <v>143</v>
      </c>
      <c r="H6702" s="3">
        <f>_xlfn.XLOOKUP(sales[[#This Row],[Product]],products[Product],products[Cost per box])*sales[[#This Row],[Boxes]]</f>
        <v>972.4</v>
      </c>
      <c r="I6702" s="4">
        <f>sales[[#This Row],[Revenue]]-sales[[#This Row],[Cost]]</f>
        <v>2303.6</v>
      </c>
    </row>
    <row r="6703" spans="2:9" x14ac:dyDescent="0.25">
      <c r="B6703" t="s">
        <v>20</v>
      </c>
      <c r="C6703" t="s">
        <v>9</v>
      </c>
      <c r="D6703" t="s">
        <v>47</v>
      </c>
      <c r="E6703" s="1">
        <v>44532</v>
      </c>
      <c r="F6703" s="4">
        <v>4340</v>
      </c>
      <c r="G6703">
        <v>290</v>
      </c>
      <c r="H6703" s="3">
        <f>_xlfn.XLOOKUP(sales[[#This Row],[Product]],products[Product],products[Cost per box])*sales[[#This Row],[Boxes]]</f>
        <v>1525.3999999999999</v>
      </c>
      <c r="I6703" s="4">
        <f>sales[[#This Row],[Revenue]]-sales[[#This Row],[Cost]]</f>
        <v>2814.6000000000004</v>
      </c>
    </row>
    <row r="6704" spans="2:9" x14ac:dyDescent="0.25">
      <c r="B6704" t="s">
        <v>40</v>
      </c>
      <c r="C6704" t="s">
        <v>21</v>
      </c>
      <c r="D6704" t="s">
        <v>19</v>
      </c>
      <c r="E6704" s="1">
        <v>44532</v>
      </c>
      <c r="F6704" s="4">
        <v>4711</v>
      </c>
      <c r="G6704">
        <v>278</v>
      </c>
      <c r="H6704" s="3">
        <f>_xlfn.XLOOKUP(sales[[#This Row],[Product]],products[Product],products[Cost per box])*sales[[#This Row],[Boxes]]</f>
        <v>2843.94</v>
      </c>
      <c r="I6704" s="4">
        <f>sales[[#This Row],[Revenue]]-sales[[#This Row],[Cost]]</f>
        <v>1867.06</v>
      </c>
    </row>
    <row r="6705" spans="2:9" x14ac:dyDescent="0.25">
      <c r="B6705" t="s">
        <v>23</v>
      </c>
      <c r="C6705" t="s">
        <v>9</v>
      </c>
      <c r="D6705" t="s">
        <v>36</v>
      </c>
      <c r="E6705" s="1">
        <v>44532</v>
      </c>
      <c r="F6705" s="4">
        <v>364</v>
      </c>
      <c r="G6705">
        <v>52</v>
      </c>
      <c r="H6705" s="3">
        <f>_xlfn.XLOOKUP(sales[[#This Row],[Product]],products[Product],products[Cost per box])*sales[[#This Row],[Boxes]]</f>
        <v>262.08</v>
      </c>
      <c r="I6705" s="4">
        <f>sales[[#This Row],[Revenue]]-sales[[#This Row],[Cost]]</f>
        <v>101.92000000000002</v>
      </c>
    </row>
    <row r="6706" spans="2:9" x14ac:dyDescent="0.25">
      <c r="B6706" t="s">
        <v>5</v>
      </c>
      <c r="C6706" t="s">
        <v>21</v>
      </c>
      <c r="D6706" t="s">
        <v>31</v>
      </c>
      <c r="E6706" s="1">
        <v>44532</v>
      </c>
      <c r="F6706" s="4">
        <v>12026</v>
      </c>
      <c r="G6706">
        <v>840</v>
      </c>
      <c r="H6706" s="3">
        <f>_xlfn.XLOOKUP(sales[[#This Row],[Product]],products[Product],products[Cost per box])*sales[[#This Row],[Boxes]]</f>
        <v>4804.8</v>
      </c>
      <c r="I6706" s="4">
        <f>sales[[#This Row],[Revenue]]-sales[[#This Row],[Cost]]</f>
        <v>7221.2</v>
      </c>
    </row>
    <row r="6707" spans="2:9" x14ac:dyDescent="0.25">
      <c r="B6707" t="s">
        <v>20</v>
      </c>
      <c r="C6707" t="s">
        <v>27</v>
      </c>
      <c r="D6707" t="s">
        <v>22</v>
      </c>
      <c r="E6707" s="1">
        <v>44532</v>
      </c>
      <c r="F6707" s="4">
        <v>15561</v>
      </c>
      <c r="G6707">
        <v>1960</v>
      </c>
      <c r="H6707" s="3">
        <f>_xlfn.XLOOKUP(sales[[#This Row],[Product]],products[Product],products[Cost per box])*sales[[#This Row],[Boxes]]</f>
        <v>16111.2</v>
      </c>
      <c r="I6707" s="4">
        <f>sales[[#This Row],[Revenue]]-sales[[#This Row],[Cost]]</f>
        <v>-550.20000000000073</v>
      </c>
    </row>
    <row r="6708" spans="2:9" x14ac:dyDescent="0.25">
      <c r="B6708" t="s">
        <v>34</v>
      </c>
      <c r="C6708" t="s">
        <v>27</v>
      </c>
      <c r="D6708" t="s">
        <v>17</v>
      </c>
      <c r="E6708" s="1">
        <v>44532</v>
      </c>
      <c r="F6708" s="4">
        <v>3822</v>
      </c>
      <c r="G6708">
        <v>182</v>
      </c>
      <c r="H6708" s="3">
        <f>_xlfn.XLOOKUP(sales[[#This Row],[Product]],products[Product],products[Cost per box])*sales[[#This Row],[Boxes]]</f>
        <v>1237.5999999999999</v>
      </c>
      <c r="I6708" s="4">
        <f>sales[[#This Row],[Revenue]]-sales[[#This Row],[Cost]]</f>
        <v>2584.4</v>
      </c>
    </row>
    <row r="6709" spans="2:9" x14ac:dyDescent="0.25">
      <c r="B6709" t="s">
        <v>54</v>
      </c>
      <c r="C6709" t="s">
        <v>21</v>
      </c>
      <c r="D6709" t="s">
        <v>7</v>
      </c>
      <c r="E6709" s="1">
        <v>44532</v>
      </c>
      <c r="F6709" s="4">
        <v>2793</v>
      </c>
      <c r="G6709">
        <v>175</v>
      </c>
      <c r="H6709" s="3">
        <f>_xlfn.XLOOKUP(sales[[#This Row],[Product]],products[Product],products[Cost per box])*sales[[#This Row],[Boxes]]</f>
        <v>901.25000000000011</v>
      </c>
      <c r="I6709" s="4">
        <f>sales[[#This Row],[Revenue]]-sales[[#This Row],[Cost]]</f>
        <v>1891.75</v>
      </c>
    </row>
    <row r="6710" spans="2:9" x14ac:dyDescent="0.25">
      <c r="B6710" t="s">
        <v>40</v>
      </c>
      <c r="C6710" t="s">
        <v>21</v>
      </c>
      <c r="D6710" t="s">
        <v>24</v>
      </c>
      <c r="E6710" s="1">
        <v>44532</v>
      </c>
      <c r="F6710" s="4">
        <v>301</v>
      </c>
      <c r="G6710">
        <v>17</v>
      </c>
      <c r="H6710" s="3">
        <f>_xlfn.XLOOKUP(sales[[#This Row],[Product]],products[Product],products[Cost per box])*sales[[#This Row],[Boxes]]</f>
        <v>178.67</v>
      </c>
      <c r="I6710" s="4">
        <f>sales[[#This Row],[Revenue]]-sales[[#This Row],[Cost]]</f>
        <v>122.33000000000001</v>
      </c>
    </row>
    <row r="6711" spans="2:9" x14ac:dyDescent="0.25">
      <c r="B6711" t="s">
        <v>18</v>
      </c>
      <c r="C6711" t="s">
        <v>9</v>
      </c>
      <c r="D6711" t="s">
        <v>30</v>
      </c>
      <c r="E6711" s="1">
        <v>44532</v>
      </c>
      <c r="F6711" s="4">
        <v>1470</v>
      </c>
      <c r="G6711">
        <v>74</v>
      </c>
      <c r="H6711" s="3">
        <f>_xlfn.XLOOKUP(sales[[#This Row],[Product]],products[Product],products[Cost per box])*sales[[#This Row],[Boxes]]</f>
        <v>272.32</v>
      </c>
      <c r="I6711" s="4">
        <f>sales[[#This Row],[Revenue]]-sales[[#This Row],[Cost]]</f>
        <v>1197.68</v>
      </c>
    </row>
    <row r="6712" spans="2:9" x14ac:dyDescent="0.25">
      <c r="B6712" t="s">
        <v>34</v>
      </c>
      <c r="C6712" t="s">
        <v>21</v>
      </c>
      <c r="D6712" t="s">
        <v>19</v>
      </c>
      <c r="E6712" s="1">
        <v>44532</v>
      </c>
      <c r="F6712" s="4">
        <v>3045</v>
      </c>
      <c r="G6712">
        <v>180</v>
      </c>
      <c r="H6712" s="3">
        <f>_xlfn.XLOOKUP(sales[[#This Row],[Product]],products[Product],products[Cost per box])*sales[[#This Row],[Boxes]]</f>
        <v>1841.4</v>
      </c>
      <c r="I6712" s="4">
        <f>sales[[#This Row],[Revenue]]-sales[[#This Row],[Cost]]</f>
        <v>1203.5999999999999</v>
      </c>
    </row>
    <row r="6713" spans="2:9" x14ac:dyDescent="0.25">
      <c r="B6713" t="s">
        <v>55</v>
      </c>
      <c r="C6713" t="s">
        <v>21</v>
      </c>
      <c r="D6713" t="s">
        <v>50</v>
      </c>
      <c r="E6713" s="1">
        <v>44532</v>
      </c>
      <c r="F6713" s="4">
        <v>8190</v>
      </c>
      <c r="G6713">
        <v>373</v>
      </c>
      <c r="H6713" s="3">
        <f>_xlfn.XLOOKUP(sales[[#This Row],[Product]],products[Product],products[Cost per box])*sales[[#This Row],[Boxes]]</f>
        <v>4628.93</v>
      </c>
      <c r="I6713" s="4">
        <f>sales[[#This Row],[Revenue]]-sales[[#This Row],[Cost]]</f>
        <v>3561.0699999999997</v>
      </c>
    </row>
    <row r="6714" spans="2:9" x14ac:dyDescent="0.25">
      <c r="B6714" t="s">
        <v>10</v>
      </c>
      <c r="C6714" t="s">
        <v>16</v>
      </c>
      <c r="D6714" t="s">
        <v>7</v>
      </c>
      <c r="E6714" s="1">
        <v>44532</v>
      </c>
      <c r="F6714" s="4">
        <v>11851</v>
      </c>
      <c r="G6714">
        <v>840</v>
      </c>
      <c r="H6714" s="3">
        <f>_xlfn.XLOOKUP(sales[[#This Row],[Product]],products[Product],products[Cost per box])*sales[[#This Row],[Boxes]]</f>
        <v>4326</v>
      </c>
      <c r="I6714" s="4">
        <f>sales[[#This Row],[Revenue]]-sales[[#This Row],[Cost]]</f>
        <v>7525</v>
      </c>
    </row>
    <row r="6715" spans="2:9" x14ac:dyDescent="0.25">
      <c r="B6715" t="s">
        <v>23</v>
      </c>
      <c r="C6715" t="s">
        <v>11</v>
      </c>
      <c r="D6715" t="s">
        <v>35</v>
      </c>
      <c r="E6715" s="1">
        <v>44532</v>
      </c>
      <c r="F6715" s="4">
        <v>4389</v>
      </c>
      <c r="G6715">
        <v>244</v>
      </c>
      <c r="H6715" s="3">
        <f>_xlfn.XLOOKUP(sales[[#This Row],[Product]],products[Product],products[Cost per box])*sales[[#This Row],[Boxes]]</f>
        <v>646.6</v>
      </c>
      <c r="I6715" s="4">
        <f>sales[[#This Row],[Revenue]]-sales[[#This Row],[Cost]]</f>
        <v>3742.4</v>
      </c>
    </row>
    <row r="6716" spans="2:9" x14ac:dyDescent="0.25">
      <c r="B6716" t="s">
        <v>34</v>
      </c>
      <c r="C6716" t="s">
        <v>6</v>
      </c>
      <c r="D6716" t="s">
        <v>28</v>
      </c>
      <c r="E6716" s="1">
        <v>44532</v>
      </c>
      <c r="F6716" s="4">
        <v>4802</v>
      </c>
      <c r="G6716">
        <v>601</v>
      </c>
      <c r="H6716" s="3">
        <f>_xlfn.XLOOKUP(sales[[#This Row],[Product]],products[Product],products[Cost per box])*sales[[#This Row],[Boxes]]</f>
        <v>1658.7599999999998</v>
      </c>
      <c r="I6716" s="4">
        <f>sales[[#This Row],[Revenue]]-sales[[#This Row],[Cost]]</f>
        <v>3143.2400000000002</v>
      </c>
    </row>
    <row r="6717" spans="2:9" x14ac:dyDescent="0.25">
      <c r="B6717" t="s">
        <v>40</v>
      </c>
      <c r="C6717" t="s">
        <v>9</v>
      </c>
      <c r="D6717" t="s">
        <v>30</v>
      </c>
      <c r="E6717" s="1">
        <v>44532</v>
      </c>
      <c r="F6717" s="4">
        <v>5103</v>
      </c>
      <c r="G6717">
        <v>256</v>
      </c>
      <c r="H6717" s="3">
        <f>_xlfn.XLOOKUP(sales[[#This Row],[Product]],products[Product],products[Cost per box])*sales[[#This Row],[Boxes]]</f>
        <v>942.08</v>
      </c>
      <c r="I6717" s="4">
        <f>sales[[#This Row],[Revenue]]-sales[[#This Row],[Cost]]</f>
        <v>4160.92</v>
      </c>
    </row>
    <row r="6718" spans="2:9" x14ac:dyDescent="0.25">
      <c r="B6718" t="s">
        <v>54</v>
      </c>
      <c r="C6718" t="s">
        <v>16</v>
      </c>
      <c r="D6718" t="s">
        <v>42</v>
      </c>
      <c r="E6718" s="1">
        <v>44532</v>
      </c>
      <c r="F6718" s="4">
        <v>12411</v>
      </c>
      <c r="G6718">
        <v>910</v>
      </c>
      <c r="H6718" s="3">
        <f>_xlfn.XLOOKUP(sales[[#This Row],[Product]],products[Product],products[Cost per box])*sales[[#This Row],[Boxes]]</f>
        <v>4313.4000000000005</v>
      </c>
      <c r="I6718" s="4">
        <f>sales[[#This Row],[Revenue]]-sales[[#This Row],[Cost]]</f>
        <v>8097.5999999999995</v>
      </c>
    </row>
    <row r="6719" spans="2:9" x14ac:dyDescent="0.25">
      <c r="B6719" t="s">
        <v>51</v>
      </c>
      <c r="C6719" t="s">
        <v>21</v>
      </c>
      <c r="D6719" t="s">
        <v>24</v>
      </c>
      <c r="E6719" s="1">
        <v>44532</v>
      </c>
      <c r="F6719" s="4">
        <v>1743</v>
      </c>
      <c r="G6719">
        <v>97</v>
      </c>
      <c r="H6719" s="3">
        <f>_xlfn.XLOOKUP(sales[[#This Row],[Product]],products[Product],products[Cost per box])*sales[[#This Row],[Boxes]]</f>
        <v>1019.47</v>
      </c>
      <c r="I6719" s="4">
        <f>sales[[#This Row],[Revenue]]-sales[[#This Row],[Cost]]</f>
        <v>723.53</v>
      </c>
    </row>
    <row r="6720" spans="2:9" x14ac:dyDescent="0.25">
      <c r="B6720" t="s">
        <v>15</v>
      </c>
      <c r="C6720" t="s">
        <v>9</v>
      </c>
      <c r="D6720" t="s">
        <v>45</v>
      </c>
      <c r="E6720" s="1">
        <v>44532</v>
      </c>
      <c r="F6720" s="4">
        <v>6839</v>
      </c>
      <c r="G6720">
        <v>311</v>
      </c>
      <c r="H6720" s="3">
        <f>_xlfn.XLOOKUP(sales[[#This Row],[Product]],products[Product],products[Cost per box])*sales[[#This Row],[Boxes]]</f>
        <v>2404.0300000000002</v>
      </c>
      <c r="I6720" s="4">
        <f>sales[[#This Row],[Revenue]]-sales[[#This Row],[Cost]]</f>
        <v>4434.9699999999993</v>
      </c>
    </row>
    <row r="6721" spans="2:9" x14ac:dyDescent="0.25">
      <c r="B6721" t="s">
        <v>32</v>
      </c>
      <c r="C6721" t="s">
        <v>16</v>
      </c>
      <c r="D6721" t="s">
        <v>22</v>
      </c>
      <c r="E6721" s="1">
        <v>44532</v>
      </c>
      <c r="F6721" s="4">
        <v>4172</v>
      </c>
      <c r="G6721">
        <v>522</v>
      </c>
      <c r="H6721" s="3">
        <f>_xlfn.XLOOKUP(sales[[#This Row],[Product]],products[Product],products[Cost per box])*sales[[#This Row],[Boxes]]</f>
        <v>4290.84</v>
      </c>
      <c r="I6721" s="4">
        <f>sales[[#This Row],[Revenue]]-sales[[#This Row],[Cost]]</f>
        <v>-118.84000000000015</v>
      </c>
    </row>
    <row r="6722" spans="2:9" x14ac:dyDescent="0.25">
      <c r="B6722" t="s">
        <v>55</v>
      </c>
      <c r="C6722" t="s">
        <v>21</v>
      </c>
      <c r="D6722" t="s">
        <v>26</v>
      </c>
      <c r="E6722" s="1">
        <v>44532</v>
      </c>
      <c r="F6722" s="4">
        <v>5425</v>
      </c>
      <c r="G6722">
        <v>453</v>
      </c>
      <c r="H6722" s="3">
        <f>_xlfn.XLOOKUP(sales[[#This Row],[Product]],products[Product],products[Cost per box])*sales[[#This Row],[Boxes]]</f>
        <v>2912.79</v>
      </c>
      <c r="I6722" s="4">
        <f>sales[[#This Row],[Revenue]]-sales[[#This Row],[Cost]]</f>
        <v>2512.21</v>
      </c>
    </row>
    <row r="6723" spans="2:9" x14ac:dyDescent="0.25">
      <c r="B6723" t="s">
        <v>32</v>
      </c>
      <c r="C6723" t="s">
        <v>6</v>
      </c>
      <c r="D6723" t="s">
        <v>7</v>
      </c>
      <c r="E6723" s="1">
        <v>44532</v>
      </c>
      <c r="F6723" s="4">
        <v>4466</v>
      </c>
      <c r="G6723">
        <v>298</v>
      </c>
      <c r="H6723" s="3">
        <f>_xlfn.XLOOKUP(sales[[#This Row],[Product]],products[Product],products[Cost per box])*sales[[#This Row],[Boxes]]</f>
        <v>1534.7</v>
      </c>
      <c r="I6723" s="4">
        <f>sales[[#This Row],[Revenue]]-sales[[#This Row],[Cost]]</f>
        <v>2931.3</v>
      </c>
    </row>
    <row r="6724" spans="2:9" x14ac:dyDescent="0.25">
      <c r="B6724" t="s">
        <v>23</v>
      </c>
      <c r="C6724" t="s">
        <v>27</v>
      </c>
      <c r="D6724" t="s">
        <v>35</v>
      </c>
      <c r="E6724" s="1">
        <v>44532</v>
      </c>
      <c r="F6724" s="4">
        <v>6951</v>
      </c>
      <c r="G6724">
        <v>366</v>
      </c>
      <c r="H6724" s="3">
        <f>_xlfn.XLOOKUP(sales[[#This Row],[Product]],products[Product],products[Cost per box])*sales[[#This Row],[Boxes]]</f>
        <v>969.9</v>
      </c>
      <c r="I6724" s="4">
        <f>sales[[#This Row],[Revenue]]-sales[[#This Row],[Cost]]</f>
        <v>5981.1</v>
      </c>
    </row>
    <row r="6725" spans="2:9" x14ac:dyDescent="0.25">
      <c r="B6725" t="s">
        <v>15</v>
      </c>
      <c r="C6725" t="s">
        <v>27</v>
      </c>
      <c r="D6725" t="s">
        <v>17</v>
      </c>
      <c r="E6725" s="1">
        <v>44532</v>
      </c>
      <c r="F6725" s="4">
        <v>448</v>
      </c>
      <c r="G6725">
        <v>20</v>
      </c>
      <c r="H6725" s="3">
        <f>_xlfn.XLOOKUP(sales[[#This Row],[Product]],products[Product],products[Cost per box])*sales[[#This Row],[Boxes]]</f>
        <v>136</v>
      </c>
      <c r="I6725" s="4">
        <f>sales[[#This Row],[Revenue]]-sales[[#This Row],[Cost]]</f>
        <v>312</v>
      </c>
    </row>
    <row r="6726" spans="2:9" x14ac:dyDescent="0.25">
      <c r="B6726" t="s">
        <v>41</v>
      </c>
      <c r="C6726" t="s">
        <v>6</v>
      </c>
      <c r="D6726" t="s">
        <v>44</v>
      </c>
      <c r="E6726" s="1">
        <v>44532</v>
      </c>
      <c r="F6726" s="4">
        <v>6062</v>
      </c>
      <c r="G6726">
        <v>276</v>
      </c>
      <c r="H6726" s="3">
        <f>_xlfn.XLOOKUP(sales[[#This Row],[Product]],products[Product],products[Cost per box])*sales[[#This Row],[Boxes]]</f>
        <v>2641.32</v>
      </c>
      <c r="I6726" s="4">
        <f>sales[[#This Row],[Revenue]]-sales[[#This Row],[Cost]]</f>
        <v>3420.68</v>
      </c>
    </row>
    <row r="6727" spans="2:9" x14ac:dyDescent="0.25">
      <c r="B6727" t="s">
        <v>51</v>
      </c>
      <c r="C6727" t="s">
        <v>21</v>
      </c>
      <c r="D6727" t="s">
        <v>22</v>
      </c>
      <c r="E6727" s="1">
        <v>44532</v>
      </c>
      <c r="F6727" s="4">
        <v>8078</v>
      </c>
      <c r="G6727">
        <v>840</v>
      </c>
      <c r="H6727" s="3">
        <f>_xlfn.XLOOKUP(sales[[#This Row],[Product]],products[Product],products[Cost per box])*sales[[#This Row],[Boxes]]</f>
        <v>6904.8</v>
      </c>
      <c r="I6727" s="4">
        <f>sales[[#This Row],[Revenue]]-sales[[#This Row],[Cost]]</f>
        <v>1173.1999999999998</v>
      </c>
    </row>
    <row r="6728" spans="2:9" x14ac:dyDescent="0.25">
      <c r="B6728" t="s">
        <v>29</v>
      </c>
      <c r="C6728" t="s">
        <v>21</v>
      </c>
      <c r="D6728" t="s">
        <v>28</v>
      </c>
      <c r="E6728" s="1">
        <v>44532</v>
      </c>
      <c r="F6728" s="4">
        <v>5271</v>
      </c>
      <c r="G6728">
        <v>910</v>
      </c>
      <c r="H6728" s="3">
        <f>_xlfn.XLOOKUP(sales[[#This Row],[Product]],products[Product],products[Cost per box])*sales[[#This Row],[Boxes]]</f>
        <v>2511.6</v>
      </c>
      <c r="I6728" s="4">
        <f>sales[[#This Row],[Revenue]]-sales[[#This Row],[Cost]]</f>
        <v>2759.4</v>
      </c>
    </row>
    <row r="6729" spans="2:9" x14ac:dyDescent="0.25">
      <c r="B6729" t="s">
        <v>23</v>
      </c>
      <c r="C6729" t="s">
        <v>21</v>
      </c>
      <c r="D6729" t="s">
        <v>24</v>
      </c>
      <c r="E6729" s="1">
        <v>44533</v>
      </c>
      <c r="F6729" s="4">
        <v>3318</v>
      </c>
      <c r="G6729">
        <v>185</v>
      </c>
      <c r="H6729" s="3">
        <f>_xlfn.XLOOKUP(sales[[#This Row],[Product]],products[Product],products[Cost per box])*sales[[#This Row],[Boxes]]</f>
        <v>1944.35</v>
      </c>
      <c r="I6729" s="4">
        <f>sales[[#This Row],[Revenue]]-sales[[#This Row],[Cost]]</f>
        <v>1373.65</v>
      </c>
    </row>
    <row r="6730" spans="2:9" x14ac:dyDescent="0.25">
      <c r="B6730" t="s">
        <v>34</v>
      </c>
      <c r="C6730" t="s">
        <v>11</v>
      </c>
      <c r="D6730" t="s">
        <v>50</v>
      </c>
      <c r="E6730" s="1">
        <v>44533</v>
      </c>
      <c r="F6730" s="4">
        <v>17360</v>
      </c>
      <c r="G6730">
        <v>700</v>
      </c>
      <c r="H6730" s="3">
        <f>_xlfn.XLOOKUP(sales[[#This Row],[Product]],products[Product],products[Cost per box])*sales[[#This Row],[Boxes]]</f>
        <v>8687</v>
      </c>
      <c r="I6730" s="4">
        <f>sales[[#This Row],[Revenue]]-sales[[#This Row],[Cost]]</f>
        <v>8673</v>
      </c>
    </row>
    <row r="6731" spans="2:9" x14ac:dyDescent="0.25">
      <c r="B6731" t="s">
        <v>33</v>
      </c>
      <c r="C6731" t="s">
        <v>11</v>
      </c>
      <c r="D6731" t="s">
        <v>43</v>
      </c>
      <c r="E6731" s="1">
        <v>44533</v>
      </c>
      <c r="F6731" s="4">
        <v>13349</v>
      </c>
      <c r="G6731">
        <v>668</v>
      </c>
      <c r="H6731" s="3">
        <f>_xlfn.XLOOKUP(sales[[#This Row],[Product]],products[Product],products[Cost per box])*sales[[#This Row],[Boxes]]</f>
        <v>2571.8000000000002</v>
      </c>
      <c r="I6731" s="4">
        <f>sales[[#This Row],[Revenue]]-sales[[#This Row],[Cost]]</f>
        <v>10777.2</v>
      </c>
    </row>
    <row r="6732" spans="2:9" x14ac:dyDescent="0.25">
      <c r="B6732" t="s">
        <v>49</v>
      </c>
      <c r="C6732" t="s">
        <v>6</v>
      </c>
      <c r="D6732" t="s">
        <v>43</v>
      </c>
      <c r="E6732" s="1">
        <v>44533</v>
      </c>
      <c r="F6732" s="4">
        <v>910</v>
      </c>
      <c r="G6732">
        <v>42</v>
      </c>
      <c r="H6732" s="3">
        <f>_xlfn.XLOOKUP(sales[[#This Row],[Product]],products[Product],products[Cost per box])*sales[[#This Row],[Boxes]]</f>
        <v>161.70000000000002</v>
      </c>
      <c r="I6732" s="4">
        <f>sales[[#This Row],[Revenue]]-sales[[#This Row],[Cost]]</f>
        <v>748.3</v>
      </c>
    </row>
    <row r="6733" spans="2:9" x14ac:dyDescent="0.25">
      <c r="B6733" t="s">
        <v>40</v>
      </c>
      <c r="C6733" t="s">
        <v>27</v>
      </c>
      <c r="D6733" t="s">
        <v>12</v>
      </c>
      <c r="E6733" s="1">
        <v>44533</v>
      </c>
      <c r="F6733" s="4">
        <v>5747</v>
      </c>
      <c r="G6733">
        <v>339</v>
      </c>
      <c r="H6733" s="3">
        <f>_xlfn.XLOOKUP(sales[[#This Row],[Product]],products[Product],products[Cost per box])*sales[[#This Row],[Boxes]]</f>
        <v>2857.77</v>
      </c>
      <c r="I6733" s="4">
        <f>sales[[#This Row],[Revenue]]-sales[[#This Row],[Cost]]</f>
        <v>2889.23</v>
      </c>
    </row>
    <row r="6734" spans="2:9" x14ac:dyDescent="0.25">
      <c r="B6734" t="s">
        <v>49</v>
      </c>
      <c r="C6734" t="s">
        <v>16</v>
      </c>
      <c r="D6734" t="s">
        <v>35</v>
      </c>
      <c r="E6734" s="1">
        <v>44533</v>
      </c>
      <c r="F6734" s="4">
        <v>5915</v>
      </c>
      <c r="G6734">
        <v>329</v>
      </c>
      <c r="H6734" s="3">
        <f>_xlfn.XLOOKUP(sales[[#This Row],[Product]],products[Product],products[Cost per box])*sales[[#This Row],[Boxes]]</f>
        <v>871.85</v>
      </c>
      <c r="I6734" s="4">
        <f>sales[[#This Row],[Revenue]]-sales[[#This Row],[Cost]]</f>
        <v>5043.1499999999996</v>
      </c>
    </row>
    <row r="6735" spans="2:9" x14ac:dyDescent="0.25">
      <c r="B6735" t="s">
        <v>15</v>
      </c>
      <c r="C6735" t="s">
        <v>21</v>
      </c>
      <c r="D6735" t="s">
        <v>28</v>
      </c>
      <c r="E6735" s="1">
        <v>44533</v>
      </c>
      <c r="F6735" s="4">
        <v>5313</v>
      </c>
      <c r="G6735">
        <v>770</v>
      </c>
      <c r="H6735" s="3">
        <f>_xlfn.XLOOKUP(sales[[#This Row],[Product]],products[Product],products[Cost per box])*sales[[#This Row],[Boxes]]</f>
        <v>2125.1999999999998</v>
      </c>
      <c r="I6735" s="4">
        <f>sales[[#This Row],[Revenue]]-sales[[#This Row],[Cost]]</f>
        <v>3187.8</v>
      </c>
    </row>
    <row r="6736" spans="2:9" x14ac:dyDescent="0.25">
      <c r="B6736" t="s">
        <v>20</v>
      </c>
      <c r="C6736" t="s">
        <v>11</v>
      </c>
      <c r="D6736" t="s">
        <v>43</v>
      </c>
      <c r="E6736" s="1">
        <v>44533</v>
      </c>
      <c r="F6736" s="4">
        <v>10437</v>
      </c>
      <c r="G6736">
        <v>475</v>
      </c>
      <c r="H6736" s="3">
        <f>_xlfn.XLOOKUP(sales[[#This Row],[Product]],products[Product],products[Cost per box])*sales[[#This Row],[Boxes]]</f>
        <v>1828.75</v>
      </c>
      <c r="I6736" s="4">
        <f>sales[[#This Row],[Revenue]]-sales[[#This Row],[Cost]]</f>
        <v>8608.25</v>
      </c>
    </row>
    <row r="6737" spans="2:9" x14ac:dyDescent="0.25">
      <c r="B6737" t="s">
        <v>15</v>
      </c>
      <c r="C6737" t="s">
        <v>6</v>
      </c>
      <c r="D6737" t="s">
        <v>50</v>
      </c>
      <c r="E6737" s="1">
        <v>44533</v>
      </c>
      <c r="F6737" s="4">
        <v>1890</v>
      </c>
      <c r="G6737">
        <v>79</v>
      </c>
      <c r="H6737" s="3">
        <f>_xlfn.XLOOKUP(sales[[#This Row],[Product]],products[Product],products[Cost per box])*sales[[#This Row],[Boxes]]</f>
        <v>980.39</v>
      </c>
      <c r="I6737" s="4">
        <f>sales[[#This Row],[Revenue]]-sales[[#This Row],[Cost]]</f>
        <v>909.61</v>
      </c>
    </row>
    <row r="6738" spans="2:9" x14ac:dyDescent="0.25">
      <c r="B6738" t="s">
        <v>39</v>
      </c>
      <c r="C6738" t="s">
        <v>6</v>
      </c>
      <c r="D6738" t="s">
        <v>12</v>
      </c>
      <c r="E6738" s="1">
        <v>44533</v>
      </c>
      <c r="F6738" s="4">
        <v>1596</v>
      </c>
      <c r="G6738">
        <v>107</v>
      </c>
      <c r="H6738" s="3">
        <f>_xlfn.XLOOKUP(sales[[#This Row],[Product]],products[Product],products[Cost per box])*sales[[#This Row],[Boxes]]</f>
        <v>902.01</v>
      </c>
      <c r="I6738" s="4">
        <f>sales[[#This Row],[Revenue]]-sales[[#This Row],[Cost]]</f>
        <v>693.99</v>
      </c>
    </row>
    <row r="6739" spans="2:9" x14ac:dyDescent="0.25">
      <c r="B6739" t="s">
        <v>25</v>
      </c>
      <c r="C6739" t="s">
        <v>6</v>
      </c>
      <c r="D6739" t="s">
        <v>45</v>
      </c>
      <c r="E6739" s="1">
        <v>44533</v>
      </c>
      <c r="F6739" s="4">
        <v>9646</v>
      </c>
      <c r="G6739">
        <v>402</v>
      </c>
      <c r="H6739" s="3">
        <f>_xlfn.XLOOKUP(sales[[#This Row],[Product]],products[Product],products[Cost per box])*sales[[#This Row],[Boxes]]</f>
        <v>3107.46</v>
      </c>
      <c r="I6739" s="4">
        <f>sales[[#This Row],[Revenue]]-sales[[#This Row],[Cost]]</f>
        <v>6538.54</v>
      </c>
    </row>
    <row r="6740" spans="2:9" x14ac:dyDescent="0.25">
      <c r="B6740" t="s">
        <v>34</v>
      </c>
      <c r="C6740" t="s">
        <v>11</v>
      </c>
      <c r="D6740" t="s">
        <v>28</v>
      </c>
      <c r="E6740" s="1">
        <v>44533</v>
      </c>
      <c r="F6740" s="4">
        <v>15778</v>
      </c>
      <c r="G6740">
        <v>2660</v>
      </c>
      <c r="H6740" s="3">
        <f>_xlfn.XLOOKUP(sales[[#This Row],[Product]],products[Product],products[Cost per box])*sales[[#This Row],[Boxes]]</f>
        <v>7341.5999999999995</v>
      </c>
      <c r="I6740" s="4">
        <f>sales[[#This Row],[Revenue]]-sales[[#This Row],[Cost]]</f>
        <v>8436.4000000000015</v>
      </c>
    </row>
    <row r="6741" spans="2:9" x14ac:dyDescent="0.25">
      <c r="B6741" t="s">
        <v>49</v>
      </c>
      <c r="C6741" t="s">
        <v>9</v>
      </c>
      <c r="D6741" t="s">
        <v>35</v>
      </c>
      <c r="E6741" s="1">
        <v>44533</v>
      </c>
      <c r="F6741" s="4">
        <v>11494</v>
      </c>
      <c r="G6741">
        <v>639</v>
      </c>
      <c r="H6741" s="3">
        <f>_xlfn.XLOOKUP(sales[[#This Row],[Product]],products[Product],products[Cost per box])*sales[[#This Row],[Boxes]]</f>
        <v>1693.35</v>
      </c>
      <c r="I6741" s="4">
        <f>sales[[#This Row],[Revenue]]-sales[[#This Row],[Cost]]</f>
        <v>9800.65</v>
      </c>
    </row>
    <row r="6742" spans="2:9" x14ac:dyDescent="0.25">
      <c r="B6742" t="s">
        <v>51</v>
      </c>
      <c r="C6742" t="s">
        <v>27</v>
      </c>
      <c r="D6742" t="s">
        <v>24</v>
      </c>
      <c r="E6742" s="1">
        <v>44533</v>
      </c>
      <c r="F6742" s="4">
        <v>12110</v>
      </c>
      <c r="G6742">
        <v>606</v>
      </c>
      <c r="H6742" s="3">
        <f>_xlfn.XLOOKUP(sales[[#This Row],[Product]],products[Product],products[Cost per box])*sales[[#This Row],[Boxes]]</f>
        <v>6369.0599999999995</v>
      </c>
      <c r="I6742" s="4">
        <f>sales[[#This Row],[Revenue]]-sales[[#This Row],[Cost]]</f>
        <v>5740.9400000000005</v>
      </c>
    </row>
    <row r="6743" spans="2:9" x14ac:dyDescent="0.25">
      <c r="B6743" t="s">
        <v>40</v>
      </c>
      <c r="C6743" t="s">
        <v>27</v>
      </c>
      <c r="D6743" t="s">
        <v>22</v>
      </c>
      <c r="E6743" s="1">
        <v>44536</v>
      </c>
      <c r="F6743" s="4">
        <v>10108</v>
      </c>
      <c r="G6743">
        <v>1120</v>
      </c>
      <c r="H6743" s="3">
        <f>_xlfn.XLOOKUP(sales[[#This Row],[Product]],products[Product],products[Cost per box])*sales[[#This Row],[Boxes]]</f>
        <v>9206.4000000000015</v>
      </c>
      <c r="I6743" s="4">
        <f>sales[[#This Row],[Revenue]]-sales[[#This Row],[Cost]]</f>
        <v>901.59999999999854</v>
      </c>
    </row>
    <row r="6744" spans="2:9" x14ac:dyDescent="0.25">
      <c r="B6744" t="s">
        <v>57</v>
      </c>
      <c r="C6744" t="s">
        <v>11</v>
      </c>
      <c r="D6744" t="s">
        <v>31</v>
      </c>
      <c r="E6744" s="1">
        <v>44536</v>
      </c>
      <c r="F6744" s="4">
        <v>1596</v>
      </c>
      <c r="G6744">
        <v>114</v>
      </c>
      <c r="H6744" s="3">
        <f>_xlfn.XLOOKUP(sales[[#This Row],[Product]],products[Product],products[Cost per box])*sales[[#This Row],[Boxes]]</f>
        <v>652.07999999999993</v>
      </c>
      <c r="I6744" s="4">
        <f>sales[[#This Row],[Revenue]]-sales[[#This Row],[Cost]]</f>
        <v>943.92000000000007</v>
      </c>
    </row>
    <row r="6745" spans="2:9" x14ac:dyDescent="0.25">
      <c r="B6745" t="s">
        <v>46</v>
      </c>
      <c r="C6745" t="s">
        <v>21</v>
      </c>
      <c r="D6745" t="s">
        <v>44</v>
      </c>
      <c r="E6745" s="1">
        <v>44536</v>
      </c>
      <c r="F6745" s="4">
        <v>5159</v>
      </c>
      <c r="G6745">
        <v>215</v>
      </c>
      <c r="H6745" s="3">
        <f>_xlfn.XLOOKUP(sales[[#This Row],[Product]],products[Product],products[Cost per box])*sales[[#This Row],[Boxes]]</f>
        <v>2057.5500000000002</v>
      </c>
      <c r="I6745" s="4">
        <f>sales[[#This Row],[Revenue]]-sales[[#This Row],[Cost]]</f>
        <v>3101.45</v>
      </c>
    </row>
    <row r="6746" spans="2:9" x14ac:dyDescent="0.25">
      <c r="B6746" t="s">
        <v>40</v>
      </c>
      <c r="C6746" t="s">
        <v>27</v>
      </c>
      <c r="D6746" t="s">
        <v>26</v>
      </c>
      <c r="E6746" s="1">
        <v>44536</v>
      </c>
      <c r="F6746" s="4">
        <v>5614</v>
      </c>
      <c r="G6746">
        <v>432</v>
      </c>
      <c r="H6746" s="3">
        <f>_xlfn.XLOOKUP(sales[[#This Row],[Product]],products[Product],products[Cost per box])*sales[[#This Row],[Boxes]]</f>
        <v>2777.7599999999998</v>
      </c>
      <c r="I6746" s="4">
        <f>sales[[#This Row],[Revenue]]-sales[[#This Row],[Cost]]</f>
        <v>2836.2400000000002</v>
      </c>
    </row>
    <row r="6747" spans="2:9" x14ac:dyDescent="0.25">
      <c r="B6747" t="s">
        <v>55</v>
      </c>
      <c r="C6747" t="s">
        <v>6</v>
      </c>
      <c r="D6747" t="s">
        <v>38</v>
      </c>
      <c r="E6747" s="1">
        <v>44536</v>
      </c>
      <c r="F6747" s="4">
        <v>18837</v>
      </c>
      <c r="G6747">
        <v>698</v>
      </c>
      <c r="H6747" s="3">
        <f>_xlfn.XLOOKUP(sales[[#This Row],[Product]],products[Product],products[Cost per box])*sales[[#This Row],[Boxes]]</f>
        <v>6938.12</v>
      </c>
      <c r="I6747" s="4">
        <f>sales[[#This Row],[Revenue]]-sales[[#This Row],[Cost]]</f>
        <v>11898.880000000001</v>
      </c>
    </row>
    <row r="6748" spans="2:9" x14ac:dyDescent="0.25">
      <c r="B6748" t="s">
        <v>29</v>
      </c>
      <c r="C6748" t="s">
        <v>21</v>
      </c>
      <c r="D6748" t="s">
        <v>24</v>
      </c>
      <c r="E6748" s="1">
        <v>44536</v>
      </c>
      <c r="F6748" s="4">
        <v>4774</v>
      </c>
      <c r="G6748">
        <v>266</v>
      </c>
      <c r="H6748" s="3">
        <f>_xlfn.XLOOKUP(sales[[#This Row],[Product]],products[Product],products[Cost per box])*sales[[#This Row],[Boxes]]</f>
        <v>2795.66</v>
      </c>
      <c r="I6748" s="4">
        <f>sales[[#This Row],[Revenue]]-sales[[#This Row],[Cost]]</f>
        <v>1978.3400000000001</v>
      </c>
    </row>
    <row r="6749" spans="2:9" x14ac:dyDescent="0.25">
      <c r="B6749" t="s">
        <v>46</v>
      </c>
      <c r="C6749" t="s">
        <v>27</v>
      </c>
      <c r="D6749" t="s">
        <v>52</v>
      </c>
      <c r="E6749" s="1">
        <v>44536</v>
      </c>
      <c r="F6749" s="4">
        <v>9163</v>
      </c>
      <c r="G6749">
        <v>910</v>
      </c>
      <c r="H6749" s="3">
        <f>_xlfn.XLOOKUP(sales[[#This Row],[Product]],products[Product],products[Cost per box])*sales[[#This Row],[Boxes]]</f>
        <v>3021.2</v>
      </c>
      <c r="I6749" s="4">
        <f>sales[[#This Row],[Revenue]]-sales[[#This Row],[Cost]]</f>
        <v>6141.8</v>
      </c>
    </row>
    <row r="6750" spans="2:9" x14ac:dyDescent="0.25">
      <c r="B6750" t="s">
        <v>8</v>
      </c>
      <c r="C6750" t="s">
        <v>9</v>
      </c>
      <c r="D6750" t="s">
        <v>45</v>
      </c>
      <c r="E6750" s="1">
        <v>44536</v>
      </c>
      <c r="F6750" s="4">
        <v>4298</v>
      </c>
      <c r="G6750">
        <v>196</v>
      </c>
      <c r="H6750" s="3">
        <f>_xlfn.XLOOKUP(sales[[#This Row],[Product]],products[Product],products[Cost per box])*sales[[#This Row],[Boxes]]</f>
        <v>1515.0800000000002</v>
      </c>
      <c r="I6750" s="4">
        <f>sales[[#This Row],[Revenue]]-sales[[#This Row],[Cost]]</f>
        <v>2782.92</v>
      </c>
    </row>
    <row r="6751" spans="2:9" x14ac:dyDescent="0.25">
      <c r="B6751" t="s">
        <v>39</v>
      </c>
      <c r="C6751" t="s">
        <v>9</v>
      </c>
      <c r="D6751" t="s">
        <v>50</v>
      </c>
      <c r="E6751" s="1">
        <v>44536</v>
      </c>
      <c r="F6751" s="4">
        <v>2583</v>
      </c>
      <c r="G6751">
        <v>118</v>
      </c>
      <c r="H6751" s="3">
        <f>_xlfn.XLOOKUP(sales[[#This Row],[Product]],products[Product],products[Cost per box])*sales[[#This Row],[Boxes]]</f>
        <v>1464.38</v>
      </c>
      <c r="I6751" s="4">
        <f>sales[[#This Row],[Revenue]]-sales[[#This Row],[Cost]]</f>
        <v>1118.6199999999999</v>
      </c>
    </row>
    <row r="6752" spans="2:9" x14ac:dyDescent="0.25">
      <c r="B6752" t="s">
        <v>49</v>
      </c>
      <c r="C6752" t="s">
        <v>27</v>
      </c>
      <c r="D6752" t="s">
        <v>45</v>
      </c>
      <c r="E6752" s="1">
        <v>44536</v>
      </c>
      <c r="F6752" s="4">
        <v>5376</v>
      </c>
      <c r="G6752">
        <v>234</v>
      </c>
      <c r="H6752" s="3">
        <f>_xlfn.XLOOKUP(sales[[#This Row],[Product]],products[Product],products[Cost per box])*sales[[#This Row],[Boxes]]</f>
        <v>1808.8200000000002</v>
      </c>
      <c r="I6752" s="4">
        <f>sales[[#This Row],[Revenue]]-sales[[#This Row],[Cost]]</f>
        <v>3567.18</v>
      </c>
    </row>
    <row r="6753" spans="2:9" x14ac:dyDescent="0.25">
      <c r="B6753" t="s">
        <v>33</v>
      </c>
      <c r="C6753" t="s">
        <v>16</v>
      </c>
      <c r="D6753" t="s">
        <v>17</v>
      </c>
      <c r="E6753" s="1">
        <v>44536</v>
      </c>
      <c r="F6753" s="4">
        <v>10234</v>
      </c>
      <c r="G6753">
        <v>488</v>
      </c>
      <c r="H6753" s="3">
        <f>_xlfn.XLOOKUP(sales[[#This Row],[Product]],products[Product],products[Cost per box])*sales[[#This Row],[Boxes]]</f>
        <v>3318.4</v>
      </c>
      <c r="I6753" s="4">
        <f>sales[[#This Row],[Revenue]]-sales[[#This Row],[Cost]]</f>
        <v>6915.6</v>
      </c>
    </row>
    <row r="6754" spans="2:9" x14ac:dyDescent="0.25">
      <c r="B6754" t="s">
        <v>5</v>
      </c>
      <c r="C6754" t="s">
        <v>6</v>
      </c>
      <c r="D6754" t="s">
        <v>26</v>
      </c>
      <c r="E6754" s="1">
        <v>44536</v>
      </c>
      <c r="F6754" s="4">
        <v>5754</v>
      </c>
      <c r="G6754">
        <v>443</v>
      </c>
      <c r="H6754" s="3">
        <f>_xlfn.XLOOKUP(sales[[#This Row],[Product]],products[Product],products[Cost per box])*sales[[#This Row],[Boxes]]</f>
        <v>2848.49</v>
      </c>
      <c r="I6754" s="4">
        <f>sales[[#This Row],[Revenue]]-sales[[#This Row],[Cost]]</f>
        <v>2905.51</v>
      </c>
    </row>
    <row r="6755" spans="2:9" x14ac:dyDescent="0.25">
      <c r="B6755" t="s">
        <v>23</v>
      </c>
      <c r="C6755" t="s">
        <v>21</v>
      </c>
      <c r="D6755" t="s">
        <v>26</v>
      </c>
      <c r="E6755" s="1">
        <v>44536</v>
      </c>
      <c r="F6755" s="4">
        <v>4431</v>
      </c>
      <c r="G6755">
        <v>370</v>
      </c>
      <c r="H6755" s="3">
        <f>_xlfn.XLOOKUP(sales[[#This Row],[Product]],products[Product],products[Cost per box])*sales[[#This Row],[Boxes]]</f>
        <v>2379.1</v>
      </c>
      <c r="I6755" s="4">
        <f>sales[[#This Row],[Revenue]]-sales[[#This Row],[Cost]]</f>
        <v>2051.9</v>
      </c>
    </row>
    <row r="6756" spans="2:9" x14ac:dyDescent="0.25">
      <c r="B6756" t="s">
        <v>41</v>
      </c>
      <c r="C6756" t="s">
        <v>11</v>
      </c>
      <c r="D6756" t="s">
        <v>26</v>
      </c>
      <c r="E6756" s="1">
        <v>44536</v>
      </c>
      <c r="F6756" s="4">
        <v>3010</v>
      </c>
      <c r="G6756">
        <v>251</v>
      </c>
      <c r="H6756" s="3">
        <f>_xlfn.XLOOKUP(sales[[#This Row],[Product]],products[Product],products[Cost per box])*sales[[#This Row],[Boxes]]</f>
        <v>1613.9299999999998</v>
      </c>
      <c r="I6756" s="4">
        <f>sales[[#This Row],[Revenue]]-sales[[#This Row],[Cost]]</f>
        <v>1396.0700000000002</v>
      </c>
    </row>
    <row r="6757" spans="2:9" x14ac:dyDescent="0.25">
      <c r="B6757" t="s">
        <v>29</v>
      </c>
      <c r="C6757" t="s">
        <v>16</v>
      </c>
      <c r="D6757" t="s">
        <v>14</v>
      </c>
      <c r="E6757" s="1">
        <v>44536</v>
      </c>
      <c r="F6757" s="4">
        <v>8365</v>
      </c>
      <c r="G6757">
        <v>1190</v>
      </c>
      <c r="H6757" s="3">
        <f>_xlfn.XLOOKUP(sales[[#This Row],[Product]],products[Product],products[Cost per box])*sales[[#This Row],[Boxes]]</f>
        <v>7508.9</v>
      </c>
      <c r="I6757" s="4">
        <f>sales[[#This Row],[Revenue]]-sales[[#This Row],[Cost]]</f>
        <v>856.10000000000036</v>
      </c>
    </row>
    <row r="6758" spans="2:9" x14ac:dyDescent="0.25">
      <c r="B6758" t="s">
        <v>53</v>
      </c>
      <c r="C6758" t="s">
        <v>9</v>
      </c>
      <c r="D6758" t="s">
        <v>52</v>
      </c>
      <c r="E6758" s="1">
        <v>44536</v>
      </c>
      <c r="F6758" s="4">
        <v>4263</v>
      </c>
      <c r="G6758">
        <v>388</v>
      </c>
      <c r="H6758" s="3">
        <f>_xlfn.XLOOKUP(sales[[#This Row],[Product]],products[Product],products[Cost per box])*sales[[#This Row],[Boxes]]</f>
        <v>1288.1599999999999</v>
      </c>
      <c r="I6758" s="4">
        <f>sales[[#This Row],[Revenue]]-sales[[#This Row],[Cost]]</f>
        <v>2974.84</v>
      </c>
    </row>
    <row r="6759" spans="2:9" x14ac:dyDescent="0.25">
      <c r="B6759" t="s">
        <v>55</v>
      </c>
      <c r="C6759" t="s">
        <v>9</v>
      </c>
      <c r="D6759" t="s">
        <v>38</v>
      </c>
      <c r="E6759" s="1">
        <v>44536</v>
      </c>
      <c r="F6759" s="4">
        <v>2821</v>
      </c>
      <c r="G6759">
        <v>109</v>
      </c>
      <c r="H6759" s="3">
        <f>_xlfn.XLOOKUP(sales[[#This Row],[Product]],products[Product],products[Cost per box])*sales[[#This Row],[Boxes]]</f>
        <v>1083.46</v>
      </c>
      <c r="I6759" s="4">
        <f>sales[[#This Row],[Revenue]]-sales[[#This Row],[Cost]]</f>
        <v>1737.54</v>
      </c>
    </row>
    <row r="6760" spans="2:9" x14ac:dyDescent="0.25">
      <c r="B6760" t="s">
        <v>23</v>
      </c>
      <c r="C6760" t="s">
        <v>6</v>
      </c>
      <c r="D6760" t="s">
        <v>28</v>
      </c>
      <c r="E6760" s="1">
        <v>44536</v>
      </c>
      <c r="F6760" s="4">
        <v>3724</v>
      </c>
      <c r="G6760">
        <v>621</v>
      </c>
      <c r="H6760" s="3">
        <f>_xlfn.XLOOKUP(sales[[#This Row],[Product]],products[Product],products[Cost per box])*sales[[#This Row],[Boxes]]</f>
        <v>1713.9599999999998</v>
      </c>
      <c r="I6760" s="4">
        <f>sales[[#This Row],[Revenue]]-sales[[#This Row],[Cost]]</f>
        <v>2010.0400000000002</v>
      </c>
    </row>
    <row r="6761" spans="2:9" x14ac:dyDescent="0.25">
      <c r="B6761" t="s">
        <v>41</v>
      </c>
      <c r="C6761" t="s">
        <v>21</v>
      </c>
      <c r="D6761" t="s">
        <v>52</v>
      </c>
      <c r="E6761" s="1">
        <v>44536</v>
      </c>
      <c r="F6761" s="4">
        <v>5068</v>
      </c>
      <c r="G6761">
        <v>507</v>
      </c>
      <c r="H6761" s="3">
        <f>_xlfn.XLOOKUP(sales[[#This Row],[Product]],products[Product],products[Cost per box])*sales[[#This Row],[Boxes]]</f>
        <v>1683.24</v>
      </c>
      <c r="I6761" s="4">
        <f>sales[[#This Row],[Revenue]]-sales[[#This Row],[Cost]]</f>
        <v>3384.76</v>
      </c>
    </row>
    <row r="6762" spans="2:9" x14ac:dyDescent="0.25">
      <c r="B6762" t="s">
        <v>39</v>
      </c>
      <c r="C6762" t="s">
        <v>27</v>
      </c>
      <c r="D6762" t="s">
        <v>44</v>
      </c>
      <c r="E6762" s="1">
        <v>44536</v>
      </c>
      <c r="F6762" s="4">
        <v>4522</v>
      </c>
      <c r="G6762">
        <v>206</v>
      </c>
      <c r="H6762" s="3">
        <f>_xlfn.XLOOKUP(sales[[#This Row],[Product]],products[Product],products[Cost per box])*sales[[#This Row],[Boxes]]</f>
        <v>1971.42</v>
      </c>
      <c r="I6762" s="4">
        <f>sales[[#This Row],[Revenue]]-sales[[#This Row],[Cost]]</f>
        <v>2550.58</v>
      </c>
    </row>
    <row r="6763" spans="2:9" x14ac:dyDescent="0.25">
      <c r="B6763" t="s">
        <v>33</v>
      </c>
      <c r="C6763" t="s">
        <v>11</v>
      </c>
      <c r="D6763" t="s">
        <v>28</v>
      </c>
      <c r="E6763" s="1">
        <v>44536</v>
      </c>
      <c r="F6763" s="4">
        <v>245</v>
      </c>
      <c r="G6763">
        <v>41</v>
      </c>
      <c r="H6763" s="3">
        <f>_xlfn.XLOOKUP(sales[[#This Row],[Product]],products[Product],products[Cost per box])*sales[[#This Row],[Boxes]]</f>
        <v>113.16</v>
      </c>
      <c r="I6763" s="4">
        <f>sales[[#This Row],[Revenue]]-sales[[#This Row],[Cost]]</f>
        <v>131.84</v>
      </c>
    </row>
    <row r="6764" spans="2:9" x14ac:dyDescent="0.25">
      <c r="B6764" t="s">
        <v>18</v>
      </c>
      <c r="C6764" t="s">
        <v>6</v>
      </c>
      <c r="D6764" t="s">
        <v>52</v>
      </c>
      <c r="E6764" s="1">
        <v>44536</v>
      </c>
      <c r="F6764" s="4">
        <v>3661</v>
      </c>
      <c r="G6764">
        <v>306</v>
      </c>
      <c r="H6764" s="3">
        <f>_xlfn.XLOOKUP(sales[[#This Row],[Product]],products[Product],products[Cost per box])*sales[[#This Row],[Boxes]]</f>
        <v>1015.92</v>
      </c>
      <c r="I6764" s="4">
        <f>sales[[#This Row],[Revenue]]-sales[[#This Row],[Cost]]</f>
        <v>2645.08</v>
      </c>
    </row>
    <row r="6765" spans="2:9" x14ac:dyDescent="0.25">
      <c r="B6765" t="s">
        <v>8</v>
      </c>
      <c r="C6765" t="s">
        <v>16</v>
      </c>
      <c r="D6765" t="s">
        <v>44</v>
      </c>
      <c r="E6765" s="1">
        <v>44536</v>
      </c>
      <c r="F6765" s="4">
        <v>9205</v>
      </c>
      <c r="G6765">
        <v>401</v>
      </c>
      <c r="H6765" s="3">
        <f>_xlfn.XLOOKUP(sales[[#This Row],[Product]],products[Product],products[Cost per box])*sales[[#This Row],[Boxes]]</f>
        <v>3837.57</v>
      </c>
      <c r="I6765" s="4">
        <f>sales[[#This Row],[Revenue]]-sales[[#This Row],[Cost]]</f>
        <v>5367.43</v>
      </c>
    </row>
    <row r="6766" spans="2:9" x14ac:dyDescent="0.25">
      <c r="B6766" t="s">
        <v>8</v>
      </c>
      <c r="C6766" t="s">
        <v>27</v>
      </c>
      <c r="D6766" t="s">
        <v>43</v>
      </c>
      <c r="E6766" s="1">
        <v>44536</v>
      </c>
      <c r="F6766" s="4">
        <v>413</v>
      </c>
      <c r="G6766">
        <v>19</v>
      </c>
      <c r="H6766" s="3">
        <f>_xlfn.XLOOKUP(sales[[#This Row],[Product]],products[Product],products[Cost per box])*sales[[#This Row],[Boxes]]</f>
        <v>73.150000000000006</v>
      </c>
      <c r="I6766" s="4">
        <f>sales[[#This Row],[Revenue]]-sales[[#This Row],[Cost]]</f>
        <v>339.85</v>
      </c>
    </row>
    <row r="6767" spans="2:9" x14ac:dyDescent="0.25">
      <c r="B6767" t="s">
        <v>46</v>
      </c>
      <c r="C6767" t="s">
        <v>27</v>
      </c>
      <c r="D6767" t="s">
        <v>17</v>
      </c>
      <c r="E6767" s="1">
        <v>44536</v>
      </c>
      <c r="F6767" s="4">
        <v>9772</v>
      </c>
      <c r="G6767">
        <v>466</v>
      </c>
      <c r="H6767" s="3">
        <f>_xlfn.XLOOKUP(sales[[#This Row],[Product]],products[Product],products[Cost per box])*sales[[#This Row],[Boxes]]</f>
        <v>3168.7999999999997</v>
      </c>
      <c r="I6767" s="4">
        <f>sales[[#This Row],[Revenue]]-sales[[#This Row],[Cost]]</f>
        <v>6603.2000000000007</v>
      </c>
    </row>
    <row r="6768" spans="2:9" x14ac:dyDescent="0.25">
      <c r="B6768" t="s">
        <v>56</v>
      </c>
      <c r="C6768" t="s">
        <v>21</v>
      </c>
      <c r="D6768" t="s">
        <v>12</v>
      </c>
      <c r="E6768" s="1">
        <v>44536</v>
      </c>
      <c r="F6768" s="4">
        <v>1029</v>
      </c>
      <c r="G6768">
        <v>61</v>
      </c>
      <c r="H6768" s="3">
        <f>_xlfn.XLOOKUP(sales[[#This Row],[Product]],products[Product],products[Cost per box])*sales[[#This Row],[Boxes]]</f>
        <v>514.23</v>
      </c>
      <c r="I6768" s="4">
        <f>sales[[#This Row],[Revenue]]-sales[[#This Row],[Cost]]</f>
        <v>514.77</v>
      </c>
    </row>
    <row r="6769" spans="2:9" x14ac:dyDescent="0.25">
      <c r="B6769" t="s">
        <v>53</v>
      </c>
      <c r="C6769" t="s">
        <v>27</v>
      </c>
      <c r="D6769" t="s">
        <v>14</v>
      </c>
      <c r="E6769" s="1">
        <v>44536</v>
      </c>
      <c r="F6769" s="4">
        <v>1456</v>
      </c>
      <c r="G6769">
        <v>243</v>
      </c>
      <c r="H6769" s="3">
        <f>_xlfn.XLOOKUP(sales[[#This Row],[Product]],products[Product],products[Cost per box])*sales[[#This Row],[Boxes]]</f>
        <v>1533.33</v>
      </c>
      <c r="I6769" s="4">
        <f>sales[[#This Row],[Revenue]]-sales[[#This Row],[Cost]]</f>
        <v>-77.329999999999927</v>
      </c>
    </row>
    <row r="6770" spans="2:9" x14ac:dyDescent="0.25">
      <c r="B6770" t="s">
        <v>51</v>
      </c>
      <c r="C6770" t="s">
        <v>11</v>
      </c>
      <c r="D6770" t="s">
        <v>38</v>
      </c>
      <c r="E6770" s="1">
        <v>44536</v>
      </c>
      <c r="F6770" s="4">
        <v>938</v>
      </c>
      <c r="G6770">
        <v>37</v>
      </c>
      <c r="H6770" s="3">
        <f>_xlfn.XLOOKUP(sales[[#This Row],[Product]],products[Product],products[Cost per box])*sales[[#This Row],[Boxes]]</f>
        <v>367.78</v>
      </c>
      <c r="I6770" s="4">
        <f>sales[[#This Row],[Revenue]]-sales[[#This Row],[Cost]]</f>
        <v>570.22</v>
      </c>
    </row>
    <row r="6771" spans="2:9" x14ac:dyDescent="0.25">
      <c r="B6771" t="s">
        <v>57</v>
      </c>
      <c r="C6771" t="s">
        <v>11</v>
      </c>
      <c r="D6771" t="s">
        <v>42</v>
      </c>
      <c r="E6771" s="1">
        <v>44536</v>
      </c>
      <c r="F6771" s="4">
        <v>9884</v>
      </c>
      <c r="G6771">
        <v>700</v>
      </c>
      <c r="H6771" s="3">
        <f>_xlfn.XLOOKUP(sales[[#This Row],[Product]],products[Product],products[Cost per box])*sales[[#This Row],[Boxes]]</f>
        <v>3318</v>
      </c>
      <c r="I6771" s="4">
        <f>sales[[#This Row],[Revenue]]-sales[[#This Row],[Cost]]</f>
        <v>6566</v>
      </c>
    </row>
    <row r="6772" spans="2:9" x14ac:dyDescent="0.25">
      <c r="B6772" t="s">
        <v>29</v>
      </c>
      <c r="C6772" t="s">
        <v>27</v>
      </c>
      <c r="D6772" t="s">
        <v>26</v>
      </c>
      <c r="E6772" s="1">
        <v>44536</v>
      </c>
      <c r="F6772" s="4">
        <v>3577</v>
      </c>
      <c r="G6772">
        <v>326</v>
      </c>
      <c r="H6772" s="3">
        <f>_xlfn.XLOOKUP(sales[[#This Row],[Product]],products[Product],products[Cost per box])*sales[[#This Row],[Boxes]]</f>
        <v>2096.1799999999998</v>
      </c>
      <c r="I6772" s="4">
        <f>sales[[#This Row],[Revenue]]-sales[[#This Row],[Cost]]</f>
        <v>1480.8200000000002</v>
      </c>
    </row>
    <row r="6773" spans="2:9" x14ac:dyDescent="0.25">
      <c r="B6773" t="s">
        <v>39</v>
      </c>
      <c r="C6773" t="s">
        <v>21</v>
      </c>
      <c r="D6773" t="s">
        <v>22</v>
      </c>
      <c r="E6773" s="1">
        <v>44536</v>
      </c>
      <c r="F6773" s="4">
        <v>2681</v>
      </c>
      <c r="G6773">
        <v>269</v>
      </c>
      <c r="H6773" s="3">
        <f>_xlfn.XLOOKUP(sales[[#This Row],[Product]],products[Product],products[Cost per box])*sales[[#This Row],[Boxes]]</f>
        <v>2211.1800000000003</v>
      </c>
      <c r="I6773" s="4">
        <f>sales[[#This Row],[Revenue]]-sales[[#This Row],[Cost]]</f>
        <v>469.81999999999971</v>
      </c>
    </row>
    <row r="6774" spans="2:9" x14ac:dyDescent="0.25">
      <c r="B6774" t="s">
        <v>5</v>
      </c>
      <c r="C6774" t="s">
        <v>11</v>
      </c>
      <c r="D6774" t="s">
        <v>19</v>
      </c>
      <c r="E6774" s="1">
        <v>44536</v>
      </c>
      <c r="F6774" s="4">
        <v>8197</v>
      </c>
      <c r="G6774">
        <v>513</v>
      </c>
      <c r="H6774" s="3">
        <f>_xlfn.XLOOKUP(sales[[#This Row],[Product]],products[Product],products[Cost per box])*sales[[#This Row],[Boxes]]</f>
        <v>5247.99</v>
      </c>
      <c r="I6774" s="4">
        <f>sales[[#This Row],[Revenue]]-sales[[#This Row],[Cost]]</f>
        <v>2949.01</v>
      </c>
    </row>
    <row r="6775" spans="2:9" x14ac:dyDescent="0.25">
      <c r="B6775" t="s">
        <v>25</v>
      </c>
      <c r="C6775" t="s">
        <v>21</v>
      </c>
      <c r="D6775" t="s">
        <v>31</v>
      </c>
      <c r="E6775" s="1">
        <v>44536</v>
      </c>
      <c r="F6775" s="4">
        <v>1757</v>
      </c>
      <c r="G6775">
        <v>126</v>
      </c>
      <c r="H6775" s="3">
        <f>_xlfn.XLOOKUP(sales[[#This Row],[Product]],products[Product],products[Cost per box])*sales[[#This Row],[Boxes]]</f>
        <v>720.71999999999991</v>
      </c>
      <c r="I6775" s="4">
        <f>sales[[#This Row],[Revenue]]-sales[[#This Row],[Cost]]</f>
        <v>1036.2800000000002</v>
      </c>
    </row>
    <row r="6776" spans="2:9" x14ac:dyDescent="0.25">
      <c r="B6776" t="s">
        <v>25</v>
      </c>
      <c r="C6776" t="s">
        <v>21</v>
      </c>
      <c r="D6776" t="s">
        <v>30</v>
      </c>
      <c r="E6776" s="1">
        <v>44536</v>
      </c>
      <c r="F6776" s="4">
        <v>6972</v>
      </c>
      <c r="G6776">
        <v>388</v>
      </c>
      <c r="H6776" s="3">
        <f>_xlfn.XLOOKUP(sales[[#This Row],[Product]],products[Product],products[Cost per box])*sales[[#This Row],[Boxes]]</f>
        <v>1427.8400000000001</v>
      </c>
      <c r="I6776" s="4">
        <f>sales[[#This Row],[Revenue]]-sales[[#This Row],[Cost]]</f>
        <v>5544.16</v>
      </c>
    </row>
    <row r="6777" spans="2:9" x14ac:dyDescent="0.25">
      <c r="B6777" t="s">
        <v>40</v>
      </c>
      <c r="C6777" t="s">
        <v>27</v>
      </c>
      <c r="D6777" t="s">
        <v>36</v>
      </c>
      <c r="E6777" s="1">
        <v>44536</v>
      </c>
      <c r="F6777" s="4">
        <v>6258</v>
      </c>
      <c r="G6777">
        <v>696</v>
      </c>
      <c r="H6777" s="3">
        <f>_xlfn.XLOOKUP(sales[[#This Row],[Product]],products[Product],products[Cost per box])*sales[[#This Row],[Boxes]]</f>
        <v>3507.84</v>
      </c>
      <c r="I6777" s="4">
        <f>sales[[#This Row],[Revenue]]-sales[[#This Row],[Cost]]</f>
        <v>2750.16</v>
      </c>
    </row>
    <row r="6778" spans="2:9" x14ac:dyDescent="0.25">
      <c r="B6778" t="s">
        <v>18</v>
      </c>
      <c r="C6778" t="s">
        <v>27</v>
      </c>
      <c r="D6778" t="s">
        <v>14</v>
      </c>
      <c r="E6778" s="1">
        <v>44536</v>
      </c>
      <c r="F6778" s="4">
        <v>945</v>
      </c>
      <c r="G6778">
        <v>135</v>
      </c>
      <c r="H6778" s="3">
        <f>_xlfn.XLOOKUP(sales[[#This Row],[Product]],products[Product],products[Cost per box])*sales[[#This Row],[Boxes]]</f>
        <v>851.84999999999991</v>
      </c>
      <c r="I6778" s="4">
        <f>sales[[#This Row],[Revenue]]-sales[[#This Row],[Cost]]</f>
        <v>93.150000000000091</v>
      </c>
    </row>
    <row r="6779" spans="2:9" x14ac:dyDescent="0.25">
      <c r="B6779" t="s">
        <v>20</v>
      </c>
      <c r="C6779" t="s">
        <v>27</v>
      </c>
      <c r="D6779" t="s">
        <v>12</v>
      </c>
      <c r="E6779" s="1">
        <v>44536</v>
      </c>
      <c r="F6779" s="4">
        <v>10808</v>
      </c>
      <c r="G6779">
        <v>700</v>
      </c>
      <c r="H6779" s="3">
        <f>_xlfn.XLOOKUP(sales[[#This Row],[Product]],products[Product],products[Cost per box])*sales[[#This Row],[Boxes]]</f>
        <v>5901</v>
      </c>
      <c r="I6779" s="4">
        <f>sales[[#This Row],[Revenue]]-sales[[#This Row],[Cost]]</f>
        <v>4907</v>
      </c>
    </row>
    <row r="6780" spans="2:9" x14ac:dyDescent="0.25">
      <c r="B6780" t="s">
        <v>40</v>
      </c>
      <c r="C6780" t="s">
        <v>27</v>
      </c>
      <c r="D6780" t="s">
        <v>44</v>
      </c>
      <c r="E6780" s="1">
        <v>44536</v>
      </c>
      <c r="F6780" s="4">
        <v>217</v>
      </c>
      <c r="G6780">
        <v>10</v>
      </c>
      <c r="H6780" s="3">
        <f>_xlfn.XLOOKUP(sales[[#This Row],[Product]],products[Product],products[Cost per box])*sales[[#This Row],[Boxes]]</f>
        <v>95.7</v>
      </c>
      <c r="I6780" s="4">
        <f>sales[[#This Row],[Revenue]]-sales[[#This Row],[Cost]]</f>
        <v>121.3</v>
      </c>
    </row>
    <row r="6781" spans="2:9" x14ac:dyDescent="0.25">
      <c r="B6781" t="s">
        <v>20</v>
      </c>
      <c r="C6781" t="s">
        <v>11</v>
      </c>
      <c r="D6781" t="s">
        <v>22</v>
      </c>
      <c r="E6781" s="1">
        <v>44536</v>
      </c>
      <c r="F6781" s="4">
        <v>1694</v>
      </c>
      <c r="G6781">
        <v>212</v>
      </c>
      <c r="H6781" s="3">
        <f>_xlfn.XLOOKUP(sales[[#This Row],[Product]],products[Product],products[Cost per box])*sales[[#This Row],[Boxes]]</f>
        <v>1742.64</v>
      </c>
      <c r="I6781" s="4">
        <f>sales[[#This Row],[Revenue]]-sales[[#This Row],[Cost]]</f>
        <v>-48.6400000000001</v>
      </c>
    </row>
    <row r="6782" spans="2:9" x14ac:dyDescent="0.25">
      <c r="B6782" t="s">
        <v>54</v>
      </c>
      <c r="C6782" t="s">
        <v>11</v>
      </c>
      <c r="D6782" t="s">
        <v>28</v>
      </c>
      <c r="E6782" s="1">
        <v>44536</v>
      </c>
      <c r="F6782" s="4">
        <v>7161</v>
      </c>
      <c r="G6782">
        <v>1050</v>
      </c>
      <c r="H6782" s="3">
        <f>_xlfn.XLOOKUP(sales[[#This Row],[Product]],products[Product],products[Cost per box])*sales[[#This Row],[Boxes]]</f>
        <v>2898</v>
      </c>
      <c r="I6782" s="4">
        <f>sales[[#This Row],[Revenue]]-sales[[#This Row],[Cost]]</f>
        <v>4263</v>
      </c>
    </row>
    <row r="6783" spans="2:9" x14ac:dyDescent="0.25">
      <c r="B6783" t="s">
        <v>10</v>
      </c>
      <c r="C6783" t="s">
        <v>16</v>
      </c>
      <c r="D6783" t="s">
        <v>43</v>
      </c>
      <c r="E6783" s="1">
        <v>44536</v>
      </c>
      <c r="F6783" s="4">
        <v>798</v>
      </c>
      <c r="G6783">
        <v>40</v>
      </c>
      <c r="H6783" s="3">
        <f>_xlfn.XLOOKUP(sales[[#This Row],[Product]],products[Product],products[Cost per box])*sales[[#This Row],[Boxes]]</f>
        <v>154</v>
      </c>
      <c r="I6783" s="4">
        <f>sales[[#This Row],[Revenue]]-sales[[#This Row],[Cost]]</f>
        <v>644</v>
      </c>
    </row>
    <row r="6784" spans="2:9" x14ac:dyDescent="0.25">
      <c r="B6784" t="s">
        <v>49</v>
      </c>
      <c r="C6784" t="s">
        <v>6</v>
      </c>
      <c r="D6784" t="s">
        <v>45</v>
      </c>
      <c r="E6784" s="1">
        <v>44536</v>
      </c>
      <c r="F6784" s="4">
        <v>1043</v>
      </c>
      <c r="G6784">
        <v>48</v>
      </c>
      <c r="H6784" s="3">
        <f>_xlfn.XLOOKUP(sales[[#This Row],[Product]],products[Product],products[Cost per box])*sales[[#This Row],[Boxes]]</f>
        <v>371.04</v>
      </c>
      <c r="I6784" s="4">
        <f>sales[[#This Row],[Revenue]]-sales[[#This Row],[Cost]]</f>
        <v>671.96</v>
      </c>
    </row>
    <row r="6785" spans="2:9" x14ac:dyDescent="0.25">
      <c r="B6785" t="s">
        <v>13</v>
      </c>
      <c r="C6785" t="s">
        <v>16</v>
      </c>
      <c r="D6785" t="s">
        <v>38</v>
      </c>
      <c r="E6785" s="1">
        <v>44536</v>
      </c>
      <c r="F6785" s="4">
        <v>4270</v>
      </c>
      <c r="G6785">
        <v>171</v>
      </c>
      <c r="H6785" s="3">
        <f>_xlfn.XLOOKUP(sales[[#This Row],[Product]],products[Product],products[Cost per box])*sales[[#This Row],[Boxes]]</f>
        <v>1699.74</v>
      </c>
      <c r="I6785" s="4">
        <f>sales[[#This Row],[Revenue]]-sales[[#This Row],[Cost]]</f>
        <v>2570.2600000000002</v>
      </c>
    </row>
    <row r="6786" spans="2:9" x14ac:dyDescent="0.25">
      <c r="B6786" t="s">
        <v>29</v>
      </c>
      <c r="C6786" t="s">
        <v>9</v>
      </c>
      <c r="D6786" t="s">
        <v>48</v>
      </c>
      <c r="E6786" s="1">
        <v>44536</v>
      </c>
      <c r="F6786" s="4">
        <v>3129</v>
      </c>
      <c r="G6786">
        <v>121</v>
      </c>
      <c r="H6786" s="3">
        <f>_xlfn.XLOOKUP(sales[[#This Row],[Product]],products[Product],products[Cost per box])*sales[[#This Row],[Boxes]]</f>
        <v>905.08</v>
      </c>
      <c r="I6786" s="4">
        <f>sales[[#This Row],[Revenue]]-sales[[#This Row],[Cost]]</f>
        <v>2223.92</v>
      </c>
    </row>
    <row r="6787" spans="2:9" x14ac:dyDescent="0.25">
      <c r="B6787" t="s">
        <v>15</v>
      </c>
      <c r="C6787" t="s">
        <v>16</v>
      </c>
      <c r="D6787" t="s">
        <v>35</v>
      </c>
      <c r="E6787" s="1">
        <v>44536</v>
      </c>
      <c r="F6787" s="4">
        <v>2205</v>
      </c>
      <c r="G6787">
        <v>130</v>
      </c>
      <c r="H6787" s="3">
        <f>_xlfn.XLOOKUP(sales[[#This Row],[Product]],products[Product],products[Cost per box])*sales[[#This Row],[Boxes]]</f>
        <v>344.5</v>
      </c>
      <c r="I6787" s="4">
        <f>sales[[#This Row],[Revenue]]-sales[[#This Row],[Cost]]</f>
        <v>1860.5</v>
      </c>
    </row>
    <row r="6788" spans="2:9" x14ac:dyDescent="0.25">
      <c r="B6788" t="s">
        <v>41</v>
      </c>
      <c r="C6788" t="s">
        <v>16</v>
      </c>
      <c r="D6788" t="s">
        <v>36</v>
      </c>
      <c r="E6788" s="1">
        <v>44536</v>
      </c>
      <c r="F6788" s="4">
        <v>1897</v>
      </c>
      <c r="G6788">
        <v>238</v>
      </c>
      <c r="H6788" s="3">
        <f>_xlfn.XLOOKUP(sales[[#This Row],[Product]],products[Product],products[Cost per box])*sales[[#This Row],[Boxes]]</f>
        <v>1199.52</v>
      </c>
      <c r="I6788" s="4">
        <f>sales[[#This Row],[Revenue]]-sales[[#This Row],[Cost]]</f>
        <v>697.48</v>
      </c>
    </row>
    <row r="6789" spans="2:9" x14ac:dyDescent="0.25">
      <c r="B6789" t="s">
        <v>13</v>
      </c>
      <c r="C6789" t="s">
        <v>6</v>
      </c>
      <c r="D6789" t="s">
        <v>19</v>
      </c>
      <c r="E6789" s="1">
        <v>44536</v>
      </c>
      <c r="F6789" s="4">
        <v>5481</v>
      </c>
      <c r="G6789">
        <v>305</v>
      </c>
      <c r="H6789" s="3">
        <f>_xlfn.XLOOKUP(sales[[#This Row],[Product]],products[Product],products[Cost per box])*sales[[#This Row],[Boxes]]</f>
        <v>3120.15</v>
      </c>
      <c r="I6789" s="4">
        <f>sales[[#This Row],[Revenue]]-sales[[#This Row],[Cost]]</f>
        <v>2360.85</v>
      </c>
    </row>
    <row r="6790" spans="2:9" x14ac:dyDescent="0.25">
      <c r="B6790" t="s">
        <v>15</v>
      </c>
      <c r="C6790" t="s">
        <v>11</v>
      </c>
      <c r="D6790" t="s">
        <v>17</v>
      </c>
      <c r="E6790" s="1">
        <v>44536</v>
      </c>
      <c r="F6790" s="4">
        <v>6797</v>
      </c>
      <c r="G6790">
        <v>324</v>
      </c>
      <c r="H6790" s="3">
        <f>_xlfn.XLOOKUP(sales[[#This Row],[Product]],products[Product],products[Cost per box])*sales[[#This Row],[Boxes]]</f>
        <v>2203.1999999999998</v>
      </c>
      <c r="I6790" s="4">
        <f>sales[[#This Row],[Revenue]]-sales[[#This Row],[Cost]]</f>
        <v>4593.8</v>
      </c>
    </row>
    <row r="6791" spans="2:9" x14ac:dyDescent="0.25">
      <c r="B6791" t="s">
        <v>37</v>
      </c>
      <c r="C6791" t="s">
        <v>21</v>
      </c>
      <c r="D6791" t="s">
        <v>30</v>
      </c>
      <c r="E6791" s="1">
        <v>44536</v>
      </c>
      <c r="F6791" s="4">
        <v>7315</v>
      </c>
      <c r="G6791">
        <v>366</v>
      </c>
      <c r="H6791" s="3">
        <f>_xlfn.XLOOKUP(sales[[#This Row],[Product]],products[Product],products[Cost per box])*sales[[#This Row],[Boxes]]</f>
        <v>1346.88</v>
      </c>
      <c r="I6791" s="4">
        <f>sales[[#This Row],[Revenue]]-sales[[#This Row],[Cost]]</f>
        <v>5968.12</v>
      </c>
    </row>
    <row r="6792" spans="2:9" x14ac:dyDescent="0.25">
      <c r="B6792" t="s">
        <v>40</v>
      </c>
      <c r="C6792" t="s">
        <v>21</v>
      </c>
      <c r="D6792" t="s">
        <v>44</v>
      </c>
      <c r="E6792" s="1">
        <v>44536</v>
      </c>
      <c r="F6792" s="4">
        <v>5467</v>
      </c>
      <c r="G6792">
        <v>238</v>
      </c>
      <c r="H6792" s="3">
        <f>_xlfn.XLOOKUP(sales[[#This Row],[Product]],products[Product],products[Cost per box])*sales[[#This Row],[Boxes]]</f>
        <v>2277.66</v>
      </c>
      <c r="I6792" s="4">
        <f>sales[[#This Row],[Revenue]]-sales[[#This Row],[Cost]]</f>
        <v>3189.34</v>
      </c>
    </row>
    <row r="6793" spans="2:9" x14ac:dyDescent="0.25">
      <c r="B6793" t="s">
        <v>55</v>
      </c>
      <c r="C6793" t="s">
        <v>27</v>
      </c>
      <c r="D6793" t="s">
        <v>7</v>
      </c>
      <c r="E6793" s="1">
        <v>44536</v>
      </c>
      <c r="F6793" s="4">
        <v>10234</v>
      </c>
      <c r="G6793">
        <v>700</v>
      </c>
      <c r="H6793" s="3">
        <f>_xlfn.XLOOKUP(sales[[#This Row],[Product]],products[Product],products[Cost per box])*sales[[#This Row],[Boxes]]</f>
        <v>3605.0000000000005</v>
      </c>
      <c r="I6793" s="4">
        <f>sales[[#This Row],[Revenue]]-sales[[#This Row],[Cost]]</f>
        <v>6629</v>
      </c>
    </row>
    <row r="6794" spans="2:9" x14ac:dyDescent="0.25">
      <c r="B6794" t="s">
        <v>40</v>
      </c>
      <c r="C6794" t="s">
        <v>27</v>
      </c>
      <c r="D6794" t="s">
        <v>50</v>
      </c>
      <c r="E6794" s="1">
        <v>44536</v>
      </c>
      <c r="F6794" s="4">
        <v>10773</v>
      </c>
      <c r="G6794">
        <v>490</v>
      </c>
      <c r="H6794" s="3">
        <f>_xlfn.XLOOKUP(sales[[#This Row],[Product]],products[Product],products[Cost per box])*sales[[#This Row],[Boxes]]</f>
        <v>6080.9</v>
      </c>
      <c r="I6794" s="4">
        <f>sales[[#This Row],[Revenue]]-sales[[#This Row],[Cost]]</f>
        <v>4692.1000000000004</v>
      </c>
    </row>
    <row r="6795" spans="2:9" x14ac:dyDescent="0.25">
      <c r="B6795" t="s">
        <v>29</v>
      </c>
      <c r="C6795" t="s">
        <v>9</v>
      </c>
      <c r="D6795" t="s">
        <v>22</v>
      </c>
      <c r="E6795" s="1">
        <v>44537</v>
      </c>
      <c r="F6795" s="4">
        <v>8442</v>
      </c>
      <c r="G6795">
        <v>910</v>
      </c>
      <c r="H6795" s="3">
        <f>_xlfn.XLOOKUP(sales[[#This Row],[Product]],products[Product],products[Cost per box])*sales[[#This Row],[Boxes]]</f>
        <v>7480.2000000000007</v>
      </c>
      <c r="I6795" s="4">
        <f>sales[[#This Row],[Revenue]]-sales[[#This Row],[Cost]]</f>
        <v>961.79999999999927</v>
      </c>
    </row>
    <row r="6796" spans="2:9" x14ac:dyDescent="0.25">
      <c r="B6796" t="s">
        <v>33</v>
      </c>
      <c r="C6796" t="s">
        <v>21</v>
      </c>
      <c r="D6796" t="s">
        <v>35</v>
      </c>
      <c r="E6796" s="1">
        <v>44537</v>
      </c>
      <c r="F6796" s="4">
        <v>10815</v>
      </c>
      <c r="G6796">
        <v>570</v>
      </c>
      <c r="H6796" s="3">
        <f>_xlfn.XLOOKUP(sales[[#This Row],[Product]],products[Product],products[Cost per box])*sales[[#This Row],[Boxes]]</f>
        <v>1510.5</v>
      </c>
      <c r="I6796" s="4">
        <f>sales[[#This Row],[Revenue]]-sales[[#This Row],[Cost]]</f>
        <v>9304.5</v>
      </c>
    </row>
    <row r="6797" spans="2:9" x14ac:dyDescent="0.25">
      <c r="B6797" t="s">
        <v>39</v>
      </c>
      <c r="C6797" t="s">
        <v>27</v>
      </c>
      <c r="D6797" t="s">
        <v>30</v>
      </c>
      <c r="E6797" s="1">
        <v>44537</v>
      </c>
      <c r="F6797" s="4">
        <v>7630</v>
      </c>
      <c r="G6797">
        <v>382</v>
      </c>
      <c r="H6797" s="3">
        <f>_xlfn.XLOOKUP(sales[[#This Row],[Product]],products[Product],products[Cost per box])*sales[[#This Row],[Boxes]]</f>
        <v>1405.76</v>
      </c>
      <c r="I6797" s="4">
        <f>sales[[#This Row],[Revenue]]-sales[[#This Row],[Cost]]</f>
        <v>6224.24</v>
      </c>
    </row>
    <row r="6798" spans="2:9" x14ac:dyDescent="0.25">
      <c r="B6798" t="s">
        <v>57</v>
      </c>
      <c r="C6798" t="s">
        <v>21</v>
      </c>
      <c r="D6798" t="s">
        <v>38</v>
      </c>
      <c r="E6798" s="1">
        <v>44537</v>
      </c>
      <c r="F6798" s="4">
        <v>1078</v>
      </c>
      <c r="G6798">
        <v>42</v>
      </c>
      <c r="H6798" s="3">
        <f>_xlfn.XLOOKUP(sales[[#This Row],[Product]],products[Product],products[Cost per box])*sales[[#This Row],[Boxes]]</f>
        <v>417.47999999999996</v>
      </c>
      <c r="I6798" s="4">
        <f>sales[[#This Row],[Revenue]]-sales[[#This Row],[Cost]]</f>
        <v>660.52</v>
      </c>
    </row>
    <row r="6799" spans="2:9" x14ac:dyDescent="0.25">
      <c r="B6799" t="s">
        <v>29</v>
      </c>
      <c r="C6799" t="s">
        <v>9</v>
      </c>
      <c r="D6799" t="s">
        <v>28</v>
      </c>
      <c r="E6799" s="1">
        <v>44537</v>
      </c>
      <c r="F6799" s="4">
        <v>10647</v>
      </c>
      <c r="G6799">
        <v>1750</v>
      </c>
      <c r="H6799" s="3">
        <f>_xlfn.XLOOKUP(sales[[#This Row],[Product]],products[Product],products[Cost per box])*sales[[#This Row],[Boxes]]</f>
        <v>4830</v>
      </c>
      <c r="I6799" s="4">
        <f>sales[[#This Row],[Revenue]]-sales[[#This Row],[Cost]]</f>
        <v>5817</v>
      </c>
    </row>
    <row r="6800" spans="2:9" x14ac:dyDescent="0.25">
      <c r="B6800" t="s">
        <v>39</v>
      </c>
      <c r="C6800" t="s">
        <v>6</v>
      </c>
      <c r="D6800" t="s">
        <v>7</v>
      </c>
      <c r="E6800" s="1">
        <v>44537</v>
      </c>
      <c r="F6800" s="4">
        <v>10703</v>
      </c>
      <c r="G6800">
        <v>669</v>
      </c>
      <c r="H6800" s="3">
        <f>_xlfn.XLOOKUP(sales[[#This Row],[Product]],products[Product],products[Cost per box])*sales[[#This Row],[Boxes]]</f>
        <v>3445.3500000000004</v>
      </c>
      <c r="I6800" s="4">
        <f>sales[[#This Row],[Revenue]]-sales[[#This Row],[Cost]]</f>
        <v>7257.65</v>
      </c>
    </row>
    <row r="6801" spans="2:9" x14ac:dyDescent="0.25">
      <c r="B6801" t="s">
        <v>32</v>
      </c>
      <c r="C6801" t="s">
        <v>21</v>
      </c>
      <c r="D6801" t="s">
        <v>17</v>
      </c>
      <c r="E6801" s="1">
        <v>44537</v>
      </c>
      <c r="F6801" s="4">
        <v>7490</v>
      </c>
      <c r="G6801">
        <v>326</v>
      </c>
      <c r="H6801" s="3">
        <f>_xlfn.XLOOKUP(sales[[#This Row],[Product]],products[Product],products[Cost per box])*sales[[#This Row],[Boxes]]</f>
        <v>2216.7999999999997</v>
      </c>
      <c r="I6801" s="4">
        <f>sales[[#This Row],[Revenue]]-sales[[#This Row],[Cost]]</f>
        <v>5273.2000000000007</v>
      </c>
    </row>
    <row r="6802" spans="2:9" x14ac:dyDescent="0.25">
      <c r="B6802" t="s">
        <v>54</v>
      </c>
      <c r="C6802" t="s">
        <v>16</v>
      </c>
      <c r="D6802" t="s">
        <v>31</v>
      </c>
      <c r="E6802" s="1">
        <v>44537</v>
      </c>
      <c r="F6802" s="4">
        <v>14028</v>
      </c>
      <c r="G6802">
        <v>1190</v>
      </c>
      <c r="H6802" s="3">
        <f>_xlfn.XLOOKUP(sales[[#This Row],[Product]],products[Product],products[Cost per box])*sales[[#This Row],[Boxes]]</f>
        <v>6806.7999999999993</v>
      </c>
      <c r="I6802" s="4">
        <f>sales[[#This Row],[Revenue]]-sales[[#This Row],[Cost]]</f>
        <v>7221.2000000000007</v>
      </c>
    </row>
    <row r="6803" spans="2:9" x14ac:dyDescent="0.25">
      <c r="B6803" t="s">
        <v>29</v>
      </c>
      <c r="C6803" t="s">
        <v>9</v>
      </c>
      <c r="D6803" t="s">
        <v>7</v>
      </c>
      <c r="E6803" s="1">
        <v>44537</v>
      </c>
      <c r="F6803" s="4">
        <v>2541</v>
      </c>
      <c r="G6803">
        <v>182</v>
      </c>
      <c r="H6803" s="3">
        <f>_xlfn.XLOOKUP(sales[[#This Row],[Product]],products[Product],products[Cost per box])*sales[[#This Row],[Boxes]]</f>
        <v>937.30000000000007</v>
      </c>
      <c r="I6803" s="4">
        <f>sales[[#This Row],[Revenue]]-sales[[#This Row],[Cost]]</f>
        <v>1603.6999999999998</v>
      </c>
    </row>
    <row r="6804" spans="2:9" x14ac:dyDescent="0.25">
      <c r="B6804" t="s">
        <v>23</v>
      </c>
      <c r="C6804" t="s">
        <v>16</v>
      </c>
      <c r="D6804" t="s">
        <v>30</v>
      </c>
      <c r="E6804" s="1">
        <v>44537</v>
      </c>
      <c r="F6804" s="4">
        <v>1925</v>
      </c>
      <c r="G6804">
        <v>97</v>
      </c>
      <c r="H6804" s="3">
        <f>_xlfn.XLOOKUP(sales[[#This Row],[Product]],products[Product],products[Cost per box])*sales[[#This Row],[Boxes]]</f>
        <v>356.96000000000004</v>
      </c>
      <c r="I6804" s="4">
        <f>sales[[#This Row],[Revenue]]-sales[[#This Row],[Cost]]</f>
        <v>1568.04</v>
      </c>
    </row>
    <row r="6805" spans="2:9" x14ac:dyDescent="0.25">
      <c r="B6805" t="s">
        <v>20</v>
      </c>
      <c r="C6805" t="s">
        <v>11</v>
      </c>
      <c r="D6805" t="s">
        <v>30</v>
      </c>
      <c r="E6805" s="1">
        <v>44537</v>
      </c>
      <c r="F6805" s="4">
        <v>6433</v>
      </c>
      <c r="G6805">
        <v>322</v>
      </c>
      <c r="H6805" s="3">
        <f>_xlfn.XLOOKUP(sales[[#This Row],[Product]],products[Product],products[Cost per box])*sales[[#This Row],[Boxes]]</f>
        <v>1184.96</v>
      </c>
      <c r="I6805" s="4">
        <f>sales[[#This Row],[Revenue]]-sales[[#This Row],[Cost]]</f>
        <v>5248.04</v>
      </c>
    </row>
    <row r="6806" spans="2:9" x14ac:dyDescent="0.25">
      <c r="B6806" t="s">
        <v>15</v>
      </c>
      <c r="C6806" t="s">
        <v>21</v>
      </c>
      <c r="D6806" t="s">
        <v>36</v>
      </c>
      <c r="E6806" s="1">
        <v>44537</v>
      </c>
      <c r="F6806" s="4">
        <v>91</v>
      </c>
      <c r="G6806">
        <v>12</v>
      </c>
      <c r="H6806" s="3">
        <f>_xlfn.XLOOKUP(sales[[#This Row],[Product]],products[Product],products[Cost per box])*sales[[#This Row],[Boxes]]</f>
        <v>60.480000000000004</v>
      </c>
      <c r="I6806" s="4">
        <f>sales[[#This Row],[Revenue]]-sales[[#This Row],[Cost]]</f>
        <v>30.519999999999996</v>
      </c>
    </row>
    <row r="6807" spans="2:9" x14ac:dyDescent="0.25">
      <c r="B6807" t="s">
        <v>46</v>
      </c>
      <c r="C6807" t="s">
        <v>16</v>
      </c>
      <c r="D6807" t="s">
        <v>26</v>
      </c>
      <c r="E6807" s="1">
        <v>44537</v>
      </c>
      <c r="F6807" s="4">
        <v>9310</v>
      </c>
      <c r="G6807">
        <v>700</v>
      </c>
      <c r="H6807" s="3">
        <f>_xlfn.XLOOKUP(sales[[#This Row],[Product]],products[Product],products[Cost per box])*sales[[#This Row],[Boxes]]</f>
        <v>4501</v>
      </c>
      <c r="I6807" s="4">
        <f>sales[[#This Row],[Revenue]]-sales[[#This Row],[Cost]]</f>
        <v>4809</v>
      </c>
    </row>
    <row r="6808" spans="2:9" x14ac:dyDescent="0.25">
      <c r="B6808" t="s">
        <v>25</v>
      </c>
      <c r="C6808" t="s">
        <v>9</v>
      </c>
      <c r="D6808" t="s">
        <v>36</v>
      </c>
      <c r="E6808" s="1">
        <v>44537</v>
      </c>
      <c r="F6808" s="4">
        <v>6699</v>
      </c>
      <c r="G6808">
        <v>770</v>
      </c>
      <c r="H6808" s="3">
        <f>_xlfn.XLOOKUP(sales[[#This Row],[Product]],products[Product],products[Cost per box])*sales[[#This Row],[Boxes]]</f>
        <v>3880.8</v>
      </c>
      <c r="I6808" s="4">
        <f>sales[[#This Row],[Revenue]]-sales[[#This Row],[Cost]]</f>
        <v>2818.2</v>
      </c>
    </row>
    <row r="6809" spans="2:9" x14ac:dyDescent="0.25">
      <c r="B6809" t="s">
        <v>56</v>
      </c>
      <c r="C6809" t="s">
        <v>11</v>
      </c>
      <c r="D6809" t="s">
        <v>12</v>
      </c>
      <c r="E6809" s="1">
        <v>44537</v>
      </c>
      <c r="F6809" s="4">
        <v>16751</v>
      </c>
      <c r="G6809">
        <v>1120</v>
      </c>
      <c r="H6809" s="3">
        <f>_xlfn.XLOOKUP(sales[[#This Row],[Product]],products[Product],products[Cost per box])*sales[[#This Row],[Boxes]]</f>
        <v>9441.6</v>
      </c>
      <c r="I6809" s="4">
        <f>sales[[#This Row],[Revenue]]-sales[[#This Row],[Cost]]</f>
        <v>7309.4</v>
      </c>
    </row>
    <row r="6810" spans="2:9" x14ac:dyDescent="0.25">
      <c r="B6810" t="s">
        <v>23</v>
      </c>
      <c r="C6810" t="s">
        <v>9</v>
      </c>
      <c r="D6810" t="s">
        <v>22</v>
      </c>
      <c r="E6810" s="1">
        <v>44537</v>
      </c>
      <c r="F6810" s="4">
        <v>1218</v>
      </c>
      <c r="G6810">
        <v>153</v>
      </c>
      <c r="H6810" s="3">
        <f>_xlfn.XLOOKUP(sales[[#This Row],[Product]],products[Product],products[Cost per box])*sales[[#This Row],[Boxes]]</f>
        <v>1257.6600000000001</v>
      </c>
      <c r="I6810" s="4">
        <f>sales[[#This Row],[Revenue]]-sales[[#This Row],[Cost]]</f>
        <v>-39.660000000000082</v>
      </c>
    </row>
    <row r="6811" spans="2:9" x14ac:dyDescent="0.25">
      <c r="B6811" t="s">
        <v>40</v>
      </c>
      <c r="C6811" t="s">
        <v>6</v>
      </c>
      <c r="D6811" t="s">
        <v>19</v>
      </c>
      <c r="E6811" s="1">
        <v>44537</v>
      </c>
      <c r="F6811" s="4">
        <v>6314</v>
      </c>
      <c r="G6811">
        <v>372</v>
      </c>
      <c r="H6811" s="3">
        <f>_xlfn.XLOOKUP(sales[[#This Row],[Product]],products[Product],products[Cost per box])*sales[[#This Row],[Boxes]]</f>
        <v>3805.56</v>
      </c>
      <c r="I6811" s="4">
        <f>sales[[#This Row],[Revenue]]-sales[[#This Row],[Cost]]</f>
        <v>2508.44</v>
      </c>
    </row>
    <row r="6812" spans="2:9" x14ac:dyDescent="0.25">
      <c r="B6812" t="s">
        <v>41</v>
      </c>
      <c r="C6812" t="s">
        <v>16</v>
      </c>
      <c r="D6812" t="s">
        <v>26</v>
      </c>
      <c r="E6812" s="1">
        <v>44537</v>
      </c>
      <c r="F6812" s="4">
        <v>11781</v>
      </c>
      <c r="G6812">
        <v>910</v>
      </c>
      <c r="H6812" s="3">
        <f>_xlfn.XLOOKUP(sales[[#This Row],[Product]],products[Product],products[Cost per box])*sales[[#This Row],[Boxes]]</f>
        <v>5851.3</v>
      </c>
      <c r="I6812" s="4">
        <f>sales[[#This Row],[Revenue]]-sales[[#This Row],[Cost]]</f>
        <v>5929.7</v>
      </c>
    </row>
    <row r="6813" spans="2:9" x14ac:dyDescent="0.25">
      <c r="B6813" t="s">
        <v>20</v>
      </c>
      <c r="C6813" t="s">
        <v>11</v>
      </c>
      <c r="D6813" t="s">
        <v>35</v>
      </c>
      <c r="E6813" s="1">
        <v>44537</v>
      </c>
      <c r="F6813" s="4">
        <v>7063</v>
      </c>
      <c r="G6813">
        <v>372</v>
      </c>
      <c r="H6813" s="3">
        <f>_xlfn.XLOOKUP(sales[[#This Row],[Product]],products[Product],products[Cost per box])*sales[[#This Row],[Boxes]]</f>
        <v>985.8</v>
      </c>
      <c r="I6813" s="4">
        <f>sales[[#This Row],[Revenue]]-sales[[#This Row],[Cost]]</f>
        <v>6077.2</v>
      </c>
    </row>
    <row r="6814" spans="2:9" x14ac:dyDescent="0.25">
      <c r="B6814" t="s">
        <v>29</v>
      </c>
      <c r="C6814" t="s">
        <v>16</v>
      </c>
      <c r="D6814" t="s">
        <v>38</v>
      </c>
      <c r="E6814" s="1">
        <v>44537</v>
      </c>
      <c r="F6814" s="4">
        <v>6692</v>
      </c>
      <c r="G6814">
        <v>248</v>
      </c>
      <c r="H6814" s="3">
        <f>_xlfn.XLOOKUP(sales[[#This Row],[Product]],products[Product],products[Cost per box])*sales[[#This Row],[Boxes]]</f>
        <v>2465.12</v>
      </c>
      <c r="I6814" s="4">
        <f>sales[[#This Row],[Revenue]]-sales[[#This Row],[Cost]]</f>
        <v>4226.88</v>
      </c>
    </row>
    <row r="6815" spans="2:9" x14ac:dyDescent="0.25">
      <c r="B6815" t="s">
        <v>5</v>
      </c>
      <c r="C6815" t="s">
        <v>27</v>
      </c>
      <c r="D6815" t="s">
        <v>24</v>
      </c>
      <c r="E6815" s="1">
        <v>44537</v>
      </c>
      <c r="F6815" s="4">
        <v>1764</v>
      </c>
      <c r="G6815">
        <v>93</v>
      </c>
      <c r="H6815" s="3">
        <f>_xlfn.XLOOKUP(sales[[#This Row],[Product]],products[Product],products[Cost per box])*sales[[#This Row],[Boxes]]</f>
        <v>977.43</v>
      </c>
      <c r="I6815" s="4">
        <f>sales[[#This Row],[Revenue]]-sales[[#This Row],[Cost]]</f>
        <v>786.57</v>
      </c>
    </row>
    <row r="6816" spans="2:9" x14ac:dyDescent="0.25">
      <c r="B6816" t="s">
        <v>55</v>
      </c>
      <c r="C6816" t="s">
        <v>6</v>
      </c>
      <c r="D6816" t="s">
        <v>45</v>
      </c>
      <c r="E6816" s="1">
        <v>44537</v>
      </c>
      <c r="F6816" s="4">
        <v>1624</v>
      </c>
      <c r="G6816">
        <v>74</v>
      </c>
      <c r="H6816" s="3">
        <f>_xlfn.XLOOKUP(sales[[#This Row],[Product]],products[Product],products[Cost per box])*sales[[#This Row],[Boxes]]</f>
        <v>572.02</v>
      </c>
      <c r="I6816" s="4">
        <f>sales[[#This Row],[Revenue]]-sales[[#This Row],[Cost]]</f>
        <v>1051.98</v>
      </c>
    </row>
    <row r="6817" spans="2:9" x14ac:dyDescent="0.25">
      <c r="B6817" t="s">
        <v>23</v>
      </c>
      <c r="C6817" t="s">
        <v>9</v>
      </c>
      <c r="D6817" t="s">
        <v>50</v>
      </c>
      <c r="E6817" s="1">
        <v>44537</v>
      </c>
      <c r="F6817" s="4">
        <v>812</v>
      </c>
      <c r="G6817">
        <v>36</v>
      </c>
      <c r="H6817" s="3">
        <f>_xlfn.XLOOKUP(sales[[#This Row],[Product]],products[Product],products[Cost per box])*sales[[#This Row],[Boxes]]</f>
        <v>446.76</v>
      </c>
      <c r="I6817" s="4">
        <f>sales[[#This Row],[Revenue]]-sales[[#This Row],[Cost]]</f>
        <v>365.24</v>
      </c>
    </row>
    <row r="6818" spans="2:9" x14ac:dyDescent="0.25">
      <c r="B6818" t="s">
        <v>41</v>
      </c>
      <c r="C6818" t="s">
        <v>21</v>
      </c>
      <c r="D6818" t="s">
        <v>42</v>
      </c>
      <c r="E6818" s="1">
        <v>44537</v>
      </c>
      <c r="F6818" s="4">
        <v>4613</v>
      </c>
      <c r="G6818">
        <v>308</v>
      </c>
      <c r="H6818" s="3">
        <f>_xlfn.XLOOKUP(sales[[#This Row],[Product]],products[Product],products[Cost per box])*sales[[#This Row],[Boxes]]</f>
        <v>1459.92</v>
      </c>
      <c r="I6818" s="4">
        <f>sales[[#This Row],[Revenue]]-sales[[#This Row],[Cost]]</f>
        <v>3153.08</v>
      </c>
    </row>
    <row r="6819" spans="2:9" x14ac:dyDescent="0.25">
      <c r="B6819" t="s">
        <v>13</v>
      </c>
      <c r="C6819" t="s">
        <v>21</v>
      </c>
      <c r="D6819" t="s">
        <v>43</v>
      </c>
      <c r="E6819" s="1">
        <v>44537</v>
      </c>
      <c r="F6819" s="4">
        <v>6356</v>
      </c>
      <c r="G6819">
        <v>289</v>
      </c>
      <c r="H6819" s="3">
        <f>_xlfn.XLOOKUP(sales[[#This Row],[Product]],products[Product],products[Cost per box])*sales[[#This Row],[Boxes]]</f>
        <v>1112.6500000000001</v>
      </c>
      <c r="I6819" s="4">
        <f>sales[[#This Row],[Revenue]]-sales[[#This Row],[Cost]]</f>
        <v>5243.35</v>
      </c>
    </row>
    <row r="6820" spans="2:9" x14ac:dyDescent="0.25">
      <c r="B6820" t="s">
        <v>46</v>
      </c>
      <c r="C6820" t="s">
        <v>21</v>
      </c>
      <c r="D6820" t="s">
        <v>50</v>
      </c>
      <c r="E6820" s="1">
        <v>44537</v>
      </c>
      <c r="F6820" s="4">
        <v>13286</v>
      </c>
      <c r="G6820">
        <v>554</v>
      </c>
      <c r="H6820" s="3">
        <f>_xlfn.XLOOKUP(sales[[#This Row],[Product]],products[Product],products[Cost per box])*sales[[#This Row],[Boxes]]</f>
        <v>6875.14</v>
      </c>
      <c r="I6820" s="4">
        <f>sales[[#This Row],[Revenue]]-sales[[#This Row],[Cost]]</f>
        <v>6410.86</v>
      </c>
    </row>
    <row r="6821" spans="2:9" x14ac:dyDescent="0.25">
      <c r="B6821" t="s">
        <v>32</v>
      </c>
      <c r="C6821" t="s">
        <v>9</v>
      </c>
      <c r="D6821" t="s">
        <v>7</v>
      </c>
      <c r="E6821" s="1">
        <v>44537</v>
      </c>
      <c r="F6821" s="4">
        <v>7819</v>
      </c>
      <c r="G6821">
        <v>559</v>
      </c>
      <c r="H6821" s="3">
        <f>_xlfn.XLOOKUP(sales[[#This Row],[Product]],products[Product],products[Cost per box])*sales[[#This Row],[Boxes]]</f>
        <v>2878.8500000000004</v>
      </c>
      <c r="I6821" s="4">
        <f>sales[[#This Row],[Revenue]]-sales[[#This Row],[Cost]]</f>
        <v>4940.1499999999996</v>
      </c>
    </row>
    <row r="6822" spans="2:9" x14ac:dyDescent="0.25">
      <c r="B6822" t="s">
        <v>15</v>
      </c>
      <c r="C6822" t="s">
        <v>21</v>
      </c>
      <c r="D6822" t="s">
        <v>44</v>
      </c>
      <c r="E6822" s="1">
        <v>44537</v>
      </c>
      <c r="F6822" s="4">
        <v>14476</v>
      </c>
      <c r="G6822">
        <v>604</v>
      </c>
      <c r="H6822" s="3">
        <f>_xlfn.XLOOKUP(sales[[#This Row],[Product]],products[Product],products[Cost per box])*sales[[#This Row],[Boxes]]</f>
        <v>5780.28</v>
      </c>
      <c r="I6822" s="4">
        <f>sales[[#This Row],[Revenue]]-sales[[#This Row],[Cost]]</f>
        <v>8695.7200000000012</v>
      </c>
    </row>
    <row r="6823" spans="2:9" x14ac:dyDescent="0.25">
      <c r="B6823" t="s">
        <v>20</v>
      </c>
      <c r="C6823" t="s">
        <v>27</v>
      </c>
      <c r="D6823" t="s">
        <v>7</v>
      </c>
      <c r="E6823" s="1">
        <v>44537</v>
      </c>
      <c r="F6823" s="4">
        <v>6139</v>
      </c>
      <c r="G6823">
        <v>410</v>
      </c>
      <c r="H6823" s="3">
        <f>_xlfn.XLOOKUP(sales[[#This Row],[Product]],products[Product],products[Cost per box])*sales[[#This Row],[Boxes]]</f>
        <v>2111.5</v>
      </c>
      <c r="I6823" s="4">
        <f>sales[[#This Row],[Revenue]]-sales[[#This Row],[Cost]]</f>
        <v>4027.5</v>
      </c>
    </row>
    <row r="6824" spans="2:9" x14ac:dyDescent="0.25">
      <c r="B6824" t="s">
        <v>13</v>
      </c>
      <c r="C6824" t="s">
        <v>21</v>
      </c>
      <c r="D6824" t="s">
        <v>35</v>
      </c>
      <c r="E6824" s="1">
        <v>44537</v>
      </c>
      <c r="F6824" s="4">
        <v>4123</v>
      </c>
      <c r="G6824">
        <v>243</v>
      </c>
      <c r="H6824" s="3">
        <f>_xlfn.XLOOKUP(sales[[#This Row],[Product]],products[Product],products[Cost per box])*sales[[#This Row],[Boxes]]</f>
        <v>643.94999999999993</v>
      </c>
      <c r="I6824" s="4">
        <f>sales[[#This Row],[Revenue]]-sales[[#This Row],[Cost]]</f>
        <v>3479.05</v>
      </c>
    </row>
    <row r="6825" spans="2:9" x14ac:dyDescent="0.25">
      <c r="B6825" t="s">
        <v>37</v>
      </c>
      <c r="C6825" t="s">
        <v>6</v>
      </c>
      <c r="D6825" t="s">
        <v>12</v>
      </c>
      <c r="E6825" s="1">
        <v>44537</v>
      </c>
      <c r="F6825" s="4">
        <v>6258</v>
      </c>
      <c r="G6825">
        <v>369</v>
      </c>
      <c r="H6825" s="3">
        <f>_xlfn.XLOOKUP(sales[[#This Row],[Product]],products[Product],products[Cost per box])*sales[[#This Row],[Boxes]]</f>
        <v>3110.67</v>
      </c>
      <c r="I6825" s="4">
        <f>sales[[#This Row],[Revenue]]-sales[[#This Row],[Cost]]</f>
        <v>3147.33</v>
      </c>
    </row>
    <row r="6826" spans="2:9" x14ac:dyDescent="0.25">
      <c r="B6826" t="s">
        <v>5</v>
      </c>
      <c r="C6826" t="s">
        <v>16</v>
      </c>
      <c r="D6826" t="s">
        <v>38</v>
      </c>
      <c r="E6826" s="1">
        <v>44537</v>
      </c>
      <c r="F6826" s="4">
        <v>1610</v>
      </c>
      <c r="G6826">
        <v>60</v>
      </c>
      <c r="H6826" s="3">
        <f>_xlfn.XLOOKUP(sales[[#This Row],[Product]],products[Product],products[Cost per box])*sales[[#This Row],[Boxes]]</f>
        <v>596.4</v>
      </c>
      <c r="I6826" s="4">
        <f>sales[[#This Row],[Revenue]]-sales[[#This Row],[Cost]]</f>
        <v>1013.6</v>
      </c>
    </row>
    <row r="6827" spans="2:9" x14ac:dyDescent="0.25">
      <c r="B6827" t="s">
        <v>51</v>
      </c>
      <c r="C6827" t="s">
        <v>11</v>
      </c>
      <c r="D6827" t="s">
        <v>19</v>
      </c>
      <c r="E6827" s="1">
        <v>44537</v>
      </c>
      <c r="F6827" s="4">
        <v>2919</v>
      </c>
      <c r="G6827">
        <v>183</v>
      </c>
      <c r="H6827" s="3">
        <f>_xlfn.XLOOKUP(sales[[#This Row],[Product]],products[Product],products[Cost per box])*sales[[#This Row],[Boxes]]</f>
        <v>1872.0900000000001</v>
      </c>
      <c r="I6827" s="4">
        <f>sales[[#This Row],[Revenue]]-sales[[#This Row],[Cost]]</f>
        <v>1046.9099999999999</v>
      </c>
    </row>
    <row r="6828" spans="2:9" x14ac:dyDescent="0.25">
      <c r="B6828" t="s">
        <v>10</v>
      </c>
      <c r="C6828" t="s">
        <v>9</v>
      </c>
      <c r="D6828" t="s">
        <v>14</v>
      </c>
      <c r="E6828" s="1">
        <v>44537</v>
      </c>
      <c r="F6828" s="4">
        <v>3409</v>
      </c>
      <c r="G6828">
        <v>569</v>
      </c>
      <c r="H6828" s="3">
        <f>_xlfn.XLOOKUP(sales[[#This Row],[Product]],products[Product],products[Cost per box])*sales[[#This Row],[Boxes]]</f>
        <v>3590.39</v>
      </c>
      <c r="I6828" s="4">
        <f>sales[[#This Row],[Revenue]]-sales[[#This Row],[Cost]]</f>
        <v>-181.38999999999987</v>
      </c>
    </row>
    <row r="6829" spans="2:9" x14ac:dyDescent="0.25">
      <c r="B6829" t="s">
        <v>57</v>
      </c>
      <c r="C6829" t="s">
        <v>11</v>
      </c>
      <c r="D6829" t="s">
        <v>24</v>
      </c>
      <c r="E6829" s="1">
        <v>44537</v>
      </c>
      <c r="F6829" s="4">
        <v>1288</v>
      </c>
      <c r="G6829">
        <v>72</v>
      </c>
      <c r="H6829" s="3">
        <f>_xlfn.XLOOKUP(sales[[#This Row],[Product]],products[Product],products[Cost per box])*sales[[#This Row],[Boxes]]</f>
        <v>756.72</v>
      </c>
      <c r="I6829" s="4">
        <f>sales[[#This Row],[Revenue]]-sales[[#This Row],[Cost]]</f>
        <v>531.28</v>
      </c>
    </row>
    <row r="6830" spans="2:9" x14ac:dyDescent="0.25">
      <c r="B6830" t="s">
        <v>51</v>
      </c>
      <c r="C6830" t="s">
        <v>16</v>
      </c>
      <c r="D6830" t="s">
        <v>19</v>
      </c>
      <c r="E6830" s="1">
        <v>44537</v>
      </c>
      <c r="F6830" s="4">
        <v>12005</v>
      </c>
      <c r="G6830">
        <v>667</v>
      </c>
      <c r="H6830" s="3">
        <f>_xlfn.XLOOKUP(sales[[#This Row],[Product]],products[Product],products[Cost per box])*sales[[#This Row],[Boxes]]</f>
        <v>6823.41</v>
      </c>
      <c r="I6830" s="4">
        <f>sales[[#This Row],[Revenue]]-sales[[#This Row],[Cost]]</f>
        <v>5181.59</v>
      </c>
    </row>
    <row r="6831" spans="2:9" x14ac:dyDescent="0.25">
      <c r="B6831" t="s">
        <v>25</v>
      </c>
      <c r="C6831" t="s">
        <v>16</v>
      </c>
      <c r="D6831" t="s">
        <v>26</v>
      </c>
      <c r="E6831" s="1">
        <v>44537</v>
      </c>
      <c r="F6831" s="4">
        <v>10241</v>
      </c>
      <c r="G6831">
        <v>840</v>
      </c>
      <c r="H6831" s="3">
        <f>_xlfn.XLOOKUP(sales[[#This Row],[Product]],products[Product],products[Cost per box])*sales[[#This Row],[Boxes]]</f>
        <v>5401.2</v>
      </c>
      <c r="I6831" s="4">
        <f>sales[[#This Row],[Revenue]]-sales[[#This Row],[Cost]]</f>
        <v>4839.8</v>
      </c>
    </row>
    <row r="6832" spans="2:9" x14ac:dyDescent="0.25">
      <c r="B6832" t="s">
        <v>25</v>
      </c>
      <c r="C6832" t="s">
        <v>6</v>
      </c>
      <c r="D6832" t="s">
        <v>14</v>
      </c>
      <c r="E6832" s="1">
        <v>44537</v>
      </c>
      <c r="F6832" s="4">
        <v>2611</v>
      </c>
      <c r="G6832">
        <v>327</v>
      </c>
      <c r="H6832" s="3">
        <f>_xlfn.XLOOKUP(sales[[#This Row],[Product]],products[Product],products[Cost per box])*sales[[#This Row],[Boxes]]</f>
        <v>2063.37</v>
      </c>
      <c r="I6832" s="4">
        <f>sales[[#This Row],[Revenue]]-sales[[#This Row],[Cost]]</f>
        <v>547.63000000000011</v>
      </c>
    </row>
    <row r="6833" spans="2:9" x14ac:dyDescent="0.25">
      <c r="B6833" t="s">
        <v>23</v>
      </c>
      <c r="C6833" t="s">
        <v>9</v>
      </c>
      <c r="D6833" t="s">
        <v>26</v>
      </c>
      <c r="E6833" s="1">
        <v>44537</v>
      </c>
      <c r="F6833" s="4">
        <v>2065</v>
      </c>
      <c r="G6833">
        <v>173</v>
      </c>
      <c r="H6833" s="3">
        <f>_xlfn.XLOOKUP(sales[[#This Row],[Product]],products[Product],products[Cost per box])*sales[[#This Row],[Boxes]]</f>
        <v>1112.3899999999999</v>
      </c>
      <c r="I6833" s="4">
        <f>sales[[#This Row],[Revenue]]-sales[[#This Row],[Cost]]</f>
        <v>952.61000000000013</v>
      </c>
    </row>
    <row r="6834" spans="2:9" x14ac:dyDescent="0.25">
      <c r="B6834" t="s">
        <v>10</v>
      </c>
      <c r="C6834" t="s">
        <v>27</v>
      </c>
      <c r="D6834" t="s">
        <v>43</v>
      </c>
      <c r="E6834" s="1">
        <v>44537</v>
      </c>
      <c r="F6834" s="4">
        <v>6041</v>
      </c>
      <c r="G6834">
        <v>275</v>
      </c>
      <c r="H6834" s="3">
        <f>_xlfn.XLOOKUP(sales[[#This Row],[Product]],products[Product],products[Cost per box])*sales[[#This Row],[Boxes]]</f>
        <v>1058.75</v>
      </c>
      <c r="I6834" s="4">
        <f>sales[[#This Row],[Revenue]]-sales[[#This Row],[Cost]]</f>
        <v>4982.25</v>
      </c>
    </row>
    <row r="6835" spans="2:9" x14ac:dyDescent="0.25">
      <c r="B6835" t="s">
        <v>32</v>
      </c>
      <c r="C6835" t="s">
        <v>11</v>
      </c>
      <c r="D6835" t="s">
        <v>7</v>
      </c>
      <c r="E6835" s="1">
        <v>44537</v>
      </c>
      <c r="F6835" s="4">
        <v>8162</v>
      </c>
      <c r="G6835">
        <v>511</v>
      </c>
      <c r="H6835" s="3">
        <f>_xlfn.XLOOKUP(sales[[#This Row],[Product]],products[Product],products[Cost per box])*sales[[#This Row],[Boxes]]</f>
        <v>2631.65</v>
      </c>
      <c r="I6835" s="4">
        <f>sales[[#This Row],[Revenue]]-sales[[#This Row],[Cost]]</f>
        <v>5530.35</v>
      </c>
    </row>
    <row r="6836" spans="2:9" x14ac:dyDescent="0.25">
      <c r="B6836" t="s">
        <v>13</v>
      </c>
      <c r="C6836" t="s">
        <v>11</v>
      </c>
      <c r="D6836" t="s">
        <v>36</v>
      </c>
      <c r="E6836" s="1">
        <v>44537</v>
      </c>
      <c r="F6836" s="4">
        <v>6027</v>
      </c>
      <c r="G6836">
        <v>840</v>
      </c>
      <c r="H6836" s="3">
        <f>_xlfn.XLOOKUP(sales[[#This Row],[Product]],products[Product],products[Cost per box])*sales[[#This Row],[Boxes]]</f>
        <v>4233.6000000000004</v>
      </c>
      <c r="I6836" s="4">
        <f>sales[[#This Row],[Revenue]]-sales[[#This Row],[Cost]]</f>
        <v>1793.3999999999996</v>
      </c>
    </row>
    <row r="6837" spans="2:9" x14ac:dyDescent="0.25">
      <c r="B6837" t="s">
        <v>49</v>
      </c>
      <c r="C6837" t="s">
        <v>21</v>
      </c>
      <c r="D6837" t="s">
        <v>45</v>
      </c>
      <c r="E6837" s="1">
        <v>44537</v>
      </c>
      <c r="F6837" s="4">
        <v>3101</v>
      </c>
      <c r="G6837">
        <v>135</v>
      </c>
      <c r="H6837" s="3">
        <f>_xlfn.XLOOKUP(sales[[#This Row],[Product]],products[Product],products[Cost per box])*sales[[#This Row],[Boxes]]</f>
        <v>1043.55</v>
      </c>
      <c r="I6837" s="4">
        <f>sales[[#This Row],[Revenue]]-sales[[#This Row],[Cost]]</f>
        <v>2057.4499999999998</v>
      </c>
    </row>
    <row r="6838" spans="2:9" x14ac:dyDescent="0.25">
      <c r="B6838" t="s">
        <v>46</v>
      </c>
      <c r="C6838" t="s">
        <v>16</v>
      </c>
      <c r="D6838" t="s">
        <v>24</v>
      </c>
      <c r="E6838" s="1">
        <v>44537</v>
      </c>
      <c r="F6838" s="4">
        <v>22729</v>
      </c>
      <c r="G6838">
        <v>1120</v>
      </c>
      <c r="H6838" s="3">
        <f>_xlfn.XLOOKUP(sales[[#This Row],[Product]],products[Product],products[Cost per box])*sales[[#This Row],[Boxes]]</f>
        <v>11771.199999999999</v>
      </c>
      <c r="I6838" s="4">
        <f>sales[[#This Row],[Revenue]]-sales[[#This Row],[Cost]]</f>
        <v>10957.800000000001</v>
      </c>
    </row>
    <row r="6839" spans="2:9" x14ac:dyDescent="0.25">
      <c r="B6839" t="s">
        <v>53</v>
      </c>
      <c r="C6839" t="s">
        <v>21</v>
      </c>
      <c r="D6839" t="s">
        <v>31</v>
      </c>
      <c r="E6839" s="1">
        <v>44537</v>
      </c>
      <c r="F6839" s="4">
        <v>371</v>
      </c>
      <c r="G6839">
        <v>27</v>
      </c>
      <c r="H6839" s="3">
        <f>_xlfn.XLOOKUP(sales[[#This Row],[Product]],products[Product],products[Cost per box])*sales[[#This Row],[Boxes]]</f>
        <v>154.44</v>
      </c>
      <c r="I6839" s="4">
        <f>sales[[#This Row],[Revenue]]-sales[[#This Row],[Cost]]</f>
        <v>216.56</v>
      </c>
    </row>
    <row r="6840" spans="2:9" x14ac:dyDescent="0.25">
      <c r="B6840" t="s">
        <v>37</v>
      </c>
      <c r="C6840" t="s">
        <v>11</v>
      </c>
      <c r="D6840" t="s">
        <v>12</v>
      </c>
      <c r="E6840" s="1">
        <v>44537</v>
      </c>
      <c r="F6840" s="4">
        <v>8120</v>
      </c>
      <c r="G6840">
        <v>508</v>
      </c>
      <c r="H6840" s="3">
        <f>_xlfn.XLOOKUP(sales[[#This Row],[Product]],products[Product],products[Cost per box])*sales[[#This Row],[Boxes]]</f>
        <v>4282.4399999999996</v>
      </c>
      <c r="I6840" s="4">
        <f>sales[[#This Row],[Revenue]]-sales[[#This Row],[Cost]]</f>
        <v>3837.5600000000004</v>
      </c>
    </row>
    <row r="6841" spans="2:9" x14ac:dyDescent="0.25">
      <c r="B6841" t="s">
        <v>32</v>
      </c>
      <c r="C6841" t="s">
        <v>6</v>
      </c>
      <c r="D6841" t="s">
        <v>22</v>
      </c>
      <c r="E6841" s="1">
        <v>44537</v>
      </c>
      <c r="F6841" s="4">
        <v>1995</v>
      </c>
      <c r="G6841">
        <v>222</v>
      </c>
      <c r="H6841" s="3">
        <f>_xlfn.XLOOKUP(sales[[#This Row],[Product]],products[Product],products[Cost per box])*sales[[#This Row],[Boxes]]</f>
        <v>1824.8400000000001</v>
      </c>
      <c r="I6841" s="4">
        <f>sales[[#This Row],[Revenue]]-sales[[#This Row],[Cost]]</f>
        <v>170.15999999999985</v>
      </c>
    </row>
    <row r="6842" spans="2:9" x14ac:dyDescent="0.25">
      <c r="B6842" t="s">
        <v>56</v>
      </c>
      <c r="C6842" t="s">
        <v>6</v>
      </c>
      <c r="D6842" t="s">
        <v>45</v>
      </c>
      <c r="E6842" s="1">
        <v>44537</v>
      </c>
      <c r="F6842" s="4">
        <v>1610</v>
      </c>
      <c r="G6842">
        <v>74</v>
      </c>
      <c r="H6842" s="3">
        <f>_xlfn.XLOOKUP(sales[[#This Row],[Product]],products[Product],products[Cost per box])*sales[[#This Row],[Boxes]]</f>
        <v>572.02</v>
      </c>
      <c r="I6842" s="4">
        <f>sales[[#This Row],[Revenue]]-sales[[#This Row],[Cost]]</f>
        <v>1037.98</v>
      </c>
    </row>
    <row r="6843" spans="2:9" x14ac:dyDescent="0.25">
      <c r="B6843" t="s">
        <v>18</v>
      </c>
      <c r="C6843" t="s">
        <v>27</v>
      </c>
      <c r="D6843" t="s">
        <v>38</v>
      </c>
      <c r="E6843" s="1">
        <v>44537</v>
      </c>
      <c r="F6843" s="4">
        <v>8099</v>
      </c>
      <c r="G6843">
        <v>312</v>
      </c>
      <c r="H6843" s="3">
        <f>_xlfn.XLOOKUP(sales[[#This Row],[Product]],products[Product],products[Cost per box])*sales[[#This Row],[Boxes]]</f>
        <v>3101.2799999999997</v>
      </c>
      <c r="I6843" s="4">
        <f>sales[[#This Row],[Revenue]]-sales[[#This Row],[Cost]]</f>
        <v>4997.72</v>
      </c>
    </row>
    <row r="6844" spans="2:9" x14ac:dyDescent="0.25">
      <c r="B6844" t="s">
        <v>34</v>
      </c>
      <c r="C6844" t="s">
        <v>9</v>
      </c>
      <c r="D6844" t="s">
        <v>14</v>
      </c>
      <c r="E6844" s="1">
        <v>44537</v>
      </c>
      <c r="F6844" s="4">
        <v>14063</v>
      </c>
      <c r="G6844">
        <v>1750</v>
      </c>
      <c r="H6844" s="3">
        <f>_xlfn.XLOOKUP(sales[[#This Row],[Product]],products[Product],products[Cost per box])*sales[[#This Row],[Boxes]]</f>
        <v>11042.5</v>
      </c>
      <c r="I6844" s="4">
        <f>sales[[#This Row],[Revenue]]-sales[[#This Row],[Cost]]</f>
        <v>3020.5</v>
      </c>
    </row>
    <row r="6845" spans="2:9" x14ac:dyDescent="0.25">
      <c r="B6845" t="s">
        <v>23</v>
      </c>
      <c r="C6845" t="s">
        <v>27</v>
      </c>
      <c r="D6845" t="s">
        <v>12</v>
      </c>
      <c r="E6845" s="1">
        <v>44538</v>
      </c>
      <c r="F6845" s="4">
        <v>16058</v>
      </c>
      <c r="G6845">
        <v>1050</v>
      </c>
      <c r="H6845" s="3">
        <f>_xlfn.XLOOKUP(sales[[#This Row],[Product]],products[Product],products[Cost per box])*sales[[#This Row],[Boxes]]</f>
        <v>8851.5</v>
      </c>
      <c r="I6845" s="4">
        <f>sales[[#This Row],[Revenue]]-sales[[#This Row],[Cost]]</f>
        <v>7206.5</v>
      </c>
    </row>
    <row r="6846" spans="2:9" x14ac:dyDescent="0.25">
      <c r="B6846" t="s">
        <v>29</v>
      </c>
      <c r="C6846" t="s">
        <v>9</v>
      </c>
      <c r="D6846" t="s">
        <v>45</v>
      </c>
      <c r="E6846" s="1">
        <v>44538</v>
      </c>
      <c r="F6846" s="4">
        <v>2268</v>
      </c>
      <c r="G6846">
        <v>104</v>
      </c>
      <c r="H6846" s="3">
        <f>_xlfn.XLOOKUP(sales[[#This Row],[Product]],products[Product],products[Cost per box])*sales[[#This Row],[Boxes]]</f>
        <v>803.92000000000007</v>
      </c>
      <c r="I6846" s="4">
        <f>sales[[#This Row],[Revenue]]-sales[[#This Row],[Cost]]</f>
        <v>1464.08</v>
      </c>
    </row>
    <row r="6847" spans="2:9" x14ac:dyDescent="0.25">
      <c r="B6847" t="s">
        <v>34</v>
      </c>
      <c r="C6847" t="s">
        <v>11</v>
      </c>
      <c r="D6847" t="s">
        <v>38</v>
      </c>
      <c r="E6847" s="1">
        <v>44538</v>
      </c>
      <c r="F6847" s="4">
        <v>371</v>
      </c>
      <c r="G6847">
        <v>14</v>
      </c>
      <c r="H6847" s="3">
        <f>_xlfn.XLOOKUP(sales[[#This Row],[Product]],products[Product],products[Cost per box])*sales[[#This Row],[Boxes]]</f>
        <v>139.16</v>
      </c>
      <c r="I6847" s="4">
        <f>sales[[#This Row],[Revenue]]-sales[[#This Row],[Cost]]</f>
        <v>231.84</v>
      </c>
    </row>
    <row r="6848" spans="2:9" x14ac:dyDescent="0.25">
      <c r="B6848" t="s">
        <v>49</v>
      </c>
      <c r="C6848" t="s">
        <v>21</v>
      </c>
      <c r="D6848" t="s">
        <v>7</v>
      </c>
      <c r="E6848" s="1">
        <v>44538</v>
      </c>
      <c r="F6848" s="4">
        <v>5943</v>
      </c>
      <c r="G6848">
        <v>425</v>
      </c>
      <c r="H6848" s="3">
        <f>_xlfn.XLOOKUP(sales[[#This Row],[Product]],products[Product],products[Cost per box])*sales[[#This Row],[Boxes]]</f>
        <v>2188.75</v>
      </c>
      <c r="I6848" s="4">
        <f>sales[[#This Row],[Revenue]]-sales[[#This Row],[Cost]]</f>
        <v>3754.25</v>
      </c>
    </row>
    <row r="6849" spans="2:9" x14ac:dyDescent="0.25">
      <c r="B6849" t="s">
        <v>51</v>
      </c>
      <c r="C6849" t="s">
        <v>21</v>
      </c>
      <c r="D6849" t="s">
        <v>30</v>
      </c>
      <c r="E6849" s="1">
        <v>44538</v>
      </c>
      <c r="F6849" s="4">
        <v>5810</v>
      </c>
      <c r="G6849">
        <v>306</v>
      </c>
      <c r="H6849" s="3">
        <f>_xlfn.XLOOKUP(sales[[#This Row],[Product]],products[Product],products[Cost per box])*sales[[#This Row],[Boxes]]</f>
        <v>1126.0800000000002</v>
      </c>
      <c r="I6849" s="4">
        <f>sales[[#This Row],[Revenue]]-sales[[#This Row],[Cost]]</f>
        <v>4683.92</v>
      </c>
    </row>
    <row r="6850" spans="2:9" x14ac:dyDescent="0.25">
      <c r="B6850" t="s">
        <v>32</v>
      </c>
      <c r="C6850" t="s">
        <v>11</v>
      </c>
      <c r="D6850" t="s">
        <v>43</v>
      </c>
      <c r="E6850" s="1">
        <v>44538</v>
      </c>
      <c r="F6850" s="4">
        <v>12159</v>
      </c>
      <c r="G6850">
        <v>553</v>
      </c>
      <c r="H6850" s="3">
        <f>_xlfn.XLOOKUP(sales[[#This Row],[Product]],products[Product],products[Cost per box])*sales[[#This Row],[Boxes]]</f>
        <v>2129.0500000000002</v>
      </c>
      <c r="I6850" s="4">
        <f>sales[[#This Row],[Revenue]]-sales[[#This Row],[Cost]]</f>
        <v>10029.950000000001</v>
      </c>
    </row>
    <row r="6851" spans="2:9" x14ac:dyDescent="0.25">
      <c r="B6851" t="s">
        <v>41</v>
      </c>
      <c r="C6851" t="s">
        <v>27</v>
      </c>
      <c r="D6851" t="s">
        <v>7</v>
      </c>
      <c r="E6851" s="1">
        <v>44538</v>
      </c>
      <c r="F6851" s="4">
        <v>11746</v>
      </c>
      <c r="G6851">
        <v>840</v>
      </c>
      <c r="H6851" s="3">
        <f>_xlfn.XLOOKUP(sales[[#This Row],[Product]],products[Product],products[Cost per box])*sales[[#This Row],[Boxes]]</f>
        <v>4326</v>
      </c>
      <c r="I6851" s="4">
        <f>sales[[#This Row],[Revenue]]-sales[[#This Row],[Cost]]</f>
        <v>7420</v>
      </c>
    </row>
    <row r="6852" spans="2:9" x14ac:dyDescent="0.25">
      <c r="B6852" t="s">
        <v>13</v>
      </c>
      <c r="C6852" t="s">
        <v>16</v>
      </c>
      <c r="D6852" t="s">
        <v>24</v>
      </c>
      <c r="E6852" s="1">
        <v>44538</v>
      </c>
      <c r="F6852" s="4">
        <v>3479</v>
      </c>
      <c r="G6852">
        <v>194</v>
      </c>
      <c r="H6852" s="3">
        <f>_xlfn.XLOOKUP(sales[[#This Row],[Product]],products[Product],products[Cost per box])*sales[[#This Row],[Boxes]]</f>
        <v>2038.94</v>
      </c>
      <c r="I6852" s="4">
        <f>sales[[#This Row],[Revenue]]-sales[[#This Row],[Cost]]</f>
        <v>1440.06</v>
      </c>
    </row>
    <row r="6853" spans="2:9" x14ac:dyDescent="0.25">
      <c r="B6853" t="s">
        <v>13</v>
      </c>
      <c r="C6853" t="s">
        <v>27</v>
      </c>
      <c r="D6853" t="s">
        <v>28</v>
      </c>
      <c r="E6853" s="1">
        <v>44538</v>
      </c>
      <c r="F6853" s="4">
        <v>18018</v>
      </c>
      <c r="G6853">
        <v>3010</v>
      </c>
      <c r="H6853" s="3">
        <f>_xlfn.XLOOKUP(sales[[#This Row],[Product]],products[Product],products[Cost per box])*sales[[#This Row],[Boxes]]</f>
        <v>8307.5999999999985</v>
      </c>
      <c r="I6853" s="4">
        <f>sales[[#This Row],[Revenue]]-sales[[#This Row],[Cost]]</f>
        <v>9710.4000000000015</v>
      </c>
    </row>
    <row r="6854" spans="2:9" x14ac:dyDescent="0.25">
      <c r="B6854" t="s">
        <v>53</v>
      </c>
      <c r="C6854" t="s">
        <v>16</v>
      </c>
      <c r="D6854" t="s">
        <v>48</v>
      </c>
      <c r="E6854" s="1">
        <v>44538</v>
      </c>
      <c r="F6854" s="4">
        <v>6188</v>
      </c>
      <c r="G6854">
        <v>248</v>
      </c>
      <c r="H6854" s="3">
        <f>_xlfn.XLOOKUP(sales[[#This Row],[Product]],products[Product],products[Cost per box])*sales[[#This Row],[Boxes]]</f>
        <v>1855.0400000000002</v>
      </c>
      <c r="I6854" s="4">
        <f>sales[[#This Row],[Revenue]]-sales[[#This Row],[Cost]]</f>
        <v>4332.96</v>
      </c>
    </row>
    <row r="6855" spans="2:9" x14ac:dyDescent="0.25">
      <c r="B6855" t="s">
        <v>29</v>
      </c>
      <c r="C6855" t="s">
        <v>21</v>
      </c>
      <c r="D6855" t="s">
        <v>47</v>
      </c>
      <c r="E6855" s="1">
        <v>44538</v>
      </c>
      <c r="F6855" s="4">
        <v>3472</v>
      </c>
      <c r="G6855">
        <v>205</v>
      </c>
      <c r="H6855" s="3">
        <f>_xlfn.XLOOKUP(sales[[#This Row],[Product]],products[Product],products[Cost per box])*sales[[#This Row],[Boxes]]</f>
        <v>1078.3</v>
      </c>
      <c r="I6855" s="4">
        <f>sales[[#This Row],[Revenue]]-sales[[#This Row],[Cost]]</f>
        <v>2393.6999999999998</v>
      </c>
    </row>
    <row r="6856" spans="2:9" x14ac:dyDescent="0.25">
      <c r="B6856" t="s">
        <v>37</v>
      </c>
      <c r="C6856" t="s">
        <v>9</v>
      </c>
      <c r="D6856" t="s">
        <v>24</v>
      </c>
      <c r="E6856" s="1">
        <v>44538</v>
      </c>
      <c r="F6856" s="4">
        <v>10640</v>
      </c>
      <c r="G6856">
        <v>560</v>
      </c>
      <c r="H6856" s="3">
        <f>_xlfn.XLOOKUP(sales[[#This Row],[Product]],products[Product],products[Cost per box])*sales[[#This Row],[Boxes]]</f>
        <v>5885.5999999999995</v>
      </c>
      <c r="I6856" s="4">
        <f>sales[[#This Row],[Revenue]]-sales[[#This Row],[Cost]]</f>
        <v>4754.4000000000005</v>
      </c>
    </row>
    <row r="6857" spans="2:9" x14ac:dyDescent="0.25">
      <c r="B6857" t="s">
        <v>5</v>
      </c>
      <c r="C6857" t="s">
        <v>11</v>
      </c>
      <c r="D6857" t="s">
        <v>26</v>
      </c>
      <c r="E6857" s="1">
        <v>44538</v>
      </c>
      <c r="F6857" s="4">
        <v>5936</v>
      </c>
      <c r="G6857">
        <v>495</v>
      </c>
      <c r="H6857" s="3">
        <f>_xlfn.XLOOKUP(sales[[#This Row],[Product]],products[Product],products[Cost per box])*sales[[#This Row],[Boxes]]</f>
        <v>3182.85</v>
      </c>
      <c r="I6857" s="4">
        <f>sales[[#This Row],[Revenue]]-sales[[#This Row],[Cost]]</f>
        <v>2753.15</v>
      </c>
    </row>
    <row r="6858" spans="2:9" x14ac:dyDescent="0.25">
      <c r="B6858" t="s">
        <v>57</v>
      </c>
      <c r="C6858" t="s">
        <v>9</v>
      </c>
      <c r="D6858" t="s">
        <v>24</v>
      </c>
      <c r="E6858" s="1">
        <v>44538</v>
      </c>
      <c r="F6858" s="4">
        <v>8988</v>
      </c>
      <c r="G6858">
        <v>474</v>
      </c>
      <c r="H6858" s="3">
        <f>_xlfn.XLOOKUP(sales[[#This Row],[Product]],products[Product],products[Cost per box])*sales[[#This Row],[Boxes]]</f>
        <v>4981.74</v>
      </c>
      <c r="I6858" s="4">
        <f>sales[[#This Row],[Revenue]]-sales[[#This Row],[Cost]]</f>
        <v>4006.26</v>
      </c>
    </row>
    <row r="6859" spans="2:9" x14ac:dyDescent="0.25">
      <c r="B6859" t="s">
        <v>57</v>
      </c>
      <c r="C6859" t="s">
        <v>16</v>
      </c>
      <c r="D6859" t="s">
        <v>47</v>
      </c>
      <c r="E6859" s="1">
        <v>44538</v>
      </c>
      <c r="F6859" s="4">
        <v>5915</v>
      </c>
      <c r="G6859">
        <v>348</v>
      </c>
      <c r="H6859" s="3">
        <f>_xlfn.XLOOKUP(sales[[#This Row],[Product]],products[Product],products[Cost per box])*sales[[#This Row],[Boxes]]</f>
        <v>1830.48</v>
      </c>
      <c r="I6859" s="4">
        <f>sales[[#This Row],[Revenue]]-sales[[#This Row],[Cost]]</f>
        <v>4084.52</v>
      </c>
    </row>
    <row r="6860" spans="2:9" x14ac:dyDescent="0.25">
      <c r="B6860" t="s">
        <v>37</v>
      </c>
      <c r="C6860" t="s">
        <v>27</v>
      </c>
      <c r="D6860" t="s">
        <v>30</v>
      </c>
      <c r="E6860" s="1">
        <v>44538</v>
      </c>
      <c r="F6860" s="4">
        <v>917</v>
      </c>
      <c r="G6860">
        <v>46</v>
      </c>
      <c r="H6860" s="3">
        <f>_xlfn.XLOOKUP(sales[[#This Row],[Product]],products[Product],products[Cost per box])*sales[[#This Row],[Boxes]]</f>
        <v>169.28</v>
      </c>
      <c r="I6860" s="4">
        <f>sales[[#This Row],[Revenue]]-sales[[#This Row],[Cost]]</f>
        <v>747.72</v>
      </c>
    </row>
    <row r="6861" spans="2:9" x14ac:dyDescent="0.25">
      <c r="B6861" t="s">
        <v>49</v>
      </c>
      <c r="C6861" t="s">
        <v>11</v>
      </c>
      <c r="D6861" t="s">
        <v>45</v>
      </c>
      <c r="E6861" s="1">
        <v>44538</v>
      </c>
      <c r="F6861" s="4">
        <v>13363</v>
      </c>
      <c r="G6861">
        <v>557</v>
      </c>
      <c r="H6861" s="3">
        <f>_xlfn.XLOOKUP(sales[[#This Row],[Product]],products[Product],products[Cost per box])*sales[[#This Row],[Boxes]]</f>
        <v>4305.6100000000006</v>
      </c>
      <c r="I6861" s="4">
        <f>sales[[#This Row],[Revenue]]-sales[[#This Row],[Cost]]</f>
        <v>9057.39</v>
      </c>
    </row>
    <row r="6862" spans="2:9" x14ac:dyDescent="0.25">
      <c r="B6862" t="s">
        <v>29</v>
      </c>
      <c r="C6862" t="s">
        <v>27</v>
      </c>
      <c r="D6862" t="s">
        <v>30</v>
      </c>
      <c r="E6862" s="1">
        <v>44538</v>
      </c>
      <c r="F6862" s="4">
        <v>11592</v>
      </c>
      <c r="G6862">
        <v>580</v>
      </c>
      <c r="H6862" s="3">
        <f>_xlfn.XLOOKUP(sales[[#This Row],[Product]],products[Product],products[Cost per box])*sales[[#This Row],[Boxes]]</f>
        <v>2134.4</v>
      </c>
      <c r="I6862" s="4">
        <f>sales[[#This Row],[Revenue]]-sales[[#This Row],[Cost]]</f>
        <v>9457.6</v>
      </c>
    </row>
    <row r="6863" spans="2:9" x14ac:dyDescent="0.25">
      <c r="B6863" t="s">
        <v>55</v>
      </c>
      <c r="C6863" t="s">
        <v>21</v>
      </c>
      <c r="D6863" t="s">
        <v>47</v>
      </c>
      <c r="E6863" s="1">
        <v>44538</v>
      </c>
      <c r="F6863" s="4">
        <v>9450</v>
      </c>
      <c r="G6863">
        <v>591</v>
      </c>
      <c r="H6863" s="3">
        <f>_xlfn.XLOOKUP(sales[[#This Row],[Product]],products[Product],products[Cost per box])*sales[[#This Row],[Boxes]]</f>
        <v>3108.66</v>
      </c>
      <c r="I6863" s="4">
        <f>sales[[#This Row],[Revenue]]-sales[[#This Row],[Cost]]</f>
        <v>6341.34</v>
      </c>
    </row>
    <row r="6864" spans="2:9" x14ac:dyDescent="0.25">
      <c r="B6864" t="s">
        <v>29</v>
      </c>
      <c r="C6864" t="s">
        <v>6</v>
      </c>
      <c r="D6864" t="s">
        <v>26</v>
      </c>
      <c r="E6864" s="1">
        <v>44538</v>
      </c>
      <c r="F6864" s="4">
        <v>1071</v>
      </c>
      <c r="G6864">
        <v>83</v>
      </c>
      <c r="H6864" s="3">
        <f>_xlfn.XLOOKUP(sales[[#This Row],[Product]],products[Product],products[Cost per box])*sales[[#This Row],[Boxes]]</f>
        <v>533.68999999999994</v>
      </c>
      <c r="I6864" s="4">
        <f>sales[[#This Row],[Revenue]]-sales[[#This Row],[Cost]]</f>
        <v>537.31000000000006</v>
      </c>
    </row>
    <row r="6865" spans="2:9" x14ac:dyDescent="0.25">
      <c r="B6865" t="s">
        <v>54</v>
      </c>
      <c r="C6865" t="s">
        <v>11</v>
      </c>
      <c r="D6865" t="s">
        <v>43</v>
      </c>
      <c r="E6865" s="1">
        <v>44538</v>
      </c>
      <c r="F6865" s="4">
        <v>805</v>
      </c>
      <c r="G6865">
        <v>41</v>
      </c>
      <c r="H6865" s="3">
        <f>_xlfn.XLOOKUP(sales[[#This Row],[Product]],products[Product],products[Cost per box])*sales[[#This Row],[Boxes]]</f>
        <v>157.85</v>
      </c>
      <c r="I6865" s="4">
        <f>sales[[#This Row],[Revenue]]-sales[[#This Row],[Cost]]</f>
        <v>647.15</v>
      </c>
    </row>
    <row r="6866" spans="2:9" x14ac:dyDescent="0.25">
      <c r="B6866" t="s">
        <v>23</v>
      </c>
      <c r="C6866" t="s">
        <v>6</v>
      </c>
      <c r="D6866" t="s">
        <v>26</v>
      </c>
      <c r="E6866" s="1">
        <v>44538</v>
      </c>
      <c r="F6866" s="4">
        <v>1897</v>
      </c>
      <c r="G6866">
        <v>159</v>
      </c>
      <c r="H6866" s="3">
        <f>_xlfn.XLOOKUP(sales[[#This Row],[Product]],products[Product],products[Cost per box])*sales[[#This Row],[Boxes]]</f>
        <v>1022.37</v>
      </c>
      <c r="I6866" s="4">
        <f>sales[[#This Row],[Revenue]]-sales[[#This Row],[Cost]]</f>
        <v>874.63</v>
      </c>
    </row>
    <row r="6867" spans="2:9" x14ac:dyDescent="0.25">
      <c r="B6867" t="s">
        <v>55</v>
      </c>
      <c r="C6867" t="s">
        <v>16</v>
      </c>
      <c r="D6867" t="s">
        <v>48</v>
      </c>
      <c r="E6867" s="1">
        <v>44538</v>
      </c>
      <c r="F6867" s="4">
        <v>3962</v>
      </c>
      <c r="G6867">
        <v>147</v>
      </c>
      <c r="H6867" s="3">
        <f>_xlfn.XLOOKUP(sales[[#This Row],[Product]],products[Product],products[Cost per box])*sales[[#This Row],[Boxes]]</f>
        <v>1099.5600000000002</v>
      </c>
      <c r="I6867" s="4">
        <f>sales[[#This Row],[Revenue]]-sales[[#This Row],[Cost]]</f>
        <v>2862.4399999999996</v>
      </c>
    </row>
    <row r="6868" spans="2:9" x14ac:dyDescent="0.25">
      <c r="B6868" t="s">
        <v>40</v>
      </c>
      <c r="C6868" t="s">
        <v>21</v>
      </c>
      <c r="D6868" t="s">
        <v>14</v>
      </c>
      <c r="E6868" s="1">
        <v>44538</v>
      </c>
      <c r="F6868" s="4">
        <v>7980</v>
      </c>
      <c r="G6868">
        <v>980</v>
      </c>
      <c r="H6868" s="3">
        <f>_xlfn.XLOOKUP(sales[[#This Row],[Product]],products[Product],products[Cost per box])*sales[[#This Row],[Boxes]]</f>
        <v>6183.7999999999993</v>
      </c>
      <c r="I6868" s="4">
        <f>sales[[#This Row],[Revenue]]-sales[[#This Row],[Cost]]</f>
        <v>1796.2000000000007</v>
      </c>
    </row>
    <row r="6869" spans="2:9" x14ac:dyDescent="0.25">
      <c r="B6869" t="s">
        <v>41</v>
      </c>
      <c r="C6869" t="s">
        <v>9</v>
      </c>
      <c r="D6869" t="s">
        <v>42</v>
      </c>
      <c r="E6869" s="1">
        <v>44539</v>
      </c>
      <c r="F6869" s="4">
        <v>10990</v>
      </c>
      <c r="G6869">
        <v>700</v>
      </c>
      <c r="H6869" s="3">
        <f>_xlfn.XLOOKUP(sales[[#This Row],[Product]],products[Product],products[Cost per box])*sales[[#This Row],[Boxes]]</f>
        <v>3318</v>
      </c>
      <c r="I6869" s="4">
        <f>sales[[#This Row],[Revenue]]-sales[[#This Row],[Cost]]</f>
        <v>7672</v>
      </c>
    </row>
    <row r="6870" spans="2:9" x14ac:dyDescent="0.25">
      <c r="B6870" t="s">
        <v>51</v>
      </c>
      <c r="C6870" t="s">
        <v>16</v>
      </c>
      <c r="D6870" t="s">
        <v>24</v>
      </c>
      <c r="E6870" s="1">
        <v>44539</v>
      </c>
      <c r="F6870" s="4">
        <v>1680</v>
      </c>
      <c r="G6870">
        <v>84</v>
      </c>
      <c r="H6870" s="3">
        <f>_xlfn.XLOOKUP(sales[[#This Row],[Product]],products[Product],products[Cost per box])*sales[[#This Row],[Boxes]]</f>
        <v>882.84</v>
      </c>
      <c r="I6870" s="4">
        <f>sales[[#This Row],[Revenue]]-sales[[#This Row],[Cost]]</f>
        <v>797.16</v>
      </c>
    </row>
    <row r="6871" spans="2:9" x14ac:dyDescent="0.25">
      <c r="B6871" t="s">
        <v>46</v>
      </c>
      <c r="C6871" t="s">
        <v>27</v>
      </c>
      <c r="D6871" t="s">
        <v>45</v>
      </c>
      <c r="E6871" s="1">
        <v>44539</v>
      </c>
      <c r="F6871" s="4">
        <v>1204</v>
      </c>
      <c r="G6871">
        <v>53</v>
      </c>
      <c r="H6871" s="3">
        <f>_xlfn.XLOOKUP(sales[[#This Row],[Product]],products[Product],products[Cost per box])*sales[[#This Row],[Boxes]]</f>
        <v>409.69</v>
      </c>
      <c r="I6871" s="4">
        <f>sales[[#This Row],[Revenue]]-sales[[#This Row],[Cost]]</f>
        <v>794.31</v>
      </c>
    </row>
    <row r="6872" spans="2:9" x14ac:dyDescent="0.25">
      <c r="B6872" t="s">
        <v>29</v>
      </c>
      <c r="C6872" t="s">
        <v>16</v>
      </c>
      <c r="D6872" t="s">
        <v>7</v>
      </c>
      <c r="E6872" s="1">
        <v>44539</v>
      </c>
      <c r="F6872" s="4">
        <v>3514</v>
      </c>
      <c r="G6872">
        <v>235</v>
      </c>
      <c r="H6872" s="3">
        <f>_xlfn.XLOOKUP(sales[[#This Row],[Product]],products[Product],products[Cost per box])*sales[[#This Row],[Boxes]]</f>
        <v>1210.25</v>
      </c>
      <c r="I6872" s="4">
        <f>sales[[#This Row],[Revenue]]-sales[[#This Row],[Cost]]</f>
        <v>2303.75</v>
      </c>
    </row>
    <row r="6873" spans="2:9" x14ac:dyDescent="0.25">
      <c r="B6873" t="s">
        <v>25</v>
      </c>
      <c r="C6873" t="s">
        <v>27</v>
      </c>
      <c r="D6873" t="s">
        <v>47</v>
      </c>
      <c r="E6873" s="1">
        <v>44539</v>
      </c>
      <c r="F6873" s="4">
        <v>1666</v>
      </c>
      <c r="G6873">
        <v>105</v>
      </c>
      <c r="H6873" s="3">
        <f>_xlfn.XLOOKUP(sales[[#This Row],[Product]],products[Product],products[Cost per box])*sales[[#This Row],[Boxes]]</f>
        <v>552.29999999999995</v>
      </c>
      <c r="I6873" s="4">
        <f>sales[[#This Row],[Revenue]]-sales[[#This Row],[Cost]]</f>
        <v>1113.7</v>
      </c>
    </row>
    <row r="6874" spans="2:9" x14ac:dyDescent="0.25">
      <c r="B6874" t="s">
        <v>54</v>
      </c>
      <c r="C6874" t="s">
        <v>6</v>
      </c>
      <c r="D6874" t="s">
        <v>47</v>
      </c>
      <c r="E6874" s="1">
        <v>44539</v>
      </c>
      <c r="F6874" s="4">
        <v>21</v>
      </c>
      <c r="G6874">
        <v>2</v>
      </c>
      <c r="H6874" s="3">
        <f>_xlfn.XLOOKUP(sales[[#This Row],[Product]],products[Product],products[Cost per box])*sales[[#This Row],[Boxes]]</f>
        <v>10.52</v>
      </c>
      <c r="I6874" s="4">
        <f>sales[[#This Row],[Revenue]]-sales[[#This Row],[Cost]]</f>
        <v>10.48</v>
      </c>
    </row>
    <row r="6875" spans="2:9" x14ac:dyDescent="0.25">
      <c r="B6875" t="s">
        <v>25</v>
      </c>
      <c r="C6875" t="s">
        <v>21</v>
      </c>
      <c r="D6875" t="s">
        <v>28</v>
      </c>
      <c r="E6875" s="1">
        <v>44539</v>
      </c>
      <c r="F6875" s="4">
        <v>2506</v>
      </c>
      <c r="G6875">
        <v>418</v>
      </c>
      <c r="H6875" s="3">
        <f>_xlfn.XLOOKUP(sales[[#This Row],[Product]],products[Product],products[Cost per box])*sales[[#This Row],[Boxes]]</f>
        <v>1153.6799999999998</v>
      </c>
      <c r="I6875" s="4">
        <f>sales[[#This Row],[Revenue]]-sales[[#This Row],[Cost]]</f>
        <v>1352.3200000000002</v>
      </c>
    </row>
    <row r="6876" spans="2:9" x14ac:dyDescent="0.25">
      <c r="B6876" t="s">
        <v>53</v>
      </c>
      <c r="C6876" t="s">
        <v>21</v>
      </c>
      <c r="D6876" t="s">
        <v>22</v>
      </c>
      <c r="E6876" s="1">
        <v>44539</v>
      </c>
      <c r="F6876" s="4">
        <v>4431</v>
      </c>
      <c r="G6876">
        <v>493</v>
      </c>
      <c r="H6876" s="3">
        <f>_xlfn.XLOOKUP(sales[[#This Row],[Product]],products[Product],products[Cost per box])*sales[[#This Row],[Boxes]]</f>
        <v>4052.4600000000005</v>
      </c>
      <c r="I6876" s="4">
        <f>sales[[#This Row],[Revenue]]-sales[[#This Row],[Cost]]</f>
        <v>378.53999999999951</v>
      </c>
    </row>
    <row r="6877" spans="2:9" x14ac:dyDescent="0.25">
      <c r="B6877" t="s">
        <v>29</v>
      </c>
      <c r="C6877" t="s">
        <v>6</v>
      </c>
      <c r="D6877" t="s">
        <v>28</v>
      </c>
      <c r="E6877" s="1">
        <v>44539</v>
      </c>
      <c r="F6877" s="4">
        <v>2660</v>
      </c>
      <c r="G6877">
        <v>380</v>
      </c>
      <c r="H6877" s="3">
        <f>_xlfn.XLOOKUP(sales[[#This Row],[Product]],products[Product],products[Cost per box])*sales[[#This Row],[Boxes]]</f>
        <v>1048.8</v>
      </c>
      <c r="I6877" s="4">
        <f>sales[[#This Row],[Revenue]]-sales[[#This Row],[Cost]]</f>
        <v>1611.2</v>
      </c>
    </row>
    <row r="6878" spans="2:9" x14ac:dyDescent="0.25">
      <c r="B6878" t="s">
        <v>25</v>
      </c>
      <c r="C6878" t="s">
        <v>6</v>
      </c>
      <c r="D6878" t="s">
        <v>48</v>
      </c>
      <c r="E6878" s="1">
        <v>44539</v>
      </c>
      <c r="F6878" s="4">
        <v>10913</v>
      </c>
      <c r="G6878">
        <v>437</v>
      </c>
      <c r="H6878" s="3">
        <f>_xlfn.XLOOKUP(sales[[#This Row],[Product]],products[Product],products[Cost per box])*sales[[#This Row],[Boxes]]</f>
        <v>3268.76</v>
      </c>
      <c r="I6878" s="4">
        <f>sales[[#This Row],[Revenue]]-sales[[#This Row],[Cost]]</f>
        <v>7644.24</v>
      </c>
    </row>
    <row r="6879" spans="2:9" x14ac:dyDescent="0.25">
      <c r="B6879" t="s">
        <v>55</v>
      </c>
      <c r="C6879" t="s">
        <v>9</v>
      </c>
      <c r="D6879" t="s">
        <v>50</v>
      </c>
      <c r="E6879" s="1">
        <v>44539</v>
      </c>
      <c r="F6879" s="4">
        <v>9513</v>
      </c>
      <c r="G6879">
        <v>433</v>
      </c>
      <c r="H6879" s="3">
        <f>_xlfn.XLOOKUP(sales[[#This Row],[Product]],products[Product],products[Cost per box])*sales[[#This Row],[Boxes]]</f>
        <v>5373.53</v>
      </c>
      <c r="I6879" s="4">
        <f>sales[[#This Row],[Revenue]]-sales[[#This Row],[Cost]]</f>
        <v>4139.47</v>
      </c>
    </row>
    <row r="6880" spans="2:9" x14ac:dyDescent="0.25">
      <c r="B6880" t="s">
        <v>53</v>
      </c>
      <c r="C6880" t="s">
        <v>9</v>
      </c>
      <c r="D6880" t="s">
        <v>44</v>
      </c>
      <c r="E6880" s="1">
        <v>44539</v>
      </c>
      <c r="F6880" s="4">
        <v>7973</v>
      </c>
      <c r="G6880">
        <v>333</v>
      </c>
      <c r="H6880" s="3">
        <f>_xlfn.XLOOKUP(sales[[#This Row],[Product]],products[Product],products[Cost per box])*sales[[#This Row],[Boxes]]</f>
        <v>3186.81</v>
      </c>
      <c r="I6880" s="4">
        <f>sales[[#This Row],[Revenue]]-sales[[#This Row],[Cost]]</f>
        <v>4786.1900000000005</v>
      </c>
    </row>
    <row r="6881" spans="2:9" x14ac:dyDescent="0.25">
      <c r="B6881" t="s">
        <v>56</v>
      </c>
      <c r="C6881" t="s">
        <v>27</v>
      </c>
      <c r="D6881" t="s">
        <v>36</v>
      </c>
      <c r="E6881" s="1">
        <v>44539</v>
      </c>
      <c r="F6881" s="4">
        <v>11928</v>
      </c>
      <c r="G6881">
        <v>1330</v>
      </c>
      <c r="H6881" s="3">
        <f>_xlfn.XLOOKUP(sales[[#This Row],[Product]],products[Product],products[Cost per box])*sales[[#This Row],[Boxes]]</f>
        <v>6703.2</v>
      </c>
      <c r="I6881" s="4">
        <f>sales[[#This Row],[Revenue]]-sales[[#This Row],[Cost]]</f>
        <v>5224.8</v>
      </c>
    </row>
    <row r="6882" spans="2:9" x14ac:dyDescent="0.25">
      <c r="B6882" t="s">
        <v>40</v>
      </c>
      <c r="C6882" t="s">
        <v>11</v>
      </c>
      <c r="D6882" t="s">
        <v>50</v>
      </c>
      <c r="E6882" s="1">
        <v>44539</v>
      </c>
      <c r="F6882" s="4">
        <v>574</v>
      </c>
      <c r="G6882">
        <v>25</v>
      </c>
      <c r="H6882" s="3">
        <f>_xlfn.XLOOKUP(sales[[#This Row],[Product]],products[Product],products[Cost per box])*sales[[#This Row],[Boxes]]</f>
        <v>310.25</v>
      </c>
      <c r="I6882" s="4">
        <f>sales[[#This Row],[Revenue]]-sales[[#This Row],[Cost]]</f>
        <v>263.75</v>
      </c>
    </row>
    <row r="6883" spans="2:9" x14ac:dyDescent="0.25">
      <c r="B6883" t="s">
        <v>8</v>
      </c>
      <c r="C6883" t="s">
        <v>21</v>
      </c>
      <c r="D6883" t="s">
        <v>12</v>
      </c>
      <c r="E6883" s="1">
        <v>44539</v>
      </c>
      <c r="F6883" s="4">
        <v>10563</v>
      </c>
      <c r="G6883">
        <v>622</v>
      </c>
      <c r="H6883" s="3">
        <f>_xlfn.XLOOKUP(sales[[#This Row],[Product]],products[Product],products[Cost per box])*sales[[#This Row],[Boxes]]</f>
        <v>5243.46</v>
      </c>
      <c r="I6883" s="4">
        <f>sales[[#This Row],[Revenue]]-sales[[#This Row],[Cost]]</f>
        <v>5319.54</v>
      </c>
    </row>
    <row r="6884" spans="2:9" x14ac:dyDescent="0.25">
      <c r="B6884" t="s">
        <v>23</v>
      </c>
      <c r="C6884" t="s">
        <v>11</v>
      </c>
      <c r="D6884" t="s">
        <v>44</v>
      </c>
      <c r="E6884" s="1">
        <v>44539</v>
      </c>
      <c r="F6884" s="4">
        <v>3234</v>
      </c>
      <c r="G6884">
        <v>135</v>
      </c>
      <c r="H6884" s="3">
        <f>_xlfn.XLOOKUP(sales[[#This Row],[Product]],products[Product],products[Cost per box])*sales[[#This Row],[Boxes]]</f>
        <v>1291.95</v>
      </c>
      <c r="I6884" s="4">
        <f>sales[[#This Row],[Revenue]]-sales[[#This Row],[Cost]]</f>
        <v>1942.05</v>
      </c>
    </row>
    <row r="6885" spans="2:9" x14ac:dyDescent="0.25">
      <c r="B6885" t="s">
        <v>20</v>
      </c>
      <c r="C6885" t="s">
        <v>11</v>
      </c>
      <c r="D6885" t="s">
        <v>47</v>
      </c>
      <c r="E6885" s="1">
        <v>44539</v>
      </c>
      <c r="F6885" s="4">
        <v>336</v>
      </c>
      <c r="G6885">
        <v>20</v>
      </c>
      <c r="H6885" s="3">
        <f>_xlfn.XLOOKUP(sales[[#This Row],[Product]],products[Product],products[Cost per box])*sales[[#This Row],[Boxes]]</f>
        <v>105.19999999999999</v>
      </c>
      <c r="I6885" s="4">
        <f>sales[[#This Row],[Revenue]]-sales[[#This Row],[Cost]]</f>
        <v>230.8</v>
      </c>
    </row>
    <row r="6886" spans="2:9" x14ac:dyDescent="0.25">
      <c r="B6886" t="s">
        <v>53</v>
      </c>
      <c r="C6886" t="s">
        <v>16</v>
      </c>
      <c r="D6886" t="s">
        <v>52</v>
      </c>
      <c r="E6886" s="1">
        <v>44539</v>
      </c>
      <c r="F6886" s="4">
        <v>2023</v>
      </c>
      <c r="G6886">
        <v>184</v>
      </c>
      <c r="H6886" s="3">
        <f>_xlfn.XLOOKUP(sales[[#This Row],[Product]],products[Product],products[Cost per box])*sales[[#This Row],[Boxes]]</f>
        <v>610.88</v>
      </c>
      <c r="I6886" s="4">
        <f>sales[[#This Row],[Revenue]]-sales[[#This Row],[Cost]]</f>
        <v>1412.12</v>
      </c>
    </row>
    <row r="6887" spans="2:9" x14ac:dyDescent="0.25">
      <c r="B6887" t="s">
        <v>8</v>
      </c>
      <c r="C6887" t="s">
        <v>11</v>
      </c>
      <c r="D6887" t="s">
        <v>36</v>
      </c>
      <c r="E6887" s="1">
        <v>44539</v>
      </c>
      <c r="F6887" s="4">
        <v>8456</v>
      </c>
      <c r="G6887">
        <v>1050</v>
      </c>
      <c r="H6887" s="3">
        <f>_xlfn.XLOOKUP(sales[[#This Row],[Product]],products[Product],products[Cost per box])*sales[[#This Row],[Boxes]]</f>
        <v>5292</v>
      </c>
      <c r="I6887" s="4">
        <f>sales[[#This Row],[Revenue]]-sales[[#This Row],[Cost]]</f>
        <v>3164</v>
      </c>
    </row>
    <row r="6888" spans="2:9" x14ac:dyDescent="0.25">
      <c r="B6888" t="s">
        <v>49</v>
      </c>
      <c r="C6888" t="s">
        <v>6</v>
      </c>
      <c r="D6888" t="s">
        <v>52</v>
      </c>
      <c r="E6888" s="1">
        <v>44539</v>
      </c>
      <c r="F6888" s="4">
        <v>11130</v>
      </c>
      <c r="G6888">
        <v>980</v>
      </c>
      <c r="H6888" s="3">
        <f>_xlfn.XLOOKUP(sales[[#This Row],[Product]],products[Product],products[Cost per box])*sales[[#This Row],[Boxes]]</f>
        <v>3253.6</v>
      </c>
      <c r="I6888" s="4">
        <f>sales[[#This Row],[Revenue]]-sales[[#This Row],[Cost]]</f>
        <v>7876.4</v>
      </c>
    </row>
    <row r="6889" spans="2:9" x14ac:dyDescent="0.25">
      <c r="B6889" t="s">
        <v>10</v>
      </c>
      <c r="C6889" t="s">
        <v>9</v>
      </c>
      <c r="D6889" t="s">
        <v>38</v>
      </c>
      <c r="E6889" s="1">
        <v>44539</v>
      </c>
      <c r="F6889" s="4">
        <v>5593</v>
      </c>
      <c r="G6889">
        <v>224</v>
      </c>
      <c r="H6889" s="3">
        <f>_xlfn.XLOOKUP(sales[[#This Row],[Product]],products[Product],products[Cost per box])*sales[[#This Row],[Boxes]]</f>
        <v>2226.56</v>
      </c>
      <c r="I6889" s="4">
        <f>sales[[#This Row],[Revenue]]-sales[[#This Row],[Cost]]</f>
        <v>3366.44</v>
      </c>
    </row>
    <row r="6890" spans="2:9" x14ac:dyDescent="0.25">
      <c r="B6890" t="s">
        <v>46</v>
      </c>
      <c r="C6890" t="s">
        <v>21</v>
      </c>
      <c r="D6890" t="s">
        <v>52</v>
      </c>
      <c r="E6890" s="1">
        <v>44539</v>
      </c>
      <c r="F6890" s="4">
        <v>1631</v>
      </c>
      <c r="G6890">
        <v>164</v>
      </c>
      <c r="H6890" s="3">
        <f>_xlfn.XLOOKUP(sales[[#This Row],[Product]],products[Product],products[Cost per box])*sales[[#This Row],[Boxes]]</f>
        <v>544.48</v>
      </c>
      <c r="I6890" s="4">
        <f>sales[[#This Row],[Revenue]]-sales[[#This Row],[Cost]]</f>
        <v>1086.52</v>
      </c>
    </row>
    <row r="6891" spans="2:9" x14ac:dyDescent="0.25">
      <c r="B6891" t="s">
        <v>46</v>
      </c>
      <c r="C6891" t="s">
        <v>9</v>
      </c>
      <c r="D6891" t="s">
        <v>12</v>
      </c>
      <c r="E6891" s="1">
        <v>44539</v>
      </c>
      <c r="F6891" s="4">
        <v>5754</v>
      </c>
      <c r="G6891">
        <v>339</v>
      </c>
      <c r="H6891" s="3">
        <f>_xlfn.XLOOKUP(sales[[#This Row],[Product]],products[Product],products[Cost per box])*sales[[#This Row],[Boxes]]</f>
        <v>2857.77</v>
      </c>
      <c r="I6891" s="4">
        <f>sales[[#This Row],[Revenue]]-sales[[#This Row],[Cost]]</f>
        <v>2896.23</v>
      </c>
    </row>
    <row r="6892" spans="2:9" x14ac:dyDescent="0.25">
      <c r="B6892" t="s">
        <v>54</v>
      </c>
      <c r="C6892" t="s">
        <v>27</v>
      </c>
      <c r="D6892" t="s">
        <v>48</v>
      </c>
      <c r="E6892" s="1">
        <v>44539</v>
      </c>
      <c r="F6892" s="4">
        <v>1449</v>
      </c>
      <c r="G6892">
        <v>54</v>
      </c>
      <c r="H6892" s="3">
        <f>_xlfn.XLOOKUP(sales[[#This Row],[Product]],products[Product],products[Cost per box])*sales[[#This Row],[Boxes]]</f>
        <v>403.92</v>
      </c>
      <c r="I6892" s="4">
        <f>sales[[#This Row],[Revenue]]-sales[[#This Row],[Cost]]</f>
        <v>1045.08</v>
      </c>
    </row>
    <row r="6893" spans="2:9" x14ac:dyDescent="0.25">
      <c r="B6893" t="s">
        <v>25</v>
      </c>
      <c r="C6893" t="s">
        <v>21</v>
      </c>
      <c r="D6893" t="s">
        <v>52</v>
      </c>
      <c r="E6893" s="1">
        <v>44539</v>
      </c>
      <c r="F6893" s="4">
        <v>7063</v>
      </c>
      <c r="G6893">
        <v>589</v>
      </c>
      <c r="H6893" s="3">
        <f>_xlfn.XLOOKUP(sales[[#This Row],[Product]],products[Product],products[Cost per box])*sales[[#This Row],[Boxes]]</f>
        <v>1955.48</v>
      </c>
      <c r="I6893" s="4">
        <f>sales[[#This Row],[Revenue]]-sales[[#This Row],[Cost]]</f>
        <v>5107.5200000000004</v>
      </c>
    </row>
    <row r="6894" spans="2:9" x14ac:dyDescent="0.25">
      <c r="B6894" t="s">
        <v>39</v>
      </c>
      <c r="C6894" t="s">
        <v>6</v>
      </c>
      <c r="D6894" t="s">
        <v>36</v>
      </c>
      <c r="E6894" s="1">
        <v>44539</v>
      </c>
      <c r="F6894" s="4">
        <v>3486</v>
      </c>
      <c r="G6894">
        <v>388</v>
      </c>
      <c r="H6894" s="3">
        <f>_xlfn.XLOOKUP(sales[[#This Row],[Product]],products[Product],products[Cost per box])*sales[[#This Row],[Boxes]]</f>
        <v>1955.52</v>
      </c>
      <c r="I6894" s="4">
        <f>sales[[#This Row],[Revenue]]-sales[[#This Row],[Cost]]</f>
        <v>1530.48</v>
      </c>
    </row>
    <row r="6895" spans="2:9" x14ac:dyDescent="0.25">
      <c r="B6895" t="s">
        <v>55</v>
      </c>
      <c r="C6895" t="s">
        <v>16</v>
      </c>
      <c r="D6895" t="s">
        <v>36</v>
      </c>
      <c r="E6895" s="1">
        <v>44540</v>
      </c>
      <c r="F6895" s="4">
        <v>5887</v>
      </c>
      <c r="G6895">
        <v>655</v>
      </c>
      <c r="H6895" s="3">
        <f>_xlfn.XLOOKUP(sales[[#This Row],[Product]],products[Product],products[Cost per box])*sales[[#This Row],[Boxes]]</f>
        <v>3301.2</v>
      </c>
      <c r="I6895" s="4">
        <f>sales[[#This Row],[Revenue]]-sales[[#This Row],[Cost]]</f>
        <v>2585.8000000000002</v>
      </c>
    </row>
    <row r="6896" spans="2:9" x14ac:dyDescent="0.25">
      <c r="B6896" t="s">
        <v>37</v>
      </c>
      <c r="C6896" t="s">
        <v>11</v>
      </c>
      <c r="D6896" t="s">
        <v>42</v>
      </c>
      <c r="E6896" s="1">
        <v>44540</v>
      </c>
      <c r="F6896" s="4">
        <v>6734</v>
      </c>
      <c r="G6896">
        <v>421</v>
      </c>
      <c r="H6896" s="3">
        <f>_xlfn.XLOOKUP(sales[[#This Row],[Product]],products[Product],products[Cost per box])*sales[[#This Row],[Boxes]]</f>
        <v>1995.5400000000002</v>
      </c>
      <c r="I6896" s="4">
        <f>sales[[#This Row],[Revenue]]-sales[[#This Row],[Cost]]</f>
        <v>4738.46</v>
      </c>
    </row>
    <row r="6897" spans="2:9" x14ac:dyDescent="0.25">
      <c r="B6897" t="s">
        <v>32</v>
      </c>
      <c r="C6897" t="s">
        <v>27</v>
      </c>
      <c r="D6897" t="s">
        <v>22</v>
      </c>
      <c r="E6897" s="1">
        <v>44540</v>
      </c>
      <c r="F6897" s="4">
        <v>4879</v>
      </c>
      <c r="G6897">
        <v>610</v>
      </c>
      <c r="H6897" s="3">
        <f>_xlfn.XLOOKUP(sales[[#This Row],[Product]],products[Product],products[Cost per box])*sales[[#This Row],[Boxes]]</f>
        <v>5014.2000000000007</v>
      </c>
      <c r="I6897" s="4">
        <f>sales[[#This Row],[Revenue]]-sales[[#This Row],[Cost]]</f>
        <v>-135.20000000000073</v>
      </c>
    </row>
    <row r="6898" spans="2:9" x14ac:dyDescent="0.25">
      <c r="B6898" t="s">
        <v>37</v>
      </c>
      <c r="C6898" t="s">
        <v>16</v>
      </c>
      <c r="D6898" t="s">
        <v>52</v>
      </c>
      <c r="E6898" s="1">
        <v>44540</v>
      </c>
      <c r="F6898" s="4">
        <v>7854</v>
      </c>
      <c r="G6898">
        <v>700</v>
      </c>
      <c r="H6898" s="3">
        <f>_xlfn.XLOOKUP(sales[[#This Row],[Product]],products[Product],products[Cost per box])*sales[[#This Row],[Boxes]]</f>
        <v>2324</v>
      </c>
      <c r="I6898" s="4">
        <f>sales[[#This Row],[Revenue]]-sales[[#This Row],[Cost]]</f>
        <v>5530</v>
      </c>
    </row>
    <row r="6899" spans="2:9" x14ac:dyDescent="0.25">
      <c r="B6899" t="s">
        <v>39</v>
      </c>
      <c r="C6899" t="s">
        <v>16</v>
      </c>
      <c r="D6899" t="s">
        <v>47</v>
      </c>
      <c r="E6899" s="1">
        <v>44540</v>
      </c>
      <c r="F6899" s="4">
        <v>11431</v>
      </c>
      <c r="G6899">
        <v>673</v>
      </c>
      <c r="H6899" s="3">
        <f>_xlfn.XLOOKUP(sales[[#This Row],[Product]],products[Product],products[Cost per box])*sales[[#This Row],[Boxes]]</f>
        <v>3539.98</v>
      </c>
      <c r="I6899" s="4">
        <f>sales[[#This Row],[Revenue]]-sales[[#This Row],[Cost]]</f>
        <v>7891.02</v>
      </c>
    </row>
    <row r="6900" spans="2:9" x14ac:dyDescent="0.25">
      <c r="B6900" t="s">
        <v>51</v>
      </c>
      <c r="C6900" t="s">
        <v>16</v>
      </c>
      <c r="D6900" t="s">
        <v>22</v>
      </c>
      <c r="E6900" s="1">
        <v>44540</v>
      </c>
      <c r="F6900" s="4">
        <v>4725</v>
      </c>
      <c r="G6900">
        <v>525</v>
      </c>
      <c r="H6900" s="3">
        <f>_xlfn.XLOOKUP(sales[[#This Row],[Product]],products[Product],products[Cost per box])*sales[[#This Row],[Boxes]]</f>
        <v>4315.5</v>
      </c>
      <c r="I6900" s="4">
        <f>sales[[#This Row],[Revenue]]-sales[[#This Row],[Cost]]</f>
        <v>409.5</v>
      </c>
    </row>
    <row r="6901" spans="2:9" x14ac:dyDescent="0.25">
      <c r="B6901" t="s">
        <v>39</v>
      </c>
      <c r="C6901" t="s">
        <v>27</v>
      </c>
      <c r="D6901" t="s">
        <v>50</v>
      </c>
      <c r="E6901" s="1">
        <v>44540</v>
      </c>
      <c r="F6901" s="4">
        <v>4095</v>
      </c>
      <c r="G6901">
        <v>171</v>
      </c>
      <c r="H6901" s="3">
        <f>_xlfn.XLOOKUP(sales[[#This Row],[Product]],products[Product],products[Cost per box])*sales[[#This Row],[Boxes]]</f>
        <v>2122.11</v>
      </c>
      <c r="I6901" s="4">
        <f>sales[[#This Row],[Revenue]]-sales[[#This Row],[Cost]]</f>
        <v>1972.8899999999999</v>
      </c>
    </row>
    <row r="6902" spans="2:9" x14ac:dyDescent="0.25">
      <c r="B6902" t="s">
        <v>46</v>
      </c>
      <c r="C6902" t="s">
        <v>16</v>
      </c>
      <c r="D6902" t="s">
        <v>14</v>
      </c>
      <c r="E6902" s="1">
        <v>44540</v>
      </c>
      <c r="F6902" s="4">
        <v>210</v>
      </c>
      <c r="G6902">
        <v>35</v>
      </c>
      <c r="H6902" s="3">
        <f>_xlfn.XLOOKUP(sales[[#This Row],[Product]],products[Product],products[Cost per box])*sales[[#This Row],[Boxes]]</f>
        <v>220.85</v>
      </c>
      <c r="I6902" s="4">
        <f>sales[[#This Row],[Revenue]]-sales[[#This Row],[Cost]]</f>
        <v>-10.849999999999994</v>
      </c>
    </row>
    <row r="6903" spans="2:9" x14ac:dyDescent="0.25">
      <c r="B6903" t="s">
        <v>8</v>
      </c>
      <c r="C6903" t="s">
        <v>6</v>
      </c>
      <c r="D6903" t="s">
        <v>17</v>
      </c>
      <c r="E6903" s="1">
        <v>44540</v>
      </c>
      <c r="F6903" s="4">
        <v>5061</v>
      </c>
      <c r="G6903">
        <v>221</v>
      </c>
      <c r="H6903" s="3">
        <f>_xlfn.XLOOKUP(sales[[#This Row],[Product]],products[Product],products[Cost per box])*sales[[#This Row],[Boxes]]</f>
        <v>1502.8</v>
      </c>
      <c r="I6903" s="4">
        <f>sales[[#This Row],[Revenue]]-sales[[#This Row],[Cost]]</f>
        <v>3558.2</v>
      </c>
    </row>
    <row r="6904" spans="2:9" x14ac:dyDescent="0.25">
      <c r="B6904" t="s">
        <v>46</v>
      </c>
      <c r="C6904" t="s">
        <v>21</v>
      </c>
      <c r="D6904" t="s">
        <v>45</v>
      </c>
      <c r="E6904" s="1">
        <v>44540</v>
      </c>
      <c r="F6904" s="4">
        <v>1351</v>
      </c>
      <c r="G6904">
        <v>57</v>
      </c>
      <c r="H6904" s="3">
        <f>_xlfn.XLOOKUP(sales[[#This Row],[Product]],products[Product],products[Cost per box])*sales[[#This Row],[Boxes]]</f>
        <v>440.61</v>
      </c>
      <c r="I6904" s="4">
        <f>sales[[#This Row],[Revenue]]-sales[[#This Row],[Cost]]</f>
        <v>910.39</v>
      </c>
    </row>
    <row r="6905" spans="2:9" x14ac:dyDescent="0.25">
      <c r="B6905" t="s">
        <v>56</v>
      </c>
      <c r="C6905" t="s">
        <v>27</v>
      </c>
      <c r="D6905" t="s">
        <v>42</v>
      </c>
      <c r="E6905" s="1">
        <v>44540</v>
      </c>
      <c r="F6905" s="4">
        <v>4886</v>
      </c>
      <c r="G6905">
        <v>326</v>
      </c>
      <c r="H6905" s="3">
        <f>_xlfn.XLOOKUP(sales[[#This Row],[Product]],products[Product],products[Cost per box])*sales[[#This Row],[Boxes]]</f>
        <v>1545.24</v>
      </c>
      <c r="I6905" s="4">
        <f>sales[[#This Row],[Revenue]]-sales[[#This Row],[Cost]]</f>
        <v>3340.76</v>
      </c>
    </row>
    <row r="6906" spans="2:9" x14ac:dyDescent="0.25">
      <c r="B6906" t="s">
        <v>32</v>
      </c>
      <c r="C6906" t="s">
        <v>16</v>
      </c>
      <c r="D6906" t="s">
        <v>47</v>
      </c>
      <c r="E6906" s="1">
        <v>44540</v>
      </c>
      <c r="F6906" s="4">
        <v>4480</v>
      </c>
      <c r="G6906">
        <v>299</v>
      </c>
      <c r="H6906" s="3">
        <f>_xlfn.XLOOKUP(sales[[#This Row],[Product]],products[Product],products[Cost per box])*sales[[#This Row],[Boxes]]</f>
        <v>1572.74</v>
      </c>
      <c r="I6906" s="4">
        <f>sales[[#This Row],[Revenue]]-sales[[#This Row],[Cost]]</f>
        <v>2907.26</v>
      </c>
    </row>
    <row r="6907" spans="2:9" x14ac:dyDescent="0.25">
      <c r="B6907" t="s">
        <v>32</v>
      </c>
      <c r="C6907" t="s">
        <v>9</v>
      </c>
      <c r="D6907" t="s">
        <v>26</v>
      </c>
      <c r="E6907" s="1">
        <v>44540</v>
      </c>
      <c r="F6907" s="4">
        <v>6573</v>
      </c>
      <c r="G6907">
        <v>548</v>
      </c>
      <c r="H6907" s="3">
        <f>_xlfn.XLOOKUP(sales[[#This Row],[Product]],products[Product],products[Cost per box])*sales[[#This Row],[Boxes]]</f>
        <v>3523.64</v>
      </c>
      <c r="I6907" s="4">
        <f>sales[[#This Row],[Revenue]]-sales[[#This Row],[Cost]]</f>
        <v>3049.36</v>
      </c>
    </row>
    <row r="6908" spans="2:9" x14ac:dyDescent="0.25">
      <c r="B6908" t="s">
        <v>54</v>
      </c>
      <c r="C6908" t="s">
        <v>27</v>
      </c>
      <c r="D6908" t="s">
        <v>38</v>
      </c>
      <c r="E6908" s="1">
        <v>44543</v>
      </c>
      <c r="F6908" s="4">
        <v>371</v>
      </c>
      <c r="G6908">
        <v>15</v>
      </c>
      <c r="H6908" s="3">
        <f>_xlfn.XLOOKUP(sales[[#This Row],[Product]],products[Product],products[Cost per box])*sales[[#This Row],[Boxes]]</f>
        <v>149.1</v>
      </c>
      <c r="I6908" s="4">
        <f>sales[[#This Row],[Revenue]]-sales[[#This Row],[Cost]]</f>
        <v>221.9</v>
      </c>
    </row>
    <row r="6909" spans="2:9" x14ac:dyDescent="0.25">
      <c r="B6909" t="s">
        <v>56</v>
      </c>
      <c r="C6909" t="s">
        <v>27</v>
      </c>
      <c r="D6909" t="s">
        <v>26</v>
      </c>
      <c r="E6909" s="1">
        <v>44543</v>
      </c>
      <c r="F6909" s="4">
        <v>469</v>
      </c>
      <c r="G6909">
        <v>43</v>
      </c>
      <c r="H6909" s="3">
        <f>_xlfn.XLOOKUP(sales[[#This Row],[Product]],products[Product],products[Cost per box])*sales[[#This Row],[Boxes]]</f>
        <v>276.49</v>
      </c>
      <c r="I6909" s="4">
        <f>sales[[#This Row],[Revenue]]-sales[[#This Row],[Cost]]</f>
        <v>192.51</v>
      </c>
    </row>
    <row r="6910" spans="2:9" x14ac:dyDescent="0.25">
      <c r="B6910" t="s">
        <v>34</v>
      </c>
      <c r="C6910" t="s">
        <v>9</v>
      </c>
      <c r="D6910" t="s">
        <v>45</v>
      </c>
      <c r="E6910" s="1">
        <v>44543</v>
      </c>
      <c r="F6910" s="4">
        <v>1043</v>
      </c>
      <c r="G6910">
        <v>48</v>
      </c>
      <c r="H6910" s="3">
        <f>_xlfn.XLOOKUP(sales[[#This Row],[Product]],products[Product],products[Cost per box])*sales[[#This Row],[Boxes]]</f>
        <v>371.04</v>
      </c>
      <c r="I6910" s="4">
        <f>sales[[#This Row],[Revenue]]-sales[[#This Row],[Cost]]</f>
        <v>671.96</v>
      </c>
    </row>
    <row r="6911" spans="2:9" x14ac:dyDescent="0.25">
      <c r="B6911" t="s">
        <v>41</v>
      </c>
      <c r="C6911" t="s">
        <v>27</v>
      </c>
      <c r="D6911" t="s">
        <v>42</v>
      </c>
      <c r="E6911" s="1">
        <v>44543</v>
      </c>
      <c r="F6911" s="4">
        <v>7721</v>
      </c>
      <c r="G6911">
        <v>515</v>
      </c>
      <c r="H6911" s="3">
        <f>_xlfn.XLOOKUP(sales[[#This Row],[Product]],products[Product],products[Cost per box])*sales[[#This Row],[Boxes]]</f>
        <v>2441.1</v>
      </c>
      <c r="I6911" s="4">
        <f>sales[[#This Row],[Revenue]]-sales[[#This Row],[Cost]]</f>
        <v>5279.9</v>
      </c>
    </row>
    <row r="6912" spans="2:9" x14ac:dyDescent="0.25">
      <c r="B6912" t="s">
        <v>56</v>
      </c>
      <c r="C6912" t="s">
        <v>11</v>
      </c>
      <c r="D6912" t="s">
        <v>26</v>
      </c>
      <c r="E6912" s="1">
        <v>44543</v>
      </c>
      <c r="F6912" s="4">
        <v>2359</v>
      </c>
      <c r="G6912">
        <v>197</v>
      </c>
      <c r="H6912" s="3">
        <f>_xlfn.XLOOKUP(sales[[#This Row],[Product]],products[Product],products[Cost per box])*sales[[#This Row],[Boxes]]</f>
        <v>1266.71</v>
      </c>
      <c r="I6912" s="4">
        <f>sales[[#This Row],[Revenue]]-sales[[#This Row],[Cost]]</f>
        <v>1092.29</v>
      </c>
    </row>
    <row r="6913" spans="2:9" x14ac:dyDescent="0.25">
      <c r="B6913" t="s">
        <v>20</v>
      </c>
      <c r="C6913" t="s">
        <v>16</v>
      </c>
      <c r="D6913" t="s">
        <v>47</v>
      </c>
      <c r="E6913" s="1">
        <v>44543</v>
      </c>
      <c r="F6913" s="4">
        <v>5460</v>
      </c>
      <c r="G6913">
        <v>342</v>
      </c>
      <c r="H6913" s="3">
        <f>_xlfn.XLOOKUP(sales[[#This Row],[Product]],products[Product],products[Cost per box])*sales[[#This Row],[Boxes]]</f>
        <v>1798.9199999999998</v>
      </c>
      <c r="I6913" s="4">
        <f>sales[[#This Row],[Revenue]]-sales[[#This Row],[Cost]]</f>
        <v>3661.08</v>
      </c>
    </row>
    <row r="6914" spans="2:9" x14ac:dyDescent="0.25">
      <c r="B6914" t="s">
        <v>10</v>
      </c>
      <c r="C6914" t="s">
        <v>21</v>
      </c>
      <c r="D6914" t="s">
        <v>45</v>
      </c>
      <c r="E6914" s="1">
        <v>44543</v>
      </c>
      <c r="F6914" s="4">
        <v>7595</v>
      </c>
      <c r="G6914">
        <v>346</v>
      </c>
      <c r="H6914" s="3">
        <f>_xlfn.XLOOKUP(sales[[#This Row],[Product]],products[Product],products[Cost per box])*sales[[#This Row],[Boxes]]</f>
        <v>2674.58</v>
      </c>
      <c r="I6914" s="4">
        <f>sales[[#This Row],[Revenue]]-sales[[#This Row],[Cost]]</f>
        <v>4920.42</v>
      </c>
    </row>
    <row r="6915" spans="2:9" x14ac:dyDescent="0.25">
      <c r="B6915" t="s">
        <v>25</v>
      </c>
      <c r="C6915" t="s">
        <v>21</v>
      </c>
      <c r="D6915" t="s">
        <v>14</v>
      </c>
      <c r="E6915" s="1">
        <v>44543</v>
      </c>
      <c r="F6915" s="4">
        <v>1106</v>
      </c>
      <c r="G6915">
        <v>185</v>
      </c>
      <c r="H6915" s="3">
        <f>_xlfn.XLOOKUP(sales[[#This Row],[Product]],products[Product],products[Cost per box])*sales[[#This Row],[Boxes]]</f>
        <v>1167.3499999999999</v>
      </c>
      <c r="I6915" s="4">
        <f>sales[[#This Row],[Revenue]]-sales[[#This Row],[Cost]]</f>
        <v>-61.349999999999909</v>
      </c>
    </row>
    <row r="6916" spans="2:9" x14ac:dyDescent="0.25">
      <c r="B6916" t="s">
        <v>39</v>
      </c>
      <c r="C6916" t="s">
        <v>21</v>
      </c>
      <c r="D6916" t="s">
        <v>44</v>
      </c>
      <c r="E6916" s="1">
        <v>44543</v>
      </c>
      <c r="F6916" s="4">
        <v>1050</v>
      </c>
      <c r="G6916">
        <v>44</v>
      </c>
      <c r="H6916" s="3">
        <f>_xlfn.XLOOKUP(sales[[#This Row],[Product]],products[Product],products[Cost per box])*sales[[#This Row],[Boxes]]</f>
        <v>421.08000000000004</v>
      </c>
      <c r="I6916" s="4">
        <f>sales[[#This Row],[Revenue]]-sales[[#This Row],[Cost]]</f>
        <v>628.91999999999996</v>
      </c>
    </row>
    <row r="6917" spans="2:9" x14ac:dyDescent="0.25">
      <c r="B6917" t="s">
        <v>55</v>
      </c>
      <c r="C6917" t="s">
        <v>16</v>
      </c>
      <c r="D6917" t="s">
        <v>44</v>
      </c>
      <c r="E6917" s="1">
        <v>44543</v>
      </c>
      <c r="F6917" s="4">
        <v>2618</v>
      </c>
      <c r="G6917">
        <v>114</v>
      </c>
      <c r="H6917" s="3">
        <f>_xlfn.XLOOKUP(sales[[#This Row],[Product]],products[Product],products[Cost per box])*sales[[#This Row],[Boxes]]</f>
        <v>1090.98</v>
      </c>
      <c r="I6917" s="4">
        <f>sales[[#This Row],[Revenue]]-sales[[#This Row],[Cost]]</f>
        <v>1527.02</v>
      </c>
    </row>
    <row r="6918" spans="2:9" x14ac:dyDescent="0.25">
      <c r="B6918" t="s">
        <v>49</v>
      </c>
      <c r="C6918" t="s">
        <v>11</v>
      </c>
      <c r="D6918" t="s">
        <v>42</v>
      </c>
      <c r="E6918" s="1">
        <v>44543</v>
      </c>
      <c r="F6918" s="4">
        <v>2947</v>
      </c>
      <c r="G6918">
        <v>197</v>
      </c>
      <c r="H6918" s="3">
        <f>_xlfn.XLOOKUP(sales[[#This Row],[Product]],products[Product],products[Cost per box])*sales[[#This Row],[Boxes]]</f>
        <v>933.78000000000009</v>
      </c>
      <c r="I6918" s="4">
        <f>sales[[#This Row],[Revenue]]-sales[[#This Row],[Cost]]</f>
        <v>2013.2199999999998</v>
      </c>
    </row>
    <row r="6919" spans="2:9" x14ac:dyDescent="0.25">
      <c r="B6919" t="s">
        <v>51</v>
      </c>
      <c r="C6919" t="s">
        <v>9</v>
      </c>
      <c r="D6919" t="s">
        <v>28</v>
      </c>
      <c r="E6919" s="1">
        <v>44543</v>
      </c>
      <c r="F6919" s="4">
        <v>10290</v>
      </c>
      <c r="G6919">
        <v>1470</v>
      </c>
      <c r="H6919" s="3">
        <f>_xlfn.XLOOKUP(sales[[#This Row],[Product]],products[Product],products[Cost per box])*sales[[#This Row],[Boxes]]</f>
        <v>4057.2</v>
      </c>
      <c r="I6919" s="4">
        <f>sales[[#This Row],[Revenue]]-sales[[#This Row],[Cost]]</f>
        <v>6232.8</v>
      </c>
    </row>
    <row r="6920" spans="2:9" x14ac:dyDescent="0.25">
      <c r="B6920" t="s">
        <v>13</v>
      </c>
      <c r="C6920" t="s">
        <v>6</v>
      </c>
      <c r="D6920" t="s">
        <v>48</v>
      </c>
      <c r="E6920" s="1">
        <v>44543</v>
      </c>
      <c r="F6920" s="4">
        <v>9548</v>
      </c>
      <c r="G6920">
        <v>368</v>
      </c>
      <c r="H6920" s="3">
        <f>_xlfn.XLOOKUP(sales[[#This Row],[Product]],products[Product],products[Cost per box])*sales[[#This Row],[Boxes]]</f>
        <v>2752.6400000000003</v>
      </c>
      <c r="I6920" s="4">
        <f>sales[[#This Row],[Revenue]]-sales[[#This Row],[Cost]]</f>
        <v>6795.36</v>
      </c>
    </row>
    <row r="6921" spans="2:9" x14ac:dyDescent="0.25">
      <c r="B6921" t="s">
        <v>23</v>
      </c>
      <c r="C6921" t="s">
        <v>6</v>
      </c>
      <c r="D6921" t="s">
        <v>48</v>
      </c>
      <c r="E6921" s="1">
        <v>44543</v>
      </c>
      <c r="F6921" s="4">
        <v>8666</v>
      </c>
      <c r="G6921">
        <v>347</v>
      </c>
      <c r="H6921" s="3">
        <f>_xlfn.XLOOKUP(sales[[#This Row],[Product]],products[Product],products[Cost per box])*sales[[#This Row],[Boxes]]</f>
        <v>2595.56</v>
      </c>
      <c r="I6921" s="4">
        <f>sales[[#This Row],[Revenue]]-sales[[#This Row],[Cost]]</f>
        <v>6070.4400000000005</v>
      </c>
    </row>
    <row r="6922" spans="2:9" x14ac:dyDescent="0.25">
      <c r="B6922" t="s">
        <v>8</v>
      </c>
      <c r="C6922" t="s">
        <v>11</v>
      </c>
      <c r="D6922" t="s">
        <v>14</v>
      </c>
      <c r="E6922" s="1">
        <v>44543</v>
      </c>
      <c r="F6922" s="4">
        <v>3598</v>
      </c>
      <c r="G6922">
        <v>514</v>
      </c>
      <c r="H6922" s="3">
        <f>_xlfn.XLOOKUP(sales[[#This Row],[Product]],products[Product],products[Cost per box])*sales[[#This Row],[Boxes]]</f>
        <v>3243.3399999999997</v>
      </c>
      <c r="I6922" s="4">
        <f>sales[[#This Row],[Revenue]]-sales[[#This Row],[Cost]]</f>
        <v>354.66000000000031</v>
      </c>
    </row>
    <row r="6923" spans="2:9" x14ac:dyDescent="0.25">
      <c r="B6923" t="s">
        <v>37</v>
      </c>
      <c r="C6923" t="s">
        <v>9</v>
      </c>
      <c r="D6923" t="s">
        <v>19</v>
      </c>
      <c r="E6923" s="1">
        <v>44543</v>
      </c>
      <c r="F6923" s="4">
        <v>13608</v>
      </c>
      <c r="G6923">
        <v>840</v>
      </c>
      <c r="H6923" s="3">
        <f>_xlfn.XLOOKUP(sales[[#This Row],[Product]],products[Product],products[Cost per box])*sales[[#This Row],[Boxes]]</f>
        <v>8593.2000000000007</v>
      </c>
      <c r="I6923" s="4">
        <f>sales[[#This Row],[Revenue]]-sales[[#This Row],[Cost]]</f>
        <v>5014.7999999999993</v>
      </c>
    </row>
    <row r="6924" spans="2:9" x14ac:dyDescent="0.25">
      <c r="B6924" t="s">
        <v>51</v>
      </c>
      <c r="C6924" t="s">
        <v>27</v>
      </c>
      <c r="D6924" t="s">
        <v>36</v>
      </c>
      <c r="E6924" s="1">
        <v>44543</v>
      </c>
      <c r="F6924" s="4">
        <v>2408</v>
      </c>
      <c r="G6924">
        <v>301</v>
      </c>
      <c r="H6924" s="3">
        <f>_xlfn.XLOOKUP(sales[[#This Row],[Product]],products[Product],products[Cost per box])*sales[[#This Row],[Boxes]]</f>
        <v>1517.04</v>
      </c>
      <c r="I6924" s="4">
        <f>sales[[#This Row],[Revenue]]-sales[[#This Row],[Cost]]</f>
        <v>890.96</v>
      </c>
    </row>
    <row r="6925" spans="2:9" x14ac:dyDescent="0.25">
      <c r="B6925" t="s">
        <v>37</v>
      </c>
      <c r="C6925" t="s">
        <v>6</v>
      </c>
      <c r="D6925" t="s">
        <v>48</v>
      </c>
      <c r="E6925" s="1">
        <v>44543</v>
      </c>
      <c r="F6925" s="4">
        <v>5656</v>
      </c>
      <c r="G6925">
        <v>210</v>
      </c>
      <c r="H6925" s="3">
        <f>_xlfn.XLOOKUP(sales[[#This Row],[Product]],products[Product],products[Cost per box])*sales[[#This Row],[Boxes]]</f>
        <v>1570.8000000000002</v>
      </c>
      <c r="I6925" s="4">
        <f>sales[[#This Row],[Revenue]]-sales[[#This Row],[Cost]]</f>
        <v>4085.2</v>
      </c>
    </row>
    <row r="6926" spans="2:9" x14ac:dyDescent="0.25">
      <c r="B6926" t="s">
        <v>15</v>
      </c>
      <c r="C6926" t="s">
        <v>9</v>
      </c>
      <c r="D6926" t="s">
        <v>48</v>
      </c>
      <c r="E6926" s="1">
        <v>44543</v>
      </c>
      <c r="F6926" s="4">
        <v>9730</v>
      </c>
      <c r="G6926">
        <v>361</v>
      </c>
      <c r="H6926" s="3">
        <f>_xlfn.XLOOKUP(sales[[#This Row],[Product]],products[Product],products[Cost per box])*sales[[#This Row],[Boxes]]</f>
        <v>2700.28</v>
      </c>
      <c r="I6926" s="4">
        <f>sales[[#This Row],[Revenue]]-sales[[#This Row],[Cost]]</f>
        <v>7029.7199999999993</v>
      </c>
    </row>
    <row r="6927" spans="2:9" x14ac:dyDescent="0.25">
      <c r="B6927" t="s">
        <v>15</v>
      </c>
      <c r="C6927" t="s">
        <v>6</v>
      </c>
      <c r="D6927" t="s">
        <v>45</v>
      </c>
      <c r="E6927" s="1">
        <v>44543</v>
      </c>
      <c r="F6927" s="4">
        <v>13475</v>
      </c>
      <c r="G6927">
        <v>562</v>
      </c>
      <c r="H6927" s="3">
        <f>_xlfn.XLOOKUP(sales[[#This Row],[Product]],products[Product],products[Cost per box])*sales[[#This Row],[Boxes]]</f>
        <v>4344.26</v>
      </c>
      <c r="I6927" s="4">
        <f>sales[[#This Row],[Revenue]]-sales[[#This Row],[Cost]]</f>
        <v>9130.74</v>
      </c>
    </row>
    <row r="6928" spans="2:9" x14ac:dyDescent="0.25">
      <c r="B6928" t="s">
        <v>8</v>
      </c>
      <c r="C6928" t="s">
        <v>9</v>
      </c>
      <c r="D6928" t="s">
        <v>14</v>
      </c>
      <c r="E6928" s="1">
        <v>44543</v>
      </c>
      <c r="F6928" s="4">
        <v>4109</v>
      </c>
      <c r="G6928">
        <v>685</v>
      </c>
      <c r="H6928" s="3">
        <f>_xlfn.XLOOKUP(sales[[#This Row],[Product]],products[Product],products[Cost per box])*sales[[#This Row],[Boxes]]</f>
        <v>4322.3499999999995</v>
      </c>
      <c r="I6928" s="4">
        <f>sales[[#This Row],[Revenue]]-sales[[#This Row],[Cost]]</f>
        <v>-213.34999999999945</v>
      </c>
    </row>
    <row r="6929" spans="2:9" x14ac:dyDescent="0.25">
      <c r="B6929" t="s">
        <v>5</v>
      </c>
      <c r="C6929" t="s">
        <v>6</v>
      </c>
      <c r="D6929" t="s">
        <v>47</v>
      </c>
      <c r="E6929" s="1">
        <v>44543</v>
      </c>
      <c r="F6929" s="4">
        <v>5054</v>
      </c>
      <c r="G6929">
        <v>316</v>
      </c>
      <c r="H6929" s="3">
        <f>_xlfn.XLOOKUP(sales[[#This Row],[Product]],products[Product],products[Cost per box])*sales[[#This Row],[Boxes]]</f>
        <v>1662.1599999999999</v>
      </c>
      <c r="I6929" s="4">
        <f>sales[[#This Row],[Revenue]]-sales[[#This Row],[Cost]]</f>
        <v>3391.84</v>
      </c>
    </row>
    <row r="6930" spans="2:9" x14ac:dyDescent="0.25">
      <c r="B6930" t="s">
        <v>37</v>
      </c>
      <c r="C6930" t="s">
        <v>16</v>
      </c>
      <c r="D6930" t="s">
        <v>47</v>
      </c>
      <c r="E6930" s="1">
        <v>44543</v>
      </c>
      <c r="F6930" s="4">
        <v>11228</v>
      </c>
      <c r="G6930">
        <v>700</v>
      </c>
      <c r="H6930" s="3">
        <f>_xlfn.XLOOKUP(sales[[#This Row],[Product]],products[Product],products[Cost per box])*sales[[#This Row],[Boxes]]</f>
        <v>3682</v>
      </c>
      <c r="I6930" s="4">
        <f>sales[[#This Row],[Revenue]]-sales[[#This Row],[Cost]]</f>
        <v>7546</v>
      </c>
    </row>
    <row r="6931" spans="2:9" x14ac:dyDescent="0.25">
      <c r="B6931" t="s">
        <v>10</v>
      </c>
      <c r="C6931" t="s">
        <v>9</v>
      </c>
      <c r="D6931" t="s">
        <v>19</v>
      </c>
      <c r="E6931" s="1">
        <v>44543</v>
      </c>
      <c r="F6931" s="4">
        <v>4550</v>
      </c>
      <c r="G6931">
        <v>253</v>
      </c>
      <c r="H6931" s="3">
        <f>_xlfn.XLOOKUP(sales[[#This Row],[Product]],products[Product],products[Cost per box])*sales[[#This Row],[Boxes]]</f>
        <v>2588.19</v>
      </c>
      <c r="I6931" s="4">
        <f>sales[[#This Row],[Revenue]]-sales[[#This Row],[Cost]]</f>
        <v>1961.81</v>
      </c>
    </row>
    <row r="6932" spans="2:9" x14ac:dyDescent="0.25">
      <c r="B6932" t="s">
        <v>55</v>
      </c>
      <c r="C6932" t="s">
        <v>11</v>
      </c>
      <c r="D6932" t="s">
        <v>30</v>
      </c>
      <c r="E6932" s="1">
        <v>44543</v>
      </c>
      <c r="F6932" s="4">
        <v>14700</v>
      </c>
      <c r="G6932">
        <v>840</v>
      </c>
      <c r="H6932" s="3">
        <f>_xlfn.XLOOKUP(sales[[#This Row],[Product]],products[Product],products[Cost per box])*sales[[#This Row],[Boxes]]</f>
        <v>3091.2000000000003</v>
      </c>
      <c r="I6932" s="4">
        <f>sales[[#This Row],[Revenue]]-sales[[#This Row],[Cost]]</f>
        <v>11608.8</v>
      </c>
    </row>
    <row r="6933" spans="2:9" x14ac:dyDescent="0.25">
      <c r="B6933" t="s">
        <v>55</v>
      </c>
      <c r="C6933" t="s">
        <v>21</v>
      </c>
      <c r="D6933" t="s">
        <v>22</v>
      </c>
      <c r="E6933" s="1">
        <v>44543</v>
      </c>
      <c r="F6933" s="4">
        <v>266</v>
      </c>
      <c r="G6933">
        <v>30</v>
      </c>
      <c r="H6933" s="3">
        <f>_xlfn.XLOOKUP(sales[[#This Row],[Product]],products[Product],products[Cost per box])*sales[[#This Row],[Boxes]]</f>
        <v>246.60000000000002</v>
      </c>
      <c r="I6933" s="4">
        <f>sales[[#This Row],[Revenue]]-sales[[#This Row],[Cost]]</f>
        <v>19.399999999999977</v>
      </c>
    </row>
    <row r="6934" spans="2:9" x14ac:dyDescent="0.25">
      <c r="B6934" t="s">
        <v>20</v>
      </c>
      <c r="C6934" t="s">
        <v>11</v>
      </c>
      <c r="D6934" t="s">
        <v>45</v>
      </c>
      <c r="E6934" s="1">
        <v>44543</v>
      </c>
      <c r="F6934" s="4">
        <v>3297</v>
      </c>
      <c r="G6934">
        <v>138</v>
      </c>
      <c r="H6934" s="3">
        <f>_xlfn.XLOOKUP(sales[[#This Row],[Product]],products[Product],products[Cost per box])*sales[[#This Row],[Boxes]]</f>
        <v>1066.74</v>
      </c>
      <c r="I6934" s="4">
        <f>sales[[#This Row],[Revenue]]-sales[[#This Row],[Cost]]</f>
        <v>2230.2600000000002</v>
      </c>
    </row>
    <row r="6935" spans="2:9" x14ac:dyDescent="0.25">
      <c r="B6935" t="s">
        <v>55</v>
      </c>
      <c r="C6935" t="s">
        <v>11</v>
      </c>
      <c r="D6935" t="s">
        <v>42</v>
      </c>
      <c r="E6935" s="1">
        <v>44543</v>
      </c>
      <c r="F6935" s="4">
        <v>14959</v>
      </c>
      <c r="G6935">
        <v>980</v>
      </c>
      <c r="H6935" s="3">
        <f>_xlfn.XLOOKUP(sales[[#This Row],[Product]],products[Product],products[Cost per box])*sales[[#This Row],[Boxes]]</f>
        <v>4645.2</v>
      </c>
      <c r="I6935" s="4">
        <f>sales[[#This Row],[Revenue]]-sales[[#This Row],[Cost]]</f>
        <v>10313.799999999999</v>
      </c>
    </row>
    <row r="6936" spans="2:9" x14ac:dyDescent="0.25">
      <c r="B6936" t="s">
        <v>23</v>
      </c>
      <c r="C6936" t="s">
        <v>21</v>
      </c>
      <c r="D6936" t="s">
        <v>35</v>
      </c>
      <c r="E6936" s="1">
        <v>44543</v>
      </c>
      <c r="F6936" s="4">
        <v>322</v>
      </c>
      <c r="G6936">
        <v>17</v>
      </c>
      <c r="H6936" s="3">
        <f>_xlfn.XLOOKUP(sales[[#This Row],[Product]],products[Product],products[Cost per box])*sales[[#This Row],[Boxes]]</f>
        <v>45.05</v>
      </c>
      <c r="I6936" s="4">
        <f>sales[[#This Row],[Revenue]]-sales[[#This Row],[Cost]]</f>
        <v>276.95</v>
      </c>
    </row>
    <row r="6937" spans="2:9" x14ac:dyDescent="0.25">
      <c r="B6937" t="s">
        <v>18</v>
      </c>
      <c r="C6937" t="s">
        <v>21</v>
      </c>
      <c r="D6937" t="s">
        <v>24</v>
      </c>
      <c r="E6937" s="1">
        <v>44543</v>
      </c>
      <c r="F6937" s="4">
        <v>2135</v>
      </c>
      <c r="G6937">
        <v>113</v>
      </c>
      <c r="H6937" s="3">
        <f>_xlfn.XLOOKUP(sales[[#This Row],[Product]],products[Product],products[Cost per box])*sales[[#This Row],[Boxes]]</f>
        <v>1187.6299999999999</v>
      </c>
      <c r="I6937" s="4">
        <f>sales[[#This Row],[Revenue]]-sales[[#This Row],[Cost]]</f>
        <v>947.37000000000012</v>
      </c>
    </row>
    <row r="6938" spans="2:9" x14ac:dyDescent="0.25">
      <c r="B6938" t="s">
        <v>15</v>
      </c>
      <c r="C6938" t="s">
        <v>11</v>
      </c>
      <c r="D6938" t="s">
        <v>31</v>
      </c>
      <c r="E6938" s="1">
        <v>44543</v>
      </c>
      <c r="F6938" s="4">
        <v>17073</v>
      </c>
      <c r="G6938">
        <v>1190</v>
      </c>
      <c r="H6938" s="3">
        <f>_xlfn.XLOOKUP(sales[[#This Row],[Product]],products[Product],products[Cost per box])*sales[[#This Row],[Boxes]]</f>
        <v>6806.7999999999993</v>
      </c>
      <c r="I6938" s="4">
        <f>sales[[#This Row],[Revenue]]-sales[[#This Row],[Cost]]</f>
        <v>10266.200000000001</v>
      </c>
    </row>
    <row r="6939" spans="2:9" x14ac:dyDescent="0.25">
      <c r="B6939" t="s">
        <v>18</v>
      </c>
      <c r="C6939" t="s">
        <v>11</v>
      </c>
      <c r="D6939" t="s">
        <v>50</v>
      </c>
      <c r="E6939" s="1">
        <v>44543</v>
      </c>
      <c r="F6939" s="4">
        <v>3010</v>
      </c>
      <c r="G6939">
        <v>126</v>
      </c>
      <c r="H6939" s="3">
        <f>_xlfn.XLOOKUP(sales[[#This Row],[Product]],products[Product],products[Cost per box])*sales[[#This Row],[Boxes]]</f>
        <v>1563.66</v>
      </c>
      <c r="I6939" s="4">
        <f>sales[[#This Row],[Revenue]]-sales[[#This Row],[Cost]]</f>
        <v>1446.34</v>
      </c>
    </row>
    <row r="6940" spans="2:9" x14ac:dyDescent="0.25">
      <c r="B6940" t="s">
        <v>49</v>
      </c>
      <c r="C6940" t="s">
        <v>6</v>
      </c>
      <c r="D6940" t="s">
        <v>7</v>
      </c>
      <c r="E6940" s="1">
        <v>44543</v>
      </c>
      <c r="F6940" s="4">
        <v>4522</v>
      </c>
      <c r="G6940">
        <v>302</v>
      </c>
      <c r="H6940" s="3">
        <f>_xlfn.XLOOKUP(sales[[#This Row],[Product]],products[Product],products[Cost per box])*sales[[#This Row],[Boxes]]</f>
        <v>1555.3000000000002</v>
      </c>
      <c r="I6940" s="4">
        <f>sales[[#This Row],[Revenue]]-sales[[#This Row],[Cost]]</f>
        <v>2966.7</v>
      </c>
    </row>
    <row r="6941" spans="2:9" x14ac:dyDescent="0.25">
      <c r="B6941" t="s">
        <v>37</v>
      </c>
      <c r="C6941" t="s">
        <v>11</v>
      </c>
      <c r="D6941" t="s">
        <v>31</v>
      </c>
      <c r="E6941" s="1">
        <v>44544</v>
      </c>
      <c r="F6941" s="4">
        <v>5068</v>
      </c>
      <c r="G6941">
        <v>423</v>
      </c>
      <c r="H6941" s="3">
        <f>_xlfn.XLOOKUP(sales[[#This Row],[Product]],products[Product],products[Cost per box])*sales[[#This Row],[Boxes]]</f>
        <v>2419.56</v>
      </c>
      <c r="I6941" s="4">
        <f>sales[[#This Row],[Revenue]]-sales[[#This Row],[Cost]]</f>
        <v>2648.44</v>
      </c>
    </row>
    <row r="6942" spans="2:9" x14ac:dyDescent="0.25">
      <c r="B6942" t="s">
        <v>23</v>
      </c>
      <c r="C6942" t="s">
        <v>21</v>
      </c>
      <c r="D6942" t="s">
        <v>45</v>
      </c>
      <c r="E6942" s="1">
        <v>44544</v>
      </c>
      <c r="F6942" s="4">
        <v>3591</v>
      </c>
      <c r="G6942">
        <v>164</v>
      </c>
      <c r="H6942" s="3">
        <f>_xlfn.XLOOKUP(sales[[#This Row],[Product]],products[Product],products[Cost per box])*sales[[#This Row],[Boxes]]</f>
        <v>1267.72</v>
      </c>
      <c r="I6942" s="4">
        <f>sales[[#This Row],[Revenue]]-sales[[#This Row],[Cost]]</f>
        <v>2323.2799999999997</v>
      </c>
    </row>
    <row r="6943" spans="2:9" x14ac:dyDescent="0.25">
      <c r="B6943" t="s">
        <v>40</v>
      </c>
      <c r="C6943" t="s">
        <v>9</v>
      </c>
      <c r="D6943" t="s">
        <v>43</v>
      </c>
      <c r="E6943" s="1">
        <v>44544</v>
      </c>
      <c r="F6943" s="4">
        <v>2702</v>
      </c>
      <c r="G6943">
        <v>136</v>
      </c>
      <c r="H6943" s="3">
        <f>_xlfn.XLOOKUP(sales[[#This Row],[Product]],products[Product],products[Cost per box])*sales[[#This Row],[Boxes]]</f>
        <v>523.6</v>
      </c>
      <c r="I6943" s="4">
        <f>sales[[#This Row],[Revenue]]-sales[[#This Row],[Cost]]</f>
        <v>2178.4</v>
      </c>
    </row>
    <row r="6944" spans="2:9" x14ac:dyDescent="0.25">
      <c r="B6944" t="s">
        <v>33</v>
      </c>
      <c r="C6944" t="s">
        <v>16</v>
      </c>
      <c r="D6944" t="s">
        <v>30</v>
      </c>
      <c r="E6944" s="1">
        <v>44544</v>
      </c>
      <c r="F6944" s="4">
        <v>12817</v>
      </c>
      <c r="G6944">
        <v>641</v>
      </c>
      <c r="H6944" s="3">
        <f>_xlfn.XLOOKUP(sales[[#This Row],[Product]],products[Product],products[Cost per box])*sales[[#This Row],[Boxes]]</f>
        <v>2358.88</v>
      </c>
      <c r="I6944" s="4">
        <f>sales[[#This Row],[Revenue]]-sales[[#This Row],[Cost]]</f>
        <v>10458.119999999999</v>
      </c>
    </row>
    <row r="6945" spans="2:9" x14ac:dyDescent="0.25">
      <c r="B6945" t="s">
        <v>13</v>
      </c>
      <c r="C6945" t="s">
        <v>16</v>
      </c>
      <c r="D6945" t="s">
        <v>35</v>
      </c>
      <c r="E6945" s="1">
        <v>44544</v>
      </c>
      <c r="F6945" s="4">
        <v>3465</v>
      </c>
      <c r="G6945">
        <v>183</v>
      </c>
      <c r="H6945" s="3">
        <f>_xlfn.XLOOKUP(sales[[#This Row],[Product]],products[Product],products[Cost per box])*sales[[#This Row],[Boxes]]</f>
        <v>484.95</v>
      </c>
      <c r="I6945" s="4">
        <f>sales[[#This Row],[Revenue]]-sales[[#This Row],[Cost]]</f>
        <v>2980.05</v>
      </c>
    </row>
    <row r="6946" spans="2:9" x14ac:dyDescent="0.25">
      <c r="B6946" t="s">
        <v>5</v>
      </c>
      <c r="C6946" t="s">
        <v>16</v>
      </c>
      <c r="D6946" t="s">
        <v>52</v>
      </c>
      <c r="E6946" s="1">
        <v>44544</v>
      </c>
      <c r="F6946" s="4">
        <v>12453</v>
      </c>
      <c r="G6946">
        <v>1120</v>
      </c>
      <c r="H6946" s="3">
        <f>_xlfn.XLOOKUP(sales[[#This Row],[Product]],products[Product],products[Cost per box])*sales[[#This Row],[Boxes]]</f>
        <v>3718.3999999999996</v>
      </c>
      <c r="I6946" s="4">
        <f>sales[[#This Row],[Revenue]]-sales[[#This Row],[Cost]]</f>
        <v>8734.6</v>
      </c>
    </row>
    <row r="6947" spans="2:9" x14ac:dyDescent="0.25">
      <c r="B6947" t="s">
        <v>49</v>
      </c>
      <c r="C6947" t="s">
        <v>9</v>
      </c>
      <c r="D6947" t="s">
        <v>12</v>
      </c>
      <c r="E6947" s="1">
        <v>44544</v>
      </c>
      <c r="F6947" s="4">
        <v>3185</v>
      </c>
      <c r="G6947">
        <v>188</v>
      </c>
      <c r="H6947" s="3">
        <f>_xlfn.XLOOKUP(sales[[#This Row],[Product]],products[Product],products[Cost per box])*sales[[#This Row],[Boxes]]</f>
        <v>1584.84</v>
      </c>
      <c r="I6947" s="4">
        <f>sales[[#This Row],[Revenue]]-sales[[#This Row],[Cost]]</f>
        <v>1600.16</v>
      </c>
    </row>
    <row r="6948" spans="2:9" x14ac:dyDescent="0.25">
      <c r="B6948" t="s">
        <v>15</v>
      </c>
      <c r="C6948" t="s">
        <v>16</v>
      </c>
      <c r="D6948" t="s">
        <v>30</v>
      </c>
      <c r="E6948" s="1">
        <v>44544</v>
      </c>
      <c r="F6948" s="4">
        <v>9660</v>
      </c>
      <c r="G6948">
        <v>483</v>
      </c>
      <c r="H6948" s="3">
        <f>_xlfn.XLOOKUP(sales[[#This Row],[Product]],products[Product],products[Cost per box])*sales[[#This Row],[Boxes]]</f>
        <v>1777.44</v>
      </c>
      <c r="I6948" s="4">
        <f>sales[[#This Row],[Revenue]]-sales[[#This Row],[Cost]]</f>
        <v>7882.5599999999995</v>
      </c>
    </row>
    <row r="6949" spans="2:9" x14ac:dyDescent="0.25">
      <c r="B6949" t="s">
        <v>5</v>
      </c>
      <c r="C6949" t="s">
        <v>11</v>
      </c>
      <c r="D6949" t="s">
        <v>35</v>
      </c>
      <c r="E6949" s="1">
        <v>44544</v>
      </c>
      <c r="F6949" s="4">
        <v>9268</v>
      </c>
      <c r="G6949">
        <v>546</v>
      </c>
      <c r="H6949" s="3">
        <f>_xlfn.XLOOKUP(sales[[#This Row],[Product]],products[Product],products[Cost per box])*sales[[#This Row],[Boxes]]</f>
        <v>1446.8999999999999</v>
      </c>
      <c r="I6949" s="4">
        <f>sales[[#This Row],[Revenue]]-sales[[#This Row],[Cost]]</f>
        <v>7821.1</v>
      </c>
    </row>
    <row r="6950" spans="2:9" x14ac:dyDescent="0.25">
      <c r="B6950" t="s">
        <v>5</v>
      </c>
      <c r="C6950" t="s">
        <v>6</v>
      </c>
      <c r="D6950" t="s">
        <v>28</v>
      </c>
      <c r="E6950" s="1">
        <v>44544</v>
      </c>
      <c r="F6950" s="4">
        <v>7924</v>
      </c>
      <c r="G6950">
        <v>980</v>
      </c>
      <c r="H6950" s="3">
        <f>_xlfn.XLOOKUP(sales[[#This Row],[Product]],products[Product],products[Cost per box])*sales[[#This Row],[Boxes]]</f>
        <v>2704.7999999999997</v>
      </c>
      <c r="I6950" s="4">
        <f>sales[[#This Row],[Revenue]]-sales[[#This Row],[Cost]]</f>
        <v>5219.2000000000007</v>
      </c>
    </row>
    <row r="6951" spans="2:9" x14ac:dyDescent="0.25">
      <c r="B6951" t="s">
        <v>54</v>
      </c>
      <c r="C6951" t="s">
        <v>9</v>
      </c>
      <c r="D6951" t="s">
        <v>42</v>
      </c>
      <c r="E6951" s="1">
        <v>44544</v>
      </c>
      <c r="F6951" s="4">
        <v>3318</v>
      </c>
      <c r="G6951">
        <v>237</v>
      </c>
      <c r="H6951" s="3">
        <f>_xlfn.XLOOKUP(sales[[#This Row],[Product]],products[Product],products[Cost per box])*sales[[#This Row],[Boxes]]</f>
        <v>1123.3800000000001</v>
      </c>
      <c r="I6951" s="4">
        <f>sales[[#This Row],[Revenue]]-sales[[#This Row],[Cost]]</f>
        <v>2194.62</v>
      </c>
    </row>
    <row r="6952" spans="2:9" x14ac:dyDescent="0.25">
      <c r="B6952" t="s">
        <v>54</v>
      </c>
      <c r="C6952" t="s">
        <v>27</v>
      </c>
      <c r="D6952" t="s">
        <v>19</v>
      </c>
      <c r="E6952" s="1">
        <v>44544</v>
      </c>
      <c r="F6952" s="4">
        <v>1162</v>
      </c>
      <c r="G6952">
        <v>69</v>
      </c>
      <c r="H6952" s="3">
        <f>_xlfn.XLOOKUP(sales[[#This Row],[Product]],products[Product],products[Cost per box])*sales[[#This Row],[Boxes]]</f>
        <v>705.87</v>
      </c>
      <c r="I6952" s="4">
        <f>sales[[#This Row],[Revenue]]-sales[[#This Row],[Cost]]</f>
        <v>456.13</v>
      </c>
    </row>
    <row r="6953" spans="2:9" x14ac:dyDescent="0.25">
      <c r="B6953" t="s">
        <v>41</v>
      </c>
      <c r="C6953" t="s">
        <v>21</v>
      </c>
      <c r="D6953" t="s">
        <v>48</v>
      </c>
      <c r="E6953" s="1">
        <v>44544</v>
      </c>
      <c r="F6953" s="4">
        <v>12467</v>
      </c>
      <c r="G6953">
        <v>499</v>
      </c>
      <c r="H6953" s="3">
        <f>_xlfn.XLOOKUP(sales[[#This Row],[Product]],products[Product],products[Cost per box])*sales[[#This Row],[Boxes]]</f>
        <v>3732.5200000000004</v>
      </c>
      <c r="I6953" s="4">
        <f>sales[[#This Row],[Revenue]]-sales[[#This Row],[Cost]]</f>
        <v>8734.48</v>
      </c>
    </row>
    <row r="6954" spans="2:9" x14ac:dyDescent="0.25">
      <c r="B6954" t="s">
        <v>10</v>
      </c>
      <c r="C6954" t="s">
        <v>9</v>
      </c>
      <c r="D6954" t="s">
        <v>48</v>
      </c>
      <c r="E6954" s="1">
        <v>44544</v>
      </c>
      <c r="F6954" s="4">
        <v>7231</v>
      </c>
      <c r="G6954">
        <v>268</v>
      </c>
      <c r="H6954" s="3">
        <f>_xlfn.XLOOKUP(sales[[#This Row],[Product]],products[Product],products[Cost per box])*sales[[#This Row],[Boxes]]</f>
        <v>2004.64</v>
      </c>
      <c r="I6954" s="4">
        <f>sales[[#This Row],[Revenue]]-sales[[#This Row],[Cost]]</f>
        <v>5226.3599999999997</v>
      </c>
    </row>
    <row r="6955" spans="2:9" x14ac:dyDescent="0.25">
      <c r="B6955" t="s">
        <v>20</v>
      </c>
      <c r="C6955" t="s">
        <v>21</v>
      </c>
      <c r="D6955" t="s">
        <v>38</v>
      </c>
      <c r="E6955" s="1">
        <v>44544</v>
      </c>
      <c r="F6955" s="4">
        <v>455</v>
      </c>
      <c r="G6955">
        <v>17</v>
      </c>
      <c r="H6955" s="3">
        <f>_xlfn.XLOOKUP(sales[[#This Row],[Product]],products[Product],products[Cost per box])*sales[[#This Row],[Boxes]]</f>
        <v>168.98</v>
      </c>
      <c r="I6955" s="4">
        <f>sales[[#This Row],[Revenue]]-sales[[#This Row],[Cost]]</f>
        <v>286.02</v>
      </c>
    </row>
    <row r="6956" spans="2:9" x14ac:dyDescent="0.25">
      <c r="B6956" t="s">
        <v>25</v>
      </c>
      <c r="C6956" t="s">
        <v>9</v>
      </c>
      <c r="D6956" t="s">
        <v>12</v>
      </c>
      <c r="E6956" s="1">
        <v>44544</v>
      </c>
      <c r="F6956" s="4">
        <v>13006</v>
      </c>
      <c r="G6956">
        <v>770</v>
      </c>
      <c r="H6956" s="3">
        <f>_xlfn.XLOOKUP(sales[[#This Row],[Product]],products[Product],products[Cost per box])*sales[[#This Row],[Boxes]]</f>
        <v>6491.0999999999995</v>
      </c>
      <c r="I6956" s="4">
        <f>sales[[#This Row],[Revenue]]-sales[[#This Row],[Cost]]</f>
        <v>6514.9000000000005</v>
      </c>
    </row>
    <row r="6957" spans="2:9" x14ac:dyDescent="0.25">
      <c r="B6957" t="s">
        <v>29</v>
      </c>
      <c r="C6957" t="s">
        <v>11</v>
      </c>
      <c r="D6957" t="s">
        <v>35</v>
      </c>
      <c r="E6957" s="1">
        <v>44544</v>
      </c>
      <c r="F6957" s="4">
        <v>7014</v>
      </c>
      <c r="G6957">
        <v>390</v>
      </c>
      <c r="H6957" s="3">
        <f>_xlfn.XLOOKUP(sales[[#This Row],[Product]],products[Product],products[Cost per box])*sales[[#This Row],[Boxes]]</f>
        <v>1033.5</v>
      </c>
      <c r="I6957" s="4">
        <f>sales[[#This Row],[Revenue]]-sales[[#This Row],[Cost]]</f>
        <v>5980.5</v>
      </c>
    </row>
    <row r="6958" spans="2:9" x14ac:dyDescent="0.25">
      <c r="B6958" t="s">
        <v>49</v>
      </c>
      <c r="C6958" t="s">
        <v>27</v>
      </c>
      <c r="D6958" t="s">
        <v>44</v>
      </c>
      <c r="E6958" s="1">
        <v>44544</v>
      </c>
      <c r="F6958" s="4">
        <v>3591</v>
      </c>
      <c r="G6958">
        <v>157</v>
      </c>
      <c r="H6958" s="3">
        <f>_xlfn.XLOOKUP(sales[[#This Row],[Product]],products[Product],products[Cost per box])*sales[[#This Row],[Boxes]]</f>
        <v>1502.49</v>
      </c>
      <c r="I6958" s="4">
        <f>sales[[#This Row],[Revenue]]-sales[[#This Row],[Cost]]</f>
        <v>2088.5100000000002</v>
      </c>
    </row>
    <row r="6959" spans="2:9" x14ac:dyDescent="0.25">
      <c r="B6959" t="s">
        <v>57</v>
      </c>
      <c r="C6959" t="s">
        <v>9</v>
      </c>
      <c r="D6959" t="s">
        <v>45</v>
      </c>
      <c r="E6959" s="1">
        <v>44544</v>
      </c>
      <c r="F6959" s="4">
        <v>4032</v>
      </c>
      <c r="G6959">
        <v>168</v>
      </c>
      <c r="H6959" s="3">
        <f>_xlfn.XLOOKUP(sales[[#This Row],[Product]],products[Product],products[Cost per box])*sales[[#This Row],[Boxes]]</f>
        <v>1298.6400000000001</v>
      </c>
      <c r="I6959" s="4">
        <f>sales[[#This Row],[Revenue]]-sales[[#This Row],[Cost]]</f>
        <v>2733.3599999999997</v>
      </c>
    </row>
    <row r="6960" spans="2:9" x14ac:dyDescent="0.25">
      <c r="B6960" t="s">
        <v>25</v>
      </c>
      <c r="C6960" t="s">
        <v>21</v>
      </c>
      <c r="D6960" t="s">
        <v>50</v>
      </c>
      <c r="E6960" s="1">
        <v>44544</v>
      </c>
      <c r="F6960" s="4">
        <v>9044</v>
      </c>
      <c r="G6960">
        <v>377</v>
      </c>
      <c r="H6960" s="3">
        <f>_xlfn.XLOOKUP(sales[[#This Row],[Product]],products[Product],products[Cost per box])*sales[[#This Row],[Boxes]]</f>
        <v>4678.57</v>
      </c>
      <c r="I6960" s="4">
        <f>sales[[#This Row],[Revenue]]-sales[[#This Row],[Cost]]</f>
        <v>4365.43</v>
      </c>
    </row>
    <row r="6961" spans="2:9" x14ac:dyDescent="0.25">
      <c r="B6961" t="s">
        <v>15</v>
      </c>
      <c r="C6961" t="s">
        <v>6</v>
      </c>
      <c r="D6961" t="s">
        <v>12</v>
      </c>
      <c r="E6961" s="1">
        <v>44544</v>
      </c>
      <c r="F6961" s="4">
        <v>4256</v>
      </c>
      <c r="G6961">
        <v>284</v>
      </c>
      <c r="H6961" s="3">
        <f>_xlfn.XLOOKUP(sales[[#This Row],[Product]],products[Product],products[Cost per box])*sales[[#This Row],[Boxes]]</f>
        <v>2394.12</v>
      </c>
      <c r="I6961" s="4">
        <f>sales[[#This Row],[Revenue]]-sales[[#This Row],[Cost]]</f>
        <v>1861.88</v>
      </c>
    </row>
    <row r="6962" spans="2:9" x14ac:dyDescent="0.25">
      <c r="B6962" t="s">
        <v>13</v>
      </c>
      <c r="C6962" t="s">
        <v>21</v>
      </c>
      <c r="D6962" t="s">
        <v>44</v>
      </c>
      <c r="E6962" s="1">
        <v>44544</v>
      </c>
      <c r="F6962" s="4">
        <v>1848</v>
      </c>
      <c r="G6962">
        <v>84</v>
      </c>
      <c r="H6962" s="3">
        <f>_xlfn.XLOOKUP(sales[[#This Row],[Product]],products[Product],products[Cost per box])*sales[[#This Row],[Boxes]]</f>
        <v>803.88</v>
      </c>
      <c r="I6962" s="4">
        <f>sales[[#This Row],[Revenue]]-sales[[#This Row],[Cost]]</f>
        <v>1044.1199999999999</v>
      </c>
    </row>
    <row r="6963" spans="2:9" x14ac:dyDescent="0.25">
      <c r="B6963" t="s">
        <v>53</v>
      </c>
      <c r="C6963" t="s">
        <v>16</v>
      </c>
      <c r="D6963" t="s">
        <v>17</v>
      </c>
      <c r="E6963" s="1">
        <v>44544</v>
      </c>
      <c r="F6963" s="4">
        <v>1743</v>
      </c>
      <c r="G6963">
        <v>76</v>
      </c>
      <c r="H6963" s="3">
        <f>_xlfn.XLOOKUP(sales[[#This Row],[Product]],products[Product],products[Cost per box])*sales[[#This Row],[Boxes]]</f>
        <v>516.79999999999995</v>
      </c>
      <c r="I6963" s="4">
        <f>sales[[#This Row],[Revenue]]-sales[[#This Row],[Cost]]</f>
        <v>1226.2</v>
      </c>
    </row>
    <row r="6964" spans="2:9" x14ac:dyDescent="0.25">
      <c r="B6964" t="s">
        <v>55</v>
      </c>
      <c r="C6964" t="s">
        <v>11</v>
      </c>
      <c r="D6964" t="s">
        <v>19</v>
      </c>
      <c r="E6964" s="1">
        <v>44544</v>
      </c>
      <c r="F6964" s="4">
        <v>6125</v>
      </c>
      <c r="G6964">
        <v>361</v>
      </c>
      <c r="H6964" s="3">
        <f>_xlfn.XLOOKUP(sales[[#This Row],[Product]],products[Product],products[Cost per box])*sales[[#This Row],[Boxes]]</f>
        <v>3693.03</v>
      </c>
      <c r="I6964" s="4">
        <f>sales[[#This Row],[Revenue]]-sales[[#This Row],[Cost]]</f>
        <v>2431.9699999999998</v>
      </c>
    </row>
    <row r="6965" spans="2:9" x14ac:dyDescent="0.25">
      <c r="B6965" t="s">
        <v>51</v>
      </c>
      <c r="C6965" t="s">
        <v>11</v>
      </c>
      <c r="D6965" t="s">
        <v>7</v>
      </c>
      <c r="E6965" s="1">
        <v>44544</v>
      </c>
      <c r="F6965" s="4">
        <v>7063</v>
      </c>
      <c r="G6965">
        <v>442</v>
      </c>
      <c r="H6965" s="3">
        <f>_xlfn.XLOOKUP(sales[[#This Row],[Product]],products[Product],products[Cost per box])*sales[[#This Row],[Boxes]]</f>
        <v>2276.3000000000002</v>
      </c>
      <c r="I6965" s="4">
        <f>sales[[#This Row],[Revenue]]-sales[[#This Row],[Cost]]</f>
        <v>4786.7</v>
      </c>
    </row>
    <row r="6966" spans="2:9" x14ac:dyDescent="0.25">
      <c r="B6966" t="s">
        <v>13</v>
      </c>
      <c r="C6966" t="s">
        <v>16</v>
      </c>
      <c r="D6966" t="s">
        <v>19</v>
      </c>
      <c r="E6966" s="1">
        <v>44544</v>
      </c>
      <c r="F6966" s="4">
        <v>3101</v>
      </c>
      <c r="G6966">
        <v>194</v>
      </c>
      <c r="H6966" s="3">
        <f>_xlfn.XLOOKUP(sales[[#This Row],[Product]],products[Product],products[Cost per box])*sales[[#This Row],[Boxes]]</f>
        <v>1984.6200000000001</v>
      </c>
      <c r="I6966" s="4">
        <f>sales[[#This Row],[Revenue]]-sales[[#This Row],[Cost]]</f>
        <v>1116.3799999999999</v>
      </c>
    </row>
    <row r="6967" spans="2:9" x14ac:dyDescent="0.25">
      <c r="B6967" t="s">
        <v>13</v>
      </c>
      <c r="C6967" t="s">
        <v>6</v>
      </c>
      <c r="D6967" t="s">
        <v>36</v>
      </c>
      <c r="E6967" s="1">
        <v>44544</v>
      </c>
      <c r="F6967" s="4">
        <v>2954</v>
      </c>
      <c r="G6967">
        <v>422</v>
      </c>
      <c r="H6967" s="3">
        <f>_xlfn.XLOOKUP(sales[[#This Row],[Product]],products[Product],products[Cost per box])*sales[[#This Row],[Boxes]]</f>
        <v>2126.88</v>
      </c>
      <c r="I6967" s="4">
        <f>sales[[#This Row],[Revenue]]-sales[[#This Row],[Cost]]</f>
        <v>827.11999999999989</v>
      </c>
    </row>
    <row r="6968" spans="2:9" x14ac:dyDescent="0.25">
      <c r="B6968" t="s">
        <v>15</v>
      </c>
      <c r="C6968" t="s">
        <v>9</v>
      </c>
      <c r="D6968" t="s">
        <v>22</v>
      </c>
      <c r="E6968" s="1">
        <v>44544</v>
      </c>
      <c r="F6968" s="4">
        <v>4060</v>
      </c>
      <c r="G6968">
        <v>508</v>
      </c>
      <c r="H6968" s="3">
        <f>_xlfn.XLOOKUP(sales[[#This Row],[Product]],products[Product],products[Cost per box])*sales[[#This Row],[Boxes]]</f>
        <v>4175.76</v>
      </c>
      <c r="I6968" s="4">
        <f>sales[[#This Row],[Revenue]]-sales[[#This Row],[Cost]]</f>
        <v>-115.76000000000022</v>
      </c>
    </row>
    <row r="6969" spans="2:9" x14ac:dyDescent="0.25">
      <c r="B6969" t="s">
        <v>32</v>
      </c>
      <c r="C6969" t="s">
        <v>9</v>
      </c>
      <c r="D6969" t="s">
        <v>44</v>
      </c>
      <c r="E6969" s="1">
        <v>44544</v>
      </c>
      <c r="F6969" s="4">
        <v>6384</v>
      </c>
      <c r="G6969">
        <v>266</v>
      </c>
      <c r="H6969" s="3">
        <f>_xlfn.XLOOKUP(sales[[#This Row],[Product]],products[Product],products[Cost per box])*sales[[#This Row],[Boxes]]</f>
        <v>2545.62</v>
      </c>
      <c r="I6969" s="4">
        <f>sales[[#This Row],[Revenue]]-sales[[#This Row],[Cost]]</f>
        <v>3838.38</v>
      </c>
    </row>
    <row r="6970" spans="2:9" x14ac:dyDescent="0.25">
      <c r="B6970" t="s">
        <v>8</v>
      </c>
      <c r="C6970" t="s">
        <v>27</v>
      </c>
      <c r="D6970" t="s">
        <v>47</v>
      </c>
      <c r="E6970" s="1">
        <v>44544</v>
      </c>
      <c r="F6970" s="4">
        <v>7350</v>
      </c>
      <c r="G6970">
        <v>490</v>
      </c>
      <c r="H6970" s="3">
        <f>_xlfn.XLOOKUP(sales[[#This Row],[Product]],products[Product],products[Cost per box])*sales[[#This Row],[Boxes]]</f>
        <v>2577.4</v>
      </c>
      <c r="I6970" s="4">
        <f>sales[[#This Row],[Revenue]]-sales[[#This Row],[Cost]]</f>
        <v>4772.6000000000004</v>
      </c>
    </row>
    <row r="6971" spans="2:9" x14ac:dyDescent="0.25">
      <c r="B6971" t="s">
        <v>29</v>
      </c>
      <c r="C6971" t="s">
        <v>9</v>
      </c>
      <c r="D6971" t="s">
        <v>50</v>
      </c>
      <c r="E6971" s="1">
        <v>44544</v>
      </c>
      <c r="F6971" s="4">
        <v>6902</v>
      </c>
      <c r="G6971">
        <v>288</v>
      </c>
      <c r="H6971" s="3">
        <f>_xlfn.XLOOKUP(sales[[#This Row],[Product]],products[Product],products[Cost per box])*sales[[#This Row],[Boxes]]</f>
        <v>3574.08</v>
      </c>
      <c r="I6971" s="4">
        <f>sales[[#This Row],[Revenue]]-sales[[#This Row],[Cost]]</f>
        <v>3327.92</v>
      </c>
    </row>
    <row r="6972" spans="2:9" x14ac:dyDescent="0.25">
      <c r="B6972" t="s">
        <v>33</v>
      </c>
      <c r="C6972" t="s">
        <v>27</v>
      </c>
      <c r="D6972" t="s">
        <v>12</v>
      </c>
      <c r="E6972" s="1">
        <v>44544</v>
      </c>
      <c r="F6972" s="4">
        <v>105</v>
      </c>
      <c r="G6972">
        <v>7</v>
      </c>
      <c r="H6972" s="3">
        <f>_xlfn.XLOOKUP(sales[[#This Row],[Product]],products[Product],products[Cost per box])*sales[[#This Row],[Boxes]]</f>
        <v>59.01</v>
      </c>
      <c r="I6972" s="4">
        <f>sales[[#This Row],[Revenue]]-sales[[#This Row],[Cost]]</f>
        <v>45.99</v>
      </c>
    </row>
    <row r="6973" spans="2:9" x14ac:dyDescent="0.25">
      <c r="B6973" t="s">
        <v>20</v>
      </c>
      <c r="C6973" t="s">
        <v>16</v>
      </c>
      <c r="D6973" t="s">
        <v>35</v>
      </c>
      <c r="E6973" s="1">
        <v>44544</v>
      </c>
      <c r="F6973" s="4">
        <v>3094</v>
      </c>
      <c r="G6973">
        <v>182</v>
      </c>
      <c r="H6973" s="3">
        <f>_xlfn.XLOOKUP(sales[[#This Row],[Product]],products[Product],products[Cost per box])*sales[[#This Row],[Boxes]]</f>
        <v>482.3</v>
      </c>
      <c r="I6973" s="4">
        <f>sales[[#This Row],[Revenue]]-sales[[#This Row],[Cost]]</f>
        <v>2611.6999999999998</v>
      </c>
    </row>
    <row r="6974" spans="2:9" x14ac:dyDescent="0.25">
      <c r="B6974" t="s">
        <v>25</v>
      </c>
      <c r="C6974" t="s">
        <v>9</v>
      </c>
      <c r="D6974" t="s">
        <v>52</v>
      </c>
      <c r="E6974" s="1">
        <v>44544</v>
      </c>
      <c r="F6974" s="4">
        <v>11354</v>
      </c>
      <c r="G6974">
        <v>1120</v>
      </c>
      <c r="H6974" s="3">
        <f>_xlfn.XLOOKUP(sales[[#This Row],[Product]],products[Product],products[Cost per box])*sales[[#This Row],[Boxes]]</f>
        <v>3718.3999999999996</v>
      </c>
      <c r="I6974" s="4">
        <f>sales[[#This Row],[Revenue]]-sales[[#This Row],[Cost]]</f>
        <v>7635.6</v>
      </c>
    </row>
    <row r="6975" spans="2:9" x14ac:dyDescent="0.25">
      <c r="B6975" t="s">
        <v>15</v>
      </c>
      <c r="C6975" t="s">
        <v>11</v>
      </c>
      <c r="D6975" t="s">
        <v>14</v>
      </c>
      <c r="E6975" s="1">
        <v>44544</v>
      </c>
      <c r="F6975" s="4">
        <v>2093</v>
      </c>
      <c r="G6975">
        <v>262</v>
      </c>
      <c r="H6975" s="3">
        <f>_xlfn.XLOOKUP(sales[[#This Row],[Product]],products[Product],products[Cost per box])*sales[[#This Row],[Boxes]]</f>
        <v>1653.2199999999998</v>
      </c>
      <c r="I6975" s="4">
        <f>sales[[#This Row],[Revenue]]-sales[[#This Row],[Cost]]</f>
        <v>439.7800000000002</v>
      </c>
    </row>
    <row r="6976" spans="2:9" x14ac:dyDescent="0.25">
      <c r="B6976" t="s">
        <v>32</v>
      </c>
      <c r="C6976" t="s">
        <v>21</v>
      </c>
      <c r="D6976" t="s">
        <v>30</v>
      </c>
      <c r="E6976" s="1">
        <v>44544</v>
      </c>
      <c r="F6976" s="4">
        <v>4319</v>
      </c>
      <c r="G6976">
        <v>240</v>
      </c>
      <c r="H6976" s="3">
        <f>_xlfn.XLOOKUP(sales[[#This Row],[Product]],products[Product],products[Cost per box])*sales[[#This Row],[Boxes]]</f>
        <v>883.2</v>
      </c>
      <c r="I6976" s="4">
        <f>sales[[#This Row],[Revenue]]-sales[[#This Row],[Cost]]</f>
        <v>3435.8</v>
      </c>
    </row>
    <row r="6977" spans="2:9" x14ac:dyDescent="0.25">
      <c r="B6977" t="s">
        <v>33</v>
      </c>
      <c r="C6977" t="s">
        <v>6</v>
      </c>
      <c r="D6977" t="s">
        <v>45</v>
      </c>
      <c r="E6977" s="1">
        <v>44544</v>
      </c>
      <c r="F6977" s="4">
        <v>7714</v>
      </c>
      <c r="G6977">
        <v>336</v>
      </c>
      <c r="H6977" s="3">
        <f>_xlfn.XLOOKUP(sales[[#This Row],[Product]],products[Product],products[Cost per box])*sales[[#This Row],[Boxes]]</f>
        <v>2597.2800000000002</v>
      </c>
      <c r="I6977" s="4">
        <f>sales[[#This Row],[Revenue]]-sales[[#This Row],[Cost]]</f>
        <v>5116.7199999999993</v>
      </c>
    </row>
    <row r="6978" spans="2:9" x14ac:dyDescent="0.25">
      <c r="B6978" t="s">
        <v>34</v>
      </c>
      <c r="C6978" t="s">
        <v>27</v>
      </c>
      <c r="D6978" t="s">
        <v>26</v>
      </c>
      <c r="E6978" s="1">
        <v>44544</v>
      </c>
      <c r="F6978" s="4">
        <v>3430</v>
      </c>
      <c r="G6978">
        <v>286</v>
      </c>
      <c r="H6978" s="3">
        <f>_xlfn.XLOOKUP(sales[[#This Row],[Product]],products[Product],products[Cost per box])*sales[[#This Row],[Boxes]]</f>
        <v>1838.98</v>
      </c>
      <c r="I6978" s="4">
        <f>sales[[#This Row],[Revenue]]-sales[[#This Row],[Cost]]</f>
        <v>1591.02</v>
      </c>
    </row>
    <row r="6979" spans="2:9" x14ac:dyDescent="0.25">
      <c r="B6979" t="s">
        <v>5</v>
      </c>
      <c r="C6979" t="s">
        <v>21</v>
      </c>
      <c r="D6979" t="s">
        <v>52</v>
      </c>
      <c r="E6979" s="1">
        <v>44544</v>
      </c>
      <c r="F6979" s="4">
        <v>10514</v>
      </c>
      <c r="G6979">
        <v>910</v>
      </c>
      <c r="H6979" s="3">
        <f>_xlfn.XLOOKUP(sales[[#This Row],[Product]],products[Product],products[Cost per box])*sales[[#This Row],[Boxes]]</f>
        <v>3021.2</v>
      </c>
      <c r="I6979" s="4">
        <f>sales[[#This Row],[Revenue]]-sales[[#This Row],[Cost]]</f>
        <v>7492.8</v>
      </c>
    </row>
    <row r="6980" spans="2:9" x14ac:dyDescent="0.25">
      <c r="B6980" t="s">
        <v>5</v>
      </c>
      <c r="C6980" t="s">
        <v>9</v>
      </c>
      <c r="D6980" t="s">
        <v>24</v>
      </c>
      <c r="E6980" s="1">
        <v>44544</v>
      </c>
      <c r="F6980" s="4">
        <v>2436</v>
      </c>
      <c r="G6980">
        <v>122</v>
      </c>
      <c r="H6980" s="3">
        <f>_xlfn.XLOOKUP(sales[[#This Row],[Product]],products[Product],products[Cost per box])*sales[[#This Row],[Boxes]]</f>
        <v>1282.22</v>
      </c>
      <c r="I6980" s="4">
        <f>sales[[#This Row],[Revenue]]-sales[[#This Row],[Cost]]</f>
        <v>1153.78</v>
      </c>
    </row>
    <row r="6981" spans="2:9" x14ac:dyDescent="0.25">
      <c r="B6981" t="s">
        <v>18</v>
      </c>
      <c r="C6981" t="s">
        <v>16</v>
      </c>
      <c r="D6981" t="s">
        <v>30</v>
      </c>
      <c r="E6981" s="1">
        <v>44544</v>
      </c>
      <c r="F6981" s="4">
        <v>18368</v>
      </c>
      <c r="G6981">
        <v>1050</v>
      </c>
      <c r="H6981" s="3">
        <f>_xlfn.XLOOKUP(sales[[#This Row],[Product]],products[Product],products[Cost per box])*sales[[#This Row],[Boxes]]</f>
        <v>3864</v>
      </c>
      <c r="I6981" s="4">
        <f>sales[[#This Row],[Revenue]]-sales[[#This Row],[Cost]]</f>
        <v>14504</v>
      </c>
    </row>
    <row r="6982" spans="2:9" x14ac:dyDescent="0.25">
      <c r="B6982" t="s">
        <v>23</v>
      </c>
      <c r="C6982" t="s">
        <v>16</v>
      </c>
      <c r="D6982" t="s">
        <v>17</v>
      </c>
      <c r="E6982" s="1">
        <v>44544</v>
      </c>
      <c r="F6982" s="4">
        <v>9135</v>
      </c>
      <c r="G6982">
        <v>416</v>
      </c>
      <c r="H6982" s="3">
        <f>_xlfn.XLOOKUP(sales[[#This Row],[Product]],products[Product],products[Cost per box])*sales[[#This Row],[Boxes]]</f>
        <v>2828.7999999999997</v>
      </c>
      <c r="I6982" s="4">
        <f>sales[[#This Row],[Revenue]]-sales[[#This Row],[Cost]]</f>
        <v>6306.2000000000007</v>
      </c>
    </row>
    <row r="6983" spans="2:9" x14ac:dyDescent="0.25">
      <c r="B6983" t="s">
        <v>33</v>
      </c>
      <c r="C6983" t="s">
        <v>6</v>
      </c>
      <c r="D6983" t="s">
        <v>42</v>
      </c>
      <c r="E6983" s="1">
        <v>44544</v>
      </c>
      <c r="F6983" s="4">
        <v>3990</v>
      </c>
      <c r="G6983">
        <v>285</v>
      </c>
      <c r="H6983" s="3">
        <f>_xlfn.XLOOKUP(sales[[#This Row],[Product]],products[Product],products[Cost per box])*sales[[#This Row],[Boxes]]</f>
        <v>1350.9</v>
      </c>
      <c r="I6983" s="4">
        <f>sales[[#This Row],[Revenue]]-sales[[#This Row],[Cost]]</f>
        <v>2639.1</v>
      </c>
    </row>
    <row r="6984" spans="2:9" x14ac:dyDescent="0.25">
      <c r="B6984" t="s">
        <v>49</v>
      </c>
      <c r="C6984" t="s">
        <v>6</v>
      </c>
      <c r="D6984" t="s">
        <v>44</v>
      </c>
      <c r="E6984" s="1">
        <v>44544</v>
      </c>
      <c r="F6984" s="4">
        <v>10136</v>
      </c>
      <c r="G6984">
        <v>441</v>
      </c>
      <c r="H6984" s="3">
        <f>_xlfn.XLOOKUP(sales[[#This Row],[Product]],products[Product],products[Cost per box])*sales[[#This Row],[Boxes]]</f>
        <v>4220.37</v>
      </c>
      <c r="I6984" s="4">
        <f>sales[[#This Row],[Revenue]]-sales[[#This Row],[Cost]]</f>
        <v>5915.63</v>
      </c>
    </row>
    <row r="6985" spans="2:9" x14ac:dyDescent="0.25">
      <c r="B6985" t="s">
        <v>51</v>
      </c>
      <c r="C6985" t="s">
        <v>6</v>
      </c>
      <c r="D6985" t="s">
        <v>43</v>
      </c>
      <c r="E6985" s="1">
        <v>44545</v>
      </c>
      <c r="F6985" s="4">
        <v>2982</v>
      </c>
      <c r="G6985">
        <v>142</v>
      </c>
      <c r="H6985" s="3">
        <f>_xlfn.XLOOKUP(sales[[#This Row],[Product]],products[Product],products[Cost per box])*sales[[#This Row],[Boxes]]</f>
        <v>546.70000000000005</v>
      </c>
      <c r="I6985" s="4">
        <f>sales[[#This Row],[Revenue]]-sales[[#This Row],[Cost]]</f>
        <v>2435.3000000000002</v>
      </c>
    </row>
    <row r="6986" spans="2:9" x14ac:dyDescent="0.25">
      <c r="B6986" t="s">
        <v>54</v>
      </c>
      <c r="C6986" t="s">
        <v>21</v>
      </c>
      <c r="D6986" t="s">
        <v>22</v>
      </c>
      <c r="E6986" s="1">
        <v>44545</v>
      </c>
      <c r="F6986" s="4">
        <v>7203</v>
      </c>
      <c r="G6986">
        <v>770</v>
      </c>
      <c r="H6986" s="3">
        <f>_xlfn.XLOOKUP(sales[[#This Row],[Product]],products[Product],products[Cost per box])*sales[[#This Row],[Boxes]]</f>
        <v>6329.4000000000005</v>
      </c>
      <c r="I6986" s="4">
        <f>sales[[#This Row],[Revenue]]-sales[[#This Row],[Cost]]</f>
        <v>873.59999999999945</v>
      </c>
    </row>
    <row r="6987" spans="2:9" x14ac:dyDescent="0.25">
      <c r="B6987" t="s">
        <v>10</v>
      </c>
      <c r="C6987" t="s">
        <v>6</v>
      </c>
      <c r="D6987" t="s">
        <v>19</v>
      </c>
      <c r="E6987" s="1">
        <v>44545</v>
      </c>
      <c r="F6987" s="4">
        <v>15484</v>
      </c>
      <c r="G6987">
        <v>980</v>
      </c>
      <c r="H6987" s="3">
        <f>_xlfn.XLOOKUP(sales[[#This Row],[Product]],products[Product],products[Cost per box])*sales[[#This Row],[Boxes]]</f>
        <v>10025.4</v>
      </c>
      <c r="I6987" s="4">
        <f>sales[[#This Row],[Revenue]]-sales[[#This Row],[Cost]]</f>
        <v>5458.6</v>
      </c>
    </row>
    <row r="6988" spans="2:9" x14ac:dyDescent="0.25">
      <c r="B6988" t="s">
        <v>56</v>
      </c>
      <c r="C6988" t="s">
        <v>16</v>
      </c>
      <c r="D6988" t="s">
        <v>35</v>
      </c>
      <c r="E6988" s="1">
        <v>44545</v>
      </c>
      <c r="F6988" s="4">
        <v>9226</v>
      </c>
      <c r="G6988">
        <v>513</v>
      </c>
      <c r="H6988" s="3">
        <f>_xlfn.XLOOKUP(sales[[#This Row],[Product]],products[Product],products[Cost per box])*sales[[#This Row],[Boxes]]</f>
        <v>1359.45</v>
      </c>
      <c r="I6988" s="4">
        <f>sales[[#This Row],[Revenue]]-sales[[#This Row],[Cost]]</f>
        <v>7866.55</v>
      </c>
    </row>
    <row r="6989" spans="2:9" x14ac:dyDescent="0.25">
      <c r="B6989" t="s">
        <v>53</v>
      </c>
      <c r="C6989" t="s">
        <v>16</v>
      </c>
      <c r="D6989" t="s">
        <v>24</v>
      </c>
      <c r="E6989" s="1">
        <v>44545</v>
      </c>
      <c r="F6989" s="4">
        <v>13727</v>
      </c>
      <c r="G6989">
        <v>700</v>
      </c>
      <c r="H6989" s="3">
        <f>_xlfn.XLOOKUP(sales[[#This Row],[Product]],products[Product],products[Cost per box])*sales[[#This Row],[Boxes]]</f>
        <v>7357</v>
      </c>
      <c r="I6989" s="4">
        <f>sales[[#This Row],[Revenue]]-sales[[#This Row],[Cost]]</f>
        <v>6370</v>
      </c>
    </row>
    <row r="6990" spans="2:9" x14ac:dyDescent="0.25">
      <c r="B6990" t="s">
        <v>37</v>
      </c>
      <c r="C6990" t="s">
        <v>27</v>
      </c>
      <c r="D6990" t="s">
        <v>19</v>
      </c>
      <c r="E6990" s="1">
        <v>44545</v>
      </c>
      <c r="F6990" s="4">
        <v>2891</v>
      </c>
      <c r="G6990">
        <v>181</v>
      </c>
      <c r="H6990" s="3">
        <f>_xlfn.XLOOKUP(sales[[#This Row],[Product]],products[Product],products[Cost per box])*sales[[#This Row],[Boxes]]</f>
        <v>1851.63</v>
      </c>
      <c r="I6990" s="4">
        <f>sales[[#This Row],[Revenue]]-sales[[#This Row],[Cost]]</f>
        <v>1039.3699999999999</v>
      </c>
    </row>
    <row r="6991" spans="2:9" x14ac:dyDescent="0.25">
      <c r="B6991" t="s">
        <v>49</v>
      </c>
      <c r="C6991" t="s">
        <v>21</v>
      </c>
      <c r="D6991" t="s">
        <v>43</v>
      </c>
      <c r="E6991" s="1">
        <v>44545</v>
      </c>
      <c r="F6991" s="4">
        <v>5957</v>
      </c>
      <c r="G6991">
        <v>298</v>
      </c>
      <c r="H6991" s="3">
        <f>_xlfn.XLOOKUP(sales[[#This Row],[Product]],products[Product],products[Cost per box])*sales[[#This Row],[Boxes]]</f>
        <v>1147.3</v>
      </c>
      <c r="I6991" s="4">
        <f>sales[[#This Row],[Revenue]]-sales[[#This Row],[Cost]]</f>
        <v>4809.7</v>
      </c>
    </row>
    <row r="6992" spans="2:9" x14ac:dyDescent="0.25">
      <c r="B6992" t="s">
        <v>23</v>
      </c>
      <c r="C6992" t="s">
        <v>6</v>
      </c>
      <c r="D6992" t="s">
        <v>36</v>
      </c>
      <c r="E6992" s="1">
        <v>44545</v>
      </c>
      <c r="F6992" s="4">
        <v>6818</v>
      </c>
      <c r="G6992">
        <v>770</v>
      </c>
      <c r="H6992" s="3">
        <f>_xlfn.XLOOKUP(sales[[#This Row],[Product]],products[Product],products[Cost per box])*sales[[#This Row],[Boxes]]</f>
        <v>3880.8</v>
      </c>
      <c r="I6992" s="4">
        <f>sales[[#This Row],[Revenue]]-sales[[#This Row],[Cost]]</f>
        <v>2937.2</v>
      </c>
    </row>
    <row r="6993" spans="2:9" x14ac:dyDescent="0.25">
      <c r="B6993" t="s">
        <v>18</v>
      </c>
      <c r="C6993" t="s">
        <v>9</v>
      </c>
      <c r="D6993" t="s">
        <v>48</v>
      </c>
      <c r="E6993" s="1">
        <v>44545</v>
      </c>
      <c r="F6993" s="4">
        <v>8701</v>
      </c>
      <c r="G6993">
        <v>349</v>
      </c>
      <c r="H6993" s="3">
        <f>_xlfn.XLOOKUP(sales[[#This Row],[Product]],products[Product],products[Cost per box])*sales[[#This Row],[Boxes]]</f>
        <v>2610.52</v>
      </c>
      <c r="I6993" s="4">
        <f>sales[[#This Row],[Revenue]]-sales[[#This Row],[Cost]]</f>
        <v>6090.48</v>
      </c>
    </row>
    <row r="6994" spans="2:9" x14ac:dyDescent="0.25">
      <c r="B6994" t="s">
        <v>13</v>
      </c>
      <c r="C6994" t="s">
        <v>21</v>
      </c>
      <c r="D6994" t="s">
        <v>14</v>
      </c>
      <c r="E6994" s="1">
        <v>44545</v>
      </c>
      <c r="F6994" s="4">
        <v>1575</v>
      </c>
      <c r="G6994">
        <v>225</v>
      </c>
      <c r="H6994" s="3">
        <f>_xlfn.XLOOKUP(sales[[#This Row],[Product]],products[Product],products[Cost per box])*sales[[#This Row],[Boxes]]</f>
        <v>1419.75</v>
      </c>
      <c r="I6994" s="4">
        <f>sales[[#This Row],[Revenue]]-sales[[#This Row],[Cost]]</f>
        <v>155.25</v>
      </c>
    </row>
    <row r="6995" spans="2:9" x14ac:dyDescent="0.25">
      <c r="B6995" t="s">
        <v>54</v>
      </c>
      <c r="C6995" t="s">
        <v>11</v>
      </c>
      <c r="D6995" t="s">
        <v>38</v>
      </c>
      <c r="E6995" s="1">
        <v>44545</v>
      </c>
      <c r="F6995" s="4">
        <v>14392</v>
      </c>
      <c r="G6995">
        <v>576</v>
      </c>
      <c r="H6995" s="3">
        <f>_xlfn.XLOOKUP(sales[[#This Row],[Product]],products[Product],products[Cost per box])*sales[[#This Row],[Boxes]]</f>
        <v>5725.44</v>
      </c>
      <c r="I6995" s="4">
        <f>sales[[#This Row],[Revenue]]-sales[[#This Row],[Cost]]</f>
        <v>8666.5600000000013</v>
      </c>
    </row>
    <row r="6996" spans="2:9" x14ac:dyDescent="0.25">
      <c r="B6996" t="s">
        <v>55</v>
      </c>
      <c r="C6996" t="s">
        <v>6</v>
      </c>
      <c r="D6996" t="s">
        <v>36</v>
      </c>
      <c r="E6996" s="1">
        <v>44545</v>
      </c>
      <c r="F6996" s="4">
        <v>2982</v>
      </c>
      <c r="G6996">
        <v>426</v>
      </c>
      <c r="H6996" s="3">
        <f>_xlfn.XLOOKUP(sales[[#This Row],[Product]],products[Product],products[Cost per box])*sales[[#This Row],[Boxes]]</f>
        <v>2147.04</v>
      </c>
      <c r="I6996" s="4">
        <f>sales[[#This Row],[Revenue]]-sales[[#This Row],[Cost]]</f>
        <v>834.96</v>
      </c>
    </row>
    <row r="6997" spans="2:9" x14ac:dyDescent="0.25">
      <c r="B6997" t="s">
        <v>56</v>
      </c>
      <c r="C6997" t="s">
        <v>21</v>
      </c>
      <c r="D6997" t="s">
        <v>26</v>
      </c>
      <c r="E6997" s="1">
        <v>44545</v>
      </c>
      <c r="F6997" s="4">
        <v>6706</v>
      </c>
      <c r="G6997">
        <v>610</v>
      </c>
      <c r="H6997" s="3">
        <f>_xlfn.XLOOKUP(sales[[#This Row],[Product]],products[Product],products[Cost per box])*sales[[#This Row],[Boxes]]</f>
        <v>3922.2999999999997</v>
      </c>
      <c r="I6997" s="4">
        <f>sales[[#This Row],[Revenue]]-sales[[#This Row],[Cost]]</f>
        <v>2783.7000000000003</v>
      </c>
    </row>
    <row r="6998" spans="2:9" x14ac:dyDescent="0.25">
      <c r="B6998" t="s">
        <v>57</v>
      </c>
      <c r="C6998" t="s">
        <v>16</v>
      </c>
      <c r="D6998" t="s">
        <v>38</v>
      </c>
      <c r="E6998" s="1">
        <v>44545</v>
      </c>
      <c r="F6998" s="4">
        <v>2842</v>
      </c>
      <c r="G6998">
        <v>114</v>
      </c>
      <c r="H6998" s="3">
        <f>_xlfn.XLOOKUP(sales[[#This Row],[Product]],products[Product],products[Cost per box])*sales[[#This Row],[Boxes]]</f>
        <v>1133.1599999999999</v>
      </c>
      <c r="I6998" s="4">
        <f>sales[[#This Row],[Revenue]]-sales[[#This Row],[Cost]]</f>
        <v>1708.8400000000001</v>
      </c>
    </row>
    <row r="6999" spans="2:9" x14ac:dyDescent="0.25">
      <c r="B6999" t="s">
        <v>15</v>
      </c>
      <c r="C6999" t="s">
        <v>16</v>
      </c>
      <c r="D6999" t="s">
        <v>44</v>
      </c>
      <c r="E6999" s="1">
        <v>44545</v>
      </c>
      <c r="F6999" s="4">
        <v>1512</v>
      </c>
      <c r="G6999">
        <v>69</v>
      </c>
      <c r="H6999" s="3">
        <f>_xlfn.XLOOKUP(sales[[#This Row],[Product]],products[Product],products[Cost per box])*sales[[#This Row],[Boxes]]</f>
        <v>660.33</v>
      </c>
      <c r="I6999" s="4">
        <f>sales[[#This Row],[Revenue]]-sales[[#This Row],[Cost]]</f>
        <v>851.67</v>
      </c>
    </row>
    <row r="7000" spans="2:9" x14ac:dyDescent="0.25">
      <c r="B7000" t="s">
        <v>53</v>
      </c>
      <c r="C7000" t="s">
        <v>16</v>
      </c>
      <c r="D7000" t="s">
        <v>43</v>
      </c>
      <c r="E7000" s="1">
        <v>44545</v>
      </c>
      <c r="F7000" s="4">
        <v>2086</v>
      </c>
      <c r="G7000">
        <v>105</v>
      </c>
      <c r="H7000" s="3">
        <f>_xlfn.XLOOKUP(sales[[#This Row],[Product]],products[Product],products[Cost per box])*sales[[#This Row],[Boxes]]</f>
        <v>404.25</v>
      </c>
      <c r="I7000" s="4">
        <f>sales[[#This Row],[Revenue]]-sales[[#This Row],[Cost]]</f>
        <v>1681.75</v>
      </c>
    </row>
    <row r="7001" spans="2:9" x14ac:dyDescent="0.25">
      <c r="B7001" t="s">
        <v>13</v>
      </c>
      <c r="C7001" t="s">
        <v>6</v>
      </c>
      <c r="D7001" t="s">
        <v>43</v>
      </c>
      <c r="E7001" s="1">
        <v>44545</v>
      </c>
      <c r="F7001" s="4">
        <v>4613</v>
      </c>
      <c r="G7001">
        <v>220</v>
      </c>
      <c r="H7001" s="3">
        <f>_xlfn.XLOOKUP(sales[[#This Row],[Product]],products[Product],products[Cost per box])*sales[[#This Row],[Boxes]]</f>
        <v>847</v>
      </c>
      <c r="I7001" s="4">
        <f>sales[[#This Row],[Revenue]]-sales[[#This Row],[Cost]]</f>
        <v>3766</v>
      </c>
    </row>
    <row r="7002" spans="2:9" x14ac:dyDescent="0.25">
      <c r="B7002" t="s">
        <v>40</v>
      </c>
      <c r="C7002" t="s">
        <v>21</v>
      </c>
      <c r="D7002" t="s">
        <v>30</v>
      </c>
      <c r="E7002" s="1">
        <v>44545</v>
      </c>
      <c r="F7002" s="4">
        <v>770</v>
      </c>
      <c r="G7002">
        <v>39</v>
      </c>
      <c r="H7002" s="3">
        <f>_xlfn.XLOOKUP(sales[[#This Row],[Product]],products[Product],products[Cost per box])*sales[[#This Row],[Boxes]]</f>
        <v>143.52000000000001</v>
      </c>
      <c r="I7002" s="4">
        <f>sales[[#This Row],[Revenue]]-sales[[#This Row],[Cost]]</f>
        <v>626.48</v>
      </c>
    </row>
    <row r="7003" spans="2:9" x14ac:dyDescent="0.25">
      <c r="B7003" t="s">
        <v>56</v>
      </c>
      <c r="C7003" t="s">
        <v>21</v>
      </c>
      <c r="D7003" t="s">
        <v>38</v>
      </c>
      <c r="E7003" s="1">
        <v>44545</v>
      </c>
      <c r="F7003" s="4">
        <v>15113</v>
      </c>
      <c r="G7003">
        <v>582</v>
      </c>
      <c r="H7003" s="3">
        <f>_xlfn.XLOOKUP(sales[[#This Row],[Product]],products[Product],products[Cost per box])*sales[[#This Row],[Boxes]]</f>
        <v>5785.08</v>
      </c>
      <c r="I7003" s="4">
        <f>sales[[#This Row],[Revenue]]-sales[[#This Row],[Cost]]</f>
        <v>9327.92</v>
      </c>
    </row>
    <row r="7004" spans="2:9" x14ac:dyDescent="0.25">
      <c r="B7004" t="s">
        <v>18</v>
      </c>
      <c r="C7004" t="s">
        <v>11</v>
      </c>
      <c r="D7004" t="s">
        <v>24</v>
      </c>
      <c r="E7004" s="1">
        <v>44545</v>
      </c>
      <c r="F7004" s="4">
        <v>2534</v>
      </c>
      <c r="G7004">
        <v>127</v>
      </c>
      <c r="H7004" s="3">
        <f>_xlfn.XLOOKUP(sales[[#This Row],[Product]],products[Product],products[Cost per box])*sales[[#This Row],[Boxes]]</f>
        <v>1334.77</v>
      </c>
      <c r="I7004" s="4">
        <f>sales[[#This Row],[Revenue]]-sales[[#This Row],[Cost]]</f>
        <v>1199.23</v>
      </c>
    </row>
    <row r="7005" spans="2:9" x14ac:dyDescent="0.25">
      <c r="B7005" t="s">
        <v>29</v>
      </c>
      <c r="C7005" t="s">
        <v>11</v>
      </c>
      <c r="D7005" t="s">
        <v>12</v>
      </c>
      <c r="E7005" s="1">
        <v>44545</v>
      </c>
      <c r="F7005" s="4">
        <v>1764</v>
      </c>
      <c r="G7005">
        <v>104</v>
      </c>
      <c r="H7005" s="3">
        <f>_xlfn.XLOOKUP(sales[[#This Row],[Product]],products[Product],products[Cost per box])*sales[[#This Row],[Boxes]]</f>
        <v>876.72</v>
      </c>
      <c r="I7005" s="4">
        <f>sales[[#This Row],[Revenue]]-sales[[#This Row],[Cost]]</f>
        <v>887.28</v>
      </c>
    </row>
    <row r="7006" spans="2:9" x14ac:dyDescent="0.25">
      <c r="B7006" t="s">
        <v>37</v>
      </c>
      <c r="C7006" t="s">
        <v>21</v>
      </c>
      <c r="D7006" t="s">
        <v>7</v>
      </c>
      <c r="E7006" s="1">
        <v>44546</v>
      </c>
      <c r="F7006" s="4">
        <v>4529</v>
      </c>
      <c r="G7006">
        <v>324</v>
      </c>
      <c r="H7006" s="3">
        <f>_xlfn.XLOOKUP(sales[[#This Row],[Product]],products[Product],products[Cost per box])*sales[[#This Row],[Boxes]]</f>
        <v>1668.6000000000001</v>
      </c>
      <c r="I7006" s="4">
        <f>sales[[#This Row],[Revenue]]-sales[[#This Row],[Cost]]</f>
        <v>2860.3999999999996</v>
      </c>
    </row>
    <row r="7007" spans="2:9" x14ac:dyDescent="0.25">
      <c r="B7007" t="s">
        <v>10</v>
      </c>
      <c r="C7007" t="s">
        <v>11</v>
      </c>
      <c r="D7007" t="s">
        <v>47</v>
      </c>
      <c r="E7007" s="1">
        <v>44546</v>
      </c>
      <c r="F7007" s="4">
        <v>5243</v>
      </c>
      <c r="G7007">
        <v>309</v>
      </c>
      <c r="H7007" s="3">
        <f>_xlfn.XLOOKUP(sales[[#This Row],[Product]],products[Product],products[Cost per box])*sales[[#This Row],[Boxes]]</f>
        <v>1625.34</v>
      </c>
      <c r="I7007" s="4">
        <f>sales[[#This Row],[Revenue]]-sales[[#This Row],[Cost]]</f>
        <v>3617.66</v>
      </c>
    </row>
    <row r="7008" spans="2:9" x14ac:dyDescent="0.25">
      <c r="B7008" t="s">
        <v>41</v>
      </c>
      <c r="C7008" t="s">
        <v>16</v>
      </c>
      <c r="D7008" t="s">
        <v>30</v>
      </c>
      <c r="E7008" s="1">
        <v>44546</v>
      </c>
      <c r="F7008" s="4">
        <v>4732</v>
      </c>
      <c r="G7008">
        <v>237</v>
      </c>
      <c r="H7008" s="3">
        <f>_xlfn.XLOOKUP(sales[[#This Row],[Product]],products[Product],products[Cost per box])*sales[[#This Row],[Boxes]]</f>
        <v>872.16000000000008</v>
      </c>
      <c r="I7008" s="4">
        <f>sales[[#This Row],[Revenue]]-sales[[#This Row],[Cost]]</f>
        <v>3859.84</v>
      </c>
    </row>
    <row r="7009" spans="2:9" x14ac:dyDescent="0.25">
      <c r="B7009" t="s">
        <v>54</v>
      </c>
      <c r="C7009" t="s">
        <v>21</v>
      </c>
      <c r="D7009" t="s">
        <v>45</v>
      </c>
      <c r="E7009" s="1">
        <v>44546</v>
      </c>
      <c r="F7009" s="4">
        <v>5670</v>
      </c>
      <c r="G7009">
        <v>237</v>
      </c>
      <c r="H7009" s="3">
        <f>_xlfn.XLOOKUP(sales[[#This Row],[Product]],products[Product],products[Cost per box])*sales[[#This Row],[Boxes]]</f>
        <v>1832.01</v>
      </c>
      <c r="I7009" s="4">
        <f>sales[[#This Row],[Revenue]]-sales[[#This Row],[Cost]]</f>
        <v>3837.99</v>
      </c>
    </row>
    <row r="7010" spans="2:9" x14ac:dyDescent="0.25">
      <c r="B7010" t="s">
        <v>51</v>
      </c>
      <c r="C7010" t="s">
        <v>16</v>
      </c>
      <c r="D7010" t="s">
        <v>12</v>
      </c>
      <c r="E7010" s="1">
        <v>44546</v>
      </c>
      <c r="F7010" s="4">
        <v>2044</v>
      </c>
      <c r="G7010">
        <v>128</v>
      </c>
      <c r="H7010" s="3">
        <f>_xlfn.XLOOKUP(sales[[#This Row],[Product]],products[Product],products[Cost per box])*sales[[#This Row],[Boxes]]</f>
        <v>1079.04</v>
      </c>
      <c r="I7010" s="4">
        <f>sales[[#This Row],[Revenue]]-sales[[#This Row],[Cost]]</f>
        <v>964.96</v>
      </c>
    </row>
    <row r="7011" spans="2:9" x14ac:dyDescent="0.25">
      <c r="B7011" t="s">
        <v>49</v>
      </c>
      <c r="C7011" t="s">
        <v>27</v>
      </c>
      <c r="D7011" t="s">
        <v>17</v>
      </c>
      <c r="E7011" s="1">
        <v>44546</v>
      </c>
      <c r="F7011" s="4">
        <v>5096</v>
      </c>
      <c r="G7011">
        <v>222</v>
      </c>
      <c r="H7011" s="3">
        <f>_xlfn.XLOOKUP(sales[[#This Row],[Product]],products[Product],products[Cost per box])*sales[[#This Row],[Boxes]]</f>
        <v>1509.6</v>
      </c>
      <c r="I7011" s="4">
        <f>sales[[#This Row],[Revenue]]-sales[[#This Row],[Cost]]</f>
        <v>3586.4</v>
      </c>
    </row>
    <row r="7012" spans="2:9" x14ac:dyDescent="0.25">
      <c r="B7012" t="s">
        <v>32</v>
      </c>
      <c r="C7012" t="s">
        <v>21</v>
      </c>
      <c r="D7012" t="s">
        <v>45</v>
      </c>
      <c r="E7012" s="1">
        <v>44546</v>
      </c>
      <c r="F7012" s="4">
        <v>9429</v>
      </c>
      <c r="G7012">
        <v>393</v>
      </c>
      <c r="H7012" s="3">
        <f>_xlfn.XLOOKUP(sales[[#This Row],[Product]],products[Product],products[Cost per box])*sales[[#This Row],[Boxes]]</f>
        <v>3037.8900000000003</v>
      </c>
      <c r="I7012" s="4">
        <f>sales[[#This Row],[Revenue]]-sales[[#This Row],[Cost]]</f>
        <v>6391.11</v>
      </c>
    </row>
    <row r="7013" spans="2:9" x14ac:dyDescent="0.25">
      <c r="B7013" t="s">
        <v>46</v>
      </c>
      <c r="C7013" t="s">
        <v>27</v>
      </c>
      <c r="D7013" t="s">
        <v>31</v>
      </c>
      <c r="E7013" s="1">
        <v>44546</v>
      </c>
      <c r="F7013" s="4">
        <v>1344</v>
      </c>
      <c r="G7013">
        <v>96</v>
      </c>
      <c r="H7013" s="3">
        <f>_xlfn.XLOOKUP(sales[[#This Row],[Product]],products[Product],products[Cost per box])*sales[[#This Row],[Boxes]]</f>
        <v>549.12</v>
      </c>
      <c r="I7013" s="4">
        <f>sales[[#This Row],[Revenue]]-sales[[#This Row],[Cost]]</f>
        <v>794.88</v>
      </c>
    </row>
    <row r="7014" spans="2:9" x14ac:dyDescent="0.25">
      <c r="B7014" t="s">
        <v>55</v>
      </c>
      <c r="C7014" t="s">
        <v>21</v>
      </c>
      <c r="D7014" t="s">
        <v>38</v>
      </c>
      <c r="E7014" s="1">
        <v>44546</v>
      </c>
      <c r="F7014" s="4">
        <v>3717</v>
      </c>
      <c r="G7014">
        <v>149</v>
      </c>
      <c r="H7014" s="3">
        <f>_xlfn.XLOOKUP(sales[[#This Row],[Product]],products[Product],products[Cost per box])*sales[[#This Row],[Boxes]]</f>
        <v>1481.06</v>
      </c>
      <c r="I7014" s="4">
        <f>sales[[#This Row],[Revenue]]-sales[[#This Row],[Cost]]</f>
        <v>2235.94</v>
      </c>
    </row>
    <row r="7015" spans="2:9" x14ac:dyDescent="0.25">
      <c r="B7015" t="s">
        <v>13</v>
      </c>
      <c r="C7015" t="s">
        <v>16</v>
      </c>
      <c r="D7015" t="s">
        <v>48</v>
      </c>
      <c r="E7015" s="1">
        <v>44546</v>
      </c>
      <c r="F7015" s="4">
        <v>7749</v>
      </c>
      <c r="G7015">
        <v>299</v>
      </c>
      <c r="H7015" s="3">
        <f>_xlfn.XLOOKUP(sales[[#This Row],[Product]],products[Product],products[Cost per box])*sales[[#This Row],[Boxes]]</f>
        <v>2236.52</v>
      </c>
      <c r="I7015" s="4">
        <f>sales[[#This Row],[Revenue]]-sales[[#This Row],[Cost]]</f>
        <v>5512.48</v>
      </c>
    </row>
    <row r="7016" spans="2:9" x14ac:dyDescent="0.25">
      <c r="B7016" t="s">
        <v>10</v>
      </c>
      <c r="C7016" t="s">
        <v>21</v>
      </c>
      <c r="D7016" t="s">
        <v>43</v>
      </c>
      <c r="E7016" s="1">
        <v>44546</v>
      </c>
      <c r="F7016" s="4">
        <v>2408</v>
      </c>
      <c r="G7016">
        <v>121</v>
      </c>
      <c r="H7016" s="3">
        <f>_xlfn.XLOOKUP(sales[[#This Row],[Product]],products[Product],products[Cost per box])*sales[[#This Row],[Boxes]]</f>
        <v>465.85</v>
      </c>
      <c r="I7016" s="4">
        <f>sales[[#This Row],[Revenue]]-sales[[#This Row],[Cost]]</f>
        <v>1942.15</v>
      </c>
    </row>
    <row r="7017" spans="2:9" x14ac:dyDescent="0.25">
      <c r="B7017" t="s">
        <v>18</v>
      </c>
      <c r="C7017" t="s">
        <v>6</v>
      </c>
      <c r="D7017" t="s">
        <v>17</v>
      </c>
      <c r="E7017" s="1">
        <v>44546</v>
      </c>
      <c r="F7017" s="4">
        <v>8169</v>
      </c>
      <c r="G7017">
        <v>389</v>
      </c>
      <c r="H7017" s="3">
        <f>_xlfn.XLOOKUP(sales[[#This Row],[Product]],products[Product],products[Cost per box])*sales[[#This Row],[Boxes]]</f>
        <v>2645.2</v>
      </c>
      <c r="I7017" s="4">
        <f>sales[[#This Row],[Revenue]]-sales[[#This Row],[Cost]]</f>
        <v>5523.8</v>
      </c>
    </row>
    <row r="7018" spans="2:9" x14ac:dyDescent="0.25">
      <c r="B7018" t="s">
        <v>37</v>
      </c>
      <c r="C7018" t="s">
        <v>6</v>
      </c>
      <c r="D7018" t="s">
        <v>52</v>
      </c>
      <c r="E7018" s="1">
        <v>44546</v>
      </c>
      <c r="F7018" s="4">
        <v>8834</v>
      </c>
      <c r="G7018">
        <v>770</v>
      </c>
      <c r="H7018" s="3">
        <f>_xlfn.XLOOKUP(sales[[#This Row],[Product]],products[Product],products[Cost per box])*sales[[#This Row],[Boxes]]</f>
        <v>2556.4</v>
      </c>
      <c r="I7018" s="4">
        <f>sales[[#This Row],[Revenue]]-sales[[#This Row],[Cost]]</f>
        <v>6277.6</v>
      </c>
    </row>
    <row r="7019" spans="2:9" x14ac:dyDescent="0.25">
      <c r="B7019" t="s">
        <v>15</v>
      </c>
      <c r="C7019" t="s">
        <v>21</v>
      </c>
      <c r="D7019" t="s">
        <v>43</v>
      </c>
      <c r="E7019" s="1">
        <v>44546</v>
      </c>
      <c r="F7019" s="4">
        <v>483</v>
      </c>
      <c r="G7019">
        <v>23</v>
      </c>
      <c r="H7019" s="3">
        <f>_xlfn.XLOOKUP(sales[[#This Row],[Product]],products[Product],products[Cost per box])*sales[[#This Row],[Boxes]]</f>
        <v>88.55</v>
      </c>
      <c r="I7019" s="4">
        <f>sales[[#This Row],[Revenue]]-sales[[#This Row],[Cost]]</f>
        <v>394.45</v>
      </c>
    </row>
    <row r="7020" spans="2:9" x14ac:dyDescent="0.25">
      <c r="B7020" t="s">
        <v>8</v>
      </c>
      <c r="C7020" t="s">
        <v>21</v>
      </c>
      <c r="D7020" t="s">
        <v>28</v>
      </c>
      <c r="E7020" s="1">
        <v>44546</v>
      </c>
      <c r="F7020" s="4">
        <v>10990</v>
      </c>
      <c r="G7020">
        <v>1540</v>
      </c>
      <c r="H7020" s="3">
        <f>_xlfn.XLOOKUP(sales[[#This Row],[Product]],products[Product],products[Cost per box])*sales[[#This Row],[Boxes]]</f>
        <v>4250.3999999999996</v>
      </c>
      <c r="I7020" s="4">
        <f>sales[[#This Row],[Revenue]]-sales[[#This Row],[Cost]]</f>
        <v>6739.6</v>
      </c>
    </row>
    <row r="7021" spans="2:9" x14ac:dyDescent="0.25">
      <c r="B7021" t="s">
        <v>54</v>
      </c>
      <c r="C7021" t="s">
        <v>27</v>
      </c>
      <c r="D7021" t="s">
        <v>14</v>
      </c>
      <c r="E7021" s="1">
        <v>44546</v>
      </c>
      <c r="F7021" s="4">
        <v>4368</v>
      </c>
      <c r="G7021">
        <v>624</v>
      </c>
      <c r="H7021" s="3">
        <f>_xlfn.XLOOKUP(sales[[#This Row],[Product]],products[Product],products[Cost per box])*sales[[#This Row],[Boxes]]</f>
        <v>3937.4399999999996</v>
      </c>
      <c r="I7021" s="4">
        <f>sales[[#This Row],[Revenue]]-sales[[#This Row],[Cost]]</f>
        <v>430.5600000000004</v>
      </c>
    </row>
    <row r="7022" spans="2:9" x14ac:dyDescent="0.25">
      <c r="B7022" t="s">
        <v>37</v>
      </c>
      <c r="C7022" t="s">
        <v>6</v>
      </c>
      <c r="D7022" t="s">
        <v>44</v>
      </c>
      <c r="E7022" s="1">
        <v>44546</v>
      </c>
      <c r="F7022" s="4">
        <v>3108</v>
      </c>
      <c r="G7022">
        <v>136</v>
      </c>
      <c r="H7022" s="3">
        <f>_xlfn.XLOOKUP(sales[[#This Row],[Product]],products[Product],products[Cost per box])*sales[[#This Row],[Boxes]]</f>
        <v>1301.52</v>
      </c>
      <c r="I7022" s="4">
        <f>sales[[#This Row],[Revenue]]-sales[[#This Row],[Cost]]</f>
        <v>1806.48</v>
      </c>
    </row>
    <row r="7023" spans="2:9" x14ac:dyDescent="0.25">
      <c r="B7023" t="s">
        <v>29</v>
      </c>
      <c r="C7023" t="s">
        <v>6</v>
      </c>
      <c r="D7023" t="s">
        <v>50</v>
      </c>
      <c r="E7023" s="1">
        <v>44546</v>
      </c>
      <c r="F7023" s="4">
        <v>8589</v>
      </c>
      <c r="G7023">
        <v>358</v>
      </c>
      <c r="H7023" s="3">
        <f>_xlfn.XLOOKUP(sales[[#This Row],[Product]],products[Product],products[Cost per box])*sales[[#This Row],[Boxes]]</f>
        <v>4442.78</v>
      </c>
      <c r="I7023" s="4">
        <f>sales[[#This Row],[Revenue]]-sales[[#This Row],[Cost]]</f>
        <v>4146.22</v>
      </c>
    </row>
    <row r="7024" spans="2:9" x14ac:dyDescent="0.25">
      <c r="B7024" t="s">
        <v>20</v>
      </c>
      <c r="C7024" t="s">
        <v>6</v>
      </c>
      <c r="D7024" t="s">
        <v>43</v>
      </c>
      <c r="E7024" s="1">
        <v>44546</v>
      </c>
      <c r="F7024" s="4">
        <v>2121</v>
      </c>
      <c r="G7024">
        <v>101</v>
      </c>
      <c r="H7024" s="3">
        <f>_xlfn.XLOOKUP(sales[[#This Row],[Product]],products[Product],products[Cost per box])*sales[[#This Row],[Boxes]]</f>
        <v>388.85</v>
      </c>
      <c r="I7024" s="4">
        <f>sales[[#This Row],[Revenue]]-sales[[#This Row],[Cost]]</f>
        <v>1732.15</v>
      </c>
    </row>
    <row r="7025" spans="2:9" x14ac:dyDescent="0.25">
      <c r="B7025" t="s">
        <v>55</v>
      </c>
      <c r="C7025" t="s">
        <v>21</v>
      </c>
      <c r="D7025" t="s">
        <v>45</v>
      </c>
      <c r="E7025" s="1">
        <v>44546</v>
      </c>
      <c r="F7025" s="4">
        <v>2562</v>
      </c>
      <c r="G7025">
        <v>107</v>
      </c>
      <c r="H7025" s="3">
        <f>_xlfn.XLOOKUP(sales[[#This Row],[Product]],products[Product],products[Cost per box])*sales[[#This Row],[Boxes]]</f>
        <v>827.11</v>
      </c>
      <c r="I7025" s="4">
        <f>sales[[#This Row],[Revenue]]-sales[[#This Row],[Cost]]</f>
        <v>1734.8899999999999</v>
      </c>
    </row>
    <row r="7026" spans="2:9" x14ac:dyDescent="0.25">
      <c r="B7026" t="s">
        <v>34</v>
      </c>
      <c r="C7026" t="s">
        <v>6</v>
      </c>
      <c r="D7026" t="s">
        <v>19</v>
      </c>
      <c r="E7026" s="1">
        <v>44546</v>
      </c>
      <c r="F7026" s="4">
        <v>10535</v>
      </c>
      <c r="G7026">
        <v>586</v>
      </c>
      <c r="H7026" s="3">
        <f>_xlfn.XLOOKUP(sales[[#This Row],[Product]],products[Product],products[Cost per box])*sales[[#This Row],[Boxes]]</f>
        <v>5994.7800000000007</v>
      </c>
      <c r="I7026" s="4">
        <f>sales[[#This Row],[Revenue]]-sales[[#This Row],[Cost]]</f>
        <v>4540.2199999999993</v>
      </c>
    </row>
    <row r="7027" spans="2:9" x14ac:dyDescent="0.25">
      <c r="B7027" t="s">
        <v>39</v>
      </c>
      <c r="C7027" t="s">
        <v>9</v>
      </c>
      <c r="D7027" t="s">
        <v>38</v>
      </c>
      <c r="E7027" s="1">
        <v>44546</v>
      </c>
      <c r="F7027" s="4">
        <v>2016</v>
      </c>
      <c r="G7027">
        <v>75</v>
      </c>
      <c r="H7027" s="3">
        <f>_xlfn.XLOOKUP(sales[[#This Row],[Product]],products[Product],products[Cost per box])*sales[[#This Row],[Boxes]]</f>
        <v>745.5</v>
      </c>
      <c r="I7027" s="4">
        <f>sales[[#This Row],[Revenue]]-sales[[#This Row],[Cost]]</f>
        <v>1270.5</v>
      </c>
    </row>
    <row r="7028" spans="2:9" x14ac:dyDescent="0.25">
      <c r="B7028" t="s">
        <v>46</v>
      </c>
      <c r="C7028" t="s">
        <v>6</v>
      </c>
      <c r="D7028" t="s">
        <v>31</v>
      </c>
      <c r="E7028" s="1">
        <v>44546</v>
      </c>
      <c r="F7028" s="4">
        <v>2982</v>
      </c>
      <c r="G7028">
        <v>230</v>
      </c>
      <c r="H7028" s="3">
        <f>_xlfn.XLOOKUP(sales[[#This Row],[Product]],products[Product],products[Cost per box])*sales[[#This Row],[Boxes]]</f>
        <v>1315.6</v>
      </c>
      <c r="I7028" s="4">
        <f>sales[[#This Row],[Revenue]]-sales[[#This Row],[Cost]]</f>
        <v>1666.4</v>
      </c>
    </row>
    <row r="7029" spans="2:9" x14ac:dyDescent="0.25">
      <c r="B7029" t="s">
        <v>46</v>
      </c>
      <c r="C7029" t="s">
        <v>9</v>
      </c>
      <c r="D7029" t="s">
        <v>48</v>
      </c>
      <c r="E7029" s="1">
        <v>44546</v>
      </c>
      <c r="F7029" s="4">
        <v>5936</v>
      </c>
      <c r="G7029">
        <v>220</v>
      </c>
      <c r="H7029" s="3">
        <f>_xlfn.XLOOKUP(sales[[#This Row],[Product]],products[Product],products[Cost per box])*sales[[#This Row],[Boxes]]</f>
        <v>1645.6000000000001</v>
      </c>
      <c r="I7029" s="4">
        <f>sales[[#This Row],[Revenue]]-sales[[#This Row],[Cost]]</f>
        <v>4290.3999999999996</v>
      </c>
    </row>
    <row r="7030" spans="2:9" x14ac:dyDescent="0.25">
      <c r="B7030" t="s">
        <v>51</v>
      </c>
      <c r="C7030" t="s">
        <v>27</v>
      </c>
      <c r="D7030" t="s">
        <v>50</v>
      </c>
      <c r="E7030" s="1">
        <v>44546</v>
      </c>
      <c r="F7030" s="4">
        <v>6643</v>
      </c>
      <c r="G7030">
        <v>289</v>
      </c>
      <c r="H7030" s="3">
        <f>_xlfn.XLOOKUP(sales[[#This Row],[Product]],products[Product],products[Cost per box])*sales[[#This Row],[Boxes]]</f>
        <v>3586.4900000000002</v>
      </c>
      <c r="I7030" s="4">
        <f>sales[[#This Row],[Revenue]]-sales[[#This Row],[Cost]]</f>
        <v>3056.5099999999998</v>
      </c>
    </row>
    <row r="7031" spans="2:9" x14ac:dyDescent="0.25">
      <c r="B7031" t="s">
        <v>46</v>
      </c>
      <c r="C7031" t="s">
        <v>16</v>
      </c>
      <c r="D7031" t="s">
        <v>42</v>
      </c>
      <c r="E7031" s="1">
        <v>44546</v>
      </c>
      <c r="F7031" s="4">
        <v>6181</v>
      </c>
      <c r="G7031">
        <v>413</v>
      </c>
      <c r="H7031" s="3">
        <f>_xlfn.XLOOKUP(sales[[#This Row],[Product]],products[Product],products[Cost per box])*sales[[#This Row],[Boxes]]</f>
        <v>1957.6200000000001</v>
      </c>
      <c r="I7031" s="4">
        <f>sales[[#This Row],[Revenue]]-sales[[#This Row],[Cost]]</f>
        <v>4223.38</v>
      </c>
    </row>
    <row r="7032" spans="2:9" x14ac:dyDescent="0.25">
      <c r="B7032" t="s">
        <v>33</v>
      </c>
      <c r="C7032" t="s">
        <v>11</v>
      </c>
      <c r="D7032" t="s">
        <v>42</v>
      </c>
      <c r="E7032" s="1">
        <v>44546</v>
      </c>
      <c r="F7032" s="4">
        <v>6958</v>
      </c>
      <c r="G7032">
        <v>497</v>
      </c>
      <c r="H7032" s="3">
        <f>_xlfn.XLOOKUP(sales[[#This Row],[Product]],products[Product],products[Cost per box])*sales[[#This Row],[Boxes]]</f>
        <v>2355.7800000000002</v>
      </c>
      <c r="I7032" s="4">
        <f>sales[[#This Row],[Revenue]]-sales[[#This Row],[Cost]]</f>
        <v>4602.2199999999993</v>
      </c>
    </row>
    <row r="7033" spans="2:9" x14ac:dyDescent="0.25">
      <c r="B7033" t="s">
        <v>10</v>
      </c>
      <c r="C7033" t="s">
        <v>16</v>
      </c>
      <c r="D7033" t="s">
        <v>48</v>
      </c>
      <c r="E7033" s="1">
        <v>44546</v>
      </c>
      <c r="F7033" s="4">
        <v>3346</v>
      </c>
      <c r="G7033">
        <v>134</v>
      </c>
      <c r="H7033" s="3">
        <f>_xlfn.XLOOKUP(sales[[#This Row],[Product]],products[Product],products[Cost per box])*sales[[#This Row],[Boxes]]</f>
        <v>1002.32</v>
      </c>
      <c r="I7033" s="4">
        <f>sales[[#This Row],[Revenue]]-sales[[#This Row],[Cost]]</f>
        <v>2343.6799999999998</v>
      </c>
    </row>
    <row r="7034" spans="2:9" x14ac:dyDescent="0.25">
      <c r="B7034" t="s">
        <v>54</v>
      </c>
      <c r="C7034" t="s">
        <v>27</v>
      </c>
      <c r="D7034" t="s">
        <v>7</v>
      </c>
      <c r="E7034" s="1">
        <v>44546</v>
      </c>
      <c r="F7034" s="4">
        <v>7434</v>
      </c>
      <c r="G7034">
        <v>496</v>
      </c>
      <c r="H7034" s="3">
        <f>_xlfn.XLOOKUP(sales[[#This Row],[Product]],products[Product],products[Cost per box])*sales[[#This Row],[Boxes]]</f>
        <v>2554.4</v>
      </c>
      <c r="I7034" s="4">
        <f>sales[[#This Row],[Revenue]]-sales[[#This Row],[Cost]]</f>
        <v>4879.6000000000004</v>
      </c>
    </row>
    <row r="7035" spans="2:9" x14ac:dyDescent="0.25">
      <c r="B7035" t="s">
        <v>53</v>
      </c>
      <c r="C7035" t="s">
        <v>21</v>
      </c>
      <c r="D7035" t="s">
        <v>52</v>
      </c>
      <c r="E7035" s="1">
        <v>44546</v>
      </c>
      <c r="F7035" s="4">
        <v>210</v>
      </c>
      <c r="G7035">
        <v>20</v>
      </c>
      <c r="H7035" s="3">
        <f>_xlfn.XLOOKUP(sales[[#This Row],[Product]],products[Product],products[Cost per box])*sales[[#This Row],[Boxes]]</f>
        <v>66.399999999999991</v>
      </c>
      <c r="I7035" s="4">
        <f>sales[[#This Row],[Revenue]]-sales[[#This Row],[Cost]]</f>
        <v>143.60000000000002</v>
      </c>
    </row>
    <row r="7036" spans="2:9" x14ac:dyDescent="0.25">
      <c r="B7036" t="s">
        <v>18</v>
      </c>
      <c r="C7036" t="s">
        <v>9</v>
      </c>
      <c r="D7036" t="s">
        <v>52</v>
      </c>
      <c r="E7036" s="1">
        <v>44546</v>
      </c>
      <c r="F7036" s="4">
        <v>7637</v>
      </c>
      <c r="G7036">
        <v>695</v>
      </c>
      <c r="H7036" s="3">
        <f>_xlfn.XLOOKUP(sales[[#This Row],[Product]],products[Product],products[Cost per box])*sales[[#This Row],[Boxes]]</f>
        <v>2307.4</v>
      </c>
      <c r="I7036" s="4">
        <f>sales[[#This Row],[Revenue]]-sales[[#This Row],[Cost]]</f>
        <v>5329.6</v>
      </c>
    </row>
    <row r="7037" spans="2:9" x14ac:dyDescent="0.25">
      <c r="B7037" t="s">
        <v>20</v>
      </c>
      <c r="C7037" t="s">
        <v>11</v>
      </c>
      <c r="D7037" t="s">
        <v>36</v>
      </c>
      <c r="E7037" s="1">
        <v>44546</v>
      </c>
      <c r="F7037" s="4">
        <v>18004</v>
      </c>
      <c r="G7037">
        <v>2030</v>
      </c>
      <c r="H7037" s="3">
        <f>_xlfn.XLOOKUP(sales[[#This Row],[Product]],products[Product],products[Cost per box])*sales[[#This Row],[Boxes]]</f>
        <v>10231.200000000001</v>
      </c>
      <c r="I7037" s="4">
        <f>sales[[#This Row],[Revenue]]-sales[[#This Row],[Cost]]</f>
        <v>7772.7999999999993</v>
      </c>
    </row>
    <row r="7038" spans="2:9" x14ac:dyDescent="0.25">
      <c r="B7038" t="s">
        <v>39</v>
      </c>
      <c r="C7038" t="s">
        <v>21</v>
      </c>
      <c r="D7038" t="s">
        <v>36</v>
      </c>
      <c r="E7038" s="1">
        <v>44547</v>
      </c>
      <c r="F7038" s="4">
        <v>7189</v>
      </c>
      <c r="G7038">
        <v>1050</v>
      </c>
      <c r="H7038" s="3">
        <f>_xlfn.XLOOKUP(sales[[#This Row],[Product]],products[Product],products[Cost per box])*sales[[#This Row],[Boxes]]</f>
        <v>5292</v>
      </c>
      <c r="I7038" s="4">
        <f>sales[[#This Row],[Revenue]]-sales[[#This Row],[Cost]]</f>
        <v>1897</v>
      </c>
    </row>
    <row r="7039" spans="2:9" x14ac:dyDescent="0.25">
      <c r="B7039" t="s">
        <v>34</v>
      </c>
      <c r="C7039" t="s">
        <v>9</v>
      </c>
      <c r="D7039" t="s">
        <v>47</v>
      </c>
      <c r="E7039" s="1">
        <v>44547</v>
      </c>
      <c r="F7039" s="4">
        <v>10864</v>
      </c>
      <c r="G7039">
        <v>700</v>
      </c>
      <c r="H7039" s="3">
        <f>_xlfn.XLOOKUP(sales[[#This Row],[Product]],products[Product],products[Cost per box])*sales[[#This Row],[Boxes]]</f>
        <v>3682</v>
      </c>
      <c r="I7039" s="4">
        <f>sales[[#This Row],[Revenue]]-sales[[#This Row],[Cost]]</f>
        <v>7182</v>
      </c>
    </row>
    <row r="7040" spans="2:9" x14ac:dyDescent="0.25">
      <c r="B7040" t="s">
        <v>51</v>
      </c>
      <c r="C7040" t="s">
        <v>11</v>
      </c>
      <c r="D7040" t="s">
        <v>47</v>
      </c>
      <c r="E7040" s="1">
        <v>44547</v>
      </c>
      <c r="F7040" s="4">
        <v>19880</v>
      </c>
      <c r="G7040">
        <v>1190</v>
      </c>
      <c r="H7040" s="3">
        <f>_xlfn.XLOOKUP(sales[[#This Row],[Product]],products[Product],products[Cost per box])*sales[[#This Row],[Boxes]]</f>
        <v>6259.4</v>
      </c>
      <c r="I7040" s="4">
        <f>sales[[#This Row],[Revenue]]-sales[[#This Row],[Cost]]</f>
        <v>13620.6</v>
      </c>
    </row>
    <row r="7041" spans="2:9" x14ac:dyDescent="0.25">
      <c r="B7041" t="s">
        <v>10</v>
      </c>
      <c r="C7041" t="s">
        <v>9</v>
      </c>
      <c r="D7041" t="s">
        <v>44</v>
      </c>
      <c r="E7041" s="1">
        <v>44547</v>
      </c>
      <c r="F7041" s="4">
        <v>5817</v>
      </c>
      <c r="G7041">
        <v>243</v>
      </c>
      <c r="H7041" s="3">
        <f>_xlfn.XLOOKUP(sales[[#This Row],[Product]],products[Product],products[Cost per box])*sales[[#This Row],[Boxes]]</f>
        <v>2325.5100000000002</v>
      </c>
      <c r="I7041" s="4">
        <f>sales[[#This Row],[Revenue]]-sales[[#This Row],[Cost]]</f>
        <v>3491.49</v>
      </c>
    </row>
    <row r="7042" spans="2:9" x14ac:dyDescent="0.25">
      <c r="B7042" t="s">
        <v>41</v>
      </c>
      <c r="C7042" t="s">
        <v>11</v>
      </c>
      <c r="D7042" t="s">
        <v>44</v>
      </c>
      <c r="E7042" s="1">
        <v>44547</v>
      </c>
      <c r="F7042" s="4">
        <v>2912</v>
      </c>
      <c r="G7042">
        <v>122</v>
      </c>
      <c r="H7042" s="3">
        <f>_xlfn.XLOOKUP(sales[[#This Row],[Product]],products[Product],products[Cost per box])*sales[[#This Row],[Boxes]]</f>
        <v>1167.54</v>
      </c>
      <c r="I7042" s="4">
        <f>sales[[#This Row],[Revenue]]-sales[[#This Row],[Cost]]</f>
        <v>1744.46</v>
      </c>
    </row>
    <row r="7043" spans="2:9" x14ac:dyDescent="0.25">
      <c r="B7043" t="s">
        <v>25</v>
      </c>
      <c r="C7043" t="s">
        <v>11</v>
      </c>
      <c r="D7043" t="s">
        <v>43</v>
      </c>
      <c r="E7043" s="1">
        <v>44547</v>
      </c>
      <c r="F7043" s="4">
        <v>11641</v>
      </c>
      <c r="G7043">
        <v>555</v>
      </c>
      <c r="H7043" s="3">
        <f>_xlfn.XLOOKUP(sales[[#This Row],[Product]],products[Product],products[Cost per box])*sales[[#This Row],[Boxes]]</f>
        <v>2136.75</v>
      </c>
      <c r="I7043" s="4">
        <f>sales[[#This Row],[Revenue]]-sales[[#This Row],[Cost]]</f>
        <v>9504.25</v>
      </c>
    </row>
    <row r="7044" spans="2:9" x14ac:dyDescent="0.25">
      <c r="B7044" t="s">
        <v>54</v>
      </c>
      <c r="C7044" t="s">
        <v>6</v>
      </c>
      <c r="D7044" t="s">
        <v>17</v>
      </c>
      <c r="E7044" s="1">
        <v>44547</v>
      </c>
      <c r="F7044" s="4">
        <v>14693</v>
      </c>
      <c r="G7044">
        <v>700</v>
      </c>
      <c r="H7044" s="3">
        <f>_xlfn.XLOOKUP(sales[[#This Row],[Product]],products[Product],products[Cost per box])*sales[[#This Row],[Boxes]]</f>
        <v>4760</v>
      </c>
      <c r="I7044" s="4">
        <f>sales[[#This Row],[Revenue]]-sales[[#This Row],[Cost]]</f>
        <v>9933</v>
      </c>
    </row>
    <row r="7045" spans="2:9" x14ac:dyDescent="0.25">
      <c r="B7045" t="s">
        <v>53</v>
      </c>
      <c r="C7045" t="s">
        <v>27</v>
      </c>
      <c r="D7045" t="s">
        <v>43</v>
      </c>
      <c r="E7045" s="1">
        <v>44547</v>
      </c>
      <c r="F7045" s="4">
        <v>12544</v>
      </c>
      <c r="G7045">
        <v>598</v>
      </c>
      <c r="H7045" s="3">
        <f>_xlfn.XLOOKUP(sales[[#This Row],[Product]],products[Product],products[Cost per box])*sales[[#This Row],[Boxes]]</f>
        <v>2302.3000000000002</v>
      </c>
      <c r="I7045" s="4">
        <f>sales[[#This Row],[Revenue]]-sales[[#This Row],[Cost]]</f>
        <v>10241.700000000001</v>
      </c>
    </row>
    <row r="7046" spans="2:9" x14ac:dyDescent="0.25">
      <c r="B7046" t="s">
        <v>33</v>
      </c>
      <c r="C7046" t="s">
        <v>9</v>
      </c>
      <c r="D7046" t="s">
        <v>44</v>
      </c>
      <c r="E7046" s="1">
        <v>44547</v>
      </c>
      <c r="F7046" s="4">
        <v>3591</v>
      </c>
      <c r="G7046">
        <v>150</v>
      </c>
      <c r="H7046" s="3">
        <f>_xlfn.XLOOKUP(sales[[#This Row],[Product]],products[Product],products[Cost per box])*sales[[#This Row],[Boxes]]</f>
        <v>1435.5</v>
      </c>
      <c r="I7046" s="4">
        <f>sales[[#This Row],[Revenue]]-sales[[#This Row],[Cost]]</f>
        <v>2155.5</v>
      </c>
    </row>
    <row r="7047" spans="2:9" x14ac:dyDescent="0.25">
      <c r="B7047" t="s">
        <v>25</v>
      </c>
      <c r="C7047" t="s">
        <v>21</v>
      </c>
      <c r="D7047" t="s">
        <v>24</v>
      </c>
      <c r="E7047" s="1">
        <v>44547</v>
      </c>
      <c r="F7047" s="4">
        <v>707</v>
      </c>
      <c r="G7047">
        <v>38</v>
      </c>
      <c r="H7047" s="3">
        <f>_xlfn.XLOOKUP(sales[[#This Row],[Product]],products[Product],products[Cost per box])*sales[[#This Row],[Boxes]]</f>
        <v>399.38</v>
      </c>
      <c r="I7047" s="4">
        <f>sales[[#This Row],[Revenue]]-sales[[#This Row],[Cost]]</f>
        <v>307.62</v>
      </c>
    </row>
    <row r="7048" spans="2:9" x14ac:dyDescent="0.25">
      <c r="B7048" t="s">
        <v>15</v>
      </c>
      <c r="C7048" t="s">
        <v>21</v>
      </c>
      <c r="D7048" t="s">
        <v>14</v>
      </c>
      <c r="E7048" s="1">
        <v>44547</v>
      </c>
      <c r="F7048" s="4">
        <v>826</v>
      </c>
      <c r="G7048">
        <v>118</v>
      </c>
      <c r="H7048" s="3">
        <f>_xlfn.XLOOKUP(sales[[#This Row],[Product]],products[Product],products[Cost per box])*sales[[#This Row],[Boxes]]</f>
        <v>744.57999999999993</v>
      </c>
      <c r="I7048" s="4">
        <f>sales[[#This Row],[Revenue]]-sales[[#This Row],[Cost]]</f>
        <v>81.420000000000073</v>
      </c>
    </row>
    <row r="7049" spans="2:9" x14ac:dyDescent="0.25">
      <c r="B7049" t="s">
        <v>23</v>
      </c>
      <c r="C7049" t="s">
        <v>11</v>
      </c>
      <c r="D7049" t="s">
        <v>12</v>
      </c>
      <c r="E7049" s="1">
        <v>44547</v>
      </c>
      <c r="F7049" s="4">
        <v>10122</v>
      </c>
      <c r="G7049">
        <v>633</v>
      </c>
      <c r="H7049" s="3">
        <f>_xlfn.XLOOKUP(sales[[#This Row],[Product]],products[Product],products[Cost per box])*sales[[#This Row],[Boxes]]</f>
        <v>5336.19</v>
      </c>
      <c r="I7049" s="4">
        <f>sales[[#This Row],[Revenue]]-sales[[#This Row],[Cost]]</f>
        <v>4785.8100000000004</v>
      </c>
    </row>
    <row r="7050" spans="2:9" x14ac:dyDescent="0.25">
      <c r="B7050" t="s">
        <v>49</v>
      </c>
      <c r="C7050" t="s">
        <v>21</v>
      </c>
      <c r="D7050" t="s">
        <v>24</v>
      </c>
      <c r="E7050" s="1">
        <v>44547</v>
      </c>
      <c r="F7050" s="4">
        <v>25130</v>
      </c>
      <c r="G7050">
        <v>1330</v>
      </c>
      <c r="H7050" s="3">
        <f>_xlfn.XLOOKUP(sales[[#This Row],[Product]],products[Product],products[Cost per box])*sales[[#This Row],[Boxes]]</f>
        <v>13978.3</v>
      </c>
      <c r="I7050" s="4">
        <f>sales[[#This Row],[Revenue]]-sales[[#This Row],[Cost]]</f>
        <v>11151.7</v>
      </c>
    </row>
    <row r="7051" spans="2:9" x14ac:dyDescent="0.25">
      <c r="B7051" t="s">
        <v>5</v>
      </c>
      <c r="C7051" t="s">
        <v>6</v>
      </c>
      <c r="D7051" t="s">
        <v>43</v>
      </c>
      <c r="E7051" s="1">
        <v>44547</v>
      </c>
      <c r="F7051" s="4">
        <v>18508</v>
      </c>
      <c r="G7051">
        <v>910</v>
      </c>
      <c r="H7051" s="3">
        <f>_xlfn.XLOOKUP(sales[[#This Row],[Product]],products[Product],products[Cost per box])*sales[[#This Row],[Boxes]]</f>
        <v>3503.5</v>
      </c>
      <c r="I7051" s="4">
        <f>sales[[#This Row],[Revenue]]-sales[[#This Row],[Cost]]</f>
        <v>15004.5</v>
      </c>
    </row>
    <row r="7052" spans="2:9" x14ac:dyDescent="0.25">
      <c r="B7052" t="s">
        <v>18</v>
      </c>
      <c r="C7052" t="s">
        <v>11</v>
      </c>
      <c r="D7052" t="s">
        <v>14</v>
      </c>
      <c r="E7052" s="1">
        <v>44547</v>
      </c>
      <c r="F7052" s="4">
        <v>6776</v>
      </c>
      <c r="G7052">
        <v>840</v>
      </c>
      <c r="H7052" s="3">
        <f>_xlfn.XLOOKUP(sales[[#This Row],[Product]],products[Product],products[Cost per box])*sales[[#This Row],[Boxes]]</f>
        <v>5300.4</v>
      </c>
      <c r="I7052" s="4">
        <f>sales[[#This Row],[Revenue]]-sales[[#This Row],[Cost]]</f>
        <v>1475.6000000000004</v>
      </c>
    </row>
    <row r="7053" spans="2:9" x14ac:dyDescent="0.25">
      <c r="B7053" t="s">
        <v>40</v>
      </c>
      <c r="C7053" t="s">
        <v>9</v>
      </c>
      <c r="D7053" t="s">
        <v>24</v>
      </c>
      <c r="E7053" s="1">
        <v>44547</v>
      </c>
      <c r="F7053" s="4">
        <v>9443</v>
      </c>
      <c r="G7053">
        <v>473</v>
      </c>
      <c r="H7053" s="3">
        <f>_xlfn.XLOOKUP(sales[[#This Row],[Product]],products[Product],products[Cost per box])*sales[[#This Row],[Boxes]]</f>
        <v>4971.2299999999996</v>
      </c>
      <c r="I7053" s="4">
        <f>sales[[#This Row],[Revenue]]-sales[[#This Row],[Cost]]</f>
        <v>4471.7700000000004</v>
      </c>
    </row>
    <row r="7054" spans="2:9" x14ac:dyDescent="0.25">
      <c r="B7054" t="s">
        <v>5</v>
      </c>
      <c r="C7054" t="s">
        <v>16</v>
      </c>
      <c r="D7054" t="s">
        <v>48</v>
      </c>
      <c r="E7054" s="1">
        <v>44547</v>
      </c>
      <c r="F7054" s="4">
        <v>462</v>
      </c>
      <c r="G7054">
        <v>19</v>
      </c>
      <c r="H7054" s="3">
        <f>_xlfn.XLOOKUP(sales[[#This Row],[Product]],products[Product],products[Cost per box])*sales[[#This Row],[Boxes]]</f>
        <v>142.12</v>
      </c>
      <c r="I7054" s="4">
        <f>sales[[#This Row],[Revenue]]-sales[[#This Row],[Cost]]</f>
        <v>319.88</v>
      </c>
    </row>
    <row r="7055" spans="2:9" x14ac:dyDescent="0.25">
      <c r="B7055" t="s">
        <v>37</v>
      </c>
      <c r="C7055" t="s">
        <v>21</v>
      </c>
      <c r="D7055" t="s">
        <v>44</v>
      </c>
      <c r="E7055" s="1">
        <v>44547</v>
      </c>
      <c r="F7055" s="4">
        <v>9324</v>
      </c>
      <c r="G7055">
        <v>406</v>
      </c>
      <c r="H7055" s="3">
        <f>_xlfn.XLOOKUP(sales[[#This Row],[Product]],products[Product],products[Cost per box])*sales[[#This Row],[Boxes]]</f>
        <v>3885.42</v>
      </c>
      <c r="I7055" s="4">
        <f>sales[[#This Row],[Revenue]]-sales[[#This Row],[Cost]]</f>
        <v>5438.58</v>
      </c>
    </row>
    <row r="7056" spans="2:9" x14ac:dyDescent="0.25">
      <c r="B7056" t="s">
        <v>54</v>
      </c>
      <c r="C7056" t="s">
        <v>9</v>
      </c>
      <c r="D7056" t="s">
        <v>43</v>
      </c>
      <c r="E7056" s="1">
        <v>44547</v>
      </c>
      <c r="F7056" s="4">
        <v>8057</v>
      </c>
      <c r="G7056">
        <v>384</v>
      </c>
      <c r="H7056" s="3">
        <f>_xlfn.XLOOKUP(sales[[#This Row],[Product]],products[Product],products[Cost per box])*sales[[#This Row],[Boxes]]</f>
        <v>1478.4</v>
      </c>
      <c r="I7056" s="4">
        <f>sales[[#This Row],[Revenue]]-sales[[#This Row],[Cost]]</f>
        <v>6578.6</v>
      </c>
    </row>
    <row r="7057" spans="2:9" x14ac:dyDescent="0.25">
      <c r="B7057" t="s">
        <v>15</v>
      </c>
      <c r="C7057" t="s">
        <v>9</v>
      </c>
      <c r="D7057" t="s">
        <v>24</v>
      </c>
      <c r="E7057" s="1">
        <v>44547</v>
      </c>
      <c r="F7057" s="4">
        <v>1085</v>
      </c>
      <c r="G7057">
        <v>61</v>
      </c>
      <c r="H7057" s="3">
        <f>_xlfn.XLOOKUP(sales[[#This Row],[Product]],products[Product],products[Cost per box])*sales[[#This Row],[Boxes]]</f>
        <v>641.11</v>
      </c>
      <c r="I7057" s="4">
        <f>sales[[#This Row],[Revenue]]-sales[[#This Row],[Cost]]</f>
        <v>443.89</v>
      </c>
    </row>
    <row r="7058" spans="2:9" x14ac:dyDescent="0.25">
      <c r="B7058" t="s">
        <v>33</v>
      </c>
      <c r="C7058" t="s">
        <v>21</v>
      </c>
      <c r="D7058" t="s">
        <v>26</v>
      </c>
      <c r="E7058" s="1">
        <v>44547</v>
      </c>
      <c r="F7058" s="4">
        <v>2086</v>
      </c>
      <c r="G7058">
        <v>161</v>
      </c>
      <c r="H7058" s="3">
        <f>_xlfn.XLOOKUP(sales[[#This Row],[Product]],products[Product],products[Cost per box])*sales[[#This Row],[Boxes]]</f>
        <v>1035.23</v>
      </c>
      <c r="I7058" s="4">
        <f>sales[[#This Row],[Revenue]]-sales[[#This Row],[Cost]]</f>
        <v>1050.77</v>
      </c>
    </row>
    <row r="7059" spans="2:9" x14ac:dyDescent="0.25">
      <c r="B7059" t="s">
        <v>39</v>
      </c>
      <c r="C7059" t="s">
        <v>9</v>
      </c>
      <c r="D7059" t="s">
        <v>17</v>
      </c>
      <c r="E7059" s="1">
        <v>44547</v>
      </c>
      <c r="F7059" s="4">
        <v>2674</v>
      </c>
      <c r="G7059">
        <v>122</v>
      </c>
      <c r="H7059" s="3">
        <f>_xlfn.XLOOKUP(sales[[#This Row],[Product]],products[Product],products[Cost per box])*sales[[#This Row],[Boxes]]</f>
        <v>829.6</v>
      </c>
      <c r="I7059" s="4">
        <f>sales[[#This Row],[Revenue]]-sales[[#This Row],[Cost]]</f>
        <v>1844.4</v>
      </c>
    </row>
    <row r="7060" spans="2:9" x14ac:dyDescent="0.25">
      <c r="B7060" t="s">
        <v>33</v>
      </c>
      <c r="C7060" t="s">
        <v>11</v>
      </c>
      <c r="D7060" t="s">
        <v>50</v>
      </c>
      <c r="E7060" s="1">
        <v>44547</v>
      </c>
      <c r="F7060" s="4">
        <v>8267</v>
      </c>
      <c r="G7060">
        <v>376</v>
      </c>
      <c r="H7060" s="3">
        <f>_xlfn.XLOOKUP(sales[[#This Row],[Product]],products[Product],products[Cost per box])*sales[[#This Row],[Boxes]]</f>
        <v>4666.16</v>
      </c>
      <c r="I7060" s="4">
        <f>sales[[#This Row],[Revenue]]-sales[[#This Row],[Cost]]</f>
        <v>3600.84</v>
      </c>
    </row>
    <row r="7061" spans="2:9" x14ac:dyDescent="0.25">
      <c r="B7061" t="s">
        <v>57</v>
      </c>
      <c r="C7061" t="s">
        <v>11</v>
      </c>
      <c r="D7061" t="s">
        <v>38</v>
      </c>
      <c r="E7061" s="1">
        <v>44547</v>
      </c>
      <c r="F7061" s="4">
        <v>511</v>
      </c>
      <c r="G7061">
        <v>21</v>
      </c>
      <c r="H7061" s="3">
        <f>_xlfn.XLOOKUP(sales[[#This Row],[Product]],products[Product],products[Cost per box])*sales[[#This Row],[Boxes]]</f>
        <v>208.73999999999998</v>
      </c>
      <c r="I7061" s="4">
        <f>sales[[#This Row],[Revenue]]-sales[[#This Row],[Cost]]</f>
        <v>302.26</v>
      </c>
    </row>
    <row r="7062" spans="2:9" x14ac:dyDescent="0.25">
      <c r="B7062" t="s">
        <v>18</v>
      </c>
      <c r="C7062" t="s">
        <v>6</v>
      </c>
      <c r="D7062" t="s">
        <v>26</v>
      </c>
      <c r="E7062" s="1">
        <v>44547</v>
      </c>
      <c r="F7062" s="4">
        <v>6615</v>
      </c>
      <c r="G7062">
        <v>509</v>
      </c>
      <c r="H7062" s="3">
        <f>_xlfn.XLOOKUP(sales[[#This Row],[Product]],products[Product],products[Cost per box])*sales[[#This Row],[Boxes]]</f>
        <v>3272.87</v>
      </c>
      <c r="I7062" s="4">
        <f>sales[[#This Row],[Revenue]]-sales[[#This Row],[Cost]]</f>
        <v>3342.13</v>
      </c>
    </row>
    <row r="7063" spans="2:9" x14ac:dyDescent="0.25">
      <c r="B7063" t="s">
        <v>46</v>
      </c>
      <c r="C7063" t="s">
        <v>6</v>
      </c>
      <c r="D7063" t="s">
        <v>22</v>
      </c>
      <c r="E7063" s="1">
        <v>44547</v>
      </c>
      <c r="F7063" s="4">
        <v>4816</v>
      </c>
      <c r="G7063">
        <v>536</v>
      </c>
      <c r="H7063" s="3">
        <f>_xlfn.XLOOKUP(sales[[#This Row],[Product]],products[Product],products[Cost per box])*sales[[#This Row],[Boxes]]</f>
        <v>4405.92</v>
      </c>
      <c r="I7063" s="4">
        <f>sales[[#This Row],[Revenue]]-sales[[#This Row],[Cost]]</f>
        <v>410.07999999999993</v>
      </c>
    </row>
    <row r="7064" spans="2:9" x14ac:dyDescent="0.25">
      <c r="B7064" t="s">
        <v>55</v>
      </c>
      <c r="C7064" t="s">
        <v>27</v>
      </c>
      <c r="D7064" t="s">
        <v>35</v>
      </c>
      <c r="E7064" s="1">
        <v>44547</v>
      </c>
      <c r="F7064" s="4">
        <v>49</v>
      </c>
      <c r="G7064">
        <v>3</v>
      </c>
      <c r="H7064" s="3">
        <f>_xlfn.XLOOKUP(sales[[#This Row],[Product]],products[Product],products[Cost per box])*sales[[#This Row],[Boxes]]</f>
        <v>7.9499999999999993</v>
      </c>
      <c r="I7064" s="4">
        <f>sales[[#This Row],[Revenue]]-sales[[#This Row],[Cost]]</f>
        <v>41.05</v>
      </c>
    </row>
    <row r="7065" spans="2:9" x14ac:dyDescent="0.25">
      <c r="B7065" t="s">
        <v>53</v>
      </c>
      <c r="C7065" t="s">
        <v>27</v>
      </c>
      <c r="D7065" t="s">
        <v>50</v>
      </c>
      <c r="E7065" s="1">
        <v>44547</v>
      </c>
      <c r="F7065" s="4">
        <v>6069</v>
      </c>
      <c r="G7065">
        <v>253</v>
      </c>
      <c r="H7065" s="3">
        <f>_xlfn.XLOOKUP(sales[[#This Row],[Product]],products[Product],products[Cost per box])*sales[[#This Row],[Boxes]]</f>
        <v>3139.73</v>
      </c>
      <c r="I7065" s="4">
        <f>sales[[#This Row],[Revenue]]-sales[[#This Row],[Cost]]</f>
        <v>2929.27</v>
      </c>
    </row>
    <row r="7066" spans="2:9" x14ac:dyDescent="0.25">
      <c r="B7066" t="s">
        <v>53</v>
      </c>
      <c r="C7066" t="s">
        <v>6</v>
      </c>
      <c r="D7066" t="s">
        <v>26</v>
      </c>
      <c r="E7066" s="1">
        <v>44547</v>
      </c>
      <c r="F7066" s="4">
        <v>5656</v>
      </c>
      <c r="G7066">
        <v>436</v>
      </c>
      <c r="H7066" s="3">
        <f>_xlfn.XLOOKUP(sales[[#This Row],[Product]],products[Product],products[Cost per box])*sales[[#This Row],[Boxes]]</f>
        <v>2803.48</v>
      </c>
      <c r="I7066" s="4">
        <f>sales[[#This Row],[Revenue]]-sales[[#This Row],[Cost]]</f>
        <v>2852.52</v>
      </c>
    </row>
    <row r="7067" spans="2:9" x14ac:dyDescent="0.25">
      <c r="B7067" t="s">
        <v>8</v>
      </c>
      <c r="C7067" t="s">
        <v>11</v>
      </c>
      <c r="D7067" t="s">
        <v>50</v>
      </c>
      <c r="E7067" s="1">
        <v>44547</v>
      </c>
      <c r="F7067" s="4">
        <v>7525</v>
      </c>
      <c r="G7067">
        <v>328</v>
      </c>
      <c r="H7067" s="3">
        <f>_xlfn.XLOOKUP(sales[[#This Row],[Product]],products[Product],products[Cost per box])*sales[[#This Row],[Boxes]]</f>
        <v>4070.48</v>
      </c>
      <c r="I7067" s="4">
        <f>sales[[#This Row],[Revenue]]-sales[[#This Row],[Cost]]</f>
        <v>3454.52</v>
      </c>
    </row>
    <row r="7068" spans="2:9" x14ac:dyDescent="0.25">
      <c r="B7068" t="s">
        <v>20</v>
      </c>
      <c r="C7068" t="s">
        <v>6</v>
      </c>
      <c r="D7068" t="s">
        <v>35</v>
      </c>
      <c r="E7068" s="1">
        <v>44547</v>
      </c>
      <c r="F7068" s="4">
        <v>12383</v>
      </c>
      <c r="G7068">
        <v>688</v>
      </c>
      <c r="H7068" s="3">
        <f>_xlfn.XLOOKUP(sales[[#This Row],[Product]],products[Product],products[Cost per box])*sales[[#This Row],[Boxes]]</f>
        <v>1823.2</v>
      </c>
      <c r="I7068" s="4">
        <f>sales[[#This Row],[Revenue]]-sales[[#This Row],[Cost]]</f>
        <v>10559.8</v>
      </c>
    </row>
    <row r="7069" spans="2:9" x14ac:dyDescent="0.25">
      <c r="B7069" t="s">
        <v>40</v>
      </c>
      <c r="C7069" t="s">
        <v>11</v>
      </c>
      <c r="D7069" t="s">
        <v>43</v>
      </c>
      <c r="E7069" s="1">
        <v>44547</v>
      </c>
      <c r="F7069" s="4">
        <v>3157</v>
      </c>
      <c r="G7069">
        <v>158</v>
      </c>
      <c r="H7069" s="3">
        <f>_xlfn.XLOOKUP(sales[[#This Row],[Product]],products[Product],products[Cost per box])*sales[[#This Row],[Boxes]]</f>
        <v>608.30000000000007</v>
      </c>
      <c r="I7069" s="4">
        <f>sales[[#This Row],[Revenue]]-sales[[#This Row],[Cost]]</f>
        <v>2548.6999999999998</v>
      </c>
    </row>
    <row r="7070" spans="2:9" x14ac:dyDescent="0.25">
      <c r="B7070" t="s">
        <v>51</v>
      </c>
      <c r="C7070" t="s">
        <v>11</v>
      </c>
      <c r="D7070" t="s">
        <v>36</v>
      </c>
      <c r="E7070" s="1">
        <v>44547</v>
      </c>
      <c r="F7070" s="4">
        <v>10528</v>
      </c>
      <c r="G7070">
        <v>1330</v>
      </c>
      <c r="H7070" s="3">
        <f>_xlfn.XLOOKUP(sales[[#This Row],[Product]],products[Product],products[Cost per box])*sales[[#This Row],[Boxes]]</f>
        <v>6703.2</v>
      </c>
      <c r="I7070" s="4">
        <f>sales[[#This Row],[Revenue]]-sales[[#This Row],[Cost]]</f>
        <v>3824.8</v>
      </c>
    </row>
    <row r="7071" spans="2:9" x14ac:dyDescent="0.25">
      <c r="B7071" t="s">
        <v>15</v>
      </c>
      <c r="C7071" t="s">
        <v>9</v>
      </c>
      <c r="D7071" t="s">
        <v>43</v>
      </c>
      <c r="E7071" s="1">
        <v>44547</v>
      </c>
      <c r="F7071" s="4">
        <v>6412</v>
      </c>
      <c r="G7071">
        <v>321</v>
      </c>
      <c r="H7071" s="3">
        <f>_xlfn.XLOOKUP(sales[[#This Row],[Product]],products[Product],products[Cost per box])*sales[[#This Row],[Boxes]]</f>
        <v>1235.8500000000001</v>
      </c>
      <c r="I7071" s="4">
        <f>sales[[#This Row],[Revenue]]-sales[[#This Row],[Cost]]</f>
        <v>5176.1499999999996</v>
      </c>
    </row>
    <row r="7072" spans="2:9" x14ac:dyDescent="0.25">
      <c r="B7072" t="s">
        <v>20</v>
      </c>
      <c r="C7072" t="s">
        <v>21</v>
      </c>
      <c r="D7072" t="s">
        <v>17</v>
      </c>
      <c r="E7072" s="1">
        <v>44547</v>
      </c>
      <c r="F7072" s="4">
        <v>2569</v>
      </c>
      <c r="G7072">
        <v>123</v>
      </c>
      <c r="H7072" s="3">
        <f>_xlfn.XLOOKUP(sales[[#This Row],[Product]],products[Product],products[Cost per box])*sales[[#This Row],[Boxes]]</f>
        <v>836.4</v>
      </c>
      <c r="I7072" s="4">
        <f>sales[[#This Row],[Revenue]]-sales[[#This Row],[Cost]]</f>
        <v>1732.6</v>
      </c>
    </row>
    <row r="7073" spans="2:9" x14ac:dyDescent="0.25">
      <c r="B7073" t="s">
        <v>5</v>
      </c>
      <c r="C7073" t="s">
        <v>16</v>
      </c>
      <c r="D7073" t="s">
        <v>22</v>
      </c>
      <c r="E7073" s="1">
        <v>44547</v>
      </c>
      <c r="F7073" s="4">
        <v>6643</v>
      </c>
      <c r="G7073">
        <v>770</v>
      </c>
      <c r="H7073" s="3">
        <f>_xlfn.XLOOKUP(sales[[#This Row],[Product]],products[Product],products[Cost per box])*sales[[#This Row],[Boxes]]</f>
        <v>6329.4000000000005</v>
      </c>
      <c r="I7073" s="4">
        <f>sales[[#This Row],[Revenue]]-sales[[#This Row],[Cost]]</f>
        <v>313.59999999999945</v>
      </c>
    </row>
    <row r="7074" spans="2:9" x14ac:dyDescent="0.25">
      <c r="B7074" t="s">
        <v>18</v>
      </c>
      <c r="C7074" t="s">
        <v>9</v>
      </c>
      <c r="D7074" t="s">
        <v>44</v>
      </c>
      <c r="E7074" s="1">
        <v>44547</v>
      </c>
      <c r="F7074" s="4">
        <v>2534</v>
      </c>
      <c r="G7074">
        <v>111</v>
      </c>
      <c r="H7074" s="3">
        <f>_xlfn.XLOOKUP(sales[[#This Row],[Product]],products[Product],products[Cost per box])*sales[[#This Row],[Boxes]]</f>
        <v>1062.27</v>
      </c>
      <c r="I7074" s="4">
        <f>sales[[#This Row],[Revenue]]-sales[[#This Row],[Cost]]</f>
        <v>1471.73</v>
      </c>
    </row>
    <row r="7075" spans="2:9" x14ac:dyDescent="0.25">
      <c r="B7075" t="s">
        <v>54</v>
      </c>
      <c r="C7075" t="s">
        <v>6</v>
      </c>
      <c r="D7075" t="s">
        <v>31</v>
      </c>
      <c r="E7075" s="1">
        <v>44547</v>
      </c>
      <c r="F7075" s="4">
        <v>917</v>
      </c>
      <c r="G7075">
        <v>77</v>
      </c>
      <c r="H7075" s="3">
        <f>_xlfn.XLOOKUP(sales[[#This Row],[Product]],products[Product],products[Cost per box])*sales[[#This Row],[Boxes]]</f>
        <v>440.44</v>
      </c>
      <c r="I7075" s="4">
        <f>sales[[#This Row],[Revenue]]-sales[[#This Row],[Cost]]</f>
        <v>476.56</v>
      </c>
    </row>
    <row r="7076" spans="2:9" x14ac:dyDescent="0.25">
      <c r="B7076" t="s">
        <v>53</v>
      </c>
      <c r="C7076" t="s">
        <v>9</v>
      </c>
      <c r="D7076" t="s">
        <v>50</v>
      </c>
      <c r="E7076" s="1">
        <v>44547</v>
      </c>
      <c r="F7076" s="4">
        <v>4088</v>
      </c>
      <c r="G7076">
        <v>186</v>
      </c>
      <c r="H7076" s="3">
        <f>_xlfn.XLOOKUP(sales[[#This Row],[Product]],products[Product],products[Cost per box])*sales[[#This Row],[Boxes]]</f>
        <v>2308.2600000000002</v>
      </c>
      <c r="I7076" s="4">
        <f>sales[[#This Row],[Revenue]]-sales[[#This Row],[Cost]]</f>
        <v>1779.7399999999998</v>
      </c>
    </row>
    <row r="7077" spans="2:9" x14ac:dyDescent="0.25">
      <c r="B7077" t="s">
        <v>40</v>
      </c>
      <c r="C7077" t="s">
        <v>21</v>
      </c>
      <c r="D7077" t="s">
        <v>52</v>
      </c>
      <c r="E7077" s="1">
        <v>44547</v>
      </c>
      <c r="F7077" s="4">
        <v>7084</v>
      </c>
      <c r="G7077">
        <v>700</v>
      </c>
      <c r="H7077" s="3">
        <f>_xlfn.XLOOKUP(sales[[#This Row],[Product]],products[Product],products[Cost per box])*sales[[#This Row],[Boxes]]</f>
        <v>2324</v>
      </c>
      <c r="I7077" s="4">
        <f>sales[[#This Row],[Revenue]]-sales[[#This Row],[Cost]]</f>
        <v>4760</v>
      </c>
    </row>
    <row r="7078" spans="2:9" x14ac:dyDescent="0.25">
      <c r="B7078" t="s">
        <v>15</v>
      </c>
      <c r="C7078" t="s">
        <v>11</v>
      </c>
      <c r="D7078" t="s">
        <v>30</v>
      </c>
      <c r="E7078" s="1">
        <v>44547</v>
      </c>
      <c r="F7078" s="4">
        <v>9240</v>
      </c>
      <c r="G7078">
        <v>487</v>
      </c>
      <c r="H7078" s="3">
        <f>_xlfn.XLOOKUP(sales[[#This Row],[Product]],products[Product],products[Cost per box])*sales[[#This Row],[Boxes]]</f>
        <v>1792.16</v>
      </c>
      <c r="I7078" s="4">
        <f>sales[[#This Row],[Revenue]]-sales[[#This Row],[Cost]]</f>
        <v>7447.84</v>
      </c>
    </row>
    <row r="7079" spans="2:9" x14ac:dyDescent="0.25">
      <c r="B7079" t="s">
        <v>41</v>
      </c>
      <c r="C7079" t="s">
        <v>11</v>
      </c>
      <c r="D7079" t="s">
        <v>45</v>
      </c>
      <c r="E7079" s="1">
        <v>44547</v>
      </c>
      <c r="F7079" s="4">
        <v>8169</v>
      </c>
      <c r="G7079">
        <v>372</v>
      </c>
      <c r="H7079" s="3">
        <f>_xlfn.XLOOKUP(sales[[#This Row],[Product]],products[Product],products[Cost per box])*sales[[#This Row],[Boxes]]</f>
        <v>2875.56</v>
      </c>
      <c r="I7079" s="4">
        <f>sales[[#This Row],[Revenue]]-sales[[#This Row],[Cost]]</f>
        <v>5293.4400000000005</v>
      </c>
    </row>
    <row r="7080" spans="2:9" x14ac:dyDescent="0.25">
      <c r="B7080" t="s">
        <v>33</v>
      </c>
      <c r="C7080" t="s">
        <v>27</v>
      </c>
      <c r="D7080" t="s">
        <v>14</v>
      </c>
      <c r="E7080" s="1">
        <v>44547</v>
      </c>
      <c r="F7080" s="4">
        <v>12131</v>
      </c>
      <c r="G7080">
        <v>1750</v>
      </c>
      <c r="H7080" s="3">
        <f>_xlfn.XLOOKUP(sales[[#This Row],[Product]],products[Product],products[Cost per box])*sales[[#This Row],[Boxes]]</f>
        <v>11042.5</v>
      </c>
      <c r="I7080" s="4">
        <f>sales[[#This Row],[Revenue]]-sales[[#This Row],[Cost]]</f>
        <v>1088.5</v>
      </c>
    </row>
    <row r="7081" spans="2:9" x14ac:dyDescent="0.25">
      <c r="B7081" t="s">
        <v>39</v>
      </c>
      <c r="C7081" t="s">
        <v>11</v>
      </c>
      <c r="D7081" t="s">
        <v>12</v>
      </c>
      <c r="E7081" s="1">
        <v>44547</v>
      </c>
      <c r="F7081" s="4">
        <v>13587</v>
      </c>
      <c r="G7081">
        <v>910</v>
      </c>
      <c r="H7081" s="3">
        <f>_xlfn.XLOOKUP(sales[[#This Row],[Product]],products[Product],products[Cost per box])*sales[[#This Row],[Boxes]]</f>
        <v>7671.3</v>
      </c>
      <c r="I7081" s="4">
        <f>sales[[#This Row],[Revenue]]-sales[[#This Row],[Cost]]</f>
        <v>5915.7</v>
      </c>
    </row>
    <row r="7082" spans="2:9" x14ac:dyDescent="0.25">
      <c r="B7082" t="s">
        <v>34</v>
      </c>
      <c r="C7082" t="s">
        <v>16</v>
      </c>
      <c r="D7082" t="s">
        <v>30</v>
      </c>
      <c r="E7082" s="1">
        <v>44547</v>
      </c>
      <c r="F7082" s="4">
        <v>5530</v>
      </c>
      <c r="G7082">
        <v>292</v>
      </c>
      <c r="H7082" s="3">
        <f>_xlfn.XLOOKUP(sales[[#This Row],[Product]],products[Product],products[Cost per box])*sales[[#This Row],[Boxes]]</f>
        <v>1074.56</v>
      </c>
      <c r="I7082" s="4">
        <f>sales[[#This Row],[Revenue]]-sales[[#This Row],[Cost]]</f>
        <v>4455.4400000000005</v>
      </c>
    </row>
    <row r="7083" spans="2:9" x14ac:dyDescent="0.25">
      <c r="B7083" t="s">
        <v>57</v>
      </c>
      <c r="C7083" t="s">
        <v>9</v>
      </c>
      <c r="D7083" t="s">
        <v>36</v>
      </c>
      <c r="E7083" s="1">
        <v>44547</v>
      </c>
      <c r="F7083" s="4">
        <v>1260</v>
      </c>
      <c r="G7083">
        <v>158</v>
      </c>
      <c r="H7083" s="3">
        <f>_xlfn.XLOOKUP(sales[[#This Row],[Product]],products[Product],products[Cost per box])*sales[[#This Row],[Boxes]]</f>
        <v>796.32</v>
      </c>
      <c r="I7083" s="4">
        <f>sales[[#This Row],[Revenue]]-sales[[#This Row],[Cost]]</f>
        <v>463.67999999999995</v>
      </c>
    </row>
    <row r="7084" spans="2:9" x14ac:dyDescent="0.25">
      <c r="B7084" t="s">
        <v>37</v>
      </c>
      <c r="C7084" t="s">
        <v>27</v>
      </c>
      <c r="D7084" t="s">
        <v>52</v>
      </c>
      <c r="E7084" s="1">
        <v>44547</v>
      </c>
      <c r="F7084" s="4">
        <v>9478</v>
      </c>
      <c r="G7084">
        <v>840</v>
      </c>
      <c r="H7084" s="3">
        <f>_xlfn.XLOOKUP(sales[[#This Row],[Product]],products[Product],products[Cost per box])*sales[[#This Row],[Boxes]]</f>
        <v>2788.7999999999997</v>
      </c>
      <c r="I7084" s="4">
        <f>sales[[#This Row],[Revenue]]-sales[[#This Row],[Cost]]</f>
        <v>6689.2000000000007</v>
      </c>
    </row>
    <row r="7085" spans="2:9" x14ac:dyDescent="0.25">
      <c r="B7085" t="s">
        <v>39</v>
      </c>
      <c r="C7085" t="s">
        <v>27</v>
      </c>
      <c r="D7085" t="s">
        <v>22</v>
      </c>
      <c r="E7085" s="1">
        <v>44547</v>
      </c>
      <c r="F7085" s="4">
        <v>868</v>
      </c>
      <c r="G7085">
        <v>109</v>
      </c>
      <c r="H7085" s="3">
        <f>_xlfn.XLOOKUP(sales[[#This Row],[Product]],products[Product],products[Cost per box])*sales[[#This Row],[Boxes]]</f>
        <v>895.98</v>
      </c>
      <c r="I7085" s="4">
        <f>sales[[#This Row],[Revenue]]-sales[[#This Row],[Cost]]</f>
        <v>-27.980000000000018</v>
      </c>
    </row>
    <row r="7086" spans="2:9" x14ac:dyDescent="0.25">
      <c r="B7086" t="s">
        <v>51</v>
      </c>
      <c r="C7086" t="s">
        <v>11</v>
      </c>
      <c r="D7086" t="s">
        <v>42</v>
      </c>
      <c r="E7086" s="1">
        <v>44547</v>
      </c>
      <c r="F7086" s="4">
        <v>2555</v>
      </c>
      <c r="G7086">
        <v>171</v>
      </c>
      <c r="H7086" s="3">
        <f>_xlfn.XLOOKUP(sales[[#This Row],[Product]],products[Product],products[Cost per box])*sales[[#This Row],[Boxes]]</f>
        <v>810.54000000000008</v>
      </c>
      <c r="I7086" s="4">
        <f>sales[[#This Row],[Revenue]]-sales[[#This Row],[Cost]]</f>
        <v>1744.46</v>
      </c>
    </row>
    <row r="7087" spans="2:9" x14ac:dyDescent="0.25">
      <c r="B7087" t="s">
        <v>29</v>
      </c>
      <c r="C7087" t="s">
        <v>11</v>
      </c>
      <c r="D7087" t="s">
        <v>50</v>
      </c>
      <c r="E7087" s="1">
        <v>44547</v>
      </c>
      <c r="F7087" s="4">
        <v>3213</v>
      </c>
      <c r="G7087">
        <v>134</v>
      </c>
      <c r="H7087" s="3">
        <f>_xlfn.XLOOKUP(sales[[#This Row],[Product]],products[Product],products[Cost per box])*sales[[#This Row],[Boxes]]</f>
        <v>1662.94</v>
      </c>
      <c r="I7087" s="4">
        <f>sales[[#This Row],[Revenue]]-sales[[#This Row],[Cost]]</f>
        <v>1550.06</v>
      </c>
    </row>
    <row r="7088" spans="2:9" x14ac:dyDescent="0.25">
      <c r="B7088" t="s">
        <v>29</v>
      </c>
      <c r="C7088" t="s">
        <v>11</v>
      </c>
      <c r="D7088" t="s">
        <v>7</v>
      </c>
      <c r="E7088" s="1">
        <v>44547</v>
      </c>
      <c r="F7088" s="4">
        <v>6524</v>
      </c>
      <c r="G7088">
        <v>435</v>
      </c>
      <c r="H7088" s="3">
        <f>_xlfn.XLOOKUP(sales[[#This Row],[Product]],products[Product],products[Cost per box])*sales[[#This Row],[Boxes]]</f>
        <v>2240.25</v>
      </c>
      <c r="I7088" s="4">
        <f>sales[[#This Row],[Revenue]]-sales[[#This Row],[Cost]]</f>
        <v>4283.75</v>
      </c>
    </row>
    <row r="7089" spans="2:9" x14ac:dyDescent="0.25">
      <c r="B7089" t="s">
        <v>23</v>
      </c>
      <c r="C7089" t="s">
        <v>16</v>
      </c>
      <c r="D7089" t="s">
        <v>19</v>
      </c>
      <c r="E7089" s="1">
        <v>44547</v>
      </c>
      <c r="F7089" s="4">
        <v>336</v>
      </c>
      <c r="G7089">
        <v>19</v>
      </c>
      <c r="H7089" s="3">
        <f>_xlfn.XLOOKUP(sales[[#This Row],[Product]],products[Product],products[Cost per box])*sales[[#This Row],[Boxes]]</f>
        <v>194.37</v>
      </c>
      <c r="I7089" s="4">
        <f>sales[[#This Row],[Revenue]]-sales[[#This Row],[Cost]]</f>
        <v>141.63</v>
      </c>
    </row>
    <row r="7090" spans="2:9" x14ac:dyDescent="0.25">
      <c r="B7090" t="s">
        <v>5</v>
      </c>
      <c r="C7090" t="s">
        <v>16</v>
      </c>
      <c r="D7090" t="s">
        <v>26</v>
      </c>
      <c r="E7090" s="1">
        <v>44547</v>
      </c>
      <c r="F7090" s="4">
        <v>420</v>
      </c>
      <c r="G7090">
        <v>35</v>
      </c>
      <c r="H7090" s="3">
        <f>_xlfn.XLOOKUP(sales[[#This Row],[Product]],products[Product],products[Cost per box])*sales[[#This Row],[Boxes]]</f>
        <v>225.04999999999998</v>
      </c>
      <c r="I7090" s="4">
        <f>sales[[#This Row],[Revenue]]-sales[[#This Row],[Cost]]</f>
        <v>194.95000000000002</v>
      </c>
    </row>
    <row r="7091" spans="2:9" x14ac:dyDescent="0.25">
      <c r="B7091" t="s">
        <v>8</v>
      </c>
      <c r="C7091" t="s">
        <v>16</v>
      </c>
      <c r="D7091" t="s">
        <v>43</v>
      </c>
      <c r="E7091" s="1">
        <v>44547</v>
      </c>
      <c r="F7091" s="4">
        <v>3745</v>
      </c>
      <c r="G7091">
        <v>179</v>
      </c>
      <c r="H7091" s="3">
        <f>_xlfn.XLOOKUP(sales[[#This Row],[Product]],products[Product],products[Cost per box])*sales[[#This Row],[Boxes]]</f>
        <v>689.15</v>
      </c>
      <c r="I7091" s="4">
        <f>sales[[#This Row],[Revenue]]-sales[[#This Row],[Cost]]</f>
        <v>3055.85</v>
      </c>
    </row>
    <row r="7092" spans="2:9" x14ac:dyDescent="0.25">
      <c r="B7092" t="s">
        <v>5</v>
      </c>
      <c r="C7092" t="s">
        <v>9</v>
      </c>
      <c r="D7092" t="s">
        <v>14</v>
      </c>
      <c r="E7092" s="1">
        <v>44547</v>
      </c>
      <c r="F7092" s="4">
        <v>9702</v>
      </c>
      <c r="G7092">
        <v>1610</v>
      </c>
      <c r="H7092" s="3">
        <f>_xlfn.XLOOKUP(sales[[#This Row],[Product]],products[Product],products[Cost per box])*sales[[#This Row],[Boxes]]</f>
        <v>10159.099999999999</v>
      </c>
      <c r="I7092" s="4">
        <f>sales[[#This Row],[Revenue]]-sales[[#This Row],[Cost]]</f>
        <v>-457.09999999999854</v>
      </c>
    </row>
    <row r="7093" spans="2:9" x14ac:dyDescent="0.25">
      <c r="B7093" t="s">
        <v>41</v>
      </c>
      <c r="C7093" t="s">
        <v>6</v>
      </c>
      <c r="D7093" t="s">
        <v>52</v>
      </c>
      <c r="E7093" s="1">
        <v>44547</v>
      </c>
      <c r="F7093" s="4">
        <v>1239</v>
      </c>
      <c r="G7093">
        <v>113</v>
      </c>
      <c r="H7093" s="3">
        <f>_xlfn.XLOOKUP(sales[[#This Row],[Product]],products[Product],products[Cost per box])*sales[[#This Row],[Boxes]]</f>
        <v>375.15999999999997</v>
      </c>
      <c r="I7093" s="4">
        <f>sales[[#This Row],[Revenue]]-sales[[#This Row],[Cost]]</f>
        <v>863.84</v>
      </c>
    </row>
    <row r="7094" spans="2:9" x14ac:dyDescent="0.25">
      <c r="B7094" t="s">
        <v>37</v>
      </c>
      <c r="C7094" t="s">
        <v>27</v>
      </c>
      <c r="D7094" t="s">
        <v>47</v>
      </c>
      <c r="E7094" s="1">
        <v>44547</v>
      </c>
      <c r="F7094" s="4">
        <v>2674</v>
      </c>
      <c r="G7094">
        <v>168</v>
      </c>
      <c r="H7094" s="3">
        <f>_xlfn.XLOOKUP(sales[[#This Row],[Product]],products[Product],products[Cost per box])*sales[[#This Row],[Boxes]]</f>
        <v>883.68</v>
      </c>
      <c r="I7094" s="4">
        <f>sales[[#This Row],[Revenue]]-sales[[#This Row],[Cost]]</f>
        <v>1790.3200000000002</v>
      </c>
    </row>
    <row r="7095" spans="2:9" x14ac:dyDescent="0.25">
      <c r="B7095" t="s">
        <v>57</v>
      </c>
      <c r="C7095" t="s">
        <v>9</v>
      </c>
      <c r="D7095" t="s">
        <v>43</v>
      </c>
      <c r="E7095" s="1">
        <v>44547</v>
      </c>
      <c r="F7095" s="4">
        <v>7693</v>
      </c>
      <c r="G7095">
        <v>367</v>
      </c>
      <c r="H7095" s="3">
        <f>_xlfn.XLOOKUP(sales[[#This Row],[Product]],products[Product],products[Cost per box])*sales[[#This Row],[Boxes]]</f>
        <v>1412.95</v>
      </c>
      <c r="I7095" s="4">
        <f>sales[[#This Row],[Revenue]]-sales[[#This Row],[Cost]]</f>
        <v>6280.05</v>
      </c>
    </row>
    <row r="7096" spans="2:9" x14ac:dyDescent="0.25">
      <c r="B7096" t="s">
        <v>55</v>
      </c>
      <c r="C7096" t="s">
        <v>27</v>
      </c>
      <c r="D7096" t="s">
        <v>31</v>
      </c>
      <c r="E7096" s="1">
        <v>44547</v>
      </c>
      <c r="F7096" s="4">
        <v>4718</v>
      </c>
      <c r="G7096">
        <v>337</v>
      </c>
      <c r="H7096" s="3">
        <f>_xlfn.XLOOKUP(sales[[#This Row],[Product]],products[Product],products[Cost per box])*sales[[#This Row],[Boxes]]</f>
        <v>1927.6399999999999</v>
      </c>
      <c r="I7096" s="4">
        <f>sales[[#This Row],[Revenue]]-sales[[#This Row],[Cost]]</f>
        <v>2790.36</v>
      </c>
    </row>
    <row r="7097" spans="2:9" x14ac:dyDescent="0.25">
      <c r="B7097" t="s">
        <v>23</v>
      </c>
      <c r="C7097" t="s">
        <v>16</v>
      </c>
      <c r="D7097" t="s">
        <v>24</v>
      </c>
      <c r="E7097" s="1">
        <v>44550</v>
      </c>
      <c r="F7097" s="4">
        <v>896</v>
      </c>
      <c r="G7097">
        <v>48</v>
      </c>
      <c r="H7097" s="3">
        <f>_xlfn.XLOOKUP(sales[[#This Row],[Product]],products[Product],products[Cost per box])*sales[[#This Row],[Boxes]]</f>
        <v>504.48</v>
      </c>
      <c r="I7097" s="4">
        <f>sales[[#This Row],[Revenue]]-sales[[#This Row],[Cost]]</f>
        <v>391.52</v>
      </c>
    </row>
    <row r="7098" spans="2:9" x14ac:dyDescent="0.25">
      <c r="B7098" t="s">
        <v>56</v>
      </c>
      <c r="C7098" t="s">
        <v>11</v>
      </c>
      <c r="D7098" t="s">
        <v>38</v>
      </c>
      <c r="E7098" s="1">
        <v>44550</v>
      </c>
      <c r="F7098" s="4">
        <v>7616</v>
      </c>
      <c r="G7098">
        <v>305</v>
      </c>
      <c r="H7098" s="3">
        <f>_xlfn.XLOOKUP(sales[[#This Row],[Product]],products[Product],products[Cost per box])*sales[[#This Row],[Boxes]]</f>
        <v>3031.7</v>
      </c>
      <c r="I7098" s="4">
        <f>sales[[#This Row],[Revenue]]-sales[[#This Row],[Cost]]</f>
        <v>4584.3</v>
      </c>
    </row>
    <row r="7099" spans="2:9" x14ac:dyDescent="0.25">
      <c r="B7099" t="s">
        <v>32</v>
      </c>
      <c r="C7099" t="s">
        <v>11</v>
      </c>
      <c r="D7099" t="s">
        <v>50</v>
      </c>
      <c r="E7099" s="1">
        <v>44550</v>
      </c>
      <c r="F7099" s="4">
        <v>11165</v>
      </c>
      <c r="G7099">
        <v>508</v>
      </c>
      <c r="H7099" s="3">
        <f>_xlfn.XLOOKUP(sales[[#This Row],[Product]],products[Product],products[Cost per box])*sales[[#This Row],[Boxes]]</f>
        <v>6304.28</v>
      </c>
      <c r="I7099" s="4">
        <f>sales[[#This Row],[Revenue]]-sales[[#This Row],[Cost]]</f>
        <v>4860.72</v>
      </c>
    </row>
    <row r="7100" spans="2:9" x14ac:dyDescent="0.25">
      <c r="B7100" t="s">
        <v>46</v>
      </c>
      <c r="C7100" t="s">
        <v>9</v>
      </c>
      <c r="D7100" t="s">
        <v>24</v>
      </c>
      <c r="E7100" s="1">
        <v>44550</v>
      </c>
      <c r="F7100" s="4">
        <v>15540</v>
      </c>
      <c r="G7100">
        <v>840</v>
      </c>
      <c r="H7100" s="3">
        <f>_xlfn.XLOOKUP(sales[[#This Row],[Product]],products[Product],products[Cost per box])*sales[[#This Row],[Boxes]]</f>
        <v>8828.4</v>
      </c>
      <c r="I7100" s="4">
        <f>sales[[#This Row],[Revenue]]-sales[[#This Row],[Cost]]</f>
        <v>6711.6</v>
      </c>
    </row>
    <row r="7101" spans="2:9" x14ac:dyDescent="0.25">
      <c r="B7101" t="s">
        <v>55</v>
      </c>
      <c r="C7101" t="s">
        <v>6</v>
      </c>
      <c r="D7101" t="s">
        <v>31</v>
      </c>
      <c r="E7101" s="1">
        <v>44550</v>
      </c>
      <c r="F7101" s="4">
        <v>8316</v>
      </c>
      <c r="G7101">
        <v>640</v>
      </c>
      <c r="H7101" s="3">
        <f>_xlfn.XLOOKUP(sales[[#This Row],[Product]],products[Product],products[Cost per box])*sales[[#This Row],[Boxes]]</f>
        <v>3660.7999999999997</v>
      </c>
      <c r="I7101" s="4">
        <f>sales[[#This Row],[Revenue]]-sales[[#This Row],[Cost]]</f>
        <v>4655.2000000000007</v>
      </c>
    </row>
    <row r="7102" spans="2:9" x14ac:dyDescent="0.25">
      <c r="B7102" t="s">
        <v>49</v>
      </c>
      <c r="C7102" t="s">
        <v>11</v>
      </c>
      <c r="D7102" t="s">
        <v>47</v>
      </c>
      <c r="E7102" s="1">
        <v>44550</v>
      </c>
      <c r="F7102" s="4">
        <v>19579</v>
      </c>
      <c r="G7102">
        <v>1190</v>
      </c>
      <c r="H7102" s="3">
        <f>_xlfn.XLOOKUP(sales[[#This Row],[Product]],products[Product],products[Cost per box])*sales[[#This Row],[Boxes]]</f>
        <v>6259.4</v>
      </c>
      <c r="I7102" s="4">
        <f>sales[[#This Row],[Revenue]]-sales[[#This Row],[Cost]]</f>
        <v>13319.6</v>
      </c>
    </row>
    <row r="7103" spans="2:9" x14ac:dyDescent="0.25">
      <c r="B7103" t="s">
        <v>32</v>
      </c>
      <c r="C7103" t="s">
        <v>27</v>
      </c>
      <c r="D7103" t="s">
        <v>48</v>
      </c>
      <c r="E7103" s="1">
        <v>44550</v>
      </c>
      <c r="F7103" s="4">
        <v>7602</v>
      </c>
      <c r="G7103">
        <v>293</v>
      </c>
      <c r="H7103" s="3">
        <f>_xlfn.XLOOKUP(sales[[#This Row],[Product]],products[Product],products[Cost per box])*sales[[#This Row],[Boxes]]</f>
        <v>2191.6400000000003</v>
      </c>
      <c r="I7103" s="4">
        <f>sales[[#This Row],[Revenue]]-sales[[#This Row],[Cost]]</f>
        <v>5410.36</v>
      </c>
    </row>
    <row r="7104" spans="2:9" x14ac:dyDescent="0.25">
      <c r="B7104" t="s">
        <v>39</v>
      </c>
      <c r="C7104" t="s">
        <v>16</v>
      </c>
      <c r="D7104" t="s">
        <v>12</v>
      </c>
      <c r="E7104" s="1">
        <v>44550</v>
      </c>
      <c r="F7104" s="4">
        <v>1995</v>
      </c>
      <c r="G7104">
        <v>118</v>
      </c>
      <c r="H7104" s="3">
        <f>_xlfn.XLOOKUP(sales[[#This Row],[Product]],products[Product],products[Cost per box])*sales[[#This Row],[Boxes]]</f>
        <v>994.74</v>
      </c>
      <c r="I7104" s="4">
        <f>sales[[#This Row],[Revenue]]-sales[[#This Row],[Cost]]</f>
        <v>1000.26</v>
      </c>
    </row>
    <row r="7105" spans="2:9" x14ac:dyDescent="0.25">
      <c r="B7105" t="s">
        <v>5</v>
      </c>
      <c r="C7105" t="s">
        <v>16</v>
      </c>
      <c r="D7105" t="s">
        <v>19</v>
      </c>
      <c r="E7105" s="1">
        <v>44550</v>
      </c>
      <c r="F7105" s="4">
        <v>6174</v>
      </c>
      <c r="G7105">
        <v>343</v>
      </c>
      <c r="H7105" s="3">
        <f>_xlfn.XLOOKUP(sales[[#This Row],[Product]],products[Product],products[Cost per box])*sales[[#This Row],[Boxes]]</f>
        <v>3508.8900000000003</v>
      </c>
      <c r="I7105" s="4">
        <f>sales[[#This Row],[Revenue]]-sales[[#This Row],[Cost]]</f>
        <v>2665.1099999999997</v>
      </c>
    </row>
    <row r="7106" spans="2:9" x14ac:dyDescent="0.25">
      <c r="B7106" t="s">
        <v>54</v>
      </c>
      <c r="C7106" t="s">
        <v>21</v>
      </c>
      <c r="D7106" t="s">
        <v>52</v>
      </c>
      <c r="E7106" s="1">
        <v>44550</v>
      </c>
      <c r="F7106" s="4">
        <v>5159</v>
      </c>
      <c r="G7106">
        <v>516</v>
      </c>
      <c r="H7106" s="3">
        <f>_xlfn.XLOOKUP(sales[[#This Row],[Product]],products[Product],products[Cost per box])*sales[[#This Row],[Boxes]]</f>
        <v>1713.12</v>
      </c>
      <c r="I7106" s="4">
        <f>sales[[#This Row],[Revenue]]-sales[[#This Row],[Cost]]</f>
        <v>3445.88</v>
      </c>
    </row>
    <row r="7107" spans="2:9" x14ac:dyDescent="0.25">
      <c r="B7107" t="s">
        <v>39</v>
      </c>
      <c r="C7107" t="s">
        <v>9</v>
      </c>
      <c r="D7107" t="s">
        <v>14</v>
      </c>
      <c r="E7107" s="1">
        <v>44550</v>
      </c>
      <c r="F7107" s="4">
        <v>10388</v>
      </c>
      <c r="G7107">
        <v>1330</v>
      </c>
      <c r="H7107" s="3">
        <f>_xlfn.XLOOKUP(sales[[#This Row],[Product]],products[Product],products[Cost per box])*sales[[#This Row],[Boxes]]</f>
        <v>8392.2999999999993</v>
      </c>
      <c r="I7107" s="4">
        <f>sales[[#This Row],[Revenue]]-sales[[#This Row],[Cost]]</f>
        <v>1995.7000000000007</v>
      </c>
    </row>
    <row r="7108" spans="2:9" x14ac:dyDescent="0.25">
      <c r="B7108" t="s">
        <v>34</v>
      </c>
      <c r="C7108" t="s">
        <v>11</v>
      </c>
      <c r="D7108" t="s">
        <v>14</v>
      </c>
      <c r="E7108" s="1">
        <v>44550</v>
      </c>
      <c r="F7108" s="4">
        <v>4018</v>
      </c>
      <c r="G7108">
        <v>503</v>
      </c>
      <c r="H7108" s="3">
        <f>_xlfn.XLOOKUP(sales[[#This Row],[Product]],products[Product],products[Cost per box])*sales[[#This Row],[Boxes]]</f>
        <v>3173.93</v>
      </c>
      <c r="I7108" s="4">
        <f>sales[[#This Row],[Revenue]]-sales[[#This Row],[Cost]]</f>
        <v>844.07000000000016</v>
      </c>
    </row>
    <row r="7109" spans="2:9" x14ac:dyDescent="0.25">
      <c r="B7109" t="s">
        <v>18</v>
      </c>
      <c r="C7109" t="s">
        <v>9</v>
      </c>
      <c r="D7109" t="s">
        <v>42</v>
      </c>
      <c r="E7109" s="1">
        <v>44550</v>
      </c>
      <c r="F7109" s="4">
        <v>1848</v>
      </c>
      <c r="G7109">
        <v>132</v>
      </c>
      <c r="H7109" s="3">
        <f>_xlfn.XLOOKUP(sales[[#This Row],[Product]],products[Product],products[Cost per box])*sales[[#This Row],[Boxes]]</f>
        <v>625.68000000000006</v>
      </c>
      <c r="I7109" s="4">
        <f>sales[[#This Row],[Revenue]]-sales[[#This Row],[Cost]]</f>
        <v>1222.32</v>
      </c>
    </row>
    <row r="7110" spans="2:9" x14ac:dyDescent="0.25">
      <c r="B7110" t="s">
        <v>8</v>
      </c>
      <c r="C7110" t="s">
        <v>9</v>
      </c>
      <c r="D7110" t="s">
        <v>38</v>
      </c>
      <c r="E7110" s="1">
        <v>44550</v>
      </c>
      <c r="F7110" s="4">
        <v>2569</v>
      </c>
      <c r="G7110">
        <v>96</v>
      </c>
      <c r="H7110" s="3">
        <f>_xlfn.XLOOKUP(sales[[#This Row],[Product]],products[Product],products[Cost per box])*sales[[#This Row],[Boxes]]</f>
        <v>954.24</v>
      </c>
      <c r="I7110" s="4">
        <f>sales[[#This Row],[Revenue]]-sales[[#This Row],[Cost]]</f>
        <v>1614.76</v>
      </c>
    </row>
    <row r="7111" spans="2:9" x14ac:dyDescent="0.25">
      <c r="B7111" t="s">
        <v>51</v>
      </c>
      <c r="C7111" t="s">
        <v>21</v>
      </c>
      <c r="D7111" t="s">
        <v>43</v>
      </c>
      <c r="E7111" s="1">
        <v>44550</v>
      </c>
      <c r="F7111" s="4">
        <v>14210</v>
      </c>
      <c r="G7111">
        <v>677</v>
      </c>
      <c r="H7111" s="3">
        <f>_xlfn.XLOOKUP(sales[[#This Row],[Product]],products[Product],products[Cost per box])*sales[[#This Row],[Boxes]]</f>
        <v>2606.4500000000003</v>
      </c>
      <c r="I7111" s="4">
        <f>sales[[#This Row],[Revenue]]-sales[[#This Row],[Cost]]</f>
        <v>11603.55</v>
      </c>
    </row>
    <row r="7112" spans="2:9" x14ac:dyDescent="0.25">
      <c r="B7112" t="s">
        <v>8</v>
      </c>
      <c r="C7112" t="s">
        <v>9</v>
      </c>
      <c r="D7112" t="s">
        <v>19</v>
      </c>
      <c r="E7112" s="1">
        <v>44550</v>
      </c>
      <c r="F7112" s="4">
        <v>2975</v>
      </c>
      <c r="G7112">
        <v>186</v>
      </c>
      <c r="H7112" s="3">
        <f>_xlfn.XLOOKUP(sales[[#This Row],[Product]],products[Product],products[Cost per box])*sales[[#This Row],[Boxes]]</f>
        <v>1902.78</v>
      </c>
      <c r="I7112" s="4">
        <f>sales[[#This Row],[Revenue]]-sales[[#This Row],[Cost]]</f>
        <v>1072.22</v>
      </c>
    </row>
    <row r="7113" spans="2:9" x14ac:dyDescent="0.25">
      <c r="B7113" t="s">
        <v>15</v>
      </c>
      <c r="C7113" t="s">
        <v>6</v>
      </c>
      <c r="D7113" t="s">
        <v>24</v>
      </c>
      <c r="E7113" s="1">
        <v>44550</v>
      </c>
      <c r="F7113" s="4">
        <v>4389</v>
      </c>
      <c r="G7113">
        <v>244</v>
      </c>
      <c r="H7113" s="3">
        <f>_xlfn.XLOOKUP(sales[[#This Row],[Product]],products[Product],products[Cost per box])*sales[[#This Row],[Boxes]]</f>
        <v>2564.44</v>
      </c>
      <c r="I7113" s="4">
        <f>sales[[#This Row],[Revenue]]-sales[[#This Row],[Cost]]</f>
        <v>1824.56</v>
      </c>
    </row>
    <row r="7114" spans="2:9" x14ac:dyDescent="0.25">
      <c r="B7114" t="s">
        <v>54</v>
      </c>
      <c r="C7114" t="s">
        <v>11</v>
      </c>
      <c r="D7114" t="s">
        <v>14</v>
      </c>
      <c r="E7114" s="1">
        <v>44550</v>
      </c>
      <c r="F7114" s="4">
        <v>12831</v>
      </c>
      <c r="G7114">
        <v>1610</v>
      </c>
      <c r="H7114" s="3">
        <f>_xlfn.XLOOKUP(sales[[#This Row],[Product]],products[Product],products[Cost per box])*sales[[#This Row],[Boxes]]</f>
        <v>10159.099999999999</v>
      </c>
      <c r="I7114" s="4">
        <f>sales[[#This Row],[Revenue]]-sales[[#This Row],[Cost]]</f>
        <v>2671.9000000000015</v>
      </c>
    </row>
    <row r="7115" spans="2:9" x14ac:dyDescent="0.25">
      <c r="B7115" t="s">
        <v>37</v>
      </c>
      <c r="C7115" t="s">
        <v>21</v>
      </c>
      <c r="D7115" t="s">
        <v>42</v>
      </c>
      <c r="E7115" s="1">
        <v>44550</v>
      </c>
      <c r="F7115" s="4">
        <v>931</v>
      </c>
      <c r="G7115">
        <v>59</v>
      </c>
      <c r="H7115" s="3">
        <f>_xlfn.XLOOKUP(sales[[#This Row],[Product]],products[Product],products[Cost per box])*sales[[#This Row],[Boxes]]</f>
        <v>279.66000000000003</v>
      </c>
      <c r="I7115" s="4">
        <f>sales[[#This Row],[Revenue]]-sales[[#This Row],[Cost]]</f>
        <v>651.33999999999992</v>
      </c>
    </row>
    <row r="7116" spans="2:9" x14ac:dyDescent="0.25">
      <c r="B7116" t="s">
        <v>34</v>
      </c>
      <c r="C7116" t="s">
        <v>11</v>
      </c>
      <c r="D7116" t="s">
        <v>30</v>
      </c>
      <c r="E7116" s="1">
        <v>44550</v>
      </c>
      <c r="F7116" s="4">
        <v>5166</v>
      </c>
      <c r="G7116">
        <v>272</v>
      </c>
      <c r="H7116" s="3">
        <f>_xlfn.XLOOKUP(sales[[#This Row],[Product]],products[Product],products[Cost per box])*sales[[#This Row],[Boxes]]</f>
        <v>1000.96</v>
      </c>
      <c r="I7116" s="4">
        <f>sales[[#This Row],[Revenue]]-sales[[#This Row],[Cost]]</f>
        <v>4165.04</v>
      </c>
    </row>
    <row r="7117" spans="2:9" x14ac:dyDescent="0.25">
      <c r="B7117" t="s">
        <v>55</v>
      </c>
      <c r="C7117" t="s">
        <v>11</v>
      </c>
      <c r="D7117" t="s">
        <v>14</v>
      </c>
      <c r="E7117" s="1">
        <v>44550</v>
      </c>
      <c r="F7117" s="4">
        <v>2170</v>
      </c>
      <c r="G7117">
        <v>362</v>
      </c>
      <c r="H7117" s="3">
        <f>_xlfn.XLOOKUP(sales[[#This Row],[Product]],products[Product],products[Cost per box])*sales[[#This Row],[Boxes]]</f>
        <v>2284.2199999999998</v>
      </c>
      <c r="I7117" s="4">
        <f>sales[[#This Row],[Revenue]]-sales[[#This Row],[Cost]]</f>
        <v>-114.2199999999998</v>
      </c>
    </row>
    <row r="7118" spans="2:9" x14ac:dyDescent="0.25">
      <c r="B7118" t="s">
        <v>32</v>
      </c>
      <c r="C7118" t="s">
        <v>21</v>
      </c>
      <c r="D7118" t="s">
        <v>7</v>
      </c>
      <c r="E7118" s="1">
        <v>44550</v>
      </c>
      <c r="F7118" s="4">
        <v>5271</v>
      </c>
      <c r="G7118">
        <v>330</v>
      </c>
      <c r="H7118" s="3">
        <f>_xlfn.XLOOKUP(sales[[#This Row],[Product]],products[Product],products[Cost per box])*sales[[#This Row],[Boxes]]</f>
        <v>1699.5000000000002</v>
      </c>
      <c r="I7118" s="4">
        <f>sales[[#This Row],[Revenue]]-sales[[#This Row],[Cost]]</f>
        <v>3571.5</v>
      </c>
    </row>
    <row r="7119" spans="2:9" x14ac:dyDescent="0.25">
      <c r="B7119" t="s">
        <v>13</v>
      </c>
      <c r="C7119" t="s">
        <v>16</v>
      </c>
      <c r="D7119" t="s">
        <v>31</v>
      </c>
      <c r="E7119" s="1">
        <v>44550</v>
      </c>
      <c r="F7119" s="4">
        <v>7665</v>
      </c>
      <c r="G7119">
        <v>590</v>
      </c>
      <c r="H7119" s="3">
        <f>_xlfn.XLOOKUP(sales[[#This Row],[Product]],products[Product],products[Cost per box])*sales[[#This Row],[Boxes]]</f>
        <v>3374.7999999999997</v>
      </c>
      <c r="I7119" s="4">
        <f>sales[[#This Row],[Revenue]]-sales[[#This Row],[Cost]]</f>
        <v>4290.2000000000007</v>
      </c>
    </row>
    <row r="7120" spans="2:9" x14ac:dyDescent="0.25">
      <c r="B7120" t="s">
        <v>20</v>
      </c>
      <c r="C7120" t="s">
        <v>21</v>
      </c>
      <c r="D7120" t="s">
        <v>19</v>
      </c>
      <c r="E7120" s="1">
        <v>44550</v>
      </c>
      <c r="F7120" s="4">
        <v>693</v>
      </c>
      <c r="G7120">
        <v>39</v>
      </c>
      <c r="H7120" s="3">
        <f>_xlfn.XLOOKUP(sales[[#This Row],[Product]],products[Product],products[Cost per box])*sales[[#This Row],[Boxes]]</f>
        <v>398.97</v>
      </c>
      <c r="I7120" s="4">
        <f>sales[[#This Row],[Revenue]]-sales[[#This Row],[Cost]]</f>
        <v>294.02999999999997</v>
      </c>
    </row>
    <row r="7121" spans="2:9" x14ac:dyDescent="0.25">
      <c r="B7121" t="s">
        <v>51</v>
      </c>
      <c r="C7121" t="s">
        <v>16</v>
      </c>
      <c r="D7121" t="s">
        <v>50</v>
      </c>
      <c r="E7121" s="1">
        <v>44550</v>
      </c>
      <c r="F7121" s="4">
        <v>49</v>
      </c>
      <c r="G7121">
        <v>3</v>
      </c>
      <c r="H7121" s="3">
        <f>_xlfn.XLOOKUP(sales[[#This Row],[Product]],products[Product],products[Cost per box])*sales[[#This Row],[Boxes]]</f>
        <v>37.230000000000004</v>
      </c>
      <c r="I7121" s="4">
        <f>sales[[#This Row],[Revenue]]-sales[[#This Row],[Cost]]</f>
        <v>11.769999999999996</v>
      </c>
    </row>
    <row r="7122" spans="2:9" x14ac:dyDescent="0.25">
      <c r="B7122" t="s">
        <v>55</v>
      </c>
      <c r="C7122" t="s">
        <v>6</v>
      </c>
      <c r="D7122" t="s">
        <v>22</v>
      </c>
      <c r="E7122" s="1">
        <v>44550</v>
      </c>
      <c r="F7122" s="4">
        <v>6405</v>
      </c>
      <c r="G7122">
        <v>700</v>
      </c>
      <c r="H7122" s="3">
        <f>_xlfn.XLOOKUP(sales[[#This Row],[Product]],products[Product],products[Cost per box])*sales[[#This Row],[Boxes]]</f>
        <v>5754</v>
      </c>
      <c r="I7122" s="4">
        <f>sales[[#This Row],[Revenue]]-sales[[#This Row],[Cost]]</f>
        <v>651</v>
      </c>
    </row>
    <row r="7123" spans="2:9" x14ac:dyDescent="0.25">
      <c r="B7123" t="s">
        <v>18</v>
      </c>
      <c r="C7123" t="s">
        <v>9</v>
      </c>
      <c r="D7123" t="s">
        <v>36</v>
      </c>
      <c r="E7123" s="1">
        <v>44550</v>
      </c>
      <c r="F7123" s="4">
        <v>8211</v>
      </c>
      <c r="G7123">
        <v>1190</v>
      </c>
      <c r="H7123" s="3">
        <f>_xlfn.XLOOKUP(sales[[#This Row],[Product]],products[Product],products[Cost per box])*sales[[#This Row],[Boxes]]</f>
        <v>5997.6</v>
      </c>
      <c r="I7123" s="4">
        <f>sales[[#This Row],[Revenue]]-sales[[#This Row],[Cost]]</f>
        <v>2213.3999999999996</v>
      </c>
    </row>
    <row r="7124" spans="2:9" x14ac:dyDescent="0.25">
      <c r="B7124" t="s">
        <v>41</v>
      </c>
      <c r="C7124" t="s">
        <v>9</v>
      </c>
      <c r="D7124" t="s">
        <v>30</v>
      </c>
      <c r="E7124" s="1">
        <v>44550</v>
      </c>
      <c r="F7124" s="4">
        <v>14763</v>
      </c>
      <c r="G7124">
        <v>770</v>
      </c>
      <c r="H7124" s="3">
        <f>_xlfn.XLOOKUP(sales[[#This Row],[Product]],products[Product],products[Cost per box])*sales[[#This Row],[Boxes]]</f>
        <v>2833.6</v>
      </c>
      <c r="I7124" s="4">
        <f>sales[[#This Row],[Revenue]]-sales[[#This Row],[Cost]]</f>
        <v>11929.4</v>
      </c>
    </row>
    <row r="7125" spans="2:9" x14ac:dyDescent="0.25">
      <c r="B7125" t="s">
        <v>29</v>
      </c>
      <c r="C7125" t="s">
        <v>16</v>
      </c>
      <c r="D7125" t="s">
        <v>50</v>
      </c>
      <c r="E7125" s="1">
        <v>44550</v>
      </c>
      <c r="F7125" s="4">
        <v>4732</v>
      </c>
      <c r="G7125">
        <v>216</v>
      </c>
      <c r="H7125" s="3">
        <f>_xlfn.XLOOKUP(sales[[#This Row],[Product]],products[Product],products[Cost per box])*sales[[#This Row],[Boxes]]</f>
        <v>2680.56</v>
      </c>
      <c r="I7125" s="4">
        <f>sales[[#This Row],[Revenue]]-sales[[#This Row],[Cost]]</f>
        <v>2051.44</v>
      </c>
    </row>
    <row r="7126" spans="2:9" x14ac:dyDescent="0.25">
      <c r="B7126" t="s">
        <v>37</v>
      </c>
      <c r="C7126" t="s">
        <v>21</v>
      </c>
      <c r="D7126" t="s">
        <v>48</v>
      </c>
      <c r="E7126" s="1">
        <v>44550</v>
      </c>
      <c r="F7126" s="4">
        <v>7203</v>
      </c>
      <c r="G7126">
        <v>278</v>
      </c>
      <c r="H7126" s="3">
        <f>_xlfn.XLOOKUP(sales[[#This Row],[Product]],products[Product],products[Cost per box])*sales[[#This Row],[Boxes]]</f>
        <v>2079.44</v>
      </c>
      <c r="I7126" s="4">
        <f>sales[[#This Row],[Revenue]]-sales[[#This Row],[Cost]]</f>
        <v>5123.5599999999995</v>
      </c>
    </row>
    <row r="7127" spans="2:9" x14ac:dyDescent="0.25">
      <c r="B7127" t="s">
        <v>55</v>
      </c>
      <c r="C7127" t="s">
        <v>21</v>
      </c>
      <c r="D7127" t="s">
        <v>24</v>
      </c>
      <c r="E7127" s="1">
        <v>44550</v>
      </c>
      <c r="F7127" s="4">
        <v>2618</v>
      </c>
      <c r="G7127">
        <v>131</v>
      </c>
      <c r="H7127" s="3">
        <f>_xlfn.XLOOKUP(sales[[#This Row],[Product]],products[Product],products[Cost per box])*sales[[#This Row],[Boxes]]</f>
        <v>1376.81</v>
      </c>
      <c r="I7127" s="4">
        <f>sales[[#This Row],[Revenue]]-sales[[#This Row],[Cost]]</f>
        <v>1241.19</v>
      </c>
    </row>
    <row r="7128" spans="2:9" x14ac:dyDescent="0.25">
      <c r="B7128" t="s">
        <v>25</v>
      </c>
      <c r="C7128" t="s">
        <v>21</v>
      </c>
      <c r="D7128" t="s">
        <v>22</v>
      </c>
      <c r="E7128" s="1">
        <v>44550</v>
      </c>
      <c r="F7128" s="4">
        <v>6328</v>
      </c>
      <c r="G7128">
        <v>633</v>
      </c>
      <c r="H7128" s="3">
        <f>_xlfn.XLOOKUP(sales[[#This Row],[Product]],products[Product],products[Cost per box])*sales[[#This Row],[Boxes]]</f>
        <v>5203.26</v>
      </c>
      <c r="I7128" s="4">
        <f>sales[[#This Row],[Revenue]]-sales[[#This Row],[Cost]]</f>
        <v>1124.7399999999998</v>
      </c>
    </row>
    <row r="7129" spans="2:9" x14ac:dyDescent="0.25">
      <c r="B7129" t="s">
        <v>40</v>
      </c>
      <c r="C7129" t="s">
        <v>6</v>
      </c>
      <c r="D7129" t="s">
        <v>42</v>
      </c>
      <c r="E7129" s="1">
        <v>44550</v>
      </c>
      <c r="F7129" s="4">
        <v>5600</v>
      </c>
      <c r="G7129">
        <v>400</v>
      </c>
      <c r="H7129" s="3">
        <f>_xlfn.XLOOKUP(sales[[#This Row],[Product]],products[Product],products[Cost per box])*sales[[#This Row],[Boxes]]</f>
        <v>1896</v>
      </c>
      <c r="I7129" s="4">
        <f>sales[[#This Row],[Revenue]]-sales[[#This Row],[Cost]]</f>
        <v>3704</v>
      </c>
    </row>
    <row r="7130" spans="2:9" x14ac:dyDescent="0.25">
      <c r="B7130" t="s">
        <v>51</v>
      </c>
      <c r="C7130" t="s">
        <v>11</v>
      </c>
      <c r="D7130" t="s">
        <v>43</v>
      </c>
      <c r="E7130" s="1">
        <v>44550</v>
      </c>
      <c r="F7130" s="4">
        <v>11123</v>
      </c>
      <c r="G7130">
        <v>557</v>
      </c>
      <c r="H7130" s="3">
        <f>_xlfn.XLOOKUP(sales[[#This Row],[Product]],products[Product],products[Cost per box])*sales[[#This Row],[Boxes]]</f>
        <v>2144.4500000000003</v>
      </c>
      <c r="I7130" s="4">
        <f>sales[[#This Row],[Revenue]]-sales[[#This Row],[Cost]]</f>
        <v>8978.5499999999993</v>
      </c>
    </row>
    <row r="7131" spans="2:9" x14ac:dyDescent="0.25">
      <c r="B7131" t="s">
        <v>34</v>
      </c>
      <c r="C7131" t="s">
        <v>6</v>
      </c>
      <c r="D7131" t="s">
        <v>17</v>
      </c>
      <c r="E7131" s="1">
        <v>44550</v>
      </c>
      <c r="F7131" s="4">
        <v>1435</v>
      </c>
      <c r="G7131">
        <v>66</v>
      </c>
      <c r="H7131" s="3">
        <f>_xlfn.XLOOKUP(sales[[#This Row],[Product]],products[Product],products[Cost per box])*sales[[#This Row],[Boxes]]</f>
        <v>448.8</v>
      </c>
      <c r="I7131" s="4">
        <f>sales[[#This Row],[Revenue]]-sales[[#This Row],[Cost]]</f>
        <v>986.2</v>
      </c>
    </row>
    <row r="7132" spans="2:9" x14ac:dyDescent="0.25">
      <c r="B7132" t="s">
        <v>55</v>
      </c>
      <c r="C7132" t="s">
        <v>6</v>
      </c>
      <c r="D7132" t="s">
        <v>28</v>
      </c>
      <c r="E7132" s="1">
        <v>44550</v>
      </c>
      <c r="F7132" s="4">
        <v>13881</v>
      </c>
      <c r="G7132">
        <v>2310</v>
      </c>
      <c r="H7132" s="3">
        <f>_xlfn.XLOOKUP(sales[[#This Row],[Product]],products[Product],products[Cost per box])*sales[[#This Row],[Boxes]]</f>
        <v>6375.5999999999995</v>
      </c>
      <c r="I7132" s="4">
        <f>sales[[#This Row],[Revenue]]-sales[[#This Row],[Cost]]</f>
        <v>7505.4000000000005</v>
      </c>
    </row>
    <row r="7133" spans="2:9" x14ac:dyDescent="0.25">
      <c r="B7133" t="s">
        <v>23</v>
      </c>
      <c r="C7133" t="s">
        <v>9</v>
      </c>
      <c r="D7133" t="s">
        <v>42</v>
      </c>
      <c r="E7133" s="1">
        <v>44551</v>
      </c>
      <c r="F7133" s="4">
        <v>10738</v>
      </c>
      <c r="G7133">
        <v>770</v>
      </c>
      <c r="H7133" s="3">
        <f>_xlfn.XLOOKUP(sales[[#This Row],[Product]],products[Product],products[Cost per box])*sales[[#This Row],[Boxes]]</f>
        <v>3649.8</v>
      </c>
      <c r="I7133" s="4">
        <f>sales[[#This Row],[Revenue]]-sales[[#This Row],[Cost]]</f>
        <v>7088.2</v>
      </c>
    </row>
    <row r="7134" spans="2:9" x14ac:dyDescent="0.25">
      <c r="B7134" t="s">
        <v>54</v>
      </c>
      <c r="C7134" t="s">
        <v>9</v>
      </c>
      <c r="D7134" t="s">
        <v>31</v>
      </c>
      <c r="E7134" s="1">
        <v>44551</v>
      </c>
      <c r="F7134" s="4">
        <v>2100</v>
      </c>
      <c r="G7134">
        <v>162</v>
      </c>
      <c r="H7134" s="3">
        <f>_xlfn.XLOOKUP(sales[[#This Row],[Product]],products[Product],products[Cost per box])*sales[[#This Row],[Boxes]]</f>
        <v>926.64</v>
      </c>
      <c r="I7134" s="4">
        <f>sales[[#This Row],[Revenue]]-sales[[#This Row],[Cost]]</f>
        <v>1173.3600000000001</v>
      </c>
    </row>
    <row r="7135" spans="2:9" x14ac:dyDescent="0.25">
      <c r="B7135" t="s">
        <v>41</v>
      </c>
      <c r="C7135" t="s">
        <v>11</v>
      </c>
      <c r="D7135" t="s">
        <v>43</v>
      </c>
      <c r="E7135" s="1">
        <v>44551</v>
      </c>
      <c r="F7135" s="4">
        <v>4767</v>
      </c>
      <c r="G7135">
        <v>217</v>
      </c>
      <c r="H7135" s="3">
        <f>_xlfn.XLOOKUP(sales[[#This Row],[Product]],products[Product],products[Cost per box])*sales[[#This Row],[Boxes]]</f>
        <v>835.45</v>
      </c>
      <c r="I7135" s="4">
        <f>sales[[#This Row],[Revenue]]-sales[[#This Row],[Cost]]</f>
        <v>3931.55</v>
      </c>
    </row>
    <row r="7136" spans="2:9" x14ac:dyDescent="0.25">
      <c r="B7136" t="s">
        <v>25</v>
      </c>
      <c r="C7136" t="s">
        <v>11</v>
      </c>
      <c r="D7136" t="s">
        <v>47</v>
      </c>
      <c r="E7136" s="1">
        <v>44551</v>
      </c>
      <c r="F7136" s="4">
        <v>4634</v>
      </c>
      <c r="G7136">
        <v>273</v>
      </c>
      <c r="H7136" s="3">
        <f>_xlfn.XLOOKUP(sales[[#This Row],[Product]],products[Product],products[Cost per box])*sales[[#This Row],[Boxes]]</f>
        <v>1435.98</v>
      </c>
      <c r="I7136" s="4">
        <f>sales[[#This Row],[Revenue]]-sales[[#This Row],[Cost]]</f>
        <v>3198.02</v>
      </c>
    </row>
    <row r="7137" spans="2:9" x14ac:dyDescent="0.25">
      <c r="B7137" t="s">
        <v>53</v>
      </c>
      <c r="C7137" t="s">
        <v>27</v>
      </c>
      <c r="D7137" t="s">
        <v>12</v>
      </c>
      <c r="E7137" s="1">
        <v>44551</v>
      </c>
      <c r="F7137" s="4">
        <v>1246</v>
      </c>
      <c r="G7137">
        <v>78</v>
      </c>
      <c r="H7137" s="3">
        <f>_xlfn.XLOOKUP(sales[[#This Row],[Product]],products[Product],products[Cost per box])*sales[[#This Row],[Boxes]]</f>
        <v>657.54</v>
      </c>
      <c r="I7137" s="4">
        <f>sales[[#This Row],[Revenue]]-sales[[#This Row],[Cost]]</f>
        <v>588.46</v>
      </c>
    </row>
    <row r="7138" spans="2:9" x14ac:dyDescent="0.25">
      <c r="B7138" t="s">
        <v>10</v>
      </c>
      <c r="C7138" t="s">
        <v>9</v>
      </c>
      <c r="D7138" t="s">
        <v>26</v>
      </c>
      <c r="E7138" s="1">
        <v>44551</v>
      </c>
      <c r="F7138" s="4">
        <v>2688</v>
      </c>
      <c r="G7138">
        <v>224</v>
      </c>
      <c r="H7138" s="3">
        <f>_xlfn.XLOOKUP(sales[[#This Row],[Product]],products[Product],products[Cost per box])*sales[[#This Row],[Boxes]]</f>
        <v>1440.32</v>
      </c>
      <c r="I7138" s="4">
        <f>sales[[#This Row],[Revenue]]-sales[[#This Row],[Cost]]</f>
        <v>1247.68</v>
      </c>
    </row>
    <row r="7139" spans="2:9" x14ac:dyDescent="0.25">
      <c r="B7139" t="s">
        <v>33</v>
      </c>
      <c r="C7139" t="s">
        <v>21</v>
      </c>
      <c r="D7139" t="s">
        <v>47</v>
      </c>
      <c r="E7139" s="1">
        <v>44551</v>
      </c>
      <c r="F7139" s="4">
        <v>5271</v>
      </c>
      <c r="G7139">
        <v>311</v>
      </c>
      <c r="H7139" s="3">
        <f>_xlfn.XLOOKUP(sales[[#This Row],[Product]],products[Product],products[Cost per box])*sales[[#This Row],[Boxes]]</f>
        <v>1635.86</v>
      </c>
      <c r="I7139" s="4">
        <f>sales[[#This Row],[Revenue]]-sales[[#This Row],[Cost]]</f>
        <v>3635.1400000000003</v>
      </c>
    </row>
    <row r="7140" spans="2:9" x14ac:dyDescent="0.25">
      <c r="B7140" t="s">
        <v>13</v>
      </c>
      <c r="C7140" t="s">
        <v>9</v>
      </c>
      <c r="D7140" t="s">
        <v>28</v>
      </c>
      <c r="E7140" s="1">
        <v>44551</v>
      </c>
      <c r="F7140" s="4">
        <v>7679</v>
      </c>
      <c r="G7140">
        <v>1120</v>
      </c>
      <c r="H7140" s="3">
        <f>_xlfn.XLOOKUP(sales[[#This Row],[Product]],products[Product],products[Cost per box])*sales[[#This Row],[Boxes]]</f>
        <v>3091.2</v>
      </c>
      <c r="I7140" s="4">
        <f>sales[[#This Row],[Revenue]]-sales[[#This Row],[Cost]]</f>
        <v>4587.8</v>
      </c>
    </row>
    <row r="7141" spans="2:9" x14ac:dyDescent="0.25">
      <c r="B7141" t="s">
        <v>39</v>
      </c>
      <c r="C7141" t="s">
        <v>9</v>
      </c>
      <c r="D7141" t="s">
        <v>22</v>
      </c>
      <c r="E7141" s="1">
        <v>44551</v>
      </c>
      <c r="F7141" s="4">
        <v>5810</v>
      </c>
      <c r="G7141">
        <v>646</v>
      </c>
      <c r="H7141" s="3">
        <f>_xlfn.XLOOKUP(sales[[#This Row],[Product]],products[Product],products[Cost per box])*sales[[#This Row],[Boxes]]</f>
        <v>5310.1200000000008</v>
      </c>
      <c r="I7141" s="4">
        <f>sales[[#This Row],[Revenue]]-sales[[#This Row],[Cost]]</f>
        <v>499.8799999999992</v>
      </c>
    </row>
    <row r="7142" spans="2:9" x14ac:dyDescent="0.25">
      <c r="B7142" t="s">
        <v>49</v>
      </c>
      <c r="C7142" t="s">
        <v>6</v>
      </c>
      <c r="D7142" t="s">
        <v>35</v>
      </c>
      <c r="E7142" s="1">
        <v>44551</v>
      </c>
      <c r="F7142" s="4">
        <v>3983</v>
      </c>
      <c r="G7142">
        <v>210</v>
      </c>
      <c r="H7142" s="3">
        <f>_xlfn.XLOOKUP(sales[[#This Row],[Product]],products[Product],products[Cost per box])*sales[[#This Row],[Boxes]]</f>
        <v>556.5</v>
      </c>
      <c r="I7142" s="4">
        <f>sales[[#This Row],[Revenue]]-sales[[#This Row],[Cost]]</f>
        <v>3426.5</v>
      </c>
    </row>
    <row r="7143" spans="2:9" x14ac:dyDescent="0.25">
      <c r="B7143" t="s">
        <v>54</v>
      </c>
      <c r="C7143" t="s">
        <v>11</v>
      </c>
      <c r="D7143" t="s">
        <v>35</v>
      </c>
      <c r="E7143" s="1">
        <v>44551</v>
      </c>
      <c r="F7143" s="4">
        <v>17906</v>
      </c>
      <c r="G7143">
        <v>910</v>
      </c>
      <c r="H7143" s="3">
        <f>_xlfn.XLOOKUP(sales[[#This Row],[Product]],products[Product],products[Cost per box])*sales[[#This Row],[Boxes]]</f>
        <v>2411.5</v>
      </c>
      <c r="I7143" s="4">
        <f>sales[[#This Row],[Revenue]]-sales[[#This Row],[Cost]]</f>
        <v>15494.5</v>
      </c>
    </row>
    <row r="7144" spans="2:9" x14ac:dyDescent="0.25">
      <c r="B7144" t="s">
        <v>37</v>
      </c>
      <c r="C7144" t="s">
        <v>16</v>
      </c>
      <c r="D7144" t="s">
        <v>50</v>
      </c>
      <c r="E7144" s="1">
        <v>44551</v>
      </c>
      <c r="F7144" s="4">
        <v>6818</v>
      </c>
      <c r="G7144">
        <v>285</v>
      </c>
      <c r="H7144" s="3">
        <f>_xlfn.XLOOKUP(sales[[#This Row],[Product]],products[Product],products[Cost per box])*sales[[#This Row],[Boxes]]</f>
        <v>3536.85</v>
      </c>
      <c r="I7144" s="4">
        <f>sales[[#This Row],[Revenue]]-sales[[#This Row],[Cost]]</f>
        <v>3281.15</v>
      </c>
    </row>
    <row r="7145" spans="2:9" x14ac:dyDescent="0.25">
      <c r="B7145" t="s">
        <v>57</v>
      </c>
      <c r="C7145" t="s">
        <v>6</v>
      </c>
      <c r="D7145" t="s">
        <v>45</v>
      </c>
      <c r="E7145" s="1">
        <v>44551</v>
      </c>
      <c r="F7145" s="4">
        <v>7609</v>
      </c>
      <c r="G7145">
        <v>346</v>
      </c>
      <c r="H7145" s="3">
        <f>_xlfn.XLOOKUP(sales[[#This Row],[Product]],products[Product],products[Cost per box])*sales[[#This Row],[Boxes]]</f>
        <v>2674.58</v>
      </c>
      <c r="I7145" s="4">
        <f>sales[[#This Row],[Revenue]]-sales[[#This Row],[Cost]]</f>
        <v>4934.42</v>
      </c>
    </row>
    <row r="7146" spans="2:9" x14ac:dyDescent="0.25">
      <c r="B7146" t="s">
        <v>34</v>
      </c>
      <c r="C7146" t="s">
        <v>27</v>
      </c>
      <c r="D7146" t="s">
        <v>52</v>
      </c>
      <c r="E7146" s="1">
        <v>44551</v>
      </c>
      <c r="F7146" s="4">
        <v>11438</v>
      </c>
      <c r="G7146">
        <v>1050</v>
      </c>
      <c r="H7146" s="3">
        <f>_xlfn.XLOOKUP(sales[[#This Row],[Product]],products[Product],products[Cost per box])*sales[[#This Row],[Boxes]]</f>
        <v>3486</v>
      </c>
      <c r="I7146" s="4">
        <f>sales[[#This Row],[Revenue]]-sales[[#This Row],[Cost]]</f>
        <v>7952</v>
      </c>
    </row>
    <row r="7147" spans="2:9" x14ac:dyDescent="0.25">
      <c r="B7147" t="s">
        <v>56</v>
      </c>
      <c r="C7147" t="s">
        <v>6</v>
      </c>
      <c r="D7147" t="s">
        <v>52</v>
      </c>
      <c r="E7147" s="1">
        <v>44551</v>
      </c>
      <c r="F7147" s="4">
        <v>1176</v>
      </c>
      <c r="G7147">
        <v>118</v>
      </c>
      <c r="H7147" s="3">
        <f>_xlfn.XLOOKUP(sales[[#This Row],[Product]],products[Product],products[Cost per box])*sales[[#This Row],[Boxes]]</f>
        <v>391.76</v>
      </c>
      <c r="I7147" s="4">
        <f>sales[[#This Row],[Revenue]]-sales[[#This Row],[Cost]]</f>
        <v>784.24</v>
      </c>
    </row>
    <row r="7148" spans="2:9" x14ac:dyDescent="0.25">
      <c r="B7148" t="s">
        <v>20</v>
      </c>
      <c r="C7148" t="s">
        <v>21</v>
      </c>
      <c r="D7148" t="s">
        <v>24</v>
      </c>
      <c r="E7148" s="1">
        <v>44551</v>
      </c>
      <c r="F7148" s="4">
        <v>6699</v>
      </c>
      <c r="G7148">
        <v>373</v>
      </c>
      <c r="H7148" s="3">
        <f>_xlfn.XLOOKUP(sales[[#This Row],[Product]],products[Product],products[Cost per box])*sales[[#This Row],[Boxes]]</f>
        <v>3920.23</v>
      </c>
      <c r="I7148" s="4">
        <f>sales[[#This Row],[Revenue]]-sales[[#This Row],[Cost]]</f>
        <v>2778.77</v>
      </c>
    </row>
    <row r="7149" spans="2:9" x14ac:dyDescent="0.25">
      <c r="B7149" t="s">
        <v>29</v>
      </c>
      <c r="C7149" t="s">
        <v>9</v>
      </c>
      <c r="D7149" t="s">
        <v>19</v>
      </c>
      <c r="E7149" s="1">
        <v>44551</v>
      </c>
      <c r="F7149" s="4">
        <v>448</v>
      </c>
      <c r="G7149">
        <v>27</v>
      </c>
      <c r="H7149" s="3">
        <f>_xlfn.XLOOKUP(sales[[#This Row],[Product]],products[Product],products[Cost per box])*sales[[#This Row],[Boxes]]</f>
        <v>276.21000000000004</v>
      </c>
      <c r="I7149" s="4">
        <f>sales[[#This Row],[Revenue]]-sales[[#This Row],[Cost]]</f>
        <v>171.78999999999996</v>
      </c>
    </row>
    <row r="7150" spans="2:9" x14ac:dyDescent="0.25">
      <c r="B7150" t="s">
        <v>23</v>
      </c>
      <c r="C7150" t="s">
        <v>21</v>
      </c>
      <c r="D7150" t="s">
        <v>43</v>
      </c>
      <c r="E7150" s="1">
        <v>44551</v>
      </c>
      <c r="F7150" s="4">
        <v>2555</v>
      </c>
      <c r="G7150">
        <v>117</v>
      </c>
      <c r="H7150" s="3">
        <f>_xlfn.XLOOKUP(sales[[#This Row],[Product]],products[Product],products[Cost per box])*sales[[#This Row],[Boxes]]</f>
        <v>450.45</v>
      </c>
      <c r="I7150" s="4">
        <f>sales[[#This Row],[Revenue]]-sales[[#This Row],[Cost]]</f>
        <v>2104.5500000000002</v>
      </c>
    </row>
    <row r="7151" spans="2:9" x14ac:dyDescent="0.25">
      <c r="B7151" t="s">
        <v>40</v>
      </c>
      <c r="C7151" t="s">
        <v>16</v>
      </c>
      <c r="D7151" t="s">
        <v>17</v>
      </c>
      <c r="E7151" s="1">
        <v>44551</v>
      </c>
      <c r="F7151" s="4">
        <v>10143</v>
      </c>
      <c r="G7151">
        <v>462</v>
      </c>
      <c r="H7151" s="3">
        <f>_xlfn.XLOOKUP(sales[[#This Row],[Product]],products[Product],products[Cost per box])*sales[[#This Row],[Boxes]]</f>
        <v>3141.6</v>
      </c>
      <c r="I7151" s="4">
        <f>sales[[#This Row],[Revenue]]-sales[[#This Row],[Cost]]</f>
        <v>7001.4</v>
      </c>
    </row>
    <row r="7152" spans="2:9" x14ac:dyDescent="0.25">
      <c r="B7152" t="s">
        <v>18</v>
      </c>
      <c r="C7152" t="s">
        <v>9</v>
      </c>
      <c r="D7152" t="s">
        <v>7</v>
      </c>
      <c r="E7152" s="1">
        <v>44551</v>
      </c>
      <c r="F7152" s="4">
        <v>10808</v>
      </c>
      <c r="G7152">
        <v>700</v>
      </c>
      <c r="H7152" s="3">
        <f>_xlfn.XLOOKUP(sales[[#This Row],[Product]],products[Product],products[Cost per box])*sales[[#This Row],[Boxes]]</f>
        <v>3605.0000000000005</v>
      </c>
      <c r="I7152" s="4">
        <f>sales[[#This Row],[Revenue]]-sales[[#This Row],[Cost]]</f>
        <v>7203</v>
      </c>
    </row>
    <row r="7153" spans="2:9" x14ac:dyDescent="0.25">
      <c r="B7153" t="s">
        <v>54</v>
      </c>
      <c r="C7153" t="s">
        <v>27</v>
      </c>
      <c r="D7153" t="s">
        <v>24</v>
      </c>
      <c r="E7153" s="1">
        <v>44551</v>
      </c>
      <c r="F7153" s="4">
        <v>560</v>
      </c>
      <c r="G7153">
        <v>30</v>
      </c>
      <c r="H7153" s="3">
        <f>_xlfn.XLOOKUP(sales[[#This Row],[Product]],products[Product],products[Cost per box])*sales[[#This Row],[Boxes]]</f>
        <v>315.3</v>
      </c>
      <c r="I7153" s="4">
        <f>sales[[#This Row],[Revenue]]-sales[[#This Row],[Cost]]</f>
        <v>244.7</v>
      </c>
    </row>
    <row r="7154" spans="2:9" x14ac:dyDescent="0.25">
      <c r="B7154" t="s">
        <v>39</v>
      </c>
      <c r="C7154" t="s">
        <v>11</v>
      </c>
      <c r="D7154" t="s">
        <v>28</v>
      </c>
      <c r="E7154" s="1">
        <v>44551</v>
      </c>
      <c r="F7154" s="4">
        <v>5460</v>
      </c>
      <c r="G7154">
        <v>683</v>
      </c>
      <c r="H7154" s="3">
        <f>_xlfn.XLOOKUP(sales[[#This Row],[Product]],products[Product],products[Cost per box])*sales[[#This Row],[Boxes]]</f>
        <v>1885.08</v>
      </c>
      <c r="I7154" s="4">
        <f>sales[[#This Row],[Revenue]]-sales[[#This Row],[Cost]]</f>
        <v>3574.92</v>
      </c>
    </row>
    <row r="7155" spans="2:9" x14ac:dyDescent="0.25">
      <c r="B7155" t="s">
        <v>33</v>
      </c>
      <c r="C7155" t="s">
        <v>6</v>
      </c>
      <c r="D7155" t="s">
        <v>12</v>
      </c>
      <c r="E7155" s="1">
        <v>44551</v>
      </c>
      <c r="F7155" s="4">
        <v>3654</v>
      </c>
      <c r="G7155">
        <v>229</v>
      </c>
      <c r="H7155" s="3">
        <f>_xlfn.XLOOKUP(sales[[#This Row],[Product]],products[Product],products[Cost per box])*sales[[#This Row],[Boxes]]</f>
        <v>1930.47</v>
      </c>
      <c r="I7155" s="4">
        <f>sales[[#This Row],[Revenue]]-sales[[#This Row],[Cost]]</f>
        <v>1723.53</v>
      </c>
    </row>
    <row r="7156" spans="2:9" x14ac:dyDescent="0.25">
      <c r="B7156" t="s">
        <v>39</v>
      </c>
      <c r="C7156" t="s">
        <v>27</v>
      </c>
      <c r="D7156" t="s">
        <v>48</v>
      </c>
      <c r="E7156" s="1">
        <v>44551</v>
      </c>
      <c r="F7156" s="4">
        <v>4515</v>
      </c>
      <c r="G7156">
        <v>174</v>
      </c>
      <c r="H7156" s="3">
        <f>_xlfn.XLOOKUP(sales[[#This Row],[Product]],products[Product],products[Cost per box])*sales[[#This Row],[Boxes]]</f>
        <v>1301.52</v>
      </c>
      <c r="I7156" s="4">
        <f>sales[[#This Row],[Revenue]]-sales[[#This Row],[Cost]]</f>
        <v>3213.48</v>
      </c>
    </row>
    <row r="7157" spans="2:9" x14ac:dyDescent="0.25">
      <c r="B7157" t="s">
        <v>23</v>
      </c>
      <c r="C7157" t="s">
        <v>9</v>
      </c>
      <c r="D7157" t="s">
        <v>12</v>
      </c>
      <c r="E7157" s="1">
        <v>44551</v>
      </c>
      <c r="F7157" s="4">
        <v>4515</v>
      </c>
      <c r="G7157">
        <v>283</v>
      </c>
      <c r="H7157" s="3">
        <f>_xlfn.XLOOKUP(sales[[#This Row],[Product]],products[Product],products[Cost per box])*sales[[#This Row],[Boxes]]</f>
        <v>2385.69</v>
      </c>
      <c r="I7157" s="4">
        <f>sales[[#This Row],[Revenue]]-sales[[#This Row],[Cost]]</f>
        <v>2129.31</v>
      </c>
    </row>
    <row r="7158" spans="2:9" x14ac:dyDescent="0.25">
      <c r="B7158" t="s">
        <v>54</v>
      </c>
      <c r="C7158" t="s">
        <v>16</v>
      </c>
      <c r="D7158" t="s">
        <v>45</v>
      </c>
      <c r="E7158" s="1">
        <v>44551</v>
      </c>
      <c r="F7158" s="4">
        <v>3724</v>
      </c>
      <c r="G7158">
        <v>156</v>
      </c>
      <c r="H7158" s="3">
        <f>_xlfn.XLOOKUP(sales[[#This Row],[Product]],products[Product],products[Cost per box])*sales[[#This Row],[Boxes]]</f>
        <v>1205.8800000000001</v>
      </c>
      <c r="I7158" s="4">
        <f>sales[[#This Row],[Revenue]]-sales[[#This Row],[Cost]]</f>
        <v>2518.12</v>
      </c>
    </row>
    <row r="7159" spans="2:9" x14ac:dyDescent="0.25">
      <c r="B7159" t="s">
        <v>33</v>
      </c>
      <c r="C7159" t="s">
        <v>9</v>
      </c>
      <c r="D7159" t="s">
        <v>26</v>
      </c>
      <c r="E7159" s="1">
        <v>44551</v>
      </c>
      <c r="F7159" s="4">
        <v>532</v>
      </c>
      <c r="G7159">
        <v>49</v>
      </c>
      <c r="H7159" s="3">
        <f>_xlfn.XLOOKUP(sales[[#This Row],[Product]],products[Product],products[Cost per box])*sales[[#This Row],[Boxes]]</f>
        <v>315.07</v>
      </c>
      <c r="I7159" s="4">
        <f>sales[[#This Row],[Revenue]]-sales[[#This Row],[Cost]]</f>
        <v>216.93</v>
      </c>
    </row>
    <row r="7160" spans="2:9" x14ac:dyDescent="0.25">
      <c r="B7160" t="s">
        <v>37</v>
      </c>
      <c r="C7160" t="s">
        <v>6</v>
      </c>
      <c r="D7160" t="s">
        <v>42</v>
      </c>
      <c r="E7160" s="1">
        <v>44551</v>
      </c>
      <c r="F7160" s="4">
        <v>882</v>
      </c>
      <c r="G7160">
        <v>59</v>
      </c>
      <c r="H7160" s="3">
        <f>_xlfn.XLOOKUP(sales[[#This Row],[Product]],products[Product],products[Cost per box])*sales[[#This Row],[Boxes]]</f>
        <v>279.66000000000003</v>
      </c>
      <c r="I7160" s="4">
        <f>sales[[#This Row],[Revenue]]-sales[[#This Row],[Cost]]</f>
        <v>602.33999999999992</v>
      </c>
    </row>
    <row r="7161" spans="2:9" x14ac:dyDescent="0.25">
      <c r="B7161" t="s">
        <v>33</v>
      </c>
      <c r="C7161" t="s">
        <v>11</v>
      </c>
      <c r="D7161" t="s">
        <v>47</v>
      </c>
      <c r="E7161" s="1">
        <v>44551</v>
      </c>
      <c r="F7161" s="4">
        <v>5488</v>
      </c>
      <c r="G7161">
        <v>366</v>
      </c>
      <c r="H7161" s="3">
        <f>_xlfn.XLOOKUP(sales[[#This Row],[Product]],products[Product],products[Cost per box])*sales[[#This Row],[Boxes]]</f>
        <v>1925.1599999999999</v>
      </c>
      <c r="I7161" s="4">
        <f>sales[[#This Row],[Revenue]]-sales[[#This Row],[Cost]]</f>
        <v>3562.84</v>
      </c>
    </row>
    <row r="7162" spans="2:9" x14ac:dyDescent="0.25">
      <c r="B7162" t="s">
        <v>46</v>
      </c>
      <c r="C7162" t="s">
        <v>11</v>
      </c>
      <c r="D7162" t="s">
        <v>50</v>
      </c>
      <c r="E7162" s="1">
        <v>44551</v>
      </c>
      <c r="F7162" s="4">
        <v>6650</v>
      </c>
      <c r="G7162">
        <v>290</v>
      </c>
      <c r="H7162" s="3">
        <f>_xlfn.XLOOKUP(sales[[#This Row],[Product]],products[Product],products[Cost per box])*sales[[#This Row],[Boxes]]</f>
        <v>3598.9</v>
      </c>
      <c r="I7162" s="4">
        <f>sales[[#This Row],[Revenue]]-sales[[#This Row],[Cost]]</f>
        <v>3051.1</v>
      </c>
    </row>
    <row r="7163" spans="2:9" x14ac:dyDescent="0.25">
      <c r="B7163" t="s">
        <v>10</v>
      </c>
      <c r="C7163" t="s">
        <v>21</v>
      </c>
      <c r="D7163" t="s">
        <v>42</v>
      </c>
      <c r="E7163" s="1">
        <v>44551</v>
      </c>
      <c r="F7163" s="4">
        <v>9450</v>
      </c>
      <c r="G7163">
        <v>630</v>
      </c>
      <c r="H7163" s="3">
        <f>_xlfn.XLOOKUP(sales[[#This Row],[Product]],products[Product],products[Cost per box])*sales[[#This Row],[Boxes]]</f>
        <v>2986.2000000000003</v>
      </c>
      <c r="I7163" s="4">
        <f>sales[[#This Row],[Revenue]]-sales[[#This Row],[Cost]]</f>
        <v>6463.7999999999993</v>
      </c>
    </row>
    <row r="7164" spans="2:9" x14ac:dyDescent="0.25">
      <c r="B7164" t="s">
        <v>8</v>
      </c>
      <c r="C7164" t="s">
        <v>27</v>
      </c>
      <c r="D7164" t="s">
        <v>14</v>
      </c>
      <c r="E7164" s="1">
        <v>44551</v>
      </c>
      <c r="F7164" s="4">
        <v>2338</v>
      </c>
      <c r="G7164">
        <v>293</v>
      </c>
      <c r="H7164" s="3">
        <f>_xlfn.XLOOKUP(sales[[#This Row],[Product]],products[Product],products[Cost per box])*sales[[#This Row],[Boxes]]</f>
        <v>1848.83</v>
      </c>
      <c r="I7164" s="4">
        <f>sales[[#This Row],[Revenue]]-sales[[#This Row],[Cost]]</f>
        <v>489.17000000000007</v>
      </c>
    </row>
    <row r="7165" spans="2:9" x14ac:dyDescent="0.25">
      <c r="B7165" t="s">
        <v>32</v>
      </c>
      <c r="C7165" t="s">
        <v>11</v>
      </c>
      <c r="D7165" t="s">
        <v>45</v>
      </c>
      <c r="E7165" s="1">
        <v>44551</v>
      </c>
      <c r="F7165" s="4">
        <v>2086</v>
      </c>
      <c r="G7165">
        <v>91</v>
      </c>
      <c r="H7165" s="3">
        <f>_xlfn.XLOOKUP(sales[[#This Row],[Product]],products[Product],products[Cost per box])*sales[[#This Row],[Boxes]]</f>
        <v>703.43000000000006</v>
      </c>
      <c r="I7165" s="4">
        <f>sales[[#This Row],[Revenue]]-sales[[#This Row],[Cost]]</f>
        <v>1382.57</v>
      </c>
    </row>
    <row r="7166" spans="2:9" x14ac:dyDescent="0.25">
      <c r="B7166" t="s">
        <v>34</v>
      </c>
      <c r="C7166" t="s">
        <v>9</v>
      </c>
      <c r="D7166" t="s">
        <v>38</v>
      </c>
      <c r="E7166" s="1">
        <v>44551</v>
      </c>
      <c r="F7166" s="4">
        <v>9331</v>
      </c>
      <c r="G7166">
        <v>346</v>
      </c>
      <c r="H7166" s="3">
        <f>_xlfn.XLOOKUP(sales[[#This Row],[Product]],products[Product],products[Cost per box])*sales[[#This Row],[Boxes]]</f>
        <v>3439.24</v>
      </c>
      <c r="I7166" s="4">
        <f>sales[[#This Row],[Revenue]]-sales[[#This Row],[Cost]]</f>
        <v>5891.76</v>
      </c>
    </row>
    <row r="7167" spans="2:9" x14ac:dyDescent="0.25">
      <c r="B7167" t="s">
        <v>18</v>
      </c>
      <c r="C7167" t="s">
        <v>27</v>
      </c>
      <c r="D7167" t="s">
        <v>44</v>
      </c>
      <c r="E7167" s="1">
        <v>44551</v>
      </c>
      <c r="F7167" s="4">
        <v>154</v>
      </c>
      <c r="G7167">
        <v>7</v>
      </c>
      <c r="H7167" s="3">
        <f>_xlfn.XLOOKUP(sales[[#This Row],[Product]],products[Product],products[Cost per box])*sales[[#This Row],[Boxes]]</f>
        <v>66.990000000000009</v>
      </c>
      <c r="I7167" s="4">
        <f>sales[[#This Row],[Revenue]]-sales[[#This Row],[Cost]]</f>
        <v>87.009999999999991</v>
      </c>
    </row>
    <row r="7168" spans="2:9" x14ac:dyDescent="0.25">
      <c r="B7168" t="s">
        <v>51</v>
      </c>
      <c r="C7168" t="s">
        <v>9</v>
      </c>
      <c r="D7168" t="s">
        <v>17</v>
      </c>
      <c r="E7168" s="1">
        <v>44551</v>
      </c>
      <c r="F7168" s="4">
        <v>5033</v>
      </c>
      <c r="G7168">
        <v>229</v>
      </c>
      <c r="H7168" s="3">
        <f>_xlfn.XLOOKUP(sales[[#This Row],[Product]],products[Product],products[Cost per box])*sales[[#This Row],[Boxes]]</f>
        <v>1557.2</v>
      </c>
      <c r="I7168" s="4">
        <f>sales[[#This Row],[Revenue]]-sales[[#This Row],[Cost]]</f>
        <v>3475.8</v>
      </c>
    </row>
    <row r="7169" spans="2:9" x14ac:dyDescent="0.25">
      <c r="B7169" t="s">
        <v>55</v>
      </c>
      <c r="C7169" t="s">
        <v>21</v>
      </c>
      <c r="D7169" t="s">
        <v>30</v>
      </c>
      <c r="E7169" s="1">
        <v>44551</v>
      </c>
      <c r="F7169" s="4">
        <v>1554</v>
      </c>
      <c r="G7169">
        <v>82</v>
      </c>
      <c r="H7169" s="3">
        <f>_xlfn.XLOOKUP(sales[[#This Row],[Product]],products[Product],products[Cost per box])*sales[[#This Row],[Boxes]]</f>
        <v>301.76</v>
      </c>
      <c r="I7169" s="4">
        <f>sales[[#This Row],[Revenue]]-sales[[#This Row],[Cost]]</f>
        <v>1252.24</v>
      </c>
    </row>
    <row r="7170" spans="2:9" x14ac:dyDescent="0.25">
      <c r="B7170" t="s">
        <v>5</v>
      </c>
      <c r="C7170" t="s">
        <v>9</v>
      </c>
      <c r="D7170" t="s">
        <v>45</v>
      </c>
      <c r="E7170" s="1">
        <v>44551</v>
      </c>
      <c r="F7170" s="4">
        <v>294</v>
      </c>
      <c r="G7170">
        <v>14</v>
      </c>
      <c r="H7170" s="3">
        <f>_xlfn.XLOOKUP(sales[[#This Row],[Product]],products[Product],products[Cost per box])*sales[[#This Row],[Boxes]]</f>
        <v>108.22</v>
      </c>
      <c r="I7170" s="4">
        <f>sales[[#This Row],[Revenue]]-sales[[#This Row],[Cost]]</f>
        <v>185.78</v>
      </c>
    </row>
    <row r="7171" spans="2:9" x14ac:dyDescent="0.25">
      <c r="B7171" t="s">
        <v>49</v>
      </c>
      <c r="C7171" t="s">
        <v>11</v>
      </c>
      <c r="D7171" t="s">
        <v>48</v>
      </c>
      <c r="E7171" s="1">
        <v>44551</v>
      </c>
      <c r="F7171" s="4">
        <v>840</v>
      </c>
      <c r="G7171">
        <v>34</v>
      </c>
      <c r="H7171" s="3">
        <f>_xlfn.XLOOKUP(sales[[#This Row],[Product]],products[Product],products[Cost per box])*sales[[#This Row],[Boxes]]</f>
        <v>254.32000000000002</v>
      </c>
      <c r="I7171" s="4">
        <f>sales[[#This Row],[Revenue]]-sales[[#This Row],[Cost]]</f>
        <v>585.67999999999995</v>
      </c>
    </row>
    <row r="7172" spans="2:9" x14ac:dyDescent="0.25">
      <c r="B7172" t="s">
        <v>13</v>
      </c>
      <c r="C7172" t="s">
        <v>27</v>
      </c>
      <c r="D7172" t="s">
        <v>38</v>
      </c>
      <c r="E7172" s="1">
        <v>44551</v>
      </c>
      <c r="F7172" s="4">
        <v>13594</v>
      </c>
      <c r="G7172">
        <v>523</v>
      </c>
      <c r="H7172" s="3">
        <f>_xlfn.XLOOKUP(sales[[#This Row],[Product]],products[Product],products[Cost per box])*sales[[#This Row],[Boxes]]</f>
        <v>5198.62</v>
      </c>
      <c r="I7172" s="4">
        <f>sales[[#This Row],[Revenue]]-sales[[#This Row],[Cost]]</f>
        <v>8395.380000000001</v>
      </c>
    </row>
    <row r="7173" spans="2:9" x14ac:dyDescent="0.25">
      <c r="B7173" t="s">
        <v>18</v>
      </c>
      <c r="C7173" t="s">
        <v>9</v>
      </c>
      <c r="D7173" t="s">
        <v>28</v>
      </c>
      <c r="E7173" s="1">
        <v>44551</v>
      </c>
      <c r="F7173" s="4">
        <v>1309</v>
      </c>
      <c r="G7173">
        <v>187</v>
      </c>
      <c r="H7173" s="3">
        <f>_xlfn.XLOOKUP(sales[[#This Row],[Product]],products[Product],products[Cost per box])*sales[[#This Row],[Boxes]]</f>
        <v>516.12</v>
      </c>
      <c r="I7173" s="4">
        <f>sales[[#This Row],[Revenue]]-sales[[#This Row],[Cost]]</f>
        <v>792.88</v>
      </c>
    </row>
    <row r="7174" spans="2:9" x14ac:dyDescent="0.25">
      <c r="B7174" t="s">
        <v>37</v>
      </c>
      <c r="C7174" t="s">
        <v>9</v>
      </c>
      <c r="D7174" t="s">
        <v>45</v>
      </c>
      <c r="E7174" s="1">
        <v>44551</v>
      </c>
      <c r="F7174" s="4">
        <v>10633</v>
      </c>
      <c r="G7174">
        <v>484</v>
      </c>
      <c r="H7174" s="3">
        <f>_xlfn.XLOOKUP(sales[[#This Row],[Product]],products[Product],products[Cost per box])*sales[[#This Row],[Boxes]]</f>
        <v>3741.32</v>
      </c>
      <c r="I7174" s="4">
        <f>sales[[#This Row],[Revenue]]-sales[[#This Row],[Cost]]</f>
        <v>6891.68</v>
      </c>
    </row>
    <row r="7175" spans="2:9" x14ac:dyDescent="0.25">
      <c r="B7175" t="s">
        <v>46</v>
      </c>
      <c r="C7175" t="s">
        <v>9</v>
      </c>
      <c r="D7175" t="s">
        <v>35</v>
      </c>
      <c r="E7175" s="1">
        <v>44551</v>
      </c>
      <c r="F7175" s="4">
        <v>4648</v>
      </c>
      <c r="G7175">
        <v>274</v>
      </c>
      <c r="H7175" s="3">
        <f>_xlfn.XLOOKUP(sales[[#This Row],[Product]],products[Product],products[Cost per box])*sales[[#This Row],[Boxes]]</f>
        <v>726.1</v>
      </c>
      <c r="I7175" s="4">
        <f>sales[[#This Row],[Revenue]]-sales[[#This Row],[Cost]]</f>
        <v>3921.9</v>
      </c>
    </row>
    <row r="7176" spans="2:9" x14ac:dyDescent="0.25">
      <c r="B7176" t="s">
        <v>55</v>
      </c>
      <c r="C7176" t="s">
        <v>6</v>
      </c>
      <c r="D7176" t="s">
        <v>14</v>
      </c>
      <c r="E7176" s="1">
        <v>44551</v>
      </c>
      <c r="F7176" s="4">
        <v>5901</v>
      </c>
      <c r="G7176">
        <v>770</v>
      </c>
      <c r="H7176" s="3">
        <f>_xlfn.XLOOKUP(sales[[#This Row],[Product]],products[Product],products[Cost per box])*sales[[#This Row],[Boxes]]</f>
        <v>4858.7</v>
      </c>
      <c r="I7176" s="4">
        <f>sales[[#This Row],[Revenue]]-sales[[#This Row],[Cost]]</f>
        <v>1042.3000000000002</v>
      </c>
    </row>
    <row r="7177" spans="2:9" x14ac:dyDescent="0.25">
      <c r="B7177" t="s">
        <v>39</v>
      </c>
      <c r="C7177" t="s">
        <v>6</v>
      </c>
      <c r="D7177" t="s">
        <v>44</v>
      </c>
      <c r="E7177" s="1">
        <v>44551</v>
      </c>
      <c r="F7177" s="4">
        <v>5733</v>
      </c>
      <c r="G7177">
        <v>239</v>
      </c>
      <c r="H7177" s="3">
        <f>_xlfn.XLOOKUP(sales[[#This Row],[Product]],products[Product],products[Cost per box])*sales[[#This Row],[Boxes]]</f>
        <v>2287.23</v>
      </c>
      <c r="I7177" s="4">
        <f>sales[[#This Row],[Revenue]]-sales[[#This Row],[Cost]]</f>
        <v>3445.77</v>
      </c>
    </row>
    <row r="7178" spans="2:9" x14ac:dyDescent="0.25">
      <c r="B7178" t="s">
        <v>13</v>
      </c>
      <c r="C7178" t="s">
        <v>9</v>
      </c>
      <c r="D7178" t="s">
        <v>17</v>
      </c>
      <c r="E7178" s="1">
        <v>44551</v>
      </c>
      <c r="F7178" s="4">
        <v>4466</v>
      </c>
      <c r="G7178">
        <v>195</v>
      </c>
      <c r="H7178" s="3">
        <f>_xlfn.XLOOKUP(sales[[#This Row],[Product]],products[Product],products[Cost per box])*sales[[#This Row],[Boxes]]</f>
        <v>1326</v>
      </c>
      <c r="I7178" s="4">
        <f>sales[[#This Row],[Revenue]]-sales[[#This Row],[Cost]]</f>
        <v>3140</v>
      </c>
    </row>
    <row r="7179" spans="2:9" x14ac:dyDescent="0.25">
      <c r="B7179" t="s">
        <v>5</v>
      </c>
      <c r="C7179" t="s">
        <v>6</v>
      </c>
      <c r="D7179" t="s">
        <v>42</v>
      </c>
      <c r="E7179" s="1">
        <v>44551</v>
      </c>
      <c r="F7179" s="4">
        <v>714</v>
      </c>
      <c r="G7179">
        <v>45</v>
      </c>
      <c r="H7179" s="3">
        <f>_xlfn.XLOOKUP(sales[[#This Row],[Product]],products[Product],products[Cost per box])*sales[[#This Row],[Boxes]]</f>
        <v>213.3</v>
      </c>
      <c r="I7179" s="4">
        <f>sales[[#This Row],[Revenue]]-sales[[#This Row],[Cost]]</f>
        <v>500.7</v>
      </c>
    </row>
    <row r="7180" spans="2:9" x14ac:dyDescent="0.25">
      <c r="B7180" t="s">
        <v>10</v>
      </c>
      <c r="C7180" t="s">
        <v>9</v>
      </c>
      <c r="D7180" t="s">
        <v>12</v>
      </c>
      <c r="E7180" s="1">
        <v>44551</v>
      </c>
      <c r="F7180" s="4">
        <v>2093</v>
      </c>
      <c r="G7180">
        <v>140</v>
      </c>
      <c r="H7180" s="3">
        <f>_xlfn.XLOOKUP(sales[[#This Row],[Product]],products[Product],products[Cost per box])*sales[[#This Row],[Boxes]]</f>
        <v>1180.2</v>
      </c>
      <c r="I7180" s="4">
        <f>sales[[#This Row],[Revenue]]-sales[[#This Row],[Cost]]</f>
        <v>912.8</v>
      </c>
    </row>
    <row r="7181" spans="2:9" x14ac:dyDescent="0.25">
      <c r="B7181" t="s">
        <v>20</v>
      </c>
      <c r="C7181" t="s">
        <v>21</v>
      </c>
      <c r="D7181" t="s">
        <v>26</v>
      </c>
      <c r="E7181" s="1">
        <v>44551</v>
      </c>
      <c r="F7181" s="4">
        <v>7770</v>
      </c>
      <c r="G7181">
        <v>700</v>
      </c>
      <c r="H7181" s="3">
        <f>_xlfn.XLOOKUP(sales[[#This Row],[Product]],products[Product],products[Cost per box])*sales[[#This Row],[Boxes]]</f>
        <v>4501</v>
      </c>
      <c r="I7181" s="4">
        <f>sales[[#This Row],[Revenue]]-sales[[#This Row],[Cost]]</f>
        <v>3269</v>
      </c>
    </row>
    <row r="7182" spans="2:9" x14ac:dyDescent="0.25">
      <c r="B7182" t="s">
        <v>15</v>
      </c>
      <c r="C7182" t="s">
        <v>27</v>
      </c>
      <c r="D7182" t="s">
        <v>50</v>
      </c>
      <c r="E7182" s="1">
        <v>44551</v>
      </c>
      <c r="F7182" s="4">
        <v>4137</v>
      </c>
      <c r="G7182">
        <v>173</v>
      </c>
      <c r="H7182" s="3">
        <f>_xlfn.XLOOKUP(sales[[#This Row],[Product]],products[Product],products[Cost per box])*sales[[#This Row],[Boxes]]</f>
        <v>2146.9299999999998</v>
      </c>
      <c r="I7182" s="4">
        <f>sales[[#This Row],[Revenue]]-sales[[#This Row],[Cost]]</f>
        <v>1990.0700000000002</v>
      </c>
    </row>
    <row r="7183" spans="2:9" x14ac:dyDescent="0.25">
      <c r="B7183" t="s">
        <v>54</v>
      </c>
      <c r="C7183" t="s">
        <v>21</v>
      </c>
      <c r="D7183" t="s">
        <v>42</v>
      </c>
      <c r="E7183" s="1">
        <v>44551</v>
      </c>
      <c r="F7183" s="4">
        <v>17920</v>
      </c>
      <c r="G7183">
        <v>1260</v>
      </c>
      <c r="H7183" s="3">
        <f>_xlfn.XLOOKUP(sales[[#This Row],[Product]],products[Product],products[Cost per box])*sales[[#This Row],[Boxes]]</f>
        <v>5972.4000000000005</v>
      </c>
      <c r="I7183" s="4">
        <f>sales[[#This Row],[Revenue]]-sales[[#This Row],[Cost]]</f>
        <v>11947.599999999999</v>
      </c>
    </row>
    <row r="7184" spans="2:9" x14ac:dyDescent="0.25">
      <c r="B7184" t="s">
        <v>29</v>
      </c>
      <c r="C7184" t="s">
        <v>21</v>
      </c>
      <c r="D7184" t="s">
        <v>12</v>
      </c>
      <c r="E7184" s="1">
        <v>44551</v>
      </c>
      <c r="F7184" s="4">
        <v>5208</v>
      </c>
      <c r="G7184">
        <v>348</v>
      </c>
      <c r="H7184" s="3">
        <f>_xlfn.XLOOKUP(sales[[#This Row],[Product]],products[Product],products[Cost per box])*sales[[#This Row],[Boxes]]</f>
        <v>2933.64</v>
      </c>
      <c r="I7184" s="4">
        <f>sales[[#This Row],[Revenue]]-sales[[#This Row],[Cost]]</f>
        <v>2274.36</v>
      </c>
    </row>
    <row r="7185" spans="2:9" x14ac:dyDescent="0.25">
      <c r="B7185" t="s">
        <v>39</v>
      </c>
      <c r="C7185" t="s">
        <v>9</v>
      </c>
      <c r="D7185" t="s">
        <v>48</v>
      </c>
      <c r="E7185" s="1">
        <v>44551</v>
      </c>
      <c r="F7185" s="4">
        <v>6734</v>
      </c>
      <c r="G7185">
        <v>250</v>
      </c>
      <c r="H7185" s="3">
        <f>_xlfn.XLOOKUP(sales[[#This Row],[Product]],products[Product],products[Cost per box])*sales[[#This Row],[Boxes]]</f>
        <v>1870</v>
      </c>
      <c r="I7185" s="4">
        <f>sales[[#This Row],[Revenue]]-sales[[#This Row],[Cost]]</f>
        <v>4864</v>
      </c>
    </row>
    <row r="7186" spans="2:9" x14ac:dyDescent="0.25">
      <c r="B7186" t="s">
        <v>55</v>
      </c>
      <c r="C7186" t="s">
        <v>9</v>
      </c>
      <c r="D7186" t="s">
        <v>31</v>
      </c>
      <c r="E7186" s="1">
        <v>44551</v>
      </c>
      <c r="F7186" s="4">
        <v>7938</v>
      </c>
      <c r="G7186">
        <v>662</v>
      </c>
      <c r="H7186" s="3">
        <f>_xlfn.XLOOKUP(sales[[#This Row],[Product]],products[Product],products[Cost per box])*sales[[#This Row],[Boxes]]</f>
        <v>3786.64</v>
      </c>
      <c r="I7186" s="4">
        <f>sales[[#This Row],[Revenue]]-sales[[#This Row],[Cost]]</f>
        <v>4151.3600000000006</v>
      </c>
    </row>
    <row r="7187" spans="2:9" x14ac:dyDescent="0.25">
      <c r="B7187" t="s">
        <v>54</v>
      </c>
      <c r="C7187" t="s">
        <v>16</v>
      </c>
      <c r="D7187" t="s">
        <v>43</v>
      </c>
      <c r="E7187" s="1">
        <v>44551</v>
      </c>
      <c r="F7187" s="4">
        <v>588</v>
      </c>
      <c r="G7187">
        <v>28</v>
      </c>
      <c r="H7187" s="3">
        <f>_xlfn.XLOOKUP(sales[[#This Row],[Product]],products[Product],products[Cost per box])*sales[[#This Row],[Boxes]]</f>
        <v>107.8</v>
      </c>
      <c r="I7187" s="4">
        <f>sales[[#This Row],[Revenue]]-sales[[#This Row],[Cost]]</f>
        <v>480.2</v>
      </c>
    </row>
    <row r="7188" spans="2:9" x14ac:dyDescent="0.25">
      <c r="B7188" t="s">
        <v>20</v>
      </c>
      <c r="C7188" t="s">
        <v>27</v>
      </c>
      <c r="D7188" t="s">
        <v>24</v>
      </c>
      <c r="E7188" s="1">
        <v>44551</v>
      </c>
      <c r="F7188" s="4">
        <v>5593</v>
      </c>
      <c r="G7188">
        <v>311</v>
      </c>
      <c r="H7188" s="3">
        <f>_xlfn.XLOOKUP(sales[[#This Row],[Product]],products[Product],products[Cost per box])*sales[[#This Row],[Boxes]]</f>
        <v>3268.61</v>
      </c>
      <c r="I7188" s="4">
        <f>sales[[#This Row],[Revenue]]-sales[[#This Row],[Cost]]</f>
        <v>2324.39</v>
      </c>
    </row>
    <row r="7189" spans="2:9" x14ac:dyDescent="0.25">
      <c r="B7189" t="s">
        <v>20</v>
      </c>
      <c r="C7189" t="s">
        <v>6</v>
      </c>
      <c r="D7189" t="s">
        <v>48</v>
      </c>
      <c r="E7189" s="1">
        <v>44551</v>
      </c>
      <c r="F7189" s="4">
        <v>3850</v>
      </c>
      <c r="G7189">
        <v>154</v>
      </c>
      <c r="H7189" s="3">
        <f>_xlfn.XLOOKUP(sales[[#This Row],[Product]],products[Product],products[Cost per box])*sales[[#This Row],[Boxes]]</f>
        <v>1151.92</v>
      </c>
      <c r="I7189" s="4">
        <f>sales[[#This Row],[Revenue]]-sales[[#This Row],[Cost]]</f>
        <v>2698.08</v>
      </c>
    </row>
    <row r="7190" spans="2:9" x14ac:dyDescent="0.25">
      <c r="B7190" t="s">
        <v>13</v>
      </c>
      <c r="C7190" t="s">
        <v>9</v>
      </c>
      <c r="D7190" t="s">
        <v>31</v>
      </c>
      <c r="E7190" s="1">
        <v>44552</v>
      </c>
      <c r="F7190" s="4">
        <v>7420</v>
      </c>
      <c r="G7190">
        <v>530</v>
      </c>
      <c r="H7190" s="3">
        <f>_xlfn.XLOOKUP(sales[[#This Row],[Product]],products[Product],products[Cost per box])*sales[[#This Row],[Boxes]]</f>
        <v>3031.6</v>
      </c>
      <c r="I7190" s="4">
        <f>sales[[#This Row],[Revenue]]-sales[[#This Row],[Cost]]</f>
        <v>4388.3999999999996</v>
      </c>
    </row>
    <row r="7191" spans="2:9" x14ac:dyDescent="0.25">
      <c r="B7191" t="s">
        <v>34</v>
      </c>
      <c r="C7191" t="s">
        <v>16</v>
      </c>
      <c r="D7191" t="s">
        <v>36</v>
      </c>
      <c r="E7191" s="1">
        <v>44552</v>
      </c>
      <c r="F7191" s="4">
        <v>8253</v>
      </c>
      <c r="G7191">
        <v>1190</v>
      </c>
      <c r="H7191" s="3">
        <f>_xlfn.XLOOKUP(sales[[#This Row],[Product]],products[Product],products[Cost per box])*sales[[#This Row],[Boxes]]</f>
        <v>5997.6</v>
      </c>
      <c r="I7191" s="4">
        <f>sales[[#This Row],[Revenue]]-sales[[#This Row],[Cost]]</f>
        <v>2255.3999999999996</v>
      </c>
    </row>
    <row r="7192" spans="2:9" x14ac:dyDescent="0.25">
      <c r="B7192" t="s">
        <v>5</v>
      </c>
      <c r="C7192" t="s">
        <v>27</v>
      </c>
      <c r="D7192" t="s">
        <v>14</v>
      </c>
      <c r="E7192" s="1">
        <v>44552</v>
      </c>
      <c r="F7192" s="4">
        <v>5327</v>
      </c>
      <c r="G7192">
        <v>910</v>
      </c>
      <c r="H7192" s="3">
        <f>_xlfn.XLOOKUP(sales[[#This Row],[Product]],products[Product],products[Cost per box])*sales[[#This Row],[Boxes]]</f>
        <v>5742.0999999999995</v>
      </c>
      <c r="I7192" s="4">
        <f>sales[[#This Row],[Revenue]]-sales[[#This Row],[Cost]]</f>
        <v>-415.09999999999945</v>
      </c>
    </row>
    <row r="7193" spans="2:9" x14ac:dyDescent="0.25">
      <c r="B7193" t="s">
        <v>40</v>
      </c>
      <c r="C7193" t="s">
        <v>6</v>
      </c>
      <c r="D7193" t="s">
        <v>14</v>
      </c>
      <c r="E7193" s="1">
        <v>44552</v>
      </c>
      <c r="F7193" s="4">
        <v>5754</v>
      </c>
      <c r="G7193">
        <v>980</v>
      </c>
      <c r="H7193" s="3">
        <f>_xlfn.XLOOKUP(sales[[#This Row],[Product]],products[Product],products[Cost per box])*sales[[#This Row],[Boxes]]</f>
        <v>6183.7999999999993</v>
      </c>
      <c r="I7193" s="4">
        <f>sales[[#This Row],[Revenue]]-sales[[#This Row],[Cost]]</f>
        <v>-429.79999999999927</v>
      </c>
    </row>
    <row r="7194" spans="2:9" x14ac:dyDescent="0.25">
      <c r="B7194" t="s">
        <v>8</v>
      </c>
      <c r="C7194" t="s">
        <v>9</v>
      </c>
      <c r="D7194" t="s">
        <v>22</v>
      </c>
      <c r="E7194" s="1">
        <v>44552</v>
      </c>
      <c r="F7194" s="4">
        <v>4263</v>
      </c>
      <c r="G7194">
        <v>474</v>
      </c>
      <c r="H7194" s="3">
        <f>_xlfn.XLOOKUP(sales[[#This Row],[Product]],products[Product],products[Cost per box])*sales[[#This Row],[Boxes]]</f>
        <v>3896.28</v>
      </c>
      <c r="I7194" s="4">
        <f>sales[[#This Row],[Revenue]]-sales[[#This Row],[Cost]]</f>
        <v>366.7199999999998</v>
      </c>
    </row>
    <row r="7195" spans="2:9" x14ac:dyDescent="0.25">
      <c r="B7195" t="s">
        <v>34</v>
      </c>
      <c r="C7195" t="s">
        <v>16</v>
      </c>
      <c r="D7195" t="s">
        <v>42</v>
      </c>
      <c r="E7195" s="1">
        <v>44552</v>
      </c>
      <c r="F7195" s="4">
        <v>15603</v>
      </c>
      <c r="G7195">
        <v>1050</v>
      </c>
      <c r="H7195" s="3">
        <f>_xlfn.XLOOKUP(sales[[#This Row],[Product]],products[Product],products[Cost per box])*sales[[#This Row],[Boxes]]</f>
        <v>4977</v>
      </c>
      <c r="I7195" s="4">
        <f>sales[[#This Row],[Revenue]]-sales[[#This Row],[Cost]]</f>
        <v>10626</v>
      </c>
    </row>
    <row r="7196" spans="2:9" x14ac:dyDescent="0.25">
      <c r="B7196" t="s">
        <v>33</v>
      </c>
      <c r="C7196" t="s">
        <v>16</v>
      </c>
      <c r="D7196" t="s">
        <v>35</v>
      </c>
      <c r="E7196" s="1">
        <v>44552</v>
      </c>
      <c r="F7196" s="4">
        <v>5628</v>
      </c>
      <c r="G7196">
        <v>332</v>
      </c>
      <c r="H7196" s="3">
        <f>_xlfn.XLOOKUP(sales[[#This Row],[Product]],products[Product],products[Cost per box])*sales[[#This Row],[Boxes]]</f>
        <v>879.8</v>
      </c>
      <c r="I7196" s="4">
        <f>sales[[#This Row],[Revenue]]-sales[[#This Row],[Cost]]</f>
        <v>4748.2</v>
      </c>
    </row>
    <row r="7197" spans="2:9" x14ac:dyDescent="0.25">
      <c r="B7197" t="s">
        <v>15</v>
      </c>
      <c r="C7197" t="s">
        <v>21</v>
      </c>
      <c r="D7197" t="s">
        <v>42</v>
      </c>
      <c r="E7197" s="1">
        <v>44552</v>
      </c>
      <c r="F7197" s="4">
        <v>2639</v>
      </c>
      <c r="G7197">
        <v>189</v>
      </c>
      <c r="H7197" s="3">
        <f>_xlfn.XLOOKUP(sales[[#This Row],[Product]],products[Product],products[Cost per box])*sales[[#This Row],[Boxes]]</f>
        <v>895.86</v>
      </c>
      <c r="I7197" s="4">
        <f>sales[[#This Row],[Revenue]]-sales[[#This Row],[Cost]]</f>
        <v>1743.1399999999999</v>
      </c>
    </row>
    <row r="7198" spans="2:9" x14ac:dyDescent="0.25">
      <c r="B7198" t="s">
        <v>18</v>
      </c>
      <c r="C7198" t="s">
        <v>27</v>
      </c>
      <c r="D7198" t="s">
        <v>52</v>
      </c>
      <c r="E7198" s="1">
        <v>44552</v>
      </c>
      <c r="F7198" s="4">
        <v>5138</v>
      </c>
      <c r="G7198">
        <v>514</v>
      </c>
      <c r="H7198" s="3">
        <f>_xlfn.XLOOKUP(sales[[#This Row],[Product]],products[Product],products[Cost per box])*sales[[#This Row],[Boxes]]</f>
        <v>1706.48</v>
      </c>
      <c r="I7198" s="4">
        <f>sales[[#This Row],[Revenue]]-sales[[#This Row],[Cost]]</f>
        <v>3431.52</v>
      </c>
    </row>
    <row r="7199" spans="2:9" x14ac:dyDescent="0.25">
      <c r="B7199" t="s">
        <v>37</v>
      </c>
      <c r="C7199" t="s">
        <v>9</v>
      </c>
      <c r="D7199" t="s">
        <v>44</v>
      </c>
      <c r="E7199" s="1">
        <v>44552</v>
      </c>
      <c r="F7199" s="4">
        <v>9135</v>
      </c>
      <c r="G7199">
        <v>398</v>
      </c>
      <c r="H7199" s="3">
        <f>_xlfn.XLOOKUP(sales[[#This Row],[Product]],products[Product],products[Cost per box])*sales[[#This Row],[Boxes]]</f>
        <v>3808.86</v>
      </c>
      <c r="I7199" s="4">
        <f>sales[[#This Row],[Revenue]]-sales[[#This Row],[Cost]]</f>
        <v>5326.1399999999994</v>
      </c>
    </row>
    <row r="7200" spans="2:9" x14ac:dyDescent="0.25">
      <c r="B7200" t="s">
        <v>39</v>
      </c>
      <c r="C7200" t="s">
        <v>9</v>
      </c>
      <c r="D7200" t="s">
        <v>43</v>
      </c>
      <c r="E7200" s="1">
        <v>44552</v>
      </c>
      <c r="F7200" s="4">
        <v>742</v>
      </c>
      <c r="G7200">
        <v>36</v>
      </c>
      <c r="H7200" s="3">
        <f>_xlfn.XLOOKUP(sales[[#This Row],[Product]],products[Product],products[Cost per box])*sales[[#This Row],[Boxes]]</f>
        <v>138.6</v>
      </c>
      <c r="I7200" s="4">
        <f>sales[[#This Row],[Revenue]]-sales[[#This Row],[Cost]]</f>
        <v>603.4</v>
      </c>
    </row>
    <row r="7201" spans="2:9" x14ac:dyDescent="0.25">
      <c r="B7201" t="s">
        <v>10</v>
      </c>
      <c r="C7201" t="s">
        <v>27</v>
      </c>
      <c r="D7201" t="s">
        <v>31</v>
      </c>
      <c r="E7201" s="1">
        <v>44552</v>
      </c>
      <c r="F7201" s="4">
        <v>10192</v>
      </c>
      <c r="G7201">
        <v>700</v>
      </c>
      <c r="H7201" s="3">
        <f>_xlfn.XLOOKUP(sales[[#This Row],[Product]],products[Product],products[Cost per box])*sales[[#This Row],[Boxes]]</f>
        <v>4004</v>
      </c>
      <c r="I7201" s="4">
        <f>sales[[#This Row],[Revenue]]-sales[[#This Row],[Cost]]</f>
        <v>6188</v>
      </c>
    </row>
    <row r="7202" spans="2:9" x14ac:dyDescent="0.25">
      <c r="B7202" t="s">
        <v>49</v>
      </c>
      <c r="C7202" t="s">
        <v>6</v>
      </c>
      <c r="D7202" t="s">
        <v>42</v>
      </c>
      <c r="E7202" s="1">
        <v>44552</v>
      </c>
      <c r="F7202" s="4">
        <v>2051</v>
      </c>
      <c r="G7202">
        <v>147</v>
      </c>
      <c r="H7202" s="3">
        <f>_xlfn.XLOOKUP(sales[[#This Row],[Product]],products[Product],products[Cost per box])*sales[[#This Row],[Boxes]]</f>
        <v>696.78000000000009</v>
      </c>
      <c r="I7202" s="4">
        <f>sales[[#This Row],[Revenue]]-sales[[#This Row],[Cost]]</f>
        <v>1354.2199999999998</v>
      </c>
    </row>
    <row r="7203" spans="2:9" x14ac:dyDescent="0.25">
      <c r="B7203" t="s">
        <v>5</v>
      </c>
      <c r="C7203" t="s">
        <v>9</v>
      </c>
      <c r="D7203" t="s">
        <v>30</v>
      </c>
      <c r="E7203" s="1">
        <v>44552</v>
      </c>
      <c r="F7203" s="4">
        <v>560</v>
      </c>
      <c r="G7203">
        <v>32</v>
      </c>
      <c r="H7203" s="3">
        <f>_xlfn.XLOOKUP(sales[[#This Row],[Product]],products[Product],products[Cost per box])*sales[[#This Row],[Boxes]]</f>
        <v>117.76</v>
      </c>
      <c r="I7203" s="4">
        <f>sales[[#This Row],[Revenue]]-sales[[#This Row],[Cost]]</f>
        <v>442.24</v>
      </c>
    </row>
    <row r="7204" spans="2:9" x14ac:dyDescent="0.25">
      <c r="B7204" t="s">
        <v>18</v>
      </c>
      <c r="C7204" t="s">
        <v>6</v>
      </c>
      <c r="D7204" t="s">
        <v>30</v>
      </c>
      <c r="E7204" s="1">
        <v>44552</v>
      </c>
      <c r="F7204" s="4">
        <v>77</v>
      </c>
      <c r="G7204">
        <v>5</v>
      </c>
      <c r="H7204" s="3">
        <f>_xlfn.XLOOKUP(sales[[#This Row],[Product]],products[Product],products[Cost per box])*sales[[#This Row],[Boxes]]</f>
        <v>18.400000000000002</v>
      </c>
      <c r="I7204" s="4">
        <f>sales[[#This Row],[Revenue]]-sales[[#This Row],[Cost]]</f>
        <v>58.599999999999994</v>
      </c>
    </row>
    <row r="7205" spans="2:9" x14ac:dyDescent="0.25">
      <c r="B7205" t="s">
        <v>54</v>
      </c>
      <c r="C7205" t="s">
        <v>16</v>
      </c>
      <c r="D7205" t="s">
        <v>38</v>
      </c>
      <c r="E7205" s="1">
        <v>44552</v>
      </c>
      <c r="F7205" s="4">
        <v>3402</v>
      </c>
      <c r="G7205">
        <v>126</v>
      </c>
      <c r="H7205" s="3">
        <f>_xlfn.XLOOKUP(sales[[#This Row],[Product]],products[Product],products[Cost per box])*sales[[#This Row],[Boxes]]</f>
        <v>1252.4399999999998</v>
      </c>
      <c r="I7205" s="4">
        <f>sales[[#This Row],[Revenue]]-sales[[#This Row],[Cost]]</f>
        <v>2149.5600000000004</v>
      </c>
    </row>
    <row r="7206" spans="2:9" x14ac:dyDescent="0.25">
      <c r="B7206" t="s">
        <v>54</v>
      </c>
      <c r="C7206" t="s">
        <v>11</v>
      </c>
      <c r="D7206" t="s">
        <v>47</v>
      </c>
      <c r="E7206" s="1">
        <v>44552</v>
      </c>
      <c r="F7206" s="4">
        <v>7385</v>
      </c>
      <c r="G7206">
        <v>435</v>
      </c>
      <c r="H7206" s="3">
        <f>_xlfn.XLOOKUP(sales[[#This Row],[Product]],products[Product],products[Cost per box])*sales[[#This Row],[Boxes]]</f>
        <v>2288.1</v>
      </c>
      <c r="I7206" s="4">
        <f>sales[[#This Row],[Revenue]]-sales[[#This Row],[Cost]]</f>
        <v>5096.8999999999996</v>
      </c>
    </row>
    <row r="7207" spans="2:9" x14ac:dyDescent="0.25">
      <c r="B7207" t="s">
        <v>33</v>
      </c>
      <c r="C7207" t="s">
        <v>9</v>
      </c>
      <c r="D7207" t="s">
        <v>36</v>
      </c>
      <c r="E7207" s="1">
        <v>44552</v>
      </c>
      <c r="F7207" s="4">
        <v>5845</v>
      </c>
      <c r="G7207">
        <v>650</v>
      </c>
      <c r="H7207" s="3">
        <f>_xlfn.XLOOKUP(sales[[#This Row],[Product]],products[Product],products[Cost per box])*sales[[#This Row],[Boxes]]</f>
        <v>3276</v>
      </c>
      <c r="I7207" s="4">
        <f>sales[[#This Row],[Revenue]]-sales[[#This Row],[Cost]]</f>
        <v>2569</v>
      </c>
    </row>
    <row r="7208" spans="2:9" x14ac:dyDescent="0.25">
      <c r="B7208" t="s">
        <v>34</v>
      </c>
      <c r="C7208" t="s">
        <v>16</v>
      </c>
      <c r="D7208" t="s">
        <v>22</v>
      </c>
      <c r="E7208" s="1">
        <v>44552</v>
      </c>
      <c r="F7208" s="4">
        <v>13741</v>
      </c>
      <c r="G7208">
        <v>1540</v>
      </c>
      <c r="H7208" s="3">
        <f>_xlfn.XLOOKUP(sales[[#This Row],[Product]],products[Product],products[Cost per box])*sales[[#This Row],[Boxes]]</f>
        <v>12658.800000000001</v>
      </c>
      <c r="I7208" s="4">
        <f>sales[[#This Row],[Revenue]]-sales[[#This Row],[Cost]]</f>
        <v>1082.1999999999989</v>
      </c>
    </row>
    <row r="7209" spans="2:9" x14ac:dyDescent="0.25">
      <c r="B7209" t="s">
        <v>29</v>
      </c>
      <c r="C7209" t="s">
        <v>16</v>
      </c>
      <c r="D7209" t="s">
        <v>30</v>
      </c>
      <c r="E7209" s="1">
        <v>44552</v>
      </c>
      <c r="F7209" s="4">
        <v>5803</v>
      </c>
      <c r="G7209">
        <v>306</v>
      </c>
      <c r="H7209" s="3">
        <f>_xlfn.XLOOKUP(sales[[#This Row],[Product]],products[Product],products[Cost per box])*sales[[#This Row],[Boxes]]</f>
        <v>1126.0800000000002</v>
      </c>
      <c r="I7209" s="4">
        <f>sales[[#This Row],[Revenue]]-sales[[#This Row],[Cost]]</f>
        <v>4676.92</v>
      </c>
    </row>
    <row r="7210" spans="2:9" x14ac:dyDescent="0.25">
      <c r="B7210" t="s">
        <v>8</v>
      </c>
      <c r="C7210" t="s">
        <v>11</v>
      </c>
      <c r="D7210" t="s">
        <v>35</v>
      </c>
      <c r="E7210" s="1">
        <v>44552</v>
      </c>
      <c r="F7210" s="4">
        <v>6958</v>
      </c>
      <c r="G7210">
        <v>410</v>
      </c>
      <c r="H7210" s="3">
        <f>_xlfn.XLOOKUP(sales[[#This Row],[Product]],products[Product],products[Cost per box])*sales[[#This Row],[Boxes]]</f>
        <v>1086.5</v>
      </c>
      <c r="I7210" s="4">
        <f>sales[[#This Row],[Revenue]]-sales[[#This Row],[Cost]]</f>
        <v>5871.5</v>
      </c>
    </row>
    <row r="7211" spans="2:9" x14ac:dyDescent="0.25">
      <c r="B7211" t="s">
        <v>40</v>
      </c>
      <c r="C7211" t="s">
        <v>9</v>
      </c>
      <c r="D7211" t="s">
        <v>42</v>
      </c>
      <c r="E7211" s="1">
        <v>44552</v>
      </c>
      <c r="F7211" s="4">
        <v>9877</v>
      </c>
      <c r="G7211">
        <v>659</v>
      </c>
      <c r="H7211" s="3">
        <f>_xlfn.XLOOKUP(sales[[#This Row],[Product]],products[Product],products[Cost per box])*sales[[#This Row],[Boxes]]</f>
        <v>3123.6600000000003</v>
      </c>
      <c r="I7211" s="4">
        <f>sales[[#This Row],[Revenue]]-sales[[#This Row],[Cost]]</f>
        <v>6753.34</v>
      </c>
    </row>
    <row r="7212" spans="2:9" x14ac:dyDescent="0.25">
      <c r="B7212" t="s">
        <v>32</v>
      </c>
      <c r="C7212" t="s">
        <v>9</v>
      </c>
      <c r="D7212" t="s">
        <v>50</v>
      </c>
      <c r="E7212" s="1">
        <v>44552</v>
      </c>
      <c r="F7212" s="4">
        <v>9065</v>
      </c>
      <c r="G7212">
        <v>395</v>
      </c>
      <c r="H7212" s="3">
        <f>_xlfn.XLOOKUP(sales[[#This Row],[Product]],products[Product],products[Cost per box])*sales[[#This Row],[Boxes]]</f>
        <v>4901.95</v>
      </c>
      <c r="I7212" s="4">
        <f>sales[[#This Row],[Revenue]]-sales[[#This Row],[Cost]]</f>
        <v>4163.05</v>
      </c>
    </row>
    <row r="7213" spans="2:9" x14ac:dyDescent="0.25">
      <c r="B7213" t="s">
        <v>57</v>
      </c>
      <c r="C7213" t="s">
        <v>11</v>
      </c>
      <c r="D7213" t="s">
        <v>19</v>
      </c>
      <c r="E7213" s="1">
        <v>44552</v>
      </c>
      <c r="F7213" s="4">
        <v>2968</v>
      </c>
      <c r="G7213">
        <v>175</v>
      </c>
      <c r="H7213" s="3">
        <f>_xlfn.XLOOKUP(sales[[#This Row],[Product]],products[Product],products[Cost per box])*sales[[#This Row],[Boxes]]</f>
        <v>1790.25</v>
      </c>
      <c r="I7213" s="4">
        <f>sales[[#This Row],[Revenue]]-sales[[#This Row],[Cost]]</f>
        <v>1177.75</v>
      </c>
    </row>
    <row r="7214" spans="2:9" x14ac:dyDescent="0.25">
      <c r="B7214" t="s">
        <v>39</v>
      </c>
      <c r="C7214" t="s">
        <v>11</v>
      </c>
      <c r="D7214" t="s">
        <v>31</v>
      </c>
      <c r="E7214" s="1">
        <v>44552</v>
      </c>
      <c r="F7214" s="4">
        <v>819</v>
      </c>
      <c r="G7214">
        <v>59</v>
      </c>
      <c r="H7214" s="3">
        <f>_xlfn.XLOOKUP(sales[[#This Row],[Product]],products[Product],products[Cost per box])*sales[[#This Row],[Boxes]]</f>
        <v>337.47999999999996</v>
      </c>
      <c r="I7214" s="4">
        <f>sales[[#This Row],[Revenue]]-sales[[#This Row],[Cost]]</f>
        <v>481.52000000000004</v>
      </c>
    </row>
    <row r="7215" spans="2:9" x14ac:dyDescent="0.25">
      <c r="B7215" t="s">
        <v>10</v>
      </c>
      <c r="C7215" t="s">
        <v>21</v>
      </c>
      <c r="D7215" t="s">
        <v>44</v>
      </c>
      <c r="E7215" s="1">
        <v>44552</v>
      </c>
      <c r="F7215" s="4">
        <v>7777</v>
      </c>
      <c r="G7215">
        <v>325</v>
      </c>
      <c r="H7215" s="3">
        <f>_xlfn.XLOOKUP(sales[[#This Row],[Product]],products[Product],products[Cost per box])*sales[[#This Row],[Boxes]]</f>
        <v>3110.25</v>
      </c>
      <c r="I7215" s="4">
        <f>sales[[#This Row],[Revenue]]-sales[[#This Row],[Cost]]</f>
        <v>4666.75</v>
      </c>
    </row>
    <row r="7216" spans="2:9" x14ac:dyDescent="0.25">
      <c r="B7216" t="s">
        <v>46</v>
      </c>
      <c r="C7216" t="s">
        <v>21</v>
      </c>
      <c r="D7216" t="s">
        <v>36</v>
      </c>
      <c r="E7216" s="1">
        <v>44552</v>
      </c>
      <c r="F7216" s="4">
        <v>7</v>
      </c>
      <c r="G7216">
        <v>1</v>
      </c>
      <c r="H7216" s="3">
        <f>_xlfn.XLOOKUP(sales[[#This Row],[Product]],products[Product],products[Cost per box])*sales[[#This Row],[Boxes]]</f>
        <v>5.04</v>
      </c>
      <c r="I7216" s="4">
        <f>sales[[#This Row],[Revenue]]-sales[[#This Row],[Cost]]</f>
        <v>1.96</v>
      </c>
    </row>
    <row r="7217" spans="2:9" x14ac:dyDescent="0.25">
      <c r="B7217" t="s">
        <v>37</v>
      </c>
      <c r="C7217" t="s">
        <v>27</v>
      </c>
      <c r="D7217" t="s">
        <v>44</v>
      </c>
      <c r="E7217" s="1">
        <v>44552</v>
      </c>
      <c r="F7217" s="4">
        <v>5845</v>
      </c>
      <c r="G7217">
        <v>255</v>
      </c>
      <c r="H7217" s="3">
        <f>_xlfn.XLOOKUP(sales[[#This Row],[Product]],products[Product],products[Cost per box])*sales[[#This Row],[Boxes]]</f>
        <v>2440.35</v>
      </c>
      <c r="I7217" s="4">
        <f>sales[[#This Row],[Revenue]]-sales[[#This Row],[Cost]]</f>
        <v>3404.65</v>
      </c>
    </row>
    <row r="7218" spans="2:9" x14ac:dyDescent="0.25">
      <c r="B7218" t="s">
        <v>37</v>
      </c>
      <c r="C7218" t="s">
        <v>11</v>
      </c>
      <c r="D7218" t="s">
        <v>24</v>
      </c>
      <c r="E7218" s="1">
        <v>44552</v>
      </c>
      <c r="F7218" s="4">
        <v>2702</v>
      </c>
      <c r="G7218">
        <v>136</v>
      </c>
      <c r="H7218" s="3">
        <f>_xlfn.XLOOKUP(sales[[#This Row],[Product]],products[Product],products[Cost per box])*sales[[#This Row],[Boxes]]</f>
        <v>1429.36</v>
      </c>
      <c r="I7218" s="4">
        <f>sales[[#This Row],[Revenue]]-sales[[#This Row],[Cost]]</f>
        <v>1272.6400000000001</v>
      </c>
    </row>
    <row r="7219" spans="2:9" x14ac:dyDescent="0.25">
      <c r="B7219" t="s">
        <v>46</v>
      </c>
      <c r="C7219" t="s">
        <v>11</v>
      </c>
      <c r="D7219" t="s">
        <v>12</v>
      </c>
      <c r="E7219" s="1">
        <v>44552</v>
      </c>
      <c r="F7219" s="4">
        <v>4144</v>
      </c>
      <c r="G7219">
        <v>259</v>
      </c>
      <c r="H7219" s="3">
        <f>_xlfn.XLOOKUP(sales[[#This Row],[Product]],products[Product],products[Cost per box])*sales[[#This Row],[Boxes]]</f>
        <v>2183.37</v>
      </c>
      <c r="I7219" s="4">
        <f>sales[[#This Row],[Revenue]]-sales[[#This Row],[Cost]]</f>
        <v>1960.63</v>
      </c>
    </row>
    <row r="7220" spans="2:9" x14ac:dyDescent="0.25">
      <c r="B7220" t="s">
        <v>20</v>
      </c>
      <c r="C7220" t="s">
        <v>16</v>
      </c>
      <c r="D7220" t="s">
        <v>7</v>
      </c>
      <c r="E7220" s="1">
        <v>44552</v>
      </c>
      <c r="F7220" s="4">
        <v>854</v>
      </c>
      <c r="G7220">
        <v>54</v>
      </c>
      <c r="H7220" s="3">
        <f>_xlfn.XLOOKUP(sales[[#This Row],[Product]],products[Product],products[Cost per box])*sales[[#This Row],[Boxes]]</f>
        <v>278.10000000000002</v>
      </c>
      <c r="I7220" s="4">
        <f>sales[[#This Row],[Revenue]]-sales[[#This Row],[Cost]]</f>
        <v>575.9</v>
      </c>
    </row>
    <row r="7221" spans="2:9" x14ac:dyDescent="0.25">
      <c r="B7221" t="s">
        <v>18</v>
      </c>
      <c r="C7221" t="s">
        <v>21</v>
      </c>
      <c r="D7221" t="s">
        <v>47</v>
      </c>
      <c r="E7221" s="1">
        <v>44553</v>
      </c>
      <c r="F7221" s="4">
        <v>8288</v>
      </c>
      <c r="G7221">
        <v>488</v>
      </c>
      <c r="H7221" s="3">
        <f>_xlfn.XLOOKUP(sales[[#This Row],[Product]],products[Product],products[Cost per box])*sales[[#This Row],[Boxes]]</f>
        <v>2566.88</v>
      </c>
      <c r="I7221" s="4">
        <f>sales[[#This Row],[Revenue]]-sales[[#This Row],[Cost]]</f>
        <v>5721.12</v>
      </c>
    </row>
    <row r="7222" spans="2:9" x14ac:dyDescent="0.25">
      <c r="B7222" t="s">
        <v>13</v>
      </c>
      <c r="C7222" t="s">
        <v>27</v>
      </c>
      <c r="D7222" t="s">
        <v>43</v>
      </c>
      <c r="E7222" s="1">
        <v>44553</v>
      </c>
      <c r="F7222" s="4">
        <v>11515</v>
      </c>
      <c r="G7222">
        <v>524</v>
      </c>
      <c r="H7222" s="3">
        <f>_xlfn.XLOOKUP(sales[[#This Row],[Product]],products[Product],products[Cost per box])*sales[[#This Row],[Boxes]]</f>
        <v>2017.4</v>
      </c>
      <c r="I7222" s="4">
        <f>sales[[#This Row],[Revenue]]-sales[[#This Row],[Cost]]</f>
        <v>9497.6</v>
      </c>
    </row>
    <row r="7223" spans="2:9" x14ac:dyDescent="0.25">
      <c r="B7223" t="s">
        <v>32</v>
      </c>
      <c r="C7223" t="s">
        <v>27</v>
      </c>
      <c r="D7223" t="s">
        <v>14</v>
      </c>
      <c r="E7223" s="1">
        <v>44553</v>
      </c>
      <c r="F7223" s="4">
        <v>6685</v>
      </c>
      <c r="G7223">
        <v>840</v>
      </c>
      <c r="H7223" s="3">
        <f>_xlfn.XLOOKUP(sales[[#This Row],[Product]],products[Product],products[Cost per box])*sales[[#This Row],[Boxes]]</f>
        <v>5300.4</v>
      </c>
      <c r="I7223" s="4">
        <f>sales[[#This Row],[Revenue]]-sales[[#This Row],[Cost]]</f>
        <v>1384.6000000000004</v>
      </c>
    </row>
    <row r="7224" spans="2:9" x14ac:dyDescent="0.25">
      <c r="B7224" t="s">
        <v>51</v>
      </c>
      <c r="C7224" t="s">
        <v>11</v>
      </c>
      <c r="D7224" t="s">
        <v>12</v>
      </c>
      <c r="E7224" s="1">
        <v>44553</v>
      </c>
      <c r="F7224" s="4">
        <v>2996</v>
      </c>
      <c r="G7224">
        <v>177</v>
      </c>
      <c r="H7224" s="3">
        <f>_xlfn.XLOOKUP(sales[[#This Row],[Product]],products[Product],products[Cost per box])*sales[[#This Row],[Boxes]]</f>
        <v>1492.11</v>
      </c>
      <c r="I7224" s="4">
        <f>sales[[#This Row],[Revenue]]-sales[[#This Row],[Cost]]</f>
        <v>1503.89</v>
      </c>
    </row>
    <row r="7225" spans="2:9" x14ac:dyDescent="0.25">
      <c r="B7225" t="s">
        <v>15</v>
      </c>
      <c r="C7225" t="s">
        <v>11</v>
      </c>
      <c r="D7225" t="s">
        <v>52</v>
      </c>
      <c r="E7225" s="1">
        <v>44553</v>
      </c>
      <c r="F7225" s="4">
        <v>1120</v>
      </c>
      <c r="G7225">
        <v>94</v>
      </c>
      <c r="H7225" s="3">
        <f>_xlfn.XLOOKUP(sales[[#This Row],[Product]],products[Product],products[Cost per box])*sales[[#This Row],[Boxes]]</f>
        <v>312.08</v>
      </c>
      <c r="I7225" s="4">
        <f>sales[[#This Row],[Revenue]]-sales[[#This Row],[Cost]]</f>
        <v>807.92000000000007</v>
      </c>
    </row>
    <row r="7226" spans="2:9" x14ac:dyDescent="0.25">
      <c r="B7226" t="s">
        <v>5</v>
      </c>
      <c r="C7226" t="s">
        <v>16</v>
      </c>
      <c r="D7226" t="s">
        <v>7</v>
      </c>
      <c r="E7226" s="1">
        <v>44553</v>
      </c>
      <c r="F7226" s="4">
        <v>476</v>
      </c>
      <c r="G7226">
        <v>32</v>
      </c>
      <c r="H7226" s="3">
        <f>_xlfn.XLOOKUP(sales[[#This Row],[Product]],products[Product],products[Cost per box])*sales[[#This Row],[Boxes]]</f>
        <v>164.8</v>
      </c>
      <c r="I7226" s="4">
        <f>sales[[#This Row],[Revenue]]-sales[[#This Row],[Cost]]</f>
        <v>311.2</v>
      </c>
    </row>
    <row r="7227" spans="2:9" x14ac:dyDescent="0.25">
      <c r="B7227" t="s">
        <v>25</v>
      </c>
      <c r="C7227" t="s">
        <v>21</v>
      </c>
      <c r="D7227" t="s">
        <v>35</v>
      </c>
      <c r="E7227" s="1">
        <v>44553</v>
      </c>
      <c r="F7227" s="4">
        <v>11914</v>
      </c>
      <c r="G7227">
        <v>700</v>
      </c>
      <c r="H7227" s="3">
        <f>_xlfn.XLOOKUP(sales[[#This Row],[Product]],products[Product],products[Cost per box])*sales[[#This Row],[Boxes]]</f>
        <v>1855</v>
      </c>
      <c r="I7227" s="4">
        <f>sales[[#This Row],[Revenue]]-sales[[#This Row],[Cost]]</f>
        <v>10059</v>
      </c>
    </row>
    <row r="7228" spans="2:9" x14ac:dyDescent="0.25">
      <c r="B7228" t="s">
        <v>34</v>
      </c>
      <c r="C7228" t="s">
        <v>11</v>
      </c>
      <c r="D7228" t="s">
        <v>42</v>
      </c>
      <c r="E7228" s="1">
        <v>44553</v>
      </c>
      <c r="F7228" s="4">
        <v>6524</v>
      </c>
      <c r="G7228">
        <v>435</v>
      </c>
      <c r="H7228" s="3">
        <f>_xlfn.XLOOKUP(sales[[#This Row],[Product]],products[Product],products[Cost per box])*sales[[#This Row],[Boxes]]</f>
        <v>2061.9</v>
      </c>
      <c r="I7228" s="4">
        <f>sales[[#This Row],[Revenue]]-sales[[#This Row],[Cost]]</f>
        <v>4462.1000000000004</v>
      </c>
    </row>
    <row r="7229" spans="2:9" x14ac:dyDescent="0.25">
      <c r="B7229" t="s">
        <v>33</v>
      </c>
      <c r="C7229" t="s">
        <v>16</v>
      </c>
      <c r="D7229" t="s">
        <v>43</v>
      </c>
      <c r="E7229" s="1">
        <v>44553</v>
      </c>
      <c r="F7229" s="4">
        <v>672</v>
      </c>
      <c r="G7229">
        <v>32</v>
      </c>
      <c r="H7229" s="3">
        <f>_xlfn.XLOOKUP(sales[[#This Row],[Product]],products[Product],products[Cost per box])*sales[[#This Row],[Boxes]]</f>
        <v>123.2</v>
      </c>
      <c r="I7229" s="4">
        <f>sales[[#This Row],[Revenue]]-sales[[#This Row],[Cost]]</f>
        <v>548.79999999999995</v>
      </c>
    </row>
    <row r="7230" spans="2:9" x14ac:dyDescent="0.25">
      <c r="B7230" t="s">
        <v>49</v>
      </c>
      <c r="C7230" t="s">
        <v>16</v>
      </c>
      <c r="D7230" t="s">
        <v>42</v>
      </c>
      <c r="E7230" s="1">
        <v>44553</v>
      </c>
      <c r="F7230" s="4">
        <v>1470</v>
      </c>
      <c r="G7230">
        <v>98</v>
      </c>
      <c r="H7230" s="3">
        <f>_xlfn.XLOOKUP(sales[[#This Row],[Product]],products[Product],products[Cost per box])*sales[[#This Row],[Boxes]]</f>
        <v>464.52000000000004</v>
      </c>
      <c r="I7230" s="4">
        <f>sales[[#This Row],[Revenue]]-sales[[#This Row],[Cost]]</f>
        <v>1005.48</v>
      </c>
    </row>
    <row r="7231" spans="2:9" x14ac:dyDescent="0.25">
      <c r="B7231" t="s">
        <v>41</v>
      </c>
      <c r="C7231" t="s">
        <v>27</v>
      </c>
      <c r="D7231" t="s">
        <v>43</v>
      </c>
      <c r="E7231" s="1">
        <v>44553</v>
      </c>
      <c r="F7231" s="4">
        <v>16289</v>
      </c>
      <c r="G7231">
        <v>840</v>
      </c>
      <c r="H7231" s="3">
        <f>_xlfn.XLOOKUP(sales[[#This Row],[Product]],products[Product],products[Cost per box])*sales[[#This Row],[Boxes]]</f>
        <v>3234</v>
      </c>
      <c r="I7231" s="4">
        <f>sales[[#This Row],[Revenue]]-sales[[#This Row],[Cost]]</f>
        <v>13055</v>
      </c>
    </row>
    <row r="7232" spans="2:9" x14ac:dyDescent="0.25">
      <c r="B7232" t="s">
        <v>18</v>
      </c>
      <c r="C7232" t="s">
        <v>27</v>
      </c>
      <c r="D7232" t="s">
        <v>12</v>
      </c>
      <c r="E7232" s="1">
        <v>44553</v>
      </c>
      <c r="F7232" s="4">
        <v>4032</v>
      </c>
      <c r="G7232">
        <v>269</v>
      </c>
      <c r="H7232" s="3">
        <f>_xlfn.XLOOKUP(sales[[#This Row],[Product]],products[Product],products[Cost per box])*sales[[#This Row],[Boxes]]</f>
        <v>2267.67</v>
      </c>
      <c r="I7232" s="4">
        <f>sales[[#This Row],[Revenue]]-sales[[#This Row],[Cost]]</f>
        <v>1764.33</v>
      </c>
    </row>
    <row r="7233" spans="2:9" x14ac:dyDescent="0.25">
      <c r="B7233" t="s">
        <v>56</v>
      </c>
      <c r="C7233" t="s">
        <v>27</v>
      </c>
      <c r="D7233" t="s">
        <v>52</v>
      </c>
      <c r="E7233" s="1">
        <v>44553</v>
      </c>
      <c r="F7233" s="4">
        <v>3290</v>
      </c>
      <c r="G7233">
        <v>329</v>
      </c>
      <c r="H7233" s="3">
        <f>_xlfn.XLOOKUP(sales[[#This Row],[Product]],products[Product],products[Cost per box])*sales[[#This Row],[Boxes]]</f>
        <v>1092.28</v>
      </c>
      <c r="I7233" s="4">
        <f>sales[[#This Row],[Revenue]]-sales[[#This Row],[Cost]]</f>
        <v>2197.7200000000003</v>
      </c>
    </row>
    <row r="7234" spans="2:9" x14ac:dyDescent="0.25">
      <c r="B7234" t="s">
        <v>10</v>
      </c>
      <c r="C7234" t="s">
        <v>21</v>
      </c>
      <c r="D7234" t="s">
        <v>17</v>
      </c>
      <c r="E7234" s="1">
        <v>44553</v>
      </c>
      <c r="F7234" s="4">
        <v>6881</v>
      </c>
      <c r="G7234">
        <v>328</v>
      </c>
      <c r="H7234" s="3">
        <f>_xlfn.XLOOKUP(sales[[#This Row],[Product]],products[Product],products[Cost per box])*sales[[#This Row],[Boxes]]</f>
        <v>2230.4</v>
      </c>
      <c r="I7234" s="4">
        <f>sales[[#This Row],[Revenue]]-sales[[#This Row],[Cost]]</f>
        <v>4650.6000000000004</v>
      </c>
    </row>
    <row r="7235" spans="2:9" x14ac:dyDescent="0.25">
      <c r="B7235" t="s">
        <v>15</v>
      </c>
      <c r="C7235" t="s">
        <v>11</v>
      </c>
      <c r="D7235" t="s">
        <v>42</v>
      </c>
      <c r="E7235" s="1">
        <v>44553</v>
      </c>
      <c r="F7235" s="4">
        <v>5719</v>
      </c>
      <c r="G7235">
        <v>358</v>
      </c>
      <c r="H7235" s="3">
        <f>_xlfn.XLOOKUP(sales[[#This Row],[Product]],products[Product],products[Cost per box])*sales[[#This Row],[Boxes]]</f>
        <v>1696.92</v>
      </c>
      <c r="I7235" s="4">
        <f>sales[[#This Row],[Revenue]]-sales[[#This Row],[Cost]]</f>
        <v>4022.08</v>
      </c>
    </row>
    <row r="7236" spans="2:9" x14ac:dyDescent="0.25">
      <c r="B7236" t="s">
        <v>40</v>
      </c>
      <c r="C7236" t="s">
        <v>16</v>
      </c>
      <c r="D7236" t="s">
        <v>12</v>
      </c>
      <c r="E7236" s="1">
        <v>44553</v>
      </c>
      <c r="F7236" s="4">
        <v>7805</v>
      </c>
      <c r="G7236">
        <v>521</v>
      </c>
      <c r="H7236" s="3">
        <f>_xlfn.XLOOKUP(sales[[#This Row],[Product]],products[Product],products[Cost per box])*sales[[#This Row],[Boxes]]</f>
        <v>4392.03</v>
      </c>
      <c r="I7236" s="4">
        <f>sales[[#This Row],[Revenue]]-sales[[#This Row],[Cost]]</f>
        <v>3412.9700000000003</v>
      </c>
    </row>
    <row r="7237" spans="2:9" x14ac:dyDescent="0.25">
      <c r="B7237" t="s">
        <v>34</v>
      </c>
      <c r="C7237" t="s">
        <v>21</v>
      </c>
      <c r="D7237" t="s">
        <v>30</v>
      </c>
      <c r="E7237" s="1">
        <v>44553</v>
      </c>
      <c r="F7237" s="4">
        <v>10850</v>
      </c>
      <c r="G7237">
        <v>572</v>
      </c>
      <c r="H7237" s="3">
        <f>_xlfn.XLOOKUP(sales[[#This Row],[Product]],products[Product],products[Cost per box])*sales[[#This Row],[Boxes]]</f>
        <v>2104.96</v>
      </c>
      <c r="I7237" s="4">
        <f>sales[[#This Row],[Revenue]]-sales[[#This Row],[Cost]]</f>
        <v>8745.0400000000009</v>
      </c>
    </row>
    <row r="7238" spans="2:9" x14ac:dyDescent="0.25">
      <c r="B7238" t="s">
        <v>34</v>
      </c>
      <c r="C7238" t="s">
        <v>16</v>
      </c>
      <c r="D7238" t="s">
        <v>17</v>
      </c>
      <c r="E7238" s="1">
        <v>44553</v>
      </c>
      <c r="F7238" s="4">
        <v>679</v>
      </c>
      <c r="G7238">
        <v>30</v>
      </c>
      <c r="H7238" s="3">
        <f>_xlfn.XLOOKUP(sales[[#This Row],[Product]],products[Product],products[Cost per box])*sales[[#This Row],[Boxes]]</f>
        <v>204</v>
      </c>
      <c r="I7238" s="4">
        <f>sales[[#This Row],[Revenue]]-sales[[#This Row],[Cost]]</f>
        <v>475</v>
      </c>
    </row>
    <row r="7239" spans="2:9" x14ac:dyDescent="0.25">
      <c r="B7239" t="s">
        <v>37</v>
      </c>
      <c r="C7239" t="s">
        <v>6</v>
      </c>
      <c r="D7239" t="s">
        <v>47</v>
      </c>
      <c r="E7239" s="1">
        <v>44553</v>
      </c>
      <c r="F7239" s="4">
        <v>1414</v>
      </c>
      <c r="G7239">
        <v>95</v>
      </c>
      <c r="H7239" s="3">
        <f>_xlfn.XLOOKUP(sales[[#This Row],[Product]],products[Product],products[Cost per box])*sales[[#This Row],[Boxes]]</f>
        <v>499.7</v>
      </c>
      <c r="I7239" s="4">
        <f>sales[[#This Row],[Revenue]]-sales[[#This Row],[Cost]]</f>
        <v>914.3</v>
      </c>
    </row>
    <row r="7240" spans="2:9" x14ac:dyDescent="0.25">
      <c r="B7240" t="s">
        <v>56</v>
      </c>
      <c r="C7240" t="s">
        <v>9</v>
      </c>
      <c r="D7240" t="s">
        <v>30</v>
      </c>
      <c r="E7240" s="1">
        <v>44553</v>
      </c>
      <c r="F7240" s="4">
        <v>4151</v>
      </c>
      <c r="G7240">
        <v>208</v>
      </c>
      <c r="H7240" s="3">
        <f>_xlfn.XLOOKUP(sales[[#This Row],[Product]],products[Product],products[Cost per box])*sales[[#This Row],[Boxes]]</f>
        <v>765.44</v>
      </c>
      <c r="I7240" s="4">
        <f>sales[[#This Row],[Revenue]]-sales[[#This Row],[Cost]]</f>
        <v>3385.56</v>
      </c>
    </row>
    <row r="7241" spans="2:9" x14ac:dyDescent="0.25">
      <c r="B7241" t="s">
        <v>51</v>
      </c>
      <c r="C7241" t="s">
        <v>27</v>
      </c>
      <c r="D7241" t="s">
        <v>19</v>
      </c>
      <c r="E7241" s="1">
        <v>44553</v>
      </c>
      <c r="F7241" s="4">
        <v>497</v>
      </c>
      <c r="G7241">
        <v>28</v>
      </c>
      <c r="H7241" s="3">
        <f>_xlfn.XLOOKUP(sales[[#This Row],[Product]],products[Product],products[Cost per box])*sales[[#This Row],[Boxes]]</f>
        <v>286.44</v>
      </c>
      <c r="I7241" s="4">
        <f>sales[[#This Row],[Revenue]]-sales[[#This Row],[Cost]]</f>
        <v>210.56</v>
      </c>
    </row>
    <row r="7242" spans="2:9" x14ac:dyDescent="0.25">
      <c r="B7242" t="s">
        <v>55</v>
      </c>
      <c r="C7242" t="s">
        <v>6</v>
      </c>
      <c r="D7242" t="s">
        <v>17</v>
      </c>
      <c r="E7242" s="1">
        <v>44553</v>
      </c>
      <c r="F7242" s="4">
        <v>3626</v>
      </c>
      <c r="G7242">
        <v>165</v>
      </c>
      <c r="H7242" s="3">
        <f>_xlfn.XLOOKUP(sales[[#This Row],[Product]],products[Product],products[Cost per box])*sales[[#This Row],[Boxes]]</f>
        <v>1122</v>
      </c>
      <c r="I7242" s="4">
        <f>sales[[#This Row],[Revenue]]-sales[[#This Row],[Cost]]</f>
        <v>2504</v>
      </c>
    </row>
    <row r="7243" spans="2:9" x14ac:dyDescent="0.25">
      <c r="B7243" t="s">
        <v>20</v>
      </c>
      <c r="C7243" t="s">
        <v>11</v>
      </c>
      <c r="D7243" t="s">
        <v>28</v>
      </c>
      <c r="E7243" s="1">
        <v>44554</v>
      </c>
      <c r="F7243" s="4">
        <v>11459</v>
      </c>
      <c r="G7243">
        <v>1400</v>
      </c>
      <c r="H7243" s="3">
        <f>_xlfn.XLOOKUP(sales[[#This Row],[Product]],products[Product],products[Cost per box])*sales[[#This Row],[Boxes]]</f>
        <v>3863.9999999999995</v>
      </c>
      <c r="I7243" s="4">
        <f>sales[[#This Row],[Revenue]]-sales[[#This Row],[Cost]]</f>
        <v>7595</v>
      </c>
    </row>
    <row r="7244" spans="2:9" x14ac:dyDescent="0.25">
      <c r="B7244" t="s">
        <v>10</v>
      </c>
      <c r="C7244" t="s">
        <v>9</v>
      </c>
      <c r="D7244" t="s">
        <v>31</v>
      </c>
      <c r="E7244" s="1">
        <v>44554</v>
      </c>
      <c r="F7244" s="4">
        <v>1113</v>
      </c>
      <c r="G7244">
        <v>80</v>
      </c>
      <c r="H7244" s="3">
        <f>_xlfn.XLOOKUP(sales[[#This Row],[Product]],products[Product],products[Cost per box])*sales[[#This Row],[Boxes]]</f>
        <v>457.59999999999997</v>
      </c>
      <c r="I7244" s="4">
        <f>sales[[#This Row],[Revenue]]-sales[[#This Row],[Cost]]</f>
        <v>655.40000000000009</v>
      </c>
    </row>
    <row r="7245" spans="2:9" x14ac:dyDescent="0.25">
      <c r="B7245" t="s">
        <v>55</v>
      </c>
      <c r="C7245" t="s">
        <v>16</v>
      </c>
      <c r="D7245" t="s">
        <v>31</v>
      </c>
      <c r="E7245" s="1">
        <v>44554</v>
      </c>
      <c r="F7245" s="4">
        <v>4305</v>
      </c>
      <c r="G7245">
        <v>308</v>
      </c>
      <c r="H7245" s="3">
        <f>_xlfn.XLOOKUP(sales[[#This Row],[Product]],products[Product],products[Cost per box])*sales[[#This Row],[Boxes]]</f>
        <v>1761.76</v>
      </c>
      <c r="I7245" s="4">
        <f>sales[[#This Row],[Revenue]]-sales[[#This Row],[Cost]]</f>
        <v>2543.2399999999998</v>
      </c>
    </row>
    <row r="7246" spans="2:9" x14ac:dyDescent="0.25">
      <c r="B7246" t="s">
        <v>18</v>
      </c>
      <c r="C7246" t="s">
        <v>21</v>
      </c>
      <c r="D7246" t="s">
        <v>14</v>
      </c>
      <c r="E7246" s="1">
        <v>44554</v>
      </c>
      <c r="F7246" s="4">
        <v>2674</v>
      </c>
      <c r="G7246">
        <v>335</v>
      </c>
      <c r="H7246" s="3">
        <f>_xlfn.XLOOKUP(sales[[#This Row],[Product]],products[Product],products[Cost per box])*sales[[#This Row],[Boxes]]</f>
        <v>2113.85</v>
      </c>
      <c r="I7246" s="4">
        <f>sales[[#This Row],[Revenue]]-sales[[#This Row],[Cost]]</f>
        <v>560.15000000000009</v>
      </c>
    </row>
    <row r="7247" spans="2:9" x14ac:dyDescent="0.25">
      <c r="B7247" t="s">
        <v>55</v>
      </c>
      <c r="C7247" t="s">
        <v>21</v>
      </c>
      <c r="D7247" t="s">
        <v>12</v>
      </c>
      <c r="E7247" s="1">
        <v>44554</v>
      </c>
      <c r="F7247" s="4">
        <v>3136</v>
      </c>
      <c r="G7247">
        <v>196</v>
      </c>
      <c r="H7247" s="3">
        <f>_xlfn.XLOOKUP(sales[[#This Row],[Product]],products[Product],products[Cost per box])*sales[[#This Row],[Boxes]]</f>
        <v>1652.28</v>
      </c>
      <c r="I7247" s="4">
        <f>sales[[#This Row],[Revenue]]-sales[[#This Row],[Cost]]</f>
        <v>1483.72</v>
      </c>
    </row>
    <row r="7248" spans="2:9" x14ac:dyDescent="0.25">
      <c r="B7248" t="s">
        <v>57</v>
      </c>
      <c r="C7248" t="s">
        <v>21</v>
      </c>
      <c r="D7248" t="s">
        <v>52</v>
      </c>
      <c r="E7248" s="1">
        <v>44554</v>
      </c>
      <c r="F7248" s="4">
        <v>7455</v>
      </c>
      <c r="G7248">
        <v>678</v>
      </c>
      <c r="H7248" s="3">
        <f>_xlfn.XLOOKUP(sales[[#This Row],[Product]],products[Product],products[Cost per box])*sales[[#This Row],[Boxes]]</f>
        <v>2250.96</v>
      </c>
      <c r="I7248" s="4">
        <f>sales[[#This Row],[Revenue]]-sales[[#This Row],[Cost]]</f>
        <v>5204.04</v>
      </c>
    </row>
    <row r="7249" spans="2:9" x14ac:dyDescent="0.25">
      <c r="B7249" t="s">
        <v>5</v>
      </c>
      <c r="C7249" t="s">
        <v>11</v>
      </c>
      <c r="D7249" t="s">
        <v>45</v>
      </c>
      <c r="E7249" s="1">
        <v>44554</v>
      </c>
      <c r="F7249" s="4">
        <v>3409</v>
      </c>
      <c r="G7249">
        <v>149</v>
      </c>
      <c r="H7249" s="3">
        <f>_xlfn.XLOOKUP(sales[[#This Row],[Product]],products[Product],products[Cost per box])*sales[[#This Row],[Boxes]]</f>
        <v>1151.77</v>
      </c>
      <c r="I7249" s="4">
        <f>sales[[#This Row],[Revenue]]-sales[[#This Row],[Cost]]</f>
        <v>2257.23</v>
      </c>
    </row>
    <row r="7250" spans="2:9" x14ac:dyDescent="0.25">
      <c r="B7250" t="s">
        <v>49</v>
      </c>
      <c r="C7250" t="s">
        <v>16</v>
      </c>
      <c r="D7250" t="s">
        <v>44</v>
      </c>
      <c r="E7250" s="1">
        <v>44554</v>
      </c>
      <c r="F7250" s="4">
        <v>707</v>
      </c>
      <c r="G7250">
        <v>30</v>
      </c>
      <c r="H7250" s="3">
        <f>_xlfn.XLOOKUP(sales[[#This Row],[Product]],products[Product],products[Cost per box])*sales[[#This Row],[Boxes]]</f>
        <v>287.10000000000002</v>
      </c>
      <c r="I7250" s="4">
        <f>sales[[#This Row],[Revenue]]-sales[[#This Row],[Cost]]</f>
        <v>419.9</v>
      </c>
    </row>
    <row r="7251" spans="2:9" x14ac:dyDescent="0.25">
      <c r="B7251" t="s">
        <v>40</v>
      </c>
      <c r="C7251" t="s">
        <v>6</v>
      </c>
      <c r="D7251" t="s">
        <v>22</v>
      </c>
      <c r="E7251" s="1">
        <v>44554</v>
      </c>
      <c r="F7251" s="4">
        <v>5761</v>
      </c>
      <c r="G7251">
        <v>641</v>
      </c>
      <c r="H7251" s="3">
        <f>_xlfn.XLOOKUP(sales[[#This Row],[Product]],products[Product],products[Cost per box])*sales[[#This Row],[Boxes]]</f>
        <v>5269.02</v>
      </c>
      <c r="I7251" s="4">
        <f>sales[[#This Row],[Revenue]]-sales[[#This Row],[Cost]]</f>
        <v>491.97999999999956</v>
      </c>
    </row>
    <row r="7252" spans="2:9" x14ac:dyDescent="0.25">
      <c r="B7252" t="s">
        <v>33</v>
      </c>
      <c r="C7252" t="s">
        <v>21</v>
      </c>
      <c r="D7252" t="s">
        <v>43</v>
      </c>
      <c r="E7252" s="1">
        <v>44554</v>
      </c>
      <c r="F7252" s="4">
        <v>11116</v>
      </c>
      <c r="G7252">
        <v>530</v>
      </c>
      <c r="H7252" s="3">
        <f>_xlfn.XLOOKUP(sales[[#This Row],[Product]],products[Product],products[Cost per box])*sales[[#This Row],[Boxes]]</f>
        <v>2040.5</v>
      </c>
      <c r="I7252" s="4">
        <f>sales[[#This Row],[Revenue]]-sales[[#This Row],[Cost]]</f>
        <v>9075.5</v>
      </c>
    </row>
    <row r="7253" spans="2:9" x14ac:dyDescent="0.25">
      <c r="B7253" t="s">
        <v>23</v>
      </c>
      <c r="C7253" t="s">
        <v>21</v>
      </c>
      <c r="D7253" t="s">
        <v>17</v>
      </c>
      <c r="E7253" s="1">
        <v>44554</v>
      </c>
      <c r="F7253" s="4">
        <v>8729</v>
      </c>
      <c r="G7253">
        <v>380</v>
      </c>
      <c r="H7253" s="3">
        <f>_xlfn.XLOOKUP(sales[[#This Row],[Product]],products[Product],products[Cost per box])*sales[[#This Row],[Boxes]]</f>
        <v>2584</v>
      </c>
      <c r="I7253" s="4">
        <f>sales[[#This Row],[Revenue]]-sales[[#This Row],[Cost]]</f>
        <v>6145</v>
      </c>
    </row>
    <row r="7254" spans="2:9" x14ac:dyDescent="0.25">
      <c r="B7254" t="s">
        <v>46</v>
      </c>
      <c r="C7254" t="s">
        <v>6</v>
      </c>
      <c r="D7254" t="s">
        <v>48</v>
      </c>
      <c r="E7254" s="1">
        <v>44554</v>
      </c>
      <c r="F7254" s="4">
        <v>15148</v>
      </c>
      <c r="G7254">
        <v>583</v>
      </c>
      <c r="H7254" s="3">
        <f>_xlfn.XLOOKUP(sales[[#This Row],[Product]],products[Product],products[Cost per box])*sales[[#This Row],[Boxes]]</f>
        <v>4360.84</v>
      </c>
      <c r="I7254" s="4">
        <f>sales[[#This Row],[Revenue]]-sales[[#This Row],[Cost]]</f>
        <v>10787.16</v>
      </c>
    </row>
    <row r="7255" spans="2:9" x14ac:dyDescent="0.25">
      <c r="B7255" t="s">
        <v>15</v>
      </c>
      <c r="C7255" t="s">
        <v>6</v>
      </c>
      <c r="D7255" t="s">
        <v>7</v>
      </c>
      <c r="E7255" s="1">
        <v>44554</v>
      </c>
      <c r="F7255" s="4">
        <v>20405</v>
      </c>
      <c r="G7255">
        <v>1260</v>
      </c>
      <c r="H7255" s="3">
        <f>_xlfn.XLOOKUP(sales[[#This Row],[Product]],products[Product],products[Cost per box])*sales[[#This Row],[Boxes]]</f>
        <v>6489</v>
      </c>
      <c r="I7255" s="4">
        <f>sales[[#This Row],[Revenue]]-sales[[#This Row],[Cost]]</f>
        <v>13916</v>
      </c>
    </row>
    <row r="7256" spans="2:9" x14ac:dyDescent="0.25">
      <c r="B7256" t="s">
        <v>37</v>
      </c>
      <c r="C7256" t="s">
        <v>21</v>
      </c>
      <c r="D7256" t="s">
        <v>50</v>
      </c>
      <c r="E7256" s="1">
        <v>44554</v>
      </c>
      <c r="F7256" s="4">
        <v>1568</v>
      </c>
      <c r="G7256">
        <v>69</v>
      </c>
      <c r="H7256" s="3">
        <f>_xlfn.XLOOKUP(sales[[#This Row],[Product]],products[Product],products[Cost per box])*sales[[#This Row],[Boxes]]</f>
        <v>856.29</v>
      </c>
      <c r="I7256" s="4">
        <f>sales[[#This Row],[Revenue]]-sales[[#This Row],[Cost]]</f>
        <v>711.71</v>
      </c>
    </row>
    <row r="7257" spans="2:9" x14ac:dyDescent="0.25">
      <c r="B7257" t="s">
        <v>53</v>
      </c>
      <c r="C7257" t="s">
        <v>9</v>
      </c>
      <c r="D7257" t="s">
        <v>31</v>
      </c>
      <c r="E7257" s="1">
        <v>44554</v>
      </c>
      <c r="F7257" s="4">
        <v>4543</v>
      </c>
      <c r="G7257">
        <v>379</v>
      </c>
      <c r="H7257" s="3">
        <f>_xlfn.XLOOKUP(sales[[#This Row],[Product]],products[Product],products[Cost per box])*sales[[#This Row],[Boxes]]</f>
        <v>2167.88</v>
      </c>
      <c r="I7257" s="4">
        <f>sales[[#This Row],[Revenue]]-sales[[#This Row],[Cost]]</f>
        <v>2375.12</v>
      </c>
    </row>
    <row r="7258" spans="2:9" x14ac:dyDescent="0.25">
      <c r="B7258" t="s">
        <v>8</v>
      </c>
      <c r="C7258" t="s">
        <v>16</v>
      </c>
      <c r="D7258" t="s">
        <v>38</v>
      </c>
      <c r="E7258" s="1">
        <v>44554</v>
      </c>
      <c r="F7258" s="4">
        <v>553</v>
      </c>
      <c r="G7258">
        <v>21</v>
      </c>
      <c r="H7258" s="3">
        <f>_xlfn.XLOOKUP(sales[[#This Row],[Product]],products[Product],products[Cost per box])*sales[[#This Row],[Boxes]]</f>
        <v>208.73999999999998</v>
      </c>
      <c r="I7258" s="4">
        <f>sales[[#This Row],[Revenue]]-sales[[#This Row],[Cost]]</f>
        <v>344.26</v>
      </c>
    </row>
    <row r="7259" spans="2:9" x14ac:dyDescent="0.25">
      <c r="B7259" t="s">
        <v>15</v>
      </c>
      <c r="C7259" t="s">
        <v>9</v>
      </c>
      <c r="D7259" t="s">
        <v>47</v>
      </c>
      <c r="E7259" s="1">
        <v>44554</v>
      </c>
      <c r="F7259" s="4">
        <v>2877</v>
      </c>
      <c r="G7259">
        <v>192</v>
      </c>
      <c r="H7259" s="3">
        <f>_xlfn.XLOOKUP(sales[[#This Row],[Product]],products[Product],products[Cost per box])*sales[[#This Row],[Boxes]]</f>
        <v>1009.92</v>
      </c>
      <c r="I7259" s="4">
        <f>sales[[#This Row],[Revenue]]-sales[[#This Row],[Cost]]</f>
        <v>1867.08</v>
      </c>
    </row>
    <row r="7260" spans="2:9" x14ac:dyDescent="0.25">
      <c r="B7260" t="s">
        <v>34</v>
      </c>
      <c r="C7260" t="s">
        <v>6</v>
      </c>
      <c r="D7260" t="s">
        <v>45</v>
      </c>
      <c r="E7260" s="1">
        <v>44554</v>
      </c>
      <c r="F7260" s="4">
        <v>9030</v>
      </c>
      <c r="G7260">
        <v>411</v>
      </c>
      <c r="H7260" s="3">
        <f>_xlfn.XLOOKUP(sales[[#This Row],[Product]],products[Product],products[Cost per box])*sales[[#This Row],[Boxes]]</f>
        <v>3177.03</v>
      </c>
      <c r="I7260" s="4">
        <f>sales[[#This Row],[Revenue]]-sales[[#This Row],[Cost]]</f>
        <v>5852.9699999999993</v>
      </c>
    </row>
    <row r="7261" spans="2:9" x14ac:dyDescent="0.25">
      <c r="B7261" t="s">
        <v>55</v>
      </c>
      <c r="C7261" t="s">
        <v>6</v>
      </c>
      <c r="D7261" t="s">
        <v>12</v>
      </c>
      <c r="E7261" s="1">
        <v>44554</v>
      </c>
      <c r="F7261" s="4">
        <v>9709</v>
      </c>
      <c r="G7261">
        <v>607</v>
      </c>
      <c r="H7261" s="3">
        <f>_xlfn.XLOOKUP(sales[[#This Row],[Product]],products[Product],products[Cost per box])*sales[[#This Row],[Boxes]]</f>
        <v>5117.01</v>
      </c>
      <c r="I7261" s="4">
        <f>sales[[#This Row],[Revenue]]-sales[[#This Row],[Cost]]</f>
        <v>4591.99</v>
      </c>
    </row>
    <row r="7262" spans="2:9" x14ac:dyDescent="0.25">
      <c r="B7262" t="s">
        <v>51</v>
      </c>
      <c r="C7262" t="s">
        <v>27</v>
      </c>
      <c r="D7262" t="s">
        <v>45</v>
      </c>
      <c r="E7262" s="1">
        <v>44554</v>
      </c>
      <c r="F7262" s="4">
        <v>5586</v>
      </c>
      <c r="G7262">
        <v>243</v>
      </c>
      <c r="H7262" s="3">
        <f>_xlfn.XLOOKUP(sales[[#This Row],[Product]],products[Product],products[Cost per box])*sales[[#This Row],[Boxes]]</f>
        <v>1878.39</v>
      </c>
      <c r="I7262" s="4">
        <f>sales[[#This Row],[Revenue]]-sales[[#This Row],[Cost]]</f>
        <v>3707.6099999999997</v>
      </c>
    </row>
    <row r="7263" spans="2:9" x14ac:dyDescent="0.25">
      <c r="B7263" t="s">
        <v>57</v>
      </c>
      <c r="C7263" t="s">
        <v>6</v>
      </c>
      <c r="D7263" t="s">
        <v>28</v>
      </c>
      <c r="E7263" s="1">
        <v>44554</v>
      </c>
      <c r="F7263" s="4">
        <v>17031</v>
      </c>
      <c r="G7263">
        <v>2450</v>
      </c>
      <c r="H7263" s="3">
        <f>_xlfn.XLOOKUP(sales[[#This Row],[Product]],products[Product],products[Cost per box])*sales[[#This Row],[Boxes]]</f>
        <v>6761.9999999999991</v>
      </c>
      <c r="I7263" s="4">
        <f>sales[[#This Row],[Revenue]]-sales[[#This Row],[Cost]]</f>
        <v>10269</v>
      </c>
    </row>
    <row r="7264" spans="2:9" x14ac:dyDescent="0.25">
      <c r="B7264" t="s">
        <v>37</v>
      </c>
      <c r="C7264" t="s">
        <v>11</v>
      </c>
      <c r="D7264" t="s">
        <v>50</v>
      </c>
      <c r="E7264" s="1">
        <v>44554</v>
      </c>
      <c r="F7264" s="4">
        <v>1176</v>
      </c>
      <c r="G7264">
        <v>54</v>
      </c>
      <c r="H7264" s="3">
        <f>_xlfn.XLOOKUP(sales[[#This Row],[Product]],products[Product],products[Cost per box])*sales[[#This Row],[Boxes]]</f>
        <v>670.14</v>
      </c>
      <c r="I7264" s="4">
        <f>sales[[#This Row],[Revenue]]-sales[[#This Row],[Cost]]</f>
        <v>505.86</v>
      </c>
    </row>
    <row r="7265" spans="2:9" x14ac:dyDescent="0.25">
      <c r="B7265" t="s">
        <v>46</v>
      </c>
      <c r="C7265" t="s">
        <v>16</v>
      </c>
      <c r="D7265" t="s">
        <v>50</v>
      </c>
      <c r="E7265" s="1">
        <v>44554</v>
      </c>
      <c r="F7265" s="4">
        <v>9387</v>
      </c>
      <c r="G7265">
        <v>392</v>
      </c>
      <c r="H7265" s="3">
        <f>_xlfn.XLOOKUP(sales[[#This Row],[Product]],products[Product],products[Cost per box])*sales[[#This Row],[Boxes]]</f>
        <v>4864.72</v>
      </c>
      <c r="I7265" s="4">
        <f>sales[[#This Row],[Revenue]]-sales[[#This Row],[Cost]]</f>
        <v>4522.28</v>
      </c>
    </row>
    <row r="7266" spans="2:9" x14ac:dyDescent="0.25">
      <c r="B7266" t="s">
        <v>39</v>
      </c>
      <c r="C7266" t="s">
        <v>16</v>
      </c>
      <c r="D7266" t="s">
        <v>38</v>
      </c>
      <c r="E7266" s="1">
        <v>44554</v>
      </c>
      <c r="F7266" s="4">
        <v>5208</v>
      </c>
      <c r="G7266">
        <v>209</v>
      </c>
      <c r="H7266" s="3">
        <f>_xlfn.XLOOKUP(sales[[#This Row],[Product]],products[Product],products[Cost per box])*sales[[#This Row],[Boxes]]</f>
        <v>2077.46</v>
      </c>
      <c r="I7266" s="4">
        <f>sales[[#This Row],[Revenue]]-sales[[#This Row],[Cost]]</f>
        <v>3130.54</v>
      </c>
    </row>
    <row r="7267" spans="2:9" x14ac:dyDescent="0.25">
      <c r="B7267" t="s">
        <v>32</v>
      </c>
      <c r="C7267" t="s">
        <v>16</v>
      </c>
      <c r="D7267" t="s">
        <v>45</v>
      </c>
      <c r="E7267" s="1">
        <v>44554</v>
      </c>
      <c r="F7267" s="4">
        <v>5460</v>
      </c>
      <c r="G7267">
        <v>249</v>
      </c>
      <c r="H7267" s="3">
        <f>_xlfn.XLOOKUP(sales[[#This Row],[Product]],products[Product],products[Cost per box])*sales[[#This Row],[Boxes]]</f>
        <v>1924.7700000000002</v>
      </c>
      <c r="I7267" s="4">
        <f>sales[[#This Row],[Revenue]]-sales[[#This Row],[Cost]]</f>
        <v>3535.2299999999996</v>
      </c>
    </row>
    <row r="7268" spans="2:9" x14ac:dyDescent="0.25">
      <c r="B7268" t="s">
        <v>51</v>
      </c>
      <c r="C7268" t="s">
        <v>16</v>
      </c>
      <c r="D7268" t="s">
        <v>44</v>
      </c>
      <c r="E7268" s="1">
        <v>44554</v>
      </c>
      <c r="F7268" s="4">
        <v>9100</v>
      </c>
      <c r="G7268">
        <v>396</v>
      </c>
      <c r="H7268" s="3">
        <f>_xlfn.XLOOKUP(sales[[#This Row],[Product]],products[Product],products[Cost per box])*sales[[#This Row],[Boxes]]</f>
        <v>3789.7200000000003</v>
      </c>
      <c r="I7268" s="4">
        <f>sales[[#This Row],[Revenue]]-sales[[#This Row],[Cost]]</f>
        <v>5310.28</v>
      </c>
    </row>
    <row r="7269" spans="2:9" x14ac:dyDescent="0.25">
      <c r="B7269" t="s">
        <v>57</v>
      </c>
      <c r="C7269" t="s">
        <v>27</v>
      </c>
      <c r="D7269" t="s">
        <v>44</v>
      </c>
      <c r="E7269" s="1">
        <v>44554</v>
      </c>
      <c r="F7269" s="4">
        <v>1043</v>
      </c>
      <c r="G7269">
        <v>46</v>
      </c>
      <c r="H7269" s="3">
        <f>_xlfn.XLOOKUP(sales[[#This Row],[Product]],products[Product],products[Cost per box])*sales[[#This Row],[Boxes]]</f>
        <v>440.22</v>
      </c>
      <c r="I7269" s="4">
        <f>sales[[#This Row],[Revenue]]-sales[[#This Row],[Cost]]</f>
        <v>602.78</v>
      </c>
    </row>
    <row r="7270" spans="2:9" x14ac:dyDescent="0.25">
      <c r="B7270" t="s">
        <v>57</v>
      </c>
      <c r="C7270" t="s">
        <v>11</v>
      </c>
      <c r="D7270" t="s">
        <v>47</v>
      </c>
      <c r="E7270" s="1">
        <v>44557</v>
      </c>
      <c r="F7270" s="4">
        <v>2933</v>
      </c>
      <c r="G7270">
        <v>184</v>
      </c>
      <c r="H7270" s="3">
        <f>_xlfn.XLOOKUP(sales[[#This Row],[Product]],products[Product],products[Cost per box])*sales[[#This Row],[Boxes]]</f>
        <v>967.83999999999992</v>
      </c>
      <c r="I7270" s="4">
        <f>sales[[#This Row],[Revenue]]-sales[[#This Row],[Cost]]</f>
        <v>1965.16</v>
      </c>
    </row>
    <row r="7271" spans="2:9" x14ac:dyDescent="0.25">
      <c r="B7271" t="s">
        <v>51</v>
      </c>
      <c r="C7271" t="s">
        <v>21</v>
      </c>
      <c r="D7271" t="s">
        <v>17</v>
      </c>
      <c r="E7271" s="1">
        <v>44557</v>
      </c>
      <c r="F7271" s="4">
        <v>966</v>
      </c>
      <c r="G7271">
        <v>42</v>
      </c>
      <c r="H7271" s="3">
        <f>_xlfn.XLOOKUP(sales[[#This Row],[Product]],products[Product],products[Cost per box])*sales[[#This Row],[Boxes]]</f>
        <v>285.59999999999997</v>
      </c>
      <c r="I7271" s="4">
        <f>sales[[#This Row],[Revenue]]-sales[[#This Row],[Cost]]</f>
        <v>680.40000000000009</v>
      </c>
    </row>
    <row r="7272" spans="2:9" x14ac:dyDescent="0.25">
      <c r="B7272" t="s">
        <v>18</v>
      </c>
      <c r="C7272" t="s">
        <v>16</v>
      </c>
      <c r="D7272" t="s">
        <v>14</v>
      </c>
      <c r="E7272" s="1">
        <v>44557</v>
      </c>
      <c r="F7272" s="4">
        <v>3066</v>
      </c>
      <c r="G7272">
        <v>438</v>
      </c>
      <c r="H7272" s="3">
        <f>_xlfn.XLOOKUP(sales[[#This Row],[Product]],products[Product],products[Cost per box])*sales[[#This Row],[Boxes]]</f>
        <v>2763.7799999999997</v>
      </c>
      <c r="I7272" s="4">
        <f>sales[[#This Row],[Revenue]]-sales[[#This Row],[Cost]]</f>
        <v>302.22000000000025</v>
      </c>
    </row>
    <row r="7273" spans="2:9" x14ac:dyDescent="0.25">
      <c r="B7273" t="s">
        <v>13</v>
      </c>
      <c r="C7273" t="s">
        <v>11</v>
      </c>
      <c r="D7273" t="s">
        <v>22</v>
      </c>
      <c r="E7273" s="1">
        <v>44557</v>
      </c>
      <c r="F7273" s="4">
        <v>1407</v>
      </c>
      <c r="G7273">
        <v>141</v>
      </c>
      <c r="H7273" s="3">
        <f>_xlfn.XLOOKUP(sales[[#This Row],[Product]],products[Product],products[Cost per box])*sales[[#This Row],[Boxes]]</f>
        <v>1159.02</v>
      </c>
      <c r="I7273" s="4">
        <f>sales[[#This Row],[Revenue]]-sales[[#This Row],[Cost]]</f>
        <v>247.98000000000002</v>
      </c>
    </row>
    <row r="7274" spans="2:9" x14ac:dyDescent="0.25">
      <c r="B7274" t="s">
        <v>33</v>
      </c>
      <c r="C7274" t="s">
        <v>9</v>
      </c>
      <c r="D7274" t="s">
        <v>45</v>
      </c>
      <c r="E7274" s="1">
        <v>44557</v>
      </c>
      <c r="F7274" s="4">
        <v>7707</v>
      </c>
      <c r="G7274">
        <v>336</v>
      </c>
      <c r="H7274" s="3">
        <f>_xlfn.XLOOKUP(sales[[#This Row],[Product]],products[Product],products[Cost per box])*sales[[#This Row],[Boxes]]</f>
        <v>2597.2800000000002</v>
      </c>
      <c r="I7274" s="4">
        <f>sales[[#This Row],[Revenue]]-sales[[#This Row],[Cost]]</f>
        <v>5109.7199999999993</v>
      </c>
    </row>
    <row r="7275" spans="2:9" x14ac:dyDescent="0.25">
      <c r="B7275" t="s">
        <v>13</v>
      </c>
      <c r="C7275" t="s">
        <v>9</v>
      </c>
      <c r="D7275" t="s">
        <v>14</v>
      </c>
      <c r="E7275" s="1">
        <v>44557</v>
      </c>
      <c r="F7275" s="4">
        <v>3962</v>
      </c>
      <c r="G7275">
        <v>661</v>
      </c>
      <c r="H7275" s="3">
        <f>_xlfn.XLOOKUP(sales[[#This Row],[Product]],products[Product],products[Cost per box])*sales[[#This Row],[Boxes]]</f>
        <v>4170.91</v>
      </c>
      <c r="I7275" s="4">
        <f>sales[[#This Row],[Revenue]]-sales[[#This Row],[Cost]]</f>
        <v>-208.90999999999985</v>
      </c>
    </row>
    <row r="7276" spans="2:9" x14ac:dyDescent="0.25">
      <c r="B7276" t="s">
        <v>53</v>
      </c>
      <c r="C7276" t="s">
        <v>11</v>
      </c>
      <c r="D7276" t="s">
        <v>47</v>
      </c>
      <c r="E7276" s="1">
        <v>44557</v>
      </c>
      <c r="F7276" s="4">
        <v>5054</v>
      </c>
      <c r="G7276">
        <v>298</v>
      </c>
      <c r="H7276" s="3">
        <f>_xlfn.XLOOKUP(sales[[#This Row],[Product]],products[Product],products[Cost per box])*sales[[#This Row],[Boxes]]</f>
        <v>1567.48</v>
      </c>
      <c r="I7276" s="4">
        <f>sales[[#This Row],[Revenue]]-sales[[#This Row],[Cost]]</f>
        <v>3486.52</v>
      </c>
    </row>
    <row r="7277" spans="2:9" x14ac:dyDescent="0.25">
      <c r="B7277" t="s">
        <v>33</v>
      </c>
      <c r="C7277" t="s">
        <v>6</v>
      </c>
      <c r="D7277" t="s">
        <v>35</v>
      </c>
      <c r="E7277" s="1">
        <v>44557</v>
      </c>
      <c r="F7277" s="4">
        <v>3437</v>
      </c>
      <c r="G7277">
        <v>181</v>
      </c>
      <c r="H7277" s="3">
        <f>_xlfn.XLOOKUP(sales[[#This Row],[Product]],products[Product],products[Cost per box])*sales[[#This Row],[Boxes]]</f>
        <v>479.65</v>
      </c>
      <c r="I7277" s="4">
        <f>sales[[#This Row],[Revenue]]-sales[[#This Row],[Cost]]</f>
        <v>2957.35</v>
      </c>
    </row>
    <row r="7278" spans="2:9" x14ac:dyDescent="0.25">
      <c r="B7278" t="s">
        <v>54</v>
      </c>
      <c r="C7278" t="s">
        <v>6</v>
      </c>
      <c r="D7278" t="s">
        <v>26</v>
      </c>
      <c r="E7278" s="1">
        <v>44557</v>
      </c>
      <c r="F7278" s="4">
        <v>2142</v>
      </c>
      <c r="G7278">
        <v>165</v>
      </c>
      <c r="H7278" s="3">
        <f>_xlfn.XLOOKUP(sales[[#This Row],[Product]],products[Product],products[Cost per box])*sales[[#This Row],[Boxes]]</f>
        <v>1060.95</v>
      </c>
      <c r="I7278" s="4">
        <f>sales[[#This Row],[Revenue]]-sales[[#This Row],[Cost]]</f>
        <v>1081.05</v>
      </c>
    </row>
    <row r="7279" spans="2:9" x14ac:dyDescent="0.25">
      <c r="B7279" t="s">
        <v>10</v>
      </c>
      <c r="C7279" t="s">
        <v>11</v>
      </c>
      <c r="D7279" t="s">
        <v>26</v>
      </c>
      <c r="E7279" s="1">
        <v>44557</v>
      </c>
      <c r="F7279" s="4">
        <v>1757</v>
      </c>
      <c r="G7279">
        <v>160</v>
      </c>
      <c r="H7279" s="3">
        <f>_xlfn.XLOOKUP(sales[[#This Row],[Product]],products[Product],products[Cost per box])*sales[[#This Row],[Boxes]]</f>
        <v>1028.8</v>
      </c>
      <c r="I7279" s="4">
        <f>sales[[#This Row],[Revenue]]-sales[[#This Row],[Cost]]</f>
        <v>728.2</v>
      </c>
    </row>
    <row r="7280" spans="2:9" x14ac:dyDescent="0.25">
      <c r="B7280" t="s">
        <v>53</v>
      </c>
      <c r="C7280" t="s">
        <v>27</v>
      </c>
      <c r="D7280" t="s">
        <v>31</v>
      </c>
      <c r="E7280" s="1">
        <v>44557</v>
      </c>
      <c r="F7280" s="4">
        <v>3948</v>
      </c>
      <c r="G7280">
        <v>304</v>
      </c>
      <c r="H7280" s="3">
        <f>_xlfn.XLOOKUP(sales[[#This Row],[Product]],products[Product],products[Cost per box])*sales[[#This Row],[Boxes]]</f>
        <v>1738.8799999999999</v>
      </c>
      <c r="I7280" s="4">
        <f>sales[[#This Row],[Revenue]]-sales[[#This Row],[Cost]]</f>
        <v>2209.12</v>
      </c>
    </row>
    <row r="7281" spans="2:9" x14ac:dyDescent="0.25">
      <c r="B7281" t="s">
        <v>25</v>
      </c>
      <c r="C7281" t="s">
        <v>21</v>
      </c>
      <c r="D7281" t="s">
        <v>38</v>
      </c>
      <c r="E7281" s="1">
        <v>44557</v>
      </c>
      <c r="F7281" s="4">
        <v>4039</v>
      </c>
      <c r="G7281">
        <v>156</v>
      </c>
      <c r="H7281" s="3">
        <f>_xlfn.XLOOKUP(sales[[#This Row],[Product]],products[Product],products[Cost per box])*sales[[#This Row],[Boxes]]</f>
        <v>1550.6399999999999</v>
      </c>
      <c r="I7281" s="4">
        <f>sales[[#This Row],[Revenue]]-sales[[#This Row],[Cost]]</f>
        <v>2488.36</v>
      </c>
    </row>
    <row r="7282" spans="2:9" x14ac:dyDescent="0.25">
      <c r="B7282" t="s">
        <v>8</v>
      </c>
      <c r="C7282" t="s">
        <v>6</v>
      </c>
      <c r="D7282" t="s">
        <v>44</v>
      </c>
      <c r="E7282" s="1">
        <v>44557</v>
      </c>
      <c r="F7282" s="4">
        <v>343</v>
      </c>
      <c r="G7282">
        <v>15</v>
      </c>
      <c r="H7282" s="3">
        <f>_xlfn.XLOOKUP(sales[[#This Row],[Product]],products[Product],products[Cost per box])*sales[[#This Row],[Boxes]]</f>
        <v>143.55000000000001</v>
      </c>
      <c r="I7282" s="4">
        <f>sales[[#This Row],[Revenue]]-sales[[#This Row],[Cost]]</f>
        <v>199.45</v>
      </c>
    </row>
    <row r="7283" spans="2:9" x14ac:dyDescent="0.25">
      <c r="B7283" t="s">
        <v>18</v>
      </c>
      <c r="C7283" t="s">
        <v>16</v>
      </c>
      <c r="D7283" t="s">
        <v>36</v>
      </c>
      <c r="E7283" s="1">
        <v>44557</v>
      </c>
      <c r="F7283" s="4">
        <v>4858</v>
      </c>
      <c r="G7283">
        <v>694</v>
      </c>
      <c r="H7283" s="3">
        <f>_xlfn.XLOOKUP(sales[[#This Row],[Product]],products[Product],products[Cost per box])*sales[[#This Row],[Boxes]]</f>
        <v>3497.76</v>
      </c>
      <c r="I7283" s="4">
        <f>sales[[#This Row],[Revenue]]-sales[[#This Row],[Cost]]</f>
        <v>1360.2399999999998</v>
      </c>
    </row>
    <row r="7284" spans="2:9" x14ac:dyDescent="0.25">
      <c r="B7284" t="s">
        <v>18</v>
      </c>
      <c r="C7284" t="s">
        <v>11</v>
      </c>
      <c r="D7284" t="s">
        <v>43</v>
      </c>
      <c r="E7284" s="1">
        <v>44557</v>
      </c>
      <c r="F7284" s="4">
        <v>11837</v>
      </c>
      <c r="G7284">
        <v>539</v>
      </c>
      <c r="H7284" s="3">
        <f>_xlfn.XLOOKUP(sales[[#This Row],[Product]],products[Product],products[Cost per box])*sales[[#This Row],[Boxes]]</f>
        <v>2075.15</v>
      </c>
      <c r="I7284" s="4">
        <f>sales[[#This Row],[Revenue]]-sales[[#This Row],[Cost]]</f>
        <v>9761.85</v>
      </c>
    </row>
    <row r="7285" spans="2:9" x14ac:dyDescent="0.25">
      <c r="B7285" t="s">
        <v>5</v>
      </c>
      <c r="C7285" t="s">
        <v>27</v>
      </c>
      <c r="D7285" t="s">
        <v>48</v>
      </c>
      <c r="E7285" s="1">
        <v>44557</v>
      </c>
      <c r="F7285" s="4">
        <v>6643</v>
      </c>
      <c r="G7285">
        <v>247</v>
      </c>
      <c r="H7285" s="3">
        <f>_xlfn.XLOOKUP(sales[[#This Row],[Product]],products[Product],products[Cost per box])*sales[[#This Row],[Boxes]]</f>
        <v>1847.5600000000002</v>
      </c>
      <c r="I7285" s="4">
        <f>sales[[#This Row],[Revenue]]-sales[[#This Row],[Cost]]</f>
        <v>4795.4399999999996</v>
      </c>
    </row>
    <row r="7286" spans="2:9" x14ac:dyDescent="0.25">
      <c r="B7286" t="s">
        <v>41</v>
      </c>
      <c r="C7286" t="s">
        <v>21</v>
      </c>
      <c r="D7286" t="s">
        <v>26</v>
      </c>
      <c r="E7286" s="1">
        <v>44557</v>
      </c>
      <c r="F7286" s="4">
        <v>28</v>
      </c>
      <c r="G7286">
        <v>3</v>
      </c>
      <c r="H7286" s="3">
        <f>_xlfn.XLOOKUP(sales[[#This Row],[Product]],products[Product],products[Cost per box])*sales[[#This Row],[Boxes]]</f>
        <v>19.29</v>
      </c>
      <c r="I7286" s="4">
        <f>sales[[#This Row],[Revenue]]-sales[[#This Row],[Cost]]</f>
        <v>8.7100000000000009</v>
      </c>
    </row>
    <row r="7287" spans="2:9" x14ac:dyDescent="0.25">
      <c r="B7287" t="s">
        <v>10</v>
      </c>
      <c r="C7287" t="s">
        <v>27</v>
      </c>
      <c r="D7287" t="s">
        <v>28</v>
      </c>
      <c r="E7287" s="1">
        <v>44557</v>
      </c>
      <c r="F7287" s="4">
        <v>10640</v>
      </c>
      <c r="G7287">
        <v>1330</v>
      </c>
      <c r="H7287" s="3">
        <f>_xlfn.XLOOKUP(sales[[#This Row],[Product]],products[Product],products[Cost per box])*sales[[#This Row],[Boxes]]</f>
        <v>3670.7999999999997</v>
      </c>
      <c r="I7287" s="4">
        <f>sales[[#This Row],[Revenue]]-sales[[#This Row],[Cost]]</f>
        <v>6969.2000000000007</v>
      </c>
    </row>
    <row r="7288" spans="2:9" x14ac:dyDescent="0.25">
      <c r="B7288" t="s">
        <v>46</v>
      </c>
      <c r="C7288" t="s">
        <v>9</v>
      </c>
      <c r="D7288" t="s">
        <v>36</v>
      </c>
      <c r="E7288" s="1">
        <v>44557</v>
      </c>
      <c r="F7288" s="4">
        <v>3276</v>
      </c>
      <c r="G7288">
        <v>468</v>
      </c>
      <c r="H7288" s="3">
        <f>_xlfn.XLOOKUP(sales[[#This Row],[Product]],products[Product],products[Cost per box])*sales[[#This Row],[Boxes]]</f>
        <v>2358.7199999999998</v>
      </c>
      <c r="I7288" s="4">
        <f>sales[[#This Row],[Revenue]]-sales[[#This Row],[Cost]]</f>
        <v>917.2800000000002</v>
      </c>
    </row>
    <row r="7289" spans="2:9" x14ac:dyDescent="0.25">
      <c r="B7289" t="s">
        <v>37</v>
      </c>
      <c r="C7289" t="s">
        <v>21</v>
      </c>
      <c r="D7289" t="s">
        <v>28</v>
      </c>
      <c r="E7289" s="1">
        <v>44557</v>
      </c>
      <c r="F7289" s="4">
        <v>5824</v>
      </c>
      <c r="G7289">
        <v>700</v>
      </c>
      <c r="H7289" s="3">
        <f>_xlfn.XLOOKUP(sales[[#This Row],[Product]],products[Product],products[Cost per box])*sales[[#This Row],[Boxes]]</f>
        <v>1931.9999999999998</v>
      </c>
      <c r="I7289" s="4">
        <f>sales[[#This Row],[Revenue]]-sales[[#This Row],[Cost]]</f>
        <v>3892</v>
      </c>
    </row>
    <row r="7290" spans="2:9" x14ac:dyDescent="0.25">
      <c r="B7290" t="s">
        <v>57</v>
      </c>
      <c r="C7290" t="s">
        <v>21</v>
      </c>
      <c r="D7290" t="s">
        <v>19</v>
      </c>
      <c r="E7290" s="1">
        <v>44557</v>
      </c>
      <c r="F7290" s="4">
        <v>10507</v>
      </c>
      <c r="G7290">
        <v>584</v>
      </c>
      <c r="H7290" s="3">
        <f>_xlfn.XLOOKUP(sales[[#This Row],[Product]],products[Product],products[Cost per box])*sales[[#This Row],[Boxes]]</f>
        <v>5974.3200000000006</v>
      </c>
      <c r="I7290" s="4">
        <f>sales[[#This Row],[Revenue]]-sales[[#This Row],[Cost]]</f>
        <v>4532.6799999999994</v>
      </c>
    </row>
    <row r="7291" spans="2:9" x14ac:dyDescent="0.25">
      <c r="B7291" t="s">
        <v>20</v>
      </c>
      <c r="C7291" t="s">
        <v>11</v>
      </c>
      <c r="D7291" t="s">
        <v>19</v>
      </c>
      <c r="E7291" s="1">
        <v>44557</v>
      </c>
      <c r="F7291" s="4">
        <v>9240</v>
      </c>
      <c r="G7291">
        <v>514</v>
      </c>
      <c r="H7291" s="3">
        <f>_xlfn.XLOOKUP(sales[[#This Row],[Product]],products[Product],products[Cost per box])*sales[[#This Row],[Boxes]]</f>
        <v>5258.22</v>
      </c>
      <c r="I7291" s="4">
        <f>sales[[#This Row],[Revenue]]-sales[[#This Row],[Cost]]</f>
        <v>3981.7799999999997</v>
      </c>
    </row>
    <row r="7292" spans="2:9" x14ac:dyDescent="0.25">
      <c r="B7292" t="s">
        <v>15</v>
      </c>
      <c r="C7292" t="s">
        <v>6</v>
      </c>
      <c r="D7292" t="s">
        <v>52</v>
      </c>
      <c r="E7292" s="1">
        <v>44557</v>
      </c>
      <c r="F7292" s="4">
        <v>8274</v>
      </c>
      <c r="G7292">
        <v>840</v>
      </c>
      <c r="H7292" s="3">
        <f>_xlfn.XLOOKUP(sales[[#This Row],[Product]],products[Product],products[Cost per box])*sales[[#This Row],[Boxes]]</f>
        <v>2788.7999999999997</v>
      </c>
      <c r="I7292" s="4">
        <f>sales[[#This Row],[Revenue]]-sales[[#This Row],[Cost]]</f>
        <v>5485.2000000000007</v>
      </c>
    </row>
    <row r="7293" spans="2:9" x14ac:dyDescent="0.25">
      <c r="B7293" t="s">
        <v>32</v>
      </c>
      <c r="C7293" t="s">
        <v>11</v>
      </c>
      <c r="D7293" t="s">
        <v>38</v>
      </c>
      <c r="E7293" s="1">
        <v>44557</v>
      </c>
      <c r="F7293" s="4">
        <v>147</v>
      </c>
      <c r="G7293">
        <v>6</v>
      </c>
      <c r="H7293" s="3">
        <f>_xlfn.XLOOKUP(sales[[#This Row],[Product]],products[Product],products[Cost per box])*sales[[#This Row],[Boxes]]</f>
        <v>59.64</v>
      </c>
      <c r="I7293" s="4">
        <f>sales[[#This Row],[Revenue]]-sales[[#This Row],[Cost]]</f>
        <v>87.36</v>
      </c>
    </row>
    <row r="7294" spans="2:9" x14ac:dyDescent="0.25">
      <c r="B7294" t="s">
        <v>55</v>
      </c>
      <c r="C7294" t="s">
        <v>27</v>
      </c>
      <c r="D7294" t="s">
        <v>38</v>
      </c>
      <c r="E7294" s="1">
        <v>44557</v>
      </c>
      <c r="F7294" s="4">
        <v>14700</v>
      </c>
      <c r="G7294">
        <v>588</v>
      </c>
      <c r="H7294" s="3">
        <f>_xlfn.XLOOKUP(sales[[#This Row],[Product]],products[Product],products[Cost per box])*sales[[#This Row],[Boxes]]</f>
        <v>5844.7199999999993</v>
      </c>
      <c r="I7294" s="4">
        <f>sales[[#This Row],[Revenue]]-sales[[#This Row],[Cost]]</f>
        <v>8855.2800000000007</v>
      </c>
    </row>
    <row r="7295" spans="2:9" x14ac:dyDescent="0.25">
      <c r="B7295" t="s">
        <v>23</v>
      </c>
      <c r="C7295" t="s">
        <v>21</v>
      </c>
      <c r="D7295" t="s">
        <v>7</v>
      </c>
      <c r="E7295" s="1">
        <v>44557</v>
      </c>
      <c r="F7295" s="4">
        <v>4053</v>
      </c>
      <c r="G7295">
        <v>254</v>
      </c>
      <c r="H7295" s="3">
        <f>_xlfn.XLOOKUP(sales[[#This Row],[Product]],products[Product],products[Cost per box])*sales[[#This Row],[Boxes]]</f>
        <v>1308.1000000000001</v>
      </c>
      <c r="I7295" s="4">
        <f>sales[[#This Row],[Revenue]]-sales[[#This Row],[Cost]]</f>
        <v>2744.8999999999996</v>
      </c>
    </row>
    <row r="7296" spans="2:9" x14ac:dyDescent="0.25">
      <c r="B7296" t="s">
        <v>18</v>
      </c>
      <c r="C7296" t="s">
        <v>27</v>
      </c>
      <c r="D7296" t="s">
        <v>19</v>
      </c>
      <c r="E7296" s="1">
        <v>44557</v>
      </c>
      <c r="F7296" s="4">
        <v>10332</v>
      </c>
      <c r="G7296">
        <v>574</v>
      </c>
      <c r="H7296" s="3">
        <f>_xlfn.XLOOKUP(sales[[#This Row],[Product]],products[Product],products[Cost per box])*sales[[#This Row],[Boxes]]</f>
        <v>5872.02</v>
      </c>
      <c r="I7296" s="4">
        <f>sales[[#This Row],[Revenue]]-sales[[#This Row],[Cost]]</f>
        <v>4459.9799999999996</v>
      </c>
    </row>
    <row r="7297" spans="2:9" x14ac:dyDescent="0.25">
      <c r="B7297" t="s">
        <v>23</v>
      </c>
      <c r="C7297" t="s">
        <v>11</v>
      </c>
      <c r="D7297" t="s">
        <v>52</v>
      </c>
      <c r="E7297" s="1">
        <v>44557</v>
      </c>
      <c r="F7297" s="4">
        <v>8218</v>
      </c>
      <c r="G7297">
        <v>685</v>
      </c>
      <c r="H7297" s="3">
        <f>_xlfn.XLOOKUP(sales[[#This Row],[Product]],products[Product],products[Cost per box])*sales[[#This Row],[Boxes]]</f>
        <v>2274.1999999999998</v>
      </c>
      <c r="I7297" s="4">
        <f>sales[[#This Row],[Revenue]]-sales[[#This Row],[Cost]]</f>
        <v>5943.8</v>
      </c>
    </row>
    <row r="7298" spans="2:9" x14ac:dyDescent="0.25">
      <c r="B7298" t="s">
        <v>51</v>
      </c>
      <c r="C7298" t="s">
        <v>11</v>
      </c>
      <c r="D7298" t="s">
        <v>35</v>
      </c>
      <c r="E7298" s="1">
        <v>44557</v>
      </c>
      <c r="F7298" s="4">
        <v>8127</v>
      </c>
      <c r="G7298">
        <v>452</v>
      </c>
      <c r="H7298" s="3">
        <f>_xlfn.XLOOKUP(sales[[#This Row],[Product]],products[Product],products[Cost per box])*sales[[#This Row],[Boxes]]</f>
        <v>1197.8</v>
      </c>
      <c r="I7298" s="4">
        <f>sales[[#This Row],[Revenue]]-sales[[#This Row],[Cost]]</f>
        <v>6929.2</v>
      </c>
    </row>
    <row r="7299" spans="2:9" x14ac:dyDescent="0.25">
      <c r="B7299" t="s">
        <v>8</v>
      </c>
      <c r="C7299" t="s">
        <v>16</v>
      </c>
      <c r="D7299" t="s">
        <v>50</v>
      </c>
      <c r="E7299" s="1">
        <v>44557</v>
      </c>
      <c r="F7299" s="4">
        <v>749</v>
      </c>
      <c r="G7299">
        <v>33</v>
      </c>
      <c r="H7299" s="3">
        <f>_xlfn.XLOOKUP(sales[[#This Row],[Product]],products[Product],products[Cost per box])*sales[[#This Row],[Boxes]]</f>
        <v>409.53000000000003</v>
      </c>
      <c r="I7299" s="4">
        <f>sales[[#This Row],[Revenue]]-sales[[#This Row],[Cost]]</f>
        <v>339.46999999999997</v>
      </c>
    </row>
    <row r="7300" spans="2:9" x14ac:dyDescent="0.25">
      <c r="B7300" t="s">
        <v>32</v>
      </c>
      <c r="C7300" t="s">
        <v>11</v>
      </c>
      <c r="D7300" t="s">
        <v>31</v>
      </c>
      <c r="E7300" s="1">
        <v>44557</v>
      </c>
      <c r="F7300" s="4">
        <v>896</v>
      </c>
      <c r="G7300">
        <v>69</v>
      </c>
      <c r="H7300" s="3">
        <f>_xlfn.XLOOKUP(sales[[#This Row],[Product]],products[Product],products[Cost per box])*sales[[#This Row],[Boxes]]</f>
        <v>394.68</v>
      </c>
      <c r="I7300" s="4">
        <f>sales[[#This Row],[Revenue]]-sales[[#This Row],[Cost]]</f>
        <v>501.32</v>
      </c>
    </row>
    <row r="7301" spans="2:9" x14ac:dyDescent="0.25">
      <c r="B7301" t="s">
        <v>41</v>
      </c>
      <c r="C7301" t="s">
        <v>9</v>
      </c>
      <c r="D7301" t="s">
        <v>36</v>
      </c>
      <c r="E7301" s="1">
        <v>44557</v>
      </c>
      <c r="F7301" s="4">
        <v>7728</v>
      </c>
      <c r="G7301">
        <v>840</v>
      </c>
      <c r="H7301" s="3">
        <f>_xlfn.XLOOKUP(sales[[#This Row],[Product]],products[Product],products[Cost per box])*sales[[#This Row],[Boxes]]</f>
        <v>4233.6000000000004</v>
      </c>
      <c r="I7301" s="4">
        <f>sales[[#This Row],[Revenue]]-sales[[#This Row],[Cost]]</f>
        <v>3494.3999999999996</v>
      </c>
    </row>
    <row r="7302" spans="2:9" x14ac:dyDescent="0.25">
      <c r="B7302" t="s">
        <v>41</v>
      </c>
      <c r="C7302" t="s">
        <v>21</v>
      </c>
      <c r="D7302" t="s">
        <v>17</v>
      </c>
      <c r="E7302" s="1">
        <v>44557</v>
      </c>
      <c r="F7302" s="4">
        <v>1449</v>
      </c>
      <c r="G7302">
        <v>66</v>
      </c>
      <c r="H7302" s="3">
        <f>_xlfn.XLOOKUP(sales[[#This Row],[Product]],products[Product],products[Cost per box])*sales[[#This Row],[Boxes]]</f>
        <v>448.8</v>
      </c>
      <c r="I7302" s="4">
        <f>sales[[#This Row],[Revenue]]-sales[[#This Row],[Cost]]</f>
        <v>1000.2</v>
      </c>
    </row>
    <row r="7303" spans="2:9" x14ac:dyDescent="0.25">
      <c r="B7303" t="s">
        <v>55</v>
      </c>
      <c r="C7303" t="s">
        <v>27</v>
      </c>
      <c r="D7303" t="s">
        <v>12</v>
      </c>
      <c r="E7303" s="1">
        <v>44557</v>
      </c>
      <c r="F7303" s="4">
        <v>6643</v>
      </c>
      <c r="G7303">
        <v>416</v>
      </c>
      <c r="H7303" s="3">
        <f>_xlfn.XLOOKUP(sales[[#This Row],[Product]],products[Product],products[Cost per box])*sales[[#This Row],[Boxes]]</f>
        <v>3506.88</v>
      </c>
      <c r="I7303" s="4">
        <f>sales[[#This Row],[Revenue]]-sales[[#This Row],[Cost]]</f>
        <v>3136.12</v>
      </c>
    </row>
    <row r="7304" spans="2:9" x14ac:dyDescent="0.25">
      <c r="B7304" t="s">
        <v>54</v>
      </c>
      <c r="C7304" t="s">
        <v>27</v>
      </c>
      <c r="D7304" t="s">
        <v>45</v>
      </c>
      <c r="E7304" s="1">
        <v>44557</v>
      </c>
      <c r="F7304" s="4">
        <v>1267</v>
      </c>
      <c r="G7304">
        <v>56</v>
      </c>
      <c r="H7304" s="3">
        <f>_xlfn.XLOOKUP(sales[[#This Row],[Product]],products[Product],products[Cost per box])*sales[[#This Row],[Boxes]]</f>
        <v>432.88</v>
      </c>
      <c r="I7304" s="4">
        <f>sales[[#This Row],[Revenue]]-sales[[#This Row],[Cost]]</f>
        <v>834.12</v>
      </c>
    </row>
    <row r="7305" spans="2:9" x14ac:dyDescent="0.25">
      <c r="B7305" t="s">
        <v>41</v>
      </c>
      <c r="C7305" t="s">
        <v>6</v>
      </c>
      <c r="D7305" t="s">
        <v>12</v>
      </c>
      <c r="E7305" s="1">
        <v>44557</v>
      </c>
      <c r="F7305" s="4">
        <v>6048</v>
      </c>
      <c r="G7305">
        <v>404</v>
      </c>
      <c r="H7305" s="3">
        <f>_xlfn.XLOOKUP(sales[[#This Row],[Product]],products[Product],products[Cost per box])*sales[[#This Row],[Boxes]]</f>
        <v>3405.72</v>
      </c>
      <c r="I7305" s="4">
        <f>sales[[#This Row],[Revenue]]-sales[[#This Row],[Cost]]</f>
        <v>2642.28</v>
      </c>
    </row>
    <row r="7306" spans="2:9" x14ac:dyDescent="0.25">
      <c r="B7306" t="s">
        <v>37</v>
      </c>
      <c r="C7306" t="s">
        <v>16</v>
      </c>
      <c r="D7306" t="s">
        <v>30</v>
      </c>
      <c r="E7306" s="1">
        <v>44557</v>
      </c>
      <c r="F7306" s="4">
        <v>4130</v>
      </c>
      <c r="G7306">
        <v>230</v>
      </c>
      <c r="H7306" s="3">
        <f>_xlfn.XLOOKUP(sales[[#This Row],[Product]],products[Product],products[Cost per box])*sales[[#This Row],[Boxes]]</f>
        <v>846.40000000000009</v>
      </c>
      <c r="I7306" s="4">
        <f>sales[[#This Row],[Revenue]]-sales[[#This Row],[Cost]]</f>
        <v>3283.6</v>
      </c>
    </row>
    <row r="7307" spans="2:9" x14ac:dyDescent="0.25">
      <c r="B7307" t="s">
        <v>37</v>
      </c>
      <c r="C7307" t="s">
        <v>9</v>
      </c>
      <c r="D7307" t="s">
        <v>31</v>
      </c>
      <c r="E7307" s="1">
        <v>44557</v>
      </c>
      <c r="F7307" s="4">
        <v>11627</v>
      </c>
      <c r="G7307">
        <v>840</v>
      </c>
      <c r="H7307" s="3">
        <f>_xlfn.XLOOKUP(sales[[#This Row],[Product]],products[Product],products[Cost per box])*sales[[#This Row],[Boxes]]</f>
        <v>4804.8</v>
      </c>
      <c r="I7307" s="4">
        <f>sales[[#This Row],[Revenue]]-sales[[#This Row],[Cost]]</f>
        <v>6822.2</v>
      </c>
    </row>
    <row r="7308" spans="2:9" x14ac:dyDescent="0.25">
      <c r="B7308" t="s">
        <v>25</v>
      </c>
      <c r="C7308" t="s">
        <v>27</v>
      </c>
      <c r="D7308" t="s">
        <v>12</v>
      </c>
      <c r="E7308" s="1">
        <v>44557</v>
      </c>
      <c r="F7308" s="4">
        <v>3395</v>
      </c>
      <c r="G7308">
        <v>200</v>
      </c>
      <c r="H7308" s="3">
        <f>_xlfn.XLOOKUP(sales[[#This Row],[Product]],products[Product],products[Cost per box])*sales[[#This Row],[Boxes]]</f>
        <v>1686</v>
      </c>
      <c r="I7308" s="4">
        <f>sales[[#This Row],[Revenue]]-sales[[#This Row],[Cost]]</f>
        <v>1709</v>
      </c>
    </row>
    <row r="7309" spans="2:9" x14ac:dyDescent="0.25">
      <c r="B7309" t="s">
        <v>20</v>
      </c>
      <c r="C7309" t="s">
        <v>27</v>
      </c>
      <c r="D7309" t="s">
        <v>17</v>
      </c>
      <c r="E7309" s="1">
        <v>44557</v>
      </c>
      <c r="F7309" s="4">
        <v>3101</v>
      </c>
      <c r="G7309">
        <v>135</v>
      </c>
      <c r="H7309" s="3">
        <f>_xlfn.XLOOKUP(sales[[#This Row],[Product]],products[Product],products[Cost per box])*sales[[#This Row],[Boxes]]</f>
        <v>918</v>
      </c>
      <c r="I7309" s="4">
        <f>sales[[#This Row],[Revenue]]-sales[[#This Row],[Cost]]</f>
        <v>2183</v>
      </c>
    </row>
    <row r="7310" spans="2:9" x14ac:dyDescent="0.25">
      <c r="B7310" t="s">
        <v>5</v>
      </c>
      <c r="C7310" t="s">
        <v>6</v>
      </c>
      <c r="D7310" t="s">
        <v>36</v>
      </c>
      <c r="E7310" s="1">
        <v>44557</v>
      </c>
      <c r="F7310" s="4">
        <v>469</v>
      </c>
      <c r="G7310">
        <v>59</v>
      </c>
      <c r="H7310" s="3">
        <f>_xlfn.XLOOKUP(sales[[#This Row],[Product]],products[Product],products[Cost per box])*sales[[#This Row],[Boxes]]</f>
        <v>297.36</v>
      </c>
      <c r="I7310" s="4">
        <f>sales[[#This Row],[Revenue]]-sales[[#This Row],[Cost]]</f>
        <v>171.64</v>
      </c>
    </row>
    <row r="7311" spans="2:9" x14ac:dyDescent="0.25">
      <c r="B7311" t="s">
        <v>53</v>
      </c>
      <c r="C7311" t="s">
        <v>6</v>
      </c>
      <c r="D7311" t="s">
        <v>31</v>
      </c>
      <c r="E7311" s="1">
        <v>44557</v>
      </c>
      <c r="F7311" s="4">
        <v>4620</v>
      </c>
      <c r="G7311">
        <v>356</v>
      </c>
      <c r="H7311" s="3">
        <f>_xlfn.XLOOKUP(sales[[#This Row],[Product]],products[Product],products[Cost per box])*sales[[#This Row],[Boxes]]</f>
        <v>2036.32</v>
      </c>
      <c r="I7311" s="4">
        <f>sales[[#This Row],[Revenue]]-sales[[#This Row],[Cost]]</f>
        <v>2583.6800000000003</v>
      </c>
    </row>
    <row r="7312" spans="2:9" x14ac:dyDescent="0.25">
      <c r="B7312" t="s">
        <v>20</v>
      </c>
      <c r="C7312" t="s">
        <v>9</v>
      </c>
      <c r="D7312" t="s">
        <v>26</v>
      </c>
      <c r="E7312" s="1">
        <v>44557</v>
      </c>
      <c r="F7312" s="4">
        <v>10437</v>
      </c>
      <c r="G7312">
        <v>980</v>
      </c>
      <c r="H7312" s="3">
        <f>_xlfn.XLOOKUP(sales[[#This Row],[Product]],products[Product],products[Cost per box])*sales[[#This Row],[Boxes]]</f>
        <v>6301.4</v>
      </c>
      <c r="I7312" s="4">
        <f>sales[[#This Row],[Revenue]]-sales[[#This Row],[Cost]]</f>
        <v>4135.6000000000004</v>
      </c>
    </row>
    <row r="7313" spans="2:9" x14ac:dyDescent="0.25">
      <c r="B7313" t="s">
        <v>56</v>
      </c>
      <c r="C7313" t="s">
        <v>16</v>
      </c>
      <c r="D7313" t="s">
        <v>22</v>
      </c>
      <c r="E7313" s="1">
        <v>44557</v>
      </c>
      <c r="F7313" s="4">
        <v>6083</v>
      </c>
      <c r="G7313">
        <v>770</v>
      </c>
      <c r="H7313" s="3">
        <f>_xlfn.XLOOKUP(sales[[#This Row],[Product]],products[Product],products[Cost per box])*sales[[#This Row],[Boxes]]</f>
        <v>6329.4000000000005</v>
      </c>
      <c r="I7313" s="4">
        <f>sales[[#This Row],[Revenue]]-sales[[#This Row],[Cost]]</f>
        <v>-246.40000000000055</v>
      </c>
    </row>
    <row r="7314" spans="2:9" x14ac:dyDescent="0.25">
      <c r="B7314" t="s">
        <v>29</v>
      </c>
      <c r="C7314" t="s">
        <v>11</v>
      </c>
      <c r="D7314" t="s">
        <v>44</v>
      </c>
      <c r="E7314" s="1">
        <v>44557</v>
      </c>
      <c r="F7314" s="4">
        <v>231</v>
      </c>
      <c r="G7314">
        <v>11</v>
      </c>
      <c r="H7314" s="3">
        <f>_xlfn.XLOOKUP(sales[[#This Row],[Product]],products[Product],products[Cost per box])*sales[[#This Row],[Boxes]]</f>
        <v>105.27000000000001</v>
      </c>
      <c r="I7314" s="4">
        <f>sales[[#This Row],[Revenue]]-sales[[#This Row],[Cost]]</f>
        <v>125.72999999999999</v>
      </c>
    </row>
    <row r="7315" spans="2:9" x14ac:dyDescent="0.25">
      <c r="B7315" t="s">
        <v>8</v>
      </c>
      <c r="C7315" t="s">
        <v>27</v>
      </c>
      <c r="D7315" t="s">
        <v>42</v>
      </c>
      <c r="E7315" s="1">
        <v>44557</v>
      </c>
      <c r="F7315" s="4">
        <v>525</v>
      </c>
      <c r="G7315">
        <v>33</v>
      </c>
      <c r="H7315" s="3">
        <f>_xlfn.XLOOKUP(sales[[#This Row],[Product]],products[Product],products[Cost per box])*sales[[#This Row],[Boxes]]</f>
        <v>156.42000000000002</v>
      </c>
      <c r="I7315" s="4">
        <f>sales[[#This Row],[Revenue]]-sales[[#This Row],[Cost]]</f>
        <v>368.58</v>
      </c>
    </row>
    <row r="7316" spans="2:9" x14ac:dyDescent="0.25">
      <c r="B7316" t="s">
        <v>51</v>
      </c>
      <c r="C7316" t="s">
        <v>6</v>
      </c>
      <c r="D7316" t="s">
        <v>14</v>
      </c>
      <c r="E7316" s="1">
        <v>44557</v>
      </c>
      <c r="F7316" s="4">
        <v>5215</v>
      </c>
      <c r="G7316">
        <v>770</v>
      </c>
      <c r="H7316" s="3">
        <f>_xlfn.XLOOKUP(sales[[#This Row],[Product]],products[Product],products[Cost per box])*sales[[#This Row],[Boxes]]</f>
        <v>4858.7</v>
      </c>
      <c r="I7316" s="4">
        <f>sales[[#This Row],[Revenue]]-sales[[#This Row],[Cost]]</f>
        <v>356.30000000000018</v>
      </c>
    </row>
    <row r="7317" spans="2:9" x14ac:dyDescent="0.25">
      <c r="B7317" t="s">
        <v>55</v>
      </c>
      <c r="C7317" t="s">
        <v>11</v>
      </c>
      <c r="D7317" t="s">
        <v>31</v>
      </c>
      <c r="E7317" s="1">
        <v>44557</v>
      </c>
      <c r="F7317" s="4">
        <v>4788</v>
      </c>
      <c r="G7317">
        <v>342</v>
      </c>
      <c r="H7317" s="3">
        <f>_xlfn.XLOOKUP(sales[[#This Row],[Product]],products[Product],products[Cost per box])*sales[[#This Row],[Boxes]]</f>
        <v>1956.24</v>
      </c>
      <c r="I7317" s="4">
        <f>sales[[#This Row],[Revenue]]-sales[[#This Row],[Cost]]</f>
        <v>2831.76</v>
      </c>
    </row>
    <row r="7318" spans="2:9" x14ac:dyDescent="0.25">
      <c r="B7318" t="s">
        <v>10</v>
      </c>
      <c r="C7318" t="s">
        <v>27</v>
      </c>
      <c r="D7318" t="s">
        <v>44</v>
      </c>
      <c r="E7318" s="1">
        <v>44557</v>
      </c>
      <c r="F7318" s="4">
        <v>2359</v>
      </c>
      <c r="G7318">
        <v>108</v>
      </c>
      <c r="H7318" s="3">
        <f>_xlfn.XLOOKUP(sales[[#This Row],[Product]],products[Product],products[Cost per box])*sales[[#This Row],[Boxes]]</f>
        <v>1033.56</v>
      </c>
      <c r="I7318" s="4">
        <f>sales[[#This Row],[Revenue]]-sales[[#This Row],[Cost]]</f>
        <v>1325.44</v>
      </c>
    </row>
    <row r="7319" spans="2:9" x14ac:dyDescent="0.25">
      <c r="B7319" t="s">
        <v>15</v>
      </c>
      <c r="C7319" t="s">
        <v>6</v>
      </c>
      <c r="D7319" t="s">
        <v>36</v>
      </c>
      <c r="E7319" s="1">
        <v>44557</v>
      </c>
      <c r="F7319" s="4">
        <v>4116</v>
      </c>
      <c r="G7319">
        <v>588</v>
      </c>
      <c r="H7319" s="3">
        <f>_xlfn.XLOOKUP(sales[[#This Row],[Product]],products[Product],products[Cost per box])*sales[[#This Row],[Boxes]]</f>
        <v>2963.52</v>
      </c>
      <c r="I7319" s="4">
        <f>sales[[#This Row],[Revenue]]-sales[[#This Row],[Cost]]</f>
        <v>1152.48</v>
      </c>
    </row>
    <row r="7320" spans="2:9" x14ac:dyDescent="0.25">
      <c r="B7320" t="s">
        <v>8</v>
      </c>
      <c r="C7320" t="s">
        <v>27</v>
      </c>
      <c r="D7320" t="s">
        <v>30</v>
      </c>
      <c r="E7320" s="1">
        <v>44557</v>
      </c>
      <c r="F7320" s="4">
        <v>5803</v>
      </c>
      <c r="G7320">
        <v>306</v>
      </c>
      <c r="H7320" s="3">
        <f>_xlfn.XLOOKUP(sales[[#This Row],[Product]],products[Product],products[Cost per box])*sales[[#This Row],[Boxes]]</f>
        <v>1126.0800000000002</v>
      </c>
      <c r="I7320" s="4">
        <f>sales[[#This Row],[Revenue]]-sales[[#This Row],[Cost]]</f>
        <v>4676.92</v>
      </c>
    </row>
    <row r="7321" spans="2:9" x14ac:dyDescent="0.25">
      <c r="B7321" t="s">
        <v>5</v>
      </c>
      <c r="C7321" t="s">
        <v>21</v>
      </c>
      <c r="D7321" t="s">
        <v>30</v>
      </c>
      <c r="E7321" s="1">
        <v>44557</v>
      </c>
      <c r="F7321" s="4">
        <v>5299</v>
      </c>
      <c r="G7321">
        <v>265</v>
      </c>
      <c r="H7321" s="3">
        <f>_xlfn.XLOOKUP(sales[[#This Row],[Product]],products[Product],products[Cost per box])*sales[[#This Row],[Boxes]]</f>
        <v>975.2</v>
      </c>
      <c r="I7321" s="4">
        <f>sales[[#This Row],[Revenue]]-sales[[#This Row],[Cost]]</f>
        <v>4323.8</v>
      </c>
    </row>
    <row r="7322" spans="2:9" x14ac:dyDescent="0.25">
      <c r="B7322" t="s">
        <v>51</v>
      </c>
      <c r="C7322" t="s">
        <v>27</v>
      </c>
      <c r="D7322" t="s">
        <v>35</v>
      </c>
      <c r="E7322" s="1">
        <v>44558</v>
      </c>
      <c r="F7322" s="4">
        <v>301</v>
      </c>
      <c r="G7322">
        <v>17</v>
      </c>
      <c r="H7322" s="3">
        <f>_xlfn.XLOOKUP(sales[[#This Row],[Product]],products[Product],products[Cost per box])*sales[[#This Row],[Boxes]]</f>
        <v>45.05</v>
      </c>
      <c r="I7322" s="4">
        <f>sales[[#This Row],[Revenue]]-sales[[#This Row],[Cost]]</f>
        <v>255.95</v>
      </c>
    </row>
    <row r="7323" spans="2:9" x14ac:dyDescent="0.25">
      <c r="B7323" t="s">
        <v>54</v>
      </c>
      <c r="C7323" t="s">
        <v>11</v>
      </c>
      <c r="D7323" t="s">
        <v>22</v>
      </c>
      <c r="E7323" s="1">
        <v>44558</v>
      </c>
      <c r="F7323" s="4">
        <v>14175</v>
      </c>
      <c r="G7323">
        <v>1400</v>
      </c>
      <c r="H7323" s="3">
        <f>_xlfn.XLOOKUP(sales[[#This Row],[Product]],products[Product],products[Cost per box])*sales[[#This Row],[Boxes]]</f>
        <v>11508</v>
      </c>
      <c r="I7323" s="4">
        <f>sales[[#This Row],[Revenue]]-sales[[#This Row],[Cost]]</f>
        <v>2667</v>
      </c>
    </row>
    <row r="7324" spans="2:9" x14ac:dyDescent="0.25">
      <c r="B7324" t="s">
        <v>51</v>
      </c>
      <c r="C7324" t="s">
        <v>27</v>
      </c>
      <c r="D7324" t="s">
        <v>52</v>
      </c>
      <c r="E7324" s="1">
        <v>44558</v>
      </c>
      <c r="F7324" s="4">
        <v>1750</v>
      </c>
      <c r="G7324">
        <v>175</v>
      </c>
      <c r="H7324" s="3">
        <f>_xlfn.XLOOKUP(sales[[#This Row],[Product]],products[Product],products[Cost per box])*sales[[#This Row],[Boxes]]</f>
        <v>581</v>
      </c>
      <c r="I7324" s="4">
        <f>sales[[#This Row],[Revenue]]-sales[[#This Row],[Cost]]</f>
        <v>1169</v>
      </c>
    </row>
    <row r="7325" spans="2:9" x14ac:dyDescent="0.25">
      <c r="B7325" t="s">
        <v>51</v>
      </c>
      <c r="C7325" t="s">
        <v>27</v>
      </c>
      <c r="D7325" t="s">
        <v>42</v>
      </c>
      <c r="E7325" s="1">
        <v>44558</v>
      </c>
      <c r="F7325" s="4">
        <v>336</v>
      </c>
      <c r="G7325">
        <v>21</v>
      </c>
      <c r="H7325" s="3">
        <f>_xlfn.XLOOKUP(sales[[#This Row],[Product]],products[Product],products[Cost per box])*sales[[#This Row],[Boxes]]</f>
        <v>99.54</v>
      </c>
      <c r="I7325" s="4">
        <f>sales[[#This Row],[Revenue]]-sales[[#This Row],[Cost]]</f>
        <v>236.45999999999998</v>
      </c>
    </row>
    <row r="7326" spans="2:9" x14ac:dyDescent="0.25">
      <c r="B7326" t="s">
        <v>10</v>
      </c>
      <c r="C7326" t="s">
        <v>21</v>
      </c>
      <c r="D7326" t="s">
        <v>47</v>
      </c>
      <c r="E7326" s="1">
        <v>44558</v>
      </c>
      <c r="F7326" s="4">
        <v>9170</v>
      </c>
      <c r="G7326">
        <v>612</v>
      </c>
      <c r="H7326" s="3">
        <f>_xlfn.XLOOKUP(sales[[#This Row],[Product]],products[Product],products[Cost per box])*sales[[#This Row],[Boxes]]</f>
        <v>3219.12</v>
      </c>
      <c r="I7326" s="4">
        <f>sales[[#This Row],[Revenue]]-sales[[#This Row],[Cost]]</f>
        <v>5950.88</v>
      </c>
    </row>
    <row r="7327" spans="2:9" x14ac:dyDescent="0.25">
      <c r="B7327" t="s">
        <v>49</v>
      </c>
      <c r="C7327" t="s">
        <v>9</v>
      </c>
      <c r="D7327" t="s">
        <v>38</v>
      </c>
      <c r="E7327" s="1">
        <v>44558</v>
      </c>
      <c r="F7327" s="4">
        <v>2044</v>
      </c>
      <c r="G7327">
        <v>76</v>
      </c>
      <c r="H7327" s="3">
        <f>_xlfn.XLOOKUP(sales[[#This Row],[Product]],products[Product],products[Cost per box])*sales[[#This Row],[Boxes]]</f>
        <v>755.43999999999994</v>
      </c>
      <c r="I7327" s="4">
        <f>sales[[#This Row],[Revenue]]-sales[[#This Row],[Cost]]</f>
        <v>1288.56</v>
      </c>
    </row>
    <row r="7328" spans="2:9" x14ac:dyDescent="0.25">
      <c r="B7328" t="s">
        <v>32</v>
      </c>
      <c r="C7328" t="s">
        <v>21</v>
      </c>
      <c r="D7328" t="s">
        <v>35</v>
      </c>
      <c r="E7328" s="1">
        <v>44558</v>
      </c>
      <c r="F7328" s="4">
        <v>7980</v>
      </c>
      <c r="G7328">
        <v>444</v>
      </c>
      <c r="H7328" s="3">
        <f>_xlfn.XLOOKUP(sales[[#This Row],[Product]],products[Product],products[Cost per box])*sales[[#This Row],[Boxes]]</f>
        <v>1176.5999999999999</v>
      </c>
      <c r="I7328" s="4">
        <f>sales[[#This Row],[Revenue]]-sales[[#This Row],[Cost]]</f>
        <v>6803.4</v>
      </c>
    </row>
    <row r="7329" spans="2:9" x14ac:dyDescent="0.25">
      <c r="B7329" t="s">
        <v>56</v>
      </c>
      <c r="C7329" t="s">
        <v>9</v>
      </c>
      <c r="D7329" t="s">
        <v>24</v>
      </c>
      <c r="E7329" s="1">
        <v>44558</v>
      </c>
      <c r="F7329" s="4">
        <v>7749</v>
      </c>
      <c r="G7329">
        <v>431</v>
      </c>
      <c r="H7329" s="3">
        <f>_xlfn.XLOOKUP(sales[[#This Row],[Product]],products[Product],products[Cost per box])*sales[[#This Row],[Boxes]]</f>
        <v>4529.8099999999995</v>
      </c>
      <c r="I7329" s="4">
        <f>sales[[#This Row],[Revenue]]-sales[[#This Row],[Cost]]</f>
        <v>3219.1900000000005</v>
      </c>
    </row>
    <row r="7330" spans="2:9" x14ac:dyDescent="0.25">
      <c r="B7330" t="s">
        <v>41</v>
      </c>
      <c r="C7330" t="s">
        <v>16</v>
      </c>
      <c r="D7330" t="s">
        <v>52</v>
      </c>
      <c r="E7330" s="1">
        <v>44558</v>
      </c>
      <c r="F7330" s="4">
        <v>3423</v>
      </c>
      <c r="G7330">
        <v>312</v>
      </c>
      <c r="H7330" s="3">
        <f>_xlfn.XLOOKUP(sales[[#This Row],[Product]],products[Product],products[Cost per box])*sales[[#This Row],[Boxes]]</f>
        <v>1035.8399999999999</v>
      </c>
      <c r="I7330" s="4">
        <f>sales[[#This Row],[Revenue]]-sales[[#This Row],[Cost]]</f>
        <v>2387.16</v>
      </c>
    </row>
    <row r="7331" spans="2:9" x14ac:dyDescent="0.25">
      <c r="B7331" t="s">
        <v>10</v>
      </c>
      <c r="C7331" t="s">
        <v>11</v>
      </c>
      <c r="D7331" t="s">
        <v>42</v>
      </c>
      <c r="E7331" s="1">
        <v>44558</v>
      </c>
      <c r="F7331" s="4">
        <v>3311</v>
      </c>
      <c r="G7331">
        <v>221</v>
      </c>
      <c r="H7331" s="3">
        <f>_xlfn.XLOOKUP(sales[[#This Row],[Product]],products[Product],products[Cost per box])*sales[[#This Row],[Boxes]]</f>
        <v>1047.54</v>
      </c>
      <c r="I7331" s="4">
        <f>sales[[#This Row],[Revenue]]-sales[[#This Row],[Cost]]</f>
        <v>2263.46</v>
      </c>
    </row>
    <row r="7332" spans="2:9" x14ac:dyDescent="0.25">
      <c r="B7332" t="s">
        <v>13</v>
      </c>
      <c r="C7332" t="s">
        <v>27</v>
      </c>
      <c r="D7332" t="s">
        <v>19</v>
      </c>
      <c r="E7332" s="1">
        <v>44558</v>
      </c>
      <c r="F7332" s="4">
        <v>5642</v>
      </c>
      <c r="G7332">
        <v>314</v>
      </c>
      <c r="H7332" s="3">
        <f>_xlfn.XLOOKUP(sales[[#This Row],[Product]],products[Product],products[Cost per box])*sales[[#This Row],[Boxes]]</f>
        <v>3212.2200000000003</v>
      </c>
      <c r="I7332" s="4">
        <f>sales[[#This Row],[Revenue]]-sales[[#This Row],[Cost]]</f>
        <v>2429.7799999999997</v>
      </c>
    </row>
    <row r="7333" spans="2:9" x14ac:dyDescent="0.25">
      <c r="B7333" t="s">
        <v>15</v>
      </c>
      <c r="C7333" t="s">
        <v>6</v>
      </c>
      <c r="D7333" t="s">
        <v>17</v>
      </c>
      <c r="E7333" s="1">
        <v>44558</v>
      </c>
      <c r="F7333" s="4">
        <v>35</v>
      </c>
      <c r="G7333">
        <v>2</v>
      </c>
      <c r="H7333" s="3">
        <f>_xlfn.XLOOKUP(sales[[#This Row],[Product]],products[Product],products[Cost per box])*sales[[#This Row],[Boxes]]</f>
        <v>13.6</v>
      </c>
      <c r="I7333" s="4">
        <f>sales[[#This Row],[Revenue]]-sales[[#This Row],[Cost]]</f>
        <v>21.4</v>
      </c>
    </row>
    <row r="7334" spans="2:9" x14ac:dyDescent="0.25">
      <c r="B7334" t="s">
        <v>56</v>
      </c>
      <c r="C7334" t="s">
        <v>6</v>
      </c>
      <c r="D7334" t="s">
        <v>38</v>
      </c>
      <c r="E7334" s="1">
        <v>44558</v>
      </c>
      <c r="F7334" s="4">
        <v>4900</v>
      </c>
      <c r="G7334">
        <v>182</v>
      </c>
      <c r="H7334" s="3">
        <f>_xlfn.XLOOKUP(sales[[#This Row],[Product]],products[Product],products[Cost per box])*sales[[#This Row],[Boxes]]</f>
        <v>1809.08</v>
      </c>
      <c r="I7334" s="4">
        <f>sales[[#This Row],[Revenue]]-sales[[#This Row],[Cost]]</f>
        <v>3090.92</v>
      </c>
    </row>
    <row r="7335" spans="2:9" x14ac:dyDescent="0.25">
      <c r="B7335" t="s">
        <v>25</v>
      </c>
      <c r="C7335" t="s">
        <v>11</v>
      </c>
      <c r="D7335" t="s">
        <v>48</v>
      </c>
      <c r="E7335" s="1">
        <v>44558</v>
      </c>
      <c r="F7335" s="4">
        <v>13608</v>
      </c>
      <c r="G7335">
        <v>524</v>
      </c>
      <c r="H7335" s="3">
        <f>_xlfn.XLOOKUP(sales[[#This Row],[Product]],products[Product],products[Cost per box])*sales[[#This Row],[Boxes]]</f>
        <v>3919.5200000000004</v>
      </c>
      <c r="I7335" s="4">
        <f>sales[[#This Row],[Revenue]]-sales[[#This Row],[Cost]]</f>
        <v>9688.48</v>
      </c>
    </row>
    <row r="7336" spans="2:9" x14ac:dyDescent="0.25">
      <c r="B7336" t="s">
        <v>15</v>
      </c>
      <c r="C7336" t="s">
        <v>21</v>
      </c>
      <c r="D7336" t="s">
        <v>22</v>
      </c>
      <c r="E7336" s="1">
        <v>44558</v>
      </c>
      <c r="F7336" s="4">
        <v>5866</v>
      </c>
      <c r="G7336">
        <v>652</v>
      </c>
      <c r="H7336" s="3">
        <f>_xlfn.XLOOKUP(sales[[#This Row],[Product]],products[Product],products[Cost per box])*sales[[#This Row],[Boxes]]</f>
        <v>5359.4400000000005</v>
      </c>
      <c r="I7336" s="4">
        <f>sales[[#This Row],[Revenue]]-sales[[#This Row],[Cost]]</f>
        <v>506.55999999999949</v>
      </c>
    </row>
    <row r="7337" spans="2:9" x14ac:dyDescent="0.25">
      <c r="B7337" t="s">
        <v>51</v>
      </c>
      <c r="C7337" t="s">
        <v>6</v>
      </c>
      <c r="D7337" t="s">
        <v>19</v>
      </c>
      <c r="E7337" s="1">
        <v>44558</v>
      </c>
      <c r="F7337" s="4">
        <v>3514</v>
      </c>
      <c r="G7337">
        <v>207</v>
      </c>
      <c r="H7337" s="3">
        <f>_xlfn.XLOOKUP(sales[[#This Row],[Product]],products[Product],products[Cost per box])*sales[[#This Row],[Boxes]]</f>
        <v>2117.61</v>
      </c>
      <c r="I7337" s="4">
        <f>sales[[#This Row],[Revenue]]-sales[[#This Row],[Cost]]</f>
        <v>1396.3899999999999</v>
      </c>
    </row>
    <row r="7338" spans="2:9" x14ac:dyDescent="0.25">
      <c r="B7338" t="s">
        <v>55</v>
      </c>
      <c r="C7338" t="s">
        <v>27</v>
      </c>
      <c r="D7338" t="s">
        <v>26</v>
      </c>
      <c r="E7338" s="1">
        <v>44558</v>
      </c>
      <c r="F7338" s="4">
        <v>6328</v>
      </c>
      <c r="G7338">
        <v>576</v>
      </c>
      <c r="H7338" s="3">
        <f>_xlfn.XLOOKUP(sales[[#This Row],[Product]],products[Product],products[Cost per box])*sales[[#This Row],[Boxes]]</f>
        <v>3703.68</v>
      </c>
      <c r="I7338" s="4">
        <f>sales[[#This Row],[Revenue]]-sales[[#This Row],[Cost]]</f>
        <v>2624.32</v>
      </c>
    </row>
    <row r="7339" spans="2:9" x14ac:dyDescent="0.25">
      <c r="B7339" t="s">
        <v>20</v>
      </c>
      <c r="C7339" t="s">
        <v>27</v>
      </c>
      <c r="D7339" t="s">
        <v>31</v>
      </c>
      <c r="E7339" s="1">
        <v>44558</v>
      </c>
      <c r="F7339" s="4">
        <v>1631</v>
      </c>
      <c r="G7339">
        <v>136</v>
      </c>
      <c r="H7339" s="3">
        <f>_xlfn.XLOOKUP(sales[[#This Row],[Product]],products[Product],products[Cost per box])*sales[[#This Row],[Boxes]]</f>
        <v>777.92</v>
      </c>
      <c r="I7339" s="4">
        <f>sales[[#This Row],[Revenue]]-sales[[#This Row],[Cost]]</f>
        <v>853.08</v>
      </c>
    </row>
    <row r="7340" spans="2:9" x14ac:dyDescent="0.25">
      <c r="B7340" t="s">
        <v>56</v>
      </c>
      <c r="C7340" t="s">
        <v>9</v>
      </c>
      <c r="D7340" t="s">
        <v>36</v>
      </c>
      <c r="E7340" s="1">
        <v>44558</v>
      </c>
      <c r="F7340" s="4">
        <v>553</v>
      </c>
      <c r="G7340">
        <v>70</v>
      </c>
      <c r="H7340" s="3">
        <f>_xlfn.XLOOKUP(sales[[#This Row],[Product]],products[Product],products[Cost per box])*sales[[#This Row],[Boxes]]</f>
        <v>352.8</v>
      </c>
      <c r="I7340" s="4">
        <f>sales[[#This Row],[Revenue]]-sales[[#This Row],[Cost]]</f>
        <v>200.2</v>
      </c>
    </row>
    <row r="7341" spans="2:9" x14ac:dyDescent="0.25">
      <c r="B7341" t="s">
        <v>46</v>
      </c>
      <c r="C7341" t="s">
        <v>27</v>
      </c>
      <c r="D7341" t="s">
        <v>22</v>
      </c>
      <c r="E7341" s="1">
        <v>44558</v>
      </c>
      <c r="F7341" s="4">
        <v>7651</v>
      </c>
      <c r="G7341">
        <v>840</v>
      </c>
      <c r="H7341" s="3">
        <f>_xlfn.XLOOKUP(sales[[#This Row],[Product]],products[Product],products[Cost per box])*sales[[#This Row],[Boxes]]</f>
        <v>6904.8</v>
      </c>
      <c r="I7341" s="4">
        <f>sales[[#This Row],[Revenue]]-sales[[#This Row],[Cost]]</f>
        <v>746.19999999999982</v>
      </c>
    </row>
    <row r="7342" spans="2:9" x14ac:dyDescent="0.25">
      <c r="B7342" t="s">
        <v>23</v>
      </c>
      <c r="C7342" t="s">
        <v>21</v>
      </c>
      <c r="D7342" t="s">
        <v>47</v>
      </c>
      <c r="E7342" s="1">
        <v>44558</v>
      </c>
      <c r="F7342" s="4">
        <v>2548</v>
      </c>
      <c r="G7342">
        <v>160</v>
      </c>
      <c r="H7342" s="3">
        <f>_xlfn.XLOOKUP(sales[[#This Row],[Product]],products[Product],products[Cost per box])*sales[[#This Row],[Boxes]]</f>
        <v>841.59999999999991</v>
      </c>
      <c r="I7342" s="4">
        <f>sales[[#This Row],[Revenue]]-sales[[#This Row],[Cost]]</f>
        <v>1706.4</v>
      </c>
    </row>
    <row r="7343" spans="2:9" x14ac:dyDescent="0.25">
      <c r="B7343" t="s">
        <v>32</v>
      </c>
      <c r="C7343" t="s">
        <v>21</v>
      </c>
      <c r="D7343" t="s">
        <v>22</v>
      </c>
      <c r="E7343" s="1">
        <v>44558</v>
      </c>
      <c r="F7343" s="4">
        <v>2114</v>
      </c>
      <c r="G7343">
        <v>235</v>
      </c>
      <c r="H7343" s="3">
        <f>_xlfn.XLOOKUP(sales[[#This Row],[Product]],products[Product],products[Cost per box])*sales[[#This Row],[Boxes]]</f>
        <v>1931.7</v>
      </c>
      <c r="I7343" s="4">
        <f>sales[[#This Row],[Revenue]]-sales[[#This Row],[Cost]]</f>
        <v>182.29999999999995</v>
      </c>
    </row>
    <row r="7344" spans="2:9" x14ac:dyDescent="0.25">
      <c r="B7344" t="s">
        <v>55</v>
      </c>
      <c r="C7344" t="s">
        <v>21</v>
      </c>
      <c r="D7344" t="s">
        <v>7</v>
      </c>
      <c r="E7344" s="1">
        <v>44558</v>
      </c>
      <c r="F7344" s="4">
        <v>2597</v>
      </c>
      <c r="G7344">
        <v>163</v>
      </c>
      <c r="H7344" s="3">
        <f>_xlfn.XLOOKUP(sales[[#This Row],[Product]],products[Product],products[Cost per box])*sales[[#This Row],[Boxes]]</f>
        <v>839.45</v>
      </c>
      <c r="I7344" s="4">
        <f>sales[[#This Row],[Revenue]]-sales[[#This Row],[Cost]]</f>
        <v>1757.55</v>
      </c>
    </row>
    <row r="7345" spans="2:9" x14ac:dyDescent="0.25">
      <c r="B7345" t="s">
        <v>37</v>
      </c>
      <c r="C7345" t="s">
        <v>21</v>
      </c>
      <c r="D7345" t="s">
        <v>36</v>
      </c>
      <c r="E7345" s="1">
        <v>44558</v>
      </c>
      <c r="F7345" s="4">
        <v>6846</v>
      </c>
      <c r="G7345">
        <v>980</v>
      </c>
      <c r="H7345" s="3">
        <f>_xlfn.XLOOKUP(sales[[#This Row],[Product]],products[Product],products[Cost per box])*sales[[#This Row],[Boxes]]</f>
        <v>4939.2</v>
      </c>
      <c r="I7345" s="4">
        <f>sales[[#This Row],[Revenue]]-sales[[#This Row],[Cost]]</f>
        <v>1906.8000000000002</v>
      </c>
    </row>
    <row r="7346" spans="2:9" x14ac:dyDescent="0.25">
      <c r="B7346" t="s">
        <v>40</v>
      </c>
      <c r="C7346" t="s">
        <v>6</v>
      </c>
      <c r="D7346" t="s">
        <v>12</v>
      </c>
      <c r="E7346" s="1">
        <v>44558</v>
      </c>
      <c r="F7346" s="4">
        <v>4389</v>
      </c>
      <c r="G7346">
        <v>293</v>
      </c>
      <c r="H7346" s="3">
        <f>_xlfn.XLOOKUP(sales[[#This Row],[Product]],products[Product],products[Cost per box])*sales[[#This Row],[Boxes]]</f>
        <v>2469.9899999999998</v>
      </c>
      <c r="I7346" s="4">
        <f>sales[[#This Row],[Revenue]]-sales[[#This Row],[Cost]]</f>
        <v>1919.0100000000002</v>
      </c>
    </row>
    <row r="7347" spans="2:9" x14ac:dyDescent="0.25">
      <c r="B7347" t="s">
        <v>55</v>
      </c>
      <c r="C7347" t="s">
        <v>6</v>
      </c>
      <c r="D7347" t="s">
        <v>19</v>
      </c>
      <c r="E7347" s="1">
        <v>44558</v>
      </c>
      <c r="F7347" s="4">
        <v>6657</v>
      </c>
      <c r="G7347">
        <v>392</v>
      </c>
      <c r="H7347" s="3">
        <f>_xlfn.XLOOKUP(sales[[#This Row],[Product]],products[Product],products[Cost per box])*sales[[#This Row],[Boxes]]</f>
        <v>4010.1600000000003</v>
      </c>
      <c r="I7347" s="4">
        <f>sales[[#This Row],[Revenue]]-sales[[#This Row],[Cost]]</f>
        <v>2646.8399999999997</v>
      </c>
    </row>
    <row r="7348" spans="2:9" x14ac:dyDescent="0.25">
      <c r="B7348" t="s">
        <v>41</v>
      </c>
      <c r="C7348" t="s">
        <v>27</v>
      </c>
      <c r="D7348" t="s">
        <v>48</v>
      </c>
      <c r="E7348" s="1">
        <v>44558</v>
      </c>
      <c r="F7348" s="4">
        <v>5110</v>
      </c>
      <c r="G7348">
        <v>197</v>
      </c>
      <c r="H7348" s="3">
        <f>_xlfn.XLOOKUP(sales[[#This Row],[Product]],products[Product],products[Cost per box])*sales[[#This Row],[Boxes]]</f>
        <v>1473.5600000000002</v>
      </c>
      <c r="I7348" s="4">
        <f>sales[[#This Row],[Revenue]]-sales[[#This Row],[Cost]]</f>
        <v>3636.4399999999996</v>
      </c>
    </row>
    <row r="7349" spans="2:9" x14ac:dyDescent="0.25">
      <c r="B7349" t="s">
        <v>23</v>
      </c>
      <c r="C7349" t="s">
        <v>11</v>
      </c>
      <c r="D7349" t="s">
        <v>26</v>
      </c>
      <c r="E7349" s="1">
        <v>44559</v>
      </c>
      <c r="F7349" s="4">
        <v>1491</v>
      </c>
      <c r="G7349">
        <v>125</v>
      </c>
      <c r="H7349" s="3">
        <f>_xlfn.XLOOKUP(sales[[#This Row],[Product]],products[Product],products[Cost per box])*sales[[#This Row],[Boxes]]</f>
        <v>803.75</v>
      </c>
      <c r="I7349" s="4">
        <f>sales[[#This Row],[Revenue]]-sales[[#This Row],[Cost]]</f>
        <v>687.25</v>
      </c>
    </row>
    <row r="7350" spans="2:9" x14ac:dyDescent="0.25">
      <c r="B7350" t="s">
        <v>13</v>
      </c>
      <c r="C7350" t="s">
        <v>6</v>
      </c>
      <c r="D7350" t="s">
        <v>47</v>
      </c>
      <c r="E7350" s="1">
        <v>44559</v>
      </c>
      <c r="F7350" s="4">
        <v>9079</v>
      </c>
      <c r="G7350">
        <v>606</v>
      </c>
      <c r="H7350" s="3">
        <f>_xlfn.XLOOKUP(sales[[#This Row],[Product]],products[Product],products[Cost per box])*sales[[#This Row],[Boxes]]</f>
        <v>3187.56</v>
      </c>
      <c r="I7350" s="4">
        <f>sales[[#This Row],[Revenue]]-sales[[#This Row],[Cost]]</f>
        <v>5891.4400000000005</v>
      </c>
    </row>
    <row r="7351" spans="2:9" x14ac:dyDescent="0.25">
      <c r="B7351" t="s">
        <v>25</v>
      </c>
      <c r="C7351" t="s">
        <v>6</v>
      </c>
      <c r="D7351" t="s">
        <v>44</v>
      </c>
      <c r="E7351" s="1">
        <v>44559</v>
      </c>
      <c r="F7351" s="4">
        <v>2499</v>
      </c>
      <c r="G7351">
        <v>109</v>
      </c>
      <c r="H7351" s="3">
        <f>_xlfn.XLOOKUP(sales[[#This Row],[Product]],products[Product],products[Cost per box])*sales[[#This Row],[Boxes]]</f>
        <v>1043.1300000000001</v>
      </c>
      <c r="I7351" s="4">
        <f>sales[[#This Row],[Revenue]]-sales[[#This Row],[Cost]]</f>
        <v>1455.87</v>
      </c>
    </row>
    <row r="7352" spans="2:9" x14ac:dyDescent="0.25">
      <c r="B7352" t="s">
        <v>37</v>
      </c>
      <c r="C7352" t="s">
        <v>16</v>
      </c>
      <c r="D7352" t="s">
        <v>38</v>
      </c>
      <c r="E7352" s="1">
        <v>44559</v>
      </c>
      <c r="F7352" s="4">
        <v>5096</v>
      </c>
      <c r="G7352">
        <v>204</v>
      </c>
      <c r="H7352" s="3">
        <f>_xlfn.XLOOKUP(sales[[#This Row],[Product]],products[Product],products[Cost per box])*sales[[#This Row],[Boxes]]</f>
        <v>2027.76</v>
      </c>
      <c r="I7352" s="4">
        <f>sales[[#This Row],[Revenue]]-sales[[#This Row],[Cost]]</f>
        <v>3068.24</v>
      </c>
    </row>
    <row r="7353" spans="2:9" x14ac:dyDescent="0.25">
      <c r="B7353" t="s">
        <v>29</v>
      </c>
      <c r="C7353" t="s">
        <v>9</v>
      </c>
      <c r="D7353" t="s">
        <v>14</v>
      </c>
      <c r="E7353" s="1">
        <v>44559</v>
      </c>
      <c r="F7353" s="4">
        <v>6020</v>
      </c>
      <c r="G7353">
        <v>980</v>
      </c>
      <c r="H7353" s="3">
        <f>_xlfn.XLOOKUP(sales[[#This Row],[Product]],products[Product],products[Cost per box])*sales[[#This Row],[Boxes]]</f>
        <v>6183.7999999999993</v>
      </c>
      <c r="I7353" s="4">
        <f>sales[[#This Row],[Revenue]]-sales[[#This Row],[Cost]]</f>
        <v>-163.79999999999927</v>
      </c>
    </row>
    <row r="7354" spans="2:9" x14ac:dyDescent="0.25">
      <c r="B7354" t="s">
        <v>55</v>
      </c>
      <c r="C7354" t="s">
        <v>11</v>
      </c>
      <c r="D7354" t="s">
        <v>38</v>
      </c>
      <c r="E7354" s="1">
        <v>44559</v>
      </c>
      <c r="F7354" s="4">
        <v>4662</v>
      </c>
      <c r="G7354">
        <v>180</v>
      </c>
      <c r="H7354" s="3">
        <f>_xlfn.XLOOKUP(sales[[#This Row],[Product]],products[Product],products[Cost per box])*sales[[#This Row],[Boxes]]</f>
        <v>1789.1999999999998</v>
      </c>
      <c r="I7354" s="4">
        <f>sales[[#This Row],[Revenue]]-sales[[#This Row],[Cost]]</f>
        <v>2872.8</v>
      </c>
    </row>
    <row r="7355" spans="2:9" x14ac:dyDescent="0.25">
      <c r="B7355" t="s">
        <v>53</v>
      </c>
      <c r="C7355" t="s">
        <v>9</v>
      </c>
      <c r="D7355" t="s">
        <v>22</v>
      </c>
      <c r="E7355" s="1">
        <v>44559</v>
      </c>
      <c r="F7355" s="4">
        <v>6678</v>
      </c>
      <c r="G7355">
        <v>668</v>
      </c>
      <c r="H7355" s="3">
        <f>_xlfn.XLOOKUP(sales[[#This Row],[Product]],products[Product],products[Cost per box])*sales[[#This Row],[Boxes]]</f>
        <v>5490.96</v>
      </c>
      <c r="I7355" s="4">
        <f>sales[[#This Row],[Revenue]]-sales[[#This Row],[Cost]]</f>
        <v>1187.04</v>
      </c>
    </row>
    <row r="7356" spans="2:9" x14ac:dyDescent="0.25">
      <c r="B7356" t="s">
        <v>20</v>
      </c>
      <c r="C7356" t="s">
        <v>6</v>
      </c>
      <c r="D7356" t="s">
        <v>52</v>
      </c>
      <c r="E7356" s="1">
        <v>44559</v>
      </c>
      <c r="F7356" s="4">
        <v>6615</v>
      </c>
      <c r="G7356">
        <v>662</v>
      </c>
      <c r="H7356" s="3">
        <f>_xlfn.XLOOKUP(sales[[#This Row],[Product]],products[Product],products[Cost per box])*sales[[#This Row],[Boxes]]</f>
        <v>2197.8399999999997</v>
      </c>
      <c r="I7356" s="4">
        <f>sales[[#This Row],[Revenue]]-sales[[#This Row],[Cost]]</f>
        <v>4417.16</v>
      </c>
    </row>
    <row r="7357" spans="2:9" x14ac:dyDescent="0.25">
      <c r="B7357" t="s">
        <v>41</v>
      </c>
      <c r="C7357" t="s">
        <v>9</v>
      </c>
      <c r="D7357" t="s">
        <v>14</v>
      </c>
      <c r="E7357" s="1">
        <v>44559</v>
      </c>
      <c r="F7357" s="4">
        <v>4900</v>
      </c>
      <c r="G7357">
        <v>700</v>
      </c>
      <c r="H7357" s="3">
        <f>_xlfn.XLOOKUP(sales[[#This Row],[Product]],products[Product],products[Cost per box])*sales[[#This Row],[Boxes]]</f>
        <v>4417</v>
      </c>
      <c r="I7357" s="4">
        <f>sales[[#This Row],[Revenue]]-sales[[#This Row],[Cost]]</f>
        <v>483</v>
      </c>
    </row>
    <row r="7358" spans="2:9" x14ac:dyDescent="0.25">
      <c r="B7358" t="s">
        <v>53</v>
      </c>
      <c r="C7358" t="s">
        <v>27</v>
      </c>
      <c r="D7358" t="s">
        <v>44</v>
      </c>
      <c r="E7358" s="1">
        <v>44559</v>
      </c>
      <c r="F7358" s="4">
        <v>2772</v>
      </c>
      <c r="G7358">
        <v>126</v>
      </c>
      <c r="H7358" s="3">
        <f>_xlfn.XLOOKUP(sales[[#This Row],[Product]],products[Product],products[Cost per box])*sales[[#This Row],[Boxes]]</f>
        <v>1205.82</v>
      </c>
      <c r="I7358" s="4">
        <f>sales[[#This Row],[Revenue]]-sales[[#This Row],[Cost]]</f>
        <v>1566.18</v>
      </c>
    </row>
    <row r="7359" spans="2:9" x14ac:dyDescent="0.25">
      <c r="B7359" t="s">
        <v>46</v>
      </c>
      <c r="C7359" t="s">
        <v>6</v>
      </c>
      <c r="D7359" t="s">
        <v>38</v>
      </c>
      <c r="E7359" s="1">
        <v>44559</v>
      </c>
      <c r="F7359" s="4">
        <v>1890</v>
      </c>
      <c r="G7359">
        <v>76</v>
      </c>
      <c r="H7359" s="3">
        <f>_xlfn.XLOOKUP(sales[[#This Row],[Product]],products[Product],products[Cost per box])*sales[[#This Row],[Boxes]]</f>
        <v>755.43999999999994</v>
      </c>
      <c r="I7359" s="4">
        <f>sales[[#This Row],[Revenue]]-sales[[#This Row],[Cost]]</f>
        <v>1134.56</v>
      </c>
    </row>
    <row r="7360" spans="2:9" x14ac:dyDescent="0.25">
      <c r="B7360" t="s">
        <v>8</v>
      </c>
      <c r="C7360" t="s">
        <v>6</v>
      </c>
      <c r="D7360" t="s">
        <v>50</v>
      </c>
      <c r="E7360" s="1">
        <v>44559</v>
      </c>
      <c r="F7360" s="4">
        <v>7329</v>
      </c>
      <c r="G7360">
        <v>319</v>
      </c>
      <c r="H7360" s="3">
        <f>_xlfn.XLOOKUP(sales[[#This Row],[Product]],products[Product],products[Cost per box])*sales[[#This Row],[Boxes]]</f>
        <v>3958.79</v>
      </c>
      <c r="I7360" s="4">
        <f>sales[[#This Row],[Revenue]]-sales[[#This Row],[Cost]]</f>
        <v>3370.21</v>
      </c>
    </row>
    <row r="7361" spans="2:9" x14ac:dyDescent="0.25">
      <c r="B7361" t="s">
        <v>33</v>
      </c>
      <c r="C7361" t="s">
        <v>16</v>
      </c>
      <c r="D7361" t="s">
        <v>44</v>
      </c>
      <c r="E7361" s="1">
        <v>44559</v>
      </c>
      <c r="F7361" s="4">
        <v>266</v>
      </c>
      <c r="G7361">
        <v>12</v>
      </c>
      <c r="H7361" s="3">
        <f>_xlfn.XLOOKUP(sales[[#This Row],[Product]],products[Product],products[Cost per box])*sales[[#This Row],[Boxes]]</f>
        <v>114.84</v>
      </c>
      <c r="I7361" s="4">
        <f>sales[[#This Row],[Revenue]]-sales[[#This Row],[Cost]]</f>
        <v>151.16</v>
      </c>
    </row>
    <row r="7362" spans="2:9" x14ac:dyDescent="0.25">
      <c r="B7362" t="s">
        <v>15</v>
      </c>
      <c r="C7362" t="s">
        <v>9</v>
      </c>
      <c r="D7362" t="s">
        <v>31</v>
      </c>
      <c r="E7362" s="1">
        <v>44559</v>
      </c>
      <c r="F7362" s="4">
        <v>21</v>
      </c>
      <c r="G7362">
        <v>2</v>
      </c>
      <c r="H7362" s="3">
        <f>_xlfn.XLOOKUP(sales[[#This Row],[Product]],products[Product],products[Cost per box])*sales[[#This Row],[Boxes]]</f>
        <v>11.44</v>
      </c>
      <c r="I7362" s="4">
        <f>sales[[#This Row],[Revenue]]-sales[[#This Row],[Cost]]</f>
        <v>9.56</v>
      </c>
    </row>
    <row r="7363" spans="2:9" x14ac:dyDescent="0.25">
      <c r="B7363" t="s">
        <v>51</v>
      </c>
      <c r="C7363" t="s">
        <v>27</v>
      </c>
      <c r="D7363" t="s">
        <v>22</v>
      </c>
      <c r="E7363" s="1">
        <v>44559</v>
      </c>
      <c r="F7363" s="4">
        <v>2891</v>
      </c>
      <c r="G7363">
        <v>362</v>
      </c>
      <c r="H7363" s="3">
        <f>_xlfn.XLOOKUP(sales[[#This Row],[Product]],products[Product],products[Cost per box])*sales[[#This Row],[Boxes]]</f>
        <v>2975.6400000000003</v>
      </c>
      <c r="I7363" s="4">
        <f>sales[[#This Row],[Revenue]]-sales[[#This Row],[Cost]]</f>
        <v>-84.640000000000327</v>
      </c>
    </row>
    <row r="7364" spans="2:9" x14ac:dyDescent="0.25">
      <c r="B7364" t="s">
        <v>23</v>
      </c>
      <c r="C7364" t="s">
        <v>16</v>
      </c>
      <c r="D7364" t="s">
        <v>36</v>
      </c>
      <c r="E7364" s="1">
        <v>44559</v>
      </c>
      <c r="F7364" s="4">
        <v>21007</v>
      </c>
      <c r="G7364">
        <v>3010</v>
      </c>
      <c r="H7364" s="3">
        <f>_xlfn.XLOOKUP(sales[[#This Row],[Product]],products[Product],products[Cost per box])*sales[[#This Row],[Boxes]]</f>
        <v>15170.4</v>
      </c>
      <c r="I7364" s="4">
        <f>sales[[#This Row],[Revenue]]-sales[[#This Row],[Cost]]</f>
        <v>5836.6</v>
      </c>
    </row>
    <row r="7365" spans="2:9" x14ac:dyDescent="0.25">
      <c r="B7365" t="s">
        <v>29</v>
      </c>
      <c r="C7365" t="s">
        <v>27</v>
      </c>
      <c r="D7365" t="s">
        <v>28</v>
      </c>
      <c r="E7365" s="1">
        <v>44559</v>
      </c>
      <c r="F7365" s="4">
        <v>6391</v>
      </c>
      <c r="G7365">
        <v>910</v>
      </c>
      <c r="H7365" s="3">
        <f>_xlfn.XLOOKUP(sales[[#This Row],[Product]],products[Product],products[Cost per box])*sales[[#This Row],[Boxes]]</f>
        <v>2511.6</v>
      </c>
      <c r="I7365" s="4">
        <f>sales[[#This Row],[Revenue]]-sales[[#This Row],[Cost]]</f>
        <v>3879.4</v>
      </c>
    </row>
    <row r="7366" spans="2:9" x14ac:dyDescent="0.25">
      <c r="B7366" t="s">
        <v>39</v>
      </c>
      <c r="C7366" t="s">
        <v>9</v>
      </c>
      <c r="D7366" t="s">
        <v>26</v>
      </c>
      <c r="E7366" s="1">
        <v>44559</v>
      </c>
      <c r="F7366" s="4">
        <v>3024</v>
      </c>
      <c r="G7366">
        <v>252</v>
      </c>
      <c r="H7366" s="3">
        <f>_xlfn.XLOOKUP(sales[[#This Row],[Product]],products[Product],products[Cost per box])*sales[[#This Row],[Boxes]]</f>
        <v>1620.36</v>
      </c>
      <c r="I7366" s="4">
        <f>sales[[#This Row],[Revenue]]-sales[[#This Row],[Cost]]</f>
        <v>1403.64</v>
      </c>
    </row>
    <row r="7367" spans="2:9" x14ac:dyDescent="0.25">
      <c r="B7367" t="s">
        <v>23</v>
      </c>
      <c r="C7367" t="s">
        <v>16</v>
      </c>
      <c r="D7367" t="s">
        <v>45</v>
      </c>
      <c r="E7367" s="1">
        <v>44559</v>
      </c>
      <c r="F7367" s="4">
        <v>15057</v>
      </c>
      <c r="G7367">
        <v>685</v>
      </c>
      <c r="H7367" s="3">
        <f>_xlfn.XLOOKUP(sales[[#This Row],[Product]],products[Product],products[Cost per box])*sales[[#This Row],[Boxes]]</f>
        <v>5295.05</v>
      </c>
      <c r="I7367" s="4">
        <f>sales[[#This Row],[Revenue]]-sales[[#This Row],[Cost]]</f>
        <v>9761.9500000000007</v>
      </c>
    </row>
    <row r="7368" spans="2:9" x14ac:dyDescent="0.25">
      <c r="B7368" t="s">
        <v>33</v>
      </c>
      <c r="C7368" t="s">
        <v>6</v>
      </c>
      <c r="D7368" t="s">
        <v>31</v>
      </c>
      <c r="E7368" s="1">
        <v>44559</v>
      </c>
      <c r="F7368" s="4">
        <v>7546</v>
      </c>
      <c r="G7368">
        <v>629</v>
      </c>
      <c r="H7368" s="3">
        <f>_xlfn.XLOOKUP(sales[[#This Row],[Product]],products[Product],products[Cost per box])*sales[[#This Row],[Boxes]]</f>
        <v>3597.8799999999997</v>
      </c>
      <c r="I7368" s="4">
        <f>sales[[#This Row],[Revenue]]-sales[[#This Row],[Cost]]</f>
        <v>3948.1200000000003</v>
      </c>
    </row>
    <row r="7369" spans="2:9" x14ac:dyDescent="0.25">
      <c r="B7369" t="s">
        <v>55</v>
      </c>
      <c r="C7369" t="s">
        <v>16</v>
      </c>
      <c r="D7369" t="s">
        <v>50</v>
      </c>
      <c r="E7369" s="1">
        <v>44559</v>
      </c>
      <c r="F7369" s="4">
        <v>1498</v>
      </c>
      <c r="G7369">
        <v>63</v>
      </c>
      <c r="H7369" s="3">
        <f>_xlfn.XLOOKUP(sales[[#This Row],[Product]],products[Product],products[Cost per box])*sales[[#This Row],[Boxes]]</f>
        <v>781.83</v>
      </c>
      <c r="I7369" s="4">
        <f>sales[[#This Row],[Revenue]]-sales[[#This Row],[Cost]]</f>
        <v>716.17</v>
      </c>
    </row>
    <row r="7370" spans="2:9" x14ac:dyDescent="0.25">
      <c r="B7370" t="s">
        <v>56</v>
      </c>
      <c r="C7370" t="s">
        <v>11</v>
      </c>
      <c r="D7370" t="s">
        <v>31</v>
      </c>
      <c r="E7370" s="1">
        <v>44559</v>
      </c>
      <c r="F7370" s="4">
        <v>19509</v>
      </c>
      <c r="G7370">
        <v>1610</v>
      </c>
      <c r="H7370" s="3">
        <f>_xlfn.XLOOKUP(sales[[#This Row],[Product]],products[Product],products[Cost per box])*sales[[#This Row],[Boxes]]</f>
        <v>9209.1999999999989</v>
      </c>
      <c r="I7370" s="4">
        <f>sales[[#This Row],[Revenue]]-sales[[#This Row],[Cost]]</f>
        <v>10299.800000000001</v>
      </c>
    </row>
    <row r="7371" spans="2:9" x14ac:dyDescent="0.25">
      <c r="B7371" t="s">
        <v>37</v>
      </c>
      <c r="C7371" t="s">
        <v>9</v>
      </c>
      <c r="D7371" t="s">
        <v>35</v>
      </c>
      <c r="E7371" s="1">
        <v>44559</v>
      </c>
      <c r="F7371" s="4">
        <v>13741</v>
      </c>
      <c r="G7371">
        <v>700</v>
      </c>
      <c r="H7371" s="3">
        <f>_xlfn.XLOOKUP(sales[[#This Row],[Product]],products[Product],products[Cost per box])*sales[[#This Row],[Boxes]]</f>
        <v>1855</v>
      </c>
      <c r="I7371" s="4">
        <f>sales[[#This Row],[Revenue]]-sales[[#This Row],[Cost]]</f>
        <v>11886</v>
      </c>
    </row>
    <row r="7372" spans="2:9" x14ac:dyDescent="0.25">
      <c r="B7372" t="s">
        <v>8</v>
      </c>
      <c r="C7372" t="s">
        <v>27</v>
      </c>
      <c r="D7372" t="s">
        <v>38</v>
      </c>
      <c r="E7372" s="1">
        <v>44559</v>
      </c>
      <c r="F7372" s="4">
        <v>1365</v>
      </c>
      <c r="G7372">
        <v>51</v>
      </c>
      <c r="H7372" s="3">
        <f>_xlfn.XLOOKUP(sales[[#This Row],[Product]],products[Product],products[Cost per box])*sales[[#This Row],[Boxes]]</f>
        <v>506.94</v>
      </c>
      <c r="I7372" s="4">
        <f>sales[[#This Row],[Revenue]]-sales[[#This Row],[Cost]]</f>
        <v>858.06</v>
      </c>
    </row>
    <row r="7373" spans="2:9" x14ac:dyDescent="0.25">
      <c r="B7373" t="s">
        <v>8</v>
      </c>
      <c r="C7373" t="s">
        <v>6</v>
      </c>
      <c r="D7373" t="s">
        <v>43</v>
      </c>
      <c r="E7373" s="1">
        <v>44559</v>
      </c>
      <c r="F7373" s="4">
        <v>9422</v>
      </c>
      <c r="G7373">
        <v>429</v>
      </c>
      <c r="H7373" s="3">
        <f>_xlfn.XLOOKUP(sales[[#This Row],[Product]],products[Product],products[Cost per box])*sales[[#This Row],[Boxes]]</f>
        <v>1651.65</v>
      </c>
      <c r="I7373" s="4">
        <f>sales[[#This Row],[Revenue]]-sales[[#This Row],[Cost]]</f>
        <v>7770.35</v>
      </c>
    </row>
    <row r="7374" spans="2:9" x14ac:dyDescent="0.25">
      <c r="B7374" t="s">
        <v>49</v>
      </c>
      <c r="C7374" t="s">
        <v>6</v>
      </c>
      <c r="D7374" t="s">
        <v>12</v>
      </c>
      <c r="E7374" s="1">
        <v>44559</v>
      </c>
      <c r="F7374" s="4">
        <v>7630</v>
      </c>
      <c r="G7374">
        <v>449</v>
      </c>
      <c r="H7374" s="3">
        <f>_xlfn.XLOOKUP(sales[[#This Row],[Product]],products[Product],products[Cost per box])*sales[[#This Row],[Boxes]]</f>
        <v>3785.0699999999997</v>
      </c>
      <c r="I7374" s="4">
        <f>sales[[#This Row],[Revenue]]-sales[[#This Row],[Cost]]</f>
        <v>3844.9300000000003</v>
      </c>
    </row>
    <row r="7375" spans="2:9" x14ac:dyDescent="0.25">
      <c r="B7375" t="s">
        <v>10</v>
      </c>
      <c r="C7375" t="s">
        <v>21</v>
      </c>
      <c r="D7375" t="s">
        <v>14</v>
      </c>
      <c r="E7375" s="1">
        <v>44559</v>
      </c>
      <c r="F7375" s="4">
        <v>3486</v>
      </c>
      <c r="G7375">
        <v>498</v>
      </c>
      <c r="H7375" s="3">
        <f>_xlfn.XLOOKUP(sales[[#This Row],[Product]],products[Product],products[Cost per box])*sales[[#This Row],[Boxes]]</f>
        <v>3142.3799999999997</v>
      </c>
      <c r="I7375" s="4">
        <f>sales[[#This Row],[Revenue]]-sales[[#This Row],[Cost]]</f>
        <v>343.62000000000035</v>
      </c>
    </row>
    <row r="7376" spans="2:9" x14ac:dyDescent="0.25">
      <c r="B7376" t="s">
        <v>56</v>
      </c>
      <c r="C7376" t="s">
        <v>27</v>
      </c>
      <c r="D7376" t="s">
        <v>44</v>
      </c>
      <c r="E7376" s="1">
        <v>44559</v>
      </c>
      <c r="F7376" s="4">
        <v>1967</v>
      </c>
      <c r="G7376">
        <v>90</v>
      </c>
      <c r="H7376" s="3">
        <f>_xlfn.XLOOKUP(sales[[#This Row],[Product]],products[Product],products[Cost per box])*sales[[#This Row],[Boxes]]</f>
        <v>861.30000000000007</v>
      </c>
      <c r="I7376" s="4">
        <f>sales[[#This Row],[Revenue]]-sales[[#This Row],[Cost]]</f>
        <v>1105.6999999999998</v>
      </c>
    </row>
    <row r="7377" spans="2:9" x14ac:dyDescent="0.25">
      <c r="B7377" t="s">
        <v>40</v>
      </c>
      <c r="C7377" t="s">
        <v>9</v>
      </c>
      <c r="D7377" t="s">
        <v>31</v>
      </c>
      <c r="E7377" s="1">
        <v>44559</v>
      </c>
      <c r="F7377" s="4">
        <v>4732</v>
      </c>
      <c r="G7377">
        <v>338</v>
      </c>
      <c r="H7377" s="3">
        <f>_xlfn.XLOOKUP(sales[[#This Row],[Product]],products[Product],products[Cost per box])*sales[[#This Row],[Boxes]]</f>
        <v>1933.36</v>
      </c>
      <c r="I7377" s="4">
        <f>sales[[#This Row],[Revenue]]-sales[[#This Row],[Cost]]</f>
        <v>2798.6400000000003</v>
      </c>
    </row>
    <row r="7378" spans="2:9" x14ac:dyDescent="0.25">
      <c r="B7378" t="s">
        <v>33</v>
      </c>
      <c r="C7378" t="s">
        <v>9</v>
      </c>
      <c r="D7378" t="s">
        <v>31</v>
      </c>
      <c r="E7378" s="1">
        <v>44559</v>
      </c>
      <c r="F7378" s="4">
        <v>1792</v>
      </c>
      <c r="G7378">
        <v>150</v>
      </c>
      <c r="H7378" s="3">
        <f>_xlfn.XLOOKUP(sales[[#This Row],[Product]],products[Product],products[Cost per box])*sales[[#This Row],[Boxes]]</f>
        <v>858</v>
      </c>
      <c r="I7378" s="4">
        <f>sales[[#This Row],[Revenue]]-sales[[#This Row],[Cost]]</f>
        <v>934</v>
      </c>
    </row>
    <row r="7379" spans="2:9" x14ac:dyDescent="0.25">
      <c r="B7379" t="s">
        <v>33</v>
      </c>
      <c r="C7379" t="s">
        <v>6</v>
      </c>
      <c r="D7379" t="s">
        <v>14</v>
      </c>
      <c r="E7379" s="1">
        <v>44559</v>
      </c>
      <c r="F7379" s="4">
        <v>9212</v>
      </c>
      <c r="G7379">
        <v>1540</v>
      </c>
      <c r="H7379" s="3">
        <f>_xlfn.XLOOKUP(sales[[#This Row],[Product]],products[Product],products[Cost per box])*sales[[#This Row],[Boxes]]</f>
        <v>9717.4</v>
      </c>
      <c r="I7379" s="4">
        <f>sales[[#This Row],[Revenue]]-sales[[#This Row],[Cost]]</f>
        <v>-505.39999999999964</v>
      </c>
    </row>
    <row r="7380" spans="2:9" x14ac:dyDescent="0.25">
      <c r="B7380" t="s">
        <v>10</v>
      </c>
      <c r="C7380" t="s">
        <v>6</v>
      </c>
      <c r="D7380" t="s">
        <v>35</v>
      </c>
      <c r="E7380" s="1">
        <v>44559</v>
      </c>
      <c r="F7380" s="4">
        <v>8036</v>
      </c>
      <c r="G7380">
        <v>473</v>
      </c>
      <c r="H7380" s="3">
        <f>_xlfn.XLOOKUP(sales[[#This Row],[Product]],products[Product],products[Cost per box])*sales[[#This Row],[Boxes]]</f>
        <v>1253.45</v>
      </c>
      <c r="I7380" s="4">
        <f>sales[[#This Row],[Revenue]]-sales[[#This Row],[Cost]]</f>
        <v>6782.55</v>
      </c>
    </row>
    <row r="7381" spans="2:9" x14ac:dyDescent="0.25">
      <c r="B7381" t="s">
        <v>23</v>
      </c>
      <c r="C7381" t="s">
        <v>6</v>
      </c>
      <c r="D7381" t="s">
        <v>30</v>
      </c>
      <c r="E7381" s="1">
        <v>44559</v>
      </c>
      <c r="F7381" s="4">
        <v>2009</v>
      </c>
      <c r="G7381">
        <v>101</v>
      </c>
      <c r="H7381" s="3">
        <f>_xlfn.XLOOKUP(sales[[#This Row],[Product]],products[Product],products[Cost per box])*sales[[#This Row],[Boxes]]</f>
        <v>371.68</v>
      </c>
      <c r="I7381" s="4">
        <f>sales[[#This Row],[Revenue]]-sales[[#This Row],[Cost]]</f>
        <v>1637.32</v>
      </c>
    </row>
    <row r="7382" spans="2:9" x14ac:dyDescent="0.25">
      <c r="B7382" t="s">
        <v>57</v>
      </c>
      <c r="C7382" t="s">
        <v>21</v>
      </c>
      <c r="D7382" t="s">
        <v>17</v>
      </c>
      <c r="E7382" s="1">
        <v>44559</v>
      </c>
      <c r="F7382" s="4">
        <v>847</v>
      </c>
      <c r="G7382">
        <v>39</v>
      </c>
      <c r="H7382" s="3">
        <f>_xlfn.XLOOKUP(sales[[#This Row],[Product]],products[Product],products[Cost per box])*sales[[#This Row],[Boxes]]</f>
        <v>265.2</v>
      </c>
      <c r="I7382" s="4">
        <f>sales[[#This Row],[Revenue]]-sales[[#This Row],[Cost]]</f>
        <v>581.79999999999995</v>
      </c>
    </row>
    <row r="7383" spans="2:9" x14ac:dyDescent="0.25">
      <c r="B7383" t="s">
        <v>18</v>
      </c>
      <c r="C7383" t="s">
        <v>9</v>
      </c>
      <c r="D7383" t="s">
        <v>26</v>
      </c>
      <c r="E7383" s="1">
        <v>44559</v>
      </c>
      <c r="F7383" s="4">
        <v>4907</v>
      </c>
      <c r="G7383">
        <v>409</v>
      </c>
      <c r="H7383" s="3">
        <f>_xlfn.XLOOKUP(sales[[#This Row],[Product]],products[Product],products[Cost per box])*sales[[#This Row],[Boxes]]</f>
        <v>2629.87</v>
      </c>
      <c r="I7383" s="4">
        <f>sales[[#This Row],[Revenue]]-sales[[#This Row],[Cost]]</f>
        <v>2277.13</v>
      </c>
    </row>
    <row r="7384" spans="2:9" x14ac:dyDescent="0.25">
      <c r="B7384" t="s">
        <v>53</v>
      </c>
      <c r="C7384" t="s">
        <v>6</v>
      </c>
      <c r="D7384" t="s">
        <v>14</v>
      </c>
      <c r="E7384" s="1">
        <v>44559</v>
      </c>
      <c r="F7384" s="4">
        <v>3374</v>
      </c>
      <c r="G7384">
        <v>482</v>
      </c>
      <c r="H7384" s="3">
        <f>_xlfn.XLOOKUP(sales[[#This Row],[Product]],products[Product],products[Cost per box])*sales[[#This Row],[Boxes]]</f>
        <v>3041.4199999999996</v>
      </c>
      <c r="I7384" s="4">
        <f>sales[[#This Row],[Revenue]]-sales[[#This Row],[Cost]]</f>
        <v>332.58000000000038</v>
      </c>
    </row>
    <row r="7385" spans="2:9" x14ac:dyDescent="0.25">
      <c r="B7385" t="s">
        <v>8</v>
      </c>
      <c r="C7385" t="s">
        <v>27</v>
      </c>
      <c r="D7385" t="s">
        <v>52</v>
      </c>
      <c r="E7385" s="1">
        <v>44559</v>
      </c>
      <c r="F7385" s="4">
        <v>7063</v>
      </c>
      <c r="G7385">
        <v>643</v>
      </c>
      <c r="H7385" s="3">
        <f>_xlfn.XLOOKUP(sales[[#This Row],[Product]],products[Product],products[Cost per box])*sales[[#This Row],[Boxes]]</f>
        <v>2134.7599999999998</v>
      </c>
      <c r="I7385" s="4">
        <f>sales[[#This Row],[Revenue]]-sales[[#This Row],[Cost]]</f>
        <v>4928.24</v>
      </c>
    </row>
    <row r="7386" spans="2:9" x14ac:dyDescent="0.25">
      <c r="B7386" t="s">
        <v>57</v>
      </c>
      <c r="C7386" t="s">
        <v>9</v>
      </c>
      <c r="D7386" t="s">
        <v>14</v>
      </c>
      <c r="E7386" s="1">
        <v>44559</v>
      </c>
      <c r="F7386" s="4">
        <v>9310</v>
      </c>
      <c r="G7386">
        <v>1190</v>
      </c>
      <c r="H7386" s="3">
        <f>_xlfn.XLOOKUP(sales[[#This Row],[Product]],products[Product],products[Cost per box])*sales[[#This Row],[Boxes]]</f>
        <v>7508.9</v>
      </c>
      <c r="I7386" s="4">
        <f>sales[[#This Row],[Revenue]]-sales[[#This Row],[Cost]]</f>
        <v>1801.1000000000004</v>
      </c>
    </row>
    <row r="7387" spans="2:9" x14ac:dyDescent="0.25">
      <c r="B7387" t="s">
        <v>8</v>
      </c>
      <c r="C7387" t="s">
        <v>11</v>
      </c>
      <c r="D7387" t="s">
        <v>24</v>
      </c>
      <c r="E7387" s="1">
        <v>44559</v>
      </c>
      <c r="F7387" s="4">
        <v>4543</v>
      </c>
      <c r="G7387">
        <v>253</v>
      </c>
      <c r="H7387" s="3">
        <f>_xlfn.XLOOKUP(sales[[#This Row],[Product]],products[Product],products[Cost per box])*sales[[#This Row],[Boxes]]</f>
        <v>2659.0299999999997</v>
      </c>
      <c r="I7387" s="4">
        <f>sales[[#This Row],[Revenue]]-sales[[#This Row],[Cost]]</f>
        <v>1883.9700000000003</v>
      </c>
    </row>
    <row r="7388" spans="2:9" x14ac:dyDescent="0.25">
      <c r="B7388" t="s">
        <v>25</v>
      </c>
      <c r="C7388" t="s">
        <v>16</v>
      </c>
      <c r="D7388" t="s">
        <v>47</v>
      </c>
      <c r="E7388" s="1">
        <v>44559</v>
      </c>
      <c r="F7388" s="4">
        <v>5754</v>
      </c>
      <c r="G7388">
        <v>339</v>
      </c>
      <c r="H7388" s="3">
        <f>_xlfn.XLOOKUP(sales[[#This Row],[Product]],products[Product],products[Cost per box])*sales[[#This Row],[Boxes]]</f>
        <v>1783.1399999999999</v>
      </c>
      <c r="I7388" s="4">
        <f>sales[[#This Row],[Revenue]]-sales[[#This Row],[Cost]]</f>
        <v>3970.86</v>
      </c>
    </row>
    <row r="7389" spans="2:9" x14ac:dyDescent="0.25">
      <c r="B7389" t="s">
        <v>57</v>
      </c>
      <c r="C7389" t="s">
        <v>16</v>
      </c>
      <c r="D7389" t="s">
        <v>36</v>
      </c>
      <c r="E7389" s="1">
        <v>44559</v>
      </c>
      <c r="F7389" s="4">
        <v>7441</v>
      </c>
      <c r="G7389">
        <v>1050</v>
      </c>
      <c r="H7389" s="3">
        <f>_xlfn.XLOOKUP(sales[[#This Row],[Product]],products[Product],products[Cost per box])*sales[[#This Row],[Boxes]]</f>
        <v>5292</v>
      </c>
      <c r="I7389" s="4">
        <f>sales[[#This Row],[Revenue]]-sales[[#This Row],[Cost]]</f>
        <v>2149</v>
      </c>
    </row>
    <row r="7390" spans="2:9" x14ac:dyDescent="0.25">
      <c r="B7390" t="s">
        <v>55</v>
      </c>
      <c r="C7390" t="s">
        <v>11</v>
      </c>
      <c r="D7390" t="s">
        <v>45</v>
      </c>
      <c r="E7390" s="1">
        <v>44559</v>
      </c>
      <c r="F7390" s="4">
        <v>938</v>
      </c>
      <c r="G7390">
        <v>41</v>
      </c>
      <c r="H7390" s="3">
        <f>_xlfn.XLOOKUP(sales[[#This Row],[Product]],products[Product],products[Cost per box])*sales[[#This Row],[Boxes]]</f>
        <v>316.93</v>
      </c>
      <c r="I7390" s="4">
        <f>sales[[#This Row],[Revenue]]-sales[[#This Row],[Cost]]</f>
        <v>621.06999999999994</v>
      </c>
    </row>
    <row r="7391" spans="2:9" x14ac:dyDescent="0.25">
      <c r="B7391" t="s">
        <v>13</v>
      </c>
      <c r="C7391" t="s">
        <v>6</v>
      </c>
      <c r="D7391" t="s">
        <v>7</v>
      </c>
      <c r="E7391" s="1">
        <v>44559</v>
      </c>
      <c r="F7391" s="4">
        <v>1764</v>
      </c>
      <c r="G7391">
        <v>118</v>
      </c>
      <c r="H7391" s="3">
        <f>_xlfn.XLOOKUP(sales[[#This Row],[Product]],products[Product],products[Cost per box])*sales[[#This Row],[Boxes]]</f>
        <v>607.70000000000005</v>
      </c>
      <c r="I7391" s="4">
        <f>sales[[#This Row],[Revenue]]-sales[[#This Row],[Cost]]</f>
        <v>1156.3</v>
      </c>
    </row>
    <row r="7392" spans="2:9" x14ac:dyDescent="0.25">
      <c r="B7392" t="s">
        <v>46</v>
      </c>
      <c r="C7392" t="s">
        <v>27</v>
      </c>
      <c r="D7392" t="s">
        <v>28</v>
      </c>
      <c r="E7392" s="1">
        <v>44559</v>
      </c>
      <c r="F7392" s="4">
        <v>5999</v>
      </c>
      <c r="G7392">
        <v>980</v>
      </c>
      <c r="H7392" s="3">
        <f>_xlfn.XLOOKUP(sales[[#This Row],[Product]],products[Product],products[Cost per box])*sales[[#This Row],[Boxes]]</f>
        <v>2704.7999999999997</v>
      </c>
      <c r="I7392" s="4">
        <f>sales[[#This Row],[Revenue]]-sales[[#This Row],[Cost]]</f>
        <v>3294.2000000000003</v>
      </c>
    </row>
    <row r="7393" spans="2:9" x14ac:dyDescent="0.25">
      <c r="B7393" t="s">
        <v>32</v>
      </c>
      <c r="C7393" t="s">
        <v>11</v>
      </c>
      <c r="D7393" t="s">
        <v>36</v>
      </c>
      <c r="E7393" s="1">
        <v>44559</v>
      </c>
      <c r="F7393" s="4">
        <v>3668</v>
      </c>
      <c r="G7393">
        <v>459</v>
      </c>
      <c r="H7393" s="3">
        <f>_xlfn.XLOOKUP(sales[[#This Row],[Product]],products[Product],products[Cost per box])*sales[[#This Row],[Boxes]]</f>
        <v>2313.36</v>
      </c>
      <c r="I7393" s="4">
        <f>sales[[#This Row],[Revenue]]-sales[[#This Row],[Cost]]</f>
        <v>1354.6399999999999</v>
      </c>
    </row>
    <row r="7394" spans="2:9" x14ac:dyDescent="0.25">
      <c r="B7394" t="s">
        <v>20</v>
      </c>
      <c r="C7394" t="s">
        <v>6</v>
      </c>
      <c r="D7394" t="s">
        <v>44</v>
      </c>
      <c r="E7394" s="1">
        <v>44559</v>
      </c>
      <c r="F7394" s="4">
        <v>2184</v>
      </c>
      <c r="G7394">
        <v>100</v>
      </c>
      <c r="H7394" s="3">
        <f>_xlfn.XLOOKUP(sales[[#This Row],[Product]],products[Product],products[Cost per box])*sales[[#This Row],[Boxes]]</f>
        <v>957</v>
      </c>
      <c r="I7394" s="4">
        <f>sales[[#This Row],[Revenue]]-sales[[#This Row],[Cost]]</f>
        <v>1227</v>
      </c>
    </row>
    <row r="7395" spans="2:9" x14ac:dyDescent="0.25">
      <c r="B7395" t="s">
        <v>51</v>
      </c>
      <c r="C7395" t="s">
        <v>27</v>
      </c>
      <c r="D7395" t="s">
        <v>30</v>
      </c>
      <c r="E7395" s="1">
        <v>44559</v>
      </c>
      <c r="F7395" s="4">
        <v>2870</v>
      </c>
      <c r="G7395">
        <v>160</v>
      </c>
      <c r="H7395" s="3">
        <f>_xlfn.XLOOKUP(sales[[#This Row],[Product]],products[Product],products[Cost per box])*sales[[#This Row],[Boxes]]</f>
        <v>588.80000000000007</v>
      </c>
      <c r="I7395" s="4">
        <f>sales[[#This Row],[Revenue]]-sales[[#This Row],[Cost]]</f>
        <v>2281.1999999999998</v>
      </c>
    </row>
    <row r="7396" spans="2:9" x14ac:dyDescent="0.25">
      <c r="B7396" t="s">
        <v>54</v>
      </c>
      <c r="C7396" t="s">
        <v>9</v>
      </c>
      <c r="D7396" t="s">
        <v>45</v>
      </c>
      <c r="E7396" s="1">
        <v>44559</v>
      </c>
      <c r="F7396" s="4">
        <v>5635</v>
      </c>
      <c r="G7396">
        <v>235</v>
      </c>
      <c r="H7396" s="3">
        <f>_xlfn.XLOOKUP(sales[[#This Row],[Product]],products[Product],products[Cost per box])*sales[[#This Row],[Boxes]]</f>
        <v>1816.5500000000002</v>
      </c>
      <c r="I7396" s="4">
        <f>sales[[#This Row],[Revenue]]-sales[[#This Row],[Cost]]</f>
        <v>3818.45</v>
      </c>
    </row>
    <row r="7397" spans="2:9" x14ac:dyDescent="0.25">
      <c r="B7397" t="s">
        <v>56</v>
      </c>
      <c r="C7397" t="s">
        <v>16</v>
      </c>
      <c r="D7397" t="s">
        <v>45</v>
      </c>
      <c r="E7397" s="1">
        <v>44559</v>
      </c>
      <c r="F7397" s="4">
        <v>602</v>
      </c>
      <c r="G7397">
        <v>27</v>
      </c>
      <c r="H7397" s="3">
        <f>_xlfn.XLOOKUP(sales[[#This Row],[Product]],products[Product],products[Cost per box])*sales[[#This Row],[Boxes]]</f>
        <v>208.71</v>
      </c>
      <c r="I7397" s="4">
        <f>sales[[#This Row],[Revenue]]-sales[[#This Row],[Cost]]</f>
        <v>393.28999999999996</v>
      </c>
    </row>
    <row r="7398" spans="2:9" x14ac:dyDescent="0.25">
      <c r="B7398" t="s">
        <v>32</v>
      </c>
      <c r="C7398" t="s">
        <v>16</v>
      </c>
      <c r="D7398" t="s">
        <v>17</v>
      </c>
      <c r="E7398" s="1">
        <v>44559</v>
      </c>
      <c r="F7398" s="4">
        <v>798</v>
      </c>
      <c r="G7398">
        <v>37</v>
      </c>
      <c r="H7398" s="3">
        <f>_xlfn.XLOOKUP(sales[[#This Row],[Product]],products[Product],products[Cost per box])*sales[[#This Row],[Boxes]]</f>
        <v>251.6</v>
      </c>
      <c r="I7398" s="4">
        <f>sales[[#This Row],[Revenue]]-sales[[#This Row],[Cost]]</f>
        <v>546.4</v>
      </c>
    </row>
    <row r="7399" spans="2:9" x14ac:dyDescent="0.25">
      <c r="B7399" t="s">
        <v>5</v>
      </c>
      <c r="C7399" t="s">
        <v>11</v>
      </c>
      <c r="D7399" t="s">
        <v>48</v>
      </c>
      <c r="E7399" s="1">
        <v>44559</v>
      </c>
      <c r="F7399" s="4">
        <v>1694</v>
      </c>
      <c r="G7399">
        <v>63</v>
      </c>
      <c r="H7399" s="3">
        <f>_xlfn.XLOOKUP(sales[[#This Row],[Product]],products[Product],products[Cost per box])*sales[[#This Row],[Boxes]]</f>
        <v>471.24</v>
      </c>
      <c r="I7399" s="4">
        <f>sales[[#This Row],[Revenue]]-sales[[#This Row],[Cost]]</f>
        <v>1222.76</v>
      </c>
    </row>
    <row r="7400" spans="2:9" x14ac:dyDescent="0.25">
      <c r="B7400" t="s">
        <v>29</v>
      </c>
      <c r="C7400" t="s">
        <v>11</v>
      </c>
      <c r="D7400" t="s">
        <v>36</v>
      </c>
      <c r="E7400" s="1">
        <v>44559</v>
      </c>
      <c r="F7400" s="4">
        <v>7798</v>
      </c>
      <c r="G7400">
        <v>980</v>
      </c>
      <c r="H7400" s="3">
        <f>_xlfn.XLOOKUP(sales[[#This Row],[Product]],products[Product],products[Cost per box])*sales[[#This Row],[Boxes]]</f>
        <v>4939.2</v>
      </c>
      <c r="I7400" s="4">
        <f>sales[[#This Row],[Revenue]]-sales[[#This Row],[Cost]]</f>
        <v>2858.8</v>
      </c>
    </row>
    <row r="7401" spans="2:9" x14ac:dyDescent="0.25">
      <c r="B7401" t="s">
        <v>15</v>
      </c>
      <c r="C7401" t="s">
        <v>16</v>
      </c>
      <c r="D7401" t="s">
        <v>19</v>
      </c>
      <c r="E7401" s="1">
        <v>44559</v>
      </c>
      <c r="F7401" s="4">
        <v>1372</v>
      </c>
      <c r="G7401">
        <v>81</v>
      </c>
      <c r="H7401" s="3">
        <f>_xlfn.XLOOKUP(sales[[#This Row],[Product]],products[Product],products[Cost per box])*sales[[#This Row],[Boxes]]</f>
        <v>828.63</v>
      </c>
      <c r="I7401" s="4">
        <f>sales[[#This Row],[Revenue]]-sales[[#This Row],[Cost]]</f>
        <v>543.37</v>
      </c>
    </row>
    <row r="7402" spans="2:9" x14ac:dyDescent="0.25">
      <c r="B7402" t="s">
        <v>56</v>
      </c>
      <c r="C7402" t="s">
        <v>6</v>
      </c>
      <c r="D7402" t="s">
        <v>50</v>
      </c>
      <c r="E7402" s="1">
        <v>44559</v>
      </c>
      <c r="F7402" s="4">
        <v>11102</v>
      </c>
      <c r="G7402">
        <v>483</v>
      </c>
      <c r="H7402" s="3">
        <f>_xlfn.XLOOKUP(sales[[#This Row],[Product]],products[Product],products[Cost per box])*sales[[#This Row],[Boxes]]</f>
        <v>5994.03</v>
      </c>
      <c r="I7402" s="4">
        <f>sales[[#This Row],[Revenue]]-sales[[#This Row],[Cost]]</f>
        <v>5107.97</v>
      </c>
    </row>
    <row r="7403" spans="2:9" x14ac:dyDescent="0.25">
      <c r="B7403" t="s">
        <v>23</v>
      </c>
      <c r="C7403" t="s">
        <v>27</v>
      </c>
      <c r="D7403" t="s">
        <v>52</v>
      </c>
      <c r="E7403" s="1">
        <v>44559</v>
      </c>
      <c r="F7403" s="4">
        <v>5397</v>
      </c>
      <c r="G7403">
        <v>540</v>
      </c>
      <c r="H7403" s="3">
        <f>_xlfn.XLOOKUP(sales[[#This Row],[Product]],products[Product],products[Cost per box])*sales[[#This Row],[Boxes]]</f>
        <v>1792.8</v>
      </c>
      <c r="I7403" s="4">
        <f>sales[[#This Row],[Revenue]]-sales[[#This Row],[Cost]]</f>
        <v>3604.2</v>
      </c>
    </row>
    <row r="7404" spans="2:9" x14ac:dyDescent="0.25">
      <c r="B7404" t="s">
        <v>54</v>
      </c>
      <c r="C7404" t="s">
        <v>9</v>
      </c>
      <c r="D7404" t="s">
        <v>48</v>
      </c>
      <c r="E7404" s="1">
        <v>44559</v>
      </c>
      <c r="F7404" s="4">
        <v>1778</v>
      </c>
      <c r="G7404">
        <v>69</v>
      </c>
      <c r="H7404" s="3">
        <f>_xlfn.XLOOKUP(sales[[#This Row],[Product]],products[Product],products[Cost per box])*sales[[#This Row],[Boxes]]</f>
        <v>516.12</v>
      </c>
      <c r="I7404" s="4">
        <f>sales[[#This Row],[Revenue]]-sales[[#This Row],[Cost]]</f>
        <v>1261.8800000000001</v>
      </c>
    </row>
    <row r="7405" spans="2:9" x14ac:dyDescent="0.25">
      <c r="B7405" t="s">
        <v>40</v>
      </c>
      <c r="C7405" t="s">
        <v>9</v>
      </c>
      <c r="D7405" t="s">
        <v>22</v>
      </c>
      <c r="E7405" s="1">
        <v>44559</v>
      </c>
      <c r="F7405" s="4">
        <v>3374</v>
      </c>
      <c r="G7405">
        <v>338</v>
      </c>
      <c r="H7405" s="3">
        <f>_xlfn.XLOOKUP(sales[[#This Row],[Product]],products[Product],products[Cost per box])*sales[[#This Row],[Boxes]]</f>
        <v>2778.36</v>
      </c>
      <c r="I7405" s="4">
        <f>sales[[#This Row],[Revenue]]-sales[[#This Row],[Cost]]</f>
        <v>595.63999999999987</v>
      </c>
    </row>
    <row r="7406" spans="2:9" x14ac:dyDescent="0.25">
      <c r="B7406" t="s">
        <v>46</v>
      </c>
      <c r="C7406" t="s">
        <v>21</v>
      </c>
      <c r="D7406" t="s">
        <v>28</v>
      </c>
      <c r="E7406" s="1">
        <v>44559</v>
      </c>
      <c r="F7406" s="4">
        <v>8022</v>
      </c>
      <c r="G7406">
        <v>1120</v>
      </c>
      <c r="H7406" s="3">
        <f>_xlfn.XLOOKUP(sales[[#This Row],[Product]],products[Product],products[Cost per box])*sales[[#This Row],[Boxes]]</f>
        <v>3091.2</v>
      </c>
      <c r="I7406" s="4">
        <f>sales[[#This Row],[Revenue]]-sales[[#This Row],[Cost]]</f>
        <v>4930.8</v>
      </c>
    </row>
    <row r="7407" spans="2:9" x14ac:dyDescent="0.25">
      <c r="B7407" t="s">
        <v>39</v>
      </c>
      <c r="C7407" t="s">
        <v>9</v>
      </c>
      <c r="D7407" t="s">
        <v>31</v>
      </c>
      <c r="E7407" s="1">
        <v>44559</v>
      </c>
      <c r="F7407" s="4">
        <v>8071</v>
      </c>
      <c r="G7407">
        <v>577</v>
      </c>
      <c r="H7407" s="3">
        <f>_xlfn.XLOOKUP(sales[[#This Row],[Product]],products[Product],products[Cost per box])*sales[[#This Row],[Boxes]]</f>
        <v>3300.44</v>
      </c>
      <c r="I7407" s="4">
        <f>sales[[#This Row],[Revenue]]-sales[[#This Row],[Cost]]</f>
        <v>4770.5599999999995</v>
      </c>
    </row>
    <row r="7408" spans="2:9" x14ac:dyDescent="0.25">
      <c r="B7408" t="s">
        <v>29</v>
      </c>
      <c r="C7408" t="s">
        <v>27</v>
      </c>
      <c r="D7408" t="s">
        <v>47</v>
      </c>
      <c r="E7408" s="1">
        <v>44560</v>
      </c>
      <c r="F7408" s="4">
        <v>3465</v>
      </c>
      <c r="G7408">
        <v>231</v>
      </c>
      <c r="H7408" s="3">
        <f>_xlfn.XLOOKUP(sales[[#This Row],[Product]],products[Product],products[Cost per box])*sales[[#This Row],[Boxes]]</f>
        <v>1215.06</v>
      </c>
      <c r="I7408" s="4">
        <f>sales[[#This Row],[Revenue]]-sales[[#This Row],[Cost]]</f>
        <v>2249.94</v>
      </c>
    </row>
    <row r="7409" spans="2:9" x14ac:dyDescent="0.25">
      <c r="B7409" t="s">
        <v>39</v>
      </c>
      <c r="C7409" t="s">
        <v>6</v>
      </c>
      <c r="D7409" t="s">
        <v>19</v>
      </c>
      <c r="E7409" s="1">
        <v>44560</v>
      </c>
      <c r="F7409" s="4">
        <v>8960</v>
      </c>
      <c r="G7409">
        <v>560</v>
      </c>
      <c r="H7409" s="3">
        <f>_xlfn.XLOOKUP(sales[[#This Row],[Product]],products[Product],products[Cost per box])*sales[[#This Row],[Boxes]]</f>
        <v>5728.8</v>
      </c>
      <c r="I7409" s="4">
        <f>sales[[#This Row],[Revenue]]-sales[[#This Row],[Cost]]</f>
        <v>3231.2</v>
      </c>
    </row>
    <row r="7410" spans="2:9" x14ac:dyDescent="0.25">
      <c r="B7410" t="s">
        <v>15</v>
      </c>
      <c r="C7410" t="s">
        <v>6</v>
      </c>
      <c r="D7410" t="s">
        <v>47</v>
      </c>
      <c r="E7410" s="1">
        <v>44560</v>
      </c>
      <c r="F7410" s="4">
        <v>11438</v>
      </c>
      <c r="G7410">
        <v>770</v>
      </c>
      <c r="H7410" s="3">
        <f>_xlfn.XLOOKUP(sales[[#This Row],[Product]],products[Product],products[Cost per box])*sales[[#This Row],[Boxes]]</f>
        <v>4050.2</v>
      </c>
      <c r="I7410" s="4">
        <f>sales[[#This Row],[Revenue]]-sales[[#This Row],[Cost]]</f>
        <v>7387.8</v>
      </c>
    </row>
    <row r="7411" spans="2:9" x14ac:dyDescent="0.25">
      <c r="B7411" t="s">
        <v>8</v>
      </c>
      <c r="C7411" t="s">
        <v>11</v>
      </c>
      <c r="D7411" t="s">
        <v>17</v>
      </c>
      <c r="E7411" s="1">
        <v>44560</v>
      </c>
      <c r="F7411" s="4">
        <v>8624</v>
      </c>
      <c r="G7411">
        <v>375</v>
      </c>
      <c r="H7411" s="3">
        <f>_xlfn.XLOOKUP(sales[[#This Row],[Product]],products[Product],products[Cost per box])*sales[[#This Row],[Boxes]]</f>
        <v>2550</v>
      </c>
      <c r="I7411" s="4">
        <f>sales[[#This Row],[Revenue]]-sales[[#This Row],[Cost]]</f>
        <v>6074</v>
      </c>
    </row>
    <row r="7412" spans="2:9" x14ac:dyDescent="0.25">
      <c r="B7412" t="s">
        <v>25</v>
      </c>
      <c r="C7412" t="s">
        <v>9</v>
      </c>
      <c r="D7412" t="s">
        <v>24</v>
      </c>
      <c r="E7412" s="1">
        <v>44560</v>
      </c>
      <c r="F7412" s="4">
        <v>7021</v>
      </c>
      <c r="G7412">
        <v>391</v>
      </c>
      <c r="H7412" s="3">
        <f>_xlfn.XLOOKUP(sales[[#This Row],[Product]],products[Product],products[Cost per box])*sales[[#This Row],[Boxes]]</f>
        <v>4109.41</v>
      </c>
      <c r="I7412" s="4">
        <f>sales[[#This Row],[Revenue]]-sales[[#This Row],[Cost]]</f>
        <v>2911.59</v>
      </c>
    </row>
    <row r="7413" spans="2:9" x14ac:dyDescent="0.25">
      <c r="B7413" t="s">
        <v>25</v>
      </c>
      <c r="C7413" t="s">
        <v>27</v>
      </c>
      <c r="D7413" t="s">
        <v>7</v>
      </c>
      <c r="E7413" s="1">
        <v>44560</v>
      </c>
      <c r="F7413" s="4">
        <v>3934</v>
      </c>
      <c r="G7413">
        <v>281</v>
      </c>
      <c r="H7413" s="3">
        <f>_xlfn.XLOOKUP(sales[[#This Row],[Product]],products[Product],products[Cost per box])*sales[[#This Row],[Boxes]]</f>
        <v>1447.15</v>
      </c>
      <c r="I7413" s="4">
        <f>sales[[#This Row],[Revenue]]-sales[[#This Row],[Cost]]</f>
        <v>2486.85</v>
      </c>
    </row>
    <row r="7414" spans="2:9" x14ac:dyDescent="0.25">
      <c r="B7414" t="s">
        <v>54</v>
      </c>
      <c r="C7414" t="s">
        <v>11</v>
      </c>
      <c r="D7414" t="s">
        <v>17</v>
      </c>
      <c r="E7414" s="1">
        <v>44560</v>
      </c>
      <c r="F7414" s="4">
        <v>8575</v>
      </c>
      <c r="G7414">
        <v>409</v>
      </c>
      <c r="H7414" s="3">
        <f>_xlfn.XLOOKUP(sales[[#This Row],[Product]],products[Product],products[Cost per box])*sales[[#This Row],[Boxes]]</f>
        <v>2781.2</v>
      </c>
      <c r="I7414" s="4">
        <f>sales[[#This Row],[Revenue]]-sales[[#This Row],[Cost]]</f>
        <v>5793.8</v>
      </c>
    </row>
    <row r="7415" spans="2:9" x14ac:dyDescent="0.25">
      <c r="B7415" t="s">
        <v>32</v>
      </c>
      <c r="C7415" t="s">
        <v>6</v>
      </c>
      <c r="D7415" t="s">
        <v>26</v>
      </c>
      <c r="E7415" s="1">
        <v>44560</v>
      </c>
      <c r="F7415" s="4">
        <v>2842</v>
      </c>
      <c r="G7415">
        <v>237</v>
      </c>
      <c r="H7415" s="3">
        <f>_xlfn.XLOOKUP(sales[[#This Row],[Product]],products[Product],products[Cost per box])*sales[[#This Row],[Boxes]]</f>
        <v>1523.9099999999999</v>
      </c>
      <c r="I7415" s="4">
        <f>sales[[#This Row],[Revenue]]-sales[[#This Row],[Cost]]</f>
        <v>1318.0900000000001</v>
      </c>
    </row>
    <row r="7416" spans="2:9" x14ac:dyDescent="0.25">
      <c r="B7416" t="s">
        <v>41</v>
      </c>
      <c r="C7416" t="s">
        <v>9</v>
      </c>
      <c r="D7416" t="s">
        <v>17</v>
      </c>
      <c r="E7416" s="1">
        <v>44560</v>
      </c>
      <c r="F7416" s="4">
        <v>4368</v>
      </c>
      <c r="G7416">
        <v>208</v>
      </c>
      <c r="H7416" s="3">
        <f>_xlfn.XLOOKUP(sales[[#This Row],[Product]],products[Product],products[Cost per box])*sales[[#This Row],[Boxes]]</f>
        <v>1414.3999999999999</v>
      </c>
      <c r="I7416" s="4">
        <f>sales[[#This Row],[Revenue]]-sales[[#This Row],[Cost]]</f>
        <v>2953.6000000000004</v>
      </c>
    </row>
    <row r="7417" spans="2:9" x14ac:dyDescent="0.25">
      <c r="B7417" t="s">
        <v>51</v>
      </c>
      <c r="C7417" t="s">
        <v>27</v>
      </c>
      <c r="D7417" t="s">
        <v>12</v>
      </c>
      <c r="E7417" s="1">
        <v>44560</v>
      </c>
      <c r="F7417" s="4">
        <v>553</v>
      </c>
      <c r="G7417">
        <v>35</v>
      </c>
      <c r="H7417" s="3">
        <f>_xlfn.XLOOKUP(sales[[#This Row],[Product]],products[Product],products[Cost per box])*sales[[#This Row],[Boxes]]</f>
        <v>295.05</v>
      </c>
      <c r="I7417" s="4">
        <f>sales[[#This Row],[Revenue]]-sales[[#This Row],[Cost]]</f>
        <v>257.95</v>
      </c>
    </row>
    <row r="7418" spans="2:9" x14ac:dyDescent="0.25">
      <c r="B7418" t="s">
        <v>40</v>
      </c>
      <c r="C7418" t="s">
        <v>11</v>
      </c>
      <c r="D7418" t="s">
        <v>45</v>
      </c>
      <c r="E7418" s="1">
        <v>44560</v>
      </c>
      <c r="F7418" s="4">
        <v>7609</v>
      </c>
      <c r="G7418">
        <v>346</v>
      </c>
      <c r="H7418" s="3">
        <f>_xlfn.XLOOKUP(sales[[#This Row],[Product]],products[Product],products[Cost per box])*sales[[#This Row],[Boxes]]</f>
        <v>2674.58</v>
      </c>
      <c r="I7418" s="4">
        <f>sales[[#This Row],[Revenue]]-sales[[#This Row],[Cost]]</f>
        <v>4934.42</v>
      </c>
    </row>
    <row r="7419" spans="2:9" x14ac:dyDescent="0.25">
      <c r="B7419" t="s">
        <v>55</v>
      </c>
      <c r="C7419" t="s">
        <v>9</v>
      </c>
      <c r="D7419" t="s">
        <v>14</v>
      </c>
      <c r="E7419" s="1">
        <v>44560</v>
      </c>
      <c r="F7419" s="4">
        <v>644</v>
      </c>
      <c r="G7419">
        <v>81</v>
      </c>
      <c r="H7419" s="3">
        <f>_xlfn.XLOOKUP(sales[[#This Row],[Product]],products[Product],products[Cost per box])*sales[[#This Row],[Boxes]]</f>
        <v>511.10999999999996</v>
      </c>
      <c r="I7419" s="4">
        <f>sales[[#This Row],[Revenue]]-sales[[#This Row],[Cost]]</f>
        <v>132.89000000000004</v>
      </c>
    </row>
    <row r="7420" spans="2:9" x14ac:dyDescent="0.25">
      <c r="B7420" t="s">
        <v>29</v>
      </c>
      <c r="C7420" t="s">
        <v>27</v>
      </c>
      <c r="D7420" t="s">
        <v>31</v>
      </c>
      <c r="E7420" s="1">
        <v>44560</v>
      </c>
      <c r="F7420" s="4">
        <v>12726</v>
      </c>
      <c r="G7420">
        <v>1050</v>
      </c>
      <c r="H7420" s="3">
        <f>_xlfn.XLOOKUP(sales[[#This Row],[Product]],products[Product],products[Cost per box])*sales[[#This Row],[Boxes]]</f>
        <v>6006</v>
      </c>
      <c r="I7420" s="4">
        <f>sales[[#This Row],[Revenue]]-sales[[#This Row],[Cost]]</f>
        <v>6720</v>
      </c>
    </row>
    <row r="7421" spans="2:9" x14ac:dyDescent="0.25">
      <c r="B7421" t="s">
        <v>49</v>
      </c>
      <c r="C7421" t="s">
        <v>11</v>
      </c>
      <c r="D7421" t="s">
        <v>52</v>
      </c>
      <c r="E7421" s="1">
        <v>44560</v>
      </c>
      <c r="F7421" s="4">
        <v>2639</v>
      </c>
      <c r="G7421">
        <v>220</v>
      </c>
      <c r="H7421" s="3">
        <f>_xlfn.XLOOKUP(sales[[#This Row],[Product]],products[Product],products[Cost per box])*sales[[#This Row],[Boxes]]</f>
        <v>730.4</v>
      </c>
      <c r="I7421" s="4">
        <f>sales[[#This Row],[Revenue]]-sales[[#This Row],[Cost]]</f>
        <v>1908.6</v>
      </c>
    </row>
    <row r="7422" spans="2:9" x14ac:dyDescent="0.25">
      <c r="B7422" t="s">
        <v>40</v>
      </c>
      <c r="C7422" t="s">
        <v>11</v>
      </c>
      <c r="D7422" t="s">
        <v>28</v>
      </c>
      <c r="E7422" s="1">
        <v>44560</v>
      </c>
      <c r="F7422" s="4">
        <v>8701</v>
      </c>
      <c r="G7422">
        <v>1120</v>
      </c>
      <c r="H7422" s="3">
        <f>_xlfn.XLOOKUP(sales[[#This Row],[Product]],products[Product],products[Cost per box])*sales[[#This Row],[Boxes]]</f>
        <v>3091.2</v>
      </c>
      <c r="I7422" s="4">
        <f>sales[[#This Row],[Revenue]]-sales[[#This Row],[Cost]]</f>
        <v>5609.8</v>
      </c>
    </row>
    <row r="7423" spans="2:9" x14ac:dyDescent="0.25">
      <c r="B7423" t="s">
        <v>39</v>
      </c>
      <c r="C7423" t="s">
        <v>6</v>
      </c>
      <c r="D7423" t="s">
        <v>17</v>
      </c>
      <c r="E7423" s="1">
        <v>44560</v>
      </c>
      <c r="F7423" s="4">
        <v>35</v>
      </c>
      <c r="G7423">
        <v>2</v>
      </c>
      <c r="H7423" s="3">
        <f>_xlfn.XLOOKUP(sales[[#This Row],[Product]],products[Product],products[Cost per box])*sales[[#This Row],[Boxes]]</f>
        <v>13.6</v>
      </c>
      <c r="I7423" s="4">
        <f>sales[[#This Row],[Revenue]]-sales[[#This Row],[Cost]]</f>
        <v>21.4</v>
      </c>
    </row>
    <row r="7424" spans="2:9" x14ac:dyDescent="0.25">
      <c r="B7424" t="s">
        <v>56</v>
      </c>
      <c r="C7424" t="s">
        <v>9</v>
      </c>
      <c r="D7424" t="s">
        <v>43</v>
      </c>
      <c r="E7424" s="1">
        <v>44560</v>
      </c>
      <c r="F7424" s="4">
        <v>2506</v>
      </c>
      <c r="G7424">
        <v>120</v>
      </c>
      <c r="H7424" s="3">
        <f>_xlfn.XLOOKUP(sales[[#This Row],[Product]],products[Product],products[Cost per box])*sales[[#This Row],[Boxes]]</f>
        <v>462</v>
      </c>
      <c r="I7424" s="4">
        <f>sales[[#This Row],[Revenue]]-sales[[#This Row],[Cost]]</f>
        <v>2044</v>
      </c>
    </row>
    <row r="7425" spans="2:9" x14ac:dyDescent="0.25">
      <c r="B7425" t="s">
        <v>40</v>
      </c>
      <c r="C7425" t="s">
        <v>11</v>
      </c>
      <c r="D7425" t="s">
        <v>44</v>
      </c>
      <c r="E7425" s="1">
        <v>44560</v>
      </c>
      <c r="F7425" s="4">
        <v>13783</v>
      </c>
      <c r="G7425">
        <v>600</v>
      </c>
      <c r="H7425" s="3">
        <f>_xlfn.XLOOKUP(sales[[#This Row],[Product]],products[Product],products[Cost per box])*sales[[#This Row],[Boxes]]</f>
        <v>5742</v>
      </c>
      <c r="I7425" s="4">
        <f>sales[[#This Row],[Revenue]]-sales[[#This Row],[Cost]]</f>
        <v>8041</v>
      </c>
    </row>
    <row r="7426" spans="2:9" x14ac:dyDescent="0.25">
      <c r="B7426" t="s">
        <v>13</v>
      </c>
      <c r="C7426" t="s">
        <v>27</v>
      </c>
      <c r="D7426" t="s">
        <v>48</v>
      </c>
      <c r="E7426" s="1">
        <v>44560</v>
      </c>
      <c r="F7426" s="4">
        <v>8988</v>
      </c>
      <c r="G7426">
        <v>346</v>
      </c>
      <c r="H7426" s="3">
        <f>_xlfn.XLOOKUP(sales[[#This Row],[Product]],products[Product],products[Cost per box])*sales[[#This Row],[Boxes]]</f>
        <v>2588.08</v>
      </c>
      <c r="I7426" s="4">
        <f>sales[[#This Row],[Revenue]]-sales[[#This Row],[Cost]]</f>
        <v>6399.92</v>
      </c>
    </row>
    <row r="7427" spans="2:9" x14ac:dyDescent="0.25">
      <c r="B7427" t="s">
        <v>49</v>
      </c>
      <c r="C7427" t="s">
        <v>27</v>
      </c>
      <c r="D7427" t="s">
        <v>24</v>
      </c>
      <c r="E7427" s="1">
        <v>44560</v>
      </c>
      <c r="F7427" s="4">
        <v>13909</v>
      </c>
      <c r="G7427">
        <v>770</v>
      </c>
      <c r="H7427" s="3">
        <f>_xlfn.XLOOKUP(sales[[#This Row],[Product]],products[Product],products[Cost per box])*sales[[#This Row],[Boxes]]</f>
        <v>8092.7</v>
      </c>
      <c r="I7427" s="4">
        <f>sales[[#This Row],[Revenue]]-sales[[#This Row],[Cost]]</f>
        <v>5816.3</v>
      </c>
    </row>
    <row r="7428" spans="2:9" x14ac:dyDescent="0.25">
      <c r="B7428" t="s">
        <v>34</v>
      </c>
      <c r="C7428" t="s">
        <v>9</v>
      </c>
      <c r="D7428" t="s">
        <v>22</v>
      </c>
      <c r="E7428" s="1">
        <v>44560</v>
      </c>
      <c r="F7428" s="4">
        <v>1869</v>
      </c>
      <c r="G7428">
        <v>208</v>
      </c>
      <c r="H7428" s="3">
        <f>_xlfn.XLOOKUP(sales[[#This Row],[Product]],products[Product],products[Cost per box])*sales[[#This Row],[Boxes]]</f>
        <v>1709.7600000000002</v>
      </c>
      <c r="I7428" s="4">
        <f>sales[[#This Row],[Revenue]]-sales[[#This Row],[Cost]]</f>
        <v>159.23999999999978</v>
      </c>
    </row>
    <row r="7429" spans="2:9" x14ac:dyDescent="0.25">
      <c r="B7429" t="s">
        <v>32</v>
      </c>
      <c r="C7429" t="s">
        <v>27</v>
      </c>
      <c r="D7429" t="s">
        <v>19</v>
      </c>
      <c r="E7429" s="1">
        <v>44560</v>
      </c>
      <c r="F7429" s="4">
        <v>3787</v>
      </c>
      <c r="G7429">
        <v>211</v>
      </c>
      <c r="H7429" s="3">
        <f>_xlfn.XLOOKUP(sales[[#This Row],[Product]],products[Product],products[Cost per box])*sales[[#This Row],[Boxes]]</f>
        <v>2158.5300000000002</v>
      </c>
      <c r="I7429" s="4">
        <f>sales[[#This Row],[Revenue]]-sales[[#This Row],[Cost]]</f>
        <v>1628.4699999999998</v>
      </c>
    </row>
    <row r="7430" spans="2:9" x14ac:dyDescent="0.25">
      <c r="B7430" t="s">
        <v>57</v>
      </c>
      <c r="C7430" t="s">
        <v>27</v>
      </c>
      <c r="D7430" t="s">
        <v>17</v>
      </c>
      <c r="E7430" s="1">
        <v>44560</v>
      </c>
      <c r="F7430" s="4">
        <v>770</v>
      </c>
      <c r="G7430">
        <v>37</v>
      </c>
      <c r="H7430" s="3">
        <f>_xlfn.XLOOKUP(sales[[#This Row],[Product]],products[Product],products[Cost per box])*sales[[#This Row],[Boxes]]</f>
        <v>251.6</v>
      </c>
      <c r="I7430" s="4">
        <f>sales[[#This Row],[Revenue]]-sales[[#This Row],[Cost]]</f>
        <v>518.4</v>
      </c>
    </row>
    <row r="7431" spans="2:9" x14ac:dyDescent="0.25">
      <c r="B7431" t="s">
        <v>41</v>
      </c>
      <c r="C7431" t="s">
        <v>27</v>
      </c>
      <c r="D7431" t="s">
        <v>35</v>
      </c>
      <c r="E7431" s="1">
        <v>44560</v>
      </c>
      <c r="F7431" s="4">
        <v>15379</v>
      </c>
      <c r="G7431">
        <v>840</v>
      </c>
      <c r="H7431" s="3">
        <f>_xlfn.XLOOKUP(sales[[#This Row],[Product]],products[Product],products[Cost per box])*sales[[#This Row],[Boxes]]</f>
        <v>2226</v>
      </c>
      <c r="I7431" s="4">
        <f>sales[[#This Row],[Revenue]]-sales[[#This Row],[Cost]]</f>
        <v>13153</v>
      </c>
    </row>
    <row r="7432" spans="2:9" x14ac:dyDescent="0.25">
      <c r="B7432" t="s">
        <v>57</v>
      </c>
      <c r="C7432" t="s">
        <v>21</v>
      </c>
      <c r="D7432" t="s">
        <v>12</v>
      </c>
      <c r="E7432" s="1">
        <v>44560</v>
      </c>
      <c r="F7432" s="4">
        <v>4886</v>
      </c>
      <c r="G7432">
        <v>288</v>
      </c>
      <c r="H7432" s="3">
        <f>_xlfn.XLOOKUP(sales[[#This Row],[Product]],products[Product],products[Cost per box])*sales[[#This Row],[Boxes]]</f>
        <v>2427.84</v>
      </c>
      <c r="I7432" s="4">
        <f>sales[[#This Row],[Revenue]]-sales[[#This Row],[Cost]]</f>
        <v>2458.16</v>
      </c>
    </row>
    <row r="7433" spans="2:9" x14ac:dyDescent="0.25">
      <c r="B7433" t="s">
        <v>5</v>
      </c>
      <c r="C7433" t="s">
        <v>27</v>
      </c>
      <c r="D7433" t="s">
        <v>44</v>
      </c>
      <c r="E7433" s="1">
        <v>44560</v>
      </c>
      <c r="F7433" s="4">
        <v>7644</v>
      </c>
      <c r="G7433">
        <v>333</v>
      </c>
      <c r="H7433" s="3">
        <f>_xlfn.XLOOKUP(sales[[#This Row],[Product]],products[Product],products[Cost per box])*sales[[#This Row],[Boxes]]</f>
        <v>3186.81</v>
      </c>
      <c r="I7433" s="4">
        <f>sales[[#This Row],[Revenue]]-sales[[#This Row],[Cost]]</f>
        <v>4457.1900000000005</v>
      </c>
    </row>
    <row r="7434" spans="2:9" x14ac:dyDescent="0.25">
      <c r="B7434" t="s">
        <v>46</v>
      </c>
      <c r="C7434" t="s">
        <v>21</v>
      </c>
      <c r="D7434" t="s">
        <v>7</v>
      </c>
      <c r="E7434" s="1">
        <v>44560</v>
      </c>
      <c r="F7434" s="4">
        <v>6279</v>
      </c>
      <c r="G7434">
        <v>393</v>
      </c>
      <c r="H7434" s="3">
        <f>_xlfn.XLOOKUP(sales[[#This Row],[Product]],products[Product],products[Cost per box])*sales[[#This Row],[Boxes]]</f>
        <v>2023.95</v>
      </c>
      <c r="I7434" s="4">
        <f>sales[[#This Row],[Revenue]]-sales[[#This Row],[Cost]]</f>
        <v>4255.05</v>
      </c>
    </row>
    <row r="7435" spans="2:9" x14ac:dyDescent="0.25">
      <c r="B7435" t="s">
        <v>37</v>
      </c>
      <c r="C7435" t="s">
        <v>9</v>
      </c>
      <c r="D7435" t="s">
        <v>52</v>
      </c>
      <c r="E7435" s="1">
        <v>44560</v>
      </c>
      <c r="F7435" s="4">
        <v>13923</v>
      </c>
      <c r="G7435">
        <v>1260</v>
      </c>
      <c r="H7435" s="3">
        <f>_xlfn.XLOOKUP(sales[[#This Row],[Product]],products[Product],products[Cost per box])*sales[[#This Row],[Boxes]]</f>
        <v>4183.2</v>
      </c>
      <c r="I7435" s="4">
        <f>sales[[#This Row],[Revenue]]-sales[[#This Row],[Cost]]</f>
        <v>9739.7999999999993</v>
      </c>
    </row>
    <row r="7436" spans="2:9" x14ac:dyDescent="0.25">
      <c r="B7436" t="s">
        <v>20</v>
      </c>
      <c r="C7436" t="s">
        <v>21</v>
      </c>
      <c r="D7436" t="s">
        <v>12</v>
      </c>
      <c r="E7436" s="1">
        <v>44560</v>
      </c>
      <c r="F7436" s="4">
        <v>1428</v>
      </c>
      <c r="G7436">
        <v>84</v>
      </c>
      <c r="H7436" s="3">
        <f>_xlfn.XLOOKUP(sales[[#This Row],[Product]],products[Product],products[Cost per box])*sales[[#This Row],[Boxes]]</f>
        <v>708.12</v>
      </c>
      <c r="I7436" s="4">
        <f>sales[[#This Row],[Revenue]]-sales[[#This Row],[Cost]]</f>
        <v>719.88</v>
      </c>
    </row>
    <row r="7437" spans="2:9" x14ac:dyDescent="0.25">
      <c r="B7437" t="s">
        <v>29</v>
      </c>
      <c r="C7437" t="s">
        <v>27</v>
      </c>
      <c r="D7437" t="s">
        <v>52</v>
      </c>
      <c r="E7437" s="1">
        <v>44560</v>
      </c>
      <c r="F7437" s="4">
        <v>3969</v>
      </c>
      <c r="G7437">
        <v>397</v>
      </c>
      <c r="H7437" s="3">
        <f>_xlfn.XLOOKUP(sales[[#This Row],[Product]],products[Product],products[Cost per box])*sales[[#This Row],[Boxes]]</f>
        <v>1318.04</v>
      </c>
      <c r="I7437" s="4">
        <f>sales[[#This Row],[Revenue]]-sales[[#This Row],[Cost]]</f>
        <v>2650.96</v>
      </c>
    </row>
    <row r="7438" spans="2:9" x14ac:dyDescent="0.25">
      <c r="B7438" t="s">
        <v>33</v>
      </c>
      <c r="C7438" t="s">
        <v>11</v>
      </c>
      <c r="D7438" t="s">
        <v>7</v>
      </c>
      <c r="E7438" s="1">
        <v>44561</v>
      </c>
      <c r="F7438" s="4">
        <v>11872</v>
      </c>
      <c r="G7438">
        <v>770</v>
      </c>
      <c r="H7438" s="3">
        <f>_xlfn.XLOOKUP(sales[[#This Row],[Product]],products[Product],products[Cost per box])*sales[[#This Row],[Boxes]]</f>
        <v>3965.5000000000005</v>
      </c>
      <c r="I7438" s="4">
        <f>sales[[#This Row],[Revenue]]-sales[[#This Row],[Cost]]</f>
        <v>7906.5</v>
      </c>
    </row>
    <row r="7439" spans="2:9" x14ac:dyDescent="0.25">
      <c r="B7439" t="s">
        <v>40</v>
      </c>
      <c r="C7439" t="s">
        <v>21</v>
      </c>
      <c r="D7439" t="s">
        <v>38</v>
      </c>
      <c r="E7439" s="1">
        <v>44561</v>
      </c>
      <c r="F7439" s="4">
        <v>8442</v>
      </c>
      <c r="G7439">
        <v>313</v>
      </c>
      <c r="H7439" s="3">
        <f>_xlfn.XLOOKUP(sales[[#This Row],[Product]],products[Product],products[Cost per box])*sales[[#This Row],[Boxes]]</f>
        <v>3111.22</v>
      </c>
      <c r="I7439" s="4">
        <f>sales[[#This Row],[Revenue]]-sales[[#This Row],[Cost]]</f>
        <v>5330.7800000000007</v>
      </c>
    </row>
    <row r="7440" spans="2:9" x14ac:dyDescent="0.25">
      <c r="B7440" t="s">
        <v>10</v>
      </c>
      <c r="C7440" t="s">
        <v>6</v>
      </c>
      <c r="D7440" t="s">
        <v>47</v>
      </c>
      <c r="E7440" s="1">
        <v>44561</v>
      </c>
      <c r="F7440" s="4">
        <v>4830</v>
      </c>
      <c r="G7440">
        <v>302</v>
      </c>
      <c r="H7440" s="3">
        <f>_xlfn.XLOOKUP(sales[[#This Row],[Product]],products[Product],products[Cost per box])*sales[[#This Row],[Boxes]]</f>
        <v>1588.52</v>
      </c>
      <c r="I7440" s="4">
        <f>sales[[#This Row],[Revenue]]-sales[[#This Row],[Cost]]</f>
        <v>3241.48</v>
      </c>
    </row>
    <row r="7441" spans="2:9" x14ac:dyDescent="0.25">
      <c r="B7441" t="s">
        <v>32</v>
      </c>
      <c r="C7441" t="s">
        <v>16</v>
      </c>
      <c r="D7441" t="s">
        <v>14</v>
      </c>
      <c r="E7441" s="1">
        <v>44561</v>
      </c>
      <c r="F7441" s="4">
        <v>6671</v>
      </c>
      <c r="G7441">
        <v>840</v>
      </c>
      <c r="H7441" s="3">
        <f>_xlfn.XLOOKUP(sales[[#This Row],[Product]],products[Product],products[Cost per box])*sales[[#This Row],[Boxes]]</f>
        <v>5300.4</v>
      </c>
      <c r="I7441" s="4">
        <f>sales[[#This Row],[Revenue]]-sales[[#This Row],[Cost]]</f>
        <v>1370.6000000000004</v>
      </c>
    </row>
    <row r="7442" spans="2:9" x14ac:dyDescent="0.25">
      <c r="B7442" t="s">
        <v>56</v>
      </c>
      <c r="C7442" t="s">
        <v>11</v>
      </c>
      <c r="D7442" t="s">
        <v>19</v>
      </c>
      <c r="E7442" s="1">
        <v>44561</v>
      </c>
      <c r="F7442" s="4">
        <v>5712</v>
      </c>
      <c r="G7442">
        <v>336</v>
      </c>
      <c r="H7442" s="3">
        <f>_xlfn.XLOOKUP(sales[[#This Row],[Product]],products[Product],products[Cost per box])*sales[[#This Row],[Boxes]]</f>
        <v>3437.28</v>
      </c>
      <c r="I7442" s="4">
        <f>sales[[#This Row],[Revenue]]-sales[[#This Row],[Cost]]</f>
        <v>2274.7199999999998</v>
      </c>
    </row>
    <row r="7443" spans="2:9" x14ac:dyDescent="0.25">
      <c r="B7443" t="s">
        <v>29</v>
      </c>
      <c r="C7443" t="s">
        <v>16</v>
      </c>
      <c r="D7443" t="s">
        <v>24</v>
      </c>
      <c r="E7443" s="1">
        <v>44561</v>
      </c>
      <c r="F7443" s="4">
        <v>1925</v>
      </c>
      <c r="G7443">
        <v>97</v>
      </c>
      <c r="H7443" s="3">
        <f>_xlfn.XLOOKUP(sales[[#This Row],[Product]],products[Product],products[Cost per box])*sales[[#This Row],[Boxes]]</f>
        <v>1019.47</v>
      </c>
      <c r="I7443" s="4">
        <f>sales[[#This Row],[Revenue]]-sales[[#This Row],[Cost]]</f>
        <v>905.53</v>
      </c>
    </row>
    <row r="7444" spans="2:9" x14ac:dyDescent="0.25">
      <c r="B7444" t="s">
        <v>32</v>
      </c>
      <c r="C7444" t="s">
        <v>16</v>
      </c>
      <c r="D7444" t="s">
        <v>50</v>
      </c>
      <c r="E7444" s="1">
        <v>44561</v>
      </c>
      <c r="F7444" s="4">
        <v>6398</v>
      </c>
      <c r="G7444">
        <v>291</v>
      </c>
      <c r="H7444" s="3">
        <f>_xlfn.XLOOKUP(sales[[#This Row],[Product]],products[Product],products[Cost per box])*sales[[#This Row],[Boxes]]</f>
        <v>3611.31</v>
      </c>
      <c r="I7444" s="4">
        <f>sales[[#This Row],[Revenue]]-sales[[#This Row],[Cost]]</f>
        <v>2786.69</v>
      </c>
    </row>
    <row r="7445" spans="2:9" x14ac:dyDescent="0.25">
      <c r="B7445" t="s">
        <v>34</v>
      </c>
      <c r="C7445" t="s">
        <v>16</v>
      </c>
      <c r="D7445" t="s">
        <v>44</v>
      </c>
      <c r="E7445" s="1">
        <v>44561</v>
      </c>
      <c r="F7445" s="4">
        <v>11263</v>
      </c>
      <c r="G7445">
        <v>470</v>
      </c>
      <c r="H7445" s="3">
        <f>_xlfn.XLOOKUP(sales[[#This Row],[Product]],products[Product],products[Cost per box])*sales[[#This Row],[Boxes]]</f>
        <v>4497.9000000000005</v>
      </c>
      <c r="I7445" s="4">
        <f>sales[[#This Row],[Revenue]]-sales[[#This Row],[Cost]]</f>
        <v>6765.0999999999995</v>
      </c>
    </row>
    <row r="7446" spans="2:9" x14ac:dyDescent="0.25">
      <c r="B7446" t="s">
        <v>20</v>
      </c>
      <c r="C7446" t="s">
        <v>6</v>
      </c>
      <c r="D7446" t="s">
        <v>47</v>
      </c>
      <c r="E7446" s="1">
        <v>44561</v>
      </c>
      <c r="F7446" s="4">
        <v>7854</v>
      </c>
      <c r="G7446">
        <v>491</v>
      </c>
      <c r="H7446" s="3">
        <f>_xlfn.XLOOKUP(sales[[#This Row],[Product]],products[Product],products[Cost per box])*sales[[#This Row],[Boxes]]</f>
        <v>2582.66</v>
      </c>
      <c r="I7446" s="4">
        <f>sales[[#This Row],[Revenue]]-sales[[#This Row],[Cost]]</f>
        <v>5271.34</v>
      </c>
    </row>
    <row r="7447" spans="2:9" x14ac:dyDescent="0.25">
      <c r="B7447" t="s">
        <v>33</v>
      </c>
      <c r="C7447" t="s">
        <v>11</v>
      </c>
      <c r="D7447" t="s">
        <v>35</v>
      </c>
      <c r="E7447" s="1">
        <v>44561</v>
      </c>
      <c r="F7447" s="4">
        <v>8309</v>
      </c>
      <c r="G7447">
        <v>462</v>
      </c>
      <c r="H7447" s="3">
        <f>_xlfn.XLOOKUP(sales[[#This Row],[Product]],products[Product],products[Cost per box])*sales[[#This Row],[Boxes]]</f>
        <v>1224.3</v>
      </c>
      <c r="I7447" s="4">
        <f>sales[[#This Row],[Revenue]]-sales[[#This Row],[Cost]]</f>
        <v>7084.7</v>
      </c>
    </row>
    <row r="7448" spans="2:9" x14ac:dyDescent="0.25">
      <c r="B7448" t="s">
        <v>25</v>
      </c>
      <c r="C7448" t="s">
        <v>9</v>
      </c>
      <c r="D7448" t="s">
        <v>42</v>
      </c>
      <c r="E7448" s="1">
        <v>44561</v>
      </c>
      <c r="F7448" s="4">
        <v>2751</v>
      </c>
      <c r="G7448">
        <v>197</v>
      </c>
      <c r="H7448" s="3">
        <f>_xlfn.XLOOKUP(sales[[#This Row],[Product]],products[Product],products[Cost per box])*sales[[#This Row],[Boxes]]</f>
        <v>933.78000000000009</v>
      </c>
      <c r="I7448" s="4">
        <f>sales[[#This Row],[Revenue]]-sales[[#This Row],[Cost]]</f>
        <v>1817.2199999999998</v>
      </c>
    </row>
    <row r="7449" spans="2:9" x14ac:dyDescent="0.25">
      <c r="B7449" t="s">
        <v>20</v>
      </c>
      <c r="C7449" t="s">
        <v>6</v>
      </c>
      <c r="D7449" t="s">
        <v>50</v>
      </c>
      <c r="E7449" s="1">
        <v>44561</v>
      </c>
      <c r="F7449" s="4">
        <v>2212</v>
      </c>
      <c r="G7449">
        <v>93</v>
      </c>
      <c r="H7449" s="3">
        <f>_xlfn.XLOOKUP(sales[[#This Row],[Product]],products[Product],products[Cost per box])*sales[[#This Row],[Boxes]]</f>
        <v>1154.1300000000001</v>
      </c>
      <c r="I7449" s="4">
        <f>sales[[#This Row],[Revenue]]-sales[[#This Row],[Cost]]</f>
        <v>1057.8699999999999</v>
      </c>
    </row>
    <row r="7450" spans="2:9" x14ac:dyDescent="0.25">
      <c r="B7450" t="s">
        <v>13</v>
      </c>
      <c r="C7450" t="s">
        <v>27</v>
      </c>
      <c r="D7450" t="s">
        <v>24</v>
      </c>
      <c r="E7450" s="1">
        <v>44561</v>
      </c>
      <c r="F7450" s="4">
        <v>308</v>
      </c>
      <c r="G7450">
        <v>16</v>
      </c>
      <c r="H7450" s="3">
        <f>_xlfn.XLOOKUP(sales[[#This Row],[Product]],products[Product],products[Cost per box])*sales[[#This Row],[Boxes]]</f>
        <v>168.16</v>
      </c>
      <c r="I7450" s="4">
        <f>sales[[#This Row],[Revenue]]-sales[[#This Row],[Cost]]</f>
        <v>139.84</v>
      </c>
    </row>
    <row r="7451" spans="2:9" x14ac:dyDescent="0.25">
      <c r="B7451" t="s">
        <v>20</v>
      </c>
      <c r="C7451" t="s">
        <v>21</v>
      </c>
      <c r="D7451" t="s">
        <v>50</v>
      </c>
      <c r="E7451" s="1">
        <v>44561</v>
      </c>
      <c r="F7451" s="4">
        <v>4438</v>
      </c>
      <c r="G7451">
        <v>193</v>
      </c>
      <c r="H7451" s="3">
        <f>_xlfn.XLOOKUP(sales[[#This Row],[Product]],products[Product],products[Cost per box])*sales[[#This Row],[Boxes]]</f>
        <v>2395.13</v>
      </c>
      <c r="I7451" s="4">
        <f>sales[[#This Row],[Revenue]]-sales[[#This Row],[Cost]]</f>
        <v>2042.87</v>
      </c>
    </row>
    <row r="7452" spans="2:9" x14ac:dyDescent="0.25">
      <c r="B7452" t="s">
        <v>51</v>
      </c>
      <c r="C7452" t="s">
        <v>21</v>
      </c>
      <c r="D7452" t="s">
        <v>28</v>
      </c>
      <c r="E7452" s="1">
        <v>44561</v>
      </c>
      <c r="F7452" s="4">
        <v>2296</v>
      </c>
      <c r="G7452">
        <v>287</v>
      </c>
      <c r="H7452" s="3">
        <f>_xlfn.XLOOKUP(sales[[#This Row],[Product]],products[Product],products[Cost per box])*sales[[#This Row],[Boxes]]</f>
        <v>792.11999999999989</v>
      </c>
      <c r="I7452" s="4">
        <f>sales[[#This Row],[Revenue]]-sales[[#This Row],[Cost]]</f>
        <v>1503.88</v>
      </c>
    </row>
    <row r="7453" spans="2:9" x14ac:dyDescent="0.25">
      <c r="B7453" t="s">
        <v>39</v>
      </c>
      <c r="C7453" t="s">
        <v>21</v>
      </c>
      <c r="D7453" t="s">
        <v>14</v>
      </c>
      <c r="E7453" s="1">
        <v>44561</v>
      </c>
      <c r="F7453" s="4">
        <v>126</v>
      </c>
      <c r="G7453">
        <v>18</v>
      </c>
      <c r="H7453" s="3">
        <f>_xlfn.XLOOKUP(sales[[#This Row],[Product]],products[Product],products[Cost per box])*sales[[#This Row],[Boxes]]</f>
        <v>113.58</v>
      </c>
      <c r="I7453" s="4">
        <f>sales[[#This Row],[Revenue]]-sales[[#This Row],[Cost]]</f>
        <v>12.420000000000002</v>
      </c>
    </row>
    <row r="7454" spans="2:9" x14ac:dyDescent="0.25">
      <c r="B7454" t="s">
        <v>13</v>
      </c>
      <c r="C7454" t="s">
        <v>16</v>
      </c>
      <c r="D7454" t="s">
        <v>44</v>
      </c>
      <c r="E7454" s="1">
        <v>44561</v>
      </c>
      <c r="F7454" s="4">
        <v>6657</v>
      </c>
      <c r="G7454">
        <v>290</v>
      </c>
      <c r="H7454" s="3">
        <f>_xlfn.XLOOKUP(sales[[#This Row],[Product]],products[Product],products[Cost per box])*sales[[#This Row],[Boxes]]</f>
        <v>2775.3</v>
      </c>
      <c r="I7454" s="4">
        <f>sales[[#This Row],[Revenue]]-sales[[#This Row],[Cost]]</f>
        <v>3881.7</v>
      </c>
    </row>
    <row r="7455" spans="2:9" x14ac:dyDescent="0.25">
      <c r="B7455" t="s">
        <v>51</v>
      </c>
      <c r="C7455" t="s">
        <v>11</v>
      </c>
      <c r="D7455" t="s">
        <v>30</v>
      </c>
      <c r="E7455" s="1">
        <v>44561</v>
      </c>
      <c r="F7455" s="4">
        <v>2156</v>
      </c>
      <c r="G7455">
        <v>108</v>
      </c>
      <c r="H7455" s="3">
        <f>_xlfn.XLOOKUP(sales[[#This Row],[Product]],products[Product],products[Cost per box])*sales[[#This Row],[Boxes]]</f>
        <v>397.44</v>
      </c>
      <c r="I7455" s="4">
        <f>sales[[#This Row],[Revenue]]-sales[[#This Row],[Cost]]</f>
        <v>1758.56</v>
      </c>
    </row>
    <row r="7456" spans="2:9" x14ac:dyDescent="0.25">
      <c r="B7456" t="s">
        <v>41</v>
      </c>
      <c r="C7456" t="s">
        <v>27</v>
      </c>
      <c r="D7456" t="s">
        <v>38</v>
      </c>
      <c r="E7456" s="1">
        <v>44561</v>
      </c>
      <c r="F7456" s="4">
        <v>8736</v>
      </c>
      <c r="G7456">
        <v>336</v>
      </c>
      <c r="H7456" s="3">
        <f>_xlfn.XLOOKUP(sales[[#This Row],[Product]],products[Product],products[Cost per box])*sales[[#This Row],[Boxes]]</f>
        <v>3339.8399999999997</v>
      </c>
      <c r="I7456" s="4">
        <f>sales[[#This Row],[Revenue]]-sales[[#This Row],[Cost]]</f>
        <v>5396.16</v>
      </c>
    </row>
    <row r="7457" spans="2:9" x14ac:dyDescent="0.25">
      <c r="B7457" t="s">
        <v>49</v>
      </c>
      <c r="C7457" t="s">
        <v>16</v>
      </c>
      <c r="D7457" t="s">
        <v>12</v>
      </c>
      <c r="E7457" s="1">
        <v>44561</v>
      </c>
      <c r="F7457" s="4">
        <v>1225</v>
      </c>
      <c r="G7457">
        <v>77</v>
      </c>
      <c r="H7457" s="3">
        <f>_xlfn.XLOOKUP(sales[[#This Row],[Product]],products[Product],products[Cost per box])*sales[[#This Row],[Boxes]]</f>
        <v>649.11</v>
      </c>
      <c r="I7457" s="4">
        <f>sales[[#This Row],[Revenue]]-sales[[#This Row],[Cost]]</f>
        <v>575.89</v>
      </c>
    </row>
    <row r="7458" spans="2:9" x14ac:dyDescent="0.25">
      <c r="B7458" t="s">
        <v>46</v>
      </c>
      <c r="C7458" t="s">
        <v>21</v>
      </c>
      <c r="D7458" t="s">
        <v>30</v>
      </c>
      <c r="E7458" s="1">
        <v>44561</v>
      </c>
      <c r="F7458" s="4">
        <v>3766</v>
      </c>
      <c r="G7458">
        <v>189</v>
      </c>
      <c r="H7458" s="3">
        <f>_xlfn.XLOOKUP(sales[[#This Row],[Product]],products[Product],products[Cost per box])*sales[[#This Row],[Boxes]]</f>
        <v>695.52</v>
      </c>
      <c r="I7458" s="4">
        <f>sales[[#This Row],[Revenue]]-sales[[#This Row],[Cost]]</f>
        <v>3070.48</v>
      </c>
    </row>
    <row r="7459" spans="2:9" x14ac:dyDescent="0.25">
      <c r="B7459" t="s">
        <v>20</v>
      </c>
      <c r="C7459" t="s">
        <v>9</v>
      </c>
      <c r="D7459" t="s">
        <v>14</v>
      </c>
      <c r="E7459" s="1">
        <v>44564</v>
      </c>
      <c r="F7459" s="4">
        <v>5355</v>
      </c>
      <c r="G7459">
        <v>910</v>
      </c>
      <c r="H7459" s="3">
        <f>_xlfn.XLOOKUP(sales[[#This Row],[Product]],products[Product],products[Cost per box])*sales[[#This Row],[Boxes]]</f>
        <v>5742.0999999999995</v>
      </c>
      <c r="I7459" s="4">
        <f>sales[[#This Row],[Revenue]]-sales[[#This Row],[Cost]]</f>
        <v>-387.09999999999945</v>
      </c>
    </row>
    <row r="7460" spans="2:9" x14ac:dyDescent="0.25">
      <c r="B7460" t="s">
        <v>33</v>
      </c>
      <c r="C7460" t="s">
        <v>6</v>
      </c>
      <c r="D7460" t="s">
        <v>30</v>
      </c>
      <c r="E7460" s="1">
        <v>44564</v>
      </c>
      <c r="F7460" s="4">
        <v>3297</v>
      </c>
      <c r="G7460">
        <v>184</v>
      </c>
      <c r="H7460" s="3">
        <f>_xlfn.XLOOKUP(sales[[#This Row],[Product]],products[Product],products[Cost per box])*sales[[#This Row],[Boxes]]</f>
        <v>677.12</v>
      </c>
      <c r="I7460" s="4">
        <f>sales[[#This Row],[Revenue]]-sales[[#This Row],[Cost]]</f>
        <v>2619.88</v>
      </c>
    </row>
    <row r="7461" spans="2:9" x14ac:dyDescent="0.25">
      <c r="B7461" t="s">
        <v>15</v>
      </c>
      <c r="C7461" t="s">
        <v>6</v>
      </c>
      <c r="D7461" t="s">
        <v>30</v>
      </c>
      <c r="E7461" s="1">
        <v>44564</v>
      </c>
      <c r="F7461" s="4">
        <v>3899</v>
      </c>
      <c r="G7461">
        <v>217</v>
      </c>
      <c r="H7461" s="3">
        <f>_xlfn.XLOOKUP(sales[[#This Row],[Product]],products[Product],products[Cost per box])*sales[[#This Row],[Boxes]]</f>
        <v>798.56000000000006</v>
      </c>
      <c r="I7461" s="4">
        <f>sales[[#This Row],[Revenue]]-sales[[#This Row],[Cost]]</f>
        <v>3100.44</v>
      </c>
    </row>
    <row r="7462" spans="2:9" x14ac:dyDescent="0.25">
      <c r="B7462" t="s">
        <v>15</v>
      </c>
      <c r="C7462" t="s">
        <v>11</v>
      </c>
      <c r="D7462" t="s">
        <v>36</v>
      </c>
      <c r="E7462" s="1">
        <v>44564</v>
      </c>
      <c r="F7462" s="4">
        <v>1113</v>
      </c>
      <c r="G7462">
        <v>159</v>
      </c>
      <c r="H7462" s="3">
        <f>_xlfn.XLOOKUP(sales[[#This Row],[Product]],products[Product],products[Cost per box])*sales[[#This Row],[Boxes]]</f>
        <v>801.36</v>
      </c>
      <c r="I7462" s="4">
        <f>sales[[#This Row],[Revenue]]-sales[[#This Row],[Cost]]</f>
        <v>311.64</v>
      </c>
    </row>
    <row r="7463" spans="2:9" x14ac:dyDescent="0.25">
      <c r="B7463" t="s">
        <v>53</v>
      </c>
      <c r="C7463" t="s">
        <v>9</v>
      </c>
      <c r="D7463" t="s">
        <v>28</v>
      </c>
      <c r="E7463" s="1">
        <v>44564</v>
      </c>
      <c r="F7463" s="4">
        <v>6580</v>
      </c>
      <c r="G7463">
        <v>1120</v>
      </c>
      <c r="H7463" s="3">
        <f>_xlfn.XLOOKUP(sales[[#This Row],[Product]],products[Product],products[Cost per box])*sales[[#This Row],[Boxes]]</f>
        <v>3091.2</v>
      </c>
      <c r="I7463" s="4">
        <f>sales[[#This Row],[Revenue]]-sales[[#This Row],[Cost]]</f>
        <v>3488.8</v>
      </c>
    </row>
    <row r="7464" spans="2:9" x14ac:dyDescent="0.25">
      <c r="B7464" t="s">
        <v>32</v>
      </c>
      <c r="C7464" t="s">
        <v>9</v>
      </c>
      <c r="D7464" t="s">
        <v>42</v>
      </c>
      <c r="E7464" s="1">
        <v>44564</v>
      </c>
      <c r="F7464" s="4">
        <v>7420</v>
      </c>
      <c r="G7464">
        <v>464</v>
      </c>
      <c r="H7464" s="3">
        <f>_xlfn.XLOOKUP(sales[[#This Row],[Product]],products[Product],products[Cost per box])*sales[[#This Row],[Boxes]]</f>
        <v>2199.36</v>
      </c>
      <c r="I7464" s="4">
        <f>sales[[#This Row],[Revenue]]-sales[[#This Row],[Cost]]</f>
        <v>5220.6399999999994</v>
      </c>
    </row>
    <row r="7465" spans="2:9" x14ac:dyDescent="0.25">
      <c r="B7465" t="s">
        <v>57</v>
      </c>
      <c r="C7465" t="s">
        <v>6</v>
      </c>
      <c r="D7465" t="s">
        <v>44</v>
      </c>
      <c r="E7465" s="1">
        <v>44564</v>
      </c>
      <c r="F7465" s="4">
        <v>2632</v>
      </c>
      <c r="G7465">
        <v>115</v>
      </c>
      <c r="H7465" s="3">
        <f>_xlfn.XLOOKUP(sales[[#This Row],[Product]],products[Product],products[Cost per box])*sales[[#This Row],[Boxes]]</f>
        <v>1100.55</v>
      </c>
      <c r="I7465" s="4">
        <f>sales[[#This Row],[Revenue]]-sales[[#This Row],[Cost]]</f>
        <v>1531.45</v>
      </c>
    </row>
    <row r="7466" spans="2:9" x14ac:dyDescent="0.25">
      <c r="B7466" t="s">
        <v>13</v>
      </c>
      <c r="C7466" t="s">
        <v>27</v>
      </c>
      <c r="D7466" t="s">
        <v>50</v>
      </c>
      <c r="E7466" s="1">
        <v>44564</v>
      </c>
      <c r="F7466" s="4">
        <v>11368</v>
      </c>
      <c r="G7466">
        <v>474</v>
      </c>
      <c r="H7466" s="3">
        <f>_xlfn.XLOOKUP(sales[[#This Row],[Product]],products[Product],products[Cost per box])*sales[[#This Row],[Boxes]]</f>
        <v>5882.34</v>
      </c>
      <c r="I7466" s="4">
        <f>sales[[#This Row],[Revenue]]-sales[[#This Row],[Cost]]</f>
        <v>5485.66</v>
      </c>
    </row>
    <row r="7467" spans="2:9" x14ac:dyDescent="0.25">
      <c r="B7467" t="s">
        <v>10</v>
      </c>
      <c r="C7467" t="s">
        <v>11</v>
      </c>
      <c r="D7467" t="s">
        <v>36</v>
      </c>
      <c r="E7467" s="1">
        <v>44564</v>
      </c>
      <c r="F7467" s="4">
        <v>2520</v>
      </c>
      <c r="G7467">
        <v>280</v>
      </c>
      <c r="H7467" s="3">
        <f>_xlfn.XLOOKUP(sales[[#This Row],[Product]],products[Product],products[Cost per box])*sales[[#This Row],[Boxes]]</f>
        <v>1411.2</v>
      </c>
      <c r="I7467" s="4">
        <f>sales[[#This Row],[Revenue]]-sales[[#This Row],[Cost]]</f>
        <v>1108.8</v>
      </c>
    </row>
    <row r="7468" spans="2:9" x14ac:dyDescent="0.25">
      <c r="B7468" t="s">
        <v>34</v>
      </c>
      <c r="C7468" t="s">
        <v>27</v>
      </c>
      <c r="D7468" t="s">
        <v>45</v>
      </c>
      <c r="E7468" s="1">
        <v>44564</v>
      </c>
      <c r="F7468" s="4">
        <v>1897</v>
      </c>
      <c r="G7468">
        <v>83</v>
      </c>
      <c r="H7468" s="3">
        <f>_xlfn.XLOOKUP(sales[[#This Row],[Product]],products[Product],products[Cost per box])*sales[[#This Row],[Boxes]]</f>
        <v>641.59</v>
      </c>
      <c r="I7468" s="4">
        <f>sales[[#This Row],[Revenue]]-sales[[#This Row],[Cost]]</f>
        <v>1255.4099999999999</v>
      </c>
    </row>
    <row r="7469" spans="2:9" x14ac:dyDescent="0.25">
      <c r="B7469" t="s">
        <v>13</v>
      </c>
      <c r="C7469" t="s">
        <v>9</v>
      </c>
      <c r="D7469" t="s">
        <v>42</v>
      </c>
      <c r="E7469" s="1">
        <v>44564</v>
      </c>
      <c r="F7469" s="4">
        <v>3031</v>
      </c>
      <c r="G7469">
        <v>203</v>
      </c>
      <c r="H7469" s="3">
        <f>_xlfn.XLOOKUP(sales[[#This Row],[Product]],products[Product],products[Cost per box])*sales[[#This Row],[Boxes]]</f>
        <v>962.22</v>
      </c>
      <c r="I7469" s="4">
        <f>sales[[#This Row],[Revenue]]-sales[[#This Row],[Cost]]</f>
        <v>2068.7799999999997</v>
      </c>
    </row>
    <row r="7470" spans="2:9" x14ac:dyDescent="0.25">
      <c r="B7470" t="s">
        <v>25</v>
      </c>
      <c r="C7470" t="s">
        <v>27</v>
      </c>
      <c r="D7470" t="s">
        <v>43</v>
      </c>
      <c r="E7470" s="1">
        <v>44564</v>
      </c>
      <c r="F7470" s="4">
        <v>8764</v>
      </c>
      <c r="G7470">
        <v>399</v>
      </c>
      <c r="H7470" s="3">
        <f>_xlfn.XLOOKUP(sales[[#This Row],[Product]],products[Product],products[Cost per box])*sales[[#This Row],[Boxes]]</f>
        <v>1536.15</v>
      </c>
      <c r="I7470" s="4">
        <f>sales[[#This Row],[Revenue]]-sales[[#This Row],[Cost]]</f>
        <v>7227.85</v>
      </c>
    </row>
    <row r="7471" spans="2:9" x14ac:dyDescent="0.25">
      <c r="B7471" t="s">
        <v>51</v>
      </c>
      <c r="C7471" t="s">
        <v>16</v>
      </c>
      <c r="D7471" t="s">
        <v>31</v>
      </c>
      <c r="E7471" s="1">
        <v>44564</v>
      </c>
      <c r="F7471" s="4">
        <v>6153</v>
      </c>
      <c r="G7471">
        <v>513</v>
      </c>
      <c r="H7471" s="3">
        <f>_xlfn.XLOOKUP(sales[[#This Row],[Product]],products[Product],products[Cost per box])*sales[[#This Row],[Boxes]]</f>
        <v>2934.3599999999997</v>
      </c>
      <c r="I7471" s="4">
        <f>sales[[#This Row],[Revenue]]-sales[[#This Row],[Cost]]</f>
        <v>3218.6400000000003</v>
      </c>
    </row>
    <row r="7472" spans="2:9" x14ac:dyDescent="0.25">
      <c r="B7472" t="s">
        <v>8</v>
      </c>
      <c r="C7472" t="s">
        <v>11</v>
      </c>
      <c r="D7472" t="s">
        <v>26</v>
      </c>
      <c r="E7472" s="1">
        <v>44564</v>
      </c>
      <c r="F7472" s="4">
        <v>2422</v>
      </c>
      <c r="G7472">
        <v>202</v>
      </c>
      <c r="H7472" s="3">
        <f>_xlfn.XLOOKUP(sales[[#This Row],[Product]],products[Product],products[Cost per box])*sales[[#This Row],[Boxes]]</f>
        <v>1298.8599999999999</v>
      </c>
      <c r="I7472" s="4">
        <f>sales[[#This Row],[Revenue]]-sales[[#This Row],[Cost]]</f>
        <v>1123.1400000000001</v>
      </c>
    </row>
    <row r="7473" spans="2:9" x14ac:dyDescent="0.25">
      <c r="B7473" t="s">
        <v>55</v>
      </c>
      <c r="C7473" t="s">
        <v>9</v>
      </c>
      <c r="D7473" t="s">
        <v>17</v>
      </c>
      <c r="E7473" s="1">
        <v>44564</v>
      </c>
      <c r="F7473" s="4">
        <v>1862</v>
      </c>
      <c r="G7473">
        <v>81</v>
      </c>
      <c r="H7473" s="3">
        <f>_xlfn.XLOOKUP(sales[[#This Row],[Product]],products[Product],products[Cost per box])*sales[[#This Row],[Boxes]]</f>
        <v>550.79999999999995</v>
      </c>
      <c r="I7473" s="4">
        <f>sales[[#This Row],[Revenue]]-sales[[#This Row],[Cost]]</f>
        <v>1311.2</v>
      </c>
    </row>
    <row r="7474" spans="2:9" x14ac:dyDescent="0.25">
      <c r="B7474" t="s">
        <v>39</v>
      </c>
      <c r="C7474" t="s">
        <v>21</v>
      </c>
      <c r="D7474" t="s">
        <v>19</v>
      </c>
      <c r="E7474" s="1">
        <v>44564</v>
      </c>
      <c r="F7474" s="4">
        <v>8400</v>
      </c>
      <c r="G7474">
        <v>467</v>
      </c>
      <c r="H7474" s="3">
        <f>_xlfn.XLOOKUP(sales[[#This Row],[Product]],products[Product],products[Cost per box])*sales[[#This Row],[Boxes]]</f>
        <v>4777.41</v>
      </c>
      <c r="I7474" s="4">
        <f>sales[[#This Row],[Revenue]]-sales[[#This Row],[Cost]]</f>
        <v>3622.59</v>
      </c>
    </row>
    <row r="7475" spans="2:9" x14ac:dyDescent="0.25">
      <c r="B7475" t="s">
        <v>8</v>
      </c>
      <c r="C7475" t="s">
        <v>11</v>
      </c>
      <c r="D7475" t="s">
        <v>45</v>
      </c>
      <c r="E7475" s="1">
        <v>44564</v>
      </c>
      <c r="F7475" s="4">
        <v>4011</v>
      </c>
      <c r="G7475">
        <v>175</v>
      </c>
      <c r="H7475" s="3">
        <f>_xlfn.XLOOKUP(sales[[#This Row],[Product]],products[Product],products[Cost per box])*sales[[#This Row],[Boxes]]</f>
        <v>1352.75</v>
      </c>
      <c r="I7475" s="4">
        <f>sales[[#This Row],[Revenue]]-sales[[#This Row],[Cost]]</f>
        <v>2658.25</v>
      </c>
    </row>
    <row r="7476" spans="2:9" x14ac:dyDescent="0.25">
      <c r="B7476" t="s">
        <v>33</v>
      </c>
      <c r="C7476" t="s">
        <v>9</v>
      </c>
      <c r="D7476" t="s">
        <v>12</v>
      </c>
      <c r="E7476" s="1">
        <v>44564</v>
      </c>
      <c r="F7476" s="4">
        <v>19026</v>
      </c>
      <c r="G7476">
        <v>1260</v>
      </c>
      <c r="H7476" s="3">
        <f>_xlfn.XLOOKUP(sales[[#This Row],[Product]],products[Product],products[Cost per box])*sales[[#This Row],[Boxes]]</f>
        <v>10621.8</v>
      </c>
      <c r="I7476" s="4">
        <f>sales[[#This Row],[Revenue]]-sales[[#This Row],[Cost]]</f>
        <v>8404.2000000000007</v>
      </c>
    </row>
    <row r="7477" spans="2:9" x14ac:dyDescent="0.25">
      <c r="B7477" t="s">
        <v>33</v>
      </c>
      <c r="C7477" t="s">
        <v>11</v>
      </c>
      <c r="D7477" t="s">
        <v>19</v>
      </c>
      <c r="E7477" s="1">
        <v>44564</v>
      </c>
      <c r="F7477" s="4">
        <v>2660</v>
      </c>
      <c r="G7477">
        <v>148</v>
      </c>
      <c r="H7477" s="3">
        <f>_xlfn.XLOOKUP(sales[[#This Row],[Product]],products[Product],products[Cost per box])*sales[[#This Row],[Boxes]]</f>
        <v>1514.04</v>
      </c>
      <c r="I7477" s="4">
        <f>sales[[#This Row],[Revenue]]-sales[[#This Row],[Cost]]</f>
        <v>1145.96</v>
      </c>
    </row>
    <row r="7478" spans="2:9" x14ac:dyDescent="0.25">
      <c r="B7478" t="s">
        <v>20</v>
      </c>
      <c r="C7478" t="s">
        <v>27</v>
      </c>
      <c r="D7478" t="s">
        <v>26</v>
      </c>
      <c r="E7478" s="1">
        <v>44564</v>
      </c>
      <c r="F7478" s="4">
        <v>15386</v>
      </c>
      <c r="G7478">
        <v>1190</v>
      </c>
      <c r="H7478" s="3">
        <f>_xlfn.XLOOKUP(sales[[#This Row],[Product]],products[Product],products[Cost per box])*sales[[#This Row],[Boxes]]</f>
        <v>7651.7</v>
      </c>
      <c r="I7478" s="4">
        <f>sales[[#This Row],[Revenue]]-sales[[#This Row],[Cost]]</f>
        <v>7734.3</v>
      </c>
    </row>
    <row r="7479" spans="2:9" x14ac:dyDescent="0.25">
      <c r="B7479" t="s">
        <v>29</v>
      </c>
      <c r="C7479" t="s">
        <v>11</v>
      </c>
      <c r="D7479" t="s">
        <v>31</v>
      </c>
      <c r="E7479" s="1">
        <v>44564</v>
      </c>
      <c r="F7479" s="4">
        <v>2065</v>
      </c>
      <c r="G7479">
        <v>173</v>
      </c>
      <c r="H7479" s="3">
        <f>_xlfn.XLOOKUP(sales[[#This Row],[Product]],products[Product],products[Cost per box])*sales[[#This Row],[Boxes]]</f>
        <v>989.56</v>
      </c>
      <c r="I7479" s="4">
        <f>sales[[#This Row],[Revenue]]-sales[[#This Row],[Cost]]</f>
        <v>1075.44</v>
      </c>
    </row>
    <row r="7480" spans="2:9" x14ac:dyDescent="0.25">
      <c r="B7480" t="s">
        <v>23</v>
      </c>
      <c r="C7480" t="s">
        <v>6</v>
      </c>
      <c r="D7480" t="s">
        <v>31</v>
      </c>
      <c r="E7480" s="1">
        <v>44564</v>
      </c>
      <c r="F7480" s="4">
        <v>2968</v>
      </c>
      <c r="G7480">
        <v>248</v>
      </c>
      <c r="H7480" s="3">
        <f>_xlfn.XLOOKUP(sales[[#This Row],[Product]],products[Product],products[Cost per box])*sales[[#This Row],[Boxes]]</f>
        <v>1418.56</v>
      </c>
      <c r="I7480" s="4">
        <f>sales[[#This Row],[Revenue]]-sales[[#This Row],[Cost]]</f>
        <v>1549.44</v>
      </c>
    </row>
    <row r="7481" spans="2:9" x14ac:dyDescent="0.25">
      <c r="B7481" t="s">
        <v>53</v>
      </c>
      <c r="C7481" t="s">
        <v>11</v>
      </c>
      <c r="D7481" t="s">
        <v>44</v>
      </c>
      <c r="E7481" s="1">
        <v>44564</v>
      </c>
      <c r="F7481" s="4">
        <v>9772</v>
      </c>
      <c r="G7481">
        <v>445</v>
      </c>
      <c r="H7481" s="3">
        <f>_xlfn.XLOOKUP(sales[[#This Row],[Product]],products[Product],products[Cost per box])*sales[[#This Row],[Boxes]]</f>
        <v>4258.6500000000005</v>
      </c>
      <c r="I7481" s="4">
        <f>sales[[#This Row],[Revenue]]-sales[[#This Row],[Cost]]</f>
        <v>5513.3499999999995</v>
      </c>
    </row>
    <row r="7482" spans="2:9" x14ac:dyDescent="0.25">
      <c r="B7482" t="s">
        <v>57</v>
      </c>
      <c r="C7482" t="s">
        <v>16</v>
      </c>
      <c r="D7482" t="s">
        <v>14</v>
      </c>
      <c r="E7482" s="1">
        <v>44564</v>
      </c>
      <c r="F7482" s="4">
        <v>1274</v>
      </c>
      <c r="G7482">
        <v>213</v>
      </c>
      <c r="H7482" s="3">
        <f>_xlfn.XLOOKUP(sales[[#This Row],[Product]],products[Product],products[Cost per box])*sales[[#This Row],[Boxes]]</f>
        <v>1344.03</v>
      </c>
      <c r="I7482" s="4">
        <f>sales[[#This Row],[Revenue]]-sales[[#This Row],[Cost]]</f>
        <v>-70.029999999999973</v>
      </c>
    </row>
    <row r="7483" spans="2:9" x14ac:dyDescent="0.25">
      <c r="B7483" t="s">
        <v>55</v>
      </c>
      <c r="C7483" t="s">
        <v>16</v>
      </c>
      <c r="D7483" t="s">
        <v>35</v>
      </c>
      <c r="E7483" s="1">
        <v>44564</v>
      </c>
      <c r="F7483" s="4">
        <v>5047</v>
      </c>
      <c r="G7483">
        <v>266</v>
      </c>
      <c r="H7483" s="3">
        <f>_xlfn.XLOOKUP(sales[[#This Row],[Product]],products[Product],products[Cost per box])*sales[[#This Row],[Boxes]]</f>
        <v>704.9</v>
      </c>
      <c r="I7483" s="4">
        <f>sales[[#This Row],[Revenue]]-sales[[#This Row],[Cost]]</f>
        <v>4342.1000000000004</v>
      </c>
    </row>
    <row r="7484" spans="2:9" x14ac:dyDescent="0.25">
      <c r="B7484" t="s">
        <v>32</v>
      </c>
      <c r="C7484" t="s">
        <v>16</v>
      </c>
      <c r="D7484" t="s">
        <v>30</v>
      </c>
      <c r="E7484" s="1">
        <v>44564</v>
      </c>
      <c r="F7484" s="4">
        <v>1967</v>
      </c>
      <c r="G7484">
        <v>104</v>
      </c>
      <c r="H7484" s="3">
        <f>_xlfn.XLOOKUP(sales[[#This Row],[Product]],products[Product],products[Cost per box])*sales[[#This Row],[Boxes]]</f>
        <v>382.72</v>
      </c>
      <c r="I7484" s="4">
        <f>sales[[#This Row],[Revenue]]-sales[[#This Row],[Cost]]</f>
        <v>1584.28</v>
      </c>
    </row>
    <row r="7485" spans="2:9" x14ac:dyDescent="0.25">
      <c r="B7485" t="s">
        <v>33</v>
      </c>
      <c r="C7485" t="s">
        <v>11</v>
      </c>
      <c r="D7485" t="s">
        <v>14</v>
      </c>
      <c r="E7485" s="1">
        <v>44564</v>
      </c>
      <c r="F7485" s="4">
        <v>5075</v>
      </c>
      <c r="G7485">
        <v>700</v>
      </c>
      <c r="H7485" s="3">
        <f>_xlfn.XLOOKUP(sales[[#This Row],[Product]],products[Product],products[Cost per box])*sales[[#This Row],[Boxes]]</f>
        <v>4417</v>
      </c>
      <c r="I7485" s="4">
        <f>sales[[#This Row],[Revenue]]-sales[[#This Row],[Cost]]</f>
        <v>658</v>
      </c>
    </row>
    <row r="7486" spans="2:9" x14ac:dyDescent="0.25">
      <c r="B7486" t="s">
        <v>23</v>
      </c>
      <c r="C7486" t="s">
        <v>16</v>
      </c>
      <c r="D7486" t="s">
        <v>43</v>
      </c>
      <c r="E7486" s="1">
        <v>44564</v>
      </c>
      <c r="F7486" s="4">
        <v>4536</v>
      </c>
      <c r="G7486">
        <v>207</v>
      </c>
      <c r="H7486" s="3">
        <f>_xlfn.XLOOKUP(sales[[#This Row],[Product]],products[Product],products[Cost per box])*sales[[#This Row],[Boxes]]</f>
        <v>796.95</v>
      </c>
      <c r="I7486" s="4">
        <f>sales[[#This Row],[Revenue]]-sales[[#This Row],[Cost]]</f>
        <v>3739.05</v>
      </c>
    </row>
    <row r="7487" spans="2:9" x14ac:dyDescent="0.25">
      <c r="B7487" t="s">
        <v>25</v>
      </c>
      <c r="C7487" t="s">
        <v>11</v>
      </c>
      <c r="D7487" t="s">
        <v>17</v>
      </c>
      <c r="E7487" s="1">
        <v>44564</v>
      </c>
      <c r="F7487" s="4">
        <v>126</v>
      </c>
      <c r="G7487">
        <v>6</v>
      </c>
      <c r="H7487" s="3">
        <f>_xlfn.XLOOKUP(sales[[#This Row],[Product]],products[Product],products[Cost per box])*sales[[#This Row],[Boxes]]</f>
        <v>40.799999999999997</v>
      </c>
      <c r="I7487" s="4">
        <f>sales[[#This Row],[Revenue]]-sales[[#This Row],[Cost]]</f>
        <v>85.2</v>
      </c>
    </row>
    <row r="7488" spans="2:9" x14ac:dyDescent="0.25">
      <c r="B7488" t="s">
        <v>25</v>
      </c>
      <c r="C7488" t="s">
        <v>16</v>
      </c>
      <c r="D7488" t="s">
        <v>19</v>
      </c>
      <c r="E7488" s="1">
        <v>44564</v>
      </c>
      <c r="F7488" s="4">
        <v>2646</v>
      </c>
      <c r="G7488">
        <v>156</v>
      </c>
      <c r="H7488" s="3">
        <f>_xlfn.XLOOKUP(sales[[#This Row],[Product]],products[Product],products[Cost per box])*sales[[#This Row],[Boxes]]</f>
        <v>1595.88</v>
      </c>
      <c r="I7488" s="4">
        <f>sales[[#This Row],[Revenue]]-sales[[#This Row],[Cost]]</f>
        <v>1050.1199999999999</v>
      </c>
    </row>
    <row r="7489" spans="2:9" x14ac:dyDescent="0.25">
      <c r="B7489" t="s">
        <v>18</v>
      </c>
      <c r="C7489" t="s">
        <v>9</v>
      </c>
      <c r="D7489" t="s">
        <v>50</v>
      </c>
      <c r="E7489" s="1">
        <v>44564</v>
      </c>
      <c r="F7489" s="4">
        <v>2576</v>
      </c>
      <c r="G7489">
        <v>108</v>
      </c>
      <c r="H7489" s="3">
        <f>_xlfn.XLOOKUP(sales[[#This Row],[Product]],products[Product],products[Cost per box])*sales[[#This Row],[Boxes]]</f>
        <v>1340.28</v>
      </c>
      <c r="I7489" s="4">
        <f>sales[[#This Row],[Revenue]]-sales[[#This Row],[Cost]]</f>
        <v>1235.72</v>
      </c>
    </row>
    <row r="7490" spans="2:9" x14ac:dyDescent="0.25">
      <c r="B7490" t="s">
        <v>49</v>
      </c>
      <c r="C7490" t="s">
        <v>11</v>
      </c>
      <c r="D7490" t="s">
        <v>30</v>
      </c>
      <c r="E7490" s="1">
        <v>44564</v>
      </c>
      <c r="F7490" s="4">
        <v>8337</v>
      </c>
      <c r="G7490">
        <v>464</v>
      </c>
      <c r="H7490" s="3">
        <f>_xlfn.XLOOKUP(sales[[#This Row],[Product]],products[Product],products[Cost per box])*sales[[#This Row],[Boxes]]</f>
        <v>1707.52</v>
      </c>
      <c r="I7490" s="4">
        <f>sales[[#This Row],[Revenue]]-sales[[#This Row],[Cost]]</f>
        <v>6629.48</v>
      </c>
    </row>
    <row r="7491" spans="2:9" x14ac:dyDescent="0.25">
      <c r="B7491" t="s">
        <v>46</v>
      </c>
      <c r="C7491" t="s">
        <v>21</v>
      </c>
      <c r="D7491" t="s">
        <v>31</v>
      </c>
      <c r="E7491" s="1">
        <v>44564</v>
      </c>
      <c r="F7491" s="4">
        <v>3885</v>
      </c>
      <c r="G7491">
        <v>299</v>
      </c>
      <c r="H7491" s="3">
        <f>_xlfn.XLOOKUP(sales[[#This Row],[Product]],products[Product],products[Cost per box])*sales[[#This Row],[Boxes]]</f>
        <v>1710.28</v>
      </c>
      <c r="I7491" s="4">
        <f>sales[[#This Row],[Revenue]]-sales[[#This Row],[Cost]]</f>
        <v>2174.7200000000003</v>
      </c>
    </row>
    <row r="7492" spans="2:9" x14ac:dyDescent="0.25">
      <c r="B7492" t="s">
        <v>23</v>
      </c>
      <c r="C7492" t="s">
        <v>6</v>
      </c>
      <c r="D7492" t="s">
        <v>43</v>
      </c>
      <c r="E7492" s="1">
        <v>44564</v>
      </c>
      <c r="F7492" s="4">
        <v>8085</v>
      </c>
      <c r="G7492">
        <v>405</v>
      </c>
      <c r="H7492" s="3">
        <f>_xlfn.XLOOKUP(sales[[#This Row],[Product]],products[Product],products[Cost per box])*sales[[#This Row],[Boxes]]</f>
        <v>1559.25</v>
      </c>
      <c r="I7492" s="4">
        <f>sales[[#This Row],[Revenue]]-sales[[#This Row],[Cost]]</f>
        <v>6525.75</v>
      </c>
    </row>
    <row r="7493" spans="2:9" x14ac:dyDescent="0.25">
      <c r="B7493" t="s">
        <v>18</v>
      </c>
      <c r="C7493" t="s">
        <v>9</v>
      </c>
      <c r="D7493" t="s">
        <v>17</v>
      </c>
      <c r="E7493" s="1">
        <v>44564</v>
      </c>
      <c r="F7493" s="4">
        <v>5544</v>
      </c>
      <c r="G7493">
        <v>242</v>
      </c>
      <c r="H7493" s="3">
        <f>_xlfn.XLOOKUP(sales[[#This Row],[Product]],products[Product],products[Cost per box])*sales[[#This Row],[Boxes]]</f>
        <v>1645.6</v>
      </c>
      <c r="I7493" s="4">
        <f>sales[[#This Row],[Revenue]]-sales[[#This Row],[Cost]]</f>
        <v>3898.4</v>
      </c>
    </row>
    <row r="7494" spans="2:9" x14ac:dyDescent="0.25">
      <c r="B7494" t="s">
        <v>37</v>
      </c>
      <c r="C7494" t="s">
        <v>11</v>
      </c>
      <c r="D7494" t="s">
        <v>35</v>
      </c>
      <c r="E7494" s="1">
        <v>44564</v>
      </c>
      <c r="F7494" s="4">
        <v>5250</v>
      </c>
      <c r="G7494">
        <v>277</v>
      </c>
      <c r="H7494" s="3">
        <f>_xlfn.XLOOKUP(sales[[#This Row],[Product]],products[Product],products[Cost per box])*sales[[#This Row],[Boxes]]</f>
        <v>734.05</v>
      </c>
      <c r="I7494" s="4">
        <f>sales[[#This Row],[Revenue]]-sales[[#This Row],[Cost]]</f>
        <v>4515.95</v>
      </c>
    </row>
    <row r="7495" spans="2:9" x14ac:dyDescent="0.25">
      <c r="B7495" t="s">
        <v>23</v>
      </c>
      <c r="C7495" t="s">
        <v>11</v>
      </c>
      <c r="D7495" t="s">
        <v>48</v>
      </c>
      <c r="E7495" s="1">
        <v>44564</v>
      </c>
      <c r="F7495" s="4">
        <v>4788</v>
      </c>
      <c r="G7495">
        <v>192</v>
      </c>
      <c r="H7495" s="3">
        <f>_xlfn.XLOOKUP(sales[[#This Row],[Product]],products[Product],products[Cost per box])*sales[[#This Row],[Boxes]]</f>
        <v>1436.16</v>
      </c>
      <c r="I7495" s="4">
        <f>sales[[#This Row],[Revenue]]-sales[[#This Row],[Cost]]</f>
        <v>3351.84</v>
      </c>
    </row>
    <row r="7496" spans="2:9" x14ac:dyDescent="0.25">
      <c r="B7496" t="s">
        <v>8</v>
      </c>
      <c r="C7496" t="s">
        <v>27</v>
      </c>
      <c r="D7496" t="s">
        <v>35</v>
      </c>
      <c r="E7496" s="1">
        <v>44564</v>
      </c>
      <c r="F7496" s="4">
        <v>3717</v>
      </c>
      <c r="G7496">
        <v>196</v>
      </c>
      <c r="H7496" s="3">
        <f>_xlfn.XLOOKUP(sales[[#This Row],[Product]],products[Product],products[Cost per box])*sales[[#This Row],[Boxes]]</f>
        <v>519.4</v>
      </c>
      <c r="I7496" s="4">
        <f>sales[[#This Row],[Revenue]]-sales[[#This Row],[Cost]]</f>
        <v>3197.6</v>
      </c>
    </row>
    <row r="7497" spans="2:9" x14ac:dyDescent="0.25">
      <c r="B7497" t="s">
        <v>39</v>
      </c>
      <c r="C7497" t="s">
        <v>27</v>
      </c>
      <c r="D7497" t="s">
        <v>43</v>
      </c>
      <c r="E7497" s="1">
        <v>44564</v>
      </c>
      <c r="F7497" s="4">
        <v>4165</v>
      </c>
      <c r="G7497">
        <v>190</v>
      </c>
      <c r="H7497" s="3">
        <f>_xlfn.XLOOKUP(sales[[#This Row],[Product]],products[Product],products[Cost per box])*sales[[#This Row],[Boxes]]</f>
        <v>731.5</v>
      </c>
      <c r="I7497" s="4">
        <f>sales[[#This Row],[Revenue]]-sales[[#This Row],[Cost]]</f>
        <v>3433.5</v>
      </c>
    </row>
    <row r="7498" spans="2:9" x14ac:dyDescent="0.25">
      <c r="B7498" t="s">
        <v>5</v>
      </c>
      <c r="C7498" t="s">
        <v>21</v>
      </c>
      <c r="D7498" t="s">
        <v>44</v>
      </c>
      <c r="E7498" s="1">
        <v>44564</v>
      </c>
      <c r="F7498" s="4">
        <v>1813</v>
      </c>
      <c r="G7498">
        <v>83</v>
      </c>
      <c r="H7498" s="3">
        <f>_xlfn.XLOOKUP(sales[[#This Row],[Product]],products[Product],products[Cost per box])*sales[[#This Row],[Boxes]]</f>
        <v>794.31000000000006</v>
      </c>
      <c r="I7498" s="4">
        <f>sales[[#This Row],[Revenue]]-sales[[#This Row],[Cost]]</f>
        <v>1018.6899999999999</v>
      </c>
    </row>
    <row r="7499" spans="2:9" x14ac:dyDescent="0.25">
      <c r="B7499" t="s">
        <v>57</v>
      </c>
      <c r="C7499" t="s">
        <v>21</v>
      </c>
      <c r="D7499" t="s">
        <v>42</v>
      </c>
      <c r="E7499" s="1">
        <v>44564</v>
      </c>
      <c r="F7499" s="4">
        <v>5005</v>
      </c>
      <c r="G7499">
        <v>358</v>
      </c>
      <c r="H7499" s="3">
        <f>_xlfn.XLOOKUP(sales[[#This Row],[Product]],products[Product],products[Cost per box])*sales[[#This Row],[Boxes]]</f>
        <v>1696.92</v>
      </c>
      <c r="I7499" s="4">
        <f>sales[[#This Row],[Revenue]]-sales[[#This Row],[Cost]]</f>
        <v>3308.08</v>
      </c>
    </row>
    <row r="7500" spans="2:9" x14ac:dyDescent="0.25">
      <c r="B7500" t="s">
        <v>53</v>
      </c>
      <c r="C7500" t="s">
        <v>6</v>
      </c>
      <c r="D7500" t="s">
        <v>42</v>
      </c>
      <c r="E7500" s="1">
        <v>44564</v>
      </c>
      <c r="F7500" s="4">
        <v>13538</v>
      </c>
      <c r="G7500">
        <v>910</v>
      </c>
      <c r="H7500" s="3">
        <f>_xlfn.XLOOKUP(sales[[#This Row],[Product]],products[Product],products[Cost per box])*sales[[#This Row],[Boxes]]</f>
        <v>4313.4000000000005</v>
      </c>
      <c r="I7500" s="4">
        <f>sales[[#This Row],[Revenue]]-sales[[#This Row],[Cost]]</f>
        <v>9224.5999999999985</v>
      </c>
    </row>
    <row r="7501" spans="2:9" x14ac:dyDescent="0.25">
      <c r="B7501" t="s">
        <v>18</v>
      </c>
      <c r="C7501" t="s">
        <v>16</v>
      </c>
      <c r="D7501" t="s">
        <v>24</v>
      </c>
      <c r="E7501" s="1">
        <v>44564</v>
      </c>
      <c r="F7501" s="4">
        <v>8715</v>
      </c>
      <c r="G7501">
        <v>485</v>
      </c>
      <c r="H7501" s="3">
        <f>_xlfn.XLOOKUP(sales[[#This Row],[Product]],products[Product],products[Cost per box])*sales[[#This Row],[Boxes]]</f>
        <v>5097.3499999999995</v>
      </c>
      <c r="I7501" s="4">
        <f>sales[[#This Row],[Revenue]]-sales[[#This Row],[Cost]]</f>
        <v>3617.6500000000005</v>
      </c>
    </row>
    <row r="7502" spans="2:9" x14ac:dyDescent="0.25">
      <c r="B7502" t="s">
        <v>41</v>
      </c>
      <c r="C7502" t="s">
        <v>27</v>
      </c>
      <c r="D7502" t="s">
        <v>31</v>
      </c>
      <c r="E7502" s="1">
        <v>44564</v>
      </c>
      <c r="F7502" s="4">
        <v>2905</v>
      </c>
      <c r="G7502">
        <v>243</v>
      </c>
      <c r="H7502" s="3">
        <f>_xlfn.XLOOKUP(sales[[#This Row],[Product]],products[Product],products[Cost per box])*sales[[#This Row],[Boxes]]</f>
        <v>1389.96</v>
      </c>
      <c r="I7502" s="4">
        <f>sales[[#This Row],[Revenue]]-sales[[#This Row],[Cost]]</f>
        <v>1515.04</v>
      </c>
    </row>
    <row r="7503" spans="2:9" x14ac:dyDescent="0.25">
      <c r="B7503" t="s">
        <v>10</v>
      </c>
      <c r="C7503" t="s">
        <v>11</v>
      </c>
      <c r="D7503" t="s">
        <v>44</v>
      </c>
      <c r="E7503" s="1">
        <v>44564</v>
      </c>
      <c r="F7503" s="4">
        <v>1197</v>
      </c>
      <c r="G7503">
        <v>50</v>
      </c>
      <c r="H7503" s="3">
        <f>_xlfn.XLOOKUP(sales[[#This Row],[Product]],products[Product],products[Cost per box])*sales[[#This Row],[Boxes]]</f>
        <v>478.5</v>
      </c>
      <c r="I7503" s="4">
        <f>sales[[#This Row],[Revenue]]-sales[[#This Row],[Cost]]</f>
        <v>718.5</v>
      </c>
    </row>
    <row r="7504" spans="2:9" x14ac:dyDescent="0.25">
      <c r="B7504" t="s">
        <v>10</v>
      </c>
      <c r="C7504" t="s">
        <v>11</v>
      </c>
      <c r="D7504" t="s">
        <v>48</v>
      </c>
      <c r="E7504" s="1">
        <v>44564</v>
      </c>
      <c r="F7504" s="4">
        <v>3843</v>
      </c>
      <c r="G7504">
        <v>148</v>
      </c>
      <c r="H7504" s="3">
        <f>_xlfn.XLOOKUP(sales[[#This Row],[Product]],products[Product],products[Cost per box])*sales[[#This Row],[Boxes]]</f>
        <v>1107.04</v>
      </c>
      <c r="I7504" s="4">
        <f>sales[[#This Row],[Revenue]]-sales[[#This Row],[Cost]]</f>
        <v>2735.96</v>
      </c>
    </row>
    <row r="7505" spans="2:9" x14ac:dyDescent="0.25">
      <c r="B7505" t="s">
        <v>37</v>
      </c>
      <c r="C7505" t="s">
        <v>6</v>
      </c>
      <c r="D7505" t="s">
        <v>7</v>
      </c>
      <c r="E7505" s="1">
        <v>44564</v>
      </c>
      <c r="F7505" s="4">
        <v>3234</v>
      </c>
      <c r="G7505">
        <v>231</v>
      </c>
      <c r="H7505" s="3">
        <f>_xlfn.XLOOKUP(sales[[#This Row],[Product]],products[Product],products[Cost per box])*sales[[#This Row],[Boxes]]</f>
        <v>1189.6500000000001</v>
      </c>
      <c r="I7505" s="4">
        <f>sales[[#This Row],[Revenue]]-sales[[#This Row],[Cost]]</f>
        <v>2044.35</v>
      </c>
    </row>
    <row r="7506" spans="2:9" x14ac:dyDescent="0.25">
      <c r="B7506" t="s">
        <v>18</v>
      </c>
      <c r="C7506" t="s">
        <v>16</v>
      </c>
      <c r="D7506" t="s">
        <v>12</v>
      </c>
      <c r="E7506" s="1">
        <v>44564</v>
      </c>
      <c r="F7506" s="4">
        <v>756</v>
      </c>
      <c r="G7506">
        <v>48</v>
      </c>
      <c r="H7506" s="3">
        <f>_xlfn.XLOOKUP(sales[[#This Row],[Product]],products[Product],products[Cost per box])*sales[[#This Row],[Boxes]]</f>
        <v>404.64</v>
      </c>
      <c r="I7506" s="4">
        <f>sales[[#This Row],[Revenue]]-sales[[#This Row],[Cost]]</f>
        <v>351.36</v>
      </c>
    </row>
    <row r="7507" spans="2:9" x14ac:dyDescent="0.25">
      <c r="B7507" t="s">
        <v>46</v>
      </c>
      <c r="C7507" t="s">
        <v>11</v>
      </c>
      <c r="D7507" t="s">
        <v>48</v>
      </c>
      <c r="E7507" s="1">
        <v>44564</v>
      </c>
      <c r="F7507" s="4">
        <v>2961</v>
      </c>
      <c r="G7507">
        <v>110</v>
      </c>
      <c r="H7507" s="3">
        <f>_xlfn.XLOOKUP(sales[[#This Row],[Product]],products[Product],products[Cost per box])*sales[[#This Row],[Boxes]]</f>
        <v>822.80000000000007</v>
      </c>
      <c r="I7507" s="4">
        <f>sales[[#This Row],[Revenue]]-sales[[#This Row],[Cost]]</f>
        <v>2138.1999999999998</v>
      </c>
    </row>
    <row r="7508" spans="2:9" x14ac:dyDescent="0.25">
      <c r="B7508" t="s">
        <v>41</v>
      </c>
      <c r="C7508" t="s">
        <v>11</v>
      </c>
      <c r="D7508" t="s">
        <v>14</v>
      </c>
      <c r="E7508" s="1">
        <v>44564</v>
      </c>
      <c r="F7508" s="4">
        <v>12425</v>
      </c>
      <c r="G7508">
        <v>2100</v>
      </c>
      <c r="H7508" s="3">
        <f>_xlfn.XLOOKUP(sales[[#This Row],[Product]],products[Product],products[Cost per box])*sales[[#This Row],[Boxes]]</f>
        <v>13251</v>
      </c>
      <c r="I7508" s="4">
        <f>sales[[#This Row],[Revenue]]-sales[[#This Row],[Cost]]</f>
        <v>-826</v>
      </c>
    </row>
    <row r="7509" spans="2:9" x14ac:dyDescent="0.25">
      <c r="B7509" t="s">
        <v>53</v>
      </c>
      <c r="C7509" t="s">
        <v>6</v>
      </c>
      <c r="D7509" t="s">
        <v>7</v>
      </c>
      <c r="E7509" s="1">
        <v>44564</v>
      </c>
      <c r="F7509" s="4">
        <v>6139</v>
      </c>
      <c r="G7509">
        <v>439</v>
      </c>
      <c r="H7509" s="3">
        <f>_xlfn.XLOOKUP(sales[[#This Row],[Product]],products[Product],products[Cost per box])*sales[[#This Row],[Boxes]]</f>
        <v>2260.8500000000004</v>
      </c>
      <c r="I7509" s="4">
        <f>sales[[#This Row],[Revenue]]-sales[[#This Row],[Cost]]</f>
        <v>3878.1499999999996</v>
      </c>
    </row>
    <row r="7510" spans="2:9" x14ac:dyDescent="0.25">
      <c r="B7510" t="s">
        <v>49</v>
      </c>
      <c r="C7510" t="s">
        <v>9</v>
      </c>
      <c r="D7510" t="s">
        <v>43</v>
      </c>
      <c r="E7510" s="1">
        <v>44565</v>
      </c>
      <c r="F7510" s="4">
        <v>3619</v>
      </c>
      <c r="G7510">
        <v>173</v>
      </c>
      <c r="H7510" s="3">
        <f>_xlfn.XLOOKUP(sales[[#This Row],[Product]],products[Product],products[Cost per box])*sales[[#This Row],[Boxes]]</f>
        <v>666.05000000000007</v>
      </c>
      <c r="I7510" s="4">
        <f>sales[[#This Row],[Revenue]]-sales[[#This Row],[Cost]]</f>
        <v>2952.95</v>
      </c>
    </row>
    <row r="7511" spans="2:9" x14ac:dyDescent="0.25">
      <c r="B7511" t="s">
        <v>25</v>
      </c>
      <c r="C7511" t="s">
        <v>16</v>
      </c>
      <c r="D7511" t="s">
        <v>12</v>
      </c>
      <c r="E7511" s="1">
        <v>44565</v>
      </c>
      <c r="F7511" s="4">
        <v>1225</v>
      </c>
      <c r="G7511">
        <v>77</v>
      </c>
      <c r="H7511" s="3">
        <f>_xlfn.XLOOKUP(sales[[#This Row],[Product]],products[Product],products[Cost per box])*sales[[#This Row],[Boxes]]</f>
        <v>649.11</v>
      </c>
      <c r="I7511" s="4">
        <f>sales[[#This Row],[Revenue]]-sales[[#This Row],[Cost]]</f>
        <v>575.89</v>
      </c>
    </row>
    <row r="7512" spans="2:9" x14ac:dyDescent="0.25">
      <c r="B7512" t="s">
        <v>5</v>
      </c>
      <c r="C7512" t="s">
        <v>6</v>
      </c>
      <c r="D7512" t="s">
        <v>31</v>
      </c>
      <c r="E7512" s="1">
        <v>44565</v>
      </c>
      <c r="F7512" s="4">
        <v>8827</v>
      </c>
      <c r="G7512">
        <v>631</v>
      </c>
      <c r="H7512" s="3">
        <f>_xlfn.XLOOKUP(sales[[#This Row],[Product]],products[Product],products[Cost per box])*sales[[#This Row],[Boxes]]</f>
        <v>3609.3199999999997</v>
      </c>
      <c r="I7512" s="4">
        <f>sales[[#This Row],[Revenue]]-sales[[#This Row],[Cost]]</f>
        <v>5217.68</v>
      </c>
    </row>
    <row r="7513" spans="2:9" x14ac:dyDescent="0.25">
      <c r="B7513" t="s">
        <v>20</v>
      </c>
      <c r="C7513" t="s">
        <v>9</v>
      </c>
      <c r="D7513" t="s">
        <v>38</v>
      </c>
      <c r="E7513" s="1">
        <v>44565</v>
      </c>
      <c r="F7513" s="4">
        <v>6398</v>
      </c>
      <c r="G7513">
        <v>256</v>
      </c>
      <c r="H7513" s="3">
        <f>_xlfn.XLOOKUP(sales[[#This Row],[Product]],products[Product],products[Cost per box])*sales[[#This Row],[Boxes]]</f>
        <v>2544.64</v>
      </c>
      <c r="I7513" s="4">
        <f>sales[[#This Row],[Revenue]]-sales[[#This Row],[Cost]]</f>
        <v>3853.36</v>
      </c>
    </row>
    <row r="7514" spans="2:9" x14ac:dyDescent="0.25">
      <c r="B7514" t="s">
        <v>34</v>
      </c>
      <c r="C7514" t="s">
        <v>27</v>
      </c>
      <c r="D7514" t="s">
        <v>12</v>
      </c>
      <c r="E7514" s="1">
        <v>44565</v>
      </c>
      <c r="F7514" s="4">
        <v>588</v>
      </c>
      <c r="G7514">
        <v>35</v>
      </c>
      <c r="H7514" s="3">
        <f>_xlfn.XLOOKUP(sales[[#This Row],[Product]],products[Product],products[Cost per box])*sales[[#This Row],[Boxes]]</f>
        <v>295.05</v>
      </c>
      <c r="I7514" s="4">
        <f>sales[[#This Row],[Revenue]]-sales[[#This Row],[Cost]]</f>
        <v>292.95</v>
      </c>
    </row>
    <row r="7515" spans="2:9" x14ac:dyDescent="0.25">
      <c r="B7515" t="s">
        <v>18</v>
      </c>
      <c r="C7515" t="s">
        <v>21</v>
      </c>
      <c r="D7515" t="s">
        <v>17</v>
      </c>
      <c r="E7515" s="1">
        <v>44565</v>
      </c>
      <c r="F7515" s="4">
        <v>3948</v>
      </c>
      <c r="G7515">
        <v>180</v>
      </c>
      <c r="H7515" s="3">
        <f>_xlfn.XLOOKUP(sales[[#This Row],[Product]],products[Product],products[Cost per box])*sales[[#This Row],[Boxes]]</f>
        <v>1224</v>
      </c>
      <c r="I7515" s="4">
        <f>sales[[#This Row],[Revenue]]-sales[[#This Row],[Cost]]</f>
        <v>2724</v>
      </c>
    </row>
    <row r="7516" spans="2:9" x14ac:dyDescent="0.25">
      <c r="B7516" t="s">
        <v>32</v>
      </c>
      <c r="C7516" t="s">
        <v>11</v>
      </c>
      <c r="D7516" t="s">
        <v>17</v>
      </c>
      <c r="E7516" s="1">
        <v>44565</v>
      </c>
      <c r="F7516" s="4">
        <v>6349</v>
      </c>
      <c r="G7516">
        <v>289</v>
      </c>
      <c r="H7516" s="3">
        <f>_xlfn.XLOOKUP(sales[[#This Row],[Product]],products[Product],products[Cost per box])*sales[[#This Row],[Boxes]]</f>
        <v>1965.2</v>
      </c>
      <c r="I7516" s="4">
        <f>sales[[#This Row],[Revenue]]-sales[[#This Row],[Cost]]</f>
        <v>4383.8</v>
      </c>
    </row>
    <row r="7517" spans="2:9" x14ac:dyDescent="0.25">
      <c r="B7517" t="s">
        <v>15</v>
      </c>
      <c r="C7517" t="s">
        <v>11</v>
      </c>
      <c r="D7517" t="s">
        <v>44</v>
      </c>
      <c r="E7517" s="1">
        <v>44565</v>
      </c>
      <c r="F7517" s="4">
        <v>4893</v>
      </c>
      <c r="G7517">
        <v>223</v>
      </c>
      <c r="H7517" s="3">
        <f>_xlfn.XLOOKUP(sales[[#This Row],[Product]],products[Product],products[Cost per box])*sales[[#This Row],[Boxes]]</f>
        <v>2134.11</v>
      </c>
      <c r="I7517" s="4">
        <f>sales[[#This Row],[Revenue]]-sales[[#This Row],[Cost]]</f>
        <v>2758.89</v>
      </c>
    </row>
    <row r="7518" spans="2:9" x14ac:dyDescent="0.25">
      <c r="B7518" t="s">
        <v>23</v>
      </c>
      <c r="C7518" t="s">
        <v>6</v>
      </c>
      <c r="D7518" t="s">
        <v>17</v>
      </c>
      <c r="E7518" s="1">
        <v>44565</v>
      </c>
      <c r="F7518" s="4">
        <v>5320</v>
      </c>
      <c r="G7518">
        <v>232</v>
      </c>
      <c r="H7518" s="3">
        <f>_xlfn.XLOOKUP(sales[[#This Row],[Product]],products[Product],products[Cost per box])*sales[[#This Row],[Boxes]]</f>
        <v>1577.6</v>
      </c>
      <c r="I7518" s="4">
        <f>sales[[#This Row],[Revenue]]-sales[[#This Row],[Cost]]</f>
        <v>3742.4</v>
      </c>
    </row>
    <row r="7519" spans="2:9" x14ac:dyDescent="0.25">
      <c r="B7519" t="s">
        <v>57</v>
      </c>
      <c r="C7519" t="s">
        <v>16</v>
      </c>
      <c r="D7519" t="s">
        <v>52</v>
      </c>
      <c r="E7519" s="1">
        <v>44565</v>
      </c>
      <c r="F7519" s="4">
        <v>5719</v>
      </c>
      <c r="G7519">
        <v>520</v>
      </c>
      <c r="H7519" s="3">
        <f>_xlfn.XLOOKUP(sales[[#This Row],[Product]],products[Product],products[Cost per box])*sales[[#This Row],[Boxes]]</f>
        <v>1726.3999999999999</v>
      </c>
      <c r="I7519" s="4">
        <f>sales[[#This Row],[Revenue]]-sales[[#This Row],[Cost]]</f>
        <v>3992.6000000000004</v>
      </c>
    </row>
    <row r="7520" spans="2:9" x14ac:dyDescent="0.25">
      <c r="B7520" t="s">
        <v>49</v>
      </c>
      <c r="C7520" t="s">
        <v>16</v>
      </c>
      <c r="D7520" t="s">
        <v>28</v>
      </c>
      <c r="E7520" s="1">
        <v>44565</v>
      </c>
      <c r="F7520" s="4">
        <v>6692</v>
      </c>
      <c r="G7520">
        <v>840</v>
      </c>
      <c r="H7520" s="3">
        <f>_xlfn.XLOOKUP(sales[[#This Row],[Product]],products[Product],products[Cost per box])*sales[[#This Row],[Boxes]]</f>
        <v>2318.3999999999996</v>
      </c>
      <c r="I7520" s="4">
        <f>sales[[#This Row],[Revenue]]-sales[[#This Row],[Cost]]</f>
        <v>4373.6000000000004</v>
      </c>
    </row>
    <row r="7521" spans="2:9" x14ac:dyDescent="0.25">
      <c r="B7521" t="s">
        <v>13</v>
      </c>
      <c r="C7521" t="s">
        <v>6</v>
      </c>
      <c r="D7521" t="s">
        <v>24</v>
      </c>
      <c r="E7521" s="1">
        <v>44565</v>
      </c>
      <c r="F7521" s="4">
        <v>16345</v>
      </c>
      <c r="G7521">
        <v>840</v>
      </c>
      <c r="H7521" s="3">
        <f>_xlfn.XLOOKUP(sales[[#This Row],[Product]],products[Product],products[Cost per box])*sales[[#This Row],[Boxes]]</f>
        <v>8828.4</v>
      </c>
      <c r="I7521" s="4">
        <f>sales[[#This Row],[Revenue]]-sales[[#This Row],[Cost]]</f>
        <v>7516.6</v>
      </c>
    </row>
    <row r="7522" spans="2:9" x14ac:dyDescent="0.25">
      <c r="B7522" t="s">
        <v>20</v>
      </c>
      <c r="C7522" t="s">
        <v>6</v>
      </c>
      <c r="D7522" t="s">
        <v>24</v>
      </c>
      <c r="E7522" s="1">
        <v>44565</v>
      </c>
      <c r="F7522" s="4">
        <v>10290</v>
      </c>
      <c r="G7522">
        <v>572</v>
      </c>
      <c r="H7522" s="3">
        <f>_xlfn.XLOOKUP(sales[[#This Row],[Product]],products[Product],products[Cost per box])*sales[[#This Row],[Boxes]]</f>
        <v>6011.72</v>
      </c>
      <c r="I7522" s="4">
        <f>sales[[#This Row],[Revenue]]-sales[[#This Row],[Cost]]</f>
        <v>4278.28</v>
      </c>
    </row>
    <row r="7523" spans="2:9" x14ac:dyDescent="0.25">
      <c r="B7523" t="s">
        <v>46</v>
      </c>
      <c r="C7523" t="s">
        <v>11</v>
      </c>
      <c r="D7523" t="s">
        <v>44</v>
      </c>
      <c r="E7523" s="1">
        <v>44565</v>
      </c>
      <c r="F7523" s="4">
        <v>8022</v>
      </c>
      <c r="G7523">
        <v>349</v>
      </c>
      <c r="H7523" s="3">
        <f>_xlfn.XLOOKUP(sales[[#This Row],[Product]],products[Product],products[Cost per box])*sales[[#This Row],[Boxes]]</f>
        <v>3339.9300000000003</v>
      </c>
      <c r="I7523" s="4">
        <f>sales[[#This Row],[Revenue]]-sales[[#This Row],[Cost]]</f>
        <v>4682.07</v>
      </c>
    </row>
    <row r="7524" spans="2:9" x14ac:dyDescent="0.25">
      <c r="B7524" t="s">
        <v>33</v>
      </c>
      <c r="C7524" t="s">
        <v>6</v>
      </c>
      <c r="D7524" t="s">
        <v>48</v>
      </c>
      <c r="E7524" s="1">
        <v>44565</v>
      </c>
      <c r="F7524" s="4">
        <v>770</v>
      </c>
      <c r="G7524">
        <v>31</v>
      </c>
      <c r="H7524" s="3">
        <f>_xlfn.XLOOKUP(sales[[#This Row],[Product]],products[Product],products[Cost per box])*sales[[#This Row],[Boxes]]</f>
        <v>231.88000000000002</v>
      </c>
      <c r="I7524" s="4">
        <f>sales[[#This Row],[Revenue]]-sales[[#This Row],[Cost]]</f>
        <v>538.12</v>
      </c>
    </row>
    <row r="7525" spans="2:9" x14ac:dyDescent="0.25">
      <c r="B7525" t="s">
        <v>37</v>
      </c>
      <c r="C7525" t="s">
        <v>27</v>
      </c>
      <c r="D7525" t="s">
        <v>28</v>
      </c>
      <c r="E7525" s="1">
        <v>44565</v>
      </c>
      <c r="F7525" s="4">
        <v>3465</v>
      </c>
      <c r="G7525">
        <v>495</v>
      </c>
      <c r="H7525" s="3">
        <f>_xlfn.XLOOKUP(sales[[#This Row],[Product]],products[Product],products[Cost per box])*sales[[#This Row],[Boxes]]</f>
        <v>1366.1999999999998</v>
      </c>
      <c r="I7525" s="4">
        <f>sales[[#This Row],[Revenue]]-sales[[#This Row],[Cost]]</f>
        <v>2098.8000000000002</v>
      </c>
    </row>
    <row r="7526" spans="2:9" x14ac:dyDescent="0.25">
      <c r="B7526" t="s">
        <v>51</v>
      </c>
      <c r="C7526" t="s">
        <v>6</v>
      </c>
      <c r="D7526" t="s">
        <v>42</v>
      </c>
      <c r="E7526" s="1">
        <v>44565</v>
      </c>
      <c r="F7526" s="4">
        <v>12327</v>
      </c>
      <c r="G7526">
        <v>910</v>
      </c>
      <c r="H7526" s="3">
        <f>_xlfn.XLOOKUP(sales[[#This Row],[Product]],products[Product],products[Cost per box])*sales[[#This Row],[Boxes]]</f>
        <v>4313.4000000000005</v>
      </c>
      <c r="I7526" s="4">
        <f>sales[[#This Row],[Revenue]]-sales[[#This Row],[Cost]]</f>
        <v>8013.5999999999995</v>
      </c>
    </row>
    <row r="7527" spans="2:9" x14ac:dyDescent="0.25">
      <c r="B7527" t="s">
        <v>55</v>
      </c>
      <c r="C7527" t="s">
        <v>21</v>
      </c>
      <c r="D7527" t="s">
        <v>19</v>
      </c>
      <c r="E7527" s="1">
        <v>44565</v>
      </c>
      <c r="F7527" s="4">
        <v>12369</v>
      </c>
      <c r="G7527">
        <v>700</v>
      </c>
      <c r="H7527" s="3">
        <f>_xlfn.XLOOKUP(sales[[#This Row],[Product]],products[Product],products[Cost per box])*sales[[#This Row],[Boxes]]</f>
        <v>7161</v>
      </c>
      <c r="I7527" s="4">
        <f>sales[[#This Row],[Revenue]]-sales[[#This Row],[Cost]]</f>
        <v>5208</v>
      </c>
    </row>
    <row r="7528" spans="2:9" x14ac:dyDescent="0.25">
      <c r="B7528" t="s">
        <v>40</v>
      </c>
      <c r="C7528" t="s">
        <v>21</v>
      </c>
      <c r="D7528" t="s">
        <v>26</v>
      </c>
      <c r="E7528" s="1">
        <v>44565</v>
      </c>
      <c r="F7528" s="4">
        <v>3696</v>
      </c>
      <c r="G7528">
        <v>308</v>
      </c>
      <c r="H7528" s="3">
        <f>_xlfn.XLOOKUP(sales[[#This Row],[Product]],products[Product],products[Cost per box])*sales[[#This Row],[Boxes]]</f>
        <v>1980.4399999999998</v>
      </c>
      <c r="I7528" s="4">
        <f>sales[[#This Row],[Revenue]]-sales[[#This Row],[Cost]]</f>
        <v>1715.5600000000002</v>
      </c>
    </row>
    <row r="7529" spans="2:9" x14ac:dyDescent="0.25">
      <c r="B7529" t="s">
        <v>55</v>
      </c>
      <c r="C7529" t="s">
        <v>6</v>
      </c>
      <c r="D7529" t="s">
        <v>48</v>
      </c>
      <c r="E7529" s="1">
        <v>44565</v>
      </c>
      <c r="F7529" s="4">
        <v>5397</v>
      </c>
      <c r="G7529">
        <v>208</v>
      </c>
      <c r="H7529" s="3">
        <f>_xlfn.XLOOKUP(sales[[#This Row],[Product]],products[Product],products[Cost per box])*sales[[#This Row],[Boxes]]</f>
        <v>1555.8400000000001</v>
      </c>
      <c r="I7529" s="4">
        <f>sales[[#This Row],[Revenue]]-sales[[#This Row],[Cost]]</f>
        <v>3841.16</v>
      </c>
    </row>
    <row r="7530" spans="2:9" x14ac:dyDescent="0.25">
      <c r="B7530" t="s">
        <v>53</v>
      </c>
      <c r="C7530" t="s">
        <v>9</v>
      </c>
      <c r="D7530" t="s">
        <v>47</v>
      </c>
      <c r="E7530" s="1">
        <v>44565</v>
      </c>
      <c r="F7530" s="4">
        <v>1449</v>
      </c>
      <c r="G7530">
        <v>86</v>
      </c>
      <c r="H7530" s="3">
        <f>_xlfn.XLOOKUP(sales[[#This Row],[Product]],products[Product],products[Cost per box])*sales[[#This Row],[Boxes]]</f>
        <v>452.35999999999996</v>
      </c>
      <c r="I7530" s="4">
        <f>sales[[#This Row],[Revenue]]-sales[[#This Row],[Cost]]</f>
        <v>996.6400000000001</v>
      </c>
    </row>
    <row r="7531" spans="2:9" x14ac:dyDescent="0.25">
      <c r="B7531" t="s">
        <v>53</v>
      </c>
      <c r="C7531" t="s">
        <v>11</v>
      </c>
      <c r="D7531" t="s">
        <v>19</v>
      </c>
      <c r="E7531" s="1">
        <v>44565</v>
      </c>
      <c r="F7531" s="4">
        <v>13013</v>
      </c>
      <c r="G7531">
        <v>840</v>
      </c>
      <c r="H7531" s="3">
        <f>_xlfn.XLOOKUP(sales[[#This Row],[Product]],products[Product],products[Cost per box])*sales[[#This Row],[Boxes]]</f>
        <v>8593.2000000000007</v>
      </c>
      <c r="I7531" s="4">
        <f>sales[[#This Row],[Revenue]]-sales[[#This Row],[Cost]]</f>
        <v>4419.7999999999993</v>
      </c>
    </row>
    <row r="7532" spans="2:9" x14ac:dyDescent="0.25">
      <c r="B7532" t="s">
        <v>5</v>
      </c>
      <c r="C7532" t="s">
        <v>16</v>
      </c>
      <c r="D7532" t="s">
        <v>44</v>
      </c>
      <c r="E7532" s="1">
        <v>44565</v>
      </c>
      <c r="F7532" s="4">
        <v>6447</v>
      </c>
      <c r="G7532">
        <v>281</v>
      </c>
      <c r="H7532" s="3">
        <f>_xlfn.XLOOKUP(sales[[#This Row],[Product]],products[Product],products[Cost per box])*sales[[#This Row],[Boxes]]</f>
        <v>2689.17</v>
      </c>
      <c r="I7532" s="4">
        <f>sales[[#This Row],[Revenue]]-sales[[#This Row],[Cost]]</f>
        <v>3757.83</v>
      </c>
    </row>
    <row r="7533" spans="2:9" x14ac:dyDescent="0.25">
      <c r="B7533" t="s">
        <v>15</v>
      </c>
      <c r="C7533" t="s">
        <v>16</v>
      </c>
      <c r="D7533" t="s">
        <v>12</v>
      </c>
      <c r="E7533" s="1">
        <v>44565</v>
      </c>
      <c r="F7533" s="4">
        <v>7980</v>
      </c>
      <c r="G7533">
        <v>470</v>
      </c>
      <c r="H7533" s="3">
        <f>_xlfn.XLOOKUP(sales[[#This Row],[Product]],products[Product],products[Cost per box])*sales[[#This Row],[Boxes]]</f>
        <v>3962.1</v>
      </c>
      <c r="I7533" s="4">
        <f>sales[[#This Row],[Revenue]]-sales[[#This Row],[Cost]]</f>
        <v>4017.9</v>
      </c>
    </row>
    <row r="7534" spans="2:9" x14ac:dyDescent="0.25">
      <c r="B7534" t="s">
        <v>46</v>
      </c>
      <c r="C7534" t="s">
        <v>11</v>
      </c>
      <c r="D7534" t="s">
        <v>31</v>
      </c>
      <c r="E7534" s="1">
        <v>44565</v>
      </c>
      <c r="F7534" s="4">
        <v>2485</v>
      </c>
      <c r="G7534">
        <v>192</v>
      </c>
      <c r="H7534" s="3">
        <f>_xlfn.XLOOKUP(sales[[#This Row],[Product]],products[Product],products[Cost per box])*sales[[#This Row],[Boxes]]</f>
        <v>1098.24</v>
      </c>
      <c r="I7534" s="4">
        <f>sales[[#This Row],[Revenue]]-sales[[#This Row],[Cost]]</f>
        <v>1386.76</v>
      </c>
    </row>
    <row r="7535" spans="2:9" x14ac:dyDescent="0.25">
      <c r="B7535" t="s">
        <v>29</v>
      </c>
      <c r="C7535" t="s">
        <v>9</v>
      </c>
      <c r="D7535" t="s">
        <v>24</v>
      </c>
      <c r="E7535" s="1">
        <v>44565</v>
      </c>
      <c r="F7535" s="4">
        <v>7826</v>
      </c>
      <c r="G7535">
        <v>435</v>
      </c>
      <c r="H7535" s="3">
        <f>_xlfn.XLOOKUP(sales[[#This Row],[Product]],products[Product],products[Cost per box])*sales[[#This Row],[Boxes]]</f>
        <v>4571.8499999999995</v>
      </c>
      <c r="I7535" s="4">
        <f>sales[[#This Row],[Revenue]]-sales[[#This Row],[Cost]]</f>
        <v>3254.1500000000005</v>
      </c>
    </row>
    <row r="7536" spans="2:9" x14ac:dyDescent="0.25">
      <c r="B7536" t="s">
        <v>29</v>
      </c>
      <c r="C7536" t="s">
        <v>16</v>
      </c>
      <c r="D7536" t="s">
        <v>35</v>
      </c>
      <c r="E7536" s="1">
        <v>44565</v>
      </c>
      <c r="F7536" s="4">
        <v>20097</v>
      </c>
      <c r="G7536">
        <v>1050</v>
      </c>
      <c r="H7536" s="3">
        <f>_xlfn.XLOOKUP(sales[[#This Row],[Product]],products[Product],products[Cost per box])*sales[[#This Row],[Boxes]]</f>
        <v>2782.5</v>
      </c>
      <c r="I7536" s="4">
        <f>sales[[#This Row],[Revenue]]-sales[[#This Row],[Cost]]</f>
        <v>17314.5</v>
      </c>
    </row>
    <row r="7537" spans="2:9" x14ac:dyDescent="0.25">
      <c r="B7537" t="s">
        <v>51</v>
      </c>
      <c r="C7537" t="s">
        <v>11</v>
      </c>
      <c r="D7537" t="s">
        <v>44</v>
      </c>
      <c r="E7537" s="1">
        <v>44565</v>
      </c>
      <c r="F7537" s="4">
        <v>3857</v>
      </c>
      <c r="G7537">
        <v>161</v>
      </c>
      <c r="H7537" s="3">
        <f>_xlfn.XLOOKUP(sales[[#This Row],[Product]],products[Product],products[Cost per box])*sales[[#This Row],[Boxes]]</f>
        <v>1540.77</v>
      </c>
      <c r="I7537" s="4">
        <f>sales[[#This Row],[Revenue]]-sales[[#This Row],[Cost]]</f>
        <v>2316.23</v>
      </c>
    </row>
    <row r="7538" spans="2:9" x14ac:dyDescent="0.25">
      <c r="B7538" t="s">
        <v>51</v>
      </c>
      <c r="C7538" t="s">
        <v>27</v>
      </c>
      <c r="D7538" t="s">
        <v>7</v>
      </c>
      <c r="E7538" s="1">
        <v>44565</v>
      </c>
      <c r="F7538" s="4">
        <v>168</v>
      </c>
      <c r="G7538">
        <v>12</v>
      </c>
      <c r="H7538" s="3">
        <f>_xlfn.XLOOKUP(sales[[#This Row],[Product]],products[Product],products[Cost per box])*sales[[#This Row],[Boxes]]</f>
        <v>61.800000000000004</v>
      </c>
      <c r="I7538" s="4">
        <f>sales[[#This Row],[Revenue]]-sales[[#This Row],[Cost]]</f>
        <v>106.19999999999999</v>
      </c>
    </row>
    <row r="7539" spans="2:9" x14ac:dyDescent="0.25">
      <c r="B7539" t="s">
        <v>29</v>
      </c>
      <c r="C7539" t="s">
        <v>21</v>
      </c>
      <c r="D7539" t="s">
        <v>42</v>
      </c>
      <c r="E7539" s="1">
        <v>44565</v>
      </c>
      <c r="F7539" s="4">
        <v>308</v>
      </c>
      <c r="G7539">
        <v>21</v>
      </c>
      <c r="H7539" s="3">
        <f>_xlfn.XLOOKUP(sales[[#This Row],[Product]],products[Product],products[Cost per box])*sales[[#This Row],[Boxes]]</f>
        <v>99.54</v>
      </c>
      <c r="I7539" s="4">
        <f>sales[[#This Row],[Revenue]]-sales[[#This Row],[Cost]]</f>
        <v>208.45999999999998</v>
      </c>
    </row>
    <row r="7540" spans="2:9" x14ac:dyDescent="0.25">
      <c r="B7540" t="s">
        <v>34</v>
      </c>
      <c r="C7540" t="s">
        <v>11</v>
      </c>
      <c r="D7540" t="s">
        <v>47</v>
      </c>
      <c r="E7540" s="1">
        <v>44565</v>
      </c>
      <c r="F7540" s="4">
        <v>5964</v>
      </c>
      <c r="G7540">
        <v>373</v>
      </c>
      <c r="H7540" s="3">
        <f>_xlfn.XLOOKUP(sales[[#This Row],[Product]],products[Product],products[Cost per box])*sales[[#This Row],[Boxes]]</f>
        <v>1961.98</v>
      </c>
      <c r="I7540" s="4">
        <f>sales[[#This Row],[Revenue]]-sales[[#This Row],[Cost]]</f>
        <v>4002.02</v>
      </c>
    </row>
    <row r="7541" spans="2:9" x14ac:dyDescent="0.25">
      <c r="B7541" t="s">
        <v>34</v>
      </c>
      <c r="C7541" t="s">
        <v>6</v>
      </c>
      <c r="D7541" t="s">
        <v>12</v>
      </c>
      <c r="E7541" s="1">
        <v>44565</v>
      </c>
      <c r="F7541" s="4">
        <v>1344</v>
      </c>
      <c r="G7541">
        <v>84</v>
      </c>
      <c r="H7541" s="3">
        <f>_xlfn.XLOOKUP(sales[[#This Row],[Product]],products[Product],products[Cost per box])*sales[[#This Row],[Boxes]]</f>
        <v>708.12</v>
      </c>
      <c r="I7541" s="4">
        <f>sales[[#This Row],[Revenue]]-sales[[#This Row],[Cost]]</f>
        <v>635.88</v>
      </c>
    </row>
    <row r="7542" spans="2:9" x14ac:dyDescent="0.25">
      <c r="B7542" t="s">
        <v>25</v>
      </c>
      <c r="C7542" t="s">
        <v>21</v>
      </c>
      <c r="D7542" t="s">
        <v>43</v>
      </c>
      <c r="E7542" s="1">
        <v>44565</v>
      </c>
      <c r="F7542" s="4">
        <v>2100</v>
      </c>
      <c r="G7542">
        <v>96</v>
      </c>
      <c r="H7542" s="3">
        <f>_xlfn.XLOOKUP(sales[[#This Row],[Product]],products[Product],products[Cost per box])*sales[[#This Row],[Boxes]]</f>
        <v>369.6</v>
      </c>
      <c r="I7542" s="4">
        <f>sales[[#This Row],[Revenue]]-sales[[#This Row],[Cost]]</f>
        <v>1730.4</v>
      </c>
    </row>
    <row r="7543" spans="2:9" x14ac:dyDescent="0.25">
      <c r="B7543" t="s">
        <v>41</v>
      </c>
      <c r="C7543" t="s">
        <v>27</v>
      </c>
      <c r="D7543" t="s">
        <v>24</v>
      </c>
      <c r="E7543" s="1">
        <v>44565</v>
      </c>
      <c r="F7543" s="4">
        <v>1988</v>
      </c>
      <c r="G7543">
        <v>100</v>
      </c>
      <c r="H7543" s="3">
        <f>_xlfn.XLOOKUP(sales[[#This Row],[Product]],products[Product],products[Cost per box])*sales[[#This Row],[Boxes]]</f>
        <v>1051</v>
      </c>
      <c r="I7543" s="4">
        <f>sales[[#This Row],[Revenue]]-sales[[#This Row],[Cost]]</f>
        <v>937</v>
      </c>
    </row>
    <row r="7544" spans="2:9" x14ac:dyDescent="0.25">
      <c r="B7544" t="s">
        <v>46</v>
      </c>
      <c r="C7544" t="s">
        <v>9</v>
      </c>
      <c r="D7544" t="s">
        <v>30</v>
      </c>
      <c r="E7544" s="1">
        <v>44565</v>
      </c>
      <c r="F7544" s="4">
        <v>3255</v>
      </c>
      <c r="G7544">
        <v>181</v>
      </c>
      <c r="H7544" s="3">
        <f>_xlfn.XLOOKUP(sales[[#This Row],[Product]],products[Product],products[Cost per box])*sales[[#This Row],[Boxes]]</f>
        <v>666.08</v>
      </c>
      <c r="I7544" s="4">
        <f>sales[[#This Row],[Revenue]]-sales[[#This Row],[Cost]]</f>
        <v>2588.92</v>
      </c>
    </row>
    <row r="7545" spans="2:9" x14ac:dyDescent="0.25">
      <c r="B7545" t="s">
        <v>53</v>
      </c>
      <c r="C7545" t="s">
        <v>27</v>
      </c>
      <c r="D7545" t="s">
        <v>36</v>
      </c>
      <c r="E7545" s="1">
        <v>44565</v>
      </c>
      <c r="F7545" s="4">
        <v>17206</v>
      </c>
      <c r="G7545">
        <v>2450</v>
      </c>
      <c r="H7545" s="3">
        <f>_xlfn.XLOOKUP(sales[[#This Row],[Product]],products[Product],products[Cost per box])*sales[[#This Row],[Boxes]]</f>
        <v>12348</v>
      </c>
      <c r="I7545" s="4">
        <f>sales[[#This Row],[Revenue]]-sales[[#This Row],[Cost]]</f>
        <v>4858</v>
      </c>
    </row>
    <row r="7546" spans="2:9" x14ac:dyDescent="0.25">
      <c r="B7546" t="s">
        <v>37</v>
      </c>
      <c r="C7546" t="s">
        <v>21</v>
      </c>
      <c r="D7546" t="s">
        <v>38</v>
      </c>
      <c r="E7546" s="1">
        <v>44565</v>
      </c>
      <c r="F7546" s="4">
        <v>602</v>
      </c>
      <c r="G7546">
        <v>24</v>
      </c>
      <c r="H7546" s="3">
        <f>_xlfn.XLOOKUP(sales[[#This Row],[Product]],products[Product],products[Cost per box])*sales[[#This Row],[Boxes]]</f>
        <v>238.56</v>
      </c>
      <c r="I7546" s="4">
        <f>sales[[#This Row],[Revenue]]-sales[[#This Row],[Cost]]</f>
        <v>363.44</v>
      </c>
    </row>
    <row r="7547" spans="2:9" x14ac:dyDescent="0.25">
      <c r="B7547" t="s">
        <v>5</v>
      </c>
      <c r="C7547" t="s">
        <v>6</v>
      </c>
      <c r="D7547" t="s">
        <v>35</v>
      </c>
      <c r="E7547" s="1">
        <v>44565</v>
      </c>
      <c r="F7547" s="4">
        <v>1281</v>
      </c>
      <c r="G7547">
        <v>76</v>
      </c>
      <c r="H7547" s="3">
        <f>_xlfn.XLOOKUP(sales[[#This Row],[Product]],products[Product],products[Cost per box])*sales[[#This Row],[Boxes]]</f>
        <v>201.4</v>
      </c>
      <c r="I7547" s="4">
        <f>sales[[#This Row],[Revenue]]-sales[[#This Row],[Cost]]</f>
        <v>1079.5999999999999</v>
      </c>
    </row>
    <row r="7548" spans="2:9" x14ac:dyDescent="0.25">
      <c r="B7548" t="s">
        <v>40</v>
      </c>
      <c r="C7548" t="s">
        <v>16</v>
      </c>
      <c r="D7548" t="s">
        <v>24</v>
      </c>
      <c r="E7548" s="1">
        <v>44565</v>
      </c>
      <c r="F7548" s="4">
        <v>1148</v>
      </c>
      <c r="G7548">
        <v>64</v>
      </c>
      <c r="H7548" s="3">
        <f>_xlfn.XLOOKUP(sales[[#This Row],[Product]],products[Product],products[Cost per box])*sales[[#This Row],[Boxes]]</f>
        <v>672.64</v>
      </c>
      <c r="I7548" s="4">
        <f>sales[[#This Row],[Revenue]]-sales[[#This Row],[Cost]]</f>
        <v>475.36</v>
      </c>
    </row>
    <row r="7549" spans="2:9" x14ac:dyDescent="0.25">
      <c r="B7549" t="s">
        <v>18</v>
      </c>
      <c r="C7549" t="s">
        <v>21</v>
      </c>
      <c r="D7549" t="s">
        <v>7</v>
      </c>
      <c r="E7549" s="1">
        <v>44565</v>
      </c>
      <c r="F7549" s="4">
        <v>13636</v>
      </c>
      <c r="G7549">
        <v>840</v>
      </c>
      <c r="H7549" s="3">
        <f>_xlfn.XLOOKUP(sales[[#This Row],[Product]],products[Product],products[Cost per box])*sales[[#This Row],[Boxes]]</f>
        <v>4326</v>
      </c>
      <c r="I7549" s="4">
        <f>sales[[#This Row],[Revenue]]-sales[[#This Row],[Cost]]</f>
        <v>9310</v>
      </c>
    </row>
    <row r="7550" spans="2:9" x14ac:dyDescent="0.25">
      <c r="B7550" t="s">
        <v>41</v>
      </c>
      <c r="C7550" t="s">
        <v>6</v>
      </c>
      <c r="D7550" t="s">
        <v>19</v>
      </c>
      <c r="E7550" s="1">
        <v>44565</v>
      </c>
      <c r="F7550" s="4">
        <v>8274</v>
      </c>
      <c r="G7550">
        <v>460</v>
      </c>
      <c r="H7550" s="3">
        <f>_xlfn.XLOOKUP(sales[[#This Row],[Product]],products[Product],products[Cost per box])*sales[[#This Row],[Boxes]]</f>
        <v>4705.8</v>
      </c>
      <c r="I7550" s="4">
        <f>sales[[#This Row],[Revenue]]-sales[[#This Row],[Cost]]</f>
        <v>3568.2</v>
      </c>
    </row>
    <row r="7551" spans="2:9" x14ac:dyDescent="0.25">
      <c r="B7551" t="s">
        <v>51</v>
      </c>
      <c r="C7551" t="s">
        <v>6</v>
      </c>
      <c r="D7551" t="s">
        <v>35</v>
      </c>
      <c r="E7551" s="1">
        <v>44565</v>
      </c>
      <c r="F7551" s="4">
        <v>3878</v>
      </c>
      <c r="G7551">
        <v>229</v>
      </c>
      <c r="H7551" s="3">
        <f>_xlfn.XLOOKUP(sales[[#This Row],[Product]],products[Product],products[Cost per box])*sales[[#This Row],[Boxes]]</f>
        <v>606.85</v>
      </c>
      <c r="I7551" s="4">
        <f>sales[[#This Row],[Revenue]]-sales[[#This Row],[Cost]]</f>
        <v>3271.15</v>
      </c>
    </row>
    <row r="7552" spans="2:9" x14ac:dyDescent="0.25">
      <c r="B7552" t="s">
        <v>57</v>
      </c>
      <c r="C7552" t="s">
        <v>21</v>
      </c>
      <c r="D7552" t="s">
        <v>48</v>
      </c>
      <c r="E7552" s="1">
        <v>44565</v>
      </c>
      <c r="F7552" s="4">
        <v>17129</v>
      </c>
      <c r="G7552">
        <v>635</v>
      </c>
      <c r="H7552" s="3">
        <f>_xlfn.XLOOKUP(sales[[#This Row],[Product]],products[Product],products[Cost per box])*sales[[#This Row],[Boxes]]</f>
        <v>4749.8</v>
      </c>
      <c r="I7552" s="4">
        <f>sales[[#This Row],[Revenue]]-sales[[#This Row],[Cost]]</f>
        <v>12379.2</v>
      </c>
    </row>
    <row r="7553" spans="2:9" x14ac:dyDescent="0.25">
      <c r="B7553" t="s">
        <v>8</v>
      </c>
      <c r="C7553" t="s">
        <v>21</v>
      </c>
      <c r="D7553" t="s">
        <v>52</v>
      </c>
      <c r="E7553" s="1">
        <v>44565</v>
      </c>
      <c r="F7553" s="4">
        <v>4781</v>
      </c>
      <c r="G7553">
        <v>435</v>
      </c>
      <c r="H7553" s="3">
        <f>_xlfn.XLOOKUP(sales[[#This Row],[Product]],products[Product],products[Cost per box])*sales[[#This Row],[Boxes]]</f>
        <v>1444.1999999999998</v>
      </c>
      <c r="I7553" s="4">
        <f>sales[[#This Row],[Revenue]]-sales[[#This Row],[Cost]]</f>
        <v>3336.8</v>
      </c>
    </row>
    <row r="7554" spans="2:9" x14ac:dyDescent="0.25">
      <c r="B7554" t="s">
        <v>33</v>
      </c>
      <c r="C7554" t="s">
        <v>9</v>
      </c>
      <c r="D7554" t="s">
        <v>22</v>
      </c>
      <c r="E7554" s="1">
        <v>44565</v>
      </c>
      <c r="F7554" s="4">
        <v>4550</v>
      </c>
      <c r="G7554">
        <v>506</v>
      </c>
      <c r="H7554" s="3">
        <f>_xlfn.XLOOKUP(sales[[#This Row],[Product]],products[Product],products[Cost per box])*sales[[#This Row],[Boxes]]</f>
        <v>4159.3200000000006</v>
      </c>
      <c r="I7554" s="4">
        <f>sales[[#This Row],[Revenue]]-sales[[#This Row],[Cost]]</f>
        <v>390.67999999999938</v>
      </c>
    </row>
    <row r="7555" spans="2:9" x14ac:dyDescent="0.25">
      <c r="B7555" t="s">
        <v>18</v>
      </c>
      <c r="C7555" t="s">
        <v>9</v>
      </c>
      <c r="D7555" t="s">
        <v>43</v>
      </c>
      <c r="E7555" s="1">
        <v>44565</v>
      </c>
      <c r="F7555" s="4">
        <v>1449</v>
      </c>
      <c r="G7555">
        <v>66</v>
      </c>
      <c r="H7555" s="3">
        <f>_xlfn.XLOOKUP(sales[[#This Row],[Product]],products[Product],products[Cost per box])*sales[[#This Row],[Boxes]]</f>
        <v>254.1</v>
      </c>
      <c r="I7555" s="4">
        <f>sales[[#This Row],[Revenue]]-sales[[#This Row],[Cost]]</f>
        <v>1194.9000000000001</v>
      </c>
    </row>
    <row r="7556" spans="2:9" x14ac:dyDescent="0.25">
      <c r="B7556" t="s">
        <v>55</v>
      </c>
      <c r="C7556" t="s">
        <v>11</v>
      </c>
      <c r="D7556" t="s">
        <v>12</v>
      </c>
      <c r="E7556" s="1">
        <v>44565</v>
      </c>
      <c r="F7556" s="4">
        <v>17304</v>
      </c>
      <c r="G7556">
        <v>1050</v>
      </c>
      <c r="H7556" s="3">
        <f>_xlfn.XLOOKUP(sales[[#This Row],[Product]],products[Product],products[Cost per box])*sales[[#This Row],[Boxes]]</f>
        <v>8851.5</v>
      </c>
      <c r="I7556" s="4">
        <f>sales[[#This Row],[Revenue]]-sales[[#This Row],[Cost]]</f>
        <v>8452.5</v>
      </c>
    </row>
    <row r="7557" spans="2:9" x14ac:dyDescent="0.25">
      <c r="B7557" t="s">
        <v>8</v>
      </c>
      <c r="C7557" t="s">
        <v>9</v>
      </c>
      <c r="D7557" t="s">
        <v>28</v>
      </c>
      <c r="E7557" s="1">
        <v>44565</v>
      </c>
      <c r="F7557" s="4">
        <v>5502</v>
      </c>
      <c r="G7557">
        <v>688</v>
      </c>
      <c r="H7557" s="3">
        <f>_xlfn.XLOOKUP(sales[[#This Row],[Product]],products[Product],products[Cost per box])*sales[[#This Row],[Boxes]]</f>
        <v>1898.8799999999999</v>
      </c>
      <c r="I7557" s="4">
        <f>sales[[#This Row],[Revenue]]-sales[[#This Row],[Cost]]</f>
        <v>3603.12</v>
      </c>
    </row>
    <row r="7558" spans="2:9" x14ac:dyDescent="0.25">
      <c r="B7558" t="s">
        <v>15</v>
      </c>
      <c r="C7558" t="s">
        <v>16</v>
      </c>
      <c r="D7558" t="s">
        <v>45</v>
      </c>
      <c r="E7558" s="1">
        <v>44565</v>
      </c>
      <c r="F7558" s="4">
        <v>5145</v>
      </c>
      <c r="G7558">
        <v>224</v>
      </c>
      <c r="H7558" s="3">
        <f>_xlfn.XLOOKUP(sales[[#This Row],[Product]],products[Product],products[Cost per box])*sales[[#This Row],[Boxes]]</f>
        <v>1731.52</v>
      </c>
      <c r="I7558" s="4">
        <f>sales[[#This Row],[Revenue]]-sales[[#This Row],[Cost]]</f>
        <v>3413.48</v>
      </c>
    </row>
    <row r="7559" spans="2:9" x14ac:dyDescent="0.25">
      <c r="B7559" t="s">
        <v>46</v>
      </c>
      <c r="C7559" t="s">
        <v>16</v>
      </c>
      <c r="D7559" t="s">
        <v>28</v>
      </c>
      <c r="E7559" s="1">
        <v>44565</v>
      </c>
      <c r="F7559" s="4">
        <v>1708</v>
      </c>
      <c r="G7559">
        <v>214</v>
      </c>
      <c r="H7559" s="3">
        <f>_xlfn.XLOOKUP(sales[[#This Row],[Product]],products[Product],products[Cost per box])*sales[[#This Row],[Boxes]]</f>
        <v>590.64</v>
      </c>
      <c r="I7559" s="4">
        <f>sales[[#This Row],[Revenue]]-sales[[#This Row],[Cost]]</f>
        <v>1117.3600000000001</v>
      </c>
    </row>
    <row r="7560" spans="2:9" x14ac:dyDescent="0.25">
      <c r="B7560" t="s">
        <v>18</v>
      </c>
      <c r="C7560" t="s">
        <v>11</v>
      </c>
      <c r="D7560" t="s">
        <v>36</v>
      </c>
      <c r="E7560" s="1">
        <v>44565</v>
      </c>
      <c r="F7560" s="4">
        <v>8239</v>
      </c>
      <c r="G7560">
        <v>1190</v>
      </c>
      <c r="H7560" s="3">
        <f>_xlfn.XLOOKUP(sales[[#This Row],[Product]],products[Product],products[Cost per box])*sales[[#This Row],[Boxes]]</f>
        <v>5997.6</v>
      </c>
      <c r="I7560" s="4">
        <f>sales[[#This Row],[Revenue]]-sales[[#This Row],[Cost]]</f>
        <v>2241.3999999999996</v>
      </c>
    </row>
    <row r="7561" spans="2:9" x14ac:dyDescent="0.25">
      <c r="B7561" t="s">
        <v>54</v>
      </c>
      <c r="C7561" t="s">
        <v>16</v>
      </c>
      <c r="D7561" t="s">
        <v>44</v>
      </c>
      <c r="E7561" s="1">
        <v>44565</v>
      </c>
      <c r="F7561" s="4">
        <v>9583</v>
      </c>
      <c r="G7561">
        <v>417</v>
      </c>
      <c r="H7561" s="3">
        <f>_xlfn.XLOOKUP(sales[[#This Row],[Product]],products[Product],products[Cost per box])*sales[[#This Row],[Boxes]]</f>
        <v>3990.69</v>
      </c>
      <c r="I7561" s="4">
        <f>sales[[#This Row],[Revenue]]-sales[[#This Row],[Cost]]</f>
        <v>5592.3099999999995</v>
      </c>
    </row>
    <row r="7562" spans="2:9" x14ac:dyDescent="0.25">
      <c r="B7562" t="s">
        <v>57</v>
      </c>
      <c r="C7562" t="s">
        <v>9</v>
      </c>
      <c r="D7562" t="s">
        <v>31</v>
      </c>
      <c r="E7562" s="1">
        <v>44566</v>
      </c>
      <c r="F7562" s="4">
        <v>9387</v>
      </c>
      <c r="G7562">
        <v>770</v>
      </c>
      <c r="H7562" s="3">
        <f>_xlfn.XLOOKUP(sales[[#This Row],[Product]],products[Product],products[Cost per box])*sales[[#This Row],[Boxes]]</f>
        <v>4404.3999999999996</v>
      </c>
      <c r="I7562" s="4">
        <f>sales[[#This Row],[Revenue]]-sales[[#This Row],[Cost]]</f>
        <v>4982.6000000000004</v>
      </c>
    </row>
    <row r="7563" spans="2:9" x14ac:dyDescent="0.25">
      <c r="B7563" t="s">
        <v>8</v>
      </c>
      <c r="C7563" t="s">
        <v>16</v>
      </c>
      <c r="D7563" t="s">
        <v>45</v>
      </c>
      <c r="E7563" s="1">
        <v>44566</v>
      </c>
      <c r="F7563" s="4">
        <v>5649</v>
      </c>
      <c r="G7563">
        <v>246</v>
      </c>
      <c r="H7563" s="3">
        <f>_xlfn.XLOOKUP(sales[[#This Row],[Product]],products[Product],products[Cost per box])*sales[[#This Row],[Boxes]]</f>
        <v>1901.5800000000002</v>
      </c>
      <c r="I7563" s="4">
        <f>sales[[#This Row],[Revenue]]-sales[[#This Row],[Cost]]</f>
        <v>3747.42</v>
      </c>
    </row>
    <row r="7564" spans="2:9" x14ac:dyDescent="0.25">
      <c r="B7564" t="s">
        <v>25</v>
      </c>
      <c r="C7564" t="s">
        <v>11</v>
      </c>
      <c r="D7564" t="s">
        <v>42</v>
      </c>
      <c r="E7564" s="1">
        <v>44566</v>
      </c>
      <c r="F7564" s="4">
        <v>10857</v>
      </c>
      <c r="G7564">
        <v>679</v>
      </c>
      <c r="H7564" s="3">
        <f>_xlfn.XLOOKUP(sales[[#This Row],[Product]],products[Product],products[Cost per box])*sales[[#This Row],[Boxes]]</f>
        <v>3218.46</v>
      </c>
      <c r="I7564" s="4">
        <f>sales[[#This Row],[Revenue]]-sales[[#This Row],[Cost]]</f>
        <v>7638.54</v>
      </c>
    </row>
    <row r="7565" spans="2:9" x14ac:dyDescent="0.25">
      <c r="B7565" t="s">
        <v>20</v>
      </c>
      <c r="C7565" t="s">
        <v>11</v>
      </c>
      <c r="D7565" t="s">
        <v>7</v>
      </c>
      <c r="E7565" s="1">
        <v>44566</v>
      </c>
      <c r="F7565" s="4">
        <v>4802</v>
      </c>
      <c r="G7565">
        <v>343</v>
      </c>
      <c r="H7565" s="3">
        <f>_xlfn.XLOOKUP(sales[[#This Row],[Product]],products[Product],products[Cost per box])*sales[[#This Row],[Boxes]]</f>
        <v>1766.45</v>
      </c>
      <c r="I7565" s="4">
        <f>sales[[#This Row],[Revenue]]-sales[[#This Row],[Cost]]</f>
        <v>3035.55</v>
      </c>
    </row>
    <row r="7566" spans="2:9" x14ac:dyDescent="0.25">
      <c r="B7566" t="s">
        <v>8</v>
      </c>
      <c r="C7566" t="s">
        <v>9</v>
      </c>
      <c r="D7566" t="s">
        <v>35</v>
      </c>
      <c r="E7566" s="1">
        <v>44566</v>
      </c>
      <c r="F7566" s="4">
        <v>3647</v>
      </c>
      <c r="G7566">
        <v>203</v>
      </c>
      <c r="H7566" s="3">
        <f>_xlfn.XLOOKUP(sales[[#This Row],[Product]],products[Product],products[Cost per box])*sales[[#This Row],[Boxes]]</f>
        <v>537.94999999999993</v>
      </c>
      <c r="I7566" s="4">
        <f>sales[[#This Row],[Revenue]]-sales[[#This Row],[Cost]]</f>
        <v>3109.05</v>
      </c>
    </row>
    <row r="7567" spans="2:9" x14ac:dyDescent="0.25">
      <c r="B7567" t="s">
        <v>51</v>
      </c>
      <c r="C7567" t="s">
        <v>9</v>
      </c>
      <c r="D7567" t="s">
        <v>7</v>
      </c>
      <c r="E7567" s="1">
        <v>44566</v>
      </c>
      <c r="F7567" s="4">
        <v>2737</v>
      </c>
      <c r="G7567">
        <v>172</v>
      </c>
      <c r="H7567" s="3">
        <f>_xlfn.XLOOKUP(sales[[#This Row],[Product]],products[Product],products[Cost per box])*sales[[#This Row],[Boxes]]</f>
        <v>885.80000000000007</v>
      </c>
      <c r="I7567" s="4">
        <f>sales[[#This Row],[Revenue]]-sales[[#This Row],[Cost]]</f>
        <v>1851.1999999999998</v>
      </c>
    </row>
    <row r="7568" spans="2:9" x14ac:dyDescent="0.25">
      <c r="B7568" t="s">
        <v>18</v>
      </c>
      <c r="C7568" t="s">
        <v>6</v>
      </c>
      <c r="D7568" t="s">
        <v>48</v>
      </c>
      <c r="E7568" s="1">
        <v>44566</v>
      </c>
      <c r="F7568" s="4">
        <v>2905</v>
      </c>
      <c r="G7568">
        <v>112</v>
      </c>
      <c r="H7568" s="3">
        <f>_xlfn.XLOOKUP(sales[[#This Row],[Product]],products[Product],products[Cost per box])*sales[[#This Row],[Boxes]]</f>
        <v>837.76</v>
      </c>
      <c r="I7568" s="4">
        <f>sales[[#This Row],[Revenue]]-sales[[#This Row],[Cost]]</f>
        <v>2067.2399999999998</v>
      </c>
    </row>
    <row r="7569" spans="2:9" x14ac:dyDescent="0.25">
      <c r="B7569" t="s">
        <v>53</v>
      </c>
      <c r="C7569" t="s">
        <v>9</v>
      </c>
      <c r="D7569" t="s">
        <v>19</v>
      </c>
      <c r="E7569" s="1">
        <v>44566</v>
      </c>
      <c r="F7569" s="4">
        <v>11641</v>
      </c>
      <c r="G7569">
        <v>647</v>
      </c>
      <c r="H7569" s="3">
        <f>_xlfn.XLOOKUP(sales[[#This Row],[Product]],products[Product],products[Cost per box])*sales[[#This Row],[Boxes]]</f>
        <v>6618.81</v>
      </c>
      <c r="I7569" s="4">
        <f>sales[[#This Row],[Revenue]]-sales[[#This Row],[Cost]]</f>
        <v>5022.1899999999996</v>
      </c>
    </row>
    <row r="7570" spans="2:9" x14ac:dyDescent="0.25">
      <c r="B7570" t="s">
        <v>37</v>
      </c>
      <c r="C7570" t="s">
        <v>16</v>
      </c>
      <c r="D7570" t="s">
        <v>28</v>
      </c>
      <c r="E7570" s="1">
        <v>44566</v>
      </c>
      <c r="F7570" s="4">
        <v>4963</v>
      </c>
      <c r="G7570">
        <v>840</v>
      </c>
      <c r="H7570" s="3">
        <f>_xlfn.XLOOKUP(sales[[#This Row],[Product]],products[Product],products[Cost per box])*sales[[#This Row],[Boxes]]</f>
        <v>2318.3999999999996</v>
      </c>
      <c r="I7570" s="4">
        <f>sales[[#This Row],[Revenue]]-sales[[#This Row],[Cost]]</f>
        <v>2644.6000000000004</v>
      </c>
    </row>
    <row r="7571" spans="2:9" x14ac:dyDescent="0.25">
      <c r="B7571" t="s">
        <v>57</v>
      </c>
      <c r="C7571" t="s">
        <v>16</v>
      </c>
      <c r="D7571" t="s">
        <v>35</v>
      </c>
      <c r="E7571" s="1">
        <v>44566</v>
      </c>
      <c r="F7571" s="4">
        <v>3822</v>
      </c>
      <c r="G7571">
        <v>213</v>
      </c>
      <c r="H7571" s="3">
        <f>_xlfn.XLOOKUP(sales[[#This Row],[Product]],products[Product],products[Cost per box])*sales[[#This Row],[Boxes]]</f>
        <v>564.44999999999993</v>
      </c>
      <c r="I7571" s="4">
        <f>sales[[#This Row],[Revenue]]-sales[[#This Row],[Cost]]</f>
        <v>3257.55</v>
      </c>
    </row>
    <row r="7572" spans="2:9" x14ac:dyDescent="0.25">
      <c r="B7572" t="s">
        <v>18</v>
      </c>
      <c r="C7572" t="s">
        <v>16</v>
      </c>
      <c r="D7572" t="s">
        <v>48</v>
      </c>
      <c r="E7572" s="1">
        <v>44566</v>
      </c>
      <c r="F7572" s="4">
        <v>2240</v>
      </c>
      <c r="G7572">
        <v>90</v>
      </c>
      <c r="H7572" s="3">
        <f>_xlfn.XLOOKUP(sales[[#This Row],[Product]],products[Product],products[Cost per box])*sales[[#This Row],[Boxes]]</f>
        <v>673.2</v>
      </c>
      <c r="I7572" s="4">
        <f>sales[[#This Row],[Revenue]]-sales[[#This Row],[Cost]]</f>
        <v>1566.8</v>
      </c>
    </row>
    <row r="7573" spans="2:9" x14ac:dyDescent="0.25">
      <c r="B7573" t="s">
        <v>20</v>
      </c>
      <c r="C7573" t="s">
        <v>16</v>
      </c>
      <c r="D7573" t="s">
        <v>17</v>
      </c>
      <c r="E7573" s="1">
        <v>44566</v>
      </c>
      <c r="F7573" s="4">
        <v>14546</v>
      </c>
      <c r="G7573">
        <v>633</v>
      </c>
      <c r="H7573" s="3">
        <f>_xlfn.XLOOKUP(sales[[#This Row],[Product]],products[Product],products[Cost per box])*sales[[#This Row],[Boxes]]</f>
        <v>4304.3999999999996</v>
      </c>
      <c r="I7573" s="4">
        <f>sales[[#This Row],[Revenue]]-sales[[#This Row],[Cost]]</f>
        <v>10241.6</v>
      </c>
    </row>
    <row r="7574" spans="2:9" x14ac:dyDescent="0.25">
      <c r="B7574" t="s">
        <v>29</v>
      </c>
      <c r="C7574" t="s">
        <v>11</v>
      </c>
      <c r="D7574" t="s">
        <v>28</v>
      </c>
      <c r="E7574" s="1">
        <v>44566</v>
      </c>
      <c r="F7574" s="4">
        <v>3556</v>
      </c>
      <c r="G7574">
        <v>593</v>
      </c>
      <c r="H7574" s="3">
        <f>_xlfn.XLOOKUP(sales[[#This Row],[Product]],products[Product],products[Cost per box])*sales[[#This Row],[Boxes]]</f>
        <v>1636.6799999999998</v>
      </c>
      <c r="I7574" s="4">
        <f>sales[[#This Row],[Revenue]]-sales[[#This Row],[Cost]]</f>
        <v>1919.3200000000002</v>
      </c>
    </row>
    <row r="7575" spans="2:9" x14ac:dyDescent="0.25">
      <c r="B7575" t="s">
        <v>57</v>
      </c>
      <c r="C7575" t="s">
        <v>11</v>
      </c>
      <c r="D7575" t="s">
        <v>7</v>
      </c>
      <c r="E7575" s="1">
        <v>44566</v>
      </c>
      <c r="F7575" s="4">
        <v>784</v>
      </c>
      <c r="G7575">
        <v>53</v>
      </c>
      <c r="H7575" s="3">
        <f>_xlfn.XLOOKUP(sales[[#This Row],[Product]],products[Product],products[Cost per box])*sales[[#This Row],[Boxes]]</f>
        <v>272.95000000000005</v>
      </c>
      <c r="I7575" s="4">
        <f>sales[[#This Row],[Revenue]]-sales[[#This Row],[Cost]]</f>
        <v>511.04999999999995</v>
      </c>
    </row>
    <row r="7576" spans="2:9" x14ac:dyDescent="0.25">
      <c r="B7576" t="s">
        <v>56</v>
      </c>
      <c r="C7576" t="s">
        <v>16</v>
      </c>
      <c r="D7576" t="s">
        <v>31</v>
      </c>
      <c r="E7576" s="1">
        <v>44566</v>
      </c>
      <c r="F7576" s="4">
        <v>49</v>
      </c>
      <c r="G7576">
        <v>4</v>
      </c>
      <c r="H7576" s="3">
        <f>_xlfn.XLOOKUP(sales[[#This Row],[Product]],products[Product],products[Cost per box])*sales[[#This Row],[Boxes]]</f>
        <v>22.88</v>
      </c>
      <c r="I7576" s="4">
        <f>sales[[#This Row],[Revenue]]-sales[[#This Row],[Cost]]</f>
        <v>26.12</v>
      </c>
    </row>
    <row r="7577" spans="2:9" x14ac:dyDescent="0.25">
      <c r="B7577" t="s">
        <v>54</v>
      </c>
      <c r="C7577" t="s">
        <v>9</v>
      </c>
      <c r="D7577" t="s">
        <v>52</v>
      </c>
      <c r="E7577" s="1">
        <v>44566</v>
      </c>
      <c r="F7577" s="4">
        <v>2653</v>
      </c>
      <c r="G7577">
        <v>266</v>
      </c>
      <c r="H7577" s="3">
        <f>_xlfn.XLOOKUP(sales[[#This Row],[Product]],products[Product],products[Cost per box])*sales[[#This Row],[Boxes]]</f>
        <v>883.12</v>
      </c>
      <c r="I7577" s="4">
        <f>sales[[#This Row],[Revenue]]-sales[[#This Row],[Cost]]</f>
        <v>1769.88</v>
      </c>
    </row>
    <row r="7578" spans="2:9" x14ac:dyDescent="0.25">
      <c r="B7578" t="s">
        <v>54</v>
      </c>
      <c r="C7578" t="s">
        <v>6</v>
      </c>
      <c r="D7578" t="s">
        <v>19</v>
      </c>
      <c r="E7578" s="1">
        <v>44566</v>
      </c>
      <c r="F7578" s="4">
        <v>6979</v>
      </c>
      <c r="G7578">
        <v>437</v>
      </c>
      <c r="H7578" s="3">
        <f>_xlfn.XLOOKUP(sales[[#This Row],[Product]],products[Product],products[Cost per box])*sales[[#This Row],[Boxes]]</f>
        <v>4470.51</v>
      </c>
      <c r="I7578" s="4">
        <f>sales[[#This Row],[Revenue]]-sales[[#This Row],[Cost]]</f>
        <v>2508.4899999999998</v>
      </c>
    </row>
    <row r="7579" spans="2:9" x14ac:dyDescent="0.25">
      <c r="B7579" t="s">
        <v>10</v>
      </c>
      <c r="C7579" t="s">
        <v>9</v>
      </c>
      <c r="D7579" t="s">
        <v>45</v>
      </c>
      <c r="E7579" s="1">
        <v>44566</v>
      </c>
      <c r="F7579" s="4">
        <v>7945</v>
      </c>
      <c r="G7579">
        <v>332</v>
      </c>
      <c r="H7579" s="3">
        <f>_xlfn.XLOOKUP(sales[[#This Row],[Product]],products[Product],products[Cost per box])*sales[[#This Row],[Boxes]]</f>
        <v>2566.36</v>
      </c>
      <c r="I7579" s="4">
        <f>sales[[#This Row],[Revenue]]-sales[[#This Row],[Cost]]</f>
        <v>5378.6399999999994</v>
      </c>
    </row>
    <row r="7580" spans="2:9" x14ac:dyDescent="0.25">
      <c r="B7580" t="s">
        <v>15</v>
      </c>
      <c r="C7580" t="s">
        <v>9</v>
      </c>
      <c r="D7580" t="s">
        <v>14</v>
      </c>
      <c r="E7580" s="1">
        <v>44566</v>
      </c>
      <c r="F7580" s="4">
        <v>9016</v>
      </c>
      <c r="G7580">
        <v>1260</v>
      </c>
      <c r="H7580" s="3">
        <f>_xlfn.XLOOKUP(sales[[#This Row],[Product]],products[Product],products[Cost per box])*sales[[#This Row],[Boxes]]</f>
        <v>7950.5999999999995</v>
      </c>
      <c r="I7580" s="4">
        <f>sales[[#This Row],[Revenue]]-sales[[#This Row],[Cost]]</f>
        <v>1065.4000000000005</v>
      </c>
    </row>
    <row r="7581" spans="2:9" x14ac:dyDescent="0.25">
      <c r="B7581" t="s">
        <v>23</v>
      </c>
      <c r="C7581" t="s">
        <v>27</v>
      </c>
      <c r="D7581" t="s">
        <v>31</v>
      </c>
      <c r="E7581" s="1">
        <v>44566</v>
      </c>
      <c r="F7581" s="4">
        <v>6713</v>
      </c>
      <c r="G7581">
        <v>560</v>
      </c>
      <c r="H7581" s="3">
        <f>_xlfn.XLOOKUP(sales[[#This Row],[Product]],products[Product],products[Cost per box])*sales[[#This Row],[Boxes]]</f>
        <v>3203.2</v>
      </c>
      <c r="I7581" s="4">
        <f>sales[[#This Row],[Revenue]]-sales[[#This Row],[Cost]]</f>
        <v>3509.8</v>
      </c>
    </row>
    <row r="7582" spans="2:9" x14ac:dyDescent="0.25">
      <c r="B7582" t="s">
        <v>53</v>
      </c>
      <c r="C7582" t="s">
        <v>11</v>
      </c>
      <c r="D7582" t="s">
        <v>38</v>
      </c>
      <c r="E7582" s="1">
        <v>44566</v>
      </c>
      <c r="F7582" s="4">
        <v>7364</v>
      </c>
      <c r="G7582">
        <v>273</v>
      </c>
      <c r="H7582" s="3">
        <f>_xlfn.XLOOKUP(sales[[#This Row],[Product]],products[Product],products[Cost per box])*sales[[#This Row],[Boxes]]</f>
        <v>2713.62</v>
      </c>
      <c r="I7582" s="4">
        <f>sales[[#This Row],[Revenue]]-sales[[#This Row],[Cost]]</f>
        <v>4650.38</v>
      </c>
    </row>
    <row r="7583" spans="2:9" x14ac:dyDescent="0.25">
      <c r="B7583" t="s">
        <v>49</v>
      </c>
      <c r="C7583" t="s">
        <v>9</v>
      </c>
      <c r="D7583" t="s">
        <v>50</v>
      </c>
      <c r="E7583" s="1">
        <v>44566</v>
      </c>
      <c r="F7583" s="4">
        <v>5761</v>
      </c>
      <c r="G7583">
        <v>251</v>
      </c>
      <c r="H7583" s="3">
        <f>_xlfn.XLOOKUP(sales[[#This Row],[Product]],products[Product],products[Cost per box])*sales[[#This Row],[Boxes]]</f>
        <v>3114.91</v>
      </c>
      <c r="I7583" s="4">
        <f>sales[[#This Row],[Revenue]]-sales[[#This Row],[Cost]]</f>
        <v>2646.09</v>
      </c>
    </row>
    <row r="7584" spans="2:9" x14ac:dyDescent="0.25">
      <c r="B7584" t="s">
        <v>20</v>
      </c>
      <c r="C7584" t="s">
        <v>11</v>
      </c>
      <c r="D7584" t="s">
        <v>12</v>
      </c>
      <c r="E7584" s="1">
        <v>44566</v>
      </c>
      <c r="F7584" s="4">
        <v>9870</v>
      </c>
      <c r="G7584">
        <v>581</v>
      </c>
      <c r="H7584" s="3">
        <f>_xlfn.XLOOKUP(sales[[#This Row],[Product]],products[Product],products[Cost per box])*sales[[#This Row],[Boxes]]</f>
        <v>4897.83</v>
      </c>
      <c r="I7584" s="4">
        <f>sales[[#This Row],[Revenue]]-sales[[#This Row],[Cost]]</f>
        <v>4972.17</v>
      </c>
    </row>
    <row r="7585" spans="2:9" x14ac:dyDescent="0.25">
      <c r="B7585" t="s">
        <v>10</v>
      </c>
      <c r="C7585" t="s">
        <v>27</v>
      </c>
      <c r="D7585" t="s">
        <v>24</v>
      </c>
      <c r="E7585" s="1">
        <v>44566</v>
      </c>
      <c r="F7585" s="4">
        <v>7231</v>
      </c>
      <c r="G7585">
        <v>381</v>
      </c>
      <c r="H7585" s="3">
        <f>_xlfn.XLOOKUP(sales[[#This Row],[Product]],products[Product],products[Cost per box])*sales[[#This Row],[Boxes]]</f>
        <v>4004.31</v>
      </c>
      <c r="I7585" s="4">
        <f>sales[[#This Row],[Revenue]]-sales[[#This Row],[Cost]]</f>
        <v>3226.69</v>
      </c>
    </row>
    <row r="7586" spans="2:9" x14ac:dyDescent="0.25">
      <c r="B7586" t="s">
        <v>13</v>
      </c>
      <c r="C7586" t="s">
        <v>21</v>
      </c>
      <c r="D7586" t="s">
        <v>17</v>
      </c>
      <c r="E7586" s="1">
        <v>44566</v>
      </c>
      <c r="F7586" s="4">
        <v>13923</v>
      </c>
      <c r="G7586">
        <v>633</v>
      </c>
      <c r="H7586" s="3">
        <f>_xlfn.XLOOKUP(sales[[#This Row],[Product]],products[Product],products[Cost per box])*sales[[#This Row],[Boxes]]</f>
        <v>4304.3999999999996</v>
      </c>
      <c r="I7586" s="4">
        <f>sales[[#This Row],[Revenue]]-sales[[#This Row],[Cost]]</f>
        <v>9618.6</v>
      </c>
    </row>
    <row r="7587" spans="2:9" x14ac:dyDescent="0.25">
      <c r="B7587" t="s">
        <v>49</v>
      </c>
      <c r="C7587" t="s">
        <v>9</v>
      </c>
      <c r="D7587" t="s">
        <v>45</v>
      </c>
      <c r="E7587" s="1">
        <v>44566</v>
      </c>
      <c r="F7587" s="4">
        <v>7357</v>
      </c>
      <c r="G7587">
        <v>307</v>
      </c>
      <c r="H7587" s="3">
        <f>_xlfn.XLOOKUP(sales[[#This Row],[Product]],products[Product],products[Cost per box])*sales[[#This Row],[Boxes]]</f>
        <v>2373.11</v>
      </c>
      <c r="I7587" s="4">
        <f>sales[[#This Row],[Revenue]]-sales[[#This Row],[Cost]]</f>
        <v>4983.8899999999994</v>
      </c>
    </row>
    <row r="7588" spans="2:9" x14ac:dyDescent="0.25">
      <c r="B7588" t="s">
        <v>53</v>
      </c>
      <c r="C7588" t="s">
        <v>9</v>
      </c>
      <c r="D7588" t="s">
        <v>17</v>
      </c>
      <c r="E7588" s="1">
        <v>44566</v>
      </c>
      <c r="F7588" s="4">
        <v>8869</v>
      </c>
      <c r="G7588">
        <v>404</v>
      </c>
      <c r="H7588" s="3">
        <f>_xlfn.XLOOKUP(sales[[#This Row],[Product]],products[Product],products[Cost per box])*sales[[#This Row],[Boxes]]</f>
        <v>2747.2</v>
      </c>
      <c r="I7588" s="4">
        <f>sales[[#This Row],[Revenue]]-sales[[#This Row],[Cost]]</f>
        <v>6121.8</v>
      </c>
    </row>
    <row r="7589" spans="2:9" x14ac:dyDescent="0.25">
      <c r="B7589" t="s">
        <v>34</v>
      </c>
      <c r="C7589" t="s">
        <v>9</v>
      </c>
      <c r="D7589" t="s">
        <v>24</v>
      </c>
      <c r="E7589" s="1">
        <v>44566</v>
      </c>
      <c r="F7589" s="4">
        <v>17731</v>
      </c>
      <c r="G7589">
        <v>910</v>
      </c>
      <c r="H7589" s="3">
        <f>_xlfn.XLOOKUP(sales[[#This Row],[Product]],products[Product],products[Cost per box])*sales[[#This Row],[Boxes]]</f>
        <v>9564.1</v>
      </c>
      <c r="I7589" s="4">
        <f>sales[[#This Row],[Revenue]]-sales[[#This Row],[Cost]]</f>
        <v>8166.9</v>
      </c>
    </row>
    <row r="7590" spans="2:9" x14ac:dyDescent="0.25">
      <c r="B7590" t="s">
        <v>13</v>
      </c>
      <c r="C7590" t="s">
        <v>21</v>
      </c>
      <c r="D7590" t="s">
        <v>30</v>
      </c>
      <c r="E7590" s="1">
        <v>44566</v>
      </c>
      <c r="F7590" s="4">
        <v>14462</v>
      </c>
      <c r="G7590">
        <v>770</v>
      </c>
      <c r="H7590" s="3">
        <f>_xlfn.XLOOKUP(sales[[#This Row],[Product]],products[Product],products[Cost per box])*sales[[#This Row],[Boxes]]</f>
        <v>2833.6</v>
      </c>
      <c r="I7590" s="4">
        <f>sales[[#This Row],[Revenue]]-sales[[#This Row],[Cost]]</f>
        <v>11628.4</v>
      </c>
    </row>
    <row r="7591" spans="2:9" x14ac:dyDescent="0.25">
      <c r="B7591" t="s">
        <v>39</v>
      </c>
      <c r="C7591" t="s">
        <v>21</v>
      </c>
      <c r="D7591" t="s">
        <v>38</v>
      </c>
      <c r="E7591" s="1">
        <v>44566</v>
      </c>
      <c r="F7591" s="4">
        <v>1302</v>
      </c>
      <c r="G7591">
        <v>53</v>
      </c>
      <c r="H7591" s="3">
        <f>_xlfn.XLOOKUP(sales[[#This Row],[Product]],products[Product],products[Cost per box])*sales[[#This Row],[Boxes]]</f>
        <v>526.81999999999994</v>
      </c>
      <c r="I7591" s="4">
        <f>sales[[#This Row],[Revenue]]-sales[[#This Row],[Cost]]</f>
        <v>775.18000000000006</v>
      </c>
    </row>
    <row r="7592" spans="2:9" x14ac:dyDescent="0.25">
      <c r="B7592" t="s">
        <v>41</v>
      </c>
      <c r="C7592" t="s">
        <v>6</v>
      </c>
      <c r="D7592" t="s">
        <v>22</v>
      </c>
      <c r="E7592" s="1">
        <v>44566</v>
      </c>
      <c r="F7592" s="4">
        <v>10038</v>
      </c>
      <c r="G7592">
        <v>1120</v>
      </c>
      <c r="H7592" s="3">
        <f>_xlfn.XLOOKUP(sales[[#This Row],[Product]],products[Product],products[Cost per box])*sales[[#This Row],[Boxes]]</f>
        <v>9206.4000000000015</v>
      </c>
      <c r="I7592" s="4">
        <f>sales[[#This Row],[Revenue]]-sales[[#This Row],[Cost]]</f>
        <v>831.59999999999854</v>
      </c>
    </row>
    <row r="7593" spans="2:9" x14ac:dyDescent="0.25">
      <c r="B7593" t="s">
        <v>37</v>
      </c>
      <c r="C7593" t="s">
        <v>11</v>
      </c>
      <c r="D7593" t="s">
        <v>52</v>
      </c>
      <c r="E7593" s="1">
        <v>44566</v>
      </c>
      <c r="F7593" s="4">
        <v>14245</v>
      </c>
      <c r="G7593">
        <v>1400</v>
      </c>
      <c r="H7593" s="3">
        <f>_xlfn.XLOOKUP(sales[[#This Row],[Product]],products[Product],products[Cost per box])*sales[[#This Row],[Boxes]]</f>
        <v>4648</v>
      </c>
      <c r="I7593" s="4">
        <f>sales[[#This Row],[Revenue]]-sales[[#This Row],[Cost]]</f>
        <v>9597</v>
      </c>
    </row>
    <row r="7594" spans="2:9" x14ac:dyDescent="0.25">
      <c r="B7594" t="s">
        <v>5</v>
      </c>
      <c r="C7594" t="s">
        <v>16</v>
      </c>
      <c r="D7594" t="s">
        <v>31</v>
      </c>
      <c r="E7594" s="1">
        <v>44566</v>
      </c>
      <c r="F7594" s="4">
        <v>3311</v>
      </c>
      <c r="G7594">
        <v>276</v>
      </c>
      <c r="H7594" s="3">
        <f>_xlfn.XLOOKUP(sales[[#This Row],[Product]],products[Product],products[Cost per box])*sales[[#This Row],[Boxes]]</f>
        <v>1578.72</v>
      </c>
      <c r="I7594" s="4">
        <f>sales[[#This Row],[Revenue]]-sales[[#This Row],[Cost]]</f>
        <v>1732.28</v>
      </c>
    </row>
    <row r="7595" spans="2:9" x14ac:dyDescent="0.25">
      <c r="B7595" t="s">
        <v>53</v>
      </c>
      <c r="C7595" t="s">
        <v>27</v>
      </c>
      <c r="D7595" t="s">
        <v>7</v>
      </c>
      <c r="E7595" s="1">
        <v>44566</v>
      </c>
      <c r="F7595" s="4">
        <v>10122</v>
      </c>
      <c r="G7595">
        <v>633</v>
      </c>
      <c r="H7595" s="3">
        <f>_xlfn.XLOOKUP(sales[[#This Row],[Product]],products[Product],products[Cost per box])*sales[[#This Row],[Boxes]]</f>
        <v>3259.9500000000003</v>
      </c>
      <c r="I7595" s="4">
        <f>sales[[#This Row],[Revenue]]-sales[[#This Row],[Cost]]</f>
        <v>6862.0499999999993</v>
      </c>
    </row>
    <row r="7596" spans="2:9" x14ac:dyDescent="0.25">
      <c r="B7596" t="s">
        <v>55</v>
      </c>
      <c r="C7596" t="s">
        <v>9</v>
      </c>
      <c r="D7596" t="s">
        <v>35</v>
      </c>
      <c r="E7596" s="1">
        <v>44566</v>
      </c>
      <c r="F7596" s="4">
        <v>6874</v>
      </c>
      <c r="G7596">
        <v>382</v>
      </c>
      <c r="H7596" s="3">
        <f>_xlfn.XLOOKUP(sales[[#This Row],[Product]],products[Product],products[Cost per box])*sales[[#This Row],[Boxes]]</f>
        <v>1012.3</v>
      </c>
      <c r="I7596" s="4">
        <f>sales[[#This Row],[Revenue]]-sales[[#This Row],[Cost]]</f>
        <v>5861.7</v>
      </c>
    </row>
    <row r="7597" spans="2:9" x14ac:dyDescent="0.25">
      <c r="B7597" t="s">
        <v>49</v>
      </c>
      <c r="C7597" t="s">
        <v>6</v>
      </c>
      <c r="D7597" t="s">
        <v>31</v>
      </c>
      <c r="E7597" s="1">
        <v>44566</v>
      </c>
      <c r="F7597" s="4">
        <v>17164</v>
      </c>
      <c r="G7597">
        <v>1330</v>
      </c>
      <c r="H7597" s="3">
        <f>_xlfn.XLOOKUP(sales[[#This Row],[Product]],products[Product],products[Cost per box])*sales[[#This Row],[Boxes]]</f>
        <v>7607.5999999999995</v>
      </c>
      <c r="I7597" s="4">
        <f>sales[[#This Row],[Revenue]]-sales[[#This Row],[Cost]]</f>
        <v>9556.4000000000015</v>
      </c>
    </row>
    <row r="7598" spans="2:9" x14ac:dyDescent="0.25">
      <c r="B7598" t="s">
        <v>15</v>
      </c>
      <c r="C7598" t="s">
        <v>27</v>
      </c>
      <c r="D7598" t="s">
        <v>45</v>
      </c>
      <c r="E7598" s="1">
        <v>44566</v>
      </c>
      <c r="F7598" s="4">
        <v>1589</v>
      </c>
      <c r="G7598">
        <v>73</v>
      </c>
      <c r="H7598" s="3">
        <f>_xlfn.XLOOKUP(sales[[#This Row],[Product]],products[Product],products[Cost per box])*sales[[#This Row],[Boxes]]</f>
        <v>564.29000000000008</v>
      </c>
      <c r="I7598" s="4">
        <f>sales[[#This Row],[Revenue]]-sales[[#This Row],[Cost]]</f>
        <v>1024.71</v>
      </c>
    </row>
    <row r="7599" spans="2:9" x14ac:dyDescent="0.25">
      <c r="B7599" t="s">
        <v>25</v>
      </c>
      <c r="C7599" t="s">
        <v>27</v>
      </c>
      <c r="D7599" t="s">
        <v>45</v>
      </c>
      <c r="E7599" s="1">
        <v>44566</v>
      </c>
      <c r="F7599" s="4">
        <v>9142</v>
      </c>
      <c r="G7599">
        <v>416</v>
      </c>
      <c r="H7599" s="3">
        <f>_xlfn.XLOOKUP(sales[[#This Row],[Product]],products[Product],products[Cost per box])*sales[[#This Row],[Boxes]]</f>
        <v>3215.6800000000003</v>
      </c>
      <c r="I7599" s="4">
        <f>sales[[#This Row],[Revenue]]-sales[[#This Row],[Cost]]</f>
        <v>5926.32</v>
      </c>
    </row>
    <row r="7600" spans="2:9" x14ac:dyDescent="0.25">
      <c r="B7600" t="s">
        <v>55</v>
      </c>
      <c r="C7600" t="s">
        <v>11</v>
      </c>
      <c r="D7600" t="s">
        <v>43</v>
      </c>
      <c r="E7600" s="1">
        <v>44566</v>
      </c>
      <c r="F7600" s="4">
        <v>3227</v>
      </c>
      <c r="G7600">
        <v>154</v>
      </c>
      <c r="H7600" s="3">
        <f>_xlfn.XLOOKUP(sales[[#This Row],[Product]],products[Product],products[Cost per box])*sales[[#This Row],[Boxes]]</f>
        <v>592.9</v>
      </c>
      <c r="I7600" s="4">
        <f>sales[[#This Row],[Revenue]]-sales[[#This Row],[Cost]]</f>
        <v>2634.1</v>
      </c>
    </row>
    <row r="7601" spans="2:9" x14ac:dyDescent="0.25">
      <c r="B7601" t="s">
        <v>20</v>
      </c>
      <c r="C7601" t="s">
        <v>21</v>
      </c>
      <c r="D7601" t="s">
        <v>30</v>
      </c>
      <c r="E7601" s="1">
        <v>44566</v>
      </c>
      <c r="F7601" s="4">
        <v>3500</v>
      </c>
      <c r="G7601">
        <v>175</v>
      </c>
      <c r="H7601" s="3">
        <f>_xlfn.XLOOKUP(sales[[#This Row],[Product]],products[Product],products[Cost per box])*sales[[#This Row],[Boxes]]</f>
        <v>644</v>
      </c>
      <c r="I7601" s="4">
        <f>sales[[#This Row],[Revenue]]-sales[[#This Row],[Cost]]</f>
        <v>2856</v>
      </c>
    </row>
    <row r="7602" spans="2:9" x14ac:dyDescent="0.25">
      <c r="B7602" t="s">
        <v>10</v>
      </c>
      <c r="C7602" t="s">
        <v>11</v>
      </c>
      <c r="D7602" t="s">
        <v>7</v>
      </c>
      <c r="E7602" s="1">
        <v>44566</v>
      </c>
      <c r="F7602" s="4">
        <v>5222</v>
      </c>
      <c r="G7602">
        <v>327</v>
      </c>
      <c r="H7602" s="3">
        <f>_xlfn.XLOOKUP(sales[[#This Row],[Product]],products[Product],products[Cost per box])*sales[[#This Row],[Boxes]]</f>
        <v>1684.0500000000002</v>
      </c>
      <c r="I7602" s="4">
        <f>sales[[#This Row],[Revenue]]-sales[[#This Row],[Cost]]</f>
        <v>3537.95</v>
      </c>
    </row>
    <row r="7603" spans="2:9" x14ac:dyDescent="0.25">
      <c r="B7603" t="s">
        <v>13</v>
      </c>
      <c r="C7603" t="s">
        <v>11</v>
      </c>
      <c r="D7603" t="s">
        <v>35</v>
      </c>
      <c r="E7603" s="1">
        <v>44566</v>
      </c>
      <c r="F7603" s="4">
        <v>7497</v>
      </c>
      <c r="G7603">
        <v>417</v>
      </c>
      <c r="H7603" s="3">
        <f>_xlfn.XLOOKUP(sales[[#This Row],[Product]],products[Product],products[Cost per box])*sales[[#This Row],[Boxes]]</f>
        <v>1105.05</v>
      </c>
      <c r="I7603" s="4">
        <f>sales[[#This Row],[Revenue]]-sales[[#This Row],[Cost]]</f>
        <v>6391.95</v>
      </c>
    </row>
    <row r="7604" spans="2:9" x14ac:dyDescent="0.25">
      <c r="B7604" t="s">
        <v>20</v>
      </c>
      <c r="C7604" t="s">
        <v>11</v>
      </c>
      <c r="D7604" t="s">
        <v>31</v>
      </c>
      <c r="E7604" s="1">
        <v>44566</v>
      </c>
      <c r="F7604" s="4">
        <v>6916</v>
      </c>
      <c r="G7604">
        <v>494</v>
      </c>
      <c r="H7604" s="3">
        <f>_xlfn.XLOOKUP(sales[[#This Row],[Product]],products[Product],products[Cost per box])*sales[[#This Row],[Boxes]]</f>
        <v>2825.68</v>
      </c>
      <c r="I7604" s="4">
        <f>sales[[#This Row],[Revenue]]-sales[[#This Row],[Cost]]</f>
        <v>4090.32</v>
      </c>
    </row>
    <row r="7605" spans="2:9" x14ac:dyDescent="0.25">
      <c r="B7605" t="s">
        <v>40</v>
      </c>
      <c r="C7605" t="s">
        <v>11</v>
      </c>
      <c r="D7605" t="s">
        <v>14</v>
      </c>
      <c r="E7605" s="1">
        <v>44566</v>
      </c>
      <c r="F7605" s="4">
        <v>10248</v>
      </c>
      <c r="G7605">
        <v>1260</v>
      </c>
      <c r="H7605" s="3">
        <f>_xlfn.XLOOKUP(sales[[#This Row],[Product]],products[Product],products[Cost per box])*sales[[#This Row],[Boxes]]</f>
        <v>7950.5999999999995</v>
      </c>
      <c r="I7605" s="4">
        <f>sales[[#This Row],[Revenue]]-sales[[#This Row],[Cost]]</f>
        <v>2297.4000000000005</v>
      </c>
    </row>
    <row r="7606" spans="2:9" x14ac:dyDescent="0.25">
      <c r="B7606" t="s">
        <v>51</v>
      </c>
      <c r="C7606" t="s">
        <v>11</v>
      </c>
      <c r="D7606" t="s">
        <v>14</v>
      </c>
      <c r="E7606" s="1">
        <v>44566</v>
      </c>
      <c r="F7606" s="4">
        <v>5040</v>
      </c>
      <c r="G7606">
        <v>630</v>
      </c>
      <c r="H7606" s="3">
        <f>_xlfn.XLOOKUP(sales[[#This Row],[Product]],products[Product],products[Cost per box])*sales[[#This Row],[Boxes]]</f>
        <v>3975.2999999999997</v>
      </c>
      <c r="I7606" s="4">
        <f>sales[[#This Row],[Revenue]]-sales[[#This Row],[Cost]]</f>
        <v>1064.7000000000003</v>
      </c>
    </row>
    <row r="7607" spans="2:9" x14ac:dyDescent="0.25">
      <c r="B7607" t="s">
        <v>15</v>
      </c>
      <c r="C7607" t="s">
        <v>11</v>
      </c>
      <c r="D7607" t="s">
        <v>48</v>
      </c>
      <c r="E7607" s="1">
        <v>44566</v>
      </c>
      <c r="F7607" s="4">
        <v>2093</v>
      </c>
      <c r="G7607">
        <v>78</v>
      </c>
      <c r="H7607" s="3">
        <f>_xlfn.XLOOKUP(sales[[#This Row],[Product]],products[Product],products[Cost per box])*sales[[#This Row],[Boxes]]</f>
        <v>583.44000000000005</v>
      </c>
      <c r="I7607" s="4">
        <f>sales[[#This Row],[Revenue]]-sales[[#This Row],[Cost]]</f>
        <v>1509.56</v>
      </c>
    </row>
    <row r="7608" spans="2:9" x14ac:dyDescent="0.25">
      <c r="B7608" t="s">
        <v>20</v>
      </c>
      <c r="C7608" t="s">
        <v>16</v>
      </c>
      <c r="D7608" t="s">
        <v>44</v>
      </c>
      <c r="E7608" s="1">
        <v>44566</v>
      </c>
      <c r="F7608" s="4">
        <v>8939</v>
      </c>
      <c r="G7608">
        <v>407</v>
      </c>
      <c r="H7608" s="3">
        <f>_xlfn.XLOOKUP(sales[[#This Row],[Product]],products[Product],products[Cost per box])*sales[[#This Row],[Boxes]]</f>
        <v>3894.9900000000002</v>
      </c>
      <c r="I7608" s="4">
        <f>sales[[#This Row],[Revenue]]-sales[[#This Row],[Cost]]</f>
        <v>5044.01</v>
      </c>
    </row>
    <row r="7609" spans="2:9" x14ac:dyDescent="0.25">
      <c r="B7609" t="s">
        <v>13</v>
      </c>
      <c r="C7609" t="s">
        <v>9</v>
      </c>
      <c r="D7609" t="s">
        <v>44</v>
      </c>
      <c r="E7609" s="1">
        <v>44566</v>
      </c>
      <c r="F7609" s="4">
        <v>2177</v>
      </c>
      <c r="G7609">
        <v>99</v>
      </c>
      <c r="H7609" s="3">
        <f>_xlfn.XLOOKUP(sales[[#This Row],[Product]],products[Product],products[Cost per box])*sales[[#This Row],[Boxes]]</f>
        <v>947.43000000000006</v>
      </c>
      <c r="I7609" s="4">
        <f>sales[[#This Row],[Revenue]]-sales[[#This Row],[Cost]]</f>
        <v>1229.57</v>
      </c>
    </row>
    <row r="7610" spans="2:9" x14ac:dyDescent="0.25">
      <c r="B7610" t="s">
        <v>29</v>
      </c>
      <c r="C7610" t="s">
        <v>27</v>
      </c>
      <c r="D7610" t="s">
        <v>45</v>
      </c>
      <c r="E7610" s="1">
        <v>44566</v>
      </c>
      <c r="F7610" s="4">
        <v>10395</v>
      </c>
      <c r="G7610">
        <v>473</v>
      </c>
      <c r="H7610" s="3">
        <f>_xlfn.XLOOKUP(sales[[#This Row],[Product]],products[Product],products[Cost per box])*sales[[#This Row],[Boxes]]</f>
        <v>3656.2900000000004</v>
      </c>
      <c r="I7610" s="4">
        <f>sales[[#This Row],[Revenue]]-sales[[#This Row],[Cost]]</f>
        <v>6738.7099999999991</v>
      </c>
    </row>
    <row r="7611" spans="2:9" x14ac:dyDescent="0.25">
      <c r="B7611" t="s">
        <v>25</v>
      </c>
      <c r="C7611" t="s">
        <v>11</v>
      </c>
      <c r="D7611" t="s">
        <v>24</v>
      </c>
      <c r="E7611" s="1">
        <v>44566</v>
      </c>
      <c r="F7611" s="4">
        <v>10738</v>
      </c>
      <c r="G7611">
        <v>566</v>
      </c>
      <c r="H7611" s="3">
        <f>_xlfn.XLOOKUP(sales[[#This Row],[Product]],products[Product],products[Cost per box])*sales[[#This Row],[Boxes]]</f>
        <v>5948.66</v>
      </c>
      <c r="I7611" s="4">
        <f>sales[[#This Row],[Revenue]]-sales[[#This Row],[Cost]]</f>
        <v>4789.34</v>
      </c>
    </row>
    <row r="7612" spans="2:9" x14ac:dyDescent="0.25">
      <c r="B7612" t="s">
        <v>41</v>
      </c>
      <c r="C7612" t="s">
        <v>6</v>
      </c>
      <c r="D7612" t="s">
        <v>42</v>
      </c>
      <c r="E7612" s="1">
        <v>44567</v>
      </c>
      <c r="F7612" s="4">
        <v>6867</v>
      </c>
      <c r="G7612">
        <v>491</v>
      </c>
      <c r="H7612" s="3">
        <f>_xlfn.XLOOKUP(sales[[#This Row],[Product]],products[Product],products[Cost per box])*sales[[#This Row],[Boxes]]</f>
        <v>2327.34</v>
      </c>
      <c r="I7612" s="4">
        <f>sales[[#This Row],[Revenue]]-sales[[#This Row],[Cost]]</f>
        <v>4539.66</v>
      </c>
    </row>
    <row r="7613" spans="2:9" x14ac:dyDescent="0.25">
      <c r="B7613" t="s">
        <v>15</v>
      </c>
      <c r="C7613" t="s">
        <v>16</v>
      </c>
      <c r="D7613" t="s">
        <v>14</v>
      </c>
      <c r="E7613" s="1">
        <v>44567</v>
      </c>
      <c r="F7613" s="4">
        <v>6454</v>
      </c>
      <c r="G7613">
        <v>1050</v>
      </c>
      <c r="H7613" s="3">
        <f>_xlfn.XLOOKUP(sales[[#This Row],[Product]],products[Product],products[Cost per box])*sales[[#This Row],[Boxes]]</f>
        <v>6625.5</v>
      </c>
      <c r="I7613" s="4">
        <f>sales[[#This Row],[Revenue]]-sales[[#This Row],[Cost]]</f>
        <v>-171.5</v>
      </c>
    </row>
    <row r="7614" spans="2:9" x14ac:dyDescent="0.25">
      <c r="B7614" t="s">
        <v>53</v>
      </c>
      <c r="C7614" t="s">
        <v>16</v>
      </c>
      <c r="D7614" t="s">
        <v>38</v>
      </c>
      <c r="E7614" s="1">
        <v>44567</v>
      </c>
      <c r="F7614" s="4">
        <v>1267</v>
      </c>
      <c r="G7614">
        <v>51</v>
      </c>
      <c r="H7614" s="3">
        <f>_xlfn.XLOOKUP(sales[[#This Row],[Product]],products[Product],products[Cost per box])*sales[[#This Row],[Boxes]]</f>
        <v>506.94</v>
      </c>
      <c r="I7614" s="4">
        <f>sales[[#This Row],[Revenue]]-sales[[#This Row],[Cost]]</f>
        <v>760.06</v>
      </c>
    </row>
    <row r="7615" spans="2:9" x14ac:dyDescent="0.25">
      <c r="B7615" t="s">
        <v>51</v>
      </c>
      <c r="C7615" t="s">
        <v>27</v>
      </c>
      <c r="D7615" t="s">
        <v>31</v>
      </c>
      <c r="E7615" s="1">
        <v>44567</v>
      </c>
      <c r="F7615" s="4">
        <v>343</v>
      </c>
      <c r="G7615">
        <v>27</v>
      </c>
      <c r="H7615" s="3">
        <f>_xlfn.XLOOKUP(sales[[#This Row],[Product]],products[Product],products[Cost per box])*sales[[#This Row],[Boxes]]</f>
        <v>154.44</v>
      </c>
      <c r="I7615" s="4">
        <f>sales[[#This Row],[Revenue]]-sales[[#This Row],[Cost]]</f>
        <v>188.56</v>
      </c>
    </row>
    <row r="7616" spans="2:9" x14ac:dyDescent="0.25">
      <c r="B7616" t="s">
        <v>54</v>
      </c>
      <c r="C7616" t="s">
        <v>21</v>
      </c>
      <c r="D7616" t="s">
        <v>36</v>
      </c>
      <c r="E7616" s="1">
        <v>44567</v>
      </c>
      <c r="F7616" s="4">
        <v>1029</v>
      </c>
      <c r="G7616">
        <v>147</v>
      </c>
      <c r="H7616" s="3">
        <f>_xlfn.XLOOKUP(sales[[#This Row],[Product]],products[Product],products[Cost per box])*sales[[#This Row],[Boxes]]</f>
        <v>740.88</v>
      </c>
      <c r="I7616" s="4">
        <f>sales[[#This Row],[Revenue]]-sales[[#This Row],[Cost]]</f>
        <v>288.12</v>
      </c>
    </row>
    <row r="7617" spans="2:9" x14ac:dyDescent="0.25">
      <c r="B7617" t="s">
        <v>20</v>
      </c>
      <c r="C7617" t="s">
        <v>27</v>
      </c>
      <c r="D7617" t="s">
        <v>36</v>
      </c>
      <c r="E7617" s="1">
        <v>44567</v>
      </c>
      <c r="F7617" s="4">
        <v>3836</v>
      </c>
      <c r="G7617">
        <v>480</v>
      </c>
      <c r="H7617" s="3">
        <f>_xlfn.XLOOKUP(sales[[#This Row],[Product]],products[Product],products[Cost per box])*sales[[#This Row],[Boxes]]</f>
        <v>2419.1999999999998</v>
      </c>
      <c r="I7617" s="4">
        <f>sales[[#This Row],[Revenue]]-sales[[#This Row],[Cost]]</f>
        <v>1416.8000000000002</v>
      </c>
    </row>
    <row r="7618" spans="2:9" x14ac:dyDescent="0.25">
      <c r="B7618" t="s">
        <v>39</v>
      </c>
      <c r="C7618" t="s">
        <v>27</v>
      </c>
      <c r="D7618" t="s">
        <v>26</v>
      </c>
      <c r="E7618" s="1">
        <v>44567</v>
      </c>
      <c r="F7618" s="4">
        <v>4011</v>
      </c>
      <c r="G7618">
        <v>365</v>
      </c>
      <c r="H7618" s="3">
        <f>_xlfn.XLOOKUP(sales[[#This Row],[Product]],products[Product],products[Cost per box])*sales[[#This Row],[Boxes]]</f>
        <v>2346.9499999999998</v>
      </c>
      <c r="I7618" s="4">
        <f>sales[[#This Row],[Revenue]]-sales[[#This Row],[Cost]]</f>
        <v>1664.0500000000002</v>
      </c>
    </row>
    <row r="7619" spans="2:9" x14ac:dyDescent="0.25">
      <c r="B7619" t="s">
        <v>51</v>
      </c>
      <c r="C7619" t="s">
        <v>6</v>
      </c>
      <c r="D7619" t="s">
        <v>30</v>
      </c>
      <c r="E7619" s="1">
        <v>44567</v>
      </c>
      <c r="F7619" s="4">
        <v>4508</v>
      </c>
      <c r="G7619">
        <v>251</v>
      </c>
      <c r="H7619" s="3">
        <f>_xlfn.XLOOKUP(sales[[#This Row],[Product]],products[Product],products[Cost per box])*sales[[#This Row],[Boxes]]</f>
        <v>923.68000000000006</v>
      </c>
      <c r="I7619" s="4">
        <f>sales[[#This Row],[Revenue]]-sales[[#This Row],[Cost]]</f>
        <v>3584.3199999999997</v>
      </c>
    </row>
    <row r="7620" spans="2:9" x14ac:dyDescent="0.25">
      <c r="B7620" t="s">
        <v>25</v>
      </c>
      <c r="C7620" t="s">
        <v>16</v>
      </c>
      <c r="D7620" t="s">
        <v>35</v>
      </c>
      <c r="E7620" s="1">
        <v>44567</v>
      </c>
      <c r="F7620" s="4">
        <v>6013</v>
      </c>
      <c r="G7620">
        <v>354</v>
      </c>
      <c r="H7620" s="3">
        <f>_xlfn.XLOOKUP(sales[[#This Row],[Product]],products[Product],products[Cost per box])*sales[[#This Row],[Boxes]]</f>
        <v>938.1</v>
      </c>
      <c r="I7620" s="4">
        <f>sales[[#This Row],[Revenue]]-sales[[#This Row],[Cost]]</f>
        <v>5074.8999999999996</v>
      </c>
    </row>
    <row r="7621" spans="2:9" x14ac:dyDescent="0.25">
      <c r="B7621" t="s">
        <v>23</v>
      </c>
      <c r="C7621" t="s">
        <v>21</v>
      </c>
      <c r="D7621" t="s">
        <v>38</v>
      </c>
      <c r="E7621" s="1">
        <v>44567</v>
      </c>
      <c r="F7621" s="4">
        <v>469</v>
      </c>
      <c r="G7621">
        <v>19</v>
      </c>
      <c r="H7621" s="3">
        <f>_xlfn.XLOOKUP(sales[[#This Row],[Product]],products[Product],products[Cost per box])*sales[[#This Row],[Boxes]]</f>
        <v>188.85999999999999</v>
      </c>
      <c r="I7621" s="4">
        <f>sales[[#This Row],[Revenue]]-sales[[#This Row],[Cost]]</f>
        <v>280.14</v>
      </c>
    </row>
    <row r="7622" spans="2:9" x14ac:dyDescent="0.25">
      <c r="B7622" t="s">
        <v>54</v>
      </c>
      <c r="C7622" t="s">
        <v>6</v>
      </c>
      <c r="D7622" t="s">
        <v>42</v>
      </c>
      <c r="E7622" s="1">
        <v>44567</v>
      </c>
      <c r="F7622" s="4">
        <v>5117</v>
      </c>
      <c r="G7622">
        <v>342</v>
      </c>
      <c r="H7622" s="3">
        <f>_xlfn.XLOOKUP(sales[[#This Row],[Product]],products[Product],products[Cost per box])*sales[[#This Row],[Boxes]]</f>
        <v>1621.0800000000002</v>
      </c>
      <c r="I7622" s="4">
        <f>sales[[#This Row],[Revenue]]-sales[[#This Row],[Cost]]</f>
        <v>3495.92</v>
      </c>
    </row>
    <row r="7623" spans="2:9" x14ac:dyDescent="0.25">
      <c r="B7623" t="s">
        <v>20</v>
      </c>
      <c r="C7623" t="s">
        <v>27</v>
      </c>
      <c r="D7623" t="s">
        <v>35</v>
      </c>
      <c r="E7623" s="1">
        <v>44567</v>
      </c>
      <c r="F7623" s="4">
        <v>3913</v>
      </c>
      <c r="G7623">
        <v>218</v>
      </c>
      <c r="H7623" s="3">
        <f>_xlfn.XLOOKUP(sales[[#This Row],[Product]],products[Product],products[Cost per box])*sales[[#This Row],[Boxes]]</f>
        <v>577.69999999999993</v>
      </c>
      <c r="I7623" s="4">
        <f>sales[[#This Row],[Revenue]]-sales[[#This Row],[Cost]]</f>
        <v>3335.3</v>
      </c>
    </row>
    <row r="7624" spans="2:9" x14ac:dyDescent="0.25">
      <c r="B7624" t="s">
        <v>34</v>
      </c>
      <c r="C7624" t="s">
        <v>27</v>
      </c>
      <c r="D7624" t="s">
        <v>22</v>
      </c>
      <c r="E7624" s="1">
        <v>44567</v>
      </c>
      <c r="F7624" s="4">
        <v>9289</v>
      </c>
      <c r="G7624">
        <v>910</v>
      </c>
      <c r="H7624" s="3">
        <f>_xlfn.XLOOKUP(sales[[#This Row],[Product]],products[Product],products[Cost per box])*sales[[#This Row],[Boxes]]</f>
        <v>7480.2000000000007</v>
      </c>
      <c r="I7624" s="4">
        <f>sales[[#This Row],[Revenue]]-sales[[#This Row],[Cost]]</f>
        <v>1808.7999999999993</v>
      </c>
    </row>
    <row r="7625" spans="2:9" x14ac:dyDescent="0.25">
      <c r="B7625" t="s">
        <v>34</v>
      </c>
      <c r="C7625" t="s">
        <v>27</v>
      </c>
      <c r="D7625" t="s">
        <v>48</v>
      </c>
      <c r="E7625" s="1">
        <v>44567</v>
      </c>
      <c r="F7625" s="4">
        <v>4179</v>
      </c>
      <c r="G7625">
        <v>155</v>
      </c>
      <c r="H7625" s="3">
        <f>_xlfn.XLOOKUP(sales[[#This Row],[Product]],products[Product],products[Cost per box])*sales[[#This Row],[Boxes]]</f>
        <v>1159.4000000000001</v>
      </c>
      <c r="I7625" s="4">
        <f>sales[[#This Row],[Revenue]]-sales[[#This Row],[Cost]]</f>
        <v>3019.6</v>
      </c>
    </row>
    <row r="7626" spans="2:9" x14ac:dyDescent="0.25">
      <c r="B7626" t="s">
        <v>15</v>
      </c>
      <c r="C7626" t="s">
        <v>9</v>
      </c>
      <c r="D7626" t="s">
        <v>30</v>
      </c>
      <c r="E7626" s="1">
        <v>44567</v>
      </c>
      <c r="F7626" s="4">
        <v>1715</v>
      </c>
      <c r="G7626">
        <v>86</v>
      </c>
      <c r="H7626" s="3">
        <f>_xlfn.XLOOKUP(sales[[#This Row],[Product]],products[Product],products[Cost per box])*sales[[#This Row],[Boxes]]</f>
        <v>316.48</v>
      </c>
      <c r="I7626" s="4">
        <f>sales[[#This Row],[Revenue]]-sales[[#This Row],[Cost]]</f>
        <v>1398.52</v>
      </c>
    </row>
    <row r="7627" spans="2:9" x14ac:dyDescent="0.25">
      <c r="B7627" t="s">
        <v>10</v>
      </c>
      <c r="C7627" t="s">
        <v>9</v>
      </c>
      <c r="D7627" t="s">
        <v>24</v>
      </c>
      <c r="E7627" s="1">
        <v>44567</v>
      </c>
      <c r="F7627" s="4">
        <v>791</v>
      </c>
      <c r="G7627">
        <v>40</v>
      </c>
      <c r="H7627" s="3">
        <f>_xlfn.XLOOKUP(sales[[#This Row],[Product]],products[Product],products[Cost per box])*sales[[#This Row],[Boxes]]</f>
        <v>420.4</v>
      </c>
      <c r="I7627" s="4">
        <f>sales[[#This Row],[Revenue]]-sales[[#This Row],[Cost]]</f>
        <v>370.6</v>
      </c>
    </row>
    <row r="7628" spans="2:9" x14ac:dyDescent="0.25">
      <c r="B7628" t="s">
        <v>41</v>
      </c>
      <c r="C7628" t="s">
        <v>9</v>
      </c>
      <c r="D7628" t="s">
        <v>47</v>
      </c>
      <c r="E7628" s="1">
        <v>44567</v>
      </c>
      <c r="F7628" s="4">
        <v>9954</v>
      </c>
      <c r="G7628">
        <v>586</v>
      </c>
      <c r="H7628" s="3">
        <f>_xlfn.XLOOKUP(sales[[#This Row],[Product]],products[Product],products[Cost per box])*sales[[#This Row],[Boxes]]</f>
        <v>3082.3599999999997</v>
      </c>
      <c r="I7628" s="4">
        <f>sales[[#This Row],[Revenue]]-sales[[#This Row],[Cost]]</f>
        <v>6871.64</v>
      </c>
    </row>
    <row r="7629" spans="2:9" x14ac:dyDescent="0.25">
      <c r="B7629" t="s">
        <v>54</v>
      </c>
      <c r="C7629" t="s">
        <v>21</v>
      </c>
      <c r="D7629" t="s">
        <v>47</v>
      </c>
      <c r="E7629" s="1">
        <v>44567</v>
      </c>
      <c r="F7629" s="4">
        <v>20090</v>
      </c>
      <c r="G7629">
        <v>1260</v>
      </c>
      <c r="H7629" s="3">
        <f>_xlfn.XLOOKUP(sales[[#This Row],[Product]],products[Product],products[Cost per box])*sales[[#This Row],[Boxes]]</f>
        <v>6627.5999999999995</v>
      </c>
      <c r="I7629" s="4">
        <f>sales[[#This Row],[Revenue]]-sales[[#This Row],[Cost]]</f>
        <v>13462.400000000001</v>
      </c>
    </row>
    <row r="7630" spans="2:9" x14ac:dyDescent="0.25">
      <c r="B7630" t="s">
        <v>13</v>
      </c>
      <c r="C7630" t="s">
        <v>11</v>
      </c>
      <c r="D7630" t="s">
        <v>42</v>
      </c>
      <c r="E7630" s="1">
        <v>44567</v>
      </c>
      <c r="F7630" s="4">
        <v>651</v>
      </c>
      <c r="G7630">
        <v>44</v>
      </c>
      <c r="H7630" s="3">
        <f>_xlfn.XLOOKUP(sales[[#This Row],[Product]],products[Product],products[Cost per box])*sales[[#This Row],[Boxes]]</f>
        <v>208.56</v>
      </c>
      <c r="I7630" s="4">
        <f>sales[[#This Row],[Revenue]]-sales[[#This Row],[Cost]]</f>
        <v>442.44</v>
      </c>
    </row>
    <row r="7631" spans="2:9" x14ac:dyDescent="0.25">
      <c r="B7631" t="s">
        <v>8</v>
      </c>
      <c r="C7631" t="s">
        <v>6</v>
      </c>
      <c r="D7631" t="s">
        <v>12</v>
      </c>
      <c r="E7631" s="1">
        <v>44567</v>
      </c>
      <c r="F7631" s="4">
        <v>5159</v>
      </c>
      <c r="G7631">
        <v>323</v>
      </c>
      <c r="H7631" s="3">
        <f>_xlfn.XLOOKUP(sales[[#This Row],[Product]],products[Product],products[Cost per box])*sales[[#This Row],[Boxes]]</f>
        <v>2722.89</v>
      </c>
      <c r="I7631" s="4">
        <f>sales[[#This Row],[Revenue]]-sales[[#This Row],[Cost]]</f>
        <v>2436.11</v>
      </c>
    </row>
    <row r="7632" spans="2:9" x14ac:dyDescent="0.25">
      <c r="B7632" t="s">
        <v>8</v>
      </c>
      <c r="C7632" t="s">
        <v>21</v>
      </c>
      <c r="D7632" t="s">
        <v>45</v>
      </c>
      <c r="E7632" s="1">
        <v>44567</v>
      </c>
      <c r="F7632" s="4">
        <v>3745</v>
      </c>
      <c r="G7632">
        <v>157</v>
      </c>
      <c r="H7632" s="3">
        <f>_xlfn.XLOOKUP(sales[[#This Row],[Product]],products[Product],products[Cost per box])*sales[[#This Row],[Boxes]]</f>
        <v>1213.6100000000001</v>
      </c>
      <c r="I7632" s="4">
        <f>sales[[#This Row],[Revenue]]-sales[[#This Row],[Cost]]</f>
        <v>2531.39</v>
      </c>
    </row>
    <row r="7633" spans="2:9" x14ac:dyDescent="0.25">
      <c r="B7633" t="s">
        <v>57</v>
      </c>
      <c r="C7633" t="s">
        <v>9</v>
      </c>
      <c r="D7633" t="s">
        <v>38</v>
      </c>
      <c r="E7633" s="1">
        <v>44567</v>
      </c>
      <c r="F7633" s="4">
        <v>4102</v>
      </c>
      <c r="G7633">
        <v>152</v>
      </c>
      <c r="H7633" s="3">
        <f>_xlfn.XLOOKUP(sales[[#This Row],[Product]],products[Product],products[Cost per box])*sales[[#This Row],[Boxes]]</f>
        <v>1510.8799999999999</v>
      </c>
      <c r="I7633" s="4">
        <f>sales[[#This Row],[Revenue]]-sales[[#This Row],[Cost]]</f>
        <v>2591.12</v>
      </c>
    </row>
    <row r="7634" spans="2:9" x14ac:dyDescent="0.25">
      <c r="B7634" t="s">
        <v>23</v>
      </c>
      <c r="C7634" t="s">
        <v>9</v>
      </c>
      <c r="D7634" t="s">
        <v>30</v>
      </c>
      <c r="E7634" s="1">
        <v>44567</v>
      </c>
      <c r="F7634" s="4">
        <v>2177</v>
      </c>
      <c r="G7634">
        <v>109</v>
      </c>
      <c r="H7634" s="3">
        <f>_xlfn.XLOOKUP(sales[[#This Row],[Product]],products[Product],products[Cost per box])*sales[[#This Row],[Boxes]]</f>
        <v>401.12</v>
      </c>
      <c r="I7634" s="4">
        <f>sales[[#This Row],[Revenue]]-sales[[#This Row],[Cost]]</f>
        <v>1775.88</v>
      </c>
    </row>
    <row r="7635" spans="2:9" x14ac:dyDescent="0.25">
      <c r="B7635" t="s">
        <v>18</v>
      </c>
      <c r="C7635" t="s">
        <v>16</v>
      </c>
      <c r="D7635" t="s">
        <v>50</v>
      </c>
      <c r="E7635" s="1">
        <v>44567</v>
      </c>
      <c r="F7635" s="4">
        <v>7182</v>
      </c>
      <c r="G7635">
        <v>327</v>
      </c>
      <c r="H7635" s="3">
        <f>_xlfn.XLOOKUP(sales[[#This Row],[Product]],products[Product],products[Cost per box])*sales[[#This Row],[Boxes]]</f>
        <v>4058.07</v>
      </c>
      <c r="I7635" s="4">
        <f>sales[[#This Row],[Revenue]]-sales[[#This Row],[Cost]]</f>
        <v>3123.93</v>
      </c>
    </row>
    <row r="7636" spans="2:9" x14ac:dyDescent="0.25">
      <c r="B7636" t="s">
        <v>51</v>
      </c>
      <c r="C7636" t="s">
        <v>9</v>
      </c>
      <c r="D7636" t="s">
        <v>42</v>
      </c>
      <c r="E7636" s="1">
        <v>44567</v>
      </c>
      <c r="F7636" s="4">
        <v>1456</v>
      </c>
      <c r="G7636">
        <v>98</v>
      </c>
      <c r="H7636" s="3">
        <f>_xlfn.XLOOKUP(sales[[#This Row],[Product]],products[Product],products[Cost per box])*sales[[#This Row],[Boxes]]</f>
        <v>464.52000000000004</v>
      </c>
      <c r="I7636" s="4">
        <f>sales[[#This Row],[Revenue]]-sales[[#This Row],[Cost]]</f>
        <v>991.48</v>
      </c>
    </row>
    <row r="7637" spans="2:9" x14ac:dyDescent="0.25">
      <c r="B7637" t="s">
        <v>57</v>
      </c>
      <c r="C7637" t="s">
        <v>6</v>
      </c>
      <c r="D7637" t="s">
        <v>35</v>
      </c>
      <c r="E7637" s="1">
        <v>44567</v>
      </c>
      <c r="F7637" s="4">
        <v>6783</v>
      </c>
      <c r="G7637">
        <v>357</v>
      </c>
      <c r="H7637" s="3">
        <f>_xlfn.XLOOKUP(sales[[#This Row],[Product]],products[Product],products[Cost per box])*sales[[#This Row],[Boxes]]</f>
        <v>946.05</v>
      </c>
      <c r="I7637" s="4">
        <f>sales[[#This Row],[Revenue]]-sales[[#This Row],[Cost]]</f>
        <v>5836.95</v>
      </c>
    </row>
    <row r="7638" spans="2:9" x14ac:dyDescent="0.25">
      <c r="B7638" t="s">
        <v>41</v>
      </c>
      <c r="C7638" t="s">
        <v>21</v>
      </c>
      <c r="D7638" t="s">
        <v>30</v>
      </c>
      <c r="E7638" s="1">
        <v>44567</v>
      </c>
      <c r="F7638" s="4">
        <v>6006</v>
      </c>
      <c r="G7638">
        <v>301</v>
      </c>
      <c r="H7638" s="3">
        <f>_xlfn.XLOOKUP(sales[[#This Row],[Product]],products[Product],products[Cost per box])*sales[[#This Row],[Boxes]]</f>
        <v>1107.68</v>
      </c>
      <c r="I7638" s="4">
        <f>sales[[#This Row],[Revenue]]-sales[[#This Row],[Cost]]</f>
        <v>4898.32</v>
      </c>
    </row>
    <row r="7639" spans="2:9" x14ac:dyDescent="0.25">
      <c r="B7639" t="s">
        <v>18</v>
      </c>
      <c r="C7639" t="s">
        <v>11</v>
      </c>
      <c r="D7639" t="s">
        <v>17</v>
      </c>
      <c r="E7639" s="1">
        <v>44567</v>
      </c>
      <c r="F7639" s="4">
        <v>392</v>
      </c>
      <c r="G7639">
        <v>19</v>
      </c>
      <c r="H7639" s="3">
        <f>_xlfn.XLOOKUP(sales[[#This Row],[Product]],products[Product],products[Cost per box])*sales[[#This Row],[Boxes]]</f>
        <v>129.19999999999999</v>
      </c>
      <c r="I7639" s="4">
        <f>sales[[#This Row],[Revenue]]-sales[[#This Row],[Cost]]</f>
        <v>262.8</v>
      </c>
    </row>
    <row r="7640" spans="2:9" x14ac:dyDescent="0.25">
      <c r="B7640" t="s">
        <v>54</v>
      </c>
      <c r="C7640" t="s">
        <v>16</v>
      </c>
      <c r="D7640" t="s">
        <v>36</v>
      </c>
      <c r="E7640" s="1">
        <v>44567</v>
      </c>
      <c r="F7640" s="4">
        <v>1715</v>
      </c>
      <c r="G7640">
        <v>245</v>
      </c>
      <c r="H7640" s="3">
        <f>_xlfn.XLOOKUP(sales[[#This Row],[Product]],products[Product],products[Cost per box])*sales[[#This Row],[Boxes]]</f>
        <v>1234.8</v>
      </c>
      <c r="I7640" s="4">
        <f>sales[[#This Row],[Revenue]]-sales[[#This Row],[Cost]]</f>
        <v>480.20000000000005</v>
      </c>
    </row>
    <row r="7641" spans="2:9" x14ac:dyDescent="0.25">
      <c r="B7641" t="s">
        <v>18</v>
      </c>
      <c r="C7641" t="s">
        <v>11</v>
      </c>
      <c r="D7641" t="s">
        <v>31</v>
      </c>
      <c r="E7641" s="1">
        <v>44567</v>
      </c>
      <c r="F7641" s="4">
        <v>13657</v>
      </c>
      <c r="G7641">
        <v>1120</v>
      </c>
      <c r="H7641" s="3">
        <f>_xlfn.XLOOKUP(sales[[#This Row],[Product]],products[Product],products[Cost per box])*sales[[#This Row],[Boxes]]</f>
        <v>6406.4</v>
      </c>
      <c r="I7641" s="4">
        <f>sales[[#This Row],[Revenue]]-sales[[#This Row],[Cost]]</f>
        <v>7250.6</v>
      </c>
    </row>
    <row r="7642" spans="2:9" x14ac:dyDescent="0.25">
      <c r="B7642" t="s">
        <v>57</v>
      </c>
      <c r="C7642" t="s">
        <v>11</v>
      </c>
      <c r="D7642" t="s">
        <v>30</v>
      </c>
      <c r="E7642" s="1">
        <v>44567</v>
      </c>
      <c r="F7642" s="4">
        <v>5215</v>
      </c>
      <c r="G7642">
        <v>275</v>
      </c>
      <c r="H7642" s="3">
        <f>_xlfn.XLOOKUP(sales[[#This Row],[Product]],products[Product],products[Cost per box])*sales[[#This Row],[Boxes]]</f>
        <v>1012</v>
      </c>
      <c r="I7642" s="4">
        <f>sales[[#This Row],[Revenue]]-sales[[#This Row],[Cost]]</f>
        <v>4203</v>
      </c>
    </row>
    <row r="7643" spans="2:9" x14ac:dyDescent="0.25">
      <c r="B7643" t="s">
        <v>51</v>
      </c>
      <c r="C7643" t="s">
        <v>9</v>
      </c>
      <c r="D7643" t="s">
        <v>50</v>
      </c>
      <c r="E7643" s="1">
        <v>44567</v>
      </c>
      <c r="F7643" s="4">
        <v>4221</v>
      </c>
      <c r="G7643">
        <v>176</v>
      </c>
      <c r="H7643" s="3">
        <f>_xlfn.XLOOKUP(sales[[#This Row],[Product]],products[Product],products[Cost per box])*sales[[#This Row],[Boxes]]</f>
        <v>2184.16</v>
      </c>
      <c r="I7643" s="4">
        <f>sales[[#This Row],[Revenue]]-sales[[#This Row],[Cost]]</f>
        <v>2036.8400000000001</v>
      </c>
    </row>
    <row r="7644" spans="2:9" x14ac:dyDescent="0.25">
      <c r="B7644" t="s">
        <v>23</v>
      </c>
      <c r="C7644" t="s">
        <v>6</v>
      </c>
      <c r="D7644" t="s">
        <v>19</v>
      </c>
      <c r="E7644" s="1">
        <v>44567</v>
      </c>
      <c r="F7644" s="4">
        <v>7112</v>
      </c>
      <c r="G7644">
        <v>419</v>
      </c>
      <c r="H7644" s="3">
        <f>_xlfn.XLOOKUP(sales[[#This Row],[Product]],products[Product],products[Cost per box])*sales[[#This Row],[Boxes]]</f>
        <v>4286.37</v>
      </c>
      <c r="I7644" s="4">
        <f>sales[[#This Row],[Revenue]]-sales[[#This Row],[Cost]]</f>
        <v>2825.63</v>
      </c>
    </row>
    <row r="7645" spans="2:9" x14ac:dyDescent="0.25">
      <c r="B7645" t="s">
        <v>40</v>
      </c>
      <c r="C7645" t="s">
        <v>11</v>
      </c>
      <c r="D7645" t="s">
        <v>26</v>
      </c>
      <c r="E7645" s="1">
        <v>44567</v>
      </c>
      <c r="F7645" s="4">
        <v>5810</v>
      </c>
      <c r="G7645">
        <v>447</v>
      </c>
      <c r="H7645" s="3">
        <f>_xlfn.XLOOKUP(sales[[#This Row],[Product]],products[Product],products[Cost per box])*sales[[#This Row],[Boxes]]</f>
        <v>2874.21</v>
      </c>
      <c r="I7645" s="4">
        <f>sales[[#This Row],[Revenue]]-sales[[#This Row],[Cost]]</f>
        <v>2935.79</v>
      </c>
    </row>
    <row r="7646" spans="2:9" x14ac:dyDescent="0.25">
      <c r="B7646" t="s">
        <v>49</v>
      </c>
      <c r="C7646" t="s">
        <v>16</v>
      </c>
      <c r="D7646" t="s">
        <v>30</v>
      </c>
      <c r="E7646" s="1">
        <v>44567</v>
      </c>
      <c r="F7646" s="4">
        <v>7700</v>
      </c>
      <c r="G7646">
        <v>406</v>
      </c>
      <c r="H7646" s="3">
        <f>_xlfn.XLOOKUP(sales[[#This Row],[Product]],products[Product],products[Cost per box])*sales[[#This Row],[Boxes]]</f>
        <v>1494.0800000000002</v>
      </c>
      <c r="I7646" s="4">
        <f>sales[[#This Row],[Revenue]]-sales[[#This Row],[Cost]]</f>
        <v>6205.92</v>
      </c>
    </row>
    <row r="7647" spans="2:9" x14ac:dyDescent="0.25">
      <c r="B7647" t="s">
        <v>10</v>
      </c>
      <c r="C7647" t="s">
        <v>9</v>
      </c>
      <c r="D7647" t="s">
        <v>17</v>
      </c>
      <c r="E7647" s="1">
        <v>44567</v>
      </c>
      <c r="F7647" s="4">
        <v>8652</v>
      </c>
      <c r="G7647">
        <v>394</v>
      </c>
      <c r="H7647" s="3">
        <f>_xlfn.XLOOKUP(sales[[#This Row],[Product]],products[Product],products[Cost per box])*sales[[#This Row],[Boxes]]</f>
        <v>2679.2</v>
      </c>
      <c r="I7647" s="4">
        <f>sales[[#This Row],[Revenue]]-sales[[#This Row],[Cost]]</f>
        <v>5972.8</v>
      </c>
    </row>
    <row r="7648" spans="2:9" x14ac:dyDescent="0.25">
      <c r="B7648" t="s">
        <v>32</v>
      </c>
      <c r="C7648" t="s">
        <v>9</v>
      </c>
      <c r="D7648" t="s">
        <v>12</v>
      </c>
      <c r="E7648" s="1">
        <v>44567</v>
      </c>
      <c r="F7648" s="4">
        <v>12390</v>
      </c>
      <c r="G7648">
        <v>770</v>
      </c>
      <c r="H7648" s="3">
        <f>_xlfn.XLOOKUP(sales[[#This Row],[Product]],products[Product],products[Cost per box])*sales[[#This Row],[Boxes]]</f>
        <v>6491.0999999999995</v>
      </c>
      <c r="I7648" s="4">
        <f>sales[[#This Row],[Revenue]]-sales[[#This Row],[Cost]]</f>
        <v>5898.9000000000005</v>
      </c>
    </row>
    <row r="7649" spans="2:9" x14ac:dyDescent="0.25">
      <c r="B7649" t="s">
        <v>54</v>
      </c>
      <c r="C7649" t="s">
        <v>9</v>
      </c>
      <c r="D7649" t="s">
        <v>24</v>
      </c>
      <c r="E7649" s="1">
        <v>44567</v>
      </c>
      <c r="F7649" s="4">
        <v>6202</v>
      </c>
      <c r="G7649">
        <v>345</v>
      </c>
      <c r="H7649" s="3">
        <f>_xlfn.XLOOKUP(sales[[#This Row],[Product]],products[Product],products[Cost per box])*sales[[#This Row],[Boxes]]</f>
        <v>3625.95</v>
      </c>
      <c r="I7649" s="4">
        <f>sales[[#This Row],[Revenue]]-sales[[#This Row],[Cost]]</f>
        <v>2576.0500000000002</v>
      </c>
    </row>
    <row r="7650" spans="2:9" x14ac:dyDescent="0.25">
      <c r="B7650" t="s">
        <v>10</v>
      </c>
      <c r="C7650" t="s">
        <v>9</v>
      </c>
      <c r="D7650" t="s">
        <v>43</v>
      </c>
      <c r="E7650" s="1">
        <v>44567</v>
      </c>
      <c r="F7650" s="4">
        <v>6608</v>
      </c>
      <c r="G7650">
        <v>331</v>
      </c>
      <c r="H7650" s="3">
        <f>_xlfn.XLOOKUP(sales[[#This Row],[Product]],products[Product],products[Cost per box])*sales[[#This Row],[Boxes]]</f>
        <v>1274.3500000000001</v>
      </c>
      <c r="I7650" s="4">
        <f>sales[[#This Row],[Revenue]]-sales[[#This Row],[Cost]]</f>
        <v>5333.65</v>
      </c>
    </row>
    <row r="7651" spans="2:9" x14ac:dyDescent="0.25">
      <c r="B7651" t="s">
        <v>55</v>
      </c>
      <c r="C7651" t="s">
        <v>16</v>
      </c>
      <c r="D7651" t="s">
        <v>22</v>
      </c>
      <c r="E7651" s="1">
        <v>44567</v>
      </c>
      <c r="F7651" s="4">
        <v>8561</v>
      </c>
      <c r="G7651">
        <v>1050</v>
      </c>
      <c r="H7651" s="3">
        <f>_xlfn.XLOOKUP(sales[[#This Row],[Product]],products[Product],products[Cost per box])*sales[[#This Row],[Boxes]]</f>
        <v>8631</v>
      </c>
      <c r="I7651" s="4">
        <f>sales[[#This Row],[Revenue]]-sales[[#This Row],[Cost]]</f>
        <v>-70</v>
      </c>
    </row>
    <row r="7652" spans="2:9" x14ac:dyDescent="0.25">
      <c r="B7652" t="s">
        <v>20</v>
      </c>
      <c r="C7652" t="s">
        <v>6</v>
      </c>
      <c r="D7652" t="s">
        <v>7</v>
      </c>
      <c r="E7652" s="1">
        <v>44567</v>
      </c>
      <c r="F7652" s="4">
        <v>833</v>
      </c>
      <c r="G7652">
        <v>60</v>
      </c>
      <c r="H7652" s="3">
        <f>_xlfn.XLOOKUP(sales[[#This Row],[Product]],products[Product],products[Cost per box])*sales[[#This Row],[Boxes]]</f>
        <v>309</v>
      </c>
      <c r="I7652" s="4">
        <f>sales[[#This Row],[Revenue]]-sales[[#This Row],[Cost]]</f>
        <v>524</v>
      </c>
    </row>
    <row r="7653" spans="2:9" x14ac:dyDescent="0.25">
      <c r="B7653" t="s">
        <v>41</v>
      </c>
      <c r="C7653" t="s">
        <v>6</v>
      </c>
      <c r="D7653" t="s">
        <v>38</v>
      </c>
      <c r="E7653" s="1">
        <v>44567</v>
      </c>
      <c r="F7653" s="4">
        <v>10381</v>
      </c>
      <c r="G7653">
        <v>385</v>
      </c>
      <c r="H7653" s="3">
        <f>_xlfn.XLOOKUP(sales[[#This Row],[Product]],products[Product],products[Cost per box])*sales[[#This Row],[Boxes]]</f>
        <v>3826.8999999999996</v>
      </c>
      <c r="I7653" s="4">
        <f>sales[[#This Row],[Revenue]]-sales[[#This Row],[Cost]]</f>
        <v>6554.1</v>
      </c>
    </row>
    <row r="7654" spans="2:9" x14ac:dyDescent="0.25">
      <c r="B7654" t="s">
        <v>25</v>
      </c>
      <c r="C7654" t="s">
        <v>16</v>
      </c>
      <c r="D7654" t="s">
        <v>38</v>
      </c>
      <c r="E7654" s="1">
        <v>44567</v>
      </c>
      <c r="F7654" s="4">
        <v>378</v>
      </c>
      <c r="G7654">
        <v>14</v>
      </c>
      <c r="H7654" s="3">
        <f>_xlfn.XLOOKUP(sales[[#This Row],[Product]],products[Product],products[Cost per box])*sales[[#This Row],[Boxes]]</f>
        <v>139.16</v>
      </c>
      <c r="I7654" s="4">
        <f>sales[[#This Row],[Revenue]]-sales[[#This Row],[Cost]]</f>
        <v>238.84</v>
      </c>
    </row>
    <row r="7655" spans="2:9" x14ac:dyDescent="0.25">
      <c r="B7655" t="s">
        <v>49</v>
      </c>
      <c r="C7655" t="s">
        <v>27</v>
      </c>
      <c r="D7655" t="s">
        <v>26</v>
      </c>
      <c r="E7655" s="1">
        <v>44567</v>
      </c>
      <c r="F7655" s="4">
        <v>301</v>
      </c>
      <c r="G7655">
        <v>28</v>
      </c>
      <c r="H7655" s="3">
        <f>_xlfn.XLOOKUP(sales[[#This Row],[Product]],products[Product],products[Cost per box])*sales[[#This Row],[Boxes]]</f>
        <v>180.04</v>
      </c>
      <c r="I7655" s="4">
        <f>sales[[#This Row],[Revenue]]-sales[[#This Row],[Cost]]</f>
        <v>120.96000000000001</v>
      </c>
    </row>
    <row r="7656" spans="2:9" x14ac:dyDescent="0.25">
      <c r="B7656" t="s">
        <v>55</v>
      </c>
      <c r="C7656" t="s">
        <v>11</v>
      </c>
      <c r="D7656" t="s">
        <v>35</v>
      </c>
      <c r="E7656" s="1">
        <v>44567</v>
      </c>
      <c r="F7656" s="4">
        <v>4900</v>
      </c>
      <c r="G7656">
        <v>258</v>
      </c>
      <c r="H7656" s="3">
        <f>_xlfn.XLOOKUP(sales[[#This Row],[Product]],products[Product],products[Cost per box])*sales[[#This Row],[Boxes]]</f>
        <v>683.69999999999993</v>
      </c>
      <c r="I7656" s="4">
        <f>sales[[#This Row],[Revenue]]-sales[[#This Row],[Cost]]</f>
        <v>4216.3</v>
      </c>
    </row>
    <row r="7657" spans="2:9" x14ac:dyDescent="0.25">
      <c r="B7657" t="s">
        <v>8</v>
      </c>
      <c r="C7657" t="s">
        <v>6</v>
      </c>
      <c r="D7657" t="s">
        <v>30</v>
      </c>
      <c r="E7657" s="1">
        <v>44567</v>
      </c>
      <c r="F7657" s="4">
        <v>4053</v>
      </c>
      <c r="G7657">
        <v>214</v>
      </c>
      <c r="H7657" s="3">
        <f>_xlfn.XLOOKUP(sales[[#This Row],[Product]],products[Product],products[Cost per box])*sales[[#This Row],[Boxes]]</f>
        <v>787.52</v>
      </c>
      <c r="I7657" s="4">
        <f>sales[[#This Row],[Revenue]]-sales[[#This Row],[Cost]]</f>
        <v>3265.48</v>
      </c>
    </row>
    <row r="7658" spans="2:9" x14ac:dyDescent="0.25">
      <c r="B7658" t="s">
        <v>41</v>
      </c>
      <c r="C7658" t="s">
        <v>16</v>
      </c>
      <c r="D7658" t="s">
        <v>24</v>
      </c>
      <c r="E7658" s="1">
        <v>44567</v>
      </c>
      <c r="F7658" s="4">
        <v>8281</v>
      </c>
      <c r="G7658">
        <v>415</v>
      </c>
      <c r="H7658" s="3">
        <f>_xlfn.XLOOKUP(sales[[#This Row],[Product]],products[Product],products[Cost per box])*sales[[#This Row],[Boxes]]</f>
        <v>4361.6499999999996</v>
      </c>
      <c r="I7658" s="4">
        <f>sales[[#This Row],[Revenue]]-sales[[#This Row],[Cost]]</f>
        <v>3919.3500000000004</v>
      </c>
    </row>
    <row r="7659" spans="2:9" x14ac:dyDescent="0.25">
      <c r="B7659" t="s">
        <v>54</v>
      </c>
      <c r="C7659" t="s">
        <v>21</v>
      </c>
      <c r="D7659" t="s">
        <v>24</v>
      </c>
      <c r="E7659" s="1">
        <v>44567</v>
      </c>
      <c r="F7659" s="4">
        <v>2905</v>
      </c>
      <c r="G7659">
        <v>153</v>
      </c>
      <c r="H7659" s="3">
        <f>_xlfn.XLOOKUP(sales[[#This Row],[Product]],products[Product],products[Cost per box])*sales[[#This Row],[Boxes]]</f>
        <v>1608.03</v>
      </c>
      <c r="I7659" s="4">
        <f>sales[[#This Row],[Revenue]]-sales[[#This Row],[Cost]]</f>
        <v>1296.97</v>
      </c>
    </row>
    <row r="7660" spans="2:9" x14ac:dyDescent="0.25">
      <c r="B7660" t="s">
        <v>25</v>
      </c>
      <c r="C7660" t="s">
        <v>6</v>
      </c>
      <c r="D7660" t="s">
        <v>35</v>
      </c>
      <c r="E7660" s="1">
        <v>44567</v>
      </c>
      <c r="F7660" s="4">
        <v>13111</v>
      </c>
      <c r="G7660">
        <v>691</v>
      </c>
      <c r="H7660" s="3">
        <f>_xlfn.XLOOKUP(sales[[#This Row],[Product]],products[Product],products[Cost per box])*sales[[#This Row],[Boxes]]</f>
        <v>1831.1499999999999</v>
      </c>
      <c r="I7660" s="4">
        <f>sales[[#This Row],[Revenue]]-sales[[#This Row],[Cost]]</f>
        <v>11279.85</v>
      </c>
    </row>
    <row r="7661" spans="2:9" x14ac:dyDescent="0.25">
      <c r="B7661" t="s">
        <v>55</v>
      </c>
      <c r="C7661" t="s">
        <v>6</v>
      </c>
      <c r="D7661" t="s">
        <v>24</v>
      </c>
      <c r="E7661" s="1">
        <v>44567</v>
      </c>
      <c r="F7661" s="4">
        <v>4403</v>
      </c>
      <c r="G7661">
        <v>232</v>
      </c>
      <c r="H7661" s="3">
        <f>_xlfn.XLOOKUP(sales[[#This Row],[Product]],products[Product],products[Cost per box])*sales[[#This Row],[Boxes]]</f>
        <v>2438.3200000000002</v>
      </c>
      <c r="I7661" s="4">
        <f>sales[[#This Row],[Revenue]]-sales[[#This Row],[Cost]]</f>
        <v>1964.6799999999998</v>
      </c>
    </row>
    <row r="7662" spans="2:9" x14ac:dyDescent="0.25">
      <c r="B7662" t="s">
        <v>56</v>
      </c>
      <c r="C7662" t="s">
        <v>21</v>
      </c>
      <c r="D7662" t="s">
        <v>28</v>
      </c>
      <c r="E7662" s="1">
        <v>44567</v>
      </c>
      <c r="F7662" s="4">
        <v>266</v>
      </c>
      <c r="G7662">
        <v>34</v>
      </c>
      <c r="H7662" s="3">
        <f>_xlfn.XLOOKUP(sales[[#This Row],[Product]],products[Product],products[Cost per box])*sales[[#This Row],[Boxes]]</f>
        <v>93.839999999999989</v>
      </c>
      <c r="I7662" s="4">
        <f>sales[[#This Row],[Revenue]]-sales[[#This Row],[Cost]]</f>
        <v>172.16000000000003</v>
      </c>
    </row>
    <row r="7663" spans="2:9" x14ac:dyDescent="0.25">
      <c r="B7663" t="s">
        <v>15</v>
      </c>
      <c r="C7663" t="s">
        <v>27</v>
      </c>
      <c r="D7663" t="s">
        <v>7</v>
      </c>
      <c r="E7663" s="1">
        <v>44567</v>
      </c>
      <c r="F7663" s="4">
        <v>875</v>
      </c>
      <c r="G7663">
        <v>59</v>
      </c>
      <c r="H7663" s="3">
        <f>_xlfn.XLOOKUP(sales[[#This Row],[Product]],products[Product],products[Cost per box])*sales[[#This Row],[Boxes]]</f>
        <v>303.85000000000002</v>
      </c>
      <c r="I7663" s="4">
        <f>sales[[#This Row],[Revenue]]-sales[[#This Row],[Cost]]</f>
        <v>571.15</v>
      </c>
    </row>
    <row r="7664" spans="2:9" x14ac:dyDescent="0.25">
      <c r="B7664" t="s">
        <v>55</v>
      </c>
      <c r="C7664" t="s">
        <v>9</v>
      </c>
      <c r="D7664" t="s">
        <v>30</v>
      </c>
      <c r="E7664" s="1">
        <v>44567</v>
      </c>
      <c r="F7664" s="4">
        <v>3381</v>
      </c>
      <c r="G7664">
        <v>170</v>
      </c>
      <c r="H7664" s="3">
        <f>_xlfn.XLOOKUP(sales[[#This Row],[Product]],products[Product],products[Cost per box])*sales[[#This Row],[Boxes]]</f>
        <v>625.6</v>
      </c>
      <c r="I7664" s="4">
        <f>sales[[#This Row],[Revenue]]-sales[[#This Row],[Cost]]</f>
        <v>2755.4</v>
      </c>
    </row>
    <row r="7665" spans="2:9" x14ac:dyDescent="0.25">
      <c r="B7665" t="s">
        <v>5</v>
      </c>
      <c r="C7665" t="s">
        <v>27</v>
      </c>
      <c r="D7665" t="s">
        <v>35</v>
      </c>
      <c r="E7665" s="1">
        <v>44567</v>
      </c>
      <c r="F7665" s="4">
        <v>7588</v>
      </c>
      <c r="G7665">
        <v>422</v>
      </c>
      <c r="H7665" s="3">
        <f>_xlfn.XLOOKUP(sales[[#This Row],[Product]],products[Product],products[Cost per box])*sales[[#This Row],[Boxes]]</f>
        <v>1118.3</v>
      </c>
      <c r="I7665" s="4">
        <f>sales[[#This Row],[Revenue]]-sales[[#This Row],[Cost]]</f>
        <v>6469.7</v>
      </c>
    </row>
    <row r="7666" spans="2:9" x14ac:dyDescent="0.25">
      <c r="B7666" t="s">
        <v>13</v>
      </c>
      <c r="C7666" t="s">
        <v>9</v>
      </c>
      <c r="D7666" t="s">
        <v>7</v>
      </c>
      <c r="E7666" s="1">
        <v>44567</v>
      </c>
      <c r="F7666" s="4">
        <v>1092</v>
      </c>
      <c r="G7666">
        <v>78</v>
      </c>
      <c r="H7666" s="3">
        <f>_xlfn.XLOOKUP(sales[[#This Row],[Product]],products[Product],products[Cost per box])*sales[[#This Row],[Boxes]]</f>
        <v>401.70000000000005</v>
      </c>
      <c r="I7666" s="4">
        <f>sales[[#This Row],[Revenue]]-sales[[#This Row],[Cost]]</f>
        <v>690.3</v>
      </c>
    </row>
    <row r="7667" spans="2:9" x14ac:dyDescent="0.25">
      <c r="B7667" t="s">
        <v>53</v>
      </c>
      <c r="C7667" t="s">
        <v>9</v>
      </c>
      <c r="D7667" t="s">
        <v>14</v>
      </c>
      <c r="E7667" s="1">
        <v>44567</v>
      </c>
      <c r="F7667" s="4">
        <v>3899</v>
      </c>
      <c r="G7667">
        <v>488</v>
      </c>
      <c r="H7667" s="3">
        <f>_xlfn.XLOOKUP(sales[[#This Row],[Product]],products[Product],products[Cost per box])*sales[[#This Row],[Boxes]]</f>
        <v>3079.2799999999997</v>
      </c>
      <c r="I7667" s="4">
        <f>sales[[#This Row],[Revenue]]-sales[[#This Row],[Cost]]</f>
        <v>819.72000000000025</v>
      </c>
    </row>
    <row r="7668" spans="2:9" x14ac:dyDescent="0.25">
      <c r="B7668" t="s">
        <v>34</v>
      </c>
      <c r="C7668" t="s">
        <v>9</v>
      </c>
      <c r="D7668" t="s">
        <v>17</v>
      </c>
      <c r="E7668" s="1">
        <v>44567</v>
      </c>
      <c r="F7668" s="4">
        <v>7812</v>
      </c>
      <c r="G7668">
        <v>356</v>
      </c>
      <c r="H7668" s="3">
        <f>_xlfn.XLOOKUP(sales[[#This Row],[Product]],products[Product],products[Cost per box])*sales[[#This Row],[Boxes]]</f>
        <v>2420.7999999999997</v>
      </c>
      <c r="I7668" s="4">
        <f>sales[[#This Row],[Revenue]]-sales[[#This Row],[Cost]]</f>
        <v>5391.2000000000007</v>
      </c>
    </row>
    <row r="7669" spans="2:9" x14ac:dyDescent="0.25">
      <c r="B7669" t="s">
        <v>32</v>
      </c>
      <c r="C7669" t="s">
        <v>27</v>
      </c>
      <c r="D7669" t="s">
        <v>43</v>
      </c>
      <c r="E7669" s="1">
        <v>44567</v>
      </c>
      <c r="F7669" s="4">
        <v>4697</v>
      </c>
      <c r="G7669">
        <v>214</v>
      </c>
      <c r="H7669" s="3">
        <f>_xlfn.XLOOKUP(sales[[#This Row],[Product]],products[Product],products[Cost per box])*sales[[#This Row],[Boxes]]</f>
        <v>823.9</v>
      </c>
      <c r="I7669" s="4">
        <f>sales[[#This Row],[Revenue]]-sales[[#This Row],[Cost]]</f>
        <v>3873.1</v>
      </c>
    </row>
    <row r="7670" spans="2:9" x14ac:dyDescent="0.25">
      <c r="B7670" t="s">
        <v>39</v>
      </c>
      <c r="C7670" t="s">
        <v>9</v>
      </c>
      <c r="D7670" t="s">
        <v>24</v>
      </c>
      <c r="E7670" s="1">
        <v>44567</v>
      </c>
      <c r="F7670" s="4">
        <v>7168</v>
      </c>
      <c r="G7670">
        <v>378</v>
      </c>
      <c r="H7670" s="3">
        <f>_xlfn.XLOOKUP(sales[[#This Row],[Product]],products[Product],products[Cost per box])*sales[[#This Row],[Boxes]]</f>
        <v>3972.7799999999997</v>
      </c>
      <c r="I7670" s="4">
        <f>sales[[#This Row],[Revenue]]-sales[[#This Row],[Cost]]</f>
        <v>3195.2200000000003</v>
      </c>
    </row>
    <row r="7671" spans="2:9" x14ac:dyDescent="0.25">
      <c r="B7671" t="s">
        <v>20</v>
      </c>
      <c r="C7671" t="s">
        <v>9</v>
      </c>
      <c r="D7671" t="s">
        <v>28</v>
      </c>
      <c r="E7671" s="1">
        <v>44567</v>
      </c>
      <c r="F7671" s="4">
        <v>8260</v>
      </c>
      <c r="G7671">
        <v>1400</v>
      </c>
      <c r="H7671" s="3">
        <f>_xlfn.XLOOKUP(sales[[#This Row],[Product]],products[Product],products[Cost per box])*sales[[#This Row],[Boxes]]</f>
        <v>3863.9999999999995</v>
      </c>
      <c r="I7671" s="4">
        <f>sales[[#This Row],[Revenue]]-sales[[#This Row],[Cost]]</f>
        <v>4396</v>
      </c>
    </row>
    <row r="7672" spans="2:9" x14ac:dyDescent="0.25">
      <c r="B7672" t="s">
        <v>55</v>
      </c>
      <c r="C7672" t="s">
        <v>21</v>
      </c>
      <c r="D7672" t="s">
        <v>28</v>
      </c>
      <c r="E7672" s="1">
        <v>44567</v>
      </c>
      <c r="F7672" s="4">
        <v>1827</v>
      </c>
      <c r="G7672">
        <v>261</v>
      </c>
      <c r="H7672" s="3">
        <f>_xlfn.XLOOKUP(sales[[#This Row],[Product]],products[Product],products[Cost per box])*sales[[#This Row],[Boxes]]</f>
        <v>720.3599999999999</v>
      </c>
      <c r="I7672" s="4">
        <f>sales[[#This Row],[Revenue]]-sales[[#This Row],[Cost]]</f>
        <v>1106.6400000000001</v>
      </c>
    </row>
    <row r="7673" spans="2:9" x14ac:dyDescent="0.25">
      <c r="B7673" t="s">
        <v>13</v>
      </c>
      <c r="C7673" t="s">
        <v>6</v>
      </c>
      <c r="D7673" t="s">
        <v>45</v>
      </c>
      <c r="E7673" s="1">
        <v>44568</v>
      </c>
      <c r="F7673" s="4">
        <v>15806</v>
      </c>
      <c r="G7673">
        <v>659</v>
      </c>
      <c r="H7673" s="3">
        <f>_xlfn.XLOOKUP(sales[[#This Row],[Product]],products[Product],products[Cost per box])*sales[[#This Row],[Boxes]]</f>
        <v>5094.0700000000006</v>
      </c>
      <c r="I7673" s="4">
        <f>sales[[#This Row],[Revenue]]-sales[[#This Row],[Cost]]</f>
        <v>10711.93</v>
      </c>
    </row>
    <row r="7674" spans="2:9" x14ac:dyDescent="0.25">
      <c r="B7674" t="s">
        <v>55</v>
      </c>
      <c r="C7674" t="s">
        <v>6</v>
      </c>
      <c r="D7674" t="s">
        <v>7</v>
      </c>
      <c r="E7674" s="1">
        <v>44568</v>
      </c>
      <c r="F7674" s="4">
        <v>4067</v>
      </c>
      <c r="G7674">
        <v>255</v>
      </c>
      <c r="H7674" s="3">
        <f>_xlfn.XLOOKUP(sales[[#This Row],[Product]],products[Product],products[Cost per box])*sales[[#This Row],[Boxes]]</f>
        <v>1313.25</v>
      </c>
      <c r="I7674" s="4">
        <f>sales[[#This Row],[Revenue]]-sales[[#This Row],[Cost]]</f>
        <v>2753.75</v>
      </c>
    </row>
    <row r="7675" spans="2:9" x14ac:dyDescent="0.25">
      <c r="B7675" t="s">
        <v>34</v>
      </c>
      <c r="C7675" t="s">
        <v>9</v>
      </c>
      <c r="D7675" t="s">
        <v>50</v>
      </c>
      <c r="E7675" s="1">
        <v>44568</v>
      </c>
      <c r="F7675" s="4">
        <v>4088</v>
      </c>
      <c r="G7675">
        <v>178</v>
      </c>
      <c r="H7675" s="3">
        <f>_xlfn.XLOOKUP(sales[[#This Row],[Product]],products[Product],products[Cost per box])*sales[[#This Row],[Boxes]]</f>
        <v>2208.98</v>
      </c>
      <c r="I7675" s="4">
        <f>sales[[#This Row],[Revenue]]-sales[[#This Row],[Cost]]</f>
        <v>1879.02</v>
      </c>
    </row>
    <row r="7676" spans="2:9" x14ac:dyDescent="0.25">
      <c r="B7676" t="s">
        <v>54</v>
      </c>
      <c r="C7676" t="s">
        <v>6</v>
      </c>
      <c r="D7676" t="s">
        <v>7</v>
      </c>
      <c r="E7676" s="1">
        <v>44568</v>
      </c>
      <c r="F7676" s="4">
        <v>5467</v>
      </c>
      <c r="G7676">
        <v>391</v>
      </c>
      <c r="H7676" s="3">
        <f>_xlfn.XLOOKUP(sales[[#This Row],[Product]],products[Product],products[Cost per box])*sales[[#This Row],[Boxes]]</f>
        <v>2013.65</v>
      </c>
      <c r="I7676" s="4">
        <f>sales[[#This Row],[Revenue]]-sales[[#This Row],[Cost]]</f>
        <v>3453.35</v>
      </c>
    </row>
    <row r="7677" spans="2:9" x14ac:dyDescent="0.25">
      <c r="B7677" t="s">
        <v>13</v>
      </c>
      <c r="C7677" t="s">
        <v>9</v>
      </c>
      <c r="D7677" t="s">
        <v>22</v>
      </c>
      <c r="E7677" s="1">
        <v>44568</v>
      </c>
      <c r="F7677" s="4">
        <v>6790</v>
      </c>
      <c r="G7677">
        <v>770</v>
      </c>
      <c r="H7677" s="3">
        <f>_xlfn.XLOOKUP(sales[[#This Row],[Product]],products[Product],products[Cost per box])*sales[[#This Row],[Boxes]]</f>
        <v>6329.4000000000005</v>
      </c>
      <c r="I7677" s="4">
        <f>sales[[#This Row],[Revenue]]-sales[[#This Row],[Cost]]</f>
        <v>460.59999999999945</v>
      </c>
    </row>
    <row r="7678" spans="2:9" x14ac:dyDescent="0.25">
      <c r="B7678" t="s">
        <v>29</v>
      </c>
      <c r="C7678" t="s">
        <v>16</v>
      </c>
      <c r="D7678" t="s">
        <v>52</v>
      </c>
      <c r="E7678" s="1">
        <v>44568</v>
      </c>
      <c r="F7678" s="4">
        <v>2786</v>
      </c>
      <c r="G7678">
        <v>279</v>
      </c>
      <c r="H7678" s="3">
        <f>_xlfn.XLOOKUP(sales[[#This Row],[Product]],products[Product],products[Cost per box])*sales[[#This Row],[Boxes]]</f>
        <v>926.28</v>
      </c>
      <c r="I7678" s="4">
        <f>sales[[#This Row],[Revenue]]-sales[[#This Row],[Cost]]</f>
        <v>1859.72</v>
      </c>
    </row>
    <row r="7679" spans="2:9" x14ac:dyDescent="0.25">
      <c r="B7679" t="s">
        <v>49</v>
      </c>
      <c r="C7679" t="s">
        <v>6</v>
      </c>
      <c r="D7679" t="s">
        <v>26</v>
      </c>
      <c r="E7679" s="1">
        <v>44568</v>
      </c>
      <c r="F7679" s="4">
        <v>4172</v>
      </c>
      <c r="G7679">
        <v>348</v>
      </c>
      <c r="H7679" s="3">
        <f>_xlfn.XLOOKUP(sales[[#This Row],[Product]],products[Product],products[Cost per box])*sales[[#This Row],[Boxes]]</f>
        <v>2237.64</v>
      </c>
      <c r="I7679" s="4">
        <f>sales[[#This Row],[Revenue]]-sales[[#This Row],[Cost]]</f>
        <v>1934.3600000000001</v>
      </c>
    </row>
    <row r="7680" spans="2:9" x14ac:dyDescent="0.25">
      <c r="B7680" t="s">
        <v>34</v>
      </c>
      <c r="C7680" t="s">
        <v>9</v>
      </c>
      <c r="D7680" t="s">
        <v>26</v>
      </c>
      <c r="E7680" s="1">
        <v>44568</v>
      </c>
      <c r="F7680" s="4">
        <v>1897</v>
      </c>
      <c r="G7680">
        <v>159</v>
      </c>
      <c r="H7680" s="3">
        <f>_xlfn.XLOOKUP(sales[[#This Row],[Product]],products[Product],products[Cost per box])*sales[[#This Row],[Boxes]]</f>
        <v>1022.37</v>
      </c>
      <c r="I7680" s="4">
        <f>sales[[#This Row],[Revenue]]-sales[[#This Row],[Cost]]</f>
        <v>874.63</v>
      </c>
    </row>
    <row r="7681" spans="2:9" x14ac:dyDescent="0.25">
      <c r="B7681" t="s">
        <v>15</v>
      </c>
      <c r="C7681" t="s">
        <v>11</v>
      </c>
      <c r="D7681" t="s">
        <v>28</v>
      </c>
      <c r="E7681" s="1">
        <v>44568</v>
      </c>
      <c r="F7681" s="4">
        <v>2296</v>
      </c>
      <c r="G7681">
        <v>383</v>
      </c>
      <c r="H7681" s="3">
        <f>_xlfn.XLOOKUP(sales[[#This Row],[Product]],products[Product],products[Cost per box])*sales[[#This Row],[Boxes]]</f>
        <v>1057.08</v>
      </c>
      <c r="I7681" s="4">
        <f>sales[[#This Row],[Revenue]]-sales[[#This Row],[Cost]]</f>
        <v>1238.92</v>
      </c>
    </row>
    <row r="7682" spans="2:9" x14ac:dyDescent="0.25">
      <c r="B7682" t="s">
        <v>54</v>
      </c>
      <c r="C7682" t="s">
        <v>27</v>
      </c>
      <c r="D7682" t="s">
        <v>12</v>
      </c>
      <c r="E7682" s="1">
        <v>44568</v>
      </c>
      <c r="F7682" s="4">
        <v>658</v>
      </c>
      <c r="G7682">
        <v>39</v>
      </c>
      <c r="H7682" s="3">
        <f>_xlfn.XLOOKUP(sales[[#This Row],[Product]],products[Product],products[Cost per box])*sales[[#This Row],[Boxes]]</f>
        <v>328.77</v>
      </c>
      <c r="I7682" s="4">
        <f>sales[[#This Row],[Revenue]]-sales[[#This Row],[Cost]]</f>
        <v>329.23</v>
      </c>
    </row>
    <row r="7683" spans="2:9" x14ac:dyDescent="0.25">
      <c r="B7683" t="s">
        <v>15</v>
      </c>
      <c r="C7683" t="s">
        <v>11</v>
      </c>
      <c r="D7683" t="s">
        <v>35</v>
      </c>
      <c r="E7683" s="1">
        <v>44568</v>
      </c>
      <c r="F7683" s="4">
        <v>9303</v>
      </c>
      <c r="G7683">
        <v>490</v>
      </c>
      <c r="H7683" s="3">
        <f>_xlfn.XLOOKUP(sales[[#This Row],[Product]],products[Product],products[Cost per box])*sales[[#This Row],[Boxes]]</f>
        <v>1298.5</v>
      </c>
      <c r="I7683" s="4">
        <f>sales[[#This Row],[Revenue]]-sales[[#This Row],[Cost]]</f>
        <v>8004.5</v>
      </c>
    </row>
    <row r="7684" spans="2:9" x14ac:dyDescent="0.25">
      <c r="B7684" t="s">
        <v>33</v>
      </c>
      <c r="C7684" t="s">
        <v>11</v>
      </c>
      <c r="D7684" t="s">
        <v>22</v>
      </c>
      <c r="E7684" s="1">
        <v>44568</v>
      </c>
      <c r="F7684" s="4">
        <v>11711</v>
      </c>
      <c r="G7684">
        <v>1330</v>
      </c>
      <c r="H7684" s="3">
        <f>_xlfn.XLOOKUP(sales[[#This Row],[Product]],products[Product],products[Cost per box])*sales[[#This Row],[Boxes]]</f>
        <v>10932.6</v>
      </c>
      <c r="I7684" s="4">
        <f>sales[[#This Row],[Revenue]]-sales[[#This Row],[Cost]]</f>
        <v>778.39999999999964</v>
      </c>
    </row>
    <row r="7685" spans="2:9" x14ac:dyDescent="0.25">
      <c r="B7685" t="s">
        <v>55</v>
      </c>
      <c r="C7685" t="s">
        <v>9</v>
      </c>
      <c r="D7685" t="s">
        <v>47</v>
      </c>
      <c r="E7685" s="1">
        <v>44568</v>
      </c>
      <c r="F7685" s="4">
        <v>245</v>
      </c>
      <c r="G7685">
        <v>15</v>
      </c>
      <c r="H7685" s="3">
        <f>_xlfn.XLOOKUP(sales[[#This Row],[Product]],products[Product],products[Cost per box])*sales[[#This Row],[Boxes]]</f>
        <v>78.899999999999991</v>
      </c>
      <c r="I7685" s="4">
        <f>sales[[#This Row],[Revenue]]-sales[[#This Row],[Cost]]</f>
        <v>166.10000000000002</v>
      </c>
    </row>
    <row r="7686" spans="2:9" x14ac:dyDescent="0.25">
      <c r="B7686" t="s">
        <v>25</v>
      </c>
      <c r="C7686" t="s">
        <v>9</v>
      </c>
      <c r="D7686" t="s">
        <v>30</v>
      </c>
      <c r="E7686" s="1">
        <v>44568</v>
      </c>
      <c r="F7686" s="4">
        <v>9303</v>
      </c>
      <c r="G7686">
        <v>466</v>
      </c>
      <c r="H7686" s="3">
        <f>_xlfn.XLOOKUP(sales[[#This Row],[Product]],products[Product],products[Cost per box])*sales[[#This Row],[Boxes]]</f>
        <v>1714.88</v>
      </c>
      <c r="I7686" s="4">
        <f>sales[[#This Row],[Revenue]]-sales[[#This Row],[Cost]]</f>
        <v>7588.12</v>
      </c>
    </row>
    <row r="7687" spans="2:9" x14ac:dyDescent="0.25">
      <c r="B7687" t="s">
        <v>51</v>
      </c>
      <c r="C7687" t="s">
        <v>11</v>
      </c>
      <c r="D7687" t="s">
        <v>48</v>
      </c>
      <c r="E7687" s="1">
        <v>44568</v>
      </c>
      <c r="F7687" s="4">
        <v>3059</v>
      </c>
      <c r="G7687">
        <v>118</v>
      </c>
      <c r="H7687" s="3">
        <f>_xlfn.XLOOKUP(sales[[#This Row],[Product]],products[Product],products[Cost per box])*sales[[#This Row],[Boxes]]</f>
        <v>882.6400000000001</v>
      </c>
      <c r="I7687" s="4">
        <f>sales[[#This Row],[Revenue]]-sales[[#This Row],[Cost]]</f>
        <v>2176.3599999999997</v>
      </c>
    </row>
    <row r="7688" spans="2:9" x14ac:dyDescent="0.25">
      <c r="B7688" t="s">
        <v>33</v>
      </c>
      <c r="C7688" t="s">
        <v>11</v>
      </c>
      <c r="D7688" t="s">
        <v>44</v>
      </c>
      <c r="E7688" s="1">
        <v>44568</v>
      </c>
      <c r="F7688" s="4">
        <v>9233</v>
      </c>
      <c r="G7688">
        <v>402</v>
      </c>
      <c r="H7688" s="3">
        <f>_xlfn.XLOOKUP(sales[[#This Row],[Product]],products[Product],products[Cost per box])*sales[[#This Row],[Boxes]]</f>
        <v>3847.1400000000003</v>
      </c>
      <c r="I7688" s="4">
        <f>sales[[#This Row],[Revenue]]-sales[[#This Row],[Cost]]</f>
        <v>5385.86</v>
      </c>
    </row>
    <row r="7689" spans="2:9" x14ac:dyDescent="0.25">
      <c r="B7689" t="s">
        <v>46</v>
      </c>
      <c r="C7689" t="s">
        <v>6</v>
      </c>
      <c r="D7689" t="s">
        <v>45</v>
      </c>
      <c r="E7689" s="1">
        <v>44568</v>
      </c>
      <c r="F7689" s="4">
        <v>3640</v>
      </c>
      <c r="G7689">
        <v>159</v>
      </c>
      <c r="H7689" s="3">
        <f>_xlfn.XLOOKUP(sales[[#This Row],[Product]],products[Product],products[Cost per box])*sales[[#This Row],[Boxes]]</f>
        <v>1229.0700000000002</v>
      </c>
      <c r="I7689" s="4">
        <f>sales[[#This Row],[Revenue]]-sales[[#This Row],[Cost]]</f>
        <v>2410.9299999999998</v>
      </c>
    </row>
    <row r="7690" spans="2:9" x14ac:dyDescent="0.25">
      <c r="B7690" t="s">
        <v>29</v>
      </c>
      <c r="C7690" t="s">
        <v>6</v>
      </c>
      <c r="D7690" t="s">
        <v>36</v>
      </c>
      <c r="E7690" s="1">
        <v>44571</v>
      </c>
      <c r="F7690" s="4">
        <v>13328</v>
      </c>
      <c r="G7690">
        <v>1890</v>
      </c>
      <c r="H7690" s="3">
        <f>_xlfn.XLOOKUP(sales[[#This Row],[Product]],products[Product],products[Cost per box])*sales[[#This Row],[Boxes]]</f>
        <v>9525.6</v>
      </c>
      <c r="I7690" s="4">
        <f>sales[[#This Row],[Revenue]]-sales[[#This Row],[Cost]]</f>
        <v>3802.3999999999996</v>
      </c>
    </row>
    <row r="7691" spans="2:9" x14ac:dyDescent="0.25">
      <c r="B7691" t="s">
        <v>39</v>
      </c>
      <c r="C7691" t="s">
        <v>27</v>
      </c>
      <c r="D7691" t="s">
        <v>19</v>
      </c>
      <c r="E7691" s="1">
        <v>44571</v>
      </c>
      <c r="F7691" s="4">
        <v>3437</v>
      </c>
      <c r="G7691">
        <v>191</v>
      </c>
      <c r="H7691" s="3">
        <f>_xlfn.XLOOKUP(sales[[#This Row],[Product]],products[Product],products[Cost per box])*sales[[#This Row],[Boxes]]</f>
        <v>1953.93</v>
      </c>
      <c r="I7691" s="4">
        <f>sales[[#This Row],[Revenue]]-sales[[#This Row],[Cost]]</f>
        <v>1483.07</v>
      </c>
    </row>
    <row r="7692" spans="2:9" x14ac:dyDescent="0.25">
      <c r="B7692" t="s">
        <v>10</v>
      </c>
      <c r="C7692" t="s">
        <v>16</v>
      </c>
      <c r="D7692" t="s">
        <v>30</v>
      </c>
      <c r="E7692" s="1">
        <v>44571</v>
      </c>
      <c r="F7692" s="4">
        <v>2807</v>
      </c>
      <c r="G7692">
        <v>141</v>
      </c>
      <c r="H7692" s="3">
        <f>_xlfn.XLOOKUP(sales[[#This Row],[Product]],products[Product],products[Cost per box])*sales[[#This Row],[Boxes]]</f>
        <v>518.88</v>
      </c>
      <c r="I7692" s="4">
        <f>sales[[#This Row],[Revenue]]-sales[[#This Row],[Cost]]</f>
        <v>2288.12</v>
      </c>
    </row>
    <row r="7693" spans="2:9" x14ac:dyDescent="0.25">
      <c r="B7693" t="s">
        <v>25</v>
      </c>
      <c r="C7693" t="s">
        <v>9</v>
      </c>
      <c r="D7693" t="s">
        <v>45</v>
      </c>
      <c r="E7693" s="1">
        <v>44571</v>
      </c>
      <c r="F7693" s="4">
        <v>5838</v>
      </c>
      <c r="G7693">
        <v>244</v>
      </c>
      <c r="H7693" s="3">
        <f>_xlfn.XLOOKUP(sales[[#This Row],[Product]],products[Product],products[Cost per box])*sales[[#This Row],[Boxes]]</f>
        <v>1886.1200000000001</v>
      </c>
      <c r="I7693" s="4">
        <f>sales[[#This Row],[Revenue]]-sales[[#This Row],[Cost]]</f>
        <v>3951.88</v>
      </c>
    </row>
    <row r="7694" spans="2:9" x14ac:dyDescent="0.25">
      <c r="B7694" t="s">
        <v>37</v>
      </c>
      <c r="C7694" t="s">
        <v>27</v>
      </c>
      <c r="D7694" t="s">
        <v>24</v>
      </c>
      <c r="E7694" s="1">
        <v>44571</v>
      </c>
      <c r="F7694" s="4">
        <v>7938</v>
      </c>
      <c r="G7694">
        <v>441</v>
      </c>
      <c r="H7694" s="3">
        <f>_xlfn.XLOOKUP(sales[[#This Row],[Product]],products[Product],products[Cost per box])*sales[[#This Row],[Boxes]]</f>
        <v>4634.91</v>
      </c>
      <c r="I7694" s="4">
        <f>sales[[#This Row],[Revenue]]-sales[[#This Row],[Cost]]</f>
        <v>3303.09</v>
      </c>
    </row>
    <row r="7695" spans="2:9" x14ac:dyDescent="0.25">
      <c r="B7695" t="s">
        <v>15</v>
      </c>
      <c r="C7695" t="s">
        <v>16</v>
      </c>
      <c r="D7695" t="s">
        <v>17</v>
      </c>
      <c r="E7695" s="1">
        <v>44571</v>
      </c>
      <c r="F7695" s="4">
        <v>1771</v>
      </c>
      <c r="G7695">
        <v>85</v>
      </c>
      <c r="H7695" s="3">
        <f>_xlfn.XLOOKUP(sales[[#This Row],[Product]],products[Product],products[Cost per box])*sales[[#This Row],[Boxes]]</f>
        <v>578</v>
      </c>
      <c r="I7695" s="4">
        <f>sales[[#This Row],[Revenue]]-sales[[#This Row],[Cost]]</f>
        <v>1193</v>
      </c>
    </row>
    <row r="7696" spans="2:9" x14ac:dyDescent="0.25">
      <c r="B7696" t="s">
        <v>55</v>
      </c>
      <c r="C7696" t="s">
        <v>9</v>
      </c>
      <c r="D7696" t="s">
        <v>36</v>
      </c>
      <c r="E7696" s="1">
        <v>44571</v>
      </c>
      <c r="F7696" s="4">
        <v>2457</v>
      </c>
      <c r="G7696">
        <v>273</v>
      </c>
      <c r="H7696" s="3">
        <f>_xlfn.XLOOKUP(sales[[#This Row],[Product]],products[Product],products[Cost per box])*sales[[#This Row],[Boxes]]</f>
        <v>1375.92</v>
      </c>
      <c r="I7696" s="4">
        <f>sales[[#This Row],[Revenue]]-sales[[#This Row],[Cost]]</f>
        <v>1081.08</v>
      </c>
    </row>
    <row r="7697" spans="2:9" x14ac:dyDescent="0.25">
      <c r="B7697" t="s">
        <v>37</v>
      </c>
      <c r="C7697" t="s">
        <v>27</v>
      </c>
      <c r="D7697" t="s">
        <v>42</v>
      </c>
      <c r="E7697" s="1">
        <v>44571</v>
      </c>
      <c r="F7697" s="4">
        <v>2919</v>
      </c>
      <c r="G7697">
        <v>183</v>
      </c>
      <c r="H7697" s="3">
        <f>_xlfn.XLOOKUP(sales[[#This Row],[Product]],products[Product],products[Cost per box])*sales[[#This Row],[Boxes]]</f>
        <v>867.42000000000007</v>
      </c>
      <c r="I7697" s="4">
        <f>sales[[#This Row],[Revenue]]-sales[[#This Row],[Cost]]</f>
        <v>2051.58</v>
      </c>
    </row>
    <row r="7698" spans="2:9" x14ac:dyDescent="0.25">
      <c r="B7698" t="s">
        <v>41</v>
      </c>
      <c r="C7698" t="s">
        <v>11</v>
      </c>
      <c r="D7698" t="s">
        <v>30</v>
      </c>
      <c r="E7698" s="1">
        <v>44571</v>
      </c>
      <c r="F7698" s="4">
        <v>4221</v>
      </c>
      <c r="G7698">
        <v>223</v>
      </c>
      <c r="H7698" s="3">
        <f>_xlfn.XLOOKUP(sales[[#This Row],[Product]],products[Product],products[Cost per box])*sales[[#This Row],[Boxes]]</f>
        <v>820.64</v>
      </c>
      <c r="I7698" s="4">
        <f>sales[[#This Row],[Revenue]]-sales[[#This Row],[Cost]]</f>
        <v>3400.36</v>
      </c>
    </row>
    <row r="7699" spans="2:9" x14ac:dyDescent="0.25">
      <c r="B7699" t="s">
        <v>53</v>
      </c>
      <c r="C7699" t="s">
        <v>21</v>
      </c>
      <c r="D7699" t="s">
        <v>43</v>
      </c>
      <c r="E7699" s="1">
        <v>44571</v>
      </c>
      <c r="F7699" s="4">
        <v>3668</v>
      </c>
      <c r="G7699">
        <v>167</v>
      </c>
      <c r="H7699" s="3">
        <f>_xlfn.XLOOKUP(sales[[#This Row],[Product]],products[Product],products[Cost per box])*sales[[#This Row],[Boxes]]</f>
        <v>642.95000000000005</v>
      </c>
      <c r="I7699" s="4">
        <f>sales[[#This Row],[Revenue]]-sales[[#This Row],[Cost]]</f>
        <v>3025.05</v>
      </c>
    </row>
    <row r="7700" spans="2:9" x14ac:dyDescent="0.25">
      <c r="B7700" t="s">
        <v>54</v>
      </c>
      <c r="C7700" t="s">
        <v>16</v>
      </c>
      <c r="D7700" t="s">
        <v>7</v>
      </c>
      <c r="E7700" s="1">
        <v>44571</v>
      </c>
      <c r="F7700" s="4">
        <v>6062</v>
      </c>
      <c r="G7700">
        <v>379</v>
      </c>
      <c r="H7700" s="3">
        <f>_xlfn.XLOOKUP(sales[[#This Row],[Product]],products[Product],products[Cost per box])*sales[[#This Row],[Boxes]]</f>
        <v>1951.8500000000001</v>
      </c>
      <c r="I7700" s="4">
        <f>sales[[#This Row],[Revenue]]-sales[[#This Row],[Cost]]</f>
        <v>4110.1499999999996</v>
      </c>
    </row>
    <row r="7701" spans="2:9" x14ac:dyDescent="0.25">
      <c r="B7701" t="s">
        <v>37</v>
      </c>
      <c r="C7701" t="s">
        <v>16</v>
      </c>
      <c r="D7701" t="s">
        <v>12</v>
      </c>
      <c r="E7701" s="1">
        <v>44571</v>
      </c>
      <c r="F7701" s="4">
        <v>1190</v>
      </c>
      <c r="G7701">
        <v>80</v>
      </c>
      <c r="H7701" s="3">
        <f>_xlfn.XLOOKUP(sales[[#This Row],[Product]],products[Product],products[Cost per box])*sales[[#This Row],[Boxes]]</f>
        <v>674.4</v>
      </c>
      <c r="I7701" s="4">
        <f>sales[[#This Row],[Revenue]]-sales[[#This Row],[Cost]]</f>
        <v>515.6</v>
      </c>
    </row>
    <row r="7702" spans="2:9" x14ac:dyDescent="0.25">
      <c r="B7702" t="s">
        <v>20</v>
      </c>
      <c r="C7702" t="s">
        <v>16</v>
      </c>
      <c r="D7702" t="s">
        <v>28</v>
      </c>
      <c r="E7702" s="1">
        <v>44571</v>
      </c>
      <c r="F7702" s="4">
        <v>2856</v>
      </c>
      <c r="G7702">
        <v>476</v>
      </c>
      <c r="H7702" s="3">
        <f>_xlfn.XLOOKUP(sales[[#This Row],[Product]],products[Product],products[Cost per box])*sales[[#This Row],[Boxes]]</f>
        <v>1313.76</v>
      </c>
      <c r="I7702" s="4">
        <f>sales[[#This Row],[Revenue]]-sales[[#This Row],[Cost]]</f>
        <v>1542.24</v>
      </c>
    </row>
    <row r="7703" spans="2:9" x14ac:dyDescent="0.25">
      <c r="B7703" t="s">
        <v>34</v>
      </c>
      <c r="C7703" t="s">
        <v>16</v>
      </c>
      <c r="D7703" t="s">
        <v>24</v>
      </c>
      <c r="E7703" s="1">
        <v>44571</v>
      </c>
      <c r="F7703" s="4">
        <v>6755</v>
      </c>
      <c r="G7703">
        <v>356</v>
      </c>
      <c r="H7703" s="3">
        <f>_xlfn.XLOOKUP(sales[[#This Row],[Product]],products[Product],products[Cost per box])*sales[[#This Row],[Boxes]]</f>
        <v>3741.56</v>
      </c>
      <c r="I7703" s="4">
        <f>sales[[#This Row],[Revenue]]-sales[[#This Row],[Cost]]</f>
        <v>3013.44</v>
      </c>
    </row>
    <row r="7704" spans="2:9" x14ac:dyDescent="0.25">
      <c r="B7704" t="s">
        <v>41</v>
      </c>
      <c r="C7704" t="s">
        <v>9</v>
      </c>
      <c r="D7704" t="s">
        <v>22</v>
      </c>
      <c r="E7704" s="1">
        <v>44571</v>
      </c>
      <c r="F7704" s="4">
        <v>15946</v>
      </c>
      <c r="G7704">
        <v>1960</v>
      </c>
      <c r="H7704" s="3">
        <f>_xlfn.XLOOKUP(sales[[#This Row],[Product]],products[Product],products[Cost per box])*sales[[#This Row],[Boxes]]</f>
        <v>16111.2</v>
      </c>
      <c r="I7704" s="4">
        <f>sales[[#This Row],[Revenue]]-sales[[#This Row],[Cost]]</f>
        <v>-165.20000000000073</v>
      </c>
    </row>
    <row r="7705" spans="2:9" x14ac:dyDescent="0.25">
      <c r="B7705" t="s">
        <v>37</v>
      </c>
      <c r="C7705" t="s">
        <v>6</v>
      </c>
      <c r="D7705" t="s">
        <v>17</v>
      </c>
      <c r="E7705" s="1">
        <v>44571</v>
      </c>
      <c r="F7705" s="4">
        <v>1568</v>
      </c>
      <c r="G7705">
        <v>72</v>
      </c>
      <c r="H7705" s="3">
        <f>_xlfn.XLOOKUP(sales[[#This Row],[Product]],products[Product],products[Cost per box])*sales[[#This Row],[Boxes]]</f>
        <v>489.59999999999997</v>
      </c>
      <c r="I7705" s="4">
        <f>sales[[#This Row],[Revenue]]-sales[[#This Row],[Cost]]</f>
        <v>1078.4000000000001</v>
      </c>
    </row>
    <row r="7706" spans="2:9" x14ac:dyDescent="0.25">
      <c r="B7706" t="s">
        <v>53</v>
      </c>
      <c r="C7706" t="s">
        <v>16</v>
      </c>
      <c r="D7706" t="s">
        <v>12</v>
      </c>
      <c r="E7706" s="1">
        <v>44571</v>
      </c>
      <c r="F7706" s="4">
        <v>9044</v>
      </c>
      <c r="G7706">
        <v>603</v>
      </c>
      <c r="H7706" s="3">
        <f>_xlfn.XLOOKUP(sales[[#This Row],[Product]],products[Product],products[Cost per box])*sales[[#This Row],[Boxes]]</f>
        <v>5083.29</v>
      </c>
      <c r="I7706" s="4">
        <f>sales[[#This Row],[Revenue]]-sales[[#This Row],[Cost]]</f>
        <v>3960.71</v>
      </c>
    </row>
    <row r="7707" spans="2:9" x14ac:dyDescent="0.25">
      <c r="B7707" t="s">
        <v>15</v>
      </c>
      <c r="C7707" t="s">
        <v>16</v>
      </c>
      <c r="D7707" t="s">
        <v>36</v>
      </c>
      <c r="E7707" s="1">
        <v>44571</v>
      </c>
      <c r="F7707" s="4">
        <v>16492</v>
      </c>
      <c r="G7707">
        <v>2380</v>
      </c>
      <c r="H7707" s="3">
        <f>_xlfn.XLOOKUP(sales[[#This Row],[Product]],products[Product],products[Cost per box])*sales[[#This Row],[Boxes]]</f>
        <v>11995.2</v>
      </c>
      <c r="I7707" s="4">
        <f>sales[[#This Row],[Revenue]]-sales[[#This Row],[Cost]]</f>
        <v>4496.7999999999993</v>
      </c>
    </row>
    <row r="7708" spans="2:9" x14ac:dyDescent="0.25">
      <c r="B7708" t="s">
        <v>56</v>
      </c>
      <c r="C7708" t="s">
        <v>11</v>
      </c>
      <c r="D7708" t="s">
        <v>30</v>
      </c>
      <c r="E7708" s="1">
        <v>44571</v>
      </c>
      <c r="F7708" s="4">
        <v>2198</v>
      </c>
      <c r="G7708">
        <v>123</v>
      </c>
      <c r="H7708" s="3">
        <f>_xlfn.XLOOKUP(sales[[#This Row],[Product]],products[Product],products[Cost per box])*sales[[#This Row],[Boxes]]</f>
        <v>452.64000000000004</v>
      </c>
      <c r="I7708" s="4">
        <f>sales[[#This Row],[Revenue]]-sales[[#This Row],[Cost]]</f>
        <v>1745.36</v>
      </c>
    </row>
    <row r="7709" spans="2:9" x14ac:dyDescent="0.25">
      <c r="B7709" t="s">
        <v>53</v>
      </c>
      <c r="C7709" t="s">
        <v>27</v>
      </c>
      <c r="D7709" t="s">
        <v>30</v>
      </c>
      <c r="E7709" s="1">
        <v>44571</v>
      </c>
      <c r="F7709" s="4">
        <v>8015</v>
      </c>
      <c r="G7709">
        <v>446</v>
      </c>
      <c r="H7709" s="3">
        <f>_xlfn.XLOOKUP(sales[[#This Row],[Product]],products[Product],products[Cost per box])*sales[[#This Row],[Boxes]]</f>
        <v>1641.28</v>
      </c>
      <c r="I7709" s="4">
        <f>sales[[#This Row],[Revenue]]-sales[[#This Row],[Cost]]</f>
        <v>6373.72</v>
      </c>
    </row>
    <row r="7710" spans="2:9" x14ac:dyDescent="0.25">
      <c r="B7710" t="s">
        <v>5</v>
      </c>
      <c r="C7710" t="s">
        <v>21</v>
      </c>
      <c r="D7710" t="s">
        <v>43</v>
      </c>
      <c r="E7710" s="1">
        <v>44571</v>
      </c>
      <c r="F7710" s="4">
        <v>1813</v>
      </c>
      <c r="G7710">
        <v>83</v>
      </c>
      <c r="H7710" s="3">
        <f>_xlfn.XLOOKUP(sales[[#This Row],[Product]],products[Product],products[Cost per box])*sales[[#This Row],[Boxes]]</f>
        <v>319.55</v>
      </c>
      <c r="I7710" s="4">
        <f>sales[[#This Row],[Revenue]]-sales[[#This Row],[Cost]]</f>
        <v>1493.45</v>
      </c>
    </row>
    <row r="7711" spans="2:9" x14ac:dyDescent="0.25">
      <c r="B7711" t="s">
        <v>23</v>
      </c>
      <c r="C7711" t="s">
        <v>9</v>
      </c>
      <c r="D7711" t="s">
        <v>44</v>
      </c>
      <c r="E7711" s="1">
        <v>44571</v>
      </c>
      <c r="F7711" s="4">
        <v>1792</v>
      </c>
      <c r="G7711">
        <v>82</v>
      </c>
      <c r="H7711" s="3">
        <f>_xlfn.XLOOKUP(sales[[#This Row],[Product]],products[Product],products[Cost per box])*sales[[#This Row],[Boxes]]</f>
        <v>784.74</v>
      </c>
      <c r="I7711" s="4">
        <f>sales[[#This Row],[Revenue]]-sales[[#This Row],[Cost]]</f>
        <v>1007.26</v>
      </c>
    </row>
    <row r="7712" spans="2:9" x14ac:dyDescent="0.25">
      <c r="B7712" t="s">
        <v>51</v>
      </c>
      <c r="C7712" t="s">
        <v>21</v>
      </c>
      <c r="D7712" t="s">
        <v>47</v>
      </c>
      <c r="E7712" s="1">
        <v>44571</v>
      </c>
      <c r="F7712" s="4">
        <v>9695</v>
      </c>
      <c r="G7712">
        <v>647</v>
      </c>
      <c r="H7712" s="3">
        <f>_xlfn.XLOOKUP(sales[[#This Row],[Product]],products[Product],products[Cost per box])*sales[[#This Row],[Boxes]]</f>
        <v>3403.22</v>
      </c>
      <c r="I7712" s="4">
        <f>sales[[#This Row],[Revenue]]-sales[[#This Row],[Cost]]</f>
        <v>6291.7800000000007</v>
      </c>
    </row>
    <row r="7713" spans="2:9" x14ac:dyDescent="0.25">
      <c r="B7713" t="s">
        <v>5</v>
      </c>
      <c r="C7713" t="s">
        <v>9</v>
      </c>
      <c r="D7713" t="s">
        <v>35</v>
      </c>
      <c r="E7713" s="1">
        <v>44571</v>
      </c>
      <c r="F7713" s="4">
        <v>238</v>
      </c>
      <c r="G7713">
        <v>14</v>
      </c>
      <c r="H7713" s="3">
        <f>_xlfn.XLOOKUP(sales[[#This Row],[Product]],products[Product],products[Cost per box])*sales[[#This Row],[Boxes]]</f>
        <v>37.1</v>
      </c>
      <c r="I7713" s="4">
        <f>sales[[#This Row],[Revenue]]-sales[[#This Row],[Cost]]</f>
        <v>200.9</v>
      </c>
    </row>
    <row r="7714" spans="2:9" x14ac:dyDescent="0.25">
      <c r="B7714" t="s">
        <v>57</v>
      </c>
      <c r="C7714" t="s">
        <v>6</v>
      </c>
      <c r="D7714" t="s">
        <v>14</v>
      </c>
      <c r="E7714" s="1">
        <v>44571</v>
      </c>
      <c r="F7714" s="4">
        <v>175</v>
      </c>
      <c r="G7714">
        <v>30</v>
      </c>
      <c r="H7714" s="3">
        <f>_xlfn.XLOOKUP(sales[[#This Row],[Product]],products[Product],products[Cost per box])*sales[[#This Row],[Boxes]]</f>
        <v>189.29999999999998</v>
      </c>
      <c r="I7714" s="4">
        <f>sales[[#This Row],[Revenue]]-sales[[#This Row],[Cost]]</f>
        <v>-14.299999999999983</v>
      </c>
    </row>
    <row r="7715" spans="2:9" x14ac:dyDescent="0.25">
      <c r="B7715" t="s">
        <v>46</v>
      </c>
      <c r="C7715" t="s">
        <v>16</v>
      </c>
      <c r="D7715" t="s">
        <v>45</v>
      </c>
      <c r="E7715" s="1">
        <v>44571</v>
      </c>
      <c r="F7715" s="4">
        <v>6069</v>
      </c>
      <c r="G7715">
        <v>264</v>
      </c>
      <c r="H7715" s="3">
        <f>_xlfn.XLOOKUP(sales[[#This Row],[Product]],products[Product],products[Cost per box])*sales[[#This Row],[Boxes]]</f>
        <v>2040.72</v>
      </c>
      <c r="I7715" s="4">
        <f>sales[[#This Row],[Revenue]]-sales[[#This Row],[Cost]]</f>
        <v>4028.2799999999997</v>
      </c>
    </row>
    <row r="7716" spans="2:9" x14ac:dyDescent="0.25">
      <c r="B7716" t="s">
        <v>13</v>
      </c>
      <c r="C7716" t="s">
        <v>9</v>
      </c>
      <c r="D7716" t="s">
        <v>35</v>
      </c>
      <c r="E7716" s="1">
        <v>44571</v>
      </c>
      <c r="F7716" s="4">
        <v>9310</v>
      </c>
      <c r="G7716">
        <v>518</v>
      </c>
      <c r="H7716" s="3">
        <f>_xlfn.XLOOKUP(sales[[#This Row],[Product]],products[Product],products[Cost per box])*sales[[#This Row],[Boxes]]</f>
        <v>1372.7</v>
      </c>
      <c r="I7716" s="4">
        <f>sales[[#This Row],[Revenue]]-sales[[#This Row],[Cost]]</f>
        <v>7937.3</v>
      </c>
    </row>
    <row r="7717" spans="2:9" x14ac:dyDescent="0.25">
      <c r="B7717" t="s">
        <v>46</v>
      </c>
      <c r="C7717" t="s">
        <v>27</v>
      </c>
      <c r="D7717" t="s">
        <v>7</v>
      </c>
      <c r="E7717" s="1">
        <v>44571</v>
      </c>
      <c r="F7717" s="4">
        <v>15036</v>
      </c>
      <c r="G7717">
        <v>910</v>
      </c>
      <c r="H7717" s="3">
        <f>_xlfn.XLOOKUP(sales[[#This Row],[Product]],products[Product],products[Cost per box])*sales[[#This Row],[Boxes]]</f>
        <v>4686.5</v>
      </c>
      <c r="I7717" s="4">
        <f>sales[[#This Row],[Revenue]]-sales[[#This Row],[Cost]]</f>
        <v>10349.5</v>
      </c>
    </row>
    <row r="7718" spans="2:9" x14ac:dyDescent="0.25">
      <c r="B7718" t="s">
        <v>5</v>
      </c>
      <c r="C7718" t="s">
        <v>6</v>
      </c>
      <c r="D7718" t="s">
        <v>50</v>
      </c>
      <c r="E7718" s="1">
        <v>44571</v>
      </c>
      <c r="F7718" s="4">
        <v>2450</v>
      </c>
      <c r="G7718">
        <v>103</v>
      </c>
      <c r="H7718" s="3">
        <f>_xlfn.XLOOKUP(sales[[#This Row],[Product]],products[Product],products[Cost per box])*sales[[#This Row],[Boxes]]</f>
        <v>1278.23</v>
      </c>
      <c r="I7718" s="4">
        <f>sales[[#This Row],[Revenue]]-sales[[#This Row],[Cost]]</f>
        <v>1171.77</v>
      </c>
    </row>
    <row r="7719" spans="2:9" x14ac:dyDescent="0.25">
      <c r="B7719" t="s">
        <v>25</v>
      </c>
      <c r="C7719" t="s">
        <v>9</v>
      </c>
      <c r="D7719" t="s">
        <v>28</v>
      </c>
      <c r="E7719" s="1">
        <v>44571</v>
      </c>
      <c r="F7719" s="4">
        <v>3801</v>
      </c>
      <c r="G7719">
        <v>634</v>
      </c>
      <c r="H7719" s="3">
        <f>_xlfn.XLOOKUP(sales[[#This Row],[Product]],products[Product],products[Cost per box])*sales[[#This Row],[Boxes]]</f>
        <v>1749.84</v>
      </c>
      <c r="I7719" s="4">
        <f>sales[[#This Row],[Revenue]]-sales[[#This Row],[Cost]]</f>
        <v>2051.16</v>
      </c>
    </row>
    <row r="7720" spans="2:9" x14ac:dyDescent="0.25">
      <c r="B7720" t="s">
        <v>55</v>
      </c>
      <c r="C7720" t="s">
        <v>27</v>
      </c>
      <c r="D7720" t="s">
        <v>52</v>
      </c>
      <c r="E7720" s="1">
        <v>44571</v>
      </c>
      <c r="F7720" s="4">
        <v>3836</v>
      </c>
      <c r="G7720">
        <v>349</v>
      </c>
      <c r="H7720" s="3">
        <f>_xlfn.XLOOKUP(sales[[#This Row],[Product]],products[Product],products[Cost per box])*sales[[#This Row],[Boxes]]</f>
        <v>1158.6799999999998</v>
      </c>
      <c r="I7720" s="4">
        <f>sales[[#This Row],[Revenue]]-sales[[#This Row],[Cost]]</f>
        <v>2677.32</v>
      </c>
    </row>
    <row r="7721" spans="2:9" x14ac:dyDescent="0.25">
      <c r="B7721" t="s">
        <v>10</v>
      </c>
      <c r="C7721" t="s">
        <v>6</v>
      </c>
      <c r="D7721" t="s">
        <v>38</v>
      </c>
      <c r="E7721" s="1">
        <v>44571</v>
      </c>
      <c r="F7721" s="4">
        <v>4256</v>
      </c>
      <c r="G7721">
        <v>164</v>
      </c>
      <c r="H7721" s="3">
        <f>_xlfn.XLOOKUP(sales[[#This Row],[Product]],products[Product],products[Cost per box])*sales[[#This Row],[Boxes]]</f>
        <v>1630.1599999999999</v>
      </c>
      <c r="I7721" s="4">
        <f>sales[[#This Row],[Revenue]]-sales[[#This Row],[Cost]]</f>
        <v>2625.84</v>
      </c>
    </row>
    <row r="7722" spans="2:9" x14ac:dyDescent="0.25">
      <c r="B7722" t="s">
        <v>53</v>
      </c>
      <c r="C7722" t="s">
        <v>6</v>
      </c>
      <c r="D7722" t="s">
        <v>44</v>
      </c>
      <c r="E7722" s="1">
        <v>44571</v>
      </c>
      <c r="F7722" s="4">
        <v>3500</v>
      </c>
      <c r="G7722">
        <v>153</v>
      </c>
      <c r="H7722" s="3">
        <f>_xlfn.XLOOKUP(sales[[#This Row],[Product]],products[Product],products[Cost per box])*sales[[#This Row],[Boxes]]</f>
        <v>1464.21</v>
      </c>
      <c r="I7722" s="4">
        <f>sales[[#This Row],[Revenue]]-sales[[#This Row],[Cost]]</f>
        <v>2035.79</v>
      </c>
    </row>
    <row r="7723" spans="2:9" x14ac:dyDescent="0.25">
      <c r="B7723" t="s">
        <v>29</v>
      </c>
      <c r="C7723" t="s">
        <v>21</v>
      </c>
      <c r="D7723" t="s">
        <v>35</v>
      </c>
      <c r="E7723" s="1">
        <v>44571</v>
      </c>
      <c r="F7723" s="4">
        <v>11550</v>
      </c>
      <c r="G7723">
        <v>642</v>
      </c>
      <c r="H7723" s="3">
        <f>_xlfn.XLOOKUP(sales[[#This Row],[Product]],products[Product],products[Cost per box])*sales[[#This Row],[Boxes]]</f>
        <v>1701.3</v>
      </c>
      <c r="I7723" s="4">
        <f>sales[[#This Row],[Revenue]]-sales[[#This Row],[Cost]]</f>
        <v>9848.7000000000007</v>
      </c>
    </row>
    <row r="7724" spans="2:9" x14ac:dyDescent="0.25">
      <c r="B7724" t="s">
        <v>40</v>
      </c>
      <c r="C7724" t="s">
        <v>9</v>
      </c>
      <c r="D7724" t="s">
        <v>36</v>
      </c>
      <c r="E7724" s="1">
        <v>44571</v>
      </c>
      <c r="F7724" s="4">
        <v>966</v>
      </c>
      <c r="G7724">
        <v>138</v>
      </c>
      <c r="H7724" s="3">
        <f>_xlfn.XLOOKUP(sales[[#This Row],[Product]],products[Product],products[Cost per box])*sales[[#This Row],[Boxes]]</f>
        <v>695.52</v>
      </c>
      <c r="I7724" s="4">
        <f>sales[[#This Row],[Revenue]]-sales[[#This Row],[Cost]]</f>
        <v>270.48</v>
      </c>
    </row>
    <row r="7725" spans="2:9" x14ac:dyDescent="0.25">
      <c r="B7725" t="s">
        <v>18</v>
      </c>
      <c r="C7725" t="s">
        <v>21</v>
      </c>
      <c r="D7725" t="s">
        <v>26</v>
      </c>
      <c r="E7725" s="1">
        <v>44571</v>
      </c>
      <c r="F7725" s="4">
        <v>9800</v>
      </c>
      <c r="G7725">
        <v>910</v>
      </c>
      <c r="H7725" s="3">
        <f>_xlfn.XLOOKUP(sales[[#This Row],[Product]],products[Product],products[Cost per box])*sales[[#This Row],[Boxes]]</f>
        <v>5851.3</v>
      </c>
      <c r="I7725" s="4">
        <f>sales[[#This Row],[Revenue]]-sales[[#This Row],[Cost]]</f>
        <v>3948.7</v>
      </c>
    </row>
    <row r="7726" spans="2:9" x14ac:dyDescent="0.25">
      <c r="B7726" t="s">
        <v>18</v>
      </c>
      <c r="C7726" t="s">
        <v>11</v>
      </c>
      <c r="D7726" t="s">
        <v>7</v>
      </c>
      <c r="E7726" s="1">
        <v>44571</v>
      </c>
      <c r="F7726" s="4">
        <v>2310</v>
      </c>
      <c r="G7726">
        <v>154</v>
      </c>
      <c r="H7726" s="3">
        <f>_xlfn.XLOOKUP(sales[[#This Row],[Product]],products[Product],products[Cost per box])*sales[[#This Row],[Boxes]]</f>
        <v>793.1</v>
      </c>
      <c r="I7726" s="4">
        <f>sales[[#This Row],[Revenue]]-sales[[#This Row],[Cost]]</f>
        <v>1516.9</v>
      </c>
    </row>
    <row r="7727" spans="2:9" x14ac:dyDescent="0.25">
      <c r="B7727" t="s">
        <v>18</v>
      </c>
      <c r="C7727" t="s">
        <v>9</v>
      </c>
      <c r="D7727" t="s">
        <v>12</v>
      </c>
      <c r="E7727" s="1">
        <v>44571</v>
      </c>
      <c r="F7727" s="4">
        <v>3402</v>
      </c>
      <c r="G7727">
        <v>201</v>
      </c>
      <c r="H7727" s="3">
        <f>_xlfn.XLOOKUP(sales[[#This Row],[Product]],products[Product],products[Cost per box])*sales[[#This Row],[Boxes]]</f>
        <v>1694.4299999999998</v>
      </c>
      <c r="I7727" s="4">
        <f>sales[[#This Row],[Revenue]]-sales[[#This Row],[Cost]]</f>
        <v>1707.5700000000002</v>
      </c>
    </row>
    <row r="7728" spans="2:9" x14ac:dyDescent="0.25">
      <c r="B7728" t="s">
        <v>40</v>
      </c>
      <c r="C7728" t="s">
        <v>27</v>
      </c>
      <c r="D7728" t="s">
        <v>28</v>
      </c>
      <c r="E7728" s="1">
        <v>44571</v>
      </c>
      <c r="F7728" s="4">
        <v>2338</v>
      </c>
      <c r="G7728">
        <v>293</v>
      </c>
      <c r="H7728" s="3">
        <f>_xlfn.XLOOKUP(sales[[#This Row],[Product]],products[Product],products[Cost per box])*sales[[#This Row],[Boxes]]</f>
        <v>808.68</v>
      </c>
      <c r="I7728" s="4">
        <f>sales[[#This Row],[Revenue]]-sales[[#This Row],[Cost]]</f>
        <v>1529.3200000000002</v>
      </c>
    </row>
    <row r="7729" spans="2:9" x14ac:dyDescent="0.25">
      <c r="B7729" t="s">
        <v>13</v>
      </c>
      <c r="C7729" t="s">
        <v>9</v>
      </c>
      <c r="D7729" t="s">
        <v>24</v>
      </c>
      <c r="E7729" s="1">
        <v>44571</v>
      </c>
      <c r="F7729" s="4">
        <v>11767</v>
      </c>
      <c r="G7729">
        <v>654</v>
      </c>
      <c r="H7729" s="3">
        <f>_xlfn.XLOOKUP(sales[[#This Row],[Product]],products[Product],products[Cost per box])*sales[[#This Row],[Boxes]]</f>
        <v>6873.54</v>
      </c>
      <c r="I7729" s="4">
        <f>sales[[#This Row],[Revenue]]-sales[[#This Row],[Cost]]</f>
        <v>4893.46</v>
      </c>
    </row>
    <row r="7730" spans="2:9" x14ac:dyDescent="0.25">
      <c r="B7730" t="s">
        <v>49</v>
      </c>
      <c r="C7730" t="s">
        <v>16</v>
      </c>
      <c r="D7730" t="s">
        <v>45</v>
      </c>
      <c r="E7730" s="1">
        <v>44571</v>
      </c>
      <c r="F7730" s="4">
        <v>2310</v>
      </c>
      <c r="G7730">
        <v>101</v>
      </c>
      <c r="H7730" s="3">
        <f>_xlfn.XLOOKUP(sales[[#This Row],[Product]],products[Product],products[Cost per box])*sales[[#This Row],[Boxes]]</f>
        <v>780.73</v>
      </c>
      <c r="I7730" s="4">
        <f>sales[[#This Row],[Revenue]]-sales[[#This Row],[Cost]]</f>
        <v>1529.27</v>
      </c>
    </row>
    <row r="7731" spans="2:9" x14ac:dyDescent="0.25">
      <c r="B7731" t="s">
        <v>56</v>
      </c>
      <c r="C7731" t="s">
        <v>6</v>
      </c>
      <c r="D7731" t="s">
        <v>12</v>
      </c>
      <c r="E7731" s="1">
        <v>44572</v>
      </c>
      <c r="F7731" s="4">
        <v>2499</v>
      </c>
      <c r="G7731">
        <v>147</v>
      </c>
      <c r="H7731" s="3">
        <f>_xlfn.XLOOKUP(sales[[#This Row],[Product]],products[Product],products[Cost per box])*sales[[#This Row],[Boxes]]</f>
        <v>1239.21</v>
      </c>
      <c r="I7731" s="4">
        <f>sales[[#This Row],[Revenue]]-sales[[#This Row],[Cost]]</f>
        <v>1259.79</v>
      </c>
    </row>
    <row r="7732" spans="2:9" x14ac:dyDescent="0.25">
      <c r="B7732" t="s">
        <v>8</v>
      </c>
      <c r="C7732" t="s">
        <v>9</v>
      </c>
      <c r="D7732" t="s">
        <v>17</v>
      </c>
      <c r="E7732" s="1">
        <v>44572</v>
      </c>
      <c r="F7732" s="4">
        <v>693</v>
      </c>
      <c r="G7732">
        <v>31</v>
      </c>
      <c r="H7732" s="3">
        <f>_xlfn.XLOOKUP(sales[[#This Row],[Product]],products[Product],products[Cost per box])*sales[[#This Row],[Boxes]]</f>
        <v>210.79999999999998</v>
      </c>
      <c r="I7732" s="4">
        <f>sales[[#This Row],[Revenue]]-sales[[#This Row],[Cost]]</f>
        <v>482.20000000000005</v>
      </c>
    </row>
    <row r="7733" spans="2:9" x14ac:dyDescent="0.25">
      <c r="B7733" t="s">
        <v>49</v>
      </c>
      <c r="C7733" t="s">
        <v>21</v>
      </c>
      <c r="D7733" t="s">
        <v>17</v>
      </c>
      <c r="E7733" s="1">
        <v>44572</v>
      </c>
      <c r="F7733" s="4">
        <v>5943</v>
      </c>
      <c r="G7733">
        <v>271</v>
      </c>
      <c r="H7733" s="3">
        <f>_xlfn.XLOOKUP(sales[[#This Row],[Product]],products[Product],products[Cost per box])*sales[[#This Row],[Boxes]]</f>
        <v>1842.8</v>
      </c>
      <c r="I7733" s="4">
        <f>sales[[#This Row],[Revenue]]-sales[[#This Row],[Cost]]</f>
        <v>4100.2</v>
      </c>
    </row>
    <row r="7734" spans="2:9" x14ac:dyDescent="0.25">
      <c r="B7734" t="s">
        <v>13</v>
      </c>
      <c r="C7734" t="s">
        <v>21</v>
      </c>
      <c r="D7734" t="s">
        <v>42</v>
      </c>
      <c r="E7734" s="1">
        <v>44572</v>
      </c>
      <c r="F7734" s="4">
        <v>2828</v>
      </c>
      <c r="G7734">
        <v>189</v>
      </c>
      <c r="H7734" s="3">
        <f>_xlfn.XLOOKUP(sales[[#This Row],[Product]],products[Product],products[Cost per box])*sales[[#This Row],[Boxes]]</f>
        <v>895.86</v>
      </c>
      <c r="I7734" s="4">
        <f>sales[[#This Row],[Revenue]]-sales[[#This Row],[Cost]]</f>
        <v>1932.1399999999999</v>
      </c>
    </row>
    <row r="7735" spans="2:9" x14ac:dyDescent="0.25">
      <c r="B7735" t="s">
        <v>34</v>
      </c>
      <c r="C7735" t="s">
        <v>27</v>
      </c>
      <c r="D7735" t="s">
        <v>19</v>
      </c>
      <c r="E7735" s="1">
        <v>44572</v>
      </c>
      <c r="F7735" s="4">
        <v>861</v>
      </c>
      <c r="G7735">
        <v>51</v>
      </c>
      <c r="H7735" s="3">
        <f>_xlfn.XLOOKUP(sales[[#This Row],[Product]],products[Product],products[Cost per box])*sales[[#This Row],[Boxes]]</f>
        <v>521.73</v>
      </c>
      <c r="I7735" s="4">
        <f>sales[[#This Row],[Revenue]]-sales[[#This Row],[Cost]]</f>
        <v>339.27</v>
      </c>
    </row>
    <row r="7736" spans="2:9" x14ac:dyDescent="0.25">
      <c r="B7736" t="s">
        <v>57</v>
      </c>
      <c r="C7736" t="s">
        <v>21</v>
      </c>
      <c r="D7736" t="s">
        <v>43</v>
      </c>
      <c r="E7736" s="1">
        <v>44572</v>
      </c>
      <c r="F7736" s="4">
        <v>833</v>
      </c>
      <c r="G7736">
        <v>38</v>
      </c>
      <c r="H7736" s="3">
        <f>_xlfn.XLOOKUP(sales[[#This Row],[Product]],products[Product],products[Cost per box])*sales[[#This Row],[Boxes]]</f>
        <v>146.30000000000001</v>
      </c>
      <c r="I7736" s="4">
        <f>sales[[#This Row],[Revenue]]-sales[[#This Row],[Cost]]</f>
        <v>686.7</v>
      </c>
    </row>
    <row r="7737" spans="2:9" x14ac:dyDescent="0.25">
      <c r="B7737" t="s">
        <v>56</v>
      </c>
      <c r="C7737" t="s">
        <v>9</v>
      </c>
      <c r="D7737" t="s">
        <v>26</v>
      </c>
      <c r="E7737" s="1">
        <v>44572</v>
      </c>
      <c r="F7737" s="4">
        <v>3255</v>
      </c>
      <c r="G7737">
        <v>296</v>
      </c>
      <c r="H7737" s="3">
        <f>_xlfn.XLOOKUP(sales[[#This Row],[Product]],products[Product],products[Cost per box])*sales[[#This Row],[Boxes]]</f>
        <v>1903.28</v>
      </c>
      <c r="I7737" s="4">
        <f>sales[[#This Row],[Revenue]]-sales[[#This Row],[Cost]]</f>
        <v>1351.72</v>
      </c>
    </row>
    <row r="7738" spans="2:9" x14ac:dyDescent="0.25">
      <c r="B7738" t="s">
        <v>5</v>
      </c>
      <c r="C7738" t="s">
        <v>6</v>
      </c>
      <c r="D7738" t="s">
        <v>48</v>
      </c>
      <c r="E7738" s="1">
        <v>44572</v>
      </c>
      <c r="F7738" s="4">
        <v>2184</v>
      </c>
      <c r="G7738">
        <v>81</v>
      </c>
      <c r="H7738" s="3">
        <f>_xlfn.XLOOKUP(sales[[#This Row],[Product]],products[Product],products[Cost per box])*sales[[#This Row],[Boxes]]</f>
        <v>605.88</v>
      </c>
      <c r="I7738" s="4">
        <f>sales[[#This Row],[Revenue]]-sales[[#This Row],[Cost]]</f>
        <v>1578.12</v>
      </c>
    </row>
    <row r="7739" spans="2:9" x14ac:dyDescent="0.25">
      <c r="B7739" t="s">
        <v>10</v>
      </c>
      <c r="C7739" t="s">
        <v>11</v>
      </c>
      <c r="D7739" t="s">
        <v>14</v>
      </c>
      <c r="E7739" s="1">
        <v>44572</v>
      </c>
      <c r="F7739" s="4">
        <v>3360</v>
      </c>
      <c r="G7739">
        <v>420</v>
      </c>
      <c r="H7739" s="3">
        <f>_xlfn.XLOOKUP(sales[[#This Row],[Product]],products[Product],products[Cost per box])*sales[[#This Row],[Boxes]]</f>
        <v>2650.2</v>
      </c>
      <c r="I7739" s="4">
        <f>sales[[#This Row],[Revenue]]-sales[[#This Row],[Cost]]</f>
        <v>709.80000000000018</v>
      </c>
    </row>
    <row r="7740" spans="2:9" x14ac:dyDescent="0.25">
      <c r="B7740" t="s">
        <v>53</v>
      </c>
      <c r="C7740" t="s">
        <v>21</v>
      </c>
      <c r="D7740" t="s">
        <v>30</v>
      </c>
      <c r="E7740" s="1">
        <v>44572</v>
      </c>
      <c r="F7740" s="4">
        <v>3227</v>
      </c>
      <c r="G7740">
        <v>170</v>
      </c>
      <c r="H7740" s="3">
        <f>_xlfn.XLOOKUP(sales[[#This Row],[Product]],products[Product],products[Cost per box])*sales[[#This Row],[Boxes]]</f>
        <v>625.6</v>
      </c>
      <c r="I7740" s="4">
        <f>sales[[#This Row],[Revenue]]-sales[[#This Row],[Cost]]</f>
        <v>2601.4</v>
      </c>
    </row>
    <row r="7741" spans="2:9" x14ac:dyDescent="0.25">
      <c r="B7741" t="s">
        <v>37</v>
      </c>
      <c r="C7741" t="s">
        <v>16</v>
      </c>
      <c r="D7741" t="s">
        <v>22</v>
      </c>
      <c r="E7741" s="1">
        <v>44572</v>
      </c>
      <c r="F7741" s="4">
        <v>8792</v>
      </c>
      <c r="G7741">
        <v>910</v>
      </c>
      <c r="H7741" s="3">
        <f>_xlfn.XLOOKUP(sales[[#This Row],[Product]],products[Product],products[Cost per box])*sales[[#This Row],[Boxes]]</f>
        <v>7480.2000000000007</v>
      </c>
      <c r="I7741" s="4">
        <f>sales[[#This Row],[Revenue]]-sales[[#This Row],[Cost]]</f>
        <v>1311.7999999999993</v>
      </c>
    </row>
    <row r="7742" spans="2:9" x14ac:dyDescent="0.25">
      <c r="B7742" t="s">
        <v>32</v>
      </c>
      <c r="C7742" t="s">
        <v>27</v>
      </c>
      <c r="D7742" t="s">
        <v>38</v>
      </c>
      <c r="E7742" s="1">
        <v>44572</v>
      </c>
      <c r="F7742" s="4">
        <v>819</v>
      </c>
      <c r="G7742">
        <v>31</v>
      </c>
      <c r="H7742" s="3">
        <f>_xlfn.XLOOKUP(sales[[#This Row],[Product]],products[Product],products[Cost per box])*sales[[#This Row],[Boxes]]</f>
        <v>308.14</v>
      </c>
      <c r="I7742" s="4">
        <f>sales[[#This Row],[Revenue]]-sales[[#This Row],[Cost]]</f>
        <v>510.86</v>
      </c>
    </row>
    <row r="7743" spans="2:9" x14ac:dyDescent="0.25">
      <c r="B7743" t="s">
        <v>29</v>
      </c>
      <c r="C7743" t="s">
        <v>21</v>
      </c>
      <c r="D7743" t="s">
        <v>19</v>
      </c>
      <c r="E7743" s="1">
        <v>44572</v>
      </c>
      <c r="F7743" s="4">
        <v>1106</v>
      </c>
      <c r="G7743">
        <v>70</v>
      </c>
      <c r="H7743" s="3">
        <f>_xlfn.XLOOKUP(sales[[#This Row],[Product]],products[Product],products[Cost per box])*sales[[#This Row],[Boxes]]</f>
        <v>716.1</v>
      </c>
      <c r="I7743" s="4">
        <f>sales[[#This Row],[Revenue]]-sales[[#This Row],[Cost]]</f>
        <v>389.9</v>
      </c>
    </row>
    <row r="7744" spans="2:9" x14ac:dyDescent="0.25">
      <c r="B7744" t="s">
        <v>40</v>
      </c>
      <c r="C7744" t="s">
        <v>11</v>
      </c>
      <c r="D7744" t="s">
        <v>48</v>
      </c>
      <c r="E7744" s="1">
        <v>44572</v>
      </c>
      <c r="F7744" s="4">
        <v>910</v>
      </c>
      <c r="G7744">
        <v>37</v>
      </c>
      <c r="H7744" s="3">
        <f>_xlfn.XLOOKUP(sales[[#This Row],[Product]],products[Product],products[Cost per box])*sales[[#This Row],[Boxes]]</f>
        <v>276.76</v>
      </c>
      <c r="I7744" s="4">
        <f>sales[[#This Row],[Revenue]]-sales[[#This Row],[Cost]]</f>
        <v>633.24</v>
      </c>
    </row>
    <row r="7745" spans="2:9" x14ac:dyDescent="0.25">
      <c r="B7745" t="s">
        <v>23</v>
      </c>
      <c r="C7745" t="s">
        <v>27</v>
      </c>
      <c r="D7745" t="s">
        <v>28</v>
      </c>
      <c r="E7745" s="1">
        <v>44572</v>
      </c>
      <c r="F7745" s="4">
        <v>15925</v>
      </c>
      <c r="G7745">
        <v>2660</v>
      </c>
      <c r="H7745" s="3">
        <f>_xlfn.XLOOKUP(sales[[#This Row],[Product]],products[Product],products[Cost per box])*sales[[#This Row],[Boxes]]</f>
        <v>7341.5999999999995</v>
      </c>
      <c r="I7745" s="4">
        <f>sales[[#This Row],[Revenue]]-sales[[#This Row],[Cost]]</f>
        <v>8583.4000000000015</v>
      </c>
    </row>
    <row r="7746" spans="2:9" x14ac:dyDescent="0.25">
      <c r="B7746" t="s">
        <v>15</v>
      </c>
      <c r="C7746" t="s">
        <v>21</v>
      </c>
      <c r="D7746" t="s">
        <v>17</v>
      </c>
      <c r="E7746" s="1">
        <v>44572</v>
      </c>
      <c r="F7746" s="4">
        <v>329</v>
      </c>
      <c r="G7746">
        <v>15</v>
      </c>
      <c r="H7746" s="3">
        <f>_xlfn.XLOOKUP(sales[[#This Row],[Product]],products[Product],products[Cost per box])*sales[[#This Row],[Boxes]]</f>
        <v>102</v>
      </c>
      <c r="I7746" s="4">
        <f>sales[[#This Row],[Revenue]]-sales[[#This Row],[Cost]]</f>
        <v>227</v>
      </c>
    </row>
    <row r="7747" spans="2:9" x14ac:dyDescent="0.25">
      <c r="B7747" t="s">
        <v>32</v>
      </c>
      <c r="C7747" t="s">
        <v>6</v>
      </c>
      <c r="D7747" t="s">
        <v>31</v>
      </c>
      <c r="E7747" s="1">
        <v>44572</v>
      </c>
      <c r="F7747" s="4">
        <v>2905</v>
      </c>
      <c r="G7747">
        <v>208</v>
      </c>
      <c r="H7747" s="3">
        <f>_xlfn.XLOOKUP(sales[[#This Row],[Product]],products[Product],products[Cost per box])*sales[[#This Row],[Boxes]]</f>
        <v>1189.76</v>
      </c>
      <c r="I7747" s="4">
        <f>sales[[#This Row],[Revenue]]-sales[[#This Row],[Cost]]</f>
        <v>1715.24</v>
      </c>
    </row>
    <row r="7748" spans="2:9" x14ac:dyDescent="0.25">
      <c r="B7748" t="s">
        <v>8</v>
      </c>
      <c r="C7748" t="s">
        <v>6</v>
      </c>
      <c r="D7748" t="s">
        <v>52</v>
      </c>
      <c r="E7748" s="1">
        <v>44572</v>
      </c>
      <c r="F7748" s="4">
        <v>2562</v>
      </c>
      <c r="G7748">
        <v>214</v>
      </c>
      <c r="H7748" s="3">
        <f>_xlfn.XLOOKUP(sales[[#This Row],[Product]],products[Product],products[Cost per box])*sales[[#This Row],[Boxes]]</f>
        <v>710.48</v>
      </c>
      <c r="I7748" s="4">
        <f>sales[[#This Row],[Revenue]]-sales[[#This Row],[Cost]]</f>
        <v>1851.52</v>
      </c>
    </row>
    <row r="7749" spans="2:9" x14ac:dyDescent="0.25">
      <c r="B7749" t="s">
        <v>10</v>
      </c>
      <c r="C7749" t="s">
        <v>11</v>
      </c>
      <c r="D7749" t="s">
        <v>17</v>
      </c>
      <c r="E7749" s="1">
        <v>44572</v>
      </c>
      <c r="F7749" s="4">
        <v>16317</v>
      </c>
      <c r="G7749">
        <v>770</v>
      </c>
      <c r="H7749" s="3">
        <f>_xlfn.XLOOKUP(sales[[#This Row],[Product]],products[Product],products[Cost per box])*sales[[#This Row],[Boxes]]</f>
        <v>5236</v>
      </c>
      <c r="I7749" s="4">
        <f>sales[[#This Row],[Revenue]]-sales[[#This Row],[Cost]]</f>
        <v>11081</v>
      </c>
    </row>
    <row r="7750" spans="2:9" x14ac:dyDescent="0.25">
      <c r="B7750" t="s">
        <v>32</v>
      </c>
      <c r="C7750" t="s">
        <v>6</v>
      </c>
      <c r="D7750" t="s">
        <v>47</v>
      </c>
      <c r="E7750" s="1">
        <v>44572</v>
      </c>
      <c r="F7750" s="4">
        <v>1022</v>
      </c>
      <c r="G7750">
        <v>61</v>
      </c>
      <c r="H7750" s="3">
        <f>_xlfn.XLOOKUP(sales[[#This Row],[Product]],products[Product],products[Cost per box])*sales[[#This Row],[Boxes]]</f>
        <v>320.86</v>
      </c>
      <c r="I7750" s="4">
        <f>sales[[#This Row],[Revenue]]-sales[[#This Row],[Cost]]</f>
        <v>701.14</v>
      </c>
    </row>
    <row r="7751" spans="2:9" x14ac:dyDescent="0.25">
      <c r="B7751" t="s">
        <v>23</v>
      </c>
      <c r="C7751" t="s">
        <v>16</v>
      </c>
      <c r="D7751" t="s">
        <v>35</v>
      </c>
      <c r="E7751" s="1">
        <v>44572</v>
      </c>
      <c r="F7751" s="4">
        <v>10724</v>
      </c>
      <c r="G7751">
        <v>565</v>
      </c>
      <c r="H7751" s="3">
        <f>_xlfn.XLOOKUP(sales[[#This Row],[Product]],products[Product],products[Cost per box])*sales[[#This Row],[Boxes]]</f>
        <v>1497.25</v>
      </c>
      <c r="I7751" s="4">
        <f>sales[[#This Row],[Revenue]]-sales[[#This Row],[Cost]]</f>
        <v>9226.75</v>
      </c>
    </row>
    <row r="7752" spans="2:9" x14ac:dyDescent="0.25">
      <c r="B7752" t="s">
        <v>54</v>
      </c>
      <c r="C7752" t="s">
        <v>11</v>
      </c>
      <c r="D7752" t="s">
        <v>12</v>
      </c>
      <c r="E7752" s="1">
        <v>44572</v>
      </c>
      <c r="F7752" s="4">
        <v>5908</v>
      </c>
      <c r="G7752">
        <v>394</v>
      </c>
      <c r="H7752" s="3">
        <f>_xlfn.XLOOKUP(sales[[#This Row],[Product]],products[Product],products[Cost per box])*sales[[#This Row],[Boxes]]</f>
        <v>3321.42</v>
      </c>
      <c r="I7752" s="4">
        <f>sales[[#This Row],[Revenue]]-sales[[#This Row],[Cost]]</f>
        <v>2586.58</v>
      </c>
    </row>
    <row r="7753" spans="2:9" x14ac:dyDescent="0.25">
      <c r="B7753" t="s">
        <v>32</v>
      </c>
      <c r="C7753" t="s">
        <v>16</v>
      </c>
      <c r="D7753" t="s">
        <v>7</v>
      </c>
      <c r="E7753" s="1">
        <v>44572</v>
      </c>
      <c r="F7753" s="4">
        <v>7889</v>
      </c>
      <c r="G7753">
        <v>494</v>
      </c>
      <c r="H7753" s="3">
        <f>_xlfn.XLOOKUP(sales[[#This Row],[Product]],products[Product],products[Cost per box])*sales[[#This Row],[Boxes]]</f>
        <v>2544.1000000000004</v>
      </c>
      <c r="I7753" s="4">
        <f>sales[[#This Row],[Revenue]]-sales[[#This Row],[Cost]]</f>
        <v>5344.9</v>
      </c>
    </row>
    <row r="7754" spans="2:9" x14ac:dyDescent="0.25">
      <c r="B7754" t="s">
        <v>46</v>
      </c>
      <c r="C7754" t="s">
        <v>27</v>
      </c>
      <c r="D7754" t="s">
        <v>14</v>
      </c>
      <c r="E7754" s="1">
        <v>44572</v>
      </c>
      <c r="F7754" s="4">
        <v>8211</v>
      </c>
      <c r="G7754">
        <v>1050</v>
      </c>
      <c r="H7754" s="3">
        <f>_xlfn.XLOOKUP(sales[[#This Row],[Product]],products[Product],products[Cost per box])*sales[[#This Row],[Boxes]]</f>
        <v>6625.5</v>
      </c>
      <c r="I7754" s="4">
        <f>sales[[#This Row],[Revenue]]-sales[[#This Row],[Cost]]</f>
        <v>1585.5</v>
      </c>
    </row>
    <row r="7755" spans="2:9" x14ac:dyDescent="0.25">
      <c r="B7755" t="s">
        <v>56</v>
      </c>
      <c r="C7755" t="s">
        <v>16</v>
      </c>
      <c r="D7755" t="s">
        <v>7</v>
      </c>
      <c r="E7755" s="1">
        <v>44572</v>
      </c>
      <c r="F7755" s="4">
        <v>3227</v>
      </c>
      <c r="G7755">
        <v>216</v>
      </c>
      <c r="H7755" s="3">
        <f>_xlfn.XLOOKUP(sales[[#This Row],[Product]],products[Product],products[Cost per box])*sales[[#This Row],[Boxes]]</f>
        <v>1112.4000000000001</v>
      </c>
      <c r="I7755" s="4">
        <f>sales[[#This Row],[Revenue]]-sales[[#This Row],[Cost]]</f>
        <v>2114.6</v>
      </c>
    </row>
    <row r="7756" spans="2:9" x14ac:dyDescent="0.25">
      <c r="B7756" t="s">
        <v>57</v>
      </c>
      <c r="C7756" t="s">
        <v>6</v>
      </c>
      <c r="D7756" t="s">
        <v>26</v>
      </c>
      <c r="E7756" s="1">
        <v>44572</v>
      </c>
      <c r="F7756" s="4">
        <v>2303</v>
      </c>
      <c r="G7756">
        <v>192</v>
      </c>
      <c r="H7756" s="3">
        <f>_xlfn.XLOOKUP(sales[[#This Row],[Product]],products[Product],products[Cost per box])*sales[[#This Row],[Boxes]]</f>
        <v>1234.56</v>
      </c>
      <c r="I7756" s="4">
        <f>sales[[#This Row],[Revenue]]-sales[[#This Row],[Cost]]</f>
        <v>1068.44</v>
      </c>
    </row>
    <row r="7757" spans="2:9" x14ac:dyDescent="0.25">
      <c r="B7757" t="s">
        <v>53</v>
      </c>
      <c r="C7757" t="s">
        <v>21</v>
      </c>
      <c r="D7757" t="s">
        <v>47</v>
      </c>
      <c r="E7757" s="1">
        <v>44572</v>
      </c>
      <c r="F7757" s="4">
        <v>1456</v>
      </c>
      <c r="G7757">
        <v>98</v>
      </c>
      <c r="H7757" s="3">
        <f>_xlfn.XLOOKUP(sales[[#This Row],[Product]],products[Product],products[Cost per box])*sales[[#This Row],[Boxes]]</f>
        <v>515.48</v>
      </c>
      <c r="I7757" s="4">
        <f>sales[[#This Row],[Revenue]]-sales[[#This Row],[Cost]]</f>
        <v>940.52</v>
      </c>
    </row>
    <row r="7758" spans="2:9" x14ac:dyDescent="0.25">
      <c r="B7758" t="s">
        <v>55</v>
      </c>
      <c r="C7758" t="s">
        <v>16</v>
      </c>
      <c r="D7758" t="s">
        <v>12</v>
      </c>
      <c r="E7758" s="1">
        <v>44572</v>
      </c>
      <c r="F7758" s="4">
        <v>4487</v>
      </c>
      <c r="G7758">
        <v>264</v>
      </c>
      <c r="H7758" s="3">
        <f>_xlfn.XLOOKUP(sales[[#This Row],[Product]],products[Product],products[Cost per box])*sales[[#This Row],[Boxes]]</f>
        <v>2225.52</v>
      </c>
      <c r="I7758" s="4">
        <f>sales[[#This Row],[Revenue]]-sales[[#This Row],[Cost]]</f>
        <v>2261.48</v>
      </c>
    </row>
    <row r="7759" spans="2:9" x14ac:dyDescent="0.25">
      <c r="B7759" t="s">
        <v>49</v>
      </c>
      <c r="C7759" t="s">
        <v>27</v>
      </c>
      <c r="D7759" t="s">
        <v>28</v>
      </c>
      <c r="E7759" s="1">
        <v>44572</v>
      </c>
      <c r="F7759" s="4">
        <v>5467</v>
      </c>
      <c r="G7759">
        <v>770</v>
      </c>
      <c r="H7759" s="3">
        <f>_xlfn.XLOOKUP(sales[[#This Row],[Product]],products[Product],products[Cost per box])*sales[[#This Row],[Boxes]]</f>
        <v>2125.1999999999998</v>
      </c>
      <c r="I7759" s="4">
        <f>sales[[#This Row],[Revenue]]-sales[[#This Row],[Cost]]</f>
        <v>3341.8</v>
      </c>
    </row>
    <row r="7760" spans="2:9" x14ac:dyDescent="0.25">
      <c r="B7760" t="s">
        <v>39</v>
      </c>
      <c r="C7760" t="s">
        <v>16</v>
      </c>
      <c r="D7760" t="s">
        <v>28</v>
      </c>
      <c r="E7760" s="1">
        <v>44572</v>
      </c>
      <c r="F7760" s="4">
        <v>6083</v>
      </c>
      <c r="G7760">
        <v>770</v>
      </c>
      <c r="H7760" s="3">
        <f>_xlfn.XLOOKUP(sales[[#This Row],[Product]],products[Product],products[Cost per box])*sales[[#This Row],[Boxes]]</f>
        <v>2125.1999999999998</v>
      </c>
      <c r="I7760" s="4">
        <f>sales[[#This Row],[Revenue]]-sales[[#This Row],[Cost]]</f>
        <v>3957.8</v>
      </c>
    </row>
    <row r="7761" spans="2:9" x14ac:dyDescent="0.25">
      <c r="B7761" t="s">
        <v>56</v>
      </c>
      <c r="C7761" t="s">
        <v>6</v>
      </c>
      <c r="D7761" t="s">
        <v>35</v>
      </c>
      <c r="E7761" s="1">
        <v>44572</v>
      </c>
      <c r="F7761" s="4">
        <v>3402</v>
      </c>
      <c r="G7761">
        <v>189</v>
      </c>
      <c r="H7761" s="3">
        <f>_xlfn.XLOOKUP(sales[[#This Row],[Product]],products[Product],products[Cost per box])*sales[[#This Row],[Boxes]]</f>
        <v>500.84999999999997</v>
      </c>
      <c r="I7761" s="4">
        <f>sales[[#This Row],[Revenue]]-sales[[#This Row],[Cost]]</f>
        <v>2901.15</v>
      </c>
    </row>
    <row r="7762" spans="2:9" x14ac:dyDescent="0.25">
      <c r="B7762" t="s">
        <v>23</v>
      </c>
      <c r="C7762" t="s">
        <v>9</v>
      </c>
      <c r="D7762" t="s">
        <v>31</v>
      </c>
      <c r="E7762" s="1">
        <v>44572</v>
      </c>
      <c r="F7762" s="4">
        <v>7840</v>
      </c>
      <c r="G7762">
        <v>560</v>
      </c>
      <c r="H7762" s="3">
        <f>_xlfn.XLOOKUP(sales[[#This Row],[Product]],products[Product],products[Cost per box])*sales[[#This Row],[Boxes]]</f>
        <v>3203.2</v>
      </c>
      <c r="I7762" s="4">
        <f>sales[[#This Row],[Revenue]]-sales[[#This Row],[Cost]]</f>
        <v>4636.8</v>
      </c>
    </row>
    <row r="7763" spans="2:9" x14ac:dyDescent="0.25">
      <c r="B7763" t="s">
        <v>40</v>
      </c>
      <c r="C7763" t="s">
        <v>16</v>
      </c>
      <c r="D7763" t="s">
        <v>14</v>
      </c>
      <c r="E7763" s="1">
        <v>44572</v>
      </c>
      <c r="F7763" s="4">
        <v>7560</v>
      </c>
      <c r="G7763">
        <v>1050</v>
      </c>
      <c r="H7763" s="3">
        <f>_xlfn.XLOOKUP(sales[[#This Row],[Product]],products[Product],products[Cost per box])*sales[[#This Row],[Boxes]]</f>
        <v>6625.5</v>
      </c>
      <c r="I7763" s="4">
        <f>sales[[#This Row],[Revenue]]-sales[[#This Row],[Cost]]</f>
        <v>934.5</v>
      </c>
    </row>
    <row r="7764" spans="2:9" x14ac:dyDescent="0.25">
      <c r="B7764" t="s">
        <v>57</v>
      </c>
      <c r="C7764" t="s">
        <v>27</v>
      </c>
      <c r="D7764" t="s">
        <v>7</v>
      </c>
      <c r="E7764" s="1">
        <v>44572</v>
      </c>
      <c r="F7764" s="4">
        <v>4004</v>
      </c>
      <c r="G7764">
        <v>286</v>
      </c>
      <c r="H7764" s="3">
        <f>_xlfn.XLOOKUP(sales[[#This Row],[Product]],products[Product],products[Cost per box])*sales[[#This Row],[Boxes]]</f>
        <v>1472.9</v>
      </c>
      <c r="I7764" s="4">
        <f>sales[[#This Row],[Revenue]]-sales[[#This Row],[Cost]]</f>
        <v>2531.1</v>
      </c>
    </row>
    <row r="7765" spans="2:9" x14ac:dyDescent="0.25">
      <c r="B7765" t="s">
        <v>13</v>
      </c>
      <c r="C7765" t="s">
        <v>9</v>
      </c>
      <c r="D7765" t="s">
        <v>30</v>
      </c>
      <c r="E7765" s="1">
        <v>44572</v>
      </c>
      <c r="F7765" s="4">
        <v>2947</v>
      </c>
      <c r="G7765">
        <v>164</v>
      </c>
      <c r="H7765" s="3">
        <f>_xlfn.XLOOKUP(sales[[#This Row],[Product]],products[Product],products[Cost per box])*sales[[#This Row],[Boxes]]</f>
        <v>603.52</v>
      </c>
      <c r="I7765" s="4">
        <f>sales[[#This Row],[Revenue]]-sales[[#This Row],[Cost]]</f>
        <v>2343.48</v>
      </c>
    </row>
    <row r="7766" spans="2:9" x14ac:dyDescent="0.25">
      <c r="B7766" t="s">
        <v>25</v>
      </c>
      <c r="C7766" t="s">
        <v>16</v>
      </c>
      <c r="D7766" t="s">
        <v>48</v>
      </c>
      <c r="E7766" s="1">
        <v>44572</v>
      </c>
      <c r="F7766" s="4">
        <v>1078</v>
      </c>
      <c r="G7766">
        <v>40</v>
      </c>
      <c r="H7766" s="3">
        <f>_xlfn.XLOOKUP(sales[[#This Row],[Product]],products[Product],products[Cost per box])*sales[[#This Row],[Boxes]]</f>
        <v>299.20000000000005</v>
      </c>
      <c r="I7766" s="4">
        <f>sales[[#This Row],[Revenue]]-sales[[#This Row],[Cost]]</f>
        <v>778.8</v>
      </c>
    </row>
    <row r="7767" spans="2:9" x14ac:dyDescent="0.25">
      <c r="B7767" t="s">
        <v>57</v>
      </c>
      <c r="C7767" t="s">
        <v>11</v>
      </c>
      <c r="D7767" t="s">
        <v>26</v>
      </c>
      <c r="E7767" s="1">
        <v>44572</v>
      </c>
      <c r="F7767" s="4">
        <v>11620</v>
      </c>
      <c r="G7767">
        <v>1050</v>
      </c>
      <c r="H7767" s="3">
        <f>_xlfn.XLOOKUP(sales[[#This Row],[Product]],products[Product],products[Cost per box])*sales[[#This Row],[Boxes]]</f>
        <v>6751.5</v>
      </c>
      <c r="I7767" s="4">
        <f>sales[[#This Row],[Revenue]]-sales[[#This Row],[Cost]]</f>
        <v>4868.5</v>
      </c>
    </row>
    <row r="7768" spans="2:9" x14ac:dyDescent="0.25">
      <c r="B7768" t="s">
        <v>54</v>
      </c>
      <c r="C7768" t="s">
        <v>9</v>
      </c>
      <c r="D7768" t="s">
        <v>47</v>
      </c>
      <c r="E7768" s="1">
        <v>44572</v>
      </c>
      <c r="F7768" s="4">
        <v>6699</v>
      </c>
      <c r="G7768">
        <v>419</v>
      </c>
      <c r="H7768" s="3">
        <f>_xlfn.XLOOKUP(sales[[#This Row],[Product]],products[Product],products[Cost per box])*sales[[#This Row],[Boxes]]</f>
        <v>2203.94</v>
      </c>
      <c r="I7768" s="4">
        <f>sales[[#This Row],[Revenue]]-sales[[#This Row],[Cost]]</f>
        <v>4495.0599999999995</v>
      </c>
    </row>
    <row r="7769" spans="2:9" x14ac:dyDescent="0.25">
      <c r="B7769" t="s">
        <v>18</v>
      </c>
      <c r="C7769" t="s">
        <v>6</v>
      </c>
      <c r="D7769" t="s">
        <v>22</v>
      </c>
      <c r="E7769" s="1">
        <v>44572</v>
      </c>
      <c r="F7769" s="4">
        <v>4984</v>
      </c>
      <c r="G7769">
        <v>623</v>
      </c>
      <c r="H7769" s="3">
        <f>_xlfn.XLOOKUP(sales[[#This Row],[Product]],products[Product],products[Cost per box])*sales[[#This Row],[Boxes]]</f>
        <v>5121.0600000000004</v>
      </c>
      <c r="I7769" s="4">
        <f>sales[[#This Row],[Revenue]]-sales[[#This Row],[Cost]]</f>
        <v>-137.0600000000004</v>
      </c>
    </row>
    <row r="7770" spans="2:9" x14ac:dyDescent="0.25">
      <c r="B7770" t="s">
        <v>49</v>
      </c>
      <c r="C7770" t="s">
        <v>11</v>
      </c>
      <c r="D7770" t="s">
        <v>7</v>
      </c>
      <c r="E7770" s="1">
        <v>44572</v>
      </c>
      <c r="F7770" s="4">
        <v>1309</v>
      </c>
      <c r="G7770">
        <v>82</v>
      </c>
      <c r="H7770" s="3">
        <f>_xlfn.XLOOKUP(sales[[#This Row],[Product]],products[Product],products[Cost per box])*sales[[#This Row],[Boxes]]</f>
        <v>422.3</v>
      </c>
      <c r="I7770" s="4">
        <f>sales[[#This Row],[Revenue]]-sales[[#This Row],[Cost]]</f>
        <v>886.7</v>
      </c>
    </row>
    <row r="7771" spans="2:9" x14ac:dyDescent="0.25">
      <c r="B7771" t="s">
        <v>13</v>
      </c>
      <c r="C7771" t="s">
        <v>9</v>
      </c>
      <c r="D7771" t="s">
        <v>12</v>
      </c>
      <c r="E7771" s="1">
        <v>44572</v>
      </c>
      <c r="F7771" s="4">
        <v>8827</v>
      </c>
      <c r="G7771">
        <v>589</v>
      </c>
      <c r="H7771" s="3">
        <f>_xlfn.XLOOKUP(sales[[#This Row],[Product]],products[Product],products[Cost per box])*sales[[#This Row],[Boxes]]</f>
        <v>4965.2699999999995</v>
      </c>
      <c r="I7771" s="4">
        <f>sales[[#This Row],[Revenue]]-sales[[#This Row],[Cost]]</f>
        <v>3861.7300000000005</v>
      </c>
    </row>
    <row r="7772" spans="2:9" x14ac:dyDescent="0.25">
      <c r="B7772" t="s">
        <v>8</v>
      </c>
      <c r="C7772" t="s">
        <v>27</v>
      </c>
      <c r="D7772" t="s">
        <v>36</v>
      </c>
      <c r="E7772" s="1">
        <v>44572</v>
      </c>
      <c r="F7772" s="4">
        <v>6244</v>
      </c>
      <c r="G7772">
        <v>770</v>
      </c>
      <c r="H7772" s="3">
        <f>_xlfn.XLOOKUP(sales[[#This Row],[Product]],products[Product],products[Cost per box])*sales[[#This Row],[Boxes]]</f>
        <v>3880.8</v>
      </c>
      <c r="I7772" s="4">
        <f>sales[[#This Row],[Revenue]]-sales[[#This Row],[Cost]]</f>
        <v>2363.1999999999998</v>
      </c>
    </row>
    <row r="7773" spans="2:9" x14ac:dyDescent="0.25">
      <c r="B7773" t="s">
        <v>33</v>
      </c>
      <c r="C7773" t="s">
        <v>16</v>
      </c>
      <c r="D7773" t="s">
        <v>26</v>
      </c>
      <c r="E7773" s="1">
        <v>44572</v>
      </c>
      <c r="F7773" s="4">
        <v>8274</v>
      </c>
      <c r="G7773">
        <v>770</v>
      </c>
      <c r="H7773" s="3">
        <f>_xlfn.XLOOKUP(sales[[#This Row],[Product]],products[Product],products[Cost per box])*sales[[#This Row],[Boxes]]</f>
        <v>4951.0999999999995</v>
      </c>
      <c r="I7773" s="4">
        <f>sales[[#This Row],[Revenue]]-sales[[#This Row],[Cost]]</f>
        <v>3322.9000000000005</v>
      </c>
    </row>
    <row r="7774" spans="2:9" x14ac:dyDescent="0.25">
      <c r="B7774" t="s">
        <v>46</v>
      </c>
      <c r="C7774" t="s">
        <v>9</v>
      </c>
      <c r="D7774" t="s">
        <v>28</v>
      </c>
      <c r="E7774" s="1">
        <v>44572</v>
      </c>
      <c r="F7774" s="4">
        <v>6321</v>
      </c>
      <c r="G7774">
        <v>1050</v>
      </c>
      <c r="H7774" s="3">
        <f>_xlfn.XLOOKUP(sales[[#This Row],[Product]],products[Product],products[Cost per box])*sales[[#This Row],[Boxes]]</f>
        <v>2898</v>
      </c>
      <c r="I7774" s="4">
        <f>sales[[#This Row],[Revenue]]-sales[[#This Row],[Cost]]</f>
        <v>3423</v>
      </c>
    </row>
    <row r="7775" spans="2:9" x14ac:dyDescent="0.25">
      <c r="B7775" t="s">
        <v>18</v>
      </c>
      <c r="C7775" t="s">
        <v>27</v>
      </c>
      <c r="D7775" t="s">
        <v>17</v>
      </c>
      <c r="E7775" s="1">
        <v>44572</v>
      </c>
      <c r="F7775" s="4">
        <v>8883</v>
      </c>
      <c r="G7775">
        <v>423</v>
      </c>
      <c r="H7775" s="3">
        <f>_xlfn.XLOOKUP(sales[[#This Row],[Product]],products[Product],products[Cost per box])*sales[[#This Row],[Boxes]]</f>
        <v>2876.4</v>
      </c>
      <c r="I7775" s="4">
        <f>sales[[#This Row],[Revenue]]-sales[[#This Row],[Cost]]</f>
        <v>6006.6</v>
      </c>
    </row>
    <row r="7776" spans="2:9" x14ac:dyDescent="0.25">
      <c r="B7776" t="s">
        <v>40</v>
      </c>
      <c r="C7776" t="s">
        <v>27</v>
      </c>
      <c r="D7776" t="s">
        <v>35</v>
      </c>
      <c r="E7776" s="1">
        <v>44572</v>
      </c>
      <c r="F7776" s="4">
        <v>6069</v>
      </c>
      <c r="G7776">
        <v>357</v>
      </c>
      <c r="H7776" s="3">
        <f>_xlfn.XLOOKUP(sales[[#This Row],[Product]],products[Product],products[Cost per box])*sales[[#This Row],[Boxes]]</f>
        <v>946.05</v>
      </c>
      <c r="I7776" s="4">
        <f>sales[[#This Row],[Revenue]]-sales[[#This Row],[Cost]]</f>
        <v>5122.95</v>
      </c>
    </row>
    <row r="7777" spans="2:9" x14ac:dyDescent="0.25">
      <c r="B7777" t="s">
        <v>33</v>
      </c>
      <c r="C7777" t="s">
        <v>21</v>
      </c>
      <c r="D7777" t="s">
        <v>36</v>
      </c>
      <c r="E7777" s="1">
        <v>44572</v>
      </c>
      <c r="F7777" s="4">
        <v>4522</v>
      </c>
      <c r="G7777">
        <v>646</v>
      </c>
      <c r="H7777" s="3">
        <f>_xlfn.XLOOKUP(sales[[#This Row],[Product]],products[Product],products[Cost per box])*sales[[#This Row],[Boxes]]</f>
        <v>3255.84</v>
      </c>
      <c r="I7777" s="4">
        <f>sales[[#This Row],[Revenue]]-sales[[#This Row],[Cost]]</f>
        <v>1266.1599999999999</v>
      </c>
    </row>
    <row r="7778" spans="2:9" x14ac:dyDescent="0.25">
      <c r="B7778" t="s">
        <v>53</v>
      </c>
      <c r="C7778" t="s">
        <v>21</v>
      </c>
      <c r="D7778" t="s">
        <v>26</v>
      </c>
      <c r="E7778" s="1">
        <v>44572</v>
      </c>
      <c r="F7778" s="4">
        <v>1890</v>
      </c>
      <c r="G7778">
        <v>172</v>
      </c>
      <c r="H7778" s="3">
        <f>_xlfn.XLOOKUP(sales[[#This Row],[Product]],products[Product],products[Cost per box])*sales[[#This Row],[Boxes]]</f>
        <v>1105.96</v>
      </c>
      <c r="I7778" s="4">
        <f>sales[[#This Row],[Revenue]]-sales[[#This Row],[Cost]]</f>
        <v>784.04</v>
      </c>
    </row>
    <row r="7779" spans="2:9" x14ac:dyDescent="0.25">
      <c r="B7779" t="s">
        <v>37</v>
      </c>
      <c r="C7779" t="s">
        <v>11</v>
      </c>
      <c r="D7779" t="s">
        <v>17</v>
      </c>
      <c r="E7779" s="1">
        <v>44572</v>
      </c>
      <c r="F7779" s="4">
        <v>2086</v>
      </c>
      <c r="G7779">
        <v>95</v>
      </c>
      <c r="H7779" s="3">
        <f>_xlfn.XLOOKUP(sales[[#This Row],[Product]],products[Product],products[Cost per box])*sales[[#This Row],[Boxes]]</f>
        <v>646</v>
      </c>
      <c r="I7779" s="4">
        <f>sales[[#This Row],[Revenue]]-sales[[#This Row],[Cost]]</f>
        <v>1440</v>
      </c>
    </row>
    <row r="7780" spans="2:9" x14ac:dyDescent="0.25">
      <c r="B7780" t="s">
        <v>37</v>
      </c>
      <c r="C7780" t="s">
        <v>9</v>
      </c>
      <c r="D7780" t="s">
        <v>26</v>
      </c>
      <c r="E7780" s="1">
        <v>44572</v>
      </c>
      <c r="F7780" s="4">
        <v>12530</v>
      </c>
      <c r="G7780">
        <v>1120</v>
      </c>
      <c r="H7780" s="3">
        <f>_xlfn.XLOOKUP(sales[[#This Row],[Product]],products[Product],products[Cost per box])*sales[[#This Row],[Boxes]]</f>
        <v>7201.5999999999995</v>
      </c>
      <c r="I7780" s="4">
        <f>sales[[#This Row],[Revenue]]-sales[[#This Row],[Cost]]</f>
        <v>5328.4000000000005</v>
      </c>
    </row>
    <row r="7781" spans="2:9" x14ac:dyDescent="0.25">
      <c r="B7781" t="s">
        <v>40</v>
      </c>
      <c r="C7781" t="s">
        <v>9</v>
      </c>
      <c r="D7781" t="s">
        <v>38</v>
      </c>
      <c r="E7781" s="1">
        <v>44572</v>
      </c>
      <c r="F7781" s="4">
        <v>6237</v>
      </c>
      <c r="G7781">
        <v>240</v>
      </c>
      <c r="H7781" s="3">
        <f>_xlfn.XLOOKUP(sales[[#This Row],[Product]],products[Product],products[Cost per box])*sales[[#This Row],[Boxes]]</f>
        <v>2385.6</v>
      </c>
      <c r="I7781" s="4">
        <f>sales[[#This Row],[Revenue]]-sales[[#This Row],[Cost]]</f>
        <v>3851.4</v>
      </c>
    </row>
    <row r="7782" spans="2:9" x14ac:dyDescent="0.25">
      <c r="B7782" t="s">
        <v>18</v>
      </c>
      <c r="C7782" t="s">
        <v>6</v>
      </c>
      <c r="D7782" t="s">
        <v>43</v>
      </c>
      <c r="E7782" s="1">
        <v>44572</v>
      </c>
      <c r="F7782" s="4">
        <v>1701</v>
      </c>
      <c r="G7782">
        <v>81</v>
      </c>
      <c r="H7782" s="3">
        <f>_xlfn.XLOOKUP(sales[[#This Row],[Product]],products[Product],products[Cost per box])*sales[[#This Row],[Boxes]]</f>
        <v>311.85000000000002</v>
      </c>
      <c r="I7782" s="4">
        <f>sales[[#This Row],[Revenue]]-sales[[#This Row],[Cost]]</f>
        <v>1389.15</v>
      </c>
    </row>
    <row r="7783" spans="2:9" x14ac:dyDescent="0.25">
      <c r="B7783" t="s">
        <v>54</v>
      </c>
      <c r="C7783" t="s">
        <v>27</v>
      </c>
      <c r="D7783" t="s">
        <v>28</v>
      </c>
      <c r="E7783" s="1">
        <v>44572</v>
      </c>
      <c r="F7783" s="4">
        <v>476</v>
      </c>
      <c r="G7783">
        <v>68</v>
      </c>
      <c r="H7783" s="3">
        <f>_xlfn.XLOOKUP(sales[[#This Row],[Product]],products[Product],products[Cost per box])*sales[[#This Row],[Boxes]]</f>
        <v>187.67999999999998</v>
      </c>
      <c r="I7783" s="4">
        <f>sales[[#This Row],[Revenue]]-sales[[#This Row],[Cost]]</f>
        <v>288.32000000000005</v>
      </c>
    </row>
    <row r="7784" spans="2:9" x14ac:dyDescent="0.25">
      <c r="B7784" t="s">
        <v>39</v>
      </c>
      <c r="C7784" t="s">
        <v>16</v>
      </c>
      <c r="D7784" t="s">
        <v>31</v>
      </c>
      <c r="E7784" s="1">
        <v>44572</v>
      </c>
      <c r="F7784" s="4">
        <v>11305</v>
      </c>
      <c r="G7784">
        <v>910</v>
      </c>
      <c r="H7784" s="3">
        <f>_xlfn.XLOOKUP(sales[[#This Row],[Product]],products[Product],products[Cost per box])*sales[[#This Row],[Boxes]]</f>
        <v>5205.2</v>
      </c>
      <c r="I7784" s="4">
        <f>sales[[#This Row],[Revenue]]-sales[[#This Row],[Cost]]</f>
        <v>6099.8</v>
      </c>
    </row>
    <row r="7785" spans="2:9" x14ac:dyDescent="0.25">
      <c r="B7785" t="s">
        <v>40</v>
      </c>
      <c r="C7785" t="s">
        <v>16</v>
      </c>
      <c r="D7785" t="s">
        <v>35</v>
      </c>
      <c r="E7785" s="1">
        <v>44572</v>
      </c>
      <c r="F7785" s="4">
        <v>8666</v>
      </c>
      <c r="G7785">
        <v>482</v>
      </c>
      <c r="H7785" s="3">
        <f>_xlfn.XLOOKUP(sales[[#This Row],[Product]],products[Product],products[Cost per box])*sales[[#This Row],[Boxes]]</f>
        <v>1277.3</v>
      </c>
      <c r="I7785" s="4">
        <f>sales[[#This Row],[Revenue]]-sales[[#This Row],[Cost]]</f>
        <v>7388.7</v>
      </c>
    </row>
    <row r="7786" spans="2:9" x14ac:dyDescent="0.25">
      <c r="B7786" t="s">
        <v>53</v>
      </c>
      <c r="C7786" t="s">
        <v>6</v>
      </c>
      <c r="D7786" t="s">
        <v>38</v>
      </c>
      <c r="E7786" s="1">
        <v>44572</v>
      </c>
      <c r="F7786" s="4">
        <v>1015</v>
      </c>
      <c r="G7786">
        <v>41</v>
      </c>
      <c r="H7786" s="3">
        <f>_xlfn.XLOOKUP(sales[[#This Row],[Product]],products[Product],products[Cost per box])*sales[[#This Row],[Boxes]]</f>
        <v>407.53999999999996</v>
      </c>
      <c r="I7786" s="4">
        <f>sales[[#This Row],[Revenue]]-sales[[#This Row],[Cost]]</f>
        <v>607.46</v>
      </c>
    </row>
    <row r="7787" spans="2:9" x14ac:dyDescent="0.25">
      <c r="B7787" t="s">
        <v>51</v>
      </c>
      <c r="C7787" t="s">
        <v>21</v>
      </c>
      <c r="D7787" t="s">
        <v>38</v>
      </c>
      <c r="E7787" s="1">
        <v>44572</v>
      </c>
      <c r="F7787" s="4">
        <v>11991</v>
      </c>
      <c r="G7787">
        <v>445</v>
      </c>
      <c r="H7787" s="3">
        <f>_xlfn.XLOOKUP(sales[[#This Row],[Product]],products[Product],products[Cost per box])*sales[[#This Row],[Boxes]]</f>
        <v>4423.3</v>
      </c>
      <c r="I7787" s="4">
        <f>sales[[#This Row],[Revenue]]-sales[[#This Row],[Cost]]</f>
        <v>7567.7</v>
      </c>
    </row>
    <row r="7788" spans="2:9" x14ac:dyDescent="0.25">
      <c r="B7788" t="s">
        <v>57</v>
      </c>
      <c r="C7788" t="s">
        <v>6</v>
      </c>
      <c r="D7788" t="s">
        <v>22</v>
      </c>
      <c r="E7788" s="1">
        <v>44572</v>
      </c>
      <c r="F7788" s="4">
        <v>3479</v>
      </c>
      <c r="G7788">
        <v>435</v>
      </c>
      <c r="H7788" s="3">
        <f>_xlfn.XLOOKUP(sales[[#This Row],[Product]],products[Product],products[Cost per box])*sales[[#This Row],[Boxes]]</f>
        <v>3575.7000000000003</v>
      </c>
      <c r="I7788" s="4">
        <f>sales[[#This Row],[Revenue]]-sales[[#This Row],[Cost]]</f>
        <v>-96.700000000000273</v>
      </c>
    </row>
    <row r="7789" spans="2:9" x14ac:dyDescent="0.25">
      <c r="B7789" t="s">
        <v>49</v>
      </c>
      <c r="C7789" t="s">
        <v>9</v>
      </c>
      <c r="D7789" t="s">
        <v>7</v>
      </c>
      <c r="E7789" s="1">
        <v>44573</v>
      </c>
      <c r="F7789" s="4">
        <v>6909</v>
      </c>
      <c r="G7789">
        <v>432</v>
      </c>
      <c r="H7789" s="3">
        <f>_xlfn.XLOOKUP(sales[[#This Row],[Product]],products[Product],products[Cost per box])*sales[[#This Row],[Boxes]]</f>
        <v>2224.8000000000002</v>
      </c>
      <c r="I7789" s="4">
        <f>sales[[#This Row],[Revenue]]-sales[[#This Row],[Cost]]</f>
        <v>4684.2</v>
      </c>
    </row>
    <row r="7790" spans="2:9" x14ac:dyDescent="0.25">
      <c r="B7790" t="s">
        <v>40</v>
      </c>
      <c r="C7790" t="s">
        <v>9</v>
      </c>
      <c r="D7790" t="s">
        <v>14</v>
      </c>
      <c r="E7790" s="1">
        <v>44573</v>
      </c>
      <c r="F7790" s="4">
        <v>3087</v>
      </c>
      <c r="G7790">
        <v>441</v>
      </c>
      <c r="H7790" s="3">
        <f>_xlfn.XLOOKUP(sales[[#This Row],[Product]],products[Product],products[Cost per box])*sales[[#This Row],[Boxes]]</f>
        <v>2782.71</v>
      </c>
      <c r="I7790" s="4">
        <f>sales[[#This Row],[Revenue]]-sales[[#This Row],[Cost]]</f>
        <v>304.28999999999996</v>
      </c>
    </row>
    <row r="7791" spans="2:9" x14ac:dyDescent="0.25">
      <c r="B7791" t="s">
        <v>33</v>
      </c>
      <c r="C7791" t="s">
        <v>21</v>
      </c>
      <c r="D7791" t="s">
        <v>7</v>
      </c>
      <c r="E7791" s="1">
        <v>44573</v>
      </c>
      <c r="F7791" s="4">
        <v>2618</v>
      </c>
      <c r="G7791">
        <v>175</v>
      </c>
      <c r="H7791" s="3">
        <f>_xlfn.XLOOKUP(sales[[#This Row],[Product]],products[Product],products[Cost per box])*sales[[#This Row],[Boxes]]</f>
        <v>901.25000000000011</v>
      </c>
      <c r="I7791" s="4">
        <f>sales[[#This Row],[Revenue]]-sales[[#This Row],[Cost]]</f>
        <v>1716.75</v>
      </c>
    </row>
    <row r="7792" spans="2:9" x14ac:dyDescent="0.25">
      <c r="B7792" t="s">
        <v>56</v>
      </c>
      <c r="C7792" t="s">
        <v>11</v>
      </c>
      <c r="D7792" t="s">
        <v>35</v>
      </c>
      <c r="E7792" s="1">
        <v>44573</v>
      </c>
      <c r="F7792" s="4">
        <v>6125</v>
      </c>
      <c r="G7792">
        <v>341</v>
      </c>
      <c r="H7792" s="3">
        <f>_xlfn.XLOOKUP(sales[[#This Row],[Product]],products[Product],products[Cost per box])*sales[[#This Row],[Boxes]]</f>
        <v>903.65</v>
      </c>
      <c r="I7792" s="4">
        <f>sales[[#This Row],[Revenue]]-sales[[#This Row],[Cost]]</f>
        <v>5221.3500000000004</v>
      </c>
    </row>
    <row r="7793" spans="2:9" x14ac:dyDescent="0.25">
      <c r="B7793" t="s">
        <v>54</v>
      </c>
      <c r="C7793" t="s">
        <v>21</v>
      </c>
      <c r="D7793" t="s">
        <v>38</v>
      </c>
      <c r="E7793" s="1">
        <v>44573</v>
      </c>
      <c r="F7793" s="4">
        <v>13797</v>
      </c>
      <c r="G7793">
        <v>552</v>
      </c>
      <c r="H7793" s="3">
        <f>_xlfn.XLOOKUP(sales[[#This Row],[Product]],products[Product],products[Cost per box])*sales[[#This Row],[Boxes]]</f>
        <v>5486.88</v>
      </c>
      <c r="I7793" s="4">
        <f>sales[[#This Row],[Revenue]]-sales[[#This Row],[Cost]]</f>
        <v>8310.119999999999</v>
      </c>
    </row>
    <row r="7794" spans="2:9" x14ac:dyDescent="0.25">
      <c r="B7794" t="s">
        <v>49</v>
      </c>
      <c r="C7794" t="s">
        <v>11</v>
      </c>
      <c r="D7794" t="s">
        <v>19</v>
      </c>
      <c r="E7794" s="1">
        <v>44573</v>
      </c>
      <c r="F7794" s="4">
        <v>10003</v>
      </c>
      <c r="G7794">
        <v>626</v>
      </c>
      <c r="H7794" s="3">
        <f>_xlfn.XLOOKUP(sales[[#This Row],[Product]],products[Product],products[Cost per box])*sales[[#This Row],[Boxes]]</f>
        <v>6403.9800000000005</v>
      </c>
      <c r="I7794" s="4">
        <f>sales[[#This Row],[Revenue]]-sales[[#This Row],[Cost]]</f>
        <v>3599.0199999999995</v>
      </c>
    </row>
    <row r="7795" spans="2:9" x14ac:dyDescent="0.25">
      <c r="B7795" t="s">
        <v>23</v>
      </c>
      <c r="C7795" t="s">
        <v>11</v>
      </c>
      <c r="D7795" t="s">
        <v>30</v>
      </c>
      <c r="E7795" s="1">
        <v>44573</v>
      </c>
      <c r="F7795" s="4">
        <v>9471</v>
      </c>
      <c r="G7795">
        <v>499</v>
      </c>
      <c r="H7795" s="3">
        <f>_xlfn.XLOOKUP(sales[[#This Row],[Product]],products[Product],products[Cost per box])*sales[[#This Row],[Boxes]]</f>
        <v>1836.3200000000002</v>
      </c>
      <c r="I7795" s="4">
        <f>sales[[#This Row],[Revenue]]-sales[[#This Row],[Cost]]</f>
        <v>7634.68</v>
      </c>
    </row>
    <row r="7796" spans="2:9" x14ac:dyDescent="0.25">
      <c r="B7796" t="s">
        <v>33</v>
      </c>
      <c r="C7796" t="s">
        <v>27</v>
      </c>
      <c r="D7796" t="s">
        <v>24</v>
      </c>
      <c r="E7796" s="1">
        <v>44573</v>
      </c>
      <c r="F7796" s="4">
        <v>2170</v>
      </c>
      <c r="G7796">
        <v>115</v>
      </c>
      <c r="H7796" s="3">
        <f>_xlfn.XLOOKUP(sales[[#This Row],[Product]],products[Product],products[Cost per box])*sales[[#This Row],[Boxes]]</f>
        <v>1208.6499999999999</v>
      </c>
      <c r="I7796" s="4">
        <f>sales[[#This Row],[Revenue]]-sales[[#This Row],[Cost]]</f>
        <v>961.35000000000014</v>
      </c>
    </row>
    <row r="7797" spans="2:9" x14ac:dyDescent="0.25">
      <c r="B7797" t="s">
        <v>39</v>
      </c>
      <c r="C7797" t="s">
        <v>6</v>
      </c>
      <c r="D7797" t="s">
        <v>48</v>
      </c>
      <c r="E7797" s="1">
        <v>44573</v>
      </c>
      <c r="F7797" s="4">
        <v>6202</v>
      </c>
      <c r="G7797">
        <v>239</v>
      </c>
      <c r="H7797" s="3">
        <f>_xlfn.XLOOKUP(sales[[#This Row],[Product]],products[Product],products[Cost per box])*sales[[#This Row],[Boxes]]</f>
        <v>1787.72</v>
      </c>
      <c r="I7797" s="4">
        <f>sales[[#This Row],[Revenue]]-sales[[#This Row],[Cost]]</f>
        <v>4414.28</v>
      </c>
    </row>
    <row r="7798" spans="2:9" x14ac:dyDescent="0.25">
      <c r="B7798" t="s">
        <v>8</v>
      </c>
      <c r="C7798" t="s">
        <v>27</v>
      </c>
      <c r="D7798" t="s">
        <v>31</v>
      </c>
      <c r="E7798" s="1">
        <v>44573</v>
      </c>
      <c r="F7798" s="4">
        <v>10031</v>
      </c>
      <c r="G7798">
        <v>770</v>
      </c>
      <c r="H7798" s="3">
        <f>_xlfn.XLOOKUP(sales[[#This Row],[Product]],products[Product],products[Cost per box])*sales[[#This Row],[Boxes]]</f>
        <v>4404.3999999999996</v>
      </c>
      <c r="I7798" s="4">
        <f>sales[[#This Row],[Revenue]]-sales[[#This Row],[Cost]]</f>
        <v>5626.6</v>
      </c>
    </row>
    <row r="7799" spans="2:9" x14ac:dyDescent="0.25">
      <c r="B7799" t="s">
        <v>39</v>
      </c>
      <c r="C7799" t="s">
        <v>6</v>
      </c>
      <c r="D7799" t="s">
        <v>47</v>
      </c>
      <c r="E7799" s="1">
        <v>44573</v>
      </c>
      <c r="F7799" s="4">
        <v>3766</v>
      </c>
      <c r="G7799">
        <v>252</v>
      </c>
      <c r="H7799" s="3">
        <f>_xlfn.XLOOKUP(sales[[#This Row],[Product]],products[Product],products[Cost per box])*sales[[#This Row],[Boxes]]</f>
        <v>1325.52</v>
      </c>
      <c r="I7799" s="4">
        <f>sales[[#This Row],[Revenue]]-sales[[#This Row],[Cost]]</f>
        <v>2440.48</v>
      </c>
    </row>
    <row r="7800" spans="2:9" x14ac:dyDescent="0.25">
      <c r="B7800" t="s">
        <v>57</v>
      </c>
      <c r="C7800" t="s">
        <v>27</v>
      </c>
      <c r="D7800" t="s">
        <v>31</v>
      </c>
      <c r="E7800" s="1">
        <v>44573</v>
      </c>
      <c r="F7800" s="4">
        <v>105</v>
      </c>
      <c r="G7800">
        <v>8</v>
      </c>
      <c r="H7800" s="3">
        <f>_xlfn.XLOOKUP(sales[[#This Row],[Product]],products[Product],products[Cost per box])*sales[[#This Row],[Boxes]]</f>
        <v>45.76</v>
      </c>
      <c r="I7800" s="4">
        <f>sales[[#This Row],[Revenue]]-sales[[#This Row],[Cost]]</f>
        <v>59.24</v>
      </c>
    </row>
    <row r="7801" spans="2:9" x14ac:dyDescent="0.25">
      <c r="B7801" t="s">
        <v>13</v>
      </c>
      <c r="C7801" t="s">
        <v>21</v>
      </c>
      <c r="D7801" t="s">
        <v>52</v>
      </c>
      <c r="E7801" s="1">
        <v>44573</v>
      </c>
      <c r="F7801" s="4">
        <v>2695</v>
      </c>
      <c r="G7801">
        <v>225</v>
      </c>
      <c r="H7801" s="3">
        <f>_xlfn.XLOOKUP(sales[[#This Row],[Product]],products[Product],products[Cost per box])*sales[[#This Row],[Boxes]]</f>
        <v>747</v>
      </c>
      <c r="I7801" s="4">
        <f>sales[[#This Row],[Revenue]]-sales[[#This Row],[Cost]]</f>
        <v>1948</v>
      </c>
    </row>
    <row r="7802" spans="2:9" x14ac:dyDescent="0.25">
      <c r="B7802" t="s">
        <v>29</v>
      </c>
      <c r="C7802" t="s">
        <v>21</v>
      </c>
      <c r="D7802" t="s">
        <v>17</v>
      </c>
      <c r="E7802" s="1">
        <v>44573</v>
      </c>
      <c r="F7802" s="4">
        <v>196</v>
      </c>
      <c r="G7802">
        <v>9</v>
      </c>
      <c r="H7802" s="3">
        <f>_xlfn.XLOOKUP(sales[[#This Row],[Product]],products[Product],products[Cost per box])*sales[[#This Row],[Boxes]]</f>
        <v>61.199999999999996</v>
      </c>
      <c r="I7802" s="4">
        <f>sales[[#This Row],[Revenue]]-sales[[#This Row],[Cost]]</f>
        <v>134.80000000000001</v>
      </c>
    </row>
    <row r="7803" spans="2:9" x14ac:dyDescent="0.25">
      <c r="B7803" t="s">
        <v>10</v>
      </c>
      <c r="C7803" t="s">
        <v>21</v>
      </c>
      <c r="D7803" t="s">
        <v>30</v>
      </c>
      <c r="E7803" s="1">
        <v>44573</v>
      </c>
      <c r="F7803" s="4">
        <v>7287</v>
      </c>
      <c r="G7803">
        <v>365</v>
      </c>
      <c r="H7803" s="3">
        <f>_xlfn.XLOOKUP(sales[[#This Row],[Product]],products[Product],products[Cost per box])*sales[[#This Row],[Boxes]]</f>
        <v>1343.2</v>
      </c>
      <c r="I7803" s="4">
        <f>sales[[#This Row],[Revenue]]-sales[[#This Row],[Cost]]</f>
        <v>5943.8</v>
      </c>
    </row>
    <row r="7804" spans="2:9" x14ac:dyDescent="0.25">
      <c r="B7804" t="s">
        <v>57</v>
      </c>
      <c r="C7804" t="s">
        <v>9</v>
      </c>
      <c r="D7804" t="s">
        <v>48</v>
      </c>
      <c r="E7804" s="1">
        <v>44573</v>
      </c>
      <c r="F7804" s="4">
        <v>15610</v>
      </c>
      <c r="G7804">
        <v>625</v>
      </c>
      <c r="H7804" s="3">
        <f>_xlfn.XLOOKUP(sales[[#This Row],[Product]],products[Product],products[Cost per box])*sales[[#This Row],[Boxes]]</f>
        <v>4675</v>
      </c>
      <c r="I7804" s="4">
        <f>sales[[#This Row],[Revenue]]-sales[[#This Row],[Cost]]</f>
        <v>10935</v>
      </c>
    </row>
    <row r="7805" spans="2:9" x14ac:dyDescent="0.25">
      <c r="B7805" t="s">
        <v>57</v>
      </c>
      <c r="C7805" t="s">
        <v>21</v>
      </c>
      <c r="D7805" t="s">
        <v>7</v>
      </c>
      <c r="E7805" s="1">
        <v>44573</v>
      </c>
      <c r="F7805" s="4">
        <v>3192</v>
      </c>
      <c r="G7805">
        <v>228</v>
      </c>
      <c r="H7805" s="3">
        <f>_xlfn.XLOOKUP(sales[[#This Row],[Product]],products[Product],products[Cost per box])*sales[[#This Row],[Boxes]]</f>
        <v>1174.2</v>
      </c>
      <c r="I7805" s="4">
        <f>sales[[#This Row],[Revenue]]-sales[[#This Row],[Cost]]</f>
        <v>2017.8</v>
      </c>
    </row>
    <row r="7806" spans="2:9" x14ac:dyDescent="0.25">
      <c r="B7806" t="s">
        <v>32</v>
      </c>
      <c r="C7806" t="s">
        <v>9</v>
      </c>
      <c r="D7806" t="s">
        <v>36</v>
      </c>
      <c r="E7806" s="1">
        <v>44573</v>
      </c>
      <c r="F7806" s="4">
        <v>9107</v>
      </c>
      <c r="G7806">
        <v>1120</v>
      </c>
      <c r="H7806" s="3">
        <f>_xlfn.XLOOKUP(sales[[#This Row],[Product]],products[Product],products[Cost per box])*sales[[#This Row],[Boxes]]</f>
        <v>5644.8</v>
      </c>
      <c r="I7806" s="4">
        <f>sales[[#This Row],[Revenue]]-sales[[#This Row],[Cost]]</f>
        <v>3462.2</v>
      </c>
    </row>
    <row r="7807" spans="2:9" x14ac:dyDescent="0.25">
      <c r="B7807" t="s">
        <v>32</v>
      </c>
      <c r="C7807" t="s">
        <v>11</v>
      </c>
      <c r="D7807" t="s">
        <v>12</v>
      </c>
      <c r="E7807" s="1">
        <v>44573</v>
      </c>
      <c r="F7807" s="4">
        <v>9387</v>
      </c>
      <c r="G7807">
        <v>587</v>
      </c>
      <c r="H7807" s="3">
        <f>_xlfn.XLOOKUP(sales[[#This Row],[Product]],products[Product],products[Cost per box])*sales[[#This Row],[Boxes]]</f>
        <v>4948.41</v>
      </c>
      <c r="I7807" s="4">
        <f>sales[[#This Row],[Revenue]]-sales[[#This Row],[Cost]]</f>
        <v>4438.59</v>
      </c>
    </row>
    <row r="7808" spans="2:9" x14ac:dyDescent="0.25">
      <c r="B7808" t="s">
        <v>29</v>
      </c>
      <c r="C7808" t="s">
        <v>16</v>
      </c>
      <c r="D7808" t="s">
        <v>26</v>
      </c>
      <c r="E7808" s="1">
        <v>44573</v>
      </c>
      <c r="F7808" s="4">
        <v>2261</v>
      </c>
      <c r="G7808">
        <v>174</v>
      </c>
      <c r="H7808" s="3">
        <f>_xlfn.XLOOKUP(sales[[#This Row],[Product]],products[Product],products[Cost per box])*sales[[#This Row],[Boxes]]</f>
        <v>1118.82</v>
      </c>
      <c r="I7808" s="4">
        <f>sales[[#This Row],[Revenue]]-sales[[#This Row],[Cost]]</f>
        <v>1142.18</v>
      </c>
    </row>
    <row r="7809" spans="2:9" x14ac:dyDescent="0.25">
      <c r="B7809" t="s">
        <v>29</v>
      </c>
      <c r="C7809" t="s">
        <v>27</v>
      </c>
      <c r="D7809" t="s">
        <v>14</v>
      </c>
      <c r="E7809" s="1">
        <v>44573</v>
      </c>
      <c r="F7809" s="4">
        <v>7434</v>
      </c>
      <c r="G7809">
        <v>910</v>
      </c>
      <c r="H7809" s="3">
        <f>_xlfn.XLOOKUP(sales[[#This Row],[Product]],products[Product],products[Cost per box])*sales[[#This Row],[Boxes]]</f>
        <v>5742.0999999999995</v>
      </c>
      <c r="I7809" s="4">
        <f>sales[[#This Row],[Revenue]]-sales[[#This Row],[Cost]]</f>
        <v>1691.9000000000005</v>
      </c>
    </row>
    <row r="7810" spans="2:9" x14ac:dyDescent="0.25">
      <c r="B7810" t="s">
        <v>56</v>
      </c>
      <c r="C7810" t="s">
        <v>11</v>
      </c>
      <c r="D7810" t="s">
        <v>42</v>
      </c>
      <c r="E7810" s="1">
        <v>44573</v>
      </c>
      <c r="F7810" s="4">
        <v>868</v>
      </c>
      <c r="G7810">
        <v>62</v>
      </c>
      <c r="H7810" s="3">
        <f>_xlfn.XLOOKUP(sales[[#This Row],[Product]],products[Product],products[Cost per box])*sales[[#This Row],[Boxes]]</f>
        <v>293.88</v>
      </c>
      <c r="I7810" s="4">
        <f>sales[[#This Row],[Revenue]]-sales[[#This Row],[Cost]]</f>
        <v>574.12</v>
      </c>
    </row>
    <row r="7811" spans="2:9" x14ac:dyDescent="0.25">
      <c r="B7811" t="s">
        <v>33</v>
      </c>
      <c r="C7811" t="s">
        <v>27</v>
      </c>
      <c r="D7811" t="s">
        <v>19</v>
      </c>
      <c r="E7811" s="1">
        <v>44573</v>
      </c>
      <c r="F7811" s="4">
        <v>5824</v>
      </c>
      <c r="G7811">
        <v>364</v>
      </c>
      <c r="H7811" s="3">
        <f>_xlfn.XLOOKUP(sales[[#This Row],[Product]],products[Product],products[Cost per box])*sales[[#This Row],[Boxes]]</f>
        <v>3723.7200000000003</v>
      </c>
      <c r="I7811" s="4">
        <f>sales[[#This Row],[Revenue]]-sales[[#This Row],[Cost]]</f>
        <v>2100.2799999999997</v>
      </c>
    </row>
    <row r="7812" spans="2:9" x14ac:dyDescent="0.25">
      <c r="B7812" t="s">
        <v>8</v>
      </c>
      <c r="C7812" t="s">
        <v>27</v>
      </c>
      <c r="D7812" t="s">
        <v>48</v>
      </c>
      <c r="E7812" s="1">
        <v>44573</v>
      </c>
      <c r="F7812" s="4">
        <v>5803</v>
      </c>
      <c r="G7812">
        <v>233</v>
      </c>
      <c r="H7812" s="3">
        <f>_xlfn.XLOOKUP(sales[[#This Row],[Product]],products[Product],products[Cost per box])*sales[[#This Row],[Boxes]]</f>
        <v>1742.8400000000001</v>
      </c>
      <c r="I7812" s="4">
        <f>sales[[#This Row],[Revenue]]-sales[[#This Row],[Cost]]</f>
        <v>4060.16</v>
      </c>
    </row>
    <row r="7813" spans="2:9" x14ac:dyDescent="0.25">
      <c r="B7813" t="s">
        <v>32</v>
      </c>
      <c r="C7813" t="s">
        <v>11</v>
      </c>
      <c r="D7813" t="s">
        <v>48</v>
      </c>
      <c r="E7813" s="1">
        <v>44573</v>
      </c>
      <c r="F7813" s="4">
        <v>3059</v>
      </c>
      <c r="G7813">
        <v>114</v>
      </c>
      <c r="H7813" s="3">
        <f>_xlfn.XLOOKUP(sales[[#This Row],[Product]],products[Product],products[Cost per box])*sales[[#This Row],[Boxes]]</f>
        <v>852.72</v>
      </c>
      <c r="I7813" s="4">
        <f>sales[[#This Row],[Revenue]]-sales[[#This Row],[Cost]]</f>
        <v>2206.2799999999997</v>
      </c>
    </row>
    <row r="7814" spans="2:9" x14ac:dyDescent="0.25">
      <c r="B7814" t="s">
        <v>54</v>
      </c>
      <c r="C7814" t="s">
        <v>6</v>
      </c>
      <c r="D7814" t="s">
        <v>52</v>
      </c>
      <c r="E7814" s="1">
        <v>44573</v>
      </c>
      <c r="F7814" s="4">
        <v>2548</v>
      </c>
      <c r="G7814">
        <v>213</v>
      </c>
      <c r="H7814" s="3">
        <f>_xlfn.XLOOKUP(sales[[#This Row],[Product]],products[Product],products[Cost per box])*sales[[#This Row],[Boxes]]</f>
        <v>707.16</v>
      </c>
      <c r="I7814" s="4">
        <f>sales[[#This Row],[Revenue]]-sales[[#This Row],[Cost]]</f>
        <v>1840.8400000000001</v>
      </c>
    </row>
    <row r="7815" spans="2:9" x14ac:dyDescent="0.25">
      <c r="B7815" t="s">
        <v>39</v>
      </c>
      <c r="C7815" t="s">
        <v>6</v>
      </c>
      <c r="D7815" t="s">
        <v>38</v>
      </c>
      <c r="E7815" s="1">
        <v>44573</v>
      </c>
      <c r="F7815" s="4">
        <v>8295</v>
      </c>
      <c r="G7815">
        <v>308</v>
      </c>
      <c r="H7815" s="3">
        <f>_xlfn.XLOOKUP(sales[[#This Row],[Product]],products[Product],products[Cost per box])*sales[[#This Row],[Boxes]]</f>
        <v>3061.52</v>
      </c>
      <c r="I7815" s="4">
        <f>sales[[#This Row],[Revenue]]-sales[[#This Row],[Cost]]</f>
        <v>5233.4799999999996</v>
      </c>
    </row>
    <row r="7816" spans="2:9" x14ac:dyDescent="0.25">
      <c r="B7816" t="s">
        <v>49</v>
      </c>
      <c r="C7816" t="s">
        <v>9</v>
      </c>
      <c r="D7816" t="s">
        <v>28</v>
      </c>
      <c r="E7816" s="1">
        <v>44573</v>
      </c>
      <c r="F7816" s="4">
        <v>4494</v>
      </c>
      <c r="G7816">
        <v>770</v>
      </c>
      <c r="H7816" s="3">
        <f>_xlfn.XLOOKUP(sales[[#This Row],[Product]],products[Product],products[Cost per box])*sales[[#This Row],[Boxes]]</f>
        <v>2125.1999999999998</v>
      </c>
      <c r="I7816" s="4">
        <f>sales[[#This Row],[Revenue]]-sales[[#This Row],[Cost]]</f>
        <v>2368.8000000000002</v>
      </c>
    </row>
    <row r="7817" spans="2:9" x14ac:dyDescent="0.25">
      <c r="B7817" t="s">
        <v>10</v>
      </c>
      <c r="C7817" t="s">
        <v>6</v>
      </c>
      <c r="D7817" t="s">
        <v>22</v>
      </c>
      <c r="E7817" s="1">
        <v>44573</v>
      </c>
      <c r="F7817" s="4">
        <v>2051</v>
      </c>
      <c r="G7817">
        <v>228</v>
      </c>
      <c r="H7817" s="3">
        <f>_xlfn.XLOOKUP(sales[[#This Row],[Product]],products[Product],products[Cost per box])*sales[[#This Row],[Boxes]]</f>
        <v>1874.16</v>
      </c>
      <c r="I7817" s="4">
        <f>sales[[#This Row],[Revenue]]-sales[[#This Row],[Cost]]</f>
        <v>176.83999999999992</v>
      </c>
    </row>
    <row r="7818" spans="2:9" x14ac:dyDescent="0.25">
      <c r="B7818" t="s">
        <v>55</v>
      </c>
      <c r="C7818" t="s">
        <v>9</v>
      </c>
      <c r="D7818" t="s">
        <v>24</v>
      </c>
      <c r="E7818" s="1">
        <v>44573</v>
      </c>
      <c r="F7818" s="4">
        <v>16835</v>
      </c>
      <c r="G7818">
        <v>910</v>
      </c>
      <c r="H7818" s="3">
        <f>_xlfn.XLOOKUP(sales[[#This Row],[Product]],products[Product],products[Cost per box])*sales[[#This Row],[Boxes]]</f>
        <v>9564.1</v>
      </c>
      <c r="I7818" s="4">
        <f>sales[[#This Row],[Revenue]]-sales[[#This Row],[Cost]]</f>
        <v>7270.9</v>
      </c>
    </row>
    <row r="7819" spans="2:9" x14ac:dyDescent="0.25">
      <c r="B7819" t="s">
        <v>13</v>
      </c>
      <c r="C7819" t="s">
        <v>21</v>
      </c>
      <c r="D7819" t="s">
        <v>22</v>
      </c>
      <c r="E7819" s="1">
        <v>44573</v>
      </c>
      <c r="F7819" s="4">
        <v>8274</v>
      </c>
      <c r="G7819">
        <v>1050</v>
      </c>
      <c r="H7819" s="3">
        <f>_xlfn.XLOOKUP(sales[[#This Row],[Product]],products[Product],products[Cost per box])*sales[[#This Row],[Boxes]]</f>
        <v>8631</v>
      </c>
      <c r="I7819" s="4">
        <f>sales[[#This Row],[Revenue]]-sales[[#This Row],[Cost]]</f>
        <v>-357</v>
      </c>
    </row>
    <row r="7820" spans="2:9" x14ac:dyDescent="0.25">
      <c r="B7820" t="s">
        <v>49</v>
      </c>
      <c r="C7820" t="s">
        <v>27</v>
      </c>
      <c r="D7820" t="s">
        <v>36</v>
      </c>
      <c r="E7820" s="1">
        <v>44573</v>
      </c>
      <c r="F7820" s="4">
        <v>5103</v>
      </c>
      <c r="G7820">
        <v>700</v>
      </c>
      <c r="H7820" s="3">
        <f>_xlfn.XLOOKUP(sales[[#This Row],[Product]],products[Product],products[Cost per box])*sales[[#This Row],[Boxes]]</f>
        <v>3528</v>
      </c>
      <c r="I7820" s="4">
        <f>sales[[#This Row],[Revenue]]-sales[[#This Row],[Cost]]</f>
        <v>1575</v>
      </c>
    </row>
    <row r="7821" spans="2:9" x14ac:dyDescent="0.25">
      <c r="B7821" t="s">
        <v>15</v>
      </c>
      <c r="C7821" t="s">
        <v>6</v>
      </c>
      <c r="D7821" t="s">
        <v>43</v>
      </c>
      <c r="E7821" s="1">
        <v>44573</v>
      </c>
      <c r="F7821" s="4">
        <v>140</v>
      </c>
      <c r="G7821">
        <v>7</v>
      </c>
      <c r="H7821" s="3">
        <f>_xlfn.XLOOKUP(sales[[#This Row],[Product]],products[Product],products[Cost per box])*sales[[#This Row],[Boxes]]</f>
        <v>26.95</v>
      </c>
      <c r="I7821" s="4">
        <f>sales[[#This Row],[Revenue]]-sales[[#This Row],[Cost]]</f>
        <v>113.05</v>
      </c>
    </row>
    <row r="7822" spans="2:9" x14ac:dyDescent="0.25">
      <c r="B7822" t="s">
        <v>55</v>
      </c>
      <c r="C7822" t="s">
        <v>27</v>
      </c>
      <c r="D7822" t="s">
        <v>42</v>
      </c>
      <c r="E7822" s="1">
        <v>44573</v>
      </c>
      <c r="F7822" s="4">
        <v>238</v>
      </c>
      <c r="G7822">
        <v>16</v>
      </c>
      <c r="H7822" s="3">
        <f>_xlfn.XLOOKUP(sales[[#This Row],[Product]],products[Product],products[Cost per box])*sales[[#This Row],[Boxes]]</f>
        <v>75.84</v>
      </c>
      <c r="I7822" s="4">
        <f>sales[[#This Row],[Revenue]]-sales[[#This Row],[Cost]]</f>
        <v>162.16</v>
      </c>
    </row>
    <row r="7823" spans="2:9" x14ac:dyDescent="0.25">
      <c r="B7823" t="s">
        <v>40</v>
      </c>
      <c r="C7823" t="s">
        <v>16</v>
      </c>
      <c r="D7823" t="s">
        <v>52</v>
      </c>
      <c r="E7823" s="1">
        <v>44573</v>
      </c>
      <c r="F7823" s="4">
        <v>11844</v>
      </c>
      <c r="G7823">
        <v>980</v>
      </c>
      <c r="H7823" s="3">
        <f>_xlfn.XLOOKUP(sales[[#This Row],[Product]],products[Product],products[Cost per box])*sales[[#This Row],[Boxes]]</f>
        <v>3253.6</v>
      </c>
      <c r="I7823" s="4">
        <f>sales[[#This Row],[Revenue]]-sales[[#This Row],[Cost]]</f>
        <v>8590.4</v>
      </c>
    </row>
    <row r="7824" spans="2:9" x14ac:dyDescent="0.25">
      <c r="B7824" t="s">
        <v>5</v>
      </c>
      <c r="C7824" t="s">
        <v>11</v>
      </c>
      <c r="D7824" t="s">
        <v>52</v>
      </c>
      <c r="E7824" s="1">
        <v>44573</v>
      </c>
      <c r="F7824" s="4">
        <v>11648</v>
      </c>
      <c r="G7824">
        <v>1050</v>
      </c>
      <c r="H7824" s="3">
        <f>_xlfn.XLOOKUP(sales[[#This Row],[Product]],products[Product],products[Cost per box])*sales[[#This Row],[Boxes]]</f>
        <v>3486</v>
      </c>
      <c r="I7824" s="4">
        <f>sales[[#This Row],[Revenue]]-sales[[#This Row],[Cost]]</f>
        <v>8162</v>
      </c>
    </row>
    <row r="7825" spans="2:9" x14ac:dyDescent="0.25">
      <c r="B7825" t="s">
        <v>55</v>
      </c>
      <c r="C7825" t="s">
        <v>11</v>
      </c>
      <c r="D7825" t="s">
        <v>48</v>
      </c>
      <c r="E7825" s="1">
        <v>44573</v>
      </c>
      <c r="F7825" s="4">
        <v>10885</v>
      </c>
      <c r="G7825">
        <v>404</v>
      </c>
      <c r="H7825" s="3">
        <f>_xlfn.XLOOKUP(sales[[#This Row],[Product]],products[Product],products[Cost per box])*sales[[#This Row],[Boxes]]</f>
        <v>3021.92</v>
      </c>
      <c r="I7825" s="4">
        <f>sales[[#This Row],[Revenue]]-sales[[#This Row],[Cost]]</f>
        <v>7863.08</v>
      </c>
    </row>
    <row r="7826" spans="2:9" x14ac:dyDescent="0.25">
      <c r="B7826" t="s">
        <v>5</v>
      </c>
      <c r="C7826" t="s">
        <v>11</v>
      </c>
      <c r="D7826" t="s">
        <v>47</v>
      </c>
      <c r="E7826" s="1">
        <v>44573</v>
      </c>
      <c r="F7826" s="4">
        <v>6447</v>
      </c>
      <c r="G7826">
        <v>380</v>
      </c>
      <c r="H7826" s="3">
        <f>_xlfn.XLOOKUP(sales[[#This Row],[Product]],products[Product],products[Cost per box])*sales[[#This Row],[Boxes]]</f>
        <v>1998.8</v>
      </c>
      <c r="I7826" s="4">
        <f>sales[[#This Row],[Revenue]]-sales[[#This Row],[Cost]]</f>
        <v>4448.2</v>
      </c>
    </row>
    <row r="7827" spans="2:9" x14ac:dyDescent="0.25">
      <c r="B7827" t="s">
        <v>49</v>
      </c>
      <c r="C7827" t="s">
        <v>9</v>
      </c>
      <c r="D7827" t="s">
        <v>17</v>
      </c>
      <c r="E7827" s="1">
        <v>44573</v>
      </c>
      <c r="F7827" s="4">
        <v>3577</v>
      </c>
      <c r="G7827">
        <v>171</v>
      </c>
      <c r="H7827" s="3">
        <f>_xlfn.XLOOKUP(sales[[#This Row],[Product]],products[Product],products[Cost per box])*sales[[#This Row],[Boxes]]</f>
        <v>1162.8</v>
      </c>
      <c r="I7827" s="4">
        <f>sales[[#This Row],[Revenue]]-sales[[#This Row],[Cost]]</f>
        <v>2414.1999999999998</v>
      </c>
    </row>
    <row r="7828" spans="2:9" x14ac:dyDescent="0.25">
      <c r="B7828" t="s">
        <v>41</v>
      </c>
      <c r="C7828" t="s">
        <v>16</v>
      </c>
      <c r="D7828" t="s">
        <v>28</v>
      </c>
      <c r="E7828" s="1">
        <v>44573</v>
      </c>
      <c r="F7828" s="4">
        <v>1722</v>
      </c>
      <c r="G7828">
        <v>246</v>
      </c>
      <c r="H7828" s="3">
        <f>_xlfn.XLOOKUP(sales[[#This Row],[Product]],products[Product],products[Cost per box])*sales[[#This Row],[Boxes]]</f>
        <v>678.95999999999992</v>
      </c>
      <c r="I7828" s="4">
        <f>sales[[#This Row],[Revenue]]-sales[[#This Row],[Cost]]</f>
        <v>1043.04</v>
      </c>
    </row>
    <row r="7829" spans="2:9" x14ac:dyDescent="0.25">
      <c r="B7829" t="s">
        <v>10</v>
      </c>
      <c r="C7829" t="s">
        <v>16</v>
      </c>
      <c r="D7829" t="s">
        <v>19</v>
      </c>
      <c r="E7829" s="1">
        <v>44573</v>
      </c>
      <c r="F7829" s="4">
        <v>5376</v>
      </c>
      <c r="G7829">
        <v>299</v>
      </c>
      <c r="H7829" s="3">
        <f>_xlfn.XLOOKUP(sales[[#This Row],[Product]],products[Product],products[Cost per box])*sales[[#This Row],[Boxes]]</f>
        <v>3058.77</v>
      </c>
      <c r="I7829" s="4">
        <f>sales[[#This Row],[Revenue]]-sales[[#This Row],[Cost]]</f>
        <v>2317.23</v>
      </c>
    </row>
    <row r="7830" spans="2:9" x14ac:dyDescent="0.25">
      <c r="B7830" t="s">
        <v>37</v>
      </c>
      <c r="C7830" t="s">
        <v>27</v>
      </c>
      <c r="D7830" t="s">
        <v>22</v>
      </c>
      <c r="E7830" s="1">
        <v>44573</v>
      </c>
      <c r="F7830" s="4">
        <v>5166</v>
      </c>
      <c r="G7830">
        <v>517</v>
      </c>
      <c r="H7830" s="3">
        <f>_xlfn.XLOOKUP(sales[[#This Row],[Product]],products[Product],products[Cost per box])*sales[[#This Row],[Boxes]]</f>
        <v>4249.7400000000007</v>
      </c>
      <c r="I7830" s="4">
        <f>sales[[#This Row],[Revenue]]-sales[[#This Row],[Cost]]</f>
        <v>916.25999999999931</v>
      </c>
    </row>
    <row r="7831" spans="2:9" x14ac:dyDescent="0.25">
      <c r="B7831" t="s">
        <v>51</v>
      </c>
      <c r="C7831" t="s">
        <v>6</v>
      </c>
      <c r="D7831" t="s">
        <v>38</v>
      </c>
      <c r="E7831" s="1">
        <v>44573</v>
      </c>
      <c r="F7831" s="4">
        <v>5509</v>
      </c>
      <c r="G7831">
        <v>205</v>
      </c>
      <c r="H7831" s="3">
        <f>_xlfn.XLOOKUP(sales[[#This Row],[Product]],products[Product],products[Cost per box])*sales[[#This Row],[Boxes]]</f>
        <v>2037.6999999999998</v>
      </c>
      <c r="I7831" s="4">
        <f>sales[[#This Row],[Revenue]]-sales[[#This Row],[Cost]]</f>
        <v>3471.3</v>
      </c>
    </row>
    <row r="7832" spans="2:9" x14ac:dyDescent="0.25">
      <c r="B7832" t="s">
        <v>18</v>
      </c>
      <c r="C7832" t="s">
        <v>16</v>
      </c>
      <c r="D7832" t="s">
        <v>45</v>
      </c>
      <c r="E7832" s="1">
        <v>44573</v>
      </c>
      <c r="F7832" s="4">
        <v>7350</v>
      </c>
      <c r="G7832">
        <v>320</v>
      </c>
      <c r="H7832" s="3">
        <f>_xlfn.XLOOKUP(sales[[#This Row],[Product]],products[Product],products[Cost per box])*sales[[#This Row],[Boxes]]</f>
        <v>2473.6000000000004</v>
      </c>
      <c r="I7832" s="4">
        <f>sales[[#This Row],[Revenue]]-sales[[#This Row],[Cost]]</f>
        <v>4876.3999999999996</v>
      </c>
    </row>
    <row r="7833" spans="2:9" x14ac:dyDescent="0.25">
      <c r="B7833" t="s">
        <v>25</v>
      </c>
      <c r="C7833" t="s">
        <v>16</v>
      </c>
      <c r="D7833" t="s">
        <v>31</v>
      </c>
      <c r="E7833" s="1">
        <v>44573</v>
      </c>
      <c r="F7833" s="4">
        <v>5831</v>
      </c>
      <c r="G7833">
        <v>449</v>
      </c>
      <c r="H7833" s="3">
        <f>_xlfn.XLOOKUP(sales[[#This Row],[Product]],products[Product],products[Cost per box])*sales[[#This Row],[Boxes]]</f>
        <v>2568.2799999999997</v>
      </c>
      <c r="I7833" s="4">
        <f>sales[[#This Row],[Revenue]]-sales[[#This Row],[Cost]]</f>
        <v>3262.7200000000003</v>
      </c>
    </row>
    <row r="7834" spans="2:9" x14ac:dyDescent="0.25">
      <c r="B7834" t="s">
        <v>55</v>
      </c>
      <c r="C7834" t="s">
        <v>6</v>
      </c>
      <c r="D7834" t="s">
        <v>35</v>
      </c>
      <c r="E7834" s="1">
        <v>44573</v>
      </c>
      <c r="F7834" s="4">
        <v>5166</v>
      </c>
      <c r="G7834">
        <v>304</v>
      </c>
      <c r="H7834" s="3">
        <f>_xlfn.XLOOKUP(sales[[#This Row],[Product]],products[Product],products[Cost per box])*sales[[#This Row],[Boxes]]</f>
        <v>805.6</v>
      </c>
      <c r="I7834" s="4">
        <f>sales[[#This Row],[Revenue]]-sales[[#This Row],[Cost]]</f>
        <v>4360.3999999999996</v>
      </c>
    </row>
    <row r="7835" spans="2:9" x14ac:dyDescent="0.25">
      <c r="B7835" t="s">
        <v>39</v>
      </c>
      <c r="C7835" t="s">
        <v>27</v>
      </c>
      <c r="D7835" t="s">
        <v>42</v>
      </c>
      <c r="E7835" s="1">
        <v>44573</v>
      </c>
      <c r="F7835" s="4">
        <v>10808</v>
      </c>
      <c r="G7835">
        <v>700</v>
      </c>
      <c r="H7835" s="3">
        <f>_xlfn.XLOOKUP(sales[[#This Row],[Product]],products[Product],products[Cost per box])*sales[[#This Row],[Boxes]]</f>
        <v>3318</v>
      </c>
      <c r="I7835" s="4">
        <f>sales[[#This Row],[Revenue]]-sales[[#This Row],[Cost]]</f>
        <v>7490</v>
      </c>
    </row>
    <row r="7836" spans="2:9" x14ac:dyDescent="0.25">
      <c r="B7836" t="s">
        <v>8</v>
      </c>
      <c r="C7836" t="s">
        <v>21</v>
      </c>
      <c r="D7836" t="s">
        <v>14</v>
      </c>
      <c r="E7836" s="1">
        <v>44573</v>
      </c>
      <c r="F7836" s="4">
        <v>18494</v>
      </c>
      <c r="G7836">
        <v>2660</v>
      </c>
      <c r="H7836" s="3">
        <f>_xlfn.XLOOKUP(sales[[#This Row],[Product]],products[Product],products[Cost per box])*sales[[#This Row],[Boxes]]</f>
        <v>16784.599999999999</v>
      </c>
      <c r="I7836" s="4">
        <f>sales[[#This Row],[Revenue]]-sales[[#This Row],[Cost]]</f>
        <v>1709.4000000000015</v>
      </c>
    </row>
    <row r="7837" spans="2:9" x14ac:dyDescent="0.25">
      <c r="B7837" t="s">
        <v>33</v>
      </c>
      <c r="C7837" t="s">
        <v>11</v>
      </c>
      <c r="D7837" t="s">
        <v>36</v>
      </c>
      <c r="E7837" s="1">
        <v>44573</v>
      </c>
      <c r="F7837" s="4">
        <v>4613</v>
      </c>
      <c r="G7837">
        <v>659</v>
      </c>
      <c r="H7837" s="3">
        <f>_xlfn.XLOOKUP(sales[[#This Row],[Product]],products[Product],products[Cost per box])*sales[[#This Row],[Boxes]]</f>
        <v>3321.36</v>
      </c>
      <c r="I7837" s="4">
        <f>sales[[#This Row],[Revenue]]-sales[[#This Row],[Cost]]</f>
        <v>1291.6399999999999</v>
      </c>
    </row>
    <row r="7838" spans="2:9" x14ac:dyDescent="0.25">
      <c r="B7838" t="s">
        <v>8</v>
      </c>
      <c r="C7838" t="s">
        <v>11</v>
      </c>
      <c r="D7838" t="s">
        <v>28</v>
      </c>
      <c r="E7838" s="1">
        <v>44573</v>
      </c>
      <c r="F7838" s="4">
        <v>10276</v>
      </c>
      <c r="G7838">
        <v>1260</v>
      </c>
      <c r="H7838" s="3">
        <f>_xlfn.XLOOKUP(sales[[#This Row],[Product]],products[Product],products[Cost per box])*sales[[#This Row],[Boxes]]</f>
        <v>3477.6</v>
      </c>
      <c r="I7838" s="4">
        <f>sales[[#This Row],[Revenue]]-sales[[#This Row],[Cost]]</f>
        <v>6798.4</v>
      </c>
    </row>
    <row r="7839" spans="2:9" x14ac:dyDescent="0.25">
      <c r="B7839" t="s">
        <v>5</v>
      </c>
      <c r="C7839" t="s">
        <v>27</v>
      </c>
      <c r="D7839" t="s">
        <v>17</v>
      </c>
      <c r="E7839" s="1">
        <v>44573</v>
      </c>
      <c r="F7839" s="4">
        <v>8722</v>
      </c>
      <c r="G7839">
        <v>380</v>
      </c>
      <c r="H7839" s="3">
        <f>_xlfn.XLOOKUP(sales[[#This Row],[Product]],products[Product],products[Cost per box])*sales[[#This Row],[Boxes]]</f>
        <v>2584</v>
      </c>
      <c r="I7839" s="4">
        <f>sales[[#This Row],[Revenue]]-sales[[#This Row],[Cost]]</f>
        <v>6138</v>
      </c>
    </row>
    <row r="7840" spans="2:9" x14ac:dyDescent="0.25">
      <c r="B7840" t="s">
        <v>20</v>
      </c>
      <c r="C7840" t="s">
        <v>11</v>
      </c>
      <c r="D7840" t="s">
        <v>42</v>
      </c>
      <c r="E7840" s="1">
        <v>44573</v>
      </c>
      <c r="F7840" s="4">
        <v>13293</v>
      </c>
      <c r="G7840">
        <v>910</v>
      </c>
      <c r="H7840" s="3">
        <f>_xlfn.XLOOKUP(sales[[#This Row],[Product]],products[Product],products[Cost per box])*sales[[#This Row],[Boxes]]</f>
        <v>4313.4000000000005</v>
      </c>
      <c r="I7840" s="4">
        <f>sales[[#This Row],[Revenue]]-sales[[#This Row],[Cost]]</f>
        <v>8979.5999999999985</v>
      </c>
    </row>
    <row r="7841" spans="2:9" x14ac:dyDescent="0.25">
      <c r="B7841" t="s">
        <v>32</v>
      </c>
      <c r="C7841" t="s">
        <v>6</v>
      </c>
      <c r="D7841" t="s">
        <v>30</v>
      </c>
      <c r="E7841" s="1">
        <v>44573</v>
      </c>
      <c r="F7841" s="4">
        <v>6307</v>
      </c>
      <c r="G7841">
        <v>351</v>
      </c>
      <c r="H7841" s="3">
        <f>_xlfn.XLOOKUP(sales[[#This Row],[Product]],products[Product],products[Cost per box])*sales[[#This Row],[Boxes]]</f>
        <v>1291.68</v>
      </c>
      <c r="I7841" s="4">
        <f>sales[[#This Row],[Revenue]]-sales[[#This Row],[Cost]]</f>
        <v>5015.32</v>
      </c>
    </row>
    <row r="7842" spans="2:9" x14ac:dyDescent="0.25">
      <c r="B7842" t="s">
        <v>54</v>
      </c>
      <c r="C7842" t="s">
        <v>6</v>
      </c>
      <c r="D7842" t="s">
        <v>35</v>
      </c>
      <c r="E7842" s="1">
        <v>44573</v>
      </c>
      <c r="F7842" s="4">
        <v>4074</v>
      </c>
      <c r="G7842">
        <v>240</v>
      </c>
      <c r="H7842" s="3">
        <f>_xlfn.XLOOKUP(sales[[#This Row],[Product]],products[Product],products[Cost per box])*sales[[#This Row],[Boxes]]</f>
        <v>636</v>
      </c>
      <c r="I7842" s="4">
        <f>sales[[#This Row],[Revenue]]-sales[[#This Row],[Cost]]</f>
        <v>3438</v>
      </c>
    </row>
    <row r="7843" spans="2:9" x14ac:dyDescent="0.25">
      <c r="B7843" t="s">
        <v>55</v>
      </c>
      <c r="C7843" t="s">
        <v>21</v>
      </c>
      <c r="D7843" t="s">
        <v>36</v>
      </c>
      <c r="E7843" s="1">
        <v>44573</v>
      </c>
      <c r="F7843" s="4">
        <v>3612</v>
      </c>
      <c r="G7843">
        <v>516</v>
      </c>
      <c r="H7843" s="3">
        <f>_xlfn.XLOOKUP(sales[[#This Row],[Product]],products[Product],products[Cost per box])*sales[[#This Row],[Boxes]]</f>
        <v>2600.64</v>
      </c>
      <c r="I7843" s="4">
        <f>sales[[#This Row],[Revenue]]-sales[[#This Row],[Cost]]</f>
        <v>1011.3600000000001</v>
      </c>
    </row>
    <row r="7844" spans="2:9" x14ac:dyDescent="0.25">
      <c r="B7844" t="s">
        <v>34</v>
      </c>
      <c r="C7844" t="s">
        <v>21</v>
      </c>
      <c r="D7844" t="s">
        <v>14</v>
      </c>
      <c r="E7844" s="1">
        <v>44573</v>
      </c>
      <c r="F7844" s="4">
        <v>8526</v>
      </c>
      <c r="G7844">
        <v>1400</v>
      </c>
      <c r="H7844" s="3">
        <f>_xlfn.XLOOKUP(sales[[#This Row],[Product]],products[Product],products[Cost per box])*sales[[#This Row],[Boxes]]</f>
        <v>8834</v>
      </c>
      <c r="I7844" s="4">
        <f>sales[[#This Row],[Revenue]]-sales[[#This Row],[Cost]]</f>
        <v>-308</v>
      </c>
    </row>
    <row r="7845" spans="2:9" x14ac:dyDescent="0.25">
      <c r="B7845" t="s">
        <v>18</v>
      </c>
      <c r="C7845" t="s">
        <v>27</v>
      </c>
      <c r="D7845" t="s">
        <v>7</v>
      </c>
      <c r="E7845" s="1">
        <v>44574</v>
      </c>
      <c r="F7845" s="4">
        <v>3297</v>
      </c>
      <c r="G7845">
        <v>220</v>
      </c>
      <c r="H7845" s="3">
        <f>_xlfn.XLOOKUP(sales[[#This Row],[Product]],products[Product],products[Cost per box])*sales[[#This Row],[Boxes]]</f>
        <v>1133</v>
      </c>
      <c r="I7845" s="4">
        <f>sales[[#This Row],[Revenue]]-sales[[#This Row],[Cost]]</f>
        <v>2164</v>
      </c>
    </row>
    <row r="7846" spans="2:9" x14ac:dyDescent="0.25">
      <c r="B7846" t="s">
        <v>29</v>
      </c>
      <c r="C7846" t="s">
        <v>9</v>
      </c>
      <c r="D7846" t="s">
        <v>12</v>
      </c>
      <c r="E7846" s="1">
        <v>44574</v>
      </c>
      <c r="F7846" s="4">
        <v>2072</v>
      </c>
      <c r="G7846">
        <v>130</v>
      </c>
      <c r="H7846" s="3">
        <f>_xlfn.XLOOKUP(sales[[#This Row],[Product]],products[Product],products[Cost per box])*sales[[#This Row],[Boxes]]</f>
        <v>1095.8999999999999</v>
      </c>
      <c r="I7846" s="4">
        <f>sales[[#This Row],[Revenue]]-sales[[#This Row],[Cost]]</f>
        <v>976.10000000000014</v>
      </c>
    </row>
    <row r="7847" spans="2:9" x14ac:dyDescent="0.25">
      <c r="B7847" t="s">
        <v>41</v>
      </c>
      <c r="C7847" t="s">
        <v>21</v>
      </c>
      <c r="D7847" t="s">
        <v>50</v>
      </c>
      <c r="E7847" s="1">
        <v>44574</v>
      </c>
      <c r="F7847" s="4">
        <v>392</v>
      </c>
      <c r="G7847">
        <v>18</v>
      </c>
      <c r="H7847" s="3">
        <f>_xlfn.XLOOKUP(sales[[#This Row],[Product]],products[Product],products[Cost per box])*sales[[#This Row],[Boxes]]</f>
        <v>223.38</v>
      </c>
      <c r="I7847" s="4">
        <f>sales[[#This Row],[Revenue]]-sales[[#This Row],[Cost]]</f>
        <v>168.62</v>
      </c>
    </row>
    <row r="7848" spans="2:9" x14ac:dyDescent="0.25">
      <c r="B7848" t="s">
        <v>46</v>
      </c>
      <c r="C7848" t="s">
        <v>11</v>
      </c>
      <c r="D7848" t="s">
        <v>26</v>
      </c>
      <c r="E7848" s="1">
        <v>44574</v>
      </c>
      <c r="F7848" s="4">
        <v>5439</v>
      </c>
      <c r="G7848">
        <v>419</v>
      </c>
      <c r="H7848" s="3">
        <f>_xlfn.XLOOKUP(sales[[#This Row],[Product]],products[Product],products[Cost per box])*sales[[#This Row],[Boxes]]</f>
        <v>2694.17</v>
      </c>
      <c r="I7848" s="4">
        <f>sales[[#This Row],[Revenue]]-sales[[#This Row],[Cost]]</f>
        <v>2744.83</v>
      </c>
    </row>
    <row r="7849" spans="2:9" x14ac:dyDescent="0.25">
      <c r="B7849" t="s">
        <v>57</v>
      </c>
      <c r="C7849" t="s">
        <v>9</v>
      </c>
      <c r="D7849" t="s">
        <v>17</v>
      </c>
      <c r="E7849" s="1">
        <v>44574</v>
      </c>
      <c r="F7849" s="4">
        <v>2128</v>
      </c>
      <c r="G7849">
        <v>93</v>
      </c>
      <c r="H7849" s="3">
        <f>_xlfn.XLOOKUP(sales[[#This Row],[Product]],products[Product],products[Cost per box])*sales[[#This Row],[Boxes]]</f>
        <v>632.4</v>
      </c>
      <c r="I7849" s="4">
        <f>sales[[#This Row],[Revenue]]-sales[[#This Row],[Cost]]</f>
        <v>1495.6</v>
      </c>
    </row>
    <row r="7850" spans="2:9" x14ac:dyDescent="0.25">
      <c r="B7850" t="s">
        <v>13</v>
      </c>
      <c r="C7850" t="s">
        <v>16</v>
      </c>
      <c r="D7850" t="s">
        <v>43</v>
      </c>
      <c r="E7850" s="1">
        <v>44574</v>
      </c>
      <c r="F7850" s="4">
        <v>5754</v>
      </c>
      <c r="G7850">
        <v>288</v>
      </c>
      <c r="H7850" s="3">
        <f>_xlfn.XLOOKUP(sales[[#This Row],[Product]],products[Product],products[Cost per box])*sales[[#This Row],[Boxes]]</f>
        <v>1108.8</v>
      </c>
      <c r="I7850" s="4">
        <f>sales[[#This Row],[Revenue]]-sales[[#This Row],[Cost]]</f>
        <v>4645.2</v>
      </c>
    </row>
    <row r="7851" spans="2:9" x14ac:dyDescent="0.25">
      <c r="B7851" t="s">
        <v>53</v>
      </c>
      <c r="C7851" t="s">
        <v>16</v>
      </c>
      <c r="D7851" t="s">
        <v>36</v>
      </c>
      <c r="E7851" s="1">
        <v>44574</v>
      </c>
      <c r="F7851" s="4">
        <v>4025</v>
      </c>
      <c r="G7851">
        <v>575</v>
      </c>
      <c r="H7851" s="3">
        <f>_xlfn.XLOOKUP(sales[[#This Row],[Product]],products[Product],products[Cost per box])*sales[[#This Row],[Boxes]]</f>
        <v>2898</v>
      </c>
      <c r="I7851" s="4">
        <f>sales[[#This Row],[Revenue]]-sales[[#This Row],[Cost]]</f>
        <v>1127</v>
      </c>
    </row>
    <row r="7852" spans="2:9" x14ac:dyDescent="0.25">
      <c r="B7852" t="s">
        <v>54</v>
      </c>
      <c r="C7852" t="s">
        <v>27</v>
      </c>
      <c r="D7852" t="s">
        <v>50</v>
      </c>
      <c r="E7852" s="1">
        <v>44574</v>
      </c>
      <c r="F7852" s="4">
        <v>1960</v>
      </c>
      <c r="G7852">
        <v>86</v>
      </c>
      <c r="H7852" s="3">
        <f>_xlfn.XLOOKUP(sales[[#This Row],[Product]],products[Product],products[Cost per box])*sales[[#This Row],[Boxes]]</f>
        <v>1067.26</v>
      </c>
      <c r="I7852" s="4">
        <f>sales[[#This Row],[Revenue]]-sales[[#This Row],[Cost]]</f>
        <v>892.74</v>
      </c>
    </row>
    <row r="7853" spans="2:9" x14ac:dyDescent="0.25">
      <c r="B7853" t="s">
        <v>51</v>
      </c>
      <c r="C7853" t="s">
        <v>9</v>
      </c>
      <c r="D7853" t="s">
        <v>43</v>
      </c>
      <c r="E7853" s="1">
        <v>44574</v>
      </c>
      <c r="F7853" s="4">
        <v>4984</v>
      </c>
      <c r="G7853">
        <v>250</v>
      </c>
      <c r="H7853" s="3">
        <f>_xlfn.XLOOKUP(sales[[#This Row],[Product]],products[Product],products[Cost per box])*sales[[#This Row],[Boxes]]</f>
        <v>962.5</v>
      </c>
      <c r="I7853" s="4">
        <f>sales[[#This Row],[Revenue]]-sales[[#This Row],[Cost]]</f>
        <v>4021.5</v>
      </c>
    </row>
    <row r="7854" spans="2:9" x14ac:dyDescent="0.25">
      <c r="B7854" t="s">
        <v>10</v>
      </c>
      <c r="C7854" t="s">
        <v>11</v>
      </c>
      <c r="D7854" t="s">
        <v>31</v>
      </c>
      <c r="E7854" s="1">
        <v>44574</v>
      </c>
      <c r="F7854" s="4">
        <v>11235</v>
      </c>
      <c r="G7854">
        <v>840</v>
      </c>
      <c r="H7854" s="3">
        <f>_xlfn.XLOOKUP(sales[[#This Row],[Product]],products[Product],products[Cost per box])*sales[[#This Row],[Boxes]]</f>
        <v>4804.8</v>
      </c>
      <c r="I7854" s="4">
        <f>sales[[#This Row],[Revenue]]-sales[[#This Row],[Cost]]</f>
        <v>6430.2</v>
      </c>
    </row>
    <row r="7855" spans="2:9" x14ac:dyDescent="0.25">
      <c r="B7855" t="s">
        <v>56</v>
      </c>
      <c r="C7855" t="s">
        <v>21</v>
      </c>
      <c r="D7855" t="s">
        <v>36</v>
      </c>
      <c r="E7855" s="1">
        <v>44574</v>
      </c>
      <c r="F7855" s="4">
        <v>6181</v>
      </c>
      <c r="G7855">
        <v>687</v>
      </c>
      <c r="H7855" s="3">
        <f>_xlfn.XLOOKUP(sales[[#This Row],[Product]],products[Product],products[Cost per box])*sales[[#This Row],[Boxes]]</f>
        <v>3462.48</v>
      </c>
      <c r="I7855" s="4">
        <f>sales[[#This Row],[Revenue]]-sales[[#This Row],[Cost]]</f>
        <v>2718.52</v>
      </c>
    </row>
    <row r="7856" spans="2:9" x14ac:dyDescent="0.25">
      <c r="B7856" t="s">
        <v>20</v>
      </c>
      <c r="C7856" t="s">
        <v>27</v>
      </c>
      <c r="D7856" t="s">
        <v>47</v>
      </c>
      <c r="E7856" s="1">
        <v>44574</v>
      </c>
      <c r="F7856" s="4">
        <v>11277</v>
      </c>
      <c r="G7856">
        <v>664</v>
      </c>
      <c r="H7856" s="3">
        <f>_xlfn.XLOOKUP(sales[[#This Row],[Product]],products[Product],products[Cost per box])*sales[[#This Row],[Boxes]]</f>
        <v>3492.64</v>
      </c>
      <c r="I7856" s="4">
        <f>sales[[#This Row],[Revenue]]-sales[[#This Row],[Cost]]</f>
        <v>7784.3600000000006</v>
      </c>
    </row>
    <row r="7857" spans="2:9" x14ac:dyDescent="0.25">
      <c r="B7857" t="s">
        <v>33</v>
      </c>
      <c r="C7857" t="s">
        <v>21</v>
      </c>
      <c r="D7857" t="s">
        <v>48</v>
      </c>
      <c r="E7857" s="1">
        <v>44574</v>
      </c>
      <c r="F7857" s="4">
        <v>12320</v>
      </c>
      <c r="G7857">
        <v>493</v>
      </c>
      <c r="H7857" s="3">
        <f>_xlfn.XLOOKUP(sales[[#This Row],[Product]],products[Product],products[Cost per box])*sales[[#This Row],[Boxes]]</f>
        <v>3687.6400000000003</v>
      </c>
      <c r="I7857" s="4">
        <f>sales[[#This Row],[Revenue]]-sales[[#This Row],[Cost]]</f>
        <v>8632.36</v>
      </c>
    </row>
    <row r="7858" spans="2:9" x14ac:dyDescent="0.25">
      <c r="B7858" t="s">
        <v>23</v>
      </c>
      <c r="C7858" t="s">
        <v>6</v>
      </c>
      <c r="D7858" t="s">
        <v>50</v>
      </c>
      <c r="E7858" s="1">
        <v>44574</v>
      </c>
      <c r="F7858" s="4">
        <v>819</v>
      </c>
      <c r="G7858">
        <v>36</v>
      </c>
      <c r="H7858" s="3">
        <f>_xlfn.XLOOKUP(sales[[#This Row],[Product]],products[Product],products[Cost per box])*sales[[#This Row],[Boxes]]</f>
        <v>446.76</v>
      </c>
      <c r="I7858" s="4">
        <f>sales[[#This Row],[Revenue]]-sales[[#This Row],[Cost]]</f>
        <v>372.24</v>
      </c>
    </row>
    <row r="7859" spans="2:9" x14ac:dyDescent="0.25">
      <c r="B7859" t="s">
        <v>32</v>
      </c>
      <c r="C7859" t="s">
        <v>6</v>
      </c>
      <c r="D7859" t="s">
        <v>19</v>
      </c>
      <c r="E7859" s="1">
        <v>44574</v>
      </c>
      <c r="F7859" s="4">
        <v>4151</v>
      </c>
      <c r="G7859">
        <v>231</v>
      </c>
      <c r="H7859" s="3">
        <f>_xlfn.XLOOKUP(sales[[#This Row],[Product]],products[Product],products[Cost per box])*sales[[#This Row],[Boxes]]</f>
        <v>2363.13</v>
      </c>
      <c r="I7859" s="4">
        <f>sales[[#This Row],[Revenue]]-sales[[#This Row],[Cost]]</f>
        <v>1787.87</v>
      </c>
    </row>
    <row r="7860" spans="2:9" x14ac:dyDescent="0.25">
      <c r="B7860" t="s">
        <v>41</v>
      </c>
      <c r="C7860" t="s">
        <v>27</v>
      </c>
      <c r="D7860" t="s">
        <v>52</v>
      </c>
      <c r="E7860" s="1">
        <v>44574</v>
      </c>
      <c r="F7860" s="4">
        <v>7070</v>
      </c>
      <c r="G7860">
        <v>700</v>
      </c>
      <c r="H7860" s="3">
        <f>_xlfn.XLOOKUP(sales[[#This Row],[Product]],products[Product],products[Cost per box])*sales[[#This Row],[Boxes]]</f>
        <v>2324</v>
      </c>
      <c r="I7860" s="4">
        <f>sales[[#This Row],[Revenue]]-sales[[#This Row],[Cost]]</f>
        <v>4746</v>
      </c>
    </row>
    <row r="7861" spans="2:9" x14ac:dyDescent="0.25">
      <c r="B7861" t="s">
        <v>32</v>
      </c>
      <c r="C7861" t="s">
        <v>21</v>
      </c>
      <c r="D7861" t="s">
        <v>24</v>
      </c>
      <c r="E7861" s="1">
        <v>44574</v>
      </c>
      <c r="F7861" s="4">
        <v>2485</v>
      </c>
      <c r="G7861">
        <v>131</v>
      </c>
      <c r="H7861" s="3">
        <f>_xlfn.XLOOKUP(sales[[#This Row],[Product]],products[Product],products[Cost per box])*sales[[#This Row],[Boxes]]</f>
        <v>1376.81</v>
      </c>
      <c r="I7861" s="4">
        <f>sales[[#This Row],[Revenue]]-sales[[#This Row],[Cost]]</f>
        <v>1108.19</v>
      </c>
    </row>
    <row r="7862" spans="2:9" x14ac:dyDescent="0.25">
      <c r="B7862" t="s">
        <v>39</v>
      </c>
      <c r="C7862" t="s">
        <v>16</v>
      </c>
      <c r="D7862" t="s">
        <v>17</v>
      </c>
      <c r="E7862" s="1">
        <v>44574</v>
      </c>
      <c r="F7862" s="4">
        <v>2436</v>
      </c>
      <c r="G7862">
        <v>111</v>
      </c>
      <c r="H7862" s="3">
        <f>_xlfn.XLOOKUP(sales[[#This Row],[Product]],products[Product],products[Cost per box])*sales[[#This Row],[Boxes]]</f>
        <v>754.8</v>
      </c>
      <c r="I7862" s="4">
        <f>sales[[#This Row],[Revenue]]-sales[[#This Row],[Cost]]</f>
        <v>1681.2</v>
      </c>
    </row>
    <row r="7863" spans="2:9" x14ac:dyDescent="0.25">
      <c r="B7863" t="s">
        <v>56</v>
      </c>
      <c r="C7863" t="s">
        <v>9</v>
      </c>
      <c r="D7863" t="s">
        <v>28</v>
      </c>
      <c r="E7863" s="1">
        <v>44574</v>
      </c>
      <c r="F7863" s="4">
        <v>20146</v>
      </c>
      <c r="G7863">
        <v>3360</v>
      </c>
      <c r="H7863" s="3">
        <f>_xlfn.XLOOKUP(sales[[#This Row],[Product]],products[Product],products[Cost per box])*sales[[#This Row],[Boxes]]</f>
        <v>9273.5999999999985</v>
      </c>
      <c r="I7863" s="4">
        <f>sales[[#This Row],[Revenue]]-sales[[#This Row],[Cost]]</f>
        <v>10872.400000000001</v>
      </c>
    </row>
    <row r="7864" spans="2:9" x14ac:dyDescent="0.25">
      <c r="B7864" t="s">
        <v>5</v>
      </c>
      <c r="C7864" t="s">
        <v>27</v>
      </c>
      <c r="D7864" t="s">
        <v>28</v>
      </c>
      <c r="E7864" s="1">
        <v>44574</v>
      </c>
      <c r="F7864" s="4">
        <v>5873</v>
      </c>
      <c r="G7864">
        <v>980</v>
      </c>
      <c r="H7864" s="3">
        <f>_xlfn.XLOOKUP(sales[[#This Row],[Product]],products[Product],products[Cost per box])*sales[[#This Row],[Boxes]]</f>
        <v>2704.7999999999997</v>
      </c>
      <c r="I7864" s="4">
        <f>sales[[#This Row],[Revenue]]-sales[[#This Row],[Cost]]</f>
        <v>3168.2000000000003</v>
      </c>
    </row>
    <row r="7865" spans="2:9" x14ac:dyDescent="0.25">
      <c r="B7865" t="s">
        <v>41</v>
      </c>
      <c r="C7865" t="s">
        <v>16</v>
      </c>
      <c r="D7865" t="s">
        <v>17</v>
      </c>
      <c r="E7865" s="1">
        <v>44574</v>
      </c>
      <c r="F7865" s="4">
        <v>42</v>
      </c>
      <c r="G7865">
        <v>2</v>
      </c>
      <c r="H7865" s="3">
        <f>_xlfn.XLOOKUP(sales[[#This Row],[Product]],products[Product],products[Cost per box])*sales[[#This Row],[Boxes]]</f>
        <v>13.6</v>
      </c>
      <c r="I7865" s="4">
        <f>sales[[#This Row],[Revenue]]-sales[[#This Row],[Cost]]</f>
        <v>28.4</v>
      </c>
    </row>
    <row r="7866" spans="2:9" x14ac:dyDescent="0.25">
      <c r="B7866" t="s">
        <v>32</v>
      </c>
      <c r="C7866" t="s">
        <v>16</v>
      </c>
      <c r="D7866" t="s">
        <v>12</v>
      </c>
      <c r="E7866" s="1">
        <v>44574</v>
      </c>
      <c r="F7866" s="4">
        <v>4599</v>
      </c>
      <c r="G7866">
        <v>271</v>
      </c>
      <c r="H7866" s="3">
        <f>_xlfn.XLOOKUP(sales[[#This Row],[Product]],products[Product],products[Cost per box])*sales[[#This Row],[Boxes]]</f>
        <v>2284.5299999999997</v>
      </c>
      <c r="I7866" s="4">
        <f>sales[[#This Row],[Revenue]]-sales[[#This Row],[Cost]]</f>
        <v>2314.4700000000003</v>
      </c>
    </row>
    <row r="7867" spans="2:9" x14ac:dyDescent="0.25">
      <c r="B7867" t="s">
        <v>29</v>
      </c>
      <c r="C7867" t="s">
        <v>27</v>
      </c>
      <c r="D7867" t="s">
        <v>35</v>
      </c>
      <c r="E7867" s="1">
        <v>44574</v>
      </c>
      <c r="F7867" s="4">
        <v>4172</v>
      </c>
      <c r="G7867">
        <v>232</v>
      </c>
      <c r="H7867" s="3">
        <f>_xlfn.XLOOKUP(sales[[#This Row],[Product]],products[Product],products[Cost per box])*sales[[#This Row],[Boxes]]</f>
        <v>614.79999999999995</v>
      </c>
      <c r="I7867" s="4">
        <f>sales[[#This Row],[Revenue]]-sales[[#This Row],[Cost]]</f>
        <v>3557.2</v>
      </c>
    </row>
    <row r="7868" spans="2:9" x14ac:dyDescent="0.25">
      <c r="B7868" t="s">
        <v>57</v>
      </c>
      <c r="C7868" t="s">
        <v>11</v>
      </c>
      <c r="D7868" t="s">
        <v>43</v>
      </c>
      <c r="E7868" s="1">
        <v>44574</v>
      </c>
      <c r="F7868" s="4">
        <v>784</v>
      </c>
      <c r="G7868">
        <v>40</v>
      </c>
      <c r="H7868" s="3">
        <f>_xlfn.XLOOKUP(sales[[#This Row],[Product]],products[Product],products[Cost per box])*sales[[#This Row],[Boxes]]</f>
        <v>154</v>
      </c>
      <c r="I7868" s="4">
        <f>sales[[#This Row],[Revenue]]-sales[[#This Row],[Cost]]</f>
        <v>630</v>
      </c>
    </row>
    <row r="7869" spans="2:9" x14ac:dyDescent="0.25">
      <c r="B7869" t="s">
        <v>34</v>
      </c>
      <c r="C7869" t="s">
        <v>27</v>
      </c>
      <c r="D7869" t="s">
        <v>44</v>
      </c>
      <c r="E7869" s="1">
        <v>44574</v>
      </c>
      <c r="F7869" s="4">
        <v>882</v>
      </c>
      <c r="G7869">
        <v>37</v>
      </c>
      <c r="H7869" s="3">
        <f>_xlfn.XLOOKUP(sales[[#This Row],[Product]],products[Product],products[Cost per box])*sales[[#This Row],[Boxes]]</f>
        <v>354.09000000000003</v>
      </c>
      <c r="I7869" s="4">
        <f>sales[[#This Row],[Revenue]]-sales[[#This Row],[Cost]]</f>
        <v>527.91</v>
      </c>
    </row>
    <row r="7870" spans="2:9" x14ac:dyDescent="0.25">
      <c r="B7870" t="s">
        <v>25</v>
      </c>
      <c r="C7870" t="s">
        <v>6</v>
      </c>
      <c r="D7870" t="s">
        <v>30</v>
      </c>
      <c r="E7870" s="1">
        <v>44574</v>
      </c>
      <c r="F7870" s="4">
        <v>6748</v>
      </c>
      <c r="G7870">
        <v>375</v>
      </c>
      <c r="H7870" s="3">
        <f>_xlfn.XLOOKUP(sales[[#This Row],[Product]],products[Product],products[Cost per box])*sales[[#This Row],[Boxes]]</f>
        <v>1380</v>
      </c>
      <c r="I7870" s="4">
        <f>sales[[#This Row],[Revenue]]-sales[[#This Row],[Cost]]</f>
        <v>5368</v>
      </c>
    </row>
    <row r="7871" spans="2:9" x14ac:dyDescent="0.25">
      <c r="B7871" t="s">
        <v>18</v>
      </c>
      <c r="C7871" t="s">
        <v>27</v>
      </c>
      <c r="D7871" t="s">
        <v>48</v>
      </c>
      <c r="E7871" s="1">
        <v>44574</v>
      </c>
      <c r="F7871" s="4">
        <v>3073</v>
      </c>
      <c r="G7871">
        <v>123</v>
      </c>
      <c r="H7871" s="3">
        <f>_xlfn.XLOOKUP(sales[[#This Row],[Product]],products[Product],products[Cost per box])*sales[[#This Row],[Boxes]]</f>
        <v>920.04000000000008</v>
      </c>
      <c r="I7871" s="4">
        <f>sales[[#This Row],[Revenue]]-sales[[#This Row],[Cost]]</f>
        <v>2152.96</v>
      </c>
    </row>
    <row r="7872" spans="2:9" x14ac:dyDescent="0.25">
      <c r="B7872" t="s">
        <v>51</v>
      </c>
      <c r="C7872" t="s">
        <v>11</v>
      </c>
      <c r="D7872" t="s">
        <v>28</v>
      </c>
      <c r="E7872" s="1">
        <v>44574</v>
      </c>
      <c r="F7872" s="4">
        <v>6174</v>
      </c>
      <c r="G7872">
        <v>910</v>
      </c>
      <c r="H7872" s="3">
        <f>_xlfn.XLOOKUP(sales[[#This Row],[Product]],products[Product],products[Cost per box])*sales[[#This Row],[Boxes]]</f>
        <v>2511.6</v>
      </c>
      <c r="I7872" s="4">
        <f>sales[[#This Row],[Revenue]]-sales[[#This Row],[Cost]]</f>
        <v>3662.4</v>
      </c>
    </row>
    <row r="7873" spans="2:9" x14ac:dyDescent="0.25">
      <c r="B7873" t="s">
        <v>25</v>
      </c>
      <c r="C7873" t="s">
        <v>11</v>
      </c>
      <c r="D7873" t="s">
        <v>44</v>
      </c>
      <c r="E7873" s="1">
        <v>44574</v>
      </c>
      <c r="F7873" s="4">
        <v>3360</v>
      </c>
      <c r="G7873">
        <v>147</v>
      </c>
      <c r="H7873" s="3">
        <f>_xlfn.XLOOKUP(sales[[#This Row],[Product]],products[Product],products[Cost per box])*sales[[#This Row],[Boxes]]</f>
        <v>1406.79</v>
      </c>
      <c r="I7873" s="4">
        <f>sales[[#This Row],[Revenue]]-sales[[#This Row],[Cost]]</f>
        <v>1953.21</v>
      </c>
    </row>
    <row r="7874" spans="2:9" x14ac:dyDescent="0.25">
      <c r="B7874" t="s">
        <v>33</v>
      </c>
      <c r="C7874" t="s">
        <v>27</v>
      </c>
      <c r="D7874" t="s">
        <v>42</v>
      </c>
      <c r="E7874" s="1">
        <v>44574</v>
      </c>
      <c r="F7874" s="4">
        <v>5845</v>
      </c>
      <c r="G7874">
        <v>390</v>
      </c>
      <c r="H7874" s="3">
        <f>_xlfn.XLOOKUP(sales[[#This Row],[Product]],products[Product],products[Cost per box])*sales[[#This Row],[Boxes]]</f>
        <v>1848.6000000000001</v>
      </c>
      <c r="I7874" s="4">
        <f>sales[[#This Row],[Revenue]]-sales[[#This Row],[Cost]]</f>
        <v>3996.3999999999996</v>
      </c>
    </row>
    <row r="7875" spans="2:9" x14ac:dyDescent="0.25">
      <c r="B7875" t="s">
        <v>25</v>
      </c>
      <c r="C7875" t="s">
        <v>27</v>
      </c>
      <c r="D7875" t="s">
        <v>38</v>
      </c>
      <c r="E7875" s="1">
        <v>44574</v>
      </c>
      <c r="F7875" s="4">
        <v>7735</v>
      </c>
      <c r="G7875">
        <v>287</v>
      </c>
      <c r="H7875" s="3">
        <f>_xlfn.XLOOKUP(sales[[#This Row],[Product]],products[Product],products[Cost per box])*sales[[#This Row],[Boxes]]</f>
        <v>2852.7799999999997</v>
      </c>
      <c r="I7875" s="4">
        <f>sales[[#This Row],[Revenue]]-sales[[#This Row],[Cost]]</f>
        <v>4882.22</v>
      </c>
    </row>
    <row r="7876" spans="2:9" x14ac:dyDescent="0.25">
      <c r="B7876" t="s">
        <v>54</v>
      </c>
      <c r="C7876" t="s">
        <v>6</v>
      </c>
      <c r="D7876" t="s">
        <v>44</v>
      </c>
      <c r="E7876" s="1">
        <v>44574</v>
      </c>
      <c r="F7876" s="4">
        <v>10969</v>
      </c>
      <c r="G7876">
        <v>458</v>
      </c>
      <c r="H7876" s="3">
        <f>_xlfn.XLOOKUP(sales[[#This Row],[Product]],products[Product],products[Cost per box])*sales[[#This Row],[Boxes]]</f>
        <v>4383.0600000000004</v>
      </c>
      <c r="I7876" s="4">
        <f>sales[[#This Row],[Revenue]]-sales[[#This Row],[Cost]]</f>
        <v>6585.94</v>
      </c>
    </row>
    <row r="7877" spans="2:9" x14ac:dyDescent="0.25">
      <c r="B7877" t="s">
        <v>25</v>
      </c>
      <c r="C7877" t="s">
        <v>21</v>
      </c>
      <c r="D7877" t="s">
        <v>12</v>
      </c>
      <c r="E7877" s="1">
        <v>44574</v>
      </c>
      <c r="F7877" s="4">
        <v>9562</v>
      </c>
      <c r="G7877">
        <v>563</v>
      </c>
      <c r="H7877" s="3">
        <f>_xlfn.XLOOKUP(sales[[#This Row],[Product]],products[Product],products[Cost per box])*sales[[#This Row],[Boxes]]</f>
        <v>4746.09</v>
      </c>
      <c r="I7877" s="4">
        <f>sales[[#This Row],[Revenue]]-sales[[#This Row],[Cost]]</f>
        <v>4815.91</v>
      </c>
    </row>
    <row r="7878" spans="2:9" x14ac:dyDescent="0.25">
      <c r="B7878" t="s">
        <v>40</v>
      </c>
      <c r="C7878" t="s">
        <v>16</v>
      </c>
      <c r="D7878" t="s">
        <v>50</v>
      </c>
      <c r="E7878" s="1">
        <v>44574</v>
      </c>
      <c r="F7878" s="4">
        <v>6020</v>
      </c>
      <c r="G7878">
        <v>262</v>
      </c>
      <c r="H7878" s="3">
        <f>_xlfn.XLOOKUP(sales[[#This Row],[Product]],products[Product],products[Cost per box])*sales[[#This Row],[Boxes]]</f>
        <v>3251.42</v>
      </c>
      <c r="I7878" s="4">
        <f>sales[[#This Row],[Revenue]]-sales[[#This Row],[Cost]]</f>
        <v>2768.58</v>
      </c>
    </row>
    <row r="7879" spans="2:9" x14ac:dyDescent="0.25">
      <c r="B7879" t="s">
        <v>10</v>
      </c>
      <c r="C7879" t="s">
        <v>27</v>
      </c>
      <c r="D7879" t="s">
        <v>17</v>
      </c>
      <c r="E7879" s="1">
        <v>44574</v>
      </c>
      <c r="F7879" s="4">
        <v>9667</v>
      </c>
      <c r="G7879">
        <v>421</v>
      </c>
      <c r="H7879" s="3">
        <f>_xlfn.XLOOKUP(sales[[#This Row],[Product]],products[Product],products[Cost per box])*sales[[#This Row],[Boxes]]</f>
        <v>2862.7999999999997</v>
      </c>
      <c r="I7879" s="4">
        <f>sales[[#This Row],[Revenue]]-sales[[#This Row],[Cost]]</f>
        <v>6804.2000000000007</v>
      </c>
    </row>
    <row r="7880" spans="2:9" x14ac:dyDescent="0.25">
      <c r="B7880" t="s">
        <v>41</v>
      </c>
      <c r="C7880" t="s">
        <v>21</v>
      </c>
      <c r="D7880" t="s">
        <v>35</v>
      </c>
      <c r="E7880" s="1">
        <v>44574</v>
      </c>
      <c r="F7880" s="4">
        <v>4130</v>
      </c>
      <c r="G7880">
        <v>218</v>
      </c>
      <c r="H7880" s="3">
        <f>_xlfn.XLOOKUP(sales[[#This Row],[Product]],products[Product],products[Cost per box])*sales[[#This Row],[Boxes]]</f>
        <v>577.69999999999993</v>
      </c>
      <c r="I7880" s="4">
        <f>sales[[#This Row],[Revenue]]-sales[[#This Row],[Cost]]</f>
        <v>3552.3</v>
      </c>
    </row>
    <row r="7881" spans="2:9" x14ac:dyDescent="0.25">
      <c r="B7881" t="s">
        <v>18</v>
      </c>
      <c r="C7881" t="s">
        <v>11</v>
      </c>
      <c r="D7881" t="s">
        <v>22</v>
      </c>
      <c r="E7881" s="1">
        <v>44574</v>
      </c>
      <c r="F7881" s="4">
        <v>10220</v>
      </c>
      <c r="G7881">
        <v>1120</v>
      </c>
      <c r="H7881" s="3">
        <f>_xlfn.XLOOKUP(sales[[#This Row],[Product]],products[Product],products[Cost per box])*sales[[#This Row],[Boxes]]</f>
        <v>9206.4000000000015</v>
      </c>
      <c r="I7881" s="4">
        <f>sales[[#This Row],[Revenue]]-sales[[#This Row],[Cost]]</f>
        <v>1013.5999999999985</v>
      </c>
    </row>
    <row r="7882" spans="2:9" x14ac:dyDescent="0.25">
      <c r="B7882" t="s">
        <v>34</v>
      </c>
      <c r="C7882" t="s">
        <v>21</v>
      </c>
      <c r="D7882" t="s">
        <v>48</v>
      </c>
      <c r="E7882" s="1">
        <v>44574</v>
      </c>
      <c r="F7882" s="4">
        <v>16338</v>
      </c>
      <c r="G7882">
        <v>629</v>
      </c>
      <c r="H7882" s="3">
        <f>_xlfn.XLOOKUP(sales[[#This Row],[Product]],products[Product],products[Cost per box])*sales[[#This Row],[Boxes]]</f>
        <v>4704.92</v>
      </c>
      <c r="I7882" s="4">
        <f>sales[[#This Row],[Revenue]]-sales[[#This Row],[Cost]]</f>
        <v>11633.08</v>
      </c>
    </row>
    <row r="7883" spans="2:9" x14ac:dyDescent="0.25">
      <c r="B7883" t="s">
        <v>37</v>
      </c>
      <c r="C7883" t="s">
        <v>11</v>
      </c>
      <c r="D7883" t="s">
        <v>36</v>
      </c>
      <c r="E7883" s="1">
        <v>44574</v>
      </c>
      <c r="F7883" s="4">
        <v>8400</v>
      </c>
      <c r="G7883">
        <v>1050</v>
      </c>
      <c r="H7883" s="3">
        <f>_xlfn.XLOOKUP(sales[[#This Row],[Product]],products[Product],products[Cost per box])*sales[[#This Row],[Boxes]]</f>
        <v>5292</v>
      </c>
      <c r="I7883" s="4">
        <f>sales[[#This Row],[Revenue]]-sales[[#This Row],[Cost]]</f>
        <v>3108</v>
      </c>
    </row>
    <row r="7884" spans="2:9" x14ac:dyDescent="0.25">
      <c r="B7884" t="s">
        <v>37</v>
      </c>
      <c r="C7884" t="s">
        <v>21</v>
      </c>
      <c r="D7884" t="s">
        <v>22</v>
      </c>
      <c r="E7884" s="1">
        <v>44574</v>
      </c>
      <c r="F7884" s="4">
        <v>3668</v>
      </c>
      <c r="G7884">
        <v>459</v>
      </c>
      <c r="H7884" s="3">
        <f>_xlfn.XLOOKUP(sales[[#This Row],[Product]],products[Product],products[Cost per box])*sales[[#This Row],[Boxes]]</f>
        <v>3772.9800000000005</v>
      </c>
      <c r="I7884" s="4">
        <f>sales[[#This Row],[Revenue]]-sales[[#This Row],[Cost]]</f>
        <v>-104.98000000000047</v>
      </c>
    </row>
    <row r="7885" spans="2:9" x14ac:dyDescent="0.25">
      <c r="B7885" t="s">
        <v>29</v>
      </c>
      <c r="C7885" t="s">
        <v>6</v>
      </c>
      <c r="D7885" t="s">
        <v>30</v>
      </c>
      <c r="E7885" s="1">
        <v>44574</v>
      </c>
      <c r="F7885" s="4">
        <v>5047</v>
      </c>
      <c r="G7885">
        <v>253</v>
      </c>
      <c r="H7885" s="3">
        <f>_xlfn.XLOOKUP(sales[[#This Row],[Product]],products[Product],products[Cost per box])*sales[[#This Row],[Boxes]]</f>
        <v>931.04000000000008</v>
      </c>
      <c r="I7885" s="4">
        <f>sales[[#This Row],[Revenue]]-sales[[#This Row],[Cost]]</f>
        <v>4115.96</v>
      </c>
    </row>
    <row r="7886" spans="2:9" x14ac:dyDescent="0.25">
      <c r="B7886" t="s">
        <v>53</v>
      </c>
      <c r="C7886" t="s">
        <v>16</v>
      </c>
      <c r="D7886" t="s">
        <v>45</v>
      </c>
      <c r="E7886" s="1">
        <v>44574</v>
      </c>
      <c r="F7886" s="4">
        <v>4732</v>
      </c>
      <c r="G7886">
        <v>216</v>
      </c>
      <c r="H7886" s="3">
        <f>_xlfn.XLOOKUP(sales[[#This Row],[Product]],products[Product],products[Cost per box])*sales[[#This Row],[Boxes]]</f>
        <v>1669.68</v>
      </c>
      <c r="I7886" s="4">
        <f>sales[[#This Row],[Revenue]]-sales[[#This Row],[Cost]]</f>
        <v>3062.3199999999997</v>
      </c>
    </row>
    <row r="7887" spans="2:9" x14ac:dyDescent="0.25">
      <c r="B7887" t="s">
        <v>57</v>
      </c>
      <c r="C7887" t="s">
        <v>27</v>
      </c>
      <c r="D7887" t="s">
        <v>42</v>
      </c>
      <c r="E7887" s="1">
        <v>44574</v>
      </c>
      <c r="F7887" s="4">
        <v>7728</v>
      </c>
      <c r="G7887">
        <v>552</v>
      </c>
      <c r="H7887" s="3">
        <f>_xlfn.XLOOKUP(sales[[#This Row],[Product]],products[Product],products[Cost per box])*sales[[#This Row],[Boxes]]</f>
        <v>2616.48</v>
      </c>
      <c r="I7887" s="4">
        <f>sales[[#This Row],[Revenue]]-sales[[#This Row],[Cost]]</f>
        <v>5111.5200000000004</v>
      </c>
    </row>
    <row r="7888" spans="2:9" x14ac:dyDescent="0.25">
      <c r="B7888" t="s">
        <v>54</v>
      </c>
      <c r="C7888" t="s">
        <v>6</v>
      </c>
      <c r="D7888" t="s">
        <v>45</v>
      </c>
      <c r="E7888" s="1">
        <v>44574</v>
      </c>
      <c r="F7888" s="4">
        <v>6370</v>
      </c>
      <c r="G7888">
        <v>266</v>
      </c>
      <c r="H7888" s="3">
        <f>_xlfn.XLOOKUP(sales[[#This Row],[Product]],products[Product],products[Cost per box])*sales[[#This Row],[Boxes]]</f>
        <v>2056.1800000000003</v>
      </c>
      <c r="I7888" s="4">
        <f>sales[[#This Row],[Revenue]]-sales[[#This Row],[Cost]]</f>
        <v>4313.82</v>
      </c>
    </row>
    <row r="7889" spans="2:9" x14ac:dyDescent="0.25">
      <c r="B7889" t="s">
        <v>51</v>
      </c>
      <c r="C7889" t="s">
        <v>9</v>
      </c>
      <c r="D7889" t="s">
        <v>44</v>
      </c>
      <c r="E7889" s="1">
        <v>44574</v>
      </c>
      <c r="F7889" s="4">
        <v>3304</v>
      </c>
      <c r="G7889">
        <v>151</v>
      </c>
      <c r="H7889" s="3">
        <f>_xlfn.XLOOKUP(sales[[#This Row],[Product]],products[Product],products[Cost per box])*sales[[#This Row],[Boxes]]</f>
        <v>1445.07</v>
      </c>
      <c r="I7889" s="4">
        <f>sales[[#This Row],[Revenue]]-sales[[#This Row],[Cost]]</f>
        <v>1858.93</v>
      </c>
    </row>
    <row r="7890" spans="2:9" x14ac:dyDescent="0.25">
      <c r="B7890" t="s">
        <v>55</v>
      </c>
      <c r="C7890" t="s">
        <v>6</v>
      </c>
      <c r="D7890" t="s">
        <v>44</v>
      </c>
      <c r="E7890" s="1">
        <v>44574</v>
      </c>
      <c r="F7890" s="4">
        <v>2107</v>
      </c>
      <c r="G7890">
        <v>96</v>
      </c>
      <c r="H7890" s="3">
        <f>_xlfn.XLOOKUP(sales[[#This Row],[Product]],products[Product],products[Cost per box])*sales[[#This Row],[Boxes]]</f>
        <v>918.72</v>
      </c>
      <c r="I7890" s="4">
        <f>sales[[#This Row],[Revenue]]-sales[[#This Row],[Cost]]</f>
        <v>1188.28</v>
      </c>
    </row>
    <row r="7891" spans="2:9" x14ac:dyDescent="0.25">
      <c r="B7891" t="s">
        <v>32</v>
      </c>
      <c r="C7891" t="s">
        <v>27</v>
      </c>
      <c r="D7891" t="s">
        <v>24</v>
      </c>
      <c r="E7891" s="1">
        <v>44574</v>
      </c>
      <c r="F7891" s="4">
        <v>11536</v>
      </c>
      <c r="G7891">
        <v>577</v>
      </c>
      <c r="H7891" s="3">
        <f>_xlfn.XLOOKUP(sales[[#This Row],[Product]],products[Product],products[Cost per box])*sales[[#This Row],[Boxes]]</f>
        <v>6064.2699999999995</v>
      </c>
      <c r="I7891" s="4">
        <f>sales[[#This Row],[Revenue]]-sales[[#This Row],[Cost]]</f>
        <v>5471.7300000000005</v>
      </c>
    </row>
    <row r="7892" spans="2:9" x14ac:dyDescent="0.25">
      <c r="B7892" t="s">
        <v>13</v>
      </c>
      <c r="C7892" t="s">
        <v>9</v>
      </c>
      <c r="D7892" t="s">
        <v>26</v>
      </c>
      <c r="E7892" s="1">
        <v>44575</v>
      </c>
      <c r="F7892" s="4">
        <v>10164</v>
      </c>
      <c r="G7892">
        <v>910</v>
      </c>
      <c r="H7892" s="3">
        <f>_xlfn.XLOOKUP(sales[[#This Row],[Product]],products[Product],products[Cost per box])*sales[[#This Row],[Boxes]]</f>
        <v>5851.3</v>
      </c>
      <c r="I7892" s="4">
        <f>sales[[#This Row],[Revenue]]-sales[[#This Row],[Cost]]</f>
        <v>4312.7</v>
      </c>
    </row>
    <row r="7893" spans="2:9" x14ac:dyDescent="0.25">
      <c r="B7893" t="s">
        <v>15</v>
      </c>
      <c r="C7893" t="s">
        <v>21</v>
      </c>
      <c r="D7893" t="s">
        <v>35</v>
      </c>
      <c r="E7893" s="1">
        <v>44575</v>
      </c>
      <c r="F7893" s="4">
        <v>9275</v>
      </c>
      <c r="G7893">
        <v>516</v>
      </c>
      <c r="H7893" s="3">
        <f>_xlfn.XLOOKUP(sales[[#This Row],[Product]],products[Product],products[Cost per box])*sales[[#This Row],[Boxes]]</f>
        <v>1367.3999999999999</v>
      </c>
      <c r="I7893" s="4">
        <f>sales[[#This Row],[Revenue]]-sales[[#This Row],[Cost]]</f>
        <v>7907.6</v>
      </c>
    </row>
    <row r="7894" spans="2:9" x14ac:dyDescent="0.25">
      <c r="B7894" t="s">
        <v>8</v>
      </c>
      <c r="C7894" t="s">
        <v>16</v>
      </c>
      <c r="D7894" t="s">
        <v>26</v>
      </c>
      <c r="E7894" s="1">
        <v>44575</v>
      </c>
      <c r="F7894" s="4">
        <v>6314</v>
      </c>
      <c r="G7894">
        <v>486</v>
      </c>
      <c r="H7894" s="3">
        <f>_xlfn.XLOOKUP(sales[[#This Row],[Product]],products[Product],products[Cost per box])*sales[[#This Row],[Boxes]]</f>
        <v>3124.98</v>
      </c>
      <c r="I7894" s="4">
        <f>sales[[#This Row],[Revenue]]-sales[[#This Row],[Cost]]</f>
        <v>3189.02</v>
      </c>
    </row>
    <row r="7895" spans="2:9" x14ac:dyDescent="0.25">
      <c r="B7895" t="s">
        <v>55</v>
      </c>
      <c r="C7895" t="s">
        <v>9</v>
      </c>
      <c r="D7895" t="s">
        <v>52</v>
      </c>
      <c r="E7895" s="1">
        <v>44575</v>
      </c>
      <c r="F7895" s="4">
        <v>1547</v>
      </c>
      <c r="G7895">
        <v>155</v>
      </c>
      <c r="H7895" s="3">
        <f>_xlfn.XLOOKUP(sales[[#This Row],[Product]],products[Product],products[Cost per box])*sales[[#This Row],[Boxes]]</f>
        <v>514.6</v>
      </c>
      <c r="I7895" s="4">
        <f>sales[[#This Row],[Revenue]]-sales[[#This Row],[Cost]]</f>
        <v>1032.4000000000001</v>
      </c>
    </row>
    <row r="7896" spans="2:9" x14ac:dyDescent="0.25">
      <c r="B7896" t="s">
        <v>51</v>
      </c>
      <c r="C7896" t="s">
        <v>9</v>
      </c>
      <c r="D7896" t="s">
        <v>12</v>
      </c>
      <c r="E7896" s="1">
        <v>44575</v>
      </c>
      <c r="F7896" s="4">
        <v>1778</v>
      </c>
      <c r="G7896">
        <v>112</v>
      </c>
      <c r="H7896" s="3">
        <f>_xlfn.XLOOKUP(sales[[#This Row],[Product]],products[Product],products[Cost per box])*sales[[#This Row],[Boxes]]</f>
        <v>944.16</v>
      </c>
      <c r="I7896" s="4">
        <f>sales[[#This Row],[Revenue]]-sales[[#This Row],[Cost]]</f>
        <v>833.84</v>
      </c>
    </row>
    <row r="7897" spans="2:9" x14ac:dyDescent="0.25">
      <c r="B7897" t="s">
        <v>57</v>
      </c>
      <c r="C7897" t="s">
        <v>27</v>
      </c>
      <c r="D7897" t="s">
        <v>36</v>
      </c>
      <c r="E7897" s="1">
        <v>44575</v>
      </c>
      <c r="F7897" s="4">
        <v>5264</v>
      </c>
      <c r="G7897">
        <v>585</v>
      </c>
      <c r="H7897" s="3">
        <f>_xlfn.XLOOKUP(sales[[#This Row],[Product]],products[Product],products[Cost per box])*sales[[#This Row],[Boxes]]</f>
        <v>2948.4</v>
      </c>
      <c r="I7897" s="4">
        <f>sales[[#This Row],[Revenue]]-sales[[#This Row],[Cost]]</f>
        <v>2315.6</v>
      </c>
    </row>
    <row r="7898" spans="2:9" x14ac:dyDescent="0.25">
      <c r="B7898" t="s">
        <v>54</v>
      </c>
      <c r="C7898" t="s">
        <v>6</v>
      </c>
      <c r="D7898" t="s">
        <v>30</v>
      </c>
      <c r="E7898" s="1">
        <v>44575</v>
      </c>
      <c r="F7898" s="4">
        <v>2765</v>
      </c>
      <c r="G7898">
        <v>139</v>
      </c>
      <c r="H7898" s="3">
        <f>_xlfn.XLOOKUP(sales[[#This Row],[Product]],products[Product],products[Cost per box])*sales[[#This Row],[Boxes]]</f>
        <v>511.52000000000004</v>
      </c>
      <c r="I7898" s="4">
        <f>sales[[#This Row],[Revenue]]-sales[[#This Row],[Cost]]</f>
        <v>2253.48</v>
      </c>
    </row>
    <row r="7899" spans="2:9" x14ac:dyDescent="0.25">
      <c r="B7899" t="s">
        <v>54</v>
      </c>
      <c r="C7899" t="s">
        <v>11</v>
      </c>
      <c r="D7899" t="s">
        <v>7</v>
      </c>
      <c r="E7899" s="1">
        <v>44575</v>
      </c>
      <c r="F7899" s="4">
        <v>1022</v>
      </c>
      <c r="G7899">
        <v>64</v>
      </c>
      <c r="H7899" s="3">
        <f>_xlfn.XLOOKUP(sales[[#This Row],[Product]],products[Product],products[Cost per box])*sales[[#This Row],[Boxes]]</f>
        <v>329.6</v>
      </c>
      <c r="I7899" s="4">
        <f>sales[[#This Row],[Revenue]]-sales[[#This Row],[Cost]]</f>
        <v>692.4</v>
      </c>
    </row>
    <row r="7900" spans="2:9" x14ac:dyDescent="0.25">
      <c r="B7900" t="s">
        <v>54</v>
      </c>
      <c r="C7900" t="s">
        <v>9</v>
      </c>
      <c r="D7900" t="s">
        <v>12</v>
      </c>
      <c r="E7900" s="1">
        <v>44575</v>
      </c>
      <c r="F7900" s="4">
        <v>7882</v>
      </c>
      <c r="G7900">
        <v>464</v>
      </c>
      <c r="H7900" s="3">
        <f>_xlfn.XLOOKUP(sales[[#This Row],[Product]],products[Product],products[Cost per box])*sales[[#This Row],[Boxes]]</f>
        <v>3911.52</v>
      </c>
      <c r="I7900" s="4">
        <f>sales[[#This Row],[Revenue]]-sales[[#This Row],[Cost]]</f>
        <v>3970.48</v>
      </c>
    </row>
    <row r="7901" spans="2:9" x14ac:dyDescent="0.25">
      <c r="B7901" t="s">
        <v>33</v>
      </c>
      <c r="C7901" t="s">
        <v>27</v>
      </c>
      <c r="D7901" t="s">
        <v>43</v>
      </c>
      <c r="E7901" s="1">
        <v>44575</v>
      </c>
      <c r="F7901" s="4">
        <v>18788</v>
      </c>
      <c r="G7901">
        <v>910</v>
      </c>
      <c r="H7901" s="3">
        <f>_xlfn.XLOOKUP(sales[[#This Row],[Product]],products[Product],products[Cost per box])*sales[[#This Row],[Boxes]]</f>
        <v>3503.5</v>
      </c>
      <c r="I7901" s="4">
        <f>sales[[#This Row],[Revenue]]-sales[[#This Row],[Cost]]</f>
        <v>15284.5</v>
      </c>
    </row>
    <row r="7902" spans="2:9" x14ac:dyDescent="0.25">
      <c r="B7902" t="s">
        <v>32</v>
      </c>
      <c r="C7902" t="s">
        <v>9</v>
      </c>
      <c r="D7902" t="s">
        <v>35</v>
      </c>
      <c r="E7902" s="1">
        <v>44575</v>
      </c>
      <c r="F7902" s="4">
        <v>1274</v>
      </c>
      <c r="G7902">
        <v>75</v>
      </c>
      <c r="H7902" s="3">
        <f>_xlfn.XLOOKUP(sales[[#This Row],[Product]],products[Product],products[Cost per box])*sales[[#This Row],[Boxes]]</f>
        <v>198.75</v>
      </c>
      <c r="I7902" s="4">
        <f>sales[[#This Row],[Revenue]]-sales[[#This Row],[Cost]]</f>
        <v>1075.25</v>
      </c>
    </row>
    <row r="7903" spans="2:9" x14ac:dyDescent="0.25">
      <c r="B7903" t="s">
        <v>34</v>
      </c>
      <c r="C7903" t="s">
        <v>11</v>
      </c>
      <c r="D7903" t="s">
        <v>12</v>
      </c>
      <c r="E7903" s="1">
        <v>44575</v>
      </c>
      <c r="F7903" s="4">
        <v>4088</v>
      </c>
      <c r="G7903">
        <v>241</v>
      </c>
      <c r="H7903" s="3">
        <f>_xlfn.XLOOKUP(sales[[#This Row],[Product]],products[Product],products[Cost per box])*sales[[#This Row],[Boxes]]</f>
        <v>2031.6299999999999</v>
      </c>
      <c r="I7903" s="4">
        <f>sales[[#This Row],[Revenue]]-sales[[#This Row],[Cost]]</f>
        <v>2056.37</v>
      </c>
    </row>
    <row r="7904" spans="2:9" x14ac:dyDescent="0.25">
      <c r="B7904" t="s">
        <v>23</v>
      </c>
      <c r="C7904" t="s">
        <v>21</v>
      </c>
      <c r="D7904" t="s">
        <v>48</v>
      </c>
      <c r="E7904" s="1">
        <v>44575</v>
      </c>
      <c r="F7904" s="4">
        <v>4816</v>
      </c>
      <c r="G7904">
        <v>179</v>
      </c>
      <c r="H7904" s="3">
        <f>_xlfn.XLOOKUP(sales[[#This Row],[Product]],products[Product],products[Cost per box])*sales[[#This Row],[Boxes]]</f>
        <v>1338.92</v>
      </c>
      <c r="I7904" s="4">
        <f>sales[[#This Row],[Revenue]]-sales[[#This Row],[Cost]]</f>
        <v>3477.08</v>
      </c>
    </row>
    <row r="7905" spans="2:9" x14ac:dyDescent="0.25">
      <c r="B7905" t="s">
        <v>46</v>
      </c>
      <c r="C7905" t="s">
        <v>11</v>
      </c>
      <c r="D7905" t="s">
        <v>43</v>
      </c>
      <c r="E7905" s="1">
        <v>44575</v>
      </c>
      <c r="F7905" s="4">
        <v>651</v>
      </c>
      <c r="G7905">
        <v>30</v>
      </c>
      <c r="H7905" s="3">
        <f>_xlfn.XLOOKUP(sales[[#This Row],[Product]],products[Product],products[Cost per box])*sales[[#This Row],[Boxes]]</f>
        <v>115.5</v>
      </c>
      <c r="I7905" s="4">
        <f>sales[[#This Row],[Revenue]]-sales[[#This Row],[Cost]]</f>
        <v>535.5</v>
      </c>
    </row>
    <row r="7906" spans="2:9" x14ac:dyDescent="0.25">
      <c r="B7906" t="s">
        <v>37</v>
      </c>
      <c r="C7906" t="s">
        <v>27</v>
      </c>
      <c r="D7906" t="s">
        <v>14</v>
      </c>
      <c r="E7906" s="1">
        <v>44575</v>
      </c>
      <c r="F7906" s="4">
        <v>1414</v>
      </c>
      <c r="G7906">
        <v>236</v>
      </c>
      <c r="H7906" s="3">
        <f>_xlfn.XLOOKUP(sales[[#This Row],[Product]],products[Product],products[Cost per box])*sales[[#This Row],[Boxes]]</f>
        <v>1489.1599999999999</v>
      </c>
      <c r="I7906" s="4">
        <f>sales[[#This Row],[Revenue]]-sales[[#This Row],[Cost]]</f>
        <v>-75.159999999999854</v>
      </c>
    </row>
    <row r="7907" spans="2:9" x14ac:dyDescent="0.25">
      <c r="B7907" t="s">
        <v>37</v>
      </c>
      <c r="C7907" t="s">
        <v>9</v>
      </c>
      <c r="D7907" t="s">
        <v>42</v>
      </c>
      <c r="E7907" s="1">
        <v>44575</v>
      </c>
      <c r="F7907" s="4">
        <v>700</v>
      </c>
      <c r="G7907">
        <v>50</v>
      </c>
      <c r="H7907" s="3">
        <f>_xlfn.XLOOKUP(sales[[#This Row],[Product]],products[Product],products[Cost per box])*sales[[#This Row],[Boxes]]</f>
        <v>237</v>
      </c>
      <c r="I7907" s="4">
        <f>sales[[#This Row],[Revenue]]-sales[[#This Row],[Cost]]</f>
        <v>463</v>
      </c>
    </row>
    <row r="7908" spans="2:9" x14ac:dyDescent="0.25">
      <c r="B7908" t="s">
        <v>25</v>
      </c>
      <c r="C7908" t="s">
        <v>9</v>
      </c>
      <c r="D7908" t="s">
        <v>50</v>
      </c>
      <c r="E7908" s="1">
        <v>44575</v>
      </c>
      <c r="F7908" s="4">
        <v>1932</v>
      </c>
      <c r="G7908">
        <v>81</v>
      </c>
      <c r="H7908" s="3">
        <f>_xlfn.XLOOKUP(sales[[#This Row],[Product]],products[Product],products[Cost per box])*sales[[#This Row],[Boxes]]</f>
        <v>1005.21</v>
      </c>
      <c r="I7908" s="4">
        <f>sales[[#This Row],[Revenue]]-sales[[#This Row],[Cost]]</f>
        <v>926.79</v>
      </c>
    </row>
    <row r="7909" spans="2:9" x14ac:dyDescent="0.25">
      <c r="B7909" t="s">
        <v>13</v>
      </c>
      <c r="C7909" t="s">
        <v>21</v>
      </c>
      <c r="D7909" t="s">
        <v>31</v>
      </c>
      <c r="E7909" s="1">
        <v>44575</v>
      </c>
      <c r="F7909" s="4">
        <v>3570</v>
      </c>
      <c r="G7909">
        <v>255</v>
      </c>
      <c r="H7909" s="3">
        <f>_xlfn.XLOOKUP(sales[[#This Row],[Product]],products[Product],products[Cost per box])*sales[[#This Row],[Boxes]]</f>
        <v>1458.6</v>
      </c>
      <c r="I7909" s="4">
        <f>sales[[#This Row],[Revenue]]-sales[[#This Row],[Cost]]</f>
        <v>2111.4</v>
      </c>
    </row>
    <row r="7910" spans="2:9" x14ac:dyDescent="0.25">
      <c r="B7910" t="s">
        <v>53</v>
      </c>
      <c r="C7910" t="s">
        <v>21</v>
      </c>
      <c r="D7910" t="s">
        <v>45</v>
      </c>
      <c r="E7910" s="1">
        <v>44575</v>
      </c>
      <c r="F7910" s="4">
        <v>3122</v>
      </c>
      <c r="G7910">
        <v>142</v>
      </c>
      <c r="H7910" s="3">
        <f>_xlfn.XLOOKUP(sales[[#This Row],[Product]],products[Product],products[Cost per box])*sales[[#This Row],[Boxes]]</f>
        <v>1097.6600000000001</v>
      </c>
      <c r="I7910" s="4">
        <f>sales[[#This Row],[Revenue]]-sales[[#This Row],[Cost]]</f>
        <v>2024.34</v>
      </c>
    </row>
    <row r="7911" spans="2:9" x14ac:dyDescent="0.25">
      <c r="B7911" t="s">
        <v>25</v>
      </c>
      <c r="C7911" t="s">
        <v>16</v>
      </c>
      <c r="D7911" t="s">
        <v>14</v>
      </c>
      <c r="E7911" s="1">
        <v>44575</v>
      </c>
      <c r="F7911" s="4">
        <v>588</v>
      </c>
      <c r="G7911">
        <v>74</v>
      </c>
      <c r="H7911" s="3">
        <f>_xlfn.XLOOKUP(sales[[#This Row],[Product]],products[Product],products[Cost per box])*sales[[#This Row],[Boxes]]</f>
        <v>466.94</v>
      </c>
      <c r="I7911" s="4">
        <f>sales[[#This Row],[Revenue]]-sales[[#This Row],[Cost]]</f>
        <v>121.06</v>
      </c>
    </row>
    <row r="7912" spans="2:9" x14ac:dyDescent="0.25">
      <c r="B7912" t="s">
        <v>13</v>
      </c>
      <c r="C7912" t="s">
        <v>6</v>
      </c>
      <c r="D7912" t="s">
        <v>12</v>
      </c>
      <c r="E7912" s="1">
        <v>44575</v>
      </c>
      <c r="F7912" s="4">
        <v>5236</v>
      </c>
      <c r="G7912">
        <v>328</v>
      </c>
      <c r="H7912" s="3">
        <f>_xlfn.XLOOKUP(sales[[#This Row],[Product]],products[Product],products[Cost per box])*sales[[#This Row],[Boxes]]</f>
        <v>2765.04</v>
      </c>
      <c r="I7912" s="4">
        <f>sales[[#This Row],[Revenue]]-sales[[#This Row],[Cost]]</f>
        <v>2470.96</v>
      </c>
    </row>
    <row r="7913" spans="2:9" x14ac:dyDescent="0.25">
      <c r="B7913" t="s">
        <v>33</v>
      </c>
      <c r="C7913" t="s">
        <v>11</v>
      </c>
      <c r="D7913" t="s">
        <v>17</v>
      </c>
      <c r="E7913" s="1">
        <v>44575</v>
      </c>
      <c r="F7913" s="4">
        <v>4221</v>
      </c>
      <c r="G7913">
        <v>192</v>
      </c>
      <c r="H7913" s="3">
        <f>_xlfn.XLOOKUP(sales[[#This Row],[Product]],products[Product],products[Cost per box])*sales[[#This Row],[Boxes]]</f>
        <v>1305.5999999999999</v>
      </c>
      <c r="I7913" s="4">
        <f>sales[[#This Row],[Revenue]]-sales[[#This Row],[Cost]]</f>
        <v>2915.4</v>
      </c>
    </row>
    <row r="7914" spans="2:9" x14ac:dyDescent="0.25">
      <c r="B7914" t="s">
        <v>20</v>
      </c>
      <c r="C7914" t="s">
        <v>6</v>
      </c>
      <c r="D7914" t="s">
        <v>45</v>
      </c>
      <c r="E7914" s="1">
        <v>44575</v>
      </c>
      <c r="F7914" s="4">
        <v>420</v>
      </c>
      <c r="G7914">
        <v>20</v>
      </c>
      <c r="H7914" s="3">
        <f>_xlfn.XLOOKUP(sales[[#This Row],[Product]],products[Product],products[Cost per box])*sales[[#This Row],[Boxes]]</f>
        <v>154.60000000000002</v>
      </c>
      <c r="I7914" s="4">
        <f>sales[[#This Row],[Revenue]]-sales[[#This Row],[Cost]]</f>
        <v>265.39999999999998</v>
      </c>
    </row>
    <row r="7915" spans="2:9" x14ac:dyDescent="0.25">
      <c r="B7915" t="s">
        <v>29</v>
      </c>
      <c r="C7915" t="s">
        <v>9</v>
      </c>
      <c r="D7915" t="s">
        <v>52</v>
      </c>
      <c r="E7915" s="1">
        <v>44575</v>
      </c>
      <c r="F7915" s="4">
        <v>5705</v>
      </c>
      <c r="G7915">
        <v>571</v>
      </c>
      <c r="H7915" s="3">
        <f>_xlfn.XLOOKUP(sales[[#This Row],[Product]],products[Product],products[Cost per box])*sales[[#This Row],[Boxes]]</f>
        <v>1895.7199999999998</v>
      </c>
      <c r="I7915" s="4">
        <f>sales[[#This Row],[Revenue]]-sales[[#This Row],[Cost]]</f>
        <v>3809.28</v>
      </c>
    </row>
    <row r="7916" spans="2:9" x14ac:dyDescent="0.25">
      <c r="B7916" t="s">
        <v>13</v>
      </c>
      <c r="C7916" t="s">
        <v>27</v>
      </c>
      <c r="D7916" t="s">
        <v>22</v>
      </c>
      <c r="E7916" s="1">
        <v>44575</v>
      </c>
      <c r="F7916" s="4">
        <v>14504</v>
      </c>
      <c r="G7916">
        <v>1820</v>
      </c>
      <c r="H7916" s="3">
        <f>_xlfn.XLOOKUP(sales[[#This Row],[Product]],products[Product],products[Cost per box])*sales[[#This Row],[Boxes]]</f>
        <v>14960.400000000001</v>
      </c>
      <c r="I7916" s="4">
        <f>sales[[#This Row],[Revenue]]-sales[[#This Row],[Cost]]</f>
        <v>-456.40000000000146</v>
      </c>
    </row>
    <row r="7917" spans="2:9" x14ac:dyDescent="0.25">
      <c r="B7917" t="s">
        <v>23</v>
      </c>
      <c r="C7917" t="s">
        <v>27</v>
      </c>
      <c r="D7917" t="s">
        <v>17</v>
      </c>
      <c r="E7917" s="1">
        <v>44575</v>
      </c>
      <c r="F7917" s="4">
        <v>12726</v>
      </c>
      <c r="G7917">
        <v>606</v>
      </c>
      <c r="H7917" s="3">
        <f>_xlfn.XLOOKUP(sales[[#This Row],[Product]],products[Product],products[Cost per box])*sales[[#This Row],[Boxes]]</f>
        <v>4120.8</v>
      </c>
      <c r="I7917" s="4">
        <f>sales[[#This Row],[Revenue]]-sales[[#This Row],[Cost]]</f>
        <v>8605.2000000000007</v>
      </c>
    </row>
    <row r="7918" spans="2:9" x14ac:dyDescent="0.25">
      <c r="B7918" t="s">
        <v>46</v>
      </c>
      <c r="C7918" t="s">
        <v>6</v>
      </c>
      <c r="D7918" t="s">
        <v>14</v>
      </c>
      <c r="E7918" s="1">
        <v>44575</v>
      </c>
      <c r="F7918" s="4">
        <v>2947</v>
      </c>
      <c r="G7918">
        <v>369</v>
      </c>
      <c r="H7918" s="3">
        <f>_xlfn.XLOOKUP(sales[[#This Row],[Product]],products[Product],products[Cost per box])*sales[[#This Row],[Boxes]]</f>
        <v>2328.39</v>
      </c>
      <c r="I7918" s="4">
        <f>sales[[#This Row],[Revenue]]-sales[[#This Row],[Cost]]</f>
        <v>618.61000000000013</v>
      </c>
    </row>
    <row r="7919" spans="2:9" x14ac:dyDescent="0.25">
      <c r="B7919" t="s">
        <v>18</v>
      </c>
      <c r="C7919" t="s">
        <v>6</v>
      </c>
      <c r="D7919" t="s">
        <v>38</v>
      </c>
      <c r="E7919" s="1">
        <v>44575</v>
      </c>
      <c r="F7919" s="4">
        <v>12467</v>
      </c>
      <c r="G7919">
        <v>462</v>
      </c>
      <c r="H7919" s="3">
        <f>_xlfn.XLOOKUP(sales[[#This Row],[Product]],products[Product],products[Cost per box])*sales[[#This Row],[Boxes]]</f>
        <v>4592.28</v>
      </c>
      <c r="I7919" s="4">
        <f>sales[[#This Row],[Revenue]]-sales[[#This Row],[Cost]]</f>
        <v>7874.72</v>
      </c>
    </row>
    <row r="7920" spans="2:9" x14ac:dyDescent="0.25">
      <c r="B7920" t="s">
        <v>49</v>
      </c>
      <c r="C7920" t="s">
        <v>27</v>
      </c>
      <c r="D7920" t="s">
        <v>52</v>
      </c>
      <c r="E7920" s="1">
        <v>44575</v>
      </c>
      <c r="F7920" s="4">
        <v>6923</v>
      </c>
      <c r="G7920">
        <v>630</v>
      </c>
      <c r="H7920" s="3">
        <f>_xlfn.XLOOKUP(sales[[#This Row],[Product]],products[Product],products[Cost per box])*sales[[#This Row],[Boxes]]</f>
        <v>2091.6</v>
      </c>
      <c r="I7920" s="4">
        <f>sales[[#This Row],[Revenue]]-sales[[#This Row],[Cost]]</f>
        <v>4831.3999999999996</v>
      </c>
    </row>
    <row r="7921" spans="2:9" x14ac:dyDescent="0.25">
      <c r="B7921" t="s">
        <v>34</v>
      </c>
      <c r="C7921" t="s">
        <v>16</v>
      </c>
      <c r="D7921" t="s">
        <v>48</v>
      </c>
      <c r="E7921" s="1">
        <v>44575</v>
      </c>
      <c r="F7921" s="4">
        <v>1547</v>
      </c>
      <c r="G7921">
        <v>62</v>
      </c>
      <c r="H7921" s="3">
        <f>_xlfn.XLOOKUP(sales[[#This Row],[Product]],products[Product],products[Cost per box])*sales[[#This Row],[Boxes]]</f>
        <v>463.76000000000005</v>
      </c>
      <c r="I7921" s="4">
        <f>sales[[#This Row],[Revenue]]-sales[[#This Row],[Cost]]</f>
        <v>1083.24</v>
      </c>
    </row>
    <row r="7922" spans="2:9" x14ac:dyDescent="0.25">
      <c r="B7922" t="s">
        <v>54</v>
      </c>
      <c r="C7922" t="s">
        <v>21</v>
      </c>
      <c r="D7922" t="s">
        <v>48</v>
      </c>
      <c r="E7922" s="1">
        <v>44575</v>
      </c>
      <c r="F7922" s="4">
        <v>4312</v>
      </c>
      <c r="G7922">
        <v>173</v>
      </c>
      <c r="H7922" s="3">
        <f>_xlfn.XLOOKUP(sales[[#This Row],[Product]],products[Product],products[Cost per box])*sales[[#This Row],[Boxes]]</f>
        <v>1294.04</v>
      </c>
      <c r="I7922" s="4">
        <f>sales[[#This Row],[Revenue]]-sales[[#This Row],[Cost]]</f>
        <v>3017.96</v>
      </c>
    </row>
    <row r="7923" spans="2:9" x14ac:dyDescent="0.25">
      <c r="B7923" t="s">
        <v>40</v>
      </c>
      <c r="C7923" t="s">
        <v>6</v>
      </c>
      <c r="D7923" t="s">
        <v>48</v>
      </c>
      <c r="E7923" s="1">
        <v>44575</v>
      </c>
      <c r="F7923" s="4">
        <v>7672</v>
      </c>
      <c r="G7923">
        <v>296</v>
      </c>
      <c r="H7923" s="3">
        <f>_xlfn.XLOOKUP(sales[[#This Row],[Product]],products[Product],products[Cost per box])*sales[[#This Row],[Boxes]]</f>
        <v>2214.08</v>
      </c>
      <c r="I7923" s="4">
        <f>sales[[#This Row],[Revenue]]-sales[[#This Row],[Cost]]</f>
        <v>5457.92</v>
      </c>
    </row>
    <row r="7924" spans="2:9" x14ac:dyDescent="0.25">
      <c r="B7924" t="s">
        <v>51</v>
      </c>
      <c r="C7924" t="s">
        <v>16</v>
      </c>
      <c r="D7924" t="s">
        <v>36</v>
      </c>
      <c r="E7924" s="1">
        <v>44575</v>
      </c>
      <c r="F7924" s="4">
        <v>4690</v>
      </c>
      <c r="G7924">
        <v>522</v>
      </c>
      <c r="H7924" s="3">
        <f>_xlfn.XLOOKUP(sales[[#This Row],[Product]],products[Product],products[Cost per box])*sales[[#This Row],[Boxes]]</f>
        <v>2630.88</v>
      </c>
      <c r="I7924" s="4">
        <f>sales[[#This Row],[Revenue]]-sales[[#This Row],[Cost]]</f>
        <v>2059.12</v>
      </c>
    </row>
    <row r="7925" spans="2:9" x14ac:dyDescent="0.25">
      <c r="B7925" t="s">
        <v>13</v>
      </c>
      <c r="C7925" t="s">
        <v>6</v>
      </c>
      <c r="D7925" t="s">
        <v>35</v>
      </c>
      <c r="E7925" s="1">
        <v>44575</v>
      </c>
      <c r="F7925" s="4">
        <v>11361</v>
      </c>
      <c r="G7925">
        <v>598</v>
      </c>
      <c r="H7925" s="3">
        <f>_xlfn.XLOOKUP(sales[[#This Row],[Product]],products[Product],products[Cost per box])*sales[[#This Row],[Boxes]]</f>
        <v>1584.7</v>
      </c>
      <c r="I7925" s="4">
        <f>sales[[#This Row],[Revenue]]-sales[[#This Row],[Cost]]</f>
        <v>9776.2999999999993</v>
      </c>
    </row>
    <row r="7926" spans="2:9" x14ac:dyDescent="0.25">
      <c r="B7926" t="s">
        <v>5</v>
      </c>
      <c r="C7926" t="s">
        <v>16</v>
      </c>
      <c r="D7926" t="s">
        <v>36</v>
      </c>
      <c r="E7926" s="1">
        <v>44575</v>
      </c>
      <c r="F7926" s="4">
        <v>2877</v>
      </c>
      <c r="G7926">
        <v>320</v>
      </c>
      <c r="H7926" s="3">
        <f>_xlfn.XLOOKUP(sales[[#This Row],[Product]],products[Product],products[Cost per box])*sales[[#This Row],[Boxes]]</f>
        <v>1612.8</v>
      </c>
      <c r="I7926" s="4">
        <f>sales[[#This Row],[Revenue]]-sales[[#This Row],[Cost]]</f>
        <v>1264.2</v>
      </c>
    </row>
    <row r="7927" spans="2:9" x14ac:dyDescent="0.25">
      <c r="B7927" t="s">
        <v>10</v>
      </c>
      <c r="C7927" t="s">
        <v>16</v>
      </c>
      <c r="D7927" t="s">
        <v>52</v>
      </c>
      <c r="E7927" s="1">
        <v>44575</v>
      </c>
      <c r="F7927" s="4">
        <v>4900</v>
      </c>
      <c r="G7927">
        <v>446</v>
      </c>
      <c r="H7927" s="3">
        <f>_xlfn.XLOOKUP(sales[[#This Row],[Product]],products[Product],products[Cost per box])*sales[[#This Row],[Boxes]]</f>
        <v>1480.72</v>
      </c>
      <c r="I7927" s="4">
        <f>sales[[#This Row],[Revenue]]-sales[[#This Row],[Cost]]</f>
        <v>3419.2799999999997</v>
      </c>
    </row>
    <row r="7928" spans="2:9" x14ac:dyDescent="0.25">
      <c r="B7928" t="s">
        <v>13</v>
      </c>
      <c r="C7928" t="s">
        <v>9</v>
      </c>
      <c r="D7928" t="s">
        <v>43</v>
      </c>
      <c r="E7928" s="1">
        <v>44575</v>
      </c>
      <c r="F7928" s="4">
        <v>3955</v>
      </c>
      <c r="G7928">
        <v>198</v>
      </c>
      <c r="H7928" s="3">
        <f>_xlfn.XLOOKUP(sales[[#This Row],[Product]],products[Product],products[Cost per box])*sales[[#This Row],[Boxes]]</f>
        <v>762.30000000000007</v>
      </c>
      <c r="I7928" s="4">
        <f>sales[[#This Row],[Revenue]]-sales[[#This Row],[Cost]]</f>
        <v>3192.7</v>
      </c>
    </row>
    <row r="7929" spans="2:9" x14ac:dyDescent="0.25">
      <c r="B7929" t="s">
        <v>56</v>
      </c>
      <c r="C7929" t="s">
        <v>6</v>
      </c>
      <c r="D7929" t="s">
        <v>48</v>
      </c>
      <c r="E7929" s="1">
        <v>44575</v>
      </c>
      <c r="F7929" s="4">
        <v>10948</v>
      </c>
      <c r="G7929">
        <v>438</v>
      </c>
      <c r="H7929" s="3">
        <f>_xlfn.XLOOKUP(sales[[#This Row],[Product]],products[Product],products[Cost per box])*sales[[#This Row],[Boxes]]</f>
        <v>3276.2400000000002</v>
      </c>
      <c r="I7929" s="4">
        <f>sales[[#This Row],[Revenue]]-sales[[#This Row],[Cost]]</f>
        <v>7671.76</v>
      </c>
    </row>
    <row r="7930" spans="2:9" x14ac:dyDescent="0.25">
      <c r="B7930" t="s">
        <v>20</v>
      </c>
      <c r="C7930" t="s">
        <v>9</v>
      </c>
      <c r="D7930" t="s">
        <v>30</v>
      </c>
      <c r="E7930" s="1">
        <v>44575</v>
      </c>
      <c r="F7930" s="4">
        <v>6041</v>
      </c>
      <c r="G7930">
        <v>336</v>
      </c>
      <c r="H7930" s="3">
        <f>_xlfn.XLOOKUP(sales[[#This Row],[Product]],products[Product],products[Cost per box])*sales[[#This Row],[Boxes]]</f>
        <v>1236.48</v>
      </c>
      <c r="I7930" s="4">
        <f>sales[[#This Row],[Revenue]]-sales[[#This Row],[Cost]]</f>
        <v>4804.5200000000004</v>
      </c>
    </row>
    <row r="7931" spans="2:9" x14ac:dyDescent="0.25">
      <c r="B7931" t="s">
        <v>5</v>
      </c>
      <c r="C7931" t="s">
        <v>21</v>
      </c>
      <c r="D7931" t="s">
        <v>50</v>
      </c>
      <c r="E7931" s="1">
        <v>44575</v>
      </c>
      <c r="F7931" s="4">
        <v>6020</v>
      </c>
      <c r="G7931">
        <v>262</v>
      </c>
      <c r="H7931" s="3">
        <f>_xlfn.XLOOKUP(sales[[#This Row],[Product]],products[Product],products[Cost per box])*sales[[#This Row],[Boxes]]</f>
        <v>3251.42</v>
      </c>
      <c r="I7931" s="4">
        <f>sales[[#This Row],[Revenue]]-sales[[#This Row],[Cost]]</f>
        <v>2768.58</v>
      </c>
    </row>
    <row r="7932" spans="2:9" x14ac:dyDescent="0.25">
      <c r="B7932" t="s">
        <v>25</v>
      </c>
      <c r="C7932" t="s">
        <v>6</v>
      </c>
      <c r="D7932" t="s">
        <v>28</v>
      </c>
      <c r="E7932" s="1">
        <v>44575</v>
      </c>
      <c r="F7932" s="4">
        <v>14098</v>
      </c>
      <c r="G7932">
        <v>1750</v>
      </c>
      <c r="H7932" s="3">
        <f>_xlfn.XLOOKUP(sales[[#This Row],[Product]],products[Product],products[Cost per box])*sales[[#This Row],[Boxes]]</f>
        <v>4830</v>
      </c>
      <c r="I7932" s="4">
        <f>sales[[#This Row],[Revenue]]-sales[[#This Row],[Cost]]</f>
        <v>9268</v>
      </c>
    </row>
    <row r="7933" spans="2:9" x14ac:dyDescent="0.25">
      <c r="B7933" t="s">
        <v>41</v>
      </c>
      <c r="C7933" t="s">
        <v>6</v>
      </c>
      <c r="D7933" t="s">
        <v>43</v>
      </c>
      <c r="E7933" s="1">
        <v>44575</v>
      </c>
      <c r="F7933" s="4">
        <v>8715</v>
      </c>
      <c r="G7933">
        <v>397</v>
      </c>
      <c r="H7933" s="3">
        <f>_xlfn.XLOOKUP(sales[[#This Row],[Product]],products[Product],products[Cost per box])*sales[[#This Row],[Boxes]]</f>
        <v>1528.45</v>
      </c>
      <c r="I7933" s="4">
        <f>sales[[#This Row],[Revenue]]-sales[[#This Row],[Cost]]</f>
        <v>7186.55</v>
      </c>
    </row>
    <row r="7934" spans="2:9" x14ac:dyDescent="0.25">
      <c r="B7934" t="s">
        <v>51</v>
      </c>
      <c r="C7934" t="s">
        <v>21</v>
      </c>
      <c r="D7934" t="s">
        <v>14</v>
      </c>
      <c r="E7934" s="1">
        <v>44575</v>
      </c>
      <c r="F7934" s="4">
        <v>2702</v>
      </c>
      <c r="G7934">
        <v>451</v>
      </c>
      <c r="H7934" s="3">
        <f>_xlfn.XLOOKUP(sales[[#This Row],[Product]],products[Product],products[Cost per box])*sales[[#This Row],[Boxes]]</f>
        <v>2845.81</v>
      </c>
      <c r="I7934" s="4">
        <f>sales[[#This Row],[Revenue]]-sales[[#This Row],[Cost]]</f>
        <v>-143.80999999999995</v>
      </c>
    </row>
    <row r="7935" spans="2:9" x14ac:dyDescent="0.25">
      <c r="B7935" t="s">
        <v>33</v>
      </c>
      <c r="C7935" t="s">
        <v>11</v>
      </c>
      <c r="D7935" t="s">
        <v>30</v>
      </c>
      <c r="E7935" s="1">
        <v>44575</v>
      </c>
      <c r="F7935" s="4">
        <v>10899</v>
      </c>
      <c r="G7935">
        <v>574</v>
      </c>
      <c r="H7935" s="3">
        <f>_xlfn.XLOOKUP(sales[[#This Row],[Product]],products[Product],products[Cost per box])*sales[[#This Row],[Boxes]]</f>
        <v>2112.3200000000002</v>
      </c>
      <c r="I7935" s="4">
        <f>sales[[#This Row],[Revenue]]-sales[[#This Row],[Cost]]</f>
        <v>8786.68</v>
      </c>
    </row>
    <row r="7936" spans="2:9" x14ac:dyDescent="0.25">
      <c r="B7936" t="s">
        <v>54</v>
      </c>
      <c r="C7936" t="s">
        <v>11</v>
      </c>
      <c r="D7936" t="s">
        <v>26</v>
      </c>
      <c r="E7936" s="1">
        <v>44575</v>
      </c>
      <c r="F7936" s="4">
        <v>2597</v>
      </c>
      <c r="G7936">
        <v>237</v>
      </c>
      <c r="H7936" s="3">
        <f>_xlfn.XLOOKUP(sales[[#This Row],[Product]],products[Product],products[Cost per box])*sales[[#This Row],[Boxes]]</f>
        <v>1523.9099999999999</v>
      </c>
      <c r="I7936" s="4">
        <f>sales[[#This Row],[Revenue]]-sales[[#This Row],[Cost]]</f>
        <v>1073.0900000000001</v>
      </c>
    </row>
    <row r="7937" spans="2:9" x14ac:dyDescent="0.25">
      <c r="B7937" t="s">
        <v>51</v>
      </c>
      <c r="C7937" t="s">
        <v>6</v>
      </c>
      <c r="D7937" t="s">
        <v>50</v>
      </c>
      <c r="E7937" s="1">
        <v>44575</v>
      </c>
      <c r="F7937" s="4">
        <v>8050</v>
      </c>
      <c r="G7937">
        <v>336</v>
      </c>
      <c r="H7937" s="3">
        <f>_xlfn.XLOOKUP(sales[[#This Row],[Product]],products[Product],products[Cost per box])*sales[[#This Row],[Boxes]]</f>
        <v>4169.76</v>
      </c>
      <c r="I7937" s="4">
        <f>sales[[#This Row],[Revenue]]-sales[[#This Row],[Cost]]</f>
        <v>3880.24</v>
      </c>
    </row>
    <row r="7938" spans="2:9" x14ac:dyDescent="0.25">
      <c r="B7938" t="s">
        <v>23</v>
      </c>
      <c r="C7938" t="s">
        <v>11</v>
      </c>
      <c r="D7938" t="s">
        <v>43</v>
      </c>
      <c r="E7938" s="1">
        <v>44575</v>
      </c>
      <c r="F7938" s="4">
        <v>1596</v>
      </c>
      <c r="G7938">
        <v>76</v>
      </c>
      <c r="H7938" s="3">
        <f>_xlfn.XLOOKUP(sales[[#This Row],[Product]],products[Product],products[Cost per box])*sales[[#This Row],[Boxes]]</f>
        <v>292.60000000000002</v>
      </c>
      <c r="I7938" s="4">
        <f>sales[[#This Row],[Revenue]]-sales[[#This Row],[Cost]]</f>
        <v>1303.4000000000001</v>
      </c>
    </row>
    <row r="7939" spans="2:9" x14ac:dyDescent="0.25">
      <c r="B7939" t="s">
        <v>18</v>
      </c>
      <c r="C7939" t="s">
        <v>21</v>
      </c>
      <c r="D7939" t="s">
        <v>19</v>
      </c>
      <c r="E7939" s="1">
        <v>44578</v>
      </c>
      <c r="F7939" s="4">
        <v>455</v>
      </c>
      <c r="G7939">
        <v>29</v>
      </c>
      <c r="H7939" s="3">
        <f>_xlfn.XLOOKUP(sales[[#This Row],[Product]],products[Product],products[Cost per box])*sales[[#This Row],[Boxes]]</f>
        <v>296.67</v>
      </c>
      <c r="I7939" s="4">
        <f>sales[[#This Row],[Revenue]]-sales[[#This Row],[Cost]]</f>
        <v>158.32999999999998</v>
      </c>
    </row>
    <row r="7940" spans="2:9" x14ac:dyDescent="0.25">
      <c r="B7940" t="s">
        <v>15</v>
      </c>
      <c r="C7940" t="s">
        <v>11</v>
      </c>
      <c r="D7940" t="s">
        <v>12</v>
      </c>
      <c r="E7940" s="1">
        <v>44578</v>
      </c>
      <c r="F7940" s="4">
        <v>7980</v>
      </c>
      <c r="G7940">
        <v>470</v>
      </c>
      <c r="H7940" s="3">
        <f>_xlfn.XLOOKUP(sales[[#This Row],[Product]],products[Product],products[Cost per box])*sales[[#This Row],[Boxes]]</f>
        <v>3962.1</v>
      </c>
      <c r="I7940" s="4">
        <f>sales[[#This Row],[Revenue]]-sales[[#This Row],[Cost]]</f>
        <v>4017.9</v>
      </c>
    </row>
    <row r="7941" spans="2:9" x14ac:dyDescent="0.25">
      <c r="B7941" t="s">
        <v>20</v>
      </c>
      <c r="C7941" t="s">
        <v>6</v>
      </c>
      <c r="D7941" t="s">
        <v>31</v>
      </c>
      <c r="E7941" s="1">
        <v>44578</v>
      </c>
      <c r="F7941" s="4">
        <v>3199</v>
      </c>
      <c r="G7941">
        <v>267</v>
      </c>
      <c r="H7941" s="3">
        <f>_xlfn.XLOOKUP(sales[[#This Row],[Product]],products[Product],products[Cost per box])*sales[[#This Row],[Boxes]]</f>
        <v>1527.24</v>
      </c>
      <c r="I7941" s="4">
        <f>sales[[#This Row],[Revenue]]-sales[[#This Row],[Cost]]</f>
        <v>1671.76</v>
      </c>
    </row>
    <row r="7942" spans="2:9" x14ac:dyDescent="0.25">
      <c r="B7942" t="s">
        <v>32</v>
      </c>
      <c r="C7942" t="s">
        <v>16</v>
      </c>
      <c r="D7942" t="s">
        <v>42</v>
      </c>
      <c r="E7942" s="1">
        <v>44578</v>
      </c>
      <c r="F7942" s="4">
        <v>3248</v>
      </c>
      <c r="G7942">
        <v>203</v>
      </c>
      <c r="H7942" s="3">
        <f>_xlfn.XLOOKUP(sales[[#This Row],[Product]],products[Product],products[Cost per box])*sales[[#This Row],[Boxes]]</f>
        <v>962.22</v>
      </c>
      <c r="I7942" s="4">
        <f>sales[[#This Row],[Revenue]]-sales[[#This Row],[Cost]]</f>
        <v>2285.7799999999997</v>
      </c>
    </row>
    <row r="7943" spans="2:9" x14ac:dyDescent="0.25">
      <c r="B7943" t="s">
        <v>56</v>
      </c>
      <c r="C7943" t="s">
        <v>21</v>
      </c>
      <c r="D7943" t="s">
        <v>31</v>
      </c>
      <c r="E7943" s="1">
        <v>44578</v>
      </c>
      <c r="F7943" s="4">
        <v>6531</v>
      </c>
      <c r="G7943">
        <v>545</v>
      </c>
      <c r="H7943" s="3">
        <f>_xlfn.XLOOKUP(sales[[#This Row],[Product]],products[Product],products[Cost per box])*sales[[#This Row],[Boxes]]</f>
        <v>3117.4</v>
      </c>
      <c r="I7943" s="4">
        <f>sales[[#This Row],[Revenue]]-sales[[#This Row],[Cost]]</f>
        <v>3413.6</v>
      </c>
    </row>
    <row r="7944" spans="2:9" x14ac:dyDescent="0.25">
      <c r="B7944" t="s">
        <v>33</v>
      </c>
      <c r="C7944" t="s">
        <v>6</v>
      </c>
      <c r="D7944" t="s">
        <v>24</v>
      </c>
      <c r="E7944" s="1">
        <v>44578</v>
      </c>
      <c r="F7944" s="4">
        <v>6258</v>
      </c>
      <c r="G7944">
        <v>313</v>
      </c>
      <c r="H7944" s="3">
        <f>_xlfn.XLOOKUP(sales[[#This Row],[Product]],products[Product],products[Cost per box])*sales[[#This Row],[Boxes]]</f>
        <v>3289.63</v>
      </c>
      <c r="I7944" s="4">
        <f>sales[[#This Row],[Revenue]]-sales[[#This Row],[Cost]]</f>
        <v>2968.37</v>
      </c>
    </row>
    <row r="7945" spans="2:9" x14ac:dyDescent="0.25">
      <c r="B7945" t="s">
        <v>39</v>
      </c>
      <c r="C7945" t="s">
        <v>21</v>
      </c>
      <c r="D7945" t="s">
        <v>50</v>
      </c>
      <c r="E7945" s="1">
        <v>44578</v>
      </c>
      <c r="F7945" s="4">
        <v>1092</v>
      </c>
      <c r="G7945">
        <v>50</v>
      </c>
      <c r="H7945" s="3">
        <f>_xlfn.XLOOKUP(sales[[#This Row],[Product]],products[Product],products[Cost per box])*sales[[#This Row],[Boxes]]</f>
        <v>620.5</v>
      </c>
      <c r="I7945" s="4">
        <f>sales[[#This Row],[Revenue]]-sales[[#This Row],[Cost]]</f>
        <v>471.5</v>
      </c>
    </row>
    <row r="7946" spans="2:9" x14ac:dyDescent="0.25">
      <c r="B7946" t="s">
        <v>25</v>
      </c>
      <c r="C7946" t="s">
        <v>16</v>
      </c>
      <c r="D7946" t="s">
        <v>36</v>
      </c>
      <c r="E7946" s="1">
        <v>44578</v>
      </c>
      <c r="F7946" s="4">
        <v>2415</v>
      </c>
      <c r="G7946">
        <v>269</v>
      </c>
      <c r="H7946" s="3">
        <f>_xlfn.XLOOKUP(sales[[#This Row],[Product]],products[Product],products[Cost per box])*sales[[#This Row],[Boxes]]</f>
        <v>1355.76</v>
      </c>
      <c r="I7946" s="4">
        <f>sales[[#This Row],[Revenue]]-sales[[#This Row],[Cost]]</f>
        <v>1059.24</v>
      </c>
    </row>
    <row r="7947" spans="2:9" x14ac:dyDescent="0.25">
      <c r="B7947" t="s">
        <v>46</v>
      </c>
      <c r="C7947" t="s">
        <v>16</v>
      </c>
      <c r="D7947" t="s">
        <v>35</v>
      </c>
      <c r="E7947" s="1">
        <v>44578</v>
      </c>
      <c r="F7947" s="4">
        <v>12369</v>
      </c>
      <c r="G7947">
        <v>651</v>
      </c>
      <c r="H7947" s="3">
        <f>_xlfn.XLOOKUP(sales[[#This Row],[Product]],products[Product],products[Cost per box])*sales[[#This Row],[Boxes]]</f>
        <v>1725.1499999999999</v>
      </c>
      <c r="I7947" s="4">
        <f>sales[[#This Row],[Revenue]]-sales[[#This Row],[Cost]]</f>
        <v>10643.85</v>
      </c>
    </row>
    <row r="7948" spans="2:9" x14ac:dyDescent="0.25">
      <c r="B7948" t="s">
        <v>29</v>
      </c>
      <c r="C7948" t="s">
        <v>16</v>
      </c>
      <c r="D7948" t="s">
        <v>19</v>
      </c>
      <c r="E7948" s="1">
        <v>44578</v>
      </c>
      <c r="F7948" s="4">
        <v>2667</v>
      </c>
      <c r="G7948">
        <v>157</v>
      </c>
      <c r="H7948" s="3">
        <f>_xlfn.XLOOKUP(sales[[#This Row],[Product]],products[Product],products[Cost per box])*sales[[#This Row],[Boxes]]</f>
        <v>1606.1100000000001</v>
      </c>
      <c r="I7948" s="4">
        <f>sales[[#This Row],[Revenue]]-sales[[#This Row],[Cost]]</f>
        <v>1060.8899999999999</v>
      </c>
    </row>
    <row r="7949" spans="2:9" x14ac:dyDescent="0.25">
      <c r="B7949" t="s">
        <v>57</v>
      </c>
      <c r="C7949" t="s">
        <v>16</v>
      </c>
      <c r="D7949" t="s">
        <v>42</v>
      </c>
      <c r="E7949" s="1">
        <v>44578</v>
      </c>
      <c r="F7949" s="4">
        <v>357</v>
      </c>
      <c r="G7949">
        <v>24</v>
      </c>
      <c r="H7949" s="3">
        <f>_xlfn.XLOOKUP(sales[[#This Row],[Product]],products[Product],products[Cost per box])*sales[[#This Row],[Boxes]]</f>
        <v>113.76</v>
      </c>
      <c r="I7949" s="4">
        <f>sales[[#This Row],[Revenue]]-sales[[#This Row],[Cost]]</f>
        <v>243.24</v>
      </c>
    </row>
    <row r="7950" spans="2:9" x14ac:dyDescent="0.25">
      <c r="B7950" t="s">
        <v>56</v>
      </c>
      <c r="C7950" t="s">
        <v>16</v>
      </c>
      <c r="D7950" t="s">
        <v>50</v>
      </c>
      <c r="E7950" s="1">
        <v>44578</v>
      </c>
      <c r="F7950" s="4">
        <v>63</v>
      </c>
      <c r="G7950">
        <v>3</v>
      </c>
      <c r="H7950" s="3">
        <f>_xlfn.XLOOKUP(sales[[#This Row],[Product]],products[Product],products[Cost per box])*sales[[#This Row],[Boxes]]</f>
        <v>37.230000000000004</v>
      </c>
      <c r="I7950" s="4">
        <f>sales[[#This Row],[Revenue]]-sales[[#This Row],[Cost]]</f>
        <v>25.769999999999996</v>
      </c>
    </row>
    <row r="7951" spans="2:9" x14ac:dyDescent="0.25">
      <c r="B7951" t="s">
        <v>29</v>
      </c>
      <c r="C7951" t="s">
        <v>9</v>
      </c>
      <c r="D7951" t="s">
        <v>30</v>
      </c>
      <c r="E7951" s="1">
        <v>44578</v>
      </c>
      <c r="F7951" s="4">
        <v>9177</v>
      </c>
      <c r="G7951">
        <v>510</v>
      </c>
      <c r="H7951" s="3">
        <f>_xlfn.XLOOKUP(sales[[#This Row],[Product]],products[Product],products[Cost per box])*sales[[#This Row],[Boxes]]</f>
        <v>1876.8000000000002</v>
      </c>
      <c r="I7951" s="4">
        <f>sales[[#This Row],[Revenue]]-sales[[#This Row],[Cost]]</f>
        <v>7300.2</v>
      </c>
    </row>
    <row r="7952" spans="2:9" x14ac:dyDescent="0.25">
      <c r="B7952" t="s">
        <v>41</v>
      </c>
      <c r="C7952" t="s">
        <v>27</v>
      </c>
      <c r="D7952" t="s">
        <v>26</v>
      </c>
      <c r="E7952" s="1">
        <v>44578</v>
      </c>
      <c r="F7952" s="4">
        <v>11291</v>
      </c>
      <c r="G7952">
        <v>910</v>
      </c>
      <c r="H7952" s="3">
        <f>_xlfn.XLOOKUP(sales[[#This Row],[Product]],products[Product],products[Cost per box])*sales[[#This Row],[Boxes]]</f>
        <v>5851.3</v>
      </c>
      <c r="I7952" s="4">
        <f>sales[[#This Row],[Revenue]]-sales[[#This Row],[Cost]]</f>
        <v>5439.7</v>
      </c>
    </row>
    <row r="7953" spans="2:9" x14ac:dyDescent="0.25">
      <c r="B7953" t="s">
        <v>33</v>
      </c>
      <c r="C7953" t="s">
        <v>16</v>
      </c>
      <c r="D7953" t="s">
        <v>12</v>
      </c>
      <c r="E7953" s="1">
        <v>44578</v>
      </c>
      <c r="F7953" s="4">
        <v>5446</v>
      </c>
      <c r="G7953">
        <v>364</v>
      </c>
      <c r="H7953" s="3">
        <f>_xlfn.XLOOKUP(sales[[#This Row],[Product]],products[Product],products[Cost per box])*sales[[#This Row],[Boxes]]</f>
        <v>3068.52</v>
      </c>
      <c r="I7953" s="4">
        <f>sales[[#This Row],[Revenue]]-sales[[#This Row],[Cost]]</f>
        <v>2377.48</v>
      </c>
    </row>
    <row r="7954" spans="2:9" x14ac:dyDescent="0.25">
      <c r="B7954" t="s">
        <v>55</v>
      </c>
      <c r="C7954" t="s">
        <v>9</v>
      </c>
      <c r="D7954" t="s">
        <v>22</v>
      </c>
      <c r="E7954" s="1">
        <v>44578</v>
      </c>
      <c r="F7954" s="4">
        <v>11977</v>
      </c>
      <c r="G7954">
        <v>1470</v>
      </c>
      <c r="H7954" s="3">
        <f>_xlfn.XLOOKUP(sales[[#This Row],[Product]],products[Product],products[Cost per box])*sales[[#This Row],[Boxes]]</f>
        <v>12083.400000000001</v>
      </c>
      <c r="I7954" s="4">
        <f>sales[[#This Row],[Revenue]]-sales[[#This Row],[Cost]]</f>
        <v>-106.40000000000146</v>
      </c>
    </row>
    <row r="7955" spans="2:9" x14ac:dyDescent="0.25">
      <c r="B7955" t="s">
        <v>25</v>
      </c>
      <c r="C7955" t="s">
        <v>6</v>
      </c>
      <c r="D7955" t="s">
        <v>43</v>
      </c>
      <c r="E7955" s="1">
        <v>44578</v>
      </c>
      <c r="F7955" s="4">
        <v>6209</v>
      </c>
      <c r="G7955">
        <v>311</v>
      </c>
      <c r="H7955" s="3">
        <f>_xlfn.XLOOKUP(sales[[#This Row],[Product]],products[Product],products[Cost per box])*sales[[#This Row],[Boxes]]</f>
        <v>1197.3500000000001</v>
      </c>
      <c r="I7955" s="4">
        <f>sales[[#This Row],[Revenue]]-sales[[#This Row],[Cost]]</f>
        <v>5011.6499999999996</v>
      </c>
    </row>
    <row r="7956" spans="2:9" x14ac:dyDescent="0.25">
      <c r="B7956" t="s">
        <v>39</v>
      </c>
      <c r="C7956" t="s">
        <v>27</v>
      </c>
      <c r="D7956" t="s">
        <v>17</v>
      </c>
      <c r="E7956" s="1">
        <v>44578</v>
      </c>
      <c r="F7956" s="4">
        <v>11249</v>
      </c>
      <c r="G7956">
        <v>512</v>
      </c>
      <c r="H7956" s="3">
        <f>_xlfn.XLOOKUP(sales[[#This Row],[Product]],products[Product],products[Cost per box])*sales[[#This Row],[Boxes]]</f>
        <v>3481.6</v>
      </c>
      <c r="I7956" s="4">
        <f>sales[[#This Row],[Revenue]]-sales[[#This Row],[Cost]]</f>
        <v>7767.4</v>
      </c>
    </row>
    <row r="7957" spans="2:9" x14ac:dyDescent="0.25">
      <c r="B7957" t="s">
        <v>5</v>
      </c>
      <c r="C7957" t="s">
        <v>27</v>
      </c>
      <c r="D7957" t="s">
        <v>52</v>
      </c>
      <c r="E7957" s="1">
        <v>44578</v>
      </c>
      <c r="F7957" s="4">
        <v>2912</v>
      </c>
      <c r="G7957">
        <v>243</v>
      </c>
      <c r="H7957" s="3">
        <f>_xlfn.XLOOKUP(sales[[#This Row],[Product]],products[Product],products[Cost per box])*sales[[#This Row],[Boxes]]</f>
        <v>806.76</v>
      </c>
      <c r="I7957" s="4">
        <f>sales[[#This Row],[Revenue]]-sales[[#This Row],[Cost]]</f>
        <v>2105.2399999999998</v>
      </c>
    </row>
    <row r="7958" spans="2:9" x14ac:dyDescent="0.25">
      <c r="B7958" t="s">
        <v>40</v>
      </c>
      <c r="C7958" t="s">
        <v>27</v>
      </c>
      <c r="D7958" t="s">
        <v>14</v>
      </c>
      <c r="E7958" s="1">
        <v>44578</v>
      </c>
      <c r="F7958" s="4">
        <v>15806</v>
      </c>
      <c r="G7958">
        <v>2240</v>
      </c>
      <c r="H7958" s="3">
        <f>_xlfn.XLOOKUP(sales[[#This Row],[Product]],products[Product],products[Cost per box])*sales[[#This Row],[Boxes]]</f>
        <v>14134.4</v>
      </c>
      <c r="I7958" s="4">
        <f>sales[[#This Row],[Revenue]]-sales[[#This Row],[Cost]]</f>
        <v>1671.6000000000004</v>
      </c>
    </row>
    <row r="7959" spans="2:9" x14ac:dyDescent="0.25">
      <c r="B7959" t="s">
        <v>23</v>
      </c>
      <c r="C7959" t="s">
        <v>16</v>
      </c>
      <c r="D7959" t="s">
        <v>52</v>
      </c>
      <c r="E7959" s="1">
        <v>44578</v>
      </c>
      <c r="F7959" s="4">
        <v>10101</v>
      </c>
      <c r="G7959">
        <v>980</v>
      </c>
      <c r="H7959" s="3">
        <f>_xlfn.XLOOKUP(sales[[#This Row],[Product]],products[Product],products[Cost per box])*sales[[#This Row],[Boxes]]</f>
        <v>3253.6</v>
      </c>
      <c r="I7959" s="4">
        <f>sales[[#This Row],[Revenue]]-sales[[#This Row],[Cost]]</f>
        <v>6847.4</v>
      </c>
    </row>
    <row r="7960" spans="2:9" x14ac:dyDescent="0.25">
      <c r="B7960" t="s">
        <v>37</v>
      </c>
      <c r="C7960" t="s">
        <v>9</v>
      </c>
      <c r="D7960" t="s">
        <v>28</v>
      </c>
      <c r="E7960" s="1">
        <v>44578</v>
      </c>
      <c r="F7960" s="4">
        <v>7651</v>
      </c>
      <c r="G7960">
        <v>1120</v>
      </c>
      <c r="H7960" s="3">
        <f>_xlfn.XLOOKUP(sales[[#This Row],[Product]],products[Product],products[Cost per box])*sales[[#This Row],[Boxes]]</f>
        <v>3091.2</v>
      </c>
      <c r="I7960" s="4">
        <f>sales[[#This Row],[Revenue]]-sales[[#This Row],[Cost]]</f>
        <v>4559.8</v>
      </c>
    </row>
    <row r="7961" spans="2:9" x14ac:dyDescent="0.25">
      <c r="B7961" t="s">
        <v>5</v>
      </c>
      <c r="C7961" t="s">
        <v>21</v>
      </c>
      <c r="D7961" t="s">
        <v>35</v>
      </c>
      <c r="E7961" s="1">
        <v>44578</v>
      </c>
      <c r="F7961" s="4">
        <v>4046</v>
      </c>
      <c r="G7961">
        <v>213</v>
      </c>
      <c r="H7961" s="3">
        <f>_xlfn.XLOOKUP(sales[[#This Row],[Product]],products[Product],products[Cost per box])*sales[[#This Row],[Boxes]]</f>
        <v>564.44999999999993</v>
      </c>
      <c r="I7961" s="4">
        <f>sales[[#This Row],[Revenue]]-sales[[#This Row],[Cost]]</f>
        <v>3481.55</v>
      </c>
    </row>
    <row r="7962" spans="2:9" x14ac:dyDescent="0.25">
      <c r="B7962" t="s">
        <v>51</v>
      </c>
      <c r="C7962" t="s">
        <v>9</v>
      </c>
      <c r="D7962" t="s">
        <v>47</v>
      </c>
      <c r="E7962" s="1">
        <v>44578</v>
      </c>
      <c r="F7962" s="4">
        <v>4494</v>
      </c>
      <c r="G7962">
        <v>300</v>
      </c>
      <c r="H7962" s="3">
        <f>_xlfn.XLOOKUP(sales[[#This Row],[Product]],products[Product],products[Cost per box])*sales[[#This Row],[Boxes]]</f>
        <v>1578</v>
      </c>
      <c r="I7962" s="4">
        <f>sales[[#This Row],[Revenue]]-sales[[#This Row],[Cost]]</f>
        <v>2916</v>
      </c>
    </row>
    <row r="7963" spans="2:9" x14ac:dyDescent="0.25">
      <c r="B7963" t="s">
        <v>55</v>
      </c>
      <c r="C7963" t="s">
        <v>27</v>
      </c>
      <c r="D7963" t="s">
        <v>36</v>
      </c>
      <c r="E7963" s="1">
        <v>44578</v>
      </c>
      <c r="F7963" s="4">
        <v>6069</v>
      </c>
      <c r="G7963">
        <v>840</v>
      </c>
      <c r="H7963" s="3">
        <f>_xlfn.XLOOKUP(sales[[#This Row],[Product]],products[Product],products[Cost per box])*sales[[#This Row],[Boxes]]</f>
        <v>4233.6000000000004</v>
      </c>
      <c r="I7963" s="4">
        <f>sales[[#This Row],[Revenue]]-sales[[#This Row],[Cost]]</f>
        <v>1835.3999999999996</v>
      </c>
    </row>
    <row r="7964" spans="2:9" x14ac:dyDescent="0.25">
      <c r="B7964" t="s">
        <v>32</v>
      </c>
      <c r="C7964" t="s">
        <v>21</v>
      </c>
      <c r="D7964" t="s">
        <v>26</v>
      </c>
      <c r="E7964" s="1">
        <v>44578</v>
      </c>
      <c r="F7964" s="4">
        <v>9751</v>
      </c>
      <c r="G7964">
        <v>910</v>
      </c>
      <c r="H7964" s="3">
        <f>_xlfn.XLOOKUP(sales[[#This Row],[Product]],products[Product],products[Cost per box])*sales[[#This Row],[Boxes]]</f>
        <v>5851.3</v>
      </c>
      <c r="I7964" s="4">
        <f>sales[[#This Row],[Revenue]]-sales[[#This Row],[Cost]]</f>
        <v>3899.7</v>
      </c>
    </row>
    <row r="7965" spans="2:9" x14ac:dyDescent="0.25">
      <c r="B7965" t="s">
        <v>13</v>
      </c>
      <c r="C7965" t="s">
        <v>16</v>
      </c>
      <c r="D7965" t="s">
        <v>30</v>
      </c>
      <c r="E7965" s="1">
        <v>44578</v>
      </c>
      <c r="F7965" s="4">
        <v>4158</v>
      </c>
      <c r="G7965">
        <v>208</v>
      </c>
      <c r="H7965" s="3">
        <f>_xlfn.XLOOKUP(sales[[#This Row],[Product]],products[Product],products[Cost per box])*sales[[#This Row],[Boxes]]</f>
        <v>765.44</v>
      </c>
      <c r="I7965" s="4">
        <f>sales[[#This Row],[Revenue]]-sales[[#This Row],[Cost]]</f>
        <v>3392.56</v>
      </c>
    </row>
    <row r="7966" spans="2:9" x14ac:dyDescent="0.25">
      <c r="B7966" t="s">
        <v>53</v>
      </c>
      <c r="C7966" t="s">
        <v>9</v>
      </c>
      <c r="D7966" t="s">
        <v>35</v>
      </c>
      <c r="E7966" s="1">
        <v>44578</v>
      </c>
      <c r="F7966" s="4">
        <v>3003</v>
      </c>
      <c r="G7966">
        <v>167</v>
      </c>
      <c r="H7966" s="3">
        <f>_xlfn.XLOOKUP(sales[[#This Row],[Product]],products[Product],products[Cost per box])*sales[[#This Row],[Boxes]]</f>
        <v>442.55</v>
      </c>
      <c r="I7966" s="4">
        <f>sales[[#This Row],[Revenue]]-sales[[#This Row],[Cost]]</f>
        <v>2560.4499999999998</v>
      </c>
    </row>
    <row r="7967" spans="2:9" x14ac:dyDescent="0.25">
      <c r="B7967" t="s">
        <v>15</v>
      </c>
      <c r="C7967" t="s">
        <v>6</v>
      </c>
      <c r="D7967" t="s">
        <v>48</v>
      </c>
      <c r="E7967" s="1">
        <v>44578</v>
      </c>
      <c r="F7967" s="4">
        <v>3612</v>
      </c>
      <c r="G7967">
        <v>134</v>
      </c>
      <c r="H7967" s="3">
        <f>_xlfn.XLOOKUP(sales[[#This Row],[Product]],products[Product],products[Cost per box])*sales[[#This Row],[Boxes]]</f>
        <v>1002.32</v>
      </c>
      <c r="I7967" s="4">
        <f>sales[[#This Row],[Revenue]]-sales[[#This Row],[Cost]]</f>
        <v>2609.6799999999998</v>
      </c>
    </row>
    <row r="7968" spans="2:9" x14ac:dyDescent="0.25">
      <c r="B7968" t="s">
        <v>37</v>
      </c>
      <c r="C7968" t="s">
        <v>16</v>
      </c>
      <c r="D7968" t="s">
        <v>14</v>
      </c>
      <c r="E7968" s="1">
        <v>44578</v>
      </c>
      <c r="F7968" s="4">
        <v>13265</v>
      </c>
      <c r="G7968">
        <v>2240</v>
      </c>
      <c r="H7968" s="3">
        <f>_xlfn.XLOOKUP(sales[[#This Row],[Product]],products[Product],products[Cost per box])*sales[[#This Row],[Boxes]]</f>
        <v>14134.4</v>
      </c>
      <c r="I7968" s="4">
        <f>sales[[#This Row],[Revenue]]-sales[[#This Row],[Cost]]</f>
        <v>-869.39999999999964</v>
      </c>
    </row>
    <row r="7969" spans="2:9" x14ac:dyDescent="0.25">
      <c r="B7969" t="s">
        <v>55</v>
      </c>
      <c r="C7969" t="s">
        <v>16</v>
      </c>
      <c r="D7969" t="s">
        <v>45</v>
      </c>
      <c r="E7969" s="1">
        <v>44578</v>
      </c>
      <c r="F7969" s="4">
        <v>2688</v>
      </c>
      <c r="G7969">
        <v>123</v>
      </c>
      <c r="H7969" s="3">
        <f>_xlfn.XLOOKUP(sales[[#This Row],[Product]],products[Product],products[Cost per box])*sales[[#This Row],[Boxes]]</f>
        <v>950.79000000000008</v>
      </c>
      <c r="I7969" s="4">
        <f>sales[[#This Row],[Revenue]]-sales[[#This Row],[Cost]]</f>
        <v>1737.21</v>
      </c>
    </row>
    <row r="7970" spans="2:9" x14ac:dyDescent="0.25">
      <c r="B7970" t="s">
        <v>34</v>
      </c>
      <c r="C7970" t="s">
        <v>21</v>
      </c>
      <c r="D7970" t="s">
        <v>43</v>
      </c>
      <c r="E7970" s="1">
        <v>44578</v>
      </c>
      <c r="F7970" s="4">
        <v>7469</v>
      </c>
      <c r="G7970">
        <v>340</v>
      </c>
      <c r="H7970" s="3">
        <f>_xlfn.XLOOKUP(sales[[#This Row],[Product]],products[Product],products[Cost per box])*sales[[#This Row],[Boxes]]</f>
        <v>1309</v>
      </c>
      <c r="I7970" s="4">
        <f>sales[[#This Row],[Revenue]]-sales[[#This Row],[Cost]]</f>
        <v>6160</v>
      </c>
    </row>
    <row r="7971" spans="2:9" x14ac:dyDescent="0.25">
      <c r="B7971" t="s">
        <v>53</v>
      </c>
      <c r="C7971" t="s">
        <v>6</v>
      </c>
      <c r="D7971" t="s">
        <v>30</v>
      </c>
      <c r="E7971" s="1">
        <v>44578</v>
      </c>
      <c r="F7971" s="4">
        <v>1785</v>
      </c>
      <c r="G7971">
        <v>94</v>
      </c>
      <c r="H7971" s="3">
        <f>_xlfn.XLOOKUP(sales[[#This Row],[Product]],products[Product],products[Cost per box])*sales[[#This Row],[Boxes]]</f>
        <v>345.92</v>
      </c>
      <c r="I7971" s="4">
        <f>sales[[#This Row],[Revenue]]-sales[[#This Row],[Cost]]</f>
        <v>1439.08</v>
      </c>
    </row>
    <row r="7972" spans="2:9" x14ac:dyDescent="0.25">
      <c r="B7972" t="s">
        <v>5</v>
      </c>
      <c r="C7972" t="s">
        <v>6</v>
      </c>
      <c r="D7972" t="s">
        <v>7</v>
      </c>
      <c r="E7972" s="1">
        <v>44578</v>
      </c>
      <c r="F7972" s="4">
        <v>5670</v>
      </c>
      <c r="G7972">
        <v>405</v>
      </c>
      <c r="H7972" s="3">
        <f>_xlfn.XLOOKUP(sales[[#This Row],[Product]],products[Product],products[Cost per box])*sales[[#This Row],[Boxes]]</f>
        <v>2085.75</v>
      </c>
      <c r="I7972" s="4">
        <f>sales[[#This Row],[Revenue]]-sales[[#This Row],[Cost]]</f>
        <v>3584.25</v>
      </c>
    </row>
    <row r="7973" spans="2:9" x14ac:dyDescent="0.25">
      <c r="B7973" t="s">
        <v>55</v>
      </c>
      <c r="C7973" t="s">
        <v>9</v>
      </c>
      <c r="D7973" t="s">
        <v>7</v>
      </c>
      <c r="E7973" s="1">
        <v>44578</v>
      </c>
      <c r="F7973" s="4">
        <v>420</v>
      </c>
      <c r="G7973">
        <v>27</v>
      </c>
      <c r="H7973" s="3">
        <f>_xlfn.XLOOKUP(sales[[#This Row],[Product]],products[Product],products[Cost per box])*sales[[#This Row],[Boxes]]</f>
        <v>139.05000000000001</v>
      </c>
      <c r="I7973" s="4">
        <f>sales[[#This Row],[Revenue]]-sales[[#This Row],[Cost]]</f>
        <v>280.95</v>
      </c>
    </row>
    <row r="7974" spans="2:9" x14ac:dyDescent="0.25">
      <c r="B7974" t="s">
        <v>15</v>
      </c>
      <c r="C7974" t="s">
        <v>27</v>
      </c>
      <c r="D7974" t="s">
        <v>26</v>
      </c>
      <c r="E7974" s="1">
        <v>44578</v>
      </c>
      <c r="F7974" s="4">
        <v>7714</v>
      </c>
      <c r="G7974">
        <v>700</v>
      </c>
      <c r="H7974" s="3">
        <f>_xlfn.XLOOKUP(sales[[#This Row],[Product]],products[Product],products[Cost per box])*sales[[#This Row],[Boxes]]</f>
        <v>4501</v>
      </c>
      <c r="I7974" s="4">
        <f>sales[[#This Row],[Revenue]]-sales[[#This Row],[Cost]]</f>
        <v>3213</v>
      </c>
    </row>
    <row r="7975" spans="2:9" x14ac:dyDescent="0.25">
      <c r="B7975" t="s">
        <v>53</v>
      </c>
      <c r="C7975" t="s">
        <v>16</v>
      </c>
      <c r="D7975" t="s">
        <v>28</v>
      </c>
      <c r="E7975" s="1">
        <v>44578</v>
      </c>
      <c r="F7975" s="4">
        <v>3031</v>
      </c>
      <c r="G7975">
        <v>433</v>
      </c>
      <c r="H7975" s="3">
        <f>_xlfn.XLOOKUP(sales[[#This Row],[Product]],products[Product],products[Cost per box])*sales[[#This Row],[Boxes]]</f>
        <v>1195.08</v>
      </c>
      <c r="I7975" s="4">
        <f>sales[[#This Row],[Revenue]]-sales[[#This Row],[Cost]]</f>
        <v>1835.92</v>
      </c>
    </row>
    <row r="7976" spans="2:9" x14ac:dyDescent="0.25">
      <c r="B7976" t="s">
        <v>39</v>
      </c>
      <c r="C7976" t="s">
        <v>21</v>
      </c>
      <c r="D7976" t="s">
        <v>17</v>
      </c>
      <c r="E7976" s="1">
        <v>44578</v>
      </c>
      <c r="F7976" s="4">
        <v>10654</v>
      </c>
      <c r="G7976">
        <v>464</v>
      </c>
      <c r="H7976" s="3">
        <f>_xlfn.XLOOKUP(sales[[#This Row],[Product]],products[Product],products[Cost per box])*sales[[#This Row],[Boxes]]</f>
        <v>3155.2</v>
      </c>
      <c r="I7976" s="4">
        <f>sales[[#This Row],[Revenue]]-sales[[#This Row],[Cost]]</f>
        <v>7498.8</v>
      </c>
    </row>
    <row r="7977" spans="2:9" x14ac:dyDescent="0.25">
      <c r="B7977" t="s">
        <v>53</v>
      </c>
      <c r="C7977" t="s">
        <v>27</v>
      </c>
      <c r="D7977" t="s">
        <v>24</v>
      </c>
      <c r="E7977" s="1">
        <v>44578</v>
      </c>
      <c r="F7977" s="4">
        <v>3255</v>
      </c>
      <c r="G7977">
        <v>163</v>
      </c>
      <c r="H7977" s="3">
        <f>_xlfn.XLOOKUP(sales[[#This Row],[Product]],products[Product],products[Cost per box])*sales[[#This Row],[Boxes]]</f>
        <v>1713.1299999999999</v>
      </c>
      <c r="I7977" s="4">
        <f>sales[[#This Row],[Revenue]]-sales[[#This Row],[Cost]]</f>
        <v>1541.8700000000001</v>
      </c>
    </row>
    <row r="7978" spans="2:9" x14ac:dyDescent="0.25">
      <c r="B7978" t="s">
        <v>57</v>
      </c>
      <c r="C7978" t="s">
        <v>27</v>
      </c>
      <c r="D7978" t="s">
        <v>22</v>
      </c>
      <c r="E7978" s="1">
        <v>44578</v>
      </c>
      <c r="F7978" s="4">
        <v>1001</v>
      </c>
      <c r="G7978">
        <v>101</v>
      </c>
      <c r="H7978" s="3">
        <f>_xlfn.XLOOKUP(sales[[#This Row],[Product]],products[Product],products[Cost per box])*sales[[#This Row],[Boxes]]</f>
        <v>830.22</v>
      </c>
      <c r="I7978" s="4">
        <f>sales[[#This Row],[Revenue]]-sales[[#This Row],[Cost]]</f>
        <v>170.77999999999997</v>
      </c>
    </row>
    <row r="7979" spans="2:9" x14ac:dyDescent="0.25">
      <c r="B7979" t="s">
        <v>8</v>
      </c>
      <c r="C7979" t="s">
        <v>16</v>
      </c>
      <c r="D7979" t="s">
        <v>12</v>
      </c>
      <c r="E7979" s="1">
        <v>44578</v>
      </c>
      <c r="F7979" s="4">
        <v>9051</v>
      </c>
      <c r="G7979">
        <v>604</v>
      </c>
      <c r="H7979" s="3">
        <f>_xlfn.XLOOKUP(sales[[#This Row],[Product]],products[Product],products[Cost per box])*sales[[#This Row],[Boxes]]</f>
        <v>5091.72</v>
      </c>
      <c r="I7979" s="4">
        <f>sales[[#This Row],[Revenue]]-sales[[#This Row],[Cost]]</f>
        <v>3959.2799999999997</v>
      </c>
    </row>
    <row r="7980" spans="2:9" x14ac:dyDescent="0.25">
      <c r="B7980" t="s">
        <v>49</v>
      </c>
      <c r="C7980" t="s">
        <v>21</v>
      </c>
      <c r="D7980" t="s">
        <v>35</v>
      </c>
      <c r="E7980" s="1">
        <v>44578</v>
      </c>
      <c r="F7980" s="4">
        <v>11172</v>
      </c>
      <c r="G7980">
        <v>621</v>
      </c>
      <c r="H7980" s="3">
        <f>_xlfn.XLOOKUP(sales[[#This Row],[Product]],products[Product],products[Cost per box])*sales[[#This Row],[Boxes]]</f>
        <v>1645.6499999999999</v>
      </c>
      <c r="I7980" s="4">
        <f>sales[[#This Row],[Revenue]]-sales[[#This Row],[Cost]]</f>
        <v>9526.35</v>
      </c>
    </row>
    <row r="7981" spans="2:9" x14ac:dyDescent="0.25">
      <c r="B7981" t="s">
        <v>39</v>
      </c>
      <c r="C7981" t="s">
        <v>21</v>
      </c>
      <c r="D7981" t="s">
        <v>7</v>
      </c>
      <c r="E7981" s="1">
        <v>44578</v>
      </c>
      <c r="F7981" s="4">
        <v>1680</v>
      </c>
      <c r="G7981">
        <v>120</v>
      </c>
      <c r="H7981" s="3">
        <f>_xlfn.XLOOKUP(sales[[#This Row],[Product]],products[Product],products[Cost per box])*sales[[#This Row],[Boxes]]</f>
        <v>618</v>
      </c>
      <c r="I7981" s="4">
        <f>sales[[#This Row],[Revenue]]-sales[[#This Row],[Cost]]</f>
        <v>1062</v>
      </c>
    </row>
    <row r="7982" spans="2:9" x14ac:dyDescent="0.25">
      <c r="B7982" t="s">
        <v>25</v>
      </c>
      <c r="C7982" t="s">
        <v>27</v>
      </c>
      <c r="D7982" t="s">
        <v>50</v>
      </c>
      <c r="E7982" s="1">
        <v>44578</v>
      </c>
      <c r="F7982" s="4">
        <v>6223</v>
      </c>
      <c r="G7982">
        <v>271</v>
      </c>
      <c r="H7982" s="3">
        <f>_xlfn.XLOOKUP(sales[[#This Row],[Product]],products[Product],products[Cost per box])*sales[[#This Row],[Boxes]]</f>
        <v>3363.11</v>
      </c>
      <c r="I7982" s="4">
        <f>sales[[#This Row],[Revenue]]-sales[[#This Row],[Cost]]</f>
        <v>2859.89</v>
      </c>
    </row>
    <row r="7983" spans="2:9" x14ac:dyDescent="0.25">
      <c r="B7983" t="s">
        <v>55</v>
      </c>
      <c r="C7983" t="s">
        <v>21</v>
      </c>
      <c r="D7983" t="s">
        <v>35</v>
      </c>
      <c r="E7983" s="1">
        <v>44578</v>
      </c>
      <c r="F7983" s="4">
        <v>1547</v>
      </c>
      <c r="G7983">
        <v>82</v>
      </c>
      <c r="H7983" s="3">
        <f>_xlfn.XLOOKUP(sales[[#This Row],[Product]],products[Product],products[Cost per box])*sales[[#This Row],[Boxes]]</f>
        <v>217.29999999999998</v>
      </c>
      <c r="I7983" s="4">
        <f>sales[[#This Row],[Revenue]]-sales[[#This Row],[Cost]]</f>
        <v>1329.7</v>
      </c>
    </row>
    <row r="7984" spans="2:9" x14ac:dyDescent="0.25">
      <c r="B7984" t="s">
        <v>51</v>
      </c>
      <c r="C7984" t="s">
        <v>11</v>
      </c>
      <c r="D7984" t="s">
        <v>17</v>
      </c>
      <c r="E7984" s="1">
        <v>44578</v>
      </c>
      <c r="F7984" s="4">
        <v>13013</v>
      </c>
      <c r="G7984">
        <v>620</v>
      </c>
      <c r="H7984" s="3">
        <f>_xlfn.XLOOKUP(sales[[#This Row],[Product]],products[Product],products[Cost per box])*sales[[#This Row],[Boxes]]</f>
        <v>4216</v>
      </c>
      <c r="I7984" s="4">
        <f>sales[[#This Row],[Revenue]]-sales[[#This Row],[Cost]]</f>
        <v>8797</v>
      </c>
    </row>
    <row r="7985" spans="2:9" x14ac:dyDescent="0.25">
      <c r="B7985" t="s">
        <v>39</v>
      </c>
      <c r="C7985" t="s">
        <v>11</v>
      </c>
      <c r="D7985" t="s">
        <v>45</v>
      </c>
      <c r="E7985" s="1">
        <v>44578</v>
      </c>
      <c r="F7985" s="4">
        <v>3787</v>
      </c>
      <c r="G7985">
        <v>173</v>
      </c>
      <c r="H7985" s="3">
        <f>_xlfn.XLOOKUP(sales[[#This Row],[Product]],products[Product],products[Cost per box])*sales[[#This Row],[Boxes]]</f>
        <v>1337.29</v>
      </c>
      <c r="I7985" s="4">
        <f>sales[[#This Row],[Revenue]]-sales[[#This Row],[Cost]]</f>
        <v>2449.71</v>
      </c>
    </row>
    <row r="7986" spans="2:9" x14ac:dyDescent="0.25">
      <c r="B7986" t="s">
        <v>56</v>
      </c>
      <c r="C7986" t="s">
        <v>11</v>
      </c>
      <c r="D7986" t="s">
        <v>47</v>
      </c>
      <c r="E7986" s="1">
        <v>44578</v>
      </c>
      <c r="F7986" s="4">
        <v>2870</v>
      </c>
      <c r="G7986">
        <v>169</v>
      </c>
      <c r="H7986" s="3">
        <f>_xlfn.XLOOKUP(sales[[#This Row],[Product]],products[Product],products[Cost per box])*sales[[#This Row],[Boxes]]</f>
        <v>888.93999999999994</v>
      </c>
      <c r="I7986" s="4">
        <f>sales[[#This Row],[Revenue]]-sales[[#This Row],[Cost]]</f>
        <v>1981.06</v>
      </c>
    </row>
    <row r="7987" spans="2:9" x14ac:dyDescent="0.25">
      <c r="B7987" t="s">
        <v>34</v>
      </c>
      <c r="C7987" t="s">
        <v>9</v>
      </c>
      <c r="D7987" t="s">
        <v>52</v>
      </c>
      <c r="E7987" s="1">
        <v>44578</v>
      </c>
      <c r="F7987" s="4">
        <v>4529</v>
      </c>
      <c r="G7987">
        <v>412</v>
      </c>
      <c r="H7987" s="3">
        <f>_xlfn.XLOOKUP(sales[[#This Row],[Product]],products[Product],products[Cost per box])*sales[[#This Row],[Boxes]]</f>
        <v>1367.84</v>
      </c>
      <c r="I7987" s="4">
        <f>sales[[#This Row],[Revenue]]-sales[[#This Row],[Cost]]</f>
        <v>3161.16</v>
      </c>
    </row>
    <row r="7988" spans="2:9" x14ac:dyDescent="0.25">
      <c r="B7988" t="s">
        <v>18</v>
      </c>
      <c r="C7988" t="s">
        <v>11</v>
      </c>
      <c r="D7988" t="s">
        <v>52</v>
      </c>
      <c r="E7988" s="1">
        <v>44578</v>
      </c>
      <c r="F7988" s="4">
        <v>17724</v>
      </c>
      <c r="G7988">
        <v>1610</v>
      </c>
      <c r="H7988" s="3">
        <f>_xlfn.XLOOKUP(sales[[#This Row],[Product]],products[Product],products[Cost per box])*sales[[#This Row],[Boxes]]</f>
        <v>5345.2</v>
      </c>
      <c r="I7988" s="4">
        <f>sales[[#This Row],[Revenue]]-sales[[#This Row],[Cost]]</f>
        <v>12378.8</v>
      </c>
    </row>
    <row r="7989" spans="2:9" x14ac:dyDescent="0.25">
      <c r="B7989" t="s">
        <v>15</v>
      </c>
      <c r="C7989" t="s">
        <v>27</v>
      </c>
      <c r="D7989" t="s">
        <v>38</v>
      </c>
      <c r="E7989" s="1">
        <v>44578</v>
      </c>
      <c r="F7989" s="4">
        <v>7679</v>
      </c>
      <c r="G7989">
        <v>308</v>
      </c>
      <c r="H7989" s="3">
        <f>_xlfn.XLOOKUP(sales[[#This Row],[Product]],products[Product],products[Cost per box])*sales[[#This Row],[Boxes]]</f>
        <v>3061.52</v>
      </c>
      <c r="I7989" s="4">
        <f>sales[[#This Row],[Revenue]]-sales[[#This Row],[Cost]]</f>
        <v>4617.4799999999996</v>
      </c>
    </row>
    <row r="7990" spans="2:9" x14ac:dyDescent="0.25">
      <c r="B7990" t="s">
        <v>57</v>
      </c>
      <c r="C7990" t="s">
        <v>6</v>
      </c>
      <c r="D7990" t="s">
        <v>43</v>
      </c>
      <c r="E7990" s="1">
        <v>44578</v>
      </c>
      <c r="F7990" s="4">
        <v>4669</v>
      </c>
      <c r="G7990">
        <v>234</v>
      </c>
      <c r="H7990" s="3">
        <f>_xlfn.XLOOKUP(sales[[#This Row],[Product]],products[Product],products[Cost per box])*sales[[#This Row],[Boxes]]</f>
        <v>900.9</v>
      </c>
      <c r="I7990" s="4">
        <f>sales[[#This Row],[Revenue]]-sales[[#This Row],[Cost]]</f>
        <v>3768.1</v>
      </c>
    </row>
    <row r="7991" spans="2:9" x14ac:dyDescent="0.25">
      <c r="B7991" t="s">
        <v>23</v>
      </c>
      <c r="C7991" t="s">
        <v>9</v>
      </c>
      <c r="D7991" t="s">
        <v>45</v>
      </c>
      <c r="E7991" s="1">
        <v>44578</v>
      </c>
      <c r="F7991" s="4">
        <v>1666</v>
      </c>
      <c r="G7991">
        <v>73</v>
      </c>
      <c r="H7991" s="3">
        <f>_xlfn.XLOOKUP(sales[[#This Row],[Product]],products[Product],products[Cost per box])*sales[[#This Row],[Boxes]]</f>
        <v>564.29000000000008</v>
      </c>
      <c r="I7991" s="4">
        <f>sales[[#This Row],[Revenue]]-sales[[#This Row],[Cost]]</f>
        <v>1101.71</v>
      </c>
    </row>
    <row r="7992" spans="2:9" x14ac:dyDescent="0.25">
      <c r="B7992" t="s">
        <v>23</v>
      </c>
      <c r="C7992" t="s">
        <v>9</v>
      </c>
      <c r="D7992" t="s">
        <v>17</v>
      </c>
      <c r="E7992" s="1">
        <v>44578</v>
      </c>
      <c r="F7992" s="4">
        <v>679</v>
      </c>
      <c r="G7992">
        <v>30</v>
      </c>
      <c r="H7992" s="3">
        <f>_xlfn.XLOOKUP(sales[[#This Row],[Product]],products[Product],products[Cost per box])*sales[[#This Row],[Boxes]]</f>
        <v>204</v>
      </c>
      <c r="I7992" s="4">
        <f>sales[[#This Row],[Revenue]]-sales[[#This Row],[Cost]]</f>
        <v>475</v>
      </c>
    </row>
    <row r="7993" spans="2:9" x14ac:dyDescent="0.25">
      <c r="B7993" t="s">
        <v>20</v>
      </c>
      <c r="C7993" t="s">
        <v>21</v>
      </c>
      <c r="D7993" t="s">
        <v>48</v>
      </c>
      <c r="E7993" s="1">
        <v>44578</v>
      </c>
      <c r="F7993" s="4">
        <v>4088</v>
      </c>
      <c r="G7993">
        <v>164</v>
      </c>
      <c r="H7993" s="3">
        <f>_xlfn.XLOOKUP(sales[[#This Row],[Product]],products[Product],products[Cost per box])*sales[[#This Row],[Boxes]]</f>
        <v>1226.72</v>
      </c>
      <c r="I7993" s="4">
        <f>sales[[#This Row],[Revenue]]-sales[[#This Row],[Cost]]</f>
        <v>2861.2799999999997</v>
      </c>
    </row>
    <row r="7994" spans="2:9" x14ac:dyDescent="0.25">
      <c r="B7994" t="s">
        <v>5</v>
      </c>
      <c r="C7994" t="s">
        <v>21</v>
      </c>
      <c r="D7994" t="s">
        <v>14</v>
      </c>
      <c r="E7994" s="1">
        <v>44578</v>
      </c>
      <c r="F7994" s="4">
        <v>6440</v>
      </c>
      <c r="G7994">
        <v>910</v>
      </c>
      <c r="H7994" s="3">
        <f>_xlfn.XLOOKUP(sales[[#This Row],[Product]],products[Product],products[Cost per box])*sales[[#This Row],[Boxes]]</f>
        <v>5742.0999999999995</v>
      </c>
      <c r="I7994" s="4">
        <f>sales[[#This Row],[Revenue]]-sales[[#This Row],[Cost]]</f>
        <v>697.90000000000055</v>
      </c>
    </row>
    <row r="7995" spans="2:9" x14ac:dyDescent="0.25">
      <c r="B7995" t="s">
        <v>53</v>
      </c>
      <c r="C7995" t="s">
        <v>16</v>
      </c>
      <c r="D7995" t="s">
        <v>7</v>
      </c>
      <c r="E7995" s="1">
        <v>44578</v>
      </c>
      <c r="F7995" s="4">
        <v>3332</v>
      </c>
      <c r="G7995">
        <v>223</v>
      </c>
      <c r="H7995" s="3">
        <f>_xlfn.XLOOKUP(sales[[#This Row],[Product]],products[Product],products[Cost per box])*sales[[#This Row],[Boxes]]</f>
        <v>1148.45</v>
      </c>
      <c r="I7995" s="4">
        <f>sales[[#This Row],[Revenue]]-sales[[#This Row],[Cost]]</f>
        <v>2183.5500000000002</v>
      </c>
    </row>
    <row r="7996" spans="2:9" x14ac:dyDescent="0.25">
      <c r="B7996" t="s">
        <v>33</v>
      </c>
      <c r="C7996" t="s">
        <v>9</v>
      </c>
      <c r="D7996" t="s">
        <v>38</v>
      </c>
      <c r="E7996" s="1">
        <v>44578</v>
      </c>
      <c r="F7996" s="4">
        <v>5467</v>
      </c>
      <c r="G7996">
        <v>203</v>
      </c>
      <c r="H7996" s="3">
        <f>_xlfn.XLOOKUP(sales[[#This Row],[Product]],products[Product],products[Cost per box])*sales[[#This Row],[Boxes]]</f>
        <v>2017.82</v>
      </c>
      <c r="I7996" s="4">
        <f>sales[[#This Row],[Revenue]]-sales[[#This Row],[Cost]]</f>
        <v>3449.1800000000003</v>
      </c>
    </row>
    <row r="7997" spans="2:9" x14ac:dyDescent="0.25">
      <c r="B7997" t="s">
        <v>46</v>
      </c>
      <c r="C7997" t="s">
        <v>16</v>
      </c>
      <c r="D7997" t="s">
        <v>43</v>
      </c>
      <c r="E7997" s="1">
        <v>44578</v>
      </c>
      <c r="F7997" s="4">
        <v>4767</v>
      </c>
      <c r="G7997">
        <v>227</v>
      </c>
      <c r="H7997" s="3">
        <f>_xlfn.XLOOKUP(sales[[#This Row],[Product]],products[Product],products[Cost per box])*sales[[#This Row],[Boxes]]</f>
        <v>873.95</v>
      </c>
      <c r="I7997" s="4">
        <f>sales[[#This Row],[Revenue]]-sales[[#This Row],[Cost]]</f>
        <v>3893.05</v>
      </c>
    </row>
    <row r="7998" spans="2:9" x14ac:dyDescent="0.25">
      <c r="B7998" t="s">
        <v>29</v>
      </c>
      <c r="C7998" t="s">
        <v>9</v>
      </c>
      <c r="D7998" t="s">
        <v>17</v>
      </c>
      <c r="E7998" s="1">
        <v>44578</v>
      </c>
      <c r="F7998" s="4">
        <v>6664</v>
      </c>
      <c r="G7998">
        <v>318</v>
      </c>
      <c r="H7998" s="3">
        <f>_xlfn.XLOOKUP(sales[[#This Row],[Product]],products[Product],products[Cost per box])*sales[[#This Row],[Boxes]]</f>
        <v>2162.4</v>
      </c>
      <c r="I7998" s="4">
        <f>sales[[#This Row],[Revenue]]-sales[[#This Row],[Cost]]</f>
        <v>4501.6000000000004</v>
      </c>
    </row>
    <row r="7999" spans="2:9" x14ac:dyDescent="0.25">
      <c r="B7999" t="s">
        <v>40</v>
      </c>
      <c r="C7999" t="s">
        <v>9</v>
      </c>
      <c r="D7999" t="s">
        <v>45</v>
      </c>
      <c r="E7999" s="1">
        <v>44578</v>
      </c>
      <c r="F7999" s="4">
        <v>12383</v>
      </c>
      <c r="G7999">
        <v>539</v>
      </c>
      <c r="H7999" s="3">
        <f>_xlfn.XLOOKUP(sales[[#This Row],[Product]],products[Product],products[Cost per box])*sales[[#This Row],[Boxes]]</f>
        <v>4166.47</v>
      </c>
      <c r="I7999" s="4">
        <f>sales[[#This Row],[Revenue]]-sales[[#This Row],[Cost]]</f>
        <v>8216.5299999999988</v>
      </c>
    </row>
    <row r="8000" spans="2:9" x14ac:dyDescent="0.25">
      <c r="B8000" t="s">
        <v>55</v>
      </c>
      <c r="C8000" t="s">
        <v>16</v>
      </c>
      <c r="D8000" t="s">
        <v>42</v>
      </c>
      <c r="E8000" s="1">
        <v>44578</v>
      </c>
      <c r="F8000" s="4">
        <v>7427</v>
      </c>
      <c r="G8000">
        <v>531</v>
      </c>
      <c r="H8000" s="3">
        <f>_xlfn.XLOOKUP(sales[[#This Row],[Product]],products[Product],products[Cost per box])*sales[[#This Row],[Boxes]]</f>
        <v>2516.94</v>
      </c>
      <c r="I8000" s="4">
        <f>sales[[#This Row],[Revenue]]-sales[[#This Row],[Cost]]</f>
        <v>4910.0599999999995</v>
      </c>
    </row>
    <row r="8001" spans="2:9" x14ac:dyDescent="0.25">
      <c r="B8001" t="s">
        <v>29</v>
      </c>
      <c r="C8001" t="s">
        <v>6</v>
      </c>
      <c r="D8001" t="s">
        <v>48</v>
      </c>
      <c r="E8001" s="1">
        <v>44578</v>
      </c>
      <c r="F8001" s="4">
        <v>7105</v>
      </c>
      <c r="G8001">
        <v>274</v>
      </c>
      <c r="H8001" s="3">
        <f>_xlfn.XLOOKUP(sales[[#This Row],[Product]],products[Product],products[Cost per box])*sales[[#This Row],[Boxes]]</f>
        <v>2049.52</v>
      </c>
      <c r="I8001" s="4">
        <f>sales[[#This Row],[Revenue]]-sales[[#This Row],[Cost]]</f>
        <v>5055.4799999999996</v>
      </c>
    </row>
    <row r="8002" spans="2:9" x14ac:dyDescent="0.25">
      <c r="B8002" t="s">
        <v>20</v>
      </c>
      <c r="C8002" t="s">
        <v>9</v>
      </c>
      <c r="D8002" t="s">
        <v>12</v>
      </c>
      <c r="E8002" s="1">
        <v>44578</v>
      </c>
      <c r="F8002" s="4">
        <v>4648</v>
      </c>
      <c r="G8002">
        <v>274</v>
      </c>
      <c r="H8002" s="3">
        <f>_xlfn.XLOOKUP(sales[[#This Row],[Product]],products[Product],products[Cost per box])*sales[[#This Row],[Boxes]]</f>
        <v>2309.8199999999997</v>
      </c>
      <c r="I8002" s="4">
        <f>sales[[#This Row],[Revenue]]-sales[[#This Row],[Cost]]</f>
        <v>2338.1800000000003</v>
      </c>
    </row>
    <row r="8003" spans="2:9" x14ac:dyDescent="0.25">
      <c r="B8003" t="s">
        <v>5</v>
      </c>
      <c r="C8003" t="s">
        <v>9</v>
      </c>
      <c r="D8003" t="s">
        <v>7</v>
      </c>
      <c r="E8003" s="1">
        <v>44578</v>
      </c>
      <c r="F8003" s="4">
        <v>3038</v>
      </c>
      <c r="G8003">
        <v>190</v>
      </c>
      <c r="H8003" s="3">
        <f>_xlfn.XLOOKUP(sales[[#This Row],[Product]],products[Product],products[Cost per box])*sales[[#This Row],[Boxes]]</f>
        <v>978.50000000000011</v>
      </c>
      <c r="I8003" s="4">
        <f>sales[[#This Row],[Revenue]]-sales[[#This Row],[Cost]]</f>
        <v>2059.5</v>
      </c>
    </row>
    <row r="8004" spans="2:9" x14ac:dyDescent="0.25">
      <c r="B8004" t="s">
        <v>32</v>
      </c>
      <c r="C8004" t="s">
        <v>21</v>
      </c>
      <c r="D8004" t="s">
        <v>12</v>
      </c>
      <c r="E8004" s="1">
        <v>44578</v>
      </c>
      <c r="F8004" s="4">
        <v>4592</v>
      </c>
      <c r="G8004">
        <v>287</v>
      </c>
      <c r="H8004" s="3">
        <f>_xlfn.XLOOKUP(sales[[#This Row],[Product]],products[Product],products[Cost per box])*sales[[#This Row],[Boxes]]</f>
        <v>2419.41</v>
      </c>
      <c r="I8004" s="4">
        <f>sales[[#This Row],[Revenue]]-sales[[#This Row],[Cost]]</f>
        <v>2172.59</v>
      </c>
    </row>
    <row r="8005" spans="2:9" x14ac:dyDescent="0.25">
      <c r="B8005" t="s">
        <v>5</v>
      </c>
      <c r="C8005" t="s">
        <v>9</v>
      </c>
      <c r="D8005" t="s">
        <v>36</v>
      </c>
      <c r="E8005" s="1">
        <v>44578</v>
      </c>
      <c r="F8005" s="4">
        <v>3213</v>
      </c>
      <c r="G8005">
        <v>459</v>
      </c>
      <c r="H8005" s="3">
        <f>_xlfn.XLOOKUP(sales[[#This Row],[Product]],products[Product],products[Cost per box])*sales[[#This Row],[Boxes]]</f>
        <v>2313.36</v>
      </c>
      <c r="I8005" s="4">
        <f>sales[[#This Row],[Revenue]]-sales[[#This Row],[Cost]]</f>
        <v>899.63999999999987</v>
      </c>
    </row>
    <row r="8006" spans="2:9" x14ac:dyDescent="0.25">
      <c r="B8006" t="s">
        <v>10</v>
      </c>
      <c r="C8006" t="s">
        <v>6</v>
      </c>
      <c r="D8006" t="s">
        <v>48</v>
      </c>
      <c r="E8006" s="1">
        <v>44578</v>
      </c>
      <c r="F8006" s="4">
        <v>4046</v>
      </c>
      <c r="G8006">
        <v>150</v>
      </c>
      <c r="H8006" s="3">
        <f>_xlfn.XLOOKUP(sales[[#This Row],[Product]],products[Product],products[Cost per box])*sales[[#This Row],[Boxes]]</f>
        <v>1122</v>
      </c>
      <c r="I8006" s="4">
        <f>sales[[#This Row],[Revenue]]-sales[[#This Row],[Cost]]</f>
        <v>2924</v>
      </c>
    </row>
    <row r="8007" spans="2:9" x14ac:dyDescent="0.25">
      <c r="B8007" t="s">
        <v>33</v>
      </c>
      <c r="C8007" t="s">
        <v>21</v>
      </c>
      <c r="D8007" t="s">
        <v>52</v>
      </c>
      <c r="E8007" s="1">
        <v>44578</v>
      </c>
      <c r="F8007" s="4">
        <v>3479</v>
      </c>
      <c r="G8007">
        <v>290</v>
      </c>
      <c r="H8007" s="3">
        <f>_xlfn.XLOOKUP(sales[[#This Row],[Product]],products[Product],products[Cost per box])*sales[[#This Row],[Boxes]]</f>
        <v>962.8</v>
      </c>
      <c r="I8007" s="4">
        <f>sales[[#This Row],[Revenue]]-sales[[#This Row],[Cost]]</f>
        <v>2516.1999999999998</v>
      </c>
    </row>
    <row r="8008" spans="2:9" x14ac:dyDescent="0.25">
      <c r="B8008" t="s">
        <v>5</v>
      </c>
      <c r="C8008" t="s">
        <v>6</v>
      </c>
      <c r="D8008" t="s">
        <v>52</v>
      </c>
      <c r="E8008" s="1">
        <v>44578</v>
      </c>
      <c r="F8008" s="4">
        <v>8568</v>
      </c>
      <c r="G8008">
        <v>840</v>
      </c>
      <c r="H8008" s="3">
        <f>_xlfn.XLOOKUP(sales[[#This Row],[Product]],products[Product],products[Cost per box])*sales[[#This Row],[Boxes]]</f>
        <v>2788.7999999999997</v>
      </c>
      <c r="I8008" s="4">
        <f>sales[[#This Row],[Revenue]]-sales[[#This Row],[Cost]]</f>
        <v>5779.2000000000007</v>
      </c>
    </row>
    <row r="8009" spans="2:9" x14ac:dyDescent="0.25">
      <c r="B8009" t="s">
        <v>5</v>
      </c>
      <c r="C8009" t="s">
        <v>6</v>
      </c>
      <c r="D8009" t="s">
        <v>44</v>
      </c>
      <c r="E8009" s="1">
        <v>44578</v>
      </c>
      <c r="F8009" s="4">
        <v>9009</v>
      </c>
      <c r="G8009">
        <v>392</v>
      </c>
      <c r="H8009" s="3">
        <f>_xlfn.XLOOKUP(sales[[#This Row],[Product]],products[Product],products[Cost per box])*sales[[#This Row],[Boxes]]</f>
        <v>3751.44</v>
      </c>
      <c r="I8009" s="4">
        <f>sales[[#This Row],[Revenue]]-sales[[#This Row],[Cost]]</f>
        <v>5257.5599999999995</v>
      </c>
    </row>
    <row r="8010" spans="2:9" x14ac:dyDescent="0.25">
      <c r="B8010" t="s">
        <v>13</v>
      </c>
      <c r="C8010" t="s">
        <v>16</v>
      </c>
      <c r="D8010" t="s">
        <v>12</v>
      </c>
      <c r="E8010" s="1">
        <v>44578</v>
      </c>
      <c r="F8010" s="4">
        <v>21</v>
      </c>
      <c r="G8010">
        <v>2</v>
      </c>
      <c r="H8010" s="3">
        <f>_xlfn.XLOOKUP(sales[[#This Row],[Product]],products[Product],products[Cost per box])*sales[[#This Row],[Boxes]]</f>
        <v>16.86</v>
      </c>
      <c r="I8010" s="4">
        <f>sales[[#This Row],[Revenue]]-sales[[#This Row],[Cost]]</f>
        <v>4.1400000000000006</v>
      </c>
    </row>
    <row r="8011" spans="2:9" x14ac:dyDescent="0.25">
      <c r="B8011" t="s">
        <v>57</v>
      </c>
      <c r="C8011" t="s">
        <v>27</v>
      </c>
      <c r="D8011" t="s">
        <v>47</v>
      </c>
      <c r="E8011" s="1">
        <v>44578</v>
      </c>
      <c r="F8011" s="4">
        <v>19950</v>
      </c>
      <c r="G8011">
        <v>1260</v>
      </c>
      <c r="H8011" s="3">
        <f>_xlfn.XLOOKUP(sales[[#This Row],[Product]],products[Product],products[Cost per box])*sales[[#This Row],[Boxes]]</f>
        <v>6627.5999999999995</v>
      </c>
      <c r="I8011" s="4">
        <f>sales[[#This Row],[Revenue]]-sales[[#This Row],[Cost]]</f>
        <v>13322.400000000001</v>
      </c>
    </row>
    <row r="8012" spans="2:9" x14ac:dyDescent="0.25">
      <c r="B8012" t="s">
        <v>5</v>
      </c>
      <c r="C8012" t="s">
        <v>9</v>
      </c>
      <c r="D8012" t="s">
        <v>38</v>
      </c>
      <c r="E8012" s="1">
        <v>44578</v>
      </c>
      <c r="F8012" s="4">
        <v>9625</v>
      </c>
      <c r="G8012">
        <v>357</v>
      </c>
      <c r="H8012" s="3">
        <f>_xlfn.XLOOKUP(sales[[#This Row],[Product]],products[Product],products[Cost per box])*sales[[#This Row],[Boxes]]</f>
        <v>3548.58</v>
      </c>
      <c r="I8012" s="4">
        <f>sales[[#This Row],[Revenue]]-sales[[#This Row],[Cost]]</f>
        <v>6076.42</v>
      </c>
    </row>
    <row r="8013" spans="2:9" x14ac:dyDescent="0.25">
      <c r="B8013" t="s">
        <v>15</v>
      </c>
      <c r="C8013" t="s">
        <v>16</v>
      </c>
      <c r="D8013" t="s">
        <v>48</v>
      </c>
      <c r="E8013" s="1">
        <v>44578</v>
      </c>
      <c r="F8013" s="4">
        <v>7168</v>
      </c>
      <c r="G8013">
        <v>276</v>
      </c>
      <c r="H8013" s="3">
        <f>_xlfn.XLOOKUP(sales[[#This Row],[Product]],products[Product],products[Cost per box])*sales[[#This Row],[Boxes]]</f>
        <v>2064.48</v>
      </c>
      <c r="I8013" s="4">
        <f>sales[[#This Row],[Revenue]]-sales[[#This Row],[Cost]]</f>
        <v>5103.5200000000004</v>
      </c>
    </row>
    <row r="8014" spans="2:9" x14ac:dyDescent="0.25">
      <c r="B8014" t="s">
        <v>51</v>
      </c>
      <c r="C8014" t="s">
        <v>21</v>
      </c>
      <c r="D8014" t="s">
        <v>7</v>
      </c>
      <c r="E8014" s="1">
        <v>44578</v>
      </c>
      <c r="F8014" s="4">
        <v>2170</v>
      </c>
      <c r="G8014">
        <v>145</v>
      </c>
      <c r="H8014" s="3">
        <f>_xlfn.XLOOKUP(sales[[#This Row],[Product]],products[Product],products[Cost per box])*sales[[#This Row],[Boxes]]</f>
        <v>746.75</v>
      </c>
      <c r="I8014" s="4">
        <f>sales[[#This Row],[Revenue]]-sales[[#This Row],[Cost]]</f>
        <v>1423.25</v>
      </c>
    </row>
    <row r="8015" spans="2:9" x14ac:dyDescent="0.25">
      <c r="B8015" t="s">
        <v>57</v>
      </c>
      <c r="C8015" t="s">
        <v>16</v>
      </c>
      <c r="D8015" t="s">
        <v>43</v>
      </c>
      <c r="E8015" s="1">
        <v>44578</v>
      </c>
      <c r="F8015" s="4">
        <v>4564</v>
      </c>
      <c r="G8015">
        <v>208</v>
      </c>
      <c r="H8015" s="3">
        <f>_xlfn.XLOOKUP(sales[[#This Row],[Product]],products[Product],products[Cost per box])*sales[[#This Row],[Boxes]]</f>
        <v>800.80000000000007</v>
      </c>
      <c r="I8015" s="4">
        <f>sales[[#This Row],[Revenue]]-sales[[#This Row],[Cost]]</f>
        <v>3763.2</v>
      </c>
    </row>
    <row r="8016" spans="2:9" x14ac:dyDescent="0.25">
      <c r="B8016" t="s">
        <v>18</v>
      </c>
      <c r="C8016" t="s">
        <v>11</v>
      </c>
      <c r="D8016" t="s">
        <v>45</v>
      </c>
      <c r="E8016" s="1">
        <v>44578</v>
      </c>
      <c r="F8016" s="4">
        <v>3927</v>
      </c>
      <c r="G8016">
        <v>171</v>
      </c>
      <c r="H8016" s="3">
        <f>_xlfn.XLOOKUP(sales[[#This Row],[Product]],products[Product],products[Cost per box])*sales[[#This Row],[Boxes]]</f>
        <v>1321.8300000000002</v>
      </c>
      <c r="I8016" s="4">
        <f>sales[[#This Row],[Revenue]]-sales[[#This Row],[Cost]]</f>
        <v>2605.17</v>
      </c>
    </row>
    <row r="8017" spans="2:9" x14ac:dyDescent="0.25">
      <c r="B8017" t="s">
        <v>25</v>
      </c>
      <c r="C8017" t="s">
        <v>9</v>
      </c>
      <c r="D8017" t="s">
        <v>7</v>
      </c>
      <c r="E8017" s="1">
        <v>44578</v>
      </c>
      <c r="F8017" s="4">
        <v>6573</v>
      </c>
      <c r="G8017">
        <v>470</v>
      </c>
      <c r="H8017" s="3">
        <f>_xlfn.XLOOKUP(sales[[#This Row],[Product]],products[Product],products[Cost per box])*sales[[#This Row],[Boxes]]</f>
        <v>2420.5</v>
      </c>
      <c r="I8017" s="4">
        <f>sales[[#This Row],[Revenue]]-sales[[#This Row],[Cost]]</f>
        <v>4152.5</v>
      </c>
    </row>
    <row r="8018" spans="2:9" x14ac:dyDescent="0.25">
      <c r="B8018" t="s">
        <v>25</v>
      </c>
      <c r="C8018" t="s">
        <v>21</v>
      </c>
      <c r="D8018" t="s">
        <v>17</v>
      </c>
      <c r="E8018" s="1">
        <v>44579</v>
      </c>
      <c r="F8018" s="4">
        <v>476</v>
      </c>
      <c r="G8018">
        <v>23</v>
      </c>
      <c r="H8018" s="3">
        <f>_xlfn.XLOOKUP(sales[[#This Row],[Product]],products[Product],products[Cost per box])*sales[[#This Row],[Boxes]]</f>
        <v>156.4</v>
      </c>
      <c r="I8018" s="4">
        <f>sales[[#This Row],[Revenue]]-sales[[#This Row],[Cost]]</f>
        <v>319.60000000000002</v>
      </c>
    </row>
    <row r="8019" spans="2:9" x14ac:dyDescent="0.25">
      <c r="B8019" t="s">
        <v>55</v>
      </c>
      <c r="C8019" t="s">
        <v>11</v>
      </c>
      <c r="D8019" t="s">
        <v>26</v>
      </c>
      <c r="E8019" s="1">
        <v>44579</v>
      </c>
      <c r="F8019" s="4">
        <v>1715</v>
      </c>
      <c r="G8019">
        <v>132</v>
      </c>
      <c r="H8019" s="3">
        <f>_xlfn.XLOOKUP(sales[[#This Row],[Product]],products[Product],products[Cost per box])*sales[[#This Row],[Boxes]]</f>
        <v>848.76</v>
      </c>
      <c r="I8019" s="4">
        <f>sales[[#This Row],[Revenue]]-sales[[#This Row],[Cost]]</f>
        <v>866.24</v>
      </c>
    </row>
    <row r="8020" spans="2:9" x14ac:dyDescent="0.25">
      <c r="B8020" t="s">
        <v>10</v>
      </c>
      <c r="C8020" t="s">
        <v>27</v>
      </c>
      <c r="D8020" t="s">
        <v>36</v>
      </c>
      <c r="E8020" s="1">
        <v>44579</v>
      </c>
      <c r="F8020" s="4">
        <v>13608</v>
      </c>
      <c r="G8020">
        <v>1540</v>
      </c>
      <c r="H8020" s="3">
        <f>_xlfn.XLOOKUP(sales[[#This Row],[Product]],products[Product],products[Cost per box])*sales[[#This Row],[Boxes]]</f>
        <v>7761.6</v>
      </c>
      <c r="I8020" s="4">
        <f>sales[[#This Row],[Revenue]]-sales[[#This Row],[Cost]]</f>
        <v>5846.4</v>
      </c>
    </row>
    <row r="8021" spans="2:9" x14ac:dyDescent="0.25">
      <c r="B8021" t="s">
        <v>57</v>
      </c>
      <c r="C8021" t="s">
        <v>21</v>
      </c>
      <c r="D8021" t="s">
        <v>50</v>
      </c>
      <c r="E8021" s="1">
        <v>44579</v>
      </c>
      <c r="F8021" s="4">
        <v>1141</v>
      </c>
      <c r="G8021">
        <v>52</v>
      </c>
      <c r="H8021" s="3">
        <f>_xlfn.XLOOKUP(sales[[#This Row],[Product]],products[Product],products[Cost per box])*sales[[#This Row],[Boxes]]</f>
        <v>645.32000000000005</v>
      </c>
      <c r="I8021" s="4">
        <f>sales[[#This Row],[Revenue]]-sales[[#This Row],[Cost]]</f>
        <v>495.67999999999995</v>
      </c>
    </row>
    <row r="8022" spans="2:9" x14ac:dyDescent="0.25">
      <c r="B8022" t="s">
        <v>29</v>
      </c>
      <c r="C8022" t="s">
        <v>6</v>
      </c>
      <c r="D8022" t="s">
        <v>12</v>
      </c>
      <c r="E8022" s="1">
        <v>44579</v>
      </c>
      <c r="F8022" s="4">
        <v>2107</v>
      </c>
      <c r="G8022">
        <v>124</v>
      </c>
      <c r="H8022" s="3">
        <f>_xlfn.XLOOKUP(sales[[#This Row],[Product]],products[Product],products[Cost per box])*sales[[#This Row],[Boxes]]</f>
        <v>1045.32</v>
      </c>
      <c r="I8022" s="4">
        <f>sales[[#This Row],[Revenue]]-sales[[#This Row],[Cost]]</f>
        <v>1061.68</v>
      </c>
    </row>
    <row r="8023" spans="2:9" x14ac:dyDescent="0.25">
      <c r="B8023" t="s">
        <v>41</v>
      </c>
      <c r="C8023" t="s">
        <v>6</v>
      </c>
      <c r="D8023" t="s">
        <v>28</v>
      </c>
      <c r="E8023" s="1">
        <v>44579</v>
      </c>
      <c r="F8023" s="4">
        <v>5124</v>
      </c>
      <c r="G8023">
        <v>840</v>
      </c>
      <c r="H8023" s="3">
        <f>_xlfn.XLOOKUP(sales[[#This Row],[Product]],products[Product],products[Cost per box])*sales[[#This Row],[Boxes]]</f>
        <v>2318.3999999999996</v>
      </c>
      <c r="I8023" s="4">
        <f>sales[[#This Row],[Revenue]]-sales[[#This Row],[Cost]]</f>
        <v>2805.6000000000004</v>
      </c>
    </row>
    <row r="8024" spans="2:9" x14ac:dyDescent="0.25">
      <c r="B8024" t="s">
        <v>20</v>
      </c>
      <c r="C8024" t="s">
        <v>9</v>
      </c>
      <c r="D8024" t="s">
        <v>43</v>
      </c>
      <c r="E8024" s="1">
        <v>44579</v>
      </c>
      <c r="F8024" s="4">
        <v>5761</v>
      </c>
      <c r="G8024">
        <v>262</v>
      </c>
      <c r="H8024" s="3">
        <f>_xlfn.XLOOKUP(sales[[#This Row],[Product]],products[Product],products[Cost per box])*sales[[#This Row],[Boxes]]</f>
        <v>1008.7</v>
      </c>
      <c r="I8024" s="4">
        <f>sales[[#This Row],[Revenue]]-sales[[#This Row],[Cost]]</f>
        <v>4752.3</v>
      </c>
    </row>
    <row r="8025" spans="2:9" x14ac:dyDescent="0.25">
      <c r="B8025" t="s">
        <v>29</v>
      </c>
      <c r="C8025" t="s">
        <v>21</v>
      </c>
      <c r="D8025" t="s">
        <v>7</v>
      </c>
      <c r="E8025" s="1">
        <v>44579</v>
      </c>
      <c r="F8025" s="4">
        <v>9569</v>
      </c>
      <c r="G8025">
        <v>684</v>
      </c>
      <c r="H8025" s="3">
        <f>_xlfn.XLOOKUP(sales[[#This Row],[Product]],products[Product],products[Cost per box])*sales[[#This Row],[Boxes]]</f>
        <v>3522.6000000000004</v>
      </c>
      <c r="I8025" s="4">
        <f>sales[[#This Row],[Revenue]]-sales[[#This Row],[Cost]]</f>
        <v>6046.4</v>
      </c>
    </row>
    <row r="8026" spans="2:9" x14ac:dyDescent="0.25">
      <c r="B8026" t="s">
        <v>46</v>
      </c>
      <c r="C8026" t="s">
        <v>6</v>
      </c>
      <c r="D8026" t="s">
        <v>42</v>
      </c>
      <c r="E8026" s="1">
        <v>44579</v>
      </c>
      <c r="F8026" s="4">
        <v>1680</v>
      </c>
      <c r="G8026">
        <v>105</v>
      </c>
      <c r="H8026" s="3">
        <f>_xlfn.XLOOKUP(sales[[#This Row],[Product]],products[Product],products[Cost per box])*sales[[#This Row],[Boxes]]</f>
        <v>497.70000000000005</v>
      </c>
      <c r="I8026" s="4">
        <f>sales[[#This Row],[Revenue]]-sales[[#This Row],[Cost]]</f>
        <v>1182.3</v>
      </c>
    </row>
    <row r="8027" spans="2:9" x14ac:dyDescent="0.25">
      <c r="B8027" t="s">
        <v>29</v>
      </c>
      <c r="C8027" t="s">
        <v>9</v>
      </c>
      <c r="D8027" t="s">
        <v>38</v>
      </c>
      <c r="E8027" s="1">
        <v>44579</v>
      </c>
      <c r="F8027" s="4">
        <v>1358</v>
      </c>
      <c r="G8027">
        <v>51</v>
      </c>
      <c r="H8027" s="3">
        <f>_xlfn.XLOOKUP(sales[[#This Row],[Product]],products[Product],products[Cost per box])*sales[[#This Row],[Boxes]]</f>
        <v>506.94</v>
      </c>
      <c r="I8027" s="4">
        <f>sales[[#This Row],[Revenue]]-sales[[#This Row],[Cost]]</f>
        <v>851.06</v>
      </c>
    </row>
    <row r="8028" spans="2:9" x14ac:dyDescent="0.25">
      <c r="B8028" t="s">
        <v>57</v>
      </c>
      <c r="C8028" t="s">
        <v>9</v>
      </c>
      <c r="D8028" t="s">
        <v>19</v>
      </c>
      <c r="E8028" s="1">
        <v>44579</v>
      </c>
      <c r="F8028" s="4">
        <v>12572</v>
      </c>
      <c r="G8028">
        <v>699</v>
      </c>
      <c r="H8028" s="3">
        <f>_xlfn.XLOOKUP(sales[[#This Row],[Product]],products[Product],products[Cost per box])*sales[[#This Row],[Boxes]]</f>
        <v>7150.77</v>
      </c>
      <c r="I8028" s="4">
        <f>sales[[#This Row],[Revenue]]-sales[[#This Row],[Cost]]</f>
        <v>5421.23</v>
      </c>
    </row>
    <row r="8029" spans="2:9" x14ac:dyDescent="0.25">
      <c r="B8029" t="s">
        <v>18</v>
      </c>
      <c r="C8029" t="s">
        <v>11</v>
      </c>
      <c r="D8029" t="s">
        <v>30</v>
      </c>
      <c r="E8029" s="1">
        <v>44579</v>
      </c>
      <c r="F8029" s="4">
        <v>10157</v>
      </c>
      <c r="G8029">
        <v>508</v>
      </c>
      <c r="H8029" s="3">
        <f>_xlfn.XLOOKUP(sales[[#This Row],[Product]],products[Product],products[Cost per box])*sales[[#This Row],[Boxes]]</f>
        <v>1869.44</v>
      </c>
      <c r="I8029" s="4">
        <f>sales[[#This Row],[Revenue]]-sales[[#This Row],[Cost]]</f>
        <v>8287.56</v>
      </c>
    </row>
    <row r="8030" spans="2:9" x14ac:dyDescent="0.25">
      <c r="B8030" t="s">
        <v>13</v>
      </c>
      <c r="C8030" t="s">
        <v>6</v>
      </c>
      <c r="D8030" t="s">
        <v>52</v>
      </c>
      <c r="E8030" s="1">
        <v>44579</v>
      </c>
      <c r="F8030" s="4">
        <v>11711</v>
      </c>
      <c r="G8030">
        <v>1050</v>
      </c>
      <c r="H8030" s="3">
        <f>_xlfn.XLOOKUP(sales[[#This Row],[Product]],products[Product],products[Cost per box])*sales[[#This Row],[Boxes]]</f>
        <v>3486</v>
      </c>
      <c r="I8030" s="4">
        <f>sales[[#This Row],[Revenue]]-sales[[#This Row],[Cost]]</f>
        <v>8225</v>
      </c>
    </row>
    <row r="8031" spans="2:9" x14ac:dyDescent="0.25">
      <c r="B8031" t="s">
        <v>39</v>
      </c>
      <c r="C8031" t="s">
        <v>9</v>
      </c>
      <c r="D8031" t="s">
        <v>47</v>
      </c>
      <c r="E8031" s="1">
        <v>44580</v>
      </c>
      <c r="F8031" s="4">
        <v>3493</v>
      </c>
      <c r="G8031">
        <v>233</v>
      </c>
      <c r="H8031" s="3">
        <f>_xlfn.XLOOKUP(sales[[#This Row],[Product]],products[Product],products[Cost per box])*sales[[#This Row],[Boxes]]</f>
        <v>1225.58</v>
      </c>
      <c r="I8031" s="4">
        <f>sales[[#This Row],[Revenue]]-sales[[#This Row],[Cost]]</f>
        <v>2267.42</v>
      </c>
    </row>
    <row r="8032" spans="2:9" x14ac:dyDescent="0.25">
      <c r="B8032" t="s">
        <v>41</v>
      </c>
      <c r="C8032" t="s">
        <v>11</v>
      </c>
      <c r="D8032" t="s">
        <v>7</v>
      </c>
      <c r="E8032" s="1">
        <v>44580</v>
      </c>
      <c r="F8032" s="4">
        <v>1218</v>
      </c>
      <c r="G8032">
        <v>82</v>
      </c>
      <c r="H8032" s="3">
        <f>_xlfn.XLOOKUP(sales[[#This Row],[Product]],products[Product],products[Cost per box])*sales[[#This Row],[Boxes]]</f>
        <v>422.3</v>
      </c>
      <c r="I8032" s="4">
        <f>sales[[#This Row],[Revenue]]-sales[[#This Row],[Cost]]</f>
        <v>795.7</v>
      </c>
    </row>
    <row r="8033" spans="2:9" x14ac:dyDescent="0.25">
      <c r="B8033" t="s">
        <v>53</v>
      </c>
      <c r="C8033" t="s">
        <v>27</v>
      </c>
      <c r="D8033" t="s">
        <v>38</v>
      </c>
      <c r="E8033" s="1">
        <v>44580</v>
      </c>
      <c r="F8033" s="4">
        <v>532</v>
      </c>
      <c r="G8033">
        <v>20</v>
      </c>
      <c r="H8033" s="3">
        <f>_xlfn.XLOOKUP(sales[[#This Row],[Product]],products[Product],products[Cost per box])*sales[[#This Row],[Boxes]]</f>
        <v>198.79999999999998</v>
      </c>
      <c r="I8033" s="4">
        <f>sales[[#This Row],[Revenue]]-sales[[#This Row],[Cost]]</f>
        <v>333.20000000000005</v>
      </c>
    </row>
    <row r="8034" spans="2:9" x14ac:dyDescent="0.25">
      <c r="B8034" t="s">
        <v>8</v>
      </c>
      <c r="C8034" t="s">
        <v>11</v>
      </c>
      <c r="D8034" t="s">
        <v>31</v>
      </c>
      <c r="E8034" s="1">
        <v>44580</v>
      </c>
      <c r="F8034" s="4">
        <v>651</v>
      </c>
      <c r="G8034">
        <v>51</v>
      </c>
      <c r="H8034" s="3">
        <f>_xlfn.XLOOKUP(sales[[#This Row],[Product]],products[Product],products[Cost per box])*sales[[#This Row],[Boxes]]</f>
        <v>291.71999999999997</v>
      </c>
      <c r="I8034" s="4">
        <f>sales[[#This Row],[Revenue]]-sales[[#This Row],[Cost]]</f>
        <v>359.28000000000003</v>
      </c>
    </row>
    <row r="8035" spans="2:9" x14ac:dyDescent="0.25">
      <c r="B8035" t="s">
        <v>37</v>
      </c>
      <c r="C8035" t="s">
        <v>6</v>
      </c>
      <c r="D8035" t="s">
        <v>35</v>
      </c>
      <c r="E8035" s="1">
        <v>44580</v>
      </c>
      <c r="F8035" s="4">
        <v>9121</v>
      </c>
      <c r="G8035">
        <v>537</v>
      </c>
      <c r="H8035" s="3">
        <f>_xlfn.XLOOKUP(sales[[#This Row],[Product]],products[Product],products[Cost per box])*sales[[#This Row],[Boxes]]</f>
        <v>1423.05</v>
      </c>
      <c r="I8035" s="4">
        <f>sales[[#This Row],[Revenue]]-sales[[#This Row],[Cost]]</f>
        <v>7697.95</v>
      </c>
    </row>
    <row r="8036" spans="2:9" x14ac:dyDescent="0.25">
      <c r="B8036" t="s">
        <v>37</v>
      </c>
      <c r="C8036" t="s">
        <v>27</v>
      </c>
      <c r="D8036" t="s">
        <v>7</v>
      </c>
      <c r="E8036" s="1">
        <v>44580</v>
      </c>
      <c r="F8036" s="4">
        <v>3185</v>
      </c>
      <c r="G8036">
        <v>213</v>
      </c>
      <c r="H8036" s="3">
        <f>_xlfn.XLOOKUP(sales[[#This Row],[Product]],products[Product],products[Cost per box])*sales[[#This Row],[Boxes]]</f>
        <v>1096.95</v>
      </c>
      <c r="I8036" s="4">
        <f>sales[[#This Row],[Revenue]]-sales[[#This Row],[Cost]]</f>
        <v>2088.0500000000002</v>
      </c>
    </row>
    <row r="8037" spans="2:9" x14ac:dyDescent="0.25">
      <c r="B8037" t="s">
        <v>29</v>
      </c>
      <c r="C8037" t="s">
        <v>27</v>
      </c>
      <c r="D8037" t="s">
        <v>50</v>
      </c>
      <c r="E8037" s="1">
        <v>44580</v>
      </c>
      <c r="F8037" s="4">
        <v>1841</v>
      </c>
      <c r="G8037">
        <v>77</v>
      </c>
      <c r="H8037" s="3">
        <f>_xlfn.XLOOKUP(sales[[#This Row],[Product]],products[Product],products[Cost per box])*sales[[#This Row],[Boxes]]</f>
        <v>955.57</v>
      </c>
      <c r="I8037" s="4">
        <f>sales[[#This Row],[Revenue]]-sales[[#This Row],[Cost]]</f>
        <v>885.43</v>
      </c>
    </row>
    <row r="8038" spans="2:9" x14ac:dyDescent="0.25">
      <c r="B8038" t="s">
        <v>56</v>
      </c>
      <c r="C8038" t="s">
        <v>16</v>
      </c>
      <c r="D8038" t="s">
        <v>38</v>
      </c>
      <c r="E8038" s="1">
        <v>44580</v>
      </c>
      <c r="F8038" s="4">
        <v>11046</v>
      </c>
      <c r="G8038">
        <v>410</v>
      </c>
      <c r="H8038" s="3">
        <f>_xlfn.XLOOKUP(sales[[#This Row],[Product]],products[Product],products[Cost per box])*sales[[#This Row],[Boxes]]</f>
        <v>4075.3999999999996</v>
      </c>
      <c r="I8038" s="4">
        <f>sales[[#This Row],[Revenue]]-sales[[#This Row],[Cost]]</f>
        <v>6970.6</v>
      </c>
    </row>
    <row r="8039" spans="2:9" x14ac:dyDescent="0.25">
      <c r="B8039" t="s">
        <v>57</v>
      </c>
      <c r="C8039" t="s">
        <v>6</v>
      </c>
      <c r="D8039" t="s">
        <v>48</v>
      </c>
      <c r="E8039" s="1">
        <v>44580</v>
      </c>
      <c r="F8039" s="4">
        <v>11802</v>
      </c>
      <c r="G8039">
        <v>454</v>
      </c>
      <c r="H8039" s="3">
        <f>_xlfn.XLOOKUP(sales[[#This Row],[Product]],products[Product],products[Cost per box])*sales[[#This Row],[Boxes]]</f>
        <v>3395.92</v>
      </c>
      <c r="I8039" s="4">
        <f>sales[[#This Row],[Revenue]]-sales[[#This Row],[Cost]]</f>
        <v>8406.08</v>
      </c>
    </row>
    <row r="8040" spans="2:9" x14ac:dyDescent="0.25">
      <c r="B8040" t="s">
        <v>46</v>
      </c>
      <c r="C8040" t="s">
        <v>16</v>
      </c>
      <c r="D8040" t="s">
        <v>22</v>
      </c>
      <c r="E8040" s="1">
        <v>44580</v>
      </c>
      <c r="F8040" s="4">
        <v>3941</v>
      </c>
      <c r="G8040">
        <v>395</v>
      </c>
      <c r="H8040" s="3">
        <f>_xlfn.XLOOKUP(sales[[#This Row],[Product]],products[Product],products[Cost per box])*sales[[#This Row],[Boxes]]</f>
        <v>3246.9</v>
      </c>
      <c r="I8040" s="4">
        <f>sales[[#This Row],[Revenue]]-sales[[#This Row],[Cost]]</f>
        <v>694.09999999999991</v>
      </c>
    </row>
    <row r="8041" spans="2:9" x14ac:dyDescent="0.25">
      <c r="B8041" t="s">
        <v>13</v>
      </c>
      <c r="C8041" t="s">
        <v>9</v>
      </c>
      <c r="D8041" t="s">
        <v>47</v>
      </c>
      <c r="E8041" s="1">
        <v>44580</v>
      </c>
      <c r="F8041" s="4">
        <v>1001</v>
      </c>
      <c r="G8041">
        <v>59</v>
      </c>
      <c r="H8041" s="3">
        <f>_xlfn.XLOOKUP(sales[[#This Row],[Product]],products[Product],products[Cost per box])*sales[[#This Row],[Boxes]]</f>
        <v>310.33999999999997</v>
      </c>
      <c r="I8041" s="4">
        <f>sales[[#This Row],[Revenue]]-sales[[#This Row],[Cost]]</f>
        <v>690.66000000000008</v>
      </c>
    </row>
    <row r="8042" spans="2:9" x14ac:dyDescent="0.25">
      <c r="B8042" t="s">
        <v>23</v>
      </c>
      <c r="C8042" t="s">
        <v>6</v>
      </c>
      <c r="D8042" t="s">
        <v>47</v>
      </c>
      <c r="E8042" s="1">
        <v>44580</v>
      </c>
      <c r="F8042" s="4">
        <v>10129</v>
      </c>
      <c r="G8042">
        <v>676</v>
      </c>
      <c r="H8042" s="3">
        <f>_xlfn.XLOOKUP(sales[[#This Row],[Product]],products[Product],products[Cost per box])*sales[[#This Row],[Boxes]]</f>
        <v>3555.7599999999998</v>
      </c>
      <c r="I8042" s="4">
        <f>sales[[#This Row],[Revenue]]-sales[[#This Row],[Cost]]</f>
        <v>6573.24</v>
      </c>
    </row>
    <row r="8043" spans="2:9" x14ac:dyDescent="0.25">
      <c r="B8043" t="s">
        <v>13</v>
      </c>
      <c r="C8043" t="s">
        <v>6</v>
      </c>
      <c r="D8043" t="s">
        <v>30</v>
      </c>
      <c r="E8043" s="1">
        <v>44580</v>
      </c>
      <c r="F8043" s="4">
        <v>7210</v>
      </c>
      <c r="G8043">
        <v>361</v>
      </c>
      <c r="H8043" s="3">
        <f>_xlfn.XLOOKUP(sales[[#This Row],[Product]],products[Product],products[Cost per box])*sales[[#This Row],[Boxes]]</f>
        <v>1328.48</v>
      </c>
      <c r="I8043" s="4">
        <f>sales[[#This Row],[Revenue]]-sales[[#This Row],[Cost]]</f>
        <v>5881.52</v>
      </c>
    </row>
    <row r="8044" spans="2:9" x14ac:dyDescent="0.25">
      <c r="B8044" t="s">
        <v>15</v>
      </c>
      <c r="C8044" t="s">
        <v>16</v>
      </c>
      <c r="D8044" t="s">
        <v>31</v>
      </c>
      <c r="E8044" s="1">
        <v>44580</v>
      </c>
      <c r="F8044" s="4">
        <v>2933</v>
      </c>
      <c r="G8044">
        <v>210</v>
      </c>
      <c r="H8044" s="3">
        <f>_xlfn.XLOOKUP(sales[[#This Row],[Product]],products[Product],products[Cost per box])*sales[[#This Row],[Boxes]]</f>
        <v>1201.2</v>
      </c>
      <c r="I8044" s="4">
        <f>sales[[#This Row],[Revenue]]-sales[[#This Row],[Cost]]</f>
        <v>1731.8</v>
      </c>
    </row>
    <row r="8045" spans="2:9" x14ac:dyDescent="0.25">
      <c r="B8045" t="s">
        <v>8</v>
      </c>
      <c r="C8045" t="s">
        <v>16</v>
      </c>
      <c r="D8045" t="s">
        <v>30</v>
      </c>
      <c r="E8045" s="1">
        <v>44580</v>
      </c>
      <c r="F8045" s="4">
        <v>7217</v>
      </c>
      <c r="G8045">
        <v>401</v>
      </c>
      <c r="H8045" s="3">
        <f>_xlfn.XLOOKUP(sales[[#This Row],[Product]],products[Product],products[Cost per box])*sales[[#This Row],[Boxes]]</f>
        <v>1475.68</v>
      </c>
      <c r="I8045" s="4">
        <f>sales[[#This Row],[Revenue]]-sales[[#This Row],[Cost]]</f>
        <v>5741.32</v>
      </c>
    </row>
    <row r="8046" spans="2:9" x14ac:dyDescent="0.25">
      <c r="B8046" t="s">
        <v>49</v>
      </c>
      <c r="C8046" t="s">
        <v>27</v>
      </c>
      <c r="D8046" t="s">
        <v>31</v>
      </c>
      <c r="E8046" s="1">
        <v>44580</v>
      </c>
      <c r="F8046" s="4">
        <v>8813</v>
      </c>
      <c r="G8046">
        <v>678</v>
      </c>
      <c r="H8046" s="3">
        <f>_xlfn.XLOOKUP(sales[[#This Row],[Product]],products[Product],products[Cost per box])*sales[[#This Row],[Boxes]]</f>
        <v>3878.16</v>
      </c>
      <c r="I8046" s="4">
        <f>sales[[#This Row],[Revenue]]-sales[[#This Row],[Cost]]</f>
        <v>4934.84</v>
      </c>
    </row>
    <row r="8047" spans="2:9" x14ac:dyDescent="0.25">
      <c r="B8047" t="s">
        <v>25</v>
      </c>
      <c r="C8047" t="s">
        <v>21</v>
      </c>
      <c r="D8047" t="s">
        <v>36</v>
      </c>
      <c r="E8047" s="1">
        <v>44580</v>
      </c>
      <c r="F8047" s="4">
        <v>1729</v>
      </c>
      <c r="G8047">
        <v>247</v>
      </c>
      <c r="H8047" s="3">
        <f>_xlfn.XLOOKUP(sales[[#This Row],[Product]],products[Product],products[Cost per box])*sales[[#This Row],[Boxes]]</f>
        <v>1244.8800000000001</v>
      </c>
      <c r="I8047" s="4">
        <f>sales[[#This Row],[Revenue]]-sales[[#This Row],[Cost]]</f>
        <v>484.11999999999989</v>
      </c>
    </row>
    <row r="8048" spans="2:9" x14ac:dyDescent="0.25">
      <c r="B8048" t="s">
        <v>37</v>
      </c>
      <c r="C8048" t="s">
        <v>6</v>
      </c>
      <c r="D8048" t="s">
        <v>36</v>
      </c>
      <c r="E8048" s="1">
        <v>44580</v>
      </c>
      <c r="F8048" s="4">
        <v>483</v>
      </c>
      <c r="G8048">
        <v>61</v>
      </c>
      <c r="H8048" s="3">
        <f>_xlfn.XLOOKUP(sales[[#This Row],[Product]],products[Product],products[Cost per box])*sales[[#This Row],[Boxes]]</f>
        <v>307.44</v>
      </c>
      <c r="I8048" s="4">
        <f>sales[[#This Row],[Revenue]]-sales[[#This Row],[Cost]]</f>
        <v>175.56</v>
      </c>
    </row>
    <row r="8049" spans="2:9" x14ac:dyDescent="0.25">
      <c r="B8049" t="s">
        <v>10</v>
      </c>
      <c r="C8049" t="s">
        <v>27</v>
      </c>
      <c r="D8049" t="s">
        <v>30</v>
      </c>
      <c r="E8049" s="1">
        <v>44580</v>
      </c>
      <c r="F8049" s="4">
        <v>13398</v>
      </c>
      <c r="G8049">
        <v>700</v>
      </c>
      <c r="H8049" s="3">
        <f>_xlfn.XLOOKUP(sales[[#This Row],[Product]],products[Product],products[Cost per box])*sales[[#This Row],[Boxes]]</f>
        <v>2576</v>
      </c>
      <c r="I8049" s="4">
        <f>sales[[#This Row],[Revenue]]-sales[[#This Row],[Cost]]</f>
        <v>10822</v>
      </c>
    </row>
    <row r="8050" spans="2:9" x14ac:dyDescent="0.25">
      <c r="B8050" t="s">
        <v>15</v>
      </c>
      <c r="C8050" t="s">
        <v>21</v>
      </c>
      <c r="D8050" t="s">
        <v>24</v>
      </c>
      <c r="E8050" s="1">
        <v>44580</v>
      </c>
      <c r="F8050" s="4">
        <v>2044</v>
      </c>
      <c r="G8050">
        <v>103</v>
      </c>
      <c r="H8050" s="3">
        <f>_xlfn.XLOOKUP(sales[[#This Row],[Product]],products[Product],products[Cost per box])*sales[[#This Row],[Boxes]]</f>
        <v>1082.53</v>
      </c>
      <c r="I8050" s="4">
        <f>sales[[#This Row],[Revenue]]-sales[[#This Row],[Cost]]</f>
        <v>961.47</v>
      </c>
    </row>
    <row r="8051" spans="2:9" x14ac:dyDescent="0.25">
      <c r="B8051" t="s">
        <v>29</v>
      </c>
      <c r="C8051" t="s">
        <v>21</v>
      </c>
      <c r="D8051" t="s">
        <v>31</v>
      </c>
      <c r="E8051" s="1">
        <v>44580</v>
      </c>
      <c r="F8051" s="4">
        <v>6797</v>
      </c>
      <c r="G8051">
        <v>523</v>
      </c>
      <c r="H8051" s="3">
        <f>_xlfn.XLOOKUP(sales[[#This Row],[Product]],products[Product],products[Cost per box])*sales[[#This Row],[Boxes]]</f>
        <v>2991.56</v>
      </c>
      <c r="I8051" s="4">
        <f>sales[[#This Row],[Revenue]]-sales[[#This Row],[Cost]]</f>
        <v>3805.44</v>
      </c>
    </row>
    <row r="8052" spans="2:9" x14ac:dyDescent="0.25">
      <c r="B8052" t="s">
        <v>23</v>
      </c>
      <c r="C8052" t="s">
        <v>27</v>
      </c>
      <c r="D8052" t="s">
        <v>26</v>
      </c>
      <c r="E8052" s="1">
        <v>44580</v>
      </c>
      <c r="F8052" s="4">
        <v>9016</v>
      </c>
      <c r="G8052">
        <v>840</v>
      </c>
      <c r="H8052" s="3">
        <f>_xlfn.XLOOKUP(sales[[#This Row],[Product]],products[Product],products[Cost per box])*sales[[#This Row],[Boxes]]</f>
        <v>5401.2</v>
      </c>
      <c r="I8052" s="4">
        <f>sales[[#This Row],[Revenue]]-sales[[#This Row],[Cost]]</f>
        <v>3614.8</v>
      </c>
    </row>
    <row r="8053" spans="2:9" x14ac:dyDescent="0.25">
      <c r="B8053" t="s">
        <v>54</v>
      </c>
      <c r="C8053" t="s">
        <v>11</v>
      </c>
      <c r="D8053" t="s">
        <v>50</v>
      </c>
      <c r="E8053" s="1">
        <v>44580</v>
      </c>
      <c r="F8053" s="4">
        <v>2527</v>
      </c>
      <c r="G8053">
        <v>110</v>
      </c>
      <c r="H8053" s="3">
        <f>_xlfn.XLOOKUP(sales[[#This Row],[Product]],products[Product],products[Cost per box])*sales[[#This Row],[Boxes]]</f>
        <v>1365.1</v>
      </c>
      <c r="I8053" s="4">
        <f>sales[[#This Row],[Revenue]]-sales[[#This Row],[Cost]]</f>
        <v>1161.9000000000001</v>
      </c>
    </row>
    <row r="8054" spans="2:9" x14ac:dyDescent="0.25">
      <c r="B8054" t="s">
        <v>56</v>
      </c>
      <c r="C8054" t="s">
        <v>9</v>
      </c>
      <c r="D8054" t="s">
        <v>42</v>
      </c>
      <c r="E8054" s="1">
        <v>44580</v>
      </c>
      <c r="F8054" s="4">
        <v>5544</v>
      </c>
      <c r="G8054">
        <v>396</v>
      </c>
      <c r="H8054" s="3">
        <f>_xlfn.XLOOKUP(sales[[#This Row],[Product]],products[Product],products[Cost per box])*sales[[#This Row],[Boxes]]</f>
        <v>1877.0400000000002</v>
      </c>
      <c r="I8054" s="4">
        <f>sales[[#This Row],[Revenue]]-sales[[#This Row],[Cost]]</f>
        <v>3666.96</v>
      </c>
    </row>
    <row r="8055" spans="2:9" x14ac:dyDescent="0.25">
      <c r="B8055" t="s">
        <v>40</v>
      </c>
      <c r="C8055" t="s">
        <v>6</v>
      </c>
      <c r="D8055" t="s">
        <v>38</v>
      </c>
      <c r="E8055" s="1">
        <v>44580</v>
      </c>
      <c r="F8055" s="4">
        <v>658</v>
      </c>
      <c r="G8055">
        <v>26</v>
      </c>
      <c r="H8055" s="3">
        <f>_xlfn.XLOOKUP(sales[[#This Row],[Product]],products[Product],products[Cost per box])*sales[[#This Row],[Boxes]]</f>
        <v>258.44</v>
      </c>
      <c r="I8055" s="4">
        <f>sales[[#This Row],[Revenue]]-sales[[#This Row],[Cost]]</f>
        <v>399.56</v>
      </c>
    </row>
    <row r="8056" spans="2:9" x14ac:dyDescent="0.25">
      <c r="B8056" t="s">
        <v>56</v>
      </c>
      <c r="C8056" t="s">
        <v>21</v>
      </c>
      <c r="D8056" t="s">
        <v>30</v>
      </c>
      <c r="E8056" s="1">
        <v>44580</v>
      </c>
      <c r="F8056" s="4">
        <v>3059</v>
      </c>
      <c r="G8056">
        <v>170</v>
      </c>
      <c r="H8056" s="3">
        <f>_xlfn.XLOOKUP(sales[[#This Row],[Product]],products[Product],products[Cost per box])*sales[[#This Row],[Boxes]]</f>
        <v>625.6</v>
      </c>
      <c r="I8056" s="4">
        <f>sales[[#This Row],[Revenue]]-sales[[#This Row],[Cost]]</f>
        <v>2433.4</v>
      </c>
    </row>
    <row r="8057" spans="2:9" x14ac:dyDescent="0.25">
      <c r="B8057" t="s">
        <v>40</v>
      </c>
      <c r="C8057" t="s">
        <v>6</v>
      </c>
      <c r="D8057" t="s">
        <v>35</v>
      </c>
      <c r="E8057" s="1">
        <v>44580</v>
      </c>
      <c r="F8057" s="4">
        <v>1813</v>
      </c>
      <c r="G8057">
        <v>107</v>
      </c>
      <c r="H8057" s="3">
        <f>_xlfn.XLOOKUP(sales[[#This Row],[Product]],products[Product],products[Cost per box])*sales[[#This Row],[Boxes]]</f>
        <v>283.55</v>
      </c>
      <c r="I8057" s="4">
        <f>sales[[#This Row],[Revenue]]-sales[[#This Row],[Cost]]</f>
        <v>1529.45</v>
      </c>
    </row>
    <row r="8058" spans="2:9" x14ac:dyDescent="0.25">
      <c r="B8058" t="s">
        <v>29</v>
      </c>
      <c r="C8058" t="s">
        <v>11</v>
      </c>
      <c r="D8058" t="s">
        <v>45</v>
      </c>
      <c r="E8058" s="1">
        <v>44580</v>
      </c>
      <c r="F8058" s="4">
        <v>9856</v>
      </c>
      <c r="G8058">
        <v>429</v>
      </c>
      <c r="H8058" s="3">
        <f>_xlfn.XLOOKUP(sales[[#This Row],[Product]],products[Product],products[Cost per box])*sales[[#This Row],[Boxes]]</f>
        <v>3316.17</v>
      </c>
      <c r="I8058" s="4">
        <f>sales[[#This Row],[Revenue]]-sales[[#This Row],[Cost]]</f>
        <v>6539.83</v>
      </c>
    </row>
    <row r="8059" spans="2:9" x14ac:dyDescent="0.25">
      <c r="B8059" t="s">
        <v>29</v>
      </c>
      <c r="C8059" t="s">
        <v>27</v>
      </c>
      <c r="D8059" t="s">
        <v>7</v>
      </c>
      <c r="E8059" s="1">
        <v>44580</v>
      </c>
      <c r="F8059" s="4">
        <v>10696</v>
      </c>
      <c r="G8059">
        <v>700</v>
      </c>
      <c r="H8059" s="3">
        <f>_xlfn.XLOOKUP(sales[[#This Row],[Product]],products[Product],products[Cost per box])*sales[[#This Row],[Boxes]]</f>
        <v>3605.0000000000005</v>
      </c>
      <c r="I8059" s="4">
        <f>sales[[#This Row],[Revenue]]-sales[[#This Row],[Cost]]</f>
        <v>7091</v>
      </c>
    </row>
    <row r="8060" spans="2:9" x14ac:dyDescent="0.25">
      <c r="B8060" t="s">
        <v>8</v>
      </c>
      <c r="C8060" t="s">
        <v>6</v>
      </c>
      <c r="D8060" t="s">
        <v>7</v>
      </c>
      <c r="E8060" s="1">
        <v>44580</v>
      </c>
      <c r="F8060" s="4">
        <v>931</v>
      </c>
      <c r="G8060">
        <v>63</v>
      </c>
      <c r="H8060" s="3">
        <f>_xlfn.XLOOKUP(sales[[#This Row],[Product]],products[Product],products[Cost per box])*sales[[#This Row],[Boxes]]</f>
        <v>324.45000000000005</v>
      </c>
      <c r="I8060" s="4">
        <f>sales[[#This Row],[Revenue]]-sales[[#This Row],[Cost]]</f>
        <v>606.54999999999995</v>
      </c>
    </row>
    <row r="8061" spans="2:9" x14ac:dyDescent="0.25">
      <c r="B8061" t="s">
        <v>37</v>
      </c>
      <c r="C8061" t="s">
        <v>6</v>
      </c>
      <c r="D8061" t="s">
        <v>50</v>
      </c>
      <c r="E8061" s="1">
        <v>44581</v>
      </c>
      <c r="F8061" s="4">
        <v>1330</v>
      </c>
      <c r="G8061">
        <v>58</v>
      </c>
      <c r="H8061" s="3">
        <f>_xlfn.XLOOKUP(sales[[#This Row],[Product]],products[Product],products[Cost per box])*sales[[#This Row],[Boxes]]</f>
        <v>719.78</v>
      </c>
      <c r="I8061" s="4">
        <f>sales[[#This Row],[Revenue]]-sales[[#This Row],[Cost]]</f>
        <v>610.22</v>
      </c>
    </row>
    <row r="8062" spans="2:9" x14ac:dyDescent="0.25">
      <c r="B8062" t="s">
        <v>13</v>
      </c>
      <c r="C8062" t="s">
        <v>27</v>
      </c>
      <c r="D8062" t="s">
        <v>14</v>
      </c>
      <c r="E8062" s="1">
        <v>44581</v>
      </c>
      <c r="F8062" s="4">
        <v>3878</v>
      </c>
      <c r="G8062">
        <v>554</v>
      </c>
      <c r="H8062" s="3">
        <f>_xlfn.XLOOKUP(sales[[#This Row],[Product]],products[Product],products[Cost per box])*sales[[#This Row],[Boxes]]</f>
        <v>3495.74</v>
      </c>
      <c r="I8062" s="4">
        <f>sales[[#This Row],[Revenue]]-sales[[#This Row],[Cost]]</f>
        <v>382.26000000000022</v>
      </c>
    </row>
    <row r="8063" spans="2:9" x14ac:dyDescent="0.25">
      <c r="B8063" t="s">
        <v>57</v>
      </c>
      <c r="C8063" t="s">
        <v>6</v>
      </c>
      <c r="D8063" t="s">
        <v>47</v>
      </c>
      <c r="E8063" s="1">
        <v>44581</v>
      </c>
      <c r="F8063" s="4">
        <v>1904</v>
      </c>
      <c r="G8063">
        <v>119</v>
      </c>
      <c r="H8063" s="3">
        <f>_xlfn.XLOOKUP(sales[[#This Row],[Product]],products[Product],products[Cost per box])*sales[[#This Row],[Boxes]]</f>
        <v>625.93999999999994</v>
      </c>
      <c r="I8063" s="4">
        <f>sales[[#This Row],[Revenue]]-sales[[#This Row],[Cost]]</f>
        <v>1278.06</v>
      </c>
    </row>
    <row r="8064" spans="2:9" x14ac:dyDescent="0.25">
      <c r="B8064" t="s">
        <v>53</v>
      </c>
      <c r="C8064" t="s">
        <v>21</v>
      </c>
      <c r="D8064" t="s">
        <v>24</v>
      </c>
      <c r="E8064" s="1">
        <v>44581</v>
      </c>
      <c r="F8064" s="4">
        <v>1603</v>
      </c>
      <c r="G8064">
        <v>90</v>
      </c>
      <c r="H8064" s="3">
        <f>_xlfn.XLOOKUP(sales[[#This Row],[Product]],products[Product],products[Cost per box])*sales[[#This Row],[Boxes]]</f>
        <v>945.9</v>
      </c>
      <c r="I8064" s="4">
        <f>sales[[#This Row],[Revenue]]-sales[[#This Row],[Cost]]</f>
        <v>657.1</v>
      </c>
    </row>
    <row r="8065" spans="2:9" x14ac:dyDescent="0.25">
      <c r="B8065" t="s">
        <v>18</v>
      </c>
      <c r="C8065" t="s">
        <v>6</v>
      </c>
      <c r="D8065" t="s">
        <v>31</v>
      </c>
      <c r="E8065" s="1">
        <v>44581</v>
      </c>
      <c r="F8065" s="4">
        <v>15638</v>
      </c>
      <c r="G8065">
        <v>1330</v>
      </c>
      <c r="H8065" s="3">
        <f>_xlfn.XLOOKUP(sales[[#This Row],[Product]],products[Product],products[Cost per box])*sales[[#This Row],[Boxes]]</f>
        <v>7607.5999999999995</v>
      </c>
      <c r="I8065" s="4">
        <f>sales[[#This Row],[Revenue]]-sales[[#This Row],[Cost]]</f>
        <v>8030.4000000000005</v>
      </c>
    </row>
    <row r="8066" spans="2:9" x14ac:dyDescent="0.25">
      <c r="B8066" t="s">
        <v>34</v>
      </c>
      <c r="C8066" t="s">
        <v>9</v>
      </c>
      <c r="D8066" t="s">
        <v>35</v>
      </c>
      <c r="E8066" s="1">
        <v>44581</v>
      </c>
      <c r="F8066" s="4">
        <v>7595</v>
      </c>
      <c r="G8066">
        <v>447</v>
      </c>
      <c r="H8066" s="3">
        <f>_xlfn.XLOOKUP(sales[[#This Row],[Product]],products[Product],products[Cost per box])*sales[[#This Row],[Boxes]]</f>
        <v>1184.55</v>
      </c>
      <c r="I8066" s="4">
        <f>sales[[#This Row],[Revenue]]-sales[[#This Row],[Cost]]</f>
        <v>6410.45</v>
      </c>
    </row>
    <row r="8067" spans="2:9" x14ac:dyDescent="0.25">
      <c r="B8067" t="s">
        <v>46</v>
      </c>
      <c r="C8067" t="s">
        <v>9</v>
      </c>
      <c r="D8067" t="s">
        <v>47</v>
      </c>
      <c r="E8067" s="1">
        <v>44581</v>
      </c>
      <c r="F8067" s="4">
        <v>5075</v>
      </c>
      <c r="G8067">
        <v>339</v>
      </c>
      <c r="H8067" s="3">
        <f>_xlfn.XLOOKUP(sales[[#This Row],[Product]],products[Product],products[Cost per box])*sales[[#This Row],[Boxes]]</f>
        <v>1783.1399999999999</v>
      </c>
      <c r="I8067" s="4">
        <f>sales[[#This Row],[Revenue]]-sales[[#This Row],[Cost]]</f>
        <v>3291.86</v>
      </c>
    </row>
    <row r="8068" spans="2:9" x14ac:dyDescent="0.25">
      <c r="B8068" t="s">
        <v>54</v>
      </c>
      <c r="C8068" t="s">
        <v>9</v>
      </c>
      <c r="D8068" t="s">
        <v>28</v>
      </c>
      <c r="E8068" s="1">
        <v>44581</v>
      </c>
      <c r="F8068" s="4">
        <v>707</v>
      </c>
      <c r="G8068">
        <v>89</v>
      </c>
      <c r="H8068" s="3">
        <f>_xlfn.XLOOKUP(sales[[#This Row],[Product]],products[Product],products[Cost per box])*sales[[#This Row],[Boxes]]</f>
        <v>245.64</v>
      </c>
      <c r="I8068" s="4">
        <f>sales[[#This Row],[Revenue]]-sales[[#This Row],[Cost]]</f>
        <v>461.36</v>
      </c>
    </row>
    <row r="8069" spans="2:9" x14ac:dyDescent="0.25">
      <c r="B8069" t="s">
        <v>13</v>
      </c>
      <c r="C8069" t="s">
        <v>27</v>
      </c>
      <c r="D8069" t="s">
        <v>30</v>
      </c>
      <c r="E8069" s="1">
        <v>44581</v>
      </c>
      <c r="F8069" s="4">
        <v>4809</v>
      </c>
      <c r="G8069">
        <v>241</v>
      </c>
      <c r="H8069" s="3">
        <f>_xlfn.XLOOKUP(sales[[#This Row],[Product]],products[Product],products[Cost per box])*sales[[#This Row],[Boxes]]</f>
        <v>886.88</v>
      </c>
      <c r="I8069" s="4">
        <f>sales[[#This Row],[Revenue]]-sales[[#This Row],[Cost]]</f>
        <v>3922.12</v>
      </c>
    </row>
    <row r="8070" spans="2:9" x14ac:dyDescent="0.25">
      <c r="B8070" t="s">
        <v>34</v>
      </c>
      <c r="C8070" t="s">
        <v>21</v>
      </c>
      <c r="D8070" t="s">
        <v>42</v>
      </c>
      <c r="E8070" s="1">
        <v>44581</v>
      </c>
      <c r="F8070" s="4">
        <v>5775</v>
      </c>
      <c r="G8070">
        <v>361</v>
      </c>
      <c r="H8070" s="3">
        <f>_xlfn.XLOOKUP(sales[[#This Row],[Product]],products[Product],products[Cost per box])*sales[[#This Row],[Boxes]]</f>
        <v>1711.14</v>
      </c>
      <c r="I8070" s="4">
        <f>sales[[#This Row],[Revenue]]-sales[[#This Row],[Cost]]</f>
        <v>4063.8599999999997</v>
      </c>
    </row>
    <row r="8071" spans="2:9" x14ac:dyDescent="0.25">
      <c r="B8071" t="s">
        <v>32</v>
      </c>
      <c r="C8071" t="s">
        <v>21</v>
      </c>
      <c r="D8071" t="s">
        <v>38</v>
      </c>
      <c r="E8071" s="1">
        <v>44581</v>
      </c>
      <c r="F8071" s="4">
        <v>4858</v>
      </c>
      <c r="G8071">
        <v>180</v>
      </c>
      <c r="H8071" s="3">
        <f>_xlfn.XLOOKUP(sales[[#This Row],[Product]],products[Product],products[Cost per box])*sales[[#This Row],[Boxes]]</f>
        <v>1789.1999999999998</v>
      </c>
      <c r="I8071" s="4">
        <f>sales[[#This Row],[Revenue]]-sales[[#This Row],[Cost]]</f>
        <v>3068.8</v>
      </c>
    </row>
    <row r="8072" spans="2:9" x14ac:dyDescent="0.25">
      <c r="B8072" t="s">
        <v>29</v>
      </c>
      <c r="C8072" t="s">
        <v>6</v>
      </c>
      <c r="D8072" t="s">
        <v>24</v>
      </c>
      <c r="E8072" s="1">
        <v>44581</v>
      </c>
      <c r="F8072" s="4">
        <v>4753</v>
      </c>
      <c r="G8072">
        <v>251</v>
      </c>
      <c r="H8072" s="3">
        <f>_xlfn.XLOOKUP(sales[[#This Row],[Product]],products[Product],products[Cost per box])*sales[[#This Row],[Boxes]]</f>
        <v>2638.0099999999998</v>
      </c>
      <c r="I8072" s="4">
        <f>sales[[#This Row],[Revenue]]-sales[[#This Row],[Cost]]</f>
        <v>2114.9900000000002</v>
      </c>
    </row>
    <row r="8073" spans="2:9" x14ac:dyDescent="0.25">
      <c r="B8073" t="s">
        <v>57</v>
      </c>
      <c r="C8073" t="s">
        <v>21</v>
      </c>
      <c r="D8073" t="s">
        <v>30</v>
      </c>
      <c r="E8073" s="1">
        <v>44581</v>
      </c>
      <c r="F8073" s="4">
        <v>3416</v>
      </c>
      <c r="G8073">
        <v>171</v>
      </c>
      <c r="H8073" s="3">
        <f>_xlfn.XLOOKUP(sales[[#This Row],[Product]],products[Product],products[Cost per box])*sales[[#This Row],[Boxes]]</f>
        <v>629.28</v>
      </c>
      <c r="I8073" s="4">
        <f>sales[[#This Row],[Revenue]]-sales[[#This Row],[Cost]]</f>
        <v>2786.7200000000003</v>
      </c>
    </row>
    <row r="8074" spans="2:9" x14ac:dyDescent="0.25">
      <c r="B8074" t="s">
        <v>15</v>
      </c>
      <c r="C8074" t="s">
        <v>6</v>
      </c>
      <c r="D8074" t="s">
        <v>28</v>
      </c>
      <c r="E8074" s="1">
        <v>44581</v>
      </c>
      <c r="F8074" s="4">
        <v>3374</v>
      </c>
      <c r="G8074">
        <v>563</v>
      </c>
      <c r="H8074" s="3">
        <f>_xlfn.XLOOKUP(sales[[#This Row],[Product]],products[Product],products[Cost per box])*sales[[#This Row],[Boxes]]</f>
        <v>1553.8799999999999</v>
      </c>
      <c r="I8074" s="4">
        <f>sales[[#This Row],[Revenue]]-sales[[#This Row],[Cost]]</f>
        <v>1820.1200000000001</v>
      </c>
    </row>
    <row r="8075" spans="2:9" x14ac:dyDescent="0.25">
      <c r="B8075" t="s">
        <v>25</v>
      </c>
      <c r="C8075" t="s">
        <v>27</v>
      </c>
      <c r="D8075" t="s">
        <v>28</v>
      </c>
      <c r="E8075" s="1">
        <v>44581</v>
      </c>
      <c r="F8075" s="4">
        <v>6972</v>
      </c>
      <c r="G8075">
        <v>980</v>
      </c>
      <c r="H8075" s="3">
        <f>_xlfn.XLOOKUP(sales[[#This Row],[Product]],products[Product],products[Cost per box])*sales[[#This Row],[Boxes]]</f>
        <v>2704.7999999999997</v>
      </c>
      <c r="I8075" s="4">
        <f>sales[[#This Row],[Revenue]]-sales[[#This Row],[Cost]]</f>
        <v>4267.2000000000007</v>
      </c>
    </row>
    <row r="8076" spans="2:9" x14ac:dyDescent="0.25">
      <c r="B8076" t="s">
        <v>53</v>
      </c>
      <c r="C8076" t="s">
        <v>6</v>
      </c>
      <c r="D8076" t="s">
        <v>24</v>
      </c>
      <c r="E8076" s="1">
        <v>44581</v>
      </c>
      <c r="F8076" s="4">
        <v>1022</v>
      </c>
      <c r="G8076">
        <v>57</v>
      </c>
      <c r="H8076" s="3">
        <f>_xlfn.XLOOKUP(sales[[#This Row],[Product]],products[Product],products[Cost per box])*sales[[#This Row],[Boxes]]</f>
        <v>599.06999999999994</v>
      </c>
      <c r="I8076" s="4">
        <f>sales[[#This Row],[Revenue]]-sales[[#This Row],[Cost]]</f>
        <v>422.93000000000006</v>
      </c>
    </row>
    <row r="8077" spans="2:9" x14ac:dyDescent="0.25">
      <c r="B8077" t="s">
        <v>53</v>
      </c>
      <c r="C8077" t="s">
        <v>21</v>
      </c>
      <c r="D8077" t="s">
        <v>12</v>
      </c>
      <c r="E8077" s="1">
        <v>44581</v>
      </c>
      <c r="F8077" s="4">
        <v>1519</v>
      </c>
      <c r="G8077">
        <v>90</v>
      </c>
      <c r="H8077" s="3">
        <f>_xlfn.XLOOKUP(sales[[#This Row],[Product]],products[Product],products[Cost per box])*sales[[#This Row],[Boxes]]</f>
        <v>758.69999999999993</v>
      </c>
      <c r="I8077" s="4">
        <f>sales[[#This Row],[Revenue]]-sales[[#This Row],[Cost]]</f>
        <v>760.30000000000007</v>
      </c>
    </row>
    <row r="8078" spans="2:9" x14ac:dyDescent="0.25">
      <c r="B8078" t="s">
        <v>32</v>
      </c>
      <c r="C8078" t="s">
        <v>27</v>
      </c>
      <c r="D8078" t="s">
        <v>52</v>
      </c>
      <c r="E8078" s="1">
        <v>44581</v>
      </c>
      <c r="F8078" s="4">
        <v>11284</v>
      </c>
      <c r="G8078">
        <v>1120</v>
      </c>
      <c r="H8078" s="3">
        <f>_xlfn.XLOOKUP(sales[[#This Row],[Product]],products[Product],products[Cost per box])*sales[[#This Row],[Boxes]]</f>
        <v>3718.3999999999996</v>
      </c>
      <c r="I8078" s="4">
        <f>sales[[#This Row],[Revenue]]-sales[[#This Row],[Cost]]</f>
        <v>7565.6</v>
      </c>
    </row>
    <row r="8079" spans="2:9" x14ac:dyDescent="0.25">
      <c r="B8079" t="s">
        <v>33</v>
      </c>
      <c r="C8079" t="s">
        <v>16</v>
      </c>
      <c r="D8079" t="s">
        <v>38</v>
      </c>
      <c r="E8079" s="1">
        <v>44581</v>
      </c>
      <c r="F8079" s="4">
        <v>12348</v>
      </c>
      <c r="G8079">
        <v>494</v>
      </c>
      <c r="H8079" s="3">
        <f>_xlfn.XLOOKUP(sales[[#This Row],[Product]],products[Product],products[Cost per box])*sales[[#This Row],[Boxes]]</f>
        <v>4910.3599999999997</v>
      </c>
      <c r="I8079" s="4">
        <f>sales[[#This Row],[Revenue]]-sales[[#This Row],[Cost]]</f>
        <v>7437.64</v>
      </c>
    </row>
    <row r="8080" spans="2:9" x14ac:dyDescent="0.25">
      <c r="B8080" t="s">
        <v>5</v>
      </c>
      <c r="C8080" t="s">
        <v>27</v>
      </c>
      <c r="D8080" t="s">
        <v>31</v>
      </c>
      <c r="E8080" s="1">
        <v>44581</v>
      </c>
      <c r="F8080" s="4">
        <v>4053</v>
      </c>
      <c r="G8080">
        <v>338</v>
      </c>
      <c r="H8080" s="3">
        <f>_xlfn.XLOOKUP(sales[[#This Row],[Product]],products[Product],products[Cost per box])*sales[[#This Row],[Boxes]]</f>
        <v>1933.36</v>
      </c>
      <c r="I8080" s="4">
        <f>sales[[#This Row],[Revenue]]-sales[[#This Row],[Cost]]</f>
        <v>2119.6400000000003</v>
      </c>
    </row>
    <row r="8081" spans="2:9" x14ac:dyDescent="0.25">
      <c r="B8081" t="s">
        <v>49</v>
      </c>
      <c r="C8081" t="s">
        <v>11</v>
      </c>
      <c r="D8081" t="s">
        <v>36</v>
      </c>
      <c r="E8081" s="1">
        <v>44581</v>
      </c>
      <c r="F8081" s="4">
        <v>1484</v>
      </c>
      <c r="G8081">
        <v>186</v>
      </c>
      <c r="H8081" s="3">
        <f>_xlfn.XLOOKUP(sales[[#This Row],[Product]],products[Product],products[Cost per box])*sales[[#This Row],[Boxes]]</f>
        <v>937.44</v>
      </c>
      <c r="I8081" s="4">
        <f>sales[[#This Row],[Revenue]]-sales[[#This Row],[Cost]]</f>
        <v>546.55999999999995</v>
      </c>
    </row>
    <row r="8082" spans="2:9" x14ac:dyDescent="0.25">
      <c r="B8082" t="s">
        <v>34</v>
      </c>
      <c r="C8082" t="s">
        <v>16</v>
      </c>
      <c r="D8082" t="s">
        <v>19</v>
      </c>
      <c r="E8082" s="1">
        <v>44581</v>
      </c>
      <c r="F8082" s="4">
        <v>1407</v>
      </c>
      <c r="G8082">
        <v>83</v>
      </c>
      <c r="H8082" s="3">
        <f>_xlfn.XLOOKUP(sales[[#This Row],[Product]],products[Product],products[Cost per box])*sales[[#This Row],[Boxes]]</f>
        <v>849.09</v>
      </c>
      <c r="I8082" s="4">
        <f>sales[[#This Row],[Revenue]]-sales[[#This Row],[Cost]]</f>
        <v>557.91</v>
      </c>
    </row>
    <row r="8083" spans="2:9" x14ac:dyDescent="0.25">
      <c r="B8083" t="s">
        <v>55</v>
      </c>
      <c r="C8083" t="s">
        <v>21</v>
      </c>
      <c r="D8083" t="s">
        <v>48</v>
      </c>
      <c r="E8083" s="1">
        <v>44581</v>
      </c>
      <c r="F8083" s="4">
        <v>8274</v>
      </c>
      <c r="G8083">
        <v>319</v>
      </c>
      <c r="H8083" s="3">
        <f>_xlfn.XLOOKUP(sales[[#This Row],[Product]],products[Product],products[Cost per box])*sales[[#This Row],[Boxes]]</f>
        <v>2386.1200000000003</v>
      </c>
      <c r="I8083" s="4">
        <f>sales[[#This Row],[Revenue]]-sales[[#This Row],[Cost]]</f>
        <v>5887.8799999999992</v>
      </c>
    </row>
    <row r="8084" spans="2:9" x14ac:dyDescent="0.25">
      <c r="B8084" t="s">
        <v>55</v>
      </c>
      <c r="C8084" t="s">
        <v>16</v>
      </c>
      <c r="D8084" t="s">
        <v>43</v>
      </c>
      <c r="E8084" s="1">
        <v>44581</v>
      </c>
      <c r="F8084" s="4">
        <v>10626</v>
      </c>
      <c r="G8084">
        <v>532</v>
      </c>
      <c r="H8084" s="3">
        <f>_xlfn.XLOOKUP(sales[[#This Row],[Product]],products[Product],products[Cost per box])*sales[[#This Row],[Boxes]]</f>
        <v>2048.2000000000003</v>
      </c>
      <c r="I8084" s="4">
        <f>sales[[#This Row],[Revenue]]-sales[[#This Row],[Cost]]</f>
        <v>8577.7999999999993</v>
      </c>
    </row>
    <row r="8085" spans="2:9" x14ac:dyDescent="0.25">
      <c r="B8085" t="s">
        <v>53</v>
      </c>
      <c r="C8085" t="s">
        <v>11</v>
      </c>
      <c r="D8085" t="s">
        <v>43</v>
      </c>
      <c r="E8085" s="1">
        <v>44581</v>
      </c>
      <c r="F8085" s="4">
        <v>13951</v>
      </c>
      <c r="G8085">
        <v>698</v>
      </c>
      <c r="H8085" s="3">
        <f>_xlfn.XLOOKUP(sales[[#This Row],[Product]],products[Product],products[Cost per box])*sales[[#This Row],[Boxes]]</f>
        <v>2687.3</v>
      </c>
      <c r="I8085" s="4">
        <f>sales[[#This Row],[Revenue]]-sales[[#This Row],[Cost]]</f>
        <v>11263.7</v>
      </c>
    </row>
    <row r="8086" spans="2:9" x14ac:dyDescent="0.25">
      <c r="B8086" t="s">
        <v>32</v>
      </c>
      <c r="C8086" t="s">
        <v>27</v>
      </c>
      <c r="D8086" t="s">
        <v>28</v>
      </c>
      <c r="E8086" s="1">
        <v>44581</v>
      </c>
      <c r="F8086" s="4">
        <v>4641</v>
      </c>
      <c r="G8086">
        <v>663</v>
      </c>
      <c r="H8086" s="3">
        <f>_xlfn.XLOOKUP(sales[[#This Row],[Product]],products[Product],products[Cost per box])*sales[[#This Row],[Boxes]]</f>
        <v>1829.8799999999999</v>
      </c>
      <c r="I8086" s="4">
        <f>sales[[#This Row],[Revenue]]-sales[[#This Row],[Cost]]</f>
        <v>2811.12</v>
      </c>
    </row>
    <row r="8087" spans="2:9" x14ac:dyDescent="0.25">
      <c r="B8087" t="s">
        <v>20</v>
      </c>
      <c r="C8087" t="s">
        <v>9</v>
      </c>
      <c r="D8087" t="s">
        <v>36</v>
      </c>
      <c r="E8087" s="1">
        <v>44581</v>
      </c>
      <c r="F8087" s="4">
        <v>7175</v>
      </c>
      <c r="G8087">
        <v>1050</v>
      </c>
      <c r="H8087" s="3">
        <f>_xlfn.XLOOKUP(sales[[#This Row],[Product]],products[Product],products[Cost per box])*sales[[#This Row],[Boxes]]</f>
        <v>5292</v>
      </c>
      <c r="I8087" s="4">
        <f>sales[[#This Row],[Revenue]]-sales[[#This Row],[Cost]]</f>
        <v>1883</v>
      </c>
    </row>
    <row r="8088" spans="2:9" x14ac:dyDescent="0.25">
      <c r="B8088" t="s">
        <v>57</v>
      </c>
      <c r="C8088" t="s">
        <v>27</v>
      </c>
      <c r="D8088" t="s">
        <v>38</v>
      </c>
      <c r="E8088" s="1">
        <v>44582</v>
      </c>
      <c r="F8088" s="4">
        <v>5747</v>
      </c>
      <c r="G8088">
        <v>222</v>
      </c>
      <c r="H8088" s="3">
        <f>_xlfn.XLOOKUP(sales[[#This Row],[Product]],products[Product],products[Cost per box])*sales[[#This Row],[Boxes]]</f>
        <v>2206.6799999999998</v>
      </c>
      <c r="I8088" s="4">
        <f>sales[[#This Row],[Revenue]]-sales[[#This Row],[Cost]]</f>
        <v>3540.32</v>
      </c>
    </row>
    <row r="8089" spans="2:9" x14ac:dyDescent="0.25">
      <c r="B8089" t="s">
        <v>54</v>
      </c>
      <c r="C8089" t="s">
        <v>16</v>
      </c>
      <c r="D8089" t="s">
        <v>14</v>
      </c>
      <c r="E8089" s="1">
        <v>44582</v>
      </c>
      <c r="F8089" s="4">
        <v>3325</v>
      </c>
      <c r="G8089">
        <v>416</v>
      </c>
      <c r="H8089" s="3">
        <f>_xlfn.XLOOKUP(sales[[#This Row],[Product]],products[Product],products[Cost per box])*sales[[#This Row],[Boxes]]</f>
        <v>2624.96</v>
      </c>
      <c r="I8089" s="4">
        <f>sales[[#This Row],[Revenue]]-sales[[#This Row],[Cost]]</f>
        <v>700.04</v>
      </c>
    </row>
    <row r="8090" spans="2:9" x14ac:dyDescent="0.25">
      <c r="B8090" t="s">
        <v>18</v>
      </c>
      <c r="C8090" t="s">
        <v>16</v>
      </c>
      <c r="D8090" t="s">
        <v>42</v>
      </c>
      <c r="E8090" s="1">
        <v>44582</v>
      </c>
      <c r="F8090" s="4">
        <v>3752</v>
      </c>
      <c r="G8090">
        <v>235</v>
      </c>
      <c r="H8090" s="3">
        <f>_xlfn.XLOOKUP(sales[[#This Row],[Product]],products[Product],products[Cost per box])*sales[[#This Row],[Boxes]]</f>
        <v>1113.9000000000001</v>
      </c>
      <c r="I8090" s="4">
        <f>sales[[#This Row],[Revenue]]-sales[[#This Row],[Cost]]</f>
        <v>2638.1</v>
      </c>
    </row>
    <row r="8091" spans="2:9" x14ac:dyDescent="0.25">
      <c r="B8091" t="s">
        <v>57</v>
      </c>
      <c r="C8091" t="s">
        <v>21</v>
      </c>
      <c r="D8091" t="s">
        <v>45</v>
      </c>
      <c r="E8091" s="1">
        <v>44582</v>
      </c>
      <c r="F8091" s="4">
        <v>3787</v>
      </c>
      <c r="G8091">
        <v>165</v>
      </c>
      <c r="H8091" s="3">
        <f>_xlfn.XLOOKUP(sales[[#This Row],[Product]],products[Product],products[Cost per box])*sales[[#This Row],[Boxes]]</f>
        <v>1275.45</v>
      </c>
      <c r="I8091" s="4">
        <f>sales[[#This Row],[Revenue]]-sales[[#This Row],[Cost]]</f>
        <v>2511.5500000000002</v>
      </c>
    </row>
    <row r="8092" spans="2:9" x14ac:dyDescent="0.25">
      <c r="B8092" t="s">
        <v>40</v>
      </c>
      <c r="C8092" t="s">
        <v>27</v>
      </c>
      <c r="D8092" t="s">
        <v>30</v>
      </c>
      <c r="E8092" s="1">
        <v>44582</v>
      </c>
      <c r="F8092" s="4">
        <v>4277</v>
      </c>
      <c r="G8092">
        <v>238</v>
      </c>
      <c r="H8092" s="3">
        <f>_xlfn.XLOOKUP(sales[[#This Row],[Product]],products[Product],products[Cost per box])*sales[[#This Row],[Boxes]]</f>
        <v>875.84</v>
      </c>
      <c r="I8092" s="4">
        <f>sales[[#This Row],[Revenue]]-sales[[#This Row],[Cost]]</f>
        <v>3401.16</v>
      </c>
    </row>
    <row r="8093" spans="2:9" x14ac:dyDescent="0.25">
      <c r="B8093" t="s">
        <v>33</v>
      </c>
      <c r="C8093" t="s">
        <v>21</v>
      </c>
      <c r="D8093" t="s">
        <v>44</v>
      </c>
      <c r="E8093" s="1">
        <v>44582</v>
      </c>
      <c r="F8093" s="4">
        <v>3626</v>
      </c>
      <c r="G8093">
        <v>158</v>
      </c>
      <c r="H8093" s="3">
        <f>_xlfn.XLOOKUP(sales[[#This Row],[Product]],products[Product],products[Cost per box])*sales[[#This Row],[Boxes]]</f>
        <v>1512.06</v>
      </c>
      <c r="I8093" s="4">
        <f>sales[[#This Row],[Revenue]]-sales[[#This Row],[Cost]]</f>
        <v>2113.94</v>
      </c>
    </row>
    <row r="8094" spans="2:9" x14ac:dyDescent="0.25">
      <c r="B8094" t="s">
        <v>25</v>
      </c>
      <c r="C8094" t="s">
        <v>16</v>
      </c>
      <c r="D8094" t="s">
        <v>42</v>
      </c>
      <c r="E8094" s="1">
        <v>44582</v>
      </c>
      <c r="F8094" s="4">
        <v>5789</v>
      </c>
      <c r="G8094">
        <v>362</v>
      </c>
      <c r="H8094" s="3">
        <f>_xlfn.XLOOKUP(sales[[#This Row],[Product]],products[Product],products[Cost per box])*sales[[#This Row],[Boxes]]</f>
        <v>1715.88</v>
      </c>
      <c r="I8094" s="4">
        <f>sales[[#This Row],[Revenue]]-sales[[#This Row],[Cost]]</f>
        <v>4073.12</v>
      </c>
    </row>
    <row r="8095" spans="2:9" x14ac:dyDescent="0.25">
      <c r="B8095" t="s">
        <v>40</v>
      </c>
      <c r="C8095" t="s">
        <v>11</v>
      </c>
      <c r="D8095" t="s">
        <v>38</v>
      </c>
      <c r="E8095" s="1">
        <v>44582</v>
      </c>
      <c r="F8095" s="4">
        <v>14217</v>
      </c>
      <c r="G8095">
        <v>527</v>
      </c>
      <c r="H8095" s="3">
        <f>_xlfn.XLOOKUP(sales[[#This Row],[Product]],products[Product],products[Cost per box])*sales[[#This Row],[Boxes]]</f>
        <v>5238.38</v>
      </c>
      <c r="I8095" s="4">
        <f>sales[[#This Row],[Revenue]]-sales[[#This Row],[Cost]]</f>
        <v>8978.619999999999</v>
      </c>
    </row>
    <row r="8096" spans="2:9" x14ac:dyDescent="0.25">
      <c r="B8096" t="s">
        <v>57</v>
      </c>
      <c r="C8096" t="s">
        <v>9</v>
      </c>
      <c r="D8096" t="s">
        <v>30</v>
      </c>
      <c r="E8096" s="1">
        <v>44582</v>
      </c>
      <c r="F8096" s="4">
        <v>532</v>
      </c>
      <c r="G8096">
        <v>27</v>
      </c>
      <c r="H8096" s="3">
        <f>_xlfn.XLOOKUP(sales[[#This Row],[Product]],products[Product],products[Cost per box])*sales[[#This Row],[Boxes]]</f>
        <v>99.36</v>
      </c>
      <c r="I8096" s="4">
        <f>sales[[#This Row],[Revenue]]-sales[[#This Row],[Cost]]</f>
        <v>432.64</v>
      </c>
    </row>
    <row r="8097" spans="2:9" x14ac:dyDescent="0.25">
      <c r="B8097" t="s">
        <v>34</v>
      </c>
      <c r="C8097" t="s">
        <v>27</v>
      </c>
      <c r="D8097" t="s">
        <v>42</v>
      </c>
      <c r="E8097" s="1">
        <v>44582</v>
      </c>
      <c r="F8097" s="4">
        <v>707</v>
      </c>
      <c r="G8097">
        <v>48</v>
      </c>
      <c r="H8097" s="3">
        <f>_xlfn.XLOOKUP(sales[[#This Row],[Product]],products[Product],products[Cost per box])*sales[[#This Row],[Boxes]]</f>
        <v>227.52</v>
      </c>
      <c r="I8097" s="4">
        <f>sales[[#This Row],[Revenue]]-sales[[#This Row],[Cost]]</f>
        <v>479.48</v>
      </c>
    </row>
    <row r="8098" spans="2:9" x14ac:dyDescent="0.25">
      <c r="B8098" t="s">
        <v>23</v>
      </c>
      <c r="C8098" t="s">
        <v>9</v>
      </c>
      <c r="D8098" t="s">
        <v>7</v>
      </c>
      <c r="E8098" s="1">
        <v>44582</v>
      </c>
      <c r="F8098" s="4">
        <v>10136</v>
      </c>
      <c r="G8098">
        <v>676</v>
      </c>
      <c r="H8098" s="3">
        <f>_xlfn.XLOOKUP(sales[[#This Row],[Product]],products[Product],products[Cost per box])*sales[[#This Row],[Boxes]]</f>
        <v>3481.4</v>
      </c>
      <c r="I8098" s="4">
        <f>sales[[#This Row],[Revenue]]-sales[[#This Row],[Cost]]</f>
        <v>6654.6</v>
      </c>
    </row>
    <row r="8099" spans="2:9" x14ac:dyDescent="0.25">
      <c r="B8099" t="s">
        <v>39</v>
      </c>
      <c r="C8099" t="s">
        <v>6</v>
      </c>
      <c r="D8099" t="s">
        <v>24</v>
      </c>
      <c r="E8099" s="1">
        <v>44585</v>
      </c>
      <c r="F8099" s="4">
        <v>819</v>
      </c>
      <c r="G8099">
        <v>41</v>
      </c>
      <c r="H8099" s="3">
        <f>_xlfn.XLOOKUP(sales[[#This Row],[Product]],products[Product],products[Cost per box])*sales[[#This Row],[Boxes]]</f>
        <v>430.90999999999997</v>
      </c>
      <c r="I8099" s="4">
        <f>sales[[#This Row],[Revenue]]-sales[[#This Row],[Cost]]</f>
        <v>388.09000000000003</v>
      </c>
    </row>
    <row r="8100" spans="2:9" x14ac:dyDescent="0.25">
      <c r="B8100" t="s">
        <v>10</v>
      </c>
      <c r="C8100" t="s">
        <v>6</v>
      </c>
      <c r="D8100" t="s">
        <v>26</v>
      </c>
      <c r="E8100" s="1">
        <v>44585</v>
      </c>
      <c r="F8100" s="4">
        <v>6216</v>
      </c>
      <c r="G8100">
        <v>518</v>
      </c>
      <c r="H8100" s="3">
        <f>_xlfn.XLOOKUP(sales[[#This Row],[Product]],products[Product],products[Cost per box])*sales[[#This Row],[Boxes]]</f>
        <v>3330.74</v>
      </c>
      <c r="I8100" s="4">
        <f>sales[[#This Row],[Revenue]]-sales[[#This Row],[Cost]]</f>
        <v>2885.26</v>
      </c>
    </row>
    <row r="8101" spans="2:9" x14ac:dyDescent="0.25">
      <c r="B8101" t="s">
        <v>10</v>
      </c>
      <c r="C8101" t="s">
        <v>21</v>
      </c>
      <c r="D8101" t="s">
        <v>26</v>
      </c>
      <c r="E8101" s="1">
        <v>44585</v>
      </c>
      <c r="F8101" s="4">
        <v>1400</v>
      </c>
      <c r="G8101">
        <v>117</v>
      </c>
      <c r="H8101" s="3">
        <f>_xlfn.XLOOKUP(sales[[#This Row],[Product]],products[Product],products[Cost per box])*sales[[#This Row],[Boxes]]</f>
        <v>752.31</v>
      </c>
      <c r="I8101" s="4">
        <f>sales[[#This Row],[Revenue]]-sales[[#This Row],[Cost]]</f>
        <v>647.69000000000005</v>
      </c>
    </row>
    <row r="8102" spans="2:9" x14ac:dyDescent="0.25">
      <c r="B8102" t="s">
        <v>51</v>
      </c>
      <c r="C8102" t="s">
        <v>11</v>
      </c>
      <c r="D8102" t="s">
        <v>26</v>
      </c>
      <c r="E8102" s="1">
        <v>44585</v>
      </c>
      <c r="F8102" s="4">
        <v>2016</v>
      </c>
      <c r="G8102">
        <v>168</v>
      </c>
      <c r="H8102" s="3">
        <f>_xlfn.XLOOKUP(sales[[#This Row],[Product]],products[Product],products[Cost per box])*sales[[#This Row],[Boxes]]</f>
        <v>1080.24</v>
      </c>
      <c r="I8102" s="4">
        <f>sales[[#This Row],[Revenue]]-sales[[#This Row],[Cost]]</f>
        <v>935.76</v>
      </c>
    </row>
    <row r="8103" spans="2:9" x14ac:dyDescent="0.25">
      <c r="B8103" t="s">
        <v>33</v>
      </c>
      <c r="C8103" t="s">
        <v>9</v>
      </c>
      <c r="D8103" t="s">
        <v>50</v>
      </c>
      <c r="E8103" s="1">
        <v>44585</v>
      </c>
      <c r="F8103" s="4">
        <v>2114</v>
      </c>
      <c r="G8103">
        <v>92</v>
      </c>
      <c r="H8103" s="3">
        <f>_xlfn.XLOOKUP(sales[[#This Row],[Product]],products[Product],products[Cost per box])*sales[[#This Row],[Boxes]]</f>
        <v>1141.72</v>
      </c>
      <c r="I8103" s="4">
        <f>sales[[#This Row],[Revenue]]-sales[[#This Row],[Cost]]</f>
        <v>972.28</v>
      </c>
    </row>
    <row r="8104" spans="2:9" x14ac:dyDescent="0.25">
      <c r="B8104" t="s">
        <v>49</v>
      </c>
      <c r="C8104" t="s">
        <v>27</v>
      </c>
      <c r="D8104" t="s">
        <v>30</v>
      </c>
      <c r="E8104" s="1">
        <v>44585</v>
      </c>
      <c r="F8104" s="4">
        <v>10087</v>
      </c>
      <c r="G8104">
        <v>561</v>
      </c>
      <c r="H8104" s="3">
        <f>_xlfn.XLOOKUP(sales[[#This Row],[Product]],products[Product],products[Cost per box])*sales[[#This Row],[Boxes]]</f>
        <v>2064.48</v>
      </c>
      <c r="I8104" s="4">
        <f>sales[[#This Row],[Revenue]]-sales[[#This Row],[Cost]]</f>
        <v>8022.52</v>
      </c>
    </row>
    <row r="8105" spans="2:9" x14ac:dyDescent="0.25">
      <c r="B8105" t="s">
        <v>13</v>
      </c>
      <c r="C8105" t="s">
        <v>21</v>
      </c>
      <c r="D8105" t="s">
        <v>38</v>
      </c>
      <c r="E8105" s="1">
        <v>44585</v>
      </c>
      <c r="F8105" s="4">
        <v>6909</v>
      </c>
      <c r="G8105">
        <v>256</v>
      </c>
      <c r="H8105" s="3">
        <f>_xlfn.XLOOKUP(sales[[#This Row],[Product]],products[Product],products[Cost per box])*sales[[#This Row],[Boxes]]</f>
        <v>2544.64</v>
      </c>
      <c r="I8105" s="4">
        <f>sales[[#This Row],[Revenue]]-sales[[#This Row],[Cost]]</f>
        <v>4364.3600000000006</v>
      </c>
    </row>
    <row r="8106" spans="2:9" x14ac:dyDescent="0.25">
      <c r="B8106" t="s">
        <v>34</v>
      </c>
      <c r="C8106" t="s">
        <v>27</v>
      </c>
      <c r="D8106" t="s">
        <v>35</v>
      </c>
      <c r="E8106" s="1">
        <v>44585</v>
      </c>
      <c r="F8106" s="4">
        <v>497</v>
      </c>
      <c r="G8106">
        <v>28</v>
      </c>
      <c r="H8106" s="3">
        <f>_xlfn.XLOOKUP(sales[[#This Row],[Product]],products[Product],products[Cost per box])*sales[[#This Row],[Boxes]]</f>
        <v>74.2</v>
      </c>
      <c r="I8106" s="4">
        <f>sales[[#This Row],[Revenue]]-sales[[#This Row],[Cost]]</f>
        <v>422.8</v>
      </c>
    </row>
    <row r="8107" spans="2:9" x14ac:dyDescent="0.25">
      <c r="B8107" t="s">
        <v>33</v>
      </c>
      <c r="C8107" t="s">
        <v>6</v>
      </c>
      <c r="D8107" t="s">
        <v>28</v>
      </c>
      <c r="E8107" s="1">
        <v>44585</v>
      </c>
      <c r="F8107" s="4">
        <v>4466</v>
      </c>
      <c r="G8107">
        <v>559</v>
      </c>
      <c r="H8107" s="3">
        <f>_xlfn.XLOOKUP(sales[[#This Row],[Product]],products[Product],products[Cost per box])*sales[[#This Row],[Boxes]]</f>
        <v>1542.84</v>
      </c>
      <c r="I8107" s="4">
        <f>sales[[#This Row],[Revenue]]-sales[[#This Row],[Cost]]</f>
        <v>2923.16</v>
      </c>
    </row>
    <row r="8108" spans="2:9" x14ac:dyDescent="0.25">
      <c r="B8108" t="s">
        <v>18</v>
      </c>
      <c r="C8108" t="s">
        <v>11</v>
      </c>
      <c r="D8108" t="s">
        <v>48</v>
      </c>
      <c r="E8108" s="1">
        <v>44585</v>
      </c>
      <c r="F8108" s="4">
        <v>2772</v>
      </c>
      <c r="G8108">
        <v>111</v>
      </c>
      <c r="H8108" s="3">
        <f>_xlfn.XLOOKUP(sales[[#This Row],[Product]],products[Product],products[Cost per box])*sales[[#This Row],[Boxes]]</f>
        <v>830.28000000000009</v>
      </c>
      <c r="I8108" s="4">
        <f>sales[[#This Row],[Revenue]]-sales[[#This Row],[Cost]]</f>
        <v>1941.7199999999998</v>
      </c>
    </row>
    <row r="8109" spans="2:9" x14ac:dyDescent="0.25">
      <c r="B8109" t="s">
        <v>55</v>
      </c>
      <c r="C8109" t="s">
        <v>11</v>
      </c>
      <c r="D8109" t="s">
        <v>28</v>
      </c>
      <c r="E8109" s="1">
        <v>44585</v>
      </c>
      <c r="F8109" s="4">
        <v>4732</v>
      </c>
      <c r="G8109">
        <v>592</v>
      </c>
      <c r="H8109" s="3">
        <f>_xlfn.XLOOKUP(sales[[#This Row],[Product]],products[Product],products[Cost per box])*sales[[#This Row],[Boxes]]</f>
        <v>1633.9199999999998</v>
      </c>
      <c r="I8109" s="4">
        <f>sales[[#This Row],[Revenue]]-sales[[#This Row],[Cost]]</f>
        <v>3098.08</v>
      </c>
    </row>
    <row r="8110" spans="2:9" x14ac:dyDescent="0.25">
      <c r="B8110" t="s">
        <v>46</v>
      </c>
      <c r="C8110" t="s">
        <v>11</v>
      </c>
      <c r="D8110" t="s">
        <v>38</v>
      </c>
      <c r="E8110" s="1">
        <v>44585</v>
      </c>
      <c r="F8110" s="4">
        <v>791</v>
      </c>
      <c r="G8110">
        <v>32</v>
      </c>
      <c r="H8110" s="3">
        <f>_xlfn.XLOOKUP(sales[[#This Row],[Product]],products[Product],products[Cost per box])*sales[[#This Row],[Boxes]]</f>
        <v>318.08</v>
      </c>
      <c r="I8110" s="4">
        <f>sales[[#This Row],[Revenue]]-sales[[#This Row],[Cost]]</f>
        <v>472.92</v>
      </c>
    </row>
    <row r="8111" spans="2:9" x14ac:dyDescent="0.25">
      <c r="B8111" t="s">
        <v>56</v>
      </c>
      <c r="C8111" t="s">
        <v>16</v>
      </c>
      <c r="D8111" t="s">
        <v>26</v>
      </c>
      <c r="E8111" s="1">
        <v>44585</v>
      </c>
      <c r="F8111" s="4">
        <v>20181</v>
      </c>
      <c r="G8111">
        <v>1680</v>
      </c>
      <c r="H8111" s="3">
        <f>_xlfn.XLOOKUP(sales[[#This Row],[Product]],products[Product],products[Cost per box])*sales[[#This Row],[Boxes]]</f>
        <v>10802.4</v>
      </c>
      <c r="I8111" s="4">
        <f>sales[[#This Row],[Revenue]]-sales[[#This Row],[Cost]]</f>
        <v>9378.6</v>
      </c>
    </row>
    <row r="8112" spans="2:9" x14ac:dyDescent="0.25">
      <c r="B8112" t="s">
        <v>8</v>
      </c>
      <c r="C8112" t="s">
        <v>9</v>
      </c>
      <c r="D8112" t="s">
        <v>12</v>
      </c>
      <c r="E8112" s="1">
        <v>44585</v>
      </c>
      <c r="F8112" s="4">
        <v>2702</v>
      </c>
      <c r="G8112">
        <v>169</v>
      </c>
      <c r="H8112" s="3">
        <f>_xlfn.XLOOKUP(sales[[#This Row],[Product]],products[Product],products[Cost per box])*sales[[#This Row],[Boxes]]</f>
        <v>1424.6699999999998</v>
      </c>
      <c r="I8112" s="4">
        <f>sales[[#This Row],[Revenue]]-sales[[#This Row],[Cost]]</f>
        <v>1277.3300000000002</v>
      </c>
    </row>
    <row r="8113" spans="2:9" x14ac:dyDescent="0.25">
      <c r="B8113" t="s">
        <v>8</v>
      </c>
      <c r="C8113" t="s">
        <v>16</v>
      </c>
      <c r="D8113" t="s">
        <v>22</v>
      </c>
      <c r="E8113" s="1">
        <v>44585</v>
      </c>
      <c r="F8113" s="4">
        <v>994</v>
      </c>
      <c r="G8113">
        <v>125</v>
      </c>
      <c r="H8113" s="3">
        <f>_xlfn.XLOOKUP(sales[[#This Row],[Product]],products[Product],products[Cost per box])*sales[[#This Row],[Boxes]]</f>
        <v>1027.5</v>
      </c>
      <c r="I8113" s="4">
        <f>sales[[#This Row],[Revenue]]-sales[[#This Row],[Cost]]</f>
        <v>-33.5</v>
      </c>
    </row>
    <row r="8114" spans="2:9" x14ac:dyDescent="0.25">
      <c r="B8114" t="s">
        <v>15</v>
      </c>
      <c r="C8114" t="s">
        <v>9</v>
      </c>
      <c r="D8114" t="s">
        <v>12</v>
      </c>
      <c r="E8114" s="1">
        <v>44585</v>
      </c>
      <c r="F8114" s="4">
        <v>6762</v>
      </c>
      <c r="G8114">
        <v>398</v>
      </c>
      <c r="H8114" s="3">
        <f>_xlfn.XLOOKUP(sales[[#This Row],[Product]],products[Product],products[Cost per box])*sales[[#This Row],[Boxes]]</f>
        <v>3355.14</v>
      </c>
      <c r="I8114" s="4">
        <f>sales[[#This Row],[Revenue]]-sales[[#This Row],[Cost]]</f>
        <v>3406.86</v>
      </c>
    </row>
    <row r="8115" spans="2:9" x14ac:dyDescent="0.25">
      <c r="B8115" t="s">
        <v>51</v>
      </c>
      <c r="C8115" t="s">
        <v>21</v>
      </c>
      <c r="D8115" t="s">
        <v>19</v>
      </c>
      <c r="E8115" s="1">
        <v>44585</v>
      </c>
      <c r="F8115" s="4">
        <v>13874</v>
      </c>
      <c r="G8115">
        <v>840</v>
      </c>
      <c r="H8115" s="3">
        <f>_xlfn.XLOOKUP(sales[[#This Row],[Product]],products[Product],products[Cost per box])*sales[[#This Row],[Boxes]]</f>
        <v>8593.2000000000007</v>
      </c>
      <c r="I8115" s="4">
        <f>sales[[#This Row],[Revenue]]-sales[[#This Row],[Cost]]</f>
        <v>5280.7999999999993</v>
      </c>
    </row>
    <row r="8116" spans="2:9" x14ac:dyDescent="0.25">
      <c r="B8116" t="s">
        <v>34</v>
      </c>
      <c r="C8116" t="s">
        <v>21</v>
      </c>
      <c r="D8116" t="s">
        <v>45</v>
      </c>
      <c r="E8116" s="1">
        <v>44585</v>
      </c>
      <c r="F8116" s="4">
        <v>4557</v>
      </c>
      <c r="G8116">
        <v>190</v>
      </c>
      <c r="H8116" s="3">
        <f>_xlfn.XLOOKUP(sales[[#This Row],[Product]],products[Product],products[Cost per box])*sales[[#This Row],[Boxes]]</f>
        <v>1468.7</v>
      </c>
      <c r="I8116" s="4">
        <f>sales[[#This Row],[Revenue]]-sales[[#This Row],[Cost]]</f>
        <v>3088.3</v>
      </c>
    </row>
    <row r="8117" spans="2:9" x14ac:dyDescent="0.25">
      <c r="B8117" t="s">
        <v>39</v>
      </c>
      <c r="C8117" t="s">
        <v>16</v>
      </c>
      <c r="D8117" t="s">
        <v>35</v>
      </c>
      <c r="E8117" s="1">
        <v>44585</v>
      </c>
      <c r="F8117" s="4">
        <v>9898</v>
      </c>
      <c r="G8117">
        <v>550</v>
      </c>
      <c r="H8117" s="3">
        <f>_xlfn.XLOOKUP(sales[[#This Row],[Product]],products[Product],products[Cost per box])*sales[[#This Row],[Boxes]]</f>
        <v>1457.5</v>
      </c>
      <c r="I8117" s="4">
        <f>sales[[#This Row],[Revenue]]-sales[[#This Row],[Cost]]</f>
        <v>8440.5</v>
      </c>
    </row>
    <row r="8118" spans="2:9" x14ac:dyDescent="0.25">
      <c r="B8118" t="s">
        <v>32</v>
      </c>
      <c r="C8118" t="s">
        <v>21</v>
      </c>
      <c r="D8118" t="s">
        <v>36</v>
      </c>
      <c r="E8118" s="1">
        <v>44586</v>
      </c>
      <c r="F8118" s="4">
        <v>4284</v>
      </c>
      <c r="G8118">
        <v>476</v>
      </c>
      <c r="H8118" s="3">
        <f>_xlfn.XLOOKUP(sales[[#This Row],[Product]],products[Product],products[Cost per box])*sales[[#This Row],[Boxes]]</f>
        <v>2399.04</v>
      </c>
      <c r="I8118" s="4">
        <f>sales[[#This Row],[Revenue]]-sales[[#This Row],[Cost]]</f>
        <v>1884.96</v>
      </c>
    </row>
    <row r="8119" spans="2:9" x14ac:dyDescent="0.25">
      <c r="B8119" t="s">
        <v>25</v>
      </c>
      <c r="C8119" t="s">
        <v>27</v>
      </c>
      <c r="D8119" t="s">
        <v>36</v>
      </c>
      <c r="E8119" s="1">
        <v>44586</v>
      </c>
      <c r="F8119" s="4">
        <v>4473</v>
      </c>
      <c r="G8119">
        <v>497</v>
      </c>
      <c r="H8119" s="3">
        <f>_xlfn.XLOOKUP(sales[[#This Row],[Product]],products[Product],products[Cost per box])*sales[[#This Row],[Boxes]]</f>
        <v>2504.88</v>
      </c>
      <c r="I8119" s="4">
        <f>sales[[#This Row],[Revenue]]-sales[[#This Row],[Cost]]</f>
        <v>1968.12</v>
      </c>
    </row>
    <row r="8120" spans="2:9" x14ac:dyDescent="0.25">
      <c r="B8120" t="s">
        <v>56</v>
      </c>
      <c r="C8120" t="s">
        <v>9</v>
      </c>
      <c r="D8120" t="s">
        <v>12</v>
      </c>
      <c r="E8120" s="1">
        <v>44586</v>
      </c>
      <c r="F8120" s="4">
        <v>1666</v>
      </c>
      <c r="G8120">
        <v>98</v>
      </c>
      <c r="H8120" s="3">
        <f>_xlfn.XLOOKUP(sales[[#This Row],[Product]],products[Product],products[Cost per box])*sales[[#This Row],[Boxes]]</f>
        <v>826.14</v>
      </c>
      <c r="I8120" s="4">
        <f>sales[[#This Row],[Revenue]]-sales[[#This Row],[Cost]]</f>
        <v>839.86</v>
      </c>
    </row>
    <row r="8121" spans="2:9" x14ac:dyDescent="0.25">
      <c r="B8121" t="s">
        <v>46</v>
      </c>
      <c r="C8121" t="s">
        <v>27</v>
      </c>
      <c r="D8121" t="s">
        <v>19</v>
      </c>
      <c r="E8121" s="1">
        <v>44586</v>
      </c>
      <c r="F8121" s="4">
        <v>7049</v>
      </c>
      <c r="G8121">
        <v>441</v>
      </c>
      <c r="H8121" s="3">
        <f>_xlfn.XLOOKUP(sales[[#This Row],[Product]],products[Product],products[Cost per box])*sales[[#This Row],[Boxes]]</f>
        <v>4511.43</v>
      </c>
      <c r="I8121" s="4">
        <f>sales[[#This Row],[Revenue]]-sales[[#This Row],[Cost]]</f>
        <v>2537.5699999999997</v>
      </c>
    </row>
    <row r="8122" spans="2:9" x14ac:dyDescent="0.25">
      <c r="B8122" t="s">
        <v>41</v>
      </c>
      <c r="C8122" t="s">
        <v>27</v>
      </c>
      <c r="D8122" t="s">
        <v>28</v>
      </c>
      <c r="E8122" s="1">
        <v>44586</v>
      </c>
      <c r="F8122" s="4">
        <v>4879</v>
      </c>
      <c r="G8122">
        <v>610</v>
      </c>
      <c r="H8122" s="3">
        <f>_xlfn.XLOOKUP(sales[[#This Row],[Product]],products[Product],products[Cost per box])*sales[[#This Row],[Boxes]]</f>
        <v>1683.6</v>
      </c>
      <c r="I8122" s="4">
        <f>sales[[#This Row],[Revenue]]-sales[[#This Row],[Cost]]</f>
        <v>3195.4</v>
      </c>
    </row>
    <row r="8123" spans="2:9" x14ac:dyDescent="0.25">
      <c r="B8123" t="s">
        <v>37</v>
      </c>
      <c r="C8123" t="s">
        <v>11</v>
      </c>
      <c r="D8123" t="s">
        <v>19</v>
      </c>
      <c r="E8123" s="1">
        <v>44586</v>
      </c>
      <c r="F8123" s="4">
        <v>301</v>
      </c>
      <c r="G8123">
        <v>19</v>
      </c>
      <c r="H8123" s="3">
        <f>_xlfn.XLOOKUP(sales[[#This Row],[Product]],products[Product],products[Cost per box])*sales[[#This Row],[Boxes]]</f>
        <v>194.37</v>
      </c>
      <c r="I8123" s="4">
        <f>sales[[#This Row],[Revenue]]-sales[[#This Row],[Cost]]</f>
        <v>106.63</v>
      </c>
    </row>
    <row r="8124" spans="2:9" x14ac:dyDescent="0.25">
      <c r="B8124" t="s">
        <v>10</v>
      </c>
      <c r="C8124" t="s">
        <v>21</v>
      </c>
      <c r="D8124" t="s">
        <v>35</v>
      </c>
      <c r="E8124" s="1">
        <v>44586</v>
      </c>
      <c r="F8124" s="4">
        <v>10801</v>
      </c>
      <c r="G8124">
        <v>636</v>
      </c>
      <c r="H8124" s="3">
        <f>_xlfn.XLOOKUP(sales[[#This Row],[Product]],products[Product],products[Cost per box])*sales[[#This Row],[Boxes]]</f>
        <v>1685.3999999999999</v>
      </c>
      <c r="I8124" s="4">
        <f>sales[[#This Row],[Revenue]]-sales[[#This Row],[Cost]]</f>
        <v>9115.6</v>
      </c>
    </row>
    <row r="8125" spans="2:9" x14ac:dyDescent="0.25">
      <c r="B8125" t="s">
        <v>57</v>
      </c>
      <c r="C8125" t="s">
        <v>16</v>
      </c>
      <c r="D8125" t="s">
        <v>30</v>
      </c>
      <c r="E8125" s="1">
        <v>44586</v>
      </c>
      <c r="F8125" s="4">
        <v>1967</v>
      </c>
      <c r="G8125">
        <v>99</v>
      </c>
      <c r="H8125" s="3">
        <f>_xlfn.XLOOKUP(sales[[#This Row],[Product]],products[Product],products[Cost per box])*sales[[#This Row],[Boxes]]</f>
        <v>364.32</v>
      </c>
      <c r="I8125" s="4">
        <f>sales[[#This Row],[Revenue]]-sales[[#This Row],[Cost]]</f>
        <v>1602.68</v>
      </c>
    </row>
    <row r="8126" spans="2:9" x14ac:dyDescent="0.25">
      <c r="B8126" t="s">
        <v>34</v>
      </c>
      <c r="C8126" t="s">
        <v>21</v>
      </c>
      <c r="D8126" t="s">
        <v>36</v>
      </c>
      <c r="E8126" s="1">
        <v>44586</v>
      </c>
      <c r="F8126" s="4">
        <v>4809</v>
      </c>
      <c r="G8126">
        <v>535</v>
      </c>
      <c r="H8126" s="3">
        <f>_xlfn.XLOOKUP(sales[[#This Row],[Product]],products[Product],products[Cost per box])*sales[[#This Row],[Boxes]]</f>
        <v>2696.4</v>
      </c>
      <c r="I8126" s="4">
        <f>sales[[#This Row],[Revenue]]-sales[[#This Row],[Cost]]</f>
        <v>2112.6</v>
      </c>
    </row>
    <row r="8127" spans="2:9" x14ac:dyDescent="0.25">
      <c r="B8127" t="s">
        <v>51</v>
      </c>
      <c r="C8127" t="s">
        <v>9</v>
      </c>
      <c r="D8127" t="s">
        <v>35</v>
      </c>
      <c r="E8127" s="1">
        <v>44586</v>
      </c>
      <c r="F8127" s="4">
        <v>3451</v>
      </c>
      <c r="G8127">
        <v>203</v>
      </c>
      <c r="H8127" s="3">
        <f>_xlfn.XLOOKUP(sales[[#This Row],[Product]],products[Product],products[Cost per box])*sales[[#This Row],[Boxes]]</f>
        <v>537.94999999999993</v>
      </c>
      <c r="I8127" s="4">
        <f>sales[[#This Row],[Revenue]]-sales[[#This Row],[Cost]]</f>
        <v>2913.05</v>
      </c>
    </row>
    <row r="8128" spans="2:9" x14ac:dyDescent="0.25">
      <c r="B8128" t="s">
        <v>32</v>
      </c>
      <c r="C8128" t="s">
        <v>21</v>
      </c>
      <c r="D8128" t="s">
        <v>47</v>
      </c>
      <c r="E8128" s="1">
        <v>44586</v>
      </c>
      <c r="F8128" s="4">
        <v>4186</v>
      </c>
      <c r="G8128">
        <v>247</v>
      </c>
      <c r="H8128" s="3">
        <f>_xlfn.XLOOKUP(sales[[#This Row],[Product]],products[Product],products[Cost per box])*sales[[#This Row],[Boxes]]</f>
        <v>1299.22</v>
      </c>
      <c r="I8128" s="4">
        <f>sales[[#This Row],[Revenue]]-sales[[#This Row],[Cost]]</f>
        <v>2886.7799999999997</v>
      </c>
    </row>
    <row r="8129" spans="2:9" x14ac:dyDescent="0.25">
      <c r="B8129" t="s">
        <v>5</v>
      </c>
      <c r="C8129" t="s">
        <v>27</v>
      </c>
      <c r="D8129" t="s">
        <v>38</v>
      </c>
      <c r="E8129" s="1">
        <v>44586</v>
      </c>
      <c r="F8129" s="4">
        <v>14</v>
      </c>
      <c r="G8129">
        <v>1</v>
      </c>
      <c r="H8129" s="3">
        <f>_xlfn.XLOOKUP(sales[[#This Row],[Product]],products[Product],products[Cost per box])*sales[[#This Row],[Boxes]]</f>
        <v>9.94</v>
      </c>
      <c r="I8129" s="4">
        <f>sales[[#This Row],[Revenue]]-sales[[#This Row],[Cost]]</f>
        <v>4.0600000000000005</v>
      </c>
    </row>
    <row r="8130" spans="2:9" x14ac:dyDescent="0.25">
      <c r="B8130" t="s">
        <v>13</v>
      </c>
      <c r="C8130" t="s">
        <v>11</v>
      </c>
      <c r="D8130" t="s">
        <v>17</v>
      </c>
      <c r="E8130" s="1">
        <v>44586</v>
      </c>
      <c r="F8130" s="4">
        <v>5649</v>
      </c>
      <c r="G8130">
        <v>257</v>
      </c>
      <c r="H8130" s="3">
        <f>_xlfn.XLOOKUP(sales[[#This Row],[Product]],products[Product],products[Cost per box])*sales[[#This Row],[Boxes]]</f>
        <v>1747.6</v>
      </c>
      <c r="I8130" s="4">
        <f>sales[[#This Row],[Revenue]]-sales[[#This Row],[Cost]]</f>
        <v>3901.4</v>
      </c>
    </row>
    <row r="8131" spans="2:9" x14ac:dyDescent="0.25">
      <c r="B8131" t="s">
        <v>37</v>
      </c>
      <c r="C8131" t="s">
        <v>21</v>
      </c>
      <c r="D8131" t="s">
        <v>12</v>
      </c>
      <c r="E8131" s="1">
        <v>44586</v>
      </c>
      <c r="F8131" s="4">
        <v>4396</v>
      </c>
      <c r="G8131">
        <v>294</v>
      </c>
      <c r="H8131" s="3">
        <f>_xlfn.XLOOKUP(sales[[#This Row],[Product]],products[Product],products[Cost per box])*sales[[#This Row],[Boxes]]</f>
        <v>2478.42</v>
      </c>
      <c r="I8131" s="4">
        <f>sales[[#This Row],[Revenue]]-sales[[#This Row],[Cost]]</f>
        <v>1917.58</v>
      </c>
    </row>
    <row r="8132" spans="2:9" x14ac:dyDescent="0.25">
      <c r="B8132" t="s">
        <v>54</v>
      </c>
      <c r="C8132" t="s">
        <v>21</v>
      </c>
      <c r="D8132" t="s">
        <v>19</v>
      </c>
      <c r="E8132" s="1">
        <v>44586</v>
      </c>
      <c r="F8132" s="4">
        <v>4669</v>
      </c>
      <c r="G8132">
        <v>260</v>
      </c>
      <c r="H8132" s="3">
        <f>_xlfn.XLOOKUP(sales[[#This Row],[Product]],products[Product],products[Cost per box])*sales[[#This Row],[Boxes]]</f>
        <v>2659.8</v>
      </c>
      <c r="I8132" s="4">
        <f>sales[[#This Row],[Revenue]]-sales[[#This Row],[Cost]]</f>
        <v>2009.1999999999998</v>
      </c>
    </row>
    <row r="8133" spans="2:9" x14ac:dyDescent="0.25">
      <c r="B8133" t="s">
        <v>49</v>
      </c>
      <c r="C8133" t="s">
        <v>21</v>
      </c>
      <c r="D8133" t="s">
        <v>42</v>
      </c>
      <c r="E8133" s="1">
        <v>44586</v>
      </c>
      <c r="F8133" s="4">
        <v>9772</v>
      </c>
      <c r="G8133">
        <v>611</v>
      </c>
      <c r="H8133" s="3">
        <f>_xlfn.XLOOKUP(sales[[#This Row],[Product]],products[Product],products[Cost per box])*sales[[#This Row],[Boxes]]</f>
        <v>2896.1400000000003</v>
      </c>
      <c r="I8133" s="4">
        <f>sales[[#This Row],[Revenue]]-sales[[#This Row],[Cost]]</f>
        <v>6875.86</v>
      </c>
    </row>
    <row r="8134" spans="2:9" x14ac:dyDescent="0.25">
      <c r="B8134" t="s">
        <v>46</v>
      </c>
      <c r="C8134" t="s">
        <v>11</v>
      </c>
      <c r="D8134" t="s">
        <v>47</v>
      </c>
      <c r="E8134" s="1">
        <v>44586</v>
      </c>
      <c r="F8134" s="4">
        <v>308</v>
      </c>
      <c r="G8134">
        <v>19</v>
      </c>
      <c r="H8134" s="3">
        <f>_xlfn.XLOOKUP(sales[[#This Row],[Product]],products[Product],products[Cost per box])*sales[[#This Row],[Boxes]]</f>
        <v>99.94</v>
      </c>
      <c r="I8134" s="4">
        <f>sales[[#This Row],[Revenue]]-sales[[#This Row],[Cost]]</f>
        <v>208.06</v>
      </c>
    </row>
    <row r="8135" spans="2:9" x14ac:dyDescent="0.25">
      <c r="B8135" t="s">
        <v>18</v>
      </c>
      <c r="C8135" t="s">
        <v>21</v>
      </c>
      <c r="D8135" t="s">
        <v>48</v>
      </c>
      <c r="E8135" s="1">
        <v>44586</v>
      </c>
      <c r="F8135" s="4">
        <v>9380</v>
      </c>
      <c r="G8135">
        <v>348</v>
      </c>
      <c r="H8135" s="3">
        <f>_xlfn.XLOOKUP(sales[[#This Row],[Product]],products[Product],products[Cost per box])*sales[[#This Row],[Boxes]]</f>
        <v>2603.04</v>
      </c>
      <c r="I8135" s="4">
        <f>sales[[#This Row],[Revenue]]-sales[[#This Row],[Cost]]</f>
        <v>6776.96</v>
      </c>
    </row>
    <row r="8136" spans="2:9" x14ac:dyDescent="0.25">
      <c r="B8136" t="s">
        <v>32</v>
      </c>
      <c r="C8136" t="s">
        <v>9</v>
      </c>
      <c r="D8136" t="s">
        <v>30</v>
      </c>
      <c r="E8136" s="1">
        <v>44586</v>
      </c>
      <c r="F8136" s="4">
        <v>5999</v>
      </c>
      <c r="G8136">
        <v>316</v>
      </c>
      <c r="H8136" s="3">
        <f>_xlfn.XLOOKUP(sales[[#This Row],[Product]],products[Product],products[Cost per box])*sales[[#This Row],[Boxes]]</f>
        <v>1162.8800000000001</v>
      </c>
      <c r="I8136" s="4">
        <f>sales[[#This Row],[Revenue]]-sales[[#This Row],[Cost]]</f>
        <v>4836.12</v>
      </c>
    </row>
    <row r="8137" spans="2:9" x14ac:dyDescent="0.25">
      <c r="B8137" t="s">
        <v>32</v>
      </c>
      <c r="C8137" t="s">
        <v>27</v>
      </c>
      <c r="D8137" t="s">
        <v>42</v>
      </c>
      <c r="E8137" s="1">
        <v>44586</v>
      </c>
      <c r="F8137" s="4">
        <v>826</v>
      </c>
      <c r="G8137">
        <v>56</v>
      </c>
      <c r="H8137" s="3">
        <f>_xlfn.XLOOKUP(sales[[#This Row],[Product]],products[Product],products[Cost per box])*sales[[#This Row],[Boxes]]</f>
        <v>265.44</v>
      </c>
      <c r="I8137" s="4">
        <f>sales[[#This Row],[Revenue]]-sales[[#This Row],[Cost]]</f>
        <v>560.55999999999995</v>
      </c>
    </row>
    <row r="8138" spans="2:9" x14ac:dyDescent="0.25">
      <c r="B8138" t="s">
        <v>8</v>
      </c>
      <c r="C8138" t="s">
        <v>11</v>
      </c>
      <c r="D8138" t="s">
        <v>12</v>
      </c>
      <c r="E8138" s="1">
        <v>44586</v>
      </c>
      <c r="F8138" s="4">
        <v>3255</v>
      </c>
      <c r="G8138">
        <v>217</v>
      </c>
      <c r="H8138" s="3">
        <f>_xlfn.XLOOKUP(sales[[#This Row],[Product]],products[Product],products[Cost per box])*sales[[#This Row],[Boxes]]</f>
        <v>1829.31</v>
      </c>
      <c r="I8138" s="4">
        <f>sales[[#This Row],[Revenue]]-sales[[#This Row],[Cost]]</f>
        <v>1425.69</v>
      </c>
    </row>
    <row r="8139" spans="2:9" x14ac:dyDescent="0.25">
      <c r="B8139" t="s">
        <v>46</v>
      </c>
      <c r="C8139" t="s">
        <v>9</v>
      </c>
      <c r="D8139" t="s">
        <v>7</v>
      </c>
      <c r="E8139" s="1">
        <v>44586</v>
      </c>
      <c r="F8139" s="4">
        <v>3500</v>
      </c>
      <c r="G8139">
        <v>234</v>
      </c>
      <c r="H8139" s="3">
        <f>_xlfn.XLOOKUP(sales[[#This Row],[Product]],products[Product],products[Cost per box])*sales[[#This Row],[Boxes]]</f>
        <v>1205.1000000000001</v>
      </c>
      <c r="I8139" s="4">
        <f>sales[[#This Row],[Revenue]]-sales[[#This Row],[Cost]]</f>
        <v>2294.8999999999996</v>
      </c>
    </row>
    <row r="8140" spans="2:9" x14ac:dyDescent="0.25">
      <c r="B8140" t="s">
        <v>37</v>
      </c>
      <c r="C8140" t="s">
        <v>16</v>
      </c>
      <c r="D8140" t="s">
        <v>45</v>
      </c>
      <c r="E8140" s="1">
        <v>44586</v>
      </c>
      <c r="F8140" s="4">
        <v>19061</v>
      </c>
      <c r="G8140">
        <v>770</v>
      </c>
      <c r="H8140" s="3">
        <f>_xlfn.XLOOKUP(sales[[#This Row],[Product]],products[Product],products[Cost per box])*sales[[#This Row],[Boxes]]</f>
        <v>5952.1</v>
      </c>
      <c r="I8140" s="4">
        <f>sales[[#This Row],[Revenue]]-sales[[#This Row],[Cost]]</f>
        <v>13108.9</v>
      </c>
    </row>
    <row r="8141" spans="2:9" x14ac:dyDescent="0.25">
      <c r="B8141" t="s">
        <v>56</v>
      </c>
      <c r="C8141" t="s">
        <v>6</v>
      </c>
      <c r="D8141" t="s">
        <v>22</v>
      </c>
      <c r="E8141" s="1">
        <v>44586</v>
      </c>
      <c r="F8141" s="4">
        <v>15183</v>
      </c>
      <c r="G8141">
        <v>1680</v>
      </c>
      <c r="H8141" s="3">
        <f>_xlfn.XLOOKUP(sales[[#This Row],[Product]],products[Product],products[Cost per box])*sales[[#This Row],[Boxes]]</f>
        <v>13809.6</v>
      </c>
      <c r="I8141" s="4">
        <f>sales[[#This Row],[Revenue]]-sales[[#This Row],[Cost]]</f>
        <v>1373.3999999999996</v>
      </c>
    </row>
    <row r="8142" spans="2:9" x14ac:dyDescent="0.25">
      <c r="B8142" t="s">
        <v>20</v>
      </c>
      <c r="C8142" t="s">
        <v>6</v>
      </c>
      <c r="D8142" t="s">
        <v>26</v>
      </c>
      <c r="E8142" s="1">
        <v>44586</v>
      </c>
      <c r="F8142" s="4">
        <v>4865</v>
      </c>
      <c r="G8142">
        <v>375</v>
      </c>
      <c r="H8142" s="3">
        <f>_xlfn.XLOOKUP(sales[[#This Row],[Product]],products[Product],products[Cost per box])*sales[[#This Row],[Boxes]]</f>
        <v>2411.25</v>
      </c>
      <c r="I8142" s="4">
        <f>sales[[#This Row],[Revenue]]-sales[[#This Row],[Cost]]</f>
        <v>2453.75</v>
      </c>
    </row>
    <row r="8143" spans="2:9" x14ac:dyDescent="0.25">
      <c r="B8143" t="s">
        <v>41</v>
      </c>
      <c r="C8143" t="s">
        <v>16</v>
      </c>
      <c r="D8143" t="s">
        <v>22</v>
      </c>
      <c r="E8143" s="1">
        <v>44586</v>
      </c>
      <c r="F8143" s="4">
        <v>1512</v>
      </c>
      <c r="G8143">
        <v>189</v>
      </c>
      <c r="H8143" s="3">
        <f>_xlfn.XLOOKUP(sales[[#This Row],[Product]],products[Product],products[Cost per box])*sales[[#This Row],[Boxes]]</f>
        <v>1553.5800000000002</v>
      </c>
      <c r="I8143" s="4">
        <f>sales[[#This Row],[Revenue]]-sales[[#This Row],[Cost]]</f>
        <v>-41.580000000000155</v>
      </c>
    </row>
    <row r="8144" spans="2:9" x14ac:dyDescent="0.25">
      <c r="B8144" t="s">
        <v>51</v>
      </c>
      <c r="C8144" t="s">
        <v>27</v>
      </c>
      <c r="D8144" t="s">
        <v>48</v>
      </c>
      <c r="E8144" s="1">
        <v>44587</v>
      </c>
      <c r="F8144" s="4">
        <v>5789</v>
      </c>
      <c r="G8144">
        <v>215</v>
      </c>
      <c r="H8144" s="3">
        <f>_xlfn.XLOOKUP(sales[[#This Row],[Product]],products[Product],products[Cost per box])*sales[[#This Row],[Boxes]]</f>
        <v>1608.2</v>
      </c>
      <c r="I8144" s="4">
        <f>sales[[#This Row],[Revenue]]-sales[[#This Row],[Cost]]</f>
        <v>4180.8</v>
      </c>
    </row>
    <row r="8145" spans="2:9" x14ac:dyDescent="0.25">
      <c r="B8145" t="s">
        <v>51</v>
      </c>
      <c r="C8145" t="s">
        <v>9</v>
      </c>
      <c r="D8145" t="s">
        <v>45</v>
      </c>
      <c r="E8145" s="1">
        <v>44587</v>
      </c>
      <c r="F8145" s="4">
        <v>2310</v>
      </c>
      <c r="G8145">
        <v>97</v>
      </c>
      <c r="H8145" s="3">
        <f>_xlfn.XLOOKUP(sales[[#This Row],[Product]],products[Product],products[Cost per box])*sales[[#This Row],[Boxes]]</f>
        <v>749.81000000000006</v>
      </c>
      <c r="I8145" s="4">
        <f>sales[[#This Row],[Revenue]]-sales[[#This Row],[Cost]]</f>
        <v>1560.19</v>
      </c>
    </row>
    <row r="8146" spans="2:9" x14ac:dyDescent="0.25">
      <c r="B8146" t="s">
        <v>39</v>
      </c>
      <c r="C8146" t="s">
        <v>11</v>
      </c>
      <c r="D8146" t="s">
        <v>44</v>
      </c>
      <c r="E8146" s="1">
        <v>44587</v>
      </c>
      <c r="F8146" s="4">
        <v>13069</v>
      </c>
      <c r="G8146">
        <v>595</v>
      </c>
      <c r="H8146" s="3">
        <f>_xlfn.XLOOKUP(sales[[#This Row],[Product]],products[Product],products[Cost per box])*sales[[#This Row],[Boxes]]</f>
        <v>5694.1500000000005</v>
      </c>
      <c r="I8146" s="4">
        <f>sales[[#This Row],[Revenue]]-sales[[#This Row],[Cost]]</f>
        <v>7374.8499999999995</v>
      </c>
    </row>
    <row r="8147" spans="2:9" x14ac:dyDescent="0.25">
      <c r="B8147" t="s">
        <v>8</v>
      </c>
      <c r="C8147" t="s">
        <v>21</v>
      </c>
      <c r="D8147" t="s">
        <v>22</v>
      </c>
      <c r="E8147" s="1">
        <v>44587</v>
      </c>
      <c r="F8147" s="4">
        <v>10066</v>
      </c>
      <c r="G8147">
        <v>980</v>
      </c>
      <c r="H8147" s="3">
        <f>_xlfn.XLOOKUP(sales[[#This Row],[Product]],products[Product],products[Cost per box])*sales[[#This Row],[Boxes]]</f>
        <v>8055.6</v>
      </c>
      <c r="I8147" s="4">
        <f>sales[[#This Row],[Revenue]]-sales[[#This Row],[Cost]]</f>
        <v>2010.3999999999996</v>
      </c>
    </row>
    <row r="8148" spans="2:9" x14ac:dyDescent="0.25">
      <c r="B8148" t="s">
        <v>40</v>
      </c>
      <c r="C8148" t="s">
        <v>21</v>
      </c>
      <c r="D8148" t="s">
        <v>36</v>
      </c>
      <c r="E8148" s="1">
        <v>44587</v>
      </c>
      <c r="F8148" s="4">
        <v>1428</v>
      </c>
      <c r="G8148">
        <v>159</v>
      </c>
      <c r="H8148" s="3">
        <f>_xlfn.XLOOKUP(sales[[#This Row],[Product]],products[Product],products[Cost per box])*sales[[#This Row],[Boxes]]</f>
        <v>801.36</v>
      </c>
      <c r="I8148" s="4">
        <f>sales[[#This Row],[Revenue]]-sales[[#This Row],[Cost]]</f>
        <v>626.64</v>
      </c>
    </row>
    <row r="8149" spans="2:9" x14ac:dyDescent="0.25">
      <c r="B8149" t="s">
        <v>5</v>
      </c>
      <c r="C8149" t="s">
        <v>21</v>
      </c>
      <c r="D8149" t="s">
        <v>38</v>
      </c>
      <c r="E8149" s="1">
        <v>44587</v>
      </c>
      <c r="F8149" s="4">
        <v>5999</v>
      </c>
      <c r="G8149">
        <v>240</v>
      </c>
      <c r="H8149" s="3">
        <f>_xlfn.XLOOKUP(sales[[#This Row],[Product]],products[Product],products[Cost per box])*sales[[#This Row],[Boxes]]</f>
        <v>2385.6</v>
      </c>
      <c r="I8149" s="4">
        <f>sales[[#This Row],[Revenue]]-sales[[#This Row],[Cost]]</f>
        <v>3613.4</v>
      </c>
    </row>
    <row r="8150" spans="2:9" x14ac:dyDescent="0.25">
      <c r="B8150" t="s">
        <v>40</v>
      </c>
      <c r="C8150" t="s">
        <v>21</v>
      </c>
      <c r="D8150" t="s">
        <v>22</v>
      </c>
      <c r="E8150" s="1">
        <v>44587</v>
      </c>
      <c r="F8150" s="4">
        <v>7434</v>
      </c>
      <c r="G8150">
        <v>770</v>
      </c>
      <c r="H8150" s="3">
        <f>_xlfn.XLOOKUP(sales[[#This Row],[Product]],products[Product],products[Cost per box])*sales[[#This Row],[Boxes]]</f>
        <v>6329.4000000000005</v>
      </c>
      <c r="I8150" s="4">
        <f>sales[[#This Row],[Revenue]]-sales[[#This Row],[Cost]]</f>
        <v>1104.5999999999995</v>
      </c>
    </row>
    <row r="8151" spans="2:9" x14ac:dyDescent="0.25">
      <c r="B8151" t="s">
        <v>5</v>
      </c>
      <c r="C8151" t="s">
        <v>9</v>
      </c>
      <c r="D8151" t="s">
        <v>19</v>
      </c>
      <c r="E8151" s="1">
        <v>44587</v>
      </c>
      <c r="F8151" s="4">
        <v>63</v>
      </c>
      <c r="G8151">
        <v>4</v>
      </c>
      <c r="H8151" s="3">
        <f>_xlfn.XLOOKUP(sales[[#This Row],[Product]],products[Product],products[Cost per box])*sales[[#This Row],[Boxes]]</f>
        <v>40.92</v>
      </c>
      <c r="I8151" s="4">
        <f>sales[[#This Row],[Revenue]]-sales[[#This Row],[Cost]]</f>
        <v>22.08</v>
      </c>
    </row>
    <row r="8152" spans="2:9" x14ac:dyDescent="0.25">
      <c r="B8152" t="s">
        <v>41</v>
      </c>
      <c r="C8152" t="s">
        <v>11</v>
      </c>
      <c r="D8152" t="s">
        <v>35</v>
      </c>
      <c r="E8152" s="1">
        <v>44587</v>
      </c>
      <c r="F8152" s="4">
        <v>15953</v>
      </c>
      <c r="G8152">
        <v>910</v>
      </c>
      <c r="H8152" s="3">
        <f>_xlfn.XLOOKUP(sales[[#This Row],[Product]],products[Product],products[Cost per box])*sales[[#This Row],[Boxes]]</f>
        <v>2411.5</v>
      </c>
      <c r="I8152" s="4">
        <f>sales[[#This Row],[Revenue]]-sales[[#This Row],[Cost]]</f>
        <v>13541.5</v>
      </c>
    </row>
    <row r="8153" spans="2:9" x14ac:dyDescent="0.25">
      <c r="B8153" t="s">
        <v>41</v>
      </c>
      <c r="C8153" t="s">
        <v>21</v>
      </c>
      <c r="D8153" t="s">
        <v>22</v>
      </c>
      <c r="E8153" s="1">
        <v>44587</v>
      </c>
      <c r="F8153" s="4">
        <v>1918</v>
      </c>
      <c r="G8153">
        <v>214</v>
      </c>
      <c r="H8153" s="3">
        <f>_xlfn.XLOOKUP(sales[[#This Row],[Product]],products[Product],products[Cost per box])*sales[[#This Row],[Boxes]]</f>
        <v>1759.0800000000002</v>
      </c>
      <c r="I8153" s="4">
        <f>sales[[#This Row],[Revenue]]-sales[[#This Row],[Cost]]</f>
        <v>158.91999999999985</v>
      </c>
    </row>
    <row r="8154" spans="2:9" x14ac:dyDescent="0.25">
      <c r="B8154" t="s">
        <v>5</v>
      </c>
      <c r="C8154" t="s">
        <v>21</v>
      </c>
      <c r="D8154" t="s">
        <v>22</v>
      </c>
      <c r="E8154" s="1">
        <v>44587</v>
      </c>
      <c r="F8154" s="4">
        <v>392</v>
      </c>
      <c r="G8154">
        <v>40</v>
      </c>
      <c r="H8154" s="3">
        <f>_xlfn.XLOOKUP(sales[[#This Row],[Product]],products[Product],products[Cost per box])*sales[[#This Row],[Boxes]]</f>
        <v>328.8</v>
      </c>
      <c r="I8154" s="4">
        <f>sales[[#This Row],[Revenue]]-sales[[#This Row],[Cost]]</f>
        <v>63.199999999999989</v>
      </c>
    </row>
    <row r="8155" spans="2:9" x14ac:dyDescent="0.25">
      <c r="B8155" t="s">
        <v>37</v>
      </c>
      <c r="C8155" t="s">
        <v>9</v>
      </c>
      <c r="D8155" t="s">
        <v>30</v>
      </c>
      <c r="E8155" s="1">
        <v>44587</v>
      </c>
      <c r="F8155" s="4">
        <v>16121</v>
      </c>
      <c r="G8155">
        <v>910</v>
      </c>
      <c r="H8155" s="3">
        <f>_xlfn.XLOOKUP(sales[[#This Row],[Product]],products[Product],products[Cost per box])*sales[[#This Row],[Boxes]]</f>
        <v>3348.8</v>
      </c>
      <c r="I8155" s="4">
        <f>sales[[#This Row],[Revenue]]-sales[[#This Row],[Cost]]</f>
        <v>12772.2</v>
      </c>
    </row>
    <row r="8156" spans="2:9" x14ac:dyDescent="0.25">
      <c r="B8156" t="s">
        <v>54</v>
      </c>
      <c r="C8156" t="s">
        <v>6</v>
      </c>
      <c r="D8156" t="s">
        <v>38</v>
      </c>
      <c r="E8156" s="1">
        <v>44587</v>
      </c>
      <c r="F8156" s="4">
        <v>7630</v>
      </c>
      <c r="G8156">
        <v>294</v>
      </c>
      <c r="H8156" s="3">
        <f>_xlfn.XLOOKUP(sales[[#This Row],[Product]],products[Product],products[Cost per box])*sales[[#This Row],[Boxes]]</f>
        <v>2922.3599999999997</v>
      </c>
      <c r="I8156" s="4">
        <f>sales[[#This Row],[Revenue]]-sales[[#This Row],[Cost]]</f>
        <v>4707.6400000000003</v>
      </c>
    </row>
    <row r="8157" spans="2:9" x14ac:dyDescent="0.25">
      <c r="B8157" t="s">
        <v>49</v>
      </c>
      <c r="C8157" t="s">
        <v>21</v>
      </c>
      <c r="D8157" t="s">
        <v>19</v>
      </c>
      <c r="E8157" s="1">
        <v>44587</v>
      </c>
      <c r="F8157" s="4">
        <v>4319</v>
      </c>
      <c r="G8157">
        <v>255</v>
      </c>
      <c r="H8157" s="3">
        <f>_xlfn.XLOOKUP(sales[[#This Row],[Product]],products[Product],products[Cost per box])*sales[[#This Row],[Boxes]]</f>
        <v>2608.65</v>
      </c>
      <c r="I8157" s="4">
        <f>sales[[#This Row],[Revenue]]-sales[[#This Row],[Cost]]</f>
        <v>1710.35</v>
      </c>
    </row>
    <row r="8158" spans="2:9" x14ac:dyDescent="0.25">
      <c r="B8158" t="s">
        <v>20</v>
      </c>
      <c r="C8158" t="s">
        <v>11</v>
      </c>
      <c r="D8158" t="s">
        <v>17</v>
      </c>
      <c r="E8158" s="1">
        <v>44587</v>
      </c>
      <c r="F8158" s="4">
        <v>5530</v>
      </c>
      <c r="G8158">
        <v>241</v>
      </c>
      <c r="H8158" s="3">
        <f>_xlfn.XLOOKUP(sales[[#This Row],[Product]],products[Product],products[Cost per box])*sales[[#This Row],[Boxes]]</f>
        <v>1638.8</v>
      </c>
      <c r="I8158" s="4">
        <f>sales[[#This Row],[Revenue]]-sales[[#This Row],[Cost]]</f>
        <v>3891.2</v>
      </c>
    </row>
    <row r="8159" spans="2:9" x14ac:dyDescent="0.25">
      <c r="B8159" t="s">
        <v>5</v>
      </c>
      <c r="C8159" t="s">
        <v>16</v>
      </c>
      <c r="D8159" t="s">
        <v>28</v>
      </c>
      <c r="E8159" s="1">
        <v>44587</v>
      </c>
      <c r="F8159" s="4">
        <v>1596</v>
      </c>
      <c r="G8159">
        <v>266</v>
      </c>
      <c r="H8159" s="3">
        <f>_xlfn.XLOOKUP(sales[[#This Row],[Product]],products[Product],products[Cost per box])*sales[[#This Row],[Boxes]]</f>
        <v>734.16</v>
      </c>
      <c r="I8159" s="4">
        <f>sales[[#This Row],[Revenue]]-sales[[#This Row],[Cost]]</f>
        <v>861.84</v>
      </c>
    </row>
    <row r="8160" spans="2:9" x14ac:dyDescent="0.25">
      <c r="B8160" t="s">
        <v>55</v>
      </c>
      <c r="C8160" t="s">
        <v>21</v>
      </c>
      <c r="D8160" t="s">
        <v>42</v>
      </c>
      <c r="E8160" s="1">
        <v>44587</v>
      </c>
      <c r="F8160" s="4">
        <v>1855</v>
      </c>
      <c r="G8160">
        <v>116</v>
      </c>
      <c r="H8160" s="3">
        <f>_xlfn.XLOOKUP(sales[[#This Row],[Product]],products[Product],products[Cost per box])*sales[[#This Row],[Boxes]]</f>
        <v>549.84</v>
      </c>
      <c r="I8160" s="4">
        <f>sales[[#This Row],[Revenue]]-sales[[#This Row],[Cost]]</f>
        <v>1305.1599999999999</v>
      </c>
    </row>
    <row r="8161" spans="2:9" x14ac:dyDescent="0.25">
      <c r="B8161" t="s">
        <v>33</v>
      </c>
      <c r="C8161" t="s">
        <v>9</v>
      </c>
      <c r="D8161" t="s">
        <v>52</v>
      </c>
      <c r="E8161" s="1">
        <v>44587</v>
      </c>
      <c r="F8161" s="4">
        <v>8092</v>
      </c>
      <c r="G8161">
        <v>675</v>
      </c>
      <c r="H8161" s="3">
        <f>_xlfn.XLOOKUP(sales[[#This Row],[Product]],products[Product],products[Cost per box])*sales[[#This Row],[Boxes]]</f>
        <v>2241</v>
      </c>
      <c r="I8161" s="4">
        <f>sales[[#This Row],[Revenue]]-sales[[#This Row],[Cost]]</f>
        <v>5851</v>
      </c>
    </row>
    <row r="8162" spans="2:9" x14ac:dyDescent="0.25">
      <c r="B8162" t="s">
        <v>54</v>
      </c>
      <c r="C8162" t="s">
        <v>27</v>
      </c>
      <c r="D8162" t="s">
        <v>47</v>
      </c>
      <c r="E8162" s="1">
        <v>44587</v>
      </c>
      <c r="F8162" s="4">
        <v>10094</v>
      </c>
      <c r="G8162">
        <v>673</v>
      </c>
      <c r="H8162" s="3">
        <f>_xlfn.XLOOKUP(sales[[#This Row],[Product]],products[Product],products[Cost per box])*sales[[#This Row],[Boxes]]</f>
        <v>3539.98</v>
      </c>
      <c r="I8162" s="4">
        <f>sales[[#This Row],[Revenue]]-sales[[#This Row],[Cost]]</f>
        <v>6554.02</v>
      </c>
    </row>
    <row r="8163" spans="2:9" x14ac:dyDescent="0.25">
      <c r="B8163" t="s">
        <v>25</v>
      </c>
      <c r="C8163" t="s">
        <v>9</v>
      </c>
      <c r="D8163" t="s">
        <v>44</v>
      </c>
      <c r="E8163" s="1">
        <v>44587</v>
      </c>
      <c r="F8163" s="4">
        <v>3815</v>
      </c>
      <c r="G8163">
        <v>159</v>
      </c>
      <c r="H8163" s="3">
        <f>_xlfn.XLOOKUP(sales[[#This Row],[Product]],products[Product],products[Cost per box])*sales[[#This Row],[Boxes]]</f>
        <v>1521.63</v>
      </c>
      <c r="I8163" s="4">
        <f>sales[[#This Row],[Revenue]]-sales[[#This Row],[Cost]]</f>
        <v>2293.37</v>
      </c>
    </row>
    <row r="8164" spans="2:9" x14ac:dyDescent="0.25">
      <c r="B8164" t="s">
        <v>46</v>
      </c>
      <c r="C8164" t="s">
        <v>16</v>
      </c>
      <c r="D8164" t="s">
        <v>52</v>
      </c>
      <c r="E8164" s="1">
        <v>44587</v>
      </c>
      <c r="F8164" s="4">
        <v>18536</v>
      </c>
      <c r="G8164">
        <v>1540</v>
      </c>
      <c r="H8164" s="3">
        <f>_xlfn.XLOOKUP(sales[[#This Row],[Product]],products[Product],products[Cost per box])*sales[[#This Row],[Boxes]]</f>
        <v>5112.8</v>
      </c>
      <c r="I8164" s="4">
        <f>sales[[#This Row],[Revenue]]-sales[[#This Row],[Cost]]</f>
        <v>13423.2</v>
      </c>
    </row>
    <row r="8165" spans="2:9" x14ac:dyDescent="0.25">
      <c r="B8165" t="s">
        <v>51</v>
      </c>
      <c r="C8165" t="s">
        <v>16</v>
      </c>
      <c r="D8165" t="s">
        <v>30</v>
      </c>
      <c r="E8165" s="1">
        <v>44587</v>
      </c>
      <c r="F8165" s="4">
        <v>4319</v>
      </c>
      <c r="G8165">
        <v>216</v>
      </c>
      <c r="H8165" s="3">
        <f>_xlfn.XLOOKUP(sales[[#This Row],[Product]],products[Product],products[Cost per box])*sales[[#This Row],[Boxes]]</f>
        <v>794.88</v>
      </c>
      <c r="I8165" s="4">
        <f>sales[[#This Row],[Revenue]]-sales[[#This Row],[Cost]]</f>
        <v>3524.12</v>
      </c>
    </row>
    <row r="8166" spans="2:9" x14ac:dyDescent="0.25">
      <c r="B8166" t="s">
        <v>46</v>
      </c>
      <c r="C8166" t="s">
        <v>11</v>
      </c>
      <c r="D8166" t="s">
        <v>36</v>
      </c>
      <c r="E8166" s="1">
        <v>44587</v>
      </c>
      <c r="F8166" s="4">
        <v>56</v>
      </c>
      <c r="G8166">
        <v>7</v>
      </c>
      <c r="H8166" s="3">
        <f>_xlfn.XLOOKUP(sales[[#This Row],[Product]],products[Product],products[Cost per box])*sales[[#This Row],[Boxes]]</f>
        <v>35.28</v>
      </c>
      <c r="I8166" s="4">
        <f>sales[[#This Row],[Revenue]]-sales[[#This Row],[Cost]]</f>
        <v>20.72</v>
      </c>
    </row>
    <row r="8167" spans="2:9" x14ac:dyDescent="0.25">
      <c r="B8167" t="s">
        <v>55</v>
      </c>
      <c r="C8167" t="s">
        <v>16</v>
      </c>
      <c r="D8167" t="s">
        <v>28</v>
      </c>
      <c r="E8167" s="1">
        <v>44587</v>
      </c>
      <c r="F8167" s="4">
        <v>9107</v>
      </c>
      <c r="G8167">
        <v>1540</v>
      </c>
      <c r="H8167" s="3">
        <f>_xlfn.XLOOKUP(sales[[#This Row],[Product]],products[Product],products[Cost per box])*sales[[#This Row],[Boxes]]</f>
        <v>4250.3999999999996</v>
      </c>
      <c r="I8167" s="4">
        <f>sales[[#This Row],[Revenue]]-sales[[#This Row],[Cost]]</f>
        <v>4856.6000000000004</v>
      </c>
    </row>
    <row r="8168" spans="2:9" x14ac:dyDescent="0.25">
      <c r="B8168" t="s">
        <v>54</v>
      </c>
      <c r="C8168" t="s">
        <v>6</v>
      </c>
      <c r="D8168" t="s">
        <v>43</v>
      </c>
      <c r="E8168" s="1">
        <v>44587</v>
      </c>
      <c r="F8168" s="4">
        <v>1127</v>
      </c>
      <c r="G8168">
        <v>52</v>
      </c>
      <c r="H8168" s="3">
        <f>_xlfn.XLOOKUP(sales[[#This Row],[Product]],products[Product],products[Cost per box])*sales[[#This Row],[Boxes]]</f>
        <v>200.20000000000002</v>
      </c>
      <c r="I8168" s="4">
        <f>sales[[#This Row],[Revenue]]-sales[[#This Row],[Cost]]</f>
        <v>926.8</v>
      </c>
    </row>
    <row r="8169" spans="2:9" x14ac:dyDescent="0.25">
      <c r="B8169" t="s">
        <v>29</v>
      </c>
      <c r="C8169" t="s">
        <v>27</v>
      </c>
      <c r="D8169" t="s">
        <v>48</v>
      </c>
      <c r="E8169" s="1">
        <v>44587</v>
      </c>
      <c r="F8169" s="4">
        <v>3171</v>
      </c>
      <c r="G8169">
        <v>118</v>
      </c>
      <c r="H8169" s="3">
        <f>_xlfn.XLOOKUP(sales[[#This Row],[Product]],products[Product],products[Cost per box])*sales[[#This Row],[Boxes]]</f>
        <v>882.6400000000001</v>
      </c>
      <c r="I8169" s="4">
        <f>sales[[#This Row],[Revenue]]-sales[[#This Row],[Cost]]</f>
        <v>2288.3599999999997</v>
      </c>
    </row>
    <row r="8170" spans="2:9" x14ac:dyDescent="0.25">
      <c r="B8170" t="s">
        <v>49</v>
      </c>
      <c r="C8170" t="s">
        <v>9</v>
      </c>
      <c r="D8170" t="s">
        <v>19</v>
      </c>
      <c r="E8170" s="1">
        <v>44587</v>
      </c>
      <c r="F8170" s="4">
        <v>3787</v>
      </c>
      <c r="G8170">
        <v>211</v>
      </c>
      <c r="H8170" s="3">
        <f>_xlfn.XLOOKUP(sales[[#This Row],[Product]],products[Product],products[Cost per box])*sales[[#This Row],[Boxes]]</f>
        <v>2158.5300000000002</v>
      </c>
      <c r="I8170" s="4">
        <f>sales[[#This Row],[Revenue]]-sales[[#This Row],[Cost]]</f>
        <v>1628.4699999999998</v>
      </c>
    </row>
    <row r="8171" spans="2:9" x14ac:dyDescent="0.25">
      <c r="B8171" t="s">
        <v>57</v>
      </c>
      <c r="C8171" t="s">
        <v>21</v>
      </c>
      <c r="D8171" t="s">
        <v>44</v>
      </c>
      <c r="E8171" s="1">
        <v>44587</v>
      </c>
      <c r="F8171" s="4">
        <v>3374</v>
      </c>
      <c r="G8171">
        <v>141</v>
      </c>
      <c r="H8171" s="3">
        <f>_xlfn.XLOOKUP(sales[[#This Row],[Product]],products[Product],products[Cost per box])*sales[[#This Row],[Boxes]]</f>
        <v>1349.3700000000001</v>
      </c>
      <c r="I8171" s="4">
        <f>sales[[#This Row],[Revenue]]-sales[[#This Row],[Cost]]</f>
        <v>2024.6299999999999</v>
      </c>
    </row>
    <row r="8172" spans="2:9" x14ac:dyDescent="0.25">
      <c r="B8172" t="s">
        <v>56</v>
      </c>
      <c r="C8172" t="s">
        <v>9</v>
      </c>
      <c r="D8172" t="s">
        <v>22</v>
      </c>
      <c r="E8172" s="1">
        <v>44587</v>
      </c>
      <c r="F8172" s="4">
        <v>5222</v>
      </c>
      <c r="G8172">
        <v>653</v>
      </c>
      <c r="H8172" s="3">
        <f>_xlfn.XLOOKUP(sales[[#This Row],[Product]],products[Product],products[Cost per box])*sales[[#This Row],[Boxes]]</f>
        <v>5367.6600000000008</v>
      </c>
      <c r="I8172" s="4">
        <f>sales[[#This Row],[Revenue]]-sales[[#This Row],[Cost]]</f>
        <v>-145.66000000000076</v>
      </c>
    </row>
    <row r="8173" spans="2:9" x14ac:dyDescent="0.25">
      <c r="B8173" t="s">
        <v>39</v>
      </c>
      <c r="C8173" t="s">
        <v>16</v>
      </c>
      <c r="D8173" t="s">
        <v>30</v>
      </c>
      <c r="E8173" s="1">
        <v>44587</v>
      </c>
      <c r="F8173" s="4">
        <v>11683</v>
      </c>
      <c r="G8173">
        <v>650</v>
      </c>
      <c r="H8173" s="3">
        <f>_xlfn.XLOOKUP(sales[[#This Row],[Product]],products[Product],products[Cost per box])*sales[[#This Row],[Boxes]]</f>
        <v>2392</v>
      </c>
      <c r="I8173" s="4">
        <f>sales[[#This Row],[Revenue]]-sales[[#This Row],[Cost]]</f>
        <v>9291</v>
      </c>
    </row>
    <row r="8174" spans="2:9" x14ac:dyDescent="0.25">
      <c r="B8174" t="s">
        <v>41</v>
      </c>
      <c r="C8174" t="s">
        <v>21</v>
      </c>
      <c r="D8174" t="s">
        <v>45</v>
      </c>
      <c r="E8174" s="1">
        <v>44587</v>
      </c>
      <c r="F8174" s="4">
        <v>6664</v>
      </c>
      <c r="G8174">
        <v>278</v>
      </c>
      <c r="H8174" s="3">
        <f>_xlfn.XLOOKUP(sales[[#This Row],[Product]],products[Product],products[Cost per box])*sales[[#This Row],[Boxes]]</f>
        <v>2148.94</v>
      </c>
      <c r="I8174" s="4">
        <f>sales[[#This Row],[Revenue]]-sales[[#This Row],[Cost]]</f>
        <v>4515.0599999999995</v>
      </c>
    </row>
    <row r="8175" spans="2:9" x14ac:dyDescent="0.25">
      <c r="B8175" t="s">
        <v>25</v>
      </c>
      <c r="C8175" t="s">
        <v>11</v>
      </c>
      <c r="D8175" t="s">
        <v>50</v>
      </c>
      <c r="E8175" s="1">
        <v>44587</v>
      </c>
      <c r="F8175" s="4">
        <v>10794</v>
      </c>
      <c r="G8175">
        <v>470</v>
      </c>
      <c r="H8175" s="3">
        <f>_xlfn.XLOOKUP(sales[[#This Row],[Product]],products[Product],products[Cost per box])*sales[[#This Row],[Boxes]]</f>
        <v>5832.7</v>
      </c>
      <c r="I8175" s="4">
        <f>sales[[#This Row],[Revenue]]-sales[[#This Row],[Cost]]</f>
        <v>4961.3</v>
      </c>
    </row>
    <row r="8176" spans="2:9" x14ac:dyDescent="0.25">
      <c r="B8176" t="s">
        <v>20</v>
      </c>
      <c r="C8176" t="s">
        <v>16</v>
      </c>
      <c r="D8176" t="s">
        <v>22</v>
      </c>
      <c r="E8176" s="1">
        <v>44587</v>
      </c>
      <c r="F8176" s="4">
        <v>2954</v>
      </c>
      <c r="G8176">
        <v>296</v>
      </c>
      <c r="H8176" s="3">
        <f>_xlfn.XLOOKUP(sales[[#This Row],[Product]],products[Product],products[Cost per box])*sales[[#This Row],[Boxes]]</f>
        <v>2433.1200000000003</v>
      </c>
      <c r="I8176" s="4">
        <f>sales[[#This Row],[Revenue]]-sales[[#This Row],[Cost]]</f>
        <v>520.87999999999965</v>
      </c>
    </row>
    <row r="8177" spans="2:9" x14ac:dyDescent="0.25">
      <c r="B8177" t="s">
        <v>55</v>
      </c>
      <c r="C8177" t="s">
        <v>9</v>
      </c>
      <c r="D8177" t="s">
        <v>42</v>
      </c>
      <c r="E8177" s="1">
        <v>44587</v>
      </c>
      <c r="F8177" s="4">
        <v>1470</v>
      </c>
      <c r="G8177">
        <v>105</v>
      </c>
      <c r="H8177" s="3">
        <f>_xlfn.XLOOKUP(sales[[#This Row],[Product]],products[Product],products[Cost per box])*sales[[#This Row],[Boxes]]</f>
        <v>497.70000000000005</v>
      </c>
      <c r="I8177" s="4">
        <f>sales[[#This Row],[Revenue]]-sales[[#This Row],[Cost]]</f>
        <v>972.3</v>
      </c>
    </row>
    <row r="8178" spans="2:9" x14ac:dyDescent="0.25">
      <c r="B8178" t="s">
        <v>32</v>
      </c>
      <c r="C8178" t="s">
        <v>9</v>
      </c>
      <c r="D8178" t="s">
        <v>14</v>
      </c>
      <c r="E8178" s="1">
        <v>44587</v>
      </c>
      <c r="F8178" s="4">
        <v>5649</v>
      </c>
      <c r="G8178">
        <v>840</v>
      </c>
      <c r="H8178" s="3">
        <f>_xlfn.XLOOKUP(sales[[#This Row],[Product]],products[Product],products[Cost per box])*sales[[#This Row],[Boxes]]</f>
        <v>5300.4</v>
      </c>
      <c r="I8178" s="4">
        <f>sales[[#This Row],[Revenue]]-sales[[#This Row],[Cost]]</f>
        <v>348.60000000000036</v>
      </c>
    </row>
    <row r="8179" spans="2:9" x14ac:dyDescent="0.25">
      <c r="B8179" t="s">
        <v>53</v>
      </c>
      <c r="C8179" t="s">
        <v>11</v>
      </c>
      <c r="D8179" t="s">
        <v>42</v>
      </c>
      <c r="E8179" s="1">
        <v>44587</v>
      </c>
      <c r="F8179" s="4">
        <v>4746</v>
      </c>
      <c r="G8179">
        <v>339</v>
      </c>
      <c r="H8179" s="3">
        <f>_xlfn.XLOOKUP(sales[[#This Row],[Product]],products[Product],products[Cost per box])*sales[[#This Row],[Boxes]]</f>
        <v>1606.8600000000001</v>
      </c>
      <c r="I8179" s="4">
        <f>sales[[#This Row],[Revenue]]-sales[[#This Row],[Cost]]</f>
        <v>3139.14</v>
      </c>
    </row>
    <row r="8180" spans="2:9" x14ac:dyDescent="0.25">
      <c r="B8180" t="s">
        <v>18</v>
      </c>
      <c r="C8180" t="s">
        <v>21</v>
      </c>
      <c r="D8180" t="s">
        <v>31</v>
      </c>
      <c r="E8180" s="1">
        <v>44587</v>
      </c>
      <c r="F8180" s="4">
        <v>1736</v>
      </c>
      <c r="G8180">
        <v>124</v>
      </c>
      <c r="H8180" s="3">
        <f>_xlfn.XLOOKUP(sales[[#This Row],[Product]],products[Product],products[Cost per box])*sales[[#This Row],[Boxes]]</f>
        <v>709.28</v>
      </c>
      <c r="I8180" s="4">
        <f>sales[[#This Row],[Revenue]]-sales[[#This Row],[Cost]]</f>
        <v>1026.72</v>
      </c>
    </row>
    <row r="8181" spans="2:9" x14ac:dyDescent="0.25">
      <c r="B8181" t="s">
        <v>37</v>
      </c>
      <c r="C8181" t="s">
        <v>6</v>
      </c>
      <c r="D8181" t="s">
        <v>24</v>
      </c>
      <c r="E8181" s="1">
        <v>44587</v>
      </c>
      <c r="F8181" s="4">
        <v>1225</v>
      </c>
      <c r="G8181">
        <v>62</v>
      </c>
      <c r="H8181" s="3">
        <f>_xlfn.XLOOKUP(sales[[#This Row],[Product]],products[Product],products[Cost per box])*sales[[#This Row],[Boxes]]</f>
        <v>651.62</v>
      </c>
      <c r="I8181" s="4">
        <f>sales[[#This Row],[Revenue]]-sales[[#This Row],[Cost]]</f>
        <v>573.38</v>
      </c>
    </row>
    <row r="8182" spans="2:9" x14ac:dyDescent="0.25">
      <c r="B8182" t="s">
        <v>49</v>
      </c>
      <c r="C8182" t="s">
        <v>6</v>
      </c>
      <c r="D8182" t="s">
        <v>47</v>
      </c>
      <c r="E8182" s="1">
        <v>44587</v>
      </c>
      <c r="F8182" s="4">
        <v>7805</v>
      </c>
      <c r="G8182">
        <v>488</v>
      </c>
      <c r="H8182" s="3">
        <f>_xlfn.XLOOKUP(sales[[#This Row],[Product]],products[Product],products[Cost per box])*sales[[#This Row],[Boxes]]</f>
        <v>2566.88</v>
      </c>
      <c r="I8182" s="4">
        <f>sales[[#This Row],[Revenue]]-sales[[#This Row],[Cost]]</f>
        <v>5238.12</v>
      </c>
    </row>
    <row r="8183" spans="2:9" x14ac:dyDescent="0.25">
      <c r="B8183" t="s">
        <v>56</v>
      </c>
      <c r="C8183" t="s">
        <v>6</v>
      </c>
      <c r="D8183" t="s">
        <v>47</v>
      </c>
      <c r="E8183" s="1">
        <v>44587</v>
      </c>
      <c r="F8183" s="4">
        <v>7889</v>
      </c>
      <c r="G8183">
        <v>494</v>
      </c>
      <c r="H8183" s="3">
        <f>_xlfn.XLOOKUP(sales[[#This Row],[Product]],products[Product],products[Cost per box])*sales[[#This Row],[Boxes]]</f>
        <v>2598.44</v>
      </c>
      <c r="I8183" s="4">
        <f>sales[[#This Row],[Revenue]]-sales[[#This Row],[Cost]]</f>
        <v>5290.5599999999995</v>
      </c>
    </row>
    <row r="8184" spans="2:9" x14ac:dyDescent="0.25">
      <c r="B8184" t="s">
        <v>41</v>
      </c>
      <c r="C8184" t="s">
        <v>9</v>
      </c>
      <c r="D8184" t="s">
        <v>28</v>
      </c>
      <c r="E8184" s="1">
        <v>44587</v>
      </c>
      <c r="F8184" s="4">
        <v>5922</v>
      </c>
      <c r="G8184">
        <v>770</v>
      </c>
      <c r="H8184" s="3">
        <f>_xlfn.XLOOKUP(sales[[#This Row],[Product]],products[Product],products[Cost per box])*sales[[#This Row],[Boxes]]</f>
        <v>2125.1999999999998</v>
      </c>
      <c r="I8184" s="4">
        <f>sales[[#This Row],[Revenue]]-sales[[#This Row],[Cost]]</f>
        <v>3796.8</v>
      </c>
    </row>
    <row r="8185" spans="2:9" x14ac:dyDescent="0.25">
      <c r="B8185" t="s">
        <v>23</v>
      </c>
      <c r="C8185" t="s">
        <v>16</v>
      </c>
      <c r="D8185" t="s">
        <v>38</v>
      </c>
      <c r="E8185" s="1">
        <v>44587</v>
      </c>
      <c r="F8185" s="4">
        <v>4494</v>
      </c>
      <c r="G8185">
        <v>167</v>
      </c>
      <c r="H8185" s="3">
        <f>_xlfn.XLOOKUP(sales[[#This Row],[Product]],products[Product],products[Cost per box])*sales[[#This Row],[Boxes]]</f>
        <v>1659.98</v>
      </c>
      <c r="I8185" s="4">
        <f>sales[[#This Row],[Revenue]]-sales[[#This Row],[Cost]]</f>
        <v>2834.02</v>
      </c>
    </row>
    <row r="8186" spans="2:9" x14ac:dyDescent="0.25">
      <c r="B8186" t="s">
        <v>8</v>
      </c>
      <c r="C8186" t="s">
        <v>27</v>
      </c>
      <c r="D8186" t="s">
        <v>12</v>
      </c>
      <c r="E8186" s="1">
        <v>44587</v>
      </c>
      <c r="F8186" s="4">
        <v>4396</v>
      </c>
      <c r="G8186">
        <v>275</v>
      </c>
      <c r="H8186" s="3">
        <f>_xlfn.XLOOKUP(sales[[#This Row],[Product]],products[Product],products[Cost per box])*sales[[#This Row],[Boxes]]</f>
        <v>2318.25</v>
      </c>
      <c r="I8186" s="4">
        <f>sales[[#This Row],[Revenue]]-sales[[#This Row],[Cost]]</f>
        <v>2077.75</v>
      </c>
    </row>
    <row r="8187" spans="2:9" x14ac:dyDescent="0.25">
      <c r="B8187" t="s">
        <v>33</v>
      </c>
      <c r="C8187" t="s">
        <v>21</v>
      </c>
      <c r="D8187" t="s">
        <v>38</v>
      </c>
      <c r="E8187" s="1">
        <v>44587</v>
      </c>
      <c r="F8187" s="4">
        <v>11627</v>
      </c>
      <c r="G8187">
        <v>466</v>
      </c>
      <c r="H8187" s="3">
        <f>_xlfn.XLOOKUP(sales[[#This Row],[Product]],products[Product],products[Cost per box])*sales[[#This Row],[Boxes]]</f>
        <v>4632.04</v>
      </c>
      <c r="I8187" s="4">
        <f>sales[[#This Row],[Revenue]]-sales[[#This Row],[Cost]]</f>
        <v>6994.96</v>
      </c>
    </row>
    <row r="8188" spans="2:9" x14ac:dyDescent="0.25">
      <c r="B8188" t="s">
        <v>32</v>
      </c>
      <c r="C8188" t="s">
        <v>9</v>
      </c>
      <c r="D8188" t="s">
        <v>48</v>
      </c>
      <c r="E8188" s="1">
        <v>44587</v>
      </c>
      <c r="F8188" s="4">
        <v>2863</v>
      </c>
      <c r="G8188">
        <v>107</v>
      </c>
      <c r="H8188" s="3">
        <f>_xlfn.XLOOKUP(sales[[#This Row],[Product]],products[Product],products[Cost per box])*sales[[#This Row],[Boxes]]</f>
        <v>800.36</v>
      </c>
      <c r="I8188" s="4">
        <f>sales[[#This Row],[Revenue]]-sales[[#This Row],[Cost]]</f>
        <v>2062.64</v>
      </c>
    </row>
    <row r="8189" spans="2:9" x14ac:dyDescent="0.25">
      <c r="B8189" t="s">
        <v>51</v>
      </c>
      <c r="C8189" t="s">
        <v>27</v>
      </c>
      <c r="D8189" t="s">
        <v>28</v>
      </c>
      <c r="E8189" s="1">
        <v>44587</v>
      </c>
      <c r="F8189" s="4">
        <v>7609</v>
      </c>
      <c r="G8189">
        <v>980</v>
      </c>
      <c r="H8189" s="3">
        <f>_xlfn.XLOOKUP(sales[[#This Row],[Product]],products[Product],products[Cost per box])*sales[[#This Row],[Boxes]]</f>
        <v>2704.7999999999997</v>
      </c>
      <c r="I8189" s="4">
        <f>sales[[#This Row],[Revenue]]-sales[[#This Row],[Cost]]</f>
        <v>4904.2000000000007</v>
      </c>
    </row>
    <row r="8190" spans="2:9" x14ac:dyDescent="0.25">
      <c r="B8190" t="s">
        <v>29</v>
      </c>
      <c r="C8190" t="s">
        <v>21</v>
      </c>
      <c r="D8190" t="s">
        <v>26</v>
      </c>
      <c r="E8190" s="1">
        <v>44587</v>
      </c>
      <c r="F8190" s="4">
        <v>6104</v>
      </c>
      <c r="G8190">
        <v>509</v>
      </c>
      <c r="H8190" s="3">
        <f>_xlfn.XLOOKUP(sales[[#This Row],[Product]],products[Product],products[Cost per box])*sales[[#This Row],[Boxes]]</f>
        <v>3272.87</v>
      </c>
      <c r="I8190" s="4">
        <f>sales[[#This Row],[Revenue]]-sales[[#This Row],[Cost]]</f>
        <v>2831.13</v>
      </c>
    </row>
    <row r="8191" spans="2:9" x14ac:dyDescent="0.25">
      <c r="B8191" t="s">
        <v>33</v>
      </c>
      <c r="C8191" t="s">
        <v>16</v>
      </c>
      <c r="D8191" t="s">
        <v>14</v>
      </c>
      <c r="E8191" s="1">
        <v>44587</v>
      </c>
      <c r="F8191" s="4">
        <v>420</v>
      </c>
      <c r="G8191">
        <v>70</v>
      </c>
      <c r="H8191" s="3">
        <f>_xlfn.XLOOKUP(sales[[#This Row],[Product]],products[Product],products[Cost per box])*sales[[#This Row],[Boxes]]</f>
        <v>441.7</v>
      </c>
      <c r="I8191" s="4">
        <f>sales[[#This Row],[Revenue]]-sales[[#This Row],[Cost]]</f>
        <v>-21.699999999999989</v>
      </c>
    </row>
    <row r="8192" spans="2:9" x14ac:dyDescent="0.25">
      <c r="B8192" t="s">
        <v>29</v>
      </c>
      <c r="C8192" t="s">
        <v>6</v>
      </c>
      <c r="D8192" t="s">
        <v>44</v>
      </c>
      <c r="E8192" s="1">
        <v>44587</v>
      </c>
      <c r="F8192" s="4">
        <v>1575</v>
      </c>
      <c r="G8192">
        <v>72</v>
      </c>
      <c r="H8192" s="3">
        <f>_xlfn.XLOOKUP(sales[[#This Row],[Product]],products[Product],products[Cost per box])*sales[[#This Row],[Boxes]]</f>
        <v>689.04</v>
      </c>
      <c r="I8192" s="4">
        <f>sales[[#This Row],[Revenue]]-sales[[#This Row],[Cost]]</f>
        <v>885.96</v>
      </c>
    </row>
    <row r="8193" spans="2:9" x14ac:dyDescent="0.25">
      <c r="B8193" t="s">
        <v>39</v>
      </c>
      <c r="C8193" t="s">
        <v>6</v>
      </c>
      <c r="D8193" t="s">
        <v>28</v>
      </c>
      <c r="E8193" s="1">
        <v>44587</v>
      </c>
      <c r="F8193" s="4">
        <v>2639</v>
      </c>
      <c r="G8193">
        <v>377</v>
      </c>
      <c r="H8193" s="3">
        <f>_xlfn.XLOOKUP(sales[[#This Row],[Product]],products[Product],products[Cost per box])*sales[[#This Row],[Boxes]]</f>
        <v>1040.52</v>
      </c>
      <c r="I8193" s="4">
        <f>sales[[#This Row],[Revenue]]-sales[[#This Row],[Cost]]</f>
        <v>1598.48</v>
      </c>
    </row>
    <row r="8194" spans="2:9" x14ac:dyDescent="0.25">
      <c r="B8194" t="s">
        <v>20</v>
      </c>
      <c r="C8194" t="s">
        <v>11</v>
      </c>
      <c r="D8194" t="s">
        <v>44</v>
      </c>
      <c r="E8194" s="1">
        <v>44587</v>
      </c>
      <c r="F8194" s="4">
        <v>19488</v>
      </c>
      <c r="G8194">
        <v>910</v>
      </c>
      <c r="H8194" s="3">
        <f>_xlfn.XLOOKUP(sales[[#This Row],[Product]],products[Product],products[Cost per box])*sales[[#This Row],[Boxes]]</f>
        <v>8708.7000000000007</v>
      </c>
      <c r="I8194" s="4">
        <f>sales[[#This Row],[Revenue]]-sales[[#This Row],[Cost]]</f>
        <v>10779.3</v>
      </c>
    </row>
    <row r="8195" spans="2:9" x14ac:dyDescent="0.25">
      <c r="B8195" t="s">
        <v>55</v>
      </c>
      <c r="C8195" t="s">
        <v>21</v>
      </c>
      <c r="D8195" t="s">
        <v>44</v>
      </c>
      <c r="E8195" s="1">
        <v>44587</v>
      </c>
      <c r="F8195" s="4">
        <v>14119</v>
      </c>
      <c r="G8195">
        <v>589</v>
      </c>
      <c r="H8195" s="3">
        <f>_xlfn.XLOOKUP(sales[[#This Row],[Product]],products[Product],products[Cost per box])*sales[[#This Row],[Boxes]]</f>
        <v>5636.7300000000005</v>
      </c>
      <c r="I8195" s="4">
        <f>sales[[#This Row],[Revenue]]-sales[[#This Row],[Cost]]</f>
        <v>8482.27</v>
      </c>
    </row>
    <row r="8196" spans="2:9" x14ac:dyDescent="0.25">
      <c r="B8196" t="s">
        <v>56</v>
      </c>
      <c r="C8196" t="s">
        <v>21</v>
      </c>
      <c r="D8196" t="s">
        <v>43</v>
      </c>
      <c r="E8196" s="1">
        <v>44587</v>
      </c>
      <c r="F8196" s="4">
        <v>973</v>
      </c>
      <c r="G8196">
        <v>49</v>
      </c>
      <c r="H8196" s="3">
        <f>_xlfn.XLOOKUP(sales[[#This Row],[Product]],products[Product],products[Cost per box])*sales[[#This Row],[Boxes]]</f>
        <v>188.65</v>
      </c>
      <c r="I8196" s="4">
        <f>sales[[#This Row],[Revenue]]-sales[[#This Row],[Cost]]</f>
        <v>784.35</v>
      </c>
    </row>
    <row r="8197" spans="2:9" x14ac:dyDescent="0.25">
      <c r="B8197" t="s">
        <v>10</v>
      </c>
      <c r="C8197" t="s">
        <v>6</v>
      </c>
      <c r="D8197" t="s">
        <v>43</v>
      </c>
      <c r="E8197" s="1">
        <v>44587</v>
      </c>
      <c r="F8197" s="4">
        <v>13230</v>
      </c>
      <c r="G8197">
        <v>630</v>
      </c>
      <c r="H8197" s="3">
        <f>_xlfn.XLOOKUP(sales[[#This Row],[Product]],products[Product],products[Cost per box])*sales[[#This Row],[Boxes]]</f>
        <v>2425.5</v>
      </c>
      <c r="I8197" s="4">
        <f>sales[[#This Row],[Revenue]]-sales[[#This Row],[Cost]]</f>
        <v>10804.5</v>
      </c>
    </row>
    <row r="8198" spans="2:9" x14ac:dyDescent="0.25">
      <c r="B8198" t="s">
        <v>34</v>
      </c>
      <c r="C8198" t="s">
        <v>16</v>
      </c>
      <c r="D8198" t="s">
        <v>43</v>
      </c>
      <c r="E8198" s="1">
        <v>44587</v>
      </c>
      <c r="F8198" s="4">
        <v>1687</v>
      </c>
      <c r="G8198">
        <v>77</v>
      </c>
      <c r="H8198" s="3">
        <f>_xlfn.XLOOKUP(sales[[#This Row],[Product]],products[Product],products[Cost per box])*sales[[#This Row],[Boxes]]</f>
        <v>296.45</v>
      </c>
      <c r="I8198" s="4">
        <f>sales[[#This Row],[Revenue]]-sales[[#This Row],[Cost]]</f>
        <v>1390.55</v>
      </c>
    </row>
    <row r="8199" spans="2:9" x14ac:dyDescent="0.25">
      <c r="B8199" t="s">
        <v>57</v>
      </c>
      <c r="C8199" t="s">
        <v>16</v>
      </c>
      <c r="D8199" t="s">
        <v>48</v>
      </c>
      <c r="E8199" s="1">
        <v>44587</v>
      </c>
      <c r="F8199" s="4">
        <v>8659</v>
      </c>
      <c r="G8199">
        <v>334</v>
      </c>
      <c r="H8199" s="3">
        <f>_xlfn.XLOOKUP(sales[[#This Row],[Product]],products[Product],products[Cost per box])*sales[[#This Row],[Boxes]]</f>
        <v>2498.3200000000002</v>
      </c>
      <c r="I8199" s="4">
        <f>sales[[#This Row],[Revenue]]-sales[[#This Row],[Cost]]</f>
        <v>6160.68</v>
      </c>
    </row>
    <row r="8200" spans="2:9" x14ac:dyDescent="0.25">
      <c r="B8200" t="s">
        <v>41</v>
      </c>
      <c r="C8200" t="s">
        <v>6</v>
      </c>
      <c r="D8200" t="s">
        <v>31</v>
      </c>
      <c r="E8200" s="1">
        <v>44587</v>
      </c>
      <c r="F8200" s="4">
        <v>6951</v>
      </c>
      <c r="G8200">
        <v>535</v>
      </c>
      <c r="H8200" s="3">
        <f>_xlfn.XLOOKUP(sales[[#This Row],[Product]],products[Product],products[Cost per box])*sales[[#This Row],[Boxes]]</f>
        <v>3060.2</v>
      </c>
      <c r="I8200" s="4">
        <f>sales[[#This Row],[Revenue]]-sales[[#This Row],[Cost]]</f>
        <v>3890.8</v>
      </c>
    </row>
    <row r="8201" spans="2:9" x14ac:dyDescent="0.25">
      <c r="B8201" t="s">
        <v>13</v>
      </c>
      <c r="C8201" t="s">
        <v>11</v>
      </c>
      <c r="D8201" t="s">
        <v>26</v>
      </c>
      <c r="E8201" s="1">
        <v>44587</v>
      </c>
      <c r="F8201" s="4">
        <v>2142</v>
      </c>
      <c r="G8201">
        <v>165</v>
      </c>
      <c r="H8201" s="3">
        <f>_xlfn.XLOOKUP(sales[[#This Row],[Product]],products[Product],products[Cost per box])*sales[[#This Row],[Boxes]]</f>
        <v>1060.95</v>
      </c>
      <c r="I8201" s="4">
        <f>sales[[#This Row],[Revenue]]-sales[[#This Row],[Cost]]</f>
        <v>1081.05</v>
      </c>
    </row>
    <row r="8202" spans="2:9" x14ac:dyDescent="0.25">
      <c r="B8202" t="s">
        <v>20</v>
      </c>
      <c r="C8202" t="s">
        <v>6</v>
      </c>
      <c r="D8202" t="s">
        <v>38</v>
      </c>
      <c r="E8202" s="1">
        <v>44587</v>
      </c>
      <c r="F8202" s="4">
        <v>11536</v>
      </c>
      <c r="G8202">
        <v>444</v>
      </c>
      <c r="H8202" s="3">
        <f>_xlfn.XLOOKUP(sales[[#This Row],[Product]],products[Product],products[Cost per box])*sales[[#This Row],[Boxes]]</f>
        <v>4413.3599999999997</v>
      </c>
      <c r="I8202" s="4">
        <f>sales[[#This Row],[Revenue]]-sales[[#This Row],[Cost]]</f>
        <v>7122.64</v>
      </c>
    </row>
    <row r="8203" spans="2:9" x14ac:dyDescent="0.25">
      <c r="B8203" t="s">
        <v>25</v>
      </c>
      <c r="C8203" t="s">
        <v>11</v>
      </c>
      <c r="D8203" t="s">
        <v>22</v>
      </c>
      <c r="E8203" s="1">
        <v>44588</v>
      </c>
      <c r="F8203" s="4">
        <v>3178</v>
      </c>
      <c r="G8203">
        <v>354</v>
      </c>
      <c r="H8203" s="3">
        <f>_xlfn.XLOOKUP(sales[[#This Row],[Product]],products[Product],products[Cost per box])*sales[[#This Row],[Boxes]]</f>
        <v>2909.88</v>
      </c>
      <c r="I8203" s="4">
        <f>sales[[#This Row],[Revenue]]-sales[[#This Row],[Cost]]</f>
        <v>268.11999999999989</v>
      </c>
    </row>
    <row r="8204" spans="2:9" x14ac:dyDescent="0.25">
      <c r="B8204" t="s">
        <v>10</v>
      </c>
      <c r="C8204" t="s">
        <v>6</v>
      </c>
      <c r="D8204" t="s">
        <v>17</v>
      </c>
      <c r="E8204" s="1">
        <v>44588</v>
      </c>
      <c r="F8204" s="4">
        <v>4970</v>
      </c>
      <c r="G8204">
        <v>217</v>
      </c>
      <c r="H8204" s="3">
        <f>_xlfn.XLOOKUP(sales[[#This Row],[Product]],products[Product],products[Cost per box])*sales[[#This Row],[Boxes]]</f>
        <v>1475.6</v>
      </c>
      <c r="I8204" s="4">
        <f>sales[[#This Row],[Revenue]]-sales[[#This Row],[Cost]]</f>
        <v>3494.4</v>
      </c>
    </row>
    <row r="8205" spans="2:9" x14ac:dyDescent="0.25">
      <c r="B8205" t="s">
        <v>5</v>
      </c>
      <c r="C8205" t="s">
        <v>11</v>
      </c>
      <c r="D8205" t="s">
        <v>44</v>
      </c>
      <c r="E8205" s="1">
        <v>44588</v>
      </c>
      <c r="F8205" s="4">
        <v>4606</v>
      </c>
      <c r="G8205">
        <v>210</v>
      </c>
      <c r="H8205" s="3">
        <f>_xlfn.XLOOKUP(sales[[#This Row],[Product]],products[Product],products[Cost per box])*sales[[#This Row],[Boxes]]</f>
        <v>2009.7</v>
      </c>
      <c r="I8205" s="4">
        <f>sales[[#This Row],[Revenue]]-sales[[#This Row],[Cost]]</f>
        <v>2596.3000000000002</v>
      </c>
    </row>
    <row r="8206" spans="2:9" x14ac:dyDescent="0.25">
      <c r="B8206" t="s">
        <v>10</v>
      </c>
      <c r="C8206" t="s">
        <v>21</v>
      </c>
      <c r="D8206" t="s">
        <v>28</v>
      </c>
      <c r="E8206" s="1">
        <v>44588</v>
      </c>
      <c r="F8206" s="4">
        <v>6615</v>
      </c>
      <c r="G8206">
        <v>840</v>
      </c>
      <c r="H8206" s="3">
        <f>_xlfn.XLOOKUP(sales[[#This Row],[Product]],products[Product],products[Cost per box])*sales[[#This Row],[Boxes]]</f>
        <v>2318.3999999999996</v>
      </c>
      <c r="I8206" s="4">
        <f>sales[[#This Row],[Revenue]]-sales[[#This Row],[Cost]]</f>
        <v>4296.6000000000004</v>
      </c>
    </row>
    <row r="8207" spans="2:9" x14ac:dyDescent="0.25">
      <c r="B8207" t="s">
        <v>37</v>
      </c>
      <c r="C8207" t="s">
        <v>21</v>
      </c>
      <c r="D8207" t="s">
        <v>45</v>
      </c>
      <c r="E8207" s="1">
        <v>44588</v>
      </c>
      <c r="F8207" s="4">
        <v>3360</v>
      </c>
      <c r="G8207">
        <v>140</v>
      </c>
      <c r="H8207" s="3">
        <f>_xlfn.XLOOKUP(sales[[#This Row],[Product]],products[Product],products[Cost per box])*sales[[#This Row],[Boxes]]</f>
        <v>1082.2</v>
      </c>
      <c r="I8207" s="4">
        <f>sales[[#This Row],[Revenue]]-sales[[#This Row],[Cost]]</f>
        <v>2277.8000000000002</v>
      </c>
    </row>
    <row r="8208" spans="2:9" x14ac:dyDescent="0.25">
      <c r="B8208" t="s">
        <v>41</v>
      </c>
      <c r="C8208" t="s">
        <v>9</v>
      </c>
      <c r="D8208" t="s">
        <v>19</v>
      </c>
      <c r="E8208" s="1">
        <v>44588</v>
      </c>
      <c r="F8208" s="4">
        <v>2324</v>
      </c>
      <c r="G8208">
        <v>137</v>
      </c>
      <c r="H8208" s="3">
        <f>_xlfn.XLOOKUP(sales[[#This Row],[Product]],products[Product],products[Cost per box])*sales[[#This Row],[Boxes]]</f>
        <v>1401.51</v>
      </c>
      <c r="I8208" s="4">
        <f>sales[[#This Row],[Revenue]]-sales[[#This Row],[Cost]]</f>
        <v>922.49</v>
      </c>
    </row>
    <row r="8209" spans="2:9" x14ac:dyDescent="0.25">
      <c r="B8209" t="s">
        <v>56</v>
      </c>
      <c r="C8209" t="s">
        <v>6</v>
      </c>
      <c r="D8209" t="s">
        <v>26</v>
      </c>
      <c r="E8209" s="1">
        <v>44588</v>
      </c>
      <c r="F8209" s="4">
        <v>1771</v>
      </c>
      <c r="G8209">
        <v>161</v>
      </c>
      <c r="H8209" s="3">
        <f>_xlfn.XLOOKUP(sales[[#This Row],[Product]],products[Product],products[Cost per box])*sales[[#This Row],[Boxes]]</f>
        <v>1035.23</v>
      </c>
      <c r="I8209" s="4">
        <f>sales[[#This Row],[Revenue]]-sales[[#This Row],[Cost]]</f>
        <v>735.77</v>
      </c>
    </row>
    <row r="8210" spans="2:9" x14ac:dyDescent="0.25">
      <c r="B8210" t="s">
        <v>15</v>
      </c>
      <c r="C8210" t="s">
        <v>27</v>
      </c>
      <c r="D8210" t="s">
        <v>31</v>
      </c>
      <c r="E8210" s="1">
        <v>44588</v>
      </c>
      <c r="F8210" s="4">
        <v>11956</v>
      </c>
      <c r="G8210">
        <v>840</v>
      </c>
      <c r="H8210" s="3">
        <f>_xlfn.XLOOKUP(sales[[#This Row],[Product]],products[Product],products[Cost per box])*sales[[#This Row],[Boxes]]</f>
        <v>4804.8</v>
      </c>
      <c r="I8210" s="4">
        <f>sales[[#This Row],[Revenue]]-sales[[#This Row],[Cost]]</f>
        <v>7151.2</v>
      </c>
    </row>
    <row r="8211" spans="2:9" x14ac:dyDescent="0.25">
      <c r="B8211" t="s">
        <v>37</v>
      </c>
      <c r="C8211" t="s">
        <v>9</v>
      </c>
      <c r="D8211" t="s">
        <v>36</v>
      </c>
      <c r="E8211" s="1">
        <v>44588</v>
      </c>
      <c r="F8211" s="4">
        <v>8239</v>
      </c>
      <c r="G8211">
        <v>910</v>
      </c>
      <c r="H8211" s="3">
        <f>_xlfn.XLOOKUP(sales[[#This Row],[Product]],products[Product],products[Cost per box])*sales[[#This Row],[Boxes]]</f>
        <v>4586.3999999999996</v>
      </c>
      <c r="I8211" s="4">
        <f>sales[[#This Row],[Revenue]]-sales[[#This Row],[Cost]]</f>
        <v>3652.6000000000004</v>
      </c>
    </row>
    <row r="8212" spans="2:9" x14ac:dyDescent="0.25">
      <c r="B8212" t="s">
        <v>56</v>
      </c>
      <c r="C8212" t="s">
        <v>6</v>
      </c>
      <c r="D8212" t="s">
        <v>14</v>
      </c>
      <c r="E8212" s="1">
        <v>44588</v>
      </c>
      <c r="F8212" s="4">
        <v>448</v>
      </c>
      <c r="G8212">
        <v>64</v>
      </c>
      <c r="H8212" s="3">
        <f>_xlfn.XLOOKUP(sales[[#This Row],[Product]],products[Product],products[Cost per box])*sales[[#This Row],[Boxes]]</f>
        <v>403.84</v>
      </c>
      <c r="I8212" s="4">
        <f>sales[[#This Row],[Revenue]]-sales[[#This Row],[Cost]]</f>
        <v>44.160000000000025</v>
      </c>
    </row>
    <row r="8213" spans="2:9" x14ac:dyDescent="0.25">
      <c r="B8213" t="s">
        <v>33</v>
      </c>
      <c r="C8213" t="s">
        <v>21</v>
      </c>
      <c r="D8213" t="s">
        <v>14</v>
      </c>
      <c r="E8213" s="1">
        <v>44588</v>
      </c>
      <c r="F8213" s="4">
        <v>546</v>
      </c>
      <c r="G8213">
        <v>69</v>
      </c>
      <c r="H8213" s="3">
        <f>_xlfn.XLOOKUP(sales[[#This Row],[Product]],products[Product],products[Cost per box])*sales[[#This Row],[Boxes]]</f>
        <v>435.39</v>
      </c>
      <c r="I8213" s="4">
        <f>sales[[#This Row],[Revenue]]-sales[[#This Row],[Cost]]</f>
        <v>110.61000000000001</v>
      </c>
    </row>
    <row r="8214" spans="2:9" x14ac:dyDescent="0.25">
      <c r="B8214" t="s">
        <v>40</v>
      </c>
      <c r="C8214" t="s">
        <v>11</v>
      </c>
      <c r="D8214" t="s">
        <v>36</v>
      </c>
      <c r="E8214" s="1">
        <v>44588</v>
      </c>
      <c r="F8214" s="4">
        <v>6867</v>
      </c>
      <c r="G8214">
        <v>770</v>
      </c>
      <c r="H8214" s="3">
        <f>_xlfn.XLOOKUP(sales[[#This Row],[Product]],products[Product],products[Cost per box])*sales[[#This Row],[Boxes]]</f>
        <v>3880.8</v>
      </c>
      <c r="I8214" s="4">
        <f>sales[[#This Row],[Revenue]]-sales[[#This Row],[Cost]]</f>
        <v>2986.2</v>
      </c>
    </row>
    <row r="8215" spans="2:9" x14ac:dyDescent="0.25">
      <c r="B8215" t="s">
        <v>23</v>
      </c>
      <c r="C8215" t="s">
        <v>6</v>
      </c>
      <c r="D8215" t="s">
        <v>45</v>
      </c>
      <c r="E8215" s="1">
        <v>44588</v>
      </c>
      <c r="F8215" s="4">
        <v>6328</v>
      </c>
      <c r="G8215">
        <v>288</v>
      </c>
      <c r="H8215" s="3">
        <f>_xlfn.XLOOKUP(sales[[#This Row],[Product]],products[Product],products[Cost per box])*sales[[#This Row],[Boxes]]</f>
        <v>2226.2400000000002</v>
      </c>
      <c r="I8215" s="4">
        <f>sales[[#This Row],[Revenue]]-sales[[#This Row],[Cost]]</f>
        <v>4101.76</v>
      </c>
    </row>
    <row r="8216" spans="2:9" x14ac:dyDescent="0.25">
      <c r="B8216" t="s">
        <v>55</v>
      </c>
      <c r="C8216" t="s">
        <v>21</v>
      </c>
      <c r="D8216" t="s">
        <v>52</v>
      </c>
      <c r="E8216" s="1">
        <v>44588</v>
      </c>
      <c r="F8216" s="4">
        <v>1330</v>
      </c>
      <c r="G8216">
        <v>133</v>
      </c>
      <c r="H8216" s="3">
        <f>_xlfn.XLOOKUP(sales[[#This Row],[Product]],products[Product],products[Cost per box])*sales[[#This Row],[Boxes]]</f>
        <v>441.56</v>
      </c>
      <c r="I8216" s="4">
        <f>sales[[#This Row],[Revenue]]-sales[[#This Row],[Cost]]</f>
        <v>888.44</v>
      </c>
    </row>
    <row r="8217" spans="2:9" x14ac:dyDescent="0.25">
      <c r="B8217" t="s">
        <v>51</v>
      </c>
      <c r="C8217" t="s">
        <v>27</v>
      </c>
      <c r="D8217" t="s">
        <v>14</v>
      </c>
      <c r="E8217" s="1">
        <v>44588</v>
      </c>
      <c r="F8217" s="4">
        <v>1778</v>
      </c>
      <c r="G8217">
        <v>254</v>
      </c>
      <c r="H8217" s="3">
        <f>_xlfn.XLOOKUP(sales[[#This Row],[Product]],products[Product],products[Cost per box])*sales[[#This Row],[Boxes]]</f>
        <v>1602.74</v>
      </c>
      <c r="I8217" s="4">
        <f>sales[[#This Row],[Revenue]]-sales[[#This Row],[Cost]]</f>
        <v>175.26</v>
      </c>
    </row>
    <row r="8218" spans="2:9" x14ac:dyDescent="0.25">
      <c r="B8218" t="s">
        <v>8</v>
      </c>
      <c r="C8218" t="s">
        <v>27</v>
      </c>
      <c r="D8218" t="s">
        <v>44</v>
      </c>
      <c r="E8218" s="1">
        <v>44588</v>
      </c>
      <c r="F8218" s="4">
        <v>4963</v>
      </c>
      <c r="G8218">
        <v>207</v>
      </c>
      <c r="H8218" s="3">
        <f>_xlfn.XLOOKUP(sales[[#This Row],[Product]],products[Product],products[Cost per box])*sales[[#This Row],[Boxes]]</f>
        <v>1980.99</v>
      </c>
      <c r="I8218" s="4">
        <f>sales[[#This Row],[Revenue]]-sales[[#This Row],[Cost]]</f>
        <v>2982.01</v>
      </c>
    </row>
    <row r="8219" spans="2:9" x14ac:dyDescent="0.25">
      <c r="B8219" t="s">
        <v>10</v>
      </c>
      <c r="C8219" t="s">
        <v>11</v>
      </c>
      <c r="D8219" t="s">
        <v>50</v>
      </c>
      <c r="E8219" s="1">
        <v>44588</v>
      </c>
      <c r="F8219" s="4">
        <v>11900</v>
      </c>
      <c r="G8219">
        <v>496</v>
      </c>
      <c r="H8219" s="3">
        <f>_xlfn.XLOOKUP(sales[[#This Row],[Product]],products[Product],products[Cost per box])*sales[[#This Row],[Boxes]]</f>
        <v>6155.36</v>
      </c>
      <c r="I8219" s="4">
        <f>sales[[#This Row],[Revenue]]-sales[[#This Row],[Cost]]</f>
        <v>5744.64</v>
      </c>
    </row>
    <row r="8220" spans="2:9" x14ac:dyDescent="0.25">
      <c r="B8220" t="s">
        <v>20</v>
      </c>
      <c r="C8220" t="s">
        <v>6</v>
      </c>
      <c r="D8220" t="s">
        <v>30</v>
      </c>
      <c r="E8220" s="1">
        <v>44588</v>
      </c>
      <c r="F8220" s="4">
        <v>12600</v>
      </c>
      <c r="G8220">
        <v>630</v>
      </c>
      <c r="H8220" s="3">
        <f>_xlfn.XLOOKUP(sales[[#This Row],[Product]],products[Product],products[Cost per box])*sales[[#This Row],[Boxes]]</f>
        <v>2318.4</v>
      </c>
      <c r="I8220" s="4">
        <f>sales[[#This Row],[Revenue]]-sales[[#This Row],[Cost]]</f>
        <v>10281.6</v>
      </c>
    </row>
    <row r="8221" spans="2:9" x14ac:dyDescent="0.25">
      <c r="B8221" t="s">
        <v>37</v>
      </c>
      <c r="C8221" t="s">
        <v>16</v>
      </c>
      <c r="D8221" t="s">
        <v>42</v>
      </c>
      <c r="E8221" s="1">
        <v>44588</v>
      </c>
      <c r="F8221" s="4">
        <v>2772</v>
      </c>
      <c r="G8221">
        <v>185</v>
      </c>
      <c r="H8221" s="3">
        <f>_xlfn.XLOOKUP(sales[[#This Row],[Product]],products[Product],products[Cost per box])*sales[[#This Row],[Boxes]]</f>
        <v>876.90000000000009</v>
      </c>
      <c r="I8221" s="4">
        <f>sales[[#This Row],[Revenue]]-sales[[#This Row],[Cost]]</f>
        <v>1895.1</v>
      </c>
    </row>
    <row r="8222" spans="2:9" x14ac:dyDescent="0.25">
      <c r="B8222" t="s">
        <v>37</v>
      </c>
      <c r="C8222" t="s">
        <v>16</v>
      </c>
      <c r="D8222" t="s">
        <v>44</v>
      </c>
      <c r="E8222" s="1">
        <v>44588</v>
      </c>
      <c r="F8222" s="4">
        <v>2940</v>
      </c>
      <c r="G8222">
        <v>123</v>
      </c>
      <c r="H8222" s="3">
        <f>_xlfn.XLOOKUP(sales[[#This Row],[Product]],products[Product],products[Cost per box])*sales[[#This Row],[Boxes]]</f>
        <v>1177.1100000000001</v>
      </c>
      <c r="I8222" s="4">
        <f>sales[[#This Row],[Revenue]]-sales[[#This Row],[Cost]]</f>
        <v>1762.8899999999999</v>
      </c>
    </row>
    <row r="8223" spans="2:9" x14ac:dyDescent="0.25">
      <c r="B8223" t="s">
        <v>18</v>
      </c>
      <c r="C8223" t="s">
        <v>21</v>
      </c>
      <c r="D8223" t="s">
        <v>44</v>
      </c>
      <c r="E8223" s="1">
        <v>44588</v>
      </c>
      <c r="F8223" s="4">
        <v>3311</v>
      </c>
      <c r="G8223">
        <v>144</v>
      </c>
      <c r="H8223" s="3">
        <f>_xlfn.XLOOKUP(sales[[#This Row],[Product]],products[Product],products[Cost per box])*sales[[#This Row],[Boxes]]</f>
        <v>1378.08</v>
      </c>
      <c r="I8223" s="4">
        <f>sales[[#This Row],[Revenue]]-sales[[#This Row],[Cost]]</f>
        <v>1932.92</v>
      </c>
    </row>
    <row r="8224" spans="2:9" x14ac:dyDescent="0.25">
      <c r="B8224" t="s">
        <v>10</v>
      </c>
      <c r="C8224" t="s">
        <v>9</v>
      </c>
      <c r="D8224" t="s">
        <v>47</v>
      </c>
      <c r="E8224" s="1">
        <v>44588</v>
      </c>
      <c r="F8224" s="4">
        <v>8015</v>
      </c>
      <c r="G8224">
        <v>472</v>
      </c>
      <c r="H8224" s="3">
        <f>_xlfn.XLOOKUP(sales[[#This Row],[Product]],products[Product],products[Cost per box])*sales[[#This Row],[Boxes]]</f>
        <v>2482.7199999999998</v>
      </c>
      <c r="I8224" s="4">
        <f>sales[[#This Row],[Revenue]]-sales[[#This Row],[Cost]]</f>
        <v>5532.2800000000007</v>
      </c>
    </row>
    <row r="8225" spans="2:9" x14ac:dyDescent="0.25">
      <c r="B8225" t="s">
        <v>57</v>
      </c>
      <c r="C8225" t="s">
        <v>9</v>
      </c>
      <c r="D8225" t="s">
        <v>44</v>
      </c>
      <c r="E8225" s="1">
        <v>44588</v>
      </c>
      <c r="F8225" s="4">
        <v>6076</v>
      </c>
      <c r="G8225">
        <v>265</v>
      </c>
      <c r="H8225" s="3">
        <f>_xlfn.XLOOKUP(sales[[#This Row],[Product]],products[Product],products[Cost per box])*sales[[#This Row],[Boxes]]</f>
        <v>2536.0500000000002</v>
      </c>
      <c r="I8225" s="4">
        <f>sales[[#This Row],[Revenue]]-sales[[#This Row],[Cost]]</f>
        <v>3539.95</v>
      </c>
    </row>
    <row r="8226" spans="2:9" x14ac:dyDescent="0.25">
      <c r="B8226" t="s">
        <v>55</v>
      </c>
      <c r="C8226" t="s">
        <v>27</v>
      </c>
      <c r="D8226" t="s">
        <v>48</v>
      </c>
      <c r="E8226" s="1">
        <v>44588</v>
      </c>
      <c r="F8226" s="4">
        <v>2002</v>
      </c>
      <c r="G8226">
        <v>75</v>
      </c>
      <c r="H8226" s="3">
        <f>_xlfn.XLOOKUP(sales[[#This Row],[Product]],products[Product],products[Cost per box])*sales[[#This Row],[Boxes]]</f>
        <v>561</v>
      </c>
      <c r="I8226" s="4">
        <f>sales[[#This Row],[Revenue]]-sales[[#This Row],[Cost]]</f>
        <v>1441</v>
      </c>
    </row>
    <row r="8227" spans="2:9" x14ac:dyDescent="0.25">
      <c r="B8227" t="s">
        <v>39</v>
      </c>
      <c r="C8227" t="s">
        <v>16</v>
      </c>
      <c r="D8227" t="s">
        <v>45</v>
      </c>
      <c r="E8227" s="1">
        <v>44588</v>
      </c>
      <c r="F8227" s="4">
        <v>1267</v>
      </c>
      <c r="G8227">
        <v>53</v>
      </c>
      <c r="H8227" s="3">
        <f>_xlfn.XLOOKUP(sales[[#This Row],[Product]],products[Product],products[Cost per box])*sales[[#This Row],[Boxes]]</f>
        <v>409.69</v>
      </c>
      <c r="I8227" s="4">
        <f>sales[[#This Row],[Revenue]]-sales[[#This Row],[Cost]]</f>
        <v>857.31</v>
      </c>
    </row>
    <row r="8228" spans="2:9" x14ac:dyDescent="0.25">
      <c r="B8228" t="s">
        <v>13</v>
      </c>
      <c r="C8228" t="s">
        <v>16</v>
      </c>
      <c r="D8228" t="s">
        <v>47</v>
      </c>
      <c r="E8228" s="1">
        <v>44589</v>
      </c>
      <c r="F8228" s="4">
        <v>20048</v>
      </c>
      <c r="G8228">
        <v>1190</v>
      </c>
      <c r="H8228" s="3">
        <f>_xlfn.XLOOKUP(sales[[#This Row],[Product]],products[Product],products[Cost per box])*sales[[#This Row],[Boxes]]</f>
        <v>6259.4</v>
      </c>
      <c r="I8228" s="4">
        <f>sales[[#This Row],[Revenue]]-sales[[#This Row],[Cost]]</f>
        <v>13788.6</v>
      </c>
    </row>
    <row r="8229" spans="2:9" x14ac:dyDescent="0.25">
      <c r="B8229" t="s">
        <v>53</v>
      </c>
      <c r="C8229" t="s">
        <v>11</v>
      </c>
      <c r="D8229" t="s">
        <v>31</v>
      </c>
      <c r="E8229" s="1">
        <v>44589</v>
      </c>
      <c r="F8229" s="4">
        <v>686</v>
      </c>
      <c r="G8229">
        <v>58</v>
      </c>
      <c r="H8229" s="3">
        <f>_xlfn.XLOOKUP(sales[[#This Row],[Product]],products[Product],products[Cost per box])*sales[[#This Row],[Boxes]]</f>
        <v>331.76</v>
      </c>
      <c r="I8229" s="4">
        <f>sales[[#This Row],[Revenue]]-sales[[#This Row],[Cost]]</f>
        <v>354.24</v>
      </c>
    </row>
    <row r="8230" spans="2:9" x14ac:dyDescent="0.25">
      <c r="B8230" t="s">
        <v>37</v>
      </c>
      <c r="C8230" t="s">
        <v>16</v>
      </c>
      <c r="D8230" t="s">
        <v>31</v>
      </c>
      <c r="E8230" s="1">
        <v>44589</v>
      </c>
      <c r="F8230" s="4">
        <v>2212</v>
      </c>
      <c r="G8230">
        <v>158</v>
      </c>
      <c r="H8230" s="3">
        <f>_xlfn.XLOOKUP(sales[[#This Row],[Product]],products[Product],products[Cost per box])*sales[[#This Row],[Boxes]]</f>
        <v>903.76</v>
      </c>
      <c r="I8230" s="4">
        <f>sales[[#This Row],[Revenue]]-sales[[#This Row],[Cost]]</f>
        <v>1308.24</v>
      </c>
    </row>
    <row r="8231" spans="2:9" x14ac:dyDescent="0.25">
      <c r="B8231" t="s">
        <v>8</v>
      </c>
      <c r="C8231" t="s">
        <v>21</v>
      </c>
      <c r="D8231" t="s">
        <v>48</v>
      </c>
      <c r="E8231" s="1">
        <v>44589</v>
      </c>
      <c r="F8231" s="4">
        <v>1533</v>
      </c>
      <c r="G8231">
        <v>62</v>
      </c>
      <c r="H8231" s="3">
        <f>_xlfn.XLOOKUP(sales[[#This Row],[Product]],products[Product],products[Cost per box])*sales[[#This Row],[Boxes]]</f>
        <v>463.76000000000005</v>
      </c>
      <c r="I8231" s="4">
        <f>sales[[#This Row],[Revenue]]-sales[[#This Row],[Cost]]</f>
        <v>1069.24</v>
      </c>
    </row>
    <row r="8232" spans="2:9" x14ac:dyDescent="0.25">
      <c r="B8232" t="s">
        <v>29</v>
      </c>
      <c r="C8232" t="s">
        <v>6</v>
      </c>
      <c r="D8232" t="s">
        <v>19</v>
      </c>
      <c r="E8232" s="1">
        <v>44589</v>
      </c>
      <c r="F8232" s="4">
        <v>1414</v>
      </c>
      <c r="G8232">
        <v>84</v>
      </c>
      <c r="H8232" s="3">
        <f>_xlfn.XLOOKUP(sales[[#This Row],[Product]],products[Product],products[Cost per box])*sales[[#This Row],[Boxes]]</f>
        <v>859.32</v>
      </c>
      <c r="I8232" s="4">
        <f>sales[[#This Row],[Revenue]]-sales[[#This Row],[Cost]]</f>
        <v>554.67999999999995</v>
      </c>
    </row>
    <row r="8233" spans="2:9" x14ac:dyDescent="0.25">
      <c r="B8233" t="s">
        <v>37</v>
      </c>
      <c r="C8233" t="s">
        <v>6</v>
      </c>
      <c r="D8233" t="s">
        <v>31</v>
      </c>
      <c r="E8233" s="1">
        <v>44589</v>
      </c>
      <c r="F8233" s="4">
        <v>42</v>
      </c>
      <c r="G8233">
        <v>3</v>
      </c>
      <c r="H8233" s="3">
        <f>_xlfn.XLOOKUP(sales[[#This Row],[Product]],products[Product],products[Cost per box])*sales[[#This Row],[Boxes]]</f>
        <v>17.16</v>
      </c>
      <c r="I8233" s="4">
        <f>sales[[#This Row],[Revenue]]-sales[[#This Row],[Cost]]</f>
        <v>24.84</v>
      </c>
    </row>
    <row r="8234" spans="2:9" x14ac:dyDescent="0.25">
      <c r="B8234" t="s">
        <v>56</v>
      </c>
      <c r="C8234" t="s">
        <v>6</v>
      </c>
      <c r="D8234" t="s">
        <v>19</v>
      </c>
      <c r="E8234" s="1">
        <v>44589</v>
      </c>
      <c r="F8234" s="4">
        <v>12236</v>
      </c>
      <c r="G8234">
        <v>770</v>
      </c>
      <c r="H8234" s="3">
        <f>_xlfn.XLOOKUP(sales[[#This Row],[Product]],products[Product],products[Cost per box])*sales[[#This Row],[Boxes]]</f>
        <v>7877.1</v>
      </c>
      <c r="I8234" s="4">
        <f>sales[[#This Row],[Revenue]]-sales[[#This Row],[Cost]]</f>
        <v>4358.8999999999996</v>
      </c>
    </row>
    <row r="8235" spans="2:9" x14ac:dyDescent="0.25">
      <c r="B8235" t="s">
        <v>8</v>
      </c>
      <c r="C8235" t="s">
        <v>27</v>
      </c>
      <c r="D8235" t="s">
        <v>24</v>
      </c>
      <c r="E8235" s="1">
        <v>44589</v>
      </c>
      <c r="F8235" s="4">
        <v>3766</v>
      </c>
      <c r="G8235">
        <v>189</v>
      </c>
      <c r="H8235" s="3">
        <f>_xlfn.XLOOKUP(sales[[#This Row],[Product]],products[Product],products[Cost per box])*sales[[#This Row],[Boxes]]</f>
        <v>1986.3899999999999</v>
      </c>
      <c r="I8235" s="4">
        <f>sales[[#This Row],[Revenue]]-sales[[#This Row],[Cost]]</f>
        <v>1779.6100000000001</v>
      </c>
    </row>
    <row r="8236" spans="2:9" x14ac:dyDescent="0.25">
      <c r="B8236" t="s">
        <v>8</v>
      </c>
      <c r="C8236" t="s">
        <v>27</v>
      </c>
      <c r="D8236" t="s">
        <v>17</v>
      </c>
      <c r="E8236" s="1">
        <v>44589</v>
      </c>
      <c r="F8236" s="4">
        <v>2030</v>
      </c>
      <c r="G8236">
        <v>93</v>
      </c>
      <c r="H8236" s="3">
        <f>_xlfn.XLOOKUP(sales[[#This Row],[Product]],products[Product],products[Cost per box])*sales[[#This Row],[Boxes]]</f>
        <v>632.4</v>
      </c>
      <c r="I8236" s="4">
        <f>sales[[#This Row],[Revenue]]-sales[[#This Row],[Cost]]</f>
        <v>1397.6</v>
      </c>
    </row>
    <row r="8237" spans="2:9" x14ac:dyDescent="0.25">
      <c r="B8237" t="s">
        <v>25</v>
      </c>
      <c r="C8237" t="s">
        <v>9</v>
      </c>
      <c r="D8237" t="s">
        <v>14</v>
      </c>
      <c r="E8237" s="1">
        <v>44589</v>
      </c>
      <c r="F8237" s="4">
        <v>651</v>
      </c>
      <c r="G8237">
        <v>109</v>
      </c>
      <c r="H8237" s="3">
        <f>_xlfn.XLOOKUP(sales[[#This Row],[Product]],products[Product],products[Cost per box])*sales[[#This Row],[Boxes]]</f>
        <v>687.79</v>
      </c>
      <c r="I8237" s="4">
        <f>sales[[#This Row],[Revenue]]-sales[[#This Row],[Cost]]</f>
        <v>-36.789999999999964</v>
      </c>
    </row>
    <row r="8238" spans="2:9" x14ac:dyDescent="0.25">
      <c r="B8238" t="s">
        <v>39</v>
      </c>
      <c r="C8238" t="s">
        <v>16</v>
      </c>
      <c r="D8238" t="s">
        <v>26</v>
      </c>
      <c r="E8238" s="1">
        <v>44589</v>
      </c>
      <c r="F8238" s="4">
        <v>3822</v>
      </c>
      <c r="G8238">
        <v>319</v>
      </c>
      <c r="H8238" s="3">
        <f>_xlfn.XLOOKUP(sales[[#This Row],[Product]],products[Product],products[Cost per box])*sales[[#This Row],[Boxes]]</f>
        <v>2051.17</v>
      </c>
      <c r="I8238" s="4">
        <f>sales[[#This Row],[Revenue]]-sales[[#This Row],[Cost]]</f>
        <v>1770.83</v>
      </c>
    </row>
    <row r="8239" spans="2:9" x14ac:dyDescent="0.25">
      <c r="B8239" t="s">
        <v>10</v>
      </c>
      <c r="C8239" t="s">
        <v>6</v>
      </c>
      <c r="D8239" t="s">
        <v>14</v>
      </c>
      <c r="E8239" s="1">
        <v>44589</v>
      </c>
      <c r="F8239" s="4">
        <v>420</v>
      </c>
      <c r="G8239">
        <v>53</v>
      </c>
      <c r="H8239" s="3">
        <f>_xlfn.XLOOKUP(sales[[#This Row],[Product]],products[Product],products[Cost per box])*sales[[#This Row],[Boxes]]</f>
        <v>334.43</v>
      </c>
      <c r="I8239" s="4">
        <f>sales[[#This Row],[Revenue]]-sales[[#This Row],[Cost]]</f>
        <v>85.57</v>
      </c>
    </row>
    <row r="8240" spans="2:9" x14ac:dyDescent="0.25">
      <c r="B8240" t="s">
        <v>49</v>
      </c>
      <c r="C8240" t="s">
        <v>27</v>
      </c>
      <c r="D8240" t="s">
        <v>35</v>
      </c>
      <c r="E8240" s="1">
        <v>44589</v>
      </c>
      <c r="F8240" s="4">
        <v>3570</v>
      </c>
      <c r="G8240">
        <v>199</v>
      </c>
      <c r="H8240" s="3">
        <f>_xlfn.XLOOKUP(sales[[#This Row],[Product]],products[Product],products[Cost per box])*sales[[#This Row],[Boxes]]</f>
        <v>527.35</v>
      </c>
      <c r="I8240" s="4">
        <f>sales[[#This Row],[Revenue]]-sales[[#This Row],[Cost]]</f>
        <v>3042.65</v>
      </c>
    </row>
    <row r="8241" spans="2:9" x14ac:dyDescent="0.25">
      <c r="B8241" t="s">
        <v>5</v>
      </c>
      <c r="C8241" t="s">
        <v>11</v>
      </c>
      <c r="D8241" t="s">
        <v>17</v>
      </c>
      <c r="E8241" s="1">
        <v>44589</v>
      </c>
      <c r="F8241" s="4">
        <v>17962</v>
      </c>
      <c r="G8241">
        <v>840</v>
      </c>
      <c r="H8241" s="3">
        <f>_xlfn.XLOOKUP(sales[[#This Row],[Product]],products[Product],products[Cost per box])*sales[[#This Row],[Boxes]]</f>
        <v>5712</v>
      </c>
      <c r="I8241" s="4">
        <f>sales[[#This Row],[Revenue]]-sales[[#This Row],[Cost]]</f>
        <v>12250</v>
      </c>
    </row>
    <row r="8242" spans="2:9" x14ac:dyDescent="0.25">
      <c r="B8242" t="s">
        <v>55</v>
      </c>
      <c r="C8242" t="s">
        <v>27</v>
      </c>
      <c r="D8242" t="s">
        <v>24</v>
      </c>
      <c r="E8242" s="1">
        <v>44589</v>
      </c>
      <c r="F8242" s="4">
        <v>5649</v>
      </c>
      <c r="G8242">
        <v>314</v>
      </c>
      <c r="H8242" s="3">
        <f>_xlfn.XLOOKUP(sales[[#This Row],[Product]],products[Product],products[Cost per box])*sales[[#This Row],[Boxes]]</f>
        <v>3300.14</v>
      </c>
      <c r="I8242" s="4">
        <f>sales[[#This Row],[Revenue]]-sales[[#This Row],[Cost]]</f>
        <v>2348.86</v>
      </c>
    </row>
    <row r="8243" spans="2:9" x14ac:dyDescent="0.25">
      <c r="B8243" t="s">
        <v>37</v>
      </c>
      <c r="C8243" t="s">
        <v>16</v>
      </c>
      <c r="D8243" t="s">
        <v>43</v>
      </c>
      <c r="E8243" s="1">
        <v>44589</v>
      </c>
      <c r="F8243" s="4">
        <v>1344</v>
      </c>
      <c r="G8243">
        <v>62</v>
      </c>
      <c r="H8243" s="3">
        <f>_xlfn.XLOOKUP(sales[[#This Row],[Product]],products[Product],products[Cost per box])*sales[[#This Row],[Boxes]]</f>
        <v>238.70000000000002</v>
      </c>
      <c r="I8243" s="4">
        <f>sales[[#This Row],[Revenue]]-sales[[#This Row],[Cost]]</f>
        <v>1105.3</v>
      </c>
    </row>
    <row r="8244" spans="2:9" x14ac:dyDescent="0.25">
      <c r="B8244" t="s">
        <v>54</v>
      </c>
      <c r="C8244" t="s">
        <v>21</v>
      </c>
      <c r="D8244" t="s">
        <v>26</v>
      </c>
      <c r="E8244" s="1">
        <v>44589</v>
      </c>
      <c r="F8244" s="4">
        <v>5341</v>
      </c>
      <c r="G8244">
        <v>411</v>
      </c>
      <c r="H8244" s="3">
        <f>_xlfn.XLOOKUP(sales[[#This Row],[Product]],products[Product],products[Cost per box])*sales[[#This Row],[Boxes]]</f>
        <v>2642.73</v>
      </c>
      <c r="I8244" s="4">
        <f>sales[[#This Row],[Revenue]]-sales[[#This Row],[Cost]]</f>
        <v>2698.27</v>
      </c>
    </row>
    <row r="8245" spans="2:9" x14ac:dyDescent="0.25">
      <c r="B8245" t="s">
        <v>33</v>
      </c>
      <c r="C8245" t="s">
        <v>6</v>
      </c>
      <c r="D8245" t="s">
        <v>19</v>
      </c>
      <c r="E8245" s="1">
        <v>44589</v>
      </c>
      <c r="F8245" s="4">
        <v>168</v>
      </c>
      <c r="G8245">
        <v>10</v>
      </c>
      <c r="H8245" s="3">
        <f>_xlfn.XLOOKUP(sales[[#This Row],[Product]],products[Product],products[Cost per box])*sales[[#This Row],[Boxes]]</f>
        <v>102.30000000000001</v>
      </c>
      <c r="I8245" s="4">
        <f>sales[[#This Row],[Revenue]]-sales[[#This Row],[Cost]]</f>
        <v>65.699999999999989</v>
      </c>
    </row>
    <row r="8246" spans="2:9" x14ac:dyDescent="0.25">
      <c r="B8246" t="s">
        <v>37</v>
      </c>
      <c r="C8246" t="s">
        <v>9</v>
      </c>
      <c r="D8246" t="s">
        <v>7</v>
      </c>
      <c r="E8246" s="1">
        <v>44589</v>
      </c>
      <c r="F8246" s="4">
        <v>17885</v>
      </c>
      <c r="G8246">
        <v>1120</v>
      </c>
      <c r="H8246" s="3">
        <f>_xlfn.XLOOKUP(sales[[#This Row],[Product]],products[Product],products[Cost per box])*sales[[#This Row],[Boxes]]</f>
        <v>5768</v>
      </c>
      <c r="I8246" s="4">
        <f>sales[[#This Row],[Revenue]]-sales[[#This Row],[Cost]]</f>
        <v>12117</v>
      </c>
    </row>
    <row r="8247" spans="2:9" x14ac:dyDescent="0.25">
      <c r="B8247" t="s">
        <v>54</v>
      </c>
      <c r="C8247" t="s">
        <v>21</v>
      </c>
      <c r="D8247" t="s">
        <v>30</v>
      </c>
      <c r="E8247" s="1">
        <v>44589</v>
      </c>
      <c r="F8247" s="4">
        <v>10731</v>
      </c>
      <c r="G8247">
        <v>537</v>
      </c>
      <c r="H8247" s="3">
        <f>_xlfn.XLOOKUP(sales[[#This Row],[Product]],products[Product],products[Cost per box])*sales[[#This Row],[Boxes]]</f>
        <v>1976.16</v>
      </c>
      <c r="I8247" s="4">
        <f>sales[[#This Row],[Revenue]]-sales[[#This Row],[Cost]]</f>
        <v>8754.84</v>
      </c>
    </row>
    <row r="8248" spans="2:9" x14ac:dyDescent="0.25">
      <c r="B8248" t="s">
        <v>8</v>
      </c>
      <c r="C8248" t="s">
        <v>16</v>
      </c>
      <c r="D8248" t="s">
        <v>24</v>
      </c>
      <c r="E8248" s="1">
        <v>44589</v>
      </c>
      <c r="F8248" s="4">
        <v>6748</v>
      </c>
      <c r="G8248">
        <v>338</v>
      </c>
      <c r="H8248" s="3">
        <f>_xlfn.XLOOKUP(sales[[#This Row],[Product]],products[Product],products[Cost per box])*sales[[#This Row],[Boxes]]</f>
        <v>3552.38</v>
      </c>
      <c r="I8248" s="4">
        <f>sales[[#This Row],[Revenue]]-sales[[#This Row],[Cost]]</f>
        <v>3195.62</v>
      </c>
    </row>
    <row r="8249" spans="2:9" x14ac:dyDescent="0.25">
      <c r="B8249" t="s">
        <v>5</v>
      </c>
      <c r="C8249" t="s">
        <v>11</v>
      </c>
      <c r="D8249" t="s">
        <v>14</v>
      </c>
      <c r="E8249" s="1">
        <v>44589</v>
      </c>
      <c r="F8249" s="4">
        <v>2114</v>
      </c>
      <c r="G8249">
        <v>353</v>
      </c>
      <c r="H8249" s="3">
        <f>_xlfn.XLOOKUP(sales[[#This Row],[Product]],products[Product],products[Cost per box])*sales[[#This Row],[Boxes]]</f>
        <v>2227.4299999999998</v>
      </c>
      <c r="I8249" s="4">
        <f>sales[[#This Row],[Revenue]]-sales[[#This Row],[Cost]]</f>
        <v>-113.42999999999984</v>
      </c>
    </row>
    <row r="8250" spans="2:9" x14ac:dyDescent="0.25">
      <c r="B8250" t="s">
        <v>8</v>
      </c>
      <c r="C8250" t="s">
        <v>16</v>
      </c>
      <c r="D8250" t="s">
        <v>31</v>
      </c>
      <c r="E8250" s="1">
        <v>44589</v>
      </c>
      <c r="F8250" s="4">
        <v>12334</v>
      </c>
      <c r="G8250">
        <v>980</v>
      </c>
      <c r="H8250" s="3">
        <f>_xlfn.XLOOKUP(sales[[#This Row],[Product]],products[Product],products[Cost per box])*sales[[#This Row],[Boxes]]</f>
        <v>5605.5999999999995</v>
      </c>
      <c r="I8250" s="4">
        <f>sales[[#This Row],[Revenue]]-sales[[#This Row],[Cost]]</f>
        <v>6728.4000000000005</v>
      </c>
    </row>
    <row r="8251" spans="2:9" x14ac:dyDescent="0.25">
      <c r="B8251" t="s">
        <v>33</v>
      </c>
      <c r="C8251" t="s">
        <v>9</v>
      </c>
      <c r="D8251" t="s">
        <v>47</v>
      </c>
      <c r="E8251" s="1">
        <v>44589</v>
      </c>
      <c r="F8251" s="4">
        <v>2548</v>
      </c>
      <c r="G8251">
        <v>170</v>
      </c>
      <c r="H8251" s="3">
        <f>_xlfn.XLOOKUP(sales[[#This Row],[Product]],products[Product],products[Cost per box])*sales[[#This Row],[Boxes]]</f>
        <v>894.19999999999993</v>
      </c>
      <c r="I8251" s="4">
        <f>sales[[#This Row],[Revenue]]-sales[[#This Row],[Cost]]</f>
        <v>1653.8000000000002</v>
      </c>
    </row>
    <row r="8252" spans="2:9" x14ac:dyDescent="0.25">
      <c r="B8252" t="s">
        <v>34</v>
      </c>
      <c r="C8252" t="s">
        <v>11</v>
      </c>
      <c r="D8252" t="s">
        <v>45</v>
      </c>
      <c r="E8252" s="1">
        <v>44589</v>
      </c>
      <c r="F8252" s="4">
        <v>5348</v>
      </c>
      <c r="G8252">
        <v>233</v>
      </c>
      <c r="H8252" s="3">
        <f>_xlfn.XLOOKUP(sales[[#This Row],[Product]],products[Product],products[Cost per box])*sales[[#This Row],[Boxes]]</f>
        <v>1801.0900000000001</v>
      </c>
      <c r="I8252" s="4">
        <f>sales[[#This Row],[Revenue]]-sales[[#This Row],[Cost]]</f>
        <v>3546.91</v>
      </c>
    </row>
    <row r="8253" spans="2:9" x14ac:dyDescent="0.25">
      <c r="B8253" t="s">
        <v>32</v>
      </c>
      <c r="C8253" t="s">
        <v>11</v>
      </c>
      <c r="D8253" t="s">
        <v>19</v>
      </c>
      <c r="E8253" s="1">
        <v>44589</v>
      </c>
      <c r="F8253" s="4">
        <v>210</v>
      </c>
      <c r="G8253">
        <v>12</v>
      </c>
      <c r="H8253" s="3">
        <f>_xlfn.XLOOKUP(sales[[#This Row],[Product]],products[Product],products[Cost per box])*sales[[#This Row],[Boxes]]</f>
        <v>122.76</v>
      </c>
      <c r="I8253" s="4">
        <f>sales[[#This Row],[Revenue]]-sales[[#This Row],[Cost]]</f>
        <v>87.24</v>
      </c>
    </row>
    <row r="8254" spans="2:9" x14ac:dyDescent="0.25">
      <c r="B8254" t="s">
        <v>55</v>
      </c>
      <c r="C8254" t="s">
        <v>11</v>
      </c>
      <c r="D8254" t="s">
        <v>7</v>
      </c>
      <c r="E8254" s="1">
        <v>44589</v>
      </c>
      <c r="F8254" s="4">
        <v>13160</v>
      </c>
      <c r="G8254">
        <v>910</v>
      </c>
      <c r="H8254" s="3">
        <f>_xlfn.XLOOKUP(sales[[#This Row],[Product]],products[Product],products[Cost per box])*sales[[#This Row],[Boxes]]</f>
        <v>4686.5</v>
      </c>
      <c r="I8254" s="4">
        <f>sales[[#This Row],[Revenue]]-sales[[#This Row],[Cost]]</f>
        <v>8473.5</v>
      </c>
    </row>
    <row r="8255" spans="2:9" x14ac:dyDescent="0.25">
      <c r="B8255" t="s">
        <v>8</v>
      </c>
      <c r="C8255" t="s">
        <v>21</v>
      </c>
      <c r="D8255" t="s">
        <v>42</v>
      </c>
      <c r="E8255" s="1">
        <v>44589</v>
      </c>
      <c r="F8255" s="4">
        <v>7658</v>
      </c>
      <c r="G8255">
        <v>547</v>
      </c>
      <c r="H8255" s="3">
        <f>_xlfn.XLOOKUP(sales[[#This Row],[Product]],products[Product],products[Cost per box])*sales[[#This Row],[Boxes]]</f>
        <v>2592.7800000000002</v>
      </c>
      <c r="I8255" s="4">
        <f>sales[[#This Row],[Revenue]]-sales[[#This Row],[Cost]]</f>
        <v>5065.2199999999993</v>
      </c>
    </row>
    <row r="8256" spans="2:9" x14ac:dyDescent="0.25">
      <c r="B8256" t="s">
        <v>49</v>
      </c>
      <c r="C8256" t="s">
        <v>11</v>
      </c>
      <c r="D8256" t="s">
        <v>38</v>
      </c>
      <c r="E8256" s="1">
        <v>44589</v>
      </c>
      <c r="F8256" s="4">
        <v>6531</v>
      </c>
      <c r="G8256">
        <v>242</v>
      </c>
      <c r="H8256" s="3">
        <f>_xlfn.XLOOKUP(sales[[#This Row],[Product]],products[Product],products[Cost per box])*sales[[#This Row],[Boxes]]</f>
        <v>2405.48</v>
      </c>
      <c r="I8256" s="4">
        <f>sales[[#This Row],[Revenue]]-sales[[#This Row],[Cost]]</f>
        <v>4125.5200000000004</v>
      </c>
    </row>
    <row r="8257" spans="2:9" x14ac:dyDescent="0.25">
      <c r="B8257" t="s">
        <v>40</v>
      </c>
      <c r="C8257" t="s">
        <v>6</v>
      </c>
      <c r="D8257" t="s">
        <v>31</v>
      </c>
      <c r="E8257" s="1">
        <v>44589</v>
      </c>
      <c r="F8257" s="4">
        <v>3213</v>
      </c>
      <c r="G8257">
        <v>268</v>
      </c>
      <c r="H8257" s="3">
        <f>_xlfn.XLOOKUP(sales[[#This Row],[Product]],products[Product],products[Cost per box])*sales[[#This Row],[Boxes]]</f>
        <v>1532.96</v>
      </c>
      <c r="I8257" s="4">
        <f>sales[[#This Row],[Revenue]]-sales[[#This Row],[Cost]]</f>
        <v>1680.04</v>
      </c>
    </row>
    <row r="8258" spans="2:9" x14ac:dyDescent="0.25">
      <c r="B8258" t="s">
        <v>8</v>
      </c>
      <c r="C8258" t="s">
        <v>21</v>
      </c>
      <c r="D8258" t="s">
        <v>17</v>
      </c>
      <c r="E8258" s="1">
        <v>44589</v>
      </c>
      <c r="F8258" s="4">
        <v>1708</v>
      </c>
      <c r="G8258">
        <v>82</v>
      </c>
      <c r="H8258" s="3">
        <f>_xlfn.XLOOKUP(sales[[#This Row],[Product]],products[Product],products[Cost per box])*sales[[#This Row],[Boxes]]</f>
        <v>557.6</v>
      </c>
      <c r="I8258" s="4">
        <f>sales[[#This Row],[Revenue]]-sales[[#This Row],[Cost]]</f>
        <v>1150.4000000000001</v>
      </c>
    </row>
    <row r="8259" spans="2:9" x14ac:dyDescent="0.25">
      <c r="B8259" t="s">
        <v>10</v>
      </c>
      <c r="C8259" t="s">
        <v>6</v>
      </c>
      <c r="D8259" t="s">
        <v>42</v>
      </c>
      <c r="E8259" s="1">
        <v>44589</v>
      </c>
      <c r="F8259" s="4">
        <v>4627</v>
      </c>
      <c r="G8259">
        <v>290</v>
      </c>
      <c r="H8259" s="3">
        <f>_xlfn.XLOOKUP(sales[[#This Row],[Product]],products[Product],products[Cost per box])*sales[[#This Row],[Boxes]]</f>
        <v>1374.6000000000001</v>
      </c>
      <c r="I8259" s="4">
        <f>sales[[#This Row],[Revenue]]-sales[[#This Row],[Cost]]</f>
        <v>3252.3999999999996</v>
      </c>
    </row>
    <row r="8260" spans="2:9" x14ac:dyDescent="0.25">
      <c r="B8260" t="s">
        <v>33</v>
      </c>
      <c r="C8260" t="s">
        <v>27</v>
      </c>
      <c r="D8260" t="s">
        <v>45</v>
      </c>
      <c r="E8260" s="1">
        <v>44589</v>
      </c>
      <c r="F8260" s="4">
        <v>1246</v>
      </c>
      <c r="G8260">
        <v>52</v>
      </c>
      <c r="H8260" s="3">
        <f>_xlfn.XLOOKUP(sales[[#This Row],[Product]],products[Product],products[Cost per box])*sales[[#This Row],[Boxes]]</f>
        <v>401.96000000000004</v>
      </c>
      <c r="I8260" s="4">
        <f>sales[[#This Row],[Revenue]]-sales[[#This Row],[Cost]]</f>
        <v>844.04</v>
      </c>
    </row>
    <row r="8261" spans="2:9" x14ac:dyDescent="0.25">
      <c r="B8261" t="s">
        <v>25</v>
      </c>
      <c r="C8261" t="s">
        <v>9</v>
      </c>
      <c r="D8261" t="s">
        <v>48</v>
      </c>
      <c r="E8261" s="1">
        <v>44589</v>
      </c>
      <c r="F8261" s="4">
        <v>10066</v>
      </c>
      <c r="G8261">
        <v>373</v>
      </c>
      <c r="H8261" s="3">
        <f>_xlfn.XLOOKUP(sales[[#This Row],[Product]],products[Product],products[Cost per box])*sales[[#This Row],[Boxes]]</f>
        <v>2790.04</v>
      </c>
      <c r="I8261" s="4">
        <f>sales[[#This Row],[Revenue]]-sales[[#This Row],[Cost]]</f>
        <v>7275.96</v>
      </c>
    </row>
    <row r="8262" spans="2:9" x14ac:dyDescent="0.25">
      <c r="B8262" t="s">
        <v>57</v>
      </c>
      <c r="C8262" t="s">
        <v>9</v>
      </c>
      <c r="D8262" t="s">
        <v>47</v>
      </c>
      <c r="E8262" s="1">
        <v>44589</v>
      </c>
      <c r="F8262" s="4">
        <v>4109</v>
      </c>
      <c r="G8262">
        <v>242</v>
      </c>
      <c r="H8262" s="3">
        <f>_xlfn.XLOOKUP(sales[[#This Row],[Product]],products[Product],products[Cost per box])*sales[[#This Row],[Boxes]]</f>
        <v>1272.9199999999998</v>
      </c>
      <c r="I8262" s="4">
        <f>sales[[#This Row],[Revenue]]-sales[[#This Row],[Cost]]</f>
        <v>2836.08</v>
      </c>
    </row>
    <row r="8263" spans="2:9" x14ac:dyDescent="0.25">
      <c r="B8263" t="s">
        <v>8</v>
      </c>
      <c r="C8263" t="s">
        <v>11</v>
      </c>
      <c r="D8263" t="s">
        <v>44</v>
      </c>
      <c r="E8263" s="1">
        <v>44589</v>
      </c>
      <c r="F8263" s="4">
        <v>4081</v>
      </c>
      <c r="G8263">
        <v>178</v>
      </c>
      <c r="H8263" s="3">
        <f>_xlfn.XLOOKUP(sales[[#This Row],[Product]],products[Product],products[Cost per box])*sales[[#This Row],[Boxes]]</f>
        <v>1703.46</v>
      </c>
      <c r="I8263" s="4">
        <f>sales[[#This Row],[Revenue]]-sales[[#This Row],[Cost]]</f>
        <v>2377.54</v>
      </c>
    </row>
    <row r="8264" spans="2:9" x14ac:dyDescent="0.25">
      <c r="B8264" t="s">
        <v>23</v>
      </c>
      <c r="C8264" t="s">
        <v>27</v>
      </c>
      <c r="D8264" t="s">
        <v>30</v>
      </c>
      <c r="E8264" s="1">
        <v>44589</v>
      </c>
      <c r="F8264" s="4">
        <v>1561</v>
      </c>
      <c r="G8264">
        <v>87</v>
      </c>
      <c r="H8264" s="3">
        <f>_xlfn.XLOOKUP(sales[[#This Row],[Product]],products[Product],products[Cost per box])*sales[[#This Row],[Boxes]]</f>
        <v>320.16000000000003</v>
      </c>
      <c r="I8264" s="4">
        <f>sales[[#This Row],[Revenue]]-sales[[#This Row],[Cost]]</f>
        <v>1240.8399999999999</v>
      </c>
    </row>
    <row r="8265" spans="2:9" x14ac:dyDescent="0.25">
      <c r="B8265" t="s">
        <v>56</v>
      </c>
      <c r="C8265" t="s">
        <v>9</v>
      </c>
      <c r="D8265" t="s">
        <v>31</v>
      </c>
      <c r="E8265" s="1">
        <v>44589</v>
      </c>
      <c r="F8265" s="4">
        <v>2366</v>
      </c>
      <c r="G8265">
        <v>182</v>
      </c>
      <c r="H8265" s="3">
        <f>_xlfn.XLOOKUP(sales[[#This Row],[Product]],products[Product],products[Cost per box])*sales[[#This Row],[Boxes]]</f>
        <v>1041.04</v>
      </c>
      <c r="I8265" s="4">
        <f>sales[[#This Row],[Revenue]]-sales[[#This Row],[Cost]]</f>
        <v>1324.96</v>
      </c>
    </row>
    <row r="8266" spans="2:9" x14ac:dyDescent="0.25">
      <c r="B8266" t="s">
        <v>10</v>
      </c>
      <c r="C8266" t="s">
        <v>9</v>
      </c>
      <c r="D8266" t="s">
        <v>30</v>
      </c>
      <c r="E8266" s="1">
        <v>44589</v>
      </c>
      <c r="F8266" s="4">
        <v>154</v>
      </c>
      <c r="G8266">
        <v>9</v>
      </c>
      <c r="H8266" s="3">
        <f>_xlfn.XLOOKUP(sales[[#This Row],[Product]],products[Product],products[Cost per box])*sales[[#This Row],[Boxes]]</f>
        <v>33.120000000000005</v>
      </c>
      <c r="I8266" s="4">
        <f>sales[[#This Row],[Revenue]]-sales[[#This Row],[Cost]]</f>
        <v>120.88</v>
      </c>
    </row>
    <row r="8267" spans="2:9" x14ac:dyDescent="0.25">
      <c r="B8267" t="s">
        <v>23</v>
      </c>
      <c r="C8267" t="s">
        <v>21</v>
      </c>
      <c r="D8267" t="s">
        <v>52</v>
      </c>
      <c r="E8267" s="1">
        <v>44589</v>
      </c>
      <c r="F8267" s="4">
        <v>4921</v>
      </c>
      <c r="G8267">
        <v>411</v>
      </c>
      <c r="H8267" s="3">
        <f>_xlfn.XLOOKUP(sales[[#This Row],[Product]],products[Product],products[Cost per box])*sales[[#This Row],[Boxes]]</f>
        <v>1364.52</v>
      </c>
      <c r="I8267" s="4">
        <f>sales[[#This Row],[Revenue]]-sales[[#This Row],[Cost]]</f>
        <v>3556.48</v>
      </c>
    </row>
    <row r="8268" spans="2:9" x14ac:dyDescent="0.25">
      <c r="B8268" t="s">
        <v>23</v>
      </c>
      <c r="C8268" t="s">
        <v>16</v>
      </c>
      <c r="D8268" t="s">
        <v>48</v>
      </c>
      <c r="E8268" s="1">
        <v>44589</v>
      </c>
      <c r="F8268" s="4">
        <v>7483</v>
      </c>
      <c r="G8268">
        <v>300</v>
      </c>
      <c r="H8268" s="3">
        <f>_xlfn.XLOOKUP(sales[[#This Row],[Product]],products[Product],products[Cost per box])*sales[[#This Row],[Boxes]]</f>
        <v>2244</v>
      </c>
      <c r="I8268" s="4">
        <f>sales[[#This Row],[Revenue]]-sales[[#This Row],[Cost]]</f>
        <v>5239</v>
      </c>
    </row>
    <row r="8269" spans="2:9" x14ac:dyDescent="0.25">
      <c r="B8269" t="s">
        <v>23</v>
      </c>
      <c r="C8269" t="s">
        <v>11</v>
      </c>
      <c r="D8269" t="s">
        <v>31</v>
      </c>
      <c r="E8269" s="1">
        <v>44589</v>
      </c>
      <c r="F8269" s="4">
        <v>10024</v>
      </c>
      <c r="G8269">
        <v>840</v>
      </c>
      <c r="H8269" s="3">
        <f>_xlfn.XLOOKUP(sales[[#This Row],[Product]],products[Product],products[Cost per box])*sales[[#This Row],[Boxes]]</f>
        <v>4804.8</v>
      </c>
      <c r="I8269" s="4">
        <f>sales[[#This Row],[Revenue]]-sales[[#This Row],[Cost]]</f>
        <v>5219.2</v>
      </c>
    </row>
    <row r="8270" spans="2:9" x14ac:dyDescent="0.25">
      <c r="B8270" t="s">
        <v>51</v>
      </c>
      <c r="C8270" t="s">
        <v>16</v>
      </c>
      <c r="D8270" t="s">
        <v>47</v>
      </c>
      <c r="E8270" s="1">
        <v>44589</v>
      </c>
      <c r="F8270" s="4">
        <v>8078</v>
      </c>
      <c r="G8270">
        <v>539</v>
      </c>
      <c r="H8270" s="3">
        <f>_xlfn.XLOOKUP(sales[[#This Row],[Product]],products[Product],products[Cost per box])*sales[[#This Row],[Boxes]]</f>
        <v>2835.14</v>
      </c>
      <c r="I8270" s="4">
        <f>sales[[#This Row],[Revenue]]-sales[[#This Row],[Cost]]</f>
        <v>5242.8600000000006</v>
      </c>
    </row>
    <row r="8271" spans="2:9" x14ac:dyDescent="0.25">
      <c r="B8271" t="s">
        <v>41</v>
      </c>
      <c r="C8271" t="s">
        <v>6</v>
      </c>
      <c r="D8271" t="s">
        <v>30</v>
      </c>
      <c r="E8271" s="1">
        <v>44589</v>
      </c>
      <c r="F8271" s="4">
        <v>3143</v>
      </c>
      <c r="G8271">
        <v>158</v>
      </c>
      <c r="H8271" s="3">
        <f>_xlfn.XLOOKUP(sales[[#This Row],[Product]],products[Product],products[Cost per box])*sales[[#This Row],[Boxes]]</f>
        <v>581.44000000000005</v>
      </c>
      <c r="I8271" s="4">
        <f>sales[[#This Row],[Revenue]]-sales[[#This Row],[Cost]]</f>
        <v>2561.56</v>
      </c>
    </row>
    <row r="8272" spans="2:9" x14ac:dyDescent="0.25">
      <c r="B8272" t="s">
        <v>33</v>
      </c>
      <c r="C8272" t="s">
        <v>6</v>
      </c>
      <c r="D8272" t="s">
        <v>52</v>
      </c>
      <c r="E8272" s="1">
        <v>44589</v>
      </c>
      <c r="F8272" s="4">
        <v>8568</v>
      </c>
      <c r="G8272">
        <v>770</v>
      </c>
      <c r="H8272" s="3">
        <f>_xlfn.XLOOKUP(sales[[#This Row],[Product]],products[Product],products[Cost per box])*sales[[#This Row],[Boxes]]</f>
        <v>2556.4</v>
      </c>
      <c r="I8272" s="4">
        <f>sales[[#This Row],[Revenue]]-sales[[#This Row],[Cost]]</f>
        <v>6011.6</v>
      </c>
    </row>
    <row r="8273" spans="2:9" x14ac:dyDescent="0.25">
      <c r="B8273" t="s">
        <v>5</v>
      </c>
      <c r="C8273" t="s">
        <v>16</v>
      </c>
      <c r="D8273" t="s">
        <v>43</v>
      </c>
      <c r="E8273" s="1">
        <v>44589</v>
      </c>
      <c r="F8273" s="4">
        <v>16135</v>
      </c>
      <c r="G8273">
        <v>840</v>
      </c>
      <c r="H8273" s="3">
        <f>_xlfn.XLOOKUP(sales[[#This Row],[Product]],products[Product],products[Cost per box])*sales[[#This Row],[Boxes]]</f>
        <v>3234</v>
      </c>
      <c r="I8273" s="4">
        <f>sales[[#This Row],[Revenue]]-sales[[#This Row],[Cost]]</f>
        <v>12901</v>
      </c>
    </row>
    <row r="8274" spans="2:9" x14ac:dyDescent="0.25">
      <c r="B8274" t="s">
        <v>49</v>
      </c>
      <c r="C8274" t="s">
        <v>21</v>
      </c>
      <c r="D8274" t="s">
        <v>47</v>
      </c>
      <c r="E8274" s="1">
        <v>44589</v>
      </c>
      <c r="F8274" s="4">
        <v>6377</v>
      </c>
      <c r="G8274">
        <v>376</v>
      </c>
      <c r="H8274" s="3">
        <f>_xlfn.XLOOKUP(sales[[#This Row],[Product]],products[Product],products[Cost per box])*sales[[#This Row],[Boxes]]</f>
        <v>1977.76</v>
      </c>
      <c r="I8274" s="4">
        <f>sales[[#This Row],[Revenue]]-sales[[#This Row],[Cost]]</f>
        <v>4399.24</v>
      </c>
    </row>
    <row r="8275" spans="2:9" x14ac:dyDescent="0.25">
      <c r="B8275" t="s">
        <v>29</v>
      </c>
      <c r="C8275" t="s">
        <v>6</v>
      </c>
      <c r="D8275" t="s">
        <v>42</v>
      </c>
      <c r="E8275" s="1">
        <v>44589</v>
      </c>
      <c r="F8275" s="4">
        <v>77</v>
      </c>
      <c r="G8275">
        <v>6</v>
      </c>
      <c r="H8275" s="3">
        <f>_xlfn.XLOOKUP(sales[[#This Row],[Product]],products[Product],products[Cost per box])*sales[[#This Row],[Boxes]]</f>
        <v>28.44</v>
      </c>
      <c r="I8275" s="4">
        <f>sales[[#This Row],[Revenue]]-sales[[#This Row],[Cost]]</f>
        <v>48.56</v>
      </c>
    </row>
    <row r="8276" spans="2:9" x14ac:dyDescent="0.25">
      <c r="B8276" t="s">
        <v>32</v>
      </c>
      <c r="C8276" t="s">
        <v>21</v>
      </c>
      <c r="D8276" t="s">
        <v>50</v>
      </c>
      <c r="E8276" s="1">
        <v>44589</v>
      </c>
      <c r="F8276" s="4">
        <v>5383</v>
      </c>
      <c r="G8276">
        <v>245</v>
      </c>
      <c r="H8276" s="3">
        <f>_xlfn.XLOOKUP(sales[[#This Row],[Product]],products[Product],products[Cost per box])*sales[[#This Row],[Boxes]]</f>
        <v>3040.45</v>
      </c>
      <c r="I8276" s="4">
        <f>sales[[#This Row],[Revenue]]-sales[[#This Row],[Cost]]</f>
        <v>2342.5500000000002</v>
      </c>
    </row>
    <row r="8277" spans="2:9" x14ac:dyDescent="0.25">
      <c r="B8277" t="s">
        <v>37</v>
      </c>
      <c r="C8277" t="s">
        <v>6</v>
      </c>
      <c r="D8277" t="s">
        <v>28</v>
      </c>
      <c r="E8277" s="1">
        <v>44589</v>
      </c>
      <c r="F8277" s="4">
        <v>4515</v>
      </c>
      <c r="G8277">
        <v>645</v>
      </c>
      <c r="H8277" s="3">
        <f>_xlfn.XLOOKUP(sales[[#This Row],[Product]],products[Product],products[Cost per box])*sales[[#This Row],[Boxes]]</f>
        <v>1780.1999999999998</v>
      </c>
      <c r="I8277" s="4">
        <f>sales[[#This Row],[Revenue]]-sales[[#This Row],[Cost]]</f>
        <v>2734.8</v>
      </c>
    </row>
    <row r="8278" spans="2:9" x14ac:dyDescent="0.25">
      <c r="B8278" t="s">
        <v>10</v>
      </c>
      <c r="C8278" t="s">
        <v>6</v>
      </c>
      <c r="D8278" t="s">
        <v>7</v>
      </c>
      <c r="E8278" s="1">
        <v>44589</v>
      </c>
      <c r="F8278" s="4">
        <v>7119</v>
      </c>
      <c r="G8278">
        <v>445</v>
      </c>
      <c r="H8278" s="3">
        <f>_xlfn.XLOOKUP(sales[[#This Row],[Product]],products[Product],products[Cost per box])*sales[[#This Row],[Boxes]]</f>
        <v>2291.75</v>
      </c>
      <c r="I8278" s="4">
        <f>sales[[#This Row],[Revenue]]-sales[[#This Row],[Cost]]</f>
        <v>4827.25</v>
      </c>
    </row>
    <row r="8279" spans="2:9" x14ac:dyDescent="0.25">
      <c r="B8279" t="s">
        <v>10</v>
      </c>
      <c r="C8279" t="s">
        <v>27</v>
      </c>
      <c r="D8279" t="s">
        <v>47</v>
      </c>
      <c r="E8279" s="1">
        <v>44589</v>
      </c>
      <c r="F8279" s="4">
        <v>4529</v>
      </c>
      <c r="G8279">
        <v>267</v>
      </c>
      <c r="H8279" s="3">
        <f>_xlfn.XLOOKUP(sales[[#This Row],[Product]],products[Product],products[Cost per box])*sales[[#This Row],[Boxes]]</f>
        <v>1404.4199999999998</v>
      </c>
      <c r="I8279" s="4">
        <f>sales[[#This Row],[Revenue]]-sales[[#This Row],[Cost]]</f>
        <v>3124.58</v>
      </c>
    </row>
    <row r="8280" spans="2:9" x14ac:dyDescent="0.25">
      <c r="B8280" t="s">
        <v>29</v>
      </c>
      <c r="C8280" t="s">
        <v>9</v>
      </c>
      <c r="D8280" t="s">
        <v>31</v>
      </c>
      <c r="E8280" s="1">
        <v>44589</v>
      </c>
      <c r="F8280" s="4">
        <v>11018</v>
      </c>
      <c r="G8280">
        <v>840</v>
      </c>
      <c r="H8280" s="3">
        <f>_xlfn.XLOOKUP(sales[[#This Row],[Product]],products[Product],products[Cost per box])*sales[[#This Row],[Boxes]]</f>
        <v>4804.8</v>
      </c>
      <c r="I8280" s="4">
        <f>sales[[#This Row],[Revenue]]-sales[[#This Row],[Cost]]</f>
        <v>6213.2</v>
      </c>
    </row>
    <row r="8281" spans="2:9" x14ac:dyDescent="0.25">
      <c r="B8281" t="s">
        <v>57</v>
      </c>
      <c r="C8281" t="s">
        <v>6</v>
      </c>
      <c r="D8281" t="s">
        <v>31</v>
      </c>
      <c r="E8281" s="1">
        <v>44589</v>
      </c>
      <c r="F8281" s="4">
        <v>1792</v>
      </c>
      <c r="G8281">
        <v>150</v>
      </c>
      <c r="H8281" s="3">
        <f>_xlfn.XLOOKUP(sales[[#This Row],[Product]],products[Product],products[Cost per box])*sales[[#This Row],[Boxes]]</f>
        <v>858</v>
      </c>
      <c r="I8281" s="4">
        <f>sales[[#This Row],[Revenue]]-sales[[#This Row],[Cost]]</f>
        <v>934</v>
      </c>
    </row>
    <row r="8282" spans="2:9" x14ac:dyDescent="0.25">
      <c r="B8282" t="s">
        <v>51</v>
      </c>
      <c r="C8282" t="s">
        <v>9</v>
      </c>
      <c r="D8282" t="s">
        <v>38</v>
      </c>
      <c r="E8282" s="1">
        <v>44589</v>
      </c>
      <c r="F8282" s="4">
        <v>10983</v>
      </c>
      <c r="G8282">
        <v>440</v>
      </c>
      <c r="H8282" s="3">
        <f>_xlfn.XLOOKUP(sales[[#This Row],[Product]],products[Product],products[Cost per box])*sales[[#This Row],[Boxes]]</f>
        <v>4373.5999999999995</v>
      </c>
      <c r="I8282" s="4">
        <f>sales[[#This Row],[Revenue]]-sales[[#This Row],[Cost]]</f>
        <v>6609.4000000000005</v>
      </c>
    </row>
    <row r="8283" spans="2:9" x14ac:dyDescent="0.25">
      <c r="B8283" t="s">
        <v>18</v>
      </c>
      <c r="C8283" t="s">
        <v>16</v>
      </c>
      <c r="D8283" t="s">
        <v>26</v>
      </c>
      <c r="E8283" s="1">
        <v>44589</v>
      </c>
      <c r="F8283" s="4">
        <v>2674</v>
      </c>
      <c r="G8283">
        <v>244</v>
      </c>
      <c r="H8283" s="3">
        <f>_xlfn.XLOOKUP(sales[[#This Row],[Product]],products[Product],products[Cost per box])*sales[[#This Row],[Boxes]]</f>
        <v>1568.9199999999998</v>
      </c>
      <c r="I8283" s="4">
        <f>sales[[#This Row],[Revenue]]-sales[[#This Row],[Cost]]</f>
        <v>1105.0800000000002</v>
      </c>
    </row>
    <row r="8284" spans="2:9" x14ac:dyDescent="0.25">
      <c r="B8284" t="s">
        <v>32</v>
      </c>
      <c r="C8284" t="s">
        <v>27</v>
      </c>
      <c r="D8284" t="s">
        <v>44</v>
      </c>
      <c r="E8284" s="1">
        <v>44589</v>
      </c>
      <c r="F8284" s="4">
        <v>3136</v>
      </c>
      <c r="G8284">
        <v>131</v>
      </c>
      <c r="H8284" s="3">
        <f>_xlfn.XLOOKUP(sales[[#This Row],[Product]],products[Product],products[Cost per box])*sales[[#This Row],[Boxes]]</f>
        <v>1253.67</v>
      </c>
      <c r="I8284" s="4">
        <f>sales[[#This Row],[Revenue]]-sales[[#This Row],[Cost]]</f>
        <v>1882.33</v>
      </c>
    </row>
    <row r="8285" spans="2:9" x14ac:dyDescent="0.25">
      <c r="B8285" t="s">
        <v>55</v>
      </c>
      <c r="C8285" t="s">
        <v>6</v>
      </c>
      <c r="D8285" t="s">
        <v>47</v>
      </c>
      <c r="E8285" s="1">
        <v>44589</v>
      </c>
      <c r="F8285" s="4">
        <v>623</v>
      </c>
      <c r="G8285">
        <v>39</v>
      </c>
      <c r="H8285" s="3">
        <f>_xlfn.XLOOKUP(sales[[#This Row],[Product]],products[Product],products[Cost per box])*sales[[#This Row],[Boxes]]</f>
        <v>205.14</v>
      </c>
      <c r="I8285" s="4">
        <f>sales[[#This Row],[Revenue]]-sales[[#This Row],[Cost]]</f>
        <v>417.86</v>
      </c>
    </row>
    <row r="8286" spans="2:9" x14ac:dyDescent="0.25">
      <c r="B8286" t="s">
        <v>18</v>
      </c>
      <c r="C8286" t="s">
        <v>27</v>
      </c>
      <c r="D8286" t="s">
        <v>22</v>
      </c>
      <c r="E8286" s="1">
        <v>44589</v>
      </c>
      <c r="F8286" s="4">
        <v>2345</v>
      </c>
      <c r="G8286">
        <v>294</v>
      </c>
      <c r="H8286" s="3">
        <f>_xlfn.XLOOKUP(sales[[#This Row],[Product]],products[Product],products[Cost per box])*sales[[#This Row],[Boxes]]</f>
        <v>2416.6800000000003</v>
      </c>
      <c r="I8286" s="4">
        <f>sales[[#This Row],[Revenue]]-sales[[#This Row],[Cost]]</f>
        <v>-71.680000000000291</v>
      </c>
    </row>
    <row r="8287" spans="2:9" x14ac:dyDescent="0.25">
      <c r="B8287" t="s">
        <v>10</v>
      </c>
      <c r="C8287" t="s">
        <v>27</v>
      </c>
      <c r="D8287" t="s">
        <v>12</v>
      </c>
      <c r="E8287" s="1">
        <v>44589</v>
      </c>
      <c r="F8287" s="4">
        <v>3031</v>
      </c>
      <c r="G8287">
        <v>190</v>
      </c>
      <c r="H8287" s="3">
        <f>_xlfn.XLOOKUP(sales[[#This Row],[Product]],products[Product],products[Cost per box])*sales[[#This Row],[Boxes]]</f>
        <v>1601.7</v>
      </c>
      <c r="I8287" s="4">
        <f>sales[[#This Row],[Revenue]]-sales[[#This Row],[Cost]]</f>
        <v>1429.3</v>
      </c>
    </row>
    <row r="8288" spans="2:9" x14ac:dyDescent="0.25">
      <c r="B8288" t="s">
        <v>55</v>
      </c>
      <c r="C8288" t="s">
        <v>27</v>
      </c>
      <c r="D8288" t="s">
        <v>44</v>
      </c>
      <c r="E8288" s="1">
        <v>44589</v>
      </c>
      <c r="F8288" s="4">
        <v>4046</v>
      </c>
      <c r="G8288">
        <v>169</v>
      </c>
      <c r="H8288" s="3">
        <f>_xlfn.XLOOKUP(sales[[#This Row],[Product]],products[Product],products[Cost per box])*sales[[#This Row],[Boxes]]</f>
        <v>1617.3300000000002</v>
      </c>
      <c r="I8288" s="4">
        <f>sales[[#This Row],[Revenue]]-sales[[#This Row],[Cost]]</f>
        <v>2428.67</v>
      </c>
    </row>
    <row r="8289" spans="2:9" x14ac:dyDescent="0.25">
      <c r="B8289" t="s">
        <v>18</v>
      </c>
      <c r="C8289" t="s">
        <v>21</v>
      </c>
      <c r="D8289" t="s">
        <v>35</v>
      </c>
      <c r="E8289" s="1">
        <v>44589</v>
      </c>
      <c r="F8289" s="4">
        <v>6013</v>
      </c>
      <c r="G8289">
        <v>317</v>
      </c>
      <c r="H8289" s="3">
        <f>_xlfn.XLOOKUP(sales[[#This Row],[Product]],products[Product],products[Cost per box])*sales[[#This Row],[Boxes]]</f>
        <v>840.05</v>
      </c>
      <c r="I8289" s="4">
        <f>sales[[#This Row],[Revenue]]-sales[[#This Row],[Cost]]</f>
        <v>5172.95</v>
      </c>
    </row>
    <row r="8290" spans="2:9" x14ac:dyDescent="0.25">
      <c r="B8290" t="s">
        <v>37</v>
      </c>
      <c r="C8290" t="s">
        <v>6</v>
      </c>
      <c r="D8290" t="s">
        <v>43</v>
      </c>
      <c r="E8290" s="1">
        <v>44589</v>
      </c>
      <c r="F8290" s="4">
        <v>3850</v>
      </c>
      <c r="G8290">
        <v>184</v>
      </c>
      <c r="H8290" s="3">
        <f>_xlfn.XLOOKUP(sales[[#This Row],[Product]],products[Product],products[Cost per box])*sales[[#This Row],[Boxes]]</f>
        <v>708.4</v>
      </c>
      <c r="I8290" s="4">
        <f>sales[[#This Row],[Revenue]]-sales[[#This Row],[Cost]]</f>
        <v>3141.6</v>
      </c>
    </row>
    <row r="8291" spans="2:9" x14ac:dyDescent="0.25">
      <c r="B8291" t="s">
        <v>18</v>
      </c>
      <c r="C8291" t="s">
        <v>21</v>
      </c>
      <c r="D8291" t="s">
        <v>45</v>
      </c>
      <c r="E8291" s="1">
        <v>44589</v>
      </c>
      <c r="F8291" s="4">
        <v>8106</v>
      </c>
      <c r="G8291">
        <v>338</v>
      </c>
      <c r="H8291" s="3">
        <f>_xlfn.XLOOKUP(sales[[#This Row],[Product]],products[Product],products[Cost per box])*sales[[#This Row],[Boxes]]</f>
        <v>2612.7400000000002</v>
      </c>
      <c r="I8291" s="4">
        <f>sales[[#This Row],[Revenue]]-sales[[#This Row],[Cost]]</f>
        <v>5493.26</v>
      </c>
    </row>
    <row r="8292" spans="2:9" x14ac:dyDescent="0.25">
      <c r="B8292" t="s">
        <v>40</v>
      </c>
      <c r="C8292" t="s">
        <v>6</v>
      </c>
      <c r="D8292" t="s">
        <v>30</v>
      </c>
      <c r="E8292" s="1">
        <v>44589</v>
      </c>
      <c r="F8292" s="4">
        <v>714</v>
      </c>
      <c r="G8292">
        <v>38</v>
      </c>
      <c r="H8292" s="3">
        <f>_xlfn.XLOOKUP(sales[[#This Row],[Product]],products[Product],products[Cost per box])*sales[[#This Row],[Boxes]]</f>
        <v>139.84</v>
      </c>
      <c r="I8292" s="4">
        <f>sales[[#This Row],[Revenue]]-sales[[#This Row],[Cost]]</f>
        <v>574.16</v>
      </c>
    </row>
    <row r="8293" spans="2:9" x14ac:dyDescent="0.25">
      <c r="B8293" t="s">
        <v>39</v>
      </c>
      <c r="C8293" t="s">
        <v>11</v>
      </c>
      <c r="D8293" t="s">
        <v>47</v>
      </c>
      <c r="E8293" s="1">
        <v>44589</v>
      </c>
      <c r="F8293" s="4">
        <v>105</v>
      </c>
      <c r="G8293">
        <v>7</v>
      </c>
      <c r="H8293" s="3">
        <f>_xlfn.XLOOKUP(sales[[#This Row],[Product]],products[Product],products[Cost per box])*sales[[#This Row],[Boxes]]</f>
        <v>36.82</v>
      </c>
      <c r="I8293" s="4">
        <f>sales[[#This Row],[Revenue]]-sales[[#This Row],[Cost]]</f>
        <v>68.180000000000007</v>
      </c>
    </row>
    <row r="8294" spans="2:9" x14ac:dyDescent="0.25">
      <c r="B8294" t="s">
        <v>57</v>
      </c>
      <c r="C8294" t="s">
        <v>6</v>
      </c>
      <c r="D8294" t="s">
        <v>17</v>
      </c>
      <c r="E8294" s="1">
        <v>44589</v>
      </c>
      <c r="F8294" s="4">
        <v>938</v>
      </c>
      <c r="G8294">
        <v>43</v>
      </c>
      <c r="H8294" s="3">
        <f>_xlfn.XLOOKUP(sales[[#This Row],[Product]],products[Product],products[Cost per box])*sales[[#This Row],[Boxes]]</f>
        <v>292.39999999999998</v>
      </c>
      <c r="I8294" s="4">
        <f>sales[[#This Row],[Revenue]]-sales[[#This Row],[Cost]]</f>
        <v>645.6</v>
      </c>
    </row>
    <row r="8295" spans="2:9" x14ac:dyDescent="0.25">
      <c r="B8295" t="s">
        <v>15</v>
      </c>
      <c r="C8295" t="s">
        <v>21</v>
      </c>
      <c r="D8295" t="s">
        <v>48</v>
      </c>
      <c r="E8295" s="1">
        <v>44589</v>
      </c>
      <c r="F8295" s="4">
        <v>5320</v>
      </c>
      <c r="G8295">
        <v>205</v>
      </c>
      <c r="H8295" s="3">
        <f>_xlfn.XLOOKUP(sales[[#This Row],[Product]],products[Product],products[Cost per box])*sales[[#This Row],[Boxes]]</f>
        <v>1533.4</v>
      </c>
      <c r="I8295" s="4">
        <f>sales[[#This Row],[Revenue]]-sales[[#This Row],[Cost]]</f>
        <v>3786.6</v>
      </c>
    </row>
    <row r="8296" spans="2:9" x14ac:dyDescent="0.25">
      <c r="B8296" t="s">
        <v>55</v>
      </c>
      <c r="C8296" t="s">
        <v>21</v>
      </c>
      <c r="D8296" t="s">
        <v>31</v>
      </c>
      <c r="E8296" s="1">
        <v>44589</v>
      </c>
      <c r="F8296" s="4">
        <v>7784</v>
      </c>
      <c r="G8296">
        <v>649</v>
      </c>
      <c r="H8296" s="3">
        <f>_xlfn.XLOOKUP(sales[[#This Row],[Product]],products[Product],products[Cost per box])*sales[[#This Row],[Boxes]]</f>
        <v>3712.2799999999997</v>
      </c>
      <c r="I8296" s="4">
        <f>sales[[#This Row],[Revenue]]-sales[[#This Row],[Cost]]</f>
        <v>4071.7200000000003</v>
      </c>
    </row>
    <row r="8297" spans="2:9" x14ac:dyDescent="0.25">
      <c r="B8297" t="s">
        <v>55</v>
      </c>
      <c r="C8297" t="s">
        <v>11</v>
      </c>
      <c r="D8297" t="s">
        <v>22</v>
      </c>
      <c r="E8297" s="1">
        <v>44589</v>
      </c>
      <c r="F8297" s="4">
        <v>644</v>
      </c>
      <c r="G8297">
        <v>81</v>
      </c>
      <c r="H8297" s="3">
        <f>_xlfn.XLOOKUP(sales[[#This Row],[Product]],products[Product],products[Cost per box])*sales[[#This Row],[Boxes]]</f>
        <v>665.82</v>
      </c>
      <c r="I8297" s="4">
        <f>sales[[#This Row],[Revenue]]-sales[[#This Row],[Cost]]</f>
        <v>-21.82000000000005</v>
      </c>
    </row>
    <row r="8298" spans="2:9" x14ac:dyDescent="0.25">
      <c r="B8298" t="s">
        <v>37</v>
      </c>
      <c r="C8298" t="s">
        <v>11</v>
      </c>
      <c r="D8298" t="s">
        <v>44</v>
      </c>
      <c r="E8298" s="1">
        <v>44589</v>
      </c>
      <c r="F8298" s="4">
        <v>12320</v>
      </c>
      <c r="G8298">
        <v>536</v>
      </c>
      <c r="H8298" s="3">
        <f>_xlfn.XLOOKUP(sales[[#This Row],[Product]],products[Product],products[Cost per box])*sales[[#This Row],[Boxes]]</f>
        <v>5129.5200000000004</v>
      </c>
      <c r="I8298" s="4">
        <f>sales[[#This Row],[Revenue]]-sales[[#This Row],[Cost]]</f>
        <v>7190.48</v>
      </c>
    </row>
    <row r="8299" spans="2:9" x14ac:dyDescent="0.25">
      <c r="B8299" t="s">
        <v>15</v>
      </c>
      <c r="C8299" t="s">
        <v>9</v>
      </c>
      <c r="D8299" t="s">
        <v>35</v>
      </c>
      <c r="E8299" s="1">
        <v>44592</v>
      </c>
      <c r="F8299" s="4">
        <v>9989</v>
      </c>
      <c r="G8299">
        <v>526</v>
      </c>
      <c r="H8299" s="3">
        <f>_xlfn.XLOOKUP(sales[[#This Row],[Product]],products[Product],products[Cost per box])*sales[[#This Row],[Boxes]]</f>
        <v>1393.8999999999999</v>
      </c>
      <c r="I8299" s="4">
        <f>sales[[#This Row],[Revenue]]-sales[[#This Row],[Cost]]</f>
        <v>8595.1</v>
      </c>
    </row>
    <row r="8300" spans="2:9" x14ac:dyDescent="0.25">
      <c r="B8300" t="s">
        <v>40</v>
      </c>
      <c r="C8300" t="s">
        <v>27</v>
      </c>
      <c r="D8300" t="s">
        <v>48</v>
      </c>
      <c r="E8300" s="1">
        <v>44592</v>
      </c>
      <c r="F8300" s="4">
        <v>5334</v>
      </c>
      <c r="G8300">
        <v>198</v>
      </c>
      <c r="H8300" s="3">
        <f>_xlfn.XLOOKUP(sales[[#This Row],[Product]],products[Product],products[Cost per box])*sales[[#This Row],[Boxes]]</f>
        <v>1481.0400000000002</v>
      </c>
      <c r="I8300" s="4">
        <f>sales[[#This Row],[Revenue]]-sales[[#This Row],[Cost]]</f>
        <v>3852.96</v>
      </c>
    </row>
    <row r="8301" spans="2:9" x14ac:dyDescent="0.25">
      <c r="B8301" t="s">
        <v>32</v>
      </c>
      <c r="C8301" t="s">
        <v>6</v>
      </c>
      <c r="D8301" t="s">
        <v>14</v>
      </c>
      <c r="E8301" s="1">
        <v>44592</v>
      </c>
      <c r="F8301" s="4">
        <v>7364</v>
      </c>
      <c r="G8301">
        <v>910</v>
      </c>
      <c r="H8301" s="3">
        <f>_xlfn.XLOOKUP(sales[[#This Row],[Product]],products[Product],products[Cost per box])*sales[[#This Row],[Boxes]]</f>
        <v>5742.0999999999995</v>
      </c>
      <c r="I8301" s="4">
        <f>sales[[#This Row],[Revenue]]-sales[[#This Row],[Cost]]</f>
        <v>1621.9000000000005</v>
      </c>
    </row>
    <row r="8302" spans="2:9" x14ac:dyDescent="0.25">
      <c r="B8302" t="s">
        <v>32</v>
      </c>
      <c r="C8302" t="s">
        <v>27</v>
      </c>
      <c r="D8302" t="s">
        <v>35</v>
      </c>
      <c r="E8302" s="1">
        <v>44592</v>
      </c>
      <c r="F8302" s="4">
        <v>595</v>
      </c>
      <c r="G8302">
        <v>32</v>
      </c>
      <c r="H8302" s="3">
        <f>_xlfn.XLOOKUP(sales[[#This Row],[Product]],products[Product],products[Cost per box])*sales[[#This Row],[Boxes]]</f>
        <v>84.8</v>
      </c>
      <c r="I8302" s="4">
        <f>sales[[#This Row],[Revenue]]-sales[[#This Row],[Cost]]</f>
        <v>510.2</v>
      </c>
    </row>
    <row r="8303" spans="2:9" x14ac:dyDescent="0.25">
      <c r="B8303" t="s">
        <v>49</v>
      </c>
      <c r="C8303" t="s">
        <v>16</v>
      </c>
      <c r="D8303" t="s">
        <v>19</v>
      </c>
      <c r="E8303" s="1">
        <v>44592</v>
      </c>
      <c r="F8303" s="4">
        <v>8330</v>
      </c>
      <c r="G8303">
        <v>521</v>
      </c>
      <c r="H8303" s="3">
        <f>_xlfn.XLOOKUP(sales[[#This Row],[Product]],products[Product],products[Cost per box])*sales[[#This Row],[Boxes]]</f>
        <v>5329.83</v>
      </c>
      <c r="I8303" s="4">
        <f>sales[[#This Row],[Revenue]]-sales[[#This Row],[Cost]]</f>
        <v>3000.17</v>
      </c>
    </row>
    <row r="8304" spans="2:9" x14ac:dyDescent="0.25">
      <c r="B8304" t="s">
        <v>34</v>
      </c>
      <c r="C8304" t="s">
        <v>16</v>
      </c>
      <c r="D8304" t="s">
        <v>45</v>
      </c>
      <c r="E8304" s="1">
        <v>44593</v>
      </c>
      <c r="F8304" s="4">
        <v>840</v>
      </c>
      <c r="G8304">
        <v>39</v>
      </c>
      <c r="H8304" s="3">
        <f>_xlfn.XLOOKUP(sales[[#This Row],[Product]],products[Product],products[Cost per box])*sales[[#This Row],[Boxes]]</f>
        <v>301.47000000000003</v>
      </c>
      <c r="I8304" s="4">
        <f>sales[[#This Row],[Revenue]]-sales[[#This Row],[Cost]]</f>
        <v>538.53</v>
      </c>
    </row>
    <row r="8305" spans="2:9" x14ac:dyDescent="0.25">
      <c r="B8305" t="s">
        <v>56</v>
      </c>
      <c r="C8305" t="s">
        <v>6</v>
      </c>
      <c r="D8305" t="s">
        <v>12</v>
      </c>
      <c r="E8305" s="1">
        <v>44593</v>
      </c>
      <c r="F8305" s="4">
        <v>13454</v>
      </c>
      <c r="G8305">
        <v>1120</v>
      </c>
      <c r="H8305" s="3">
        <f>_xlfn.XLOOKUP(sales[[#This Row],[Product]],products[Product],products[Cost per box])*sales[[#This Row],[Boxes]]</f>
        <v>9441.6</v>
      </c>
      <c r="I8305" s="4">
        <f>sales[[#This Row],[Revenue]]-sales[[#This Row],[Cost]]</f>
        <v>4012.3999999999996</v>
      </c>
    </row>
    <row r="8306" spans="2:9" x14ac:dyDescent="0.25">
      <c r="B8306" t="s">
        <v>55</v>
      </c>
      <c r="C8306" t="s">
        <v>21</v>
      </c>
      <c r="D8306" t="s">
        <v>43</v>
      </c>
      <c r="E8306" s="1">
        <v>44593</v>
      </c>
      <c r="F8306" s="4">
        <v>3157</v>
      </c>
      <c r="G8306">
        <v>158</v>
      </c>
      <c r="H8306" s="3">
        <f>_xlfn.XLOOKUP(sales[[#This Row],[Product]],products[Product],products[Cost per box])*sales[[#This Row],[Boxes]]</f>
        <v>608.30000000000007</v>
      </c>
      <c r="I8306" s="4">
        <f>sales[[#This Row],[Revenue]]-sales[[#This Row],[Cost]]</f>
        <v>2548.6999999999998</v>
      </c>
    </row>
    <row r="8307" spans="2:9" x14ac:dyDescent="0.25">
      <c r="B8307" t="s">
        <v>37</v>
      </c>
      <c r="C8307" t="s">
        <v>27</v>
      </c>
      <c r="D8307" t="s">
        <v>12</v>
      </c>
      <c r="E8307" s="1">
        <v>44593</v>
      </c>
      <c r="F8307" s="4">
        <v>2261</v>
      </c>
      <c r="G8307">
        <v>162</v>
      </c>
      <c r="H8307" s="3">
        <f>_xlfn.XLOOKUP(sales[[#This Row],[Product]],products[Product],products[Cost per box])*sales[[#This Row],[Boxes]]</f>
        <v>1365.6599999999999</v>
      </c>
      <c r="I8307" s="4">
        <f>sales[[#This Row],[Revenue]]-sales[[#This Row],[Cost]]</f>
        <v>895.34000000000015</v>
      </c>
    </row>
    <row r="8308" spans="2:9" x14ac:dyDescent="0.25">
      <c r="B8308" t="s">
        <v>13</v>
      </c>
      <c r="C8308" t="s">
        <v>9</v>
      </c>
      <c r="D8308" t="s">
        <v>26</v>
      </c>
      <c r="E8308" s="1">
        <v>44593</v>
      </c>
      <c r="F8308" s="4">
        <v>8764</v>
      </c>
      <c r="G8308">
        <v>516</v>
      </c>
      <c r="H8308" s="3">
        <f>_xlfn.XLOOKUP(sales[[#This Row],[Product]],products[Product],products[Cost per box])*sales[[#This Row],[Boxes]]</f>
        <v>3317.8799999999997</v>
      </c>
      <c r="I8308" s="4">
        <f>sales[[#This Row],[Revenue]]-sales[[#This Row],[Cost]]</f>
        <v>5446.1200000000008</v>
      </c>
    </row>
    <row r="8309" spans="2:9" x14ac:dyDescent="0.25">
      <c r="B8309" t="s">
        <v>56</v>
      </c>
      <c r="C8309" t="s">
        <v>6</v>
      </c>
      <c r="D8309" t="s">
        <v>44</v>
      </c>
      <c r="E8309" s="1">
        <v>44593</v>
      </c>
      <c r="F8309" s="4">
        <v>5761</v>
      </c>
      <c r="G8309">
        <v>251</v>
      </c>
      <c r="H8309" s="3">
        <f>_xlfn.XLOOKUP(sales[[#This Row],[Product]],products[Product],products[Cost per box])*sales[[#This Row],[Boxes]]</f>
        <v>2402.0700000000002</v>
      </c>
      <c r="I8309" s="4">
        <f>sales[[#This Row],[Revenue]]-sales[[#This Row],[Cost]]</f>
        <v>3358.93</v>
      </c>
    </row>
    <row r="8310" spans="2:9" x14ac:dyDescent="0.25">
      <c r="B8310" t="s">
        <v>23</v>
      </c>
      <c r="C8310" t="s">
        <v>16</v>
      </c>
      <c r="D8310" t="s">
        <v>24</v>
      </c>
      <c r="E8310" s="1">
        <v>44593</v>
      </c>
      <c r="F8310" s="4">
        <v>6097</v>
      </c>
      <c r="G8310">
        <v>266</v>
      </c>
      <c r="H8310" s="3">
        <f>_xlfn.XLOOKUP(sales[[#This Row],[Product]],products[Product],products[Cost per box])*sales[[#This Row],[Boxes]]</f>
        <v>2795.66</v>
      </c>
      <c r="I8310" s="4">
        <f>sales[[#This Row],[Revenue]]-sales[[#This Row],[Cost]]</f>
        <v>3301.34</v>
      </c>
    </row>
    <row r="8311" spans="2:9" x14ac:dyDescent="0.25">
      <c r="B8311" t="s">
        <v>56</v>
      </c>
      <c r="C8311" t="s">
        <v>6</v>
      </c>
      <c r="D8311" t="s">
        <v>24</v>
      </c>
      <c r="E8311" s="1">
        <v>44593</v>
      </c>
      <c r="F8311" s="4">
        <v>5551</v>
      </c>
      <c r="G8311">
        <v>265</v>
      </c>
      <c r="H8311" s="3">
        <f>_xlfn.XLOOKUP(sales[[#This Row],[Product]],products[Product],products[Cost per box])*sales[[#This Row],[Boxes]]</f>
        <v>2785.15</v>
      </c>
      <c r="I8311" s="4">
        <f>sales[[#This Row],[Revenue]]-sales[[#This Row],[Cost]]</f>
        <v>2765.85</v>
      </c>
    </row>
    <row r="8312" spans="2:9" x14ac:dyDescent="0.25">
      <c r="B8312" t="s">
        <v>53</v>
      </c>
      <c r="C8312" t="s">
        <v>9</v>
      </c>
      <c r="D8312" t="s">
        <v>7</v>
      </c>
      <c r="E8312" s="1">
        <v>44593</v>
      </c>
      <c r="F8312" s="4">
        <v>4942</v>
      </c>
      <c r="G8312">
        <v>215</v>
      </c>
      <c r="H8312" s="3">
        <f>_xlfn.XLOOKUP(sales[[#This Row],[Product]],products[Product],products[Cost per box])*sales[[#This Row],[Boxes]]</f>
        <v>1107.25</v>
      </c>
      <c r="I8312" s="4">
        <f>sales[[#This Row],[Revenue]]-sales[[#This Row],[Cost]]</f>
        <v>3834.75</v>
      </c>
    </row>
    <row r="8313" spans="2:9" x14ac:dyDescent="0.25">
      <c r="B8313" t="s">
        <v>13</v>
      </c>
      <c r="C8313" t="s">
        <v>11</v>
      </c>
      <c r="D8313" t="s">
        <v>12</v>
      </c>
      <c r="E8313" s="1">
        <v>44593</v>
      </c>
      <c r="F8313" s="4">
        <v>12383</v>
      </c>
      <c r="G8313">
        <v>910</v>
      </c>
      <c r="H8313" s="3">
        <f>_xlfn.XLOOKUP(sales[[#This Row],[Product]],products[Product],products[Cost per box])*sales[[#This Row],[Boxes]]</f>
        <v>7671.3</v>
      </c>
      <c r="I8313" s="4">
        <f>sales[[#This Row],[Revenue]]-sales[[#This Row],[Cost]]</f>
        <v>4711.7</v>
      </c>
    </row>
    <row r="8314" spans="2:9" x14ac:dyDescent="0.25">
      <c r="B8314" t="s">
        <v>15</v>
      </c>
      <c r="C8314" t="s">
        <v>21</v>
      </c>
      <c r="D8314" t="s">
        <v>7</v>
      </c>
      <c r="E8314" s="1">
        <v>44593</v>
      </c>
      <c r="F8314" s="4">
        <v>1393</v>
      </c>
      <c r="G8314">
        <v>67</v>
      </c>
      <c r="H8314" s="3">
        <f>_xlfn.XLOOKUP(sales[[#This Row],[Product]],products[Product],products[Cost per box])*sales[[#This Row],[Boxes]]</f>
        <v>345.05</v>
      </c>
      <c r="I8314" s="4">
        <f>sales[[#This Row],[Revenue]]-sales[[#This Row],[Cost]]</f>
        <v>1047.95</v>
      </c>
    </row>
    <row r="8315" spans="2:9" x14ac:dyDescent="0.25">
      <c r="B8315" t="s">
        <v>56</v>
      </c>
      <c r="C8315" t="s">
        <v>21</v>
      </c>
      <c r="D8315" t="s">
        <v>22</v>
      </c>
      <c r="E8315" s="1">
        <v>44593</v>
      </c>
      <c r="F8315" s="4">
        <v>26138</v>
      </c>
      <c r="G8315">
        <v>1050</v>
      </c>
      <c r="H8315" s="3">
        <f>_xlfn.XLOOKUP(sales[[#This Row],[Product]],products[Product],products[Cost per box])*sales[[#This Row],[Boxes]]</f>
        <v>8631</v>
      </c>
      <c r="I8315" s="4">
        <f>sales[[#This Row],[Revenue]]-sales[[#This Row],[Cost]]</f>
        <v>17507</v>
      </c>
    </row>
    <row r="8316" spans="2:9" x14ac:dyDescent="0.25">
      <c r="B8316" t="s">
        <v>25</v>
      </c>
      <c r="C8316" t="s">
        <v>27</v>
      </c>
      <c r="D8316" t="s">
        <v>48</v>
      </c>
      <c r="E8316" s="1">
        <v>44593</v>
      </c>
      <c r="F8316" s="4">
        <v>9093</v>
      </c>
      <c r="G8316">
        <v>396</v>
      </c>
      <c r="H8316" s="3">
        <f>_xlfn.XLOOKUP(sales[[#This Row],[Product]],products[Product],products[Cost per box])*sales[[#This Row],[Boxes]]</f>
        <v>2962.0800000000004</v>
      </c>
      <c r="I8316" s="4">
        <f>sales[[#This Row],[Revenue]]-sales[[#This Row],[Cost]]</f>
        <v>6130.92</v>
      </c>
    </row>
    <row r="8317" spans="2:9" x14ac:dyDescent="0.25">
      <c r="B8317" t="s">
        <v>54</v>
      </c>
      <c r="C8317" t="s">
        <v>9</v>
      </c>
      <c r="D8317" t="s">
        <v>35</v>
      </c>
      <c r="E8317" s="1">
        <v>44593</v>
      </c>
      <c r="F8317" s="4">
        <v>13517</v>
      </c>
      <c r="G8317">
        <v>980</v>
      </c>
      <c r="H8317" s="3">
        <f>_xlfn.XLOOKUP(sales[[#This Row],[Product]],products[Product],products[Cost per box])*sales[[#This Row],[Boxes]]</f>
        <v>2597</v>
      </c>
      <c r="I8317" s="4">
        <f>sales[[#This Row],[Revenue]]-sales[[#This Row],[Cost]]</f>
        <v>10920</v>
      </c>
    </row>
    <row r="8318" spans="2:9" x14ac:dyDescent="0.25">
      <c r="B8318" t="s">
        <v>15</v>
      </c>
      <c r="C8318" t="s">
        <v>11</v>
      </c>
      <c r="D8318" t="s">
        <v>45</v>
      </c>
      <c r="E8318" s="1">
        <v>44593</v>
      </c>
      <c r="F8318" s="4">
        <v>13391</v>
      </c>
      <c r="G8318">
        <v>609</v>
      </c>
      <c r="H8318" s="3">
        <f>_xlfn.XLOOKUP(sales[[#This Row],[Product]],products[Product],products[Cost per box])*sales[[#This Row],[Boxes]]</f>
        <v>4707.5700000000006</v>
      </c>
      <c r="I8318" s="4">
        <f>sales[[#This Row],[Revenue]]-sales[[#This Row],[Cost]]</f>
        <v>8683.43</v>
      </c>
    </row>
    <row r="8319" spans="2:9" x14ac:dyDescent="0.25">
      <c r="B8319" t="s">
        <v>33</v>
      </c>
      <c r="C8319" t="s">
        <v>21</v>
      </c>
      <c r="D8319" t="s">
        <v>47</v>
      </c>
      <c r="E8319" s="1">
        <v>44593</v>
      </c>
      <c r="F8319" s="4">
        <v>1253</v>
      </c>
      <c r="G8319">
        <v>126</v>
      </c>
      <c r="H8319" s="3">
        <f>_xlfn.XLOOKUP(sales[[#This Row],[Product]],products[Product],products[Cost per box])*sales[[#This Row],[Boxes]]</f>
        <v>662.76</v>
      </c>
      <c r="I8319" s="4">
        <f>sales[[#This Row],[Revenue]]-sales[[#This Row],[Cost]]</f>
        <v>590.24</v>
      </c>
    </row>
    <row r="8320" spans="2:9" x14ac:dyDescent="0.25">
      <c r="B8320" t="s">
        <v>15</v>
      </c>
      <c r="C8320" t="s">
        <v>27</v>
      </c>
      <c r="D8320" t="s">
        <v>22</v>
      </c>
      <c r="E8320" s="1">
        <v>44593</v>
      </c>
      <c r="F8320" s="4">
        <v>6923</v>
      </c>
      <c r="G8320">
        <v>289</v>
      </c>
      <c r="H8320" s="3">
        <f>_xlfn.XLOOKUP(sales[[#This Row],[Product]],products[Product],products[Cost per box])*sales[[#This Row],[Boxes]]</f>
        <v>2375.5800000000004</v>
      </c>
      <c r="I8320" s="4">
        <f>sales[[#This Row],[Revenue]]-sales[[#This Row],[Cost]]</f>
        <v>4547.42</v>
      </c>
    </row>
    <row r="8321" spans="2:9" x14ac:dyDescent="0.25">
      <c r="B8321" t="s">
        <v>54</v>
      </c>
      <c r="C8321" t="s">
        <v>21</v>
      </c>
      <c r="D8321" t="s">
        <v>38</v>
      </c>
      <c r="E8321" s="1">
        <v>44593</v>
      </c>
      <c r="F8321" s="4">
        <v>10780</v>
      </c>
      <c r="G8321">
        <v>490</v>
      </c>
      <c r="H8321" s="3">
        <f>_xlfn.XLOOKUP(sales[[#This Row],[Product]],products[Product],products[Cost per box])*sales[[#This Row],[Boxes]]</f>
        <v>4870.5999999999995</v>
      </c>
      <c r="I8321" s="4">
        <f>sales[[#This Row],[Revenue]]-sales[[#This Row],[Cost]]</f>
        <v>5909.4000000000005</v>
      </c>
    </row>
    <row r="8322" spans="2:9" x14ac:dyDescent="0.25">
      <c r="B8322" t="s">
        <v>5</v>
      </c>
      <c r="C8322" t="s">
        <v>11</v>
      </c>
      <c r="D8322" t="s">
        <v>30</v>
      </c>
      <c r="E8322" s="1">
        <v>44593</v>
      </c>
      <c r="F8322" s="4">
        <v>1197</v>
      </c>
      <c r="G8322">
        <v>42</v>
      </c>
      <c r="H8322" s="3">
        <f>_xlfn.XLOOKUP(sales[[#This Row],[Product]],products[Product],products[Cost per box])*sales[[#This Row],[Boxes]]</f>
        <v>154.56</v>
      </c>
      <c r="I8322" s="4">
        <f>sales[[#This Row],[Revenue]]-sales[[#This Row],[Cost]]</f>
        <v>1042.44</v>
      </c>
    </row>
    <row r="8323" spans="2:9" x14ac:dyDescent="0.25">
      <c r="B8323" t="s">
        <v>37</v>
      </c>
      <c r="C8323" t="s">
        <v>9</v>
      </c>
      <c r="D8323" t="s">
        <v>30</v>
      </c>
      <c r="E8323" s="1">
        <v>44593</v>
      </c>
      <c r="F8323" s="4">
        <v>1512</v>
      </c>
      <c r="G8323">
        <v>61</v>
      </c>
      <c r="H8323" s="3">
        <f>_xlfn.XLOOKUP(sales[[#This Row],[Product]],products[Product],products[Cost per box])*sales[[#This Row],[Boxes]]</f>
        <v>224.48000000000002</v>
      </c>
      <c r="I8323" s="4">
        <f>sales[[#This Row],[Revenue]]-sales[[#This Row],[Cost]]</f>
        <v>1287.52</v>
      </c>
    </row>
    <row r="8324" spans="2:9" x14ac:dyDescent="0.25">
      <c r="B8324" t="s">
        <v>18</v>
      </c>
      <c r="C8324" t="s">
        <v>21</v>
      </c>
      <c r="D8324" t="s">
        <v>14</v>
      </c>
      <c r="E8324" s="1">
        <v>44593</v>
      </c>
      <c r="F8324" s="4">
        <v>4109</v>
      </c>
      <c r="G8324">
        <v>165</v>
      </c>
      <c r="H8324" s="3">
        <f>_xlfn.XLOOKUP(sales[[#This Row],[Product]],products[Product],products[Cost per box])*sales[[#This Row],[Boxes]]</f>
        <v>1041.1499999999999</v>
      </c>
      <c r="I8324" s="4">
        <f>sales[[#This Row],[Revenue]]-sales[[#This Row],[Cost]]</f>
        <v>3067.8500000000004</v>
      </c>
    </row>
    <row r="8325" spans="2:9" x14ac:dyDescent="0.25">
      <c r="B8325" t="s">
        <v>51</v>
      </c>
      <c r="C8325" t="s">
        <v>9</v>
      </c>
      <c r="D8325" t="s">
        <v>12</v>
      </c>
      <c r="E8325" s="1">
        <v>44593</v>
      </c>
      <c r="F8325" s="4">
        <v>12425</v>
      </c>
      <c r="G8325">
        <v>1260</v>
      </c>
      <c r="H8325" s="3">
        <f>_xlfn.XLOOKUP(sales[[#This Row],[Product]],products[Product],products[Cost per box])*sales[[#This Row],[Boxes]]</f>
        <v>10621.8</v>
      </c>
      <c r="I8325" s="4">
        <f>sales[[#This Row],[Revenue]]-sales[[#This Row],[Cost]]</f>
        <v>1803.2000000000007</v>
      </c>
    </row>
    <row r="8326" spans="2:9" x14ac:dyDescent="0.25">
      <c r="B8326" t="s">
        <v>57</v>
      </c>
      <c r="C8326" t="s">
        <v>6</v>
      </c>
      <c r="D8326" t="s">
        <v>44</v>
      </c>
      <c r="E8326" s="1">
        <v>44593</v>
      </c>
      <c r="F8326" s="4">
        <v>6860</v>
      </c>
      <c r="G8326">
        <v>275</v>
      </c>
      <c r="H8326" s="3">
        <f>_xlfn.XLOOKUP(sales[[#This Row],[Product]],products[Product],products[Cost per box])*sales[[#This Row],[Boxes]]</f>
        <v>2631.75</v>
      </c>
      <c r="I8326" s="4">
        <f>sales[[#This Row],[Revenue]]-sales[[#This Row],[Cost]]</f>
        <v>4228.25</v>
      </c>
    </row>
    <row r="8327" spans="2:9" x14ac:dyDescent="0.25">
      <c r="B8327" t="s">
        <v>37</v>
      </c>
      <c r="C8327" t="s">
        <v>6</v>
      </c>
      <c r="D8327" t="s">
        <v>35</v>
      </c>
      <c r="E8327" s="1">
        <v>44593</v>
      </c>
      <c r="F8327" s="4">
        <v>2695</v>
      </c>
      <c r="G8327">
        <v>193</v>
      </c>
      <c r="H8327" s="3">
        <f>_xlfn.XLOOKUP(sales[[#This Row],[Product]],products[Product],products[Cost per box])*sales[[#This Row],[Boxes]]</f>
        <v>511.45</v>
      </c>
      <c r="I8327" s="4">
        <f>sales[[#This Row],[Revenue]]-sales[[#This Row],[Cost]]</f>
        <v>2183.5500000000002</v>
      </c>
    </row>
    <row r="8328" spans="2:9" x14ac:dyDescent="0.25">
      <c r="B8328" t="s">
        <v>18</v>
      </c>
      <c r="C8328" t="s">
        <v>11</v>
      </c>
      <c r="D8328" t="s">
        <v>44</v>
      </c>
      <c r="E8328" s="1">
        <v>44593</v>
      </c>
      <c r="F8328" s="4">
        <v>5726</v>
      </c>
      <c r="G8328">
        <v>261</v>
      </c>
      <c r="H8328" s="3">
        <f>_xlfn.XLOOKUP(sales[[#This Row],[Product]],products[Product],products[Cost per box])*sales[[#This Row],[Boxes]]</f>
        <v>2497.77</v>
      </c>
      <c r="I8328" s="4">
        <f>sales[[#This Row],[Revenue]]-sales[[#This Row],[Cost]]</f>
        <v>3228.23</v>
      </c>
    </row>
    <row r="8329" spans="2:9" x14ac:dyDescent="0.25">
      <c r="B8329" t="s">
        <v>51</v>
      </c>
      <c r="C8329" t="s">
        <v>21</v>
      </c>
      <c r="D8329" t="s">
        <v>31</v>
      </c>
      <c r="E8329" s="1">
        <v>44593</v>
      </c>
      <c r="F8329" s="4">
        <v>10416</v>
      </c>
      <c r="G8329">
        <v>453</v>
      </c>
      <c r="H8329" s="3">
        <f>_xlfn.XLOOKUP(sales[[#This Row],[Product]],products[Product],products[Cost per box])*sales[[#This Row],[Boxes]]</f>
        <v>2591.16</v>
      </c>
      <c r="I8329" s="4">
        <f>sales[[#This Row],[Revenue]]-sales[[#This Row],[Cost]]</f>
        <v>7824.84</v>
      </c>
    </row>
    <row r="8330" spans="2:9" x14ac:dyDescent="0.25">
      <c r="B8330" t="s">
        <v>41</v>
      </c>
      <c r="C8330" t="s">
        <v>9</v>
      </c>
      <c r="D8330" t="s">
        <v>12</v>
      </c>
      <c r="E8330" s="1">
        <v>44593</v>
      </c>
      <c r="F8330" s="4">
        <v>2002</v>
      </c>
      <c r="G8330">
        <v>143</v>
      </c>
      <c r="H8330" s="3">
        <f>_xlfn.XLOOKUP(sales[[#This Row],[Product]],products[Product],products[Cost per box])*sales[[#This Row],[Boxes]]</f>
        <v>1205.49</v>
      </c>
      <c r="I8330" s="4">
        <f>sales[[#This Row],[Revenue]]-sales[[#This Row],[Cost]]</f>
        <v>796.51</v>
      </c>
    </row>
    <row r="8331" spans="2:9" x14ac:dyDescent="0.25">
      <c r="B8331" t="s">
        <v>13</v>
      </c>
      <c r="C8331" t="s">
        <v>16</v>
      </c>
      <c r="D8331" t="s">
        <v>52</v>
      </c>
      <c r="E8331" s="1">
        <v>44593</v>
      </c>
      <c r="F8331" s="4">
        <v>1330</v>
      </c>
      <c r="G8331">
        <v>84</v>
      </c>
      <c r="H8331" s="3">
        <f>_xlfn.XLOOKUP(sales[[#This Row],[Product]],products[Product],products[Cost per box])*sales[[#This Row],[Boxes]]</f>
        <v>278.88</v>
      </c>
      <c r="I8331" s="4">
        <f>sales[[#This Row],[Revenue]]-sales[[#This Row],[Cost]]</f>
        <v>1051.1199999999999</v>
      </c>
    </row>
    <row r="8332" spans="2:9" x14ac:dyDescent="0.25">
      <c r="B8332" t="s">
        <v>49</v>
      </c>
      <c r="C8332" t="s">
        <v>21</v>
      </c>
      <c r="D8332" t="s">
        <v>7</v>
      </c>
      <c r="E8332" s="1">
        <v>44593</v>
      </c>
      <c r="F8332" s="4">
        <v>5901</v>
      </c>
      <c r="G8332">
        <v>281</v>
      </c>
      <c r="H8332" s="3">
        <f>_xlfn.XLOOKUP(sales[[#This Row],[Product]],products[Product],products[Cost per box])*sales[[#This Row],[Boxes]]</f>
        <v>1447.15</v>
      </c>
      <c r="I8332" s="4">
        <f>sales[[#This Row],[Revenue]]-sales[[#This Row],[Cost]]</f>
        <v>4453.8500000000004</v>
      </c>
    </row>
    <row r="8333" spans="2:9" x14ac:dyDescent="0.25">
      <c r="B8333" t="s">
        <v>18</v>
      </c>
      <c r="C8333" t="s">
        <v>9</v>
      </c>
      <c r="D8333" t="s">
        <v>47</v>
      </c>
      <c r="E8333" s="1">
        <v>44593</v>
      </c>
      <c r="F8333" s="4">
        <v>10220</v>
      </c>
      <c r="G8333">
        <v>1120</v>
      </c>
      <c r="H8333" s="3">
        <f>_xlfn.XLOOKUP(sales[[#This Row],[Product]],products[Product],products[Cost per box])*sales[[#This Row],[Boxes]]</f>
        <v>5891.2</v>
      </c>
      <c r="I8333" s="4">
        <f>sales[[#This Row],[Revenue]]-sales[[#This Row],[Cost]]</f>
        <v>4328.8</v>
      </c>
    </row>
    <row r="8334" spans="2:9" x14ac:dyDescent="0.25">
      <c r="B8334" t="s">
        <v>34</v>
      </c>
      <c r="C8334" t="s">
        <v>11</v>
      </c>
      <c r="D8334" t="s">
        <v>44</v>
      </c>
      <c r="E8334" s="1">
        <v>44593</v>
      </c>
      <c r="F8334" s="4">
        <v>10262</v>
      </c>
      <c r="G8334">
        <v>428</v>
      </c>
      <c r="H8334" s="3">
        <f>_xlfn.XLOOKUP(sales[[#This Row],[Product]],products[Product],products[Cost per box])*sales[[#This Row],[Boxes]]</f>
        <v>4095.96</v>
      </c>
      <c r="I8334" s="4">
        <f>sales[[#This Row],[Revenue]]-sales[[#This Row],[Cost]]</f>
        <v>6166.04</v>
      </c>
    </row>
    <row r="8335" spans="2:9" x14ac:dyDescent="0.25">
      <c r="B8335" t="s">
        <v>40</v>
      </c>
      <c r="C8335" t="s">
        <v>6</v>
      </c>
      <c r="D8335" t="s">
        <v>19</v>
      </c>
      <c r="E8335" s="1">
        <v>44593</v>
      </c>
      <c r="F8335" s="4">
        <v>4459</v>
      </c>
      <c r="G8335">
        <v>213</v>
      </c>
      <c r="H8335" s="3">
        <f>_xlfn.XLOOKUP(sales[[#This Row],[Product]],products[Product],products[Cost per box])*sales[[#This Row],[Boxes]]</f>
        <v>2178.9900000000002</v>
      </c>
      <c r="I8335" s="4">
        <f>sales[[#This Row],[Revenue]]-sales[[#This Row],[Cost]]</f>
        <v>2280.0099999999998</v>
      </c>
    </row>
    <row r="8336" spans="2:9" x14ac:dyDescent="0.25">
      <c r="B8336" t="s">
        <v>39</v>
      </c>
      <c r="C8336" t="s">
        <v>6</v>
      </c>
      <c r="D8336" t="s">
        <v>45</v>
      </c>
      <c r="E8336" s="1">
        <v>44593</v>
      </c>
      <c r="F8336" s="4">
        <v>2387</v>
      </c>
      <c r="G8336">
        <v>100</v>
      </c>
      <c r="H8336" s="3">
        <f>_xlfn.XLOOKUP(sales[[#This Row],[Product]],products[Product],products[Cost per box])*sales[[#This Row],[Boxes]]</f>
        <v>773</v>
      </c>
      <c r="I8336" s="4">
        <f>sales[[#This Row],[Revenue]]-sales[[#This Row],[Cost]]</f>
        <v>1614</v>
      </c>
    </row>
    <row r="8337" spans="2:9" x14ac:dyDescent="0.25">
      <c r="B8337" t="s">
        <v>56</v>
      </c>
      <c r="C8337" t="s">
        <v>11</v>
      </c>
      <c r="D8337" t="s">
        <v>48</v>
      </c>
      <c r="E8337" s="1">
        <v>44593</v>
      </c>
      <c r="F8337" s="4">
        <v>6748</v>
      </c>
      <c r="G8337">
        <v>270</v>
      </c>
      <c r="H8337" s="3">
        <f>_xlfn.XLOOKUP(sales[[#This Row],[Product]],products[Product],products[Cost per box])*sales[[#This Row],[Boxes]]</f>
        <v>2019.6000000000001</v>
      </c>
      <c r="I8337" s="4">
        <f>sales[[#This Row],[Revenue]]-sales[[#This Row],[Cost]]</f>
        <v>4728.3999999999996</v>
      </c>
    </row>
    <row r="8338" spans="2:9" x14ac:dyDescent="0.25">
      <c r="B8338" t="s">
        <v>10</v>
      </c>
      <c r="C8338" t="s">
        <v>9</v>
      </c>
      <c r="D8338" t="s">
        <v>24</v>
      </c>
      <c r="E8338" s="1">
        <v>44593</v>
      </c>
      <c r="F8338" s="4">
        <v>5852</v>
      </c>
      <c r="G8338">
        <v>293</v>
      </c>
      <c r="H8338" s="3">
        <f>_xlfn.XLOOKUP(sales[[#This Row],[Product]],products[Product],products[Cost per box])*sales[[#This Row],[Boxes]]</f>
        <v>3079.43</v>
      </c>
      <c r="I8338" s="4">
        <f>sales[[#This Row],[Revenue]]-sales[[#This Row],[Cost]]</f>
        <v>2772.57</v>
      </c>
    </row>
    <row r="8339" spans="2:9" x14ac:dyDescent="0.25">
      <c r="B8339" t="s">
        <v>40</v>
      </c>
      <c r="C8339" t="s">
        <v>16</v>
      </c>
      <c r="D8339" t="s">
        <v>47</v>
      </c>
      <c r="E8339" s="1">
        <v>44594</v>
      </c>
      <c r="F8339" s="4">
        <v>10157</v>
      </c>
      <c r="G8339">
        <v>1260</v>
      </c>
      <c r="H8339" s="3">
        <f>_xlfn.XLOOKUP(sales[[#This Row],[Product]],products[Product],products[Cost per box])*sales[[#This Row],[Boxes]]</f>
        <v>6627.5999999999995</v>
      </c>
      <c r="I8339" s="4">
        <f>sales[[#This Row],[Revenue]]-sales[[#This Row],[Cost]]</f>
        <v>3529.4000000000005</v>
      </c>
    </row>
    <row r="8340" spans="2:9" x14ac:dyDescent="0.25">
      <c r="B8340" t="s">
        <v>20</v>
      </c>
      <c r="C8340" t="s">
        <v>21</v>
      </c>
      <c r="D8340" t="s">
        <v>45</v>
      </c>
      <c r="E8340" s="1">
        <v>44594</v>
      </c>
      <c r="F8340" s="4">
        <v>5852</v>
      </c>
      <c r="G8340">
        <v>217</v>
      </c>
      <c r="H8340" s="3">
        <f>_xlfn.XLOOKUP(sales[[#This Row],[Product]],products[Product],products[Cost per box])*sales[[#This Row],[Boxes]]</f>
        <v>1677.41</v>
      </c>
      <c r="I8340" s="4">
        <f>sales[[#This Row],[Revenue]]-sales[[#This Row],[Cost]]</f>
        <v>4174.59</v>
      </c>
    </row>
    <row r="8341" spans="2:9" x14ac:dyDescent="0.25">
      <c r="B8341" t="s">
        <v>25</v>
      </c>
      <c r="C8341" t="s">
        <v>6</v>
      </c>
      <c r="D8341" t="s">
        <v>19</v>
      </c>
      <c r="E8341" s="1">
        <v>44594</v>
      </c>
      <c r="F8341" s="4">
        <v>1974</v>
      </c>
      <c r="G8341">
        <v>117</v>
      </c>
      <c r="H8341" s="3">
        <f>_xlfn.XLOOKUP(sales[[#This Row],[Product]],products[Product],products[Cost per box])*sales[[#This Row],[Boxes]]</f>
        <v>1196.9100000000001</v>
      </c>
      <c r="I8341" s="4">
        <f>sales[[#This Row],[Revenue]]-sales[[#This Row],[Cost]]</f>
        <v>777.08999999999992</v>
      </c>
    </row>
    <row r="8342" spans="2:9" x14ac:dyDescent="0.25">
      <c r="B8342" t="s">
        <v>13</v>
      </c>
      <c r="C8342" t="s">
        <v>11</v>
      </c>
      <c r="D8342" t="s">
        <v>24</v>
      </c>
      <c r="E8342" s="1">
        <v>44594</v>
      </c>
      <c r="F8342" s="4">
        <v>2163</v>
      </c>
      <c r="G8342">
        <v>99</v>
      </c>
      <c r="H8342" s="3">
        <f>_xlfn.XLOOKUP(sales[[#This Row],[Product]],products[Product],products[Cost per box])*sales[[#This Row],[Boxes]]</f>
        <v>1040.49</v>
      </c>
      <c r="I8342" s="4">
        <f>sales[[#This Row],[Revenue]]-sales[[#This Row],[Cost]]</f>
        <v>1122.51</v>
      </c>
    </row>
    <row r="8343" spans="2:9" x14ac:dyDescent="0.25">
      <c r="B8343" t="s">
        <v>56</v>
      </c>
      <c r="C8343" t="s">
        <v>27</v>
      </c>
      <c r="D8343" t="s">
        <v>35</v>
      </c>
      <c r="E8343" s="1">
        <v>44594</v>
      </c>
      <c r="F8343" s="4">
        <v>5789</v>
      </c>
      <c r="G8343">
        <v>414</v>
      </c>
      <c r="H8343" s="3">
        <f>_xlfn.XLOOKUP(sales[[#This Row],[Product]],products[Product],products[Cost per box])*sales[[#This Row],[Boxes]]</f>
        <v>1097.0999999999999</v>
      </c>
      <c r="I8343" s="4">
        <f>sales[[#This Row],[Revenue]]-sales[[#This Row],[Cost]]</f>
        <v>4691.8999999999996</v>
      </c>
    </row>
    <row r="8344" spans="2:9" x14ac:dyDescent="0.25">
      <c r="B8344" t="s">
        <v>29</v>
      </c>
      <c r="C8344" t="s">
        <v>11</v>
      </c>
      <c r="D8344" t="s">
        <v>43</v>
      </c>
      <c r="E8344" s="1">
        <v>44594</v>
      </c>
      <c r="F8344" s="4">
        <v>1274</v>
      </c>
      <c r="G8344">
        <v>51</v>
      </c>
      <c r="H8344" s="3">
        <f>_xlfn.XLOOKUP(sales[[#This Row],[Product]],products[Product],products[Cost per box])*sales[[#This Row],[Boxes]]</f>
        <v>196.35</v>
      </c>
      <c r="I8344" s="4">
        <f>sales[[#This Row],[Revenue]]-sales[[#This Row],[Cost]]</f>
        <v>1077.6500000000001</v>
      </c>
    </row>
    <row r="8345" spans="2:9" x14ac:dyDescent="0.25">
      <c r="B8345" t="s">
        <v>37</v>
      </c>
      <c r="C8345" t="s">
        <v>11</v>
      </c>
      <c r="D8345" t="s">
        <v>43</v>
      </c>
      <c r="E8345" s="1">
        <v>44594</v>
      </c>
      <c r="F8345" s="4">
        <v>8792</v>
      </c>
      <c r="G8345">
        <v>440</v>
      </c>
      <c r="H8345" s="3">
        <f>_xlfn.XLOOKUP(sales[[#This Row],[Product]],products[Product],products[Cost per box])*sales[[#This Row],[Boxes]]</f>
        <v>1694</v>
      </c>
      <c r="I8345" s="4">
        <f>sales[[#This Row],[Revenue]]-sales[[#This Row],[Cost]]</f>
        <v>7098</v>
      </c>
    </row>
    <row r="8346" spans="2:9" x14ac:dyDescent="0.25">
      <c r="B8346" t="s">
        <v>37</v>
      </c>
      <c r="C8346" t="s">
        <v>6</v>
      </c>
      <c r="D8346" t="s">
        <v>14</v>
      </c>
      <c r="E8346" s="1">
        <v>44594</v>
      </c>
      <c r="F8346" s="4">
        <v>2422</v>
      </c>
      <c r="G8346">
        <v>101</v>
      </c>
      <c r="H8346" s="3">
        <f>_xlfn.XLOOKUP(sales[[#This Row],[Product]],products[Product],products[Cost per box])*sales[[#This Row],[Boxes]]</f>
        <v>637.30999999999995</v>
      </c>
      <c r="I8346" s="4">
        <f>sales[[#This Row],[Revenue]]-sales[[#This Row],[Cost]]</f>
        <v>1784.69</v>
      </c>
    </row>
    <row r="8347" spans="2:9" x14ac:dyDescent="0.25">
      <c r="B8347" t="s">
        <v>32</v>
      </c>
      <c r="C8347" t="s">
        <v>27</v>
      </c>
      <c r="D8347" t="s">
        <v>14</v>
      </c>
      <c r="E8347" s="1">
        <v>44594</v>
      </c>
      <c r="F8347" s="4">
        <v>3339</v>
      </c>
      <c r="G8347">
        <v>124</v>
      </c>
      <c r="H8347" s="3">
        <f>_xlfn.XLOOKUP(sales[[#This Row],[Product]],products[Product],products[Cost per box])*sales[[#This Row],[Boxes]]</f>
        <v>782.43999999999994</v>
      </c>
      <c r="I8347" s="4">
        <f>sales[[#This Row],[Revenue]]-sales[[#This Row],[Cost]]</f>
        <v>2556.56</v>
      </c>
    </row>
    <row r="8348" spans="2:9" x14ac:dyDescent="0.25">
      <c r="B8348" t="s">
        <v>33</v>
      </c>
      <c r="C8348" t="s">
        <v>16</v>
      </c>
      <c r="D8348" t="s">
        <v>30</v>
      </c>
      <c r="E8348" s="1">
        <v>44594</v>
      </c>
      <c r="F8348" s="4">
        <v>4452</v>
      </c>
      <c r="G8348">
        <v>159</v>
      </c>
      <c r="H8348" s="3">
        <f>_xlfn.XLOOKUP(sales[[#This Row],[Product]],products[Product],products[Cost per box])*sales[[#This Row],[Boxes]]</f>
        <v>585.12</v>
      </c>
      <c r="I8348" s="4">
        <f>sales[[#This Row],[Revenue]]-sales[[#This Row],[Cost]]</f>
        <v>3866.88</v>
      </c>
    </row>
    <row r="8349" spans="2:9" x14ac:dyDescent="0.25">
      <c r="B8349" t="s">
        <v>40</v>
      </c>
      <c r="C8349" t="s">
        <v>21</v>
      </c>
      <c r="D8349" t="s">
        <v>28</v>
      </c>
      <c r="E8349" s="1">
        <v>44594</v>
      </c>
      <c r="F8349" s="4">
        <v>8904</v>
      </c>
      <c r="G8349">
        <v>330</v>
      </c>
      <c r="H8349" s="3">
        <f>_xlfn.XLOOKUP(sales[[#This Row],[Product]],products[Product],products[Cost per box])*sales[[#This Row],[Boxes]]</f>
        <v>910.8</v>
      </c>
      <c r="I8349" s="4">
        <f>sales[[#This Row],[Revenue]]-sales[[#This Row],[Cost]]</f>
        <v>7993.2</v>
      </c>
    </row>
    <row r="8350" spans="2:9" x14ac:dyDescent="0.25">
      <c r="B8350" t="s">
        <v>32</v>
      </c>
      <c r="C8350" t="s">
        <v>27</v>
      </c>
      <c r="D8350" t="s">
        <v>48</v>
      </c>
      <c r="E8350" s="1">
        <v>44594</v>
      </c>
      <c r="F8350" s="4">
        <v>6412</v>
      </c>
      <c r="G8350">
        <v>306</v>
      </c>
      <c r="H8350" s="3">
        <f>_xlfn.XLOOKUP(sales[[#This Row],[Product]],products[Product],products[Cost per box])*sales[[#This Row],[Boxes]]</f>
        <v>2288.88</v>
      </c>
      <c r="I8350" s="4">
        <f>sales[[#This Row],[Revenue]]-sales[[#This Row],[Cost]]</f>
        <v>4123.12</v>
      </c>
    </row>
    <row r="8351" spans="2:9" x14ac:dyDescent="0.25">
      <c r="B8351" t="s">
        <v>41</v>
      </c>
      <c r="C8351" t="s">
        <v>27</v>
      </c>
      <c r="D8351" t="s">
        <v>28</v>
      </c>
      <c r="E8351" s="1">
        <v>44594</v>
      </c>
      <c r="F8351" s="4">
        <v>2996</v>
      </c>
      <c r="G8351">
        <v>120</v>
      </c>
      <c r="H8351" s="3">
        <f>_xlfn.XLOOKUP(sales[[#This Row],[Product]],products[Product],products[Cost per box])*sales[[#This Row],[Boxes]]</f>
        <v>331.2</v>
      </c>
      <c r="I8351" s="4">
        <f>sales[[#This Row],[Revenue]]-sales[[#This Row],[Cost]]</f>
        <v>2664.8</v>
      </c>
    </row>
    <row r="8352" spans="2:9" x14ac:dyDescent="0.25">
      <c r="B8352" t="s">
        <v>18</v>
      </c>
      <c r="C8352" t="s">
        <v>6</v>
      </c>
      <c r="D8352" t="s">
        <v>48</v>
      </c>
      <c r="E8352" s="1">
        <v>44594</v>
      </c>
      <c r="F8352" s="4">
        <v>1729</v>
      </c>
      <c r="G8352">
        <v>73</v>
      </c>
      <c r="H8352" s="3">
        <f>_xlfn.XLOOKUP(sales[[#This Row],[Product]],products[Product],products[Cost per box])*sales[[#This Row],[Boxes]]</f>
        <v>546.04000000000008</v>
      </c>
      <c r="I8352" s="4">
        <f>sales[[#This Row],[Revenue]]-sales[[#This Row],[Cost]]</f>
        <v>1182.96</v>
      </c>
    </row>
    <row r="8353" spans="2:9" x14ac:dyDescent="0.25">
      <c r="B8353" t="s">
        <v>37</v>
      </c>
      <c r="C8353" t="s">
        <v>16</v>
      </c>
      <c r="D8353" t="s">
        <v>28</v>
      </c>
      <c r="E8353" s="1">
        <v>44594</v>
      </c>
      <c r="F8353" s="4">
        <v>8554</v>
      </c>
      <c r="G8353">
        <v>357</v>
      </c>
      <c r="H8353" s="3">
        <f>_xlfn.XLOOKUP(sales[[#This Row],[Product]],products[Product],products[Cost per box])*sales[[#This Row],[Boxes]]</f>
        <v>985.31999999999994</v>
      </c>
      <c r="I8353" s="4">
        <f>sales[[#This Row],[Revenue]]-sales[[#This Row],[Cost]]</f>
        <v>7568.68</v>
      </c>
    </row>
    <row r="8354" spans="2:9" x14ac:dyDescent="0.25">
      <c r="B8354" t="s">
        <v>25</v>
      </c>
      <c r="C8354" t="s">
        <v>6</v>
      </c>
      <c r="D8354" t="s">
        <v>43</v>
      </c>
      <c r="E8354" s="1">
        <v>44594</v>
      </c>
      <c r="F8354" s="4">
        <v>6790</v>
      </c>
      <c r="G8354">
        <v>272</v>
      </c>
      <c r="H8354" s="3">
        <f>_xlfn.XLOOKUP(sales[[#This Row],[Product]],products[Product],products[Cost per box])*sales[[#This Row],[Boxes]]</f>
        <v>1047.2</v>
      </c>
      <c r="I8354" s="4">
        <f>sales[[#This Row],[Revenue]]-sales[[#This Row],[Cost]]</f>
        <v>5742.8</v>
      </c>
    </row>
    <row r="8355" spans="2:9" x14ac:dyDescent="0.25">
      <c r="B8355" t="s">
        <v>10</v>
      </c>
      <c r="C8355" t="s">
        <v>21</v>
      </c>
      <c r="D8355" t="s">
        <v>26</v>
      </c>
      <c r="E8355" s="1">
        <v>44594</v>
      </c>
      <c r="F8355" s="4">
        <v>4172</v>
      </c>
      <c r="G8355">
        <v>261</v>
      </c>
      <c r="H8355" s="3">
        <f>_xlfn.XLOOKUP(sales[[#This Row],[Product]],products[Product],products[Cost per box])*sales[[#This Row],[Boxes]]</f>
        <v>1678.23</v>
      </c>
      <c r="I8355" s="4">
        <f>sales[[#This Row],[Revenue]]-sales[[#This Row],[Cost]]</f>
        <v>2493.77</v>
      </c>
    </row>
    <row r="8356" spans="2:9" x14ac:dyDescent="0.25">
      <c r="B8356" t="s">
        <v>51</v>
      </c>
      <c r="C8356" t="s">
        <v>21</v>
      </c>
      <c r="D8356" t="s">
        <v>30</v>
      </c>
      <c r="E8356" s="1">
        <v>44594</v>
      </c>
      <c r="F8356" s="4">
        <v>8666</v>
      </c>
      <c r="G8356">
        <v>310</v>
      </c>
      <c r="H8356" s="3">
        <f>_xlfn.XLOOKUP(sales[[#This Row],[Product]],products[Product],products[Cost per box])*sales[[#This Row],[Boxes]]</f>
        <v>1140.8</v>
      </c>
      <c r="I8356" s="4">
        <f>sales[[#This Row],[Revenue]]-sales[[#This Row],[Cost]]</f>
        <v>7525.2</v>
      </c>
    </row>
    <row r="8357" spans="2:9" x14ac:dyDescent="0.25">
      <c r="B8357" t="s">
        <v>18</v>
      </c>
      <c r="C8357" t="s">
        <v>6</v>
      </c>
      <c r="D8357" t="s">
        <v>31</v>
      </c>
      <c r="E8357" s="1">
        <v>44594</v>
      </c>
      <c r="F8357" s="4">
        <v>882</v>
      </c>
      <c r="G8357">
        <v>39</v>
      </c>
      <c r="H8357" s="3">
        <f>_xlfn.XLOOKUP(sales[[#This Row],[Product]],products[Product],products[Cost per box])*sales[[#This Row],[Boxes]]</f>
        <v>223.07999999999998</v>
      </c>
      <c r="I8357" s="4">
        <f>sales[[#This Row],[Revenue]]-sales[[#This Row],[Cost]]</f>
        <v>658.92000000000007</v>
      </c>
    </row>
    <row r="8358" spans="2:9" x14ac:dyDescent="0.25">
      <c r="B8358" t="s">
        <v>25</v>
      </c>
      <c r="C8358" t="s">
        <v>11</v>
      </c>
      <c r="D8358" t="s">
        <v>36</v>
      </c>
      <c r="E8358" s="1">
        <v>44594</v>
      </c>
      <c r="F8358" s="4">
        <v>10108</v>
      </c>
      <c r="G8358">
        <v>440</v>
      </c>
      <c r="H8358" s="3">
        <f>_xlfn.XLOOKUP(sales[[#This Row],[Product]],products[Product],products[Cost per box])*sales[[#This Row],[Boxes]]</f>
        <v>2217.6</v>
      </c>
      <c r="I8358" s="4">
        <f>sales[[#This Row],[Revenue]]-sales[[#This Row],[Cost]]</f>
        <v>7890.4</v>
      </c>
    </row>
    <row r="8359" spans="2:9" x14ac:dyDescent="0.25">
      <c r="B8359" t="s">
        <v>5</v>
      </c>
      <c r="C8359" t="s">
        <v>11</v>
      </c>
      <c r="D8359" t="s">
        <v>31</v>
      </c>
      <c r="E8359" s="1">
        <v>44595</v>
      </c>
      <c r="F8359" s="4">
        <v>70</v>
      </c>
      <c r="G8359">
        <v>4</v>
      </c>
      <c r="H8359" s="3">
        <f>_xlfn.XLOOKUP(sales[[#This Row],[Product]],products[Product],products[Cost per box])*sales[[#This Row],[Boxes]]</f>
        <v>22.88</v>
      </c>
      <c r="I8359" s="4">
        <f>sales[[#This Row],[Revenue]]-sales[[#This Row],[Cost]]</f>
        <v>47.120000000000005</v>
      </c>
    </row>
    <row r="8360" spans="2:9" x14ac:dyDescent="0.25">
      <c r="B8360" t="s">
        <v>54</v>
      </c>
      <c r="C8360" t="s">
        <v>11</v>
      </c>
      <c r="D8360" t="s">
        <v>22</v>
      </c>
      <c r="E8360" s="1">
        <v>44595</v>
      </c>
      <c r="F8360" s="4">
        <v>1799</v>
      </c>
      <c r="G8360">
        <v>86</v>
      </c>
      <c r="H8360" s="3">
        <f>_xlfn.XLOOKUP(sales[[#This Row],[Product]],products[Product],products[Cost per box])*sales[[#This Row],[Boxes]]</f>
        <v>706.92000000000007</v>
      </c>
      <c r="I8360" s="4">
        <f>sales[[#This Row],[Revenue]]-sales[[#This Row],[Cost]]</f>
        <v>1092.08</v>
      </c>
    </row>
    <row r="8361" spans="2:9" x14ac:dyDescent="0.25">
      <c r="B8361" t="s">
        <v>37</v>
      </c>
      <c r="C8361" t="s">
        <v>21</v>
      </c>
      <c r="D8361" t="s">
        <v>7</v>
      </c>
      <c r="E8361" s="1">
        <v>44595</v>
      </c>
      <c r="F8361" s="4">
        <v>399</v>
      </c>
      <c r="G8361">
        <v>18</v>
      </c>
      <c r="H8361" s="3">
        <f>_xlfn.XLOOKUP(sales[[#This Row],[Product]],products[Product],products[Cost per box])*sales[[#This Row],[Boxes]]</f>
        <v>92.7</v>
      </c>
      <c r="I8361" s="4">
        <f>sales[[#This Row],[Revenue]]-sales[[#This Row],[Cost]]</f>
        <v>306.3</v>
      </c>
    </row>
    <row r="8362" spans="2:9" x14ac:dyDescent="0.25">
      <c r="B8362" t="s">
        <v>51</v>
      </c>
      <c r="C8362" t="s">
        <v>9</v>
      </c>
      <c r="D8362" t="s">
        <v>30</v>
      </c>
      <c r="E8362" s="1">
        <v>44595</v>
      </c>
      <c r="F8362" s="4">
        <v>10920</v>
      </c>
      <c r="G8362">
        <v>420</v>
      </c>
      <c r="H8362" s="3">
        <f>_xlfn.XLOOKUP(sales[[#This Row],[Product]],products[Product],products[Cost per box])*sales[[#This Row],[Boxes]]</f>
        <v>1545.6000000000001</v>
      </c>
      <c r="I8362" s="4">
        <f>sales[[#This Row],[Revenue]]-sales[[#This Row],[Cost]]</f>
        <v>9374.4</v>
      </c>
    </row>
    <row r="8363" spans="2:9" x14ac:dyDescent="0.25">
      <c r="B8363" t="s">
        <v>55</v>
      </c>
      <c r="C8363" t="s">
        <v>6</v>
      </c>
      <c r="D8363" t="s">
        <v>7</v>
      </c>
      <c r="E8363" s="1">
        <v>44595</v>
      </c>
      <c r="F8363" s="4">
        <v>1148</v>
      </c>
      <c r="G8363">
        <v>53</v>
      </c>
      <c r="H8363" s="3">
        <f>_xlfn.XLOOKUP(sales[[#This Row],[Product]],products[Product],products[Cost per box])*sales[[#This Row],[Boxes]]</f>
        <v>272.95000000000005</v>
      </c>
      <c r="I8363" s="4">
        <f>sales[[#This Row],[Revenue]]-sales[[#This Row],[Cost]]</f>
        <v>875.05</v>
      </c>
    </row>
    <row r="8364" spans="2:9" x14ac:dyDescent="0.25">
      <c r="B8364" t="s">
        <v>39</v>
      </c>
      <c r="C8364" t="s">
        <v>11</v>
      </c>
      <c r="D8364" t="s">
        <v>44</v>
      </c>
      <c r="E8364" s="1">
        <v>44595</v>
      </c>
      <c r="F8364" s="4">
        <v>1498</v>
      </c>
      <c r="G8364">
        <v>63</v>
      </c>
      <c r="H8364" s="3">
        <f>_xlfn.XLOOKUP(sales[[#This Row],[Product]],products[Product],products[Cost per box])*sales[[#This Row],[Boxes]]</f>
        <v>602.91</v>
      </c>
      <c r="I8364" s="4">
        <f>sales[[#This Row],[Revenue]]-sales[[#This Row],[Cost]]</f>
        <v>895.09</v>
      </c>
    </row>
    <row r="8365" spans="2:9" x14ac:dyDescent="0.25">
      <c r="B8365" t="s">
        <v>57</v>
      </c>
      <c r="C8365" t="s">
        <v>9</v>
      </c>
      <c r="D8365" t="s">
        <v>22</v>
      </c>
      <c r="E8365" s="1">
        <v>44595</v>
      </c>
      <c r="F8365" s="4">
        <v>6279</v>
      </c>
      <c r="G8365">
        <v>252</v>
      </c>
      <c r="H8365" s="3">
        <f>_xlfn.XLOOKUP(sales[[#This Row],[Product]],products[Product],products[Cost per box])*sales[[#This Row],[Boxes]]</f>
        <v>2071.44</v>
      </c>
      <c r="I8365" s="4">
        <f>sales[[#This Row],[Revenue]]-sales[[#This Row],[Cost]]</f>
        <v>4207.5599999999995</v>
      </c>
    </row>
    <row r="8366" spans="2:9" x14ac:dyDescent="0.25">
      <c r="B8366" t="s">
        <v>55</v>
      </c>
      <c r="C8366" t="s">
        <v>6</v>
      </c>
      <c r="D8366" t="s">
        <v>50</v>
      </c>
      <c r="E8366" s="1">
        <v>44595</v>
      </c>
      <c r="F8366" s="4">
        <v>4900</v>
      </c>
      <c r="G8366">
        <v>223</v>
      </c>
      <c r="H8366" s="3">
        <f>_xlfn.XLOOKUP(sales[[#This Row],[Product]],products[Product],products[Cost per box])*sales[[#This Row],[Boxes]]</f>
        <v>2767.43</v>
      </c>
      <c r="I8366" s="4">
        <f>sales[[#This Row],[Revenue]]-sales[[#This Row],[Cost]]</f>
        <v>2132.5700000000002</v>
      </c>
    </row>
    <row r="8367" spans="2:9" x14ac:dyDescent="0.25">
      <c r="B8367" t="s">
        <v>49</v>
      </c>
      <c r="C8367" t="s">
        <v>21</v>
      </c>
      <c r="D8367" t="s">
        <v>52</v>
      </c>
      <c r="E8367" s="1">
        <v>44595</v>
      </c>
      <c r="F8367" s="4">
        <v>2849</v>
      </c>
      <c r="G8367">
        <v>220</v>
      </c>
      <c r="H8367" s="3">
        <f>_xlfn.XLOOKUP(sales[[#This Row],[Product]],products[Product],products[Cost per box])*sales[[#This Row],[Boxes]]</f>
        <v>730.4</v>
      </c>
      <c r="I8367" s="4">
        <f>sales[[#This Row],[Revenue]]-sales[[#This Row],[Cost]]</f>
        <v>2118.6</v>
      </c>
    </row>
    <row r="8368" spans="2:9" x14ac:dyDescent="0.25">
      <c r="B8368" t="s">
        <v>23</v>
      </c>
      <c r="C8368" t="s">
        <v>6</v>
      </c>
      <c r="D8368" t="s">
        <v>12</v>
      </c>
      <c r="E8368" s="1">
        <v>44595</v>
      </c>
      <c r="F8368" s="4">
        <v>5621</v>
      </c>
      <c r="G8368">
        <v>402</v>
      </c>
      <c r="H8368" s="3">
        <f>_xlfn.XLOOKUP(sales[[#This Row],[Product]],products[Product],products[Cost per box])*sales[[#This Row],[Boxes]]</f>
        <v>3388.8599999999997</v>
      </c>
      <c r="I8368" s="4">
        <f>sales[[#This Row],[Revenue]]-sales[[#This Row],[Cost]]</f>
        <v>2232.1400000000003</v>
      </c>
    </row>
    <row r="8369" spans="2:9" x14ac:dyDescent="0.25">
      <c r="B8369" t="s">
        <v>29</v>
      </c>
      <c r="C8369" t="s">
        <v>9</v>
      </c>
      <c r="D8369" t="s">
        <v>12</v>
      </c>
      <c r="E8369" s="1">
        <v>44595</v>
      </c>
      <c r="F8369" s="4">
        <v>6097</v>
      </c>
      <c r="G8369">
        <v>509</v>
      </c>
      <c r="H8369" s="3">
        <f>_xlfn.XLOOKUP(sales[[#This Row],[Product]],products[Product],products[Cost per box])*sales[[#This Row],[Boxes]]</f>
        <v>4290.87</v>
      </c>
      <c r="I8369" s="4">
        <f>sales[[#This Row],[Revenue]]-sales[[#This Row],[Cost]]</f>
        <v>1806.13</v>
      </c>
    </row>
    <row r="8370" spans="2:9" x14ac:dyDescent="0.25">
      <c r="B8370" t="s">
        <v>10</v>
      </c>
      <c r="C8370" t="s">
        <v>16</v>
      </c>
      <c r="D8370" t="s">
        <v>30</v>
      </c>
      <c r="E8370" s="1">
        <v>44595</v>
      </c>
      <c r="F8370" s="4">
        <v>1442</v>
      </c>
      <c r="G8370">
        <v>49</v>
      </c>
      <c r="H8370" s="3">
        <f>_xlfn.XLOOKUP(sales[[#This Row],[Product]],products[Product],products[Cost per box])*sales[[#This Row],[Boxes]]</f>
        <v>180.32000000000002</v>
      </c>
      <c r="I8370" s="4">
        <f>sales[[#This Row],[Revenue]]-sales[[#This Row],[Cost]]</f>
        <v>1261.68</v>
      </c>
    </row>
    <row r="8371" spans="2:9" x14ac:dyDescent="0.25">
      <c r="B8371" t="s">
        <v>33</v>
      </c>
      <c r="C8371" t="s">
        <v>21</v>
      </c>
      <c r="D8371" t="s">
        <v>7</v>
      </c>
      <c r="E8371" s="1">
        <v>44595</v>
      </c>
      <c r="F8371" s="4">
        <v>2954</v>
      </c>
      <c r="G8371">
        <v>119</v>
      </c>
      <c r="H8371" s="3">
        <f>_xlfn.XLOOKUP(sales[[#This Row],[Product]],products[Product],products[Cost per box])*sales[[#This Row],[Boxes]]</f>
        <v>612.85</v>
      </c>
      <c r="I8371" s="4">
        <f>sales[[#This Row],[Revenue]]-sales[[#This Row],[Cost]]</f>
        <v>2341.15</v>
      </c>
    </row>
    <row r="8372" spans="2:9" x14ac:dyDescent="0.25">
      <c r="B8372" t="s">
        <v>57</v>
      </c>
      <c r="C8372" t="s">
        <v>27</v>
      </c>
      <c r="D8372" t="s">
        <v>43</v>
      </c>
      <c r="E8372" s="1">
        <v>44595</v>
      </c>
      <c r="F8372" s="4">
        <v>8841</v>
      </c>
      <c r="G8372">
        <v>443</v>
      </c>
      <c r="H8372" s="3">
        <f>_xlfn.XLOOKUP(sales[[#This Row],[Product]],products[Product],products[Cost per box])*sales[[#This Row],[Boxes]]</f>
        <v>1705.55</v>
      </c>
      <c r="I8372" s="4">
        <f>sales[[#This Row],[Revenue]]-sales[[#This Row],[Cost]]</f>
        <v>7135.45</v>
      </c>
    </row>
    <row r="8373" spans="2:9" x14ac:dyDescent="0.25">
      <c r="B8373" t="s">
        <v>25</v>
      </c>
      <c r="C8373" t="s">
        <v>16</v>
      </c>
      <c r="D8373" t="s">
        <v>44</v>
      </c>
      <c r="E8373" s="1">
        <v>44595</v>
      </c>
      <c r="F8373" s="4">
        <v>3941</v>
      </c>
      <c r="G8373">
        <v>152</v>
      </c>
      <c r="H8373" s="3">
        <f>_xlfn.XLOOKUP(sales[[#This Row],[Product]],products[Product],products[Cost per box])*sales[[#This Row],[Boxes]]</f>
        <v>1454.64</v>
      </c>
      <c r="I8373" s="4">
        <f>sales[[#This Row],[Revenue]]-sales[[#This Row],[Cost]]</f>
        <v>2486.3599999999997</v>
      </c>
    </row>
    <row r="8374" spans="2:9" x14ac:dyDescent="0.25">
      <c r="B8374" t="s">
        <v>15</v>
      </c>
      <c r="C8374" t="s">
        <v>6</v>
      </c>
      <c r="D8374" t="s">
        <v>47</v>
      </c>
      <c r="E8374" s="1">
        <v>44595</v>
      </c>
      <c r="F8374" s="4">
        <v>9079</v>
      </c>
      <c r="G8374">
        <v>1330</v>
      </c>
      <c r="H8374" s="3">
        <f>_xlfn.XLOOKUP(sales[[#This Row],[Product]],products[Product],products[Cost per box])*sales[[#This Row],[Boxes]]</f>
        <v>6995.7999999999993</v>
      </c>
      <c r="I8374" s="4">
        <f>sales[[#This Row],[Revenue]]-sales[[#This Row],[Cost]]</f>
        <v>2083.2000000000007</v>
      </c>
    </row>
    <row r="8375" spans="2:9" x14ac:dyDescent="0.25">
      <c r="B8375" t="s">
        <v>41</v>
      </c>
      <c r="C8375" t="s">
        <v>11</v>
      </c>
      <c r="D8375" t="s">
        <v>7</v>
      </c>
      <c r="E8375" s="1">
        <v>44595</v>
      </c>
      <c r="F8375" s="4">
        <v>1715</v>
      </c>
      <c r="G8375">
        <v>82</v>
      </c>
      <c r="H8375" s="3">
        <f>_xlfn.XLOOKUP(sales[[#This Row],[Product]],products[Product],products[Cost per box])*sales[[#This Row],[Boxes]]</f>
        <v>422.3</v>
      </c>
      <c r="I8375" s="4">
        <f>sales[[#This Row],[Revenue]]-sales[[#This Row],[Cost]]</f>
        <v>1292.7</v>
      </c>
    </row>
    <row r="8376" spans="2:9" x14ac:dyDescent="0.25">
      <c r="B8376" t="s">
        <v>25</v>
      </c>
      <c r="C8376" t="s">
        <v>11</v>
      </c>
      <c r="D8376" t="s">
        <v>19</v>
      </c>
      <c r="E8376" s="1">
        <v>44595</v>
      </c>
      <c r="F8376" s="4">
        <v>266</v>
      </c>
      <c r="G8376">
        <v>15</v>
      </c>
      <c r="H8376" s="3">
        <f>_xlfn.XLOOKUP(sales[[#This Row],[Product]],products[Product],products[Cost per box])*sales[[#This Row],[Boxes]]</f>
        <v>153.45000000000002</v>
      </c>
      <c r="I8376" s="4">
        <f>sales[[#This Row],[Revenue]]-sales[[#This Row],[Cost]]</f>
        <v>112.54999999999998</v>
      </c>
    </row>
    <row r="8377" spans="2:9" x14ac:dyDescent="0.25">
      <c r="B8377" t="s">
        <v>20</v>
      </c>
      <c r="C8377" t="s">
        <v>27</v>
      </c>
      <c r="D8377" t="s">
        <v>36</v>
      </c>
      <c r="E8377" s="1">
        <v>44595</v>
      </c>
      <c r="F8377" s="4">
        <v>1316</v>
      </c>
      <c r="G8377">
        <v>60</v>
      </c>
      <c r="H8377" s="3">
        <f>_xlfn.XLOOKUP(sales[[#This Row],[Product]],products[Product],products[Cost per box])*sales[[#This Row],[Boxes]]</f>
        <v>302.39999999999998</v>
      </c>
      <c r="I8377" s="4">
        <f>sales[[#This Row],[Revenue]]-sales[[#This Row],[Cost]]</f>
        <v>1013.6</v>
      </c>
    </row>
    <row r="8378" spans="2:9" x14ac:dyDescent="0.25">
      <c r="B8378" t="s">
        <v>13</v>
      </c>
      <c r="C8378" t="s">
        <v>9</v>
      </c>
      <c r="D8378" t="s">
        <v>31</v>
      </c>
      <c r="E8378" s="1">
        <v>44595</v>
      </c>
      <c r="F8378" s="4">
        <v>3948</v>
      </c>
      <c r="G8378">
        <v>180</v>
      </c>
      <c r="H8378" s="3">
        <f>_xlfn.XLOOKUP(sales[[#This Row],[Product]],products[Product],products[Cost per box])*sales[[#This Row],[Boxes]]</f>
        <v>1029.5999999999999</v>
      </c>
      <c r="I8378" s="4">
        <f>sales[[#This Row],[Revenue]]-sales[[#This Row],[Cost]]</f>
        <v>2918.4</v>
      </c>
    </row>
    <row r="8379" spans="2:9" x14ac:dyDescent="0.25">
      <c r="B8379" t="s">
        <v>46</v>
      </c>
      <c r="C8379" t="s">
        <v>6</v>
      </c>
      <c r="D8379" t="s">
        <v>30</v>
      </c>
      <c r="E8379" s="1">
        <v>44595</v>
      </c>
      <c r="F8379" s="4">
        <v>77</v>
      </c>
      <c r="G8379">
        <v>3</v>
      </c>
      <c r="H8379" s="3">
        <f>_xlfn.XLOOKUP(sales[[#This Row],[Product]],products[Product],products[Cost per box])*sales[[#This Row],[Boxes]]</f>
        <v>11.040000000000001</v>
      </c>
      <c r="I8379" s="4">
        <f>sales[[#This Row],[Revenue]]-sales[[#This Row],[Cost]]</f>
        <v>65.959999999999994</v>
      </c>
    </row>
    <row r="8380" spans="2:9" x14ac:dyDescent="0.25">
      <c r="B8380" t="s">
        <v>46</v>
      </c>
      <c r="C8380" t="s">
        <v>27</v>
      </c>
      <c r="D8380" t="s">
        <v>42</v>
      </c>
      <c r="E8380" s="1">
        <v>44595</v>
      </c>
      <c r="F8380" s="4">
        <v>4466</v>
      </c>
      <c r="G8380">
        <v>344</v>
      </c>
      <c r="H8380" s="3">
        <f>_xlfn.XLOOKUP(sales[[#This Row],[Product]],products[Product],products[Cost per box])*sales[[#This Row],[Boxes]]</f>
        <v>1630.5600000000002</v>
      </c>
      <c r="I8380" s="4">
        <f>sales[[#This Row],[Revenue]]-sales[[#This Row],[Cost]]</f>
        <v>2835.4399999999996</v>
      </c>
    </row>
    <row r="8381" spans="2:9" x14ac:dyDescent="0.25">
      <c r="B8381" t="s">
        <v>53</v>
      </c>
      <c r="C8381" t="s">
        <v>21</v>
      </c>
      <c r="D8381" t="s">
        <v>44</v>
      </c>
      <c r="E8381" s="1">
        <v>44595</v>
      </c>
      <c r="F8381" s="4">
        <v>4578</v>
      </c>
      <c r="G8381">
        <v>191</v>
      </c>
      <c r="H8381" s="3">
        <f>_xlfn.XLOOKUP(sales[[#This Row],[Product]],products[Product],products[Cost per box])*sales[[#This Row],[Boxes]]</f>
        <v>1827.8700000000001</v>
      </c>
      <c r="I8381" s="4">
        <f>sales[[#This Row],[Revenue]]-sales[[#This Row],[Cost]]</f>
        <v>2750.13</v>
      </c>
    </row>
    <row r="8382" spans="2:9" x14ac:dyDescent="0.25">
      <c r="B8382" t="s">
        <v>55</v>
      </c>
      <c r="C8382" t="s">
        <v>6</v>
      </c>
      <c r="D8382" t="s">
        <v>31</v>
      </c>
      <c r="E8382" s="1">
        <v>44595</v>
      </c>
      <c r="F8382" s="4">
        <v>966</v>
      </c>
      <c r="G8382">
        <v>38</v>
      </c>
      <c r="H8382" s="3">
        <f>_xlfn.XLOOKUP(sales[[#This Row],[Product]],products[Product],products[Cost per box])*sales[[#This Row],[Boxes]]</f>
        <v>217.35999999999999</v>
      </c>
      <c r="I8382" s="4">
        <f>sales[[#This Row],[Revenue]]-sales[[#This Row],[Cost]]</f>
        <v>748.64</v>
      </c>
    </row>
    <row r="8383" spans="2:9" x14ac:dyDescent="0.25">
      <c r="B8383" t="s">
        <v>34</v>
      </c>
      <c r="C8383" t="s">
        <v>16</v>
      </c>
      <c r="D8383" t="s">
        <v>36</v>
      </c>
      <c r="E8383" s="1">
        <v>44595</v>
      </c>
      <c r="F8383" s="4">
        <v>539</v>
      </c>
      <c r="G8383">
        <v>29</v>
      </c>
      <c r="H8383" s="3">
        <f>_xlfn.XLOOKUP(sales[[#This Row],[Product]],products[Product],products[Cost per box])*sales[[#This Row],[Boxes]]</f>
        <v>146.16</v>
      </c>
      <c r="I8383" s="4">
        <f>sales[[#This Row],[Revenue]]-sales[[#This Row],[Cost]]</f>
        <v>392.84000000000003</v>
      </c>
    </row>
    <row r="8384" spans="2:9" x14ac:dyDescent="0.25">
      <c r="B8384" t="s">
        <v>49</v>
      </c>
      <c r="C8384" t="s">
        <v>11</v>
      </c>
      <c r="D8384" t="s">
        <v>19</v>
      </c>
      <c r="E8384" s="1">
        <v>44595</v>
      </c>
      <c r="F8384" s="4">
        <v>413</v>
      </c>
      <c r="G8384">
        <v>20</v>
      </c>
      <c r="H8384" s="3">
        <f>_xlfn.XLOOKUP(sales[[#This Row],[Product]],products[Product],products[Cost per box])*sales[[#This Row],[Boxes]]</f>
        <v>204.60000000000002</v>
      </c>
      <c r="I8384" s="4">
        <f>sales[[#This Row],[Revenue]]-sales[[#This Row],[Cost]]</f>
        <v>208.39999999999998</v>
      </c>
    </row>
    <row r="8385" spans="2:9" x14ac:dyDescent="0.25">
      <c r="B8385" t="s">
        <v>15</v>
      </c>
      <c r="C8385" t="s">
        <v>11</v>
      </c>
      <c r="D8385" t="s">
        <v>44</v>
      </c>
      <c r="E8385" s="1">
        <v>44595</v>
      </c>
      <c r="F8385" s="4">
        <v>217</v>
      </c>
      <c r="G8385">
        <v>10</v>
      </c>
      <c r="H8385" s="3">
        <f>_xlfn.XLOOKUP(sales[[#This Row],[Product]],products[Product],products[Cost per box])*sales[[#This Row],[Boxes]]</f>
        <v>95.7</v>
      </c>
      <c r="I8385" s="4">
        <f>sales[[#This Row],[Revenue]]-sales[[#This Row],[Cost]]</f>
        <v>121.3</v>
      </c>
    </row>
    <row r="8386" spans="2:9" x14ac:dyDescent="0.25">
      <c r="B8386" t="s">
        <v>23</v>
      </c>
      <c r="C8386" t="s">
        <v>16</v>
      </c>
      <c r="D8386" t="s">
        <v>30</v>
      </c>
      <c r="E8386" s="1">
        <v>44595</v>
      </c>
      <c r="F8386" s="4">
        <v>10913</v>
      </c>
      <c r="G8386">
        <v>390</v>
      </c>
      <c r="H8386" s="3">
        <f>_xlfn.XLOOKUP(sales[[#This Row],[Product]],products[Product],products[Cost per box])*sales[[#This Row],[Boxes]]</f>
        <v>1435.2</v>
      </c>
      <c r="I8386" s="4">
        <f>sales[[#This Row],[Revenue]]-sales[[#This Row],[Cost]]</f>
        <v>9477.7999999999993</v>
      </c>
    </row>
    <row r="8387" spans="2:9" x14ac:dyDescent="0.25">
      <c r="B8387" t="s">
        <v>46</v>
      </c>
      <c r="C8387" t="s">
        <v>9</v>
      </c>
      <c r="D8387" t="s">
        <v>44</v>
      </c>
      <c r="E8387" s="1">
        <v>44595</v>
      </c>
      <c r="F8387" s="4">
        <v>714</v>
      </c>
      <c r="G8387">
        <v>27</v>
      </c>
      <c r="H8387" s="3">
        <f>_xlfn.XLOOKUP(sales[[#This Row],[Product]],products[Product],products[Cost per box])*sales[[#This Row],[Boxes]]</f>
        <v>258.39</v>
      </c>
      <c r="I8387" s="4">
        <f>sales[[#This Row],[Revenue]]-sales[[#This Row],[Cost]]</f>
        <v>455.61</v>
      </c>
    </row>
    <row r="8388" spans="2:9" x14ac:dyDescent="0.25">
      <c r="B8388" t="s">
        <v>23</v>
      </c>
      <c r="C8388" t="s">
        <v>21</v>
      </c>
      <c r="D8388" t="s">
        <v>38</v>
      </c>
      <c r="E8388" s="1">
        <v>44595</v>
      </c>
      <c r="F8388" s="4">
        <v>8351</v>
      </c>
      <c r="G8388">
        <v>418</v>
      </c>
      <c r="H8388" s="3">
        <f>_xlfn.XLOOKUP(sales[[#This Row],[Product]],products[Product],products[Cost per box])*sales[[#This Row],[Boxes]]</f>
        <v>4154.92</v>
      </c>
      <c r="I8388" s="4">
        <f>sales[[#This Row],[Revenue]]-sales[[#This Row],[Cost]]</f>
        <v>4196.08</v>
      </c>
    </row>
    <row r="8389" spans="2:9" x14ac:dyDescent="0.25">
      <c r="B8389" t="s">
        <v>25</v>
      </c>
      <c r="C8389" t="s">
        <v>27</v>
      </c>
      <c r="D8389" t="s">
        <v>7</v>
      </c>
      <c r="E8389" s="1">
        <v>44595</v>
      </c>
      <c r="F8389" s="4">
        <v>6622</v>
      </c>
      <c r="G8389">
        <v>255</v>
      </c>
      <c r="H8389" s="3">
        <f>_xlfn.XLOOKUP(sales[[#This Row],[Product]],products[Product],products[Cost per box])*sales[[#This Row],[Boxes]]</f>
        <v>1313.25</v>
      </c>
      <c r="I8389" s="4">
        <f>sales[[#This Row],[Revenue]]-sales[[#This Row],[Cost]]</f>
        <v>5308.75</v>
      </c>
    </row>
    <row r="8390" spans="2:9" x14ac:dyDescent="0.25">
      <c r="B8390" t="s">
        <v>5</v>
      </c>
      <c r="C8390" t="s">
        <v>11</v>
      </c>
      <c r="D8390" t="s">
        <v>50</v>
      </c>
      <c r="E8390" s="1">
        <v>44595</v>
      </c>
      <c r="F8390" s="4">
        <v>637</v>
      </c>
      <c r="G8390">
        <v>32</v>
      </c>
      <c r="H8390" s="3">
        <f>_xlfn.XLOOKUP(sales[[#This Row],[Product]],products[Product],products[Cost per box])*sales[[#This Row],[Boxes]]</f>
        <v>397.12</v>
      </c>
      <c r="I8390" s="4">
        <f>sales[[#This Row],[Revenue]]-sales[[#This Row],[Cost]]</f>
        <v>239.88</v>
      </c>
    </row>
    <row r="8391" spans="2:9" x14ac:dyDescent="0.25">
      <c r="B8391" t="s">
        <v>5</v>
      </c>
      <c r="C8391" t="s">
        <v>16</v>
      </c>
      <c r="D8391" t="s">
        <v>52</v>
      </c>
      <c r="E8391" s="1">
        <v>44595</v>
      </c>
      <c r="F8391" s="4">
        <v>7413</v>
      </c>
      <c r="G8391">
        <v>571</v>
      </c>
      <c r="H8391" s="3">
        <f>_xlfn.XLOOKUP(sales[[#This Row],[Product]],products[Product],products[Cost per box])*sales[[#This Row],[Boxes]]</f>
        <v>1895.7199999999998</v>
      </c>
      <c r="I8391" s="4">
        <f>sales[[#This Row],[Revenue]]-sales[[#This Row],[Cost]]</f>
        <v>5517.2800000000007</v>
      </c>
    </row>
    <row r="8392" spans="2:9" x14ac:dyDescent="0.25">
      <c r="B8392" t="s">
        <v>8</v>
      </c>
      <c r="C8392" t="s">
        <v>9</v>
      </c>
      <c r="D8392" t="s">
        <v>45</v>
      </c>
      <c r="E8392" s="1">
        <v>44595</v>
      </c>
      <c r="F8392" s="4">
        <v>8666</v>
      </c>
      <c r="G8392">
        <v>377</v>
      </c>
      <c r="H8392" s="3">
        <f>_xlfn.XLOOKUP(sales[[#This Row],[Product]],products[Product],products[Cost per box])*sales[[#This Row],[Boxes]]</f>
        <v>2914.21</v>
      </c>
      <c r="I8392" s="4">
        <f>sales[[#This Row],[Revenue]]-sales[[#This Row],[Cost]]</f>
        <v>5751.79</v>
      </c>
    </row>
    <row r="8393" spans="2:9" x14ac:dyDescent="0.25">
      <c r="B8393" t="s">
        <v>23</v>
      </c>
      <c r="C8393" t="s">
        <v>11</v>
      </c>
      <c r="D8393" t="s">
        <v>38</v>
      </c>
      <c r="E8393" s="1">
        <v>44595</v>
      </c>
      <c r="F8393" s="4">
        <v>4116</v>
      </c>
      <c r="G8393">
        <v>229</v>
      </c>
      <c r="H8393" s="3">
        <f>_xlfn.XLOOKUP(sales[[#This Row],[Product]],products[Product],products[Cost per box])*sales[[#This Row],[Boxes]]</f>
        <v>2276.2599999999998</v>
      </c>
      <c r="I8393" s="4">
        <f>sales[[#This Row],[Revenue]]-sales[[#This Row],[Cost]]</f>
        <v>1839.7400000000002</v>
      </c>
    </row>
    <row r="8394" spans="2:9" x14ac:dyDescent="0.25">
      <c r="B8394" t="s">
        <v>40</v>
      </c>
      <c r="C8394" t="s">
        <v>6</v>
      </c>
      <c r="D8394" t="s">
        <v>26</v>
      </c>
      <c r="E8394" s="1">
        <v>44595</v>
      </c>
      <c r="F8394" s="4">
        <v>5446</v>
      </c>
      <c r="G8394">
        <v>419</v>
      </c>
      <c r="H8394" s="3">
        <f>_xlfn.XLOOKUP(sales[[#This Row],[Product]],products[Product],products[Cost per box])*sales[[#This Row],[Boxes]]</f>
        <v>2694.17</v>
      </c>
      <c r="I8394" s="4">
        <f>sales[[#This Row],[Revenue]]-sales[[#This Row],[Cost]]</f>
        <v>2751.83</v>
      </c>
    </row>
    <row r="8395" spans="2:9" x14ac:dyDescent="0.25">
      <c r="B8395" t="s">
        <v>57</v>
      </c>
      <c r="C8395" t="s">
        <v>6</v>
      </c>
      <c r="D8395" t="s">
        <v>38</v>
      </c>
      <c r="E8395" s="1">
        <v>44595</v>
      </c>
      <c r="F8395" s="4">
        <v>2695</v>
      </c>
      <c r="G8395">
        <v>118</v>
      </c>
      <c r="H8395" s="3">
        <f>_xlfn.XLOOKUP(sales[[#This Row],[Product]],products[Product],products[Cost per box])*sales[[#This Row],[Boxes]]</f>
        <v>1172.9199999999998</v>
      </c>
      <c r="I8395" s="4">
        <f>sales[[#This Row],[Revenue]]-sales[[#This Row],[Cost]]</f>
        <v>1522.0800000000002</v>
      </c>
    </row>
    <row r="8396" spans="2:9" x14ac:dyDescent="0.25">
      <c r="B8396" t="s">
        <v>32</v>
      </c>
      <c r="C8396" t="s">
        <v>6</v>
      </c>
      <c r="D8396" t="s">
        <v>26</v>
      </c>
      <c r="E8396" s="1">
        <v>44595</v>
      </c>
      <c r="F8396" s="4">
        <v>1897</v>
      </c>
      <c r="G8396">
        <v>136</v>
      </c>
      <c r="H8396" s="3">
        <f>_xlfn.XLOOKUP(sales[[#This Row],[Product]],products[Product],products[Cost per box])*sales[[#This Row],[Boxes]]</f>
        <v>874.48</v>
      </c>
      <c r="I8396" s="4">
        <f>sales[[#This Row],[Revenue]]-sales[[#This Row],[Cost]]</f>
        <v>1022.52</v>
      </c>
    </row>
    <row r="8397" spans="2:9" x14ac:dyDescent="0.25">
      <c r="B8397" t="s">
        <v>56</v>
      </c>
      <c r="C8397" t="s">
        <v>6</v>
      </c>
      <c r="D8397" t="s">
        <v>30</v>
      </c>
      <c r="E8397" s="1">
        <v>44595</v>
      </c>
      <c r="F8397" s="4">
        <v>8827</v>
      </c>
      <c r="G8397">
        <v>295</v>
      </c>
      <c r="H8397" s="3">
        <f>_xlfn.XLOOKUP(sales[[#This Row],[Product]],products[Product],products[Cost per box])*sales[[#This Row],[Boxes]]</f>
        <v>1085.6000000000001</v>
      </c>
      <c r="I8397" s="4">
        <f>sales[[#This Row],[Revenue]]-sales[[#This Row],[Cost]]</f>
        <v>7741.4</v>
      </c>
    </row>
    <row r="8398" spans="2:9" x14ac:dyDescent="0.25">
      <c r="B8398" t="s">
        <v>5</v>
      </c>
      <c r="C8398" t="s">
        <v>6</v>
      </c>
      <c r="D8398" t="s">
        <v>28</v>
      </c>
      <c r="E8398" s="1">
        <v>44595</v>
      </c>
      <c r="F8398" s="4">
        <v>2464</v>
      </c>
      <c r="G8398">
        <v>103</v>
      </c>
      <c r="H8398" s="3">
        <f>_xlfn.XLOOKUP(sales[[#This Row],[Product]],products[Product],products[Cost per box])*sales[[#This Row],[Boxes]]</f>
        <v>284.27999999999997</v>
      </c>
      <c r="I8398" s="4">
        <f>sales[[#This Row],[Revenue]]-sales[[#This Row],[Cost]]</f>
        <v>2179.7200000000003</v>
      </c>
    </row>
    <row r="8399" spans="2:9" x14ac:dyDescent="0.25">
      <c r="B8399" t="s">
        <v>15</v>
      </c>
      <c r="C8399" t="s">
        <v>16</v>
      </c>
      <c r="D8399" t="s">
        <v>52</v>
      </c>
      <c r="E8399" s="1">
        <v>44595</v>
      </c>
      <c r="F8399" s="4">
        <v>1869</v>
      </c>
      <c r="G8399">
        <v>170</v>
      </c>
      <c r="H8399" s="3">
        <f>_xlfn.XLOOKUP(sales[[#This Row],[Product]],products[Product],products[Cost per box])*sales[[#This Row],[Boxes]]</f>
        <v>564.4</v>
      </c>
      <c r="I8399" s="4">
        <f>sales[[#This Row],[Revenue]]-sales[[#This Row],[Cost]]</f>
        <v>1304.5999999999999</v>
      </c>
    </row>
    <row r="8400" spans="2:9" x14ac:dyDescent="0.25">
      <c r="B8400" t="s">
        <v>34</v>
      </c>
      <c r="C8400" t="s">
        <v>9</v>
      </c>
      <c r="D8400" t="s">
        <v>45</v>
      </c>
      <c r="E8400" s="1">
        <v>44595</v>
      </c>
      <c r="F8400" s="4">
        <v>924</v>
      </c>
      <c r="G8400">
        <v>37</v>
      </c>
      <c r="H8400" s="3">
        <f>_xlfn.XLOOKUP(sales[[#This Row],[Product]],products[Product],products[Cost per box])*sales[[#This Row],[Boxes]]</f>
        <v>286.01</v>
      </c>
      <c r="I8400" s="4">
        <f>sales[[#This Row],[Revenue]]-sales[[#This Row],[Cost]]</f>
        <v>637.99</v>
      </c>
    </row>
    <row r="8401" spans="2:9" x14ac:dyDescent="0.25">
      <c r="B8401" t="s">
        <v>33</v>
      </c>
      <c r="C8401" t="s">
        <v>6</v>
      </c>
      <c r="D8401" t="s">
        <v>19</v>
      </c>
      <c r="E8401" s="1">
        <v>44595</v>
      </c>
      <c r="F8401" s="4">
        <v>6916</v>
      </c>
      <c r="G8401">
        <v>364</v>
      </c>
      <c r="H8401" s="3">
        <f>_xlfn.XLOOKUP(sales[[#This Row],[Product]],products[Product],products[Cost per box])*sales[[#This Row],[Boxes]]</f>
        <v>3723.7200000000003</v>
      </c>
      <c r="I8401" s="4">
        <f>sales[[#This Row],[Revenue]]-sales[[#This Row],[Cost]]</f>
        <v>3192.2799999999997</v>
      </c>
    </row>
    <row r="8402" spans="2:9" x14ac:dyDescent="0.25">
      <c r="B8402" t="s">
        <v>15</v>
      </c>
      <c r="C8402" t="s">
        <v>21</v>
      </c>
      <c r="D8402" t="s">
        <v>14</v>
      </c>
      <c r="E8402" s="1">
        <v>44595</v>
      </c>
      <c r="F8402" s="4">
        <v>4200</v>
      </c>
      <c r="G8402">
        <v>183</v>
      </c>
      <c r="H8402" s="3">
        <f>_xlfn.XLOOKUP(sales[[#This Row],[Product]],products[Product],products[Cost per box])*sales[[#This Row],[Boxes]]</f>
        <v>1154.73</v>
      </c>
      <c r="I8402" s="4">
        <f>sales[[#This Row],[Revenue]]-sales[[#This Row],[Cost]]</f>
        <v>3045.27</v>
      </c>
    </row>
    <row r="8403" spans="2:9" x14ac:dyDescent="0.25">
      <c r="B8403" t="s">
        <v>46</v>
      </c>
      <c r="C8403" t="s">
        <v>9</v>
      </c>
      <c r="D8403" t="s">
        <v>45</v>
      </c>
      <c r="E8403" s="1">
        <v>44596</v>
      </c>
      <c r="F8403" s="4">
        <v>3990</v>
      </c>
      <c r="G8403">
        <v>167</v>
      </c>
      <c r="H8403" s="3">
        <f>_xlfn.XLOOKUP(sales[[#This Row],[Product]],products[Product],products[Cost per box])*sales[[#This Row],[Boxes]]</f>
        <v>1290.9100000000001</v>
      </c>
      <c r="I8403" s="4">
        <f>sales[[#This Row],[Revenue]]-sales[[#This Row],[Cost]]</f>
        <v>2699.09</v>
      </c>
    </row>
    <row r="8404" spans="2:9" x14ac:dyDescent="0.25">
      <c r="B8404" t="s">
        <v>18</v>
      </c>
      <c r="C8404" t="s">
        <v>21</v>
      </c>
      <c r="D8404" t="s">
        <v>19</v>
      </c>
      <c r="E8404" s="1">
        <v>44596</v>
      </c>
      <c r="F8404" s="4">
        <v>3157</v>
      </c>
      <c r="G8404">
        <v>186</v>
      </c>
      <c r="H8404" s="3">
        <f>_xlfn.XLOOKUP(sales[[#This Row],[Product]],products[Product],products[Cost per box])*sales[[#This Row],[Boxes]]</f>
        <v>1902.78</v>
      </c>
      <c r="I8404" s="4">
        <f>sales[[#This Row],[Revenue]]-sales[[#This Row],[Cost]]</f>
        <v>1254.22</v>
      </c>
    </row>
    <row r="8405" spans="2:9" x14ac:dyDescent="0.25">
      <c r="B8405" t="s">
        <v>13</v>
      </c>
      <c r="C8405" t="s">
        <v>6</v>
      </c>
      <c r="D8405" t="s">
        <v>47</v>
      </c>
      <c r="E8405" s="1">
        <v>44596</v>
      </c>
      <c r="F8405" s="4">
        <v>2331</v>
      </c>
      <c r="G8405">
        <v>212</v>
      </c>
      <c r="H8405" s="3">
        <f>_xlfn.XLOOKUP(sales[[#This Row],[Product]],products[Product],products[Cost per box])*sales[[#This Row],[Boxes]]</f>
        <v>1115.1199999999999</v>
      </c>
      <c r="I8405" s="4">
        <f>sales[[#This Row],[Revenue]]-sales[[#This Row],[Cost]]</f>
        <v>1215.8800000000001</v>
      </c>
    </row>
    <row r="8406" spans="2:9" x14ac:dyDescent="0.25">
      <c r="B8406" t="s">
        <v>10</v>
      </c>
      <c r="C8406" t="s">
        <v>21</v>
      </c>
      <c r="D8406" t="s">
        <v>31</v>
      </c>
      <c r="E8406" s="1">
        <v>44596</v>
      </c>
      <c r="F8406" s="4">
        <v>2702</v>
      </c>
      <c r="G8406">
        <v>109</v>
      </c>
      <c r="H8406" s="3">
        <f>_xlfn.XLOOKUP(sales[[#This Row],[Product]],products[Product],products[Cost per box])*sales[[#This Row],[Boxes]]</f>
        <v>623.48</v>
      </c>
      <c r="I8406" s="4">
        <f>sales[[#This Row],[Revenue]]-sales[[#This Row],[Cost]]</f>
        <v>2078.52</v>
      </c>
    </row>
    <row r="8407" spans="2:9" x14ac:dyDescent="0.25">
      <c r="B8407" t="s">
        <v>34</v>
      </c>
      <c r="C8407" t="s">
        <v>11</v>
      </c>
      <c r="D8407" t="s">
        <v>50</v>
      </c>
      <c r="E8407" s="1">
        <v>44596</v>
      </c>
      <c r="F8407" s="4">
        <v>1638</v>
      </c>
      <c r="G8407">
        <v>87</v>
      </c>
      <c r="H8407" s="3">
        <f>_xlfn.XLOOKUP(sales[[#This Row],[Product]],products[Product],products[Cost per box])*sales[[#This Row],[Boxes]]</f>
        <v>1079.67</v>
      </c>
      <c r="I8407" s="4">
        <f>sales[[#This Row],[Revenue]]-sales[[#This Row],[Cost]]</f>
        <v>558.32999999999993</v>
      </c>
    </row>
    <row r="8408" spans="2:9" x14ac:dyDescent="0.25">
      <c r="B8408" t="s">
        <v>34</v>
      </c>
      <c r="C8408" t="s">
        <v>27</v>
      </c>
      <c r="D8408" t="s">
        <v>19</v>
      </c>
      <c r="E8408" s="1">
        <v>44596</v>
      </c>
      <c r="F8408" s="4">
        <v>6657</v>
      </c>
      <c r="G8408">
        <v>317</v>
      </c>
      <c r="H8408" s="3">
        <f>_xlfn.XLOOKUP(sales[[#This Row],[Product]],products[Product],products[Cost per box])*sales[[#This Row],[Boxes]]</f>
        <v>3242.9100000000003</v>
      </c>
      <c r="I8408" s="4">
        <f>sales[[#This Row],[Revenue]]-sales[[#This Row],[Cost]]</f>
        <v>3414.0899999999997</v>
      </c>
    </row>
    <row r="8409" spans="2:9" x14ac:dyDescent="0.25">
      <c r="B8409" t="s">
        <v>32</v>
      </c>
      <c r="C8409" t="s">
        <v>11</v>
      </c>
      <c r="D8409" t="s">
        <v>44</v>
      </c>
      <c r="E8409" s="1">
        <v>44596</v>
      </c>
      <c r="F8409" s="4">
        <v>11816</v>
      </c>
      <c r="G8409">
        <v>538</v>
      </c>
      <c r="H8409" s="3">
        <f>_xlfn.XLOOKUP(sales[[#This Row],[Product]],products[Product],products[Cost per box])*sales[[#This Row],[Boxes]]</f>
        <v>5148.66</v>
      </c>
      <c r="I8409" s="4">
        <f>sales[[#This Row],[Revenue]]-sales[[#This Row],[Cost]]</f>
        <v>6667.34</v>
      </c>
    </row>
    <row r="8410" spans="2:9" x14ac:dyDescent="0.25">
      <c r="B8410" t="s">
        <v>39</v>
      </c>
      <c r="C8410" t="s">
        <v>21</v>
      </c>
      <c r="D8410" t="s">
        <v>50</v>
      </c>
      <c r="E8410" s="1">
        <v>44596</v>
      </c>
      <c r="F8410" s="4">
        <v>13496</v>
      </c>
      <c r="G8410">
        <v>614</v>
      </c>
      <c r="H8410" s="3">
        <f>_xlfn.XLOOKUP(sales[[#This Row],[Product]],products[Product],products[Cost per box])*sales[[#This Row],[Boxes]]</f>
        <v>7619.74</v>
      </c>
      <c r="I8410" s="4">
        <f>sales[[#This Row],[Revenue]]-sales[[#This Row],[Cost]]</f>
        <v>5876.26</v>
      </c>
    </row>
    <row r="8411" spans="2:9" x14ac:dyDescent="0.25">
      <c r="B8411" t="s">
        <v>23</v>
      </c>
      <c r="C8411" t="s">
        <v>27</v>
      </c>
      <c r="D8411" t="s">
        <v>12</v>
      </c>
      <c r="E8411" s="1">
        <v>44596</v>
      </c>
      <c r="F8411" s="4">
        <v>21882</v>
      </c>
      <c r="G8411">
        <v>1960</v>
      </c>
      <c r="H8411" s="3">
        <f>_xlfn.XLOOKUP(sales[[#This Row],[Product]],products[Product],products[Cost per box])*sales[[#This Row],[Boxes]]</f>
        <v>16522.8</v>
      </c>
      <c r="I8411" s="4">
        <f>sales[[#This Row],[Revenue]]-sales[[#This Row],[Cost]]</f>
        <v>5359.2000000000007</v>
      </c>
    </row>
    <row r="8412" spans="2:9" x14ac:dyDescent="0.25">
      <c r="B8412" t="s">
        <v>40</v>
      </c>
      <c r="C8412" t="s">
        <v>27</v>
      </c>
      <c r="D8412" t="s">
        <v>26</v>
      </c>
      <c r="E8412" s="1">
        <v>44596</v>
      </c>
      <c r="F8412" s="4">
        <v>413</v>
      </c>
      <c r="G8412">
        <v>25</v>
      </c>
      <c r="H8412" s="3">
        <f>_xlfn.XLOOKUP(sales[[#This Row],[Product]],products[Product],products[Cost per box])*sales[[#This Row],[Boxes]]</f>
        <v>160.75</v>
      </c>
      <c r="I8412" s="4">
        <f>sales[[#This Row],[Revenue]]-sales[[#This Row],[Cost]]</f>
        <v>252.25</v>
      </c>
    </row>
    <row r="8413" spans="2:9" x14ac:dyDescent="0.25">
      <c r="B8413" t="s">
        <v>55</v>
      </c>
      <c r="C8413" t="s">
        <v>6</v>
      </c>
      <c r="D8413" t="s">
        <v>38</v>
      </c>
      <c r="E8413" s="1">
        <v>44596</v>
      </c>
      <c r="F8413" s="4">
        <v>6825</v>
      </c>
      <c r="G8413">
        <v>360</v>
      </c>
      <c r="H8413" s="3">
        <f>_xlfn.XLOOKUP(sales[[#This Row],[Product]],products[Product],products[Cost per box])*sales[[#This Row],[Boxes]]</f>
        <v>3578.3999999999996</v>
      </c>
      <c r="I8413" s="4">
        <f>sales[[#This Row],[Revenue]]-sales[[#This Row],[Cost]]</f>
        <v>3246.6000000000004</v>
      </c>
    </row>
    <row r="8414" spans="2:9" x14ac:dyDescent="0.25">
      <c r="B8414" t="s">
        <v>20</v>
      </c>
      <c r="C8414" t="s">
        <v>27</v>
      </c>
      <c r="D8414" t="s">
        <v>14</v>
      </c>
      <c r="E8414" s="1">
        <v>44596</v>
      </c>
      <c r="F8414" s="4">
        <v>3143</v>
      </c>
      <c r="G8414">
        <v>143</v>
      </c>
      <c r="H8414" s="3">
        <f>_xlfn.XLOOKUP(sales[[#This Row],[Product]],products[Product],products[Cost per box])*sales[[#This Row],[Boxes]]</f>
        <v>902.32999999999993</v>
      </c>
      <c r="I8414" s="4">
        <f>sales[[#This Row],[Revenue]]-sales[[#This Row],[Cost]]</f>
        <v>2240.67</v>
      </c>
    </row>
    <row r="8415" spans="2:9" x14ac:dyDescent="0.25">
      <c r="B8415" t="s">
        <v>29</v>
      </c>
      <c r="C8415" t="s">
        <v>9</v>
      </c>
      <c r="D8415" t="s">
        <v>7</v>
      </c>
      <c r="E8415" s="1">
        <v>44596</v>
      </c>
      <c r="F8415" s="4">
        <v>7658</v>
      </c>
      <c r="G8415">
        <v>365</v>
      </c>
      <c r="H8415" s="3">
        <f>_xlfn.XLOOKUP(sales[[#This Row],[Product]],products[Product],products[Cost per box])*sales[[#This Row],[Boxes]]</f>
        <v>1879.7500000000002</v>
      </c>
      <c r="I8415" s="4">
        <f>sales[[#This Row],[Revenue]]-sales[[#This Row],[Cost]]</f>
        <v>5778.25</v>
      </c>
    </row>
    <row r="8416" spans="2:9" x14ac:dyDescent="0.25">
      <c r="B8416" t="s">
        <v>51</v>
      </c>
      <c r="C8416" t="s">
        <v>9</v>
      </c>
      <c r="D8416" t="s">
        <v>7</v>
      </c>
      <c r="E8416" s="1">
        <v>44596</v>
      </c>
      <c r="F8416" s="4">
        <v>6867</v>
      </c>
      <c r="G8416">
        <v>299</v>
      </c>
      <c r="H8416" s="3">
        <f>_xlfn.XLOOKUP(sales[[#This Row],[Product]],products[Product],products[Cost per box])*sales[[#This Row],[Boxes]]</f>
        <v>1539.8500000000001</v>
      </c>
      <c r="I8416" s="4">
        <f>sales[[#This Row],[Revenue]]-sales[[#This Row],[Cost]]</f>
        <v>5327.15</v>
      </c>
    </row>
    <row r="8417" spans="2:9" x14ac:dyDescent="0.25">
      <c r="B8417" t="s">
        <v>15</v>
      </c>
      <c r="C8417" t="s">
        <v>16</v>
      </c>
      <c r="D8417" t="s">
        <v>24</v>
      </c>
      <c r="E8417" s="1">
        <v>44596</v>
      </c>
      <c r="F8417" s="4">
        <v>1974</v>
      </c>
      <c r="G8417">
        <v>94</v>
      </c>
      <c r="H8417" s="3">
        <f>_xlfn.XLOOKUP(sales[[#This Row],[Product]],products[Product],products[Cost per box])*sales[[#This Row],[Boxes]]</f>
        <v>987.93999999999994</v>
      </c>
      <c r="I8417" s="4">
        <f>sales[[#This Row],[Revenue]]-sales[[#This Row],[Cost]]</f>
        <v>986.06000000000006</v>
      </c>
    </row>
    <row r="8418" spans="2:9" x14ac:dyDescent="0.25">
      <c r="B8418" t="s">
        <v>37</v>
      </c>
      <c r="C8418" t="s">
        <v>16</v>
      </c>
      <c r="D8418" t="s">
        <v>22</v>
      </c>
      <c r="E8418" s="1">
        <v>44596</v>
      </c>
      <c r="F8418" s="4">
        <v>4095</v>
      </c>
      <c r="G8418">
        <v>179</v>
      </c>
      <c r="H8418" s="3">
        <f>_xlfn.XLOOKUP(sales[[#This Row],[Product]],products[Product],products[Cost per box])*sales[[#This Row],[Boxes]]</f>
        <v>1471.38</v>
      </c>
      <c r="I8418" s="4">
        <f>sales[[#This Row],[Revenue]]-sales[[#This Row],[Cost]]</f>
        <v>2623.62</v>
      </c>
    </row>
    <row r="8419" spans="2:9" x14ac:dyDescent="0.25">
      <c r="B8419" t="s">
        <v>55</v>
      </c>
      <c r="C8419" t="s">
        <v>6</v>
      </c>
      <c r="D8419" t="s">
        <v>26</v>
      </c>
      <c r="E8419" s="1">
        <v>44596</v>
      </c>
      <c r="F8419" s="4">
        <v>5383</v>
      </c>
      <c r="G8419">
        <v>385</v>
      </c>
      <c r="H8419" s="3">
        <f>_xlfn.XLOOKUP(sales[[#This Row],[Product]],products[Product],products[Cost per box])*sales[[#This Row],[Boxes]]</f>
        <v>2475.5499999999997</v>
      </c>
      <c r="I8419" s="4">
        <f>sales[[#This Row],[Revenue]]-sales[[#This Row],[Cost]]</f>
        <v>2907.4500000000003</v>
      </c>
    </row>
    <row r="8420" spans="2:9" x14ac:dyDescent="0.25">
      <c r="B8420" t="s">
        <v>55</v>
      </c>
      <c r="C8420" t="s">
        <v>27</v>
      </c>
      <c r="D8420" t="s">
        <v>24</v>
      </c>
      <c r="E8420" s="1">
        <v>44596</v>
      </c>
      <c r="F8420" s="4">
        <v>819</v>
      </c>
      <c r="G8420">
        <v>35</v>
      </c>
      <c r="H8420" s="3">
        <f>_xlfn.XLOOKUP(sales[[#This Row],[Product]],products[Product],products[Cost per box])*sales[[#This Row],[Boxes]]</f>
        <v>367.84999999999997</v>
      </c>
      <c r="I8420" s="4">
        <f>sales[[#This Row],[Revenue]]-sales[[#This Row],[Cost]]</f>
        <v>451.15000000000003</v>
      </c>
    </row>
    <row r="8421" spans="2:9" x14ac:dyDescent="0.25">
      <c r="B8421" t="s">
        <v>41</v>
      </c>
      <c r="C8421" t="s">
        <v>6</v>
      </c>
      <c r="D8421" t="s">
        <v>36</v>
      </c>
      <c r="E8421" s="1">
        <v>44596</v>
      </c>
      <c r="F8421" s="4">
        <v>420</v>
      </c>
      <c r="G8421">
        <v>18</v>
      </c>
      <c r="H8421" s="3">
        <f>_xlfn.XLOOKUP(sales[[#This Row],[Product]],products[Product],products[Cost per box])*sales[[#This Row],[Boxes]]</f>
        <v>90.72</v>
      </c>
      <c r="I8421" s="4">
        <f>sales[[#This Row],[Revenue]]-sales[[#This Row],[Cost]]</f>
        <v>329.28</v>
      </c>
    </row>
    <row r="8422" spans="2:9" x14ac:dyDescent="0.25">
      <c r="B8422" t="s">
        <v>8</v>
      </c>
      <c r="C8422" t="s">
        <v>9</v>
      </c>
      <c r="D8422" t="s">
        <v>24</v>
      </c>
      <c r="E8422" s="1">
        <v>44596</v>
      </c>
      <c r="F8422" s="4">
        <v>8330</v>
      </c>
      <c r="G8422">
        <v>417</v>
      </c>
      <c r="H8422" s="3">
        <f>_xlfn.XLOOKUP(sales[[#This Row],[Product]],products[Product],products[Cost per box])*sales[[#This Row],[Boxes]]</f>
        <v>4382.67</v>
      </c>
      <c r="I8422" s="4">
        <f>sales[[#This Row],[Revenue]]-sales[[#This Row],[Cost]]</f>
        <v>3947.33</v>
      </c>
    </row>
    <row r="8423" spans="2:9" x14ac:dyDescent="0.25">
      <c r="B8423" t="s">
        <v>20</v>
      </c>
      <c r="C8423" t="s">
        <v>9</v>
      </c>
      <c r="D8423" t="s">
        <v>50</v>
      </c>
      <c r="E8423" s="1">
        <v>44596</v>
      </c>
      <c r="F8423" s="4">
        <v>1953</v>
      </c>
      <c r="G8423">
        <v>115</v>
      </c>
      <c r="H8423" s="3">
        <f>_xlfn.XLOOKUP(sales[[#This Row],[Product]],products[Product],products[Cost per box])*sales[[#This Row],[Boxes]]</f>
        <v>1427.15</v>
      </c>
      <c r="I8423" s="4">
        <f>sales[[#This Row],[Revenue]]-sales[[#This Row],[Cost]]</f>
        <v>525.84999999999991</v>
      </c>
    </row>
    <row r="8424" spans="2:9" x14ac:dyDescent="0.25">
      <c r="B8424" t="s">
        <v>23</v>
      </c>
      <c r="C8424" t="s">
        <v>27</v>
      </c>
      <c r="D8424" t="s">
        <v>28</v>
      </c>
      <c r="E8424" s="1">
        <v>44596</v>
      </c>
      <c r="F8424" s="4">
        <v>12530</v>
      </c>
      <c r="G8424">
        <v>482</v>
      </c>
      <c r="H8424" s="3">
        <f>_xlfn.XLOOKUP(sales[[#This Row],[Product]],products[Product],products[Cost per box])*sales[[#This Row],[Boxes]]</f>
        <v>1330.32</v>
      </c>
      <c r="I8424" s="4">
        <f>sales[[#This Row],[Revenue]]-sales[[#This Row],[Cost]]</f>
        <v>11199.68</v>
      </c>
    </row>
    <row r="8425" spans="2:9" x14ac:dyDescent="0.25">
      <c r="B8425" t="s">
        <v>8</v>
      </c>
      <c r="C8425" t="s">
        <v>6</v>
      </c>
      <c r="D8425" t="s">
        <v>28</v>
      </c>
      <c r="E8425" s="1">
        <v>44596</v>
      </c>
      <c r="F8425" s="4">
        <v>7889</v>
      </c>
      <c r="G8425">
        <v>304</v>
      </c>
      <c r="H8425" s="3">
        <f>_xlfn.XLOOKUP(sales[[#This Row],[Product]],products[Product],products[Cost per box])*sales[[#This Row],[Boxes]]</f>
        <v>839.04</v>
      </c>
      <c r="I8425" s="4">
        <f>sales[[#This Row],[Revenue]]-sales[[#This Row],[Cost]]</f>
        <v>7049.96</v>
      </c>
    </row>
    <row r="8426" spans="2:9" x14ac:dyDescent="0.25">
      <c r="B8426" t="s">
        <v>41</v>
      </c>
      <c r="C8426" t="s">
        <v>16</v>
      </c>
      <c r="D8426" t="s">
        <v>45</v>
      </c>
      <c r="E8426" s="1">
        <v>44596</v>
      </c>
      <c r="F8426" s="4">
        <v>5572</v>
      </c>
      <c r="G8426">
        <v>215</v>
      </c>
      <c r="H8426" s="3">
        <f>_xlfn.XLOOKUP(sales[[#This Row],[Product]],products[Product],products[Cost per box])*sales[[#This Row],[Boxes]]</f>
        <v>1661.95</v>
      </c>
      <c r="I8426" s="4">
        <f>sales[[#This Row],[Revenue]]-sales[[#This Row],[Cost]]</f>
        <v>3910.05</v>
      </c>
    </row>
    <row r="8427" spans="2:9" x14ac:dyDescent="0.25">
      <c r="B8427" t="s">
        <v>8</v>
      </c>
      <c r="C8427" t="s">
        <v>16</v>
      </c>
      <c r="D8427" t="s">
        <v>24</v>
      </c>
      <c r="E8427" s="1">
        <v>44596</v>
      </c>
      <c r="F8427" s="4">
        <v>8624</v>
      </c>
      <c r="G8427">
        <v>360</v>
      </c>
      <c r="H8427" s="3">
        <f>_xlfn.XLOOKUP(sales[[#This Row],[Product]],products[Product],products[Cost per box])*sales[[#This Row],[Boxes]]</f>
        <v>3783.6</v>
      </c>
      <c r="I8427" s="4">
        <f>sales[[#This Row],[Revenue]]-sales[[#This Row],[Cost]]</f>
        <v>4840.3999999999996</v>
      </c>
    </row>
    <row r="8428" spans="2:9" x14ac:dyDescent="0.25">
      <c r="B8428" t="s">
        <v>53</v>
      </c>
      <c r="C8428" t="s">
        <v>11</v>
      </c>
      <c r="D8428" t="s">
        <v>31</v>
      </c>
      <c r="E8428" s="1">
        <v>44599</v>
      </c>
      <c r="F8428" s="4">
        <v>8463</v>
      </c>
      <c r="G8428">
        <v>326</v>
      </c>
      <c r="H8428" s="3">
        <f>_xlfn.XLOOKUP(sales[[#This Row],[Product]],products[Product],products[Cost per box])*sales[[#This Row],[Boxes]]</f>
        <v>1864.72</v>
      </c>
      <c r="I8428" s="4">
        <f>sales[[#This Row],[Revenue]]-sales[[#This Row],[Cost]]</f>
        <v>6598.28</v>
      </c>
    </row>
    <row r="8429" spans="2:9" x14ac:dyDescent="0.25">
      <c r="B8429" t="s">
        <v>10</v>
      </c>
      <c r="C8429" t="s">
        <v>11</v>
      </c>
      <c r="D8429" t="s">
        <v>47</v>
      </c>
      <c r="E8429" s="1">
        <v>44599</v>
      </c>
      <c r="F8429" s="4">
        <v>4102</v>
      </c>
      <c r="G8429">
        <v>513</v>
      </c>
      <c r="H8429" s="3">
        <f>_xlfn.XLOOKUP(sales[[#This Row],[Product]],products[Product],products[Cost per box])*sales[[#This Row],[Boxes]]</f>
        <v>2698.38</v>
      </c>
      <c r="I8429" s="4">
        <f>sales[[#This Row],[Revenue]]-sales[[#This Row],[Cost]]</f>
        <v>1403.62</v>
      </c>
    </row>
    <row r="8430" spans="2:9" x14ac:dyDescent="0.25">
      <c r="B8430" t="s">
        <v>20</v>
      </c>
      <c r="C8430" t="s">
        <v>11</v>
      </c>
      <c r="D8430" t="s">
        <v>28</v>
      </c>
      <c r="E8430" s="1">
        <v>44599</v>
      </c>
      <c r="F8430" s="4">
        <v>7322</v>
      </c>
      <c r="G8430">
        <v>253</v>
      </c>
      <c r="H8430" s="3">
        <f>_xlfn.XLOOKUP(sales[[#This Row],[Product]],products[Product],products[Cost per box])*sales[[#This Row],[Boxes]]</f>
        <v>698.28</v>
      </c>
      <c r="I8430" s="4">
        <f>sales[[#This Row],[Revenue]]-sales[[#This Row],[Cost]]</f>
        <v>6623.72</v>
      </c>
    </row>
    <row r="8431" spans="2:9" x14ac:dyDescent="0.25">
      <c r="B8431" t="s">
        <v>10</v>
      </c>
      <c r="C8431" t="s">
        <v>9</v>
      </c>
      <c r="D8431" t="s">
        <v>31</v>
      </c>
      <c r="E8431" s="1">
        <v>44599</v>
      </c>
      <c r="F8431" s="4">
        <v>2163</v>
      </c>
      <c r="G8431">
        <v>84</v>
      </c>
      <c r="H8431" s="3">
        <f>_xlfn.XLOOKUP(sales[[#This Row],[Product]],products[Product],products[Cost per box])*sales[[#This Row],[Boxes]]</f>
        <v>480.47999999999996</v>
      </c>
      <c r="I8431" s="4">
        <f>sales[[#This Row],[Revenue]]-sales[[#This Row],[Cost]]</f>
        <v>1682.52</v>
      </c>
    </row>
    <row r="8432" spans="2:9" x14ac:dyDescent="0.25">
      <c r="B8432" t="s">
        <v>55</v>
      </c>
      <c r="C8432" t="s">
        <v>16</v>
      </c>
      <c r="D8432" t="s">
        <v>31</v>
      </c>
      <c r="E8432" s="1">
        <v>44599</v>
      </c>
      <c r="F8432" s="4">
        <v>1834</v>
      </c>
      <c r="G8432">
        <v>84</v>
      </c>
      <c r="H8432" s="3">
        <f>_xlfn.XLOOKUP(sales[[#This Row],[Product]],products[Product],products[Cost per box])*sales[[#This Row],[Boxes]]</f>
        <v>480.47999999999996</v>
      </c>
      <c r="I8432" s="4">
        <f>sales[[#This Row],[Revenue]]-sales[[#This Row],[Cost]]</f>
        <v>1353.52</v>
      </c>
    </row>
    <row r="8433" spans="2:9" x14ac:dyDescent="0.25">
      <c r="B8433" t="s">
        <v>15</v>
      </c>
      <c r="C8433" t="s">
        <v>11</v>
      </c>
      <c r="D8433" t="s">
        <v>12</v>
      </c>
      <c r="E8433" s="1">
        <v>44599</v>
      </c>
      <c r="F8433" s="4">
        <v>3493</v>
      </c>
      <c r="G8433">
        <v>233</v>
      </c>
      <c r="H8433" s="3">
        <f>_xlfn.XLOOKUP(sales[[#This Row],[Product]],products[Product],products[Cost per box])*sales[[#This Row],[Boxes]]</f>
        <v>1964.1899999999998</v>
      </c>
      <c r="I8433" s="4">
        <f>sales[[#This Row],[Revenue]]-sales[[#This Row],[Cost]]</f>
        <v>1528.8100000000002</v>
      </c>
    </row>
    <row r="8434" spans="2:9" x14ac:dyDescent="0.25">
      <c r="B8434" t="s">
        <v>54</v>
      </c>
      <c r="C8434" t="s">
        <v>21</v>
      </c>
      <c r="D8434" t="s">
        <v>45</v>
      </c>
      <c r="E8434" s="1">
        <v>44599</v>
      </c>
      <c r="F8434" s="4">
        <v>4130</v>
      </c>
      <c r="G8434">
        <v>180</v>
      </c>
      <c r="H8434" s="3">
        <f>_xlfn.XLOOKUP(sales[[#This Row],[Product]],products[Product],products[Cost per box])*sales[[#This Row],[Boxes]]</f>
        <v>1391.4</v>
      </c>
      <c r="I8434" s="4">
        <f>sales[[#This Row],[Revenue]]-sales[[#This Row],[Cost]]</f>
        <v>2738.6</v>
      </c>
    </row>
    <row r="8435" spans="2:9" x14ac:dyDescent="0.25">
      <c r="B8435" t="s">
        <v>20</v>
      </c>
      <c r="C8435" t="s">
        <v>6</v>
      </c>
      <c r="D8435" t="s">
        <v>31</v>
      </c>
      <c r="E8435" s="1">
        <v>44599</v>
      </c>
      <c r="F8435" s="4">
        <v>15449</v>
      </c>
      <c r="G8435">
        <v>595</v>
      </c>
      <c r="H8435" s="3">
        <f>_xlfn.XLOOKUP(sales[[#This Row],[Product]],products[Product],products[Cost per box])*sales[[#This Row],[Boxes]]</f>
        <v>3403.3999999999996</v>
      </c>
      <c r="I8435" s="4">
        <f>sales[[#This Row],[Revenue]]-sales[[#This Row],[Cost]]</f>
        <v>12045.6</v>
      </c>
    </row>
    <row r="8436" spans="2:9" x14ac:dyDescent="0.25">
      <c r="B8436" t="s">
        <v>5</v>
      </c>
      <c r="C8436" t="s">
        <v>16</v>
      </c>
      <c r="D8436" t="s">
        <v>45</v>
      </c>
      <c r="E8436" s="1">
        <v>44599</v>
      </c>
      <c r="F8436" s="4">
        <v>9807</v>
      </c>
      <c r="G8436">
        <v>409</v>
      </c>
      <c r="H8436" s="3">
        <f>_xlfn.XLOOKUP(sales[[#This Row],[Product]],products[Product],products[Cost per box])*sales[[#This Row],[Boxes]]</f>
        <v>3161.57</v>
      </c>
      <c r="I8436" s="4">
        <f>sales[[#This Row],[Revenue]]-sales[[#This Row],[Cost]]</f>
        <v>6645.43</v>
      </c>
    </row>
    <row r="8437" spans="2:9" x14ac:dyDescent="0.25">
      <c r="B8437" t="s">
        <v>54</v>
      </c>
      <c r="C8437" t="s">
        <v>6</v>
      </c>
      <c r="D8437" t="s">
        <v>38</v>
      </c>
      <c r="E8437" s="1">
        <v>44599</v>
      </c>
      <c r="F8437" s="4">
        <v>2114</v>
      </c>
      <c r="G8437">
        <v>97</v>
      </c>
      <c r="H8437" s="3">
        <f>_xlfn.XLOOKUP(sales[[#This Row],[Product]],products[Product],products[Cost per box])*sales[[#This Row],[Boxes]]</f>
        <v>964.18</v>
      </c>
      <c r="I8437" s="4">
        <f>sales[[#This Row],[Revenue]]-sales[[#This Row],[Cost]]</f>
        <v>1149.8200000000002</v>
      </c>
    </row>
    <row r="8438" spans="2:9" x14ac:dyDescent="0.25">
      <c r="B8438" t="s">
        <v>49</v>
      </c>
      <c r="C8438" t="s">
        <v>21</v>
      </c>
      <c r="D8438" t="s">
        <v>19</v>
      </c>
      <c r="E8438" s="1">
        <v>44599</v>
      </c>
      <c r="F8438" s="4">
        <v>3675</v>
      </c>
      <c r="G8438">
        <v>230</v>
      </c>
      <c r="H8438" s="3">
        <f>_xlfn.XLOOKUP(sales[[#This Row],[Product]],products[Product],products[Cost per box])*sales[[#This Row],[Boxes]]</f>
        <v>2352.9</v>
      </c>
      <c r="I8438" s="4">
        <f>sales[[#This Row],[Revenue]]-sales[[#This Row],[Cost]]</f>
        <v>1322.1</v>
      </c>
    </row>
    <row r="8439" spans="2:9" x14ac:dyDescent="0.25">
      <c r="B8439" t="s">
        <v>49</v>
      </c>
      <c r="C8439" t="s">
        <v>27</v>
      </c>
      <c r="D8439" t="s">
        <v>17</v>
      </c>
      <c r="E8439" s="1">
        <v>44599</v>
      </c>
      <c r="F8439" s="4">
        <v>9345</v>
      </c>
      <c r="G8439">
        <v>492</v>
      </c>
      <c r="H8439" s="3">
        <f>_xlfn.XLOOKUP(sales[[#This Row],[Product]],products[Product],products[Cost per box])*sales[[#This Row],[Boxes]]</f>
        <v>3345.6</v>
      </c>
      <c r="I8439" s="4">
        <f>sales[[#This Row],[Revenue]]-sales[[#This Row],[Cost]]</f>
        <v>5999.4</v>
      </c>
    </row>
    <row r="8440" spans="2:9" x14ac:dyDescent="0.25">
      <c r="B8440" t="s">
        <v>49</v>
      </c>
      <c r="C8440" t="s">
        <v>27</v>
      </c>
      <c r="D8440" t="s">
        <v>38</v>
      </c>
      <c r="E8440" s="1">
        <v>44599</v>
      </c>
      <c r="F8440" s="4">
        <v>378</v>
      </c>
      <c r="G8440">
        <v>19</v>
      </c>
      <c r="H8440" s="3">
        <f>_xlfn.XLOOKUP(sales[[#This Row],[Product]],products[Product],products[Cost per box])*sales[[#This Row],[Boxes]]</f>
        <v>188.85999999999999</v>
      </c>
      <c r="I8440" s="4">
        <f>sales[[#This Row],[Revenue]]-sales[[#This Row],[Cost]]</f>
        <v>189.14000000000001</v>
      </c>
    </row>
    <row r="8441" spans="2:9" x14ac:dyDescent="0.25">
      <c r="B8441" t="s">
        <v>54</v>
      </c>
      <c r="C8441" t="s">
        <v>21</v>
      </c>
      <c r="D8441" t="s">
        <v>14</v>
      </c>
      <c r="E8441" s="1">
        <v>44599</v>
      </c>
      <c r="F8441" s="4">
        <v>5656</v>
      </c>
      <c r="G8441">
        <v>227</v>
      </c>
      <c r="H8441" s="3">
        <f>_xlfn.XLOOKUP(sales[[#This Row],[Product]],products[Product],products[Cost per box])*sales[[#This Row],[Boxes]]</f>
        <v>1432.37</v>
      </c>
      <c r="I8441" s="4">
        <f>sales[[#This Row],[Revenue]]-sales[[#This Row],[Cost]]</f>
        <v>4223.63</v>
      </c>
    </row>
    <row r="8442" spans="2:9" x14ac:dyDescent="0.25">
      <c r="B8442" t="s">
        <v>53</v>
      </c>
      <c r="C8442" t="s">
        <v>27</v>
      </c>
      <c r="D8442" t="s">
        <v>43</v>
      </c>
      <c r="E8442" s="1">
        <v>44599</v>
      </c>
      <c r="F8442" s="4">
        <v>11669</v>
      </c>
      <c r="G8442">
        <v>556</v>
      </c>
      <c r="H8442" s="3">
        <f>_xlfn.XLOOKUP(sales[[#This Row],[Product]],products[Product],products[Cost per box])*sales[[#This Row],[Boxes]]</f>
        <v>2140.6</v>
      </c>
      <c r="I8442" s="4">
        <f>sales[[#This Row],[Revenue]]-sales[[#This Row],[Cost]]</f>
        <v>9528.4</v>
      </c>
    </row>
    <row r="8443" spans="2:9" x14ac:dyDescent="0.25">
      <c r="B8443" t="s">
        <v>25</v>
      </c>
      <c r="C8443" t="s">
        <v>9</v>
      </c>
      <c r="D8443" t="s">
        <v>36</v>
      </c>
      <c r="E8443" s="1">
        <v>44599</v>
      </c>
      <c r="F8443" s="4">
        <v>2569</v>
      </c>
      <c r="G8443">
        <v>112</v>
      </c>
      <c r="H8443" s="3">
        <f>_xlfn.XLOOKUP(sales[[#This Row],[Product]],products[Product],products[Cost per box])*sales[[#This Row],[Boxes]]</f>
        <v>564.48</v>
      </c>
      <c r="I8443" s="4">
        <f>sales[[#This Row],[Revenue]]-sales[[#This Row],[Cost]]</f>
        <v>2004.52</v>
      </c>
    </row>
    <row r="8444" spans="2:9" x14ac:dyDescent="0.25">
      <c r="B8444" t="s">
        <v>20</v>
      </c>
      <c r="C8444" t="s">
        <v>11</v>
      </c>
      <c r="D8444" t="s">
        <v>50</v>
      </c>
      <c r="E8444" s="1">
        <v>44599</v>
      </c>
      <c r="F8444" s="4">
        <v>476</v>
      </c>
      <c r="G8444">
        <v>23</v>
      </c>
      <c r="H8444" s="3">
        <f>_xlfn.XLOOKUP(sales[[#This Row],[Product]],products[Product],products[Cost per box])*sales[[#This Row],[Boxes]]</f>
        <v>285.43</v>
      </c>
      <c r="I8444" s="4">
        <f>sales[[#This Row],[Revenue]]-sales[[#This Row],[Cost]]</f>
        <v>190.57</v>
      </c>
    </row>
    <row r="8445" spans="2:9" x14ac:dyDescent="0.25">
      <c r="B8445" t="s">
        <v>25</v>
      </c>
      <c r="C8445" t="s">
        <v>21</v>
      </c>
      <c r="D8445" t="s">
        <v>44</v>
      </c>
      <c r="E8445" s="1">
        <v>44599</v>
      </c>
      <c r="F8445" s="4">
        <v>3479</v>
      </c>
      <c r="G8445">
        <v>129</v>
      </c>
      <c r="H8445" s="3">
        <f>_xlfn.XLOOKUP(sales[[#This Row],[Product]],products[Product],products[Cost per box])*sales[[#This Row],[Boxes]]</f>
        <v>1234.53</v>
      </c>
      <c r="I8445" s="4">
        <f>sales[[#This Row],[Revenue]]-sales[[#This Row],[Cost]]</f>
        <v>2244.4700000000003</v>
      </c>
    </row>
    <row r="8446" spans="2:9" x14ac:dyDescent="0.25">
      <c r="B8446" t="s">
        <v>32</v>
      </c>
      <c r="C8446" t="s">
        <v>16</v>
      </c>
      <c r="D8446" t="s">
        <v>28</v>
      </c>
      <c r="E8446" s="1">
        <v>44600</v>
      </c>
      <c r="F8446" s="4">
        <v>10430</v>
      </c>
      <c r="G8446">
        <v>435</v>
      </c>
      <c r="H8446" s="3">
        <f>_xlfn.XLOOKUP(sales[[#This Row],[Product]],products[Product],products[Cost per box])*sales[[#This Row],[Boxes]]</f>
        <v>1200.5999999999999</v>
      </c>
      <c r="I8446" s="4">
        <f>sales[[#This Row],[Revenue]]-sales[[#This Row],[Cost]]</f>
        <v>9229.4</v>
      </c>
    </row>
    <row r="8447" spans="2:9" x14ac:dyDescent="0.25">
      <c r="B8447" t="s">
        <v>33</v>
      </c>
      <c r="C8447" t="s">
        <v>6</v>
      </c>
      <c r="D8447" t="s">
        <v>30</v>
      </c>
      <c r="E8447" s="1">
        <v>44600</v>
      </c>
      <c r="F8447" s="4">
        <v>1274</v>
      </c>
      <c r="G8447">
        <v>51</v>
      </c>
      <c r="H8447" s="3">
        <f>_xlfn.XLOOKUP(sales[[#This Row],[Product]],products[Product],products[Cost per box])*sales[[#This Row],[Boxes]]</f>
        <v>187.68</v>
      </c>
      <c r="I8447" s="4">
        <f>sales[[#This Row],[Revenue]]-sales[[#This Row],[Cost]]</f>
        <v>1086.32</v>
      </c>
    </row>
    <row r="8448" spans="2:9" x14ac:dyDescent="0.25">
      <c r="B8448" t="s">
        <v>39</v>
      </c>
      <c r="C8448" t="s">
        <v>27</v>
      </c>
      <c r="D8448" t="s">
        <v>19</v>
      </c>
      <c r="E8448" s="1">
        <v>44600</v>
      </c>
      <c r="F8448" s="4">
        <v>2506</v>
      </c>
      <c r="G8448">
        <v>157</v>
      </c>
      <c r="H8448" s="3">
        <f>_xlfn.XLOOKUP(sales[[#This Row],[Product]],products[Product],products[Cost per box])*sales[[#This Row],[Boxes]]</f>
        <v>1606.1100000000001</v>
      </c>
      <c r="I8448" s="4">
        <f>sales[[#This Row],[Revenue]]-sales[[#This Row],[Cost]]</f>
        <v>899.88999999999987</v>
      </c>
    </row>
    <row r="8449" spans="2:9" x14ac:dyDescent="0.25">
      <c r="B8449" t="s">
        <v>51</v>
      </c>
      <c r="C8449" t="s">
        <v>27</v>
      </c>
      <c r="D8449" t="s">
        <v>48</v>
      </c>
      <c r="E8449" s="1">
        <v>44600</v>
      </c>
      <c r="F8449" s="4">
        <v>2149</v>
      </c>
      <c r="G8449">
        <v>94</v>
      </c>
      <c r="H8449" s="3">
        <f>_xlfn.XLOOKUP(sales[[#This Row],[Product]],products[Product],products[Cost per box])*sales[[#This Row],[Boxes]]</f>
        <v>703.12</v>
      </c>
      <c r="I8449" s="4">
        <f>sales[[#This Row],[Revenue]]-sales[[#This Row],[Cost]]</f>
        <v>1445.88</v>
      </c>
    </row>
    <row r="8450" spans="2:9" x14ac:dyDescent="0.25">
      <c r="B8450" t="s">
        <v>39</v>
      </c>
      <c r="C8450" t="s">
        <v>21</v>
      </c>
      <c r="D8450" t="s">
        <v>36</v>
      </c>
      <c r="E8450" s="1">
        <v>44600</v>
      </c>
      <c r="F8450" s="4">
        <v>2884</v>
      </c>
      <c r="G8450">
        <v>138</v>
      </c>
      <c r="H8450" s="3">
        <f>_xlfn.XLOOKUP(sales[[#This Row],[Product]],products[Product],products[Cost per box])*sales[[#This Row],[Boxes]]</f>
        <v>695.52</v>
      </c>
      <c r="I8450" s="4">
        <f>sales[[#This Row],[Revenue]]-sales[[#This Row],[Cost]]</f>
        <v>2188.48</v>
      </c>
    </row>
    <row r="8451" spans="2:9" x14ac:dyDescent="0.25">
      <c r="B8451" t="s">
        <v>40</v>
      </c>
      <c r="C8451" t="s">
        <v>27</v>
      </c>
      <c r="D8451" t="s">
        <v>22</v>
      </c>
      <c r="E8451" s="1">
        <v>44600</v>
      </c>
      <c r="F8451" s="4">
        <v>602</v>
      </c>
      <c r="G8451">
        <v>26</v>
      </c>
      <c r="H8451" s="3">
        <f>_xlfn.XLOOKUP(sales[[#This Row],[Product]],products[Product],products[Cost per box])*sales[[#This Row],[Boxes]]</f>
        <v>213.72000000000003</v>
      </c>
      <c r="I8451" s="4">
        <f>sales[[#This Row],[Revenue]]-sales[[#This Row],[Cost]]</f>
        <v>388.28</v>
      </c>
    </row>
    <row r="8452" spans="2:9" x14ac:dyDescent="0.25">
      <c r="B8452" t="s">
        <v>57</v>
      </c>
      <c r="C8452" t="s">
        <v>11</v>
      </c>
      <c r="D8452" t="s">
        <v>47</v>
      </c>
      <c r="E8452" s="1">
        <v>44600</v>
      </c>
      <c r="F8452" s="4">
        <v>12894</v>
      </c>
      <c r="G8452">
        <v>1190</v>
      </c>
      <c r="H8452" s="3">
        <f>_xlfn.XLOOKUP(sales[[#This Row],[Product]],products[Product],products[Cost per box])*sales[[#This Row],[Boxes]]</f>
        <v>6259.4</v>
      </c>
      <c r="I8452" s="4">
        <f>sales[[#This Row],[Revenue]]-sales[[#This Row],[Cost]]</f>
        <v>6634.6</v>
      </c>
    </row>
    <row r="8453" spans="2:9" x14ac:dyDescent="0.25">
      <c r="B8453" t="s">
        <v>57</v>
      </c>
      <c r="C8453" t="s">
        <v>11</v>
      </c>
      <c r="D8453" t="s">
        <v>52</v>
      </c>
      <c r="E8453" s="1">
        <v>44600</v>
      </c>
      <c r="F8453" s="4">
        <v>1372</v>
      </c>
      <c r="G8453">
        <v>106</v>
      </c>
      <c r="H8453" s="3">
        <f>_xlfn.XLOOKUP(sales[[#This Row],[Product]],products[Product],products[Cost per box])*sales[[#This Row],[Boxes]]</f>
        <v>351.91999999999996</v>
      </c>
      <c r="I8453" s="4">
        <f>sales[[#This Row],[Revenue]]-sales[[#This Row],[Cost]]</f>
        <v>1020.08</v>
      </c>
    </row>
    <row r="8454" spans="2:9" x14ac:dyDescent="0.25">
      <c r="B8454" t="s">
        <v>51</v>
      </c>
      <c r="C8454" t="s">
        <v>21</v>
      </c>
      <c r="D8454" t="s">
        <v>52</v>
      </c>
      <c r="E8454" s="1">
        <v>44600</v>
      </c>
      <c r="F8454" s="4">
        <v>2254</v>
      </c>
      <c r="G8454">
        <v>161</v>
      </c>
      <c r="H8454" s="3">
        <f>_xlfn.XLOOKUP(sales[[#This Row],[Product]],products[Product],products[Cost per box])*sales[[#This Row],[Boxes]]</f>
        <v>534.52</v>
      </c>
      <c r="I8454" s="4">
        <f>sales[[#This Row],[Revenue]]-sales[[#This Row],[Cost]]</f>
        <v>1719.48</v>
      </c>
    </row>
    <row r="8455" spans="2:9" x14ac:dyDescent="0.25">
      <c r="B8455" t="s">
        <v>29</v>
      </c>
      <c r="C8455" t="s">
        <v>27</v>
      </c>
      <c r="D8455" t="s">
        <v>47</v>
      </c>
      <c r="E8455" s="1">
        <v>44600</v>
      </c>
      <c r="F8455" s="4">
        <v>7546</v>
      </c>
      <c r="G8455">
        <v>1050</v>
      </c>
      <c r="H8455" s="3">
        <f>_xlfn.XLOOKUP(sales[[#This Row],[Product]],products[Product],products[Cost per box])*sales[[#This Row],[Boxes]]</f>
        <v>5523</v>
      </c>
      <c r="I8455" s="4">
        <f>sales[[#This Row],[Revenue]]-sales[[#This Row],[Cost]]</f>
        <v>2023</v>
      </c>
    </row>
    <row r="8456" spans="2:9" x14ac:dyDescent="0.25">
      <c r="B8456" t="s">
        <v>51</v>
      </c>
      <c r="C8456" t="s">
        <v>21</v>
      </c>
      <c r="D8456" t="s">
        <v>17</v>
      </c>
      <c r="E8456" s="1">
        <v>44600</v>
      </c>
      <c r="F8456" s="4">
        <v>3262</v>
      </c>
      <c r="G8456">
        <v>142</v>
      </c>
      <c r="H8456" s="3">
        <f>_xlfn.XLOOKUP(sales[[#This Row],[Product]],products[Product],products[Cost per box])*sales[[#This Row],[Boxes]]</f>
        <v>965.6</v>
      </c>
      <c r="I8456" s="4">
        <f>sales[[#This Row],[Revenue]]-sales[[#This Row],[Cost]]</f>
        <v>2296.4</v>
      </c>
    </row>
    <row r="8457" spans="2:9" x14ac:dyDescent="0.25">
      <c r="B8457" t="s">
        <v>25</v>
      </c>
      <c r="C8457" t="s">
        <v>27</v>
      </c>
      <c r="D8457" t="s">
        <v>36</v>
      </c>
      <c r="E8457" s="1">
        <v>44600</v>
      </c>
      <c r="F8457" s="4">
        <v>9247</v>
      </c>
      <c r="G8457">
        <v>403</v>
      </c>
      <c r="H8457" s="3">
        <f>_xlfn.XLOOKUP(sales[[#This Row],[Product]],products[Product],products[Cost per box])*sales[[#This Row],[Boxes]]</f>
        <v>2031.1200000000001</v>
      </c>
      <c r="I8457" s="4">
        <f>sales[[#This Row],[Revenue]]-sales[[#This Row],[Cost]]</f>
        <v>7215.88</v>
      </c>
    </row>
    <row r="8458" spans="2:9" x14ac:dyDescent="0.25">
      <c r="B8458" t="s">
        <v>29</v>
      </c>
      <c r="C8458" t="s">
        <v>11</v>
      </c>
      <c r="D8458" t="s">
        <v>48</v>
      </c>
      <c r="E8458" s="1">
        <v>44600</v>
      </c>
      <c r="F8458" s="4">
        <v>6202</v>
      </c>
      <c r="G8458">
        <v>296</v>
      </c>
      <c r="H8458" s="3">
        <f>_xlfn.XLOOKUP(sales[[#This Row],[Product]],products[Product],products[Cost per box])*sales[[#This Row],[Boxes]]</f>
        <v>2214.08</v>
      </c>
      <c r="I8458" s="4">
        <f>sales[[#This Row],[Revenue]]-sales[[#This Row],[Cost]]</f>
        <v>3987.92</v>
      </c>
    </row>
    <row r="8459" spans="2:9" x14ac:dyDescent="0.25">
      <c r="B8459" t="s">
        <v>15</v>
      </c>
      <c r="C8459" t="s">
        <v>6</v>
      </c>
      <c r="D8459" t="s">
        <v>30</v>
      </c>
      <c r="E8459" s="1">
        <v>44600</v>
      </c>
      <c r="F8459" s="4">
        <v>5145</v>
      </c>
      <c r="G8459">
        <v>178</v>
      </c>
      <c r="H8459" s="3">
        <f>_xlfn.XLOOKUP(sales[[#This Row],[Product]],products[Product],products[Cost per box])*sales[[#This Row],[Boxes]]</f>
        <v>655.04000000000008</v>
      </c>
      <c r="I8459" s="4">
        <f>sales[[#This Row],[Revenue]]-sales[[#This Row],[Cost]]</f>
        <v>4489.96</v>
      </c>
    </row>
    <row r="8460" spans="2:9" x14ac:dyDescent="0.25">
      <c r="B8460" t="s">
        <v>56</v>
      </c>
      <c r="C8460" t="s">
        <v>11</v>
      </c>
      <c r="D8460" t="s">
        <v>35</v>
      </c>
      <c r="E8460" s="1">
        <v>44600</v>
      </c>
      <c r="F8460" s="4">
        <v>8862</v>
      </c>
      <c r="G8460">
        <v>682</v>
      </c>
      <c r="H8460" s="3">
        <f>_xlfn.XLOOKUP(sales[[#This Row],[Product]],products[Product],products[Cost per box])*sales[[#This Row],[Boxes]]</f>
        <v>1807.3</v>
      </c>
      <c r="I8460" s="4">
        <f>sales[[#This Row],[Revenue]]-sales[[#This Row],[Cost]]</f>
        <v>7054.7</v>
      </c>
    </row>
    <row r="8461" spans="2:9" x14ac:dyDescent="0.25">
      <c r="B8461" t="s">
        <v>8</v>
      </c>
      <c r="C8461" t="s">
        <v>27</v>
      </c>
      <c r="D8461" t="s">
        <v>22</v>
      </c>
      <c r="E8461" s="1">
        <v>44600</v>
      </c>
      <c r="F8461" s="4">
        <v>7238</v>
      </c>
      <c r="G8461">
        <v>302</v>
      </c>
      <c r="H8461" s="3">
        <f>_xlfn.XLOOKUP(sales[[#This Row],[Product]],products[Product],products[Cost per box])*sales[[#This Row],[Boxes]]</f>
        <v>2482.44</v>
      </c>
      <c r="I8461" s="4">
        <f>sales[[#This Row],[Revenue]]-sales[[#This Row],[Cost]]</f>
        <v>4755.5599999999995</v>
      </c>
    </row>
    <row r="8462" spans="2:9" x14ac:dyDescent="0.25">
      <c r="B8462" t="s">
        <v>37</v>
      </c>
      <c r="C8462" t="s">
        <v>16</v>
      </c>
      <c r="D8462" t="s">
        <v>38</v>
      </c>
      <c r="E8462" s="1">
        <v>44600</v>
      </c>
      <c r="F8462" s="4">
        <v>217</v>
      </c>
      <c r="G8462">
        <v>10</v>
      </c>
      <c r="H8462" s="3">
        <f>_xlfn.XLOOKUP(sales[[#This Row],[Product]],products[Product],products[Cost per box])*sales[[#This Row],[Boxes]]</f>
        <v>99.399999999999991</v>
      </c>
      <c r="I8462" s="4">
        <f>sales[[#This Row],[Revenue]]-sales[[#This Row],[Cost]]</f>
        <v>117.60000000000001</v>
      </c>
    </row>
    <row r="8463" spans="2:9" x14ac:dyDescent="0.25">
      <c r="B8463" t="s">
        <v>33</v>
      </c>
      <c r="C8463" t="s">
        <v>6</v>
      </c>
      <c r="D8463" t="s">
        <v>24</v>
      </c>
      <c r="E8463" s="1">
        <v>44600</v>
      </c>
      <c r="F8463" s="4">
        <v>1043</v>
      </c>
      <c r="G8463">
        <v>42</v>
      </c>
      <c r="H8463" s="3">
        <f>_xlfn.XLOOKUP(sales[[#This Row],[Product]],products[Product],products[Cost per box])*sales[[#This Row],[Boxes]]</f>
        <v>441.42</v>
      </c>
      <c r="I8463" s="4">
        <f>sales[[#This Row],[Revenue]]-sales[[#This Row],[Cost]]</f>
        <v>601.57999999999993</v>
      </c>
    </row>
    <row r="8464" spans="2:9" x14ac:dyDescent="0.25">
      <c r="B8464" t="s">
        <v>8</v>
      </c>
      <c r="C8464" t="s">
        <v>27</v>
      </c>
      <c r="D8464" t="s">
        <v>24</v>
      </c>
      <c r="E8464" s="1">
        <v>44600</v>
      </c>
      <c r="F8464" s="4">
        <v>5495</v>
      </c>
      <c r="G8464">
        <v>275</v>
      </c>
      <c r="H8464" s="3">
        <f>_xlfn.XLOOKUP(sales[[#This Row],[Product]],products[Product],products[Cost per box])*sales[[#This Row],[Boxes]]</f>
        <v>2890.25</v>
      </c>
      <c r="I8464" s="4">
        <f>sales[[#This Row],[Revenue]]-sales[[#This Row],[Cost]]</f>
        <v>2604.75</v>
      </c>
    </row>
    <row r="8465" spans="2:9" x14ac:dyDescent="0.25">
      <c r="B8465" t="s">
        <v>41</v>
      </c>
      <c r="C8465" t="s">
        <v>21</v>
      </c>
      <c r="D8465" t="s">
        <v>50</v>
      </c>
      <c r="E8465" s="1">
        <v>44600</v>
      </c>
      <c r="F8465" s="4">
        <v>1792</v>
      </c>
      <c r="G8465">
        <v>82</v>
      </c>
      <c r="H8465" s="3">
        <f>_xlfn.XLOOKUP(sales[[#This Row],[Product]],products[Product],products[Cost per box])*sales[[#This Row],[Boxes]]</f>
        <v>1017.62</v>
      </c>
      <c r="I8465" s="4">
        <f>sales[[#This Row],[Revenue]]-sales[[#This Row],[Cost]]</f>
        <v>774.38</v>
      </c>
    </row>
    <row r="8466" spans="2:9" x14ac:dyDescent="0.25">
      <c r="B8466" t="s">
        <v>20</v>
      </c>
      <c r="C8466" t="s">
        <v>21</v>
      </c>
      <c r="D8466" t="s">
        <v>31</v>
      </c>
      <c r="E8466" s="1">
        <v>44600</v>
      </c>
      <c r="F8466" s="4">
        <v>1113</v>
      </c>
      <c r="G8466">
        <v>43</v>
      </c>
      <c r="H8466" s="3">
        <f>_xlfn.XLOOKUP(sales[[#This Row],[Product]],products[Product],products[Cost per box])*sales[[#This Row],[Boxes]]</f>
        <v>245.95999999999998</v>
      </c>
      <c r="I8466" s="4">
        <f>sales[[#This Row],[Revenue]]-sales[[#This Row],[Cost]]</f>
        <v>867.04</v>
      </c>
    </row>
    <row r="8467" spans="2:9" x14ac:dyDescent="0.25">
      <c r="B8467" t="s">
        <v>39</v>
      </c>
      <c r="C8467" t="s">
        <v>27</v>
      </c>
      <c r="D8467" t="s">
        <v>26</v>
      </c>
      <c r="E8467" s="1">
        <v>44600</v>
      </c>
      <c r="F8467" s="4">
        <v>12894</v>
      </c>
      <c r="G8467">
        <v>770</v>
      </c>
      <c r="H8467" s="3">
        <f>_xlfn.XLOOKUP(sales[[#This Row],[Product]],products[Product],products[Cost per box])*sales[[#This Row],[Boxes]]</f>
        <v>4951.0999999999995</v>
      </c>
      <c r="I8467" s="4">
        <f>sales[[#This Row],[Revenue]]-sales[[#This Row],[Cost]]</f>
        <v>7942.9000000000005</v>
      </c>
    </row>
    <row r="8468" spans="2:9" x14ac:dyDescent="0.25">
      <c r="B8468" t="s">
        <v>41</v>
      </c>
      <c r="C8468" t="s">
        <v>21</v>
      </c>
      <c r="D8468" t="s">
        <v>22</v>
      </c>
      <c r="E8468" s="1">
        <v>44600</v>
      </c>
      <c r="F8468" s="4">
        <v>8281</v>
      </c>
      <c r="G8468">
        <v>377</v>
      </c>
      <c r="H8468" s="3">
        <f>_xlfn.XLOOKUP(sales[[#This Row],[Product]],products[Product],products[Cost per box])*sales[[#This Row],[Boxes]]</f>
        <v>3098.94</v>
      </c>
      <c r="I8468" s="4">
        <f>sales[[#This Row],[Revenue]]-sales[[#This Row],[Cost]]</f>
        <v>5182.0599999999995</v>
      </c>
    </row>
    <row r="8469" spans="2:9" x14ac:dyDescent="0.25">
      <c r="B8469" t="s">
        <v>13</v>
      </c>
      <c r="C8469" t="s">
        <v>11</v>
      </c>
      <c r="D8469" t="s">
        <v>38</v>
      </c>
      <c r="E8469" s="1">
        <v>44600</v>
      </c>
      <c r="F8469" s="4">
        <v>14028</v>
      </c>
      <c r="G8469">
        <v>610</v>
      </c>
      <c r="H8469" s="3">
        <f>_xlfn.XLOOKUP(sales[[#This Row],[Product]],products[Product],products[Cost per box])*sales[[#This Row],[Boxes]]</f>
        <v>6063.4</v>
      </c>
      <c r="I8469" s="4">
        <f>sales[[#This Row],[Revenue]]-sales[[#This Row],[Cost]]</f>
        <v>7964.6</v>
      </c>
    </row>
    <row r="8470" spans="2:9" x14ac:dyDescent="0.25">
      <c r="B8470" t="s">
        <v>32</v>
      </c>
      <c r="C8470" t="s">
        <v>16</v>
      </c>
      <c r="D8470" t="s">
        <v>14</v>
      </c>
      <c r="E8470" s="1">
        <v>44600</v>
      </c>
      <c r="F8470" s="4">
        <v>7126</v>
      </c>
      <c r="G8470">
        <v>264</v>
      </c>
      <c r="H8470" s="3">
        <f>_xlfn.XLOOKUP(sales[[#This Row],[Product]],products[Product],products[Cost per box])*sales[[#This Row],[Boxes]]</f>
        <v>1665.84</v>
      </c>
      <c r="I8470" s="4">
        <f>sales[[#This Row],[Revenue]]-sales[[#This Row],[Cost]]</f>
        <v>5460.16</v>
      </c>
    </row>
    <row r="8471" spans="2:9" x14ac:dyDescent="0.25">
      <c r="B8471" t="s">
        <v>29</v>
      </c>
      <c r="C8471" t="s">
        <v>16</v>
      </c>
      <c r="D8471" t="s">
        <v>19</v>
      </c>
      <c r="E8471" s="1">
        <v>44600</v>
      </c>
      <c r="F8471" s="4">
        <v>2828</v>
      </c>
      <c r="G8471">
        <v>167</v>
      </c>
      <c r="H8471" s="3">
        <f>_xlfn.XLOOKUP(sales[[#This Row],[Product]],products[Product],products[Cost per box])*sales[[#This Row],[Boxes]]</f>
        <v>1708.41</v>
      </c>
      <c r="I8471" s="4">
        <f>sales[[#This Row],[Revenue]]-sales[[#This Row],[Cost]]</f>
        <v>1119.5899999999999</v>
      </c>
    </row>
    <row r="8472" spans="2:9" x14ac:dyDescent="0.25">
      <c r="B8472" t="s">
        <v>41</v>
      </c>
      <c r="C8472" t="s">
        <v>9</v>
      </c>
      <c r="D8472" t="s">
        <v>42</v>
      </c>
      <c r="E8472" s="1">
        <v>44600</v>
      </c>
      <c r="F8472" s="4">
        <v>1904</v>
      </c>
      <c r="G8472">
        <v>136</v>
      </c>
      <c r="H8472" s="3">
        <f>_xlfn.XLOOKUP(sales[[#This Row],[Product]],products[Product],products[Cost per box])*sales[[#This Row],[Boxes]]</f>
        <v>644.64</v>
      </c>
      <c r="I8472" s="4">
        <f>sales[[#This Row],[Revenue]]-sales[[#This Row],[Cost]]</f>
        <v>1259.3600000000001</v>
      </c>
    </row>
    <row r="8473" spans="2:9" x14ac:dyDescent="0.25">
      <c r="B8473" t="s">
        <v>25</v>
      </c>
      <c r="C8473" t="s">
        <v>27</v>
      </c>
      <c r="D8473" t="s">
        <v>31</v>
      </c>
      <c r="E8473" s="1">
        <v>44600</v>
      </c>
      <c r="F8473" s="4">
        <v>13475</v>
      </c>
      <c r="G8473">
        <v>586</v>
      </c>
      <c r="H8473" s="3">
        <f>_xlfn.XLOOKUP(sales[[#This Row],[Product]],products[Product],products[Cost per box])*sales[[#This Row],[Boxes]]</f>
        <v>3351.92</v>
      </c>
      <c r="I8473" s="4">
        <f>sales[[#This Row],[Revenue]]-sales[[#This Row],[Cost]]</f>
        <v>10123.08</v>
      </c>
    </row>
    <row r="8474" spans="2:9" x14ac:dyDescent="0.25">
      <c r="B8474" t="s">
        <v>57</v>
      </c>
      <c r="C8474" t="s">
        <v>21</v>
      </c>
      <c r="D8474" t="s">
        <v>47</v>
      </c>
      <c r="E8474" s="1">
        <v>44600</v>
      </c>
      <c r="F8474" s="4">
        <v>5453</v>
      </c>
      <c r="G8474">
        <v>770</v>
      </c>
      <c r="H8474" s="3">
        <f>_xlfn.XLOOKUP(sales[[#This Row],[Product]],products[Product],products[Cost per box])*sales[[#This Row],[Boxes]]</f>
        <v>4050.2</v>
      </c>
      <c r="I8474" s="4">
        <f>sales[[#This Row],[Revenue]]-sales[[#This Row],[Cost]]</f>
        <v>1402.8000000000002</v>
      </c>
    </row>
    <row r="8475" spans="2:9" x14ac:dyDescent="0.25">
      <c r="B8475" t="s">
        <v>55</v>
      </c>
      <c r="C8475" t="s">
        <v>9</v>
      </c>
      <c r="D8475" t="s">
        <v>52</v>
      </c>
      <c r="E8475" s="1">
        <v>44600</v>
      </c>
      <c r="F8475" s="4">
        <v>1386</v>
      </c>
      <c r="G8475">
        <v>87</v>
      </c>
      <c r="H8475" s="3">
        <f>_xlfn.XLOOKUP(sales[[#This Row],[Product]],products[Product],products[Cost per box])*sales[[#This Row],[Boxes]]</f>
        <v>288.83999999999997</v>
      </c>
      <c r="I8475" s="4">
        <f>sales[[#This Row],[Revenue]]-sales[[#This Row],[Cost]]</f>
        <v>1097.1600000000001</v>
      </c>
    </row>
    <row r="8476" spans="2:9" x14ac:dyDescent="0.25">
      <c r="B8476" t="s">
        <v>46</v>
      </c>
      <c r="C8476" t="s">
        <v>21</v>
      </c>
      <c r="D8476" t="s">
        <v>43</v>
      </c>
      <c r="E8476" s="1">
        <v>44600</v>
      </c>
      <c r="F8476" s="4">
        <v>5971</v>
      </c>
      <c r="G8476">
        <v>272</v>
      </c>
      <c r="H8476" s="3">
        <f>_xlfn.XLOOKUP(sales[[#This Row],[Product]],products[Product],products[Cost per box])*sales[[#This Row],[Boxes]]</f>
        <v>1047.2</v>
      </c>
      <c r="I8476" s="4">
        <f>sales[[#This Row],[Revenue]]-sales[[#This Row],[Cost]]</f>
        <v>4923.8</v>
      </c>
    </row>
    <row r="8477" spans="2:9" x14ac:dyDescent="0.25">
      <c r="B8477" t="s">
        <v>13</v>
      </c>
      <c r="C8477" t="s">
        <v>9</v>
      </c>
      <c r="D8477" t="s">
        <v>14</v>
      </c>
      <c r="E8477" s="1">
        <v>44600</v>
      </c>
      <c r="F8477" s="4">
        <v>3640</v>
      </c>
      <c r="G8477">
        <v>152</v>
      </c>
      <c r="H8477" s="3">
        <f>_xlfn.XLOOKUP(sales[[#This Row],[Product]],products[Product],products[Cost per box])*sales[[#This Row],[Boxes]]</f>
        <v>959.11999999999989</v>
      </c>
      <c r="I8477" s="4">
        <f>sales[[#This Row],[Revenue]]-sales[[#This Row],[Cost]]</f>
        <v>2680.88</v>
      </c>
    </row>
    <row r="8478" spans="2:9" x14ac:dyDescent="0.25">
      <c r="B8478" t="s">
        <v>51</v>
      </c>
      <c r="C8478" t="s">
        <v>21</v>
      </c>
      <c r="D8478" t="s">
        <v>50</v>
      </c>
      <c r="E8478" s="1">
        <v>44600</v>
      </c>
      <c r="F8478" s="4">
        <v>567</v>
      </c>
      <c r="G8478">
        <v>30</v>
      </c>
      <c r="H8478" s="3">
        <f>_xlfn.XLOOKUP(sales[[#This Row],[Product]],products[Product],products[Cost per box])*sales[[#This Row],[Boxes]]</f>
        <v>372.3</v>
      </c>
      <c r="I8478" s="4">
        <f>sales[[#This Row],[Revenue]]-sales[[#This Row],[Cost]]</f>
        <v>194.7</v>
      </c>
    </row>
    <row r="8479" spans="2:9" x14ac:dyDescent="0.25">
      <c r="B8479" t="s">
        <v>20</v>
      </c>
      <c r="C8479" t="s">
        <v>27</v>
      </c>
      <c r="D8479" t="s">
        <v>48</v>
      </c>
      <c r="E8479" s="1">
        <v>44600</v>
      </c>
      <c r="F8479" s="4">
        <v>4823</v>
      </c>
      <c r="G8479">
        <v>210</v>
      </c>
      <c r="H8479" s="3">
        <f>_xlfn.XLOOKUP(sales[[#This Row],[Product]],products[Product],products[Cost per box])*sales[[#This Row],[Boxes]]</f>
        <v>1570.8000000000002</v>
      </c>
      <c r="I8479" s="4">
        <f>sales[[#This Row],[Revenue]]-sales[[#This Row],[Cost]]</f>
        <v>3252.2</v>
      </c>
    </row>
    <row r="8480" spans="2:9" x14ac:dyDescent="0.25">
      <c r="B8480" t="s">
        <v>10</v>
      </c>
      <c r="C8480" t="s">
        <v>11</v>
      </c>
      <c r="D8480" t="s">
        <v>14</v>
      </c>
      <c r="E8480" s="1">
        <v>44600</v>
      </c>
      <c r="F8480" s="4">
        <v>8841</v>
      </c>
      <c r="G8480">
        <v>341</v>
      </c>
      <c r="H8480" s="3">
        <f>_xlfn.XLOOKUP(sales[[#This Row],[Product]],products[Product],products[Cost per box])*sales[[#This Row],[Boxes]]</f>
        <v>2151.71</v>
      </c>
      <c r="I8480" s="4">
        <f>sales[[#This Row],[Revenue]]-sales[[#This Row],[Cost]]</f>
        <v>6689.29</v>
      </c>
    </row>
    <row r="8481" spans="2:9" x14ac:dyDescent="0.25">
      <c r="B8481" t="s">
        <v>57</v>
      </c>
      <c r="C8481" t="s">
        <v>11</v>
      </c>
      <c r="D8481" t="s">
        <v>22</v>
      </c>
      <c r="E8481" s="1">
        <v>44600</v>
      </c>
      <c r="F8481" s="4">
        <v>7189</v>
      </c>
      <c r="G8481">
        <v>327</v>
      </c>
      <c r="H8481" s="3">
        <f>_xlfn.XLOOKUP(sales[[#This Row],[Product]],products[Product],products[Cost per box])*sales[[#This Row],[Boxes]]</f>
        <v>2687.94</v>
      </c>
      <c r="I8481" s="4">
        <f>sales[[#This Row],[Revenue]]-sales[[#This Row],[Cost]]</f>
        <v>4501.0599999999995</v>
      </c>
    </row>
    <row r="8482" spans="2:9" x14ac:dyDescent="0.25">
      <c r="B8482" t="s">
        <v>5</v>
      </c>
      <c r="C8482" t="s">
        <v>16</v>
      </c>
      <c r="D8482" t="s">
        <v>30</v>
      </c>
      <c r="E8482" s="1">
        <v>44600</v>
      </c>
      <c r="F8482" s="4">
        <v>2695</v>
      </c>
      <c r="G8482">
        <v>104</v>
      </c>
      <c r="H8482" s="3">
        <f>_xlfn.XLOOKUP(sales[[#This Row],[Product]],products[Product],products[Cost per box])*sales[[#This Row],[Boxes]]</f>
        <v>382.72</v>
      </c>
      <c r="I8482" s="4">
        <f>sales[[#This Row],[Revenue]]-sales[[#This Row],[Cost]]</f>
        <v>2312.2799999999997</v>
      </c>
    </row>
    <row r="8483" spans="2:9" x14ac:dyDescent="0.25">
      <c r="B8483" t="s">
        <v>32</v>
      </c>
      <c r="C8483" t="s">
        <v>6</v>
      </c>
      <c r="D8483" t="s">
        <v>24</v>
      </c>
      <c r="E8483" s="1">
        <v>44600</v>
      </c>
      <c r="F8483" s="4">
        <v>2072</v>
      </c>
      <c r="G8483">
        <v>104</v>
      </c>
      <c r="H8483" s="3">
        <f>_xlfn.XLOOKUP(sales[[#This Row],[Product]],products[Product],products[Cost per box])*sales[[#This Row],[Boxes]]</f>
        <v>1093.04</v>
      </c>
      <c r="I8483" s="4">
        <f>sales[[#This Row],[Revenue]]-sales[[#This Row],[Cost]]</f>
        <v>978.96</v>
      </c>
    </row>
    <row r="8484" spans="2:9" x14ac:dyDescent="0.25">
      <c r="B8484" t="s">
        <v>34</v>
      </c>
      <c r="C8484" t="s">
        <v>6</v>
      </c>
      <c r="D8484" t="s">
        <v>52</v>
      </c>
      <c r="E8484" s="1">
        <v>44600</v>
      </c>
      <c r="F8484" s="4">
        <v>3304</v>
      </c>
      <c r="G8484">
        <v>301</v>
      </c>
      <c r="H8484" s="3">
        <f>_xlfn.XLOOKUP(sales[[#This Row],[Product]],products[Product],products[Cost per box])*sales[[#This Row],[Boxes]]</f>
        <v>999.31999999999994</v>
      </c>
      <c r="I8484" s="4">
        <f>sales[[#This Row],[Revenue]]-sales[[#This Row],[Cost]]</f>
        <v>2304.6800000000003</v>
      </c>
    </row>
    <row r="8485" spans="2:9" x14ac:dyDescent="0.25">
      <c r="B8485" t="s">
        <v>54</v>
      </c>
      <c r="C8485" t="s">
        <v>6</v>
      </c>
      <c r="D8485" t="s">
        <v>42</v>
      </c>
      <c r="E8485" s="1">
        <v>44600</v>
      </c>
      <c r="F8485" s="4">
        <v>2387</v>
      </c>
      <c r="G8485">
        <v>199</v>
      </c>
      <c r="H8485" s="3">
        <f>_xlfn.XLOOKUP(sales[[#This Row],[Product]],products[Product],products[Cost per box])*sales[[#This Row],[Boxes]]</f>
        <v>943.26</v>
      </c>
      <c r="I8485" s="4">
        <f>sales[[#This Row],[Revenue]]-sales[[#This Row],[Cost]]</f>
        <v>1443.74</v>
      </c>
    </row>
    <row r="8486" spans="2:9" x14ac:dyDescent="0.25">
      <c r="B8486" t="s">
        <v>39</v>
      </c>
      <c r="C8486" t="s">
        <v>11</v>
      </c>
      <c r="D8486" t="s">
        <v>7</v>
      </c>
      <c r="E8486" s="1">
        <v>44600</v>
      </c>
      <c r="F8486" s="4">
        <v>2499</v>
      </c>
      <c r="G8486">
        <v>100</v>
      </c>
      <c r="H8486" s="3">
        <f>_xlfn.XLOOKUP(sales[[#This Row],[Product]],products[Product],products[Cost per box])*sales[[#This Row],[Boxes]]</f>
        <v>515</v>
      </c>
      <c r="I8486" s="4">
        <f>sales[[#This Row],[Revenue]]-sales[[#This Row],[Cost]]</f>
        <v>1984</v>
      </c>
    </row>
    <row r="8487" spans="2:9" x14ac:dyDescent="0.25">
      <c r="B8487" t="s">
        <v>37</v>
      </c>
      <c r="C8487" t="s">
        <v>11</v>
      </c>
      <c r="D8487" t="s">
        <v>19</v>
      </c>
      <c r="E8487" s="1">
        <v>44600</v>
      </c>
      <c r="F8487" s="4">
        <v>1162</v>
      </c>
      <c r="G8487">
        <v>59</v>
      </c>
      <c r="H8487" s="3">
        <f>_xlfn.XLOOKUP(sales[[#This Row],[Product]],products[Product],products[Cost per box])*sales[[#This Row],[Boxes]]</f>
        <v>603.57000000000005</v>
      </c>
      <c r="I8487" s="4">
        <f>sales[[#This Row],[Revenue]]-sales[[#This Row],[Cost]]</f>
        <v>558.42999999999995</v>
      </c>
    </row>
    <row r="8488" spans="2:9" x14ac:dyDescent="0.25">
      <c r="B8488" t="s">
        <v>53</v>
      </c>
      <c r="C8488" t="s">
        <v>16</v>
      </c>
      <c r="D8488" t="s">
        <v>42</v>
      </c>
      <c r="E8488" s="1">
        <v>44600</v>
      </c>
      <c r="F8488" s="4">
        <v>2373</v>
      </c>
      <c r="G8488">
        <v>198</v>
      </c>
      <c r="H8488" s="3">
        <f>_xlfn.XLOOKUP(sales[[#This Row],[Product]],products[Product],products[Cost per box])*sales[[#This Row],[Boxes]]</f>
        <v>938.5200000000001</v>
      </c>
      <c r="I8488" s="4">
        <f>sales[[#This Row],[Revenue]]-sales[[#This Row],[Cost]]</f>
        <v>1434.48</v>
      </c>
    </row>
    <row r="8489" spans="2:9" x14ac:dyDescent="0.25">
      <c r="B8489" t="s">
        <v>15</v>
      </c>
      <c r="C8489" t="s">
        <v>27</v>
      </c>
      <c r="D8489" t="s">
        <v>19</v>
      </c>
      <c r="E8489" s="1">
        <v>44600</v>
      </c>
      <c r="F8489" s="4">
        <v>8421</v>
      </c>
      <c r="G8489">
        <v>444</v>
      </c>
      <c r="H8489" s="3">
        <f>_xlfn.XLOOKUP(sales[[#This Row],[Product]],products[Product],products[Cost per box])*sales[[#This Row],[Boxes]]</f>
        <v>4542.12</v>
      </c>
      <c r="I8489" s="4">
        <f>sales[[#This Row],[Revenue]]-sales[[#This Row],[Cost]]</f>
        <v>3878.88</v>
      </c>
    </row>
    <row r="8490" spans="2:9" x14ac:dyDescent="0.25">
      <c r="B8490" t="s">
        <v>5</v>
      </c>
      <c r="C8490" t="s">
        <v>11</v>
      </c>
      <c r="D8490" t="s">
        <v>35</v>
      </c>
      <c r="E8490" s="1">
        <v>44600</v>
      </c>
      <c r="F8490" s="4">
        <v>2807</v>
      </c>
      <c r="G8490">
        <v>234</v>
      </c>
      <c r="H8490" s="3">
        <f>_xlfn.XLOOKUP(sales[[#This Row],[Product]],products[Product],products[Cost per box])*sales[[#This Row],[Boxes]]</f>
        <v>620.1</v>
      </c>
      <c r="I8490" s="4">
        <f>sales[[#This Row],[Revenue]]-sales[[#This Row],[Cost]]</f>
        <v>2186.9</v>
      </c>
    </row>
    <row r="8491" spans="2:9" x14ac:dyDescent="0.25">
      <c r="B8491" t="s">
        <v>54</v>
      </c>
      <c r="C8491" t="s">
        <v>6</v>
      </c>
      <c r="D8491" t="s">
        <v>30</v>
      </c>
      <c r="E8491" s="1">
        <v>44600</v>
      </c>
      <c r="F8491" s="4">
        <v>448</v>
      </c>
      <c r="G8491">
        <v>16</v>
      </c>
      <c r="H8491" s="3">
        <f>_xlfn.XLOOKUP(sales[[#This Row],[Product]],products[Product],products[Cost per box])*sales[[#This Row],[Boxes]]</f>
        <v>58.88</v>
      </c>
      <c r="I8491" s="4">
        <f>sales[[#This Row],[Revenue]]-sales[[#This Row],[Cost]]</f>
        <v>389.12</v>
      </c>
    </row>
    <row r="8492" spans="2:9" x14ac:dyDescent="0.25">
      <c r="B8492" t="s">
        <v>5</v>
      </c>
      <c r="C8492" t="s">
        <v>9</v>
      </c>
      <c r="D8492" t="s">
        <v>44</v>
      </c>
      <c r="E8492" s="1">
        <v>44600</v>
      </c>
      <c r="F8492" s="4">
        <v>9436</v>
      </c>
      <c r="G8492">
        <v>378</v>
      </c>
      <c r="H8492" s="3">
        <f>_xlfn.XLOOKUP(sales[[#This Row],[Product]],products[Product],products[Cost per box])*sales[[#This Row],[Boxes]]</f>
        <v>3617.46</v>
      </c>
      <c r="I8492" s="4">
        <f>sales[[#This Row],[Revenue]]-sales[[#This Row],[Cost]]</f>
        <v>5818.54</v>
      </c>
    </row>
    <row r="8493" spans="2:9" x14ac:dyDescent="0.25">
      <c r="B8493" t="s">
        <v>41</v>
      </c>
      <c r="C8493" t="s">
        <v>6</v>
      </c>
      <c r="D8493" t="s">
        <v>7</v>
      </c>
      <c r="E8493" s="1">
        <v>44600</v>
      </c>
      <c r="F8493" s="4">
        <v>140</v>
      </c>
      <c r="G8493">
        <v>7</v>
      </c>
      <c r="H8493" s="3">
        <f>_xlfn.XLOOKUP(sales[[#This Row],[Product]],products[Product],products[Cost per box])*sales[[#This Row],[Boxes]]</f>
        <v>36.050000000000004</v>
      </c>
      <c r="I8493" s="4">
        <f>sales[[#This Row],[Revenue]]-sales[[#This Row],[Cost]]</f>
        <v>103.94999999999999</v>
      </c>
    </row>
    <row r="8494" spans="2:9" x14ac:dyDescent="0.25">
      <c r="B8494" t="s">
        <v>51</v>
      </c>
      <c r="C8494" t="s">
        <v>27</v>
      </c>
      <c r="D8494" t="s">
        <v>42</v>
      </c>
      <c r="E8494" s="1">
        <v>44600</v>
      </c>
      <c r="F8494" s="4">
        <v>49</v>
      </c>
      <c r="G8494">
        <v>3</v>
      </c>
      <c r="H8494" s="3">
        <f>_xlfn.XLOOKUP(sales[[#This Row],[Product]],products[Product],products[Cost per box])*sales[[#This Row],[Boxes]]</f>
        <v>14.22</v>
      </c>
      <c r="I8494" s="4">
        <f>sales[[#This Row],[Revenue]]-sales[[#This Row],[Cost]]</f>
        <v>34.78</v>
      </c>
    </row>
    <row r="8495" spans="2:9" x14ac:dyDescent="0.25">
      <c r="B8495" t="s">
        <v>49</v>
      </c>
      <c r="C8495" t="s">
        <v>27</v>
      </c>
      <c r="D8495" t="s">
        <v>22</v>
      </c>
      <c r="E8495" s="1">
        <v>44600</v>
      </c>
      <c r="F8495" s="4">
        <v>16121</v>
      </c>
      <c r="G8495">
        <v>672</v>
      </c>
      <c r="H8495" s="3">
        <f>_xlfn.XLOOKUP(sales[[#This Row],[Product]],products[Product],products[Cost per box])*sales[[#This Row],[Boxes]]</f>
        <v>5523.84</v>
      </c>
      <c r="I8495" s="4">
        <f>sales[[#This Row],[Revenue]]-sales[[#This Row],[Cost]]</f>
        <v>10597.16</v>
      </c>
    </row>
    <row r="8496" spans="2:9" x14ac:dyDescent="0.25">
      <c r="B8496" t="s">
        <v>55</v>
      </c>
      <c r="C8496" t="s">
        <v>9</v>
      </c>
      <c r="D8496" t="s">
        <v>22</v>
      </c>
      <c r="E8496" s="1">
        <v>44600</v>
      </c>
      <c r="F8496" s="4">
        <v>8246</v>
      </c>
      <c r="G8496">
        <v>330</v>
      </c>
      <c r="H8496" s="3">
        <f>_xlfn.XLOOKUP(sales[[#This Row],[Product]],products[Product],products[Cost per box])*sales[[#This Row],[Boxes]]</f>
        <v>2712.6000000000004</v>
      </c>
      <c r="I8496" s="4">
        <f>sales[[#This Row],[Revenue]]-sales[[#This Row],[Cost]]</f>
        <v>5533.4</v>
      </c>
    </row>
    <row r="8497" spans="2:9" x14ac:dyDescent="0.25">
      <c r="B8497" t="s">
        <v>18</v>
      </c>
      <c r="C8497" t="s">
        <v>16</v>
      </c>
      <c r="D8497" t="s">
        <v>35</v>
      </c>
      <c r="E8497" s="1">
        <v>44600</v>
      </c>
      <c r="F8497" s="4">
        <v>3157</v>
      </c>
      <c r="G8497">
        <v>211</v>
      </c>
      <c r="H8497" s="3">
        <f>_xlfn.XLOOKUP(sales[[#This Row],[Product]],products[Product],products[Cost per box])*sales[[#This Row],[Boxes]]</f>
        <v>559.15</v>
      </c>
      <c r="I8497" s="4">
        <f>sales[[#This Row],[Revenue]]-sales[[#This Row],[Cost]]</f>
        <v>2597.85</v>
      </c>
    </row>
    <row r="8498" spans="2:9" x14ac:dyDescent="0.25">
      <c r="B8498" t="s">
        <v>37</v>
      </c>
      <c r="C8498" t="s">
        <v>27</v>
      </c>
      <c r="D8498" t="s">
        <v>36</v>
      </c>
      <c r="E8498" s="1">
        <v>44600</v>
      </c>
      <c r="F8498" s="4">
        <v>2163</v>
      </c>
      <c r="G8498">
        <v>109</v>
      </c>
      <c r="H8498" s="3">
        <f>_xlfn.XLOOKUP(sales[[#This Row],[Product]],products[Product],products[Cost per box])*sales[[#This Row],[Boxes]]</f>
        <v>549.36</v>
      </c>
      <c r="I8498" s="4">
        <f>sales[[#This Row],[Revenue]]-sales[[#This Row],[Cost]]</f>
        <v>1613.6399999999999</v>
      </c>
    </row>
    <row r="8499" spans="2:9" x14ac:dyDescent="0.25">
      <c r="B8499" t="s">
        <v>57</v>
      </c>
      <c r="C8499" t="s">
        <v>27</v>
      </c>
      <c r="D8499" t="s">
        <v>12</v>
      </c>
      <c r="E8499" s="1">
        <v>44600</v>
      </c>
      <c r="F8499" s="4">
        <v>5509</v>
      </c>
      <c r="G8499">
        <v>501</v>
      </c>
      <c r="H8499" s="3">
        <f>_xlfn.XLOOKUP(sales[[#This Row],[Product]],products[Product],products[Cost per box])*sales[[#This Row],[Boxes]]</f>
        <v>4223.43</v>
      </c>
      <c r="I8499" s="4">
        <f>sales[[#This Row],[Revenue]]-sales[[#This Row],[Cost]]</f>
        <v>1285.5699999999997</v>
      </c>
    </row>
    <row r="8500" spans="2:9" x14ac:dyDescent="0.25">
      <c r="B8500" t="s">
        <v>56</v>
      </c>
      <c r="C8500" t="s">
        <v>27</v>
      </c>
      <c r="D8500" t="s">
        <v>14</v>
      </c>
      <c r="E8500" s="1">
        <v>44600</v>
      </c>
      <c r="F8500" s="4">
        <v>10535</v>
      </c>
      <c r="G8500">
        <v>479</v>
      </c>
      <c r="H8500" s="3">
        <f>_xlfn.XLOOKUP(sales[[#This Row],[Product]],products[Product],products[Cost per box])*sales[[#This Row],[Boxes]]</f>
        <v>3022.49</v>
      </c>
      <c r="I8500" s="4">
        <f>sales[[#This Row],[Revenue]]-sales[[#This Row],[Cost]]</f>
        <v>7512.51</v>
      </c>
    </row>
    <row r="8501" spans="2:9" x14ac:dyDescent="0.25">
      <c r="B8501" t="s">
        <v>15</v>
      </c>
      <c r="C8501" t="s">
        <v>9</v>
      </c>
      <c r="D8501" t="s">
        <v>26</v>
      </c>
      <c r="E8501" s="1">
        <v>44600</v>
      </c>
      <c r="F8501" s="4">
        <v>1869</v>
      </c>
      <c r="G8501">
        <v>156</v>
      </c>
      <c r="H8501" s="3">
        <f>_xlfn.XLOOKUP(sales[[#This Row],[Product]],products[Product],products[Cost per box])*sales[[#This Row],[Boxes]]</f>
        <v>1003.0799999999999</v>
      </c>
      <c r="I8501" s="4">
        <f>sales[[#This Row],[Revenue]]-sales[[#This Row],[Cost]]</f>
        <v>865.92000000000007</v>
      </c>
    </row>
    <row r="8502" spans="2:9" x14ac:dyDescent="0.25">
      <c r="B8502" t="s">
        <v>10</v>
      </c>
      <c r="C8502" t="s">
        <v>16</v>
      </c>
      <c r="D8502" t="s">
        <v>45</v>
      </c>
      <c r="E8502" s="1">
        <v>44600</v>
      </c>
      <c r="F8502" s="4">
        <v>7329</v>
      </c>
      <c r="G8502">
        <v>306</v>
      </c>
      <c r="H8502" s="3">
        <f>_xlfn.XLOOKUP(sales[[#This Row],[Product]],products[Product],products[Cost per box])*sales[[#This Row],[Boxes]]</f>
        <v>2365.38</v>
      </c>
      <c r="I8502" s="4">
        <f>sales[[#This Row],[Revenue]]-sales[[#This Row],[Cost]]</f>
        <v>4963.62</v>
      </c>
    </row>
    <row r="8503" spans="2:9" x14ac:dyDescent="0.25">
      <c r="B8503" t="s">
        <v>53</v>
      </c>
      <c r="C8503" t="s">
        <v>11</v>
      </c>
      <c r="D8503" t="s">
        <v>28</v>
      </c>
      <c r="E8503" s="1">
        <v>44600</v>
      </c>
      <c r="F8503" s="4">
        <v>392</v>
      </c>
      <c r="G8503">
        <v>15</v>
      </c>
      <c r="H8503" s="3">
        <f>_xlfn.XLOOKUP(sales[[#This Row],[Product]],products[Product],products[Cost per box])*sales[[#This Row],[Boxes]]</f>
        <v>41.4</v>
      </c>
      <c r="I8503" s="4">
        <f>sales[[#This Row],[Revenue]]-sales[[#This Row],[Cost]]</f>
        <v>350.6</v>
      </c>
    </row>
    <row r="8504" spans="2:9" x14ac:dyDescent="0.25">
      <c r="B8504" t="s">
        <v>55</v>
      </c>
      <c r="C8504" t="s">
        <v>11</v>
      </c>
      <c r="D8504" t="s">
        <v>38</v>
      </c>
      <c r="E8504" s="1">
        <v>44600</v>
      </c>
      <c r="F8504" s="4">
        <v>3647</v>
      </c>
      <c r="G8504">
        <v>166</v>
      </c>
      <c r="H8504" s="3">
        <f>_xlfn.XLOOKUP(sales[[#This Row],[Product]],products[Product],products[Cost per box])*sales[[#This Row],[Boxes]]</f>
        <v>1650.04</v>
      </c>
      <c r="I8504" s="4">
        <f>sales[[#This Row],[Revenue]]-sales[[#This Row],[Cost]]</f>
        <v>1996.96</v>
      </c>
    </row>
    <row r="8505" spans="2:9" x14ac:dyDescent="0.25">
      <c r="B8505" t="s">
        <v>20</v>
      </c>
      <c r="C8505" t="s">
        <v>27</v>
      </c>
      <c r="D8505" t="s">
        <v>50</v>
      </c>
      <c r="E8505" s="1">
        <v>44600</v>
      </c>
      <c r="F8505" s="4">
        <v>2366</v>
      </c>
      <c r="G8505">
        <v>140</v>
      </c>
      <c r="H8505" s="3">
        <f>_xlfn.XLOOKUP(sales[[#This Row],[Product]],products[Product],products[Cost per box])*sales[[#This Row],[Boxes]]</f>
        <v>1737.4</v>
      </c>
      <c r="I8505" s="4">
        <f>sales[[#This Row],[Revenue]]-sales[[#This Row],[Cost]]</f>
        <v>628.59999999999991</v>
      </c>
    </row>
    <row r="8506" spans="2:9" x14ac:dyDescent="0.25">
      <c r="B8506" t="s">
        <v>29</v>
      </c>
      <c r="C8506" t="s">
        <v>27</v>
      </c>
      <c r="D8506" t="s">
        <v>43</v>
      </c>
      <c r="E8506" s="1">
        <v>44600</v>
      </c>
      <c r="F8506" s="4">
        <v>7056</v>
      </c>
      <c r="G8506">
        <v>321</v>
      </c>
      <c r="H8506" s="3">
        <f>_xlfn.XLOOKUP(sales[[#This Row],[Product]],products[Product],products[Cost per box])*sales[[#This Row],[Boxes]]</f>
        <v>1235.8500000000001</v>
      </c>
      <c r="I8506" s="4">
        <f>sales[[#This Row],[Revenue]]-sales[[#This Row],[Cost]]</f>
        <v>5820.15</v>
      </c>
    </row>
    <row r="8507" spans="2:9" x14ac:dyDescent="0.25">
      <c r="B8507" t="s">
        <v>40</v>
      </c>
      <c r="C8507" t="s">
        <v>11</v>
      </c>
      <c r="D8507" t="s">
        <v>45</v>
      </c>
      <c r="E8507" s="1">
        <v>44600</v>
      </c>
      <c r="F8507" s="4">
        <v>6363</v>
      </c>
      <c r="G8507">
        <v>266</v>
      </c>
      <c r="H8507" s="3">
        <f>_xlfn.XLOOKUP(sales[[#This Row],[Product]],products[Product],products[Cost per box])*sales[[#This Row],[Boxes]]</f>
        <v>2056.1800000000003</v>
      </c>
      <c r="I8507" s="4">
        <f>sales[[#This Row],[Revenue]]-sales[[#This Row],[Cost]]</f>
        <v>4306.82</v>
      </c>
    </row>
    <row r="8508" spans="2:9" x14ac:dyDescent="0.25">
      <c r="B8508" t="s">
        <v>56</v>
      </c>
      <c r="C8508" t="s">
        <v>21</v>
      </c>
      <c r="D8508" t="s">
        <v>52</v>
      </c>
      <c r="E8508" s="1">
        <v>44600</v>
      </c>
      <c r="F8508" s="4">
        <v>1463</v>
      </c>
      <c r="G8508">
        <v>92</v>
      </c>
      <c r="H8508" s="3">
        <f>_xlfn.XLOOKUP(sales[[#This Row],[Product]],products[Product],products[Cost per box])*sales[[#This Row],[Boxes]]</f>
        <v>305.44</v>
      </c>
      <c r="I8508" s="4">
        <f>sales[[#This Row],[Revenue]]-sales[[#This Row],[Cost]]</f>
        <v>1157.56</v>
      </c>
    </row>
    <row r="8509" spans="2:9" x14ac:dyDescent="0.25">
      <c r="B8509" t="s">
        <v>54</v>
      </c>
      <c r="C8509" t="s">
        <v>11</v>
      </c>
      <c r="D8509" t="s">
        <v>36</v>
      </c>
      <c r="E8509" s="1">
        <v>44601</v>
      </c>
      <c r="F8509" s="4">
        <v>7413</v>
      </c>
      <c r="G8509">
        <v>391</v>
      </c>
      <c r="H8509" s="3">
        <f>_xlfn.XLOOKUP(sales[[#This Row],[Product]],products[Product],products[Cost per box])*sales[[#This Row],[Boxes]]</f>
        <v>1970.64</v>
      </c>
      <c r="I8509" s="4">
        <f>sales[[#This Row],[Revenue]]-sales[[#This Row],[Cost]]</f>
        <v>5442.36</v>
      </c>
    </row>
    <row r="8510" spans="2:9" x14ac:dyDescent="0.25">
      <c r="B8510" t="s">
        <v>13</v>
      </c>
      <c r="C8510" t="s">
        <v>16</v>
      </c>
      <c r="D8510" t="s">
        <v>47</v>
      </c>
      <c r="E8510" s="1">
        <v>44601</v>
      </c>
      <c r="F8510" s="4">
        <v>7700</v>
      </c>
      <c r="G8510">
        <v>700</v>
      </c>
      <c r="H8510" s="3">
        <f>_xlfn.XLOOKUP(sales[[#This Row],[Product]],products[Product],products[Cost per box])*sales[[#This Row],[Boxes]]</f>
        <v>3682</v>
      </c>
      <c r="I8510" s="4">
        <f>sales[[#This Row],[Revenue]]-sales[[#This Row],[Cost]]</f>
        <v>4018</v>
      </c>
    </row>
    <row r="8511" spans="2:9" x14ac:dyDescent="0.25">
      <c r="B8511" t="s">
        <v>8</v>
      </c>
      <c r="C8511" t="s">
        <v>11</v>
      </c>
      <c r="D8511" t="s">
        <v>43</v>
      </c>
      <c r="E8511" s="1">
        <v>44601</v>
      </c>
      <c r="F8511" s="4">
        <v>9268</v>
      </c>
      <c r="G8511">
        <v>403</v>
      </c>
      <c r="H8511" s="3">
        <f>_xlfn.XLOOKUP(sales[[#This Row],[Product]],products[Product],products[Cost per box])*sales[[#This Row],[Boxes]]</f>
        <v>1551.55</v>
      </c>
      <c r="I8511" s="4">
        <f>sales[[#This Row],[Revenue]]-sales[[#This Row],[Cost]]</f>
        <v>7716.45</v>
      </c>
    </row>
    <row r="8512" spans="2:9" x14ac:dyDescent="0.25">
      <c r="B8512" t="s">
        <v>37</v>
      </c>
      <c r="C8512" t="s">
        <v>11</v>
      </c>
      <c r="D8512" t="s">
        <v>31</v>
      </c>
      <c r="E8512" s="1">
        <v>44601</v>
      </c>
      <c r="F8512" s="4">
        <v>805</v>
      </c>
      <c r="G8512">
        <v>30</v>
      </c>
      <c r="H8512" s="3">
        <f>_xlfn.XLOOKUP(sales[[#This Row],[Product]],products[Product],products[Cost per box])*sales[[#This Row],[Boxes]]</f>
        <v>171.6</v>
      </c>
      <c r="I8512" s="4">
        <f>sales[[#This Row],[Revenue]]-sales[[#This Row],[Cost]]</f>
        <v>633.4</v>
      </c>
    </row>
    <row r="8513" spans="2:9" x14ac:dyDescent="0.25">
      <c r="B8513" t="s">
        <v>57</v>
      </c>
      <c r="C8513" t="s">
        <v>6</v>
      </c>
      <c r="D8513" t="s">
        <v>50</v>
      </c>
      <c r="E8513" s="1">
        <v>44601</v>
      </c>
      <c r="F8513" s="4">
        <v>9989</v>
      </c>
      <c r="G8513">
        <v>476</v>
      </c>
      <c r="H8513" s="3">
        <f>_xlfn.XLOOKUP(sales[[#This Row],[Product]],products[Product],products[Cost per box])*sales[[#This Row],[Boxes]]</f>
        <v>5907.16</v>
      </c>
      <c r="I8513" s="4">
        <f>sales[[#This Row],[Revenue]]-sales[[#This Row],[Cost]]</f>
        <v>4081.84</v>
      </c>
    </row>
    <row r="8514" spans="2:9" x14ac:dyDescent="0.25">
      <c r="B8514" t="s">
        <v>33</v>
      </c>
      <c r="C8514" t="s">
        <v>16</v>
      </c>
      <c r="D8514" t="s">
        <v>28</v>
      </c>
      <c r="E8514" s="1">
        <v>44601</v>
      </c>
      <c r="F8514" s="4">
        <v>5187</v>
      </c>
      <c r="G8514">
        <v>179</v>
      </c>
      <c r="H8514" s="3">
        <f>_xlfn.XLOOKUP(sales[[#This Row],[Product]],products[Product],products[Cost per box])*sales[[#This Row],[Boxes]]</f>
        <v>494.03999999999996</v>
      </c>
      <c r="I8514" s="4">
        <f>sales[[#This Row],[Revenue]]-sales[[#This Row],[Cost]]</f>
        <v>4692.96</v>
      </c>
    </row>
    <row r="8515" spans="2:9" x14ac:dyDescent="0.25">
      <c r="B8515" t="s">
        <v>53</v>
      </c>
      <c r="C8515" t="s">
        <v>21</v>
      </c>
      <c r="D8515" t="s">
        <v>35</v>
      </c>
      <c r="E8515" s="1">
        <v>44601</v>
      </c>
      <c r="F8515" s="4">
        <v>11795</v>
      </c>
      <c r="G8515">
        <v>840</v>
      </c>
      <c r="H8515" s="3">
        <f>_xlfn.XLOOKUP(sales[[#This Row],[Product]],products[Product],products[Cost per box])*sales[[#This Row],[Boxes]]</f>
        <v>2226</v>
      </c>
      <c r="I8515" s="4">
        <f>sales[[#This Row],[Revenue]]-sales[[#This Row],[Cost]]</f>
        <v>9569</v>
      </c>
    </row>
    <row r="8516" spans="2:9" x14ac:dyDescent="0.25">
      <c r="B8516" t="s">
        <v>23</v>
      </c>
      <c r="C8516" t="s">
        <v>27</v>
      </c>
      <c r="D8516" t="s">
        <v>24</v>
      </c>
      <c r="E8516" s="1">
        <v>44601</v>
      </c>
      <c r="F8516" s="4">
        <v>7924</v>
      </c>
      <c r="G8516">
        <v>317</v>
      </c>
      <c r="H8516" s="3">
        <f>_xlfn.XLOOKUP(sales[[#This Row],[Product]],products[Product],products[Cost per box])*sales[[#This Row],[Boxes]]</f>
        <v>3331.67</v>
      </c>
      <c r="I8516" s="4">
        <f>sales[[#This Row],[Revenue]]-sales[[#This Row],[Cost]]</f>
        <v>4592.33</v>
      </c>
    </row>
    <row r="8517" spans="2:9" x14ac:dyDescent="0.25">
      <c r="B8517" t="s">
        <v>15</v>
      </c>
      <c r="C8517" t="s">
        <v>21</v>
      </c>
      <c r="D8517" t="s">
        <v>35</v>
      </c>
      <c r="E8517" s="1">
        <v>44601</v>
      </c>
      <c r="F8517" s="4">
        <v>1239</v>
      </c>
      <c r="G8517">
        <v>104</v>
      </c>
      <c r="H8517" s="3">
        <f>_xlfn.XLOOKUP(sales[[#This Row],[Product]],products[Product],products[Cost per box])*sales[[#This Row],[Boxes]]</f>
        <v>275.59999999999997</v>
      </c>
      <c r="I8517" s="4">
        <f>sales[[#This Row],[Revenue]]-sales[[#This Row],[Cost]]</f>
        <v>963.40000000000009</v>
      </c>
    </row>
    <row r="8518" spans="2:9" x14ac:dyDescent="0.25">
      <c r="B8518" t="s">
        <v>54</v>
      </c>
      <c r="C8518" t="s">
        <v>27</v>
      </c>
      <c r="D8518" t="s">
        <v>52</v>
      </c>
      <c r="E8518" s="1">
        <v>44601</v>
      </c>
      <c r="F8518" s="4">
        <v>2121</v>
      </c>
      <c r="G8518">
        <v>152</v>
      </c>
      <c r="H8518" s="3">
        <f>_xlfn.XLOOKUP(sales[[#This Row],[Product]],products[Product],products[Cost per box])*sales[[#This Row],[Boxes]]</f>
        <v>504.64</v>
      </c>
      <c r="I8518" s="4">
        <f>sales[[#This Row],[Revenue]]-sales[[#This Row],[Cost]]</f>
        <v>1616.3600000000001</v>
      </c>
    </row>
    <row r="8519" spans="2:9" x14ac:dyDescent="0.25">
      <c r="B8519" t="s">
        <v>10</v>
      </c>
      <c r="C8519" t="s">
        <v>6</v>
      </c>
      <c r="D8519" t="s">
        <v>19</v>
      </c>
      <c r="E8519" s="1">
        <v>44601</v>
      </c>
      <c r="F8519" s="4">
        <v>12537</v>
      </c>
      <c r="G8519">
        <v>597</v>
      </c>
      <c r="H8519" s="3">
        <f>_xlfn.XLOOKUP(sales[[#This Row],[Product]],products[Product],products[Cost per box])*sales[[#This Row],[Boxes]]</f>
        <v>6107.31</v>
      </c>
      <c r="I8519" s="4">
        <f>sales[[#This Row],[Revenue]]-sales[[#This Row],[Cost]]</f>
        <v>6429.69</v>
      </c>
    </row>
    <row r="8520" spans="2:9" x14ac:dyDescent="0.25">
      <c r="B8520" t="s">
        <v>56</v>
      </c>
      <c r="C8520" t="s">
        <v>9</v>
      </c>
      <c r="D8520" t="s">
        <v>12</v>
      </c>
      <c r="E8520" s="1">
        <v>44601</v>
      </c>
      <c r="F8520" s="4">
        <v>6853</v>
      </c>
      <c r="G8520">
        <v>528</v>
      </c>
      <c r="H8520" s="3">
        <f>_xlfn.XLOOKUP(sales[[#This Row],[Product]],products[Product],products[Cost per box])*sales[[#This Row],[Boxes]]</f>
        <v>4451.04</v>
      </c>
      <c r="I8520" s="4">
        <f>sales[[#This Row],[Revenue]]-sales[[#This Row],[Cost]]</f>
        <v>2401.96</v>
      </c>
    </row>
    <row r="8521" spans="2:9" x14ac:dyDescent="0.25">
      <c r="B8521" t="s">
        <v>18</v>
      </c>
      <c r="C8521" t="s">
        <v>16</v>
      </c>
      <c r="D8521" t="s">
        <v>14</v>
      </c>
      <c r="E8521" s="1">
        <v>44601</v>
      </c>
      <c r="F8521" s="4">
        <v>10101</v>
      </c>
      <c r="G8521">
        <v>421</v>
      </c>
      <c r="H8521" s="3">
        <f>_xlfn.XLOOKUP(sales[[#This Row],[Product]],products[Product],products[Cost per box])*sales[[#This Row],[Boxes]]</f>
        <v>2656.5099999999998</v>
      </c>
      <c r="I8521" s="4">
        <f>sales[[#This Row],[Revenue]]-sales[[#This Row],[Cost]]</f>
        <v>7444.49</v>
      </c>
    </row>
    <row r="8522" spans="2:9" x14ac:dyDescent="0.25">
      <c r="B8522" t="s">
        <v>18</v>
      </c>
      <c r="C8522" t="s">
        <v>16</v>
      </c>
      <c r="D8522" t="s">
        <v>19</v>
      </c>
      <c r="E8522" s="1">
        <v>44601</v>
      </c>
      <c r="F8522" s="4">
        <v>3787</v>
      </c>
      <c r="G8522">
        <v>181</v>
      </c>
      <c r="H8522" s="3">
        <f>_xlfn.XLOOKUP(sales[[#This Row],[Product]],products[Product],products[Cost per box])*sales[[#This Row],[Boxes]]</f>
        <v>1851.63</v>
      </c>
      <c r="I8522" s="4">
        <f>sales[[#This Row],[Revenue]]-sales[[#This Row],[Cost]]</f>
        <v>1935.37</v>
      </c>
    </row>
    <row r="8523" spans="2:9" x14ac:dyDescent="0.25">
      <c r="B8523" t="s">
        <v>13</v>
      </c>
      <c r="C8523" t="s">
        <v>11</v>
      </c>
      <c r="D8523" t="s">
        <v>22</v>
      </c>
      <c r="E8523" s="1">
        <v>44601</v>
      </c>
      <c r="F8523" s="4">
        <v>8113</v>
      </c>
      <c r="G8523">
        <v>313</v>
      </c>
      <c r="H8523" s="3">
        <f>_xlfn.XLOOKUP(sales[[#This Row],[Product]],products[Product],products[Cost per box])*sales[[#This Row],[Boxes]]</f>
        <v>2572.86</v>
      </c>
      <c r="I8523" s="4">
        <f>sales[[#This Row],[Revenue]]-sales[[#This Row],[Cost]]</f>
        <v>5540.1399999999994</v>
      </c>
    </row>
    <row r="8524" spans="2:9" x14ac:dyDescent="0.25">
      <c r="B8524" t="s">
        <v>32</v>
      </c>
      <c r="C8524" t="s">
        <v>21</v>
      </c>
      <c r="D8524" t="s">
        <v>31</v>
      </c>
      <c r="E8524" s="1">
        <v>44601</v>
      </c>
      <c r="F8524" s="4">
        <v>6573</v>
      </c>
      <c r="G8524">
        <v>253</v>
      </c>
      <c r="H8524" s="3">
        <f>_xlfn.XLOOKUP(sales[[#This Row],[Product]],products[Product],products[Cost per box])*sales[[#This Row],[Boxes]]</f>
        <v>1447.1599999999999</v>
      </c>
      <c r="I8524" s="4">
        <f>sales[[#This Row],[Revenue]]-sales[[#This Row],[Cost]]</f>
        <v>5125.84</v>
      </c>
    </row>
    <row r="8525" spans="2:9" x14ac:dyDescent="0.25">
      <c r="B8525" t="s">
        <v>51</v>
      </c>
      <c r="C8525" t="s">
        <v>11</v>
      </c>
      <c r="D8525" t="s">
        <v>12</v>
      </c>
      <c r="E8525" s="1">
        <v>44601</v>
      </c>
      <c r="F8525" s="4">
        <v>11424</v>
      </c>
      <c r="G8525">
        <v>770</v>
      </c>
      <c r="H8525" s="3">
        <f>_xlfn.XLOOKUP(sales[[#This Row],[Product]],products[Product],products[Cost per box])*sales[[#This Row],[Boxes]]</f>
        <v>6491.0999999999995</v>
      </c>
      <c r="I8525" s="4">
        <f>sales[[#This Row],[Revenue]]-sales[[#This Row],[Cost]]</f>
        <v>4932.9000000000005</v>
      </c>
    </row>
    <row r="8526" spans="2:9" x14ac:dyDescent="0.25">
      <c r="B8526" t="s">
        <v>55</v>
      </c>
      <c r="C8526" t="s">
        <v>11</v>
      </c>
      <c r="D8526" t="s">
        <v>26</v>
      </c>
      <c r="E8526" s="1">
        <v>44601</v>
      </c>
      <c r="F8526" s="4">
        <v>6699</v>
      </c>
      <c r="G8526">
        <v>479</v>
      </c>
      <c r="H8526" s="3">
        <f>_xlfn.XLOOKUP(sales[[#This Row],[Product]],products[Product],products[Cost per box])*sales[[#This Row],[Boxes]]</f>
        <v>3079.97</v>
      </c>
      <c r="I8526" s="4">
        <f>sales[[#This Row],[Revenue]]-sales[[#This Row],[Cost]]</f>
        <v>3619.03</v>
      </c>
    </row>
    <row r="8527" spans="2:9" x14ac:dyDescent="0.25">
      <c r="B8527" t="s">
        <v>56</v>
      </c>
      <c r="C8527" t="s">
        <v>11</v>
      </c>
      <c r="D8527" t="s">
        <v>19</v>
      </c>
      <c r="E8527" s="1">
        <v>44601</v>
      </c>
      <c r="F8527" s="4">
        <v>10479</v>
      </c>
      <c r="G8527">
        <v>524</v>
      </c>
      <c r="H8527" s="3">
        <f>_xlfn.XLOOKUP(sales[[#This Row],[Product]],products[Product],products[Cost per box])*sales[[#This Row],[Boxes]]</f>
        <v>5360.52</v>
      </c>
      <c r="I8527" s="4">
        <f>sales[[#This Row],[Revenue]]-sales[[#This Row],[Cost]]</f>
        <v>5118.4799999999996</v>
      </c>
    </row>
    <row r="8528" spans="2:9" x14ac:dyDescent="0.25">
      <c r="B8528" t="s">
        <v>55</v>
      </c>
      <c r="C8528" t="s">
        <v>16</v>
      </c>
      <c r="D8528" t="s">
        <v>52</v>
      </c>
      <c r="E8528" s="1">
        <v>44601</v>
      </c>
      <c r="F8528" s="4">
        <v>13937</v>
      </c>
      <c r="G8528">
        <v>980</v>
      </c>
      <c r="H8528" s="3">
        <f>_xlfn.XLOOKUP(sales[[#This Row],[Product]],products[Product],products[Cost per box])*sales[[#This Row],[Boxes]]</f>
        <v>3253.6</v>
      </c>
      <c r="I8528" s="4">
        <f>sales[[#This Row],[Revenue]]-sales[[#This Row],[Cost]]</f>
        <v>10683.4</v>
      </c>
    </row>
    <row r="8529" spans="2:9" x14ac:dyDescent="0.25">
      <c r="B8529" t="s">
        <v>8</v>
      </c>
      <c r="C8529" t="s">
        <v>9</v>
      </c>
      <c r="D8529" t="s">
        <v>35</v>
      </c>
      <c r="E8529" s="1">
        <v>44601</v>
      </c>
      <c r="F8529" s="4">
        <v>2730</v>
      </c>
      <c r="G8529">
        <v>182</v>
      </c>
      <c r="H8529" s="3">
        <f>_xlfn.XLOOKUP(sales[[#This Row],[Product]],products[Product],products[Cost per box])*sales[[#This Row],[Boxes]]</f>
        <v>482.3</v>
      </c>
      <c r="I8529" s="4">
        <f>sales[[#This Row],[Revenue]]-sales[[#This Row],[Cost]]</f>
        <v>2247.6999999999998</v>
      </c>
    </row>
    <row r="8530" spans="2:9" x14ac:dyDescent="0.25">
      <c r="B8530" t="s">
        <v>10</v>
      </c>
      <c r="C8530" t="s">
        <v>27</v>
      </c>
      <c r="D8530" t="s">
        <v>36</v>
      </c>
      <c r="E8530" s="1">
        <v>44601</v>
      </c>
      <c r="F8530" s="4">
        <v>8890</v>
      </c>
      <c r="G8530">
        <v>405</v>
      </c>
      <c r="H8530" s="3">
        <f>_xlfn.XLOOKUP(sales[[#This Row],[Product]],products[Product],products[Cost per box])*sales[[#This Row],[Boxes]]</f>
        <v>2041.2</v>
      </c>
      <c r="I8530" s="4">
        <f>sales[[#This Row],[Revenue]]-sales[[#This Row],[Cost]]</f>
        <v>6848.8</v>
      </c>
    </row>
    <row r="8531" spans="2:9" x14ac:dyDescent="0.25">
      <c r="B8531" t="s">
        <v>54</v>
      </c>
      <c r="C8531" t="s">
        <v>11</v>
      </c>
      <c r="D8531" t="s">
        <v>45</v>
      </c>
      <c r="E8531" s="1">
        <v>44601</v>
      </c>
      <c r="F8531" s="4">
        <v>10759</v>
      </c>
      <c r="G8531">
        <v>414</v>
      </c>
      <c r="H8531" s="3">
        <f>_xlfn.XLOOKUP(sales[[#This Row],[Product]],products[Product],products[Cost per box])*sales[[#This Row],[Boxes]]</f>
        <v>3200.2200000000003</v>
      </c>
      <c r="I8531" s="4">
        <f>sales[[#This Row],[Revenue]]-sales[[#This Row],[Cost]]</f>
        <v>7558.78</v>
      </c>
    </row>
    <row r="8532" spans="2:9" x14ac:dyDescent="0.25">
      <c r="B8532" t="s">
        <v>13</v>
      </c>
      <c r="C8532" t="s">
        <v>16</v>
      </c>
      <c r="D8532" t="s">
        <v>35</v>
      </c>
      <c r="E8532" s="1">
        <v>44601</v>
      </c>
      <c r="F8532" s="4">
        <v>3976</v>
      </c>
      <c r="G8532">
        <v>284</v>
      </c>
      <c r="H8532" s="3">
        <f>_xlfn.XLOOKUP(sales[[#This Row],[Product]],products[Product],products[Cost per box])*sales[[#This Row],[Boxes]]</f>
        <v>752.6</v>
      </c>
      <c r="I8532" s="4">
        <f>sales[[#This Row],[Revenue]]-sales[[#This Row],[Cost]]</f>
        <v>3223.4</v>
      </c>
    </row>
    <row r="8533" spans="2:9" x14ac:dyDescent="0.25">
      <c r="B8533" t="s">
        <v>20</v>
      </c>
      <c r="C8533" t="s">
        <v>11</v>
      </c>
      <c r="D8533" t="s">
        <v>17</v>
      </c>
      <c r="E8533" s="1">
        <v>44601</v>
      </c>
      <c r="F8533" s="4">
        <v>6552</v>
      </c>
      <c r="G8533">
        <v>328</v>
      </c>
      <c r="H8533" s="3">
        <f>_xlfn.XLOOKUP(sales[[#This Row],[Product]],products[Product],products[Cost per box])*sales[[#This Row],[Boxes]]</f>
        <v>2230.4</v>
      </c>
      <c r="I8533" s="4">
        <f>sales[[#This Row],[Revenue]]-sales[[#This Row],[Cost]]</f>
        <v>4321.6000000000004</v>
      </c>
    </row>
    <row r="8534" spans="2:9" x14ac:dyDescent="0.25">
      <c r="B8534" t="s">
        <v>56</v>
      </c>
      <c r="C8534" t="s">
        <v>27</v>
      </c>
      <c r="D8534" t="s">
        <v>7</v>
      </c>
      <c r="E8534" s="1">
        <v>44601</v>
      </c>
      <c r="F8534" s="4">
        <v>6937</v>
      </c>
      <c r="G8534">
        <v>316</v>
      </c>
      <c r="H8534" s="3">
        <f>_xlfn.XLOOKUP(sales[[#This Row],[Product]],products[Product],products[Cost per box])*sales[[#This Row],[Boxes]]</f>
        <v>1627.4</v>
      </c>
      <c r="I8534" s="4">
        <f>sales[[#This Row],[Revenue]]-sales[[#This Row],[Cost]]</f>
        <v>5309.6</v>
      </c>
    </row>
    <row r="8535" spans="2:9" x14ac:dyDescent="0.25">
      <c r="B8535" t="s">
        <v>53</v>
      </c>
      <c r="C8535" t="s">
        <v>16</v>
      </c>
      <c r="D8535" t="s">
        <v>24</v>
      </c>
      <c r="E8535" s="1">
        <v>44601</v>
      </c>
      <c r="F8535" s="4">
        <v>1344</v>
      </c>
      <c r="G8535">
        <v>62</v>
      </c>
      <c r="H8535" s="3">
        <f>_xlfn.XLOOKUP(sales[[#This Row],[Product]],products[Product],products[Cost per box])*sales[[#This Row],[Boxes]]</f>
        <v>651.62</v>
      </c>
      <c r="I8535" s="4">
        <f>sales[[#This Row],[Revenue]]-sales[[#This Row],[Cost]]</f>
        <v>692.38</v>
      </c>
    </row>
    <row r="8536" spans="2:9" x14ac:dyDescent="0.25">
      <c r="B8536" t="s">
        <v>40</v>
      </c>
      <c r="C8536" t="s">
        <v>11</v>
      </c>
      <c r="D8536" t="s">
        <v>48</v>
      </c>
      <c r="E8536" s="1">
        <v>44601</v>
      </c>
      <c r="F8536" s="4">
        <v>3080</v>
      </c>
      <c r="G8536">
        <v>129</v>
      </c>
      <c r="H8536" s="3">
        <f>_xlfn.XLOOKUP(sales[[#This Row],[Product]],products[Product],products[Cost per box])*sales[[#This Row],[Boxes]]</f>
        <v>964.92000000000007</v>
      </c>
      <c r="I8536" s="4">
        <f>sales[[#This Row],[Revenue]]-sales[[#This Row],[Cost]]</f>
        <v>2115.08</v>
      </c>
    </row>
    <row r="8537" spans="2:9" x14ac:dyDescent="0.25">
      <c r="B8537" t="s">
        <v>39</v>
      </c>
      <c r="C8537" t="s">
        <v>9</v>
      </c>
      <c r="D8537" t="s">
        <v>22</v>
      </c>
      <c r="E8537" s="1">
        <v>44601</v>
      </c>
      <c r="F8537" s="4">
        <v>364</v>
      </c>
      <c r="G8537">
        <v>15</v>
      </c>
      <c r="H8537" s="3">
        <f>_xlfn.XLOOKUP(sales[[#This Row],[Product]],products[Product],products[Cost per box])*sales[[#This Row],[Boxes]]</f>
        <v>123.30000000000001</v>
      </c>
      <c r="I8537" s="4">
        <f>sales[[#This Row],[Revenue]]-sales[[#This Row],[Cost]]</f>
        <v>240.7</v>
      </c>
    </row>
    <row r="8538" spans="2:9" x14ac:dyDescent="0.25">
      <c r="B8538" t="s">
        <v>55</v>
      </c>
      <c r="C8538" t="s">
        <v>9</v>
      </c>
      <c r="D8538" t="s">
        <v>36</v>
      </c>
      <c r="E8538" s="1">
        <v>44601</v>
      </c>
      <c r="F8538" s="4">
        <v>2590</v>
      </c>
      <c r="G8538">
        <v>118</v>
      </c>
      <c r="H8538" s="3">
        <f>_xlfn.XLOOKUP(sales[[#This Row],[Product]],products[Product],products[Cost per box])*sales[[#This Row],[Boxes]]</f>
        <v>594.72</v>
      </c>
      <c r="I8538" s="4">
        <f>sales[[#This Row],[Revenue]]-sales[[#This Row],[Cost]]</f>
        <v>1995.28</v>
      </c>
    </row>
    <row r="8539" spans="2:9" x14ac:dyDescent="0.25">
      <c r="B8539" t="s">
        <v>56</v>
      </c>
      <c r="C8539" t="s">
        <v>9</v>
      </c>
      <c r="D8539" t="s">
        <v>7</v>
      </c>
      <c r="E8539" s="1">
        <v>44601</v>
      </c>
      <c r="F8539" s="4">
        <v>1190</v>
      </c>
      <c r="G8539">
        <v>52</v>
      </c>
      <c r="H8539" s="3">
        <f>_xlfn.XLOOKUP(sales[[#This Row],[Product]],products[Product],products[Cost per box])*sales[[#This Row],[Boxes]]</f>
        <v>267.8</v>
      </c>
      <c r="I8539" s="4">
        <f>sales[[#This Row],[Revenue]]-sales[[#This Row],[Cost]]</f>
        <v>922.2</v>
      </c>
    </row>
    <row r="8540" spans="2:9" x14ac:dyDescent="0.25">
      <c r="B8540" t="s">
        <v>8</v>
      </c>
      <c r="C8540" t="s">
        <v>27</v>
      </c>
      <c r="D8540" t="s">
        <v>26</v>
      </c>
      <c r="E8540" s="1">
        <v>44601</v>
      </c>
      <c r="F8540" s="4">
        <v>7756</v>
      </c>
      <c r="G8540">
        <v>597</v>
      </c>
      <c r="H8540" s="3">
        <f>_xlfn.XLOOKUP(sales[[#This Row],[Product]],products[Product],products[Cost per box])*sales[[#This Row],[Boxes]]</f>
        <v>3838.71</v>
      </c>
      <c r="I8540" s="4">
        <f>sales[[#This Row],[Revenue]]-sales[[#This Row],[Cost]]</f>
        <v>3917.29</v>
      </c>
    </row>
    <row r="8541" spans="2:9" x14ac:dyDescent="0.25">
      <c r="B8541" t="s">
        <v>37</v>
      </c>
      <c r="C8541" t="s">
        <v>27</v>
      </c>
      <c r="D8541" t="s">
        <v>42</v>
      </c>
      <c r="E8541" s="1">
        <v>44601</v>
      </c>
      <c r="F8541" s="4">
        <v>8477</v>
      </c>
      <c r="G8541">
        <v>700</v>
      </c>
      <c r="H8541" s="3">
        <f>_xlfn.XLOOKUP(sales[[#This Row],[Product]],products[Product],products[Cost per box])*sales[[#This Row],[Boxes]]</f>
        <v>3318</v>
      </c>
      <c r="I8541" s="4">
        <f>sales[[#This Row],[Revenue]]-sales[[#This Row],[Cost]]</f>
        <v>5159</v>
      </c>
    </row>
    <row r="8542" spans="2:9" x14ac:dyDescent="0.25">
      <c r="B8542" t="s">
        <v>10</v>
      </c>
      <c r="C8542" t="s">
        <v>6</v>
      </c>
      <c r="D8542" t="s">
        <v>26</v>
      </c>
      <c r="E8542" s="1">
        <v>44601</v>
      </c>
      <c r="F8542" s="4">
        <v>9982</v>
      </c>
      <c r="G8542">
        <v>770</v>
      </c>
      <c r="H8542" s="3">
        <f>_xlfn.XLOOKUP(sales[[#This Row],[Product]],products[Product],products[Cost per box])*sales[[#This Row],[Boxes]]</f>
        <v>4951.0999999999995</v>
      </c>
      <c r="I8542" s="4">
        <f>sales[[#This Row],[Revenue]]-sales[[#This Row],[Cost]]</f>
        <v>5030.9000000000005</v>
      </c>
    </row>
    <row r="8543" spans="2:9" x14ac:dyDescent="0.25">
      <c r="B8543" t="s">
        <v>39</v>
      </c>
      <c r="C8543" t="s">
        <v>27</v>
      </c>
      <c r="D8543" t="s">
        <v>17</v>
      </c>
      <c r="E8543" s="1">
        <v>44601</v>
      </c>
      <c r="F8543" s="4">
        <v>9107</v>
      </c>
      <c r="G8543">
        <v>380</v>
      </c>
      <c r="H8543" s="3">
        <f>_xlfn.XLOOKUP(sales[[#This Row],[Product]],products[Product],products[Cost per box])*sales[[#This Row],[Boxes]]</f>
        <v>2584</v>
      </c>
      <c r="I8543" s="4">
        <f>sales[[#This Row],[Revenue]]-sales[[#This Row],[Cost]]</f>
        <v>6523</v>
      </c>
    </row>
    <row r="8544" spans="2:9" x14ac:dyDescent="0.25">
      <c r="B8544" t="s">
        <v>39</v>
      </c>
      <c r="C8544" t="s">
        <v>9</v>
      </c>
      <c r="D8544" t="s">
        <v>14</v>
      </c>
      <c r="E8544" s="1">
        <v>44601</v>
      </c>
      <c r="F8544" s="4">
        <v>5327</v>
      </c>
      <c r="G8544">
        <v>214</v>
      </c>
      <c r="H8544" s="3">
        <f>_xlfn.XLOOKUP(sales[[#This Row],[Product]],products[Product],products[Cost per box])*sales[[#This Row],[Boxes]]</f>
        <v>1350.34</v>
      </c>
      <c r="I8544" s="4">
        <f>sales[[#This Row],[Revenue]]-sales[[#This Row],[Cost]]</f>
        <v>3976.66</v>
      </c>
    </row>
    <row r="8545" spans="2:9" x14ac:dyDescent="0.25">
      <c r="B8545" t="s">
        <v>37</v>
      </c>
      <c r="C8545" t="s">
        <v>9</v>
      </c>
      <c r="D8545" t="s">
        <v>7</v>
      </c>
      <c r="E8545" s="1">
        <v>44601</v>
      </c>
      <c r="F8545" s="4">
        <v>2842</v>
      </c>
      <c r="G8545">
        <v>114</v>
      </c>
      <c r="H8545" s="3">
        <f>_xlfn.XLOOKUP(sales[[#This Row],[Product]],products[Product],products[Cost per box])*sales[[#This Row],[Boxes]]</f>
        <v>587.1</v>
      </c>
      <c r="I8545" s="4">
        <f>sales[[#This Row],[Revenue]]-sales[[#This Row],[Cost]]</f>
        <v>2254.9</v>
      </c>
    </row>
    <row r="8546" spans="2:9" x14ac:dyDescent="0.25">
      <c r="B8546" t="s">
        <v>46</v>
      </c>
      <c r="C8546" t="s">
        <v>9</v>
      </c>
      <c r="D8546" t="s">
        <v>14</v>
      </c>
      <c r="E8546" s="1">
        <v>44601</v>
      </c>
      <c r="F8546" s="4">
        <v>17360</v>
      </c>
      <c r="G8546">
        <v>770</v>
      </c>
      <c r="H8546" s="3">
        <f>_xlfn.XLOOKUP(sales[[#This Row],[Product]],products[Product],products[Cost per box])*sales[[#This Row],[Boxes]]</f>
        <v>4858.7</v>
      </c>
      <c r="I8546" s="4">
        <f>sales[[#This Row],[Revenue]]-sales[[#This Row],[Cost]]</f>
        <v>12501.3</v>
      </c>
    </row>
    <row r="8547" spans="2:9" x14ac:dyDescent="0.25">
      <c r="B8547" t="s">
        <v>49</v>
      </c>
      <c r="C8547" t="s">
        <v>27</v>
      </c>
      <c r="D8547" t="s">
        <v>45</v>
      </c>
      <c r="E8547" s="1">
        <v>44601</v>
      </c>
      <c r="F8547" s="4">
        <v>5439</v>
      </c>
      <c r="G8547">
        <v>237</v>
      </c>
      <c r="H8547" s="3">
        <f>_xlfn.XLOOKUP(sales[[#This Row],[Product]],products[Product],products[Cost per box])*sales[[#This Row],[Boxes]]</f>
        <v>1832.01</v>
      </c>
      <c r="I8547" s="4">
        <f>sales[[#This Row],[Revenue]]-sales[[#This Row],[Cost]]</f>
        <v>3606.99</v>
      </c>
    </row>
    <row r="8548" spans="2:9" x14ac:dyDescent="0.25">
      <c r="B8548" t="s">
        <v>20</v>
      </c>
      <c r="C8548" t="s">
        <v>6</v>
      </c>
      <c r="D8548" t="s">
        <v>52</v>
      </c>
      <c r="E8548" s="1">
        <v>44601</v>
      </c>
      <c r="F8548" s="4">
        <v>3024</v>
      </c>
      <c r="G8548">
        <v>216</v>
      </c>
      <c r="H8548" s="3">
        <f>_xlfn.XLOOKUP(sales[[#This Row],[Product]],products[Product],products[Cost per box])*sales[[#This Row],[Boxes]]</f>
        <v>717.12</v>
      </c>
      <c r="I8548" s="4">
        <f>sales[[#This Row],[Revenue]]-sales[[#This Row],[Cost]]</f>
        <v>2306.88</v>
      </c>
    </row>
    <row r="8549" spans="2:9" x14ac:dyDescent="0.25">
      <c r="B8549" t="s">
        <v>34</v>
      </c>
      <c r="C8549" t="s">
        <v>27</v>
      </c>
      <c r="D8549" t="s">
        <v>48</v>
      </c>
      <c r="E8549" s="1">
        <v>44601</v>
      </c>
      <c r="F8549" s="4">
        <v>13230</v>
      </c>
      <c r="G8549">
        <v>552</v>
      </c>
      <c r="H8549" s="3">
        <f>_xlfn.XLOOKUP(sales[[#This Row],[Product]],products[Product],products[Cost per box])*sales[[#This Row],[Boxes]]</f>
        <v>4128.96</v>
      </c>
      <c r="I8549" s="4">
        <f>sales[[#This Row],[Revenue]]-sales[[#This Row],[Cost]]</f>
        <v>9101.0400000000009</v>
      </c>
    </row>
    <row r="8550" spans="2:9" x14ac:dyDescent="0.25">
      <c r="B8550" t="s">
        <v>32</v>
      </c>
      <c r="C8550" t="s">
        <v>21</v>
      </c>
      <c r="D8550" t="s">
        <v>42</v>
      </c>
      <c r="E8550" s="1">
        <v>44601</v>
      </c>
      <c r="F8550" s="4">
        <v>10304</v>
      </c>
      <c r="G8550">
        <v>607</v>
      </c>
      <c r="H8550" s="3">
        <f>_xlfn.XLOOKUP(sales[[#This Row],[Product]],products[Product],products[Cost per box])*sales[[#This Row],[Boxes]]</f>
        <v>2877.1800000000003</v>
      </c>
      <c r="I8550" s="4">
        <f>sales[[#This Row],[Revenue]]-sales[[#This Row],[Cost]]</f>
        <v>7426.82</v>
      </c>
    </row>
    <row r="8551" spans="2:9" x14ac:dyDescent="0.25">
      <c r="B8551" t="s">
        <v>33</v>
      </c>
      <c r="C8551" t="s">
        <v>16</v>
      </c>
      <c r="D8551" t="s">
        <v>22</v>
      </c>
      <c r="E8551" s="1">
        <v>44601</v>
      </c>
      <c r="F8551" s="4">
        <v>10752</v>
      </c>
      <c r="G8551">
        <v>414</v>
      </c>
      <c r="H8551" s="3">
        <f>_xlfn.XLOOKUP(sales[[#This Row],[Product]],products[Product],products[Cost per box])*sales[[#This Row],[Boxes]]</f>
        <v>3403.0800000000004</v>
      </c>
      <c r="I8551" s="4">
        <f>sales[[#This Row],[Revenue]]-sales[[#This Row],[Cost]]</f>
        <v>7348.92</v>
      </c>
    </row>
    <row r="8552" spans="2:9" x14ac:dyDescent="0.25">
      <c r="B8552" t="s">
        <v>23</v>
      </c>
      <c r="C8552" t="s">
        <v>11</v>
      </c>
      <c r="D8552" t="s">
        <v>12</v>
      </c>
      <c r="E8552" s="1">
        <v>44601</v>
      </c>
      <c r="F8552" s="4">
        <v>4361</v>
      </c>
      <c r="G8552">
        <v>312</v>
      </c>
      <c r="H8552" s="3">
        <f>_xlfn.XLOOKUP(sales[[#This Row],[Product]],products[Product],products[Cost per box])*sales[[#This Row],[Boxes]]</f>
        <v>2630.16</v>
      </c>
      <c r="I8552" s="4">
        <f>sales[[#This Row],[Revenue]]-sales[[#This Row],[Cost]]</f>
        <v>1730.8400000000001</v>
      </c>
    </row>
    <row r="8553" spans="2:9" x14ac:dyDescent="0.25">
      <c r="B8553" t="s">
        <v>13</v>
      </c>
      <c r="C8553" t="s">
        <v>9</v>
      </c>
      <c r="D8553" t="s">
        <v>42</v>
      </c>
      <c r="E8553" s="1">
        <v>44601</v>
      </c>
      <c r="F8553" s="4">
        <v>13636</v>
      </c>
      <c r="G8553">
        <v>910</v>
      </c>
      <c r="H8553" s="3">
        <f>_xlfn.XLOOKUP(sales[[#This Row],[Product]],products[Product],products[Cost per box])*sales[[#This Row],[Boxes]]</f>
        <v>4313.4000000000005</v>
      </c>
      <c r="I8553" s="4">
        <f>sales[[#This Row],[Revenue]]-sales[[#This Row],[Cost]]</f>
        <v>9322.5999999999985</v>
      </c>
    </row>
    <row r="8554" spans="2:9" x14ac:dyDescent="0.25">
      <c r="B8554" t="s">
        <v>49</v>
      </c>
      <c r="C8554" t="s">
        <v>21</v>
      </c>
      <c r="D8554" t="s">
        <v>24</v>
      </c>
      <c r="E8554" s="1">
        <v>44601</v>
      </c>
      <c r="F8554" s="4">
        <v>679</v>
      </c>
      <c r="G8554">
        <v>33</v>
      </c>
      <c r="H8554" s="3">
        <f>_xlfn.XLOOKUP(sales[[#This Row],[Product]],products[Product],products[Cost per box])*sales[[#This Row],[Boxes]]</f>
        <v>346.83</v>
      </c>
      <c r="I8554" s="4">
        <f>sales[[#This Row],[Revenue]]-sales[[#This Row],[Cost]]</f>
        <v>332.17</v>
      </c>
    </row>
    <row r="8555" spans="2:9" x14ac:dyDescent="0.25">
      <c r="B8555" t="s">
        <v>15</v>
      </c>
      <c r="C8555" t="s">
        <v>9</v>
      </c>
      <c r="D8555" t="s">
        <v>30</v>
      </c>
      <c r="E8555" s="1">
        <v>44601</v>
      </c>
      <c r="F8555" s="4">
        <v>441</v>
      </c>
      <c r="G8555">
        <v>15</v>
      </c>
      <c r="H8555" s="3">
        <f>_xlfn.XLOOKUP(sales[[#This Row],[Product]],products[Product],products[Cost per box])*sales[[#This Row],[Boxes]]</f>
        <v>55.2</v>
      </c>
      <c r="I8555" s="4">
        <f>sales[[#This Row],[Revenue]]-sales[[#This Row],[Cost]]</f>
        <v>385.8</v>
      </c>
    </row>
    <row r="8556" spans="2:9" x14ac:dyDescent="0.25">
      <c r="B8556" t="s">
        <v>46</v>
      </c>
      <c r="C8556" t="s">
        <v>6</v>
      </c>
      <c r="D8556" t="s">
        <v>47</v>
      </c>
      <c r="E8556" s="1">
        <v>44602</v>
      </c>
      <c r="F8556" s="4">
        <v>3332</v>
      </c>
      <c r="G8556">
        <v>303</v>
      </c>
      <c r="H8556" s="3">
        <f>_xlfn.XLOOKUP(sales[[#This Row],[Product]],products[Product],products[Cost per box])*sales[[#This Row],[Boxes]]</f>
        <v>1593.78</v>
      </c>
      <c r="I8556" s="4">
        <f>sales[[#This Row],[Revenue]]-sales[[#This Row],[Cost]]</f>
        <v>1738.22</v>
      </c>
    </row>
    <row r="8557" spans="2:9" x14ac:dyDescent="0.25">
      <c r="B8557" t="s">
        <v>29</v>
      </c>
      <c r="C8557" t="s">
        <v>16</v>
      </c>
      <c r="D8557" t="s">
        <v>36</v>
      </c>
      <c r="E8557" s="1">
        <v>44602</v>
      </c>
      <c r="F8557" s="4">
        <v>1533</v>
      </c>
      <c r="G8557">
        <v>73</v>
      </c>
      <c r="H8557" s="3">
        <f>_xlfn.XLOOKUP(sales[[#This Row],[Product]],products[Product],products[Cost per box])*sales[[#This Row],[Boxes]]</f>
        <v>367.92</v>
      </c>
      <c r="I8557" s="4">
        <f>sales[[#This Row],[Revenue]]-sales[[#This Row],[Cost]]</f>
        <v>1165.08</v>
      </c>
    </row>
    <row r="8558" spans="2:9" x14ac:dyDescent="0.25">
      <c r="B8558" t="s">
        <v>32</v>
      </c>
      <c r="C8558" t="s">
        <v>21</v>
      </c>
      <c r="D8558" t="s">
        <v>36</v>
      </c>
      <c r="E8558" s="1">
        <v>44602</v>
      </c>
      <c r="F8558" s="4">
        <v>4543</v>
      </c>
      <c r="G8558">
        <v>207</v>
      </c>
      <c r="H8558" s="3">
        <f>_xlfn.XLOOKUP(sales[[#This Row],[Product]],products[Product],products[Cost per box])*sales[[#This Row],[Boxes]]</f>
        <v>1043.28</v>
      </c>
      <c r="I8558" s="4">
        <f>sales[[#This Row],[Revenue]]-sales[[#This Row],[Cost]]</f>
        <v>3499.7200000000003</v>
      </c>
    </row>
    <row r="8559" spans="2:9" x14ac:dyDescent="0.25">
      <c r="B8559" t="s">
        <v>8</v>
      </c>
      <c r="C8559" t="s">
        <v>16</v>
      </c>
      <c r="D8559" t="s">
        <v>45</v>
      </c>
      <c r="E8559" s="1">
        <v>44602</v>
      </c>
      <c r="F8559" s="4">
        <v>9415</v>
      </c>
      <c r="G8559">
        <v>410</v>
      </c>
      <c r="H8559" s="3">
        <f>_xlfn.XLOOKUP(sales[[#This Row],[Product]],products[Product],products[Cost per box])*sales[[#This Row],[Boxes]]</f>
        <v>3169.3</v>
      </c>
      <c r="I8559" s="4">
        <f>sales[[#This Row],[Revenue]]-sales[[#This Row],[Cost]]</f>
        <v>6245.7</v>
      </c>
    </row>
    <row r="8560" spans="2:9" x14ac:dyDescent="0.25">
      <c r="B8560" t="s">
        <v>29</v>
      </c>
      <c r="C8560" t="s">
        <v>6</v>
      </c>
      <c r="D8560" t="s">
        <v>36</v>
      </c>
      <c r="E8560" s="1">
        <v>44602</v>
      </c>
      <c r="F8560" s="4">
        <v>238</v>
      </c>
      <c r="G8560">
        <v>12</v>
      </c>
      <c r="H8560" s="3">
        <f>_xlfn.XLOOKUP(sales[[#This Row],[Product]],products[Product],products[Cost per box])*sales[[#This Row],[Boxes]]</f>
        <v>60.480000000000004</v>
      </c>
      <c r="I8560" s="4">
        <f>sales[[#This Row],[Revenue]]-sales[[#This Row],[Cost]]</f>
        <v>177.51999999999998</v>
      </c>
    </row>
    <row r="8561" spans="2:9" x14ac:dyDescent="0.25">
      <c r="B8561" t="s">
        <v>23</v>
      </c>
      <c r="C8561" t="s">
        <v>21</v>
      </c>
      <c r="D8561" t="s">
        <v>24</v>
      </c>
      <c r="E8561" s="1">
        <v>44602</v>
      </c>
      <c r="F8561" s="4">
        <v>2849</v>
      </c>
      <c r="G8561">
        <v>119</v>
      </c>
      <c r="H8561" s="3">
        <f>_xlfn.XLOOKUP(sales[[#This Row],[Product]],products[Product],products[Cost per box])*sales[[#This Row],[Boxes]]</f>
        <v>1250.69</v>
      </c>
      <c r="I8561" s="4">
        <f>sales[[#This Row],[Revenue]]-sales[[#This Row],[Cost]]</f>
        <v>1598.31</v>
      </c>
    </row>
    <row r="8562" spans="2:9" x14ac:dyDescent="0.25">
      <c r="B8562" t="s">
        <v>40</v>
      </c>
      <c r="C8562" t="s">
        <v>21</v>
      </c>
      <c r="D8562" t="s">
        <v>36</v>
      </c>
      <c r="E8562" s="1">
        <v>44602</v>
      </c>
      <c r="F8562" s="4">
        <v>6615</v>
      </c>
      <c r="G8562">
        <v>288</v>
      </c>
      <c r="H8562" s="3">
        <f>_xlfn.XLOOKUP(sales[[#This Row],[Product]],products[Product],products[Cost per box])*sales[[#This Row],[Boxes]]</f>
        <v>1451.52</v>
      </c>
      <c r="I8562" s="4">
        <f>sales[[#This Row],[Revenue]]-sales[[#This Row],[Cost]]</f>
        <v>5163.4799999999996</v>
      </c>
    </row>
    <row r="8563" spans="2:9" x14ac:dyDescent="0.25">
      <c r="B8563" t="s">
        <v>39</v>
      </c>
      <c r="C8563" t="s">
        <v>27</v>
      </c>
      <c r="D8563" t="s">
        <v>12</v>
      </c>
      <c r="E8563" s="1">
        <v>44602</v>
      </c>
      <c r="F8563" s="4">
        <v>7854</v>
      </c>
      <c r="G8563">
        <v>561</v>
      </c>
      <c r="H8563" s="3">
        <f>_xlfn.XLOOKUP(sales[[#This Row],[Product]],products[Product],products[Cost per box])*sales[[#This Row],[Boxes]]</f>
        <v>4729.2299999999996</v>
      </c>
      <c r="I8563" s="4">
        <f>sales[[#This Row],[Revenue]]-sales[[#This Row],[Cost]]</f>
        <v>3124.7700000000004</v>
      </c>
    </row>
    <row r="8564" spans="2:9" x14ac:dyDescent="0.25">
      <c r="B8564" t="s">
        <v>57</v>
      </c>
      <c r="C8564" t="s">
        <v>21</v>
      </c>
      <c r="D8564" t="s">
        <v>38</v>
      </c>
      <c r="E8564" s="1">
        <v>44602</v>
      </c>
      <c r="F8564" s="4">
        <v>2198</v>
      </c>
      <c r="G8564">
        <v>123</v>
      </c>
      <c r="H8564" s="3">
        <f>_xlfn.XLOOKUP(sales[[#This Row],[Product]],products[Product],products[Cost per box])*sales[[#This Row],[Boxes]]</f>
        <v>1222.6199999999999</v>
      </c>
      <c r="I8564" s="4">
        <f>sales[[#This Row],[Revenue]]-sales[[#This Row],[Cost]]</f>
        <v>975.38000000000011</v>
      </c>
    </row>
    <row r="8565" spans="2:9" x14ac:dyDescent="0.25">
      <c r="B8565" t="s">
        <v>10</v>
      </c>
      <c r="C8565" t="s">
        <v>21</v>
      </c>
      <c r="D8565" t="s">
        <v>38</v>
      </c>
      <c r="E8565" s="1">
        <v>44602</v>
      </c>
      <c r="F8565" s="4">
        <v>329</v>
      </c>
      <c r="G8565">
        <v>17</v>
      </c>
      <c r="H8565" s="3">
        <f>_xlfn.XLOOKUP(sales[[#This Row],[Product]],products[Product],products[Cost per box])*sales[[#This Row],[Boxes]]</f>
        <v>168.98</v>
      </c>
      <c r="I8565" s="4">
        <f>sales[[#This Row],[Revenue]]-sales[[#This Row],[Cost]]</f>
        <v>160.02000000000001</v>
      </c>
    </row>
    <row r="8566" spans="2:9" x14ac:dyDescent="0.25">
      <c r="B8566" t="s">
        <v>56</v>
      </c>
      <c r="C8566" t="s">
        <v>9</v>
      </c>
      <c r="D8566" t="s">
        <v>26</v>
      </c>
      <c r="E8566" s="1">
        <v>44602</v>
      </c>
      <c r="F8566" s="4">
        <v>1176</v>
      </c>
      <c r="G8566">
        <v>70</v>
      </c>
      <c r="H8566" s="3">
        <f>_xlfn.XLOOKUP(sales[[#This Row],[Product]],products[Product],products[Cost per box])*sales[[#This Row],[Boxes]]</f>
        <v>450.09999999999997</v>
      </c>
      <c r="I8566" s="4">
        <f>sales[[#This Row],[Revenue]]-sales[[#This Row],[Cost]]</f>
        <v>725.90000000000009</v>
      </c>
    </row>
    <row r="8567" spans="2:9" x14ac:dyDescent="0.25">
      <c r="B8567" t="s">
        <v>32</v>
      </c>
      <c r="C8567" t="s">
        <v>11</v>
      </c>
      <c r="D8567" t="s">
        <v>17</v>
      </c>
      <c r="E8567" s="1">
        <v>44602</v>
      </c>
      <c r="F8567" s="4">
        <v>742</v>
      </c>
      <c r="G8567">
        <v>34</v>
      </c>
      <c r="H8567" s="3">
        <f>_xlfn.XLOOKUP(sales[[#This Row],[Product]],products[Product],products[Cost per box])*sales[[#This Row],[Boxes]]</f>
        <v>231.2</v>
      </c>
      <c r="I8567" s="4">
        <f>sales[[#This Row],[Revenue]]-sales[[#This Row],[Cost]]</f>
        <v>510.8</v>
      </c>
    </row>
    <row r="8568" spans="2:9" x14ac:dyDescent="0.25">
      <c r="B8568" t="s">
        <v>33</v>
      </c>
      <c r="C8568" t="s">
        <v>9</v>
      </c>
      <c r="D8568" t="s">
        <v>45</v>
      </c>
      <c r="E8568" s="1">
        <v>44602</v>
      </c>
      <c r="F8568" s="4">
        <v>9611</v>
      </c>
      <c r="G8568">
        <v>437</v>
      </c>
      <c r="H8568" s="3">
        <f>_xlfn.XLOOKUP(sales[[#This Row],[Product]],products[Product],products[Cost per box])*sales[[#This Row],[Boxes]]</f>
        <v>3378.01</v>
      </c>
      <c r="I8568" s="4">
        <f>sales[[#This Row],[Revenue]]-sales[[#This Row],[Cost]]</f>
        <v>6232.99</v>
      </c>
    </row>
    <row r="8569" spans="2:9" x14ac:dyDescent="0.25">
      <c r="B8569" t="s">
        <v>57</v>
      </c>
      <c r="C8569" t="s">
        <v>16</v>
      </c>
      <c r="D8569" t="s">
        <v>42</v>
      </c>
      <c r="E8569" s="1">
        <v>44602</v>
      </c>
      <c r="F8569" s="4">
        <v>3913</v>
      </c>
      <c r="G8569">
        <v>245</v>
      </c>
      <c r="H8569" s="3">
        <f>_xlfn.XLOOKUP(sales[[#This Row],[Product]],products[Product],products[Cost per box])*sales[[#This Row],[Boxes]]</f>
        <v>1161.3</v>
      </c>
      <c r="I8569" s="4">
        <f>sales[[#This Row],[Revenue]]-sales[[#This Row],[Cost]]</f>
        <v>2751.7</v>
      </c>
    </row>
    <row r="8570" spans="2:9" x14ac:dyDescent="0.25">
      <c r="B8570" t="s">
        <v>15</v>
      </c>
      <c r="C8570" t="s">
        <v>16</v>
      </c>
      <c r="D8570" t="s">
        <v>17</v>
      </c>
      <c r="E8570" s="1">
        <v>44602</v>
      </c>
      <c r="F8570" s="4">
        <v>5313</v>
      </c>
      <c r="G8570">
        <v>253</v>
      </c>
      <c r="H8570" s="3">
        <f>_xlfn.XLOOKUP(sales[[#This Row],[Product]],products[Product],products[Cost per box])*sales[[#This Row],[Boxes]]</f>
        <v>1720.3999999999999</v>
      </c>
      <c r="I8570" s="4">
        <f>sales[[#This Row],[Revenue]]-sales[[#This Row],[Cost]]</f>
        <v>3592.6000000000004</v>
      </c>
    </row>
    <row r="8571" spans="2:9" x14ac:dyDescent="0.25">
      <c r="B8571" t="s">
        <v>46</v>
      </c>
      <c r="C8571" t="s">
        <v>27</v>
      </c>
      <c r="D8571" t="s">
        <v>45</v>
      </c>
      <c r="E8571" s="1">
        <v>44602</v>
      </c>
      <c r="F8571" s="4">
        <v>13846</v>
      </c>
      <c r="G8571">
        <v>513</v>
      </c>
      <c r="H8571" s="3">
        <f>_xlfn.XLOOKUP(sales[[#This Row],[Product]],products[Product],products[Cost per box])*sales[[#This Row],[Boxes]]</f>
        <v>3965.4900000000002</v>
      </c>
      <c r="I8571" s="4">
        <f>sales[[#This Row],[Revenue]]-sales[[#This Row],[Cost]]</f>
        <v>9880.51</v>
      </c>
    </row>
    <row r="8572" spans="2:9" x14ac:dyDescent="0.25">
      <c r="B8572" t="s">
        <v>18</v>
      </c>
      <c r="C8572" t="s">
        <v>27</v>
      </c>
      <c r="D8572" t="s">
        <v>50</v>
      </c>
      <c r="E8572" s="1">
        <v>44602</v>
      </c>
      <c r="F8572" s="4">
        <v>4095</v>
      </c>
      <c r="G8572">
        <v>228</v>
      </c>
      <c r="H8572" s="3">
        <f>_xlfn.XLOOKUP(sales[[#This Row],[Product]],products[Product],products[Cost per box])*sales[[#This Row],[Boxes]]</f>
        <v>2829.48</v>
      </c>
      <c r="I8572" s="4">
        <f>sales[[#This Row],[Revenue]]-sales[[#This Row],[Cost]]</f>
        <v>1265.52</v>
      </c>
    </row>
    <row r="8573" spans="2:9" x14ac:dyDescent="0.25">
      <c r="B8573" t="s">
        <v>34</v>
      </c>
      <c r="C8573" t="s">
        <v>11</v>
      </c>
      <c r="D8573" t="s">
        <v>38</v>
      </c>
      <c r="E8573" s="1">
        <v>44602</v>
      </c>
      <c r="F8573" s="4">
        <v>2198</v>
      </c>
      <c r="G8573">
        <v>110</v>
      </c>
      <c r="H8573" s="3">
        <f>_xlfn.XLOOKUP(sales[[#This Row],[Product]],products[Product],products[Cost per box])*sales[[#This Row],[Boxes]]</f>
        <v>1093.3999999999999</v>
      </c>
      <c r="I8573" s="4">
        <f>sales[[#This Row],[Revenue]]-sales[[#This Row],[Cost]]</f>
        <v>1104.6000000000001</v>
      </c>
    </row>
    <row r="8574" spans="2:9" x14ac:dyDescent="0.25">
      <c r="B8574" t="s">
        <v>57</v>
      </c>
      <c r="C8574" t="s">
        <v>27</v>
      </c>
      <c r="D8574" t="s">
        <v>36</v>
      </c>
      <c r="E8574" s="1">
        <v>44602</v>
      </c>
      <c r="F8574" s="4">
        <v>13307</v>
      </c>
      <c r="G8574">
        <v>555</v>
      </c>
      <c r="H8574" s="3">
        <f>_xlfn.XLOOKUP(sales[[#This Row],[Product]],products[Product],products[Cost per box])*sales[[#This Row],[Boxes]]</f>
        <v>2797.2</v>
      </c>
      <c r="I8574" s="4">
        <f>sales[[#This Row],[Revenue]]-sales[[#This Row],[Cost]]</f>
        <v>10509.8</v>
      </c>
    </row>
    <row r="8575" spans="2:9" x14ac:dyDescent="0.25">
      <c r="B8575" t="s">
        <v>51</v>
      </c>
      <c r="C8575" t="s">
        <v>9</v>
      </c>
      <c r="D8575" t="s">
        <v>31</v>
      </c>
      <c r="E8575" s="1">
        <v>44602</v>
      </c>
      <c r="F8575" s="4">
        <v>8799</v>
      </c>
      <c r="G8575">
        <v>383</v>
      </c>
      <c r="H8575" s="3">
        <f>_xlfn.XLOOKUP(sales[[#This Row],[Product]],products[Product],products[Cost per box])*sales[[#This Row],[Boxes]]</f>
        <v>2190.7599999999998</v>
      </c>
      <c r="I8575" s="4">
        <f>sales[[#This Row],[Revenue]]-sales[[#This Row],[Cost]]</f>
        <v>6608.24</v>
      </c>
    </row>
    <row r="8576" spans="2:9" x14ac:dyDescent="0.25">
      <c r="B8576" t="s">
        <v>29</v>
      </c>
      <c r="C8576" t="s">
        <v>16</v>
      </c>
      <c r="D8576" t="s">
        <v>24</v>
      </c>
      <c r="E8576" s="1">
        <v>44602</v>
      </c>
      <c r="F8576" s="4">
        <v>1057</v>
      </c>
      <c r="G8576">
        <v>46</v>
      </c>
      <c r="H8576" s="3">
        <f>_xlfn.XLOOKUP(sales[[#This Row],[Product]],products[Product],products[Cost per box])*sales[[#This Row],[Boxes]]</f>
        <v>483.46</v>
      </c>
      <c r="I8576" s="4">
        <f>sales[[#This Row],[Revenue]]-sales[[#This Row],[Cost]]</f>
        <v>573.54</v>
      </c>
    </row>
    <row r="8577" spans="2:9" x14ac:dyDescent="0.25">
      <c r="B8577" t="s">
        <v>55</v>
      </c>
      <c r="C8577" t="s">
        <v>16</v>
      </c>
      <c r="D8577" t="s">
        <v>19</v>
      </c>
      <c r="E8577" s="1">
        <v>44602</v>
      </c>
      <c r="F8577" s="4">
        <v>3584</v>
      </c>
      <c r="G8577">
        <v>180</v>
      </c>
      <c r="H8577" s="3">
        <f>_xlfn.XLOOKUP(sales[[#This Row],[Product]],products[Product],products[Cost per box])*sales[[#This Row],[Boxes]]</f>
        <v>1841.4</v>
      </c>
      <c r="I8577" s="4">
        <f>sales[[#This Row],[Revenue]]-sales[[#This Row],[Cost]]</f>
        <v>1742.6</v>
      </c>
    </row>
    <row r="8578" spans="2:9" x14ac:dyDescent="0.25">
      <c r="B8578" t="s">
        <v>8</v>
      </c>
      <c r="C8578" t="s">
        <v>27</v>
      </c>
      <c r="D8578" t="s">
        <v>7</v>
      </c>
      <c r="E8578" s="1">
        <v>44602</v>
      </c>
      <c r="F8578" s="4">
        <v>7917</v>
      </c>
      <c r="G8578">
        <v>377</v>
      </c>
      <c r="H8578" s="3">
        <f>_xlfn.XLOOKUP(sales[[#This Row],[Product]],products[Product],products[Cost per box])*sales[[#This Row],[Boxes]]</f>
        <v>1941.5500000000002</v>
      </c>
      <c r="I8578" s="4">
        <f>sales[[#This Row],[Revenue]]-sales[[#This Row],[Cost]]</f>
        <v>5975.45</v>
      </c>
    </row>
    <row r="8579" spans="2:9" x14ac:dyDescent="0.25">
      <c r="B8579" t="s">
        <v>33</v>
      </c>
      <c r="C8579" t="s">
        <v>16</v>
      </c>
      <c r="D8579" t="s">
        <v>47</v>
      </c>
      <c r="E8579" s="1">
        <v>44602</v>
      </c>
      <c r="F8579" s="4">
        <v>28</v>
      </c>
      <c r="G8579">
        <v>3</v>
      </c>
      <c r="H8579" s="3">
        <f>_xlfn.XLOOKUP(sales[[#This Row],[Product]],products[Product],products[Cost per box])*sales[[#This Row],[Boxes]]</f>
        <v>15.78</v>
      </c>
      <c r="I8579" s="4">
        <f>sales[[#This Row],[Revenue]]-sales[[#This Row],[Cost]]</f>
        <v>12.22</v>
      </c>
    </row>
    <row r="8580" spans="2:9" x14ac:dyDescent="0.25">
      <c r="B8580" t="s">
        <v>54</v>
      </c>
      <c r="C8580" t="s">
        <v>27</v>
      </c>
      <c r="D8580" t="s">
        <v>50</v>
      </c>
      <c r="E8580" s="1">
        <v>44602</v>
      </c>
      <c r="F8580" s="4">
        <v>14665</v>
      </c>
      <c r="G8580">
        <v>840</v>
      </c>
      <c r="H8580" s="3">
        <f>_xlfn.XLOOKUP(sales[[#This Row],[Product]],products[Product],products[Cost per box])*sales[[#This Row],[Boxes]]</f>
        <v>10424.4</v>
      </c>
      <c r="I8580" s="4">
        <f>sales[[#This Row],[Revenue]]-sales[[#This Row],[Cost]]</f>
        <v>4240.6000000000004</v>
      </c>
    </row>
    <row r="8581" spans="2:9" x14ac:dyDescent="0.25">
      <c r="B8581" t="s">
        <v>51</v>
      </c>
      <c r="C8581" t="s">
        <v>11</v>
      </c>
      <c r="D8581" t="s">
        <v>31</v>
      </c>
      <c r="E8581" s="1">
        <v>44602</v>
      </c>
      <c r="F8581" s="4">
        <v>1939</v>
      </c>
      <c r="G8581">
        <v>85</v>
      </c>
      <c r="H8581" s="3">
        <f>_xlfn.XLOOKUP(sales[[#This Row],[Product]],products[Product],products[Cost per box])*sales[[#This Row],[Boxes]]</f>
        <v>486.2</v>
      </c>
      <c r="I8581" s="4">
        <f>sales[[#This Row],[Revenue]]-sales[[#This Row],[Cost]]</f>
        <v>1452.8</v>
      </c>
    </row>
    <row r="8582" spans="2:9" x14ac:dyDescent="0.25">
      <c r="B8582" t="s">
        <v>8</v>
      </c>
      <c r="C8582" t="s">
        <v>27</v>
      </c>
      <c r="D8582" t="s">
        <v>19</v>
      </c>
      <c r="E8582" s="1">
        <v>44602</v>
      </c>
      <c r="F8582" s="4">
        <v>3150</v>
      </c>
      <c r="G8582">
        <v>175</v>
      </c>
      <c r="H8582" s="3">
        <f>_xlfn.XLOOKUP(sales[[#This Row],[Product]],products[Product],products[Cost per box])*sales[[#This Row],[Boxes]]</f>
        <v>1790.25</v>
      </c>
      <c r="I8582" s="4">
        <f>sales[[#This Row],[Revenue]]-sales[[#This Row],[Cost]]</f>
        <v>1359.75</v>
      </c>
    </row>
    <row r="8583" spans="2:9" x14ac:dyDescent="0.25">
      <c r="B8583" t="s">
        <v>51</v>
      </c>
      <c r="C8583" t="s">
        <v>21</v>
      </c>
      <c r="D8583" t="s">
        <v>35</v>
      </c>
      <c r="E8583" s="1">
        <v>44602</v>
      </c>
      <c r="F8583" s="4">
        <v>16716</v>
      </c>
      <c r="G8583">
        <v>1190</v>
      </c>
      <c r="H8583" s="3">
        <f>_xlfn.XLOOKUP(sales[[#This Row],[Product]],products[Product],products[Cost per box])*sales[[#This Row],[Boxes]]</f>
        <v>3153.5</v>
      </c>
      <c r="I8583" s="4">
        <f>sales[[#This Row],[Revenue]]-sales[[#This Row],[Cost]]</f>
        <v>13562.5</v>
      </c>
    </row>
    <row r="8584" spans="2:9" x14ac:dyDescent="0.25">
      <c r="B8584" t="s">
        <v>37</v>
      </c>
      <c r="C8584" t="s">
        <v>9</v>
      </c>
      <c r="D8584" t="s">
        <v>28</v>
      </c>
      <c r="E8584" s="1">
        <v>44602</v>
      </c>
      <c r="F8584" s="4">
        <v>11333</v>
      </c>
      <c r="G8584">
        <v>473</v>
      </c>
      <c r="H8584" s="3">
        <f>_xlfn.XLOOKUP(sales[[#This Row],[Product]],products[Product],products[Cost per box])*sales[[#This Row],[Boxes]]</f>
        <v>1305.4799999999998</v>
      </c>
      <c r="I8584" s="4">
        <f>sales[[#This Row],[Revenue]]-sales[[#This Row],[Cost]]</f>
        <v>10027.52</v>
      </c>
    </row>
    <row r="8585" spans="2:9" x14ac:dyDescent="0.25">
      <c r="B8585" t="s">
        <v>29</v>
      </c>
      <c r="C8585" t="s">
        <v>27</v>
      </c>
      <c r="D8585" t="s">
        <v>38</v>
      </c>
      <c r="E8585" s="1">
        <v>44603</v>
      </c>
      <c r="F8585" s="4">
        <v>5964</v>
      </c>
      <c r="G8585">
        <v>332</v>
      </c>
      <c r="H8585" s="3">
        <f>_xlfn.XLOOKUP(sales[[#This Row],[Product]],products[Product],products[Cost per box])*sales[[#This Row],[Boxes]]</f>
        <v>3300.08</v>
      </c>
      <c r="I8585" s="4">
        <f>sales[[#This Row],[Revenue]]-sales[[#This Row],[Cost]]</f>
        <v>2663.92</v>
      </c>
    </row>
    <row r="8586" spans="2:9" x14ac:dyDescent="0.25">
      <c r="B8586" t="s">
        <v>49</v>
      </c>
      <c r="C8586" t="s">
        <v>9</v>
      </c>
      <c r="D8586" t="s">
        <v>7</v>
      </c>
      <c r="E8586" s="1">
        <v>44603</v>
      </c>
      <c r="F8586" s="4">
        <v>12761</v>
      </c>
      <c r="G8586">
        <v>608</v>
      </c>
      <c r="H8586" s="3">
        <f>_xlfn.XLOOKUP(sales[[#This Row],[Product]],products[Product],products[Cost per box])*sales[[#This Row],[Boxes]]</f>
        <v>3131.2000000000003</v>
      </c>
      <c r="I8586" s="4">
        <f>sales[[#This Row],[Revenue]]-sales[[#This Row],[Cost]]</f>
        <v>9629.7999999999993</v>
      </c>
    </row>
    <row r="8587" spans="2:9" x14ac:dyDescent="0.25">
      <c r="B8587" t="s">
        <v>13</v>
      </c>
      <c r="C8587" t="s">
        <v>16</v>
      </c>
      <c r="D8587" t="s">
        <v>14</v>
      </c>
      <c r="E8587" s="1">
        <v>44603</v>
      </c>
      <c r="F8587" s="4">
        <v>1652</v>
      </c>
      <c r="G8587">
        <v>72</v>
      </c>
      <c r="H8587" s="3">
        <f>_xlfn.XLOOKUP(sales[[#This Row],[Product]],products[Product],products[Cost per box])*sales[[#This Row],[Boxes]]</f>
        <v>454.32</v>
      </c>
      <c r="I8587" s="4">
        <f>sales[[#This Row],[Revenue]]-sales[[#This Row],[Cost]]</f>
        <v>1197.68</v>
      </c>
    </row>
    <row r="8588" spans="2:9" x14ac:dyDescent="0.25">
      <c r="B8588" t="s">
        <v>29</v>
      </c>
      <c r="C8588" t="s">
        <v>6</v>
      </c>
      <c r="D8588" t="s">
        <v>47</v>
      </c>
      <c r="E8588" s="1">
        <v>44603</v>
      </c>
      <c r="F8588" s="4">
        <v>18179</v>
      </c>
      <c r="G8588">
        <v>1540</v>
      </c>
      <c r="H8588" s="3">
        <f>_xlfn.XLOOKUP(sales[[#This Row],[Product]],products[Product],products[Cost per box])*sales[[#This Row],[Boxes]]</f>
        <v>8100.4</v>
      </c>
      <c r="I8588" s="4">
        <f>sales[[#This Row],[Revenue]]-sales[[#This Row],[Cost]]</f>
        <v>10078.6</v>
      </c>
    </row>
    <row r="8589" spans="2:9" x14ac:dyDescent="0.25">
      <c r="B8589" t="s">
        <v>40</v>
      </c>
      <c r="C8589" t="s">
        <v>21</v>
      </c>
      <c r="D8589" t="s">
        <v>17</v>
      </c>
      <c r="E8589" s="1">
        <v>44603</v>
      </c>
      <c r="F8589" s="4">
        <v>6090</v>
      </c>
      <c r="G8589">
        <v>321</v>
      </c>
      <c r="H8589" s="3">
        <f>_xlfn.XLOOKUP(sales[[#This Row],[Product]],products[Product],products[Cost per box])*sales[[#This Row],[Boxes]]</f>
        <v>2182.7999999999997</v>
      </c>
      <c r="I8589" s="4">
        <f>sales[[#This Row],[Revenue]]-sales[[#This Row],[Cost]]</f>
        <v>3907.2000000000003</v>
      </c>
    </row>
    <row r="8590" spans="2:9" x14ac:dyDescent="0.25">
      <c r="B8590" t="s">
        <v>49</v>
      </c>
      <c r="C8590" t="s">
        <v>11</v>
      </c>
      <c r="D8590" t="s">
        <v>24</v>
      </c>
      <c r="E8590" s="1">
        <v>44603</v>
      </c>
      <c r="F8590" s="4">
        <v>1162</v>
      </c>
      <c r="G8590">
        <v>59</v>
      </c>
      <c r="H8590" s="3">
        <f>_xlfn.XLOOKUP(sales[[#This Row],[Product]],products[Product],products[Cost per box])*sales[[#This Row],[Boxes]]</f>
        <v>620.09</v>
      </c>
      <c r="I8590" s="4">
        <f>sales[[#This Row],[Revenue]]-sales[[#This Row],[Cost]]</f>
        <v>541.91</v>
      </c>
    </row>
    <row r="8591" spans="2:9" x14ac:dyDescent="0.25">
      <c r="B8591" t="s">
        <v>53</v>
      </c>
      <c r="C8591" t="s">
        <v>9</v>
      </c>
      <c r="D8591" t="s">
        <v>42</v>
      </c>
      <c r="E8591" s="1">
        <v>44603</v>
      </c>
      <c r="F8591" s="4">
        <v>11067</v>
      </c>
      <c r="G8591">
        <v>651</v>
      </c>
      <c r="H8591" s="3">
        <f>_xlfn.XLOOKUP(sales[[#This Row],[Product]],products[Product],products[Cost per box])*sales[[#This Row],[Boxes]]</f>
        <v>3085.7400000000002</v>
      </c>
      <c r="I8591" s="4">
        <f>sales[[#This Row],[Revenue]]-sales[[#This Row],[Cost]]</f>
        <v>7981.26</v>
      </c>
    </row>
    <row r="8592" spans="2:9" x14ac:dyDescent="0.25">
      <c r="B8592" t="s">
        <v>51</v>
      </c>
      <c r="C8592" t="s">
        <v>9</v>
      </c>
      <c r="D8592" t="s">
        <v>45</v>
      </c>
      <c r="E8592" s="1">
        <v>44603</v>
      </c>
      <c r="F8592" s="4">
        <v>5719</v>
      </c>
      <c r="G8592">
        <v>239</v>
      </c>
      <c r="H8592" s="3">
        <f>_xlfn.XLOOKUP(sales[[#This Row],[Product]],products[Product],products[Cost per box])*sales[[#This Row],[Boxes]]</f>
        <v>1847.47</v>
      </c>
      <c r="I8592" s="4">
        <f>sales[[#This Row],[Revenue]]-sales[[#This Row],[Cost]]</f>
        <v>3871.5299999999997</v>
      </c>
    </row>
    <row r="8593" spans="2:9" x14ac:dyDescent="0.25">
      <c r="B8593" t="s">
        <v>51</v>
      </c>
      <c r="C8593" t="s">
        <v>21</v>
      </c>
      <c r="D8593" t="s">
        <v>48</v>
      </c>
      <c r="E8593" s="1">
        <v>44603</v>
      </c>
      <c r="F8593" s="4">
        <v>462</v>
      </c>
      <c r="G8593">
        <v>18</v>
      </c>
      <c r="H8593" s="3">
        <f>_xlfn.XLOOKUP(sales[[#This Row],[Product]],products[Product],products[Cost per box])*sales[[#This Row],[Boxes]]</f>
        <v>134.64000000000001</v>
      </c>
      <c r="I8593" s="4">
        <f>sales[[#This Row],[Revenue]]-sales[[#This Row],[Cost]]</f>
        <v>327.36</v>
      </c>
    </row>
    <row r="8594" spans="2:9" x14ac:dyDescent="0.25">
      <c r="B8594" t="s">
        <v>25</v>
      </c>
      <c r="C8594" t="s">
        <v>9</v>
      </c>
      <c r="D8594" t="s">
        <v>38</v>
      </c>
      <c r="E8594" s="1">
        <v>44603</v>
      </c>
      <c r="F8594" s="4">
        <v>8232</v>
      </c>
      <c r="G8594">
        <v>392</v>
      </c>
      <c r="H8594" s="3">
        <f>_xlfn.XLOOKUP(sales[[#This Row],[Product]],products[Product],products[Cost per box])*sales[[#This Row],[Boxes]]</f>
        <v>3896.48</v>
      </c>
      <c r="I8594" s="4">
        <f>sales[[#This Row],[Revenue]]-sales[[#This Row],[Cost]]</f>
        <v>4335.5200000000004</v>
      </c>
    </row>
    <row r="8595" spans="2:9" x14ac:dyDescent="0.25">
      <c r="B8595" t="s">
        <v>39</v>
      </c>
      <c r="C8595" t="s">
        <v>27</v>
      </c>
      <c r="D8595" t="s">
        <v>30</v>
      </c>
      <c r="E8595" s="1">
        <v>44603</v>
      </c>
      <c r="F8595" s="4">
        <v>12446</v>
      </c>
      <c r="G8595">
        <v>498</v>
      </c>
      <c r="H8595" s="3">
        <f>_xlfn.XLOOKUP(sales[[#This Row],[Product]],products[Product],products[Cost per box])*sales[[#This Row],[Boxes]]</f>
        <v>1832.64</v>
      </c>
      <c r="I8595" s="4">
        <f>sales[[#This Row],[Revenue]]-sales[[#This Row],[Cost]]</f>
        <v>10613.36</v>
      </c>
    </row>
    <row r="8596" spans="2:9" x14ac:dyDescent="0.25">
      <c r="B8596" t="s">
        <v>25</v>
      </c>
      <c r="C8596" t="s">
        <v>21</v>
      </c>
      <c r="D8596" t="s">
        <v>17</v>
      </c>
      <c r="E8596" s="1">
        <v>44603</v>
      </c>
      <c r="F8596" s="4">
        <v>4613</v>
      </c>
      <c r="G8596">
        <v>201</v>
      </c>
      <c r="H8596" s="3">
        <f>_xlfn.XLOOKUP(sales[[#This Row],[Product]],products[Product],products[Cost per box])*sales[[#This Row],[Boxes]]</f>
        <v>1366.8</v>
      </c>
      <c r="I8596" s="4">
        <f>sales[[#This Row],[Revenue]]-sales[[#This Row],[Cost]]</f>
        <v>3246.2</v>
      </c>
    </row>
    <row r="8597" spans="2:9" x14ac:dyDescent="0.25">
      <c r="B8597" t="s">
        <v>20</v>
      </c>
      <c r="C8597" t="s">
        <v>9</v>
      </c>
      <c r="D8597" t="s">
        <v>38</v>
      </c>
      <c r="E8597" s="1">
        <v>44603</v>
      </c>
      <c r="F8597" s="4">
        <v>12943</v>
      </c>
      <c r="G8597">
        <v>617</v>
      </c>
      <c r="H8597" s="3">
        <f>_xlfn.XLOOKUP(sales[[#This Row],[Product]],products[Product],products[Cost per box])*sales[[#This Row],[Boxes]]</f>
        <v>6132.98</v>
      </c>
      <c r="I8597" s="4">
        <f>sales[[#This Row],[Revenue]]-sales[[#This Row],[Cost]]</f>
        <v>6810.02</v>
      </c>
    </row>
    <row r="8598" spans="2:9" x14ac:dyDescent="0.25">
      <c r="B8598" t="s">
        <v>34</v>
      </c>
      <c r="C8598" t="s">
        <v>9</v>
      </c>
      <c r="D8598" t="s">
        <v>50</v>
      </c>
      <c r="E8598" s="1">
        <v>44603</v>
      </c>
      <c r="F8598" s="4">
        <v>5691</v>
      </c>
      <c r="G8598">
        <v>271</v>
      </c>
      <c r="H8598" s="3">
        <f>_xlfn.XLOOKUP(sales[[#This Row],[Product]],products[Product],products[Cost per box])*sales[[#This Row],[Boxes]]</f>
        <v>3363.11</v>
      </c>
      <c r="I8598" s="4">
        <f>sales[[#This Row],[Revenue]]-sales[[#This Row],[Cost]]</f>
        <v>2327.89</v>
      </c>
    </row>
    <row r="8599" spans="2:9" x14ac:dyDescent="0.25">
      <c r="B8599" t="s">
        <v>51</v>
      </c>
      <c r="C8599" t="s">
        <v>27</v>
      </c>
      <c r="D8599" t="s">
        <v>31</v>
      </c>
      <c r="E8599" s="1">
        <v>44603</v>
      </c>
      <c r="F8599" s="4">
        <v>9947</v>
      </c>
      <c r="G8599">
        <v>383</v>
      </c>
      <c r="H8599" s="3">
        <f>_xlfn.XLOOKUP(sales[[#This Row],[Product]],products[Product],products[Cost per box])*sales[[#This Row],[Boxes]]</f>
        <v>2190.7599999999998</v>
      </c>
      <c r="I8599" s="4">
        <f>sales[[#This Row],[Revenue]]-sales[[#This Row],[Cost]]</f>
        <v>7756.24</v>
      </c>
    </row>
    <row r="8600" spans="2:9" x14ac:dyDescent="0.25">
      <c r="B8600" t="s">
        <v>8</v>
      </c>
      <c r="C8600" t="s">
        <v>27</v>
      </c>
      <c r="D8600" t="s">
        <v>17</v>
      </c>
      <c r="E8600" s="1">
        <v>44603</v>
      </c>
      <c r="F8600" s="4">
        <v>2499</v>
      </c>
      <c r="G8600">
        <v>119</v>
      </c>
      <c r="H8600" s="3">
        <f>_xlfn.XLOOKUP(sales[[#This Row],[Product]],products[Product],products[Cost per box])*sales[[#This Row],[Boxes]]</f>
        <v>809.19999999999993</v>
      </c>
      <c r="I8600" s="4">
        <f>sales[[#This Row],[Revenue]]-sales[[#This Row],[Cost]]</f>
        <v>1689.8000000000002</v>
      </c>
    </row>
    <row r="8601" spans="2:9" x14ac:dyDescent="0.25">
      <c r="B8601" t="s">
        <v>25</v>
      </c>
      <c r="C8601" t="s">
        <v>16</v>
      </c>
      <c r="D8601" t="s">
        <v>36</v>
      </c>
      <c r="E8601" s="1">
        <v>44603</v>
      </c>
      <c r="F8601" s="4">
        <v>8519</v>
      </c>
      <c r="G8601">
        <v>388</v>
      </c>
      <c r="H8601" s="3">
        <f>_xlfn.XLOOKUP(sales[[#This Row],[Product]],products[Product],products[Cost per box])*sales[[#This Row],[Boxes]]</f>
        <v>1955.52</v>
      </c>
      <c r="I8601" s="4">
        <f>sales[[#This Row],[Revenue]]-sales[[#This Row],[Cost]]</f>
        <v>6563.48</v>
      </c>
    </row>
    <row r="8602" spans="2:9" x14ac:dyDescent="0.25">
      <c r="B8602" t="s">
        <v>40</v>
      </c>
      <c r="C8602" t="s">
        <v>21</v>
      </c>
      <c r="D8602" t="s">
        <v>45</v>
      </c>
      <c r="E8602" s="1">
        <v>44603</v>
      </c>
      <c r="F8602" s="4">
        <v>10500</v>
      </c>
      <c r="G8602">
        <v>420</v>
      </c>
      <c r="H8602" s="3">
        <f>_xlfn.XLOOKUP(sales[[#This Row],[Product]],products[Product],products[Cost per box])*sales[[#This Row],[Boxes]]</f>
        <v>3246.6000000000004</v>
      </c>
      <c r="I8602" s="4">
        <f>sales[[#This Row],[Revenue]]-sales[[#This Row],[Cost]]</f>
        <v>7253.4</v>
      </c>
    </row>
    <row r="8603" spans="2:9" x14ac:dyDescent="0.25">
      <c r="B8603" t="s">
        <v>56</v>
      </c>
      <c r="C8603" t="s">
        <v>6</v>
      </c>
      <c r="D8603" t="s">
        <v>7</v>
      </c>
      <c r="E8603" s="1">
        <v>44603</v>
      </c>
      <c r="F8603" s="4">
        <v>8694</v>
      </c>
      <c r="G8603">
        <v>335</v>
      </c>
      <c r="H8603" s="3">
        <f>_xlfn.XLOOKUP(sales[[#This Row],[Product]],products[Product],products[Cost per box])*sales[[#This Row],[Boxes]]</f>
        <v>1725.2500000000002</v>
      </c>
      <c r="I8603" s="4">
        <f>sales[[#This Row],[Revenue]]-sales[[#This Row],[Cost]]</f>
        <v>6968.75</v>
      </c>
    </row>
    <row r="8604" spans="2:9" x14ac:dyDescent="0.25">
      <c r="B8604" t="s">
        <v>54</v>
      </c>
      <c r="C8604" t="s">
        <v>16</v>
      </c>
      <c r="D8604" t="s">
        <v>31</v>
      </c>
      <c r="E8604" s="1">
        <v>44603</v>
      </c>
      <c r="F8604" s="4">
        <v>462</v>
      </c>
      <c r="G8604">
        <v>20</v>
      </c>
      <c r="H8604" s="3">
        <f>_xlfn.XLOOKUP(sales[[#This Row],[Product]],products[Product],products[Cost per box])*sales[[#This Row],[Boxes]]</f>
        <v>114.39999999999999</v>
      </c>
      <c r="I8604" s="4">
        <f>sales[[#This Row],[Revenue]]-sales[[#This Row],[Cost]]</f>
        <v>347.6</v>
      </c>
    </row>
    <row r="8605" spans="2:9" x14ac:dyDescent="0.25">
      <c r="B8605" t="s">
        <v>5</v>
      </c>
      <c r="C8605" t="s">
        <v>6</v>
      </c>
      <c r="D8605" t="s">
        <v>48</v>
      </c>
      <c r="E8605" s="1">
        <v>44603</v>
      </c>
      <c r="F8605" s="4">
        <v>2807</v>
      </c>
      <c r="G8605">
        <v>134</v>
      </c>
      <c r="H8605" s="3">
        <f>_xlfn.XLOOKUP(sales[[#This Row],[Product]],products[Product],products[Cost per box])*sales[[#This Row],[Boxes]]</f>
        <v>1002.32</v>
      </c>
      <c r="I8605" s="4">
        <f>sales[[#This Row],[Revenue]]-sales[[#This Row],[Cost]]</f>
        <v>1804.6799999999998</v>
      </c>
    </row>
    <row r="8606" spans="2:9" x14ac:dyDescent="0.25">
      <c r="B8606" t="s">
        <v>32</v>
      </c>
      <c r="C8606" t="s">
        <v>6</v>
      </c>
      <c r="D8606" t="s">
        <v>50</v>
      </c>
      <c r="E8606" s="1">
        <v>44603</v>
      </c>
      <c r="F8606" s="4">
        <v>1239</v>
      </c>
      <c r="G8606">
        <v>62</v>
      </c>
      <c r="H8606" s="3">
        <f>_xlfn.XLOOKUP(sales[[#This Row],[Product]],products[Product],products[Cost per box])*sales[[#This Row],[Boxes]]</f>
        <v>769.42</v>
      </c>
      <c r="I8606" s="4">
        <f>sales[[#This Row],[Revenue]]-sales[[#This Row],[Cost]]</f>
        <v>469.58000000000004</v>
      </c>
    </row>
    <row r="8607" spans="2:9" x14ac:dyDescent="0.25">
      <c r="B8607" t="s">
        <v>15</v>
      </c>
      <c r="C8607" t="s">
        <v>9</v>
      </c>
      <c r="D8607" t="s">
        <v>17</v>
      </c>
      <c r="E8607" s="1">
        <v>44603</v>
      </c>
      <c r="F8607" s="4">
        <v>3129</v>
      </c>
      <c r="G8607">
        <v>137</v>
      </c>
      <c r="H8607" s="3">
        <f>_xlfn.XLOOKUP(sales[[#This Row],[Product]],products[Product],products[Cost per box])*sales[[#This Row],[Boxes]]</f>
        <v>931.6</v>
      </c>
      <c r="I8607" s="4">
        <f>sales[[#This Row],[Revenue]]-sales[[#This Row],[Cost]]</f>
        <v>2197.4</v>
      </c>
    </row>
    <row r="8608" spans="2:9" x14ac:dyDescent="0.25">
      <c r="B8608" t="s">
        <v>10</v>
      </c>
      <c r="C8608" t="s">
        <v>21</v>
      </c>
      <c r="D8608" t="s">
        <v>7</v>
      </c>
      <c r="E8608" s="1">
        <v>44603</v>
      </c>
      <c r="F8608" s="4">
        <v>2604</v>
      </c>
      <c r="G8608">
        <v>124</v>
      </c>
      <c r="H8608" s="3">
        <f>_xlfn.XLOOKUP(sales[[#This Row],[Product]],products[Product],products[Cost per box])*sales[[#This Row],[Boxes]]</f>
        <v>638.6</v>
      </c>
      <c r="I8608" s="4">
        <f>sales[[#This Row],[Revenue]]-sales[[#This Row],[Cost]]</f>
        <v>1965.4</v>
      </c>
    </row>
    <row r="8609" spans="2:9" x14ac:dyDescent="0.25">
      <c r="B8609" t="s">
        <v>49</v>
      </c>
      <c r="C8609" t="s">
        <v>27</v>
      </c>
      <c r="D8609" t="s">
        <v>35</v>
      </c>
      <c r="E8609" s="1">
        <v>44603</v>
      </c>
      <c r="F8609" s="4">
        <v>2121</v>
      </c>
      <c r="G8609">
        <v>177</v>
      </c>
      <c r="H8609" s="3">
        <f>_xlfn.XLOOKUP(sales[[#This Row],[Product]],products[Product],products[Cost per box])*sales[[#This Row],[Boxes]]</f>
        <v>469.05</v>
      </c>
      <c r="I8609" s="4">
        <f>sales[[#This Row],[Revenue]]-sales[[#This Row],[Cost]]</f>
        <v>1651.95</v>
      </c>
    </row>
    <row r="8610" spans="2:9" x14ac:dyDescent="0.25">
      <c r="B8610" t="s">
        <v>15</v>
      </c>
      <c r="C8610" t="s">
        <v>9</v>
      </c>
      <c r="D8610" t="s">
        <v>35</v>
      </c>
      <c r="E8610" s="1">
        <v>44603</v>
      </c>
      <c r="F8610" s="4">
        <v>3136</v>
      </c>
      <c r="G8610">
        <v>314</v>
      </c>
      <c r="H8610" s="3">
        <f>_xlfn.XLOOKUP(sales[[#This Row],[Product]],products[Product],products[Cost per box])*sales[[#This Row],[Boxes]]</f>
        <v>832.1</v>
      </c>
      <c r="I8610" s="4">
        <f>sales[[#This Row],[Revenue]]-sales[[#This Row],[Cost]]</f>
        <v>2303.9</v>
      </c>
    </row>
    <row r="8611" spans="2:9" x14ac:dyDescent="0.25">
      <c r="B8611" t="s">
        <v>51</v>
      </c>
      <c r="C8611" t="s">
        <v>21</v>
      </c>
      <c r="D8611" t="s">
        <v>26</v>
      </c>
      <c r="E8611" s="1">
        <v>44603</v>
      </c>
      <c r="F8611" s="4">
        <v>4669</v>
      </c>
      <c r="G8611">
        <v>312</v>
      </c>
      <c r="H8611" s="3">
        <f>_xlfn.XLOOKUP(sales[[#This Row],[Product]],products[Product],products[Cost per box])*sales[[#This Row],[Boxes]]</f>
        <v>2006.1599999999999</v>
      </c>
      <c r="I8611" s="4">
        <f>sales[[#This Row],[Revenue]]-sales[[#This Row],[Cost]]</f>
        <v>2662.84</v>
      </c>
    </row>
    <row r="8612" spans="2:9" x14ac:dyDescent="0.25">
      <c r="B8612" t="s">
        <v>33</v>
      </c>
      <c r="C8612" t="s">
        <v>6</v>
      </c>
      <c r="D8612" t="s">
        <v>35</v>
      </c>
      <c r="E8612" s="1">
        <v>44603</v>
      </c>
      <c r="F8612" s="4">
        <v>4424</v>
      </c>
      <c r="G8612">
        <v>341</v>
      </c>
      <c r="H8612" s="3">
        <f>_xlfn.XLOOKUP(sales[[#This Row],[Product]],products[Product],products[Cost per box])*sales[[#This Row],[Boxes]]</f>
        <v>903.65</v>
      </c>
      <c r="I8612" s="4">
        <f>sales[[#This Row],[Revenue]]-sales[[#This Row],[Cost]]</f>
        <v>3520.35</v>
      </c>
    </row>
    <row r="8613" spans="2:9" x14ac:dyDescent="0.25">
      <c r="B8613" t="s">
        <v>23</v>
      </c>
      <c r="C8613" t="s">
        <v>11</v>
      </c>
      <c r="D8613" t="s">
        <v>28</v>
      </c>
      <c r="E8613" s="1">
        <v>44603</v>
      </c>
      <c r="F8613" s="4">
        <v>8743</v>
      </c>
      <c r="G8613">
        <v>365</v>
      </c>
      <c r="H8613" s="3">
        <f>_xlfn.XLOOKUP(sales[[#This Row],[Product]],products[Product],products[Cost per box])*sales[[#This Row],[Boxes]]</f>
        <v>1007.4</v>
      </c>
      <c r="I8613" s="4">
        <f>sales[[#This Row],[Revenue]]-sales[[#This Row],[Cost]]</f>
        <v>7735.6</v>
      </c>
    </row>
    <row r="8614" spans="2:9" x14ac:dyDescent="0.25">
      <c r="B8614" t="s">
        <v>10</v>
      </c>
      <c r="C8614" t="s">
        <v>21</v>
      </c>
      <c r="D8614" t="s">
        <v>19</v>
      </c>
      <c r="E8614" s="1">
        <v>44603</v>
      </c>
      <c r="F8614" s="4">
        <v>8253</v>
      </c>
      <c r="G8614">
        <v>486</v>
      </c>
      <c r="H8614" s="3">
        <f>_xlfn.XLOOKUP(sales[[#This Row],[Product]],products[Product],products[Cost per box])*sales[[#This Row],[Boxes]]</f>
        <v>4971.7800000000007</v>
      </c>
      <c r="I8614" s="4">
        <f>sales[[#This Row],[Revenue]]-sales[[#This Row],[Cost]]</f>
        <v>3281.2199999999993</v>
      </c>
    </row>
    <row r="8615" spans="2:9" x14ac:dyDescent="0.25">
      <c r="B8615" t="s">
        <v>15</v>
      </c>
      <c r="C8615" t="s">
        <v>11</v>
      </c>
      <c r="D8615" t="s">
        <v>47</v>
      </c>
      <c r="E8615" s="1">
        <v>44603</v>
      </c>
      <c r="F8615" s="4">
        <v>770</v>
      </c>
      <c r="G8615">
        <v>86</v>
      </c>
      <c r="H8615" s="3">
        <f>_xlfn.XLOOKUP(sales[[#This Row],[Product]],products[Product],products[Cost per box])*sales[[#This Row],[Boxes]]</f>
        <v>452.35999999999996</v>
      </c>
      <c r="I8615" s="4">
        <f>sales[[#This Row],[Revenue]]-sales[[#This Row],[Cost]]</f>
        <v>317.64000000000004</v>
      </c>
    </row>
    <row r="8616" spans="2:9" x14ac:dyDescent="0.25">
      <c r="B8616" t="s">
        <v>53</v>
      </c>
      <c r="C8616" t="s">
        <v>9</v>
      </c>
      <c r="D8616" t="s">
        <v>19</v>
      </c>
      <c r="E8616" s="1">
        <v>44603</v>
      </c>
      <c r="F8616" s="4">
        <v>994</v>
      </c>
      <c r="G8616">
        <v>56</v>
      </c>
      <c r="H8616" s="3">
        <f>_xlfn.XLOOKUP(sales[[#This Row],[Product]],products[Product],products[Cost per box])*sales[[#This Row],[Boxes]]</f>
        <v>572.88</v>
      </c>
      <c r="I8616" s="4">
        <f>sales[[#This Row],[Revenue]]-sales[[#This Row],[Cost]]</f>
        <v>421.12</v>
      </c>
    </row>
    <row r="8617" spans="2:9" x14ac:dyDescent="0.25">
      <c r="B8617" t="s">
        <v>57</v>
      </c>
      <c r="C8617" t="s">
        <v>16</v>
      </c>
      <c r="D8617" t="s">
        <v>52</v>
      </c>
      <c r="E8617" s="1">
        <v>44603</v>
      </c>
      <c r="F8617" s="4">
        <v>12096</v>
      </c>
      <c r="G8617">
        <v>840</v>
      </c>
      <c r="H8617" s="3">
        <f>_xlfn.XLOOKUP(sales[[#This Row],[Product]],products[Product],products[Cost per box])*sales[[#This Row],[Boxes]]</f>
        <v>2788.7999999999997</v>
      </c>
      <c r="I8617" s="4">
        <f>sales[[#This Row],[Revenue]]-sales[[#This Row],[Cost]]</f>
        <v>9307.2000000000007</v>
      </c>
    </row>
    <row r="8618" spans="2:9" x14ac:dyDescent="0.25">
      <c r="B8618" t="s">
        <v>54</v>
      </c>
      <c r="C8618" t="s">
        <v>11</v>
      </c>
      <c r="D8618" t="s">
        <v>17</v>
      </c>
      <c r="E8618" s="1">
        <v>44603</v>
      </c>
      <c r="F8618" s="4">
        <v>11151</v>
      </c>
      <c r="G8618">
        <v>531</v>
      </c>
      <c r="H8618" s="3">
        <f>_xlfn.XLOOKUP(sales[[#This Row],[Product]],products[Product],products[Cost per box])*sales[[#This Row],[Boxes]]</f>
        <v>3610.7999999999997</v>
      </c>
      <c r="I8618" s="4">
        <f>sales[[#This Row],[Revenue]]-sales[[#This Row],[Cost]]</f>
        <v>7540.2000000000007</v>
      </c>
    </row>
    <row r="8619" spans="2:9" x14ac:dyDescent="0.25">
      <c r="B8619" t="s">
        <v>37</v>
      </c>
      <c r="C8619" t="s">
        <v>16</v>
      </c>
      <c r="D8619" t="s">
        <v>43</v>
      </c>
      <c r="E8619" s="1">
        <v>44603</v>
      </c>
      <c r="F8619" s="4">
        <v>6874</v>
      </c>
      <c r="G8619">
        <v>313</v>
      </c>
      <c r="H8619" s="3">
        <f>_xlfn.XLOOKUP(sales[[#This Row],[Product]],products[Product],products[Cost per box])*sales[[#This Row],[Boxes]]</f>
        <v>1205.05</v>
      </c>
      <c r="I8619" s="4">
        <f>sales[[#This Row],[Revenue]]-sales[[#This Row],[Cost]]</f>
        <v>5668.95</v>
      </c>
    </row>
    <row r="8620" spans="2:9" x14ac:dyDescent="0.25">
      <c r="B8620" t="s">
        <v>56</v>
      </c>
      <c r="C8620" t="s">
        <v>27</v>
      </c>
      <c r="D8620" t="s">
        <v>26</v>
      </c>
      <c r="E8620" s="1">
        <v>44603</v>
      </c>
      <c r="F8620" s="4">
        <v>3444</v>
      </c>
      <c r="G8620">
        <v>216</v>
      </c>
      <c r="H8620" s="3">
        <f>_xlfn.XLOOKUP(sales[[#This Row],[Product]],products[Product],products[Cost per box])*sales[[#This Row],[Boxes]]</f>
        <v>1388.8799999999999</v>
      </c>
      <c r="I8620" s="4">
        <f>sales[[#This Row],[Revenue]]-sales[[#This Row],[Cost]]</f>
        <v>2055.12</v>
      </c>
    </row>
    <row r="8621" spans="2:9" x14ac:dyDescent="0.25">
      <c r="B8621" t="s">
        <v>5</v>
      </c>
      <c r="C8621" t="s">
        <v>9</v>
      </c>
      <c r="D8621" t="s">
        <v>31</v>
      </c>
      <c r="E8621" s="1">
        <v>44603</v>
      </c>
      <c r="F8621" s="4">
        <v>7406</v>
      </c>
      <c r="G8621">
        <v>322</v>
      </c>
      <c r="H8621" s="3">
        <f>_xlfn.XLOOKUP(sales[[#This Row],[Product]],products[Product],products[Cost per box])*sales[[#This Row],[Boxes]]</f>
        <v>1841.84</v>
      </c>
      <c r="I8621" s="4">
        <f>sales[[#This Row],[Revenue]]-sales[[#This Row],[Cost]]</f>
        <v>5564.16</v>
      </c>
    </row>
    <row r="8622" spans="2:9" x14ac:dyDescent="0.25">
      <c r="B8622" t="s">
        <v>33</v>
      </c>
      <c r="C8622" t="s">
        <v>27</v>
      </c>
      <c r="D8622" t="s">
        <v>26</v>
      </c>
      <c r="E8622" s="1">
        <v>44603</v>
      </c>
      <c r="F8622" s="4">
        <v>6986</v>
      </c>
      <c r="G8622">
        <v>499</v>
      </c>
      <c r="H8622" s="3">
        <f>_xlfn.XLOOKUP(sales[[#This Row],[Product]],products[Product],products[Cost per box])*sales[[#This Row],[Boxes]]</f>
        <v>3208.5699999999997</v>
      </c>
      <c r="I8622" s="4">
        <f>sales[[#This Row],[Revenue]]-sales[[#This Row],[Cost]]</f>
        <v>3777.4300000000003</v>
      </c>
    </row>
    <row r="8623" spans="2:9" x14ac:dyDescent="0.25">
      <c r="B8623" t="s">
        <v>10</v>
      </c>
      <c r="C8623" t="s">
        <v>6</v>
      </c>
      <c r="D8623" t="s">
        <v>17</v>
      </c>
      <c r="E8623" s="1">
        <v>44603</v>
      </c>
      <c r="F8623" s="4">
        <v>10591</v>
      </c>
      <c r="G8623">
        <v>505</v>
      </c>
      <c r="H8623" s="3">
        <f>_xlfn.XLOOKUP(sales[[#This Row],[Product]],products[Product],products[Cost per box])*sales[[#This Row],[Boxes]]</f>
        <v>3434</v>
      </c>
      <c r="I8623" s="4">
        <f>sales[[#This Row],[Revenue]]-sales[[#This Row],[Cost]]</f>
        <v>7157</v>
      </c>
    </row>
    <row r="8624" spans="2:9" x14ac:dyDescent="0.25">
      <c r="B8624" t="s">
        <v>5</v>
      </c>
      <c r="C8624" t="s">
        <v>27</v>
      </c>
      <c r="D8624" t="s">
        <v>52</v>
      </c>
      <c r="E8624" s="1">
        <v>44603</v>
      </c>
      <c r="F8624" s="4">
        <v>15757</v>
      </c>
      <c r="G8624">
        <v>1120</v>
      </c>
      <c r="H8624" s="3">
        <f>_xlfn.XLOOKUP(sales[[#This Row],[Product]],products[Product],products[Cost per box])*sales[[#This Row],[Boxes]]</f>
        <v>3718.3999999999996</v>
      </c>
      <c r="I8624" s="4">
        <f>sales[[#This Row],[Revenue]]-sales[[#This Row],[Cost]]</f>
        <v>12038.6</v>
      </c>
    </row>
    <row r="8625" spans="2:9" x14ac:dyDescent="0.25">
      <c r="B8625" t="s">
        <v>29</v>
      </c>
      <c r="C8625" t="s">
        <v>9</v>
      </c>
      <c r="D8625" t="s">
        <v>36</v>
      </c>
      <c r="E8625" s="1">
        <v>44603</v>
      </c>
      <c r="F8625" s="4">
        <v>4032</v>
      </c>
      <c r="G8625">
        <v>213</v>
      </c>
      <c r="H8625" s="3">
        <f>_xlfn.XLOOKUP(sales[[#This Row],[Product]],products[Product],products[Cost per box])*sales[[#This Row],[Boxes]]</f>
        <v>1073.52</v>
      </c>
      <c r="I8625" s="4">
        <f>sales[[#This Row],[Revenue]]-sales[[#This Row],[Cost]]</f>
        <v>2958.48</v>
      </c>
    </row>
    <row r="8626" spans="2:9" x14ac:dyDescent="0.25">
      <c r="B8626" t="s">
        <v>41</v>
      </c>
      <c r="C8626" t="s">
        <v>9</v>
      </c>
      <c r="D8626" t="s">
        <v>17</v>
      </c>
      <c r="E8626" s="1">
        <v>44603</v>
      </c>
      <c r="F8626" s="4">
        <v>6867</v>
      </c>
      <c r="G8626">
        <v>287</v>
      </c>
      <c r="H8626" s="3">
        <f>_xlfn.XLOOKUP(sales[[#This Row],[Product]],products[Product],products[Cost per box])*sales[[#This Row],[Boxes]]</f>
        <v>1951.6</v>
      </c>
      <c r="I8626" s="4">
        <f>sales[[#This Row],[Revenue]]-sales[[#This Row],[Cost]]</f>
        <v>4915.3999999999996</v>
      </c>
    </row>
    <row r="8627" spans="2:9" x14ac:dyDescent="0.25">
      <c r="B8627" t="s">
        <v>41</v>
      </c>
      <c r="C8627" t="s">
        <v>27</v>
      </c>
      <c r="D8627" t="s">
        <v>42</v>
      </c>
      <c r="E8627" s="1">
        <v>44603</v>
      </c>
      <c r="F8627" s="4">
        <v>3654</v>
      </c>
      <c r="G8627">
        <v>215</v>
      </c>
      <c r="H8627" s="3">
        <f>_xlfn.XLOOKUP(sales[[#This Row],[Product]],products[Product],products[Cost per box])*sales[[#This Row],[Boxes]]</f>
        <v>1019.1</v>
      </c>
      <c r="I8627" s="4">
        <f>sales[[#This Row],[Revenue]]-sales[[#This Row],[Cost]]</f>
        <v>2634.9</v>
      </c>
    </row>
    <row r="8628" spans="2:9" x14ac:dyDescent="0.25">
      <c r="B8628" t="s">
        <v>23</v>
      </c>
      <c r="C8628" t="s">
        <v>21</v>
      </c>
      <c r="D8628" t="s">
        <v>28</v>
      </c>
      <c r="E8628" s="1">
        <v>44603</v>
      </c>
      <c r="F8628" s="4">
        <v>11277</v>
      </c>
      <c r="G8628">
        <v>403</v>
      </c>
      <c r="H8628" s="3">
        <f>_xlfn.XLOOKUP(sales[[#This Row],[Product]],products[Product],products[Cost per box])*sales[[#This Row],[Boxes]]</f>
        <v>1112.28</v>
      </c>
      <c r="I8628" s="4">
        <f>sales[[#This Row],[Revenue]]-sales[[#This Row],[Cost]]</f>
        <v>10164.719999999999</v>
      </c>
    </row>
    <row r="8629" spans="2:9" x14ac:dyDescent="0.25">
      <c r="B8629" t="s">
        <v>40</v>
      </c>
      <c r="C8629" t="s">
        <v>27</v>
      </c>
      <c r="D8629" t="s">
        <v>48</v>
      </c>
      <c r="E8629" s="1">
        <v>44603</v>
      </c>
      <c r="F8629" s="4">
        <v>2478</v>
      </c>
      <c r="G8629">
        <v>96</v>
      </c>
      <c r="H8629" s="3">
        <f>_xlfn.XLOOKUP(sales[[#This Row],[Product]],products[Product],products[Cost per box])*sales[[#This Row],[Boxes]]</f>
        <v>718.08</v>
      </c>
      <c r="I8629" s="4">
        <f>sales[[#This Row],[Revenue]]-sales[[#This Row],[Cost]]</f>
        <v>1759.92</v>
      </c>
    </row>
    <row r="8630" spans="2:9" x14ac:dyDescent="0.25">
      <c r="B8630" t="s">
        <v>46</v>
      </c>
      <c r="C8630" t="s">
        <v>21</v>
      </c>
      <c r="D8630" t="s">
        <v>24</v>
      </c>
      <c r="E8630" s="1">
        <v>44603</v>
      </c>
      <c r="F8630" s="4">
        <v>5614</v>
      </c>
      <c r="G8630">
        <v>234</v>
      </c>
      <c r="H8630" s="3">
        <f>_xlfn.XLOOKUP(sales[[#This Row],[Product]],products[Product],products[Cost per box])*sales[[#This Row],[Boxes]]</f>
        <v>2459.34</v>
      </c>
      <c r="I8630" s="4">
        <f>sales[[#This Row],[Revenue]]-sales[[#This Row],[Cost]]</f>
        <v>3154.66</v>
      </c>
    </row>
    <row r="8631" spans="2:9" x14ac:dyDescent="0.25">
      <c r="B8631" t="s">
        <v>23</v>
      </c>
      <c r="C8631" t="s">
        <v>9</v>
      </c>
      <c r="D8631" t="s">
        <v>42</v>
      </c>
      <c r="E8631" s="1">
        <v>44606</v>
      </c>
      <c r="F8631" s="4">
        <v>147</v>
      </c>
      <c r="G8631">
        <v>10</v>
      </c>
      <c r="H8631" s="3">
        <f>_xlfn.XLOOKUP(sales[[#This Row],[Product]],products[Product],products[Cost per box])*sales[[#This Row],[Boxes]]</f>
        <v>47.400000000000006</v>
      </c>
      <c r="I8631" s="4">
        <f>sales[[#This Row],[Revenue]]-sales[[#This Row],[Cost]]</f>
        <v>99.6</v>
      </c>
    </row>
    <row r="8632" spans="2:9" x14ac:dyDescent="0.25">
      <c r="B8632" t="s">
        <v>54</v>
      </c>
      <c r="C8632" t="s">
        <v>9</v>
      </c>
      <c r="D8632" t="s">
        <v>31</v>
      </c>
      <c r="E8632" s="1">
        <v>44606</v>
      </c>
      <c r="F8632" s="4">
        <v>10584</v>
      </c>
      <c r="G8632">
        <v>482</v>
      </c>
      <c r="H8632" s="3">
        <f>_xlfn.XLOOKUP(sales[[#This Row],[Product]],products[Product],products[Cost per box])*sales[[#This Row],[Boxes]]</f>
        <v>2757.04</v>
      </c>
      <c r="I8632" s="4">
        <f>sales[[#This Row],[Revenue]]-sales[[#This Row],[Cost]]</f>
        <v>7826.96</v>
      </c>
    </row>
    <row r="8633" spans="2:9" x14ac:dyDescent="0.25">
      <c r="B8633" t="s">
        <v>56</v>
      </c>
      <c r="C8633" t="s">
        <v>6</v>
      </c>
      <c r="D8633" t="s">
        <v>17</v>
      </c>
      <c r="E8633" s="1">
        <v>44606</v>
      </c>
      <c r="F8633" s="4">
        <v>6993</v>
      </c>
      <c r="G8633">
        <v>292</v>
      </c>
      <c r="H8633" s="3">
        <f>_xlfn.XLOOKUP(sales[[#This Row],[Product]],products[Product],products[Cost per box])*sales[[#This Row],[Boxes]]</f>
        <v>1985.6</v>
      </c>
      <c r="I8633" s="4">
        <f>sales[[#This Row],[Revenue]]-sales[[#This Row],[Cost]]</f>
        <v>5007.3999999999996</v>
      </c>
    </row>
    <row r="8634" spans="2:9" x14ac:dyDescent="0.25">
      <c r="B8634" t="s">
        <v>18</v>
      </c>
      <c r="C8634" t="s">
        <v>27</v>
      </c>
      <c r="D8634" t="s">
        <v>7</v>
      </c>
      <c r="E8634" s="1">
        <v>44606</v>
      </c>
      <c r="F8634" s="4">
        <v>7203</v>
      </c>
      <c r="G8634">
        <v>343</v>
      </c>
      <c r="H8634" s="3">
        <f>_xlfn.XLOOKUP(sales[[#This Row],[Product]],products[Product],products[Cost per box])*sales[[#This Row],[Boxes]]</f>
        <v>1766.45</v>
      </c>
      <c r="I8634" s="4">
        <f>sales[[#This Row],[Revenue]]-sales[[#This Row],[Cost]]</f>
        <v>5436.55</v>
      </c>
    </row>
    <row r="8635" spans="2:9" x14ac:dyDescent="0.25">
      <c r="B8635" t="s">
        <v>54</v>
      </c>
      <c r="C8635" t="s">
        <v>16</v>
      </c>
      <c r="D8635" t="s">
        <v>26</v>
      </c>
      <c r="E8635" s="1">
        <v>44606</v>
      </c>
      <c r="F8635" s="4">
        <v>819</v>
      </c>
      <c r="G8635">
        <v>59</v>
      </c>
      <c r="H8635" s="3">
        <f>_xlfn.XLOOKUP(sales[[#This Row],[Product]],products[Product],products[Cost per box])*sales[[#This Row],[Boxes]]</f>
        <v>379.37</v>
      </c>
      <c r="I8635" s="4">
        <f>sales[[#This Row],[Revenue]]-sales[[#This Row],[Cost]]</f>
        <v>439.63</v>
      </c>
    </row>
    <row r="8636" spans="2:9" x14ac:dyDescent="0.25">
      <c r="B8636" t="s">
        <v>33</v>
      </c>
      <c r="C8636" t="s">
        <v>21</v>
      </c>
      <c r="D8636" t="s">
        <v>35</v>
      </c>
      <c r="E8636" s="1">
        <v>44606</v>
      </c>
      <c r="F8636" s="4">
        <v>9422</v>
      </c>
      <c r="G8636">
        <v>840</v>
      </c>
      <c r="H8636" s="3">
        <f>_xlfn.XLOOKUP(sales[[#This Row],[Product]],products[Product],products[Cost per box])*sales[[#This Row],[Boxes]]</f>
        <v>2226</v>
      </c>
      <c r="I8636" s="4">
        <f>sales[[#This Row],[Revenue]]-sales[[#This Row],[Cost]]</f>
        <v>7196</v>
      </c>
    </row>
    <row r="8637" spans="2:9" x14ac:dyDescent="0.25">
      <c r="B8637" t="s">
        <v>37</v>
      </c>
      <c r="C8637" t="s">
        <v>16</v>
      </c>
      <c r="D8637" t="s">
        <v>35</v>
      </c>
      <c r="E8637" s="1">
        <v>44606</v>
      </c>
      <c r="F8637" s="4">
        <v>8778</v>
      </c>
      <c r="G8637">
        <v>910</v>
      </c>
      <c r="H8637" s="3">
        <f>_xlfn.XLOOKUP(sales[[#This Row],[Product]],products[Product],products[Cost per box])*sales[[#This Row],[Boxes]]</f>
        <v>2411.5</v>
      </c>
      <c r="I8637" s="4">
        <f>sales[[#This Row],[Revenue]]-sales[[#This Row],[Cost]]</f>
        <v>6366.5</v>
      </c>
    </row>
    <row r="8638" spans="2:9" x14ac:dyDescent="0.25">
      <c r="B8638" t="s">
        <v>49</v>
      </c>
      <c r="C8638" t="s">
        <v>21</v>
      </c>
      <c r="D8638" t="s">
        <v>17</v>
      </c>
      <c r="E8638" s="1">
        <v>44606</v>
      </c>
      <c r="F8638" s="4">
        <v>1589</v>
      </c>
      <c r="G8638">
        <v>67</v>
      </c>
      <c r="H8638" s="3">
        <f>_xlfn.XLOOKUP(sales[[#This Row],[Product]],products[Product],products[Cost per box])*sales[[#This Row],[Boxes]]</f>
        <v>455.59999999999997</v>
      </c>
      <c r="I8638" s="4">
        <f>sales[[#This Row],[Revenue]]-sales[[#This Row],[Cost]]</f>
        <v>1133.4000000000001</v>
      </c>
    </row>
    <row r="8639" spans="2:9" x14ac:dyDescent="0.25">
      <c r="B8639" t="s">
        <v>10</v>
      </c>
      <c r="C8639" t="s">
        <v>6</v>
      </c>
      <c r="D8639" t="s">
        <v>47</v>
      </c>
      <c r="E8639" s="1">
        <v>44606</v>
      </c>
      <c r="F8639" s="4">
        <v>1204</v>
      </c>
      <c r="G8639">
        <v>121</v>
      </c>
      <c r="H8639" s="3">
        <f>_xlfn.XLOOKUP(sales[[#This Row],[Product]],products[Product],products[Cost per box])*sales[[#This Row],[Boxes]]</f>
        <v>636.45999999999992</v>
      </c>
      <c r="I8639" s="4">
        <f>sales[[#This Row],[Revenue]]-sales[[#This Row],[Cost]]</f>
        <v>567.54000000000008</v>
      </c>
    </row>
    <row r="8640" spans="2:9" x14ac:dyDescent="0.25">
      <c r="B8640" t="s">
        <v>49</v>
      </c>
      <c r="C8640" t="s">
        <v>9</v>
      </c>
      <c r="D8640" t="s">
        <v>22</v>
      </c>
      <c r="E8640" s="1">
        <v>44606</v>
      </c>
      <c r="F8640" s="4">
        <v>728</v>
      </c>
      <c r="G8640">
        <v>35</v>
      </c>
      <c r="H8640" s="3">
        <f>_xlfn.XLOOKUP(sales[[#This Row],[Product]],products[Product],products[Cost per box])*sales[[#This Row],[Boxes]]</f>
        <v>287.70000000000005</v>
      </c>
      <c r="I8640" s="4">
        <f>sales[[#This Row],[Revenue]]-sales[[#This Row],[Cost]]</f>
        <v>440.29999999999995</v>
      </c>
    </row>
    <row r="8641" spans="2:9" x14ac:dyDescent="0.25">
      <c r="B8641" t="s">
        <v>20</v>
      </c>
      <c r="C8641" t="s">
        <v>21</v>
      </c>
      <c r="D8641" t="s">
        <v>44</v>
      </c>
      <c r="E8641" s="1">
        <v>44606</v>
      </c>
      <c r="F8641" s="4">
        <v>9940</v>
      </c>
      <c r="G8641">
        <v>383</v>
      </c>
      <c r="H8641" s="3">
        <f>_xlfn.XLOOKUP(sales[[#This Row],[Product]],products[Product],products[Cost per box])*sales[[#This Row],[Boxes]]</f>
        <v>3665.31</v>
      </c>
      <c r="I8641" s="4">
        <f>sales[[#This Row],[Revenue]]-sales[[#This Row],[Cost]]</f>
        <v>6274.6900000000005</v>
      </c>
    </row>
    <row r="8642" spans="2:9" x14ac:dyDescent="0.25">
      <c r="B8642" t="s">
        <v>20</v>
      </c>
      <c r="C8642" t="s">
        <v>9</v>
      </c>
      <c r="D8642" t="s">
        <v>35</v>
      </c>
      <c r="E8642" s="1">
        <v>44606</v>
      </c>
      <c r="F8642" s="4">
        <v>1953</v>
      </c>
      <c r="G8642">
        <v>131</v>
      </c>
      <c r="H8642" s="3">
        <f>_xlfn.XLOOKUP(sales[[#This Row],[Product]],products[Product],products[Cost per box])*sales[[#This Row],[Boxes]]</f>
        <v>347.15</v>
      </c>
      <c r="I8642" s="4">
        <f>sales[[#This Row],[Revenue]]-sales[[#This Row],[Cost]]</f>
        <v>1605.85</v>
      </c>
    </row>
    <row r="8643" spans="2:9" x14ac:dyDescent="0.25">
      <c r="B8643" t="s">
        <v>56</v>
      </c>
      <c r="C8643" t="s">
        <v>9</v>
      </c>
      <c r="D8643" t="s">
        <v>47</v>
      </c>
      <c r="E8643" s="1">
        <v>44606</v>
      </c>
      <c r="F8643" s="4">
        <v>13167</v>
      </c>
      <c r="G8643">
        <v>1330</v>
      </c>
      <c r="H8643" s="3">
        <f>_xlfn.XLOOKUP(sales[[#This Row],[Product]],products[Product],products[Cost per box])*sales[[#This Row],[Boxes]]</f>
        <v>6995.7999999999993</v>
      </c>
      <c r="I8643" s="4">
        <f>sales[[#This Row],[Revenue]]-sales[[#This Row],[Cost]]</f>
        <v>6171.2000000000007</v>
      </c>
    </row>
    <row r="8644" spans="2:9" x14ac:dyDescent="0.25">
      <c r="B8644" t="s">
        <v>39</v>
      </c>
      <c r="C8644" t="s">
        <v>9</v>
      </c>
      <c r="D8644" t="s">
        <v>47</v>
      </c>
      <c r="E8644" s="1">
        <v>44606</v>
      </c>
      <c r="F8644" s="4">
        <v>7518</v>
      </c>
      <c r="G8644">
        <v>770</v>
      </c>
      <c r="H8644" s="3">
        <f>_xlfn.XLOOKUP(sales[[#This Row],[Product]],products[Product],products[Cost per box])*sales[[#This Row],[Boxes]]</f>
        <v>4050.2</v>
      </c>
      <c r="I8644" s="4">
        <f>sales[[#This Row],[Revenue]]-sales[[#This Row],[Cost]]</f>
        <v>3467.8</v>
      </c>
    </row>
    <row r="8645" spans="2:9" x14ac:dyDescent="0.25">
      <c r="B8645" t="s">
        <v>41</v>
      </c>
      <c r="C8645" t="s">
        <v>9</v>
      </c>
      <c r="D8645" t="s">
        <v>38</v>
      </c>
      <c r="E8645" s="1">
        <v>44606</v>
      </c>
      <c r="F8645" s="4">
        <v>5159</v>
      </c>
      <c r="G8645">
        <v>272</v>
      </c>
      <c r="H8645" s="3">
        <f>_xlfn.XLOOKUP(sales[[#This Row],[Product]],products[Product],products[Cost per box])*sales[[#This Row],[Boxes]]</f>
        <v>2703.68</v>
      </c>
      <c r="I8645" s="4">
        <f>sales[[#This Row],[Revenue]]-sales[[#This Row],[Cost]]</f>
        <v>2455.3200000000002</v>
      </c>
    </row>
    <row r="8646" spans="2:9" x14ac:dyDescent="0.25">
      <c r="B8646" t="s">
        <v>29</v>
      </c>
      <c r="C8646" t="s">
        <v>6</v>
      </c>
      <c r="D8646" t="s">
        <v>19</v>
      </c>
      <c r="E8646" s="1">
        <v>44606</v>
      </c>
      <c r="F8646" s="4">
        <v>6076</v>
      </c>
      <c r="G8646">
        <v>320</v>
      </c>
      <c r="H8646" s="3">
        <f>_xlfn.XLOOKUP(sales[[#This Row],[Product]],products[Product],products[Cost per box])*sales[[#This Row],[Boxes]]</f>
        <v>3273.6000000000004</v>
      </c>
      <c r="I8646" s="4">
        <f>sales[[#This Row],[Revenue]]-sales[[#This Row],[Cost]]</f>
        <v>2802.3999999999996</v>
      </c>
    </row>
    <row r="8647" spans="2:9" x14ac:dyDescent="0.25">
      <c r="B8647" t="s">
        <v>53</v>
      </c>
      <c r="C8647" t="s">
        <v>27</v>
      </c>
      <c r="D8647" t="s">
        <v>12</v>
      </c>
      <c r="E8647" s="1">
        <v>44606</v>
      </c>
      <c r="F8647" s="4">
        <v>5978</v>
      </c>
      <c r="G8647">
        <v>598</v>
      </c>
      <c r="H8647" s="3">
        <f>_xlfn.XLOOKUP(sales[[#This Row],[Product]],products[Product],products[Cost per box])*sales[[#This Row],[Boxes]]</f>
        <v>5041.1399999999994</v>
      </c>
      <c r="I8647" s="4">
        <f>sales[[#This Row],[Revenue]]-sales[[#This Row],[Cost]]</f>
        <v>936.86000000000058</v>
      </c>
    </row>
    <row r="8648" spans="2:9" x14ac:dyDescent="0.25">
      <c r="B8648" t="s">
        <v>39</v>
      </c>
      <c r="C8648" t="s">
        <v>9</v>
      </c>
      <c r="D8648" t="s">
        <v>35</v>
      </c>
      <c r="E8648" s="1">
        <v>44606</v>
      </c>
      <c r="F8648" s="4">
        <v>7455</v>
      </c>
      <c r="G8648">
        <v>533</v>
      </c>
      <c r="H8648" s="3">
        <f>_xlfn.XLOOKUP(sales[[#This Row],[Product]],products[Product],products[Cost per box])*sales[[#This Row],[Boxes]]</f>
        <v>1412.45</v>
      </c>
      <c r="I8648" s="4">
        <f>sales[[#This Row],[Revenue]]-sales[[#This Row],[Cost]]</f>
        <v>6042.55</v>
      </c>
    </row>
    <row r="8649" spans="2:9" x14ac:dyDescent="0.25">
      <c r="B8649" t="s">
        <v>56</v>
      </c>
      <c r="C8649" t="s">
        <v>6</v>
      </c>
      <c r="D8649" t="s">
        <v>19</v>
      </c>
      <c r="E8649" s="1">
        <v>44606</v>
      </c>
      <c r="F8649" s="4">
        <v>693</v>
      </c>
      <c r="G8649">
        <v>33</v>
      </c>
      <c r="H8649" s="3">
        <f>_xlfn.XLOOKUP(sales[[#This Row],[Product]],products[Product],products[Cost per box])*sales[[#This Row],[Boxes]]</f>
        <v>337.59000000000003</v>
      </c>
      <c r="I8649" s="4">
        <f>sales[[#This Row],[Revenue]]-sales[[#This Row],[Cost]]</f>
        <v>355.40999999999997</v>
      </c>
    </row>
    <row r="8650" spans="2:9" x14ac:dyDescent="0.25">
      <c r="B8650" t="s">
        <v>15</v>
      </c>
      <c r="C8650" t="s">
        <v>11</v>
      </c>
      <c r="D8650" t="s">
        <v>36</v>
      </c>
      <c r="E8650" s="1">
        <v>44606</v>
      </c>
      <c r="F8650" s="4">
        <v>1925</v>
      </c>
      <c r="G8650">
        <v>84</v>
      </c>
      <c r="H8650" s="3">
        <f>_xlfn.XLOOKUP(sales[[#This Row],[Product]],products[Product],products[Cost per box])*sales[[#This Row],[Boxes]]</f>
        <v>423.36</v>
      </c>
      <c r="I8650" s="4">
        <f>sales[[#This Row],[Revenue]]-sales[[#This Row],[Cost]]</f>
        <v>1501.6399999999999</v>
      </c>
    </row>
    <row r="8651" spans="2:9" x14ac:dyDescent="0.25">
      <c r="B8651" t="s">
        <v>20</v>
      </c>
      <c r="C8651" t="s">
        <v>9</v>
      </c>
      <c r="D8651" t="s">
        <v>42</v>
      </c>
      <c r="E8651" s="1">
        <v>44606</v>
      </c>
      <c r="F8651" s="4">
        <v>966</v>
      </c>
      <c r="G8651">
        <v>61</v>
      </c>
      <c r="H8651" s="3">
        <f>_xlfn.XLOOKUP(sales[[#This Row],[Product]],products[Product],products[Cost per box])*sales[[#This Row],[Boxes]]</f>
        <v>289.14</v>
      </c>
      <c r="I8651" s="4">
        <f>sales[[#This Row],[Revenue]]-sales[[#This Row],[Cost]]</f>
        <v>676.86</v>
      </c>
    </row>
    <row r="8652" spans="2:9" x14ac:dyDescent="0.25">
      <c r="B8652" t="s">
        <v>56</v>
      </c>
      <c r="C8652" t="s">
        <v>21</v>
      </c>
      <c r="D8652" t="s">
        <v>17</v>
      </c>
      <c r="E8652" s="1">
        <v>44606</v>
      </c>
      <c r="F8652" s="4">
        <v>8960</v>
      </c>
      <c r="G8652">
        <v>427</v>
      </c>
      <c r="H8652" s="3">
        <f>_xlfn.XLOOKUP(sales[[#This Row],[Product]],products[Product],products[Cost per box])*sales[[#This Row],[Boxes]]</f>
        <v>2903.6</v>
      </c>
      <c r="I8652" s="4">
        <f>sales[[#This Row],[Revenue]]-sales[[#This Row],[Cost]]</f>
        <v>6056.4</v>
      </c>
    </row>
    <row r="8653" spans="2:9" x14ac:dyDescent="0.25">
      <c r="B8653" t="s">
        <v>46</v>
      </c>
      <c r="C8653" t="s">
        <v>27</v>
      </c>
      <c r="D8653" t="s">
        <v>43</v>
      </c>
      <c r="E8653" s="1">
        <v>44606</v>
      </c>
      <c r="F8653" s="4">
        <v>10276</v>
      </c>
      <c r="G8653">
        <v>468</v>
      </c>
      <c r="H8653" s="3">
        <f>_xlfn.XLOOKUP(sales[[#This Row],[Product]],products[Product],products[Cost per box])*sales[[#This Row],[Boxes]]</f>
        <v>1801.8</v>
      </c>
      <c r="I8653" s="4">
        <f>sales[[#This Row],[Revenue]]-sales[[#This Row],[Cost]]</f>
        <v>8474.2000000000007</v>
      </c>
    </row>
    <row r="8654" spans="2:9" x14ac:dyDescent="0.25">
      <c r="B8654" t="s">
        <v>8</v>
      </c>
      <c r="C8654" t="s">
        <v>9</v>
      </c>
      <c r="D8654" t="s">
        <v>44</v>
      </c>
      <c r="E8654" s="1">
        <v>44606</v>
      </c>
      <c r="F8654" s="4">
        <v>7329</v>
      </c>
      <c r="G8654">
        <v>319</v>
      </c>
      <c r="H8654" s="3">
        <f>_xlfn.XLOOKUP(sales[[#This Row],[Product]],products[Product],products[Cost per box])*sales[[#This Row],[Boxes]]</f>
        <v>3052.83</v>
      </c>
      <c r="I8654" s="4">
        <f>sales[[#This Row],[Revenue]]-sales[[#This Row],[Cost]]</f>
        <v>4276.17</v>
      </c>
    </row>
    <row r="8655" spans="2:9" x14ac:dyDescent="0.25">
      <c r="B8655" t="s">
        <v>54</v>
      </c>
      <c r="C8655" t="s">
        <v>11</v>
      </c>
      <c r="D8655" t="s">
        <v>44</v>
      </c>
      <c r="E8655" s="1">
        <v>44606</v>
      </c>
      <c r="F8655" s="4">
        <v>3185</v>
      </c>
      <c r="G8655">
        <v>145</v>
      </c>
      <c r="H8655" s="3">
        <f>_xlfn.XLOOKUP(sales[[#This Row],[Product]],products[Product],products[Cost per box])*sales[[#This Row],[Boxes]]</f>
        <v>1387.65</v>
      </c>
      <c r="I8655" s="4">
        <f>sales[[#This Row],[Revenue]]-sales[[#This Row],[Cost]]</f>
        <v>1797.35</v>
      </c>
    </row>
    <row r="8656" spans="2:9" x14ac:dyDescent="0.25">
      <c r="B8656" t="s">
        <v>15</v>
      </c>
      <c r="C8656" t="s">
        <v>6</v>
      </c>
      <c r="D8656" t="s">
        <v>14</v>
      </c>
      <c r="E8656" s="1">
        <v>44606</v>
      </c>
      <c r="F8656" s="4">
        <v>3213</v>
      </c>
      <c r="G8656">
        <v>129</v>
      </c>
      <c r="H8656" s="3">
        <f>_xlfn.XLOOKUP(sales[[#This Row],[Product]],products[Product],products[Cost per box])*sales[[#This Row],[Boxes]]</f>
        <v>813.9899999999999</v>
      </c>
      <c r="I8656" s="4">
        <f>sales[[#This Row],[Revenue]]-sales[[#This Row],[Cost]]</f>
        <v>2399.0100000000002</v>
      </c>
    </row>
    <row r="8657" spans="2:9" x14ac:dyDescent="0.25">
      <c r="B8657" t="s">
        <v>8</v>
      </c>
      <c r="C8657" t="s">
        <v>16</v>
      </c>
      <c r="D8657" t="s">
        <v>35</v>
      </c>
      <c r="E8657" s="1">
        <v>44606</v>
      </c>
      <c r="F8657" s="4">
        <v>3311</v>
      </c>
      <c r="G8657">
        <v>255</v>
      </c>
      <c r="H8657" s="3">
        <f>_xlfn.XLOOKUP(sales[[#This Row],[Product]],products[Product],products[Cost per box])*sales[[#This Row],[Boxes]]</f>
        <v>675.75</v>
      </c>
      <c r="I8657" s="4">
        <f>sales[[#This Row],[Revenue]]-sales[[#This Row],[Cost]]</f>
        <v>2635.25</v>
      </c>
    </row>
    <row r="8658" spans="2:9" x14ac:dyDescent="0.25">
      <c r="B8658" t="s">
        <v>20</v>
      </c>
      <c r="C8658" t="s">
        <v>9</v>
      </c>
      <c r="D8658" t="s">
        <v>44</v>
      </c>
      <c r="E8658" s="1">
        <v>44606</v>
      </c>
      <c r="F8658" s="4">
        <v>1197</v>
      </c>
      <c r="G8658">
        <v>50</v>
      </c>
      <c r="H8658" s="3">
        <f>_xlfn.XLOOKUP(sales[[#This Row],[Product]],products[Product],products[Cost per box])*sales[[#This Row],[Boxes]]</f>
        <v>478.5</v>
      </c>
      <c r="I8658" s="4">
        <f>sales[[#This Row],[Revenue]]-sales[[#This Row],[Cost]]</f>
        <v>718.5</v>
      </c>
    </row>
    <row r="8659" spans="2:9" x14ac:dyDescent="0.25">
      <c r="B8659" t="s">
        <v>37</v>
      </c>
      <c r="C8659" t="s">
        <v>6</v>
      </c>
      <c r="D8659" t="s">
        <v>50</v>
      </c>
      <c r="E8659" s="1">
        <v>44606</v>
      </c>
      <c r="F8659" s="4">
        <v>6587</v>
      </c>
      <c r="G8659">
        <v>314</v>
      </c>
      <c r="H8659" s="3">
        <f>_xlfn.XLOOKUP(sales[[#This Row],[Product]],products[Product],products[Cost per box])*sales[[#This Row],[Boxes]]</f>
        <v>3896.7400000000002</v>
      </c>
      <c r="I8659" s="4">
        <f>sales[[#This Row],[Revenue]]-sales[[#This Row],[Cost]]</f>
        <v>2690.2599999999998</v>
      </c>
    </row>
    <row r="8660" spans="2:9" x14ac:dyDescent="0.25">
      <c r="B8660" t="s">
        <v>53</v>
      </c>
      <c r="C8660" t="s">
        <v>16</v>
      </c>
      <c r="D8660" t="s">
        <v>14</v>
      </c>
      <c r="E8660" s="1">
        <v>44606</v>
      </c>
      <c r="F8660" s="4">
        <v>1148</v>
      </c>
      <c r="G8660">
        <v>43</v>
      </c>
      <c r="H8660" s="3">
        <f>_xlfn.XLOOKUP(sales[[#This Row],[Product]],products[Product],products[Cost per box])*sales[[#This Row],[Boxes]]</f>
        <v>271.33</v>
      </c>
      <c r="I8660" s="4">
        <f>sales[[#This Row],[Revenue]]-sales[[#This Row],[Cost]]</f>
        <v>876.67000000000007</v>
      </c>
    </row>
    <row r="8661" spans="2:9" x14ac:dyDescent="0.25">
      <c r="B8661" t="s">
        <v>32</v>
      </c>
      <c r="C8661" t="s">
        <v>11</v>
      </c>
      <c r="D8661" t="s">
        <v>50</v>
      </c>
      <c r="E8661" s="1">
        <v>44606</v>
      </c>
      <c r="F8661" s="4">
        <v>952</v>
      </c>
      <c r="G8661">
        <v>48</v>
      </c>
      <c r="H8661" s="3">
        <f>_xlfn.XLOOKUP(sales[[#This Row],[Product]],products[Product],products[Cost per box])*sales[[#This Row],[Boxes]]</f>
        <v>595.68000000000006</v>
      </c>
      <c r="I8661" s="4">
        <f>sales[[#This Row],[Revenue]]-sales[[#This Row],[Cost]]</f>
        <v>356.31999999999994</v>
      </c>
    </row>
    <row r="8662" spans="2:9" x14ac:dyDescent="0.25">
      <c r="B8662" t="s">
        <v>54</v>
      </c>
      <c r="C8662" t="s">
        <v>16</v>
      </c>
      <c r="D8662" t="s">
        <v>24</v>
      </c>
      <c r="E8662" s="1">
        <v>44606</v>
      </c>
      <c r="F8662" s="4">
        <v>4459</v>
      </c>
      <c r="G8662">
        <v>194</v>
      </c>
      <c r="H8662" s="3">
        <f>_xlfn.XLOOKUP(sales[[#This Row],[Product]],products[Product],products[Cost per box])*sales[[#This Row],[Boxes]]</f>
        <v>2038.94</v>
      </c>
      <c r="I8662" s="4">
        <f>sales[[#This Row],[Revenue]]-sales[[#This Row],[Cost]]</f>
        <v>2420.06</v>
      </c>
    </row>
    <row r="8663" spans="2:9" x14ac:dyDescent="0.25">
      <c r="B8663" t="s">
        <v>20</v>
      </c>
      <c r="C8663" t="s">
        <v>11</v>
      </c>
      <c r="D8663" t="s">
        <v>7</v>
      </c>
      <c r="E8663" s="1">
        <v>44606</v>
      </c>
      <c r="F8663" s="4">
        <v>2947</v>
      </c>
      <c r="G8663">
        <v>134</v>
      </c>
      <c r="H8663" s="3">
        <f>_xlfn.XLOOKUP(sales[[#This Row],[Product]],products[Product],products[Cost per box])*sales[[#This Row],[Boxes]]</f>
        <v>690.1</v>
      </c>
      <c r="I8663" s="4">
        <f>sales[[#This Row],[Revenue]]-sales[[#This Row],[Cost]]</f>
        <v>2256.9</v>
      </c>
    </row>
    <row r="8664" spans="2:9" x14ac:dyDescent="0.25">
      <c r="B8664" t="s">
        <v>5</v>
      </c>
      <c r="C8664" t="s">
        <v>27</v>
      </c>
      <c r="D8664" t="s">
        <v>26</v>
      </c>
      <c r="E8664" s="1">
        <v>44606</v>
      </c>
      <c r="F8664" s="4">
        <v>4935</v>
      </c>
      <c r="G8664">
        <v>291</v>
      </c>
      <c r="H8664" s="3">
        <f>_xlfn.XLOOKUP(sales[[#This Row],[Product]],products[Product],products[Cost per box])*sales[[#This Row],[Boxes]]</f>
        <v>1871.1299999999999</v>
      </c>
      <c r="I8664" s="4">
        <f>sales[[#This Row],[Revenue]]-sales[[#This Row],[Cost]]</f>
        <v>3063.87</v>
      </c>
    </row>
    <row r="8665" spans="2:9" x14ac:dyDescent="0.25">
      <c r="B8665" t="s">
        <v>25</v>
      </c>
      <c r="C8665" t="s">
        <v>11</v>
      </c>
      <c r="D8665" t="s">
        <v>43</v>
      </c>
      <c r="E8665" s="1">
        <v>44606</v>
      </c>
      <c r="F8665" s="4">
        <v>8407</v>
      </c>
      <c r="G8665">
        <v>401</v>
      </c>
      <c r="H8665" s="3">
        <f>_xlfn.XLOOKUP(sales[[#This Row],[Product]],products[Product],products[Cost per box])*sales[[#This Row],[Boxes]]</f>
        <v>1543.8500000000001</v>
      </c>
      <c r="I8665" s="4">
        <f>sales[[#This Row],[Revenue]]-sales[[#This Row],[Cost]]</f>
        <v>6863.15</v>
      </c>
    </row>
    <row r="8666" spans="2:9" x14ac:dyDescent="0.25">
      <c r="B8666" t="s">
        <v>51</v>
      </c>
      <c r="C8666" t="s">
        <v>16</v>
      </c>
      <c r="D8666" t="s">
        <v>43</v>
      </c>
      <c r="E8666" s="1">
        <v>44606</v>
      </c>
      <c r="F8666" s="4">
        <v>13307</v>
      </c>
      <c r="G8666">
        <v>579</v>
      </c>
      <c r="H8666" s="3">
        <f>_xlfn.XLOOKUP(sales[[#This Row],[Product]],products[Product],products[Cost per box])*sales[[#This Row],[Boxes]]</f>
        <v>2229.15</v>
      </c>
      <c r="I8666" s="4">
        <f>sales[[#This Row],[Revenue]]-sales[[#This Row],[Cost]]</f>
        <v>11077.85</v>
      </c>
    </row>
    <row r="8667" spans="2:9" x14ac:dyDescent="0.25">
      <c r="B8667" t="s">
        <v>8</v>
      </c>
      <c r="C8667" t="s">
        <v>11</v>
      </c>
      <c r="D8667" t="s">
        <v>30</v>
      </c>
      <c r="E8667" s="1">
        <v>44606</v>
      </c>
      <c r="F8667" s="4">
        <v>10801</v>
      </c>
      <c r="G8667">
        <v>386</v>
      </c>
      <c r="H8667" s="3">
        <f>_xlfn.XLOOKUP(sales[[#This Row],[Product]],products[Product],products[Cost per box])*sales[[#This Row],[Boxes]]</f>
        <v>1420.48</v>
      </c>
      <c r="I8667" s="4">
        <f>sales[[#This Row],[Revenue]]-sales[[#This Row],[Cost]]</f>
        <v>9380.52</v>
      </c>
    </row>
    <row r="8668" spans="2:9" x14ac:dyDescent="0.25">
      <c r="B8668" t="s">
        <v>29</v>
      </c>
      <c r="C8668" t="s">
        <v>11</v>
      </c>
      <c r="D8668" t="s">
        <v>52</v>
      </c>
      <c r="E8668" s="1">
        <v>44606</v>
      </c>
      <c r="F8668" s="4">
        <v>3689</v>
      </c>
      <c r="G8668">
        <v>246</v>
      </c>
      <c r="H8668" s="3">
        <f>_xlfn.XLOOKUP(sales[[#This Row],[Product]],products[Product],products[Cost per box])*sales[[#This Row],[Boxes]]</f>
        <v>816.71999999999991</v>
      </c>
      <c r="I8668" s="4">
        <f>sales[[#This Row],[Revenue]]-sales[[#This Row],[Cost]]</f>
        <v>2872.28</v>
      </c>
    </row>
    <row r="8669" spans="2:9" x14ac:dyDescent="0.25">
      <c r="B8669" t="s">
        <v>39</v>
      </c>
      <c r="C8669" t="s">
        <v>16</v>
      </c>
      <c r="D8669" t="s">
        <v>26</v>
      </c>
      <c r="E8669" s="1">
        <v>44606</v>
      </c>
      <c r="F8669" s="4">
        <v>2100</v>
      </c>
      <c r="G8669">
        <v>175</v>
      </c>
      <c r="H8669" s="3">
        <f>_xlfn.XLOOKUP(sales[[#This Row],[Product]],products[Product],products[Cost per box])*sales[[#This Row],[Boxes]]</f>
        <v>1125.25</v>
      </c>
      <c r="I8669" s="4">
        <f>sales[[#This Row],[Revenue]]-sales[[#This Row],[Cost]]</f>
        <v>974.75</v>
      </c>
    </row>
    <row r="8670" spans="2:9" x14ac:dyDescent="0.25">
      <c r="B8670" t="s">
        <v>46</v>
      </c>
      <c r="C8670" t="s">
        <v>27</v>
      </c>
      <c r="D8670" t="s">
        <v>52</v>
      </c>
      <c r="E8670" s="1">
        <v>44606</v>
      </c>
      <c r="F8670" s="4">
        <v>10311</v>
      </c>
      <c r="G8670">
        <v>645</v>
      </c>
      <c r="H8670" s="3">
        <f>_xlfn.XLOOKUP(sales[[#This Row],[Product]],products[Product],products[Cost per box])*sales[[#This Row],[Boxes]]</f>
        <v>2141.4</v>
      </c>
      <c r="I8670" s="4">
        <f>sales[[#This Row],[Revenue]]-sales[[#This Row],[Cost]]</f>
        <v>8169.6</v>
      </c>
    </row>
    <row r="8671" spans="2:9" x14ac:dyDescent="0.25">
      <c r="B8671" t="s">
        <v>32</v>
      </c>
      <c r="C8671" t="s">
        <v>11</v>
      </c>
      <c r="D8671" t="s">
        <v>47</v>
      </c>
      <c r="E8671" s="1">
        <v>44606</v>
      </c>
      <c r="F8671" s="4">
        <v>4179</v>
      </c>
      <c r="G8671">
        <v>349</v>
      </c>
      <c r="H8671" s="3">
        <f>_xlfn.XLOOKUP(sales[[#This Row],[Product]],products[Product],products[Cost per box])*sales[[#This Row],[Boxes]]</f>
        <v>1835.74</v>
      </c>
      <c r="I8671" s="4">
        <f>sales[[#This Row],[Revenue]]-sales[[#This Row],[Cost]]</f>
        <v>2343.2600000000002</v>
      </c>
    </row>
    <row r="8672" spans="2:9" x14ac:dyDescent="0.25">
      <c r="B8672" t="s">
        <v>29</v>
      </c>
      <c r="C8672" t="s">
        <v>16</v>
      </c>
      <c r="D8672" t="s">
        <v>7</v>
      </c>
      <c r="E8672" s="1">
        <v>44606</v>
      </c>
      <c r="F8672" s="4">
        <v>11116</v>
      </c>
      <c r="G8672">
        <v>506</v>
      </c>
      <c r="H8672" s="3">
        <f>_xlfn.XLOOKUP(sales[[#This Row],[Product]],products[Product],products[Cost per box])*sales[[#This Row],[Boxes]]</f>
        <v>2605.9</v>
      </c>
      <c r="I8672" s="4">
        <f>sales[[#This Row],[Revenue]]-sales[[#This Row],[Cost]]</f>
        <v>8510.1</v>
      </c>
    </row>
    <row r="8673" spans="2:9" x14ac:dyDescent="0.25">
      <c r="B8673" t="s">
        <v>46</v>
      </c>
      <c r="C8673" t="s">
        <v>27</v>
      </c>
      <c r="D8673" t="s">
        <v>19</v>
      </c>
      <c r="E8673" s="1">
        <v>44606</v>
      </c>
      <c r="F8673" s="4">
        <v>5446</v>
      </c>
      <c r="G8673">
        <v>303</v>
      </c>
      <c r="H8673" s="3">
        <f>_xlfn.XLOOKUP(sales[[#This Row],[Product]],products[Product],products[Cost per box])*sales[[#This Row],[Boxes]]</f>
        <v>3099.69</v>
      </c>
      <c r="I8673" s="4">
        <f>sales[[#This Row],[Revenue]]-sales[[#This Row],[Cost]]</f>
        <v>2346.31</v>
      </c>
    </row>
    <row r="8674" spans="2:9" x14ac:dyDescent="0.25">
      <c r="B8674" t="s">
        <v>54</v>
      </c>
      <c r="C8674" t="s">
        <v>6</v>
      </c>
      <c r="D8674" t="s">
        <v>7</v>
      </c>
      <c r="E8674" s="1">
        <v>44606</v>
      </c>
      <c r="F8674" s="4">
        <v>5285</v>
      </c>
      <c r="G8674">
        <v>241</v>
      </c>
      <c r="H8674" s="3">
        <f>_xlfn.XLOOKUP(sales[[#This Row],[Product]],products[Product],products[Cost per box])*sales[[#This Row],[Boxes]]</f>
        <v>1241.1500000000001</v>
      </c>
      <c r="I8674" s="4">
        <f>sales[[#This Row],[Revenue]]-sales[[#This Row],[Cost]]</f>
        <v>4043.85</v>
      </c>
    </row>
    <row r="8675" spans="2:9" x14ac:dyDescent="0.25">
      <c r="B8675" t="s">
        <v>53</v>
      </c>
      <c r="C8675" t="s">
        <v>21</v>
      </c>
      <c r="D8675" t="s">
        <v>30</v>
      </c>
      <c r="E8675" s="1">
        <v>44606</v>
      </c>
      <c r="F8675" s="4">
        <v>3507</v>
      </c>
      <c r="G8675">
        <v>121</v>
      </c>
      <c r="H8675" s="3">
        <f>_xlfn.XLOOKUP(sales[[#This Row],[Product]],products[Product],products[Cost per box])*sales[[#This Row],[Boxes]]</f>
        <v>445.28000000000003</v>
      </c>
      <c r="I8675" s="4">
        <f>sales[[#This Row],[Revenue]]-sales[[#This Row],[Cost]]</f>
        <v>3061.72</v>
      </c>
    </row>
    <row r="8676" spans="2:9" x14ac:dyDescent="0.25">
      <c r="B8676" t="s">
        <v>20</v>
      </c>
      <c r="C8676" t="s">
        <v>6</v>
      </c>
      <c r="D8676" t="s">
        <v>22</v>
      </c>
      <c r="E8676" s="1">
        <v>44606</v>
      </c>
      <c r="F8676" s="4">
        <v>12110</v>
      </c>
      <c r="G8676">
        <v>466</v>
      </c>
      <c r="H8676" s="3">
        <f>_xlfn.XLOOKUP(sales[[#This Row],[Product]],products[Product],products[Cost per box])*sales[[#This Row],[Boxes]]</f>
        <v>3830.5200000000004</v>
      </c>
      <c r="I8676" s="4">
        <f>sales[[#This Row],[Revenue]]-sales[[#This Row],[Cost]]</f>
        <v>8279.48</v>
      </c>
    </row>
    <row r="8677" spans="2:9" x14ac:dyDescent="0.25">
      <c r="B8677" t="s">
        <v>39</v>
      </c>
      <c r="C8677" t="s">
        <v>6</v>
      </c>
      <c r="D8677" t="s">
        <v>35</v>
      </c>
      <c r="E8677" s="1">
        <v>44606</v>
      </c>
      <c r="F8677" s="4">
        <v>8330</v>
      </c>
      <c r="G8677">
        <v>556</v>
      </c>
      <c r="H8677" s="3">
        <f>_xlfn.XLOOKUP(sales[[#This Row],[Product]],products[Product],products[Cost per box])*sales[[#This Row],[Boxes]]</f>
        <v>1473.3999999999999</v>
      </c>
      <c r="I8677" s="4">
        <f>sales[[#This Row],[Revenue]]-sales[[#This Row],[Cost]]</f>
        <v>6856.6</v>
      </c>
    </row>
    <row r="8678" spans="2:9" x14ac:dyDescent="0.25">
      <c r="B8678" t="s">
        <v>53</v>
      </c>
      <c r="C8678" t="s">
        <v>11</v>
      </c>
      <c r="D8678" t="s">
        <v>47</v>
      </c>
      <c r="E8678" s="1">
        <v>44606</v>
      </c>
      <c r="F8678" s="4">
        <v>2093</v>
      </c>
      <c r="G8678">
        <v>210</v>
      </c>
      <c r="H8678" s="3">
        <f>_xlfn.XLOOKUP(sales[[#This Row],[Product]],products[Product],products[Cost per box])*sales[[#This Row],[Boxes]]</f>
        <v>1104.5999999999999</v>
      </c>
      <c r="I8678" s="4">
        <f>sales[[#This Row],[Revenue]]-sales[[#This Row],[Cost]]</f>
        <v>988.40000000000009</v>
      </c>
    </row>
    <row r="8679" spans="2:9" x14ac:dyDescent="0.25">
      <c r="B8679" t="s">
        <v>8</v>
      </c>
      <c r="C8679" t="s">
        <v>16</v>
      </c>
      <c r="D8679" t="s">
        <v>17</v>
      </c>
      <c r="E8679" s="1">
        <v>44606</v>
      </c>
      <c r="F8679" s="4">
        <v>1610</v>
      </c>
      <c r="G8679">
        <v>81</v>
      </c>
      <c r="H8679" s="3">
        <f>_xlfn.XLOOKUP(sales[[#This Row],[Product]],products[Product],products[Cost per box])*sales[[#This Row],[Boxes]]</f>
        <v>550.79999999999995</v>
      </c>
      <c r="I8679" s="4">
        <f>sales[[#This Row],[Revenue]]-sales[[#This Row],[Cost]]</f>
        <v>1059.2</v>
      </c>
    </row>
    <row r="8680" spans="2:9" x14ac:dyDescent="0.25">
      <c r="B8680" t="s">
        <v>49</v>
      </c>
      <c r="C8680" t="s">
        <v>6</v>
      </c>
      <c r="D8680" t="s">
        <v>43</v>
      </c>
      <c r="E8680" s="1">
        <v>44606</v>
      </c>
      <c r="F8680" s="4">
        <v>2247</v>
      </c>
      <c r="G8680">
        <v>98</v>
      </c>
      <c r="H8680" s="3">
        <f>_xlfn.XLOOKUP(sales[[#This Row],[Product]],products[Product],products[Cost per box])*sales[[#This Row],[Boxes]]</f>
        <v>377.3</v>
      </c>
      <c r="I8680" s="4">
        <f>sales[[#This Row],[Revenue]]-sales[[#This Row],[Cost]]</f>
        <v>1869.7</v>
      </c>
    </row>
    <row r="8681" spans="2:9" x14ac:dyDescent="0.25">
      <c r="B8681" t="s">
        <v>20</v>
      </c>
      <c r="C8681" t="s">
        <v>11</v>
      </c>
      <c r="D8681" t="s">
        <v>30</v>
      </c>
      <c r="E8681" s="1">
        <v>44606</v>
      </c>
      <c r="F8681" s="4">
        <v>13006</v>
      </c>
      <c r="G8681">
        <v>449</v>
      </c>
      <c r="H8681" s="3">
        <f>_xlfn.XLOOKUP(sales[[#This Row],[Product]],products[Product],products[Cost per box])*sales[[#This Row],[Boxes]]</f>
        <v>1652.3200000000002</v>
      </c>
      <c r="I8681" s="4">
        <f>sales[[#This Row],[Revenue]]-sales[[#This Row],[Cost]]</f>
        <v>11353.68</v>
      </c>
    </row>
    <row r="8682" spans="2:9" x14ac:dyDescent="0.25">
      <c r="B8682" t="s">
        <v>18</v>
      </c>
      <c r="C8682" t="s">
        <v>16</v>
      </c>
      <c r="D8682" t="s">
        <v>28</v>
      </c>
      <c r="E8682" s="1">
        <v>44606</v>
      </c>
      <c r="F8682" s="4">
        <v>6335</v>
      </c>
      <c r="G8682">
        <v>244</v>
      </c>
      <c r="H8682" s="3">
        <f>_xlfn.XLOOKUP(sales[[#This Row],[Product]],products[Product],products[Cost per box])*sales[[#This Row],[Boxes]]</f>
        <v>673.43999999999994</v>
      </c>
      <c r="I8682" s="4">
        <f>sales[[#This Row],[Revenue]]-sales[[#This Row],[Cost]]</f>
        <v>5661.56</v>
      </c>
    </row>
    <row r="8683" spans="2:9" x14ac:dyDescent="0.25">
      <c r="B8683" t="s">
        <v>34</v>
      </c>
      <c r="C8683" t="s">
        <v>9</v>
      </c>
      <c r="D8683" t="s">
        <v>36</v>
      </c>
      <c r="E8683" s="1">
        <v>44606</v>
      </c>
      <c r="F8683" s="4">
        <v>777</v>
      </c>
      <c r="G8683">
        <v>37</v>
      </c>
      <c r="H8683" s="3">
        <f>_xlfn.XLOOKUP(sales[[#This Row],[Product]],products[Product],products[Cost per box])*sales[[#This Row],[Boxes]]</f>
        <v>186.48</v>
      </c>
      <c r="I8683" s="4">
        <f>sales[[#This Row],[Revenue]]-sales[[#This Row],[Cost]]</f>
        <v>590.52</v>
      </c>
    </row>
    <row r="8684" spans="2:9" x14ac:dyDescent="0.25">
      <c r="B8684" t="s">
        <v>8</v>
      </c>
      <c r="C8684" t="s">
        <v>27</v>
      </c>
      <c r="D8684" t="s">
        <v>31</v>
      </c>
      <c r="E8684" s="1">
        <v>44606</v>
      </c>
      <c r="F8684" s="4">
        <v>259</v>
      </c>
      <c r="G8684">
        <v>10</v>
      </c>
      <c r="H8684" s="3">
        <f>_xlfn.XLOOKUP(sales[[#This Row],[Product]],products[Product],products[Cost per box])*sales[[#This Row],[Boxes]]</f>
        <v>57.199999999999996</v>
      </c>
      <c r="I8684" s="4">
        <f>sales[[#This Row],[Revenue]]-sales[[#This Row],[Cost]]</f>
        <v>201.8</v>
      </c>
    </row>
    <row r="8685" spans="2:9" x14ac:dyDescent="0.25">
      <c r="B8685" t="s">
        <v>39</v>
      </c>
      <c r="C8685" t="s">
        <v>16</v>
      </c>
      <c r="D8685" t="s">
        <v>12</v>
      </c>
      <c r="E8685" s="1">
        <v>44606</v>
      </c>
      <c r="F8685" s="4">
        <v>4284</v>
      </c>
      <c r="G8685">
        <v>390</v>
      </c>
      <c r="H8685" s="3">
        <f>_xlfn.XLOOKUP(sales[[#This Row],[Product]],products[Product],products[Cost per box])*sales[[#This Row],[Boxes]]</f>
        <v>3287.7</v>
      </c>
      <c r="I8685" s="4">
        <f>sales[[#This Row],[Revenue]]-sales[[#This Row],[Cost]]</f>
        <v>996.30000000000018</v>
      </c>
    </row>
    <row r="8686" spans="2:9" x14ac:dyDescent="0.25">
      <c r="B8686" t="s">
        <v>15</v>
      </c>
      <c r="C8686" t="s">
        <v>16</v>
      </c>
      <c r="D8686" t="s">
        <v>30</v>
      </c>
      <c r="E8686" s="1">
        <v>44606</v>
      </c>
      <c r="F8686" s="4">
        <v>5768</v>
      </c>
      <c r="G8686">
        <v>231</v>
      </c>
      <c r="H8686" s="3">
        <f>_xlfn.XLOOKUP(sales[[#This Row],[Product]],products[Product],products[Cost per box])*sales[[#This Row],[Boxes]]</f>
        <v>850.08</v>
      </c>
      <c r="I8686" s="4">
        <f>sales[[#This Row],[Revenue]]-sales[[#This Row],[Cost]]</f>
        <v>4917.92</v>
      </c>
    </row>
    <row r="8687" spans="2:9" x14ac:dyDescent="0.25">
      <c r="B8687" t="s">
        <v>53</v>
      </c>
      <c r="C8687" t="s">
        <v>21</v>
      </c>
      <c r="D8687" t="s">
        <v>24</v>
      </c>
      <c r="E8687" s="1">
        <v>44606</v>
      </c>
      <c r="F8687" s="4">
        <v>1498</v>
      </c>
      <c r="G8687">
        <v>63</v>
      </c>
      <c r="H8687" s="3">
        <f>_xlfn.XLOOKUP(sales[[#This Row],[Product]],products[Product],products[Cost per box])*sales[[#This Row],[Boxes]]</f>
        <v>662.13</v>
      </c>
      <c r="I8687" s="4">
        <f>sales[[#This Row],[Revenue]]-sales[[#This Row],[Cost]]</f>
        <v>835.87</v>
      </c>
    </row>
    <row r="8688" spans="2:9" x14ac:dyDescent="0.25">
      <c r="B8688" t="s">
        <v>54</v>
      </c>
      <c r="C8688" t="s">
        <v>21</v>
      </c>
      <c r="D8688" t="s">
        <v>52</v>
      </c>
      <c r="E8688" s="1">
        <v>44606</v>
      </c>
      <c r="F8688" s="4">
        <v>3822</v>
      </c>
      <c r="G8688">
        <v>273</v>
      </c>
      <c r="H8688" s="3">
        <f>_xlfn.XLOOKUP(sales[[#This Row],[Product]],products[Product],products[Cost per box])*sales[[#This Row],[Boxes]]</f>
        <v>906.3599999999999</v>
      </c>
      <c r="I8688" s="4">
        <f>sales[[#This Row],[Revenue]]-sales[[#This Row],[Cost]]</f>
        <v>2915.6400000000003</v>
      </c>
    </row>
    <row r="8689" spans="2:9" x14ac:dyDescent="0.25">
      <c r="B8689" t="s">
        <v>56</v>
      </c>
      <c r="C8689" t="s">
        <v>16</v>
      </c>
      <c r="D8689" t="s">
        <v>12</v>
      </c>
      <c r="E8689" s="1">
        <v>44606</v>
      </c>
      <c r="F8689" s="4">
        <v>8967</v>
      </c>
      <c r="G8689">
        <v>641</v>
      </c>
      <c r="H8689" s="3">
        <f>_xlfn.XLOOKUP(sales[[#This Row],[Product]],products[Product],products[Cost per box])*sales[[#This Row],[Boxes]]</f>
        <v>5403.63</v>
      </c>
      <c r="I8689" s="4">
        <f>sales[[#This Row],[Revenue]]-sales[[#This Row],[Cost]]</f>
        <v>3563.37</v>
      </c>
    </row>
    <row r="8690" spans="2:9" x14ac:dyDescent="0.25">
      <c r="B8690" t="s">
        <v>57</v>
      </c>
      <c r="C8690" t="s">
        <v>21</v>
      </c>
      <c r="D8690" t="s">
        <v>50</v>
      </c>
      <c r="E8690" s="1">
        <v>44606</v>
      </c>
      <c r="F8690" s="4">
        <v>9779</v>
      </c>
      <c r="G8690">
        <v>544</v>
      </c>
      <c r="H8690" s="3">
        <f>_xlfn.XLOOKUP(sales[[#This Row],[Product]],products[Product],products[Cost per box])*sales[[#This Row],[Boxes]]</f>
        <v>6751.04</v>
      </c>
      <c r="I8690" s="4">
        <f>sales[[#This Row],[Revenue]]-sales[[#This Row],[Cost]]</f>
        <v>3027.96</v>
      </c>
    </row>
    <row r="8691" spans="2:9" x14ac:dyDescent="0.25">
      <c r="B8691" t="s">
        <v>49</v>
      </c>
      <c r="C8691" t="s">
        <v>6</v>
      </c>
      <c r="D8691" t="s">
        <v>30</v>
      </c>
      <c r="E8691" s="1">
        <v>44606</v>
      </c>
      <c r="F8691" s="4">
        <v>6391</v>
      </c>
      <c r="G8691">
        <v>246</v>
      </c>
      <c r="H8691" s="3">
        <f>_xlfn.XLOOKUP(sales[[#This Row],[Product]],products[Product],products[Cost per box])*sales[[#This Row],[Boxes]]</f>
        <v>905.28000000000009</v>
      </c>
      <c r="I8691" s="4">
        <f>sales[[#This Row],[Revenue]]-sales[[#This Row],[Cost]]</f>
        <v>5485.72</v>
      </c>
    </row>
    <row r="8692" spans="2:9" x14ac:dyDescent="0.25">
      <c r="B8692" t="s">
        <v>37</v>
      </c>
      <c r="C8692" t="s">
        <v>11</v>
      </c>
      <c r="D8692" t="s">
        <v>42</v>
      </c>
      <c r="E8692" s="1">
        <v>44606</v>
      </c>
      <c r="F8692" s="4">
        <v>4011</v>
      </c>
      <c r="G8692">
        <v>309</v>
      </c>
      <c r="H8692" s="3">
        <f>_xlfn.XLOOKUP(sales[[#This Row],[Product]],products[Product],products[Cost per box])*sales[[#This Row],[Boxes]]</f>
        <v>1464.66</v>
      </c>
      <c r="I8692" s="4">
        <f>sales[[#This Row],[Revenue]]-sales[[#This Row],[Cost]]</f>
        <v>2546.34</v>
      </c>
    </row>
    <row r="8693" spans="2:9" x14ac:dyDescent="0.25">
      <c r="B8693" t="s">
        <v>23</v>
      </c>
      <c r="C8693" t="s">
        <v>9</v>
      </c>
      <c r="D8693" t="s">
        <v>22</v>
      </c>
      <c r="E8693" s="1">
        <v>44606</v>
      </c>
      <c r="F8693" s="4">
        <v>1477</v>
      </c>
      <c r="G8693">
        <v>62</v>
      </c>
      <c r="H8693" s="3">
        <f>_xlfn.XLOOKUP(sales[[#This Row],[Product]],products[Product],products[Cost per box])*sales[[#This Row],[Boxes]]</f>
        <v>509.64000000000004</v>
      </c>
      <c r="I8693" s="4">
        <f>sales[[#This Row],[Revenue]]-sales[[#This Row],[Cost]]</f>
        <v>967.3599999999999</v>
      </c>
    </row>
    <row r="8694" spans="2:9" x14ac:dyDescent="0.25">
      <c r="B8694" t="s">
        <v>34</v>
      </c>
      <c r="C8694" t="s">
        <v>16</v>
      </c>
      <c r="D8694" t="s">
        <v>12</v>
      </c>
      <c r="E8694" s="1">
        <v>44606</v>
      </c>
      <c r="F8694" s="4">
        <v>5894</v>
      </c>
      <c r="G8694">
        <v>421</v>
      </c>
      <c r="H8694" s="3">
        <f>_xlfn.XLOOKUP(sales[[#This Row],[Product]],products[Product],products[Cost per box])*sales[[#This Row],[Boxes]]</f>
        <v>3549.0299999999997</v>
      </c>
      <c r="I8694" s="4">
        <f>sales[[#This Row],[Revenue]]-sales[[#This Row],[Cost]]</f>
        <v>2344.9700000000003</v>
      </c>
    </row>
    <row r="8695" spans="2:9" x14ac:dyDescent="0.25">
      <c r="B8695" t="s">
        <v>5</v>
      </c>
      <c r="C8695" t="s">
        <v>11</v>
      </c>
      <c r="D8695" t="s">
        <v>22</v>
      </c>
      <c r="E8695" s="1">
        <v>44606</v>
      </c>
      <c r="F8695" s="4">
        <v>9632</v>
      </c>
      <c r="G8695">
        <v>402</v>
      </c>
      <c r="H8695" s="3">
        <f>_xlfn.XLOOKUP(sales[[#This Row],[Product]],products[Product],products[Cost per box])*sales[[#This Row],[Boxes]]</f>
        <v>3304.44</v>
      </c>
      <c r="I8695" s="4">
        <f>sales[[#This Row],[Revenue]]-sales[[#This Row],[Cost]]</f>
        <v>6327.5599999999995</v>
      </c>
    </row>
    <row r="8696" spans="2:9" x14ac:dyDescent="0.25">
      <c r="B8696" t="s">
        <v>40</v>
      </c>
      <c r="C8696" t="s">
        <v>9</v>
      </c>
      <c r="D8696" t="s">
        <v>44</v>
      </c>
      <c r="E8696" s="1">
        <v>44606</v>
      </c>
      <c r="F8696" s="4">
        <v>2639</v>
      </c>
      <c r="G8696">
        <v>120</v>
      </c>
      <c r="H8696" s="3">
        <f>_xlfn.XLOOKUP(sales[[#This Row],[Product]],products[Product],products[Cost per box])*sales[[#This Row],[Boxes]]</f>
        <v>1148.4000000000001</v>
      </c>
      <c r="I8696" s="4">
        <f>sales[[#This Row],[Revenue]]-sales[[#This Row],[Cost]]</f>
        <v>1490.6</v>
      </c>
    </row>
    <row r="8697" spans="2:9" x14ac:dyDescent="0.25">
      <c r="B8697" t="s">
        <v>41</v>
      </c>
      <c r="C8697" t="s">
        <v>9</v>
      </c>
      <c r="D8697" t="s">
        <v>14</v>
      </c>
      <c r="E8697" s="1">
        <v>44606</v>
      </c>
      <c r="F8697" s="4">
        <v>3654</v>
      </c>
      <c r="G8697">
        <v>147</v>
      </c>
      <c r="H8697" s="3">
        <f>_xlfn.XLOOKUP(sales[[#This Row],[Product]],products[Product],products[Cost per box])*sales[[#This Row],[Boxes]]</f>
        <v>927.56999999999994</v>
      </c>
      <c r="I8697" s="4">
        <f>sales[[#This Row],[Revenue]]-sales[[#This Row],[Cost]]</f>
        <v>2726.4300000000003</v>
      </c>
    </row>
    <row r="8698" spans="2:9" x14ac:dyDescent="0.25">
      <c r="B8698" t="s">
        <v>33</v>
      </c>
      <c r="C8698" t="s">
        <v>27</v>
      </c>
      <c r="D8698" t="s">
        <v>31</v>
      </c>
      <c r="E8698" s="1">
        <v>44606</v>
      </c>
      <c r="F8698" s="4">
        <v>4074</v>
      </c>
      <c r="G8698">
        <v>157</v>
      </c>
      <c r="H8698" s="3">
        <f>_xlfn.XLOOKUP(sales[[#This Row],[Product]],products[Product],products[Cost per box])*sales[[#This Row],[Boxes]]</f>
        <v>898.04</v>
      </c>
      <c r="I8698" s="4">
        <f>sales[[#This Row],[Revenue]]-sales[[#This Row],[Cost]]</f>
        <v>3175.96</v>
      </c>
    </row>
    <row r="8699" spans="2:9" x14ac:dyDescent="0.25">
      <c r="B8699" t="s">
        <v>5</v>
      </c>
      <c r="C8699" t="s">
        <v>6</v>
      </c>
      <c r="D8699" t="s">
        <v>24</v>
      </c>
      <c r="E8699" s="1">
        <v>44606</v>
      </c>
      <c r="F8699" s="4">
        <v>2016</v>
      </c>
      <c r="G8699">
        <v>92</v>
      </c>
      <c r="H8699" s="3">
        <f>_xlfn.XLOOKUP(sales[[#This Row],[Product]],products[Product],products[Cost per box])*sales[[#This Row],[Boxes]]</f>
        <v>966.92</v>
      </c>
      <c r="I8699" s="4">
        <f>sales[[#This Row],[Revenue]]-sales[[#This Row],[Cost]]</f>
        <v>1049.08</v>
      </c>
    </row>
    <row r="8700" spans="2:9" x14ac:dyDescent="0.25">
      <c r="B8700" t="s">
        <v>34</v>
      </c>
      <c r="C8700" t="s">
        <v>6</v>
      </c>
      <c r="D8700" t="s">
        <v>48</v>
      </c>
      <c r="E8700" s="1">
        <v>44606</v>
      </c>
      <c r="F8700" s="4">
        <v>5964</v>
      </c>
      <c r="G8700">
        <v>230</v>
      </c>
      <c r="H8700" s="3">
        <f>_xlfn.XLOOKUP(sales[[#This Row],[Product]],products[Product],products[Cost per box])*sales[[#This Row],[Boxes]]</f>
        <v>1720.4</v>
      </c>
      <c r="I8700" s="4">
        <f>sales[[#This Row],[Revenue]]-sales[[#This Row],[Cost]]</f>
        <v>4243.6000000000004</v>
      </c>
    </row>
    <row r="8701" spans="2:9" x14ac:dyDescent="0.25">
      <c r="B8701" t="s">
        <v>54</v>
      </c>
      <c r="C8701" t="s">
        <v>11</v>
      </c>
      <c r="D8701" t="s">
        <v>35</v>
      </c>
      <c r="E8701" s="1">
        <v>44606</v>
      </c>
      <c r="F8701" s="4">
        <v>13048</v>
      </c>
      <c r="G8701">
        <v>980</v>
      </c>
      <c r="H8701" s="3">
        <f>_xlfn.XLOOKUP(sales[[#This Row],[Product]],products[Product],products[Cost per box])*sales[[#This Row],[Boxes]]</f>
        <v>2597</v>
      </c>
      <c r="I8701" s="4">
        <f>sales[[#This Row],[Revenue]]-sales[[#This Row],[Cost]]</f>
        <v>10451</v>
      </c>
    </row>
    <row r="8702" spans="2:9" x14ac:dyDescent="0.25">
      <c r="B8702" t="s">
        <v>33</v>
      </c>
      <c r="C8702" t="s">
        <v>27</v>
      </c>
      <c r="D8702" t="s">
        <v>43</v>
      </c>
      <c r="E8702" s="1">
        <v>44606</v>
      </c>
      <c r="F8702" s="4">
        <v>2884</v>
      </c>
      <c r="G8702">
        <v>145</v>
      </c>
      <c r="H8702" s="3">
        <f>_xlfn.XLOOKUP(sales[[#This Row],[Product]],products[Product],products[Cost per box])*sales[[#This Row],[Boxes]]</f>
        <v>558.25</v>
      </c>
      <c r="I8702" s="4">
        <f>sales[[#This Row],[Revenue]]-sales[[#This Row],[Cost]]</f>
        <v>2325.75</v>
      </c>
    </row>
    <row r="8703" spans="2:9" x14ac:dyDescent="0.25">
      <c r="B8703" t="s">
        <v>32</v>
      </c>
      <c r="C8703" t="s">
        <v>16</v>
      </c>
      <c r="D8703" t="s">
        <v>50</v>
      </c>
      <c r="E8703" s="1">
        <v>44606</v>
      </c>
      <c r="F8703" s="4">
        <v>3416</v>
      </c>
      <c r="G8703">
        <v>156</v>
      </c>
      <c r="H8703" s="3">
        <f>_xlfn.XLOOKUP(sales[[#This Row],[Product]],products[Product],products[Cost per box])*sales[[#This Row],[Boxes]]</f>
        <v>1935.96</v>
      </c>
      <c r="I8703" s="4">
        <f>sales[[#This Row],[Revenue]]-sales[[#This Row],[Cost]]</f>
        <v>1480.04</v>
      </c>
    </row>
    <row r="8704" spans="2:9" x14ac:dyDescent="0.25">
      <c r="B8704" t="s">
        <v>32</v>
      </c>
      <c r="C8704" t="s">
        <v>9</v>
      </c>
      <c r="D8704" t="s">
        <v>45</v>
      </c>
      <c r="E8704" s="1">
        <v>44607</v>
      </c>
      <c r="F8704" s="4">
        <v>6727</v>
      </c>
      <c r="G8704">
        <v>293</v>
      </c>
      <c r="H8704" s="3">
        <f>_xlfn.XLOOKUP(sales[[#This Row],[Product]],products[Product],products[Cost per box])*sales[[#This Row],[Boxes]]</f>
        <v>2264.8900000000003</v>
      </c>
      <c r="I8704" s="4">
        <f>sales[[#This Row],[Revenue]]-sales[[#This Row],[Cost]]</f>
        <v>4462.1099999999997</v>
      </c>
    </row>
    <row r="8705" spans="2:9" x14ac:dyDescent="0.25">
      <c r="B8705" t="s">
        <v>10</v>
      </c>
      <c r="C8705" t="s">
        <v>16</v>
      </c>
      <c r="D8705" t="s">
        <v>26</v>
      </c>
      <c r="E8705" s="1">
        <v>44607</v>
      </c>
      <c r="F8705" s="4">
        <v>973</v>
      </c>
      <c r="G8705">
        <v>58</v>
      </c>
      <c r="H8705" s="3">
        <f>_xlfn.XLOOKUP(sales[[#This Row],[Product]],products[Product],products[Cost per box])*sales[[#This Row],[Boxes]]</f>
        <v>372.94</v>
      </c>
      <c r="I8705" s="4">
        <f>sales[[#This Row],[Revenue]]-sales[[#This Row],[Cost]]</f>
        <v>600.05999999999995</v>
      </c>
    </row>
    <row r="8706" spans="2:9" x14ac:dyDescent="0.25">
      <c r="B8706" t="s">
        <v>18</v>
      </c>
      <c r="C8706" t="s">
        <v>27</v>
      </c>
      <c r="D8706" t="s">
        <v>45</v>
      </c>
      <c r="E8706" s="1">
        <v>44607</v>
      </c>
      <c r="F8706" s="4">
        <v>8456</v>
      </c>
      <c r="G8706">
        <v>314</v>
      </c>
      <c r="H8706" s="3">
        <f>_xlfn.XLOOKUP(sales[[#This Row],[Product]],products[Product],products[Cost per box])*sales[[#This Row],[Boxes]]</f>
        <v>2427.2200000000003</v>
      </c>
      <c r="I8706" s="4">
        <f>sales[[#This Row],[Revenue]]-sales[[#This Row],[Cost]]</f>
        <v>6028.78</v>
      </c>
    </row>
    <row r="8707" spans="2:9" x14ac:dyDescent="0.25">
      <c r="B8707" t="s">
        <v>41</v>
      </c>
      <c r="C8707" t="s">
        <v>16</v>
      </c>
      <c r="D8707" t="s">
        <v>7</v>
      </c>
      <c r="E8707" s="1">
        <v>44607</v>
      </c>
      <c r="F8707" s="4">
        <v>2527</v>
      </c>
      <c r="G8707">
        <v>102</v>
      </c>
      <c r="H8707" s="3">
        <f>_xlfn.XLOOKUP(sales[[#This Row],[Product]],products[Product],products[Cost per box])*sales[[#This Row],[Boxes]]</f>
        <v>525.30000000000007</v>
      </c>
      <c r="I8707" s="4">
        <f>sales[[#This Row],[Revenue]]-sales[[#This Row],[Cost]]</f>
        <v>2001.6999999999998</v>
      </c>
    </row>
    <row r="8708" spans="2:9" x14ac:dyDescent="0.25">
      <c r="B8708" t="s">
        <v>51</v>
      </c>
      <c r="C8708" t="s">
        <v>27</v>
      </c>
      <c r="D8708" t="s">
        <v>52</v>
      </c>
      <c r="E8708" s="1">
        <v>44607</v>
      </c>
      <c r="F8708" s="4">
        <v>9527</v>
      </c>
      <c r="G8708">
        <v>596</v>
      </c>
      <c r="H8708" s="3">
        <f>_xlfn.XLOOKUP(sales[[#This Row],[Product]],products[Product],products[Cost per box])*sales[[#This Row],[Boxes]]</f>
        <v>1978.7199999999998</v>
      </c>
      <c r="I8708" s="4">
        <f>sales[[#This Row],[Revenue]]-sales[[#This Row],[Cost]]</f>
        <v>7548.2800000000007</v>
      </c>
    </row>
    <row r="8709" spans="2:9" x14ac:dyDescent="0.25">
      <c r="B8709" t="s">
        <v>18</v>
      </c>
      <c r="C8709" t="s">
        <v>21</v>
      </c>
      <c r="D8709" t="s">
        <v>47</v>
      </c>
      <c r="E8709" s="1">
        <v>44607</v>
      </c>
      <c r="F8709" s="4">
        <v>3192</v>
      </c>
      <c r="G8709">
        <v>266</v>
      </c>
      <c r="H8709" s="3">
        <f>_xlfn.XLOOKUP(sales[[#This Row],[Product]],products[Product],products[Cost per box])*sales[[#This Row],[Boxes]]</f>
        <v>1399.1599999999999</v>
      </c>
      <c r="I8709" s="4">
        <f>sales[[#This Row],[Revenue]]-sales[[#This Row],[Cost]]</f>
        <v>1792.8400000000001</v>
      </c>
    </row>
    <row r="8710" spans="2:9" x14ac:dyDescent="0.25">
      <c r="B8710" t="s">
        <v>53</v>
      </c>
      <c r="C8710" t="s">
        <v>6</v>
      </c>
      <c r="D8710" t="s">
        <v>48</v>
      </c>
      <c r="E8710" s="1">
        <v>44607</v>
      </c>
      <c r="F8710" s="4">
        <v>3318</v>
      </c>
      <c r="G8710">
        <v>151</v>
      </c>
      <c r="H8710" s="3">
        <f>_xlfn.XLOOKUP(sales[[#This Row],[Product]],products[Product],products[Cost per box])*sales[[#This Row],[Boxes]]</f>
        <v>1129.48</v>
      </c>
      <c r="I8710" s="4">
        <f>sales[[#This Row],[Revenue]]-sales[[#This Row],[Cost]]</f>
        <v>2188.52</v>
      </c>
    </row>
    <row r="8711" spans="2:9" x14ac:dyDescent="0.25">
      <c r="B8711" t="s">
        <v>51</v>
      </c>
      <c r="C8711" t="s">
        <v>16</v>
      </c>
      <c r="D8711" t="s">
        <v>14</v>
      </c>
      <c r="E8711" s="1">
        <v>44607</v>
      </c>
      <c r="F8711" s="4">
        <v>7469</v>
      </c>
      <c r="G8711">
        <v>312</v>
      </c>
      <c r="H8711" s="3">
        <f>_xlfn.XLOOKUP(sales[[#This Row],[Product]],products[Product],products[Cost per box])*sales[[#This Row],[Boxes]]</f>
        <v>1968.7199999999998</v>
      </c>
      <c r="I8711" s="4">
        <f>sales[[#This Row],[Revenue]]-sales[[#This Row],[Cost]]</f>
        <v>5500.2800000000007</v>
      </c>
    </row>
    <row r="8712" spans="2:9" x14ac:dyDescent="0.25">
      <c r="B8712" t="s">
        <v>41</v>
      </c>
      <c r="C8712" t="s">
        <v>11</v>
      </c>
      <c r="D8712" t="s">
        <v>19</v>
      </c>
      <c r="E8712" s="1">
        <v>44607</v>
      </c>
      <c r="F8712" s="4">
        <v>5887</v>
      </c>
      <c r="G8712">
        <v>347</v>
      </c>
      <c r="H8712" s="3">
        <f>_xlfn.XLOOKUP(sales[[#This Row],[Product]],products[Product],products[Cost per box])*sales[[#This Row],[Boxes]]</f>
        <v>3549.81</v>
      </c>
      <c r="I8712" s="4">
        <f>sales[[#This Row],[Revenue]]-sales[[#This Row],[Cost]]</f>
        <v>2337.19</v>
      </c>
    </row>
    <row r="8713" spans="2:9" x14ac:dyDescent="0.25">
      <c r="B8713" t="s">
        <v>41</v>
      </c>
      <c r="C8713" t="s">
        <v>11</v>
      </c>
      <c r="D8713" t="s">
        <v>43</v>
      </c>
      <c r="E8713" s="1">
        <v>44607</v>
      </c>
      <c r="F8713" s="4">
        <v>168</v>
      </c>
      <c r="G8713">
        <v>8</v>
      </c>
      <c r="H8713" s="3">
        <f>_xlfn.XLOOKUP(sales[[#This Row],[Product]],products[Product],products[Cost per box])*sales[[#This Row],[Boxes]]</f>
        <v>30.8</v>
      </c>
      <c r="I8713" s="4">
        <f>sales[[#This Row],[Revenue]]-sales[[#This Row],[Cost]]</f>
        <v>137.19999999999999</v>
      </c>
    </row>
    <row r="8714" spans="2:9" x14ac:dyDescent="0.25">
      <c r="B8714" t="s">
        <v>39</v>
      </c>
      <c r="C8714" t="s">
        <v>6</v>
      </c>
      <c r="D8714" t="s">
        <v>19</v>
      </c>
      <c r="E8714" s="1">
        <v>44607</v>
      </c>
      <c r="F8714" s="4">
        <v>1015</v>
      </c>
      <c r="G8714">
        <v>60</v>
      </c>
      <c r="H8714" s="3">
        <f>_xlfn.XLOOKUP(sales[[#This Row],[Product]],products[Product],products[Cost per box])*sales[[#This Row],[Boxes]]</f>
        <v>613.80000000000007</v>
      </c>
      <c r="I8714" s="4">
        <f>sales[[#This Row],[Revenue]]-sales[[#This Row],[Cost]]</f>
        <v>401.19999999999993</v>
      </c>
    </row>
    <row r="8715" spans="2:9" x14ac:dyDescent="0.25">
      <c r="B8715" t="s">
        <v>32</v>
      </c>
      <c r="C8715" t="s">
        <v>16</v>
      </c>
      <c r="D8715" t="s">
        <v>42</v>
      </c>
      <c r="E8715" s="1">
        <v>44607</v>
      </c>
      <c r="F8715" s="4">
        <v>2849</v>
      </c>
      <c r="G8715">
        <v>238</v>
      </c>
      <c r="H8715" s="3">
        <f>_xlfn.XLOOKUP(sales[[#This Row],[Product]],products[Product],products[Cost per box])*sales[[#This Row],[Boxes]]</f>
        <v>1128.1200000000001</v>
      </c>
      <c r="I8715" s="4">
        <f>sales[[#This Row],[Revenue]]-sales[[#This Row],[Cost]]</f>
        <v>1720.8799999999999</v>
      </c>
    </row>
    <row r="8716" spans="2:9" x14ac:dyDescent="0.25">
      <c r="B8716" t="s">
        <v>13</v>
      </c>
      <c r="C8716" t="s">
        <v>21</v>
      </c>
      <c r="D8716" t="s">
        <v>42</v>
      </c>
      <c r="E8716" s="1">
        <v>44607</v>
      </c>
      <c r="F8716" s="4">
        <v>8225</v>
      </c>
      <c r="G8716">
        <v>549</v>
      </c>
      <c r="H8716" s="3">
        <f>_xlfn.XLOOKUP(sales[[#This Row],[Product]],products[Product],products[Cost per box])*sales[[#This Row],[Boxes]]</f>
        <v>2602.2600000000002</v>
      </c>
      <c r="I8716" s="4">
        <f>sales[[#This Row],[Revenue]]-sales[[#This Row],[Cost]]</f>
        <v>5622.74</v>
      </c>
    </row>
    <row r="8717" spans="2:9" x14ac:dyDescent="0.25">
      <c r="B8717" t="s">
        <v>57</v>
      </c>
      <c r="C8717" t="s">
        <v>21</v>
      </c>
      <c r="D8717" t="s">
        <v>43</v>
      </c>
      <c r="E8717" s="1">
        <v>44607</v>
      </c>
      <c r="F8717" s="4">
        <v>9338</v>
      </c>
      <c r="G8717">
        <v>374</v>
      </c>
      <c r="H8717" s="3">
        <f>_xlfn.XLOOKUP(sales[[#This Row],[Product]],products[Product],products[Cost per box])*sales[[#This Row],[Boxes]]</f>
        <v>1439.9</v>
      </c>
      <c r="I8717" s="4">
        <f>sales[[#This Row],[Revenue]]-sales[[#This Row],[Cost]]</f>
        <v>7898.1</v>
      </c>
    </row>
    <row r="8718" spans="2:9" x14ac:dyDescent="0.25">
      <c r="B8718" t="s">
        <v>37</v>
      </c>
      <c r="C8718" t="s">
        <v>27</v>
      </c>
      <c r="D8718" t="s">
        <v>24</v>
      </c>
      <c r="E8718" s="1">
        <v>44607</v>
      </c>
      <c r="F8718" s="4">
        <v>10262</v>
      </c>
      <c r="G8718">
        <v>514</v>
      </c>
      <c r="H8718" s="3">
        <f>_xlfn.XLOOKUP(sales[[#This Row],[Product]],products[Product],products[Cost per box])*sales[[#This Row],[Boxes]]</f>
        <v>5402.14</v>
      </c>
      <c r="I8718" s="4">
        <f>sales[[#This Row],[Revenue]]-sales[[#This Row],[Cost]]</f>
        <v>4859.8599999999997</v>
      </c>
    </row>
    <row r="8719" spans="2:9" x14ac:dyDescent="0.25">
      <c r="B8719" t="s">
        <v>5</v>
      </c>
      <c r="C8719" t="s">
        <v>21</v>
      </c>
      <c r="D8719" t="s">
        <v>22</v>
      </c>
      <c r="E8719" s="1">
        <v>44607</v>
      </c>
      <c r="F8719" s="4">
        <v>12243</v>
      </c>
      <c r="G8719">
        <v>511</v>
      </c>
      <c r="H8719" s="3">
        <f>_xlfn.XLOOKUP(sales[[#This Row],[Product]],products[Product],products[Cost per box])*sales[[#This Row],[Boxes]]</f>
        <v>4200.42</v>
      </c>
      <c r="I8719" s="4">
        <f>sales[[#This Row],[Revenue]]-sales[[#This Row],[Cost]]</f>
        <v>8042.58</v>
      </c>
    </row>
    <row r="8720" spans="2:9" x14ac:dyDescent="0.25">
      <c r="B8720" t="s">
        <v>51</v>
      </c>
      <c r="C8720" t="s">
        <v>21</v>
      </c>
      <c r="D8720" t="s">
        <v>36</v>
      </c>
      <c r="E8720" s="1">
        <v>44607</v>
      </c>
      <c r="F8720" s="4">
        <v>2282</v>
      </c>
      <c r="G8720">
        <v>115</v>
      </c>
      <c r="H8720" s="3">
        <f>_xlfn.XLOOKUP(sales[[#This Row],[Product]],products[Product],products[Cost per box])*sales[[#This Row],[Boxes]]</f>
        <v>579.6</v>
      </c>
      <c r="I8720" s="4">
        <f>sales[[#This Row],[Revenue]]-sales[[#This Row],[Cost]]</f>
        <v>1702.4</v>
      </c>
    </row>
    <row r="8721" spans="2:9" x14ac:dyDescent="0.25">
      <c r="B8721" t="s">
        <v>53</v>
      </c>
      <c r="C8721" t="s">
        <v>27</v>
      </c>
      <c r="D8721" t="s">
        <v>26</v>
      </c>
      <c r="E8721" s="1">
        <v>44607</v>
      </c>
      <c r="F8721" s="4">
        <v>3276</v>
      </c>
      <c r="G8721">
        <v>234</v>
      </c>
      <c r="H8721" s="3">
        <f>_xlfn.XLOOKUP(sales[[#This Row],[Product]],products[Product],products[Cost per box])*sales[[#This Row],[Boxes]]</f>
        <v>1504.62</v>
      </c>
      <c r="I8721" s="4">
        <f>sales[[#This Row],[Revenue]]-sales[[#This Row],[Cost]]</f>
        <v>1771.38</v>
      </c>
    </row>
    <row r="8722" spans="2:9" x14ac:dyDescent="0.25">
      <c r="B8722" t="s">
        <v>39</v>
      </c>
      <c r="C8722" t="s">
        <v>11</v>
      </c>
      <c r="D8722" t="s">
        <v>42</v>
      </c>
      <c r="E8722" s="1">
        <v>44607</v>
      </c>
      <c r="F8722" s="4">
        <v>3815</v>
      </c>
      <c r="G8722">
        <v>294</v>
      </c>
      <c r="H8722" s="3">
        <f>_xlfn.XLOOKUP(sales[[#This Row],[Product]],products[Product],products[Cost per box])*sales[[#This Row],[Boxes]]</f>
        <v>1393.5600000000002</v>
      </c>
      <c r="I8722" s="4">
        <f>sales[[#This Row],[Revenue]]-sales[[#This Row],[Cost]]</f>
        <v>2421.4399999999996</v>
      </c>
    </row>
    <row r="8723" spans="2:9" x14ac:dyDescent="0.25">
      <c r="B8723" t="s">
        <v>39</v>
      </c>
      <c r="C8723" t="s">
        <v>27</v>
      </c>
      <c r="D8723" t="s">
        <v>35</v>
      </c>
      <c r="E8723" s="1">
        <v>44607</v>
      </c>
      <c r="F8723" s="4">
        <v>6419</v>
      </c>
      <c r="G8723">
        <v>428</v>
      </c>
      <c r="H8723" s="3">
        <f>_xlfn.XLOOKUP(sales[[#This Row],[Product]],products[Product],products[Cost per box])*sales[[#This Row],[Boxes]]</f>
        <v>1134.2</v>
      </c>
      <c r="I8723" s="4">
        <f>sales[[#This Row],[Revenue]]-sales[[#This Row],[Cost]]</f>
        <v>5284.8</v>
      </c>
    </row>
    <row r="8724" spans="2:9" x14ac:dyDescent="0.25">
      <c r="B8724" t="s">
        <v>33</v>
      </c>
      <c r="C8724" t="s">
        <v>11</v>
      </c>
      <c r="D8724" t="s">
        <v>31</v>
      </c>
      <c r="E8724" s="1">
        <v>44607</v>
      </c>
      <c r="F8724" s="4">
        <v>3122</v>
      </c>
      <c r="G8724">
        <v>121</v>
      </c>
      <c r="H8724" s="3">
        <f>_xlfn.XLOOKUP(sales[[#This Row],[Product]],products[Product],products[Cost per box])*sales[[#This Row],[Boxes]]</f>
        <v>692.12</v>
      </c>
      <c r="I8724" s="4">
        <f>sales[[#This Row],[Revenue]]-sales[[#This Row],[Cost]]</f>
        <v>2429.88</v>
      </c>
    </row>
    <row r="8725" spans="2:9" x14ac:dyDescent="0.25">
      <c r="B8725" t="s">
        <v>37</v>
      </c>
      <c r="C8725" t="s">
        <v>21</v>
      </c>
      <c r="D8725" t="s">
        <v>17</v>
      </c>
      <c r="E8725" s="1">
        <v>44607</v>
      </c>
      <c r="F8725" s="4">
        <v>7049</v>
      </c>
      <c r="G8725">
        <v>353</v>
      </c>
      <c r="H8725" s="3">
        <f>_xlfn.XLOOKUP(sales[[#This Row],[Product]],products[Product],products[Cost per box])*sales[[#This Row],[Boxes]]</f>
        <v>2400.4</v>
      </c>
      <c r="I8725" s="4">
        <f>sales[[#This Row],[Revenue]]-sales[[#This Row],[Cost]]</f>
        <v>4648.6000000000004</v>
      </c>
    </row>
    <row r="8726" spans="2:9" x14ac:dyDescent="0.25">
      <c r="B8726" t="s">
        <v>51</v>
      </c>
      <c r="C8726" t="s">
        <v>27</v>
      </c>
      <c r="D8726" t="s">
        <v>26</v>
      </c>
      <c r="E8726" s="1">
        <v>44607</v>
      </c>
      <c r="F8726" s="4">
        <v>7056</v>
      </c>
      <c r="G8726">
        <v>441</v>
      </c>
      <c r="H8726" s="3">
        <f>_xlfn.XLOOKUP(sales[[#This Row],[Product]],products[Product],products[Cost per box])*sales[[#This Row],[Boxes]]</f>
        <v>2835.6299999999997</v>
      </c>
      <c r="I8726" s="4">
        <f>sales[[#This Row],[Revenue]]-sales[[#This Row],[Cost]]</f>
        <v>4220.3700000000008</v>
      </c>
    </row>
    <row r="8727" spans="2:9" x14ac:dyDescent="0.25">
      <c r="B8727" t="s">
        <v>46</v>
      </c>
      <c r="C8727" t="s">
        <v>21</v>
      </c>
      <c r="D8727" t="s">
        <v>26</v>
      </c>
      <c r="E8727" s="1">
        <v>44607</v>
      </c>
      <c r="F8727" s="4">
        <v>5271</v>
      </c>
      <c r="G8727">
        <v>352</v>
      </c>
      <c r="H8727" s="3">
        <f>_xlfn.XLOOKUP(sales[[#This Row],[Product]],products[Product],products[Cost per box])*sales[[#This Row],[Boxes]]</f>
        <v>2263.3599999999997</v>
      </c>
      <c r="I8727" s="4">
        <f>sales[[#This Row],[Revenue]]-sales[[#This Row],[Cost]]</f>
        <v>3007.6400000000003</v>
      </c>
    </row>
    <row r="8728" spans="2:9" x14ac:dyDescent="0.25">
      <c r="B8728" t="s">
        <v>33</v>
      </c>
      <c r="C8728" t="s">
        <v>16</v>
      </c>
      <c r="D8728" t="s">
        <v>12</v>
      </c>
      <c r="E8728" s="1">
        <v>44607</v>
      </c>
      <c r="F8728" s="4">
        <v>1253</v>
      </c>
      <c r="G8728">
        <v>90</v>
      </c>
      <c r="H8728" s="3">
        <f>_xlfn.XLOOKUP(sales[[#This Row],[Product]],products[Product],products[Cost per box])*sales[[#This Row],[Boxes]]</f>
        <v>758.69999999999993</v>
      </c>
      <c r="I8728" s="4">
        <f>sales[[#This Row],[Revenue]]-sales[[#This Row],[Cost]]</f>
        <v>494.30000000000007</v>
      </c>
    </row>
    <row r="8729" spans="2:9" x14ac:dyDescent="0.25">
      <c r="B8729" t="s">
        <v>56</v>
      </c>
      <c r="C8729" t="s">
        <v>11</v>
      </c>
      <c r="D8729" t="s">
        <v>28</v>
      </c>
      <c r="E8729" s="1">
        <v>44607</v>
      </c>
      <c r="F8729" s="4">
        <v>875</v>
      </c>
      <c r="G8729">
        <v>31</v>
      </c>
      <c r="H8729" s="3">
        <f>_xlfn.XLOOKUP(sales[[#This Row],[Product]],products[Product],products[Cost per box])*sales[[#This Row],[Boxes]]</f>
        <v>85.559999999999988</v>
      </c>
      <c r="I8729" s="4">
        <f>sales[[#This Row],[Revenue]]-sales[[#This Row],[Cost]]</f>
        <v>789.44</v>
      </c>
    </row>
    <row r="8730" spans="2:9" x14ac:dyDescent="0.25">
      <c r="B8730" t="s">
        <v>34</v>
      </c>
      <c r="C8730" t="s">
        <v>11</v>
      </c>
      <c r="D8730" t="s">
        <v>43</v>
      </c>
      <c r="E8730" s="1">
        <v>44607</v>
      </c>
      <c r="F8730" s="4">
        <v>9863</v>
      </c>
      <c r="G8730">
        <v>395</v>
      </c>
      <c r="H8730" s="3">
        <f>_xlfn.XLOOKUP(sales[[#This Row],[Product]],products[Product],products[Cost per box])*sales[[#This Row],[Boxes]]</f>
        <v>1520.75</v>
      </c>
      <c r="I8730" s="4">
        <f>sales[[#This Row],[Revenue]]-sales[[#This Row],[Cost]]</f>
        <v>8342.25</v>
      </c>
    </row>
    <row r="8731" spans="2:9" x14ac:dyDescent="0.25">
      <c r="B8731" t="s">
        <v>32</v>
      </c>
      <c r="C8731" t="s">
        <v>21</v>
      </c>
      <c r="D8731" t="s">
        <v>28</v>
      </c>
      <c r="E8731" s="1">
        <v>44607</v>
      </c>
      <c r="F8731" s="4">
        <v>10402</v>
      </c>
      <c r="G8731">
        <v>434</v>
      </c>
      <c r="H8731" s="3">
        <f>_xlfn.XLOOKUP(sales[[#This Row],[Product]],products[Product],products[Cost per box])*sales[[#This Row],[Boxes]]</f>
        <v>1197.8399999999999</v>
      </c>
      <c r="I8731" s="4">
        <f>sales[[#This Row],[Revenue]]-sales[[#This Row],[Cost]]</f>
        <v>9204.16</v>
      </c>
    </row>
    <row r="8732" spans="2:9" x14ac:dyDescent="0.25">
      <c r="B8732" t="s">
        <v>37</v>
      </c>
      <c r="C8732" t="s">
        <v>27</v>
      </c>
      <c r="D8732" t="s">
        <v>7</v>
      </c>
      <c r="E8732" s="1">
        <v>44607</v>
      </c>
      <c r="F8732" s="4">
        <v>5684</v>
      </c>
      <c r="G8732">
        <v>228</v>
      </c>
      <c r="H8732" s="3">
        <f>_xlfn.XLOOKUP(sales[[#This Row],[Product]],products[Product],products[Cost per box])*sales[[#This Row],[Boxes]]</f>
        <v>1174.2</v>
      </c>
      <c r="I8732" s="4">
        <f>sales[[#This Row],[Revenue]]-sales[[#This Row],[Cost]]</f>
        <v>4509.8</v>
      </c>
    </row>
    <row r="8733" spans="2:9" x14ac:dyDescent="0.25">
      <c r="B8733" t="s">
        <v>33</v>
      </c>
      <c r="C8733" t="s">
        <v>9</v>
      </c>
      <c r="D8733" t="s">
        <v>44</v>
      </c>
      <c r="E8733" s="1">
        <v>44607</v>
      </c>
      <c r="F8733" s="4">
        <v>4396</v>
      </c>
      <c r="G8733">
        <v>163</v>
      </c>
      <c r="H8733" s="3">
        <f>_xlfn.XLOOKUP(sales[[#This Row],[Product]],products[Product],products[Cost per box])*sales[[#This Row],[Boxes]]</f>
        <v>1559.91</v>
      </c>
      <c r="I8733" s="4">
        <f>sales[[#This Row],[Revenue]]-sales[[#This Row],[Cost]]</f>
        <v>2836.09</v>
      </c>
    </row>
    <row r="8734" spans="2:9" x14ac:dyDescent="0.25">
      <c r="B8734" t="s">
        <v>8</v>
      </c>
      <c r="C8734" t="s">
        <v>9</v>
      </c>
      <c r="D8734" t="s">
        <v>7</v>
      </c>
      <c r="E8734" s="1">
        <v>44607</v>
      </c>
      <c r="F8734" s="4">
        <v>3563</v>
      </c>
      <c r="G8734">
        <v>138</v>
      </c>
      <c r="H8734" s="3">
        <f>_xlfn.XLOOKUP(sales[[#This Row],[Product]],products[Product],products[Cost per box])*sales[[#This Row],[Boxes]]</f>
        <v>710.7</v>
      </c>
      <c r="I8734" s="4">
        <f>sales[[#This Row],[Revenue]]-sales[[#This Row],[Cost]]</f>
        <v>2852.3</v>
      </c>
    </row>
    <row r="8735" spans="2:9" x14ac:dyDescent="0.25">
      <c r="B8735" t="s">
        <v>5</v>
      </c>
      <c r="C8735" t="s">
        <v>16</v>
      </c>
      <c r="D8735" t="s">
        <v>7</v>
      </c>
      <c r="E8735" s="1">
        <v>44607</v>
      </c>
      <c r="F8735" s="4">
        <v>12180</v>
      </c>
      <c r="G8735">
        <v>469</v>
      </c>
      <c r="H8735" s="3">
        <f>_xlfn.XLOOKUP(sales[[#This Row],[Product]],products[Product],products[Cost per box])*sales[[#This Row],[Boxes]]</f>
        <v>2415.3500000000004</v>
      </c>
      <c r="I8735" s="4">
        <f>sales[[#This Row],[Revenue]]-sales[[#This Row],[Cost]]</f>
        <v>9764.65</v>
      </c>
    </row>
    <row r="8736" spans="2:9" x14ac:dyDescent="0.25">
      <c r="B8736" t="s">
        <v>25</v>
      </c>
      <c r="C8736" t="s">
        <v>21</v>
      </c>
      <c r="D8736" t="s">
        <v>24</v>
      </c>
      <c r="E8736" s="1">
        <v>44607</v>
      </c>
      <c r="F8736" s="4">
        <v>35</v>
      </c>
      <c r="G8736">
        <v>2</v>
      </c>
      <c r="H8736" s="3">
        <f>_xlfn.XLOOKUP(sales[[#This Row],[Product]],products[Product],products[Cost per box])*sales[[#This Row],[Boxes]]</f>
        <v>21.02</v>
      </c>
      <c r="I8736" s="4">
        <f>sales[[#This Row],[Revenue]]-sales[[#This Row],[Cost]]</f>
        <v>13.98</v>
      </c>
    </row>
    <row r="8737" spans="2:9" x14ac:dyDescent="0.25">
      <c r="B8737" t="s">
        <v>53</v>
      </c>
      <c r="C8737" t="s">
        <v>9</v>
      </c>
      <c r="D8737" t="s">
        <v>22</v>
      </c>
      <c r="E8737" s="1">
        <v>44607</v>
      </c>
      <c r="F8737" s="4">
        <v>9310</v>
      </c>
      <c r="G8737">
        <v>405</v>
      </c>
      <c r="H8737" s="3">
        <f>_xlfn.XLOOKUP(sales[[#This Row],[Product]],products[Product],products[Cost per box])*sales[[#This Row],[Boxes]]</f>
        <v>3329.1000000000004</v>
      </c>
      <c r="I8737" s="4">
        <f>sales[[#This Row],[Revenue]]-sales[[#This Row],[Cost]]</f>
        <v>5980.9</v>
      </c>
    </row>
    <row r="8738" spans="2:9" x14ac:dyDescent="0.25">
      <c r="B8738" t="s">
        <v>57</v>
      </c>
      <c r="C8738" t="s">
        <v>16</v>
      </c>
      <c r="D8738" t="s">
        <v>44</v>
      </c>
      <c r="E8738" s="1">
        <v>44607</v>
      </c>
      <c r="F8738" s="4">
        <v>3843</v>
      </c>
      <c r="G8738">
        <v>148</v>
      </c>
      <c r="H8738" s="3">
        <f>_xlfn.XLOOKUP(sales[[#This Row],[Product]],products[Product],products[Cost per box])*sales[[#This Row],[Boxes]]</f>
        <v>1416.3600000000001</v>
      </c>
      <c r="I8738" s="4">
        <f>sales[[#This Row],[Revenue]]-sales[[#This Row],[Cost]]</f>
        <v>2426.64</v>
      </c>
    </row>
    <row r="8739" spans="2:9" x14ac:dyDescent="0.25">
      <c r="B8739" t="s">
        <v>56</v>
      </c>
      <c r="C8739" t="s">
        <v>11</v>
      </c>
      <c r="D8739" t="s">
        <v>26</v>
      </c>
      <c r="E8739" s="1">
        <v>44607</v>
      </c>
      <c r="F8739" s="4">
        <v>4298</v>
      </c>
      <c r="G8739">
        <v>253</v>
      </c>
      <c r="H8739" s="3">
        <f>_xlfn.XLOOKUP(sales[[#This Row],[Product]],products[Product],products[Cost per box])*sales[[#This Row],[Boxes]]</f>
        <v>1626.79</v>
      </c>
      <c r="I8739" s="4">
        <f>sales[[#This Row],[Revenue]]-sales[[#This Row],[Cost]]</f>
        <v>2671.21</v>
      </c>
    </row>
    <row r="8740" spans="2:9" x14ac:dyDescent="0.25">
      <c r="B8740" t="s">
        <v>34</v>
      </c>
      <c r="C8740" t="s">
        <v>21</v>
      </c>
      <c r="D8740" t="s">
        <v>35</v>
      </c>
      <c r="E8740" s="1">
        <v>44607</v>
      </c>
      <c r="F8740" s="4">
        <v>6692</v>
      </c>
      <c r="G8740">
        <v>609</v>
      </c>
      <c r="H8740" s="3">
        <f>_xlfn.XLOOKUP(sales[[#This Row],[Product]],products[Product],products[Cost per box])*sales[[#This Row],[Boxes]]</f>
        <v>1613.85</v>
      </c>
      <c r="I8740" s="4">
        <f>sales[[#This Row],[Revenue]]-sales[[#This Row],[Cost]]</f>
        <v>5078.1499999999996</v>
      </c>
    </row>
    <row r="8741" spans="2:9" x14ac:dyDescent="0.25">
      <c r="B8741" t="s">
        <v>23</v>
      </c>
      <c r="C8741" t="s">
        <v>21</v>
      </c>
      <c r="D8741" t="s">
        <v>26</v>
      </c>
      <c r="E8741" s="1">
        <v>44607</v>
      </c>
      <c r="F8741" s="4">
        <v>3514</v>
      </c>
      <c r="G8741">
        <v>235</v>
      </c>
      <c r="H8741" s="3">
        <f>_xlfn.XLOOKUP(sales[[#This Row],[Product]],products[Product],products[Cost per box])*sales[[#This Row],[Boxes]]</f>
        <v>1511.05</v>
      </c>
      <c r="I8741" s="4">
        <f>sales[[#This Row],[Revenue]]-sales[[#This Row],[Cost]]</f>
        <v>2002.95</v>
      </c>
    </row>
    <row r="8742" spans="2:9" x14ac:dyDescent="0.25">
      <c r="B8742" t="s">
        <v>29</v>
      </c>
      <c r="C8742" t="s">
        <v>9</v>
      </c>
      <c r="D8742" t="s">
        <v>22</v>
      </c>
      <c r="E8742" s="1">
        <v>44608</v>
      </c>
      <c r="F8742" s="4">
        <v>441</v>
      </c>
      <c r="G8742">
        <v>17</v>
      </c>
      <c r="H8742" s="3">
        <f>_xlfn.XLOOKUP(sales[[#This Row],[Product]],products[Product],products[Cost per box])*sales[[#This Row],[Boxes]]</f>
        <v>139.74</v>
      </c>
      <c r="I8742" s="4">
        <f>sales[[#This Row],[Revenue]]-sales[[#This Row],[Cost]]</f>
        <v>301.26</v>
      </c>
    </row>
    <row r="8743" spans="2:9" x14ac:dyDescent="0.25">
      <c r="B8743" t="s">
        <v>54</v>
      </c>
      <c r="C8743" t="s">
        <v>9</v>
      </c>
      <c r="D8743" t="s">
        <v>14</v>
      </c>
      <c r="E8743" s="1">
        <v>44608</v>
      </c>
      <c r="F8743" s="4">
        <v>8407</v>
      </c>
      <c r="G8743">
        <v>366</v>
      </c>
      <c r="H8743" s="3">
        <f>_xlfn.XLOOKUP(sales[[#This Row],[Product]],products[Product],products[Cost per box])*sales[[#This Row],[Boxes]]</f>
        <v>2309.46</v>
      </c>
      <c r="I8743" s="4">
        <f>sales[[#This Row],[Revenue]]-sales[[#This Row],[Cost]]</f>
        <v>6097.54</v>
      </c>
    </row>
    <row r="8744" spans="2:9" x14ac:dyDescent="0.25">
      <c r="B8744" t="s">
        <v>40</v>
      </c>
      <c r="C8744" t="s">
        <v>21</v>
      </c>
      <c r="D8744" t="s">
        <v>38</v>
      </c>
      <c r="E8744" s="1">
        <v>44608</v>
      </c>
      <c r="F8744" s="4">
        <v>3507</v>
      </c>
      <c r="G8744">
        <v>176</v>
      </c>
      <c r="H8744" s="3">
        <f>_xlfn.XLOOKUP(sales[[#This Row],[Product]],products[Product],products[Cost per box])*sales[[#This Row],[Boxes]]</f>
        <v>1749.4399999999998</v>
      </c>
      <c r="I8744" s="4">
        <f>sales[[#This Row],[Revenue]]-sales[[#This Row],[Cost]]</f>
        <v>1757.5600000000002</v>
      </c>
    </row>
    <row r="8745" spans="2:9" x14ac:dyDescent="0.25">
      <c r="B8745" t="s">
        <v>15</v>
      </c>
      <c r="C8745" t="s">
        <v>16</v>
      </c>
      <c r="D8745" t="s">
        <v>14</v>
      </c>
      <c r="E8745" s="1">
        <v>44608</v>
      </c>
      <c r="F8745" s="4">
        <v>3073</v>
      </c>
      <c r="G8745">
        <v>140</v>
      </c>
      <c r="H8745" s="3">
        <f>_xlfn.XLOOKUP(sales[[#This Row],[Product]],products[Product],products[Cost per box])*sales[[#This Row],[Boxes]]</f>
        <v>883.4</v>
      </c>
      <c r="I8745" s="4">
        <f>sales[[#This Row],[Revenue]]-sales[[#This Row],[Cost]]</f>
        <v>2189.6</v>
      </c>
    </row>
    <row r="8746" spans="2:9" x14ac:dyDescent="0.25">
      <c r="B8746" t="s">
        <v>25</v>
      </c>
      <c r="C8746" t="s">
        <v>6</v>
      </c>
      <c r="D8746" t="s">
        <v>44</v>
      </c>
      <c r="E8746" s="1">
        <v>44608</v>
      </c>
      <c r="F8746" s="4">
        <v>5628</v>
      </c>
      <c r="G8746">
        <v>256</v>
      </c>
      <c r="H8746" s="3">
        <f>_xlfn.XLOOKUP(sales[[#This Row],[Product]],products[Product],products[Cost per box])*sales[[#This Row],[Boxes]]</f>
        <v>2449.92</v>
      </c>
      <c r="I8746" s="4">
        <f>sales[[#This Row],[Revenue]]-sales[[#This Row],[Cost]]</f>
        <v>3178.08</v>
      </c>
    </row>
    <row r="8747" spans="2:9" x14ac:dyDescent="0.25">
      <c r="B8747" t="s">
        <v>13</v>
      </c>
      <c r="C8747" t="s">
        <v>6</v>
      </c>
      <c r="D8747" t="s">
        <v>17</v>
      </c>
      <c r="E8747" s="1">
        <v>44608</v>
      </c>
      <c r="F8747" s="4">
        <v>2401</v>
      </c>
      <c r="G8747">
        <v>105</v>
      </c>
      <c r="H8747" s="3">
        <f>_xlfn.XLOOKUP(sales[[#This Row],[Product]],products[Product],products[Cost per box])*sales[[#This Row],[Boxes]]</f>
        <v>714</v>
      </c>
      <c r="I8747" s="4">
        <f>sales[[#This Row],[Revenue]]-sales[[#This Row],[Cost]]</f>
        <v>1687</v>
      </c>
    </row>
    <row r="8748" spans="2:9" x14ac:dyDescent="0.25">
      <c r="B8748" t="s">
        <v>53</v>
      </c>
      <c r="C8748" t="s">
        <v>16</v>
      </c>
      <c r="D8748" t="s">
        <v>35</v>
      </c>
      <c r="E8748" s="1">
        <v>44608</v>
      </c>
      <c r="F8748" s="4">
        <v>868</v>
      </c>
      <c r="G8748">
        <v>73</v>
      </c>
      <c r="H8748" s="3">
        <f>_xlfn.XLOOKUP(sales[[#This Row],[Product]],products[Product],products[Cost per box])*sales[[#This Row],[Boxes]]</f>
        <v>193.45</v>
      </c>
      <c r="I8748" s="4">
        <f>sales[[#This Row],[Revenue]]-sales[[#This Row],[Cost]]</f>
        <v>674.55</v>
      </c>
    </row>
    <row r="8749" spans="2:9" x14ac:dyDescent="0.25">
      <c r="B8749" t="s">
        <v>32</v>
      </c>
      <c r="C8749" t="s">
        <v>21</v>
      </c>
      <c r="D8749" t="s">
        <v>19</v>
      </c>
      <c r="E8749" s="1">
        <v>44608</v>
      </c>
      <c r="F8749" s="4">
        <v>9597</v>
      </c>
      <c r="G8749">
        <v>565</v>
      </c>
      <c r="H8749" s="3">
        <f>_xlfn.XLOOKUP(sales[[#This Row],[Product]],products[Product],products[Cost per box])*sales[[#This Row],[Boxes]]</f>
        <v>5779.95</v>
      </c>
      <c r="I8749" s="4">
        <f>sales[[#This Row],[Revenue]]-sales[[#This Row],[Cost]]</f>
        <v>3817.05</v>
      </c>
    </row>
    <row r="8750" spans="2:9" x14ac:dyDescent="0.25">
      <c r="B8750" t="s">
        <v>8</v>
      </c>
      <c r="C8750" t="s">
        <v>21</v>
      </c>
      <c r="D8750" t="s">
        <v>26</v>
      </c>
      <c r="E8750" s="1">
        <v>44608</v>
      </c>
      <c r="F8750" s="4">
        <v>1771</v>
      </c>
      <c r="G8750">
        <v>127</v>
      </c>
      <c r="H8750" s="3">
        <f>_xlfn.XLOOKUP(sales[[#This Row],[Product]],products[Product],products[Cost per box])*sales[[#This Row],[Boxes]]</f>
        <v>816.61</v>
      </c>
      <c r="I8750" s="4">
        <f>sales[[#This Row],[Revenue]]-sales[[#This Row],[Cost]]</f>
        <v>954.39</v>
      </c>
    </row>
    <row r="8751" spans="2:9" x14ac:dyDescent="0.25">
      <c r="B8751" t="s">
        <v>18</v>
      </c>
      <c r="C8751" t="s">
        <v>21</v>
      </c>
      <c r="D8751" t="s">
        <v>17</v>
      </c>
      <c r="E8751" s="1">
        <v>44608</v>
      </c>
      <c r="F8751" s="4">
        <v>12026</v>
      </c>
      <c r="G8751">
        <v>573</v>
      </c>
      <c r="H8751" s="3">
        <f>_xlfn.XLOOKUP(sales[[#This Row],[Product]],products[Product],products[Cost per box])*sales[[#This Row],[Boxes]]</f>
        <v>3896.4</v>
      </c>
      <c r="I8751" s="4">
        <f>sales[[#This Row],[Revenue]]-sales[[#This Row],[Cost]]</f>
        <v>8129.6</v>
      </c>
    </row>
    <row r="8752" spans="2:9" x14ac:dyDescent="0.25">
      <c r="B8752" t="s">
        <v>13</v>
      </c>
      <c r="C8752" t="s">
        <v>11</v>
      </c>
      <c r="D8752" t="s">
        <v>28</v>
      </c>
      <c r="E8752" s="1">
        <v>44608</v>
      </c>
      <c r="F8752" s="4">
        <v>616</v>
      </c>
      <c r="G8752">
        <v>26</v>
      </c>
      <c r="H8752" s="3">
        <f>_xlfn.XLOOKUP(sales[[#This Row],[Product]],products[Product],products[Cost per box])*sales[[#This Row],[Boxes]]</f>
        <v>71.759999999999991</v>
      </c>
      <c r="I8752" s="4">
        <f>sales[[#This Row],[Revenue]]-sales[[#This Row],[Cost]]</f>
        <v>544.24</v>
      </c>
    </row>
    <row r="8753" spans="2:9" x14ac:dyDescent="0.25">
      <c r="B8753" t="s">
        <v>20</v>
      </c>
      <c r="C8753" t="s">
        <v>27</v>
      </c>
      <c r="D8753" t="s">
        <v>38</v>
      </c>
      <c r="E8753" s="1">
        <v>44608</v>
      </c>
      <c r="F8753" s="4">
        <v>9814</v>
      </c>
      <c r="G8753">
        <v>468</v>
      </c>
      <c r="H8753" s="3">
        <f>_xlfn.XLOOKUP(sales[[#This Row],[Product]],products[Product],products[Cost per box])*sales[[#This Row],[Boxes]]</f>
        <v>4651.92</v>
      </c>
      <c r="I8753" s="4">
        <f>sales[[#This Row],[Revenue]]-sales[[#This Row],[Cost]]</f>
        <v>5162.08</v>
      </c>
    </row>
    <row r="8754" spans="2:9" x14ac:dyDescent="0.25">
      <c r="B8754" t="s">
        <v>18</v>
      </c>
      <c r="C8754" t="s">
        <v>11</v>
      </c>
      <c r="D8754" t="s">
        <v>19</v>
      </c>
      <c r="E8754" s="1">
        <v>44608</v>
      </c>
      <c r="F8754" s="4">
        <v>6146</v>
      </c>
      <c r="G8754">
        <v>342</v>
      </c>
      <c r="H8754" s="3">
        <f>_xlfn.XLOOKUP(sales[[#This Row],[Product]],products[Product],products[Cost per box])*sales[[#This Row],[Boxes]]</f>
        <v>3498.6600000000003</v>
      </c>
      <c r="I8754" s="4">
        <f>sales[[#This Row],[Revenue]]-sales[[#This Row],[Cost]]</f>
        <v>2647.3399999999997</v>
      </c>
    </row>
    <row r="8755" spans="2:9" x14ac:dyDescent="0.25">
      <c r="B8755" t="s">
        <v>25</v>
      </c>
      <c r="C8755" t="s">
        <v>27</v>
      </c>
      <c r="D8755" t="s">
        <v>47</v>
      </c>
      <c r="E8755" s="1">
        <v>44608</v>
      </c>
      <c r="F8755" s="4">
        <v>8897</v>
      </c>
      <c r="G8755">
        <v>770</v>
      </c>
      <c r="H8755" s="3">
        <f>_xlfn.XLOOKUP(sales[[#This Row],[Product]],products[Product],products[Cost per box])*sales[[#This Row],[Boxes]]</f>
        <v>4050.2</v>
      </c>
      <c r="I8755" s="4">
        <f>sales[[#This Row],[Revenue]]-sales[[#This Row],[Cost]]</f>
        <v>4846.8</v>
      </c>
    </row>
    <row r="8756" spans="2:9" x14ac:dyDescent="0.25">
      <c r="B8756" t="s">
        <v>55</v>
      </c>
      <c r="C8756" t="s">
        <v>21</v>
      </c>
      <c r="D8756" t="s">
        <v>12</v>
      </c>
      <c r="E8756" s="1">
        <v>44608</v>
      </c>
      <c r="F8756" s="4">
        <v>2485</v>
      </c>
      <c r="G8756">
        <v>249</v>
      </c>
      <c r="H8756" s="3">
        <f>_xlfn.XLOOKUP(sales[[#This Row],[Product]],products[Product],products[Cost per box])*sales[[#This Row],[Boxes]]</f>
        <v>2099.0699999999997</v>
      </c>
      <c r="I8756" s="4">
        <f>sales[[#This Row],[Revenue]]-sales[[#This Row],[Cost]]</f>
        <v>385.93000000000029</v>
      </c>
    </row>
    <row r="8757" spans="2:9" x14ac:dyDescent="0.25">
      <c r="B8757" t="s">
        <v>13</v>
      </c>
      <c r="C8757" t="s">
        <v>16</v>
      </c>
      <c r="D8757" t="s">
        <v>43</v>
      </c>
      <c r="E8757" s="1">
        <v>44608</v>
      </c>
      <c r="F8757" s="4">
        <v>18193</v>
      </c>
      <c r="G8757">
        <v>910</v>
      </c>
      <c r="H8757" s="3">
        <f>_xlfn.XLOOKUP(sales[[#This Row],[Product]],products[Product],products[Cost per box])*sales[[#This Row],[Boxes]]</f>
        <v>3503.5</v>
      </c>
      <c r="I8757" s="4">
        <f>sales[[#This Row],[Revenue]]-sales[[#This Row],[Cost]]</f>
        <v>14689.5</v>
      </c>
    </row>
    <row r="8758" spans="2:9" x14ac:dyDescent="0.25">
      <c r="B8758" t="s">
        <v>29</v>
      </c>
      <c r="C8758" t="s">
        <v>21</v>
      </c>
      <c r="D8758" t="s">
        <v>19</v>
      </c>
      <c r="E8758" s="1">
        <v>44608</v>
      </c>
      <c r="F8758" s="4">
        <v>4879</v>
      </c>
      <c r="G8758">
        <v>287</v>
      </c>
      <c r="H8758" s="3">
        <f>_xlfn.XLOOKUP(sales[[#This Row],[Product]],products[Product],products[Cost per box])*sales[[#This Row],[Boxes]]</f>
        <v>2936.01</v>
      </c>
      <c r="I8758" s="4">
        <f>sales[[#This Row],[Revenue]]-sales[[#This Row],[Cost]]</f>
        <v>1942.9899999999998</v>
      </c>
    </row>
    <row r="8759" spans="2:9" x14ac:dyDescent="0.25">
      <c r="B8759" t="s">
        <v>23</v>
      </c>
      <c r="C8759" t="s">
        <v>11</v>
      </c>
      <c r="D8759" t="s">
        <v>36</v>
      </c>
      <c r="E8759" s="1">
        <v>44608</v>
      </c>
      <c r="F8759" s="4">
        <v>16170</v>
      </c>
      <c r="G8759">
        <v>840</v>
      </c>
      <c r="H8759" s="3">
        <f>_xlfn.XLOOKUP(sales[[#This Row],[Product]],products[Product],products[Cost per box])*sales[[#This Row],[Boxes]]</f>
        <v>4233.6000000000004</v>
      </c>
      <c r="I8759" s="4">
        <f>sales[[#This Row],[Revenue]]-sales[[#This Row],[Cost]]</f>
        <v>11936.4</v>
      </c>
    </row>
    <row r="8760" spans="2:9" x14ac:dyDescent="0.25">
      <c r="B8760" t="s">
        <v>34</v>
      </c>
      <c r="C8760" t="s">
        <v>27</v>
      </c>
      <c r="D8760" t="s">
        <v>28</v>
      </c>
      <c r="E8760" s="1">
        <v>44608</v>
      </c>
      <c r="F8760" s="4">
        <v>12502</v>
      </c>
      <c r="G8760">
        <v>481</v>
      </c>
      <c r="H8760" s="3">
        <f>_xlfn.XLOOKUP(sales[[#This Row],[Product]],products[Product],products[Cost per box])*sales[[#This Row],[Boxes]]</f>
        <v>1327.56</v>
      </c>
      <c r="I8760" s="4">
        <f>sales[[#This Row],[Revenue]]-sales[[#This Row],[Cost]]</f>
        <v>11174.44</v>
      </c>
    </row>
    <row r="8761" spans="2:9" x14ac:dyDescent="0.25">
      <c r="B8761" t="s">
        <v>39</v>
      </c>
      <c r="C8761" t="s">
        <v>21</v>
      </c>
      <c r="D8761" t="s">
        <v>42</v>
      </c>
      <c r="E8761" s="1">
        <v>44608</v>
      </c>
      <c r="F8761" s="4">
        <v>9163</v>
      </c>
      <c r="G8761">
        <v>770</v>
      </c>
      <c r="H8761" s="3">
        <f>_xlfn.XLOOKUP(sales[[#This Row],[Product]],products[Product],products[Cost per box])*sales[[#This Row],[Boxes]]</f>
        <v>3649.8</v>
      </c>
      <c r="I8761" s="4">
        <f>sales[[#This Row],[Revenue]]-sales[[#This Row],[Cost]]</f>
        <v>5513.2</v>
      </c>
    </row>
    <row r="8762" spans="2:9" x14ac:dyDescent="0.25">
      <c r="B8762" t="s">
        <v>18</v>
      </c>
      <c r="C8762" t="s">
        <v>11</v>
      </c>
      <c r="D8762" t="s">
        <v>47</v>
      </c>
      <c r="E8762" s="1">
        <v>44608</v>
      </c>
      <c r="F8762" s="4">
        <v>3990</v>
      </c>
      <c r="G8762">
        <v>499</v>
      </c>
      <c r="H8762" s="3">
        <f>_xlfn.XLOOKUP(sales[[#This Row],[Product]],products[Product],products[Cost per box])*sales[[#This Row],[Boxes]]</f>
        <v>2624.74</v>
      </c>
      <c r="I8762" s="4">
        <f>sales[[#This Row],[Revenue]]-sales[[#This Row],[Cost]]</f>
        <v>1365.2600000000002</v>
      </c>
    </row>
    <row r="8763" spans="2:9" x14ac:dyDescent="0.25">
      <c r="B8763" t="s">
        <v>33</v>
      </c>
      <c r="C8763" t="s">
        <v>9</v>
      </c>
      <c r="D8763" t="s">
        <v>52</v>
      </c>
      <c r="E8763" s="1">
        <v>44608</v>
      </c>
      <c r="F8763" s="4">
        <v>1785</v>
      </c>
      <c r="G8763">
        <v>128</v>
      </c>
      <c r="H8763" s="3">
        <f>_xlfn.XLOOKUP(sales[[#This Row],[Product]],products[Product],products[Cost per box])*sales[[#This Row],[Boxes]]</f>
        <v>424.96</v>
      </c>
      <c r="I8763" s="4">
        <f>sales[[#This Row],[Revenue]]-sales[[#This Row],[Cost]]</f>
        <v>1360.04</v>
      </c>
    </row>
    <row r="8764" spans="2:9" x14ac:dyDescent="0.25">
      <c r="B8764" t="s">
        <v>37</v>
      </c>
      <c r="C8764" t="s">
        <v>11</v>
      </c>
      <c r="D8764" t="s">
        <v>28</v>
      </c>
      <c r="E8764" s="1">
        <v>44608</v>
      </c>
      <c r="F8764" s="4">
        <v>8267</v>
      </c>
      <c r="G8764">
        <v>307</v>
      </c>
      <c r="H8764" s="3">
        <f>_xlfn.XLOOKUP(sales[[#This Row],[Product]],products[Product],products[Cost per box])*sales[[#This Row],[Boxes]]</f>
        <v>847.31999999999994</v>
      </c>
      <c r="I8764" s="4">
        <f>sales[[#This Row],[Revenue]]-sales[[#This Row],[Cost]]</f>
        <v>7419.68</v>
      </c>
    </row>
    <row r="8765" spans="2:9" x14ac:dyDescent="0.25">
      <c r="B8765" t="s">
        <v>15</v>
      </c>
      <c r="C8765" t="s">
        <v>16</v>
      </c>
      <c r="D8765" t="s">
        <v>42</v>
      </c>
      <c r="E8765" s="1">
        <v>44609</v>
      </c>
      <c r="F8765" s="4">
        <v>17710</v>
      </c>
      <c r="G8765">
        <v>1470</v>
      </c>
      <c r="H8765" s="3">
        <f>_xlfn.XLOOKUP(sales[[#This Row],[Product]],products[Product],products[Cost per box])*sales[[#This Row],[Boxes]]</f>
        <v>6967.8</v>
      </c>
      <c r="I8765" s="4">
        <f>sales[[#This Row],[Revenue]]-sales[[#This Row],[Cost]]</f>
        <v>10742.2</v>
      </c>
    </row>
    <row r="8766" spans="2:9" x14ac:dyDescent="0.25">
      <c r="B8766" t="s">
        <v>46</v>
      </c>
      <c r="C8766" t="s">
        <v>27</v>
      </c>
      <c r="D8766" t="s">
        <v>26</v>
      </c>
      <c r="E8766" s="1">
        <v>44609</v>
      </c>
      <c r="F8766" s="4">
        <v>3878</v>
      </c>
      <c r="G8766">
        <v>229</v>
      </c>
      <c r="H8766" s="3">
        <f>_xlfn.XLOOKUP(sales[[#This Row],[Product]],products[Product],products[Cost per box])*sales[[#This Row],[Boxes]]</f>
        <v>1472.47</v>
      </c>
      <c r="I8766" s="4">
        <f>sales[[#This Row],[Revenue]]-sales[[#This Row],[Cost]]</f>
        <v>2405.5299999999997</v>
      </c>
    </row>
    <row r="8767" spans="2:9" x14ac:dyDescent="0.25">
      <c r="B8767" t="s">
        <v>53</v>
      </c>
      <c r="C8767" t="s">
        <v>27</v>
      </c>
      <c r="D8767" t="s">
        <v>42</v>
      </c>
      <c r="E8767" s="1">
        <v>44609</v>
      </c>
      <c r="F8767" s="4">
        <v>3164</v>
      </c>
      <c r="G8767">
        <v>198</v>
      </c>
      <c r="H8767" s="3">
        <f>_xlfn.XLOOKUP(sales[[#This Row],[Product]],products[Product],products[Cost per box])*sales[[#This Row],[Boxes]]</f>
        <v>938.5200000000001</v>
      </c>
      <c r="I8767" s="4">
        <f>sales[[#This Row],[Revenue]]-sales[[#This Row],[Cost]]</f>
        <v>2225.48</v>
      </c>
    </row>
    <row r="8768" spans="2:9" x14ac:dyDescent="0.25">
      <c r="B8768" t="s">
        <v>37</v>
      </c>
      <c r="C8768" t="s">
        <v>11</v>
      </c>
      <c r="D8768" t="s">
        <v>47</v>
      </c>
      <c r="E8768" s="1">
        <v>44609</v>
      </c>
      <c r="F8768" s="4">
        <v>4011</v>
      </c>
      <c r="G8768">
        <v>502</v>
      </c>
      <c r="H8768" s="3">
        <f>_xlfn.XLOOKUP(sales[[#This Row],[Product]],products[Product],products[Cost per box])*sales[[#This Row],[Boxes]]</f>
        <v>2640.52</v>
      </c>
      <c r="I8768" s="4">
        <f>sales[[#This Row],[Revenue]]-sales[[#This Row],[Cost]]</f>
        <v>1370.48</v>
      </c>
    </row>
    <row r="8769" spans="2:9" x14ac:dyDescent="0.25">
      <c r="B8769" t="s">
        <v>13</v>
      </c>
      <c r="C8769" t="s">
        <v>6</v>
      </c>
      <c r="D8769" t="s">
        <v>26</v>
      </c>
      <c r="E8769" s="1">
        <v>44609</v>
      </c>
      <c r="F8769" s="4">
        <v>6818</v>
      </c>
      <c r="G8769">
        <v>455</v>
      </c>
      <c r="H8769" s="3">
        <f>_xlfn.XLOOKUP(sales[[#This Row],[Product]],products[Product],products[Cost per box])*sales[[#This Row],[Boxes]]</f>
        <v>2925.65</v>
      </c>
      <c r="I8769" s="4">
        <f>sales[[#This Row],[Revenue]]-sales[[#This Row],[Cost]]</f>
        <v>3892.35</v>
      </c>
    </row>
    <row r="8770" spans="2:9" x14ac:dyDescent="0.25">
      <c r="B8770" t="s">
        <v>8</v>
      </c>
      <c r="C8770" t="s">
        <v>16</v>
      </c>
      <c r="D8770" t="s">
        <v>52</v>
      </c>
      <c r="E8770" s="1">
        <v>44609</v>
      </c>
      <c r="F8770" s="4">
        <v>10584</v>
      </c>
      <c r="G8770">
        <v>840</v>
      </c>
      <c r="H8770" s="3">
        <f>_xlfn.XLOOKUP(sales[[#This Row],[Product]],products[Product],products[Cost per box])*sales[[#This Row],[Boxes]]</f>
        <v>2788.7999999999997</v>
      </c>
      <c r="I8770" s="4">
        <f>sales[[#This Row],[Revenue]]-sales[[#This Row],[Cost]]</f>
        <v>7795.2000000000007</v>
      </c>
    </row>
    <row r="8771" spans="2:9" x14ac:dyDescent="0.25">
      <c r="B8771" t="s">
        <v>54</v>
      </c>
      <c r="C8771" t="s">
        <v>9</v>
      </c>
      <c r="D8771" t="s">
        <v>7</v>
      </c>
      <c r="E8771" s="1">
        <v>44609</v>
      </c>
      <c r="F8771" s="4">
        <v>2492</v>
      </c>
      <c r="G8771">
        <v>109</v>
      </c>
      <c r="H8771" s="3">
        <f>_xlfn.XLOOKUP(sales[[#This Row],[Product]],products[Product],products[Cost per box])*sales[[#This Row],[Boxes]]</f>
        <v>561.35</v>
      </c>
      <c r="I8771" s="4">
        <f>sales[[#This Row],[Revenue]]-sales[[#This Row],[Cost]]</f>
        <v>1930.65</v>
      </c>
    </row>
    <row r="8772" spans="2:9" x14ac:dyDescent="0.25">
      <c r="B8772" t="s">
        <v>8</v>
      </c>
      <c r="C8772" t="s">
        <v>21</v>
      </c>
      <c r="D8772" t="s">
        <v>48</v>
      </c>
      <c r="E8772" s="1">
        <v>44609</v>
      </c>
      <c r="F8772" s="4">
        <v>11375</v>
      </c>
      <c r="G8772">
        <v>455</v>
      </c>
      <c r="H8772" s="3">
        <f>_xlfn.XLOOKUP(sales[[#This Row],[Product]],products[Product],products[Cost per box])*sales[[#This Row],[Boxes]]</f>
        <v>3403.4</v>
      </c>
      <c r="I8772" s="4">
        <f>sales[[#This Row],[Revenue]]-sales[[#This Row],[Cost]]</f>
        <v>7971.6</v>
      </c>
    </row>
    <row r="8773" spans="2:9" x14ac:dyDescent="0.25">
      <c r="B8773" t="s">
        <v>46</v>
      </c>
      <c r="C8773" t="s">
        <v>11</v>
      </c>
      <c r="D8773" t="s">
        <v>28</v>
      </c>
      <c r="E8773" s="1">
        <v>44609</v>
      </c>
      <c r="F8773" s="4">
        <v>11144</v>
      </c>
      <c r="G8773">
        <v>429</v>
      </c>
      <c r="H8773" s="3">
        <f>_xlfn.XLOOKUP(sales[[#This Row],[Product]],products[Product],products[Cost per box])*sales[[#This Row],[Boxes]]</f>
        <v>1184.04</v>
      </c>
      <c r="I8773" s="4">
        <f>sales[[#This Row],[Revenue]]-sales[[#This Row],[Cost]]</f>
        <v>9959.9599999999991</v>
      </c>
    </row>
    <row r="8774" spans="2:9" x14ac:dyDescent="0.25">
      <c r="B8774" t="s">
        <v>57</v>
      </c>
      <c r="C8774" t="s">
        <v>11</v>
      </c>
      <c r="D8774" t="s">
        <v>17</v>
      </c>
      <c r="E8774" s="1">
        <v>44609</v>
      </c>
      <c r="F8774" s="4">
        <v>9779</v>
      </c>
      <c r="G8774">
        <v>445</v>
      </c>
      <c r="H8774" s="3">
        <f>_xlfn.XLOOKUP(sales[[#This Row],[Product]],products[Product],products[Cost per box])*sales[[#This Row],[Boxes]]</f>
        <v>3026</v>
      </c>
      <c r="I8774" s="4">
        <f>sales[[#This Row],[Revenue]]-sales[[#This Row],[Cost]]</f>
        <v>6753</v>
      </c>
    </row>
    <row r="8775" spans="2:9" x14ac:dyDescent="0.25">
      <c r="B8775" t="s">
        <v>33</v>
      </c>
      <c r="C8775" t="s">
        <v>16</v>
      </c>
      <c r="D8775" t="s">
        <v>50</v>
      </c>
      <c r="E8775" s="1">
        <v>44609</v>
      </c>
      <c r="F8775" s="4">
        <v>5278</v>
      </c>
      <c r="G8775">
        <v>264</v>
      </c>
      <c r="H8775" s="3">
        <f>_xlfn.XLOOKUP(sales[[#This Row],[Product]],products[Product],products[Cost per box])*sales[[#This Row],[Boxes]]</f>
        <v>3276.2400000000002</v>
      </c>
      <c r="I8775" s="4">
        <f>sales[[#This Row],[Revenue]]-sales[[#This Row],[Cost]]</f>
        <v>2001.7599999999998</v>
      </c>
    </row>
    <row r="8776" spans="2:9" x14ac:dyDescent="0.25">
      <c r="B8776" t="s">
        <v>15</v>
      </c>
      <c r="C8776" t="s">
        <v>27</v>
      </c>
      <c r="D8776" t="s">
        <v>35</v>
      </c>
      <c r="E8776" s="1">
        <v>44609</v>
      </c>
      <c r="F8776" s="4">
        <v>12509</v>
      </c>
      <c r="G8776">
        <v>1050</v>
      </c>
      <c r="H8776" s="3">
        <f>_xlfn.XLOOKUP(sales[[#This Row],[Product]],products[Product],products[Cost per box])*sales[[#This Row],[Boxes]]</f>
        <v>2782.5</v>
      </c>
      <c r="I8776" s="4">
        <f>sales[[#This Row],[Revenue]]-sales[[#This Row],[Cost]]</f>
        <v>9726.5</v>
      </c>
    </row>
    <row r="8777" spans="2:9" x14ac:dyDescent="0.25">
      <c r="B8777" t="s">
        <v>53</v>
      </c>
      <c r="C8777" t="s">
        <v>11</v>
      </c>
      <c r="D8777" t="s">
        <v>7</v>
      </c>
      <c r="E8777" s="1">
        <v>44609</v>
      </c>
      <c r="F8777" s="4">
        <v>5845</v>
      </c>
      <c r="G8777">
        <v>255</v>
      </c>
      <c r="H8777" s="3">
        <f>_xlfn.XLOOKUP(sales[[#This Row],[Product]],products[Product],products[Cost per box])*sales[[#This Row],[Boxes]]</f>
        <v>1313.25</v>
      </c>
      <c r="I8777" s="4">
        <f>sales[[#This Row],[Revenue]]-sales[[#This Row],[Cost]]</f>
        <v>4531.75</v>
      </c>
    </row>
    <row r="8778" spans="2:9" x14ac:dyDescent="0.25">
      <c r="B8778" t="s">
        <v>10</v>
      </c>
      <c r="C8778" t="s">
        <v>9</v>
      </c>
      <c r="D8778" t="s">
        <v>44</v>
      </c>
      <c r="E8778" s="1">
        <v>44609</v>
      </c>
      <c r="F8778" s="4">
        <v>4438</v>
      </c>
      <c r="G8778">
        <v>165</v>
      </c>
      <c r="H8778" s="3">
        <f>_xlfn.XLOOKUP(sales[[#This Row],[Product]],products[Product],products[Cost per box])*sales[[#This Row],[Boxes]]</f>
        <v>1579.05</v>
      </c>
      <c r="I8778" s="4">
        <f>sales[[#This Row],[Revenue]]-sales[[#This Row],[Cost]]</f>
        <v>2858.95</v>
      </c>
    </row>
    <row r="8779" spans="2:9" x14ac:dyDescent="0.25">
      <c r="B8779" t="s">
        <v>51</v>
      </c>
      <c r="C8779" t="s">
        <v>16</v>
      </c>
      <c r="D8779" t="s">
        <v>12</v>
      </c>
      <c r="E8779" s="1">
        <v>44609</v>
      </c>
      <c r="F8779" s="4">
        <v>938</v>
      </c>
      <c r="G8779">
        <v>63</v>
      </c>
      <c r="H8779" s="3">
        <f>_xlfn.XLOOKUP(sales[[#This Row],[Product]],products[Product],products[Cost per box])*sales[[#This Row],[Boxes]]</f>
        <v>531.09</v>
      </c>
      <c r="I8779" s="4">
        <f>sales[[#This Row],[Revenue]]-sales[[#This Row],[Cost]]</f>
        <v>406.90999999999997</v>
      </c>
    </row>
    <row r="8780" spans="2:9" x14ac:dyDescent="0.25">
      <c r="B8780" t="s">
        <v>25</v>
      </c>
      <c r="C8780" t="s">
        <v>11</v>
      </c>
      <c r="D8780" t="s">
        <v>22</v>
      </c>
      <c r="E8780" s="1">
        <v>44609</v>
      </c>
      <c r="F8780" s="4">
        <v>2513</v>
      </c>
      <c r="G8780">
        <v>97</v>
      </c>
      <c r="H8780" s="3">
        <f>_xlfn.XLOOKUP(sales[[#This Row],[Product]],products[Product],products[Cost per box])*sales[[#This Row],[Boxes]]</f>
        <v>797.34</v>
      </c>
      <c r="I8780" s="4">
        <f>sales[[#This Row],[Revenue]]-sales[[#This Row],[Cost]]</f>
        <v>1715.6599999999999</v>
      </c>
    </row>
    <row r="8781" spans="2:9" x14ac:dyDescent="0.25">
      <c r="B8781" t="s">
        <v>25</v>
      </c>
      <c r="C8781" t="s">
        <v>16</v>
      </c>
      <c r="D8781" t="s">
        <v>35</v>
      </c>
      <c r="E8781" s="1">
        <v>44609</v>
      </c>
      <c r="F8781" s="4">
        <v>1988</v>
      </c>
      <c r="G8781">
        <v>142</v>
      </c>
      <c r="H8781" s="3">
        <f>_xlfn.XLOOKUP(sales[[#This Row],[Product]],products[Product],products[Cost per box])*sales[[#This Row],[Boxes]]</f>
        <v>376.3</v>
      </c>
      <c r="I8781" s="4">
        <f>sales[[#This Row],[Revenue]]-sales[[#This Row],[Cost]]</f>
        <v>1611.7</v>
      </c>
    </row>
    <row r="8782" spans="2:9" x14ac:dyDescent="0.25">
      <c r="B8782" t="s">
        <v>51</v>
      </c>
      <c r="C8782" t="s">
        <v>16</v>
      </c>
      <c r="D8782" t="s">
        <v>24</v>
      </c>
      <c r="E8782" s="1">
        <v>44609</v>
      </c>
      <c r="F8782" s="4">
        <v>6811</v>
      </c>
      <c r="G8782">
        <v>310</v>
      </c>
      <c r="H8782" s="3">
        <f>_xlfn.XLOOKUP(sales[[#This Row],[Product]],products[Product],products[Cost per box])*sales[[#This Row],[Boxes]]</f>
        <v>3258.1</v>
      </c>
      <c r="I8782" s="4">
        <f>sales[[#This Row],[Revenue]]-sales[[#This Row],[Cost]]</f>
        <v>3552.9</v>
      </c>
    </row>
    <row r="8783" spans="2:9" x14ac:dyDescent="0.25">
      <c r="B8783" t="s">
        <v>5</v>
      </c>
      <c r="C8783" t="s">
        <v>6</v>
      </c>
      <c r="D8783" t="s">
        <v>19</v>
      </c>
      <c r="E8783" s="1">
        <v>44609</v>
      </c>
      <c r="F8783" s="4">
        <v>4368</v>
      </c>
      <c r="G8783">
        <v>219</v>
      </c>
      <c r="H8783" s="3">
        <f>_xlfn.XLOOKUP(sales[[#This Row],[Product]],products[Product],products[Cost per box])*sales[[#This Row],[Boxes]]</f>
        <v>2240.37</v>
      </c>
      <c r="I8783" s="4">
        <f>sales[[#This Row],[Revenue]]-sales[[#This Row],[Cost]]</f>
        <v>2127.63</v>
      </c>
    </row>
    <row r="8784" spans="2:9" x14ac:dyDescent="0.25">
      <c r="B8784" t="s">
        <v>40</v>
      </c>
      <c r="C8784" t="s">
        <v>11</v>
      </c>
      <c r="D8784" t="s">
        <v>42</v>
      </c>
      <c r="E8784" s="1">
        <v>44609</v>
      </c>
      <c r="F8784" s="4">
        <v>9275</v>
      </c>
      <c r="G8784">
        <v>700</v>
      </c>
      <c r="H8784" s="3">
        <f>_xlfn.XLOOKUP(sales[[#This Row],[Product]],products[Product],products[Cost per box])*sales[[#This Row],[Boxes]]</f>
        <v>3318</v>
      </c>
      <c r="I8784" s="4">
        <f>sales[[#This Row],[Revenue]]-sales[[#This Row],[Cost]]</f>
        <v>5957</v>
      </c>
    </row>
    <row r="8785" spans="2:9" x14ac:dyDescent="0.25">
      <c r="B8785" t="s">
        <v>8</v>
      </c>
      <c r="C8785" t="s">
        <v>9</v>
      </c>
      <c r="D8785" t="s">
        <v>50</v>
      </c>
      <c r="E8785" s="1">
        <v>44609</v>
      </c>
      <c r="F8785" s="4">
        <v>6895</v>
      </c>
      <c r="G8785">
        <v>406</v>
      </c>
      <c r="H8785" s="3">
        <f>_xlfn.XLOOKUP(sales[[#This Row],[Product]],products[Product],products[Cost per box])*sales[[#This Row],[Boxes]]</f>
        <v>5038.46</v>
      </c>
      <c r="I8785" s="4">
        <f>sales[[#This Row],[Revenue]]-sales[[#This Row],[Cost]]</f>
        <v>1856.54</v>
      </c>
    </row>
    <row r="8786" spans="2:9" x14ac:dyDescent="0.25">
      <c r="B8786" t="s">
        <v>25</v>
      </c>
      <c r="C8786" t="s">
        <v>21</v>
      </c>
      <c r="D8786" t="s">
        <v>28</v>
      </c>
      <c r="E8786" s="1">
        <v>44609</v>
      </c>
      <c r="F8786" s="4">
        <v>7896</v>
      </c>
      <c r="G8786">
        <v>282</v>
      </c>
      <c r="H8786" s="3">
        <f>_xlfn.XLOOKUP(sales[[#This Row],[Product]],products[Product],products[Cost per box])*sales[[#This Row],[Boxes]]</f>
        <v>778.31999999999994</v>
      </c>
      <c r="I8786" s="4">
        <f>sales[[#This Row],[Revenue]]-sales[[#This Row],[Cost]]</f>
        <v>7117.68</v>
      </c>
    </row>
    <row r="8787" spans="2:9" x14ac:dyDescent="0.25">
      <c r="B8787" t="s">
        <v>39</v>
      </c>
      <c r="C8787" t="s">
        <v>6</v>
      </c>
      <c r="D8787" t="s">
        <v>14</v>
      </c>
      <c r="E8787" s="1">
        <v>44609</v>
      </c>
      <c r="F8787" s="4">
        <v>5901</v>
      </c>
      <c r="G8787">
        <v>257</v>
      </c>
      <c r="H8787" s="3">
        <f>_xlfn.XLOOKUP(sales[[#This Row],[Product]],products[Product],products[Cost per box])*sales[[#This Row],[Boxes]]</f>
        <v>1621.6699999999998</v>
      </c>
      <c r="I8787" s="4">
        <f>sales[[#This Row],[Revenue]]-sales[[#This Row],[Cost]]</f>
        <v>4279.33</v>
      </c>
    </row>
    <row r="8788" spans="2:9" x14ac:dyDescent="0.25">
      <c r="B8788" t="s">
        <v>51</v>
      </c>
      <c r="C8788" t="s">
        <v>9</v>
      </c>
      <c r="D8788" t="s">
        <v>36</v>
      </c>
      <c r="E8788" s="1">
        <v>44609</v>
      </c>
      <c r="F8788" s="4">
        <v>9443</v>
      </c>
      <c r="G8788">
        <v>450</v>
      </c>
      <c r="H8788" s="3">
        <f>_xlfn.XLOOKUP(sales[[#This Row],[Product]],products[Product],products[Cost per box])*sales[[#This Row],[Boxes]]</f>
        <v>2268</v>
      </c>
      <c r="I8788" s="4">
        <f>sales[[#This Row],[Revenue]]-sales[[#This Row],[Cost]]</f>
        <v>7175</v>
      </c>
    </row>
    <row r="8789" spans="2:9" x14ac:dyDescent="0.25">
      <c r="B8789" t="s">
        <v>13</v>
      </c>
      <c r="C8789" t="s">
        <v>16</v>
      </c>
      <c r="D8789" t="s">
        <v>45</v>
      </c>
      <c r="E8789" s="1">
        <v>44609</v>
      </c>
      <c r="F8789" s="4">
        <v>11676</v>
      </c>
      <c r="G8789">
        <v>487</v>
      </c>
      <c r="H8789" s="3">
        <f>_xlfn.XLOOKUP(sales[[#This Row],[Product]],products[Product],products[Cost per box])*sales[[#This Row],[Boxes]]</f>
        <v>3764.51</v>
      </c>
      <c r="I8789" s="4">
        <f>sales[[#This Row],[Revenue]]-sales[[#This Row],[Cost]]</f>
        <v>7911.49</v>
      </c>
    </row>
    <row r="8790" spans="2:9" x14ac:dyDescent="0.25">
      <c r="B8790" t="s">
        <v>5</v>
      </c>
      <c r="C8790" t="s">
        <v>11</v>
      </c>
      <c r="D8790" t="s">
        <v>17</v>
      </c>
      <c r="E8790" s="1">
        <v>44609</v>
      </c>
      <c r="F8790" s="4">
        <v>1162</v>
      </c>
      <c r="G8790">
        <v>53</v>
      </c>
      <c r="H8790" s="3">
        <f>_xlfn.XLOOKUP(sales[[#This Row],[Product]],products[Product],products[Cost per box])*sales[[#This Row],[Boxes]]</f>
        <v>360.4</v>
      </c>
      <c r="I8790" s="4">
        <f>sales[[#This Row],[Revenue]]-sales[[#This Row],[Cost]]</f>
        <v>801.6</v>
      </c>
    </row>
    <row r="8791" spans="2:9" x14ac:dyDescent="0.25">
      <c r="B8791" t="s">
        <v>20</v>
      </c>
      <c r="C8791" t="s">
        <v>27</v>
      </c>
      <c r="D8791" t="s">
        <v>35</v>
      </c>
      <c r="E8791" s="1">
        <v>44609</v>
      </c>
      <c r="F8791" s="4">
        <v>6160</v>
      </c>
      <c r="G8791">
        <v>560</v>
      </c>
      <c r="H8791" s="3">
        <f>_xlfn.XLOOKUP(sales[[#This Row],[Product]],products[Product],products[Cost per box])*sales[[#This Row],[Boxes]]</f>
        <v>1484</v>
      </c>
      <c r="I8791" s="4">
        <f>sales[[#This Row],[Revenue]]-sales[[#This Row],[Cost]]</f>
        <v>4676</v>
      </c>
    </row>
    <row r="8792" spans="2:9" x14ac:dyDescent="0.25">
      <c r="B8792" t="s">
        <v>54</v>
      </c>
      <c r="C8792" t="s">
        <v>9</v>
      </c>
      <c r="D8792" t="s">
        <v>17</v>
      </c>
      <c r="E8792" s="1">
        <v>44609</v>
      </c>
      <c r="F8792" s="4">
        <v>322</v>
      </c>
      <c r="G8792">
        <v>14</v>
      </c>
      <c r="H8792" s="3">
        <f>_xlfn.XLOOKUP(sales[[#This Row],[Product]],products[Product],products[Cost per box])*sales[[#This Row],[Boxes]]</f>
        <v>95.2</v>
      </c>
      <c r="I8792" s="4">
        <f>sales[[#This Row],[Revenue]]-sales[[#This Row],[Cost]]</f>
        <v>226.8</v>
      </c>
    </row>
    <row r="8793" spans="2:9" x14ac:dyDescent="0.25">
      <c r="B8793" t="s">
        <v>46</v>
      </c>
      <c r="C8793" t="s">
        <v>21</v>
      </c>
      <c r="D8793" t="s">
        <v>35</v>
      </c>
      <c r="E8793" s="1">
        <v>44609</v>
      </c>
      <c r="F8793" s="4">
        <v>623</v>
      </c>
      <c r="G8793">
        <v>45</v>
      </c>
      <c r="H8793" s="3">
        <f>_xlfn.XLOOKUP(sales[[#This Row],[Product]],products[Product],products[Cost per box])*sales[[#This Row],[Boxes]]</f>
        <v>119.25</v>
      </c>
      <c r="I8793" s="4">
        <f>sales[[#This Row],[Revenue]]-sales[[#This Row],[Cost]]</f>
        <v>503.75</v>
      </c>
    </row>
    <row r="8794" spans="2:9" x14ac:dyDescent="0.25">
      <c r="B8794" t="s">
        <v>10</v>
      </c>
      <c r="C8794" t="s">
        <v>11</v>
      </c>
      <c r="D8794" t="s">
        <v>36</v>
      </c>
      <c r="E8794" s="1">
        <v>44609</v>
      </c>
      <c r="F8794" s="4">
        <v>3255</v>
      </c>
      <c r="G8794">
        <v>136</v>
      </c>
      <c r="H8794" s="3">
        <f>_xlfn.XLOOKUP(sales[[#This Row],[Product]],products[Product],products[Cost per box])*sales[[#This Row],[Boxes]]</f>
        <v>685.44</v>
      </c>
      <c r="I8794" s="4">
        <f>sales[[#This Row],[Revenue]]-sales[[#This Row],[Cost]]</f>
        <v>2569.56</v>
      </c>
    </row>
    <row r="8795" spans="2:9" x14ac:dyDescent="0.25">
      <c r="B8795" t="s">
        <v>53</v>
      </c>
      <c r="C8795" t="s">
        <v>9</v>
      </c>
      <c r="D8795" t="s">
        <v>30</v>
      </c>
      <c r="E8795" s="1">
        <v>44609</v>
      </c>
      <c r="F8795" s="4">
        <v>4158</v>
      </c>
      <c r="G8795">
        <v>167</v>
      </c>
      <c r="H8795" s="3">
        <f>_xlfn.XLOOKUP(sales[[#This Row],[Product]],products[Product],products[Cost per box])*sales[[#This Row],[Boxes]]</f>
        <v>614.56000000000006</v>
      </c>
      <c r="I8795" s="4">
        <f>sales[[#This Row],[Revenue]]-sales[[#This Row],[Cost]]</f>
        <v>3543.44</v>
      </c>
    </row>
    <row r="8796" spans="2:9" x14ac:dyDescent="0.25">
      <c r="B8796" t="s">
        <v>15</v>
      </c>
      <c r="C8796" t="s">
        <v>21</v>
      </c>
      <c r="D8796" t="s">
        <v>52</v>
      </c>
      <c r="E8796" s="1">
        <v>44609</v>
      </c>
      <c r="F8796" s="4">
        <v>4627</v>
      </c>
      <c r="G8796">
        <v>309</v>
      </c>
      <c r="H8796" s="3">
        <f>_xlfn.XLOOKUP(sales[[#This Row],[Product]],products[Product],products[Cost per box])*sales[[#This Row],[Boxes]]</f>
        <v>1025.8799999999999</v>
      </c>
      <c r="I8796" s="4">
        <f>sales[[#This Row],[Revenue]]-sales[[#This Row],[Cost]]</f>
        <v>3601.12</v>
      </c>
    </row>
    <row r="8797" spans="2:9" x14ac:dyDescent="0.25">
      <c r="B8797" t="s">
        <v>34</v>
      </c>
      <c r="C8797" t="s">
        <v>11</v>
      </c>
      <c r="D8797" t="s">
        <v>17</v>
      </c>
      <c r="E8797" s="1">
        <v>44610</v>
      </c>
      <c r="F8797" s="4">
        <v>2359</v>
      </c>
      <c r="G8797">
        <v>118</v>
      </c>
      <c r="H8797" s="3">
        <f>_xlfn.XLOOKUP(sales[[#This Row],[Product]],products[Product],products[Cost per box])*sales[[#This Row],[Boxes]]</f>
        <v>802.4</v>
      </c>
      <c r="I8797" s="4">
        <f>sales[[#This Row],[Revenue]]-sales[[#This Row],[Cost]]</f>
        <v>1556.6</v>
      </c>
    </row>
    <row r="8798" spans="2:9" x14ac:dyDescent="0.25">
      <c r="B8798" t="s">
        <v>57</v>
      </c>
      <c r="C8798" t="s">
        <v>16</v>
      </c>
      <c r="D8798" t="s">
        <v>28</v>
      </c>
      <c r="E8798" s="1">
        <v>44610</v>
      </c>
      <c r="F8798" s="4">
        <v>4410</v>
      </c>
      <c r="G8798">
        <v>177</v>
      </c>
      <c r="H8798" s="3">
        <f>_xlfn.XLOOKUP(sales[[#This Row],[Product]],products[Product],products[Cost per box])*sales[[#This Row],[Boxes]]</f>
        <v>488.52</v>
      </c>
      <c r="I8798" s="4">
        <f>sales[[#This Row],[Revenue]]-sales[[#This Row],[Cost]]</f>
        <v>3921.48</v>
      </c>
    </row>
    <row r="8799" spans="2:9" x14ac:dyDescent="0.25">
      <c r="B8799" t="s">
        <v>13</v>
      </c>
      <c r="C8799" t="s">
        <v>21</v>
      </c>
      <c r="D8799" t="s">
        <v>26</v>
      </c>
      <c r="E8799" s="1">
        <v>44610</v>
      </c>
      <c r="F8799" s="4">
        <v>5516</v>
      </c>
      <c r="G8799">
        <v>368</v>
      </c>
      <c r="H8799" s="3">
        <f>_xlfn.XLOOKUP(sales[[#This Row],[Product]],products[Product],products[Cost per box])*sales[[#This Row],[Boxes]]</f>
        <v>2366.2399999999998</v>
      </c>
      <c r="I8799" s="4">
        <f>sales[[#This Row],[Revenue]]-sales[[#This Row],[Cost]]</f>
        <v>3149.76</v>
      </c>
    </row>
    <row r="8800" spans="2:9" x14ac:dyDescent="0.25">
      <c r="B8800" t="s">
        <v>51</v>
      </c>
      <c r="C8800" t="s">
        <v>6</v>
      </c>
      <c r="D8800" t="s">
        <v>17</v>
      </c>
      <c r="E8800" s="1">
        <v>44610</v>
      </c>
      <c r="F8800" s="4">
        <v>1890</v>
      </c>
      <c r="G8800">
        <v>79</v>
      </c>
      <c r="H8800" s="3">
        <f>_xlfn.XLOOKUP(sales[[#This Row],[Product]],products[Product],products[Cost per box])*sales[[#This Row],[Boxes]]</f>
        <v>537.19999999999993</v>
      </c>
      <c r="I8800" s="4">
        <f>sales[[#This Row],[Revenue]]-sales[[#This Row],[Cost]]</f>
        <v>1352.8000000000002</v>
      </c>
    </row>
    <row r="8801" spans="2:9" x14ac:dyDescent="0.25">
      <c r="B8801" t="s">
        <v>23</v>
      </c>
      <c r="C8801" t="s">
        <v>11</v>
      </c>
      <c r="D8801" t="s">
        <v>26</v>
      </c>
      <c r="E8801" s="1">
        <v>44610</v>
      </c>
      <c r="F8801" s="4">
        <v>5355</v>
      </c>
      <c r="G8801">
        <v>412</v>
      </c>
      <c r="H8801" s="3">
        <f>_xlfn.XLOOKUP(sales[[#This Row],[Product]],products[Product],products[Cost per box])*sales[[#This Row],[Boxes]]</f>
        <v>2649.16</v>
      </c>
      <c r="I8801" s="4">
        <f>sales[[#This Row],[Revenue]]-sales[[#This Row],[Cost]]</f>
        <v>2705.84</v>
      </c>
    </row>
    <row r="8802" spans="2:9" x14ac:dyDescent="0.25">
      <c r="B8802" t="s">
        <v>18</v>
      </c>
      <c r="C8802" t="s">
        <v>21</v>
      </c>
      <c r="D8802" t="s">
        <v>12</v>
      </c>
      <c r="E8802" s="1">
        <v>44610</v>
      </c>
      <c r="F8802" s="4">
        <v>455</v>
      </c>
      <c r="G8802">
        <v>46</v>
      </c>
      <c r="H8802" s="3">
        <f>_xlfn.XLOOKUP(sales[[#This Row],[Product]],products[Product],products[Cost per box])*sales[[#This Row],[Boxes]]</f>
        <v>387.78</v>
      </c>
      <c r="I8802" s="4">
        <f>sales[[#This Row],[Revenue]]-sales[[#This Row],[Cost]]</f>
        <v>67.220000000000027</v>
      </c>
    </row>
    <row r="8803" spans="2:9" x14ac:dyDescent="0.25">
      <c r="B8803" t="s">
        <v>8</v>
      </c>
      <c r="C8803" t="s">
        <v>21</v>
      </c>
      <c r="D8803" t="s">
        <v>22</v>
      </c>
      <c r="E8803" s="1">
        <v>44610</v>
      </c>
      <c r="F8803" s="4">
        <v>3857</v>
      </c>
      <c r="G8803">
        <v>168</v>
      </c>
      <c r="H8803" s="3">
        <f>_xlfn.XLOOKUP(sales[[#This Row],[Product]],products[Product],products[Cost per box])*sales[[#This Row],[Boxes]]</f>
        <v>1380.96</v>
      </c>
      <c r="I8803" s="4">
        <f>sales[[#This Row],[Revenue]]-sales[[#This Row],[Cost]]</f>
        <v>2476.04</v>
      </c>
    </row>
    <row r="8804" spans="2:9" x14ac:dyDescent="0.25">
      <c r="B8804" t="s">
        <v>5</v>
      </c>
      <c r="C8804" t="s">
        <v>9</v>
      </c>
      <c r="D8804" t="s">
        <v>47</v>
      </c>
      <c r="E8804" s="1">
        <v>44610</v>
      </c>
      <c r="F8804" s="4">
        <v>11116</v>
      </c>
      <c r="G8804">
        <v>1400</v>
      </c>
      <c r="H8804" s="3">
        <f>_xlfn.XLOOKUP(sales[[#This Row],[Product]],products[Product],products[Cost per box])*sales[[#This Row],[Boxes]]</f>
        <v>7364</v>
      </c>
      <c r="I8804" s="4">
        <f>sales[[#This Row],[Revenue]]-sales[[#This Row],[Cost]]</f>
        <v>3752</v>
      </c>
    </row>
    <row r="8805" spans="2:9" x14ac:dyDescent="0.25">
      <c r="B8805" t="s">
        <v>5</v>
      </c>
      <c r="C8805" t="s">
        <v>21</v>
      </c>
      <c r="D8805" t="s">
        <v>38</v>
      </c>
      <c r="E8805" s="1">
        <v>44610</v>
      </c>
      <c r="F8805" s="4">
        <v>8820</v>
      </c>
      <c r="G8805">
        <v>420</v>
      </c>
      <c r="H8805" s="3">
        <f>_xlfn.XLOOKUP(sales[[#This Row],[Product]],products[Product],products[Cost per box])*sales[[#This Row],[Boxes]]</f>
        <v>4174.8</v>
      </c>
      <c r="I8805" s="4">
        <f>sales[[#This Row],[Revenue]]-sales[[#This Row],[Cost]]</f>
        <v>4645.2</v>
      </c>
    </row>
    <row r="8806" spans="2:9" x14ac:dyDescent="0.25">
      <c r="B8806" t="s">
        <v>40</v>
      </c>
      <c r="C8806" t="s">
        <v>21</v>
      </c>
      <c r="D8806" t="s">
        <v>22</v>
      </c>
      <c r="E8806" s="1">
        <v>44610</v>
      </c>
      <c r="F8806" s="4">
        <v>7154</v>
      </c>
      <c r="G8806">
        <v>326</v>
      </c>
      <c r="H8806" s="3">
        <f>_xlfn.XLOOKUP(sales[[#This Row],[Product]],products[Product],products[Cost per box])*sales[[#This Row],[Boxes]]</f>
        <v>2679.7200000000003</v>
      </c>
      <c r="I8806" s="4">
        <f>sales[[#This Row],[Revenue]]-sales[[#This Row],[Cost]]</f>
        <v>4474.28</v>
      </c>
    </row>
    <row r="8807" spans="2:9" x14ac:dyDescent="0.25">
      <c r="B8807" t="s">
        <v>32</v>
      </c>
      <c r="C8807" t="s">
        <v>16</v>
      </c>
      <c r="D8807" t="s">
        <v>31</v>
      </c>
      <c r="E8807" s="1">
        <v>44610</v>
      </c>
      <c r="F8807" s="4">
        <v>3570</v>
      </c>
      <c r="G8807">
        <v>138</v>
      </c>
      <c r="H8807" s="3">
        <f>_xlfn.XLOOKUP(sales[[#This Row],[Product]],products[Product],products[Cost per box])*sales[[#This Row],[Boxes]]</f>
        <v>789.36</v>
      </c>
      <c r="I8807" s="4">
        <f>sales[[#This Row],[Revenue]]-sales[[#This Row],[Cost]]</f>
        <v>2780.64</v>
      </c>
    </row>
    <row r="8808" spans="2:9" x14ac:dyDescent="0.25">
      <c r="B8808" t="s">
        <v>46</v>
      </c>
      <c r="C8808" t="s">
        <v>11</v>
      </c>
      <c r="D8808" t="s">
        <v>22</v>
      </c>
      <c r="E8808" s="1">
        <v>44610</v>
      </c>
      <c r="F8808" s="4">
        <v>13272</v>
      </c>
      <c r="G8808">
        <v>604</v>
      </c>
      <c r="H8808" s="3">
        <f>_xlfn.XLOOKUP(sales[[#This Row],[Product]],products[Product],products[Cost per box])*sales[[#This Row],[Boxes]]</f>
        <v>4964.88</v>
      </c>
      <c r="I8808" s="4">
        <f>sales[[#This Row],[Revenue]]-sales[[#This Row],[Cost]]</f>
        <v>8307.119999999999</v>
      </c>
    </row>
    <row r="8809" spans="2:9" x14ac:dyDescent="0.25">
      <c r="B8809" t="s">
        <v>34</v>
      </c>
      <c r="C8809" t="s">
        <v>16</v>
      </c>
      <c r="D8809" t="s">
        <v>50</v>
      </c>
      <c r="E8809" s="1">
        <v>44610</v>
      </c>
      <c r="F8809" s="4">
        <v>8169</v>
      </c>
      <c r="G8809">
        <v>372</v>
      </c>
      <c r="H8809" s="3">
        <f>_xlfn.XLOOKUP(sales[[#This Row],[Product]],products[Product],products[Cost per box])*sales[[#This Row],[Boxes]]</f>
        <v>4616.5200000000004</v>
      </c>
      <c r="I8809" s="4">
        <f>sales[[#This Row],[Revenue]]-sales[[#This Row],[Cost]]</f>
        <v>3552.4799999999996</v>
      </c>
    </row>
    <row r="8810" spans="2:9" x14ac:dyDescent="0.25">
      <c r="B8810" t="s">
        <v>55</v>
      </c>
      <c r="C8810" t="s">
        <v>16</v>
      </c>
      <c r="D8810" t="s">
        <v>36</v>
      </c>
      <c r="E8810" s="1">
        <v>44610</v>
      </c>
      <c r="F8810" s="4">
        <v>1995</v>
      </c>
      <c r="G8810">
        <v>91</v>
      </c>
      <c r="H8810" s="3">
        <f>_xlfn.XLOOKUP(sales[[#This Row],[Product]],products[Product],products[Cost per box])*sales[[#This Row],[Boxes]]</f>
        <v>458.64</v>
      </c>
      <c r="I8810" s="4">
        <f>sales[[#This Row],[Revenue]]-sales[[#This Row],[Cost]]</f>
        <v>1536.3600000000001</v>
      </c>
    </row>
    <row r="8811" spans="2:9" x14ac:dyDescent="0.25">
      <c r="B8811" t="s">
        <v>53</v>
      </c>
      <c r="C8811" t="s">
        <v>11</v>
      </c>
      <c r="D8811" t="s">
        <v>24</v>
      </c>
      <c r="E8811" s="1">
        <v>44610</v>
      </c>
      <c r="F8811" s="4">
        <v>4179</v>
      </c>
      <c r="G8811">
        <v>182</v>
      </c>
      <c r="H8811" s="3">
        <f>_xlfn.XLOOKUP(sales[[#This Row],[Product]],products[Product],products[Cost per box])*sales[[#This Row],[Boxes]]</f>
        <v>1912.82</v>
      </c>
      <c r="I8811" s="4">
        <f>sales[[#This Row],[Revenue]]-sales[[#This Row],[Cost]]</f>
        <v>2266.1800000000003</v>
      </c>
    </row>
    <row r="8812" spans="2:9" x14ac:dyDescent="0.25">
      <c r="B8812" t="s">
        <v>46</v>
      </c>
      <c r="C8812" t="s">
        <v>9</v>
      </c>
      <c r="D8812" t="s">
        <v>24</v>
      </c>
      <c r="E8812" s="1">
        <v>44610</v>
      </c>
      <c r="F8812" s="4">
        <v>11809</v>
      </c>
      <c r="G8812">
        <v>514</v>
      </c>
      <c r="H8812" s="3">
        <f>_xlfn.XLOOKUP(sales[[#This Row],[Product]],products[Product],products[Cost per box])*sales[[#This Row],[Boxes]]</f>
        <v>5402.14</v>
      </c>
      <c r="I8812" s="4">
        <f>sales[[#This Row],[Revenue]]-sales[[#This Row],[Cost]]</f>
        <v>6406.86</v>
      </c>
    </row>
    <row r="8813" spans="2:9" x14ac:dyDescent="0.25">
      <c r="B8813" t="s">
        <v>33</v>
      </c>
      <c r="C8813" t="s">
        <v>9</v>
      </c>
      <c r="D8813" t="s">
        <v>14</v>
      </c>
      <c r="E8813" s="1">
        <v>44610</v>
      </c>
      <c r="F8813" s="4">
        <v>3549</v>
      </c>
      <c r="G8813">
        <v>162</v>
      </c>
      <c r="H8813" s="3">
        <f>_xlfn.XLOOKUP(sales[[#This Row],[Product]],products[Product],products[Cost per box])*sales[[#This Row],[Boxes]]</f>
        <v>1022.2199999999999</v>
      </c>
      <c r="I8813" s="4">
        <f>sales[[#This Row],[Revenue]]-sales[[#This Row],[Cost]]</f>
        <v>2526.7800000000002</v>
      </c>
    </row>
    <row r="8814" spans="2:9" x14ac:dyDescent="0.25">
      <c r="B8814" t="s">
        <v>29</v>
      </c>
      <c r="C8814" t="s">
        <v>11</v>
      </c>
      <c r="D8814" t="s">
        <v>47</v>
      </c>
      <c r="E8814" s="1">
        <v>44610</v>
      </c>
      <c r="F8814" s="4">
        <v>4039</v>
      </c>
      <c r="G8814">
        <v>368</v>
      </c>
      <c r="H8814" s="3">
        <f>_xlfn.XLOOKUP(sales[[#This Row],[Product]],products[Product],products[Cost per box])*sales[[#This Row],[Boxes]]</f>
        <v>1935.6799999999998</v>
      </c>
      <c r="I8814" s="4">
        <f>sales[[#This Row],[Revenue]]-sales[[#This Row],[Cost]]</f>
        <v>2103.3200000000002</v>
      </c>
    </row>
    <row r="8815" spans="2:9" x14ac:dyDescent="0.25">
      <c r="B8815" t="s">
        <v>10</v>
      </c>
      <c r="C8815" t="s">
        <v>6</v>
      </c>
      <c r="D8815" t="s">
        <v>14</v>
      </c>
      <c r="E8815" s="1">
        <v>44610</v>
      </c>
      <c r="F8815" s="4">
        <v>1519</v>
      </c>
      <c r="G8815">
        <v>70</v>
      </c>
      <c r="H8815" s="3">
        <f>_xlfn.XLOOKUP(sales[[#This Row],[Product]],products[Product],products[Cost per box])*sales[[#This Row],[Boxes]]</f>
        <v>441.7</v>
      </c>
      <c r="I8815" s="4">
        <f>sales[[#This Row],[Revenue]]-sales[[#This Row],[Cost]]</f>
        <v>1077.3</v>
      </c>
    </row>
    <row r="8816" spans="2:9" x14ac:dyDescent="0.25">
      <c r="B8816" t="s">
        <v>49</v>
      </c>
      <c r="C8816" t="s">
        <v>6</v>
      </c>
      <c r="D8816" t="s">
        <v>17</v>
      </c>
      <c r="E8816" s="1">
        <v>44610</v>
      </c>
      <c r="F8816" s="4">
        <v>10661</v>
      </c>
      <c r="G8816">
        <v>508</v>
      </c>
      <c r="H8816" s="3">
        <f>_xlfn.XLOOKUP(sales[[#This Row],[Product]],products[Product],products[Cost per box])*sales[[#This Row],[Boxes]]</f>
        <v>3454.4</v>
      </c>
      <c r="I8816" s="4">
        <f>sales[[#This Row],[Revenue]]-sales[[#This Row],[Cost]]</f>
        <v>7206.6</v>
      </c>
    </row>
    <row r="8817" spans="2:9" x14ac:dyDescent="0.25">
      <c r="B8817" t="s">
        <v>56</v>
      </c>
      <c r="C8817" t="s">
        <v>16</v>
      </c>
      <c r="D8817" t="s">
        <v>50</v>
      </c>
      <c r="E8817" s="1">
        <v>44610</v>
      </c>
      <c r="F8817" s="4">
        <v>11116</v>
      </c>
      <c r="G8817">
        <v>618</v>
      </c>
      <c r="H8817" s="3">
        <f>_xlfn.XLOOKUP(sales[[#This Row],[Product]],products[Product],products[Cost per box])*sales[[#This Row],[Boxes]]</f>
        <v>7669.38</v>
      </c>
      <c r="I8817" s="4">
        <f>sales[[#This Row],[Revenue]]-sales[[#This Row],[Cost]]</f>
        <v>3446.62</v>
      </c>
    </row>
    <row r="8818" spans="2:9" x14ac:dyDescent="0.25">
      <c r="B8818" t="s">
        <v>23</v>
      </c>
      <c r="C8818" t="s">
        <v>16</v>
      </c>
      <c r="D8818" t="s">
        <v>7</v>
      </c>
      <c r="E8818" s="1">
        <v>44610</v>
      </c>
      <c r="F8818" s="4">
        <v>896</v>
      </c>
      <c r="G8818">
        <v>39</v>
      </c>
      <c r="H8818" s="3">
        <f>_xlfn.XLOOKUP(sales[[#This Row],[Product]],products[Product],products[Cost per box])*sales[[#This Row],[Boxes]]</f>
        <v>200.85000000000002</v>
      </c>
      <c r="I8818" s="4">
        <f>sales[[#This Row],[Revenue]]-sales[[#This Row],[Cost]]</f>
        <v>695.15</v>
      </c>
    </row>
    <row r="8819" spans="2:9" x14ac:dyDescent="0.25">
      <c r="B8819" t="s">
        <v>41</v>
      </c>
      <c r="C8819" t="s">
        <v>21</v>
      </c>
      <c r="D8819" t="s">
        <v>36</v>
      </c>
      <c r="E8819" s="1">
        <v>44610</v>
      </c>
      <c r="F8819" s="4">
        <v>14427</v>
      </c>
      <c r="G8819">
        <v>687</v>
      </c>
      <c r="H8819" s="3">
        <f>_xlfn.XLOOKUP(sales[[#This Row],[Product]],products[Product],products[Cost per box])*sales[[#This Row],[Boxes]]</f>
        <v>3462.48</v>
      </c>
      <c r="I8819" s="4">
        <f>sales[[#This Row],[Revenue]]-sales[[#This Row],[Cost]]</f>
        <v>10964.52</v>
      </c>
    </row>
    <row r="8820" spans="2:9" x14ac:dyDescent="0.25">
      <c r="B8820" t="s">
        <v>33</v>
      </c>
      <c r="C8820" t="s">
        <v>11</v>
      </c>
      <c r="D8820" t="s">
        <v>43</v>
      </c>
      <c r="E8820" s="1">
        <v>44610</v>
      </c>
      <c r="F8820" s="4">
        <v>10073</v>
      </c>
      <c r="G8820">
        <v>420</v>
      </c>
      <c r="H8820" s="3">
        <f>_xlfn.XLOOKUP(sales[[#This Row],[Product]],products[Product],products[Cost per box])*sales[[#This Row],[Boxes]]</f>
        <v>1617</v>
      </c>
      <c r="I8820" s="4">
        <f>sales[[#This Row],[Revenue]]-sales[[#This Row],[Cost]]</f>
        <v>8456</v>
      </c>
    </row>
    <row r="8821" spans="2:9" x14ac:dyDescent="0.25">
      <c r="B8821" t="s">
        <v>37</v>
      </c>
      <c r="C8821" t="s">
        <v>16</v>
      </c>
      <c r="D8821" t="s">
        <v>24</v>
      </c>
      <c r="E8821" s="1">
        <v>44610</v>
      </c>
      <c r="F8821" s="4">
        <v>5201</v>
      </c>
      <c r="G8821">
        <v>248</v>
      </c>
      <c r="H8821" s="3">
        <f>_xlfn.XLOOKUP(sales[[#This Row],[Product]],products[Product],products[Cost per box])*sales[[#This Row],[Boxes]]</f>
        <v>2606.48</v>
      </c>
      <c r="I8821" s="4">
        <f>sales[[#This Row],[Revenue]]-sales[[#This Row],[Cost]]</f>
        <v>2594.52</v>
      </c>
    </row>
    <row r="8822" spans="2:9" x14ac:dyDescent="0.25">
      <c r="B8822" t="s">
        <v>57</v>
      </c>
      <c r="C8822" t="s">
        <v>6</v>
      </c>
      <c r="D8822" t="s">
        <v>36</v>
      </c>
      <c r="E8822" s="1">
        <v>44610</v>
      </c>
      <c r="F8822" s="4">
        <v>5460</v>
      </c>
      <c r="G8822">
        <v>249</v>
      </c>
      <c r="H8822" s="3">
        <f>_xlfn.XLOOKUP(sales[[#This Row],[Product]],products[Product],products[Cost per box])*sales[[#This Row],[Boxes]]</f>
        <v>1254.96</v>
      </c>
      <c r="I8822" s="4">
        <f>sales[[#This Row],[Revenue]]-sales[[#This Row],[Cost]]</f>
        <v>4205.04</v>
      </c>
    </row>
    <row r="8823" spans="2:9" x14ac:dyDescent="0.25">
      <c r="B8823" t="s">
        <v>33</v>
      </c>
      <c r="C8823" t="s">
        <v>27</v>
      </c>
      <c r="D8823" t="s">
        <v>24</v>
      </c>
      <c r="E8823" s="1">
        <v>44610</v>
      </c>
      <c r="F8823" s="4">
        <v>5565</v>
      </c>
      <c r="G8823">
        <v>242</v>
      </c>
      <c r="H8823" s="3">
        <f>_xlfn.XLOOKUP(sales[[#This Row],[Product]],products[Product],products[Cost per box])*sales[[#This Row],[Boxes]]</f>
        <v>2543.42</v>
      </c>
      <c r="I8823" s="4">
        <f>sales[[#This Row],[Revenue]]-sales[[#This Row],[Cost]]</f>
        <v>3021.58</v>
      </c>
    </row>
    <row r="8824" spans="2:9" x14ac:dyDescent="0.25">
      <c r="B8824" t="s">
        <v>32</v>
      </c>
      <c r="C8824" t="s">
        <v>27</v>
      </c>
      <c r="D8824" t="s">
        <v>38</v>
      </c>
      <c r="E8824" s="1">
        <v>44610</v>
      </c>
      <c r="F8824" s="4">
        <v>7945</v>
      </c>
      <c r="G8824">
        <v>346</v>
      </c>
      <c r="H8824" s="3">
        <f>_xlfn.XLOOKUP(sales[[#This Row],[Product]],products[Product],products[Cost per box])*sales[[#This Row],[Boxes]]</f>
        <v>3439.24</v>
      </c>
      <c r="I8824" s="4">
        <f>sales[[#This Row],[Revenue]]-sales[[#This Row],[Cost]]</f>
        <v>4505.76</v>
      </c>
    </row>
    <row r="8825" spans="2:9" x14ac:dyDescent="0.25">
      <c r="B8825" t="s">
        <v>20</v>
      </c>
      <c r="C8825" t="s">
        <v>16</v>
      </c>
      <c r="D8825" t="s">
        <v>45</v>
      </c>
      <c r="E8825" s="1">
        <v>44610</v>
      </c>
      <c r="F8825" s="4">
        <v>12607</v>
      </c>
      <c r="G8825">
        <v>467</v>
      </c>
      <c r="H8825" s="3">
        <f>_xlfn.XLOOKUP(sales[[#This Row],[Product]],products[Product],products[Cost per box])*sales[[#This Row],[Boxes]]</f>
        <v>3609.9100000000003</v>
      </c>
      <c r="I8825" s="4">
        <f>sales[[#This Row],[Revenue]]-sales[[#This Row],[Cost]]</f>
        <v>8997.09</v>
      </c>
    </row>
    <row r="8826" spans="2:9" x14ac:dyDescent="0.25">
      <c r="B8826" t="s">
        <v>57</v>
      </c>
      <c r="C8826" t="s">
        <v>27</v>
      </c>
      <c r="D8826" t="s">
        <v>38</v>
      </c>
      <c r="E8826" s="1">
        <v>44610</v>
      </c>
      <c r="F8826" s="4">
        <v>5642</v>
      </c>
      <c r="G8826">
        <v>246</v>
      </c>
      <c r="H8826" s="3">
        <f>_xlfn.XLOOKUP(sales[[#This Row],[Product]],products[Product],products[Cost per box])*sales[[#This Row],[Boxes]]</f>
        <v>2445.2399999999998</v>
      </c>
      <c r="I8826" s="4">
        <f>sales[[#This Row],[Revenue]]-sales[[#This Row],[Cost]]</f>
        <v>3196.76</v>
      </c>
    </row>
    <row r="8827" spans="2:9" x14ac:dyDescent="0.25">
      <c r="B8827" t="s">
        <v>39</v>
      </c>
      <c r="C8827" t="s">
        <v>6</v>
      </c>
      <c r="D8827" t="s">
        <v>31</v>
      </c>
      <c r="E8827" s="1">
        <v>44610</v>
      </c>
      <c r="F8827" s="4">
        <v>8512</v>
      </c>
      <c r="G8827">
        <v>341</v>
      </c>
      <c r="H8827" s="3">
        <f>_xlfn.XLOOKUP(sales[[#This Row],[Product]],products[Product],products[Cost per box])*sales[[#This Row],[Boxes]]</f>
        <v>1950.52</v>
      </c>
      <c r="I8827" s="4">
        <f>sales[[#This Row],[Revenue]]-sales[[#This Row],[Cost]]</f>
        <v>6561.48</v>
      </c>
    </row>
    <row r="8828" spans="2:9" x14ac:dyDescent="0.25">
      <c r="B8828" t="s">
        <v>23</v>
      </c>
      <c r="C8828" t="s">
        <v>27</v>
      </c>
      <c r="D8828" t="s">
        <v>36</v>
      </c>
      <c r="E8828" s="1">
        <v>44610</v>
      </c>
      <c r="F8828" s="4">
        <v>707</v>
      </c>
      <c r="G8828">
        <v>36</v>
      </c>
      <c r="H8828" s="3">
        <f>_xlfn.XLOOKUP(sales[[#This Row],[Product]],products[Product],products[Cost per box])*sales[[#This Row],[Boxes]]</f>
        <v>181.44</v>
      </c>
      <c r="I8828" s="4">
        <f>sales[[#This Row],[Revenue]]-sales[[#This Row],[Cost]]</f>
        <v>525.55999999999995</v>
      </c>
    </row>
    <row r="8829" spans="2:9" x14ac:dyDescent="0.25">
      <c r="B8829" t="s">
        <v>40</v>
      </c>
      <c r="C8829" t="s">
        <v>9</v>
      </c>
      <c r="D8829" t="s">
        <v>26</v>
      </c>
      <c r="E8829" s="1">
        <v>44610</v>
      </c>
      <c r="F8829" s="4">
        <v>1519</v>
      </c>
      <c r="G8829">
        <v>109</v>
      </c>
      <c r="H8829" s="3">
        <f>_xlfn.XLOOKUP(sales[[#This Row],[Product]],products[Product],products[Cost per box])*sales[[#This Row],[Boxes]]</f>
        <v>700.87</v>
      </c>
      <c r="I8829" s="4">
        <f>sales[[#This Row],[Revenue]]-sales[[#This Row],[Cost]]</f>
        <v>818.13</v>
      </c>
    </row>
    <row r="8830" spans="2:9" x14ac:dyDescent="0.25">
      <c r="B8830" t="s">
        <v>41</v>
      </c>
      <c r="C8830" t="s">
        <v>16</v>
      </c>
      <c r="D8830" t="s">
        <v>26</v>
      </c>
      <c r="E8830" s="1">
        <v>44610</v>
      </c>
      <c r="F8830" s="4">
        <v>2128</v>
      </c>
      <c r="G8830">
        <v>164</v>
      </c>
      <c r="H8830" s="3">
        <f>_xlfn.XLOOKUP(sales[[#This Row],[Product]],products[Product],products[Cost per box])*sales[[#This Row],[Boxes]]</f>
        <v>1054.52</v>
      </c>
      <c r="I8830" s="4">
        <f>sales[[#This Row],[Revenue]]-sales[[#This Row],[Cost]]</f>
        <v>1073.48</v>
      </c>
    </row>
    <row r="8831" spans="2:9" x14ac:dyDescent="0.25">
      <c r="B8831" t="s">
        <v>49</v>
      </c>
      <c r="C8831" t="s">
        <v>11</v>
      </c>
      <c r="D8831" t="s">
        <v>50</v>
      </c>
      <c r="E8831" s="1">
        <v>44610</v>
      </c>
      <c r="F8831" s="4">
        <v>1435</v>
      </c>
      <c r="G8831">
        <v>80</v>
      </c>
      <c r="H8831" s="3">
        <f>_xlfn.XLOOKUP(sales[[#This Row],[Product]],products[Product],products[Cost per box])*sales[[#This Row],[Boxes]]</f>
        <v>992.8</v>
      </c>
      <c r="I8831" s="4">
        <f>sales[[#This Row],[Revenue]]-sales[[#This Row],[Cost]]</f>
        <v>442.20000000000005</v>
      </c>
    </row>
    <row r="8832" spans="2:9" x14ac:dyDescent="0.25">
      <c r="B8832" t="s">
        <v>57</v>
      </c>
      <c r="C8832" t="s">
        <v>16</v>
      </c>
      <c r="D8832" t="s">
        <v>35</v>
      </c>
      <c r="E8832" s="1">
        <v>44610</v>
      </c>
      <c r="F8832" s="4">
        <v>8001</v>
      </c>
      <c r="G8832">
        <v>534</v>
      </c>
      <c r="H8832" s="3">
        <f>_xlfn.XLOOKUP(sales[[#This Row],[Product]],products[Product],products[Cost per box])*sales[[#This Row],[Boxes]]</f>
        <v>1415.1</v>
      </c>
      <c r="I8832" s="4">
        <f>sales[[#This Row],[Revenue]]-sales[[#This Row],[Cost]]</f>
        <v>6585.9</v>
      </c>
    </row>
    <row r="8833" spans="2:9" x14ac:dyDescent="0.25">
      <c r="B8833" t="s">
        <v>41</v>
      </c>
      <c r="C8833" t="s">
        <v>6</v>
      </c>
      <c r="D8833" t="s">
        <v>42</v>
      </c>
      <c r="E8833" s="1">
        <v>44613</v>
      </c>
      <c r="F8833" s="4">
        <v>2751</v>
      </c>
      <c r="G8833">
        <v>172</v>
      </c>
      <c r="H8833" s="3">
        <f>_xlfn.XLOOKUP(sales[[#This Row],[Product]],products[Product],products[Cost per box])*sales[[#This Row],[Boxes]]</f>
        <v>815.28000000000009</v>
      </c>
      <c r="I8833" s="4">
        <f>sales[[#This Row],[Revenue]]-sales[[#This Row],[Cost]]</f>
        <v>1935.7199999999998</v>
      </c>
    </row>
    <row r="8834" spans="2:9" x14ac:dyDescent="0.25">
      <c r="B8834" t="s">
        <v>49</v>
      </c>
      <c r="C8834" t="s">
        <v>9</v>
      </c>
      <c r="D8834" t="s">
        <v>43</v>
      </c>
      <c r="E8834" s="1">
        <v>44613</v>
      </c>
      <c r="F8834" s="4">
        <v>6251</v>
      </c>
      <c r="G8834">
        <v>313</v>
      </c>
      <c r="H8834" s="3">
        <f>_xlfn.XLOOKUP(sales[[#This Row],[Product]],products[Product],products[Cost per box])*sales[[#This Row],[Boxes]]</f>
        <v>1205.05</v>
      </c>
      <c r="I8834" s="4">
        <f>sales[[#This Row],[Revenue]]-sales[[#This Row],[Cost]]</f>
        <v>5045.95</v>
      </c>
    </row>
    <row r="8835" spans="2:9" x14ac:dyDescent="0.25">
      <c r="B8835" t="s">
        <v>13</v>
      </c>
      <c r="C8835" t="s">
        <v>21</v>
      </c>
      <c r="D8835" t="s">
        <v>12</v>
      </c>
      <c r="E8835" s="1">
        <v>44613</v>
      </c>
      <c r="F8835" s="4">
        <v>938</v>
      </c>
      <c r="G8835">
        <v>67</v>
      </c>
      <c r="H8835" s="3">
        <f>_xlfn.XLOOKUP(sales[[#This Row],[Product]],products[Product],products[Cost per box])*sales[[#This Row],[Boxes]]</f>
        <v>564.80999999999995</v>
      </c>
      <c r="I8835" s="4">
        <f>sales[[#This Row],[Revenue]]-sales[[#This Row],[Cost]]</f>
        <v>373.19000000000005</v>
      </c>
    </row>
    <row r="8836" spans="2:9" x14ac:dyDescent="0.25">
      <c r="B8836" t="s">
        <v>49</v>
      </c>
      <c r="C8836" t="s">
        <v>21</v>
      </c>
      <c r="D8836" t="s">
        <v>12</v>
      </c>
      <c r="E8836" s="1">
        <v>44613</v>
      </c>
      <c r="F8836" s="4">
        <v>357</v>
      </c>
      <c r="G8836">
        <v>30</v>
      </c>
      <c r="H8836" s="3">
        <f>_xlfn.XLOOKUP(sales[[#This Row],[Product]],products[Product],products[Cost per box])*sales[[#This Row],[Boxes]]</f>
        <v>252.89999999999998</v>
      </c>
      <c r="I8836" s="4">
        <f>sales[[#This Row],[Revenue]]-sales[[#This Row],[Cost]]</f>
        <v>104.10000000000002</v>
      </c>
    </row>
    <row r="8837" spans="2:9" x14ac:dyDescent="0.25">
      <c r="B8837" t="s">
        <v>25</v>
      </c>
      <c r="C8837" t="s">
        <v>11</v>
      </c>
      <c r="D8837" t="s">
        <v>47</v>
      </c>
      <c r="E8837" s="1">
        <v>44613</v>
      </c>
      <c r="F8837" s="4">
        <v>1120</v>
      </c>
      <c r="G8837">
        <v>140</v>
      </c>
      <c r="H8837" s="3">
        <f>_xlfn.XLOOKUP(sales[[#This Row],[Product]],products[Product],products[Cost per box])*sales[[#This Row],[Boxes]]</f>
        <v>736.4</v>
      </c>
      <c r="I8837" s="4">
        <f>sales[[#This Row],[Revenue]]-sales[[#This Row],[Cost]]</f>
        <v>383.6</v>
      </c>
    </row>
    <row r="8838" spans="2:9" x14ac:dyDescent="0.25">
      <c r="B8838" t="s">
        <v>37</v>
      </c>
      <c r="C8838" t="s">
        <v>6</v>
      </c>
      <c r="D8838" t="s">
        <v>31</v>
      </c>
      <c r="E8838" s="1">
        <v>44613</v>
      </c>
      <c r="F8838" s="4">
        <v>1638</v>
      </c>
      <c r="G8838">
        <v>72</v>
      </c>
      <c r="H8838" s="3">
        <f>_xlfn.XLOOKUP(sales[[#This Row],[Product]],products[Product],products[Cost per box])*sales[[#This Row],[Boxes]]</f>
        <v>411.84</v>
      </c>
      <c r="I8838" s="4">
        <f>sales[[#This Row],[Revenue]]-sales[[#This Row],[Cost]]</f>
        <v>1226.1600000000001</v>
      </c>
    </row>
    <row r="8839" spans="2:9" x14ac:dyDescent="0.25">
      <c r="B8839" t="s">
        <v>55</v>
      </c>
      <c r="C8839" t="s">
        <v>9</v>
      </c>
      <c r="D8839" t="s">
        <v>19</v>
      </c>
      <c r="E8839" s="1">
        <v>44613</v>
      </c>
      <c r="F8839" s="4">
        <v>4466</v>
      </c>
      <c r="G8839">
        <v>280</v>
      </c>
      <c r="H8839" s="3">
        <f>_xlfn.XLOOKUP(sales[[#This Row],[Product]],products[Product],products[Cost per box])*sales[[#This Row],[Boxes]]</f>
        <v>2864.4</v>
      </c>
      <c r="I8839" s="4">
        <f>sales[[#This Row],[Revenue]]-sales[[#This Row],[Cost]]</f>
        <v>1601.6</v>
      </c>
    </row>
    <row r="8840" spans="2:9" x14ac:dyDescent="0.25">
      <c r="B8840" t="s">
        <v>5</v>
      </c>
      <c r="C8840" t="s">
        <v>9</v>
      </c>
      <c r="D8840" t="s">
        <v>19</v>
      </c>
      <c r="E8840" s="1">
        <v>44613</v>
      </c>
      <c r="F8840" s="4">
        <v>8372</v>
      </c>
      <c r="G8840">
        <v>441</v>
      </c>
      <c r="H8840" s="3">
        <f>_xlfn.XLOOKUP(sales[[#This Row],[Product]],products[Product],products[Cost per box])*sales[[#This Row],[Boxes]]</f>
        <v>4511.43</v>
      </c>
      <c r="I8840" s="4">
        <f>sales[[#This Row],[Revenue]]-sales[[#This Row],[Cost]]</f>
        <v>3860.5699999999997</v>
      </c>
    </row>
    <row r="8841" spans="2:9" x14ac:dyDescent="0.25">
      <c r="B8841" t="s">
        <v>41</v>
      </c>
      <c r="C8841" t="s">
        <v>16</v>
      </c>
      <c r="D8841" t="s">
        <v>19</v>
      </c>
      <c r="E8841" s="1">
        <v>44613</v>
      </c>
      <c r="F8841" s="4">
        <v>15344</v>
      </c>
      <c r="G8841">
        <v>840</v>
      </c>
      <c r="H8841" s="3">
        <f>_xlfn.XLOOKUP(sales[[#This Row],[Product]],products[Product],products[Cost per box])*sales[[#This Row],[Boxes]]</f>
        <v>8593.2000000000007</v>
      </c>
      <c r="I8841" s="4">
        <f>sales[[#This Row],[Revenue]]-sales[[#This Row],[Cost]]</f>
        <v>6750.7999999999993</v>
      </c>
    </row>
    <row r="8842" spans="2:9" x14ac:dyDescent="0.25">
      <c r="B8842" t="s">
        <v>56</v>
      </c>
      <c r="C8842" t="s">
        <v>21</v>
      </c>
      <c r="D8842" t="s">
        <v>31</v>
      </c>
      <c r="E8842" s="1">
        <v>44613</v>
      </c>
      <c r="F8842" s="4">
        <v>16527</v>
      </c>
      <c r="G8842">
        <v>613</v>
      </c>
      <c r="H8842" s="3">
        <f>_xlfn.XLOOKUP(sales[[#This Row],[Product]],products[Product],products[Cost per box])*sales[[#This Row],[Boxes]]</f>
        <v>3506.3599999999997</v>
      </c>
      <c r="I8842" s="4">
        <f>sales[[#This Row],[Revenue]]-sales[[#This Row],[Cost]]</f>
        <v>13020.64</v>
      </c>
    </row>
    <row r="8843" spans="2:9" x14ac:dyDescent="0.25">
      <c r="B8843" t="s">
        <v>10</v>
      </c>
      <c r="C8843" t="s">
        <v>6</v>
      </c>
      <c r="D8843" t="s">
        <v>12</v>
      </c>
      <c r="E8843" s="1">
        <v>44613</v>
      </c>
      <c r="F8843" s="4">
        <v>11732</v>
      </c>
      <c r="G8843">
        <v>1050</v>
      </c>
      <c r="H8843" s="3">
        <f>_xlfn.XLOOKUP(sales[[#This Row],[Product]],products[Product],products[Cost per box])*sales[[#This Row],[Boxes]]</f>
        <v>8851.5</v>
      </c>
      <c r="I8843" s="4">
        <f>sales[[#This Row],[Revenue]]-sales[[#This Row],[Cost]]</f>
        <v>2880.5</v>
      </c>
    </row>
    <row r="8844" spans="2:9" x14ac:dyDescent="0.25">
      <c r="B8844" t="s">
        <v>8</v>
      </c>
      <c r="C8844" t="s">
        <v>27</v>
      </c>
      <c r="D8844" t="s">
        <v>50</v>
      </c>
      <c r="E8844" s="1">
        <v>44613</v>
      </c>
      <c r="F8844" s="4">
        <v>6965</v>
      </c>
      <c r="G8844">
        <v>317</v>
      </c>
      <c r="H8844" s="3">
        <f>_xlfn.XLOOKUP(sales[[#This Row],[Product]],products[Product],products[Cost per box])*sales[[#This Row],[Boxes]]</f>
        <v>3933.9700000000003</v>
      </c>
      <c r="I8844" s="4">
        <f>sales[[#This Row],[Revenue]]-sales[[#This Row],[Cost]]</f>
        <v>3031.0299999999997</v>
      </c>
    </row>
    <row r="8845" spans="2:9" x14ac:dyDescent="0.25">
      <c r="B8845" t="s">
        <v>51</v>
      </c>
      <c r="C8845" t="s">
        <v>6</v>
      </c>
      <c r="D8845" t="s">
        <v>30</v>
      </c>
      <c r="E8845" s="1">
        <v>44613</v>
      </c>
      <c r="F8845" s="4">
        <v>14091</v>
      </c>
      <c r="G8845">
        <v>470</v>
      </c>
      <c r="H8845" s="3">
        <f>_xlfn.XLOOKUP(sales[[#This Row],[Product]],products[Product],products[Cost per box])*sales[[#This Row],[Boxes]]</f>
        <v>1729.6000000000001</v>
      </c>
      <c r="I8845" s="4">
        <f>sales[[#This Row],[Revenue]]-sales[[#This Row],[Cost]]</f>
        <v>12361.4</v>
      </c>
    </row>
    <row r="8846" spans="2:9" x14ac:dyDescent="0.25">
      <c r="B8846" t="s">
        <v>46</v>
      </c>
      <c r="C8846" t="s">
        <v>11</v>
      </c>
      <c r="D8846" t="s">
        <v>24</v>
      </c>
      <c r="E8846" s="1">
        <v>44613</v>
      </c>
      <c r="F8846" s="4">
        <v>8694</v>
      </c>
      <c r="G8846">
        <v>435</v>
      </c>
      <c r="H8846" s="3">
        <f>_xlfn.XLOOKUP(sales[[#This Row],[Product]],products[Product],products[Cost per box])*sales[[#This Row],[Boxes]]</f>
        <v>4571.8499999999995</v>
      </c>
      <c r="I8846" s="4">
        <f>sales[[#This Row],[Revenue]]-sales[[#This Row],[Cost]]</f>
        <v>4122.1500000000005</v>
      </c>
    </row>
    <row r="8847" spans="2:9" x14ac:dyDescent="0.25">
      <c r="B8847" t="s">
        <v>13</v>
      </c>
      <c r="C8847" t="s">
        <v>16</v>
      </c>
      <c r="D8847" t="s">
        <v>7</v>
      </c>
      <c r="E8847" s="1">
        <v>44613</v>
      </c>
      <c r="F8847" s="4">
        <v>6538</v>
      </c>
      <c r="G8847">
        <v>285</v>
      </c>
      <c r="H8847" s="3">
        <f>_xlfn.XLOOKUP(sales[[#This Row],[Product]],products[Product],products[Cost per box])*sales[[#This Row],[Boxes]]</f>
        <v>1467.75</v>
      </c>
      <c r="I8847" s="4">
        <f>sales[[#This Row],[Revenue]]-sales[[#This Row],[Cost]]</f>
        <v>5070.25</v>
      </c>
    </row>
    <row r="8848" spans="2:9" x14ac:dyDescent="0.25">
      <c r="B8848" t="s">
        <v>54</v>
      </c>
      <c r="C8848" t="s">
        <v>21</v>
      </c>
      <c r="D8848" t="s">
        <v>12</v>
      </c>
      <c r="E8848" s="1">
        <v>44613</v>
      </c>
      <c r="F8848" s="4">
        <v>714</v>
      </c>
      <c r="G8848">
        <v>65</v>
      </c>
      <c r="H8848" s="3">
        <f>_xlfn.XLOOKUP(sales[[#This Row],[Product]],products[Product],products[Cost per box])*sales[[#This Row],[Boxes]]</f>
        <v>547.94999999999993</v>
      </c>
      <c r="I8848" s="4">
        <f>sales[[#This Row],[Revenue]]-sales[[#This Row],[Cost]]</f>
        <v>166.05000000000007</v>
      </c>
    </row>
    <row r="8849" spans="2:9" x14ac:dyDescent="0.25">
      <c r="B8849" t="s">
        <v>29</v>
      </c>
      <c r="C8849" t="s">
        <v>9</v>
      </c>
      <c r="D8849" t="s">
        <v>30</v>
      </c>
      <c r="E8849" s="1">
        <v>44613</v>
      </c>
      <c r="F8849" s="4">
        <v>4074</v>
      </c>
      <c r="G8849">
        <v>141</v>
      </c>
      <c r="H8849" s="3">
        <f>_xlfn.XLOOKUP(sales[[#This Row],[Product]],products[Product],products[Cost per box])*sales[[#This Row],[Boxes]]</f>
        <v>518.88</v>
      </c>
      <c r="I8849" s="4">
        <f>sales[[#This Row],[Revenue]]-sales[[#This Row],[Cost]]</f>
        <v>3555.12</v>
      </c>
    </row>
    <row r="8850" spans="2:9" x14ac:dyDescent="0.25">
      <c r="B8850" t="s">
        <v>39</v>
      </c>
      <c r="C8850" t="s">
        <v>6</v>
      </c>
      <c r="D8850" t="s">
        <v>48</v>
      </c>
      <c r="E8850" s="1">
        <v>44613</v>
      </c>
      <c r="F8850" s="4">
        <v>4711</v>
      </c>
      <c r="G8850">
        <v>197</v>
      </c>
      <c r="H8850" s="3">
        <f>_xlfn.XLOOKUP(sales[[#This Row],[Product]],products[Product],products[Cost per box])*sales[[#This Row],[Boxes]]</f>
        <v>1473.5600000000002</v>
      </c>
      <c r="I8850" s="4">
        <f>sales[[#This Row],[Revenue]]-sales[[#This Row],[Cost]]</f>
        <v>3237.4399999999996</v>
      </c>
    </row>
    <row r="8851" spans="2:9" x14ac:dyDescent="0.25">
      <c r="B8851" t="s">
        <v>54</v>
      </c>
      <c r="C8851" t="s">
        <v>6</v>
      </c>
      <c r="D8851" t="s">
        <v>47</v>
      </c>
      <c r="E8851" s="1">
        <v>44613</v>
      </c>
      <c r="F8851" s="4">
        <v>4746</v>
      </c>
      <c r="G8851">
        <v>528</v>
      </c>
      <c r="H8851" s="3">
        <f>_xlfn.XLOOKUP(sales[[#This Row],[Product]],products[Product],products[Cost per box])*sales[[#This Row],[Boxes]]</f>
        <v>2777.2799999999997</v>
      </c>
      <c r="I8851" s="4">
        <f>sales[[#This Row],[Revenue]]-sales[[#This Row],[Cost]]</f>
        <v>1968.7200000000003</v>
      </c>
    </row>
    <row r="8852" spans="2:9" x14ac:dyDescent="0.25">
      <c r="B8852" t="s">
        <v>13</v>
      </c>
      <c r="C8852" t="s">
        <v>27</v>
      </c>
      <c r="D8852" t="s">
        <v>14</v>
      </c>
      <c r="E8852" s="1">
        <v>44613</v>
      </c>
      <c r="F8852" s="4">
        <v>2891</v>
      </c>
      <c r="G8852">
        <v>116</v>
      </c>
      <c r="H8852" s="3">
        <f>_xlfn.XLOOKUP(sales[[#This Row],[Product]],products[Product],products[Cost per box])*sales[[#This Row],[Boxes]]</f>
        <v>731.95999999999992</v>
      </c>
      <c r="I8852" s="4">
        <f>sales[[#This Row],[Revenue]]-sales[[#This Row],[Cost]]</f>
        <v>2159.04</v>
      </c>
    </row>
    <row r="8853" spans="2:9" x14ac:dyDescent="0.25">
      <c r="B8853" t="s">
        <v>55</v>
      </c>
      <c r="C8853" t="s">
        <v>6</v>
      </c>
      <c r="D8853" t="s">
        <v>42</v>
      </c>
      <c r="E8853" s="1">
        <v>44613</v>
      </c>
      <c r="F8853" s="4">
        <v>2275</v>
      </c>
      <c r="G8853">
        <v>152</v>
      </c>
      <c r="H8853" s="3">
        <f>_xlfn.XLOOKUP(sales[[#This Row],[Product]],products[Product],products[Cost per box])*sales[[#This Row],[Boxes]]</f>
        <v>720.48</v>
      </c>
      <c r="I8853" s="4">
        <f>sales[[#This Row],[Revenue]]-sales[[#This Row],[Cost]]</f>
        <v>1554.52</v>
      </c>
    </row>
    <row r="8854" spans="2:9" x14ac:dyDescent="0.25">
      <c r="B8854" t="s">
        <v>54</v>
      </c>
      <c r="C8854" t="s">
        <v>11</v>
      </c>
      <c r="D8854" t="s">
        <v>7</v>
      </c>
      <c r="E8854" s="1">
        <v>44613</v>
      </c>
      <c r="F8854" s="4">
        <v>385</v>
      </c>
      <c r="G8854">
        <v>19</v>
      </c>
      <c r="H8854" s="3">
        <f>_xlfn.XLOOKUP(sales[[#This Row],[Product]],products[Product],products[Cost per box])*sales[[#This Row],[Boxes]]</f>
        <v>97.850000000000009</v>
      </c>
      <c r="I8854" s="4">
        <f>sales[[#This Row],[Revenue]]-sales[[#This Row],[Cost]]</f>
        <v>287.14999999999998</v>
      </c>
    </row>
    <row r="8855" spans="2:9" x14ac:dyDescent="0.25">
      <c r="B8855" t="s">
        <v>56</v>
      </c>
      <c r="C8855" t="s">
        <v>11</v>
      </c>
      <c r="D8855" t="s">
        <v>12</v>
      </c>
      <c r="E8855" s="1">
        <v>44613</v>
      </c>
      <c r="F8855" s="4">
        <v>13342</v>
      </c>
      <c r="G8855">
        <v>1050</v>
      </c>
      <c r="H8855" s="3">
        <f>_xlfn.XLOOKUP(sales[[#This Row],[Product]],products[Product],products[Cost per box])*sales[[#This Row],[Boxes]]</f>
        <v>8851.5</v>
      </c>
      <c r="I8855" s="4">
        <f>sales[[#This Row],[Revenue]]-sales[[#This Row],[Cost]]</f>
        <v>4490.5</v>
      </c>
    </row>
    <row r="8856" spans="2:9" x14ac:dyDescent="0.25">
      <c r="B8856" t="s">
        <v>32</v>
      </c>
      <c r="C8856" t="s">
        <v>21</v>
      </c>
      <c r="D8856" t="s">
        <v>48</v>
      </c>
      <c r="E8856" s="1">
        <v>44613</v>
      </c>
      <c r="F8856" s="4">
        <v>5509</v>
      </c>
      <c r="G8856">
        <v>263</v>
      </c>
      <c r="H8856" s="3">
        <f>_xlfn.XLOOKUP(sales[[#This Row],[Product]],products[Product],products[Cost per box])*sales[[#This Row],[Boxes]]</f>
        <v>1967.24</v>
      </c>
      <c r="I8856" s="4">
        <f>sales[[#This Row],[Revenue]]-sales[[#This Row],[Cost]]</f>
        <v>3541.76</v>
      </c>
    </row>
    <row r="8857" spans="2:9" x14ac:dyDescent="0.25">
      <c r="B8857" t="s">
        <v>20</v>
      </c>
      <c r="C8857" t="s">
        <v>9</v>
      </c>
      <c r="D8857" t="s">
        <v>22</v>
      </c>
      <c r="E8857" s="1">
        <v>44613</v>
      </c>
      <c r="F8857" s="4">
        <v>11046</v>
      </c>
      <c r="G8857">
        <v>481</v>
      </c>
      <c r="H8857" s="3">
        <f>_xlfn.XLOOKUP(sales[[#This Row],[Product]],products[Product],products[Cost per box])*sales[[#This Row],[Boxes]]</f>
        <v>3953.82</v>
      </c>
      <c r="I8857" s="4">
        <f>sales[[#This Row],[Revenue]]-sales[[#This Row],[Cost]]</f>
        <v>7092.18</v>
      </c>
    </row>
    <row r="8858" spans="2:9" x14ac:dyDescent="0.25">
      <c r="B8858" t="s">
        <v>34</v>
      </c>
      <c r="C8858" t="s">
        <v>11</v>
      </c>
      <c r="D8858" t="s">
        <v>14</v>
      </c>
      <c r="E8858" s="1">
        <v>44613</v>
      </c>
      <c r="F8858" s="4">
        <v>5719</v>
      </c>
      <c r="G8858">
        <v>239</v>
      </c>
      <c r="H8858" s="3">
        <f>_xlfn.XLOOKUP(sales[[#This Row],[Product]],products[Product],products[Cost per box])*sales[[#This Row],[Boxes]]</f>
        <v>1508.09</v>
      </c>
      <c r="I8858" s="4">
        <f>sales[[#This Row],[Revenue]]-sales[[#This Row],[Cost]]</f>
        <v>4210.91</v>
      </c>
    </row>
    <row r="8859" spans="2:9" x14ac:dyDescent="0.25">
      <c r="B8859" t="s">
        <v>23</v>
      </c>
      <c r="C8859" t="s">
        <v>16</v>
      </c>
      <c r="D8859" t="s">
        <v>52</v>
      </c>
      <c r="E8859" s="1">
        <v>44613</v>
      </c>
      <c r="F8859" s="4">
        <v>6195</v>
      </c>
      <c r="G8859">
        <v>564</v>
      </c>
      <c r="H8859" s="3">
        <f>_xlfn.XLOOKUP(sales[[#This Row],[Product]],products[Product],products[Cost per box])*sales[[#This Row],[Boxes]]</f>
        <v>1872.48</v>
      </c>
      <c r="I8859" s="4">
        <f>sales[[#This Row],[Revenue]]-sales[[#This Row],[Cost]]</f>
        <v>4322.5200000000004</v>
      </c>
    </row>
    <row r="8860" spans="2:9" x14ac:dyDescent="0.25">
      <c r="B8860" t="s">
        <v>5</v>
      </c>
      <c r="C8860" t="s">
        <v>6</v>
      </c>
      <c r="D8860" t="s">
        <v>26</v>
      </c>
      <c r="E8860" s="1">
        <v>44613</v>
      </c>
      <c r="F8860" s="4">
        <v>6027</v>
      </c>
      <c r="G8860">
        <v>355</v>
      </c>
      <c r="H8860" s="3">
        <f>_xlfn.XLOOKUP(sales[[#This Row],[Product]],products[Product],products[Cost per box])*sales[[#This Row],[Boxes]]</f>
        <v>2282.65</v>
      </c>
      <c r="I8860" s="4">
        <f>sales[[#This Row],[Revenue]]-sales[[#This Row],[Cost]]</f>
        <v>3744.35</v>
      </c>
    </row>
    <row r="8861" spans="2:9" x14ac:dyDescent="0.25">
      <c r="B8861" t="s">
        <v>40</v>
      </c>
      <c r="C8861" t="s">
        <v>9</v>
      </c>
      <c r="D8861" t="s">
        <v>14</v>
      </c>
      <c r="E8861" s="1">
        <v>44614</v>
      </c>
      <c r="F8861" s="4">
        <v>3157</v>
      </c>
      <c r="G8861">
        <v>132</v>
      </c>
      <c r="H8861" s="3">
        <f>_xlfn.XLOOKUP(sales[[#This Row],[Product]],products[Product],products[Cost per box])*sales[[#This Row],[Boxes]]</f>
        <v>832.92</v>
      </c>
      <c r="I8861" s="4">
        <f>sales[[#This Row],[Revenue]]-sales[[#This Row],[Cost]]</f>
        <v>2324.08</v>
      </c>
    </row>
    <row r="8862" spans="2:9" x14ac:dyDescent="0.25">
      <c r="B8862" t="s">
        <v>25</v>
      </c>
      <c r="C8862" t="s">
        <v>9</v>
      </c>
      <c r="D8862" t="s">
        <v>45</v>
      </c>
      <c r="E8862" s="1">
        <v>44614</v>
      </c>
      <c r="F8862" s="4">
        <v>8806</v>
      </c>
      <c r="G8862">
        <v>353</v>
      </c>
      <c r="H8862" s="3">
        <f>_xlfn.XLOOKUP(sales[[#This Row],[Product]],products[Product],products[Cost per box])*sales[[#This Row],[Boxes]]</f>
        <v>2728.69</v>
      </c>
      <c r="I8862" s="4">
        <f>sales[[#This Row],[Revenue]]-sales[[#This Row],[Cost]]</f>
        <v>6077.3099999999995</v>
      </c>
    </row>
    <row r="8863" spans="2:9" x14ac:dyDescent="0.25">
      <c r="B8863" t="s">
        <v>25</v>
      </c>
      <c r="C8863" t="s">
        <v>9</v>
      </c>
      <c r="D8863" t="s">
        <v>14</v>
      </c>
      <c r="E8863" s="1">
        <v>44614</v>
      </c>
      <c r="F8863" s="4">
        <v>3458</v>
      </c>
      <c r="G8863">
        <v>129</v>
      </c>
      <c r="H8863" s="3">
        <f>_xlfn.XLOOKUP(sales[[#This Row],[Product]],products[Product],products[Cost per box])*sales[[#This Row],[Boxes]]</f>
        <v>813.9899999999999</v>
      </c>
      <c r="I8863" s="4">
        <f>sales[[#This Row],[Revenue]]-sales[[#This Row],[Cost]]</f>
        <v>2644.01</v>
      </c>
    </row>
    <row r="8864" spans="2:9" x14ac:dyDescent="0.25">
      <c r="B8864" t="s">
        <v>25</v>
      </c>
      <c r="C8864" t="s">
        <v>11</v>
      </c>
      <c r="D8864" t="s">
        <v>42</v>
      </c>
      <c r="E8864" s="1">
        <v>44614</v>
      </c>
      <c r="F8864" s="4">
        <v>8673</v>
      </c>
      <c r="G8864">
        <v>700</v>
      </c>
      <c r="H8864" s="3">
        <f>_xlfn.XLOOKUP(sales[[#This Row],[Product]],products[Product],products[Cost per box])*sales[[#This Row],[Boxes]]</f>
        <v>3318</v>
      </c>
      <c r="I8864" s="4">
        <f>sales[[#This Row],[Revenue]]-sales[[#This Row],[Cost]]</f>
        <v>5355</v>
      </c>
    </row>
    <row r="8865" spans="2:9" x14ac:dyDescent="0.25">
      <c r="B8865" t="s">
        <v>40</v>
      </c>
      <c r="C8865" t="s">
        <v>9</v>
      </c>
      <c r="D8865" t="s">
        <v>43</v>
      </c>
      <c r="E8865" s="1">
        <v>44614</v>
      </c>
      <c r="F8865" s="4">
        <v>10521</v>
      </c>
      <c r="G8865">
        <v>439</v>
      </c>
      <c r="H8865" s="3">
        <f>_xlfn.XLOOKUP(sales[[#This Row],[Product]],products[Product],products[Cost per box])*sales[[#This Row],[Boxes]]</f>
        <v>1690.15</v>
      </c>
      <c r="I8865" s="4">
        <f>sales[[#This Row],[Revenue]]-sales[[#This Row],[Cost]]</f>
        <v>8830.85</v>
      </c>
    </row>
    <row r="8866" spans="2:9" x14ac:dyDescent="0.25">
      <c r="B8866" t="s">
        <v>39</v>
      </c>
      <c r="C8866" t="s">
        <v>6</v>
      </c>
      <c r="D8866" t="s">
        <v>24</v>
      </c>
      <c r="E8866" s="1">
        <v>44614</v>
      </c>
      <c r="F8866" s="4">
        <v>5866</v>
      </c>
      <c r="G8866">
        <v>280</v>
      </c>
      <c r="H8866" s="3">
        <f>_xlfn.XLOOKUP(sales[[#This Row],[Product]],products[Product],products[Cost per box])*sales[[#This Row],[Boxes]]</f>
        <v>2942.7999999999997</v>
      </c>
      <c r="I8866" s="4">
        <f>sales[[#This Row],[Revenue]]-sales[[#This Row],[Cost]]</f>
        <v>2923.2000000000003</v>
      </c>
    </row>
    <row r="8867" spans="2:9" x14ac:dyDescent="0.25">
      <c r="B8867" t="s">
        <v>10</v>
      </c>
      <c r="C8867" t="s">
        <v>27</v>
      </c>
      <c r="D8867" t="s">
        <v>50</v>
      </c>
      <c r="E8867" s="1">
        <v>44614</v>
      </c>
      <c r="F8867" s="4">
        <v>10031</v>
      </c>
      <c r="G8867">
        <v>502</v>
      </c>
      <c r="H8867" s="3">
        <f>_xlfn.XLOOKUP(sales[[#This Row],[Product]],products[Product],products[Cost per box])*sales[[#This Row],[Boxes]]</f>
        <v>6229.82</v>
      </c>
      <c r="I8867" s="4">
        <f>sales[[#This Row],[Revenue]]-sales[[#This Row],[Cost]]</f>
        <v>3801.1800000000003</v>
      </c>
    </row>
    <row r="8868" spans="2:9" x14ac:dyDescent="0.25">
      <c r="B8868" t="s">
        <v>34</v>
      </c>
      <c r="C8868" t="s">
        <v>9</v>
      </c>
      <c r="D8868" t="s">
        <v>7</v>
      </c>
      <c r="E8868" s="1">
        <v>44614</v>
      </c>
      <c r="F8868" s="4">
        <v>2254</v>
      </c>
      <c r="G8868">
        <v>108</v>
      </c>
      <c r="H8868" s="3">
        <f>_xlfn.XLOOKUP(sales[[#This Row],[Product]],products[Product],products[Cost per box])*sales[[#This Row],[Boxes]]</f>
        <v>556.20000000000005</v>
      </c>
      <c r="I8868" s="4">
        <f>sales[[#This Row],[Revenue]]-sales[[#This Row],[Cost]]</f>
        <v>1697.8</v>
      </c>
    </row>
    <row r="8869" spans="2:9" x14ac:dyDescent="0.25">
      <c r="B8869" t="s">
        <v>34</v>
      </c>
      <c r="C8869" t="s">
        <v>21</v>
      </c>
      <c r="D8869" t="s">
        <v>26</v>
      </c>
      <c r="E8869" s="1">
        <v>44614</v>
      </c>
      <c r="F8869" s="4">
        <v>6251</v>
      </c>
      <c r="G8869">
        <v>521</v>
      </c>
      <c r="H8869" s="3">
        <f>_xlfn.XLOOKUP(sales[[#This Row],[Product]],products[Product],products[Cost per box])*sales[[#This Row],[Boxes]]</f>
        <v>3350.0299999999997</v>
      </c>
      <c r="I8869" s="4">
        <f>sales[[#This Row],[Revenue]]-sales[[#This Row],[Cost]]</f>
        <v>2900.9700000000003</v>
      </c>
    </row>
    <row r="8870" spans="2:9" x14ac:dyDescent="0.25">
      <c r="B8870" t="s">
        <v>39</v>
      </c>
      <c r="C8870" t="s">
        <v>6</v>
      </c>
      <c r="D8870" t="s">
        <v>22</v>
      </c>
      <c r="E8870" s="1">
        <v>44614</v>
      </c>
      <c r="F8870" s="4">
        <v>749</v>
      </c>
      <c r="G8870">
        <v>36</v>
      </c>
      <c r="H8870" s="3">
        <f>_xlfn.XLOOKUP(sales[[#This Row],[Product]],products[Product],products[Cost per box])*sales[[#This Row],[Boxes]]</f>
        <v>295.92</v>
      </c>
      <c r="I8870" s="4">
        <f>sales[[#This Row],[Revenue]]-sales[[#This Row],[Cost]]</f>
        <v>453.08</v>
      </c>
    </row>
    <row r="8871" spans="2:9" x14ac:dyDescent="0.25">
      <c r="B8871" t="s">
        <v>53</v>
      </c>
      <c r="C8871" t="s">
        <v>16</v>
      </c>
      <c r="D8871" t="s">
        <v>36</v>
      </c>
      <c r="E8871" s="1">
        <v>44614</v>
      </c>
      <c r="F8871" s="4">
        <v>1071</v>
      </c>
      <c r="G8871">
        <v>54</v>
      </c>
      <c r="H8871" s="3">
        <f>_xlfn.XLOOKUP(sales[[#This Row],[Product]],products[Product],products[Cost per box])*sales[[#This Row],[Boxes]]</f>
        <v>272.16000000000003</v>
      </c>
      <c r="I8871" s="4">
        <f>sales[[#This Row],[Revenue]]-sales[[#This Row],[Cost]]</f>
        <v>798.83999999999992</v>
      </c>
    </row>
    <row r="8872" spans="2:9" x14ac:dyDescent="0.25">
      <c r="B8872" t="s">
        <v>57</v>
      </c>
      <c r="C8872" t="s">
        <v>16</v>
      </c>
      <c r="D8872" t="s">
        <v>50</v>
      </c>
      <c r="E8872" s="1">
        <v>44614</v>
      </c>
      <c r="F8872" s="4">
        <v>98</v>
      </c>
      <c r="G8872">
        <v>6</v>
      </c>
      <c r="H8872" s="3">
        <f>_xlfn.XLOOKUP(sales[[#This Row],[Product]],products[Product],products[Cost per box])*sales[[#This Row],[Boxes]]</f>
        <v>74.460000000000008</v>
      </c>
      <c r="I8872" s="4">
        <f>sales[[#This Row],[Revenue]]-sales[[#This Row],[Cost]]</f>
        <v>23.539999999999992</v>
      </c>
    </row>
    <row r="8873" spans="2:9" x14ac:dyDescent="0.25">
      <c r="B8873" t="s">
        <v>55</v>
      </c>
      <c r="C8873" t="s">
        <v>9</v>
      </c>
      <c r="D8873" t="s">
        <v>12</v>
      </c>
      <c r="E8873" s="1">
        <v>44614</v>
      </c>
      <c r="F8873" s="4">
        <v>2163</v>
      </c>
      <c r="G8873">
        <v>181</v>
      </c>
      <c r="H8873" s="3">
        <f>_xlfn.XLOOKUP(sales[[#This Row],[Product]],products[Product],products[Cost per box])*sales[[#This Row],[Boxes]]</f>
        <v>1525.83</v>
      </c>
      <c r="I8873" s="4">
        <f>sales[[#This Row],[Revenue]]-sales[[#This Row],[Cost]]</f>
        <v>637.17000000000007</v>
      </c>
    </row>
    <row r="8874" spans="2:9" x14ac:dyDescent="0.25">
      <c r="B8874" t="s">
        <v>33</v>
      </c>
      <c r="C8874" t="s">
        <v>27</v>
      </c>
      <c r="D8874" t="s">
        <v>52</v>
      </c>
      <c r="E8874" s="1">
        <v>44614</v>
      </c>
      <c r="F8874" s="4">
        <v>19467</v>
      </c>
      <c r="G8874">
        <v>1330</v>
      </c>
      <c r="H8874" s="3">
        <f>_xlfn.XLOOKUP(sales[[#This Row],[Product]],products[Product],products[Cost per box])*sales[[#This Row],[Boxes]]</f>
        <v>4415.5999999999995</v>
      </c>
      <c r="I8874" s="4">
        <f>sales[[#This Row],[Revenue]]-sales[[#This Row],[Cost]]</f>
        <v>15051.400000000001</v>
      </c>
    </row>
    <row r="8875" spans="2:9" x14ac:dyDescent="0.25">
      <c r="B8875" t="s">
        <v>15</v>
      </c>
      <c r="C8875" t="s">
        <v>21</v>
      </c>
      <c r="D8875" t="s">
        <v>17</v>
      </c>
      <c r="E8875" s="1">
        <v>44614</v>
      </c>
      <c r="F8875" s="4">
        <v>5292</v>
      </c>
      <c r="G8875">
        <v>279</v>
      </c>
      <c r="H8875" s="3">
        <f>_xlfn.XLOOKUP(sales[[#This Row],[Product]],products[Product],products[Cost per box])*sales[[#This Row],[Boxes]]</f>
        <v>1897.2</v>
      </c>
      <c r="I8875" s="4">
        <f>sales[[#This Row],[Revenue]]-sales[[#This Row],[Cost]]</f>
        <v>3394.8</v>
      </c>
    </row>
    <row r="8876" spans="2:9" x14ac:dyDescent="0.25">
      <c r="B8876" t="s">
        <v>15</v>
      </c>
      <c r="C8876" t="s">
        <v>6</v>
      </c>
      <c r="D8876" t="s">
        <v>31</v>
      </c>
      <c r="E8876" s="1">
        <v>44614</v>
      </c>
      <c r="F8876" s="4">
        <v>12782</v>
      </c>
      <c r="G8876">
        <v>556</v>
      </c>
      <c r="H8876" s="3">
        <f>_xlfn.XLOOKUP(sales[[#This Row],[Product]],products[Product],products[Cost per box])*sales[[#This Row],[Boxes]]</f>
        <v>3180.3199999999997</v>
      </c>
      <c r="I8876" s="4">
        <f>sales[[#This Row],[Revenue]]-sales[[#This Row],[Cost]]</f>
        <v>9601.68</v>
      </c>
    </row>
    <row r="8877" spans="2:9" x14ac:dyDescent="0.25">
      <c r="B8877" t="s">
        <v>57</v>
      </c>
      <c r="C8877" t="s">
        <v>11</v>
      </c>
      <c r="D8877" t="s">
        <v>28</v>
      </c>
      <c r="E8877" s="1">
        <v>44615</v>
      </c>
      <c r="F8877" s="4">
        <v>5509</v>
      </c>
      <c r="G8877">
        <v>212</v>
      </c>
      <c r="H8877" s="3">
        <f>_xlfn.XLOOKUP(sales[[#This Row],[Product]],products[Product],products[Cost per box])*sales[[#This Row],[Boxes]]</f>
        <v>585.12</v>
      </c>
      <c r="I8877" s="4">
        <f>sales[[#This Row],[Revenue]]-sales[[#This Row],[Cost]]</f>
        <v>4923.88</v>
      </c>
    </row>
    <row r="8878" spans="2:9" x14ac:dyDescent="0.25">
      <c r="B8878" t="s">
        <v>57</v>
      </c>
      <c r="C8878" t="s">
        <v>9</v>
      </c>
      <c r="D8878" t="s">
        <v>31</v>
      </c>
      <c r="E8878" s="1">
        <v>44615</v>
      </c>
      <c r="F8878" s="4">
        <v>1064</v>
      </c>
      <c r="G8878">
        <v>43</v>
      </c>
      <c r="H8878" s="3">
        <f>_xlfn.XLOOKUP(sales[[#This Row],[Product]],products[Product],products[Cost per box])*sales[[#This Row],[Boxes]]</f>
        <v>245.95999999999998</v>
      </c>
      <c r="I8878" s="4">
        <f>sales[[#This Row],[Revenue]]-sales[[#This Row],[Cost]]</f>
        <v>818.04</v>
      </c>
    </row>
    <row r="8879" spans="2:9" x14ac:dyDescent="0.25">
      <c r="B8879" t="s">
        <v>33</v>
      </c>
      <c r="C8879" t="s">
        <v>11</v>
      </c>
      <c r="D8879" t="s">
        <v>7</v>
      </c>
      <c r="E8879" s="1">
        <v>44615</v>
      </c>
      <c r="F8879" s="4">
        <v>2933</v>
      </c>
      <c r="G8879">
        <v>118</v>
      </c>
      <c r="H8879" s="3">
        <f>_xlfn.XLOOKUP(sales[[#This Row],[Product]],products[Product],products[Cost per box])*sales[[#This Row],[Boxes]]</f>
        <v>607.70000000000005</v>
      </c>
      <c r="I8879" s="4">
        <f>sales[[#This Row],[Revenue]]-sales[[#This Row],[Cost]]</f>
        <v>2325.3000000000002</v>
      </c>
    </row>
    <row r="8880" spans="2:9" x14ac:dyDescent="0.25">
      <c r="B8880" t="s">
        <v>55</v>
      </c>
      <c r="C8880" t="s">
        <v>27</v>
      </c>
      <c r="D8880" t="s">
        <v>47</v>
      </c>
      <c r="E8880" s="1">
        <v>44615</v>
      </c>
      <c r="F8880" s="4">
        <v>15512</v>
      </c>
      <c r="G8880">
        <v>1540</v>
      </c>
      <c r="H8880" s="3">
        <f>_xlfn.XLOOKUP(sales[[#This Row],[Product]],products[Product],products[Cost per box])*sales[[#This Row],[Boxes]]</f>
        <v>8100.4</v>
      </c>
      <c r="I8880" s="4">
        <f>sales[[#This Row],[Revenue]]-sales[[#This Row],[Cost]]</f>
        <v>7411.6</v>
      </c>
    </row>
    <row r="8881" spans="2:9" x14ac:dyDescent="0.25">
      <c r="B8881" t="s">
        <v>57</v>
      </c>
      <c r="C8881" t="s">
        <v>11</v>
      </c>
      <c r="D8881" t="s">
        <v>31</v>
      </c>
      <c r="E8881" s="1">
        <v>44615</v>
      </c>
      <c r="F8881" s="4">
        <v>7602</v>
      </c>
      <c r="G8881">
        <v>331</v>
      </c>
      <c r="H8881" s="3">
        <f>_xlfn.XLOOKUP(sales[[#This Row],[Product]],products[Product],products[Cost per box])*sales[[#This Row],[Boxes]]</f>
        <v>1893.32</v>
      </c>
      <c r="I8881" s="4">
        <f>sales[[#This Row],[Revenue]]-sales[[#This Row],[Cost]]</f>
        <v>5708.68</v>
      </c>
    </row>
    <row r="8882" spans="2:9" x14ac:dyDescent="0.25">
      <c r="B8882" t="s">
        <v>54</v>
      </c>
      <c r="C8882" t="s">
        <v>21</v>
      </c>
      <c r="D8882" t="s">
        <v>22</v>
      </c>
      <c r="E8882" s="1">
        <v>44615</v>
      </c>
      <c r="F8882" s="4">
        <v>5656</v>
      </c>
      <c r="G8882">
        <v>227</v>
      </c>
      <c r="H8882" s="3">
        <f>_xlfn.XLOOKUP(sales[[#This Row],[Product]],products[Product],products[Cost per box])*sales[[#This Row],[Boxes]]</f>
        <v>1865.94</v>
      </c>
      <c r="I8882" s="4">
        <f>sales[[#This Row],[Revenue]]-sales[[#This Row],[Cost]]</f>
        <v>3790.06</v>
      </c>
    </row>
    <row r="8883" spans="2:9" x14ac:dyDescent="0.25">
      <c r="B8883" t="s">
        <v>23</v>
      </c>
      <c r="C8883" t="s">
        <v>21</v>
      </c>
      <c r="D8883" t="s">
        <v>14</v>
      </c>
      <c r="E8883" s="1">
        <v>44615</v>
      </c>
      <c r="F8883" s="4">
        <v>4718</v>
      </c>
      <c r="G8883">
        <v>215</v>
      </c>
      <c r="H8883" s="3">
        <f>_xlfn.XLOOKUP(sales[[#This Row],[Product]],products[Product],products[Cost per box])*sales[[#This Row],[Boxes]]</f>
        <v>1356.6499999999999</v>
      </c>
      <c r="I8883" s="4">
        <f>sales[[#This Row],[Revenue]]-sales[[#This Row],[Cost]]</f>
        <v>3361.3500000000004</v>
      </c>
    </row>
    <row r="8884" spans="2:9" x14ac:dyDescent="0.25">
      <c r="B8884" t="s">
        <v>25</v>
      </c>
      <c r="C8884" t="s">
        <v>16</v>
      </c>
      <c r="D8884" t="s">
        <v>12</v>
      </c>
      <c r="E8884" s="1">
        <v>44615</v>
      </c>
      <c r="F8884" s="4">
        <v>8498</v>
      </c>
      <c r="G8884">
        <v>654</v>
      </c>
      <c r="H8884" s="3">
        <f>_xlfn.XLOOKUP(sales[[#This Row],[Product]],products[Product],products[Cost per box])*sales[[#This Row],[Boxes]]</f>
        <v>5513.22</v>
      </c>
      <c r="I8884" s="4">
        <f>sales[[#This Row],[Revenue]]-sales[[#This Row],[Cost]]</f>
        <v>2984.7799999999997</v>
      </c>
    </row>
    <row r="8885" spans="2:9" x14ac:dyDescent="0.25">
      <c r="B8885" t="s">
        <v>5</v>
      </c>
      <c r="C8885" t="s">
        <v>6</v>
      </c>
      <c r="D8885" t="s">
        <v>31</v>
      </c>
      <c r="E8885" s="1">
        <v>44615</v>
      </c>
      <c r="F8885" s="4">
        <v>644</v>
      </c>
      <c r="G8885">
        <v>27</v>
      </c>
      <c r="H8885" s="3">
        <f>_xlfn.XLOOKUP(sales[[#This Row],[Product]],products[Product],products[Cost per box])*sales[[#This Row],[Boxes]]</f>
        <v>154.44</v>
      </c>
      <c r="I8885" s="4">
        <f>sales[[#This Row],[Revenue]]-sales[[#This Row],[Cost]]</f>
        <v>489.56</v>
      </c>
    </row>
    <row r="8886" spans="2:9" x14ac:dyDescent="0.25">
      <c r="B8886" t="s">
        <v>53</v>
      </c>
      <c r="C8886" t="s">
        <v>16</v>
      </c>
      <c r="D8886" t="s">
        <v>38</v>
      </c>
      <c r="E8886" s="1">
        <v>44615</v>
      </c>
      <c r="F8886" s="4">
        <v>2387</v>
      </c>
      <c r="G8886">
        <v>114</v>
      </c>
      <c r="H8886" s="3">
        <f>_xlfn.XLOOKUP(sales[[#This Row],[Product]],products[Product],products[Cost per box])*sales[[#This Row],[Boxes]]</f>
        <v>1133.1599999999999</v>
      </c>
      <c r="I8886" s="4">
        <f>sales[[#This Row],[Revenue]]-sales[[#This Row],[Cost]]</f>
        <v>1253.8400000000001</v>
      </c>
    </row>
    <row r="8887" spans="2:9" x14ac:dyDescent="0.25">
      <c r="B8887" t="s">
        <v>49</v>
      </c>
      <c r="C8887" t="s">
        <v>21</v>
      </c>
      <c r="D8887" t="s">
        <v>14</v>
      </c>
      <c r="E8887" s="1">
        <v>44615</v>
      </c>
      <c r="F8887" s="4">
        <v>4851</v>
      </c>
      <c r="G8887">
        <v>211</v>
      </c>
      <c r="H8887" s="3">
        <f>_xlfn.XLOOKUP(sales[[#This Row],[Product]],products[Product],products[Cost per box])*sales[[#This Row],[Boxes]]</f>
        <v>1331.4099999999999</v>
      </c>
      <c r="I8887" s="4">
        <f>sales[[#This Row],[Revenue]]-sales[[#This Row],[Cost]]</f>
        <v>3519.59</v>
      </c>
    </row>
    <row r="8888" spans="2:9" x14ac:dyDescent="0.25">
      <c r="B8888" t="s">
        <v>34</v>
      </c>
      <c r="C8888" t="s">
        <v>9</v>
      </c>
      <c r="D8888" t="s">
        <v>47</v>
      </c>
      <c r="E8888" s="1">
        <v>44615</v>
      </c>
      <c r="F8888" s="4">
        <v>14105</v>
      </c>
      <c r="G8888">
        <v>1190</v>
      </c>
      <c r="H8888" s="3">
        <f>_xlfn.XLOOKUP(sales[[#This Row],[Product]],products[Product],products[Cost per box])*sales[[#This Row],[Boxes]]</f>
        <v>6259.4</v>
      </c>
      <c r="I8888" s="4">
        <f>sales[[#This Row],[Revenue]]-sales[[#This Row],[Cost]]</f>
        <v>7845.6</v>
      </c>
    </row>
    <row r="8889" spans="2:9" x14ac:dyDescent="0.25">
      <c r="B8889" t="s">
        <v>13</v>
      </c>
      <c r="C8889" t="s">
        <v>27</v>
      </c>
      <c r="D8889" t="s">
        <v>43</v>
      </c>
      <c r="E8889" s="1">
        <v>44615</v>
      </c>
      <c r="F8889" s="4">
        <v>5166</v>
      </c>
      <c r="G8889">
        <v>216</v>
      </c>
      <c r="H8889" s="3">
        <f>_xlfn.XLOOKUP(sales[[#This Row],[Product]],products[Product],products[Cost per box])*sales[[#This Row],[Boxes]]</f>
        <v>831.6</v>
      </c>
      <c r="I8889" s="4">
        <f>sales[[#This Row],[Revenue]]-sales[[#This Row],[Cost]]</f>
        <v>4334.3999999999996</v>
      </c>
    </row>
    <row r="8890" spans="2:9" x14ac:dyDescent="0.25">
      <c r="B8890" t="s">
        <v>8</v>
      </c>
      <c r="C8890" t="s">
        <v>6</v>
      </c>
      <c r="D8890" t="s">
        <v>35</v>
      </c>
      <c r="E8890" s="1">
        <v>44615</v>
      </c>
      <c r="F8890" s="4">
        <v>1085</v>
      </c>
      <c r="G8890">
        <v>73</v>
      </c>
      <c r="H8890" s="3">
        <f>_xlfn.XLOOKUP(sales[[#This Row],[Product]],products[Product],products[Cost per box])*sales[[#This Row],[Boxes]]</f>
        <v>193.45</v>
      </c>
      <c r="I8890" s="4">
        <f>sales[[#This Row],[Revenue]]-sales[[#This Row],[Cost]]</f>
        <v>891.55</v>
      </c>
    </row>
    <row r="8891" spans="2:9" x14ac:dyDescent="0.25">
      <c r="B8891" t="s">
        <v>13</v>
      </c>
      <c r="C8891" t="s">
        <v>11</v>
      </c>
      <c r="D8891" t="s">
        <v>7</v>
      </c>
      <c r="E8891" s="1">
        <v>44615</v>
      </c>
      <c r="F8891" s="4">
        <v>13874</v>
      </c>
      <c r="G8891">
        <v>604</v>
      </c>
      <c r="H8891" s="3">
        <f>_xlfn.XLOOKUP(sales[[#This Row],[Product]],products[Product],products[Cost per box])*sales[[#This Row],[Boxes]]</f>
        <v>3110.6000000000004</v>
      </c>
      <c r="I8891" s="4">
        <f>sales[[#This Row],[Revenue]]-sales[[#This Row],[Cost]]</f>
        <v>10763.4</v>
      </c>
    </row>
    <row r="8892" spans="2:9" x14ac:dyDescent="0.25">
      <c r="B8892" t="s">
        <v>55</v>
      </c>
      <c r="C8892" t="s">
        <v>27</v>
      </c>
      <c r="D8892" t="s">
        <v>28</v>
      </c>
      <c r="E8892" s="1">
        <v>44615</v>
      </c>
      <c r="F8892" s="4">
        <v>11802</v>
      </c>
      <c r="G8892">
        <v>407</v>
      </c>
      <c r="H8892" s="3">
        <f>_xlfn.XLOOKUP(sales[[#This Row],[Product]],products[Product],products[Cost per box])*sales[[#This Row],[Boxes]]</f>
        <v>1123.32</v>
      </c>
      <c r="I8892" s="4">
        <f>sales[[#This Row],[Revenue]]-sales[[#This Row],[Cost]]</f>
        <v>10678.68</v>
      </c>
    </row>
    <row r="8893" spans="2:9" x14ac:dyDescent="0.25">
      <c r="B8893" t="s">
        <v>20</v>
      </c>
      <c r="C8893" t="s">
        <v>21</v>
      </c>
      <c r="D8893" t="s">
        <v>22</v>
      </c>
      <c r="E8893" s="1">
        <v>44615</v>
      </c>
      <c r="F8893" s="4">
        <v>406</v>
      </c>
      <c r="G8893">
        <v>18</v>
      </c>
      <c r="H8893" s="3">
        <f>_xlfn.XLOOKUP(sales[[#This Row],[Product]],products[Product],products[Cost per box])*sales[[#This Row],[Boxes]]</f>
        <v>147.96</v>
      </c>
      <c r="I8893" s="4">
        <f>sales[[#This Row],[Revenue]]-sales[[#This Row],[Cost]]</f>
        <v>258.03999999999996</v>
      </c>
    </row>
    <row r="8894" spans="2:9" x14ac:dyDescent="0.25">
      <c r="B8894" t="s">
        <v>51</v>
      </c>
      <c r="C8894" t="s">
        <v>11</v>
      </c>
      <c r="D8894" t="s">
        <v>47</v>
      </c>
      <c r="E8894" s="1">
        <v>44615</v>
      </c>
      <c r="F8894" s="4">
        <v>7147</v>
      </c>
      <c r="G8894">
        <v>650</v>
      </c>
      <c r="H8894" s="3">
        <f>_xlfn.XLOOKUP(sales[[#This Row],[Product]],products[Product],products[Cost per box])*sales[[#This Row],[Boxes]]</f>
        <v>3419</v>
      </c>
      <c r="I8894" s="4">
        <f>sales[[#This Row],[Revenue]]-sales[[#This Row],[Cost]]</f>
        <v>3728</v>
      </c>
    </row>
    <row r="8895" spans="2:9" x14ac:dyDescent="0.25">
      <c r="B8895" t="s">
        <v>53</v>
      </c>
      <c r="C8895" t="s">
        <v>9</v>
      </c>
      <c r="D8895" t="s">
        <v>28</v>
      </c>
      <c r="E8895" s="1">
        <v>44615</v>
      </c>
      <c r="F8895" s="4">
        <v>651</v>
      </c>
      <c r="G8895">
        <v>25</v>
      </c>
      <c r="H8895" s="3">
        <f>_xlfn.XLOOKUP(sales[[#This Row],[Product]],products[Product],products[Cost per box])*sales[[#This Row],[Boxes]]</f>
        <v>69</v>
      </c>
      <c r="I8895" s="4">
        <f>sales[[#This Row],[Revenue]]-sales[[#This Row],[Cost]]</f>
        <v>582</v>
      </c>
    </row>
    <row r="8896" spans="2:9" x14ac:dyDescent="0.25">
      <c r="B8896" t="s">
        <v>29</v>
      </c>
      <c r="C8896" t="s">
        <v>9</v>
      </c>
      <c r="D8896" t="s">
        <v>28</v>
      </c>
      <c r="E8896" s="1">
        <v>44615</v>
      </c>
      <c r="F8896" s="4">
        <v>9233</v>
      </c>
      <c r="G8896">
        <v>385</v>
      </c>
      <c r="H8896" s="3">
        <f>_xlfn.XLOOKUP(sales[[#This Row],[Product]],products[Product],products[Cost per box])*sales[[#This Row],[Boxes]]</f>
        <v>1062.5999999999999</v>
      </c>
      <c r="I8896" s="4">
        <f>sales[[#This Row],[Revenue]]-sales[[#This Row],[Cost]]</f>
        <v>8170.4</v>
      </c>
    </row>
    <row r="8897" spans="2:9" x14ac:dyDescent="0.25">
      <c r="B8897" t="s">
        <v>39</v>
      </c>
      <c r="C8897" t="s">
        <v>6</v>
      </c>
      <c r="D8897" t="s">
        <v>7</v>
      </c>
      <c r="E8897" s="1">
        <v>44615</v>
      </c>
      <c r="F8897" s="4">
        <v>9037</v>
      </c>
      <c r="G8897">
        <v>411</v>
      </c>
      <c r="H8897" s="3">
        <f>_xlfn.XLOOKUP(sales[[#This Row],[Product]],products[Product],products[Cost per box])*sales[[#This Row],[Boxes]]</f>
        <v>2116.65</v>
      </c>
      <c r="I8897" s="4">
        <f>sales[[#This Row],[Revenue]]-sales[[#This Row],[Cost]]</f>
        <v>6920.35</v>
      </c>
    </row>
    <row r="8898" spans="2:9" x14ac:dyDescent="0.25">
      <c r="B8898" t="s">
        <v>13</v>
      </c>
      <c r="C8898" t="s">
        <v>11</v>
      </c>
      <c r="D8898" t="s">
        <v>44</v>
      </c>
      <c r="E8898" s="1">
        <v>44615</v>
      </c>
      <c r="F8898" s="4">
        <v>7602</v>
      </c>
      <c r="G8898">
        <v>282</v>
      </c>
      <c r="H8898" s="3">
        <f>_xlfn.XLOOKUP(sales[[#This Row],[Product]],products[Product],products[Cost per box])*sales[[#This Row],[Boxes]]</f>
        <v>2698.7400000000002</v>
      </c>
      <c r="I8898" s="4">
        <f>sales[[#This Row],[Revenue]]-sales[[#This Row],[Cost]]</f>
        <v>4903.26</v>
      </c>
    </row>
    <row r="8899" spans="2:9" x14ac:dyDescent="0.25">
      <c r="B8899" t="s">
        <v>41</v>
      </c>
      <c r="C8899" t="s">
        <v>11</v>
      </c>
      <c r="D8899" t="s">
        <v>44</v>
      </c>
      <c r="E8899" s="1">
        <v>44615</v>
      </c>
      <c r="F8899" s="4">
        <v>10038</v>
      </c>
      <c r="G8899">
        <v>437</v>
      </c>
      <c r="H8899" s="3">
        <f>_xlfn.XLOOKUP(sales[[#This Row],[Product]],products[Product],products[Cost per box])*sales[[#This Row],[Boxes]]</f>
        <v>4182.09</v>
      </c>
      <c r="I8899" s="4">
        <f>sales[[#This Row],[Revenue]]-sales[[#This Row],[Cost]]</f>
        <v>5855.91</v>
      </c>
    </row>
    <row r="8900" spans="2:9" x14ac:dyDescent="0.25">
      <c r="B8900" t="s">
        <v>23</v>
      </c>
      <c r="C8900" t="s">
        <v>27</v>
      </c>
      <c r="D8900" t="s">
        <v>42</v>
      </c>
      <c r="E8900" s="1">
        <v>44615</v>
      </c>
      <c r="F8900" s="4">
        <v>21931</v>
      </c>
      <c r="G8900">
        <v>1470</v>
      </c>
      <c r="H8900" s="3">
        <f>_xlfn.XLOOKUP(sales[[#This Row],[Product]],products[Product],products[Cost per box])*sales[[#This Row],[Boxes]]</f>
        <v>6967.8</v>
      </c>
      <c r="I8900" s="4">
        <f>sales[[#This Row],[Revenue]]-sales[[#This Row],[Cost]]</f>
        <v>14963.2</v>
      </c>
    </row>
    <row r="8901" spans="2:9" x14ac:dyDescent="0.25">
      <c r="B8901" t="s">
        <v>15</v>
      </c>
      <c r="C8901" t="s">
        <v>21</v>
      </c>
      <c r="D8901" t="s">
        <v>47</v>
      </c>
      <c r="E8901" s="1">
        <v>44615</v>
      </c>
      <c r="F8901" s="4">
        <v>9212</v>
      </c>
      <c r="G8901">
        <v>910</v>
      </c>
      <c r="H8901" s="3">
        <f>_xlfn.XLOOKUP(sales[[#This Row],[Product]],products[Product],products[Cost per box])*sales[[#This Row],[Boxes]]</f>
        <v>4786.5999999999995</v>
      </c>
      <c r="I8901" s="4">
        <f>sales[[#This Row],[Revenue]]-sales[[#This Row],[Cost]]</f>
        <v>4425.4000000000005</v>
      </c>
    </row>
    <row r="8902" spans="2:9" x14ac:dyDescent="0.25">
      <c r="B8902" t="s">
        <v>32</v>
      </c>
      <c r="C8902" t="s">
        <v>21</v>
      </c>
      <c r="D8902" t="s">
        <v>17</v>
      </c>
      <c r="E8902" s="1">
        <v>44615</v>
      </c>
      <c r="F8902" s="4">
        <v>2331</v>
      </c>
      <c r="G8902">
        <v>123</v>
      </c>
      <c r="H8902" s="3">
        <f>_xlfn.XLOOKUP(sales[[#This Row],[Product]],products[Product],products[Cost per box])*sales[[#This Row],[Boxes]]</f>
        <v>836.4</v>
      </c>
      <c r="I8902" s="4">
        <f>sales[[#This Row],[Revenue]]-sales[[#This Row],[Cost]]</f>
        <v>1494.6</v>
      </c>
    </row>
    <row r="8903" spans="2:9" x14ac:dyDescent="0.25">
      <c r="B8903" t="s">
        <v>23</v>
      </c>
      <c r="C8903" t="s">
        <v>11</v>
      </c>
      <c r="D8903" t="s">
        <v>30</v>
      </c>
      <c r="E8903" s="1">
        <v>44615</v>
      </c>
      <c r="F8903" s="4">
        <v>7035</v>
      </c>
      <c r="G8903">
        <v>235</v>
      </c>
      <c r="H8903" s="3">
        <f>_xlfn.XLOOKUP(sales[[#This Row],[Product]],products[Product],products[Cost per box])*sales[[#This Row],[Boxes]]</f>
        <v>864.80000000000007</v>
      </c>
      <c r="I8903" s="4">
        <f>sales[[#This Row],[Revenue]]-sales[[#This Row],[Cost]]</f>
        <v>6170.2</v>
      </c>
    </row>
    <row r="8904" spans="2:9" x14ac:dyDescent="0.25">
      <c r="B8904" t="s">
        <v>49</v>
      </c>
      <c r="C8904" t="s">
        <v>11</v>
      </c>
      <c r="D8904" t="s">
        <v>47</v>
      </c>
      <c r="E8904" s="1">
        <v>44615</v>
      </c>
      <c r="F8904" s="4">
        <v>3052</v>
      </c>
      <c r="G8904">
        <v>340</v>
      </c>
      <c r="H8904" s="3">
        <f>_xlfn.XLOOKUP(sales[[#This Row],[Product]],products[Product],products[Cost per box])*sales[[#This Row],[Boxes]]</f>
        <v>1788.3999999999999</v>
      </c>
      <c r="I8904" s="4">
        <f>sales[[#This Row],[Revenue]]-sales[[#This Row],[Cost]]</f>
        <v>1263.6000000000001</v>
      </c>
    </row>
    <row r="8905" spans="2:9" x14ac:dyDescent="0.25">
      <c r="B8905" t="s">
        <v>51</v>
      </c>
      <c r="C8905" t="s">
        <v>27</v>
      </c>
      <c r="D8905" t="s">
        <v>43</v>
      </c>
      <c r="E8905" s="1">
        <v>44615</v>
      </c>
      <c r="F8905" s="4">
        <v>5180</v>
      </c>
      <c r="G8905">
        <v>216</v>
      </c>
      <c r="H8905" s="3">
        <f>_xlfn.XLOOKUP(sales[[#This Row],[Product]],products[Product],products[Cost per box])*sales[[#This Row],[Boxes]]</f>
        <v>831.6</v>
      </c>
      <c r="I8905" s="4">
        <f>sales[[#This Row],[Revenue]]-sales[[#This Row],[Cost]]</f>
        <v>4348.3999999999996</v>
      </c>
    </row>
    <row r="8906" spans="2:9" x14ac:dyDescent="0.25">
      <c r="B8906" t="s">
        <v>37</v>
      </c>
      <c r="C8906" t="s">
        <v>21</v>
      </c>
      <c r="D8906" t="s">
        <v>43</v>
      </c>
      <c r="E8906" s="1">
        <v>44615</v>
      </c>
      <c r="F8906" s="4">
        <v>1106</v>
      </c>
      <c r="G8906">
        <v>47</v>
      </c>
      <c r="H8906" s="3">
        <f>_xlfn.XLOOKUP(sales[[#This Row],[Product]],products[Product],products[Cost per box])*sales[[#This Row],[Boxes]]</f>
        <v>180.95000000000002</v>
      </c>
      <c r="I8906" s="4">
        <f>sales[[#This Row],[Revenue]]-sales[[#This Row],[Cost]]</f>
        <v>925.05</v>
      </c>
    </row>
    <row r="8907" spans="2:9" x14ac:dyDescent="0.25">
      <c r="B8907" t="s">
        <v>49</v>
      </c>
      <c r="C8907" t="s">
        <v>27</v>
      </c>
      <c r="D8907" t="s">
        <v>43</v>
      </c>
      <c r="E8907" s="1">
        <v>44615</v>
      </c>
      <c r="F8907" s="4">
        <v>2331</v>
      </c>
      <c r="G8907">
        <v>117</v>
      </c>
      <c r="H8907" s="3">
        <f>_xlfn.XLOOKUP(sales[[#This Row],[Product]],products[Product],products[Cost per box])*sales[[#This Row],[Boxes]]</f>
        <v>450.45</v>
      </c>
      <c r="I8907" s="4">
        <f>sales[[#This Row],[Revenue]]-sales[[#This Row],[Cost]]</f>
        <v>1880.55</v>
      </c>
    </row>
    <row r="8908" spans="2:9" x14ac:dyDescent="0.25">
      <c r="B8908" t="s">
        <v>46</v>
      </c>
      <c r="C8908" t="s">
        <v>11</v>
      </c>
      <c r="D8908" t="s">
        <v>26</v>
      </c>
      <c r="E8908" s="1">
        <v>44615</v>
      </c>
      <c r="F8908" s="4">
        <v>2996</v>
      </c>
      <c r="G8908">
        <v>231</v>
      </c>
      <c r="H8908" s="3">
        <f>_xlfn.XLOOKUP(sales[[#This Row],[Product]],products[Product],products[Cost per box])*sales[[#This Row],[Boxes]]</f>
        <v>1485.33</v>
      </c>
      <c r="I8908" s="4">
        <f>sales[[#This Row],[Revenue]]-sales[[#This Row],[Cost]]</f>
        <v>1510.67</v>
      </c>
    </row>
    <row r="8909" spans="2:9" x14ac:dyDescent="0.25">
      <c r="B8909" t="s">
        <v>13</v>
      </c>
      <c r="C8909" t="s">
        <v>6</v>
      </c>
      <c r="D8909" t="s">
        <v>14</v>
      </c>
      <c r="E8909" s="1">
        <v>44615</v>
      </c>
      <c r="F8909" s="4">
        <v>546</v>
      </c>
      <c r="G8909">
        <v>24</v>
      </c>
      <c r="H8909" s="3">
        <f>_xlfn.XLOOKUP(sales[[#This Row],[Product]],products[Product],products[Cost per box])*sales[[#This Row],[Boxes]]</f>
        <v>151.44</v>
      </c>
      <c r="I8909" s="4">
        <f>sales[[#This Row],[Revenue]]-sales[[#This Row],[Cost]]</f>
        <v>394.56</v>
      </c>
    </row>
    <row r="8910" spans="2:9" x14ac:dyDescent="0.25">
      <c r="B8910" t="s">
        <v>25</v>
      </c>
      <c r="C8910" t="s">
        <v>9</v>
      </c>
      <c r="D8910" t="s">
        <v>24</v>
      </c>
      <c r="E8910" s="1">
        <v>44615</v>
      </c>
      <c r="F8910" s="4">
        <v>7665</v>
      </c>
      <c r="G8910">
        <v>349</v>
      </c>
      <c r="H8910" s="3">
        <f>_xlfn.XLOOKUP(sales[[#This Row],[Product]],products[Product],products[Cost per box])*sales[[#This Row],[Boxes]]</f>
        <v>3667.99</v>
      </c>
      <c r="I8910" s="4">
        <f>sales[[#This Row],[Revenue]]-sales[[#This Row],[Cost]]</f>
        <v>3997.01</v>
      </c>
    </row>
    <row r="8911" spans="2:9" x14ac:dyDescent="0.25">
      <c r="B8911" t="s">
        <v>54</v>
      </c>
      <c r="C8911" t="s">
        <v>27</v>
      </c>
      <c r="D8911" t="s">
        <v>38</v>
      </c>
      <c r="E8911" s="1">
        <v>44615</v>
      </c>
      <c r="F8911" s="4">
        <v>8729</v>
      </c>
      <c r="G8911">
        <v>397</v>
      </c>
      <c r="H8911" s="3">
        <f>_xlfn.XLOOKUP(sales[[#This Row],[Product]],products[Product],products[Cost per box])*sales[[#This Row],[Boxes]]</f>
        <v>3946.18</v>
      </c>
      <c r="I8911" s="4">
        <f>sales[[#This Row],[Revenue]]-sales[[#This Row],[Cost]]</f>
        <v>4782.82</v>
      </c>
    </row>
    <row r="8912" spans="2:9" x14ac:dyDescent="0.25">
      <c r="B8912" t="s">
        <v>57</v>
      </c>
      <c r="C8912" t="s">
        <v>27</v>
      </c>
      <c r="D8912" t="s">
        <v>35</v>
      </c>
      <c r="E8912" s="1">
        <v>44615</v>
      </c>
      <c r="F8912" s="4">
        <v>7581</v>
      </c>
      <c r="G8912">
        <v>770</v>
      </c>
      <c r="H8912" s="3">
        <f>_xlfn.XLOOKUP(sales[[#This Row],[Product]],products[Product],products[Cost per box])*sales[[#This Row],[Boxes]]</f>
        <v>2040.5</v>
      </c>
      <c r="I8912" s="4">
        <f>sales[[#This Row],[Revenue]]-sales[[#This Row],[Cost]]</f>
        <v>5540.5</v>
      </c>
    </row>
    <row r="8913" spans="2:9" x14ac:dyDescent="0.25">
      <c r="B8913" t="s">
        <v>10</v>
      </c>
      <c r="C8913" t="s">
        <v>9</v>
      </c>
      <c r="D8913" t="s">
        <v>36</v>
      </c>
      <c r="E8913" s="1">
        <v>44615</v>
      </c>
      <c r="F8913" s="4">
        <v>3010</v>
      </c>
      <c r="G8913">
        <v>137</v>
      </c>
      <c r="H8913" s="3">
        <f>_xlfn.XLOOKUP(sales[[#This Row],[Product]],products[Product],products[Cost per box])*sales[[#This Row],[Boxes]]</f>
        <v>690.48</v>
      </c>
      <c r="I8913" s="4">
        <f>sales[[#This Row],[Revenue]]-sales[[#This Row],[Cost]]</f>
        <v>2319.52</v>
      </c>
    </row>
    <row r="8914" spans="2:9" x14ac:dyDescent="0.25">
      <c r="B8914" t="s">
        <v>37</v>
      </c>
      <c r="C8914" t="s">
        <v>16</v>
      </c>
      <c r="D8914" t="s">
        <v>19</v>
      </c>
      <c r="E8914" s="1">
        <v>44615</v>
      </c>
      <c r="F8914" s="4">
        <v>4179</v>
      </c>
      <c r="G8914">
        <v>233</v>
      </c>
      <c r="H8914" s="3">
        <f>_xlfn.XLOOKUP(sales[[#This Row],[Product]],products[Product],products[Cost per box])*sales[[#This Row],[Boxes]]</f>
        <v>2383.59</v>
      </c>
      <c r="I8914" s="4">
        <f>sales[[#This Row],[Revenue]]-sales[[#This Row],[Cost]]</f>
        <v>1795.4099999999999</v>
      </c>
    </row>
    <row r="8915" spans="2:9" x14ac:dyDescent="0.25">
      <c r="B8915" t="s">
        <v>29</v>
      </c>
      <c r="C8915" t="s">
        <v>9</v>
      </c>
      <c r="D8915" t="s">
        <v>14</v>
      </c>
      <c r="E8915" s="1">
        <v>44615</v>
      </c>
      <c r="F8915" s="4">
        <v>4494</v>
      </c>
      <c r="G8915">
        <v>205</v>
      </c>
      <c r="H8915" s="3">
        <f>_xlfn.XLOOKUP(sales[[#This Row],[Product]],products[Product],products[Cost per box])*sales[[#This Row],[Boxes]]</f>
        <v>1293.55</v>
      </c>
      <c r="I8915" s="4">
        <f>sales[[#This Row],[Revenue]]-sales[[#This Row],[Cost]]</f>
        <v>3200.45</v>
      </c>
    </row>
    <row r="8916" spans="2:9" x14ac:dyDescent="0.25">
      <c r="B8916" t="s">
        <v>46</v>
      </c>
      <c r="C8916" t="s">
        <v>6</v>
      </c>
      <c r="D8916" t="s">
        <v>19</v>
      </c>
      <c r="E8916" s="1">
        <v>44615</v>
      </c>
      <c r="F8916" s="4">
        <v>1176</v>
      </c>
      <c r="G8916">
        <v>66</v>
      </c>
      <c r="H8916" s="3">
        <f>_xlfn.XLOOKUP(sales[[#This Row],[Product]],products[Product],products[Cost per box])*sales[[#This Row],[Boxes]]</f>
        <v>675.18000000000006</v>
      </c>
      <c r="I8916" s="4">
        <f>sales[[#This Row],[Revenue]]-sales[[#This Row],[Cost]]</f>
        <v>500.81999999999994</v>
      </c>
    </row>
    <row r="8917" spans="2:9" x14ac:dyDescent="0.25">
      <c r="B8917" t="s">
        <v>25</v>
      </c>
      <c r="C8917" t="s">
        <v>11</v>
      </c>
      <c r="D8917" t="s">
        <v>35</v>
      </c>
      <c r="E8917" s="1">
        <v>44615</v>
      </c>
      <c r="F8917" s="4">
        <v>1715</v>
      </c>
      <c r="G8917">
        <v>123</v>
      </c>
      <c r="H8917" s="3">
        <f>_xlfn.XLOOKUP(sales[[#This Row],[Product]],products[Product],products[Cost per box])*sales[[#This Row],[Boxes]]</f>
        <v>325.95</v>
      </c>
      <c r="I8917" s="4">
        <f>sales[[#This Row],[Revenue]]-sales[[#This Row],[Cost]]</f>
        <v>1389.05</v>
      </c>
    </row>
    <row r="8918" spans="2:9" x14ac:dyDescent="0.25">
      <c r="B8918" t="s">
        <v>23</v>
      </c>
      <c r="C8918" t="s">
        <v>6</v>
      </c>
      <c r="D8918" t="s">
        <v>17</v>
      </c>
      <c r="E8918" s="1">
        <v>44615</v>
      </c>
      <c r="F8918" s="4">
        <v>14406</v>
      </c>
      <c r="G8918">
        <v>686</v>
      </c>
      <c r="H8918" s="3">
        <f>_xlfn.XLOOKUP(sales[[#This Row],[Product]],products[Product],products[Cost per box])*sales[[#This Row],[Boxes]]</f>
        <v>4664.8</v>
      </c>
      <c r="I8918" s="4">
        <f>sales[[#This Row],[Revenue]]-sales[[#This Row],[Cost]]</f>
        <v>9741.2000000000007</v>
      </c>
    </row>
    <row r="8919" spans="2:9" x14ac:dyDescent="0.25">
      <c r="B8919" t="s">
        <v>56</v>
      </c>
      <c r="C8919" t="s">
        <v>16</v>
      </c>
      <c r="D8919" t="s">
        <v>35</v>
      </c>
      <c r="E8919" s="1">
        <v>44615</v>
      </c>
      <c r="F8919" s="4">
        <v>1778</v>
      </c>
      <c r="G8919">
        <v>119</v>
      </c>
      <c r="H8919" s="3">
        <f>_xlfn.XLOOKUP(sales[[#This Row],[Product]],products[Product],products[Cost per box])*sales[[#This Row],[Boxes]]</f>
        <v>315.34999999999997</v>
      </c>
      <c r="I8919" s="4">
        <f>sales[[#This Row],[Revenue]]-sales[[#This Row],[Cost]]</f>
        <v>1462.65</v>
      </c>
    </row>
    <row r="8920" spans="2:9" x14ac:dyDescent="0.25">
      <c r="B8920" t="s">
        <v>54</v>
      </c>
      <c r="C8920" t="s">
        <v>6</v>
      </c>
      <c r="D8920" t="s">
        <v>26</v>
      </c>
      <c r="E8920" s="1">
        <v>44615</v>
      </c>
      <c r="F8920" s="4">
        <v>10577</v>
      </c>
      <c r="G8920">
        <v>623</v>
      </c>
      <c r="H8920" s="3">
        <f>_xlfn.XLOOKUP(sales[[#This Row],[Product]],products[Product],products[Cost per box])*sales[[#This Row],[Boxes]]</f>
        <v>4005.89</v>
      </c>
      <c r="I8920" s="4">
        <f>sales[[#This Row],[Revenue]]-sales[[#This Row],[Cost]]</f>
        <v>6571.1100000000006</v>
      </c>
    </row>
    <row r="8921" spans="2:9" x14ac:dyDescent="0.25">
      <c r="B8921" t="s">
        <v>15</v>
      </c>
      <c r="C8921" t="s">
        <v>21</v>
      </c>
      <c r="D8921" t="s">
        <v>36</v>
      </c>
      <c r="E8921" s="1">
        <v>44615</v>
      </c>
      <c r="F8921" s="4">
        <v>357</v>
      </c>
      <c r="G8921">
        <v>16</v>
      </c>
      <c r="H8921" s="3">
        <f>_xlfn.XLOOKUP(sales[[#This Row],[Product]],products[Product],products[Cost per box])*sales[[#This Row],[Boxes]]</f>
        <v>80.64</v>
      </c>
      <c r="I8921" s="4">
        <f>sales[[#This Row],[Revenue]]-sales[[#This Row],[Cost]]</f>
        <v>276.36</v>
      </c>
    </row>
    <row r="8922" spans="2:9" x14ac:dyDescent="0.25">
      <c r="B8922" t="s">
        <v>25</v>
      </c>
      <c r="C8922" t="s">
        <v>16</v>
      </c>
      <c r="D8922" t="s">
        <v>24</v>
      </c>
      <c r="E8922" s="1">
        <v>44615</v>
      </c>
      <c r="F8922" s="4">
        <v>15001</v>
      </c>
      <c r="G8922">
        <v>653</v>
      </c>
      <c r="H8922" s="3">
        <f>_xlfn.XLOOKUP(sales[[#This Row],[Product]],products[Product],products[Cost per box])*sales[[#This Row],[Boxes]]</f>
        <v>6863.03</v>
      </c>
      <c r="I8922" s="4">
        <f>sales[[#This Row],[Revenue]]-sales[[#This Row],[Cost]]</f>
        <v>8137.97</v>
      </c>
    </row>
    <row r="8923" spans="2:9" x14ac:dyDescent="0.25">
      <c r="B8923" t="s">
        <v>34</v>
      </c>
      <c r="C8923" t="s">
        <v>9</v>
      </c>
      <c r="D8923" t="s">
        <v>42</v>
      </c>
      <c r="E8923" s="1">
        <v>44615</v>
      </c>
      <c r="F8923" s="4">
        <v>6293</v>
      </c>
      <c r="G8923">
        <v>371</v>
      </c>
      <c r="H8923" s="3">
        <f>_xlfn.XLOOKUP(sales[[#This Row],[Product]],products[Product],products[Cost per box])*sales[[#This Row],[Boxes]]</f>
        <v>1758.5400000000002</v>
      </c>
      <c r="I8923" s="4">
        <f>sales[[#This Row],[Revenue]]-sales[[#This Row],[Cost]]</f>
        <v>4534.46</v>
      </c>
    </row>
    <row r="8924" spans="2:9" x14ac:dyDescent="0.25">
      <c r="B8924" t="s">
        <v>46</v>
      </c>
      <c r="C8924" t="s">
        <v>16</v>
      </c>
      <c r="D8924" t="s">
        <v>26</v>
      </c>
      <c r="E8924" s="1">
        <v>44615</v>
      </c>
      <c r="F8924" s="4">
        <v>1393</v>
      </c>
      <c r="G8924">
        <v>108</v>
      </c>
      <c r="H8924" s="3">
        <f>_xlfn.XLOOKUP(sales[[#This Row],[Product]],products[Product],products[Cost per box])*sales[[#This Row],[Boxes]]</f>
        <v>694.43999999999994</v>
      </c>
      <c r="I8924" s="4">
        <f>sales[[#This Row],[Revenue]]-sales[[#This Row],[Cost]]</f>
        <v>698.56000000000006</v>
      </c>
    </row>
    <row r="8925" spans="2:9" x14ac:dyDescent="0.25">
      <c r="B8925" t="s">
        <v>32</v>
      </c>
      <c r="C8925" t="s">
        <v>21</v>
      </c>
      <c r="D8925" t="s">
        <v>45</v>
      </c>
      <c r="E8925" s="1">
        <v>44615</v>
      </c>
      <c r="F8925" s="4">
        <v>8498</v>
      </c>
      <c r="G8925">
        <v>340</v>
      </c>
      <c r="H8925" s="3">
        <f>_xlfn.XLOOKUP(sales[[#This Row],[Product]],products[Product],products[Cost per box])*sales[[#This Row],[Boxes]]</f>
        <v>2628.2000000000003</v>
      </c>
      <c r="I8925" s="4">
        <f>sales[[#This Row],[Revenue]]-sales[[#This Row],[Cost]]</f>
        <v>5869.7999999999993</v>
      </c>
    </row>
    <row r="8926" spans="2:9" x14ac:dyDescent="0.25">
      <c r="B8926" t="s">
        <v>20</v>
      </c>
      <c r="C8926" t="s">
        <v>16</v>
      </c>
      <c r="D8926" t="s">
        <v>52</v>
      </c>
      <c r="E8926" s="1">
        <v>44615</v>
      </c>
      <c r="F8926" s="4">
        <v>10521</v>
      </c>
      <c r="G8926">
        <v>700</v>
      </c>
      <c r="H8926" s="3">
        <f>_xlfn.XLOOKUP(sales[[#This Row],[Product]],products[Product],products[Cost per box])*sales[[#This Row],[Boxes]]</f>
        <v>2324</v>
      </c>
      <c r="I8926" s="4">
        <f>sales[[#This Row],[Revenue]]-sales[[#This Row],[Cost]]</f>
        <v>8197</v>
      </c>
    </row>
    <row r="8927" spans="2:9" x14ac:dyDescent="0.25">
      <c r="B8927" t="s">
        <v>5</v>
      </c>
      <c r="C8927" t="s">
        <v>6</v>
      </c>
      <c r="D8927" t="s">
        <v>30</v>
      </c>
      <c r="E8927" s="1">
        <v>44615</v>
      </c>
      <c r="F8927" s="4">
        <v>3458</v>
      </c>
      <c r="G8927">
        <v>133</v>
      </c>
      <c r="H8927" s="3">
        <f>_xlfn.XLOOKUP(sales[[#This Row],[Product]],products[Product],products[Cost per box])*sales[[#This Row],[Boxes]]</f>
        <v>489.44</v>
      </c>
      <c r="I8927" s="4">
        <f>sales[[#This Row],[Revenue]]-sales[[#This Row],[Cost]]</f>
        <v>2968.56</v>
      </c>
    </row>
    <row r="8928" spans="2:9" x14ac:dyDescent="0.25">
      <c r="B8928" t="s">
        <v>15</v>
      </c>
      <c r="C8928" t="s">
        <v>11</v>
      </c>
      <c r="D8928" t="s">
        <v>52</v>
      </c>
      <c r="E8928" s="1">
        <v>44615</v>
      </c>
      <c r="F8928" s="4">
        <v>1918</v>
      </c>
      <c r="G8928">
        <v>148</v>
      </c>
      <c r="H8928" s="3">
        <f>_xlfn.XLOOKUP(sales[[#This Row],[Product]],products[Product],products[Cost per box])*sales[[#This Row],[Boxes]]</f>
        <v>491.35999999999996</v>
      </c>
      <c r="I8928" s="4">
        <f>sales[[#This Row],[Revenue]]-sales[[#This Row],[Cost]]</f>
        <v>1426.64</v>
      </c>
    </row>
    <row r="8929" spans="2:9" x14ac:dyDescent="0.25">
      <c r="B8929" t="s">
        <v>37</v>
      </c>
      <c r="C8929" t="s">
        <v>27</v>
      </c>
      <c r="D8929" t="s">
        <v>19</v>
      </c>
      <c r="E8929" s="1">
        <v>44615</v>
      </c>
      <c r="F8929" s="4">
        <v>5628</v>
      </c>
      <c r="G8929">
        <v>282</v>
      </c>
      <c r="H8929" s="3">
        <f>_xlfn.XLOOKUP(sales[[#This Row],[Product]],products[Product],products[Cost per box])*sales[[#This Row],[Boxes]]</f>
        <v>2884.86</v>
      </c>
      <c r="I8929" s="4">
        <f>sales[[#This Row],[Revenue]]-sales[[#This Row],[Cost]]</f>
        <v>2743.14</v>
      </c>
    </row>
    <row r="8930" spans="2:9" x14ac:dyDescent="0.25">
      <c r="B8930" t="s">
        <v>5</v>
      </c>
      <c r="C8930" t="s">
        <v>16</v>
      </c>
      <c r="D8930" t="s">
        <v>14</v>
      </c>
      <c r="E8930" s="1">
        <v>44615</v>
      </c>
      <c r="F8930" s="4">
        <v>6664</v>
      </c>
      <c r="G8930">
        <v>267</v>
      </c>
      <c r="H8930" s="3">
        <f>_xlfn.XLOOKUP(sales[[#This Row],[Product]],products[Product],products[Cost per box])*sales[[#This Row],[Boxes]]</f>
        <v>1684.77</v>
      </c>
      <c r="I8930" s="4">
        <f>sales[[#This Row],[Revenue]]-sales[[#This Row],[Cost]]</f>
        <v>4979.2299999999996</v>
      </c>
    </row>
    <row r="8931" spans="2:9" x14ac:dyDescent="0.25">
      <c r="B8931" t="s">
        <v>5</v>
      </c>
      <c r="C8931" t="s">
        <v>27</v>
      </c>
      <c r="D8931" t="s">
        <v>19</v>
      </c>
      <c r="E8931" s="1">
        <v>44615</v>
      </c>
      <c r="F8931" s="4">
        <v>17542</v>
      </c>
      <c r="G8931">
        <v>910</v>
      </c>
      <c r="H8931" s="3">
        <f>_xlfn.XLOOKUP(sales[[#This Row],[Product]],products[Product],products[Cost per box])*sales[[#This Row],[Boxes]]</f>
        <v>9309.3000000000011</v>
      </c>
      <c r="I8931" s="4">
        <f>sales[[#This Row],[Revenue]]-sales[[#This Row],[Cost]]</f>
        <v>8232.6999999999989</v>
      </c>
    </row>
    <row r="8932" spans="2:9" x14ac:dyDescent="0.25">
      <c r="B8932" t="s">
        <v>49</v>
      </c>
      <c r="C8932" t="s">
        <v>16</v>
      </c>
      <c r="D8932" t="s">
        <v>28</v>
      </c>
      <c r="E8932" s="1">
        <v>44615</v>
      </c>
      <c r="F8932" s="4">
        <v>1841</v>
      </c>
      <c r="G8932">
        <v>77</v>
      </c>
      <c r="H8932" s="3">
        <f>_xlfn.XLOOKUP(sales[[#This Row],[Product]],products[Product],products[Cost per box])*sales[[#This Row],[Boxes]]</f>
        <v>212.51999999999998</v>
      </c>
      <c r="I8932" s="4">
        <f>sales[[#This Row],[Revenue]]-sales[[#This Row],[Cost]]</f>
        <v>1628.48</v>
      </c>
    </row>
    <row r="8933" spans="2:9" x14ac:dyDescent="0.25">
      <c r="B8933" t="s">
        <v>5</v>
      </c>
      <c r="C8933" t="s">
        <v>21</v>
      </c>
      <c r="D8933" t="s">
        <v>17</v>
      </c>
      <c r="E8933" s="1">
        <v>44615</v>
      </c>
      <c r="F8933" s="4">
        <v>2408</v>
      </c>
      <c r="G8933">
        <v>105</v>
      </c>
      <c r="H8933" s="3">
        <f>_xlfn.XLOOKUP(sales[[#This Row],[Product]],products[Product],products[Cost per box])*sales[[#This Row],[Boxes]]</f>
        <v>714</v>
      </c>
      <c r="I8933" s="4">
        <f>sales[[#This Row],[Revenue]]-sales[[#This Row],[Cost]]</f>
        <v>1694</v>
      </c>
    </row>
    <row r="8934" spans="2:9" x14ac:dyDescent="0.25">
      <c r="B8934" t="s">
        <v>32</v>
      </c>
      <c r="C8934" t="s">
        <v>6</v>
      </c>
      <c r="D8934" t="s">
        <v>38</v>
      </c>
      <c r="E8934" s="1">
        <v>44615</v>
      </c>
      <c r="F8934" s="4">
        <v>9212</v>
      </c>
      <c r="G8934">
        <v>485</v>
      </c>
      <c r="H8934" s="3">
        <f>_xlfn.XLOOKUP(sales[[#This Row],[Product]],products[Product],products[Cost per box])*sales[[#This Row],[Boxes]]</f>
        <v>4820.8999999999996</v>
      </c>
      <c r="I8934" s="4">
        <f>sales[[#This Row],[Revenue]]-sales[[#This Row],[Cost]]</f>
        <v>4391.1000000000004</v>
      </c>
    </row>
    <row r="8935" spans="2:9" x14ac:dyDescent="0.25">
      <c r="B8935" t="s">
        <v>49</v>
      </c>
      <c r="C8935" t="s">
        <v>21</v>
      </c>
      <c r="D8935" t="s">
        <v>43</v>
      </c>
      <c r="E8935" s="1">
        <v>44615</v>
      </c>
      <c r="F8935" s="4">
        <v>7154</v>
      </c>
      <c r="G8935">
        <v>326</v>
      </c>
      <c r="H8935" s="3">
        <f>_xlfn.XLOOKUP(sales[[#This Row],[Product]],products[Product],products[Cost per box])*sales[[#This Row],[Boxes]]</f>
        <v>1255.1000000000001</v>
      </c>
      <c r="I8935" s="4">
        <f>sales[[#This Row],[Revenue]]-sales[[#This Row],[Cost]]</f>
        <v>5898.9</v>
      </c>
    </row>
    <row r="8936" spans="2:9" x14ac:dyDescent="0.25">
      <c r="B8936" t="s">
        <v>29</v>
      </c>
      <c r="C8936" t="s">
        <v>27</v>
      </c>
      <c r="D8936" t="s">
        <v>50</v>
      </c>
      <c r="E8936" s="1">
        <v>44615</v>
      </c>
      <c r="F8936" s="4">
        <v>2807</v>
      </c>
      <c r="G8936">
        <v>141</v>
      </c>
      <c r="H8936" s="3">
        <f>_xlfn.XLOOKUP(sales[[#This Row],[Product]],products[Product],products[Cost per box])*sales[[#This Row],[Boxes]]</f>
        <v>1749.81</v>
      </c>
      <c r="I8936" s="4">
        <f>sales[[#This Row],[Revenue]]-sales[[#This Row],[Cost]]</f>
        <v>1057.19</v>
      </c>
    </row>
    <row r="8937" spans="2:9" x14ac:dyDescent="0.25">
      <c r="B8937" t="s">
        <v>18</v>
      </c>
      <c r="C8937" t="s">
        <v>27</v>
      </c>
      <c r="D8937" t="s">
        <v>26</v>
      </c>
      <c r="E8937" s="1">
        <v>44615</v>
      </c>
      <c r="F8937" s="4">
        <v>9940</v>
      </c>
      <c r="G8937">
        <v>622</v>
      </c>
      <c r="H8937" s="3">
        <f>_xlfn.XLOOKUP(sales[[#This Row],[Product]],products[Product],products[Cost per box])*sales[[#This Row],[Boxes]]</f>
        <v>3999.46</v>
      </c>
      <c r="I8937" s="4">
        <f>sales[[#This Row],[Revenue]]-sales[[#This Row],[Cost]]</f>
        <v>5940.54</v>
      </c>
    </row>
    <row r="8938" spans="2:9" x14ac:dyDescent="0.25">
      <c r="B8938" t="s">
        <v>57</v>
      </c>
      <c r="C8938" t="s">
        <v>11</v>
      </c>
      <c r="D8938" t="s">
        <v>35</v>
      </c>
      <c r="E8938" s="1">
        <v>44615</v>
      </c>
      <c r="F8938" s="4">
        <v>98</v>
      </c>
      <c r="G8938">
        <v>9</v>
      </c>
      <c r="H8938" s="3">
        <f>_xlfn.XLOOKUP(sales[[#This Row],[Product]],products[Product],products[Cost per box])*sales[[#This Row],[Boxes]]</f>
        <v>23.849999999999998</v>
      </c>
      <c r="I8938" s="4">
        <f>sales[[#This Row],[Revenue]]-sales[[#This Row],[Cost]]</f>
        <v>74.150000000000006</v>
      </c>
    </row>
    <row r="8939" spans="2:9" x14ac:dyDescent="0.25">
      <c r="B8939" t="s">
        <v>56</v>
      </c>
      <c r="C8939" t="s">
        <v>6</v>
      </c>
      <c r="D8939" t="s">
        <v>36</v>
      </c>
      <c r="E8939" s="1">
        <v>44615</v>
      </c>
      <c r="F8939" s="4">
        <v>8064</v>
      </c>
      <c r="G8939">
        <v>336</v>
      </c>
      <c r="H8939" s="3">
        <f>_xlfn.XLOOKUP(sales[[#This Row],[Product]],products[Product],products[Cost per box])*sales[[#This Row],[Boxes]]</f>
        <v>1693.44</v>
      </c>
      <c r="I8939" s="4">
        <f>sales[[#This Row],[Revenue]]-sales[[#This Row],[Cost]]</f>
        <v>6370.5599999999995</v>
      </c>
    </row>
    <row r="8940" spans="2:9" x14ac:dyDescent="0.25">
      <c r="B8940" t="s">
        <v>32</v>
      </c>
      <c r="C8940" t="s">
        <v>6</v>
      </c>
      <c r="D8940" t="s">
        <v>17</v>
      </c>
      <c r="E8940" s="1">
        <v>44615</v>
      </c>
      <c r="F8940" s="4">
        <v>7742</v>
      </c>
      <c r="G8940">
        <v>388</v>
      </c>
      <c r="H8940" s="3">
        <f>_xlfn.XLOOKUP(sales[[#This Row],[Product]],products[Product],products[Cost per box])*sales[[#This Row],[Boxes]]</f>
        <v>2638.4</v>
      </c>
      <c r="I8940" s="4">
        <f>sales[[#This Row],[Revenue]]-sales[[#This Row],[Cost]]</f>
        <v>5103.6000000000004</v>
      </c>
    </row>
    <row r="8941" spans="2:9" x14ac:dyDescent="0.25">
      <c r="B8941" t="s">
        <v>40</v>
      </c>
      <c r="C8941" t="s">
        <v>27</v>
      </c>
      <c r="D8941" t="s">
        <v>14</v>
      </c>
      <c r="E8941" s="1">
        <v>44615</v>
      </c>
      <c r="F8941" s="4">
        <v>6041</v>
      </c>
      <c r="G8941">
        <v>263</v>
      </c>
      <c r="H8941" s="3">
        <f>_xlfn.XLOOKUP(sales[[#This Row],[Product]],products[Product],products[Cost per box])*sales[[#This Row],[Boxes]]</f>
        <v>1659.53</v>
      </c>
      <c r="I8941" s="4">
        <f>sales[[#This Row],[Revenue]]-sales[[#This Row],[Cost]]</f>
        <v>4381.47</v>
      </c>
    </row>
    <row r="8942" spans="2:9" x14ac:dyDescent="0.25">
      <c r="B8942" t="s">
        <v>40</v>
      </c>
      <c r="C8942" t="s">
        <v>9</v>
      </c>
      <c r="D8942" t="s">
        <v>28</v>
      </c>
      <c r="E8942" s="1">
        <v>44615</v>
      </c>
      <c r="F8942" s="4">
        <v>10626</v>
      </c>
      <c r="G8942">
        <v>443</v>
      </c>
      <c r="H8942" s="3">
        <f>_xlfn.XLOOKUP(sales[[#This Row],[Product]],products[Product],products[Cost per box])*sales[[#This Row],[Boxes]]</f>
        <v>1222.6799999999998</v>
      </c>
      <c r="I8942" s="4">
        <f>sales[[#This Row],[Revenue]]-sales[[#This Row],[Cost]]</f>
        <v>9403.32</v>
      </c>
    </row>
    <row r="8943" spans="2:9" x14ac:dyDescent="0.25">
      <c r="B8943" t="s">
        <v>51</v>
      </c>
      <c r="C8943" t="s">
        <v>9</v>
      </c>
      <c r="D8943" t="s">
        <v>43</v>
      </c>
      <c r="E8943" s="1">
        <v>44615</v>
      </c>
      <c r="F8943" s="4">
        <v>6867</v>
      </c>
      <c r="G8943">
        <v>344</v>
      </c>
      <c r="H8943" s="3">
        <f>_xlfn.XLOOKUP(sales[[#This Row],[Product]],products[Product],products[Cost per box])*sales[[#This Row],[Boxes]]</f>
        <v>1324.4</v>
      </c>
      <c r="I8943" s="4">
        <f>sales[[#This Row],[Revenue]]-sales[[#This Row],[Cost]]</f>
        <v>5542.6</v>
      </c>
    </row>
    <row r="8944" spans="2:9" x14ac:dyDescent="0.25">
      <c r="B8944" t="s">
        <v>18</v>
      </c>
      <c r="C8944" t="s">
        <v>21</v>
      </c>
      <c r="D8944" t="s">
        <v>36</v>
      </c>
      <c r="E8944" s="1">
        <v>44615</v>
      </c>
      <c r="F8944" s="4">
        <v>8253</v>
      </c>
      <c r="G8944">
        <v>393</v>
      </c>
      <c r="H8944" s="3">
        <f>_xlfn.XLOOKUP(sales[[#This Row],[Product]],products[Product],products[Cost per box])*sales[[#This Row],[Boxes]]</f>
        <v>1980.72</v>
      </c>
      <c r="I8944" s="4">
        <f>sales[[#This Row],[Revenue]]-sales[[#This Row],[Cost]]</f>
        <v>6272.28</v>
      </c>
    </row>
    <row r="8945" spans="2:9" x14ac:dyDescent="0.25">
      <c r="B8945" t="s">
        <v>33</v>
      </c>
      <c r="C8945" t="s">
        <v>16</v>
      </c>
      <c r="D8945" t="s">
        <v>17</v>
      </c>
      <c r="E8945" s="1">
        <v>44615</v>
      </c>
      <c r="F8945" s="4">
        <v>1099</v>
      </c>
      <c r="G8945">
        <v>46</v>
      </c>
      <c r="H8945" s="3">
        <f>_xlfn.XLOOKUP(sales[[#This Row],[Product]],products[Product],products[Cost per box])*sales[[#This Row],[Boxes]]</f>
        <v>312.8</v>
      </c>
      <c r="I8945" s="4">
        <f>sales[[#This Row],[Revenue]]-sales[[#This Row],[Cost]]</f>
        <v>786.2</v>
      </c>
    </row>
    <row r="8946" spans="2:9" x14ac:dyDescent="0.25">
      <c r="B8946" t="s">
        <v>54</v>
      </c>
      <c r="C8946" t="s">
        <v>21</v>
      </c>
      <c r="D8946" t="s">
        <v>30</v>
      </c>
      <c r="E8946" s="1">
        <v>44615</v>
      </c>
      <c r="F8946" s="4">
        <v>3878</v>
      </c>
      <c r="G8946">
        <v>139</v>
      </c>
      <c r="H8946" s="3">
        <f>_xlfn.XLOOKUP(sales[[#This Row],[Product]],products[Product],products[Cost per box])*sales[[#This Row],[Boxes]]</f>
        <v>511.52000000000004</v>
      </c>
      <c r="I8946" s="4">
        <f>sales[[#This Row],[Revenue]]-sales[[#This Row],[Cost]]</f>
        <v>3366.48</v>
      </c>
    </row>
    <row r="8947" spans="2:9" x14ac:dyDescent="0.25">
      <c r="B8947" t="s">
        <v>10</v>
      </c>
      <c r="C8947" t="s">
        <v>11</v>
      </c>
      <c r="D8947" t="s">
        <v>12</v>
      </c>
      <c r="E8947" s="1">
        <v>44615</v>
      </c>
      <c r="F8947" s="4">
        <v>1288</v>
      </c>
      <c r="G8947">
        <v>86</v>
      </c>
      <c r="H8947" s="3">
        <f>_xlfn.XLOOKUP(sales[[#This Row],[Product]],products[Product],products[Cost per box])*sales[[#This Row],[Boxes]]</f>
        <v>724.98</v>
      </c>
      <c r="I8947" s="4">
        <f>sales[[#This Row],[Revenue]]-sales[[#This Row],[Cost]]</f>
        <v>563.02</v>
      </c>
    </row>
    <row r="8948" spans="2:9" x14ac:dyDescent="0.25">
      <c r="B8948" t="s">
        <v>53</v>
      </c>
      <c r="C8948" t="s">
        <v>11</v>
      </c>
      <c r="D8948" t="s">
        <v>17</v>
      </c>
      <c r="E8948" s="1">
        <v>44616</v>
      </c>
      <c r="F8948" s="4">
        <v>6930</v>
      </c>
      <c r="G8948">
        <v>330</v>
      </c>
      <c r="H8948" s="3">
        <f>_xlfn.XLOOKUP(sales[[#This Row],[Product]],products[Product],products[Cost per box])*sales[[#This Row],[Boxes]]</f>
        <v>2244</v>
      </c>
      <c r="I8948" s="4">
        <f>sales[[#This Row],[Revenue]]-sales[[#This Row],[Cost]]</f>
        <v>4686</v>
      </c>
    </row>
    <row r="8949" spans="2:9" x14ac:dyDescent="0.25">
      <c r="B8949" t="s">
        <v>13</v>
      </c>
      <c r="C8949" t="s">
        <v>6</v>
      </c>
      <c r="D8949" t="s">
        <v>45</v>
      </c>
      <c r="E8949" s="1">
        <v>44616</v>
      </c>
      <c r="F8949" s="4">
        <v>5159</v>
      </c>
      <c r="G8949">
        <v>235</v>
      </c>
      <c r="H8949" s="3">
        <f>_xlfn.XLOOKUP(sales[[#This Row],[Product]],products[Product],products[Cost per box])*sales[[#This Row],[Boxes]]</f>
        <v>1816.5500000000002</v>
      </c>
      <c r="I8949" s="4">
        <f>sales[[#This Row],[Revenue]]-sales[[#This Row],[Cost]]</f>
        <v>3342.45</v>
      </c>
    </row>
    <row r="8950" spans="2:9" x14ac:dyDescent="0.25">
      <c r="B8950" t="s">
        <v>20</v>
      </c>
      <c r="C8950" t="s">
        <v>9</v>
      </c>
      <c r="D8950" t="s">
        <v>48</v>
      </c>
      <c r="E8950" s="1">
        <v>44616</v>
      </c>
      <c r="F8950" s="4">
        <v>4263</v>
      </c>
      <c r="G8950">
        <v>171</v>
      </c>
      <c r="H8950" s="3">
        <f>_xlfn.XLOOKUP(sales[[#This Row],[Product]],products[Product],products[Cost per box])*sales[[#This Row],[Boxes]]</f>
        <v>1279.0800000000002</v>
      </c>
      <c r="I8950" s="4">
        <f>sales[[#This Row],[Revenue]]-sales[[#This Row],[Cost]]</f>
        <v>2983.92</v>
      </c>
    </row>
    <row r="8951" spans="2:9" x14ac:dyDescent="0.25">
      <c r="B8951" t="s">
        <v>41</v>
      </c>
      <c r="C8951" t="s">
        <v>16</v>
      </c>
      <c r="D8951" t="s">
        <v>30</v>
      </c>
      <c r="E8951" s="1">
        <v>44616</v>
      </c>
      <c r="F8951" s="4">
        <v>4494</v>
      </c>
      <c r="G8951">
        <v>161</v>
      </c>
      <c r="H8951" s="3">
        <f>_xlfn.XLOOKUP(sales[[#This Row],[Product]],products[Product],products[Cost per box])*sales[[#This Row],[Boxes]]</f>
        <v>592.48</v>
      </c>
      <c r="I8951" s="4">
        <f>sales[[#This Row],[Revenue]]-sales[[#This Row],[Cost]]</f>
        <v>3901.52</v>
      </c>
    </row>
    <row r="8952" spans="2:9" x14ac:dyDescent="0.25">
      <c r="B8952" t="s">
        <v>18</v>
      </c>
      <c r="C8952" t="s">
        <v>27</v>
      </c>
      <c r="D8952" t="s">
        <v>42</v>
      </c>
      <c r="E8952" s="1">
        <v>44616</v>
      </c>
      <c r="F8952" s="4">
        <v>8428</v>
      </c>
      <c r="G8952">
        <v>602</v>
      </c>
      <c r="H8952" s="3">
        <f>_xlfn.XLOOKUP(sales[[#This Row],[Product]],products[Product],products[Cost per box])*sales[[#This Row],[Boxes]]</f>
        <v>2853.48</v>
      </c>
      <c r="I8952" s="4">
        <f>sales[[#This Row],[Revenue]]-sales[[#This Row],[Cost]]</f>
        <v>5574.52</v>
      </c>
    </row>
    <row r="8953" spans="2:9" x14ac:dyDescent="0.25">
      <c r="B8953" t="s">
        <v>49</v>
      </c>
      <c r="C8953" t="s">
        <v>9</v>
      </c>
      <c r="D8953" t="s">
        <v>36</v>
      </c>
      <c r="E8953" s="1">
        <v>44616</v>
      </c>
      <c r="F8953" s="4">
        <v>3024</v>
      </c>
      <c r="G8953">
        <v>126</v>
      </c>
      <c r="H8953" s="3">
        <f>_xlfn.XLOOKUP(sales[[#This Row],[Product]],products[Product],products[Cost per box])*sales[[#This Row],[Boxes]]</f>
        <v>635.04</v>
      </c>
      <c r="I8953" s="4">
        <f>sales[[#This Row],[Revenue]]-sales[[#This Row],[Cost]]</f>
        <v>2388.96</v>
      </c>
    </row>
    <row r="8954" spans="2:9" x14ac:dyDescent="0.25">
      <c r="B8954" t="s">
        <v>57</v>
      </c>
      <c r="C8954" t="s">
        <v>6</v>
      </c>
      <c r="D8954" t="s">
        <v>24</v>
      </c>
      <c r="E8954" s="1">
        <v>44616</v>
      </c>
      <c r="F8954" s="4">
        <v>1141</v>
      </c>
      <c r="G8954">
        <v>52</v>
      </c>
      <c r="H8954" s="3">
        <f>_xlfn.XLOOKUP(sales[[#This Row],[Product]],products[Product],products[Cost per box])*sales[[#This Row],[Boxes]]</f>
        <v>546.52</v>
      </c>
      <c r="I8954" s="4">
        <f>sales[[#This Row],[Revenue]]-sales[[#This Row],[Cost]]</f>
        <v>594.48</v>
      </c>
    </row>
    <row r="8955" spans="2:9" x14ac:dyDescent="0.25">
      <c r="B8955" t="s">
        <v>56</v>
      </c>
      <c r="C8955" t="s">
        <v>11</v>
      </c>
      <c r="D8955" t="s">
        <v>38</v>
      </c>
      <c r="E8955" s="1">
        <v>44616</v>
      </c>
      <c r="F8955" s="4">
        <v>7504</v>
      </c>
      <c r="G8955">
        <v>327</v>
      </c>
      <c r="H8955" s="3">
        <f>_xlfn.XLOOKUP(sales[[#This Row],[Product]],products[Product],products[Cost per box])*sales[[#This Row],[Boxes]]</f>
        <v>3250.3799999999997</v>
      </c>
      <c r="I8955" s="4">
        <f>sales[[#This Row],[Revenue]]-sales[[#This Row],[Cost]]</f>
        <v>4253.6200000000008</v>
      </c>
    </row>
    <row r="8956" spans="2:9" x14ac:dyDescent="0.25">
      <c r="B8956" t="s">
        <v>25</v>
      </c>
      <c r="C8956" t="s">
        <v>6</v>
      </c>
      <c r="D8956" t="s">
        <v>47</v>
      </c>
      <c r="E8956" s="1">
        <v>44616</v>
      </c>
      <c r="F8956" s="4">
        <v>2674</v>
      </c>
      <c r="G8956">
        <v>268</v>
      </c>
      <c r="H8956" s="3">
        <f>_xlfn.XLOOKUP(sales[[#This Row],[Product]],products[Product],products[Cost per box])*sales[[#This Row],[Boxes]]</f>
        <v>1409.6799999999998</v>
      </c>
      <c r="I8956" s="4">
        <f>sales[[#This Row],[Revenue]]-sales[[#This Row],[Cost]]</f>
        <v>1264.3200000000002</v>
      </c>
    </row>
    <row r="8957" spans="2:9" x14ac:dyDescent="0.25">
      <c r="B8957" t="s">
        <v>29</v>
      </c>
      <c r="C8957" t="s">
        <v>9</v>
      </c>
      <c r="D8957" t="s">
        <v>45</v>
      </c>
      <c r="E8957" s="1">
        <v>44616</v>
      </c>
      <c r="F8957" s="4">
        <v>875</v>
      </c>
      <c r="G8957">
        <v>40</v>
      </c>
      <c r="H8957" s="3">
        <f>_xlfn.XLOOKUP(sales[[#This Row],[Product]],products[Product],products[Cost per box])*sales[[#This Row],[Boxes]]</f>
        <v>309.20000000000005</v>
      </c>
      <c r="I8957" s="4">
        <f>sales[[#This Row],[Revenue]]-sales[[#This Row],[Cost]]</f>
        <v>565.79999999999995</v>
      </c>
    </row>
    <row r="8958" spans="2:9" x14ac:dyDescent="0.25">
      <c r="B8958" t="s">
        <v>46</v>
      </c>
      <c r="C8958" t="s">
        <v>16</v>
      </c>
      <c r="D8958" t="s">
        <v>35</v>
      </c>
      <c r="E8958" s="1">
        <v>44616</v>
      </c>
      <c r="F8958" s="4">
        <v>4060</v>
      </c>
      <c r="G8958">
        <v>271</v>
      </c>
      <c r="H8958" s="3">
        <f>_xlfn.XLOOKUP(sales[[#This Row],[Product]],products[Product],products[Cost per box])*sales[[#This Row],[Boxes]]</f>
        <v>718.15</v>
      </c>
      <c r="I8958" s="4">
        <f>sales[[#This Row],[Revenue]]-sales[[#This Row],[Cost]]</f>
        <v>3341.85</v>
      </c>
    </row>
    <row r="8959" spans="2:9" x14ac:dyDescent="0.25">
      <c r="B8959" t="s">
        <v>53</v>
      </c>
      <c r="C8959" t="s">
        <v>27</v>
      </c>
      <c r="D8959" t="s">
        <v>38</v>
      </c>
      <c r="E8959" s="1">
        <v>44616</v>
      </c>
      <c r="F8959" s="4">
        <v>6363</v>
      </c>
      <c r="G8959">
        <v>354</v>
      </c>
      <c r="H8959" s="3">
        <f>_xlfn.XLOOKUP(sales[[#This Row],[Product]],products[Product],products[Cost per box])*sales[[#This Row],[Boxes]]</f>
        <v>3518.7599999999998</v>
      </c>
      <c r="I8959" s="4">
        <f>sales[[#This Row],[Revenue]]-sales[[#This Row],[Cost]]</f>
        <v>2844.2400000000002</v>
      </c>
    </row>
    <row r="8960" spans="2:9" x14ac:dyDescent="0.25">
      <c r="B8960" t="s">
        <v>8</v>
      </c>
      <c r="C8960" t="s">
        <v>11</v>
      </c>
      <c r="D8960" t="s">
        <v>31</v>
      </c>
      <c r="E8960" s="1">
        <v>44616</v>
      </c>
      <c r="F8960" s="4">
        <v>4333</v>
      </c>
      <c r="G8960">
        <v>167</v>
      </c>
      <c r="H8960" s="3">
        <f>_xlfn.XLOOKUP(sales[[#This Row],[Product]],products[Product],products[Cost per box])*sales[[#This Row],[Boxes]]</f>
        <v>955.24</v>
      </c>
      <c r="I8960" s="4">
        <f>sales[[#This Row],[Revenue]]-sales[[#This Row],[Cost]]</f>
        <v>3377.76</v>
      </c>
    </row>
    <row r="8961" spans="2:9" x14ac:dyDescent="0.25">
      <c r="B8961" t="s">
        <v>40</v>
      </c>
      <c r="C8961" t="s">
        <v>27</v>
      </c>
      <c r="D8961" t="s">
        <v>47</v>
      </c>
      <c r="E8961" s="1">
        <v>44616</v>
      </c>
      <c r="F8961" s="4">
        <v>6055</v>
      </c>
      <c r="G8961">
        <v>770</v>
      </c>
      <c r="H8961" s="3">
        <f>_xlfn.XLOOKUP(sales[[#This Row],[Product]],products[Product],products[Cost per box])*sales[[#This Row],[Boxes]]</f>
        <v>4050.2</v>
      </c>
      <c r="I8961" s="4">
        <f>sales[[#This Row],[Revenue]]-sales[[#This Row],[Cost]]</f>
        <v>2004.8000000000002</v>
      </c>
    </row>
    <row r="8962" spans="2:9" x14ac:dyDescent="0.25">
      <c r="B8962" t="s">
        <v>57</v>
      </c>
      <c r="C8962" t="s">
        <v>6</v>
      </c>
      <c r="D8962" t="s">
        <v>47</v>
      </c>
      <c r="E8962" s="1">
        <v>44616</v>
      </c>
      <c r="F8962" s="4">
        <v>2296</v>
      </c>
      <c r="G8962">
        <v>287</v>
      </c>
      <c r="H8962" s="3">
        <f>_xlfn.XLOOKUP(sales[[#This Row],[Product]],products[Product],products[Cost per box])*sales[[#This Row],[Boxes]]</f>
        <v>1509.62</v>
      </c>
      <c r="I8962" s="4">
        <f>sales[[#This Row],[Revenue]]-sales[[#This Row],[Cost]]</f>
        <v>786.38000000000011</v>
      </c>
    </row>
    <row r="8963" spans="2:9" x14ac:dyDescent="0.25">
      <c r="B8963" t="s">
        <v>5</v>
      </c>
      <c r="C8963" t="s">
        <v>11</v>
      </c>
      <c r="D8963" t="s">
        <v>12</v>
      </c>
      <c r="E8963" s="1">
        <v>44616</v>
      </c>
      <c r="F8963" s="4">
        <v>8883</v>
      </c>
      <c r="G8963">
        <v>684</v>
      </c>
      <c r="H8963" s="3">
        <f>_xlfn.XLOOKUP(sales[[#This Row],[Product]],products[Product],products[Cost per box])*sales[[#This Row],[Boxes]]</f>
        <v>5766.12</v>
      </c>
      <c r="I8963" s="4">
        <f>sales[[#This Row],[Revenue]]-sales[[#This Row],[Cost]]</f>
        <v>3116.88</v>
      </c>
    </row>
    <row r="8964" spans="2:9" x14ac:dyDescent="0.25">
      <c r="B8964" t="s">
        <v>8</v>
      </c>
      <c r="C8964" t="s">
        <v>21</v>
      </c>
      <c r="D8964" t="s">
        <v>36</v>
      </c>
      <c r="E8964" s="1">
        <v>44616</v>
      </c>
      <c r="F8964" s="4">
        <v>5516</v>
      </c>
      <c r="G8964">
        <v>240</v>
      </c>
      <c r="H8964" s="3">
        <f>_xlfn.XLOOKUP(sales[[#This Row],[Product]],products[Product],products[Cost per box])*sales[[#This Row],[Boxes]]</f>
        <v>1209.5999999999999</v>
      </c>
      <c r="I8964" s="4">
        <f>sales[[#This Row],[Revenue]]-sales[[#This Row],[Cost]]</f>
        <v>4306.3999999999996</v>
      </c>
    </row>
    <row r="8965" spans="2:9" x14ac:dyDescent="0.25">
      <c r="B8965" t="s">
        <v>13</v>
      </c>
      <c r="C8965" t="s">
        <v>9</v>
      </c>
      <c r="D8965" t="s">
        <v>28</v>
      </c>
      <c r="E8965" s="1">
        <v>44616</v>
      </c>
      <c r="F8965" s="4">
        <v>4501</v>
      </c>
      <c r="G8965">
        <v>188</v>
      </c>
      <c r="H8965" s="3">
        <f>_xlfn.XLOOKUP(sales[[#This Row],[Product]],products[Product],products[Cost per box])*sales[[#This Row],[Boxes]]</f>
        <v>518.88</v>
      </c>
      <c r="I8965" s="4">
        <f>sales[[#This Row],[Revenue]]-sales[[#This Row],[Cost]]</f>
        <v>3982.12</v>
      </c>
    </row>
    <row r="8966" spans="2:9" x14ac:dyDescent="0.25">
      <c r="B8966" t="s">
        <v>46</v>
      </c>
      <c r="C8966" t="s">
        <v>16</v>
      </c>
      <c r="D8966" t="s">
        <v>30</v>
      </c>
      <c r="E8966" s="1">
        <v>44616</v>
      </c>
      <c r="F8966" s="4">
        <v>1015</v>
      </c>
      <c r="G8966">
        <v>38</v>
      </c>
      <c r="H8966" s="3">
        <f>_xlfn.XLOOKUP(sales[[#This Row],[Product]],products[Product],products[Cost per box])*sales[[#This Row],[Boxes]]</f>
        <v>139.84</v>
      </c>
      <c r="I8966" s="4">
        <f>sales[[#This Row],[Revenue]]-sales[[#This Row],[Cost]]</f>
        <v>875.16</v>
      </c>
    </row>
    <row r="8967" spans="2:9" x14ac:dyDescent="0.25">
      <c r="B8967" t="s">
        <v>13</v>
      </c>
      <c r="C8967" t="s">
        <v>11</v>
      </c>
      <c r="D8967" t="s">
        <v>50</v>
      </c>
      <c r="E8967" s="1">
        <v>44616</v>
      </c>
      <c r="F8967" s="4">
        <v>4718</v>
      </c>
      <c r="G8967">
        <v>249</v>
      </c>
      <c r="H8967" s="3">
        <f>_xlfn.XLOOKUP(sales[[#This Row],[Product]],products[Product],products[Cost per box])*sales[[#This Row],[Boxes]]</f>
        <v>3090.09</v>
      </c>
      <c r="I8967" s="4">
        <f>sales[[#This Row],[Revenue]]-sales[[#This Row],[Cost]]</f>
        <v>1627.9099999999999</v>
      </c>
    </row>
    <row r="8968" spans="2:9" x14ac:dyDescent="0.25">
      <c r="B8968" t="s">
        <v>5</v>
      </c>
      <c r="C8968" t="s">
        <v>16</v>
      </c>
      <c r="D8968" t="s">
        <v>19</v>
      </c>
      <c r="E8968" s="1">
        <v>44616</v>
      </c>
      <c r="F8968" s="4">
        <v>18347</v>
      </c>
      <c r="G8968">
        <v>1050</v>
      </c>
      <c r="H8968" s="3">
        <f>_xlfn.XLOOKUP(sales[[#This Row],[Product]],products[Product],products[Cost per box])*sales[[#This Row],[Boxes]]</f>
        <v>10741.5</v>
      </c>
      <c r="I8968" s="4">
        <f>sales[[#This Row],[Revenue]]-sales[[#This Row],[Cost]]</f>
        <v>7605.5</v>
      </c>
    </row>
    <row r="8969" spans="2:9" x14ac:dyDescent="0.25">
      <c r="B8969" t="s">
        <v>39</v>
      </c>
      <c r="C8969" t="s">
        <v>9</v>
      </c>
      <c r="D8969" t="s">
        <v>12</v>
      </c>
      <c r="E8969" s="1">
        <v>44616</v>
      </c>
      <c r="F8969" s="4">
        <v>4662</v>
      </c>
      <c r="G8969">
        <v>389</v>
      </c>
      <c r="H8969" s="3">
        <f>_xlfn.XLOOKUP(sales[[#This Row],[Product]],products[Product],products[Cost per box])*sales[[#This Row],[Boxes]]</f>
        <v>3279.27</v>
      </c>
      <c r="I8969" s="4">
        <f>sales[[#This Row],[Revenue]]-sales[[#This Row],[Cost]]</f>
        <v>1382.73</v>
      </c>
    </row>
    <row r="8970" spans="2:9" x14ac:dyDescent="0.25">
      <c r="B8970" t="s">
        <v>49</v>
      </c>
      <c r="C8970" t="s">
        <v>6</v>
      </c>
      <c r="D8970" t="s">
        <v>35</v>
      </c>
      <c r="E8970" s="1">
        <v>44616</v>
      </c>
      <c r="F8970" s="4">
        <v>1925</v>
      </c>
      <c r="G8970">
        <v>138</v>
      </c>
      <c r="H8970" s="3">
        <f>_xlfn.XLOOKUP(sales[[#This Row],[Product]],products[Product],products[Cost per box])*sales[[#This Row],[Boxes]]</f>
        <v>365.7</v>
      </c>
      <c r="I8970" s="4">
        <f>sales[[#This Row],[Revenue]]-sales[[#This Row],[Cost]]</f>
        <v>1559.3</v>
      </c>
    </row>
    <row r="8971" spans="2:9" x14ac:dyDescent="0.25">
      <c r="B8971" t="s">
        <v>29</v>
      </c>
      <c r="C8971" t="s">
        <v>6</v>
      </c>
      <c r="D8971" t="s">
        <v>12</v>
      </c>
      <c r="E8971" s="1">
        <v>44616</v>
      </c>
      <c r="F8971" s="4">
        <v>7714</v>
      </c>
      <c r="G8971">
        <v>594</v>
      </c>
      <c r="H8971" s="3">
        <f>_xlfn.XLOOKUP(sales[[#This Row],[Product]],products[Product],products[Cost per box])*sales[[#This Row],[Boxes]]</f>
        <v>5007.42</v>
      </c>
      <c r="I8971" s="4">
        <f>sales[[#This Row],[Revenue]]-sales[[#This Row],[Cost]]</f>
        <v>2706.58</v>
      </c>
    </row>
    <row r="8972" spans="2:9" x14ac:dyDescent="0.25">
      <c r="B8972" t="s">
        <v>51</v>
      </c>
      <c r="C8972" t="s">
        <v>11</v>
      </c>
      <c r="D8972" t="s">
        <v>22</v>
      </c>
      <c r="E8972" s="1">
        <v>44616</v>
      </c>
      <c r="F8972" s="4">
        <v>8911</v>
      </c>
      <c r="G8972">
        <v>425</v>
      </c>
      <c r="H8972" s="3">
        <f>_xlfn.XLOOKUP(sales[[#This Row],[Product]],products[Product],products[Cost per box])*sales[[#This Row],[Boxes]]</f>
        <v>3493.5000000000005</v>
      </c>
      <c r="I8972" s="4">
        <f>sales[[#This Row],[Revenue]]-sales[[#This Row],[Cost]]</f>
        <v>5417.5</v>
      </c>
    </row>
    <row r="8973" spans="2:9" x14ac:dyDescent="0.25">
      <c r="B8973" t="s">
        <v>49</v>
      </c>
      <c r="C8973" t="s">
        <v>16</v>
      </c>
      <c r="D8973" t="s">
        <v>52</v>
      </c>
      <c r="E8973" s="1">
        <v>44616</v>
      </c>
      <c r="F8973" s="4">
        <v>77</v>
      </c>
      <c r="G8973">
        <v>6</v>
      </c>
      <c r="H8973" s="3">
        <f>_xlfn.XLOOKUP(sales[[#This Row],[Product]],products[Product],products[Cost per box])*sales[[#This Row],[Boxes]]</f>
        <v>19.919999999999998</v>
      </c>
      <c r="I8973" s="4">
        <f>sales[[#This Row],[Revenue]]-sales[[#This Row],[Cost]]</f>
        <v>57.08</v>
      </c>
    </row>
    <row r="8974" spans="2:9" x14ac:dyDescent="0.25">
      <c r="B8974" t="s">
        <v>41</v>
      </c>
      <c r="C8974" t="s">
        <v>16</v>
      </c>
      <c r="D8974" t="s">
        <v>35</v>
      </c>
      <c r="E8974" s="1">
        <v>44616</v>
      </c>
      <c r="F8974" s="4">
        <v>8372</v>
      </c>
      <c r="G8974">
        <v>770</v>
      </c>
      <c r="H8974" s="3">
        <f>_xlfn.XLOOKUP(sales[[#This Row],[Product]],products[Product],products[Cost per box])*sales[[#This Row],[Boxes]]</f>
        <v>2040.5</v>
      </c>
      <c r="I8974" s="4">
        <f>sales[[#This Row],[Revenue]]-sales[[#This Row],[Cost]]</f>
        <v>6331.5</v>
      </c>
    </row>
    <row r="8975" spans="2:9" x14ac:dyDescent="0.25">
      <c r="B8975" t="s">
        <v>51</v>
      </c>
      <c r="C8975" t="s">
        <v>27</v>
      </c>
      <c r="D8975" t="s">
        <v>35</v>
      </c>
      <c r="E8975" s="1">
        <v>44617</v>
      </c>
      <c r="F8975" s="4">
        <v>10766</v>
      </c>
      <c r="G8975">
        <v>770</v>
      </c>
      <c r="H8975" s="3">
        <f>_xlfn.XLOOKUP(sales[[#This Row],[Product]],products[Product],products[Cost per box])*sales[[#This Row],[Boxes]]</f>
        <v>2040.5</v>
      </c>
      <c r="I8975" s="4">
        <f>sales[[#This Row],[Revenue]]-sales[[#This Row],[Cost]]</f>
        <v>8725.5</v>
      </c>
    </row>
    <row r="8976" spans="2:9" x14ac:dyDescent="0.25">
      <c r="B8976" t="s">
        <v>46</v>
      </c>
      <c r="C8976" t="s">
        <v>21</v>
      </c>
      <c r="D8976" t="s">
        <v>42</v>
      </c>
      <c r="E8976" s="1">
        <v>44617</v>
      </c>
      <c r="F8976" s="4">
        <v>7203</v>
      </c>
      <c r="G8976">
        <v>601</v>
      </c>
      <c r="H8976" s="3">
        <f>_xlfn.XLOOKUP(sales[[#This Row],[Product]],products[Product],products[Cost per box])*sales[[#This Row],[Boxes]]</f>
        <v>2848.7400000000002</v>
      </c>
      <c r="I8976" s="4">
        <f>sales[[#This Row],[Revenue]]-sales[[#This Row],[Cost]]</f>
        <v>4354.26</v>
      </c>
    </row>
    <row r="8977" spans="2:9" x14ac:dyDescent="0.25">
      <c r="B8977" t="s">
        <v>20</v>
      </c>
      <c r="C8977" t="s">
        <v>9</v>
      </c>
      <c r="D8977" t="s">
        <v>14</v>
      </c>
      <c r="E8977" s="1">
        <v>44617</v>
      </c>
      <c r="F8977" s="4">
        <v>5964</v>
      </c>
      <c r="G8977">
        <v>272</v>
      </c>
      <c r="H8977" s="3">
        <f>_xlfn.XLOOKUP(sales[[#This Row],[Product]],products[Product],products[Cost per box])*sales[[#This Row],[Boxes]]</f>
        <v>1716.32</v>
      </c>
      <c r="I8977" s="4">
        <f>sales[[#This Row],[Revenue]]-sales[[#This Row],[Cost]]</f>
        <v>4247.68</v>
      </c>
    </row>
    <row r="8978" spans="2:9" x14ac:dyDescent="0.25">
      <c r="B8978" t="s">
        <v>8</v>
      </c>
      <c r="C8978" t="s">
        <v>9</v>
      </c>
      <c r="D8978" t="s">
        <v>17</v>
      </c>
      <c r="E8978" s="1">
        <v>44617</v>
      </c>
      <c r="F8978" s="4">
        <v>4221</v>
      </c>
      <c r="G8978">
        <v>201</v>
      </c>
      <c r="H8978" s="3">
        <f>_xlfn.XLOOKUP(sales[[#This Row],[Product]],products[Product],products[Cost per box])*sales[[#This Row],[Boxes]]</f>
        <v>1366.8</v>
      </c>
      <c r="I8978" s="4">
        <f>sales[[#This Row],[Revenue]]-sales[[#This Row],[Cost]]</f>
        <v>2854.2</v>
      </c>
    </row>
    <row r="8979" spans="2:9" x14ac:dyDescent="0.25">
      <c r="B8979" t="s">
        <v>51</v>
      </c>
      <c r="C8979" t="s">
        <v>6</v>
      </c>
      <c r="D8979" t="s">
        <v>43</v>
      </c>
      <c r="E8979" s="1">
        <v>44617</v>
      </c>
      <c r="F8979" s="4">
        <v>8988</v>
      </c>
      <c r="G8979">
        <v>391</v>
      </c>
      <c r="H8979" s="3">
        <f>_xlfn.XLOOKUP(sales[[#This Row],[Product]],products[Product],products[Cost per box])*sales[[#This Row],[Boxes]]</f>
        <v>1505.3500000000001</v>
      </c>
      <c r="I8979" s="4">
        <f>sales[[#This Row],[Revenue]]-sales[[#This Row],[Cost]]</f>
        <v>7482.65</v>
      </c>
    </row>
    <row r="8980" spans="2:9" x14ac:dyDescent="0.25">
      <c r="B8980" t="s">
        <v>23</v>
      </c>
      <c r="C8980" t="s">
        <v>21</v>
      </c>
      <c r="D8980" t="s">
        <v>45</v>
      </c>
      <c r="E8980" s="1">
        <v>44617</v>
      </c>
      <c r="F8980" s="4">
        <v>609</v>
      </c>
      <c r="G8980">
        <v>24</v>
      </c>
      <c r="H8980" s="3">
        <f>_xlfn.XLOOKUP(sales[[#This Row],[Product]],products[Product],products[Cost per box])*sales[[#This Row],[Boxes]]</f>
        <v>185.52</v>
      </c>
      <c r="I8980" s="4">
        <f>sales[[#This Row],[Revenue]]-sales[[#This Row],[Cost]]</f>
        <v>423.48</v>
      </c>
    </row>
    <row r="8981" spans="2:9" x14ac:dyDescent="0.25">
      <c r="B8981" t="s">
        <v>37</v>
      </c>
      <c r="C8981" t="s">
        <v>16</v>
      </c>
      <c r="D8981" t="s">
        <v>31</v>
      </c>
      <c r="E8981" s="1">
        <v>44617</v>
      </c>
      <c r="F8981" s="4">
        <v>168</v>
      </c>
      <c r="G8981">
        <v>7</v>
      </c>
      <c r="H8981" s="3">
        <f>_xlfn.XLOOKUP(sales[[#This Row],[Product]],products[Product],products[Cost per box])*sales[[#This Row],[Boxes]]</f>
        <v>40.04</v>
      </c>
      <c r="I8981" s="4">
        <f>sales[[#This Row],[Revenue]]-sales[[#This Row],[Cost]]</f>
        <v>127.96000000000001</v>
      </c>
    </row>
    <row r="8982" spans="2:9" x14ac:dyDescent="0.25">
      <c r="B8982" t="s">
        <v>34</v>
      </c>
      <c r="C8982" t="s">
        <v>11</v>
      </c>
      <c r="D8982" t="s">
        <v>26</v>
      </c>
      <c r="E8982" s="1">
        <v>44617</v>
      </c>
      <c r="F8982" s="4">
        <v>1134</v>
      </c>
      <c r="G8982">
        <v>67</v>
      </c>
      <c r="H8982" s="3">
        <f>_xlfn.XLOOKUP(sales[[#This Row],[Product]],products[Product],products[Cost per box])*sales[[#This Row],[Boxes]]</f>
        <v>430.81</v>
      </c>
      <c r="I8982" s="4">
        <f>sales[[#This Row],[Revenue]]-sales[[#This Row],[Cost]]</f>
        <v>703.19</v>
      </c>
    </row>
    <row r="8983" spans="2:9" x14ac:dyDescent="0.25">
      <c r="B8983" t="s">
        <v>51</v>
      </c>
      <c r="C8983" t="s">
        <v>21</v>
      </c>
      <c r="D8983" t="s">
        <v>45</v>
      </c>
      <c r="E8983" s="1">
        <v>44617</v>
      </c>
      <c r="F8983" s="4">
        <v>5215</v>
      </c>
      <c r="G8983">
        <v>218</v>
      </c>
      <c r="H8983" s="3">
        <f>_xlfn.XLOOKUP(sales[[#This Row],[Product]],products[Product],products[Cost per box])*sales[[#This Row],[Boxes]]</f>
        <v>1685.14</v>
      </c>
      <c r="I8983" s="4">
        <f>sales[[#This Row],[Revenue]]-sales[[#This Row],[Cost]]</f>
        <v>3529.8599999999997</v>
      </c>
    </row>
    <row r="8984" spans="2:9" x14ac:dyDescent="0.25">
      <c r="B8984" t="s">
        <v>39</v>
      </c>
      <c r="C8984" t="s">
        <v>11</v>
      </c>
      <c r="D8984" t="s">
        <v>24</v>
      </c>
      <c r="E8984" s="1">
        <v>44617</v>
      </c>
      <c r="F8984" s="4">
        <v>8001</v>
      </c>
      <c r="G8984">
        <v>334</v>
      </c>
      <c r="H8984" s="3">
        <f>_xlfn.XLOOKUP(sales[[#This Row],[Product]],products[Product],products[Cost per box])*sales[[#This Row],[Boxes]]</f>
        <v>3510.34</v>
      </c>
      <c r="I8984" s="4">
        <f>sales[[#This Row],[Revenue]]-sales[[#This Row],[Cost]]</f>
        <v>4490.66</v>
      </c>
    </row>
    <row r="8985" spans="2:9" x14ac:dyDescent="0.25">
      <c r="B8985" t="s">
        <v>51</v>
      </c>
      <c r="C8985" t="s">
        <v>6</v>
      </c>
      <c r="D8985" t="s">
        <v>28</v>
      </c>
      <c r="E8985" s="1">
        <v>44617</v>
      </c>
      <c r="F8985" s="4">
        <v>11200</v>
      </c>
      <c r="G8985">
        <v>415</v>
      </c>
      <c r="H8985" s="3">
        <f>_xlfn.XLOOKUP(sales[[#This Row],[Product]],products[Product],products[Cost per box])*sales[[#This Row],[Boxes]]</f>
        <v>1145.3999999999999</v>
      </c>
      <c r="I8985" s="4">
        <f>sales[[#This Row],[Revenue]]-sales[[#This Row],[Cost]]</f>
        <v>10054.6</v>
      </c>
    </row>
    <row r="8986" spans="2:9" x14ac:dyDescent="0.25">
      <c r="B8986" t="s">
        <v>41</v>
      </c>
      <c r="C8986" t="s">
        <v>11</v>
      </c>
      <c r="D8986" t="s">
        <v>35</v>
      </c>
      <c r="E8986" s="1">
        <v>44617</v>
      </c>
      <c r="F8986" s="4">
        <v>1722</v>
      </c>
      <c r="G8986">
        <v>133</v>
      </c>
      <c r="H8986" s="3">
        <f>_xlfn.XLOOKUP(sales[[#This Row],[Product]],products[Product],products[Cost per box])*sales[[#This Row],[Boxes]]</f>
        <v>352.45</v>
      </c>
      <c r="I8986" s="4">
        <f>sales[[#This Row],[Revenue]]-sales[[#This Row],[Cost]]</f>
        <v>1369.55</v>
      </c>
    </row>
    <row r="8987" spans="2:9" x14ac:dyDescent="0.25">
      <c r="B8987" t="s">
        <v>51</v>
      </c>
      <c r="C8987" t="s">
        <v>6</v>
      </c>
      <c r="D8987" t="s">
        <v>7</v>
      </c>
      <c r="E8987" s="1">
        <v>44617</v>
      </c>
      <c r="F8987" s="4">
        <v>5040</v>
      </c>
      <c r="G8987">
        <v>220</v>
      </c>
      <c r="H8987" s="3">
        <f>_xlfn.XLOOKUP(sales[[#This Row],[Product]],products[Product],products[Cost per box])*sales[[#This Row],[Boxes]]</f>
        <v>1133</v>
      </c>
      <c r="I8987" s="4">
        <f>sales[[#This Row],[Revenue]]-sales[[#This Row],[Cost]]</f>
        <v>3907</v>
      </c>
    </row>
    <row r="8988" spans="2:9" x14ac:dyDescent="0.25">
      <c r="B8988" t="s">
        <v>5</v>
      </c>
      <c r="C8988" t="s">
        <v>9</v>
      </c>
      <c r="D8988" t="s">
        <v>42</v>
      </c>
      <c r="E8988" s="1">
        <v>44617</v>
      </c>
      <c r="F8988" s="4">
        <v>6559</v>
      </c>
      <c r="G8988">
        <v>505</v>
      </c>
      <c r="H8988" s="3">
        <f>_xlfn.XLOOKUP(sales[[#This Row],[Product]],products[Product],products[Cost per box])*sales[[#This Row],[Boxes]]</f>
        <v>2393.7000000000003</v>
      </c>
      <c r="I8988" s="4">
        <f>sales[[#This Row],[Revenue]]-sales[[#This Row],[Cost]]</f>
        <v>4165.2999999999993</v>
      </c>
    </row>
    <row r="8989" spans="2:9" x14ac:dyDescent="0.25">
      <c r="B8989" t="s">
        <v>34</v>
      </c>
      <c r="C8989" t="s">
        <v>27</v>
      </c>
      <c r="D8989" t="s">
        <v>12</v>
      </c>
      <c r="E8989" s="1">
        <v>44617</v>
      </c>
      <c r="F8989" s="4">
        <v>2051</v>
      </c>
      <c r="G8989">
        <v>206</v>
      </c>
      <c r="H8989" s="3">
        <f>_xlfn.XLOOKUP(sales[[#This Row],[Product]],products[Product],products[Cost per box])*sales[[#This Row],[Boxes]]</f>
        <v>1736.58</v>
      </c>
      <c r="I8989" s="4">
        <f>sales[[#This Row],[Revenue]]-sales[[#This Row],[Cost]]</f>
        <v>314.42000000000007</v>
      </c>
    </row>
    <row r="8990" spans="2:9" x14ac:dyDescent="0.25">
      <c r="B8990" t="s">
        <v>8</v>
      </c>
      <c r="C8990" t="s">
        <v>11</v>
      </c>
      <c r="D8990" t="s">
        <v>17</v>
      </c>
      <c r="E8990" s="1">
        <v>44617</v>
      </c>
      <c r="F8990" s="4">
        <v>4270</v>
      </c>
      <c r="G8990">
        <v>178</v>
      </c>
      <c r="H8990" s="3">
        <f>_xlfn.XLOOKUP(sales[[#This Row],[Product]],products[Product],products[Cost per box])*sales[[#This Row],[Boxes]]</f>
        <v>1210.3999999999999</v>
      </c>
      <c r="I8990" s="4">
        <f>sales[[#This Row],[Revenue]]-sales[[#This Row],[Cost]]</f>
        <v>3059.6000000000004</v>
      </c>
    </row>
    <row r="8991" spans="2:9" x14ac:dyDescent="0.25">
      <c r="B8991" t="s">
        <v>10</v>
      </c>
      <c r="C8991" t="s">
        <v>9</v>
      </c>
      <c r="D8991" t="s">
        <v>26</v>
      </c>
      <c r="E8991" s="1">
        <v>44617</v>
      </c>
      <c r="F8991" s="4">
        <v>9401</v>
      </c>
      <c r="G8991">
        <v>588</v>
      </c>
      <c r="H8991" s="3">
        <f>_xlfn.XLOOKUP(sales[[#This Row],[Product]],products[Product],products[Cost per box])*sales[[#This Row],[Boxes]]</f>
        <v>3780.8399999999997</v>
      </c>
      <c r="I8991" s="4">
        <f>sales[[#This Row],[Revenue]]-sales[[#This Row],[Cost]]</f>
        <v>5620.16</v>
      </c>
    </row>
    <row r="8992" spans="2:9" x14ac:dyDescent="0.25">
      <c r="B8992" t="s">
        <v>29</v>
      </c>
      <c r="C8992" t="s">
        <v>21</v>
      </c>
      <c r="D8992" t="s">
        <v>24</v>
      </c>
      <c r="E8992" s="1">
        <v>44617</v>
      </c>
      <c r="F8992" s="4">
        <v>13265</v>
      </c>
      <c r="G8992">
        <v>577</v>
      </c>
      <c r="H8992" s="3">
        <f>_xlfn.XLOOKUP(sales[[#This Row],[Product]],products[Product],products[Cost per box])*sales[[#This Row],[Boxes]]</f>
        <v>6064.2699999999995</v>
      </c>
      <c r="I8992" s="4">
        <f>sales[[#This Row],[Revenue]]-sales[[#This Row],[Cost]]</f>
        <v>7200.7300000000005</v>
      </c>
    </row>
    <row r="8993" spans="2:9" x14ac:dyDescent="0.25">
      <c r="B8993" t="s">
        <v>10</v>
      </c>
      <c r="C8993" t="s">
        <v>9</v>
      </c>
      <c r="D8993" t="s">
        <v>42</v>
      </c>
      <c r="E8993" s="1">
        <v>44617</v>
      </c>
      <c r="F8993" s="4">
        <v>8547</v>
      </c>
      <c r="G8993">
        <v>535</v>
      </c>
      <c r="H8993" s="3">
        <f>_xlfn.XLOOKUP(sales[[#This Row],[Product]],products[Product],products[Cost per box])*sales[[#This Row],[Boxes]]</f>
        <v>2535.9</v>
      </c>
      <c r="I8993" s="4">
        <f>sales[[#This Row],[Revenue]]-sales[[#This Row],[Cost]]</f>
        <v>6011.1</v>
      </c>
    </row>
    <row r="8994" spans="2:9" x14ac:dyDescent="0.25">
      <c r="B8994" t="s">
        <v>32</v>
      </c>
      <c r="C8994" t="s">
        <v>9</v>
      </c>
      <c r="D8994" t="s">
        <v>42</v>
      </c>
      <c r="E8994" s="1">
        <v>44617</v>
      </c>
      <c r="F8994" s="4">
        <v>1477</v>
      </c>
      <c r="G8994">
        <v>114</v>
      </c>
      <c r="H8994" s="3">
        <f>_xlfn.XLOOKUP(sales[[#This Row],[Product]],products[Product],products[Cost per box])*sales[[#This Row],[Boxes]]</f>
        <v>540.36</v>
      </c>
      <c r="I8994" s="4">
        <f>sales[[#This Row],[Revenue]]-sales[[#This Row],[Cost]]</f>
        <v>936.64</v>
      </c>
    </row>
    <row r="8995" spans="2:9" x14ac:dyDescent="0.25">
      <c r="B8995" t="s">
        <v>8</v>
      </c>
      <c r="C8995" t="s">
        <v>16</v>
      </c>
      <c r="D8995" t="s">
        <v>26</v>
      </c>
      <c r="E8995" s="1">
        <v>44617</v>
      </c>
      <c r="F8995" s="4">
        <v>1232</v>
      </c>
      <c r="G8995">
        <v>88</v>
      </c>
      <c r="H8995" s="3">
        <f>_xlfn.XLOOKUP(sales[[#This Row],[Product]],products[Product],products[Cost per box])*sales[[#This Row],[Boxes]]</f>
        <v>565.83999999999992</v>
      </c>
      <c r="I8995" s="4">
        <f>sales[[#This Row],[Revenue]]-sales[[#This Row],[Cost]]</f>
        <v>666.16000000000008</v>
      </c>
    </row>
    <row r="8996" spans="2:9" x14ac:dyDescent="0.25">
      <c r="B8996" t="s">
        <v>8</v>
      </c>
      <c r="C8996" t="s">
        <v>9</v>
      </c>
      <c r="D8996" t="s">
        <v>52</v>
      </c>
      <c r="E8996" s="1">
        <v>44617</v>
      </c>
      <c r="F8996" s="4">
        <v>2464</v>
      </c>
      <c r="G8996">
        <v>154</v>
      </c>
      <c r="H8996" s="3">
        <f>_xlfn.XLOOKUP(sales[[#This Row],[Product]],products[Product],products[Cost per box])*sales[[#This Row],[Boxes]]</f>
        <v>511.28</v>
      </c>
      <c r="I8996" s="4">
        <f>sales[[#This Row],[Revenue]]-sales[[#This Row],[Cost]]</f>
        <v>1952.72</v>
      </c>
    </row>
    <row r="8997" spans="2:9" x14ac:dyDescent="0.25">
      <c r="B8997" t="s">
        <v>53</v>
      </c>
      <c r="C8997" t="s">
        <v>21</v>
      </c>
      <c r="D8997" t="s">
        <v>38</v>
      </c>
      <c r="E8997" s="1">
        <v>44617</v>
      </c>
      <c r="F8997" s="4">
        <v>12026</v>
      </c>
      <c r="G8997">
        <v>573</v>
      </c>
      <c r="H8997" s="3">
        <f>_xlfn.XLOOKUP(sales[[#This Row],[Product]],products[Product],products[Cost per box])*sales[[#This Row],[Boxes]]</f>
        <v>5695.62</v>
      </c>
      <c r="I8997" s="4">
        <f>sales[[#This Row],[Revenue]]-sales[[#This Row],[Cost]]</f>
        <v>6330.38</v>
      </c>
    </row>
    <row r="8998" spans="2:9" x14ac:dyDescent="0.25">
      <c r="B8998" t="s">
        <v>29</v>
      </c>
      <c r="C8998" t="s">
        <v>27</v>
      </c>
      <c r="D8998" t="s">
        <v>42</v>
      </c>
      <c r="E8998" s="1">
        <v>44617</v>
      </c>
      <c r="F8998" s="4">
        <v>5369</v>
      </c>
      <c r="G8998">
        <v>413</v>
      </c>
      <c r="H8998" s="3">
        <f>_xlfn.XLOOKUP(sales[[#This Row],[Product]],products[Product],products[Cost per box])*sales[[#This Row],[Boxes]]</f>
        <v>1957.6200000000001</v>
      </c>
      <c r="I8998" s="4">
        <f>sales[[#This Row],[Revenue]]-sales[[#This Row],[Cost]]</f>
        <v>3411.38</v>
      </c>
    </row>
    <row r="8999" spans="2:9" x14ac:dyDescent="0.25">
      <c r="B8999" t="s">
        <v>57</v>
      </c>
      <c r="C8999" t="s">
        <v>9</v>
      </c>
      <c r="D8999" t="s">
        <v>17</v>
      </c>
      <c r="E8999" s="1">
        <v>44617</v>
      </c>
      <c r="F8999" s="4">
        <v>1498</v>
      </c>
      <c r="G8999">
        <v>72</v>
      </c>
      <c r="H8999" s="3">
        <f>_xlfn.XLOOKUP(sales[[#This Row],[Product]],products[Product],products[Cost per box])*sales[[#This Row],[Boxes]]</f>
        <v>489.59999999999997</v>
      </c>
      <c r="I8999" s="4">
        <f>sales[[#This Row],[Revenue]]-sales[[#This Row],[Cost]]</f>
        <v>1008.4000000000001</v>
      </c>
    </row>
    <row r="9000" spans="2:9" x14ac:dyDescent="0.25">
      <c r="B9000" t="s">
        <v>41</v>
      </c>
      <c r="C9000" t="s">
        <v>27</v>
      </c>
      <c r="D9000" t="s">
        <v>26</v>
      </c>
      <c r="E9000" s="1">
        <v>44617</v>
      </c>
      <c r="F9000" s="4">
        <v>4158</v>
      </c>
      <c r="G9000">
        <v>245</v>
      </c>
      <c r="H9000" s="3">
        <f>_xlfn.XLOOKUP(sales[[#This Row],[Product]],products[Product],products[Cost per box])*sales[[#This Row],[Boxes]]</f>
        <v>1575.35</v>
      </c>
      <c r="I9000" s="4">
        <f>sales[[#This Row],[Revenue]]-sales[[#This Row],[Cost]]</f>
        <v>2582.65</v>
      </c>
    </row>
    <row r="9001" spans="2:9" x14ac:dyDescent="0.25">
      <c r="B9001" t="s">
        <v>25</v>
      </c>
      <c r="C9001" t="s">
        <v>21</v>
      </c>
      <c r="D9001" t="s">
        <v>42</v>
      </c>
      <c r="E9001" s="1">
        <v>44617</v>
      </c>
      <c r="F9001" s="4">
        <v>7791</v>
      </c>
      <c r="G9001">
        <v>557</v>
      </c>
      <c r="H9001" s="3">
        <f>_xlfn.XLOOKUP(sales[[#This Row],[Product]],products[Product],products[Cost per box])*sales[[#This Row],[Boxes]]</f>
        <v>2640.1800000000003</v>
      </c>
      <c r="I9001" s="4">
        <f>sales[[#This Row],[Revenue]]-sales[[#This Row],[Cost]]</f>
        <v>5150.82</v>
      </c>
    </row>
    <row r="9002" spans="2:9" x14ac:dyDescent="0.25">
      <c r="B9002" t="s">
        <v>54</v>
      </c>
      <c r="C9002" t="s">
        <v>6</v>
      </c>
      <c r="D9002" t="s">
        <v>17</v>
      </c>
      <c r="E9002" s="1">
        <v>44617</v>
      </c>
      <c r="F9002" s="4">
        <v>3024</v>
      </c>
      <c r="G9002">
        <v>138</v>
      </c>
      <c r="H9002" s="3">
        <f>_xlfn.XLOOKUP(sales[[#This Row],[Product]],products[Product],products[Cost per box])*sales[[#This Row],[Boxes]]</f>
        <v>938.4</v>
      </c>
      <c r="I9002" s="4">
        <f>sales[[#This Row],[Revenue]]-sales[[#This Row],[Cost]]</f>
        <v>2085.6</v>
      </c>
    </row>
    <row r="9003" spans="2:9" x14ac:dyDescent="0.25">
      <c r="B9003" t="s">
        <v>37</v>
      </c>
      <c r="C9003" t="s">
        <v>27</v>
      </c>
      <c r="D9003" t="s">
        <v>48</v>
      </c>
      <c r="E9003" s="1">
        <v>44617</v>
      </c>
      <c r="F9003" s="4">
        <v>2100</v>
      </c>
      <c r="G9003">
        <v>100</v>
      </c>
      <c r="H9003" s="3">
        <f>_xlfn.XLOOKUP(sales[[#This Row],[Product]],products[Product],products[Cost per box])*sales[[#This Row],[Boxes]]</f>
        <v>748</v>
      </c>
      <c r="I9003" s="4">
        <f>sales[[#This Row],[Revenue]]-sales[[#This Row],[Cost]]</f>
        <v>1352</v>
      </c>
    </row>
    <row r="9004" spans="2:9" x14ac:dyDescent="0.25">
      <c r="B9004" t="s">
        <v>13</v>
      </c>
      <c r="C9004" t="s">
        <v>27</v>
      </c>
      <c r="D9004" t="s">
        <v>50</v>
      </c>
      <c r="E9004" s="1">
        <v>44617</v>
      </c>
      <c r="F9004" s="4">
        <v>6790</v>
      </c>
      <c r="G9004">
        <v>400</v>
      </c>
      <c r="H9004" s="3">
        <f>_xlfn.XLOOKUP(sales[[#This Row],[Product]],products[Product],products[Cost per box])*sales[[#This Row],[Boxes]]</f>
        <v>4964</v>
      </c>
      <c r="I9004" s="4">
        <f>sales[[#This Row],[Revenue]]-sales[[#This Row],[Cost]]</f>
        <v>1826</v>
      </c>
    </row>
    <row r="9005" spans="2:9" x14ac:dyDescent="0.25">
      <c r="B9005" t="s">
        <v>49</v>
      </c>
      <c r="C9005" t="s">
        <v>9</v>
      </c>
      <c r="D9005" t="s">
        <v>12</v>
      </c>
      <c r="E9005" s="1">
        <v>44617</v>
      </c>
      <c r="F9005" s="4">
        <v>4788</v>
      </c>
      <c r="G9005">
        <v>342</v>
      </c>
      <c r="H9005" s="3">
        <f>_xlfn.XLOOKUP(sales[[#This Row],[Product]],products[Product],products[Cost per box])*sales[[#This Row],[Boxes]]</f>
        <v>2883.06</v>
      </c>
      <c r="I9005" s="4">
        <f>sales[[#This Row],[Revenue]]-sales[[#This Row],[Cost]]</f>
        <v>1904.94</v>
      </c>
    </row>
    <row r="9006" spans="2:9" x14ac:dyDescent="0.25">
      <c r="B9006" t="s">
        <v>5</v>
      </c>
      <c r="C9006" t="s">
        <v>16</v>
      </c>
      <c r="D9006" t="s">
        <v>28</v>
      </c>
      <c r="E9006" s="1">
        <v>44617</v>
      </c>
      <c r="F9006" s="4">
        <v>12775</v>
      </c>
      <c r="G9006">
        <v>492</v>
      </c>
      <c r="H9006" s="3">
        <f>_xlfn.XLOOKUP(sales[[#This Row],[Product]],products[Product],products[Cost per box])*sales[[#This Row],[Boxes]]</f>
        <v>1357.9199999999998</v>
      </c>
      <c r="I9006" s="4">
        <f>sales[[#This Row],[Revenue]]-sales[[#This Row],[Cost]]</f>
        <v>11417.08</v>
      </c>
    </row>
    <row r="9007" spans="2:9" x14ac:dyDescent="0.25">
      <c r="B9007" t="s">
        <v>51</v>
      </c>
      <c r="C9007" t="s">
        <v>16</v>
      </c>
      <c r="D9007" t="s">
        <v>35</v>
      </c>
      <c r="E9007" s="1">
        <v>44617</v>
      </c>
      <c r="F9007" s="4">
        <v>14049</v>
      </c>
      <c r="G9007">
        <v>910</v>
      </c>
      <c r="H9007" s="3">
        <f>_xlfn.XLOOKUP(sales[[#This Row],[Product]],products[Product],products[Cost per box])*sales[[#This Row],[Boxes]]</f>
        <v>2411.5</v>
      </c>
      <c r="I9007" s="4">
        <f>sales[[#This Row],[Revenue]]-sales[[#This Row],[Cost]]</f>
        <v>11637.5</v>
      </c>
    </row>
    <row r="9008" spans="2:9" x14ac:dyDescent="0.25">
      <c r="B9008" t="s">
        <v>8</v>
      </c>
      <c r="C9008" t="s">
        <v>11</v>
      </c>
      <c r="D9008" t="s">
        <v>7</v>
      </c>
      <c r="E9008" s="1">
        <v>44617</v>
      </c>
      <c r="F9008" s="4">
        <v>4991</v>
      </c>
      <c r="G9008">
        <v>192</v>
      </c>
      <c r="H9008" s="3">
        <f>_xlfn.XLOOKUP(sales[[#This Row],[Product]],products[Product],products[Cost per box])*sales[[#This Row],[Boxes]]</f>
        <v>988.80000000000007</v>
      </c>
      <c r="I9008" s="4">
        <f>sales[[#This Row],[Revenue]]-sales[[#This Row],[Cost]]</f>
        <v>4002.2</v>
      </c>
    </row>
    <row r="9009" spans="2:9" x14ac:dyDescent="0.25">
      <c r="B9009" t="s">
        <v>55</v>
      </c>
      <c r="C9009" t="s">
        <v>21</v>
      </c>
      <c r="D9009" t="s">
        <v>42</v>
      </c>
      <c r="E9009" s="1">
        <v>44617</v>
      </c>
      <c r="F9009" s="4">
        <v>3920</v>
      </c>
      <c r="G9009">
        <v>245</v>
      </c>
      <c r="H9009" s="3">
        <f>_xlfn.XLOOKUP(sales[[#This Row],[Product]],products[Product],products[Cost per box])*sales[[#This Row],[Boxes]]</f>
        <v>1161.3</v>
      </c>
      <c r="I9009" s="4">
        <f>sales[[#This Row],[Revenue]]-sales[[#This Row],[Cost]]</f>
        <v>2758.7</v>
      </c>
    </row>
    <row r="9010" spans="2:9" x14ac:dyDescent="0.25">
      <c r="B9010" t="s">
        <v>15</v>
      </c>
      <c r="C9010" t="s">
        <v>9</v>
      </c>
      <c r="D9010" t="s">
        <v>19</v>
      </c>
      <c r="E9010" s="1">
        <v>44617</v>
      </c>
      <c r="F9010" s="4">
        <v>1827</v>
      </c>
      <c r="G9010">
        <v>108</v>
      </c>
      <c r="H9010" s="3">
        <f>_xlfn.XLOOKUP(sales[[#This Row],[Product]],products[Product],products[Cost per box])*sales[[#This Row],[Boxes]]</f>
        <v>1104.8400000000001</v>
      </c>
      <c r="I9010" s="4">
        <f>sales[[#This Row],[Revenue]]-sales[[#This Row],[Cost]]</f>
        <v>722.15999999999985</v>
      </c>
    </row>
    <row r="9011" spans="2:9" x14ac:dyDescent="0.25">
      <c r="B9011" t="s">
        <v>54</v>
      </c>
      <c r="C9011" t="s">
        <v>21</v>
      </c>
      <c r="D9011" t="s">
        <v>26</v>
      </c>
      <c r="E9011" s="1">
        <v>44617</v>
      </c>
      <c r="F9011" s="4">
        <v>7273</v>
      </c>
      <c r="G9011">
        <v>607</v>
      </c>
      <c r="H9011" s="3">
        <f>_xlfn.XLOOKUP(sales[[#This Row],[Product]],products[Product],products[Cost per box])*sales[[#This Row],[Boxes]]</f>
        <v>3903.0099999999998</v>
      </c>
      <c r="I9011" s="4">
        <f>sales[[#This Row],[Revenue]]-sales[[#This Row],[Cost]]</f>
        <v>3369.9900000000002</v>
      </c>
    </row>
    <row r="9012" spans="2:9" x14ac:dyDescent="0.25">
      <c r="B9012" t="s">
        <v>41</v>
      </c>
      <c r="C9012" t="s">
        <v>11</v>
      </c>
      <c r="D9012" t="s">
        <v>30</v>
      </c>
      <c r="E9012" s="1">
        <v>44617</v>
      </c>
      <c r="F9012" s="4">
        <v>1183</v>
      </c>
      <c r="G9012">
        <v>48</v>
      </c>
      <c r="H9012" s="3">
        <f>_xlfn.XLOOKUP(sales[[#This Row],[Product]],products[Product],products[Cost per box])*sales[[#This Row],[Boxes]]</f>
        <v>176.64000000000001</v>
      </c>
      <c r="I9012" s="4">
        <f>sales[[#This Row],[Revenue]]-sales[[#This Row],[Cost]]</f>
        <v>1006.36</v>
      </c>
    </row>
    <row r="9013" spans="2:9" x14ac:dyDescent="0.25">
      <c r="B9013" t="s">
        <v>34</v>
      </c>
      <c r="C9013" t="s">
        <v>27</v>
      </c>
      <c r="D9013" t="s">
        <v>22</v>
      </c>
      <c r="E9013" s="1">
        <v>44617</v>
      </c>
      <c r="F9013" s="4">
        <v>6090</v>
      </c>
      <c r="G9013">
        <v>254</v>
      </c>
      <c r="H9013" s="3">
        <f>_xlfn.XLOOKUP(sales[[#This Row],[Product]],products[Product],products[Cost per box])*sales[[#This Row],[Boxes]]</f>
        <v>2087.88</v>
      </c>
      <c r="I9013" s="4">
        <f>sales[[#This Row],[Revenue]]-sales[[#This Row],[Cost]]</f>
        <v>4002.12</v>
      </c>
    </row>
    <row r="9014" spans="2:9" x14ac:dyDescent="0.25">
      <c r="B9014" t="s">
        <v>25</v>
      </c>
      <c r="C9014" t="s">
        <v>11</v>
      </c>
      <c r="D9014" t="s">
        <v>38</v>
      </c>
      <c r="E9014" s="1">
        <v>44617</v>
      </c>
      <c r="F9014" s="4">
        <v>1701</v>
      </c>
      <c r="G9014">
        <v>78</v>
      </c>
      <c r="H9014" s="3">
        <f>_xlfn.XLOOKUP(sales[[#This Row],[Product]],products[Product],products[Cost per box])*sales[[#This Row],[Boxes]]</f>
        <v>775.31999999999994</v>
      </c>
      <c r="I9014" s="4">
        <f>sales[[#This Row],[Revenue]]-sales[[#This Row],[Cost]]</f>
        <v>925.68000000000006</v>
      </c>
    </row>
    <row r="9015" spans="2:9" x14ac:dyDescent="0.25">
      <c r="B9015" t="s">
        <v>23</v>
      </c>
      <c r="C9015" t="s">
        <v>16</v>
      </c>
      <c r="D9015" t="s">
        <v>50</v>
      </c>
      <c r="E9015" s="1">
        <v>44617</v>
      </c>
      <c r="F9015" s="4">
        <v>9737</v>
      </c>
      <c r="G9015">
        <v>464</v>
      </c>
      <c r="H9015" s="3">
        <f>_xlfn.XLOOKUP(sales[[#This Row],[Product]],products[Product],products[Cost per box])*sales[[#This Row],[Boxes]]</f>
        <v>5758.24</v>
      </c>
      <c r="I9015" s="4">
        <f>sales[[#This Row],[Revenue]]-sales[[#This Row],[Cost]]</f>
        <v>3978.76</v>
      </c>
    </row>
    <row r="9016" spans="2:9" x14ac:dyDescent="0.25">
      <c r="B9016" t="s">
        <v>32</v>
      </c>
      <c r="C9016" t="s">
        <v>9</v>
      </c>
      <c r="D9016" t="s">
        <v>43</v>
      </c>
      <c r="E9016" s="1">
        <v>44617</v>
      </c>
      <c r="F9016" s="4">
        <v>6174</v>
      </c>
      <c r="G9016">
        <v>281</v>
      </c>
      <c r="H9016" s="3">
        <f>_xlfn.XLOOKUP(sales[[#This Row],[Product]],products[Product],products[Cost per box])*sales[[#This Row],[Boxes]]</f>
        <v>1081.8500000000001</v>
      </c>
      <c r="I9016" s="4">
        <f>sales[[#This Row],[Revenue]]-sales[[#This Row],[Cost]]</f>
        <v>5092.1499999999996</v>
      </c>
    </row>
    <row r="9017" spans="2:9" x14ac:dyDescent="0.25">
      <c r="B9017" t="s">
        <v>39</v>
      </c>
      <c r="C9017" t="s">
        <v>16</v>
      </c>
      <c r="D9017" t="s">
        <v>19</v>
      </c>
      <c r="E9017" s="1">
        <v>44617</v>
      </c>
      <c r="F9017" s="4">
        <v>10626</v>
      </c>
      <c r="G9017">
        <v>532</v>
      </c>
      <c r="H9017" s="3">
        <f>_xlfn.XLOOKUP(sales[[#This Row],[Product]],products[Product],products[Cost per box])*sales[[#This Row],[Boxes]]</f>
        <v>5442.3600000000006</v>
      </c>
      <c r="I9017" s="4">
        <f>sales[[#This Row],[Revenue]]-sales[[#This Row],[Cost]]</f>
        <v>5183.6399999999994</v>
      </c>
    </row>
    <row r="9018" spans="2:9" x14ac:dyDescent="0.25">
      <c r="B9018" t="s">
        <v>39</v>
      </c>
      <c r="C9018" t="s">
        <v>9</v>
      </c>
      <c r="D9018" t="s">
        <v>50</v>
      </c>
      <c r="E9018" s="1">
        <v>44617</v>
      </c>
      <c r="F9018" s="4">
        <v>12229</v>
      </c>
      <c r="G9018">
        <v>583</v>
      </c>
      <c r="H9018" s="3">
        <f>_xlfn.XLOOKUP(sales[[#This Row],[Product]],products[Product],products[Cost per box])*sales[[#This Row],[Boxes]]</f>
        <v>7235.03</v>
      </c>
      <c r="I9018" s="4">
        <f>sales[[#This Row],[Revenue]]-sales[[#This Row],[Cost]]</f>
        <v>4993.97</v>
      </c>
    </row>
    <row r="9019" spans="2:9" x14ac:dyDescent="0.25">
      <c r="B9019" t="s">
        <v>10</v>
      </c>
      <c r="C9019" t="s">
        <v>21</v>
      </c>
      <c r="D9019" t="s">
        <v>47</v>
      </c>
      <c r="E9019" s="1">
        <v>44617</v>
      </c>
      <c r="F9019" s="4">
        <v>15890</v>
      </c>
      <c r="G9019">
        <v>1470</v>
      </c>
      <c r="H9019" s="3">
        <f>_xlfn.XLOOKUP(sales[[#This Row],[Product]],products[Product],products[Cost per box])*sales[[#This Row],[Boxes]]</f>
        <v>7732.2</v>
      </c>
      <c r="I9019" s="4">
        <f>sales[[#This Row],[Revenue]]-sales[[#This Row],[Cost]]</f>
        <v>8157.8</v>
      </c>
    </row>
    <row r="9020" spans="2:9" x14ac:dyDescent="0.25">
      <c r="B9020" t="s">
        <v>54</v>
      </c>
      <c r="C9020" t="s">
        <v>9</v>
      </c>
      <c r="D9020" t="s">
        <v>12</v>
      </c>
      <c r="E9020" s="1">
        <v>44617</v>
      </c>
      <c r="F9020" s="4">
        <v>7518</v>
      </c>
      <c r="G9020">
        <v>770</v>
      </c>
      <c r="H9020" s="3">
        <f>_xlfn.XLOOKUP(sales[[#This Row],[Product]],products[Product],products[Cost per box])*sales[[#This Row],[Boxes]]</f>
        <v>6491.0999999999995</v>
      </c>
      <c r="I9020" s="4">
        <f>sales[[#This Row],[Revenue]]-sales[[#This Row],[Cost]]</f>
        <v>1026.9000000000005</v>
      </c>
    </row>
    <row r="9021" spans="2:9" x14ac:dyDescent="0.25">
      <c r="B9021" t="s">
        <v>34</v>
      </c>
      <c r="C9021" t="s">
        <v>27</v>
      </c>
      <c r="D9021" t="s">
        <v>45</v>
      </c>
      <c r="E9021" s="1">
        <v>44617</v>
      </c>
      <c r="F9021" s="4">
        <v>3269</v>
      </c>
      <c r="G9021">
        <v>131</v>
      </c>
      <c r="H9021" s="3">
        <f>_xlfn.XLOOKUP(sales[[#This Row],[Product]],products[Product],products[Cost per box])*sales[[#This Row],[Boxes]]</f>
        <v>1012.6300000000001</v>
      </c>
      <c r="I9021" s="4">
        <f>sales[[#This Row],[Revenue]]-sales[[#This Row],[Cost]]</f>
        <v>2256.37</v>
      </c>
    </row>
    <row r="9022" spans="2:9" x14ac:dyDescent="0.25">
      <c r="B9022" t="s">
        <v>39</v>
      </c>
      <c r="C9022" t="s">
        <v>9</v>
      </c>
      <c r="D9022" t="s">
        <v>7</v>
      </c>
      <c r="E9022" s="1">
        <v>44617</v>
      </c>
      <c r="F9022" s="4">
        <v>6356</v>
      </c>
      <c r="G9022">
        <v>255</v>
      </c>
      <c r="H9022" s="3">
        <f>_xlfn.XLOOKUP(sales[[#This Row],[Product]],products[Product],products[Cost per box])*sales[[#This Row],[Boxes]]</f>
        <v>1313.25</v>
      </c>
      <c r="I9022" s="4">
        <f>sales[[#This Row],[Revenue]]-sales[[#This Row],[Cost]]</f>
        <v>5042.75</v>
      </c>
    </row>
    <row r="9023" spans="2:9" x14ac:dyDescent="0.25">
      <c r="B9023" t="s">
        <v>39</v>
      </c>
      <c r="C9023" t="s">
        <v>16</v>
      </c>
      <c r="D9023" t="s">
        <v>52</v>
      </c>
      <c r="E9023" s="1">
        <v>44617</v>
      </c>
      <c r="F9023" s="4">
        <v>6713</v>
      </c>
      <c r="G9023">
        <v>560</v>
      </c>
      <c r="H9023" s="3">
        <f>_xlfn.XLOOKUP(sales[[#This Row],[Product]],products[Product],products[Cost per box])*sales[[#This Row],[Boxes]]</f>
        <v>1859.1999999999998</v>
      </c>
      <c r="I9023" s="4">
        <f>sales[[#This Row],[Revenue]]-sales[[#This Row],[Cost]]</f>
        <v>4853.8</v>
      </c>
    </row>
    <row r="9024" spans="2:9" x14ac:dyDescent="0.25">
      <c r="B9024" t="s">
        <v>56</v>
      </c>
      <c r="C9024" t="s">
        <v>16</v>
      </c>
      <c r="D9024" t="s">
        <v>38</v>
      </c>
      <c r="E9024" s="1">
        <v>44617</v>
      </c>
      <c r="F9024" s="4">
        <v>1477</v>
      </c>
      <c r="G9024">
        <v>65</v>
      </c>
      <c r="H9024" s="3">
        <f>_xlfn.XLOOKUP(sales[[#This Row],[Product]],products[Product],products[Cost per box])*sales[[#This Row],[Boxes]]</f>
        <v>646.1</v>
      </c>
      <c r="I9024" s="4">
        <f>sales[[#This Row],[Revenue]]-sales[[#This Row],[Cost]]</f>
        <v>830.9</v>
      </c>
    </row>
    <row r="9025" spans="2:9" x14ac:dyDescent="0.25">
      <c r="B9025" t="s">
        <v>51</v>
      </c>
      <c r="C9025" t="s">
        <v>27</v>
      </c>
      <c r="D9025" t="s">
        <v>12</v>
      </c>
      <c r="E9025" s="1">
        <v>44617</v>
      </c>
      <c r="F9025" s="4">
        <v>7049</v>
      </c>
      <c r="G9025">
        <v>700</v>
      </c>
      <c r="H9025" s="3">
        <f>_xlfn.XLOOKUP(sales[[#This Row],[Product]],products[Product],products[Cost per box])*sales[[#This Row],[Boxes]]</f>
        <v>5901</v>
      </c>
      <c r="I9025" s="4">
        <f>sales[[#This Row],[Revenue]]-sales[[#This Row],[Cost]]</f>
        <v>1148</v>
      </c>
    </row>
    <row r="9026" spans="2:9" x14ac:dyDescent="0.25">
      <c r="B9026" t="s">
        <v>20</v>
      </c>
      <c r="C9026" t="s">
        <v>16</v>
      </c>
      <c r="D9026" t="s">
        <v>47</v>
      </c>
      <c r="E9026" s="1">
        <v>44617</v>
      </c>
      <c r="F9026" s="4">
        <v>3976</v>
      </c>
      <c r="G9026">
        <v>442</v>
      </c>
      <c r="H9026" s="3">
        <f>_xlfn.XLOOKUP(sales[[#This Row],[Product]],products[Product],products[Cost per box])*sales[[#This Row],[Boxes]]</f>
        <v>2324.92</v>
      </c>
      <c r="I9026" s="4">
        <f>sales[[#This Row],[Revenue]]-sales[[#This Row],[Cost]]</f>
        <v>1651.08</v>
      </c>
    </row>
    <row r="9027" spans="2:9" x14ac:dyDescent="0.25">
      <c r="B9027" t="s">
        <v>20</v>
      </c>
      <c r="C9027" t="s">
        <v>21</v>
      </c>
      <c r="D9027" t="s">
        <v>7</v>
      </c>
      <c r="E9027" s="1">
        <v>44617</v>
      </c>
      <c r="F9027" s="4">
        <v>1421</v>
      </c>
      <c r="G9027">
        <v>55</v>
      </c>
      <c r="H9027" s="3">
        <f>_xlfn.XLOOKUP(sales[[#This Row],[Product]],products[Product],products[Cost per box])*sales[[#This Row],[Boxes]]</f>
        <v>283.25</v>
      </c>
      <c r="I9027" s="4">
        <f>sales[[#This Row],[Revenue]]-sales[[#This Row],[Cost]]</f>
        <v>1137.75</v>
      </c>
    </row>
    <row r="9028" spans="2:9" x14ac:dyDescent="0.25">
      <c r="B9028" t="s">
        <v>10</v>
      </c>
      <c r="C9028" t="s">
        <v>11</v>
      </c>
      <c r="D9028" t="s">
        <v>43</v>
      </c>
      <c r="E9028" s="1">
        <v>44620</v>
      </c>
      <c r="F9028" s="4">
        <v>4088</v>
      </c>
      <c r="G9028">
        <v>171</v>
      </c>
      <c r="H9028" s="3">
        <f>_xlfn.XLOOKUP(sales[[#This Row],[Product]],products[Product],products[Cost per box])*sales[[#This Row],[Boxes]]</f>
        <v>658.35</v>
      </c>
      <c r="I9028" s="4">
        <f>sales[[#This Row],[Revenue]]-sales[[#This Row],[Cost]]</f>
        <v>3429.65</v>
      </c>
    </row>
    <row r="9029" spans="2:9" x14ac:dyDescent="0.25">
      <c r="B9029" t="s">
        <v>49</v>
      </c>
      <c r="C9029" t="s">
        <v>21</v>
      </c>
      <c r="D9029" t="s">
        <v>44</v>
      </c>
      <c r="E9029" s="1">
        <v>44620</v>
      </c>
      <c r="F9029" s="4">
        <v>8169</v>
      </c>
      <c r="G9029">
        <v>327</v>
      </c>
      <c r="H9029" s="3">
        <f>_xlfn.XLOOKUP(sales[[#This Row],[Product]],products[Product],products[Cost per box])*sales[[#This Row],[Boxes]]</f>
        <v>3129.39</v>
      </c>
      <c r="I9029" s="4">
        <f>sales[[#This Row],[Revenue]]-sales[[#This Row],[Cost]]</f>
        <v>5039.6100000000006</v>
      </c>
    </row>
    <row r="9030" spans="2:9" x14ac:dyDescent="0.25">
      <c r="B9030" t="s">
        <v>23</v>
      </c>
      <c r="C9030" t="s">
        <v>27</v>
      </c>
      <c r="D9030" t="s">
        <v>7</v>
      </c>
      <c r="E9030" s="1">
        <v>44620</v>
      </c>
      <c r="F9030" s="4">
        <v>8169</v>
      </c>
      <c r="G9030">
        <v>327</v>
      </c>
      <c r="H9030" s="3">
        <f>_xlfn.XLOOKUP(sales[[#This Row],[Product]],products[Product],products[Cost per box])*sales[[#This Row],[Boxes]]</f>
        <v>1684.0500000000002</v>
      </c>
      <c r="I9030" s="4">
        <f>sales[[#This Row],[Revenue]]-sales[[#This Row],[Cost]]</f>
        <v>6484.95</v>
      </c>
    </row>
    <row r="9031" spans="2:9" x14ac:dyDescent="0.25">
      <c r="B9031" t="s">
        <v>46</v>
      </c>
      <c r="C9031" t="s">
        <v>21</v>
      </c>
      <c r="D9031" t="s">
        <v>44</v>
      </c>
      <c r="E9031" s="1">
        <v>44620</v>
      </c>
      <c r="F9031" s="4">
        <v>5054</v>
      </c>
      <c r="G9031">
        <v>211</v>
      </c>
      <c r="H9031" s="3">
        <f>_xlfn.XLOOKUP(sales[[#This Row],[Product]],products[Product],products[Cost per box])*sales[[#This Row],[Boxes]]</f>
        <v>2019.27</v>
      </c>
      <c r="I9031" s="4">
        <f>sales[[#This Row],[Revenue]]-sales[[#This Row],[Cost]]</f>
        <v>3034.73</v>
      </c>
    </row>
    <row r="9032" spans="2:9" x14ac:dyDescent="0.25">
      <c r="B9032" t="s">
        <v>54</v>
      </c>
      <c r="C9032" t="s">
        <v>21</v>
      </c>
      <c r="D9032" t="s">
        <v>36</v>
      </c>
      <c r="E9032" s="1">
        <v>44620</v>
      </c>
      <c r="F9032" s="4">
        <v>3906</v>
      </c>
      <c r="G9032">
        <v>163</v>
      </c>
      <c r="H9032" s="3">
        <f>_xlfn.XLOOKUP(sales[[#This Row],[Product]],products[Product],products[Cost per box])*sales[[#This Row],[Boxes]]</f>
        <v>821.52</v>
      </c>
      <c r="I9032" s="4">
        <f>sales[[#This Row],[Revenue]]-sales[[#This Row],[Cost]]</f>
        <v>3084.48</v>
      </c>
    </row>
    <row r="9033" spans="2:9" x14ac:dyDescent="0.25">
      <c r="B9033" t="s">
        <v>39</v>
      </c>
      <c r="C9033" t="s">
        <v>16</v>
      </c>
      <c r="D9033" t="s">
        <v>7</v>
      </c>
      <c r="E9033" s="1">
        <v>44620</v>
      </c>
      <c r="F9033" s="4">
        <v>3304</v>
      </c>
      <c r="G9033">
        <v>133</v>
      </c>
      <c r="H9033" s="3">
        <f>_xlfn.XLOOKUP(sales[[#This Row],[Product]],products[Product],products[Cost per box])*sales[[#This Row],[Boxes]]</f>
        <v>684.95</v>
      </c>
      <c r="I9033" s="4">
        <f>sales[[#This Row],[Revenue]]-sales[[#This Row],[Cost]]</f>
        <v>2619.0500000000002</v>
      </c>
    </row>
    <row r="9034" spans="2:9" x14ac:dyDescent="0.25">
      <c r="B9034" t="s">
        <v>41</v>
      </c>
      <c r="C9034" t="s">
        <v>21</v>
      </c>
      <c r="D9034" t="s">
        <v>19</v>
      </c>
      <c r="E9034" s="1">
        <v>44620</v>
      </c>
      <c r="F9034" s="4">
        <v>490</v>
      </c>
      <c r="G9034">
        <v>28</v>
      </c>
      <c r="H9034" s="3">
        <f>_xlfn.XLOOKUP(sales[[#This Row],[Product]],products[Product],products[Cost per box])*sales[[#This Row],[Boxes]]</f>
        <v>286.44</v>
      </c>
      <c r="I9034" s="4">
        <f>sales[[#This Row],[Revenue]]-sales[[#This Row],[Cost]]</f>
        <v>203.56</v>
      </c>
    </row>
    <row r="9035" spans="2:9" x14ac:dyDescent="0.25">
      <c r="B9035" t="s">
        <v>33</v>
      </c>
      <c r="C9035" t="s">
        <v>27</v>
      </c>
      <c r="D9035" t="s">
        <v>28</v>
      </c>
      <c r="E9035" s="1">
        <v>44620</v>
      </c>
      <c r="F9035" s="4">
        <v>3451</v>
      </c>
      <c r="G9035">
        <v>128</v>
      </c>
      <c r="H9035" s="3">
        <f>_xlfn.XLOOKUP(sales[[#This Row],[Product]],products[Product],products[Cost per box])*sales[[#This Row],[Boxes]]</f>
        <v>353.28</v>
      </c>
      <c r="I9035" s="4">
        <f>sales[[#This Row],[Revenue]]-sales[[#This Row],[Cost]]</f>
        <v>3097.7200000000003</v>
      </c>
    </row>
    <row r="9036" spans="2:9" x14ac:dyDescent="0.25">
      <c r="B9036" t="s">
        <v>8</v>
      </c>
      <c r="C9036" t="s">
        <v>6</v>
      </c>
      <c r="D9036" t="s">
        <v>48</v>
      </c>
      <c r="E9036" s="1">
        <v>44620</v>
      </c>
      <c r="F9036" s="4">
        <v>2583</v>
      </c>
      <c r="G9036">
        <v>118</v>
      </c>
      <c r="H9036" s="3">
        <f>_xlfn.XLOOKUP(sales[[#This Row],[Product]],products[Product],products[Cost per box])*sales[[#This Row],[Boxes]]</f>
        <v>882.6400000000001</v>
      </c>
      <c r="I9036" s="4">
        <f>sales[[#This Row],[Revenue]]-sales[[#This Row],[Cost]]</f>
        <v>1700.36</v>
      </c>
    </row>
    <row r="9037" spans="2:9" x14ac:dyDescent="0.25">
      <c r="B9037" t="s">
        <v>55</v>
      </c>
      <c r="C9037" t="s">
        <v>16</v>
      </c>
      <c r="D9037" t="s">
        <v>26</v>
      </c>
      <c r="E9037" s="1">
        <v>44620</v>
      </c>
      <c r="F9037" s="4">
        <v>1862</v>
      </c>
      <c r="G9037">
        <v>125</v>
      </c>
      <c r="H9037" s="3">
        <f>_xlfn.XLOOKUP(sales[[#This Row],[Product]],products[Product],products[Cost per box])*sales[[#This Row],[Boxes]]</f>
        <v>803.75</v>
      </c>
      <c r="I9037" s="4">
        <f>sales[[#This Row],[Revenue]]-sales[[#This Row],[Cost]]</f>
        <v>1058.25</v>
      </c>
    </row>
    <row r="9038" spans="2:9" x14ac:dyDescent="0.25">
      <c r="B9038" t="s">
        <v>34</v>
      </c>
      <c r="C9038" t="s">
        <v>16</v>
      </c>
      <c r="D9038" t="s">
        <v>45</v>
      </c>
      <c r="E9038" s="1">
        <v>44628</v>
      </c>
      <c r="F9038" s="4">
        <v>16744</v>
      </c>
      <c r="G9038">
        <v>1288</v>
      </c>
      <c r="H9038" s="3">
        <f>_xlfn.XLOOKUP(sales[[#This Row],[Product]],products[Product],products[Cost per box])*sales[[#This Row],[Boxes]]</f>
        <v>9956.24</v>
      </c>
      <c r="I9038" s="4">
        <f>sales[[#This Row],[Revenue]]-sales[[#This Row],[Cost]]</f>
        <v>6787.76</v>
      </c>
    </row>
    <row r="9039" spans="2:9" x14ac:dyDescent="0.25">
      <c r="B9039" t="s">
        <v>15</v>
      </c>
      <c r="C9039" t="s">
        <v>16</v>
      </c>
      <c r="D9039" t="s">
        <v>42</v>
      </c>
      <c r="E9039" s="1">
        <v>44643</v>
      </c>
      <c r="F9039" s="4">
        <v>2338</v>
      </c>
      <c r="G9039">
        <v>98</v>
      </c>
      <c r="H9039" s="3">
        <f>_xlfn.XLOOKUP(sales[[#This Row],[Product]],products[Product],products[Cost per box])*sales[[#This Row],[Boxes]]</f>
        <v>464.52000000000004</v>
      </c>
      <c r="I9039" s="4">
        <f>sales[[#This Row],[Revenue]]-sales[[#This Row],[Cost]]</f>
        <v>1873.48</v>
      </c>
    </row>
    <row r="9040" spans="2:9" x14ac:dyDescent="0.25">
      <c r="B9040" t="s">
        <v>54</v>
      </c>
      <c r="C9040" t="s">
        <v>11</v>
      </c>
      <c r="D9040" t="s">
        <v>36</v>
      </c>
      <c r="E9040" s="1">
        <v>44649</v>
      </c>
      <c r="F9040" s="4">
        <v>16072</v>
      </c>
      <c r="G9040">
        <v>555</v>
      </c>
      <c r="H9040" s="3">
        <f>_xlfn.XLOOKUP(sales[[#This Row],[Product]],products[Product],products[Cost per box])*sales[[#This Row],[Boxes]]</f>
        <v>2797.2</v>
      </c>
      <c r="I9040" s="4">
        <f>sales[[#This Row],[Revenue]]-sales[[#This Row],[Cost]]</f>
        <v>13274.8</v>
      </c>
    </row>
    <row r="9041" spans="2:9" x14ac:dyDescent="0.25">
      <c r="B9041" t="s">
        <v>46</v>
      </c>
      <c r="C9041" t="s">
        <v>6</v>
      </c>
      <c r="D9041" t="s">
        <v>47</v>
      </c>
      <c r="E9041" s="1">
        <v>44651</v>
      </c>
      <c r="F9041" s="4">
        <v>392</v>
      </c>
      <c r="G9041">
        <v>28</v>
      </c>
      <c r="H9041" s="3">
        <f>_xlfn.XLOOKUP(sales[[#This Row],[Product]],products[Product],products[Cost per box])*sales[[#This Row],[Boxes]]</f>
        <v>147.28</v>
      </c>
      <c r="I9041" s="4">
        <f>sales[[#This Row],[Revenue]]-sales[[#This Row],[Cost]]</f>
        <v>244.72</v>
      </c>
    </row>
    <row r="9042" spans="2:9" x14ac:dyDescent="0.25">
      <c r="B9042" t="s">
        <v>23</v>
      </c>
      <c r="C9042" t="s">
        <v>9</v>
      </c>
      <c r="D9042" t="s">
        <v>42</v>
      </c>
      <c r="E9042" s="1">
        <v>44650</v>
      </c>
      <c r="F9042" s="4">
        <v>3983</v>
      </c>
      <c r="G9042">
        <v>154</v>
      </c>
      <c r="H9042" s="3">
        <f>_xlfn.XLOOKUP(sales[[#This Row],[Product]],products[Product],products[Cost per box])*sales[[#This Row],[Boxes]]</f>
        <v>729.96</v>
      </c>
      <c r="I9042" s="4">
        <f>sales[[#This Row],[Revenue]]-sales[[#This Row],[Cost]]</f>
        <v>3253.04</v>
      </c>
    </row>
    <row r="9043" spans="2:9" x14ac:dyDescent="0.25">
      <c r="B9043" t="s">
        <v>56</v>
      </c>
      <c r="C9043" t="s">
        <v>6</v>
      </c>
      <c r="D9043" t="s">
        <v>12</v>
      </c>
      <c r="E9043" s="1">
        <v>44627</v>
      </c>
      <c r="F9043" s="4">
        <v>15848</v>
      </c>
      <c r="G9043">
        <v>1057</v>
      </c>
      <c r="H9043" s="3">
        <f>_xlfn.XLOOKUP(sales[[#This Row],[Product]],products[Product],products[Cost per box])*sales[[#This Row],[Boxes]]</f>
        <v>8910.51</v>
      </c>
      <c r="I9043" s="4">
        <f>sales[[#This Row],[Revenue]]-sales[[#This Row],[Cost]]</f>
        <v>6937.49</v>
      </c>
    </row>
    <row r="9044" spans="2:9" x14ac:dyDescent="0.25">
      <c r="B9044" t="s">
        <v>51</v>
      </c>
      <c r="C9044" t="s">
        <v>27</v>
      </c>
      <c r="D9044" t="s">
        <v>35</v>
      </c>
      <c r="E9044" s="1">
        <v>44634</v>
      </c>
      <c r="F9044" s="4">
        <v>9912</v>
      </c>
      <c r="G9044">
        <v>708</v>
      </c>
      <c r="H9044" s="3">
        <f>_xlfn.XLOOKUP(sales[[#This Row],[Product]],products[Product],products[Cost per box])*sales[[#This Row],[Boxes]]</f>
        <v>1876.2</v>
      </c>
      <c r="I9044" s="4">
        <f>sales[[#This Row],[Revenue]]-sales[[#This Row],[Cost]]</f>
        <v>8035.8</v>
      </c>
    </row>
    <row r="9045" spans="2:9" x14ac:dyDescent="0.25">
      <c r="B9045" t="s">
        <v>32</v>
      </c>
      <c r="C9045" t="s">
        <v>9</v>
      </c>
      <c r="D9045" t="s">
        <v>45</v>
      </c>
      <c r="E9045" s="1">
        <v>44638</v>
      </c>
      <c r="F9045" s="4">
        <v>7273</v>
      </c>
      <c r="G9045">
        <v>428</v>
      </c>
      <c r="H9045" s="3">
        <f>_xlfn.XLOOKUP(sales[[#This Row],[Product]],products[Product],products[Cost per box])*sales[[#This Row],[Boxes]]</f>
        <v>3308.44</v>
      </c>
      <c r="I9045" s="4">
        <f>sales[[#This Row],[Revenue]]-sales[[#This Row],[Cost]]</f>
        <v>3964.56</v>
      </c>
    </row>
    <row r="9046" spans="2:9" x14ac:dyDescent="0.25">
      <c r="B9046" t="s">
        <v>32</v>
      </c>
      <c r="C9046" t="s">
        <v>16</v>
      </c>
      <c r="D9046" t="s">
        <v>28</v>
      </c>
      <c r="E9046" s="1">
        <v>44645</v>
      </c>
      <c r="F9046" s="4">
        <v>5649</v>
      </c>
      <c r="G9046">
        <v>628</v>
      </c>
      <c r="H9046" s="3">
        <f>_xlfn.XLOOKUP(sales[[#This Row],[Product]],products[Product],products[Cost per box])*sales[[#This Row],[Boxes]]</f>
        <v>1733.28</v>
      </c>
      <c r="I9046" s="4">
        <f>sales[[#This Row],[Revenue]]-sales[[#This Row],[Cost]]</f>
        <v>3915.7200000000003</v>
      </c>
    </row>
    <row r="9047" spans="2:9" x14ac:dyDescent="0.25">
      <c r="B9047" t="s">
        <v>34</v>
      </c>
      <c r="C9047" t="s">
        <v>11</v>
      </c>
      <c r="D9047" t="s">
        <v>17</v>
      </c>
      <c r="E9047" s="1">
        <v>44637</v>
      </c>
      <c r="F9047" s="4">
        <v>343</v>
      </c>
      <c r="G9047">
        <v>12</v>
      </c>
      <c r="H9047" s="3">
        <f>_xlfn.XLOOKUP(sales[[#This Row],[Product]],products[Product],products[Cost per box])*sales[[#This Row],[Boxes]]</f>
        <v>81.599999999999994</v>
      </c>
      <c r="I9047" s="4">
        <f>sales[[#This Row],[Revenue]]-sales[[#This Row],[Cost]]</f>
        <v>261.39999999999998</v>
      </c>
    </row>
    <row r="9048" spans="2:9" x14ac:dyDescent="0.25">
      <c r="B9048" t="s">
        <v>29</v>
      </c>
      <c r="C9048" t="s">
        <v>27</v>
      </c>
      <c r="D9048" t="s">
        <v>38</v>
      </c>
      <c r="E9048" s="1">
        <v>44634</v>
      </c>
      <c r="F9048" s="4">
        <v>4690</v>
      </c>
      <c r="G9048">
        <v>247</v>
      </c>
      <c r="H9048" s="3">
        <f>_xlfn.XLOOKUP(sales[[#This Row],[Product]],products[Product],products[Cost per box])*sales[[#This Row],[Boxes]]</f>
        <v>2455.1799999999998</v>
      </c>
      <c r="I9048" s="4">
        <f>sales[[#This Row],[Revenue]]-sales[[#This Row],[Cost]]</f>
        <v>2234.8200000000002</v>
      </c>
    </row>
    <row r="9049" spans="2:9" x14ac:dyDescent="0.25">
      <c r="B9049" t="s">
        <v>5</v>
      </c>
      <c r="C9049" t="s">
        <v>11</v>
      </c>
      <c r="D9049" t="s">
        <v>31</v>
      </c>
      <c r="E9049" s="1">
        <v>44621</v>
      </c>
      <c r="F9049" s="4">
        <v>3864</v>
      </c>
      <c r="G9049">
        <v>176</v>
      </c>
      <c r="H9049" s="3">
        <f>_xlfn.XLOOKUP(sales[[#This Row],[Product]],products[Product],products[Cost per box])*sales[[#This Row],[Boxes]]</f>
        <v>1006.7199999999999</v>
      </c>
      <c r="I9049" s="4">
        <f>sales[[#This Row],[Revenue]]-sales[[#This Row],[Cost]]</f>
        <v>2857.28</v>
      </c>
    </row>
    <row r="9050" spans="2:9" x14ac:dyDescent="0.25">
      <c r="B9050" t="s">
        <v>13</v>
      </c>
      <c r="C9050" t="s">
        <v>16</v>
      </c>
      <c r="D9050" t="s">
        <v>47</v>
      </c>
      <c r="E9050" s="1">
        <v>44642</v>
      </c>
      <c r="F9050" s="4">
        <v>1260</v>
      </c>
      <c r="G9050">
        <v>105</v>
      </c>
      <c r="H9050" s="3">
        <f>_xlfn.XLOOKUP(sales[[#This Row],[Product]],products[Product],products[Cost per box])*sales[[#This Row],[Boxes]]</f>
        <v>552.29999999999995</v>
      </c>
      <c r="I9050" s="4">
        <f>sales[[#This Row],[Revenue]]-sales[[#This Row],[Cost]]</f>
        <v>707.7</v>
      </c>
    </row>
    <row r="9051" spans="2:9" x14ac:dyDescent="0.25">
      <c r="B9051" t="s">
        <v>10</v>
      </c>
      <c r="C9051" t="s">
        <v>16</v>
      </c>
      <c r="D9051" t="s">
        <v>26</v>
      </c>
      <c r="E9051" s="1">
        <v>44645</v>
      </c>
      <c r="F9051" s="4">
        <v>4025</v>
      </c>
      <c r="G9051">
        <v>212</v>
      </c>
      <c r="H9051" s="3">
        <f>_xlfn.XLOOKUP(sales[[#This Row],[Product]],products[Product],products[Cost per box])*sales[[#This Row],[Boxes]]</f>
        <v>1363.1599999999999</v>
      </c>
      <c r="I9051" s="4">
        <f>sales[[#This Row],[Revenue]]-sales[[#This Row],[Cost]]</f>
        <v>2661.84</v>
      </c>
    </row>
    <row r="9052" spans="2:9" x14ac:dyDescent="0.25">
      <c r="B9052" t="s">
        <v>46</v>
      </c>
      <c r="C9052" t="s">
        <v>27</v>
      </c>
      <c r="D9052" t="s">
        <v>26</v>
      </c>
      <c r="E9052" s="1">
        <v>44638</v>
      </c>
      <c r="F9052" s="4">
        <v>7833</v>
      </c>
      <c r="G9052">
        <v>461</v>
      </c>
      <c r="H9052" s="3">
        <f>_xlfn.XLOOKUP(sales[[#This Row],[Product]],products[Product],products[Cost per box])*sales[[#This Row],[Boxes]]</f>
        <v>2964.23</v>
      </c>
      <c r="I9052" s="4">
        <f>sales[[#This Row],[Revenue]]-sales[[#This Row],[Cost]]</f>
        <v>4868.7700000000004</v>
      </c>
    </row>
    <row r="9053" spans="2:9" x14ac:dyDescent="0.25">
      <c r="B9053" t="s">
        <v>57</v>
      </c>
      <c r="C9053" t="s">
        <v>11</v>
      </c>
      <c r="D9053" t="s">
        <v>28</v>
      </c>
      <c r="E9053" s="1">
        <v>44648</v>
      </c>
      <c r="F9053" s="4">
        <v>1316</v>
      </c>
      <c r="G9053">
        <v>83</v>
      </c>
      <c r="H9053" s="3">
        <f>_xlfn.XLOOKUP(sales[[#This Row],[Product]],products[Product],products[Cost per box])*sales[[#This Row],[Boxes]]</f>
        <v>229.07999999999998</v>
      </c>
      <c r="I9053" s="4">
        <f>sales[[#This Row],[Revenue]]-sales[[#This Row],[Cost]]</f>
        <v>1086.92</v>
      </c>
    </row>
    <row r="9054" spans="2:9" x14ac:dyDescent="0.25">
      <c r="B9054" t="s">
        <v>54</v>
      </c>
      <c r="C9054" t="s">
        <v>11</v>
      </c>
      <c r="D9054" t="s">
        <v>22</v>
      </c>
      <c r="E9054" s="1">
        <v>44623</v>
      </c>
      <c r="F9054" s="4">
        <v>5656</v>
      </c>
      <c r="G9054">
        <v>236</v>
      </c>
      <c r="H9054" s="3">
        <f>_xlfn.XLOOKUP(sales[[#This Row],[Product]],products[Product],products[Cost per box])*sales[[#This Row],[Boxes]]</f>
        <v>1939.92</v>
      </c>
      <c r="I9054" s="4">
        <f>sales[[#This Row],[Revenue]]-sales[[#This Row],[Cost]]</f>
        <v>3716.08</v>
      </c>
    </row>
    <row r="9055" spans="2:9" x14ac:dyDescent="0.25">
      <c r="B9055" t="s">
        <v>55</v>
      </c>
      <c r="C9055" t="s">
        <v>21</v>
      </c>
      <c r="D9055" t="s">
        <v>43</v>
      </c>
      <c r="E9055" s="1">
        <v>44631</v>
      </c>
      <c r="F9055" s="4">
        <v>5978</v>
      </c>
      <c r="G9055">
        <v>997</v>
      </c>
      <c r="H9055" s="3">
        <f>_xlfn.XLOOKUP(sales[[#This Row],[Product]],products[Product],products[Cost per box])*sales[[#This Row],[Boxes]]</f>
        <v>3838.4500000000003</v>
      </c>
      <c r="I9055" s="4">
        <f>sales[[#This Row],[Revenue]]-sales[[#This Row],[Cost]]</f>
        <v>2139.5499999999997</v>
      </c>
    </row>
    <row r="9056" spans="2:9" x14ac:dyDescent="0.25">
      <c r="B9056" t="s">
        <v>53</v>
      </c>
      <c r="C9056" t="s">
        <v>27</v>
      </c>
      <c r="D9056" t="s">
        <v>42</v>
      </c>
      <c r="E9056" s="1">
        <v>44624</v>
      </c>
      <c r="F9056" s="4">
        <v>4830</v>
      </c>
      <c r="G9056">
        <v>186</v>
      </c>
      <c r="H9056" s="3">
        <f>_xlfn.XLOOKUP(sales[[#This Row],[Product]],products[Product],products[Cost per box])*sales[[#This Row],[Boxes]]</f>
        <v>881.64</v>
      </c>
      <c r="I9056" s="4">
        <f>sales[[#This Row],[Revenue]]-sales[[#This Row],[Cost]]</f>
        <v>3948.36</v>
      </c>
    </row>
    <row r="9057" spans="2:9" x14ac:dyDescent="0.25">
      <c r="B9057" t="s">
        <v>46</v>
      </c>
      <c r="C9057" t="s">
        <v>21</v>
      </c>
      <c r="D9057" t="s">
        <v>42</v>
      </c>
      <c r="E9057" s="1">
        <v>44644</v>
      </c>
      <c r="F9057" s="4">
        <v>2541</v>
      </c>
      <c r="G9057">
        <v>116</v>
      </c>
      <c r="H9057" s="3">
        <f>_xlfn.XLOOKUP(sales[[#This Row],[Product]],products[Product],products[Cost per box])*sales[[#This Row],[Boxes]]</f>
        <v>549.84</v>
      </c>
      <c r="I9057" s="4">
        <f>sales[[#This Row],[Revenue]]-sales[[#This Row],[Cost]]</f>
        <v>1991.1599999999999</v>
      </c>
    </row>
    <row r="9058" spans="2:9" x14ac:dyDescent="0.25">
      <c r="B9058" t="s">
        <v>57</v>
      </c>
      <c r="C9058" t="s">
        <v>9</v>
      </c>
      <c r="D9058" t="s">
        <v>31</v>
      </c>
      <c r="E9058" s="1">
        <v>44638</v>
      </c>
      <c r="F9058" s="4">
        <v>6426</v>
      </c>
      <c r="G9058">
        <v>322</v>
      </c>
      <c r="H9058" s="3">
        <f>_xlfn.XLOOKUP(sales[[#This Row],[Product]],products[Product],products[Cost per box])*sales[[#This Row],[Boxes]]</f>
        <v>1841.84</v>
      </c>
      <c r="I9058" s="4">
        <f>sales[[#This Row],[Revenue]]-sales[[#This Row],[Cost]]</f>
        <v>4584.16</v>
      </c>
    </row>
    <row r="9059" spans="2:9" x14ac:dyDescent="0.25">
      <c r="B9059" t="s">
        <v>57</v>
      </c>
      <c r="C9059" t="s">
        <v>16</v>
      </c>
      <c r="D9059" t="s">
        <v>28</v>
      </c>
      <c r="E9059" s="1">
        <v>44649</v>
      </c>
      <c r="F9059" s="4">
        <v>2898</v>
      </c>
      <c r="G9059">
        <v>194</v>
      </c>
      <c r="H9059" s="3">
        <f>_xlfn.XLOOKUP(sales[[#This Row],[Product]],products[Product],products[Cost per box])*sales[[#This Row],[Boxes]]</f>
        <v>535.43999999999994</v>
      </c>
      <c r="I9059" s="4">
        <f>sales[[#This Row],[Revenue]]-sales[[#This Row],[Cost]]</f>
        <v>2362.56</v>
      </c>
    </row>
    <row r="9060" spans="2:9" x14ac:dyDescent="0.25">
      <c r="B9060" t="s">
        <v>20</v>
      </c>
      <c r="C9060" t="s">
        <v>9</v>
      </c>
      <c r="D9060" t="s">
        <v>14</v>
      </c>
      <c r="E9060" s="1">
        <v>44634</v>
      </c>
      <c r="F9060" s="4">
        <v>7693</v>
      </c>
      <c r="G9060">
        <v>855</v>
      </c>
      <c r="H9060" s="3">
        <f>_xlfn.XLOOKUP(sales[[#This Row],[Product]],products[Product],products[Cost per box])*sales[[#This Row],[Boxes]]</f>
        <v>5395.0499999999993</v>
      </c>
      <c r="I9060" s="4">
        <f>sales[[#This Row],[Revenue]]-sales[[#This Row],[Cost]]</f>
        <v>2297.9500000000007</v>
      </c>
    </row>
    <row r="9061" spans="2:9" x14ac:dyDescent="0.25">
      <c r="B9061" t="s">
        <v>18</v>
      </c>
      <c r="C9061" t="s">
        <v>27</v>
      </c>
      <c r="D9061" t="s">
        <v>45</v>
      </c>
      <c r="E9061" s="1">
        <v>44637</v>
      </c>
      <c r="F9061" s="4">
        <v>1141</v>
      </c>
      <c r="G9061">
        <v>82</v>
      </c>
      <c r="H9061" s="3">
        <f>_xlfn.XLOOKUP(sales[[#This Row],[Product]],products[Product],products[Cost per box])*sales[[#This Row],[Boxes]]</f>
        <v>633.86</v>
      </c>
      <c r="I9061" s="4">
        <f>sales[[#This Row],[Revenue]]-sales[[#This Row],[Cost]]</f>
        <v>507.14</v>
      </c>
    </row>
    <row r="9062" spans="2:9" x14ac:dyDescent="0.25">
      <c r="B9062" t="s">
        <v>41</v>
      </c>
      <c r="C9062" t="s">
        <v>16</v>
      </c>
      <c r="D9062" t="s">
        <v>7</v>
      </c>
      <c r="E9062" s="1">
        <v>44650</v>
      </c>
      <c r="F9062" s="4">
        <v>1715</v>
      </c>
      <c r="G9062">
        <v>66</v>
      </c>
      <c r="H9062" s="3">
        <f>_xlfn.XLOOKUP(sales[[#This Row],[Product]],products[Product],products[Cost per box])*sales[[#This Row],[Boxes]]</f>
        <v>339.90000000000003</v>
      </c>
      <c r="I9062" s="4">
        <f>sales[[#This Row],[Revenue]]-sales[[#This Row],[Cost]]</f>
        <v>1375.1</v>
      </c>
    </row>
    <row r="9063" spans="2:9" x14ac:dyDescent="0.25">
      <c r="B9063" t="s">
        <v>13</v>
      </c>
      <c r="C9063" t="s">
        <v>21</v>
      </c>
      <c r="D9063" t="s">
        <v>26</v>
      </c>
      <c r="E9063" s="1">
        <v>44630</v>
      </c>
      <c r="F9063" s="4">
        <v>4984</v>
      </c>
      <c r="G9063">
        <v>312</v>
      </c>
      <c r="H9063" s="3">
        <f>_xlfn.XLOOKUP(sales[[#This Row],[Product]],products[Product],products[Cost per box])*sales[[#This Row],[Boxes]]</f>
        <v>2006.1599999999999</v>
      </c>
      <c r="I9063" s="4">
        <f>sales[[#This Row],[Revenue]]-sales[[#This Row],[Cost]]</f>
        <v>2977.84</v>
      </c>
    </row>
    <row r="9064" spans="2:9" x14ac:dyDescent="0.25">
      <c r="B9064" t="s">
        <v>8</v>
      </c>
      <c r="C9064" t="s">
        <v>11</v>
      </c>
      <c r="D9064" t="s">
        <v>43</v>
      </c>
      <c r="E9064" s="1">
        <v>44621</v>
      </c>
      <c r="F9064" s="4">
        <v>3850</v>
      </c>
      <c r="G9064">
        <v>321</v>
      </c>
      <c r="H9064" s="3">
        <f>_xlfn.XLOOKUP(sales[[#This Row],[Product]],products[Product],products[Cost per box])*sales[[#This Row],[Boxes]]</f>
        <v>1235.8500000000001</v>
      </c>
      <c r="I9064" s="4">
        <f>sales[[#This Row],[Revenue]]-sales[[#This Row],[Cost]]</f>
        <v>2614.1499999999996</v>
      </c>
    </row>
    <row r="9065" spans="2:9" x14ac:dyDescent="0.25">
      <c r="B9065" t="s">
        <v>37</v>
      </c>
      <c r="C9065" t="s">
        <v>27</v>
      </c>
      <c r="D9065" t="s">
        <v>12</v>
      </c>
      <c r="E9065" s="1">
        <v>44650</v>
      </c>
      <c r="F9065" s="4">
        <v>11263</v>
      </c>
      <c r="G9065">
        <v>939</v>
      </c>
      <c r="H9065" s="3">
        <f>_xlfn.XLOOKUP(sales[[#This Row],[Product]],products[Product],products[Cost per box])*sales[[#This Row],[Boxes]]</f>
        <v>7915.7699999999995</v>
      </c>
      <c r="I9065" s="4">
        <f>sales[[#This Row],[Revenue]]-sales[[#This Row],[Cost]]</f>
        <v>3347.2300000000005</v>
      </c>
    </row>
    <row r="9066" spans="2:9" x14ac:dyDescent="0.25">
      <c r="B9066" t="s">
        <v>54</v>
      </c>
      <c r="C9066" t="s">
        <v>9</v>
      </c>
      <c r="D9066" t="s">
        <v>31</v>
      </c>
      <c r="E9066" s="1">
        <v>44630</v>
      </c>
      <c r="F9066" s="4">
        <v>12726</v>
      </c>
      <c r="G9066">
        <v>849</v>
      </c>
      <c r="H9066" s="3">
        <f>_xlfn.XLOOKUP(sales[[#This Row],[Product]],products[Product],products[Cost per box])*sales[[#This Row],[Boxes]]</f>
        <v>4856.28</v>
      </c>
      <c r="I9066" s="4">
        <f>sales[[#This Row],[Revenue]]-sales[[#This Row],[Cost]]</f>
        <v>7869.72</v>
      </c>
    </row>
    <row r="9067" spans="2:9" x14ac:dyDescent="0.25">
      <c r="B9067" t="s">
        <v>29</v>
      </c>
      <c r="C9067" t="s">
        <v>16</v>
      </c>
      <c r="D9067" t="s">
        <v>36</v>
      </c>
      <c r="E9067" s="1">
        <v>44637</v>
      </c>
      <c r="F9067" s="4">
        <v>2646</v>
      </c>
      <c r="G9067">
        <v>89</v>
      </c>
      <c r="H9067" s="3">
        <f>_xlfn.XLOOKUP(sales[[#This Row],[Product]],products[Product],products[Cost per box])*sales[[#This Row],[Boxes]]</f>
        <v>448.56</v>
      </c>
      <c r="I9067" s="4">
        <f>sales[[#This Row],[Revenue]]-sales[[#This Row],[Cost]]</f>
        <v>2197.44</v>
      </c>
    </row>
    <row r="9068" spans="2:9" x14ac:dyDescent="0.25">
      <c r="B9068" t="s">
        <v>37</v>
      </c>
      <c r="C9068" t="s">
        <v>11</v>
      </c>
      <c r="D9068" t="s">
        <v>47</v>
      </c>
      <c r="E9068" s="1">
        <v>44631</v>
      </c>
      <c r="F9068" s="4">
        <v>2408</v>
      </c>
      <c r="G9068">
        <v>241</v>
      </c>
      <c r="H9068" s="3">
        <f>_xlfn.XLOOKUP(sales[[#This Row],[Product]],products[Product],products[Cost per box])*sales[[#This Row],[Boxes]]</f>
        <v>1267.6599999999999</v>
      </c>
      <c r="I9068" s="4">
        <f>sales[[#This Row],[Revenue]]-sales[[#This Row],[Cost]]</f>
        <v>1140.3400000000001</v>
      </c>
    </row>
    <row r="9069" spans="2:9" x14ac:dyDescent="0.25">
      <c r="B9069" t="s">
        <v>37</v>
      </c>
      <c r="C9069" t="s">
        <v>21</v>
      </c>
      <c r="D9069" t="s">
        <v>7</v>
      </c>
      <c r="E9069" s="1">
        <v>44649</v>
      </c>
      <c r="F9069" s="4">
        <v>2037</v>
      </c>
      <c r="G9069">
        <v>73</v>
      </c>
      <c r="H9069" s="3">
        <f>_xlfn.XLOOKUP(sales[[#This Row],[Product]],products[Product],products[Cost per box])*sales[[#This Row],[Boxes]]</f>
        <v>375.95000000000005</v>
      </c>
      <c r="I9069" s="4">
        <f>sales[[#This Row],[Revenue]]-sales[[#This Row],[Cost]]</f>
        <v>1661.05</v>
      </c>
    </row>
    <row r="9070" spans="2:9" x14ac:dyDescent="0.25">
      <c r="B9070" t="s">
        <v>56</v>
      </c>
      <c r="C9070" t="s">
        <v>6</v>
      </c>
      <c r="D9070" t="s">
        <v>17</v>
      </c>
      <c r="E9070" s="1">
        <v>44649</v>
      </c>
      <c r="F9070" s="4">
        <v>1890</v>
      </c>
      <c r="G9070">
        <v>73</v>
      </c>
      <c r="H9070" s="3">
        <f>_xlfn.XLOOKUP(sales[[#This Row],[Product]],products[Product],products[Cost per box])*sales[[#This Row],[Boxes]]</f>
        <v>496.4</v>
      </c>
      <c r="I9070" s="4">
        <f>sales[[#This Row],[Revenue]]-sales[[#This Row],[Cost]]</f>
        <v>1393.6</v>
      </c>
    </row>
    <row r="9071" spans="2:9" x14ac:dyDescent="0.25">
      <c r="B9071" t="s">
        <v>13</v>
      </c>
      <c r="C9071" t="s">
        <v>6</v>
      </c>
      <c r="D9071" t="s">
        <v>26</v>
      </c>
      <c r="E9071" s="1">
        <v>44649</v>
      </c>
      <c r="F9071" s="4">
        <v>2359</v>
      </c>
      <c r="G9071">
        <v>169</v>
      </c>
      <c r="H9071" s="3">
        <f>_xlfn.XLOOKUP(sales[[#This Row],[Product]],products[Product],products[Cost per box])*sales[[#This Row],[Boxes]]</f>
        <v>1086.6699999999998</v>
      </c>
      <c r="I9071" s="4">
        <f>sales[[#This Row],[Revenue]]-sales[[#This Row],[Cost]]</f>
        <v>1272.3300000000002</v>
      </c>
    </row>
    <row r="9072" spans="2:9" x14ac:dyDescent="0.25">
      <c r="B9072" t="s">
        <v>8</v>
      </c>
      <c r="C9072" t="s">
        <v>9</v>
      </c>
      <c r="D9072" t="s">
        <v>17</v>
      </c>
      <c r="E9072" s="1">
        <v>44644</v>
      </c>
      <c r="F9072" s="4">
        <v>11053</v>
      </c>
      <c r="G9072">
        <v>369</v>
      </c>
      <c r="H9072" s="3">
        <f>_xlfn.XLOOKUP(sales[[#This Row],[Product]],products[Product],products[Cost per box])*sales[[#This Row],[Boxes]]</f>
        <v>2509.1999999999998</v>
      </c>
      <c r="I9072" s="4">
        <f>sales[[#This Row],[Revenue]]-sales[[#This Row],[Cost]]</f>
        <v>8543.7999999999993</v>
      </c>
    </row>
    <row r="9073" spans="2:9" x14ac:dyDescent="0.25">
      <c r="B9073" t="s">
        <v>13</v>
      </c>
      <c r="C9073" t="s">
        <v>9</v>
      </c>
      <c r="D9073" t="s">
        <v>26</v>
      </c>
      <c r="E9073" s="1">
        <v>44642</v>
      </c>
      <c r="F9073" s="4">
        <v>133</v>
      </c>
      <c r="G9073">
        <v>9</v>
      </c>
      <c r="H9073" s="3">
        <f>_xlfn.XLOOKUP(sales[[#This Row],[Product]],products[Product],products[Cost per box])*sales[[#This Row],[Boxes]]</f>
        <v>57.87</v>
      </c>
      <c r="I9073" s="4">
        <f>sales[[#This Row],[Revenue]]-sales[[#This Row],[Cost]]</f>
        <v>75.13</v>
      </c>
    </row>
    <row r="9074" spans="2:9" x14ac:dyDescent="0.25">
      <c r="B9074" t="s">
        <v>32</v>
      </c>
      <c r="C9074" t="s">
        <v>21</v>
      </c>
      <c r="D9074" t="s">
        <v>36</v>
      </c>
      <c r="E9074" s="1">
        <v>44627</v>
      </c>
      <c r="F9074" s="4">
        <v>1708</v>
      </c>
      <c r="G9074">
        <v>61</v>
      </c>
      <c r="H9074" s="3">
        <f>_xlfn.XLOOKUP(sales[[#This Row],[Product]],products[Product],products[Cost per box])*sales[[#This Row],[Boxes]]</f>
        <v>307.44</v>
      </c>
      <c r="I9074" s="4">
        <f>sales[[#This Row],[Revenue]]-sales[[#This Row],[Cost]]</f>
        <v>1400.56</v>
      </c>
    </row>
    <row r="9075" spans="2:9" x14ac:dyDescent="0.25">
      <c r="B9075" t="s">
        <v>41</v>
      </c>
      <c r="C9075" t="s">
        <v>6</v>
      </c>
      <c r="D9075" t="s">
        <v>42</v>
      </c>
      <c r="E9075" s="1">
        <v>44644</v>
      </c>
      <c r="F9075" s="4">
        <v>8148</v>
      </c>
      <c r="G9075">
        <v>302</v>
      </c>
      <c r="H9075" s="3">
        <f>_xlfn.XLOOKUP(sales[[#This Row],[Product]],products[Product],products[Cost per box])*sales[[#This Row],[Boxes]]</f>
        <v>1431.48</v>
      </c>
      <c r="I9075" s="4">
        <f>sales[[#This Row],[Revenue]]-sales[[#This Row],[Cost]]</f>
        <v>6716.52</v>
      </c>
    </row>
    <row r="9076" spans="2:9" x14ac:dyDescent="0.25">
      <c r="B9076" t="s">
        <v>8</v>
      </c>
      <c r="C9076" t="s">
        <v>16</v>
      </c>
      <c r="D9076" t="s">
        <v>45</v>
      </c>
      <c r="E9076" s="1">
        <v>44638</v>
      </c>
      <c r="F9076" s="4">
        <v>6566</v>
      </c>
      <c r="G9076">
        <v>438</v>
      </c>
      <c r="H9076" s="3">
        <f>_xlfn.XLOOKUP(sales[[#This Row],[Product]],products[Product],products[Cost per box])*sales[[#This Row],[Boxes]]</f>
        <v>3385.7400000000002</v>
      </c>
      <c r="I9076" s="4">
        <f>sales[[#This Row],[Revenue]]-sales[[#This Row],[Cost]]</f>
        <v>3180.2599999999998</v>
      </c>
    </row>
    <row r="9077" spans="2:9" x14ac:dyDescent="0.25">
      <c r="B9077" t="s">
        <v>37</v>
      </c>
      <c r="C9077" t="s">
        <v>11</v>
      </c>
      <c r="D9077" t="s">
        <v>31</v>
      </c>
      <c r="E9077" s="1">
        <v>44637</v>
      </c>
      <c r="F9077" s="4">
        <v>357</v>
      </c>
      <c r="G9077">
        <v>23</v>
      </c>
      <c r="H9077" s="3">
        <f>_xlfn.XLOOKUP(sales[[#This Row],[Product]],products[Product],products[Cost per box])*sales[[#This Row],[Boxes]]</f>
        <v>131.56</v>
      </c>
      <c r="I9077" s="4">
        <f>sales[[#This Row],[Revenue]]-sales[[#This Row],[Cost]]</f>
        <v>225.44</v>
      </c>
    </row>
    <row r="9078" spans="2:9" x14ac:dyDescent="0.25">
      <c r="B9078" t="s">
        <v>57</v>
      </c>
      <c r="C9078" t="s">
        <v>6</v>
      </c>
      <c r="D9078" t="s">
        <v>50</v>
      </c>
      <c r="E9078" s="1">
        <v>44641</v>
      </c>
      <c r="F9078" s="4">
        <v>1764</v>
      </c>
      <c r="G9078">
        <v>118</v>
      </c>
      <c r="H9078" s="3">
        <f>_xlfn.XLOOKUP(sales[[#This Row],[Product]],products[Product],products[Cost per box])*sales[[#This Row],[Boxes]]</f>
        <v>1464.38</v>
      </c>
      <c r="I9078" s="4">
        <f>sales[[#This Row],[Revenue]]-sales[[#This Row],[Cost]]</f>
        <v>299.61999999999989</v>
      </c>
    </row>
    <row r="9079" spans="2:9" x14ac:dyDescent="0.25">
      <c r="B9079" t="s">
        <v>51</v>
      </c>
      <c r="C9079" t="s">
        <v>27</v>
      </c>
      <c r="D9079" t="s">
        <v>52</v>
      </c>
      <c r="E9079" s="1">
        <v>44644</v>
      </c>
      <c r="F9079" s="4">
        <v>6601</v>
      </c>
      <c r="G9079">
        <v>734</v>
      </c>
      <c r="H9079" s="3">
        <f>_xlfn.XLOOKUP(sales[[#This Row],[Product]],products[Product],products[Cost per box])*sales[[#This Row],[Boxes]]</f>
        <v>2436.88</v>
      </c>
      <c r="I9079" s="4">
        <f>sales[[#This Row],[Revenue]]-sales[[#This Row],[Cost]]</f>
        <v>4164.12</v>
      </c>
    </row>
    <row r="9080" spans="2:9" x14ac:dyDescent="0.25">
      <c r="B9080" t="s">
        <v>46</v>
      </c>
      <c r="C9080" t="s">
        <v>9</v>
      </c>
      <c r="D9080" t="s">
        <v>45</v>
      </c>
      <c r="E9080" s="1">
        <v>44644</v>
      </c>
      <c r="F9080" s="4">
        <v>315</v>
      </c>
      <c r="G9080">
        <v>23</v>
      </c>
      <c r="H9080" s="3">
        <f>_xlfn.XLOOKUP(sales[[#This Row],[Product]],products[Product],products[Cost per box])*sales[[#This Row],[Boxes]]</f>
        <v>177.79000000000002</v>
      </c>
      <c r="I9080" s="4">
        <f>sales[[#This Row],[Revenue]]-sales[[#This Row],[Cost]]</f>
        <v>137.20999999999998</v>
      </c>
    </row>
    <row r="9081" spans="2:9" x14ac:dyDescent="0.25">
      <c r="B9081" t="s">
        <v>51</v>
      </c>
      <c r="C9081" t="s">
        <v>6</v>
      </c>
      <c r="D9081" t="s">
        <v>17</v>
      </c>
      <c r="E9081" s="1">
        <v>44649</v>
      </c>
      <c r="F9081" s="4">
        <v>952</v>
      </c>
      <c r="G9081">
        <v>34</v>
      </c>
      <c r="H9081" s="3">
        <f>_xlfn.XLOOKUP(sales[[#This Row],[Product]],products[Product],products[Cost per box])*sales[[#This Row],[Boxes]]</f>
        <v>231.2</v>
      </c>
      <c r="I9081" s="4">
        <f>sales[[#This Row],[Revenue]]-sales[[#This Row],[Cost]]</f>
        <v>720.8</v>
      </c>
    </row>
    <row r="9082" spans="2:9" x14ac:dyDescent="0.25">
      <c r="B9082" t="s">
        <v>33</v>
      </c>
      <c r="C9082" t="s">
        <v>16</v>
      </c>
      <c r="D9082" t="s">
        <v>28</v>
      </c>
      <c r="E9082" s="1">
        <v>44645</v>
      </c>
      <c r="F9082" s="4">
        <v>189</v>
      </c>
      <c r="G9082">
        <v>15</v>
      </c>
      <c r="H9082" s="3">
        <f>_xlfn.XLOOKUP(sales[[#This Row],[Product]],products[Product],products[Cost per box])*sales[[#This Row],[Boxes]]</f>
        <v>41.4</v>
      </c>
      <c r="I9082" s="4">
        <f>sales[[#This Row],[Revenue]]-sales[[#This Row],[Cost]]</f>
        <v>147.6</v>
      </c>
    </row>
    <row r="9083" spans="2:9" x14ac:dyDescent="0.25">
      <c r="B9083" t="s">
        <v>49</v>
      </c>
      <c r="C9083" t="s">
        <v>9</v>
      </c>
      <c r="D9083" t="s">
        <v>7</v>
      </c>
      <c r="E9083" s="1">
        <v>44649</v>
      </c>
      <c r="F9083" s="4">
        <v>686</v>
      </c>
      <c r="G9083">
        <v>32</v>
      </c>
      <c r="H9083" s="3">
        <f>_xlfn.XLOOKUP(sales[[#This Row],[Product]],products[Product],products[Cost per box])*sales[[#This Row],[Boxes]]</f>
        <v>164.8</v>
      </c>
      <c r="I9083" s="4">
        <f>sales[[#This Row],[Revenue]]-sales[[#This Row],[Cost]]</f>
        <v>521.20000000000005</v>
      </c>
    </row>
    <row r="9084" spans="2:9" x14ac:dyDescent="0.25">
      <c r="B9084" t="s">
        <v>23</v>
      </c>
      <c r="C9084" t="s">
        <v>11</v>
      </c>
      <c r="D9084" t="s">
        <v>26</v>
      </c>
      <c r="E9084" s="1">
        <v>44627</v>
      </c>
      <c r="F9084" s="4">
        <v>7574</v>
      </c>
      <c r="G9084">
        <v>474</v>
      </c>
      <c r="H9084" s="3">
        <f>_xlfn.XLOOKUP(sales[[#This Row],[Product]],products[Product],products[Cost per box])*sales[[#This Row],[Boxes]]</f>
        <v>3047.8199999999997</v>
      </c>
      <c r="I9084" s="4">
        <f>sales[[#This Row],[Revenue]]-sales[[#This Row],[Cost]]</f>
        <v>4526.18</v>
      </c>
    </row>
    <row r="9085" spans="2:9" x14ac:dyDescent="0.25">
      <c r="B9085" t="s">
        <v>13</v>
      </c>
      <c r="C9085" t="s">
        <v>16</v>
      </c>
      <c r="D9085" t="s">
        <v>14</v>
      </c>
      <c r="E9085" s="1">
        <v>44629</v>
      </c>
      <c r="F9085" s="4">
        <v>2247</v>
      </c>
      <c r="G9085">
        <v>161</v>
      </c>
      <c r="H9085" s="3">
        <f>_xlfn.XLOOKUP(sales[[#This Row],[Product]],products[Product],products[Cost per box])*sales[[#This Row],[Boxes]]</f>
        <v>1015.91</v>
      </c>
      <c r="I9085" s="4">
        <f>sales[[#This Row],[Revenue]]-sales[[#This Row],[Cost]]</f>
        <v>1231.0900000000001</v>
      </c>
    </row>
    <row r="9086" spans="2:9" x14ac:dyDescent="0.25">
      <c r="B9086" t="s">
        <v>33</v>
      </c>
      <c r="C9086" t="s">
        <v>11</v>
      </c>
      <c r="D9086" t="s">
        <v>7</v>
      </c>
      <c r="E9086" s="1">
        <v>44636</v>
      </c>
      <c r="F9086" s="4">
        <v>1995</v>
      </c>
      <c r="G9086">
        <v>67</v>
      </c>
      <c r="H9086" s="3">
        <f>_xlfn.XLOOKUP(sales[[#This Row],[Product]],products[Product],products[Cost per box])*sales[[#This Row],[Boxes]]</f>
        <v>345.05</v>
      </c>
      <c r="I9086" s="4">
        <f>sales[[#This Row],[Revenue]]-sales[[#This Row],[Cost]]</f>
        <v>1649.95</v>
      </c>
    </row>
    <row r="9087" spans="2:9" x14ac:dyDescent="0.25">
      <c r="B9087" t="s">
        <v>51</v>
      </c>
      <c r="C9087" t="s">
        <v>9</v>
      </c>
      <c r="D9087" t="s">
        <v>30</v>
      </c>
      <c r="E9087" s="1">
        <v>44631</v>
      </c>
      <c r="F9087" s="4">
        <v>2058</v>
      </c>
      <c r="G9087">
        <v>94</v>
      </c>
      <c r="H9087" s="3">
        <f>_xlfn.XLOOKUP(sales[[#This Row],[Product]],products[Product],products[Cost per box])*sales[[#This Row],[Boxes]]</f>
        <v>345.92</v>
      </c>
      <c r="I9087" s="4">
        <f>sales[[#This Row],[Revenue]]-sales[[#This Row],[Cost]]</f>
        <v>1712.08</v>
      </c>
    </row>
    <row r="9088" spans="2:9" x14ac:dyDescent="0.25">
      <c r="B9088" t="s">
        <v>29</v>
      </c>
      <c r="C9088" t="s">
        <v>6</v>
      </c>
      <c r="D9088" t="s">
        <v>36</v>
      </c>
      <c r="E9088" s="1">
        <v>44649</v>
      </c>
      <c r="F9088" s="4">
        <v>9548</v>
      </c>
      <c r="G9088">
        <v>341</v>
      </c>
      <c r="H9088" s="3">
        <f>_xlfn.XLOOKUP(sales[[#This Row],[Product]],products[Product],products[Cost per box])*sales[[#This Row],[Boxes]]</f>
        <v>1718.64</v>
      </c>
      <c r="I9088" s="4">
        <f>sales[[#This Row],[Revenue]]-sales[[#This Row],[Cost]]</f>
        <v>7829.36</v>
      </c>
    </row>
    <row r="9089" spans="2:9" x14ac:dyDescent="0.25">
      <c r="B9089" t="s">
        <v>29</v>
      </c>
      <c r="C9089" t="s">
        <v>9</v>
      </c>
      <c r="D9089" t="s">
        <v>22</v>
      </c>
      <c r="E9089" s="1">
        <v>44642</v>
      </c>
      <c r="F9089" s="4">
        <v>7112</v>
      </c>
      <c r="G9089">
        <v>264</v>
      </c>
      <c r="H9089" s="3">
        <f>_xlfn.XLOOKUP(sales[[#This Row],[Product]],products[Product],products[Cost per box])*sales[[#This Row],[Boxes]]</f>
        <v>2170.0800000000004</v>
      </c>
      <c r="I9089" s="4">
        <f>sales[[#This Row],[Revenue]]-sales[[#This Row],[Cost]]</f>
        <v>4941.92</v>
      </c>
    </row>
    <row r="9090" spans="2:9" x14ac:dyDescent="0.25">
      <c r="B9090" t="s">
        <v>53</v>
      </c>
      <c r="C9090" t="s">
        <v>21</v>
      </c>
      <c r="D9090" t="s">
        <v>35</v>
      </c>
      <c r="E9090" s="1">
        <v>44644</v>
      </c>
      <c r="F9090" s="4">
        <v>10024</v>
      </c>
      <c r="G9090">
        <v>836</v>
      </c>
      <c r="H9090" s="3">
        <f>_xlfn.XLOOKUP(sales[[#This Row],[Product]],products[Product],products[Cost per box])*sales[[#This Row],[Boxes]]</f>
        <v>2215.4</v>
      </c>
      <c r="I9090" s="4">
        <f>sales[[#This Row],[Revenue]]-sales[[#This Row],[Cost]]</f>
        <v>7808.6</v>
      </c>
    </row>
    <row r="9091" spans="2:9" x14ac:dyDescent="0.25">
      <c r="B9091" t="s">
        <v>18</v>
      </c>
      <c r="C9091" t="s">
        <v>21</v>
      </c>
      <c r="D9091" t="s">
        <v>12</v>
      </c>
      <c r="E9091" s="1">
        <v>44621</v>
      </c>
      <c r="F9091" s="4">
        <v>966</v>
      </c>
      <c r="G9091">
        <v>54</v>
      </c>
      <c r="H9091" s="3">
        <f>_xlfn.XLOOKUP(sales[[#This Row],[Product]],products[Product],products[Cost per box])*sales[[#This Row],[Boxes]]</f>
        <v>455.21999999999997</v>
      </c>
      <c r="I9091" s="4">
        <f>sales[[#This Row],[Revenue]]-sales[[#This Row],[Cost]]</f>
        <v>510.78000000000003</v>
      </c>
    </row>
    <row r="9092" spans="2:9" x14ac:dyDescent="0.25">
      <c r="B9092" t="s">
        <v>49</v>
      </c>
      <c r="C9092" t="s">
        <v>9</v>
      </c>
      <c r="D9092" t="s">
        <v>43</v>
      </c>
      <c r="E9092" s="1">
        <v>44641</v>
      </c>
      <c r="F9092" s="4">
        <v>4578</v>
      </c>
      <c r="G9092">
        <v>353</v>
      </c>
      <c r="H9092" s="3">
        <f>_xlfn.XLOOKUP(sales[[#This Row],[Product]],products[Product],products[Cost per box])*sales[[#This Row],[Boxes]]</f>
        <v>1359.05</v>
      </c>
      <c r="I9092" s="4">
        <f>sales[[#This Row],[Revenue]]-sales[[#This Row],[Cost]]</f>
        <v>3218.95</v>
      </c>
    </row>
    <row r="9093" spans="2:9" x14ac:dyDescent="0.25">
      <c r="B9093" t="s">
        <v>18</v>
      </c>
      <c r="C9093" t="s">
        <v>21</v>
      </c>
      <c r="D9093" t="s">
        <v>47</v>
      </c>
      <c r="E9093" s="1">
        <v>44643</v>
      </c>
      <c r="F9093" s="4">
        <v>2408</v>
      </c>
      <c r="G9093">
        <v>201</v>
      </c>
      <c r="H9093" s="3">
        <f>_xlfn.XLOOKUP(sales[[#This Row],[Product]],products[Product],products[Cost per box])*sales[[#This Row],[Boxes]]</f>
        <v>1057.26</v>
      </c>
      <c r="I9093" s="4">
        <f>sales[[#This Row],[Revenue]]-sales[[#This Row],[Cost]]</f>
        <v>1350.74</v>
      </c>
    </row>
    <row r="9094" spans="2:9" x14ac:dyDescent="0.25">
      <c r="B9094" t="s">
        <v>40</v>
      </c>
      <c r="C9094" t="s">
        <v>16</v>
      </c>
      <c r="D9094" t="s">
        <v>47</v>
      </c>
      <c r="E9094" s="1">
        <v>44643</v>
      </c>
      <c r="F9094" s="4">
        <v>756</v>
      </c>
      <c r="G9094">
        <v>84</v>
      </c>
      <c r="H9094" s="3">
        <f>_xlfn.XLOOKUP(sales[[#This Row],[Product]],products[Product],products[Cost per box])*sales[[#This Row],[Boxes]]</f>
        <v>441.84</v>
      </c>
      <c r="I9094" s="4">
        <f>sales[[#This Row],[Revenue]]-sales[[#This Row],[Cost]]</f>
        <v>314.16000000000003</v>
      </c>
    </row>
    <row r="9095" spans="2:9" x14ac:dyDescent="0.25">
      <c r="B9095" t="s">
        <v>53</v>
      </c>
      <c r="C9095" t="s">
        <v>6</v>
      </c>
      <c r="D9095" t="s">
        <v>48</v>
      </c>
      <c r="E9095" s="1">
        <v>44622</v>
      </c>
      <c r="F9095" s="4">
        <v>3339</v>
      </c>
      <c r="G9095">
        <v>129</v>
      </c>
      <c r="H9095" s="3">
        <f>_xlfn.XLOOKUP(sales[[#This Row],[Product]],products[Product],products[Cost per box])*sales[[#This Row],[Boxes]]</f>
        <v>964.92000000000007</v>
      </c>
      <c r="I9095" s="4">
        <f>sales[[#This Row],[Revenue]]-sales[[#This Row],[Cost]]</f>
        <v>2374.08</v>
      </c>
    </row>
    <row r="9096" spans="2:9" x14ac:dyDescent="0.25">
      <c r="B9096" t="s">
        <v>20</v>
      </c>
      <c r="C9096" t="s">
        <v>21</v>
      </c>
      <c r="D9096" t="s">
        <v>45</v>
      </c>
      <c r="E9096" s="1">
        <v>44635</v>
      </c>
      <c r="F9096" s="4">
        <v>2576</v>
      </c>
      <c r="G9096">
        <v>136</v>
      </c>
      <c r="H9096" s="3">
        <f>_xlfn.XLOOKUP(sales[[#This Row],[Product]],products[Product],products[Cost per box])*sales[[#This Row],[Boxes]]</f>
        <v>1051.28</v>
      </c>
      <c r="I9096" s="4">
        <f>sales[[#This Row],[Revenue]]-sales[[#This Row],[Cost]]</f>
        <v>1524.72</v>
      </c>
    </row>
    <row r="9097" spans="2:9" x14ac:dyDescent="0.25">
      <c r="B9097" t="s">
        <v>8</v>
      </c>
      <c r="C9097" t="s">
        <v>16</v>
      </c>
      <c r="D9097" t="s">
        <v>52</v>
      </c>
      <c r="E9097" s="1">
        <v>44638</v>
      </c>
      <c r="F9097" s="4">
        <v>5740</v>
      </c>
      <c r="G9097">
        <v>574</v>
      </c>
      <c r="H9097" s="3">
        <f>_xlfn.XLOOKUP(sales[[#This Row],[Product]],products[Product],products[Cost per box])*sales[[#This Row],[Boxes]]</f>
        <v>1905.6799999999998</v>
      </c>
      <c r="I9097" s="4">
        <f>sales[[#This Row],[Revenue]]-sales[[#This Row],[Cost]]</f>
        <v>3834.32</v>
      </c>
    </row>
    <row r="9098" spans="2:9" x14ac:dyDescent="0.25">
      <c r="B9098" t="s">
        <v>51</v>
      </c>
      <c r="C9098" t="s">
        <v>16</v>
      </c>
      <c r="D9098" t="s">
        <v>14</v>
      </c>
      <c r="E9098" s="1">
        <v>44631</v>
      </c>
      <c r="F9098" s="4">
        <v>7973</v>
      </c>
      <c r="G9098">
        <v>886</v>
      </c>
      <c r="H9098" s="3">
        <f>_xlfn.XLOOKUP(sales[[#This Row],[Product]],products[Product],products[Cost per box])*sales[[#This Row],[Boxes]]</f>
        <v>5590.66</v>
      </c>
      <c r="I9098" s="4">
        <f>sales[[#This Row],[Revenue]]-sales[[#This Row],[Cost]]</f>
        <v>2382.34</v>
      </c>
    </row>
    <row r="9099" spans="2:9" x14ac:dyDescent="0.25">
      <c r="B9099" t="s">
        <v>29</v>
      </c>
      <c r="C9099" t="s">
        <v>6</v>
      </c>
      <c r="D9099" t="s">
        <v>47</v>
      </c>
      <c r="E9099" s="1">
        <v>44644</v>
      </c>
      <c r="F9099" s="4">
        <v>2114</v>
      </c>
      <c r="G9099">
        <v>177</v>
      </c>
      <c r="H9099" s="3">
        <f>_xlfn.XLOOKUP(sales[[#This Row],[Product]],products[Product],products[Cost per box])*sales[[#This Row],[Boxes]]</f>
        <v>931.02</v>
      </c>
      <c r="I9099" s="4">
        <f>sales[[#This Row],[Revenue]]-sales[[#This Row],[Cost]]</f>
        <v>1182.98</v>
      </c>
    </row>
    <row r="9100" spans="2:9" x14ac:dyDescent="0.25">
      <c r="B9100" t="s">
        <v>41</v>
      </c>
      <c r="C9100" t="s">
        <v>11</v>
      </c>
      <c r="D9100" t="s">
        <v>19</v>
      </c>
      <c r="E9100" s="1">
        <v>44637</v>
      </c>
      <c r="F9100" s="4">
        <v>3724</v>
      </c>
      <c r="G9100">
        <v>187</v>
      </c>
      <c r="H9100" s="3">
        <f>_xlfn.XLOOKUP(sales[[#This Row],[Product]],products[Product],products[Cost per box])*sales[[#This Row],[Boxes]]</f>
        <v>1913.01</v>
      </c>
      <c r="I9100" s="4">
        <f>sales[[#This Row],[Revenue]]-sales[[#This Row],[Cost]]</f>
        <v>1810.99</v>
      </c>
    </row>
    <row r="9101" spans="2:9" x14ac:dyDescent="0.25">
      <c r="B9101" t="s">
        <v>18</v>
      </c>
      <c r="C9101" t="s">
        <v>21</v>
      </c>
      <c r="D9101" t="s">
        <v>19</v>
      </c>
      <c r="E9101" s="1">
        <v>44631</v>
      </c>
      <c r="F9101" s="4">
        <v>11459</v>
      </c>
      <c r="G9101">
        <v>717</v>
      </c>
      <c r="H9101" s="3">
        <f>_xlfn.XLOOKUP(sales[[#This Row],[Product]],products[Product],products[Cost per box])*sales[[#This Row],[Boxes]]</f>
        <v>7334.91</v>
      </c>
      <c r="I9101" s="4">
        <f>sales[[#This Row],[Revenue]]-sales[[#This Row],[Cost]]</f>
        <v>4124.09</v>
      </c>
    </row>
    <row r="9102" spans="2:9" x14ac:dyDescent="0.25">
      <c r="B9102" t="s">
        <v>18</v>
      </c>
      <c r="C9102" t="s">
        <v>27</v>
      </c>
      <c r="D9102" t="s">
        <v>7</v>
      </c>
      <c r="E9102" s="1">
        <v>44624</v>
      </c>
      <c r="F9102" s="4">
        <v>2758</v>
      </c>
      <c r="G9102">
        <v>99</v>
      </c>
      <c r="H9102" s="3">
        <f>_xlfn.XLOOKUP(sales[[#This Row],[Product]],products[Product],products[Cost per box])*sales[[#This Row],[Boxes]]</f>
        <v>509.85</v>
      </c>
      <c r="I9102" s="4">
        <f>sales[[#This Row],[Revenue]]-sales[[#This Row],[Cost]]</f>
        <v>2248.15</v>
      </c>
    </row>
    <row r="9103" spans="2:9" x14ac:dyDescent="0.25">
      <c r="B9103" t="s">
        <v>53</v>
      </c>
      <c r="C9103" t="s">
        <v>11</v>
      </c>
      <c r="D9103" t="s">
        <v>31</v>
      </c>
      <c r="E9103" s="1">
        <v>44637</v>
      </c>
      <c r="F9103" s="4">
        <v>4165</v>
      </c>
      <c r="G9103">
        <v>199</v>
      </c>
      <c r="H9103" s="3">
        <f>_xlfn.XLOOKUP(sales[[#This Row],[Product]],products[Product],products[Cost per box])*sales[[#This Row],[Boxes]]</f>
        <v>1138.28</v>
      </c>
      <c r="I9103" s="4">
        <f>sales[[#This Row],[Revenue]]-sales[[#This Row],[Cost]]</f>
        <v>3026.7200000000003</v>
      </c>
    </row>
    <row r="9104" spans="2:9" x14ac:dyDescent="0.25">
      <c r="B9104" t="s">
        <v>10</v>
      </c>
      <c r="C9104" t="s">
        <v>11</v>
      </c>
      <c r="D9104" t="s">
        <v>43</v>
      </c>
      <c r="E9104" s="1">
        <v>44638</v>
      </c>
      <c r="F9104" s="4">
        <v>1540</v>
      </c>
      <c r="G9104">
        <v>172</v>
      </c>
      <c r="H9104" s="3">
        <f>_xlfn.XLOOKUP(sales[[#This Row],[Product]],products[Product],products[Cost per box])*sales[[#This Row],[Boxes]]</f>
        <v>662.2</v>
      </c>
      <c r="I9104" s="4">
        <f>sales[[#This Row],[Revenue]]-sales[[#This Row],[Cost]]</f>
        <v>877.8</v>
      </c>
    </row>
    <row r="9105" spans="2:9" x14ac:dyDescent="0.25">
      <c r="B9105" t="s">
        <v>51</v>
      </c>
      <c r="C9105" t="s">
        <v>6</v>
      </c>
      <c r="D9105" t="s">
        <v>43</v>
      </c>
      <c r="E9105" s="1">
        <v>44643</v>
      </c>
      <c r="F9105" s="4">
        <v>658</v>
      </c>
      <c r="G9105">
        <v>47</v>
      </c>
      <c r="H9105" s="3">
        <f>_xlfn.XLOOKUP(sales[[#This Row],[Product]],products[Product],products[Cost per box])*sales[[#This Row],[Boxes]]</f>
        <v>180.95000000000002</v>
      </c>
      <c r="I9105" s="4">
        <f>sales[[#This Row],[Revenue]]-sales[[#This Row],[Cost]]</f>
        <v>477.04999999999995</v>
      </c>
    </row>
    <row r="9106" spans="2:9" x14ac:dyDescent="0.25">
      <c r="B9106" t="s">
        <v>53</v>
      </c>
      <c r="C9106" t="s">
        <v>11</v>
      </c>
      <c r="D9106" t="s">
        <v>17</v>
      </c>
      <c r="E9106" s="1">
        <v>44641</v>
      </c>
      <c r="F9106" s="4">
        <v>2457</v>
      </c>
      <c r="G9106">
        <v>99</v>
      </c>
      <c r="H9106" s="3">
        <f>_xlfn.XLOOKUP(sales[[#This Row],[Product]],products[Product],products[Cost per box])*sales[[#This Row],[Boxes]]</f>
        <v>673.19999999999993</v>
      </c>
      <c r="I9106" s="4">
        <f>sales[[#This Row],[Revenue]]-sales[[#This Row],[Cost]]</f>
        <v>1783.8000000000002</v>
      </c>
    </row>
    <row r="9107" spans="2:9" x14ac:dyDescent="0.25">
      <c r="B9107" t="s">
        <v>13</v>
      </c>
      <c r="C9107" t="s">
        <v>6</v>
      </c>
      <c r="D9107" t="s">
        <v>45</v>
      </c>
      <c r="E9107" s="1">
        <v>44623</v>
      </c>
      <c r="F9107" s="4">
        <v>4543</v>
      </c>
      <c r="G9107">
        <v>379</v>
      </c>
      <c r="H9107" s="3">
        <f>_xlfn.XLOOKUP(sales[[#This Row],[Product]],products[Product],products[Cost per box])*sales[[#This Row],[Boxes]]</f>
        <v>2929.67</v>
      </c>
      <c r="I9107" s="4">
        <f>sales[[#This Row],[Revenue]]-sales[[#This Row],[Cost]]</f>
        <v>1613.33</v>
      </c>
    </row>
    <row r="9108" spans="2:9" x14ac:dyDescent="0.25">
      <c r="B9108" t="s">
        <v>23</v>
      </c>
      <c r="C9108" t="s">
        <v>21</v>
      </c>
      <c r="D9108" t="s">
        <v>45</v>
      </c>
      <c r="E9108" s="1">
        <v>44621</v>
      </c>
      <c r="F9108" s="4">
        <v>1743</v>
      </c>
      <c r="G9108">
        <v>117</v>
      </c>
      <c r="H9108" s="3">
        <f>_xlfn.XLOOKUP(sales[[#This Row],[Product]],products[Product],products[Cost per box])*sales[[#This Row],[Boxes]]</f>
        <v>904.41000000000008</v>
      </c>
      <c r="I9108" s="4">
        <f>sales[[#This Row],[Revenue]]-sales[[#This Row],[Cost]]</f>
        <v>838.58999999999992</v>
      </c>
    </row>
    <row r="9109" spans="2:9" x14ac:dyDescent="0.25">
      <c r="B9109" t="s">
        <v>10</v>
      </c>
      <c r="C9109" t="s">
        <v>11</v>
      </c>
      <c r="D9109" t="s">
        <v>47</v>
      </c>
      <c r="E9109" s="1">
        <v>44650</v>
      </c>
      <c r="F9109" s="4">
        <v>7385</v>
      </c>
      <c r="G9109">
        <v>462</v>
      </c>
      <c r="H9109" s="3">
        <f>_xlfn.XLOOKUP(sales[[#This Row],[Product]],products[Product],products[Cost per box])*sales[[#This Row],[Boxes]]</f>
        <v>2430.12</v>
      </c>
      <c r="I9109" s="4">
        <f>sales[[#This Row],[Revenue]]-sales[[#This Row],[Cost]]</f>
        <v>4954.88</v>
      </c>
    </row>
    <row r="9110" spans="2:9" x14ac:dyDescent="0.25">
      <c r="B9110" t="s">
        <v>33</v>
      </c>
      <c r="C9110" t="s">
        <v>6</v>
      </c>
      <c r="D9110" t="s">
        <v>30</v>
      </c>
      <c r="E9110" s="1">
        <v>44641</v>
      </c>
      <c r="F9110" s="4">
        <v>3962</v>
      </c>
      <c r="G9110">
        <v>173</v>
      </c>
      <c r="H9110" s="3">
        <f>_xlfn.XLOOKUP(sales[[#This Row],[Product]],products[Product],products[Cost per box])*sales[[#This Row],[Boxes]]</f>
        <v>636.64</v>
      </c>
      <c r="I9110" s="4">
        <f>sales[[#This Row],[Revenue]]-sales[[#This Row],[Cost]]</f>
        <v>3325.36</v>
      </c>
    </row>
    <row r="9111" spans="2:9" x14ac:dyDescent="0.25">
      <c r="B9111" t="s">
        <v>37</v>
      </c>
      <c r="C9111" t="s">
        <v>16</v>
      </c>
      <c r="D9111" t="s">
        <v>31</v>
      </c>
      <c r="E9111" s="1">
        <v>44624</v>
      </c>
      <c r="F9111" s="4">
        <v>504</v>
      </c>
      <c r="G9111">
        <v>32</v>
      </c>
      <c r="H9111" s="3">
        <f>_xlfn.XLOOKUP(sales[[#This Row],[Product]],products[Product],products[Cost per box])*sales[[#This Row],[Boxes]]</f>
        <v>183.04</v>
      </c>
      <c r="I9111" s="4">
        <f>sales[[#This Row],[Revenue]]-sales[[#This Row],[Cost]]</f>
        <v>320.96000000000004</v>
      </c>
    </row>
    <row r="9112" spans="2:9" x14ac:dyDescent="0.25">
      <c r="B9112" t="s">
        <v>40</v>
      </c>
      <c r="C9112" t="s">
        <v>21</v>
      </c>
      <c r="D9112" t="s">
        <v>17</v>
      </c>
      <c r="E9112" s="1">
        <v>44641</v>
      </c>
      <c r="F9112" s="4">
        <v>11067</v>
      </c>
      <c r="G9112">
        <v>396</v>
      </c>
      <c r="H9112" s="3">
        <f>_xlfn.XLOOKUP(sales[[#This Row],[Product]],products[Product],products[Cost per box])*sales[[#This Row],[Boxes]]</f>
        <v>2692.7999999999997</v>
      </c>
      <c r="I9112" s="4">
        <f>sales[[#This Row],[Revenue]]-sales[[#This Row],[Cost]]</f>
        <v>8374.2000000000007</v>
      </c>
    </row>
    <row r="9113" spans="2:9" x14ac:dyDescent="0.25">
      <c r="B9113" t="s">
        <v>54</v>
      </c>
      <c r="C9113" t="s">
        <v>9</v>
      </c>
      <c r="D9113" t="s">
        <v>14</v>
      </c>
      <c r="E9113" s="1">
        <v>44631</v>
      </c>
      <c r="F9113" s="4">
        <v>4403</v>
      </c>
      <c r="G9113">
        <v>276</v>
      </c>
      <c r="H9113" s="3">
        <f>_xlfn.XLOOKUP(sales[[#This Row],[Product]],products[Product],products[Cost per box])*sales[[#This Row],[Boxes]]</f>
        <v>1741.56</v>
      </c>
      <c r="I9113" s="4">
        <f>sales[[#This Row],[Revenue]]-sales[[#This Row],[Cost]]</f>
        <v>2661.44</v>
      </c>
    </row>
    <row r="9114" spans="2:9" x14ac:dyDescent="0.25">
      <c r="B9114" t="s">
        <v>54</v>
      </c>
      <c r="C9114" t="s">
        <v>16</v>
      </c>
      <c r="D9114" t="s">
        <v>26</v>
      </c>
      <c r="E9114" s="1">
        <v>44644</v>
      </c>
      <c r="F9114" s="4">
        <v>5390</v>
      </c>
      <c r="G9114">
        <v>257</v>
      </c>
      <c r="H9114" s="3">
        <f>_xlfn.XLOOKUP(sales[[#This Row],[Product]],products[Product],products[Cost per box])*sales[[#This Row],[Boxes]]</f>
        <v>1652.51</v>
      </c>
      <c r="I9114" s="4">
        <f>sales[[#This Row],[Revenue]]-sales[[#This Row],[Cost]]</f>
        <v>3737.49</v>
      </c>
    </row>
    <row r="9115" spans="2:9" x14ac:dyDescent="0.25">
      <c r="B9115" t="s">
        <v>39</v>
      </c>
      <c r="C9115" t="s">
        <v>27</v>
      </c>
      <c r="D9115" t="s">
        <v>19</v>
      </c>
      <c r="E9115" s="1">
        <v>44627</v>
      </c>
      <c r="F9115" s="4">
        <v>1365</v>
      </c>
      <c r="G9115">
        <v>76</v>
      </c>
      <c r="H9115" s="3">
        <f>_xlfn.XLOOKUP(sales[[#This Row],[Product]],products[Product],products[Cost per box])*sales[[#This Row],[Boxes]]</f>
        <v>777.48</v>
      </c>
      <c r="I9115" s="4">
        <f>sales[[#This Row],[Revenue]]-sales[[#This Row],[Cost]]</f>
        <v>587.52</v>
      </c>
    </row>
    <row r="9116" spans="2:9" x14ac:dyDescent="0.25">
      <c r="B9116" t="s">
        <v>51</v>
      </c>
      <c r="C9116" t="s">
        <v>27</v>
      </c>
      <c r="D9116" t="s">
        <v>48</v>
      </c>
      <c r="E9116" s="1">
        <v>44627</v>
      </c>
      <c r="F9116" s="4">
        <v>2485</v>
      </c>
      <c r="G9116">
        <v>96</v>
      </c>
      <c r="H9116" s="3">
        <f>_xlfn.XLOOKUP(sales[[#This Row],[Product]],products[Product],products[Cost per box])*sales[[#This Row],[Boxes]]</f>
        <v>718.08</v>
      </c>
      <c r="I9116" s="4">
        <f>sales[[#This Row],[Revenue]]-sales[[#This Row],[Cost]]</f>
        <v>1766.92</v>
      </c>
    </row>
    <row r="9117" spans="2:9" x14ac:dyDescent="0.25">
      <c r="B9117" t="s">
        <v>49</v>
      </c>
      <c r="C9117" t="s">
        <v>11</v>
      </c>
      <c r="D9117" t="s">
        <v>24</v>
      </c>
      <c r="E9117" s="1">
        <v>44637</v>
      </c>
      <c r="F9117" s="4">
        <v>6748</v>
      </c>
      <c r="G9117">
        <v>260</v>
      </c>
      <c r="H9117" s="3">
        <f>_xlfn.XLOOKUP(sales[[#This Row],[Product]],products[Product],products[Cost per box])*sales[[#This Row],[Boxes]]</f>
        <v>2732.6</v>
      </c>
      <c r="I9117" s="4">
        <f>sales[[#This Row],[Revenue]]-sales[[#This Row],[Cost]]</f>
        <v>4015.4</v>
      </c>
    </row>
    <row r="9118" spans="2:9" x14ac:dyDescent="0.25">
      <c r="B9118" t="s">
        <v>53</v>
      </c>
      <c r="C9118" t="s">
        <v>9</v>
      </c>
      <c r="D9118" t="s">
        <v>42</v>
      </c>
      <c r="E9118" s="1">
        <v>44648</v>
      </c>
      <c r="F9118" s="4">
        <v>3969</v>
      </c>
      <c r="G9118">
        <v>181</v>
      </c>
      <c r="H9118" s="3">
        <f>_xlfn.XLOOKUP(sales[[#This Row],[Product]],products[Product],products[Cost per box])*sales[[#This Row],[Boxes]]</f>
        <v>857.94</v>
      </c>
      <c r="I9118" s="4">
        <f>sales[[#This Row],[Revenue]]-sales[[#This Row],[Cost]]</f>
        <v>3111.06</v>
      </c>
    </row>
    <row r="9119" spans="2:9" x14ac:dyDescent="0.25">
      <c r="B9119" t="s">
        <v>39</v>
      </c>
      <c r="C9119" t="s">
        <v>21</v>
      </c>
      <c r="D9119" t="s">
        <v>36</v>
      </c>
      <c r="E9119" s="1">
        <v>44621</v>
      </c>
      <c r="F9119" s="4">
        <v>2121</v>
      </c>
      <c r="G9119">
        <v>85</v>
      </c>
      <c r="H9119" s="3">
        <f>_xlfn.XLOOKUP(sales[[#This Row],[Product]],products[Product],products[Cost per box])*sales[[#This Row],[Boxes]]</f>
        <v>428.4</v>
      </c>
      <c r="I9119" s="4">
        <f>sales[[#This Row],[Revenue]]-sales[[#This Row],[Cost]]</f>
        <v>1692.6</v>
      </c>
    </row>
    <row r="9120" spans="2:9" x14ac:dyDescent="0.25">
      <c r="B9120" t="s">
        <v>54</v>
      </c>
      <c r="C9120" t="s">
        <v>9</v>
      </c>
      <c r="D9120" t="s">
        <v>7</v>
      </c>
      <c r="E9120" s="1">
        <v>44621</v>
      </c>
      <c r="F9120" s="4">
        <v>4613</v>
      </c>
      <c r="G9120">
        <v>165</v>
      </c>
      <c r="H9120" s="3">
        <f>_xlfn.XLOOKUP(sales[[#This Row],[Product]],products[Product],products[Cost per box])*sales[[#This Row],[Boxes]]</f>
        <v>849.75000000000011</v>
      </c>
      <c r="I9120" s="4">
        <f>sales[[#This Row],[Revenue]]-sales[[#This Row],[Cost]]</f>
        <v>3763.25</v>
      </c>
    </row>
    <row r="9121" spans="2:9" x14ac:dyDescent="0.25">
      <c r="B9121" t="s">
        <v>33</v>
      </c>
      <c r="C9121" t="s">
        <v>21</v>
      </c>
      <c r="D9121" t="s">
        <v>35</v>
      </c>
      <c r="E9121" s="1">
        <v>44644</v>
      </c>
      <c r="F9121" s="4">
        <v>9037</v>
      </c>
      <c r="G9121">
        <v>904</v>
      </c>
      <c r="H9121" s="3">
        <f>_xlfn.XLOOKUP(sales[[#This Row],[Product]],products[Product],products[Cost per box])*sales[[#This Row],[Boxes]]</f>
        <v>2395.6</v>
      </c>
      <c r="I9121" s="4">
        <f>sales[[#This Row],[Revenue]]-sales[[#This Row],[Cost]]</f>
        <v>6641.4</v>
      </c>
    </row>
    <row r="9122" spans="2:9" x14ac:dyDescent="0.25">
      <c r="B9122" t="s">
        <v>55</v>
      </c>
      <c r="C9122" t="s">
        <v>6</v>
      </c>
      <c r="D9122" t="s">
        <v>7</v>
      </c>
      <c r="E9122" s="1">
        <v>44629</v>
      </c>
      <c r="F9122" s="4">
        <v>16177</v>
      </c>
      <c r="G9122">
        <v>648</v>
      </c>
      <c r="H9122" s="3">
        <f>_xlfn.XLOOKUP(sales[[#This Row],[Product]],products[Product],products[Cost per box])*sales[[#This Row],[Boxes]]</f>
        <v>3337.2000000000003</v>
      </c>
      <c r="I9122" s="4">
        <f>sales[[#This Row],[Revenue]]-sales[[#This Row],[Cost]]</f>
        <v>12839.8</v>
      </c>
    </row>
    <row r="9123" spans="2:9" x14ac:dyDescent="0.25">
      <c r="B9123" t="s">
        <v>40</v>
      </c>
      <c r="C9123" t="s">
        <v>21</v>
      </c>
      <c r="D9123" t="s">
        <v>38</v>
      </c>
      <c r="E9123" s="1">
        <v>44636</v>
      </c>
      <c r="F9123" s="4">
        <v>2079</v>
      </c>
      <c r="G9123">
        <v>87</v>
      </c>
      <c r="H9123" s="3">
        <f>_xlfn.XLOOKUP(sales[[#This Row],[Product]],products[Product],products[Cost per box])*sales[[#This Row],[Boxes]]</f>
        <v>864.78</v>
      </c>
      <c r="I9123" s="4">
        <f>sales[[#This Row],[Revenue]]-sales[[#This Row],[Cost]]</f>
        <v>1214.22</v>
      </c>
    </row>
    <row r="9124" spans="2:9" x14ac:dyDescent="0.25">
      <c r="B9124" t="s">
        <v>51</v>
      </c>
      <c r="C9124" t="s">
        <v>9</v>
      </c>
      <c r="D9124" t="s">
        <v>45</v>
      </c>
      <c r="E9124" s="1">
        <v>44627</v>
      </c>
      <c r="F9124" s="4">
        <v>5880</v>
      </c>
      <c r="G9124">
        <v>453</v>
      </c>
      <c r="H9124" s="3">
        <f>_xlfn.XLOOKUP(sales[[#This Row],[Product]],products[Product],products[Cost per box])*sales[[#This Row],[Boxes]]</f>
        <v>3501.69</v>
      </c>
      <c r="I9124" s="4">
        <f>sales[[#This Row],[Revenue]]-sales[[#This Row],[Cost]]</f>
        <v>2378.31</v>
      </c>
    </row>
    <row r="9125" spans="2:9" x14ac:dyDescent="0.25">
      <c r="B9125" t="s">
        <v>20</v>
      </c>
      <c r="C9125" t="s">
        <v>9</v>
      </c>
      <c r="D9125" t="s">
        <v>48</v>
      </c>
      <c r="E9125" s="1">
        <v>44635</v>
      </c>
      <c r="F9125" s="4">
        <v>6958</v>
      </c>
      <c r="G9125">
        <v>240</v>
      </c>
      <c r="H9125" s="3">
        <f>_xlfn.XLOOKUP(sales[[#This Row],[Product]],products[Product],products[Cost per box])*sales[[#This Row],[Boxes]]</f>
        <v>1795.2</v>
      </c>
      <c r="I9125" s="4">
        <f>sales[[#This Row],[Revenue]]-sales[[#This Row],[Cost]]</f>
        <v>5162.8</v>
      </c>
    </row>
    <row r="9126" spans="2:9" x14ac:dyDescent="0.25">
      <c r="B9126" t="s">
        <v>40</v>
      </c>
      <c r="C9126" t="s">
        <v>27</v>
      </c>
      <c r="D9126" t="s">
        <v>22</v>
      </c>
      <c r="E9126" s="1">
        <v>44636</v>
      </c>
      <c r="F9126" s="4">
        <v>1407</v>
      </c>
      <c r="G9126">
        <v>57</v>
      </c>
      <c r="H9126" s="3">
        <f>_xlfn.XLOOKUP(sales[[#This Row],[Product]],products[Product],products[Cost per box])*sales[[#This Row],[Boxes]]</f>
        <v>468.54</v>
      </c>
      <c r="I9126" s="4">
        <f>sales[[#This Row],[Revenue]]-sales[[#This Row],[Cost]]</f>
        <v>938.46</v>
      </c>
    </row>
    <row r="9127" spans="2:9" x14ac:dyDescent="0.25">
      <c r="B9127" t="s">
        <v>39</v>
      </c>
      <c r="C9127" t="s">
        <v>11</v>
      </c>
      <c r="D9127" t="s">
        <v>44</v>
      </c>
      <c r="E9127" s="1">
        <v>44638</v>
      </c>
      <c r="F9127" s="4">
        <v>5327</v>
      </c>
      <c r="G9127">
        <v>243</v>
      </c>
      <c r="H9127" s="3">
        <f>_xlfn.XLOOKUP(sales[[#This Row],[Product]],products[Product],products[Cost per box])*sales[[#This Row],[Boxes]]</f>
        <v>2325.5100000000002</v>
      </c>
      <c r="I9127" s="4">
        <f>sales[[#This Row],[Revenue]]-sales[[#This Row],[Cost]]</f>
        <v>3001.49</v>
      </c>
    </row>
    <row r="9128" spans="2:9" x14ac:dyDescent="0.25">
      <c r="B9128" t="s">
        <v>51</v>
      </c>
      <c r="C9128" t="s">
        <v>21</v>
      </c>
      <c r="D9128" t="s">
        <v>48</v>
      </c>
      <c r="E9128" s="1">
        <v>44634</v>
      </c>
      <c r="F9128" s="4">
        <v>5950</v>
      </c>
      <c r="G9128">
        <v>229</v>
      </c>
      <c r="H9128" s="3">
        <f>_xlfn.XLOOKUP(sales[[#This Row],[Product]],products[Product],products[Cost per box])*sales[[#This Row],[Boxes]]</f>
        <v>1712.92</v>
      </c>
      <c r="I9128" s="4">
        <f>sales[[#This Row],[Revenue]]-sales[[#This Row],[Cost]]</f>
        <v>4237.08</v>
      </c>
    </row>
    <row r="9129" spans="2:9" x14ac:dyDescent="0.25">
      <c r="B9129" t="s">
        <v>15</v>
      </c>
      <c r="C9129" t="s">
        <v>16</v>
      </c>
      <c r="D9129" t="s">
        <v>14</v>
      </c>
      <c r="E9129" s="1">
        <v>44645</v>
      </c>
      <c r="F9129" s="4">
        <v>7301</v>
      </c>
      <c r="G9129">
        <v>913</v>
      </c>
      <c r="H9129" s="3">
        <f>_xlfn.XLOOKUP(sales[[#This Row],[Product]],products[Product],products[Cost per box])*sales[[#This Row],[Boxes]]</f>
        <v>5761.03</v>
      </c>
      <c r="I9129" s="4">
        <f>sales[[#This Row],[Revenue]]-sales[[#This Row],[Cost]]</f>
        <v>1539.9700000000003</v>
      </c>
    </row>
    <row r="9130" spans="2:9" x14ac:dyDescent="0.25">
      <c r="B9130" t="s">
        <v>37</v>
      </c>
      <c r="C9130" t="s">
        <v>16</v>
      </c>
      <c r="D9130" t="s">
        <v>35</v>
      </c>
      <c r="E9130" s="1">
        <v>44624</v>
      </c>
      <c r="F9130" s="4">
        <v>6321</v>
      </c>
      <c r="G9130">
        <v>903</v>
      </c>
      <c r="H9130" s="3">
        <f>_xlfn.XLOOKUP(sales[[#This Row],[Product]],products[Product],products[Cost per box])*sales[[#This Row],[Boxes]]</f>
        <v>2392.9499999999998</v>
      </c>
      <c r="I9130" s="4">
        <f>sales[[#This Row],[Revenue]]-sales[[#This Row],[Cost]]</f>
        <v>3928.05</v>
      </c>
    </row>
    <row r="9131" spans="2:9" x14ac:dyDescent="0.25">
      <c r="B9131" t="s">
        <v>57</v>
      </c>
      <c r="C9131" t="s">
        <v>11</v>
      </c>
      <c r="D9131" t="s">
        <v>47</v>
      </c>
      <c r="E9131" s="1">
        <v>44621</v>
      </c>
      <c r="F9131" s="4">
        <v>11620</v>
      </c>
      <c r="G9131">
        <v>727</v>
      </c>
      <c r="H9131" s="3">
        <f>_xlfn.XLOOKUP(sales[[#This Row],[Product]],products[Product],products[Cost per box])*sales[[#This Row],[Boxes]]</f>
        <v>3824.02</v>
      </c>
      <c r="I9131" s="4">
        <f>sales[[#This Row],[Revenue]]-sales[[#This Row],[Cost]]</f>
        <v>7795.98</v>
      </c>
    </row>
    <row r="9132" spans="2:9" x14ac:dyDescent="0.25">
      <c r="B9132" t="s">
        <v>57</v>
      </c>
      <c r="C9132" t="s">
        <v>11</v>
      </c>
      <c r="D9132" t="s">
        <v>52</v>
      </c>
      <c r="E9132" s="1">
        <v>44631</v>
      </c>
      <c r="F9132" s="4">
        <v>2415</v>
      </c>
      <c r="G9132">
        <v>345</v>
      </c>
      <c r="H9132" s="3">
        <f>_xlfn.XLOOKUP(sales[[#This Row],[Product]],products[Product],products[Cost per box])*sales[[#This Row],[Boxes]]</f>
        <v>1145.3999999999999</v>
      </c>
      <c r="I9132" s="4">
        <f>sales[[#This Row],[Revenue]]-sales[[#This Row],[Cost]]</f>
        <v>1269.6000000000001</v>
      </c>
    </row>
    <row r="9133" spans="2:9" x14ac:dyDescent="0.25">
      <c r="B9133" t="s">
        <v>8</v>
      </c>
      <c r="C9133" t="s">
        <v>21</v>
      </c>
      <c r="D9133" t="s">
        <v>48</v>
      </c>
      <c r="E9133" s="1">
        <v>44634</v>
      </c>
      <c r="F9133" s="4">
        <v>6279</v>
      </c>
      <c r="G9133">
        <v>252</v>
      </c>
      <c r="H9133" s="3">
        <f>_xlfn.XLOOKUP(sales[[#This Row],[Product]],products[Product],products[Cost per box])*sales[[#This Row],[Boxes]]</f>
        <v>1884.96</v>
      </c>
      <c r="I9133" s="4">
        <f>sales[[#This Row],[Revenue]]-sales[[#This Row],[Cost]]</f>
        <v>4394.04</v>
      </c>
    </row>
    <row r="9134" spans="2:9" x14ac:dyDescent="0.25">
      <c r="B9134" t="s">
        <v>55</v>
      </c>
      <c r="C9134" t="s">
        <v>27</v>
      </c>
      <c r="D9134" t="s">
        <v>47</v>
      </c>
      <c r="E9134" s="1">
        <v>44629</v>
      </c>
      <c r="F9134" s="4">
        <v>5698</v>
      </c>
      <c r="G9134">
        <v>380</v>
      </c>
      <c r="H9134" s="3">
        <f>_xlfn.XLOOKUP(sales[[#This Row],[Product]],products[Product],products[Cost per box])*sales[[#This Row],[Boxes]]</f>
        <v>1998.8</v>
      </c>
      <c r="I9134" s="4">
        <f>sales[[#This Row],[Revenue]]-sales[[#This Row],[Cost]]</f>
        <v>3699.2</v>
      </c>
    </row>
    <row r="9135" spans="2:9" x14ac:dyDescent="0.25">
      <c r="B9135" t="s">
        <v>41</v>
      </c>
      <c r="C9135" t="s">
        <v>16</v>
      </c>
      <c r="D9135" t="s">
        <v>30</v>
      </c>
      <c r="E9135" s="1">
        <v>44648</v>
      </c>
      <c r="F9135" s="4">
        <v>12152</v>
      </c>
      <c r="G9135">
        <v>507</v>
      </c>
      <c r="H9135" s="3">
        <f>_xlfn.XLOOKUP(sales[[#This Row],[Product]],products[Product],products[Cost per box])*sales[[#This Row],[Boxes]]</f>
        <v>1865.76</v>
      </c>
      <c r="I9135" s="4">
        <f>sales[[#This Row],[Revenue]]-sales[[#This Row],[Cost]]</f>
        <v>10286.24</v>
      </c>
    </row>
    <row r="9136" spans="2:9" x14ac:dyDescent="0.25">
      <c r="B9136" t="s">
        <v>18</v>
      </c>
      <c r="C9136" t="s">
        <v>27</v>
      </c>
      <c r="D9136" t="s">
        <v>42</v>
      </c>
      <c r="E9136" s="1">
        <v>44622</v>
      </c>
      <c r="F9136" s="4">
        <v>4053</v>
      </c>
      <c r="G9136">
        <v>156</v>
      </c>
      <c r="H9136" s="3">
        <f>_xlfn.XLOOKUP(sales[[#This Row],[Product]],products[Product],products[Cost per box])*sales[[#This Row],[Boxes]]</f>
        <v>739.44</v>
      </c>
      <c r="I9136" s="4">
        <f>sales[[#This Row],[Revenue]]-sales[[#This Row],[Cost]]</f>
        <v>3313.56</v>
      </c>
    </row>
    <row r="9137" spans="2:9" x14ac:dyDescent="0.25">
      <c r="B9137" t="s">
        <v>57</v>
      </c>
      <c r="C9137" t="s">
        <v>9</v>
      </c>
      <c r="D9137" t="s">
        <v>22</v>
      </c>
      <c r="E9137" s="1">
        <v>44627</v>
      </c>
      <c r="F9137" s="4">
        <v>13006</v>
      </c>
      <c r="G9137">
        <v>501</v>
      </c>
      <c r="H9137" s="3">
        <f>_xlfn.XLOOKUP(sales[[#This Row],[Product]],products[Product],products[Cost per box])*sales[[#This Row],[Boxes]]</f>
        <v>4118.22</v>
      </c>
      <c r="I9137" s="4">
        <f>sales[[#This Row],[Revenue]]-sales[[#This Row],[Cost]]</f>
        <v>8887.7799999999988</v>
      </c>
    </row>
    <row r="9138" spans="2:9" x14ac:dyDescent="0.25">
      <c r="B9138" t="s">
        <v>20</v>
      </c>
      <c r="C9138" t="s">
        <v>11</v>
      </c>
      <c r="D9138" t="s">
        <v>28</v>
      </c>
      <c r="E9138" s="1">
        <v>44621</v>
      </c>
      <c r="F9138" s="4">
        <v>4592</v>
      </c>
      <c r="G9138">
        <v>271</v>
      </c>
      <c r="H9138" s="3">
        <f>_xlfn.XLOOKUP(sales[[#This Row],[Product]],products[Product],products[Cost per box])*sales[[#This Row],[Boxes]]</f>
        <v>747.95999999999992</v>
      </c>
      <c r="I9138" s="4">
        <f>sales[[#This Row],[Revenue]]-sales[[#This Row],[Cost]]</f>
        <v>3844.04</v>
      </c>
    </row>
    <row r="9139" spans="2:9" x14ac:dyDescent="0.25">
      <c r="B9139" t="s">
        <v>13</v>
      </c>
      <c r="C9139" t="s">
        <v>6</v>
      </c>
      <c r="D9139" t="s">
        <v>47</v>
      </c>
      <c r="E9139" s="1">
        <v>44641</v>
      </c>
      <c r="F9139" s="4">
        <v>8827</v>
      </c>
      <c r="G9139">
        <v>883</v>
      </c>
      <c r="H9139" s="3">
        <f>_xlfn.XLOOKUP(sales[[#This Row],[Product]],products[Product],products[Cost per box])*sales[[#This Row],[Boxes]]</f>
        <v>4644.58</v>
      </c>
      <c r="I9139" s="4">
        <f>sales[[#This Row],[Revenue]]-sales[[#This Row],[Cost]]</f>
        <v>4182.42</v>
      </c>
    </row>
    <row r="9140" spans="2:9" x14ac:dyDescent="0.25">
      <c r="B9140" t="s">
        <v>51</v>
      </c>
      <c r="C9140" t="s">
        <v>21</v>
      </c>
      <c r="D9140" t="s">
        <v>52</v>
      </c>
      <c r="E9140" s="1">
        <v>44630</v>
      </c>
      <c r="F9140" s="4">
        <v>4998</v>
      </c>
      <c r="G9140">
        <v>625</v>
      </c>
      <c r="H9140" s="3">
        <f>_xlfn.XLOOKUP(sales[[#This Row],[Product]],products[Product],products[Cost per box])*sales[[#This Row],[Boxes]]</f>
        <v>2075</v>
      </c>
      <c r="I9140" s="4">
        <f>sales[[#This Row],[Revenue]]-sales[[#This Row],[Cost]]</f>
        <v>2923</v>
      </c>
    </row>
    <row r="9141" spans="2:9" x14ac:dyDescent="0.25">
      <c r="B9141" t="s">
        <v>34</v>
      </c>
      <c r="C9141" t="s">
        <v>11</v>
      </c>
      <c r="D9141" t="s">
        <v>26</v>
      </c>
      <c r="E9141" s="1">
        <v>44627</v>
      </c>
      <c r="F9141" s="4">
        <v>4340</v>
      </c>
      <c r="G9141">
        <v>256</v>
      </c>
      <c r="H9141" s="3">
        <f>_xlfn.XLOOKUP(sales[[#This Row],[Product]],products[Product],products[Cost per box])*sales[[#This Row],[Boxes]]</f>
        <v>1646.08</v>
      </c>
      <c r="I9141" s="4">
        <f>sales[[#This Row],[Revenue]]-sales[[#This Row],[Cost]]</f>
        <v>2693.92</v>
      </c>
    </row>
    <row r="9142" spans="2:9" x14ac:dyDescent="0.25">
      <c r="B9142" t="s">
        <v>57</v>
      </c>
      <c r="C9142" t="s">
        <v>11</v>
      </c>
      <c r="D9142" t="s">
        <v>31</v>
      </c>
      <c r="E9142" s="1">
        <v>44644</v>
      </c>
      <c r="F9142" s="4">
        <v>10605</v>
      </c>
      <c r="G9142">
        <v>531</v>
      </c>
      <c r="H9142" s="3">
        <f>_xlfn.XLOOKUP(sales[[#This Row],[Product]],products[Product],products[Cost per box])*sales[[#This Row],[Boxes]]</f>
        <v>3037.3199999999997</v>
      </c>
      <c r="I9142" s="4">
        <f>sales[[#This Row],[Revenue]]-sales[[#This Row],[Cost]]</f>
        <v>7567.68</v>
      </c>
    </row>
    <row r="9143" spans="2:9" x14ac:dyDescent="0.25">
      <c r="B9143" t="s">
        <v>54</v>
      </c>
      <c r="C9143" t="s">
        <v>21</v>
      </c>
      <c r="D9143" t="s">
        <v>22</v>
      </c>
      <c r="E9143" s="1">
        <v>44621</v>
      </c>
      <c r="F9143" s="4">
        <v>3563</v>
      </c>
      <c r="G9143">
        <v>155</v>
      </c>
      <c r="H9143" s="3">
        <f>_xlfn.XLOOKUP(sales[[#This Row],[Product]],products[Product],products[Cost per box])*sales[[#This Row],[Boxes]]</f>
        <v>1274.1000000000001</v>
      </c>
      <c r="I9143" s="4">
        <f>sales[[#This Row],[Revenue]]-sales[[#This Row],[Cost]]</f>
        <v>2288.8999999999996</v>
      </c>
    </row>
    <row r="9144" spans="2:9" x14ac:dyDescent="0.25">
      <c r="B9144" t="s">
        <v>49</v>
      </c>
      <c r="C9144" t="s">
        <v>21</v>
      </c>
      <c r="D9144" t="s">
        <v>17</v>
      </c>
      <c r="E9144" s="1">
        <v>44621</v>
      </c>
      <c r="F9144" s="4">
        <v>7049</v>
      </c>
      <c r="G9144">
        <v>282</v>
      </c>
      <c r="H9144" s="3">
        <f>_xlfn.XLOOKUP(sales[[#This Row],[Product]],products[Product],products[Cost per box])*sales[[#This Row],[Boxes]]</f>
        <v>1917.6</v>
      </c>
      <c r="I9144" s="4">
        <f>sales[[#This Row],[Revenue]]-sales[[#This Row],[Cost]]</f>
        <v>5131.3999999999996</v>
      </c>
    </row>
    <row r="9145" spans="2:9" x14ac:dyDescent="0.25">
      <c r="B9145" t="s">
        <v>55</v>
      </c>
      <c r="C9145" t="s">
        <v>6</v>
      </c>
      <c r="D9145" t="s">
        <v>50</v>
      </c>
      <c r="E9145" s="1">
        <v>44637</v>
      </c>
      <c r="F9145" s="4">
        <v>12579</v>
      </c>
      <c r="G9145">
        <v>899</v>
      </c>
      <c r="H9145" s="3">
        <f>_xlfn.XLOOKUP(sales[[#This Row],[Product]],products[Product],products[Cost per box])*sales[[#This Row],[Boxes]]</f>
        <v>11156.59</v>
      </c>
      <c r="I9145" s="4">
        <f>sales[[#This Row],[Revenue]]-sales[[#This Row],[Cost]]</f>
        <v>1422.4099999999999</v>
      </c>
    </row>
    <row r="9146" spans="2:9" x14ac:dyDescent="0.25">
      <c r="B9146" t="s">
        <v>41</v>
      </c>
      <c r="C9146" t="s">
        <v>11</v>
      </c>
      <c r="D9146" t="s">
        <v>43</v>
      </c>
      <c r="E9146" s="1">
        <v>44621</v>
      </c>
      <c r="F9146" s="4">
        <v>9408</v>
      </c>
      <c r="G9146">
        <v>941</v>
      </c>
      <c r="H9146" s="3">
        <f>_xlfn.XLOOKUP(sales[[#This Row],[Product]],products[Product],products[Cost per box])*sales[[#This Row],[Boxes]]</f>
        <v>3622.85</v>
      </c>
      <c r="I9146" s="4">
        <f>sales[[#This Row],[Revenue]]-sales[[#This Row],[Cost]]</f>
        <v>5785.15</v>
      </c>
    </row>
    <row r="9147" spans="2:9" x14ac:dyDescent="0.25">
      <c r="B9147" t="s">
        <v>29</v>
      </c>
      <c r="C9147" t="s">
        <v>27</v>
      </c>
      <c r="D9147" t="s">
        <v>47</v>
      </c>
      <c r="E9147" s="1">
        <v>44629</v>
      </c>
      <c r="F9147" s="4">
        <v>3269</v>
      </c>
      <c r="G9147">
        <v>298</v>
      </c>
      <c r="H9147" s="3">
        <f>_xlfn.XLOOKUP(sales[[#This Row],[Product]],products[Product],products[Cost per box])*sales[[#This Row],[Boxes]]</f>
        <v>1567.48</v>
      </c>
      <c r="I9147" s="4">
        <f>sales[[#This Row],[Revenue]]-sales[[#This Row],[Cost]]</f>
        <v>1701.52</v>
      </c>
    </row>
    <row r="9148" spans="2:9" x14ac:dyDescent="0.25">
      <c r="B9148" t="s">
        <v>49</v>
      </c>
      <c r="C9148" t="s">
        <v>9</v>
      </c>
      <c r="D9148" t="s">
        <v>36</v>
      </c>
      <c r="E9148" s="1">
        <v>44650</v>
      </c>
      <c r="F9148" s="4">
        <v>1736</v>
      </c>
      <c r="G9148">
        <v>67</v>
      </c>
      <c r="H9148" s="3">
        <f>_xlfn.XLOOKUP(sales[[#This Row],[Product]],products[Product],products[Cost per box])*sales[[#This Row],[Boxes]]</f>
        <v>337.68</v>
      </c>
      <c r="I9148" s="4">
        <f>sales[[#This Row],[Revenue]]-sales[[#This Row],[Cost]]</f>
        <v>1398.32</v>
      </c>
    </row>
    <row r="9149" spans="2:9" x14ac:dyDescent="0.25">
      <c r="B9149" t="s">
        <v>51</v>
      </c>
      <c r="C9149" t="s">
        <v>21</v>
      </c>
      <c r="D9149" t="s">
        <v>17</v>
      </c>
      <c r="E9149" s="1">
        <v>44648</v>
      </c>
      <c r="F9149" s="4">
        <v>5824</v>
      </c>
      <c r="G9149">
        <v>188</v>
      </c>
      <c r="H9149" s="3">
        <f>_xlfn.XLOOKUP(sales[[#This Row],[Product]],products[Product],products[Cost per box])*sales[[#This Row],[Boxes]]</f>
        <v>1278.3999999999999</v>
      </c>
      <c r="I9149" s="4">
        <f>sales[[#This Row],[Revenue]]-sales[[#This Row],[Cost]]</f>
        <v>4545.6000000000004</v>
      </c>
    </row>
    <row r="9150" spans="2:9" x14ac:dyDescent="0.25">
      <c r="B9150" t="s">
        <v>23</v>
      </c>
      <c r="C9150" t="s">
        <v>27</v>
      </c>
      <c r="D9150" t="s">
        <v>24</v>
      </c>
      <c r="E9150" s="1">
        <v>44642</v>
      </c>
      <c r="F9150" s="4">
        <v>6783</v>
      </c>
      <c r="G9150">
        <v>340</v>
      </c>
      <c r="H9150" s="3">
        <f>_xlfn.XLOOKUP(sales[[#This Row],[Product]],products[Product],products[Cost per box])*sales[[#This Row],[Boxes]]</f>
        <v>3573.4</v>
      </c>
      <c r="I9150" s="4">
        <f>sales[[#This Row],[Revenue]]-sales[[#This Row],[Cost]]</f>
        <v>3209.6</v>
      </c>
    </row>
    <row r="9151" spans="2:9" x14ac:dyDescent="0.25">
      <c r="B9151" t="s">
        <v>15</v>
      </c>
      <c r="C9151" t="s">
        <v>21</v>
      </c>
      <c r="D9151" t="s">
        <v>35</v>
      </c>
      <c r="E9151" s="1">
        <v>44621</v>
      </c>
      <c r="F9151" s="4">
        <v>1141</v>
      </c>
      <c r="G9151">
        <v>88</v>
      </c>
      <c r="H9151" s="3">
        <f>_xlfn.XLOOKUP(sales[[#This Row],[Product]],products[Product],products[Cost per box])*sales[[#This Row],[Boxes]]</f>
        <v>233.2</v>
      </c>
      <c r="I9151" s="4">
        <f>sales[[#This Row],[Revenue]]-sales[[#This Row],[Cost]]</f>
        <v>907.8</v>
      </c>
    </row>
    <row r="9152" spans="2:9" x14ac:dyDescent="0.25">
      <c r="B9152" t="s">
        <v>23</v>
      </c>
      <c r="C9152" t="s">
        <v>21</v>
      </c>
      <c r="D9152" t="s">
        <v>14</v>
      </c>
      <c r="E9152" s="1">
        <v>44650</v>
      </c>
      <c r="F9152" s="4">
        <v>322</v>
      </c>
      <c r="G9152">
        <v>30</v>
      </c>
      <c r="H9152" s="3">
        <f>_xlfn.XLOOKUP(sales[[#This Row],[Product]],products[Product],products[Cost per box])*sales[[#This Row],[Boxes]]</f>
        <v>189.29999999999998</v>
      </c>
      <c r="I9152" s="4">
        <f>sales[[#This Row],[Revenue]]-sales[[#This Row],[Cost]]</f>
        <v>132.70000000000002</v>
      </c>
    </row>
    <row r="9153" spans="2:9" x14ac:dyDescent="0.25">
      <c r="B9153" t="s">
        <v>25</v>
      </c>
      <c r="C9153" t="s">
        <v>16</v>
      </c>
      <c r="D9153" t="s">
        <v>12</v>
      </c>
      <c r="E9153" s="1">
        <v>44649</v>
      </c>
      <c r="F9153" s="4">
        <v>5551</v>
      </c>
      <c r="G9153">
        <v>505</v>
      </c>
      <c r="H9153" s="3">
        <f>_xlfn.XLOOKUP(sales[[#This Row],[Product]],products[Product],products[Cost per box])*sales[[#This Row],[Boxes]]</f>
        <v>4257.1499999999996</v>
      </c>
      <c r="I9153" s="4">
        <f>sales[[#This Row],[Revenue]]-sales[[#This Row],[Cost]]</f>
        <v>1293.8500000000004</v>
      </c>
    </row>
    <row r="9154" spans="2:9" x14ac:dyDescent="0.25">
      <c r="B9154" t="s">
        <v>10</v>
      </c>
      <c r="C9154" t="s">
        <v>6</v>
      </c>
      <c r="D9154" t="s">
        <v>47</v>
      </c>
      <c r="E9154" s="1">
        <v>44637</v>
      </c>
      <c r="F9154" s="4">
        <v>9996</v>
      </c>
      <c r="G9154">
        <v>714</v>
      </c>
      <c r="H9154" s="3">
        <f>_xlfn.XLOOKUP(sales[[#This Row],[Product]],products[Product],products[Cost per box])*sales[[#This Row],[Boxes]]</f>
        <v>3755.64</v>
      </c>
      <c r="I9154" s="4">
        <f>sales[[#This Row],[Revenue]]-sales[[#This Row],[Cost]]</f>
        <v>6240.3600000000006</v>
      </c>
    </row>
    <row r="9155" spans="2:9" x14ac:dyDescent="0.25">
      <c r="B9155" t="s">
        <v>49</v>
      </c>
      <c r="C9155" t="s">
        <v>21</v>
      </c>
      <c r="D9155" t="s">
        <v>44</v>
      </c>
      <c r="E9155" s="1">
        <v>44635</v>
      </c>
      <c r="F9155" s="4">
        <v>15918</v>
      </c>
      <c r="G9155">
        <v>693</v>
      </c>
      <c r="H9155" s="3">
        <f>_xlfn.XLOOKUP(sales[[#This Row],[Product]],products[Product],products[Cost per box])*sales[[#This Row],[Boxes]]</f>
        <v>6632.01</v>
      </c>
      <c r="I9155" s="4">
        <f>sales[[#This Row],[Revenue]]-sales[[#This Row],[Cost]]</f>
        <v>9285.99</v>
      </c>
    </row>
    <row r="9156" spans="2:9" x14ac:dyDescent="0.25">
      <c r="B9156" t="s">
        <v>56</v>
      </c>
      <c r="C9156" t="s">
        <v>6</v>
      </c>
      <c r="D9156" t="s">
        <v>44</v>
      </c>
      <c r="E9156" s="1">
        <v>44631</v>
      </c>
      <c r="F9156" s="4">
        <v>4340</v>
      </c>
      <c r="G9156">
        <v>207</v>
      </c>
      <c r="H9156" s="3">
        <f>_xlfn.XLOOKUP(sales[[#This Row],[Product]],products[Product],products[Cost per box])*sales[[#This Row],[Boxes]]</f>
        <v>1980.99</v>
      </c>
      <c r="I9156" s="4">
        <f>sales[[#This Row],[Revenue]]-sales[[#This Row],[Cost]]</f>
        <v>2359.0100000000002</v>
      </c>
    </row>
    <row r="9157" spans="2:9" x14ac:dyDescent="0.25">
      <c r="B9157" t="s">
        <v>5</v>
      </c>
      <c r="C9157" t="s">
        <v>6</v>
      </c>
      <c r="D9157" t="s">
        <v>31</v>
      </c>
      <c r="E9157" s="1">
        <v>44622</v>
      </c>
      <c r="F9157" s="4">
        <v>3619</v>
      </c>
      <c r="G9157">
        <v>191</v>
      </c>
      <c r="H9157" s="3">
        <f>_xlfn.XLOOKUP(sales[[#This Row],[Product]],products[Product],products[Cost per box])*sales[[#This Row],[Boxes]]</f>
        <v>1092.52</v>
      </c>
      <c r="I9157" s="4">
        <f>sales[[#This Row],[Revenue]]-sales[[#This Row],[Cost]]</f>
        <v>2526.48</v>
      </c>
    </row>
    <row r="9158" spans="2:9" x14ac:dyDescent="0.25">
      <c r="B9158" t="s">
        <v>49</v>
      </c>
      <c r="C9158" t="s">
        <v>9</v>
      </c>
      <c r="D9158" t="s">
        <v>22</v>
      </c>
      <c r="E9158" s="1">
        <v>44641</v>
      </c>
      <c r="F9158" s="4">
        <v>6671</v>
      </c>
      <c r="G9158">
        <v>239</v>
      </c>
      <c r="H9158" s="3">
        <f>_xlfn.XLOOKUP(sales[[#This Row],[Product]],products[Product],products[Cost per box])*sales[[#This Row],[Boxes]]</f>
        <v>1964.5800000000002</v>
      </c>
      <c r="I9158" s="4">
        <f>sales[[#This Row],[Revenue]]-sales[[#This Row],[Cost]]</f>
        <v>4706.42</v>
      </c>
    </row>
    <row r="9159" spans="2:9" x14ac:dyDescent="0.25">
      <c r="B9159" t="s">
        <v>25</v>
      </c>
      <c r="C9159" t="s">
        <v>9</v>
      </c>
      <c r="D9159" t="s">
        <v>38</v>
      </c>
      <c r="E9159" s="1">
        <v>44648</v>
      </c>
      <c r="F9159" s="4">
        <v>2373</v>
      </c>
      <c r="G9159">
        <v>132</v>
      </c>
      <c r="H9159" s="3">
        <f>_xlfn.XLOOKUP(sales[[#This Row],[Product]],products[Product],products[Cost per box])*sales[[#This Row],[Boxes]]</f>
        <v>1312.08</v>
      </c>
      <c r="I9159" s="4">
        <f>sales[[#This Row],[Revenue]]-sales[[#This Row],[Cost]]</f>
        <v>1060.92</v>
      </c>
    </row>
    <row r="9160" spans="2:9" x14ac:dyDescent="0.25">
      <c r="B9160" t="s">
        <v>53</v>
      </c>
      <c r="C9160" t="s">
        <v>16</v>
      </c>
      <c r="D9160" t="s">
        <v>38</v>
      </c>
      <c r="E9160" s="1">
        <v>44642</v>
      </c>
      <c r="F9160" s="4">
        <v>2604</v>
      </c>
      <c r="G9160">
        <v>163</v>
      </c>
      <c r="H9160" s="3">
        <f>_xlfn.XLOOKUP(sales[[#This Row],[Product]],products[Product],products[Cost per box])*sales[[#This Row],[Boxes]]</f>
        <v>1620.22</v>
      </c>
      <c r="I9160" s="4">
        <f>sales[[#This Row],[Revenue]]-sales[[#This Row],[Cost]]</f>
        <v>983.78</v>
      </c>
    </row>
    <row r="9161" spans="2:9" x14ac:dyDescent="0.25">
      <c r="B9161" t="s">
        <v>54</v>
      </c>
      <c r="C9161" t="s">
        <v>27</v>
      </c>
      <c r="D9161" t="s">
        <v>52</v>
      </c>
      <c r="E9161" s="1">
        <v>44635</v>
      </c>
      <c r="F9161" s="4">
        <v>1484</v>
      </c>
      <c r="G9161">
        <v>115</v>
      </c>
      <c r="H9161" s="3">
        <f>_xlfn.XLOOKUP(sales[[#This Row],[Product]],products[Product],products[Cost per box])*sales[[#This Row],[Boxes]]</f>
        <v>381.79999999999995</v>
      </c>
      <c r="I9161" s="4">
        <f>sales[[#This Row],[Revenue]]-sales[[#This Row],[Cost]]</f>
        <v>1102.2</v>
      </c>
    </row>
    <row r="9162" spans="2:9" x14ac:dyDescent="0.25">
      <c r="B9162" t="s">
        <v>13</v>
      </c>
      <c r="C9162" t="s">
        <v>21</v>
      </c>
      <c r="D9162" t="s">
        <v>12</v>
      </c>
      <c r="E9162" s="1">
        <v>44622</v>
      </c>
      <c r="F9162" s="4">
        <v>5194</v>
      </c>
      <c r="G9162">
        <v>473</v>
      </c>
      <c r="H9162" s="3">
        <f>_xlfn.XLOOKUP(sales[[#This Row],[Product]],products[Product],products[Cost per box])*sales[[#This Row],[Boxes]]</f>
        <v>3987.39</v>
      </c>
      <c r="I9162" s="4">
        <f>sales[[#This Row],[Revenue]]-sales[[#This Row],[Cost]]</f>
        <v>1206.6100000000001</v>
      </c>
    </row>
    <row r="9163" spans="2:9" x14ac:dyDescent="0.25">
      <c r="B9163" t="s">
        <v>49</v>
      </c>
      <c r="C9163" t="s">
        <v>21</v>
      </c>
      <c r="D9163" t="s">
        <v>52</v>
      </c>
      <c r="E9163" s="1">
        <v>44622</v>
      </c>
      <c r="F9163" s="4">
        <v>7553</v>
      </c>
      <c r="G9163">
        <v>581</v>
      </c>
      <c r="H9163" s="3">
        <f>_xlfn.XLOOKUP(sales[[#This Row],[Product]],products[Product],products[Cost per box])*sales[[#This Row],[Boxes]]</f>
        <v>1928.9199999999998</v>
      </c>
      <c r="I9163" s="4">
        <f>sales[[#This Row],[Revenue]]-sales[[#This Row],[Cost]]</f>
        <v>5624.08</v>
      </c>
    </row>
    <row r="9164" spans="2:9" x14ac:dyDescent="0.25">
      <c r="B9164" t="s">
        <v>46</v>
      </c>
      <c r="C9164" t="s">
        <v>11</v>
      </c>
      <c r="D9164" t="s">
        <v>28</v>
      </c>
      <c r="E9164" s="1">
        <v>44631</v>
      </c>
      <c r="F9164" s="4">
        <v>252</v>
      </c>
      <c r="G9164">
        <v>18</v>
      </c>
      <c r="H9164" s="3">
        <f>_xlfn.XLOOKUP(sales[[#This Row],[Product]],products[Product],products[Cost per box])*sales[[#This Row],[Boxes]]</f>
        <v>49.679999999999993</v>
      </c>
      <c r="I9164" s="4">
        <f>sales[[#This Row],[Revenue]]-sales[[#This Row],[Cost]]</f>
        <v>202.32</v>
      </c>
    </row>
    <row r="9165" spans="2:9" x14ac:dyDescent="0.25">
      <c r="B9165" t="s">
        <v>20</v>
      </c>
      <c r="C9165" t="s">
        <v>21</v>
      </c>
      <c r="D9165" t="s">
        <v>44</v>
      </c>
      <c r="E9165" s="1">
        <v>44630</v>
      </c>
      <c r="F9165" s="4">
        <v>2618</v>
      </c>
      <c r="G9165">
        <v>154</v>
      </c>
      <c r="H9165" s="3">
        <f>_xlfn.XLOOKUP(sales[[#This Row],[Product]],products[Product],products[Cost per box])*sales[[#This Row],[Boxes]]</f>
        <v>1473.78</v>
      </c>
      <c r="I9165" s="4">
        <f>sales[[#This Row],[Revenue]]-sales[[#This Row],[Cost]]</f>
        <v>1144.22</v>
      </c>
    </row>
    <row r="9166" spans="2:9" x14ac:dyDescent="0.25">
      <c r="B9166" t="s">
        <v>10</v>
      </c>
      <c r="C9166" t="s">
        <v>9</v>
      </c>
      <c r="D9166" t="s">
        <v>31</v>
      </c>
      <c r="E9166" s="1">
        <v>44642</v>
      </c>
      <c r="F9166" s="4">
        <v>1505</v>
      </c>
      <c r="G9166">
        <v>89</v>
      </c>
      <c r="H9166" s="3">
        <f>_xlfn.XLOOKUP(sales[[#This Row],[Product]],products[Product],products[Cost per box])*sales[[#This Row],[Boxes]]</f>
        <v>509.08</v>
      </c>
      <c r="I9166" s="4">
        <f>sales[[#This Row],[Revenue]]-sales[[#This Row],[Cost]]</f>
        <v>995.92000000000007</v>
      </c>
    </row>
    <row r="9167" spans="2:9" x14ac:dyDescent="0.25">
      <c r="B9167" t="s">
        <v>8</v>
      </c>
      <c r="C9167" t="s">
        <v>21</v>
      </c>
      <c r="D9167" t="s">
        <v>22</v>
      </c>
      <c r="E9167" s="1">
        <v>44622</v>
      </c>
      <c r="F9167" s="4">
        <v>1974</v>
      </c>
      <c r="G9167">
        <v>86</v>
      </c>
      <c r="H9167" s="3">
        <f>_xlfn.XLOOKUP(sales[[#This Row],[Product]],products[Product],products[Cost per box])*sales[[#This Row],[Boxes]]</f>
        <v>706.92000000000007</v>
      </c>
      <c r="I9167" s="4">
        <f>sales[[#This Row],[Revenue]]-sales[[#This Row],[Cost]]</f>
        <v>1267.08</v>
      </c>
    </row>
    <row r="9168" spans="2:9" x14ac:dyDescent="0.25">
      <c r="B9168" t="s">
        <v>10</v>
      </c>
      <c r="C9168" t="s">
        <v>21</v>
      </c>
      <c r="D9168" t="s">
        <v>31</v>
      </c>
      <c r="E9168" s="1">
        <v>44642</v>
      </c>
      <c r="F9168" s="4">
        <v>8932</v>
      </c>
      <c r="G9168">
        <v>406</v>
      </c>
      <c r="H9168" s="3">
        <f>_xlfn.XLOOKUP(sales[[#This Row],[Product]],products[Product],products[Cost per box])*sales[[#This Row],[Boxes]]</f>
        <v>2322.3199999999997</v>
      </c>
      <c r="I9168" s="4">
        <f>sales[[#This Row],[Revenue]]-sales[[#This Row],[Cost]]</f>
        <v>6609.68</v>
      </c>
    </row>
    <row r="9169" spans="2:9" x14ac:dyDescent="0.25">
      <c r="B9169" t="s">
        <v>49</v>
      </c>
      <c r="C9169" t="s">
        <v>21</v>
      </c>
      <c r="D9169" t="s">
        <v>14</v>
      </c>
      <c r="E9169" s="1">
        <v>44651</v>
      </c>
      <c r="F9169" s="4">
        <v>7350</v>
      </c>
      <c r="G9169">
        <v>613</v>
      </c>
      <c r="H9169" s="3">
        <f>_xlfn.XLOOKUP(sales[[#This Row],[Product]],products[Product],products[Cost per box])*sales[[#This Row],[Boxes]]</f>
        <v>3868.0299999999997</v>
      </c>
      <c r="I9169" s="4">
        <f>sales[[#This Row],[Revenue]]-sales[[#This Row],[Cost]]</f>
        <v>3481.9700000000003</v>
      </c>
    </row>
    <row r="9170" spans="2:9" x14ac:dyDescent="0.25">
      <c r="B9170" t="s">
        <v>20</v>
      </c>
      <c r="C9170" t="s">
        <v>9</v>
      </c>
      <c r="D9170" t="s">
        <v>35</v>
      </c>
      <c r="E9170" s="1">
        <v>44645</v>
      </c>
      <c r="F9170" s="4">
        <v>1806</v>
      </c>
      <c r="G9170">
        <v>121</v>
      </c>
      <c r="H9170" s="3">
        <f>_xlfn.XLOOKUP(sales[[#This Row],[Product]],products[Product],products[Cost per box])*sales[[#This Row],[Boxes]]</f>
        <v>320.64999999999998</v>
      </c>
      <c r="I9170" s="4">
        <f>sales[[#This Row],[Revenue]]-sales[[#This Row],[Cost]]</f>
        <v>1485.35</v>
      </c>
    </row>
    <row r="9171" spans="2:9" x14ac:dyDescent="0.25">
      <c r="B9171" t="s">
        <v>57</v>
      </c>
      <c r="C9171" t="s">
        <v>6</v>
      </c>
      <c r="D9171" t="s">
        <v>24</v>
      </c>
      <c r="E9171" s="1">
        <v>44621</v>
      </c>
      <c r="F9171" s="4">
        <v>5915</v>
      </c>
      <c r="G9171">
        <v>220</v>
      </c>
      <c r="H9171" s="3">
        <f>_xlfn.XLOOKUP(sales[[#This Row],[Product]],products[Product],products[Cost per box])*sales[[#This Row],[Boxes]]</f>
        <v>2312.1999999999998</v>
      </c>
      <c r="I9171" s="4">
        <f>sales[[#This Row],[Revenue]]-sales[[#This Row],[Cost]]</f>
        <v>3602.8</v>
      </c>
    </row>
    <row r="9172" spans="2:9" x14ac:dyDescent="0.25">
      <c r="B9172" t="s">
        <v>34</v>
      </c>
      <c r="C9172" t="s">
        <v>9</v>
      </c>
      <c r="D9172" t="s">
        <v>47</v>
      </c>
      <c r="E9172" s="1">
        <v>44645</v>
      </c>
      <c r="F9172" s="4">
        <v>6202</v>
      </c>
      <c r="G9172">
        <v>517</v>
      </c>
      <c r="H9172" s="3">
        <f>_xlfn.XLOOKUP(sales[[#This Row],[Product]],products[Product],products[Cost per box])*sales[[#This Row],[Boxes]]</f>
        <v>2719.42</v>
      </c>
      <c r="I9172" s="4">
        <f>sales[[#This Row],[Revenue]]-sales[[#This Row],[Cost]]</f>
        <v>3482.58</v>
      </c>
    </row>
    <row r="9173" spans="2:9" x14ac:dyDescent="0.25">
      <c r="B9173" t="s">
        <v>25</v>
      </c>
      <c r="C9173" t="s">
        <v>6</v>
      </c>
      <c r="D9173" t="s">
        <v>19</v>
      </c>
      <c r="E9173" s="1">
        <v>44637</v>
      </c>
      <c r="F9173" s="4">
        <v>5894</v>
      </c>
      <c r="G9173">
        <v>281</v>
      </c>
      <c r="H9173" s="3">
        <f>_xlfn.XLOOKUP(sales[[#This Row],[Product]],products[Product],products[Cost per box])*sales[[#This Row],[Boxes]]</f>
        <v>2874.63</v>
      </c>
      <c r="I9173" s="4">
        <f>sales[[#This Row],[Revenue]]-sales[[#This Row],[Cost]]</f>
        <v>3019.37</v>
      </c>
    </row>
    <row r="9174" spans="2:9" x14ac:dyDescent="0.25">
      <c r="B9174" t="s">
        <v>25</v>
      </c>
      <c r="C9174" t="s">
        <v>27</v>
      </c>
      <c r="D9174" t="s">
        <v>36</v>
      </c>
      <c r="E9174" s="1">
        <v>44637</v>
      </c>
      <c r="F9174" s="4">
        <v>6762</v>
      </c>
      <c r="G9174">
        <v>242</v>
      </c>
      <c r="H9174" s="3">
        <f>_xlfn.XLOOKUP(sales[[#This Row],[Product]],products[Product],products[Cost per box])*sales[[#This Row],[Boxes]]</f>
        <v>1219.68</v>
      </c>
      <c r="I9174" s="4">
        <f>sales[[#This Row],[Revenue]]-sales[[#This Row],[Cost]]</f>
        <v>5542.32</v>
      </c>
    </row>
    <row r="9175" spans="2:9" x14ac:dyDescent="0.25">
      <c r="B9175" t="s">
        <v>29</v>
      </c>
      <c r="C9175" t="s">
        <v>11</v>
      </c>
      <c r="D9175" t="s">
        <v>48</v>
      </c>
      <c r="E9175" s="1">
        <v>44637</v>
      </c>
      <c r="F9175" s="4">
        <v>203</v>
      </c>
      <c r="G9175">
        <v>8</v>
      </c>
      <c r="H9175" s="3">
        <f>_xlfn.XLOOKUP(sales[[#This Row],[Product]],products[Product],products[Cost per box])*sales[[#This Row],[Boxes]]</f>
        <v>59.84</v>
      </c>
      <c r="I9175" s="4">
        <f>sales[[#This Row],[Revenue]]-sales[[#This Row],[Cost]]</f>
        <v>143.16</v>
      </c>
    </row>
    <row r="9176" spans="2:9" x14ac:dyDescent="0.25">
      <c r="B9176" t="s">
        <v>23</v>
      </c>
      <c r="C9176" t="s">
        <v>6</v>
      </c>
      <c r="D9176" t="s">
        <v>12</v>
      </c>
      <c r="E9176" s="1">
        <v>44629</v>
      </c>
      <c r="F9176" s="4">
        <v>2632</v>
      </c>
      <c r="G9176">
        <v>240</v>
      </c>
      <c r="H9176" s="3">
        <f>_xlfn.XLOOKUP(sales[[#This Row],[Product]],products[Product],products[Cost per box])*sales[[#This Row],[Boxes]]</f>
        <v>2023.1999999999998</v>
      </c>
      <c r="I9176" s="4">
        <f>sales[[#This Row],[Revenue]]-sales[[#This Row],[Cost]]</f>
        <v>608.80000000000018</v>
      </c>
    </row>
    <row r="9177" spans="2:9" x14ac:dyDescent="0.25">
      <c r="B9177" t="s">
        <v>23</v>
      </c>
      <c r="C9177" t="s">
        <v>21</v>
      </c>
      <c r="D9177" t="s">
        <v>24</v>
      </c>
      <c r="E9177" s="1">
        <v>44650</v>
      </c>
      <c r="F9177" s="4">
        <v>1911</v>
      </c>
      <c r="G9177">
        <v>84</v>
      </c>
      <c r="H9177" s="3">
        <f>_xlfn.XLOOKUP(sales[[#This Row],[Product]],products[Product],products[Cost per box])*sales[[#This Row],[Boxes]]</f>
        <v>882.84</v>
      </c>
      <c r="I9177" s="4">
        <f>sales[[#This Row],[Revenue]]-sales[[#This Row],[Cost]]</f>
        <v>1028.1599999999999</v>
      </c>
    </row>
    <row r="9178" spans="2:9" x14ac:dyDescent="0.25">
      <c r="B9178" t="s">
        <v>56</v>
      </c>
      <c r="C9178" t="s">
        <v>9</v>
      </c>
      <c r="D9178" t="s">
        <v>47</v>
      </c>
      <c r="E9178" s="1">
        <v>44637</v>
      </c>
      <c r="F9178" s="4">
        <v>7700</v>
      </c>
      <c r="G9178">
        <v>482</v>
      </c>
      <c r="H9178" s="3">
        <f>_xlfn.XLOOKUP(sales[[#This Row],[Product]],products[Product],products[Cost per box])*sales[[#This Row],[Boxes]]</f>
        <v>2535.3199999999997</v>
      </c>
      <c r="I9178" s="4">
        <f>sales[[#This Row],[Revenue]]-sales[[#This Row],[Cost]]</f>
        <v>5164.68</v>
      </c>
    </row>
    <row r="9179" spans="2:9" x14ac:dyDescent="0.25">
      <c r="B9179" t="s">
        <v>13</v>
      </c>
      <c r="C9179" t="s">
        <v>27</v>
      </c>
      <c r="D9179" t="s">
        <v>43</v>
      </c>
      <c r="E9179" s="1">
        <v>44629</v>
      </c>
      <c r="F9179" s="4">
        <v>1218</v>
      </c>
      <c r="G9179">
        <v>94</v>
      </c>
      <c r="H9179" s="3">
        <f>_xlfn.XLOOKUP(sales[[#This Row],[Product]],products[Product],products[Cost per box])*sales[[#This Row],[Boxes]]</f>
        <v>361.90000000000003</v>
      </c>
      <c r="I9179" s="4">
        <f>sales[[#This Row],[Revenue]]-sales[[#This Row],[Cost]]</f>
        <v>856.09999999999991</v>
      </c>
    </row>
    <row r="9180" spans="2:9" x14ac:dyDescent="0.25">
      <c r="B9180" t="s">
        <v>23</v>
      </c>
      <c r="C9180" t="s">
        <v>16</v>
      </c>
      <c r="D9180" t="s">
        <v>24</v>
      </c>
      <c r="E9180" s="1">
        <v>44644</v>
      </c>
      <c r="F9180" s="4">
        <v>7161</v>
      </c>
      <c r="G9180">
        <v>312</v>
      </c>
      <c r="H9180" s="3">
        <f>_xlfn.XLOOKUP(sales[[#This Row],[Product]],products[Product],products[Cost per box])*sales[[#This Row],[Boxes]]</f>
        <v>3279.12</v>
      </c>
      <c r="I9180" s="4">
        <f>sales[[#This Row],[Revenue]]-sales[[#This Row],[Cost]]</f>
        <v>3881.88</v>
      </c>
    </row>
    <row r="9181" spans="2:9" x14ac:dyDescent="0.25">
      <c r="B9181" t="s">
        <v>55</v>
      </c>
      <c r="C9181" t="s">
        <v>16</v>
      </c>
      <c r="D9181" t="s">
        <v>31</v>
      </c>
      <c r="E9181" s="1">
        <v>44641</v>
      </c>
      <c r="F9181" s="4">
        <v>8386</v>
      </c>
      <c r="G9181">
        <v>494</v>
      </c>
      <c r="H9181" s="3">
        <f>_xlfn.XLOOKUP(sales[[#This Row],[Product]],products[Product],products[Cost per box])*sales[[#This Row],[Boxes]]</f>
        <v>2825.68</v>
      </c>
      <c r="I9181" s="4">
        <f>sales[[#This Row],[Revenue]]-sales[[#This Row],[Cost]]</f>
        <v>5560.32</v>
      </c>
    </row>
    <row r="9182" spans="2:9" x14ac:dyDescent="0.25">
      <c r="B9182" t="s">
        <v>56</v>
      </c>
      <c r="C9182" t="s">
        <v>6</v>
      </c>
      <c r="D9182" t="s">
        <v>24</v>
      </c>
      <c r="E9182" s="1">
        <v>44644</v>
      </c>
      <c r="F9182" s="4">
        <v>5796</v>
      </c>
      <c r="G9182">
        <v>215</v>
      </c>
      <c r="H9182" s="3">
        <f>_xlfn.XLOOKUP(sales[[#This Row],[Product]],products[Product],products[Cost per box])*sales[[#This Row],[Boxes]]</f>
        <v>2259.65</v>
      </c>
      <c r="I9182" s="4">
        <f>sales[[#This Row],[Revenue]]-sales[[#This Row],[Cost]]</f>
        <v>3536.35</v>
      </c>
    </row>
    <row r="9183" spans="2:9" x14ac:dyDescent="0.25">
      <c r="B9183" t="s">
        <v>39</v>
      </c>
      <c r="C9183" t="s">
        <v>27</v>
      </c>
      <c r="D9183" t="s">
        <v>30</v>
      </c>
      <c r="E9183" s="1">
        <v>44623</v>
      </c>
      <c r="F9183" s="4">
        <v>8456</v>
      </c>
      <c r="G9183">
        <v>368</v>
      </c>
      <c r="H9183" s="3">
        <f>_xlfn.XLOOKUP(sales[[#This Row],[Product]],products[Product],products[Cost per box])*sales[[#This Row],[Boxes]]</f>
        <v>1354.24</v>
      </c>
      <c r="I9183" s="4">
        <f>sales[[#This Row],[Revenue]]-sales[[#This Row],[Cost]]</f>
        <v>7101.76</v>
      </c>
    </row>
    <row r="9184" spans="2:9" x14ac:dyDescent="0.25">
      <c r="B9184" t="s">
        <v>25</v>
      </c>
      <c r="C9184" t="s">
        <v>21</v>
      </c>
      <c r="D9184" t="s">
        <v>17</v>
      </c>
      <c r="E9184" s="1">
        <v>44649</v>
      </c>
      <c r="F9184" s="4">
        <v>581</v>
      </c>
      <c r="G9184">
        <v>21</v>
      </c>
      <c r="H9184" s="3">
        <f>_xlfn.XLOOKUP(sales[[#This Row],[Product]],products[Product],products[Cost per box])*sales[[#This Row],[Boxes]]</f>
        <v>142.79999999999998</v>
      </c>
      <c r="I9184" s="4">
        <f>sales[[#This Row],[Revenue]]-sales[[#This Row],[Cost]]</f>
        <v>438.20000000000005</v>
      </c>
    </row>
    <row r="9185" spans="2:9" x14ac:dyDescent="0.25">
      <c r="B9185" t="s">
        <v>15</v>
      </c>
      <c r="C9185" t="s">
        <v>6</v>
      </c>
      <c r="D9185" t="s">
        <v>30</v>
      </c>
      <c r="E9185" s="1">
        <v>44622</v>
      </c>
      <c r="F9185" s="4">
        <v>6622</v>
      </c>
      <c r="G9185">
        <v>316</v>
      </c>
      <c r="H9185" s="3">
        <f>_xlfn.XLOOKUP(sales[[#This Row],[Product]],products[Product],products[Cost per box])*sales[[#This Row],[Boxes]]</f>
        <v>1162.8800000000001</v>
      </c>
      <c r="I9185" s="4">
        <f>sales[[#This Row],[Revenue]]-sales[[#This Row],[Cost]]</f>
        <v>5459.12</v>
      </c>
    </row>
    <row r="9186" spans="2:9" x14ac:dyDescent="0.25">
      <c r="B9186" t="s">
        <v>39</v>
      </c>
      <c r="C9186" t="s">
        <v>6</v>
      </c>
      <c r="D9186" t="s">
        <v>19</v>
      </c>
      <c r="E9186" s="1">
        <v>44631</v>
      </c>
      <c r="F9186" s="4">
        <v>11102</v>
      </c>
      <c r="G9186">
        <v>483</v>
      </c>
      <c r="H9186" s="3">
        <f>_xlfn.XLOOKUP(sales[[#This Row],[Product]],products[Product],products[Cost per box])*sales[[#This Row],[Boxes]]</f>
        <v>4941.09</v>
      </c>
      <c r="I9186" s="4">
        <f>sales[[#This Row],[Revenue]]-sales[[#This Row],[Cost]]</f>
        <v>6160.91</v>
      </c>
    </row>
    <row r="9187" spans="2:9" x14ac:dyDescent="0.25">
      <c r="B9187" t="s">
        <v>5</v>
      </c>
      <c r="C9187" t="s">
        <v>9</v>
      </c>
      <c r="D9187" t="s">
        <v>47</v>
      </c>
      <c r="E9187" s="1">
        <v>44648</v>
      </c>
      <c r="F9187" s="4">
        <v>2030</v>
      </c>
      <c r="G9187">
        <v>127</v>
      </c>
      <c r="H9187" s="3">
        <f>_xlfn.XLOOKUP(sales[[#This Row],[Product]],products[Product],products[Cost per box])*sales[[#This Row],[Boxes]]</f>
        <v>668.02</v>
      </c>
      <c r="I9187" s="4">
        <f>sales[[#This Row],[Revenue]]-sales[[#This Row],[Cost]]</f>
        <v>1361.98</v>
      </c>
    </row>
    <row r="9188" spans="2:9" x14ac:dyDescent="0.25">
      <c r="B9188" t="s">
        <v>29</v>
      </c>
      <c r="C9188" t="s">
        <v>9</v>
      </c>
      <c r="D9188" t="s">
        <v>12</v>
      </c>
      <c r="E9188" s="1">
        <v>44650</v>
      </c>
      <c r="F9188" s="4">
        <v>3185</v>
      </c>
      <c r="G9188">
        <v>245</v>
      </c>
      <c r="H9188" s="3">
        <f>_xlfn.XLOOKUP(sales[[#This Row],[Product]],products[Product],products[Cost per box])*sales[[#This Row],[Boxes]]</f>
        <v>2065.35</v>
      </c>
      <c r="I9188" s="4">
        <f>sales[[#This Row],[Revenue]]-sales[[#This Row],[Cost]]</f>
        <v>1119.6500000000001</v>
      </c>
    </row>
    <row r="9189" spans="2:9" x14ac:dyDescent="0.25">
      <c r="B9189" t="s">
        <v>39</v>
      </c>
      <c r="C9189" t="s">
        <v>9</v>
      </c>
      <c r="D9189" t="s">
        <v>47</v>
      </c>
      <c r="E9189" s="1">
        <v>44651</v>
      </c>
      <c r="F9189" s="4">
        <v>5194</v>
      </c>
      <c r="G9189">
        <v>371</v>
      </c>
      <c r="H9189" s="3">
        <f>_xlfn.XLOOKUP(sales[[#This Row],[Product]],products[Product],products[Cost per box])*sales[[#This Row],[Boxes]]</f>
        <v>1951.4599999999998</v>
      </c>
      <c r="I9189" s="4">
        <f>sales[[#This Row],[Revenue]]-sales[[#This Row],[Cost]]</f>
        <v>3242.54</v>
      </c>
    </row>
    <row r="9190" spans="2:9" x14ac:dyDescent="0.25">
      <c r="B9190" t="s">
        <v>13</v>
      </c>
      <c r="C9190" t="s">
        <v>11</v>
      </c>
      <c r="D9190" t="s">
        <v>24</v>
      </c>
      <c r="E9190" s="1">
        <v>44643</v>
      </c>
      <c r="F9190" s="4">
        <v>3913</v>
      </c>
      <c r="G9190">
        <v>196</v>
      </c>
      <c r="H9190" s="3">
        <f>_xlfn.XLOOKUP(sales[[#This Row],[Product]],products[Product],products[Cost per box])*sales[[#This Row],[Boxes]]</f>
        <v>2059.96</v>
      </c>
      <c r="I9190" s="4">
        <f>sales[[#This Row],[Revenue]]-sales[[#This Row],[Cost]]</f>
        <v>1853.04</v>
      </c>
    </row>
    <row r="9191" spans="2:9" x14ac:dyDescent="0.25">
      <c r="B9191" t="s">
        <v>51</v>
      </c>
      <c r="C9191" t="s">
        <v>21</v>
      </c>
      <c r="D9191" t="s">
        <v>45</v>
      </c>
      <c r="E9191" s="1">
        <v>44628</v>
      </c>
      <c r="F9191" s="4">
        <v>13524</v>
      </c>
      <c r="G9191">
        <v>846</v>
      </c>
      <c r="H9191" s="3">
        <f>_xlfn.XLOOKUP(sales[[#This Row],[Product]],products[Product],products[Cost per box])*sales[[#This Row],[Boxes]]</f>
        <v>6539.58</v>
      </c>
      <c r="I9191" s="4">
        <f>sales[[#This Row],[Revenue]]-sales[[#This Row],[Cost]]</f>
        <v>6984.42</v>
      </c>
    </row>
    <row r="9192" spans="2:9" x14ac:dyDescent="0.25">
      <c r="B9192" t="s">
        <v>49</v>
      </c>
      <c r="C9192" t="s">
        <v>21</v>
      </c>
      <c r="D9192" t="s">
        <v>12</v>
      </c>
      <c r="E9192" s="1">
        <v>44629</v>
      </c>
      <c r="F9192" s="4">
        <v>2345</v>
      </c>
      <c r="G9192">
        <v>235</v>
      </c>
      <c r="H9192" s="3">
        <f>_xlfn.XLOOKUP(sales[[#This Row],[Product]],products[Product],products[Cost per box])*sales[[#This Row],[Boxes]]</f>
        <v>1981.05</v>
      </c>
      <c r="I9192" s="4">
        <f>sales[[#This Row],[Revenue]]-sales[[#This Row],[Cost]]</f>
        <v>363.95000000000005</v>
      </c>
    </row>
    <row r="9193" spans="2:9" x14ac:dyDescent="0.25">
      <c r="B9193" t="s">
        <v>10</v>
      </c>
      <c r="C9193" t="s">
        <v>16</v>
      </c>
      <c r="D9193" t="s">
        <v>30</v>
      </c>
      <c r="E9193" s="1">
        <v>44635</v>
      </c>
      <c r="F9193" s="4">
        <v>560</v>
      </c>
      <c r="G9193">
        <v>32</v>
      </c>
      <c r="H9193" s="3">
        <f>_xlfn.XLOOKUP(sales[[#This Row],[Product]],products[Product],products[Cost per box])*sales[[#This Row],[Boxes]]</f>
        <v>117.76</v>
      </c>
      <c r="I9193" s="4">
        <f>sales[[#This Row],[Revenue]]-sales[[#This Row],[Cost]]</f>
        <v>442.24</v>
      </c>
    </row>
    <row r="9194" spans="2:9" x14ac:dyDescent="0.25">
      <c r="B9194" t="s">
        <v>40</v>
      </c>
      <c r="C9194" t="s">
        <v>9</v>
      </c>
      <c r="D9194" t="s">
        <v>14</v>
      </c>
      <c r="E9194" s="1">
        <v>44644</v>
      </c>
      <c r="F9194" s="4">
        <v>2744</v>
      </c>
      <c r="G9194">
        <v>305</v>
      </c>
      <c r="H9194" s="3">
        <f>_xlfn.XLOOKUP(sales[[#This Row],[Product]],products[Product],products[Cost per box])*sales[[#This Row],[Boxes]]</f>
        <v>1924.55</v>
      </c>
      <c r="I9194" s="4">
        <f>sales[[#This Row],[Revenue]]-sales[[#This Row],[Cost]]</f>
        <v>819.45</v>
      </c>
    </row>
    <row r="9195" spans="2:9" x14ac:dyDescent="0.25">
      <c r="B9195" t="s">
        <v>40</v>
      </c>
      <c r="C9195" t="s">
        <v>21</v>
      </c>
      <c r="D9195" t="s">
        <v>36</v>
      </c>
      <c r="E9195" s="1">
        <v>44644</v>
      </c>
      <c r="F9195" s="4">
        <v>6650</v>
      </c>
      <c r="G9195">
        <v>222</v>
      </c>
      <c r="H9195" s="3">
        <f>_xlfn.XLOOKUP(sales[[#This Row],[Product]],products[Product],products[Cost per box])*sales[[#This Row],[Boxes]]</f>
        <v>1118.8800000000001</v>
      </c>
      <c r="I9195" s="4">
        <f>sales[[#This Row],[Revenue]]-sales[[#This Row],[Cost]]</f>
        <v>5531.12</v>
      </c>
    </row>
    <row r="9196" spans="2:9" x14ac:dyDescent="0.25">
      <c r="B9196" t="s">
        <v>53</v>
      </c>
      <c r="C9196" t="s">
        <v>9</v>
      </c>
      <c r="D9196" t="s">
        <v>7</v>
      </c>
      <c r="E9196" s="1">
        <v>44638</v>
      </c>
      <c r="F9196" s="4">
        <v>2114</v>
      </c>
      <c r="G9196">
        <v>82</v>
      </c>
      <c r="H9196" s="3">
        <f>_xlfn.XLOOKUP(sales[[#This Row],[Product]],products[Product],products[Cost per box])*sales[[#This Row],[Boxes]]</f>
        <v>422.3</v>
      </c>
      <c r="I9196" s="4">
        <f>sales[[#This Row],[Revenue]]-sales[[#This Row],[Cost]]</f>
        <v>1691.7</v>
      </c>
    </row>
    <row r="9197" spans="2:9" x14ac:dyDescent="0.25">
      <c r="B9197" t="s">
        <v>39</v>
      </c>
      <c r="C9197" t="s">
        <v>11</v>
      </c>
      <c r="D9197" t="s">
        <v>24</v>
      </c>
      <c r="E9197" s="1">
        <v>44635</v>
      </c>
      <c r="F9197" s="4">
        <v>8701</v>
      </c>
      <c r="G9197">
        <v>349</v>
      </c>
      <c r="H9197" s="3">
        <f>_xlfn.XLOOKUP(sales[[#This Row],[Product]],products[Product],products[Cost per box])*sales[[#This Row],[Boxes]]</f>
        <v>3667.99</v>
      </c>
      <c r="I9197" s="4">
        <f>sales[[#This Row],[Revenue]]-sales[[#This Row],[Cost]]</f>
        <v>5033.01</v>
      </c>
    </row>
    <row r="9198" spans="2:9" x14ac:dyDescent="0.25">
      <c r="B9198" t="s">
        <v>25</v>
      </c>
      <c r="C9198" t="s">
        <v>11</v>
      </c>
      <c r="D9198" t="s">
        <v>47</v>
      </c>
      <c r="E9198" s="1">
        <v>44644</v>
      </c>
      <c r="F9198" s="4">
        <v>4361</v>
      </c>
      <c r="G9198">
        <v>312</v>
      </c>
      <c r="H9198" s="3">
        <f>_xlfn.XLOOKUP(sales[[#This Row],[Product]],products[Product],products[Cost per box])*sales[[#This Row],[Boxes]]</f>
        <v>1641.12</v>
      </c>
      <c r="I9198" s="4">
        <f>sales[[#This Row],[Revenue]]-sales[[#This Row],[Cost]]</f>
        <v>2719.88</v>
      </c>
    </row>
    <row r="9199" spans="2:9" x14ac:dyDescent="0.25">
      <c r="B9199" t="s">
        <v>41</v>
      </c>
      <c r="C9199" t="s">
        <v>9</v>
      </c>
      <c r="D9199" t="s">
        <v>38</v>
      </c>
      <c r="E9199" s="1">
        <v>44629</v>
      </c>
      <c r="F9199" s="4">
        <v>10535</v>
      </c>
      <c r="G9199">
        <v>586</v>
      </c>
      <c r="H9199" s="3">
        <f>_xlfn.XLOOKUP(sales[[#This Row],[Product]],products[Product],products[Cost per box])*sales[[#This Row],[Boxes]]</f>
        <v>5824.84</v>
      </c>
      <c r="I9199" s="4">
        <f>sales[[#This Row],[Revenue]]-sales[[#This Row],[Cost]]</f>
        <v>4710.16</v>
      </c>
    </row>
    <row r="9200" spans="2:9" x14ac:dyDescent="0.25">
      <c r="B9200" t="s">
        <v>15</v>
      </c>
      <c r="C9200" t="s">
        <v>11</v>
      </c>
      <c r="D9200" t="s">
        <v>12</v>
      </c>
      <c r="E9200" s="1">
        <v>44623</v>
      </c>
      <c r="F9200" s="4">
        <v>3129</v>
      </c>
      <c r="G9200">
        <v>241</v>
      </c>
      <c r="H9200" s="3">
        <f>_xlfn.XLOOKUP(sales[[#This Row],[Product]],products[Product],products[Cost per box])*sales[[#This Row],[Boxes]]</f>
        <v>2031.6299999999999</v>
      </c>
      <c r="I9200" s="4">
        <f>sales[[#This Row],[Revenue]]-sales[[#This Row],[Cost]]</f>
        <v>1097.3700000000001</v>
      </c>
    </row>
    <row r="9201" spans="2:9" x14ac:dyDescent="0.25">
      <c r="B9201" t="s">
        <v>33</v>
      </c>
      <c r="C9201" t="s">
        <v>21</v>
      </c>
      <c r="D9201" t="s">
        <v>7</v>
      </c>
      <c r="E9201" s="1">
        <v>44622</v>
      </c>
      <c r="F9201" s="4">
        <v>3829</v>
      </c>
      <c r="G9201">
        <v>154</v>
      </c>
      <c r="H9201" s="3">
        <f>_xlfn.XLOOKUP(sales[[#This Row],[Product]],products[Product],products[Cost per box])*sales[[#This Row],[Boxes]]</f>
        <v>793.1</v>
      </c>
      <c r="I9201" s="4">
        <f>sales[[#This Row],[Revenue]]-sales[[#This Row],[Cost]]</f>
        <v>3035.9</v>
      </c>
    </row>
    <row r="9202" spans="2:9" x14ac:dyDescent="0.25">
      <c r="B9202" t="s">
        <v>54</v>
      </c>
      <c r="C9202" t="s">
        <v>21</v>
      </c>
      <c r="D9202" t="s">
        <v>45</v>
      </c>
      <c r="E9202" s="1">
        <v>44649</v>
      </c>
      <c r="F9202" s="4">
        <v>1792</v>
      </c>
      <c r="G9202">
        <v>120</v>
      </c>
      <c r="H9202" s="3">
        <f>_xlfn.XLOOKUP(sales[[#This Row],[Product]],products[Product],products[Cost per box])*sales[[#This Row],[Boxes]]</f>
        <v>927.6</v>
      </c>
      <c r="I9202" s="4">
        <f>sales[[#This Row],[Revenue]]-sales[[#This Row],[Cost]]</f>
        <v>864.4</v>
      </c>
    </row>
    <row r="9203" spans="2:9" x14ac:dyDescent="0.25">
      <c r="B9203" t="s">
        <v>39</v>
      </c>
      <c r="C9203" t="s">
        <v>27</v>
      </c>
      <c r="D9203" t="s">
        <v>12</v>
      </c>
      <c r="E9203" s="1">
        <v>44631</v>
      </c>
      <c r="F9203" s="4">
        <v>9121</v>
      </c>
      <c r="G9203">
        <v>913</v>
      </c>
      <c r="H9203" s="3">
        <f>_xlfn.XLOOKUP(sales[[#This Row],[Product]],products[Product],products[Cost per box])*sales[[#This Row],[Boxes]]</f>
        <v>7696.59</v>
      </c>
      <c r="I9203" s="4">
        <f>sales[[#This Row],[Revenue]]-sales[[#This Row],[Cost]]</f>
        <v>1424.4099999999999</v>
      </c>
    </row>
    <row r="9204" spans="2:9" x14ac:dyDescent="0.25">
      <c r="B9204" t="s">
        <v>29</v>
      </c>
      <c r="C9204" t="s">
        <v>6</v>
      </c>
      <c r="D9204" t="s">
        <v>19</v>
      </c>
      <c r="E9204" s="1">
        <v>44641</v>
      </c>
      <c r="F9204" s="4">
        <v>189</v>
      </c>
      <c r="G9204">
        <v>13</v>
      </c>
      <c r="H9204" s="3">
        <f>_xlfn.XLOOKUP(sales[[#This Row],[Product]],products[Product],products[Cost per box])*sales[[#This Row],[Boxes]]</f>
        <v>132.99</v>
      </c>
      <c r="I9204" s="4">
        <f>sales[[#This Row],[Revenue]]-sales[[#This Row],[Cost]]</f>
        <v>56.009999999999991</v>
      </c>
    </row>
    <row r="9205" spans="2:9" x14ac:dyDescent="0.25">
      <c r="B9205" t="s">
        <v>56</v>
      </c>
      <c r="C9205" t="s">
        <v>27</v>
      </c>
      <c r="D9205" t="s">
        <v>35</v>
      </c>
      <c r="E9205" s="1">
        <v>44622</v>
      </c>
      <c r="F9205" s="4">
        <v>3311</v>
      </c>
      <c r="G9205">
        <v>276</v>
      </c>
      <c r="H9205" s="3">
        <f>_xlfn.XLOOKUP(sales[[#This Row],[Product]],products[Product],products[Cost per box])*sales[[#This Row],[Boxes]]</f>
        <v>731.4</v>
      </c>
      <c r="I9205" s="4">
        <f>sales[[#This Row],[Revenue]]-sales[[#This Row],[Cost]]</f>
        <v>2579.6</v>
      </c>
    </row>
    <row r="9206" spans="2:9" x14ac:dyDescent="0.25">
      <c r="B9206" t="s">
        <v>53</v>
      </c>
      <c r="C9206" t="s">
        <v>27</v>
      </c>
      <c r="D9206" t="s">
        <v>12</v>
      </c>
      <c r="E9206" s="1">
        <v>44638</v>
      </c>
      <c r="F9206" s="4">
        <v>2646</v>
      </c>
      <c r="G9206">
        <v>147</v>
      </c>
      <c r="H9206" s="3">
        <f>_xlfn.XLOOKUP(sales[[#This Row],[Product]],products[Product],products[Cost per box])*sales[[#This Row],[Boxes]]</f>
        <v>1239.21</v>
      </c>
      <c r="I9206" s="4">
        <f>sales[[#This Row],[Revenue]]-sales[[#This Row],[Cost]]</f>
        <v>1406.79</v>
      </c>
    </row>
    <row r="9207" spans="2:9" x14ac:dyDescent="0.25">
      <c r="B9207" t="s">
        <v>57</v>
      </c>
      <c r="C9207" t="s">
        <v>27</v>
      </c>
      <c r="D9207" t="s">
        <v>43</v>
      </c>
      <c r="E9207" s="1">
        <v>44628</v>
      </c>
      <c r="F9207" s="4">
        <v>6902</v>
      </c>
      <c r="G9207">
        <v>1151</v>
      </c>
      <c r="H9207" s="3">
        <f>_xlfn.XLOOKUP(sales[[#This Row],[Product]],products[Product],products[Cost per box])*sales[[#This Row],[Boxes]]</f>
        <v>4431.3500000000004</v>
      </c>
      <c r="I9207" s="4">
        <f>sales[[#This Row],[Revenue]]-sales[[#This Row],[Cost]]</f>
        <v>2470.6499999999996</v>
      </c>
    </row>
    <row r="9208" spans="2:9" x14ac:dyDescent="0.25">
      <c r="B9208" t="s">
        <v>13</v>
      </c>
      <c r="C9208" t="s">
        <v>11</v>
      </c>
      <c r="D9208" t="s">
        <v>12</v>
      </c>
      <c r="E9208" s="1">
        <v>44623</v>
      </c>
      <c r="F9208" s="4">
        <v>1379</v>
      </c>
      <c r="G9208">
        <v>92</v>
      </c>
      <c r="H9208" s="3">
        <f>_xlfn.XLOOKUP(sales[[#This Row],[Product]],products[Product],products[Cost per box])*sales[[#This Row],[Boxes]]</f>
        <v>775.56</v>
      </c>
      <c r="I9208" s="4">
        <f>sales[[#This Row],[Revenue]]-sales[[#This Row],[Cost]]</f>
        <v>603.44000000000005</v>
      </c>
    </row>
    <row r="9209" spans="2:9" x14ac:dyDescent="0.25">
      <c r="B9209" t="s">
        <v>37</v>
      </c>
      <c r="C9209" t="s">
        <v>6</v>
      </c>
      <c r="D9209" t="s">
        <v>31</v>
      </c>
      <c r="E9209" s="1">
        <v>44649</v>
      </c>
      <c r="F9209" s="4">
        <v>2261</v>
      </c>
      <c r="G9209">
        <v>142</v>
      </c>
      <c r="H9209" s="3">
        <f>_xlfn.XLOOKUP(sales[[#This Row],[Product]],products[Product],products[Cost per box])*sales[[#This Row],[Boxes]]</f>
        <v>812.24</v>
      </c>
      <c r="I9209" s="4">
        <f>sales[[#This Row],[Revenue]]-sales[[#This Row],[Cost]]</f>
        <v>1448.76</v>
      </c>
    </row>
    <row r="9210" spans="2:9" x14ac:dyDescent="0.25">
      <c r="B9210" t="s">
        <v>51</v>
      </c>
      <c r="C9210" t="s">
        <v>6</v>
      </c>
      <c r="D9210" t="s">
        <v>28</v>
      </c>
      <c r="E9210" s="1">
        <v>44638</v>
      </c>
      <c r="F9210" s="4">
        <v>567</v>
      </c>
      <c r="G9210">
        <v>52</v>
      </c>
      <c r="H9210" s="3">
        <f>_xlfn.XLOOKUP(sales[[#This Row],[Product]],products[Product],products[Cost per box])*sales[[#This Row],[Boxes]]</f>
        <v>143.51999999999998</v>
      </c>
      <c r="I9210" s="4">
        <f>sales[[#This Row],[Revenue]]-sales[[#This Row],[Cost]]</f>
        <v>423.48</v>
      </c>
    </row>
    <row r="9211" spans="2:9" x14ac:dyDescent="0.25">
      <c r="B9211" t="s">
        <v>56</v>
      </c>
      <c r="C9211" t="s">
        <v>11</v>
      </c>
      <c r="D9211" t="s">
        <v>38</v>
      </c>
      <c r="E9211" s="1">
        <v>44631</v>
      </c>
      <c r="F9211" s="4">
        <v>10017</v>
      </c>
      <c r="G9211">
        <v>528</v>
      </c>
      <c r="H9211" s="3">
        <f>_xlfn.XLOOKUP(sales[[#This Row],[Product]],products[Product],products[Cost per box])*sales[[#This Row],[Boxes]]</f>
        <v>5248.32</v>
      </c>
      <c r="I9211" s="4">
        <f>sales[[#This Row],[Revenue]]-sales[[#This Row],[Cost]]</f>
        <v>4768.68</v>
      </c>
    </row>
    <row r="9212" spans="2:9" x14ac:dyDescent="0.25">
      <c r="B9212" t="s">
        <v>8</v>
      </c>
      <c r="C9212" t="s">
        <v>6</v>
      </c>
      <c r="D9212" t="s">
        <v>35</v>
      </c>
      <c r="E9212" s="1">
        <v>44641</v>
      </c>
      <c r="F9212" s="4">
        <v>6426</v>
      </c>
      <c r="G9212">
        <v>459</v>
      </c>
      <c r="H9212" s="3">
        <f>_xlfn.XLOOKUP(sales[[#This Row],[Product]],products[Product],products[Cost per box])*sales[[#This Row],[Boxes]]</f>
        <v>1216.3499999999999</v>
      </c>
      <c r="I9212" s="4">
        <f>sales[[#This Row],[Revenue]]-sales[[#This Row],[Cost]]</f>
        <v>5209.6499999999996</v>
      </c>
    </row>
    <row r="9213" spans="2:9" x14ac:dyDescent="0.25">
      <c r="B9213" t="s">
        <v>39</v>
      </c>
      <c r="C9213" t="s">
        <v>9</v>
      </c>
      <c r="D9213" t="s">
        <v>35</v>
      </c>
      <c r="E9213" s="1">
        <v>44636</v>
      </c>
      <c r="F9213" s="4">
        <v>7742</v>
      </c>
      <c r="G9213">
        <v>517</v>
      </c>
      <c r="H9213" s="3">
        <f>_xlfn.XLOOKUP(sales[[#This Row],[Product]],products[Product],products[Cost per box])*sales[[#This Row],[Boxes]]</f>
        <v>1370.05</v>
      </c>
      <c r="I9213" s="4">
        <f>sales[[#This Row],[Revenue]]-sales[[#This Row],[Cost]]</f>
        <v>6371.95</v>
      </c>
    </row>
    <row r="9214" spans="2:9" x14ac:dyDescent="0.25">
      <c r="B9214" t="s">
        <v>55</v>
      </c>
      <c r="C9214" t="s">
        <v>9</v>
      </c>
      <c r="D9214" t="s">
        <v>19</v>
      </c>
      <c r="E9214" s="1">
        <v>44645</v>
      </c>
      <c r="F9214" s="4">
        <v>3129</v>
      </c>
      <c r="G9214">
        <v>174</v>
      </c>
      <c r="H9214" s="3">
        <f>_xlfn.XLOOKUP(sales[[#This Row],[Product]],products[Product],products[Cost per box])*sales[[#This Row],[Boxes]]</f>
        <v>1780.02</v>
      </c>
      <c r="I9214" s="4">
        <f>sales[[#This Row],[Revenue]]-sales[[#This Row],[Cost]]</f>
        <v>1348.98</v>
      </c>
    </row>
    <row r="9215" spans="2:9" x14ac:dyDescent="0.25">
      <c r="B9215" t="s">
        <v>13</v>
      </c>
      <c r="C9215" t="s">
        <v>11</v>
      </c>
      <c r="D9215" t="s">
        <v>7</v>
      </c>
      <c r="E9215" s="1">
        <v>44629</v>
      </c>
      <c r="F9215" s="4">
        <v>4634</v>
      </c>
      <c r="G9215">
        <v>194</v>
      </c>
      <c r="H9215" s="3">
        <f>_xlfn.XLOOKUP(sales[[#This Row],[Product]],products[Product],products[Cost per box])*sales[[#This Row],[Boxes]]</f>
        <v>999.1</v>
      </c>
      <c r="I9215" s="4">
        <f>sales[[#This Row],[Revenue]]-sales[[#This Row],[Cost]]</f>
        <v>3634.9</v>
      </c>
    </row>
    <row r="9216" spans="2:9" x14ac:dyDescent="0.25">
      <c r="B9216" t="s">
        <v>5</v>
      </c>
      <c r="C9216" t="s">
        <v>21</v>
      </c>
      <c r="D9216" t="s">
        <v>38</v>
      </c>
      <c r="E9216" s="1">
        <v>44628</v>
      </c>
      <c r="F9216" s="4">
        <v>1757</v>
      </c>
      <c r="G9216">
        <v>80</v>
      </c>
      <c r="H9216" s="3">
        <f>_xlfn.XLOOKUP(sales[[#This Row],[Product]],products[Product],products[Cost per box])*sales[[#This Row],[Boxes]]</f>
        <v>795.19999999999993</v>
      </c>
      <c r="I9216" s="4">
        <f>sales[[#This Row],[Revenue]]-sales[[#This Row],[Cost]]</f>
        <v>961.80000000000007</v>
      </c>
    </row>
    <row r="9217" spans="2:9" x14ac:dyDescent="0.25">
      <c r="B9217" t="s">
        <v>57</v>
      </c>
      <c r="C9217" t="s">
        <v>21</v>
      </c>
      <c r="D9217" t="s">
        <v>38</v>
      </c>
      <c r="E9217" s="1">
        <v>44649</v>
      </c>
      <c r="F9217" s="4">
        <v>18228</v>
      </c>
      <c r="G9217">
        <v>1013</v>
      </c>
      <c r="H9217" s="3">
        <f>_xlfn.XLOOKUP(sales[[#This Row],[Product]],products[Product],products[Cost per box])*sales[[#This Row],[Boxes]]</f>
        <v>10069.219999999999</v>
      </c>
      <c r="I9217" s="4">
        <f>sales[[#This Row],[Revenue]]-sales[[#This Row],[Cost]]</f>
        <v>8158.7800000000007</v>
      </c>
    </row>
    <row r="9218" spans="2:9" x14ac:dyDescent="0.25">
      <c r="B9218" t="s">
        <v>20</v>
      </c>
      <c r="C9218" t="s">
        <v>6</v>
      </c>
      <c r="D9218" t="s">
        <v>31</v>
      </c>
      <c r="E9218" s="1">
        <v>44631</v>
      </c>
      <c r="F9218" s="4">
        <v>6888</v>
      </c>
      <c r="G9218">
        <v>328</v>
      </c>
      <c r="H9218" s="3">
        <f>_xlfn.XLOOKUP(sales[[#This Row],[Product]],products[Product],products[Cost per box])*sales[[#This Row],[Boxes]]</f>
        <v>1876.1599999999999</v>
      </c>
      <c r="I9218" s="4">
        <f>sales[[#This Row],[Revenue]]-sales[[#This Row],[Cost]]</f>
        <v>5011.84</v>
      </c>
    </row>
    <row r="9219" spans="2:9" x14ac:dyDescent="0.25">
      <c r="B9219" t="s">
        <v>40</v>
      </c>
      <c r="C9219" t="s">
        <v>21</v>
      </c>
      <c r="D9219" t="s">
        <v>22</v>
      </c>
      <c r="E9219" s="1">
        <v>44624</v>
      </c>
      <c r="F9219" s="4">
        <v>847</v>
      </c>
      <c r="G9219">
        <v>39</v>
      </c>
      <c r="H9219" s="3">
        <f>_xlfn.XLOOKUP(sales[[#This Row],[Product]],products[Product],products[Cost per box])*sales[[#This Row],[Boxes]]</f>
        <v>320.58000000000004</v>
      </c>
      <c r="I9219" s="4">
        <f>sales[[#This Row],[Revenue]]-sales[[#This Row],[Cost]]</f>
        <v>526.41999999999996</v>
      </c>
    </row>
    <row r="9220" spans="2:9" x14ac:dyDescent="0.25">
      <c r="B9220" t="s">
        <v>56</v>
      </c>
      <c r="C9220" t="s">
        <v>11</v>
      </c>
      <c r="D9220" t="s">
        <v>35</v>
      </c>
      <c r="E9220" s="1">
        <v>44630</v>
      </c>
      <c r="F9220" s="4">
        <v>5348</v>
      </c>
      <c r="G9220">
        <v>669</v>
      </c>
      <c r="H9220" s="3">
        <f>_xlfn.XLOOKUP(sales[[#This Row],[Product]],products[Product],products[Cost per box])*sales[[#This Row],[Boxes]]</f>
        <v>1772.85</v>
      </c>
      <c r="I9220" s="4">
        <f>sales[[#This Row],[Revenue]]-sales[[#This Row],[Cost]]</f>
        <v>3575.15</v>
      </c>
    </row>
    <row r="9221" spans="2:9" x14ac:dyDescent="0.25">
      <c r="B9221" t="s">
        <v>57</v>
      </c>
      <c r="C9221" t="s">
        <v>11</v>
      </c>
      <c r="D9221" t="s">
        <v>17</v>
      </c>
      <c r="E9221" s="1">
        <v>44631</v>
      </c>
      <c r="F9221" s="4">
        <v>5635</v>
      </c>
      <c r="G9221">
        <v>209</v>
      </c>
      <c r="H9221" s="3">
        <f>_xlfn.XLOOKUP(sales[[#This Row],[Product]],products[Product],products[Cost per box])*sales[[#This Row],[Boxes]]</f>
        <v>1421.2</v>
      </c>
      <c r="I9221" s="4">
        <f>sales[[#This Row],[Revenue]]-sales[[#This Row],[Cost]]</f>
        <v>4213.8</v>
      </c>
    </row>
    <row r="9222" spans="2:9" x14ac:dyDescent="0.25">
      <c r="B9222" t="s">
        <v>55</v>
      </c>
      <c r="C9222" t="s">
        <v>27</v>
      </c>
      <c r="D9222" t="s">
        <v>28</v>
      </c>
      <c r="E9222" s="1">
        <v>44642</v>
      </c>
      <c r="F9222" s="4">
        <v>9478</v>
      </c>
      <c r="G9222">
        <v>593</v>
      </c>
      <c r="H9222" s="3">
        <f>_xlfn.XLOOKUP(sales[[#This Row],[Product]],products[Product],products[Cost per box])*sales[[#This Row],[Boxes]]</f>
        <v>1636.6799999999998</v>
      </c>
      <c r="I9222" s="4">
        <f>sales[[#This Row],[Revenue]]-sales[[#This Row],[Cost]]</f>
        <v>7841.32</v>
      </c>
    </row>
    <row r="9223" spans="2:9" x14ac:dyDescent="0.25">
      <c r="B9223" t="s">
        <v>5</v>
      </c>
      <c r="C9223" t="s">
        <v>9</v>
      </c>
      <c r="D9223" t="s">
        <v>19</v>
      </c>
      <c r="E9223" s="1">
        <v>44643</v>
      </c>
      <c r="F9223" s="4">
        <v>3283</v>
      </c>
      <c r="G9223">
        <v>183</v>
      </c>
      <c r="H9223" s="3">
        <f>_xlfn.XLOOKUP(sales[[#This Row],[Product]],products[Product],products[Cost per box])*sales[[#This Row],[Boxes]]</f>
        <v>1872.0900000000001</v>
      </c>
      <c r="I9223" s="4">
        <f>sales[[#This Row],[Revenue]]-sales[[#This Row],[Cost]]</f>
        <v>1410.9099999999999</v>
      </c>
    </row>
    <row r="9224" spans="2:9" x14ac:dyDescent="0.25">
      <c r="B9224" t="s">
        <v>56</v>
      </c>
      <c r="C9224" t="s">
        <v>6</v>
      </c>
      <c r="D9224" t="s">
        <v>19</v>
      </c>
      <c r="E9224" s="1">
        <v>44638</v>
      </c>
      <c r="F9224" s="4">
        <v>3052</v>
      </c>
      <c r="G9224">
        <v>191</v>
      </c>
      <c r="H9224" s="3">
        <f>_xlfn.XLOOKUP(sales[[#This Row],[Product]],products[Product],products[Cost per box])*sales[[#This Row],[Boxes]]</f>
        <v>1953.93</v>
      </c>
      <c r="I9224" s="4">
        <f>sales[[#This Row],[Revenue]]-sales[[#This Row],[Cost]]</f>
        <v>1098.07</v>
      </c>
    </row>
    <row r="9225" spans="2:9" x14ac:dyDescent="0.25">
      <c r="B9225" t="s">
        <v>20</v>
      </c>
      <c r="C9225" t="s">
        <v>21</v>
      </c>
      <c r="D9225" t="s">
        <v>22</v>
      </c>
      <c r="E9225" s="1">
        <v>44645</v>
      </c>
      <c r="F9225" s="4">
        <v>7406</v>
      </c>
      <c r="G9225">
        <v>353</v>
      </c>
      <c r="H9225" s="3">
        <f>_xlfn.XLOOKUP(sales[[#This Row],[Product]],products[Product],products[Cost per box])*sales[[#This Row],[Boxes]]</f>
        <v>2901.6600000000003</v>
      </c>
      <c r="I9225" s="4">
        <f>sales[[#This Row],[Revenue]]-sales[[#This Row],[Cost]]</f>
        <v>4504.34</v>
      </c>
    </row>
    <row r="9226" spans="2:9" x14ac:dyDescent="0.25">
      <c r="B9226" t="s">
        <v>34</v>
      </c>
      <c r="C9226" t="s">
        <v>11</v>
      </c>
      <c r="D9226" t="s">
        <v>50</v>
      </c>
      <c r="E9226" s="1">
        <v>44622</v>
      </c>
      <c r="F9226" s="4">
        <v>3990</v>
      </c>
      <c r="G9226">
        <v>235</v>
      </c>
      <c r="H9226" s="3">
        <f>_xlfn.XLOOKUP(sales[[#This Row],[Product]],products[Product],products[Cost per box])*sales[[#This Row],[Boxes]]</f>
        <v>2916.35</v>
      </c>
      <c r="I9226" s="4">
        <f>sales[[#This Row],[Revenue]]-sales[[#This Row],[Cost]]</f>
        <v>1073.6500000000001</v>
      </c>
    </row>
    <row r="9227" spans="2:9" x14ac:dyDescent="0.25">
      <c r="B9227" t="s">
        <v>20</v>
      </c>
      <c r="C9227" t="s">
        <v>9</v>
      </c>
      <c r="D9227" t="s">
        <v>38</v>
      </c>
      <c r="E9227" s="1">
        <v>44630</v>
      </c>
      <c r="F9227" s="4">
        <v>2695</v>
      </c>
      <c r="G9227">
        <v>129</v>
      </c>
      <c r="H9227" s="3">
        <f>_xlfn.XLOOKUP(sales[[#This Row],[Product]],products[Product],products[Cost per box])*sales[[#This Row],[Boxes]]</f>
        <v>1282.26</v>
      </c>
      <c r="I9227" s="4">
        <f>sales[[#This Row],[Revenue]]-sales[[#This Row],[Cost]]</f>
        <v>1412.74</v>
      </c>
    </row>
    <row r="9228" spans="2:9" x14ac:dyDescent="0.25">
      <c r="B9228" t="s">
        <v>32</v>
      </c>
      <c r="C9228" t="s">
        <v>16</v>
      </c>
      <c r="D9228" t="s">
        <v>31</v>
      </c>
      <c r="E9228" s="1">
        <v>44642</v>
      </c>
      <c r="F9228" s="4">
        <v>3857</v>
      </c>
      <c r="G9228">
        <v>242</v>
      </c>
      <c r="H9228" s="3">
        <f>_xlfn.XLOOKUP(sales[[#This Row],[Product]],products[Product],products[Cost per box])*sales[[#This Row],[Boxes]]</f>
        <v>1384.24</v>
      </c>
      <c r="I9228" s="4">
        <f>sales[[#This Row],[Revenue]]-sales[[#This Row],[Cost]]</f>
        <v>2472.7600000000002</v>
      </c>
    </row>
    <row r="9229" spans="2:9" x14ac:dyDescent="0.25">
      <c r="B9229" t="s">
        <v>15</v>
      </c>
      <c r="C9229" t="s">
        <v>11</v>
      </c>
      <c r="D9229" t="s">
        <v>36</v>
      </c>
      <c r="E9229" s="1">
        <v>44621</v>
      </c>
      <c r="F9229" s="4">
        <v>735</v>
      </c>
      <c r="G9229">
        <v>28</v>
      </c>
      <c r="H9229" s="3">
        <f>_xlfn.XLOOKUP(sales[[#This Row],[Product]],products[Product],products[Cost per box])*sales[[#This Row],[Boxes]]</f>
        <v>141.12</v>
      </c>
      <c r="I9229" s="4">
        <f>sales[[#This Row],[Revenue]]-sales[[#This Row],[Cost]]</f>
        <v>593.88</v>
      </c>
    </row>
    <row r="9230" spans="2:9" x14ac:dyDescent="0.25">
      <c r="B9230" t="s">
        <v>51</v>
      </c>
      <c r="C9230" t="s">
        <v>11</v>
      </c>
      <c r="D9230" t="s">
        <v>47</v>
      </c>
      <c r="E9230" s="1">
        <v>44638</v>
      </c>
      <c r="F9230" s="4">
        <v>2058</v>
      </c>
      <c r="G9230">
        <v>159</v>
      </c>
      <c r="H9230" s="3">
        <f>_xlfn.XLOOKUP(sales[[#This Row],[Product]],products[Product],products[Cost per box])*sales[[#This Row],[Boxes]]</f>
        <v>836.33999999999992</v>
      </c>
      <c r="I9230" s="4">
        <f>sales[[#This Row],[Revenue]]-sales[[#This Row],[Cost]]</f>
        <v>1221.6600000000001</v>
      </c>
    </row>
    <row r="9231" spans="2:9" x14ac:dyDescent="0.25">
      <c r="B9231" t="s">
        <v>32</v>
      </c>
      <c r="C9231" t="s">
        <v>16</v>
      </c>
      <c r="D9231" t="s">
        <v>42</v>
      </c>
      <c r="E9231" s="1">
        <v>44631</v>
      </c>
      <c r="F9231" s="4">
        <v>7070</v>
      </c>
      <c r="G9231">
        <v>308</v>
      </c>
      <c r="H9231" s="3">
        <f>_xlfn.XLOOKUP(sales[[#This Row],[Product]],products[Product],products[Cost per box])*sales[[#This Row],[Boxes]]</f>
        <v>1459.92</v>
      </c>
      <c r="I9231" s="4">
        <f>sales[[#This Row],[Revenue]]-sales[[#This Row],[Cost]]</f>
        <v>5610.08</v>
      </c>
    </row>
    <row r="9232" spans="2:9" x14ac:dyDescent="0.25">
      <c r="B9232" t="s">
        <v>53</v>
      </c>
      <c r="C9232" t="s">
        <v>9</v>
      </c>
      <c r="D9232" t="s">
        <v>28</v>
      </c>
      <c r="E9232" s="1">
        <v>44631</v>
      </c>
      <c r="F9232" s="4">
        <v>6972</v>
      </c>
      <c r="G9232">
        <v>411</v>
      </c>
      <c r="H9232" s="3">
        <f>_xlfn.XLOOKUP(sales[[#This Row],[Product]],products[Product],products[Cost per box])*sales[[#This Row],[Boxes]]</f>
        <v>1134.3599999999999</v>
      </c>
      <c r="I9232" s="4">
        <f>sales[[#This Row],[Revenue]]-sales[[#This Row],[Cost]]</f>
        <v>5837.64</v>
      </c>
    </row>
    <row r="9233" spans="2:9" x14ac:dyDescent="0.25">
      <c r="B9233" t="s">
        <v>15</v>
      </c>
      <c r="C9233" t="s">
        <v>21</v>
      </c>
      <c r="D9233" t="s">
        <v>7</v>
      </c>
      <c r="E9233" s="1">
        <v>44636</v>
      </c>
      <c r="F9233" s="4">
        <v>2667</v>
      </c>
      <c r="G9233">
        <v>92</v>
      </c>
      <c r="H9233" s="3">
        <f>_xlfn.XLOOKUP(sales[[#This Row],[Product]],products[Product],products[Cost per box])*sales[[#This Row],[Boxes]]</f>
        <v>473.8</v>
      </c>
      <c r="I9233" s="4">
        <f>sales[[#This Row],[Revenue]]-sales[[#This Row],[Cost]]</f>
        <v>2193.1999999999998</v>
      </c>
    </row>
    <row r="9234" spans="2:9" x14ac:dyDescent="0.25">
      <c r="B9234" t="s">
        <v>10</v>
      </c>
      <c r="C9234" t="s">
        <v>6</v>
      </c>
      <c r="D9234" t="s">
        <v>19</v>
      </c>
      <c r="E9234" s="1">
        <v>44627</v>
      </c>
      <c r="F9234" s="4">
        <v>6104</v>
      </c>
      <c r="G9234">
        <v>360</v>
      </c>
      <c r="H9234" s="3">
        <f>_xlfn.XLOOKUP(sales[[#This Row],[Product]],products[Product],products[Cost per box])*sales[[#This Row],[Boxes]]</f>
        <v>3682.8</v>
      </c>
      <c r="I9234" s="4">
        <f>sales[[#This Row],[Revenue]]-sales[[#This Row],[Cost]]</f>
        <v>2421.1999999999998</v>
      </c>
    </row>
    <row r="9235" spans="2:9" x14ac:dyDescent="0.25">
      <c r="B9235" t="s">
        <v>20</v>
      </c>
      <c r="C9235" t="s">
        <v>9</v>
      </c>
      <c r="D9235" t="s">
        <v>42</v>
      </c>
      <c r="E9235" s="1">
        <v>44622</v>
      </c>
      <c r="F9235" s="4">
        <v>13797</v>
      </c>
      <c r="G9235">
        <v>628</v>
      </c>
      <c r="H9235" s="3">
        <f>_xlfn.XLOOKUP(sales[[#This Row],[Product]],products[Product],products[Cost per box])*sales[[#This Row],[Boxes]]</f>
        <v>2976.7200000000003</v>
      </c>
      <c r="I9235" s="4">
        <f>sales[[#This Row],[Revenue]]-sales[[#This Row],[Cost]]</f>
        <v>10820.279999999999</v>
      </c>
    </row>
    <row r="9236" spans="2:9" x14ac:dyDescent="0.25">
      <c r="B9236" t="s">
        <v>46</v>
      </c>
      <c r="C9236" t="s">
        <v>11</v>
      </c>
      <c r="D9236" t="s">
        <v>22</v>
      </c>
      <c r="E9236" s="1">
        <v>44644</v>
      </c>
      <c r="F9236" s="4">
        <v>6447</v>
      </c>
      <c r="G9236">
        <v>248</v>
      </c>
      <c r="H9236" s="3">
        <f>_xlfn.XLOOKUP(sales[[#This Row],[Product]],products[Product],products[Cost per box])*sales[[#This Row],[Boxes]]</f>
        <v>2038.5600000000002</v>
      </c>
      <c r="I9236" s="4">
        <f>sales[[#This Row],[Revenue]]-sales[[#This Row],[Cost]]</f>
        <v>4408.4399999999996</v>
      </c>
    </row>
    <row r="9237" spans="2:9" x14ac:dyDescent="0.25">
      <c r="B9237" t="s">
        <v>33</v>
      </c>
      <c r="C9237" t="s">
        <v>16</v>
      </c>
      <c r="D9237" t="s">
        <v>50</v>
      </c>
      <c r="E9237" s="1">
        <v>44629</v>
      </c>
      <c r="F9237" s="4">
        <v>1855</v>
      </c>
      <c r="G9237">
        <v>104</v>
      </c>
      <c r="H9237" s="3">
        <f>_xlfn.XLOOKUP(sales[[#This Row],[Product]],products[Product],products[Cost per box])*sales[[#This Row],[Boxes]]</f>
        <v>1290.6400000000001</v>
      </c>
      <c r="I9237" s="4">
        <f>sales[[#This Row],[Revenue]]-sales[[#This Row],[Cost]]</f>
        <v>564.3599999999999</v>
      </c>
    </row>
    <row r="9238" spans="2:9" x14ac:dyDescent="0.25">
      <c r="B9238" t="s">
        <v>56</v>
      </c>
      <c r="C9238" t="s">
        <v>21</v>
      </c>
      <c r="D9238" t="s">
        <v>17</v>
      </c>
      <c r="E9238" s="1">
        <v>44644</v>
      </c>
      <c r="F9238" s="4">
        <v>8827</v>
      </c>
      <c r="G9238">
        <v>295</v>
      </c>
      <c r="H9238" s="3">
        <f>_xlfn.XLOOKUP(sales[[#This Row],[Product]],products[Product],products[Cost per box])*sales[[#This Row],[Boxes]]</f>
        <v>2006</v>
      </c>
      <c r="I9238" s="4">
        <f>sales[[#This Row],[Revenue]]-sales[[#This Row],[Cost]]</f>
        <v>6821</v>
      </c>
    </row>
    <row r="9239" spans="2:9" x14ac:dyDescent="0.25">
      <c r="B9239" t="s">
        <v>25</v>
      </c>
      <c r="C9239" t="s">
        <v>9</v>
      </c>
      <c r="D9239" t="s">
        <v>45</v>
      </c>
      <c r="E9239" s="1">
        <v>44649</v>
      </c>
      <c r="F9239" s="4">
        <v>2296</v>
      </c>
      <c r="G9239">
        <v>177</v>
      </c>
      <c r="H9239" s="3">
        <f>_xlfn.XLOOKUP(sales[[#This Row],[Product]],products[Product],products[Cost per box])*sales[[#This Row],[Boxes]]</f>
        <v>1368.21</v>
      </c>
      <c r="I9239" s="4">
        <f>sales[[#This Row],[Revenue]]-sales[[#This Row],[Cost]]</f>
        <v>927.79</v>
      </c>
    </row>
    <row r="9240" spans="2:9" x14ac:dyDescent="0.25">
      <c r="B9240" t="s">
        <v>34</v>
      </c>
      <c r="C9240" t="s">
        <v>9</v>
      </c>
      <c r="D9240" t="s">
        <v>50</v>
      </c>
      <c r="E9240" s="1">
        <v>44638</v>
      </c>
      <c r="F9240" s="4">
        <v>8890</v>
      </c>
      <c r="G9240">
        <v>635</v>
      </c>
      <c r="H9240" s="3">
        <f>_xlfn.XLOOKUP(sales[[#This Row],[Product]],products[Product],products[Cost per box])*sales[[#This Row],[Boxes]]</f>
        <v>7880.35</v>
      </c>
      <c r="I9240" s="4">
        <f>sales[[#This Row],[Revenue]]-sales[[#This Row],[Cost]]</f>
        <v>1009.6499999999996</v>
      </c>
    </row>
    <row r="9241" spans="2:9" x14ac:dyDescent="0.25">
      <c r="B9241" t="s">
        <v>29</v>
      </c>
      <c r="C9241" t="s">
        <v>9</v>
      </c>
      <c r="D9241" t="s">
        <v>28</v>
      </c>
      <c r="E9241" s="1">
        <v>44645</v>
      </c>
      <c r="F9241" s="4">
        <v>2058</v>
      </c>
      <c r="G9241">
        <v>138</v>
      </c>
      <c r="H9241" s="3">
        <f>_xlfn.XLOOKUP(sales[[#This Row],[Product]],products[Product],products[Cost per box])*sales[[#This Row],[Boxes]]</f>
        <v>380.88</v>
      </c>
      <c r="I9241" s="4">
        <f>sales[[#This Row],[Revenue]]-sales[[#This Row],[Cost]]</f>
        <v>1677.12</v>
      </c>
    </row>
    <row r="9242" spans="2:9" x14ac:dyDescent="0.25">
      <c r="B9242" t="s">
        <v>13</v>
      </c>
      <c r="C9242" t="s">
        <v>21</v>
      </c>
      <c r="D9242" t="s">
        <v>42</v>
      </c>
      <c r="E9242" s="1">
        <v>44624</v>
      </c>
      <c r="F9242" s="4">
        <v>6419</v>
      </c>
      <c r="G9242">
        <v>247</v>
      </c>
      <c r="H9242" s="3">
        <f>_xlfn.XLOOKUP(sales[[#This Row],[Product]],products[Product],products[Cost per box])*sales[[#This Row],[Boxes]]</f>
        <v>1170.78</v>
      </c>
      <c r="I9242" s="4">
        <f>sales[[#This Row],[Revenue]]-sales[[#This Row],[Cost]]</f>
        <v>5248.22</v>
      </c>
    </row>
    <row r="9243" spans="2:9" x14ac:dyDescent="0.25">
      <c r="B9243" t="s">
        <v>25</v>
      </c>
      <c r="C9243" t="s">
        <v>6</v>
      </c>
      <c r="D9243" t="s">
        <v>44</v>
      </c>
      <c r="E9243" s="1">
        <v>44635</v>
      </c>
      <c r="F9243" s="4">
        <v>3731</v>
      </c>
      <c r="G9243">
        <v>197</v>
      </c>
      <c r="H9243" s="3">
        <f>_xlfn.XLOOKUP(sales[[#This Row],[Product]],products[Product],products[Cost per box])*sales[[#This Row],[Boxes]]</f>
        <v>1885.29</v>
      </c>
      <c r="I9243" s="4">
        <f>sales[[#This Row],[Revenue]]-sales[[#This Row],[Cost]]</f>
        <v>1845.71</v>
      </c>
    </row>
    <row r="9244" spans="2:9" x14ac:dyDescent="0.25">
      <c r="B9244" t="s">
        <v>41</v>
      </c>
      <c r="C9244" t="s">
        <v>16</v>
      </c>
      <c r="D9244" t="s">
        <v>19</v>
      </c>
      <c r="E9244" s="1">
        <v>44634</v>
      </c>
      <c r="F9244" s="4">
        <v>11067</v>
      </c>
      <c r="G9244">
        <v>527</v>
      </c>
      <c r="H9244" s="3">
        <f>_xlfn.XLOOKUP(sales[[#This Row],[Product]],products[Product],products[Cost per box])*sales[[#This Row],[Boxes]]</f>
        <v>5391.21</v>
      </c>
      <c r="I9244" s="4">
        <f>sales[[#This Row],[Revenue]]-sales[[#This Row],[Cost]]</f>
        <v>5675.79</v>
      </c>
    </row>
    <row r="9245" spans="2:9" x14ac:dyDescent="0.25">
      <c r="B9245" t="s">
        <v>41</v>
      </c>
      <c r="C9245" t="s">
        <v>11</v>
      </c>
      <c r="D9245" t="s">
        <v>35</v>
      </c>
      <c r="E9245" s="1">
        <v>44630</v>
      </c>
      <c r="F9245" s="4">
        <v>12327</v>
      </c>
      <c r="G9245">
        <v>1541</v>
      </c>
      <c r="H9245" s="3">
        <f>_xlfn.XLOOKUP(sales[[#This Row],[Product]],products[Product],products[Cost per box])*sales[[#This Row],[Boxes]]</f>
        <v>4083.6499999999996</v>
      </c>
      <c r="I9245" s="4">
        <f>sales[[#This Row],[Revenue]]-sales[[#This Row],[Cost]]</f>
        <v>8243.35</v>
      </c>
    </row>
    <row r="9246" spans="2:9" x14ac:dyDescent="0.25">
      <c r="B9246" t="s">
        <v>13</v>
      </c>
      <c r="C9246" t="s">
        <v>6</v>
      </c>
      <c r="D9246" t="s">
        <v>17</v>
      </c>
      <c r="E9246" s="1">
        <v>44644</v>
      </c>
      <c r="F9246" s="4">
        <v>8974</v>
      </c>
      <c r="G9246">
        <v>346</v>
      </c>
      <c r="H9246" s="3">
        <f>_xlfn.XLOOKUP(sales[[#This Row],[Product]],products[Product],products[Cost per box])*sales[[#This Row],[Boxes]]</f>
        <v>2352.7999999999997</v>
      </c>
      <c r="I9246" s="4">
        <f>sales[[#This Row],[Revenue]]-sales[[#This Row],[Cost]]</f>
        <v>6621.2000000000007</v>
      </c>
    </row>
    <row r="9247" spans="2:9" x14ac:dyDescent="0.25">
      <c r="B9247" t="s">
        <v>46</v>
      </c>
      <c r="C9247" t="s">
        <v>27</v>
      </c>
      <c r="D9247" t="s">
        <v>43</v>
      </c>
      <c r="E9247" s="1">
        <v>44644</v>
      </c>
      <c r="F9247" s="4">
        <v>13230</v>
      </c>
      <c r="G9247">
        <v>1323</v>
      </c>
      <c r="H9247" s="3">
        <f>_xlfn.XLOOKUP(sales[[#This Row],[Product]],products[Product],products[Cost per box])*sales[[#This Row],[Boxes]]</f>
        <v>5093.55</v>
      </c>
      <c r="I9247" s="4">
        <f>sales[[#This Row],[Revenue]]-sales[[#This Row],[Cost]]</f>
        <v>8136.45</v>
      </c>
    </row>
    <row r="9248" spans="2:9" x14ac:dyDescent="0.25">
      <c r="B9248" t="s">
        <v>25</v>
      </c>
      <c r="C9248" t="s">
        <v>16</v>
      </c>
      <c r="D9248" t="s">
        <v>44</v>
      </c>
      <c r="E9248" s="1">
        <v>44622</v>
      </c>
      <c r="F9248" s="4">
        <v>2856</v>
      </c>
      <c r="G9248">
        <v>159</v>
      </c>
      <c r="H9248" s="3">
        <f>_xlfn.XLOOKUP(sales[[#This Row],[Product]],products[Product],products[Cost per box])*sales[[#This Row],[Boxes]]</f>
        <v>1521.63</v>
      </c>
      <c r="I9248" s="4">
        <f>sales[[#This Row],[Revenue]]-sales[[#This Row],[Cost]]</f>
        <v>1334.37</v>
      </c>
    </row>
    <row r="9249" spans="2:9" x14ac:dyDescent="0.25">
      <c r="B9249" t="s">
        <v>8</v>
      </c>
      <c r="C9249" t="s">
        <v>9</v>
      </c>
      <c r="D9249" t="s">
        <v>44</v>
      </c>
      <c r="E9249" s="1">
        <v>44622</v>
      </c>
      <c r="F9249" s="4">
        <v>4032</v>
      </c>
      <c r="G9249">
        <v>184</v>
      </c>
      <c r="H9249" s="3">
        <f>_xlfn.XLOOKUP(sales[[#This Row],[Product]],products[Product],products[Cost per box])*sales[[#This Row],[Boxes]]</f>
        <v>1760.88</v>
      </c>
      <c r="I9249" s="4">
        <f>sales[[#This Row],[Revenue]]-sales[[#This Row],[Cost]]</f>
        <v>2271.12</v>
      </c>
    </row>
    <row r="9250" spans="2:9" x14ac:dyDescent="0.25">
      <c r="B9250" t="s">
        <v>8</v>
      </c>
      <c r="C9250" t="s">
        <v>27</v>
      </c>
      <c r="D9250" t="s">
        <v>22</v>
      </c>
      <c r="E9250" s="1">
        <v>44623</v>
      </c>
      <c r="F9250" s="4">
        <v>1575</v>
      </c>
      <c r="G9250">
        <v>59</v>
      </c>
      <c r="H9250" s="3">
        <f>_xlfn.XLOOKUP(sales[[#This Row],[Product]],products[Product],products[Cost per box])*sales[[#This Row],[Boxes]]</f>
        <v>484.98</v>
      </c>
      <c r="I9250" s="4">
        <f>sales[[#This Row],[Revenue]]-sales[[#This Row],[Cost]]</f>
        <v>1090.02</v>
      </c>
    </row>
    <row r="9251" spans="2:9" x14ac:dyDescent="0.25">
      <c r="B9251" t="s">
        <v>56</v>
      </c>
      <c r="C9251" t="s">
        <v>21</v>
      </c>
      <c r="D9251" t="s">
        <v>31</v>
      </c>
      <c r="E9251" s="1">
        <v>44629</v>
      </c>
      <c r="F9251" s="4">
        <v>3416</v>
      </c>
      <c r="G9251">
        <v>228</v>
      </c>
      <c r="H9251" s="3">
        <f>_xlfn.XLOOKUP(sales[[#This Row],[Product]],products[Product],products[Cost per box])*sales[[#This Row],[Boxes]]</f>
        <v>1304.1599999999999</v>
      </c>
      <c r="I9251" s="4">
        <f>sales[[#This Row],[Revenue]]-sales[[#This Row],[Cost]]</f>
        <v>2111.84</v>
      </c>
    </row>
    <row r="9252" spans="2:9" x14ac:dyDescent="0.25">
      <c r="B9252" t="s">
        <v>23</v>
      </c>
      <c r="C9252" t="s">
        <v>27</v>
      </c>
      <c r="D9252" t="s">
        <v>7</v>
      </c>
      <c r="E9252" s="1">
        <v>44637</v>
      </c>
      <c r="F9252" s="4">
        <v>1169</v>
      </c>
      <c r="G9252">
        <v>54</v>
      </c>
      <c r="H9252" s="3">
        <f>_xlfn.XLOOKUP(sales[[#This Row],[Product]],products[Product],products[Cost per box])*sales[[#This Row],[Boxes]]</f>
        <v>278.10000000000002</v>
      </c>
      <c r="I9252" s="4">
        <f>sales[[#This Row],[Revenue]]-sales[[#This Row],[Cost]]</f>
        <v>890.9</v>
      </c>
    </row>
    <row r="9253" spans="2:9" x14ac:dyDescent="0.25">
      <c r="B9253" t="s">
        <v>34</v>
      </c>
      <c r="C9253" t="s">
        <v>27</v>
      </c>
      <c r="D9253" t="s">
        <v>19</v>
      </c>
      <c r="E9253" s="1">
        <v>44622</v>
      </c>
      <c r="F9253" s="4">
        <v>2716</v>
      </c>
      <c r="G9253">
        <v>119</v>
      </c>
      <c r="H9253" s="3">
        <f>_xlfn.XLOOKUP(sales[[#This Row],[Product]],products[Product],products[Cost per box])*sales[[#This Row],[Boxes]]</f>
        <v>1217.3700000000001</v>
      </c>
      <c r="I9253" s="4">
        <f>sales[[#This Row],[Revenue]]-sales[[#This Row],[Cost]]</f>
        <v>1498.6299999999999</v>
      </c>
    </row>
    <row r="9254" spans="2:9" x14ac:dyDescent="0.25">
      <c r="B9254" t="s">
        <v>54</v>
      </c>
      <c r="C9254" t="s">
        <v>11</v>
      </c>
      <c r="D9254" t="s">
        <v>44</v>
      </c>
      <c r="E9254" s="1">
        <v>44650</v>
      </c>
      <c r="F9254" s="4">
        <v>427</v>
      </c>
      <c r="G9254">
        <v>22</v>
      </c>
      <c r="H9254" s="3">
        <f>_xlfn.XLOOKUP(sales[[#This Row],[Product]],products[Product],products[Cost per box])*sales[[#This Row],[Boxes]]</f>
        <v>210.54000000000002</v>
      </c>
      <c r="I9254" s="4">
        <f>sales[[#This Row],[Revenue]]-sales[[#This Row],[Cost]]</f>
        <v>216.45999999999998</v>
      </c>
    </row>
    <row r="9255" spans="2:9" x14ac:dyDescent="0.25">
      <c r="B9255" t="s">
        <v>51</v>
      </c>
      <c r="C9255" t="s">
        <v>6</v>
      </c>
      <c r="D9255" t="s">
        <v>7</v>
      </c>
      <c r="E9255" s="1">
        <v>44649</v>
      </c>
      <c r="F9255" s="4">
        <v>812</v>
      </c>
      <c r="G9255">
        <v>33</v>
      </c>
      <c r="H9255" s="3">
        <f>_xlfn.XLOOKUP(sales[[#This Row],[Product]],products[Product],products[Cost per box])*sales[[#This Row],[Boxes]]</f>
        <v>169.95000000000002</v>
      </c>
      <c r="I9255" s="4">
        <f>sales[[#This Row],[Revenue]]-sales[[#This Row],[Cost]]</f>
        <v>642.04999999999995</v>
      </c>
    </row>
    <row r="9256" spans="2:9" x14ac:dyDescent="0.25">
      <c r="B9256" t="s">
        <v>15</v>
      </c>
      <c r="C9256" t="s">
        <v>6</v>
      </c>
      <c r="D9256" t="s">
        <v>47</v>
      </c>
      <c r="E9256" s="1">
        <v>44638</v>
      </c>
      <c r="F9256" s="4">
        <v>1309</v>
      </c>
      <c r="G9256">
        <v>131</v>
      </c>
      <c r="H9256" s="3">
        <f>_xlfn.XLOOKUP(sales[[#This Row],[Product]],products[Product],products[Cost per box])*sales[[#This Row],[Boxes]]</f>
        <v>689.06</v>
      </c>
      <c r="I9256" s="4">
        <f>sales[[#This Row],[Revenue]]-sales[[#This Row],[Cost]]</f>
        <v>619.94000000000005</v>
      </c>
    </row>
    <row r="9257" spans="2:9" x14ac:dyDescent="0.25">
      <c r="B9257" t="s">
        <v>39</v>
      </c>
      <c r="C9257" t="s">
        <v>6</v>
      </c>
      <c r="D9257" t="s">
        <v>7</v>
      </c>
      <c r="E9257" s="1">
        <v>44630</v>
      </c>
      <c r="F9257" s="4">
        <v>2954</v>
      </c>
      <c r="G9257">
        <v>135</v>
      </c>
      <c r="H9257" s="3">
        <f>_xlfn.XLOOKUP(sales[[#This Row],[Product]],products[Product],products[Cost per box])*sales[[#This Row],[Boxes]]</f>
        <v>695.25</v>
      </c>
      <c r="I9257" s="4">
        <f>sales[[#This Row],[Revenue]]-sales[[#This Row],[Cost]]</f>
        <v>2258.75</v>
      </c>
    </row>
    <row r="9258" spans="2:9" x14ac:dyDescent="0.25">
      <c r="B9258" t="s">
        <v>37</v>
      </c>
      <c r="C9258" t="s">
        <v>16</v>
      </c>
      <c r="D9258" t="s">
        <v>38</v>
      </c>
      <c r="E9258" s="1">
        <v>44651</v>
      </c>
      <c r="F9258" s="4">
        <v>10164</v>
      </c>
      <c r="G9258">
        <v>636</v>
      </c>
      <c r="H9258" s="3">
        <f>_xlfn.XLOOKUP(sales[[#This Row],[Product]],products[Product],products[Cost per box])*sales[[#This Row],[Boxes]]</f>
        <v>6321.8399999999992</v>
      </c>
      <c r="I9258" s="4">
        <f>sales[[#This Row],[Revenue]]-sales[[#This Row],[Cost]]</f>
        <v>3842.1600000000008</v>
      </c>
    </row>
    <row r="9259" spans="2:9" x14ac:dyDescent="0.25">
      <c r="B9259" t="s">
        <v>51</v>
      </c>
      <c r="C9259" t="s">
        <v>27</v>
      </c>
      <c r="D9259" t="s">
        <v>31</v>
      </c>
      <c r="E9259" s="1">
        <v>44621</v>
      </c>
      <c r="F9259" s="4">
        <v>8148</v>
      </c>
      <c r="G9259">
        <v>408</v>
      </c>
      <c r="H9259" s="3">
        <f>_xlfn.XLOOKUP(sales[[#This Row],[Product]],products[Product],products[Cost per box])*sales[[#This Row],[Boxes]]</f>
        <v>2333.7599999999998</v>
      </c>
      <c r="I9259" s="4">
        <f>sales[[#This Row],[Revenue]]-sales[[#This Row],[Cost]]</f>
        <v>5814.24</v>
      </c>
    </row>
    <row r="9260" spans="2:9" x14ac:dyDescent="0.25">
      <c r="B9260" t="s">
        <v>15</v>
      </c>
      <c r="C9260" t="s">
        <v>27</v>
      </c>
      <c r="D9260" t="s">
        <v>35</v>
      </c>
      <c r="E9260" s="1">
        <v>44648</v>
      </c>
      <c r="F9260" s="4">
        <v>3444</v>
      </c>
      <c r="G9260">
        <v>230</v>
      </c>
      <c r="H9260" s="3">
        <f>_xlfn.XLOOKUP(sales[[#This Row],[Product]],products[Product],products[Cost per box])*sales[[#This Row],[Boxes]]</f>
        <v>609.5</v>
      </c>
      <c r="I9260" s="4">
        <f>sales[[#This Row],[Revenue]]-sales[[#This Row],[Cost]]</f>
        <v>2834.5</v>
      </c>
    </row>
    <row r="9261" spans="2:9" x14ac:dyDescent="0.25">
      <c r="B9261" t="s">
        <v>46</v>
      </c>
      <c r="C9261" t="s">
        <v>21</v>
      </c>
      <c r="D9261" t="s">
        <v>44</v>
      </c>
      <c r="E9261" s="1">
        <v>44629</v>
      </c>
      <c r="F9261" s="4">
        <v>7126</v>
      </c>
      <c r="G9261">
        <v>476</v>
      </c>
      <c r="H9261" s="3">
        <f>_xlfn.XLOOKUP(sales[[#This Row],[Product]],products[Product],products[Cost per box])*sales[[#This Row],[Boxes]]</f>
        <v>4555.32</v>
      </c>
      <c r="I9261" s="4">
        <f>sales[[#This Row],[Revenue]]-sales[[#This Row],[Cost]]</f>
        <v>2570.6800000000003</v>
      </c>
    </row>
    <row r="9262" spans="2:9" x14ac:dyDescent="0.25">
      <c r="B9262" t="s">
        <v>25</v>
      </c>
      <c r="C9262" t="s">
        <v>6</v>
      </c>
      <c r="D9262" t="s">
        <v>47</v>
      </c>
      <c r="E9262" s="1">
        <v>44631</v>
      </c>
      <c r="F9262" s="4">
        <v>16632</v>
      </c>
      <c r="G9262">
        <v>1280</v>
      </c>
      <c r="H9262" s="3">
        <f>_xlfn.XLOOKUP(sales[[#This Row],[Product]],products[Product],products[Cost per box])*sales[[#This Row],[Boxes]]</f>
        <v>6732.7999999999993</v>
      </c>
      <c r="I9262" s="4">
        <f>sales[[#This Row],[Revenue]]-sales[[#This Row],[Cost]]</f>
        <v>9899.2000000000007</v>
      </c>
    </row>
    <row r="9263" spans="2:9" x14ac:dyDescent="0.25">
      <c r="B9263" t="s">
        <v>56</v>
      </c>
      <c r="C9263" t="s">
        <v>9</v>
      </c>
      <c r="D9263" t="s">
        <v>12</v>
      </c>
      <c r="E9263" s="1">
        <v>44648</v>
      </c>
      <c r="F9263" s="4">
        <v>6825</v>
      </c>
      <c r="G9263">
        <v>402</v>
      </c>
      <c r="H9263" s="3">
        <f>_xlfn.XLOOKUP(sales[[#This Row],[Product]],products[Product],products[Cost per box])*sales[[#This Row],[Boxes]]</f>
        <v>3388.8599999999997</v>
      </c>
      <c r="I9263" s="4">
        <f>sales[[#This Row],[Revenue]]-sales[[#This Row],[Cost]]</f>
        <v>3436.1400000000003</v>
      </c>
    </row>
    <row r="9264" spans="2:9" x14ac:dyDescent="0.25">
      <c r="B9264" t="s">
        <v>33</v>
      </c>
      <c r="C9264" t="s">
        <v>6</v>
      </c>
      <c r="D9264" t="s">
        <v>24</v>
      </c>
      <c r="E9264" s="1">
        <v>44641</v>
      </c>
      <c r="F9264" s="4">
        <v>2275</v>
      </c>
      <c r="G9264">
        <v>99</v>
      </c>
      <c r="H9264" s="3">
        <f>_xlfn.XLOOKUP(sales[[#This Row],[Product]],products[Product],products[Cost per box])*sales[[#This Row],[Boxes]]</f>
        <v>1040.49</v>
      </c>
      <c r="I9264" s="4">
        <f>sales[[#This Row],[Revenue]]-sales[[#This Row],[Cost]]</f>
        <v>1234.51</v>
      </c>
    </row>
    <row r="9265" spans="2:9" x14ac:dyDescent="0.25">
      <c r="B9265" t="s">
        <v>53</v>
      </c>
      <c r="C9265" t="s">
        <v>11</v>
      </c>
      <c r="D9265" t="s">
        <v>7</v>
      </c>
      <c r="E9265" s="1">
        <v>44648</v>
      </c>
      <c r="F9265" s="4">
        <v>3857</v>
      </c>
      <c r="G9265">
        <v>155</v>
      </c>
      <c r="H9265" s="3">
        <f>_xlfn.XLOOKUP(sales[[#This Row],[Product]],products[Product],products[Cost per box])*sales[[#This Row],[Boxes]]</f>
        <v>798.25</v>
      </c>
      <c r="I9265" s="4">
        <f>sales[[#This Row],[Revenue]]-sales[[#This Row],[Cost]]</f>
        <v>3058.75</v>
      </c>
    </row>
    <row r="9266" spans="2:9" x14ac:dyDescent="0.25">
      <c r="B9266" t="s">
        <v>53</v>
      </c>
      <c r="C9266" t="s">
        <v>16</v>
      </c>
      <c r="D9266" t="s">
        <v>35</v>
      </c>
      <c r="E9266" s="1">
        <v>44641</v>
      </c>
      <c r="F9266" s="4">
        <v>7826</v>
      </c>
      <c r="G9266">
        <v>1118</v>
      </c>
      <c r="H9266" s="3">
        <f>_xlfn.XLOOKUP(sales[[#This Row],[Product]],products[Product],products[Cost per box])*sales[[#This Row],[Boxes]]</f>
        <v>2962.7</v>
      </c>
      <c r="I9266" s="4">
        <f>sales[[#This Row],[Revenue]]-sales[[#This Row],[Cost]]</f>
        <v>4863.3</v>
      </c>
    </row>
    <row r="9267" spans="2:9" x14ac:dyDescent="0.25">
      <c r="B9267" t="s">
        <v>57</v>
      </c>
      <c r="C9267" t="s">
        <v>21</v>
      </c>
      <c r="D9267" t="s">
        <v>43</v>
      </c>
      <c r="E9267" s="1">
        <v>44622</v>
      </c>
      <c r="F9267" s="4">
        <v>3094</v>
      </c>
      <c r="G9267">
        <v>344</v>
      </c>
      <c r="H9267" s="3">
        <f>_xlfn.XLOOKUP(sales[[#This Row],[Product]],products[Product],products[Cost per box])*sales[[#This Row],[Boxes]]</f>
        <v>1324.4</v>
      </c>
      <c r="I9267" s="4">
        <f>sales[[#This Row],[Revenue]]-sales[[#This Row],[Cost]]</f>
        <v>1769.6</v>
      </c>
    </row>
    <row r="9268" spans="2:9" x14ac:dyDescent="0.25">
      <c r="B9268" t="s">
        <v>18</v>
      </c>
      <c r="C9268" t="s">
        <v>16</v>
      </c>
      <c r="D9268" t="s">
        <v>14</v>
      </c>
      <c r="E9268" s="1">
        <v>44637</v>
      </c>
      <c r="F9268" s="4">
        <v>2240</v>
      </c>
      <c r="G9268">
        <v>140</v>
      </c>
      <c r="H9268" s="3">
        <f>_xlfn.XLOOKUP(sales[[#This Row],[Product]],products[Product],products[Cost per box])*sales[[#This Row],[Boxes]]</f>
        <v>883.4</v>
      </c>
      <c r="I9268" s="4">
        <f>sales[[#This Row],[Revenue]]-sales[[#This Row],[Cost]]</f>
        <v>1356.6</v>
      </c>
    </row>
    <row r="9269" spans="2:9" x14ac:dyDescent="0.25">
      <c r="B9269" t="s">
        <v>29</v>
      </c>
      <c r="C9269" t="s">
        <v>11</v>
      </c>
      <c r="D9269" t="s">
        <v>43</v>
      </c>
      <c r="E9269" s="1">
        <v>44631</v>
      </c>
      <c r="F9269" s="4">
        <v>1932</v>
      </c>
      <c r="G9269">
        <v>149</v>
      </c>
      <c r="H9269" s="3">
        <f>_xlfn.XLOOKUP(sales[[#This Row],[Product]],products[Product],products[Cost per box])*sales[[#This Row],[Boxes]]</f>
        <v>573.65</v>
      </c>
      <c r="I9269" s="4">
        <f>sales[[#This Row],[Revenue]]-sales[[#This Row],[Cost]]</f>
        <v>1358.35</v>
      </c>
    </row>
    <row r="9270" spans="2:9" x14ac:dyDescent="0.25">
      <c r="B9270" t="s">
        <v>37</v>
      </c>
      <c r="C9270" t="s">
        <v>11</v>
      </c>
      <c r="D9270" t="s">
        <v>43</v>
      </c>
      <c r="E9270" s="1">
        <v>44641</v>
      </c>
      <c r="F9270" s="4">
        <v>4487</v>
      </c>
      <c r="G9270">
        <v>499</v>
      </c>
      <c r="H9270" s="3">
        <f>_xlfn.XLOOKUP(sales[[#This Row],[Product]],products[Product],products[Cost per box])*sales[[#This Row],[Boxes]]</f>
        <v>1921.15</v>
      </c>
      <c r="I9270" s="4">
        <f>sales[[#This Row],[Revenue]]-sales[[#This Row],[Cost]]</f>
        <v>2565.85</v>
      </c>
    </row>
    <row r="9271" spans="2:9" x14ac:dyDescent="0.25">
      <c r="B9271" t="s">
        <v>8</v>
      </c>
      <c r="C9271" t="s">
        <v>27</v>
      </c>
      <c r="D9271" t="s">
        <v>24</v>
      </c>
      <c r="E9271" s="1">
        <v>44637</v>
      </c>
      <c r="F9271" s="4">
        <v>3129</v>
      </c>
      <c r="G9271">
        <v>131</v>
      </c>
      <c r="H9271" s="3">
        <f>_xlfn.XLOOKUP(sales[[#This Row],[Product]],products[Product],products[Cost per box])*sales[[#This Row],[Boxes]]</f>
        <v>1376.81</v>
      </c>
      <c r="I9271" s="4">
        <f>sales[[#This Row],[Revenue]]-sales[[#This Row],[Cost]]</f>
        <v>1752.19</v>
      </c>
    </row>
    <row r="9272" spans="2:9" x14ac:dyDescent="0.25">
      <c r="B9272" t="s">
        <v>32</v>
      </c>
      <c r="C9272" t="s">
        <v>11</v>
      </c>
      <c r="D9272" t="s">
        <v>44</v>
      </c>
      <c r="E9272" s="1">
        <v>44622</v>
      </c>
      <c r="F9272" s="4">
        <v>7161</v>
      </c>
      <c r="G9272">
        <v>478</v>
      </c>
      <c r="H9272" s="3">
        <f>_xlfn.XLOOKUP(sales[[#This Row],[Product]],products[Product],products[Cost per box])*sales[[#This Row],[Boxes]]</f>
        <v>4574.46</v>
      </c>
      <c r="I9272" s="4">
        <f>sales[[#This Row],[Revenue]]-sales[[#This Row],[Cost]]</f>
        <v>2586.54</v>
      </c>
    </row>
    <row r="9273" spans="2:9" x14ac:dyDescent="0.25">
      <c r="B9273" t="s">
        <v>41</v>
      </c>
      <c r="C9273" t="s">
        <v>21</v>
      </c>
      <c r="D9273" t="s">
        <v>50</v>
      </c>
      <c r="E9273" s="1">
        <v>44649</v>
      </c>
      <c r="F9273" s="4">
        <v>3339</v>
      </c>
      <c r="G9273">
        <v>186</v>
      </c>
      <c r="H9273" s="3">
        <f>_xlfn.XLOOKUP(sales[[#This Row],[Product]],products[Product],products[Cost per box])*sales[[#This Row],[Boxes]]</f>
        <v>2308.2600000000002</v>
      </c>
      <c r="I9273" s="4">
        <f>sales[[#This Row],[Revenue]]-sales[[#This Row],[Cost]]</f>
        <v>1030.7399999999998</v>
      </c>
    </row>
    <row r="9274" spans="2:9" x14ac:dyDescent="0.25">
      <c r="B9274" t="s">
        <v>32</v>
      </c>
      <c r="C9274" t="s">
        <v>21</v>
      </c>
      <c r="D9274" t="s">
        <v>19</v>
      </c>
      <c r="E9274" s="1">
        <v>44635</v>
      </c>
      <c r="F9274" s="4">
        <v>2618</v>
      </c>
      <c r="G9274">
        <v>164</v>
      </c>
      <c r="H9274" s="3">
        <f>_xlfn.XLOOKUP(sales[[#This Row],[Product]],products[Product],products[Cost per box])*sales[[#This Row],[Boxes]]</f>
        <v>1677.72</v>
      </c>
      <c r="I9274" s="4">
        <f>sales[[#This Row],[Revenue]]-sales[[#This Row],[Cost]]</f>
        <v>940.28</v>
      </c>
    </row>
    <row r="9275" spans="2:9" x14ac:dyDescent="0.25">
      <c r="B9275" t="s">
        <v>56</v>
      </c>
      <c r="C9275" t="s">
        <v>21</v>
      </c>
      <c r="D9275" t="s">
        <v>22</v>
      </c>
      <c r="E9275" s="1">
        <v>44621</v>
      </c>
      <c r="F9275" s="4">
        <v>13860</v>
      </c>
      <c r="G9275">
        <v>693</v>
      </c>
      <c r="H9275" s="3">
        <f>_xlfn.XLOOKUP(sales[[#This Row],[Product]],products[Product],products[Cost per box])*sales[[#This Row],[Boxes]]</f>
        <v>5696.46</v>
      </c>
      <c r="I9275" s="4">
        <f>sales[[#This Row],[Revenue]]-sales[[#This Row],[Cost]]</f>
        <v>8163.54</v>
      </c>
    </row>
    <row r="9276" spans="2:9" x14ac:dyDescent="0.25">
      <c r="B9276" t="s">
        <v>10</v>
      </c>
      <c r="C9276" t="s">
        <v>6</v>
      </c>
      <c r="D9276" t="s">
        <v>12</v>
      </c>
      <c r="E9276" s="1">
        <v>44650</v>
      </c>
      <c r="F9276" s="4">
        <v>6426</v>
      </c>
      <c r="G9276">
        <v>495</v>
      </c>
      <c r="H9276" s="3">
        <f>_xlfn.XLOOKUP(sales[[#This Row],[Product]],products[Product],products[Cost per box])*sales[[#This Row],[Boxes]]</f>
        <v>4172.8499999999995</v>
      </c>
      <c r="I9276" s="4">
        <f>sales[[#This Row],[Revenue]]-sales[[#This Row],[Cost]]</f>
        <v>2253.1500000000005</v>
      </c>
    </row>
    <row r="9277" spans="2:9" x14ac:dyDescent="0.25">
      <c r="B9277" t="s">
        <v>25</v>
      </c>
      <c r="C9277" t="s">
        <v>27</v>
      </c>
      <c r="D9277" t="s">
        <v>48</v>
      </c>
      <c r="E9277" s="1">
        <v>44631</v>
      </c>
      <c r="F9277" s="4">
        <v>10689</v>
      </c>
      <c r="G9277">
        <v>396</v>
      </c>
      <c r="H9277" s="3">
        <f>_xlfn.XLOOKUP(sales[[#This Row],[Product]],products[Product],products[Cost per box])*sales[[#This Row],[Boxes]]</f>
        <v>2962.0800000000004</v>
      </c>
      <c r="I9277" s="4">
        <f>sales[[#This Row],[Revenue]]-sales[[#This Row],[Cost]]</f>
        <v>7726.92</v>
      </c>
    </row>
    <row r="9278" spans="2:9" x14ac:dyDescent="0.25">
      <c r="B9278" t="s">
        <v>10</v>
      </c>
      <c r="C9278" t="s">
        <v>9</v>
      </c>
      <c r="D9278" t="s">
        <v>44</v>
      </c>
      <c r="E9278" s="1">
        <v>44622</v>
      </c>
      <c r="F9278" s="4">
        <v>1547</v>
      </c>
      <c r="G9278">
        <v>71</v>
      </c>
      <c r="H9278" s="3">
        <f>_xlfn.XLOOKUP(sales[[#This Row],[Product]],products[Product],products[Cost per box])*sales[[#This Row],[Boxes]]</f>
        <v>679.47</v>
      </c>
      <c r="I9278" s="4">
        <f>sales[[#This Row],[Revenue]]-sales[[#This Row],[Cost]]</f>
        <v>867.53</v>
      </c>
    </row>
    <row r="9279" spans="2:9" x14ac:dyDescent="0.25">
      <c r="B9279" t="s">
        <v>41</v>
      </c>
      <c r="C9279" t="s">
        <v>11</v>
      </c>
      <c r="D9279" t="s">
        <v>7</v>
      </c>
      <c r="E9279" s="1">
        <v>44637</v>
      </c>
      <c r="F9279" s="4">
        <v>11130</v>
      </c>
      <c r="G9279">
        <v>371</v>
      </c>
      <c r="H9279" s="3">
        <f>_xlfn.XLOOKUP(sales[[#This Row],[Product]],products[Product],products[Cost per box])*sales[[#This Row],[Boxes]]</f>
        <v>1910.65</v>
      </c>
      <c r="I9279" s="4">
        <f>sales[[#This Row],[Revenue]]-sales[[#This Row],[Cost]]</f>
        <v>9219.35</v>
      </c>
    </row>
    <row r="9280" spans="2:9" x14ac:dyDescent="0.25">
      <c r="B9280" t="s">
        <v>37</v>
      </c>
      <c r="C9280" t="s">
        <v>6</v>
      </c>
      <c r="D9280" t="s">
        <v>14</v>
      </c>
      <c r="E9280" s="1">
        <v>44643</v>
      </c>
      <c r="F9280" s="4">
        <v>1113</v>
      </c>
      <c r="G9280">
        <v>140</v>
      </c>
      <c r="H9280" s="3">
        <f>_xlfn.XLOOKUP(sales[[#This Row],[Product]],products[Product],products[Cost per box])*sales[[#This Row],[Boxes]]</f>
        <v>883.4</v>
      </c>
      <c r="I9280" s="4">
        <f>sales[[#This Row],[Revenue]]-sales[[#This Row],[Cost]]</f>
        <v>229.60000000000002</v>
      </c>
    </row>
    <row r="9281" spans="2:9" x14ac:dyDescent="0.25">
      <c r="B9281" t="s">
        <v>13</v>
      </c>
      <c r="C9281" t="s">
        <v>11</v>
      </c>
      <c r="D9281" t="s">
        <v>44</v>
      </c>
      <c r="E9281" s="1">
        <v>44629</v>
      </c>
      <c r="F9281" s="4">
        <v>714</v>
      </c>
      <c r="G9281">
        <v>34</v>
      </c>
      <c r="H9281" s="3">
        <f>_xlfn.XLOOKUP(sales[[#This Row],[Product]],products[Product],products[Cost per box])*sales[[#This Row],[Boxes]]</f>
        <v>325.38</v>
      </c>
      <c r="I9281" s="4">
        <f>sales[[#This Row],[Revenue]]-sales[[#This Row],[Cost]]</f>
        <v>388.62</v>
      </c>
    </row>
    <row r="9282" spans="2:9" x14ac:dyDescent="0.25">
      <c r="B9282" t="s">
        <v>34</v>
      </c>
      <c r="C9282" t="s">
        <v>16</v>
      </c>
      <c r="D9282" t="s">
        <v>50</v>
      </c>
      <c r="E9282" s="1">
        <v>44649</v>
      </c>
      <c r="F9282" s="4">
        <v>11074</v>
      </c>
      <c r="G9282">
        <v>652</v>
      </c>
      <c r="H9282" s="3">
        <f>_xlfn.XLOOKUP(sales[[#This Row],[Product]],products[Product],products[Cost per box])*sales[[#This Row],[Boxes]]</f>
        <v>8091.32</v>
      </c>
      <c r="I9282" s="4">
        <f>sales[[#This Row],[Revenue]]-sales[[#This Row],[Cost]]</f>
        <v>2982.6800000000003</v>
      </c>
    </row>
    <row r="9283" spans="2:9" x14ac:dyDescent="0.25">
      <c r="B9283" t="s">
        <v>15</v>
      </c>
      <c r="C9283" t="s">
        <v>6</v>
      </c>
      <c r="D9283" t="s">
        <v>14</v>
      </c>
      <c r="E9283" s="1">
        <v>44622</v>
      </c>
      <c r="F9283" s="4">
        <v>161</v>
      </c>
      <c r="G9283">
        <v>13</v>
      </c>
      <c r="H9283" s="3">
        <f>_xlfn.XLOOKUP(sales[[#This Row],[Product]],products[Product],products[Cost per box])*sales[[#This Row],[Boxes]]</f>
        <v>82.03</v>
      </c>
      <c r="I9283" s="4">
        <f>sales[[#This Row],[Revenue]]-sales[[#This Row],[Cost]]</f>
        <v>78.97</v>
      </c>
    </row>
    <row r="9284" spans="2:9" x14ac:dyDescent="0.25">
      <c r="B9284" t="s">
        <v>25</v>
      </c>
      <c r="C9284" t="s">
        <v>11</v>
      </c>
      <c r="D9284" t="s">
        <v>19</v>
      </c>
      <c r="E9284" s="1">
        <v>44634</v>
      </c>
      <c r="F9284" s="4">
        <v>924</v>
      </c>
      <c r="G9284">
        <v>47</v>
      </c>
      <c r="H9284" s="3">
        <f>_xlfn.XLOOKUP(sales[[#This Row],[Product]],products[Product],products[Cost per box])*sales[[#This Row],[Boxes]]</f>
        <v>480.81</v>
      </c>
      <c r="I9284" s="4">
        <f>sales[[#This Row],[Revenue]]-sales[[#This Row],[Cost]]</f>
        <v>443.19</v>
      </c>
    </row>
    <row r="9285" spans="2:9" x14ac:dyDescent="0.25">
      <c r="B9285" t="s">
        <v>5</v>
      </c>
      <c r="C9285" t="s">
        <v>9</v>
      </c>
      <c r="D9285" t="s">
        <v>42</v>
      </c>
      <c r="E9285" s="1">
        <v>44636</v>
      </c>
      <c r="F9285" s="4">
        <v>8757</v>
      </c>
      <c r="G9285">
        <v>399</v>
      </c>
      <c r="H9285" s="3">
        <f>_xlfn.XLOOKUP(sales[[#This Row],[Product]],products[Product],products[Cost per box])*sales[[#This Row],[Boxes]]</f>
        <v>1891.26</v>
      </c>
      <c r="I9285" s="4">
        <f>sales[[#This Row],[Revenue]]-sales[[#This Row],[Cost]]</f>
        <v>6865.74</v>
      </c>
    </row>
    <row r="9286" spans="2:9" x14ac:dyDescent="0.25">
      <c r="B9286" t="s">
        <v>8</v>
      </c>
      <c r="C9286" t="s">
        <v>16</v>
      </c>
      <c r="D9286" t="s">
        <v>35</v>
      </c>
      <c r="E9286" s="1">
        <v>44649</v>
      </c>
      <c r="F9286" s="4">
        <v>2226</v>
      </c>
      <c r="G9286">
        <v>279</v>
      </c>
      <c r="H9286" s="3">
        <f>_xlfn.XLOOKUP(sales[[#This Row],[Product]],products[Product],products[Cost per box])*sales[[#This Row],[Boxes]]</f>
        <v>739.35</v>
      </c>
      <c r="I9286" s="4">
        <f>sales[[#This Row],[Revenue]]-sales[[#This Row],[Cost]]</f>
        <v>1486.65</v>
      </c>
    </row>
    <row r="9287" spans="2:9" x14ac:dyDescent="0.25">
      <c r="B9287" t="s">
        <v>20</v>
      </c>
      <c r="C9287" t="s">
        <v>9</v>
      </c>
      <c r="D9287" t="s">
        <v>44</v>
      </c>
      <c r="E9287" s="1">
        <v>44635</v>
      </c>
      <c r="F9287" s="4">
        <v>2205</v>
      </c>
      <c r="G9287">
        <v>123</v>
      </c>
      <c r="H9287" s="3">
        <f>_xlfn.XLOOKUP(sales[[#This Row],[Product]],products[Product],products[Cost per box])*sales[[#This Row],[Boxes]]</f>
        <v>1177.1100000000001</v>
      </c>
      <c r="I9287" s="4">
        <f>sales[[#This Row],[Revenue]]-sales[[#This Row],[Cost]]</f>
        <v>1027.8899999999999</v>
      </c>
    </row>
    <row r="9288" spans="2:9" x14ac:dyDescent="0.25">
      <c r="B9288" t="s">
        <v>54</v>
      </c>
      <c r="C9288" t="s">
        <v>21</v>
      </c>
      <c r="D9288" t="s">
        <v>36</v>
      </c>
      <c r="E9288" s="1">
        <v>44644</v>
      </c>
      <c r="F9288" s="4">
        <v>5474</v>
      </c>
      <c r="G9288">
        <v>229</v>
      </c>
      <c r="H9288" s="3">
        <f>_xlfn.XLOOKUP(sales[[#This Row],[Product]],products[Product],products[Cost per box])*sales[[#This Row],[Boxes]]</f>
        <v>1154.1600000000001</v>
      </c>
      <c r="I9288" s="4">
        <f>sales[[#This Row],[Revenue]]-sales[[#This Row],[Cost]]</f>
        <v>4319.84</v>
      </c>
    </row>
    <row r="9289" spans="2:9" x14ac:dyDescent="0.25">
      <c r="B9289" t="s">
        <v>34</v>
      </c>
      <c r="C9289" t="s">
        <v>27</v>
      </c>
      <c r="D9289" t="s">
        <v>12</v>
      </c>
      <c r="E9289" s="1">
        <v>44644</v>
      </c>
      <c r="F9289" s="4">
        <v>1960</v>
      </c>
      <c r="G9289">
        <v>179</v>
      </c>
      <c r="H9289" s="3">
        <f>_xlfn.XLOOKUP(sales[[#This Row],[Product]],products[Product],products[Cost per box])*sales[[#This Row],[Boxes]]</f>
        <v>1508.97</v>
      </c>
      <c r="I9289" s="4">
        <f>sales[[#This Row],[Revenue]]-sales[[#This Row],[Cost]]</f>
        <v>451.03</v>
      </c>
    </row>
    <row r="9290" spans="2:9" x14ac:dyDescent="0.25">
      <c r="B9290" t="s">
        <v>39</v>
      </c>
      <c r="C9290" t="s">
        <v>21</v>
      </c>
      <c r="D9290" t="s">
        <v>50</v>
      </c>
      <c r="E9290" s="1">
        <v>44637</v>
      </c>
      <c r="F9290" s="4">
        <v>308</v>
      </c>
      <c r="G9290">
        <v>18</v>
      </c>
      <c r="H9290" s="3">
        <f>_xlfn.XLOOKUP(sales[[#This Row],[Product]],products[Product],products[Cost per box])*sales[[#This Row],[Boxes]]</f>
        <v>223.38</v>
      </c>
      <c r="I9290" s="4">
        <f>sales[[#This Row],[Revenue]]-sales[[#This Row],[Cost]]</f>
        <v>84.62</v>
      </c>
    </row>
    <row r="9291" spans="2:9" x14ac:dyDescent="0.25">
      <c r="B9291" t="s">
        <v>18</v>
      </c>
      <c r="C9291" t="s">
        <v>16</v>
      </c>
      <c r="D9291" t="s">
        <v>19</v>
      </c>
      <c r="E9291" s="1">
        <v>44624</v>
      </c>
      <c r="F9291" s="4">
        <v>5859</v>
      </c>
      <c r="G9291">
        <v>309</v>
      </c>
      <c r="H9291" s="3">
        <f>_xlfn.XLOOKUP(sales[[#This Row],[Product]],products[Product],products[Cost per box])*sales[[#This Row],[Boxes]]</f>
        <v>3161.07</v>
      </c>
      <c r="I9291" s="4">
        <f>sales[[#This Row],[Revenue]]-sales[[#This Row],[Cost]]</f>
        <v>2697.93</v>
      </c>
    </row>
    <row r="9292" spans="2:9" x14ac:dyDescent="0.25">
      <c r="B9292" t="s">
        <v>55</v>
      </c>
      <c r="C9292" t="s">
        <v>16</v>
      </c>
      <c r="D9292" t="s">
        <v>36</v>
      </c>
      <c r="E9292" s="1">
        <v>44635</v>
      </c>
      <c r="F9292" s="4">
        <v>10703</v>
      </c>
      <c r="G9292">
        <v>412</v>
      </c>
      <c r="H9292" s="3">
        <f>_xlfn.XLOOKUP(sales[[#This Row],[Product]],products[Product],products[Cost per box])*sales[[#This Row],[Boxes]]</f>
        <v>2076.48</v>
      </c>
      <c r="I9292" s="4">
        <f>sales[[#This Row],[Revenue]]-sales[[#This Row],[Cost]]</f>
        <v>8626.52</v>
      </c>
    </row>
    <row r="9293" spans="2:9" x14ac:dyDescent="0.25">
      <c r="B9293" t="s">
        <v>20</v>
      </c>
      <c r="C9293" t="s">
        <v>27</v>
      </c>
      <c r="D9293" t="s">
        <v>36</v>
      </c>
      <c r="E9293" s="1">
        <v>44644</v>
      </c>
      <c r="F9293" s="4">
        <v>5180</v>
      </c>
      <c r="G9293">
        <v>179</v>
      </c>
      <c r="H9293" s="3">
        <f>_xlfn.XLOOKUP(sales[[#This Row],[Product]],products[Product],products[Cost per box])*sales[[#This Row],[Boxes]]</f>
        <v>902.16</v>
      </c>
      <c r="I9293" s="4">
        <f>sales[[#This Row],[Revenue]]-sales[[#This Row],[Cost]]</f>
        <v>4277.84</v>
      </c>
    </row>
    <row r="9294" spans="2:9" x14ac:dyDescent="0.25">
      <c r="B9294" t="s">
        <v>41</v>
      </c>
      <c r="C9294" t="s">
        <v>11</v>
      </c>
      <c r="D9294" t="s">
        <v>44</v>
      </c>
      <c r="E9294" s="1">
        <v>44642</v>
      </c>
      <c r="F9294" s="4">
        <v>4298</v>
      </c>
      <c r="G9294">
        <v>269</v>
      </c>
      <c r="H9294" s="3">
        <f>_xlfn.XLOOKUP(sales[[#This Row],[Product]],products[Product],products[Cost per box])*sales[[#This Row],[Boxes]]</f>
        <v>2574.33</v>
      </c>
      <c r="I9294" s="4">
        <f>sales[[#This Row],[Revenue]]-sales[[#This Row],[Cost]]</f>
        <v>1723.67</v>
      </c>
    </row>
    <row r="9295" spans="2:9" x14ac:dyDescent="0.25">
      <c r="B9295" t="s">
        <v>53</v>
      </c>
      <c r="C9295" t="s">
        <v>11</v>
      </c>
      <c r="D9295" t="s">
        <v>24</v>
      </c>
      <c r="E9295" s="1">
        <v>44651</v>
      </c>
      <c r="F9295" s="4">
        <v>4816</v>
      </c>
      <c r="G9295">
        <v>201</v>
      </c>
      <c r="H9295" s="3">
        <f>_xlfn.XLOOKUP(sales[[#This Row],[Product]],products[Product],products[Cost per box])*sales[[#This Row],[Boxes]]</f>
        <v>2112.5099999999998</v>
      </c>
      <c r="I9295" s="4">
        <f>sales[[#This Row],[Revenue]]-sales[[#This Row],[Cost]]</f>
        <v>2703.4900000000002</v>
      </c>
    </row>
    <row r="9296" spans="2:9" x14ac:dyDescent="0.25">
      <c r="B9296" t="s">
        <v>20</v>
      </c>
      <c r="C9296" t="s">
        <v>21</v>
      </c>
      <c r="D9296" t="s">
        <v>31</v>
      </c>
      <c r="E9296" s="1">
        <v>44630</v>
      </c>
      <c r="F9296" s="4">
        <v>3878</v>
      </c>
      <c r="G9296">
        <v>243</v>
      </c>
      <c r="H9296" s="3">
        <f>_xlfn.XLOOKUP(sales[[#This Row],[Product]],products[Product],products[Cost per box])*sales[[#This Row],[Boxes]]</f>
        <v>1389.96</v>
      </c>
      <c r="I9296" s="4">
        <f>sales[[#This Row],[Revenue]]-sales[[#This Row],[Cost]]</f>
        <v>2488.04</v>
      </c>
    </row>
    <row r="9297" spans="2:9" x14ac:dyDescent="0.25">
      <c r="B9297" t="s">
        <v>37</v>
      </c>
      <c r="C9297" t="s">
        <v>6</v>
      </c>
      <c r="D9297" t="s">
        <v>50</v>
      </c>
      <c r="E9297" s="1">
        <v>44635</v>
      </c>
      <c r="F9297" s="4">
        <v>5005</v>
      </c>
      <c r="G9297">
        <v>295</v>
      </c>
      <c r="H9297" s="3">
        <f>_xlfn.XLOOKUP(sales[[#This Row],[Product]],products[Product],products[Cost per box])*sales[[#This Row],[Boxes]]</f>
        <v>3660.95</v>
      </c>
      <c r="I9297" s="4">
        <f>sales[[#This Row],[Revenue]]-sales[[#This Row],[Cost]]</f>
        <v>1344.0500000000002</v>
      </c>
    </row>
    <row r="9298" spans="2:9" x14ac:dyDescent="0.25">
      <c r="B9298" t="s">
        <v>39</v>
      </c>
      <c r="C9298" t="s">
        <v>27</v>
      </c>
      <c r="D9298" t="s">
        <v>26</v>
      </c>
      <c r="E9298" s="1">
        <v>44623</v>
      </c>
      <c r="F9298" s="4">
        <v>1491</v>
      </c>
      <c r="G9298">
        <v>75</v>
      </c>
      <c r="H9298" s="3">
        <f>_xlfn.XLOOKUP(sales[[#This Row],[Product]],products[Product],products[Cost per box])*sales[[#This Row],[Boxes]]</f>
        <v>482.25</v>
      </c>
      <c r="I9298" s="4">
        <f>sales[[#This Row],[Revenue]]-sales[[#This Row],[Cost]]</f>
        <v>1008.75</v>
      </c>
    </row>
    <row r="9299" spans="2:9" x14ac:dyDescent="0.25">
      <c r="B9299" t="s">
        <v>13</v>
      </c>
      <c r="C9299" t="s">
        <v>11</v>
      </c>
      <c r="D9299" t="s">
        <v>22</v>
      </c>
      <c r="E9299" s="1">
        <v>44649</v>
      </c>
      <c r="F9299" s="4">
        <v>7308</v>
      </c>
      <c r="G9299">
        <v>293</v>
      </c>
      <c r="H9299" s="3">
        <f>_xlfn.XLOOKUP(sales[[#This Row],[Product]],products[Product],products[Cost per box])*sales[[#This Row],[Boxes]]</f>
        <v>2408.46</v>
      </c>
      <c r="I9299" s="4">
        <f>sales[[#This Row],[Revenue]]-sales[[#This Row],[Cost]]</f>
        <v>4899.54</v>
      </c>
    </row>
    <row r="9300" spans="2:9" x14ac:dyDescent="0.25">
      <c r="B9300" t="s">
        <v>53</v>
      </c>
      <c r="C9300" t="s">
        <v>16</v>
      </c>
      <c r="D9300" t="s">
        <v>14</v>
      </c>
      <c r="E9300" s="1">
        <v>44631</v>
      </c>
      <c r="F9300" s="4">
        <v>1421</v>
      </c>
      <c r="G9300">
        <v>158</v>
      </c>
      <c r="H9300" s="3">
        <f>_xlfn.XLOOKUP(sales[[#This Row],[Product]],products[Product],products[Cost per box])*sales[[#This Row],[Boxes]]</f>
        <v>996.9799999999999</v>
      </c>
      <c r="I9300" s="4">
        <f>sales[[#This Row],[Revenue]]-sales[[#This Row],[Cost]]</f>
        <v>424.0200000000001</v>
      </c>
    </row>
    <row r="9301" spans="2:9" x14ac:dyDescent="0.25">
      <c r="B9301" t="s">
        <v>32</v>
      </c>
      <c r="C9301" t="s">
        <v>11</v>
      </c>
      <c r="D9301" t="s">
        <v>50</v>
      </c>
      <c r="E9301" s="1">
        <v>44642</v>
      </c>
      <c r="F9301" s="4">
        <v>1673</v>
      </c>
      <c r="G9301">
        <v>93</v>
      </c>
      <c r="H9301" s="3">
        <f>_xlfn.XLOOKUP(sales[[#This Row],[Product]],products[Product],products[Cost per box])*sales[[#This Row],[Boxes]]</f>
        <v>1154.1300000000001</v>
      </c>
      <c r="I9301" s="4">
        <f>sales[[#This Row],[Revenue]]-sales[[#This Row],[Cost]]</f>
        <v>518.86999999999989</v>
      </c>
    </row>
    <row r="9302" spans="2:9" x14ac:dyDescent="0.25">
      <c r="B9302" t="s">
        <v>54</v>
      </c>
      <c r="C9302" t="s">
        <v>9</v>
      </c>
      <c r="D9302" t="s">
        <v>35</v>
      </c>
      <c r="E9302" s="1">
        <v>44629</v>
      </c>
      <c r="F9302" s="4">
        <v>3724</v>
      </c>
      <c r="G9302">
        <v>287</v>
      </c>
      <c r="H9302" s="3">
        <f>_xlfn.XLOOKUP(sales[[#This Row],[Product]],products[Product],products[Cost per box])*sales[[#This Row],[Boxes]]</f>
        <v>760.55</v>
      </c>
      <c r="I9302" s="4">
        <f>sales[[#This Row],[Revenue]]-sales[[#This Row],[Cost]]</f>
        <v>2963.45</v>
      </c>
    </row>
    <row r="9303" spans="2:9" x14ac:dyDescent="0.25">
      <c r="B9303" t="s">
        <v>54</v>
      </c>
      <c r="C9303" t="s">
        <v>16</v>
      </c>
      <c r="D9303" t="s">
        <v>24</v>
      </c>
      <c r="E9303" s="1">
        <v>44648</v>
      </c>
      <c r="F9303" s="4">
        <v>8092</v>
      </c>
      <c r="G9303">
        <v>324</v>
      </c>
      <c r="H9303" s="3">
        <f>_xlfn.XLOOKUP(sales[[#This Row],[Product]],products[Product],products[Cost per box])*sales[[#This Row],[Boxes]]</f>
        <v>3405.24</v>
      </c>
      <c r="I9303" s="4">
        <f>sales[[#This Row],[Revenue]]-sales[[#This Row],[Cost]]</f>
        <v>4686.76</v>
      </c>
    </row>
    <row r="9304" spans="2:9" x14ac:dyDescent="0.25">
      <c r="B9304" t="s">
        <v>23</v>
      </c>
      <c r="C9304" t="s">
        <v>27</v>
      </c>
      <c r="D9304" t="s">
        <v>12</v>
      </c>
      <c r="E9304" s="1">
        <v>44636</v>
      </c>
      <c r="F9304" s="4">
        <v>4508</v>
      </c>
      <c r="G9304">
        <v>347</v>
      </c>
      <c r="H9304" s="3">
        <f>_xlfn.XLOOKUP(sales[[#This Row],[Product]],products[Product],products[Cost per box])*sales[[#This Row],[Boxes]]</f>
        <v>2925.21</v>
      </c>
      <c r="I9304" s="4">
        <f>sales[[#This Row],[Revenue]]-sales[[#This Row],[Cost]]</f>
        <v>1582.79</v>
      </c>
    </row>
    <row r="9305" spans="2:9" x14ac:dyDescent="0.25">
      <c r="B9305" t="s">
        <v>40</v>
      </c>
      <c r="C9305" t="s">
        <v>27</v>
      </c>
      <c r="D9305" t="s">
        <v>26</v>
      </c>
      <c r="E9305" s="1">
        <v>44624</v>
      </c>
      <c r="F9305" s="4">
        <v>6566</v>
      </c>
      <c r="G9305">
        <v>329</v>
      </c>
      <c r="H9305" s="3">
        <f>_xlfn.XLOOKUP(sales[[#This Row],[Product]],products[Product],products[Cost per box])*sales[[#This Row],[Boxes]]</f>
        <v>2115.4699999999998</v>
      </c>
      <c r="I9305" s="4">
        <f>sales[[#This Row],[Revenue]]-sales[[#This Row],[Cost]]</f>
        <v>4450.5300000000007</v>
      </c>
    </row>
    <row r="9306" spans="2:9" x14ac:dyDescent="0.25">
      <c r="B9306" t="s">
        <v>8</v>
      </c>
      <c r="C9306" t="s">
        <v>27</v>
      </c>
      <c r="D9306" t="s">
        <v>17</v>
      </c>
      <c r="E9306" s="1">
        <v>44631</v>
      </c>
      <c r="F9306" s="4">
        <v>3164</v>
      </c>
      <c r="G9306">
        <v>110</v>
      </c>
      <c r="H9306" s="3">
        <f>_xlfn.XLOOKUP(sales[[#This Row],[Product]],products[Product],products[Cost per box])*sales[[#This Row],[Boxes]]</f>
        <v>748</v>
      </c>
      <c r="I9306" s="4">
        <f>sales[[#This Row],[Revenue]]-sales[[#This Row],[Cost]]</f>
        <v>2416</v>
      </c>
    </row>
    <row r="9307" spans="2:9" x14ac:dyDescent="0.25">
      <c r="B9307" t="s">
        <v>32</v>
      </c>
      <c r="C9307" t="s">
        <v>27</v>
      </c>
      <c r="D9307" t="s">
        <v>14</v>
      </c>
      <c r="E9307" s="1">
        <v>44635</v>
      </c>
      <c r="F9307" s="4">
        <v>1344</v>
      </c>
      <c r="G9307">
        <v>90</v>
      </c>
      <c r="H9307" s="3">
        <f>_xlfn.XLOOKUP(sales[[#This Row],[Product]],products[Product],products[Cost per box])*sales[[#This Row],[Boxes]]</f>
        <v>567.9</v>
      </c>
      <c r="I9307" s="4">
        <f>sales[[#This Row],[Revenue]]-sales[[#This Row],[Cost]]</f>
        <v>776.1</v>
      </c>
    </row>
    <row r="9308" spans="2:9" x14ac:dyDescent="0.25">
      <c r="B9308" t="s">
        <v>25</v>
      </c>
      <c r="C9308" t="s">
        <v>16</v>
      </c>
      <c r="D9308" t="s">
        <v>36</v>
      </c>
      <c r="E9308" s="1">
        <v>44631</v>
      </c>
      <c r="F9308" s="4">
        <v>3619</v>
      </c>
      <c r="G9308">
        <v>121</v>
      </c>
      <c r="H9308" s="3">
        <f>_xlfn.XLOOKUP(sales[[#This Row],[Product]],products[Product],products[Cost per box])*sales[[#This Row],[Boxes]]</f>
        <v>609.84</v>
      </c>
      <c r="I9308" s="4">
        <f>sales[[#This Row],[Revenue]]-sales[[#This Row],[Cost]]</f>
        <v>3009.16</v>
      </c>
    </row>
    <row r="9309" spans="2:9" x14ac:dyDescent="0.25">
      <c r="B9309" t="s">
        <v>46</v>
      </c>
      <c r="C9309" t="s">
        <v>9</v>
      </c>
      <c r="D9309" t="s">
        <v>24</v>
      </c>
      <c r="E9309" s="1">
        <v>44627</v>
      </c>
      <c r="F9309" s="4">
        <v>6335</v>
      </c>
      <c r="G9309">
        <v>276</v>
      </c>
      <c r="H9309" s="3">
        <f>_xlfn.XLOOKUP(sales[[#This Row],[Product]],products[Product],products[Cost per box])*sales[[#This Row],[Boxes]]</f>
        <v>2900.7599999999998</v>
      </c>
      <c r="I9309" s="4">
        <f>sales[[#This Row],[Revenue]]-sales[[#This Row],[Cost]]</f>
        <v>3434.2400000000002</v>
      </c>
    </row>
    <row r="9310" spans="2:9" x14ac:dyDescent="0.25">
      <c r="B9310" t="s">
        <v>25</v>
      </c>
      <c r="C9310" t="s">
        <v>9</v>
      </c>
      <c r="D9310" t="s">
        <v>14</v>
      </c>
      <c r="E9310" s="1">
        <v>44636</v>
      </c>
      <c r="F9310" s="4">
        <v>4410</v>
      </c>
      <c r="G9310">
        <v>401</v>
      </c>
      <c r="H9310" s="3">
        <f>_xlfn.XLOOKUP(sales[[#This Row],[Product]],products[Product],products[Cost per box])*sales[[#This Row],[Boxes]]</f>
        <v>2530.31</v>
      </c>
      <c r="I9310" s="4">
        <f>sales[[#This Row],[Revenue]]-sales[[#This Row],[Cost]]</f>
        <v>1879.69</v>
      </c>
    </row>
    <row r="9311" spans="2:9" x14ac:dyDescent="0.25">
      <c r="B9311" t="s">
        <v>8</v>
      </c>
      <c r="C9311" t="s">
        <v>11</v>
      </c>
      <c r="D9311" t="s">
        <v>17</v>
      </c>
      <c r="E9311" s="1">
        <v>44631</v>
      </c>
      <c r="F9311" s="4">
        <v>9324</v>
      </c>
      <c r="G9311">
        <v>311</v>
      </c>
      <c r="H9311" s="3">
        <f>_xlfn.XLOOKUP(sales[[#This Row],[Product]],products[Product],products[Cost per box])*sales[[#This Row],[Boxes]]</f>
        <v>2114.7999999999997</v>
      </c>
      <c r="I9311" s="4">
        <f>sales[[#This Row],[Revenue]]-sales[[#This Row],[Cost]]</f>
        <v>7209.2000000000007</v>
      </c>
    </row>
    <row r="9312" spans="2:9" x14ac:dyDescent="0.25">
      <c r="B9312" t="s">
        <v>10</v>
      </c>
      <c r="C9312" t="s">
        <v>21</v>
      </c>
      <c r="D9312" t="s">
        <v>38</v>
      </c>
      <c r="E9312" s="1">
        <v>44634</v>
      </c>
      <c r="F9312" s="4">
        <v>6440</v>
      </c>
      <c r="G9312">
        <v>293</v>
      </c>
      <c r="H9312" s="3">
        <f>_xlfn.XLOOKUP(sales[[#This Row],[Product]],products[Product],products[Cost per box])*sales[[#This Row],[Boxes]]</f>
        <v>2912.42</v>
      </c>
      <c r="I9312" s="4">
        <f>sales[[#This Row],[Revenue]]-sales[[#This Row],[Cost]]</f>
        <v>3527.58</v>
      </c>
    </row>
    <row r="9313" spans="2:9" x14ac:dyDescent="0.25">
      <c r="B9313" t="s">
        <v>56</v>
      </c>
      <c r="C9313" t="s">
        <v>9</v>
      </c>
      <c r="D9313" t="s">
        <v>26</v>
      </c>
      <c r="E9313" s="1">
        <v>44621</v>
      </c>
      <c r="F9313" s="4">
        <v>9779</v>
      </c>
      <c r="G9313">
        <v>445</v>
      </c>
      <c r="H9313" s="3">
        <f>_xlfn.XLOOKUP(sales[[#This Row],[Product]],products[Product],products[Cost per box])*sales[[#This Row],[Boxes]]</f>
        <v>2861.35</v>
      </c>
      <c r="I9313" s="4">
        <f>sales[[#This Row],[Revenue]]-sales[[#This Row],[Cost]]</f>
        <v>6917.65</v>
      </c>
    </row>
    <row r="9314" spans="2:9" x14ac:dyDescent="0.25">
      <c r="B9314" t="s">
        <v>8</v>
      </c>
      <c r="C9314" t="s">
        <v>27</v>
      </c>
      <c r="D9314" t="s">
        <v>50</v>
      </c>
      <c r="E9314" s="1">
        <v>44642</v>
      </c>
      <c r="F9314" s="4">
        <v>7</v>
      </c>
      <c r="G9314">
        <v>1</v>
      </c>
      <c r="H9314" s="3">
        <f>_xlfn.XLOOKUP(sales[[#This Row],[Product]],products[Product],products[Cost per box])*sales[[#This Row],[Boxes]]</f>
        <v>12.41</v>
      </c>
      <c r="I9314" s="4">
        <f>sales[[#This Row],[Revenue]]-sales[[#This Row],[Cost]]</f>
        <v>-5.41</v>
      </c>
    </row>
    <row r="9315" spans="2:9" x14ac:dyDescent="0.25">
      <c r="B9315" t="s">
        <v>25</v>
      </c>
      <c r="C9315" t="s">
        <v>11</v>
      </c>
      <c r="D9315" t="s">
        <v>42</v>
      </c>
      <c r="E9315" s="1">
        <v>44648</v>
      </c>
      <c r="F9315" s="4">
        <v>35</v>
      </c>
      <c r="G9315">
        <v>2</v>
      </c>
      <c r="H9315" s="3">
        <f>_xlfn.XLOOKUP(sales[[#This Row],[Product]],products[Product],products[Cost per box])*sales[[#This Row],[Boxes]]</f>
        <v>9.48</v>
      </c>
      <c r="I9315" s="4">
        <f>sales[[#This Row],[Revenue]]-sales[[#This Row],[Cost]]</f>
        <v>25.52</v>
      </c>
    </row>
    <row r="9316" spans="2:9" x14ac:dyDescent="0.25">
      <c r="B9316" t="s">
        <v>20</v>
      </c>
      <c r="C9316" t="s">
        <v>11</v>
      </c>
      <c r="D9316" t="s">
        <v>7</v>
      </c>
      <c r="E9316" s="1">
        <v>44627</v>
      </c>
      <c r="F9316" s="4">
        <v>91</v>
      </c>
      <c r="G9316">
        <v>4</v>
      </c>
      <c r="H9316" s="3">
        <f>_xlfn.XLOOKUP(sales[[#This Row],[Product]],products[Product],products[Cost per box])*sales[[#This Row],[Boxes]]</f>
        <v>20.6</v>
      </c>
      <c r="I9316" s="4">
        <f>sales[[#This Row],[Revenue]]-sales[[#This Row],[Cost]]</f>
        <v>70.400000000000006</v>
      </c>
    </row>
    <row r="9317" spans="2:9" x14ac:dyDescent="0.25">
      <c r="B9317" t="s">
        <v>32</v>
      </c>
      <c r="C9317" t="s">
        <v>21</v>
      </c>
      <c r="D9317" t="s">
        <v>31</v>
      </c>
      <c r="E9317" s="1">
        <v>44644</v>
      </c>
      <c r="F9317" s="4">
        <v>4984</v>
      </c>
      <c r="G9317">
        <v>312</v>
      </c>
      <c r="H9317" s="3">
        <f>_xlfn.XLOOKUP(sales[[#This Row],[Product]],products[Product],products[Cost per box])*sales[[#This Row],[Boxes]]</f>
        <v>1784.6399999999999</v>
      </c>
      <c r="I9317" s="4">
        <f>sales[[#This Row],[Revenue]]-sales[[#This Row],[Cost]]</f>
        <v>3199.36</v>
      </c>
    </row>
    <row r="9318" spans="2:9" x14ac:dyDescent="0.25">
      <c r="B9318" t="s">
        <v>29</v>
      </c>
      <c r="C9318" t="s">
        <v>9</v>
      </c>
      <c r="D9318" t="s">
        <v>45</v>
      </c>
      <c r="E9318" s="1">
        <v>44630</v>
      </c>
      <c r="F9318" s="4">
        <v>1540</v>
      </c>
      <c r="G9318">
        <v>77</v>
      </c>
      <c r="H9318" s="3">
        <f>_xlfn.XLOOKUP(sales[[#This Row],[Product]],products[Product],products[Cost per box])*sales[[#This Row],[Boxes]]</f>
        <v>595.21</v>
      </c>
      <c r="I9318" s="4">
        <f>sales[[#This Row],[Revenue]]-sales[[#This Row],[Cost]]</f>
        <v>944.79</v>
      </c>
    </row>
    <row r="9319" spans="2:9" x14ac:dyDescent="0.25">
      <c r="B9319" t="s">
        <v>51</v>
      </c>
      <c r="C9319" t="s">
        <v>16</v>
      </c>
      <c r="D9319" t="s">
        <v>12</v>
      </c>
      <c r="E9319" s="1">
        <v>44635</v>
      </c>
      <c r="F9319" s="4">
        <v>10227</v>
      </c>
      <c r="G9319">
        <v>930</v>
      </c>
      <c r="H9319" s="3">
        <f>_xlfn.XLOOKUP(sales[[#This Row],[Product]],products[Product],products[Cost per box])*sales[[#This Row],[Boxes]]</f>
        <v>7839.9</v>
      </c>
      <c r="I9319" s="4">
        <f>sales[[#This Row],[Revenue]]-sales[[#This Row],[Cost]]</f>
        <v>2387.1000000000004</v>
      </c>
    </row>
    <row r="9320" spans="2:9" x14ac:dyDescent="0.25">
      <c r="B9320" t="s">
        <v>10</v>
      </c>
      <c r="C9320" t="s">
        <v>9</v>
      </c>
      <c r="D9320" t="s">
        <v>26</v>
      </c>
      <c r="E9320" s="1">
        <v>44621</v>
      </c>
      <c r="F9320" s="4">
        <v>1085</v>
      </c>
      <c r="G9320">
        <v>52</v>
      </c>
      <c r="H9320" s="3">
        <f>_xlfn.XLOOKUP(sales[[#This Row],[Product]],products[Product],products[Cost per box])*sales[[#This Row],[Boxes]]</f>
        <v>334.36</v>
      </c>
      <c r="I9320" s="4">
        <f>sales[[#This Row],[Revenue]]-sales[[#This Row],[Cost]]</f>
        <v>750.64</v>
      </c>
    </row>
    <row r="9321" spans="2:9" x14ac:dyDescent="0.25">
      <c r="B9321" t="s">
        <v>15</v>
      </c>
      <c r="C9321" t="s">
        <v>11</v>
      </c>
      <c r="D9321" t="s">
        <v>45</v>
      </c>
      <c r="E9321" s="1">
        <v>44630</v>
      </c>
      <c r="F9321" s="4">
        <v>56</v>
      </c>
      <c r="G9321">
        <v>4</v>
      </c>
      <c r="H9321" s="3">
        <f>_xlfn.XLOOKUP(sales[[#This Row],[Product]],products[Product],products[Cost per box])*sales[[#This Row],[Boxes]]</f>
        <v>30.92</v>
      </c>
      <c r="I9321" s="4">
        <f>sales[[#This Row],[Revenue]]-sales[[#This Row],[Cost]]</f>
        <v>25.08</v>
      </c>
    </row>
    <row r="9322" spans="2:9" x14ac:dyDescent="0.25">
      <c r="B9322" t="s">
        <v>5</v>
      </c>
      <c r="C9322" t="s">
        <v>27</v>
      </c>
      <c r="D9322" t="s">
        <v>26</v>
      </c>
      <c r="E9322" s="1">
        <v>44624</v>
      </c>
      <c r="F9322" s="4">
        <v>2646</v>
      </c>
      <c r="G9322">
        <v>156</v>
      </c>
      <c r="H9322" s="3">
        <f>_xlfn.XLOOKUP(sales[[#This Row],[Product]],products[Product],products[Cost per box])*sales[[#This Row],[Boxes]]</f>
        <v>1003.0799999999999</v>
      </c>
      <c r="I9322" s="4">
        <f>sales[[#This Row],[Revenue]]-sales[[#This Row],[Cost]]</f>
        <v>1642.92</v>
      </c>
    </row>
    <row r="9323" spans="2:9" x14ac:dyDescent="0.25">
      <c r="B9323" t="s">
        <v>51</v>
      </c>
      <c r="C9323" t="s">
        <v>6</v>
      </c>
      <c r="D9323" t="s">
        <v>30</v>
      </c>
      <c r="E9323" s="1">
        <v>44649</v>
      </c>
      <c r="F9323" s="4">
        <v>12733</v>
      </c>
      <c r="G9323">
        <v>796</v>
      </c>
      <c r="H9323" s="3">
        <f>_xlfn.XLOOKUP(sales[[#This Row],[Product]],products[Product],products[Cost per box])*sales[[#This Row],[Boxes]]</f>
        <v>2929.28</v>
      </c>
      <c r="I9323" s="4">
        <f>sales[[#This Row],[Revenue]]-sales[[#This Row],[Cost]]</f>
        <v>9803.7199999999993</v>
      </c>
    </row>
    <row r="9324" spans="2:9" x14ac:dyDescent="0.25">
      <c r="B9324" t="s">
        <v>25</v>
      </c>
      <c r="C9324" t="s">
        <v>11</v>
      </c>
      <c r="D9324" t="s">
        <v>43</v>
      </c>
      <c r="E9324" s="1">
        <v>44627</v>
      </c>
      <c r="F9324" s="4">
        <v>7903</v>
      </c>
      <c r="G9324">
        <v>1318</v>
      </c>
      <c r="H9324" s="3">
        <f>_xlfn.XLOOKUP(sales[[#This Row],[Product]],products[Product],products[Cost per box])*sales[[#This Row],[Boxes]]</f>
        <v>5074.3</v>
      </c>
      <c r="I9324" s="4">
        <f>sales[[#This Row],[Revenue]]-sales[[#This Row],[Cost]]</f>
        <v>2828.7</v>
      </c>
    </row>
    <row r="9325" spans="2:9" x14ac:dyDescent="0.25">
      <c r="B9325" t="s">
        <v>51</v>
      </c>
      <c r="C9325" t="s">
        <v>16</v>
      </c>
      <c r="D9325" t="s">
        <v>43</v>
      </c>
      <c r="E9325" s="1">
        <v>44624</v>
      </c>
      <c r="F9325" s="4">
        <v>889</v>
      </c>
      <c r="G9325">
        <v>127</v>
      </c>
      <c r="H9325" s="3">
        <f>_xlfn.XLOOKUP(sales[[#This Row],[Product]],products[Product],products[Cost per box])*sales[[#This Row],[Boxes]]</f>
        <v>488.95</v>
      </c>
      <c r="I9325" s="4">
        <f>sales[[#This Row],[Revenue]]-sales[[#This Row],[Cost]]</f>
        <v>400.05</v>
      </c>
    </row>
    <row r="9326" spans="2:9" x14ac:dyDescent="0.25">
      <c r="B9326" t="s">
        <v>23</v>
      </c>
      <c r="C9326" t="s">
        <v>27</v>
      </c>
      <c r="D9326" t="s">
        <v>42</v>
      </c>
      <c r="E9326" s="1">
        <v>44641</v>
      </c>
      <c r="F9326" s="4">
        <v>2023</v>
      </c>
      <c r="G9326">
        <v>75</v>
      </c>
      <c r="H9326" s="3">
        <f>_xlfn.XLOOKUP(sales[[#This Row],[Product]],products[Product],products[Cost per box])*sales[[#This Row],[Boxes]]</f>
        <v>355.5</v>
      </c>
      <c r="I9326" s="4">
        <f>sales[[#This Row],[Revenue]]-sales[[#This Row],[Cost]]</f>
        <v>1667.5</v>
      </c>
    </row>
    <row r="9327" spans="2:9" x14ac:dyDescent="0.25">
      <c r="B9327" t="s">
        <v>41</v>
      </c>
      <c r="C9327" t="s">
        <v>21</v>
      </c>
      <c r="D9327" t="s">
        <v>22</v>
      </c>
      <c r="E9327" s="1">
        <v>44641</v>
      </c>
      <c r="F9327" s="4">
        <v>9674</v>
      </c>
      <c r="G9327">
        <v>346</v>
      </c>
      <c r="H9327" s="3">
        <f>_xlfn.XLOOKUP(sales[[#This Row],[Product]],products[Product],products[Cost per box])*sales[[#This Row],[Boxes]]</f>
        <v>2844.1200000000003</v>
      </c>
      <c r="I9327" s="4">
        <f>sales[[#This Row],[Revenue]]-sales[[#This Row],[Cost]]</f>
        <v>6829.8799999999992</v>
      </c>
    </row>
    <row r="9328" spans="2:9" x14ac:dyDescent="0.25">
      <c r="B9328" t="s">
        <v>8</v>
      </c>
      <c r="C9328" t="s">
        <v>21</v>
      </c>
      <c r="D9328" t="s">
        <v>26</v>
      </c>
      <c r="E9328" s="1">
        <v>44648</v>
      </c>
      <c r="F9328" s="4">
        <v>5320</v>
      </c>
      <c r="G9328">
        <v>254</v>
      </c>
      <c r="H9328" s="3">
        <f>_xlfn.XLOOKUP(sales[[#This Row],[Product]],products[Product],products[Cost per box])*sales[[#This Row],[Boxes]]</f>
        <v>1633.22</v>
      </c>
      <c r="I9328" s="4">
        <f>sales[[#This Row],[Revenue]]-sales[[#This Row],[Cost]]</f>
        <v>3686.7799999999997</v>
      </c>
    </row>
    <row r="9329" spans="2:9" x14ac:dyDescent="0.25">
      <c r="B9329" t="s">
        <v>37</v>
      </c>
      <c r="C9329" t="s">
        <v>27</v>
      </c>
      <c r="D9329" t="s">
        <v>24</v>
      </c>
      <c r="E9329" s="1">
        <v>44636</v>
      </c>
      <c r="F9329" s="4">
        <v>3535</v>
      </c>
      <c r="G9329">
        <v>136</v>
      </c>
      <c r="H9329" s="3">
        <f>_xlfn.XLOOKUP(sales[[#This Row],[Product]],products[Product],products[Cost per box])*sales[[#This Row],[Boxes]]</f>
        <v>1429.36</v>
      </c>
      <c r="I9329" s="4">
        <f>sales[[#This Row],[Revenue]]-sales[[#This Row],[Cost]]</f>
        <v>2105.6400000000003</v>
      </c>
    </row>
    <row r="9330" spans="2:9" x14ac:dyDescent="0.25">
      <c r="B9330" t="s">
        <v>13</v>
      </c>
      <c r="C9330" t="s">
        <v>11</v>
      </c>
      <c r="D9330" t="s">
        <v>38</v>
      </c>
      <c r="E9330" s="1">
        <v>44622</v>
      </c>
      <c r="F9330" s="4">
        <v>651</v>
      </c>
      <c r="G9330">
        <v>39</v>
      </c>
      <c r="H9330" s="3">
        <f>_xlfn.XLOOKUP(sales[[#This Row],[Product]],products[Product],products[Cost per box])*sales[[#This Row],[Boxes]]</f>
        <v>387.65999999999997</v>
      </c>
      <c r="I9330" s="4">
        <f>sales[[#This Row],[Revenue]]-sales[[#This Row],[Cost]]</f>
        <v>263.34000000000003</v>
      </c>
    </row>
    <row r="9331" spans="2:9" x14ac:dyDescent="0.25">
      <c r="B9331" t="s">
        <v>18</v>
      </c>
      <c r="C9331" t="s">
        <v>21</v>
      </c>
      <c r="D9331" t="s">
        <v>17</v>
      </c>
      <c r="E9331" s="1">
        <v>44641</v>
      </c>
      <c r="F9331" s="4">
        <v>5971</v>
      </c>
      <c r="G9331">
        <v>239</v>
      </c>
      <c r="H9331" s="3">
        <f>_xlfn.XLOOKUP(sales[[#This Row],[Product]],products[Product],products[Cost per box])*sales[[#This Row],[Boxes]]</f>
        <v>1625.2</v>
      </c>
      <c r="I9331" s="4">
        <f>sales[[#This Row],[Revenue]]-sales[[#This Row],[Cost]]</f>
        <v>4345.8</v>
      </c>
    </row>
    <row r="9332" spans="2:9" x14ac:dyDescent="0.25">
      <c r="B9332" t="s">
        <v>40</v>
      </c>
      <c r="C9332" t="s">
        <v>21</v>
      </c>
      <c r="D9332" t="s">
        <v>45</v>
      </c>
      <c r="E9332" s="1">
        <v>44636</v>
      </c>
      <c r="F9332" s="4">
        <v>8526</v>
      </c>
      <c r="G9332">
        <v>474</v>
      </c>
      <c r="H9332" s="3">
        <f>_xlfn.XLOOKUP(sales[[#This Row],[Product]],products[Product],products[Cost per box])*sales[[#This Row],[Boxes]]</f>
        <v>3664.02</v>
      </c>
      <c r="I9332" s="4">
        <f>sales[[#This Row],[Revenue]]-sales[[#This Row],[Cost]]</f>
        <v>4861.9799999999996</v>
      </c>
    </row>
    <row r="9333" spans="2:9" x14ac:dyDescent="0.25">
      <c r="B9333" t="s">
        <v>55</v>
      </c>
      <c r="C9333" t="s">
        <v>6</v>
      </c>
      <c r="D9333" t="s">
        <v>38</v>
      </c>
      <c r="E9333" s="1">
        <v>44622</v>
      </c>
      <c r="F9333" s="4">
        <v>3346</v>
      </c>
      <c r="G9333">
        <v>140</v>
      </c>
      <c r="H9333" s="3">
        <f>_xlfn.XLOOKUP(sales[[#This Row],[Product]],products[Product],products[Cost per box])*sales[[#This Row],[Boxes]]</f>
        <v>1391.6</v>
      </c>
      <c r="I9333" s="4">
        <f>sales[[#This Row],[Revenue]]-sales[[#This Row],[Cost]]</f>
        <v>1954.4</v>
      </c>
    </row>
    <row r="9334" spans="2:9" x14ac:dyDescent="0.25">
      <c r="B9334" t="s">
        <v>15</v>
      </c>
      <c r="C9334" t="s">
        <v>21</v>
      </c>
      <c r="D9334" t="s">
        <v>47</v>
      </c>
      <c r="E9334" s="1">
        <v>44636</v>
      </c>
      <c r="F9334" s="4">
        <v>2065</v>
      </c>
      <c r="G9334">
        <v>138</v>
      </c>
      <c r="H9334" s="3">
        <f>_xlfn.XLOOKUP(sales[[#This Row],[Product]],products[Product],products[Cost per box])*sales[[#This Row],[Boxes]]</f>
        <v>725.88</v>
      </c>
      <c r="I9334" s="4">
        <f>sales[[#This Row],[Revenue]]-sales[[#This Row],[Cost]]</f>
        <v>1339.12</v>
      </c>
    </row>
    <row r="9335" spans="2:9" x14ac:dyDescent="0.25">
      <c r="B9335" t="s">
        <v>32</v>
      </c>
      <c r="C9335" t="s">
        <v>21</v>
      </c>
      <c r="D9335" t="s">
        <v>17</v>
      </c>
      <c r="E9335" s="1">
        <v>44622</v>
      </c>
      <c r="F9335" s="4">
        <v>3374</v>
      </c>
      <c r="G9335">
        <v>130</v>
      </c>
      <c r="H9335" s="3">
        <f>_xlfn.XLOOKUP(sales[[#This Row],[Product]],products[Product],products[Cost per box])*sales[[#This Row],[Boxes]]</f>
        <v>884</v>
      </c>
      <c r="I9335" s="4">
        <f>sales[[#This Row],[Revenue]]-sales[[#This Row],[Cost]]</f>
        <v>2490</v>
      </c>
    </row>
    <row r="9336" spans="2:9" x14ac:dyDescent="0.25">
      <c r="B9336" t="s">
        <v>46</v>
      </c>
      <c r="C9336" t="s">
        <v>11</v>
      </c>
      <c r="D9336" t="s">
        <v>24</v>
      </c>
      <c r="E9336" s="1">
        <v>44621</v>
      </c>
      <c r="F9336" s="4">
        <v>4298</v>
      </c>
      <c r="G9336">
        <v>160</v>
      </c>
      <c r="H9336" s="3">
        <f>_xlfn.XLOOKUP(sales[[#This Row],[Product]],products[Product],products[Cost per box])*sales[[#This Row],[Boxes]]</f>
        <v>1681.6</v>
      </c>
      <c r="I9336" s="4">
        <f>sales[[#This Row],[Revenue]]-sales[[#This Row],[Cost]]</f>
        <v>2616.4</v>
      </c>
    </row>
    <row r="9337" spans="2:9" x14ac:dyDescent="0.25">
      <c r="B9337" t="s">
        <v>32</v>
      </c>
      <c r="C9337" t="s">
        <v>16</v>
      </c>
      <c r="D9337" t="s">
        <v>14</v>
      </c>
      <c r="E9337" s="1">
        <v>44622</v>
      </c>
      <c r="F9337" s="4">
        <v>2905</v>
      </c>
      <c r="G9337">
        <v>194</v>
      </c>
      <c r="H9337" s="3">
        <f>_xlfn.XLOOKUP(sales[[#This Row],[Product]],products[Product],products[Cost per box])*sales[[#This Row],[Boxes]]</f>
        <v>1224.1399999999999</v>
      </c>
      <c r="I9337" s="4">
        <f>sales[[#This Row],[Revenue]]-sales[[#This Row],[Cost]]</f>
        <v>1680.8600000000001</v>
      </c>
    </row>
    <row r="9338" spans="2:9" x14ac:dyDescent="0.25">
      <c r="B9338" t="s">
        <v>13</v>
      </c>
      <c r="C9338" t="s">
        <v>16</v>
      </c>
      <c r="D9338" t="s">
        <v>7</v>
      </c>
      <c r="E9338" s="1">
        <v>44621</v>
      </c>
      <c r="F9338" s="4">
        <v>8638</v>
      </c>
      <c r="G9338">
        <v>320</v>
      </c>
      <c r="H9338" s="3">
        <f>_xlfn.XLOOKUP(sales[[#This Row],[Product]],products[Product],products[Cost per box])*sales[[#This Row],[Boxes]]</f>
        <v>1648</v>
      </c>
      <c r="I9338" s="4">
        <f>sales[[#This Row],[Revenue]]-sales[[#This Row],[Cost]]</f>
        <v>6990</v>
      </c>
    </row>
    <row r="9339" spans="2:9" x14ac:dyDescent="0.25">
      <c r="B9339" t="s">
        <v>33</v>
      </c>
      <c r="C9339" t="s">
        <v>9</v>
      </c>
      <c r="D9339" t="s">
        <v>14</v>
      </c>
      <c r="E9339" s="1">
        <v>44630</v>
      </c>
      <c r="F9339" s="4">
        <v>4018</v>
      </c>
      <c r="G9339">
        <v>366</v>
      </c>
      <c r="H9339" s="3">
        <f>_xlfn.XLOOKUP(sales[[#This Row],[Product]],products[Product],products[Cost per box])*sales[[#This Row],[Boxes]]</f>
        <v>2309.46</v>
      </c>
      <c r="I9339" s="4">
        <f>sales[[#This Row],[Revenue]]-sales[[#This Row],[Cost]]</f>
        <v>1708.54</v>
      </c>
    </row>
    <row r="9340" spans="2:9" x14ac:dyDescent="0.25">
      <c r="B9340" t="s">
        <v>5</v>
      </c>
      <c r="C9340" t="s">
        <v>16</v>
      </c>
      <c r="D9340" t="s">
        <v>45</v>
      </c>
      <c r="E9340" s="1">
        <v>44641</v>
      </c>
      <c r="F9340" s="4">
        <v>9002</v>
      </c>
      <c r="G9340">
        <v>693</v>
      </c>
      <c r="H9340" s="3">
        <f>_xlfn.XLOOKUP(sales[[#This Row],[Product]],products[Product],products[Cost per box])*sales[[#This Row],[Boxes]]</f>
        <v>5356.89</v>
      </c>
      <c r="I9340" s="4">
        <f>sales[[#This Row],[Revenue]]-sales[[#This Row],[Cost]]</f>
        <v>3645.1099999999997</v>
      </c>
    </row>
    <row r="9341" spans="2:9" x14ac:dyDescent="0.25">
      <c r="B9341" t="s">
        <v>46</v>
      </c>
      <c r="C9341" t="s">
        <v>16</v>
      </c>
      <c r="D9341" t="s">
        <v>35</v>
      </c>
      <c r="E9341" s="1">
        <v>44637</v>
      </c>
      <c r="F9341" s="4">
        <v>4592</v>
      </c>
      <c r="G9341">
        <v>354</v>
      </c>
      <c r="H9341" s="3">
        <f>_xlfn.XLOOKUP(sales[[#This Row],[Product]],products[Product],products[Cost per box])*sales[[#This Row],[Boxes]]</f>
        <v>938.1</v>
      </c>
      <c r="I9341" s="4">
        <f>sales[[#This Row],[Revenue]]-sales[[#This Row],[Cost]]</f>
        <v>3653.9</v>
      </c>
    </row>
    <row r="9342" spans="2:9" x14ac:dyDescent="0.25">
      <c r="B9342" t="s">
        <v>29</v>
      </c>
      <c r="C9342" t="s">
        <v>21</v>
      </c>
      <c r="D9342" t="s">
        <v>24</v>
      </c>
      <c r="E9342" s="1">
        <v>44622</v>
      </c>
      <c r="F9342" s="4">
        <v>2191</v>
      </c>
      <c r="G9342">
        <v>85</v>
      </c>
      <c r="H9342" s="3">
        <f>_xlfn.XLOOKUP(sales[[#This Row],[Product]],products[Product],products[Cost per box])*sales[[#This Row],[Boxes]]</f>
        <v>893.35</v>
      </c>
      <c r="I9342" s="4">
        <f>sales[[#This Row],[Revenue]]-sales[[#This Row],[Cost]]</f>
        <v>1297.6500000000001</v>
      </c>
    </row>
    <row r="9343" spans="2:9" x14ac:dyDescent="0.25">
      <c r="B9343" t="s">
        <v>13</v>
      </c>
      <c r="C9343" t="s">
        <v>9</v>
      </c>
      <c r="D9343" t="s">
        <v>31</v>
      </c>
      <c r="E9343" s="1">
        <v>44645</v>
      </c>
      <c r="F9343" s="4">
        <v>476</v>
      </c>
      <c r="G9343">
        <v>23</v>
      </c>
      <c r="H9343" s="3">
        <f>_xlfn.XLOOKUP(sales[[#This Row],[Product]],products[Product],products[Cost per box])*sales[[#This Row],[Boxes]]</f>
        <v>131.56</v>
      </c>
      <c r="I9343" s="4">
        <f>sales[[#This Row],[Revenue]]-sales[[#This Row],[Cost]]</f>
        <v>344.44</v>
      </c>
    </row>
    <row r="9344" spans="2:9" x14ac:dyDescent="0.25">
      <c r="B9344" t="s">
        <v>53</v>
      </c>
      <c r="C9344" t="s">
        <v>27</v>
      </c>
      <c r="D9344" t="s">
        <v>38</v>
      </c>
      <c r="E9344" s="1">
        <v>44622</v>
      </c>
      <c r="F9344" s="4">
        <v>16982</v>
      </c>
      <c r="G9344">
        <v>850</v>
      </c>
      <c r="H9344" s="3">
        <f>_xlfn.XLOOKUP(sales[[#This Row],[Product]],products[Product],products[Cost per box])*sales[[#This Row],[Boxes]]</f>
        <v>8449</v>
      </c>
      <c r="I9344" s="4">
        <f>sales[[#This Row],[Revenue]]-sales[[#This Row],[Cost]]</f>
        <v>8533</v>
      </c>
    </row>
    <row r="9345" spans="2:9" x14ac:dyDescent="0.25">
      <c r="B9345" t="s">
        <v>33</v>
      </c>
      <c r="C9345" t="s">
        <v>21</v>
      </c>
      <c r="D9345" t="s">
        <v>47</v>
      </c>
      <c r="E9345" s="1">
        <v>44644</v>
      </c>
      <c r="F9345" s="4">
        <v>3388</v>
      </c>
      <c r="G9345">
        <v>283</v>
      </c>
      <c r="H9345" s="3">
        <f>_xlfn.XLOOKUP(sales[[#This Row],[Product]],products[Product],products[Cost per box])*sales[[#This Row],[Boxes]]</f>
        <v>1488.58</v>
      </c>
      <c r="I9345" s="4">
        <f>sales[[#This Row],[Revenue]]-sales[[#This Row],[Cost]]</f>
        <v>1899.42</v>
      </c>
    </row>
    <row r="9346" spans="2:9" x14ac:dyDescent="0.25">
      <c r="B9346" t="s">
        <v>10</v>
      </c>
      <c r="C9346" t="s">
        <v>9</v>
      </c>
      <c r="D9346" t="s">
        <v>42</v>
      </c>
      <c r="E9346" s="1">
        <v>44621</v>
      </c>
      <c r="F9346" s="4">
        <v>3073</v>
      </c>
      <c r="G9346">
        <v>123</v>
      </c>
      <c r="H9346" s="3">
        <f>_xlfn.XLOOKUP(sales[[#This Row],[Product]],products[Product],products[Cost per box])*sales[[#This Row],[Boxes]]</f>
        <v>583.02</v>
      </c>
      <c r="I9346" s="4">
        <f>sales[[#This Row],[Revenue]]-sales[[#This Row],[Cost]]</f>
        <v>2489.98</v>
      </c>
    </row>
    <row r="9347" spans="2:9" x14ac:dyDescent="0.25">
      <c r="B9347" t="s">
        <v>56</v>
      </c>
      <c r="C9347" t="s">
        <v>6</v>
      </c>
      <c r="D9347" t="s">
        <v>7</v>
      </c>
      <c r="E9347" s="1">
        <v>44648</v>
      </c>
      <c r="F9347" s="4">
        <v>1197</v>
      </c>
      <c r="G9347">
        <v>43</v>
      </c>
      <c r="H9347" s="3">
        <f>_xlfn.XLOOKUP(sales[[#This Row],[Product]],products[Product],products[Cost per box])*sales[[#This Row],[Boxes]]</f>
        <v>221.45000000000002</v>
      </c>
      <c r="I9347" s="4">
        <f>sales[[#This Row],[Revenue]]-sales[[#This Row],[Cost]]</f>
        <v>975.55</v>
      </c>
    </row>
    <row r="9348" spans="2:9" x14ac:dyDescent="0.25">
      <c r="B9348" t="s">
        <v>54</v>
      </c>
      <c r="C9348" t="s">
        <v>16</v>
      </c>
      <c r="D9348" t="s">
        <v>31</v>
      </c>
      <c r="E9348" s="1">
        <v>44634</v>
      </c>
      <c r="F9348" s="4">
        <v>5607</v>
      </c>
      <c r="G9348">
        <v>244</v>
      </c>
      <c r="H9348" s="3">
        <f>_xlfn.XLOOKUP(sales[[#This Row],[Product]],products[Product],products[Cost per box])*sales[[#This Row],[Boxes]]</f>
        <v>1395.6799999999998</v>
      </c>
      <c r="I9348" s="4">
        <f>sales[[#This Row],[Revenue]]-sales[[#This Row],[Cost]]</f>
        <v>4211.32</v>
      </c>
    </row>
    <row r="9349" spans="2:9" x14ac:dyDescent="0.25">
      <c r="B9349" t="s">
        <v>15</v>
      </c>
      <c r="C9349" t="s">
        <v>27</v>
      </c>
      <c r="D9349" t="s">
        <v>22</v>
      </c>
      <c r="E9349" s="1">
        <v>44649</v>
      </c>
      <c r="F9349" s="4">
        <v>3423</v>
      </c>
      <c r="G9349">
        <v>123</v>
      </c>
      <c r="H9349" s="3">
        <f>_xlfn.XLOOKUP(sales[[#This Row],[Product]],products[Product],products[Cost per box])*sales[[#This Row],[Boxes]]</f>
        <v>1011.0600000000001</v>
      </c>
      <c r="I9349" s="4">
        <f>sales[[#This Row],[Revenue]]-sales[[#This Row],[Cost]]</f>
        <v>2411.94</v>
      </c>
    </row>
    <row r="9350" spans="2:9" x14ac:dyDescent="0.25">
      <c r="B9350" t="s">
        <v>29</v>
      </c>
      <c r="C9350" t="s">
        <v>16</v>
      </c>
      <c r="D9350" t="s">
        <v>19</v>
      </c>
      <c r="E9350" s="1">
        <v>44621</v>
      </c>
      <c r="F9350" s="4">
        <v>8106</v>
      </c>
      <c r="G9350">
        <v>353</v>
      </c>
      <c r="H9350" s="3">
        <f>_xlfn.XLOOKUP(sales[[#This Row],[Product]],products[Product],products[Cost per box])*sales[[#This Row],[Boxes]]</f>
        <v>3611.19</v>
      </c>
      <c r="I9350" s="4">
        <f>sales[[#This Row],[Revenue]]-sales[[#This Row],[Cost]]</f>
        <v>4494.8099999999995</v>
      </c>
    </row>
    <row r="9351" spans="2:9" x14ac:dyDescent="0.25">
      <c r="B9351" t="s">
        <v>54</v>
      </c>
      <c r="C9351" t="s">
        <v>21</v>
      </c>
      <c r="D9351" t="s">
        <v>38</v>
      </c>
      <c r="E9351" s="1">
        <v>44649</v>
      </c>
      <c r="F9351" s="4">
        <v>7357</v>
      </c>
      <c r="G9351">
        <v>351</v>
      </c>
      <c r="H9351" s="3">
        <f>_xlfn.XLOOKUP(sales[[#This Row],[Product]],products[Product],products[Cost per box])*sales[[#This Row],[Boxes]]</f>
        <v>3488.9399999999996</v>
      </c>
      <c r="I9351" s="4">
        <f>sales[[#This Row],[Revenue]]-sales[[#This Row],[Cost]]</f>
        <v>3868.0600000000004</v>
      </c>
    </row>
    <row r="9352" spans="2:9" x14ac:dyDescent="0.25">
      <c r="B9352" t="s">
        <v>41</v>
      </c>
      <c r="C9352" t="s">
        <v>9</v>
      </c>
      <c r="D9352" t="s">
        <v>42</v>
      </c>
      <c r="E9352" s="1">
        <v>44637</v>
      </c>
      <c r="F9352" s="4">
        <v>4879</v>
      </c>
      <c r="G9352">
        <v>163</v>
      </c>
      <c r="H9352" s="3">
        <f>_xlfn.XLOOKUP(sales[[#This Row],[Product]],products[Product],products[Cost per box])*sales[[#This Row],[Boxes]]</f>
        <v>772.62</v>
      </c>
      <c r="I9352" s="4">
        <f>sales[[#This Row],[Revenue]]-sales[[#This Row],[Cost]]</f>
        <v>4106.38</v>
      </c>
    </row>
    <row r="9353" spans="2:9" x14ac:dyDescent="0.25">
      <c r="B9353" t="s">
        <v>46</v>
      </c>
      <c r="C9353" t="s">
        <v>6</v>
      </c>
      <c r="D9353" t="s">
        <v>30</v>
      </c>
      <c r="E9353" s="1">
        <v>44644</v>
      </c>
      <c r="F9353" s="4">
        <v>1771</v>
      </c>
      <c r="G9353">
        <v>77</v>
      </c>
      <c r="H9353" s="3">
        <f>_xlfn.XLOOKUP(sales[[#This Row],[Product]],products[Product],products[Cost per box])*sales[[#This Row],[Boxes]]</f>
        <v>283.36</v>
      </c>
      <c r="I9353" s="4">
        <f>sales[[#This Row],[Revenue]]-sales[[#This Row],[Cost]]</f>
        <v>1487.6399999999999</v>
      </c>
    </row>
    <row r="9354" spans="2:9" x14ac:dyDescent="0.25">
      <c r="B9354" t="s">
        <v>20</v>
      </c>
      <c r="C9354" t="s">
        <v>27</v>
      </c>
      <c r="D9354" t="s">
        <v>14</v>
      </c>
      <c r="E9354" s="1">
        <v>44641</v>
      </c>
      <c r="F9354" s="4">
        <v>11914</v>
      </c>
      <c r="G9354">
        <v>1192</v>
      </c>
      <c r="H9354" s="3">
        <f>_xlfn.XLOOKUP(sales[[#This Row],[Product]],products[Product],products[Cost per box])*sales[[#This Row],[Boxes]]</f>
        <v>7521.5199999999995</v>
      </c>
      <c r="I9354" s="4">
        <f>sales[[#This Row],[Revenue]]-sales[[#This Row],[Cost]]</f>
        <v>4392.4800000000005</v>
      </c>
    </row>
    <row r="9355" spans="2:9" x14ac:dyDescent="0.25">
      <c r="B9355" t="s">
        <v>32</v>
      </c>
      <c r="C9355" t="s">
        <v>9</v>
      </c>
      <c r="D9355" t="s">
        <v>42</v>
      </c>
      <c r="E9355" s="1">
        <v>44623</v>
      </c>
      <c r="F9355" s="4">
        <v>763</v>
      </c>
      <c r="G9355">
        <v>32</v>
      </c>
      <c r="H9355" s="3">
        <f>_xlfn.XLOOKUP(sales[[#This Row],[Product]],products[Product],products[Cost per box])*sales[[#This Row],[Boxes]]</f>
        <v>151.68</v>
      </c>
      <c r="I9355" s="4">
        <f>sales[[#This Row],[Revenue]]-sales[[#This Row],[Cost]]</f>
        <v>611.31999999999994</v>
      </c>
    </row>
    <row r="9356" spans="2:9" x14ac:dyDescent="0.25">
      <c r="B9356" t="s">
        <v>32</v>
      </c>
      <c r="C9356" t="s">
        <v>11</v>
      </c>
      <c r="D9356" t="s">
        <v>17</v>
      </c>
      <c r="E9356" s="1">
        <v>44643</v>
      </c>
      <c r="F9356" s="4">
        <v>2457</v>
      </c>
      <c r="G9356">
        <v>99</v>
      </c>
      <c r="H9356" s="3">
        <f>_xlfn.XLOOKUP(sales[[#This Row],[Product]],products[Product],products[Cost per box])*sales[[#This Row],[Boxes]]</f>
        <v>673.19999999999993</v>
      </c>
      <c r="I9356" s="4">
        <f>sales[[#This Row],[Revenue]]-sales[[#This Row],[Cost]]</f>
        <v>1783.8000000000002</v>
      </c>
    </row>
    <row r="9357" spans="2:9" x14ac:dyDescent="0.25">
      <c r="B9357" t="s">
        <v>46</v>
      </c>
      <c r="C9357" t="s">
        <v>27</v>
      </c>
      <c r="D9357" t="s">
        <v>42</v>
      </c>
      <c r="E9357" s="1">
        <v>44636</v>
      </c>
      <c r="F9357" s="4">
        <v>10094</v>
      </c>
      <c r="G9357">
        <v>374</v>
      </c>
      <c r="H9357" s="3">
        <f>_xlfn.XLOOKUP(sales[[#This Row],[Product]],products[Product],products[Cost per box])*sales[[#This Row],[Boxes]]</f>
        <v>1772.76</v>
      </c>
      <c r="I9357" s="4">
        <f>sales[[#This Row],[Revenue]]-sales[[#This Row],[Cost]]</f>
        <v>8321.24</v>
      </c>
    </row>
    <row r="9358" spans="2:9" x14ac:dyDescent="0.25">
      <c r="B9358" t="s">
        <v>8</v>
      </c>
      <c r="C9358" t="s">
        <v>16</v>
      </c>
      <c r="D9358" t="s">
        <v>26</v>
      </c>
      <c r="E9358" s="1">
        <v>44644</v>
      </c>
      <c r="F9358" s="4">
        <v>3059</v>
      </c>
      <c r="G9358">
        <v>192</v>
      </c>
      <c r="H9358" s="3">
        <f>_xlfn.XLOOKUP(sales[[#This Row],[Product]],products[Product],products[Cost per box])*sales[[#This Row],[Boxes]]</f>
        <v>1234.56</v>
      </c>
      <c r="I9358" s="4">
        <f>sales[[#This Row],[Revenue]]-sales[[#This Row],[Cost]]</f>
        <v>1824.44</v>
      </c>
    </row>
    <row r="9359" spans="2:9" x14ac:dyDescent="0.25">
      <c r="B9359" t="s">
        <v>51</v>
      </c>
      <c r="C9359" t="s">
        <v>11</v>
      </c>
      <c r="D9359" t="s">
        <v>12</v>
      </c>
      <c r="E9359" s="1">
        <v>44623</v>
      </c>
      <c r="F9359" s="4">
        <v>2716</v>
      </c>
      <c r="G9359">
        <v>227</v>
      </c>
      <c r="H9359" s="3">
        <f>_xlfn.XLOOKUP(sales[[#This Row],[Product]],products[Product],products[Cost per box])*sales[[#This Row],[Boxes]]</f>
        <v>1913.61</v>
      </c>
      <c r="I9359" s="4">
        <f>sales[[#This Row],[Revenue]]-sales[[#This Row],[Cost]]</f>
        <v>802.3900000000001</v>
      </c>
    </row>
    <row r="9360" spans="2:9" x14ac:dyDescent="0.25">
      <c r="B9360" t="s">
        <v>53</v>
      </c>
      <c r="C9360" t="s">
        <v>21</v>
      </c>
      <c r="D9360" t="s">
        <v>44</v>
      </c>
      <c r="E9360" s="1">
        <v>44631</v>
      </c>
      <c r="F9360" s="4">
        <v>9114</v>
      </c>
      <c r="G9360">
        <v>608</v>
      </c>
      <c r="H9360" s="3">
        <f>_xlfn.XLOOKUP(sales[[#This Row],[Product]],products[Product],products[Cost per box])*sales[[#This Row],[Boxes]]</f>
        <v>5818.56</v>
      </c>
      <c r="I9360" s="4">
        <f>sales[[#This Row],[Revenue]]-sales[[#This Row],[Cost]]</f>
        <v>3295.4399999999996</v>
      </c>
    </row>
    <row r="9361" spans="2:9" x14ac:dyDescent="0.25">
      <c r="B9361" t="s">
        <v>5</v>
      </c>
      <c r="C9361" t="s">
        <v>21</v>
      </c>
      <c r="D9361" t="s">
        <v>22</v>
      </c>
      <c r="E9361" s="1">
        <v>44644</v>
      </c>
      <c r="F9361" s="4">
        <v>11837</v>
      </c>
      <c r="G9361">
        <v>494</v>
      </c>
      <c r="H9361" s="3">
        <f>_xlfn.XLOOKUP(sales[[#This Row],[Product]],products[Product],products[Cost per box])*sales[[#This Row],[Boxes]]</f>
        <v>4060.6800000000003</v>
      </c>
      <c r="I9361" s="4">
        <f>sales[[#This Row],[Revenue]]-sales[[#This Row],[Cost]]</f>
        <v>7776.32</v>
      </c>
    </row>
    <row r="9362" spans="2:9" x14ac:dyDescent="0.25">
      <c r="B9362" t="s">
        <v>8</v>
      </c>
      <c r="C9362" t="s">
        <v>11</v>
      </c>
      <c r="D9362" t="s">
        <v>30</v>
      </c>
      <c r="E9362" s="1">
        <v>44637</v>
      </c>
      <c r="F9362" s="4">
        <v>6853</v>
      </c>
      <c r="G9362">
        <v>286</v>
      </c>
      <c r="H9362" s="3">
        <f>_xlfn.XLOOKUP(sales[[#This Row],[Product]],products[Product],products[Cost per box])*sales[[#This Row],[Boxes]]</f>
        <v>1052.48</v>
      </c>
      <c r="I9362" s="4">
        <f>sales[[#This Row],[Revenue]]-sales[[#This Row],[Cost]]</f>
        <v>5800.52</v>
      </c>
    </row>
    <row r="9363" spans="2:9" x14ac:dyDescent="0.25">
      <c r="B9363" t="s">
        <v>51</v>
      </c>
      <c r="C9363" t="s">
        <v>21</v>
      </c>
      <c r="D9363" t="s">
        <v>36</v>
      </c>
      <c r="E9363" s="1">
        <v>44621</v>
      </c>
      <c r="F9363" s="4">
        <v>9310</v>
      </c>
      <c r="G9363">
        <v>345</v>
      </c>
      <c r="H9363" s="3">
        <f>_xlfn.XLOOKUP(sales[[#This Row],[Product]],products[Product],products[Cost per box])*sales[[#This Row],[Boxes]]</f>
        <v>1738.8</v>
      </c>
      <c r="I9363" s="4">
        <f>sales[[#This Row],[Revenue]]-sales[[#This Row],[Cost]]</f>
        <v>7571.2</v>
      </c>
    </row>
    <row r="9364" spans="2:9" x14ac:dyDescent="0.25">
      <c r="B9364" t="s">
        <v>29</v>
      </c>
      <c r="C9364" t="s">
        <v>11</v>
      </c>
      <c r="D9364" t="s">
        <v>47</v>
      </c>
      <c r="E9364" s="1">
        <v>44644</v>
      </c>
      <c r="F9364" s="4">
        <v>11599</v>
      </c>
      <c r="G9364">
        <v>967</v>
      </c>
      <c r="H9364" s="3">
        <f>_xlfn.XLOOKUP(sales[[#This Row],[Product]],products[Product],products[Cost per box])*sales[[#This Row],[Boxes]]</f>
        <v>5086.42</v>
      </c>
      <c r="I9364" s="4">
        <f>sales[[#This Row],[Revenue]]-sales[[#This Row],[Cost]]</f>
        <v>6512.58</v>
      </c>
    </row>
    <row r="9365" spans="2:9" x14ac:dyDescent="0.25">
      <c r="B9365" t="s">
        <v>5</v>
      </c>
      <c r="C9365" t="s">
        <v>11</v>
      </c>
      <c r="D9365" t="s">
        <v>30</v>
      </c>
      <c r="E9365" s="1">
        <v>44649</v>
      </c>
      <c r="F9365" s="4">
        <v>3696</v>
      </c>
      <c r="G9365">
        <v>195</v>
      </c>
      <c r="H9365" s="3">
        <f>_xlfn.XLOOKUP(sales[[#This Row],[Product]],products[Product],products[Cost per box])*sales[[#This Row],[Boxes]]</f>
        <v>717.6</v>
      </c>
      <c r="I9365" s="4">
        <f>sales[[#This Row],[Revenue]]-sales[[#This Row],[Cost]]</f>
        <v>2978.4</v>
      </c>
    </row>
    <row r="9366" spans="2:9" x14ac:dyDescent="0.25">
      <c r="B9366" t="s">
        <v>25</v>
      </c>
      <c r="C9366" t="s">
        <v>11</v>
      </c>
      <c r="D9366" t="s">
        <v>22</v>
      </c>
      <c r="E9366" s="1">
        <v>44631</v>
      </c>
      <c r="F9366" s="4">
        <v>3934</v>
      </c>
      <c r="G9366">
        <v>164</v>
      </c>
      <c r="H9366" s="3">
        <f>_xlfn.XLOOKUP(sales[[#This Row],[Product]],products[Product],products[Cost per box])*sales[[#This Row],[Boxes]]</f>
        <v>1348.0800000000002</v>
      </c>
      <c r="I9366" s="4">
        <f>sales[[#This Row],[Revenue]]-sales[[#This Row],[Cost]]</f>
        <v>2585.92</v>
      </c>
    </row>
    <row r="9367" spans="2:9" x14ac:dyDescent="0.25">
      <c r="B9367" t="s">
        <v>53</v>
      </c>
      <c r="C9367" t="s">
        <v>27</v>
      </c>
      <c r="D9367" t="s">
        <v>26</v>
      </c>
      <c r="E9367" s="1">
        <v>44649</v>
      </c>
      <c r="F9367" s="4">
        <v>1498</v>
      </c>
      <c r="G9367">
        <v>107</v>
      </c>
      <c r="H9367" s="3">
        <f>_xlfn.XLOOKUP(sales[[#This Row],[Product]],products[Product],products[Cost per box])*sales[[#This Row],[Boxes]]</f>
        <v>688.01</v>
      </c>
      <c r="I9367" s="4">
        <f>sales[[#This Row],[Revenue]]-sales[[#This Row],[Cost]]</f>
        <v>809.99</v>
      </c>
    </row>
    <row r="9368" spans="2:9" x14ac:dyDescent="0.25">
      <c r="B9368" t="s">
        <v>25</v>
      </c>
      <c r="C9368" t="s">
        <v>27</v>
      </c>
      <c r="D9368" t="s">
        <v>31</v>
      </c>
      <c r="E9368" s="1">
        <v>44649</v>
      </c>
      <c r="F9368" s="4">
        <v>2387</v>
      </c>
      <c r="G9368">
        <v>114</v>
      </c>
      <c r="H9368" s="3">
        <f>_xlfn.XLOOKUP(sales[[#This Row],[Product]],products[Product],products[Cost per box])*sales[[#This Row],[Boxes]]</f>
        <v>652.07999999999993</v>
      </c>
      <c r="I9368" s="4">
        <f>sales[[#This Row],[Revenue]]-sales[[#This Row],[Cost]]</f>
        <v>1734.92</v>
      </c>
    </row>
    <row r="9369" spans="2:9" x14ac:dyDescent="0.25">
      <c r="B9369" t="s">
        <v>29</v>
      </c>
      <c r="C9369" t="s">
        <v>11</v>
      </c>
      <c r="D9369" t="s">
        <v>52</v>
      </c>
      <c r="E9369" s="1">
        <v>44623</v>
      </c>
      <c r="F9369" s="4">
        <v>12719</v>
      </c>
      <c r="G9369">
        <v>1817</v>
      </c>
      <c r="H9369" s="3">
        <f>_xlfn.XLOOKUP(sales[[#This Row],[Product]],products[Product],products[Cost per box])*sales[[#This Row],[Boxes]]</f>
        <v>6032.44</v>
      </c>
      <c r="I9369" s="4">
        <f>sales[[#This Row],[Revenue]]-sales[[#This Row],[Cost]]</f>
        <v>6686.56</v>
      </c>
    </row>
    <row r="9370" spans="2:9" x14ac:dyDescent="0.25">
      <c r="B9370" t="s">
        <v>33</v>
      </c>
      <c r="C9370" t="s">
        <v>9</v>
      </c>
      <c r="D9370" t="s">
        <v>45</v>
      </c>
      <c r="E9370" s="1">
        <v>44649</v>
      </c>
      <c r="F9370" s="4">
        <v>2240</v>
      </c>
      <c r="G9370">
        <v>173</v>
      </c>
      <c r="H9370" s="3">
        <f>_xlfn.XLOOKUP(sales[[#This Row],[Product]],products[Product],products[Cost per box])*sales[[#This Row],[Boxes]]</f>
        <v>1337.29</v>
      </c>
      <c r="I9370" s="4">
        <f>sales[[#This Row],[Revenue]]-sales[[#This Row],[Cost]]</f>
        <v>902.71</v>
      </c>
    </row>
    <row r="9371" spans="2:9" x14ac:dyDescent="0.25">
      <c r="B9371" t="s">
        <v>8</v>
      </c>
      <c r="C9371" t="s">
        <v>9</v>
      </c>
      <c r="D9371" t="s">
        <v>52</v>
      </c>
      <c r="E9371" s="1">
        <v>44622</v>
      </c>
      <c r="F9371" s="4">
        <v>11039</v>
      </c>
      <c r="G9371">
        <v>1840</v>
      </c>
      <c r="H9371" s="3">
        <f>_xlfn.XLOOKUP(sales[[#This Row],[Product]],products[Product],products[Cost per box])*sales[[#This Row],[Boxes]]</f>
        <v>6108.7999999999993</v>
      </c>
      <c r="I9371" s="4">
        <f>sales[[#This Row],[Revenue]]-sales[[#This Row],[Cost]]</f>
        <v>4930.2000000000007</v>
      </c>
    </row>
    <row r="9372" spans="2:9" x14ac:dyDescent="0.25">
      <c r="B9372" t="s">
        <v>55</v>
      </c>
      <c r="C9372" t="s">
        <v>6</v>
      </c>
      <c r="D9372" t="s">
        <v>31</v>
      </c>
      <c r="E9372" s="1">
        <v>44621</v>
      </c>
      <c r="F9372" s="4">
        <v>3969</v>
      </c>
      <c r="G9372">
        <v>189</v>
      </c>
      <c r="H9372" s="3">
        <f>_xlfn.XLOOKUP(sales[[#This Row],[Product]],products[Product],products[Cost per box])*sales[[#This Row],[Boxes]]</f>
        <v>1081.08</v>
      </c>
      <c r="I9372" s="4">
        <f>sales[[#This Row],[Revenue]]-sales[[#This Row],[Cost]]</f>
        <v>2887.92</v>
      </c>
    </row>
    <row r="9373" spans="2:9" x14ac:dyDescent="0.25">
      <c r="B9373" t="s">
        <v>34</v>
      </c>
      <c r="C9373" t="s">
        <v>16</v>
      </c>
      <c r="D9373" t="s">
        <v>36</v>
      </c>
      <c r="E9373" s="1">
        <v>44649</v>
      </c>
      <c r="F9373" s="4">
        <v>18480</v>
      </c>
      <c r="G9373">
        <v>740</v>
      </c>
      <c r="H9373" s="3">
        <f>_xlfn.XLOOKUP(sales[[#This Row],[Product]],products[Product],products[Cost per box])*sales[[#This Row],[Boxes]]</f>
        <v>3729.6</v>
      </c>
      <c r="I9373" s="4">
        <f>sales[[#This Row],[Revenue]]-sales[[#This Row],[Cost]]</f>
        <v>14750.4</v>
      </c>
    </row>
    <row r="9374" spans="2:9" x14ac:dyDescent="0.25">
      <c r="B9374" t="s">
        <v>55</v>
      </c>
      <c r="C9374" t="s">
        <v>11</v>
      </c>
      <c r="D9374" t="s">
        <v>26</v>
      </c>
      <c r="E9374" s="1">
        <v>44624</v>
      </c>
      <c r="F9374" s="4">
        <v>13811</v>
      </c>
      <c r="G9374">
        <v>768</v>
      </c>
      <c r="H9374" s="3">
        <f>_xlfn.XLOOKUP(sales[[#This Row],[Product]],products[Product],products[Cost per box])*sales[[#This Row],[Boxes]]</f>
        <v>4938.24</v>
      </c>
      <c r="I9374" s="4">
        <f>sales[[#This Row],[Revenue]]-sales[[#This Row],[Cost]]</f>
        <v>8872.76</v>
      </c>
    </row>
    <row r="9375" spans="2:9" x14ac:dyDescent="0.25">
      <c r="B9375" t="s">
        <v>57</v>
      </c>
      <c r="C9375" t="s">
        <v>21</v>
      </c>
      <c r="D9375" t="s">
        <v>47</v>
      </c>
      <c r="E9375" s="1">
        <v>44648</v>
      </c>
      <c r="F9375" s="4">
        <v>9590</v>
      </c>
      <c r="G9375">
        <v>738</v>
      </c>
      <c r="H9375" s="3">
        <f>_xlfn.XLOOKUP(sales[[#This Row],[Product]],products[Product],products[Cost per box])*sales[[#This Row],[Boxes]]</f>
        <v>3881.8799999999997</v>
      </c>
      <c r="I9375" s="4">
        <f>sales[[#This Row],[Revenue]]-sales[[#This Row],[Cost]]</f>
        <v>5708.1200000000008</v>
      </c>
    </row>
    <row r="9376" spans="2:9" x14ac:dyDescent="0.25">
      <c r="B9376" t="s">
        <v>8</v>
      </c>
      <c r="C9376" t="s">
        <v>11</v>
      </c>
      <c r="D9376" t="s">
        <v>31</v>
      </c>
      <c r="E9376" s="1">
        <v>44648</v>
      </c>
      <c r="F9376" s="4">
        <v>9730</v>
      </c>
      <c r="G9376">
        <v>443</v>
      </c>
      <c r="H9376" s="3">
        <f>_xlfn.XLOOKUP(sales[[#This Row],[Product]],products[Product],products[Cost per box])*sales[[#This Row],[Boxes]]</f>
        <v>2533.96</v>
      </c>
      <c r="I9376" s="4">
        <f>sales[[#This Row],[Revenue]]-sales[[#This Row],[Cost]]</f>
        <v>7196.04</v>
      </c>
    </row>
    <row r="9377" spans="2:9" x14ac:dyDescent="0.25">
      <c r="B9377" t="s">
        <v>39</v>
      </c>
      <c r="C9377" t="s">
        <v>16</v>
      </c>
      <c r="D9377" t="s">
        <v>26</v>
      </c>
      <c r="E9377" s="1">
        <v>44643</v>
      </c>
      <c r="F9377" s="4">
        <v>2779</v>
      </c>
      <c r="G9377">
        <v>127</v>
      </c>
      <c r="H9377" s="3">
        <f>_xlfn.XLOOKUP(sales[[#This Row],[Product]],products[Product],products[Cost per box])*sales[[#This Row],[Boxes]]</f>
        <v>816.61</v>
      </c>
      <c r="I9377" s="4">
        <f>sales[[#This Row],[Revenue]]-sales[[#This Row],[Cost]]</f>
        <v>1962.3899999999999</v>
      </c>
    </row>
    <row r="9378" spans="2:9" x14ac:dyDescent="0.25">
      <c r="B9378" t="s">
        <v>55</v>
      </c>
      <c r="C9378" t="s">
        <v>9</v>
      </c>
      <c r="D9378" t="s">
        <v>52</v>
      </c>
      <c r="E9378" s="1">
        <v>44636</v>
      </c>
      <c r="F9378" s="4">
        <v>3262</v>
      </c>
      <c r="G9378">
        <v>297</v>
      </c>
      <c r="H9378" s="3">
        <f>_xlfn.XLOOKUP(sales[[#This Row],[Product]],products[Product],products[Cost per box])*sales[[#This Row],[Boxes]]</f>
        <v>986.04</v>
      </c>
      <c r="I9378" s="4">
        <f>sales[[#This Row],[Revenue]]-sales[[#This Row],[Cost]]</f>
        <v>2275.96</v>
      </c>
    </row>
    <row r="9379" spans="2:9" x14ac:dyDescent="0.25">
      <c r="B9379" t="s">
        <v>10</v>
      </c>
      <c r="C9379" t="s">
        <v>6</v>
      </c>
      <c r="D9379" t="s">
        <v>14</v>
      </c>
      <c r="E9379" s="1">
        <v>44634</v>
      </c>
      <c r="F9379" s="4">
        <v>2254</v>
      </c>
      <c r="G9379">
        <v>161</v>
      </c>
      <c r="H9379" s="3">
        <f>_xlfn.XLOOKUP(sales[[#This Row],[Product]],products[Product],products[Cost per box])*sales[[#This Row],[Boxes]]</f>
        <v>1015.91</v>
      </c>
      <c r="I9379" s="4">
        <f>sales[[#This Row],[Revenue]]-sales[[#This Row],[Cost]]</f>
        <v>1238.0900000000001</v>
      </c>
    </row>
    <row r="9380" spans="2:9" x14ac:dyDescent="0.25">
      <c r="B9380" t="s">
        <v>57</v>
      </c>
      <c r="C9380" t="s">
        <v>16</v>
      </c>
      <c r="D9380" t="s">
        <v>42</v>
      </c>
      <c r="E9380" s="1">
        <v>44627</v>
      </c>
      <c r="F9380" s="4">
        <v>1365</v>
      </c>
      <c r="G9380">
        <v>46</v>
      </c>
      <c r="H9380" s="3">
        <f>_xlfn.XLOOKUP(sales[[#This Row],[Product]],products[Product],products[Cost per box])*sales[[#This Row],[Boxes]]</f>
        <v>218.04000000000002</v>
      </c>
      <c r="I9380" s="4">
        <f>sales[[#This Row],[Revenue]]-sales[[#This Row],[Cost]]</f>
        <v>1146.96</v>
      </c>
    </row>
    <row r="9381" spans="2:9" x14ac:dyDescent="0.25">
      <c r="B9381" t="s">
        <v>40</v>
      </c>
      <c r="C9381" t="s">
        <v>9</v>
      </c>
      <c r="D9381" t="s">
        <v>43</v>
      </c>
      <c r="E9381" s="1">
        <v>44624</v>
      </c>
      <c r="F9381" s="4">
        <v>154</v>
      </c>
      <c r="G9381">
        <v>22</v>
      </c>
      <c r="H9381" s="3">
        <f>_xlfn.XLOOKUP(sales[[#This Row],[Product]],products[Product],products[Cost per box])*sales[[#This Row],[Boxes]]</f>
        <v>84.7</v>
      </c>
      <c r="I9381" s="4">
        <f>sales[[#This Row],[Revenue]]-sales[[#This Row],[Cost]]</f>
        <v>69.3</v>
      </c>
    </row>
    <row r="9382" spans="2:9" x14ac:dyDescent="0.25">
      <c r="B9382" t="s">
        <v>46</v>
      </c>
      <c r="C9382" t="s">
        <v>21</v>
      </c>
      <c r="D9382" t="s">
        <v>43</v>
      </c>
      <c r="E9382" s="1">
        <v>44644</v>
      </c>
      <c r="F9382" s="4">
        <v>13419</v>
      </c>
      <c r="G9382">
        <v>1491</v>
      </c>
      <c r="H9382" s="3">
        <f>_xlfn.XLOOKUP(sales[[#This Row],[Product]],products[Product],products[Cost per box])*sales[[#This Row],[Boxes]]</f>
        <v>5740.35</v>
      </c>
      <c r="I9382" s="4">
        <f>sales[[#This Row],[Revenue]]-sales[[#This Row],[Cost]]</f>
        <v>7678.65</v>
      </c>
    </row>
    <row r="9383" spans="2:9" x14ac:dyDescent="0.25">
      <c r="B9383" t="s">
        <v>46</v>
      </c>
      <c r="C9383" t="s">
        <v>27</v>
      </c>
      <c r="D9383" t="s">
        <v>52</v>
      </c>
      <c r="E9383" s="1">
        <v>44649</v>
      </c>
      <c r="F9383" s="4">
        <v>4711</v>
      </c>
      <c r="G9383">
        <v>472</v>
      </c>
      <c r="H9383" s="3">
        <f>_xlfn.XLOOKUP(sales[[#This Row],[Product]],products[Product],products[Cost per box])*sales[[#This Row],[Boxes]]</f>
        <v>1567.04</v>
      </c>
      <c r="I9383" s="4">
        <f>sales[[#This Row],[Revenue]]-sales[[#This Row],[Cost]]</f>
        <v>3143.96</v>
      </c>
    </row>
    <row r="9384" spans="2:9" x14ac:dyDescent="0.25">
      <c r="B9384" t="s">
        <v>49</v>
      </c>
      <c r="C9384" t="s">
        <v>6</v>
      </c>
      <c r="D9384" t="s">
        <v>17</v>
      </c>
      <c r="E9384" s="1">
        <v>44644</v>
      </c>
      <c r="F9384" s="4">
        <v>5271</v>
      </c>
      <c r="G9384">
        <v>203</v>
      </c>
      <c r="H9384" s="3">
        <f>_xlfn.XLOOKUP(sales[[#This Row],[Product]],products[Product],products[Cost per box])*sales[[#This Row],[Boxes]]</f>
        <v>1380.3999999999999</v>
      </c>
      <c r="I9384" s="4">
        <f>sales[[#This Row],[Revenue]]-sales[[#This Row],[Cost]]</f>
        <v>3890.6000000000004</v>
      </c>
    </row>
    <row r="9385" spans="2:9" x14ac:dyDescent="0.25">
      <c r="B9385" t="s">
        <v>49</v>
      </c>
      <c r="C9385" t="s">
        <v>11</v>
      </c>
      <c r="D9385" t="s">
        <v>19</v>
      </c>
      <c r="E9385" s="1">
        <v>44636</v>
      </c>
      <c r="F9385" s="4">
        <v>7714</v>
      </c>
      <c r="G9385">
        <v>386</v>
      </c>
      <c r="H9385" s="3">
        <f>_xlfn.XLOOKUP(sales[[#This Row],[Product]],products[Product],products[Cost per box])*sales[[#This Row],[Boxes]]</f>
        <v>3948.78</v>
      </c>
      <c r="I9385" s="4">
        <f>sales[[#This Row],[Revenue]]-sales[[#This Row],[Cost]]</f>
        <v>3765.22</v>
      </c>
    </row>
    <row r="9386" spans="2:9" x14ac:dyDescent="0.25">
      <c r="B9386" t="s">
        <v>13</v>
      </c>
      <c r="C9386" t="s">
        <v>9</v>
      </c>
      <c r="D9386" t="s">
        <v>14</v>
      </c>
      <c r="E9386" s="1">
        <v>44631</v>
      </c>
      <c r="F9386" s="4">
        <v>9275</v>
      </c>
      <c r="G9386">
        <v>1160</v>
      </c>
      <c r="H9386" s="3">
        <f>_xlfn.XLOOKUP(sales[[#This Row],[Product]],products[Product],products[Cost per box])*sales[[#This Row],[Boxes]]</f>
        <v>7319.5999999999995</v>
      </c>
      <c r="I9386" s="4">
        <f>sales[[#This Row],[Revenue]]-sales[[#This Row],[Cost]]</f>
        <v>1955.4000000000005</v>
      </c>
    </row>
    <row r="9387" spans="2:9" x14ac:dyDescent="0.25">
      <c r="B9387" t="s">
        <v>37</v>
      </c>
      <c r="C9387" t="s">
        <v>9</v>
      </c>
      <c r="D9387" t="s">
        <v>30</v>
      </c>
      <c r="E9387" s="1">
        <v>44627</v>
      </c>
      <c r="F9387" s="4">
        <v>4620</v>
      </c>
      <c r="G9387">
        <v>244</v>
      </c>
      <c r="H9387" s="3">
        <f>_xlfn.XLOOKUP(sales[[#This Row],[Product]],products[Product],products[Cost per box])*sales[[#This Row],[Boxes]]</f>
        <v>897.92000000000007</v>
      </c>
      <c r="I9387" s="4">
        <f>sales[[#This Row],[Revenue]]-sales[[#This Row],[Cost]]</f>
        <v>3722.08</v>
      </c>
    </row>
    <row r="9388" spans="2:9" x14ac:dyDescent="0.25">
      <c r="B9388" t="s">
        <v>29</v>
      </c>
      <c r="C9388" t="s">
        <v>9</v>
      </c>
      <c r="D9388" t="s">
        <v>7</v>
      </c>
      <c r="E9388" s="1">
        <v>44642</v>
      </c>
      <c r="F9388" s="4">
        <v>3927</v>
      </c>
      <c r="G9388">
        <v>171</v>
      </c>
      <c r="H9388" s="3">
        <f>_xlfn.XLOOKUP(sales[[#This Row],[Product]],products[Product],products[Cost per box])*sales[[#This Row],[Boxes]]</f>
        <v>880.65000000000009</v>
      </c>
      <c r="I9388" s="4">
        <f>sales[[#This Row],[Revenue]]-sales[[#This Row],[Cost]]</f>
        <v>3046.35</v>
      </c>
    </row>
    <row r="9389" spans="2:9" x14ac:dyDescent="0.25">
      <c r="B9389" t="s">
        <v>39</v>
      </c>
      <c r="C9389" t="s">
        <v>6</v>
      </c>
      <c r="D9389" t="s">
        <v>24</v>
      </c>
      <c r="E9389" s="1">
        <v>44635</v>
      </c>
      <c r="F9389" s="4">
        <v>3493</v>
      </c>
      <c r="G9389">
        <v>159</v>
      </c>
      <c r="H9389" s="3">
        <f>_xlfn.XLOOKUP(sales[[#This Row],[Product]],products[Product],products[Cost per box])*sales[[#This Row],[Boxes]]</f>
        <v>1671.09</v>
      </c>
      <c r="I9389" s="4">
        <f>sales[[#This Row],[Revenue]]-sales[[#This Row],[Cost]]</f>
        <v>1821.91</v>
      </c>
    </row>
    <row r="9390" spans="2:9" x14ac:dyDescent="0.25">
      <c r="B9390" t="s">
        <v>56</v>
      </c>
      <c r="C9390" t="s">
        <v>16</v>
      </c>
      <c r="D9390" t="s">
        <v>50</v>
      </c>
      <c r="E9390" s="1">
        <v>44630</v>
      </c>
      <c r="F9390" s="4">
        <v>12663</v>
      </c>
      <c r="G9390">
        <v>745</v>
      </c>
      <c r="H9390" s="3">
        <f>_xlfn.XLOOKUP(sales[[#This Row],[Product]],products[Product],products[Cost per box])*sales[[#This Row],[Boxes]]</f>
        <v>9245.4500000000007</v>
      </c>
      <c r="I9390" s="4">
        <f>sales[[#This Row],[Revenue]]-sales[[#This Row],[Cost]]</f>
        <v>3417.5499999999993</v>
      </c>
    </row>
    <row r="9391" spans="2:9" x14ac:dyDescent="0.25">
      <c r="B9391" t="s">
        <v>56</v>
      </c>
      <c r="C9391" t="s">
        <v>11</v>
      </c>
      <c r="D9391" t="s">
        <v>19</v>
      </c>
      <c r="E9391" s="1">
        <v>44650</v>
      </c>
      <c r="F9391" s="4">
        <v>875</v>
      </c>
      <c r="G9391">
        <v>59</v>
      </c>
      <c r="H9391" s="3">
        <f>_xlfn.XLOOKUP(sales[[#This Row],[Product]],products[Product],products[Cost per box])*sales[[#This Row],[Boxes]]</f>
        <v>603.57000000000005</v>
      </c>
      <c r="I9391" s="4">
        <f>sales[[#This Row],[Revenue]]-sales[[#This Row],[Cost]]</f>
        <v>271.42999999999995</v>
      </c>
    </row>
    <row r="9392" spans="2:9" x14ac:dyDescent="0.25">
      <c r="B9392" t="s">
        <v>23</v>
      </c>
      <c r="C9392" t="s">
        <v>11</v>
      </c>
      <c r="D9392" t="s">
        <v>30</v>
      </c>
      <c r="E9392" s="1">
        <v>44645</v>
      </c>
      <c r="F9392" s="4">
        <v>3514</v>
      </c>
      <c r="G9392">
        <v>153</v>
      </c>
      <c r="H9392" s="3">
        <f>_xlfn.XLOOKUP(sales[[#This Row],[Product]],products[Product],products[Cost per box])*sales[[#This Row],[Boxes]]</f>
        <v>563.04000000000008</v>
      </c>
      <c r="I9392" s="4">
        <f>sales[[#This Row],[Revenue]]-sales[[#This Row],[Cost]]</f>
        <v>2950.96</v>
      </c>
    </row>
    <row r="9393" spans="2:9" x14ac:dyDescent="0.25">
      <c r="B9393" t="s">
        <v>39</v>
      </c>
      <c r="C9393" t="s">
        <v>11</v>
      </c>
      <c r="D9393" t="s">
        <v>42</v>
      </c>
      <c r="E9393" s="1">
        <v>44623</v>
      </c>
      <c r="F9393" s="4">
        <v>8953</v>
      </c>
      <c r="G9393">
        <v>320</v>
      </c>
      <c r="H9393" s="3">
        <f>_xlfn.XLOOKUP(sales[[#This Row],[Product]],products[Product],products[Cost per box])*sales[[#This Row],[Boxes]]</f>
        <v>1516.8000000000002</v>
      </c>
      <c r="I9393" s="4">
        <f>sales[[#This Row],[Revenue]]-sales[[#This Row],[Cost]]</f>
        <v>7436.2</v>
      </c>
    </row>
    <row r="9394" spans="2:9" x14ac:dyDescent="0.25">
      <c r="B9394" t="s">
        <v>39</v>
      </c>
      <c r="C9394" t="s">
        <v>27</v>
      </c>
      <c r="D9394" t="s">
        <v>35</v>
      </c>
      <c r="E9394" s="1">
        <v>44641</v>
      </c>
      <c r="F9394" s="4">
        <v>3997</v>
      </c>
      <c r="G9394">
        <v>267</v>
      </c>
      <c r="H9394" s="3">
        <f>_xlfn.XLOOKUP(sales[[#This Row],[Product]],products[Product],products[Cost per box])*sales[[#This Row],[Boxes]]</f>
        <v>707.55</v>
      </c>
      <c r="I9394" s="4">
        <f>sales[[#This Row],[Revenue]]-sales[[#This Row],[Cost]]</f>
        <v>3289.45</v>
      </c>
    </row>
    <row r="9395" spans="2:9" x14ac:dyDescent="0.25">
      <c r="B9395" t="s">
        <v>49</v>
      </c>
      <c r="C9395" t="s">
        <v>11</v>
      </c>
      <c r="D9395" t="s">
        <v>47</v>
      </c>
      <c r="E9395" s="1">
        <v>44629</v>
      </c>
      <c r="F9395" s="4">
        <v>13888</v>
      </c>
      <c r="G9395">
        <v>1389</v>
      </c>
      <c r="H9395" s="3">
        <f>_xlfn.XLOOKUP(sales[[#This Row],[Product]],products[Product],products[Cost per box])*sales[[#This Row],[Boxes]]</f>
        <v>7306.1399999999994</v>
      </c>
      <c r="I9395" s="4">
        <f>sales[[#This Row],[Revenue]]-sales[[#This Row],[Cost]]</f>
        <v>6581.8600000000006</v>
      </c>
    </row>
    <row r="9396" spans="2:9" x14ac:dyDescent="0.25">
      <c r="B9396" t="s">
        <v>53</v>
      </c>
      <c r="C9396" t="s">
        <v>21</v>
      </c>
      <c r="D9396" t="s">
        <v>38</v>
      </c>
      <c r="E9396" s="1">
        <v>44649</v>
      </c>
      <c r="F9396" s="4">
        <v>812</v>
      </c>
      <c r="G9396">
        <v>43</v>
      </c>
      <c r="H9396" s="3">
        <f>_xlfn.XLOOKUP(sales[[#This Row],[Product]],products[Product],products[Cost per box])*sales[[#This Row],[Boxes]]</f>
        <v>427.41999999999996</v>
      </c>
      <c r="I9396" s="4">
        <f>sales[[#This Row],[Revenue]]-sales[[#This Row],[Cost]]</f>
        <v>384.58000000000004</v>
      </c>
    </row>
    <row r="9397" spans="2:9" x14ac:dyDescent="0.25">
      <c r="B9397" t="s">
        <v>29</v>
      </c>
      <c r="C9397" t="s">
        <v>27</v>
      </c>
      <c r="D9397" t="s">
        <v>42</v>
      </c>
      <c r="E9397" s="1">
        <v>44627</v>
      </c>
      <c r="F9397" s="4">
        <v>3535</v>
      </c>
      <c r="G9397">
        <v>142</v>
      </c>
      <c r="H9397" s="3">
        <f>_xlfn.XLOOKUP(sales[[#This Row],[Product]],products[Product],products[Cost per box])*sales[[#This Row],[Boxes]]</f>
        <v>673.08</v>
      </c>
      <c r="I9397" s="4">
        <f>sales[[#This Row],[Revenue]]-sales[[#This Row],[Cost]]</f>
        <v>2861.92</v>
      </c>
    </row>
    <row r="9398" spans="2:9" x14ac:dyDescent="0.25">
      <c r="B9398" t="s">
        <v>33</v>
      </c>
      <c r="C9398" t="s">
        <v>11</v>
      </c>
      <c r="D9398" t="s">
        <v>31</v>
      </c>
      <c r="E9398" s="1">
        <v>44631</v>
      </c>
      <c r="F9398" s="4">
        <v>7588</v>
      </c>
      <c r="G9398">
        <v>447</v>
      </c>
      <c r="H9398" s="3">
        <f>_xlfn.XLOOKUP(sales[[#This Row],[Product]],products[Product],products[Cost per box])*sales[[#This Row],[Boxes]]</f>
        <v>2556.8399999999997</v>
      </c>
      <c r="I9398" s="4">
        <f>sales[[#This Row],[Revenue]]-sales[[#This Row],[Cost]]</f>
        <v>5031.16</v>
      </c>
    </row>
    <row r="9399" spans="2:9" x14ac:dyDescent="0.25">
      <c r="B9399" t="s">
        <v>51</v>
      </c>
      <c r="C9399" t="s">
        <v>21</v>
      </c>
      <c r="D9399" t="s">
        <v>50</v>
      </c>
      <c r="E9399" s="1">
        <v>44643</v>
      </c>
      <c r="F9399" s="4">
        <v>4277</v>
      </c>
      <c r="G9399">
        <v>306</v>
      </c>
      <c r="H9399" s="3">
        <f>_xlfn.XLOOKUP(sales[[#This Row],[Product]],products[Product],products[Cost per box])*sales[[#This Row],[Boxes]]</f>
        <v>3797.46</v>
      </c>
      <c r="I9399" s="4">
        <f>sales[[#This Row],[Revenue]]-sales[[#This Row],[Cost]]</f>
        <v>479.53999999999996</v>
      </c>
    </row>
    <row r="9400" spans="2:9" x14ac:dyDescent="0.25">
      <c r="B9400" t="s">
        <v>32</v>
      </c>
      <c r="C9400" t="s">
        <v>11</v>
      </c>
      <c r="D9400" t="s">
        <v>47</v>
      </c>
      <c r="E9400" s="1">
        <v>44624</v>
      </c>
      <c r="F9400" s="4">
        <v>1946</v>
      </c>
      <c r="G9400">
        <v>130</v>
      </c>
      <c r="H9400" s="3">
        <f>_xlfn.XLOOKUP(sales[[#This Row],[Product]],products[Product],products[Cost per box])*sales[[#This Row],[Boxes]]</f>
        <v>683.8</v>
      </c>
      <c r="I9400" s="4">
        <f>sales[[#This Row],[Revenue]]-sales[[#This Row],[Cost]]</f>
        <v>1262.2</v>
      </c>
    </row>
    <row r="9401" spans="2:9" x14ac:dyDescent="0.25">
      <c r="B9401" t="s">
        <v>54</v>
      </c>
      <c r="C9401" t="s">
        <v>21</v>
      </c>
      <c r="D9401" t="s">
        <v>12</v>
      </c>
      <c r="E9401" s="1">
        <v>44645</v>
      </c>
      <c r="F9401" s="4">
        <v>546</v>
      </c>
      <c r="G9401">
        <v>42</v>
      </c>
      <c r="H9401" s="3">
        <f>_xlfn.XLOOKUP(sales[[#This Row],[Product]],products[Product],products[Cost per box])*sales[[#This Row],[Boxes]]</f>
        <v>354.06</v>
      </c>
      <c r="I9401" s="4">
        <f>sales[[#This Row],[Revenue]]-sales[[#This Row],[Cost]]</f>
        <v>191.94</v>
      </c>
    </row>
    <row r="9402" spans="2:9" x14ac:dyDescent="0.25">
      <c r="B9402" t="s">
        <v>25</v>
      </c>
      <c r="C9402" t="s">
        <v>16</v>
      </c>
      <c r="D9402" t="s">
        <v>35</v>
      </c>
      <c r="E9402" s="1">
        <v>44621</v>
      </c>
      <c r="F9402" s="4">
        <v>1001</v>
      </c>
      <c r="G9402">
        <v>126</v>
      </c>
      <c r="H9402" s="3">
        <f>_xlfn.XLOOKUP(sales[[#This Row],[Product]],products[Product],products[Cost per box])*sales[[#This Row],[Boxes]]</f>
        <v>333.9</v>
      </c>
      <c r="I9402" s="4">
        <f>sales[[#This Row],[Revenue]]-sales[[#This Row],[Cost]]</f>
        <v>667.1</v>
      </c>
    </row>
    <row r="9403" spans="2:9" x14ac:dyDescent="0.25">
      <c r="B9403" t="s">
        <v>33</v>
      </c>
      <c r="C9403" t="s">
        <v>16</v>
      </c>
      <c r="D9403" t="s">
        <v>30</v>
      </c>
      <c r="E9403" s="1">
        <v>44623</v>
      </c>
      <c r="F9403" s="4">
        <v>175</v>
      </c>
      <c r="G9403">
        <v>9</v>
      </c>
      <c r="H9403" s="3">
        <f>_xlfn.XLOOKUP(sales[[#This Row],[Product]],products[Product],products[Cost per box])*sales[[#This Row],[Boxes]]</f>
        <v>33.120000000000005</v>
      </c>
      <c r="I9403" s="4">
        <f>sales[[#This Row],[Revenue]]-sales[[#This Row],[Cost]]</f>
        <v>141.88</v>
      </c>
    </row>
    <row r="9404" spans="2:9" x14ac:dyDescent="0.25">
      <c r="B9404" t="s">
        <v>51</v>
      </c>
      <c r="C9404" t="s">
        <v>16</v>
      </c>
      <c r="D9404" t="s">
        <v>24</v>
      </c>
      <c r="E9404" s="1">
        <v>44630</v>
      </c>
      <c r="F9404" s="4">
        <v>5782</v>
      </c>
      <c r="G9404">
        <v>290</v>
      </c>
      <c r="H9404" s="3">
        <f>_xlfn.XLOOKUP(sales[[#This Row],[Product]],products[Product],products[Cost per box])*sales[[#This Row],[Boxes]]</f>
        <v>3047.9</v>
      </c>
      <c r="I9404" s="4">
        <f>sales[[#This Row],[Revenue]]-sales[[#This Row],[Cost]]</f>
        <v>2734.1</v>
      </c>
    </row>
    <row r="9405" spans="2:9" x14ac:dyDescent="0.25">
      <c r="B9405" t="s">
        <v>23</v>
      </c>
      <c r="C9405" t="s">
        <v>16</v>
      </c>
      <c r="D9405" t="s">
        <v>7</v>
      </c>
      <c r="E9405" s="1">
        <v>44641</v>
      </c>
      <c r="F9405" s="4">
        <v>490</v>
      </c>
      <c r="G9405">
        <v>21</v>
      </c>
      <c r="H9405" s="3">
        <f>_xlfn.XLOOKUP(sales[[#This Row],[Product]],products[Product],products[Cost per box])*sales[[#This Row],[Boxes]]</f>
        <v>108.15</v>
      </c>
      <c r="I9405" s="4">
        <f>sales[[#This Row],[Revenue]]-sales[[#This Row],[Cost]]</f>
        <v>381.85</v>
      </c>
    </row>
    <row r="9406" spans="2:9" x14ac:dyDescent="0.25">
      <c r="B9406" t="s">
        <v>20</v>
      </c>
      <c r="C9406" t="s">
        <v>27</v>
      </c>
      <c r="D9406" t="s">
        <v>48</v>
      </c>
      <c r="E9406" s="1">
        <v>44644</v>
      </c>
      <c r="F9406" s="4">
        <v>15372</v>
      </c>
      <c r="G9406">
        <v>592</v>
      </c>
      <c r="H9406" s="3">
        <f>_xlfn.XLOOKUP(sales[[#This Row],[Product]],products[Product],products[Cost per box])*sales[[#This Row],[Boxes]]</f>
        <v>4428.16</v>
      </c>
      <c r="I9406" s="4">
        <f>sales[[#This Row],[Revenue]]-sales[[#This Row],[Cost]]</f>
        <v>10943.84</v>
      </c>
    </row>
    <row r="9407" spans="2:9" x14ac:dyDescent="0.25">
      <c r="B9407" t="s">
        <v>55</v>
      </c>
      <c r="C9407" t="s">
        <v>16</v>
      </c>
      <c r="D9407" t="s">
        <v>52</v>
      </c>
      <c r="E9407" s="1">
        <v>44630</v>
      </c>
      <c r="F9407" s="4">
        <v>4557</v>
      </c>
      <c r="G9407">
        <v>415</v>
      </c>
      <c r="H9407" s="3">
        <f>_xlfn.XLOOKUP(sales[[#This Row],[Product]],products[Product],products[Cost per box])*sales[[#This Row],[Boxes]]</f>
        <v>1377.8</v>
      </c>
      <c r="I9407" s="4">
        <f>sales[[#This Row],[Revenue]]-sales[[#This Row],[Cost]]</f>
        <v>3179.2</v>
      </c>
    </row>
    <row r="9408" spans="2:9" x14ac:dyDescent="0.25">
      <c r="B9408" t="s">
        <v>51</v>
      </c>
      <c r="C9408" t="s">
        <v>27</v>
      </c>
      <c r="D9408" t="s">
        <v>43</v>
      </c>
      <c r="E9408" s="1">
        <v>44643</v>
      </c>
      <c r="F9408" s="4">
        <v>5425</v>
      </c>
      <c r="G9408">
        <v>603</v>
      </c>
      <c r="H9408" s="3">
        <f>_xlfn.XLOOKUP(sales[[#This Row],[Product]],products[Product],products[Cost per box])*sales[[#This Row],[Boxes]]</f>
        <v>2321.5500000000002</v>
      </c>
      <c r="I9408" s="4">
        <f>sales[[#This Row],[Revenue]]-sales[[#This Row],[Cost]]</f>
        <v>3103.45</v>
      </c>
    </row>
    <row r="9409" spans="2:9" x14ac:dyDescent="0.25">
      <c r="B9409" t="s">
        <v>37</v>
      </c>
      <c r="C9409" t="s">
        <v>21</v>
      </c>
      <c r="D9409" t="s">
        <v>43</v>
      </c>
      <c r="E9409" s="1">
        <v>44622</v>
      </c>
      <c r="F9409" s="4">
        <v>6685</v>
      </c>
      <c r="G9409">
        <v>955</v>
      </c>
      <c r="H9409" s="3">
        <f>_xlfn.XLOOKUP(sales[[#This Row],[Product]],products[Product],products[Cost per box])*sales[[#This Row],[Boxes]]</f>
        <v>3676.75</v>
      </c>
      <c r="I9409" s="4">
        <f>sales[[#This Row],[Revenue]]-sales[[#This Row],[Cost]]</f>
        <v>3008.25</v>
      </c>
    </row>
    <row r="9410" spans="2:9" x14ac:dyDescent="0.25">
      <c r="B9410" t="s">
        <v>15</v>
      </c>
      <c r="C9410" t="s">
        <v>16</v>
      </c>
      <c r="D9410" t="s">
        <v>17</v>
      </c>
      <c r="E9410" s="1">
        <v>44637</v>
      </c>
      <c r="F9410" s="4">
        <v>609</v>
      </c>
      <c r="G9410">
        <v>24</v>
      </c>
      <c r="H9410" s="3">
        <f>_xlfn.XLOOKUP(sales[[#This Row],[Product]],products[Product],products[Cost per box])*sales[[#This Row],[Boxes]]</f>
        <v>163.19999999999999</v>
      </c>
      <c r="I9410" s="4">
        <f>sales[[#This Row],[Revenue]]-sales[[#This Row],[Cost]]</f>
        <v>445.8</v>
      </c>
    </row>
    <row r="9411" spans="2:9" x14ac:dyDescent="0.25">
      <c r="B9411" t="s">
        <v>10</v>
      </c>
      <c r="C9411" t="s">
        <v>27</v>
      </c>
      <c r="D9411" t="s">
        <v>50</v>
      </c>
      <c r="E9411" s="1">
        <v>44645</v>
      </c>
      <c r="F9411" s="4">
        <v>2149</v>
      </c>
      <c r="G9411">
        <v>120</v>
      </c>
      <c r="H9411" s="3">
        <f>_xlfn.XLOOKUP(sales[[#This Row],[Product]],products[Product],products[Cost per box])*sales[[#This Row],[Boxes]]</f>
        <v>1489.2</v>
      </c>
      <c r="I9411" s="4">
        <f>sales[[#This Row],[Revenue]]-sales[[#This Row],[Cost]]</f>
        <v>659.8</v>
      </c>
    </row>
    <row r="9412" spans="2:9" x14ac:dyDescent="0.25">
      <c r="B9412" t="s">
        <v>13</v>
      </c>
      <c r="C9412" t="s">
        <v>11</v>
      </c>
      <c r="D9412" t="s">
        <v>28</v>
      </c>
      <c r="E9412" s="1">
        <v>44644</v>
      </c>
      <c r="F9412" s="4">
        <v>1925</v>
      </c>
      <c r="G9412">
        <v>175</v>
      </c>
      <c r="H9412" s="3">
        <f>_xlfn.XLOOKUP(sales[[#This Row],[Product]],products[Product],products[Cost per box])*sales[[#This Row],[Boxes]]</f>
        <v>482.99999999999994</v>
      </c>
      <c r="I9412" s="4">
        <f>sales[[#This Row],[Revenue]]-sales[[#This Row],[Cost]]</f>
        <v>1442</v>
      </c>
    </row>
    <row r="9413" spans="2:9" x14ac:dyDescent="0.25">
      <c r="B9413" t="s">
        <v>5</v>
      </c>
      <c r="C9413" t="s">
        <v>6</v>
      </c>
      <c r="D9413" t="s">
        <v>19</v>
      </c>
      <c r="E9413" s="1">
        <v>44643</v>
      </c>
      <c r="F9413" s="4">
        <v>5761</v>
      </c>
      <c r="G9413">
        <v>275</v>
      </c>
      <c r="H9413" s="3">
        <f>_xlfn.XLOOKUP(sales[[#This Row],[Product]],products[Product],products[Cost per box])*sales[[#This Row],[Boxes]]</f>
        <v>2813.25</v>
      </c>
      <c r="I9413" s="4">
        <f>sales[[#This Row],[Revenue]]-sales[[#This Row],[Cost]]</f>
        <v>2947.75</v>
      </c>
    </row>
    <row r="9414" spans="2:9" x14ac:dyDescent="0.25">
      <c r="B9414" t="s">
        <v>46</v>
      </c>
      <c r="C9414" t="s">
        <v>27</v>
      </c>
      <c r="D9414" t="s">
        <v>45</v>
      </c>
      <c r="E9414" s="1">
        <v>44635</v>
      </c>
      <c r="F9414" s="4">
        <v>4760</v>
      </c>
      <c r="G9414">
        <v>251</v>
      </c>
      <c r="H9414" s="3">
        <f>_xlfn.XLOOKUP(sales[[#This Row],[Product]],products[Product],products[Cost per box])*sales[[#This Row],[Boxes]]</f>
        <v>1940.23</v>
      </c>
      <c r="I9414" s="4">
        <f>sales[[#This Row],[Revenue]]-sales[[#This Row],[Cost]]</f>
        <v>2819.77</v>
      </c>
    </row>
    <row r="9415" spans="2:9" x14ac:dyDescent="0.25">
      <c r="B9415" t="s">
        <v>54</v>
      </c>
      <c r="C9415" t="s">
        <v>6</v>
      </c>
      <c r="D9415" t="s">
        <v>38</v>
      </c>
      <c r="E9415" s="1">
        <v>44629</v>
      </c>
      <c r="F9415" s="4">
        <v>9653</v>
      </c>
      <c r="G9415">
        <v>568</v>
      </c>
      <c r="H9415" s="3">
        <f>_xlfn.XLOOKUP(sales[[#This Row],[Product]],products[Product],products[Cost per box])*sales[[#This Row],[Boxes]]</f>
        <v>5645.92</v>
      </c>
      <c r="I9415" s="4">
        <f>sales[[#This Row],[Revenue]]-sales[[#This Row],[Cost]]</f>
        <v>4007.08</v>
      </c>
    </row>
    <row r="9416" spans="2:9" x14ac:dyDescent="0.25">
      <c r="B9416" t="s">
        <v>41</v>
      </c>
      <c r="C9416" t="s">
        <v>21</v>
      </c>
      <c r="D9416" t="s">
        <v>36</v>
      </c>
      <c r="E9416" s="1">
        <v>44638</v>
      </c>
      <c r="F9416" s="4">
        <v>2205</v>
      </c>
      <c r="G9416">
        <v>89</v>
      </c>
      <c r="H9416" s="3">
        <f>_xlfn.XLOOKUP(sales[[#This Row],[Product]],products[Product],products[Cost per box])*sales[[#This Row],[Boxes]]</f>
        <v>448.56</v>
      </c>
      <c r="I9416" s="4">
        <f>sales[[#This Row],[Revenue]]-sales[[#This Row],[Cost]]</f>
        <v>1756.44</v>
      </c>
    </row>
    <row r="9417" spans="2:9" x14ac:dyDescent="0.25">
      <c r="B9417" t="s">
        <v>5</v>
      </c>
      <c r="C9417" t="s">
        <v>6</v>
      </c>
      <c r="D9417" t="s">
        <v>48</v>
      </c>
      <c r="E9417" s="1">
        <v>44622</v>
      </c>
      <c r="F9417" s="4">
        <v>19873</v>
      </c>
      <c r="G9417">
        <v>765</v>
      </c>
      <c r="H9417" s="3">
        <f>_xlfn.XLOOKUP(sales[[#This Row],[Product]],products[Product],products[Cost per box])*sales[[#This Row],[Boxes]]</f>
        <v>5722.2000000000007</v>
      </c>
      <c r="I9417" s="4">
        <f>sales[[#This Row],[Revenue]]-sales[[#This Row],[Cost]]</f>
        <v>14150.8</v>
      </c>
    </row>
    <row r="9418" spans="2:9" x14ac:dyDescent="0.25">
      <c r="B9418" t="s">
        <v>49</v>
      </c>
      <c r="C9418" t="s">
        <v>27</v>
      </c>
      <c r="D9418" t="s">
        <v>43</v>
      </c>
      <c r="E9418" s="1">
        <v>44621</v>
      </c>
      <c r="F9418" s="4">
        <v>11144</v>
      </c>
      <c r="G9418">
        <v>1239</v>
      </c>
      <c r="H9418" s="3">
        <f>_xlfn.XLOOKUP(sales[[#This Row],[Product]],products[Product],products[Cost per box])*sales[[#This Row],[Boxes]]</f>
        <v>4770.1500000000005</v>
      </c>
      <c r="I9418" s="4">
        <f>sales[[#This Row],[Revenue]]-sales[[#This Row],[Cost]]</f>
        <v>6373.8499999999995</v>
      </c>
    </row>
    <row r="9419" spans="2:9" x14ac:dyDescent="0.25">
      <c r="B9419" t="s">
        <v>10</v>
      </c>
      <c r="C9419" t="s">
        <v>11</v>
      </c>
      <c r="D9419" t="s">
        <v>14</v>
      </c>
      <c r="E9419" s="1">
        <v>44645</v>
      </c>
      <c r="F9419" s="4">
        <v>10899</v>
      </c>
      <c r="G9419">
        <v>1363</v>
      </c>
      <c r="H9419" s="3">
        <f>_xlfn.XLOOKUP(sales[[#This Row],[Product]],products[Product],products[Cost per box])*sales[[#This Row],[Boxes]]</f>
        <v>8600.5299999999988</v>
      </c>
      <c r="I9419" s="4">
        <f>sales[[#This Row],[Revenue]]-sales[[#This Row],[Cost]]</f>
        <v>2298.4700000000012</v>
      </c>
    </row>
    <row r="9420" spans="2:9" x14ac:dyDescent="0.25">
      <c r="B9420" t="s">
        <v>46</v>
      </c>
      <c r="C9420" t="s">
        <v>11</v>
      </c>
      <c r="D9420" t="s">
        <v>26</v>
      </c>
      <c r="E9420" s="1">
        <v>44624</v>
      </c>
      <c r="F9420" s="4">
        <v>8064</v>
      </c>
      <c r="G9420">
        <v>475</v>
      </c>
      <c r="H9420" s="3">
        <f>_xlfn.XLOOKUP(sales[[#This Row],[Product]],products[Product],products[Cost per box])*sales[[#This Row],[Boxes]]</f>
        <v>3054.25</v>
      </c>
      <c r="I9420" s="4">
        <f>sales[[#This Row],[Revenue]]-sales[[#This Row],[Cost]]</f>
        <v>5009.75</v>
      </c>
    </row>
    <row r="9421" spans="2:9" x14ac:dyDescent="0.25">
      <c r="B9421" t="s">
        <v>40</v>
      </c>
      <c r="C9421" t="s">
        <v>27</v>
      </c>
      <c r="D9421" t="s">
        <v>47</v>
      </c>
      <c r="E9421" s="1">
        <v>44629</v>
      </c>
      <c r="F9421" s="4">
        <v>3220</v>
      </c>
      <c r="G9421">
        <v>190</v>
      </c>
      <c r="H9421" s="3">
        <f>_xlfn.XLOOKUP(sales[[#This Row],[Product]],products[Product],products[Cost per box])*sales[[#This Row],[Boxes]]</f>
        <v>999.4</v>
      </c>
      <c r="I9421" s="4">
        <f>sales[[#This Row],[Revenue]]-sales[[#This Row],[Cost]]</f>
        <v>2220.6</v>
      </c>
    </row>
    <row r="9422" spans="2:9" x14ac:dyDescent="0.25">
      <c r="B9422" t="s">
        <v>15</v>
      </c>
      <c r="C9422" t="s">
        <v>11</v>
      </c>
      <c r="D9422" t="s">
        <v>44</v>
      </c>
      <c r="E9422" s="1">
        <v>44628</v>
      </c>
      <c r="F9422" s="4">
        <v>5586</v>
      </c>
      <c r="G9422">
        <v>266</v>
      </c>
      <c r="H9422" s="3">
        <f>_xlfn.XLOOKUP(sales[[#This Row],[Product]],products[Product],products[Cost per box])*sales[[#This Row],[Boxes]]</f>
        <v>2545.62</v>
      </c>
      <c r="I9422" s="4">
        <f>sales[[#This Row],[Revenue]]-sales[[#This Row],[Cost]]</f>
        <v>3040.38</v>
      </c>
    </row>
    <row r="9423" spans="2:9" x14ac:dyDescent="0.25">
      <c r="B9423" t="s">
        <v>29</v>
      </c>
      <c r="C9423" t="s">
        <v>16</v>
      </c>
      <c r="D9423" t="s">
        <v>7</v>
      </c>
      <c r="E9423" s="1">
        <v>44645</v>
      </c>
      <c r="F9423" s="4">
        <v>8225</v>
      </c>
      <c r="G9423">
        <v>294</v>
      </c>
      <c r="H9423" s="3">
        <f>_xlfn.XLOOKUP(sales[[#This Row],[Product]],products[Product],products[Cost per box])*sales[[#This Row],[Boxes]]</f>
        <v>1514.1000000000001</v>
      </c>
      <c r="I9423" s="4">
        <f>sales[[#This Row],[Revenue]]-sales[[#This Row],[Cost]]</f>
        <v>6710.9</v>
      </c>
    </row>
    <row r="9424" spans="2:9" x14ac:dyDescent="0.25">
      <c r="B9424" t="s">
        <v>46</v>
      </c>
      <c r="C9424" t="s">
        <v>27</v>
      </c>
      <c r="D9424" t="s">
        <v>19</v>
      </c>
      <c r="E9424" s="1">
        <v>44649</v>
      </c>
      <c r="F9424" s="4">
        <v>4592</v>
      </c>
      <c r="G9424">
        <v>242</v>
      </c>
      <c r="H9424" s="3">
        <f>_xlfn.XLOOKUP(sales[[#This Row],[Product]],products[Product],products[Cost per box])*sales[[#This Row],[Boxes]]</f>
        <v>2475.6600000000003</v>
      </c>
      <c r="I9424" s="4">
        <f>sales[[#This Row],[Revenue]]-sales[[#This Row],[Cost]]</f>
        <v>2116.3399999999997</v>
      </c>
    </row>
    <row r="9425" spans="2:9" x14ac:dyDescent="0.25">
      <c r="B9425" t="s">
        <v>34</v>
      </c>
      <c r="C9425" t="s">
        <v>9</v>
      </c>
      <c r="D9425" t="s">
        <v>7</v>
      </c>
      <c r="E9425" s="1">
        <v>44637</v>
      </c>
      <c r="F9425" s="4">
        <v>994</v>
      </c>
      <c r="G9425">
        <v>42</v>
      </c>
      <c r="H9425" s="3">
        <f>_xlfn.XLOOKUP(sales[[#This Row],[Product]],products[Product],products[Cost per box])*sales[[#This Row],[Boxes]]</f>
        <v>216.3</v>
      </c>
      <c r="I9425" s="4">
        <f>sales[[#This Row],[Revenue]]-sales[[#This Row],[Cost]]</f>
        <v>777.7</v>
      </c>
    </row>
    <row r="9426" spans="2:9" x14ac:dyDescent="0.25">
      <c r="B9426" t="s">
        <v>18</v>
      </c>
      <c r="C9426" t="s">
        <v>21</v>
      </c>
      <c r="D9426" t="s">
        <v>14</v>
      </c>
      <c r="E9426" s="1">
        <v>44648</v>
      </c>
      <c r="F9426" s="4">
        <v>8715</v>
      </c>
      <c r="G9426">
        <v>671</v>
      </c>
      <c r="H9426" s="3">
        <f>_xlfn.XLOOKUP(sales[[#This Row],[Product]],products[Product],products[Cost per box])*sales[[#This Row],[Boxes]]</f>
        <v>4234.0099999999993</v>
      </c>
      <c r="I9426" s="4">
        <f>sales[[#This Row],[Revenue]]-sales[[#This Row],[Cost]]</f>
        <v>4480.9900000000007</v>
      </c>
    </row>
    <row r="9427" spans="2:9" x14ac:dyDescent="0.25">
      <c r="B9427" t="s">
        <v>32</v>
      </c>
      <c r="C9427" t="s">
        <v>6</v>
      </c>
      <c r="D9427" t="s">
        <v>50</v>
      </c>
      <c r="E9427" s="1">
        <v>44649</v>
      </c>
      <c r="F9427" s="4">
        <v>399</v>
      </c>
      <c r="G9427">
        <v>23</v>
      </c>
      <c r="H9427" s="3">
        <f>_xlfn.XLOOKUP(sales[[#This Row],[Product]],products[Product],products[Cost per box])*sales[[#This Row],[Boxes]]</f>
        <v>285.43</v>
      </c>
      <c r="I9427" s="4">
        <f>sales[[#This Row],[Revenue]]-sales[[#This Row],[Cost]]</f>
        <v>113.57</v>
      </c>
    </row>
    <row r="9428" spans="2:9" x14ac:dyDescent="0.25">
      <c r="B9428" t="s">
        <v>23</v>
      </c>
      <c r="C9428" t="s">
        <v>16</v>
      </c>
      <c r="D9428" t="s">
        <v>30</v>
      </c>
      <c r="E9428" s="1">
        <v>44621</v>
      </c>
      <c r="F9428" s="4">
        <v>7567</v>
      </c>
      <c r="G9428">
        <v>329</v>
      </c>
      <c r="H9428" s="3">
        <f>_xlfn.XLOOKUP(sales[[#This Row],[Product]],products[Product],products[Cost per box])*sales[[#This Row],[Boxes]]</f>
        <v>1210.72</v>
      </c>
      <c r="I9428" s="4">
        <f>sales[[#This Row],[Revenue]]-sales[[#This Row],[Cost]]</f>
        <v>6356.28</v>
      </c>
    </row>
    <row r="9429" spans="2:9" x14ac:dyDescent="0.25">
      <c r="B9429" t="s">
        <v>33</v>
      </c>
      <c r="C9429" t="s">
        <v>11</v>
      </c>
      <c r="D9429" t="s">
        <v>43</v>
      </c>
      <c r="E9429" s="1">
        <v>44627</v>
      </c>
      <c r="F9429" s="4">
        <v>9555</v>
      </c>
      <c r="G9429">
        <v>956</v>
      </c>
      <c r="H9429" s="3">
        <f>_xlfn.XLOOKUP(sales[[#This Row],[Product]],products[Product],products[Cost per box])*sales[[#This Row],[Boxes]]</f>
        <v>3680.6</v>
      </c>
      <c r="I9429" s="4">
        <f>sales[[#This Row],[Revenue]]-sales[[#This Row],[Cost]]</f>
        <v>5874.4</v>
      </c>
    </row>
    <row r="9430" spans="2:9" x14ac:dyDescent="0.25">
      <c r="B9430" t="s">
        <v>57</v>
      </c>
      <c r="C9430" t="s">
        <v>11</v>
      </c>
      <c r="D9430" t="s">
        <v>22</v>
      </c>
      <c r="E9430" s="1">
        <v>44631</v>
      </c>
      <c r="F9430" s="4">
        <v>4144</v>
      </c>
      <c r="G9430">
        <v>173</v>
      </c>
      <c r="H9430" s="3">
        <f>_xlfn.XLOOKUP(sales[[#This Row],[Product]],products[Product],products[Cost per box])*sales[[#This Row],[Boxes]]</f>
        <v>1422.0600000000002</v>
      </c>
      <c r="I9430" s="4">
        <f>sales[[#This Row],[Revenue]]-sales[[#This Row],[Cost]]</f>
        <v>2721.9399999999996</v>
      </c>
    </row>
    <row r="9431" spans="2:9" x14ac:dyDescent="0.25">
      <c r="B9431" t="s">
        <v>8</v>
      </c>
      <c r="C9431" t="s">
        <v>9</v>
      </c>
      <c r="D9431" t="s">
        <v>35</v>
      </c>
      <c r="E9431" s="1">
        <v>44641</v>
      </c>
      <c r="F9431" s="4">
        <v>8708</v>
      </c>
      <c r="G9431">
        <v>968</v>
      </c>
      <c r="H9431" s="3">
        <f>_xlfn.XLOOKUP(sales[[#This Row],[Product]],products[Product],products[Cost per box])*sales[[#This Row],[Boxes]]</f>
        <v>2565.1999999999998</v>
      </c>
      <c r="I9431" s="4">
        <f>sales[[#This Row],[Revenue]]-sales[[#This Row],[Cost]]</f>
        <v>6142.8</v>
      </c>
    </row>
    <row r="9432" spans="2:9" x14ac:dyDescent="0.25">
      <c r="B9432" t="s">
        <v>46</v>
      </c>
      <c r="C9432" t="s">
        <v>9</v>
      </c>
      <c r="D9432" t="s">
        <v>44</v>
      </c>
      <c r="E9432" s="1">
        <v>44638</v>
      </c>
      <c r="F9432" s="4">
        <v>406</v>
      </c>
      <c r="G9432">
        <v>18</v>
      </c>
      <c r="H9432" s="3">
        <f>_xlfn.XLOOKUP(sales[[#This Row],[Product]],products[Product],products[Cost per box])*sales[[#This Row],[Boxes]]</f>
        <v>172.26</v>
      </c>
      <c r="I9432" s="4">
        <f>sales[[#This Row],[Revenue]]-sales[[#This Row],[Cost]]</f>
        <v>233.74</v>
      </c>
    </row>
    <row r="9433" spans="2:9" x14ac:dyDescent="0.25">
      <c r="B9433" t="s">
        <v>54</v>
      </c>
      <c r="C9433" t="s">
        <v>6</v>
      </c>
      <c r="D9433" t="s">
        <v>7</v>
      </c>
      <c r="E9433" s="1">
        <v>44644</v>
      </c>
      <c r="F9433" s="4">
        <v>4893</v>
      </c>
      <c r="G9433">
        <v>196</v>
      </c>
      <c r="H9433" s="3">
        <f>_xlfn.XLOOKUP(sales[[#This Row],[Product]],products[Product],products[Cost per box])*sales[[#This Row],[Boxes]]</f>
        <v>1009.4000000000001</v>
      </c>
      <c r="I9433" s="4">
        <f>sales[[#This Row],[Revenue]]-sales[[#This Row],[Cost]]</f>
        <v>3883.6</v>
      </c>
    </row>
    <row r="9434" spans="2:9" x14ac:dyDescent="0.25">
      <c r="B9434" t="s">
        <v>10</v>
      </c>
      <c r="C9434" t="s">
        <v>27</v>
      </c>
      <c r="D9434" t="s">
        <v>36</v>
      </c>
      <c r="E9434" s="1">
        <v>44623</v>
      </c>
      <c r="F9434" s="4">
        <v>8036</v>
      </c>
      <c r="G9434">
        <v>310</v>
      </c>
      <c r="H9434" s="3">
        <f>_xlfn.XLOOKUP(sales[[#This Row],[Product]],products[Product],products[Cost per box])*sales[[#This Row],[Boxes]]</f>
        <v>1562.4</v>
      </c>
      <c r="I9434" s="4">
        <f>sales[[#This Row],[Revenue]]-sales[[#This Row],[Cost]]</f>
        <v>6473.6</v>
      </c>
    </row>
    <row r="9435" spans="2:9" x14ac:dyDescent="0.25">
      <c r="B9435" t="s">
        <v>54</v>
      </c>
      <c r="C9435" t="s">
        <v>11</v>
      </c>
      <c r="D9435" t="s">
        <v>45</v>
      </c>
      <c r="E9435" s="1">
        <v>44634</v>
      </c>
      <c r="F9435" s="4">
        <v>11025</v>
      </c>
      <c r="G9435">
        <v>849</v>
      </c>
      <c r="H9435" s="3">
        <f>_xlfn.XLOOKUP(sales[[#This Row],[Product]],products[Product],products[Cost per box])*sales[[#This Row],[Boxes]]</f>
        <v>6562.77</v>
      </c>
      <c r="I9435" s="4">
        <f>sales[[#This Row],[Revenue]]-sales[[#This Row],[Cost]]</f>
        <v>4462.2299999999996</v>
      </c>
    </row>
    <row r="9436" spans="2:9" x14ac:dyDescent="0.25">
      <c r="B9436" t="s">
        <v>20</v>
      </c>
      <c r="C9436" t="s">
        <v>27</v>
      </c>
      <c r="D9436" t="s">
        <v>38</v>
      </c>
      <c r="E9436" s="1">
        <v>44643</v>
      </c>
      <c r="F9436" s="4">
        <v>280</v>
      </c>
      <c r="G9436">
        <v>13</v>
      </c>
      <c r="H9436" s="3">
        <f>_xlfn.XLOOKUP(sales[[#This Row],[Product]],products[Product],products[Cost per box])*sales[[#This Row],[Boxes]]</f>
        <v>129.22</v>
      </c>
      <c r="I9436" s="4">
        <f>sales[[#This Row],[Revenue]]-sales[[#This Row],[Cost]]</f>
        <v>150.78</v>
      </c>
    </row>
    <row r="9437" spans="2:9" x14ac:dyDescent="0.25">
      <c r="B9437" t="s">
        <v>51</v>
      </c>
      <c r="C9437" t="s">
        <v>9</v>
      </c>
      <c r="D9437" t="s">
        <v>12</v>
      </c>
      <c r="E9437" s="1">
        <v>44641</v>
      </c>
      <c r="F9437" s="4">
        <v>854</v>
      </c>
      <c r="G9437">
        <v>54</v>
      </c>
      <c r="H9437" s="3">
        <f>_xlfn.XLOOKUP(sales[[#This Row],[Product]],products[Product],products[Cost per box])*sales[[#This Row],[Boxes]]</f>
        <v>455.21999999999997</v>
      </c>
      <c r="I9437" s="4">
        <f>sales[[#This Row],[Revenue]]-sales[[#This Row],[Cost]]</f>
        <v>398.78000000000003</v>
      </c>
    </row>
    <row r="9438" spans="2:9" x14ac:dyDescent="0.25">
      <c r="B9438" t="s">
        <v>57</v>
      </c>
      <c r="C9438" t="s">
        <v>6</v>
      </c>
      <c r="D9438" t="s">
        <v>44</v>
      </c>
      <c r="E9438" s="1">
        <v>44621</v>
      </c>
      <c r="F9438" s="4">
        <v>13160</v>
      </c>
      <c r="G9438">
        <v>732</v>
      </c>
      <c r="H9438" s="3">
        <f>_xlfn.XLOOKUP(sales[[#This Row],[Product]],products[Product],products[Cost per box])*sales[[#This Row],[Boxes]]</f>
        <v>7005.24</v>
      </c>
      <c r="I9438" s="4">
        <f>sales[[#This Row],[Revenue]]-sales[[#This Row],[Cost]]</f>
        <v>6154.76</v>
      </c>
    </row>
    <row r="9439" spans="2:9" x14ac:dyDescent="0.25">
      <c r="B9439" t="s">
        <v>53</v>
      </c>
      <c r="C9439" t="s">
        <v>21</v>
      </c>
      <c r="D9439" t="s">
        <v>30</v>
      </c>
      <c r="E9439" s="1">
        <v>44622</v>
      </c>
      <c r="F9439" s="4">
        <v>1932</v>
      </c>
      <c r="G9439">
        <v>102</v>
      </c>
      <c r="H9439" s="3">
        <f>_xlfn.XLOOKUP(sales[[#This Row],[Product]],products[Product],products[Cost per box])*sales[[#This Row],[Boxes]]</f>
        <v>375.36</v>
      </c>
      <c r="I9439" s="4">
        <f>sales[[#This Row],[Revenue]]-sales[[#This Row],[Cost]]</f>
        <v>1556.6399999999999</v>
      </c>
    </row>
    <row r="9440" spans="2:9" x14ac:dyDescent="0.25">
      <c r="B9440" t="s">
        <v>15</v>
      </c>
      <c r="C9440" t="s">
        <v>9</v>
      </c>
      <c r="D9440" t="s">
        <v>17</v>
      </c>
      <c r="E9440" s="1">
        <v>44648</v>
      </c>
      <c r="F9440" s="4">
        <v>5817</v>
      </c>
      <c r="G9440">
        <v>182</v>
      </c>
      <c r="H9440" s="3">
        <f>_xlfn.XLOOKUP(sales[[#This Row],[Product]],products[Product],products[Cost per box])*sales[[#This Row],[Boxes]]</f>
        <v>1237.5999999999999</v>
      </c>
      <c r="I9440" s="4">
        <f>sales[[#This Row],[Revenue]]-sales[[#This Row],[Cost]]</f>
        <v>4579.3999999999996</v>
      </c>
    </row>
    <row r="9441" spans="2:9" x14ac:dyDescent="0.25">
      <c r="B9441" t="s">
        <v>18</v>
      </c>
      <c r="C9441" t="s">
        <v>27</v>
      </c>
      <c r="D9441" t="s">
        <v>50</v>
      </c>
      <c r="E9441" s="1">
        <v>44648</v>
      </c>
      <c r="F9441" s="4">
        <v>322</v>
      </c>
      <c r="G9441">
        <v>22</v>
      </c>
      <c r="H9441" s="3">
        <f>_xlfn.XLOOKUP(sales[[#This Row],[Product]],products[Product],products[Cost per box])*sales[[#This Row],[Boxes]]</f>
        <v>273.02</v>
      </c>
      <c r="I9441" s="4">
        <f>sales[[#This Row],[Revenue]]-sales[[#This Row],[Cost]]</f>
        <v>48.980000000000018</v>
      </c>
    </row>
    <row r="9442" spans="2:9" x14ac:dyDescent="0.25">
      <c r="B9442" t="s">
        <v>29</v>
      </c>
      <c r="C9442" t="s">
        <v>9</v>
      </c>
      <c r="D9442" t="s">
        <v>30</v>
      </c>
      <c r="E9442" s="1">
        <v>44621</v>
      </c>
      <c r="F9442" s="4">
        <v>12537</v>
      </c>
      <c r="G9442">
        <v>570</v>
      </c>
      <c r="H9442" s="3">
        <f>_xlfn.XLOOKUP(sales[[#This Row],[Product]],products[Product],products[Cost per box])*sales[[#This Row],[Boxes]]</f>
        <v>2097.6</v>
      </c>
      <c r="I9442" s="4">
        <f>sales[[#This Row],[Revenue]]-sales[[#This Row],[Cost]]</f>
        <v>10439.4</v>
      </c>
    </row>
    <row r="9443" spans="2:9" x14ac:dyDescent="0.25">
      <c r="B9443" t="s">
        <v>40</v>
      </c>
      <c r="C9443" t="s">
        <v>21</v>
      </c>
      <c r="D9443" t="s">
        <v>28</v>
      </c>
      <c r="E9443" s="1">
        <v>44624</v>
      </c>
      <c r="F9443" s="4">
        <v>1225</v>
      </c>
      <c r="G9443">
        <v>82</v>
      </c>
      <c r="H9443" s="3">
        <f>_xlfn.XLOOKUP(sales[[#This Row],[Product]],products[Product],products[Cost per box])*sales[[#This Row],[Boxes]]</f>
        <v>226.32</v>
      </c>
      <c r="I9443" s="4">
        <f>sales[[#This Row],[Revenue]]-sales[[#This Row],[Cost]]</f>
        <v>998.68000000000006</v>
      </c>
    </row>
    <row r="9444" spans="2:9" x14ac:dyDescent="0.25">
      <c r="B9444" t="s">
        <v>13</v>
      </c>
      <c r="C9444" t="s">
        <v>6</v>
      </c>
      <c r="D9444" t="s">
        <v>14</v>
      </c>
      <c r="E9444" s="1">
        <v>44634</v>
      </c>
      <c r="F9444" s="4">
        <v>5124</v>
      </c>
      <c r="G9444">
        <v>427</v>
      </c>
      <c r="H9444" s="3">
        <f>_xlfn.XLOOKUP(sales[[#This Row],[Product]],products[Product],products[Cost per box])*sales[[#This Row],[Boxes]]</f>
        <v>2694.37</v>
      </c>
      <c r="I9444" s="4">
        <f>sales[[#This Row],[Revenue]]-sales[[#This Row],[Cost]]</f>
        <v>2429.63</v>
      </c>
    </row>
    <row r="9445" spans="2:9" x14ac:dyDescent="0.25">
      <c r="B9445" t="s">
        <v>34</v>
      </c>
      <c r="C9445" t="s">
        <v>21</v>
      </c>
      <c r="D9445" t="s">
        <v>26</v>
      </c>
      <c r="E9445" s="1">
        <v>44649</v>
      </c>
      <c r="F9445" s="4">
        <v>6034</v>
      </c>
      <c r="G9445">
        <v>431</v>
      </c>
      <c r="H9445" s="3">
        <f>_xlfn.XLOOKUP(sales[[#This Row],[Product]],products[Product],products[Cost per box])*sales[[#This Row],[Boxes]]</f>
        <v>2771.33</v>
      </c>
      <c r="I9445" s="4">
        <f>sales[[#This Row],[Revenue]]-sales[[#This Row],[Cost]]</f>
        <v>3262.67</v>
      </c>
    </row>
    <row r="9446" spans="2:9" x14ac:dyDescent="0.25">
      <c r="B9446" t="s">
        <v>37</v>
      </c>
      <c r="C9446" t="s">
        <v>6</v>
      </c>
      <c r="D9446" t="s">
        <v>35</v>
      </c>
      <c r="E9446" s="1">
        <v>44637</v>
      </c>
      <c r="F9446" s="4">
        <v>7903</v>
      </c>
      <c r="G9446">
        <v>988</v>
      </c>
      <c r="H9446" s="3">
        <f>_xlfn.XLOOKUP(sales[[#This Row],[Product]],products[Product],products[Cost per box])*sales[[#This Row],[Boxes]]</f>
        <v>2618.1999999999998</v>
      </c>
      <c r="I9446" s="4">
        <f>sales[[#This Row],[Revenue]]-sales[[#This Row],[Cost]]</f>
        <v>5284.8</v>
      </c>
    </row>
    <row r="9447" spans="2:9" x14ac:dyDescent="0.25">
      <c r="B9447" t="s">
        <v>5</v>
      </c>
      <c r="C9447" t="s">
        <v>16</v>
      </c>
      <c r="D9447" t="s">
        <v>30</v>
      </c>
      <c r="E9447" s="1">
        <v>44622</v>
      </c>
      <c r="F9447" s="4">
        <v>707</v>
      </c>
      <c r="G9447">
        <v>31</v>
      </c>
      <c r="H9447" s="3">
        <f>_xlfn.XLOOKUP(sales[[#This Row],[Product]],products[Product],products[Cost per box])*sales[[#This Row],[Boxes]]</f>
        <v>114.08</v>
      </c>
      <c r="I9447" s="4">
        <f>sales[[#This Row],[Revenue]]-sales[[#This Row],[Cost]]</f>
        <v>592.91999999999996</v>
      </c>
    </row>
    <row r="9448" spans="2:9" x14ac:dyDescent="0.25">
      <c r="B9448" t="s">
        <v>37</v>
      </c>
      <c r="C9448" t="s">
        <v>21</v>
      </c>
      <c r="D9448" t="s">
        <v>17</v>
      </c>
      <c r="E9448" s="1">
        <v>44648</v>
      </c>
      <c r="F9448" s="4">
        <v>14609</v>
      </c>
      <c r="G9448">
        <v>562</v>
      </c>
      <c r="H9448" s="3">
        <f>_xlfn.XLOOKUP(sales[[#This Row],[Product]],products[Product],products[Cost per box])*sales[[#This Row],[Boxes]]</f>
        <v>3821.6</v>
      </c>
      <c r="I9448" s="4">
        <f>sales[[#This Row],[Revenue]]-sales[[#This Row],[Cost]]</f>
        <v>10787.4</v>
      </c>
    </row>
    <row r="9449" spans="2:9" x14ac:dyDescent="0.25">
      <c r="B9449" t="s">
        <v>20</v>
      </c>
      <c r="C9449" t="s">
        <v>6</v>
      </c>
      <c r="D9449" t="s">
        <v>22</v>
      </c>
      <c r="E9449" s="1">
        <v>44634</v>
      </c>
      <c r="F9449" s="4">
        <v>9205</v>
      </c>
      <c r="G9449">
        <v>439</v>
      </c>
      <c r="H9449" s="3">
        <f>_xlfn.XLOOKUP(sales[[#This Row],[Product]],products[Product],products[Cost per box])*sales[[#This Row],[Boxes]]</f>
        <v>3608.5800000000004</v>
      </c>
      <c r="I9449" s="4">
        <f>sales[[#This Row],[Revenue]]-sales[[#This Row],[Cost]]</f>
        <v>5596.42</v>
      </c>
    </row>
    <row r="9450" spans="2:9" x14ac:dyDescent="0.25">
      <c r="B9450" t="s">
        <v>39</v>
      </c>
      <c r="C9450" t="s">
        <v>16</v>
      </c>
      <c r="D9450" t="s">
        <v>7</v>
      </c>
      <c r="E9450" s="1">
        <v>44623</v>
      </c>
      <c r="F9450" s="4">
        <v>5705</v>
      </c>
      <c r="G9450">
        <v>204</v>
      </c>
      <c r="H9450" s="3">
        <f>_xlfn.XLOOKUP(sales[[#This Row],[Product]],products[Product],products[Cost per box])*sales[[#This Row],[Boxes]]</f>
        <v>1050.6000000000001</v>
      </c>
      <c r="I9450" s="4">
        <f>sales[[#This Row],[Revenue]]-sales[[#This Row],[Cost]]</f>
        <v>4654.3999999999996</v>
      </c>
    </row>
    <row r="9451" spans="2:9" x14ac:dyDescent="0.25">
      <c r="B9451" t="s">
        <v>34</v>
      </c>
      <c r="C9451" t="s">
        <v>11</v>
      </c>
      <c r="D9451" t="s">
        <v>38</v>
      </c>
      <c r="E9451" s="1">
        <v>44634</v>
      </c>
      <c r="F9451" s="4">
        <v>3325</v>
      </c>
      <c r="G9451">
        <v>167</v>
      </c>
      <c r="H9451" s="3">
        <f>_xlfn.XLOOKUP(sales[[#This Row],[Product]],products[Product],products[Cost per box])*sales[[#This Row],[Boxes]]</f>
        <v>1659.98</v>
      </c>
      <c r="I9451" s="4">
        <f>sales[[#This Row],[Revenue]]-sales[[#This Row],[Cost]]</f>
        <v>1665.02</v>
      </c>
    </row>
    <row r="9452" spans="2:9" x14ac:dyDescent="0.25">
      <c r="B9452" t="s">
        <v>57</v>
      </c>
      <c r="C9452" t="s">
        <v>27</v>
      </c>
      <c r="D9452" t="s">
        <v>36</v>
      </c>
      <c r="E9452" s="1">
        <v>44629</v>
      </c>
      <c r="F9452" s="4">
        <v>4900</v>
      </c>
      <c r="G9452">
        <v>205</v>
      </c>
      <c r="H9452" s="3">
        <f>_xlfn.XLOOKUP(sales[[#This Row],[Product]],products[Product],products[Cost per box])*sales[[#This Row],[Boxes]]</f>
        <v>1033.2</v>
      </c>
      <c r="I9452" s="4">
        <f>sales[[#This Row],[Revenue]]-sales[[#This Row],[Cost]]</f>
        <v>3866.8</v>
      </c>
    </row>
    <row r="9453" spans="2:9" x14ac:dyDescent="0.25">
      <c r="B9453" t="s">
        <v>37</v>
      </c>
      <c r="C9453" t="s">
        <v>16</v>
      </c>
      <c r="D9453" t="s">
        <v>24</v>
      </c>
      <c r="E9453" s="1">
        <v>44624</v>
      </c>
      <c r="F9453" s="4">
        <v>8911</v>
      </c>
      <c r="G9453">
        <v>388</v>
      </c>
      <c r="H9453" s="3">
        <f>_xlfn.XLOOKUP(sales[[#This Row],[Product]],products[Product],products[Cost per box])*sales[[#This Row],[Boxes]]</f>
        <v>4077.88</v>
      </c>
      <c r="I9453" s="4">
        <f>sales[[#This Row],[Revenue]]-sales[[#This Row],[Cost]]</f>
        <v>4833.12</v>
      </c>
    </row>
    <row r="9454" spans="2:9" x14ac:dyDescent="0.25">
      <c r="B9454" t="s">
        <v>57</v>
      </c>
      <c r="C9454" t="s">
        <v>6</v>
      </c>
      <c r="D9454" t="s">
        <v>36</v>
      </c>
      <c r="E9454" s="1">
        <v>44644</v>
      </c>
      <c r="F9454" s="4">
        <v>1316</v>
      </c>
      <c r="G9454">
        <v>51</v>
      </c>
      <c r="H9454" s="3">
        <f>_xlfn.XLOOKUP(sales[[#This Row],[Product]],products[Product],products[Cost per box])*sales[[#This Row],[Boxes]]</f>
        <v>257.04000000000002</v>
      </c>
      <c r="I9454" s="4">
        <f>sales[[#This Row],[Revenue]]-sales[[#This Row],[Cost]]</f>
        <v>1058.96</v>
      </c>
    </row>
    <row r="9455" spans="2:9" x14ac:dyDescent="0.25">
      <c r="B9455" t="s">
        <v>40</v>
      </c>
      <c r="C9455" t="s">
        <v>11</v>
      </c>
      <c r="D9455" t="s">
        <v>42</v>
      </c>
      <c r="E9455" s="1">
        <v>44621</v>
      </c>
      <c r="F9455" s="4">
        <v>4340</v>
      </c>
      <c r="G9455">
        <v>155</v>
      </c>
      <c r="H9455" s="3">
        <f>_xlfn.XLOOKUP(sales[[#This Row],[Product]],products[Product],products[Cost per box])*sales[[#This Row],[Boxes]]</f>
        <v>734.7</v>
      </c>
      <c r="I9455" s="4">
        <f>sales[[#This Row],[Revenue]]-sales[[#This Row],[Cost]]</f>
        <v>3605.3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4D86-6104-4E4B-9074-EA911DE066C2}">
  <dimension ref="A1:C26"/>
  <sheetViews>
    <sheetView workbookViewId="0">
      <selection sqref="A1:C26"/>
    </sheetView>
  </sheetViews>
  <sheetFormatPr defaultRowHeight="15" x14ac:dyDescent="0.25"/>
  <cols>
    <col min="1" max="1" width="19.85546875" bestFit="1" customWidth="1"/>
    <col min="3" max="3" width="19.5703125" bestFit="1" customWidth="1"/>
  </cols>
  <sheetData>
    <row r="1" spans="1:3" x14ac:dyDescent="0.25">
      <c r="A1" t="s">
        <v>68</v>
      </c>
      <c r="B1" t="s">
        <v>69</v>
      </c>
      <c r="C1" t="s">
        <v>145</v>
      </c>
    </row>
    <row r="2" spans="1:3" x14ac:dyDescent="0.25">
      <c r="A2" t="s">
        <v>29</v>
      </c>
      <c r="B2" t="s">
        <v>70</v>
      </c>
      <c r="C2" s="41" t="s">
        <v>119</v>
      </c>
    </row>
    <row r="3" spans="1:3" x14ac:dyDescent="0.25">
      <c r="A3" t="s">
        <v>5</v>
      </c>
      <c r="B3" t="s">
        <v>70</v>
      </c>
      <c r="C3" s="41" t="s">
        <v>120</v>
      </c>
    </row>
    <row r="4" spans="1:3" x14ac:dyDescent="0.25">
      <c r="A4" t="s">
        <v>51</v>
      </c>
      <c r="B4" t="s">
        <v>70</v>
      </c>
      <c r="C4" s="41" t="s">
        <v>121</v>
      </c>
    </row>
    <row r="5" spans="1:3" x14ac:dyDescent="0.25">
      <c r="A5" t="s">
        <v>37</v>
      </c>
      <c r="B5" t="s">
        <v>71</v>
      </c>
      <c r="C5" s="41" t="s">
        <v>122</v>
      </c>
    </row>
    <row r="6" spans="1:3" x14ac:dyDescent="0.25">
      <c r="A6" t="s">
        <v>40</v>
      </c>
      <c r="B6" t="s">
        <v>71</v>
      </c>
      <c r="C6" s="41" t="s">
        <v>123</v>
      </c>
    </row>
    <row r="7" spans="1:3" x14ac:dyDescent="0.25">
      <c r="A7" t="s">
        <v>33</v>
      </c>
      <c r="B7" t="s">
        <v>71</v>
      </c>
      <c r="C7" s="41" t="s">
        <v>124</v>
      </c>
    </row>
    <row r="8" spans="1:3" x14ac:dyDescent="0.25">
      <c r="A8" t="s">
        <v>18</v>
      </c>
      <c r="B8" t="s">
        <v>71</v>
      </c>
      <c r="C8" s="41" t="s">
        <v>125</v>
      </c>
    </row>
    <row r="9" spans="1:3" x14ac:dyDescent="0.25">
      <c r="A9" t="s">
        <v>32</v>
      </c>
      <c r="B9" t="s">
        <v>71</v>
      </c>
      <c r="C9" s="41" t="s">
        <v>126</v>
      </c>
    </row>
    <row r="10" spans="1:3" x14ac:dyDescent="0.25">
      <c r="A10" t="s">
        <v>41</v>
      </c>
      <c r="B10" t="s">
        <v>72</v>
      </c>
      <c r="C10" s="41" t="s">
        <v>127</v>
      </c>
    </row>
    <row r="11" spans="1:3" x14ac:dyDescent="0.25">
      <c r="A11" t="s">
        <v>15</v>
      </c>
      <c r="B11" t="s">
        <v>72</v>
      </c>
      <c r="C11" s="41" t="s">
        <v>128</v>
      </c>
    </row>
    <row r="12" spans="1:3" x14ac:dyDescent="0.25">
      <c r="A12" t="s">
        <v>49</v>
      </c>
      <c r="B12" t="s">
        <v>70</v>
      </c>
      <c r="C12" s="41" t="s">
        <v>129</v>
      </c>
    </row>
    <row r="13" spans="1:3" x14ac:dyDescent="0.25">
      <c r="A13" t="s">
        <v>10</v>
      </c>
      <c r="B13" t="s">
        <v>70</v>
      </c>
      <c r="C13" s="41" t="s">
        <v>130</v>
      </c>
    </row>
    <row r="14" spans="1:3" x14ac:dyDescent="0.25">
      <c r="A14" t="s">
        <v>25</v>
      </c>
      <c r="B14" t="s">
        <v>71</v>
      </c>
      <c r="C14" s="41" t="s">
        <v>131</v>
      </c>
    </row>
    <row r="15" spans="1:3" x14ac:dyDescent="0.25">
      <c r="A15" t="s">
        <v>46</v>
      </c>
      <c r="B15" t="s">
        <v>71</v>
      </c>
      <c r="C15" s="41" t="s">
        <v>132</v>
      </c>
    </row>
    <row r="16" spans="1:3" x14ac:dyDescent="0.25">
      <c r="A16" t="s">
        <v>20</v>
      </c>
      <c r="B16" t="s">
        <v>70</v>
      </c>
      <c r="C16" s="41" t="s">
        <v>133</v>
      </c>
    </row>
    <row r="17" spans="1:3" x14ac:dyDescent="0.25">
      <c r="A17" t="s">
        <v>34</v>
      </c>
      <c r="B17" t="s">
        <v>72</v>
      </c>
      <c r="C17" s="41" t="s">
        <v>134</v>
      </c>
    </row>
    <row r="18" spans="1:3" x14ac:dyDescent="0.25">
      <c r="A18" t="s">
        <v>8</v>
      </c>
      <c r="B18" t="s">
        <v>72</v>
      </c>
      <c r="C18" s="41" t="s">
        <v>135</v>
      </c>
    </row>
    <row r="19" spans="1:3" x14ac:dyDescent="0.25">
      <c r="A19" t="s">
        <v>23</v>
      </c>
      <c r="B19" t="s">
        <v>72</v>
      </c>
      <c r="C19" s="41" t="s">
        <v>136</v>
      </c>
    </row>
    <row r="20" spans="1:3" x14ac:dyDescent="0.25">
      <c r="A20" t="s">
        <v>39</v>
      </c>
      <c r="B20" t="s">
        <v>72</v>
      </c>
      <c r="C20" s="41" t="s">
        <v>137</v>
      </c>
    </row>
    <row r="21" spans="1:3" x14ac:dyDescent="0.25">
      <c r="A21" t="s">
        <v>13</v>
      </c>
      <c r="B21" t="s">
        <v>72</v>
      </c>
      <c r="C21" s="41" t="s">
        <v>138</v>
      </c>
    </row>
    <row r="22" spans="1:3" x14ac:dyDescent="0.25">
      <c r="A22" t="s">
        <v>54</v>
      </c>
      <c r="B22" t="s">
        <v>73</v>
      </c>
      <c r="C22" s="41" t="s">
        <v>139</v>
      </c>
    </row>
    <row r="23" spans="1:3" x14ac:dyDescent="0.25">
      <c r="A23" t="s">
        <v>56</v>
      </c>
      <c r="B23" t="s">
        <v>73</v>
      </c>
      <c r="C23" s="41" t="s">
        <v>140</v>
      </c>
    </row>
    <row r="24" spans="1:3" x14ac:dyDescent="0.25">
      <c r="A24" t="s">
        <v>55</v>
      </c>
      <c r="B24" t="s">
        <v>73</v>
      </c>
      <c r="C24" s="41" t="s">
        <v>141</v>
      </c>
    </row>
    <row r="25" spans="1:3" x14ac:dyDescent="0.25">
      <c r="A25" t="s">
        <v>53</v>
      </c>
      <c r="B25" t="s">
        <v>73</v>
      </c>
      <c r="C25" s="41" t="s">
        <v>142</v>
      </c>
    </row>
    <row r="26" spans="1:3" x14ac:dyDescent="0.25">
      <c r="A26" t="s">
        <v>57</v>
      </c>
      <c r="B26" t="s">
        <v>73</v>
      </c>
      <c r="C26" s="41" t="s">
        <v>143</v>
      </c>
    </row>
  </sheetData>
  <hyperlinks>
    <hyperlink ref="C2" r:id="rId1" xr:uid="{7E13789D-FDF8-466A-8320-77CB92D60A2E}"/>
    <hyperlink ref="C3" r:id="rId2" xr:uid="{4A5EB995-56A1-406F-8484-28FD0AB08538}"/>
    <hyperlink ref="C4" r:id="rId3" xr:uid="{A5F0B904-B432-4C30-8568-4EDCF044F361}"/>
    <hyperlink ref="C5" r:id="rId4" xr:uid="{6DE242D5-3CA9-42A3-86AF-38E2E4AFDB3C}"/>
    <hyperlink ref="C6" r:id="rId5" xr:uid="{65ACB110-0476-45FF-829C-1EED119FA59E}"/>
    <hyperlink ref="C7" r:id="rId6" xr:uid="{8079BDEF-3EC4-45A4-B80C-DA941EB491F3}"/>
    <hyperlink ref="C8" r:id="rId7" xr:uid="{1E40FD34-A104-454A-B1AE-1ABA0089A9D6}"/>
    <hyperlink ref="C9" r:id="rId8" xr:uid="{5FE6D5C8-DA53-46F5-89CA-84E465E89138}"/>
    <hyperlink ref="C10" r:id="rId9" xr:uid="{CD789A34-0CD2-4166-A04D-EF2447128E23}"/>
    <hyperlink ref="C11" r:id="rId10" xr:uid="{116437C6-65F0-4D8E-9F7B-18E75F67593A}"/>
    <hyperlink ref="C12" r:id="rId11" xr:uid="{6EA602E8-0E11-4F3E-851A-03C0CFD16FE7}"/>
    <hyperlink ref="C13" r:id="rId12" xr:uid="{A367F4F3-8C3C-4138-8B3E-40A0D6AB1DA8}"/>
    <hyperlink ref="C14" r:id="rId13" xr:uid="{7BBF737D-E33C-4678-8772-B42E2B16C2D4}"/>
    <hyperlink ref="C15" r:id="rId14" xr:uid="{29836A75-F9E2-4DE4-81A2-ADDA1F1C759F}"/>
    <hyperlink ref="C16" r:id="rId15" xr:uid="{2ACA1EE8-63BB-4DEF-BC78-BBE8B81626AF}"/>
    <hyperlink ref="C17" r:id="rId16" xr:uid="{41715CDD-A1DB-4C75-9735-ADF03510FC6F}"/>
    <hyperlink ref="C18" r:id="rId17" xr:uid="{A1E9F484-7CD8-4C9D-AEAF-D89886B9F4D1}"/>
    <hyperlink ref="C19" r:id="rId18" xr:uid="{CB415CA0-E968-4598-B875-50326042634B}"/>
    <hyperlink ref="C20" r:id="rId19" xr:uid="{48C0E78B-9A50-4CDD-81B0-1C8E8AAC5719}"/>
    <hyperlink ref="C21" r:id="rId20" xr:uid="{5A3E0C4D-8A43-46AA-999B-142B28527D7B}"/>
    <hyperlink ref="C22" r:id="rId21" xr:uid="{5B112CA4-3C96-467F-AE14-4173330D3B33}"/>
    <hyperlink ref="C23" r:id="rId22" xr:uid="{A6131756-5DBB-400D-9CB4-1AF2EB8A3E95}"/>
    <hyperlink ref="C24" r:id="rId23" xr:uid="{584CED36-F950-4D9D-A030-8C07742175F1}"/>
    <hyperlink ref="C25" r:id="rId24" xr:uid="{1082ABE4-F225-41F9-B813-52AFD34B10C7}"/>
    <hyperlink ref="C26" r:id="rId25" xr:uid="{DDD32667-6413-4A54-A0DF-C3E8D9F51D88}"/>
  </hyperlinks>
  <pageMargins left="0.7" right="0.7" top="0.75" bottom="0.75" header="0.3" footer="0.3"/>
  <tableParts count="1">
    <tablePart r:id="rId2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9818-9058-4128-8E4E-C565B6878D42}">
  <dimension ref="A1:C18"/>
  <sheetViews>
    <sheetView workbookViewId="0">
      <selection activeCell="E30" sqref="E30"/>
    </sheetView>
  </sheetViews>
  <sheetFormatPr defaultRowHeight="15" x14ac:dyDescent="0.25"/>
  <cols>
    <col min="1" max="1" width="12.5703125" bestFit="1" customWidth="1"/>
    <col min="2" max="3" width="15" bestFit="1" customWidth="1"/>
  </cols>
  <sheetData>
    <row r="1" spans="1:3" x14ac:dyDescent="0.25">
      <c r="A1" t="s">
        <v>63</v>
      </c>
      <c r="B1" t="s">
        <v>64</v>
      </c>
      <c r="C1" t="s">
        <v>107</v>
      </c>
    </row>
    <row r="2" spans="1:3" x14ac:dyDescent="0.25">
      <c r="A2" t="s">
        <v>9</v>
      </c>
      <c r="B2" t="s">
        <v>65</v>
      </c>
      <c r="C2" s="3">
        <f>SUMIF(sales[Geography],A2,sales[Profit])</f>
        <v>4276609.7399999993</v>
      </c>
    </row>
    <row r="3" spans="1:3" x14ac:dyDescent="0.25">
      <c r="A3" t="s">
        <v>16</v>
      </c>
      <c r="B3" t="s">
        <v>66</v>
      </c>
      <c r="C3" s="3">
        <f>SUMIF(sales[Geography],A3,sales[Profit])</f>
        <v>4384957.8400000036</v>
      </c>
    </row>
    <row r="4" spans="1:3" x14ac:dyDescent="0.25">
      <c r="A4" t="s">
        <v>11</v>
      </c>
      <c r="B4" t="s">
        <v>66</v>
      </c>
      <c r="C4" s="3">
        <f>SUMIF(sales[Geography],A4,sales[Profit])</f>
        <v>4458907.3799999971</v>
      </c>
    </row>
    <row r="5" spans="1:3" x14ac:dyDescent="0.25">
      <c r="A5" t="s">
        <v>21</v>
      </c>
      <c r="B5" t="s">
        <v>65</v>
      </c>
      <c r="C5" s="3">
        <f>SUMIF(sales[Geography],A5,sales[Profit])</f>
        <v>4622156.4700000053</v>
      </c>
    </row>
    <row r="6" spans="1:3" x14ac:dyDescent="0.25">
      <c r="A6" t="s">
        <v>27</v>
      </c>
      <c r="B6" t="s">
        <v>65</v>
      </c>
      <c r="C6" s="3">
        <f>SUMIF(sales[Geography],A6,sales[Profit])</f>
        <v>4609379.7599999979</v>
      </c>
    </row>
    <row r="7" spans="1:3" x14ac:dyDescent="0.25">
      <c r="A7" t="s">
        <v>6</v>
      </c>
      <c r="B7" t="s">
        <v>67</v>
      </c>
      <c r="C7" s="3">
        <f>SUMIF(sales[Geography],A7,sales[Profit])</f>
        <v>4246513.3100000052</v>
      </c>
    </row>
    <row r="9" spans="1:3" x14ac:dyDescent="0.25">
      <c r="A9" s="2" t="s">
        <v>64</v>
      </c>
      <c r="B9" s="25" t="s">
        <v>109</v>
      </c>
    </row>
    <row r="10" spans="1:3" x14ac:dyDescent="0.25">
      <c r="A10" s="26" t="s">
        <v>65</v>
      </c>
      <c r="B10" s="6">
        <f>SUMIF(locations7[Region],A10,locations7[SUM OF PROFITS])</f>
        <v>13508145.970000003</v>
      </c>
    </row>
    <row r="11" spans="1:3" x14ac:dyDescent="0.25">
      <c r="A11" s="27" t="s">
        <v>66</v>
      </c>
      <c r="B11" s="7">
        <f>SUMIF(locations7[Region],A11,locations7[SUM OF PROFITS])</f>
        <v>8843865.2200000007</v>
      </c>
    </row>
    <row r="12" spans="1:3" x14ac:dyDescent="0.25">
      <c r="A12" s="26" t="s">
        <v>66</v>
      </c>
      <c r="B12" s="6">
        <f>SUMIF(locations7[Region],A12,locations7[SUM OF PROFITS])</f>
        <v>8843865.2200000007</v>
      </c>
    </row>
    <row r="13" spans="1:3" x14ac:dyDescent="0.25">
      <c r="A13" s="27" t="s">
        <v>65</v>
      </c>
      <c r="B13" s="7">
        <f>SUMIF(locations7[Region],A13,locations7[SUM OF PROFITS])</f>
        <v>13508145.970000003</v>
      </c>
    </row>
    <row r="14" spans="1:3" x14ac:dyDescent="0.25">
      <c r="A14" s="26" t="s">
        <v>65</v>
      </c>
      <c r="B14" s="6">
        <f>SUMIF(locations7[Region],A14,locations7[SUM OF PROFITS])</f>
        <v>13508145.970000003</v>
      </c>
    </row>
    <row r="15" spans="1:3" x14ac:dyDescent="0.25">
      <c r="A15" s="27" t="s">
        <v>67</v>
      </c>
      <c r="B15" s="7">
        <f>SUMIF(locations7[Region],A15,locations7[SUM OF PROFITS])</f>
        <v>4246513.3100000052</v>
      </c>
    </row>
    <row r="17" spans="1:3" x14ac:dyDescent="0.25">
      <c r="A17" t="s">
        <v>108</v>
      </c>
      <c r="B17" t="str">
        <f>_xlfn.XLOOKUP(MAX(B10:B15),B10:B15,A10:A15)</f>
        <v>APAC</v>
      </c>
      <c r="C17" s="3">
        <f>MAX(B10:B15)</f>
        <v>13508145.970000003</v>
      </c>
    </row>
    <row r="18" spans="1:3" x14ac:dyDescent="0.25">
      <c r="A18" t="s">
        <v>110</v>
      </c>
      <c r="B18" t="str">
        <f>_xlfn.XLOOKUP(MAX(locations7[SUM OF PROFITS]),locations7[SUM OF PROFITS],locations7[Geo])</f>
        <v>New Zealand</v>
      </c>
      <c r="C18" s="3">
        <f>MAX(locations7[SUM OF PROFITS])</f>
        <v>4622156.4700000053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2863-DD8D-4A72-B384-6BB6FBA46FAF}">
  <dimension ref="A1:B7"/>
  <sheetViews>
    <sheetView workbookViewId="0">
      <selection activeCell="E6" sqref="E6"/>
    </sheetView>
  </sheetViews>
  <sheetFormatPr defaultRowHeight="15" x14ac:dyDescent="0.25"/>
  <cols>
    <col min="1" max="1" width="12.5703125" bestFit="1" customWidth="1"/>
    <col min="2" max="2" width="9.42578125" bestFit="1" customWidth="1"/>
  </cols>
  <sheetData>
    <row r="1" spans="1:2" x14ac:dyDescent="0.25">
      <c r="A1" t="s">
        <v>63</v>
      </c>
      <c r="B1" t="s">
        <v>64</v>
      </c>
    </row>
    <row r="2" spans="1:2" x14ac:dyDescent="0.25">
      <c r="A2" t="s">
        <v>9</v>
      </c>
      <c r="B2" t="s">
        <v>65</v>
      </c>
    </row>
    <row r="3" spans="1:2" x14ac:dyDescent="0.25">
      <c r="A3" t="s">
        <v>16</v>
      </c>
      <c r="B3" t="s">
        <v>66</v>
      </c>
    </row>
    <row r="4" spans="1:2" x14ac:dyDescent="0.25">
      <c r="A4" t="s">
        <v>11</v>
      </c>
      <c r="B4" t="s">
        <v>66</v>
      </c>
    </row>
    <row r="5" spans="1:2" x14ac:dyDescent="0.25">
      <c r="A5" t="s">
        <v>21</v>
      </c>
      <c r="B5" t="s">
        <v>65</v>
      </c>
    </row>
    <row r="6" spans="1:2" x14ac:dyDescent="0.25">
      <c r="A6" t="s">
        <v>27</v>
      </c>
      <c r="B6" t="s">
        <v>65</v>
      </c>
    </row>
    <row r="7" spans="1:2" x14ac:dyDescent="0.25">
      <c r="A7" t="s">
        <v>6</v>
      </c>
      <c r="B7" t="s">
        <v>67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AB0A9-84C3-4CFE-B4AB-611F74AF0BFC}">
  <dimension ref="A1:C23"/>
  <sheetViews>
    <sheetView workbookViewId="0">
      <selection activeCell="E23" sqref="E23"/>
    </sheetView>
  </sheetViews>
  <sheetFormatPr defaultRowHeight="15" x14ac:dyDescent="0.25"/>
  <cols>
    <col min="1" max="1" width="21.85546875" bestFit="1" customWidth="1"/>
    <col min="2" max="2" width="11.140625" bestFit="1" customWidth="1"/>
    <col min="3" max="3" width="14.28515625" bestFit="1" customWidth="1"/>
  </cols>
  <sheetData>
    <row r="1" spans="1:3" x14ac:dyDescent="0.25">
      <c r="A1" t="s">
        <v>2</v>
      </c>
      <c r="B1" t="s">
        <v>58</v>
      </c>
      <c r="C1" t="s">
        <v>59</v>
      </c>
    </row>
    <row r="2" spans="1:3" x14ac:dyDescent="0.25">
      <c r="A2" t="s">
        <v>47</v>
      </c>
      <c r="B2" t="s">
        <v>60</v>
      </c>
      <c r="C2" s="5">
        <v>5.26</v>
      </c>
    </row>
    <row r="3" spans="1:3" x14ac:dyDescent="0.25">
      <c r="A3" t="s">
        <v>48</v>
      </c>
      <c r="B3" t="s">
        <v>61</v>
      </c>
      <c r="C3" s="5">
        <v>7.48</v>
      </c>
    </row>
    <row r="4" spans="1:3" x14ac:dyDescent="0.25">
      <c r="A4" t="s">
        <v>7</v>
      </c>
      <c r="B4" t="s">
        <v>60</v>
      </c>
      <c r="C4" s="5">
        <v>5.15</v>
      </c>
    </row>
    <row r="5" spans="1:3" x14ac:dyDescent="0.25">
      <c r="A5" t="s">
        <v>43</v>
      </c>
      <c r="B5" t="s">
        <v>60</v>
      </c>
      <c r="C5" s="5">
        <v>3.85</v>
      </c>
    </row>
    <row r="6" spans="1:3" x14ac:dyDescent="0.25">
      <c r="A6" t="s">
        <v>31</v>
      </c>
      <c r="B6" t="s">
        <v>60</v>
      </c>
      <c r="C6" s="5">
        <v>5.72</v>
      </c>
    </row>
    <row r="7" spans="1:3" x14ac:dyDescent="0.25">
      <c r="A7" t="s">
        <v>14</v>
      </c>
      <c r="B7" t="s">
        <v>61</v>
      </c>
      <c r="C7" s="5">
        <v>6.31</v>
      </c>
    </row>
    <row r="8" spans="1:3" x14ac:dyDescent="0.25">
      <c r="A8" t="s">
        <v>38</v>
      </c>
      <c r="B8" t="s">
        <v>62</v>
      </c>
      <c r="C8" s="5">
        <v>9.94</v>
      </c>
    </row>
    <row r="9" spans="1:3" x14ac:dyDescent="0.25">
      <c r="A9" t="s">
        <v>45</v>
      </c>
      <c r="B9" t="s">
        <v>60</v>
      </c>
      <c r="C9" s="5">
        <v>7.73</v>
      </c>
    </row>
    <row r="10" spans="1:3" x14ac:dyDescent="0.25">
      <c r="A10" t="s">
        <v>30</v>
      </c>
      <c r="B10" t="s">
        <v>60</v>
      </c>
      <c r="C10" s="5">
        <v>3.68</v>
      </c>
    </row>
    <row r="11" spans="1:3" x14ac:dyDescent="0.25">
      <c r="A11" t="s">
        <v>22</v>
      </c>
      <c r="B11" t="s">
        <v>61</v>
      </c>
      <c r="C11" s="5">
        <v>8.2200000000000006</v>
      </c>
    </row>
    <row r="12" spans="1:3" x14ac:dyDescent="0.25">
      <c r="A12" t="s">
        <v>19</v>
      </c>
      <c r="B12" t="s">
        <v>61</v>
      </c>
      <c r="C12" s="5">
        <v>10.23</v>
      </c>
    </row>
    <row r="13" spans="1:3" x14ac:dyDescent="0.25">
      <c r="A13" t="s">
        <v>42</v>
      </c>
      <c r="B13" t="s">
        <v>60</v>
      </c>
      <c r="C13" s="5">
        <v>4.74</v>
      </c>
    </row>
    <row r="14" spans="1:3" x14ac:dyDescent="0.25">
      <c r="A14" t="s">
        <v>24</v>
      </c>
      <c r="B14" t="s">
        <v>60</v>
      </c>
      <c r="C14" s="5">
        <v>10.51</v>
      </c>
    </row>
    <row r="15" spans="1:3" x14ac:dyDescent="0.25">
      <c r="A15" t="s">
        <v>26</v>
      </c>
      <c r="B15" t="s">
        <v>62</v>
      </c>
      <c r="C15" s="5">
        <v>6.43</v>
      </c>
    </row>
    <row r="16" spans="1:3" x14ac:dyDescent="0.25">
      <c r="A16" t="s">
        <v>50</v>
      </c>
      <c r="B16" t="s">
        <v>60</v>
      </c>
      <c r="C16" s="5">
        <v>12.41</v>
      </c>
    </row>
    <row r="17" spans="1:3" x14ac:dyDescent="0.25">
      <c r="A17" t="s">
        <v>44</v>
      </c>
      <c r="B17" t="s">
        <v>62</v>
      </c>
      <c r="C17" s="5">
        <v>9.57</v>
      </c>
    </row>
    <row r="18" spans="1:3" x14ac:dyDescent="0.25">
      <c r="A18" t="s">
        <v>12</v>
      </c>
      <c r="B18" t="s">
        <v>60</v>
      </c>
      <c r="C18" s="5">
        <v>8.43</v>
      </c>
    </row>
    <row r="19" spans="1:3" x14ac:dyDescent="0.25">
      <c r="A19" t="s">
        <v>17</v>
      </c>
      <c r="B19" t="s">
        <v>62</v>
      </c>
      <c r="C19" s="5">
        <v>6.8</v>
      </c>
    </row>
    <row r="20" spans="1:3" x14ac:dyDescent="0.25">
      <c r="A20" t="s">
        <v>36</v>
      </c>
      <c r="B20" t="s">
        <v>61</v>
      </c>
      <c r="C20" s="5">
        <v>5.04</v>
      </c>
    </row>
    <row r="21" spans="1:3" x14ac:dyDescent="0.25">
      <c r="A21" t="s">
        <v>28</v>
      </c>
      <c r="B21" t="s">
        <v>60</v>
      </c>
      <c r="C21" s="5">
        <v>2.76</v>
      </c>
    </row>
    <row r="22" spans="1:3" x14ac:dyDescent="0.25">
      <c r="A22" t="s">
        <v>52</v>
      </c>
      <c r="B22" t="s">
        <v>61</v>
      </c>
      <c r="C22" s="5">
        <v>3.32</v>
      </c>
    </row>
    <row r="23" spans="1:3" x14ac:dyDescent="0.25">
      <c r="A23" t="s">
        <v>35</v>
      </c>
      <c r="B23" t="s">
        <v>61</v>
      </c>
      <c r="C23" s="5">
        <v>2.65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54EB2F-0848-4C8D-BBD0-879E17D76E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Inputs</vt:lpstr>
      <vt:lpstr>Contacts</vt:lpstr>
      <vt:lpstr>sales</vt:lpstr>
      <vt:lpstr>workingsheet sales</vt:lpstr>
      <vt:lpstr>people</vt:lpstr>
      <vt:lpstr>workingsheet locations</vt:lpstr>
      <vt:lpstr>locations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Elias Tsegay</dc:creator>
  <cp:lastModifiedBy>Elias Tsegay</cp:lastModifiedBy>
  <cp:lastPrinted>2023-11-17T12:24:39Z</cp:lastPrinted>
  <dcterms:created xsi:type="dcterms:W3CDTF">2023-11-07T14:19:23Z</dcterms:created>
  <dcterms:modified xsi:type="dcterms:W3CDTF">2023-11-17T12:30:01Z</dcterms:modified>
</cp:coreProperties>
</file>